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filterPrivacy="1" showInkAnnotation="0" codeName="ThisWorkbook" defaultThemeVersion="124226"/>
  <xr:revisionPtr revIDLastSave="0" documentId="8_{D0F1D133-4366-4F80-8759-064766866461}" xr6:coauthVersionLast="47" xr6:coauthVersionMax="47" xr10:uidLastSave="{00000000-0000-0000-0000-000000000000}"/>
  <bookViews>
    <workbookView xWindow="28680" yWindow="-120" windowWidth="29040" windowHeight="15720" tabRatio="734" xr2:uid="{00000000-000D-0000-FFFF-FFFF00000000}"/>
  </bookViews>
  <sheets>
    <sheet name="Műszaki adattábla" sheetId="7" r:id="rId1"/>
    <sheet name="számoló tábla" sheetId="5" r:id="rId2"/>
    <sheet name="Ajánlatkérő(k) adatai" sheetId="9" r:id="rId3"/>
    <sheet name="Számlafizető(k) adatai" sheetId="10" r:id="rId4"/>
    <sheet name="Indexált árazás_kiértékelése" sheetId="8" r:id="rId5"/>
    <sheet name="Technikai cellák" sheetId="3" r:id="rId6"/>
  </sheets>
  <externalReferences>
    <externalReference r:id="rId7"/>
  </externalReferences>
  <definedNames>
    <definedName name="_xlnm._FilterDatabase" localSheetId="0" hidden="1">'Műszaki adattábla'!$A$14:$AR$14</definedName>
    <definedName name="_xlnm._FilterDatabase" localSheetId="1" hidden="1">'számoló tábla'!$B$23:$L$23</definedName>
    <definedName name="_xlnm._FilterDatabase" localSheetId="5" hidden="1">'Technikai cellák'!$A$1:$D$12</definedName>
    <definedName name="szerz_nev">'Ajánlatkérő(k) adatai'!$B$4:$B$205</definedName>
    <definedName name="Szerzodo_neve">'[1]Ajánlatkérő(k) adatai'!$B$3:$B$102</definedName>
    <definedName name="szla_fiz">'Számlafizető(k) adatai'!$C$4:$C$203</definedName>
    <definedName name="szmla_fiz">'[1]Számlafizető(k) adatai'!$C$3:$C$102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 i="7" l="1"/>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E1993" i="7"/>
  <c r="E1994" i="7"/>
  <c r="E1995" i="7"/>
  <c r="E1996" i="7"/>
  <c r="E1997" i="7"/>
  <c r="E1998" i="7"/>
  <c r="E1999" i="7"/>
  <c r="E2000" i="7"/>
  <c r="E2001" i="7"/>
  <c r="E2002" i="7"/>
  <c r="E2003" i="7"/>
  <c r="E2004" i="7"/>
  <c r="E2005" i="7"/>
  <c r="E2006" i="7"/>
  <c r="E2007" i="7"/>
  <c r="E2008" i="7"/>
  <c r="E2009" i="7"/>
  <c r="E2010" i="7"/>
  <c r="E2011" i="7"/>
  <c r="E2012" i="7"/>
  <c r="E2013" i="7"/>
  <c r="E2014" i="7"/>
  <c r="E2015" i="7"/>
  <c r="E2016" i="7"/>
  <c r="E2017" i="7"/>
  <c r="E2018" i="7"/>
  <c r="E2019" i="7"/>
  <c r="E2020" i="7"/>
  <c r="E2021" i="7"/>
  <c r="E2022" i="7"/>
  <c r="E2023" i="7"/>
  <c r="E2024" i="7"/>
  <c r="E2025" i="7"/>
  <c r="E2026" i="7"/>
  <c r="E2027" i="7"/>
  <c r="E2028" i="7"/>
  <c r="E2029" i="7"/>
  <c r="E2030" i="7"/>
  <c r="E2031" i="7"/>
  <c r="E2032" i="7"/>
  <c r="E2033" i="7"/>
  <c r="E2034" i="7"/>
  <c r="E2035" i="7"/>
  <c r="E2036" i="7"/>
  <c r="E2037" i="7"/>
  <c r="E2038" i="7"/>
  <c r="E2039" i="7"/>
  <c r="E2040" i="7"/>
  <c r="E2041" i="7"/>
  <c r="E2042" i="7"/>
  <c r="E2043" i="7"/>
  <c r="E2044" i="7"/>
  <c r="E2045" i="7"/>
  <c r="E2046" i="7"/>
  <c r="E2047" i="7"/>
  <c r="E2048" i="7"/>
  <c r="E2049" i="7"/>
  <c r="E2050" i="7"/>
  <c r="E2051" i="7"/>
  <c r="E2052" i="7"/>
  <c r="E2053" i="7"/>
  <c r="E2054" i="7"/>
  <c r="E2055" i="7"/>
  <c r="E2056" i="7"/>
  <c r="E2057" i="7"/>
  <c r="E2058" i="7"/>
  <c r="E2059" i="7"/>
  <c r="E2060" i="7"/>
  <c r="E2061" i="7"/>
  <c r="E2062" i="7"/>
  <c r="E2063" i="7"/>
  <c r="E2064" i="7"/>
  <c r="E2065" i="7"/>
  <c r="E2066" i="7"/>
  <c r="E2067" i="7"/>
  <c r="E2068" i="7"/>
  <c r="E2069" i="7"/>
  <c r="E2070" i="7"/>
  <c r="E2071" i="7"/>
  <c r="E2072" i="7"/>
  <c r="E2073" i="7"/>
  <c r="E2074" i="7"/>
  <c r="E2075" i="7"/>
  <c r="E2076" i="7"/>
  <c r="E2077" i="7"/>
  <c r="E2078" i="7"/>
  <c r="E2079" i="7"/>
  <c r="E2080" i="7"/>
  <c r="E2081" i="7"/>
  <c r="E2082" i="7"/>
  <c r="E2083" i="7"/>
  <c r="E2084" i="7"/>
  <c r="E2085" i="7"/>
  <c r="E2086" i="7"/>
  <c r="E2087" i="7"/>
  <c r="E2088" i="7"/>
  <c r="E2089" i="7"/>
  <c r="E2090" i="7"/>
  <c r="E2091" i="7"/>
  <c r="E2092" i="7"/>
  <c r="E2093" i="7"/>
  <c r="E2094" i="7"/>
  <c r="E2095" i="7"/>
  <c r="E2096" i="7"/>
  <c r="E2097" i="7"/>
  <c r="E2098" i="7"/>
  <c r="E2099" i="7"/>
  <c r="E2100" i="7"/>
  <c r="E2101" i="7"/>
  <c r="E2102" i="7"/>
  <c r="E2103" i="7"/>
  <c r="E2104" i="7"/>
  <c r="E2105" i="7"/>
  <c r="E2106" i="7"/>
  <c r="E2107" i="7"/>
  <c r="E2108" i="7"/>
  <c r="E2109" i="7"/>
  <c r="E2110" i="7"/>
  <c r="E2111" i="7"/>
  <c r="E2112" i="7"/>
  <c r="E2113" i="7"/>
  <c r="E2114" i="7"/>
  <c r="E2115" i="7"/>
  <c r="E2116" i="7"/>
  <c r="E2117" i="7"/>
  <c r="E2118" i="7"/>
  <c r="E2119" i="7"/>
  <c r="E2120" i="7"/>
  <c r="E2121" i="7"/>
  <c r="E2122" i="7"/>
  <c r="E2123" i="7"/>
  <c r="E2124" i="7"/>
  <c r="E2125" i="7"/>
  <c r="E2126" i="7"/>
  <c r="E2127" i="7"/>
  <c r="E2128" i="7"/>
  <c r="E2129" i="7"/>
  <c r="E2130" i="7"/>
  <c r="E2131" i="7"/>
  <c r="E2132" i="7"/>
  <c r="E2133" i="7"/>
  <c r="E2134" i="7"/>
  <c r="E2135" i="7"/>
  <c r="E2136" i="7"/>
  <c r="E2137" i="7"/>
  <c r="E2138" i="7"/>
  <c r="E2139" i="7"/>
  <c r="E2140" i="7"/>
  <c r="E2141" i="7"/>
  <c r="E2142" i="7"/>
  <c r="E2143" i="7"/>
  <c r="E2144" i="7"/>
  <c r="E2145" i="7"/>
  <c r="E2146" i="7"/>
  <c r="E2147" i="7"/>
  <c r="E2148" i="7"/>
  <c r="E2149" i="7"/>
  <c r="E2150" i="7"/>
  <c r="E2151" i="7"/>
  <c r="E2152" i="7"/>
  <c r="E2153" i="7"/>
  <c r="E2154" i="7"/>
  <c r="E2155" i="7"/>
  <c r="E2156" i="7"/>
  <c r="E2157" i="7"/>
  <c r="E2158" i="7"/>
  <c r="E2159" i="7"/>
  <c r="E2160" i="7"/>
  <c r="E2161" i="7"/>
  <c r="E2162" i="7"/>
  <c r="E2163" i="7"/>
  <c r="E2164" i="7"/>
  <c r="E2165" i="7"/>
  <c r="E2166" i="7"/>
  <c r="E2167" i="7"/>
  <c r="E2168" i="7"/>
  <c r="E2169" i="7"/>
  <c r="E2170" i="7"/>
  <c r="E2171" i="7"/>
  <c r="E2172" i="7"/>
  <c r="E2173" i="7"/>
  <c r="E2174" i="7"/>
  <c r="E2175" i="7"/>
  <c r="E2176" i="7"/>
  <c r="E2177" i="7"/>
  <c r="E2178" i="7"/>
  <c r="E2179" i="7"/>
  <c r="E2180" i="7"/>
  <c r="E2181" i="7"/>
  <c r="E2182" i="7"/>
  <c r="E2183" i="7"/>
  <c r="E2184" i="7"/>
  <c r="E2185" i="7"/>
  <c r="E2186" i="7"/>
  <c r="E2187" i="7"/>
  <c r="E2188" i="7"/>
  <c r="E2189" i="7"/>
  <c r="E2190" i="7"/>
  <c r="E2191" i="7"/>
  <c r="E2192" i="7"/>
  <c r="E2193" i="7"/>
  <c r="E2194" i="7"/>
  <c r="E2195" i="7"/>
  <c r="E2196" i="7"/>
  <c r="E2197" i="7"/>
  <c r="E2198" i="7"/>
  <c r="E2199" i="7"/>
  <c r="E2200" i="7"/>
  <c r="E2201" i="7"/>
  <c r="E2202" i="7"/>
  <c r="E2203" i="7"/>
  <c r="E2204" i="7"/>
  <c r="E2205" i="7"/>
  <c r="E2206" i="7"/>
  <c r="E2207" i="7"/>
  <c r="E2208" i="7"/>
  <c r="E2209" i="7"/>
  <c r="E2210" i="7"/>
  <c r="E2211" i="7"/>
  <c r="E2212" i="7"/>
  <c r="E2213" i="7"/>
  <c r="E2214" i="7"/>
  <c r="E2215" i="7"/>
  <c r="E2216" i="7"/>
  <c r="E2217" i="7"/>
  <c r="E2218" i="7"/>
  <c r="E2219" i="7"/>
  <c r="E2220" i="7"/>
  <c r="E2221" i="7"/>
  <c r="E2222" i="7"/>
  <c r="E2223" i="7"/>
  <c r="E2224" i="7"/>
  <c r="E2225" i="7"/>
  <c r="E2226" i="7"/>
  <c r="E2227" i="7"/>
  <c r="E2228" i="7"/>
  <c r="E2229" i="7"/>
  <c r="E2230" i="7"/>
  <c r="E2231" i="7"/>
  <c r="E2232" i="7"/>
  <c r="E2233" i="7"/>
  <c r="E2234" i="7"/>
  <c r="E2235" i="7"/>
  <c r="E2236" i="7"/>
  <c r="E2237" i="7"/>
  <c r="E2238" i="7"/>
  <c r="E2239" i="7"/>
  <c r="E2240" i="7"/>
  <c r="E2241" i="7"/>
  <c r="E2242" i="7"/>
  <c r="E2243" i="7"/>
  <c r="E2244" i="7"/>
  <c r="E2245" i="7"/>
  <c r="E2246" i="7"/>
  <c r="E2247" i="7"/>
  <c r="E2248" i="7"/>
  <c r="E2249" i="7"/>
  <c r="E2250" i="7"/>
  <c r="E2251" i="7"/>
  <c r="E2252" i="7"/>
  <c r="E2253" i="7"/>
  <c r="E2254" i="7"/>
  <c r="E2255" i="7"/>
  <c r="E2256" i="7"/>
  <c r="E2257" i="7"/>
  <c r="E2258" i="7"/>
  <c r="E2259" i="7"/>
  <c r="E2260" i="7"/>
  <c r="E2261" i="7"/>
  <c r="E2262" i="7"/>
  <c r="E2263" i="7"/>
  <c r="E2264" i="7"/>
  <c r="E2265" i="7"/>
  <c r="E2266" i="7"/>
  <c r="E2267" i="7"/>
  <c r="E2268" i="7"/>
  <c r="E2269" i="7"/>
  <c r="E2270" i="7"/>
  <c r="E2271" i="7"/>
  <c r="E2272" i="7"/>
  <c r="E2273" i="7"/>
  <c r="E2274" i="7"/>
  <c r="E2275" i="7"/>
  <c r="E2276" i="7"/>
  <c r="E2277" i="7"/>
  <c r="E2278" i="7"/>
  <c r="E2279" i="7"/>
  <c r="E2280" i="7"/>
  <c r="E2281" i="7"/>
  <c r="E2282" i="7"/>
  <c r="E2283" i="7"/>
  <c r="E2284" i="7"/>
  <c r="E2285" i="7"/>
  <c r="E2286" i="7"/>
  <c r="E2287" i="7"/>
  <c r="E2288" i="7"/>
  <c r="E2289" i="7"/>
  <c r="E2290" i="7"/>
  <c r="E2291" i="7"/>
  <c r="E2292" i="7"/>
  <c r="E2293" i="7"/>
  <c r="E2294" i="7"/>
  <c r="E2295" i="7"/>
  <c r="E2296" i="7"/>
  <c r="E2297" i="7"/>
  <c r="E2298" i="7"/>
  <c r="E2299" i="7"/>
  <c r="E2300" i="7"/>
  <c r="E2301" i="7"/>
  <c r="E2302" i="7"/>
  <c r="E2303" i="7"/>
  <c r="E2304" i="7"/>
  <c r="E2305" i="7"/>
  <c r="E2306" i="7"/>
  <c r="E2307" i="7"/>
  <c r="E2308" i="7"/>
  <c r="E2309" i="7"/>
  <c r="E2310" i="7"/>
  <c r="E2311" i="7"/>
  <c r="E2312" i="7"/>
  <c r="E2313" i="7"/>
  <c r="E2314" i="7"/>
  <c r="E2315" i="7"/>
  <c r="E2316" i="7"/>
  <c r="E2317" i="7"/>
  <c r="E2318" i="7"/>
  <c r="E2319" i="7"/>
  <c r="E2320" i="7"/>
  <c r="E2321" i="7"/>
  <c r="E2322" i="7"/>
  <c r="E2323" i="7"/>
  <c r="E2324" i="7"/>
  <c r="E2325" i="7"/>
  <c r="E2326" i="7"/>
  <c r="E2327" i="7"/>
  <c r="E2328" i="7"/>
  <c r="E2329" i="7"/>
  <c r="E2330" i="7"/>
  <c r="E2331" i="7"/>
  <c r="E2332" i="7"/>
  <c r="E2333" i="7"/>
  <c r="E2334" i="7"/>
  <c r="E2335" i="7"/>
  <c r="E2336" i="7"/>
  <c r="E2337" i="7"/>
  <c r="E2338" i="7"/>
  <c r="E2339" i="7"/>
  <c r="E2340" i="7"/>
  <c r="E2341" i="7"/>
  <c r="E2342" i="7"/>
  <c r="E2343" i="7"/>
  <c r="E2344" i="7"/>
  <c r="E2345" i="7"/>
  <c r="E2346" i="7"/>
  <c r="E2347" i="7"/>
  <c r="E2348" i="7"/>
  <c r="E2349" i="7"/>
  <c r="E2350" i="7"/>
  <c r="E2351" i="7"/>
  <c r="E2352" i="7"/>
  <c r="E2353" i="7"/>
  <c r="E2354" i="7"/>
  <c r="E2355" i="7"/>
  <c r="E2356" i="7"/>
  <c r="E2357" i="7"/>
  <c r="E2358" i="7"/>
  <c r="E2359" i="7"/>
  <c r="E2360" i="7"/>
  <c r="E2361" i="7"/>
  <c r="E2362" i="7"/>
  <c r="E2363" i="7"/>
  <c r="E2364" i="7"/>
  <c r="E2365" i="7"/>
  <c r="E2366" i="7"/>
  <c r="E2367" i="7"/>
  <c r="E2368" i="7"/>
  <c r="E2369" i="7"/>
  <c r="E2370" i="7"/>
  <c r="E2371" i="7"/>
  <c r="E2372" i="7"/>
  <c r="E2373" i="7"/>
  <c r="E2374" i="7"/>
  <c r="E2375" i="7"/>
  <c r="E2376" i="7"/>
  <c r="E2377" i="7"/>
  <c r="E2378" i="7"/>
  <c r="E2379" i="7"/>
  <c r="E2380" i="7"/>
  <c r="E2381" i="7"/>
  <c r="E2382" i="7"/>
  <c r="E2383" i="7"/>
  <c r="E2384" i="7"/>
  <c r="E2385" i="7"/>
  <c r="E2386" i="7"/>
  <c r="E2387" i="7"/>
  <c r="E2388" i="7"/>
  <c r="E2389" i="7"/>
  <c r="E2390" i="7"/>
  <c r="E2391" i="7"/>
  <c r="E2392" i="7"/>
  <c r="E2393" i="7"/>
  <c r="E2394" i="7"/>
  <c r="E2395" i="7"/>
  <c r="E2396" i="7"/>
  <c r="E2397" i="7"/>
  <c r="E2398" i="7"/>
  <c r="E2399" i="7"/>
  <c r="E2400" i="7"/>
  <c r="E2401" i="7"/>
  <c r="E2402" i="7"/>
  <c r="E2403" i="7"/>
  <c r="E2404" i="7"/>
  <c r="E2405" i="7"/>
  <c r="E2406" i="7"/>
  <c r="E2407" i="7"/>
  <c r="E2408" i="7"/>
  <c r="E2409" i="7"/>
  <c r="E2410" i="7"/>
  <c r="E2411" i="7"/>
  <c r="E2412" i="7"/>
  <c r="E2413" i="7"/>
  <c r="E2414" i="7"/>
  <c r="E2415" i="7"/>
  <c r="E2416" i="7"/>
  <c r="E2417" i="7"/>
  <c r="E2418" i="7"/>
  <c r="E2419" i="7"/>
  <c r="E2420" i="7"/>
  <c r="E2421" i="7"/>
  <c r="E2422" i="7"/>
  <c r="E2423" i="7"/>
  <c r="E2424" i="7"/>
  <c r="E2425" i="7"/>
  <c r="E2426" i="7"/>
  <c r="E2427" i="7"/>
  <c r="E2428" i="7"/>
  <c r="E2429" i="7"/>
  <c r="E2430" i="7"/>
  <c r="E2431" i="7"/>
  <c r="E2432" i="7"/>
  <c r="E2433" i="7"/>
  <c r="E2434" i="7"/>
  <c r="E2435" i="7"/>
  <c r="E2436" i="7"/>
  <c r="E2437" i="7"/>
  <c r="E2438" i="7"/>
  <c r="E2439" i="7"/>
  <c r="E2440" i="7"/>
  <c r="E2441" i="7"/>
  <c r="E2442" i="7"/>
  <c r="E2443" i="7"/>
  <c r="E2444" i="7"/>
  <c r="E2445" i="7"/>
  <c r="E2446" i="7"/>
  <c r="E2447" i="7"/>
  <c r="E2448" i="7"/>
  <c r="E2449" i="7"/>
  <c r="E2450" i="7"/>
  <c r="E2451" i="7"/>
  <c r="E2452" i="7"/>
  <c r="E2453" i="7"/>
  <c r="E2454" i="7"/>
  <c r="E2455" i="7"/>
  <c r="E2456" i="7"/>
  <c r="E2457" i="7"/>
  <c r="E2458" i="7"/>
  <c r="E2459" i="7"/>
  <c r="E2460" i="7"/>
  <c r="E2461" i="7"/>
  <c r="E2462" i="7"/>
  <c r="E2463" i="7"/>
  <c r="E2464" i="7"/>
  <c r="E2465" i="7"/>
  <c r="E2466" i="7"/>
  <c r="E2467" i="7"/>
  <c r="E2468" i="7"/>
  <c r="E2469" i="7"/>
  <c r="E2470" i="7"/>
  <c r="E2471" i="7"/>
  <c r="E2472" i="7"/>
  <c r="E2473" i="7"/>
  <c r="E2474" i="7"/>
  <c r="E2475" i="7"/>
  <c r="E2476" i="7"/>
  <c r="E2477" i="7"/>
  <c r="E2478" i="7"/>
  <c r="E2479" i="7"/>
  <c r="E2480" i="7"/>
  <c r="E2481" i="7"/>
  <c r="E2482" i="7"/>
  <c r="E2483" i="7"/>
  <c r="E2484" i="7"/>
  <c r="E2485" i="7"/>
  <c r="E2486" i="7"/>
  <c r="E2487" i="7"/>
  <c r="E2488" i="7"/>
  <c r="E2489" i="7"/>
  <c r="E2490" i="7"/>
  <c r="E2491" i="7"/>
  <c r="E2492" i="7"/>
  <c r="E2493" i="7"/>
  <c r="E2494" i="7"/>
  <c r="E2495" i="7"/>
  <c r="E2496" i="7"/>
  <c r="E2497" i="7"/>
  <c r="E2498" i="7"/>
  <c r="E2499" i="7"/>
  <c r="E2500" i="7"/>
  <c r="E2501" i="7"/>
  <c r="E2502" i="7"/>
  <c r="E2503" i="7"/>
  <c r="E2504" i="7"/>
  <c r="E2505" i="7"/>
  <c r="E2506" i="7"/>
  <c r="E2507" i="7"/>
  <c r="E2508" i="7"/>
  <c r="E2509" i="7"/>
  <c r="E2510" i="7"/>
  <c r="E2511" i="7"/>
  <c r="E2512" i="7"/>
  <c r="E2513" i="7"/>
  <c r="E2514" i="7"/>
  <c r="E2515" i="7"/>
  <c r="E2516" i="7"/>
  <c r="E2517" i="7"/>
  <c r="E2518" i="7"/>
  <c r="E2519" i="7"/>
  <c r="E2520" i="7"/>
  <c r="E2521" i="7"/>
  <c r="E2522" i="7"/>
  <c r="E2523" i="7"/>
  <c r="E2524" i="7"/>
  <c r="E2525" i="7"/>
  <c r="E2526" i="7"/>
  <c r="E2527" i="7"/>
  <c r="E2528" i="7"/>
  <c r="E2529" i="7"/>
  <c r="E2530" i="7"/>
  <c r="E2531" i="7"/>
  <c r="E2532" i="7"/>
  <c r="E2533" i="7"/>
  <c r="E2534" i="7"/>
  <c r="E2535" i="7"/>
  <c r="E2536" i="7"/>
  <c r="E2537" i="7"/>
  <c r="E2538" i="7"/>
  <c r="E2539" i="7"/>
  <c r="E2540" i="7"/>
  <c r="E2541" i="7"/>
  <c r="E2542" i="7"/>
  <c r="E2543" i="7"/>
  <c r="E2544" i="7"/>
  <c r="E2545" i="7"/>
  <c r="E2546" i="7"/>
  <c r="E2547" i="7"/>
  <c r="E2548" i="7"/>
  <c r="E2549" i="7"/>
  <c r="E2550" i="7"/>
  <c r="E2551" i="7"/>
  <c r="E2552" i="7"/>
  <c r="E2553" i="7"/>
  <c r="E2554" i="7"/>
  <c r="E2555" i="7"/>
  <c r="E2556" i="7"/>
  <c r="E2557" i="7"/>
  <c r="E2558" i="7"/>
  <c r="E2559" i="7"/>
  <c r="E2560" i="7"/>
  <c r="E2561" i="7"/>
  <c r="E2562" i="7"/>
  <c r="E2563" i="7"/>
  <c r="E2564" i="7"/>
  <c r="E2565" i="7"/>
  <c r="E2566" i="7"/>
  <c r="E2567" i="7"/>
  <c r="E2568" i="7"/>
  <c r="E2569" i="7"/>
  <c r="E2570" i="7"/>
  <c r="E2571" i="7"/>
  <c r="E2572" i="7"/>
  <c r="E2573" i="7"/>
  <c r="E2574" i="7"/>
  <c r="E2575" i="7"/>
  <c r="E2576" i="7"/>
  <c r="E2577" i="7"/>
  <c r="E2578" i="7"/>
  <c r="E2579" i="7"/>
  <c r="E2580" i="7"/>
  <c r="E2581" i="7"/>
  <c r="E2582" i="7"/>
  <c r="E2583" i="7"/>
  <c r="E2584" i="7"/>
  <c r="E2585" i="7"/>
  <c r="E2586" i="7"/>
  <c r="E2587" i="7"/>
  <c r="E2588" i="7"/>
  <c r="E2589" i="7"/>
  <c r="E2590" i="7"/>
  <c r="E2591" i="7"/>
  <c r="E2592" i="7"/>
  <c r="E2593" i="7"/>
  <c r="E2594" i="7"/>
  <c r="E2595" i="7"/>
  <c r="E2596" i="7"/>
  <c r="E2597" i="7"/>
  <c r="E2598" i="7"/>
  <c r="E2599" i="7"/>
  <c r="E2600" i="7"/>
  <c r="E2601" i="7"/>
  <c r="E2602" i="7"/>
  <c r="E2603" i="7"/>
  <c r="E2604" i="7"/>
  <c r="E2605" i="7"/>
  <c r="E2606" i="7"/>
  <c r="E2607" i="7"/>
  <c r="E2608" i="7"/>
  <c r="E2609" i="7"/>
  <c r="E2610" i="7"/>
  <c r="E2611" i="7"/>
  <c r="E2612" i="7"/>
  <c r="E2613" i="7"/>
  <c r="E2614" i="7"/>
  <c r="E2615" i="7"/>
  <c r="E2616" i="7"/>
  <c r="E2617" i="7"/>
  <c r="E2618" i="7"/>
  <c r="E2619" i="7"/>
  <c r="E2620" i="7"/>
  <c r="E2621" i="7"/>
  <c r="E2622" i="7"/>
  <c r="E2623" i="7"/>
  <c r="E2624" i="7"/>
  <c r="E2625" i="7"/>
  <c r="E2626" i="7"/>
  <c r="E2627" i="7"/>
  <c r="E2628" i="7"/>
  <c r="E2629" i="7"/>
  <c r="E2630" i="7"/>
  <c r="E2631" i="7"/>
  <c r="E2632" i="7"/>
  <c r="E2633" i="7"/>
  <c r="E2634" i="7"/>
  <c r="E2635" i="7"/>
  <c r="E2636" i="7"/>
  <c r="E2637" i="7"/>
  <c r="E2638" i="7"/>
  <c r="E2639" i="7"/>
  <c r="E2640" i="7"/>
  <c r="E2641" i="7"/>
  <c r="E2642" i="7"/>
  <c r="E2643" i="7"/>
  <c r="E2644" i="7"/>
  <c r="E2645" i="7"/>
  <c r="E2646" i="7"/>
  <c r="E2647" i="7"/>
  <c r="E2648" i="7"/>
  <c r="E2649" i="7"/>
  <c r="E2650" i="7"/>
  <c r="E2651" i="7"/>
  <c r="E2652" i="7"/>
  <c r="E2653" i="7"/>
  <c r="E2654" i="7"/>
  <c r="E2655" i="7"/>
  <c r="E2656" i="7"/>
  <c r="E2657" i="7"/>
  <c r="E2658" i="7"/>
  <c r="E2659" i="7"/>
  <c r="E2660" i="7"/>
  <c r="E2661" i="7"/>
  <c r="E2662" i="7"/>
  <c r="E2663" i="7"/>
  <c r="E2664" i="7"/>
  <c r="E2665" i="7"/>
  <c r="E2666" i="7"/>
  <c r="E2667" i="7"/>
  <c r="E2668" i="7"/>
  <c r="E2669" i="7"/>
  <c r="E2670" i="7"/>
  <c r="E2671" i="7"/>
  <c r="E2672" i="7"/>
  <c r="E2673" i="7"/>
  <c r="E2674" i="7"/>
  <c r="E2675" i="7"/>
  <c r="E2676" i="7"/>
  <c r="E2677" i="7"/>
  <c r="E2678" i="7"/>
  <c r="E2679" i="7"/>
  <c r="E2680" i="7"/>
  <c r="E2681" i="7"/>
  <c r="E2682" i="7"/>
  <c r="E2683" i="7"/>
  <c r="E2684" i="7"/>
  <c r="E2685" i="7"/>
  <c r="E2686" i="7"/>
  <c r="E2687" i="7"/>
  <c r="E2688" i="7"/>
  <c r="E2689" i="7"/>
  <c r="E2690" i="7"/>
  <c r="E2691" i="7"/>
  <c r="E2692" i="7"/>
  <c r="E2693" i="7"/>
  <c r="E2694" i="7"/>
  <c r="E2695" i="7"/>
  <c r="E2696" i="7"/>
  <c r="E2697" i="7"/>
  <c r="E2698" i="7"/>
  <c r="E2699" i="7"/>
  <c r="E2700" i="7"/>
  <c r="E2701" i="7"/>
  <c r="E2702" i="7"/>
  <c r="E2703" i="7"/>
  <c r="E2704" i="7"/>
  <c r="E2705" i="7"/>
  <c r="E2706" i="7"/>
  <c r="E2707" i="7"/>
  <c r="E2708" i="7"/>
  <c r="E2709" i="7"/>
  <c r="E2710" i="7"/>
  <c r="E2711" i="7"/>
  <c r="E2712" i="7"/>
  <c r="E2713" i="7"/>
  <c r="E2714" i="7"/>
  <c r="E2715" i="7"/>
  <c r="E2716" i="7"/>
  <c r="E2717" i="7"/>
  <c r="E2718" i="7"/>
  <c r="E2719" i="7"/>
  <c r="E2720" i="7"/>
  <c r="E2721" i="7"/>
  <c r="E2722" i="7"/>
  <c r="E2723" i="7"/>
  <c r="E2724" i="7"/>
  <c r="E2725" i="7"/>
  <c r="E2726" i="7"/>
  <c r="E2727" i="7"/>
  <c r="E2728" i="7"/>
  <c r="E2729" i="7"/>
  <c r="E2730" i="7"/>
  <c r="E2731" i="7"/>
  <c r="E2732" i="7"/>
  <c r="E2733" i="7"/>
  <c r="E2734" i="7"/>
  <c r="E2735" i="7"/>
  <c r="E2736" i="7"/>
  <c r="E2737" i="7"/>
  <c r="E2738" i="7"/>
  <c r="E2739" i="7"/>
  <c r="E2740" i="7"/>
  <c r="E2741" i="7"/>
  <c r="E2742" i="7"/>
  <c r="E2743" i="7"/>
  <c r="E2744" i="7"/>
  <c r="E2745" i="7"/>
  <c r="E2746" i="7"/>
  <c r="E2747" i="7"/>
  <c r="E2748" i="7"/>
  <c r="E2749" i="7"/>
  <c r="E2750" i="7"/>
  <c r="E2751" i="7"/>
  <c r="E2752" i="7"/>
  <c r="E2753" i="7"/>
  <c r="E2754" i="7"/>
  <c r="E2755" i="7"/>
  <c r="E2756" i="7"/>
  <c r="E2757" i="7"/>
  <c r="E2758" i="7"/>
  <c r="E2759" i="7"/>
  <c r="E2760" i="7"/>
  <c r="E2761" i="7"/>
  <c r="E2762" i="7"/>
  <c r="E2763" i="7"/>
  <c r="E2764" i="7"/>
  <c r="E2765" i="7"/>
  <c r="E2766" i="7"/>
  <c r="E2767" i="7"/>
  <c r="E2768" i="7"/>
  <c r="E2769" i="7"/>
  <c r="E2770" i="7"/>
  <c r="E2771" i="7"/>
  <c r="E2772" i="7"/>
  <c r="E2773" i="7"/>
  <c r="E2774" i="7"/>
  <c r="E2775" i="7"/>
  <c r="E2776" i="7"/>
  <c r="E2777" i="7"/>
  <c r="E2778" i="7"/>
  <c r="E2779" i="7"/>
  <c r="E2780" i="7"/>
  <c r="E2781" i="7"/>
  <c r="E2782" i="7"/>
  <c r="E2783" i="7"/>
  <c r="E2784" i="7"/>
  <c r="E2785" i="7"/>
  <c r="E2786" i="7"/>
  <c r="E2787" i="7"/>
  <c r="E2788" i="7"/>
  <c r="E2789" i="7"/>
  <c r="E2790" i="7"/>
  <c r="E2791" i="7"/>
  <c r="E2792" i="7"/>
  <c r="E2793" i="7"/>
  <c r="E2794" i="7"/>
  <c r="E2795" i="7"/>
  <c r="E2796" i="7"/>
  <c r="E2797" i="7"/>
  <c r="E2798" i="7"/>
  <c r="E2799" i="7"/>
  <c r="E2800" i="7"/>
  <c r="E2801" i="7"/>
  <c r="E2802" i="7"/>
  <c r="E2803" i="7"/>
  <c r="E2804" i="7"/>
  <c r="E2805" i="7"/>
  <c r="E2806" i="7"/>
  <c r="E2807" i="7"/>
  <c r="E2808" i="7"/>
  <c r="E2809" i="7"/>
  <c r="E2810" i="7"/>
  <c r="E2811" i="7"/>
  <c r="E2812" i="7"/>
  <c r="E2813" i="7"/>
  <c r="E2814" i="7"/>
  <c r="E2815" i="7"/>
  <c r="E2816" i="7"/>
  <c r="E2817" i="7"/>
  <c r="E2818" i="7"/>
  <c r="E2819" i="7"/>
  <c r="E2820" i="7"/>
  <c r="E2821" i="7"/>
  <c r="E2822" i="7"/>
  <c r="E2823" i="7"/>
  <c r="E2824" i="7"/>
  <c r="E2825" i="7"/>
  <c r="E2826" i="7"/>
  <c r="E2827" i="7"/>
  <c r="E2828" i="7"/>
  <c r="E2829" i="7"/>
  <c r="E2830" i="7"/>
  <c r="E2831" i="7"/>
  <c r="E2832" i="7"/>
  <c r="E2833" i="7"/>
  <c r="E2834" i="7"/>
  <c r="E2835" i="7"/>
  <c r="E2836" i="7"/>
  <c r="E2837" i="7"/>
  <c r="E2838" i="7"/>
  <c r="E2839" i="7"/>
  <c r="E2840" i="7"/>
  <c r="E2841" i="7"/>
  <c r="E2842" i="7"/>
  <c r="E2843" i="7"/>
  <c r="E2844" i="7"/>
  <c r="E2845" i="7"/>
  <c r="E2846" i="7"/>
  <c r="E2847" i="7"/>
  <c r="E2848" i="7"/>
  <c r="E2849" i="7"/>
  <c r="E2850" i="7"/>
  <c r="E2851" i="7"/>
  <c r="E2852" i="7"/>
  <c r="E2853" i="7"/>
  <c r="E2854" i="7"/>
  <c r="E2855" i="7"/>
  <c r="E2856" i="7"/>
  <c r="E2857" i="7"/>
  <c r="E2858" i="7"/>
  <c r="E2859" i="7"/>
  <c r="E2860" i="7"/>
  <c r="E2861" i="7"/>
  <c r="E2862" i="7"/>
  <c r="E2863" i="7"/>
  <c r="E2864" i="7"/>
  <c r="E2865" i="7"/>
  <c r="E2866" i="7"/>
  <c r="E2867" i="7"/>
  <c r="E2868" i="7"/>
  <c r="E2869" i="7"/>
  <c r="E2870" i="7"/>
  <c r="E2871" i="7"/>
  <c r="E2872" i="7"/>
  <c r="E2873" i="7"/>
  <c r="E2874" i="7"/>
  <c r="E2875" i="7"/>
  <c r="E2876" i="7"/>
  <c r="E2877" i="7"/>
  <c r="E2878" i="7"/>
  <c r="E2879" i="7"/>
  <c r="E2880" i="7"/>
  <c r="E2881" i="7"/>
  <c r="E2882" i="7"/>
  <c r="E2883" i="7"/>
  <c r="E2884" i="7"/>
  <c r="E2885" i="7"/>
  <c r="E2886" i="7"/>
  <c r="E2887" i="7"/>
  <c r="E2888" i="7"/>
  <c r="E2889" i="7"/>
  <c r="E2890" i="7"/>
  <c r="E2891" i="7"/>
  <c r="E2892" i="7"/>
  <c r="E2893" i="7"/>
  <c r="E2894" i="7"/>
  <c r="E2895" i="7"/>
  <c r="E2896" i="7"/>
  <c r="E2897" i="7"/>
  <c r="E2898" i="7"/>
  <c r="E2899" i="7"/>
  <c r="E2900" i="7"/>
  <c r="E2901" i="7"/>
  <c r="E2902" i="7"/>
  <c r="E2903" i="7"/>
  <c r="E2904" i="7"/>
  <c r="E2905" i="7"/>
  <c r="E2906" i="7"/>
  <c r="E2907" i="7"/>
  <c r="E2908" i="7"/>
  <c r="E2909" i="7"/>
  <c r="E2910" i="7"/>
  <c r="E2911" i="7"/>
  <c r="E2912" i="7"/>
  <c r="E2913" i="7"/>
  <c r="E2914" i="7"/>
  <c r="E2915" i="7"/>
  <c r="E2916" i="7"/>
  <c r="E2917" i="7"/>
  <c r="E2918" i="7"/>
  <c r="E2919" i="7"/>
  <c r="E2920" i="7"/>
  <c r="E2921" i="7"/>
  <c r="E2922" i="7"/>
  <c r="E2923" i="7"/>
  <c r="E2924" i="7"/>
  <c r="E2925" i="7"/>
  <c r="E2926" i="7"/>
  <c r="E2927" i="7"/>
  <c r="E2928" i="7"/>
  <c r="E2929" i="7"/>
  <c r="E2930" i="7"/>
  <c r="E2931" i="7"/>
  <c r="E2932" i="7"/>
  <c r="E2933" i="7"/>
  <c r="E2934" i="7"/>
  <c r="E2935" i="7"/>
  <c r="E2936" i="7"/>
  <c r="E2937" i="7"/>
  <c r="E2938" i="7"/>
  <c r="E2939" i="7"/>
  <c r="E2940" i="7"/>
  <c r="E2941" i="7"/>
  <c r="E2942" i="7"/>
  <c r="E2943" i="7"/>
  <c r="E2944" i="7"/>
  <c r="E2945" i="7"/>
  <c r="E2946" i="7"/>
  <c r="E2947" i="7"/>
  <c r="E2948" i="7"/>
  <c r="E2949" i="7"/>
  <c r="E2950" i="7"/>
  <c r="E2951" i="7"/>
  <c r="E2952" i="7"/>
  <c r="E2953" i="7"/>
  <c r="E2954" i="7"/>
  <c r="E2955" i="7"/>
  <c r="E2956" i="7"/>
  <c r="E2957" i="7"/>
  <c r="E2958" i="7"/>
  <c r="E2959" i="7"/>
  <c r="E2960" i="7"/>
  <c r="E2961" i="7"/>
  <c r="E2962" i="7"/>
  <c r="E2963" i="7"/>
  <c r="E2964" i="7"/>
  <c r="E2965" i="7"/>
  <c r="E2966" i="7"/>
  <c r="E2967" i="7"/>
  <c r="E2968" i="7"/>
  <c r="E2969" i="7"/>
  <c r="E2970" i="7"/>
  <c r="E2971" i="7"/>
  <c r="E2972" i="7"/>
  <c r="E2973" i="7"/>
  <c r="E2974" i="7"/>
  <c r="E2975" i="7"/>
  <c r="E2976" i="7"/>
  <c r="E2977" i="7"/>
  <c r="E2978" i="7"/>
  <c r="E2979" i="7"/>
  <c r="E2980" i="7"/>
  <c r="E2981" i="7"/>
  <c r="E2982" i="7"/>
  <c r="E2983" i="7"/>
  <c r="E2984" i="7"/>
  <c r="E2985" i="7"/>
  <c r="E2986" i="7"/>
  <c r="E2987" i="7"/>
  <c r="E2988" i="7"/>
  <c r="E2989" i="7"/>
  <c r="E2990" i="7"/>
  <c r="E2991" i="7"/>
  <c r="E2992" i="7"/>
  <c r="E2993" i="7"/>
  <c r="E2994" i="7"/>
  <c r="E2995" i="7"/>
  <c r="E2996" i="7"/>
  <c r="E2997" i="7"/>
  <c r="E2998" i="7"/>
  <c r="E2999" i="7"/>
  <c r="E3000" i="7"/>
  <c r="E3001" i="7"/>
  <c r="E3002" i="7"/>
  <c r="E3003" i="7"/>
  <c r="E3004" i="7"/>
  <c r="E3005" i="7"/>
  <c r="E3006" i="7"/>
  <c r="E3007" i="7"/>
  <c r="E3008" i="7"/>
  <c r="E3009" i="7"/>
  <c r="E3010" i="7"/>
  <c r="E3011" i="7"/>
  <c r="E3012" i="7"/>
  <c r="E3013" i="7"/>
  <c r="E3014" i="7"/>
  <c r="E3015" i="7"/>
  <c r="E3016" i="7"/>
  <c r="E3017" i="7"/>
  <c r="E3018" i="7"/>
  <c r="E3019" i="7"/>
  <c r="E3020" i="7"/>
  <c r="E3021" i="7"/>
  <c r="E3022" i="7"/>
  <c r="E3023" i="7"/>
  <c r="E3024" i="7"/>
  <c r="E3025" i="7"/>
  <c r="E3026" i="7"/>
  <c r="E3027" i="7"/>
  <c r="E3028" i="7"/>
  <c r="E3029" i="7"/>
  <c r="E3030" i="7"/>
  <c r="E3031" i="7"/>
  <c r="E3032" i="7"/>
  <c r="E3033" i="7"/>
  <c r="E3034" i="7"/>
  <c r="E3035" i="7"/>
  <c r="E3036" i="7"/>
  <c r="E3037" i="7"/>
  <c r="E3038" i="7"/>
  <c r="E3039" i="7"/>
  <c r="E3040" i="7"/>
  <c r="E3041" i="7"/>
  <c r="E3042" i="7"/>
  <c r="E3043" i="7"/>
  <c r="E3044" i="7"/>
  <c r="E3045" i="7"/>
  <c r="E3046" i="7"/>
  <c r="E3047" i="7"/>
  <c r="E3048" i="7"/>
  <c r="E3049" i="7"/>
  <c r="E3050" i="7"/>
  <c r="E3051" i="7"/>
  <c r="E3052" i="7"/>
  <c r="E3053" i="7"/>
  <c r="E3054" i="7"/>
  <c r="E3055" i="7"/>
  <c r="E3056" i="7"/>
  <c r="E3057" i="7"/>
  <c r="E3058" i="7"/>
  <c r="E3059" i="7"/>
  <c r="E3060" i="7"/>
  <c r="E3061" i="7"/>
  <c r="E3062" i="7"/>
  <c r="E3063" i="7"/>
  <c r="E3064" i="7"/>
  <c r="E3065" i="7"/>
  <c r="E3066" i="7"/>
  <c r="E3067" i="7"/>
  <c r="E3068" i="7"/>
  <c r="E3069" i="7"/>
  <c r="E3070" i="7"/>
  <c r="E3071" i="7"/>
  <c r="E3072" i="7"/>
  <c r="E3073" i="7"/>
  <c r="E3074" i="7"/>
  <c r="E3075" i="7"/>
  <c r="E3076" i="7"/>
  <c r="E3077" i="7"/>
  <c r="E3078" i="7"/>
  <c r="E3079" i="7"/>
  <c r="E3080" i="7"/>
  <c r="E3081" i="7"/>
  <c r="E3082" i="7"/>
  <c r="E3083" i="7"/>
  <c r="E3084" i="7"/>
  <c r="E3085" i="7"/>
  <c r="E3086" i="7"/>
  <c r="E3087" i="7"/>
  <c r="E3088" i="7"/>
  <c r="E3089" i="7"/>
  <c r="E3090" i="7"/>
  <c r="E3091" i="7"/>
  <c r="E3092" i="7"/>
  <c r="E3093" i="7"/>
  <c r="E3094" i="7"/>
  <c r="E3095" i="7"/>
  <c r="E3096" i="7"/>
  <c r="E3097" i="7"/>
  <c r="E3098" i="7"/>
  <c r="E3099" i="7"/>
  <c r="E3100" i="7"/>
  <c r="E3101" i="7"/>
  <c r="E3102" i="7"/>
  <c r="E3103" i="7"/>
  <c r="E3104" i="7"/>
  <c r="E3105" i="7"/>
  <c r="E3106" i="7"/>
  <c r="E3107" i="7"/>
  <c r="E3108" i="7"/>
  <c r="E3109" i="7"/>
  <c r="E3110" i="7"/>
  <c r="E3111" i="7"/>
  <c r="E3112" i="7"/>
  <c r="E3113" i="7"/>
  <c r="E3114" i="7"/>
  <c r="E3115" i="7"/>
  <c r="E3116" i="7"/>
  <c r="E3117" i="7"/>
  <c r="E3118" i="7"/>
  <c r="E3119" i="7"/>
  <c r="E3120" i="7"/>
  <c r="E3121" i="7"/>
  <c r="E3122" i="7"/>
  <c r="E3123" i="7"/>
  <c r="E3124" i="7"/>
  <c r="E3125" i="7"/>
  <c r="E3126" i="7"/>
  <c r="E3127" i="7"/>
  <c r="E3128" i="7"/>
  <c r="E3129" i="7"/>
  <c r="E3130" i="7"/>
  <c r="E3131" i="7"/>
  <c r="E3132" i="7"/>
  <c r="E3133" i="7"/>
  <c r="E3134" i="7"/>
  <c r="E3135" i="7"/>
  <c r="E3136" i="7"/>
  <c r="E3137" i="7"/>
  <c r="E3138" i="7"/>
  <c r="E3139" i="7"/>
  <c r="E3140" i="7"/>
  <c r="E3141" i="7"/>
  <c r="E3142" i="7"/>
  <c r="E3143" i="7"/>
  <c r="E3144" i="7"/>
  <c r="E3145" i="7"/>
  <c r="E3146" i="7"/>
  <c r="E3147" i="7"/>
  <c r="E3148" i="7"/>
  <c r="E3149" i="7"/>
  <c r="E3150" i="7"/>
  <c r="E3151" i="7"/>
  <c r="E3152" i="7"/>
  <c r="E3153" i="7"/>
  <c r="E3154" i="7"/>
  <c r="E3155" i="7"/>
  <c r="E3156" i="7"/>
  <c r="E3157" i="7"/>
  <c r="E3158" i="7"/>
  <c r="E3159" i="7"/>
  <c r="E3160" i="7"/>
  <c r="E3161" i="7"/>
  <c r="E3162" i="7"/>
  <c r="E3163" i="7"/>
  <c r="E3164" i="7"/>
  <c r="E3165" i="7"/>
  <c r="E3166" i="7"/>
  <c r="E3167" i="7"/>
  <c r="E3168" i="7"/>
  <c r="E3169" i="7"/>
  <c r="E3170" i="7"/>
  <c r="E3171" i="7"/>
  <c r="E3172" i="7"/>
  <c r="E3173" i="7"/>
  <c r="E3174" i="7"/>
  <c r="E3175" i="7"/>
  <c r="E3176" i="7"/>
  <c r="E3177" i="7"/>
  <c r="E3178" i="7"/>
  <c r="E3179" i="7"/>
  <c r="E3180" i="7"/>
  <c r="E3181" i="7"/>
  <c r="E3182" i="7"/>
  <c r="E3183" i="7"/>
  <c r="E3184" i="7"/>
  <c r="E3185" i="7"/>
  <c r="E3186" i="7"/>
  <c r="E3187" i="7"/>
  <c r="E3188" i="7"/>
  <c r="E3189" i="7"/>
  <c r="E3190" i="7"/>
  <c r="E3191" i="7"/>
  <c r="E3192" i="7"/>
  <c r="E3193" i="7"/>
  <c r="E3194" i="7"/>
  <c r="E3195" i="7"/>
  <c r="E3196" i="7"/>
  <c r="E3197" i="7"/>
  <c r="E3198" i="7"/>
  <c r="E3199" i="7"/>
  <c r="E3200" i="7"/>
  <c r="E3201" i="7"/>
  <c r="E3202" i="7"/>
  <c r="E3203" i="7"/>
  <c r="E3204" i="7"/>
  <c r="E3205" i="7"/>
  <c r="E3206" i="7"/>
  <c r="E3207" i="7"/>
  <c r="E3208" i="7"/>
  <c r="E3209" i="7"/>
  <c r="E3210" i="7"/>
  <c r="E3211" i="7"/>
  <c r="E3212" i="7"/>
  <c r="E3213" i="7"/>
  <c r="E3214" i="7"/>
  <c r="E3215" i="7"/>
  <c r="E3216" i="7"/>
  <c r="E3217" i="7"/>
  <c r="E3218" i="7"/>
  <c r="E3219" i="7"/>
  <c r="E3220" i="7"/>
  <c r="E3221" i="7"/>
  <c r="E3222" i="7"/>
  <c r="E3223" i="7"/>
  <c r="E3224" i="7"/>
  <c r="E3225" i="7"/>
  <c r="E3226" i="7"/>
  <c r="E3227" i="7"/>
  <c r="E3228" i="7"/>
  <c r="E3229" i="7"/>
  <c r="E3230" i="7"/>
  <c r="E3231" i="7"/>
  <c r="E3232" i="7"/>
  <c r="E3233" i="7"/>
  <c r="E3234" i="7"/>
  <c r="E3235" i="7"/>
  <c r="E3236" i="7"/>
  <c r="E3237" i="7"/>
  <c r="E3238" i="7"/>
  <c r="E3239" i="7"/>
  <c r="E3240" i="7"/>
  <c r="E3241" i="7"/>
  <c r="E3242" i="7"/>
  <c r="E3243" i="7"/>
  <c r="E3244" i="7"/>
  <c r="E3245" i="7"/>
  <c r="E3246" i="7"/>
  <c r="E3247" i="7"/>
  <c r="E3248" i="7"/>
  <c r="E3249" i="7"/>
  <c r="E3250" i="7"/>
  <c r="E3251" i="7"/>
  <c r="E3252" i="7"/>
  <c r="E3253" i="7"/>
  <c r="E3254" i="7"/>
  <c r="E3255" i="7"/>
  <c r="E3256" i="7"/>
  <c r="E3257" i="7"/>
  <c r="E3258" i="7"/>
  <c r="E3259" i="7"/>
  <c r="E3260" i="7"/>
  <c r="E3261" i="7"/>
  <c r="E3262" i="7"/>
  <c r="E3263" i="7"/>
  <c r="E3264" i="7"/>
  <c r="E3265" i="7"/>
  <c r="E3266" i="7"/>
  <c r="E3267" i="7"/>
  <c r="E3268" i="7"/>
  <c r="E3269" i="7"/>
  <c r="E3270" i="7"/>
  <c r="E3271" i="7"/>
  <c r="E3272" i="7"/>
  <c r="E3273" i="7"/>
  <c r="E3274" i="7"/>
  <c r="E3275" i="7"/>
  <c r="E3276" i="7"/>
  <c r="E3277" i="7"/>
  <c r="E3278" i="7"/>
  <c r="E3279" i="7"/>
  <c r="E3280" i="7"/>
  <c r="E3281" i="7"/>
  <c r="E3282" i="7"/>
  <c r="E3283" i="7"/>
  <c r="E3284" i="7"/>
  <c r="E3285" i="7"/>
  <c r="E3286" i="7"/>
  <c r="E3287" i="7"/>
  <c r="E3288" i="7"/>
  <c r="E3289" i="7"/>
  <c r="E3290" i="7"/>
  <c r="E3291" i="7"/>
  <c r="E3292" i="7"/>
  <c r="E3293" i="7"/>
  <c r="E3294" i="7"/>
  <c r="E3295" i="7"/>
  <c r="E3296" i="7"/>
  <c r="E3297" i="7"/>
  <c r="E3298" i="7"/>
  <c r="E3299" i="7"/>
  <c r="E3300" i="7"/>
  <c r="E3301" i="7"/>
  <c r="E3302" i="7"/>
  <c r="E3303" i="7"/>
  <c r="E3304" i="7"/>
  <c r="E3305" i="7"/>
  <c r="E3306" i="7"/>
  <c r="E3307" i="7"/>
  <c r="E3308" i="7"/>
  <c r="E3309" i="7"/>
  <c r="E3310" i="7"/>
  <c r="E3311" i="7"/>
  <c r="E3312" i="7"/>
  <c r="E3313" i="7"/>
  <c r="E3314" i="7"/>
  <c r="E3315" i="7"/>
  <c r="E3316" i="7"/>
  <c r="E3317" i="7"/>
  <c r="E3318" i="7"/>
  <c r="E3319" i="7"/>
  <c r="E3320" i="7"/>
  <c r="E3321" i="7"/>
  <c r="E3322" i="7"/>
  <c r="E3323" i="7"/>
  <c r="E3324" i="7"/>
  <c r="E3325" i="7"/>
  <c r="E3326" i="7"/>
  <c r="E3327" i="7"/>
  <c r="E3328" i="7"/>
  <c r="E3329" i="7"/>
  <c r="E3330" i="7"/>
  <c r="E3331" i="7"/>
  <c r="E3332" i="7"/>
  <c r="E3333" i="7"/>
  <c r="E3334" i="7"/>
  <c r="E3335" i="7"/>
  <c r="E3336" i="7"/>
  <c r="E3337" i="7"/>
  <c r="E3338" i="7"/>
  <c r="E3339" i="7"/>
  <c r="E3340" i="7"/>
  <c r="E3341" i="7"/>
  <c r="E3342" i="7"/>
  <c r="E3343" i="7"/>
  <c r="E3344" i="7"/>
  <c r="E3345" i="7"/>
  <c r="E3346" i="7"/>
  <c r="E3347" i="7"/>
  <c r="E3348" i="7"/>
  <c r="E3349" i="7"/>
  <c r="E3350" i="7"/>
  <c r="E3351" i="7"/>
  <c r="E3352" i="7"/>
  <c r="E3353" i="7"/>
  <c r="E3354" i="7"/>
  <c r="E3355" i="7"/>
  <c r="E3356" i="7"/>
  <c r="E3357" i="7"/>
  <c r="E3358" i="7"/>
  <c r="E3359" i="7"/>
  <c r="E3360" i="7"/>
  <c r="E3361" i="7"/>
  <c r="E3362" i="7"/>
  <c r="E3363" i="7"/>
  <c r="E3364" i="7"/>
  <c r="E3365" i="7"/>
  <c r="E3366" i="7"/>
  <c r="E3367" i="7"/>
  <c r="E3368" i="7"/>
  <c r="E3369" i="7"/>
  <c r="E3370" i="7"/>
  <c r="E3371" i="7"/>
  <c r="E3372" i="7"/>
  <c r="E3373" i="7"/>
  <c r="E3374" i="7"/>
  <c r="E3375" i="7"/>
  <c r="E3376" i="7"/>
  <c r="E3377" i="7"/>
  <c r="E3378" i="7"/>
  <c r="E3379" i="7"/>
  <c r="E3380" i="7"/>
  <c r="E3381" i="7"/>
  <c r="E3382" i="7"/>
  <c r="E3383" i="7"/>
  <c r="E3384" i="7"/>
  <c r="E3385" i="7"/>
  <c r="E3386" i="7"/>
  <c r="E3387" i="7"/>
  <c r="E3388" i="7"/>
  <c r="E3389" i="7"/>
  <c r="E3390" i="7"/>
  <c r="E3391" i="7"/>
  <c r="E3392" i="7"/>
  <c r="E3393" i="7"/>
  <c r="E3394" i="7"/>
  <c r="E3395" i="7"/>
  <c r="E3396" i="7"/>
  <c r="E3397" i="7"/>
  <c r="E3398" i="7"/>
  <c r="E3399" i="7"/>
  <c r="E3400" i="7"/>
  <c r="E3401" i="7"/>
  <c r="E3402" i="7"/>
  <c r="E3403" i="7"/>
  <c r="E3404" i="7"/>
  <c r="E3405" i="7"/>
  <c r="E3406" i="7"/>
  <c r="E3407" i="7"/>
  <c r="E3408" i="7"/>
  <c r="E3409" i="7"/>
  <c r="E3410" i="7"/>
  <c r="E3411" i="7"/>
  <c r="E3412" i="7"/>
  <c r="E3413" i="7"/>
  <c r="E3414" i="7"/>
  <c r="E3415" i="7"/>
  <c r="E3416" i="7"/>
  <c r="E3417" i="7"/>
  <c r="E3418" i="7"/>
  <c r="E3419" i="7"/>
  <c r="E3420" i="7"/>
  <c r="E3421" i="7"/>
  <c r="E3422" i="7"/>
  <c r="E3423" i="7"/>
  <c r="E3424" i="7"/>
  <c r="E3425" i="7"/>
  <c r="E3426" i="7"/>
  <c r="E3427" i="7"/>
  <c r="E3428" i="7"/>
  <c r="E3429" i="7"/>
  <c r="E3430" i="7"/>
  <c r="E3431" i="7"/>
  <c r="E3432" i="7"/>
  <c r="E3433" i="7"/>
  <c r="E3434" i="7"/>
  <c r="E3435" i="7"/>
  <c r="E3436" i="7"/>
  <c r="E3437" i="7"/>
  <c r="E3438" i="7"/>
  <c r="E3439" i="7"/>
  <c r="E3440" i="7"/>
  <c r="E3441" i="7"/>
  <c r="E3442" i="7"/>
  <c r="E3443" i="7"/>
  <c r="E3444" i="7"/>
  <c r="E3445" i="7"/>
  <c r="E3446" i="7"/>
  <c r="E3447" i="7"/>
  <c r="E3448" i="7"/>
  <c r="E3449" i="7"/>
  <c r="E3450" i="7"/>
  <c r="E3451" i="7"/>
  <c r="E3452" i="7"/>
  <c r="E3453" i="7"/>
  <c r="E3454" i="7"/>
  <c r="E3455" i="7"/>
  <c r="E3456" i="7"/>
  <c r="E3457" i="7"/>
  <c r="E3458" i="7"/>
  <c r="E3459" i="7"/>
  <c r="E3460" i="7"/>
  <c r="E3461" i="7"/>
  <c r="E3462" i="7"/>
  <c r="E3463" i="7"/>
  <c r="E3464" i="7"/>
  <c r="E3465" i="7"/>
  <c r="E3466" i="7"/>
  <c r="E3467" i="7"/>
  <c r="E3468" i="7"/>
  <c r="E3469" i="7"/>
  <c r="E3470" i="7"/>
  <c r="E3471" i="7"/>
  <c r="E3472" i="7"/>
  <c r="E3473" i="7"/>
  <c r="E3474" i="7"/>
  <c r="E3475" i="7"/>
  <c r="E3476" i="7"/>
  <c r="E3477" i="7"/>
  <c r="E3478" i="7"/>
  <c r="E3479" i="7"/>
  <c r="E3480" i="7"/>
  <c r="E3481" i="7"/>
  <c r="E3482" i="7"/>
  <c r="E3483" i="7"/>
  <c r="E3484" i="7"/>
  <c r="E3485" i="7"/>
  <c r="E3486" i="7"/>
  <c r="E3487" i="7"/>
  <c r="E3488" i="7"/>
  <c r="E3489" i="7"/>
  <c r="E3490" i="7"/>
  <c r="E3491" i="7"/>
  <c r="E3492" i="7"/>
  <c r="E3493" i="7"/>
  <c r="E3494" i="7"/>
  <c r="E3495" i="7"/>
  <c r="E3496" i="7"/>
  <c r="E3497" i="7"/>
  <c r="E3498" i="7"/>
  <c r="E3499" i="7"/>
  <c r="E3500" i="7"/>
  <c r="E3501" i="7"/>
  <c r="E3502" i="7"/>
  <c r="E3503" i="7"/>
  <c r="E3504" i="7"/>
  <c r="E3505" i="7"/>
  <c r="E3506" i="7"/>
  <c r="E3507" i="7"/>
  <c r="E3508" i="7"/>
  <c r="E3509" i="7"/>
  <c r="E3510" i="7"/>
  <c r="E3511" i="7"/>
  <c r="E3512" i="7"/>
  <c r="E3513" i="7"/>
  <c r="E3514" i="7"/>
  <c r="E3515" i="7"/>
  <c r="E3516" i="7"/>
  <c r="E3517" i="7"/>
  <c r="E3518" i="7"/>
  <c r="E3519" i="7"/>
  <c r="E3520" i="7"/>
  <c r="E3521" i="7"/>
  <c r="E3522" i="7"/>
  <c r="E3523" i="7"/>
  <c r="E3524" i="7"/>
  <c r="E3525" i="7"/>
  <c r="E3526" i="7"/>
  <c r="E3527" i="7"/>
  <c r="E3528" i="7"/>
  <c r="E3529" i="7"/>
  <c r="E3530" i="7"/>
  <c r="E3531" i="7"/>
  <c r="E3532" i="7"/>
  <c r="E3533" i="7"/>
  <c r="E3534" i="7"/>
  <c r="E3535" i="7"/>
  <c r="E3536" i="7"/>
  <c r="E3537" i="7"/>
  <c r="E3538" i="7"/>
  <c r="E3539" i="7"/>
  <c r="E3540" i="7"/>
  <c r="E3541" i="7"/>
  <c r="E3542" i="7"/>
  <c r="E3543" i="7"/>
  <c r="E3544" i="7"/>
  <c r="E3545" i="7"/>
  <c r="E3546" i="7"/>
  <c r="E3547" i="7"/>
  <c r="E3548" i="7"/>
  <c r="E3549" i="7"/>
  <c r="E3550" i="7"/>
  <c r="E3551" i="7"/>
  <c r="E3552" i="7"/>
  <c r="E3553" i="7"/>
  <c r="E3554" i="7"/>
  <c r="E3555" i="7"/>
  <c r="E3556" i="7"/>
  <c r="E3557" i="7"/>
  <c r="E3558" i="7"/>
  <c r="E3559" i="7"/>
  <c r="E3560" i="7"/>
  <c r="E3561" i="7"/>
  <c r="E3562" i="7"/>
  <c r="E3563" i="7"/>
  <c r="E3564" i="7"/>
  <c r="E3565" i="7"/>
  <c r="E3566" i="7"/>
  <c r="E3567" i="7"/>
  <c r="E3568" i="7"/>
  <c r="E3569" i="7"/>
  <c r="E3570" i="7"/>
  <c r="E3571" i="7"/>
  <c r="E3572" i="7"/>
  <c r="E3573" i="7"/>
  <c r="E3574" i="7"/>
  <c r="E3575" i="7"/>
  <c r="E3576" i="7"/>
  <c r="E3577" i="7"/>
  <c r="E3578" i="7"/>
  <c r="E3579" i="7"/>
  <c r="E3580" i="7"/>
  <c r="E3581" i="7"/>
  <c r="E3582" i="7"/>
  <c r="E3583" i="7"/>
  <c r="E3584" i="7"/>
  <c r="E3585" i="7"/>
  <c r="E3586" i="7"/>
  <c r="E3587" i="7"/>
  <c r="E3588" i="7"/>
  <c r="E3589" i="7"/>
  <c r="E3590" i="7"/>
  <c r="E3591" i="7"/>
  <c r="E3592" i="7"/>
  <c r="E3593" i="7"/>
  <c r="E3594" i="7"/>
  <c r="E3595" i="7"/>
  <c r="E3596" i="7"/>
  <c r="E3597" i="7"/>
  <c r="E3598" i="7"/>
  <c r="E3599" i="7"/>
  <c r="E3600" i="7"/>
  <c r="E3601" i="7"/>
  <c r="E3602" i="7"/>
  <c r="E3603" i="7"/>
  <c r="E3604" i="7"/>
  <c r="E3605" i="7"/>
  <c r="E3606" i="7"/>
  <c r="E3607" i="7"/>
  <c r="E3608" i="7"/>
  <c r="E3609" i="7"/>
  <c r="E3610" i="7"/>
  <c r="E3611" i="7"/>
  <c r="E3612" i="7"/>
  <c r="E3613" i="7"/>
  <c r="E3614" i="7"/>
  <c r="E3615" i="7"/>
  <c r="E3616" i="7"/>
  <c r="E3617" i="7"/>
  <c r="E3618" i="7"/>
  <c r="E3619" i="7"/>
  <c r="E3620" i="7"/>
  <c r="E3621" i="7"/>
  <c r="E3622" i="7"/>
  <c r="E3623" i="7"/>
  <c r="E3624" i="7"/>
  <c r="E3625" i="7"/>
  <c r="E3626" i="7"/>
  <c r="E3627" i="7"/>
  <c r="E3628" i="7"/>
  <c r="E3629" i="7"/>
  <c r="E3630" i="7"/>
  <c r="E3631" i="7"/>
  <c r="E3632" i="7"/>
  <c r="E3633" i="7"/>
  <c r="E3634" i="7"/>
  <c r="E3635" i="7"/>
  <c r="E3636" i="7"/>
  <c r="E3637" i="7"/>
  <c r="E3638" i="7"/>
  <c r="E3639" i="7"/>
  <c r="E3640" i="7"/>
  <c r="E3641" i="7"/>
  <c r="E3642" i="7"/>
  <c r="E3643" i="7"/>
  <c r="E3644" i="7"/>
  <c r="E3645" i="7"/>
  <c r="E3646" i="7"/>
  <c r="E3647" i="7"/>
  <c r="E3648" i="7"/>
  <c r="E3649" i="7"/>
  <c r="E3650" i="7"/>
  <c r="E3651" i="7"/>
  <c r="E3652" i="7"/>
  <c r="E3653" i="7"/>
  <c r="E3654" i="7"/>
  <c r="E3655" i="7"/>
  <c r="E3656" i="7"/>
  <c r="E3657" i="7"/>
  <c r="E3658" i="7"/>
  <c r="E3659" i="7"/>
  <c r="E3660" i="7"/>
  <c r="E3661" i="7"/>
  <c r="E3662" i="7"/>
  <c r="E3663" i="7"/>
  <c r="E3664" i="7"/>
  <c r="E3665" i="7"/>
  <c r="E3666" i="7"/>
  <c r="E3667" i="7"/>
  <c r="E3668" i="7"/>
  <c r="E3669" i="7"/>
  <c r="E3670" i="7"/>
  <c r="E3671" i="7"/>
  <c r="E3672" i="7"/>
  <c r="E3673" i="7"/>
  <c r="E3674" i="7"/>
  <c r="E3675" i="7"/>
  <c r="E3676" i="7"/>
  <c r="E3677" i="7"/>
  <c r="E3678" i="7"/>
  <c r="E3679" i="7"/>
  <c r="E3680" i="7"/>
  <c r="E3681" i="7"/>
  <c r="E3682" i="7"/>
  <c r="E3683" i="7"/>
  <c r="E3684" i="7"/>
  <c r="E3685" i="7"/>
  <c r="E3686" i="7"/>
  <c r="E3687" i="7"/>
  <c r="E3688" i="7"/>
  <c r="E3689" i="7"/>
  <c r="E3690" i="7"/>
  <c r="E3691" i="7"/>
  <c r="E3692" i="7"/>
  <c r="E3693" i="7"/>
  <c r="E3694" i="7"/>
  <c r="E3695" i="7"/>
  <c r="E3696" i="7"/>
  <c r="E3697" i="7"/>
  <c r="E3698" i="7"/>
  <c r="E3699" i="7"/>
  <c r="E3700" i="7"/>
  <c r="E3701" i="7"/>
  <c r="E3702" i="7"/>
  <c r="E3703" i="7"/>
  <c r="E3704" i="7"/>
  <c r="E3705" i="7"/>
  <c r="E3706" i="7"/>
  <c r="E3707" i="7"/>
  <c r="E3708" i="7"/>
  <c r="E3709" i="7"/>
  <c r="E3710" i="7"/>
  <c r="E3711" i="7"/>
  <c r="E3712" i="7"/>
  <c r="E3713" i="7"/>
  <c r="E3714" i="7"/>
  <c r="E3715" i="7"/>
  <c r="E3716" i="7"/>
  <c r="E3717" i="7"/>
  <c r="E3718" i="7"/>
  <c r="E3719" i="7"/>
  <c r="E3720" i="7"/>
  <c r="E3721" i="7"/>
  <c r="E3722" i="7"/>
  <c r="E3723" i="7"/>
  <c r="E3724" i="7"/>
  <c r="E3725" i="7"/>
  <c r="E3726" i="7"/>
  <c r="E3727" i="7"/>
  <c r="E3728" i="7"/>
  <c r="E3729" i="7"/>
  <c r="E3730" i="7"/>
  <c r="E3731" i="7"/>
  <c r="E3732" i="7"/>
  <c r="E3733" i="7"/>
  <c r="E3734" i="7"/>
  <c r="E3735" i="7"/>
  <c r="E3736" i="7"/>
  <c r="E3737" i="7"/>
  <c r="E3738" i="7"/>
  <c r="E3739" i="7"/>
  <c r="E3740" i="7"/>
  <c r="E3741" i="7"/>
  <c r="E3742" i="7"/>
  <c r="E3743" i="7"/>
  <c r="E3744" i="7"/>
  <c r="E3745" i="7"/>
  <c r="E3746" i="7"/>
  <c r="E3747" i="7"/>
  <c r="E3748" i="7"/>
  <c r="E3749" i="7"/>
  <c r="E3750" i="7"/>
  <c r="E3751" i="7"/>
  <c r="E3752" i="7"/>
  <c r="E3753" i="7"/>
  <c r="E3754" i="7"/>
  <c r="E3755" i="7"/>
  <c r="E3756" i="7"/>
  <c r="E3757" i="7"/>
  <c r="E3758" i="7"/>
  <c r="E3759" i="7"/>
  <c r="E3760" i="7"/>
  <c r="E3761" i="7"/>
  <c r="E3762" i="7"/>
  <c r="E3763" i="7"/>
  <c r="E3764" i="7"/>
  <c r="E3765" i="7"/>
  <c r="E3766" i="7"/>
  <c r="E3767" i="7"/>
  <c r="E3768" i="7"/>
  <c r="E3769" i="7"/>
  <c r="E3770" i="7"/>
  <c r="E3771" i="7"/>
  <c r="E3772" i="7"/>
  <c r="E3773" i="7"/>
  <c r="E3774" i="7"/>
  <c r="E3775" i="7"/>
  <c r="E3776" i="7"/>
  <c r="E3777" i="7"/>
  <c r="E3778" i="7"/>
  <c r="E3779" i="7"/>
  <c r="E3780" i="7"/>
  <c r="E3781" i="7"/>
  <c r="E3782" i="7"/>
  <c r="E3783" i="7"/>
  <c r="E3784" i="7"/>
  <c r="E3785" i="7"/>
  <c r="E3786" i="7"/>
  <c r="E3787" i="7"/>
  <c r="E3788" i="7"/>
  <c r="E3789" i="7"/>
  <c r="E3790" i="7"/>
  <c r="E3791" i="7"/>
  <c r="E3792" i="7"/>
  <c r="E3793" i="7"/>
  <c r="E3794" i="7"/>
  <c r="E3795" i="7"/>
  <c r="E3796" i="7"/>
  <c r="E3797" i="7"/>
  <c r="E3798" i="7"/>
  <c r="E3799" i="7"/>
  <c r="E3800" i="7"/>
  <c r="E3801" i="7"/>
  <c r="E3802" i="7"/>
  <c r="E3803" i="7"/>
  <c r="E3804" i="7"/>
  <c r="E3805" i="7"/>
  <c r="E3806" i="7"/>
  <c r="E3807" i="7"/>
  <c r="E3808" i="7"/>
  <c r="E3809" i="7"/>
  <c r="E3810" i="7"/>
  <c r="E3811" i="7"/>
  <c r="E3812" i="7"/>
  <c r="E3813" i="7"/>
  <c r="E3814" i="7"/>
  <c r="E3815" i="7"/>
  <c r="E3816" i="7"/>
  <c r="E3817" i="7"/>
  <c r="E3818" i="7"/>
  <c r="E3819" i="7"/>
  <c r="E3820" i="7"/>
  <c r="E3821" i="7"/>
  <c r="E3822" i="7"/>
  <c r="E3823" i="7"/>
  <c r="E3824" i="7"/>
  <c r="E3825" i="7"/>
  <c r="E3826" i="7"/>
  <c r="E3827" i="7"/>
  <c r="E3828" i="7"/>
  <c r="E3829" i="7"/>
  <c r="E3830" i="7"/>
  <c r="E3831" i="7"/>
  <c r="E3832" i="7"/>
  <c r="E3833" i="7"/>
  <c r="E3834" i="7"/>
  <c r="E3835" i="7"/>
  <c r="E3836" i="7"/>
  <c r="E3837" i="7"/>
  <c r="E3838" i="7"/>
  <c r="E3839" i="7"/>
  <c r="E3840" i="7"/>
  <c r="E3841" i="7"/>
  <c r="E3842" i="7"/>
  <c r="E3843" i="7"/>
  <c r="E3844" i="7"/>
  <c r="E3845" i="7"/>
  <c r="E3846" i="7"/>
  <c r="E3847" i="7"/>
  <c r="E3848" i="7"/>
  <c r="E3849" i="7"/>
  <c r="E3850" i="7"/>
  <c r="E3851" i="7"/>
  <c r="E3852" i="7"/>
  <c r="E3853" i="7"/>
  <c r="E3854" i="7"/>
  <c r="E3855" i="7"/>
  <c r="E3856" i="7"/>
  <c r="E3857" i="7"/>
  <c r="E3858" i="7"/>
  <c r="E3859" i="7"/>
  <c r="E3860" i="7"/>
  <c r="E3861" i="7"/>
  <c r="E3862" i="7"/>
  <c r="E3863" i="7"/>
  <c r="E3864" i="7"/>
  <c r="E3865" i="7"/>
  <c r="E3866" i="7"/>
  <c r="E3867" i="7"/>
  <c r="E3868" i="7"/>
  <c r="E3869" i="7"/>
  <c r="E3870" i="7"/>
  <c r="E3871" i="7"/>
  <c r="E3872" i="7"/>
  <c r="E3873" i="7"/>
  <c r="E3874" i="7"/>
  <c r="E3875" i="7"/>
  <c r="E3876" i="7"/>
  <c r="E3877" i="7"/>
  <c r="E3878" i="7"/>
  <c r="E3879" i="7"/>
  <c r="E3880" i="7"/>
  <c r="E3881" i="7"/>
  <c r="E3882" i="7"/>
  <c r="E3883" i="7"/>
  <c r="E3884" i="7"/>
  <c r="E3885" i="7"/>
  <c r="E3886" i="7"/>
  <c r="E3887" i="7"/>
  <c r="E3888" i="7"/>
  <c r="E3889" i="7"/>
  <c r="E3890" i="7"/>
  <c r="E3891" i="7"/>
  <c r="E3892" i="7"/>
  <c r="E3893" i="7"/>
  <c r="E3894" i="7"/>
  <c r="E3895" i="7"/>
  <c r="E3896" i="7"/>
  <c r="E3897" i="7"/>
  <c r="E3898" i="7"/>
  <c r="E3899" i="7"/>
  <c r="E3900" i="7"/>
  <c r="E3901" i="7"/>
  <c r="E3902" i="7"/>
  <c r="E3903" i="7"/>
  <c r="E3904" i="7"/>
  <c r="E3905" i="7"/>
  <c r="E3906" i="7"/>
  <c r="E3907" i="7"/>
  <c r="E3908" i="7"/>
  <c r="E3909" i="7"/>
  <c r="E3910" i="7"/>
  <c r="E3911" i="7"/>
  <c r="E3912" i="7"/>
  <c r="E3913" i="7"/>
  <c r="E3914" i="7"/>
  <c r="E3915" i="7"/>
  <c r="E3916" i="7"/>
  <c r="E3917" i="7"/>
  <c r="E3918" i="7"/>
  <c r="E3919" i="7"/>
  <c r="E3920" i="7"/>
  <c r="E3921" i="7"/>
  <c r="E3922" i="7"/>
  <c r="E3923" i="7"/>
  <c r="E3924" i="7"/>
  <c r="E3925" i="7"/>
  <c r="E3926" i="7"/>
  <c r="E3927" i="7"/>
  <c r="E3928" i="7"/>
  <c r="E3929" i="7"/>
  <c r="E3930" i="7"/>
  <c r="E3931" i="7"/>
  <c r="E3932" i="7"/>
  <c r="E3933" i="7"/>
  <c r="E3934" i="7"/>
  <c r="E3935" i="7"/>
  <c r="E3936" i="7"/>
  <c r="E3937" i="7"/>
  <c r="E3938" i="7"/>
  <c r="E3939" i="7"/>
  <c r="E3940" i="7"/>
  <c r="E3941" i="7"/>
  <c r="E3942" i="7"/>
  <c r="E3943" i="7"/>
  <c r="E3944" i="7"/>
  <c r="E3945" i="7"/>
  <c r="E3946" i="7"/>
  <c r="E3947" i="7"/>
  <c r="E3948" i="7"/>
  <c r="E3949" i="7"/>
  <c r="E3950" i="7"/>
  <c r="E3951" i="7"/>
  <c r="E3952" i="7"/>
  <c r="E3953" i="7"/>
  <c r="E3954" i="7"/>
  <c r="E3955" i="7"/>
  <c r="E3956" i="7"/>
  <c r="E3957" i="7"/>
  <c r="E3958" i="7"/>
  <c r="E3959" i="7"/>
  <c r="E3960" i="7"/>
  <c r="E3961" i="7"/>
  <c r="E3962" i="7"/>
  <c r="E3963" i="7"/>
  <c r="E3964" i="7"/>
  <c r="E3965" i="7"/>
  <c r="E3966" i="7"/>
  <c r="E3967" i="7"/>
  <c r="E3968" i="7"/>
  <c r="E3969" i="7"/>
  <c r="E3970" i="7"/>
  <c r="E3971" i="7"/>
  <c r="E3972" i="7"/>
  <c r="E3973" i="7"/>
  <c r="E3974" i="7"/>
  <c r="E3975" i="7"/>
  <c r="E3976" i="7"/>
  <c r="E3977" i="7"/>
  <c r="E3978" i="7"/>
  <c r="E3979" i="7"/>
  <c r="E3980" i="7"/>
  <c r="E3981" i="7"/>
  <c r="E3982" i="7"/>
  <c r="E3983" i="7"/>
  <c r="E3984" i="7"/>
  <c r="E3985" i="7"/>
  <c r="E3986" i="7"/>
  <c r="E3987" i="7"/>
  <c r="E3988" i="7"/>
  <c r="E3989" i="7"/>
  <c r="E3990" i="7"/>
  <c r="E3991" i="7"/>
  <c r="E3992" i="7"/>
  <c r="E3993" i="7"/>
  <c r="E3994" i="7"/>
  <c r="E3995" i="7"/>
  <c r="E3996" i="7"/>
  <c r="E3997" i="7"/>
  <c r="E3998" i="7"/>
  <c r="E3999" i="7"/>
  <c r="E4000" i="7"/>
  <c r="E4001" i="7"/>
  <c r="E4002" i="7"/>
  <c r="E4003" i="7"/>
  <c r="E4004" i="7"/>
  <c r="E4005" i="7"/>
  <c r="E4006" i="7"/>
  <c r="E4007" i="7"/>
  <c r="E4008" i="7"/>
  <c r="E4009" i="7"/>
  <c r="E4010" i="7"/>
  <c r="E4011" i="7"/>
  <c r="E4012" i="7"/>
  <c r="E4013" i="7"/>
  <c r="E4014" i="7"/>
  <c r="E4015" i="7"/>
  <c r="E4016" i="7"/>
  <c r="E4017" i="7"/>
  <c r="E4018" i="7"/>
  <c r="E4019" i="7"/>
  <c r="E4020" i="7"/>
  <c r="E4021" i="7"/>
  <c r="E4022" i="7"/>
  <c r="E4023" i="7"/>
  <c r="E4024" i="7"/>
  <c r="E4025" i="7"/>
  <c r="E4026" i="7"/>
  <c r="E4027" i="7"/>
  <c r="E4028" i="7"/>
  <c r="E4029" i="7"/>
  <c r="E4030" i="7"/>
  <c r="E4031" i="7"/>
  <c r="E4032" i="7"/>
  <c r="E4033" i="7"/>
  <c r="E4034" i="7"/>
  <c r="E4035" i="7"/>
  <c r="E4036" i="7"/>
  <c r="E4037" i="7"/>
  <c r="E4038" i="7"/>
  <c r="E4039" i="7"/>
  <c r="E4040" i="7"/>
  <c r="E4041" i="7"/>
  <c r="E4042" i="7"/>
  <c r="E4043" i="7"/>
  <c r="E4044" i="7"/>
  <c r="E4045" i="7"/>
  <c r="E4046" i="7"/>
  <c r="E4047" i="7"/>
  <c r="E4048" i="7"/>
  <c r="E4049" i="7"/>
  <c r="E4050" i="7"/>
  <c r="E4051" i="7"/>
  <c r="E4052" i="7"/>
  <c r="E4053" i="7"/>
  <c r="E4054" i="7"/>
  <c r="E4055" i="7"/>
  <c r="E4056" i="7"/>
  <c r="E4057" i="7"/>
  <c r="E4058" i="7"/>
  <c r="E4059" i="7"/>
  <c r="E4060" i="7"/>
  <c r="E4061" i="7"/>
  <c r="E4062" i="7"/>
  <c r="E4063" i="7"/>
  <c r="E4064" i="7"/>
  <c r="E4065" i="7"/>
  <c r="E4066" i="7"/>
  <c r="E4067" i="7"/>
  <c r="E4068" i="7"/>
  <c r="E4069" i="7"/>
  <c r="E4070" i="7"/>
  <c r="E4071" i="7"/>
  <c r="E4072" i="7"/>
  <c r="E4073" i="7"/>
  <c r="E4074" i="7"/>
  <c r="E4075" i="7"/>
  <c r="E4076" i="7"/>
  <c r="E4077" i="7"/>
  <c r="E4078" i="7"/>
  <c r="E4079" i="7"/>
  <c r="E4080" i="7"/>
  <c r="E4081" i="7"/>
  <c r="E4082" i="7"/>
  <c r="E4083" i="7"/>
  <c r="E4084" i="7"/>
  <c r="E4085" i="7"/>
  <c r="E4086" i="7"/>
  <c r="E4087" i="7"/>
  <c r="E4088" i="7"/>
  <c r="E4089" i="7"/>
  <c r="E4090" i="7"/>
  <c r="E4091" i="7"/>
  <c r="E4092" i="7"/>
  <c r="E4093" i="7"/>
  <c r="E4094" i="7"/>
  <c r="E4095" i="7"/>
  <c r="E4096" i="7"/>
  <c r="E4097" i="7"/>
  <c r="E4098" i="7"/>
  <c r="E4099" i="7"/>
  <c r="E4100" i="7"/>
  <c r="E4101" i="7"/>
  <c r="E4102" i="7"/>
  <c r="E4103" i="7"/>
  <c r="E4104" i="7"/>
  <c r="E4105" i="7"/>
  <c r="E4106" i="7"/>
  <c r="E4107" i="7"/>
  <c r="E4108" i="7"/>
  <c r="E4109" i="7"/>
  <c r="E4110" i="7"/>
  <c r="E4111" i="7"/>
  <c r="E4112" i="7"/>
  <c r="E4113" i="7"/>
  <c r="E4114" i="7"/>
  <c r="E4115" i="7"/>
  <c r="E4116" i="7"/>
  <c r="E4117" i="7"/>
  <c r="E4118" i="7"/>
  <c r="E4119" i="7"/>
  <c r="E4120" i="7"/>
  <c r="E4121" i="7"/>
  <c r="E4122" i="7"/>
  <c r="E4123" i="7"/>
  <c r="E4124" i="7"/>
  <c r="E4125" i="7"/>
  <c r="E4126" i="7"/>
  <c r="E4127" i="7"/>
  <c r="E4128" i="7"/>
  <c r="E4129" i="7"/>
  <c r="E4130" i="7"/>
  <c r="E4131" i="7"/>
  <c r="E4132" i="7"/>
  <c r="E4133" i="7"/>
  <c r="E4134" i="7"/>
  <c r="E4135" i="7"/>
  <c r="E4136" i="7"/>
  <c r="E4137" i="7"/>
  <c r="E4138" i="7"/>
  <c r="E4139" i="7"/>
  <c r="E4140" i="7"/>
  <c r="E4141" i="7"/>
  <c r="E4142" i="7"/>
  <c r="E4143" i="7"/>
  <c r="E4144" i="7"/>
  <c r="E4145" i="7"/>
  <c r="E4146" i="7"/>
  <c r="E4147" i="7"/>
  <c r="E4148" i="7"/>
  <c r="E4149" i="7"/>
  <c r="E4150" i="7"/>
  <c r="E4151" i="7"/>
  <c r="E4152" i="7"/>
  <c r="E4153" i="7"/>
  <c r="E4154" i="7"/>
  <c r="E4155" i="7"/>
  <c r="E4156" i="7"/>
  <c r="E4157" i="7"/>
  <c r="E4158" i="7"/>
  <c r="E4159" i="7"/>
  <c r="E4160" i="7"/>
  <c r="E4161" i="7"/>
  <c r="E4162" i="7"/>
  <c r="E4163" i="7"/>
  <c r="E4164" i="7"/>
  <c r="E4165" i="7"/>
  <c r="E4166" i="7"/>
  <c r="E4167" i="7"/>
  <c r="E4168" i="7"/>
  <c r="E4169" i="7"/>
  <c r="E4170" i="7"/>
  <c r="E4171" i="7"/>
  <c r="E4172" i="7"/>
  <c r="E4173" i="7"/>
  <c r="E4174" i="7"/>
  <c r="E4175" i="7"/>
  <c r="E4176" i="7"/>
  <c r="E4177" i="7"/>
  <c r="E4178" i="7"/>
  <c r="E4179" i="7"/>
  <c r="E4180" i="7"/>
  <c r="E4181" i="7"/>
  <c r="E4182" i="7"/>
  <c r="E4183" i="7"/>
  <c r="E4184" i="7"/>
  <c r="E4185" i="7"/>
  <c r="E4186" i="7"/>
  <c r="E4187" i="7"/>
  <c r="E4188" i="7"/>
  <c r="E4189" i="7"/>
  <c r="E4190" i="7"/>
  <c r="E4191" i="7"/>
  <c r="E4192" i="7"/>
  <c r="E4193" i="7"/>
  <c r="E4194" i="7"/>
  <c r="E4195" i="7"/>
  <c r="E4196" i="7"/>
  <c r="E4197" i="7"/>
  <c r="E4198" i="7"/>
  <c r="E4199" i="7"/>
  <c r="E4200" i="7"/>
  <c r="E4201" i="7"/>
  <c r="E4202" i="7"/>
  <c r="E4203" i="7"/>
  <c r="E4204" i="7"/>
  <c r="E4205" i="7"/>
  <c r="E4206" i="7"/>
  <c r="E4207" i="7"/>
  <c r="E4208" i="7"/>
  <c r="E4209" i="7"/>
  <c r="E4210" i="7"/>
  <c r="E4211" i="7"/>
  <c r="E4212" i="7"/>
  <c r="E4213" i="7"/>
  <c r="E4214" i="7"/>
  <c r="E4215" i="7"/>
  <c r="E4216" i="7"/>
  <c r="E4217" i="7"/>
  <c r="E4218" i="7"/>
  <c r="E4219" i="7"/>
  <c r="E4220" i="7"/>
  <c r="E4221" i="7"/>
  <c r="E4222" i="7"/>
  <c r="E4223" i="7"/>
  <c r="E4224" i="7"/>
  <c r="E4225" i="7"/>
  <c r="E4226" i="7"/>
  <c r="E4227" i="7"/>
  <c r="E4228" i="7"/>
  <c r="E4229" i="7"/>
  <c r="E4230" i="7"/>
  <c r="E4231" i="7"/>
  <c r="E4232" i="7"/>
  <c r="E4233" i="7"/>
  <c r="E4234" i="7"/>
  <c r="E4235" i="7"/>
  <c r="E4236" i="7"/>
  <c r="E4237" i="7"/>
  <c r="E4238" i="7"/>
  <c r="E4239" i="7"/>
  <c r="E4240" i="7"/>
  <c r="E4241" i="7"/>
  <c r="E4242" i="7"/>
  <c r="E4243" i="7"/>
  <c r="E4244" i="7"/>
  <c r="E4245" i="7"/>
  <c r="E4246" i="7"/>
  <c r="E4247" i="7"/>
  <c r="E4248" i="7"/>
  <c r="E4249" i="7"/>
  <c r="E4250" i="7"/>
  <c r="E4251" i="7"/>
  <c r="E4252" i="7"/>
  <c r="E4253" i="7"/>
  <c r="E4254" i="7"/>
  <c r="E4255" i="7"/>
  <c r="E4256" i="7"/>
  <c r="E4257" i="7"/>
  <c r="E4258" i="7"/>
  <c r="E4259" i="7"/>
  <c r="E4260" i="7"/>
  <c r="E4261" i="7"/>
  <c r="E4262" i="7"/>
  <c r="E4263" i="7"/>
  <c r="E4264" i="7"/>
  <c r="E4265" i="7"/>
  <c r="E4266" i="7"/>
  <c r="E4267" i="7"/>
  <c r="E4268" i="7"/>
  <c r="E4269" i="7"/>
  <c r="E4270" i="7"/>
  <c r="E4271" i="7"/>
  <c r="E4272" i="7"/>
  <c r="E4273" i="7"/>
  <c r="E4274" i="7"/>
  <c r="E4275" i="7"/>
  <c r="E4276" i="7"/>
  <c r="E4277" i="7"/>
  <c r="E4278" i="7"/>
  <c r="E4279" i="7"/>
  <c r="E4280" i="7"/>
  <c r="E4281" i="7"/>
  <c r="E4282" i="7"/>
  <c r="E4283" i="7"/>
  <c r="E4284" i="7"/>
  <c r="E4285" i="7"/>
  <c r="E4286" i="7"/>
  <c r="E4287" i="7"/>
  <c r="E4288" i="7"/>
  <c r="E4289" i="7"/>
  <c r="E4290" i="7"/>
  <c r="E4291" i="7"/>
  <c r="E4292" i="7"/>
  <c r="E4293" i="7"/>
  <c r="E4294" i="7"/>
  <c r="E4295" i="7"/>
  <c r="E4296" i="7"/>
  <c r="E4297" i="7"/>
  <c r="E4298" i="7"/>
  <c r="E4299" i="7"/>
  <c r="E4300" i="7"/>
  <c r="E4301" i="7"/>
  <c r="E4302" i="7"/>
  <c r="E4303" i="7"/>
  <c r="E4304" i="7"/>
  <c r="E4305" i="7"/>
  <c r="E4306" i="7"/>
  <c r="E4307" i="7"/>
  <c r="E4308" i="7"/>
  <c r="E4309" i="7"/>
  <c r="E4310" i="7"/>
  <c r="E4311" i="7"/>
  <c r="E4312" i="7"/>
  <c r="E4313" i="7"/>
  <c r="E4314" i="7"/>
  <c r="E4315" i="7"/>
  <c r="E4316" i="7"/>
  <c r="E4317" i="7"/>
  <c r="E4318" i="7"/>
  <c r="E4319" i="7"/>
  <c r="E4320" i="7"/>
  <c r="E4321" i="7"/>
  <c r="E4322" i="7"/>
  <c r="E4323" i="7"/>
  <c r="E4324" i="7"/>
  <c r="E4325" i="7"/>
  <c r="E4326" i="7"/>
  <c r="E4327" i="7"/>
  <c r="E4328" i="7"/>
  <c r="E4329" i="7"/>
  <c r="E4330" i="7"/>
  <c r="E4331" i="7"/>
  <c r="E4332" i="7"/>
  <c r="E4333" i="7"/>
  <c r="E4334" i="7"/>
  <c r="E4335" i="7"/>
  <c r="E4336" i="7"/>
  <c r="E4337" i="7"/>
  <c r="E4338" i="7"/>
  <c r="E4339" i="7"/>
  <c r="E4340" i="7"/>
  <c r="E4341" i="7"/>
  <c r="E4342" i="7"/>
  <c r="E4343" i="7"/>
  <c r="E4344" i="7"/>
  <c r="E4345" i="7"/>
  <c r="E4346" i="7"/>
  <c r="E4347" i="7"/>
  <c r="E4348" i="7"/>
  <c r="E4349" i="7"/>
  <c r="E4350" i="7"/>
  <c r="E4351" i="7"/>
  <c r="E4352" i="7"/>
  <c r="E4353" i="7"/>
  <c r="E4354" i="7"/>
  <c r="E4355" i="7"/>
  <c r="E4356" i="7"/>
  <c r="E4357" i="7"/>
  <c r="E4358" i="7"/>
  <c r="E4359" i="7"/>
  <c r="E4360" i="7"/>
  <c r="E4361" i="7"/>
  <c r="E4362" i="7"/>
  <c r="E4363" i="7"/>
  <c r="E4364" i="7"/>
  <c r="E4365" i="7"/>
  <c r="E4366" i="7"/>
  <c r="E4367" i="7"/>
  <c r="E4368" i="7"/>
  <c r="E4369" i="7"/>
  <c r="E4370" i="7"/>
  <c r="E4371" i="7"/>
  <c r="E4372" i="7"/>
  <c r="E4373" i="7"/>
  <c r="E4374" i="7"/>
  <c r="E4375" i="7"/>
  <c r="E4376" i="7"/>
  <c r="E4377" i="7"/>
  <c r="E4378" i="7"/>
  <c r="E4379" i="7"/>
  <c r="E4380" i="7"/>
  <c r="E4381" i="7"/>
  <c r="E4382" i="7"/>
  <c r="E4383" i="7"/>
  <c r="E4384" i="7"/>
  <c r="E4385" i="7"/>
  <c r="E4386" i="7"/>
  <c r="E4387" i="7"/>
  <c r="E4388" i="7"/>
  <c r="E4389" i="7"/>
  <c r="E4390" i="7"/>
  <c r="E4391" i="7"/>
  <c r="E4392" i="7"/>
  <c r="E4393" i="7"/>
  <c r="E4394" i="7"/>
  <c r="E4395" i="7"/>
  <c r="E4396" i="7"/>
  <c r="E4397" i="7"/>
  <c r="E4398" i="7"/>
  <c r="E4399" i="7"/>
  <c r="E4400" i="7"/>
  <c r="E4401" i="7"/>
  <c r="E4402" i="7"/>
  <c r="E4403" i="7"/>
  <c r="E4404" i="7"/>
  <c r="E4405" i="7"/>
  <c r="E4406" i="7"/>
  <c r="E4407" i="7"/>
  <c r="E4408" i="7"/>
  <c r="E4409" i="7"/>
  <c r="E4410" i="7"/>
  <c r="E4411" i="7"/>
  <c r="E4412" i="7"/>
  <c r="E4413" i="7"/>
  <c r="E4414" i="7"/>
  <c r="E4415" i="7"/>
  <c r="E4416" i="7"/>
  <c r="E4417" i="7"/>
  <c r="E4418" i="7"/>
  <c r="E4419" i="7"/>
  <c r="E4420" i="7"/>
  <c r="E4421" i="7"/>
  <c r="E4422" i="7"/>
  <c r="E4423" i="7"/>
  <c r="E4424" i="7"/>
  <c r="E4425" i="7"/>
  <c r="E4426" i="7"/>
  <c r="E4427" i="7"/>
  <c r="E4428" i="7"/>
  <c r="E4429" i="7"/>
  <c r="E4430" i="7"/>
  <c r="E4431" i="7"/>
  <c r="E4432" i="7"/>
  <c r="E4433" i="7"/>
  <c r="E4434" i="7"/>
  <c r="E4435" i="7"/>
  <c r="E4436" i="7"/>
  <c r="E4437" i="7"/>
  <c r="E4438" i="7"/>
  <c r="E4439" i="7"/>
  <c r="E4440" i="7"/>
  <c r="E4441" i="7"/>
  <c r="E4442" i="7"/>
  <c r="E4443" i="7"/>
  <c r="E4444" i="7"/>
  <c r="E4445" i="7"/>
  <c r="E4446" i="7"/>
  <c r="E4447" i="7"/>
  <c r="E4448" i="7"/>
  <c r="E4449" i="7"/>
  <c r="E4450" i="7"/>
  <c r="E4451" i="7"/>
  <c r="E4452" i="7"/>
  <c r="E4453" i="7"/>
  <c r="E4454" i="7"/>
  <c r="E4455" i="7"/>
  <c r="E4456" i="7"/>
  <c r="E4457" i="7"/>
  <c r="E4458" i="7"/>
  <c r="E4459" i="7"/>
  <c r="E4460" i="7"/>
  <c r="E4461" i="7"/>
  <c r="E4462" i="7"/>
  <c r="E4463" i="7"/>
  <c r="E4464" i="7"/>
  <c r="E4465" i="7"/>
  <c r="E4466" i="7"/>
  <c r="E4467" i="7"/>
  <c r="E4468" i="7"/>
  <c r="E4469" i="7"/>
  <c r="E4470" i="7"/>
  <c r="E4471" i="7"/>
  <c r="E4472" i="7"/>
  <c r="E4473" i="7"/>
  <c r="E4474" i="7"/>
  <c r="E4475" i="7"/>
  <c r="E4476" i="7"/>
  <c r="E4477" i="7"/>
  <c r="E4478" i="7"/>
  <c r="E4479" i="7"/>
  <c r="E4480" i="7"/>
  <c r="E4481" i="7"/>
  <c r="E4482" i="7"/>
  <c r="E4483" i="7"/>
  <c r="E4484" i="7"/>
  <c r="E4485" i="7"/>
  <c r="E4486" i="7"/>
  <c r="E4487" i="7"/>
  <c r="E4488" i="7"/>
  <c r="E4489" i="7"/>
  <c r="E4490" i="7"/>
  <c r="E4491" i="7"/>
  <c r="E4492" i="7"/>
  <c r="E4493" i="7"/>
  <c r="E4494" i="7"/>
  <c r="E4495" i="7"/>
  <c r="E4496" i="7"/>
  <c r="E4497" i="7"/>
  <c r="E4498" i="7"/>
  <c r="E4499" i="7"/>
  <c r="E4500" i="7"/>
  <c r="E4501" i="7"/>
  <c r="E4502" i="7"/>
  <c r="E4503" i="7"/>
  <c r="E4504" i="7"/>
  <c r="E4505" i="7"/>
  <c r="E4506" i="7"/>
  <c r="E4507" i="7"/>
  <c r="E4508" i="7"/>
  <c r="E4509" i="7"/>
  <c r="E4510" i="7"/>
  <c r="E4511" i="7"/>
  <c r="E4512" i="7"/>
  <c r="E4513" i="7"/>
  <c r="E4514" i="7"/>
  <c r="E4515" i="7"/>
  <c r="E4516" i="7"/>
  <c r="E4517" i="7"/>
  <c r="E4518" i="7"/>
  <c r="E4519" i="7"/>
  <c r="E4520" i="7"/>
  <c r="E4521" i="7"/>
  <c r="E4522" i="7"/>
  <c r="E4523" i="7"/>
  <c r="E4524" i="7"/>
  <c r="E4525" i="7"/>
  <c r="E4526" i="7"/>
  <c r="E4527" i="7"/>
  <c r="E4528" i="7"/>
  <c r="E4529" i="7"/>
  <c r="E4530" i="7"/>
  <c r="E4531" i="7"/>
  <c r="E4532" i="7"/>
  <c r="E4533" i="7"/>
  <c r="E4534" i="7"/>
  <c r="E4535" i="7"/>
  <c r="E4536" i="7"/>
  <c r="E4537" i="7"/>
  <c r="E4538" i="7"/>
  <c r="E4539" i="7"/>
  <c r="E4540" i="7"/>
  <c r="E4541" i="7"/>
  <c r="E4542" i="7"/>
  <c r="E4543" i="7"/>
  <c r="E4544" i="7"/>
  <c r="E4545" i="7"/>
  <c r="E4546" i="7"/>
  <c r="E4547" i="7"/>
  <c r="E4548" i="7"/>
  <c r="E4549" i="7"/>
  <c r="E4550" i="7"/>
  <c r="E4551" i="7"/>
  <c r="E4552" i="7"/>
  <c r="E4553" i="7"/>
  <c r="E4554" i="7"/>
  <c r="E4555" i="7"/>
  <c r="E4556" i="7"/>
  <c r="E4557" i="7"/>
  <c r="E4558" i="7"/>
  <c r="E4559" i="7"/>
  <c r="E4560" i="7"/>
  <c r="E4561" i="7"/>
  <c r="E4562" i="7"/>
  <c r="E4563" i="7"/>
  <c r="E4564" i="7"/>
  <c r="E4565" i="7"/>
  <c r="E4566" i="7"/>
  <c r="E4567" i="7"/>
  <c r="E4568" i="7"/>
  <c r="E4569" i="7"/>
  <c r="E4570" i="7"/>
  <c r="E4571" i="7"/>
  <c r="E4572" i="7"/>
  <c r="E4573" i="7"/>
  <c r="E4574" i="7"/>
  <c r="E4575" i="7"/>
  <c r="E4576" i="7"/>
  <c r="E4577" i="7"/>
  <c r="E4578" i="7"/>
  <c r="E4579" i="7"/>
  <c r="E4580" i="7"/>
  <c r="E4581" i="7"/>
  <c r="E4582" i="7"/>
  <c r="E4583" i="7"/>
  <c r="E4584" i="7"/>
  <c r="E4585" i="7"/>
  <c r="E4586" i="7"/>
  <c r="E4587" i="7"/>
  <c r="E4588" i="7"/>
  <c r="E4589" i="7"/>
  <c r="E4590" i="7"/>
  <c r="E4591" i="7"/>
  <c r="E4592" i="7"/>
  <c r="E4593" i="7"/>
  <c r="E4594" i="7"/>
  <c r="E4595" i="7"/>
  <c r="E4596" i="7"/>
  <c r="E4597" i="7"/>
  <c r="E4598" i="7"/>
  <c r="E4599" i="7"/>
  <c r="E4600" i="7"/>
  <c r="E4601" i="7"/>
  <c r="E4602" i="7"/>
  <c r="E4603" i="7"/>
  <c r="E4604" i="7"/>
  <c r="E4605" i="7"/>
  <c r="E4606" i="7"/>
  <c r="E4607" i="7"/>
  <c r="E4608" i="7"/>
  <c r="E4609" i="7"/>
  <c r="E4610" i="7"/>
  <c r="E4611" i="7"/>
  <c r="E4612" i="7"/>
  <c r="E4613" i="7"/>
  <c r="E4614" i="7"/>
  <c r="E4615" i="7"/>
  <c r="E4616" i="7"/>
  <c r="E4617" i="7"/>
  <c r="E4618" i="7"/>
  <c r="E4619" i="7"/>
  <c r="E4620" i="7"/>
  <c r="E4621" i="7"/>
  <c r="E4622" i="7"/>
  <c r="E4623" i="7"/>
  <c r="E4624" i="7"/>
  <c r="E4625" i="7"/>
  <c r="E4626" i="7"/>
  <c r="E4627" i="7"/>
  <c r="E4628" i="7"/>
  <c r="E4629" i="7"/>
  <c r="E4630" i="7"/>
  <c r="E4631" i="7"/>
  <c r="E4632" i="7"/>
  <c r="E4633" i="7"/>
  <c r="E4634" i="7"/>
  <c r="E4635" i="7"/>
  <c r="E4636" i="7"/>
  <c r="E4637" i="7"/>
  <c r="E4638" i="7"/>
  <c r="E4639" i="7"/>
  <c r="E4640" i="7"/>
  <c r="E4641" i="7"/>
  <c r="E4642" i="7"/>
  <c r="E4643" i="7"/>
  <c r="E4644" i="7"/>
  <c r="E4645" i="7"/>
  <c r="E4646" i="7"/>
  <c r="E4647" i="7"/>
  <c r="E4648" i="7"/>
  <c r="E4649" i="7"/>
  <c r="E4650" i="7"/>
  <c r="E4651" i="7"/>
  <c r="E4652" i="7"/>
  <c r="E4653" i="7"/>
  <c r="E4654" i="7"/>
  <c r="E4655" i="7"/>
  <c r="E4656" i="7"/>
  <c r="E4657" i="7"/>
  <c r="E4658" i="7"/>
  <c r="E4659" i="7"/>
  <c r="E4660" i="7"/>
  <c r="E4661" i="7"/>
  <c r="E4662" i="7"/>
  <c r="E4663" i="7"/>
  <c r="E4664" i="7"/>
  <c r="E4665" i="7"/>
  <c r="E4666" i="7"/>
  <c r="E4667" i="7"/>
  <c r="E4668" i="7"/>
  <c r="E4669" i="7"/>
  <c r="E4670" i="7"/>
  <c r="E4671" i="7"/>
  <c r="E4672" i="7"/>
  <c r="E4673" i="7"/>
  <c r="E4674" i="7"/>
  <c r="E4675" i="7"/>
  <c r="E4676" i="7"/>
  <c r="E4677" i="7"/>
  <c r="E4678" i="7"/>
  <c r="E4679" i="7"/>
  <c r="E4680" i="7"/>
  <c r="E4681" i="7"/>
  <c r="E4682" i="7"/>
  <c r="E4683" i="7"/>
  <c r="E4684" i="7"/>
  <c r="E4685" i="7"/>
  <c r="E4686" i="7"/>
  <c r="E4687" i="7"/>
  <c r="E4688" i="7"/>
  <c r="E4689" i="7"/>
  <c r="E4690" i="7"/>
  <c r="E4691" i="7"/>
  <c r="E4692" i="7"/>
  <c r="E4693" i="7"/>
  <c r="E4694" i="7"/>
  <c r="E4695" i="7"/>
  <c r="E4696" i="7"/>
  <c r="E4697" i="7"/>
  <c r="E4698" i="7"/>
  <c r="E4699" i="7"/>
  <c r="E4700" i="7"/>
  <c r="E4701" i="7"/>
  <c r="E4702" i="7"/>
  <c r="E4703" i="7"/>
  <c r="E4704" i="7"/>
  <c r="E4705" i="7"/>
  <c r="E4706" i="7"/>
  <c r="E4707" i="7"/>
  <c r="E4708" i="7"/>
  <c r="E4709" i="7"/>
  <c r="E4710" i="7"/>
  <c r="E4711" i="7"/>
  <c r="E4712" i="7"/>
  <c r="E4713" i="7"/>
  <c r="E4714" i="7"/>
  <c r="E4715" i="7"/>
  <c r="E4716" i="7"/>
  <c r="E4717" i="7"/>
  <c r="E4718" i="7"/>
  <c r="E4719" i="7"/>
  <c r="E4720" i="7"/>
  <c r="E4721" i="7"/>
  <c r="E4722" i="7"/>
  <c r="E4723" i="7"/>
  <c r="E4724" i="7"/>
  <c r="E4725" i="7"/>
  <c r="E4726" i="7"/>
  <c r="E4727" i="7"/>
  <c r="E4728" i="7"/>
  <c r="E4729" i="7"/>
  <c r="E4730" i="7"/>
  <c r="E4731" i="7"/>
  <c r="E4732" i="7"/>
  <c r="E4733" i="7"/>
  <c r="E4734" i="7"/>
  <c r="E4735" i="7"/>
  <c r="E4736" i="7"/>
  <c r="E4737" i="7"/>
  <c r="E4738" i="7"/>
  <c r="E4739" i="7"/>
  <c r="E4740" i="7"/>
  <c r="E4741" i="7"/>
  <c r="E4742" i="7"/>
  <c r="E4743" i="7"/>
  <c r="E4744" i="7"/>
  <c r="E4745" i="7"/>
  <c r="E4746" i="7"/>
  <c r="E4747" i="7"/>
  <c r="E4748" i="7"/>
  <c r="E4749" i="7"/>
  <c r="E4750" i="7"/>
  <c r="E4751" i="7"/>
  <c r="E4752" i="7"/>
  <c r="E4753" i="7"/>
  <c r="E4754" i="7"/>
  <c r="E4755" i="7"/>
  <c r="E4756" i="7"/>
  <c r="E4757" i="7"/>
  <c r="E4758" i="7"/>
  <c r="E4759" i="7"/>
  <c r="E4760" i="7"/>
  <c r="E4761" i="7"/>
  <c r="E4762" i="7"/>
  <c r="E4763" i="7"/>
  <c r="E4764" i="7"/>
  <c r="E4765" i="7"/>
  <c r="E4766" i="7"/>
  <c r="E4767" i="7"/>
  <c r="E4768" i="7"/>
  <c r="E4769" i="7"/>
  <c r="E4770" i="7"/>
  <c r="E4771" i="7"/>
  <c r="E4772" i="7"/>
  <c r="E4773" i="7"/>
  <c r="E4774" i="7"/>
  <c r="E4775" i="7"/>
  <c r="E4776" i="7"/>
  <c r="E4777" i="7"/>
  <c r="E4778" i="7"/>
  <c r="E4779" i="7"/>
  <c r="E4780" i="7"/>
  <c r="E4781" i="7"/>
  <c r="E4782" i="7"/>
  <c r="E4783" i="7"/>
  <c r="E4784" i="7"/>
  <c r="E4785" i="7"/>
  <c r="E4786" i="7"/>
  <c r="E4787" i="7"/>
  <c r="E4788" i="7"/>
  <c r="E4789" i="7"/>
  <c r="E4790" i="7"/>
  <c r="E4791" i="7"/>
  <c r="E4792" i="7"/>
  <c r="E4793" i="7"/>
  <c r="E4794" i="7"/>
  <c r="E4795" i="7"/>
  <c r="E4796" i="7"/>
  <c r="E4797" i="7"/>
  <c r="E4798" i="7"/>
  <c r="E4799" i="7"/>
  <c r="E4800" i="7"/>
  <c r="E4801" i="7"/>
  <c r="E4802" i="7"/>
  <c r="E4803" i="7"/>
  <c r="E4804" i="7"/>
  <c r="E4805" i="7"/>
  <c r="E4806" i="7"/>
  <c r="E4807" i="7"/>
  <c r="E4808" i="7"/>
  <c r="E4809" i="7"/>
  <c r="E4810" i="7"/>
  <c r="E4811" i="7"/>
  <c r="E4812" i="7"/>
  <c r="E4813" i="7"/>
  <c r="E4814" i="7"/>
  <c r="E4815" i="7"/>
  <c r="E4816" i="7"/>
  <c r="E4817" i="7"/>
  <c r="E4818" i="7"/>
  <c r="E4819" i="7"/>
  <c r="E4820" i="7"/>
  <c r="E4821" i="7"/>
  <c r="E4822" i="7"/>
  <c r="E4823" i="7"/>
  <c r="E4824" i="7"/>
  <c r="E4825" i="7"/>
  <c r="E4826" i="7"/>
  <c r="E4827" i="7"/>
  <c r="E4828" i="7"/>
  <c r="E4829" i="7"/>
  <c r="E4830" i="7"/>
  <c r="E4831" i="7"/>
  <c r="E4832" i="7"/>
  <c r="E4833" i="7"/>
  <c r="E4834" i="7"/>
  <c r="E4835" i="7"/>
  <c r="E4836" i="7"/>
  <c r="E4837" i="7"/>
  <c r="E4838" i="7"/>
  <c r="E4839" i="7"/>
  <c r="E4840" i="7"/>
  <c r="E4841" i="7"/>
  <c r="E4842" i="7"/>
  <c r="E4843" i="7"/>
  <c r="E4844" i="7"/>
  <c r="E4845" i="7"/>
  <c r="E4846" i="7"/>
  <c r="E4847" i="7"/>
  <c r="E4848" i="7"/>
  <c r="E4849" i="7"/>
  <c r="E4850" i="7"/>
  <c r="E4851" i="7"/>
  <c r="E4852" i="7"/>
  <c r="E4853" i="7"/>
  <c r="E4854" i="7"/>
  <c r="E4855" i="7"/>
  <c r="E4856" i="7"/>
  <c r="E4857" i="7"/>
  <c r="E4858" i="7"/>
  <c r="E4859" i="7"/>
  <c r="E4860" i="7"/>
  <c r="E4861" i="7"/>
  <c r="E4862" i="7"/>
  <c r="E4863" i="7"/>
  <c r="E4864" i="7"/>
  <c r="E4865" i="7"/>
  <c r="E4866" i="7"/>
  <c r="E4867" i="7"/>
  <c r="E4868" i="7"/>
  <c r="E4869" i="7"/>
  <c r="E4870" i="7"/>
  <c r="E4871" i="7"/>
  <c r="E4872" i="7"/>
  <c r="E4873" i="7"/>
  <c r="E4874" i="7"/>
  <c r="E4875" i="7"/>
  <c r="E4876" i="7"/>
  <c r="E4877" i="7"/>
  <c r="E4878" i="7"/>
  <c r="E4879" i="7"/>
  <c r="E4880" i="7"/>
  <c r="E4881" i="7"/>
  <c r="E4882" i="7"/>
  <c r="E4883" i="7"/>
  <c r="E4884" i="7"/>
  <c r="E4885" i="7"/>
  <c r="E4886" i="7"/>
  <c r="E4887" i="7"/>
  <c r="E4888" i="7"/>
  <c r="E4889" i="7"/>
  <c r="E4890" i="7"/>
  <c r="E4891" i="7"/>
  <c r="E4892" i="7"/>
  <c r="E4893" i="7"/>
  <c r="E4894" i="7"/>
  <c r="E4895" i="7"/>
  <c r="E4896" i="7"/>
  <c r="E4897" i="7"/>
  <c r="E4898" i="7"/>
  <c r="E4899" i="7"/>
  <c r="E4900" i="7"/>
  <c r="E4901" i="7"/>
  <c r="E4902" i="7"/>
  <c r="E4903" i="7"/>
  <c r="E4904" i="7"/>
  <c r="E4905" i="7"/>
  <c r="E4906" i="7"/>
  <c r="E4907" i="7"/>
  <c r="E4908" i="7"/>
  <c r="E4909" i="7"/>
  <c r="E4910" i="7"/>
  <c r="E4911" i="7"/>
  <c r="E4912" i="7"/>
  <c r="E4913" i="7"/>
  <c r="E4914" i="7"/>
  <c r="E4915" i="7"/>
  <c r="E4916" i="7"/>
  <c r="E4917" i="7"/>
  <c r="E4918" i="7"/>
  <c r="E4919" i="7"/>
  <c r="E4920" i="7"/>
  <c r="E4921" i="7"/>
  <c r="E4922" i="7"/>
  <c r="E4923" i="7"/>
  <c r="E4924" i="7"/>
  <c r="E4925" i="7"/>
  <c r="E4926" i="7"/>
  <c r="E4927" i="7"/>
  <c r="E4928" i="7"/>
  <c r="E4929" i="7"/>
  <c r="E4930" i="7"/>
  <c r="E4931" i="7"/>
  <c r="E4932" i="7"/>
  <c r="E4933" i="7"/>
  <c r="E4934" i="7"/>
  <c r="E4935" i="7"/>
  <c r="E4936" i="7"/>
  <c r="E4937" i="7"/>
  <c r="E4938" i="7"/>
  <c r="E4939" i="7"/>
  <c r="E4940" i="7"/>
  <c r="E4941" i="7"/>
  <c r="E4942" i="7"/>
  <c r="E4943" i="7"/>
  <c r="E4944" i="7"/>
  <c r="E4945" i="7"/>
  <c r="E4946" i="7"/>
  <c r="E4947" i="7"/>
  <c r="E4948" i="7"/>
  <c r="E4949" i="7"/>
  <c r="E4950" i="7"/>
  <c r="E4951" i="7"/>
  <c r="E4952" i="7"/>
  <c r="E4953" i="7"/>
  <c r="E4954" i="7"/>
  <c r="E4955" i="7"/>
  <c r="E4956" i="7"/>
  <c r="E4957" i="7"/>
  <c r="E4958" i="7"/>
  <c r="E4959" i="7"/>
  <c r="E4960" i="7"/>
  <c r="E4961" i="7"/>
  <c r="E4962" i="7"/>
  <c r="E4963" i="7"/>
  <c r="E4964" i="7"/>
  <c r="E4965" i="7"/>
  <c r="E4966" i="7"/>
  <c r="E4967" i="7"/>
  <c r="E4968" i="7"/>
  <c r="E4969" i="7"/>
  <c r="E4970" i="7"/>
  <c r="E4971" i="7"/>
  <c r="E4972" i="7"/>
  <c r="E4973" i="7"/>
  <c r="E4974" i="7"/>
  <c r="E4975" i="7"/>
  <c r="E4976" i="7"/>
  <c r="E4977" i="7"/>
  <c r="E4978" i="7"/>
  <c r="E4979" i="7"/>
  <c r="E4980" i="7"/>
  <c r="E4981" i="7"/>
  <c r="E4982" i="7"/>
  <c r="E4983" i="7"/>
  <c r="E4984" i="7"/>
  <c r="E4985" i="7"/>
  <c r="E4986" i="7"/>
  <c r="E4987" i="7"/>
  <c r="E4988" i="7"/>
  <c r="E4989" i="7"/>
  <c r="E4990" i="7"/>
  <c r="E4991" i="7"/>
  <c r="E4992" i="7"/>
  <c r="E4993" i="7"/>
  <c r="E4994" i="7"/>
  <c r="E4995" i="7"/>
  <c r="E4996" i="7"/>
  <c r="E4997" i="7"/>
  <c r="E4998" i="7"/>
  <c r="E4999" i="7"/>
  <c r="E5000" i="7"/>
  <c r="E5001" i="7"/>
  <c r="E15" i="7"/>
  <c r="J7" i="5"/>
  <c r="J6" i="5"/>
  <c r="T15" i="7" l="1"/>
  <c r="P15" i="7" l="1"/>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2635" i="7"/>
  <c r="P2636" i="7"/>
  <c r="P2637" i="7"/>
  <c r="P2638" i="7"/>
  <c r="P2639" i="7"/>
  <c r="P2640" i="7"/>
  <c r="P2641" i="7"/>
  <c r="P2642" i="7"/>
  <c r="P2643" i="7"/>
  <c r="P2644" i="7"/>
  <c r="P2645" i="7"/>
  <c r="P2646" i="7"/>
  <c r="P2647" i="7"/>
  <c r="P2648" i="7"/>
  <c r="P2649" i="7"/>
  <c r="P2650" i="7"/>
  <c r="P2651" i="7"/>
  <c r="P2652" i="7"/>
  <c r="P2653" i="7"/>
  <c r="P2654" i="7"/>
  <c r="P2655" i="7"/>
  <c r="P2656" i="7"/>
  <c r="P2657" i="7"/>
  <c r="P2658" i="7"/>
  <c r="P2659" i="7"/>
  <c r="P2660" i="7"/>
  <c r="P2661" i="7"/>
  <c r="P2662" i="7"/>
  <c r="P2663" i="7"/>
  <c r="P2664" i="7"/>
  <c r="P2665" i="7"/>
  <c r="P2666" i="7"/>
  <c r="P2667" i="7"/>
  <c r="P2668" i="7"/>
  <c r="P2669" i="7"/>
  <c r="P2670" i="7"/>
  <c r="P2671" i="7"/>
  <c r="P2672" i="7"/>
  <c r="P2673" i="7"/>
  <c r="P2674" i="7"/>
  <c r="P2675" i="7"/>
  <c r="P2676" i="7"/>
  <c r="P2677" i="7"/>
  <c r="P2678" i="7"/>
  <c r="P2679" i="7"/>
  <c r="P2680" i="7"/>
  <c r="P2681" i="7"/>
  <c r="P2682" i="7"/>
  <c r="P2683" i="7"/>
  <c r="P2684" i="7"/>
  <c r="P2685" i="7"/>
  <c r="P2686" i="7"/>
  <c r="P2687" i="7"/>
  <c r="P2688" i="7"/>
  <c r="P2689" i="7"/>
  <c r="P2690" i="7"/>
  <c r="P2691" i="7"/>
  <c r="P2692" i="7"/>
  <c r="P2693" i="7"/>
  <c r="P2694" i="7"/>
  <c r="P2695" i="7"/>
  <c r="P2696" i="7"/>
  <c r="P2697" i="7"/>
  <c r="P2698" i="7"/>
  <c r="P2699" i="7"/>
  <c r="P2700" i="7"/>
  <c r="P2701" i="7"/>
  <c r="P2702" i="7"/>
  <c r="P2703" i="7"/>
  <c r="P2704" i="7"/>
  <c r="P2705" i="7"/>
  <c r="P2706" i="7"/>
  <c r="P2707" i="7"/>
  <c r="P2708" i="7"/>
  <c r="P2709" i="7"/>
  <c r="P2710" i="7"/>
  <c r="P2711" i="7"/>
  <c r="P2712" i="7"/>
  <c r="P2713" i="7"/>
  <c r="P2714" i="7"/>
  <c r="P2715" i="7"/>
  <c r="P2716" i="7"/>
  <c r="P2717" i="7"/>
  <c r="P2718" i="7"/>
  <c r="P2719" i="7"/>
  <c r="P2720" i="7"/>
  <c r="P2721" i="7"/>
  <c r="P2722" i="7"/>
  <c r="P2723" i="7"/>
  <c r="P2724" i="7"/>
  <c r="P2725" i="7"/>
  <c r="P2726" i="7"/>
  <c r="P2727" i="7"/>
  <c r="P2728" i="7"/>
  <c r="P2729" i="7"/>
  <c r="P2730" i="7"/>
  <c r="P2731" i="7"/>
  <c r="P2732" i="7"/>
  <c r="P2733" i="7"/>
  <c r="P2734" i="7"/>
  <c r="P2735" i="7"/>
  <c r="P2736" i="7"/>
  <c r="P2737" i="7"/>
  <c r="P2738" i="7"/>
  <c r="P2739" i="7"/>
  <c r="P2740" i="7"/>
  <c r="P2741" i="7"/>
  <c r="P2742" i="7"/>
  <c r="P2743" i="7"/>
  <c r="P2744" i="7"/>
  <c r="P2745" i="7"/>
  <c r="P2746" i="7"/>
  <c r="P2747" i="7"/>
  <c r="P2748" i="7"/>
  <c r="P2749" i="7"/>
  <c r="P2750" i="7"/>
  <c r="P2751" i="7"/>
  <c r="P2752" i="7"/>
  <c r="P2753" i="7"/>
  <c r="P2754" i="7"/>
  <c r="P2755" i="7"/>
  <c r="P2756" i="7"/>
  <c r="P2757" i="7"/>
  <c r="P2758" i="7"/>
  <c r="P2759" i="7"/>
  <c r="P2760" i="7"/>
  <c r="P2761" i="7"/>
  <c r="P2762" i="7"/>
  <c r="P2763" i="7"/>
  <c r="P2764" i="7"/>
  <c r="P2765" i="7"/>
  <c r="P2766" i="7"/>
  <c r="P2767" i="7"/>
  <c r="P2768" i="7"/>
  <c r="P2769" i="7"/>
  <c r="P2770" i="7"/>
  <c r="P2771" i="7"/>
  <c r="P2772" i="7"/>
  <c r="P2773" i="7"/>
  <c r="P2774" i="7"/>
  <c r="P2775" i="7"/>
  <c r="P2776" i="7"/>
  <c r="P2777" i="7"/>
  <c r="P2778" i="7"/>
  <c r="P2779" i="7"/>
  <c r="P2780" i="7"/>
  <c r="P2781" i="7"/>
  <c r="P2782" i="7"/>
  <c r="P2783" i="7"/>
  <c r="P2784" i="7"/>
  <c r="P2785" i="7"/>
  <c r="P2786" i="7"/>
  <c r="P2787" i="7"/>
  <c r="P2788" i="7"/>
  <c r="P2789" i="7"/>
  <c r="P2790" i="7"/>
  <c r="P2791" i="7"/>
  <c r="P2792" i="7"/>
  <c r="P2793" i="7"/>
  <c r="P2794" i="7"/>
  <c r="P2795" i="7"/>
  <c r="P2796" i="7"/>
  <c r="P2797" i="7"/>
  <c r="P2798" i="7"/>
  <c r="P2799" i="7"/>
  <c r="P2800" i="7"/>
  <c r="P2801" i="7"/>
  <c r="P2802" i="7"/>
  <c r="P2803" i="7"/>
  <c r="P2804" i="7"/>
  <c r="P2805" i="7"/>
  <c r="P2806" i="7"/>
  <c r="P2807" i="7"/>
  <c r="P2808" i="7"/>
  <c r="P2809" i="7"/>
  <c r="P2810" i="7"/>
  <c r="P2811" i="7"/>
  <c r="P2812" i="7"/>
  <c r="P2813" i="7"/>
  <c r="P2814" i="7"/>
  <c r="P2815" i="7"/>
  <c r="P2816" i="7"/>
  <c r="P2817" i="7"/>
  <c r="P2818" i="7"/>
  <c r="P2819" i="7"/>
  <c r="P2820" i="7"/>
  <c r="P2821" i="7"/>
  <c r="P2822" i="7"/>
  <c r="P2823" i="7"/>
  <c r="P2824" i="7"/>
  <c r="P2825" i="7"/>
  <c r="P2826" i="7"/>
  <c r="P2827" i="7"/>
  <c r="P2828" i="7"/>
  <c r="P2829" i="7"/>
  <c r="P2830" i="7"/>
  <c r="P2831" i="7"/>
  <c r="P2832" i="7"/>
  <c r="P2833" i="7"/>
  <c r="P2834" i="7"/>
  <c r="P2835" i="7"/>
  <c r="P2836" i="7"/>
  <c r="P2837" i="7"/>
  <c r="P2838" i="7"/>
  <c r="P2839" i="7"/>
  <c r="P2840" i="7"/>
  <c r="P2841" i="7"/>
  <c r="P2842" i="7"/>
  <c r="P2843" i="7"/>
  <c r="P2844" i="7"/>
  <c r="P2845" i="7"/>
  <c r="P2846" i="7"/>
  <c r="P2847" i="7"/>
  <c r="P2848" i="7"/>
  <c r="P2849" i="7"/>
  <c r="P2850" i="7"/>
  <c r="P2851" i="7"/>
  <c r="P2852" i="7"/>
  <c r="P2853" i="7"/>
  <c r="P2854" i="7"/>
  <c r="P2855" i="7"/>
  <c r="P2856" i="7"/>
  <c r="P2857" i="7"/>
  <c r="P2858" i="7"/>
  <c r="P2859" i="7"/>
  <c r="P2860" i="7"/>
  <c r="P2861" i="7"/>
  <c r="P2862" i="7"/>
  <c r="P2863" i="7"/>
  <c r="P2864" i="7"/>
  <c r="P2865" i="7"/>
  <c r="P2866" i="7"/>
  <c r="P2867" i="7"/>
  <c r="P2868" i="7"/>
  <c r="P2869" i="7"/>
  <c r="P2870" i="7"/>
  <c r="P2871" i="7"/>
  <c r="P2872" i="7"/>
  <c r="P2873" i="7"/>
  <c r="P2874" i="7"/>
  <c r="P2875" i="7"/>
  <c r="P2876" i="7"/>
  <c r="P2877" i="7"/>
  <c r="P2878" i="7"/>
  <c r="P2879" i="7"/>
  <c r="P2880" i="7"/>
  <c r="P2881" i="7"/>
  <c r="P2882" i="7"/>
  <c r="P2883" i="7"/>
  <c r="P2884" i="7"/>
  <c r="P2885" i="7"/>
  <c r="P2886" i="7"/>
  <c r="P2887" i="7"/>
  <c r="P2888" i="7"/>
  <c r="P2889" i="7"/>
  <c r="P2890" i="7"/>
  <c r="P2891" i="7"/>
  <c r="P2892" i="7"/>
  <c r="P2893" i="7"/>
  <c r="P2894" i="7"/>
  <c r="P2895" i="7"/>
  <c r="P2896" i="7"/>
  <c r="P2897" i="7"/>
  <c r="P2898" i="7"/>
  <c r="P2899" i="7"/>
  <c r="P2900" i="7"/>
  <c r="P2901" i="7"/>
  <c r="P2902" i="7"/>
  <c r="P2903" i="7"/>
  <c r="P2904" i="7"/>
  <c r="P2905" i="7"/>
  <c r="P2906" i="7"/>
  <c r="P2907" i="7"/>
  <c r="P2908" i="7"/>
  <c r="P2909" i="7"/>
  <c r="P2910" i="7"/>
  <c r="P2911" i="7"/>
  <c r="P2912" i="7"/>
  <c r="P2913" i="7"/>
  <c r="P2914" i="7"/>
  <c r="P2915" i="7"/>
  <c r="P2916" i="7"/>
  <c r="P2917" i="7"/>
  <c r="P2918" i="7"/>
  <c r="P2919" i="7"/>
  <c r="P2920" i="7"/>
  <c r="P2921" i="7"/>
  <c r="P2922" i="7"/>
  <c r="P2923" i="7"/>
  <c r="P2924" i="7"/>
  <c r="P2925" i="7"/>
  <c r="P2926" i="7"/>
  <c r="P2927" i="7"/>
  <c r="P2928" i="7"/>
  <c r="P2929" i="7"/>
  <c r="P2930" i="7"/>
  <c r="P2931" i="7"/>
  <c r="P2932" i="7"/>
  <c r="P2933" i="7"/>
  <c r="P2934" i="7"/>
  <c r="P2935" i="7"/>
  <c r="P2936" i="7"/>
  <c r="P2937" i="7"/>
  <c r="P2938" i="7"/>
  <c r="P2939" i="7"/>
  <c r="P2940" i="7"/>
  <c r="P2941" i="7"/>
  <c r="P2942" i="7"/>
  <c r="P2943" i="7"/>
  <c r="P2944" i="7"/>
  <c r="P2945" i="7"/>
  <c r="P2946" i="7"/>
  <c r="P2947" i="7"/>
  <c r="P2948" i="7"/>
  <c r="P2949" i="7"/>
  <c r="P2950" i="7"/>
  <c r="P2951" i="7"/>
  <c r="P2952" i="7"/>
  <c r="P2953" i="7"/>
  <c r="P2954" i="7"/>
  <c r="P2955" i="7"/>
  <c r="P2956" i="7"/>
  <c r="P2957" i="7"/>
  <c r="P2958" i="7"/>
  <c r="P2959" i="7"/>
  <c r="P2960" i="7"/>
  <c r="P2961" i="7"/>
  <c r="P2962" i="7"/>
  <c r="P2963" i="7"/>
  <c r="P2964" i="7"/>
  <c r="P2965" i="7"/>
  <c r="P2966" i="7"/>
  <c r="P2967" i="7"/>
  <c r="P2968" i="7"/>
  <c r="P2969" i="7"/>
  <c r="P2970" i="7"/>
  <c r="P2971" i="7"/>
  <c r="P2972" i="7"/>
  <c r="P2973" i="7"/>
  <c r="P2974" i="7"/>
  <c r="P2975" i="7"/>
  <c r="P2976" i="7"/>
  <c r="P2977" i="7"/>
  <c r="P2978" i="7"/>
  <c r="P2979" i="7"/>
  <c r="P2980" i="7"/>
  <c r="P2981" i="7"/>
  <c r="P2982" i="7"/>
  <c r="P2983" i="7"/>
  <c r="P2984" i="7"/>
  <c r="P2985" i="7"/>
  <c r="P2986" i="7"/>
  <c r="P2987" i="7"/>
  <c r="P2988" i="7"/>
  <c r="P2989" i="7"/>
  <c r="P2990" i="7"/>
  <c r="P2991" i="7"/>
  <c r="P2992" i="7"/>
  <c r="P2993" i="7"/>
  <c r="P2994" i="7"/>
  <c r="P2995" i="7"/>
  <c r="P2996" i="7"/>
  <c r="P2997" i="7"/>
  <c r="P2998" i="7"/>
  <c r="P2999" i="7"/>
  <c r="P3000" i="7"/>
  <c r="P3001" i="7"/>
  <c r="P3002" i="7"/>
  <c r="P3003" i="7"/>
  <c r="P3004" i="7"/>
  <c r="P3005" i="7"/>
  <c r="P3006" i="7"/>
  <c r="P3007" i="7"/>
  <c r="P3008" i="7"/>
  <c r="P3009" i="7"/>
  <c r="P3010" i="7"/>
  <c r="P3011" i="7"/>
  <c r="P3012" i="7"/>
  <c r="P3013" i="7"/>
  <c r="P3014" i="7"/>
  <c r="P3015" i="7"/>
  <c r="P3016" i="7"/>
  <c r="P3017" i="7"/>
  <c r="P3018" i="7"/>
  <c r="P3019" i="7"/>
  <c r="P3020" i="7"/>
  <c r="P3021" i="7"/>
  <c r="P3022" i="7"/>
  <c r="P3023" i="7"/>
  <c r="P3024" i="7"/>
  <c r="P3025" i="7"/>
  <c r="P3026" i="7"/>
  <c r="P3027" i="7"/>
  <c r="P3028" i="7"/>
  <c r="P3029" i="7"/>
  <c r="P3030" i="7"/>
  <c r="P3031" i="7"/>
  <c r="P3032" i="7"/>
  <c r="P3033" i="7"/>
  <c r="P3034" i="7"/>
  <c r="P3035" i="7"/>
  <c r="P3036" i="7"/>
  <c r="P3037" i="7"/>
  <c r="P3038" i="7"/>
  <c r="P3039" i="7"/>
  <c r="P3040" i="7"/>
  <c r="P3041" i="7"/>
  <c r="P3042" i="7"/>
  <c r="P3043" i="7"/>
  <c r="P3044" i="7"/>
  <c r="P3045" i="7"/>
  <c r="P3046" i="7"/>
  <c r="P3047" i="7"/>
  <c r="P3048" i="7"/>
  <c r="P3049" i="7"/>
  <c r="P3050" i="7"/>
  <c r="P3051" i="7"/>
  <c r="P3052" i="7"/>
  <c r="P3053" i="7"/>
  <c r="P3054" i="7"/>
  <c r="P3055" i="7"/>
  <c r="P3056" i="7"/>
  <c r="P3057" i="7"/>
  <c r="P3058" i="7"/>
  <c r="P3059" i="7"/>
  <c r="P3060" i="7"/>
  <c r="P3061" i="7"/>
  <c r="P3062" i="7"/>
  <c r="P3063" i="7"/>
  <c r="P3064" i="7"/>
  <c r="P3065" i="7"/>
  <c r="P3066" i="7"/>
  <c r="P3067" i="7"/>
  <c r="P3068" i="7"/>
  <c r="P3069" i="7"/>
  <c r="P3070" i="7"/>
  <c r="P3071" i="7"/>
  <c r="P3072" i="7"/>
  <c r="P3073" i="7"/>
  <c r="P3074" i="7"/>
  <c r="P3075" i="7"/>
  <c r="P3076" i="7"/>
  <c r="P3077" i="7"/>
  <c r="P3078" i="7"/>
  <c r="P3079" i="7"/>
  <c r="P3080" i="7"/>
  <c r="P3081" i="7"/>
  <c r="P3082" i="7"/>
  <c r="P3083" i="7"/>
  <c r="P3084" i="7"/>
  <c r="P3085" i="7"/>
  <c r="P3086" i="7"/>
  <c r="P3087" i="7"/>
  <c r="P3088" i="7"/>
  <c r="P3089" i="7"/>
  <c r="P3090" i="7"/>
  <c r="P3091" i="7"/>
  <c r="P3092" i="7"/>
  <c r="P3093" i="7"/>
  <c r="P3094" i="7"/>
  <c r="P3095" i="7"/>
  <c r="P3096" i="7"/>
  <c r="P3097" i="7"/>
  <c r="P3098" i="7"/>
  <c r="P3099" i="7"/>
  <c r="P3100" i="7"/>
  <c r="P3101" i="7"/>
  <c r="P3102" i="7"/>
  <c r="P3103" i="7"/>
  <c r="P3104" i="7"/>
  <c r="P3105" i="7"/>
  <c r="P3106" i="7"/>
  <c r="P3107" i="7"/>
  <c r="P3108" i="7"/>
  <c r="P3109" i="7"/>
  <c r="P3110" i="7"/>
  <c r="P3111" i="7"/>
  <c r="P3112" i="7"/>
  <c r="P3113" i="7"/>
  <c r="P3114" i="7"/>
  <c r="P3115" i="7"/>
  <c r="P3116" i="7"/>
  <c r="P3117" i="7"/>
  <c r="P3118" i="7"/>
  <c r="P3119" i="7"/>
  <c r="P3120" i="7"/>
  <c r="P3121" i="7"/>
  <c r="P3122" i="7"/>
  <c r="P3123" i="7"/>
  <c r="P3124" i="7"/>
  <c r="P3125" i="7"/>
  <c r="P3126" i="7"/>
  <c r="P3127" i="7"/>
  <c r="P3128" i="7"/>
  <c r="P3129" i="7"/>
  <c r="P3130" i="7"/>
  <c r="P3131" i="7"/>
  <c r="P3132" i="7"/>
  <c r="P3133" i="7"/>
  <c r="P3134" i="7"/>
  <c r="P3135" i="7"/>
  <c r="P3136" i="7"/>
  <c r="P3137" i="7"/>
  <c r="P3138" i="7"/>
  <c r="P3139" i="7"/>
  <c r="P3140" i="7"/>
  <c r="P3141" i="7"/>
  <c r="P3142" i="7"/>
  <c r="P3143" i="7"/>
  <c r="P3144" i="7"/>
  <c r="P3145" i="7"/>
  <c r="P3146" i="7"/>
  <c r="P3147" i="7"/>
  <c r="P3148" i="7"/>
  <c r="P3149" i="7"/>
  <c r="P3150" i="7"/>
  <c r="P3151" i="7"/>
  <c r="P3152" i="7"/>
  <c r="P3153" i="7"/>
  <c r="P3154" i="7"/>
  <c r="P3155" i="7"/>
  <c r="P3156" i="7"/>
  <c r="P3157" i="7"/>
  <c r="P3158" i="7"/>
  <c r="P3159" i="7"/>
  <c r="P3160" i="7"/>
  <c r="P3161" i="7"/>
  <c r="P3162" i="7"/>
  <c r="P3163" i="7"/>
  <c r="P3164" i="7"/>
  <c r="P3165" i="7"/>
  <c r="P3166" i="7"/>
  <c r="P3167" i="7"/>
  <c r="P3168" i="7"/>
  <c r="P3169" i="7"/>
  <c r="P3170" i="7"/>
  <c r="P3171" i="7"/>
  <c r="P3172" i="7"/>
  <c r="P3173" i="7"/>
  <c r="P3174" i="7"/>
  <c r="P3175" i="7"/>
  <c r="P3176" i="7"/>
  <c r="P3177" i="7"/>
  <c r="P3178" i="7"/>
  <c r="P3179" i="7"/>
  <c r="P3180" i="7"/>
  <c r="P3181" i="7"/>
  <c r="P3182" i="7"/>
  <c r="P3183" i="7"/>
  <c r="P3184" i="7"/>
  <c r="P3185" i="7"/>
  <c r="P3186" i="7"/>
  <c r="P3187" i="7"/>
  <c r="P3188" i="7"/>
  <c r="P3189" i="7"/>
  <c r="P3190" i="7"/>
  <c r="P3191" i="7"/>
  <c r="P3192" i="7"/>
  <c r="P3193" i="7"/>
  <c r="P3194" i="7"/>
  <c r="P3195" i="7"/>
  <c r="P3196" i="7"/>
  <c r="P3197" i="7"/>
  <c r="P3198" i="7"/>
  <c r="P3199" i="7"/>
  <c r="P3200" i="7"/>
  <c r="P3201" i="7"/>
  <c r="P3202" i="7"/>
  <c r="P3203" i="7"/>
  <c r="P3204" i="7"/>
  <c r="P3205" i="7"/>
  <c r="P3206" i="7"/>
  <c r="P3207" i="7"/>
  <c r="P3208" i="7"/>
  <c r="P3209" i="7"/>
  <c r="P3210" i="7"/>
  <c r="P3211" i="7"/>
  <c r="P3212" i="7"/>
  <c r="P3213" i="7"/>
  <c r="P3214" i="7"/>
  <c r="P3215" i="7"/>
  <c r="P3216" i="7"/>
  <c r="P3217" i="7"/>
  <c r="P3218" i="7"/>
  <c r="P3219" i="7"/>
  <c r="P3220" i="7"/>
  <c r="P3221" i="7"/>
  <c r="P3222" i="7"/>
  <c r="P3223" i="7"/>
  <c r="P3224" i="7"/>
  <c r="P3225" i="7"/>
  <c r="P3226" i="7"/>
  <c r="P3227" i="7"/>
  <c r="P3228" i="7"/>
  <c r="P3229" i="7"/>
  <c r="P3230" i="7"/>
  <c r="P3231" i="7"/>
  <c r="P3232" i="7"/>
  <c r="P3233" i="7"/>
  <c r="P3234" i="7"/>
  <c r="P3235" i="7"/>
  <c r="P3236" i="7"/>
  <c r="P3237" i="7"/>
  <c r="P3238" i="7"/>
  <c r="P3239" i="7"/>
  <c r="P3240" i="7"/>
  <c r="P3241" i="7"/>
  <c r="P3242" i="7"/>
  <c r="P3243" i="7"/>
  <c r="P3244" i="7"/>
  <c r="P3245" i="7"/>
  <c r="P3246" i="7"/>
  <c r="P3247" i="7"/>
  <c r="P3248" i="7"/>
  <c r="P3249" i="7"/>
  <c r="P3250" i="7"/>
  <c r="P3251" i="7"/>
  <c r="P3252" i="7"/>
  <c r="P3253" i="7"/>
  <c r="P3254" i="7"/>
  <c r="P3255" i="7"/>
  <c r="P3256" i="7"/>
  <c r="P3257" i="7"/>
  <c r="P3258" i="7"/>
  <c r="P3259" i="7"/>
  <c r="P3260" i="7"/>
  <c r="P3261" i="7"/>
  <c r="P3262" i="7"/>
  <c r="P3263" i="7"/>
  <c r="P3264" i="7"/>
  <c r="P3265" i="7"/>
  <c r="P3266" i="7"/>
  <c r="P3267" i="7"/>
  <c r="P3268" i="7"/>
  <c r="P3269" i="7"/>
  <c r="P3270" i="7"/>
  <c r="P3271" i="7"/>
  <c r="P3272" i="7"/>
  <c r="P3273" i="7"/>
  <c r="P3274" i="7"/>
  <c r="P3275" i="7"/>
  <c r="P3276" i="7"/>
  <c r="P3277" i="7"/>
  <c r="P3278" i="7"/>
  <c r="P3279" i="7"/>
  <c r="P3280" i="7"/>
  <c r="P3281" i="7"/>
  <c r="P3282" i="7"/>
  <c r="P3283" i="7"/>
  <c r="P3284" i="7"/>
  <c r="P3285" i="7"/>
  <c r="P3286" i="7"/>
  <c r="P3287" i="7"/>
  <c r="P3288" i="7"/>
  <c r="P3289" i="7"/>
  <c r="P3290" i="7"/>
  <c r="P3291" i="7"/>
  <c r="P3292" i="7"/>
  <c r="P3293" i="7"/>
  <c r="P3294" i="7"/>
  <c r="P3295" i="7"/>
  <c r="P3296" i="7"/>
  <c r="P3297" i="7"/>
  <c r="P3298" i="7"/>
  <c r="P3299" i="7"/>
  <c r="P3300" i="7"/>
  <c r="P3301" i="7"/>
  <c r="P3302" i="7"/>
  <c r="P3303" i="7"/>
  <c r="P3304" i="7"/>
  <c r="P3305" i="7"/>
  <c r="P3306" i="7"/>
  <c r="P3307" i="7"/>
  <c r="P3308" i="7"/>
  <c r="P3309" i="7"/>
  <c r="P3310" i="7"/>
  <c r="P3311" i="7"/>
  <c r="P3312" i="7"/>
  <c r="P3313" i="7"/>
  <c r="P3314" i="7"/>
  <c r="P3315" i="7"/>
  <c r="P3316" i="7"/>
  <c r="P3317" i="7"/>
  <c r="P3318" i="7"/>
  <c r="P3319" i="7"/>
  <c r="P3320" i="7"/>
  <c r="P3321" i="7"/>
  <c r="P3322" i="7"/>
  <c r="P3323" i="7"/>
  <c r="P3324" i="7"/>
  <c r="P3325" i="7"/>
  <c r="P3326" i="7"/>
  <c r="P3327" i="7"/>
  <c r="P3328" i="7"/>
  <c r="P3329" i="7"/>
  <c r="P3330" i="7"/>
  <c r="P3331" i="7"/>
  <c r="P3332" i="7"/>
  <c r="P3333" i="7"/>
  <c r="P3334" i="7"/>
  <c r="P3335" i="7"/>
  <c r="P3336" i="7"/>
  <c r="P3337" i="7"/>
  <c r="P3338" i="7"/>
  <c r="P3339" i="7"/>
  <c r="P3340" i="7"/>
  <c r="P3341" i="7"/>
  <c r="P3342" i="7"/>
  <c r="P3343" i="7"/>
  <c r="P3344" i="7"/>
  <c r="P3345" i="7"/>
  <c r="P3346" i="7"/>
  <c r="P3347" i="7"/>
  <c r="P3348" i="7"/>
  <c r="P3349" i="7"/>
  <c r="P3350" i="7"/>
  <c r="P3351" i="7"/>
  <c r="P3352" i="7"/>
  <c r="P3353" i="7"/>
  <c r="P3354" i="7"/>
  <c r="P3355" i="7"/>
  <c r="P3356" i="7"/>
  <c r="P3357" i="7"/>
  <c r="P3358" i="7"/>
  <c r="P3359" i="7"/>
  <c r="P3360" i="7"/>
  <c r="P3361" i="7"/>
  <c r="P3362" i="7"/>
  <c r="P3363" i="7"/>
  <c r="P3364" i="7"/>
  <c r="P3365" i="7"/>
  <c r="P3366" i="7"/>
  <c r="P3367" i="7"/>
  <c r="P3368" i="7"/>
  <c r="P3369" i="7"/>
  <c r="P3370" i="7"/>
  <c r="P3371" i="7"/>
  <c r="P3372" i="7"/>
  <c r="P3373" i="7"/>
  <c r="P3374" i="7"/>
  <c r="P3375" i="7"/>
  <c r="P3376" i="7"/>
  <c r="P3377" i="7"/>
  <c r="P3378" i="7"/>
  <c r="P3379" i="7"/>
  <c r="P3380" i="7"/>
  <c r="P3381" i="7"/>
  <c r="P3382" i="7"/>
  <c r="P3383" i="7"/>
  <c r="P3384" i="7"/>
  <c r="P3385" i="7"/>
  <c r="P3386" i="7"/>
  <c r="P3387" i="7"/>
  <c r="P3388" i="7"/>
  <c r="P3389" i="7"/>
  <c r="P3390" i="7"/>
  <c r="P3391" i="7"/>
  <c r="P3392" i="7"/>
  <c r="P3393" i="7"/>
  <c r="P3394" i="7"/>
  <c r="P3395" i="7"/>
  <c r="P3396" i="7"/>
  <c r="P3397" i="7"/>
  <c r="P3398" i="7"/>
  <c r="P3399" i="7"/>
  <c r="P3400" i="7"/>
  <c r="P3401" i="7"/>
  <c r="P3402" i="7"/>
  <c r="P3403" i="7"/>
  <c r="P3404" i="7"/>
  <c r="P3405" i="7"/>
  <c r="P3406" i="7"/>
  <c r="P3407" i="7"/>
  <c r="P3408" i="7"/>
  <c r="P3409" i="7"/>
  <c r="P3410" i="7"/>
  <c r="P3411" i="7"/>
  <c r="P3412" i="7"/>
  <c r="P3413" i="7"/>
  <c r="P3414" i="7"/>
  <c r="P3415" i="7"/>
  <c r="P3416" i="7"/>
  <c r="P3417" i="7"/>
  <c r="P3418" i="7"/>
  <c r="P3419" i="7"/>
  <c r="P3420" i="7"/>
  <c r="P3421" i="7"/>
  <c r="P3422" i="7"/>
  <c r="P3423" i="7"/>
  <c r="P3424" i="7"/>
  <c r="P3425" i="7"/>
  <c r="P3426" i="7"/>
  <c r="P3427" i="7"/>
  <c r="P3428" i="7"/>
  <c r="P3429" i="7"/>
  <c r="P3430" i="7"/>
  <c r="P3431" i="7"/>
  <c r="P3432" i="7"/>
  <c r="P3433" i="7"/>
  <c r="P3434" i="7"/>
  <c r="P3435" i="7"/>
  <c r="P3436" i="7"/>
  <c r="P3437" i="7"/>
  <c r="P3438" i="7"/>
  <c r="P3439" i="7"/>
  <c r="P3440" i="7"/>
  <c r="P3441" i="7"/>
  <c r="P3442" i="7"/>
  <c r="P3443" i="7"/>
  <c r="P3444" i="7"/>
  <c r="P3445" i="7"/>
  <c r="P3446" i="7"/>
  <c r="P3447" i="7"/>
  <c r="P3448" i="7"/>
  <c r="P3449" i="7"/>
  <c r="P3450" i="7"/>
  <c r="P3451" i="7"/>
  <c r="P3452" i="7"/>
  <c r="P3453" i="7"/>
  <c r="P3454" i="7"/>
  <c r="P3455" i="7"/>
  <c r="P3456" i="7"/>
  <c r="P3457" i="7"/>
  <c r="P3458" i="7"/>
  <c r="P3459" i="7"/>
  <c r="P3460" i="7"/>
  <c r="P3461" i="7"/>
  <c r="P3462" i="7"/>
  <c r="P3463" i="7"/>
  <c r="P3464" i="7"/>
  <c r="P3465" i="7"/>
  <c r="P3466" i="7"/>
  <c r="P3467" i="7"/>
  <c r="P3468" i="7"/>
  <c r="P3469" i="7"/>
  <c r="P3470" i="7"/>
  <c r="P3471" i="7"/>
  <c r="P3472" i="7"/>
  <c r="P3473" i="7"/>
  <c r="P3474" i="7"/>
  <c r="P3475" i="7"/>
  <c r="P3476" i="7"/>
  <c r="P3477" i="7"/>
  <c r="P3478" i="7"/>
  <c r="P3479" i="7"/>
  <c r="P3480" i="7"/>
  <c r="P3481" i="7"/>
  <c r="P3482" i="7"/>
  <c r="P3483" i="7"/>
  <c r="P3484" i="7"/>
  <c r="P3485" i="7"/>
  <c r="P3486" i="7"/>
  <c r="P3487" i="7"/>
  <c r="P3488" i="7"/>
  <c r="P3489" i="7"/>
  <c r="P3490" i="7"/>
  <c r="P3491" i="7"/>
  <c r="P3492" i="7"/>
  <c r="P3493" i="7"/>
  <c r="P3494" i="7"/>
  <c r="P3495" i="7"/>
  <c r="P3496" i="7"/>
  <c r="P3497" i="7"/>
  <c r="P3498" i="7"/>
  <c r="P3499" i="7"/>
  <c r="P3500" i="7"/>
  <c r="P3501" i="7"/>
  <c r="P3502" i="7"/>
  <c r="P3503" i="7"/>
  <c r="P3504" i="7"/>
  <c r="P3505" i="7"/>
  <c r="P3506" i="7"/>
  <c r="P3507" i="7"/>
  <c r="P3508" i="7"/>
  <c r="P3509" i="7"/>
  <c r="P3510" i="7"/>
  <c r="P3511" i="7"/>
  <c r="P3512" i="7"/>
  <c r="P3513" i="7"/>
  <c r="P3514" i="7"/>
  <c r="P3515" i="7"/>
  <c r="P3516" i="7"/>
  <c r="P3517" i="7"/>
  <c r="P3518" i="7"/>
  <c r="P3519" i="7"/>
  <c r="P3520" i="7"/>
  <c r="P3521" i="7"/>
  <c r="P3522" i="7"/>
  <c r="P3523" i="7"/>
  <c r="P3524" i="7"/>
  <c r="P3525" i="7"/>
  <c r="P3526" i="7"/>
  <c r="P3527" i="7"/>
  <c r="P3528" i="7"/>
  <c r="P3529" i="7"/>
  <c r="P3530" i="7"/>
  <c r="P3531" i="7"/>
  <c r="P3532" i="7"/>
  <c r="P3533" i="7"/>
  <c r="P3534" i="7"/>
  <c r="P3535" i="7"/>
  <c r="P3536" i="7"/>
  <c r="P3537" i="7"/>
  <c r="P3538" i="7"/>
  <c r="P3539" i="7"/>
  <c r="P3540" i="7"/>
  <c r="P3541" i="7"/>
  <c r="P3542" i="7"/>
  <c r="P3543" i="7"/>
  <c r="P3544" i="7"/>
  <c r="P3545" i="7"/>
  <c r="P3546" i="7"/>
  <c r="P3547" i="7"/>
  <c r="P3548" i="7"/>
  <c r="P3549" i="7"/>
  <c r="P3550" i="7"/>
  <c r="P3551" i="7"/>
  <c r="P3552" i="7"/>
  <c r="P3553" i="7"/>
  <c r="P3554" i="7"/>
  <c r="P3555" i="7"/>
  <c r="P3556" i="7"/>
  <c r="P3557" i="7"/>
  <c r="P3558" i="7"/>
  <c r="P3559" i="7"/>
  <c r="P3560" i="7"/>
  <c r="P3561" i="7"/>
  <c r="P3562" i="7"/>
  <c r="P3563" i="7"/>
  <c r="P3564" i="7"/>
  <c r="P3565" i="7"/>
  <c r="P3566" i="7"/>
  <c r="P3567" i="7"/>
  <c r="P3568" i="7"/>
  <c r="P3569" i="7"/>
  <c r="P3570" i="7"/>
  <c r="P3571" i="7"/>
  <c r="P3572" i="7"/>
  <c r="P3573" i="7"/>
  <c r="P3574" i="7"/>
  <c r="P3575" i="7"/>
  <c r="P3576" i="7"/>
  <c r="P3577" i="7"/>
  <c r="P3578" i="7"/>
  <c r="P3579" i="7"/>
  <c r="P3580" i="7"/>
  <c r="P3581" i="7"/>
  <c r="P3582" i="7"/>
  <c r="P3583" i="7"/>
  <c r="P3584" i="7"/>
  <c r="P3585" i="7"/>
  <c r="P3586" i="7"/>
  <c r="P3587" i="7"/>
  <c r="P3588" i="7"/>
  <c r="P3589" i="7"/>
  <c r="P3590" i="7"/>
  <c r="P3591" i="7"/>
  <c r="P3592" i="7"/>
  <c r="P3593" i="7"/>
  <c r="P3594" i="7"/>
  <c r="P3595" i="7"/>
  <c r="P3596" i="7"/>
  <c r="P3597" i="7"/>
  <c r="P3598" i="7"/>
  <c r="P3599" i="7"/>
  <c r="P3600" i="7"/>
  <c r="P3601" i="7"/>
  <c r="P3602" i="7"/>
  <c r="P3603" i="7"/>
  <c r="P3604" i="7"/>
  <c r="P3605" i="7"/>
  <c r="P3606" i="7"/>
  <c r="P3607" i="7"/>
  <c r="P3608" i="7"/>
  <c r="P3609" i="7"/>
  <c r="P3610" i="7"/>
  <c r="P3611" i="7"/>
  <c r="P3612" i="7"/>
  <c r="P3613" i="7"/>
  <c r="P3614" i="7"/>
  <c r="P3615" i="7"/>
  <c r="P3616" i="7"/>
  <c r="P3617" i="7"/>
  <c r="P3618" i="7"/>
  <c r="P3619" i="7"/>
  <c r="P3620" i="7"/>
  <c r="P3621" i="7"/>
  <c r="P3622" i="7"/>
  <c r="P3623" i="7"/>
  <c r="P3624" i="7"/>
  <c r="P3625" i="7"/>
  <c r="P3626" i="7"/>
  <c r="P3627" i="7"/>
  <c r="P3628" i="7"/>
  <c r="P3629" i="7"/>
  <c r="P3630" i="7"/>
  <c r="P3631" i="7"/>
  <c r="P3632" i="7"/>
  <c r="P3633" i="7"/>
  <c r="P3634" i="7"/>
  <c r="P3635" i="7"/>
  <c r="P3636" i="7"/>
  <c r="P3637" i="7"/>
  <c r="P3638" i="7"/>
  <c r="P3639" i="7"/>
  <c r="P3640" i="7"/>
  <c r="P3641" i="7"/>
  <c r="P3642" i="7"/>
  <c r="P3643" i="7"/>
  <c r="P3644" i="7"/>
  <c r="P3645" i="7"/>
  <c r="P3646" i="7"/>
  <c r="P3647" i="7"/>
  <c r="P3648" i="7"/>
  <c r="P3649" i="7"/>
  <c r="P3650" i="7"/>
  <c r="P3651" i="7"/>
  <c r="P3652" i="7"/>
  <c r="P3653" i="7"/>
  <c r="P3654" i="7"/>
  <c r="P3655" i="7"/>
  <c r="P3656" i="7"/>
  <c r="P3657" i="7"/>
  <c r="P3658" i="7"/>
  <c r="P3659" i="7"/>
  <c r="P3660" i="7"/>
  <c r="P3661" i="7"/>
  <c r="P3662" i="7"/>
  <c r="P3663" i="7"/>
  <c r="P3664" i="7"/>
  <c r="P3665" i="7"/>
  <c r="P3666" i="7"/>
  <c r="P3667" i="7"/>
  <c r="P3668" i="7"/>
  <c r="P3669" i="7"/>
  <c r="P3670" i="7"/>
  <c r="P3671" i="7"/>
  <c r="P3672" i="7"/>
  <c r="P3673" i="7"/>
  <c r="P3674" i="7"/>
  <c r="P3675" i="7"/>
  <c r="P3676" i="7"/>
  <c r="P3677" i="7"/>
  <c r="P3678" i="7"/>
  <c r="P3679" i="7"/>
  <c r="P3680" i="7"/>
  <c r="P3681" i="7"/>
  <c r="P3682" i="7"/>
  <c r="P3683" i="7"/>
  <c r="P3684" i="7"/>
  <c r="P3685" i="7"/>
  <c r="P3686" i="7"/>
  <c r="P3687" i="7"/>
  <c r="P3688" i="7"/>
  <c r="P3689" i="7"/>
  <c r="P3690" i="7"/>
  <c r="P3691" i="7"/>
  <c r="P3692" i="7"/>
  <c r="P3693" i="7"/>
  <c r="P3694" i="7"/>
  <c r="P3695" i="7"/>
  <c r="P3696" i="7"/>
  <c r="P3697" i="7"/>
  <c r="P3698" i="7"/>
  <c r="P3699" i="7"/>
  <c r="P3700" i="7"/>
  <c r="P3701" i="7"/>
  <c r="P3702" i="7"/>
  <c r="P3703" i="7"/>
  <c r="P3704" i="7"/>
  <c r="P3705" i="7"/>
  <c r="P3706" i="7"/>
  <c r="P3707" i="7"/>
  <c r="P3708" i="7"/>
  <c r="P3709" i="7"/>
  <c r="P3710" i="7"/>
  <c r="P3711" i="7"/>
  <c r="P3712" i="7"/>
  <c r="P3713" i="7"/>
  <c r="P3714" i="7"/>
  <c r="P3715" i="7"/>
  <c r="P3716" i="7"/>
  <c r="P3717" i="7"/>
  <c r="P3718" i="7"/>
  <c r="P3719" i="7"/>
  <c r="P3720" i="7"/>
  <c r="P3721" i="7"/>
  <c r="P3722" i="7"/>
  <c r="P3723" i="7"/>
  <c r="P3724" i="7"/>
  <c r="P3725" i="7"/>
  <c r="P3726" i="7"/>
  <c r="P3727" i="7"/>
  <c r="P3728" i="7"/>
  <c r="P3729" i="7"/>
  <c r="P3730" i="7"/>
  <c r="P3731" i="7"/>
  <c r="P3732" i="7"/>
  <c r="P3733" i="7"/>
  <c r="P3734" i="7"/>
  <c r="P3735" i="7"/>
  <c r="P3736" i="7"/>
  <c r="P3737" i="7"/>
  <c r="P3738" i="7"/>
  <c r="P3739" i="7"/>
  <c r="P3740" i="7"/>
  <c r="P3741" i="7"/>
  <c r="P3742" i="7"/>
  <c r="P3743" i="7"/>
  <c r="P3744" i="7"/>
  <c r="P3745" i="7"/>
  <c r="P3746" i="7"/>
  <c r="P3747" i="7"/>
  <c r="P3748" i="7"/>
  <c r="P3749" i="7"/>
  <c r="P3750" i="7"/>
  <c r="P3751" i="7"/>
  <c r="P3752" i="7"/>
  <c r="P3753" i="7"/>
  <c r="P3754" i="7"/>
  <c r="P3755" i="7"/>
  <c r="P3756" i="7"/>
  <c r="P3757" i="7"/>
  <c r="P3758" i="7"/>
  <c r="P3759" i="7"/>
  <c r="P3760" i="7"/>
  <c r="P3761" i="7"/>
  <c r="P3762" i="7"/>
  <c r="P3763" i="7"/>
  <c r="P3764" i="7"/>
  <c r="P3765" i="7"/>
  <c r="P3766" i="7"/>
  <c r="P3767" i="7"/>
  <c r="P3768" i="7"/>
  <c r="P3769" i="7"/>
  <c r="P3770" i="7"/>
  <c r="P3771" i="7"/>
  <c r="P3772" i="7"/>
  <c r="P3773" i="7"/>
  <c r="P3774" i="7"/>
  <c r="P3775" i="7"/>
  <c r="P3776" i="7"/>
  <c r="P3777" i="7"/>
  <c r="P3778" i="7"/>
  <c r="P3779" i="7"/>
  <c r="P3780" i="7"/>
  <c r="P3781" i="7"/>
  <c r="P3782" i="7"/>
  <c r="P3783" i="7"/>
  <c r="P3784" i="7"/>
  <c r="P3785" i="7"/>
  <c r="P3786" i="7"/>
  <c r="P3787" i="7"/>
  <c r="P3788" i="7"/>
  <c r="P3789" i="7"/>
  <c r="P3790" i="7"/>
  <c r="P3791" i="7"/>
  <c r="P3792" i="7"/>
  <c r="P3793" i="7"/>
  <c r="P3794" i="7"/>
  <c r="P3795" i="7"/>
  <c r="P3796" i="7"/>
  <c r="P3797" i="7"/>
  <c r="P3798" i="7"/>
  <c r="P3799" i="7"/>
  <c r="P3800" i="7"/>
  <c r="P3801" i="7"/>
  <c r="P3802" i="7"/>
  <c r="P3803" i="7"/>
  <c r="P3804" i="7"/>
  <c r="P3805" i="7"/>
  <c r="P3806" i="7"/>
  <c r="P3807" i="7"/>
  <c r="P3808" i="7"/>
  <c r="P3809" i="7"/>
  <c r="P3810" i="7"/>
  <c r="P3811" i="7"/>
  <c r="P3812" i="7"/>
  <c r="P3813" i="7"/>
  <c r="P3814" i="7"/>
  <c r="P3815" i="7"/>
  <c r="P3816" i="7"/>
  <c r="P3817" i="7"/>
  <c r="P3818" i="7"/>
  <c r="P3819" i="7"/>
  <c r="P3820" i="7"/>
  <c r="P3821" i="7"/>
  <c r="P3822" i="7"/>
  <c r="P3823" i="7"/>
  <c r="P3824" i="7"/>
  <c r="P3825" i="7"/>
  <c r="P3826" i="7"/>
  <c r="P3827" i="7"/>
  <c r="P3828" i="7"/>
  <c r="P3829" i="7"/>
  <c r="P3830" i="7"/>
  <c r="P3831" i="7"/>
  <c r="P3832" i="7"/>
  <c r="P3833" i="7"/>
  <c r="P3834" i="7"/>
  <c r="P3835" i="7"/>
  <c r="P3836" i="7"/>
  <c r="P3837" i="7"/>
  <c r="P3838" i="7"/>
  <c r="P3839" i="7"/>
  <c r="P3840" i="7"/>
  <c r="P3841" i="7"/>
  <c r="P3842" i="7"/>
  <c r="P3843" i="7"/>
  <c r="P3844" i="7"/>
  <c r="P3845" i="7"/>
  <c r="P3846" i="7"/>
  <c r="P3847" i="7"/>
  <c r="P3848" i="7"/>
  <c r="P3849" i="7"/>
  <c r="P3850" i="7"/>
  <c r="P3851" i="7"/>
  <c r="P3852" i="7"/>
  <c r="P3853" i="7"/>
  <c r="P3854" i="7"/>
  <c r="P3855" i="7"/>
  <c r="P3856" i="7"/>
  <c r="P3857" i="7"/>
  <c r="P3858" i="7"/>
  <c r="P3859" i="7"/>
  <c r="P3860" i="7"/>
  <c r="P3861" i="7"/>
  <c r="P3862" i="7"/>
  <c r="P3863" i="7"/>
  <c r="P3864" i="7"/>
  <c r="P3865" i="7"/>
  <c r="P3866" i="7"/>
  <c r="P3867" i="7"/>
  <c r="P3868" i="7"/>
  <c r="P3869" i="7"/>
  <c r="P3870" i="7"/>
  <c r="P3871" i="7"/>
  <c r="P3872" i="7"/>
  <c r="P3873" i="7"/>
  <c r="P3874" i="7"/>
  <c r="P3875" i="7"/>
  <c r="P3876" i="7"/>
  <c r="P3877" i="7"/>
  <c r="P3878" i="7"/>
  <c r="P3879" i="7"/>
  <c r="P3880" i="7"/>
  <c r="P3881" i="7"/>
  <c r="P3882" i="7"/>
  <c r="P3883" i="7"/>
  <c r="P3884" i="7"/>
  <c r="P3885" i="7"/>
  <c r="P3886" i="7"/>
  <c r="P3887" i="7"/>
  <c r="P3888" i="7"/>
  <c r="P3889" i="7"/>
  <c r="P3890" i="7"/>
  <c r="P3891" i="7"/>
  <c r="P3892" i="7"/>
  <c r="P3893" i="7"/>
  <c r="P3894" i="7"/>
  <c r="P3895" i="7"/>
  <c r="P3896" i="7"/>
  <c r="P3897" i="7"/>
  <c r="P3898" i="7"/>
  <c r="P3899" i="7"/>
  <c r="P3900" i="7"/>
  <c r="P3901" i="7"/>
  <c r="P3902" i="7"/>
  <c r="P3903" i="7"/>
  <c r="P3904" i="7"/>
  <c r="P3905" i="7"/>
  <c r="P3906" i="7"/>
  <c r="P3907" i="7"/>
  <c r="P3908" i="7"/>
  <c r="P3909" i="7"/>
  <c r="P3910" i="7"/>
  <c r="P3911" i="7"/>
  <c r="P3912" i="7"/>
  <c r="P3913" i="7"/>
  <c r="P3914" i="7"/>
  <c r="P3915" i="7"/>
  <c r="P3916" i="7"/>
  <c r="P3917" i="7"/>
  <c r="P3918" i="7"/>
  <c r="P3919" i="7"/>
  <c r="P3920" i="7"/>
  <c r="P3921" i="7"/>
  <c r="P3922" i="7"/>
  <c r="P3923" i="7"/>
  <c r="P3924" i="7"/>
  <c r="P3925" i="7"/>
  <c r="P3926" i="7"/>
  <c r="P3927" i="7"/>
  <c r="P3928" i="7"/>
  <c r="P3929" i="7"/>
  <c r="P3930" i="7"/>
  <c r="P3931" i="7"/>
  <c r="P3932" i="7"/>
  <c r="P3933" i="7"/>
  <c r="P3934" i="7"/>
  <c r="P3935" i="7"/>
  <c r="P3936" i="7"/>
  <c r="P3937" i="7"/>
  <c r="P3938" i="7"/>
  <c r="P3939" i="7"/>
  <c r="P3940" i="7"/>
  <c r="P3941" i="7"/>
  <c r="P3942" i="7"/>
  <c r="P3943" i="7"/>
  <c r="P3944" i="7"/>
  <c r="P3945" i="7"/>
  <c r="P3946" i="7"/>
  <c r="P3947" i="7"/>
  <c r="P3948" i="7"/>
  <c r="P3949" i="7"/>
  <c r="P3950" i="7"/>
  <c r="P3951" i="7"/>
  <c r="P3952" i="7"/>
  <c r="P3953" i="7"/>
  <c r="P3954" i="7"/>
  <c r="P3955" i="7"/>
  <c r="P3956" i="7"/>
  <c r="P3957" i="7"/>
  <c r="P3958" i="7"/>
  <c r="P3959" i="7"/>
  <c r="P3960" i="7"/>
  <c r="P3961" i="7"/>
  <c r="P3962" i="7"/>
  <c r="P3963" i="7"/>
  <c r="P3964" i="7"/>
  <c r="P3965" i="7"/>
  <c r="P3966" i="7"/>
  <c r="P3967" i="7"/>
  <c r="P3968" i="7"/>
  <c r="P3969" i="7"/>
  <c r="P3970" i="7"/>
  <c r="P3971" i="7"/>
  <c r="P3972" i="7"/>
  <c r="P3973" i="7"/>
  <c r="P3974" i="7"/>
  <c r="P3975" i="7"/>
  <c r="P3976" i="7"/>
  <c r="P3977" i="7"/>
  <c r="P3978" i="7"/>
  <c r="P3979" i="7"/>
  <c r="P3980" i="7"/>
  <c r="P3981" i="7"/>
  <c r="P3982" i="7"/>
  <c r="P3983" i="7"/>
  <c r="P3984" i="7"/>
  <c r="P3985" i="7"/>
  <c r="P3986" i="7"/>
  <c r="P3987" i="7"/>
  <c r="P3988" i="7"/>
  <c r="P3989" i="7"/>
  <c r="P3990" i="7"/>
  <c r="P3991" i="7"/>
  <c r="P3992" i="7"/>
  <c r="P3993" i="7"/>
  <c r="P3994" i="7"/>
  <c r="P3995" i="7"/>
  <c r="P3996" i="7"/>
  <c r="P3997" i="7"/>
  <c r="P3998" i="7"/>
  <c r="P3999" i="7"/>
  <c r="P4000" i="7"/>
  <c r="P4001" i="7"/>
  <c r="P4002" i="7"/>
  <c r="P4003" i="7"/>
  <c r="P4004" i="7"/>
  <c r="P4005" i="7"/>
  <c r="P4006" i="7"/>
  <c r="P4007" i="7"/>
  <c r="P4008" i="7"/>
  <c r="P4009" i="7"/>
  <c r="P4010" i="7"/>
  <c r="P4011" i="7"/>
  <c r="P4012" i="7"/>
  <c r="P4013" i="7"/>
  <c r="P4014" i="7"/>
  <c r="P4015" i="7"/>
  <c r="P4016" i="7"/>
  <c r="P4017" i="7"/>
  <c r="P4018" i="7"/>
  <c r="P4019" i="7"/>
  <c r="P4020" i="7"/>
  <c r="P4021" i="7"/>
  <c r="P4022" i="7"/>
  <c r="P4023" i="7"/>
  <c r="P4024" i="7"/>
  <c r="P4025" i="7"/>
  <c r="P4026" i="7"/>
  <c r="P4027" i="7"/>
  <c r="P4028" i="7"/>
  <c r="P4029" i="7"/>
  <c r="P4030" i="7"/>
  <c r="P4031" i="7"/>
  <c r="P4032" i="7"/>
  <c r="P4033" i="7"/>
  <c r="P4034" i="7"/>
  <c r="P4035" i="7"/>
  <c r="P4036" i="7"/>
  <c r="P4037" i="7"/>
  <c r="P4038" i="7"/>
  <c r="P4039" i="7"/>
  <c r="P4040" i="7"/>
  <c r="P4041" i="7"/>
  <c r="P4042" i="7"/>
  <c r="P4043" i="7"/>
  <c r="P4044" i="7"/>
  <c r="P4045" i="7"/>
  <c r="P4046" i="7"/>
  <c r="P4047" i="7"/>
  <c r="P4048" i="7"/>
  <c r="P4049" i="7"/>
  <c r="P4050" i="7"/>
  <c r="P4051" i="7"/>
  <c r="P4052" i="7"/>
  <c r="P4053" i="7"/>
  <c r="P4054" i="7"/>
  <c r="P4055" i="7"/>
  <c r="P4056" i="7"/>
  <c r="P4057" i="7"/>
  <c r="P4058" i="7"/>
  <c r="P4059" i="7"/>
  <c r="P4060" i="7"/>
  <c r="P4061" i="7"/>
  <c r="P4062" i="7"/>
  <c r="P4063" i="7"/>
  <c r="P4064" i="7"/>
  <c r="P4065" i="7"/>
  <c r="P4066" i="7"/>
  <c r="P4067" i="7"/>
  <c r="P4068" i="7"/>
  <c r="P4069" i="7"/>
  <c r="P4070" i="7"/>
  <c r="P4071" i="7"/>
  <c r="P4072" i="7"/>
  <c r="P4073" i="7"/>
  <c r="P4074" i="7"/>
  <c r="P4075" i="7"/>
  <c r="P4076" i="7"/>
  <c r="P4077" i="7"/>
  <c r="P4078" i="7"/>
  <c r="P4079" i="7"/>
  <c r="P4080" i="7"/>
  <c r="P4081" i="7"/>
  <c r="P4082" i="7"/>
  <c r="P4083" i="7"/>
  <c r="P4084" i="7"/>
  <c r="P4085" i="7"/>
  <c r="P4086" i="7"/>
  <c r="P4087" i="7"/>
  <c r="P4088" i="7"/>
  <c r="P4089" i="7"/>
  <c r="P4090" i="7"/>
  <c r="P4091" i="7"/>
  <c r="P4092" i="7"/>
  <c r="P4093" i="7"/>
  <c r="P4094" i="7"/>
  <c r="P4095" i="7"/>
  <c r="P4096" i="7"/>
  <c r="P4097" i="7"/>
  <c r="P4098" i="7"/>
  <c r="P4099" i="7"/>
  <c r="P4100" i="7"/>
  <c r="P4101" i="7"/>
  <c r="P4102" i="7"/>
  <c r="P4103" i="7"/>
  <c r="P4104" i="7"/>
  <c r="P4105" i="7"/>
  <c r="P4106" i="7"/>
  <c r="P4107" i="7"/>
  <c r="P4108" i="7"/>
  <c r="P4109" i="7"/>
  <c r="P4110" i="7"/>
  <c r="P4111" i="7"/>
  <c r="P4112" i="7"/>
  <c r="P4113" i="7"/>
  <c r="P4114" i="7"/>
  <c r="P4115" i="7"/>
  <c r="P4116" i="7"/>
  <c r="P4117" i="7"/>
  <c r="P4118" i="7"/>
  <c r="P4119" i="7"/>
  <c r="P4120" i="7"/>
  <c r="P4121" i="7"/>
  <c r="P4122" i="7"/>
  <c r="P4123" i="7"/>
  <c r="P4124" i="7"/>
  <c r="P4125" i="7"/>
  <c r="P4126" i="7"/>
  <c r="P4127" i="7"/>
  <c r="P4128" i="7"/>
  <c r="P4129" i="7"/>
  <c r="P4130" i="7"/>
  <c r="P4131" i="7"/>
  <c r="P4132" i="7"/>
  <c r="P4133" i="7"/>
  <c r="P4134" i="7"/>
  <c r="P4135" i="7"/>
  <c r="P4136" i="7"/>
  <c r="P4137" i="7"/>
  <c r="P4138" i="7"/>
  <c r="P4139" i="7"/>
  <c r="P4140" i="7"/>
  <c r="P4141" i="7"/>
  <c r="P4142" i="7"/>
  <c r="P4143" i="7"/>
  <c r="P4144" i="7"/>
  <c r="P4145" i="7"/>
  <c r="P4146" i="7"/>
  <c r="P4147" i="7"/>
  <c r="P4148" i="7"/>
  <c r="P4149" i="7"/>
  <c r="P4150" i="7"/>
  <c r="P4151" i="7"/>
  <c r="P4152" i="7"/>
  <c r="P4153" i="7"/>
  <c r="P4154" i="7"/>
  <c r="P4155" i="7"/>
  <c r="P4156" i="7"/>
  <c r="P4157" i="7"/>
  <c r="P4158" i="7"/>
  <c r="P4159" i="7"/>
  <c r="P4160" i="7"/>
  <c r="P4161" i="7"/>
  <c r="P4162" i="7"/>
  <c r="P4163" i="7"/>
  <c r="P4164" i="7"/>
  <c r="P4165" i="7"/>
  <c r="P4166" i="7"/>
  <c r="P4167" i="7"/>
  <c r="P4168" i="7"/>
  <c r="P4169" i="7"/>
  <c r="P4170" i="7"/>
  <c r="P4171" i="7"/>
  <c r="P4172" i="7"/>
  <c r="P4173" i="7"/>
  <c r="P4174" i="7"/>
  <c r="P4175" i="7"/>
  <c r="P4176" i="7"/>
  <c r="P4177" i="7"/>
  <c r="P4178" i="7"/>
  <c r="P4179" i="7"/>
  <c r="P4180" i="7"/>
  <c r="P4181" i="7"/>
  <c r="P4182" i="7"/>
  <c r="P4183" i="7"/>
  <c r="P4184" i="7"/>
  <c r="P4185" i="7"/>
  <c r="P4186" i="7"/>
  <c r="P4187" i="7"/>
  <c r="P4188" i="7"/>
  <c r="P4189" i="7"/>
  <c r="P4190" i="7"/>
  <c r="P4191" i="7"/>
  <c r="P4192" i="7"/>
  <c r="P4193" i="7"/>
  <c r="P4194" i="7"/>
  <c r="P4195" i="7"/>
  <c r="P4196" i="7"/>
  <c r="P4197" i="7"/>
  <c r="P4198" i="7"/>
  <c r="P4199" i="7"/>
  <c r="P4200" i="7"/>
  <c r="P4201" i="7"/>
  <c r="P4202" i="7"/>
  <c r="P4203" i="7"/>
  <c r="P4204" i="7"/>
  <c r="P4205" i="7"/>
  <c r="P4206" i="7"/>
  <c r="P4207" i="7"/>
  <c r="P4208" i="7"/>
  <c r="P4209" i="7"/>
  <c r="P4210" i="7"/>
  <c r="P4211" i="7"/>
  <c r="P4212" i="7"/>
  <c r="P4213" i="7"/>
  <c r="P4214" i="7"/>
  <c r="P4215" i="7"/>
  <c r="P4216" i="7"/>
  <c r="P4217" i="7"/>
  <c r="P4218" i="7"/>
  <c r="P4219" i="7"/>
  <c r="P4220" i="7"/>
  <c r="P4221" i="7"/>
  <c r="P4222" i="7"/>
  <c r="P4223" i="7"/>
  <c r="P4224" i="7"/>
  <c r="P4225" i="7"/>
  <c r="P4226" i="7"/>
  <c r="P4227" i="7"/>
  <c r="P4228" i="7"/>
  <c r="P4229" i="7"/>
  <c r="P4230" i="7"/>
  <c r="P4231" i="7"/>
  <c r="P4232" i="7"/>
  <c r="P4233" i="7"/>
  <c r="P4234" i="7"/>
  <c r="P4235" i="7"/>
  <c r="P4236" i="7"/>
  <c r="P4237" i="7"/>
  <c r="P4238" i="7"/>
  <c r="P4239" i="7"/>
  <c r="P4240" i="7"/>
  <c r="P4241" i="7"/>
  <c r="P4242" i="7"/>
  <c r="P4243" i="7"/>
  <c r="P4244" i="7"/>
  <c r="P4245" i="7"/>
  <c r="P4246" i="7"/>
  <c r="P4247" i="7"/>
  <c r="P4248" i="7"/>
  <c r="P4249" i="7"/>
  <c r="P4250" i="7"/>
  <c r="P4251" i="7"/>
  <c r="P4252" i="7"/>
  <c r="P4253" i="7"/>
  <c r="P4254" i="7"/>
  <c r="P4255" i="7"/>
  <c r="P4256" i="7"/>
  <c r="P4257" i="7"/>
  <c r="P4258" i="7"/>
  <c r="P4259" i="7"/>
  <c r="P4260" i="7"/>
  <c r="P4261" i="7"/>
  <c r="P4262" i="7"/>
  <c r="P4263" i="7"/>
  <c r="P4264" i="7"/>
  <c r="P4265" i="7"/>
  <c r="P4266" i="7"/>
  <c r="P4267" i="7"/>
  <c r="P4268" i="7"/>
  <c r="P4269" i="7"/>
  <c r="P4270" i="7"/>
  <c r="P4271" i="7"/>
  <c r="P4272" i="7"/>
  <c r="P4273" i="7"/>
  <c r="P4274" i="7"/>
  <c r="P4275" i="7"/>
  <c r="P4276" i="7"/>
  <c r="P4277" i="7"/>
  <c r="P4278" i="7"/>
  <c r="P4279" i="7"/>
  <c r="P4280" i="7"/>
  <c r="P4281" i="7"/>
  <c r="P4282" i="7"/>
  <c r="P4283" i="7"/>
  <c r="P4284" i="7"/>
  <c r="P4285" i="7"/>
  <c r="P4286" i="7"/>
  <c r="P4287" i="7"/>
  <c r="P4288" i="7"/>
  <c r="P4289" i="7"/>
  <c r="P4290" i="7"/>
  <c r="P4291" i="7"/>
  <c r="P4292" i="7"/>
  <c r="P4293" i="7"/>
  <c r="P4294" i="7"/>
  <c r="P4295" i="7"/>
  <c r="P4296" i="7"/>
  <c r="P4297" i="7"/>
  <c r="P4298" i="7"/>
  <c r="P4299" i="7"/>
  <c r="P4300" i="7"/>
  <c r="P4301" i="7"/>
  <c r="P4302" i="7"/>
  <c r="P4303" i="7"/>
  <c r="P4304" i="7"/>
  <c r="P4305" i="7"/>
  <c r="P4306" i="7"/>
  <c r="P4307" i="7"/>
  <c r="P4308" i="7"/>
  <c r="P4309" i="7"/>
  <c r="P4310" i="7"/>
  <c r="P4311" i="7"/>
  <c r="P4312" i="7"/>
  <c r="P4313" i="7"/>
  <c r="P4314" i="7"/>
  <c r="P4315" i="7"/>
  <c r="P4316" i="7"/>
  <c r="P4317" i="7"/>
  <c r="P4318" i="7"/>
  <c r="P4319" i="7"/>
  <c r="P4320" i="7"/>
  <c r="P4321" i="7"/>
  <c r="P4322" i="7"/>
  <c r="P4323" i="7"/>
  <c r="P4324" i="7"/>
  <c r="P4325" i="7"/>
  <c r="P4326" i="7"/>
  <c r="P4327" i="7"/>
  <c r="P4328" i="7"/>
  <c r="P4329" i="7"/>
  <c r="P4330" i="7"/>
  <c r="P4331" i="7"/>
  <c r="P4332" i="7"/>
  <c r="P4333" i="7"/>
  <c r="P4334" i="7"/>
  <c r="P4335" i="7"/>
  <c r="P4336" i="7"/>
  <c r="P4337" i="7"/>
  <c r="P4338" i="7"/>
  <c r="P4339" i="7"/>
  <c r="P4340" i="7"/>
  <c r="P4341" i="7"/>
  <c r="P4342" i="7"/>
  <c r="P4343" i="7"/>
  <c r="P4344" i="7"/>
  <c r="P4345" i="7"/>
  <c r="P4346" i="7"/>
  <c r="P4347" i="7"/>
  <c r="P4348" i="7"/>
  <c r="P4349" i="7"/>
  <c r="P4350" i="7"/>
  <c r="P4351" i="7"/>
  <c r="P4352" i="7"/>
  <c r="P4353" i="7"/>
  <c r="P4354" i="7"/>
  <c r="P4355" i="7"/>
  <c r="P4356" i="7"/>
  <c r="P4357" i="7"/>
  <c r="P4358" i="7"/>
  <c r="P4359" i="7"/>
  <c r="P4360" i="7"/>
  <c r="P4361" i="7"/>
  <c r="P4362" i="7"/>
  <c r="P4363" i="7"/>
  <c r="P4364" i="7"/>
  <c r="P4365" i="7"/>
  <c r="P4366" i="7"/>
  <c r="P4367" i="7"/>
  <c r="P4368" i="7"/>
  <c r="P4369" i="7"/>
  <c r="P4370" i="7"/>
  <c r="P4371" i="7"/>
  <c r="P4372" i="7"/>
  <c r="P4373" i="7"/>
  <c r="P4374" i="7"/>
  <c r="P4375" i="7"/>
  <c r="P4376" i="7"/>
  <c r="P4377" i="7"/>
  <c r="P4378" i="7"/>
  <c r="P4379" i="7"/>
  <c r="P4380" i="7"/>
  <c r="P4381" i="7"/>
  <c r="P4382" i="7"/>
  <c r="P4383" i="7"/>
  <c r="P4384" i="7"/>
  <c r="P4385" i="7"/>
  <c r="P4386" i="7"/>
  <c r="P4387" i="7"/>
  <c r="P4388" i="7"/>
  <c r="P4389" i="7"/>
  <c r="P4390" i="7"/>
  <c r="P4391" i="7"/>
  <c r="P4392" i="7"/>
  <c r="P4393" i="7"/>
  <c r="P4394" i="7"/>
  <c r="P4395" i="7"/>
  <c r="P4396" i="7"/>
  <c r="P4397" i="7"/>
  <c r="P4398" i="7"/>
  <c r="P4399" i="7"/>
  <c r="P4400" i="7"/>
  <c r="P4401" i="7"/>
  <c r="P4402" i="7"/>
  <c r="P4403" i="7"/>
  <c r="P4404" i="7"/>
  <c r="P4405" i="7"/>
  <c r="P4406" i="7"/>
  <c r="P4407" i="7"/>
  <c r="P4408" i="7"/>
  <c r="P4409" i="7"/>
  <c r="P4410" i="7"/>
  <c r="P4411" i="7"/>
  <c r="P4412" i="7"/>
  <c r="P4413" i="7"/>
  <c r="P4414" i="7"/>
  <c r="P4415" i="7"/>
  <c r="P4416" i="7"/>
  <c r="P4417" i="7"/>
  <c r="P4418" i="7"/>
  <c r="P4419" i="7"/>
  <c r="P4420" i="7"/>
  <c r="P4421" i="7"/>
  <c r="P4422" i="7"/>
  <c r="P4423" i="7"/>
  <c r="P4424" i="7"/>
  <c r="P4425" i="7"/>
  <c r="P4426" i="7"/>
  <c r="P4427" i="7"/>
  <c r="P4428" i="7"/>
  <c r="P4429" i="7"/>
  <c r="P4430" i="7"/>
  <c r="P4431" i="7"/>
  <c r="P4432" i="7"/>
  <c r="P4433" i="7"/>
  <c r="P4434" i="7"/>
  <c r="P4435" i="7"/>
  <c r="P4436" i="7"/>
  <c r="P4437" i="7"/>
  <c r="P4438" i="7"/>
  <c r="P4439" i="7"/>
  <c r="P4440" i="7"/>
  <c r="P4441" i="7"/>
  <c r="P4442" i="7"/>
  <c r="P4443" i="7"/>
  <c r="P4444" i="7"/>
  <c r="P4445" i="7"/>
  <c r="P4446" i="7"/>
  <c r="P4447" i="7"/>
  <c r="P4448" i="7"/>
  <c r="P4449" i="7"/>
  <c r="P4450" i="7"/>
  <c r="P4451" i="7"/>
  <c r="P4452" i="7"/>
  <c r="P4453" i="7"/>
  <c r="P4454" i="7"/>
  <c r="P4455" i="7"/>
  <c r="P4456" i="7"/>
  <c r="P4457" i="7"/>
  <c r="P4458" i="7"/>
  <c r="P4459" i="7"/>
  <c r="P4460" i="7"/>
  <c r="P4461" i="7"/>
  <c r="P4462" i="7"/>
  <c r="P4463" i="7"/>
  <c r="P4464" i="7"/>
  <c r="P4465" i="7"/>
  <c r="P4466" i="7"/>
  <c r="P4467" i="7"/>
  <c r="P4468" i="7"/>
  <c r="P4469" i="7"/>
  <c r="P4470" i="7"/>
  <c r="P4471" i="7"/>
  <c r="P4472" i="7"/>
  <c r="P4473" i="7"/>
  <c r="P4474" i="7"/>
  <c r="P4475" i="7"/>
  <c r="P4476" i="7"/>
  <c r="P4477" i="7"/>
  <c r="P4478" i="7"/>
  <c r="P4479" i="7"/>
  <c r="P4480" i="7"/>
  <c r="P4481" i="7"/>
  <c r="P4482" i="7"/>
  <c r="P4483" i="7"/>
  <c r="P4484" i="7"/>
  <c r="P4485" i="7"/>
  <c r="P4486" i="7"/>
  <c r="P4487" i="7"/>
  <c r="P4488" i="7"/>
  <c r="P4489" i="7"/>
  <c r="P4490" i="7"/>
  <c r="P4491" i="7"/>
  <c r="P4492" i="7"/>
  <c r="P4493" i="7"/>
  <c r="P4494" i="7"/>
  <c r="P4495" i="7"/>
  <c r="P4496" i="7"/>
  <c r="P4497" i="7"/>
  <c r="P4498" i="7"/>
  <c r="P4499" i="7"/>
  <c r="P4500" i="7"/>
  <c r="P4501" i="7"/>
  <c r="P4502" i="7"/>
  <c r="P4503" i="7"/>
  <c r="P4504" i="7"/>
  <c r="P4505" i="7"/>
  <c r="P4506" i="7"/>
  <c r="P4507" i="7"/>
  <c r="P4508" i="7"/>
  <c r="P4509" i="7"/>
  <c r="P4510" i="7"/>
  <c r="P4511" i="7"/>
  <c r="P4512" i="7"/>
  <c r="P4513" i="7"/>
  <c r="P4514" i="7"/>
  <c r="P4515" i="7"/>
  <c r="P4516" i="7"/>
  <c r="P4517" i="7"/>
  <c r="P4518" i="7"/>
  <c r="P4519" i="7"/>
  <c r="P4520" i="7"/>
  <c r="P4521" i="7"/>
  <c r="P4522" i="7"/>
  <c r="P4523" i="7"/>
  <c r="P4524" i="7"/>
  <c r="P4525" i="7"/>
  <c r="P4526" i="7"/>
  <c r="P4527" i="7"/>
  <c r="P4528" i="7"/>
  <c r="P4529" i="7"/>
  <c r="P4530" i="7"/>
  <c r="P4531" i="7"/>
  <c r="P4532" i="7"/>
  <c r="P4533" i="7"/>
  <c r="P4534" i="7"/>
  <c r="P4535" i="7"/>
  <c r="P4536" i="7"/>
  <c r="P4537" i="7"/>
  <c r="P4538" i="7"/>
  <c r="P4539" i="7"/>
  <c r="P4540" i="7"/>
  <c r="P4541" i="7"/>
  <c r="P4542" i="7"/>
  <c r="P4543" i="7"/>
  <c r="P4544" i="7"/>
  <c r="P4545" i="7"/>
  <c r="P4546" i="7"/>
  <c r="P4547" i="7"/>
  <c r="P4548" i="7"/>
  <c r="P4549" i="7"/>
  <c r="P4550" i="7"/>
  <c r="P4551" i="7"/>
  <c r="P4552" i="7"/>
  <c r="P4553" i="7"/>
  <c r="P4554" i="7"/>
  <c r="P4555" i="7"/>
  <c r="P4556" i="7"/>
  <c r="P4557" i="7"/>
  <c r="P4558" i="7"/>
  <c r="P4559" i="7"/>
  <c r="P4560" i="7"/>
  <c r="P4561" i="7"/>
  <c r="P4562" i="7"/>
  <c r="P4563" i="7"/>
  <c r="P4564" i="7"/>
  <c r="P4565" i="7"/>
  <c r="P4566" i="7"/>
  <c r="P4567" i="7"/>
  <c r="P4568" i="7"/>
  <c r="P4569" i="7"/>
  <c r="P4570" i="7"/>
  <c r="P4571" i="7"/>
  <c r="P4572" i="7"/>
  <c r="P4573" i="7"/>
  <c r="P4574" i="7"/>
  <c r="P4575" i="7"/>
  <c r="P4576" i="7"/>
  <c r="P4577" i="7"/>
  <c r="P4578" i="7"/>
  <c r="P4579" i="7"/>
  <c r="P4580" i="7"/>
  <c r="P4581" i="7"/>
  <c r="P4582" i="7"/>
  <c r="P4583" i="7"/>
  <c r="P4584" i="7"/>
  <c r="P4585" i="7"/>
  <c r="P4586" i="7"/>
  <c r="P4587" i="7"/>
  <c r="P4588" i="7"/>
  <c r="P4589" i="7"/>
  <c r="P4590" i="7"/>
  <c r="P4591" i="7"/>
  <c r="P4592" i="7"/>
  <c r="P4593" i="7"/>
  <c r="P4594" i="7"/>
  <c r="P4595" i="7"/>
  <c r="P4596" i="7"/>
  <c r="P4597" i="7"/>
  <c r="P4598" i="7"/>
  <c r="P4599" i="7"/>
  <c r="P4600" i="7"/>
  <c r="P4601" i="7"/>
  <c r="P4602" i="7"/>
  <c r="P4603" i="7"/>
  <c r="P4604" i="7"/>
  <c r="P4605" i="7"/>
  <c r="P4606" i="7"/>
  <c r="P4607" i="7"/>
  <c r="P4608" i="7"/>
  <c r="P4609" i="7"/>
  <c r="P4610" i="7"/>
  <c r="P4611" i="7"/>
  <c r="P4612" i="7"/>
  <c r="P4613" i="7"/>
  <c r="P4614" i="7"/>
  <c r="P4615" i="7"/>
  <c r="P4616" i="7"/>
  <c r="P4617" i="7"/>
  <c r="P4618" i="7"/>
  <c r="P4619" i="7"/>
  <c r="P4620" i="7"/>
  <c r="P4621" i="7"/>
  <c r="P4622" i="7"/>
  <c r="P4623" i="7"/>
  <c r="P4624" i="7"/>
  <c r="P4625" i="7"/>
  <c r="P4626" i="7"/>
  <c r="P4627" i="7"/>
  <c r="P4628" i="7"/>
  <c r="P4629" i="7"/>
  <c r="P4630" i="7"/>
  <c r="P4631" i="7"/>
  <c r="P4632" i="7"/>
  <c r="P4633" i="7"/>
  <c r="P4634" i="7"/>
  <c r="P4635" i="7"/>
  <c r="P4636" i="7"/>
  <c r="P4637" i="7"/>
  <c r="P4638" i="7"/>
  <c r="P4639" i="7"/>
  <c r="P4640" i="7"/>
  <c r="P4641" i="7"/>
  <c r="P4642" i="7"/>
  <c r="P4643" i="7"/>
  <c r="P4644" i="7"/>
  <c r="P4645" i="7"/>
  <c r="P4646" i="7"/>
  <c r="P4647" i="7"/>
  <c r="P4648" i="7"/>
  <c r="P4649" i="7"/>
  <c r="P4650" i="7"/>
  <c r="P4651" i="7"/>
  <c r="P4652" i="7"/>
  <c r="P4653" i="7"/>
  <c r="P4654" i="7"/>
  <c r="P4655" i="7"/>
  <c r="P4656" i="7"/>
  <c r="P4657" i="7"/>
  <c r="P4658" i="7"/>
  <c r="P4659" i="7"/>
  <c r="P4660" i="7"/>
  <c r="P4661" i="7"/>
  <c r="P4662" i="7"/>
  <c r="P4663" i="7"/>
  <c r="P4664" i="7"/>
  <c r="P4665" i="7"/>
  <c r="P4666" i="7"/>
  <c r="P4667" i="7"/>
  <c r="P4668" i="7"/>
  <c r="P4669" i="7"/>
  <c r="P4670" i="7"/>
  <c r="P4671" i="7"/>
  <c r="P4672" i="7"/>
  <c r="P4673" i="7"/>
  <c r="P4674" i="7"/>
  <c r="P4675" i="7"/>
  <c r="P4676" i="7"/>
  <c r="P4677" i="7"/>
  <c r="P4678" i="7"/>
  <c r="P4679" i="7"/>
  <c r="P4680" i="7"/>
  <c r="P4681" i="7"/>
  <c r="P4682" i="7"/>
  <c r="P4683" i="7"/>
  <c r="P4684" i="7"/>
  <c r="P4685" i="7"/>
  <c r="P4686" i="7"/>
  <c r="P4687" i="7"/>
  <c r="P4688" i="7"/>
  <c r="P4689" i="7"/>
  <c r="P4690" i="7"/>
  <c r="P4691" i="7"/>
  <c r="P4692" i="7"/>
  <c r="P4693" i="7"/>
  <c r="P4694" i="7"/>
  <c r="P4695" i="7"/>
  <c r="P4696" i="7"/>
  <c r="P4697" i="7"/>
  <c r="P4698" i="7"/>
  <c r="P4699" i="7"/>
  <c r="P4700" i="7"/>
  <c r="P4701" i="7"/>
  <c r="P4702" i="7"/>
  <c r="P4703" i="7"/>
  <c r="P4704" i="7"/>
  <c r="P4705" i="7"/>
  <c r="P4706" i="7"/>
  <c r="P4707" i="7"/>
  <c r="P4708" i="7"/>
  <c r="P4709" i="7"/>
  <c r="P4710" i="7"/>
  <c r="P4711" i="7"/>
  <c r="P4712" i="7"/>
  <c r="P4713" i="7"/>
  <c r="P4714" i="7"/>
  <c r="P4715" i="7"/>
  <c r="P4716" i="7"/>
  <c r="P4717" i="7"/>
  <c r="P4718" i="7"/>
  <c r="P4719" i="7"/>
  <c r="P4720" i="7"/>
  <c r="P4721" i="7"/>
  <c r="P4722" i="7"/>
  <c r="P4723" i="7"/>
  <c r="P4724" i="7"/>
  <c r="P4725" i="7"/>
  <c r="P4726" i="7"/>
  <c r="P4727" i="7"/>
  <c r="P4728" i="7"/>
  <c r="P4729" i="7"/>
  <c r="P4730" i="7"/>
  <c r="P4731" i="7"/>
  <c r="P4732" i="7"/>
  <c r="P4733" i="7"/>
  <c r="P4734" i="7"/>
  <c r="P4735" i="7"/>
  <c r="P4736" i="7"/>
  <c r="P4737" i="7"/>
  <c r="P4738" i="7"/>
  <c r="P4739" i="7"/>
  <c r="P4740" i="7"/>
  <c r="P4741" i="7"/>
  <c r="P4742" i="7"/>
  <c r="P4743" i="7"/>
  <c r="P4744" i="7"/>
  <c r="P4745" i="7"/>
  <c r="P4746" i="7"/>
  <c r="P4747" i="7"/>
  <c r="P4748" i="7"/>
  <c r="P4749" i="7"/>
  <c r="P4750" i="7"/>
  <c r="P4751" i="7"/>
  <c r="P4752" i="7"/>
  <c r="P4753" i="7"/>
  <c r="P4754" i="7"/>
  <c r="P4755" i="7"/>
  <c r="P4756" i="7"/>
  <c r="P4757" i="7"/>
  <c r="P4758" i="7"/>
  <c r="P4759" i="7"/>
  <c r="P4760" i="7"/>
  <c r="P4761" i="7"/>
  <c r="P4762" i="7"/>
  <c r="P4763" i="7"/>
  <c r="P4764" i="7"/>
  <c r="P4765" i="7"/>
  <c r="P4766" i="7"/>
  <c r="P4767" i="7"/>
  <c r="P4768" i="7"/>
  <c r="P4769" i="7"/>
  <c r="P4770" i="7"/>
  <c r="P4771" i="7"/>
  <c r="P4772" i="7"/>
  <c r="P4773" i="7"/>
  <c r="P4774" i="7"/>
  <c r="P4775" i="7"/>
  <c r="P4776" i="7"/>
  <c r="P4777" i="7"/>
  <c r="P4778" i="7"/>
  <c r="P4779" i="7"/>
  <c r="P4780" i="7"/>
  <c r="P4781" i="7"/>
  <c r="P4782" i="7"/>
  <c r="P4783" i="7"/>
  <c r="P4784" i="7"/>
  <c r="P4785" i="7"/>
  <c r="P4786" i="7"/>
  <c r="P4787" i="7"/>
  <c r="P4788" i="7"/>
  <c r="P4789" i="7"/>
  <c r="P4790" i="7"/>
  <c r="P4791" i="7"/>
  <c r="P4792" i="7"/>
  <c r="P4793" i="7"/>
  <c r="P4794" i="7"/>
  <c r="P4795" i="7"/>
  <c r="P4796" i="7"/>
  <c r="P4797" i="7"/>
  <c r="P4798" i="7"/>
  <c r="P4799" i="7"/>
  <c r="P4800" i="7"/>
  <c r="P4801" i="7"/>
  <c r="P4802" i="7"/>
  <c r="P4803" i="7"/>
  <c r="P4804" i="7"/>
  <c r="P4805" i="7"/>
  <c r="P4806" i="7"/>
  <c r="P4807" i="7"/>
  <c r="P4808" i="7"/>
  <c r="P4809" i="7"/>
  <c r="P4810" i="7"/>
  <c r="P4811" i="7"/>
  <c r="P4812" i="7"/>
  <c r="P4813" i="7"/>
  <c r="P4814" i="7"/>
  <c r="P4815" i="7"/>
  <c r="P4816" i="7"/>
  <c r="P4817" i="7"/>
  <c r="P4818" i="7"/>
  <c r="P4819" i="7"/>
  <c r="P4820" i="7"/>
  <c r="P4821" i="7"/>
  <c r="P4822" i="7"/>
  <c r="P4823" i="7"/>
  <c r="P4824" i="7"/>
  <c r="P4825" i="7"/>
  <c r="P4826" i="7"/>
  <c r="P4827" i="7"/>
  <c r="P4828" i="7"/>
  <c r="P4829" i="7"/>
  <c r="P4830" i="7"/>
  <c r="P4831" i="7"/>
  <c r="P4832" i="7"/>
  <c r="P4833" i="7"/>
  <c r="P4834" i="7"/>
  <c r="P4835" i="7"/>
  <c r="P4836" i="7"/>
  <c r="P4837" i="7"/>
  <c r="P4838" i="7"/>
  <c r="P4839" i="7"/>
  <c r="P4840" i="7"/>
  <c r="P4841" i="7"/>
  <c r="P4842" i="7"/>
  <c r="P4843" i="7"/>
  <c r="P4844" i="7"/>
  <c r="P4845" i="7"/>
  <c r="P4846" i="7"/>
  <c r="P4847" i="7"/>
  <c r="P4848" i="7"/>
  <c r="P4849" i="7"/>
  <c r="P4850" i="7"/>
  <c r="P4851" i="7"/>
  <c r="P4852" i="7"/>
  <c r="P4853" i="7"/>
  <c r="P4854" i="7"/>
  <c r="P4855" i="7"/>
  <c r="P4856" i="7"/>
  <c r="P4857" i="7"/>
  <c r="P4858" i="7"/>
  <c r="P4859" i="7"/>
  <c r="P4860" i="7"/>
  <c r="P4861" i="7"/>
  <c r="P4862" i="7"/>
  <c r="P4863" i="7"/>
  <c r="P4864" i="7"/>
  <c r="P4865" i="7"/>
  <c r="P4866" i="7"/>
  <c r="P4867" i="7"/>
  <c r="P4868" i="7"/>
  <c r="P4869" i="7"/>
  <c r="P4870" i="7"/>
  <c r="P4871" i="7"/>
  <c r="P4872" i="7"/>
  <c r="P4873" i="7"/>
  <c r="P4874" i="7"/>
  <c r="P4875" i="7"/>
  <c r="P4876" i="7"/>
  <c r="P4877" i="7"/>
  <c r="P4878" i="7"/>
  <c r="P4879" i="7"/>
  <c r="P4880" i="7"/>
  <c r="P4881" i="7"/>
  <c r="P4882" i="7"/>
  <c r="P4883" i="7"/>
  <c r="P4884" i="7"/>
  <c r="P4885" i="7"/>
  <c r="P4886" i="7"/>
  <c r="P4887" i="7"/>
  <c r="P4888" i="7"/>
  <c r="P4889" i="7"/>
  <c r="P4890" i="7"/>
  <c r="P4891" i="7"/>
  <c r="P4892" i="7"/>
  <c r="P4893" i="7"/>
  <c r="P4894" i="7"/>
  <c r="P4895" i="7"/>
  <c r="P4896" i="7"/>
  <c r="P4897" i="7"/>
  <c r="P4898" i="7"/>
  <c r="P4899" i="7"/>
  <c r="P4900" i="7"/>
  <c r="P4901" i="7"/>
  <c r="P4902" i="7"/>
  <c r="P4903" i="7"/>
  <c r="P4904" i="7"/>
  <c r="P4905" i="7"/>
  <c r="P4906" i="7"/>
  <c r="P4907" i="7"/>
  <c r="P4908" i="7"/>
  <c r="P4909" i="7"/>
  <c r="P4910" i="7"/>
  <c r="P4911" i="7"/>
  <c r="P4912" i="7"/>
  <c r="P4913" i="7"/>
  <c r="P4914" i="7"/>
  <c r="P4915" i="7"/>
  <c r="P4916" i="7"/>
  <c r="P4917" i="7"/>
  <c r="P4918" i="7"/>
  <c r="P4919" i="7"/>
  <c r="P4920" i="7"/>
  <c r="P4921" i="7"/>
  <c r="P4922" i="7"/>
  <c r="P4923" i="7"/>
  <c r="P4924" i="7"/>
  <c r="P4925" i="7"/>
  <c r="P4926" i="7"/>
  <c r="P4927" i="7"/>
  <c r="P4928" i="7"/>
  <c r="P4929" i="7"/>
  <c r="P4930" i="7"/>
  <c r="P4931" i="7"/>
  <c r="P4932" i="7"/>
  <c r="P4933" i="7"/>
  <c r="P4934" i="7"/>
  <c r="P4935" i="7"/>
  <c r="P4936" i="7"/>
  <c r="P4937" i="7"/>
  <c r="P4938" i="7"/>
  <c r="P4939" i="7"/>
  <c r="P4940" i="7"/>
  <c r="P4941" i="7"/>
  <c r="P4942" i="7"/>
  <c r="P4943" i="7"/>
  <c r="P4944" i="7"/>
  <c r="P4945" i="7"/>
  <c r="P4946" i="7"/>
  <c r="P4947" i="7"/>
  <c r="P4948" i="7"/>
  <c r="P4949" i="7"/>
  <c r="P4950" i="7"/>
  <c r="P4951" i="7"/>
  <c r="P4952" i="7"/>
  <c r="P4953" i="7"/>
  <c r="P4954" i="7"/>
  <c r="P4955" i="7"/>
  <c r="P4956" i="7"/>
  <c r="P4957" i="7"/>
  <c r="P4958" i="7"/>
  <c r="P4959" i="7"/>
  <c r="P4960" i="7"/>
  <c r="P4961" i="7"/>
  <c r="P4962" i="7"/>
  <c r="P4963" i="7"/>
  <c r="P4964" i="7"/>
  <c r="P4965" i="7"/>
  <c r="P4966" i="7"/>
  <c r="P4967" i="7"/>
  <c r="P4968" i="7"/>
  <c r="P4969" i="7"/>
  <c r="P4970" i="7"/>
  <c r="P4971" i="7"/>
  <c r="P4972" i="7"/>
  <c r="P4973" i="7"/>
  <c r="P4974" i="7"/>
  <c r="P4975" i="7"/>
  <c r="P4976" i="7"/>
  <c r="P4977" i="7"/>
  <c r="P4978" i="7"/>
  <c r="P4979" i="7"/>
  <c r="P4980" i="7"/>
  <c r="P4981" i="7"/>
  <c r="P4982" i="7"/>
  <c r="P4983" i="7"/>
  <c r="P4984" i="7"/>
  <c r="P4985" i="7"/>
  <c r="P4986" i="7"/>
  <c r="P4987" i="7"/>
  <c r="P4988" i="7"/>
  <c r="P4989" i="7"/>
  <c r="P4990" i="7"/>
  <c r="P4991" i="7"/>
  <c r="P4992" i="7"/>
  <c r="P4993" i="7"/>
  <c r="P4994" i="7"/>
  <c r="P4995" i="7"/>
  <c r="P4996" i="7"/>
  <c r="P4997" i="7"/>
  <c r="P4998" i="7"/>
  <c r="P4999" i="7"/>
  <c r="P5000" i="7"/>
  <c r="P5001" i="7"/>
  <c r="D5001" i="7" l="1"/>
  <c r="D16" i="7" l="1"/>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3198" i="7"/>
  <c r="D3199" i="7"/>
  <c r="D3200" i="7"/>
  <c r="D3201" i="7"/>
  <c r="D3202" i="7"/>
  <c r="D3203" i="7"/>
  <c r="D3204" i="7"/>
  <c r="D3205" i="7"/>
  <c r="D3206" i="7"/>
  <c r="D3207" i="7"/>
  <c r="D3208" i="7"/>
  <c r="D3209" i="7"/>
  <c r="D3210" i="7"/>
  <c r="D3211" i="7"/>
  <c r="D3212" i="7"/>
  <c r="D3213" i="7"/>
  <c r="D3214" i="7"/>
  <c r="D3215" i="7"/>
  <c r="D3216" i="7"/>
  <c r="D3217" i="7"/>
  <c r="D3218" i="7"/>
  <c r="D3219" i="7"/>
  <c r="D3220" i="7"/>
  <c r="D3221" i="7"/>
  <c r="D3222" i="7"/>
  <c r="D3223" i="7"/>
  <c r="D3224" i="7"/>
  <c r="D3225" i="7"/>
  <c r="D3226" i="7"/>
  <c r="D3227" i="7"/>
  <c r="D3228" i="7"/>
  <c r="D3229" i="7"/>
  <c r="D3230" i="7"/>
  <c r="D3231" i="7"/>
  <c r="D3232" i="7"/>
  <c r="D3233" i="7"/>
  <c r="D3234" i="7"/>
  <c r="D3235" i="7"/>
  <c r="D3236" i="7"/>
  <c r="D3237" i="7"/>
  <c r="D3238" i="7"/>
  <c r="D3239" i="7"/>
  <c r="D3240" i="7"/>
  <c r="D3241" i="7"/>
  <c r="D3242" i="7"/>
  <c r="D3243" i="7"/>
  <c r="D3244" i="7"/>
  <c r="D3245" i="7"/>
  <c r="D3246" i="7"/>
  <c r="D3247" i="7"/>
  <c r="D3248" i="7"/>
  <c r="D3249" i="7"/>
  <c r="D3250" i="7"/>
  <c r="D3251" i="7"/>
  <c r="D3252" i="7"/>
  <c r="D3253" i="7"/>
  <c r="D3254" i="7"/>
  <c r="D3255" i="7"/>
  <c r="D3256" i="7"/>
  <c r="D3257" i="7"/>
  <c r="D3258" i="7"/>
  <c r="D3259" i="7"/>
  <c r="D3260" i="7"/>
  <c r="D3261" i="7"/>
  <c r="D3262" i="7"/>
  <c r="D3263" i="7"/>
  <c r="D3264" i="7"/>
  <c r="D3265" i="7"/>
  <c r="D3266" i="7"/>
  <c r="D3267" i="7"/>
  <c r="D3268" i="7"/>
  <c r="D3269" i="7"/>
  <c r="D3270" i="7"/>
  <c r="D3271" i="7"/>
  <c r="D3272" i="7"/>
  <c r="D3273" i="7"/>
  <c r="D3274" i="7"/>
  <c r="D3275" i="7"/>
  <c r="D3276" i="7"/>
  <c r="D3277" i="7"/>
  <c r="D3278" i="7"/>
  <c r="D3279" i="7"/>
  <c r="D3280" i="7"/>
  <c r="D3281" i="7"/>
  <c r="D3282" i="7"/>
  <c r="D3283" i="7"/>
  <c r="D3284" i="7"/>
  <c r="D3285" i="7"/>
  <c r="D3286" i="7"/>
  <c r="D3287" i="7"/>
  <c r="D3288" i="7"/>
  <c r="D3289" i="7"/>
  <c r="D3290" i="7"/>
  <c r="D3291" i="7"/>
  <c r="D3292" i="7"/>
  <c r="D3293" i="7"/>
  <c r="D3294" i="7"/>
  <c r="D3295" i="7"/>
  <c r="D3296" i="7"/>
  <c r="D3297" i="7"/>
  <c r="D3298" i="7"/>
  <c r="D3299" i="7"/>
  <c r="D3300" i="7"/>
  <c r="D3301" i="7"/>
  <c r="D3302" i="7"/>
  <c r="D3303" i="7"/>
  <c r="D3304" i="7"/>
  <c r="D3305" i="7"/>
  <c r="D3306" i="7"/>
  <c r="D3307" i="7"/>
  <c r="D3308" i="7"/>
  <c r="D3309" i="7"/>
  <c r="D3310" i="7"/>
  <c r="D3311" i="7"/>
  <c r="D3312" i="7"/>
  <c r="D3313" i="7"/>
  <c r="D3314" i="7"/>
  <c r="D3315" i="7"/>
  <c r="D3316" i="7"/>
  <c r="D3317" i="7"/>
  <c r="D3318" i="7"/>
  <c r="D3319" i="7"/>
  <c r="D3320" i="7"/>
  <c r="D3321" i="7"/>
  <c r="D3322" i="7"/>
  <c r="D3323" i="7"/>
  <c r="D3324" i="7"/>
  <c r="D3325" i="7"/>
  <c r="D3326" i="7"/>
  <c r="D3327" i="7"/>
  <c r="D3328" i="7"/>
  <c r="D3329" i="7"/>
  <c r="D3330" i="7"/>
  <c r="D3331" i="7"/>
  <c r="D3332" i="7"/>
  <c r="D3333" i="7"/>
  <c r="D3334" i="7"/>
  <c r="D3335" i="7"/>
  <c r="D3336" i="7"/>
  <c r="D3337" i="7"/>
  <c r="D3338" i="7"/>
  <c r="D3339" i="7"/>
  <c r="D3340" i="7"/>
  <c r="D3341" i="7"/>
  <c r="D3342" i="7"/>
  <c r="D3343" i="7"/>
  <c r="D3344" i="7"/>
  <c r="D3345" i="7"/>
  <c r="D3346" i="7"/>
  <c r="D3347" i="7"/>
  <c r="D3348" i="7"/>
  <c r="D3349" i="7"/>
  <c r="D3350" i="7"/>
  <c r="D3351" i="7"/>
  <c r="D3352" i="7"/>
  <c r="D3353" i="7"/>
  <c r="D3354" i="7"/>
  <c r="D3355" i="7"/>
  <c r="D3356" i="7"/>
  <c r="D3357" i="7"/>
  <c r="D3358" i="7"/>
  <c r="D3359" i="7"/>
  <c r="D3360" i="7"/>
  <c r="D3361" i="7"/>
  <c r="D3362" i="7"/>
  <c r="D3363" i="7"/>
  <c r="D3364" i="7"/>
  <c r="D3365" i="7"/>
  <c r="D3366" i="7"/>
  <c r="D3367" i="7"/>
  <c r="D3368" i="7"/>
  <c r="D3369" i="7"/>
  <c r="D3370" i="7"/>
  <c r="D3371" i="7"/>
  <c r="D3372" i="7"/>
  <c r="D3373" i="7"/>
  <c r="D3374" i="7"/>
  <c r="D3375" i="7"/>
  <c r="D3376" i="7"/>
  <c r="D3377" i="7"/>
  <c r="D3378" i="7"/>
  <c r="D3379" i="7"/>
  <c r="D3380" i="7"/>
  <c r="D3381" i="7"/>
  <c r="D3382" i="7"/>
  <c r="D3383" i="7"/>
  <c r="D3384" i="7"/>
  <c r="D3385" i="7"/>
  <c r="D3386" i="7"/>
  <c r="D3387" i="7"/>
  <c r="D3388" i="7"/>
  <c r="D3389" i="7"/>
  <c r="D3390" i="7"/>
  <c r="D3391" i="7"/>
  <c r="D3392" i="7"/>
  <c r="D3393" i="7"/>
  <c r="D3394" i="7"/>
  <c r="D3395" i="7"/>
  <c r="D3396" i="7"/>
  <c r="D3397" i="7"/>
  <c r="D3398" i="7"/>
  <c r="D3399" i="7"/>
  <c r="D3400" i="7"/>
  <c r="D3401" i="7"/>
  <c r="D3402" i="7"/>
  <c r="D3403" i="7"/>
  <c r="D3404" i="7"/>
  <c r="D3405" i="7"/>
  <c r="D3406" i="7"/>
  <c r="D3407" i="7"/>
  <c r="D3408" i="7"/>
  <c r="D3409" i="7"/>
  <c r="D3410" i="7"/>
  <c r="D3411" i="7"/>
  <c r="D3412" i="7"/>
  <c r="D3413" i="7"/>
  <c r="D3414" i="7"/>
  <c r="D3415" i="7"/>
  <c r="D3416" i="7"/>
  <c r="D3417" i="7"/>
  <c r="D3418" i="7"/>
  <c r="D3419" i="7"/>
  <c r="D3420" i="7"/>
  <c r="D3421" i="7"/>
  <c r="D3422" i="7"/>
  <c r="D3423" i="7"/>
  <c r="D3424" i="7"/>
  <c r="D3425" i="7"/>
  <c r="D3426" i="7"/>
  <c r="D3427" i="7"/>
  <c r="D3428" i="7"/>
  <c r="D3429" i="7"/>
  <c r="D3430" i="7"/>
  <c r="D3431" i="7"/>
  <c r="D3432" i="7"/>
  <c r="D3433" i="7"/>
  <c r="D3434" i="7"/>
  <c r="D3435" i="7"/>
  <c r="D3436" i="7"/>
  <c r="D3437" i="7"/>
  <c r="D3438" i="7"/>
  <c r="D3439" i="7"/>
  <c r="D3440" i="7"/>
  <c r="D3441" i="7"/>
  <c r="D3442" i="7"/>
  <c r="D3443" i="7"/>
  <c r="D3444" i="7"/>
  <c r="D3445" i="7"/>
  <c r="D3446" i="7"/>
  <c r="D3447" i="7"/>
  <c r="D3448" i="7"/>
  <c r="D3449" i="7"/>
  <c r="D3450" i="7"/>
  <c r="D3451" i="7"/>
  <c r="D3452" i="7"/>
  <c r="D3453" i="7"/>
  <c r="D3454" i="7"/>
  <c r="D3455" i="7"/>
  <c r="D3456" i="7"/>
  <c r="D3457" i="7"/>
  <c r="D3458" i="7"/>
  <c r="D3459" i="7"/>
  <c r="D3460" i="7"/>
  <c r="D3461" i="7"/>
  <c r="D3462" i="7"/>
  <c r="D3463" i="7"/>
  <c r="D3464" i="7"/>
  <c r="D3465" i="7"/>
  <c r="D3466" i="7"/>
  <c r="D3467" i="7"/>
  <c r="D3468" i="7"/>
  <c r="D3469" i="7"/>
  <c r="D3470" i="7"/>
  <c r="D3471" i="7"/>
  <c r="D3472" i="7"/>
  <c r="D3473" i="7"/>
  <c r="D3474" i="7"/>
  <c r="D3475" i="7"/>
  <c r="D3476" i="7"/>
  <c r="D3477" i="7"/>
  <c r="D3478" i="7"/>
  <c r="D3479" i="7"/>
  <c r="D3480" i="7"/>
  <c r="D3481" i="7"/>
  <c r="D3482" i="7"/>
  <c r="D3483" i="7"/>
  <c r="D3484" i="7"/>
  <c r="D3485" i="7"/>
  <c r="D3486" i="7"/>
  <c r="D3487" i="7"/>
  <c r="D3488" i="7"/>
  <c r="D3489" i="7"/>
  <c r="D3490" i="7"/>
  <c r="D3491" i="7"/>
  <c r="D3492" i="7"/>
  <c r="D3493" i="7"/>
  <c r="D3494" i="7"/>
  <c r="D3495" i="7"/>
  <c r="D3496" i="7"/>
  <c r="D3497" i="7"/>
  <c r="D3498" i="7"/>
  <c r="D3499" i="7"/>
  <c r="D3500" i="7"/>
  <c r="D3501" i="7"/>
  <c r="D3502" i="7"/>
  <c r="D3503" i="7"/>
  <c r="D3504" i="7"/>
  <c r="D3505" i="7"/>
  <c r="D3506" i="7"/>
  <c r="D3507" i="7"/>
  <c r="D3508" i="7"/>
  <c r="D3509" i="7"/>
  <c r="D3510" i="7"/>
  <c r="D3511" i="7"/>
  <c r="D3512" i="7"/>
  <c r="D3513" i="7"/>
  <c r="D3514" i="7"/>
  <c r="D3515" i="7"/>
  <c r="D3516" i="7"/>
  <c r="D3517" i="7"/>
  <c r="D3518" i="7"/>
  <c r="D3519" i="7"/>
  <c r="D3520" i="7"/>
  <c r="D3521" i="7"/>
  <c r="D3522" i="7"/>
  <c r="D3523" i="7"/>
  <c r="D3524" i="7"/>
  <c r="D3525" i="7"/>
  <c r="D3526" i="7"/>
  <c r="D3527" i="7"/>
  <c r="D3528" i="7"/>
  <c r="D3529" i="7"/>
  <c r="D3530" i="7"/>
  <c r="D3531" i="7"/>
  <c r="D3532" i="7"/>
  <c r="D3533" i="7"/>
  <c r="D3534" i="7"/>
  <c r="D3535" i="7"/>
  <c r="D3536" i="7"/>
  <c r="D3537" i="7"/>
  <c r="D3538" i="7"/>
  <c r="D3539" i="7"/>
  <c r="D3540" i="7"/>
  <c r="D3541" i="7"/>
  <c r="D3542" i="7"/>
  <c r="D3543" i="7"/>
  <c r="D3544" i="7"/>
  <c r="D3545" i="7"/>
  <c r="D3546" i="7"/>
  <c r="D3547" i="7"/>
  <c r="D3548" i="7"/>
  <c r="D3549" i="7"/>
  <c r="D3550" i="7"/>
  <c r="D3551" i="7"/>
  <c r="D3552" i="7"/>
  <c r="D3553" i="7"/>
  <c r="D3554" i="7"/>
  <c r="D3555" i="7"/>
  <c r="D3556" i="7"/>
  <c r="D3557" i="7"/>
  <c r="D3558" i="7"/>
  <c r="D3559" i="7"/>
  <c r="D3560" i="7"/>
  <c r="D3561" i="7"/>
  <c r="D3562" i="7"/>
  <c r="D3563" i="7"/>
  <c r="D3564" i="7"/>
  <c r="D3565" i="7"/>
  <c r="D3566" i="7"/>
  <c r="D3567" i="7"/>
  <c r="D3568" i="7"/>
  <c r="D3569" i="7"/>
  <c r="D3570" i="7"/>
  <c r="D3571" i="7"/>
  <c r="D3572" i="7"/>
  <c r="D3573" i="7"/>
  <c r="D3574" i="7"/>
  <c r="D3575" i="7"/>
  <c r="D3576" i="7"/>
  <c r="D3577" i="7"/>
  <c r="D3578" i="7"/>
  <c r="D3579" i="7"/>
  <c r="D3580" i="7"/>
  <c r="D3581" i="7"/>
  <c r="D3582" i="7"/>
  <c r="D3583" i="7"/>
  <c r="D3584" i="7"/>
  <c r="D3585" i="7"/>
  <c r="D3586" i="7"/>
  <c r="D3587" i="7"/>
  <c r="D3588" i="7"/>
  <c r="D3589" i="7"/>
  <c r="D3590" i="7"/>
  <c r="D3591" i="7"/>
  <c r="D3592" i="7"/>
  <c r="D3593" i="7"/>
  <c r="D3594" i="7"/>
  <c r="D3595" i="7"/>
  <c r="D3596" i="7"/>
  <c r="D3597" i="7"/>
  <c r="D3598" i="7"/>
  <c r="D3599" i="7"/>
  <c r="D3600" i="7"/>
  <c r="D3601" i="7"/>
  <c r="D3602" i="7"/>
  <c r="D3603" i="7"/>
  <c r="D3604" i="7"/>
  <c r="D3605" i="7"/>
  <c r="D3606" i="7"/>
  <c r="D3607" i="7"/>
  <c r="D3608" i="7"/>
  <c r="D3609" i="7"/>
  <c r="D3610" i="7"/>
  <c r="D3611" i="7"/>
  <c r="D3612" i="7"/>
  <c r="D3613" i="7"/>
  <c r="D3614" i="7"/>
  <c r="D3615" i="7"/>
  <c r="D3616" i="7"/>
  <c r="D3617" i="7"/>
  <c r="D3618" i="7"/>
  <c r="D3619" i="7"/>
  <c r="D3620" i="7"/>
  <c r="D3621" i="7"/>
  <c r="D3622" i="7"/>
  <c r="D3623" i="7"/>
  <c r="D3624" i="7"/>
  <c r="D3625" i="7"/>
  <c r="D3626" i="7"/>
  <c r="D3627" i="7"/>
  <c r="D3628" i="7"/>
  <c r="D3629" i="7"/>
  <c r="D3630" i="7"/>
  <c r="D3631" i="7"/>
  <c r="D3632" i="7"/>
  <c r="D3633" i="7"/>
  <c r="D3634" i="7"/>
  <c r="D3635" i="7"/>
  <c r="D3636" i="7"/>
  <c r="D3637" i="7"/>
  <c r="D3638" i="7"/>
  <c r="D3639" i="7"/>
  <c r="D3640" i="7"/>
  <c r="D3641" i="7"/>
  <c r="D3642" i="7"/>
  <c r="D3643" i="7"/>
  <c r="D3644" i="7"/>
  <c r="D3645" i="7"/>
  <c r="D3646" i="7"/>
  <c r="D3647" i="7"/>
  <c r="D3648" i="7"/>
  <c r="D3649" i="7"/>
  <c r="D3650" i="7"/>
  <c r="D3651" i="7"/>
  <c r="D3652" i="7"/>
  <c r="D3653" i="7"/>
  <c r="D3654" i="7"/>
  <c r="D3655" i="7"/>
  <c r="D3656" i="7"/>
  <c r="D3657" i="7"/>
  <c r="D3658" i="7"/>
  <c r="D3659" i="7"/>
  <c r="D3660" i="7"/>
  <c r="D3661" i="7"/>
  <c r="D3662" i="7"/>
  <c r="D3663" i="7"/>
  <c r="D3664" i="7"/>
  <c r="D3665" i="7"/>
  <c r="D3666" i="7"/>
  <c r="D3667" i="7"/>
  <c r="D3668" i="7"/>
  <c r="D3669" i="7"/>
  <c r="D3670" i="7"/>
  <c r="D3671" i="7"/>
  <c r="D3672" i="7"/>
  <c r="D3673" i="7"/>
  <c r="D3674" i="7"/>
  <c r="D3675" i="7"/>
  <c r="D3676" i="7"/>
  <c r="D3677" i="7"/>
  <c r="D3678" i="7"/>
  <c r="D3679" i="7"/>
  <c r="D3680" i="7"/>
  <c r="D3681" i="7"/>
  <c r="D3682" i="7"/>
  <c r="D3683" i="7"/>
  <c r="D3684" i="7"/>
  <c r="D3685" i="7"/>
  <c r="D3686" i="7"/>
  <c r="D3687" i="7"/>
  <c r="D3688" i="7"/>
  <c r="D3689" i="7"/>
  <c r="D3690" i="7"/>
  <c r="D3691" i="7"/>
  <c r="D3692" i="7"/>
  <c r="D3693" i="7"/>
  <c r="D3694" i="7"/>
  <c r="D3695" i="7"/>
  <c r="D3696" i="7"/>
  <c r="D3697" i="7"/>
  <c r="D3698" i="7"/>
  <c r="D3699" i="7"/>
  <c r="D3700" i="7"/>
  <c r="D3701" i="7"/>
  <c r="D3702" i="7"/>
  <c r="D3703" i="7"/>
  <c r="D3704" i="7"/>
  <c r="D3705" i="7"/>
  <c r="D3706" i="7"/>
  <c r="D3707" i="7"/>
  <c r="D3708" i="7"/>
  <c r="D3709" i="7"/>
  <c r="D3710" i="7"/>
  <c r="D3711" i="7"/>
  <c r="D3712" i="7"/>
  <c r="D3713" i="7"/>
  <c r="D3714" i="7"/>
  <c r="D3715" i="7"/>
  <c r="D3716" i="7"/>
  <c r="D3717" i="7"/>
  <c r="D3718" i="7"/>
  <c r="D3719" i="7"/>
  <c r="D3720" i="7"/>
  <c r="D3721" i="7"/>
  <c r="D3722" i="7"/>
  <c r="D3723" i="7"/>
  <c r="D3724" i="7"/>
  <c r="D3725" i="7"/>
  <c r="D3726" i="7"/>
  <c r="D3727" i="7"/>
  <c r="D3728" i="7"/>
  <c r="D3729" i="7"/>
  <c r="D3730" i="7"/>
  <c r="D3731" i="7"/>
  <c r="D3732" i="7"/>
  <c r="D3733" i="7"/>
  <c r="D3734" i="7"/>
  <c r="D3735" i="7"/>
  <c r="D3736" i="7"/>
  <c r="D3737" i="7"/>
  <c r="D3738" i="7"/>
  <c r="D3739" i="7"/>
  <c r="D3740" i="7"/>
  <c r="D3741" i="7"/>
  <c r="D3742" i="7"/>
  <c r="D3743" i="7"/>
  <c r="D3744" i="7"/>
  <c r="D3745" i="7"/>
  <c r="D3746" i="7"/>
  <c r="D3747" i="7"/>
  <c r="D3748" i="7"/>
  <c r="D3749" i="7"/>
  <c r="D3750" i="7"/>
  <c r="D3751" i="7"/>
  <c r="D3752" i="7"/>
  <c r="D3753" i="7"/>
  <c r="D3754" i="7"/>
  <c r="D3755" i="7"/>
  <c r="D3756" i="7"/>
  <c r="D3757" i="7"/>
  <c r="D3758" i="7"/>
  <c r="D3759" i="7"/>
  <c r="D3760" i="7"/>
  <c r="D3761" i="7"/>
  <c r="D3762" i="7"/>
  <c r="D3763" i="7"/>
  <c r="D3764" i="7"/>
  <c r="D3765" i="7"/>
  <c r="D3766" i="7"/>
  <c r="D3767" i="7"/>
  <c r="D3768" i="7"/>
  <c r="D3769" i="7"/>
  <c r="D3770" i="7"/>
  <c r="D3771" i="7"/>
  <c r="D3772" i="7"/>
  <c r="D3773" i="7"/>
  <c r="D3774" i="7"/>
  <c r="D3775" i="7"/>
  <c r="D3776" i="7"/>
  <c r="D3777" i="7"/>
  <c r="D3778" i="7"/>
  <c r="D3779" i="7"/>
  <c r="D3780" i="7"/>
  <c r="D3781" i="7"/>
  <c r="D3782" i="7"/>
  <c r="D3783" i="7"/>
  <c r="D3784" i="7"/>
  <c r="D3785" i="7"/>
  <c r="D3786" i="7"/>
  <c r="D3787" i="7"/>
  <c r="D3788" i="7"/>
  <c r="D3789" i="7"/>
  <c r="D3790" i="7"/>
  <c r="D3791" i="7"/>
  <c r="D3792" i="7"/>
  <c r="D3793" i="7"/>
  <c r="D3794" i="7"/>
  <c r="D3795" i="7"/>
  <c r="D3796" i="7"/>
  <c r="D3797" i="7"/>
  <c r="D3798" i="7"/>
  <c r="D3799" i="7"/>
  <c r="D3800" i="7"/>
  <c r="D3801" i="7"/>
  <c r="D3802" i="7"/>
  <c r="D3803" i="7"/>
  <c r="D3804" i="7"/>
  <c r="D3805" i="7"/>
  <c r="D3806" i="7"/>
  <c r="D3807" i="7"/>
  <c r="D3808" i="7"/>
  <c r="D3809" i="7"/>
  <c r="D3810" i="7"/>
  <c r="D3811" i="7"/>
  <c r="D3812" i="7"/>
  <c r="D3813" i="7"/>
  <c r="D3814" i="7"/>
  <c r="D3815" i="7"/>
  <c r="D3816" i="7"/>
  <c r="D3817" i="7"/>
  <c r="D3818" i="7"/>
  <c r="D3819" i="7"/>
  <c r="D3820" i="7"/>
  <c r="D3821" i="7"/>
  <c r="D3822" i="7"/>
  <c r="D3823" i="7"/>
  <c r="D3824" i="7"/>
  <c r="D3825" i="7"/>
  <c r="D3826" i="7"/>
  <c r="D3827" i="7"/>
  <c r="D3828" i="7"/>
  <c r="D3829" i="7"/>
  <c r="D3830" i="7"/>
  <c r="D3831" i="7"/>
  <c r="D3832" i="7"/>
  <c r="D3833" i="7"/>
  <c r="D3834" i="7"/>
  <c r="D3835" i="7"/>
  <c r="D3836" i="7"/>
  <c r="D3837" i="7"/>
  <c r="D3838" i="7"/>
  <c r="D3839" i="7"/>
  <c r="D3840" i="7"/>
  <c r="D3841" i="7"/>
  <c r="D3842" i="7"/>
  <c r="D3843" i="7"/>
  <c r="D3844" i="7"/>
  <c r="D3845" i="7"/>
  <c r="D3846" i="7"/>
  <c r="D3847" i="7"/>
  <c r="D3848" i="7"/>
  <c r="D3849" i="7"/>
  <c r="D3850" i="7"/>
  <c r="D3851" i="7"/>
  <c r="D3852" i="7"/>
  <c r="D3853" i="7"/>
  <c r="D3854" i="7"/>
  <c r="D3855" i="7"/>
  <c r="D3856" i="7"/>
  <c r="D3857" i="7"/>
  <c r="D3858" i="7"/>
  <c r="D3859" i="7"/>
  <c r="D3860" i="7"/>
  <c r="D3861" i="7"/>
  <c r="D3862" i="7"/>
  <c r="D3863" i="7"/>
  <c r="D3864" i="7"/>
  <c r="D3865" i="7"/>
  <c r="D3866" i="7"/>
  <c r="D3867" i="7"/>
  <c r="D3868" i="7"/>
  <c r="D3869" i="7"/>
  <c r="D3870" i="7"/>
  <c r="D3871" i="7"/>
  <c r="D3872" i="7"/>
  <c r="D3873" i="7"/>
  <c r="D3874" i="7"/>
  <c r="D3875" i="7"/>
  <c r="D3876" i="7"/>
  <c r="D3877" i="7"/>
  <c r="D3878" i="7"/>
  <c r="D3879" i="7"/>
  <c r="D3880" i="7"/>
  <c r="D3881" i="7"/>
  <c r="D3882" i="7"/>
  <c r="D3883" i="7"/>
  <c r="D3884" i="7"/>
  <c r="D3885" i="7"/>
  <c r="D3886" i="7"/>
  <c r="D3887" i="7"/>
  <c r="D3888" i="7"/>
  <c r="D3889" i="7"/>
  <c r="D3890" i="7"/>
  <c r="D3891" i="7"/>
  <c r="D3892" i="7"/>
  <c r="D3893" i="7"/>
  <c r="D3894" i="7"/>
  <c r="D3895" i="7"/>
  <c r="D3896" i="7"/>
  <c r="D3897" i="7"/>
  <c r="D3898" i="7"/>
  <c r="D3899" i="7"/>
  <c r="D3900" i="7"/>
  <c r="D3901" i="7"/>
  <c r="D3902" i="7"/>
  <c r="D3903" i="7"/>
  <c r="D3904" i="7"/>
  <c r="D3905" i="7"/>
  <c r="D3906" i="7"/>
  <c r="D3907" i="7"/>
  <c r="D3908" i="7"/>
  <c r="D3909" i="7"/>
  <c r="D3910" i="7"/>
  <c r="D3911" i="7"/>
  <c r="D3912" i="7"/>
  <c r="D3913" i="7"/>
  <c r="D3914" i="7"/>
  <c r="D3915" i="7"/>
  <c r="D3916" i="7"/>
  <c r="D3917" i="7"/>
  <c r="D3918" i="7"/>
  <c r="D3919" i="7"/>
  <c r="D3920" i="7"/>
  <c r="D3921" i="7"/>
  <c r="D3922" i="7"/>
  <c r="D3923" i="7"/>
  <c r="D3924" i="7"/>
  <c r="D3925" i="7"/>
  <c r="D3926" i="7"/>
  <c r="D3927" i="7"/>
  <c r="D3928" i="7"/>
  <c r="D3929" i="7"/>
  <c r="D3930" i="7"/>
  <c r="D3931" i="7"/>
  <c r="D3932" i="7"/>
  <c r="D3933" i="7"/>
  <c r="D3934" i="7"/>
  <c r="D3935" i="7"/>
  <c r="D3936" i="7"/>
  <c r="D3937" i="7"/>
  <c r="D3938" i="7"/>
  <c r="D3939" i="7"/>
  <c r="D3940" i="7"/>
  <c r="D3941" i="7"/>
  <c r="D3942" i="7"/>
  <c r="D3943" i="7"/>
  <c r="D3944" i="7"/>
  <c r="D3945" i="7"/>
  <c r="D3946" i="7"/>
  <c r="D3947" i="7"/>
  <c r="D3948" i="7"/>
  <c r="D3949" i="7"/>
  <c r="D3950" i="7"/>
  <c r="D3951" i="7"/>
  <c r="D3952" i="7"/>
  <c r="D3953" i="7"/>
  <c r="D3954" i="7"/>
  <c r="D3955" i="7"/>
  <c r="D3956" i="7"/>
  <c r="D3957" i="7"/>
  <c r="D3958" i="7"/>
  <c r="D3959" i="7"/>
  <c r="D3960" i="7"/>
  <c r="D3961" i="7"/>
  <c r="D3962" i="7"/>
  <c r="D3963" i="7"/>
  <c r="D3964" i="7"/>
  <c r="D3965" i="7"/>
  <c r="D3966" i="7"/>
  <c r="D3967" i="7"/>
  <c r="D3968" i="7"/>
  <c r="D3969" i="7"/>
  <c r="D3970" i="7"/>
  <c r="D3971" i="7"/>
  <c r="D3972" i="7"/>
  <c r="D3973" i="7"/>
  <c r="D3974" i="7"/>
  <c r="D3975" i="7"/>
  <c r="D3976" i="7"/>
  <c r="D3977" i="7"/>
  <c r="D3978" i="7"/>
  <c r="D3979" i="7"/>
  <c r="D3980" i="7"/>
  <c r="D3981" i="7"/>
  <c r="D3982" i="7"/>
  <c r="D3983" i="7"/>
  <c r="D3984" i="7"/>
  <c r="D3985" i="7"/>
  <c r="D3986" i="7"/>
  <c r="D3987" i="7"/>
  <c r="D3988" i="7"/>
  <c r="D3989" i="7"/>
  <c r="D3990" i="7"/>
  <c r="D3991" i="7"/>
  <c r="D3992" i="7"/>
  <c r="D3993" i="7"/>
  <c r="D3994" i="7"/>
  <c r="D3995" i="7"/>
  <c r="D3996" i="7"/>
  <c r="D3997" i="7"/>
  <c r="D3998" i="7"/>
  <c r="D3999" i="7"/>
  <c r="D4000" i="7"/>
  <c r="D4001" i="7"/>
  <c r="D4002" i="7"/>
  <c r="D4003" i="7"/>
  <c r="D4004" i="7"/>
  <c r="D4005" i="7"/>
  <c r="D4006" i="7"/>
  <c r="D4007" i="7"/>
  <c r="D4008" i="7"/>
  <c r="D4009" i="7"/>
  <c r="D4010" i="7"/>
  <c r="D4011" i="7"/>
  <c r="D4012" i="7"/>
  <c r="D4013" i="7"/>
  <c r="D4014" i="7"/>
  <c r="D4015" i="7"/>
  <c r="D4016" i="7"/>
  <c r="D4017" i="7"/>
  <c r="D4018" i="7"/>
  <c r="D4019" i="7"/>
  <c r="D4020" i="7"/>
  <c r="D4021" i="7"/>
  <c r="D4022" i="7"/>
  <c r="D4023" i="7"/>
  <c r="D4024" i="7"/>
  <c r="D4025" i="7"/>
  <c r="D4026" i="7"/>
  <c r="D4027" i="7"/>
  <c r="D4028" i="7"/>
  <c r="D4029" i="7"/>
  <c r="D4030" i="7"/>
  <c r="D4031" i="7"/>
  <c r="D4032" i="7"/>
  <c r="D4033" i="7"/>
  <c r="D4034" i="7"/>
  <c r="D4035" i="7"/>
  <c r="D4036" i="7"/>
  <c r="D4037" i="7"/>
  <c r="D4038" i="7"/>
  <c r="D4039" i="7"/>
  <c r="D4040" i="7"/>
  <c r="D4041" i="7"/>
  <c r="D4042" i="7"/>
  <c r="D4043" i="7"/>
  <c r="D4044" i="7"/>
  <c r="D4045" i="7"/>
  <c r="D4046" i="7"/>
  <c r="D4047" i="7"/>
  <c r="D4048" i="7"/>
  <c r="D4049" i="7"/>
  <c r="D4050" i="7"/>
  <c r="D4051" i="7"/>
  <c r="D4052" i="7"/>
  <c r="D4053" i="7"/>
  <c r="D4054" i="7"/>
  <c r="D4055" i="7"/>
  <c r="D4056" i="7"/>
  <c r="D4057" i="7"/>
  <c r="D4058" i="7"/>
  <c r="D4059" i="7"/>
  <c r="D4060" i="7"/>
  <c r="D4061" i="7"/>
  <c r="D4062" i="7"/>
  <c r="D4063" i="7"/>
  <c r="D4064" i="7"/>
  <c r="D4065" i="7"/>
  <c r="D4066" i="7"/>
  <c r="D4067" i="7"/>
  <c r="D4068" i="7"/>
  <c r="D4069" i="7"/>
  <c r="D4070" i="7"/>
  <c r="D4071" i="7"/>
  <c r="D4072" i="7"/>
  <c r="D4073" i="7"/>
  <c r="D4074" i="7"/>
  <c r="D4075" i="7"/>
  <c r="D4076" i="7"/>
  <c r="D4077" i="7"/>
  <c r="D4078" i="7"/>
  <c r="D4079" i="7"/>
  <c r="D4080" i="7"/>
  <c r="D4081" i="7"/>
  <c r="D4082" i="7"/>
  <c r="D4083" i="7"/>
  <c r="D4084" i="7"/>
  <c r="D4085" i="7"/>
  <c r="D4086" i="7"/>
  <c r="D4087" i="7"/>
  <c r="D4088" i="7"/>
  <c r="D4089" i="7"/>
  <c r="D4090" i="7"/>
  <c r="D4091" i="7"/>
  <c r="D4092" i="7"/>
  <c r="D4093" i="7"/>
  <c r="D4094" i="7"/>
  <c r="D4095" i="7"/>
  <c r="D4096" i="7"/>
  <c r="D4097" i="7"/>
  <c r="D4098" i="7"/>
  <c r="D4099" i="7"/>
  <c r="D4100" i="7"/>
  <c r="D4101" i="7"/>
  <c r="D4102" i="7"/>
  <c r="D4103" i="7"/>
  <c r="D4104" i="7"/>
  <c r="D4105" i="7"/>
  <c r="D4106" i="7"/>
  <c r="D4107" i="7"/>
  <c r="D4108" i="7"/>
  <c r="D4109" i="7"/>
  <c r="D4110" i="7"/>
  <c r="D4111" i="7"/>
  <c r="D4112" i="7"/>
  <c r="D4113" i="7"/>
  <c r="D4114" i="7"/>
  <c r="D4115" i="7"/>
  <c r="D4116" i="7"/>
  <c r="D4117" i="7"/>
  <c r="D4118" i="7"/>
  <c r="D4119" i="7"/>
  <c r="D4120" i="7"/>
  <c r="D4121" i="7"/>
  <c r="D4122" i="7"/>
  <c r="D4123" i="7"/>
  <c r="D4124" i="7"/>
  <c r="D4125" i="7"/>
  <c r="D4126" i="7"/>
  <c r="D4127" i="7"/>
  <c r="D4128" i="7"/>
  <c r="D4129" i="7"/>
  <c r="D4130" i="7"/>
  <c r="D4131" i="7"/>
  <c r="D4132" i="7"/>
  <c r="D4133" i="7"/>
  <c r="D4134" i="7"/>
  <c r="D4135" i="7"/>
  <c r="D4136" i="7"/>
  <c r="D4137" i="7"/>
  <c r="D4138" i="7"/>
  <c r="D4139" i="7"/>
  <c r="D4140" i="7"/>
  <c r="D4141" i="7"/>
  <c r="D4142" i="7"/>
  <c r="D4143" i="7"/>
  <c r="D4144" i="7"/>
  <c r="D4145" i="7"/>
  <c r="D4146" i="7"/>
  <c r="D4147" i="7"/>
  <c r="D4148" i="7"/>
  <c r="D4149" i="7"/>
  <c r="D4150" i="7"/>
  <c r="D4151" i="7"/>
  <c r="D4152" i="7"/>
  <c r="D4153" i="7"/>
  <c r="D4154" i="7"/>
  <c r="D4155" i="7"/>
  <c r="D4156" i="7"/>
  <c r="D4157" i="7"/>
  <c r="D4158" i="7"/>
  <c r="D4159" i="7"/>
  <c r="D4160" i="7"/>
  <c r="D4161" i="7"/>
  <c r="D4162" i="7"/>
  <c r="D4163" i="7"/>
  <c r="D4164" i="7"/>
  <c r="D4165" i="7"/>
  <c r="D4166" i="7"/>
  <c r="D4167" i="7"/>
  <c r="D4168" i="7"/>
  <c r="D4169" i="7"/>
  <c r="D4170" i="7"/>
  <c r="D4171" i="7"/>
  <c r="D4172" i="7"/>
  <c r="D4173" i="7"/>
  <c r="D4174" i="7"/>
  <c r="D4175" i="7"/>
  <c r="D4176" i="7"/>
  <c r="D4177" i="7"/>
  <c r="D4178" i="7"/>
  <c r="D4179" i="7"/>
  <c r="D4180" i="7"/>
  <c r="D4181" i="7"/>
  <c r="D4182" i="7"/>
  <c r="D4183" i="7"/>
  <c r="D4184" i="7"/>
  <c r="D4185" i="7"/>
  <c r="D4186" i="7"/>
  <c r="D4187" i="7"/>
  <c r="D4188" i="7"/>
  <c r="D4189" i="7"/>
  <c r="D4190" i="7"/>
  <c r="D4191" i="7"/>
  <c r="D4192" i="7"/>
  <c r="D4193" i="7"/>
  <c r="D4194" i="7"/>
  <c r="D4195" i="7"/>
  <c r="D4196" i="7"/>
  <c r="D4197" i="7"/>
  <c r="D4198" i="7"/>
  <c r="D4199" i="7"/>
  <c r="D4200" i="7"/>
  <c r="D4201" i="7"/>
  <c r="D4202" i="7"/>
  <c r="D4203" i="7"/>
  <c r="D4204" i="7"/>
  <c r="D4205" i="7"/>
  <c r="D4206" i="7"/>
  <c r="D4207" i="7"/>
  <c r="D4208" i="7"/>
  <c r="D4209" i="7"/>
  <c r="D4210" i="7"/>
  <c r="D4211" i="7"/>
  <c r="D4212" i="7"/>
  <c r="D4213" i="7"/>
  <c r="D4214" i="7"/>
  <c r="D4215" i="7"/>
  <c r="D4216" i="7"/>
  <c r="D4217" i="7"/>
  <c r="D4218" i="7"/>
  <c r="D4219" i="7"/>
  <c r="D4220" i="7"/>
  <c r="D4221" i="7"/>
  <c r="D4222" i="7"/>
  <c r="D4223" i="7"/>
  <c r="D4224" i="7"/>
  <c r="D4225" i="7"/>
  <c r="D4226" i="7"/>
  <c r="D4227" i="7"/>
  <c r="D4228" i="7"/>
  <c r="D4229" i="7"/>
  <c r="D4230" i="7"/>
  <c r="D4231" i="7"/>
  <c r="D4232" i="7"/>
  <c r="D4233" i="7"/>
  <c r="D4234" i="7"/>
  <c r="D4235" i="7"/>
  <c r="D4236" i="7"/>
  <c r="D4237" i="7"/>
  <c r="D4238" i="7"/>
  <c r="D4239" i="7"/>
  <c r="D4240" i="7"/>
  <c r="D4241" i="7"/>
  <c r="D4242" i="7"/>
  <c r="D4243" i="7"/>
  <c r="D4244" i="7"/>
  <c r="D4245" i="7"/>
  <c r="D4246" i="7"/>
  <c r="D4247" i="7"/>
  <c r="D4248" i="7"/>
  <c r="D4249" i="7"/>
  <c r="D4250" i="7"/>
  <c r="D4251" i="7"/>
  <c r="D4252" i="7"/>
  <c r="D4253" i="7"/>
  <c r="D4254" i="7"/>
  <c r="D4255" i="7"/>
  <c r="D4256" i="7"/>
  <c r="D4257" i="7"/>
  <c r="D4258" i="7"/>
  <c r="D4259" i="7"/>
  <c r="D4260" i="7"/>
  <c r="D4261" i="7"/>
  <c r="D4262" i="7"/>
  <c r="D4263" i="7"/>
  <c r="D4264" i="7"/>
  <c r="D4265" i="7"/>
  <c r="D4266" i="7"/>
  <c r="D4267" i="7"/>
  <c r="D4268" i="7"/>
  <c r="D4269" i="7"/>
  <c r="D4270" i="7"/>
  <c r="D4271" i="7"/>
  <c r="D4272" i="7"/>
  <c r="D4273" i="7"/>
  <c r="D4274" i="7"/>
  <c r="D4275" i="7"/>
  <c r="D4276" i="7"/>
  <c r="D4277" i="7"/>
  <c r="D4278" i="7"/>
  <c r="D4279" i="7"/>
  <c r="D4280" i="7"/>
  <c r="D4281" i="7"/>
  <c r="D4282" i="7"/>
  <c r="D4283" i="7"/>
  <c r="D4284" i="7"/>
  <c r="D4285" i="7"/>
  <c r="D4286" i="7"/>
  <c r="D4287" i="7"/>
  <c r="D4288" i="7"/>
  <c r="D4289" i="7"/>
  <c r="D4290" i="7"/>
  <c r="D4291" i="7"/>
  <c r="D4292" i="7"/>
  <c r="D4293" i="7"/>
  <c r="D4294" i="7"/>
  <c r="D4295" i="7"/>
  <c r="D4296" i="7"/>
  <c r="D4297" i="7"/>
  <c r="D4298" i="7"/>
  <c r="D4299" i="7"/>
  <c r="D4300" i="7"/>
  <c r="D4301" i="7"/>
  <c r="D4302" i="7"/>
  <c r="D4303" i="7"/>
  <c r="D4304" i="7"/>
  <c r="D4305" i="7"/>
  <c r="D4306" i="7"/>
  <c r="D4307" i="7"/>
  <c r="D4308" i="7"/>
  <c r="D4309" i="7"/>
  <c r="D4310" i="7"/>
  <c r="D4311" i="7"/>
  <c r="D4312" i="7"/>
  <c r="D4313" i="7"/>
  <c r="D4314" i="7"/>
  <c r="D4315" i="7"/>
  <c r="D4316" i="7"/>
  <c r="D4317" i="7"/>
  <c r="D4318" i="7"/>
  <c r="D4319" i="7"/>
  <c r="D4320" i="7"/>
  <c r="D4321" i="7"/>
  <c r="D4322" i="7"/>
  <c r="D4323" i="7"/>
  <c r="D4324" i="7"/>
  <c r="D4325" i="7"/>
  <c r="D4326" i="7"/>
  <c r="D4327" i="7"/>
  <c r="D4328" i="7"/>
  <c r="D4329" i="7"/>
  <c r="D4330" i="7"/>
  <c r="D4331" i="7"/>
  <c r="D4332" i="7"/>
  <c r="D4333" i="7"/>
  <c r="D4334" i="7"/>
  <c r="D4335" i="7"/>
  <c r="D4336" i="7"/>
  <c r="D4337" i="7"/>
  <c r="D4338" i="7"/>
  <c r="D4339" i="7"/>
  <c r="D4340" i="7"/>
  <c r="D4341" i="7"/>
  <c r="D4342" i="7"/>
  <c r="D4343" i="7"/>
  <c r="D4344" i="7"/>
  <c r="D4345" i="7"/>
  <c r="D4346" i="7"/>
  <c r="D4347" i="7"/>
  <c r="D4348" i="7"/>
  <c r="D4349" i="7"/>
  <c r="D4350" i="7"/>
  <c r="D4351" i="7"/>
  <c r="D4352" i="7"/>
  <c r="D4353" i="7"/>
  <c r="D4354" i="7"/>
  <c r="D4355" i="7"/>
  <c r="D4356" i="7"/>
  <c r="D4357" i="7"/>
  <c r="D4358" i="7"/>
  <c r="D4359" i="7"/>
  <c r="D4360" i="7"/>
  <c r="D4361" i="7"/>
  <c r="D4362" i="7"/>
  <c r="D4363" i="7"/>
  <c r="D4364" i="7"/>
  <c r="D4365" i="7"/>
  <c r="D4366" i="7"/>
  <c r="D4367" i="7"/>
  <c r="D4368" i="7"/>
  <c r="D4369" i="7"/>
  <c r="D4370" i="7"/>
  <c r="D4371" i="7"/>
  <c r="D4372" i="7"/>
  <c r="D4373" i="7"/>
  <c r="D4374" i="7"/>
  <c r="D4375" i="7"/>
  <c r="D4376" i="7"/>
  <c r="D4377" i="7"/>
  <c r="D4378" i="7"/>
  <c r="D4379" i="7"/>
  <c r="D4380" i="7"/>
  <c r="D4381" i="7"/>
  <c r="D4382" i="7"/>
  <c r="D4383" i="7"/>
  <c r="D4384" i="7"/>
  <c r="D4385" i="7"/>
  <c r="D4386" i="7"/>
  <c r="D4387" i="7"/>
  <c r="D4388" i="7"/>
  <c r="D4389" i="7"/>
  <c r="D4390" i="7"/>
  <c r="D4391" i="7"/>
  <c r="D4392" i="7"/>
  <c r="D4393" i="7"/>
  <c r="D4394" i="7"/>
  <c r="D4395" i="7"/>
  <c r="D4396" i="7"/>
  <c r="D4397" i="7"/>
  <c r="D4398" i="7"/>
  <c r="D4399" i="7"/>
  <c r="D4400" i="7"/>
  <c r="D4401" i="7"/>
  <c r="D4402" i="7"/>
  <c r="D4403" i="7"/>
  <c r="D4404" i="7"/>
  <c r="D4405" i="7"/>
  <c r="D4406" i="7"/>
  <c r="D4407" i="7"/>
  <c r="D4408" i="7"/>
  <c r="D4409" i="7"/>
  <c r="D4410" i="7"/>
  <c r="D4411" i="7"/>
  <c r="D4412" i="7"/>
  <c r="D4413" i="7"/>
  <c r="D4414" i="7"/>
  <c r="D4415" i="7"/>
  <c r="D4416" i="7"/>
  <c r="D4417" i="7"/>
  <c r="D4418" i="7"/>
  <c r="D4419" i="7"/>
  <c r="D4420" i="7"/>
  <c r="D4421" i="7"/>
  <c r="D4422" i="7"/>
  <c r="D4423" i="7"/>
  <c r="D4424" i="7"/>
  <c r="D4425" i="7"/>
  <c r="D4426" i="7"/>
  <c r="D4427" i="7"/>
  <c r="D4428" i="7"/>
  <c r="D4429" i="7"/>
  <c r="D4430" i="7"/>
  <c r="D4431" i="7"/>
  <c r="D4432" i="7"/>
  <c r="D4433" i="7"/>
  <c r="D4434" i="7"/>
  <c r="D4435" i="7"/>
  <c r="D4436" i="7"/>
  <c r="D4437" i="7"/>
  <c r="D4438" i="7"/>
  <c r="D4439" i="7"/>
  <c r="D4440" i="7"/>
  <c r="D4441" i="7"/>
  <c r="D4442" i="7"/>
  <c r="D4443" i="7"/>
  <c r="D4444" i="7"/>
  <c r="D4445" i="7"/>
  <c r="D4446" i="7"/>
  <c r="D4447" i="7"/>
  <c r="D4448" i="7"/>
  <c r="D4449" i="7"/>
  <c r="D4450" i="7"/>
  <c r="D4451" i="7"/>
  <c r="D4452" i="7"/>
  <c r="D4453" i="7"/>
  <c r="D4454" i="7"/>
  <c r="D4455" i="7"/>
  <c r="D4456" i="7"/>
  <c r="D4457" i="7"/>
  <c r="D4458" i="7"/>
  <c r="D4459" i="7"/>
  <c r="D4460" i="7"/>
  <c r="D4461" i="7"/>
  <c r="D4462" i="7"/>
  <c r="D4463" i="7"/>
  <c r="D4464" i="7"/>
  <c r="D4465" i="7"/>
  <c r="D4466" i="7"/>
  <c r="D4467" i="7"/>
  <c r="D4468" i="7"/>
  <c r="D4469" i="7"/>
  <c r="D4470" i="7"/>
  <c r="D4471" i="7"/>
  <c r="D4472" i="7"/>
  <c r="D4473" i="7"/>
  <c r="D4474" i="7"/>
  <c r="D4475" i="7"/>
  <c r="D4476" i="7"/>
  <c r="D4477" i="7"/>
  <c r="D4478" i="7"/>
  <c r="D4479" i="7"/>
  <c r="D4480" i="7"/>
  <c r="D4481" i="7"/>
  <c r="D4482" i="7"/>
  <c r="D4483" i="7"/>
  <c r="D4484" i="7"/>
  <c r="D4485" i="7"/>
  <c r="D4486" i="7"/>
  <c r="D4487" i="7"/>
  <c r="D4488" i="7"/>
  <c r="D4489" i="7"/>
  <c r="D4490" i="7"/>
  <c r="D4491" i="7"/>
  <c r="D4492" i="7"/>
  <c r="D4493" i="7"/>
  <c r="D4494" i="7"/>
  <c r="D4495" i="7"/>
  <c r="D4496" i="7"/>
  <c r="D4497" i="7"/>
  <c r="D4498" i="7"/>
  <c r="D4499" i="7"/>
  <c r="D4500" i="7"/>
  <c r="D4501" i="7"/>
  <c r="D4502" i="7"/>
  <c r="D4503" i="7"/>
  <c r="D4504" i="7"/>
  <c r="D4505" i="7"/>
  <c r="D4506" i="7"/>
  <c r="D4507" i="7"/>
  <c r="D4508" i="7"/>
  <c r="D4509" i="7"/>
  <c r="D4510" i="7"/>
  <c r="D4511" i="7"/>
  <c r="D4512" i="7"/>
  <c r="D4513" i="7"/>
  <c r="D4514" i="7"/>
  <c r="D4515" i="7"/>
  <c r="D4516" i="7"/>
  <c r="D4517" i="7"/>
  <c r="D4518" i="7"/>
  <c r="D4519" i="7"/>
  <c r="D4520" i="7"/>
  <c r="D4521" i="7"/>
  <c r="D4522" i="7"/>
  <c r="D4523" i="7"/>
  <c r="D4524" i="7"/>
  <c r="D4525" i="7"/>
  <c r="D4526" i="7"/>
  <c r="D4527" i="7"/>
  <c r="D4528" i="7"/>
  <c r="D4529" i="7"/>
  <c r="D4530" i="7"/>
  <c r="D4531" i="7"/>
  <c r="D4532" i="7"/>
  <c r="D4533" i="7"/>
  <c r="D4534" i="7"/>
  <c r="D4535" i="7"/>
  <c r="D4536" i="7"/>
  <c r="D4537" i="7"/>
  <c r="D4538" i="7"/>
  <c r="D4539" i="7"/>
  <c r="D4540" i="7"/>
  <c r="D4541" i="7"/>
  <c r="D4542" i="7"/>
  <c r="D4543" i="7"/>
  <c r="D4544" i="7"/>
  <c r="D4545" i="7"/>
  <c r="D4546" i="7"/>
  <c r="D4547" i="7"/>
  <c r="D4548" i="7"/>
  <c r="D4549" i="7"/>
  <c r="D4550" i="7"/>
  <c r="D4551" i="7"/>
  <c r="D4552" i="7"/>
  <c r="D4553" i="7"/>
  <c r="D4554" i="7"/>
  <c r="D4555" i="7"/>
  <c r="D4556" i="7"/>
  <c r="D4557" i="7"/>
  <c r="D4558" i="7"/>
  <c r="D4559" i="7"/>
  <c r="D4560" i="7"/>
  <c r="D4561" i="7"/>
  <c r="D4562" i="7"/>
  <c r="D4563" i="7"/>
  <c r="D4564" i="7"/>
  <c r="D4565" i="7"/>
  <c r="D4566" i="7"/>
  <c r="D4567" i="7"/>
  <c r="D4568" i="7"/>
  <c r="D4569" i="7"/>
  <c r="D4570" i="7"/>
  <c r="D4571" i="7"/>
  <c r="D4572" i="7"/>
  <c r="D4573" i="7"/>
  <c r="D4574" i="7"/>
  <c r="D4575" i="7"/>
  <c r="D4576" i="7"/>
  <c r="D4577" i="7"/>
  <c r="D4578" i="7"/>
  <c r="D4579" i="7"/>
  <c r="D4580" i="7"/>
  <c r="D4581" i="7"/>
  <c r="D4582" i="7"/>
  <c r="D4583" i="7"/>
  <c r="D4584" i="7"/>
  <c r="D4585" i="7"/>
  <c r="D4586" i="7"/>
  <c r="D4587" i="7"/>
  <c r="D4588" i="7"/>
  <c r="D4589" i="7"/>
  <c r="D4590" i="7"/>
  <c r="D4591" i="7"/>
  <c r="D4592" i="7"/>
  <c r="D4593" i="7"/>
  <c r="D4594" i="7"/>
  <c r="D4595" i="7"/>
  <c r="D4596" i="7"/>
  <c r="D4597" i="7"/>
  <c r="D4598" i="7"/>
  <c r="D4599" i="7"/>
  <c r="D4600" i="7"/>
  <c r="D4601" i="7"/>
  <c r="D4602" i="7"/>
  <c r="D4603" i="7"/>
  <c r="D4604" i="7"/>
  <c r="D4605" i="7"/>
  <c r="D4606" i="7"/>
  <c r="D4607" i="7"/>
  <c r="D4608" i="7"/>
  <c r="D4609" i="7"/>
  <c r="D4610" i="7"/>
  <c r="D4611" i="7"/>
  <c r="D4612" i="7"/>
  <c r="D4613" i="7"/>
  <c r="D4614" i="7"/>
  <c r="D4615" i="7"/>
  <c r="D4616" i="7"/>
  <c r="D4617" i="7"/>
  <c r="D4618" i="7"/>
  <c r="D4619" i="7"/>
  <c r="D4620" i="7"/>
  <c r="D4621" i="7"/>
  <c r="D4622" i="7"/>
  <c r="D4623" i="7"/>
  <c r="D4624" i="7"/>
  <c r="D4625" i="7"/>
  <c r="D4626" i="7"/>
  <c r="D4627" i="7"/>
  <c r="D4628" i="7"/>
  <c r="D4629" i="7"/>
  <c r="D4630" i="7"/>
  <c r="D4631" i="7"/>
  <c r="D4632" i="7"/>
  <c r="D4633" i="7"/>
  <c r="D4634" i="7"/>
  <c r="D4635" i="7"/>
  <c r="D4636" i="7"/>
  <c r="D4637" i="7"/>
  <c r="D4638" i="7"/>
  <c r="D4639" i="7"/>
  <c r="D4640" i="7"/>
  <c r="D4641" i="7"/>
  <c r="D4642" i="7"/>
  <c r="D4643" i="7"/>
  <c r="D4644" i="7"/>
  <c r="D4645" i="7"/>
  <c r="D4646" i="7"/>
  <c r="D4647" i="7"/>
  <c r="D4648" i="7"/>
  <c r="D4649" i="7"/>
  <c r="D4650" i="7"/>
  <c r="D4651" i="7"/>
  <c r="D4652" i="7"/>
  <c r="D4653" i="7"/>
  <c r="D4654" i="7"/>
  <c r="D4655" i="7"/>
  <c r="D4656" i="7"/>
  <c r="D4657" i="7"/>
  <c r="D4658" i="7"/>
  <c r="D4659" i="7"/>
  <c r="D4660" i="7"/>
  <c r="D4661" i="7"/>
  <c r="D4662" i="7"/>
  <c r="D4663" i="7"/>
  <c r="D4664" i="7"/>
  <c r="D4665" i="7"/>
  <c r="D4666" i="7"/>
  <c r="D4667" i="7"/>
  <c r="D4668" i="7"/>
  <c r="D4669" i="7"/>
  <c r="D4670" i="7"/>
  <c r="D4671" i="7"/>
  <c r="D4672" i="7"/>
  <c r="D4673" i="7"/>
  <c r="D4674" i="7"/>
  <c r="D4675" i="7"/>
  <c r="D4676" i="7"/>
  <c r="D4677" i="7"/>
  <c r="D4678" i="7"/>
  <c r="D4679" i="7"/>
  <c r="D4680" i="7"/>
  <c r="D4681" i="7"/>
  <c r="D4682" i="7"/>
  <c r="D4683" i="7"/>
  <c r="D4684" i="7"/>
  <c r="D4685" i="7"/>
  <c r="D4686" i="7"/>
  <c r="D4687" i="7"/>
  <c r="D4688" i="7"/>
  <c r="D4689" i="7"/>
  <c r="D4690" i="7"/>
  <c r="D4691" i="7"/>
  <c r="D4692" i="7"/>
  <c r="D4693" i="7"/>
  <c r="D4694" i="7"/>
  <c r="D4695" i="7"/>
  <c r="D4696" i="7"/>
  <c r="D4697" i="7"/>
  <c r="D4698" i="7"/>
  <c r="D4699" i="7"/>
  <c r="D4700" i="7"/>
  <c r="D4701" i="7"/>
  <c r="D4702" i="7"/>
  <c r="D4703" i="7"/>
  <c r="D4704" i="7"/>
  <c r="D4705" i="7"/>
  <c r="D4706" i="7"/>
  <c r="D4707" i="7"/>
  <c r="D4708" i="7"/>
  <c r="D4709" i="7"/>
  <c r="D4710" i="7"/>
  <c r="D4711" i="7"/>
  <c r="D4712" i="7"/>
  <c r="D4713" i="7"/>
  <c r="D4714" i="7"/>
  <c r="D4715" i="7"/>
  <c r="D4716" i="7"/>
  <c r="D4717" i="7"/>
  <c r="D4718" i="7"/>
  <c r="D4719" i="7"/>
  <c r="D4720" i="7"/>
  <c r="D4721" i="7"/>
  <c r="D4722" i="7"/>
  <c r="D4723" i="7"/>
  <c r="D4724" i="7"/>
  <c r="D4725" i="7"/>
  <c r="D4726" i="7"/>
  <c r="D4727" i="7"/>
  <c r="D4728" i="7"/>
  <c r="D4729" i="7"/>
  <c r="D4730" i="7"/>
  <c r="D4731" i="7"/>
  <c r="D4732" i="7"/>
  <c r="D4733" i="7"/>
  <c r="D4734" i="7"/>
  <c r="D4735" i="7"/>
  <c r="D4736" i="7"/>
  <c r="D4737" i="7"/>
  <c r="D4738" i="7"/>
  <c r="D4739" i="7"/>
  <c r="D4740" i="7"/>
  <c r="D4741" i="7"/>
  <c r="D4742" i="7"/>
  <c r="D4743" i="7"/>
  <c r="D4744" i="7"/>
  <c r="D4745" i="7"/>
  <c r="D4746" i="7"/>
  <c r="D4747" i="7"/>
  <c r="D4748" i="7"/>
  <c r="D4749" i="7"/>
  <c r="D4750" i="7"/>
  <c r="D4751" i="7"/>
  <c r="D4752" i="7"/>
  <c r="D4753" i="7"/>
  <c r="D4754" i="7"/>
  <c r="D4755" i="7"/>
  <c r="D4756" i="7"/>
  <c r="D4757" i="7"/>
  <c r="D4758" i="7"/>
  <c r="D4759" i="7"/>
  <c r="D4760" i="7"/>
  <c r="D4761" i="7"/>
  <c r="D4762" i="7"/>
  <c r="D4763" i="7"/>
  <c r="D4764" i="7"/>
  <c r="D4765" i="7"/>
  <c r="D4766" i="7"/>
  <c r="D4767" i="7"/>
  <c r="D4768" i="7"/>
  <c r="D4769" i="7"/>
  <c r="D4770" i="7"/>
  <c r="D4771" i="7"/>
  <c r="D4772" i="7"/>
  <c r="D4773" i="7"/>
  <c r="D4774" i="7"/>
  <c r="D4775" i="7"/>
  <c r="D4776" i="7"/>
  <c r="D4777" i="7"/>
  <c r="D4778" i="7"/>
  <c r="D4779" i="7"/>
  <c r="D4780" i="7"/>
  <c r="D4781" i="7"/>
  <c r="D4782" i="7"/>
  <c r="D4783" i="7"/>
  <c r="D4784" i="7"/>
  <c r="D4785" i="7"/>
  <c r="D4786" i="7"/>
  <c r="D4787" i="7"/>
  <c r="D4788" i="7"/>
  <c r="D4789" i="7"/>
  <c r="D4790" i="7"/>
  <c r="D4791" i="7"/>
  <c r="D4792" i="7"/>
  <c r="D4793" i="7"/>
  <c r="D4794" i="7"/>
  <c r="D4795" i="7"/>
  <c r="D4796" i="7"/>
  <c r="D4797" i="7"/>
  <c r="D4798" i="7"/>
  <c r="D4799" i="7"/>
  <c r="D4800" i="7"/>
  <c r="D4801" i="7"/>
  <c r="D4802" i="7"/>
  <c r="D4803" i="7"/>
  <c r="D4804" i="7"/>
  <c r="D4805" i="7"/>
  <c r="D4806" i="7"/>
  <c r="D4807" i="7"/>
  <c r="D4808" i="7"/>
  <c r="D4809" i="7"/>
  <c r="D4810" i="7"/>
  <c r="D4811" i="7"/>
  <c r="D4812" i="7"/>
  <c r="D4813" i="7"/>
  <c r="D4814" i="7"/>
  <c r="D4815" i="7"/>
  <c r="D4816" i="7"/>
  <c r="D4817" i="7"/>
  <c r="D4818" i="7"/>
  <c r="D4819" i="7"/>
  <c r="D4820" i="7"/>
  <c r="D4821" i="7"/>
  <c r="D4822" i="7"/>
  <c r="D4823" i="7"/>
  <c r="D4824" i="7"/>
  <c r="D4825" i="7"/>
  <c r="D4826" i="7"/>
  <c r="D4827" i="7"/>
  <c r="D4828" i="7"/>
  <c r="D4829" i="7"/>
  <c r="D4830" i="7"/>
  <c r="D4831" i="7"/>
  <c r="D4832" i="7"/>
  <c r="D4833" i="7"/>
  <c r="D4834" i="7"/>
  <c r="D4835" i="7"/>
  <c r="D4836" i="7"/>
  <c r="D4837" i="7"/>
  <c r="D4838" i="7"/>
  <c r="D4839" i="7"/>
  <c r="D4840" i="7"/>
  <c r="D4841" i="7"/>
  <c r="D4842" i="7"/>
  <c r="D4843" i="7"/>
  <c r="D4844" i="7"/>
  <c r="D4845" i="7"/>
  <c r="D4846" i="7"/>
  <c r="D4847" i="7"/>
  <c r="D4848" i="7"/>
  <c r="D4849" i="7"/>
  <c r="D4850" i="7"/>
  <c r="D4851" i="7"/>
  <c r="D4852" i="7"/>
  <c r="D4853" i="7"/>
  <c r="D4854" i="7"/>
  <c r="D4855" i="7"/>
  <c r="D4856" i="7"/>
  <c r="D4857" i="7"/>
  <c r="D4858" i="7"/>
  <c r="D4859" i="7"/>
  <c r="D4860" i="7"/>
  <c r="D4861" i="7"/>
  <c r="D4862" i="7"/>
  <c r="D4863" i="7"/>
  <c r="D4864" i="7"/>
  <c r="D4865" i="7"/>
  <c r="D4866" i="7"/>
  <c r="D4867" i="7"/>
  <c r="D4868" i="7"/>
  <c r="D4869" i="7"/>
  <c r="D4870" i="7"/>
  <c r="D4871" i="7"/>
  <c r="D4872" i="7"/>
  <c r="D4873" i="7"/>
  <c r="D4874" i="7"/>
  <c r="D4875" i="7"/>
  <c r="D4876" i="7"/>
  <c r="D4877" i="7"/>
  <c r="D4878" i="7"/>
  <c r="D4879" i="7"/>
  <c r="D4880" i="7"/>
  <c r="D4881" i="7"/>
  <c r="D4882" i="7"/>
  <c r="D4883" i="7"/>
  <c r="D4884" i="7"/>
  <c r="D4885" i="7"/>
  <c r="D4886" i="7"/>
  <c r="D4887" i="7"/>
  <c r="D4888" i="7"/>
  <c r="D4889" i="7"/>
  <c r="D4890" i="7"/>
  <c r="D4891" i="7"/>
  <c r="D4892" i="7"/>
  <c r="D4893" i="7"/>
  <c r="D4894" i="7"/>
  <c r="D4895" i="7"/>
  <c r="D4896" i="7"/>
  <c r="D4897" i="7"/>
  <c r="D4898" i="7"/>
  <c r="D4899" i="7"/>
  <c r="D4900" i="7"/>
  <c r="D4901" i="7"/>
  <c r="D4902" i="7"/>
  <c r="D4903" i="7"/>
  <c r="D4904" i="7"/>
  <c r="D4905" i="7"/>
  <c r="D4906" i="7"/>
  <c r="D4907" i="7"/>
  <c r="D4908" i="7"/>
  <c r="D4909" i="7"/>
  <c r="D4910" i="7"/>
  <c r="D4911" i="7"/>
  <c r="D4912" i="7"/>
  <c r="D4913" i="7"/>
  <c r="D4914" i="7"/>
  <c r="D4915" i="7"/>
  <c r="D4916" i="7"/>
  <c r="D4917" i="7"/>
  <c r="D4918" i="7"/>
  <c r="D4919" i="7"/>
  <c r="D4920" i="7"/>
  <c r="D4921" i="7"/>
  <c r="D4922" i="7"/>
  <c r="D4923" i="7"/>
  <c r="D4924" i="7"/>
  <c r="D4925" i="7"/>
  <c r="D4926" i="7"/>
  <c r="D4927" i="7"/>
  <c r="D4928" i="7"/>
  <c r="D4929" i="7"/>
  <c r="D4930" i="7"/>
  <c r="D4931" i="7"/>
  <c r="D4932" i="7"/>
  <c r="D4933" i="7"/>
  <c r="D4934" i="7"/>
  <c r="D4935" i="7"/>
  <c r="D4936" i="7"/>
  <c r="D4937" i="7"/>
  <c r="D4938" i="7"/>
  <c r="D4939" i="7"/>
  <c r="D4940" i="7"/>
  <c r="D4941" i="7"/>
  <c r="D4942" i="7"/>
  <c r="D4943" i="7"/>
  <c r="D4944" i="7"/>
  <c r="D4945" i="7"/>
  <c r="D4946" i="7"/>
  <c r="D4947" i="7"/>
  <c r="D4948" i="7"/>
  <c r="D4949" i="7"/>
  <c r="D4950" i="7"/>
  <c r="D4951" i="7"/>
  <c r="D4952" i="7"/>
  <c r="D4953" i="7"/>
  <c r="D4954" i="7"/>
  <c r="D4955" i="7"/>
  <c r="D4956" i="7"/>
  <c r="D4957" i="7"/>
  <c r="D4958" i="7"/>
  <c r="D4959" i="7"/>
  <c r="D4960" i="7"/>
  <c r="D4961" i="7"/>
  <c r="D4962" i="7"/>
  <c r="D4963" i="7"/>
  <c r="D4964" i="7"/>
  <c r="D4965" i="7"/>
  <c r="D4966" i="7"/>
  <c r="D4967" i="7"/>
  <c r="D4968" i="7"/>
  <c r="D4969" i="7"/>
  <c r="D4970" i="7"/>
  <c r="D4971" i="7"/>
  <c r="D4972" i="7"/>
  <c r="D4973" i="7"/>
  <c r="D4974" i="7"/>
  <c r="D4975" i="7"/>
  <c r="D4976" i="7"/>
  <c r="D4977" i="7"/>
  <c r="D4978" i="7"/>
  <c r="D4979" i="7"/>
  <c r="D4980" i="7"/>
  <c r="D4981" i="7"/>
  <c r="D4982" i="7"/>
  <c r="D4983" i="7"/>
  <c r="D4984" i="7"/>
  <c r="D4985" i="7"/>
  <c r="D4986" i="7"/>
  <c r="D4987" i="7"/>
  <c r="D4988" i="7"/>
  <c r="D4989" i="7"/>
  <c r="D4990" i="7"/>
  <c r="D4991" i="7"/>
  <c r="D4992" i="7"/>
  <c r="D4993" i="7"/>
  <c r="D4994" i="7"/>
  <c r="D4995" i="7"/>
  <c r="D4996" i="7"/>
  <c r="D4997" i="7"/>
  <c r="D4998" i="7"/>
  <c r="D4999" i="7"/>
  <c r="D5000" i="7"/>
  <c r="D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1994" i="7"/>
  <c r="B1995" i="7"/>
  <c r="B1996" i="7"/>
  <c r="B1997" i="7"/>
  <c r="B1998" i="7"/>
  <c r="B1999" i="7"/>
  <c r="B2000" i="7"/>
  <c r="B2001" i="7"/>
  <c r="B2002" i="7"/>
  <c r="B2003" i="7"/>
  <c r="B2004" i="7"/>
  <c r="B2005" i="7"/>
  <c r="B2006" i="7"/>
  <c r="B2007" i="7"/>
  <c r="B2008" i="7"/>
  <c r="B2009" i="7"/>
  <c r="B2010" i="7"/>
  <c r="B2011" i="7"/>
  <c r="B2012" i="7"/>
  <c r="B2013" i="7"/>
  <c r="B2014" i="7"/>
  <c r="B2015" i="7"/>
  <c r="B2016" i="7"/>
  <c r="B2017" i="7"/>
  <c r="B2018" i="7"/>
  <c r="B2019" i="7"/>
  <c r="B2020" i="7"/>
  <c r="B2021" i="7"/>
  <c r="B2022" i="7"/>
  <c r="B2023" i="7"/>
  <c r="B2024" i="7"/>
  <c r="B2025" i="7"/>
  <c r="B2026" i="7"/>
  <c r="B2027" i="7"/>
  <c r="B2028" i="7"/>
  <c r="B2029" i="7"/>
  <c r="B2030" i="7"/>
  <c r="B2031" i="7"/>
  <c r="B2032" i="7"/>
  <c r="B2033" i="7"/>
  <c r="B2034" i="7"/>
  <c r="B2035" i="7"/>
  <c r="B2036" i="7"/>
  <c r="B2037" i="7"/>
  <c r="B2038" i="7"/>
  <c r="B2039" i="7"/>
  <c r="B2040" i="7"/>
  <c r="B2041" i="7"/>
  <c r="B2042" i="7"/>
  <c r="B2043" i="7"/>
  <c r="B2044" i="7"/>
  <c r="B2045" i="7"/>
  <c r="B2046" i="7"/>
  <c r="B2047" i="7"/>
  <c r="B2048" i="7"/>
  <c r="B2049" i="7"/>
  <c r="B2050" i="7"/>
  <c r="B2051" i="7"/>
  <c r="B2052" i="7"/>
  <c r="B2053" i="7"/>
  <c r="B2054" i="7"/>
  <c r="B2055" i="7"/>
  <c r="B2056" i="7"/>
  <c r="B2057" i="7"/>
  <c r="B2058" i="7"/>
  <c r="B2059" i="7"/>
  <c r="B2060" i="7"/>
  <c r="B2061" i="7"/>
  <c r="B2062" i="7"/>
  <c r="B2063" i="7"/>
  <c r="B2064" i="7"/>
  <c r="B2065" i="7"/>
  <c r="B2066" i="7"/>
  <c r="B2067" i="7"/>
  <c r="B2068" i="7"/>
  <c r="B2069" i="7"/>
  <c r="B2070" i="7"/>
  <c r="B2071" i="7"/>
  <c r="B2072" i="7"/>
  <c r="B2073" i="7"/>
  <c r="B2074" i="7"/>
  <c r="B2075" i="7"/>
  <c r="B2076" i="7"/>
  <c r="B2077" i="7"/>
  <c r="B2078" i="7"/>
  <c r="B2079" i="7"/>
  <c r="B2080" i="7"/>
  <c r="B2081" i="7"/>
  <c r="B2082" i="7"/>
  <c r="B2083" i="7"/>
  <c r="B2084" i="7"/>
  <c r="B2085" i="7"/>
  <c r="B2086" i="7"/>
  <c r="B2087" i="7"/>
  <c r="B2088" i="7"/>
  <c r="B2089" i="7"/>
  <c r="B2090" i="7"/>
  <c r="B2091" i="7"/>
  <c r="B2092" i="7"/>
  <c r="B2093" i="7"/>
  <c r="B2094" i="7"/>
  <c r="B2095" i="7"/>
  <c r="B2096" i="7"/>
  <c r="B2097" i="7"/>
  <c r="B2098" i="7"/>
  <c r="B2099" i="7"/>
  <c r="B2100" i="7"/>
  <c r="B2101" i="7"/>
  <c r="B2102" i="7"/>
  <c r="B2103" i="7"/>
  <c r="B2104" i="7"/>
  <c r="B2105" i="7"/>
  <c r="B2106" i="7"/>
  <c r="B2107" i="7"/>
  <c r="B2108" i="7"/>
  <c r="B2109" i="7"/>
  <c r="B2110" i="7"/>
  <c r="B2111" i="7"/>
  <c r="B2112" i="7"/>
  <c r="B2113" i="7"/>
  <c r="B2114" i="7"/>
  <c r="B2115" i="7"/>
  <c r="B2116" i="7"/>
  <c r="B2117" i="7"/>
  <c r="B2118" i="7"/>
  <c r="B2119" i="7"/>
  <c r="B2120" i="7"/>
  <c r="B2121" i="7"/>
  <c r="B2122" i="7"/>
  <c r="B2123" i="7"/>
  <c r="B2124" i="7"/>
  <c r="B2125" i="7"/>
  <c r="B2126" i="7"/>
  <c r="B2127" i="7"/>
  <c r="B2128" i="7"/>
  <c r="B2129" i="7"/>
  <c r="B2130" i="7"/>
  <c r="B2131" i="7"/>
  <c r="B2132" i="7"/>
  <c r="B2133" i="7"/>
  <c r="B2134" i="7"/>
  <c r="B2135" i="7"/>
  <c r="B2136" i="7"/>
  <c r="B2137" i="7"/>
  <c r="B2138" i="7"/>
  <c r="B2139" i="7"/>
  <c r="B2140" i="7"/>
  <c r="B2141" i="7"/>
  <c r="B2142" i="7"/>
  <c r="B2143" i="7"/>
  <c r="B2144" i="7"/>
  <c r="B2145" i="7"/>
  <c r="B2146" i="7"/>
  <c r="B2147" i="7"/>
  <c r="B2148" i="7"/>
  <c r="B2149" i="7"/>
  <c r="B2150" i="7"/>
  <c r="B2151" i="7"/>
  <c r="B2152" i="7"/>
  <c r="B2153" i="7"/>
  <c r="B2154" i="7"/>
  <c r="B2155" i="7"/>
  <c r="B2156" i="7"/>
  <c r="B2157" i="7"/>
  <c r="B2158" i="7"/>
  <c r="B2159" i="7"/>
  <c r="B2160" i="7"/>
  <c r="B2161" i="7"/>
  <c r="B2162" i="7"/>
  <c r="B2163" i="7"/>
  <c r="B2164" i="7"/>
  <c r="B2165" i="7"/>
  <c r="B2166" i="7"/>
  <c r="B2167" i="7"/>
  <c r="B2168" i="7"/>
  <c r="B2169" i="7"/>
  <c r="B2170" i="7"/>
  <c r="B2171" i="7"/>
  <c r="B2172" i="7"/>
  <c r="B2173" i="7"/>
  <c r="B2174" i="7"/>
  <c r="B2175" i="7"/>
  <c r="B2176" i="7"/>
  <c r="B2177" i="7"/>
  <c r="B2178" i="7"/>
  <c r="B2179" i="7"/>
  <c r="B2180" i="7"/>
  <c r="B2181" i="7"/>
  <c r="B2182" i="7"/>
  <c r="B2183" i="7"/>
  <c r="B2184" i="7"/>
  <c r="B2185" i="7"/>
  <c r="B2186" i="7"/>
  <c r="B2187" i="7"/>
  <c r="B2188" i="7"/>
  <c r="B2189" i="7"/>
  <c r="B2190" i="7"/>
  <c r="B2191" i="7"/>
  <c r="B2192" i="7"/>
  <c r="B2193" i="7"/>
  <c r="B2194" i="7"/>
  <c r="B2195" i="7"/>
  <c r="B2196" i="7"/>
  <c r="B2197" i="7"/>
  <c r="B2198" i="7"/>
  <c r="B2199" i="7"/>
  <c r="B2200" i="7"/>
  <c r="B2201" i="7"/>
  <c r="B2202" i="7"/>
  <c r="B2203" i="7"/>
  <c r="B2204" i="7"/>
  <c r="B2205" i="7"/>
  <c r="B2206" i="7"/>
  <c r="B2207" i="7"/>
  <c r="B2208" i="7"/>
  <c r="B2209" i="7"/>
  <c r="B2210" i="7"/>
  <c r="B2211" i="7"/>
  <c r="B2212" i="7"/>
  <c r="B2213" i="7"/>
  <c r="B2214" i="7"/>
  <c r="B2215" i="7"/>
  <c r="B2216" i="7"/>
  <c r="B2217" i="7"/>
  <c r="B2218" i="7"/>
  <c r="B2219" i="7"/>
  <c r="B2220" i="7"/>
  <c r="B2221" i="7"/>
  <c r="B2222" i="7"/>
  <c r="B2223" i="7"/>
  <c r="B2224" i="7"/>
  <c r="B2225" i="7"/>
  <c r="B2226" i="7"/>
  <c r="B2227" i="7"/>
  <c r="B2228" i="7"/>
  <c r="B2229" i="7"/>
  <c r="B2230" i="7"/>
  <c r="B2231" i="7"/>
  <c r="B2232" i="7"/>
  <c r="B2233" i="7"/>
  <c r="B2234" i="7"/>
  <c r="B2235" i="7"/>
  <c r="B2236" i="7"/>
  <c r="B2237" i="7"/>
  <c r="B2238" i="7"/>
  <c r="B2239" i="7"/>
  <c r="B2240" i="7"/>
  <c r="B2241" i="7"/>
  <c r="B2242" i="7"/>
  <c r="B2243" i="7"/>
  <c r="B2244" i="7"/>
  <c r="B2245" i="7"/>
  <c r="B2246" i="7"/>
  <c r="B2247" i="7"/>
  <c r="B2248" i="7"/>
  <c r="B2249" i="7"/>
  <c r="B2250" i="7"/>
  <c r="B2251" i="7"/>
  <c r="B2252" i="7"/>
  <c r="B2253" i="7"/>
  <c r="B2254" i="7"/>
  <c r="B2255" i="7"/>
  <c r="B2256" i="7"/>
  <c r="B2257" i="7"/>
  <c r="B2258" i="7"/>
  <c r="B2259" i="7"/>
  <c r="B2260" i="7"/>
  <c r="B2261" i="7"/>
  <c r="B2262" i="7"/>
  <c r="B2263" i="7"/>
  <c r="B2264" i="7"/>
  <c r="B2265" i="7"/>
  <c r="B2266" i="7"/>
  <c r="B2267" i="7"/>
  <c r="B2268" i="7"/>
  <c r="B2269" i="7"/>
  <c r="B2270" i="7"/>
  <c r="B2271" i="7"/>
  <c r="B2272" i="7"/>
  <c r="B2273" i="7"/>
  <c r="B2274" i="7"/>
  <c r="B2275" i="7"/>
  <c r="B2276" i="7"/>
  <c r="B2277" i="7"/>
  <c r="B2278" i="7"/>
  <c r="B2279" i="7"/>
  <c r="B2280" i="7"/>
  <c r="B2281" i="7"/>
  <c r="B2282" i="7"/>
  <c r="B2283" i="7"/>
  <c r="B2284" i="7"/>
  <c r="B2285" i="7"/>
  <c r="B2286" i="7"/>
  <c r="B2287" i="7"/>
  <c r="B2288" i="7"/>
  <c r="B2289" i="7"/>
  <c r="B2290" i="7"/>
  <c r="B2291" i="7"/>
  <c r="B2292" i="7"/>
  <c r="B2293" i="7"/>
  <c r="B2294" i="7"/>
  <c r="B2295" i="7"/>
  <c r="B2296" i="7"/>
  <c r="B2297" i="7"/>
  <c r="B2298" i="7"/>
  <c r="B2299" i="7"/>
  <c r="B2300" i="7"/>
  <c r="B2301" i="7"/>
  <c r="B2302" i="7"/>
  <c r="B2303" i="7"/>
  <c r="B2304" i="7"/>
  <c r="B2305" i="7"/>
  <c r="B2306" i="7"/>
  <c r="B2307" i="7"/>
  <c r="B2308" i="7"/>
  <c r="B2309" i="7"/>
  <c r="B2310" i="7"/>
  <c r="B2311" i="7"/>
  <c r="B2312" i="7"/>
  <c r="B2313" i="7"/>
  <c r="B2314" i="7"/>
  <c r="B2315" i="7"/>
  <c r="B2316" i="7"/>
  <c r="B2317" i="7"/>
  <c r="B2318" i="7"/>
  <c r="B2319" i="7"/>
  <c r="B2320" i="7"/>
  <c r="B2321" i="7"/>
  <c r="B2322" i="7"/>
  <c r="B2323" i="7"/>
  <c r="B2324" i="7"/>
  <c r="B2325" i="7"/>
  <c r="B2326" i="7"/>
  <c r="B2327" i="7"/>
  <c r="B2328" i="7"/>
  <c r="B2329" i="7"/>
  <c r="B2330" i="7"/>
  <c r="B2331" i="7"/>
  <c r="B2332" i="7"/>
  <c r="B2333" i="7"/>
  <c r="B2334" i="7"/>
  <c r="B2335" i="7"/>
  <c r="B2336" i="7"/>
  <c r="B2337" i="7"/>
  <c r="B2338" i="7"/>
  <c r="B2339" i="7"/>
  <c r="B2340" i="7"/>
  <c r="B2341" i="7"/>
  <c r="B2342" i="7"/>
  <c r="B2343" i="7"/>
  <c r="B2344" i="7"/>
  <c r="B2345" i="7"/>
  <c r="B2346" i="7"/>
  <c r="B2347" i="7"/>
  <c r="B2348" i="7"/>
  <c r="B2349" i="7"/>
  <c r="B2350" i="7"/>
  <c r="B2351" i="7"/>
  <c r="B2352" i="7"/>
  <c r="B2353" i="7"/>
  <c r="B2354" i="7"/>
  <c r="B2355" i="7"/>
  <c r="B2356" i="7"/>
  <c r="B2357" i="7"/>
  <c r="B2358" i="7"/>
  <c r="B2359" i="7"/>
  <c r="B2360" i="7"/>
  <c r="B2361" i="7"/>
  <c r="B2362" i="7"/>
  <c r="B2363" i="7"/>
  <c r="B2364" i="7"/>
  <c r="B2365" i="7"/>
  <c r="B2366" i="7"/>
  <c r="B2367" i="7"/>
  <c r="B2368" i="7"/>
  <c r="B2369" i="7"/>
  <c r="B2370" i="7"/>
  <c r="B2371" i="7"/>
  <c r="B2372" i="7"/>
  <c r="B2373" i="7"/>
  <c r="B2374" i="7"/>
  <c r="B2375" i="7"/>
  <c r="B2376" i="7"/>
  <c r="B2377" i="7"/>
  <c r="B2378" i="7"/>
  <c r="B2379" i="7"/>
  <c r="B2380" i="7"/>
  <c r="B2381" i="7"/>
  <c r="B2382" i="7"/>
  <c r="B2383" i="7"/>
  <c r="B2384" i="7"/>
  <c r="B2385" i="7"/>
  <c r="B2386" i="7"/>
  <c r="B2387" i="7"/>
  <c r="B2388" i="7"/>
  <c r="B2389" i="7"/>
  <c r="B2390" i="7"/>
  <c r="B2391" i="7"/>
  <c r="B2392" i="7"/>
  <c r="B2393" i="7"/>
  <c r="B2394" i="7"/>
  <c r="B2395" i="7"/>
  <c r="B2396" i="7"/>
  <c r="B2397" i="7"/>
  <c r="B2398" i="7"/>
  <c r="B2399" i="7"/>
  <c r="B2400" i="7"/>
  <c r="B2401" i="7"/>
  <c r="B2402" i="7"/>
  <c r="B2403" i="7"/>
  <c r="B2404" i="7"/>
  <c r="B2405" i="7"/>
  <c r="B2406" i="7"/>
  <c r="B2407" i="7"/>
  <c r="B2408" i="7"/>
  <c r="B2409" i="7"/>
  <c r="B2410" i="7"/>
  <c r="B2411" i="7"/>
  <c r="B2412" i="7"/>
  <c r="B2413" i="7"/>
  <c r="B2414" i="7"/>
  <c r="B2415" i="7"/>
  <c r="B2416" i="7"/>
  <c r="B2417" i="7"/>
  <c r="B2418" i="7"/>
  <c r="B2419" i="7"/>
  <c r="B2420" i="7"/>
  <c r="B2421" i="7"/>
  <c r="B2422" i="7"/>
  <c r="B2423" i="7"/>
  <c r="B2424" i="7"/>
  <c r="B2425" i="7"/>
  <c r="B2426" i="7"/>
  <c r="B2427" i="7"/>
  <c r="B2428" i="7"/>
  <c r="B2429" i="7"/>
  <c r="B2430" i="7"/>
  <c r="B2431" i="7"/>
  <c r="B2432" i="7"/>
  <c r="B2433" i="7"/>
  <c r="B2434" i="7"/>
  <c r="B2435" i="7"/>
  <c r="B2436" i="7"/>
  <c r="B2437" i="7"/>
  <c r="B2438" i="7"/>
  <c r="B2439" i="7"/>
  <c r="B2440" i="7"/>
  <c r="B2441" i="7"/>
  <c r="B2442" i="7"/>
  <c r="B2443" i="7"/>
  <c r="B2444" i="7"/>
  <c r="B2445" i="7"/>
  <c r="B2446" i="7"/>
  <c r="B2447" i="7"/>
  <c r="B2448" i="7"/>
  <c r="B2449" i="7"/>
  <c r="B2450" i="7"/>
  <c r="B2451" i="7"/>
  <c r="B2452" i="7"/>
  <c r="B2453" i="7"/>
  <c r="B2454" i="7"/>
  <c r="B2455" i="7"/>
  <c r="B2456" i="7"/>
  <c r="B2457" i="7"/>
  <c r="B2458" i="7"/>
  <c r="B2459" i="7"/>
  <c r="B2460" i="7"/>
  <c r="B2461" i="7"/>
  <c r="B2462" i="7"/>
  <c r="B2463" i="7"/>
  <c r="B2464" i="7"/>
  <c r="B2465" i="7"/>
  <c r="B2466" i="7"/>
  <c r="B2467" i="7"/>
  <c r="B2468" i="7"/>
  <c r="B2469" i="7"/>
  <c r="B2470" i="7"/>
  <c r="B2471" i="7"/>
  <c r="B2472" i="7"/>
  <c r="B2473" i="7"/>
  <c r="B2474" i="7"/>
  <c r="B2475" i="7"/>
  <c r="B2476" i="7"/>
  <c r="B2477" i="7"/>
  <c r="B2478" i="7"/>
  <c r="B2479" i="7"/>
  <c r="B2480" i="7"/>
  <c r="B2481" i="7"/>
  <c r="B2482" i="7"/>
  <c r="B2483" i="7"/>
  <c r="B2484" i="7"/>
  <c r="B2485" i="7"/>
  <c r="B2486" i="7"/>
  <c r="B2487" i="7"/>
  <c r="B2488" i="7"/>
  <c r="B2489" i="7"/>
  <c r="B2490" i="7"/>
  <c r="B2491" i="7"/>
  <c r="B2492" i="7"/>
  <c r="B2493" i="7"/>
  <c r="B2494" i="7"/>
  <c r="B2495" i="7"/>
  <c r="B2496" i="7"/>
  <c r="B2497" i="7"/>
  <c r="B2498" i="7"/>
  <c r="B2499" i="7"/>
  <c r="B2500" i="7"/>
  <c r="B2501" i="7"/>
  <c r="B2502" i="7"/>
  <c r="B2503" i="7"/>
  <c r="B2504" i="7"/>
  <c r="B2505" i="7"/>
  <c r="B2506" i="7"/>
  <c r="B2507" i="7"/>
  <c r="B2508" i="7"/>
  <c r="B2509" i="7"/>
  <c r="B2510" i="7"/>
  <c r="B2511" i="7"/>
  <c r="B2512" i="7"/>
  <c r="B2513" i="7"/>
  <c r="B2514" i="7"/>
  <c r="B2515" i="7"/>
  <c r="B2516" i="7"/>
  <c r="B2517" i="7"/>
  <c r="B2518" i="7"/>
  <c r="B2519" i="7"/>
  <c r="B2520" i="7"/>
  <c r="B2521" i="7"/>
  <c r="B2522" i="7"/>
  <c r="B2523" i="7"/>
  <c r="B2524" i="7"/>
  <c r="B2525" i="7"/>
  <c r="B2526" i="7"/>
  <c r="B2527" i="7"/>
  <c r="B2528" i="7"/>
  <c r="B2529" i="7"/>
  <c r="B2530" i="7"/>
  <c r="B2531" i="7"/>
  <c r="B2532" i="7"/>
  <c r="B2533" i="7"/>
  <c r="B2534" i="7"/>
  <c r="B2535" i="7"/>
  <c r="B2536" i="7"/>
  <c r="B2537" i="7"/>
  <c r="B2538" i="7"/>
  <c r="B2539" i="7"/>
  <c r="B2540" i="7"/>
  <c r="B2541" i="7"/>
  <c r="B2542" i="7"/>
  <c r="B2543" i="7"/>
  <c r="B2544" i="7"/>
  <c r="B2545" i="7"/>
  <c r="B2546" i="7"/>
  <c r="B2547" i="7"/>
  <c r="B2548" i="7"/>
  <c r="B2549" i="7"/>
  <c r="B2550" i="7"/>
  <c r="B2551" i="7"/>
  <c r="B2552" i="7"/>
  <c r="B2553" i="7"/>
  <c r="B2554" i="7"/>
  <c r="B2555" i="7"/>
  <c r="B2556" i="7"/>
  <c r="B2557" i="7"/>
  <c r="B2558" i="7"/>
  <c r="B2559" i="7"/>
  <c r="B2560" i="7"/>
  <c r="B2561" i="7"/>
  <c r="B2562" i="7"/>
  <c r="B2563" i="7"/>
  <c r="B2564" i="7"/>
  <c r="B2565" i="7"/>
  <c r="B2566" i="7"/>
  <c r="B2567" i="7"/>
  <c r="B2568" i="7"/>
  <c r="B2569" i="7"/>
  <c r="B2570" i="7"/>
  <c r="B2571" i="7"/>
  <c r="B2572" i="7"/>
  <c r="B2573" i="7"/>
  <c r="B2574" i="7"/>
  <c r="B2575" i="7"/>
  <c r="B2576" i="7"/>
  <c r="B2577" i="7"/>
  <c r="B2578" i="7"/>
  <c r="B2579" i="7"/>
  <c r="B2580" i="7"/>
  <c r="B2581" i="7"/>
  <c r="B2582" i="7"/>
  <c r="B2583" i="7"/>
  <c r="B2584" i="7"/>
  <c r="B2585" i="7"/>
  <c r="B2586" i="7"/>
  <c r="B2587" i="7"/>
  <c r="B2588" i="7"/>
  <c r="B2589" i="7"/>
  <c r="B2590" i="7"/>
  <c r="B2591" i="7"/>
  <c r="B2592" i="7"/>
  <c r="B2593" i="7"/>
  <c r="B2594" i="7"/>
  <c r="B2595" i="7"/>
  <c r="B2596" i="7"/>
  <c r="B2597" i="7"/>
  <c r="B2598" i="7"/>
  <c r="B2599" i="7"/>
  <c r="B2600" i="7"/>
  <c r="B2601" i="7"/>
  <c r="B2602" i="7"/>
  <c r="B2603" i="7"/>
  <c r="B2604" i="7"/>
  <c r="B2605" i="7"/>
  <c r="B2606" i="7"/>
  <c r="B2607" i="7"/>
  <c r="B2608" i="7"/>
  <c r="B2609" i="7"/>
  <c r="B2610" i="7"/>
  <c r="B2611" i="7"/>
  <c r="B2612" i="7"/>
  <c r="B2613" i="7"/>
  <c r="B2614" i="7"/>
  <c r="B2615" i="7"/>
  <c r="B2616" i="7"/>
  <c r="B2617" i="7"/>
  <c r="B2618" i="7"/>
  <c r="B2619" i="7"/>
  <c r="B2620" i="7"/>
  <c r="B2621" i="7"/>
  <c r="B2622" i="7"/>
  <c r="B2623" i="7"/>
  <c r="B2624" i="7"/>
  <c r="B2625" i="7"/>
  <c r="B2626" i="7"/>
  <c r="B2627" i="7"/>
  <c r="B2628" i="7"/>
  <c r="B2629" i="7"/>
  <c r="B2630" i="7"/>
  <c r="B2631" i="7"/>
  <c r="B2632" i="7"/>
  <c r="B2633" i="7"/>
  <c r="B2634" i="7"/>
  <c r="B2635" i="7"/>
  <c r="B2636" i="7"/>
  <c r="B2637" i="7"/>
  <c r="B2638" i="7"/>
  <c r="B2639" i="7"/>
  <c r="B2640" i="7"/>
  <c r="B2641" i="7"/>
  <c r="B2642" i="7"/>
  <c r="B2643" i="7"/>
  <c r="B2644" i="7"/>
  <c r="B2645" i="7"/>
  <c r="B2646" i="7"/>
  <c r="B2647" i="7"/>
  <c r="B2648" i="7"/>
  <c r="B2649" i="7"/>
  <c r="B2650" i="7"/>
  <c r="B2651" i="7"/>
  <c r="B2652" i="7"/>
  <c r="B2653" i="7"/>
  <c r="B2654" i="7"/>
  <c r="B2655" i="7"/>
  <c r="B2656" i="7"/>
  <c r="B2657" i="7"/>
  <c r="B2658" i="7"/>
  <c r="B2659" i="7"/>
  <c r="B2660" i="7"/>
  <c r="B2661" i="7"/>
  <c r="B2662" i="7"/>
  <c r="B2663" i="7"/>
  <c r="B2664" i="7"/>
  <c r="B2665" i="7"/>
  <c r="B2666" i="7"/>
  <c r="B2667" i="7"/>
  <c r="B2668" i="7"/>
  <c r="B2669" i="7"/>
  <c r="B2670" i="7"/>
  <c r="B2671" i="7"/>
  <c r="B2672" i="7"/>
  <c r="B2673" i="7"/>
  <c r="B2674" i="7"/>
  <c r="B2675" i="7"/>
  <c r="B2676" i="7"/>
  <c r="B2677" i="7"/>
  <c r="B2678" i="7"/>
  <c r="B2679" i="7"/>
  <c r="B2680" i="7"/>
  <c r="B2681" i="7"/>
  <c r="B2682" i="7"/>
  <c r="B2683" i="7"/>
  <c r="B2684" i="7"/>
  <c r="B2685" i="7"/>
  <c r="B2686" i="7"/>
  <c r="B2687" i="7"/>
  <c r="B2688" i="7"/>
  <c r="B2689" i="7"/>
  <c r="B2690" i="7"/>
  <c r="B2691" i="7"/>
  <c r="B2692" i="7"/>
  <c r="B2693" i="7"/>
  <c r="B2694" i="7"/>
  <c r="B2695" i="7"/>
  <c r="B2696" i="7"/>
  <c r="B2697" i="7"/>
  <c r="B2698" i="7"/>
  <c r="B2699" i="7"/>
  <c r="B2700" i="7"/>
  <c r="B2701" i="7"/>
  <c r="B2702" i="7"/>
  <c r="B2703" i="7"/>
  <c r="B2704" i="7"/>
  <c r="B2705" i="7"/>
  <c r="B2706" i="7"/>
  <c r="B2707" i="7"/>
  <c r="B2708" i="7"/>
  <c r="B2709" i="7"/>
  <c r="B2710" i="7"/>
  <c r="B2711" i="7"/>
  <c r="B2712" i="7"/>
  <c r="B2713" i="7"/>
  <c r="B2714" i="7"/>
  <c r="B2715" i="7"/>
  <c r="B2716" i="7"/>
  <c r="B2717" i="7"/>
  <c r="B2718" i="7"/>
  <c r="B2719" i="7"/>
  <c r="B2720" i="7"/>
  <c r="B2721" i="7"/>
  <c r="B2722" i="7"/>
  <c r="B2723" i="7"/>
  <c r="B2724" i="7"/>
  <c r="B2725" i="7"/>
  <c r="B2726" i="7"/>
  <c r="B2727" i="7"/>
  <c r="B2728" i="7"/>
  <c r="B2729" i="7"/>
  <c r="B2730" i="7"/>
  <c r="B2731" i="7"/>
  <c r="B2732" i="7"/>
  <c r="B2733" i="7"/>
  <c r="B2734" i="7"/>
  <c r="B2735" i="7"/>
  <c r="B2736" i="7"/>
  <c r="B2737" i="7"/>
  <c r="B2738" i="7"/>
  <c r="B2739" i="7"/>
  <c r="B2740" i="7"/>
  <c r="B2741" i="7"/>
  <c r="B2742" i="7"/>
  <c r="B2743" i="7"/>
  <c r="B2744" i="7"/>
  <c r="B2745" i="7"/>
  <c r="B2746" i="7"/>
  <c r="B2747" i="7"/>
  <c r="B2748" i="7"/>
  <c r="B2749" i="7"/>
  <c r="B2750" i="7"/>
  <c r="B2751" i="7"/>
  <c r="B2752" i="7"/>
  <c r="B2753" i="7"/>
  <c r="B2754" i="7"/>
  <c r="B2755" i="7"/>
  <c r="B2756" i="7"/>
  <c r="B2757" i="7"/>
  <c r="B2758" i="7"/>
  <c r="B2759" i="7"/>
  <c r="B2760" i="7"/>
  <c r="B2761" i="7"/>
  <c r="B2762" i="7"/>
  <c r="B2763" i="7"/>
  <c r="B2764" i="7"/>
  <c r="B2765" i="7"/>
  <c r="B2766" i="7"/>
  <c r="B2767" i="7"/>
  <c r="B2768" i="7"/>
  <c r="B2769" i="7"/>
  <c r="B2770" i="7"/>
  <c r="B2771" i="7"/>
  <c r="B2772" i="7"/>
  <c r="B2773" i="7"/>
  <c r="B2774" i="7"/>
  <c r="B2775" i="7"/>
  <c r="B2776" i="7"/>
  <c r="B2777" i="7"/>
  <c r="B2778" i="7"/>
  <c r="B2779" i="7"/>
  <c r="B2780" i="7"/>
  <c r="B2781" i="7"/>
  <c r="B2782" i="7"/>
  <c r="B2783" i="7"/>
  <c r="B2784" i="7"/>
  <c r="B2785" i="7"/>
  <c r="B2786" i="7"/>
  <c r="B2787" i="7"/>
  <c r="B2788" i="7"/>
  <c r="B2789" i="7"/>
  <c r="B2790" i="7"/>
  <c r="B2791" i="7"/>
  <c r="B2792" i="7"/>
  <c r="B2793" i="7"/>
  <c r="B2794" i="7"/>
  <c r="B2795" i="7"/>
  <c r="B2796" i="7"/>
  <c r="B2797" i="7"/>
  <c r="B2798" i="7"/>
  <c r="B2799" i="7"/>
  <c r="B2800" i="7"/>
  <c r="B2801" i="7"/>
  <c r="B2802" i="7"/>
  <c r="B2803" i="7"/>
  <c r="B2804" i="7"/>
  <c r="B2805" i="7"/>
  <c r="B2806" i="7"/>
  <c r="B2807" i="7"/>
  <c r="B2808" i="7"/>
  <c r="B2809" i="7"/>
  <c r="B2810" i="7"/>
  <c r="B2811" i="7"/>
  <c r="B2812" i="7"/>
  <c r="B2813" i="7"/>
  <c r="B2814" i="7"/>
  <c r="B2815" i="7"/>
  <c r="B2816" i="7"/>
  <c r="B2817" i="7"/>
  <c r="B2818" i="7"/>
  <c r="B2819" i="7"/>
  <c r="B2820" i="7"/>
  <c r="B2821" i="7"/>
  <c r="B2822" i="7"/>
  <c r="B2823" i="7"/>
  <c r="B2824" i="7"/>
  <c r="B2825" i="7"/>
  <c r="B2826" i="7"/>
  <c r="B2827" i="7"/>
  <c r="B2828" i="7"/>
  <c r="B2829" i="7"/>
  <c r="B2830" i="7"/>
  <c r="B2831" i="7"/>
  <c r="B2832" i="7"/>
  <c r="B2833" i="7"/>
  <c r="B2834" i="7"/>
  <c r="B2835" i="7"/>
  <c r="B2836" i="7"/>
  <c r="B2837" i="7"/>
  <c r="B2838" i="7"/>
  <c r="B2839" i="7"/>
  <c r="B2840" i="7"/>
  <c r="B2841" i="7"/>
  <c r="B2842" i="7"/>
  <c r="B2843" i="7"/>
  <c r="B2844" i="7"/>
  <c r="B2845" i="7"/>
  <c r="B2846" i="7"/>
  <c r="B2847" i="7"/>
  <c r="B2848" i="7"/>
  <c r="B2849" i="7"/>
  <c r="B2850" i="7"/>
  <c r="B2851" i="7"/>
  <c r="B2852" i="7"/>
  <c r="B2853" i="7"/>
  <c r="B2854" i="7"/>
  <c r="B2855" i="7"/>
  <c r="B2856" i="7"/>
  <c r="B2857" i="7"/>
  <c r="B2858" i="7"/>
  <c r="B2859" i="7"/>
  <c r="B2860" i="7"/>
  <c r="B2861" i="7"/>
  <c r="B2862" i="7"/>
  <c r="B2863" i="7"/>
  <c r="B2864" i="7"/>
  <c r="B2865" i="7"/>
  <c r="B2866" i="7"/>
  <c r="B2867" i="7"/>
  <c r="B2868" i="7"/>
  <c r="B2869" i="7"/>
  <c r="B2870" i="7"/>
  <c r="B2871" i="7"/>
  <c r="B2872" i="7"/>
  <c r="B2873" i="7"/>
  <c r="B2874" i="7"/>
  <c r="B2875" i="7"/>
  <c r="B2876" i="7"/>
  <c r="B2877" i="7"/>
  <c r="B2878" i="7"/>
  <c r="B2879" i="7"/>
  <c r="B2880" i="7"/>
  <c r="B2881" i="7"/>
  <c r="B2882" i="7"/>
  <c r="B2883" i="7"/>
  <c r="B2884" i="7"/>
  <c r="B2885" i="7"/>
  <c r="B2886" i="7"/>
  <c r="B2887" i="7"/>
  <c r="B2888" i="7"/>
  <c r="B2889" i="7"/>
  <c r="B2890" i="7"/>
  <c r="B2891" i="7"/>
  <c r="B2892" i="7"/>
  <c r="B2893" i="7"/>
  <c r="B2894" i="7"/>
  <c r="B2895" i="7"/>
  <c r="B2896" i="7"/>
  <c r="B2897" i="7"/>
  <c r="B2898" i="7"/>
  <c r="B2899" i="7"/>
  <c r="B2900" i="7"/>
  <c r="B2901" i="7"/>
  <c r="B2902" i="7"/>
  <c r="B2903" i="7"/>
  <c r="B2904" i="7"/>
  <c r="B2905" i="7"/>
  <c r="B2906" i="7"/>
  <c r="B2907" i="7"/>
  <c r="B2908" i="7"/>
  <c r="B2909" i="7"/>
  <c r="B2910" i="7"/>
  <c r="B2911" i="7"/>
  <c r="B2912" i="7"/>
  <c r="B2913" i="7"/>
  <c r="B2914" i="7"/>
  <c r="B2915" i="7"/>
  <c r="B2916" i="7"/>
  <c r="B2917" i="7"/>
  <c r="B2918" i="7"/>
  <c r="B2919" i="7"/>
  <c r="B2920" i="7"/>
  <c r="B2921" i="7"/>
  <c r="B2922" i="7"/>
  <c r="B2923" i="7"/>
  <c r="B2924" i="7"/>
  <c r="B2925" i="7"/>
  <c r="B2926" i="7"/>
  <c r="B2927" i="7"/>
  <c r="B2928" i="7"/>
  <c r="B2929" i="7"/>
  <c r="B2930" i="7"/>
  <c r="B2931" i="7"/>
  <c r="B2932" i="7"/>
  <c r="B2933" i="7"/>
  <c r="B2934" i="7"/>
  <c r="B2935" i="7"/>
  <c r="B2936" i="7"/>
  <c r="B2937" i="7"/>
  <c r="B2938" i="7"/>
  <c r="B2939" i="7"/>
  <c r="B2940" i="7"/>
  <c r="B2941" i="7"/>
  <c r="B2942" i="7"/>
  <c r="B2943" i="7"/>
  <c r="B2944" i="7"/>
  <c r="B2945" i="7"/>
  <c r="B2946" i="7"/>
  <c r="B2947" i="7"/>
  <c r="B2948" i="7"/>
  <c r="B2949" i="7"/>
  <c r="B2950" i="7"/>
  <c r="B2951" i="7"/>
  <c r="B2952" i="7"/>
  <c r="B2953" i="7"/>
  <c r="B2954" i="7"/>
  <c r="B2955" i="7"/>
  <c r="B2956" i="7"/>
  <c r="B2957" i="7"/>
  <c r="B2958" i="7"/>
  <c r="B2959" i="7"/>
  <c r="B2960" i="7"/>
  <c r="B2961" i="7"/>
  <c r="B2962" i="7"/>
  <c r="B2963" i="7"/>
  <c r="B2964" i="7"/>
  <c r="B2965" i="7"/>
  <c r="B2966" i="7"/>
  <c r="B2967" i="7"/>
  <c r="B2968" i="7"/>
  <c r="B2969" i="7"/>
  <c r="B2970" i="7"/>
  <c r="B2971" i="7"/>
  <c r="B2972" i="7"/>
  <c r="B2973" i="7"/>
  <c r="B2974" i="7"/>
  <c r="B2975" i="7"/>
  <c r="B2976" i="7"/>
  <c r="B2977" i="7"/>
  <c r="B2978" i="7"/>
  <c r="B2979" i="7"/>
  <c r="B2980" i="7"/>
  <c r="B2981" i="7"/>
  <c r="B2982" i="7"/>
  <c r="B2983" i="7"/>
  <c r="B2984" i="7"/>
  <c r="B2985" i="7"/>
  <c r="B2986" i="7"/>
  <c r="B2987" i="7"/>
  <c r="B2988" i="7"/>
  <c r="B2989" i="7"/>
  <c r="B2990" i="7"/>
  <c r="B2991" i="7"/>
  <c r="B2992" i="7"/>
  <c r="B2993" i="7"/>
  <c r="B2994" i="7"/>
  <c r="B2995" i="7"/>
  <c r="B2996" i="7"/>
  <c r="B2997" i="7"/>
  <c r="B2998" i="7"/>
  <c r="B2999" i="7"/>
  <c r="B3000" i="7"/>
  <c r="B3001" i="7"/>
  <c r="B3002" i="7"/>
  <c r="B3003" i="7"/>
  <c r="B3004" i="7"/>
  <c r="B3005" i="7"/>
  <c r="B3006" i="7"/>
  <c r="B3007" i="7"/>
  <c r="B3008" i="7"/>
  <c r="B3009" i="7"/>
  <c r="B3010" i="7"/>
  <c r="B3011" i="7"/>
  <c r="B3012" i="7"/>
  <c r="B3013" i="7"/>
  <c r="B3014" i="7"/>
  <c r="B3015" i="7"/>
  <c r="B3016" i="7"/>
  <c r="B3017" i="7"/>
  <c r="B3018" i="7"/>
  <c r="B3019" i="7"/>
  <c r="B3020" i="7"/>
  <c r="B3021" i="7"/>
  <c r="B3022" i="7"/>
  <c r="B3023" i="7"/>
  <c r="B3024" i="7"/>
  <c r="B3025" i="7"/>
  <c r="B3026" i="7"/>
  <c r="B3027" i="7"/>
  <c r="B3028" i="7"/>
  <c r="B3029" i="7"/>
  <c r="B3030" i="7"/>
  <c r="B3031" i="7"/>
  <c r="B3032" i="7"/>
  <c r="B3033" i="7"/>
  <c r="B3034" i="7"/>
  <c r="B3035" i="7"/>
  <c r="B3036" i="7"/>
  <c r="B3037" i="7"/>
  <c r="B3038" i="7"/>
  <c r="B3039" i="7"/>
  <c r="B3040" i="7"/>
  <c r="B3041" i="7"/>
  <c r="B3042" i="7"/>
  <c r="B3043" i="7"/>
  <c r="B3044" i="7"/>
  <c r="B3045" i="7"/>
  <c r="B3046" i="7"/>
  <c r="B3047" i="7"/>
  <c r="B3048" i="7"/>
  <c r="B3049" i="7"/>
  <c r="B3050" i="7"/>
  <c r="B3051" i="7"/>
  <c r="B3052" i="7"/>
  <c r="B3053" i="7"/>
  <c r="B3054" i="7"/>
  <c r="B3055" i="7"/>
  <c r="B3056" i="7"/>
  <c r="B3057" i="7"/>
  <c r="B3058" i="7"/>
  <c r="B3059" i="7"/>
  <c r="B3060" i="7"/>
  <c r="B3061" i="7"/>
  <c r="B3062" i="7"/>
  <c r="B3063" i="7"/>
  <c r="B3064" i="7"/>
  <c r="B3065" i="7"/>
  <c r="B3066" i="7"/>
  <c r="B3067" i="7"/>
  <c r="B3068" i="7"/>
  <c r="B3069" i="7"/>
  <c r="B3070" i="7"/>
  <c r="B3071" i="7"/>
  <c r="B3072" i="7"/>
  <c r="B3073" i="7"/>
  <c r="B3074" i="7"/>
  <c r="B3075" i="7"/>
  <c r="B3076" i="7"/>
  <c r="B3077" i="7"/>
  <c r="B3078" i="7"/>
  <c r="B3079" i="7"/>
  <c r="B3080" i="7"/>
  <c r="B3081" i="7"/>
  <c r="B3082" i="7"/>
  <c r="B3083" i="7"/>
  <c r="B3084" i="7"/>
  <c r="B3085" i="7"/>
  <c r="B3086" i="7"/>
  <c r="B3087" i="7"/>
  <c r="B3088" i="7"/>
  <c r="B3089" i="7"/>
  <c r="B3090" i="7"/>
  <c r="B3091" i="7"/>
  <c r="B3092" i="7"/>
  <c r="B3093" i="7"/>
  <c r="B3094" i="7"/>
  <c r="B3095" i="7"/>
  <c r="B3096" i="7"/>
  <c r="B3097" i="7"/>
  <c r="B3098" i="7"/>
  <c r="B3099" i="7"/>
  <c r="B3100" i="7"/>
  <c r="B3101" i="7"/>
  <c r="B3102" i="7"/>
  <c r="B3103" i="7"/>
  <c r="B3104" i="7"/>
  <c r="B3105" i="7"/>
  <c r="B3106" i="7"/>
  <c r="B3107" i="7"/>
  <c r="B3108" i="7"/>
  <c r="B3109" i="7"/>
  <c r="B3110" i="7"/>
  <c r="B3111" i="7"/>
  <c r="B3112" i="7"/>
  <c r="B3113" i="7"/>
  <c r="B3114" i="7"/>
  <c r="B3115" i="7"/>
  <c r="B3116" i="7"/>
  <c r="B3117" i="7"/>
  <c r="B3118" i="7"/>
  <c r="B3119" i="7"/>
  <c r="B3120" i="7"/>
  <c r="B3121" i="7"/>
  <c r="B3122" i="7"/>
  <c r="B3123" i="7"/>
  <c r="B3124" i="7"/>
  <c r="B3125" i="7"/>
  <c r="B3126" i="7"/>
  <c r="B3127" i="7"/>
  <c r="B3128" i="7"/>
  <c r="B3129" i="7"/>
  <c r="B3130" i="7"/>
  <c r="B3131" i="7"/>
  <c r="B3132" i="7"/>
  <c r="B3133" i="7"/>
  <c r="B3134" i="7"/>
  <c r="B3135" i="7"/>
  <c r="B3136" i="7"/>
  <c r="B3137" i="7"/>
  <c r="B3138" i="7"/>
  <c r="B3139" i="7"/>
  <c r="B3140" i="7"/>
  <c r="B3141" i="7"/>
  <c r="B3142" i="7"/>
  <c r="B3143" i="7"/>
  <c r="B3144" i="7"/>
  <c r="B3145" i="7"/>
  <c r="B3146" i="7"/>
  <c r="B3147" i="7"/>
  <c r="B3148" i="7"/>
  <c r="B3149" i="7"/>
  <c r="B3150" i="7"/>
  <c r="B3151" i="7"/>
  <c r="B3152" i="7"/>
  <c r="B3153" i="7"/>
  <c r="B3154" i="7"/>
  <c r="B3155" i="7"/>
  <c r="B3156" i="7"/>
  <c r="B3157" i="7"/>
  <c r="B3158" i="7"/>
  <c r="B3159" i="7"/>
  <c r="B3160" i="7"/>
  <c r="B3161" i="7"/>
  <c r="B3162" i="7"/>
  <c r="B3163" i="7"/>
  <c r="B3164" i="7"/>
  <c r="B3165" i="7"/>
  <c r="B3166" i="7"/>
  <c r="B3167" i="7"/>
  <c r="B3168" i="7"/>
  <c r="B3169" i="7"/>
  <c r="B3170" i="7"/>
  <c r="B3171" i="7"/>
  <c r="B3172" i="7"/>
  <c r="B3173" i="7"/>
  <c r="B3174" i="7"/>
  <c r="B3175" i="7"/>
  <c r="B3176" i="7"/>
  <c r="B3177" i="7"/>
  <c r="B3178" i="7"/>
  <c r="B3179" i="7"/>
  <c r="B3180" i="7"/>
  <c r="B3181" i="7"/>
  <c r="B3182" i="7"/>
  <c r="B3183" i="7"/>
  <c r="B3184" i="7"/>
  <c r="B3185" i="7"/>
  <c r="B3186" i="7"/>
  <c r="B3187" i="7"/>
  <c r="B3188" i="7"/>
  <c r="B3189" i="7"/>
  <c r="B3190" i="7"/>
  <c r="B3191" i="7"/>
  <c r="B3192" i="7"/>
  <c r="B3193" i="7"/>
  <c r="B3194" i="7"/>
  <c r="B3195" i="7"/>
  <c r="B3196" i="7"/>
  <c r="B3197" i="7"/>
  <c r="B3198" i="7"/>
  <c r="B3199" i="7"/>
  <c r="B3200" i="7"/>
  <c r="B3201" i="7"/>
  <c r="B3202" i="7"/>
  <c r="B3203" i="7"/>
  <c r="B3204" i="7"/>
  <c r="B3205" i="7"/>
  <c r="B3206" i="7"/>
  <c r="B3207" i="7"/>
  <c r="B3208" i="7"/>
  <c r="B3209" i="7"/>
  <c r="B3210" i="7"/>
  <c r="B3211" i="7"/>
  <c r="B3212" i="7"/>
  <c r="B3213" i="7"/>
  <c r="B3214" i="7"/>
  <c r="B3215" i="7"/>
  <c r="B3216" i="7"/>
  <c r="B3217" i="7"/>
  <c r="B3218" i="7"/>
  <c r="B3219" i="7"/>
  <c r="B3220" i="7"/>
  <c r="B3221" i="7"/>
  <c r="B3222" i="7"/>
  <c r="B3223" i="7"/>
  <c r="B3224" i="7"/>
  <c r="B3225" i="7"/>
  <c r="B3226" i="7"/>
  <c r="B3227" i="7"/>
  <c r="B3228" i="7"/>
  <c r="B3229" i="7"/>
  <c r="B3230" i="7"/>
  <c r="B3231" i="7"/>
  <c r="B3232" i="7"/>
  <c r="B3233" i="7"/>
  <c r="B3234" i="7"/>
  <c r="B3235" i="7"/>
  <c r="B3236" i="7"/>
  <c r="B3237" i="7"/>
  <c r="B3238" i="7"/>
  <c r="B3239" i="7"/>
  <c r="B3240" i="7"/>
  <c r="B3241" i="7"/>
  <c r="B3242" i="7"/>
  <c r="B3243" i="7"/>
  <c r="B3244" i="7"/>
  <c r="B3245" i="7"/>
  <c r="B3246" i="7"/>
  <c r="B3247" i="7"/>
  <c r="B3248" i="7"/>
  <c r="B3249" i="7"/>
  <c r="B3250" i="7"/>
  <c r="B3251" i="7"/>
  <c r="B3252" i="7"/>
  <c r="B3253" i="7"/>
  <c r="B3254" i="7"/>
  <c r="B3255" i="7"/>
  <c r="B3256" i="7"/>
  <c r="B3257" i="7"/>
  <c r="B3258" i="7"/>
  <c r="B3259" i="7"/>
  <c r="B3260" i="7"/>
  <c r="B3261" i="7"/>
  <c r="B3262" i="7"/>
  <c r="B3263" i="7"/>
  <c r="B3264" i="7"/>
  <c r="B3265" i="7"/>
  <c r="B3266" i="7"/>
  <c r="B3267" i="7"/>
  <c r="B3268" i="7"/>
  <c r="B3269" i="7"/>
  <c r="B3270" i="7"/>
  <c r="B3271" i="7"/>
  <c r="B3272" i="7"/>
  <c r="B3273" i="7"/>
  <c r="B3274" i="7"/>
  <c r="B3275" i="7"/>
  <c r="B3276" i="7"/>
  <c r="B3277" i="7"/>
  <c r="B3278" i="7"/>
  <c r="B3279" i="7"/>
  <c r="B3280" i="7"/>
  <c r="B3281" i="7"/>
  <c r="B3282" i="7"/>
  <c r="B3283" i="7"/>
  <c r="B3284" i="7"/>
  <c r="B3285" i="7"/>
  <c r="B3286" i="7"/>
  <c r="B3287" i="7"/>
  <c r="B3288" i="7"/>
  <c r="B3289" i="7"/>
  <c r="B3290" i="7"/>
  <c r="B3291" i="7"/>
  <c r="B3292" i="7"/>
  <c r="B3293" i="7"/>
  <c r="B3294" i="7"/>
  <c r="B3295" i="7"/>
  <c r="B3296" i="7"/>
  <c r="B3297" i="7"/>
  <c r="B3298" i="7"/>
  <c r="B3299" i="7"/>
  <c r="B3300" i="7"/>
  <c r="B3301" i="7"/>
  <c r="B3302" i="7"/>
  <c r="B3303" i="7"/>
  <c r="B3304" i="7"/>
  <c r="B3305" i="7"/>
  <c r="B3306" i="7"/>
  <c r="B3307" i="7"/>
  <c r="B3308" i="7"/>
  <c r="B3309" i="7"/>
  <c r="B3310" i="7"/>
  <c r="B3311" i="7"/>
  <c r="B3312" i="7"/>
  <c r="B3313" i="7"/>
  <c r="B3314" i="7"/>
  <c r="B3315" i="7"/>
  <c r="B3316" i="7"/>
  <c r="B3317" i="7"/>
  <c r="B3318" i="7"/>
  <c r="B3319" i="7"/>
  <c r="B3320" i="7"/>
  <c r="B3321" i="7"/>
  <c r="B3322" i="7"/>
  <c r="B3323" i="7"/>
  <c r="B3324" i="7"/>
  <c r="B3325" i="7"/>
  <c r="B3326" i="7"/>
  <c r="B3327" i="7"/>
  <c r="B3328" i="7"/>
  <c r="B3329" i="7"/>
  <c r="B3330" i="7"/>
  <c r="B3331" i="7"/>
  <c r="B3332" i="7"/>
  <c r="B3333" i="7"/>
  <c r="B3334" i="7"/>
  <c r="B3335" i="7"/>
  <c r="B3336" i="7"/>
  <c r="B3337" i="7"/>
  <c r="B3338" i="7"/>
  <c r="B3339" i="7"/>
  <c r="B3340" i="7"/>
  <c r="B3341" i="7"/>
  <c r="B3342" i="7"/>
  <c r="B3343" i="7"/>
  <c r="B3344" i="7"/>
  <c r="B3345" i="7"/>
  <c r="B3346" i="7"/>
  <c r="B3347" i="7"/>
  <c r="B3348" i="7"/>
  <c r="B3349" i="7"/>
  <c r="B3350" i="7"/>
  <c r="B3351" i="7"/>
  <c r="B3352" i="7"/>
  <c r="B3353" i="7"/>
  <c r="B3354" i="7"/>
  <c r="B3355" i="7"/>
  <c r="B3356" i="7"/>
  <c r="B3357" i="7"/>
  <c r="B3358" i="7"/>
  <c r="B3359" i="7"/>
  <c r="B3360" i="7"/>
  <c r="B3361" i="7"/>
  <c r="B3362" i="7"/>
  <c r="B3363" i="7"/>
  <c r="B3364" i="7"/>
  <c r="B3365" i="7"/>
  <c r="B3366" i="7"/>
  <c r="B3367" i="7"/>
  <c r="B3368" i="7"/>
  <c r="B3369" i="7"/>
  <c r="B3370" i="7"/>
  <c r="B3371" i="7"/>
  <c r="B3372" i="7"/>
  <c r="B3373" i="7"/>
  <c r="B3374" i="7"/>
  <c r="B3375" i="7"/>
  <c r="B3376" i="7"/>
  <c r="B3377" i="7"/>
  <c r="B3378" i="7"/>
  <c r="B3379" i="7"/>
  <c r="B3380" i="7"/>
  <c r="B3381" i="7"/>
  <c r="B3382" i="7"/>
  <c r="B3383" i="7"/>
  <c r="B3384" i="7"/>
  <c r="B3385" i="7"/>
  <c r="B3386" i="7"/>
  <c r="B3387" i="7"/>
  <c r="B3388" i="7"/>
  <c r="B3389" i="7"/>
  <c r="B3390" i="7"/>
  <c r="B3391" i="7"/>
  <c r="B3392" i="7"/>
  <c r="B3393" i="7"/>
  <c r="B3394" i="7"/>
  <c r="B3395" i="7"/>
  <c r="B3396" i="7"/>
  <c r="B3397" i="7"/>
  <c r="B3398" i="7"/>
  <c r="B3399" i="7"/>
  <c r="B3400" i="7"/>
  <c r="B3401" i="7"/>
  <c r="B3402" i="7"/>
  <c r="B3403" i="7"/>
  <c r="B3404" i="7"/>
  <c r="B3405" i="7"/>
  <c r="B3406" i="7"/>
  <c r="B3407" i="7"/>
  <c r="B3408" i="7"/>
  <c r="B3409" i="7"/>
  <c r="B3410" i="7"/>
  <c r="B3411" i="7"/>
  <c r="B3412" i="7"/>
  <c r="B3413" i="7"/>
  <c r="B3414" i="7"/>
  <c r="B3415" i="7"/>
  <c r="B3416" i="7"/>
  <c r="B3417" i="7"/>
  <c r="B3418" i="7"/>
  <c r="B3419" i="7"/>
  <c r="B3420" i="7"/>
  <c r="B3421" i="7"/>
  <c r="B3422" i="7"/>
  <c r="B3423" i="7"/>
  <c r="B3424" i="7"/>
  <c r="B3425" i="7"/>
  <c r="B3426" i="7"/>
  <c r="B3427" i="7"/>
  <c r="B3428" i="7"/>
  <c r="B3429" i="7"/>
  <c r="B3430" i="7"/>
  <c r="B3431" i="7"/>
  <c r="B3432" i="7"/>
  <c r="B3433" i="7"/>
  <c r="B3434" i="7"/>
  <c r="B3435" i="7"/>
  <c r="B3436" i="7"/>
  <c r="B3437" i="7"/>
  <c r="B3438" i="7"/>
  <c r="B3439" i="7"/>
  <c r="B3440" i="7"/>
  <c r="B3441" i="7"/>
  <c r="B3442" i="7"/>
  <c r="B3443" i="7"/>
  <c r="B3444" i="7"/>
  <c r="B3445" i="7"/>
  <c r="B3446" i="7"/>
  <c r="B3447" i="7"/>
  <c r="B3448" i="7"/>
  <c r="B3449" i="7"/>
  <c r="B3450" i="7"/>
  <c r="B3451" i="7"/>
  <c r="B3452" i="7"/>
  <c r="B3453" i="7"/>
  <c r="B3454" i="7"/>
  <c r="B3455" i="7"/>
  <c r="B3456" i="7"/>
  <c r="B3457" i="7"/>
  <c r="B3458" i="7"/>
  <c r="B3459" i="7"/>
  <c r="B3460" i="7"/>
  <c r="B3461" i="7"/>
  <c r="B3462" i="7"/>
  <c r="B3463" i="7"/>
  <c r="B3464" i="7"/>
  <c r="B3465" i="7"/>
  <c r="B3466" i="7"/>
  <c r="B3467" i="7"/>
  <c r="B3468" i="7"/>
  <c r="B3469" i="7"/>
  <c r="B3470" i="7"/>
  <c r="B3471" i="7"/>
  <c r="B3472" i="7"/>
  <c r="B3473" i="7"/>
  <c r="B3474" i="7"/>
  <c r="B3475" i="7"/>
  <c r="B3476" i="7"/>
  <c r="B3477" i="7"/>
  <c r="B3478" i="7"/>
  <c r="B3479" i="7"/>
  <c r="B3480" i="7"/>
  <c r="B3481" i="7"/>
  <c r="B3482" i="7"/>
  <c r="B3483" i="7"/>
  <c r="B3484" i="7"/>
  <c r="B3485" i="7"/>
  <c r="B3486" i="7"/>
  <c r="B3487" i="7"/>
  <c r="B3488" i="7"/>
  <c r="B3489" i="7"/>
  <c r="B3490" i="7"/>
  <c r="B3491" i="7"/>
  <c r="B3492" i="7"/>
  <c r="B3493" i="7"/>
  <c r="B3494" i="7"/>
  <c r="B3495" i="7"/>
  <c r="B3496" i="7"/>
  <c r="B3497" i="7"/>
  <c r="B3498" i="7"/>
  <c r="B3499" i="7"/>
  <c r="B3500" i="7"/>
  <c r="B3501" i="7"/>
  <c r="B3502" i="7"/>
  <c r="B3503" i="7"/>
  <c r="B3504" i="7"/>
  <c r="B3505" i="7"/>
  <c r="B3506" i="7"/>
  <c r="B3507" i="7"/>
  <c r="B3508" i="7"/>
  <c r="B3509" i="7"/>
  <c r="B3510" i="7"/>
  <c r="B3511" i="7"/>
  <c r="B3512" i="7"/>
  <c r="B3513" i="7"/>
  <c r="B3514" i="7"/>
  <c r="B3515" i="7"/>
  <c r="B3516" i="7"/>
  <c r="B3517" i="7"/>
  <c r="B3518" i="7"/>
  <c r="B3519" i="7"/>
  <c r="B3520" i="7"/>
  <c r="B3521" i="7"/>
  <c r="B3522" i="7"/>
  <c r="B3523" i="7"/>
  <c r="B3524" i="7"/>
  <c r="B3525" i="7"/>
  <c r="B3526" i="7"/>
  <c r="B3527" i="7"/>
  <c r="B3528" i="7"/>
  <c r="B3529" i="7"/>
  <c r="B3530" i="7"/>
  <c r="B3531" i="7"/>
  <c r="B3532" i="7"/>
  <c r="B3533" i="7"/>
  <c r="B3534" i="7"/>
  <c r="B3535" i="7"/>
  <c r="B3536" i="7"/>
  <c r="B3537" i="7"/>
  <c r="B3538" i="7"/>
  <c r="B3539" i="7"/>
  <c r="B3540" i="7"/>
  <c r="B3541" i="7"/>
  <c r="B3542" i="7"/>
  <c r="B3543" i="7"/>
  <c r="B3544" i="7"/>
  <c r="B3545" i="7"/>
  <c r="B3546" i="7"/>
  <c r="B3547" i="7"/>
  <c r="B3548" i="7"/>
  <c r="B3549" i="7"/>
  <c r="B3550" i="7"/>
  <c r="B3551" i="7"/>
  <c r="B3552" i="7"/>
  <c r="B3553" i="7"/>
  <c r="B3554" i="7"/>
  <c r="B3555" i="7"/>
  <c r="B3556" i="7"/>
  <c r="B3557" i="7"/>
  <c r="B3558" i="7"/>
  <c r="B3559" i="7"/>
  <c r="B3560" i="7"/>
  <c r="B3561" i="7"/>
  <c r="B3562" i="7"/>
  <c r="B3563" i="7"/>
  <c r="B3564" i="7"/>
  <c r="B3565" i="7"/>
  <c r="B3566" i="7"/>
  <c r="B3567" i="7"/>
  <c r="B3568" i="7"/>
  <c r="B3569" i="7"/>
  <c r="B3570" i="7"/>
  <c r="B3571" i="7"/>
  <c r="B3572" i="7"/>
  <c r="B3573" i="7"/>
  <c r="B3574" i="7"/>
  <c r="B3575" i="7"/>
  <c r="B3576" i="7"/>
  <c r="B3577" i="7"/>
  <c r="B3578" i="7"/>
  <c r="B3579" i="7"/>
  <c r="B3580" i="7"/>
  <c r="B3581" i="7"/>
  <c r="B3582" i="7"/>
  <c r="B3583" i="7"/>
  <c r="B3584" i="7"/>
  <c r="B3585" i="7"/>
  <c r="B3586" i="7"/>
  <c r="B3587" i="7"/>
  <c r="B3588" i="7"/>
  <c r="B3589" i="7"/>
  <c r="B3590" i="7"/>
  <c r="B3591" i="7"/>
  <c r="B3592" i="7"/>
  <c r="B3593" i="7"/>
  <c r="B3594" i="7"/>
  <c r="B3595" i="7"/>
  <c r="B3596" i="7"/>
  <c r="B3597" i="7"/>
  <c r="B3598" i="7"/>
  <c r="B3599" i="7"/>
  <c r="B3600" i="7"/>
  <c r="B3601" i="7"/>
  <c r="B3602" i="7"/>
  <c r="B3603" i="7"/>
  <c r="B3604" i="7"/>
  <c r="B3605" i="7"/>
  <c r="B3606" i="7"/>
  <c r="B3607" i="7"/>
  <c r="B3608" i="7"/>
  <c r="B3609" i="7"/>
  <c r="B3610" i="7"/>
  <c r="B3611" i="7"/>
  <c r="B3612" i="7"/>
  <c r="B3613" i="7"/>
  <c r="B3614" i="7"/>
  <c r="B3615" i="7"/>
  <c r="B3616" i="7"/>
  <c r="B3617" i="7"/>
  <c r="B3618" i="7"/>
  <c r="B3619" i="7"/>
  <c r="B3620" i="7"/>
  <c r="B3621" i="7"/>
  <c r="B3622" i="7"/>
  <c r="B3623" i="7"/>
  <c r="B3624" i="7"/>
  <c r="B3625" i="7"/>
  <c r="B3626" i="7"/>
  <c r="B3627" i="7"/>
  <c r="B3628" i="7"/>
  <c r="B3629" i="7"/>
  <c r="B3630" i="7"/>
  <c r="B3631" i="7"/>
  <c r="B3632" i="7"/>
  <c r="B3633" i="7"/>
  <c r="B3634" i="7"/>
  <c r="B3635" i="7"/>
  <c r="B3636" i="7"/>
  <c r="B3637" i="7"/>
  <c r="B3638" i="7"/>
  <c r="B3639" i="7"/>
  <c r="B3640" i="7"/>
  <c r="B3641" i="7"/>
  <c r="B3642" i="7"/>
  <c r="B3643" i="7"/>
  <c r="B3644" i="7"/>
  <c r="B3645" i="7"/>
  <c r="B3646" i="7"/>
  <c r="B3647" i="7"/>
  <c r="B3648" i="7"/>
  <c r="B3649" i="7"/>
  <c r="B3650" i="7"/>
  <c r="B3651" i="7"/>
  <c r="B3652" i="7"/>
  <c r="B3653" i="7"/>
  <c r="B3654" i="7"/>
  <c r="B3655" i="7"/>
  <c r="B3656" i="7"/>
  <c r="B3657" i="7"/>
  <c r="B3658" i="7"/>
  <c r="B3659" i="7"/>
  <c r="B3660" i="7"/>
  <c r="B3661" i="7"/>
  <c r="B3662" i="7"/>
  <c r="B3663" i="7"/>
  <c r="B3664" i="7"/>
  <c r="B3665" i="7"/>
  <c r="B3666" i="7"/>
  <c r="B3667" i="7"/>
  <c r="B3668" i="7"/>
  <c r="B3669" i="7"/>
  <c r="B3670" i="7"/>
  <c r="B3671" i="7"/>
  <c r="B3672" i="7"/>
  <c r="B3673" i="7"/>
  <c r="B3674" i="7"/>
  <c r="B3675" i="7"/>
  <c r="B3676" i="7"/>
  <c r="B3677" i="7"/>
  <c r="B3678" i="7"/>
  <c r="B3679" i="7"/>
  <c r="B3680" i="7"/>
  <c r="B3681" i="7"/>
  <c r="B3682" i="7"/>
  <c r="B3683" i="7"/>
  <c r="B3684" i="7"/>
  <c r="B3685" i="7"/>
  <c r="B3686" i="7"/>
  <c r="B3687" i="7"/>
  <c r="B3688" i="7"/>
  <c r="B3689" i="7"/>
  <c r="B3690" i="7"/>
  <c r="B3691" i="7"/>
  <c r="B3692" i="7"/>
  <c r="B3693" i="7"/>
  <c r="B3694" i="7"/>
  <c r="B3695" i="7"/>
  <c r="B3696" i="7"/>
  <c r="B3697" i="7"/>
  <c r="B3698" i="7"/>
  <c r="B3699" i="7"/>
  <c r="B3700" i="7"/>
  <c r="B3701" i="7"/>
  <c r="B3702" i="7"/>
  <c r="B3703" i="7"/>
  <c r="B3704" i="7"/>
  <c r="B3705" i="7"/>
  <c r="B3706" i="7"/>
  <c r="B3707" i="7"/>
  <c r="B3708" i="7"/>
  <c r="B3709" i="7"/>
  <c r="B3710" i="7"/>
  <c r="B3711" i="7"/>
  <c r="B3712" i="7"/>
  <c r="B3713" i="7"/>
  <c r="B3714" i="7"/>
  <c r="B3715" i="7"/>
  <c r="B3716" i="7"/>
  <c r="B3717" i="7"/>
  <c r="B3718" i="7"/>
  <c r="B3719" i="7"/>
  <c r="B3720" i="7"/>
  <c r="B3721" i="7"/>
  <c r="B3722" i="7"/>
  <c r="B3723" i="7"/>
  <c r="B3724" i="7"/>
  <c r="B3725" i="7"/>
  <c r="B3726" i="7"/>
  <c r="B3727" i="7"/>
  <c r="B3728" i="7"/>
  <c r="B3729" i="7"/>
  <c r="B3730" i="7"/>
  <c r="B3731" i="7"/>
  <c r="B3732" i="7"/>
  <c r="B3733" i="7"/>
  <c r="B3734" i="7"/>
  <c r="B3735" i="7"/>
  <c r="B3736" i="7"/>
  <c r="B3737" i="7"/>
  <c r="B3738" i="7"/>
  <c r="B3739" i="7"/>
  <c r="B3740" i="7"/>
  <c r="B3741" i="7"/>
  <c r="B3742" i="7"/>
  <c r="B3743" i="7"/>
  <c r="B3744" i="7"/>
  <c r="B3745" i="7"/>
  <c r="B3746" i="7"/>
  <c r="B3747" i="7"/>
  <c r="B3748" i="7"/>
  <c r="B3749" i="7"/>
  <c r="B3750" i="7"/>
  <c r="B3751" i="7"/>
  <c r="B3752" i="7"/>
  <c r="B3753" i="7"/>
  <c r="B3754" i="7"/>
  <c r="B3755" i="7"/>
  <c r="B3756" i="7"/>
  <c r="B3757" i="7"/>
  <c r="B3758" i="7"/>
  <c r="B3759" i="7"/>
  <c r="B3760" i="7"/>
  <c r="B3761" i="7"/>
  <c r="B3762" i="7"/>
  <c r="B3763" i="7"/>
  <c r="B3764" i="7"/>
  <c r="B3765" i="7"/>
  <c r="B3766" i="7"/>
  <c r="B3767" i="7"/>
  <c r="B3768" i="7"/>
  <c r="B3769" i="7"/>
  <c r="B3770" i="7"/>
  <c r="B3771" i="7"/>
  <c r="B3772" i="7"/>
  <c r="B3773" i="7"/>
  <c r="B3774" i="7"/>
  <c r="B3775" i="7"/>
  <c r="B3776" i="7"/>
  <c r="B3777" i="7"/>
  <c r="B3778" i="7"/>
  <c r="B3779" i="7"/>
  <c r="B3780" i="7"/>
  <c r="B3781" i="7"/>
  <c r="B3782" i="7"/>
  <c r="B3783" i="7"/>
  <c r="B3784" i="7"/>
  <c r="B3785" i="7"/>
  <c r="B3786" i="7"/>
  <c r="B3787" i="7"/>
  <c r="B3788" i="7"/>
  <c r="B3789" i="7"/>
  <c r="B3790" i="7"/>
  <c r="B3791" i="7"/>
  <c r="B3792" i="7"/>
  <c r="B3793" i="7"/>
  <c r="B3794" i="7"/>
  <c r="B3795" i="7"/>
  <c r="B3796" i="7"/>
  <c r="B3797" i="7"/>
  <c r="B3798" i="7"/>
  <c r="B3799" i="7"/>
  <c r="B3800" i="7"/>
  <c r="B3801" i="7"/>
  <c r="B3802" i="7"/>
  <c r="B3803" i="7"/>
  <c r="B3804" i="7"/>
  <c r="B3805" i="7"/>
  <c r="B3806" i="7"/>
  <c r="B3807" i="7"/>
  <c r="B3808" i="7"/>
  <c r="B3809" i="7"/>
  <c r="B3810" i="7"/>
  <c r="B3811" i="7"/>
  <c r="B3812" i="7"/>
  <c r="B3813" i="7"/>
  <c r="B3814" i="7"/>
  <c r="B3815" i="7"/>
  <c r="B3816" i="7"/>
  <c r="B3817" i="7"/>
  <c r="B3818" i="7"/>
  <c r="B3819" i="7"/>
  <c r="B3820" i="7"/>
  <c r="B3821" i="7"/>
  <c r="B3822" i="7"/>
  <c r="B3823" i="7"/>
  <c r="B3824" i="7"/>
  <c r="B3825" i="7"/>
  <c r="B3826" i="7"/>
  <c r="B3827" i="7"/>
  <c r="B3828" i="7"/>
  <c r="B3829" i="7"/>
  <c r="B3830" i="7"/>
  <c r="B3831" i="7"/>
  <c r="B3832" i="7"/>
  <c r="B3833" i="7"/>
  <c r="B3834" i="7"/>
  <c r="B3835" i="7"/>
  <c r="B3836" i="7"/>
  <c r="B3837" i="7"/>
  <c r="B3838" i="7"/>
  <c r="B3839" i="7"/>
  <c r="B3840" i="7"/>
  <c r="B3841" i="7"/>
  <c r="B3842" i="7"/>
  <c r="B3843" i="7"/>
  <c r="B3844" i="7"/>
  <c r="B3845" i="7"/>
  <c r="B3846" i="7"/>
  <c r="B3847" i="7"/>
  <c r="B3848" i="7"/>
  <c r="B3849" i="7"/>
  <c r="B3850" i="7"/>
  <c r="B3851" i="7"/>
  <c r="B3852" i="7"/>
  <c r="B3853" i="7"/>
  <c r="B3854" i="7"/>
  <c r="B3855" i="7"/>
  <c r="B3856" i="7"/>
  <c r="B3857" i="7"/>
  <c r="B3858" i="7"/>
  <c r="B3859" i="7"/>
  <c r="B3860" i="7"/>
  <c r="B3861" i="7"/>
  <c r="B3862" i="7"/>
  <c r="B3863" i="7"/>
  <c r="B3864" i="7"/>
  <c r="B3865" i="7"/>
  <c r="B3866" i="7"/>
  <c r="B3867" i="7"/>
  <c r="B3868" i="7"/>
  <c r="B3869" i="7"/>
  <c r="B3870" i="7"/>
  <c r="B3871" i="7"/>
  <c r="B3872" i="7"/>
  <c r="B3873" i="7"/>
  <c r="B3874" i="7"/>
  <c r="B3875" i="7"/>
  <c r="B3876" i="7"/>
  <c r="B3877" i="7"/>
  <c r="B3878" i="7"/>
  <c r="B3879" i="7"/>
  <c r="B3880" i="7"/>
  <c r="B3881" i="7"/>
  <c r="B3882" i="7"/>
  <c r="B3883" i="7"/>
  <c r="B3884" i="7"/>
  <c r="B3885" i="7"/>
  <c r="B3886" i="7"/>
  <c r="B3887" i="7"/>
  <c r="B3888" i="7"/>
  <c r="B3889" i="7"/>
  <c r="B3890" i="7"/>
  <c r="B3891" i="7"/>
  <c r="B3892" i="7"/>
  <c r="B3893" i="7"/>
  <c r="B3894" i="7"/>
  <c r="B3895" i="7"/>
  <c r="B3896" i="7"/>
  <c r="B3897" i="7"/>
  <c r="B3898" i="7"/>
  <c r="B3899" i="7"/>
  <c r="B3900" i="7"/>
  <c r="B3901" i="7"/>
  <c r="B3902" i="7"/>
  <c r="B3903" i="7"/>
  <c r="B3904" i="7"/>
  <c r="B3905" i="7"/>
  <c r="B3906" i="7"/>
  <c r="B3907" i="7"/>
  <c r="B3908" i="7"/>
  <c r="B3909" i="7"/>
  <c r="B3910" i="7"/>
  <c r="B3911" i="7"/>
  <c r="B3912" i="7"/>
  <c r="B3913" i="7"/>
  <c r="B3914" i="7"/>
  <c r="B3915" i="7"/>
  <c r="B3916" i="7"/>
  <c r="B3917" i="7"/>
  <c r="B3918" i="7"/>
  <c r="B3919" i="7"/>
  <c r="B3920" i="7"/>
  <c r="B3921" i="7"/>
  <c r="B3922" i="7"/>
  <c r="B3923" i="7"/>
  <c r="B3924" i="7"/>
  <c r="B3925" i="7"/>
  <c r="B3926" i="7"/>
  <c r="B3927" i="7"/>
  <c r="B3928" i="7"/>
  <c r="B3929" i="7"/>
  <c r="B3930" i="7"/>
  <c r="B3931" i="7"/>
  <c r="B3932" i="7"/>
  <c r="B3933" i="7"/>
  <c r="B3934" i="7"/>
  <c r="B3935" i="7"/>
  <c r="B3936" i="7"/>
  <c r="B3937" i="7"/>
  <c r="B3938" i="7"/>
  <c r="B3939" i="7"/>
  <c r="B3940" i="7"/>
  <c r="B3941" i="7"/>
  <c r="B3942" i="7"/>
  <c r="B3943" i="7"/>
  <c r="B3944" i="7"/>
  <c r="B3945" i="7"/>
  <c r="B3946" i="7"/>
  <c r="B3947" i="7"/>
  <c r="B3948" i="7"/>
  <c r="B3949" i="7"/>
  <c r="B3950" i="7"/>
  <c r="B3951" i="7"/>
  <c r="B3952" i="7"/>
  <c r="B3953" i="7"/>
  <c r="B3954" i="7"/>
  <c r="B3955" i="7"/>
  <c r="B3956" i="7"/>
  <c r="B3957" i="7"/>
  <c r="B3958" i="7"/>
  <c r="B3959" i="7"/>
  <c r="B3960" i="7"/>
  <c r="B3961" i="7"/>
  <c r="B3962" i="7"/>
  <c r="B3963" i="7"/>
  <c r="B3964" i="7"/>
  <c r="B3965" i="7"/>
  <c r="B3966" i="7"/>
  <c r="B3967" i="7"/>
  <c r="B3968" i="7"/>
  <c r="B3969" i="7"/>
  <c r="B3970" i="7"/>
  <c r="B3971" i="7"/>
  <c r="B3972" i="7"/>
  <c r="B3973" i="7"/>
  <c r="B3974" i="7"/>
  <c r="B3975" i="7"/>
  <c r="B3976" i="7"/>
  <c r="B3977" i="7"/>
  <c r="B3978" i="7"/>
  <c r="B3979" i="7"/>
  <c r="B3980" i="7"/>
  <c r="B3981" i="7"/>
  <c r="B3982" i="7"/>
  <c r="B3983" i="7"/>
  <c r="B3984" i="7"/>
  <c r="B3985" i="7"/>
  <c r="B3986" i="7"/>
  <c r="B3987" i="7"/>
  <c r="B3988" i="7"/>
  <c r="B3989" i="7"/>
  <c r="B3990" i="7"/>
  <c r="B3991" i="7"/>
  <c r="B3992" i="7"/>
  <c r="B3993" i="7"/>
  <c r="B3994" i="7"/>
  <c r="B3995" i="7"/>
  <c r="B3996" i="7"/>
  <c r="B3997" i="7"/>
  <c r="B3998" i="7"/>
  <c r="B3999" i="7"/>
  <c r="B4000" i="7"/>
  <c r="B4001" i="7"/>
  <c r="B4002" i="7"/>
  <c r="B4003" i="7"/>
  <c r="B4004" i="7"/>
  <c r="B4005" i="7"/>
  <c r="B4006" i="7"/>
  <c r="B4007" i="7"/>
  <c r="B4008" i="7"/>
  <c r="B4009" i="7"/>
  <c r="B4010" i="7"/>
  <c r="B4011" i="7"/>
  <c r="B4012" i="7"/>
  <c r="B4013" i="7"/>
  <c r="B4014" i="7"/>
  <c r="B4015" i="7"/>
  <c r="B4016" i="7"/>
  <c r="B4017" i="7"/>
  <c r="B4018" i="7"/>
  <c r="B4019" i="7"/>
  <c r="B4020" i="7"/>
  <c r="B4021" i="7"/>
  <c r="B4022" i="7"/>
  <c r="B4023" i="7"/>
  <c r="B4024" i="7"/>
  <c r="B4025" i="7"/>
  <c r="B4026" i="7"/>
  <c r="B4027" i="7"/>
  <c r="B4028" i="7"/>
  <c r="B4029" i="7"/>
  <c r="B4030" i="7"/>
  <c r="B4031" i="7"/>
  <c r="B4032" i="7"/>
  <c r="B4033" i="7"/>
  <c r="B4034" i="7"/>
  <c r="B4035" i="7"/>
  <c r="B4036" i="7"/>
  <c r="B4037" i="7"/>
  <c r="B4038" i="7"/>
  <c r="B4039" i="7"/>
  <c r="B4040" i="7"/>
  <c r="B4041" i="7"/>
  <c r="B4042" i="7"/>
  <c r="B4043" i="7"/>
  <c r="B4044" i="7"/>
  <c r="B4045" i="7"/>
  <c r="B4046" i="7"/>
  <c r="B4047" i="7"/>
  <c r="B4048" i="7"/>
  <c r="B4049" i="7"/>
  <c r="B4050" i="7"/>
  <c r="B4051" i="7"/>
  <c r="B4052" i="7"/>
  <c r="B4053" i="7"/>
  <c r="B4054" i="7"/>
  <c r="B4055" i="7"/>
  <c r="B4056" i="7"/>
  <c r="B4057" i="7"/>
  <c r="B4058" i="7"/>
  <c r="B4059" i="7"/>
  <c r="B4060" i="7"/>
  <c r="B4061" i="7"/>
  <c r="B4062" i="7"/>
  <c r="B4063" i="7"/>
  <c r="B4064" i="7"/>
  <c r="B4065" i="7"/>
  <c r="B4066" i="7"/>
  <c r="B4067" i="7"/>
  <c r="B4068" i="7"/>
  <c r="B4069" i="7"/>
  <c r="B4070" i="7"/>
  <c r="B4071" i="7"/>
  <c r="B4072" i="7"/>
  <c r="B4073" i="7"/>
  <c r="B4074" i="7"/>
  <c r="B4075" i="7"/>
  <c r="B4076" i="7"/>
  <c r="B4077" i="7"/>
  <c r="B4078" i="7"/>
  <c r="B4079" i="7"/>
  <c r="B4080" i="7"/>
  <c r="B4081" i="7"/>
  <c r="B4082" i="7"/>
  <c r="B4083" i="7"/>
  <c r="B4084" i="7"/>
  <c r="B4085" i="7"/>
  <c r="B4086" i="7"/>
  <c r="B4087" i="7"/>
  <c r="B4088" i="7"/>
  <c r="B4089" i="7"/>
  <c r="B4090" i="7"/>
  <c r="B4091" i="7"/>
  <c r="B4092" i="7"/>
  <c r="B4093" i="7"/>
  <c r="B4094" i="7"/>
  <c r="B4095" i="7"/>
  <c r="B4096" i="7"/>
  <c r="B4097" i="7"/>
  <c r="B4098" i="7"/>
  <c r="B4099" i="7"/>
  <c r="B4100" i="7"/>
  <c r="B4101" i="7"/>
  <c r="B4102" i="7"/>
  <c r="B4103" i="7"/>
  <c r="B4104" i="7"/>
  <c r="B4105" i="7"/>
  <c r="B4106" i="7"/>
  <c r="B4107" i="7"/>
  <c r="B4108" i="7"/>
  <c r="B4109" i="7"/>
  <c r="B4110" i="7"/>
  <c r="B4111" i="7"/>
  <c r="B4112" i="7"/>
  <c r="B4113" i="7"/>
  <c r="B4114" i="7"/>
  <c r="B4115" i="7"/>
  <c r="B4116" i="7"/>
  <c r="B4117" i="7"/>
  <c r="B4118" i="7"/>
  <c r="B4119" i="7"/>
  <c r="B4120" i="7"/>
  <c r="B4121" i="7"/>
  <c r="B4122" i="7"/>
  <c r="B4123" i="7"/>
  <c r="B4124" i="7"/>
  <c r="B4125" i="7"/>
  <c r="B4126" i="7"/>
  <c r="B4127" i="7"/>
  <c r="B4128" i="7"/>
  <c r="B4129" i="7"/>
  <c r="B4130" i="7"/>
  <c r="B4131" i="7"/>
  <c r="B4132" i="7"/>
  <c r="B4133" i="7"/>
  <c r="B4134" i="7"/>
  <c r="B4135" i="7"/>
  <c r="B4136" i="7"/>
  <c r="B4137" i="7"/>
  <c r="B4138" i="7"/>
  <c r="B4139" i="7"/>
  <c r="B4140" i="7"/>
  <c r="B4141" i="7"/>
  <c r="B4142" i="7"/>
  <c r="B4143" i="7"/>
  <c r="B4144" i="7"/>
  <c r="B4145" i="7"/>
  <c r="B4146" i="7"/>
  <c r="B4147" i="7"/>
  <c r="B4148" i="7"/>
  <c r="B4149" i="7"/>
  <c r="B4150" i="7"/>
  <c r="B4151" i="7"/>
  <c r="B4152" i="7"/>
  <c r="B4153" i="7"/>
  <c r="B4154" i="7"/>
  <c r="B4155" i="7"/>
  <c r="B4156" i="7"/>
  <c r="B4157" i="7"/>
  <c r="B4158" i="7"/>
  <c r="B4159" i="7"/>
  <c r="B4160" i="7"/>
  <c r="B4161" i="7"/>
  <c r="B4162" i="7"/>
  <c r="B4163" i="7"/>
  <c r="B4164" i="7"/>
  <c r="B4165" i="7"/>
  <c r="B4166" i="7"/>
  <c r="B4167" i="7"/>
  <c r="B4168" i="7"/>
  <c r="B4169" i="7"/>
  <c r="B4170" i="7"/>
  <c r="B4171" i="7"/>
  <c r="B4172" i="7"/>
  <c r="B4173" i="7"/>
  <c r="B4174" i="7"/>
  <c r="B4175" i="7"/>
  <c r="B4176" i="7"/>
  <c r="B4177" i="7"/>
  <c r="B4178" i="7"/>
  <c r="B4179" i="7"/>
  <c r="B4180" i="7"/>
  <c r="B4181" i="7"/>
  <c r="B4182" i="7"/>
  <c r="B4183" i="7"/>
  <c r="B4184" i="7"/>
  <c r="B4185" i="7"/>
  <c r="B4186" i="7"/>
  <c r="B4187" i="7"/>
  <c r="B4188" i="7"/>
  <c r="B4189" i="7"/>
  <c r="B4190" i="7"/>
  <c r="B4191" i="7"/>
  <c r="B4192" i="7"/>
  <c r="B4193" i="7"/>
  <c r="B4194" i="7"/>
  <c r="B4195" i="7"/>
  <c r="B4196" i="7"/>
  <c r="B4197" i="7"/>
  <c r="B4198" i="7"/>
  <c r="B4199" i="7"/>
  <c r="B4200" i="7"/>
  <c r="B4201" i="7"/>
  <c r="B4202" i="7"/>
  <c r="B4203" i="7"/>
  <c r="B4204" i="7"/>
  <c r="B4205" i="7"/>
  <c r="B4206" i="7"/>
  <c r="B4207" i="7"/>
  <c r="B4208" i="7"/>
  <c r="B4209" i="7"/>
  <c r="B4210" i="7"/>
  <c r="B4211" i="7"/>
  <c r="B4212" i="7"/>
  <c r="B4213" i="7"/>
  <c r="B4214" i="7"/>
  <c r="B4215" i="7"/>
  <c r="B4216" i="7"/>
  <c r="B4217" i="7"/>
  <c r="B4218" i="7"/>
  <c r="B4219" i="7"/>
  <c r="B4220" i="7"/>
  <c r="B4221" i="7"/>
  <c r="B4222" i="7"/>
  <c r="B4223" i="7"/>
  <c r="B4224" i="7"/>
  <c r="B4225" i="7"/>
  <c r="B4226" i="7"/>
  <c r="B4227" i="7"/>
  <c r="B4228" i="7"/>
  <c r="B4229" i="7"/>
  <c r="B4230" i="7"/>
  <c r="B4231" i="7"/>
  <c r="B4232" i="7"/>
  <c r="B4233" i="7"/>
  <c r="B4234" i="7"/>
  <c r="B4235" i="7"/>
  <c r="B4236" i="7"/>
  <c r="B4237" i="7"/>
  <c r="B4238" i="7"/>
  <c r="B4239" i="7"/>
  <c r="B4240" i="7"/>
  <c r="B4241" i="7"/>
  <c r="B4242" i="7"/>
  <c r="B4243" i="7"/>
  <c r="B4244" i="7"/>
  <c r="B4245" i="7"/>
  <c r="B4246" i="7"/>
  <c r="B4247" i="7"/>
  <c r="B4248" i="7"/>
  <c r="B4249" i="7"/>
  <c r="B4250" i="7"/>
  <c r="B4251" i="7"/>
  <c r="B4252" i="7"/>
  <c r="B4253" i="7"/>
  <c r="B4254" i="7"/>
  <c r="B4255" i="7"/>
  <c r="B4256" i="7"/>
  <c r="B4257" i="7"/>
  <c r="B4258" i="7"/>
  <c r="B4259" i="7"/>
  <c r="B4260" i="7"/>
  <c r="B4261" i="7"/>
  <c r="B4262" i="7"/>
  <c r="B4263" i="7"/>
  <c r="B4264" i="7"/>
  <c r="B4265" i="7"/>
  <c r="B4266" i="7"/>
  <c r="B4267" i="7"/>
  <c r="B4268" i="7"/>
  <c r="B4269" i="7"/>
  <c r="B4270" i="7"/>
  <c r="B4271" i="7"/>
  <c r="B4272" i="7"/>
  <c r="B4273" i="7"/>
  <c r="B4274" i="7"/>
  <c r="B4275" i="7"/>
  <c r="B4276" i="7"/>
  <c r="B4277" i="7"/>
  <c r="B4278" i="7"/>
  <c r="B4279" i="7"/>
  <c r="B4280" i="7"/>
  <c r="B4281" i="7"/>
  <c r="B4282" i="7"/>
  <c r="B4283" i="7"/>
  <c r="B4284" i="7"/>
  <c r="B4285" i="7"/>
  <c r="B4286" i="7"/>
  <c r="B4287" i="7"/>
  <c r="B4288" i="7"/>
  <c r="B4289" i="7"/>
  <c r="B4290" i="7"/>
  <c r="B4291" i="7"/>
  <c r="B4292" i="7"/>
  <c r="B4293" i="7"/>
  <c r="B4294" i="7"/>
  <c r="B4295" i="7"/>
  <c r="B4296" i="7"/>
  <c r="B4297" i="7"/>
  <c r="B4298" i="7"/>
  <c r="B4299" i="7"/>
  <c r="B4300" i="7"/>
  <c r="B4301" i="7"/>
  <c r="B4302" i="7"/>
  <c r="B4303" i="7"/>
  <c r="B4304" i="7"/>
  <c r="B4305" i="7"/>
  <c r="B4306" i="7"/>
  <c r="B4307" i="7"/>
  <c r="B4308" i="7"/>
  <c r="B4309" i="7"/>
  <c r="B4310" i="7"/>
  <c r="B4311" i="7"/>
  <c r="B4312" i="7"/>
  <c r="B4313" i="7"/>
  <c r="B4314" i="7"/>
  <c r="B4315" i="7"/>
  <c r="B4316" i="7"/>
  <c r="B4317" i="7"/>
  <c r="B4318" i="7"/>
  <c r="B4319" i="7"/>
  <c r="B4320" i="7"/>
  <c r="B4321" i="7"/>
  <c r="B4322" i="7"/>
  <c r="B4323" i="7"/>
  <c r="B4324" i="7"/>
  <c r="B4325" i="7"/>
  <c r="B4326" i="7"/>
  <c r="B4327" i="7"/>
  <c r="B4328" i="7"/>
  <c r="B4329" i="7"/>
  <c r="B4330" i="7"/>
  <c r="B4331" i="7"/>
  <c r="B4332" i="7"/>
  <c r="B4333" i="7"/>
  <c r="B4334" i="7"/>
  <c r="B4335" i="7"/>
  <c r="B4336" i="7"/>
  <c r="B4337" i="7"/>
  <c r="B4338" i="7"/>
  <c r="B4339" i="7"/>
  <c r="B4340" i="7"/>
  <c r="B4341" i="7"/>
  <c r="B4342" i="7"/>
  <c r="B4343" i="7"/>
  <c r="B4344" i="7"/>
  <c r="B4345" i="7"/>
  <c r="B4346" i="7"/>
  <c r="B4347" i="7"/>
  <c r="B4348" i="7"/>
  <c r="B4349" i="7"/>
  <c r="B4350" i="7"/>
  <c r="B4351" i="7"/>
  <c r="B4352" i="7"/>
  <c r="B4353" i="7"/>
  <c r="B4354" i="7"/>
  <c r="B4355" i="7"/>
  <c r="B4356" i="7"/>
  <c r="B4357" i="7"/>
  <c r="B4358" i="7"/>
  <c r="B4359" i="7"/>
  <c r="B4360" i="7"/>
  <c r="B4361" i="7"/>
  <c r="B4362" i="7"/>
  <c r="B4363" i="7"/>
  <c r="B4364" i="7"/>
  <c r="B4365" i="7"/>
  <c r="B4366" i="7"/>
  <c r="B4367" i="7"/>
  <c r="B4368" i="7"/>
  <c r="B4369" i="7"/>
  <c r="B4370" i="7"/>
  <c r="B4371" i="7"/>
  <c r="B4372" i="7"/>
  <c r="B4373" i="7"/>
  <c r="B4374" i="7"/>
  <c r="B4375" i="7"/>
  <c r="B4376" i="7"/>
  <c r="B4377" i="7"/>
  <c r="B4378" i="7"/>
  <c r="B4379" i="7"/>
  <c r="B4380" i="7"/>
  <c r="B4381" i="7"/>
  <c r="B4382" i="7"/>
  <c r="B4383" i="7"/>
  <c r="B4384" i="7"/>
  <c r="B4385" i="7"/>
  <c r="B4386" i="7"/>
  <c r="B4387" i="7"/>
  <c r="B4388" i="7"/>
  <c r="B4389" i="7"/>
  <c r="B4390" i="7"/>
  <c r="B4391" i="7"/>
  <c r="B4392" i="7"/>
  <c r="B4393" i="7"/>
  <c r="B4394" i="7"/>
  <c r="B4395" i="7"/>
  <c r="B4396" i="7"/>
  <c r="B4397" i="7"/>
  <c r="B4398" i="7"/>
  <c r="B4399" i="7"/>
  <c r="B4400" i="7"/>
  <c r="B4401" i="7"/>
  <c r="B4402" i="7"/>
  <c r="B4403" i="7"/>
  <c r="B4404" i="7"/>
  <c r="B4405" i="7"/>
  <c r="B4406" i="7"/>
  <c r="B4407" i="7"/>
  <c r="B4408" i="7"/>
  <c r="B4409" i="7"/>
  <c r="B4410" i="7"/>
  <c r="B4411" i="7"/>
  <c r="B4412" i="7"/>
  <c r="B4413" i="7"/>
  <c r="B4414" i="7"/>
  <c r="B4415" i="7"/>
  <c r="B4416" i="7"/>
  <c r="B4417" i="7"/>
  <c r="B4418" i="7"/>
  <c r="B4419" i="7"/>
  <c r="B4420" i="7"/>
  <c r="B4421" i="7"/>
  <c r="B4422" i="7"/>
  <c r="B4423" i="7"/>
  <c r="B4424" i="7"/>
  <c r="B4425" i="7"/>
  <c r="B4426" i="7"/>
  <c r="B4427" i="7"/>
  <c r="B4428" i="7"/>
  <c r="B4429" i="7"/>
  <c r="B4430" i="7"/>
  <c r="B4431" i="7"/>
  <c r="B4432" i="7"/>
  <c r="B4433" i="7"/>
  <c r="B4434" i="7"/>
  <c r="B4435" i="7"/>
  <c r="B4436" i="7"/>
  <c r="B4437" i="7"/>
  <c r="B4438" i="7"/>
  <c r="B4439" i="7"/>
  <c r="B4440" i="7"/>
  <c r="B4441" i="7"/>
  <c r="B4442" i="7"/>
  <c r="B4443" i="7"/>
  <c r="B4444" i="7"/>
  <c r="B4445" i="7"/>
  <c r="B4446" i="7"/>
  <c r="B4447" i="7"/>
  <c r="B4448" i="7"/>
  <c r="B4449" i="7"/>
  <c r="B4450" i="7"/>
  <c r="B4451" i="7"/>
  <c r="B4452" i="7"/>
  <c r="B4453" i="7"/>
  <c r="B4454" i="7"/>
  <c r="B4455" i="7"/>
  <c r="B4456" i="7"/>
  <c r="B4457" i="7"/>
  <c r="B4458" i="7"/>
  <c r="B4459" i="7"/>
  <c r="B4460" i="7"/>
  <c r="B4461" i="7"/>
  <c r="B4462" i="7"/>
  <c r="B4463" i="7"/>
  <c r="B4464" i="7"/>
  <c r="B4465" i="7"/>
  <c r="B4466" i="7"/>
  <c r="B4467" i="7"/>
  <c r="B4468" i="7"/>
  <c r="B4469" i="7"/>
  <c r="B4470" i="7"/>
  <c r="B4471" i="7"/>
  <c r="B4472" i="7"/>
  <c r="B4473" i="7"/>
  <c r="B4474" i="7"/>
  <c r="B4475" i="7"/>
  <c r="B4476" i="7"/>
  <c r="B4477" i="7"/>
  <c r="B4478" i="7"/>
  <c r="B4479" i="7"/>
  <c r="B4480" i="7"/>
  <c r="B4481" i="7"/>
  <c r="B4482" i="7"/>
  <c r="B4483" i="7"/>
  <c r="B4484" i="7"/>
  <c r="B4485" i="7"/>
  <c r="B4486" i="7"/>
  <c r="B4487" i="7"/>
  <c r="B4488" i="7"/>
  <c r="B4489" i="7"/>
  <c r="B4490" i="7"/>
  <c r="B4491" i="7"/>
  <c r="B4492" i="7"/>
  <c r="B4493" i="7"/>
  <c r="B4494" i="7"/>
  <c r="B4495" i="7"/>
  <c r="B4496" i="7"/>
  <c r="B4497" i="7"/>
  <c r="B4498" i="7"/>
  <c r="B4499" i="7"/>
  <c r="B4500" i="7"/>
  <c r="B4501" i="7"/>
  <c r="B4502" i="7"/>
  <c r="B4503" i="7"/>
  <c r="B4504" i="7"/>
  <c r="B4505" i="7"/>
  <c r="B4506" i="7"/>
  <c r="B4507" i="7"/>
  <c r="B4508" i="7"/>
  <c r="B4509" i="7"/>
  <c r="B4510" i="7"/>
  <c r="B4511" i="7"/>
  <c r="B4512" i="7"/>
  <c r="B4513" i="7"/>
  <c r="B4514" i="7"/>
  <c r="B4515" i="7"/>
  <c r="B4516" i="7"/>
  <c r="B4517" i="7"/>
  <c r="B4518" i="7"/>
  <c r="B4519" i="7"/>
  <c r="B4520" i="7"/>
  <c r="B4521" i="7"/>
  <c r="B4522" i="7"/>
  <c r="B4523" i="7"/>
  <c r="B4524" i="7"/>
  <c r="B4525" i="7"/>
  <c r="B4526" i="7"/>
  <c r="B4527" i="7"/>
  <c r="B4528" i="7"/>
  <c r="B4529" i="7"/>
  <c r="B4530" i="7"/>
  <c r="B4531" i="7"/>
  <c r="B4532" i="7"/>
  <c r="B4533" i="7"/>
  <c r="B4534" i="7"/>
  <c r="B4535" i="7"/>
  <c r="B4536" i="7"/>
  <c r="B4537" i="7"/>
  <c r="B4538" i="7"/>
  <c r="B4539" i="7"/>
  <c r="B4540" i="7"/>
  <c r="B4541" i="7"/>
  <c r="B4542" i="7"/>
  <c r="B4543" i="7"/>
  <c r="B4544" i="7"/>
  <c r="B4545" i="7"/>
  <c r="B4546" i="7"/>
  <c r="B4547" i="7"/>
  <c r="B4548" i="7"/>
  <c r="B4549" i="7"/>
  <c r="B4550" i="7"/>
  <c r="B4551" i="7"/>
  <c r="B4552" i="7"/>
  <c r="B4553" i="7"/>
  <c r="B4554" i="7"/>
  <c r="B4555" i="7"/>
  <c r="B4556" i="7"/>
  <c r="B4557" i="7"/>
  <c r="B4558" i="7"/>
  <c r="B4559" i="7"/>
  <c r="B4560" i="7"/>
  <c r="B4561" i="7"/>
  <c r="B4562" i="7"/>
  <c r="B4563" i="7"/>
  <c r="B4564" i="7"/>
  <c r="B4565" i="7"/>
  <c r="B4566" i="7"/>
  <c r="B4567" i="7"/>
  <c r="B4568" i="7"/>
  <c r="B4569" i="7"/>
  <c r="B4570" i="7"/>
  <c r="B4571" i="7"/>
  <c r="B4572" i="7"/>
  <c r="B4573" i="7"/>
  <c r="B4574" i="7"/>
  <c r="B4575" i="7"/>
  <c r="B4576" i="7"/>
  <c r="B4577" i="7"/>
  <c r="B4578" i="7"/>
  <c r="B4579" i="7"/>
  <c r="B4580" i="7"/>
  <c r="B4581" i="7"/>
  <c r="B4582" i="7"/>
  <c r="B4583" i="7"/>
  <c r="B4584" i="7"/>
  <c r="B4585" i="7"/>
  <c r="B4586" i="7"/>
  <c r="B4587" i="7"/>
  <c r="B4588" i="7"/>
  <c r="B4589" i="7"/>
  <c r="B4590" i="7"/>
  <c r="B4591" i="7"/>
  <c r="B4592" i="7"/>
  <c r="B4593" i="7"/>
  <c r="B4594" i="7"/>
  <c r="B4595" i="7"/>
  <c r="B4596" i="7"/>
  <c r="B4597" i="7"/>
  <c r="B4598" i="7"/>
  <c r="B4599" i="7"/>
  <c r="B4600" i="7"/>
  <c r="B4601" i="7"/>
  <c r="B4602" i="7"/>
  <c r="B4603" i="7"/>
  <c r="B4604" i="7"/>
  <c r="B4605" i="7"/>
  <c r="B4606" i="7"/>
  <c r="B4607" i="7"/>
  <c r="B4608" i="7"/>
  <c r="B4609" i="7"/>
  <c r="B4610" i="7"/>
  <c r="B4611" i="7"/>
  <c r="B4612" i="7"/>
  <c r="B4613" i="7"/>
  <c r="B4614" i="7"/>
  <c r="B4615" i="7"/>
  <c r="B4616" i="7"/>
  <c r="B4617" i="7"/>
  <c r="B4618" i="7"/>
  <c r="B4619" i="7"/>
  <c r="B4620" i="7"/>
  <c r="B4621" i="7"/>
  <c r="B4622" i="7"/>
  <c r="B4623" i="7"/>
  <c r="B4624" i="7"/>
  <c r="B4625" i="7"/>
  <c r="B4626" i="7"/>
  <c r="B4627" i="7"/>
  <c r="B4628" i="7"/>
  <c r="B4629" i="7"/>
  <c r="B4630" i="7"/>
  <c r="B4631" i="7"/>
  <c r="B4632" i="7"/>
  <c r="B4633" i="7"/>
  <c r="B4634" i="7"/>
  <c r="B4635" i="7"/>
  <c r="B4636" i="7"/>
  <c r="B4637" i="7"/>
  <c r="B4638" i="7"/>
  <c r="B4639" i="7"/>
  <c r="B4640" i="7"/>
  <c r="B4641" i="7"/>
  <c r="B4642" i="7"/>
  <c r="B4643" i="7"/>
  <c r="B4644" i="7"/>
  <c r="B4645" i="7"/>
  <c r="B4646" i="7"/>
  <c r="B4647" i="7"/>
  <c r="B4648" i="7"/>
  <c r="B4649" i="7"/>
  <c r="B4650" i="7"/>
  <c r="B4651" i="7"/>
  <c r="B4652" i="7"/>
  <c r="B4653" i="7"/>
  <c r="B4654" i="7"/>
  <c r="B4655" i="7"/>
  <c r="B4656" i="7"/>
  <c r="B4657" i="7"/>
  <c r="B4658" i="7"/>
  <c r="B4659" i="7"/>
  <c r="B4660" i="7"/>
  <c r="B4661" i="7"/>
  <c r="B4662" i="7"/>
  <c r="B4663" i="7"/>
  <c r="B4664" i="7"/>
  <c r="B4665" i="7"/>
  <c r="B4666" i="7"/>
  <c r="B4667" i="7"/>
  <c r="B4668" i="7"/>
  <c r="B4669" i="7"/>
  <c r="B4670" i="7"/>
  <c r="B4671" i="7"/>
  <c r="B4672" i="7"/>
  <c r="B4673" i="7"/>
  <c r="B4674" i="7"/>
  <c r="B4675" i="7"/>
  <c r="B4676" i="7"/>
  <c r="B4677" i="7"/>
  <c r="B4678" i="7"/>
  <c r="B4679" i="7"/>
  <c r="B4680" i="7"/>
  <c r="B4681" i="7"/>
  <c r="B4682" i="7"/>
  <c r="B4683" i="7"/>
  <c r="B4684" i="7"/>
  <c r="B4685" i="7"/>
  <c r="B4686" i="7"/>
  <c r="B4687" i="7"/>
  <c r="B4688" i="7"/>
  <c r="B4689" i="7"/>
  <c r="B4690" i="7"/>
  <c r="B4691" i="7"/>
  <c r="B4692" i="7"/>
  <c r="B4693" i="7"/>
  <c r="B4694" i="7"/>
  <c r="B4695" i="7"/>
  <c r="B4696" i="7"/>
  <c r="B4697" i="7"/>
  <c r="B4698" i="7"/>
  <c r="B4699" i="7"/>
  <c r="B4700" i="7"/>
  <c r="B4701" i="7"/>
  <c r="B4702" i="7"/>
  <c r="B4703" i="7"/>
  <c r="B4704" i="7"/>
  <c r="B4705" i="7"/>
  <c r="B4706" i="7"/>
  <c r="B4707" i="7"/>
  <c r="B4708" i="7"/>
  <c r="B4709" i="7"/>
  <c r="B4710" i="7"/>
  <c r="B4711" i="7"/>
  <c r="B4712" i="7"/>
  <c r="B4713" i="7"/>
  <c r="B4714" i="7"/>
  <c r="B4715" i="7"/>
  <c r="B4716" i="7"/>
  <c r="B4717" i="7"/>
  <c r="B4718" i="7"/>
  <c r="B4719" i="7"/>
  <c r="B4720" i="7"/>
  <c r="B4721" i="7"/>
  <c r="B4722" i="7"/>
  <c r="B4723" i="7"/>
  <c r="B4724" i="7"/>
  <c r="B4725" i="7"/>
  <c r="B4726" i="7"/>
  <c r="B4727" i="7"/>
  <c r="B4728" i="7"/>
  <c r="B4729" i="7"/>
  <c r="B4730" i="7"/>
  <c r="B4731" i="7"/>
  <c r="B4732" i="7"/>
  <c r="B4733" i="7"/>
  <c r="B4734" i="7"/>
  <c r="B4735" i="7"/>
  <c r="B4736" i="7"/>
  <c r="B4737" i="7"/>
  <c r="B4738" i="7"/>
  <c r="B4739" i="7"/>
  <c r="B4740" i="7"/>
  <c r="B4741" i="7"/>
  <c r="B4742" i="7"/>
  <c r="B4743" i="7"/>
  <c r="B4744" i="7"/>
  <c r="B4745" i="7"/>
  <c r="B4746" i="7"/>
  <c r="B4747" i="7"/>
  <c r="B4748" i="7"/>
  <c r="B4749" i="7"/>
  <c r="B4750" i="7"/>
  <c r="B4751" i="7"/>
  <c r="B4752" i="7"/>
  <c r="B4753" i="7"/>
  <c r="B4754" i="7"/>
  <c r="B4755" i="7"/>
  <c r="B4756" i="7"/>
  <c r="B4757" i="7"/>
  <c r="B4758" i="7"/>
  <c r="B4759" i="7"/>
  <c r="B4760" i="7"/>
  <c r="B4761" i="7"/>
  <c r="B4762" i="7"/>
  <c r="B4763" i="7"/>
  <c r="B4764" i="7"/>
  <c r="B4765" i="7"/>
  <c r="B4766" i="7"/>
  <c r="B4767" i="7"/>
  <c r="B4768" i="7"/>
  <c r="B4769" i="7"/>
  <c r="B4770" i="7"/>
  <c r="B4771" i="7"/>
  <c r="B4772" i="7"/>
  <c r="B4773" i="7"/>
  <c r="B4774" i="7"/>
  <c r="B4775" i="7"/>
  <c r="B4776" i="7"/>
  <c r="B4777" i="7"/>
  <c r="B4778" i="7"/>
  <c r="B4779" i="7"/>
  <c r="B4780" i="7"/>
  <c r="B4781" i="7"/>
  <c r="B4782" i="7"/>
  <c r="B4783" i="7"/>
  <c r="B4784" i="7"/>
  <c r="B4785" i="7"/>
  <c r="B4786" i="7"/>
  <c r="B4787" i="7"/>
  <c r="B4788" i="7"/>
  <c r="B4789" i="7"/>
  <c r="B4790" i="7"/>
  <c r="B4791" i="7"/>
  <c r="B4792" i="7"/>
  <c r="B4793" i="7"/>
  <c r="B4794" i="7"/>
  <c r="B4795" i="7"/>
  <c r="B4796" i="7"/>
  <c r="B4797" i="7"/>
  <c r="B4798" i="7"/>
  <c r="B4799" i="7"/>
  <c r="B4800" i="7"/>
  <c r="B4801" i="7"/>
  <c r="B4802" i="7"/>
  <c r="B4803" i="7"/>
  <c r="B4804" i="7"/>
  <c r="B4805" i="7"/>
  <c r="B4806" i="7"/>
  <c r="B4807" i="7"/>
  <c r="B4808" i="7"/>
  <c r="B4809" i="7"/>
  <c r="B4810" i="7"/>
  <c r="B4811" i="7"/>
  <c r="B4812" i="7"/>
  <c r="B4813" i="7"/>
  <c r="B4814" i="7"/>
  <c r="B4815" i="7"/>
  <c r="B4816" i="7"/>
  <c r="B4817" i="7"/>
  <c r="B4818" i="7"/>
  <c r="B4819" i="7"/>
  <c r="B4820" i="7"/>
  <c r="B4821" i="7"/>
  <c r="B4822" i="7"/>
  <c r="B4823" i="7"/>
  <c r="B4824" i="7"/>
  <c r="B4825" i="7"/>
  <c r="B4826" i="7"/>
  <c r="B4827" i="7"/>
  <c r="B4828" i="7"/>
  <c r="B4829" i="7"/>
  <c r="B4830" i="7"/>
  <c r="B4831" i="7"/>
  <c r="B4832" i="7"/>
  <c r="B4833" i="7"/>
  <c r="B4834" i="7"/>
  <c r="B4835" i="7"/>
  <c r="B4836" i="7"/>
  <c r="B4837" i="7"/>
  <c r="B4838" i="7"/>
  <c r="B4839" i="7"/>
  <c r="B4840" i="7"/>
  <c r="B4841" i="7"/>
  <c r="B4842" i="7"/>
  <c r="B4843" i="7"/>
  <c r="B4844" i="7"/>
  <c r="B4845" i="7"/>
  <c r="B4846" i="7"/>
  <c r="B4847" i="7"/>
  <c r="B4848" i="7"/>
  <c r="B4849" i="7"/>
  <c r="B4850" i="7"/>
  <c r="B4851" i="7"/>
  <c r="B4852" i="7"/>
  <c r="B4853" i="7"/>
  <c r="B4854" i="7"/>
  <c r="B4855" i="7"/>
  <c r="B4856" i="7"/>
  <c r="B4857" i="7"/>
  <c r="B4858" i="7"/>
  <c r="B4859" i="7"/>
  <c r="B4860" i="7"/>
  <c r="B4861" i="7"/>
  <c r="B4862" i="7"/>
  <c r="B4863" i="7"/>
  <c r="B4864" i="7"/>
  <c r="B4865" i="7"/>
  <c r="B4866" i="7"/>
  <c r="B4867" i="7"/>
  <c r="B4868" i="7"/>
  <c r="B4869" i="7"/>
  <c r="B4870" i="7"/>
  <c r="B4871" i="7"/>
  <c r="B4872" i="7"/>
  <c r="B4873" i="7"/>
  <c r="B4874" i="7"/>
  <c r="B4875" i="7"/>
  <c r="B4876" i="7"/>
  <c r="B4877" i="7"/>
  <c r="B4878" i="7"/>
  <c r="B4879" i="7"/>
  <c r="B4880" i="7"/>
  <c r="B4881" i="7"/>
  <c r="B4882" i="7"/>
  <c r="B4883" i="7"/>
  <c r="B4884" i="7"/>
  <c r="B4885" i="7"/>
  <c r="B4886" i="7"/>
  <c r="B4887" i="7"/>
  <c r="B4888" i="7"/>
  <c r="B4889" i="7"/>
  <c r="B4890" i="7"/>
  <c r="B4891" i="7"/>
  <c r="B4892" i="7"/>
  <c r="B4893" i="7"/>
  <c r="B4894" i="7"/>
  <c r="B4895" i="7"/>
  <c r="B4896" i="7"/>
  <c r="B4897" i="7"/>
  <c r="B4898" i="7"/>
  <c r="B4899" i="7"/>
  <c r="B4900" i="7"/>
  <c r="B4901" i="7"/>
  <c r="B4902" i="7"/>
  <c r="B4903" i="7"/>
  <c r="B4904" i="7"/>
  <c r="B4905" i="7"/>
  <c r="B4906" i="7"/>
  <c r="B4907" i="7"/>
  <c r="B4908" i="7"/>
  <c r="B4909" i="7"/>
  <c r="B4910" i="7"/>
  <c r="B4911" i="7"/>
  <c r="B4912" i="7"/>
  <c r="B4913" i="7"/>
  <c r="B4914" i="7"/>
  <c r="B4915" i="7"/>
  <c r="B4916" i="7"/>
  <c r="B4917" i="7"/>
  <c r="B4918" i="7"/>
  <c r="B4919" i="7"/>
  <c r="B4920" i="7"/>
  <c r="B4921" i="7"/>
  <c r="B4922" i="7"/>
  <c r="B4923" i="7"/>
  <c r="B4924" i="7"/>
  <c r="B4925" i="7"/>
  <c r="B4926" i="7"/>
  <c r="B4927" i="7"/>
  <c r="B4928" i="7"/>
  <c r="B4929" i="7"/>
  <c r="B4930" i="7"/>
  <c r="B4931" i="7"/>
  <c r="B4932" i="7"/>
  <c r="B4933" i="7"/>
  <c r="B4934" i="7"/>
  <c r="B4935" i="7"/>
  <c r="B4936" i="7"/>
  <c r="B4937" i="7"/>
  <c r="B4938" i="7"/>
  <c r="B4939" i="7"/>
  <c r="B4940" i="7"/>
  <c r="B4941" i="7"/>
  <c r="B4942" i="7"/>
  <c r="B4943" i="7"/>
  <c r="B4944" i="7"/>
  <c r="B4945" i="7"/>
  <c r="B4946" i="7"/>
  <c r="B4947" i="7"/>
  <c r="B4948" i="7"/>
  <c r="B4949" i="7"/>
  <c r="B4950" i="7"/>
  <c r="B4951" i="7"/>
  <c r="B4952" i="7"/>
  <c r="B4953" i="7"/>
  <c r="B4954" i="7"/>
  <c r="B4955" i="7"/>
  <c r="B4956" i="7"/>
  <c r="B4957" i="7"/>
  <c r="B4958" i="7"/>
  <c r="B4959" i="7"/>
  <c r="B4960" i="7"/>
  <c r="B4961" i="7"/>
  <c r="B4962" i="7"/>
  <c r="B4963" i="7"/>
  <c r="B4964" i="7"/>
  <c r="B4965" i="7"/>
  <c r="B4966" i="7"/>
  <c r="B4967" i="7"/>
  <c r="B4968" i="7"/>
  <c r="B4969" i="7"/>
  <c r="B4970" i="7"/>
  <c r="B4971" i="7"/>
  <c r="B4972" i="7"/>
  <c r="B4973" i="7"/>
  <c r="B4974" i="7"/>
  <c r="B4975" i="7"/>
  <c r="B4976" i="7"/>
  <c r="B4977" i="7"/>
  <c r="B4978" i="7"/>
  <c r="B4979" i="7"/>
  <c r="B4980" i="7"/>
  <c r="B4981" i="7"/>
  <c r="B4982" i="7"/>
  <c r="B4983" i="7"/>
  <c r="B4984" i="7"/>
  <c r="B4985" i="7"/>
  <c r="B4986" i="7"/>
  <c r="B4987" i="7"/>
  <c r="B4988" i="7"/>
  <c r="B4989" i="7"/>
  <c r="B4990" i="7"/>
  <c r="B4991" i="7"/>
  <c r="B4992" i="7"/>
  <c r="B4993" i="7"/>
  <c r="B4994" i="7"/>
  <c r="B4995" i="7"/>
  <c r="B4996" i="7"/>
  <c r="B4997" i="7"/>
  <c r="B4998" i="7"/>
  <c r="B4999" i="7"/>
  <c r="B5000" i="7"/>
  <c r="B5001" i="7"/>
  <c r="B15" i="7"/>
  <c r="D5010" i="5" l="1"/>
  <c r="D5009" i="5"/>
  <c r="D5008" i="5"/>
  <c r="D5007" i="5"/>
  <c r="D5006" i="5"/>
  <c r="D5005" i="5"/>
  <c r="D5004" i="5"/>
  <c r="D5003" i="5"/>
  <c r="D5002" i="5"/>
  <c r="C5002" i="5" s="1"/>
  <c r="D5001" i="5"/>
  <c r="D5000" i="5"/>
  <c r="D4999" i="5"/>
  <c r="F4999" i="5" s="1"/>
  <c r="D4998" i="5"/>
  <c r="D4997" i="5"/>
  <c r="D4996" i="5"/>
  <c r="D4995" i="5"/>
  <c r="D4994" i="5"/>
  <c r="C4994" i="5" s="1"/>
  <c r="D4993" i="5"/>
  <c r="C4993" i="5" s="1"/>
  <c r="D4992" i="5"/>
  <c r="D4991" i="5"/>
  <c r="C4991" i="5" s="1"/>
  <c r="D4990" i="5"/>
  <c r="D4989" i="5"/>
  <c r="D4988" i="5"/>
  <c r="D4987" i="5"/>
  <c r="D4986" i="5"/>
  <c r="D4985" i="5"/>
  <c r="D4984" i="5"/>
  <c r="D4983" i="5"/>
  <c r="C4983" i="5" s="1"/>
  <c r="D4982" i="5"/>
  <c r="D4981" i="5"/>
  <c r="D4980" i="5"/>
  <c r="C4980" i="5" s="1"/>
  <c r="D4979" i="5"/>
  <c r="D4978" i="5"/>
  <c r="D4977" i="5"/>
  <c r="C4977" i="5" s="1"/>
  <c r="D4976" i="5"/>
  <c r="H4976" i="5" s="1"/>
  <c r="D4975" i="5"/>
  <c r="D4974" i="5"/>
  <c r="H4974" i="5" s="1"/>
  <c r="D4973" i="5"/>
  <c r="D4972" i="5"/>
  <c r="D4971" i="5"/>
  <c r="D4970" i="5"/>
  <c r="D4969" i="5"/>
  <c r="C4969" i="5" s="1"/>
  <c r="D4968" i="5"/>
  <c r="C4968" i="5" s="1"/>
  <c r="D4967" i="5"/>
  <c r="D4966" i="5"/>
  <c r="D4965" i="5"/>
  <c r="D4964" i="5"/>
  <c r="D4963" i="5"/>
  <c r="D4962" i="5"/>
  <c r="D4961" i="5"/>
  <c r="H4961" i="5" s="1"/>
  <c r="D4960" i="5"/>
  <c r="D4959" i="5"/>
  <c r="D4958" i="5"/>
  <c r="D4957" i="5"/>
  <c r="H4957" i="5" s="1"/>
  <c r="D4956" i="5"/>
  <c r="D4955" i="5"/>
  <c r="D4954" i="5"/>
  <c r="D4953" i="5"/>
  <c r="D4952" i="5"/>
  <c r="D4951" i="5"/>
  <c r="F4951" i="5" s="1"/>
  <c r="D4950" i="5"/>
  <c r="D4949" i="5"/>
  <c r="C4949" i="5" s="1"/>
  <c r="D4948" i="5"/>
  <c r="D4947" i="5"/>
  <c r="D4946" i="5"/>
  <c r="F4946" i="5" s="1"/>
  <c r="D4945" i="5"/>
  <c r="D4944" i="5"/>
  <c r="C4944" i="5" s="1"/>
  <c r="D4943" i="5"/>
  <c r="H4943" i="5" s="1"/>
  <c r="D4942" i="5"/>
  <c r="C4942" i="5" s="1"/>
  <c r="D4941" i="5"/>
  <c r="D4940" i="5"/>
  <c r="D4939" i="5"/>
  <c r="F4939" i="5" s="1"/>
  <c r="D4938" i="5"/>
  <c r="D4937" i="5"/>
  <c r="D4936" i="5"/>
  <c r="D4935" i="5"/>
  <c r="F4935" i="5" s="1"/>
  <c r="D4934" i="5"/>
  <c r="D4933" i="5"/>
  <c r="D4932" i="5"/>
  <c r="D4931" i="5"/>
  <c r="D4930" i="5"/>
  <c r="D4929" i="5"/>
  <c r="D4928" i="5"/>
  <c r="D4927" i="5"/>
  <c r="F4927" i="5" s="1"/>
  <c r="D4926" i="5"/>
  <c r="F4926" i="5" s="1"/>
  <c r="D4925" i="5"/>
  <c r="D4924" i="5"/>
  <c r="F4924" i="5" s="1"/>
  <c r="D4923" i="5"/>
  <c r="D4922" i="5"/>
  <c r="C4922" i="5" s="1"/>
  <c r="D4921" i="5"/>
  <c r="C4921" i="5" s="1"/>
  <c r="D4920" i="5"/>
  <c r="D4919" i="5"/>
  <c r="D4918" i="5"/>
  <c r="D4917" i="5"/>
  <c r="D4916" i="5"/>
  <c r="D4915" i="5"/>
  <c r="D4914" i="5"/>
  <c r="C4914" i="5" s="1"/>
  <c r="D4913" i="5"/>
  <c r="C4913" i="5" s="1"/>
  <c r="D4912" i="5"/>
  <c r="D4911" i="5"/>
  <c r="D4910" i="5"/>
  <c r="D4909" i="5"/>
  <c r="D4908" i="5"/>
  <c r="D4907" i="5"/>
  <c r="D4906" i="5"/>
  <c r="D4905" i="5"/>
  <c r="D4904" i="5"/>
  <c r="F4904" i="5" s="1"/>
  <c r="D4903" i="5"/>
  <c r="H4903" i="5" s="1"/>
  <c r="D4902" i="5"/>
  <c r="C4902" i="5" s="1"/>
  <c r="D4901" i="5"/>
  <c r="C4901" i="5" s="1"/>
  <c r="D4900" i="5"/>
  <c r="D4899" i="5"/>
  <c r="C4899" i="5" s="1"/>
  <c r="D4898" i="5"/>
  <c r="D4897" i="5"/>
  <c r="D4896" i="5"/>
  <c r="C4896" i="5" s="1"/>
  <c r="D4895" i="5"/>
  <c r="C4895" i="5" s="1"/>
  <c r="D4894" i="5"/>
  <c r="D4893" i="5"/>
  <c r="D4892" i="5"/>
  <c r="C4892" i="5" s="1"/>
  <c r="D4891" i="5"/>
  <c r="D4890" i="5"/>
  <c r="D4889" i="5"/>
  <c r="D4888" i="5"/>
  <c r="D4887" i="5"/>
  <c r="D4886" i="5"/>
  <c r="F4886" i="5" s="1"/>
  <c r="D4885" i="5"/>
  <c r="D4884" i="5"/>
  <c r="D4883" i="5"/>
  <c r="D4882" i="5"/>
  <c r="D4881" i="5"/>
  <c r="D4880" i="5"/>
  <c r="D4879" i="5"/>
  <c r="F4879" i="5" s="1"/>
  <c r="D4878" i="5"/>
  <c r="D4877" i="5"/>
  <c r="D4876" i="5"/>
  <c r="D4875" i="5"/>
  <c r="H4875" i="5" s="1"/>
  <c r="D4874" i="5"/>
  <c r="D4873" i="5"/>
  <c r="H4873" i="5" s="1"/>
  <c r="D4872" i="5"/>
  <c r="D4871" i="5"/>
  <c r="D4870" i="5"/>
  <c r="D4869" i="5"/>
  <c r="H4869" i="5" s="1"/>
  <c r="D4868" i="5"/>
  <c r="D4867" i="5"/>
  <c r="D4866" i="5"/>
  <c r="H4866" i="5" s="1"/>
  <c r="D4865" i="5"/>
  <c r="D4864" i="5"/>
  <c r="D4863" i="5"/>
  <c r="D4862" i="5"/>
  <c r="D4861" i="5"/>
  <c r="C4861" i="5" s="1"/>
  <c r="D4860" i="5"/>
  <c r="D4859" i="5"/>
  <c r="C4859" i="5" s="1"/>
  <c r="D4858" i="5"/>
  <c r="D4857" i="5"/>
  <c r="D4856" i="5"/>
  <c r="D4855" i="5"/>
  <c r="C4855" i="5" s="1"/>
  <c r="D4854" i="5"/>
  <c r="D4853" i="5"/>
  <c r="D4852" i="5"/>
  <c r="D4851" i="5"/>
  <c r="C4851" i="5" s="1"/>
  <c r="D4850" i="5"/>
  <c r="D4849" i="5"/>
  <c r="C4849" i="5" s="1"/>
  <c r="D4848" i="5"/>
  <c r="D4847" i="5"/>
  <c r="D4846" i="5"/>
  <c r="D4845" i="5"/>
  <c r="D4844" i="5"/>
  <c r="D4843" i="5"/>
  <c r="D4842" i="5"/>
  <c r="D4841" i="5"/>
  <c r="D4840" i="5"/>
  <c r="D4839" i="5"/>
  <c r="D4838" i="5"/>
  <c r="C4838" i="5" s="1"/>
  <c r="D4837" i="5"/>
  <c r="D4836" i="5"/>
  <c r="D4835" i="5"/>
  <c r="D4834" i="5"/>
  <c r="C4834" i="5" s="1"/>
  <c r="D4833" i="5"/>
  <c r="D4832" i="5"/>
  <c r="D4831" i="5"/>
  <c r="D4830" i="5"/>
  <c r="D4829" i="5"/>
  <c r="D4828" i="5"/>
  <c r="D4827" i="5"/>
  <c r="D4826" i="5"/>
  <c r="D4825" i="5"/>
  <c r="D4824" i="5"/>
  <c r="D4823" i="5"/>
  <c r="D4822" i="5"/>
  <c r="D4821" i="5"/>
  <c r="D4820" i="5"/>
  <c r="D4819" i="5"/>
  <c r="D4818" i="5"/>
  <c r="D4817" i="5"/>
  <c r="D4816" i="5"/>
  <c r="D4815" i="5"/>
  <c r="C4815" i="5" s="1"/>
  <c r="D4814" i="5"/>
  <c r="D4813" i="5"/>
  <c r="D4812" i="5"/>
  <c r="D4811" i="5"/>
  <c r="D4810" i="5"/>
  <c r="D4809" i="5"/>
  <c r="D4808" i="5"/>
  <c r="D4807" i="5"/>
  <c r="D4806" i="5"/>
  <c r="C4806" i="5" s="1"/>
  <c r="D4805" i="5"/>
  <c r="C4805" i="5" s="1"/>
  <c r="D4804" i="5"/>
  <c r="D4803" i="5"/>
  <c r="D4802" i="5"/>
  <c r="D4801" i="5"/>
  <c r="D4800" i="5"/>
  <c r="D4799" i="5"/>
  <c r="C4799" i="5" s="1"/>
  <c r="D4798" i="5"/>
  <c r="D4797" i="5"/>
  <c r="C4797" i="5" s="1"/>
  <c r="D4796" i="5"/>
  <c r="D4795" i="5"/>
  <c r="C4795" i="5" s="1"/>
  <c r="D4794" i="5"/>
  <c r="F4794" i="5" s="1"/>
  <c r="D4793" i="5"/>
  <c r="D4792" i="5"/>
  <c r="D4791" i="5"/>
  <c r="C4791" i="5" s="1"/>
  <c r="D4790" i="5"/>
  <c r="D4789" i="5"/>
  <c r="D4788" i="5"/>
  <c r="D4787" i="5"/>
  <c r="D4786" i="5"/>
  <c r="D4785" i="5"/>
  <c r="C4785" i="5" s="1"/>
  <c r="D4784" i="5"/>
  <c r="D4783" i="5"/>
  <c r="D4782" i="5"/>
  <c r="D4781" i="5"/>
  <c r="D4780" i="5"/>
  <c r="C4780" i="5" s="1"/>
  <c r="D4779" i="5"/>
  <c r="C4779" i="5" s="1"/>
  <c r="D4778" i="5"/>
  <c r="D4777" i="5"/>
  <c r="D4776" i="5"/>
  <c r="D4775" i="5"/>
  <c r="D4774" i="5"/>
  <c r="C4774" i="5" s="1"/>
  <c r="D4773" i="5"/>
  <c r="H4773" i="5" s="1"/>
  <c r="D4772" i="5"/>
  <c r="D4771" i="5"/>
  <c r="C4771" i="5" s="1"/>
  <c r="D4770" i="5"/>
  <c r="D4769" i="5"/>
  <c r="H4769" i="5" s="1"/>
  <c r="D4768" i="5"/>
  <c r="C4768" i="5" s="1"/>
  <c r="D4767" i="5"/>
  <c r="D4766" i="5"/>
  <c r="D4765" i="5"/>
  <c r="D4764" i="5"/>
  <c r="D4763" i="5"/>
  <c r="D4762" i="5"/>
  <c r="D4761" i="5"/>
  <c r="F4761" i="5" s="1"/>
  <c r="D4760" i="5"/>
  <c r="C4760" i="5" s="1"/>
  <c r="D4759" i="5"/>
  <c r="D4758" i="5"/>
  <c r="D4757" i="5"/>
  <c r="D4756" i="5"/>
  <c r="C4756" i="5" s="1"/>
  <c r="D4755" i="5"/>
  <c r="D4754" i="5"/>
  <c r="D4753" i="5"/>
  <c r="F4753" i="5" s="1"/>
  <c r="D4752" i="5"/>
  <c r="D4751" i="5"/>
  <c r="D4750" i="5"/>
  <c r="D4749" i="5"/>
  <c r="C4749" i="5" s="1"/>
  <c r="D4748" i="5"/>
  <c r="D4747" i="5"/>
  <c r="C4747" i="5" s="1"/>
  <c r="D4746" i="5"/>
  <c r="D4745" i="5"/>
  <c r="D4744" i="5"/>
  <c r="D4743" i="5"/>
  <c r="D4742" i="5"/>
  <c r="D4741" i="5"/>
  <c r="D4740" i="5"/>
  <c r="D4739" i="5"/>
  <c r="D4738" i="5"/>
  <c r="C4738" i="5" s="1"/>
  <c r="D4737" i="5"/>
  <c r="D4736" i="5"/>
  <c r="D4735" i="5"/>
  <c r="D4734" i="5"/>
  <c r="F4734" i="5" s="1"/>
  <c r="D4733" i="5"/>
  <c r="D4732" i="5"/>
  <c r="C4732" i="5" s="1"/>
  <c r="D4731" i="5"/>
  <c r="D4730" i="5"/>
  <c r="D4729" i="5"/>
  <c r="C4729" i="5" s="1"/>
  <c r="D4728" i="5"/>
  <c r="D4727" i="5"/>
  <c r="D4726" i="5"/>
  <c r="D4725" i="5"/>
  <c r="D4724" i="5"/>
  <c r="D4723" i="5"/>
  <c r="D4722" i="5"/>
  <c r="D4721" i="5"/>
  <c r="D4720" i="5"/>
  <c r="D4719" i="5"/>
  <c r="C4719" i="5" s="1"/>
  <c r="D4718" i="5"/>
  <c r="D4717" i="5"/>
  <c r="D4716" i="5"/>
  <c r="D4715" i="5"/>
  <c r="C4715" i="5" s="1"/>
  <c r="D4714" i="5"/>
  <c r="D4713" i="5"/>
  <c r="D4712" i="5"/>
  <c r="C4712" i="5" s="1"/>
  <c r="D4711" i="5"/>
  <c r="D4710" i="5"/>
  <c r="D4709" i="5"/>
  <c r="D4708" i="5"/>
  <c r="D4707" i="5"/>
  <c r="D4706" i="5"/>
  <c r="D4705" i="5"/>
  <c r="D4704" i="5"/>
  <c r="D4703" i="5"/>
  <c r="D4702" i="5"/>
  <c r="D4701" i="5"/>
  <c r="D4700" i="5"/>
  <c r="D4699" i="5"/>
  <c r="C4699" i="5" s="1"/>
  <c r="D4698" i="5"/>
  <c r="D4697" i="5"/>
  <c r="D4696" i="5"/>
  <c r="D4695" i="5"/>
  <c r="D4694" i="5"/>
  <c r="C4694" i="5" s="1"/>
  <c r="D4693" i="5"/>
  <c r="F4693" i="5" s="1"/>
  <c r="D4692" i="5"/>
  <c r="D4691" i="5"/>
  <c r="H4691" i="5" s="1"/>
  <c r="D4690" i="5"/>
  <c r="D4689" i="5"/>
  <c r="C4689" i="5" s="1"/>
  <c r="D4688" i="5"/>
  <c r="D4687" i="5"/>
  <c r="D4686" i="5"/>
  <c r="D4685" i="5"/>
  <c r="D4684" i="5"/>
  <c r="F4684" i="5" s="1"/>
  <c r="D4683" i="5"/>
  <c r="D4682" i="5"/>
  <c r="F4682" i="5" s="1"/>
  <c r="D4681" i="5"/>
  <c r="D4680" i="5"/>
  <c r="D4679" i="5"/>
  <c r="D4678" i="5"/>
  <c r="F4678" i="5" s="1"/>
  <c r="D4677" i="5"/>
  <c r="D4676" i="5"/>
  <c r="D4675" i="5"/>
  <c r="D4674" i="5"/>
  <c r="D4673" i="5"/>
  <c r="D4672" i="5"/>
  <c r="D4671" i="5"/>
  <c r="H4671" i="5" s="1"/>
  <c r="D4670" i="5"/>
  <c r="C4670" i="5" s="1"/>
  <c r="D4669" i="5"/>
  <c r="C4669" i="5" s="1"/>
  <c r="D4668" i="5"/>
  <c r="C4668" i="5" s="1"/>
  <c r="D4667" i="5"/>
  <c r="D4666" i="5"/>
  <c r="D4665" i="5"/>
  <c r="D4664" i="5"/>
  <c r="D4663" i="5"/>
  <c r="C4663" i="5" s="1"/>
  <c r="D4662" i="5"/>
  <c r="D4661" i="5"/>
  <c r="D4660" i="5"/>
  <c r="F4660" i="5" s="1"/>
  <c r="D4659" i="5"/>
  <c r="C4659" i="5" s="1"/>
  <c r="D4658" i="5"/>
  <c r="C4658" i="5" s="1"/>
  <c r="D4657" i="5"/>
  <c r="D4656" i="5"/>
  <c r="D4655" i="5"/>
  <c r="D4654" i="5"/>
  <c r="D4653" i="5"/>
  <c r="D4652" i="5"/>
  <c r="D4651" i="5"/>
  <c r="D4650" i="5"/>
  <c r="D4649" i="5"/>
  <c r="C4649" i="5" s="1"/>
  <c r="D4648" i="5"/>
  <c r="D4647" i="5"/>
  <c r="D4646" i="5"/>
  <c r="D4645" i="5"/>
  <c r="D4644" i="5"/>
  <c r="D4643" i="5"/>
  <c r="H4643" i="5" s="1"/>
  <c r="D4642" i="5"/>
  <c r="D4641" i="5"/>
  <c r="D4640" i="5"/>
  <c r="D4639" i="5"/>
  <c r="D4638" i="5"/>
  <c r="D4637" i="5"/>
  <c r="D4636" i="5"/>
  <c r="D4635" i="5"/>
  <c r="D4634" i="5"/>
  <c r="H4634" i="5" s="1"/>
  <c r="D4633" i="5"/>
  <c r="D4632" i="5"/>
  <c r="H4632" i="5" s="1"/>
  <c r="D4631" i="5"/>
  <c r="D4630" i="5"/>
  <c r="C4630" i="5" s="1"/>
  <c r="D4629" i="5"/>
  <c r="D4628" i="5"/>
  <c r="D4627" i="5"/>
  <c r="D4626" i="5"/>
  <c r="F4626" i="5" s="1"/>
  <c r="D4625" i="5"/>
  <c r="D4624" i="5"/>
  <c r="D4623" i="5"/>
  <c r="D4622" i="5"/>
  <c r="D4621" i="5"/>
  <c r="D4620" i="5"/>
  <c r="D4619" i="5"/>
  <c r="D4618" i="5"/>
  <c r="F4618" i="5" s="1"/>
  <c r="D4617" i="5"/>
  <c r="D4616" i="5"/>
  <c r="D4615" i="5"/>
  <c r="D4614" i="5"/>
  <c r="D4613" i="5"/>
  <c r="D4612" i="5"/>
  <c r="D4611" i="5"/>
  <c r="D4610" i="5"/>
  <c r="C4610" i="5" s="1"/>
  <c r="D4609" i="5"/>
  <c r="H4609" i="5" s="1"/>
  <c r="D4608" i="5"/>
  <c r="D4607" i="5"/>
  <c r="D4606" i="5"/>
  <c r="C4606" i="5" s="1"/>
  <c r="D4605" i="5"/>
  <c r="D4604" i="5"/>
  <c r="D4603" i="5"/>
  <c r="D4602" i="5"/>
  <c r="F4602" i="5" s="1"/>
  <c r="D4601" i="5"/>
  <c r="H4601" i="5" s="1"/>
  <c r="D4600" i="5"/>
  <c r="D4599" i="5"/>
  <c r="D4598" i="5"/>
  <c r="D4597" i="5"/>
  <c r="D4596" i="5"/>
  <c r="D4595" i="5"/>
  <c r="C4595" i="5" s="1"/>
  <c r="D4594" i="5"/>
  <c r="D4593" i="5"/>
  <c r="C4593" i="5" s="1"/>
  <c r="D4592" i="5"/>
  <c r="D4591" i="5"/>
  <c r="D4590" i="5"/>
  <c r="D4589" i="5"/>
  <c r="D4588" i="5"/>
  <c r="C4588" i="5" s="1"/>
  <c r="D4587" i="5"/>
  <c r="D4586" i="5"/>
  <c r="D4585" i="5"/>
  <c r="D4584" i="5"/>
  <c r="D4583" i="5"/>
  <c r="D4582" i="5"/>
  <c r="C4582" i="5" s="1"/>
  <c r="D4581" i="5"/>
  <c r="D4580" i="5"/>
  <c r="D4579" i="5"/>
  <c r="D4578" i="5"/>
  <c r="D4577" i="5"/>
  <c r="D4576" i="5"/>
  <c r="F4576" i="5" s="1"/>
  <c r="D4575" i="5"/>
  <c r="D4574" i="5"/>
  <c r="D4573" i="5"/>
  <c r="H4573" i="5" s="1"/>
  <c r="D4572" i="5"/>
  <c r="D4571" i="5"/>
  <c r="D4570" i="5"/>
  <c r="D4569" i="5"/>
  <c r="D4568" i="5"/>
  <c r="D4567" i="5"/>
  <c r="D4566" i="5"/>
  <c r="D4565" i="5"/>
  <c r="D4564" i="5"/>
  <c r="D4563" i="5"/>
  <c r="D4562" i="5"/>
  <c r="D4561" i="5"/>
  <c r="D4560" i="5"/>
  <c r="D4559" i="5"/>
  <c r="D4558" i="5"/>
  <c r="D4557" i="5"/>
  <c r="D4556" i="5"/>
  <c r="H4556" i="5" s="1"/>
  <c r="D4555" i="5"/>
  <c r="D4554" i="5"/>
  <c r="D4553" i="5"/>
  <c r="C4553" i="5" s="1"/>
  <c r="D4552" i="5"/>
  <c r="D4551" i="5"/>
  <c r="F4551" i="5" s="1"/>
  <c r="D4550" i="5"/>
  <c r="D4549" i="5"/>
  <c r="D4548" i="5"/>
  <c r="C4548" i="5" s="1"/>
  <c r="D4547" i="5"/>
  <c r="C4547" i="5" s="1"/>
  <c r="D4546" i="5"/>
  <c r="C4546" i="5" s="1"/>
  <c r="D4545" i="5"/>
  <c r="C4545" i="5" s="1"/>
  <c r="D4544" i="5"/>
  <c r="D4543" i="5"/>
  <c r="D4542" i="5"/>
  <c r="D4541" i="5"/>
  <c r="D4540" i="5"/>
  <c r="D4539" i="5"/>
  <c r="D4538" i="5"/>
  <c r="D4537" i="5"/>
  <c r="D4536" i="5"/>
  <c r="D4535" i="5"/>
  <c r="D4534" i="5"/>
  <c r="D4533" i="5"/>
  <c r="C4533" i="5" s="1"/>
  <c r="D4532" i="5"/>
  <c r="H4532" i="5" s="1"/>
  <c r="D4531" i="5"/>
  <c r="D4530" i="5"/>
  <c r="D4529" i="5"/>
  <c r="C4529" i="5" s="1"/>
  <c r="D4528" i="5"/>
  <c r="C4528" i="5" s="1"/>
  <c r="D4527" i="5"/>
  <c r="F4527" i="5" s="1"/>
  <c r="D4526" i="5"/>
  <c r="D4525" i="5"/>
  <c r="D4524" i="5"/>
  <c r="D4523" i="5"/>
  <c r="D4522" i="5"/>
  <c r="D4521" i="5"/>
  <c r="D4520" i="5"/>
  <c r="D4519" i="5"/>
  <c r="H4519" i="5" s="1"/>
  <c r="D4518" i="5"/>
  <c r="C4518" i="5" s="1"/>
  <c r="D4517" i="5"/>
  <c r="D4516" i="5"/>
  <c r="D4515" i="5"/>
  <c r="D4514" i="5"/>
  <c r="D4513" i="5"/>
  <c r="D4512" i="5"/>
  <c r="H4512" i="5" s="1"/>
  <c r="D4511" i="5"/>
  <c r="D4510" i="5"/>
  <c r="F4510" i="5" s="1"/>
  <c r="D4509" i="5"/>
  <c r="D4508" i="5"/>
  <c r="D4507" i="5"/>
  <c r="D4506" i="5"/>
  <c r="D4505" i="5"/>
  <c r="D4504" i="5"/>
  <c r="D4503" i="5"/>
  <c r="D4502" i="5"/>
  <c r="D4501" i="5"/>
  <c r="D4500" i="5"/>
  <c r="C4500" i="5" s="1"/>
  <c r="D4499" i="5"/>
  <c r="D4498" i="5"/>
  <c r="D4497" i="5"/>
  <c r="D4496" i="5"/>
  <c r="D4495" i="5"/>
  <c r="D4494" i="5"/>
  <c r="H4494" i="5" s="1"/>
  <c r="D4493" i="5"/>
  <c r="H4493" i="5" s="1"/>
  <c r="D4492" i="5"/>
  <c r="C4492" i="5" s="1"/>
  <c r="D4491" i="5"/>
  <c r="D4490" i="5"/>
  <c r="D4489" i="5"/>
  <c r="D4488" i="5"/>
  <c r="H4488" i="5" s="1"/>
  <c r="D4487" i="5"/>
  <c r="D4486" i="5"/>
  <c r="D4485" i="5"/>
  <c r="C4485" i="5" s="1"/>
  <c r="D4484" i="5"/>
  <c r="D4483" i="5"/>
  <c r="D4482" i="5"/>
  <c r="D4481" i="5"/>
  <c r="D4480" i="5"/>
  <c r="C4480" i="5" s="1"/>
  <c r="D4479" i="5"/>
  <c r="D4478" i="5"/>
  <c r="D4477" i="5"/>
  <c r="D4476" i="5"/>
  <c r="D4475" i="5"/>
  <c r="D4474" i="5"/>
  <c r="D4473" i="5"/>
  <c r="F4473" i="5" s="1"/>
  <c r="D4472" i="5"/>
  <c r="D4471" i="5"/>
  <c r="D4470" i="5"/>
  <c r="D4469" i="5"/>
  <c r="D4468" i="5"/>
  <c r="D4467" i="5"/>
  <c r="D4466" i="5"/>
  <c r="D4465" i="5"/>
  <c r="D4464" i="5"/>
  <c r="D4463" i="5"/>
  <c r="H4463" i="5" s="1"/>
  <c r="D4462" i="5"/>
  <c r="F4462" i="5" s="1"/>
  <c r="D4461" i="5"/>
  <c r="D4460" i="5"/>
  <c r="D4459" i="5"/>
  <c r="D4458" i="5"/>
  <c r="D4457" i="5"/>
  <c r="D4456" i="5"/>
  <c r="D4455" i="5"/>
  <c r="C4455" i="5" s="1"/>
  <c r="D4454" i="5"/>
  <c r="D4453" i="5"/>
  <c r="C4453" i="5" s="1"/>
  <c r="D4452" i="5"/>
  <c r="D4451" i="5"/>
  <c r="C4451" i="5" s="1"/>
  <c r="D4450" i="5"/>
  <c r="D4449" i="5"/>
  <c r="H4449" i="5" s="1"/>
  <c r="D4448" i="5"/>
  <c r="D4447" i="5"/>
  <c r="H4447" i="5" s="1"/>
  <c r="D4446" i="5"/>
  <c r="C4446" i="5" s="1"/>
  <c r="D4445" i="5"/>
  <c r="H4445" i="5" s="1"/>
  <c r="D4444" i="5"/>
  <c r="D4443" i="5"/>
  <c r="D4442" i="5"/>
  <c r="D4441" i="5"/>
  <c r="D4440" i="5"/>
  <c r="D4439" i="5"/>
  <c r="D4438" i="5"/>
  <c r="D4437" i="5"/>
  <c r="D4436" i="5"/>
  <c r="D4435" i="5"/>
  <c r="D4434" i="5"/>
  <c r="H4434" i="5" s="1"/>
  <c r="D4433" i="5"/>
  <c r="D4432" i="5"/>
  <c r="F4432" i="5" s="1"/>
  <c r="D4431" i="5"/>
  <c r="D4430" i="5"/>
  <c r="D4429" i="5"/>
  <c r="C4429" i="5" s="1"/>
  <c r="D4428" i="5"/>
  <c r="D4427" i="5"/>
  <c r="D4426" i="5"/>
  <c r="D4425" i="5"/>
  <c r="D4424" i="5"/>
  <c r="D4423" i="5"/>
  <c r="D4422" i="5"/>
  <c r="D4421" i="5"/>
  <c r="D4420" i="5"/>
  <c r="D4419" i="5"/>
  <c r="C4419" i="5" s="1"/>
  <c r="D4418" i="5"/>
  <c r="C4418" i="5" s="1"/>
  <c r="D4417" i="5"/>
  <c r="D4416" i="5"/>
  <c r="D4415" i="5"/>
  <c r="D4414" i="5"/>
  <c r="D4413" i="5"/>
  <c r="D4412" i="5"/>
  <c r="D4411" i="5"/>
  <c r="D4410" i="5"/>
  <c r="D4409" i="5"/>
  <c r="D4408" i="5"/>
  <c r="D4407" i="5"/>
  <c r="D4406" i="5"/>
  <c r="D4405" i="5"/>
  <c r="D4404" i="5"/>
  <c r="C4404" i="5" s="1"/>
  <c r="D4403" i="5"/>
  <c r="D4402" i="5"/>
  <c r="D4401" i="5"/>
  <c r="D4400" i="5"/>
  <c r="C4400" i="5" s="1"/>
  <c r="D4399" i="5"/>
  <c r="D4398" i="5"/>
  <c r="D4397" i="5"/>
  <c r="C4397" i="5" s="1"/>
  <c r="D4396" i="5"/>
  <c r="D4395" i="5"/>
  <c r="D4394" i="5"/>
  <c r="D4393" i="5"/>
  <c r="C4393" i="5" s="1"/>
  <c r="D4392" i="5"/>
  <c r="D4391" i="5"/>
  <c r="F4391" i="5" s="1"/>
  <c r="D4390" i="5"/>
  <c r="C4390" i="5" s="1"/>
  <c r="D4389" i="5"/>
  <c r="D4388" i="5"/>
  <c r="D4387" i="5"/>
  <c r="C4387" i="5" s="1"/>
  <c r="D4386" i="5"/>
  <c r="D4385" i="5"/>
  <c r="H4385" i="5" s="1"/>
  <c r="D4384" i="5"/>
  <c r="D4383" i="5"/>
  <c r="C4383" i="5" s="1"/>
  <c r="D4382" i="5"/>
  <c r="D4381" i="5"/>
  <c r="D4380" i="5"/>
  <c r="D4379" i="5"/>
  <c r="D4378" i="5"/>
  <c r="D4377" i="5"/>
  <c r="D4376" i="5"/>
  <c r="D4375" i="5"/>
  <c r="C4375" i="5" s="1"/>
  <c r="D4374" i="5"/>
  <c r="D4373" i="5"/>
  <c r="D4372" i="5"/>
  <c r="D4371" i="5"/>
  <c r="D4370" i="5"/>
  <c r="H4370" i="5" s="1"/>
  <c r="D4369" i="5"/>
  <c r="D4368" i="5"/>
  <c r="D4367" i="5"/>
  <c r="D4366" i="5"/>
  <c r="D4365" i="5"/>
  <c r="D4364" i="5"/>
  <c r="D4363" i="5"/>
  <c r="F4363" i="5" s="1"/>
  <c r="D4362" i="5"/>
  <c r="D4361" i="5"/>
  <c r="D4360" i="5"/>
  <c r="D4359" i="5"/>
  <c r="D4358" i="5"/>
  <c r="D4357" i="5"/>
  <c r="D4356" i="5"/>
  <c r="D4355" i="5"/>
  <c r="H4355" i="5" s="1"/>
  <c r="D4354" i="5"/>
  <c r="C4354" i="5" s="1"/>
  <c r="D4353" i="5"/>
  <c r="C4353" i="5" s="1"/>
  <c r="D4352" i="5"/>
  <c r="C4352" i="5" s="1"/>
  <c r="D4351" i="5"/>
  <c r="F4351" i="5" s="1"/>
  <c r="D4350" i="5"/>
  <c r="D4349" i="5"/>
  <c r="D4348" i="5"/>
  <c r="D4347" i="5"/>
  <c r="C4347" i="5" s="1"/>
  <c r="D4346" i="5"/>
  <c r="D4345" i="5"/>
  <c r="D4344" i="5"/>
  <c r="D4343" i="5"/>
  <c r="H4343" i="5" s="1"/>
  <c r="D4342" i="5"/>
  <c r="C4342" i="5" s="1"/>
  <c r="D4341" i="5"/>
  <c r="D4340" i="5"/>
  <c r="C4340" i="5" s="1"/>
  <c r="D4339" i="5"/>
  <c r="F4339" i="5" s="1"/>
  <c r="D4338" i="5"/>
  <c r="D4337" i="5"/>
  <c r="C4337" i="5" s="1"/>
  <c r="D4336" i="5"/>
  <c r="D4335" i="5"/>
  <c r="C4335" i="5" s="1"/>
  <c r="D4334" i="5"/>
  <c r="F4334" i="5" s="1"/>
  <c r="D4333" i="5"/>
  <c r="D4332" i="5"/>
  <c r="D4331" i="5"/>
  <c r="D4330" i="5"/>
  <c r="D4329" i="5"/>
  <c r="D4328" i="5"/>
  <c r="D4327" i="5"/>
  <c r="D4326" i="5"/>
  <c r="D4325" i="5"/>
  <c r="D4324" i="5"/>
  <c r="D4323" i="5"/>
  <c r="D4322" i="5"/>
  <c r="D4321" i="5"/>
  <c r="D4320" i="5"/>
  <c r="D4319" i="5"/>
  <c r="D4318" i="5"/>
  <c r="D4317" i="5"/>
  <c r="D4316" i="5"/>
  <c r="D4315" i="5"/>
  <c r="C4315" i="5" s="1"/>
  <c r="D4314" i="5"/>
  <c r="D4313" i="5"/>
  <c r="C4313" i="5" s="1"/>
  <c r="D4312" i="5"/>
  <c r="D4311" i="5"/>
  <c r="D4310" i="5"/>
  <c r="D4309" i="5"/>
  <c r="D4308" i="5"/>
  <c r="D4307" i="5"/>
  <c r="D4306" i="5"/>
  <c r="D4305" i="5"/>
  <c r="D4304" i="5"/>
  <c r="D4303" i="5"/>
  <c r="C4303" i="5" s="1"/>
  <c r="D4302" i="5"/>
  <c r="H4302" i="5" s="1"/>
  <c r="D4301" i="5"/>
  <c r="D4300" i="5"/>
  <c r="D4299" i="5"/>
  <c r="D4298" i="5"/>
  <c r="D4297" i="5"/>
  <c r="D4296" i="5"/>
  <c r="H4296" i="5" s="1"/>
  <c r="D4295" i="5"/>
  <c r="D4294" i="5"/>
  <c r="D4293" i="5"/>
  <c r="D4292" i="5"/>
  <c r="D4291" i="5"/>
  <c r="C4291" i="5" s="1"/>
  <c r="D4290" i="5"/>
  <c r="D4289" i="5"/>
  <c r="D4288" i="5"/>
  <c r="D4287" i="5"/>
  <c r="D4286" i="5"/>
  <c r="D4285" i="5"/>
  <c r="D4284" i="5"/>
  <c r="H4284" i="5" s="1"/>
  <c r="D4283" i="5"/>
  <c r="D4282" i="5"/>
  <c r="D4281" i="5"/>
  <c r="D4280" i="5"/>
  <c r="D4279" i="5"/>
  <c r="D4278" i="5"/>
  <c r="C4278" i="5" s="1"/>
  <c r="D4277" i="5"/>
  <c r="D4276" i="5"/>
  <c r="D4275" i="5"/>
  <c r="D4274" i="5"/>
  <c r="D4273" i="5"/>
  <c r="D4272" i="5"/>
  <c r="D4271" i="5"/>
  <c r="D4270" i="5"/>
  <c r="D4269" i="5"/>
  <c r="C4269" i="5" s="1"/>
  <c r="D4268" i="5"/>
  <c r="D4267" i="5"/>
  <c r="D4266" i="5"/>
  <c r="D4265" i="5"/>
  <c r="D4264" i="5"/>
  <c r="D4263" i="5"/>
  <c r="C4263" i="5" s="1"/>
  <c r="D4262" i="5"/>
  <c r="C4262" i="5" s="1"/>
  <c r="D4261" i="5"/>
  <c r="D4260" i="5"/>
  <c r="D4259" i="5"/>
  <c r="D4258" i="5"/>
  <c r="D4257" i="5"/>
  <c r="D4256" i="5"/>
  <c r="H4256" i="5" s="1"/>
  <c r="D4255" i="5"/>
  <c r="D4254" i="5"/>
  <c r="D4253" i="5"/>
  <c r="D4252" i="5"/>
  <c r="D4251" i="5"/>
  <c r="D4250" i="5"/>
  <c r="D4249" i="5"/>
  <c r="D4248" i="5"/>
  <c r="D4247" i="5"/>
  <c r="H4247" i="5" s="1"/>
  <c r="D4246" i="5"/>
  <c r="D4245" i="5"/>
  <c r="C4245" i="5" s="1"/>
  <c r="D4244" i="5"/>
  <c r="D4243" i="5"/>
  <c r="C4243" i="5" s="1"/>
  <c r="D4242" i="5"/>
  <c r="C4242" i="5" s="1"/>
  <c r="D4241" i="5"/>
  <c r="D4240" i="5"/>
  <c r="C4240" i="5" s="1"/>
  <c r="D4239" i="5"/>
  <c r="C4239" i="5" s="1"/>
  <c r="D4238" i="5"/>
  <c r="D4237" i="5"/>
  <c r="D4236" i="5"/>
  <c r="D4235" i="5"/>
  <c r="D4234" i="5"/>
  <c r="D4233" i="5"/>
  <c r="H4233" i="5" s="1"/>
  <c r="D4232" i="5"/>
  <c r="D4231" i="5"/>
  <c r="D4230" i="5"/>
  <c r="C4230" i="5" s="1"/>
  <c r="D4229" i="5"/>
  <c r="H4229" i="5" s="1"/>
  <c r="D4228" i="5"/>
  <c r="D4227" i="5"/>
  <c r="D4226" i="5"/>
  <c r="D4225" i="5"/>
  <c r="D4224" i="5"/>
  <c r="D4223" i="5"/>
  <c r="D4222" i="5"/>
  <c r="D4221" i="5"/>
  <c r="D4220" i="5"/>
  <c r="D4219" i="5"/>
  <c r="D4218" i="5"/>
  <c r="D4217" i="5"/>
  <c r="D4216" i="5"/>
  <c r="D4215" i="5"/>
  <c r="H4215" i="5" s="1"/>
  <c r="D4214" i="5"/>
  <c r="D4213" i="5"/>
  <c r="D4212" i="5"/>
  <c r="D4211" i="5"/>
  <c r="C4211" i="5" s="1"/>
  <c r="D4210" i="5"/>
  <c r="D4209" i="5"/>
  <c r="C4209" i="5" s="1"/>
  <c r="D4208" i="5"/>
  <c r="D4207" i="5"/>
  <c r="C4207" i="5" s="1"/>
  <c r="D4206" i="5"/>
  <c r="C4206" i="5" s="1"/>
  <c r="D4205" i="5"/>
  <c r="D4204" i="5"/>
  <c r="D4203" i="5"/>
  <c r="D4202" i="5"/>
  <c r="D4201" i="5"/>
  <c r="D4200" i="5"/>
  <c r="D4199" i="5"/>
  <c r="C4199" i="5" s="1"/>
  <c r="D4198" i="5"/>
  <c r="D4197" i="5"/>
  <c r="D4196" i="5"/>
  <c r="D4195" i="5"/>
  <c r="D4194" i="5"/>
  <c r="D4193" i="5"/>
  <c r="D4192" i="5"/>
  <c r="D4191" i="5"/>
  <c r="D4190" i="5"/>
  <c r="D4189" i="5"/>
  <c r="C4189" i="5" s="1"/>
  <c r="D4188" i="5"/>
  <c r="D4187" i="5"/>
  <c r="D4186" i="5"/>
  <c r="F4186" i="5" s="1"/>
  <c r="D4185" i="5"/>
  <c r="D4184" i="5"/>
  <c r="D4183" i="5"/>
  <c r="D4182" i="5"/>
  <c r="D4181" i="5"/>
  <c r="D4180" i="5"/>
  <c r="D4179" i="5"/>
  <c r="D4178" i="5"/>
  <c r="C4178" i="5" s="1"/>
  <c r="D4177" i="5"/>
  <c r="D4176" i="5"/>
  <c r="C4176" i="5" s="1"/>
  <c r="D4175" i="5"/>
  <c r="D4174" i="5"/>
  <c r="D4173" i="5"/>
  <c r="D4172" i="5"/>
  <c r="H4172" i="5" s="1"/>
  <c r="D4171" i="5"/>
  <c r="D4170" i="5"/>
  <c r="C4170" i="5" s="1"/>
  <c r="D4169" i="5"/>
  <c r="C4169" i="5" s="1"/>
  <c r="D4168" i="5"/>
  <c r="D4167" i="5"/>
  <c r="D4166" i="5"/>
  <c r="C4166" i="5" s="1"/>
  <c r="D4165" i="5"/>
  <c r="D4164" i="5"/>
  <c r="D4163" i="5"/>
  <c r="D4162" i="5"/>
  <c r="D4161" i="5"/>
  <c r="C4161" i="5" s="1"/>
  <c r="D4160" i="5"/>
  <c r="D4159" i="5"/>
  <c r="D4158" i="5"/>
  <c r="D4157" i="5"/>
  <c r="D4156" i="5"/>
  <c r="D4155" i="5"/>
  <c r="C4155" i="5" s="1"/>
  <c r="D4154" i="5"/>
  <c r="D4153" i="5"/>
  <c r="D4152" i="5"/>
  <c r="D4151" i="5"/>
  <c r="D4150" i="5"/>
  <c r="D4149" i="5"/>
  <c r="D4148" i="5"/>
  <c r="C4148" i="5" s="1"/>
  <c r="D4147" i="5"/>
  <c r="D4146" i="5"/>
  <c r="D4145" i="5"/>
  <c r="D4144" i="5"/>
  <c r="D4143" i="5"/>
  <c r="C4143" i="5" s="1"/>
  <c r="D4142" i="5"/>
  <c r="D4141" i="5"/>
  <c r="C4141" i="5" s="1"/>
  <c r="D4140" i="5"/>
  <c r="D4139" i="5"/>
  <c r="D4138" i="5"/>
  <c r="D4137" i="5"/>
  <c r="D4136" i="5"/>
  <c r="D4135" i="5"/>
  <c r="D4134" i="5"/>
  <c r="D4133" i="5"/>
  <c r="D4132" i="5"/>
  <c r="D4131" i="5"/>
  <c r="F4131" i="5" s="1"/>
  <c r="D4130" i="5"/>
  <c r="C4130" i="5" s="1"/>
  <c r="D4129" i="5"/>
  <c r="D4128" i="5"/>
  <c r="D4127" i="5"/>
  <c r="D4126" i="5"/>
  <c r="D4125" i="5"/>
  <c r="D4124" i="5"/>
  <c r="D4123" i="5"/>
  <c r="C4123" i="5" s="1"/>
  <c r="D4122" i="5"/>
  <c r="D4121" i="5"/>
  <c r="C4121" i="5" s="1"/>
  <c r="D4120" i="5"/>
  <c r="D4119" i="5"/>
  <c r="D4118" i="5"/>
  <c r="D4117" i="5"/>
  <c r="D4116" i="5"/>
  <c r="D4115" i="5"/>
  <c r="D4114" i="5"/>
  <c r="D4113" i="5"/>
  <c r="D4112" i="5"/>
  <c r="D4111" i="5"/>
  <c r="D4110" i="5"/>
  <c r="D4109" i="5"/>
  <c r="D4108" i="5"/>
  <c r="D4107" i="5"/>
  <c r="D4106" i="5"/>
  <c r="D4105" i="5"/>
  <c r="D4104" i="5"/>
  <c r="D4103" i="5"/>
  <c r="H4103" i="5" s="1"/>
  <c r="D4102" i="5"/>
  <c r="C4102" i="5" s="1"/>
  <c r="D4101" i="5"/>
  <c r="D4100" i="5"/>
  <c r="D4099" i="5"/>
  <c r="D4098" i="5"/>
  <c r="D4097" i="5"/>
  <c r="D4096" i="5"/>
  <c r="D4095" i="5"/>
  <c r="D4094" i="5"/>
  <c r="D4093" i="5"/>
  <c r="C4093" i="5" s="1"/>
  <c r="D4092" i="5"/>
  <c r="D4091" i="5"/>
  <c r="D4090" i="5"/>
  <c r="D4089" i="5"/>
  <c r="C4089" i="5" s="1"/>
  <c r="D4088" i="5"/>
  <c r="C4088" i="5" s="1"/>
  <c r="D4087" i="5"/>
  <c r="D4086" i="5"/>
  <c r="F4086" i="5" s="1"/>
  <c r="D4085" i="5"/>
  <c r="D4084" i="5"/>
  <c r="D4083" i="5"/>
  <c r="C4083" i="5" s="1"/>
  <c r="D4082" i="5"/>
  <c r="C4082" i="5" s="1"/>
  <c r="D4081" i="5"/>
  <c r="D4080" i="5"/>
  <c r="F4080" i="5" s="1"/>
  <c r="D4079" i="5"/>
  <c r="D4078" i="5"/>
  <c r="D4077" i="5"/>
  <c r="D4076" i="5"/>
  <c r="D4075" i="5"/>
  <c r="D4074" i="5"/>
  <c r="D4073" i="5"/>
  <c r="D4072" i="5"/>
  <c r="D4071" i="5"/>
  <c r="D4070" i="5"/>
  <c r="D4069" i="5"/>
  <c r="F4069" i="5" s="1"/>
  <c r="D4068" i="5"/>
  <c r="D4067" i="5"/>
  <c r="D4066" i="5"/>
  <c r="D4065" i="5"/>
  <c r="D4064" i="5"/>
  <c r="C4064" i="5" s="1"/>
  <c r="D4063" i="5"/>
  <c r="D4062" i="5"/>
  <c r="D4061" i="5"/>
  <c r="D4060" i="5"/>
  <c r="D4059" i="5"/>
  <c r="D4058" i="5"/>
  <c r="D4057" i="5"/>
  <c r="D4056" i="5"/>
  <c r="D4055" i="5"/>
  <c r="D4054" i="5"/>
  <c r="D4053" i="5"/>
  <c r="D4052" i="5"/>
  <c r="C4052" i="5" s="1"/>
  <c r="D4051" i="5"/>
  <c r="D4050" i="5"/>
  <c r="D4049" i="5"/>
  <c r="C4049" i="5" s="1"/>
  <c r="D4048" i="5"/>
  <c r="C4048" i="5" s="1"/>
  <c r="D4047" i="5"/>
  <c r="C4047" i="5" s="1"/>
  <c r="D4046" i="5"/>
  <c r="C4046" i="5" s="1"/>
  <c r="D4045" i="5"/>
  <c r="D4044" i="5"/>
  <c r="D4043" i="5"/>
  <c r="D4042" i="5"/>
  <c r="C4042" i="5" s="1"/>
  <c r="D4041" i="5"/>
  <c r="D4040" i="5"/>
  <c r="D4039" i="5"/>
  <c r="C4039" i="5" s="1"/>
  <c r="D4038" i="5"/>
  <c r="D4037" i="5"/>
  <c r="F4037" i="5" s="1"/>
  <c r="D4036" i="5"/>
  <c r="D4035" i="5"/>
  <c r="D4034" i="5"/>
  <c r="D4033" i="5"/>
  <c r="C4033" i="5" s="1"/>
  <c r="D4032" i="5"/>
  <c r="D4031" i="5"/>
  <c r="D4030" i="5"/>
  <c r="D4029" i="5"/>
  <c r="C4029" i="5" s="1"/>
  <c r="D4028" i="5"/>
  <c r="D4027" i="5"/>
  <c r="D4026" i="5"/>
  <c r="D4025" i="5"/>
  <c r="D4024" i="5"/>
  <c r="D4023" i="5"/>
  <c r="D4022" i="5"/>
  <c r="C4022" i="5" s="1"/>
  <c r="D4021" i="5"/>
  <c r="D4020" i="5"/>
  <c r="D4019" i="5"/>
  <c r="F4019" i="5" s="1"/>
  <c r="D4018" i="5"/>
  <c r="C4018" i="5" s="1"/>
  <c r="D4017" i="5"/>
  <c r="D4016" i="5"/>
  <c r="D4015" i="5"/>
  <c r="C4015" i="5" s="1"/>
  <c r="D4014" i="5"/>
  <c r="C4014" i="5" s="1"/>
  <c r="D4013" i="5"/>
  <c r="C4013" i="5" s="1"/>
  <c r="D4012" i="5"/>
  <c r="D4011" i="5"/>
  <c r="D4010" i="5"/>
  <c r="D4009" i="5"/>
  <c r="D4008" i="5"/>
  <c r="D4007" i="5"/>
  <c r="H4007" i="5" s="1"/>
  <c r="D4006" i="5"/>
  <c r="D4005" i="5"/>
  <c r="D4004" i="5"/>
  <c r="D4003" i="5"/>
  <c r="D4002" i="5"/>
  <c r="C4002" i="5" s="1"/>
  <c r="D4001" i="5"/>
  <c r="D4000" i="5"/>
  <c r="D3999" i="5"/>
  <c r="D3998" i="5"/>
  <c r="C3998" i="5" s="1"/>
  <c r="D3997" i="5"/>
  <c r="D3996" i="5"/>
  <c r="D3995" i="5"/>
  <c r="D3994" i="5"/>
  <c r="D3993" i="5"/>
  <c r="D3992" i="5"/>
  <c r="C3992" i="5" s="1"/>
  <c r="D3991" i="5"/>
  <c r="D3990" i="5"/>
  <c r="D3989" i="5"/>
  <c r="D3988" i="5"/>
  <c r="D3987" i="5"/>
  <c r="D3986" i="5"/>
  <c r="D3985" i="5"/>
  <c r="D3984" i="5"/>
  <c r="F3984" i="5" s="1"/>
  <c r="D3983" i="5"/>
  <c r="D3982" i="5"/>
  <c r="F3982" i="5" s="1"/>
  <c r="D3981" i="5"/>
  <c r="C3981" i="5" s="1"/>
  <c r="D3980" i="5"/>
  <c r="D3979" i="5"/>
  <c r="D3978" i="5"/>
  <c r="H3978" i="5" s="1"/>
  <c r="D3977" i="5"/>
  <c r="D3976" i="5"/>
  <c r="D3975" i="5"/>
  <c r="D3974" i="5"/>
  <c r="H3974" i="5" s="1"/>
  <c r="D3973" i="5"/>
  <c r="D3972" i="5"/>
  <c r="D3971" i="5"/>
  <c r="D3970" i="5"/>
  <c r="D3969" i="5"/>
  <c r="D3968" i="5"/>
  <c r="D3967" i="5"/>
  <c r="D3966" i="5"/>
  <c r="D3965" i="5"/>
  <c r="C3965" i="5" s="1"/>
  <c r="D3964" i="5"/>
  <c r="D3963" i="5"/>
  <c r="D3962" i="5"/>
  <c r="D3961" i="5"/>
  <c r="C3961" i="5" s="1"/>
  <c r="D3960" i="5"/>
  <c r="D3959" i="5"/>
  <c r="C3959" i="5" s="1"/>
  <c r="D3958" i="5"/>
  <c r="D3957" i="5"/>
  <c r="D3956" i="5"/>
  <c r="C3956" i="5" s="1"/>
  <c r="D3955" i="5"/>
  <c r="C3955" i="5" s="1"/>
  <c r="D3954" i="5"/>
  <c r="D3953" i="5"/>
  <c r="D3952" i="5"/>
  <c r="H3952" i="5" s="1"/>
  <c r="D3951" i="5"/>
  <c r="D3950" i="5"/>
  <c r="D3949" i="5"/>
  <c r="D3948" i="5"/>
  <c r="D3947" i="5"/>
  <c r="D3946" i="5"/>
  <c r="C3946" i="5" s="1"/>
  <c r="D3945" i="5"/>
  <c r="D3944" i="5"/>
  <c r="D3943" i="5"/>
  <c r="C3943" i="5" s="1"/>
  <c r="D3942" i="5"/>
  <c r="D3941" i="5"/>
  <c r="C3941" i="5" s="1"/>
  <c r="D3940" i="5"/>
  <c r="F3940" i="5" s="1"/>
  <c r="D3939" i="5"/>
  <c r="H3939" i="5" s="1"/>
  <c r="D3938" i="5"/>
  <c r="D3937" i="5"/>
  <c r="D3936" i="5"/>
  <c r="D3935" i="5"/>
  <c r="D3934" i="5"/>
  <c r="D3933" i="5"/>
  <c r="F3933" i="5" s="1"/>
  <c r="D3932" i="5"/>
  <c r="D3931" i="5"/>
  <c r="D3930" i="5"/>
  <c r="D3929" i="5"/>
  <c r="D3928" i="5"/>
  <c r="D3927" i="5"/>
  <c r="H3927" i="5" s="1"/>
  <c r="D3926" i="5"/>
  <c r="D3925" i="5"/>
  <c r="H3925" i="5" s="1"/>
  <c r="D3924" i="5"/>
  <c r="D3923" i="5"/>
  <c r="C3923" i="5" s="1"/>
  <c r="D3922" i="5"/>
  <c r="C3922" i="5" s="1"/>
  <c r="D3921" i="5"/>
  <c r="D3920" i="5"/>
  <c r="C3920" i="5" s="1"/>
  <c r="D3919" i="5"/>
  <c r="C3919" i="5" s="1"/>
  <c r="D3918" i="5"/>
  <c r="D3917" i="5"/>
  <c r="D3916" i="5"/>
  <c r="D3915" i="5"/>
  <c r="C3915" i="5" s="1"/>
  <c r="D3914" i="5"/>
  <c r="D3913" i="5"/>
  <c r="C3913" i="5" s="1"/>
  <c r="D3912" i="5"/>
  <c r="D3911" i="5"/>
  <c r="D3910" i="5"/>
  <c r="D3909" i="5"/>
  <c r="D3908" i="5"/>
  <c r="D3907" i="5"/>
  <c r="D3906" i="5"/>
  <c r="D3905" i="5"/>
  <c r="D3904" i="5"/>
  <c r="C3904" i="5" s="1"/>
  <c r="D3903" i="5"/>
  <c r="D3902" i="5"/>
  <c r="C3902" i="5" s="1"/>
  <c r="D3901" i="5"/>
  <c r="C3901" i="5" s="1"/>
  <c r="D3900" i="5"/>
  <c r="D3899" i="5"/>
  <c r="D3898" i="5"/>
  <c r="H3898" i="5" s="1"/>
  <c r="D3897" i="5"/>
  <c r="C3897" i="5" s="1"/>
  <c r="D3896" i="5"/>
  <c r="D3895" i="5"/>
  <c r="H3895" i="5" s="1"/>
  <c r="D3894" i="5"/>
  <c r="D3893" i="5"/>
  <c r="F3893" i="5" s="1"/>
  <c r="D3892" i="5"/>
  <c r="D3891" i="5"/>
  <c r="D3890" i="5"/>
  <c r="C3890" i="5" s="1"/>
  <c r="D3889" i="5"/>
  <c r="D3888" i="5"/>
  <c r="D3887" i="5"/>
  <c r="D3886" i="5"/>
  <c r="D3885" i="5"/>
  <c r="C3885" i="5" s="1"/>
  <c r="D3884" i="5"/>
  <c r="F3884" i="5" s="1"/>
  <c r="D3883" i="5"/>
  <c r="D3882" i="5"/>
  <c r="D3881" i="5"/>
  <c r="D3880" i="5"/>
  <c r="D3879" i="5"/>
  <c r="D3878" i="5"/>
  <c r="D3877" i="5"/>
  <c r="D3876" i="5"/>
  <c r="D3875" i="5"/>
  <c r="D3874" i="5"/>
  <c r="D3873" i="5"/>
  <c r="D3872" i="5"/>
  <c r="D3871" i="5"/>
  <c r="C3871" i="5" s="1"/>
  <c r="D3870" i="5"/>
  <c r="D3869" i="5"/>
  <c r="F3869" i="5" s="1"/>
  <c r="D3868" i="5"/>
  <c r="D3867" i="5"/>
  <c r="D3866" i="5"/>
  <c r="D3865" i="5"/>
  <c r="D3864" i="5"/>
  <c r="D3863" i="5"/>
  <c r="D3862" i="5"/>
  <c r="D3861" i="5"/>
  <c r="D3860" i="5"/>
  <c r="D3859" i="5"/>
  <c r="D3858" i="5"/>
  <c r="D3857" i="5"/>
  <c r="D3856" i="5"/>
  <c r="D3855" i="5"/>
  <c r="D3854" i="5"/>
  <c r="D3853" i="5"/>
  <c r="D3852" i="5"/>
  <c r="D3851" i="5"/>
  <c r="D3850" i="5"/>
  <c r="D3849" i="5"/>
  <c r="D3848" i="5"/>
  <c r="D3847" i="5"/>
  <c r="F3847" i="5" s="1"/>
  <c r="D3846" i="5"/>
  <c r="C3846" i="5" s="1"/>
  <c r="D3845" i="5"/>
  <c r="F3845" i="5" s="1"/>
  <c r="D3844" i="5"/>
  <c r="D3843" i="5"/>
  <c r="D3842" i="5"/>
  <c r="D3841" i="5"/>
  <c r="C3841" i="5" s="1"/>
  <c r="D3840" i="5"/>
  <c r="D3839" i="5"/>
  <c r="D3838" i="5"/>
  <c r="D3837" i="5"/>
  <c r="C3837" i="5" s="1"/>
  <c r="D3836" i="5"/>
  <c r="D3835" i="5"/>
  <c r="C3835" i="5" s="1"/>
  <c r="D3834" i="5"/>
  <c r="D3833" i="5"/>
  <c r="F3833" i="5" s="1"/>
  <c r="D3832" i="5"/>
  <c r="D3831" i="5"/>
  <c r="D3830" i="5"/>
  <c r="D3829" i="5"/>
  <c r="F3829" i="5" s="1"/>
  <c r="D3828" i="5"/>
  <c r="D3827" i="5"/>
  <c r="D3826" i="5"/>
  <c r="D3825" i="5"/>
  <c r="D3824" i="5"/>
  <c r="D3823" i="5"/>
  <c r="D3822" i="5"/>
  <c r="D3821" i="5"/>
  <c r="D3820" i="5"/>
  <c r="D3819" i="5"/>
  <c r="D3818" i="5"/>
  <c r="D3817" i="5"/>
  <c r="D3816" i="5"/>
  <c r="D3815" i="5"/>
  <c r="C3815" i="5" s="1"/>
  <c r="D3814" i="5"/>
  <c r="D3813" i="5"/>
  <c r="C3813" i="5" s="1"/>
  <c r="D3812" i="5"/>
  <c r="D3811" i="5"/>
  <c r="D3810" i="5"/>
  <c r="D3809" i="5"/>
  <c r="D3808" i="5"/>
  <c r="D3807" i="5"/>
  <c r="D3806" i="5"/>
  <c r="D3805" i="5"/>
  <c r="D3804" i="5"/>
  <c r="D3803" i="5"/>
  <c r="D3802" i="5"/>
  <c r="D3801" i="5"/>
  <c r="D3800" i="5"/>
  <c r="C3800" i="5" s="1"/>
  <c r="D3799" i="5"/>
  <c r="D3798" i="5"/>
  <c r="D3797" i="5"/>
  <c r="D3796" i="5"/>
  <c r="D3795" i="5"/>
  <c r="C3795" i="5" s="1"/>
  <c r="D3794" i="5"/>
  <c r="D3793" i="5"/>
  <c r="D3792" i="5"/>
  <c r="D3791" i="5"/>
  <c r="D3790" i="5"/>
  <c r="D3789" i="5"/>
  <c r="C3789" i="5" s="1"/>
  <c r="D3788" i="5"/>
  <c r="D3787" i="5"/>
  <c r="D3786" i="5"/>
  <c r="H3786" i="5" s="1"/>
  <c r="D3785" i="5"/>
  <c r="C3785" i="5" s="1"/>
  <c r="D3784" i="5"/>
  <c r="D3783" i="5"/>
  <c r="D3782" i="5"/>
  <c r="H3782" i="5" s="1"/>
  <c r="D3781" i="5"/>
  <c r="C3781" i="5" s="1"/>
  <c r="D3780" i="5"/>
  <c r="D3779" i="5"/>
  <c r="D3778" i="5"/>
  <c r="C3778" i="5" s="1"/>
  <c r="D3777" i="5"/>
  <c r="D3776" i="5"/>
  <c r="D3775" i="5"/>
  <c r="D3774" i="5"/>
  <c r="D3773" i="5"/>
  <c r="D3772" i="5"/>
  <c r="D3771" i="5"/>
  <c r="D3770" i="5"/>
  <c r="D3769" i="5"/>
  <c r="C3769" i="5" s="1"/>
  <c r="D3768" i="5"/>
  <c r="H3768" i="5" s="1"/>
  <c r="D3767" i="5"/>
  <c r="D3766" i="5"/>
  <c r="F3766" i="5" s="1"/>
  <c r="D3765" i="5"/>
  <c r="H3765" i="5" s="1"/>
  <c r="D3764" i="5"/>
  <c r="D3763" i="5"/>
  <c r="D3762" i="5"/>
  <c r="D3761" i="5"/>
  <c r="D3760" i="5"/>
  <c r="C3760" i="5" s="1"/>
  <c r="D3759" i="5"/>
  <c r="D3758" i="5"/>
  <c r="D3757" i="5"/>
  <c r="D3756" i="5"/>
  <c r="D3755" i="5"/>
  <c r="D3754" i="5"/>
  <c r="D3753" i="5"/>
  <c r="D3752" i="5"/>
  <c r="D3751" i="5"/>
  <c r="C3751" i="5" s="1"/>
  <c r="D3750" i="5"/>
  <c r="D3749" i="5"/>
  <c r="D3748" i="5"/>
  <c r="D3747" i="5"/>
  <c r="D3746" i="5"/>
  <c r="C3746" i="5" s="1"/>
  <c r="D3745" i="5"/>
  <c r="D3744" i="5"/>
  <c r="D3743" i="5"/>
  <c r="D3742" i="5"/>
  <c r="D3741" i="5"/>
  <c r="D3740" i="5"/>
  <c r="F3740" i="5" s="1"/>
  <c r="D3739" i="5"/>
  <c r="C3739" i="5" s="1"/>
  <c r="D3738" i="5"/>
  <c r="D3737" i="5"/>
  <c r="F3737" i="5" s="1"/>
  <c r="D3736" i="5"/>
  <c r="D3735" i="5"/>
  <c r="F3735" i="5" s="1"/>
  <c r="D3734" i="5"/>
  <c r="D3733" i="5"/>
  <c r="D3732" i="5"/>
  <c r="D3731" i="5"/>
  <c r="D3730" i="5"/>
  <c r="C3730" i="5" s="1"/>
  <c r="D3729" i="5"/>
  <c r="D3728" i="5"/>
  <c r="C3728" i="5" s="1"/>
  <c r="D3727" i="5"/>
  <c r="D3726" i="5"/>
  <c r="C3726" i="5" s="1"/>
  <c r="D3725" i="5"/>
  <c r="H3725" i="5" s="1"/>
  <c r="D3724" i="5"/>
  <c r="D3723" i="5"/>
  <c r="D3722" i="5"/>
  <c r="D3721" i="5"/>
  <c r="C3721" i="5" s="1"/>
  <c r="D3720" i="5"/>
  <c r="D3719" i="5"/>
  <c r="D3718" i="5"/>
  <c r="C3718" i="5" s="1"/>
  <c r="D3717" i="5"/>
  <c r="C3717" i="5" s="1"/>
  <c r="D3716" i="5"/>
  <c r="D3715" i="5"/>
  <c r="D3714" i="5"/>
  <c r="D3713" i="5"/>
  <c r="D3712" i="5"/>
  <c r="D3711" i="5"/>
  <c r="D3710" i="5"/>
  <c r="C3710" i="5" s="1"/>
  <c r="D3709" i="5"/>
  <c r="D3708" i="5"/>
  <c r="D3707" i="5"/>
  <c r="D3706" i="5"/>
  <c r="D3705" i="5"/>
  <c r="D3704" i="5"/>
  <c r="D3703" i="5"/>
  <c r="D3702" i="5"/>
  <c r="D3701" i="5"/>
  <c r="D3700" i="5"/>
  <c r="D3699" i="5"/>
  <c r="D3698" i="5"/>
  <c r="C3698" i="5" s="1"/>
  <c r="D3697" i="5"/>
  <c r="D3696" i="5"/>
  <c r="D3695" i="5"/>
  <c r="D3694" i="5"/>
  <c r="D3693" i="5"/>
  <c r="C3693" i="5" s="1"/>
  <c r="D3692" i="5"/>
  <c r="F3692" i="5" s="1"/>
  <c r="D3691" i="5"/>
  <c r="C3691" i="5" s="1"/>
  <c r="D3690" i="5"/>
  <c r="C3690" i="5" s="1"/>
  <c r="D3689" i="5"/>
  <c r="D3688" i="5"/>
  <c r="D3687" i="5"/>
  <c r="C3687" i="5" s="1"/>
  <c r="D3686" i="5"/>
  <c r="D3685" i="5"/>
  <c r="D3684" i="5"/>
  <c r="F3684" i="5" s="1"/>
  <c r="D3683" i="5"/>
  <c r="D3682" i="5"/>
  <c r="D3681" i="5"/>
  <c r="D3680" i="5"/>
  <c r="D3679" i="5"/>
  <c r="D3678" i="5"/>
  <c r="D3677" i="5"/>
  <c r="D3676" i="5"/>
  <c r="D3675" i="5"/>
  <c r="D3674" i="5"/>
  <c r="D3673" i="5"/>
  <c r="D3672" i="5"/>
  <c r="C3672" i="5" s="1"/>
  <c r="D3671" i="5"/>
  <c r="D3670" i="5"/>
  <c r="D3669" i="5"/>
  <c r="D3668" i="5"/>
  <c r="D3667" i="5"/>
  <c r="D3666" i="5"/>
  <c r="D3665" i="5"/>
  <c r="C3665" i="5" s="1"/>
  <c r="D3664" i="5"/>
  <c r="C3664" i="5" s="1"/>
  <c r="D3663" i="5"/>
  <c r="D3662" i="5"/>
  <c r="D3661" i="5"/>
  <c r="H3661" i="5" s="1"/>
  <c r="D3660" i="5"/>
  <c r="D3659" i="5"/>
  <c r="D3658" i="5"/>
  <c r="D3657" i="5"/>
  <c r="D3656" i="5"/>
  <c r="F3656" i="5" s="1"/>
  <c r="D3655" i="5"/>
  <c r="D3654" i="5"/>
  <c r="D3653" i="5"/>
  <c r="D3652" i="5"/>
  <c r="D3651" i="5"/>
  <c r="C3651" i="5" s="1"/>
  <c r="D3650" i="5"/>
  <c r="C3650" i="5" s="1"/>
  <c r="D3649" i="5"/>
  <c r="D3648" i="5"/>
  <c r="D3647" i="5"/>
  <c r="C3647" i="5" s="1"/>
  <c r="D3646" i="5"/>
  <c r="D3645" i="5"/>
  <c r="C3645" i="5" s="1"/>
  <c r="D3644" i="5"/>
  <c r="D3643" i="5"/>
  <c r="D3642" i="5"/>
  <c r="C3642" i="5" s="1"/>
  <c r="D3641" i="5"/>
  <c r="C3641" i="5" s="1"/>
  <c r="D3640" i="5"/>
  <c r="H3640" i="5" s="1"/>
  <c r="D3639" i="5"/>
  <c r="D3638" i="5"/>
  <c r="C3638" i="5" s="1"/>
  <c r="D3637" i="5"/>
  <c r="D3636" i="5"/>
  <c r="D3635" i="5"/>
  <c r="C3635" i="5" s="1"/>
  <c r="D3634" i="5"/>
  <c r="D3633" i="5"/>
  <c r="H3633" i="5" s="1"/>
  <c r="D3632" i="5"/>
  <c r="D3631" i="5"/>
  <c r="D3630" i="5"/>
  <c r="D3629" i="5"/>
  <c r="C3629" i="5" s="1"/>
  <c r="D3628" i="5"/>
  <c r="D3627" i="5"/>
  <c r="C3627" i="5" s="1"/>
  <c r="D3626" i="5"/>
  <c r="C3626" i="5" s="1"/>
  <c r="D3625" i="5"/>
  <c r="D3624" i="5"/>
  <c r="D3623" i="5"/>
  <c r="D3622" i="5"/>
  <c r="D3621" i="5"/>
  <c r="D3620" i="5"/>
  <c r="D3619" i="5"/>
  <c r="D3618" i="5"/>
  <c r="D3617" i="5"/>
  <c r="D3616" i="5"/>
  <c r="D3615" i="5"/>
  <c r="D3614" i="5"/>
  <c r="H3614" i="5" s="1"/>
  <c r="D3613" i="5"/>
  <c r="D3612" i="5"/>
  <c r="D3611" i="5"/>
  <c r="H3611" i="5" s="1"/>
  <c r="D3610" i="5"/>
  <c r="D3609" i="5"/>
  <c r="D3608" i="5"/>
  <c r="D3607" i="5"/>
  <c r="D3606" i="5"/>
  <c r="C3606" i="5" s="1"/>
  <c r="D3605" i="5"/>
  <c r="D3604" i="5"/>
  <c r="D3603" i="5"/>
  <c r="C3603" i="5" s="1"/>
  <c r="D3602" i="5"/>
  <c r="D3601" i="5"/>
  <c r="D3600" i="5"/>
  <c r="F3600" i="5" s="1"/>
  <c r="D3599" i="5"/>
  <c r="D3598" i="5"/>
  <c r="D3597" i="5"/>
  <c r="H3597" i="5" s="1"/>
  <c r="D3596" i="5"/>
  <c r="D3595" i="5"/>
  <c r="D3594" i="5"/>
  <c r="D3593" i="5"/>
  <c r="D3592" i="5"/>
  <c r="F3592" i="5" s="1"/>
  <c r="D3591" i="5"/>
  <c r="D3590" i="5"/>
  <c r="D3589" i="5"/>
  <c r="D3588" i="5"/>
  <c r="D3587" i="5"/>
  <c r="D3586" i="5"/>
  <c r="F3586" i="5" s="1"/>
  <c r="D3585" i="5"/>
  <c r="D3584" i="5"/>
  <c r="D3583" i="5"/>
  <c r="F3583" i="5" s="1"/>
  <c r="D3582" i="5"/>
  <c r="D3581" i="5"/>
  <c r="D3580" i="5"/>
  <c r="D3579" i="5"/>
  <c r="D3578" i="5"/>
  <c r="D3577" i="5"/>
  <c r="D3576" i="5"/>
  <c r="D3575" i="5"/>
  <c r="F3575" i="5" s="1"/>
  <c r="D3574" i="5"/>
  <c r="D3573" i="5"/>
  <c r="D3572" i="5"/>
  <c r="C3572" i="5" s="1"/>
  <c r="D3571" i="5"/>
  <c r="D3570" i="5"/>
  <c r="C3570" i="5" s="1"/>
  <c r="D3569" i="5"/>
  <c r="D3568" i="5"/>
  <c r="H3568" i="5" s="1"/>
  <c r="D3567" i="5"/>
  <c r="D3566" i="5"/>
  <c r="D3565" i="5"/>
  <c r="F3565" i="5" s="1"/>
  <c r="D3564" i="5"/>
  <c r="D3563" i="5"/>
  <c r="D3562" i="5"/>
  <c r="D3561" i="5"/>
  <c r="D3560" i="5"/>
  <c r="D3559" i="5"/>
  <c r="D3558" i="5"/>
  <c r="D3557" i="5"/>
  <c r="G3557" i="5" s="1"/>
  <c r="D3556" i="5"/>
  <c r="F3556" i="5" s="1"/>
  <c r="D3555" i="5"/>
  <c r="D3554" i="5"/>
  <c r="D3553" i="5"/>
  <c r="D3552" i="5"/>
  <c r="C3552" i="5" s="1"/>
  <c r="D3551" i="5"/>
  <c r="F3551" i="5" s="1"/>
  <c r="D3550" i="5"/>
  <c r="D3549" i="5"/>
  <c r="H3549" i="5" s="1"/>
  <c r="D3548" i="5"/>
  <c r="D3547" i="5"/>
  <c r="F3547" i="5" s="1"/>
  <c r="D3546" i="5"/>
  <c r="F3546" i="5" s="1"/>
  <c r="D3545" i="5"/>
  <c r="D3544" i="5"/>
  <c r="D3543" i="5"/>
  <c r="H3543" i="5" s="1"/>
  <c r="D3542" i="5"/>
  <c r="D3541" i="5"/>
  <c r="D3540" i="5"/>
  <c r="C3540" i="5" s="1"/>
  <c r="D3539" i="5"/>
  <c r="D3538" i="5"/>
  <c r="D3537" i="5"/>
  <c r="D3536" i="5"/>
  <c r="D3535" i="5"/>
  <c r="D3534" i="5"/>
  <c r="D3533" i="5"/>
  <c r="F3533" i="5" s="1"/>
  <c r="D3532" i="5"/>
  <c r="D3531" i="5"/>
  <c r="D3530" i="5"/>
  <c r="D3529" i="5"/>
  <c r="D3528" i="5"/>
  <c r="D3527" i="5"/>
  <c r="D3526" i="5"/>
  <c r="C3526" i="5" s="1"/>
  <c r="D3525" i="5"/>
  <c r="D3524" i="5"/>
  <c r="D3523" i="5"/>
  <c r="D3522" i="5"/>
  <c r="D3521" i="5"/>
  <c r="H3521" i="5" s="1"/>
  <c r="D3520" i="5"/>
  <c r="C3520" i="5" s="1"/>
  <c r="D3519" i="5"/>
  <c r="H3519" i="5" s="1"/>
  <c r="D3518" i="5"/>
  <c r="H3518" i="5" s="1"/>
  <c r="D3517" i="5"/>
  <c r="C3517" i="5" s="1"/>
  <c r="D3516" i="5"/>
  <c r="D3515" i="5"/>
  <c r="D3514" i="5"/>
  <c r="C3514" i="5" s="1"/>
  <c r="D3513" i="5"/>
  <c r="D3512" i="5"/>
  <c r="D3511" i="5"/>
  <c r="D3510" i="5"/>
  <c r="D3509" i="5"/>
  <c r="D3508" i="5"/>
  <c r="D3507" i="5"/>
  <c r="C3507" i="5" s="1"/>
  <c r="D3506" i="5"/>
  <c r="D3505" i="5"/>
  <c r="C3505" i="5" s="1"/>
  <c r="D3504" i="5"/>
  <c r="C3504" i="5" s="1"/>
  <c r="D3503" i="5"/>
  <c r="D3502" i="5"/>
  <c r="D3501" i="5"/>
  <c r="D3500" i="5"/>
  <c r="C3500" i="5" s="1"/>
  <c r="D3499" i="5"/>
  <c r="D3498" i="5"/>
  <c r="C3498" i="5" s="1"/>
  <c r="D3497" i="5"/>
  <c r="D3496" i="5"/>
  <c r="D3495" i="5"/>
  <c r="D3494" i="5"/>
  <c r="D3493" i="5"/>
  <c r="D3492" i="5"/>
  <c r="D3491" i="5"/>
  <c r="F3491" i="5" s="1"/>
  <c r="D3490" i="5"/>
  <c r="D3489" i="5"/>
  <c r="D3488" i="5"/>
  <c r="C3488" i="5" s="1"/>
  <c r="D3487" i="5"/>
  <c r="F3487" i="5" s="1"/>
  <c r="D3486" i="5"/>
  <c r="D3485" i="5"/>
  <c r="D3484" i="5"/>
  <c r="D3483" i="5"/>
  <c r="D3482" i="5"/>
  <c r="D3481" i="5"/>
  <c r="D3480" i="5"/>
  <c r="C3480" i="5" s="1"/>
  <c r="D3479" i="5"/>
  <c r="F3479" i="5" s="1"/>
  <c r="D3478" i="5"/>
  <c r="D3477" i="5"/>
  <c r="D3476" i="5"/>
  <c r="H3476" i="5" s="1"/>
  <c r="D3475" i="5"/>
  <c r="H3475" i="5" s="1"/>
  <c r="D3474" i="5"/>
  <c r="D3473" i="5"/>
  <c r="C3473" i="5" s="1"/>
  <c r="D3472" i="5"/>
  <c r="D3471" i="5"/>
  <c r="D3470" i="5"/>
  <c r="D3469" i="5"/>
  <c r="F3469" i="5" s="1"/>
  <c r="D3468" i="5"/>
  <c r="D3467" i="5"/>
  <c r="D3466" i="5"/>
  <c r="D3465" i="5"/>
  <c r="H3465" i="5" s="1"/>
  <c r="D3464" i="5"/>
  <c r="H3464" i="5" s="1"/>
  <c r="D3463" i="5"/>
  <c r="F3463" i="5" s="1"/>
  <c r="D3462" i="5"/>
  <c r="C3462" i="5" s="1"/>
  <c r="D3461" i="5"/>
  <c r="D3460" i="5"/>
  <c r="D3459" i="5"/>
  <c r="D3458" i="5"/>
  <c r="C3458" i="5" s="1"/>
  <c r="D3457" i="5"/>
  <c r="D3456" i="5"/>
  <c r="D3455" i="5"/>
  <c r="H3455" i="5" s="1"/>
  <c r="D3454" i="5"/>
  <c r="C3454" i="5" s="1"/>
  <c r="D3453" i="5"/>
  <c r="H3453" i="5" s="1"/>
  <c r="D3452" i="5"/>
  <c r="C3452" i="5" s="1"/>
  <c r="D3451" i="5"/>
  <c r="D3450" i="5"/>
  <c r="D3449" i="5"/>
  <c r="D3448" i="5"/>
  <c r="H3448" i="5" s="1"/>
  <c r="D3447" i="5"/>
  <c r="D3446" i="5"/>
  <c r="D3445" i="5"/>
  <c r="D3444" i="5"/>
  <c r="D3443" i="5"/>
  <c r="D3442" i="5"/>
  <c r="C3442" i="5" s="1"/>
  <c r="D3441" i="5"/>
  <c r="C3441" i="5" s="1"/>
  <c r="D3440" i="5"/>
  <c r="D3439" i="5"/>
  <c r="D3438" i="5"/>
  <c r="D3437" i="5"/>
  <c r="C3437" i="5" s="1"/>
  <c r="D3436" i="5"/>
  <c r="D3435" i="5"/>
  <c r="C3435" i="5" s="1"/>
  <c r="D3434" i="5"/>
  <c r="D3433" i="5"/>
  <c r="D3432" i="5"/>
  <c r="H3432" i="5" s="1"/>
  <c r="D3431" i="5"/>
  <c r="G3431" i="5" s="1"/>
  <c r="D3430" i="5"/>
  <c r="D3429" i="5"/>
  <c r="D3428" i="5"/>
  <c r="D3427" i="5"/>
  <c r="D3426" i="5"/>
  <c r="D3425" i="5"/>
  <c r="D3424" i="5"/>
  <c r="D3423" i="5"/>
  <c r="D3422" i="5"/>
  <c r="D3421" i="5"/>
  <c r="D3420" i="5"/>
  <c r="D3419" i="5"/>
  <c r="F3419" i="5" s="1"/>
  <c r="D3418" i="5"/>
  <c r="D3417" i="5"/>
  <c r="D3416" i="5"/>
  <c r="H3416" i="5" s="1"/>
  <c r="D3415" i="5"/>
  <c r="D3414" i="5"/>
  <c r="D3413" i="5"/>
  <c r="C3413" i="5" s="1"/>
  <c r="D3412" i="5"/>
  <c r="C3412" i="5" s="1"/>
  <c r="D3411" i="5"/>
  <c r="D3410" i="5"/>
  <c r="D3409" i="5"/>
  <c r="H3409" i="5" s="1"/>
  <c r="D3408" i="5"/>
  <c r="D3407" i="5"/>
  <c r="D3406" i="5"/>
  <c r="D3405" i="5"/>
  <c r="F3405" i="5" s="1"/>
  <c r="D3404" i="5"/>
  <c r="H3404" i="5" s="1"/>
  <c r="D3403" i="5"/>
  <c r="D3402" i="5"/>
  <c r="C3402" i="5" s="1"/>
  <c r="D3401" i="5"/>
  <c r="C3401" i="5" s="1"/>
  <c r="D3400" i="5"/>
  <c r="D3399" i="5"/>
  <c r="F3399" i="5" s="1"/>
  <c r="D3398" i="5"/>
  <c r="C3398" i="5" s="1"/>
  <c r="D3397" i="5"/>
  <c r="F3397" i="5" s="1"/>
  <c r="D3396" i="5"/>
  <c r="H3396" i="5" s="1"/>
  <c r="D3395" i="5"/>
  <c r="F3395" i="5" s="1"/>
  <c r="D3394" i="5"/>
  <c r="C3394" i="5" s="1"/>
  <c r="D3393" i="5"/>
  <c r="F3393" i="5" s="1"/>
  <c r="D3392" i="5"/>
  <c r="D3391" i="5"/>
  <c r="D3390" i="5"/>
  <c r="D3389" i="5"/>
  <c r="C3389" i="5" s="1"/>
  <c r="D3388" i="5"/>
  <c r="C3388" i="5" s="1"/>
  <c r="D3387" i="5"/>
  <c r="D3386" i="5"/>
  <c r="D3385" i="5"/>
  <c r="D3384" i="5"/>
  <c r="D3383" i="5"/>
  <c r="D3382" i="5"/>
  <c r="D3381" i="5"/>
  <c r="D3380" i="5"/>
  <c r="D3379" i="5"/>
  <c r="D3378" i="5"/>
  <c r="D3377" i="5"/>
  <c r="D3376" i="5"/>
  <c r="C3376" i="5" s="1"/>
  <c r="D3375" i="5"/>
  <c r="D3374" i="5"/>
  <c r="D3373" i="5"/>
  <c r="C3373" i="5" s="1"/>
  <c r="D3372" i="5"/>
  <c r="D3371" i="5"/>
  <c r="D3370" i="5"/>
  <c r="D3369" i="5"/>
  <c r="D3368" i="5"/>
  <c r="D3367" i="5"/>
  <c r="D3366" i="5"/>
  <c r="H3366" i="5" s="1"/>
  <c r="D3365" i="5"/>
  <c r="F3365" i="5" s="1"/>
  <c r="D3364" i="5"/>
  <c r="D3363" i="5"/>
  <c r="D3362" i="5"/>
  <c r="D3361" i="5"/>
  <c r="D3360" i="5"/>
  <c r="D3359" i="5"/>
  <c r="D3358" i="5"/>
  <c r="D3357" i="5"/>
  <c r="C3357" i="5" s="1"/>
  <c r="D3356" i="5"/>
  <c r="D3355" i="5"/>
  <c r="C3355" i="5" s="1"/>
  <c r="D3354" i="5"/>
  <c r="D3353" i="5"/>
  <c r="D3352" i="5"/>
  <c r="C3352" i="5" s="1"/>
  <c r="D3351" i="5"/>
  <c r="D3350" i="5"/>
  <c r="D3349" i="5"/>
  <c r="D3348" i="5"/>
  <c r="C3348" i="5" s="1"/>
  <c r="D3347" i="5"/>
  <c r="H3347" i="5" s="1"/>
  <c r="D3346" i="5"/>
  <c r="D3345" i="5"/>
  <c r="D3344" i="5"/>
  <c r="D3343" i="5"/>
  <c r="C3343" i="5" s="1"/>
  <c r="D3342" i="5"/>
  <c r="D3341" i="5"/>
  <c r="D3340" i="5"/>
  <c r="D3339" i="5"/>
  <c r="D3338" i="5"/>
  <c r="D3337" i="5"/>
  <c r="C3337" i="5" s="1"/>
  <c r="D3336" i="5"/>
  <c r="D3335" i="5"/>
  <c r="D3334" i="5"/>
  <c r="D3333" i="5"/>
  <c r="D3332" i="5"/>
  <c r="D3331" i="5"/>
  <c r="D3330" i="5"/>
  <c r="C3330" i="5" s="1"/>
  <c r="D3329" i="5"/>
  <c r="F3329" i="5" s="1"/>
  <c r="D3328" i="5"/>
  <c r="D3327" i="5"/>
  <c r="D3326" i="5"/>
  <c r="D3325" i="5"/>
  <c r="D3324" i="5"/>
  <c r="C3324" i="5" s="1"/>
  <c r="D3323" i="5"/>
  <c r="F3323" i="5" s="1"/>
  <c r="D3322" i="5"/>
  <c r="D3321" i="5"/>
  <c r="D3320" i="5"/>
  <c r="D3319" i="5"/>
  <c r="D3318" i="5"/>
  <c r="D3317" i="5"/>
  <c r="G3317" i="5" s="1"/>
  <c r="D3316" i="5"/>
  <c r="D3315" i="5"/>
  <c r="D3314" i="5"/>
  <c r="D3313" i="5"/>
  <c r="D3312" i="5"/>
  <c r="C3312" i="5" s="1"/>
  <c r="D3311" i="5"/>
  <c r="C3311" i="5" s="1"/>
  <c r="D3310" i="5"/>
  <c r="D3309" i="5"/>
  <c r="D3308" i="5"/>
  <c r="D3307" i="5"/>
  <c r="D3306" i="5"/>
  <c r="C3306" i="5" s="1"/>
  <c r="D3305" i="5"/>
  <c r="D3304" i="5"/>
  <c r="D3303" i="5"/>
  <c r="D3302" i="5"/>
  <c r="F3302" i="5" s="1"/>
  <c r="D3301" i="5"/>
  <c r="H3301" i="5" s="1"/>
  <c r="D3300" i="5"/>
  <c r="D3299" i="5"/>
  <c r="D3298" i="5"/>
  <c r="D3297" i="5"/>
  <c r="D3296" i="5"/>
  <c r="D3295" i="5"/>
  <c r="D3294" i="5"/>
  <c r="D3293" i="5"/>
  <c r="D3292" i="5"/>
  <c r="D3291" i="5"/>
  <c r="D3290" i="5"/>
  <c r="D3289" i="5"/>
  <c r="D3288" i="5"/>
  <c r="D3287" i="5"/>
  <c r="D3286" i="5"/>
  <c r="D3285" i="5"/>
  <c r="C3285" i="5" s="1"/>
  <c r="D3284" i="5"/>
  <c r="D3283" i="5"/>
  <c r="D3282" i="5"/>
  <c r="D3281" i="5"/>
  <c r="H3281" i="5" s="1"/>
  <c r="D3280" i="5"/>
  <c r="C3280" i="5" s="1"/>
  <c r="D3279" i="5"/>
  <c r="D3278" i="5"/>
  <c r="C3278" i="5" s="1"/>
  <c r="D3277" i="5"/>
  <c r="F3277" i="5" s="1"/>
  <c r="D3276" i="5"/>
  <c r="D3275" i="5"/>
  <c r="G3275" i="5" s="1"/>
  <c r="D3274" i="5"/>
  <c r="D3273" i="5"/>
  <c r="D3272" i="5"/>
  <c r="H3272" i="5" s="1"/>
  <c r="D3271" i="5"/>
  <c r="D3270" i="5"/>
  <c r="D3269" i="5"/>
  <c r="D3268" i="5"/>
  <c r="H3268" i="5" s="1"/>
  <c r="D3267" i="5"/>
  <c r="D3266" i="5"/>
  <c r="D3265" i="5"/>
  <c r="H3265" i="5" s="1"/>
  <c r="D3264" i="5"/>
  <c r="D3263" i="5"/>
  <c r="D3262" i="5"/>
  <c r="D3261" i="5"/>
  <c r="D3260" i="5"/>
  <c r="H3260" i="5" s="1"/>
  <c r="D3259" i="5"/>
  <c r="D3258" i="5"/>
  <c r="D3257" i="5"/>
  <c r="D3256" i="5"/>
  <c r="D3255" i="5"/>
  <c r="D3254" i="5"/>
  <c r="D3253" i="5"/>
  <c r="D3252" i="5"/>
  <c r="D3251" i="5"/>
  <c r="C3251" i="5" s="1"/>
  <c r="D3250" i="5"/>
  <c r="D3249" i="5"/>
  <c r="C3249" i="5" s="1"/>
  <c r="D3248" i="5"/>
  <c r="C3248" i="5" s="1"/>
  <c r="D3247" i="5"/>
  <c r="C3247" i="5" s="1"/>
  <c r="D3246" i="5"/>
  <c r="D3245" i="5"/>
  <c r="D3244" i="5"/>
  <c r="D3243" i="5"/>
  <c r="D3242" i="5"/>
  <c r="D3241" i="5"/>
  <c r="C3241" i="5" s="1"/>
  <c r="D3240" i="5"/>
  <c r="C3240" i="5" s="1"/>
  <c r="D3239" i="5"/>
  <c r="D3238" i="5"/>
  <c r="D3237" i="5"/>
  <c r="H3237" i="5" s="1"/>
  <c r="D3236" i="5"/>
  <c r="D3235" i="5"/>
  <c r="C3235" i="5" s="1"/>
  <c r="D3234" i="5"/>
  <c r="D3233" i="5"/>
  <c r="D3232" i="5"/>
  <c r="D3231" i="5"/>
  <c r="H3231" i="5" s="1"/>
  <c r="D3230" i="5"/>
  <c r="D3229" i="5"/>
  <c r="D3228" i="5"/>
  <c r="C3228" i="5" s="1"/>
  <c r="D3227" i="5"/>
  <c r="D3226" i="5"/>
  <c r="D3225" i="5"/>
  <c r="C3225" i="5" s="1"/>
  <c r="D3224" i="5"/>
  <c r="D3223" i="5"/>
  <c r="C3223" i="5" s="1"/>
  <c r="D3222" i="5"/>
  <c r="C3222" i="5" s="1"/>
  <c r="D3221" i="5"/>
  <c r="C3221" i="5" s="1"/>
  <c r="D3220" i="5"/>
  <c r="D3219" i="5"/>
  <c r="D3218" i="5"/>
  <c r="C3218" i="5" s="1"/>
  <c r="D3217" i="5"/>
  <c r="D3216" i="5"/>
  <c r="D3215" i="5"/>
  <c r="D3214" i="5"/>
  <c r="H3214" i="5" s="1"/>
  <c r="D3213" i="5"/>
  <c r="D3212" i="5"/>
  <c r="D3211" i="5"/>
  <c r="D3210" i="5"/>
  <c r="D3209" i="5"/>
  <c r="C3209" i="5" s="1"/>
  <c r="D3208" i="5"/>
  <c r="D3207" i="5"/>
  <c r="D3206" i="5"/>
  <c r="D3205" i="5"/>
  <c r="D3204" i="5"/>
  <c r="D3203" i="5"/>
  <c r="D3202" i="5"/>
  <c r="D3201" i="5"/>
  <c r="D3200" i="5"/>
  <c r="C3200" i="5" s="1"/>
  <c r="D3199" i="5"/>
  <c r="D3198" i="5"/>
  <c r="D3197" i="5"/>
  <c r="D3196" i="5"/>
  <c r="F3196" i="5" s="1"/>
  <c r="D3195" i="5"/>
  <c r="D3194" i="5"/>
  <c r="H3194" i="5" s="1"/>
  <c r="D3193" i="5"/>
  <c r="D3192" i="5"/>
  <c r="D3191" i="5"/>
  <c r="D3190" i="5"/>
  <c r="D3189" i="5"/>
  <c r="D3188" i="5"/>
  <c r="D3187" i="5"/>
  <c r="C3187" i="5" s="1"/>
  <c r="D3186" i="5"/>
  <c r="D3185" i="5"/>
  <c r="D3184" i="5"/>
  <c r="D3183" i="5"/>
  <c r="D3182" i="5"/>
  <c r="H3182" i="5" s="1"/>
  <c r="D3181" i="5"/>
  <c r="C3181" i="5" s="1"/>
  <c r="D3180" i="5"/>
  <c r="D3179" i="5"/>
  <c r="D3178" i="5"/>
  <c r="D3177" i="5"/>
  <c r="D3176" i="5"/>
  <c r="D3175" i="5"/>
  <c r="C3175" i="5" s="1"/>
  <c r="D3174" i="5"/>
  <c r="C3174" i="5" s="1"/>
  <c r="D3173" i="5"/>
  <c r="D3172" i="5"/>
  <c r="D3171" i="5"/>
  <c r="D3170" i="5"/>
  <c r="D3169" i="5"/>
  <c r="D3168" i="5"/>
  <c r="D3167" i="5"/>
  <c r="H3167" i="5" s="1"/>
  <c r="D3166" i="5"/>
  <c r="D3165" i="5"/>
  <c r="D3164" i="5"/>
  <c r="D3163" i="5"/>
  <c r="D3162" i="5"/>
  <c r="D3161" i="5"/>
  <c r="D3160" i="5"/>
  <c r="C3160" i="5" s="1"/>
  <c r="D3159" i="5"/>
  <c r="D3158" i="5"/>
  <c r="D3157" i="5"/>
  <c r="D3156" i="5"/>
  <c r="D3155" i="5"/>
  <c r="D3154" i="5"/>
  <c r="D3153" i="5"/>
  <c r="D3152" i="5"/>
  <c r="D3151" i="5"/>
  <c r="D3150" i="5"/>
  <c r="D3149" i="5"/>
  <c r="C3149" i="5" s="1"/>
  <c r="D3148" i="5"/>
  <c r="D3147" i="5"/>
  <c r="D3146" i="5"/>
  <c r="D3145" i="5"/>
  <c r="D3144" i="5"/>
  <c r="D3143" i="5"/>
  <c r="D3142" i="5"/>
  <c r="D3141" i="5"/>
  <c r="D3140" i="5"/>
  <c r="D3139" i="5"/>
  <c r="D3138" i="5"/>
  <c r="D3137" i="5"/>
  <c r="D3136" i="5"/>
  <c r="D3135" i="5"/>
  <c r="C3135" i="5" s="1"/>
  <c r="D3134" i="5"/>
  <c r="D3133" i="5"/>
  <c r="D3132" i="5"/>
  <c r="D3131" i="5"/>
  <c r="H3131" i="5" s="1"/>
  <c r="D3130" i="5"/>
  <c r="D3129" i="5"/>
  <c r="D3128" i="5"/>
  <c r="C3128" i="5" s="1"/>
  <c r="D3127" i="5"/>
  <c r="D3126" i="5"/>
  <c r="C3126" i="5" s="1"/>
  <c r="D3125" i="5"/>
  <c r="D3124" i="5"/>
  <c r="D3123" i="5"/>
  <c r="D3122" i="5"/>
  <c r="D3121" i="5"/>
  <c r="D3120" i="5"/>
  <c r="C3120" i="5" s="1"/>
  <c r="D3119" i="5"/>
  <c r="D3118" i="5"/>
  <c r="D3117" i="5"/>
  <c r="C3117" i="5" s="1"/>
  <c r="D3116" i="5"/>
  <c r="D3115" i="5"/>
  <c r="C3115" i="5" s="1"/>
  <c r="D3114" i="5"/>
  <c r="D3113" i="5"/>
  <c r="D3112" i="5"/>
  <c r="C3112" i="5" s="1"/>
  <c r="D3111" i="5"/>
  <c r="D3110" i="5"/>
  <c r="D3109" i="5"/>
  <c r="D3108" i="5"/>
  <c r="D3107" i="5"/>
  <c r="D3106" i="5"/>
  <c r="D3105" i="5"/>
  <c r="D3104" i="5"/>
  <c r="D3103" i="5"/>
  <c r="D3102" i="5"/>
  <c r="D3101" i="5"/>
  <c r="D3100" i="5"/>
  <c r="C3100" i="5" s="1"/>
  <c r="D3099" i="5"/>
  <c r="D3098" i="5"/>
  <c r="D3097" i="5"/>
  <c r="D3096" i="5"/>
  <c r="D3095" i="5"/>
  <c r="D3094" i="5"/>
  <c r="D3093" i="5"/>
  <c r="C3093" i="5" s="1"/>
  <c r="D3092" i="5"/>
  <c r="D3091" i="5"/>
  <c r="D3090" i="5"/>
  <c r="D3089" i="5"/>
  <c r="C3089" i="5" s="1"/>
  <c r="D3088" i="5"/>
  <c r="D3087" i="5"/>
  <c r="D3086" i="5"/>
  <c r="D3085" i="5"/>
  <c r="D3084" i="5"/>
  <c r="D3083" i="5"/>
  <c r="D3082" i="5"/>
  <c r="D3081" i="5"/>
  <c r="D3080" i="5"/>
  <c r="D3079" i="5"/>
  <c r="C3079" i="5" s="1"/>
  <c r="D3078" i="5"/>
  <c r="D3077" i="5"/>
  <c r="D3076" i="5"/>
  <c r="D3075" i="5"/>
  <c r="D3074" i="5"/>
  <c r="D3073" i="5"/>
  <c r="C3073" i="5" s="1"/>
  <c r="D3072" i="5"/>
  <c r="D3071" i="5"/>
  <c r="D3070" i="5"/>
  <c r="D3069" i="5"/>
  <c r="D3068" i="5"/>
  <c r="D3067" i="5"/>
  <c r="D3066" i="5"/>
  <c r="D3065" i="5"/>
  <c r="C3065" i="5" s="1"/>
  <c r="D3064" i="5"/>
  <c r="D3063" i="5"/>
  <c r="D3062" i="5"/>
  <c r="D3061" i="5"/>
  <c r="D3060" i="5"/>
  <c r="C3060" i="5" s="1"/>
  <c r="D3059" i="5"/>
  <c r="D3058" i="5"/>
  <c r="D3057" i="5"/>
  <c r="D3056" i="5"/>
  <c r="C3056" i="5" s="1"/>
  <c r="D3055" i="5"/>
  <c r="D3054" i="5"/>
  <c r="D3053" i="5"/>
  <c r="C3053" i="5" s="1"/>
  <c r="D3052" i="5"/>
  <c r="D3051" i="5"/>
  <c r="D3050" i="5"/>
  <c r="D3049" i="5"/>
  <c r="D3048" i="5"/>
  <c r="D3047" i="5"/>
  <c r="D3046" i="5"/>
  <c r="D3045" i="5"/>
  <c r="D3044" i="5"/>
  <c r="D3043" i="5"/>
  <c r="D3042" i="5"/>
  <c r="C3042" i="5" s="1"/>
  <c r="D3041" i="5"/>
  <c r="D3040" i="5"/>
  <c r="D3039" i="5"/>
  <c r="D3038" i="5"/>
  <c r="D3037" i="5"/>
  <c r="D3036" i="5"/>
  <c r="D3035" i="5"/>
  <c r="D3034" i="5"/>
  <c r="D3033" i="5"/>
  <c r="C3033" i="5" s="1"/>
  <c r="D3032" i="5"/>
  <c r="C3032" i="5" s="1"/>
  <c r="D3031" i="5"/>
  <c r="D3030" i="5"/>
  <c r="D3029" i="5"/>
  <c r="C3029" i="5" s="1"/>
  <c r="D3028" i="5"/>
  <c r="D3027" i="5"/>
  <c r="D3026" i="5"/>
  <c r="D3025" i="5"/>
  <c r="D3024" i="5"/>
  <c r="D3023" i="5"/>
  <c r="D3022" i="5"/>
  <c r="D3021" i="5"/>
  <c r="D3020" i="5"/>
  <c r="D3019" i="5"/>
  <c r="D3018" i="5"/>
  <c r="D3017" i="5"/>
  <c r="D3016" i="5"/>
  <c r="C3016" i="5" s="1"/>
  <c r="D3015" i="5"/>
  <c r="D3014" i="5"/>
  <c r="D3013" i="5"/>
  <c r="D3012" i="5"/>
  <c r="D3011" i="5"/>
  <c r="D3010" i="5"/>
  <c r="C3010" i="5" s="1"/>
  <c r="D3009" i="5"/>
  <c r="D3008" i="5"/>
  <c r="D3007" i="5"/>
  <c r="D3006" i="5"/>
  <c r="D3005" i="5"/>
  <c r="D3004" i="5"/>
  <c r="D3003" i="5"/>
  <c r="D3002" i="5"/>
  <c r="C3002" i="5" s="1"/>
  <c r="D3001" i="5"/>
  <c r="C3001" i="5" s="1"/>
  <c r="D3000" i="5"/>
  <c r="D2999" i="5"/>
  <c r="D2998" i="5"/>
  <c r="D2997" i="5"/>
  <c r="D2996" i="5"/>
  <c r="C2996" i="5" s="1"/>
  <c r="D2995" i="5"/>
  <c r="D2994" i="5"/>
  <c r="D2993" i="5"/>
  <c r="D2992" i="5"/>
  <c r="D2991" i="5"/>
  <c r="D2990" i="5"/>
  <c r="D2989" i="5"/>
  <c r="D2988" i="5"/>
  <c r="D2987" i="5"/>
  <c r="D2986" i="5"/>
  <c r="C2986" i="5" s="1"/>
  <c r="D2985" i="5"/>
  <c r="C2985" i="5" s="1"/>
  <c r="D2984" i="5"/>
  <c r="D2983" i="5"/>
  <c r="D2982" i="5"/>
  <c r="C2982" i="5" s="1"/>
  <c r="D2981" i="5"/>
  <c r="D2980" i="5"/>
  <c r="D2979" i="5"/>
  <c r="D2978" i="5"/>
  <c r="C2978" i="5" s="1"/>
  <c r="D2977" i="5"/>
  <c r="D2976" i="5"/>
  <c r="D2975" i="5"/>
  <c r="D2974" i="5"/>
  <c r="D2973" i="5"/>
  <c r="D2972" i="5"/>
  <c r="D2971" i="5"/>
  <c r="D2970" i="5"/>
  <c r="C2970" i="5" s="1"/>
  <c r="D2969" i="5"/>
  <c r="D2968" i="5"/>
  <c r="D2967" i="5"/>
  <c r="D2966" i="5"/>
  <c r="D2965" i="5"/>
  <c r="D2964" i="5"/>
  <c r="D2963" i="5"/>
  <c r="D2962" i="5"/>
  <c r="D2961" i="5"/>
  <c r="C2961" i="5" s="1"/>
  <c r="D2960" i="5"/>
  <c r="D2959" i="5"/>
  <c r="D2958" i="5"/>
  <c r="D2957" i="5"/>
  <c r="D2956" i="5"/>
  <c r="D2955" i="5"/>
  <c r="D2954" i="5"/>
  <c r="C2954" i="5" s="1"/>
  <c r="D2953" i="5"/>
  <c r="D2952" i="5"/>
  <c r="D2951" i="5"/>
  <c r="D2950" i="5"/>
  <c r="D2949" i="5"/>
  <c r="D2948" i="5"/>
  <c r="D2947" i="5"/>
  <c r="D2946" i="5"/>
  <c r="D2945" i="5"/>
  <c r="D2944" i="5"/>
  <c r="D2943" i="5"/>
  <c r="D2942" i="5"/>
  <c r="D2941" i="5"/>
  <c r="D2940" i="5"/>
  <c r="C2940" i="5" s="1"/>
  <c r="D2939" i="5"/>
  <c r="D2938" i="5"/>
  <c r="D2937" i="5"/>
  <c r="D2936" i="5"/>
  <c r="D2935" i="5"/>
  <c r="D2934" i="5"/>
  <c r="D2933" i="5"/>
  <c r="D2932" i="5"/>
  <c r="C2932" i="5" s="1"/>
  <c r="D2931" i="5"/>
  <c r="D2930" i="5"/>
  <c r="D2929" i="5"/>
  <c r="D2928" i="5"/>
  <c r="D2927" i="5"/>
  <c r="D2926" i="5"/>
  <c r="D2925" i="5"/>
  <c r="D2924" i="5"/>
  <c r="D2923" i="5"/>
  <c r="D2922" i="5"/>
  <c r="D2921" i="5"/>
  <c r="D2920" i="5"/>
  <c r="D2919" i="5"/>
  <c r="D2918" i="5"/>
  <c r="C2918" i="5" s="1"/>
  <c r="D2917" i="5"/>
  <c r="D2916" i="5"/>
  <c r="D2915" i="5"/>
  <c r="D2914" i="5"/>
  <c r="D2913" i="5"/>
  <c r="D2912" i="5"/>
  <c r="D2911" i="5"/>
  <c r="D2910" i="5"/>
  <c r="D2909" i="5"/>
  <c r="D2908" i="5"/>
  <c r="C2908" i="5" s="1"/>
  <c r="D2907" i="5"/>
  <c r="D2906" i="5"/>
  <c r="D2905" i="5"/>
  <c r="D2904" i="5"/>
  <c r="D2903" i="5"/>
  <c r="C2903" i="5" s="1"/>
  <c r="D2902" i="5"/>
  <c r="D2901" i="5"/>
  <c r="C2901" i="5" s="1"/>
  <c r="D2900" i="5"/>
  <c r="C2900" i="5" s="1"/>
  <c r="D2899" i="5"/>
  <c r="D2898" i="5"/>
  <c r="D2897" i="5"/>
  <c r="D2896" i="5"/>
  <c r="D2895" i="5"/>
  <c r="D2894" i="5"/>
  <c r="D2893" i="5"/>
  <c r="D2892" i="5"/>
  <c r="D2891" i="5"/>
  <c r="D2890" i="5"/>
  <c r="D2889" i="5"/>
  <c r="D2888" i="5"/>
  <c r="D2887" i="5"/>
  <c r="D2886" i="5"/>
  <c r="D2885" i="5"/>
  <c r="D2884" i="5"/>
  <c r="D2883" i="5"/>
  <c r="D2882" i="5"/>
  <c r="D2881" i="5"/>
  <c r="D2880" i="5"/>
  <c r="D2879" i="5"/>
  <c r="D2878" i="5"/>
  <c r="D2877" i="5"/>
  <c r="D2876" i="5"/>
  <c r="D2875" i="5"/>
  <c r="D2874" i="5"/>
  <c r="D2873" i="5"/>
  <c r="D2872" i="5"/>
  <c r="D2871" i="5"/>
  <c r="D2870" i="5"/>
  <c r="D2869" i="5"/>
  <c r="D2868" i="5"/>
  <c r="D2867" i="5"/>
  <c r="D2866" i="5"/>
  <c r="D2865" i="5"/>
  <c r="D2864" i="5"/>
  <c r="D2863" i="5"/>
  <c r="D2862" i="5"/>
  <c r="D2861" i="5"/>
  <c r="D2860" i="5"/>
  <c r="D2859" i="5"/>
  <c r="D2858" i="5"/>
  <c r="D2857" i="5"/>
  <c r="C2857" i="5" s="1"/>
  <c r="D2856" i="5"/>
  <c r="C2856" i="5" s="1"/>
  <c r="D2855" i="5"/>
  <c r="D2854" i="5"/>
  <c r="D2853" i="5"/>
  <c r="D2852" i="5"/>
  <c r="D2851" i="5"/>
  <c r="C2851" i="5" s="1"/>
  <c r="D2850" i="5"/>
  <c r="D2849" i="5"/>
  <c r="D2848" i="5"/>
  <c r="D2847" i="5"/>
  <c r="C2847" i="5" s="1"/>
  <c r="D2846" i="5"/>
  <c r="D2845" i="5"/>
  <c r="D2844" i="5"/>
  <c r="D2843" i="5"/>
  <c r="D2842" i="5"/>
  <c r="D2841" i="5"/>
  <c r="D2840" i="5"/>
  <c r="D2839" i="5"/>
  <c r="D2838" i="5"/>
  <c r="D2837" i="5"/>
  <c r="D2836" i="5"/>
  <c r="D2835" i="5"/>
  <c r="D2834" i="5"/>
  <c r="C2834" i="5" s="1"/>
  <c r="D2833" i="5"/>
  <c r="C2833" i="5" s="1"/>
  <c r="D2832" i="5"/>
  <c r="D2831" i="5"/>
  <c r="C2831" i="5" s="1"/>
  <c r="D2830" i="5"/>
  <c r="D2829" i="5"/>
  <c r="D2828" i="5"/>
  <c r="C2828" i="5" s="1"/>
  <c r="D2827" i="5"/>
  <c r="D2826" i="5"/>
  <c r="D2825" i="5"/>
  <c r="C2825" i="5" s="1"/>
  <c r="D2824" i="5"/>
  <c r="D2823" i="5"/>
  <c r="D2822" i="5"/>
  <c r="D2821" i="5"/>
  <c r="D2820" i="5"/>
  <c r="D2819" i="5"/>
  <c r="C2819" i="5" s="1"/>
  <c r="D2818" i="5"/>
  <c r="C2818" i="5" s="1"/>
  <c r="D2817" i="5"/>
  <c r="C2817" i="5" s="1"/>
  <c r="D2816" i="5"/>
  <c r="D2815" i="5"/>
  <c r="D2814" i="5"/>
  <c r="D2813" i="5"/>
  <c r="D2812" i="5"/>
  <c r="C2812" i="5" s="1"/>
  <c r="D2811" i="5"/>
  <c r="D2810" i="5"/>
  <c r="D2809" i="5"/>
  <c r="D2808" i="5"/>
  <c r="D2807" i="5"/>
  <c r="D2806" i="5"/>
  <c r="C2806" i="5" s="1"/>
  <c r="D2805" i="5"/>
  <c r="D2804" i="5"/>
  <c r="D2803" i="5"/>
  <c r="D2802" i="5"/>
  <c r="D2801" i="5"/>
  <c r="D2800" i="5"/>
  <c r="D2799" i="5"/>
  <c r="D2798" i="5"/>
  <c r="D2797" i="5"/>
  <c r="D2796" i="5"/>
  <c r="D2795" i="5"/>
  <c r="D2794" i="5"/>
  <c r="C2794" i="5" s="1"/>
  <c r="D2793" i="5"/>
  <c r="D2792" i="5"/>
  <c r="C2792" i="5" s="1"/>
  <c r="D2791" i="5"/>
  <c r="D2790" i="5"/>
  <c r="D2789" i="5"/>
  <c r="D2788" i="5"/>
  <c r="D2787" i="5"/>
  <c r="D2786" i="5"/>
  <c r="D2785" i="5"/>
  <c r="D2784" i="5"/>
  <c r="D2783" i="5"/>
  <c r="D2782" i="5"/>
  <c r="D2781" i="5"/>
  <c r="D2780" i="5"/>
  <c r="D2779" i="5"/>
  <c r="C2779" i="5" s="1"/>
  <c r="D2778" i="5"/>
  <c r="D2777" i="5"/>
  <c r="D2776" i="5"/>
  <c r="D2775" i="5"/>
  <c r="D2774" i="5"/>
  <c r="D2773" i="5"/>
  <c r="C2773" i="5" s="1"/>
  <c r="D2772" i="5"/>
  <c r="D2771" i="5"/>
  <c r="D2770" i="5"/>
  <c r="D2769" i="5"/>
  <c r="D2768" i="5"/>
  <c r="D2767" i="5"/>
  <c r="D2766" i="5"/>
  <c r="D2765" i="5"/>
  <c r="D2764" i="5"/>
  <c r="D2763" i="5"/>
  <c r="D2762" i="5"/>
  <c r="C2762" i="5" s="1"/>
  <c r="D2761" i="5"/>
  <c r="D2760" i="5"/>
  <c r="D2759" i="5"/>
  <c r="D2758" i="5"/>
  <c r="D2757" i="5"/>
  <c r="D2756" i="5"/>
  <c r="D2755" i="5"/>
  <c r="D2754" i="5"/>
  <c r="D2753" i="5"/>
  <c r="D2752" i="5"/>
  <c r="D2751" i="5"/>
  <c r="D2750" i="5"/>
  <c r="D2749" i="5"/>
  <c r="D2748" i="5"/>
  <c r="D2747" i="5"/>
  <c r="D2746" i="5"/>
  <c r="D2745" i="5"/>
  <c r="D2744" i="5"/>
  <c r="D2743" i="5"/>
  <c r="D2742" i="5"/>
  <c r="C2742" i="5" s="1"/>
  <c r="D2741" i="5"/>
  <c r="D2740" i="5"/>
  <c r="D2739" i="5"/>
  <c r="D2738" i="5"/>
  <c r="D2737" i="5"/>
  <c r="C2737" i="5" s="1"/>
  <c r="D2736" i="5"/>
  <c r="D2735" i="5"/>
  <c r="D2734" i="5"/>
  <c r="D2733" i="5"/>
  <c r="D2732" i="5"/>
  <c r="D2731" i="5"/>
  <c r="D2730" i="5"/>
  <c r="D2729" i="5"/>
  <c r="D2728" i="5"/>
  <c r="D2727" i="5"/>
  <c r="D2726" i="5"/>
  <c r="D2725" i="5"/>
  <c r="D2724" i="5"/>
  <c r="D2723" i="5"/>
  <c r="D2722" i="5"/>
  <c r="D2721" i="5"/>
  <c r="D2720" i="5"/>
  <c r="D2719" i="5"/>
  <c r="D2718" i="5"/>
  <c r="D2717" i="5"/>
  <c r="C2717" i="5" s="1"/>
  <c r="D2716" i="5"/>
  <c r="D2715" i="5"/>
  <c r="D2714" i="5"/>
  <c r="D2713" i="5"/>
  <c r="D2712" i="5"/>
  <c r="D2711" i="5"/>
  <c r="C2711" i="5" s="1"/>
  <c r="D2710" i="5"/>
  <c r="D2709" i="5"/>
  <c r="C2709" i="5" s="1"/>
  <c r="D2708" i="5"/>
  <c r="D2707" i="5"/>
  <c r="D2706" i="5"/>
  <c r="C2706" i="5" s="1"/>
  <c r="D2705" i="5"/>
  <c r="C2705" i="5" s="1"/>
  <c r="D2704" i="5"/>
  <c r="D2703" i="5"/>
  <c r="D2702" i="5"/>
  <c r="D2701" i="5"/>
  <c r="D2700" i="5"/>
  <c r="D2699" i="5"/>
  <c r="D2698" i="5"/>
  <c r="D2697" i="5"/>
  <c r="D2696" i="5"/>
  <c r="D2695" i="5"/>
  <c r="C2695" i="5" s="1"/>
  <c r="D2694" i="5"/>
  <c r="C2694" i="5" s="1"/>
  <c r="D2693" i="5"/>
  <c r="D2692" i="5"/>
  <c r="D2691" i="5"/>
  <c r="C2691" i="5" s="1"/>
  <c r="D2690" i="5"/>
  <c r="D2689" i="5"/>
  <c r="D2688" i="5"/>
  <c r="D2687" i="5"/>
  <c r="D2686" i="5"/>
  <c r="D2685" i="5"/>
  <c r="D2684" i="5"/>
  <c r="D2683" i="5"/>
  <c r="D2682" i="5"/>
  <c r="D2681" i="5"/>
  <c r="D2680" i="5"/>
  <c r="C2680" i="5" s="1"/>
  <c r="D2679" i="5"/>
  <c r="D2678" i="5"/>
  <c r="D2677" i="5"/>
  <c r="D2676" i="5"/>
  <c r="D2675" i="5"/>
  <c r="D2674" i="5"/>
  <c r="C2674" i="5" s="1"/>
  <c r="D2673" i="5"/>
  <c r="C2673" i="5" s="1"/>
  <c r="D2672" i="5"/>
  <c r="D2671" i="5"/>
  <c r="D2670" i="5"/>
  <c r="D2669" i="5"/>
  <c r="D2668" i="5"/>
  <c r="D2667" i="5"/>
  <c r="D2666" i="5"/>
  <c r="C2666" i="5" s="1"/>
  <c r="D2665" i="5"/>
  <c r="C2665" i="5" s="1"/>
  <c r="D2664" i="5"/>
  <c r="D2663" i="5"/>
  <c r="C2663" i="5" s="1"/>
  <c r="D2662" i="5"/>
  <c r="C2662" i="5" s="1"/>
  <c r="D2661" i="5"/>
  <c r="D2660" i="5"/>
  <c r="D2659" i="5"/>
  <c r="C2659" i="5" s="1"/>
  <c r="D2658" i="5"/>
  <c r="D2657" i="5"/>
  <c r="D2656" i="5"/>
  <c r="C2656" i="5" s="1"/>
  <c r="D2655" i="5"/>
  <c r="D2654" i="5"/>
  <c r="D2653" i="5"/>
  <c r="D2652" i="5"/>
  <c r="D2651" i="5"/>
  <c r="C2651" i="5" s="1"/>
  <c r="D2650" i="5"/>
  <c r="D2649" i="5"/>
  <c r="D2648" i="5"/>
  <c r="D2647" i="5"/>
  <c r="D2646" i="5"/>
  <c r="D2645" i="5"/>
  <c r="D2644" i="5"/>
  <c r="C2644" i="5" s="1"/>
  <c r="D2643" i="5"/>
  <c r="D2642" i="5"/>
  <c r="D2641" i="5"/>
  <c r="D2640" i="5"/>
  <c r="D2639" i="5"/>
  <c r="D2638" i="5"/>
  <c r="D2637" i="5"/>
  <c r="D2636" i="5"/>
  <c r="C2636" i="5" s="1"/>
  <c r="D2635" i="5"/>
  <c r="D2634" i="5"/>
  <c r="C2634" i="5" s="1"/>
  <c r="D2633" i="5"/>
  <c r="D2632" i="5"/>
  <c r="C2632" i="5" s="1"/>
  <c r="D2631" i="5"/>
  <c r="D2630" i="5"/>
  <c r="C2630" i="5" s="1"/>
  <c r="D2629" i="5"/>
  <c r="D2628" i="5"/>
  <c r="D2627" i="5"/>
  <c r="D2626" i="5"/>
  <c r="D2625" i="5"/>
  <c r="D2624" i="5"/>
  <c r="C2624" i="5" s="1"/>
  <c r="D2623" i="5"/>
  <c r="D2622" i="5"/>
  <c r="C2622" i="5" s="1"/>
  <c r="D2621" i="5"/>
  <c r="C2621" i="5" s="1"/>
  <c r="D2620" i="5"/>
  <c r="D2619" i="5"/>
  <c r="C2619" i="5" s="1"/>
  <c r="D2618" i="5"/>
  <c r="D2617" i="5"/>
  <c r="D2616" i="5"/>
  <c r="C2616" i="5" s="1"/>
  <c r="D2615" i="5"/>
  <c r="D2614" i="5"/>
  <c r="D2613" i="5"/>
  <c r="C2613" i="5" s="1"/>
  <c r="D2612" i="5"/>
  <c r="D2611" i="5"/>
  <c r="D2610" i="5"/>
  <c r="D2609" i="5"/>
  <c r="D2608" i="5"/>
  <c r="D2607" i="5"/>
  <c r="D2606" i="5"/>
  <c r="C2606" i="5" s="1"/>
  <c r="D2605" i="5"/>
  <c r="D2604" i="5"/>
  <c r="D2603" i="5"/>
  <c r="D2602" i="5"/>
  <c r="D2601" i="5"/>
  <c r="D2600" i="5"/>
  <c r="D2599" i="5"/>
  <c r="D2598" i="5"/>
  <c r="D2597" i="5"/>
  <c r="D2596" i="5"/>
  <c r="C2596" i="5" s="1"/>
  <c r="D2595" i="5"/>
  <c r="D2594" i="5"/>
  <c r="D2593" i="5"/>
  <c r="D2592" i="5"/>
  <c r="C2592" i="5" s="1"/>
  <c r="D2591" i="5"/>
  <c r="D2590" i="5"/>
  <c r="D2589" i="5"/>
  <c r="D2588" i="5"/>
  <c r="D2587" i="5"/>
  <c r="D2586" i="5"/>
  <c r="D2585" i="5"/>
  <c r="D2584" i="5"/>
  <c r="D2583" i="5"/>
  <c r="D2582" i="5"/>
  <c r="D2581" i="5"/>
  <c r="D2580" i="5"/>
  <c r="C2580" i="5" s="1"/>
  <c r="D2579" i="5"/>
  <c r="C2579" i="5" s="1"/>
  <c r="D2578" i="5"/>
  <c r="C2578" i="5" s="1"/>
  <c r="D2577" i="5"/>
  <c r="D2576" i="5"/>
  <c r="C2576" i="5" s="1"/>
  <c r="D2575" i="5"/>
  <c r="D2574" i="5"/>
  <c r="C2574" i="5" s="1"/>
  <c r="D2573" i="5"/>
  <c r="D2572" i="5"/>
  <c r="D2571" i="5"/>
  <c r="D2570" i="5"/>
  <c r="D2569" i="5"/>
  <c r="D2568" i="5"/>
  <c r="D2567" i="5"/>
  <c r="D2566" i="5"/>
  <c r="D2565" i="5"/>
  <c r="D2564" i="5"/>
  <c r="D2563" i="5"/>
  <c r="D2562" i="5"/>
  <c r="C2562" i="5" s="1"/>
  <c r="D2561" i="5"/>
  <c r="D2560" i="5"/>
  <c r="D2559" i="5"/>
  <c r="D2558" i="5"/>
  <c r="C2558" i="5" s="1"/>
  <c r="D2557" i="5"/>
  <c r="D2556" i="5"/>
  <c r="D2555" i="5"/>
  <c r="D2554" i="5"/>
  <c r="D2553" i="5"/>
  <c r="C2553" i="5" s="1"/>
  <c r="D2552" i="5"/>
  <c r="D2551" i="5"/>
  <c r="D2550" i="5"/>
  <c r="D2549" i="5"/>
  <c r="C2549" i="5" s="1"/>
  <c r="D2548" i="5"/>
  <c r="C2548" i="5" s="1"/>
  <c r="D2547" i="5"/>
  <c r="D2546" i="5"/>
  <c r="D2545" i="5"/>
  <c r="D2544" i="5"/>
  <c r="D2543" i="5"/>
  <c r="D2542" i="5"/>
  <c r="D2541" i="5"/>
  <c r="D2540" i="5"/>
  <c r="D2539" i="5"/>
  <c r="D2538" i="5"/>
  <c r="D2537" i="5"/>
  <c r="D2536" i="5"/>
  <c r="C2536" i="5" s="1"/>
  <c r="D2535" i="5"/>
  <c r="D2534" i="5"/>
  <c r="D2533" i="5"/>
  <c r="D2532" i="5"/>
  <c r="D2531" i="5"/>
  <c r="C2531" i="5" s="1"/>
  <c r="D2530" i="5"/>
  <c r="D2529" i="5"/>
  <c r="C2529" i="5" s="1"/>
  <c r="D2528" i="5"/>
  <c r="D2527" i="5"/>
  <c r="D2526" i="5"/>
  <c r="C2526" i="5" s="1"/>
  <c r="D2525" i="5"/>
  <c r="C2525" i="5" s="1"/>
  <c r="D2524" i="5"/>
  <c r="D2523" i="5"/>
  <c r="D2522" i="5"/>
  <c r="C2522" i="5" s="1"/>
  <c r="D2521" i="5"/>
  <c r="D2520" i="5"/>
  <c r="C2520" i="5" s="1"/>
  <c r="D2519" i="5"/>
  <c r="D2518" i="5"/>
  <c r="D2517" i="5"/>
  <c r="C2517" i="5" s="1"/>
  <c r="D2516" i="5"/>
  <c r="D2515" i="5"/>
  <c r="D2514" i="5"/>
  <c r="D2513" i="5"/>
  <c r="D2512" i="5"/>
  <c r="D2511" i="5"/>
  <c r="D2510" i="5"/>
  <c r="D2509" i="5"/>
  <c r="D2508" i="5"/>
  <c r="D2507" i="5"/>
  <c r="D2506" i="5"/>
  <c r="D2505" i="5"/>
  <c r="D2504" i="5"/>
  <c r="D2503" i="5"/>
  <c r="D2502" i="5"/>
  <c r="D2501" i="5"/>
  <c r="D2500" i="5"/>
  <c r="D2499" i="5"/>
  <c r="D2498" i="5"/>
  <c r="D2497" i="5"/>
  <c r="D2496" i="5"/>
  <c r="D2495" i="5"/>
  <c r="D2494" i="5"/>
  <c r="D2493" i="5"/>
  <c r="C2493" i="5" s="1"/>
  <c r="D2492" i="5"/>
  <c r="D2491" i="5"/>
  <c r="C2491" i="5" s="1"/>
  <c r="D2490" i="5"/>
  <c r="D2489" i="5"/>
  <c r="D2488" i="5"/>
  <c r="D2487" i="5"/>
  <c r="C2487" i="5" s="1"/>
  <c r="D2486" i="5"/>
  <c r="C2486" i="5" s="1"/>
  <c r="D2485" i="5"/>
  <c r="C2485" i="5" s="1"/>
  <c r="D2484" i="5"/>
  <c r="C2484" i="5" s="1"/>
  <c r="D2483" i="5"/>
  <c r="C2483" i="5" s="1"/>
  <c r="D2482" i="5"/>
  <c r="D2481" i="5"/>
  <c r="C2481" i="5" s="1"/>
  <c r="D2480" i="5"/>
  <c r="D2479" i="5"/>
  <c r="D2478" i="5"/>
  <c r="D2477" i="5"/>
  <c r="D2476" i="5"/>
  <c r="C2476" i="5" s="1"/>
  <c r="D2475" i="5"/>
  <c r="D2474" i="5"/>
  <c r="D2473" i="5"/>
  <c r="D2472" i="5"/>
  <c r="C2472" i="5" s="1"/>
  <c r="D2471" i="5"/>
  <c r="C2471" i="5" s="1"/>
  <c r="D2470" i="5"/>
  <c r="D2469" i="5"/>
  <c r="D2468" i="5"/>
  <c r="D2467" i="5"/>
  <c r="C2467" i="5" s="1"/>
  <c r="D2466" i="5"/>
  <c r="C2466" i="5" s="1"/>
  <c r="D2465" i="5"/>
  <c r="D2464" i="5"/>
  <c r="D2463" i="5"/>
  <c r="D2462" i="5"/>
  <c r="D2461" i="5"/>
  <c r="D2460" i="5"/>
  <c r="C2460" i="5" s="1"/>
  <c r="D2459" i="5"/>
  <c r="D2458" i="5"/>
  <c r="C2458" i="5" s="1"/>
  <c r="D2457" i="5"/>
  <c r="D2456" i="5"/>
  <c r="D2455" i="5"/>
  <c r="D2454" i="5"/>
  <c r="C2454" i="5" s="1"/>
  <c r="D2453" i="5"/>
  <c r="D2452" i="5"/>
  <c r="C2452" i="5" s="1"/>
  <c r="D2451" i="5"/>
  <c r="D2450" i="5"/>
  <c r="D2449" i="5"/>
  <c r="D2448" i="5"/>
  <c r="C2448" i="5" s="1"/>
  <c r="D2447" i="5"/>
  <c r="D2446" i="5"/>
  <c r="D2445" i="5"/>
  <c r="C2445" i="5" s="1"/>
  <c r="D2444" i="5"/>
  <c r="D2443" i="5"/>
  <c r="D2442" i="5"/>
  <c r="C2442" i="5" s="1"/>
  <c r="D2441" i="5"/>
  <c r="D2440" i="5"/>
  <c r="D2439" i="5"/>
  <c r="C2439" i="5" s="1"/>
  <c r="D2438" i="5"/>
  <c r="D2437" i="5"/>
  <c r="D2436" i="5"/>
  <c r="C2436" i="5" s="1"/>
  <c r="D2435" i="5"/>
  <c r="D2434" i="5"/>
  <c r="D2433" i="5"/>
  <c r="C2433" i="5" s="1"/>
  <c r="D2432" i="5"/>
  <c r="D2431" i="5"/>
  <c r="C2431" i="5" s="1"/>
  <c r="D2430" i="5"/>
  <c r="D2429" i="5"/>
  <c r="D2428" i="5"/>
  <c r="D2427" i="5"/>
  <c r="D2426" i="5"/>
  <c r="D2425" i="5"/>
  <c r="C2425" i="5" s="1"/>
  <c r="D2424" i="5"/>
  <c r="D2423" i="5"/>
  <c r="D2422" i="5"/>
  <c r="C2422" i="5" s="1"/>
  <c r="D2421" i="5"/>
  <c r="C2421" i="5" s="1"/>
  <c r="D2420" i="5"/>
  <c r="D2419" i="5"/>
  <c r="D2418" i="5"/>
  <c r="D2417" i="5"/>
  <c r="D2416" i="5"/>
  <c r="D2415" i="5"/>
  <c r="D2414" i="5"/>
  <c r="D2413" i="5"/>
  <c r="D2412" i="5"/>
  <c r="D2411" i="5"/>
  <c r="C2411" i="5" s="1"/>
  <c r="D2410" i="5"/>
  <c r="D2409" i="5"/>
  <c r="D2408" i="5"/>
  <c r="D2407" i="5"/>
  <c r="C2407" i="5" s="1"/>
  <c r="D2406" i="5"/>
  <c r="D2405" i="5"/>
  <c r="D2404" i="5"/>
  <c r="D2403" i="5"/>
  <c r="D2402" i="5"/>
  <c r="D2401" i="5"/>
  <c r="D2400" i="5"/>
  <c r="D2399" i="5"/>
  <c r="D2398" i="5"/>
  <c r="D2397" i="5"/>
  <c r="D2396" i="5"/>
  <c r="C2396" i="5" s="1"/>
  <c r="D2395" i="5"/>
  <c r="D2394" i="5"/>
  <c r="C2394" i="5" s="1"/>
  <c r="D2393" i="5"/>
  <c r="D2392" i="5"/>
  <c r="D2391" i="5"/>
  <c r="D2390" i="5"/>
  <c r="D2389" i="5"/>
  <c r="D2388" i="5"/>
  <c r="D2387" i="5"/>
  <c r="C2387" i="5" s="1"/>
  <c r="D2386" i="5"/>
  <c r="C2386" i="5" s="1"/>
  <c r="D2385" i="5"/>
  <c r="C2385" i="5" s="1"/>
  <c r="D2384" i="5"/>
  <c r="D2383" i="5"/>
  <c r="D2382" i="5"/>
  <c r="D2381" i="5"/>
  <c r="D2380" i="5"/>
  <c r="C2380" i="5" s="1"/>
  <c r="D2379" i="5"/>
  <c r="C2379" i="5" s="1"/>
  <c r="D2378" i="5"/>
  <c r="C2378" i="5" s="1"/>
  <c r="D2377" i="5"/>
  <c r="C2377" i="5" s="1"/>
  <c r="D2376" i="5"/>
  <c r="D2375" i="5"/>
  <c r="D2374" i="5"/>
  <c r="D2373" i="5"/>
  <c r="D2372" i="5"/>
  <c r="D2371" i="5"/>
  <c r="D2370" i="5"/>
  <c r="D2369" i="5"/>
  <c r="D2368" i="5"/>
  <c r="D2367" i="5"/>
  <c r="C2367" i="5" s="1"/>
  <c r="D2366" i="5"/>
  <c r="D2365" i="5"/>
  <c r="D2364" i="5"/>
  <c r="C2364" i="5" s="1"/>
  <c r="D2363" i="5"/>
  <c r="C2363" i="5" s="1"/>
  <c r="D2362" i="5"/>
  <c r="D2361" i="5"/>
  <c r="C2361" i="5" s="1"/>
  <c r="D2360" i="5"/>
  <c r="C2360" i="5" s="1"/>
  <c r="D2359" i="5"/>
  <c r="D2358" i="5"/>
  <c r="D2357" i="5"/>
  <c r="C2357" i="5" s="1"/>
  <c r="D2356" i="5"/>
  <c r="D2355" i="5"/>
  <c r="C2355" i="5" s="1"/>
  <c r="D2354" i="5"/>
  <c r="C2354" i="5" s="1"/>
  <c r="D2353" i="5"/>
  <c r="D2352" i="5"/>
  <c r="D2351" i="5"/>
  <c r="D2350" i="5"/>
  <c r="D2349" i="5"/>
  <c r="C2349" i="5" s="1"/>
  <c r="D2348" i="5"/>
  <c r="C2348" i="5" s="1"/>
  <c r="D2347" i="5"/>
  <c r="C2347" i="5" s="1"/>
  <c r="D2346" i="5"/>
  <c r="D2345" i="5"/>
  <c r="D2344" i="5"/>
  <c r="D2343" i="5"/>
  <c r="C2343" i="5" s="1"/>
  <c r="D2342" i="5"/>
  <c r="D2341" i="5"/>
  <c r="D2340" i="5"/>
  <c r="D2339" i="5"/>
  <c r="D2338" i="5"/>
  <c r="D2337" i="5"/>
  <c r="C2337" i="5" s="1"/>
  <c r="D2336" i="5"/>
  <c r="D2335" i="5"/>
  <c r="C2335" i="5" s="1"/>
  <c r="D2334" i="5"/>
  <c r="D2333" i="5"/>
  <c r="D2332" i="5"/>
  <c r="C2332" i="5" s="1"/>
  <c r="D2331" i="5"/>
  <c r="D2330" i="5"/>
  <c r="D2329" i="5"/>
  <c r="C2329" i="5" s="1"/>
  <c r="D2328" i="5"/>
  <c r="D2327" i="5"/>
  <c r="D2326" i="5"/>
  <c r="C2326" i="5" s="1"/>
  <c r="D2325" i="5"/>
  <c r="D2324" i="5"/>
  <c r="D2323" i="5"/>
  <c r="D2322" i="5"/>
  <c r="D2321" i="5"/>
  <c r="D2320" i="5"/>
  <c r="D2319" i="5"/>
  <c r="D2318" i="5"/>
  <c r="D2317" i="5"/>
  <c r="D2316" i="5"/>
  <c r="D2315" i="5"/>
  <c r="D2314" i="5"/>
  <c r="D2313" i="5"/>
  <c r="D2312" i="5"/>
  <c r="C2312" i="5" s="1"/>
  <c r="D2311" i="5"/>
  <c r="D2310" i="5"/>
  <c r="D2309" i="5"/>
  <c r="D2308" i="5"/>
  <c r="D2307" i="5"/>
  <c r="D2306" i="5"/>
  <c r="D2305" i="5"/>
  <c r="D2304" i="5"/>
  <c r="D2303" i="5"/>
  <c r="C2303" i="5" s="1"/>
  <c r="D2302" i="5"/>
  <c r="D2301" i="5"/>
  <c r="C2301" i="5" s="1"/>
  <c r="D2300" i="5"/>
  <c r="D2299" i="5"/>
  <c r="D2298" i="5"/>
  <c r="C2298" i="5" s="1"/>
  <c r="D2297" i="5"/>
  <c r="D2296" i="5"/>
  <c r="D2295" i="5"/>
  <c r="D2294" i="5"/>
  <c r="D2293" i="5"/>
  <c r="D2292" i="5"/>
  <c r="D2291" i="5"/>
  <c r="C2291" i="5" s="1"/>
  <c r="D2290" i="5"/>
  <c r="D2289" i="5"/>
  <c r="D2288" i="5"/>
  <c r="D2287" i="5"/>
  <c r="D2286" i="5"/>
  <c r="D2285" i="5"/>
  <c r="C2285" i="5" s="1"/>
  <c r="D2284" i="5"/>
  <c r="D2283" i="5"/>
  <c r="D2282" i="5"/>
  <c r="D2281" i="5"/>
  <c r="D2280" i="5"/>
  <c r="D2279" i="5"/>
  <c r="C2279" i="5" s="1"/>
  <c r="D2278" i="5"/>
  <c r="D2277" i="5"/>
  <c r="D2276" i="5"/>
  <c r="D2275" i="5"/>
  <c r="D2274" i="5"/>
  <c r="C2274" i="5" s="1"/>
  <c r="D2273" i="5"/>
  <c r="D2272" i="5"/>
  <c r="D2271" i="5"/>
  <c r="D2270" i="5"/>
  <c r="D2269" i="5"/>
  <c r="D2268" i="5"/>
  <c r="D2267" i="5"/>
  <c r="D2266" i="5"/>
  <c r="D2265" i="5"/>
  <c r="D2264" i="5"/>
  <c r="D2263" i="5"/>
  <c r="D2262" i="5"/>
  <c r="D2261" i="5"/>
  <c r="C2261" i="5" s="1"/>
  <c r="D2260" i="5"/>
  <c r="D2259" i="5"/>
  <c r="D2258" i="5"/>
  <c r="D2257" i="5"/>
  <c r="C2257" i="5" s="1"/>
  <c r="D2256" i="5"/>
  <c r="D2255" i="5"/>
  <c r="D2254" i="5"/>
  <c r="D2253" i="5"/>
  <c r="D2252" i="5"/>
  <c r="D2251" i="5"/>
  <c r="D2250" i="5"/>
  <c r="D2249" i="5"/>
  <c r="D2248" i="5"/>
  <c r="D2247" i="5"/>
  <c r="C2247" i="5" s="1"/>
  <c r="D2246" i="5"/>
  <c r="C2246" i="5" s="1"/>
  <c r="D2245" i="5"/>
  <c r="C2245" i="5" s="1"/>
  <c r="D2244" i="5"/>
  <c r="D2243" i="5"/>
  <c r="C2243" i="5" s="1"/>
  <c r="D2242" i="5"/>
  <c r="D2241" i="5"/>
  <c r="C2241" i="5" s="1"/>
  <c r="D2240" i="5"/>
  <c r="D2239" i="5"/>
  <c r="D2238" i="5"/>
  <c r="D2237" i="5"/>
  <c r="C2237" i="5" s="1"/>
  <c r="D2236" i="5"/>
  <c r="D2235" i="5"/>
  <c r="C2235" i="5" s="1"/>
  <c r="D2234" i="5"/>
  <c r="D2233" i="5"/>
  <c r="C2233" i="5" s="1"/>
  <c r="D2232" i="5"/>
  <c r="D2231" i="5"/>
  <c r="C2231" i="5" s="1"/>
  <c r="D2230" i="5"/>
  <c r="D2229" i="5"/>
  <c r="D2228" i="5"/>
  <c r="D2227" i="5"/>
  <c r="D2226" i="5"/>
  <c r="C2226" i="5" s="1"/>
  <c r="D2225" i="5"/>
  <c r="D2224" i="5"/>
  <c r="C2224" i="5" s="1"/>
  <c r="D2223" i="5"/>
  <c r="D2222" i="5"/>
  <c r="D2221" i="5"/>
  <c r="D2220" i="5"/>
  <c r="D2219" i="5"/>
  <c r="D2218" i="5"/>
  <c r="D2217" i="5"/>
  <c r="D2216" i="5"/>
  <c r="D2215" i="5"/>
  <c r="D2214" i="5"/>
  <c r="D2213" i="5"/>
  <c r="D2212" i="5"/>
  <c r="D2211" i="5"/>
  <c r="D2210" i="5"/>
  <c r="D2209" i="5"/>
  <c r="C2209" i="5" s="1"/>
  <c r="D2208" i="5"/>
  <c r="D2207" i="5"/>
  <c r="D2206" i="5"/>
  <c r="D2205" i="5"/>
  <c r="D2204" i="5"/>
  <c r="D2203" i="5"/>
  <c r="D2202" i="5"/>
  <c r="D2201" i="5"/>
  <c r="D2200" i="5"/>
  <c r="D2199" i="5"/>
  <c r="D2198" i="5"/>
  <c r="C2198" i="5" s="1"/>
  <c r="D2197" i="5"/>
  <c r="D2196" i="5"/>
  <c r="D2195" i="5"/>
  <c r="D2194" i="5"/>
  <c r="D2193" i="5"/>
  <c r="D2192" i="5"/>
  <c r="D2191" i="5"/>
  <c r="D2190" i="5"/>
  <c r="D2189" i="5"/>
  <c r="C2189" i="5" s="1"/>
  <c r="D2188" i="5"/>
  <c r="D2187" i="5"/>
  <c r="D2186" i="5"/>
  <c r="C2186" i="5" s="1"/>
  <c r="D2185" i="5"/>
  <c r="D2184" i="5"/>
  <c r="D2183" i="5"/>
  <c r="D2182" i="5"/>
  <c r="D2181" i="5"/>
  <c r="D2180" i="5"/>
  <c r="D2179" i="5"/>
  <c r="D2178" i="5"/>
  <c r="D2177" i="5"/>
  <c r="D2176" i="5"/>
  <c r="C2176" i="5" s="1"/>
  <c r="D2175" i="5"/>
  <c r="D2174" i="5"/>
  <c r="D2173" i="5"/>
  <c r="D2172" i="5"/>
  <c r="D2171" i="5"/>
  <c r="D2170" i="5"/>
  <c r="C2170" i="5" s="1"/>
  <c r="D2169" i="5"/>
  <c r="D2168" i="5"/>
  <c r="D2167" i="5"/>
  <c r="C2167" i="5" s="1"/>
  <c r="D2166" i="5"/>
  <c r="D2165" i="5"/>
  <c r="D2164" i="5"/>
  <c r="D2163" i="5"/>
  <c r="C2163" i="5" s="1"/>
  <c r="D2162" i="5"/>
  <c r="D2161" i="5"/>
  <c r="D2160" i="5"/>
  <c r="D2159" i="5"/>
  <c r="C2159" i="5" s="1"/>
  <c r="D2158" i="5"/>
  <c r="D2157" i="5"/>
  <c r="D2156" i="5"/>
  <c r="C2156" i="5" s="1"/>
  <c r="D2155" i="5"/>
  <c r="D2154" i="5"/>
  <c r="D2153" i="5"/>
  <c r="D2152" i="5"/>
  <c r="D2151" i="5"/>
  <c r="C2151" i="5" s="1"/>
  <c r="D2150" i="5"/>
  <c r="D2149" i="5"/>
  <c r="D2148" i="5"/>
  <c r="D2147" i="5"/>
  <c r="C2147" i="5" s="1"/>
  <c r="D2146" i="5"/>
  <c r="D2145" i="5"/>
  <c r="D2144" i="5"/>
  <c r="C2144" i="5" s="1"/>
  <c r="D2143" i="5"/>
  <c r="D2142" i="5"/>
  <c r="D2141" i="5"/>
  <c r="D2140" i="5"/>
  <c r="D2139" i="5"/>
  <c r="C2139" i="5" s="1"/>
  <c r="D2138" i="5"/>
  <c r="D2137" i="5"/>
  <c r="D2136" i="5"/>
  <c r="D2135" i="5"/>
  <c r="D2134" i="5"/>
  <c r="C2134" i="5" s="1"/>
  <c r="D2133" i="5"/>
  <c r="D2132" i="5"/>
  <c r="C2132" i="5" s="1"/>
  <c r="D2131" i="5"/>
  <c r="C2131" i="5" s="1"/>
  <c r="D2130" i="5"/>
  <c r="D2129" i="5"/>
  <c r="C2129" i="5" s="1"/>
  <c r="D2128" i="5"/>
  <c r="D2127" i="5"/>
  <c r="D2126" i="5"/>
  <c r="D2125" i="5"/>
  <c r="D2124" i="5"/>
  <c r="D2123" i="5"/>
  <c r="C2123" i="5" s="1"/>
  <c r="D2122" i="5"/>
  <c r="D2121" i="5"/>
  <c r="D2120" i="5"/>
  <c r="C2120" i="5" s="1"/>
  <c r="D2119" i="5"/>
  <c r="D2118" i="5"/>
  <c r="C2118" i="5" s="1"/>
  <c r="D2117" i="5"/>
  <c r="D2116" i="5"/>
  <c r="D2115" i="5"/>
  <c r="D2114" i="5"/>
  <c r="D2113" i="5"/>
  <c r="C2113" i="5" s="1"/>
  <c r="D2112" i="5"/>
  <c r="D2111" i="5"/>
  <c r="D2110" i="5"/>
  <c r="C2110" i="5" s="1"/>
  <c r="D2109" i="5"/>
  <c r="D2108" i="5"/>
  <c r="D2107" i="5"/>
  <c r="D2106" i="5"/>
  <c r="D2105" i="5"/>
  <c r="D2104" i="5"/>
  <c r="D2103" i="5"/>
  <c r="C2103" i="5" s="1"/>
  <c r="D2102" i="5"/>
  <c r="D2101" i="5"/>
  <c r="D2100" i="5"/>
  <c r="D2099" i="5"/>
  <c r="D2098" i="5"/>
  <c r="D2097" i="5"/>
  <c r="D2096" i="5"/>
  <c r="D2095" i="5"/>
  <c r="D2094" i="5"/>
  <c r="D2093" i="5"/>
  <c r="D2092" i="5"/>
  <c r="D2091" i="5"/>
  <c r="D2090" i="5"/>
  <c r="D2089" i="5"/>
  <c r="D2088" i="5"/>
  <c r="D2087" i="5"/>
  <c r="D2086" i="5"/>
  <c r="D2085" i="5"/>
  <c r="D2084" i="5"/>
  <c r="D2083" i="5"/>
  <c r="D2082" i="5"/>
  <c r="D2081" i="5"/>
  <c r="D2080" i="5"/>
  <c r="D2079" i="5"/>
  <c r="D2078" i="5"/>
  <c r="D2077" i="5"/>
  <c r="D2076" i="5"/>
  <c r="D2075" i="5"/>
  <c r="D2074" i="5"/>
  <c r="D2073" i="5"/>
  <c r="D2072" i="5"/>
  <c r="D2071" i="5"/>
  <c r="C2071" i="5" s="1"/>
  <c r="D2070" i="5"/>
  <c r="D2069" i="5"/>
  <c r="D2068" i="5"/>
  <c r="D2067" i="5"/>
  <c r="D2066" i="5"/>
  <c r="C2066" i="5" s="1"/>
  <c r="D2065" i="5"/>
  <c r="D2064" i="5"/>
  <c r="D2063" i="5"/>
  <c r="D2062" i="5"/>
  <c r="D2061" i="5"/>
  <c r="D2060" i="5"/>
  <c r="D2059" i="5"/>
  <c r="D2058" i="5"/>
  <c r="D2057" i="5"/>
  <c r="D2056" i="5"/>
  <c r="C2056" i="5" s="1"/>
  <c r="D2055" i="5"/>
  <c r="D2054" i="5"/>
  <c r="D2053" i="5"/>
  <c r="D2052" i="5"/>
  <c r="D2051" i="5"/>
  <c r="D2050" i="5"/>
  <c r="D2049" i="5"/>
  <c r="C2049" i="5" s="1"/>
  <c r="D2048" i="5"/>
  <c r="D2047" i="5"/>
  <c r="D2046" i="5"/>
  <c r="C2046" i="5" s="1"/>
  <c r="D2045" i="5"/>
  <c r="C2045" i="5" s="1"/>
  <c r="D2044" i="5"/>
  <c r="D2043" i="5"/>
  <c r="C2043" i="5" s="1"/>
  <c r="D2042" i="5"/>
  <c r="C2042" i="5" s="1"/>
  <c r="D2041" i="5"/>
  <c r="D2040" i="5"/>
  <c r="D2039" i="5"/>
  <c r="D2038" i="5"/>
  <c r="D2037" i="5"/>
  <c r="D2036" i="5"/>
  <c r="D2035" i="5"/>
  <c r="C2035" i="5" s="1"/>
  <c r="D2034" i="5"/>
  <c r="D2033" i="5"/>
  <c r="D2032" i="5"/>
  <c r="D2031" i="5"/>
  <c r="D2030" i="5"/>
  <c r="C2030" i="5" s="1"/>
  <c r="D2029" i="5"/>
  <c r="D2028" i="5"/>
  <c r="D2027" i="5"/>
  <c r="D2026" i="5"/>
  <c r="D2025" i="5"/>
  <c r="D2024" i="5"/>
  <c r="C2024" i="5" s="1"/>
  <c r="D2023" i="5"/>
  <c r="D2022" i="5"/>
  <c r="C2022" i="5" s="1"/>
  <c r="D2021" i="5"/>
  <c r="D2020" i="5"/>
  <c r="D2019" i="5"/>
  <c r="C2019" i="5" s="1"/>
  <c r="D2018" i="5"/>
  <c r="D2017" i="5"/>
  <c r="D2016" i="5"/>
  <c r="D2015" i="5"/>
  <c r="D2014" i="5"/>
  <c r="D2013" i="5"/>
  <c r="D2012" i="5"/>
  <c r="C2012" i="5" s="1"/>
  <c r="D2011" i="5"/>
  <c r="D2010" i="5"/>
  <c r="D2009" i="5"/>
  <c r="D2008" i="5"/>
  <c r="D2007" i="5"/>
  <c r="D2006" i="5"/>
  <c r="D2005" i="5"/>
  <c r="D2004" i="5"/>
  <c r="D2003" i="5"/>
  <c r="D2002" i="5"/>
  <c r="D2001" i="5"/>
  <c r="D2000" i="5"/>
  <c r="D1999" i="5"/>
  <c r="D1998" i="5"/>
  <c r="C1998" i="5" s="1"/>
  <c r="D1997" i="5"/>
  <c r="D1996" i="5"/>
  <c r="D1995" i="5"/>
  <c r="C1995" i="5" s="1"/>
  <c r="D1994" i="5"/>
  <c r="D1993" i="5"/>
  <c r="C1993" i="5" s="1"/>
  <c r="D1992" i="5"/>
  <c r="C1992" i="5" s="1"/>
  <c r="D1991" i="5"/>
  <c r="D1990" i="5"/>
  <c r="D1989" i="5"/>
  <c r="D1988" i="5"/>
  <c r="D1987" i="5"/>
  <c r="C1987" i="5" s="1"/>
  <c r="D1986" i="5"/>
  <c r="C1986" i="5" s="1"/>
  <c r="D1985" i="5"/>
  <c r="C1985" i="5" s="1"/>
  <c r="D1984" i="5"/>
  <c r="D1983" i="5"/>
  <c r="D1982" i="5"/>
  <c r="D1981" i="5"/>
  <c r="D1980" i="5"/>
  <c r="D1979" i="5"/>
  <c r="D1978" i="5"/>
  <c r="D1977" i="5"/>
  <c r="C1977" i="5" s="1"/>
  <c r="D1976" i="5"/>
  <c r="D1975" i="5"/>
  <c r="D1974" i="5"/>
  <c r="D1973" i="5"/>
  <c r="C1973" i="5" s="1"/>
  <c r="D1972" i="5"/>
  <c r="D1971" i="5"/>
  <c r="D1970" i="5"/>
  <c r="C1970" i="5" s="1"/>
  <c r="D1969" i="5"/>
  <c r="D1968" i="5"/>
  <c r="D1967" i="5"/>
  <c r="D1966" i="5"/>
  <c r="C1966" i="5" s="1"/>
  <c r="D1965" i="5"/>
  <c r="D1964" i="5"/>
  <c r="D1963" i="5"/>
  <c r="D1962" i="5"/>
  <c r="D1961" i="5"/>
  <c r="D1960" i="5"/>
  <c r="D1959" i="5"/>
  <c r="D1958" i="5"/>
  <c r="C1958" i="5" s="1"/>
  <c r="D1957" i="5"/>
  <c r="D1956" i="5"/>
  <c r="D1955" i="5"/>
  <c r="C1955" i="5" s="1"/>
  <c r="D1954" i="5"/>
  <c r="D1953" i="5"/>
  <c r="D1952" i="5"/>
  <c r="D1951" i="5"/>
  <c r="D1950" i="5"/>
  <c r="D1949" i="5"/>
  <c r="D1948" i="5"/>
  <c r="D1947" i="5"/>
  <c r="D1946" i="5"/>
  <c r="D1945" i="5"/>
  <c r="C1945" i="5" s="1"/>
  <c r="D1944" i="5"/>
  <c r="D1943" i="5"/>
  <c r="D1942" i="5"/>
  <c r="D1941" i="5"/>
  <c r="D1940" i="5"/>
  <c r="D1939" i="5"/>
  <c r="C1939" i="5" s="1"/>
  <c r="D1938" i="5"/>
  <c r="D1937" i="5"/>
  <c r="D1936" i="5"/>
  <c r="D1935" i="5"/>
  <c r="D1934" i="5"/>
  <c r="D1933" i="5"/>
  <c r="D1932" i="5"/>
  <c r="D1931" i="5"/>
  <c r="C1931" i="5" s="1"/>
  <c r="D1930" i="5"/>
  <c r="D1929" i="5"/>
  <c r="D1928" i="5"/>
  <c r="D1927" i="5"/>
  <c r="D1926" i="5"/>
  <c r="C1926" i="5" s="1"/>
  <c r="D1925" i="5"/>
  <c r="D1924" i="5"/>
  <c r="C1924" i="5" s="1"/>
  <c r="D1923" i="5"/>
  <c r="D1922" i="5"/>
  <c r="D1921" i="5"/>
  <c r="C1921" i="5" s="1"/>
  <c r="D1920" i="5"/>
  <c r="D1919" i="5"/>
  <c r="D1918" i="5"/>
  <c r="D1917" i="5"/>
  <c r="D1916" i="5"/>
  <c r="D1915" i="5"/>
  <c r="D1914" i="5"/>
  <c r="D1913" i="5"/>
  <c r="D1912" i="5"/>
  <c r="D1911" i="5"/>
  <c r="C1911" i="5" s="1"/>
  <c r="D1910" i="5"/>
  <c r="D1909" i="5"/>
  <c r="D1908" i="5"/>
  <c r="D1907" i="5"/>
  <c r="C1907" i="5" s="1"/>
  <c r="D1906" i="5"/>
  <c r="D1905" i="5"/>
  <c r="D1904" i="5"/>
  <c r="D1903" i="5"/>
  <c r="C1903" i="5" s="1"/>
  <c r="D1902" i="5"/>
  <c r="D1901" i="5"/>
  <c r="D1900" i="5"/>
  <c r="C1900" i="5" s="1"/>
  <c r="D1899" i="5"/>
  <c r="D1898" i="5"/>
  <c r="D1897" i="5"/>
  <c r="D1896" i="5"/>
  <c r="D1895" i="5"/>
  <c r="D1894" i="5"/>
  <c r="D1893" i="5"/>
  <c r="D1892" i="5"/>
  <c r="D1891" i="5"/>
  <c r="D1890" i="5"/>
  <c r="D1889" i="5"/>
  <c r="D1888" i="5"/>
  <c r="D1887" i="5"/>
  <c r="C1887" i="5" s="1"/>
  <c r="D1886" i="5"/>
  <c r="D1885" i="5"/>
  <c r="D1884" i="5"/>
  <c r="C1884" i="5" s="1"/>
  <c r="D1883" i="5"/>
  <c r="D1882" i="5"/>
  <c r="D1881" i="5"/>
  <c r="D1880" i="5"/>
  <c r="C1880" i="5" s="1"/>
  <c r="D1879" i="5"/>
  <c r="D1878" i="5"/>
  <c r="D1877" i="5"/>
  <c r="D1876" i="5"/>
  <c r="D1875" i="5"/>
  <c r="D1874" i="5"/>
  <c r="D1873" i="5"/>
  <c r="C1873" i="5" s="1"/>
  <c r="D1872" i="5"/>
  <c r="D1871" i="5"/>
  <c r="C1871" i="5" s="1"/>
  <c r="D1870" i="5"/>
  <c r="D1869" i="5"/>
  <c r="D1868" i="5"/>
  <c r="D1867" i="5"/>
  <c r="D1866" i="5"/>
  <c r="D1865" i="5"/>
  <c r="D1864" i="5"/>
  <c r="D1863" i="5"/>
  <c r="C1863" i="5" s="1"/>
  <c r="D1862" i="5"/>
  <c r="D1861" i="5"/>
  <c r="D1860" i="5"/>
  <c r="C1860" i="5" s="1"/>
  <c r="D1859" i="5"/>
  <c r="D1858" i="5"/>
  <c r="D1857" i="5"/>
  <c r="D1856" i="5"/>
  <c r="D1855" i="5"/>
  <c r="D1854" i="5"/>
  <c r="D1853" i="5"/>
  <c r="C1853" i="5" s="1"/>
  <c r="D1852" i="5"/>
  <c r="D1851" i="5"/>
  <c r="C1851" i="5" s="1"/>
  <c r="D1850" i="5"/>
  <c r="D1849" i="5"/>
  <c r="C1849" i="5" s="1"/>
  <c r="D1848" i="5"/>
  <c r="D1847" i="5"/>
  <c r="D1846" i="5"/>
  <c r="D1845" i="5"/>
  <c r="D1844" i="5"/>
  <c r="D1843" i="5"/>
  <c r="C1843" i="5" s="1"/>
  <c r="D1842" i="5"/>
  <c r="D1841" i="5"/>
  <c r="C1841" i="5" s="1"/>
  <c r="D1840" i="5"/>
  <c r="D1839" i="5"/>
  <c r="C1839" i="5" s="1"/>
  <c r="D1838" i="5"/>
  <c r="D1837" i="5"/>
  <c r="D1836" i="5"/>
  <c r="C1836" i="5" s="1"/>
  <c r="D1835" i="5"/>
  <c r="D1834" i="5"/>
  <c r="C1834" i="5" s="1"/>
  <c r="D1833" i="5"/>
  <c r="D1832" i="5"/>
  <c r="C1832" i="5" s="1"/>
  <c r="D1831" i="5"/>
  <c r="D1830" i="5"/>
  <c r="C1830" i="5" s="1"/>
  <c r="D1829" i="5"/>
  <c r="D1828" i="5"/>
  <c r="D1827" i="5"/>
  <c r="D1826" i="5"/>
  <c r="D1825" i="5"/>
  <c r="D1824" i="5"/>
  <c r="D1823" i="5"/>
  <c r="D1822" i="5"/>
  <c r="D1821" i="5"/>
  <c r="C1821" i="5" s="1"/>
  <c r="D1820" i="5"/>
  <c r="AR5001" i="7"/>
  <c r="AQ5001" i="7"/>
  <c r="AP5001" i="7"/>
  <c r="AO5001" i="7"/>
  <c r="AN5001" i="7"/>
  <c r="AM5001" i="7"/>
  <c r="AL5001" i="7"/>
  <c r="AK5001" i="7"/>
  <c r="AJ5001" i="7"/>
  <c r="AI5001" i="7"/>
  <c r="AH5001" i="7"/>
  <c r="AG5001" i="7"/>
  <c r="T5001" i="7"/>
  <c r="L5001" i="7"/>
  <c r="N5001" i="7" s="1"/>
  <c r="I5001" i="7"/>
  <c r="J5001" i="7" s="1"/>
  <c r="AR5000" i="7"/>
  <c r="AQ5000" i="7"/>
  <c r="AP5000" i="7"/>
  <c r="AO5000" i="7"/>
  <c r="AN5000" i="7"/>
  <c r="AM5000" i="7"/>
  <c r="AL5000" i="7"/>
  <c r="AK5000" i="7"/>
  <c r="AJ5000" i="7"/>
  <c r="AI5000" i="7"/>
  <c r="AH5000" i="7"/>
  <c r="AG5000" i="7"/>
  <c r="T5000" i="7"/>
  <c r="L5000" i="7"/>
  <c r="I5000" i="7"/>
  <c r="J5000" i="7" s="1"/>
  <c r="AR4999" i="7"/>
  <c r="AQ4999" i="7"/>
  <c r="AP4999" i="7"/>
  <c r="AO4999" i="7"/>
  <c r="AN4999" i="7"/>
  <c r="AM4999" i="7"/>
  <c r="AL4999" i="7"/>
  <c r="AK4999" i="7"/>
  <c r="AJ4999" i="7"/>
  <c r="AI4999" i="7"/>
  <c r="AH4999" i="7"/>
  <c r="AG4999" i="7"/>
  <c r="T4999" i="7"/>
  <c r="L4999" i="7"/>
  <c r="N4999" i="7" s="1"/>
  <c r="I4999" i="7"/>
  <c r="J4999" i="7" s="1"/>
  <c r="AR4998" i="7"/>
  <c r="AQ4998" i="7"/>
  <c r="AP4998" i="7"/>
  <c r="AO4998" i="7"/>
  <c r="AN4998" i="7"/>
  <c r="AM4998" i="7"/>
  <c r="AL4998" i="7"/>
  <c r="AK4998" i="7"/>
  <c r="AJ4998" i="7"/>
  <c r="AI4998" i="7"/>
  <c r="AH4998" i="7"/>
  <c r="AG4998" i="7"/>
  <c r="T4998" i="7"/>
  <c r="L4998" i="7"/>
  <c r="M4998" i="7" s="1"/>
  <c r="I4998" i="7"/>
  <c r="J4998" i="7" s="1"/>
  <c r="AR4997" i="7"/>
  <c r="AQ4997" i="7"/>
  <c r="AP4997" i="7"/>
  <c r="AO4997" i="7"/>
  <c r="AN4997" i="7"/>
  <c r="AM4997" i="7"/>
  <c r="AL4997" i="7"/>
  <c r="AK4997" i="7"/>
  <c r="AJ4997" i="7"/>
  <c r="AI4997" i="7"/>
  <c r="AH4997" i="7"/>
  <c r="AG4997" i="7"/>
  <c r="T4997" i="7"/>
  <c r="L4997" i="7"/>
  <c r="N4997" i="7" s="1"/>
  <c r="J4997" i="7"/>
  <c r="I4997" i="7"/>
  <c r="AR4996" i="7"/>
  <c r="AQ4996" i="7"/>
  <c r="AP4996" i="7"/>
  <c r="AO4996" i="7"/>
  <c r="AN4996" i="7"/>
  <c r="AM4996" i="7"/>
  <c r="AL4996" i="7"/>
  <c r="AK4996" i="7"/>
  <c r="AJ4996" i="7"/>
  <c r="AI4996" i="7"/>
  <c r="AH4996" i="7"/>
  <c r="AG4996" i="7"/>
  <c r="T4996" i="7"/>
  <c r="L4996" i="7"/>
  <c r="I4996" i="7"/>
  <c r="J4996" i="7" s="1"/>
  <c r="AR4995" i="7"/>
  <c r="AQ4995" i="7"/>
  <c r="AP4995" i="7"/>
  <c r="AO4995" i="7"/>
  <c r="AN4995" i="7"/>
  <c r="AM4995" i="7"/>
  <c r="AL4995" i="7"/>
  <c r="AK4995" i="7"/>
  <c r="AJ4995" i="7"/>
  <c r="AI4995" i="7"/>
  <c r="AH4995" i="7"/>
  <c r="AG4995" i="7"/>
  <c r="T4995" i="7"/>
  <c r="L4995" i="7"/>
  <c r="M4995" i="7" s="1"/>
  <c r="I4995" i="7"/>
  <c r="J4995" i="7" s="1"/>
  <c r="AR4994" i="7"/>
  <c r="AQ4994" i="7"/>
  <c r="AP4994" i="7"/>
  <c r="AO4994" i="7"/>
  <c r="AN4994" i="7"/>
  <c r="AM4994" i="7"/>
  <c r="AL4994" i="7"/>
  <c r="AK4994" i="7"/>
  <c r="AJ4994" i="7"/>
  <c r="AI4994" i="7"/>
  <c r="AH4994" i="7"/>
  <c r="AG4994" i="7"/>
  <c r="T4994" i="7"/>
  <c r="L4994" i="7"/>
  <c r="N4994" i="7" s="1"/>
  <c r="J4994" i="7"/>
  <c r="I4994" i="7"/>
  <c r="AR4993" i="7"/>
  <c r="AQ4993" i="7"/>
  <c r="AP4993" i="7"/>
  <c r="AO4993" i="7"/>
  <c r="AN4993" i="7"/>
  <c r="AM4993" i="7"/>
  <c r="AL4993" i="7"/>
  <c r="AK4993" i="7"/>
  <c r="AJ4993" i="7"/>
  <c r="AI4993" i="7"/>
  <c r="AH4993" i="7"/>
  <c r="AG4993" i="7"/>
  <c r="T4993" i="7"/>
  <c r="L4993" i="7"/>
  <c r="N4993" i="7" s="1"/>
  <c r="J4993" i="7"/>
  <c r="I4993" i="7"/>
  <c r="AR4992" i="7"/>
  <c r="AQ4992" i="7"/>
  <c r="AP4992" i="7"/>
  <c r="AO4992" i="7"/>
  <c r="AN4992" i="7"/>
  <c r="AM4992" i="7"/>
  <c r="AL4992" i="7"/>
  <c r="AK4992" i="7"/>
  <c r="AJ4992" i="7"/>
  <c r="AI4992" i="7"/>
  <c r="AH4992" i="7"/>
  <c r="AG4992" i="7"/>
  <c r="T4992" i="7"/>
  <c r="L4992" i="7"/>
  <c r="I4992" i="7"/>
  <c r="J4992" i="7" s="1"/>
  <c r="AR4991" i="7"/>
  <c r="AQ4991" i="7"/>
  <c r="AP4991" i="7"/>
  <c r="AO4991" i="7"/>
  <c r="AN4991" i="7"/>
  <c r="AM4991" i="7"/>
  <c r="AL4991" i="7"/>
  <c r="AK4991" i="7"/>
  <c r="AJ4991" i="7"/>
  <c r="AI4991" i="7"/>
  <c r="AH4991" i="7"/>
  <c r="AG4991" i="7"/>
  <c r="T4991" i="7"/>
  <c r="L4991" i="7"/>
  <c r="I4991" i="7"/>
  <c r="J4991" i="7" s="1"/>
  <c r="AR4990" i="7"/>
  <c r="AQ4990" i="7"/>
  <c r="AP4990" i="7"/>
  <c r="AO4990" i="7"/>
  <c r="AN4990" i="7"/>
  <c r="AM4990" i="7"/>
  <c r="AL4990" i="7"/>
  <c r="AK4990" i="7"/>
  <c r="AJ4990" i="7"/>
  <c r="AI4990" i="7"/>
  <c r="AH4990" i="7"/>
  <c r="AG4990" i="7"/>
  <c r="T4990" i="7"/>
  <c r="L4990" i="7"/>
  <c r="I4990" i="7"/>
  <c r="J4990" i="7" s="1"/>
  <c r="AR4989" i="7"/>
  <c r="AQ4989" i="7"/>
  <c r="AP4989" i="7"/>
  <c r="AO4989" i="7"/>
  <c r="AN4989" i="7"/>
  <c r="AM4989" i="7"/>
  <c r="AL4989" i="7"/>
  <c r="AK4989" i="7"/>
  <c r="AJ4989" i="7"/>
  <c r="AI4989" i="7"/>
  <c r="AH4989" i="7"/>
  <c r="AG4989" i="7"/>
  <c r="T4989" i="7"/>
  <c r="L4989" i="7"/>
  <c r="N4989" i="7" s="1"/>
  <c r="I4989" i="7"/>
  <c r="J4989" i="7" s="1"/>
  <c r="AR4988" i="7"/>
  <c r="AQ4988" i="7"/>
  <c r="AP4988" i="7"/>
  <c r="AO4988" i="7"/>
  <c r="AN4988" i="7"/>
  <c r="AM4988" i="7"/>
  <c r="AL4988" i="7"/>
  <c r="AK4988" i="7"/>
  <c r="AJ4988" i="7"/>
  <c r="AI4988" i="7"/>
  <c r="AH4988" i="7"/>
  <c r="AG4988" i="7"/>
  <c r="T4988" i="7"/>
  <c r="L4988" i="7"/>
  <c r="N4988" i="7" s="1"/>
  <c r="I4988" i="7"/>
  <c r="J4988" i="7" s="1"/>
  <c r="AR4987" i="7"/>
  <c r="AQ4987" i="7"/>
  <c r="AP4987" i="7"/>
  <c r="AO4987" i="7"/>
  <c r="AN4987" i="7"/>
  <c r="AM4987" i="7"/>
  <c r="AL4987" i="7"/>
  <c r="AK4987" i="7"/>
  <c r="AJ4987" i="7"/>
  <c r="AI4987" i="7"/>
  <c r="AH4987" i="7"/>
  <c r="AG4987" i="7"/>
  <c r="T4987" i="7"/>
  <c r="L4987" i="7"/>
  <c r="M4987" i="7" s="1"/>
  <c r="J4987" i="7"/>
  <c r="I4987" i="7"/>
  <c r="AR4986" i="7"/>
  <c r="AQ4986" i="7"/>
  <c r="AP4986" i="7"/>
  <c r="AO4986" i="7"/>
  <c r="AN4986" i="7"/>
  <c r="AM4986" i="7"/>
  <c r="AL4986" i="7"/>
  <c r="AK4986" i="7"/>
  <c r="AJ4986" i="7"/>
  <c r="AI4986" i="7"/>
  <c r="AH4986" i="7"/>
  <c r="AG4986" i="7"/>
  <c r="T4986" i="7"/>
  <c r="L4986" i="7"/>
  <c r="N4986" i="7" s="1"/>
  <c r="J4986" i="7"/>
  <c r="I4986" i="7"/>
  <c r="AR4985" i="7"/>
  <c r="AQ4985" i="7"/>
  <c r="AP4985" i="7"/>
  <c r="AO4985" i="7"/>
  <c r="AN4985" i="7"/>
  <c r="AM4985" i="7"/>
  <c r="AL4985" i="7"/>
  <c r="AK4985" i="7"/>
  <c r="AJ4985" i="7"/>
  <c r="AI4985" i="7"/>
  <c r="AH4985" i="7"/>
  <c r="AG4985" i="7"/>
  <c r="T4985" i="7"/>
  <c r="L4985" i="7"/>
  <c r="N4985" i="7" s="1"/>
  <c r="J4985" i="7"/>
  <c r="I4985" i="7"/>
  <c r="AR4984" i="7"/>
  <c r="AQ4984" i="7"/>
  <c r="AP4984" i="7"/>
  <c r="AO4984" i="7"/>
  <c r="AN4984" i="7"/>
  <c r="AM4984" i="7"/>
  <c r="AL4984" i="7"/>
  <c r="AK4984" i="7"/>
  <c r="AJ4984" i="7"/>
  <c r="AI4984" i="7"/>
  <c r="AH4984" i="7"/>
  <c r="AG4984" i="7"/>
  <c r="T4984" i="7"/>
  <c r="L4984" i="7"/>
  <c r="I4984" i="7"/>
  <c r="J4984" i="7" s="1"/>
  <c r="AR4983" i="7"/>
  <c r="AQ4983" i="7"/>
  <c r="AP4983" i="7"/>
  <c r="AO4983" i="7"/>
  <c r="AN4983" i="7"/>
  <c r="AM4983" i="7"/>
  <c r="AL4983" i="7"/>
  <c r="AK4983" i="7"/>
  <c r="AJ4983" i="7"/>
  <c r="AI4983" i="7"/>
  <c r="AH4983" i="7"/>
  <c r="AG4983" i="7"/>
  <c r="T4983" i="7"/>
  <c r="L4983" i="7"/>
  <c r="J4983" i="7"/>
  <c r="I4983" i="7"/>
  <c r="AR4982" i="7"/>
  <c r="AQ4982" i="7"/>
  <c r="AP4982" i="7"/>
  <c r="AO4982" i="7"/>
  <c r="AN4982" i="7"/>
  <c r="AM4982" i="7"/>
  <c r="AL4982" i="7"/>
  <c r="AK4982" i="7"/>
  <c r="AJ4982" i="7"/>
  <c r="AI4982" i="7"/>
  <c r="AH4982" i="7"/>
  <c r="AG4982" i="7"/>
  <c r="T4982" i="7"/>
  <c r="L4982" i="7"/>
  <c r="M4982" i="7" s="1"/>
  <c r="I4982" i="7"/>
  <c r="J4982" i="7" s="1"/>
  <c r="AR4981" i="7"/>
  <c r="AQ4981" i="7"/>
  <c r="AP4981" i="7"/>
  <c r="AO4981" i="7"/>
  <c r="AN4981" i="7"/>
  <c r="AM4981" i="7"/>
  <c r="AL4981" i="7"/>
  <c r="AK4981" i="7"/>
  <c r="AJ4981" i="7"/>
  <c r="AI4981" i="7"/>
  <c r="AH4981" i="7"/>
  <c r="AG4981" i="7"/>
  <c r="T4981" i="7"/>
  <c r="L4981" i="7"/>
  <c r="N4981" i="7" s="1"/>
  <c r="J4981" i="7"/>
  <c r="I4981" i="7"/>
  <c r="AR4980" i="7"/>
  <c r="AQ4980" i="7"/>
  <c r="AP4980" i="7"/>
  <c r="AO4980" i="7"/>
  <c r="AN4980" i="7"/>
  <c r="AM4980" i="7"/>
  <c r="AL4980" i="7"/>
  <c r="AK4980" i="7"/>
  <c r="AJ4980" i="7"/>
  <c r="AI4980" i="7"/>
  <c r="AH4980" i="7"/>
  <c r="AG4980" i="7"/>
  <c r="T4980" i="7"/>
  <c r="L4980" i="7"/>
  <c r="I4980" i="7"/>
  <c r="J4980" i="7" s="1"/>
  <c r="AR4979" i="7"/>
  <c r="AQ4979" i="7"/>
  <c r="AP4979" i="7"/>
  <c r="AO4979" i="7"/>
  <c r="AN4979" i="7"/>
  <c r="AM4979" i="7"/>
  <c r="AL4979" i="7"/>
  <c r="AK4979" i="7"/>
  <c r="AJ4979" i="7"/>
  <c r="AI4979" i="7"/>
  <c r="AH4979" i="7"/>
  <c r="AG4979" i="7"/>
  <c r="T4979" i="7"/>
  <c r="L4979" i="7"/>
  <c r="N4979" i="7" s="1"/>
  <c r="I4979" i="7"/>
  <c r="J4979" i="7" s="1"/>
  <c r="AR4978" i="7"/>
  <c r="AQ4978" i="7"/>
  <c r="AP4978" i="7"/>
  <c r="AO4978" i="7"/>
  <c r="AN4978" i="7"/>
  <c r="AM4978" i="7"/>
  <c r="AL4978" i="7"/>
  <c r="AK4978" i="7"/>
  <c r="AJ4978" i="7"/>
  <c r="AI4978" i="7"/>
  <c r="AH4978" i="7"/>
  <c r="AG4978" i="7"/>
  <c r="T4978" i="7"/>
  <c r="L4978" i="7"/>
  <c r="N4978" i="7" s="1"/>
  <c r="I4978" i="7"/>
  <c r="J4978" i="7" s="1"/>
  <c r="AR4977" i="7"/>
  <c r="AQ4977" i="7"/>
  <c r="AP4977" i="7"/>
  <c r="AO4977" i="7"/>
  <c r="AN4977" i="7"/>
  <c r="AM4977" i="7"/>
  <c r="AL4977" i="7"/>
  <c r="AK4977" i="7"/>
  <c r="AJ4977" i="7"/>
  <c r="AI4977" i="7"/>
  <c r="AH4977" i="7"/>
  <c r="AG4977" i="7"/>
  <c r="T4977" i="7"/>
  <c r="L4977" i="7"/>
  <c r="N4977" i="7" s="1"/>
  <c r="J4977" i="7"/>
  <c r="I4977" i="7"/>
  <c r="AR4976" i="7"/>
  <c r="AQ4976" i="7"/>
  <c r="AP4976" i="7"/>
  <c r="AO4976" i="7"/>
  <c r="AN4976" i="7"/>
  <c r="AM4976" i="7"/>
  <c r="AL4976" i="7"/>
  <c r="AK4976" i="7"/>
  <c r="AJ4976" i="7"/>
  <c r="AI4976" i="7"/>
  <c r="AH4976" i="7"/>
  <c r="AG4976" i="7"/>
  <c r="T4976" i="7"/>
  <c r="L4976" i="7"/>
  <c r="N4976" i="7" s="1"/>
  <c r="I4976" i="7"/>
  <c r="J4976" i="7" s="1"/>
  <c r="AR4975" i="7"/>
  <c r="AQ4975" i="7"/>
  <c r="AP4975" i="7"/>
  <c r="AO4975" i="7"/>
  <c r="AN4975" i="7"/>
  <c r="AM4975" i="7"/>
  <c r="AL4975" i="7"/>
  <c r="AK4975" i="7"/>
  <c r="AJ4975" i="7"/>
  <c r="AI4975" i="7"/>
  <c r="AH4975" i="7"/>
  <c r="AG4975" i="7"/>
  <c r="T4975" i="7"/>
  <c r="L4975" i="7"/>
  <c r="J4975" i="7"/>
  <c r="I4975" i="7"/>
  <c r="AR4974" i="7"/>
  <c r="AQ4974" i="7"/>
  <c r="AP4974" i="7"/>
  <c r="AO4974" i="7"/>
  <c r="AN4974" i="7"/>
  <c r="AM4974" i="7"/>
  <c r="AL4974" i="7"/>
  <c r="AK4974" i="7"/>
  <c r="AJ4974" i="7"/>
  <c r="AI4974" i="7"/>
  <c r="AH4974" i="7"/>
  <c r="AG4974" i="7"/>
  <c r="T4974" i="7"/>
  <c r="L4974" i="7"/>
  <c r="J4974" i="7"/>
  <c r="I4974" i="7"/>
  <c r="AR4973" i="7"/>
  <c r="AQ4973" i="7"/>
  <c r="AP4973" i="7"/>
  <c r="AO4973" i="7"/>
  <c r="AN4973" i="7"/>
  <c r="AM4973" i="7"/>
  <c r="AL4973" i="7"/>
  <c r="AK4973" i="7"/>
  <c r="AJ4973" i="7"/>
  <c r="AI4973" i="7"/>
  <c r="AH4973" i="7"/>
  <c r="AG4973" i="7"/>
  <c r="T4973" i="7"/>
  <c r="L4973" i="7"/>
  <c r="N4973" i="7" s="1"/>
  <c r="I4973" i="7"/>
  <c r="J4973" i="7" s="1"/>
  <c r="AR4972" i="7"/>
  <c r="AQ4972" i="7"/>
  <c r="AP4972" i="7"/>
  <c r="AO4972" i="7"/>
  <c r="AN4972" i="7"/>
  <c r="AM4972" i="7"/>
  <c r="AL4972" i="7"/>
  <c r="AK4972" i="7"/>
  <c r="AJ4972" i="7"/>
  <c r="AI4972" i="7"/>
  <c r="AH4972" i="7"/>
  <c r="AG4972" i="7"/>
  <c r="T4972" i="7"/>
  <c r="L4972" i="7"/>
  <c r="N4972" i="7" s="1"/>
  <c r="J4972" i="7"/>
  <c r="I4972" i="7"/>
  <c r="AR4971" i="7"/>
  <c r="AQ4971" i="7"/>
  <c r="AP4971" i="7"/>
  <c r="AO4971" i="7"/>
  <c r="AN4971" i="7"/>
  <c r="AM4971" i="7"/>
  <c r="AL4971" i="7"/>
  <c r="AK4971" i="7"/>
  <c r="AJ4971" i="7"/>
  <c r="AI4971" i="7"/>
  <c r="AH4971" i="7"/>
  <c r="AG4971" i="7"/>
  <c r="T4971" i="7"/>
  <c r="L4971" i="7"/>
  <c r="M4971" i="7" s="1"/>
  <c r="J4971" i="7"/>
  <c r="I4971" i="7"/>
  <c r="AR4970" i="7"/>
  <c r="AQ4970" i="7"/>
  <c r="AP4970" i="7"/>
  <c r="AO4970" i="7"/>
  <c r="AN4970" i="7"/>
  <c r="AM4970" i="7"/>
  <c r="AL4970" i="7"/>
  <c r="AK4970" i="7"/>
  <c r="AJ4970" i="7"/>
  <c r="AI4970" i="7"/>
  <c r="AH4970" i="7"/>
  <c r="AG4970" i="7"/>
  <c r="T4970" i="7"/>
  <c r="L4970" i="7"/>
  <c r="I4970" i="7"/>
  <c r="J4970" i="7" s="1"/>
  <c r="AR4969" i="7"/>
  <c r="AQ4969" i="7"/>
  <c r="AP4969" i="7"/>
  <c r="AO4969" i="7"/>
  <c r="AN4969" i="7"/>
  <c r="AM4969" i="7"/>
  <c r="AL4969" i="7"/>
  <c r="AK4969" i="7"/>
  <c r="AJ4969" i="7"/>
  <c r="AI4969" i="7"/>
  <c r="AH4969" i="7"/>
  <c r="AG4969" i="7"/>
  <c r="T4969" i="7"/>
  <c r="L4969" i="7"/>
  <c r="N4969" i="7" s="1"/>
  <c r="J4969" i="7"/>
  <c r="I4969" i="7"/>
  <c r="AR4968" i="7"/>
  <c r="AQ4968" i="7"/>
  <c r="AP4968" i="7"/>
  <c r="AO4968" i="7"/>
  <c r="AN4968" i="7"/>
  <c r="AM4968" i="7"/>
  <c r="AL4968" i="7"/>
  <c r="AK4968" i="7"/>
  <c r="AJ4968" i="7"/>
  <c r="AI4968" i="7"/>
  <c r="AH4968" i="7"/>
  <c r="AG4968" i="7"/>
  <c r="T4968" i="7"/>
  <c r="L4968" i="7"/>
  <c r="M4968" i="7" s="1"/>
  <c r="I4968" i="7"/>
  <c r="J4968" i="7" s="1"/>
  <c r="AR4967" i="7"/>
  <c r="AQ4967" i="7"/>
  <c r="AP4967" i="7"/>
  <c r="AO4967" i="7"/>
  <c r="AN4967" i="7"/>
  <c r="AM4967" i="7"/>
  <c r="AL4967" i="7"/>
  <c r="AK4967" i="7"/>
  <c r="AJ4967" i="7"/>
  <c r="AI4967" i="7"/>
  <c r="AH4967" i="7"/>
  <c r="AG4967" i="7"/>
  <c r="T4967" i="7"/>
  <c r="L4967" i="7"/>
  <c r="I4967" i="7"/>
  <c r="J4967" i="7" s="1"/>
  <c r="AR4966" i="7"/>
  <c r="AQ4966" i="7"/>
  <c r="AP4966" i="7"/>
  <c r="AO4966" i="7"/>
  <c r="AN4966" i="7"/>
  <c r="AM4966" i="7"/>
  <c r="AL4966" i="7"/>
  <c r="AK4966" i="7"/>
  <c r="AJ4966" i="7"/>
  <c r="AI4966" i="7"/>
  <c r="AH4966" i="7"/>
  <c r="AG4966" i="7"/>
  <c r="T4966" i="7"/>
  <c r="L4966" i="7"/>
  <c r="M4966" i="7" s="1"/>
  <c r="J4966" i="7"/>
  <c r="I4966" i="7"/>
  <c r="AR4965" i="7"/>
  <c r="AQ4965" i="7"/>
  <c r="AP4965" i="7"/>
  <c r="AO4965" i="7"/>
  <c r="AN4965" i="7"/>
  <c r="AM4965" i="7"/>
  <c r="AL4965" i="7"/>
  <c r="AK4965" i="7"/>
  <c r="AJ4965" i="7"/>
  <c r="AI4965" i="7"/>
  <c r="AH4965" i="7"/>
  <c r="AG4965" i="7"/>
  <c r="T4965" i="7"/>
  <c r="L4965" i="7"/>
  <c r="N4965" i="7" s="1"/>
  <c r="J4965" i="7"/>
  <c r="I4965" i="7"/>
  <c r="AR4964" i="7"/>
  <c r="AQ4964" i="7"/>
  <c r="AP4964" i="7"/>
  <c r="AO4964" i="7"/>
  <c r="AN4964" i="7"/>
  <c r="AM4964" i="7"/>
  <c r="AL4964" i="7"/>
  <c r="AK4964" i="7"/>
  <c r="AJ4964" i="7"/>
  <c r="AI4964" i="7"/>
  <c r="AH4964" i="7"/>
  <c r="AG4964" i="7"/>
  <c r="T4964" i="7"/>
  <c r="L4964" i="7"/>
  <c r="N4964" i="7" s="1"/>
  <c r="I4964" i="7"/>
  <c r="J4964" i="7" s="1"/>
  <c r="AR4963" i="7"/>
  <c r="AQ4963" i="7"/>
  <c r="AP4963" i="7"/>
  <c r="AO4963" i="7"/>
  <c r="AN4963" i="7"/>
  <c r="AM4963" i="7"/>
  <c r="AL4963" i="7"/>
  <c r="AK4963" i="7"/>
  <c r="AJ4963" i="7"/>
  <c r="AI4963" i="7"/>
  <c r="AH4963" i="7"/>
  <c r="AG4963" i="7"/>
  <c r="T4963" i="7"/>
  <c r="L4963" i="7"/>
  <c r="N4963" i="7" s="1"/>
  <c r="I4963" i="7"/>
  <c r="J4963" i="7" s="1"/>
  <c r="AR4962" i="7"/>
  <c r="AQ4962" i="7"/>
  <c r="AP4962" i="7"/>
  <c r="AO4962" i="7"/>
  <c r="AN4962" i="7"/>
  <c r="AM4962" i="7"/>
  <c r="AL4962" i="7"/>
  <c r="AK4962" i="7"/>
  <c r="AJ4962" i="7"/>
  <c r="AI4962" i="7"/>
  <c r="AH4962" i="7"/>
  <c r="AG4962" i="7"/>
  <c r="T4962" i="7"/>
  <c r="L4962" i="7"/>
  <c r="N4962" i="7" s="1"/>
  <c r="J4962" i="7"/>
  <c r="I4962" i="7"/>
  <c r="AR4961" i="7"/>
  <c r="AQ4961" i="7"/>
  <c r="AP4961" i="7"/>
  <c r="AO4961" i="7"/>
  <c r="AN4961" i="7"/>
  <c r="AM4961" i="7"/>
  <c r="AL4961" i="7"/>
  <c r="AK4961" i="7"/>
  <c r="AJ4961" i="7"/>
  <c r="AI4961" i="7"/>
  <c r="AH4961" i="7"/>
  <c r="AG4961" i="7"/>
  <c r="T4961" i="7"/>
  <c r="L4961" i="7"/>
  <c r="J4961" i="7"/>
  <c r="I4961" i="7"/>
  <c r="AR4960" i="7"/>
  <c r="AQ4960" i="7"/>
  <c r="AP4960" i="7"/>
  <c r="AO4960" i="7"/>
  <c r="AN4960" i="7"/>
  <c r="AM4960" i="7"/>
  <c r="AL4960" i="7"/>
  <c r="AK4960" i="7"/>
  <c r="AJ4960" i="7"/>
  <c r="AI4960" i="7"/>
  <c r="AH4960" i="7"/>
  <c r="AG4960" i="7"/>
  <c r="T4960" i="7"/>
  <c r="L4960" i="7"/>
  <c r="M4960" i="7" s="1"/>
  <c r="I4960" i="7"/>
  <c r="J4960" i="7" s="1"/>
  <c r="AR4959" i="7"/>
  <c r="AQ4959" i="7"/>
  <c r="AP4959" i="7"/>
  <c r="AO4959" i="7"/>
  <c r="AN4959" i="7"/>
  <c r="AM4959" i="7"/>
  <c r="AL4959" i="7"/>
  <c r="AK4959" i="7"/>
  <c r="AJ4959" i="7"/>
  <c r="AI4959" i="7"/>
  <c r="AH4959" i="7"/>
  <c r="AG4959" i="7"/>
  <c r="T4959" i="7"/>
  <c r="L4959" i="7"/>
  <c r="I4959" i="7"/>
  <c r="J4959" i="7" s="1"/>
  <c r="AR4958" i="7"/>
  <c r="AQ4958" i="7"/>
  <c r="AP4958" i="7"/>
  <c r="AO4958" i="7"/>
  <c r="AN4958" i="7"/>
  <c r="AM4958" i="7"/>
  <c r="AL4958" i="7"/>
  <c r="AK4958" i="7"/>
  <c r="AJ4958" i="7"/>
  <c r="AI4958" i="7"/>
  <c r="AH4958" i="7"/>
  <c r="AG4958" i="7"/>
  <c r="T4958" i="7"/>
  <c r="L4958" i="7"/>
  <c r="I4958" i="7"/>
  <c r="J4958" i="7" s="1"/>
  <c r="AR4957" i="7"/>
  <c r="AQ4957" i="7"/>
  <c r="AP4957" i="7"/>
  <c r="AO4957" i="7"/>
  <c r="AN4957" i="7"/>
  <c r="AM4957" i="7"/>
  <c r="AL4957" i="7"/>
  <c r="AK4957" i="7"/>
  <c r="AJ4957" i="7"/>
  <c r="AI4957" i="7"/>
  <c r="AH4957" i="7"/>
  <c r="AG4957" i="7"/>
  <c r="T4957" i="7"/>
  <c r="L4957" i="7"/>
  <c r="N4957" i="7" s="1"/>
  <c r="I4957" i="7"/>
  <c r="J4957" i="7" s="1"/>
  <c r="AR4956" i="7"/>
  <c r="AQ4956" i="7"/>
  <c r="AP4956" i="7"/>
  <c r="AO4956" i="7"/>
  <c r="AN4956" i="7"/>
  <c r="AM4956" i="7"/>
  <c r="AL4956" i="7"/>
  <c r="AK4956" i="7"/>
  <c r="AJ4956" i="7"/>
  <c r="AI4956" i="7"/>
  <c r="AH4956" i="7"/>
  <c r="AG4956" i="7"/>
  <c r="T4956" i="7"/>
  <c r="L4956" i="7"/>
  <c r="N4956" i="7" s="1"/>
  <c r="J4956" i="7"/>
  <c r="I4956" i="7"/>
  <c r="AR4955" i="7"/>
  <c r="AQ4955" i="7"/>
  <c r="AP4955" i="7"/>
  <c r="AO4955" i="7"/>
  <c r="AN4955" i="7"/>
  <c r="AM4955" i="7"/>
  <c r="AL4955" i="7"/>
  <c r="AK4955" i="7"/>
  <c r="AJ4955" i="7"/>
  <c r="AI4955" i="7"/>
  <c r="AH4955" i="7"/>
  <c r="AG4955" i="7"/>
  <c r="T4955" i="7"/>
  <c r="L4955" i="7"/>
  <c r="N4955" i="7" s="1"/>
  <c r="I4955" i="7"/>
  <c r="J4955" i="7" s="1"/>
  <c r="AR4954" i="7"/>
  <c r="AQ4954" i="7"/>
  <c r="AP4954" i="7"/>
  <c r="AO4954" i="7"/>
  <c r="AN4954" i="7"/>
  <c r="AM4954" i="7"/>
  <c r="AL4954" i="7"/>
  <c r="AK4954" i="7"/>
  <c r="AJ4954" i="7"/>
  <c r="AI4954" i="7"/>
  <c r="AH4954" i="7"/>
  <c r="AG4954" i="7"/>
  <c r="T4954" i="7"/>
  <c r="L4954" i="7"/>
  <c r="M4954" i="7" s="1"/>
  <c r="J4954" i="7"/>
  <c r="I4954" i="7"/>
  <c r="AR4953" i="7"/>
  <c r="AQ4953" i="7"/>
  <c r="AP4953" i="7"/>
  <c r="AO4953" i="7"/>
  <c r="AN4953" i="7"/>
  <c r="AM4953" i="7"/>
  <c r="AL4953" i="7"/>
  <c r="AK4953" i="7"/>
  <c r="AJ4953" i="7"/>
  <c r="AI4953" i="7"/>
  <c r="AH4953" i="7"/>
  <c r="AG4953" i="7"/>
  <c r="T4953" i="7"/>
  <c r="L4953" i="7"/>
  <c r="N4953" i="7" s="1"/>
  <c r="J4953" i="7"/>
  <c r="I4953" i="7"/>
  <c r="AR4952" i="7"/>
  <c r="AQ4952" i="7"/>
  <c r="AP4952" i="7"/>
  <c r="AO4952" i="7"/>
  <c r="AN4952" i="7"/>
  <c r="AM4952" i="7"/>
  <c r="AL4952" i="7"/>
  <c r="AK4952" i="7"/>
  <c r="AJ4952" i="7"/>
  <c r="AI4952" i="7"/>
  <c r="AH4952" i="7"/>
  <c r="AG4952" i="7"/>
  <c r="T4952" i="7"/>
  <c r="L4952" i="7"/>
  <c r="I4952" i="7"/>
  <c r="J4952" i="7" s="1"/>
  <c r="AR4951" i="7"/>
  <c r="AQ4951" i="7"/>
  <c r="AP4951" i="7"/>
  <c r="AO4951" i="7"/>
  <c r="AN4951" i="7"/>
  <c r="AM4951" i="7"/>
  <c r="AL4951" i="7"/>
  <c r="AK4951" i="7"/>
  <c r="AJ4951" i="7"/>
  <c r="AI4951" i="7"/>
  <c r="AH4951" i="7"/>
  <c r="AG4951" i="7"/>
  <c r="T4951" i="7"/>
  <c r="L4951" i="7"/>
  <c r="N4951" i="7" s="1"/>
  <c r="J4951" i="7"/>
  <c r="I4951" i="7"/>
  <c r="AR4950" i="7"/>
  <c r="AQ4950" i="7"/>
  <c r="AP4950" i="7"/>
  <c r="AO4950" i="7"/>
  <c r="AN4950" i="7"/>
  <c r="AM4950" i="7"/>
  <c r="AL4950" i="7"/>
  <c r="AK4950" i="7"/>
  <c r="AJ4950" i="7"/>
  <c r="AI4950" i="7"/>
  <c r="AH4950" i="7"/>
  <c r="AG4950" i="7"/>
  <c r="T4950" i="7"/>
  <c r="L4950" i="7"/>
  <c r="M4950" i="7" s="1"/>
  <c r="J4950" i="7"/>
  <c r="I4950" i="7"/>
  <c r="AR4949" i="7"/>
  <c r="AQ4949" i="7"/>
  <c r="AP4949" i="7"/>
  <c r="AO4949" i="7"/>
  <c r="AN4949" i="7"/>
  <c r="AM4949" i="7"/>
  <c r="AL4949" i="7"/>
  <c r="AK4949" i="7"/>
  <c r="AJ4949" i="7"/>
  <c r="AI4949" i="7"/>
  <c r="AH4949" i="7"/>
  <c r="AG4949" i="7"/>
  <c r="T4949" i="7"/>
  <c r="L4949" i="7"/>
  <c r="N4949" i="7" s="1"/>
  <c r="I4949" i="7"/>
  <c r="J4949" i="7" s="1"/>
  <c r="AR4948" i="7"/>
  <c r="AQ4948" i="7"/>
  <c r="AP4948" i="7"/>
  <c r="AO4948" i="7"/>
  <c r="AN4948" i="7"/>
  <c r="AM4948" i="7"/>
  <c r="AL4948" i="7"/>
  <c r="AK4948" i="7"/>
  <c r="AJ4948" i="7"/>
  <c r="AI4948" i="7"/>
  <c r="AH4948" i="7"/>
  <c r="AG4948" i="7"/>
  <c r="T4948" i="7"/>
  <c r="L4948" i="7"/>
  <c r="I4948" i="7"/>
  <c r="J4948" i="7" s="1"/>
  <c r="AR4947" i="7"/>
  <c r="AQ4947" i="7"/>
  <c r="AP4947" i="7"/>
  <c r="AO4947" i="7"/>
  <c r="AN4947" i="7"/>
  <c r="AM4947" i="7"/>
  <c r="AL4947" i="7"/>
  <c r="AK4947" i="7"/>
  <c r="AJ4947" i="7"/>
  <c r="AI4947" i="7"/>
  <c r="AH4947" i="7"/>
  <c r="AG4947" i="7"/>
  <c r="T4947" i="7"/>
  <c r="L4947" i="7"/>
  <c r="N4947" i="7" s="1"/>
  <c r="J4947" i="7"/>
  <c r="I4947" i="7"/>
  <c r="AR4946" i="7"/>
  <c r="AQ4946" i="7"/>
  <c r="AP4946" i="7"/>
  <c r="AO4946" i="7"/>
  <c r="AN4946" i="7"/>
  <c r="AM4946" i="7"/>
  <c r="AL4946" i="7"/>
  <c r="AK4946" i="7"/>
  <c r="AJ4946" i="7"/>
  <c r="AI4946" i="7"/>
  <c r="AH4946" i="7"/>
  <c r="AG4946" i="7"/>
  <c r="T4946" i="7"/>
  <c r="L4946" i="7"/>
  <c r="N4946" i="7" s="1"/>
  <c r="I4946" i="7"/>
  <c r="J4946" i="7" s="1"/>
  <c r="AR4945" i="7"/>
  <c r="AQ4945" i="7"/>
  <c r="AP4945" i="7"/>
  <c r="AO4945" i="7"/>
  <c r="AN4945" i="7"/>
  <c r="AM4945" i="7"/>
  <c r="AL4945" i="7"/>
  <c r="AK4945" i="7"/>
  <c r="AJ4945" i="7"/>
  <c r="AI4945" i="7"/>
  <c r="AH4945" i="7"/>
  <c r="AG4945" i="7"/>
  <c r="T4945" i="7"/>
  <c r="L4945" i="7"/>
  <c r="J4945" i="7"/>
  <c r="I4945" i="7"/>
  <c r="AR4944" i="7"/>
  <c r="AQ4944" i="7"/>
  <c r="AP4944" i="7"/>
  <c r="AO4944" i="7"/>
  <c r="AN4944" i="7"/>
  <c r="AM4944" i="7"/>
  <c r="AL4944" i="7"/>
  <c r="AK4944" i="7"/>
  <c r="AJ4944" i="7"/>
  <c r="AI4944" i="7"/>
  <c r="AH4944" i="7"/>
  <c r="AG4944" i="7"/>
  <c r="T4944" i="7"/>
  <c r="L4944" i="7"/>
  <c r="N4944" i="7" s="1"/>
  <c r="I4944" i="7"/>
  <c r="J4944" i="7" s="1"/>
  <c r="AR4943" i="7"/>
  <c r="AQ4943" i="7"/>
  <c r="AP4943" i="7"/>
  <c r="AO4943" i="7"/>
  <c r="AN4943" i="7"/>
  <c r="AM4943" i="7"/>
  <c r="AL4943" i="7"/>
  <c r="AK4943" i="7"/>
  <c r="AJ4943" i="7"/>
  <c r="AI4943" i="7"/>
  <c r="AH4943" i="7"/>
  <c r="AG4943" i="7"/>
  <c r="T4943" i="7"/>
  <c r="L4943" i="7"/>
  <c r="M4943" i="7" s="1"/>
  <c r="I4943" i="7"/>
  <c r="J4943" i="7" s="1"/>
  <c r="AR4942" i="7"/>
  <c r="AQ4942" i="7"/>
  <c r="AP4942" i="7"/>
  <c r="AO4942" i="7"/>
  <c r="AN4942" i="7"/>
  <c r="AM4942" i="7"/>
  <c r="AL4942" i="7"/>
  <c r="AK4942" i="7"/>
  <c r="AJ4942" i="7"/>
  <c r="AI4942" i="7"/>
  <c r="AH4942" i="7"/>
  <c r="AG4942" i="7"/>
  <c r="T4942" i="7"/>
  <c r="L4942" i="7"/>
  <c r="J4942" i="7"/>
  <c r="I4942" i="7"/>
  <c r="AR4941" i="7"/>
  <c r="AQ4941" i="7"/>
  <c r="AP4941" i="7"/>
  <c r="AO4941" i="7"/>
  <c r="AN4941" i="7"/>
  <c r="AM4941" i="7"/>
  <c r="AL4941" i="7"/>
  <c r="AK4941" i="7"/>
  <c r="AJ4941" i="7"/>
  <c r="AI4941" i="7"/>
  <c r="AH4941" i="7"/>
  <c r="AG4941" i="7"/>
  <c r="T4941" i="7"/>
  <c r="L4941" i="7"/>
  <c r="J4941" i="7"/>
  <c r="I4941" i="7"/>
  <c r="AR4940" i="7"/>
  <c r="AQ4940" i="7"/>
  <c r="AP4940" i="7"/>
  <c r="AO4940" i="7"/>
  <c r="AN4940" i="7"/>
  <c r="AM4940" i="7"/>
  <c r="AL4940" i="7"/>
  <c r="AK4940" i="7"/>
  <c r="AJ4940" i="7"/>
  <c r="AI4940" i="7"/>
  <c r="AH4940" i="7"/>
  <c r="AG4940" i="7"/>
  <c r="T4940" i="7"/>
  <c r="L4940" i="7"/>
  <c r="N4940" i="7" s="1"/>
  <c r="J4940" i="7"/>
  <c r="I4940" i="7"/>
  <c r="AR4939" i="7"/>
  <c r="AQ4939" i="7"/>
  <c r="AP4939" i="7"/>
  <c r="AO4939" i="7"/>
  <c r="AN4939" i="7"/>
  <c r="AM4939" i="7"/>
  <c r="AL4939" i="7"/>
  <c r="AK4939" i="7"/>
  <c r="AJ4939" i="7"/>
  <c r="AI4939" i="7"/>
  <c r="AH4939" i="7"/>
  <c r="AG4939" i="7"/>
  <c r="T4939" i="7"/>
  <c r="L4939" i="7"/>
  <c r="I4939" i="7"/>
  <c r="J4939" i="7" s="1"/>
  <c r="AR4938" i="7"/>
  <c r="AQ4938" i="7"/>
  <c r="AP4938" i="7"/>
  <c r="AO4938" i="7"/>
  <c r="AN4938" i="7"/>
  <c r="AM4938" i="7"/>
  <c r="AL4938" i="7"/>
  <c r="AK4938" i="7"/>
  <c r="AJ4938" i="7"/>
  <c r="AI4938" i="7"/>
  <c r="AH4938" i="7"/>
  <c r="AG4938" i="7"/>
  <c r="T4938" i="7"/>
  <c r="L4938" i="7"/>
  <c r="M4938" i="7" s="1"/>
  <c r="J4938" i="7"/>
  <c r="I4938" i="7"/>
  <c r="AR4937" i="7"/>
  <c r="AQ4937" i="7"/>
  <c r="AP4937" i="7"/>
  <c r="AO4937" i="7"/>
  <c r="AN4937" i="7"/>
  <c r="AM4937" i="7"/>
  <c r="AL4937" i="7"/>
  <c r="AK4937" i="7"/>
  <c r="AJ4937" i="7"/>
  <c r="AI4937" i="7"/>
  <c r="AH4937" i="7"/>
  <c r="AG4937" i="7"/>
  <c r="T4937" i="7"/>
  <c r="L4937" i="7"/>
  <c r="N4937" i="7" s="1"/>
  <c r="J4937" i="7"/>
  <c r="I4937" i="7"/>
  <c r="AR4936" i="7"/>
  <c r="AQ4936" i="7"/>
  <c r="AP4936" i="7"/>
  <c r="AO4936" i="7"/>
  <c r="AN4936" i="7"/>
  <c r="AM4936" i="7"/>
  <c r="AL4936" i="7"/>
  <c r="AK4936" i="7"/>
  <c r="AJ4936" i="7"/>
  <c r="AI4936" i="7"/>
  <c r="AH4936" i="7"/>
  <c r="AG4936" i="7"/>
  <c r="T4936" i="7"/>
  <c r="L4936" i="7"/>
  <c r="N4936" i="7" s="1"/>
  <c r="I4936" i="7"/>
  <c r="J4936" i="7" s="1"/>
  <c r="AR4935" i="7"/>
  <c r="AQ4935" i="7"/>
  <c r="AP4935" i="7"/>
  <c r="AO4935" i="7"/>
  <c r="AN4935" i="7"/>
  <c r="AM4935" i="7"/>
  <c r="AL4935" i="7"/>
  <c r="AK4935" i="7"/>
  <c r="AJ4935" i="7"/>
  <c r="AI4935" i="7"/>
  <c r="AH4935" i="7"/>
  <c r="AG4935" i="7"/>
  <c r="T4935" i="7"/>
  <c r="L4935" i="7"/>
  <c r="N4935" i="7" s="1"/>
  <c r="I4935" i="7"/>
  <c r="J4935" i="7" s="1"/>
  <c r="AR4934" i="7"/>
  <c r="AQ4934" i="7"/>
  <c r="AP4934" i="7"/>
  <c r="AO4934" i="7"/>
  <c r="AN4934" i="7"/>
  <c r="AM4934" i="7"/>
  <c r="AL4934" i="7"/>
  <c r="AK4934" i="7"/>
  <c r="AJ4934" i="7"/>
  <c r="AI4934" i="7"/>
  <c r="AH4934" i="7"/>
  <c r="AG4934" i="7"/>
  <c r="T4934" i="7"/>
  <c r="L4934" i="7"/>
  <c r="M4934" i="7" s="1"/>
  <c r="J4934" i="7"/>
  <c r="I4934" i="7"/>
  <c r="AR4933" i="7"/>
  <c r="AQ4933" i="7"/>
  <c r="AP4933" i="7"/>
  <c r="AO4933" i="7"/>
  <c r="AN4933" i="7"/>
  <c r="AM4933" i="7"/>
  <c r="AL4933" i="7"/>
  <c r="AK4933" i="7"/>
  <c r="AJ4933" i="7"/>
  <c r="AI4933" i="7"/>
  <c r="AH4933" i="7"/>
  <c r="AG4933" i="7"/>
  <c r="T4933" i="7"/>
  <c r="L4933" i="7"/>
  <c r="N4933" i="7" s="1"/>
  <c r="I4933" i="7"/>
  <c r="J4933" i="7" s="1"/>
  <c r="AR4932" i="7"/>
  <c r="AQ4932" i="7"/>
  <c r="AP4932" i="7"/>
  <c r="AO4932" i="7"/>
  <c r="AN4932" i="7"/>
  <c r="AM4932" i="7"/>
  <c r="AL4932" i="7"/>
  <c r="AK4932" i="7"/>
  <c r="AJ4932" i="7"/>
  <c r="AI4932" i="7"/>
  <c r="AH4932" i="7"/>
  <c r="AG4932" i="7"/>
  <c r="T4932" i="7"/>
  <c r="L4932" i="7"/>
  <c r="J4932" i="7"/>
  <c r="I4932" i="7"/>
  <c r="AR4931" i="7"/>
  <c r="AQ4931" i="7"/>
  <c r="AP4931" i="7"/>
  <c r="AO4931" i="7"/>
  <c r="AN4931" i="7"/>
  <c r="AM4931" i="7"/>
  <c r="AL4931" i="7"/>
  <c r="AK4931" i="7"/>
  <c r="AJ4931" i="7"/>
  <c r="AI4931" i="7"/>
  <c r="AH4931" i="7"/>
  <c r="AG4931" i="7"/>
  <c r="T4931" i="7"/>
  <c r="L4931" i="7"/>
  <c r="N4931" i="7" s="1"/>
  <c r="J4931" i="7"/>
  <c r="I4931" i="7"/>
  <c r="AR4930" i="7"/>
  <c r="AQ4930" i="7"/>
  <c r="AP4930" i="7"/>
  <c r="AO4930" i="7"/>
  <c r="AN4930" i="7"/>
  <c r="AM4930" i="7"/>
  <c r="AL4930" i="7"/>
  <c r="AK4930" i="7"/>
  <c r="AJ4930" i="7"/>
  <c r="AI4930" i="7"/>
  <c r="AH4930" i="7"/>
  <c r="AG4930" i="7"/>
  <c r="T4930" i="7"/>
  <c r="L4930" i="7"/>
  <c r="N4930" i="7" s="1"/>
  <c r="I4930" i="7"/>
  <c r="J4930" i="7" s="1"/>
  <c r="AR4929" i="7"/>
  <c r="AQ4929" i="7"/>
  <c r="AP4929" i="7"/>
  <c r="AO4929" i="7"/>
  <c r="AN4929" i="7"/>
  <c r="AM4929" i="7"/>
  <c r="AL4929" i="7"/>
  <c r="AK4929" i="7"/>
  <c r="AJ4929" i="7"/>
  <c r="AI4929" i="7"/>
  <c r="AH4929" i="7"/>
  <c r="AG4929" i="7"/>
  <c r="T4929" i="7"/>
  <c r="L4929" i="7"/>
  <c r="N4929" i="7" s="1"/>
  <c r="J4929" i="7"/>
  <c r="I4929" i="7"/>
  <c r="AR4928" i="7"/>
  <c r="AQ4928" i="7"/>
  <c r="AP4928" i="7"/>
  <c r="AO4928" i="7"/>
  <c r="AN4928" i="7"/>
  <c r="AM4928" i="7"/>
  <c r="AL4928" i="7"/>
  <c r="AK4928" i="7"/>
  <c r="AJ4928" i="7"/>
  <c r="AI4928" i="7"/>
  <c r="AH4928" i="7"/>
  <c r="AG4928" i="7"/>
  <c r="T4928" i="7"/>
  <c r="L4928" i="7"/>
  <c r="I4928" i="7"/>
  <c r="J4928" i="7" s="1"/>
  <c r="AR4927" i="7"/>
  <c r="AQ4927" i="7"/>
  <c r="AP4927" i="7"/>
  <c r="AO4927" i="7"/>
  <c r="AN4927" i="7"/>
  <c r="AM4927" i="7"/>
  <c r="AL4927" i="7"/>
  <c r="AK4927" i="7"/>
  <c r="AJ4927" i="7"/>
  <c r="AI4927" i="7"/>
  <c r="AH4927" i="7"/>
  <c r="AG4927" i="7"/>
  <c r="T4927" i="7"/>
  <c r="L4927" i="7"/>
  <c r="M4927" i="7" s="1"/>
  <c r="I4927" i="7"/>
  <c r="J4927" i="7" s="1"/>
  <c r="AR4926" i="7"/>
  <c r="AQ4926" i="7"/>
  <c r="AP4926" i="7"/>
  <c r="AO4926" i="7"/>
  <c r="AN4926" i="7"/>
  <c r="AM4926" i="7"/>
  <c r="AL4926" i="7"/>
  <c r="AK4926" i="7"/>
  <c r="AJ4926" i="7"/>
  <c r="AI4926" i="7"/>
  <c r="AH4926" i="7"/>
  <c r="AG4926" i="7"/>
  <c r="T4926" i="7"/>
  <c r="L4926" i="7"/>
  <c r="I4926" i="7"/>
  <c r="J4926" i="7" s="1"/>
  <c r="AR4925" i="7"/>
  <c r="AQ4925" i="7"/>
  <c r="AP4925" i="7"/>
  <c r="AO4925" i="7"/>
  <c r="AN4925" i="7"/>
  <c r="AM4925" i="7"/>
  <c r="AL4925" i="7"/>
  <c r="AK4925" i="7"/>
  <c r="AJ4925" i="7"/>
  <c r="AI4925" i="7"/>
  <c r="AH4925" i="7"/>
  <c r="AG4925" i="7"/>
  <c r="T4925" i="7"/>
  <c r="L4925" i="7"/>
  <c r="M4925" i="7" s="1"/>
  <c r="J4925" i="7"/>
  <c r="I4925" i="7"/>
  <c r="AR4924" i="7"/>
  <c r="AQ4924" i="7"/>
  <c r="AP4924" i="7"/>
  <c r="AO4924" i="7"/>
  <c r="AN4924" i="7"/>
  <c r="AM4924" i="7"/>
  <c r="AL4924" i="7"/>
  <c r="AK4924" i="7"/>
  <c r="AJ4924" i="7"/>
  <c r="AI4924" i="7"/>
  <c r="AH4924" i="7"/>
  <c r="AG4924" i="7"/>
  <c r="T4924" i="7"/>
  <c r="L4924" i="7"/>
  <c r="I4924" i="7"/>
  <c r="J4924" i="7" s="1"/>
  <c r="AR4923" i="7"/>
  <c r="AQ4923" i="7"/>
  <c r="AP4923" i="7"/>
  <c r="AO4923" i="7"/>
  <c r="AN4923" i="7"/>
  <c r="AM4923" i="7"/>
  <c r="AL4923" i="7"/>
  <c r="AK4923" i="7"/>
  <c r="AJ4923" i="7"/>
  <c r="AI4923" i="7"/>
  <c r="AH4923" i="7"/>
  <c r="AG4923" i="7"/>
  <c r="T4923" i="7"/>
  <c r="L4923" i="7"/>
  <c r="N4923" i="7" s="1"/>
  <c r="I4923" i="7"/>
  <c r="J4923" i="7" s="1"/>
  <c r="AR4922" i="7"/>
  <c r="AQ4922" i="7"/>
  <c r="AP4922" i="7"/>
  <c r="AO4922" i="7"/>
  <c r="AN4922" i="7"/>
  <c r="AM4922" i="7"/>
  <c r="AL4922" i="7"/>
  <c r="AK4922" i="7"/>
  <c r="AJ4922" i="7"/>
  <c r="AI4922" i="7"/>
  <c r="AH4922" i="7"/>
  <c r="AG4922" i="7"/>
  <c r="T4922" i="7"/>
  <c r="L4922" i="7"/>
  <c r="I4922" i="7"/>
  <c r="J4922" i="7" s="1"/>
  <c r="AR4921" i="7"/>
  <c r="AQ4921" i="7"/>
  <c r="AP4921" i="7"/>
  <c r="AO4921" i="7"/>
  <c r="AN4921" i="7"/>
  <c r="AM4921" i="7"/>
  <c r="AL4921" i="7"/>
  <c r="AK4921" i="7"/>
  <c r="AJ4921" i="7"/>
  <c r="AI4921" i="7"/>
  <c r="AH4921" i="7"/>
  <c r="AG4921" i="7"/>
  <c r="T4921" i="7"/>
  <c r="L4921" i="7"/>
  <c r="N4921" i="7" s="1"/>
  <c r="J4921" i="7"/>
  <c r="I4921" i="7"/>
  <c r="AR4920" i="7"/>
  <c r="AQ4920" i="7"/>
  <c r="AP4920" i="7"/>
  <c r="AO4920" i="7"/>
  <c r="AN4920" i="7"/>
  <c r="AM4920" i="7"/>
  <c r="AL4920" i="7"/>
  <c r="AK4920" i="7"/>
  <c r="AJ4920" i="7"/>
  <c r="AI4920" i="7"/>
  <c r="AH4920" i="7"/>
  <c r="AG4920" i="7"/>
  <c r="T4920" i="7"/>
  <c r="L4920" i="7"/>
  <c r="M4920" i="7" s="1"/>
  <c r="I4920" i="7"/>
  <c r="J4920" i="7" s="1"/>
  <c r="AR4919" i="7"/>
  <c r="AQ4919" i="7"/>
  <c r="AP4919" i="7"/>
  <c r="AO4919" i="7"/>
  <c r="AN4919" i="7"/>
  <c r="AM4919" i="7"/>
  <c r="AL4919" i="7"/>
  <c r="AK4919" i="7"/>
  <c r="AJ4919" i="7"/>
  <c r="AI4919" i="7"/>
  <c r="AH4919" i="7"/>
  <c r="AG4919" i="7"/>
  <c r="T4919" i="7"/>
  <c r="L4919" i="7"/>
  <c r="M4919" i="7" s="1"/>
  <c r="J4919" i="7"/>
  <c r="I4919" i="7"/>
  <c r="AR4918" i="7"/>
  <c r="AQ4918" i="7"/>
  <c r="AP4918" i="7"/>
  <c r="AO4918" i="7"/>
  <c r="AN4918" i="7"/>
  <c r="AM4918" i="7"/>
  <c r="AL4918" i="7"/>
  <c r="AK4918" i="7"/>
  <c r="AJ4918" i="7"/>
  <c r="AI4918" i="7"/>
  <c r="AH4918" i="7"/>
  <c r="AG4918" i="7"/>
  <c r="T4918" i="7"/>
  <c r="L4918" i="7"/>
  <c r="M4918" i="7" s="1"/>
  <c r="I4918" i="7"/>
  <c r="J4918" i="7" s="1"/>
  <c r="AR4917" i="7"/>
  <c r="AQ4917" i="7"/>
  <c r="AP4917" i="7"/>
  <c r="AO4917" i="7"/>
  <c r="AN4917" i="7"/>
  <c r="AM4917" i="7"/>
  <c r="AL4917" i="7"/>
  <c r="AK4917" i="7"/>
  <c r="AJ4917" i="7"/>
  <c r="AI4917" i="7"/>
  <c r="AH4917" i="7"/>
  <c r="AG4917" i="7"/>
  <c r="T4917" i="7"/>
  <c r="L4917" i="7"/>
  <c r="I4917" i="7"/>
  <c r="J4917" i="7" s="1"/>
  <c r="AR4916" i="7"/>
  <c r="AQ4916" i="7"/>
  <c r="AP4916" i="7"/>
  <c r="AO4916" i="7"/>
  <c r="AN4916" i="7"/>
  <c r="AM4916" i="7"/>
  <c r="AL4916" i="7"/>
  <c r="AK4916" i="7"/>
  <c r="AJ4916" i="7"/>
  <c r="AI4916" i="7"/>
  <c r="AH4916" i="7"/>
  <c r="AG4916" i="7"/>
  <c r="T4916" i="7"/>
  <c r="L4916" i="7"/>
  <c r="N4916" i="7" s="1"/>
  <c r="I4916" i="7"/>
  <c r="J4916" i="7" s="1"/>
  <c r="AR4915" i="7"/>
  <c r="AQ4915" i="7"/>
  <c r="AP4915" i="7"/>
  <c r="AO4915" i="7"/>
  <c r="AN4915" i="7"/>
  <c r="AM4915" i="7"/>
  <c r="AL4915" i="7"/>
  <c r="AK4915" i="7"/>
  <c r="AJ4915" i="7"/>
  <c r="AI4915" i="7"/>
  <c r="AH4915" i="7"/>
  <c r="AG4915" i="7"/>
  <c r="T4915" i="7"/>
  <c r="L4915" i="7"/>
  <c r="J4915" i="7"/>
  <c r="I4915" i="7"/>
  <c r="AR4914" i="7"/>
  <c r="AQ4914" i="7"/>
  <c r="AP4914" i="7"/>
  <c r="AO4914" i="7"/>
  <c r="AN4914" i="7"/>
  <c r="AM4914" i="7"/>
  <c r="AL4914" i="7"/>
  <c r="AK4914" i="7"/>
  <c r="AJ4914" i="7"/>
  <c r="AI4914" i="7"/>
  <c r="AH4914" i="7"/>
  <c r="AG4914" i="7"/>
  <c r="T4914" i="7"/>
  <c r="L4914" i="7"/>
  <c r="N4914" i="7" s="1"/>
  <c r="I4914" i="7"/>
  <c r="J4914" i="7" s="1"/>
  <c r="AR4913" i="7"/>
  <c r="AQ4913" i="7"/>
  <c r="AP4913" i="7"/>
  <c r="AO4913" i="7"/>
  <c r="AN4913" i="7"/>
  <c r="AM4913" i="7"/>
  <c r="AL4913" i="7"/>
  <c r="AK4913" i="7"/>
  <c r="AJ4913" i="7"/>
  <c r="AI4913" i="7"/>
  <c r="AH4913" i="7"/>
  <c r="AG4913" i="7"/>
  <c r="T4913" i="7"/>
  <c r="L4913" i="7"/>
  <c r="J4913" i="7"/>
  <c r="I4913" i="7"/>
  <c r="AR4912" i="7"/>
  <c r="AQ4912" i="7"/>
  <c r="AP4912" i="7"/>
  <c r="AO4912" i="7"/>
  <c r="AN4912" i="7"/>
  <c r="AM4912" i="7"/>
  <c r="AL4912" i="7"/>
  <c r="AK4912" i="7"/>
  <c r="AJ4912" i="7"/>
  <c r="AI4912" i="7"/>
  <c r="AH4912" i="7"/>
  <c r="AG4912" i="7"/>
  <c r="T4912" i="7"/>
  <c r="L4912" i="7"/>
  <c r="I4912" i="7"/>
  <c r="J4912" i="7" s="1"/>
  <c r="AR4911" i="7"/>
  <c r="AQ4911" i="7"/>
  <c r="AP4911" i="7"/>
  <c r="AO4911" i="7"/>
  <c r="AN4911" i="7"/>
  <c r="AM4911" i="7"/>
  <c r="AL4911" i="7"/>
  <c r="AK4911" i="7"/>
  <c r="AJ4911" i="7"/>
  <c r="AI4911" i="7"/>
  <c r="AH4911" i="7"/>
  <c r="AG4911" i="7"/>
  <c r="T4911" i="7"/>
  <c r="L4911" i="7"/>
  <c r="M4911" i="7" s="1"/>
  <c r="I4911" i="7"/>
  <c r="J4911" i="7" s="1"/>
  <c r="AR4910" i="7"/>
  <c r="AQ4910" i="7"/>
  <c r="AP4910" i="7"/>
  <c r="AO4910" i="7"/>
  <c r="AN4910" i="7"/>
  <c r="AM4910" i="7"/>
  <c r="AL4910" i="7"/>
  <c r="AK4910" i="7"/>
  <c r="AJ4910" i="7"/>
  <c r="AI4910" i="7"/>
  <c r="AH4910" i="7"/>
  <c r="AG4910" i="7"/>
  <c r="T4910" i="7"/>
  <c r="L4910" i="7"/>
  <c r="J4910" i="7"/>
  <c r="I4910" i="7"/>
  <c r="AR4909" i="7"/>
  <c r="AQ4909" i="7"/>
  <c r="AP4909" i="7"/>
  <c r="AO4909" i="7"/>
  <c r="AN4909" i="7"/>
  <c r="AM4909" i="7"/>
  <c r="AL4909" i="7"/>
  <c r="AK4909" i="7"/>
  <c r="AJ4909" i="7"/>
  <c r="AI4909" i="7"/>
  <c r="AH4909" i="7"/>
  <c r="AG4909" i="7"/>
  <c r="T4909" i="7"/>
  <c r="L4909" i="7"/>
  <c r="I4909" i="7"/>
  <c r="J4909" i="7" s="1"/>
  <c r="AR4908" i="7"/>
  <c r="AQ4908" i="7"/>
  <c r="AP4908" i="7"/>
  <c r="AO4908" i="7"/>
  <c r="AN4908" i="7"/>
  <c r="AM4908" i="7"/>
  <c r="AL4908" i="7"/>
  <c r="AK4908" i="7"/>
  <c r="AJ4908" i="7"/>
  <c r="AI4908" i="7"/>
  <c r="AH4908" i="7"/>
  <c r="AG4908" i="7"/>
  <c r="T4908" i="7"/>
  <c r="L4908" i="7"/>
  <c r="M4908" i="7" s="1"/>
  <c r="I4908" i="7"/>
  <c r="J4908" i="7" s="1"/>
  <c r="AR4907" i="7"/>
  <c r="AQ4907" i="7"/>
  <c r="AP4907" i="7"/>
  <c r="AO4907" i="7"/>
  <c r="AN4907" i="7"/>
  <c r="AM4907" i="7"/>
  <c r="AL4907" i="7"/>
  <c r="AK4907" i="7"/>
  <c r="AJ4907" i="7"/>
  <c r="AI4907" i="7"/>
  <c r="AH4907" i="7"/>
  <c r="AG4907" i="7"/>
  <c r="T4907" i="7"/>
  <c r="L4907" i="7"/>
  <c r="N4907" i="7" s="1"/>
  <c r="I4907" i="7"/>
  <c r="J4907" i="7" s="1"/>
  <c r="AR4906" i="7"/>
  <c r="AQ4906" i="7"/>
  <c r="AP4906" i="7"/>
  <c r="AO4906" i="7"/>
  <c r="AN4906" i="7"/>
  <c r="AM4906" i="7"/>
  <c r="AL4906" i="7"/>
  <c r="AK4906" i="7"/>
  <c r="AJ4906" i="7"/>
  <c r="AI4906" i="7"/>
  <c r="AH4906" i="7"/>
  <c r="AG4906" i="7"/>
  <c r="T4906" i="7"/>
  <c r="L4906" i="7"/>
  <c r="I4906" i="7"/>
  <c r="J4906" i="7" s="1"/>
  <c r="AR4905" i="7"/>
  <c r="AQ4905" i="7"/>
  <c r="AP4905" i="7"/>
  <c r="AO4905" i="7"/>
  <c r="AN4905" i="7"/>
  <c r="AM4905" i="7"/>
  <c r="AL4905" i="7"/>
  <c r="AK4905" i="7"/>
  <c r="AJ4905" i="7"/>
  <c r="AI4905" i="7"/>
  <c r="AH4905" i="7"/>
  <c r="AG4905" i="7"/>
  <c r="T4905" i="7"/>
  <c r="L4905" i="7"/>
  <c r="N4905" i="7" s="1"/>
  <c r="J4905" i="7"/>
  <c r="I4905" i="7"/>
  <c r="AR4904" i="7"/>
  <c r="AQ4904" i="7"/>
  <c r="AP4904" i="7"/>
  <c r="AO4904" i="7"/>
  <c r="AN4904" i="7"/>
  <c r="AM4904" i="7"/>
  <c r="AL4904" i="7"/>
  <c r="AK4904" i="7"/>
  <c r="AJ4904" i="7"/>
  <c r="AI4904" i="7"/>
  <c r="AH4904" i="7"/>
  <c r="AG4904" i="7"/>
  <c r="T4904" i="7"/>
  <c r="L4904" i="7"/>
  <c r="M4904" i="7" s="1"/>
  <c r="I4904" i="7"/>
  <c r="J4904" i="7" s="1"/>
  <c r="AR4903" i="7"/>
  <c r="AQ4903" i="7"/>
  <c r="AP4903" i="7"/>
  <c r="AO4903" i="7"/>
  <c r="AN4903" i="7"/>
  <c r="AM4903" i="7"/>
  <c r="AL4903" i="7"/>
  <c r="AK4903" i="7"/>
  <c r="AJ4903" i="7"/>
  <c r="AI4903" i="7"/>
  <c r="AH4903" i="7"/>
  <c r="AG4903" i="7"/>
  <c r="T4903" i="7"/>
  <c r="L4903" i="7"/>
  <c r="N4903" i="7" s="1"/>
  <c r="I4903" i="7"/>
  <c r="J4903" i="7" s="1"/>
  <c r="AR4902" i="7"/>
  <c r="AQ4902" i="7"/>
  <c r="AP4902" i="7"/>
  <c r="AO4902" i="7"/>
  <c r="AN4902" i="7"/>
  <c r="AM4902" i="7"/>
  <c r="AL4902" i="7"/>
  <c r="AK4902" i="7"/>
  <c r="AJ4902" i="7"/>
  <c r="AI4902" i="7"/>
  <c r="AH4902" i="7"/>
  <c r="AG4902" i="7"/>
  <c r="T4902" i="7"/>
  <c r="L4902" i="7"/>
  <c r="I4902" i="7"/>
  <c r="J4902" i="7" s="1"/>
  <c r="AR4901" i="7"/>
  <c r="AQ4901" i="7"/>
  <c r="AP4901" i="7"/>
  <c r="AO4901" i="7"/>
  <c r="AN4901" i="7"/>
  <c r="AM4901" i="7"/>
  <c r="AL4901" i="7"/>
  <c r="AK4901" i="7"/>
  <c r="AJ4901" i="7"/>
  <c r="AI4901" i="7"/>
  <c r="AH4901" i="7"/>
  <c r="AG4901" i="7"/>
  <c r="T4901" i="7"/>
  <c r="L4901" i="7"/>
  <c r="J4901" i="7"/>
  <c r="I4901" i="7"/>
  <c r="AR4900" i="7"/>
  <c r="AQ4900" i="7"/>
  <c r="AP4900" i="7"/>
  <c r="AO4900" i="7"/>
  <c r="AN4900" i="7"/>
  <c r="AM4900" i="7"/>
  <c r="AL4900" i="7"/>
  <c r="AK4900" i="7"/>
  <c r="AJ4900" i="7"/>
  <c r="AI4900" i="7"/>
  <c r="AH4900" i="7"/>
  <c r="AG4900" i="7"/>
  <c r="T4900" i="7"/>
  <c r="L4900" i="7"/>
  <c r="I4900" i="7"/>
  <c r="J4900" i="7" s="1"/>
  <c r="AR4899" i="7"/>
  <c r="AQ4899" i="7"/>
  <c r="AP4899" i="7"/>
  <c r="AO4899" i="7"/>
  <c r="AN4899" i="7"/>
  <c r="AM4899" i="7"/>
  <c r="AL4899" i="7"/>
  <c r="AK4899" i="7"/>
  <c r="AJ4899" i="7"/>
  <c r="AI4899" i="7"/>
  <c r="AH4899" i="7"/>
  <c r="AG4899" i="7"/>
  <c r="T4899" i="7"/>
  <c r="L4899" i="7"/>
  <c r="J4899" i="7"/>
  <c r="I4899" i="7"/>
  <c r="AR4898" i="7"/>
  <c r="AQ4898" i="7"/>
  <c r="AP4898" i="7"/>
  <c r="AO4898" i="7"/>
  <c r="AN4898" i="7"/>
  <c r="AM4898" i="7"/>
  <c r="AL4898" i="7"/>
  <c r="AK4898" i="7"/>
  <c r="AJ4898" i="7"/>
  <c r="AI4898" i="7"/>
  <c r="AH4898" i="7"/>
  <c r="AG4898" i="7"/>
  <c r="T4898" i="7"/>
  <c r="L4898" i="7"/>
  <c r="N4898" i="7" s="1"/>
  <c r="I4898" i="7"/>
  <c r="J4898" i="7" s="1"/>
  <c r="AR4897" i="7"/>
  <c r="AQ4897" i="7"/>
  <c r="AP4897" i="7"/>
  <c r="AO4897" i="7"/>
  <c r="AN4897" i="7"/>
  <c r="AM4897" i="7"/>
  <c r="AL4897" i="7"/>
  <c r="AK4897" i="7"/>
  <c r="AJ4897" i="7"/>
  <c r="AI4897" i="7"/>
  <c r="AH4897" i="7"/>
  <c r="AG4897" i="7"/>
  <c r="T4897" i="7"/>
  <c r="L4897" i="7"/>
  <c r="J4897" i="7"/>
  <c r="I4897" i="7"/>
  <c r="AR4896" i="7"/>
  <c r="AQ4896" i="7"/>
  <c r="AP4896" i="7"/>
  <c r="AO4896" i="7"/>
  <c r="AN4896" i="7"/>
  <c r="AM4896" i="7"/>
  <c r="AL4896" i="7"/>
  <c r="AK4896" i="7"/>
  <c r="AJ4896" i="7"/>
  <c r="AI4896" i="7"/>
  <c r="AH4896" i="7"/>
  <c r="AG4896" i="7"/>
  <c r="T4896" i="7"/>
  <c r="L4896" i="7"/>
  <c r="I4896" i="7"/>
  <c r="J4896" i="7" s="1"/>
  <c r="AR4895" i="7"/>
  <c r="AQ4895" i="7"/>
  <c r="AP4895" i="7"/>
  <c r="AO4895" i="7"/>
  <c r="AN4895" i="7"/>
  <c r="AM4895" i="7"/>
  <c r="AL4895" i="7"/>
  <c r="AK4895" i="7"/>
  <c r="AJ4895" i="7"/>
  <c r="AI4895" i="7"/>
  <c r="AH4895" i="7"/>
  <c r="AG4895" i="7"/>
  <c r="T4895" i="7"/>
  <c r="L4895" i="7"/>
  <c r="M4895" i="7" s="1"/>
  <c r="I4895" i="7"/>
  <c r="J4895" i="7" s="1"/>
  <c r="AR4894" i="7"/>
  <c r="AQ4894" i="7"/>
  <c r="AP4894" i="7"/>
  <c r="AO4894" i="7"/>
  <c r="AN4894" i="7"/>
  <c r="AM4894" i="7"/>
  <c r="AL4894" i="7"/>
  <c r="AK4894" i="7"/>
  <c r="AJ4894" i="7"/>
  <c r="AI4894" i="7"/>
  <c r="AH4894" i="7"/>
  <c r="AG4894" i="7"/>
  <c r="T4894" i="7"/>
  <c r="L4894" i="7"/>
  <c r="I4894" i="7"/>
  <c r="J4894" i="7" s="1"/>
  <c r="AR4893" i="7"/>
  <c r="AQ4893" i="7"/>
  <c r="AP4893" i="7"/>
  <c r="AO4893" i="7"/>
  <c r="AN4893" i="7"/>
  <c r="AM4893" i="7"/>
  <c r="AL4893" i="7"/>
  <c r="AK4893" i="7"/>
  <c r="AJ4893" i="7"/>
  <c r="AI4893" i="7"/>
  <c r="AH4893" i="7"/>
  <c r="AG4893" i="7"/>
  <c r="T4893" i="7"/>
  <c r="L4893" i="7"/>
  <c r="N4893" i="7" s="1"/>
  <c r="I4893" i="7"/>
  <c r="J4893" i="7" s="1"/>
  <c r="AR4892" i="7"/>
  <c r="AQ4892" i="7"/>
  <c r="AP4892" i="7"/>
  <c r="AO4892" i="7"/>
  <c r="AN4892" i="7"/>
  <c r="AM4892" i="7"/>
  <c r="AL4892" i="7"/>
  <c r="AK4892" i="7"/>
  <c r="AJ4892" i="7"/>
  <c r="AI4892" i="7"/>
  <c r="AH4892" i="7"/>
  <c r="AG4892" i="7"/>
  <c r="T4892" i="7"/>
  <c r="L4892" i="7"/>
  <c r="M4892" i="7" s="1"/>
  <c r="J4892" i="7"/>
  <c r="I4892" i="7"/>
  <c r="AR4891" i="7"/>
  <c r="AQ4891" i="7"/>
  <c r="AP4891" i="7"/>
  <c r="AO4891" i="7"/>
  <c r="AN4891" i="7"/>
  <c r="AM4891" i="7"/>
  <c r="AL4891" i="7"/>
  <c r="AK4891" i="7"/>
  <c r="AJ4891" i="7"/>
  <c r="AI4891" i="7"/>
  <c r="AH4891" i="7"/>
  <c r="AG4891" i="7"/>
  <c r="T4891" i="7"/>
  <c r="L4891" i="7"/>
  <c r="N4891" i="7" s="1"/>
  <c r="I4891" i="7"/>
  <c r="J4891" i="7" s="1"/>
  <c r="AR4890" i="7"/>
  <c r="AQ4890" i="7"/>
  <c r="AP4890" i="7"/>
  <c r="AO4890" i="7"/>
  <c r="AN4890" i="7"/>
  <c r="AM4890" i="7"/>
  <c r="AL4890" i="7"/>
  <c r="AK4890" i="7"/>
  <c r="AJ4890" i="7"/>
  <c r="AI4890" i="7"/>
  <c r="AH4890" i="7"/>
  <c r="AG4890" i="7"/>
  <c r="T4890" i="7"/>
  <c r="L4890" i="7"/>
  <c r="N4890" i="7" s="1"/>
  <c r="J4890" i="7"/>
  <c r="I4890" i="7"/>
  <c r="AR4889" i="7"/>
  <c r="AQ4889" i="7"/>
  <c r="AP4889" i="7"/>
  <c r="AO4889" i="7"/>
  <c r="AN4889" i="7"/>
  <c r="AM4889" i="7"/>
  <c r="AL4889" i="7"/>
  <c r="AK4889" i="7"/>
  <c r="AJ4889" i="7"/>
  <c r="AI4889" i="7"/>
  <c r="AH4889" i="7"/>
  <c r="AG4889" i="7"/>
  <c r="T4889" i="7"/>
  <c r="L4889" i="7"/>
  <c r="J4889" i="7"/>
  <c r="I4889" i="7"/>
  <c r="AR4888" i="7"/>
  <c r="AQ4888" i="7"/>
  <c r="AP4888" i="7"/>
  <c r="AO4888" i="7"/>
  <c r="AN4888" i="7"/>
  <c r="AM4888" i="7"/>
  <c r="AL4888" i="7"/>
  <c r="AK4888" i="7"/>
  <c r="AJ4888" i="7"/>
  <c r="AI4888" i="7"/>
  <c r="AH4888" i="7"/>
  <c r="AG4888" i="7"/>
  <c r="T4888" i="7"/>
  <c r="L4888" i="7"/>
  <c r="I4888" i="7"/>
  <c r="J4888" i="7" s="1"/>
  <c r="AR4887" i="7"/>
  <c r="AQ4887" i="7"/>
  <c r="AP4887" i="7"/>
  <c r="AO4887" i="7"/>
  <c r="AN4887" i="7"/>
  <c r="AM4887" i="7"/>
  <c r="AL4887" i="7"/>
  <c r="AK4887" i="7"/>
  <c r="AJ4887" i="7"/>
  <c r="AI4887" i="7"/>
  <c r="AH4887" i="7"/>
  <c r="AG4887" i="7"/>
  <c r="T4887" i="7"/>
  <c r="L4887" i="7"/>
  <c r="I4887" i="7"/>
  <c r="J4887" i="7" s="1"/>
  <c r="AR4886" i="7"/>
  <c r="AQ4886" i="7"/>
  <c r="AP4886" i="7"/>
  <c r="AO4886" i="7"/>
  <c r="AN4886" i="7"/>
  <c r="AM4886" i="7"/>
  <c r="AL4886" i="7"/>
  <c r="AK4886" i="7"/>
  <c r="AJ4886" i="7"/>
  <c r="AI4886" i="7"/>
  <c r="AH4886" i="7"/>
  <c r="AG4886" i="7"/>
  <c r="T4886" i="7"/>
  <c r="L4886" i="7"/>
  <c r="I4886" i="7"/>
  <c r="J4886" i="7" s="1"/>
  <c r="AR4885" i="7"/>
  <c r="AQ4885" i="7"/>
  <c r="AP4885" i="7"/>
  <c r="AO4885" i="7"/>
  <c r="AN4885" i="7"/>
  <c r="AM4885" i="7"/>
  <c r="AL4885" i="7"/>
  <c r="AK4885" i="7"/>
  <c r="AJ4885" i="7"/>
  <c r="AI4885" i="7"/>
  <c r="AH4885" i="7"/>
  <c r="AG4885" i="7"/>
  <c r="T4885" i="7"/>
  <c r="L4885" i="7"/>
  <c r="I4885" i="7"/>
  <c r="J4885" i="7" s="1"/>
  <c r="AR4884" i="7"/>
  <c r="AQ4884" i="7"/>
  <c r="AP4884" i="7"/>
  <c r="AO4884" i="7"/>
  <c r="AN4884" i="7"/>
  <c r="AM4884" i="7"/>
  <c r="AL4884" i="7"/>
  <c r="AK4884" i="7"/>
  <c r="AJ4884" i="7"/>
  <c r="AI4884" i="7"/>
  <c r="AH4884" i="7"/>
  <c r="AG4884" i="7"/>
  <c r="T4884" i="7"/>
  <c r="L4884" i="7"/>
  <c r="N4884" i="7" s="1"/>
  <c r="J4884" i="7"/>
  <c r="I4884" i="7"/>
  <c r="AR4883" i="7"/>
  <c r="AQ4883" i="7"/>
  <c r="AP4883" i="7"/>
  <c r="AO4883" i="7"/>
  <c r="AN4883" i="7"/>
  <c r="AM4883" i="7"/>
  <c r="AL4883" i="7"/>
  <c r="AK4883" i="7"/>
  <c r="AJ4883" i="7"/>
  <c r="AI4883" i="7"/>
  <c r="AH4883" i="7"/>
  <c r="AG4883" i="7"/>
  <c r="T4883" i="7"/>
  <c r="L4883" i="7"/>
  <c r="N4883" i="7" s="1"/>
  <c r="J4883" i="7"/>
  <c r="I4883" i="7"/>
  <c r="AR4882" i="7"/>
  <c r="AQ4882" i="7"/>
  <c r="AP4882" i="7"/>
  <c r="AO4882" i="7"/>
  <c r="AN4882" i="7"/>
  <c r="AM4882" i="7"/>
  <c r="AL4882" i="7"/>
  <c r="AK4882" i="7"/>
  <c r="AJ4882" i="7"/>
  <c r="AI4882" i="7"/>
  <c r="AH4882" i="7"/>
  <c r="AG4882" i="7"/>
  <c r="T4882" i="7"/>
  <c r="L4882" i="7"/>
  <c r="N4882" i="7" s="1"/>
  <c r="I4882" i="7"/>
  <c r="J4882" i="7" s="1"/>
  <c r="AR4881" i="7"/>
  <c r="AQ4881" i="7"/>
  <c r="AP4881" i="7"/>
  <c r="AO4881" i="7"/>
  <c r="AN4881" i="7"/>
  <c r="AM4881" i="7"/>
  <c r="AL4881" i="7"/>
  <c r="AK4881" i="7"/>
  <c r="AJ4881" i="7"/>
  <c r="AI4881" i="7"/>
  <c r="AH4881" i="7"/>
  <c r="AG4881" i="7"/>
  <c r="T4881" i="7"/>
  <c r="L4881" i="7"/>
  <c r="N4881" i="7" s="1"/>
  <c r="J4881" i="7"/>
  <c r="I4881" i="7"/>
  <c r="AR4880" i="7"/>
  <c r="AQ4880" i="7"/>
  <c r="AP4880" i="7"/>
  <c r="AO4880" i="7"/>
  <c r="AN4880" i="7"/>
  <c r="AM4880" i="7"/>
  <c r="AL4880" i="7"/>
  <c r="AK4880" i="7"/>
  <c r="AJ4880" i="7"/>
  <c r="AI4880" i="7"/>
  <c r="AH4880" i="7"/>
  <c r="AG4880" i="7"/>
  <c r="T4880" i="7"/>
  <c r="L4880" i="7"/>
  <c r="M4880" i="7" s="1"/>
  <c r="I4880" i="7"/>
  <c r="J4880" i="7" s="1"/>
  <c r="AR4879" i="7"/>
  <c r="AQ4879" i="7"/>
  <c r="AP4879" i="7"/>
  <c r="AO4879" i="7"/>
  <c r="AN4879" i="7"/>
  <c r="AM4879" i="7"/>
  <c r="AL4879" i="7"/>
  <c r="AK4879" i="7"/>
  <c r="AJ4879" i="7"/>
  <c r="AI4879" i="7"/>
  <c r="AH4879" i="7"/>
  <c r="AG4879" i="7"/>
  <c r="T4879" i="7"/>
  <c r="L4879" i="7"/>
  <c r="M4879" i="7" s="1"/>
  <c r="I4879" i="7"/>
  <c r="J4879" i="7" s="1"/>
  <c r="AR4878" i="7"/>
  <c r="AQ4878" i="7"/>
  <c r="AP4878" i="7"/>
  <c r="AO4878" i="7"/>
  <c r="AN4878" i="7"/>
  <c r="AM4878" i="7"/>
  <c r="AL4878" i="7"/>
  <c r="AK4878" i="7"/>
  <c r="AJ4878" i="7"/>
  <c r="AI4878" i="7"/>
  <c r="AH4878" i="7"/>
  <c r="AG4878" i="7"/>
  <c r="T4878" i="7"/>
  <c r="L4878" i="7"/>
  <c r="J4878" i="7"/>
  <c r="I4878" i="7"/>
  <c r="AR4877" i="7"/>
  <c r="AQ4877" i="7"/>
  <c r="AP4877" i="7"/>
  <c r="AO4877" i="7"/>
  <c r="AN4877" i="7"/>
  <c r="AM4877" i="7"/>
  <c r="AL4877" i="7"/>
  <c r="AK4877" i="7"/>
  <c r="AJ4877" i="7"/>
  <c r="AI4877" i="7"/>
  <c r="AH4877" i="7"/>
  <c r="AG4877" i="7"/>
  <c r="T4877" i="7"/>
  <c r="L4877" i="7"/>
  <c r="I4877" i="7"/>
  <c r="J4877" i="7" s="1"/>
  <c r="AR4876" i="7"/>
  <c r="AQ4876" i="7"/>
  <c r="AP4876" i="7"/>
  <c r="AO4876" i="7"/>
  <c r="AN4876" i="7"/>
  <c r="AM4876" i="7"/>
  <c r="AL4876" i="7"/>
  <c r="AK4876" i="7"/>
  <c r="AJ4876" i="7"/>
  <c r="AI4876" i="7"/>
  <c r="AH4876" i="7"/>
  <c r="AG4876" i="7"/>
  <c r="T4876" i="7"/>
  <c r="L4876" i="7"/>
  <c r="M4876" i="7" s="1"/>
  <c r="I4876" i="7"/>
  <c r="J4876" i="7" s="1"/>
  <c r="AR4875" i="7"/>
  <c r="AQ4875" i="7"/>
  <c r="AP4875" i="7"/>
  <c r="AO4875" i="7"/>
  <c r="AN4875" i="7"/>
  <c r="AM4875" i="7"/>
  <c r="AL4875" i="7"/>
  <c r="AK4875" i="7"/>
  <c r="AJ4875" i="7"/>
  <c r="AI4875" i="7"/>
  <c r="AH4875" i="7"/>
  <c r="AG4875" i="7"/>
  <c r="T4875" i="7"/>
  <c r="L4875" i="7"/>
  <c r="N4875" i="7" s="1"/>
  <c r="I4875" i="7"/>
  <c r="J4875" i="7" s="1"/>
  <c r="AR4874" i="7"/>
  <c r="AQ4874" i="7"/>
  <c r="AP4874" i="7"/>
  <c r="AO4874" i="7"/>
  <c r="AN4874" i="7"/>
  <c r="AM4874" i="7"/>
  <c r="AL4874" i="7"/>
  <c r="AK4874" i="7"/>
  <c r="AJ4874" i="7"/>
  <c r="AI4874" i="7"/>
  <c r="AH4874" i="7"/>
  <c r="AG4874" i="7"/>
  <c r="T4874" i="7"/>
  <c r="L4874" i="7"/>
  <c r="N4874" i="7" s="1"/>
  <c r="J4874" i="7"/>
  <c r="I4874" i="7"/>
  <c r="AR4873" i="7"/>
  <c r="AQ4873" i="7"/>
  <c r="AP4873" i="7"/>
  <c r="AO4873" i="7"/>
  <c r="AN4873" i="7"/>
  <c r="AM4873" i="7"/>
  <c r="AL4873" i="7"/>
  <c r="AK4873" i="7"/>
  <c r="AJ4873" i="7"/>
  <c r="AI4873" i="7"/>
  <c r="AH4873" i="7"/>
  <c r="AG4873" i="7"/>
  <c r="T4873" i="7"/>
  <c r="L4873" i="7"/>
  <c r="J4873" i="7"/>
  <c r="I4873" i="7"/>
  <c r="AR4872" i="7"/>
  <c r="AQ4872" i="7"/>
  <c r="AP4872" i="7"/>
  <c r="AO4872" i="7"/>
  <c r="AN4872" i="7"/>
  <c r="AM4872" i="7"/>
  <c r="AL4872" i="7"/>
  <c r="AK4872" i="7"/>
  <c r="AJ4872" i="7"/>
  <c r="AI4872" i="7"/>
  <c r="AH4872" i="7"/>
  <c r="AG4872" i="7"/>
  <c r="T4872" i="7"/>
  <c r="L4872" i="7"/>
  <c r="I4872" i="7"/>
  <c r="J4872" i="7" s="1"/>
  <c r="AR4871" i="7"/>
  <c r="AQ4871" i="7"/>
  <c r="AP4871" i="7"/>
  <c r="AO4871" i="7"/>
  <c r="AN4871" i="7"/>
  <c r="AM4871" i="7"/>
  <c r="AL4871" i="7"/>
  <c r="AK4871" i="7"/>
  <c r="AJ4871" i="7"/>
  <c r="AI4871" i="7"/>
  <c r="AH4871" i="7"/>
  <c r="AG4871" i="7"/>
  <c r="T4871" i="7"/>
  <c r="L4871" i="7"/>
  <c r="M4871" i="7" s="1"/>
  <c r="J4871" i="7"/>
  <c r="I4871" i="7"/>
  <c r="AR4870" i="7"/>
  <c r="AQ4870" i="7"/>
  <c r="AP4870" i="7"/>
  <c r="AO4870" i="7"/>
  <c r="AN4870" i="7"/>
  <c r="AM4870" i="7"/>
  <c r="AL4870" i="7"/>
  <c r="AK4870" i="7"/>
  <c r="AJ4870" i="7"/>
  <c r="AI4870" i="7"/>
  <c r="AH4870" i="7"/>
  <c r="AG4870" i="7"/>
  <c r="T4870" i="7"/>
  <c r="L4870" i="7"/>
  <c r="J4870" i="7"/>
  <c r="I4870" i="7"/>
  <c r="AR4869" i="7"/>
  <c r="AQ4869" i="7"/>
  <c r="AP4869" i="7"/>
  <c r="AO4869" i="7"/>
  <c r="AN4869" i="7"/>
  <c r="AM4869" i="7"/>
  <c r="AL4869" i="7"/>
  <c r="AK4869" i="7"/>
  <c r="AJ4869" i="7"/>
  <c r="AI4869" i="7"/>
  <c r="AH4869" i="7"/>
  <c r="AG4869" i="7"/>
  <c r="T4869" i="7"/>
  <c r="L4869" i="7"/>
  <c r="J4869" i="7"/>
  <c r="I4869" i="7"/>
  <c r="AR4868" i="7"/>
  <c r="AQ4868" i="7"/>
  <c r="AP4868" i="7"/>
  <c r="AO4868" i="7"/>
  <c r="AN4868" i="7"/>
  <c r="AM4868" i="7"/>
  <c r="AL4868" i="7"/>
  <c r="AK4868" i="7"/>
  <c r="AJ4868" i="7"/>
  <c r="AI4868" i="7"/>
  <c r="AH4868" i="7"/>
  <c r="AG4868" i="7"/>
  <c r="T4868" i="7"/>
  <c r="L4868" i="7"/>
  <c r="N4868" i="7" s="1"/>
  <c r="I4868" i="7"/>
  <c r="J4868" i="7" s="1"/>
  <c r="AR4867" i="7"/>
  <c r="AQ4867" i="7"/>
  <c r="AP4867" i="7"/>
  <c r="AO4867" i="7"/>
  <c r="AN4867" i="7"/>
  <c r="AM4867" i="7"/>
  <c r="AL4867" i="7"/>
  <c r="AK4867" i="7"/>
  <c r="AJ4867" i="7"/>
  <c r="AI4867" i="7"/>
  <c r="AH4867" i="7"/>
  <c r="AG4867" i="7"/>
  <c r="T4867" i="7"/>
  <c r="L4867" i="7"/>
  <c r="N4867" i="7" s="1"/>
  <c r="I4867" i="7"/>
  <c r="J4867" i="7" s="1"/>
  <c r="AR4866" i="7"/>
  <c r="AQ4866" i="7"/>
  <c r="AP4866" i="7"/>
  <c r="AO4866" i="7"/>
  <c r="AN4866" i="7"/>
  <c r="AM4866" i="7"/>
  <c r="AL4866" i="7"/>
  <c r="AK4866" i="7"/>
  <c r="AJ4866" i="7"/>
  <c r="AI4866" i="7"/>
  <c r="AH4866" i="7"/>
  <c r="AG4866" i="7"/>
  <c r="T4866" i="7"/>
  <c r="L4866" i="7"/>
  <c r="N4866" i="7" s="1"/>
  <c r="I4866" i="7"/>
  <c r="J4866" i="7" s="1"/>
  <c r="AR4865" i="7"/>
  <c r="AQ4865" i="7"/>
  <c r="AP4865" i="7"/>
  <c r="AO4865" i="7"/>
  <c r="AN4865" i="7"/>
  <c r="AM4865" i="7"/>
  <c r="AL4865" i="7"/>
  <c r="AK4865" i="7"/>
  <c r="AJ4865" i="7"/>
  <c r="AI4865" i="7"/>
  <c r="AH4865" i="7"/>
  <c r="AG4865" i="7"/>
  <c r="T4865" i="7"/>
  <c r="L4865" i="7"/>
  <c r="J4865" i="7"/>
  <c r="I4865" i="7"/>
  <c r="AR4864" i="7"/>
  <c r="AQ4864" i="7"/>
  <c r="AP4864" i="7"/>
  <c r="AO4864" i="7"/>
  <c r="AN4864" i="7"/>
  <c r="AM4864" i="7"/>
  <c r="AL4864" i="7"/>
  <c r="AK4864" i="7"/>
  <c r="AJ4864" i="7"/>
  <c r="AI4864" i="7"/>
  <c r="AH4864" i="7"/>
  <c r="AG4864" i="7"/>
  <c r="T4864" i="7"/>
  <c r="L4864" i="7"/>
  <c r="I4864" i="7"/>
  <c r="J4864" i="7" s="1"/>
  <c r="AR4863" i="7"/>
  <c r="AQ4863" i="7"/>
  <c r="AP4863" i="7"/>
  <c r="AO4863" i="7"/>
  <c r="AN4863" i="7"/>
  <c r="AM4863" i="7"/>
  <c r="AL4863" i="7"/>
  <c r="AK4863" i="7"/>
  <c r="AJ4863" i="7"/>
  <c r="AI4863" i="7"/>
  <c r="AH4863" i="7"/>
  <c r="AG4863" i="7"/>
  <c r="T4863" i="7"/>
  <c r="L4863" i="7"/>
  <c r="I4863" i="7"/>
  <c r="J4863" i="7" s="1"/>
  <c r="AR4862" i="7"/>
  <c r="AQ4862" i="7"/>
  <c r="AP4862" i="7"/>
  <c r="AO4862" i="7"/>
  <c r="AN4862" i="7"/>
  <c r="AM4862" i="7"/>
  <c r="AL4862" i="7"/>
  <c r="AK4862" i="7"/>
  <c r="AJ4862" i="7"/>
  <c r="AI4862" i="7"/>
  <c r="AH4862" i="7"/>
  <c r="AG4862" i="7"/>
  <c r="T4862" i="7"/>
  <c r="L4862" i="7"/>
  <c r="I4862" i="7"/>
  <c r="J4862" i="7" s="1"/>
  <c r="AR4861" i="7"/>
  <c r="AQ4861" i="7"/>
  <c r="AP4861" i="7"/>
  <c r="AO4861" i="7"/>
  <c r="AN4861" i="7"/>
  <c r="AM4861" i="7"/>
  <c r="AL4861" i="7"/>
  <c r="AK4861" i="7"/>
  <c r="AJ4861" i="7"/>
  <c r="AI4861" i="7"/>
  <c r="AH4861" i="7"/>
  <c r="AG4861" i="7"/>
  <c r="T4861" i="7"/>
  <c r="L4861" i="7"/>
  <c r="M4861" i="7" s="1"/>
  <c r="I4861" i="7"/>
  <c r="J4861" i="7" s="1"/>
  <c r="AR4860" i="7"/>
  <c r="AQ4860" i="7"/>
  <c r="AP4860" i="7"/>
  <c r="AO4860" i="7"/>
  <c r="AN4860" i="7"/>
  <c r="AM4860" i="7"/>
  <c r="AL4860" i="7"/>
  <c r="AK4860" i="7"/>
  <c r="AJ4860" i="7"/>
  <c r="AI4860" i="7"/>
  <c r="AH4860" i="7"/>
  <c r="AG4860" i="7"/>
  <c r="T4860" i="7"/>
  <c r="L4860" i="7"/>
  <c r="M4860" i="7" s="1"/>
  <c r="J4860" i="7"/>
  <c r="I4860" i="7"/>
  <c r="AR4859" i="7"/>
  <c r="AQ4859" i="7"/>
  <c r="AP4859" i="7"/>
  <c r="AO4859" i="7"/>
  <c r="AN4859" i="7"/>
  <c r="AM4859" i="7"/>
  <c r="AL4859" i="7"/>
  <c r="AK4859" i="7"/>
  <c r="AJ4859" i="7"/>
  <c r="AI4859" i="7"/>
  <c r="AH4859" i="7"/>
  <c r="AG4859" i="7"/>
  <c r="T4859" i="7"/>
  <c r="L4859" i="7"/>
  <c r="N4859" i="7" s="1"/>
  <c r="J4859" i="7"/>
  <c r="I4859" i="7"/>
  <c r="AR4858" i="7"/>
  <c r="AQ4858" i="7"/>
  <c r="AP4858" i="7"/>
  <c r="AO4858" i="7"/>
  <c r="AN4858" i="7"/>
  <c r="AM4858" i="7"/>
  <c r="AL4858" i="7"/>
  <c r="AK4858" i="7"/>
  <c r="AJ4858" i="7"/>
  <c r="AI4858" i="7"/>
  <c r="AH4858" i="7"/>
  <c r="AG4858" i="7"/>
  <c r="T4858" i="7"/>
  <c r="L4858" i="7"/>
  <c r="M4858" i="7" s="1"/>
  <c r="I4858" i="7"/>
  <c r="J4858" i="7" s="1"/>
  <c r="AR4857" i="7"/>
  <c r="AQ4857" i="7"/>
  <c r="AP4857" i="7"/>
  <c r="AO4857" i="7"/>
  <c r="AN4857" i="7"/>
  <c r="AM4857" i="7"/>
  <c r="AL4857" i="7"/>
  <c r="AK4857" i="7"/>
  <c r="AJ4857" i="7"/>
  <c r="AI4857" i="7"/>
  <c r="AH4857" i="7"/>
  <c r="AG4857" i="7"/>
  <c r="T4857" i="7"/>
  <c r="L4857" i="7"/>
  <c r="I4857" i="7"/>
  <c r="J4857" i="7" s="1"/>
  <c r="AR4856" i="7"/>
  <c r="AQ4856" i="7"/>
  <c r="AP4856" i="7"/>
  <c r="AO4856" i="7"/>
  <c r="AN4856" i="7"/>
  <c r="AM4856" i="7"/>
  <c r="AL4856" i="7"/>
  <c r="AK4856" i="7"/>
  <c r="AJ4856" i="7"/>
  <c r="AI4856" i="7"/>
  <c r="AH4856" i="7"/>
  <c r="AG4856" i="7"/>
  <c r="T4856" i="7"/>
  <c r="L4856" i="7"/>
  <c r="J4856" i="7"/>
  <c r="I4856" i="7"/>
  <c r="AR4855" i="7"/>
  <c r="AQ4855" i="7"/>
  <c r="AP4855" i="7"/>
  <c r="AO4855" i="7"/>
  <c r="AN4855" i="7"/>
  <c r="AM4855" i="7"/>
  <c r="AL4855" i="7"/>
  <c r="AK4855" i="7"/>
  <c r="AJ4855" i="7"/>
  <c r="AI4855" i="7"/>
  <c r="AH4855" i="7"/>
  <c r="AG4855" i="7"/>
  <c r="T4855" i="7"/>
  <c r="L4855" i="7"/>
  <c r="I4855" i="7"/>
  <c r="J4855" i="7" s="1"/>
  <c r="AR4854" i="7"/>
  <c r="AQ4854" i="7"/>
  <c r="AP4854" i="7"/>
  <c r="AO4854" i="7"/>
  <c r="AN4854" i="7"/>
  <c r="AM4854" i="7"/>
  <c r="AL4854" i="7"/>
  <c r="AK4854" i="7"/>
  <c r="AJ4854" i="7"/>
  <c r="AI4854" i="7"/>
  <c r="AH4854" i="7"/>
  <c r="AG4854" i="7"/>
  <c r="T4854" i="7"/>
  <c r="L4854" i="7"/>
  <c r="J4854" i="7"/>
  <c r="I4854" i="7"/>
  <c r="AR4853" i="7"/>
  <c r="AQ4853" i="7"/>
  <c r="AP4853" i="7"/>
  <c r="AO4853" i="7"/>
  <c r="AN4853" i="7"/>
  <c r="AM4853" i="7"/>
  <c r="AL4853" i="7"/>
  <c r="AK4853" i="7"/>
  <c r="AJ4853" i="7"/>
  <c r="AI4853" i="7"/>
  <c r="AH4853" i="7"/>
  <c r="AG4853" i="7"/>
  <c r="T4853" i="7"/>
  <c r="L4853" i="7"/>
  <c r="I4853" i="7"/>
  <c r="J4853" i="7" s="1"/>
  <c r="AR4852" i="7"/>
  <c r="AQ4852" i="7"/>
  <c r="AP4852" i="7"/>
  <c r="AO4852" i="7"/>
  <c r="AN4852" i="7"/>
  <c r="AM4852" i="7"/>
  <c r="AL4852" i="7"/>
  <c r="AK4852" i="7"/>
  <c r="AJ4852" i="7"/>
  <c r="AI4852" i="7"/>
  <c r="AH4852" i="7"/>
  <c r="AG4852" i="7"/>
  <c r="T4852" i="7"/>
  <c r="L4852" i="7"/>
  <c r="J4852" i="7"/>
  <c r="I4852" i="7"/>
  <c r="AR4851" i="7"/>
  <c r="AQ4851" i="7"/>
  <c r="AP4851" i="7"/>
  <c r="AO4851" i="7"/>
  <c r="AN4851" i="7"/>
  <c r="AM4851" i="7"/>
  <c r="AL4851" i="7"/>
  <c r="AK4851" i="7"/>
  <c r="AJ4851" i="7"/>
  <c r="AI4851" i="7"/>
  <c r="AH4851" i="7"/>
  <c r="AG4851" i="7"/>
  <c r="T4851" i="7"/>
  <c r="L4851" i="7"/>
  <c r="N4851" i="7" s="1"/>
  <c r="I4851" i="7"/>
  <c r="J4851" i="7" s="1"/>
  <c r="AR4850" i="7"/>
  <c r="AQ4850" i="7"/>
  <c r="AP4850" i="7"/>
  <c r="AO4850" i="7"/>
  <c r="AN4850" i="7"/>
  <c r="AM4850" i="7"/>
  <c r="AL4850" i="7"/>
  <c r="AK4850" i="7"/>
  <c r="AJ4850" i="7"/>
  <c r="AI4850" i="7"/>
  <c r="AH4850" i="7"/>
  <c r="AG4850" i="7"/>
  <c r="T4850" i="7"/>
  <c r="L4850" i="7"/>
  <c r="N4850" i="7" s="1"/>
  <c r="J4850" i="7"/>
  <c r="I4850" i="7"/>
  <c r="AR4849" i="7"/>
  <c r="AQ4849" i="7"/>
  <c r="AP4849" i="7"/>
  <c r="AO4849" i="7"/>
  <c r="AN4849" i="7"/>
  <c r="AM4849" i="7"/>
  <c r="AL4849" i="7"/>
  <c r="AK4849" i="7"/>
  <c r="AJ4849" i="7"/>
  <c r="AI4849" i="7"/>
  <c r="AH4849" i="7"/>
  <c r="AG4849" i="7"/>
  <c r="T4849" i="7"/>
  <c r="L4849" i="7"/>
  <c r="N4849" i="7" s="1"/>
  <c r="I4849" i="7"/>
  <c r="J4849" i="7" s="1"/>
  <c r="AR4848" i="7"/>
  <c r="AQ4848" i="7"/>
  <c r="AP4848" i="7"/>
  <c r="AO4848" i="7"/>
  <c r="AN4848" i="7"/>
  <c r="AM4848" i="7"/>
  <c r="AL4848" i="7"/>
  <c r="AK4848" i="7"/>
  <c r="AJ4848" i="7"/>
  <c r="AI4848" i="7"/>
  <c r="AH4848" i="7"/>
  <c r="AG4848" i="7"/>
  <c r="T4848" i="7"/>
  <c r="L4848" i="7"/>
  <c r="J4848" i="7"/>
  <c r="I4848" i="7"/>
  <c r="AR4847" i="7"/>
  <c r="AQ4847" i="7"/>
  <c r="AP4847" i="7"/>
  <c r="AO4847" i="7"/>
  <c r="AN4847" i="7"/>
  <c r="AM4847" i="7"/>
  <c r="AL4847" i="7"/>
  <c r="AK4847" i="7"/>
  <c r="AJ4847" i="7"/>
  <c r="AI4847" i="7"/>
  <c r="AH4847" i="7"/>
  <c r="AG4847" i="7"/>
  <c r="T4847" i="7"/>
  <c r="L4847" i="7"/>
  <c r="M4847" i="7" s="1"/>
  <c r="I4847" i="7"/>
  <c r="J4847" i="7" s="1"/>
  <c r="AR4846" i="7"/>
  <c r="AQ4846" i="7"/>
  <c r="AP4846" i="7"/>
  <c r="AO4846" i="7"/>
  <c r="AN4846" i="7"/>
  <c r="AM4846" i="7"/>
  <c r="AL4846" i="7"/>
  <c r="AK4846" i="7"/>
  <c r="AJ4846" i="7"/>
  <c r="AI4846" i="7"/>
  <c r="AH4846" i="7"/>
  <c r="AG4846" i="7"/>
  <c r="T4846" i="7"/>
  <c r="L4846" i="7"/>
  <c r="I4846" i="7"/>
  <c r="J4846" i="7" s="1"/>
  <c r="AR4845" i="7"/>
  <c r="AQ4845" i="7"/>
  <c r="AP4845" i="7"/>
  <c r="AO4845" i="7"/>
  <c r="AN4845" i="7"/>
  <c r="AM4845" i="7"/>
  <c r="AL4845" i="7"/>
  <c r="AK4845" i="7"/>
  <c r="AJ4845" i="7"/>
  <c r="AI4845" i="7"/>
  <c r="AH4845" i="7"/>
  <c r="AG4845" i="7"/>
  <c r="T4845" i="7"/>
  <c r="L4845" i="7"/>
  <c r="I4845" i="7"/>
  <c r="J4845" i="7" s="1"/>
  <c r="AR4844" i="7"/>
  <c r="AQ4844" i="7"/>
  <c r="AP4844" i="7"/>
  <c r="AO4844" i="7"/>
  <c r="AN4844" i="7"/>
  <c r="AM4844" i="7"/>
  <c r="AL4844" i="7"/>
  <c r="AK4844" i="7"/>
  <c r="AJ4844" i="7"/>
  <c r="AI4844" i="7"/>
  <c r="AH4844" i="7"/>
  <c r="AG4844" i="7"/>
  <c r="T4844" i="7"/>
  <c r="L4844" i="7"/>
  <c r="J4844" i="7"/>
  <c r="I4844" i="7"/>
  <c r="AR4843" i="7"/>
  <c r="AQ4843" i="7"/>
  <c r="AP4843" i="7"/>
  <c r="AO4843" i="7"/>
  <c r="AN4843" i="7"/>
  <c r="AM4843" i="7"/>
  <c r="AL4843" i="7"/>
  <c r="AK4843" i="7"/>
  <c r="AJ4843" i="7"/>
  <c r="AI4843" i="7"/>
  <c r="AH4843" i="7"/>
  <c r="AG4843" i="7"/>
  <c r="T4843" i="7"/>
  <c r="L4843" i="7"/>
  <c r="M4843" i="7" s="1"/>
  <c r="J4843" i="7"/>
  <c r="I4843" i="7"/>
  <c r="AR4842" i="7"/>
  <c r="AQ4842" i="7"/>
  <c r="AP4842" i="7"/>
  <c r="AO4842" i="7"/>
  <c r="AN4842" i="7"/>
  <c r="AM4842" i="7"/>
  <c r="AL4842" i="7"/>
  <c r="AK4842" i="7"/>
  <c r="AJ4842" i="7"/>
  <c r="AI4842" i="7"/>
  <c r="AH4842" i="7"/>
  <c r="AG4842" i="7"/>
  <c r="T4842" i="7"/>
  <c r="L4842" i="7"/>
  <c r="I4842" i="7"/>
  <c r="J4842" i="7" s="1"/>
  <c r="AR4841" i="7"/>
  <c r="AQ4841" i="7"/>
  <c r="AP4841" i="7"/>
  <c r="AO4841" i="7"/>
  <c r="AN4841" i="7"/>
  <c r="AM4841" i="7"/>
  <c r="AL4841" i="7"/>
  <c r="AK4841" i="7"/>
  <c r="AJ4841" i="7"/>
  <c r="AI4841" i="7"/>
  <c r="AH4841" i="7"/>
  <c r="AG4841" i="7"/>
  <c r="T4841" i="7"/>
  <c r="L4841" i="7"/>
  <c r="N4841" i="7" s="1"/>
  <c r="J4841" i="7"/>
  <c r="I4841" i="7"/>
  <c r="AR4840" i="7"/>
  <c r="AQ4840" i="7"/>
  <c r="AP4840" i="7"/>
  <c r="AO4840" i="7"/>
  <c r="AN4840" i="7"/>
  <c r="AM4840" i="7"/>
  <c r="AL4840" i="7"/>
  <c r="AK4840" i="7"/>
  <c r="AJ4840" i="7"/>
  <c r="AI4840" i="7"/>
  <c r="AH4840" i="7"/>
  <c r="AG4840" i="7"/>
  <c r="T4840" i="7"/>
  <c r="L4840" i="7"/>
  <c r="N4840" i="7" s="1"/>
  <c r="J4840" i="7"/>
  <c r="I4840" i="7"/>
  <c r="AR4839" i="7"/>
  <c r="AQ4839" i="7"/>
  <c r="AP4839" i="7"/>
  <c r="AO4839" i="7"/>
  <c r="AN4839" i="7"/>
  <c r="AM4839" i="7"/>
  <c r="AL4839" i="7"/>
  <c r="AK4839" i="7"/>
  <c r="AJ4839" i="7"/>
  <c r="AI4839" i="7"/>
  <c r="AH4839" i="7"/>
  <c r="AG4839" i="7"/>
  <c r="T4839" i="7"/>
  <c r="L4839" i="7"/>
  <c r="N4839" i="7" s="1"/>
  <c r="I4839" i="7"/>
  <c r="J4839" i="7" s="1"/>
  <c r="AR4838" i="7"/>
  <c r="AQ4838" i="7"/>
  <c r="AP4838" i="7"/>
  <c r="AO4838" i="7"/>
  <c r="AN4838" i="7"/>
  <c r="AM4838" i="7"/>
  <c r="AL4838" i="7"/>
  <c r="AK4838" i="7"/>
  <c r="AJ4838" i="7"/>
  <c r="AI4838" i="7"/>
  <c r="AH4838" i="7"/>
  <c r="AG4838" i="7"/>
  <c r="T4838" i="7"/>
  <c r="L4838" i="7"/>
  <c r="M4838" i="7" s="1"/>
  <c r="I4838" i="7"/>
  <c r="J4838" i="7" s="1"/>
  <c r="AR4837" i="7"/>
  <c r="AQ4837" i="7"/>
  <c r="AP4837" i="7"/>
  <c r="AO4837" i="7"/>
  <c r="AN4837" i="7"/>
  <c r="AM4837" i="7"/>
  <c r="AL4837" i="7"/>
  <c r="AK4837" i="7"/>
  <c r="AJ4837" i="7"/>
  <c r="AI4837" i="7"/>
  <c r="AH4837" i="7"/>
  <c r="AG4837" i="7"/>
  <c r="T4837" i="7"/>
  <c r="L4837" i="7"/>
  <c r="I4837" i="7"/>
  <c r="J4837" i="7" s="1"/>
  <c r="AR4836" i="7"/>
  <c r="AQ4836" i="7"/>
  <c r="AP4836" i="7"/>
  <c r="AO4836" i="7"/>
  <c r="AN4836" i="7"/>
  <c r="AM4836" i="7"/>
  <c r="AL4836" i="7"/>
  <c r="AK4836" i="7"/>
  <c r="AJ4836" i="7"/>
  <c r="AI4836" i="7"/>
  <c r="AH4836" i="7"/>
  <c r="AG4836" i="7"/>
  <c r="T4836" i="7"/>
  <c r="L4836" i="7"/>
  <c r="N4836" i="7" s="1"/>
  <c r="I4836" i="7"/>
  <c r="J4836" i="7" s="1"/>
  <c r="AR4835" i="7"/>
  <c r="AQ4835" i="7"/>
  <c r="AP4835" i="7"/>
  <c r="AO4835" i="7"/>
  <c r="AN4835" i="7"/>
  <c r="AM4835" i="7"/>
  <c r="AL4835" i="7"/>
  <c r="AK4835" i="7"/>
  <c r="AJ4835" i="7"/>
  <c r="AI4835" i="7"/>
  <c r="AH4835" i="7"/>
  <c r="AG4835" i="7"/>
  <c r="T4835" i="7"/>
  <c r="L4835" i="7"/>
  <c r="I4835" i="7"/>
  <c r="J4835" i="7" s="1"/>
  <c r="AR4834" i="7"/>
  <c r="AQ4834" i="7"/>
  <c r="AP4834" i="7"/>
  <c r="AO4834" i="7"/>
  <c r="AN4834" i="7"/>
  <c r="AM4834" i="7"/>
  <c r="AL4834" i="7"/>
  <c r="AK4834" i="7"/>
  <c r="AJ4834" i="7"/>
  <c r="AI4834" i="7"/>
  <c r="AH4834" i="7"/>
  <c r="AG4834" i="7"/>
  <c r="T4834" i="7"/>
  <c r="L4834" i="7"/>
  <c r="N4834" i="7" s="1"/>
  <c r="J4834" i="7"/>
  <c r="I4834" i="7"/>
  <c r="AR4833" i="7"/>
  <c r="AQ4833" i="7"/>
  <c r="AP4833" i="7"/>
  <c r="AO4833" i="7"/>
  <c r="AN4833" i="7"/>
  <c r="AM4833" i="7"/>
  <c r="AL4833" i="7"/>
  <c r="AK4833" i="7"/>
  <c r="AJ4833" i="7"/>
  <c r="AI4833" i="7"/>
  <c r="AH4833" i="7"/>
  <c r="AG4833" i="7"/>
  <c r="T4833" i="7"/>
  <c r="L4833" i="7"/>
  <c r="I4833" i="7"/>
  <c r="J4833" i="7" s="1"/>
  <c r="AR4832" i="7"/>
  <c r="AQ4832" i="7"/>
  <c r="AP4832" i="7"/>
  <c r="AO4832" i="7"/>
  <c r="AN4832" i="7"/>
  <c r="AM4832" i="7"/>
  <c r="AL4832" i="7"/>
  <c r="AK4832" i="7"/>
  <c r="AJ4832" i="7"/>
  <c r="AI4832" i="7"/>
  <c r="AH4832" i="7"/>
  <c r="AG4832" i="7"/>
  <c r="T4832" i="7"/>
  <c r="L4832" i="7"/>
  <c r="J4832" i="7"/>
  <c r="I4832" i="7"/>
  <c r="AR4831" i="7"/>
  <c r="AQ4831" i="7"/>
  <c r="AP4831" i="7"/>
  <c r="AO4831" i="7"/>
  <c r="AN4831" i="7"/>
  <c r="AM4831" i="7"/>
  <c r="AL4831" i="7"/>
  <c r="AK4831" i="7"/>
  <c r="AJ4831" i="7"/>
  <c r="AI4831" i="7"/>
  <c r="AH4831" i="7"/>
  <c r="AG4831" i="7"/>
  <c r="T4831" i="7"/>
  <c r="L4831" i="7"/>
  <c r="I4831" i="7"/>
  <c r="J4831" i="7" s="1"/>
  <c r="AR4830" i="7"/>
  <c r="AQ4830" i="7"/>
  <c r="AP4830" i="7"/>
  <c r="AO4830" i="7"/>
  <c r="AN4830" i="7"/>
  <c r="AM4830" i="7"/>
  <c r="AL4830" i="7"/>
  <c r="AK4830" i="7"/>
  <c r="AJ4830" i="7"/>
  <c r="AI4830" i="7"/>
  <c r="AH4830" i="7"/>
  <c r="AG4830" i="7"/>
  <c r="T4830" i="7"/>
  <c r="L4830" i="7"/>
  <c r="I4830" i="7"/>
  <c r="J4830" i="7" s="1"/>
  <c r="AR4829" i="7"/>
  <c r="AQ4829" i="7"/>
  <c r="AP4829" i="7"/>
  <c r="AO4829" i="7"/>
  <c r="AN4829" i="7"/>
  <c r="AM4829" i="7"/>
  <c r="AL4829" i="7"/>
  <c r="AK4829" i="7"/>
  <c r="AJ4829" i="7"/>
  <c r="AI4829" i="7"/>
  <c r="AH4829" i="7"/>
  <c r="AG4829" i="7"/>
  <c r="T4829" i="7"/>
  <c r="L4829" i="7"/>
  <c r="I4829" i="7"/>
  <c r="J4829" i="7" s="1"/>
  <c r="AR4828" i="7"/>
  <c r="AQ4828" i="7"/>
  <c r="AP4828" i="7"/>
  <c r="AO4828" i="7"/>
  <c r="AN4828" i="7"/>
  <c r="AM4828" i="7"/>
  <c r="AL4828" i="7"/>
  <c r="AK4828" i="7"/>
  <c r="AJ4828" i="7"/>
  <c r="AI4828" i="7"/>
  <c r="AH4828" i="7"/>
  <c r="AG4828" i="7"/>
  <c r="T4828" i="7"/>
  <c r="L4828" i="7"/>
  <c r="I4828" i="7"/>
  <c r="J4828" i="7" s="1"/>
  <c r="AR4827" i="7"/>
  <c r="AQ4827" i="7"/>
  <c r="AP4827" i="7"/>
  <c r="AO4827" i="7"/>
  <c r="AN4827" i="7"/>
  <c r="AM4827" i="7"/>
  <c r="AL4827" i="7"/>
  <c r="AK4827" i="7"/>
  <c r="AJ4827" i="7"/>
  <c r="AI4827" i="7"/>
  <c r="AH4827" i="7"/>
  <c r="AG4827" i="7"/>
  <c r="T4827" i="7"/>
  <c r="L4827" i="7"/>
  <c r="N4827" i="7" s="1"/>
  <c r="J4827" i="7"/>
  <c r="I4827" i="7"/>
  <c r="AR4826" i="7"/>
  <c r="AQ4826" i="7"/>
  <c r="AP4826" i="7"/>
  <c r="AO4826" i="7"/>
  <c r="AN4826" i="7"/>
  <c r="AM4826" i="7"/>
  <c r="AL4826" i="7"/>
  <c r="AK4826" i="7"/>
  <c r="AJ4826" i="7"/>
  <c r="AI4826" i="7"/>
  <c r="AH4826" i="7"/>
  <c r="AG4826" i="7"/>
  <c r="T4826" i="7"/>
  <c r="L4826" i="7"/>
  <c r="M4826" i="7" s="1"/>
  <c r="I4826" i="7"/>
  <c r="J4826" i="7" s="1"/>
  <c r="AR4825" i="7"/>
  <c r="AQ4825" i="7"/>
  <c r="AP4825" i="7"/>
  <c r="AO4825" i="7"/>
  <c r="AN4825" i="7"/>
  <c r="AM4825" i="7"/>
  <c r="AL4825" i="7"/>
  <c r="AK4825" i="7"/>
  <c r="AJ4825" i="7"/>
  <c r="AI4825" i="7"/>
  <c r="AH4825" i="7"/>
  <c r="AG4825" i="7"/>
  <c r="T4825" i="7"/>
  <c r="L4825" i="7"/>
  <c r="J4825" i="7"/>
  <c r="I4825" i="7"/>
  <c r="AR4824" i="7"/>
  <c r="AQ4824" i="7"/>
  <c r="AP4824" i="7"/>
  <c r="AO4824" i="7"/>
  <c r="AN4824" i="7"/>
  <c r="AM4824" i="7"/>
  <c r="AL4824" i="7"/>
  <c r="AK4824" i="7"/>
  <c r="AJ4824" i="7"/>
  <c r="AI4824" i="7"/>
  <c r="AH4824" i="7"/>
  <c r="AG4824" i="7"/>
  <c r="T4824" i="7"/>
  <c r="L4824" i="7"/>
  <c r="M4824" i="7" s="1"/>
  <c r="I4824" i="7"/>
  <c r="J4824" i="7" s="1"/>
  <c r="AR4823" i="7"/>
  <c r="AQ4823" i="7"/>
  <c r="AP4823" i="7"/>
  <c r="AO4823" i="7"/>
  <c r="AN4823" i="7"/>
  <c r="AM4823" i="7"/>
  <c r="AL4823" i="7"/>
  <c r="AK4823" i="7"/>
  <c r="AJ4823" i="7"/>
  <c r="AI4823" i="7"/>
  <c r="AH4823" i="7"/>
  <c r="AG4823" i="7"/>
  <c r="T4823" i="7"/>
  <c r="L4823" i="7"/>
  <c r="N4823" i="7" s="1"/>
  <c r="J4823" i="7"/>
  <c r="I4823" i="7"/>
  <c r="AR4822" i="7"/>
  <c r="AQ4822" i="7"/>
  <c r="AP4822" i="7"/>
  <c r="AO4822" i="7"/>
  <c r="AN4822" i="7"/>
  <c r="AM4822" i="7"/>
  <c r="AL4822" i="7"/>
  <c r="AK4822" i="7"/>
  <c r="AJ4822" i="7"/>
  <c r="AI4822" i="7"/>
  <c r="AH4822" i="7"/>
  <c r="AG4822" i="7"/>
  <c r="T4822" i="7"/>
  <c r="L4822" i="7"/>
  <c r="M4822" i="7" s="1"/>
  <c r="I4822" i="7"/>
  <c r="J4822" i="7" s="1"/>
  <c r="AR4821" i="7"/>
  <c r="AQ4821" i="7"/>
  <c r="AP4821" i="7"/>
  <c r="AO4821" i="7"/>
  <c r="AN4821" i="7"/>
  <c r="AM4821" i="7"/>
  <c r="AL4821" i="7"/>
  <c r="AK4821" i="7"/>
  <c r="AJ4821" i="7"/>
  <c r="AI4821" i="7"/>
  <c r="AH4821" i="7"/>
  <c r="AG4821" i="7"/>
  <c r="T4821" i="7"/>
  <c r="L4821" i="7"/>
  <c r="I4821" i="7"/>
  <c r="J4821" i="7" s="1"/>
  <c r="AR4820" i="7"/>
  <c r="AQ4820" i="7"/>
  <c r="AP4820" i="7"/>
  <c r="AO4820" i="7"/>
  <c r="AN4820" i="7"/>
  <c r="AM4820" i="7"/>
  <c r="AL4820" i="7"/>
  <c r="AK4820" i="7"/>
  <c r="AJ4820" i="7"/>
  <c r="AI4820" i="7"/>
  <c r="AH4820" i="7"/>
  <c r="AG4820" i="7"/>
  <c r="T4820" i="7"/>
  <c r="L4820" i="7"/>
  <c r="M4820" i="7" s="1"/>
  <c r="I4820" i="7"/>
  <c r="J4820" i="7" s="1"/>
  <c r="AR4819" i="7"/>
  <c r="AQ4819" i="7"/>
  <c r="AP4819" i="7"/>
  <c r="AO4819" i="7"/>
  <c r="AN4819" i="7"/>
  <c r="AM4819" i="7"/>
  <c r="AL4819" i="7"/>
  <c r="AK4819" i="7"/>
  <c r="AJ4819" i="7"/>
  <c r="AI4819" i="7"/>
  <c r="AH4819" i="7"/>
  <c r="AG4819" i="7"/>
  <c r="T4819" i="7"/>
  <c r="L4819" i="7"/>
  <c r="M4819" i="7" s="1"/>
  <c r="I4819" i="7"/>
  <c r="J4819" i="7" s="1"/>
  <c r="AR4818" i="7"/>
  <c r="AQ4818" i="7"/>
  <c r="AP4818" i="7"/>
  <c r="AO4818" i="7"/>
  <c r="AN4818" i="7"/>
  <c r="AM4818" i="7"/>
  <c r="AL4818" i="7"/>
  <c r="AK4818" i="7"/>
  <c r="AJ4818" i="7"/>
  <c r="AI4818" i="7"/>
  <c r="AH4818" i="7"/>
  <c r="AG4818" i="7"/>
  <c r="T4818" i="7"/>
  <c r="L4818" i="7"/>
  <c r="N4818" i="7" s="1"/>
  <c r="J4818" i="7"/>
  <c r="I4818" i="7"/>
  <c r="AR4817" i="7"/>
  <c r="AQ4817" i="7"/>
  <c r="AP4817" i="7"/>
  <c r="AO4817" i="7"/>
  <c r="AN4817" i="7"/>
  <c r="AM4817" i="7"/>
  <c r="AL4817" i="7"/>
  <c r="AK4817" i="7"/>
  <c r="AJ4817" i="7"/>
  <c r="AI4817" i="7"/>
  <c r="AH4817" i="7"/>
  <c r="AG4817" i="7"/>
  <c r="T4817" i="7"/>
  <c r="L4817" i="7"/>
  <c r="J4817" i="7"/>
  <c r="I4817" i="7"/>
  <c r="AR4816" i="7"/>
  <c r="AQ4816" i="7"/>
  <c r="AP4816" i="7"/>
  <c r="AO4816" i="7"/>
  <c r="AN4816" i="7"/>
  <c r="AM4816" i="7"/>
  <c r="AL4816" i="7"/>
  <c r="AK4816" i="7"/>
  <c r="AJ4816" i="7"/>
  <c r="AI4816" i="7"/>
  <c r="AH4816" i="7"/>
  <c r="AG4816" i="7"/>
  <c r="T4816" i="7"/>
  <c r="L4816" i="7"/>
  <c r="M4816" i="7" s="1"/>
  <c r="I4816" i="7"/>
  <c r="J4816" i="7" s="1"/>
  <c r="AR4815" i="7"/>
  <c r="AQ4815" i="7"/>
  <c r="AP4815" i="7"/>
  <c r="AO4815" i="7"/>
  <c r="AN4815" i="7"/>
  <c r="AM4815" i="7"/>
  <c r="AL4815" i="7"/>
  <c r="AK4815" i="7"/>
  <c r="AJ4815" i="7"/>
  <c r="AI4815" i="7"/>
  <c r="AH4815" i="7"/>
  <c r="AG4815" i="7"/>
  <c r="T4815" i="7"/>
  <c r="L4815" i="7"/>
  <c r="M4815" i="7" s="1"/>
  <c r="I4815" i="7"/>
  <c r="J4815" i="7" s="1"/>
  <c r="AR4814" i="7"/>
  <c r="AQ4814" i="7"/>
  <c r="AP4814" i="7"/>
  <c r="AO4814" i="7"/>
  <c r="AN4814" i="7"/>
  <c r="AM4814" i="7"/>
  <c r="AL4814" i="7"/>
  <c r="AK4814" i="7"/>
  <c r="AJ4814" i="7"/>
  <c r="AI4814" i="7"/>
  <c r="AH4814" i="7"/>
  <c r="AG4814" i="7"/>
  <c r="T4814" i="7"/>
  <c r="L4814" i="7"/>
  <c r="J4814" i="7"/>
  <c r="I4814" i="7"/>
  <c r="AR4813" i="7"/>
  <c r="AQ4813" i="7"/>
  <c r="AP4813" i="7"/>
  <c r="AO4813" i="7"/>
  <c r="AN4813" i="7"/>
  <c r="AM4813" i="7"/>
  <c r="AL4813" i="7"/>
  <c r="AK4813" i="7"/>
  <c r="AJ4813" i="7"/>
  <c r="AI4813" i="7"/>
  <c r="AH4813" i="7"/>
  <c r="AG4813" i="7"/>
  <c r="T4813" i="7"/>
  <c r="L4813" i="7"/>
  <c r="I4813" i="7"/>
  <c r="J4813" i="7" s="1"/>
  <c r="AR4812" i="7"/>
  <c r="AQ4812" i="7"/>
  <c r="AP4812" i="7"/>
  <c r="AO4812" i="7"/>
  <c r="AN4812" i="7"/>
  <c r="AM4812" i="7"/>
  <c r="AL4812" i="7"/>
  <c r="AK4812" i="7"/>
  <c r="AJ4812" i="7"/>
  <c r="AI4812" i="7"/>
  <c r="AH4812" i="7"/>
  <c r="AG4812" i="7"/>
  <c r="T4812" i="7"/>
  <c r="L4812" i="7"/>
  <c r="N4812" i="7" s="1"/>
  <c r="I4812" i="7"/>
  <c r="J4812" i="7" s="1"/>
  <c r="AR4811" i="7"/>
  <c r="AQ4811" i="7"/>
  <c r="AP4811" i="7"/>
  <c r="AO4811" i="7"/>
  <c r="AN4811" i="7"/>
  <c r="AM4811" i="7"/>
  <c r="AL4811" i="7"/>
  <c r="AK4811" i="7"/>
  <c r="AJ4811" i="7"/>
  <c r="AI4811" i="7"/>
  <c r="AH4811" i="7"/>
  <c r="AG4811" i="7"/>
  <c r="T4811" i="7"/>
  <c r="L4811" i="7"/>
  <c r="I4811" i="7"/>
  <c r="J4811" i="7" s="1"/>
  <c r="AR4810" i="7"/>
  <c r="AQ4810" i="7"/>
  <c r="AP4810" i="7"/>
  <c r="AO4810" i="7"/>
  <c r="AN4810" i="7"/>
  <c r="AM4810" i="7"/>
  <c r="AL4810" i="7"/>
  <c r="AK4810" i="7"/>
  <c r="AJ4810" i="7"/>
  <c r="AI4810" i="7"/>
  <c r="AH4810" i="7"/>
  <c r="AG4810" i="7"/>
  <c r="T4810" i="7"/>
  <c r="L4810" i="7"/>
  <c r="N4810" i="7" s="1"/>
  <c r="I4810" i="7"/>
  <c r="J4810" i="7" s="1"/>
  <c r="AR4809" i="7"/>
  <c r="AQ4809" i="7"/>
  <c r="AP4809" i="7"/>
  <c r="AO4809" i="7"/>
  <c r="AN4809" i="7"/>
  <c r="AM4809" i="7"/>
  <c r="AL4809" i="7"/>
  <c r="AK4809" i="7"/>
  <c r="AJ4809" i="7"/>
  <c r="AI4809" i="7"/>
  <c r="AH4809" i="7"/>
  <c r="AG4809" i="7"/>
  <c r="T4809" i="7"/>
  <c r="L4809" i="7"/>
  <c r="J4809" i="7"/>
  <c r="I4809" i="7"/>
  <c r="AR4808" i="7"/>
  <c r="AQ4808" i="7"/>
  <c r="AP4808" i="7"/>
  <c r="AO4808" i="7"/>
  <c r="AN4808" i="7"/>
  <c r="AM4808" i="7"/>
  <c r="AL4808" i="7"/>
  <c r="AK4808" i="7"/>
  <c r="AJ4808" i="7"/>
  <c r="AI4808" i="7"/>
  <c r="AH4808" i="7"/>
  <c r="AG4808" i="7"/>
  <c r="T4808" i="7"/>
  <c r="L4808" i="7"/>
  <c r="N4808" i="7" s="1"/>
  <c r="I4808" i="7"/>
  <c r="J4808" i="7" s="1"/>
  <c r="AR4807" i="7"/>
  <c r="AQ4807" i="7"/>
  <c r="AP4807" i="7"/>
  <c r="AO4807" i="7"/>
  <c r="AN4807" i="7"/>
  <c r="AM4807" i="7"/>
  <c r="AL4807" i="7"/>
  <c r="AK4807" i="7"/>
  <c r="AJ4807" i="7"/>
  <c r="AI4807" i="7"/>
  <c r="AH4807" i="7"/>
  <c r="AG4807" i="7"/>
  <c r="T4807" i="7"/>
  <c r="L4807" i="7"/>
  <c r="J4807" i="7"/>
  <c r="I4807" i="7"/>
  <c r="AR4806" i="7"/>
  <c r="AQ4806" i="7"/>
  <c r="AP4806" i="7"/>
  <c r="AO4806" i="7"/>
  <c r="AN4806" i="7"/>
  <c r="AM4806" i="7"/>
  <c r="AL4806" i="7"/>
  <c r="AK4806" i="7"/>
  <c r="AJ4806" i="7"/>
  <c r="AI4806" i="7"/>
  <c r="AH4806" i="7"/>
  <c r="AG4806" i="7"/>
  <c r="T4806" i="7"/>
  <c r="L4806" i="7"/>
  <c r="M4806" i="7" s="1"/>
  <c r="J4806" i="7"/>
  <c r="I4806" i="7"/>
  <c r="AR4805" i="7"/>
  <c r="AQ4805" i="7"/>
  <c r="AP4805" i="7"/>
  <c r="AO4805" i="7"/>
  <c r="AN4805" i="7"/>
  <c r="AM4805" i="7"/>
  <c r="AL4805" i="7"/>
  <c r="AK4805" i="7"/>
  <c r="AJ4805" i="7"/>
  <c r="AI4805" i="7"/>
  <c r="AH4805" i="7"/>
  <c r="AG4805" i="7"/>
  <c r="T4805" i="7"/>
  <c r="L4805" i="7"/>
  <c r="J4805" i="7"/>
  <c r="I4805" i="7"/>
  <c r="AR4804" i="7"/>
  <c r="AQ4804" i="7"/>
  <c r="AP4804" i="7"/>
  <c r="AO4804" i="7"/>
  <c r="AN4804" i="7"/>
  <c r="AM4804" i="7"/>
  <c r="AL4804" i="7"/>
  <c r="AK4804" i="7"/>
  <c r="AJ4804" i="7"/>
  <c r="AI4804" i="7"/>
  <c r="AH4804" i="7"/>
  <c r="AG4804" i="7"/>
  <c r="T4804" i="7"/>
  <c r="L4804" i="7"/>
  <c r="N4804" i="7" s="1"/>
  <c r="I4804" i="7"/>
  <c r="J4804" i="7" s="1"/>
  <c r="AR4803" i="7"/>
  <c r="AQ4803" i="7"/>
  <c r="AP4803" i="7"/>
  <c r="AO4803" i="7"/>
  <c r="AN4803" i="7"/>
  <c r="AM4803" i="7"/>
  <c r="AL4803" i="7"/>
  <c r="AK4803" i="7"/>
  <c r="AJ4803" i="7"/>
  <c r="AI4803" i="7"/>
  <c r="AH4803" i="7"/>
  <c r="AG4803" i="7"/>
  <c r="T4803" i="7"/>
  <c r="L4803" i="7"/>
  <c r="I4803" i="7"/>
  <c r="J4803" i="7" s="1"/>
  <c r="AR4802" i="7"/>
  <c r="AQ4802" i="7"/>
  <c r="AP4802" i="7"/>
  <c r="AO4802" i="7"/>
  <c r="AN4802" i="7"/>
  <c r="AM4802" i="7"/>
  <c r="AL4802" i="7"/>
  <c r="AK4802" i="7"/>
  <c r="AJ4802" i="7"/>
  <c r="AI4802" i="7"/>
  <c r="AH4802" i="7"/>
  <c r="AG4802" i="7"/>
  <c r="T4802" i="7"/>
  <c r="L4802" i="7"/>
  <c r="I4802" i="7"/>
  <c r="J4802" i="7" s="1"/>
  <c r="AR4801" i="7"/>
  <c r="AQ4801" i="7"/>
  <c r="AP4801" i="7"/>
  <c r="AO4801" i="7"/>
  <c r="AN4801" i="7"/>
  <c r="AM4801" i="7"/>
  <c r="AL4801" i="7"/>
  <c r="AK4801" i="7"/>
  <c r="AJ4801" i="7"/>
  <c r="AI4801" i="7"/>
  <c r="AH4801" i="7"/>
  <c r="AG4801" i="7"/>
  <c r="T4801" i="7"/>
  <c r="L4801" i="7"/>
  <c r="N4801" i="7" s="1"/>
  <c r="J4801" i="7"/>
  <c r="I4801" i="7"/>
  <c r="AR4800" i="7"/>
  <c r="AQ4800" i="7"/>
  <c r="AP4800" i="7"/>
  <c r="AO4800" i="7"/>
  <c r="AN4800" i="7"/>
  <c r="AM4800" i="7"/>
  <c r="AL4800" i="7"/>
  <c r="AK4800" i="7"/>
  <c r="AJ4800" i="7"/>
  <c r="AI4800" i="7"/>
  <c r="AH4800" i="7"/>
  <c r="AG4800" i="7"/>
  <c r="T4800" i="7"/>
  <c r="L4800" i="7"/>
  <c r="N4800" i="7" s="1"/>
  <c r="I4800" i="7"/>
  <c r="J4800" i="7" s="1"/>
  <c r="AR4799" i="7"/>
  <c r="AQ4799" i="7"/>
  <c r="AP4799" i="7"/>
  <c r="AO4799" i="7"/>
  <c r="AN4799" i="7"/>
  <c r="AM4799" i="7"/>
  <c r="AL4799" i="7"/>
  <c r="AK4799" i="7"/>
  <c r="AJ4799" i="7"/>
  <c r="AI4799" i="7"/>
  <c r="AH4799" i="7"/>
  <c r="AG4799" i="7"/>
  <c r="T4799" i="7"/>
  <c r="L4799" i="7"/>
  <c r="M4799" i="7" s="1"/>
  <c r="I4799" i="7"/>
  <c r="J4799" i="7" s="1"/>
  <c r="AR4798" i="7"/>
  <c r="AQ4798" i="7"/>
  <c r="AP4798" i="7"/>
  <c r="AO4798" i="7"/>
  <c r="AN4798" i="7"/>
  <c r="AM4798" i="7"/>
  <c r="AL4798" i="7"/>
  <c r="AK4798" i="7"/>
  <c r="AJ4798" i="7"/>
  <c r="AI4798" i="7"/>
  <c r="AH4798" i="7"/>
  <c r="AG4798" i="7"/>
  <c r="T4798" i="7"/>
  <c r="L4798" i="7"/>
  <c r="J4798" i="7"/>
  <c r="I4798" i="7"/>
  <c r="AR4797" i="7"/>
  <c r="AQ4797" i="7"/>
  <c r="AP4797" i="7"/>
  <c r="AO4797" i="7"/>
  <c r="AN4797" i="7"/>
  <c r="AM4797" i="7"/>
  <c r="AL4797" i="7"/>
  <c r="AK4797" i="7"/>
  <c r="AJ4797" i="7"/>
  <c r="AI4797" i="7"/>
  <c r="AH4797" i="7"/>
  <c r="AG4797" i="7"/>
  <c r="T4797" i="7"/>
  <c r="L4797" i="7"/>
  <c r="I4797" i="7"/>
  <c r="J4797" i="7" s="1"/>
  <c r="AR4796" i="7"/>
  <c r="AQ4796" i="7"/>
  <c r="AP4796" i="7"/>
  <c r="AO4796" i="7"/>
  <c r="AN4796" i="7"/>
  <c r="AM4796" i="7"/>
  <c r="AL4796" i="7"/>
  <c r="AK4796" i="7"/>
  <c r="AJ4796" i="7"/>
  <c r="AI4796" i="7"/>
  <c r="AH4796" i="7"/>
  <c r="AG4796" i="7"/>
  <c r="T4796" i="7"/>
  <c r="L4796" i="7"/>
  <c r="N4796" i="7" s="1"/>
  <c r="J4796" i="7"/>
  <c r="I4796" i="7"/>
  <c r="AR4795" i="7"/>
  <c r="AQ4795" i="7"/>
  <c r="AP4795" i="7"/>
  <c r="AO4795" i="7"/>
  <c r="AN4795" i="7"/>
  <c r="AM4795" i="7"/>
  <c r="AL4795" i="7"/>
  <c r="AK4795" i="7"/>
  <c r="AJ4795" i="7"/>
  <c r="AI4795" i="7"/>
  <c r="AH4795" i="7"/>
  <c r="AG4795" i="7"/>
  <c r="T4795" i="7"/>
  <c r="L4795" i="7"/>
  <c r="I4795" i="7"/>
  <c r="J4795" i="7" s="1"/>
  <c r="AR4794" i="7"/>
  <c r="AQ4794" i="7"/>
  <c r="AP4794" i="7"/>
  <c r="AO4794" i="7"/>
  <c r="AN4794" i="7"/>
  <c r="AM4794" i="7"/>
  <c r="AL4794" i="7"/>
  <c r="AK4794" i="7"/>
  <c r="AJ4794" i="7"/>
  <c r="AI4794" i="7"/>
  <c r="AH4794" i="7"/>
  <c r="AG4794" i="7"/>
  <c r="T4794" i="7"/>
  <c r="L4794" i="7"/>
  <c r="N4794" i="7" s="1"/>
  <c r="I4794" i="7"/>
  <c r="J4794" i="7" s="1"/>
  <c r="AR4793" i="7"/>
  <c r="AQ4793" i="7"/>
  <c r="AP4793" i="7"/>
  <c r="AO4793" i="7"/>
  <c r="AN4793" i="7"/>
  <c r="AM4793" i="7"/>
  <c r="AL4793" i="7"/>
  <c r="AK4793" i="7"/>
  <c r="AJ4793" i="7"/>
  <c r="AI4793" i="7"/>
  <c r="AH4793" i="7"/>
  <c r="AG4793" i="7"/>
  <c r="T4793" i="7"/>
  <c r="L4793" i="7"/>
  <c r="J4793" i="7"/>
  <c r="I4793" i="7"/>
  <c r="AR4792" i="7"/>
  <c r="AQ4792" i="7"/>
  <c r="AP4792" i="7"/>
  <c r="AO4792" i="7"/>
  <c r="AN4792" i="7"/>
  <c r="AM4792" i="7"/>
  <c r="AL4792" i="7"/>
  <c r="AK4792" i="7"/>
  <c r="AJ4792" i="7"/>
  <c r="AI4792" i="7"/>
  <c r="AH4792" i="7"/>
  <c r="AG4792" i="7"/>
  <c r="T4792" i="7"/>
  <c r="L4792" i="7"/>
  <c r="M4792" i="7" s="1"/>
  <c r="I4792" i="7"/>
  <c r="J4792" i="7" s="1"/>
  <c r="AR4791" i="7"/>
  <c r="AQ4791" i="7"/>
  <c r="AP4791" i="7"/>
  <c r="AO4791" i="7"/>
  <c r="AN4791" i="7"/>
  <c r="AM4791" i="7"/>
  <c r="AL4791" i="7"/>
  <c r="AK4791" i="7"/>
  <c r="AJ4791" i="7"/>
  <c r="AI4791" i="7"/>
  <c r="AH4791" i="7"/>
  <c r="AG4791" i="7"/>
  <c r="T4791" i="7"/>
  <c r="L4791" i="7"/>
  <c r="I4791" i="7"/>
  <c r="J4791" i="7" s="1"/>
  <c r="AR4790" i="7"/>
  <c r="AQ4790" i="7"/>
  <c r="AP4790" i="7"/>
  <c r="AO4790" i="7"/>
  <c r="AN4790" i="7"/>
  <c r="AM4790" i="7"/>
  <c r="AL4790" i="7"/>
  <c r="AK4790" i="7"/>
  <c r="AJ4790" i="7"/>
  <c r="AI4790" i="7"/>
  <c r="AH4790" i="7"/>
  <c r="AG4790" i="7"/>
  <c r="T4790" i="7"/>
  <c r="L4790" i="7"/>
  <c r="N4790" i="7" s="1"/>
  <c r="J4790" i="7"/>
  <c r="I4790" i="7"/>
  <c r="AR4789" i="7"/>
  <c r="AQ4789" i="7"/>
  <c r="AP4789" i="7"/>
  <c r="AO4789" i="7"/>
  <c r="AN4789" i="7"/>
  <c r="AM4789" i="7"/>
  <c r="AL4789" i="7"/>
  <c r="AK4789" i="7"/>
  <c r="AJ4789" i="7"/>
  <c r="AI4789" i="7"/>
  <c r="AH4789" i="7"/>
  <c r="AG4789" i="7"/>
  <c r="T4789" i="7"/>
  <c r="L4789" i="7"/>
  <c r="N4789" i="7" s="1"/>
  <c r="J4789" i="7"/>
  <c r="I4789" i="7"/>
  <c r="AR4788" i="7"/>
  <c r="AQ4788" i="7"/>
  <c r="AP4788" i="7"/>
  <c r="AO4788" i="7"/>
  <c r="AN4788" i="7"/>
  <c r="AM4788" i="7"/>
  <c r="AL4788" i="7"/>
  <c r="AK4788" i="7"/>
  <c r="AJ4788" i="7"/>
  <c r="AI4788" i="7"/>
  <c r="AH4788" i="7"/>
  <c r="AG4788" i="7"/>
  <c r="T4788" i="7"/>
  <c r="L4788" i="7"/>
  <c r="M4788" i="7" s="1"/>
  <c r="I4788" i="7"/>
  <c r="J4788" i="7" s="1"/>
  <c r="AR4787" i="7"/>
  <c r="AQ4787" i="7"/>
  <c r="AP4787" i="7"/>
  <c r="AO4787" i="7"/>
  <c r="AN4787" i="7"/>
  <c r="AM4787" i="7"/>
  <c r="AL4787" i="7"/>
  <c r="AK4787" i="7"/>
  <c r="AJ4787" i="7"/>
  <c r="AI4787" i="7"/>
  <c r="AH4787" i="7"/>
  <c r="AG4787" i="7"/>
  <c r="T4787" i="7"/>
  <c r="L4787" i="7"/>
  <c r="J4787" i="7"/>
  <c r="I4787" i="7"/>
  <c r="AR4786" i="7"/>
  <c r="AQ4786" i="7"/>
  <c r="AP4786" i="7"/>
  <c r="AO4786" i="7"/>
  <c r="AN4786" i="7"/>
  <c r="AM4786" i="7"/>
  <c r="AL4786" i="7"/>
  <c r="AK4786" i="7"/>
  <c r="AJ4786" i="7"/>
  <c r="AI4786" i="7"/>
  <c r="AH4786" i="7"/>
  <c r="AG4786" i="7"/>
  <c r="T4786" i="7"/>
  <c r="L4786" i="7"/>
  <c r="I4786" i="7"/>
  <c r="J4786" i="7" s="1"/>
  <c r="AR4785" i="7"/>
  <c r="AQ4785" i="7"/>
  <c r="AP4785" i="7"/>
  <c r="AO4785" i="7"/>
  <c r="AN4785" i="7"/>
  <c r="AM4785" i="7"/>
  <c r="AL4785" i="7"/>
  <c r="AK4785" i="7"/>
  <c r="AJ4785" i="7"/>
  <c r="AI4785" i="7"/>
  <c r="AH4785" i="7"/>
  <c r="AG4785" i="7"/>
  <c r="T4785" i="7"/>
  <c r="L4785" i="7"/>
  <c r="J4785" i="7"/>
  <c r="I4785" i="7"/>
  <c r="AR4784" i="7"/>
  <c r="AQ4784" i="7"/>
  <c r="AP4784" i="7"/>
  <c r="AO4784" i="7"/>
  <c r="AN4784" i="7"/>
  <c r="AM4784" i="7"/>
  <c r="AL4784" i="7"/>
  <c r="AK4784" i="7"/>
  <c r="AJ4784" i="7"/>
  <c r="AI4784" i="7"/>
  <c r="AH4784" i="7"/>
  <c r="AG4784" i="7"/>
  <c r="T4784" i="7"/>
  <c r="L4784" i="7"/>
  <c r="N4784" i="7" s="1"/>
  <c r="I4784" i="7"/>
  <c r="J4784" i="7" s="1"/>
  <c r="AR4783" i="7"/>
  <c r="AQ4783" i="7"/>
  <c r="AP4783" i="7"/>
  <c r="AO4783" i="7"/>
  <c r="AN4783" i="7"/>
  <c r="AM4783" i="7"/>
  <c r="AL4783" i="7"/>
  <c r="AK4783" i="7"/>
  <c r="AJ4783" i="7"/>
  <c r="AI4783" i="7"/>
  <c r="AH4783" i="7"/>
  <c r="AG4783" i="7"/>
  <c r="T4783" i="7"/>
  <c r="L4783" i="7"/>
  <c r="M4783" i="7" s="1"/>
  <c r="I4783" i="7"/>
  <c r="J4783" i="7" s="1"/>
  <c r="AR4782" i="7"/>
  <c r="AQ4782" i="7"/>
  <c r="AP4782" i="7"/>
  <c r="AO4782" i="7"/>
  <c r="AN4782" i="7"/>
  <c r="AM4782" i="7"/>
  <c r="AL4782" i="7"/>
  <c r="AK4782" i="7"/>
  <c r="AJ4782" i="7"/>
  <c r="AI4782" i="7"/>
  <c r="AH4782" i="7"/>
  <c r="AG4782" i="7"/>
  <c r="T4782" i="7"/>
  <c r="L4782" i="7"/>
  <c r="J4782" i="7"/>
  <c r="I4782" i="7"/>
  <c r="AR4781" i="7"/>
  <c r="AQ4781" i="7"/>
  <c r="AP4781" i="7"/>
  <c r="AO4781" i="7"/>
  <c r="AN4781" i="7"/>
  <c r="AM4781" i="7"/>
  <c r="AL4781" i="7"/>
  <c r="AK4781" i="7"/>
  <c r="AJ4781" i="7"/>
  <c r="AI4781" i="7"/>
  <c r="AH4781" i="7"/>
  <c r="AG4781" i="7"/>
  <c r="T4781" i="7"/>
  <c r="L4781" i="7"/>
  <c r="M4781" i="7" s="1"/>
  <c r="I4781" i="7"/>
  <c r="J4781" i="7" s="1"/>
  <c r="AR4780" i="7"/>
  <c r="AQ4780" i="7"/>
  <c r="AP4780" i="7"/>
  <c r="AO4780" i="7"/>
  <c r="AN4780" i="7"/>
  <c r="AM4780" i="7"/>
  <c r="AL4780" i="7"/>
  <c r="AK4780" i="7"/>
  <c r="AJ4780" i="7"/>
  <c r="AI4780" i="7"/>
  <c r="AH4780" i="7"/>
  <c r="AG4780" i="7"/>
  <c r="T4780" i="7"/>
  <c r="L4780" i="7"/>
  <c r="N4780" i="7" s="1"/>
  <c r="J4780" i="7"/>
  <c r="I4780" i="7"/>
  <c r="AR4779" i="7"/>
  <c r="AQ4779" i="7"/>
  <c r="AP4779" i="7"/>
  <c r="AO4779" i="7"/>
  <c r="AN4779" i="7"/>
  <c r="AM4779" i="7"/>
  <c r="AL4779" i="7"/>
  <c r="AK4779" i="7"/>
  <c r="AJ4779" i="7"/>
  <c r="AI4779" i="7"/>
  <c r="AH4779" i="7"/>
  <c r="AG4779" i="7"/>
  <c r="T4779" i="7"/>
  <c r="L4779" i="7"/>
  <c r="I4779" i="7"/>
  <c r="J4779" i="7" s="1"/>
  <c r="AR4778" i="7"/>
  <c r="AQ4778" i="7"/>
  <c r="AP4778" i="7"/>
  <c r="AO4778" i="7"/>
  <c r="AN4778" i="7"/>
  <c r="AM4778" i="7"/>
  <c r="AL4778" i="7"/>
  <c r="AK4778" i="7"/>
  <c r="AJ4778" i="7"/>
  <c r="AI4778" i="7"/>
  <c r="AH4778" i="7"/>
  <c r="AG4778" i="7"/>
  <c r="T4778" i="7"/>
  <c r="L4778" i="7"/>
  <c r="N4778" i="7" s="1"/>
  <c r="J4778" i="7"/>
  <c r="I4778" i="7"/>
  <c r="AR4777" i="7"/>
  <c r="AQ4777" i="7"/>
  <c r="AP4777" i="7"/>
  <c r="AO4777" i="7"/>
  <c r="AN4777" i="7"/>
  <c r="AM4777" i="7"/>
  <c r="AL4777" i="7"/>
  <c r="AK4777" i="7"/>
  <c r="AJ4777" i="7"/>
  <c r="AI4777" i="7"/>
  <c r="AH4777" i="7"/>
  <c r="AG4777" i="7"/>
  <c r="T4777" i="7"/>
  <c r="L4777" i="7"/>
  <c r="N4777" i="7" s="1"/>
  <c r="J4777" i="7"/>
  <c r="I4777" i="7"/>
  <c r="AR4776" i="7"/>
  <c r="AQ4776" i="7"/>
  <c r="AP4776" i="7"/>
  <c r="AO4776" i="7"/>
  <c r="AN4776" i="7"/>
  <c r="AM4776" i="7"/>
  <c r="AL4776" i="7"/>
  <c r="AK4776" i="7"/>
  <c r="AJ4776" i="7"/>
  <c r="AI4776" i="7"/>
  <c r="AH4776" i="7"/>
  <c r="AG4776" i="7"/>
  <c r="T4776" i="7"/>
  <c r="L4776" i="7"/>
  <c r="N4776" i="7" s="1"/>
  <c r="I4776" i="7"/>
  <c r="J4776" i="7" s="1"/>
  <c r="AR4775" i="7"/>
  <c r="AQ4775" i="7"/>
  <c r="AP4775" i="7"/>
  <c r="AO4775" i="7"/>
  <c r="AN4775" i="7"/>
  <c r="AM4775" i="7"/>
  <c r="AL4775" i="7"/>
  <c r="AK4775" i="7"/>
  <c r="AJ4775" i="7"/>
  <c r="AI4775" i="7"/>
  <c r="AH4775" i="7"/>
  <c r="AG4775" i="7"/>
  <c r="T4775" i="7"/>
  <c r="L4775" i="7"/>
  <c r="I4775" i="7"/>
  <c r="J4775" i="7" s="1"/>
  <c r="AR4774" i="7"/>
  <c r="AQ4774" i="7"/>
  <c r="AP4774" i="7"/>
  <c r="AO4774" i="7"/>
  <c r="AN4774" i="7"/>
  <c r="AM4774" i="7"/>
  <c r="AL4774" i="7"/>
  <c r="AK4774" i="7"/>
  <c r="AJ4774" i="7"/>
  <c r="AI4774" i="7"/>
  <c r="AH4774" i="7"/>
  <c r="AG4774" i="7"/>
  <c r="T4774" i="7"/>
  <c r="L4774" i="7"/>
  <c r="N4774" i="7" s="1"/>
  <c r="I4774" i="7"/>
  <c r="J4774" i="7" s="1"/>
  <c r="AR4773" i="7"/>
  <c r="AQ4773" i="7"/>
  <c r="AP4773" i="7"/>
  <c r="AO4773" i="7"/>
  <c r="AN4773" i="7"/>
  <c r="AM4773" i="7"/>
  <c r="AL4773" i="7"/>
  <c r="AK4773" i="7"/>
  <c r="AJ4773" i="7"/>
  <c r="AI4773" i="7"/>
  <c r="AH4773" i="7"/>
  <c r="AG4773" i="7"/>
  <c r="T4773" i="7"/>
  <c r="L4773" i="7"/>
  <c r="M4773" i="7" s="1"/>
  <c r="J4773" i="7"/>
  <c r="I4773" i="7"/>
  <c r="AR4772" i="7"/>
  <c r="AQ4772" i="7"/>
  <c r="AP4772" i="7"/>
  <c r="AO4772" i="7"/>
  <c r="AN4772" i="7"/>
  <c r="AM4772" i="7"/>
  <c r="AL4772" i="7"/>
  <c r="AK4772" i="7"/>
  <c r="AJ4772" i="7"/>
  <c r="AI4772" i="7"/>
  <c r="AH4772" i="7"/>
  <c r="AG4772" i="7"/>
  <c r="T4772" i="7"/>
  <c r="L4772" i="7"/>
  <c r="N4772" i="7" s="1"/>
  <c r="I4772" i="7"/>
  <c r="J4772" i="7" s="1"/>
  <c r="AR4771" i="7"/>
  <c r="AQ4771" i="7"/>
  <c r="AP4771" i="7"/>
  <c r="AO4771" i="7"/>
  <c r="AN4771" i="7"/>
  <c r="AM4771" i="7"/>
  <c r="AL4771" i="7"/>
  <c r="AK4771" i="7"/>
  <c r="AJ4771" i="7"/>
  <c r="AI4771" i="7"/>
  <c r="AH4771" i="7"/>
  <c r="AG4771" i="7"/>
  <c r="T4771" i="7"/>
  <c r="L4771" i="7"/>
  <c r="M4771" i="7" s="1"/>
  <c r="I4771" i="7"/>
  <c r="J4771" i="7" s="1"/>
  <c r="AR4770" i="7"/>
  <c r="AQ4770" i="7"/>
  <c r="AP4770" i="7"/>
  <c r="AO4770" i="7"/>
  <c r="AN4770" i="7"/>
  <c r="AM4770" i="7"/>
  <c r="AL4770" i="7"/>
  <c r="AK4770" i="7"/>
  <c r="AJ4770" i="7"/>
  <c r="AI4770" i="7"/>
  <c r="AH4770" i="7"/>
  <c r="AG4770" i="7"/>
  <c r="T4770" i="7"/>
  <c r="L4770" i="7"/>
  <c r="J4770" i="7"/>
  <c r="I4770" i="7"/>
  <c r="AR4769" i="7"/>
  <c r="AQ4769" i="7"/>
  <c r="AP4769" i="7"/>
  <c r="AO4769" i="7"/>
  <c r="AN4769" i="7"/>
  <c r="AM4769" i="7"/>
  <c r="AL4769" i="7"/>
  <c r="AK4769" i="7"/>
  <c r="AJ4769" i="7"/>
  <c r="AI4769" i="7"/>
  <c r="AH4769" i="7"/>
  <c r="AG4769" i="7"/>
  <c r="T4769" i="7"/>
  <c r="L4769" i="7"/>
  <c r="N4769" i="7" s="1"/>
  <c r="J4769" i="7"/>
  <c r="I4769" i="7"/>
  <c r="AR4768" i="7"/>
  <c r="AQ4768" i="7"/>
  <c r="AP4768" i="7"/>
  <c r="AO4768" i="7"/>
  <c r="AN4768" i="7"/>
  <c r="AM4768" i="7"/>
  <c r="AL4768" i="7"/>
  <c r="AK4768" i="7"/>
  <c r="AJ4768" i="7"/>
  <c r="AI4768" i="7"/>
  <c r="AH4768" i="7"/>
  <c r="AG4768" i="7"/>
  <c r="T4768" i="7"/>
  <c r="L4768" i="7"/>
  <c r="I4768" i="7"/>
  <c r="J4768" i="7" s="1"/>
  <c r="AR4767" i="7"/>
  <c r="AQ4767" i="7"/>
  <c r="AP4767" i="7"/>
  <c r="AO4767" i="7"/>
  <c r="AN4767" i="7"/>
  <c r="AM4767" i="7"/>
  <c r="AL4767" i="7"/>
  <c r="AK4767" i="7"/>
  <c r="AJ4767" i="7"/>
  <c r="AI4767" i="7"/>
  <c r="AH4767" i="7"/>
  <c r="AG4767" i="7"/>
  <c r="T4767" i="7"/>
  <c r="L4767" i="7"/>
  <c r="M4767" i="7" s="1"/>
  <c r="I4767" i="7"/>
  <c r="J4767" i="7" s="1"/>
  <c r="AR4766" i="7"/>
  <c r="AQ4766" i="7"/>
  <c r="AP4766" i="7"/>
  <c r="AO4766" i="7"/>
  <c r="AN4766" i="7"/>
  <c r="AM4766" i="7"/>
  <c r="AL4766" i="7"/>
  <c r="AK4766" i="7"/>
  <c r="AJ4766" i="7"/>
  <c r="AI4766" i="7"/>
  <c r="AH4766" i="7"/>
  <c r="AG4766" i="7"/>
  <c r="T4766" i="7"/>
  <c r="L4766" i="7"/>
  <c r="I4766" i="7"/>
  <c r="J4766" i="7" s="1"/>
  <c r="AR4765" i="7"/>
  <c r="AQ4765" i="7"/>
  <c r="AP4765" i="7"/>
  <c r="AO4765" i="7"/>
  <c r="AN4765" i="7"/>
  <c r="AM4765" i="7"/>
  <c r="AL4765" i="7"/>
  <c r="AK4765" i="7"/>
  <c r="AJ4765" i="7"/>
  <c r="AI4765" i="7"/>
  <c r="AH4765" i="7"/>
  <c r="AG4765" i="7"/>
  <c r="T4765" i="7"/>
  <c r="L4765" i="7"/>
  <c r="I4765" i="7"/>
  <c r="J4765" i="7" s="1"/>
  <c r="AR4764" i="7"/>
  <c r="AQ4764" i="7"/>
  <c r="AP4764" i="7"/>
  <c r="AO4764" i="7"/>
  <c r="AN4764" i="7"/>
  <c r="AM4764" i="7"/>
  <c r="AL4764" i="7"/>
  <c r="AK4764" i="7"/>
  <c r="AJ4764" i="7"/>
  <c r="AI4764" i="7"/>
  <c r="AH4764" i="7"/>
  <c r="AG4764" i="7"/>
  <c r="T4764" i="7"/>
  <c r="L4764" i="7"/>
  <c r="N4764" i="7" s="1"/>
  <c r="J4764" i="7"/>
  <c r="I4764" i="7"/>
  <c r="AR4763" i="7"/>
  <c r="AQ4763" i="7"/>
  <c r="AP4763" i="7"/>
  <c r="AO4763" i="7"/>
  <c r="AN4763" i="7"/>
  <c r="AM4763" i="7"/>
  <c r="AL4763" i="7"/>
  <c r="AK4763" i="7"/>
  <c r="AJ4763" i="7"/>
  <c r="AI4763" i="7"/>
  <c r="AH4763" i="7"/>
  <c r="AG4763" i="7"/>
  <c r="T4763" i="7"/>
  <c r="L4763" i="7"/>
  <c r="M4763" i="7" s="1"/>
  <c r="J4763" i="7"/>
  <c r="I4763" i="7"/>
  <c r="AR4762" i="7"/>
  <c r="AQ4762" i="7"/>
  <c r="AP4762" i="7"/>
  <c r="AO4762" i="7"/>
  <c r="AN4762" i="7"/>
  <c r="AM4762" i="7"/>
  <c r="AL4762" i="7"/>
  <c r="AK4762" i="7"/>
  <c r="AJ4762" i="7"/>
  <c r="AI4762" i="7"/>
  <c r="AH4762" i="7"/>
  <c r="AG4762" i="7"/>
  <c r="T4762" i="7"/>
  <c r="L4762" i="7"/>
  <c r="N4762" i="7" s="1"/>
  <c r="I4762" i="7"/>
  <c r="J4762" i="7" s="1"/>
  <c r="AR4761" i="7"/>
  <c r="AQ4761" i="7"/>
  <c r="AP4761" i="7"/>
  <c r="AO4761" i="7"/>
  <c r="AN4761" i="7"/>
  <c r="AM4761" i="7"/>
  <c r="AL4761" i="7"/>
  <c r="AK4761" i="7"/>
  <c r="AJ4761" i="7"/>
  <c r="AI4761" i="7"/>
  <c r="AH4761" i="7"/>
  <c r="AG4761" i="7"/>
  <c r="T4761" i="7"/>
  <c r="L4761" i="7"/>
  <c r="N4761" i="7" s="1"/>
  <c r="J4761" i="7"/>
  <c r="I4761" i="7"/>
  <c r="AR4760" i="7"/>
  <c r="AQ4760" i="7"/>
  <c r="AP4760" i="7"/>
  <c r="AO4760" i="7"/>
  <c r="AN4760" i="7"/>
  <c r="AM4760" i="7"/>
  <c r="AL4760" i="7"/>
  <c r="AK4760" i="7"/>
  <c r="AJ4760" i="7"/>
  <c r="AI4760" i="7"/>
  <c r="AH4760" i="7"/>
  <c r="AG4760" i="7"/>
  <c r="T4760" i="7"/>
  <c r="L4760" i="7"/>
  <c r="M4760" i="7" s="1"/>
  <c r="I4760" i="7"/>
  <c r="J4760" i="7" s="1"/>
  <c r="AR4759" i="7"/>
  <c r="AQ4759" i="7"/>
  <c r="AP4759" i="7"/>
  <c r="AO4759" i="7"/>
  <c r="AN4759" i="7"/>
  <c r="AM4759" i="7"/>
  <c r="AL4759" i="7"/>
  <c r="AK4759" i="7"/>
  <c r="AJ4759" i="7"/>
  <c r="AI4759" i="7"/>
  <c r="AH4759" i="7"/>
  <c r="AG4759" i="7"/>
  <c r="T4759" i="7"/>
  <c r="L4759" i="7"/>
  <c r="J4759" i="7"/>
  <c r="I4759" i="7"/>
  <c r="AR4758" i="7"/>
  <c r="AQ4758" i="7"/>
  <c r="AP4758" i="7"/>
  <c r="AO4758" i="7"/>
  <c r="AN4758" i="7"/>
  <c r="AM4758" i="7"/>
  <c r="AL4758" i="7"/>
  <c r="AK4758" i="7"/>
  <c r="AJ4758" i="7"/>
  <c r="AI4758" i="7"/>
  <c r="AH4758" i="7"/>
  <c r="AG4758" i="7"/>
  <c r="T4758" i="7"/>
  <c r="L4758" i="7"/>
  <c r="M4758" i="7" s="1"/>
  <c r="I4758" i="7"/>
  <c r="J4758" i="7" s="1"/>
  <c r="AR4757" i="7"/>
  <c r="AQ4757" i="7"/>
  <c r="AP4757" i="7"/>
  <c r="AO4757" i="7"/>
  <c r="AN4757" i="7"/>
  <c r="AM4757" i="7"/>
  <c r="AL4757" i="7"/>
  <c r="AK4757" i="7"/>
  <c r="AJ4757" i="7"/>
  <c r="AI4757" i="7"/>
  <c r="AH4757" i="7"/>
  <c r="AG4757" i="7"/>
  <c r="T4757" i="7"/>
  <c r="L4757" i="7"/>
  <c r="N4757" i="7" s="1"/>
  <c r="I4757" i="7"/>
  <c r="J4757" i="7" s="1"/>
  <c r="AR4756" i="7"/>
  <c r="AQ4756" i="7"/>
  <c r="AP4756" i="7"/>
  <c r="AO4756" i="7"/>
  <c r="AN4756" i="7"/>
  <c r="AM4756" i="7"/>
  <c r="AL4756" i="7"/>
  <c r="AK4756" i="7"/>
  <c r="AJ4756" i="7"/>
  <c r="AI4756" i="7"/>
  <c r="AH4756" i="7"/>
  <c r="AG4756" i="7"/>
  <c r="T4756" i="7"/>
  <c r="L4756" i="7"/>
  <c r="N4756" i="7" s="1"/>
  <c r="I4756" i="7"/>
  <c r="J4756" i="7" s="1"/>
  <c r="AR4755" i="7"/>
  <c r="AQ4755" i="7"/>
  <c r="AP4755" i="7"/>
  <c r="AO4755" i="7"/>
  <c r="AN4755" i="7"/>
  <c r="AM4755" i="7"/>
  <c r="AL4755" i="7"/>
  <c r="AK4755" i="7"/>
  <c r="AJ4755" i="7"/>
  <c r="AI4755" i="7"/>
  <c r="AH4755" i="7"/>
  <c r="AG4755" i="7"/>
  <c r="T4755" i="7"/>
  <c r="L4755" i="7"/>
  <c r="I4755" i="7"/>
  <c r="J4755" i="7" s="1"/>
  <c r="AR4754" i="7"/>
  <c r="AQ4754" i="7"/>
  <c r="AP4754" i="7"/>
  <c r="AO4754" i="7"/>
  <c r="AN4754" i="7"/>
  <c r="AM4754" i="7"/>
  <c r="AL4754" i="7"/>
  <c r="AK4754" i="7"/>
  <c r="AJ4754" i="7"/>
  <c r="AI4754" i="7"/>
  <c r="AH4754" i="7"/>
  <c r="AG4754" i="7"/>
  <c r="T4754" i="7"/>
  <c r="L4754" i="7"/>
  <c r="I4754" i="7"/>
  <c r="J4754" i="7" s="1"/>
  <c r="AR4753" i="7"/>
  <c r="AQ4753" i="7"/>
  <c r="AP4753" i="7"/>
  <c r="AO4753" i="7"/>
  <c r="AN4753" i="7"/>
  <c r="AM4753" i="7"/>
  <c r="AL4753" i="7"/>
  <c r="AK4753" i="7"/>
  <c r="AJ4753" i="7"/>
  <c r="AI4753" i="7"/>
  <c r="AH4753" i="7"/>
  <c r="AG4753" i="7"/>
  <c r="T4753" i="7"/>
  <c r="L4753" i="7"/>
  <c r="N4753" i="7" s="1"/>
  <c r="J4753" i="7"/>
  <c r="I4753" i="7"/>
  <c r="AR4752" i="7"/>
  <c r="AQ4752" i="7"/>
  <c r="AP4752" i="7"/>
  <c r="AO4752" i="7"/>
  <c r="AN4752" i="7"/>
  <c r="AM4752" i="7"/>
  <c r="AL4752" i="7"/>
  <c r="AK4752" i="7"/>
  <c r="AJ4752" i="7"/>
  <c r="AI4752" i="7"/>
  <c r="AH4752" i="7"/>
  <c r="AG4752" i="7"/>
  <c r="T4752" i="7"/>
  <c r="L4752" i="7"/>
  <c r="M4752" i="7" s="1"/>
  <c r="I4752" i="7"/>
  <c r="J4752" i="7" s="1"/>
  <c r="AR4751" i="7"/>
  <c r="AQ4751" i="7"/>
  <c r="AP4751" i="7"/>
  <c r="AO4751" i="7"/>
  <c r="AN4751" i="7"/>
  <c r="AM4751" i="7"/>
  <c r="AL4751" i="7"/>
  <c r="AK4751" i="7"/>
  <c r="AJ4751" i="7"/>
  <c r="AI4751" i="7"/>
  <c r="AH4751" i="7"/>
  <c r="AG4751" i="7"/>
  <c r="T4751" i="7"/>
  <c r="L4751" i="7"/>
  <c r="N4751" i="7" s="1"/>
  <c r="I4751" i="7"/>
  <c r="J4751" i="7" s="1"/>
  <c r="AR4750" i="7"/>
  <c r="AQ4750" i="7"/>
  <c r="AP4750" i="7"/>
  <c r="AO4750" i="7"/>
  <c r="AN4750" i="7"/>
  <c r="AM4750" i="7"/>
  <c r="AL4750" i="7"/>
  <c r="AK4750" i="7"/>
  <c r="AJ4750" i="7"/>
  <c r="AI4750" i="7"/>
  <c r="AH4750" i="7"/>
  <c r="AG4750" i="7"/>
  <c r="T4750" i="7"/>
  <c r="L4750" i="7"/>
  <c r="J4750" i="7"/>
  <c r="I4750" i="7"/>
  <c r="AR4749" i="7"/>
  <c r="AQ4749" i="7"/>
  <c r="AP4749" i="7"/>
  <c r="AO4749" i="7"/>
  <c r="AN4749" i="7"/>
  <c r="AM4749" i="7"/>
  <c r="AL4749" i="7"/>
  <c r="AK4749" i="7"/>
  <c r="AJ4749" i="7"/>
  <c r="AI4749" i="7"/>
  <c r="AH4749" i="7"/>
  <c r="AG4749" i="7"/>
  <c r="T4749" i="7"/>
  <c r="L4749" i="7"/>
  <c r="N4749" i="7" s="1"/>
  <c r="I4749" i="7"/>
  <c r="J4749" i="7" s="1"/>
  <c r="AR4748" i="7"/>
  <c r="AQ4748" i="7"/>
  <c r="AP4748" i="7"/>
  <c r="AO4748" i="7"/>
  <c r="AN4748" i="7"/>
  <c r="AM4748" i="7"/>
  <c r="AL4748" i="7"/>
  <c r="AK4748" i="7"/>
  <c r="AJ4748" i="7"/>
  <c r="AI4748" i="7"/>
  <c r="AH4748" i="7"/>
  <c r="AG4748" i="7"/>
  <c r="T4748" i="7"/>
  <c r="L4748" i="7"/>
  <c r="N4748" i="7" s="1"/>
  <c r="I4748" i="7"/>
  <c r="J4748" i="7" s="1"/>
  <c r="AR4747" i="7"/>
  <c r="AQ4747" i="7"/>
  <c r="AP4747" i="7"/>
  <c r="AO4747" i="7"/>
  <c r="AN4747" i="7"/>
  <c r="AM4747" i="7"/>
  <c r="AL4747" i="7"/>
  <c r="AK4747" i="7"/>
  <c r="AJ4747" i="7"/>
  <c r="AI4747" i="7"/>
  <c r="AH4747" i="7"/>
  <c r="AG4747" i="7"/>
  <c r="T4747" i="7"/>
  <c r="L4747" i="7"/>
  <c r="M4747" i="7" s="1"/>
  <c r="I4747" i="7"/>
  <c r="J4747" i="7" s="1"/>
  <c r="AR4746" i="7"/>
  <c r="AQ4746" i="7"/>
  <c r="AP4746" i="7"/>
  <c r="AO4746" i="7"/>
  <c r="AN4746" i="7"/>
  <c r="AM4746" i="7"/>
  <c r="AL4746" i="7"/>
  <c r="AK4746" i="7"/>
  <c r="AJ4746" i="7"/>
  <c r="AI4746" i="7"/>
  <c r="AH4746" i="7"/>
  <c r="AG4746" i="7"/>
  <c r="T4746" i="7"/>
  <c r="L4746" i="7"/>
  <c r="I4746" i="7"/>
  <c r="J4746" i="7" s="1"/>
  <c r="AR4745" i="7"/>
  <c r="AQ4745" i="7"/>
  <c r="AP4745" i="7"/>
  <c r="AO4745" i="7"/>
  <c r="AN4745" i="7"/>
  <c r="AM4745" i="7"/>
  <c r="AL4745" i="7"/>
  <c r="AK4745" i="7"/>
  <c r="AJ4745" i="7"/>
  <c r="AI4745" i="7"/>
  <c r="AH4745" i="7"/>
  <c r="AG4745" i="7"/>
  <c r="T4745" i="7"/>
  <c r="L4745" i="7"/>
  <c r="N4745" i="7" s="1"/>
  <c r="J4745" i="7"/>
  <c r="I4745" i="7"/>
  <c r="AR4744" i="7"/>
  <c r="AQ4744" i="7"/>
  <c r="AP4744" i="7"/>
  <c r="AO4744" i="7"/>
  <c r="AN4744" i="7"/>
  <c r="AM4744" i="7"/>
  <c r="AL4744" i="7"/>
  <c r="AK4744" i="7"/>
  <c r="AJ4744" i="7"/>
  <c r="AI4744" i="7"/>
  <c r="AH4744" i="7"/>
  <c r="AG4744" i="7"/>
  <c r="T4744" i="7"/>
  <c r="L4744" i="7"/>
  <c r="M4744" i="7" s="1"/>
  <c r="I4744" i="7"/>
  <c r="J4744" i="7" s="1"/>
  <c r="AR4743" i="7"/>
  <c r="AQ4743" i="7"/>
  <c r="AP4743" i="7"/>
  <c r="AO4743" i="7"/>
  <c r="AN4743" i="7"/>
  <c r="AM4743" i="7"/>
  <c r="AL4743" i="7"/>
  <c r="AK4743" i="7"/>
  <c r="AJ4743" i="7"/>
  <c r="AI4743" i="7"/>
  <c r="AH4743" i="7"/>
  <c r="AG4743" i="7"/>
  <c r="T4743" i="7"/>
  <c r="L4743" i="7"/>
  <c r="I4743" i="7"/>
  <c r="J4743" i="7" s="1"/>
  <c r="AR4742" i="7"/>
  <c r="AQ4742" i="7"/>
  <c r="AP4742" i="7"/>
  <c r="AO4742" i="7"/>
  <c r="AN4742" i="7"/>
  <c r="AM4742" i="7"/>
  <c r="AL4742" i="7"/>
  <c r="AK4742" i="7"/>
  <c r="AJ4742" i="7"/>
  <c r="AI4742" i="7"/>
  <c r="AH4742" i="7"/>
  <c r="AG4742" i="7"/>
  <c r="T4742" i="7"/>
  <c r="L4742" i="7"/>
  <c r="N4742" i="7" s="1"/>
  <c r="J4742" i="7"/>
  <c r="I4742" i="7"/>
  <c r="AR4741" i="7"/>
  <c r="AQ4741" i="7"/>
  <c r="AP4741" i="7"/>
  <c r="AO4741" i="7"/>
  <c r="AN4741" i="7"/>
  <c r="AM4741" i="7"/>
  <c r="AL4741" i="7"/>
  <c r="AK4741" i="7"/>
  <c r="AJ4741" i="7"/>
  <c r="AI4741" i="7"/>
  <c r="AH4741" i="7"/>
  <c r="AG4741" i="7"/>
  <c r="T4741" i="7"/>
  <c r="L4741" i="7"/>
  <c r="N4741" i="7" s="1"/>
  <c r="J4741" i="7"/>
  <c r="I4741" i="7"/>
  <c r="AR4740" i="7"/>
  <c r="AQ4740" i="7"/>
  <c r="AP4740" i="7"/>
  <c r="AO4740" i="7"/>
  <c r="AN4740" i="7"/>
  <c r="AM4740" i="7"/>
  <c r="AL4740" i="7"/>
  <c r="AK4740" i="7"/>
  <c r="AJ4740" i="7"/>
  <c r="AI4740" i="7"/>
  <c r="AH4740" i="7"/>
  <c r="AG4740" i="7"/>
  <c r="T4740" i="7"/>
  <c r="L4740" i="7"/>
  <c r="M4740" i="7" s="1"/>
  <c r="I4740" i="7"/>
  <c r="J4740" i="7" s="1"/>
  <c r="AR4739" i="7"/>
  <c r="AQ4739" i="7"/>
  <c r="AP4739" i="7"/>
  <c r="AO4739" i="7"/>
  <c r="AN4739" i="7"/>
  <c r="AM4739" i="7"/>
  <c r="AL4739" i="7"/>
  <c r="AK4739" i="7"/>
  <c r="AJ4739" i="7"/>
  <c r="AI4739" i="7"/>
  <c r="AH4739" i="7"/>
  <c r="AG4739" i="7"/>
  <c r="T4739" i="7"/>
  <c r="L4739" i="7"/>
  <c r="I4739" i="7"/>
  <c r="J4739" i="7" s="1"/>
  <c r="AR4738" i="7"/>
  <c r="AQ4738" i="7"/>
  <c r="AP4738" i="7"/>
  <c r="AO4738" i="7"/>
  <c r="AN4738" i="7"/>
  <c r="AM4738" i="7"/>
  <c r="AL4738" i="7"/>
  <c r="AK4738" i="7"/>
  <c r="AJ4738" i="7"/>
  <c r="AI4738" i="7"/>
  <c r="AH4738" i="7"/>
  <c r="AG4738" i="7"/>
  <c r="T4738" i="7"/>
  <c r="L4738" i="7"/>
  <c r="M4738" i="7" s="1"/>
  <c r="I4738" i="7"/>
  <c r="J4738" i="7" s="1"/>
  <c r="AR4737" i="7"/>
  <c r="AQ4737" i="7"/>
  <c r="AP4737" i="7"/>
  <c r="AO4737" i="7"/>
  <c r="AN4737" i="7"/>
  <c r="AM4737" i="7"/>
  <c r="AL4737" i="7"/>
  <c r="AK4737" i="7"/>
  <c r="AJ4737" i="7"/>
  <c r="AI4737" i="7"/>
  <c r="AH4737" i="7"/>
  <c r="AG4737" i="7"/>
  <c r="T4737" i="7"/>
  <c r="L4737" i="7"/>
  <c r="J4737" i="7"/>
  <c r="I4737" i="7"/>
  <c r="AR4736" i="7"/>
  <c r="AQ4736" i="7"/>
  <c r="AP4736" i="7"/>
  <c r="AO4736" i="7"/>
  <c r="AN4736" i="7"/>
  <c r="AM4736" i="7"/>
  <c r="AL4736" i="7"/>
  <c r="AK4736" i="7"/>
  <c r="AJ4736" i="7"/>
  <c r="AI4736" i="7"/>
  <c r="AH4736" i="7"/>
  <c r="AG4736" i="7"/>
  <c r="T4736" i="7"/>
  <c r="L4736" i="7"/>
  <c r="M4736" i="7" s="1"/>
  <c r="I4736" i="7"/>
  <c r="J4736" i="7" s="1"/>
  <c r="AR4735" i="7"/>
  <c r="AQ4735" i="7"/>
  <c r="AP4735" i="7"/>
  <c r="AO4735" i="7"/>
  <c r="AN4735" i="7"/>
  <c r="AM4735" i="7"/>
  <c r="AL4735" i="7"/>
  <c r="AK4735" i="7"/>
  <c r="AJ4735" i="7"/>
  <c r="AI4735" i="7"/>
  <c r="AH4735" i="7"/>
  <c r="AG4735" i="7"/>
  <c r="T4735" i="7"/>
  <c r="L4735" i="7"/>
  <c r="I4735" i="7"/>
  <c r="J4735" i="7" s="1"/>
  <c r="AR4734" i="7"/>
  <c r="AQ4734" i="7"/>
  <c r="AP4734" i="7"/>
  <c r="AO4734" i="7"/>
  <c r="AN4734" i="7"/>
  <c r="AM4734" i="7"/>
  <c r="AL4734" i="7"/>
  <c r="AK4734" i="7"/>
  <c r="AJ4734" i="7"/>
  <c r="AI4734" i="7"/>
  <c r="AH4734" i="7"/>
  <c r="AG4734" i="7"/>
  <c r="T4734" i="7"/>
  <c r="L4734" i="7"/>
  <c r="J4734" i="7"/>
  <c r="I4734" i="7"/>
  <c r="AR4733" i="7"/>
  <c r="AQ4733" i="7"/>
  <c r="AP4733" i="7"/>
  <c r="AO4733" i="7"/>
  <c r="AN4733" i="7"/>
  <c r="AM4733" i="7"/>
  <c r="AL4733" i="7"/>
  <c r="AK4733" i="7"/>
  <c r="AJ4733" i="7"/>
  <c r="AI4733" i="7"/>
  <c r="AH4733" i="7"/>
  <c r="AG4733" i="7"/>
  <c r="T4733" i="7"/>
  <c r="L4733" i="7"/>
  <c r="N4733" i="7" s="1"/>
  <c r="I4733" i="7"/>
  <c r="J4733" i="7" s="1"/>
  <c r="AR4732" i="7"/>
  <c r="AQ4732" i="7"/>
  <c r="AP4732" i="7"/>
  <c r="AO4732" i="7"/>
  <c r="AN4732" i="7"/>
  <c r="AM4732" i="7"/>
  <c r="AL4732" i="7"/>
  <c r="AK4732" i="7"/>
  <c r="AJ4732" i="7"/>
  <c r="AI4732" i="7"/>
  <c r="AH4732" i="7"/>
  <c r="AG4732" i="7"/>
  <c r="T4732" i="7"/>
  <c r="L4732" i="7"/>
  <c r="N4732" i="7" s="1"/>
  <c r="J4732" i="7"/>
  <c r="I4732" i="7"/>
  <c r="AR4731" i="7"/>
  <c r="AQ4731" i="7"/>
  <c r="AP4731" i="7"/>
  <c r="AO4731" i="7"/>
  <c r="AN4731" i="7"/>
  <c r="AM4731" i="7"/>
  <c r="AL4731" i="7"/>
  <c r="AK4731" i="7"/>
  <c r="AJ4731" i="7"/>
  <c r="AI4731" i="7"/>
  <c r="AH4731" i="7"/>
  <c r="AG4731" i="7"/>
  <c r="T4731" i="7"/>
  <c r="L4731" i="7"/>
  <c r="M4731" i="7" s="1"/>
  <c r="I4731" i="7"/>
  <c r="J4731" i="7" s="1"/>
  <c r="AR4730" i="7"/>
  <c r="AQ4730" i="7"/>
  <c r="AP4730" i="7"/>
  <c r="AO4730" i="7"/>
  <c r="AN4730" i="7"/>
  <c r="AM4730" i="7"/>
  <c r="AL4730" i="7"/>
  <c r="AK4730" i="7"/>
  <c r="AJ4730" i="7"/>
  <c r="AI4730" i="7"/>
  <c r="AH4730" i="7"/>
  <c r="AG4730" i="7"/>
  <c r="T4730" i="7"/>
  <c r="L4730" i="7"/>
  <c r="M4730" i="7" s="1"/>
  <c r="I4730" i="7"/>
  <c r="J4730" i="7" s="1"/>
  <c r="AR4729" i="7"/>
  <c r="AQ4729" i="7"/>
  <c r="AP4729" i="7"/>
  <c r="AO4729" i="7"/>
  <c r="AN4729" i="7"/>
  <c r="AM4729" i="7"/>
  <c r="AL4729" i="7"/>
  <c r="AK4729" i="7"/>
  <c r="AJ4729" i="7"/>
  <c r="AI4729" i="7"/>
  <c r="AH4729" i="7"/>
  <c r="AG4729" i="7"/>
  <c r="T4729" i="7"/>
  <c r="L4729" i="7"/>
  <c r="N4729" i="7" s="1"/>
  <c r="J4729" i="7"/>
  <c r="I4729" i="7"/>
  <c r="AR4728" i="7"/>
  <c r="AQ4728" i="7"/>
  <c r="AP4728" i="7"/>
  <c r="AO4728" i="7"/>
  <c r="AN4728" i="7"/>
  <c r="AM4728" i="7"/>
  <c r="AL4728" i="7"/>
  <c r="AK4728" i="7"/>
  <c r="AJ4728" i="7"/>
  <c r="AI4728" i="7"/>
  <c r="AH4728" i="7"/>
  <c r="AG4728" i="7"/>
  <c r="T4728" i="7"/>
  <c r="L4728" i="7"/>
  <c r="M4728" i="7" s="1"/>
  <c r="I4728" i="7"/>
  <c r="J4728" i="7" s="1"/>
  <c r="AR4727" i="7"/>
  <c r="AQ4727" i="7"/>
  <c r="AP4727" i="7"/>
  <c r="AO4727" i="7"/>
  <c r="AN4727" i="7"/>
  <c r="AM4727" i="7"/>
  <c r="AL4727" i="7"/>
  <c r="AK4727" i="7"/>
  <c r="AJ4727" i="7"/>
  <c r="AI4727" i="7"/>
  <c r="AH4727" i="7"/>
  <c r="AG4727" i="7"/>
  <c r="T4727" i="7"/>
  <c r="L4727" i="7"/>
  <c r="M4727" i="7" s="1"/>
  <c r="I4727" i="7"/>
  <c r="J4727" i="7" s="1"/>
  <c r="AR4726" i="7"/>
  <c r="AQ4726" i="7"/>
  <c r="AP4726" i="7"/>
  <c r="AO4726" i="7"/>
  <c r="AN4726" i="7"/>
  <c r="AM4726" i="7"/>
  <c r="AL4726" i="7"/>
  <c r="AK4726" i="7"/>
  <c r="AJ4726" i="7"/>
  <c r="AI4726" i="7"/>
  <c r="AH4726" i="7"/>
  <c r="AG4726" i="7"/>
  <c r="T4726" i="7"/>
  <c r="L4726" i="7"/>
  <c r="N4726" i="7" s="1"/>
  <c r="J4726" i="7"/>
  <c r="I4726" i="7"/>
  <c r="AR4725" i="7"/>
  <c r="AQ4725" i="7"/>
  <c r="AP4725" i="7"/>
  <c r="AO4725" i="7"/>
  <c r="AN4725" i="7"/>
  <c r="AM4725" i="7"/>
  <c r="AL4725" i="7"/>
  <c r="AK4725" i="7"/>
  <c r="AJ4725" i="7"/>
  <c r="AI4725" i="7"/>
  <c r="AH4725" i="7"/>
  <c r="AG4725" i="7"/>
  <c r="T4725" i="7"/>
  <c r="L4725" i="7"/>
  <c r="N4725" i="7" s="1"/>
  <c r="I4725" i="7"/>
  <c r="J4725" i="7" s="1"/>
  <c r="AR4724" i="7"/>
  <c r="AQ4724" i="7"/>
  <c r="AP4724" i="7"/>
  <c r="AO4724" i="7"/>
  <c r="AN4724" i="7"/>
  <c r="AM4724" i="7"/>
  <c r="AL4724" i="7"/>
  <c r="AK4724" i="7"/>
  <c r="AJ4724" i="7"/>
  <c r="AI4724" i="7"/>
  <c r="AH4724" i="7"/>
  <c r="AG4724" i="7"/>
  <c r="T4724" i="7"/>
  <c r="L4724" i="7"/>
  <c r="I4724" i="7"/>
  <c r="J4724" i="7" s="1"/>
  <c r="AR4723" i="7"/>
  <c r="AQ4723" i="7"/>
  <c r="AP4723" i="7"/>
  <c r="AO4723" i="7"/>
  <c r="AN4723" i="7"/>
  <c r="AM4723" i="7"/>
  <c r="AL4723" i="7"/>
  <c r="AK4723" i="7"/>
  <c r="AJ4723" i="7"/>
  <c r="AI4723" i="7"/>
  <c r="AH4723" i="7"/>
  <c r="AG4723" i="7"/>
  <c r="T4723" i="7"/>
  <c r="L4723" i="7"/>
  <c r="M4723" i="7" s="1"/>
  <c r="J4723" i="7"/>
  <c r="I4723" i="7"/>
  <c r="AR4722" i="7"/>
  <c r="AQ4722" i="7"/>
  <c r="AP4722" i="7"/>
  <c r="AO4722" i="7"/>
  <c r="AN4722" i="7"/>
  <c r="AM4722" i="7"/>
  <c r="AL4722" i="7"/>
  <c r="AK4722" i="7"/>
  <c r="AJ4722" i="7"/>
  <c r="AI4722" i="7"/>
  <c r="AH4722" i="7"/>
  <c r="AG4722" i="7"/>
  <c r="T4722" i="7"/>
  <c r="L4722" i="7"/>
  <c r="M4722" i="7" s="1"/>
  <c r="I4722" i="7"/>
  <c r="J4722" i="7" s="1"/>
  <c r="AR4721" i="7"/>
  <c r="AQ4721" i="7"/>
  <c r="AP4721" i="7"/>
  <c r="AO4721" i="7"/>
  <c r="AN4721" i="7"/>
  <c r="AM4721" i="7"/>
  <c r="AL4721" i="7"/>
  <c r="AK4721" i="7"/>
  <c r="AJ4721" i="7"/>
  <c r="AI4721" i="7"/>
  <c r="AH4721" i="7"/>
  <c r="AG4721" i="7"/>
  <c r="T4721" i="7"/>
  <c r="L4721" i="7"/>
  <c r="N4721" i="7" s="1"/>
  <c r="J4721" i="7"/>
  <c r="I4721" i="7"/>
  <c r="AR4720" i="7"/>
  <c r="AQ4720" i="7"/>
  <c r="AP4720" i="7"/>
  <c r="AO4720" i="7"/>
  <c r="AN4720" i="7"/>
  <c r="AM4720" i="7"/>
  <c r="AL4720" i="7"/>
  <c r="AK4720" i="7"/>
  <c r="AJ4720" i="7"/>
  <c r="AI4720" i="7"/>
  <c r="AH4720" i="7"/>
  <c r="AG4720" i="7"/>
  <c r="T4720" i="7"/>
  <c r="L4720" i="7"/>
  <c r="N4720" i="7" s="1"/>
  <c r="I4720" i="7"/>
  <c r="J4720" i="7" s="1"/>
  <c r="AR4719" i="7"/>
  <c r="AQ4719" i="7"/>
  <c r="AP4719" i="7"/>
  <c r="AO4719" i="7"/>
  <c r="AN4719" i="7"/>
  <c r="AM4719" i="7"/>
  <c r="AL4719" i="7"/>
  <c r="AK4719" i="7"/>
  <c r="AJ4719" i="7"/>
  <c r="AI4719" i="7"/>
  <c r="AH4719" i="7"/>
  <c r="AG4719" i="7"/>
  <c r="T4719" i="7"/>
  <c r="L4719" i="7"/>
  <c r="M4719" i="7" s="1"/>
  <c r="I4719" i="7"/>
  <c r="J4719" i="7" s="1"/>
  <c r="AR4718" i="7"/>
  <c r="AQ4718" i="7"/>
  <c r="AP4718" i="7"/>
  <c r="AO4718" i="7"/>
  <c r="AN4718" i="7"/>
  <c r="AM4718" i="7"/>
  <c r="AL4718" i="7"/>
  <c r="AK4718" i="7"/>
  <c r="AJ4718" i="7"/>
  <c r="AI4718" i="7"/>
  <c r="AH4718" i="7"/>
  <c r="AG4718" i="7"/>
  <c r="T4718" i="7"/>
  <c r="L4718" i="7"/>
  <c r="J4718" i="7"/>
  <c r="I4718" i="7"/>
  <c r="AR4717" i="7"/>
  <c r="AQ4717" i="7"/>
  <c r="AP4717" i="7"/>
  <c r="AO4717" i="7"/>
  <c r="AN4717" i="7"/>
  <c r="AM4717" i="7"/>
  <c r="AL4717" i="7"/>
  <c r="AK4717" i="7"/>
  <c r="AJ4717" i="7"/>
  <c r="AI4717" i="7"/>
  <c r="AH4717" i="7"/>
  <c r="AG4717" i="7"/>
  <c r="T4717" i="7"/>
  <c r="L4717" i="7"/>
  <c r="I4717" i="7"/>
  <c r="J4717" i="7" s="1"/>
  <c r="AR4716" i="7"/>
  <c r="AQ4716" i="7"/>
  <c r="AP4716" i="7"/>
  <c r="AO4716" i="7"/>
  <c r="AN4716" i="7"/>
  <c r="AM4716" i="7"/>
  <c r="AL4716" i="7"/>
  <c r="AK4716" i="7"/>
  <c r="AJ4716" i="7"/>
  <c r="AI4716" i="7"/>
  <c r="AH4716" i="7"/>
  <c r="AG4716" i="7"/>
  <c r="T4716" i="7"/>
  <c r="L4716" i="7"/>
  <c r="M4716" i="7" s="1"/>
  <c r="J4716" i="7"/>
  <c r="I4716" i="7"/>
  <c r="AR4715" i="7"/>
  <c r="AQ4715" i="7"/>
  <c r="AP4715" i="7"/>
  <c r="AO4715" i="7"/>
  <c r="AN4715" i="7"/>
  <c r="AM4715" i="7"/>
  <c r="AL4715" i="7"/>
  <c r="AK4715" i="7"/>
  <c r="AJ4715" i="7"/>
  <c r="AI4715" i="7"/>
  <c r="AH4715" i="7"/>
  <c r="AG4715" i="7"/>
  <c r="T4715" i="7"/>
  <c r="L4715" i="7"/>
  <c r="N4715" i="7" s="1"/>
  <c r="I4715" i="7"/>
  <c r="J4715" i="7" s="1"/>
  <c r="AR4714" i="7"/>
  <c r="AQ4714" i="7"/>
  <c r="AP4714" i="7"/>
  <c r="AO4714" i="7"/>
  <c r="AN4714" i="7"/>
  <c r="AM4714" i="7"/>
  <c r="AL4714" i="7"/>
  <c r="AK4714" i="7"/>
  <c r="AJ4714" i="7"/>
  <c r="AI4714" i="7"/>
  <c r="AH4714" i="7"/>
  <c r="AG4714" i="7"/>
  <c r="T4714" i="7"/>
  <c r="L4714" i="7"/>
  <c r="N4714" i="7" s="1"/>
  <c r="J4714" i="7"/>
  <c r="I4714" i="7"/>
  <c r="AR4713" i="7"/>
  <c r="AQ4713" i="7"/>
  <c r="AP4713" i="7"/>
  <c r="AO4713" i="7"/>
  <c r="AN4713" i="7"/>
  <c r="AM4713" i="7"/>
  <c r="AL4713" i="7"/>
  <c r="AK4713" i="7"/>
  <c r="AJ4713" i="7"/>
  <c r="AI4713" i="7"/>
  <c r="AH4713" i="7"/>
  <c r="AG4713" i="7"/>
  <c r="T4713" i="7"/>
  <c r="L4713" i="7"/>
  <c r="J4713" i="7"/>
  <c r="I4713" i="7"/>
  <c r="AR4712" i="7"/>
  <c r="AQ4712" i="7"/>
  <c r="AP4712" i="7"/>
  <c r="AO4712" i="7"/>
  <c r="AN4712" i="7"/>
  <c r="AM4712" i="7"/>
  <c r="AL4712" i="7"/>
  <c r="AK4712" i="7"/>
  <c r="AJ4712" i="7"/>
  <c r="AI4712" i="7"/>
  <c r="AH4712" i="7"/>
  <c r="AG4712" i="7"/>
  <c r="T4712" i="7"/>
  <c r="L4712" i="7"/>
  <c r="N4712" i="7" s="1"/>
  <c r="I4712" i="7"/>
  <c r="J4712" i="7" s="1"/>
  <c r="AR4711" i="7"/>
  <c r="AQ4711" i="7"/>
  <c r="AP4711" i="7"/>
  <c r="AO4711" i="7"/>
  <c r="AN4711" i="7"/>
  <c r="AM4711" i="7"/>
  <c r="AL4711" i="7"/>
  <c r="AK4711" i="7"/>
  <c r="AJ4711" i="7"/>
  <c r="AI4711" i="7"/>
  <c r="AH4711" i="7"/>
  <c r="AG4711" i="7"/>
  <c r="T4711" i="7"/>
  <c r="L4711" i="7"/>
  <c r="M4711" i="7" s="1"/>
  <c r="I4711" i="7"/>
  <c r="J4711" i="7" s="1"/>
  <c r="AR4710" i="7"/>
  <c r="AQ4710" i="7"/>
  <c r="AP4710" i="7"/>
  <c r="AO4710" i="7"/>
  <c r="AN4710" i="7"/>
  <c r="AM4710" i="7"/>
  <c r="AL4710" i="7"/>
  <c r="AK4710" i="7"/>
  <c r="AJ4710" i="7"/>
  <c r="AI4710" i="7"/>
  <c r="AH4710" i="7"/>
  <c r="AG4710" i="7"/>
  <c r="T4710" i="7"/>
  <c r="L4710" i="7"/>
  <c r="I4710" i="7"/>
  <c r="J4710" i="7" s="1"/>
  <c r="AR4709" i="7"/>
  <c r="AQ4709" i="7"/>
  <c r="AP4709" i="7"/>
  <c r="AO4709" i="7"/>
  <c r="AN4709" i="7"/>
  <c r="AM4709" i="7"/>
  <c r="AL4709" i="7"/>
  <c r="AK4709" i="7"/>
  <c r="AJ4709" i="7"/>
  <c r="AI4709" i="7"/>
  <c r="AH4709" i="7"/>
  <c r="AG4709" i="7"/>
  <c r="T4709" i="7"/>
  <c r="L4709" i="7"/>
  <c r="M4709" i="7" s="1"/>
  <c r="J4709" i="7"/>
  <c r="I4709" i="7"/>
  <c r="AR4708" i="7"/>
  <c r="AQ4708" i="7"/>
  <c r="AP4708" i="7"/>
  <c r="AO4708" i="7"/>
  <c r="AN4708" i="7"/>
  <c r="AM4708" i="7"/>
  <c r="AL4708" i="7"/>
  <c r="AK4708" i="7"/>
  <c r="AJ4708" i="7"/>
  <c r="AI4708" i="7"/>
  <c r="AH4708" i="7"/>
  <c r="AG4708" i="7"/>
  <c r="T4708" i="7"/>
  <c r="L4708" i="7"/>
  <c r="I4708" i="7"/>
  <c r="J4708" i="7" s="1"/>
  <c r="AR4707" i="7"/>
  <c r="AQ4707" i="7"/>
  <c r="AP4707" i="7"/>
  <c r="AO4707" i="7"/>
  <c r="AN4707" i="7"/>
  <c r="AM4707" i="7"/>
  <c r="AL4707" i="7"/>
  <c r="AK4707" i="7"/>
  <c r="AJ4707" i="7"/>
  <c r="AI4707" i="7"/>
  <c r="AH4707" i="7"/>
  <c r="AG4707" i="7"/>
  <c r="T4707" i="7"/>
  <c r="L4707" i="7"/>
  <c r="N4707" i="7" s="1"/>
  <c r="J4707" i="7"/>
  <c r="I4707" i="7"/>
  <c r="AR4706" i="7"/>
  <c r="AQ4706" i="7"/>
  <c r="AP4706" i="7"/>
  <c r="AO4706" i="7"/>
  <c r="AN4706" i="7"/>
  <c r="AM4706" i="7"/>
  <c r="AL4706" i="7"/>
  <c r="AK4706" i="7"/>
  <c r="AJ4706" i="7"/>
  <c r="AI4706" i="7"/>
  <c r="AH4706" i="7"/>
  <c r="AG4706" i="7"/>
  <c r="T4706" i="7"/>
  <c r="L4706" i="7"/>
  <c r="I4706" i="7"/>
  <c r="J4706" i="7" s="1"/>
  <c r="AR4705" i="7"/>
  <c r="AQ4705" i="7"/>
  <c r="AP4705" i="7"/>
  <c r="AO4705" i="7"/>
  <c r="AN4705" i="7"/>
  <c r="AM4705" i="7"/>
  <c r="AL4705" i="7"/>
  <c r="AK4705" i="7"/>
  <c r="AJ4705" i="7"/>
  <c r="AI4705" i="7"/>
  <c r="AH4705" i="7"/>
  <c r="AG4705" i="7"/>
  <c r="T4705" i="7"/>
  <c r="L4705" i="7"/>
  <c r="N4705" i="7" s="1"/>
  <c r="J4705" i="7"/>
  <c r="I4705" i="7"/>
  <c r="AR4704" i="7"/>
  <c r="AQ4704" i="7"/>
  <c r="AP4704" i="7"/>
  <c r="AO4704" i="7"/>
  <c r="AN4704" i="7"/>
  <c r="AM4704" i="7"/>
  <c r="AL4704" i="7"/>
  <c r="AK4704" i="7"/>
  <c r="AJ4704" i="7"/>
  <c r="AI4704" i="7"/>
  <c r="AH4704" i="7"/>
  <c r="AG4704" i="7"/>
  <c r="T4704" i="7"/>
  <c r="L4704" i="7"/>
  <c r="N4704" i="7" s="1"/>
  <c r="I4704" i="7"/>
  <c r="J4704" i="7" s="1"/>
  <c r="AR4703" i="7"/>
  <c r="AQ4703" i="7"/>
  <c r="AP4703" i="7"/>
  <c r="AO4703" i="7"/>
  <c r="AN4703" i="7"/>
  <c r="AM4703" i="7"/>
  <c r="AL4703" i="7"/>
  <c r="AK4703" i="7"/>
  <c r="AJ4703" i="7"/>
  <c r="AI4703" i="7"/>
  <c r="AH4703" i="7"/>
  <c r="AG4703" i="7"/>
  <c r="T4703" i="7"/>
  <c r="L4703" i="7"/>
  <c r="N4703" i="7" s="1"/>
  <c r="I4703" i="7"/>
  <c r="J4703" i="7" s="1"/>
  <c r="AR4702" i="7"/>
  <c r="AQ4702" i="7"/>
  <c r="AP4702" i="7"/>
  <c r="AO4702" i="7"/>
  <c r="AN4702" i="7"/>
  <c r="AM4702" i="7"/>
  <c r="AL4702" i="7"/>
  <c r="AK4702" i="7"/>
  <c r="AJ4702" i="7"/>
  <c r="AI4702" i="7"/>
  <c r="AH4702" i="7"/>
  <c r="AG4702" i="7"/>
  <c r="T4702" i="7"/>
  <c r="L4702" i="7"/>
  <c r="I4702" i="7"/>
  <c r="J4702" i="7" s="1"/>
  <c r="AR4701" i="7"/>
  <c r="AQ4701" i="7"/>
  <c r="AP4701" i="7"/>
  <c r="AO4701" i="7"/>
  <c r="AN4701" i="7"/>
  <c r="AM4701" i="7"/>
  <c r="AL4701" i="7"/>
  <c r="AK4701" i="7"/>
  <c r="AJ4701" i="7"/>
  <c r="AI4701" i="7"/>
  <c r="AH4701" i="7"/>
  <c r="AG4701" i="7"/>
  <c r="T4701" i="7"/>
  <c r="L4701" i="7"/>
  <c r="N4701" i="7" s="1"/>
  <c r="I4701" i="7"/>
  <c r="J4701" i="7" s="1"/>
  <c r="AR4700" i="7"/>
  <c r="AQ4700" i="7"/>
  <c r="AP4700" i="7"/>
  <c r="AO4700" i="7"/>
  <c r="AN4700" i="7"/>
  <c r="AM4700" i="7"/>
  <c r="AL4700" i="7"/>
  <c r="AK4700" i="7"/>
  <c r="AJ4700" i="7"/>
  <c r="AI4700" i="7"/>
  <c r="AH4700" i="7"/>
  <c r="AG4700" i="7"/>
  <c r="T4700" i="7"/>
  <c r="L4700" i="7"/>
  <c r="M4700" i="7" s="1"/>
  <c r="I4700" i="7"/>
  <c r="J4700" i="7" s="1"/>
  <c r="AR4699" i="7"/>
  <c r="AQ4699" i="7"/>
  <c r="AP4699" i="7"/>
  <c r="AO4699" i="7"/>
  <c r="AN4699" i="7"/>
  <c r="AM4699" i="7"/>
  <c r="AL4699" i="7"/>
  <c r="AK4699" i="7"/>
  <c r="AJ4699" i="7"/>
  <c r="AI4699" i="7"/>
  <c r="AH4699" i="7"/>
  <c r="AG4699" i="7"/>
  <c r="T4699" i="7"/>
  <c r="L4699" i="7"/>
  <c r="M4699" i="7" s="1"/>
  <c r="J4699" i="7"/>
  <c r="I4699" i="7"/>
  <c r="AR4698" i="7"/>
  <c r="AQ4698" i="7"/>
  <c r="AP4698" i="7"/>
  <c r="AO4698" i="7"/>
  <c r="AN4698" i="7"/>
  <c r="AM4698" i="7"/>
  <c r="AL4698" i="7"/>
  <c r="AK4698" i="7"/>
  <c r="AJ4698" i="7"/>
  <c r="AI4698" i="7"/>
  <c r="AH4698" i="7"/>
  <c r="AG4698" i="7"/>
  <c r="T4698" i="7"/>
  <c r="L4698" i="7"/>
  <c r="N4698" i="7" s="1"/>
  <c r="I4698" i="7"/>
  <c r="J4698" i="7" s="1"/>
  <c r="AR4697" i="7"/>
  <c r="AQ4697" i="7"/>
  <c r="AP4697" i="7"/>
  <c r="AO4697" i="7"/>
  <c r="AN4697" i="7"/>
  <c r="AM4697" i="7"/>
  <c r="AL4697" i="7"/>
  <c r="AK4697" i="7"/>
  <c r="AJ4697" i="7"/>
  <c r="AI4697" i="7"/>
  <c r="AH4697" i="7"/>
  <c r="AG4697" i="7"/>
  <c r="T4697" i="7"/>
  <c r="L4697" i="7"/>
  <c r="J4697" i="7"/>
  <c r="I4697" i="7"/>
  <c r="AR4696" i="7"/>
  <c r="AQ4696" i="7"/>
  <c r="AP4696" i="7"/>
  <c r="AO4696" i="7"/>
  <c r="AN4696" i="7"/>
  <c r="AM4696" i="7"/>
  <c r="AL4696" i="7"/>
  <c r="AK4696" i="7"/>
  <c r="AJ4696" i="7"/>
  <c r="AI4696" i="7"/>
  <c r="AH4696" i="7"/>
  <c r="AG4696" i="7"/>
  <c r="T4696" i="7"/>
  <c r="L4696" i="7"/>
  <c r="N4696" i="7" s="1"/>
  <c r="I4696" i="7"/>
  <c r="J4696" i="7" s="1"/>
  <c r="AR4695" i="7"/>
  <c r="AQ4695" i="7"/>
  <c r="AP4695" i="7"/>
  <c r="AO4695" i="7"/>
  <c r="AN4695" i="7"/>
  <c r="AM4695" i="7"/>
  <c r="AL4695" i="7"/>
  <c r="AK4695" i="7"/>
  <c r="AJ4695" i="7"/>
  <c r="AI4695" i="7"/>
  <c r="AH4695" i="7"/>
  <c r="AG4695" i="7"/>
  <c r="T4695" i="7"/>
  <c r="L4695" i="7"/>
  <c r="J4695" i="7"/>
  <c r="I4695" i="7"/>
  <c r="AR4694" i="7"/>
  <c r="AQ4694" i="7"/>
  <c r="AP4694" i="7"/>
  <c r="AO4694" i="7"/>
  <c r="AN4694" i="7"/>
  <c r="AM4694" i="7"/>
  <c r="AL4694" i="7"/>
  <c r="AK4694" i="7"/>
  <c r="AJ4694" i="7"/>
  <c r="AI4694" i="7"/>
  <c r="AH4694" i="7"/>
  <c r="AG4694" i="7"/>
  <c r="T4694" i="7"/>
  <c r="L4694" i="7"/>
  <c r="N4694" i="7" s="1"/>
  <c r="I4694" i="7"/>
  <c r="J4694" i="7" s="1"/>
  <c r="AR4693" i="7"/>
  <c r="AQ4693" i="7"/>
  <c r="AP4693" i="7"/>
  <c r="AO4693" i="7"/>
  <c r="AN4693" i="7"/>
  <c r="AM4693" i="7"/>
  <c r="AL4693" i="7"/>
  <c r="AK4693" i="7"/>
  <c r="AJ4693" i="7"/>
  <c r="AI4693" i="7"/>
  <c r="AH4693" i="7"/>
  <c r="AG4693" i="7"/>
  <c r="T4693" i="7"/>
  <c r="L4693" i="7"/>
  <c r="I4693" i="7"/>
  <c r="J4693" i="7" s="1"/>
  <c r="AR4692" i="7"/>
  <c r="AQ4692" i="7"/>
  <c r="AP4692" i="7"/>
  <c r="AO4692" i="7"/>
  <c r="AN4692" i="7"/>
  <c r="AM4692" i="7"/>
  <c r="AL4692" i="7"/>
  <c r="AK4692" i="7"/>
  <c r="AJ4692" i="7"/>
  <c r="AI4692" i="7"/>
  <c r="AH4692" i="7"/>
  <c r="AG4692" i="7"/>
  <c r="T4692" i="7"/>
  <c r="L4692" i="7"/>
  <c r="M4692" i="7" s="1"/>
  <c r="I4692" i="7"/>
  <c r="J4692" i="7" s="1"/>
  <c r="AR4691" i="7"/>
  <c r="AQ4691" i="7"/>
  <c r="AP4691" i="7"/>
  <c r="AO4691" i="7"/>
  <c r="AN4691" i="7"/>
  <c r="AM4691" i="7"/>
  <c r="AL4691" i="7"/>
  <c r="AK4691" i="7"/>
  <c r="AJ4691" i="7"/>
  <c r="AI4691" i="7"/>
  <c r="AH4691" i="7"/>
  <c r="AG4691" i="7"/>
  <c r="T4691" i="7"/>
  <c r="L4691" i="7"/>
  <c r="J4691" i="7"/>
  <c r="I4691" i="7"/>
  <c r="AR4690" i="7"/>
  <c r="AQ4690" i="7"/>
  <c r="AP4690" i="7"/>
  <c r="AO4690" i="7"/>
  <c r="AN4690" i="7"/>
  <c r="AM4690" i="7"/>
  <c r="AL4690" i="7"/>
  <c r="AK4690" i="7"/>
  <c r="AJ4690" i="7"/>
  <c r="AI4690" i="7"/>
  <c r="AH4690" i="7"/>
  <c r="AG4690" i="7"/>
  <c r="T4690" i="7"/>
  <c r="L4690" i="7"/>
  <c r="M4690" i="7" s="1"/>
  <c r="I4690" i="7"/>
  <c r="J4690" i="7" s="1"/>
  <c r="AR4689" i="7"/>
  <c r="AQ4689" i="7"/>
  <c r="AP4689" i="7"/>
  <c r="AO4689" i="7"/>
  <c r="AN4689" i="7"/>
  <c r="AM4689" i="7"/>
  <c r="AL4689" i="7"/>
  <c r="AK4689" i="7"/>
  <c r="AJ4689" i="7"/>
  <c r="AI4689" i="7"/>
  <c r="AH4689" i="7"/>
  <c r="AG4689" i="7"/>
  <c r="T4689" i="7"/>
  <c r="L4689" i="7"/>
  <c r="N4689" i="7" s="1"/>
  <c r="J4689" i="7"/>
  <c r="I4689" i="7"/>
  <c r="AR4688" i="7"/>
  <c r="AQ4688" i="7"/>
  <c r="AP4688" i="7"/>
  <c r="AO4688" i="7"/>
  <c r="AN4688" i="7"/>
  <c r="AM4688" i="7"/>
  <c r="AL4688" i="7"/>
  <c r="AK4688" i="7"/>
  <c r="AJ4688" i="7"/>
  <c r="AI4688" i="7"/>
  <c r="AH4688" i="7"/>
  <c r="AG4688" i="7"/>
  <c r="T4688" i="7"/>
  <c r="L4688" i="7"/>
  <c r="M4688" i="7" s="1"/>
  <c r="I4688" i="7"/>
  <c r="J4688" i="7" s="1"/>
  <c r="AR4687" i="7"/>
  <c r="AQ4687" i="7"/>
  <c r="AP4687" i="7"/>
  <c r="AO4687" i="7"/>
  <c r="AN4687" i="7"/>
  <c r="AM4687" i="7"/>
  <c r="AL4687" i="7"/>
  <c r="AK4687" i="7"/>
  <c r="AJ4687" i="7"/>
  <c r="AI4687" i="7"/>
  <c r="AH4687" i="7"/>
  <c r="AG4687" i="7"/>
  <c r="T4687" i="7"/>
  <c r="L4687" i="7"/>
  <c r="J4687" i="7"/>
  <c r="I4687" i="7"/>
  <c r="AR4686" i="7"/>
  <c r="AQ4686" i="7"/>
  <c r="AP4686" i="7"/>
  <c r="AO4686" i="7"/>
  <c r="AN4686" i="7"/>
  <c r="AM4686" i="7"/>
  <c r="AL4686" i="7"/>
  <c r="AK4686" i="7"/>
  <c r="AJ4686" i="7"/>
  <c r="AI4686" i="7"/>
  <c r="AH4686" i="7"/>
  <c r="AG4686" i="7"/>
  <c r="T4686" i="7"/>
  <c r="L4686" i="7"/>
  <c r="J4686" i="7"/>
  <c r="I4686" i="7"/>
  <c r="AR4685" i="7"/>
  <c r="AQ4685" i="7"/>
  <c r="AP4685" i="7"/>
  <c r="AO4685" i="7"/>
  <c r="AN4685" i="7"/>
  <c r="AM4685" i="7"/>
  <c r="AL4685" i="7"/>
  <c r="AK4685" i="7"/>
  <c r="AJ4685" i="7"/>
  <c r="AI4685" i="7"/>
  <c r="AH4685" i="7"/>
  <c r="AG4685" i="7"/>
  <c r="T4685" i="7"/>
  <c r="L4685" i="7"/>
  <c r="N4685" i="7" s="1"/>
  <c r="I4685" i="7"/>
  <c r="J4685" i="7" s="1"/>
  <c r="AR4684" i="7"/>
  <c r="AQ4684" i="7"/>
  <c r="AP4684" i="7"/>
  <c r="AO4684" i="7"/>
  <c r="AN4684" i="7"/>
  <c r="AM4684" i="7"/>
  <c r="AL4684" i="7"/>
  <c r="AK4684" i="7"/>
  <c r="AJ4684" i="7"/>
  <c r="AI4684" i="7"/>
  <c r="AH4684" i="7"/>
  <c r="AG4684" i="7"/>
  <c r="T4684" i="7"/>
  <c r="L4684" i="7"/>
  <c r="I4684" i="7"/>
  <c r="J4684" i="7" s="1"/>
  <c r="AR4683" i="7"/>
  <c r="AQ4683" i="7"/>
  <c r="AP4683" i="7"/>
  <c r="AO4683" i="7"/>
  <c r="AN4683" i="7"/>
  <c r="AM4683" i="7"/>
  <c r="AL4683" i="7"/>
  <c r="AK4683" i="7"/>
  <c r="AJ4683" i="7"/>
  <c r="AI4683" i="7"/>
  <c r="AH4683" i="7"/>
  <c r="AG4683" i="7"/>
  <c r="T4683" i="7"/>
  <c r="L4683" i="7"/>
  <c r="M4683" i="7" s="1"/>
  <c r="I4683" i="7"/>
  <c r="J4683" i="7" s="1"/>
  <c r="AR4682" i="7"/>
  <c r="AQ4682" i="7"/>
  <c r="AP4682" i="7"/>
  <c r="AO4682" i="7"/>
  <c r="AN4682" i="7"/>
  <c r="AM4682" i="7"/>
  <c r="AL4682" i="7"/>
  <c r="AK4682" i="7"/>
  <c r="AJ4682" i="7"/>
  <c r="AI4682" i="7"/>
  <c r="AH4682" i="7"/>
  <c r="AG4682" i="7"/>
  <c r="T4682" i="7"/>
  <c r="L4682" i="7"/>
  <c r="J4682" i="7"/>
  <c r="I4682" i="7"/>
  <c r="AR4681" i="7"/>
  <c r="AQ4681" i="7"/>
  <c r="AP4681" i="7"/>
  <c r="AO4681" i="7"/>
  <c r="AN4681" i="7"/>
  <c r="AM4681" i="7"/>
  <c r="AL4681" i="7"/>
  <c r="AK4681" i="7"/>
  <c r="AJ4681" i="7"/>
  <c r="AI4681" i="7"/>
  <c r="AH4681" i="7"/>
  <c r="AG4681" i="7"/>
  <c r="T4681" i="7"/>
  <c r="L4681" i="7"/>
  <c r="J4681" i="7"/>
  <c r="I4681" i="7"/>
  <c r="AR4680" i="7"/>
  <c r="AQ4680" i="7"/>
  <c r="AP4680" i="7"/>
  <c r="AO4680" i="7"/>
  <c r="AN4680" i="7"/>
  <c r="AM4680" i="7"/>
  <c r="AL4680" i="7"/>
  <c r="AK4680" i="7"/>
  <c r="AJ4680" i="7"/>
  <c r="AI4680" i="7"/>
  <c r="AH4680" i="7"/>
  <c r="AG4680" i="7"/>
  <c r="T4680" i="7"/>
  <c r="L4680" i="7"/>
  <c r="N4680" i="7" s="1"/>
  <c r="I4680" i="7"/>
  <c r="J4680" i="7" s="1"/>
  <c r="AR4679" i="7"/>
  <c r="AQ4679" i="7"/>
  <c r="AP4679" i="7"/>
  <c r="AO4679" i="7"/>
  <c r="AN4679" i="7"/>
  <c r="AM4679" i="7"/>
  <c r="AL4679" i="7"/>
  <c r="AK4679" i="7"/>
  <c r="AJ4679" i="7"/>
  <c r="AI4679" i="7"/>
  <c r="AH4679" i="7"/>
  <c r="AG4679" i="7"/>
  <c r="T4679" i="7"/>
  <c r="L4679" i="7"/>
  <c r="M4679" i="7" s="1"/>
  <c r="I4679" i="7"/>
  <c r="J4679" i="7" s="1"/>
  <c r="AR4678" i="7"/>
  <c r="AQ4678" i="7"/>
  <c r="AP4678" i="7"/>
  <c r="AO4678" i="7"/>
  <c r="AN4678" i="7"/>
  <c r="AM4678" i="7"/>
  <c r="AL4678" i="7"/>
  <c r="AK4678" i="7"/>
  <c r="AJ4678" i="7"/>
  <c r="AI4678" i="7"/>
  <c r="AH4678" i="7"/>
  <c r="AG4678" i="7"/>
  <c r="T4678" i="7"/>
  <c r="L4678" i="7"/>
  <c r="M4678" i="7" s="1"/>
  <c r="J4678" i="7"/>
  <c r="I4678" i="7"/>
  <c r="AR4677" i="7"/>
  <c r="AQ4677" i="7"/>
  <c r="AP4677" i="7"/>
  <c r="AO4677" i="7"/>
  <c r="AN4677" i="7"/>
  <c r="AM4677" i="7"/>
  <c r="AL4677" i="7"/>
  <c r="AK4677" i="7"/>
  <c r="AJ4677" i="7"/>
  <c r="AI4677" i="7"/>
  <c r="AH4677" i="7"/>
  <c r="AG4677" i="7"/>
  <c r="T4677" i="7"/>
  <c r="L4677" i="7"/>
  <c r="N4677" i="7" s="1"/>
  <c r="J4677" i="7"/>
  <c r="I4677" i="7"/>
  <c r="AR4676" i="7"/>
  <c r="AQ4676" i="7"/>
  <c r="AP4676" i="7"/>
  <c r="AO4676" i="7"/>
  <c r="AN4676" i="7"/>
  <c r="AM4676" i="7"/>
  <c r="AL4676" i="7"/>
  <c r="AK4676" i="7"/>
  <c r="AJ4676" i="7"/>
  <c r="AI4676" i="7"/>
  <c r="AH4676" i="7"/>
  <c r="AG4676" i="7"/>
  <c r="T4676" i="7"/>
  <c r="L4676" i="7"/>
  <c r="I4676" i="7"/>
  <c r="J4676" i="7" s="1"/>
  <c r="AR4675" i="7"/>
  <c r="AQ4675" i="7"/>
  <c r="AP4675" i="7"/>
  <c r="AO4675" i="7"/>
  <c r="AN4675" i="7"/>
  <c r="AM4675" i="7"/>
  <c r="AL4675" i="7"/>
  <c r="AK4675" i="7"/>
  <c r="AJ4675" i="7"/>
  <c r="AI4675" i="7"/>
  <c r="AH4675" i="7"/>
  <c r="AG4675" i="7"/>
  <c r="T4675" i="7"/>
  <c r="L4675" i="7"/>
  <c r="I4675" i="7"/>
  <c r="J4675" i="7" s="1"/>
  <c r="AR4674" i="7"/>
  <c r="AQ4674" i="7"/>
  <c r="AP4674" i="7"/>
  <c r="AO4674" i="7"/>
  <c r="AN4674" i="7"/>
  <c r="AM4674" i="7"/>
  <c r="AL4674" i="7"/>
  <c r="AK4674" i="7"/>
  <c r="AJ4674" i="7"/>
  <c r="AI4674" i="7"/>
  <c r="AH4674" i="7"/>
  <c r="AG4674" i="7"/>
  <c r="T4674" i="7"/>
  <c r="L4674" i="7"/>
  <c r="N4674" i="7" s="1"/>
  <c r="I4674" i="7"/>
  <c r="J4674" i="7" s="1"/>
  <c r="AR4673" i="7"/>
  <c r="AQ4673" i="7"/>
  <c r="AP4673" i="7"/>
  <c r="AO4673" i="7"/>
  <c r="AN4673" i="7"/>
  <c r="AM4673" i="7"/>
  <c r="AL4673" i="7"/>
  <c r="AK4673" i="7"/>
  <c r="AJ4673" i="7"/>
  <c r="AI4673" i="7"/>
  <c r="AH4673" i="7"/>
  <c r="AG4673" i="7"/>
  <c r="T4673" i="7"/>
  <c r="L4673" i="7"/>
  <c r="J4673" i="7"/>
  <c r="I4673" i="7"/>
  <c r="AR4672" i="7"/>
  <c r="AQ4672" i="7"/>
  <c r="AP4672" i="7"/>
  <c r="AO4672" i="7"/>
  <c r="AN4672" i="7"/>
  <c r="AM4672" i="7"/>
  <c r="AL4672" i="7"/>
  <c r="AK4672" i="7"/>
  <c r="AJ4672" i="7"/>
  <c r="AI4672" i="7"/>
  <c r="AH4672" i="7"/>
  <c r="AG4672" i="7"/>
  <c r="T4672" i="7"/>
  <c r="L4672" i="7"/>
  <c r="I4672" i="7"/>
  <c r="J4672" i="7" s="1"/>
  <c r="AR4671" i="7"/>
  <c r="AQ4671" i="7"/>
  <c r="AP4671" i="7"/>
  <c r="AO4671" i="7"/>
  <c r="AN4671" i="7"/>
  <c r="AM4671" i="7"/>
  <c r="AL4671" i="7"/>
  <c r="AK4671" i="7"/>
  <c r="AJ4671" i="7"/>
  <c r="AI4671" i="7"/>
  <c r="AH4671" i="7"/>
  <c r="AG4671" i="7"/>
  <c r="T4671" i="7"/>
  <c r="L4671" i="7"/>
  <c r="N4671" i="7" s="1"/>
  <c r="J4671" i="7"/>
  <c r="I4671" i="7"/>
  <c r="AR4670" i="7"/>
  <c r="AQ4670" i="7"/>
  <c r="AP4670" i="7"/>
  <c r="AO4670" i="7"/>
  <c r="AN4670" i="7"/>
  <c r="AM4670" i="7"/>
  <c r="AL4670" i="7"/>
  <c r="AK4670" i="7"/>
  <c r="AJ4670" i="7"/>
  <c r="AI4670" i="7"/>
  <c r="AH4670" i="7"/>
  <c r="AG4670" i="7"/>
  <c r="T4670" i="7"/>
  <c r="L4670" i="7"/>
  <c r="I4670" i="7"/>
  <c r="J4670" i="7" s="1"/>
  <c r="AR4669" i="7"/>
  <c r="AQ4669" i="7"/>
  <c r="AP4669" i="7"/>
  <c r="AO4669" i="7"/>
  <c r="AN4669" i="7"/>
  <c r="AM4669" i="7"/>
  <c r="AL4669" i="7"/>
  <c r="AK4669" i="7"/>
  <c r="AJ4669" i="7"/>
  <c r="AI4669" i="7"/>
  <c r="AH4669" i="7"/>
  <c r="AG4669" i="7"/>
  <c r="T4669" i="7"/>
  <c r="L4669" i="7"/>
  <c r="J4669" i="7"/>
  <c r="I4669" i="7"/>
  <c r="AR4668" i="7"/>
  <c r="AQ4668" i="7"/>
  <c r="AP4668" i="7"/>
  <c r="AO4668" i="7"/>
  <c r="AN4668" i="7"/>
  <c r="AM4668" i="7"/>
  <c r="AL4668" i="7"/>
  <c r="AK4668" i="7"/>
  <c r="AJ4668" i="7"/>
  <c r="AI4668" i="7"/>
  <c r="AH4668" i="7"/>
  <c r="AG4668" i="7"/>
  <c r="T4668" i="7"/>
  <c r="L4668" i="7"/>
  <c r="J4668" i="7"/>
  <c r="I4668" i="7"/>
  <c r="AR4667" i="7"/>
  <c r="AQ4667" i="7"/>
  <c r="AP4667" i="7"/>
  <c r="AO4667" i="7"/>
  <c r="AN4667" i="7"/>
  <c r="AM4667" i="7"/>
  <c r="AL4667" i="7"/>
  <c r="AK4667" i="7"/>
  <c r="AJ4667" i="7"/>
  <c r="AI4667" i="7"/>
  <c r="AH4667" i="7"/>
  <c r="AG4667" i="7"/>
  <c r="T4667" i="7"/>
  <c r="L4667" i="7"/>
  <c r="N4667" i="7" s="1"/>
  <c r="I4667" i="7"/>
  <c r="J4667" i="7" s="1"/>
  <c r="AR4666" i="7"/>
  <c r="AQ4666" i="7"/>
  <c r="AP4666" i="7"/>
  <c r="AO4666" i="7"/>
  <c r="AN4666" i="7"/>
  <c r="AM4666" i="7"/>
  <c r="AL4666" i="7"/>
  <c r="AK4666" i="7"/>
  <c r="AJ4666" i="7"/>
  <c r="AI4666" i="7"/>
  <c r="AH4666" i="7"/>
  <c r="AG4666" i="7"/>
  <c r="T4666" i="7"/>
  <c r="L4666" i="7"/>
  <c r="I4666" i="7"/>
  <c r="J4666" i="7" s="1"/>
  <c r="AR4665" i="7"/>
  <c r="AQ4665" i="7"/>
  <c r="AP4665" i="7"/>
  <c r="AO4665" i="7"/>
  <c r="AN4665" i="7"/>
  <c r="AM4665" i="7"/>
  <c r="AL4665" i="7"/>
  <c r="AK4665" i="7"/>
  <c r="AJ4665" i="7"/>
  <c r="AI4665" i="7"/>
  <c r="AH4665" i="7"/>
  <c r="AG4665" i="7"/>
  <c r="T4665" i="7"/>
  <c r="L4665" i="7"/>
  <c r="J4665" i="7"/>
  <c r="I4665" i="7"/>
  <c r="AR4664" i="7"/>
  <c r="AQ4664" i="7"/>
  <c r="AP4664" i="7"/>
  <c r="AO4664" i="7"/>
  <c r="AN4664" i="7"/>
  <c r="AM4664" i="7"/>
  <c r="AL4664" i="7"/>
  <c r="AK4664" i="7"/>
  <c r="AJ4664" i="7"/>
  <c r="AI4664" i="7"/>
  <c r="AH4664" i="7"/>
  <c r="AG4664" i="7"/>
  <c r="T4664" i="7"/>
  <c r="L4664" i="7"/>
  <c r="N4664" i="7" s="1"/>
  <c r="I4664" i="7"/>
  <c r="J4664" i="7" s="1"/>
  <c r="AR4663" i="7"/>
  <c r="AQ4663" i="7"/>
  <c r="AP4663" i="7"/>
  <c r="AO4663" i="7"/>
  <c r="AN4663" i="7"/>
  <c r="AM4663" i="7"/>
  <c r="AL4663" i="7"/>
  <c r="AK4663" i="7"/>
  <c r="AJ4663" i="7"/>
  <c r="AI4663" i="7"/>
  <c r="AH4663" i="7"/>
  <c r="AG4663" i="7"/>
  <c r="T4663" i="7"/>
  <c r="L4663" i="7"/>
  <c r="I4663" i="7"/>
  <c r="J4663" i="7" s="1"/>
  <c r="AR4662" i="7"/>
  <c r="AQ4662" i="7"/>
  <c r="AP4662" i="7"/>
  <c r="AO4662" i="7"/>
  <c r="AN4662" i="7"/>
  <c r="AM4662" i="7"/>
  <c r="AL4662" i="7"/>
  <c r="AK4662" i="7"/>
  <c r="AJ4662" i="7"/>
  <c r="AI4662" i="7"/>
  <c r="AH4662" i="7"/>
  <c r="AG4662" i="7"/>
  <c r="T4662" i="7"/>
  <c r="L4662" i="7"/>
  <c r="M4662" i="7" s="1"/>
  <c r="I4662" i="7"/>
  <c r="J4662" i="7" s="1"/>
  <c r="AR4661" i="7"/>
  <c r="AQ4661" i="7"/>
  <c r="AP4661" i="7"/>
  <c r="AO4661" i="7"/>
  <c r="AN4661" i="7"/>
  <c r="AM4661" i="7"/>
  <c r="AL4661" i="7"/>
  <c r="AK4661" i="7"/>
  <c r="AJ4661" i="7"/>
  <c r="AI4661" i="7"/>
  <c r="AH4661" i="7"/>
  <c r="AG4661" i="7"/>
  <c r="T4661" i="7"/>
  <c r="L4661" i="7"/>
  <c r="I4661" i="7"/>
  <c r="J4661" i="7" s="1"/>
  <c r="AR4660" i="7"/>
  <c r="AQ4660" i="7"/>
  <c r="AP4660" i="7"/>
  <c r="AO4660" i="7"/>
  <c r="AN4660" i="7"/>
  <c r="AM4660" i="7"/>
  <c r="AL4660" i="7"/>
  <c r="AK4660" i="7"/>
  <c r="AJ4660" i="7"/>
  <c r="AI4660" i="7"/>
  <c r="AH4660" i="7"/>
  <c r="AG4660" i="7"/>
  <c r="T4660" i="7"/>
  <c r="L4660" i="7"/>
  <c r="N4660" i="7" s="1"/>
  <c r="I4660" i="7"/>
  <c r="J4660" i="7" s="1"/>
  <c r="AR4659" i="7"/>
  <c r="AQ4659" i="7"/>
  <c r="AP4659" i="7"/>
  <c r="AO4659" i="7"/>
  <c r="AN4659" i="7"/>
  <c r="AM4659" i="7"/>
  <c r="AL4659" i="7"/>
  <c r="AK4659" i="7"/>
  <c r="AJ4659" i="7"/>
  <c r="AI4659" i="7"/>
  <c r="AH4659" i="7"/>
  <c r="AG4659" i="7"/>
  <c r="T4659" i="7"/>
  <c r="L4659" i="7"/>
  <c r="J4659" i="7"/>
  <c r="I4659" i="7"/>
  <c r="AR4658" i="7"/>
  <c r="AQ4658" i="7"/>
  <c r="AP4658" i="7"/>
  <c r="AO4658" i="7"/>
  <c r="AN4658" i="7"/>
  <c r="AM4658" i="7"/>
  <c r="AL4658" i="7"/>
  <c r="AK4658" i="7"/>
  <c r="AJ4658" i="7"/>
  <c r="AI4658" i="7"/>
  <c r="AH4658" i="7"/>
  <c r="AG4658" i="7"/>
  <c r="T4658" i="7"/>
  <c r="L4658" i="7"/>
  <c r="M4658" i="7" s="1"/>
  <c r="I4658" i="7"/>
  <c r="J4658" i="7" s="1"/>
  <c r="AR4657" i="7"/>
  <c r="AQ4657" i="7"/>
  <c r="AP4657" i="7"/>
  <c r="AO4657" i="7"/>
  <c r="AN4657" i="7"/>
  <c r="AM4657" i="7"/>
  <c r="AL4657" i="7"/>
  <c r="AK4657" i="7"/>
  <c r="AJ4657" i="7"/>
  <c r="AI4657" i="7"/>
  <c r="AH4657" i="7"/>
  <c r="AG4657" i="7"/>
  <c r="T4657" i="7"/>
  <c r="L4657" i="7"/>
  <c r="J4657" i="7"/>
  <c r="I4657" i="7"/>
  <c r="AR4656" i="7"/>
  <c r="AQ4656" i="7"/>
  <c r="AP4656" i="7"/>
  <c r="AO4656" i="7"/>
  <c r="AN4656" i="7"/>
  <c r="AM4656" i="7"/>
  <c r="AL4656" i="7"/>
  <c r="AK4656" i="7"/>
  <c r="AJ4656" i="7"/>
  <c r="AI4656" i="7"/>
  <c r="AH4656" i="7"/>
  <c r="AG4656" i="7"/>
  <c r="T4656" i="7"/>
  <c r="L4656" i="7"/>
  <c r="N4656" i="7" s="1"/>
  <c r="I4656" i="7"/>
  <c r="J4656" i="7" s="1"/>
  <c r="AR4655" i="7"/>
  <c r="AQ4655" i="7"/>
  <c r="AP4655" i="7"/>
  <c r="AO4655" i="7"/>
  <c r="AN4655" i="7"/>
  <c r="AM4655" i="7"/>
  <c r="AL4655" i="7"/>
  <c r="AK4655" i="7"/>
  <c r="AJ4655" i="7"/>
  <c r="AI4655" i="7"/>
  <c r="AH4655" i="7"/>
  <c r="AG4655" i="7"/>
  <c r="T4655" i="7"/>
  <c r="L4655" i="7"/>
  <c r="N4655" i="7" s="1"/>
  <c r="I4655" i="7"/>
  <c r="J4655" i="7" s="1"/>
  <c r="AR4654" i="7"/>
  <c r="AQ4654" i="7"/>
  <c r="AP4654" i="7"/>
  <c r="AO4654" i="7"/>
  <c r="AN4654" i="7"/>
  <c r="AM4654" i="7"/>
  <c r="AL4654" i="7"/>
  <c r="AK4654" i="7"/>
  <c r="AJ4654" i="7"/>
  <c r="AI4654" i="7"/>
  <c r="AH4654" i="7"/>
  <c r="AG4654" i="7"/>
  <c r="T4654" i="7"/>
  <c r="L4654" i="7"/>
  <c r="N4654" i="7" s="1"/>
  <c r="J4654" i="7"/>
  <c r="I4654" i="7"/>
  <c r="AR4653" i="7"/>
  <c r="AQ4653" i="7"/>
  <c r="AP4653" i="7"/>
  <c r="AO4653" i="7"/>
  <c r="AN4653" i="7"/>
  <c r="AM4653" i="7"/>
  <c r="AL4653" i="7"/>
  <c r="AK4653" i="7"/>
  <c r="AJ4653" i="7"/>
  <c r="AI4653" i="7"/>
  <c r="AH4653" i="7"/>
  <c r="AG4653" i="7"/>
  <c r="T4653" i="7"/>
  <c r="L4653" i="7"/>
  <c r="N4653" i="7" s="1"/>
  <c r="I4653" i="7"/>
  <c r="J4653" i="7" s="1"/>
  <c r="AR4652" i="7"/>
  <c r="AQ4652" i="7"/>
  <c r="AP4652" i="7"/>
  <c r="AO4652" i="7"/>
  <c r="AN4652" i="7"/>
  <c r="AM4652" i="7"/>
  <c r="AL4652" i="7"/>
  <c r="AK4652" i="7"/>
  <c r="AJ4652" i="7"/>
  <c r="AI4652" i="7"/>
  <c r="AH4652" i="7"/>
  <c r="AG4652" i="7"/>
  <c r="T4652" i="7"/>
  <c r="L4652" i="7"/>
  <c r="N4652" i="7" s="1"/>
  <c r="I4652" i="7"/>
  <c r="J4652" i="7" s="1"/>
  <c r="AR4651" i="7"/>
  <c r="AQ4651" i="7"/>
  <c r="AP4651" i="7"/>
  <c r="AO4651" i="7"/>
  <c r="AN4651" i="7"/>
  <c r="AM4651" i="7"/>
  <c r="AL4651" i="7"/>
  <c r="AK4651" i="7"/>
  <c r="AJ4651" i="7"/>
  <c r="AI4651" i="7"/>
  <c r="AH4651" i="7"/>
  <c r="AG4651" i="7"/>
  <c r="T4651" i="7"/>
  <c r="L4651" i="7"/>
  <c r="N4651" i="7" s="1"/>
  <c r="J4651" i="7"/>
  <c r="I4651" i="7"/>
  <c r="AR4650" i="7"/>
  <c r="AQ4650" i="7"/>
  <c r="AP4650" i="7"/>
  <c r="AO4650" i="7"/>
  <c r="AN4650" i="7"/>
  <c r="AM4650" i="7"/>
  <c r="AL4650" i="7"/>
  <c r="AK4650" i="7"/>
  <c r="AJ4650" i="7"/>
  <c r="AI4650" i="7"/>
  <c r="AH4650" i="7"/>
  <c r="AG4650" i="7"/>
  <c r="T4650" i="7"/>
  <c r="L4650" i="7"/>
  <c r="N4650" i="7" s="1"/>
  <c r="J4650" i="7"/>
  <c r="I4650" i="7"/>
  <c r="AR4649" i="7"/>
  <c r="AQ4649" i="7"/>
  <c r="AP4649" i="7"/>
  <c r="AO4649" i="7"/>
  <c r="AN4649" i="7"/>
  <c r="AM4649" i="7"/>
  <c r="AL4649" i="7"/>
  <c r="AK4649" i="7"/>
  <c r="AJ4649" i="7"/>
  <c r="AI4649" i="7"/>
  <c r="AH4649" i="7"/>
  <c r="AG4649" i="7"/>
  <c r="T4649" i="7"/>
  <c r="L4649" i="7"/>
  <c r="N4649" i="7" s="1"/>
  <c r="J4649" i="7"/>
  <c r="I4649" i="7"/>
  <c r="AR4648" i="7"/>
  <c r="AQ4648" i="7"/>
  <c r="AP4648" i="7"/>
  <c r="AO4648" i="7"/>
  <c r="AN4648" i="7"/>
  <c r="AM4648" i="7"/>
  <c r="AL4648" i="7"/>
  <c r="AK4648" i="7"/>
  <c r="AJ4648" i="7"/>
  <c r="AI4648" i="7"/>
  <c r="AH4648" i="7"/>
  <c r="AG4648" i="7"/>
  <c r="T4648" i="7"/>
  <c r="L4648" i="7"/>
  <c r="M4648" i="7" s="1"/>
  <c r="I4648" i="7"/>
  <c r="J4648" i="7" s="1"/>
  <c r="AR4647" i="7"/>
  <c r="AQ4647" i="7"/>
  <c r="AP4647" i="7"/>
  <c r="AO4647" i="7"/>
  <c r="AN4647" i="7"/>
  <c r="AM4647" i="7"/>
  <c r="AL4647" i="7"/>
  <c r="AK4647" i="7"/>
  <c r="AJ4647" i="7"/>
  <c r="AI4647" i="7"/>
  <c r="AH4647" i="7"/>
  <c r="AG4647" i="7"/>
  <c r="T4647" i="7"/>
  <c r="L4647" i="7"/>
  <c r="N4647" i="7" s="1"/>
  <c r="I4647" i="7"/>
  <c r="J4647" i="7" s="1"/>
  <c r="AR4646" i="7"/>
  <c r="AQ4646" i="7"/>
  <c r="AP4646" i="7"/>
  <c r="AO4646" i="7"/>
  <c r="AN4646" i="7"/>
  <c r="AM4646" i="7"/>
  <c r="AL4646" i="7"/>
  <c r="AK4646" i="7"/>
  <c r="AJ4646" i="7"/>
  <c r="AI4646" i="7"/>
  <c r="AH4646" i="7"/>
  <c r="AG4646" i="7"/>
  <c r="T4646" i="7"/>
  <c r="L4646" i="7"/>
  <c r="N4646" i="7" s="1"/>
  <c r="J4646" i="7"/>
  <c r="I4646" i="7"/>
  <c r="AR4645" i="7"/>
  <c r="AQ4645" i="7"/>
  <c r="AP4645" i="7"/>
  <c r="AO4645" i="7"/>
  <c r="AN4645" i="7"/>
  <c r="AM4645" i="7"/>
  <c r="AL4645" i="7"/>
  <c r="AK4645" i="7"/>
  <c r="AJ4645" i="7"/>
  <c r="AI4645" i="7"/>
  <c r="AH4645" i="7"/>
  <c r="AG4645" i="7"/>
  <c r="T4645" i="7"/>
  <c r="L4645" i="7"/>
  <c r="I4645" i="7"/>
  <c r="J4645" i="7" s="1"/>
  <c r="AR4644" i="7"/>
  <c r="AQ4644" i="7"/>
  <c r="AP4644" i="7"/>
  <c r="AO4644" i="7"/>
  <c r="AN4644" i="7"/>
  <c r="AM4644" i="7"/>
  <c r="AL4644" i="7"/>
  <c r="AK4644" i="7"/>
  <c r="AJ4644" i="7"/>
  <c r="AI4644" i="7"/>
  <c r="AH4644" i="7"/>
  <c r="AG4644" i="7"/>
  <c r="T4644" i="7"/>
  <c r="L4644" i="7"/>
  <c r="N4644" i="7" s="1"/>
  <c r="J4644" i="7"/>
  <c r="I4644" i="7"/>
  <c r="AR4643" i="7"/>
  <c r="AQ4643" i="7"/>
  <c r="AP4643" i="7"/>
  <c r="AO4643" i="7"/>
  <c r="AN4643" i="7"/>
  <c r="AM4643" i="7"/>
  <c r="AL4643" i="7"/>
  <c r="AK4643" i="7"/>
  <c r="AJ4643" i="7"/>
  <c r="AI4643" i="7"/>
  <c r="AH4643" i="7"/>
  <c r="AG4643" i="7"/>
  <c r="T4643" i="7"/>
  <c r="L4643" i="7"/>
  <c r="M4643" i="7" s="1"/>
  <c r="I4643" i="7"/>
  <c r="J4643" i="7" s="1"/>
  <c r="AR4642" i="7"/>
  <c r="AQ4642" i="7"/>
  <c r="AP4642" i="7"/>
  <c r="AO4642" i="7"/>
  <c r="AN4642" i="7"/>
  <c r="AM4642" i="7"/>
  <c r="AL4642" i="7"/>
  <c r="AK4642" i="7"/>
  <c r="AJ4642" i="7"/>
  <c r="AI4642" i="7"/>
  <c r="AH4642" i="7"/>
  <c r="AG4642" i="7"/>
  <c r="T4642" i="7"/>
  <c r="L4642" i="7"/>
  <c r="N4642" i="7" s="1"/>
  <c r="I4642" i="7"/>
  <c r="J4642" i="7" s="1"/>
  <c r="AR4641" i="7"/>
  <c r="AQ4641" i="7"/>
  <c r="AP4641" i="7"/>
  <c r="AO4641" i="7"/>
  <c r="AN4641" i="7"/>
  <c r="AM4641" i="7"/>
  <c r="AL4641" i="7"/>
  <c r="AK4641" i="7"/>
  <c r="AJ4641" i="7"/>
  <c r="AI4641" i="7"/>
  <c r="AH4641" i="7"/>
  <c r="AG4641" i="7"/>
  <c r="T4641" i="7"/>
  <c r="L4641" i="7"/>
  <c r="M4641" i="7" s="1"/>
  <c r="J4641" i="7"/>
  <c r="I4641" i="7"/>
  <c r="AR4640" i="7"/>
  <c r="AQ4640" i="7"/>
  <c r="AP4640" i="7"/>
  <c r="AO4640" i="7"/>
  <c r="AN4640" i="7"/>
  <c r="AM4640" i="7"/>
  <c r="AL4640" i="7"/>
  <c r="AK4640" i="7"/>
  <c r="AJ4640" i="7"/>
  <c r="AI4640" i="7"/>
  <c r="AH4640" i="7"/>
  <c r="AG4640" i="7"/>
  <c r="T4640" i="7"/>
  <c r="L4640" i="7"/>
  <c r="N4640" i="7" s="1"/>
  <c r="I4640" i="7"/>
  <c r="J4640" i="7" s="1"/>
  <c r="AR4639" i="7"/>
  <c r="AQ4639" i="7"/>
  <c r="AP4639" i="7"/>
  <c r="AO4639" i="7"/>
  <c r="AN4639" i="7"/>
  <c r="AM4639" i="7"/>
  <c r="AL4639" i="7"/>
  <c r="AK4639" i="7"/>
  <c r="AJ4639" i="7"/>
  <c r="AI4639" i="7"/>
  <c r="AH4639" i="7"/>
  <c r="AG4639" i="7"/>
  <c r="T4639" i="7"/>
  <c r="L4639" i="7"/>
  <c r="N4639" i="7" s="1"/>
  <c r="I4639" i="7"/>
  <c r="J4639" i="7" s="1"/>
  <c r="AR4638" i="7"/>
  <c r="AQ4638" i="7"/>
  <c r="AP4638" i="7"/>
  <c r="AO4638" i="7"/>
  <c r="AN4638" i="7"/>
  <c r="AM4638" i="7"/>
  <c r="AL4638" i="7"/>
  <c r="AK4638" i="7"/>
  <c r="AJ4638" i="7"/>
  <c r="AI4638" i="7"/>
  <c r="AH4638" i="7"/>
  <c r="AG4638" i="7"/>
  <c r="T4638" i="7"/>
  <c r="L4638" i="7"/>
  <c r="M4638" i="7" s="1"/>
  <c r="I4638" i="7"/>
  <c r="J4638" i="7" s="1"/>
  <c r="AR4637" i="7"/>
  <c r="AQ4637" i="7"/>
  <c r="AP4637" i="7"/>
  <c r="AO4637" i="7"/>
  <c r="AN4637" i="7"/>
  <c r="AM4637" i="7"/>
  <c r="AL4637" i="7"/>
  <c r="AK4637" i="7"/>
  <c r="AJ4637" i="7"/>
  <c r="AI4637" i="7"/>
  <c r="AH4637" i="7"/>
  <c r="AG4637" i="7"/>
  <c r="T4637" i="7"/>
  <c r="L4637" i="7"/>
  <c r="I4637" i="7"/>
  <c r="J4637" i="7" s="1"/>
  <c r="AR4636" i="7"/>
  <c r="AQ4636" i="7"/>
  <c r="AP4636" i="7"/>
  <c r="AO4636" i="7"/>
  <c r="AN4636" i="7"/>
  <c r="AM4636" i="7"/>
  <c r="AL4636" i="7"/>
  <c r="AK4636" i="7"/>
  <c r="AJ4636" i="7"/>
  <c r="AI4636" i="7"/>
  <c r="AH4636" i="7"/>
  <c r="AG4636" i="7"/>
  <c r="T4636" i="7"/>
  <c r="L4636" i="7"/>
  <c r="M4636" i="7" s="1"/>
  <c r="J4636" i="7"/>
  <c r="I4636" i="7"/>
  <c r="AR4635" i="7"/>
  <c r="AQ4635" i="7"/>
  <c r="AP4635" i="7"/>
  <c r="AO4635" i="7"/>
  <c r="AN4635" i="7"/>
  <c r="AM4635" i="7"/>
  <c r="AL4635" i="7"/>
  <c r="AK4635" i="7"/>
  <c r="AJ4635" i="7"/>
  <c r="AI4635" i="7"/>
  <c r="AH4635" i="7"/>
  <c r="AG4635" i="7"/>
  <c r="T4635" i="7"/>
  <c r="L4635" i="7"/>
  <c r="N4635" i="7" s="1"/>
  <c r="J4635" i="7"/>
  <c r="I4635" i="7"/>
  <c r="AR4634" i="7"/>
  <c r="AQ4634" i="7"/>
  <c r="AP4634" i="7"/>
  <c r="AO4634" i="7"/>
  <c r="AN4634" i="7"/>
  <c r="AM4634" i="7"/>
  <c r="AL4634" i="7"/>
  <c r="AK4634" i="7"/>
  <c r="AJ4634" i="7"/>
  <c r="AI4634" i="7"/>
  <c r="AH4634" i="7"/>
  <c r="AG4634" i="7"/>
  <c r="T4634" i="7"/>
  <c r="L4634" i="7"/>
  <c r="N4634" i="7" s="1"/>
  <c r="I4634" i="7"/>
  <c r="J4634" i="7" s="1"/>
  <c r="AR4633" i="7"/>
  <c r="AQ4633" i="7"/>
  <c r="AP4633" i="7"/>
  <c r="AO4633" i="7"/>
  <c r="AN4633" i="7"/>
  <c r="AM4633" i="7"/>
  <c r="AL4633" i="7"/>
  <c r="AK4633" i="7"/>
  <c r="AJ4633" i="7"/>
  <c r="AI4633" i="7"/>
  <c r="AH4633" i="7"/>
  <c r="AG4633" i="7"/>
  <c r="T4633" i="7"/>
  <c r="L4633" i="7"/>
  <c r="M4633" i="7" s="1"/>
  <c r="J4633" i="7"/>
  <c r="I4633" i="7"/>
  <c r="AR4632" i="7"/>
  <c r="AQ4632" i="7"/>
  <c r="AP4632" i="7"/>
  <c r="AO4632" i="7"/>
  <c r="AN4632" i="7"/>
  <c r="AM4632" i="7"/>
  <c r="AL4632" i="7"/>
  <c r="AK4632" i="7"/>
  <c r="AJ4632" i="7"/>
  <c r="AI4632" i="7"/>
  <c r="AH4632" i="7"/>
  <c r="AG4632" i="7"/>
  <c r="T4632" i="7"/>
  <c r="L4632" i="7"/>
  <c r="M4632" i="7" s="1"/>
  <c r="I4632" i="7"/>
  <c r="J4632" i="7" s="1"/>
  <c r="AR4631" i="7"/>
  <c r="AQ4631" i="7"/>
  <c r="AP4631" i="7"/>
  <c r="AO4631" i="7"/>
  <c r="AN4631" i="7"/>
  <c r="AM4631" i="7"/>
  <c r="AL4631" i="7"/>
  <c r="AK4631" i="7"/>
  <c r="AJ4631" i="7"/>
  <c r="AI4631" i="7"/>
  <c r="AH4631" i="7"/>
  <c r="AG4631" i="7"/>
  <c r="T4631" i="7"/>
  <c r="L4631" i="7"/>
  <c r="N4631" i="7" s="1"/>
  <c r="J4631" i="7"/>
  <c r="I4631" i="7"/>
  <c r="AR4630" i="7"/>
  <c r="AQ4630" i="7"/>
  <c r="AP4630" i="7"/>
  <c r="AO4630" i="7"/>
  <c r="AN4630" i="7"/>
  <c r="AM4630" i="7"/>
  <c r="AL4630" i="7"/>
  <c r="AK4630" i="7"/>
  <c r="AJ4630" i="7"/>
  <c r="AI4630" i="7"/>
  <c r="AH4630" i="7"/>
  <c r="AG4630" i="7"/>
  <c r="T4630" i="7"/>
  <c r="L4630" i="7"/>
  <c r="N4630" i="7" s="1"/>
  <c r="I4630" i="7"/>
  <c r="J4630" i="7" s="1"/>
  <c r="AR4629" i="7"/>
  <c r="AQ4629" i="7"/>
  <c r="AP4629" i="7"/>
  <c r="AO4629" i="7"/>
  <c r="AN4629" i="7"/>
  <c r="AM4629" i="7"/>
  <c r="AL4629" i="7"/>
  <c r="AK4629" i="7"/>
  <c r="AJ4629" i="7"/>
  <c r="AI4629" i="7"/>
  <c r="AH4629" i="7"/>
  <c r="AG4629" i="7"/>
  <c r="T4629" i="7"/>
  <c r="L4629" i="7"/>
  <c r="I4629" i="7"/>
  <c r="J4629" i="7" s="1"/>
  <c r="AR4628" i="7"/>
  <c r="AQ4628" i="7"/>
  <c r="AP4628" i="7"/>
  <c r="AO4628" i="7"/>
  <c r="AN4628" i="7"/>
  <c r="AM4628" i="7"/>
  <c r="AL4628" i="7"/>
  <c r="AK4628" i="7"/>
  <c r="AJ4628" i="7"/>
  <c r="AI4628" i="7"/>
  <c r="AH4628" i="7"/>
  <c r="AG4628" i="7"/>
  <c r="T4628" i="7"/>
  <c r="L4628" i="7"/>
  <c r="N4628" i="7" s="1"/>
  <c r="J4628" i="7"/>
  <c r="I4628" i="7"/>
  <c r="AR4627" i="7"/>
  <c r="AQ4627" i="7"/>
  <c r="AP4627" i="7"/>
  <c r="AO4627" i="7"/>
  <c r="AN4627" i="7"/>
  <c r="AM4627" i="7"/>
  <c r="AL4627" i="7"/>
  <c r="AK4627" i="7"/>
  <c r="AJ4627" i="7"/>
  <c r="AI4627" i="7"/>
  <c r="AH4627" i="7"/>
  <c r="AG4627" i="7"/>
  <c r="T4627" i="7"/>
  <c r="L4627" i="7"/>
  <c r="I4627" i="7"/>
  <c r="J4627" i="7" s="1"/>
  <c r="AR4626" i="7"/>
  <c r="AQ4626" i="7"/>
  <c r="AP4626" i="7"/>
  <c r="AO4626" i="7"/>
  <c r="AN4626" i="7"/>
  <c r="AM4626" i="7"/>
  <c r="AL4626" i="7"/>
  <c r="AK4626" i="7"/>
  <c r="AJ4626" i="7"/>
  <c r="AI4626" i="7"/>
  <c r="AH4626" i="7"/>
  <c r="AG4626" i="7"/>
  <c r="T4626" i="7"/>
  <c r="L4626" i="7"/>
  <c r="M4626" i="7" s="1"/>
  <c r="J4626" i="7"/>
  <c r="I4626" i="7"/>
  <c r="AR4625" i="7"/>
  <c r="AQ4625" i="7"/>
  <c r="AP4625" i="7"/>
  <c r="AO4625" i="7"/>
  <c r="AN4625" i="7"/>
  <c r="AM4625" i="7"/>
  <c r="AL4625" i="7"/>
  <c r="AK4625" i="7"/>
  <c r="AJ4625" i="7"/>
  <c r="AI4625" i="7"/>
  <c r="AH4625" i="7"/>
  <c r="AG4625" i="7"/>
  <c r="T4625" i="7"/>
  <c r="L4625" i="7"/>
  <c r="J4625" i="7"/>
  <c r="I4625" i="7"/>
  <c r="AR4624" i="7"/>
  <c r="AQ4624" i="7"/>
  <c r="AP4624" i="7"/>
  <c r="AO4624" i="7"/>
  <c r="AN4624" i="7"/>
  <c r="AM4624" i="7"/>
  <c r="AL4624" i="7"/>
  <c r="AK4624" i="7"/>
  <c r="AJ4624" i="7"/>
  <c r="AI4624" i="7"/>
  <c r="AH4624" i="7"/>
  <c r="AG4624" i="7"/>
  <c r="T4624" i="7"/>
  <c r="L4624" i="7"/>
  <c r="M4624" i="7" s="1"/>
  <c r="I4624" i="7"/>
  <c r="J4624" i="7" s="1"/>
  <c r="AR4623" i="7"/>
  <c r="AQ4623" i="7"/>
  <c r="AP4623" i="7"/>
  <c r="AO4623" i="7"/>
  <c r="AN4623" i="7"/>
  <c r="AM4623" i="7"/>
  <c r="AL4623" i="7"/>
  <c r="AK4623" i="7"/>
  <c r="AJ4623" i="7"/>
  <c r="AI4623" i="7"/>
  <c r="AH4623" i="7"/>
  <c r="AG4623" i="7"/>
  <c r="T4623" i="7"/>
  <c r="L4623" i="7"/>
  <c r="N4623" i="7" s="1"/>
  <c r="J4623" i="7"/>
  <c r="I4623" i="7"/>
  <c r="AR4622" i="7"/>
  <c r="AQ4622" i="7"/>
  <c r="AP4622" i="7"/>
  <c r="AO4622" i="7"/>
  <c r="AN4622" i="7"/>
  <c r="AM4622" i="7"/>
  <c r="AL4622" i="7"/>
  <c r="AK4622" i="7"/>
  <c r="AJ4622" i="7"/>
  <c r="AI4622" i="7"/>
  <c r="AH4622" i="7"/>
  <c r="AG4622" i="7"/>
  <c r="T4622" i="7"/>
  <c r="L4622" i="7"/>
  <c r="M4622" i="7" s="1"/>
  <c r="J4622" i="7"/>
  <c r="I4622" i="7"/>
  <c r="AR4621" i="7"/>
  <c r="AQ4621" i="7"/>
  <c r="AP4621" i="7"/>
  <c r="AO4621" i="7"/>
  <c r="AN4621" i="7"/>
  <c r="AM4621" i="7"/>
  <c r="AL4621" i="7"/>
  <c r="AK4621" i="7"/>
  <c r="AJ4621" i="7"/>
  <c r="AI4621" i="7"/>
  <c r="AH4621" i="7"/>
  <c r="AG4621" i="7"/>
  <c r="T4621" i="7"/>
  <c r="L4621" i="7"/>
  <c r="I4621" i="7"/>
  <c r="J4621" i="7" s="1"/>
  <c r="AR4620" i="7"/>
  <c r="AQ4620" i="7"/>
  <c r="AP4620" i="7"/>
  <c r="AO4620" i="7"/>
  <c r="AN4620" i="7"/>
  <c r="AM4620" i="7"/>
  <c r="AL4620" i="7"/>
  <c r="AK4620" i="7"/>
  <c r="AJ4620" i="7"/>
  <c r="AI4620" i="7"/>
  <c r="AH4620" i="7"/>
  <c r="AG4620" i="7"/>
  <c r="T4620" i="7"/>
  <c r="L4620" i="7"/>
  <c r="I4620" i="7"/>
  <c r="J4620" i="7" s="1"/>
  <c r="AR4619" i="7"/>
  <c r="AQ4619" i="7"/>
  <c r="AP4619" i="7"/>
  <c r="AO4619" i="7"/>
  <c r="AN4619" i="7"/>
  <c r="AM4619" i="7"/>
  <c r="AL4619" i="7"/>
  <c r="AK4619" i="7"/>
  <c r="AJ4619" i="7"/>
  <c r="AI4619" i="7"/>
  <c r="AH4619" i="7"/>
  <c r="AG4619" i="7"/>
  <c r="T4619" i="7"/>
  <c r="L4619" i="7"/>
  <c r="N4619" i="7" s="1"/>
  <c r="J4619" i="7"/>
  <c r="I4619" i="7"/>
  <c r="AR4618" i="7"/>
  <c r="AQ4618" i="7"/>
  <c r="AP4618" i="7"/>
  <c r="AO4618" i="7"/>
  <c r="AN4618" i="7"/>
  <c r="AM4618" i="7"/>
  <c r="AL4618" i="7"/>
  <c r="AK4618" i="7"/>
  <c r="AJ4618" i="7"/>
  <c r="AI4618" i="7"/>
  <c r="AH4618" i="7"/>
  <c r="AG4618" i="7"/>
  <c r="T4618" i="7"/>
  <c r="L4618" i="7"/>
  <c r="N4618" i="7" s="1"/>
  <c r="I4618" i="7"/>
  <c r="J4618" i="7" s="1"/>
  <c r="AR4617" i="7"/>
  <c r="AQ4617" i="7"/>
  <c r="AP4617" i="7"/>
  <c r="AO4617" i="7"/>
  <c r="AN4617" i="7"/>
  <c r="AM4617" i="7"/>
  <c r="AL4617" i="7"/>
  <c r="AK4617" i="7"/>
  <c r="AJ4617" i="7"/>
  <c r="AI4617" i="7"/>
  <c r="AH4617" i="7"/>
  <c r="AG4617" i="7"/>
  <c r="T4617" i="7"/>
  <c r="L4617" i="7"/>
  <c r="N4617" i="7" s="1"/>
  <c r="J4617" i="7"/>
  <c r="I4617" i="7"/>
  <c r="AR4616" i="7"/>
  <c r="AQ4616" i="7"/>
  <c r="AP4616" i="7"/>
  <c r="AO4616" i="7"/>
  <c r="AN4616" i="7"/>
  <c r="AM4616" i="7"/>
  <c r="AL4616" i="7"/>
  <c r="AK4616" i="7"/>
  <c r="AJ4616" i="7"/>
  <c r="AI4616" i="7"/>
  <c r="AH4616" i="7"/>
  <c r="AG4616" i="7"/>
  <c r="T4616" i="7"/>
  <c r="L4616" i="7"/>
  <c r="M4616" i="7" s="1"/>
  <c r="I4616" i="7"/>
  <c r="J4616" i="7" s="1"/>
  <c r="AR4615" i="7"/>
  <c r="AQ4615" i="7"/>
  <c r="AP4615" i="7"/>
  <c r="AO4615" i="7"/>
  <c r="AN4615" i="7"/>
  <c r="AM4615" i="7"/>
  <c r="AL4615" i="7"/>
  <c r="AK4615" i="7"/>
  <c r="AJ4615" i="7"/>
  <c r="AI4615" i="7"/>
  <c r="AH4615" i="7"/>
  <c r="AG4615" i="7"/>
  <c r="T4615" i="7"/>
  <c r="L4615" i="7"/>
  <c r="M4615" i="7" s="1"/>
  <c r="J4615" i="7"/>
  <c r="I4615" i="7"/>
  <c r="AR4614" i="7"/>
  <c r="AQ4614" i="7"/>
  <c r="AP4614" i="7"/>
  <c r="AO4614" i="7"/>
  <c r="AN4614" i="7"/>
  <c r="AM4614" i="7"/>
  <c r="AL4614" i="7"/>
  <c r="AK4614" i="7"/>
  <c r="AJ4614" i="7"/>
  <c r="AI4614" i="7"/>
  <c r="AH4614" i="7"/>
  <c r="AG4614" i="7"/>
  <c r="T4614" i="7"/>
  <c r="L4614" i="7"/>
  <c r="N4614" i="7" s="1"/>
  <c r="I4614" i="7"/>
  <c r="J4614" i="7" s="1"/>
  <c r="AR4613" i="7"/>
  <c r="AQ4613" i="7"/>
  <c r="AP4613" i="7"/>
  <c r="AO4613" i="7"/>
  <c r="AN4613" i="7"/>
  <c r="AM4613" i="7"/>
  <c r="AL4613" i="7"/>
  <c r="AK4613" i="7"/>
  <c r="AJ4613" i="7"/>
  <c r="AI4613" i="7"/>
  <c r="AH4613" i="7"/>
  <c r="AG4613" i="7"/>
  <c r="T4613" i="7"/>
  <c r="L4613" i="7"/>
  <c r="N4613" i="7" s="1"/>
  <c r="J4613" i="7"/>
  <c r="I4613" i="7"/>
  <c r="AR4612" i="7"/>
  <c r="AQ4612" i="7"/>
  <c r="AP4612" i="7"/>
  <c r="AO4612" i="7"/>
  <c r="AN4612" i="7"/>
  <c r="AM4612" i="7"/>
  <c r="AL4612" i="7"/>
  <c r="AK4612" i="7"/>
  <c r="AJ4612" i="7"/>
  <c r="AI4612" i="7"/>
  <c r="AH4612" i="7"/>
  <c r="AG4612" i="7"/>
  <c r="T4612" i="7"/>
  <c r="L4612" i="7"/>
  <c r="I4612" i="7"/>
  <c r="J4612" i="7" s="1"/>
  <c r="AR4611" i="7"/>
  <c r="AQ4611" i="7"/>
  <c r="AP4611" i="7"/>
  <c r="AO4611" i="7"/>
  <c r="AN4611" i="7"/>
  <c r="AM4611" i="7"/>
  <c r="AL4611" i="7"/>
  <c r="AK4611" i="7"/>
  <c r="AJ4611" i="7"/>
  <c r="AI4611" i="7"/>
  <c r="AH4611" i="7"/>
  <c r="AG4611" i="7"/>
  <c r="T4611" i="7"/>
  <c r="L4611" i="7"/>
  <c r="N4611" i="7" s="1"/>
  <c r="I4611" i="7"/>
  <c r="J4611" i="7" s="1"/>
  <c r="AR4610" i="7"/>
  <c r="AQ4610" i="7"/>
  <c r="AP4610" i="7"/>
  <c r="AO4610" i="7"/>
  <c r="AN4610" i="7"/>
  <c r="AM4610" i="7"/>
  <c r="AL4610" i="7"/>
  <c r="AK4610" i="7"/>
  <c r="AJ4610" i="7"/>
  <c r="AI4610" i="7"/>
  <c r="AH4610" i="7"/>
  <c r="AG4610" i="7"/>
  <c r="T4610" i="7"/>
  <c r="L4610" i="7"/>
  <c r="N4610" i="7" s="1"/>
  <c r="J4610" i="7"/>
  <c r="I4610" i="7"/>
  <c r="AR4609" i="7"/>
  <c r="AQ4609" i="7"/>
  <c r="AP4609" i="7"/>
  <c r="AO4609" i="7"/>
  <c r="AN4609" i="7"/>
  <c r="AM4609" i="7"/>
  <c r="AL4609" i="7"/>
  <c r="AK4609" i="7"/>
  <c r="AJ4609" i="7"/>
  <c r="AI4609" i="7"/>
  <c r="AH4609" i="7"/>
  <c r="AG4609" i="7"/>
  <c r="T4609" i="7"/>
  <c r="L4609" i="7"/>
  <c r="J4609" i="7"/>
  <c r="I4609" i="7"/>
  <c r="AR4608" i="7"/>
  <c r="AQ4608" i="7"/>
  <c r="AP4608" i="7"/>
  <c r="AO4608" i="7"/>
  <c r="AN4608" i="7"/>
  <c r="AM4608" i="7"/>
  <c r="AL4608" i="7"/>
  <c r="AK4608" i="7"/>
  <c r="AJ4608" i="7"/>
  <c r="AI4608" i="7"/>
  <c r="AH4608" i="7"/>
  <c r="AG4608" i="7"/>
  <c r="T4608" i="7"/>
  <c r="L4608" i="7"/>
  <c r="M4608" i="7" s="1"/>
  <c r="I4608" i="7"/>
  <c r="J4608" i="7" s="1"/>
  <c r="AR4607" i="7"/>
  <c r="AQ4607" i="7"/>
  <c r="AP4607" i="7"/>
  <c r="AO4607" i="7"/>
  <c r="AN4607" i="7"/>
  <c r="AM4607" i="7"/>
  <c r="AL4607" i="7"/>
  <c r="AK4607" i="7"/>
  <c r="AJ4607" i="7"/>
  <c r="AI4607" i="7"/>
  <c r="AH4607" i="7"/>
  <c r="AG4607" i="7"/>
  <c r="T4607" i="7"/>
  <c r="L4607" i="7"/>
  <c r="M4607" i="7" s="1"/>
  <c r="J4607" i="7"/>
  <c r="I4607" i="7"/>
  <c r="AR4606" i="7"/>
  <c r="AQ4606" i="7"/>
  <c r="AP4606" i="7"/>
  <c r="AO4606" i="7"/>
  <c r="AN4606" i="7"/>
  <c r="AM4606" i="7"/>
  <c r="AL4606" i="7"/>
  <c r="AK4606" i="7"/>
  <c r="AJ4606" i="7"/>
  <c r="AI4606" i="7"/>
  <c r="AH4606" i="7"/>
  <c r="AG4606" i="7"/>
  <c r="T4606" i="7"/>
  <c r="L4606" i="7"/>
  <c r="N4606" i="7" s="1"/>
  <c r="I4606" i="7"/>
  <c r="J4606" i="7" s="1"/>
  <c r="AR4605" i="7"/>
  <c r="AQ4605" i="7"/>
  <c r="AP4605" i="7"/>
  <c r="AO4605" i="7"/>
  <c r="AN4605" i="7"/>
  <c r="AM4605" i="7"/>
  <c r="AL4605" i="7"/>
  <c r="AK4605" i="7"/>
  <c r="AJ4605" i="7"/>
  <c r="AI4605" i="7"/>
  <c r="AH4605" i="7"/>
  <c r="AG4605" i="7"/>
  <c r="T4605" i="7"/>
  <c r="L4605" i="7"/>
  <c r="N4605" i="7" s="1"/>
  <c r="I4605" i="7"/>
  <c r="J4605" i="7" s="1"/>
  <c r="AR4604" i="7"/>
  <c r="AQ4604" i="7"/>
  <c r="AP4604" i="7"/>
  <c r="AO4604" i="7"/>
  <c r="AN4604" i="7"/>
  <c r="AM4604" i="7"/>
  <c r="AL4604" i="7"/>
  <c r="AK4604" i="7"/>
  <c r="AJ4604" i="7"/>
  <c r="AI4604" i="7"/>
  <c r="AH4604" i="7"/>
  <c r="AG4604" i="7"/>
  <c r="T4604" i="7"/>
  <c r="L4604" i="7"/>
  <c r="M4604" i="7" s="1"/>
  <c r="J4604" i="7"/>
  <c r="I4604" i="7"/>
  <c r="AR4603" i="7"/>
  <c r="AQ4603" i="7"/>
  <c r="AP4603" i="7"/>
  <c r="AO4603" i="7"/>
  <c r="AN4603" i="7"/>
  <c r="AM4603" i="7"/>
  <c r="AL4603" i="7"/>
  <c r="AK4603" i="7"/>
  <c r="AJ4603" i="7"/>
  <c r="AI4603" i="7"/>
  <c r="AH4603" i="7"/>
  <c r="AG4603" i="7"/>
  <c r="T4603" i="7"/>
  <c r="L4603" i="7"/>
  <c r="I4603" i="7"/>
  <c r="J4603" i="7" s="1"/>
  <c r="AR4602" i="7"/>
  <c r="AQ4602" i="7"/>
  <c r="AP4602" i="7"/>
  <c r="AO4602" i="7"/>
  <c r="AN4602" i="7"/>
  <c r="AM4602" i="7"/>
  <c r="AL4602" i="7"/>
  <c r="AK4602" i="7"/>
  <c r="AJ4602" i="7"/>
  <c r="AI4602" i="7"/>
  <c r="AH4602" i="7"/>
  <c r="AG4602" i="7"/>
  <c r="T4602" i="7"/>
  <c r="L4602" i="7"/>
  <c r="N4602" i="7" s="1"/>
  <c r="I4602" i="7"/>
  <c r="J4602" i="7" s="1"/>
  <c r="AR4601" i="7"/>
  <c r="AQ4601" i="7"/>
  <c r="AP4601" i="7"/>
  <c r="AO4601" i="7"/>
  <c r="AN4601" i="7"/>
  <c r="AM4601" i="7"/>
  <c r="AL4601" i="7"/>
  <c r="AK4601" i="7"/>
  <c r="AJ4601" i="7"/>
  <c r="AI4601" i="7"/>
  <c r="AH4601" i="7"/>
  <c r="AG4601" i="7"/>
  <c r="T4601" i="7"/>
  <c r="L4601" i="7"/>
  <c r="N4601" i="7" s="1"/>
  <c r="J4601" i="7"/>
  <c r="I4601" i="7"/>
  <c r="AR4600" i="7"/>
  <c r="AQ4600" i="7"/>
  <c r="AP4600" i="7"/>
  <c r="AO4600" i="7"/>
  <c r="AN4600" i="7"/>
  <c r="AM4600" i="7"/>
  <c r="AL4600" i="7"/>
  <c r="AK4600" i="7"/>
  <c r="AJ4600" i="7"/>
  <c r="AI4600" i="7"/>
  <c r="AH4600" i="7"/>
  <c r="AG4600" i="7"/>
  <c r="T4600" i="7"/>
  <c r="L4600" i="7"/>
  <c r="I4600" i="7"/>
  <c r="J4600" i="7" s="1"/>
  <c r="AR4599" i="7"/>
  <c r="AQ4599" i="7"/>
  <c r="AP4599" i="7"/>
  <c r="AO4599" i="7"/>
  <c r="AN4599" i="7"/>
  <c r="AM4599" i="7"/>
  <c r="AL4599" i="7"/>
  <c r="AK4599" i="7"/>
  <c r="AJ4599" i="7"/>
  <c r="AI4599" i="7"/>
  <c r="AH4599" i="7"/>
  <c r="AG4599" i="7"/>
  <c r="T4599" i="7"/>
  <c r="L4599" i="7"/>
  <c r="M4599" i="7" s="1"/>
  <c r="I4599" i="7"/>
  <c r="J4599" i="7" s="1"/>
  <c r="AR4598" i="7"/>
  <c r="AQ4598" i="7"/>
  <c r="AP4598" i="7"/>
  <c r="AO4598" i="7"/>
  <c r="AN4598" i="7"/>
  <c r="AM4598" i="7"/>
  <c r="AL4598" i="7"/>
  <c r="AK4598" i="7"/>
  <c r="AJ4598" i="7"/>
  <c r="AI4598" i="7"/>
  <c r="AH4598" i="7"/>
  <c r="AG4598" i="7"/>
  <c r="T4598" i="7"/>
  <c r="L4598" i="7"/>
  <c r="J4598" i="7"/>
  <c r="I4598" i="7"/>
  <c r="AR4597" i="7"/>
  <c r="AQ4597" i="7"/>
  <c r="AP4597" i="7"/>
  <c r="AO4597" i="7"/>
  <c r="AN4597" i="7"/>
  <c r="AM4597" i="7"/>
  <c r="AL4597" i="7"/>
  <c r="AK4597" i="7"/>
  <c r="AJ4597" i="7"/>
  <c r="AI4597" i="7"/>
  <c r="AH4597" i="7"/>
  <c r="AG4597" i="7"/>
  <c r="T4597" i="7"/>
  <c r="L4597" i="7"/>
  <c r="M4597" i="7" s="1"/>
  <c r="I4597" i="7"/>
  <c r="J4597" i="7" s="1"/>
  <c r="AR4596" i="7"/>
  <c r="AQ4596" i="7"/>
  <c r="AP4596" i="7"/>
  <c r="AO4596" i="7"/>
  <c r="AN4596" i="7"/>
  <c r="AM4596" i="7"/>
  <c r="AL4596" i="7"/>
  <c r="AK4596" i="7"/>
  <c r="AJ4596" i="7"/>
  <c r="AI4596" i="7"/>
  <c r="AH4596" i="7"/>
  <c r="AG4596" i="7"/>
  <c r="T4596" i="7"/>
  <c r="L4596" i="7"/>
  <c r="N4596" i="7" s="1"/>
  <c r="J4596" i="7"/>
  <c r="I4596" i="7"/>
  <c r="AR4595" i="7"/>
  <c r="AQ4595" i="7"/>
  <c r="AP4595" i="7"/>
  <c r="AO4595" i="7"/>
  <c r="AN4595" i="7"/>
  <c r="AM4595" i="7"/>
  <c r="AL4595" i="7"/>
  <c r="AK4595" i="7"/>
  <c r="AJ4595" i="7"/>
  <c r="AI4595" i="7"/>
  <c r="AH4595" i="7"/>
  <c r="AG4595" i="7"/>
  <c r="T4595" i="7"/>
  <c r="L4595" i="7"/>
  <c r="M4595" i="7" s="1"/>
  <c r="J4595" i="7"/>
  <c r="I4595" i="7"/>
  <c r="AR4594" i="7"/>
  <c r="AQ4594" i="7"/>
  <c r="AP4594" i="7"/>
  <c r="AO4594" i="7"/>
  <c r="AN4594" i="7"/>
  <c r="AM4594" i="7"/>
  <c r="AL4594" i="7"/>
  <c r="AK4594" i="7"/>
  <c r="AJ4594" i="7"/>
  <c r="AI4594" i="7"/>
  <c r="AH4594" i="7"/>
  <c r="AG4594" i="7"/>
  <c r="T4594" i="7"/>
  <c r="L4594" i="7"/>
  <c r="M4594" i="7" s="1"/>
  <c r="I4594" i="7"/>
  <c r="J4594" i="7" s="1"/>
  <c r="AR4593" i="7"/>
  <c r="AQ4593" i="7"/>
  <c r="AP4593" i="7"/>
  <c r="AO4593" i="7"/>
  <c r="AN4593" i="7"/>
  <c r="AM4593" i="7"/>
  <c r="AL4593" i="7"/>
  <c r="AK4593" i="7"/>
  <c r="AJ4593" i="7"/>
  <c r="AI4593" i="7"/>
  <c r="AH4593" i="7"/>
  <c r="AG4593" i="7"/>
  <c r="T4593" i="7"/>
  <c r="L4593" i="7"/>
  <c r="J4593" i="7"/>
  <c r="I4593" i="7"/>
  <c r="AR4592" i="7"/>
  <c r="AQ4592" i="7"/>
  <c r="AP4592" i="7"/>
  <c r="AO4592" i="7"/>
  <c r="AN4592" i="7"/>
  <c r="AM4592" i="7"/>
  <c r="AL4592" i="7"/>
  <c r="AK4592" i="7"/>
  <c r="AJ4592" i="7"/>
  <c r="AI4592" i="7"/>
  <c r="AH4592" i="7"/>
  <c r="AG4592" i="7"/>
  <c r="T4592" i="7"/>
  <c r="L4592" i="7"/>
  <c r="N4592" i="7" s="1"/>
  <c r="I4592" i="7"/>
  <c r="J4592" i="7" s="1"/>
  <c r="AR4591" i="7"/>
  <c r="AQ4591" i="7"/>
  <c r="AP4591" i="7"/>
  <c r="AO4591" i="7"/>
  <c r="AN4591" i="7"/>
  <c r="AM4591" i="7"/>
  <c r="AL4591" i="7"/>
  <c r="AK4591" i="7"/>
  <c r="AJ4591" i="7"/>
  <c r="AI4591" i="7"/>
  <c r="AH4591" i="7"/>
  <c r="AG4591" i="7"/>
  <c r="T4591" i="7"/>
  <c r="L4591" i="7"/>
  <c r="N4591" i="7" s="1"/>
  <c r="I4591" i="7"/>
  <c r="J4591" i="7" s="1"/>
  <c r="AR4590" i="7"/>
  <c r="AQ4590" i="7"/>
  <c r="AP4590" i="7"/>
  <c r="AO4590" i="7"/>
  <c r="AN4590" i="7"/>
  <c r="AM4590" i="7"/>
  <c r="AL4590" i="7"/>
  <c r="AK4590" i="7"/>
  <c r="AJ4590" i="7"/>
  <c r="AI4590" i="7"/>
  <c r="AH4590" i="7"/>
  <c r="AG4590" i="7"/>
  <c r="T4590" i="7"/>
  <c r="L4590" i="7"/>
  <c r="I4590" i="7"/>
  <c r="J4590" i="7" s="1"/>
  <c r="AR4589" i="7"/>
  <c r="AQ4589" i="7"/>
  <c r="AP4589" i="7"/>
  <c r="AO4589" i="7"/>
  <c r="AN4589" i="7"/>
  <c r="AM4589" i="7"/>
  <c r="AL4589" i="7"/>
  <c r="AK4589" i="7"/>
  <c r="AJ4589" i="7"/>
  <c r="AI4589" i="7"/>
  <c r="AH4589" i="7"/>
  <c r="AG4589" i="7"/>
  <c r="T4589" i="7"/>
  <c r="L4589" i="7"/>
  <c r="N4589" i="7" s="1"/>
  <c r="J4589" i="7"/>
  <c r="I4589" i="7"/>
  <c r="AR4588" i="7"/>
  <c r="AQ4588" i="7"/>
  <c r="AP4588" i="7"/>
  <c r="AO4588" i="7"/>
  <c r="AN4588" i="7"/>
  <c r="AM4588" i="7"/>
  <c r="AL4588" i="7"/>
  <c r="AK4588" i="7"/>
  <c r="AJ4588" i="7"/>
  <c r="AI4588" i="7"/>
  <c r="AH4588" i="7"/>
  <c r="AG4588" i="7"/>
  <c r="T4588" i="7"/>
  <c r="L4588" i="7"/>
  <c r="N4588" i="7" s="1"/>
  <c r="J4588" i="7"/>
  <c r="I4588" i="7"/>
  <c r="AR4587" i="7"/>
  <c r="AQ4587" i="7"/>
  <c r="AP4587" i="7"/>
  <c r="AO4587" i="7"/>
  <c r="AN4587" i="7"/>
  <c r="AM4587" i="7"/>
  <c r="AL4587" i="7"/>
  <c r="AK4587" i="7"/>
  <c r="AJ4587" i="7"/>
  <c r="AI4587" i="7"/>
  <c r="AH4587" i="7"/>
  <c r="AG4587" i="7"/>
  <c r="T4587" i="7"/>
  <c r="L4587" i="7"/>
  <c r="M4587" i="7" s="1"/>
  <c r="I4587" i="7"/>
  <c r="J4587" i="7" s="1"/>
  <c r="AR4586" i="7"/>
  <c r="AQ4586" i="7"/>
  <c r="AP4586" i="7"/>
  <c r="AO4586" i="7"/>
  <c r="AN4586" i="7"/>
  <c r="AM4586" i="7"/>
  <c r="AL4586" i="7"/>
  <c r="AK4586" i="7"/>
  <c r="AJ4586" i="7"/>
  <c r="AI4586" i="7"/>
  <c r="AH4586" i="7"/>
  <c r="AG4586" i="7"/>
  <c r="T4586" i="7"/>
  <c r="L4586" i="7"/>
  <c r="J4586" i="7"/>
  <c r="I4586" i="7"/>
  <c r="AR4585" i="7"/>
  <c r="AQ4585" i="7"/>
  <c r="AP4585" i="7"/>
  <c r="AO4585" i="7"/>
  <c r="AN4585" i="7"/>
  <c r="AM4585" i="7"/>
  <c r="AL4585" i="7"/>
  <c r="AK4585" i="7"/>
  <c r="AJ4585" i="7"/>
  <c r="AI4585" i="7"/>
  <c r="AH4585" i="7"/>
  <c r="AG4585" i="7"/>
  <c r="T4585" i="7"/>
  <c r="L4585" i="7"/>
  <c r="N4585" i="7" s="1"/>
  <c r="J4585" i="7"/>
  <c r="I4585" i="7"/>
  <c r="AR4584" i="7"/>
  <c r="AQ4584" i="7"/>
  <c r="AP4584" i="7"/>
  <c r="AO4584" i="7"/>
  <c r="AN4584" i="7"/>
  <c r="AM4584" i="7"/>
  <c r="AL4584" i="7"/>
  <c r="AK4584" i="7"/>
  <c r="AJ4584" i="7"/>
  <c r="AI4584" i="7"/>
  <c r="AH4584" i="7"/>
  <c r="AG4584" i="7"/>
  <c r="T4584" i="7"/>
  <c r="L4584" i="7"/>
  <c r="M4584" i="7" s="1"/>
  <c r="I4584" i="7"/>
  <c r="J4584" i="7" s="1"/>
  <c r="AR4583" i="7"/>
  <c r="AQ4583" i="7"/>
  <c r="AP4583" i="7"/>
  <c r="AO4583" i="7"/>
  <c r="AN4583" i="7"/>
  <c r="AM4583" i="7"/>
  <c r="AL4583" i="7"/>
  <c r="AK4583" i="7"/>
  <c r="AJ4583" i="7"/>
  <c r="AI4583" i="7"/>
  <c r="AH4583" i="7"/>
  <c r="AG4583" i="7"/>
  <c r="T4583" i="7"/>
  <c r="L4583" i="7"/>
  <c r="N4583" i="7" s="1"/>
  <c r="I4583" i="7"/>
  <c r="J4583" i="7" s="1"/>
  <c r="AR4582" i="7"/>
  <c r="AQ4582" i="7"/>
  <c r="AP4582" i="7"/>
  <c r="AO4582" i="7"/>
  <c r="AN4582" i="7"/>
  <c r="AM4582" i="7"/>
  <c r="AL4582" i="7"/>
  <c r="AK4582" i="7"/>
  <c r="AJ4582" i="7"/>
  <c r="AI4582" i="7"/>
  <c r="AH4582" i="7"/>
  <c r="AG4582" i="7"/>
  <c r="T4582" i="7"/>
  <c r="L4582" i="7"/>
  <c r="N4582" i="7" s="1"/>
  <c r="J4582" i="7"/>
  <c r="I4582" i="7"/>
  <c r="AR4581" i="7"/>
  <c r="AQ4581" i="7"/>
  <c r="AP4581" i="7"/>
  <c r="AO4581" i="7"/>
  <c r="AN4581" i="7"/>
  <c r="AM4581" i="7"/>
  <c r="AL4581" i="7"/>
  <c r="AK4581" i="7"/>
  <c r="AJ4581" i="7"/>
  <c r="AI4581" i="7"/>
  <c r="AH4581" i="7"/>
  <c r="AG4581" i="7"/>
  <c r="T4581" i="7"/>
  <c r="L4581" i="7"/>
  <c r="M4581" i="7" s="1"/>
  <c r="I4581" i="7"/>
  <c r="J4581" i="7" s="1"/>
  <c r="AR4580" i="7"/>
  <c r="AQ4580" i="7"/>
  <c r="AP4580" i="7"/>
  <c r="AO4580" i="7"/>
  <c r="AN4580" i="7"/>
  <c r="AM4580" i="7"/>
  <c r="AL4580" i="7"/>
  <c r="AK4580" i="7"/>
  <c r="AJ4580" i="7"/>
  <c r="AI4580" i="7"/>
  <c r="AH4580" i="7"/>
  <c r="AG4580" i="7"/>
  <c r="T4580" i="7"/>
  <c r="L4580" i="7"/>
  <c r="N4580" i="7" s="1"/>
  <c r="I4580" i="7"/>
  <c r="J4580" i="7" s="1"/>
  <c r="AR4579" i="7"/>
  <c r="AQ4579" i="7"/>
  <c r="AP4579" i="7"/>
  <c r="AO4579" i="7"/>
  <c r="AN4579" i="7"/>
  <c r="AM4579" i="7"/>
  <c r="AL4579" i="7"/>
  <c r="AK4579" i="7"/>
  <c r="AJ4579" i="7"/>
  <c r="AI4579" i="7"/>
  <c r="AH4579" i="7"/>
  <c r="AG4579" i="7"/>
  <c r="T4579" i="7"/>
  <c r="L4579" i="7"/>
  <c r="N4579" i="7" s="1"/>
  <c r="I4579" i="7"/>
  <c r="J4579" i="7" s="1"/>
  <c r="AR4578" i="7"/>
  <c r="AQ4578" i="7"/>
  <c r="AP4578" i="7"/>
  <c r="AO4578" i="7"/>
  <c r="AN4578" i="7"/>
  <c r="AM4578" i="7"/>
  <c r="AL4578" i="7"/>
  <c r="AK4578" i="7"/>
  <c r="AJ4578" i="7"/>
  <c r="AI4578" i="7"/>
  <c r="AH4578" i="7"/>
  <c r="AG4578" i="7"/>
  <c r="T4578" i="7"/>
  <c r="L4578" i="7"/>
  <c r="N4578" i="7" s="1"/>
  <c r="J4578" i="7"/>
  <c r="I4578" i="7"/>
  <c r="AR4577" i="7"/>
  <c r="AQ4577" i="7"/>
  <c r="AP4577" i="7"/>
  <c r="AO4577" i="7"/>
  <c r="AN4577" i="7"/>
  <c r="AM4577" i="7"/>
  <c r="AL4577" i="7"/>
  <c r="AK4577" i="7"/>
  <c r="AJ4577" i="7"/>
  <c r="AI4577" i="7"/>
  <c r="AH4577" i="7"/>
  <c r="AG4577" i="7"/>
  <c r="T4577" i="7"/>
  <c r="L4577" i="7"/>
  <c r="J4577" i="7"/>
  <c r="I4577" i="7"/>
  <c r="AR4576" i="7"/>
  <c r="AQ4576" i="7"/>
  <c r="AP4576" i="7"/>
  <c r="AO4576" i="7"/>
  <c r="AN4576" i="7"/>
  <c r="AM4576" i="7"/>
  <c r="AL4576" i="7"/>
  <c r="AK4576" i="7"/>
  <c r="AJ4576" i="7"/>
  <c r="AI4576" i="7"/>
  <c r="AH4576" i="7"/>
  <c r="AG4576" i="7"/>
  <c r="T4576" i="7"/>
  <c r="L4576" i="7"/>
  <c r="I4576" i="7"/>
  <c r="J4576" i="7" s="1"/>
  <c r="AR4575" i="7"/>
  <c r="AQ4575" i="7"/>
  <c r="AP4575" i="7"/>
  <c r="AO4575" i="7"/>
  <c r="AN4575" i="7"/>
  <c r="AM4575" i="7"/>
  <c r="AL4575" i="7"/>
  <c r="AK4575" i="7"/>
  <c r="AJ4575" i="7"/>
  <c r="AI4575" i="7"/>
  <c r="AH4575" i="7"/>
  <c r="AG4575" i="7"/>
  <c r="T4575" i="7"/>
  <c r="L4575" i="7"/>
  <c r="M4575" i="7" s="1"/>
  <c r="I4575" i="7"/>
  <c r="J4575" i="7" s="1"/>
  <c r="AR4574" i="7"/>
  <c r="AQ4574" i="7"/>
  <c r="AP4574" i="7"/>
  <c r="AO4574" i="7"/>
  <c r="AN4574" i="7"/>
  <c r="AM4574" i="7"/>
  <c r="AL4574" i="7"/>
  <c r="AK4574" i="7"/>
  <c r="AJ4574" i="7"/>
  <c r="AI4574" i="7"/>
  <c r="AH4574" i="7"/>
  <c r="AG4574" i="7"/>
  <c r="T4574" i="7"/>
  <c r="L4574" i="7"/>
  <c r="I4574" i="7"/>
  <c r="J4574" i="7" s="1"/>
  <c r="AR4573" i="7"/>
  <c r="AQ4573" i="7"/>
  <c r="AP4573" i="7"/>
  <c r="AO4573" i="7"/>
  <c r="AN4573" i="7"/>
  <c r="AM4573" i="7"/>
  <c r="AL4573" i="7"/>
  <c r="AK4573" i="7"/>
  <c r="AJ4573" i="7"/>
  <c r="AI4573" i="7"/>
  <c r="AH4573" i="7"/>
  <c r="AG4573" i="7"/>
  <c r="T4573" i="7"/>
  <c r="L4573" i="7"/>
  <c r="M4573" i="7" s="1"/>
  <c r="J4573" i="7"/>
  <c r="I4573" i="7"/>
  <c r="AR4572" i="7"/>
  <c r="AQ4572" i="7"/>
  <c r="AP4572" i="7"/>
  <c r="AO4572" i="7"/>
  <c r="AN4572" i="7"/>
  <c r="AM4572" i="7"/>
  <c r="AL4572" i="7"/>
  <c r="AK4572" i="7"/>
  <c r="AJ4572" i="7"/>
  <c r="AI4572" i="7"/>
  <c r="AH4572" i="7"/>
  <c r="AG4572" i="7"/>
  <c r="T4572" i="7"/>
  <c r="L4572" i="7"/>
  <c r="N4572" i="7" s="1"/>
  <c r="I4572" i="7"/>
  <c r="J4572" i="7" s="1"/>
  <c r="AR4571" i="7"/>
  <c r="AQ4571" i="7"/>
  <c r="AP4571" i="7"/>
  <c r="AO4571" i="7"/>
  <c r="AN4571" i="7"/>
  <c r="AM4571" i="7"/>
  <c r="AL4571" i="7"/>
  <c r="AK4571" i="7"/>
  <c r="AJ4571" i="7"/>
  <c r="AI4571" i="7"/>
  <c r="AH4571" i="7"/>
  <c r="AG4571" i="7"/>
  <c r="T4571" i="7"/>
  <c r="L4571" i="7"/>
  <c r="I4571" i="7"/>
  <c r="J4571" i="7" s="1"/>
  <c r="AR4570" i="7"/>
  <c r="AQ4570" i="7"/>
  <c r="AP4570" i="7"/>
  <c r="AO4570" i="7"/>
  <c r="AN4570" i="7"/>
  <c r="AM4570" i="7"/>
  <c r="AL4570" i="7"/>
  <c r="AK4570" i="7"/>
  <c r="AJ4570" i="7"/>
  <c r="AI4570" i="7"/>
  <c r="AH4570" i="7"/>
  <c r="AG4570" i="7"/>
  <c r="T4570" i="7"/>
  <c r="L4570" i="7"/>
  <c r="J4570" i="7"/>
  <c r="I4570" i="7"/>
  <c r="AR4569" i="7"/>
  <c r="AQ4569" i="7"/>
  <c r="AP4569" i="7"/>
  <c r="AO4569" i="7"/>
  <c r="AN4569" i="7"/>
  <c r="AM4569" i="7"/>
  <c r="AL4569" i="7"/>
  <c r="AK4569" i="7"/>
  <c r="AJ4569" i="7"/>
  <c r="AI4569" i="7"/>
  <c r="AH4569" i="7"/>
  <c r="AG4569" i="7"/>
  <c r="T4569" i="7"/>
  <c r="L4569" i="7"/>
  <c r="N4569" i="7" s="1"/>
  <c r="J4569" i="7"/>
  <c r="I4569" i="7"/>
  <c r="AR4568" i="7"/>
  <c r="AQ4568" i="7"/>
  <c r="AP4568" i="7"/>
  <c r="AO4568" i="7"/>
  <c r="AN4568" i="7"/>
  <c r="AM4568" i="7"/>
  <c r="AL4568" i="7"/>
  <c r="AK4568" i="7"/>
  <c r="AJ4568" i="7"/>
  <c r="AI4568" i="7"/>
  <c r="AH4568" i="7"/>
  <c r="AG4568" i="7"/>
  <c r="T4568" i="7"/>
  <c r="L4568" i="7"/>
  <c r="M4568" i="7" s="1"/>
  <c r="I4568" i="7"/>
  <c r="J4568" i="7" s="1"/>
  <c r="AR4567" i="7"/>
  <c r="AQ4567" i="7"/>
  <c r="AP4567" i="7"/>
  <c r="AO4567" i="7"/>
  <c r="AN4567" i="7"/>
  <c r="AM4567" i="7"/>
  <c r="AL4567" i="7"/>
  <c r="AK4567" i="7"/>
  <c r="AJ4567" i="7"/>
  <c r="AI4567" i="7"/>
  <c r="AH4567" i="7"/>
  <c r="AG4567" i="7"/>
  <c r="T4567" i="7"/>
  <c r="L4567" i="7"/>
  <c r="J4567" i="7"/>
  <c r="I4567" i="7"/>
  <c r="AR4566" i="7"/>
  <c r="AQ4566" i="7"/>
  <c r="AP4566" i="7"/>
  <c r="AO4566" i="7"/>
  <c r="AN4566" i="7"/>
  <c r="AM4566" i="7"/>
  <c r="AL4566" i="7"/>
  <c r="AK4566" i="7"/>
  <c r="AJ4566" i="7"/>
  <c r="AI4566" i="7"/>
  <c r="AH4566" i="7"/>
  <c r="AG4566" i="7"/>
  <c r="T4566" i="7"/>
  <c r="L4566" i="7"/>
  <c r="M4566" i="7" s="1"/>
  <c r="I4566" i="7"/>
  <c r="J4566" i="7" s="1"/>
  <c r="AR4565" i="7"/>
  <c r="AQ4565" i="7"/>
  <c r="AP4565" i="7"/>
  <c r="AO4565" i="7"/>
  <c r="AN4565" i="7"/>
  <c r="AM4565" i="7"/>
  <c r="AL4565" i="7"/>
  <c r="AK4565" i="7"/>
  <c r="AJ4565" i="7"/>
  <c r="AI4565" i="7"/>
  <c r="AH4565" i="7"/>
  <c r="AG4565" i="7"/>
  <c r="T4565" i="7"/>
  <c r="L4565" i="7"/>
  <c r="I4565" i="7"/>
  <c r="J4565" i="7" s="1"/>
  <c r="AR4564" i="7"/>
  <c r="AQ4564" i="7"/>
  <c r="AP4564" i="7"/>
  <c r="AO4564" i="7"/>
  <c r="AN4564" i="7"/>
  <c r="AM4564" i="7"/>
  <c r="AL4564" i="7"/>
  <c r="AK4564" i="7"/>
  <c r="AJ4564" i="7"/>
  <c r="AI4564" i="7"/>
  <c r="AH4564" i="7"/>
  <c r="AG4564" i="7"/>
  <c r="T4564" i="7"/>
  <c r="L4564" i="7"/>
  <c r="M4564" i="7" s="1"/>
  <c r="J4564" i="7"/>
  <c r="I4564" i="7"/>
  <c r="AR4563" i="7"/>
  <c r="AQ4563" i="7"/>
  <c r="AP4563" i="7"/>
  <c r="AO4563" i="7"/>
  <c r="AN4563" i="7"/>
  <c r="AM4563" i="7"/>
  <c r="AL4563" i="7"/>
  <c r="AK4563" i="7"/>
  <c r="AJ4563" i="7"/>
  <c r="AI4563" i="7"/>
  <c r="AH4563" i="7"/>
  <c r="AG4563" i="7"/>
  <c r="T4563" i="7"/>
  <c r="L4563" i="7"/>
  <c r="M4563" i="7" s="1"/>
  <c r="I4563" i="7"/>
  <c r="J4563" i="7" s="1"/>
  <c r="AR4562" i="7"/>
  <c r="AQ4562" i="7"/>
  <c r="AP4562" i="7"/>
  <c r="AO4562" i="7"/>
  <c r="AN4562" i="7"/>
  <c r="AM4562" i="7"/>
  <c r="AL4562" i="7"/>
  <c r="AK4562" i="7"/>
  <c r="AJ4562" i="7"/>
  <c r="AI4562" i="7"/>
  <c r="AH4562" i="7"/>
  <c r="AG4562" i="7"/>
  <c r="T4562" i="7"/>
  <c r="L4562" i="7"/>
  <c r="M4562" i="7" s="1"/>
  <c r="J4562" i="7"/>
  <c r="I4562" i="7"/>
  <c r="AR4561" i="7"/>
  <c r="AQ4561" i="7"/>
  <c r="AP4561" i="7"/>
  <c r="AO4561" i="7"/>
  <c r="AN4561" i="7"/>
  <c r="AM4561" i="7"/>
  <c r="AL4561" i="7"/>
  <c r="AK4561" i="7"/>
  <c r="AJ4561" i="7"/>
  <c r="AI4561" i="7"/>
  <c r="AH4561" i="7"/>
  <c r="AG4561" i="7"/>
  <c r="T4561" i="7"/>
  <c r="L4561" i="7"/>
  <c r="J4561" i="7"/>
  <c r="I4561" i="7"/>
  <c r="AR4560" i="7"/>
  <c r="AQ4560" i="7"/>
  <c r="AP4560" i="7"/>
  <c r="AO4560" i="7"/>
  <c r="AN4560" i="7"/>
  <c r="AM4560" i="7"/>
  <c r="AL4560" i="7"/>
  <c r="AK4560" i="7"/>
  <c r="AJ4560" i="7"/>
  <c r="AI4560" i="7"/>
  <c r="AH4560" i="7"/>
  <c r="AG4560" i="7"/>
  <c r="T4560" i="7"/>
  <c r="L4560" i="7"/>
  <c r="N4560" i="7" s="1"/>
  <c r="I4560" i="7"/>
  <c r="J4560" i="7" s="1"/>
  <c r="AR4559" i="7"/>
  <c r="AQ4559" i="7"/>
  <c r="AP4559" i="7"/>
  <c r="AO4559" i="7"/>
  <c r="AN4559" i="7"/>
  <c r="AM4559" i="7"/>
  <c r="AL4559" i="7"/>
  <c r="AK4559" i="7"/>
  <c r="AJ4559" i="7"/>
  <c r="AI4559" i="7"/>
  <c r="AH4559" i="7"/>
  <c r="AG4559" i="7"/>
  <c r="T4559" i="7"/>
  <c r="L4559" i="7"/>
  <c r="J4559" i="7"/>
  <c r="I4559" i="7"/>
  <c r="AR4558" i="7"/>
  <c r="AQ4558" i="7"/>
  <c r="AP4558" i="7"/>
  <c r="AO4558" i="7"/>
  <c r="AN4558" i="7"/>
  <c r="AM4558" i="7"/>
  <c r="AL4558" i="7"/>
  <c r="AK4558" i="7"/>
  <c r="AJ4558" i="7"/>
  <c r="AI4558" i="7"/>
  <c r="AH4558" i="7"/>
  <c r="AG4558" i="7"/>
  <c r="T4558" i="7"/>
  <c r="L4558" i="7"/>
  <c r="M4558" i="7" s="1"/>
  <c r="J4558" i="7"/>
  <c r="I4558" i="7"/>
  <c r="AR4557" i="7"/>
  <c r="AQ4557" i="7"/>
  <c r="AP4557" i="7"/>
  <c r="AO4557" i="7"/>
  <c r="AN4557" i="7"/>
  <c r="AM4557" i="7"/>
  <c r="AL4557" i="7"/>
  <c r="AK4557" i="7"/>
  <c r="AJ4557" i="7"/>
  <c r="AI4557" i="7"/>
  <c r="AH4557" i="7"/>
  <c r="AG4557" i="7"/>
  <c r="T4557" i="7"/>
  <c r="L4557" i="7"/>
  <c r="I4557" i="7"/>
  <c r="J4557" i="7" s="1"/>
  <c r="AR4556" i="7"/>
  <c r="AQ4556" i="7"/>
  <c r="AP4556" i="7"/>
  <c r="AO4556" i="7"/>
  <c r="AN4556" i="7"/>
  <c r="AM4556" i="7"/>
  <c r="AL4556" i="7"/>
  <c r="AK4556" i="7"/>
  <c r="AJ4556" i="7"/>
  <c r="AI4556" i="7"/>
  <c r="AH4556" i="7"/>
  <c r="AG4556" i="7"/>
  <c r="T4556" i="7"/>
  <c r="L4556" i="7"/>
  <c r="N4556" i="7" s="1"/>
  <c r="I4556" i="7"/>
  <c r="J4556" i="7" s="1"/>
  <c r="AR4555" i="7"/>
  <c r="AQ4555" i="7"/>
  <c r="AP4555" i="7"/>
  <c r="AO4555" i="7"/>
  <c r="AN4555" i="7"/>
  <c r="AM4555" i="7"/>
  <c r="AL4555" i="7"/>
  <c r="AK4555" i="7"/>
  <c r="AJ4555" i="7"/>
  <c r="AI4555" i="7"/>
  <c r="AH4555" i="7"/>
  <c r="AG4555" i="7"/>
  <c r="T4555" i="7"/>
  <c r="L4555" i="7"/>
  <c r="N4555" i="7" s="1"/>
  <c r="J4555" i="7"/>
  <c r="I4555" i="7"/>
  <c r="AR4554" i="7"/>
  <c r="AQ4554" i="7"/>
  <c r="AP4554" i="7"/>
  <c r="AO4554" i="7"/>
  <c r="AN4554" i="7"/>
  <c r="AM4554" i="7"/>
  <c r="AL4554" i="7"/>
  <c r="AK4554" i="7"/>
  <c r="AJ4554" i="7"/>
  <c r="AI4554" i="7"/>
  <c r="AH4554" i="7"/>
  <c r="AG4554" i="7"/>
  <c r="T4554" i="7"/>
  <c r="L4554" i="7"/>
  <c r="M4554" i="7" s="1"/>
  <c r="I4554" i="7"/>
  <c r="J4554" i="7" s="1"/>
  <c r="AR4553" i="7"/>
  <c r="AQ4553" i="7"/>
  <c r="AP4553" i="7"/>
  <c r="AO4553" i="7"/>
  <c r="AN4553" i="7"/>
  <c r="AM4553" i="7"/>
  <c r="AL4553" i="7"/>
  <c r="AK4553" i="7"/>
  <c r="AJ4553" i="7"/>
  <c r="AI4553" i="7"/>
  <c r="AH4553" i="7"/>
  <c r="AG4553" i="7"/>
  <c r="T4553" i="7"/>
  <c r="L4553" i="7"/>
  <c r="N4553" i="7" s="1"/>
  <c r="J4553" i="7"/>
  <c r="I4553" i="7"/>
  <c r="AR4552" i="7"/>
  <c r="AQ4552" i="7"/>
  <c r="AP4552" i="7"/>
  <c r="AO4552" i="7"/>
  <c r="AN4552" i="7"/>
  <c r="AM4552" i="7"/>
  <c r="AL4552" i="7"/>
  <c r="AK4552" i="7"/>
  <c r="AJ4552" i="7"/>
  <c r="AI4552" i="7"/>
  <c r="AH4552" i="7"/>
  <c r="AG4552" i="7"/>
  <c r="T4552" i="7"/>
  <c r="L4552" i="7"/>
  <c r="M4552" i="7" s="1"/>
  <c r="I4552" i="7"/>
  <c r="J4552" i="7" s="1"/>
  <c r="AR4551" i="7"/>
  <c r="AQ4551" i="7"/>
  <c r="AP4551" i="7"/>
  <c r="AO4551" i="7"/>
  <c r="AN4551" i="7"/>
  <c r="AM4551" i="7"/>
  <c r="AL4551" i="7"/>
  <c r="AK4551" i="7"/>
  <c r="AJ4551" i="7"/>
  <c r="AI4551" i="7"/>
  <c r="AH4551" i="7"/>
  <c r="AG4551" i="7"/>
  <c r="T4551" i="7"/>
  <c r="L4551" i="7"/>
  <c r="N4551" i="7" s="1"/>
  <c r="I4551" i="7"/>
  <c r="J4551" i="7" s="1"/>
  <c r="AR4550" i="7"/>
  <c r="AQ4550" i="7"/>
  <c r="AP4550" i="7"/>
  <c r="AO4550" i="7"/>
  <c r="AN4550" i="7"/>
  <c r="AM4550" i="7"/>
  <c r="AL4550" i="7"/>
  <c r="AK4550" i="7"/>
  <c r="AJ4550" i="7"/>
  <c r="AI4550" i="7"/>
  <c r="AH4550" i="7"/>
  <c r="AG4550" i="7"/>
  <c r="T4550" i="7"/>
  <c r="L4550" i="7"/>
  <c r="J4550" i="7"/>
  <c r="I4550" i="7"/>
  <c r="AR4549" i="7"/>
  <c r="AQ4549" i="7"/>
  <c r="AP4549" i="7"/>
  <c r="AO4549" i="7"/>
  <c r="AN4549" i="7"/>
  <c r="AM4549" i="7"/>
  <c r="AL4549" i="7"/>
  <c r="AK4549" i="7"/>
  <c r="AJ4549" i="7"/>
  <c r="AI4549" i="7"/>
  <c r="AH4549" i="7"/>
  <c r="AG4549" i="7"/>
  <c r="T4549" i="7"/>
  <c r="L4549" i="7"/>
  <c r="N4549" i="7" s="1"/>
  <c r="J4549" i="7"/>
  <c r="I4549" i="7"/>
  <c r="AR4548" i="7"/>
  <c r="AQ4548" i="7"/>
  <c r="AP4548" i="7"/>
  <c r="AO4548" i="7"/>
  <c r="AN4548" i="7"/>
  <c r="AM4548" i="7"/>
  <c r="AL4548" i="7"/>
  <c r="AK4548" i="7"/>
  <c r="AJ4548" i="7"/>
  <c r="AI4548" i="7"/>
  <c r="AH4548" i="7"/>
  <c r="AG4548" i="7"/>
  <c r="T4548" i="7"/>
  <c r="L4548" i="7"/>
  <c r="M4548" i="7" s="1"/>
  <c r="I4548" i="7"/>
  <c r="J4548" i="7" s="1"/>
  <c r="AR4547" i="7"/>
  <c r="AQ4547" i="7"/>
  <c r="AP4547" i="7"/>
  <c r="AO4547" i="7"/>
  <c r="AN4547" i="7"/>
  <c r="AM4547" i="7"/>
  <c r="AL4547" i="7"/>
  <c r="AK4547" i="7"/>
  <c r="AJ4547" i="7"/>
  <c r="AI4547" i="7"/>
  <c r="AH4547" i="7"/>
  <c r="AG4547" i="7"/>
  <c r="T4547" i="7"/>
  <c r="L4547" i="7"/>
  <c r="M4547" i="7" s="1"/>
  <c r="I4547" i="7"/>
  <c r="J4547" i="7" s="1"/>
  <c r="AR4546" i="7"/>
  <c r="AQ4546" i="7"/>
  <c r="AP4546" i="7"/>
  <c r="AO4546" i="7"/>
  <c r="AN4546" i="7"/>
  <c r="AM4546" i="7"/>
  <c r="AL4546" i="7"/>
  <c r="AK4546" i="7"/>
  <c r="AJ4546" i="7"/>
  <c r="AI4546" i="7"/>
  <c r="AH4546" i="7"/>
  <c r="AG4546" i="7"/>
  <c r="T4546" i="7"/>
  <c r="L4546" i="7"/>
  <c r="N4546" i="7" s="1"/>
  <c r="I4546" i="7"/>
  <c r="J4546" i="7" s="1"/>
  <c r="AR4545" i="7"/>
  <c r="AQ4545" i="7"/>
  <c r="AP4545" i="7"/>
  <c r="AO4545" i="7"/>
  <c r="AN4545" i="7"/>
  <c r="AM4545" i="7"/>
  <c r="AL4545" i="7"/>
  <c r="AK4545" i="7"/>
  <c r="AJ4545" i="7"/>
  <c r="AI4545" i="7"/>
  <c r="AH4545" i="7"/>
  <c r="AG4545" i="7"/>
  <c r="T4545" i="7"/>
  <c r="L4545" i="7"/>
  <c r="N4545" i="7" s="1"/>
  <c r="J4545" i="7"/>
  <c r="I4545" i="7"/>
  <c r="AR4544" i="7"/>
  <c r="AQ4544" i="7"/>
  <c r="AP4544" i="7"/>
  <c r="AO4544" i="7"/>
  <c r="AN4544" i="7"/>
  <c r="AM4544" i="7"/>
  <c r="AL4544" i="7"/>
  <c r="AK4544" i="7"/>
  <c r="AJ4544" i="7"/>
  <c r="AI4544" i="7"/>
  <c r="AH4544" i="7"/>
  <c r="AG4544" i="7"/>
  <c r="T4544" i="7"/>
  <c r="L4544" i="7"/>
  <c r="N4544" i="7" s="1"/>
  <c r="I4544" i="7"/>
  <c r="J4544" i="7" s="1"/>
  <c r="AR4543" i="7"/>
  <c r="AQ4543" i="7"/>
  <c r="AP4543" i="7"/>
  <c r="AO4543" i="7"/>
  <c r="AN4543" i="7"/>
  <c r="AM4543" i="7"/>
  <c r="AL4543" i="7"/>
  <c r="AK4543" i="7"/>
  <c r="AJ4543" i="7"/>
  <c r="AI4543" i="7"/>
  <c r="AH4543" i="7"/>
  <c r="AG4543" i="7"/>
  <c r="T4543" i="7"/>
  <c r="L4543" i="7"/>
  <c r="N4543" i="7" s="1"/>
  <c r="I4543" i="7"/>
  <c r="J4543" i="7" s="1"/>
  <c r="AR4542" i="7"/>
  <c r="AQ4542" i="7"/>
  <c r="AP4542" i="7"/>
  <c r="AO4542" i="7"/>
  <c r="AN4542" i="7"/>
  <c r="AM4542" i="7"/>
  <c r="AL4542" i="7"/>
  <c r="AK4542" i="7"/>
  <c r="AJ4542" i="7"/>
  <c r="AI4542" i="7"/>
  <c r="AH4542" i="7"/>
  <c r="AG4542" i="7"/>
  <c r="T4542" i="7"/>
  <c r="L4542" i="7"/>
  <c r="M4542" i="7" s="1"/>
  <c r="J4542" i="7"/>
  <c r="I4542" i="7"/>
  <c r="AR4541" i="7"/>
  <c r="AQ4541" i="7"/>
  <c r="AP4541" i="7"/>
  <c r="AO4541" i="7"/>
  <c r="AN4541" i="7"/>
  <c r="AM4541" i="7"/>
  <c r="AL4541" i="7"/>
  <c r="AK4541" i="7"/>
  <c r="AJ4541" i="7"/>
  <c r="AI4541" i="7"/>
  <c r="AH4541" i="7"/>
  <c r="AG4541" i="7"/>
  <c r="T4541" i="7"/>
  <c r="L4541" i="7"/>
  <c r="J4541" i="7"/>
  <c r="I4541" i="7"/>
  <c r="AR4540" i="7"/>
  <c r="AQ4540" i="7"/>
  <c r="AP4540" i="7"/>
  <c r="AO4540" i="7"/>
  <c r="AN4540" i="7"/>
  <c r="AM4540" i="7"/>
  <c r="AL4540" i="7"/>
  <c r="AK4540" i="7"/>
  <c r="AJ4540" i="7"/>
  <c r="AI4540" i="7"/>
  <c r="AH4540" i="7"/>
  <c r="AG4540" i="7"/>
  <c r="T4540" i="7"/>
  <c r="L4540" i="7"/>
  <c r="M4540" i="7" s="1"/>
  <c r="J4540" i="7"/>
  <c r="I4540" i="7"/>
  <c r="AR4539" i="7"/>
  <c r="AQ4539" i="7"/>
  <c r="AP4539" i="7"/>
  <c r="AO4539" i="7"/>
  <c r="AN4539" i="7"/>
  <c r="AM4539" i="7"/>
  <c r="AL4539" i="7"/>
  <c r="AK4539" i="7"/>
  <c r="AJ4539" i="7"/>
  <c r="AI4539" i="7"/>
  <c r="AH4539" i="7"/>
  <c r="AG4539" i="7"/>
  <c r="T4539" i="7"/>
  <c r="L4539" i="7"/>
  <c r="I4539" i="7"/>
  <c r="J4539" i="7" s="1"/>
  <c r="AR4538" i="7"/>
  <c r="AQ4538" i="7"/>
  <c r="AP4538" i="7"/>
  <c r="AO4538" i="7"/>
  <c r="AN4538" i="7"/>
  <c r="AM4538" i="7"/>
  <c r="AL4538" i="7"/>
  <c r="AK4538" i="7"/>
  <c r="AJ4538" i="7"/>
  <c r="AI4538" i="7"/>
  <c r="AH4538" i="7"/>
  <c r="AG4538" i="7"/>
  <c r="T4538" i="7"/>
  <c r="L4538" i="7"/>
  <c r="M4538" i="7" s="1"/>
  <c r="I4538" i="7"/>
  <c r="J4538" i="7" s="1"/>
  <c r="AR4537" i="7"/>
  <c r="AQ4537" i="7"/>
  <c r="AP4537" i="7"/>
  <c r="AO4537" i="7"/>
  <c r="AN4537" i="7"/>
  <c r="AM4537" i="7"/>
  <c r="AL4537" i="7"/>
  <c r="AK4537" i="7"/>
  <c r="AJ4537" i="7"/>
  <c r="AI4537" i="7"/>
  <c r="AH4537" i="7"/>
  <c r="AG4537" i="7"/>
  <c r="T4537" i="7"/>
  <c r="L4537" i="7"/>
  <c r="N4537" i="7" s="1"/>
  <c r="J4537" i="7"/>
  <c r="I4537" i="7"/>
  <c r="AR4536" i="7"/>
  <c r="AQ4536" i="7"/>
  <c r="AP4536" i="7"/>
  <c r="AO4536" i="7"/>
  <c r="AN4536" i="7"/>
  <c r="AM4536" i="7"/>
  <c r="AL4536" i="7"/>
  <c r="AK4536" i="7"/>
  <c r="AJ4536" i="7"/>
  <c r="AI4536" i="7"/>
  <c r="AH4536" i="7"/>
  <c r="AG4536" i="7"/>
  <c r="T4536" i="7"/>
  <c r="L4536" i="7"/>
  <c r="M4536" i="7" s="1"/>
  <c r="I4536" i="7"/>
  <c r="J4536" i="7" s="1"/>
  <c r="AR4535" i="7"/>
  <c r="AQ4535" i="7"/>
  <c r="AP4535" i="7"/>
  <c r="AO4535" i="7"/>
  <c r="AN4535" i="7"/>
  <c r="AM4535" i="7"/>
  <c r="AL4535" i="7"/>
  <c r="AK4535" i="7"/>
  <c r="AJ4535" i="7"/>
  <c r="AI4535" i="7"/>
  <c r="AH4535" i="7"/>
  <c r="AG4535" i="7"/>
  <c r="T4535" i="7"/>
  <c r="L4535" i="7"/>
  <c r="N4535" i="7" s="1"/>
  <c r="I4535" i="7"/>
  <c r="J4535" i="7" s="1"/>
  <c r="AR4534" i="7"/>
  <c r="AQ4534" i="7"/>
  <c r="AP4534" i="7"/>
  <c r="AO4534" i="7"/>
  <c r="AN4534" i="7"/>
  <c r="AM4534" i="7"/>
  <c r="AL4534" i="7"/>
  <c r="AK4534" i="7"/>
  <c r="AJ4534" i="7"/>
  <c r="AI4534" i="7"/>
  <c r="AH4534" i="7"/>
  <c r="AG4534" i="7"/>
  <c r="T4534" i="7"/>
  <c r="L4534" i="7"/>
  <c r="J4534" i="7"/>
  <c r="I4534" i="7"/>
  <c r="AR4533" i="7"/>
  <c r="AQ4533" i="7"/>
  <c r="AP4533" i="7"/>
  <c r="AO4533" i="7"/>
  <c r="AN4533" i="7"/>
  <c r="AM4533" i="7"/>
  <c r="AL4533" i="7"/>
  <c r="AK4533" i="7"/>
  <c r="AJ4533" i="7"/>
  <c r="AI4533" i="7"/>
  <c r="AH4533" i="7"/>
  <c r="AG4533" i="7"/>
  <c r="T4533" i="7"/>
  <c r="L4533" i="7"/>
  <c r="I4533" i="7"/>
  <c r="J4533" i="7" s="1"/>
  <c r="AR4532" i="7"/>
  <c r="AQ4532" i="7"/>
  <c r="AP4532" i="7"/>
  <c r="AO4532" i="7"/>
  <c r="AN4532" i="7"/>
  <c r="AM4532" i="7"/>
  <c r="AL4532" i="7"/>
  <c r="AK4532" i="7"/>
  <c r="AJ4532" i="7"/>
  <c r="AI4532" i="7"/>
  <c r="AH4532" i="7"/>
  <c r="AG4532" i="7"/>
  <c r="T4532" i="7"/>
  <c r="L4532" i="7"/>
  <c r="N4532" i="7" s="1"/>
  <c r="J4532" i="7"/>
  <c r="I4532" i="7"/>
  <c r="AR4531" i="7"/>
  <c r="AQ4531" i="7"/>
  <c r="AP4531" i="7"/>
  <c r="AO4531" i="7"/>
  <c r="AN4531" i="7"/>
  <c r="AM4531" i="7"/>
  <c r="AL4531" i="7"/>
  <c r="AK4531" i="7"/>
  <c r="AJ4531" i="7"/>
  <c r="AI4531" i="7"/>
  <c r="AH4531" i="7"/>
  <c r="AG4531" i="7"/>
  <c r="T4531" i="7"/>
  <c r="L4531" i="7"/>
  <c r="N4531" i="7" s="1"/>
  <c r="J4531" i="7"/>
  <c r="I4531" i="7"/>
  <c r="AR4530" i="7"/>
  <c r="AQ4530" i="7"/>
  <c r="AP4530" i="7"/>
  <c r="AO4530" i="7"/>
  <c r="AN4530" i="7"/>
  <c r="AM4530" i="7"/>
  <c r="AL4530" i="7"/>
  <c r="AK4530" i="7"/>
  <c r="AJ4530" i="7"/>
  <c r="AI4530" i="7"/>
  <c r="AH4530" i="7"/>
  <c r="AG4530" i="7"/>
  <c r="T4530" i="7"/>
  <c r="L4530" i="7"/>
  <c r="N4530" i="7" s="1"/>
  <c r="I4530" i="7"/>
  <c r="J4530" i="7" s="1"/>
  <c r="AR4529" i="7"/>
  <c r="AQ4529" i="7"/>
  <c r="AP4529" i="7"/>
  <c r="AO4529" i="7"/>
  <c r="AN4529" i="7"/>
  <c r="AM4529" i="7"/>
  <c r="AL4529" i="7"/>
  <c r="AK4529" i="7"/>
  <c r="AJ4529" i="7"/>
  <c r="AI4529" i="7"/>
  <c r="AH4529" i="7"/>
  <c r="AG4529" i="7"/>
  <c r="T4529" i="7"/>
  <c r="L4529" i="7"/>
  <c r="J4529" i="7"/>
  <c r="I4529" i="7"/>
  <c r="AR4528" i="7"/>
  <c r="AQ4528" i="7"/>
  <c r="AP4528" i="7"/>
  <c r="AO4528" i="7"/>
  <c r="AN4528" i="7"/>
  <c r="AM4528" i="7"/>
  <c r="AL4528" i="7"/>
  <c r="AK4528" i="7"/>
  <c r="AJ4528" i="7"/>
  <c r="AI4528" i="7"/>
  <c r="AH4528" i="7"/>
  <c r="AG4528" i="7"/>
  <c r="T4528" i="7"/>
  <c r="L4528" i="7"/>
  <c r="N4528" i="7" s="1"/>
  <c r="I4528" i="7"/>
  <c r="J4528" i="7" s="1"/>
  <c r="AR4527" i="7"/>
  <c r="AQ4527" i="7"/>
  <c r="AP4527" i="7"/>
  <c r="AO4527" i="7"/>
  <c r="AN4527" i="7"/>
  <c r="AM4527" i="7"/>
  <c r="AL4527" i="7"/>
  <c r="AK4527" i="7"/>
  <c r="AJ4527" i="7"/>
  <c r="AI4527" i="7"/>
  <c r="AH4527" i="7"/>
  <c r="AG4527" i="7"/>
  <c r="T4527" i="7"/>
  <c r="L4527" i="7"/>
  <c r="I4527" i="7"/>
  <c r="J4527" i="7" s="1"/>
  <c r="AR4526" i="7"/>
  <c r="AQ4526" i="7"/>
  <c r="AP4526" i="7"/>
  <c r="AO4526" i="7"/>
  <c r="AN4526" i="7"/>
  <c r="AM4526" i="7"/>
  <c r="AL4526" i="7"/>
  <c r="AK4526" i="7"/>
  <c r="AJ4526" i="7"/>
  <c r="AI4526" i="7"/>
  <c r="AH4526" i="7"/>
  <c r="AG4526" i="7"/>
  <c r="T4526" i="7"/>
  <c r="L4526" i="7"/>
  <c r="M4526" i="7" s="1"/>
  <c r="J4526" i="7"/>
  <c r="I4526" i="7"/>
  <c r="AR4525" i="7"/>
  <c r="AQ4525" i="7"/>
  <c r="AP4525" i="7"/>
  <c r="AO4525" i="7"/>
  <c r="AN4525" i="7"/>
  <c r="AM4525" i="7"/>
  <c r="AL4525" i="7"/>
  <c r="AK4525" i="7"/>
  <c r="AJ4525" i="7"/>
  <c r="AI4525" i="7"/>
  <c r="AH4525" i="7"/>
  <c r="AG4525" i="7"/>
  <c r="T4525" i="7"/>
  <c r="L4525" i="7"/>
  <c r="M4525" i="7" s="1"/>
  <c r="I4525" i="7"/>
  <c r="J4525" i="7" s="1"/>
  <c r="AR4524" i="7"/>
  <c r="AQ4524" i="7"/>
  <c r="AP4524" i="7"/>
  <c r="AO4524" i="7"/>
  <c r="AN4524" i="7"/>
  <c r="AM4524" i="7"/>
  <c r="AL4524" i="7"/>
  <c r="AK4524" i="7"/>
  <c r="AJ4524" i="7"/>
  <c r="AI4524" i="7"/>
  <c r="AH4524" i="7"/>
  <c r="AG4524" i="7"/>
  <c r="T4524" i="7"/>
  <c r="L4524" i="7"/>
  <c r="N4524" i="7" s="1"/>
  <c r="I4524" i="7"/>
  <c r="J4524" i="7" s="1"/>
  <c r="AR4523" i="7"/>
  <c r="AQ4523" i="7"/>
  <c r="AP4523" i="7"/>
  <c r="AO4523" i="7"/>
  <c r="AN4523" i="7"/>
  <c r="AM4523" i="7"/>
  <c r="AL4523" i="7"/>
  <c r="AK4523" i="7"/>
  <c r="AJ4523" i="7"/>
  <c r="AI4523" i="7"/>
  <c r="AH4523" i="7"/>
  <c r="AG4523" i="7"/>
  <c r="T4523" i="7"/>
  <c r="L4523" i="7"/>
  <c r="N4523" i="7" s="1"/>
  <c r="I4523" i="7"/>
  <c r="J4523" i="7" s="1"/>
  <c r="AR4522" i="7"/>
  <c r="AQ4522" i="7"/>
  <c r="AP4522" i="7"/>
  <c r="AO4522" i="7"/>
  <c r="AN4522" i="7"/>
  <c r="AM4522" i="7"/>
  <c r="AL4522" i="7"/>
  <c r="AK4522" i="7"/>
  <c r="AJ4522" i="7"/>
  <c r="AI4522" i="7"/>
  <c r="AH4522" i="7"/>
  <c r="AG4522" i="7"/>
  <c r="T4522" i="7"/>
  <c r="L4522" i="7"/>
  <c r="N4522" i="7" s="1"/>
  <c r="J4522" i="7"/>
  <c r="I4522" i="7"/>
  <c r="AR4521" i="7"/>
  <c r="AQ4521" i="7"/>
  <c r="AP4521" i="7"/>
  <c r="AO4521" i="7"/>
  <c r="AN4521" i="7"/>
  <c r="AM4521" i="7"/>
  <c r="AL4521" i="7"/>
  <c r="AK4521" i="7"/>
  <c r="AJ4521" i="7"/>
  <c r="AI4521" i="7"/>
  <c r="AH4521" i="7"/>
  <c r="AG4521" i="7"/>
  <c r="T4521" i="7"/>
  <c r="L4521" i="7"/>
  <c r="N4521" i="7" s="1"/>
  <c r="J4521" i="7"/>
  <c r="I4521" i="7"/>
  <c r="AR4520" i="7"/>
  <c r="AQ4520" i="7"/>
  <c r="AP4520" i="7"/>
  <c r="AO4520" i="7"/>
  <c r="AN4520" i="7"/>
  <c r="AM4520" i="7"/>
  <c r="AL4520" i="7"/>
  <c r="AK4520" i="7"/>
  <c r="AJ4520" i="7"/>
  <c r="AI4520" i="7"/>
  <c r="AH4520" i="7"/>
  <c r="AG4520" i="7"/>
  <c r="T4520" i="7"/>
  <c r="L4520" i="7"/>
  <c r="N4520" i="7" s="1"/>
  <c r="I4520" i="7"/>
  <c r="J4520" i="7" s="1"/>
  <c r="AR4519" i="7"/>
  <c r="AQ4519" i="7"/>
  <c r="AP4519" i="7"/>
  <c r="AO4519" i="7"/>
  <c r="AN4519" i="7"/>
  <c r="AM4519" i="7"/>
  <c r="AL4519" i="7"/>
  <c r="AK4519" i="7"/>
  <c r="AJ4519" i="7"/>
  <c r="AI4519" i="7"/>
  <c r="AH4519" i="7"/>
  <c r="AG4519" i="7"/>
  <c r="T4519" i="7"/>
  <c r="L4519" i="7"/>
  <c r="N4519" i="7" s="1"/>
  <c r="I4519" i="7"/>
  <c r="J4519" i="7" s="1"/>
  <c r="AR4518" i="7"/>
  <c r="AQ4518" i="7"/>
  <c r="AP4518" i="7"/>
  <c r="AO4518" i="7"/>
  <c r="AN4518" i="7"/>
  <c r="AM4518" i="7"/>
  <c r="AL4518" i="7"/>
  <c r="AK4518" i="7"/>
  <c r="AJ4518" i="7"/>
  <c r="AI4518" i="7"/>
  <c r="AH4518" i="7"/>
  <c r="AG4518" i="7"/>
  <c r="T4518" i="7"/>
  <c r="L4518" i="7"/>
  <c r="J4518" i="7"/>
  <c r="I4518" i="7"/>
  <c r="AR4517" i="7"/>
  <c r="AQ4517" i="7"/>
  <c r="AP4517" i="7"/>
  <c r="AO4517" i="7"/>
  <c r="AN4517" i="7"/>
  <c r="AM4517" i="7"/>
  <c r="AL4517" i="7"/>
  <c r="AK4517" i="7"/>
  <c r="AJ4517" i="7"/>
  <c r="AI4517" i="7"/>
  <c r="AH4517" i="7"/>
  <c r="AG4517" i="7"/>
  <c r="T4517" i="7"/>
  <c r="L4517" i="7"/>
  <c r="M4517" i="7" s="1"/>
  <c r="I4517" i="7"/>
  <c r="J4517" i="7" s="1"/>
  <c r="AR4516" i="7"/>
  <c r="AQ4516" i="7"/>
  <c r="AP4516" i="7"/>
  <c r="AO4516" i="7"/>
  <c r="AN4516" i="7"/>
  <c r="AM4516" i="7"/>
  <c r="AL4516" i="7"/>
  <c r="AK4516" i="7"/>
  <c r="AJ4516" i="7"/>
  <c r="AI4516" i="7"/>
  <c r="AH4516" i="7"/>
  <c r="AG4516" i="7"/>
  <c r="T4516" i="7"/>
  <c r="L4516" i="7"/>
  <c r="N4516" i="7" s="1"/>
  <c r="J4516" i="7"/>
  <c r="I4516" i="7"/>
  <c r="AR4515" i="7"/>
  <c r="AQ4515" i="7"/>
  <c r="AP4515" i="7"/>
  <c r="AO4515" i="7"/>
  <c r="AN4515" i="7"/>
  <c r="AM4515" i="7"/>
  <c r="AL4515" i="7"/>
  <c r="AK4515" i="7"/>
  <c r="AJ4515" i="7"/>
  <c r="AI4515" i="7"/>
  <c r="AH4515" i="7"/>
  <c r="AG4515" i="7"/>
  <c r="T4515" i="7"/>
  <c r="L4515" i="7"/>
  <c r="M4515" i="7" s="1"/>
  <c r="I4515" i="7"/>
  <c r="J4515" i="7" s="1"/>
  <c r="AR4514" i="7"/>
  <c r="AQ4514" i="7"/>
  <c r="AP4514" i="7"/>
  <c r="AO4514" i="7"/>
  <c r="AN4514" i="7"/>
  <c r="AM4514" i="7"/>
  <c r="AL4514" i="7"/>
  <c r="AK4514" i="7"/>
  <c r="AJ4514" i="7"/>
  <c r="AI4514" i="7"/>
  <c r="AH4514" i="7"/>
  <c r="AG4514" i="7"/>
  <c r="T4514" i="7"/>
  <c r="L4514" i="7"/>
  <c r="J4514" i="7"/>
  <c r="I4514" i="7"/>
  <c r="AR4513" i="7"/>
  <c r="AQ4513" i="7"/>
  <c r="AP4513" i="7"/>
  <c r="AO4513" i="7"/>
  <c r="AN4513" i="7"/>
  <c r="AM4513" i="7"/>
  <c r="AL4513" i="7"/>
  <c r="AK4513" i="7"/>
  <c r="AJ4513" i="7"/>
  <c r="AI4513" i="7"/>
  <c r="AH4513" i="7"/>
  <c r="AG4513" i="7"/>
  <c r="T4513" i="7"/>
  <c r="L4513" i="7"/>
  <c r="J4513" i="7"/>
  <c r="I4513" i="7"/>
  <c r="AR4512" i="7"/>
  <c r="AQ4512" i="7"/>
  <c r="AP4512" i="7"/>
  <c r="AO4512" i="7"/>
  <c r="AN4512" i="7"/>
  <c r="AM4512" i="7"/>
  <c r="AL4512" i="7"/>
  <c r="AK4512" i="7"/>
  <c r="AJ4512" i="7"/>
  <c r="AI4512" i="7"/>
  <c r="AH4512" i="7"/>
  <c r="AG4512" i="7"/>
  <c r="T4512" i="7"/>
  <c r="L4512" i="7"/>
  <c r="N4512" i="7" s="1"/>
  <c r="I4512" i="7"/>
  <c r="J4512" i="7" s="1"/>
  <c r="AR4511" i="7"/>
  <c r="AQ4511" i="7"/>
  <c r="AP4511" i="7"/>
  <c r="AO4511" i="7"/>
  <c r="AN4511" i="7"/>
  <c r="AM4511" i="7"/>
  <c r="AL4511" i="7"/>
  <c r="AK4511" i="7"/>
  <c r="AJ4511" i="7"/>
  <c r="AI4511" i="7"/>
  <c r="AH4511" i="7"/>
  <c r="AG4511" i="7"/>
  <c r="T4511" i="7"/>
  <c r="L4511" i="7"/>
  <c r="M4511" i="7" s="1"/>
  <c r="I4511" i="7"/>
  <c r="J4511" i="7" s="1"/>
  <c r="AR4510" i="7"/>
  <c r="AQ4510" i="7"/>
  <c r="AP4510" i="7"/>
  <c r="AO4510" i="7"/>
  <c r="AN4510" i="7"/>
  <c r="AM4510" i="7"/>
  <c r="AL4510" i="7"/>
  <c r="AK4510" i="7"/>
  <c r="AJ4510" i="7"/>
  <c r="AI4510" i="7"/>
  <c r="AH4510" i="7"/>
  <c r="AG4510" i="7"/>
  <c r="T4510" i="7"/>
  <c r="L4510" i="7"/>
  <c r="N4510" i="7" s="1"/>
  <c r="I4510" i="7"/>
  <c r="J4510" i="7" s="1"/>
  <c r="AR4509" i="7"/>
  <c r="AQ4509" i="7"/>
  <c r="AP4509" i="7"/>
  <c r="AO4509" i="7"/>
  <c r="AN4509" i="7"/>
  <c r="AM4509" i="7"/>
  <c r="AL4509" i="7"/>
  <c r="AK4509" i="7"/>
  <c r="AJ4509" i="7"/>
  <c r="AI4509" i="7"/>
  <c r="AH4509" i="7"/>
  <c r="AG4509" i="7"/>
  <c r="T4509" i="7"/>
  <c r="L4509" i="7"/>
  <c r="N4509" i="7" s="1"/>
  <c r="I4509" i="7"/>
  <c r="J4509" i="7" s="1"/>
  <c r="AR4508" i="7"/>
  <c r="AQ4508" i="7"/>
  <c r="AP4508" i="7"/>
  <c r="AO4508" i="7"/>
  <c r="AN4508" i="7"/>
  <c r="AM4508" i="7"/>
  <c r="AL4508" i="7"/>
  <c r="AK4508" i="7"/>
  <c r="AJ4508" i="7"/>
  <c r="AI4508" i="7"/>
  <c r="AH4508" i="7"/>
  <c r="AG4508" i="7"/>
  <c r="T4508" i="7"/>
  <c r="L4508" i="7"/>
  <c r="I4508" i="7"/>
  <c r="J4508" i="7" s="1"/>
  <c r="AR4507" i="7"/>
  <c r="AQ4507" i="7"/>
  <c r="AP4507" i="7"/>
  <c r="AO4507" i="7"/>
  <c r="AN4507" i="7"/>
  <c r="AM4507" i="7"/>
  <c r="AL4507" i="7"/>
  <c r="AK4507" i="7"/>
  <c r="AJ4507" i="7"/>
  <c r="AI4507" i="7"/>
  <c r="AH4507" i="7"/>
  <c r="AG4507" i="7"/>
  <c r="T4507" i="7"/>
  <c r="L4507" i="7"/>
  <c r="J4507" i="7"/>
  <c r="I4507" i="7"/>
  <c r="AR4506" i="7"/>
  <c r="AQ4506" i="7"/>
  <c r="AP4506" i="7"/>
  <c r="AO4506" i="7"/>
  <c r="AN4506" i="7"/>
  <c r="AM4506" i="7"/>
  <c r="AL4506" i="7"/>
  <c r="AK4506" i="7"/>
  <c r="AJ4506" i="7"/>
  <c r="AI4506" i="7"/>
  <c r="AH4506" i="7"/>
  <c r="AG4506" i="7"/>
  <c r="T4506" i="7"/>
  <c r="L4506" i="7"/>
  <c r="N4506" i="7" s="1"/>
  <c r="I4506" i="7"/>
  <c r="J4506" i="7" s="1"/>
  <c r="AR4505" i="7"/>
  <c r="AQ4505" i="7"/>
  <c r="AP4505" i="7"/>
  <c r="AO4505" i="7"/>
  <c r="AN4505" i="7"/>
  <c r="AM4505" i="7"/>
  <c r="AL4505" i="7"/>
  <c r="AK4505" i="7"/>
  <c r="AJ4505" i="7"/>
  <c r="AI4505" i="7"/>
  <c r="AH4505" i="7"/>
  <c r="AG4505" i="7"/>
  <c r="T4505" i="7"/>
  <c r="L4505" i="7"/>
  <c r="J4505" i="7"/>
  <c r="I4505" i="7"/>
  <c r="AR4504" i="7"/>
  <c r="AQ4504" i="7"/>
  <c r="AP4504" i="7"/>
  <c r="AO4504" i="7"/>
  <c r="AN4504" i="7"/>
  <c r="AM4504" i="7"/>
  <c r="AL4504" i="7"/>
  <c r="AK4504" i="7"/>
  <c r="AJ4504" i="7"/>
  <c r="AI4504" i="7"/>
  <c r="AH4504" i="7"/>
  <c r="AG4504" i="7"/>
  <c r="T4504" i="7"/>
  <c r="L4504" i="7"/>
  <c r="I4504" i="7"/>
  <c r="J4504" i="7" s="1"/>
  <c r="AR4503" i="7"/>
  <c r="AQ4503" i="7"/>
  <c r="AP4503" i="7"/>
  <c r="AO4503" i="7"/>
  <c r="AN4503" i="7"/>
  <c r="AM4503" i="7"/>
  <c r="AL4503" i="7"/>
  <c r="AK4503" i="7"/>
  <c r="AJ4503" i="7"/>
  <c r="AI4503" i="7"/>
  <c r="AH4503" i="7"/>
  <c r="AG4503" i="7"/>
  <c r="T4503" i="7"/>
  <c r="L4503" i="7"/>
  <c r="M4503" i="7" s="1"/>
  <c r="J4503" i="7"/>
  <c r="I4503" i="7"/>
  <c r="AR4502" i="7"/>
  <c r="AQ4502" i="7"/>
  <c r="AP4502" i="7"/>
  <c r="AO4502" i="7"/>
  <c r="AN4502" i="7"/>
  <c r="AM4502" i="7"/>
  <c r="AL4502" i="7"/>
  <c r="AK4502" i="7"/>
  <c r="AJ4502" i="7"/>
  <c r="AI4502" i="7"/>
  <c r="AH4502" i="7"/>
  <c r="AG4502" i="7"/>
  <c r="T4502" i="7"/>
  <c r="L4502" i="7"/>
  <c r="M4502" i="7" s="1"/>
  <c r="I4502" i="7"/>
  <c r="J4502" i="7" s="1"/>
  <c r="AR4501" i="7"/>
  <c r="AQ4501" i="7"/>
  <c r="AP4501" i="7"/>
  <c r="AO4501" i="7"/>
  <c r="AN4501" i="7"/>
  <c r="AM4501" i="7"/>
  <c r="AL4501" i="7"/>
  <c r="AK4501" i="7"/>
  <c r="AJ4501" i="7"/>
  <c r="AI4501" i="7"/>
  <c r="AH4501" i="7"/>
  <c r="AG4501" i="7"/>
  <c r="T4501" i="7"/>
  <c r="L4501" i="7"/>
  <c r="N4501" i="7" s="1"/>
  <c r="I4501" i="7"/>
  <c r="J4501" i="7" s="1"/>
  <c r="AR4500" i="7"/>
  <c r="AQ4500" i="7"/>
  <c r="AP4500" i="7"/>
  <c r="AO4500" i="7"/>
  <c r="AN4500" i="7"/>
  <c r="AM4500" i="7"/>
  <c r="AL4500" i="7"/>
  <c r="AK4500" i="7"/>
  <c r="AJ4500" i="7"/>
  <c r="AI4500" i="7"/>
  <c r="AH4500" i="7"/>
  <c r="AG4500" i="7"/>
  <c r="T4500" i="7"/>
  <c r="L4500" i="7"/>
  <c r="N4500" i="7" s="1"/>
  <c r="I4500" i="7"/>
  <c r="J4500" i="7" s="1"/>
  <c r="AR4499" i="7"/>
  <c r="AQ4499" i="7"/>
  <c r="AP4499" i="7"/>
  <c r="AO4499" i="7"/>
  <c r="AN4499" i="7"/>
  <c r="AM4499" i="7"/>
  <c r="AL4499" i="7"/>
  <c r="AK4499" i="7"/>
  <c r="AJ4499" i="7"/>
  <c r="AI4499" i="7"/>
  <c r="AH4499" i="7"/>
  <c r="AG4499" i="7"/>
  <c r="T4499" i="7"/>
  <c r="L4499" i="7"/>
  <c r="N4499" i="7" s="1"/>
  <c r="J4499" i="7"/>
  <c r="I4499" i="7"/>
  <c r="AR4498" i="7"/>
  <c r="AQ4498" i="7"/>
  <c r="AP4498" i="7"/>
  <c r="AO4498" i="7"/>
  <c r="AN4498" i="7"/>
  <c r="AM4498" i="7"/>
  <c r="AL4498" i="7"/>
  <c r="AK4498" i="7"/>
  <c r="AJ4498" i="7"/>
  <c r="AI4498" i="7"/>
  <c r="AH4498" i="7"/>
  <c r="AG4498" i="7"/>
  <c r="T4498" i="7"/>
  <c r="L4498" i="7"/>
  <c r="I4498" i="7"/>
  <c r="J4498" i="7" s="1"/>
  <c r="AR4497" i="7"/>
  <c r="AQ4497" i="7"/>
  <c r="AP4497" i="7"/>
  <c r="AO4497" i="7"/>
  <c r="AN4497" i="7"/>
  <c r="AM4497" i="7"/>
  <c r="AL4497" i="7"/>
  <c r="AK4497" i="7"/>
  <c r="AJ4497" i="7"/>
  <c r="AI4497" i="7"/>
  <c r="AH4497" i="7"/>
  <c r="AG4497" i="7"/>
  <c r="T4497" i="7"/>
  <c r="L4497" i="7"/>
  <c r="N4497" i="7" s="1"/>
  <c r="J4497" i="7"/>
  <c r="I4497" i="7"/>
  <c r="AR4496" i="7"/>
  <c r="AQ4496" i="7"/>
  <c r="AP4496" i="7"/>
  <c r="AO4496" i="7"/>
  <c r="AN4496" i="7"/>
  <c r="AM4496" i="7"/>
  <c r="AL4496" i="7"/>
  <c r="AK4496" i="7"/>
  <c r="AJ4496" i="7"/>
  <c r="AI4496" i="7"/>
  <c r="AH4496" i="7"/>
  <c r="AG4496" i="7"/>
  <c r="T4496" i="7"/>
  <c r="L4496" i="7"/>
  <c r="N4496" i="7" s="1"/>
  <c r="I4496" i="7"/>
  <c r="J4496" i="7" s="1"/>
  <c r="AR4495" i="7"/>
  <c r="AQ4495" i="7"/>
  <c r="AP4495" i="7"/>
  <c r="AO4495" i="7"/>
  <c r="AN4495" i="7"/>
  <c r="AM4495" i="7"/>
  <c r="AL4495" i="7"/>
  <c r="AK4495" i="7"/>
  <c r="AJ4495" i="7"/>
  <c r="AI4495" i="7"/>
  <c r="AH4495" i="7"/>
  <c r="AG4495" i="7"/>
  <c r="T4495" i="7"/>
  <c r="L4495" i="7"/>
  <c r="N4495" i="7" s="1"/>
  <c r="J4495" i="7"/>
  <c r="I4495" i="7"/>
  <c r="AR4494" i="7"/>
  <c r="AQ4494" i="7"/>
  <c r="AP4494" i="7"/>
  <c r="AO4494" i="7"/>
  <c r="AN4494" i="7"/>
  <c r="AM4494" i="7"/>
  <c r="AL4494" i="7"/>
  <c r="AK4494" i="7"/>
  <c r="AJ4494" i="7"/>
  <c r="AI4494" i="7"/>
  <c r="AH4494" i="7"/>
  <c r="AG4494" i="7"/>
  <c r="T4494" i="7"/>
  <c r="L4494" i="7"/>
  <c r="J4494" i="7"/>
  <c r="I4494" i="7"/>
  <c r="AR4493" i="7"/>
  <c r="AQ4493" i="7"/>
  <c r="AP4493" i="7"/>
  <c r="AO4493" i="7"/>
  <c r="AN4493" i="7"/>
  <c r="AM4493" i="7"/>
  <c r="AL4493" i="7"/>
  <c r="AK4493" i="7"/>
  <c r="AJ4493" i="7"/>
  <c r="AI4493" i="7"/>
  <c r="AH4493" i="7"/>
  <c r="AG4493" i="7"/>
  <c r="T4493" i="7"/>
  <c r="L4493" i="7"/>
  <c r="I4493" i="7"/>
  <c r="J4493" i="7" s="1"/>
  <c r="AR4492" i="7"/>
  <c r="AQ4492" i="7"/>
  <c r="AP4492" i="7"/>
  <c r="AO4492" i="7"/>
  <c r="AN4492" i="7"/>
  <c r="AM4492" i="7"/>
  <c r="AL4492" i="7"/>
  <c r="AK4492" i="7"/>
  <c r="AJ4492" i="7"/>
  <c r="AI4492" i="7"/>
  <c r="AH4492" i="7"/>
  <c r="AG4492" i="7"/>
  <c r="T4492" i="7"/>
  <c r="L4492" i="7"/>
  <c r="I4492" i="7"/>
  <c r="J4492" i="7" s="1"/>
  <c r="AR4491" i="7"/>
  <c r="AQ4491" i="7"/>
  <c r="AP4491" i="7"/>
  <c r="AO4491" i="7"/>
  <c r="AN4491" i="7"/>
  <c r="AM4491" i="7"/>
  <c r="AL4491" i="7"/>
  <c r="AK4491" i="7"/>
  <c r="AJ4491" i="7"/>
  <c r="AI4491" i="7"/>
  <c r="AH4491" i="7"/>
  <c r="AG4491" i="7"/>
  <c r="T4491" i="7"/>
  <c r="L4491" i="7"/>
  <c r="N4491" i="7" s="1"/>
  <c r="J4491" i="7"/>
  <c r="I4491" i="7"/>
  <c r="AR4490" i="7"/>
  <c r="AQ4490" i="7"/>
  <c r="AP4490" i="7"/>
  <c r="AO4490" i="7"/>
  <c r="AN4490" i="7"/>
  <c r="AM4490" i="7"/>
  <c r="AL4490" i="7"/>
  <c r="AK4490" i="7"/>
  <c r="AJ4490" i="7"/>
  <c r="AI4490" i="7"/>
  <c r="AH4490" i="7"/>
  <c r="AG4490" i="7"/>
  <c r="T4490" i="7"/>
  <c r="L4490" i="7"/>
  <c r="I4490" i="7"/>
  <c r="J4490" i="7" s="1"/>
  <c r="AR4489" i="7"/>
  <c r="AQ4489" i="7"/>
  <c r="AP4489" i="7"/>
  <c r="AO4489" i="7"/>
  <c r="AN4489" i="7"/>
  <c r="AM4489" i="7"/>
  <c r="AL4489" i="7"/>
  <c r="AK4489" i="7"/>
  <c r="AJ4489" i="7"/>
  <c r="AI4489" i="7"/>
  <c r="AH4489" i="7"/>
  <c r="AG4489" i="7"/>
  <c r="T4489" i="7"/>
  <c r="L4489" i="7"/>
  <c r="N4489" i="7" s="1"/>
  <c r="J4489" i="7"/>
  <c r="I4489" i="7"/>
  <c r="AR4488" i="7"/>
  <c r="AQ4488" i="7"/>
  <c r="AP4488" i="7"/>
  <c r="AO4488" i="7"/>
  <c r="AN4488" i="7"/>
  <c r="AM4488" i="7"/>
  <c r="AL4488" i="7"/>
  <c r="AK4488" i="7"/>
  <c r="AJ4488" i="7"/>
  <c r="AI4488" i="7"/>
  <c r="AH4488" i="7"/>
  <c r="AG4488" i="7"/>
  <c r="T4488" i="7"/>
  <c r="L4488" i="7"/>
  <c r="M4488" i="7" s="1"/>
  <c r="I4488" i="7"/>
  <c r="J4488" i="7" s="1"/>
  <c r="AR4487" i="7"/>
  <c r="AQ4487" i="7"/>
  <c r="AP4487" i="7"/>
  <c r="AO4487" i="7"/>
  <c r="AN4487" i="7"/>
  <c r="AM4487" i="7"/>
  <c r="AL4487" i="7"/>
  <c r="AK4487" i="7"/>
  <c r="AJ4487" i="7"/>
  <c r="AI4487" i="7"/>
  <c r="AH4487" i="7"/>
  <c r="AG4487" i="7"/>
  <c r="T4487" i="7"/>
  <c r="L4487" i="7"/>
  <c r="N4487" i="7" s="1"/>
  <c r="I4487" i="7"/>
  <c r="J4487" i="7" s="1"/>
  <c r="AR4486" i="7"/>
  <c r="AQ4486" i="7"/>
  <c r="AP4486" i="7"/>
  <c r="AO4486" i="7"/>
  <c r="AN4486" i="7"/>
  <c r="AM4486" i="7"/>
  <c r="AL4486" i="7"/>
  <c r="AK4486" i="7"/>
  <c r="AJ4486" i="7"/>
  <c r="AI4486" i="7"/>
  <c r="AH4486" i="7"/>
  <c r="AG4486" i="7"/>
  <c r="T4486" i="7"/>
  <c r="L4486" i="7"/>
  <c r="J4486" i="7"/>
  <c r="I4486" i="7"/>
  <c r="AR4485" i="7"/>
  <c r="AQ4485" i="7"/>
  <c r="AP4485" i="7"/>
  <c r="AO4485" i="7"/>
  <c r="AN4485" i="7"/>
  <c r="AM4485" i="7"/>
  <c r="AL4485" i="7"/>
  <c r="AK4485" i="7"/>
  <c r="AJ4485" i="7"/>
  <c r="AI4485" i="7"/>
  <c r="AH4485" i="7"/>
  <c r="AG4485" i="7"/>
  <c r="T4485" i="7"/>
  <c r="L4485" i="7"/>
  <c r="N4485" i="7" s="1"/>
  <c r="J4485" i="7"/>
  <c r="I4485" i="7"/>
  <c r="AR4484" i="7"/>
  <c r="AQ4484" i="7"/>
  <c r="AP4484" i="7"/>
  <c r="AO4484" i="7"/>
  <c r="AN4484" i="7"/>
  <c r="AM4484" i="7"/>
  <c r="AL4484" i="7"/>
  <c r="AK4484" i="7"/>
  <c r="AJ4484" i="7"/>
  <c r="AI4484" i="7"/>
  <c r="AH4484" i="7"/>
  <c r="AG4484" i="7"/>
  <c r="T4484" i="7"/>
  <c r="L4484" i="7"/>
  <c r="M4484" i="7" s="1"/>
  <c r="I4484" i="7"/>
  <c r="J4484" i="7" s="1"/>
  <c r="AR4483" i="7"/>
  <c r="AQ4483" i="7"/>
  <c r="AP4483" i="7"/>
  <c r="AO4483" i="7"/>
  <c r="AN4483" i="7"/>
  <c r="AM4483" i="7"/>
  <c r="AL4483" i="7"/>
  <c r="AK4483" i="7"/>
  <c r="AJ4483" i="7"/>
  <c r="AI4483" i="7"/>
  <c r="AH4483" i="7"/>
  <c r="AG4483" i="7"/>
  <c r="T4483" i="7"/>
  <c r="L4483" i="7"/>
  <c r="N4483" i="7" s="1"/>
  <c r="I4483" i="7"/>
  <c r="J4483" i="7" s="1"/>
  <c r="AR4482" i="7"/>
  <c r="AQ4482" i="7"/>
  <c r="AP4482" i="7"/>
  <c r="AO4482" i="7"/>
  <c r="AN4482" i="7"/>
  <c r="AM4482" i="7"/>
  <c r="AL4482" i="7"/>
  <c r="AK4482" i="7"/>
  <c r="AJ4482" i="7"/>
  <c r="AI4482" i="7"/>
  <c r="AH4482" i="7"/>
  <c r="AG4482" i="7"/>
  <c r="T4482" i="7"/>
  <c r="L4482" i="7"/>
  <c r="N4482" i="7" s="1"/>
  <c r="J4482" i="7"/>
  <c r="I4482" i="7"/>
  <c r="AR4481" i="7"/>
  <c r="AQ4481" i="7"/>
  <c r="AP4481" i="7"/>
  <c r="AO4481" i="7"/>
  <c r="AN4481" i="7"/>
  <c r="AM4481" i="7"/>
  <c r="AL4481" i="7"/>
  <c r="AK4481" i="7"/>
  <c r="AJ4481" i="7"/>
  <c r="AI4481" i="7"/>
  <c r="AH4481" i="7"/>
  <c r="AG4481" i="7"/>
  <c r="T4481" i="7"/>
  <c r="L4481" i="7"/>
  <c r="J4481" i="7"/>
  <c r="I4481" i="7"/>
  <c r="AR4480" i="7"/>
  <c r="AQ4480" i="7"/>
  <c r="AP4480" i="7"/>
  <c r="AO4480" i="7"/>
  <c r="AN4480" i="7"/>
  <c r="AM4480" i="7"/>
  <c r="AL4480" i="7"/>
  <c r="AK4480" i="7"/>
  <c r="AJ4480" i="7"/>
  <c r="AI4480" i="7"/>
  <c r="AH4480" i="7"/>
  <c r="AG4480" i="7"/>
  <c r="T4480" i="7"/>
  <c r="L4480" i="7"/>
  <c r="N4480" i="7" s="1"/>
  <c r="I4480" i="7"/>
  <c r="J4480" i="7" s="1"/>
  <c r="AR4479" i="7"/>
  <c r="AQ4479" i="7"/>
  <c r="AP4479" i="7"/>
  <c r="AO4479" i="7"/>
  <c r="AN4479" i="7"/>
  <c r="AM4479" i="7"/>
  <c r="AL4479" i="7"/>
  <c r="AK4479" i="7"/>
  <c r="AJ4479" i="7"/>
  <c r="AI4479" i="7"/>
  <c r="AH4479" i="7"/>
  <c r="AG4479" i="7"/>
  <c r="T4479" i="7"/>
  <c r="L4479" i="7"/>
  <c r="N4479" i="7" s="1"/>
  <c r="J4479" i="7"/>
  <c r="I4479" i="7"/>
  <c r="AR4478" i="7"/>
  <c r="AQ4478" i="7"/>
  <c r="AP4478" i="7"/>
  <c r="AO4478" i="7"/>
  <c r="AN4478" i="7"/>
  <c r="AM4478" i="7"/>
  <c r="AL4478" i="7"/>
  <c r="AK4478" i="7"/>
  <c r="AJ4478" i="7"/>
  <c r="AI4478" i="7"/>
  <c r="AH4478" i="7"/>
  <c r="AG4478" i="7"/>
  <c r="T4478" i="7"/>
  <c r="L4478" i="7"/>
  <c r="N4478" i="7" s="1"/>
  <c r="I4478" i="7"/>
  <c r="J4478" i="7" s="1"/>
  <c r="AR4477" i="7"/>
  <c r="AQ4477" i="7"/>
  <c r="AP4477" i="7"/>
  <c r="AO4477" i="7"/>
  <c r="AN4477" i="7"/>
  <c r="AM4477" i="7"/>
  <c r="AL4477" i="7"/>
  <c r="AK4477" i="7"/>
  <c r="AJ4477" i="7"/>
  <c r="AI4477" i="7"/>
  <c r="AH4477" i="7"/>
  <c r="AG4477" i="7"/>
  <c r="T4477" i="7"/>
  <c r="L4477" i="7"/>
  <c r="I4477" i="7"/>
  <c r="J4477" i="7" s="1"/>
  <c r="AR4476" i="7"/>
  <c r="AQ4476" i="7"/>
  <c r="AP4476" i="7"/>
  <c r="AO4476" i="7"/>
  <c r="AN4476" i="7"/>
  <c r="AM4476" i="7"/>
  <c r="AL4476" i="7"/>
  <c r="AK4476" i="7"/>
  <c r="AJ4476" i="7"/>
  <c r="AI4476" i="7"/>
  <c r="AH4476" i="7"/>
  <c r="AG4476" i="7"/>
  <c r="T4476" i="7"/>
  <c r="L4476" i="7"/>
  <c r="M4476" i="7" s="1"/>
  <c r="J4476" i="7"/>
  <c r="I4476" i="7"/>
  <c r="AR4475" i="7"/>
  <c r="AQ4475" i="7"/>
  <c r="AP4475" i="7"/>
  <c r="AO4475" i="7"/>
  <c r="AN4475" i="7"/>
  <c r="AM4475" i="7"/>
  <c r="AL4475" i="7"/>
  <c r="AK4475" i="7"/>
  <c r="AJ4475" i="7"/>
  <c r="AI4475" i="7"/>
  <c r="AH4475" i="7"/>
  <c r="AG4475" i="7"/>
  <c r="T4475" i="7"/>
  <c r="L4475" i="7"/>
  <c r="M4475" i="7" s="1"/>
  <c r="I4475" i="7"/>
  <c r="J4475" i="7" s="1"/>
  <c r="AR4474" i="7"/>
  <c r="AQ4474" i="7"/>
  <c r="AP4474" i="7"/>
  <c r="AO4474" i="7"/>
  <c r="AN4474" i="7"/>
  <c r="AM4474" i="7"/>
  <c r="AL4474" i="7"/>
  <c r="AK4474" i="7"/>
  <c r="AJ4474" i="7"/>
  <c r="AI4474" i="7"/>
  <c r="AH4474" i="7"/>
  <c r="AG4474" i="7"/>
  <c r="T4474" i="7"/>
  <c r="L4474" i="7"/>
  <c r="M4474" i="7" s="1"/>
  <c r="I4474" i="7"/>
  <c r="J4474" i="7" s="1"/>
  <c r="AR4473" i="7"/>
  <c r="AQ4473" i="7"/>
  <c r="AP4473" i="7"/>
  <c r="AO4473" i="7"/>
  <c r="AN4473" i="7"/>
  <c r="AM4473" i="7"/>
  <c r="AL4473" i="7"/>
  <c r="AK4473" i="7"/>
  <c r="AJ4473" i="7"/>
  <c r="AI4473" i="7"/>
  <c r="AH4473" i="7"/>
  <c r="AG4473" i="7"/>
  <c r="T4473" i="7"/>
  <c r="L4473" i="7"/>
  <c r="N4473" i="7" s="1"/>
  <c r="J4473" i="7"/>
  <c r="I4473" i="7"/>
  <c r="AR4472" i="7"/>
  <c r="AQ4472" i="7"/>
  <c r="AP4472" i="7"/>
  <c r="AO4472" i="7"/>
  <c r="AN4472" i="7"/>
  <c r="AM4472" i="7"/>
  <c r="AL4472" i="7"/>
  <c r="AK4472" i="7"/>
  <c r="AJ4472" i="7"/>
  <c r="AI4472" i="7"/>
  <c r="AH4472" i="7"/>
  <c r="AG4472" i="7"/>
  <c r="T4472" i="7"/>
  <c r="L4472" i="7"/>
  <c r="N4472" i="7" s="1"/>
  <c r="I4472" i="7"/>
  <c r="J4472" i="7" s="1"/>
  <c r="AR4471" i="7"/>
  <c r="AQ4471" i="7"/>
  <c r="AP4471" i="7"/>
  <c r="AO4471" i="7"/>
  <c r="AN4471" i="7"/>
  <c r="AM4471" i="7"/>
  <c r="AL4471" i="7"/>
  <c r="AK4471" i="7"/>
  <c r="AJ4471" i="7"/>
  <c r="AI4471" i="7"/>
  <c r="AH4471" i="7"/>
  <c r="AG4471" i="7"/>
  <c r="T4471" i="7"/>
  <c r="L4471" i="7"/>
  <c r="J4471" i="7"/>
  <c r="I4471" i="7"/>
  <c r="AR4470" i="7"/>
  <c r="AQ4470" i="7"/>
  <c r="AP4470" i="7"/>
  <c r="AO4470" i="7"/>
  <c r="AN4470" i="7"/>
  <c r="AM4470" i="7"/>
  <c r="AL4470" i="7"/>
  <c r="AK4470" i="7"/>
  <c r="AJ4470" i="7"/>
  <c r="AI4470" i="7"/>
  <c r="AH4470" i="7"/>
  <c r="AG4470" i="7"/>
  <c r="T4470" i="7"/>
  <c r="L4470" i="7"/>
  <c r="M4470" i="7" s="1"/>
  <c r="J4470" i="7"/>
  <c r="I4470" i="7"/>
  <c r="AR4469" i="7"/>
  <c r="AQ4469" i="7"/>
  <c r="AP4469" i="7"/>
  <c r="AO4469" i="7"/>
  <c r="AN4469" i="7"/>
  <c r="AM4469" i="7"/>
  <c r="AL4469" i="7"/>
  <c r="AK4469" i="7"/>
  <c r="AJ4469" i="7"/>
  <c r="AI4469" i="7"/>
  <c r="AH4469" i="7"/>
  <c r="AG4469" i="7"/>
  <c r="T4469" i="7"/>
  <c r="L4469" i="7"/>
  <c r="N4469" i="7" s="1"/>
  <c r="I4469" i="7"/>
  <c r="J4469" i="7" s="1"/>
  <c r="AR4468" i="7"/>
  <c r="AQ4468" i="7"/>
  <c r="AP4468" i="7"/>
  <c r="AO4468" i="7"/>
  <c r="AN4468" i="7"/>
  <c r="AM4468" i="7"/>
  <c r="AL4468" i="7"/>
  <c r="AK4468" i="7"/>
  <c r="AJ4468" i="7"/>
  <c r="AI4468" i="7"/>
  <c r="AH4468" i="7"/>
  <c r="AG4468" i="7"/>
  <c r="T4468" i="7"/>
  <c r="L4468" i="7"/>
  <c r="N4468" i="7" s="1"/>
  <c r="J4468" i="7"/>
  <c r="I4468" i="7"/>
  <c r="AR4467" i="7"/>
  <c r="AQ4467" i="7"/>
  <c r="AP4467" i="7"/>
  <c r="AO4467" i="7"/>
  <c r="AN4467" i="7"/>
  <c r="AM4467" i="7"/>
  <c r="AL4467" i="7"/>
  <c r="AK4467" i="7"/>
  <c r="AJ4467" i="7"/>
  <c r="AI4467" i="7"/>
  <c r="AH4467" i="7"/>
  <c r="AG4467" i="7"/>
  <c r="T4467" i="7"/>
  <c r="L4467" i="7"/>
  <c r="N4467" i="7" s="1"/>
  <c r="J4467" i="7"/>
  <c r="I4467" i="7"/>
  <c r="AR4466" i="7"/>
  <c r="AQ4466" i="7"/>
  <c r="AP4466" i="7"/>
  <c r="AO4466" i="7"/>
  <c r="AN4466" i="7"/>
  <c r="AM4466" i="7"/>
  <c r="AL4466" i="7"/>
  <c r="AK4466" i="7"/>
  <c r="AJ4466" i="7"/>
  <c r="AI4466" i="7"/>
  <c r="AH4466" i="7"/>
  <c r="AG4466" i="7"/>
  <c r="T4466" i="7"/>
  <c r="L4466" i="7"/>
  <c r="M4466" i="7" s="1"/>
  <c r="I4466" i="7"/>
  <c r="J4466" i="7" s="1"/>
  <c r="AR4465" i="7"/>
  <c r="AQ4465" i="7"/>
  <c r="AP4465" i="7"/>
  <c r="AO4465" i="7"/>
  <c r="AN4465" i="7"/>
  <c r="AM4465" i="7"/>
  <c r="AL4465" i="7"/>
  <c r="AK4465" i="7"/>
  <c r="AJ4465" i="7"/>
  <c r="AI4465" i="7"/>
  <c r="AH4465" i="7"/>
  <c r="AG4465" i="7"/>
  <c r="T4465" i="7"/>
  <c r="L4465" i="7"/>
  <c r="N4465" i="7" s="1"/>
  <c r="J4465" i="7"/>
  <c r="I4465" i="7"/>
  <c r="AR4464" i="7"/>
  <c r="AQ4464" i="7"/>
  <c r="AP4464" i="7"/>
  <c r="AO4464" i="7"/>
  <c r="AN4464" i="7"/>
  <c r="AM4464" i="7"/>
  <c r="AL4464" i="7"/>
  <c r="AK4464" i="7"/>
  <c r="AJ4464" i="7"/>
  <c r="AI4464" i="7"/>
  <c r="AH4464" i="7"/>
  <c r="AG4464" i="7"/>
  <c r="T4464" i="7"/>
  <c r="L4464" i="7"/>
  <c r="N4464" i="7" s="1"/>
  <c r="I4464" i="7"/>
  <c r="J4464" i="7" s="1"/>
  <c r="AR4463" i="7"/>
  <c r="AQ4463" i="7"/>
  <c r="AP4463" i="7"/>
  <c r="AO4463" i="7"/>
  <c r="AN4463" i="7"/>
  <c r="AM4463" i="7"/>
  <c r="AL4463" i="7"/>
  <c r="AK4463" i="7"/>
  <c r="AJ4463" i="7"/>
  <c r="AI4463" i="7"/>
  <c r="AH4463" i="7"/>
  <c r="AG4463" i="7"/>
  <c r="T4463" i="7"/>
  <c r="L4463" i="7"/>
  <c r="N4463" i="7" s="1"/>
  <c r="I4463" i="7"/>
  <c r="J4463" i="7" s="1"/>
  <c r="AR4462" i="7"/>
  <c r="AQ4462" i="7"/>
  <c r="AP4462" i="7"/>
  <c r="AO4462" i="7"/>
  <c r="AN4462" i="7"/>
  <c r="AM4462" i="7"/>
  <c r="AL4462" i="7"/>
  <c r="AK4462" i="7"/>
  <c r="AJ4462" i="7"/>
  <c r="AI4462" i="7"/>
  <c r="AH4462" i="7"/>
  <c r="AG4462" i="7"/>
  <c r="T4462" i="7"/>
  <c r="L4462" i="7"/>
  <c r="M4462" i="7" s="1"/>
  <c r="J4462" i="7"/>
  <c r="I4462" i="7"/>
  <c r="AR4461" i="7"/>
  <c r="AQ4461" i="7"/>
  <c r="AP4461" i="7"/>
  <c r="AO4461" i="7"/>
  <c r="AN4461" i="7"/>
  <c r="AM4461" i="7"/>
  <c r="AL4461" i="7"/>
  <c r="AK4461" i="7"/>
  <c r="AJ4461" i="7"/>
  <c r="AI4461" i="7"/>
  <c r="AH4461" i="7"/>
  <c r="AG4461" i="7"/>
  <c r="T4461" i="7"/>
  <c r="L4461" i="7"/>
  <c r="N4461" i="7" s="1"/>
  <c r="I4461" i="7"/>
  <c r="J4461" i="7" s="1"/>
  <c r="AR4460" i="7"/>
  <c r="AQ4460" i="7"/>
  <c r="AP4460" i="7"/>
  <c r="AO4460" i="7"/>
  <c r="AN4460" i="7"/>
  <c r="AM4460" i="7"/>
  <c r="AL4460" i="7"/>
  <c r="AK4460" i="7"/>
  <c r="AJ4460" i="7"/>
  <c r="AI4460" i="7"/>
  <c r="AH4460" i="7"/>
  <c r="AG4460" i="7"/>
  <c r="T4460" i="7"/>
  <c r="L4460" i="7"/>
  <c r="N4460" i="7" s="1"/>
  <c r="J4460" i="7"/>
  <c r="I4460" i="7"/>
  <c r="AR4459" i="7"/>
  <c r="AQ4459" i="7"/>
  <c r="AP4459" i="7"/>
  <c r="AO4459" i="7"/>
  <c r="AN4459" i="7"/>
  <c r="AM4459" i="7"/>
  <c r="AL4459" i="7"/>
  <c r="AK4459" i="7"/>
  <c r="AJ4459" i="7"/>
  <c r="AI4459" i="7"/>
  <c r="AH4459" i="7"/>
  <c r="AG4459" i="7"/>
  <c r="T4459" i="7"/>
  <c r="L4459" i="7"/>
  <c r="N4459" i="7" s="1"/>
  <c r="I4459" i="7"/>
  <c r="J4459" i="7" s="1"/>
  <c r="AR4458" i="7"/>
  <c r="AQ4458" i="7"/>
  <c r="AP4458" i="7"/>
  <c r="AO4458" i="7"/>
  <c r="AN4458" i="7"/>
  <c r="AM4458" i="7"/>
  <c r="AL4458" i="7"/>
  <c r="AK4458" i="7"/>
  <c r="AJ4458" i="7"/>
  <c r="AI4458" i="7"/>
  <c r="AH4458" i="7"/>
  <c r="AG4458" i="7"/>
  <c r="T4458" i="7"/>
  <c r="L4458" i="7"/>
  <c r="M4458" i="7" s="1"/>
  <c r="J4458" i="7"/>
  <c r="I4458" i="7"/>
  <c r="AR4457" i="7"/>
  <c r="AQ4457" i="7"/>
  <c r="AP4457" i="7"/>
  <c r="AO4457" i="7"/>
  <c r="AN4457" i="7"/>
  <c r="AM4457" i="7"/>
  <c r="AL4457" i="7"/>
  <c r="AK4457" i="7"/>
  <c r="AJ4457" i="7"/>
  <c r="AI4457" i="7"/>
  <c r="AH4457" i="7"/>
  <c r="AG4457" i="7"/>
  <c r="T4457" i="7"/>
  <c r="L4457" i="7"/>
  <c r="J4457" i="7"/>
  <c r="I4457" i="7"/>
  <c r="AR4456" i="7"/>
  <c r="AQ4456" i="7"/>
  <c r="AP4456" i="7"/>
  <c r="AO4456" i="7"/>
  <c r="AN4456" i="7"/>
  <c r="AM4456" i="7"/>
  <c r="AL4456" i="7"/>
  <c r="AK4456" i="7"/>
  <c r="AJ4456" i="7"/>
  <c r="AI4456" i="7"/>
  <c r="AH4456" i="7"/>
  <c r="AG4456" i="7"/>
  <c r="T4456" i="7"/>
  <c r="L4456" i="7"/>
  <c r="N4456" i="7" s="1"/>
  <c r="I4456" i="7"/>
  <c r="J4456" i="7" s="1"/>
  <c r="AR4455" i="7"/>
  <c r="AQ4455" i="7"/>
  <c r="AP4455" i="7"/>
  <c r="AO4455" i="7"/>
  <c r="AN4455" i="7"/>
  <c r="AM4455" i="7"/>
  <c r="AL4455" i="7"/>
  <c r="AK4455" i="7"/>
  <c r="AJ4455" i="7"/>
  <c r="AI4455" i="7"/>
  <c r="AH4455" i="7"/>
  <c r="AG4455" i="7"/>
  <c r="T4455" i="7"/>
  <c r="L4455" i="7"/>
  <c r="M4455" i="7" s="1"/>
  <c r="I4455" i="7"/>
  <c r="J4455" i="7" s="1"/>
  <c r="AR4454" i="7"/>
  <c r="AQ4454" i="7"/>
  <c r="AP4454" i="7"/>
  <c r="AO4454" i="7"/>
  <c r="AN4454" i="7"/>
  <c r="AM4454" i="7"/>
  <c r="AL4454" i="7"/>
  <c r="AK4454" i="7"/>
  <c r="AJ4454" i="7"/>
  <c r="AI4454" i="7"/>
  <c r="AH4454" i="7"/>
  <c r="AG4454" i="7"/>
  <c r="T4454" i="7"/>
  <c r="L4454" i="7"/>
  <c r="I4454" i="7"/>
  <c r="J4454" i="7" s="1"/>
  <c r="AR4453" i="7"/>
  <c r="AQ4453" i="7"/>
  <c r="AP4453" i="7"/>
  <c r="AO4453" i="7"/>
  <c r="AN4453" i="7"/>
  <c r="AM4453" i="7"/>
  <c r="AL4453" i="7"/>
  <c r="AK4453" i="7"/>
  <c r="AJ4453" i="7"/>
  <c r="AI4453" i="7"/>
  <c r="AH4453" i="7"/>
  <c r="AG4453" i="7"/>
  <c r="T4453" i="7"/>
  <c r="L4453" i="7"/>
  <c r="M4453" i="7" s="1"/>
  <c r="J4453" i="7"/>
  <c r="I4453" i="7"/>
  <c r="AR4452" i="7"/>
  <c r="AQ4452" i="7"/>
  <c r="AP4452" i="7"/>
  <c r="AO4452" i="7"/>
  <c r="AN4452" i="7"/>
  <c r="AM4452" i="7"/>
  <c r="AL4452" i="7"/>
  <c r="AK4452" i="7"/>
  <c r="AJ4452" i="7"/>
  <c r="AI4452" i="7"/>
  <c r="AH4452" i="7"/>
  <c r="AG4452" i="7"/>
  <c r="T4452" i="7"/>
  <c r="L4452" i="7"/>
  <c r="M4452" i="7" s="1"/>
  <c r="I4452" i="7"/>
  <c r="J4452" i="7" s="1"/>
  <c r="AR4451" i="7"/>
  <c r="AQ4451" i="7"/>
  <c r="AP4451" i="7"/>
  <c r="AO4451" i="7"/>
  <c r="AN4451" i="7"/>
  <c r="AM4451" i="7"/>
  <c r="AL4451" i="7"/>
  <c r="AK4451" i="7"/>
  <c r="AJ4451" i="7"/>
  <c r="AI4451" i="7"/>
  <c r="AH4451" i="7"/>
  <c r="AG4451" i="7"/>
  <c r="T4451" i="7"/>
  <c r="L4451" i="7"/>
  <c r="M4451" i="7" s="1"/>
  <c r="J4451" i="7"/>
  <c r="I4451" i="7"/>
  <c r="AR4450" i="7"/>
  <c r="AQ4450" i="7"/>
  <c r="AP4450" i="7"/>
  <c r="AO4450" i="7"/>
  <c r="AN4450" i="7"/>
  <c r="AM4450" i="7"/>
  <c r="AL4450" i="7"/>
  <c r="AK4450" i="7"/>
  <c r="AJ4450" i="7"/>
  <c r="AI4450" i="7"/>
  <c r="AH4450" i="7"/>
  <c r="AG4450" i="7"/>
  <c r="T4450" i="7"/>
  <c r="L4450" i="7"/>
  <c r="N4450" i="7" s="1"/>
  <c r="J4450" i="7"/>
  <c r="I4450" i="7"/>
  <c r="AR4449" i="7"/>
  <c r="AQ4449" i="7"/>
  <c r="AP4449" i="7"/>
  <c r="AO4449" i="7"/>
  <c r="AN4449" i="7"/>
  <c r="AM4449" i="7"/>
  <c r="AL4449" i="7"/>
  <c r="AK4449" i="7"/>
  <c r="AJ4449" i="7"/>
  <c r="AI4449" i="7"/>
  <c r="AH4449" i="7"/>
  <c r="AG4449" i="7"/>
  <c r="T4449" i="7"/>
  <c r="L4449" i="7"/>
  <c r="N4449" i="7" s="1"/>
  <c r="J4449" i="7"/>
  <c r="I4449" i="7"/>
  <c r="AR4448" i="7"/>
  <c r="AQ4448" i="7"/>
  <c r="AP4448" i="7"/>
  <c r="AO4448" i="7"/>
  <c r="AN4448" i="7"/>
  <c r="AM4448" i="7"/>
  <c r="AL4448" i="7"/>
  <c r="AK4448" i="7"/>
  <c r="AJ4448" i="7"/>
  <c r="AI4448" i="7"/>
  <c r="AH4448" i="7"/>
  <c r="AG4448" i="7"/>
  <c r="T4448" i="7"/>
  <c r="L4448" i="7"/>
  <c r="M4448" i="7" s="1"/>
  <c r="I4448" i="7"/>
  <c r="J4448" i="7" s="1"/>
  <c r="AR4447" i="7"/>
  <c r="AQ4447" i="7"/>
  <c r="AP4447" i="7"/>
  <c r="AO4447" i="7"/>
  <c r="AN4447" i="7"/>
  <c r="AM4447" i="7"/>
  <c r="AL4447" i="7"/>
  <c r="AK4447" i="7"/>
  <c r="AJ4447" i="7"/>
  <c r="AI4447" i="7"/>
  <c r="AH4447" i="7"/>
  <c r="AG4447" i="7"/>
  <c r="T4447" i="7"/>
  <c r="L4447" i="7"/>
  <c r="N4447" i="7" s="1"/>
  <c r="I4447" i="7"/>
  <c r="J4447" i="7" s="1"/>
  <c r="AR4446" i="7"/>
  <c r="AQ4446" i="7"/>
  <c r="AP4446" i="7"/>
  <c r="AO4446" i="7"/>
  <c r="AN4446" i="7"/>
  <c r="AM4446" i="7"/>
  <c r="AL4446" i="7"/>
  <c r="AK4446" i="7"/>
  <c r="AJ4446" i="7"/>
  <c r="AI4446" i="7"/>
  <c r="AH4446" i="7"/>
  <c r="AG4446" i="7"/>
  <c r="T4446" i="7"/>
  <c r="L4446" i="7"/>
  <c r="M4446" i="7" s="1"/>
  <c r="I4446" i="7"/>
  <c r="J4446" i="7" s="1"/>
  <c r="AR4445" i="7"/>
  <c r="AQ4445" i="7"/>
  <c r="AP4445" i="7"/>
  <c r="AO4445" i="7"/>
  <c r="AN4445" i="7"/>
  <c r="AM4445" i="7"/>
  <c r="AL4445" i="7"/>
  <c r="AK4445" i="7"/>
  <c r="AJ4445" i="7"/>
  <c r="AI4445" i="7"/>
  <c r="AH4445" i="7"/>
  <c r="AG4445" i="7"/>
  <c r="T4445" i="7"/>
  <c r="L4445" i="7"/>
  <c r="J4445" i="7"/>
  <c r="I4445" i="7"/>
  <c r="AR4444" i="7"/>
  <c r="AQ4444" i="7"/>
  <c r="AP4444" i="7"/>
  <c r="AO4444" i="7"/>
  <c r="AN4444" i="7"/>
  <c r="AM4444" i="7"/>
  <c r="AL4444" i="7"/>
  <c r="AK4444" i="7"/>
  <c r="AJ4444" i="7"/>
  <c r="AI4444" i="7"/>
  <c r="AH4444" i="7"/>
  <c r="AG4444" i="7"/>
  <c r="T4444" i="7"/>
  <c r="L4444" i="7"/>
  <c r="I4444" i="7"/>
  <c r="J4444" i="7" s="1"/>
  <c r="AR4443" i="7"/>
  <c r="AQ4443" i="7"/>
  <c r="AP4443" i="7"/>
  <c r="AO4443" i="7"/>
  <c r="AN4443" i="7"/>
  <c r="AM4443" i="7"/>
  <c r="AL4443" i="7"/>
  <c r="AK4443" i="7"/>
  <c r="AJ4443" i="7"/>
  <c r="AI4443" i="7"/>
  <c r="AH4443" i="7"/>
  <c r="AG4443" i="7"/>
  <c r="T4443" i="7"/>
  <c r="L4443" i="7"/>
  <c r="N4443" i="7" s="1"/>
  <c r="I4443" i="7"/>
  <c r="J4443" i="7" s="1"/>
  <c r="AR4442" i="7"/>
  <c r="AQ4442" i="7"/>
  <c r="AP4442" i="7"/>
  <c r="AO4442" i="7"/>
  <c r="AN4442" i="7"/>
  <c r="AM4442" i="7"/>
  <c r="AL4442" i="7"/>
  <c r="AK4442" i="7"/>
  <c r="AJ4442" i="7"/>
  <c r="AI4442" i="7"/>
  <c r="AH4442" i="7"/>
  <c r="AG4442" i="7"/>
  <c r="T4442" i="7"/>
  <c r="L4442" i="7"/>
  <c r="M4442" i="7" s="1"/>
  <c r="I4442" i="7"/>
  <c r="J4442" i="7" s="1"/>
  <c r="AR4441" i="7"/>
  <c r="AQ4441" i="7"/>
  <c r="AP4441" i="7"/>
  <c r="AO4441" i="7"/>
  <c r="AN4441" i="7"/>
  <c r="AM4441" i="7"/>
  <c r="AL4441" i="7"/>
  <c r="AK4441" i="7"/>
  <c r="AJ4441" i="7"/>
  <c r="AI4441" i="7"/>
  <c r="AH4441" i="7"/>
  <c r="AG4441" i="7"/>
  <c r="T4441" i="7"/>
  <c r="L4441" i="7"/>
  <c r="J4441" i="7"/>
  <c r="I4441" i="7"/>
  <c r="AR4440" i="7"/>
  <c r="AQ4440" i="7"/>
  <c r="AP4440" i="7"/>
  <c r="AO4440" i="7"/>
  <c r="AN4440" i="7"/>
  <c r="AM4440" i="7"/>
  <c r="AL4440" i="7"/>
  <c r="AK4440" i="7"/>
  <c r="AJ4440" i="7"/>
  <c r="AI4440" i="7"/>
  <c r="AH4440" i="7"/>
  <c r="AG4440" i="7"/>
  <c r="T4440" i="7"/>
  <c r="L4440" i="7"/>
  <c r="N4440" i="7" s="1"/>
  <c r="I4440" i="7"/>
  <c r="J4440" i="7" s="1"/>
  <c r="AR4439" i="7"/>
  <c r="AQ4439" i="7"/>
  <c r="AP4439" i="7"/>
  <c r="AO4439" i="7"/>
  <c r="AN4439" i="7"/>
  <c r="AM4439" i="7"/>
  <c r="AL4439" i="7"/>
  <c r="AK4439" i="7"/>
  <c r="AJ4439" i="7"/>
  <c r="AI4439" i="7"/>
  <c r="AH4439" i="7"/>
  <c r="AG4439" i="7"/>
  <c r="T4439" i="7"/>
  <c r="L4439" i="7"/>
  <c r="N4439" i="7" s="1"/>
  <c r="J4439" i="7"/>
  <c r="I4439" i="7"/>
  <c r="AR4438" i="7"/>
  <c r="AQ4438" i="7"/>
  <c r="AP4438" i="7"/>
  <c r="AO4438" i="7"/>
  <c r="AN4438" i="7"/>
  <c r="AM4438" i="7"/>
  <c r="AL4438" i="7"/>
  <c r="AK4438" i="7"/>
  <c r="AJ4438" i="7"/>
  <c r="AI4438" i="7"/>
  <c r="AH4438" i="7"/>
  <c r="AG4438" i="7"/>
  <c r="T4438" i="7"/>
  <c r="L4438" i="7"/>
  <c r="I4438" i="7"/>
  <c r="J4438" i="7" s="1"/>
  <c r="AR4437" i="7"/>
  <c r="AQ4437" i="7"/>
  <c r="AP4437" i="7"/>
  <c r="AO4437" i="7"/>
  <c r="AN4437" i="7"/>
  <c r="AM4437" i="7"/>
  <c r="AL4437" i="7"/>
  <c r="AK4437" i="7"/>
  <c r="AJ4437" i="7"/>
  <c r="AI4437" i="7"/>
  <c r="AH4437" i="7"/>
  <c r="AG4437" i="7"/>
  <c r="T4437" i="7"/>
  <c r="L4437" i="7"/>
  <c r="M4437" i="7" s="1"/>
  <c r="I4437" i="7"/>
  <c r="J4437" i="7" s="1"/>
  <c r="AR4436" i="7"/>
  <c r="AQ4436" i="7"/>
  <c r="AP4436" i="7"/>
  <c r="AO4436" i="7"/>
  <c r="AN4436" i="7"/>
  <c r="AM4436" i="7"/>
  <c r="AL4436" i="7"/>
  <c r="AK4436" i="7"/>
  <c r="AJ4436" i="7"/>
  <c r="AI4436" i="7"/>
  <c r="AH4436" i="7"/>
  <c r="AG4436" i="7"/>
  <c r="T4436" i="7"/>
  <c r="L4436" i="7"/>
  <c r="M4436" i="7" s="1"/>
  <c r="J4436" i="7"/>
  <c r="I4436" i="7"/>
  <c r="AR4435" i="7"/>
  <c r="AQ4435" i="7"/>
  <c r="AP4435" i="7"/>
  <c r="AO4435" i="7"/>
  <c r="AN4435" i="7"/>
  <c r="AM4435" i="7"/>
  <c r="AL4435" i="7"/>
  <c r="AK4435" i="7"/>
  <c r="AJ4435" i="7"/>
  <c r="AI4435" i="7"/>
  <c r="AH4435" i="7"/>
  <c r="AG4435" i="7"/>
  <c r="T4435" i="7"/>
  <c r="L4435" i="7"/>
  <c r="M4435" i="7" s="1"/>
  <c r="I4435" i="7"/>
  <c r="J4435" i="7" s="1"/>
  <c r="AR4434" i="7"/>
  <c r="AQ4434" i="7"/>
  <c r="AP4434" i="7"/>
  <c r="AO4434" i="7"/>
  <c r="AN4434" i="7"/>
  <c r="AM4434" i="7"/>
  <c r="AL4434" i="7"/>
  <c r="AK4434" i="7"/>
  <c r="AJ4434" i="7"/>
  <c r="AI4434" i="7"/>
  <c r="AH4434" i="7"/>
  <c r="AG4434" i="7"/>
  <c r="T4434" i="7"/>
  <c r="L4434" i="7"/>
  <c r="J4434" i="7"/>
  <c r="I4434" i="7"/>
  <c r="AR4433" i="7"/>
  <c r="AQ4433" i="7"/>
  <c r="AP4433" i="7"/>
  <c r="AO4433" i="7"/>
  <c r="AN4433" i="7"/>
  <c r="AM4433" i="7"/>
  <c r="AL4433" i="7"/>
  <c r="AK4433" i="7"/>
  <c r="AJ4433" i="7"/>
  <c r="AI4433" i="7"/>
  <c r="AH4433" i="7"/>
  <c r="AG4433" i="7"/>
  <c r="T4433" i="7"/>
  <c r="L4433" i="7"/>
  <c r="J4433" i="7"/>
  <c r="I4433" i="7"/>
  <c r="AR4432" i="7"/>
  <c r="AQ4432" i="7"/>
  <c r="AP4432" i="7"/>
  <c r="AO4432" i="7"/>
  <c r="AN4432" i="7"/>
  <c r="AM4432" i="7"/>
  <c r="AL4432" i="7"/>
  <c r="AK4432" i="7"/>
  <c r="AJ4432" i="7"/>
  <c r="AI4432" i="7"/>
  <c r="AH4432" i="7"/>
  <c r="AG4432" i="7"/>
  <c r="T4432" i="7"/>
  <c r="L4432" i="7"/>
  <c r="N4432" i="7" s="1"/>
  <c r="I4432" i="7"/>
  <c r="J4432" i="7" s="1"/>
  <c r="AR4431" i="7"/>
  <c r="AQ4431" i="7"/>
  <c r="AP4431" i="7"/>
  <c r="AO4431" i="7"/>
  <c r="AN4431" i="7"/>
  <c r="AM4431" i="7"/>
  <c r="AL4431" i="7"/>
  <c r="AK4431" i="7"/>
  <c r="AJ4431" i="7"/>
  <c r="AI4431" i="7"/>
  <c r="AH4431" i="7"/>
  <c r="AG4431" i="7"/>
  <c r="T4431" i="7"/>
  <c r="L4431" i="7"/>
  <c r="M4431" i="7" s="1"/>
  <c r="I4431" i="7"/>
  <c r="J4431" i="7" s="1"/>
  <c r="AR4430" i="7"/>
  <c r="AQ4430" i="7"/>
  <c r="AP4430" i="7"/>
  <c r="AO4430" i="7"/>
  <c r="AN4430" i="7"/>
  <c r="AM4430" i="7"/>
  <c r="AL4430" i="7"/>
  <c r="AK4430" i="7"/>
  <c r="AJ4430" i="7"/>
  <c r="AI4430" i="7"/>
  <c r="AH4430" i="7"/>
  <c r="AG4430" i="7"/>
  <c r="T4430" i="7"/>
  <c r="L4430" i="7"/>
  <c r="M4430" i="7" s="1"/>
  <c r="J4430" i="7"/>
  <c r="I4430" i="7"/>
  <c r="AR4429" i="7"/>
  <c r="AQ4429" i="7"/>
  <c r="AP4429" i="7"/>
  <c r="AO4429" i="7"/>
  <c r="AN4429" i="7"/>
  <c r="AM4429" i="7"/>
  <c r="AL4429" i="7"/>
  <c r="AK4429" i="7"/>
  <c r="AJ4429" i="7"/>
  <c r="AI4429" i="7"/>
  <c r="AH4429" i="7"/>
  <c r="AG4429" i="7"/>
  <c r="T4429" i="7"/>
  <c r="L4429" i="7"/>
  <c r="N4429" i="7" s="1"/>
  <c r="I4429" i="7"/>
  <c r="J4429" i="7" s="1"/>
  <c r="AR4428" i="7"/>
  <c r="AQ4428" i="7"/>
  <c r="AP4428" i="7"/>
  <c r="AO4428" i="7"/>
  <c r="AN4428" i="7"/>
  <c r="AM4428" i="7"/>
  <c r="AL4428" i="7"/>
  <c r="AK4428" i="7"/>
  <c r="AJ4428" i="7"/>
  <c r="AI4428" i="7"/>
  <c r="AH4428" i="7"/>
  <c r="AG4428" i="7"/>
  <c r="T4428" i="7"/>
  <c r="L4428" i="7"/>
  <c r="N4428" i="7" s="1"/>
  <c r="I4428" i="7"/>
  <c r="J4428" i="7" s="1"/>
  <c r="AR4427" i="7"/>
  <c r="AQ4427" i="7"/>
  <c r="AP4427" i="7"/>
  <c r="AO4427" i="7"/>
  <c r="AN4427" i="7"/>
  <c r="AM4427" i="7"/>
  <c r="AL4427" i="7"/>
  <c r="AK4427" i="7"/>
  <c r="AJ4427" i="7"/>
  <c r="AI4427" i="7"/>
  <c r="AH4427" i="7"/>
  <c r="AG4427" i="7"/>
  <c r="T4427" i="7"/>
  <c r="L4427" i="7"/>
  <c r="N4427" i="7" s="1"/>
  <c r="I4427" i="7"/>
  <c r="J4427" i="7" s="1"/>
  <c r="AR4426" i="7"/>
  <c r="AQ4426" i="7"/>
  <c r="AP4426" i="7"/>
  <c r="AO4426" i="7"/>
  <c r="AN4426" i="7"/>
  <c r="AM4426" i="7"/>
  <c r="AL4426" i="7"/>
  <c r="AK4426" i="7"/>
  <c r="AJ4426" i="7"/>
  <c r="AI4426" i="7"/>
  <c r="AH4426" i="7"/>
  <c r="AG4426" i="7"/>
  <c r="T4426" i="7"/>
  <c r="L4426" i="7"/>
  <c r="M4426" i="7" s="1"/>
  <c r="J4426" i="7"/>
  <c r="I4426" i="7"/>
  <c r="AR4425" i="7"/>
  <c r="AQ4425" i="7"/>
  <c r="AP4425" i="7"/>
  <c r="AO4425" i="7"/>
  <c r="AN4425" i="7"/>
  <c r="AM4425" i="7"/>
  <c r="AL4425" i="7"/>
  <c r="AK4425" i="7"/>
  <c r="AJ4425" i="7"/>
  <c r="AI4425" i="7"/>
  <c r="AH4425" i="7"/>
  <c r="AG4425" i="7"/>
  <c r="T4425" i="7"/>
  <c r="L4425" i="7"/>
  <c r="J4425" i="7"/>
  <c r="I4425" i="7"/>
  <c r="AR4424" i="7"/>
  <c r="AQ4424" i="7"/>
  <c r="AP4424" i="7"/>
  <c r="AO4424" i="7"/>
  <c r="AN4424" i="7"/>
  <c r="AM4424" i="7"/>
  <c r="AL4424" i="7"/>
  <c r="AK4424" i="7"/>
  <c r="AJ4424" i="7"/>
  <c r="AI4424" i="7"/>
  <c r="AH4424" i="7"/>
  <c r="AG4424" i="7"/>
  <c r="T4424" i="7"/>
  <c r="L4424" i="7"/>
  <c r="N4424" i="7" s="1"/>
  <c r="I4424" i="7"/>
  <c r="J4424" i="7" s="1"/>
  <c r="AR4423" i="7"/>
  <c r="AQ4423" i="7"/>
  <c r="AP4423" i="7"/>
  <c r="AO4423" i="7"/>
  <c r="AN4423" i="7"/>
  <c r="AM4423" i="7"/>
  <c r="AL4423" i="7"/>
  <c r="AK4423" i="7"/>
  <c r="AJ4423" i="7"/>
  <c r="AI4423" i="7"/>
  <c r="AH4423" i="7"/>
  <c r="AG4423" i="7"/>
  <c r="T4423" i="7"/>
  <c r="L4423" i="7"/>
  <c r="N4423" i="7" s="1"/>
  <c r="I4423" i="7"/>
  <c r="J4423" i="7" s="1"/>
  <c r="AR4422" i="7"/>
  <c r="AQ4422" i="7"/>
  <c r="AP4422" i="7"/>
  <c r="AO4422" i="7"/>
  <c r="AN4422" i="7"/>
  <c r="AM4422" i="7"/>
  <c r="AL4422" i="7"/>
  <c r="AK4422" i="7"/>
  <c r="AJ4422" i="7"/>
  <c r="AI4422" i="7"/>
  <c r="AH4422" i="7"/>
  <c r="AG4422" i="7"/>
  <c r="T4422" i="7"/>
  <c r="L4422" i="7"/>
  <c r="J4422" i="7"/>
  <c r="I4422" i="7"/>
  <c r="AR4421" i="7"/>
  <c r="AQ4421" i="7"/>
  <c r="AP4421" i="7"/>
  <c r="AO4421" i="7"/>
  <c r="AN4421" i="7"/>
  <c r="AM4421" i="7"/>
  <c r="AL4421" i="7"/>
  <c r="AK4421" i="7"/>
  <c r="AJ4421" i="7"/>
  <c r="AI4421" i="7"/>
  <c r="AH4421" i="7"/>
  <c r="AG4421" i="7"/>
  <c r="T4421" i="7"/>
  <c r="L4421" i="7"/>
  <c r="M4421" i="7" s="1"/>
  <c r="J4421" i="7"/>
  <c r="I4421" i="7"/>
  <c r="AR4420" i="7"/>
  <c r="AQ4420" i="7"/>
  <c r="AP4420" i="7"/>
  <c r="AO4420" i="7"/>
  <c r="AN4420" i="7"/>
  <c r="AM4420" i="7"/>
  <c r="AL4420" i="7"/>
  <c r="AK4420" i="7"/>
  <c r="AJ4420" i="7"/>
  <c r="AI4420" i="7"/>
  <c r="AH4420" i="7"/>
  <c r="AG4420" i="7"/>
  <c r="T4420" i="7"/>
  <c r="L4420" i="7"/>
  <c r="N4420" i="7" s="1"/>
  <c r="I4420" i="7"/>
  <c r="J4420" i="7" s="1"/>
  <c r="AR4419" i="7"/>
  <c r="AQ4419" i="7"/>
  <c r="AP4419" i="7"/>
  <c r="AO4419" i="7"/>
  <c r="AN4419" i="7"/>
  <c r="AM4419" i="7"/>
  <c r="AL4419" i="7"/>
  <c r="AK4419" i="7"/>
  <c r="AJ4419" i="7"/>
  <c r="AI4419" i="7"/>
  <c r="AH4419" i="7"/>
  <c r="AG4419" i="7"/>
  <c r="T4419" i="7"/>
  <c r="L4419" i="7"/>
  <c r="I4419" i="7"/>
  <c r="J4419" i="7" s="1"/>
  <c r="AR4418" i="7"/>
  <c r="AQ4418" i="7"/>
  <c r="AP4418" i="7"/>
  <c r="AO4418" i="7"/>
  <c r="AN4418" i="7"/>
  <c r="AM4418" i="7"/>
  <c r="AL4418" i="7"/>
  <c r="AK4418" i="7"/>
  <c r="AJ4418" i="7"/>
  <c r="AI4418" i="7"/>
  <c r="AH4418" i="7"/>
  <c r="AG4418" i="7"/>
  <c r="T4418" i="7"/>
  <c r="L4418" i="7"/>
  <c r="N4418" i="7" s="1"/>
  <c r="J4418" i="7"/>
  <c r="I4418" i="7"/>
  <c r="AR4417" i="7"/>
  <c r="AQ4417" i="7"/>
  <c r="AP4417" i="7"/>
  <c r="AO4417" i="7"/>
  <c r="AN4417" i="7"/>
  <c r="AM4417" i="7"/>
  <c r="AL4417" i="7"/>
  <c r="AK4417" i="7"/>
  <c r="AJ4417" i="7"/>
  <c r="AI4417" i="7"/>
  <c r="AH4417" i="7"/>
  <c r="AG4417" i="7"/>
  <c r="T4417" i="7"/>
  <c r="L4417" i="7"/>
  <c r="N4417" i="7" s="1"/>
  <c r="J4417" i="7"/>
  <c r="I4417" i="7"/>
  <c r="AR4416" i="7"/>
  <c r="AQ4416" i="7"/>
  <c r="AP4416" i="7"/>
  <c r="AO4416" i="7"/>
  <c r="AN4416" i="7"/>
  <c r="AM4416" i="7"/>
  <c r="AL4416" i="7"/>
  <c r="AK4416" i="7"/>
  <c r="AJ4416" i="7"/>
  <c r="AI4416" i="7"/>
  <c r="AH4416" i="7"/>
  <c r="AG4416" i="7"/>
  <c r="T4416" i="7"/>
  <c r="L4416" i="7"/>
  <c r="I4416" i="7"/>
  <c r="J4416" i="7" s="1"/>
  <c r="AR4415" i="7"/>
  <c r="AQ4415" i="7"/>
  <c r="AP4415" i="7"/>
  <c r="AO4415" i="7"/>
  <c r="AN4415" i="7"/>
  <c r="AM4415" i="7"/>
  <c r="AL4415" i="7"/>
  <c r="AK4415" i="7"/>
  <c r="AJ4415" i="7"/>
  <c r="AI4415" i="7"/>
  <c r="AH4415" i="7"/>
  <c r="AG4415" i="7"/>
  <c r="T4415" i="7"/>
  <c r="L4415" i="7"/>
  <c r="I4415" i="7"/>
  <c r="J4415" i="7" s="1"/>
  <c r="AR4414" i="7"/>
  <c r="AQ4414" i="7"/>
  <c r="AP4414" i="7"/>
  <c r="AO4414" i="7"/>
  <c r="AN4414" i="7"/>
  <c r="AM4414" i="7"/>
  <c r="AL4414" i="7"/>
  <c r="AK4414" i="7"/>
  <c r="AJ4414" i="7"/>
  <c r="AI4414" i="7"/>
  <c r="AH4414" i="7"/>
  <c r="AG4414" i="7"/>
  <c r="T4414" i="7"/>
  <c r="L4414" i="7"/>
  <c r="N4414" i="7" s="1"/>
  <c r="I4414" i="7"/>
  <c r="J4414" i="7" s="1"/>
  <c r="AR4413" i="7"/>
  <c r="AQ4413" i="7"/>
  <c r="AP4413" i="7"/>
  <c r="AO4413" i="7"/>
  <c r="AN4413" i="7"/>
  <c r="AM4413" i="7"/>
  <c r="AL4413" i="7"/>
  <c r="AK4413" i="7"/>
  <c r="AJ4413" i="7"/>
  <c r="AI4413" i="7"/>
  <c r="AH4413" i="7"/>
  <c r="AG4413" i="7"/>
  <c r="T4413" i="7"/>
  <c r="L4413" i="7"/>
  <c r="J4413" i="7"/>
  <c r="I4413" i="7"/>
  <c r="AR4412" i="7"/>
  <c r="AQ4412" i="7"/>
  <c r="AP4412" i="7"/>
  <c r="AO4412" i="7"/>
  <c r="AN4412" i="7"/>
  <c r="AM4412" i="7"/>
  <c r="AL4412" i="7"/>
  <c r="AK4412" i="7"/>
  <c r="AJ4412" i="7"/>
  <c r="AI4412" i="7"/>
  <c r="AH4412" i="7"/>
  <c r="AG4412" i="7"/>
  <c r="T4412" i="7"/>
  <c r="L4412" i="7"/>
  <c r="N4412" i="7" s="1"/>
  <c r="J4412" i="7"/>
  <c r="I4412" i="7"/>
  <c r="AR4411" i="7"/>
  <c r="AQ4411" i="7"/>
  <c r="AP4411" i="7"/>
  <c r="AO4411" i="7"/>
  <c r="AN4411" i="7"/>
  <c r="AM4411" i="7"/>
  <c r="AL4411" i="7"/>
  <c r="AK4411" i="7"/>
  <c r="AJ4411" i="7"/>
  <c r="AI4411" i="7"/>
  <c r="AH4411" i="7"/>
  <c r="AG4411" i="7"/>
  <c r="T4411" i="7"/>
  <c r="L4411" i="7"/>
  <c r="I4411" i="7"/>
  <c r="J4411" i="7" s="1"/>
  <c r="AR4410" i="7"/>
  <c r="AQ4410" i="7"/>
  <c r="AP4410" i="7"/>
  <c r="AO4410" i="7"/>
  <c r="AN4410" i="7"/>
  <c r="AM4410" i="7"/>
  <c r="AL4410" i="7"/>
  <c r="AK4410" i="7"/>
  <c r="AJ4410" i="7"/>
  <c r="AI4410" i="7"/>
  <c r="AH4410" i="7"/>
  <c r="AG4410" i="7"/>
  <c r="T4410" i="7"/>
  <c r="L4410" i="7"/>
  <c r="M4410" i="7" s="1"/>
  <c r="I4410" i="7"/>
  <c r="J4410" i="7" s="1"/>
  <c r="AR4409" i="7"/>
  <c r="AQ4409" i="7"/>
  <c r="AP4409" i="7"/>
  <c r="AO4409" i="7"/>
  <c r="AN4409" i="7"/>
  <c r="AM4409" i="7"/>
  <c r="AL4409" i="7"/>
  <c r="AK4409" i="7"/>
  <c r="AJ4409" i="7"/>
  <c r="AI4409" i="7"/>
  <c r="AH4409" i="7"/>
  <c r="AG4409" i="7"/>
  <c r="T4409" i="7"/>
  <c r="L4409" i="7"/>
  <c r="M4409" i="7" s="1"/>
  <c r="J4409" i="7"/>
  <c r="I4409" i="7"/>
  <c r="AR4408" i="7"/>
  <c r="AQ4408" i="7"/>
  <c r="AP4408" i="7"/>
  <c r="AO4408" i="7"/>
  <c r="AN4408" i="7"/>
  <c r="AM4408" i="7"/>
  <c r="AL4408" i="7"/>
  <c r="AK4408" i="7"/>
  <c r="AJ4408" i="7"/>
  <c r="AI4408" i="7"/>
  <c r="AH4408" i="7"/>
  <c r="AG4408" i="7"/>
  <c r="T4408" i="7"/>
  <c r="L4408" i="7"/>
  <c r="N4408" i="7" s="1"/>
  <c r="I4408" i="7"/>
  <c r="J4408" i="7" s="1"/>
  <c r="AR4407" i="7"/>
  <c r="AQ4407" i="7"/>
  <c r="AP4407" i="7"/>
  <c r="AO4407" i="7"/>
  <c r="AN4407" i="7"/>
  <c r="AM4407" i="7"/>
  <c r="AL4407" i="7"/>
  <c r="AK4407" i="7"/>
  <c r="AJ4407" i="7"/>
  <c r="AI4407" i="7"/>
  <c r="AH4407" i="7"/>
  <c r="AG4407" i="7"/>
  <c r="T4407" i="7"/>
  <c r="L4407" i="7"/>
  <c r="N4407" i="7" s="1"/>
  <c r="I4407" i="7"/>
  <c r="J4407" i="7" s="1"/>
  <c r="AR4406" i="7"/>
  <c r="AQ4406" i="7"/>
  <c r="AP4406" i="7"/>
  <c r="AO4406" i="7"/>
  <c r="AN4406" i="7"/>
  <c r="AM4406" i="7"/>
  <c r="AL4406" i="7"/>
  <c r="AK4406" i="7"/>
  <c r="AJ4406" i="7"/>
  <c r="AI4406" i="7"/>
  <c r="AH4406" i="7"/>
  <c r="AG4406" i="7"/>
  <c r="T4406" i="7"/>
  <c r="L4406" i="7"/>
  <c r="I4406" i="7"/>
  <c r="J4406" i="7" s="1"/>
  <c r="AR4405" i="7"/>
  <c r="AQ4405" i="7"/>
  <c r="AP4405" i="7"/>
  <c r="AO4405" i="7"/>
  <c r="AN4405" i="7"/>
  <c r="AM4405" i="7"/>
  <c r="AL4405" i="7"/>
  <c r="AK4405" i="7"/>
  <c r="AJ4405" i="7"/>
  <c r="AI4405" i="7"/>
  <c r="AH4405" i="7"/>
  <c r="AG4405" i="7"/>
  <c r="T4405" i="7"/>
  <c r="L4405" i="7"/>
  <c r="M4405" i="7" s="1"/>
  <c r="J4405" i="7"/>
  <c r="I4405" i="7"/>
  <c r="AR4404" i="7"/>
  <c r="AQ4404" i="7"/>
  <c r="AP4404" i="7"/>
  <c r="AO4404" i="7"/>
  <c r="AN4404" i="7"/>
  <c r="AM4404" i="7"/>
  <c r="AL4404" i="7"/>
  <c r="AK4404" i="7"/>
  <c r="AJ4404" i="7"/>
  <c r="AI4404" i="7"/>
  <c r="AH4404" i="7"/>
  <c r="AG4404" i="7"/>
  <c r="T4404" i="7"/>
  <c r="L4404" i="7"/>
  <c r="N4404" i="7" s="1"/>
  <c r="I4404" i="7"/>
  <c r="J4404" i="7" s="1"/>
  <c r="AR4403" i="7"/>
  <c r="AQ4403" i="7"/>
  <c r="AP4403" i="7"/>
  <c r="AO4403" i="7"/>
  <c r="AN4403" i="7"/>
  <c r="AM4403" i="7"/>
  <c r="AL4403" i="7"/>
  <c r="AK4403" i="7"/>
  <c r="AJ4403" i="7"/>
  <c r="AI4403" i="7"/>
  <c r="AH4403" i="7"/>
  <c r="AG4403" i="7"/>
  <c r="T4403" i="7"/>
  <c r="L4403" i="7"/>
  <c r="J4403" i="7"/>
  <c r="I4403" i="7"/>
  <c r="AR4402" i="7"/>
  <c r="AQ4402" i="7"/>
  <c r="AP4402" i="7"/>
  <c r="AO4402" i="7"/>
  <c r="AN4402" i="7"/>
  <c r="AM4402" i="7"/>
  <c r="AL4402" i="7"/>
  <c r="AK4402" i="7"/>
  <c r="AJ4402" i="7"/>
  <c r="AI4402" i="7"/>
  <c r="AH4402" i="7"/>
  <c r="AG4402" i="7"/>
  <c r="T4402" i="7"/>
  <c r="L4402" i="7"/>
  <c r="M4402" i="7" s="1"/>
  <c r="I4402" i="7"/>
  <c r="J4402" i="7" s="1"/>
  <c r="AR4401" i="7"/>
  <c r="AQ4401" i="7"/>
  <c r="AP4401" i="7"/>
  <c r="AO4401" i="7"/>
  <c r="AN4401" i="7"/>
  <c r="AM4401" i="7"/>
  <c r="AL4401" i="7"/>
  <c r="AK4401" i="7"/>
  <c r="AJ4401" i="7"/>
  <c r="AI4401" i="7"/>
  <c r="AH4401" i="7"/>
  <c r="AG4401" i="7"/>
  <c r="T4401" i="7"/>
  <c r="L4401" i="7"/>
  <c r="J4401" i="7"/>
  <c r="I4401" i="7"/>
  <c r="AR4400" i="7"/>
  <c r="AQ4400" i="7"/>
  <c r="AP4400" i="7"/>
  <c r="AO4400" i="7"/>
  <c r="AN4400" i="7"/>
  <c r="AM4400" i="7"/>
  <c r="AL4400" i="7"/>
  <c r="AK4400" i="7"/>
  <c r="AJ4400" i="7"/>
  <c r="AI4400" i="7"/>
  <c r="AH4400" i="7"/>
  <c r="AG4400" i="7"/>
  <c r="T4400" i="7"/>
  <c r="L4400" i="7"/>
  <c r="I4400" i="7"/>
  <c r="J4400" i="7" s="1"/>
  <c r="AR4399" i="7"/>
  <c r="AQ4399" i="7"/>
  <c r="AP4399" i="7"/>
  <c r="AO4399" i="7"/>
  <c r="AN4399" i="7"/>
  <c r="AM4399" i="7"/>
  <c r="AL4399" i="7"/>
  <c r="AK4399" i="7"/>
  <c r="AJ4399" i="7"/>
  <c r="AI4399" i="7"/>
  <c r="AH4399" i="7"/>
  <c r="AG4399" i="7"/>
  <c r="T4399" i="7"/>
  <c r="L4399" i="7"/>
  <c r="N4399" i="7" s="1"/>
  <c r="I4399" i="7"/>
  <c r="J4399" i="7" s="1"/>
  <c r="AR4398" i="7"/>
  <c r="AQ4398" i="7"/>
  <c r="AP4398" i="7"/>
  <c r="AO4398" i="7"/>
  <c r="AN4398" i="7"/>
  <c r="AM4398" i="7"/>
  <c r="AL4398" i="7"/>
  <c r="AK4398" i="7"/>
  <c r="AJ4398" i="7"/>
  <c r="AI4398" i="7"/>
  <c r="AH4398" i="7"/>
  <c r="AG4398" i="7"/>
  <c r="T4398" i="7"/>
  <c r="L4398" i="7"/>
  <c r="N4398" i="7" s="1"/>
  <c r="J4398" i="7"/>
  <c r="I4398" i="7"/>
  <c r="AR4397" i="7"/>
  <c r="AQ4397" i="7"/>
  <c r="AP4397" i="7"/>
  <c r="AO4397" i="7"/>
  <c r="AN4397" i="7"/>
  <c r="AM4397" i="7"/>
  <c r="AL4397" i="7"/>
  <c r="AK4397" i="7"/>
  <c r="AJ4397" i="7"/>
  <c r="AI4397" i="7"/>
  <c r="AH4397" i="7"/>
  <c r="AG4397" i="7"/>
  <c r="T4397" i="7"/>
  <c r="L4397" i="7"/>
  <c r="I4397" i="7"/>
  <c r="J4397" i="7" s="1"/>
  <c r="AR4396" i="7"/>
  <c r="AQ4396" i="7"/>
  <c r="AP4396" i="7"/>
  <c r="AO4396" i="7"/>
  <c r="AN4396" i="7"/>
  <c r="AM4396" i="7"/>
  <c r="AL4396" i="7"/>
  <c r="AK4396" i="7"/>
  <c r="AJ4396" i="7"/>
  <c r="AI4396" i="7"/>
  <c r="AH4396" i="7"/>
  <c r="AG4396" i="7"/>
  <c r="T4396" i="7"/>
  <c r="L4396" i="7"/>
  <c r="N4396" i="7" s="1"/>
  <c r="I4396" i="7"/>
  <c r="J4396" i="7" s="1"/>
  <c r="AR4395" i="7"/>
  <c r="AQ4395" i="7"/>
  <c r="AP4395" i="7"/>
  <c r="AO4395" i="7"/>
  <c r="AN4395" i="7"/>
  <c r="AM4395" i="7"/>
  <c r="AL4395" i="7"/>
  <c r="AK4395" i="7"/>
  <c r="AJ4395" i="7"/>
  <c r="AI4395" i="7"/>
  <c r="AH4395" i="7"/>
  <c r="AG4395" i="7"/>
  <c r="T4395" i="7"/>
  <c r="L4395" i="7"/>
  <c r="M4395" i="7" s="1"/>
  <c r="J4395" i="7"/>
  <c r="I4395" i="7"/>
  <c r="AR4394" i="7"/>
  <c r="AQ4394" i="7"/>
  <c r="AP4394" i="7"/>
  <c r="AO4394" i="7"/>
  <c r="AN4394" i="7"/>
  <c r="AM4394" i="7"/>
  <c r="AL4394" i="7"/>
  <c r="AK4394" i="7"/>
  <c r="AJ4394" i="7"/>
  <c r="AI4394" i="7"/>
  <c r="AH4394" i="7"/>
  <c r="AG4394" i="7"/>
  <c r="T4394" i="7"/>
  <c r="L4394" i="7"/>
  <c r="J4394" i="7"/>
  <c r="I4394" i="7"/>
  <c r="AR4393" i="7"/>
  <c r="AQ4393" i="7"/>
  <c r="AP4393" i="7"/>
  <c r="AO4393" i="7"/>
  <c r="AN4393" i="7"/>
  <c r="AM4393" i="7"/>
  <c r="AL4393" i="7"/>
  <c r="AK4393" i="7"/>
  <c r="AJ4393" i="7"/>
  <c r="AI4393" i="7"/>
  <c r="AH4393" i="7"/>
  <c r="AG4393" i="7"/>
  <c r="T4393" i="7"/>
  <c r="L4393" i="7"/>
  <c r="J4393" i="7"/>
  <c r="I4393" i="7"/>
  <c r="AR4392" i="7"/>
  <c r="AQ4392" i="7"/>
  <c r="AP4392" i="7"/>
  <c r="AO4392" i="7"/>
  <c r="AN4392" i="7"/>
  <c r="AM4392" i="7"/>
  <c r="AL4392" i="7"/>
  <c r="AK4392" i="7"/>
  <c r="AJ4392" i="7"/>
  <c r="AI4392" i="7"/>
  <c r="AH4392" i="7"/>
  <c r="AG4392" i="7"/>
  <c r="T4392" i="7"/>
  <c r="L4392" i="7"/>
  <c r="I4392" i="7"/>
  <c r="J4392" i="7" s="1"/>
  <c r="AR4391" i="7"/>
  <c r="AQ4391" i="7"/>
  <c r="AP4391" i="7"/>
  <c r="AO4391" i="7"/>
  <c r="AN4391" i="7"/>
  <c r="AM4391" i="7"/>
  <c r="AL4391" i="7"/>
  <c r="AK4391" i="7"/>
  <c r="AJ4391" i="7"/>
  <c r="AI4391" i="7"/>
  <c r="AH4391" i="7"/>
  <c r="AG4391" i="7"/>
  <c r="T4391" i="7"/>
  <c r="L4391" i="7"/>
  <c r="M4391" i="7" s="1"/>
  <c r="I4391" i="7"/>
  <c r="J4391" i="7" s="1"/>
  <c r="AR4390" i="7"/>
  <c r="AQ4390" i="7"/>
  <c r="AP4390" i="7"/>
  <c r="AO4390" i="7"/>
  <c r="AN4390" i="7"/>
  <c r="AM4390" i="7"/>
  <c r="AL4390" i="7"/>
  <c r="AK4390" i="7"/>
  <c r="AJ4390" i="7"/>
  <c r="AI4390" i="7"/>
  <c r="AH4390" i="7"/>
  <c r="AG4390" i="7"/>
  <c r="T4390" i="7"/>
  <c r="L4390" i="7"/>
  <c r="J4390" i="7"/>
  <c r="I4390" i="7"/>
  <c r="AR4389" i="7"/>
  <c r="AQ4389" i="7"/>
  <c r="AP4389" i="7"/>
  <c r="AO4389" i="7"/>
  <c r="AN4389" i="7"/>
  <c r="AM4389" i="7"/>
  <c r="AL4389" i="7"/>
  <c r="AK4389" i="7"/>
  <c r="AJ4389" i="7"/>
  <c r="AI4389" i="7"/>
  <c r="AH4389" i="7"/>
  <c r="AG4389" i="7"/>
  <c r="T4389" i="7"/>
  <c r="L4389" i="7"/>
  <c r="M4389" i="7" s="1"/>
  <c r="I4389" i="7"/>
  <c r="J4389" i="7" s="1"/>
  <c r="AR4388" i="7"/>
  <c r="AQ4388" i="7"/>
  <c r="AP4388" i="7"/>
  <c r="AO4388" i="7"/>
  <c r="AN4388" i="7"/>
  <c r="AM4388" i="7"/>
  <c r="AL4388" i="7"/>
  <c r="AK4388" i="7"/>
  <c r="AJ4388" i="7"/>
  <c r="AI4388" i="7"/>
  <c r="AH4388" i="7"/>
  <c r="AG4388" i="7"/>
  <c r="T4388" i="7"/>
  <c r="L4388" i="7"/>
  <c r="N4388" i="7" s="1"/>
  <c r="J4388" i="7"/>
  <c r="I4388" i="7"/>
  <c r="AR4387" i="7"/>
  <c r="AQ4387" i="7"/>
  <c r="AP4387" i="7"/>
  <c r="AO4387" i="7"/>
  <c r="AN4387" i="7"/>
  <c r="AM4387" i="7"/>
  <c r="AL4387" i="7"/>
  <c r="AK4387" i="7"/>
  <c r="AJ4387" i="7"/>
  <c r="AI4387" i="7"/>
  <c r="AH4387" i="7"/>
  <c r="AG4387" i="7"/>
  <c r="T4387" i="7"/>
  <c r="L4387" i="7"/>
  <c r="I4387" i="7"/>
  <c r="J4387" i="7" s="1"/>
  <c r="AR4386" i="7"/>
  <c r="AQ4386" i="7"/>
  <c r="AP4386" i="7"/>
  <c r="AO4386" i="7"/>
  <c r="AN4386" i="7"/>
  <c r="AM4386" i="7"/>
  <c r="AL4386" i="7"/>
  <c r="AK4386" i="7"/>
  <c r="AJ4386" i="7"/>
  <c r="AI4386" i="7"/>
  <c r="AH4386" i="7"/>
  <c r="AG4386" i="7"/>
  <c r="T4386" i="7"/>
  <c r="L4386" i="7"/>
  <c r="M4386" i="7" s="1"/>
  <c r="I4386" i="7"/>
  <c r="J4386" i="7" s="1"/>
  <c r="AR4385" i="7"/>
  <c r="AQ4385" i="7"/>
  <c r="AP4385" i="7"/>
  <c r="AO4385" i="7"/>
  <c r="AN4385" i="7"/>
  <c r="AM4385" i="7"/>
  <c r="AL4385" i="7"/>
  <c r="AK4385" i="7"/>
  <c r="AJ4385" i="7"/>
  <c r="AI4385" i="7"/>
  <c r="AH4385" i="7"/>
  <c r="AG4385" i="7"/>
  <c r="T4385" i="7"/>
  <c r="L4385" i="7"/>
  <c r="N4385" i="7" s="1"/>
  <c r="J4385" i="7"/>
  <c r="I4385" i="7"/>
  <c r="AR4384" i="7"/>
  <c r="AQ4384" i="7"/>
  <c r="AP4384" i="7"/>
  <c r="AO4384" i="7"/>
  <c r="AN4384" i="7"/>
  <c r="AM4384" i="7"/>
  <c r="AL4384" i="7"/>
  <c r="AK4384" i="7"/>
  <c r="AJ4384" i="7"/>
  <c r="AI4384" i="7"/>
  <c r="AH4384" i="7"/>
  <c r="AG4384" i="7"/>
  <c r="T4384" i="7"/>
  <c r="L4384" i="7"/>
  <c r="N4384" i="7" s="1"/>
  <c r="I4384" i="7"/>
  <c r="J4384" i="7" s="1"/>
  <c r="AR4383" i="7"/>
  <c r="AQ4383" i="7"/>
  <c r="AP4383" i="7"/>
  <c r="AO4383" i="7"/>
  <c r="AN4383" i="7"/>
  <c r="AM4383" i="7"/>
  <c r="AL4383" i="7"/>
  <c r="AK4383" i="7"/>
  <c r="AJ4383" i="7"/>
  <c r="AI4383" i="7"/>
  <c r="AH4383" i="7"/>
  <c r="AG4383" i="7"/>
  <c r="T4383" i="7"/>
  <c r="L4383" i="7"/>
  <c r="I4383" i="7"/>
  <c r="J4383" i="7" s="1"/>
  <c r="AR4382" i="7"/>
  <c r="AQ4382" i="7"/>
  <c r="AP4382" i="7"/>
  <c r="AO4382" i="7"/>
  <c r="AN4382" i="7"/>
  <c r="AM4382" i="7"/>
  <c r="AL4382" i="7"/>
  <c r="AK4382" i="7"/>
  <c r="AJ4382" i="7"/>
  <c r="AI4382" i="7"/>
  <c r="AH4382" i="7"/>
  <c r="AG4382" i="7"/>
  <c r="T4382" i="7"/>
  <c r="L4382" i="7"/>
  <c r="N4382" i="7" s="1"/>
  <c r="I4382" i="7"/>
  <c r="J4382" i="7" s="1"/>
  <c r="AR4381" i="7"/>
  <c r="AQ4381" i="7"/>
  <c r="AP4381" i="7"/>
  <c r="AO4381" i="7"/>
  <c r="AN4381" i="7"/>
  <c r="AM4381" i="7"/>
  <c r="AL4381" i="7"/>
  <c r="AK4381" i="7"/>
  <c r="AJ4381" i="7"/>
  <c r="AI4381" i="7"/>
  <c r="AH4381" i="7"/>
  <c r="AG4381" i="7"/>
  <c r="T4381" i="7"/>
  <c r="L4381" i="7"/>
  <c r="N4381" i="7" s="1"/>
  <c r="I4381" i="7"/>
  <c r="J4381" i="7" s="1"/>
  <c r="AR4380" i="7"/>
  <c r="AQ4380" i="7"/>
  <c r="AP4380" i="7"/>
  <c r="AO4380" i="7"/>
  <c r="AN4380" i="7"/>
  <c r="AM4380" i="7"/>
  <c r="AL4380" i="7"/>
  <c r="AK4380" i="7"/>
  <c r="AJ4380" i="7"/>
  <c r="AI4380" i="7"/>
  <c r="AH4380" i="7"/>
  <c r="AG4380" i="7"/>
  <c r="T4380" i="7"/>
  <c r="L4380" i="7"/>
  <c r="N4380" i="7" s="1"/>
  <c r="J4380" i="7"/>
  <c r="I4380" i="7"/>
  <c r="AR4379" i="7"/>
  <c r="AQ4379" i="7"/>
  <c r="AP4379" i="7"/>
  <c r="AO4379" i="7"/>
  <c r="AN4379" i="7"/>
  <c r="AM4379" i="7"/>
  <c r="AL4379" i="7"/>
  <c r="AK4379" i="7"/>
  <c r="AJ4379" i="7"/>
  <c r="AI4379" i="7"/>
  <c r="AH4379" i="7"/>
  <c r="AG4379" i="7"/>
  <c r="T4379" i="7"/>
  <c r="L4379" i="7"/>
  <c r="J4379" i="7"/>
  <c r="I4379" i="7"/>
  <c r="AR4378" i="7"/>
  <c r="AQ4378" i="7"/>
  <c r="AP4378" i="7"/>
  <c r="AO4378" i="7"/>
  <c r="AN4378" i="7"/>
  <c r="AM4378" i="7"/>
  <c r="AL4378" i="7"/>
  <c r="AK4378" i="7"/>
  <c r="AJ4378" i="7"/>
  <c r="AI4378" i="7"/>
  <c r="AH4378" i="7"/>
  <c r="AG4378" i="7"/>
  <c r="T4378" i="7"/>
  <c r="L4378" i="7"/>
  <c r="M4378" i="7" s="1"/>
  <c r="I4378" i="7"/>
  <c r="J4378" i="7" s="1"/>
  <c r="AR4377" i="7"/>
  <c r="AQ4377" i="7"/>
  <c r="AP4377" i="7"/>
  <c r="AO4377" i="7"/>
  <c r="AN4377" i="7"/>
  <c r="AM4377" i="7"/>
  <c r="AL4377" i="7"/>
  <c r="AK4377" i="7"/>
  <c r="AJ4377" i="7"/>
  <c r="AI4377" i="7"/>
  <c r="AH4377" i="7"/>
  <c r="AG4377" i="7"/>
  <c r="T4377" i="7"/>
  <c r="L4377" i="7"/>
  <c r="M4377" i="7" s="1"/>
  <c r="J4377" i="7"/>
  <c r="I4377" i="7"/>
  <c r="AR4376" i="7"/>
  <c r="AQ4376" i="7"/>
  <c r="AP4376" i="7"/>
  <c r="AO4376" i="7"/>
  <c r="AN4376" i="7"/>
  <c r="AM4376" i="7"/>
  <c r="AL4376" i="7"/>
  <c r="AK4376" i="7"/>
  <c r="AJ4376" i="7"/>
  <c r="AI4376" i="7"/>
  <c r="AH4376" i="7"/>
  <c r="AG4376" i="7"/>
  <c r="T4376" i="7"/>
  <c r="L4376" i="7"/>
  <c r="I4376" i="7"/>
  <c r="J4376" i="7" s="1"/>
  <c r="AR4375" i="7"/>
  <c r="AQ4375" i="7"/>
  <c r="AP4375" i="7"/>
  <c r="AO4375" i="7"/>
  <c r="AN4375" i="7"/>
  <c r="AM4375" i="7"/>
  <c r="AL4375" i="7"/>
  <c r="AK4375" i="7"/>
  <c r="AJ4375" i="7"/>
  <c r="AI4375" i="7"/>
  <c r="AH4375" i="7"/>
  <c r="AG4375" i="7"/>
  <c r="T4375" i="7"/>
  <c r="L4375" i="7"/>
  <c r="J4375" i="7"/>
  <c r="I4375" i="7"/>
  <c r="AR4374" i="7"/>
  <c r="AQ4374" i="7"/>
  <c r="AP4374" i="7"/>
  <c r="AO4374" i="7"/>
  <c r="AN4374" i="7"/>
  <c r="AM4374" i="7"/>
  <c r="AL4374" i="7"/>
  <c r="AK4374" i="7"/>
  <c r="AJ4374" i="7"/>
  <c r="AI4374" i="7"/>
  <c r="AH4374" i="7"/>
  <c r="AG4374" i="7"/>
  <c r="T4374" i="7"/>
  <c r="L4374" i="7"/>
  <c r="I4374" i="7"/>
  <c r="J4374" i="7" s="1"/>
  <c r="AR4373" i="7"/>
  <c r="AQ4373" i="7"/>
  <c r="AP4373" i="7"/>
  <c r="AO4373" i="7"/>
  <c r="AN4373" i="7"/>
  <c r="AM4373" i="7"/>
  <c r="AL4373" i="7"/>
  <c r="AK4373" i="7"/>
  <c r="AJ4373" i="7"/>
  <c r="AI4373" i="7"/>
  <c r="AH4373" i="7"/>
  <c r="AG4373" i="7"/>
  <c r="T4373" i="7"/>
  <c r="L4373" i="7"/>
  <c r="I4373" i="7"/>
  <c r="J4373" i="7" s="1"/>
  <c r="AR4372" i="7"/>
  <c r="AQ4372" i="7"/>
  <c r="AP4372" i="7"/>
  <c r="AO4372" i="7"/>
  <c r="AN4372" i="7"/>
  <c r="AM4372" i="7"/>
  <c r="AL4372" i="7"/>
  <c r="AK4372" i="7"/>
  <c r="AJ4372" i="7"/>
  <c r="AI4372" i="7"/>
  <c r="AH4372" i="7"/>
  <c r="AG4372" i="7"/>
  <c r="T4372" i="7"/>
  <c r="L4372" i="7"/>
  <c r="N4372" i="7" s="1"/>
  <c r="I4372" i="7"/>
  <c r="J4372" i="7" s="1"/>
  <c r="AR4371" i="7"/>
  <c r="AQ4371" i="7"/>
  <c r="AP4371" i="7"/>
  <c r="AO4371" i="7"/>
  <c r="AN4371" i="7"/>
  <c r="AM4371" i="7"/>
  <c r="AL4371" i="7"/>
  <c r="AK4371" i="7"/>
  <c r="AJ4371" i="7"/>
  <c r="AI4371" i="7"/>
  <c r="AH4371" i="7"/>
  <c r="AG4371" i="7"/>
  <c r="T4371" i="7"/>
  <c r="L4371" i="7"/>
  <c r="M4371" i="7" s="1"/>
  <c r="I4371" i="7"/>
  <c r="J4371" i="7" s="1"/>
  <c r="AR4370" i="7"/>
  <c r="AQ4370" i="7"/>
  <c r="AP4370" i="7"/>
  <c r="AO4370" i="7"/>
  <c r="AN4370" i="7"/>
  <c r="AM4370" i="7"/>
  <c r="AL4370" i="7"/>
  <c r="AK4370" i="7"/>
  <c r="AJ4370" i="7"/>
  <c r="AI4370" i="7"/>
  <c r="AH4370" i="7"/>
  <c r="AG4370" i="7"/>
  <c r="T4370" i="7"/>
  <c r="L4370" i="7"/>
  <c r="M4370" i="7" s="1"/>
  <c r="J4370" i="7"/>
  <c r="I4370" i="7"/>
  <c r="AR4369" i="7"/>
  <c r="AQ4369" i="7"/>
  <c r="AP4369" i="7"/>
  <c r="AO4369" i="7"/>
  <c r="AN4369" i="7"/>
  <c r="AM4369" i="7"/>
  <c r="AL4369" i="7"/>
  <c r="AK4369" i="7"/>
  <c r="AJ4369" i="7"/>
  <c r="AI4369" i="7"/>
  <c r="AH4369" i="7"/>
  <c r="AG4369" i="7"/>
  <c r="T4369" i="7"/>
  <c r="L4369" i="7"/>
  <c r="N4369" i="7" s="1"/>
  <c r="J4369" i="7"/>
  <c r="I4369" i="7"/>
  <c r="AR4368" i="7"/>
  <c r="AQ4368" i="7"/>
  <c r="AP4368" i="7"/>
  <c r="AO4368" i="7"/>
  <c r="AN4368" i="7"/>
  <c r="AM4368" i="7"/>
  <c r="AL4368" i="7"/>
  <c r="AK4368" i="7"/>
  <c r="AJ4368" i="7"/>
  <c r="AI4368" i="7"/>
  <c r="AH4368" i="7"/>
  <c r="AG4368" i="7"/>
  <c r="T4368" i="7"/>
  <c r="L4368" i="7"/>
  <c r="M4368" i="7" s="1"/>
  <c r="I4368" i="7"/>
  <c r="J4368" i="7" s="1"/>
  <c r="AR4367" i="7"/>
  <c r="AQ4367" i="7"/>
  <c r="AP4367" i="7"/>
  <c r="AO4367" i="7"/>
  <c r="AN4367" i="7"/>
  <c r="AM4367" i="7"/>
  <c r="AL4367" i="7"/>
  <c r="AK4367" i="7"/>
  <c r="AJ4367" i="7"/>
  <c r="AI4367" i="7"/>
  <c r="AH4367" i="7"/>
  <c r="AG4367" i="7"/>
  <c r="T4367" i="7"/>
  <c r="L4367" i="7"/>
  <c r="N4367" i="7" s="1"/>
  <c r="J4367" i="7"/>
  <c r="I4367" i="7"/>
  <c r="AR4366" i="7"/>
  <c r="AQ4366" i="7"/>
  <c r="AP4366" i="7"/>
  <c r="AO4366" i="7"/>
  <c r="AN4366" i="7"/>
  <c r="AM4366" i="7"/>
  <c r="AL4366" i="7"/>
  <c r="AK4366" i="7"/>
  <c r="AJ4366" i="7"/>
  <c r="AI4366" i="7"/>
  <c r="AH4366" i="7"/>
  <c r="AG4366" i="7"/>
  <c r="T4366" i="7"/>
  <c r="L4366" i="7"/>
  <c r="J4366" i="7"/>
  <c r="I4366" i="7"/>
  <c r="AR4365" i="7"/>
  <c r="AQ4365" i="7"/>
  <c r="AP4365" i="7"/>
  <c r="AO4365" i="7"/>
  <c r="AN4365" i="7"/>
  <c r="AM4365" i="7"/>
  <c r="AL4365" i="7"/>
  <c r="AK4365" i="7"/>
  <c r="AJ4365" i="7"/>
  <c r="AI4365" i="7"/>
  <c r="AH4365" i="7"/>
  <c r="AG4365" i="7"/>
  <c r="T4365" i="7"/>
  <c r="L4365" i="7"/>
  <c r="N4365" i="7" s="1"/>
  <c r="I4365" i="7"/>
  <c r="J4365" i="7" s="1"/>
  <c r="AR4364" i="7"/>
  <c r="AQ4364" i="7"/>
  <c r="AP4364" i="7"/>
  <c r="AO4364" i="7"/>
  <c r="AN4364" i="7"/>
  <c r="AM4364" i="7"/>
  <c r="AL4364" i="7"/>
  <c r="AK4364" i="7"/>
  <c r="AJ4364" i="7"/>
  <c r="AI4364" i="7"/>
  <c r="AH4364" i="7"/>
  <c r="AG4364" i="7"/>
  <c r="T4364" i="7"/>
  <c r="L4364" i="7"/>
  <c r="M4364" i="7" s="1"/>
  <c r="I4364" i="7"/>
  <c r="J4364" i="7" s="1"/>
  <c r="AR4363" i="7"/>
  <c r="AQ4363" i="7"/>
  <c r="AP4363" i="7"/>
  <c r="AO4363" i="7"/>
  <c r="AN4363" i="7"/>
  <c r="AM4363" i="7"/>
  <c r="AL4363" i="7"/>
  <c r="AK4363" i="7"/>
  <c r="AJ4363" i="7"/>
  <c r="AI4363" i="7"/>
  <c r="AH4363" i="7"/>
  <c r="AG4363" i="7"/>
  <c r="T4363" i="7"/>
  <c r="L4363" i="7"/>
  <c r="N4363" i="7" s="1"/>
  <c r="J4363" i="7"/>
  <c r="I4363" i="7"/>
  <c r="AR4362" i="7"/>
  <c r="AQ4362" i="7"/>
  <c r="AP4362" i="7"/>
  <c r="AO4362" i="7"/>
  <c r="AN4362" i="7"/>
  <c r="AM4362" i="7"/>
  <c r="AL4362" i="7"/>
  <c r="AK4362" i="7"/>
  <c r="AJ4362" i="7"/>
  <c r="AI4362" i="7"/>
  <c r="AH4362" i="7"/>
  <c r="AG4362" i="7"/>
  <c r="T4362" i="7"/>
  <c r="L4362" i="7"/>
  <c r="I4362" i="7"/>
  <c r="J4362" i="7" s="1"/>
  <c r="AR4361" i="7"/>
  <c r="AQ4361" i="7"/>
  <c r="AP4361" i="7"/>
  <c r="AO4361" i="7"/>
  <c r="AN4361" i="7"/>
  <c r="AM4361" i="7"/>
  <c r="AL4361" i="7"/>
  <c r="AK4361" i="7"/>
  <c r="AJ4361" i="7"/>
  <c r="AI4361" i="7"/>
  <c r="AH4361" i="7"/>
  <c r="AG4361" i="7"/>
  <c r="T4361" i="7"/>
  <c r="L4361" i="7"/>
  <c r="J4361" i="7"/>
  <c r="I4361" i="7"/>
  <c r="AR4360" i="7"/>
  <c r="AQ4360" i="7"/>
  <c r="AP4360" i="7"/>
  <c r="AO4360" i="7"/>
  <c r="AN4360" i="7"/>
  <c r="AM4360" i="7"/>
  <c r="AL4360" i="7"/>
  <c r="AK4360" i="7"/>
  <c r="AJ4360" i="7"/>
  <c r="AI4360" i="7"/>
  <c r="AH4360" i="7"/>
  <c r="AG4360" i="7"/>
  <c r="T4360" i="7"/>
  <c r="L4360" i="7"/>
  <c r="I4360" i="7"/>
  <c r="J4360" i="7" s="1"/>
  <c r="AR4359" i="7"/>
  <c r="AQ4359" i="7"/>
  <c r="AP4359" i="7"/>
  <c r="AO4359" i="7"/>
  <c r="AN4359" i="7"/>
  <c r="AM4359" i="7"/>
  <c r="AL4359" i="7"/>
  <c r="AK4359" i="7"/>
  <c r="AJ4359" i="7"/>
  <c r="AI4359" i="7"/>
  <c r="AH4359" i="7"/>
  <c r="AG4359" i="7"/>
  <c r="T4359" i="7"/>
  <c r="L4359" i="7"/>
  <c r="N4359" i="7" s="1"/>
  <c r="I4359" i="7"/>
  <c r="J4359" i="7" s="1"/>
  <c r="AR4358" i="7"/>
  <c r="AQ4358" i="7"/>
  <c r="AP4358" i="7"/>
  <c r="AO4358" i="7"/>
  <c r="AN4358" i="7"/>
  <c r="AM4358" i="7"/>
  <c r="AL4358" i="7"/>
  <c r="AK4358" i="7"/>
  <c r="AJ4358" i="7"/>
  <c r="AI4358" i="7"/>
  <c r="AH4358" i="7"/>
  <c r="AG4358" i="7"/>
  <c r="T4358" i="7"/>
  <c r="L4358" i="7"/>
  <c r="N4358" i="7" s="1"/>
  <c r="I4358" i="7"/>
  <c r="J4358" i="7" s="1"/>
  <c r="AR4357" i="7"/>
  <c r="AQ4357" i="7"/>
  <c r="AP4357" i="7"/>
  <c r="AO4357" i="7"/>
  <c r="AN4357" i="7"/>
  <c r="AM4357" i="7"/>
  <c r="AL4357" i="7"/>
  <c r="AK4357" i="7"/>
  <c r="AJ4357" i="7"/>
  <c r="AI4357" i="7"/>
  <c r="AH4357" i="7"/>
  <c r="AG4357" i="7"/>
  <c r="T4357" i="7"/>
  <c r="L4357" i="7"/>
  <c r="J4357" i="7"/>
  <c r="I4357" i="7"/>
  <c r="AR4356" i="7"/>
  <c r="AQ4356" i="7"/>
  <c r="AP4356" i="7"/>
  <c r="AO4356" i="7"/>
  <c r="AN4356" i="7"/>
  <c r="AM4356" i="7"/>
  <c r="AL4356" i="7"/>
  <c r="AK4356" i="7"/>
  <c r="AJ4356" i="7"/>
  <c r="AI4356" i="7"/>
  <c r="AH4356" i="7"/>
  <c r="AG4356" i="7"/>
  <c r="T4356" i="7"/>
  <c r="L4356" i="7"/>
  <c r="N4356" i="7" s="1"/>
  <c r="I4356" i="7"/>
  <c r="J4356" i="7" s="1"/>
  <c r="AR4355" i="7"/>
  <c r="AQ4355" i="7"/>
  <c r="AP4355" i="7"/>
  <c r="AO4355" i="7"/>
  <c r="AN4355" i="7"/>
  <c r="AM4355" i="7"/>
  <c r="AL4355" i="7"/>
  <c r="AK4355" i="7"/>
  <c r="AJ4355" i="7"/>
  <c r="AI4355" i="7"/>
  <c r="AH4355" i="7"/>
  <c r="AG4355" i="7"/>
  <c r="T4355" i="7"/>
  <c r="L4355" i="7"/>
  <c r="N4355" i="7" s="1"/>
  <c r="I4355" i="7"/>
  <c r="J4355" i="7" s="1"/>
  <c r="AR4354" i="7"/>
  <c r="AQ4354" i="7"/>
  <c r="AP4354" i="7"/>
  <c r="AO4354" i="7"/>
  <c r="AN4354" i="7"/>
  <c r="AM4354" i="7"/>
  <c r="AL4354" i="7"/>
  <c r="AK4354" i="7"/>
  <c r="AJ4354" i="7"/>
  <c r="AI4354" i="7"/>
  <c r="AH4354" i="7"/>
  <c r="AG4354" i="7"/>
  <c r="T4354" i="7"/>
  <c r="L4354" i="7"/>
  <c r="N4354" i="7" s="1"/>
  <c r="J4354" i="7"/>
  <c r="I4354" i="7"/>
  <c r="AR4353" i="7"/>
  <c r="AQ4353" i="7"/>
  <c r="AP4353" i="7"/>
  <c r="AO4353" i="7"/>
  <c r="AN4353" i="7"/>
  <c r="AM4353" i="7"/>
  <c r="AL4353" i="7"/>
  <c r="AK4353" i="7"/>
  <c r="AJ4353" i="7"/>
  <c r="AI4353" i="7"/>
  <c r="AH4353" i="7"/>
  <c r="AG4353" i="7"/>
  <c r="T4353" i="7"/>
  <c r="L4353" i="7"/>
  <c r="N4353" i="7" s="1"/>
  <c r="J4353" i="7"/>
  <c r="I4353" i="7"/>
  <c r="AR4352" i="7"/>
  <c r="AQ4352" i="7"/>
  <c r="AP4352" i="7"/>
  <c r="AO4352" i="7"/>
  <c r="AN4352" i="7"/>
  <c r="AM4352" i="7"/>
  <c r="AL4352" i="7"/>
  <c r="AK4352" i="7"/>
  <c r="AJ4352" i="7"/>
  <c r="AI4352" i="7"/>
  <c r="AH4352" i="7"/>
  <c r="AG4352" i="7"/>
  <c r="T4352" i="7"/>
  <c r="L4352" i="7"/>
  <c r="N4352" i="7" s="1"/>
  <c r="I4352" i="7"/>
  <c r="J4352" i="7" s="1"/>
  <c r="AR4351" i="7"/>
  <c r="AQ4351" i="7"/>
  <c r="AP4351" i="7"/>
  <c r="AO4351" i="7"/>
  <c r="AN4351" i="7"/>
  <c r="AM4351" i="7"/>
  <c r="AL4351" i="7"/>
  <c r="AK4351" i="7"/>
  <c r="AJ4351" i="7"/>
  <c r="AI4351" i="7"/>
  <c r="AH4351" i="7"/>
  <c r="AG4351" i="7"/>
  <c r="T4351" i="7"/>
  <c r="L4351" i="7"/>
  <c r="M4351" i="7" s="1"/>
  <c r="J4351" i="7"/>
  <c r="I4351" i="7"/>
  <c r="AR4350" i="7"/>
  <c r="AQ4350" i="7"/>
  <c r="AP4350" i="7"/>
  <c r="AO4350" i="7"/>
  <c r="AN4350" i="7"/>
  <c r="AM4350" i="7"/>
  <c r="AL4350" i="7"/>
  <c r="AK4350" i="7"/>
  <c r="AJ4350" i="7"/>
  <c r="AI4350" i="7"/>
  <c r="AH4350" i="7"/>
  <c r="AG4350" i="7"/>
  <c r="T4350" i="7"/>
  <c r="L4350" i="7"/>
  <c r="N4350" i="7" s="1"/>
  <c r="I4350" i="7"/>
  <c r="J4350" i="7" s="1"/>
  <c r="AR4349" i="7"/>
  <c r="AQ4349" i="7"/>
  <c r="AP4349" i="7"/>
  <c r="AO4349" i="7"/>
  <c r="AN4349" i="7"/>
  <c r="AM4349" i="7"/>
  <c r="AL4349" i="7"/>
  <c r="AK4349" i="7"/>
  <c r="AJ4349" i="7"/>
  <c r="AI4349" i="7"/>
  <c r="AH4349" i="7"/>
  <c r="AG4349" i="7"/>
  <c r="T4349" i="7"/>
  <c r="L4349" i="7"/>
  <c r="N4349" i="7" s="1"/>
  <c r="J4349" i="7"/>
  <c r="I4349" i="7"/>
  <c r="AR4348" i="7"/>
  <c r="AQ4348" i="7"/>
  <c r="AP4348" i="7"/>
  <c r="AO4348" i="7"/>
  <c r="AN4348" i="7"/>
  <c r="AM4348" i="7"/>
  <c r="AL4348" i="7"/>
  <c r="AK4348" i="7"/>
  <c r="AJ4348" i="7"/>
  <c r="AI4348" i="7"/>
  <c r="AH4348" i="7"/>
  <c r="AG4348" i="7"/>
  <c r="T4348" i="7"/>
  <c r="L4348" i="7"/>
  <c r="M4348" i="7" s="1"/>
  <c r="J4348" i="7"/>
  <c r="I4348" i="7"/>
  <c r="AR4347" i="7"/>
  <c r="AQ4347" i="7"/>
  <c r="AP4347" i="7"/>
  <c r="AO4347" i="7"/>
  <c r="AN4347" i="7"/>
  <c r="AM4347" i="7"/>
  <c r="AL4347" i="7"/>
  <c r="AK4347" i="7"/>
  <c r="AJ4347" i="7"/>
  <c r="AI4347" i="7"/>
  <c r="AH4347" i="7"/>
  <c r="AG4347" i="7"/>
  <c r="T4347" i="7"/>
  <c r="L4347" i="7"/>
  <c r="I4347" i="7"/>
  <c r="J4347" i="7" s="1"/>
  <c r="AR4346" i="7"/>
  <c r="AQ4346" i="7"/>
  <c r="AP4346" i="7"/>
  <c r="AO4346" i="7"/>
  <c r="AN4346" i="7"/>
  <c r="AM4346" i="7"/>
  <c r="AL4346" i="7"/>
  <c r="AK4346" i="7"/>
  <c r="AJ4346" i="7"/>
  <c r="AI4346" i="7"/>
  <c r="AH4346" i="7"/>
  <c r="AG4346" i="7"/>
  <c r="T4346" i="7"/>
  <c r="L4346" i="7"/>
  <c r="M4346" i="7" s="1"/>
  <c r="I4346" i="7"/>
  <c r="J4346" i="7" s="1"/>
  <c r="AR4345" i="7"/>
  <c r="AQ4345" i="7"/>
  <c r="AP4345" i="7"/>
  <c r="AO4345" i="7"/>
  <c r="AN4345" i="7"/>
  <c r="AM4345" i="7"/>
  <c r="AL4345" i="7"/>
  <c r="AK4345" i="7"/>
  <c r="AJ4345" i="7"/>
  <c r="AI4345" i="7"/>
  <c r="AH4345" i="7"/>
  <c r="AG4345" i="7"/>
  <c r="T4345" i="7"/>
  <c r="L4345" i="7"/>
  <c r="J4345" i="7"/>
  <c r="I4345" i="7"/>
  <c r="AR4344" i="7"/>
  <c r="AQ4344" i="7"/>
  <c r="AP4344" i="7"/>
  <c r="AO4344" i="7"/>
  <c r="AN4344" i="7"/>
  <c r="AM4344" i="7"/>
  <c r="AL4344" i="7"/>
  <c r="AK4344" i="7"/>
  <c r="AJ4344" i="7"/>
  <c r="AI4344" i="7"/>
  <c r="AH4344" i="7"/>
  <c r="AG4344" i="7"/>
  <c r="T4344" i="7"/>
  <c r="L4344" i="7"/>
  <c r="I4344" i="7"/>
  <c r="J4344" i="7" s="1"/>
  <c r="AR4343" i="7"/>
  <c r="AQ4343" i="7"/>
  <c r="AP4343" i="7"/>
  <c r="AO4343" i="7"/>
  <c r="AN4343" i="7"/>
  <c r="AM4343" i="7"/>
  <c r="AL4343" i="7"/>
  <c r="AK4343" i="7"/>
  <c r="AJ4343" i="7"/>
  <c r="AI4343" i="7"/>
  <c r="AH4343" i="7"/>
  <c r="AG4343" i="7"/>
  <c r="T4343" i="7"/>
  <c r="L4343" i="7"/>
  <c r="M4343" i="7" s="1"/>
  <c r="I4343" i="7"/>
  <c r="J4343" i="7" s="1"/>
  <c r="AR4342" i="7"/>
  <c r="AQ4342" i="7"/>
  <c r="AP4342" i="7"/>
  <c r="AO4342" i="7"/>
  <c r="AN4342" i="7"/>
  <c r="AM4342" i="7"/>
  <c r="AL4342" i="7"/>
  <c r="AK4342" i="7"/>
  <c r="AJ4342" i="7"/>
  <c r="AI4342" i="7"/>
  <c r="AH4342" i="7"/>
  <c r="AG4342" i="7"/>
  <c r="T4342" i="7"/>
  <c r="L4342" i="7"/>
  <c r="N4342" i="7" s="1"/>
  <c r="J4342" i="7"/>
  <c r="I4342" i="7"/>
  <c r="AR4341" i="7"/>
  <c r="AQ4341" i="7"/>
  <c r="AP4341" i="7"/>
  <c r="AO4341" i="7"/>
  <c r="AN4341" i="7"/>
  <c r="AM4341" i="7"/>
  <c r="AL4341" i="7"/>
  <c r="AK4341" i="7"/>
  <c r="AJ4341" i="7"/>
  <c r="AI4341" i="7"/>
  <c r="AH4341" i="7"/>
  <c r="AG4341" i="7"/>
  <c r="T4341" i="7"/>
  <c r="L4341" i="7"/>
  <c r="M4341" i="7" s="1"/>
  <c r="I4341" i="7"/>
  <c r="J4341" i="7" s="1"/>
  <c r="AR4340" i="7"/>
  <c r="AQ4340" i="7"/>
  <c r="AP4340" i="7"/>
  <c r="AO4340" i="7"/>
  <c r="AN4340" i="7"/>
  <c r="AM4340" i="7"/>
  <c r="AL4340" i="7"/>
  <c r="AK4340" i="7"/>
  <c r="AJ4340" i="7"/>
  <c r="AI4340" i="7"/>
  <c r="AH4340" i="7"/>
  <c r="AG4340" i="7"/>
  <c r="T4340" i="7"/>
  <c r="L4340" i="7"/>
  <c r="M4340" i="7" s="1"/>
  <c r="J4340" i="7"/>
  <c r="I4340" i="7"/>
  <c r="AR4339" i="7"/>
  <c r="AQ4339" i="7"/>
  <c r="AP4339" i="7"/>
  <c r="AO4339" i="7"/>
  <c r="AN4339" i="7"/>
  <c r="AM4339" i="7"/>
  <c r="AL4339" i="7"/>
  <c r="AK4339" i="7"/>
  <c r="AJ4339" i="7"/>
  <c r="AI4339" i="7"/>
  <c r="AH4339" i="7"/>
  <c r="AG4339" i="7"/>
  <c r="T4339" i="7"/>
  <c r="L4339" i="7"/>
  <c r="N4339" i="7" s="1"/>
  <c r="J4339" i="7"/>
  <c r="I4339" i="7"/>
  <c r="AR4338" i="7"/>
  <c r="AQ4338" i="7"/>
  <c r="AP4338" i="7"/>
  <c r="AO4338" i="7"/>
  <c r="AN4338" i="7"/>
  <c r="AM4338" i="7"/>
  <c r="AL4338" i="7"/>
  <c r="AK4338" i="7"/>
  <c r="AJ4338" i="7"/>
  <c r="AI4338" i="7"/>
  <c r="AH4338" i="7"/>
  <c r="AG4338" i="7"/>
  <c r="T4338" i="7"/>
  <c r="L4338" i="7"/>
  <c r="M4338" i="7" s="1"/>
  <c r="I4338" i="7"/>
  <c r="J4338" i="7" s="1"/>
  <c r="AR4337" i="7"/>
  <c r="AQ4337" i="7"/>
  <c r="AP4337" i="7"/>
  <c r="AO4337" i="7"/>
  <c r="AN4337" i="7"/>
  <c r="AM4337" i="7"/>
  <c r="AL4337" i="7"/>
  <c r="AK4337" i="7"/>
  <c r="AJ4337" i="7"/>
  <c r="AI4337" i="7"/>
  <c r="AH4337" i="7"/>
  <c r="AG4337" i="7"/>
  <c r="T4337" i="7"/>
  <c r="L4337" i="7"/>
  <c r="M4337" i="7" s="1"/>
  <c r="J4337" i="7"/>
  <c r="I4337" i="7"/>
  <c r="AR4336" i="7"/>
  <c r="AQ4336" i="7"/>
  <c r="AP4336" i="7"/>
  <c r="AO4336" i="7"/>
  <c r="AN4336" i="7"/>
  <c r="AM4336" i="7"/>
  <c r="AL4336" i="7"/>
  <c r="AK4336" i="7"/>
  <c r="AJ4336" i="7"/>
  <c r="AI4336" i="7"/>
  <c r="AH4336" i="7"/>
  <c r="AG4336" i="7"/>
  <c r="T4336" i="7"/>
  <c r="L4336" i="7"/>
  <c r="N4336" i="7" s="1"/>
  <c r="I4336" i="7"/>
  <c r="J4336" i="7" s="1"/>
  <c r="AR4335" i="7"/>
  <c r="AQ4335" i="7"/>
  <c r="AP4335" i="7"/>
  <c r="AO4335" i="7"/>
  <c r="AN4335" i="7"/>
  <c r="AM4335" i="7"/>
  <c r="AL4335" i="7"/>
  <c r="AK4335" i="7"/>
  <c r="AJ4335" i="7"/>
  <c r="AI4335" i="7"/>
  <c r="AH4335" i="7"/>
  <c r="AG4335" i="7"/>
  <c r="T4335" i="7"/>
  <c r="L4335" i="7"/>
  <c r="J4335" i="7"/>
  <c r="I4335" i="7"/>
  <c r="AR4334" i="7"/>
  <c r="AQ4334" i="7"/>
  <c r="AP4334" i="7"/>
  <c r="AO4334" i="7"/>
  <c r="AN4334" i="7"/>
  <c r="AM4334" i="7"/>
  <c r="AL4334" i="7"/>
  <c r="AK4334" i="7"/>
  <c r="AJ4334" i="7"/>
  <c r="AI4334" i="7"/>
  <c r="AH4334" i="7"/>
  <c r="AG4334" i="7"/>
  <c r="T4334" i="7"/>
  <c r="L4334" i="7"/>
  <c r="N4334" i="7" s="1"/>
  <c r="I4334" i="7"/>
  <c r="J4334" i="7" s="1"/>
  <c r="AR4333" i="7"/>
  <c r="AQ4333" i="7"/>
  <c r="AP4333" i="7"/>
  <c r="AO4333" i="7"/>
  <c r="AN4333" i="7"/>
  <c r="AM4333" i="7"/>
  <c r="AL4333" i="7"/>
  <c r="AK4333" i="7"/>
  <c r="AJ4333" i="7"/>
  <c r="AI4333" i="7"/>
  <c r="AH4333" i="7"/>
  <c r="AG4333" i="7"/>
  <c r="T4333" i="7"/>
  <c r="L4333" i="7"/>
  <c r="I4333" i="7"/>
  <c r="J4333" i="7" s="1"/>
  <c r="AR4332" i="7"/>
  <c r="AQ4332" i="7"/>
  <c r="AP4332" i="7"/>
  <c r="AO4332" i="7"/>
  <c r="AN4332" i="7"/>
  <c r="AM4332" i="7"/>
  <c r="AL4332" i="7"/>
  <c r="AK4332" i="7"/>
  <c r="AJ4332" i="7"/>
  <c r="AI4332" i="7"/>
  <c r="AH4332" i="7"/>
  <c r="AG4332" i="7"/>
  <c r="T4332" i="7"/>
  <c r="L4332" i="7"/>
  <c r="M4332" i="7" s="1"/>
  <c r="J4332" i="7"/>
  <c r="I4332" i="7"/>
  <c r="AR4331" i="7"/>
  <c r="AQ4331" i="7"/>
  <c r="AP4331" i="7"/>
  <c r="AO4331" i="7"/>
  <c r="AN4331" i="7"/>
  <c r="AM4331" i="7"/>
  <c r="AL4331" i="7"/>
  <c r="AK4331" i="7"/>
  <c r="AJ4331" i="7"/>
  <c r="AI4331" i="7"/>
  <c r="AH4331" i="7"/>
  <c r="AG4331" i="7"/>
  <c r="T4331" i="7"/>
  <c r="L4331" i="7"/>
  <c r="I4331" i="7"/>
  <c r="J4331" i="7" s="1"/>
  <c r="AR4330" i="7"/>
  <c r="AQ4330" i="7"/>
  <c r="AP4330" i="7"/>
  <c r="AO4330" i="7"/>
  <c r="AN4330" i="7"/>
  <c r="AM4330" i="7"/>
  <c r="AL4330" i="7"/>
  <c r="AK4330" i="7"/>
  <c r="AJ4330" i="7"/>
  <c r="AI4330" i="7"/>
  <c r="AH4330" i="7"/>
  <c r="AG4330" i="7"/>
  <c r="T4330" i="7"/>
  <c r="L4330" i="7"/>
  <c r="J4330" i="7"/>
  <c r="I4330" i="7"/>
  <c r="AR4329" i="7"/>
  <c r="AQ4329" i="7"/>
  <c r="AP4329" i="7"/>
  <c r="AO4329" i="7"/>
  <c r="AN4329" i="7"/>
  <c r="AM4329" i="7"/>
  <c r="AL4329" i="7"/>
  <c r="AK4329" i="7"/>
  <c r="AJ4329" i="7"/>
  <c r="AI4329" i="7"/>
  <c r="AH4329" i="7"/>
  <c r="AG4329" i="7"/>
  <c r="T4329" i="7"/>
  <c r="L4329" i="7"/>
  <c r="N4329" i="7" s="1"/>
  <c r="J4329" i="7"/>
  <c r="I4329" i="7"/>
  <c r="AR4328" i="7"/>
  <c r="AQ4328" i="7"/>
  <c r="AP4328" i="7"/>
  <c r="AO4328" i="7"/>
  <c r="AN4328" i="7"/>
  <c r="AM4328" i="7"/>
  <c r="AL4328" i="7"/>
  <c r="AK4328" i="7"/>
  <c r="AJ4328" i="7"/>
  <c r="AI4328" i="7"/>
  <c r="AH4328" i="7"/>
  <c r="AG4328" i="7"/>
  <c r="T4328" i="7"/>
  <c r="L4328" i="7"/>
  <c r="I4328" i="7"/>
  <c r="J4328" i="7" s="1"/>
  <c r="AR4327" i="7"/>
  <c r="AQ4327" i="7"/>
  <c r="AP4327" i="7"/>
  <c r="AO4327" i="7"/>
  <c r="AN4327" i="7"/>
  <c r="AM4327" i="7"/>
  <c r="AL4327" i="7"/>
  <c r="AK4327" i="7"/>
  <c r="AJ4327" i="7"/>
  <c r="AI4327" i="7"/>
  <c r="AH4327" i="7"/>
  <c r="AG4327" i="7"/>
  <c r="T4327" i="7"/>
  <c r="L4327" i="7"/>
  <c r="I4327" i="7"/>
  <c r="J4327" i="7" s="1"/>
  <c r="AR4326" i="7"/>
  <c r="AQ4326" i="7"/>
  <c r="AP4326" i="7"/>
  <c r="AO4326" i="7"/>
  <c r="AN4326" i="7"/>
  <c r="AM4326" i="7"/>
  <c r="AL4326" i="7"/>
  <c r="AK4326" i="7"/>
  <c r="AJ4326" i="7"/>
  <c r="AI4326" i="7"/>
  <c r="AH4326" i="7"/>
  <c r="AG4326" i="7"/>
  <c r="T4326" i="7"/>
  <c r="L4326" i="7"/>
  <c r="J4326" i="7"/>
  <c r="I4326" i="7"/>
  <c r="AR4325" i="7"/>
  <c r="AQ4325" i="7"/>
  <c r="AP4325" i="7"/>
  <c r="AO4325" i="7"/>
  <c r="AN4325" i="7"/>
  <c r="AM4325" i="7"/>
  <c r="AL4325" i="7"/>
  <c r="AK4325" i="7"/>
  <c r="AJ4325" i="7"/>
  <c r="AI4325" i="7"/>
  <c r="AH4325" i="7"/>
  <c r="AG4325" i="7"/>
  <c r="T4325" i="7"/>
  <c r="L4325" i="7"/>
  <c r="I4325" i="7"/>
  <c r="J4325" i="7" s="1"/>
  <c r="AR4324" i="7"/>
  <c r="AQ4324" i="7"/>
  <c r="AP4324" i="7"/>
  <c r="AO4324" i="7"/>
  <c r="AN4324" i="7"/>
  <c r="AM4324" i="7"/>
  <c r="AL4324" i="7"/>
  <c r="AK4324" i="7"/>
  <c r="AJ4324" i="7"/>
  <c r="AI4324" i="7"/>
  <c r="AH4324" i="7"/>
  <c r="AG4324" i="7"/>
  <c r="T4324" i="7"/>
  <c r="L4324" i="7"/>
  <c r="N4324" i="7" s="1"/>
  <c r="J4324" i="7"/>
  <c r="I4324" i="7"/>
  <c r="AR4323" i="7"/>
  <c r="AQ4323" i="7"/>
  <c r="AP4323" i="7"/>
  <c r="AO4323" i="7"/>
  <c r="AN4323" i="7"/>
  <c r="AM4323" i="7"/>
  <c r="AL4323" i="7"/>
  <c r="AK4323" i="7"/>
  <c r="AJ4323" i="7"/>
  <c r="AI4323" i="7"/>
  <c r="AH4323" i="7"/>
  <c r="AG4323" i="7"/>
  <c r="T4323" i="7"/>
  <c r="L4323" i="7"/>
  <c r="M4323" i="7" s="1"/>
  <c r="I4323" i="7"/>
  <c r="J4323" i="7" s="1"/>
  <c r="AR4322" i="7"/>
  <c r="AQ4322" i="7"/>
  <c r="AP4322" i="7"/>
  <c r="AO4322" i="7"/>
  <c r="AN4322" i="7"/>
  <c r="AM4322" i="7"/>
  <c r="AL4322" i="7"/>
  <c r="AK4322" i="7"/>
  <c r="AJ4322" i="7"/>
  <c r="AI4322" i="7"/>
  <c r="AH4322" i="7"/>
  <c r="AG4322" i="7"/>
  <c r="T4322" i="7"/>
  <c r="L4322" i="7"/>
  <c r="N4322" i="7" s="1"/>
  <c r="J4322" i="7"/>
  <c r="I4322" i="7"/>
  <c r="AR4321" i="7"/>
  <c r="AQ4321" i="7"/>
  <c r="AP4321" i="7"/>
  <c r="AO4321" i="7"/>
  <c r="AN4321" i="7"/>
  <c r="AM4321" i="7"/>
  <c r="AL4321" i="7"/>
  <c r="AK4321" i="7"/>
  <c r="AJ4321" i="7"/>
  <c r="AI4321" i="7"/>
  <c r="AH4321" i="7"/>
  <c r="AG4321" i="7"/>
  <c r="T4321" i="7"/>
  <c r="L4321" i="7"/>
  <c r="M4321" i="7" s="1"/>
  <c r="J4321" i="7"/>
  <c r="I4321" i="7"/>
  <c r="AR4320" i="7"/>
  <c r="AQ4320" i="7"/>
  <c r="AP4320" i="7"/>
  <c r="AO4320" i="7"/>
  <c r="AN4320" i="7"/>
  <c r="AM4320" i="7"/>
  <c r="AL4320" i="7"/>
  <c r="AK4320" i="7"/>
  <c r="AJ4320" i="7"/>
  <c r="AI4320" i="7"/>
  <c r="AH4320" i="7"/>
  <c r="AG4320" i="7"/>
  <c r="T4320" i="7"/>
  <c r="L4320" i="7"/>
  <c r="N4320" i="7" s="1"/>
  <c r="I4320" i="7"/>
  <c r="J4320" i="7" s="1"/>
  <c r="AR4319" i="7"/>
  <c r="AQ4319" i="7"/>
  <c r="AP4319" i="7"/>
  <c r="AO4319" i="7"/>
  <c r="AN4319" i="7"/>
  <c r="AM4319" i="7"/>
  <c r="AL4319" i="7"/>
  <c r="AK4319" i="7"/>
  <c r="AJ4319" i="7"/>
  <c r="AI4319" i="7"/>
  <c r="AH4319" i="7"/>
  <c r="AG4319" i="7"/>
  <c r="T4319" i="7"/>
  <c r="L4319" i="7"/>
  <c r="N4319" i="7" s="1"/>
  <c r="I4319" i="7"/>
  <c r="J4319" i="7" s="1"/>
  <c r="AR4318" i="7"/>
  <c r="AQ4318" i="7"/>
  <c r="AP4318" i="7"/>
  <c r="AO4318" i="7"/>
  <c r="AN4318" i="7"/>
  <c r="AM4318" i="7"/>
  <c r="AL4318" i="7"/>
  <c r="AK4318" i="7"/>
  <c r="AJ4318" i="7"/>
  <c r="AI4318" i="7"/>
  <c r="AH4318" i="7"/>
  <c r="AG4318" i="7"/>
  <c r="T4318" i="7"/>
  <c r="L4318" i="7"/>
  <c r="M4318" i="7" s="1"/>
  <c r="I4318" i="7"/>
  <c r="J4318" i="7" s="1"/>
  <c r="AR4317" i="7"/>
  <c r="AQ4317" i="7"/>
  <c r="AP4317" i="7"/>
  <c r="AO4317" i="7"/>
  <c r="AN4317" i="7"/>
  <c r="AM4317" i="7"/>
  <c r="AL4317" i="7"/>
  <c r="AK4317" i="7"/>
  <c r="AJ4317" i="7"/>
  <c r="AI4317" i="7"/>
  <c r="AH4317" i="7"/>
  <c r="AG4317" i="7"/>
  <c r="T4317" i="7"/>
  <c r="L4317" i="7"/>
  <c r="M4317" i="7" s="1"/>
  <c r="J4317" i="7"/>
  <c r="I4317" i="7"/>
  <c r="AR4316" i="7"/>
  <c r="AQ4316" i="7"/>
  <c r="AP4316" i="7"/>
  <c r="AO4316" i="7"/>
  <c r="AN4316" i="7"/>
  <c r="AM4316" i="7"/>
  <c r="AL4316" i="7"/>
  <c r="AK4316" i="7"/>
  <c r="AJ4316" i="7"/>
  <c r="AI4316" i="7"/>
  <c r="AH4316" i="7"/>
  <c r="AG4316" i="7"/>
  <c r="T4316" i="7"/>
  <c r="L4316" i="7"/>
  <c r="M4316" i="7" s="1"/>
  <c r="I4316" i="7"/>
  <c r="J4316" i="7" s="1"/>
  <c r="AR4315" i="7"/>
  <c r="AQ4315" i="7"/>
  <c r="AP4315" i="7"/>
  <c r="AO4315" i="7"/>
  <c r="AN4315" i="7"/>
  <c r="AM4315" i="7"/>
  <c r="AL4315" i="7"/>
  <c r="AK4315" i="7"/>
  <c r="AJ4315" i="7"/>
  <c r="AI4315" i="7"/>
  <c r="AH4315" i="7"/>
  <c r="AG4315" i="7"/>
  <c r="T4315" i="7"/>
  <c r="L4315" i="7"/>
  <c r="I4315" i="7"/>
  <c r="J4315" i="7" s="1"/>
  <c r="AR4314" i="7"/>
  <c r="AQ4314" i="7"/>
  <c r="AP4314" i="7"/>
  <c r="AO4314" i="7"/>
  <c r="AN4314" i="7"/>
  <c r="AM4314" i="7"/>
  <c r="AL4314" i="7"/>
  <c r="AK4314" i="7"/>
  <c r="AJ4314" i="7"/>
  <c r="AI4314" i="7"/>
  <c r="AH4314" i="7"/>
  <c r="AG4314" i="7"/>
  <c r="T4314" i="7"/>
  <c r="L4314" i="7"/>
  <c r="N4314" i="7" s="1"/>
  <c r="J4314" i="7"/>
  <c r="I4314" i="7"/>
  <c r="AR4313" i="7"/>
  <c r="AQ4313" i="7"/>
  <c r="AP4313" i="7"/>
  <c r="AO4313" i="7"/>
  <c r="AN4313" i="7"/>
  <c r="AM4313" i="7"/>
  <c r="AL4313" i="7"/>
  <c r="AK4313" i="7"/>
  <c r="AJ4313" i="7"/>
  <c r="AI4313" i="7"/>
  <c r="AH4313" i="7"/>
  <c r="AG4313" i="7"/>
  <c r="T4313" i="7"/>
  <c r="L4313" i="7"/>
  <c r="N4313" i="7" s="1"/>
  <c r="J4313" i="7"/>
  <c r="I4313" i="7"/>
  <c r="AR4312" i="7"/>
  <c r="AQ4312" i="7"/>
  <c r="AP4312" i="7"/>
  <c r="AO4312" i="7"/>
  <c r="AN4312" i="7"/>
  <c r="AM4312" i="7"/>
  <c r="AL4312" i="7"/>
  <c r="AK4312" i="7"/>
  <c r="AJ4312" i="7"/>
  <c r="AI4312" i="7"/>
  <c r="AH4312" i="7"/>
  <c r="AG4312" i="7"/>
  <c r="T4312" i="7"/>
  <c r="L4312" i="7"/>
  <c r="N4312" i="7" s="1"/>
  <c r="I4312" i="7"/>
  <c r="J4312" i="7" s="1"/>
  <c r="AR4311" i="7"/>
  <c r="AQ4311" i="7"/>
  <c r="AP4311" i="7"/>
  <c r="AO4311" i="7"/>
  <c r="AN4311" i="7"/>
  <c r="AM4311" i="7"/>
  <c r="AL4311" i="7"/>
  <c r="AK4311" i="7"/>
  <c r="AJ4311" i="7"/>
  <c r="AI4311" i="7"/>
  <c r="AH4311" i="7"/>
  <c r="AG4311" i="7"/>
  <c r="T4311" i="7"/>
  <c r="L4311" i="7"/>
  <c r="M4311" i="7" s="1"/>
  <c r="J4311" i="7"/>
  <c r="I4311" i="7"/>
  <c r="AR4310" i="7"/>
  <c r="AQ4310" i="7"/>
  <c r="AP4310" i="7"/>
  <c r="AO4310" i="7"/>
  <c r="AN4310" i="7"/>
  <c r="AM4310" i="7"/>
  <c r="AL4310" i="7"/>
  <c r="AK4310" i="7"/>
  <c r="AJ4310" i="7"/>
  <c r="AI4310" i="7"/>
  <c r="AH4310" i="7"/>
  <c r="AG4310" i="7"/>
  <c r="T4310" i="7"/>
  <c r="L4310" i="7"/>
  <c r="M4310" i="7" s="1"/>
  <c r="I4310" i="7"/>
  <c r="J4310" i="7" s="1"/>
  <c r="AR4309" i="7"/>
  <c r="AQ4309" i="7"/>
  <c r="AP4309" i="7"/>
  <c r="AO4309" i="7"/>
  <c r="AN4309" i="7"/>
  <c r="AM4309" i="7"/>
  <c r="AL4309" i="7"/>
  <c r="AK4309" i="7"/>
  <c r="AJ4309" i="7"/>
  <c r="AI4309" i="7"/>
  <c r="AH4309" i="7"/>
  <c r="AG4309" i="7"/>
  <c r="T4309" i="7"/>
  <c r="L4309" i="7"/>
  <c r="M4309" i="7" s="1"/>
  <c r="I4309" i="7"/>
  <c r="J4309" i="7" s="1"/>
  <c r="AR4308" i="7"/>
  <c r="AQ4308" i="7"/>
  <c r="AP4308" i="7"/>
  <c r="AO4308" i="7"/>
  <c r="AN4308" i="7"/>
  <c r="AM4308" i="7"/>
  <c r="AL4308" i="7"/>
  <c r="AK4308" i="7"/>
  <c r="AJ4308" i="7"/>
  <c r="AI4308" i="7"/>
  <c r="AH4308" i="7"/>
  <c r="AG4308" i="7"/>
  <c r="T4308" i="7"/>
  <c r="L4308" i="7"/>
  <c r="N4308" i="7" s="1"/>
  <c r="J4308" i="7"/>
  <c r="I4308" i="7"/>
  <c r="AR4307" i="7"/>
  <c r="AQ4307" i="7"/>
  <c r="AP4307" i="7"/>
  <c r="AO4307" i="7"/>
  <c r="AN4307" i="7"/>
  <c r="AM4307" i="7"/>
  <c r="AL4307" i="7"/>
  <c r="AK4307" i="7"/>
  <c r="AJ4307" i="7"/>
  <c r="AI4307" i="7"/>
  <c r="AH4307" i="7"/>
  <c r="AG4307" i="7"/>
  <c r="T4307" i="7"/>
  <c r="L4307" i="7"/>
  <c r="N4307" i="7" s="1"/>
  <c r="I4307" i="7"/>
  <c r="J4307" i="7" s="1"/>
  <c r="AR4306" i="7"/>
  <c r="AQ4306" i="7"/>
  <c r="AP4306" i="7"/>
  <c r="AO4306" i="7"/>
  <c r="AN4306" i="7"/>
  <c r="AM4306" i="7"/>
  <c r="AL4306" i="7"/>
  <c r="AK4306" i="7"/>
  <c r="AJ4306" i="7"/>
  <c r="AI4306" i="7"/>
  <c r="AH4306" i="7"/>
  <c r="AG4306" i="7"/>
  <c r="T4306" i="7"/>
  <c r="L4306" i="7"/>
  <c r="M4306" i="7" s="1"/>
  <c r="J4306" i="7"/>
  <c r="I4306" i="7"/>
  <c r="AR4305" i="7"/>
  <c r="AQ4305" i="7"/>
  <c r="AP4305" i="7"/>
  <c r="AO4305" i="7"/>
  <c r="AN4305" i="7"/>
  <c r="AM4305" i="7"/>
  <c r="AL4305" i="7"/>
  <c r="AK4305" i="7"/>
  <c r="AJ4305" i="7"/>
  <c r="AI4305" i="7"/>
  <c r="AH4305" i="7"/>
  <c r="AG4305" i="7"/>
  <c r="T4305" i="7"/>
  <c r="L4305" i="7"/>
  <c r="J4305" i="7"/>
  <c r="I4305" i="7"/>
  <c r="AR4304" i="7"/>
  <c r="AQ4304" i="7"/>
  <c r="AP4304" i="7"/>
  <c r="AO4304" i="7"/>
  <c r="AN4304" i="7"/>
  <c r="AM4304" i="7"/>
  <c r="AL4304" i="7"/>
  <c r="AK4304" i="7"/>
  <c r="AJ4304" i="7"/>
  <c r="AI4304" i="7"/>
  <c r="AH4304" i="7"/>
  <c r="AG4304" i="7"/>
  <c r="T4304" i="7"/>
  <c r="L4304" i="7"/>
  <c r="M4304" i="7" s="1"/>
  <c r="I4304" i="7"/>
  <c r="J4304" i="7" s="1"/>
  <c r="AR4303" i="7"/>
  <c r="AQ4303" i="7"/>
  <c r="AP4303" i="7"/>
  <c r="AO4303" i="7"/>
  <c r="AN4303" i="7"/>
  <c r="AM4303" i="7"/>
  <c r="AL4303" i="7"/>
  <c r="AK4303" i="7"/>
  <c r="AJ4303" i="7"/>
  <c r="AI4303" i="7"/>
  <c r="AH4303" i="7"/>
  <c r="AG4303" i="7"/>
  <c r="T4303" i="7"/>
  <c r="L4303" i="7"/>
  <c r="J4303" i="7"/>
  <c r="I4303" i="7"/>
  <c r="AR4302" i="7"/>
  <c r="AQ4302" i="7"/>
  <c r="AP4302" i="7"/>
  <c r="AO4302" i="7"/>
  <c r="AN4302" i="7"/>
  <c r="AM4302" i="7"/>
  <c r="AL4302" i="7"/>
  <c r="AK4302" i="7"/>
  <c r="AJ4302" i="7"/>
  <c r="AI4302" i="7"/>
  <c r="AH4302" i="7"/>
  <c r="AG4302" i="7"/>
  <c r="T4302" i="7"/>
  <c r="L4302" i="7"/>
  <c r="M4302" i="7" s="1"/>
  <c r="J4302" i="7"/>
  <c r="I4302" i="7"/>
  <c r="AR4301" i="7"/>
  <c r="AQ4301" i="7"/>
  <c r="AP4301" i="7"/>
  <c r="AO4301" i="7"/>
  <c r="AN4301" i="7"/>
  <c r="AM4301" i="7"/>
  <c r="AL4301" i="7"/>
  <c r="AK4301" i="7"/>
  <c r="AJ4301" i="7"/>
  <c r="AI4301" i="7"/>
  <c r="AH4301" i="7"/>
  <c r="AG4301" i="7"/>
  <c r="T4301" i="7"/>
  <c r="L4301" i="7"/>
  <c r="M4301" i="7" s="1"/>
  <c r="I4301" i="7"/>
  <c r="J4301" i="7" s="1"/>
  <c r="AR4300" i="7"/>
  <c r="AQ4300" i="7"/>
  <c r="AP4300" i="7"/>
  <c r="AO4300" i="7"/>
  <c r="AN4300" i="7"/>
  <c r="AM4300" i="7"/>
  <c r="AL4300" i="7"/>
  <c r="AK4300" i="7"/>
  <c r="AJ4300" i="7"/>
  <c r="AI4300" i="7"/>
  <c r="AH4300" i="7"/>
  <c r="AG4300" i="7"/>
  <c r="T4300" i="7"/>
  <c r="L4300" i="7"/>
  <c r="N4300" i="7" s="1"/>
  <c r="I4300" i="7"/>
  <c r="J4300" i="7" s="1"/>
  <c r="AR4299" i="7"/>
  <c r="AQ4299" i="7"/>
  <c r="AP4299" i="7"/>
  <c r="AO4299" i="7"/>
  <c r="AN4299" i="7"/>
  <c r="AM4299" i="7"/>
  <c r="AL4299" i="7"/>
  <c r="AK4299" i="7"/>
  <c r="AJ4299" i="7"/>
  <c r="AI4299" i="7"/>
  <c r="AH4299" i="7"/>
  <c r="AG4299" i="7"/>
  <c r="T4299" i="7"/>
  <c r="L4299" i="7"/>
  <c r="N4299" i="7" s="1"/>
  <c r="J4299" i="7"/>
  <c r="I4299" i="7"/>
  <c r="AR4298" i="7"/>
  <c r="AQ4298" i="7"/>
  <c r="AP4298" i="7"/>
  <c r="AO4298" i="7"/>
  <c r="AN4298" i="7"/>
  <c r="AM4298" i="7"/>
  <c r="AL4298" i="7"/>
  <c r="AK4298" i="7"/>
  <c r="AJ4298" i="7"/>
  <c r="AI4298" i="7"/>
  <c r="AH4298" i="7"/>
  <c r="AG4298" i="7"/>
  <c r="T4298" i="7"/>
  <c r="L4298" i="7"/>
  <c r="M4298" i="7" s="1"/>
  <c r="I4298" i="7"/>
  <c r="J4298" i="7" s="1"/>
  <c r="AR4297" i="7"/>
  <c r="AQ4297" i="7"/>
  <c r="AP4297" i="7"/>
  <c r="AO4297" i="7"/>
  <c r="AN4297" i="7"/>
  <c r="AM4297" i="7"/>
  <c r="AL4297" i="7"/>
  <c r="AK4297" i="7"/>
  <c r="AJ4297" i="7"/>
  <c r="AI4297" i="7"/>
  <c r="AH4297" i="7"/>
  <c r="AG4297" i="7"/>
  <c r="T4297" i="7"/>
  <c r="L4297" i="7"/>
  <c r="J4297" i="7"/>
  <c r="I4297" i="7"/>
  <c r="AR4296" i="7"/>
  <c r="AQ4296" i="7"/>
  <c r="AP4296" i="7"/>
  <c r="AO4296" i="7"/>
  <c r="AN4296" i="7"/>
  <c r="AM4296" i="7"/>
  <c r="AL4296" i="7"/>
  <c r="AK4296" i="7"/>
  <c r="AJ4296" i="7"/>
  <c r="AI4296" i="7"/>
  <c r="AH4296" i="7"/>
  <c r="AG4296" i="7"/>
  <c r="T4296" i="7"/>
  <c r="L4296" i="7"/>
  <c r="I4296" i="7"/>
  <c r="J4296" i="7" s="1"/>
  <c r="AR4295" i="7"/>
  <c r="AQ4295" i="7"/>
  <c r="AP4295" i="7"/>
  <c r="AO4295" i="7"/>
  <c r="AN4295" i="7"/>
  <c r="AM4295" i="7"/>
  <c r="AL4295" i="7"/>
  <c r="AK4295" i="7"/>
  <c r="AJ4295" i="7"/>
  <c r="AI4295" i="7"/>
  <c r="AH4295" i="7"/>
  <c r="AG4295" i="7"/>
  <c r="T4295" i="7"/>
  <c r="L4295" i="7"/>
  <c r="I4295" i="7"/>
  <c r="J4295" i="7" s="1"/>
  <c r="AR4294" i="7"/>
  <c r="AQ4294" i="7"/>
  <c r="AP4294" i="7"/>
  <c r="AO4294" i="7"/>
  <c r="AN4294" i="7"/>
  <c r="AM4294" i="7"/>
  <c r="AL4294" i="7"/>
  <c r="AK4294" i="7"/>
  <c r="AJ4294" i="7"/>
  <c r="AI4294" i="7"/>
  <c r="AH4294" i="7"/>
  <c r="AG4294" i="7"/>
  <c r="T4294" i="7"/>
  <c r="L4294" i="7"/>
  <c r="J4294" i="7"/>
  <c r="I4294" i="7"/>
  <c r="AR4293" i="7"/>
  <c r="AQ4293" i="7"/>
  <c r="AP4293" i="7"/>
  <c r="AO4293" i="7"/>
  <c r="AN4293" i="7"/>
  <c r="AM4293" i="7"/>
  <c r="AL4293" i="7"/>
  <c r="AK4293" i="7"/>
  <c r="AJ4293" i="7"/>
  <c r="AI4293" i="7"/>
  <c r="AH4293" i="7"/>
  <c r="AG4293" i="7"/>
  <c r="T4293" i="7"/>
  <c r="L4293" i="7"/>
  <c r="M4293" i="7" s="1"/>
  <c r="J4293" i="7"/>
  <c r="I4293" i="7"/>
  <c r="AR4292" i="7"/>
  <c r="AQ4292" i="7"/>
  <c r="AP4292" i="7"/>
  <c r="AO4292" i="7"/>
  <c r="AN4292" i="7"/>
  <c r="AM4292" i="7"/>
  <c r="AL4292" i="7"/>
  <c r="AK4292" i="7"/>
  <c r="AJ4292" i="7"/>
  <c r="AI4292" i="7"/>
  <c r="AH4292" i="7"/>
  <c r="AG4292" i="7"/>
  <c r="T4292" i="7"/>
  <c r="L4292" i="7"/>
  <c r="N4292" i="7" s="1"/>
  <c r="I4292" i="7"/>
  <c r="J4292" i="7" s="1"/>
  <c r="AR4291" i="7"/>
  <c r="AQ4291" i="7"/>
  <c r="AP4291" i="7"/>
  <c r="AO4291" i="7"/>
  <c r="AN4291" i="7"/>
  <c r="AM4291" i="7"/>
  <c r="AL4291" i="7"/>
  <c r="AK4291" i="7"/>
  <c r="AJ4291" i="7"/>
  <c r="AI4291" i="7"/>
  <c r="AH4291" i="7"/>
  <c r="AG4291" i="7"/>
  <c r="T4291" i="7"/>
  <c r="L4291" i="7"/>
  <c r="I4291" i="7"/>
  <c r="J4291" i="7" s="1"/>
  <c r="AR4290" i="7"/>
  <c r="AQ4290" i="7"/>
  <c r="AP4290" i="7"/>
  <c r="AO4290" i="7"/>
  <c r="AN4290" i="7"/>
  <c r="AM4290" i="7"/>
  <c r="AL4290" i="7"/>
  <c r="AK4290" i="7"/>
  <c r="AJ4290" i="7"/>
  <c r="AI4290" i="7"/>
  <c r="AH4290" i="7"/>
  <c r="AG4290" i="7"/>
  <c r="T4290" i="7"/>
  <c r="L4290" i="7"/>
  <c r="M4290" i="7" s="1"/>
  <c r="I4290" i="7"/>
  <c r="J4290" i="7" s="1"/>
  <c r="AR4289" i="7"/>
  <c r="AQ4289" i="7"/>
  <c r="AP4289" i="7"/>
  <c r="AO4289" i="7"/>
  <c r="AN4289" i="7"/>
  <c r="AM4289" i="7"/>
  <c r="AL4289" i="7"/>
  <c r="AK4289" i="7"/>
  <c r="AJ4289" i="7"/>
  <c r="AI4289" i="7"/>
  <c r="AH4289" i="7"/>
  <c r="AG4289" i="7"/>
  <c r="T4289" i="7"/>
  <c r="L4289" i="7"/>
  <c r="J4289" i="7"/>
  <c r="I4289" i="7"/>
  <c r="AR4288" i="7"/>
  <c r="AQ4288" i="7"/>
  <c r="AP4288" i="7"/>
  <c r="AO4288" i="7"/>
  <c r="AN4288" i="7"/>
  <c r="AM4288" i="7"/>
  <c r="AL4288" i="7"/>
  <c r="AK4288" i="7"/>
  <c r="AJ4288" i="7"/>
  <c r="AI4288" i="7"/>
  <c r="AH4288" i="7"/>
  <c r="AG4288" i="7"/>
  <c r="T4288" i="7"/>
  <c r="L4288" i="7"/>
  <c r="N4288" i="7" s="1"/>
  <c r="I4288" i="7"/>
  <c r="J4288" i="7" s="1"/>
  <c r="AR4287" i="7"/>
  <c r="AQ4287" i="7"/>
  <c r="AP4287" i="7"/>
  <c r="AO4287" i="7"/>
  <c r="AN4287" i="7"/>
  <c r="AM4287" i="7"/>
  <c r="AL4287" i="7"/>
  <c r="AK4287" i="7"/>
  <c r="AJ4287" i="7"/>
  <c r="AI4287" i="7"/>
  <c r="AH4287" i="7"/>
  <c r="AG4287" i="7"/>
  <c r="T4287" i="7"/>
  <c r="L4287" i="7"/>
  <c r="N4287" i="7" s="1"/>
  <c r="I4287" i="7"/>
  <c r="J4287" i="7" s="1"/>
  <c r="AR4286" i="7"/>
  <c r="AQ4286" i="7"/>
  <c r="AP4286" i="7"/>
  <c r="AO4286" i="7"/>
  <c r="AN4286" i="7"/>
  <c r="AM4286" i="7"/>
  <c r="AL4286" i="7"/>
  <c r="AK4286" i="7"/>
  <c r="AJ4286" i="7"/>
  <c r="AI4286" i="7"/>
  <c r="AH4286" i="7"/>
  <c r="AG4286" i="7"/>
  <c r="T4286" i="7"/>
  <c r="L4286" i="7"/>
  <c r="J4286" i="7"/>
  <c r="I4286" i="7"/>
  <c r="AR4285" i="7"/>
  <c r="AQ4285" i="7"/>
  <c r="AP4285" i="7"/>
  <c r="AO4285" i="7"/>
  <c r="AN4285" i="7"/>
  <c r="AM4285" i="7"/>
  <c r="AL4285" i="7"/>
  <c r="AK4285" i="7"/>
  <c r="AJ4285" i="7"/>
  <c r="AI4285" i="7"/>
  <c r="AH4285" i="7"/>
  <c r="AG4285" i="7"/>
  <c r="T4285" i="7"/>
  <c r="L4285" i="7"/>
  <c r="M4285" i="7" s="1"/>
  <c r="J4285" i="7"/>
  <c r="I4285" i="7"/>
  <c r="AR4284" i="7"/>
  <c r="AQ4284" i="7"/>
  <c r="AP4284" i="7"/>
  <c r="AO4284" i="7"/>
  <c r="AN4284" i="7"/>
  <c r="AM4284" i="7"/>
  <c r="AL4284" i="7"/>
  <c r="AK4284" i="7"/>
  <c r="AJ4284" i="7"/>
  <c r="AI4284" i="7"/>
  <c r="AH4284" i="7"/>
  <c r="AG4284" i="7"/>
  <c r="T4284" i="7"/>
  <c r="L4284" i="7"/>
  <c r="N4284" i="7" s="1"/>
  <c r="J4284" i="7"/>
  <c r="I4284" i="7"/>
  <c r="AR4283" i="7"/>
  <c r="AQ4283" i="7"/>
  <c r="AP4283" i="7"/>
  <c r="AO4283" i="7"/>
  <c r="AN4283" i="7"/>
  <c r="AM4283" i="7"/>
  <c r="AL4283" i="7"/>
  <c r="AK4283" i="7"/>
  <c r="AJ4283" i="7"/>
  <c r="AI4283" i="7"/>
  <c r="AH4283" i="7"/>
  <c r="AG4283" i="7"/>
  <c r="T4283" i="7"/>
  <c r="L4283" i="7"/>
  <c r="I4283" i="7"/>
  <c r="J4283" i="7" s="1"/>
  <c r="AR4282" i="7"/>
  <c r="AQ4282" i="7"/>
  <c r="AP4282" i="7"/>
  <c r="AO4282" i="7"/>
  <c r="AN4282" i="7"/>
  <c r="AM4282" i="7"/>
  <c r="AL4282" i="7"/>
  <c r="AK4282" i="7"/>
  <c r="AJ4282" i="7"/>
  <c r="AI4282" i="7"/>
  <c r="AH4282" i="7"/>
  <c r="AG4282" i="7"/>
  <c r="T4282" i="7"/>
  <c r="L4282" i="7"/>
  <c r="I4282" i="7"/>
  <c r="J4282" i="7" s="1"/>
  <c r="AR4281" i="7"/>
  <c r="AQ4281" i="7"/>
  <c r="AP4281" i="7"/>
  <c r="AO4281" i="7"/>
  <c r="AN4281" i="7"/>
  <c r="AM4281" i="7"/>
  <c r="AL4281" i="7"/>
  <c r="AK4281" i="7"/>
  <c r="AJ4281" i="7"/>
  <c r="AI4281" i="7"/>
  <c r="AH4281" i="7"/>
  <c r="AG4281" i="7"/>
  <c r="T4281" i="7"/>
  <c r="L4281" i="7"/>
  <c r="N4281" i="7" s="1"/>
  <c r="J4281" i="7"/>
  <c r="I4281" i="7"/>
  <c r="AR4280" i="7"/>
  <c r="AQ4280" i="7"/>
  <c r="AP4280" i="7"/>
  <c r="AO4280" i="7"/>
  <c r="AN4280" i="7"/>
  <c r="AM4280" i="7"/>
  <c r="AL4280" i="7"/>
  <c r="AK4280" i="7"/>
  <c r="AJ4280" i="7"/>
  <c r="AI4280" i="7"/>
  <c r="AH4280" i="7"/>
  <c r="AG4280" i="7"/>
  <c r="T4280" i="7"/>
  <c r="L4280" i="7"/>
  <c r="N4280" i="7" s="1"/>
  <c r="I4280" i="7"/>
  <c r="J4280" i="7" s="1"/>
  <c r="AR4279" i="7"/>
  <c r="AQ4279" i="7"/>
  <c r="AP4279" i="7"/>
  <c r="AO4279" i="7"/>
  <c r="AN4279" i="7"/>
  <c r="AM4279" i="7"/>
  <c r="AL4279" i="7"/>
  <c r="AK4279" i="7"/>
  <c r="AJ4279" i="7"/>
  <c r="AI4279" i="7"/>
  <c r="AH4279" i="7"/>
  <c r="AG4279" i="7"/>
  <c r="T4279" i="7"/>
  <c r="L4279" i="7"/>
  <c r="M4279" i="7" s="1"/>
  <c r="I4279" i="7"/>
  <c r="J4279" i="7" s="1"/>
  <c r="AR4278" i="7"/>
  <c r="AQ4278" i="7"/>
  <c r="AP4278" i="7"/>
  <c r="AO4278" i="7"/>
  <c r="AN4278" i="7"/>
  <c r="AM4278" i="7"/>
  <c r="AL4278" i="7"/>
  <c r="AK4278" i="7"/>
  <c r="AJ4278" i="7"/>
  <c r="AI4278" i="7"/>
  <c r="AH4278" i="7"/>
  <c r="AG4278" i="7"/>
  <c r="T4278" i="7"/>
  <c r="L4278" i="7"/>
  <c r="N4278" i="7" s="1"/>
  <c r="I4278" i="7"/>
  <c r="J4278" i="7" s="1"/>
  <c r="AR4277" i="7"/>
  <c r="AQ4277" i="7"/>
  <c r="AP4277" i="7"/>
  <c r="AO4277" i="7"/>
  <c r="AN4277" i="7"/>
  <c r="AM4277" i="7"/>
  <c r="AL4277" i="7"/>
  <c r="AK4277" i="7"/>
  <c r="AJ4277" i="7"/>
  <c r="AI4277" i="7"/>
  <c r="AH4277" i="7"/>
  <c r="AG4277" i="7"/>
  <c r="T4277" i="7"/>
  <c r="L4277" i="7"/>
  <c r="I4277" i="7"/>
  <c r="J4277" i="7" s="1"/>
  <c r="AR4276" i="7"/>
  <c r="AQ4276" i="7"/>
  <c r="AP4276" i="7"/>
  <c r="AO4276" i="7"/>
  <c r="AN4276" i="7"/>
  <c r="AM4276" i="7"/>
  <c r="AL4276" i="7"/>
  <c r="AK4276" i="7"/>
  <c r="AJ4276" i="7"/>
  <c r="AI4276" i="7"/>
  <c r="AH4276" i="7"/>
  <c r="AG4276" i="7"/>
  <c r="T4276" i="7"/>
  <c r="L4276" i="7"/>
  <c r="M4276" i="7" s="1"/>
  <c r="J4276" i="7"/>
  <c r="I4276" i="7"/>
  <c r="AR4275" i="7"/>
  <c r="AQ4275" i="7"/>
  <c r="AP4275" i="7"/>
  <c r="AO4275" i="7"/>
  <c r="AN4275" i="7"/>
  <c r="AM4275" i="7"/>
  <c r="AL4275" i="7"/>
  <c r="AK4275" i="7"/>
  <c r="AJ4275" i="7"/>
  <c r="AI4275" i="7"/>
  <c r="AH4275" i="7"/>
  <c r="AG4275" i="7"/>
  <c r="T4275" i="7"/>
  <c r="L4275" i="7"/>
  <c r="M4275" i="7" s="1"/>
  <c r="J4275" i="7"/>
  <c r="I4275" i="7"/>
  <c r="AR4274" i="7"/>
  <c r="AQ4274" i="7"/>
  <c r="AP4274" i="7"/>
  <c r="AO4274" i="7"/>
  <c r="AN4274" i="7"/>
  <c r="AM4274" i="7"/>
  <c r="AL4274" i="7"/>
  <c r="AK4274" i="7"/>
  <c r="AJ4274" i="7"/>
  <c r="AI4274" i="7"/>
  <c r="AH4274" i="7"/>
  <c r="AG4274" i="7"/>
  <c r="T4274" i="7"/>
  <c r="L4274" i="7"/>
  <c r="N4274" i="7" s="1"/>
  <c r="I4274" i="7"/>
  <c r="J4274" i="7" s="1"/>
  <c r="AR4273" i="7"/>
  <c r="AQ4273" i="7"/>
  <c r="AP4273" i="7"/>
  <c r="AO4273" i="7"/>
  <c r="AN4273" i="7"/>
  <c r="AM4273" i="7"/>
  <c r="AL4273" i="7"/>
  <c r="AK4273" i="7"/>
  <c r="AJ4273" i="7"/>
  <c r="AI4273" i="7"/>
  <c r="AH4273" i="7"/>
  <c r="AG4273" i="7"/>
  <c r="T4273" i="7"/>
  <c r="L4273" i="7"/>
  <c r="N4273" i="7" s="1"/>
  <c r="J4273" i="7"/>
  <c r="I4273" i="7"/>
  <c r="AR4272" i="7"/>
  <c r="AQ4272" i="7"/>
  <c r="AP4272" i="7"/>
  <c r="AO4272" i="7"/>
  <c r="AN4272" i="7"/>
  <c r="AM4272" i="7"/>
  <c r="AL4272" i="7"/>
  <c r="AK4272" i="7"/>
  <c r="AJ4272" i="7"/>
  <c r="AI4272" i="7"/>
  <c r="AH4272" i="7"/>
  <c r="AG4272" i="7"/>
  <c r="T4272" i="7"/>
  <c r="L4272" i="7"/>
  <c r="I4272" i="7"/>
  <c r="J4272" i="7" s="1"/>
  <c r="AR4271" i="7"/>
  <c r="AQ4271" i="7"/>
  <c r="AP4271" i="7"/>
  <c r="AO4271" i="7"/>
  <c r="AN4271" i="7"/>
  <c r="AM4271" i="7"/>
  <c r="AL4271" i="7"/>
  <c r="AK4271" i="7"/>
  <c r="AJ4271" i="7"/>
  <c r="AI4271" i="7"/>
  <c r="AH4271" i="7"/>
  <c r="AG4271" i="7"/>
  <c r="T4271" i="7"/>
  <c r="L4271" i="7"/>
  <c r="I4271" i="7"/>
  <c r="J4271" i="7" s="1"/>
  <c r="AR4270" i="7"/>
  <c r="AQ4270" i="7"/>
  <c r="AP4270" i="7"/>
  <c r="AO4270" i="7"/>
  <c r="AN4270" i="7"/>
  <c r="AM4270" i="7"/>
  <c r="AL4270" i="7"/>
  <c r="AK4270" i="7"/>
  <c r="AJ4270" i="7"/>
  <c r="AI4270" i="7"/>
  <c r="AH4270" i="7"/>
  <c r="AG4270" i="7"/>
  <c r="T4270" i="7"/>
  <c r="L4270" i="7"/>
  <c r="N4270" i="7" s="1"/>
  <c r="J4270" i="7"/>
  <c r="I4270" i="7"/>
  <c r="AR4269" i="7"/>
  <c r="AQ4269" i="7"/>
  <c r="AP4269" i="7"/>
  <c r="AO4269" i="7"/>
  <c r="AN4269" i="7"/>
  <c r="AM4269" i="7"/>
  <c r="AL4269" i="7"/>
  <c r="AK4269" i="7"/>
  <c r="AJ4269" i="7"/>
  <c r="AI4269" i="7"/>
  <c r="AH4269" i="7"/>
  <c r="AG4269" i="7"/>
  <c r="T4269" i="7"/>
  <c r="L4269" i="7"/>
  <c r="N4269" i="7" s="1"/>
  <c r="I4269" i="7"/>
  <c r="J4269" i="7" s="1"/>
  <c r="AR4268" i="7"/>
  <c r="AQ4268" i="7"/>
  <c r="AP4268" i="7"/>
  <c r="AO4268" i="7"/>
  <c r="AN4268" i="7"/>
  <c r="AM4268" i="7"/>
  <c r="AL4268" i="7"/>
  <c r="AK4268" i="7"/>
  <c r="AJ4268" i="7"/>
  <c r="AI4268" i="7"/>
  <c r="AH4268" i="7"/>
  <c r="AG4268" i="7"/>
  <c r="T4268" i="7"/>
  <c r="L4268" i="7"/>
  <c r="J4268" i="7"/>
  <c r="I4268" i="7"/>
  <c r="AR4267" i="7"/>
  <c r="AQ4267" i="7"/>
  <c r="AP4267" i="7"/>
  <c r="AO4267" i="7"/>
  <c r="AN4267" i="7"/>
  <c r="AM4267" i="7"/>
  <c r="AL4267" i="7"/>
  <c r="AK4267" i="7"/>
  <c r="AJ4267" i="7"/>
  <c r="AI4267" i="7"/>
  <c r="AH4267" i="7"/>
  <c r="AG4267" i="7"/>
  <c r="T4267" i="7"/>
  <c r="L4267" i="7"/>
  <c r="I4267" i="7"/>
  <c r="J4267" i="7" s="1"/>
  <c r="AR4266" i="7"/>
  <c r="AQ4266" i="7"/>
  <c r="AP4266" i="7"/>
  <c r="AO4266" i="7"/>
  <c r="AN4266" i="7"/>
  <c r="AM4266" i="7"/>
  <c r="AL4266" i="7"/>
  <c r="AK4266" i="7"/>
  <c r="AJ4266" i="7"/>
  <c r="AI4266" i="7"/>
  <c r="AH4266" i="7"/>
  <c r="AG4266" i="7"/>
  <c r="T4266" i="7"/>
  <c r="L4266" i="7"/>
  <c r="J4266" i="7"/>
  <c r="I4266" i="7"/>
  <c r="AR4265" i="7"/>
  <c r="AQ4265" i="7"/>
  <c r="AP4265" i="7"/>
  <c r="AO4265" i="7"/>
  <c r="AN4265" i="7"/>
  <c r="AM4265" i="7"/>
  <c r="AL4265" i="7"/>
  <c r="AK4265" i="7"/>
  <c r="AJ4265" i="7"/>
  <c r="AI4265" i="7"/>
  <c r="AH4265" i="7"/>
  <c r="AG4265" i="7"/>
  <c r="T4265" i="7"/>
  <c r="L4265" i="7"/>
  <c r="M4265" i="7" s="1"/>
  <c r="J4265" i="7"/>
  <c r="I4265" i="7"/>
  <c r="AR4264" i="7"/>
  <c r="AQ4264" i="7"/>
  <c r="AP4264" i="7"/>
  <c r="AO4264" i="7"/>
  <c r="AN4264" i="7"/>
  <c r="AM4264" i="7"/>
  <c r="AL4264" i="7"/>
  <c r="AK4264" i="7"/>
  <c r="AJ4264" i="7"/>
  <c r="AI4264" i="7"/>
  <c r="AH4264" i="7"/>
  <c r="AG4264" i="7"/>
  <c r="T4264" i="7"/>
  <c r="L4264" i="7"/>
  <c r="N4264" i="7" s="1"/>
  <c r="I4264" i="7"/>
  <c r="J4264" i="7" s="1"/>
  <c r="AR4263" i="7"/>
  <c r="AQ4263" i="7"/>
  <c r="AP4263" i="7"/>
  <c r="AO4263" i="7"/>
  <c r="AN4263" i="7"/>
  <c r="AM4263" i="7"/>
  <c r="AL4263" i="7"/>
  <c r="AK4263" i="7"/>
  <c r="AJ4263" i="7"/>
  <c r="AI4263" i="7"/>
  <c r="AH4263" i="7"/>
  <c r="AG4263" i="7"/>
  <c r="T4263" i="7"/>
  <c r="L4263" i="7"/>
  <c r="N4263" i="7" s="1"/>
  <c r="I4263" i="7"/>
  <c r="J4263" i="7" s="1"/>
  <c r="AR4262" i="7"/>
  <c r="AQ4262" i="7"/>
  <c r="AP4262" i="7"/>
  <c r="AO4262" i="7"/>
  <c r="AN4262" i="7"/>
  <c r="AM4262" i="7"/>
  <c r="AL4262" i="7"/>
  <c r="AK4262" i="7"/>
  <c r="AJ4262" i="7"/>
  <c r="AI4262" i="7"/>
  <c r="AH4262" i="7"/>
  <c r="AG4262" i="7"/>
  <c r="T4262" i="7"/>
  <c r="L4262" i="7"/>
  <c r="N4262" i="7" s="1"/>
  <c r="J4262" i="7"/>
  <c r="I4262" i="7"/>
  <c r="AR4261" i="7"/>
  <c r="AQ4261" i="7"/>
  <c r="AP4261" i="7"/>
  <c r="AO4261" i="7"/>
  <c r="AN4261" i="7"/>
  <c r="AM4261" i="7"/>
  <c r="AL4261" i="7"/>
  <c r="AK4261" i="7"/>
  <c r="AJ4261" i="7"/>
  <c r="AI4261" i="7"/>
  <c r="AH4261" i="7"/>
  <c r="AG4261" i="7"/>
  <c r="T4261" i="7"/>
  <c r="L4261" i="7"/>
  <c r="M4261" i="7" s="1"/>
  <c r="I4261" i="7"/>
  <c r="J4261" i="7" s="1"/>
  <c r="AR4260" i="7"/>
  <c r="AQ4260" i="7"/>
  <c r="AP4260" i="7"/>
  <c r="AO4260" i="7"/>
  <c r="AN4260" i="7"/>
  <c r="AM4260" i="7"/>
  <c r="AL4260" i="7"/>
  <c r="AK4260" i="7"/>
  <c r="AJ4260" i="7"/>
  <c r="AI4260" i="7"/>
  <c r="AH4260" i="7"/>
  <c r="AG4260" i="7"/>
  <c r="T4260" i="7"/>
  <c r="L4260" i="7"/>
  <c r="N4260" i="7" s="1"/>
  <c r="J4260" i="7"/>
  <c r="I4260" i="7"/>
  <c r="AR4259" i="7"/>
  <c r="AQ4259" i="7"/>
  <c r="AP4259" i="7"/>
  <c r="AO4259" i="7"/>
  <c r="AN4259" i="7"/>
  <c r="AM4259" i="7"/>
  <c r="AL4259" i="7"/>
  <c r="AK4259" i="7"/>
  <c r="AJ4259" i="7"/>
  <c r="AI4259" i="7"/>
  <c r="AH4259" i="7"/>
  <c r="AG4259" i="7"/>
  <c r="T4259" i="7"/>
  <c r="L4259" i="7"/>
  <c r="I4259" i="7"/>
  <c r="J4259" i="7" s="1"/>
  <c r="AR4258" i="7"/>
  <c r="AQ4258" i="7"/>
  <c r="AP4258" i="7"/>
  <c r="AO4258" i="7"/>
  <c r="AN4258" i="7"/>
  <c r="AM4258" i="7"/>
  <c r="AL4258" i="7"/>
  <c r="AK4258" i="7"/>
  <c r="AJ4258" i="7"/>
  <c r="AI4258" i="7"/>
  <c r="AH4258" i="7"/>
  <c r="AG4258" i="7"/>
  <c r="T4258" i="7"/>
  <c r="L4258" i="7"/>
  <c r="J4258" i="7"/>
  <c r="I4258" i="7"/>
  <c r="AR4257" i="7"/>
  <c r="AQ4257" i="7"/>
  <c r="AP4257" i="7"/>
  <c r="AO4257" i="7"/>
  <c r="AN4257" i="7"/>
  <c r="AM4257" i="7"/>
  <c r="AL4257" i="7"/>
  <c r="AK4257" i="7"/>
  <c r="AJ4257" i="7"/>
  <c r="AI4257" i="7"/>
  <c r="AH4257" i="7"/>
  <c r="AG4257" i="7"/>
  <c r="T4257" i="7"/>
  <c r="L4257" i="7"/>
  <c r="N4257" i="7" s="1"/>
  <c r="J4257" i="7"/>
  <c r="I4257" i="7"/>
  <c r="AR4256" i="7"/>
  <c r="AQ4256" i="7"/>
  <c r="AP4256" i="7"/>
  <c r="AO4256" i="7"/>
  <c r="AN4256" i="7"/>
  <c r="AM4256" i="7"/>
  <c r="AL4256" i="7"/>
  <c r="AK4256" i="7"/>
  <c r="AJ4256" i="7"/>
  <c r="AI4256" i="7"/>
  <c r="AH4256" i="7"/>
  <c r="AG4256" i="7"/>
  <c r="T4256" i="7"/>
  <c r="L4256" i="7"/>
  <c r="I4256" i="7"/>
  <c r="J4256" i="7" s="1"/>
  <c r="AR4255" i="7"/>
  <c r="AQ4255" i="7"/>
  <c r="AP4255" i="7"/>
  <c r="AO4255" i="7"/>
  <c r="AN4255" i="7"/>
  <c r="AM4255" i="7"/>
  <c r="AL4255" i="7"/>
  <c r="AK4255" i="7"/>
  <c r="AJ4255" i="7"/>
  <c r="AI4255" i="7"/>
  <c r="AH4255" i="7"/>
  <c r="AG4255" i="7"/>
  <c r="T4255" i="7"/>
  <c r="L4255" i="7"/>
  <c r="N4255" i="7" s="1"/>
  <c r="I4255" i="7"/>
  <c r="J4255" i="7" s="1"/>
  <c r="AR4254" i="7"/>
  <c r="AQ4254" i="7"/>
  <c r="AP4254" i="7"/>
  <c r="AO4254" i="7"/>
  <c r="AN4254" i="7"/>
  <c r="AM4254" i="7"/>
  <c r="AL4254" i="7"/>
  <c r="AK4254" i="7"/>
  <c r="AJ4254" i="7"/>
  <c r="AI4254" i="7"/>
  <c r="AH4254" i="7"/>
  <c r="AG4254" i="7"/>
  <c r="T4254" i="7"/>
  <c r="L4254" i="7"/>
  <c r="M4254" i="7" s="1"/>
  <c r="I4254" i="7"/>
  <c r="J4254" i="7" s="1"/>
  <c r="AR4253" i="7"/>
  <c r="AQ4253" i="7"/>
  <c r="AP4253" i="7"/>
  <c r="AO4253" i="7"/>
  <c r="AN4253" i="7"/>
  <c r="AM4253" i="7"/>
  <c r="AL4253" i="7"/>
  <c r="AK4253" i="7"/>
  <c r="AJ4253" i="7"/>
  <c r="AI4253" i="7"/>
  <c r="AH4253" i="7"/>
  <c r="AG4253" i="7"/>
  <c r="T4253" i="7"/>
  <c r="L4253" i="7"/>
  <c r="N4253" i="7" s="1"/>
  <c r="J4253" i="7"/>
  <c r="I4253" i="7"/>
  <c r="AR4252" i="7"/>
  <c r="AQ4252" i="7"/>
  <c r="AP4252" i="7"/>
  <c r="AO4252" i="7"/>
  <c r="AN4252" i="7"/>
  <c r="AM4252" i="7"/>
  <c r="AL4252" i="7"/>
  <c r="AK4252" i="7"/>
  <c r="AJ4252" i="7"/>
  <c r="AI4252" i="7"/>
  <c r="AH4252" i="7"/>
  <c r="AG4252" i="7"/>
  <c r="T4252" i="7"/>
  <c r="L4252" i="7"/>
  <c r="I4252" i="7"/>
  <c r="J4252" i="7" s="1"/>
  <c r="AR4251" i="7"/>
  <c r="AQ4251" i="7"/>
  <c r="AP4251" i="7"/>
  <c r="AO4251" i="7"/>
  <c r="AN4251" i="7"/>
  <c r="AM4251" i="7"/>
  <c r="AL4251" i="7"/>
  <c r="AK4251" i="7"/>
  <c r="AJ4251" i="7"/>
  <c r="AI4251" i="7"/>
  <c r="AH4251" i="7"/>
  <c r="AG4251" i="7"/>
  <c r="T4251" i="7"/>
  <c r="L4251" i="7"/>
  <c r="N4251" i="7" s="1"/>
  <c r="J4251" i="7"/>
  <c r="I4251" i="7"/>
  <c r="AR4250" i="7"/>
  <c r="AQ4250" i="7"/>
  <c r="AP4250" i="7"/>
  <c r="AO4250" i="7"/>
  <c r="AN4250" i="7"/>
  <c r="AM4250" i="7"/>
  <c r="AL4250" i="7"/>
  <c r="AK4250" i="7"/>
  <c r="AJ4250" i="7"/>
  <c r="AI4250" i="7"/>
  <c r="AH4250" i="7"/>
  <c r="AG4250" i="7"/>
  <c r="T4250" i="7"/>
  <c r="L4250" i="7"/>
  <c r="N4250" i="7" s="1"/>
  <c r="I4250" i="7"/>
  <c r="J4250" i="7" s="1"/>
  <c r="AR4249" i="7"/>
  <c r="AQ4249" i="7"/>
  <c r="AP4249" i="7"/>
  <c r="AO4249" i="7"/>
  <c r="AN4249" i="7"/>
  <c r="AM4249" i="7"/>
  <c r="AL4249" i="7"/>
  <c r="AK4249" i="7"/>
  <c r="AJ4249" i="7"/>
  <c r="AI4249" i="7"/>
  <c r="AH4249" i="7"/>
  <c r="AG4249" i="7"/>
  <c r="T4249" i="7"/>
  <c r="L4249" i="7"/>
  <c r="M4249" i="7" s="1"/>
  <c r="J4249" i="7"/>
  <c r="I4249" i="7"/>
  <c r="AR4248" i="7"/>
  <c r="AQ4248" i="7"/>
  <c r="AP4248" i="7"/>
  <c r="AO4248" i="7"/>
  <c r="AN4248" i="7"/>
  <c r="AM4248" i="7"/>
  <c r="AL4248" i="7"/>
  <c r="AK4248" i="7"/>
  <c r="AJ4248" i="7"/>
  <c r="AI4248" i="7"/>
  <c r="AH4248" i="7"/>
  <c r="AG4248" i="7"/>
  <c r="T4248" i="7"/>
  <c r="L4248" i="7"/>
  <c r="N4248" i="7" s="1"/>
  <c r="I4248" i="7"/>
  <c r="J4248" i="7" s="1"/>
  <c r="AR4247" i="7"/>
  <c r="AQ4247" i="7"/>
  <c r="AP4247" i="7"/>
  <c r="AO4247" i="7"/>
  <c r="AN4247" i="7"/>
  <c r="AM4247" i="7"/>
  <c r="AL4247" i="7"/>
  <c r="AK4247" i="7"/>
  <c r="AJ4247" i="7"/>
  <c r="AI4247" i="7"/>
  <c r="AH4247" i="7"/>
  <c r="AG4247" i="7"/>
  <c r="T4247" i="7"/>
  <c r="L4247" i="7"/>
  <c r="M4247" i="7" s="1"/>
  <c r="J4247" i="7"/>
  <c r="I4247" i="7"/>
  <c r="AR4246" i="7"/>
  <c r="AQ4246" i="7"/>
  <c r="AP4246" i="7"/>
  <c r="AO4246" i="7"/>
  <c r="AN4246" i="7"/>
  <c r="AM4246" i="7"/>
  <c r="AL4246" i="7"/>
  <c r="AK4246" i="7"/>
  <c r="AJ4246" i="7"/>
  <c r="AI4246" i="7"/>
  <c r="AH4246" i="7"/>
  <c r="AG4246" i="7"/>
  <c r="T4246" i="7"/>
  <c r="L4246" i="7"/>
  <c r="M4246" i="7" s="1"/>
  <c r="I4246" i="7"/>
  <c r="J4246" i="7" s="1"/>
  <c r="AR4245" i="7"/>
  <c r="AQ4245" i="7"/>
  <c r="AP4245" i="7"/>
  <c r="AO4245" i="7"/>
  <c r="AN4245" i="7"/>
  <c r="AM4245" i="7"/>
  <c r="AL4245" i="7"/>
  <c r="AK4245" i="7"/>
  <c r="AJ4245" i="7"/>
  <c r="AI4245" i="7"/>
  <c r="AH4245" i="7"/>
  <c r="AG4245" i="7"/>
  <c r="T4245" i="7"/>
  <c r="L4245" i="7"/>
  <c r="I4245" i="7"/>
  <c r="J4245" i="7" s="1"/>
  <c r="AR4244" i="7"/>
  <c r="AQ4244" i="7"/>
  <c r="AP4244" i="7"/>
  <c r="AO4244" i="7"/>
  <c r="AN4244" i="7"/>
  <c r="AM4244" i="7"/>
  <c r="AL4244" i="7"/>
  <c r="AK4244" i="7"/>
  <c r="AJ4244" i="7"/>
  <c r="AI4244" i="7"/>
  <c r="AH4244" i="7"/>
  <c r="AG4244" i="7"/>
  <c r="T4244" i="7"/>
  <c r="L4244" i="7"/>
  <c r="I4244" i="7"/>
  <c r="J4244" i="7" s="1"/>
  <c r="AR4243" i="7"/>
  <c r="AQ4243" i="7"/>
  <c r="AP4243" i="7"/>
  <c r="AO4243" i="7"/>
  <c r="AN4243" i="7"/>
  <c r="AM4243" i="7"/>
  <c r="AL4243" i="7"/>
  <c r="AK4243" i="7"/>
  <c r="AJ4243" i="7"/>
  <c r="AI4243" i="7"/>
  <c r="AH4243" i="7"/>
  <c r="AG4243" i="7"/>
  <c r="T4243" i="7"/>
  <c r="L4243" i="7"/>
  <c r="N4243" i="7" s="1"/>
  <c r="J4243" i="7"/>
  <c r="I4243" i="7"/>
  <c r="AR4242" i="7"/>
  <c r="AQ4242" i="7"/>
  <c r="AP4242" i="7"/>
  <c r="AO4242" i="7"/>
  <c r="AN4242" i="7"/>
  <c r="AM4242" i="7"/>
  <c r="AL4242" i="7"/>
  <c r="AK4242" i="7"/>
  <c r="AJ4242" i="7"/>
  <c r="AI4242" i="7"/>
  <c r="AH4242" i="7"/>
  <c r="AG4242" i="7"/>
  <c r="T4242" i="7"/>
  <c r="L4242" i="7"/>
  <c r="I4242" i="7"/>
  <c r="J4242" i="7" s="1"/>
  <c r="AR4241" i="7"/>
  <c r="AQ4241" i="7"/>
  <c r="AP4241" i="7"/>
  <c r="AO4241" i="7"/>
  <c r="AN4241" i="7"/>
  <c r="AM4241" i="7"/>
  <c r="AL4241" i="7"/>
  <c r="AK4241" i="7"/>
  <c r="AJ4241" i="7"/>
  <c r="AI4241" i="7"/>
  <c r="AH4241" i="7"/>
  <c r="AG4241" i="7"/>
  <c r="T4241" i="7"/>
  <c r="L4241" i="7"/>
  <c r="J4241" i="7"/>
  <c r="I4241" i="7"/>
  <c r="AR4240" i="7"/>
  <c r="AQ4240" i="7"/>
  <c r="AP4240" i="7"/>
  <c r="AO4240" i="7"/>
  <c r="AN4240" i="7"/>
  <c r="AM4240" i="7"/>
  <c r="AL4240" i="7"/>
  <c r="AK4240" i="7"/>
  <c r="AJ4240" i="7"/>
  <c r="AI4240" i="7"/>
  <c r="AH4240" i="7"/>
  <c r="AG4240" i="7"/>
  <c r="T4240" i="7"/>
  <c r="L4240" i="7"/>
  <c r="M4240" i="7" s="1"/>
  <c r="I4240" i="7"/>
  <c r="J4240" i="7" s="1"/>
  <c r="AR4239" i="7"/>
  <c r="AQ4239" i="7"/>
  <c r="AP4239" i="7"/>
  <c r="AO4239" i="7"/>
  <c r="AN4239" i="7"/>
  <c r="AM4239" i="7"/>
  <c r="AL4239" i="7"/>
  <c r="AK4239" i="7"/>
  <c r="AJ4239" i="7"/>
  <c r="AI4239" i="7"/>
  <c r="AH4239" i="7"/>
  <c r="AG4239" i="7"/>
  <c r="T4239" i="7"/>
  <c r="L4239" i="7"/>
  <c r="M4239" i="7" s="1"/>
  <c r="J4239" i="7"/>
  <c r="I4239" i="7"/>
  <c r="AR4238" i="7"/>
  <c r="AQ4238" i="7"/>
  <c r="AP4238" i="7"/>
  <c r="AO4238" i="7"/>
  <c r="AN4238" i="7"/>
  <c r="AM4238" i="7"/>
  <c r="AL4238" i="7"/>
  <c r="AK4238" i="7"/>
  <c r="AJ4238" i="7"/>
  <c r="AI4238" i="7"/>
  <c r="AH4238" i="7"/>
  <c r="AG4238" i="7"/>
  <c r="T4238" i="7"/>
  <c r="L4238" i="7"/>
  <c r="N4238" i="7" s="1"/>
  <c r="J4238" i="7"/>
  <c r="I4238" i="7"/>
  <c r="AR4237" i="7"/>
  <c r="AQ4237" i="7"/>
  <c r="AP4237" i="7"/>
  <c r="AO4237" i="7"/>
  <c r="AN4237" i="7"/>
  <c r="AM4237" i="7"/>
  <c r="AL4237" i="7"/>
  <c r="AK4237" i="7"/>
  <c r="AJ4237" i="7"/>
  <c r="AI4237" i="7"/>
  <c r="AH4237" i="7"/>
  <c r="AG4237" i="7"/>
  <c r="T4237" i="7"/>
  <c r="L4237" i="7"/>
  <c r="I4237" i="7"/>
  <c r="J4237" i="7" s="1"/>
  <c r="AR4236" i="7"/>
  <c r="AQ4236" i="7"/>
  <c r="AP4236" i="7"/>
  <c r="AO4236" i="7"/>
  <c r="AN4236" i="7"/>
  <c r="AM4236" i="7"/>
  <c r="AL4236" i="7"/>
  <c r="AK4236" i="7"/>
  <c r="AJ4236" i="7"/>
  <c r="AI4236" i="7"/>
  <c r="AH4236" i="7"/>
  <c r="AG4236" i="7"/>
  <c r="T4236" i="7"/>
  <c r="L4236" i="7"/>
  <c r="I4236" i="7"/>
  <c r="J4236" i="7" s="1"/>
  <c r="AR4235" i="7"/>
  <c r="AQ4235" i="7"/>
  <c r="AP4235" i="7"/>
  <c r="AO4235" i="7"/>
  <c r="AN4235" i="7"/>
  <c r="AM4235" i="7"/>
  <c r="AL4235" i="7"/>
  <c r="AK4235" i="7"/>
  <c r="AJ4235" i="7"/>
  <c r="AI4235" i="7"/>
  <c r="AH4235" i="7"/>
  <c r="AG4235" i="7"/>
  <c r="T4235" i="7"/>
  <c r="L4235" i="7"/>
  <c r="N4235" i="7" s="1"/>
  <c r="J4235" i="7"/>
  <c r="I4235" i="7"/>
  <c r="AR4234" i="7"/>
  <c r="AQ4234" i="7"/>
  <c r="AP4234" i="7"/>
  <c r="AO4234" i="7"/>
  <c r="AN4234" i="7"/>
  <c r="AM4234" i="7"/>
  <c r="AL4234" i="7"/>
  <c r="AK4234" i="7"/>
  <c r="AJ4234" i="7"/>
  <c r="AI4234" i="7"/>
  <c r="AH4234" i="7"/>
  <c r="AG4234" i="7"/>
  <c r="T4234" i="7"/>
  <c r="L4234" i="7"/>
  <c r="I4234" i="7"/>
  <c r="J4234" i="7" s="1"/>
  <c r="AR4233" i="7"/>
  <c r="AQ4233" i="7"/>
  <c r="AP4233" i="7"/>
  <c r="AO4233" i="7"/>
  <c r="AN4233" i="7"/>
  <c r="AM4233" i="7"/>
  <c r="AL4233" i="7"/>
  <c r="AK4233" i="7"/>
  <c r="AJ4233" i="7"/>
  <c r="AI4233" i="7"/>
  <c r="AH4233" i="7"/>
  <c r="AG4233" i="7"/>
  <c r="T4233" i="7"/>
  <c r="L4233" i="7"/>
  <c r="N4233" i="7" s="1"/>
  <c r="J4233" i="7"/>
  <c r="I4233" i="7"/>
  <c r="AR4232" i="7"/>
  <c r="AQ4232" i="7"/>
  <c r="AP4232" i="7"/>
  <c r="AO4232" i="7"/>
  <c r="AN4232" i="7"/>
  <c r="AM4232" i="7"/>
  <c r="AL4232" i="7"/>
  <c r="AK4232" i="7"/>
  <c r="AJ4232" i="7"/>
  <c r="AI4232" i="7"/>
  <c r="AH4232" i="7"/>
  <c r="AG4232" i="7"/>
  <c r="T4232" i="7"/>
  <c r="L4232" i="7"/>
  <c r="I4232" i="7"/>
  <c r="J4232" i="7" s="1"/>
  <c r="AR4231" i="7"/>
  <c r="AQ4231" i="7"/>
  <c r="AP4231" i="7"/>
  <c r="AO4231" i="7"/>
  <c r="AN4231" i="7"/>
  <c r="AM4231" i="7"/>
  <c r="AL4231" i="7"/>
  <c r="AK4231" i="7"/>
  <c r="AJ4231" i="7"/>
  <c r="AI4231" i="7"/>
  <c r="AH4231" i="7"/>
  <c r="AG4231" i="7"/>
  <c r="T4231" i="7"/>
  <c r="L4231" i="7"/>
  <c r="N4231" i="7" s="1"/>
  <c r="I4231" i="7"/>
  <c r="J4231" i="7" s="1"/>
  <c r="AR4230" i="7"/>
  <c r="AQ4230" i="7"/>
  <c r="AP4230" i="7"/>
  <c r="AO4230" i="7"/>
  <c r="AN4230" i="7"/>
  <c r="AM4230" i="7"/>
  <c r="AL4230" i="7"/>
  <c r="AK4230" i="7"/>
  <c r="AJ4230" i="7"/>
  <c r="AI4230" i="7"/>
  <c r="AH4230" i="7"/>
  <c r="AG4230" i="7"/>
  <c r="T4230" i="7"/>
  <c r="L4230" i="7"/>
  <c r="N4230" i="7" s="1"/>
  <c r="J4230" i="7"/>
  <c r="I4230" i="7"/>
  <c r="AR4229" i="7"/>
  <c r="AQ4229" i="7"/>
  <c r="AP4229" i="7"/>
  <c r="AO4229" i="7"/>
  <c r="AN4229" i="7"/>
  <c r="AM4229" i="7"/>
  <c r="AL4229" i="7"/>
  <c r="AK4229" i="7"/>
  <c r="AJ4229" i="7"/>
  <c r="AI4229" i="7"/>
  <c r="AH4229" i="7"/>
  <c r="AG4229" i="7"/>
  <c r="T4229" i="7"/>
  <c r="L4229" i="7"/>
  <c r="J4229" i="7"/>
  <c r="I4229" i="7"/>
  <c r="AR4228" i="7"/>
  <c r="AQ4228" i="7"/>
  <c r="AP4228" i="7"/>
  <c r="AO4228" i="7"/>
  <c r="AN4228" i="7"/>
  <c r="AM4228" i="7"/>
  <c r="AL4228" i="7"/>
  <c r="AK4228" i="7"/>
  <c r="AJ4228" i="7"/>
  <c r="AI4228" i="7"/>
  <c r="AH4228" i="7"/>
  <c r="AG4228" i="7"/>
  <c r="T4228" i="7"/>
  <c r="L4228" i="7"/>
  <c r="I4228" i="7"/>
  <c r="J4228" i="7" s="1"/>
  <c r="AR4227" i="7"/>
  <c r="AQ4227" i="7"/>
  <c r="AP4227" i="7"/>
  <c r="AO4227" i="7"/>
  <c r="AN4227" i="7"/>
  <c r="AM4227" i="7"/>
  <c r="AL4227" i="7"/>
  <c r="AK4227" i="7"/>
  <c r="AJ4227" i="7"/>
  <c r="AI4227" i="7"/>
  <c r="AH4227" i="7"/>
  <c r="AG4227" i="7"/>
  <c r="T4227" i="7"/>
  <c r="L4227" i="7"/>
  <c r="I4227" i="7"/>
  <c r="J4227" i="7" s="1"/>
  <c r="AR4226" i="7"/>
  <c r="AQ4226" i="7"/>
  <c r="AP4226" i="7"/>
  <c r="AO4226" i="7"/>
  <c r="AN4226" i="7"/>
  <c r="AM4226" i="7"/>
  <c r="AL4226" i="7"/>
  <c r="AK4226" i="7"/>
  <c r="AJ4226" i="7"/>
  <c r="AI4226" i="7"/>
  <c r="AH4226" i="7"/>
  <c r="AG4226" i="7"/>
  <c r="T4226" i="7"/>
  <c r="L4226" i="7"/>
  <c r="N4226" i="7" s="1"/>
  <c r="J4226" i="7"/>
  <c r="I4226" i="7"/>
  <c r="AR4225" i="7"/>
  <c r="AQ4225" i="7"/>
  <c r="AP4225" i="7"/>
  <c r="AO4225" i="7"/>
  <c r="AN4225" i="7"/>
  <c r="AM4225" i="7"/>
  <c r="AL4225" i="7"/>
  <c r="AK4225" i="7"/>
  <c r="AJ4225" i="7"/>
  <c r="AI4225" i="7"/>
  <c r="AH4225" i="7"/>
  <c r="AG4225" i="7"/>
  <c r="T4225" i="7"/>
  <c r="L4225" i="7"/>
  <c r="J4225" i="7"/>
  <c r="I4225" i="7"/>
  <c r="AR4224" i="7"/>
  <c r="AQ4224" i="7"/>
  <c r="AP4224" i="7"/>
  <c r="AO4224" i="7"/>
  <c r="AN4224" i="7"/>
  <c r="AM4224" i="7"/>
  <c r="AL4224" i="7"/>
  <c r="AK4224" i="7"/>
  <c r="AJ4224" i="7"/>
  <c r="AI4224" i="7"/>
  <c r="AH4224" i="7"/>
  <c r="AG4224" i="7"/>
  <c r="T4224" i="7"/>
  <c r="L4224" i="7"/>
  <c r="I4224" i="7"/>
  <c r="J4224" i="7" s="1"/>
  <c r="AR4223" i="7"/>
  <c r="AQ4223" i="7"/>
  <c r="AP4223" i="7"/>
  <c r="AO4223" i="7"/>
  <c r="AN4223" i="7"/>
  <c r="AM4223" i="7"/>
  <c r="AL4223" i="7"/>
  <c r="AK4223" i="7"/>
  <c r="AJ4223" i="7"/>
  <c r="AI4223" i="7"/>
  <c r="AH4223" i="7"/>
  <c r="AG4223" i="7"/>
  <c r="T4223" i="7"/>
  <c r="L4223" i="7"/>
  <c r="J4223" i="7"/>
  <c r="I4223" i="7"/>
  <c r="AR4222" i="7"/>
  <c r="AQ4222" i="7"/>
  <c r="AP4222" i="7"/>
  <c r="AO4222" i="7"/>
  <c r="AN4222" i="7"/>
  <c r="AM4222" i="7"/>
  <c r="AL4222" i="7"/>
  <c r="AK4222" i="7"/>
  <c r="AJ4222" i="7"/>
  <c r="AI4222" i="7"/>
  <c r="AH4222" i="7"/>
  <c r="AG4222" i="7"/>
  <c r="T4222" i="7"/>
  <c r="L4222" i="7"/>
  <c r="I4222" i="7"/>
  <c r="J4222" i="7" s="1"/>
  <c r="AR4221" i="7"/>
  <c r="AQ4221" i="7"/>
  <c r="AP4221" i="7"/>
  <c r="AO4221" i="7"/>
  <c r="AN4221" i="7"/>
  <c r="AM4221" i="7"/>
  <c r="AL4221" i="7"/>
  <c r="AK4221" i="7"/>
  <c r="AJ4221" i="7"/>
  <c r="AI4221" i="7"/>
  <c r="AH4221" i="7"/>
  <c r="AG4221" i="7"/>
  <c r="T4221" i="7"/>
  <c r="L4221" i="7"/>
  <c r="I4221" i="7"/>
  <c r="J4221" i="7" s="1"/>
  <c r="AR4220" i="7"/>
  <c r="AQ4220" i="7"/>
  <c r="AP4220" i="7"/>
  <c r="AO4220" i="7"/>
  <c r="AN4220" i="7"/>
  <c r="AM4220" i="7"/>
  <c r="AL4220" i="7"/>
  <c r="AK4220" i="7"/>
  <c r="AJ4220" i="7"/>
  <c r="AI4220" i="7"/>
  <c r="AH4220" i="7"/>
  <c r="AG4220" i="7"/>
  <c r="T4220" i="7"/>
  <c r="L4220" i="7"/>
  <c r="M4220" i="7" s="1"/>
  <c r="J4220" i="7"/>
  <c r="I4220" i="7"/>
  <c r="AR4219" i="7"/>
  <c r="AQ4219" i="7"/>
  <c r="AP4219" i="7"/>
  <c r="AO4219" i="7"/>
  <c r="AN4219" i="7"/>
  <c r="AM4219" i="7"/>
  <c r="AL4219" i="7"/>
  <c r="AK4219" i="7"/>
  <c r="AJ4219" i="7"/>
  <c r="AI4219" i="7"/>
  <c r="AH4219" i="7"/>
  <c r="AG4219" i="7"/>
  <c r="T4219" i="7"/>
  <c r="L4219" i="7"/>
  <c r="N4219" i="7" s="1"/>
  <c r="I4219" i="7"/>
  <c r="J4219" i="7" s="1"/>
  <c r="AR4218" i="7"/>
  <c r="AQ4218" i="7"/>
  <c r="AP4218" i="7"/>
  <c r="AO4218" i="7"/>
  <c r="AN4218" i="7"/>
  <c r="AM4218" i="7"/>
  <c r="AL4218" i="7"/>
  <c r="AK4218" i="7"/>
  <c r="AJ4218" i="7"/>
  <c r="AI4218" i="7"/>
  <c r="AH4218" i="7"/>
  <c r="AG4218" i="7"/>
  <c r="T4218" i="7"/>
  <c r="L4218" i="7"/>
  <c r="I4218" i="7"/>
  <c r="J4218" i="7" s="1"/>
  <c r="AR4217" i="7"/>
  <c r="AQ4217" i="7"/>
  <c r="AP4217" i="7"/>
  <c r="AO4217" i="7"/>
  <c r="AN4217" i="7"/>
  <c r="AM4217" i="7"/>
  <c r="AL4217" i="7"/>
  <c r="AK4217" i="7"/>
  <c r="AJ4217" i="7"/>
  <c r="AI4217" i="7"/>
  <c r="AH4217" i="7"/>
  <c r="AG4217" i="7"/>
  <c r="T4217" i="7"/>
  <c r="L4217" i="7"/>
  <c r="J4217" i="7"/>
  <c r="I4217" i="7"/>
  <c r="AR4216" i="7"/>
  <c r="AQ4216" i="7"/>
  <c r="AP4216" i="7"/>
  <c r="AO4216" i="7"/>
  <c r="AN4216" i="7"/>
  <c r="AM4216" i="7"/>
  <c r="AL4216" i="7"/>
  <c r="AK4216" i="7"/>
  <c r="AJ4216" i="7"/>
  <c r="AI4216" i="7"/>
  <c r="AH4216" i="7"/>
  <c r="AG4216" i="7"/>
  <c r="T4216" i="7"/>
  <c r="L4216" i="7"/>
  <c r="I4216" i="7"/>
  <c r="J4216" i="7" s="1"/>
  <c r="AR4215" i="7"/>
  <c r="AQ4215" i="7"/>
  <c r="AP4215" i="7"/>
  <c r="AO4215" i="7"/>
  <c r="AN4215" i="7"/>
  <c r="AM4215" i="7"/>
  <c r="AL4215" i="7"/>
  <c r="AK4215" i="7"/>
  <c r="AJ4215" i="7"/>
  <c r="AI4215" i="7"/>
  <c r="AH4215" i="7"/>
  <c r="AG4215" i="7"/>
  <c r="T4215" i="7"/>
  <c r="L4215" i="7"/>
  <c r="N4215" i="7" s="1"/>
  <c r="J4215" i="7"/>
  <c r="I4215" i="7"/>
  <c r="AR4214" i="7"/>
  <c r="AQ4214" i="7"/>
  <c r="AP4214" i="7"/>
  <c r="AO4214" i="7"/>
  <c r="AN4214" i="7"/>
  <c r="AM4214" i="7"/>
  <c r="AL4214" i="7"/>
  <c r="AK4214" i="7"/>
  <c r="AJ4214" i="7"/>
  <c r="AI4214" i="7"/>
  <c r="AH4214" i="7"/>
  <c r="AG4214" i="7"/>
  <c r="T4214" i="7"/>
  <c r="L4214" i="7"/>
  <c r="N4214" i="7" s="1"/>
  <c r="J4214" i="7"/>
  <c r="I4214" i="7"/>
  <c r="AR4213" i="7"/>
  <c r="AQ4213" i="7"/>
  <c r="AP4213" i="7"/>
  <c r="AO4213" i="7"/>
  <c r="AN4213" i="7"/>
  <c r="AM4213" i="7"/>
  <c r="AL4213" i="7"/>
  <c r="AK4213" i="7"/>
  <c r="AJ4213" i="7"/>
  <c r="AI4213" i="7"/>
  <c r="AH4213" i="7"/>
  <c r="AG4213" i="7"/>
  <c r="T4213" i="7"/>
  <c r="L4213" i="7"/>
  <c r="N4213" i="7" s="1"/>
  <c r="I4213" i="7"/>
  <c r="J4213" i="7" s="1"/>
  <c r="AR4212" i="7"/>
  <c r="AQ4212" i="7"/>
  <c r="AP4212" i="7"/>
  <c r="AO4212" i="7"/>
  <c r="AN4212" i="7"/>
  <c r="AM4212" i="7"/>
  <c r="AL4212" i="7"/>
  <c r="AK4212" i="7"/>
  <c r="AJ4212" i="7"/>
  <c r="AI4212" i="7"/>
  <c r="AH4212" i="7"/>
  <c r="AG4212" i="7"/>
  <c r="T4212" i="7"/>
  <c r="L4212" i="7"/>
  <c r="J4212" i="7"/>
  <c r="I4212" i="7"/>
  <c r="AR4211" i="7"/>
  <c r="AQ4211" i="7"/>
  <c r="AP4211" i="7"/>
  <c r="AO4211" i="7"/>
  <c r="AN4211" i="7"/>
  <c r="AM4211" i="7"/>
  <c r="AL4211" i="7"/>
  <c r="AK4211" i="7"/>
  <c r="AJ4211" i="7"/>
  <c r="AI4211" i="7"/>
  <c r="AH4211" i="7"/>
  <c r="AG4211" i="7"/>
  <c r="T4211" i="7"/>
  <c r="L4211" i="7"/>
  <c r="M4211" i="7" s="1"/>
  <c r="J4211" i="7"/>
  <c r="I4211" i="7"/>
  <c r="AR4210" i="7"/>
  <c r="AQ4210" i="7"/>
  <c r="AP4210" i="7"/>
  <c r="AO4210" i="7"/>
  <c r="AN4210" i="7"/>
  <c r="AM4210" i="7"/>
  <c r="AL4210" i="7"/>
  <c r="AK4210" i="7"/>
  <c r="AJ4210" i="7"/>
  <c r="AI4210" i="7"/>
  <c r="AH4210" i="7"/>
  <c r="AG4210" i="7"/>
  <c r="T4210" i="7"/>
  <c r="L4210" i="7"/>
  <c r="N4210" i="7" s="1"/>
  <c r="I4210" i="7"/>
  <c r="J4210" i="7" s="1"/>
  <c r="AR4209" i="7"/>
  <c r="AQ4209" i="7"/>
  <c r="AP4209" i="7"/>
  <c r="AO4209" i="7"/>
  <c r="AN4209" i="7"/>
  <c r="AM4209" i="7"/>
  <c r="AL4209" i="7"/>
  <c r="AK4209" i="7"/>
  <c r="AJ4209" i="7"/>
  <c r="AI4209" i="7"/>
  <c r="AH4209" i="7"/>
  <c r="AG4209" i="7"/>
  <c r="T4209" i="7"/>
  <c r="L4209" i="7"/>
  <c r="M4209" i="7" s="1"/>
  <c r="J4209" i="7"/>
  <c r="I4209" i="7"/>
  <c r="AR4208" i="7"/>
  <c r="AQ4208" i="7"/>
  <c r="AP4208" i="7"/>
  <c r="AO4208" i="7"/>
  <c r="AN4208" i="7"/>
  <c r="AM4208" i="7"/>
  <c r="AL4208" i="7"/>
  <c r="AK4208" i="7"/>
  <c r="AJ4208" i="7"/>
  <c r="AI4208" i="7"/>
  <c r="AH4208" i="7"/>
  <c r="AG4208" i="7"/>
  <c r="T4208" i="7"/>
  <c r="L4208" i="7"/>
  <c r="N4208" i="7" s="1"/>
  <c r="I4208" i="7"/>
  <c r="J4208" i="7" s="1"/>
  <c r="AR4207" i="7"/>
  <c r="AQ4207" i="7"/>
  <c r="AP4207" i="7"/>
  <c r="AO4207" i="7"/>
  <c r="AN4207" i="7"/>
  <c r="AM4207" i="7"/>
  <c r="AL4207" i="7"/>
  <c r="AK4207" i="7"/>
  <c r="AJ4207" i="7"/>
  <c r="AI4207" i="7"/>
  <c r="AH4207" i="7"/>
  <c r="AG4207" i="7"/>
  <c r="T4207" i="7"/>
  <c r="L4207" i="7"/>
  <c r="N4207" i="7" s="1"/>
  <c r="I4207" i="7"/>
  <c r="J4207" i="7" s="1"/>
  <c r="AR4206" i="7"/>
  <c r="AQ4206" i="7"/>
  <c r="AP4206" i="7"/>
  <c r="AO4206" i="7"/>
  <c r="AN4206" i="7"/>
  <c r="AM4206" i="7"/>
  <c r="AL4206" i="7"/>
  <c r="AK4206" i="7"/>
  <c r="AJ4206" i="7"/>
  <c r="AI4206" i="7"/>
  <c r="AH4206" i="7"/>
  <c r="AG4206" i="7"/>
  <c r="T4206" i="7"/>
  <c r="L4206" i="7"/>
  <c r="J4206" i="7"/>
  <c r="I4206" i="7"/>
  <c r="AR4205" i="7"/>
  <c r="AQ4205" i="7"/>
  <c r="AP4205" i="7"/>
  <c r="AO4205" i="7"/>
  <c r="AN4205" i="7"/>
  <c r="AM4205" i="7"/>
  <c r="AL4205" i="7"/>
  <c r="AK4205" i="7"/>
  <c r="AJ4205" i="7"/>
  <c r="AI4205" i="7"/>
  <c r="AH4205" i="7"/>
  <c r="AG4205" i="7"/>
  <c r="T4205" i="7"/>
  <c r="L4205" i="7"/>
  <c r="I4205" i="7"/>
  <c r="J4205" i="7" s="1"/>
  <c r="AR4204" i="7"/>
  <c r="AQ4204" i="7"/>
  <c r="AP4204" i="7"/>
  <c r="AO4204" i="7"/>
  <c r="AN4204" i="7"/>
  <c r="AM4204" i="7"/>
  <c r="AL4204" i="7"/>
  <c r="AK4204" i="7"/>
  <c r="AJ4204" i="7"/>
  <c r="AI4204" i="7"/>
  <c r="AH4204" i="7"/>
  <c r="AG4204" i="7"/>
  <c r="T4204" i="7"/>
  <c r="L4204" i="7"/>
  <c r="M4204" i="7" s="1"/>
  <c r="J4204" i="7"/>
  <c r="I4204" i="7"/>
  <c r="AR4203" i="7"/>
  <c r="AQ4203" i="7"/>
  <c r="AP4203" i="7"/>
  <c r="AO4203" i="7"/>
  <c r="AN4203" i="7"/>
  <c r="AM4203" i="7"/>
  <c r="AL4203" i="7"/>
  <c r="AK4203" i="7"/>
  <c r="AJ4203" i="7"/>
  <c r="AI4203" i="7"/>
  <c r="AH4203" i="7"/>
  <c r="AG4203" i="7"/>
  <c r="T4203" i="7"/>
  <c r="L4203" i="7"/>
  <c r="N4203" i="7" s="1"/>
  <c r="I4203" i="7"/>
  <c r="J4203" i="7" s="1"/>
  <c r="AR4202" i="7"/>
  <c r="AQ4202" i="7"/>
  <c r="AP4202" i="7"/>
  <c r="AO4202" i="7"/>
  <c r="AN4202" i="7"/>
  <c r="AM4202" i="7"/>
  <c r="AL4202" i="7"/>
  <c r="AK4202" i="7"/>
  <c r="AJ4202" i="7"/>
  <c r="AI4202" i="7"/>
  <c r="AH4202" i="7"/>
  <c r="AG4202" i="7"/>
  <c r="T4202" i="7"/>
  <c r="L4202" i="7"/>
  <c r="J4202" i="7"/>
  <c r="I4202" i="7"/>
  <c r="AR4201" i="7"/>
  <c r="AQ4201" i="7"/>
  <c r="AP4201" i="7"/>
  <c r="AO4201" i="7"/>
  <c r="AN4201" i="7"/>
  <c r="AM4201" i="7"/>
  <c r="AL4201" i="7"/>
  <c r="AK4201" i="7"/>
  <c r="AJ4201" i="7"/>
  <c r="AI4201" i="7"/>
  <c r="AH4201" i="7"/>
  <c r="AG4201" i="7"/>
  <c r="T4201" i="7"/>
  <c r="L4201" i="7"/>
  <c r="N4201" i="7" s="1"/>
  <c r="J4201" i="7"/>
  <c r="I4201" i="7"/>
  <c r="AR4200" i="7"/>
  <c r="AQ4200" i="7"/>
  <c r="AP4200" i="7"/>
  <c r="AO4200" i="7"/>
  <c r="AN4200" i="7"/>
  <c r="AM4200" i="7"/>
  <c r="AL4200" i="7"/>
  <c r="AK4200" i="7"/>
  <c r="AJ4200" i="7"/>
  <c r="AI4200" i="7"/>
  <c r="AH4200" i="7"/>
  <c r="AG4200" i="7"/>
  <c r="T4200" i="7"/>
  <c r="L4200" i="7"/>
  <c r="I4200" i="7"/>
  <c r="J4200" i="7" s="1"/>
  <c r="AR4199" i="7"/>
  <c r="AQ4199" i="7"/>
  <c r="AP4199" i="7"/>
  <c r="AO4199" i="7"/>
  <c r="AN4199" i="7"/>
  <c r="AM4199" i="7"/>
  <c r="AL4199" i="7"/>
  <c r="AK4199" i="7"/>
  <c r="AJ4199" i="7"/>
  <c r="AI4199" i="7"/>
  <c r="AH4199" i="7"/>
  <c r="AG4199" i="7"/>
  <c r="T4199" i="7"/>
  <c r="L4199" i="7"/>
  <c r="N4199" i="7" s="1"/>
  <c r="I4199" i="7"/>
  <c r="J4199" i="7" s="1"/>
  <c r="AR4198" i="7"/>
  <c r="AQ4198" i="7"/>
  <c r="AP4198" i="7"/>
  <c r="AO4198" i="7"/>
  <c r="AN4198" i="7"/>
  <c r="AM4198" i="7"/>
  <c r="AL4198" i="7"/>
  <c r="AK4198" i="7"/>
  <c r="AJ4198" i="7"/>
  <c r="AI4198" i="7"/>
  <c r="AH4198" i="7"/>
  <c r="AG4198" i="7"/>
  <c r="T4198" i="7"/>
  <c r="L4198" i="7"/>
  <c r="N4198" i="7" s="1"/>
  <c r="I4198" i="7"/>
  <c r="J4198" i="7" s="1"/>
  <c r="AR4197" i="7"/>
  <c r="AQ4197" i="7"/>
  <c r="AP4197" i="7"/>
  <c r="AO4197" i="7"/>
  <c r="AN4197" i="7"/>
  <c r="AM4197" i="7"/>
  <c r="AL4197" i="7"/>
  <c r="AK4197" i="7"/>
  <c r="AJ4197" i="7"/>
  <c r="AI4197" i="7"/>
  <c r="AH4197" i="7"/>
  <c r="AG4197" i="7"/>
  <c r="T4197" i="7"/>
  <c r="L4197" i="7"/>
  <c r="N4197" i="7" s="1"/>
  <c r="I4197" i="7"/>
  <c r="J4197" i="7" s="1"/>
  <c r="AR4196" i="7"/>
  <c r="AQ4196" i="7"/>
  <c r="AP4196" i="7"/>
  <c r="AO4196" i="7"/>
  <c r="AN4196" i="7"/>
  <c r="AM4196" i="7"/>
  <c r="AL4196" i="7"/>
  <c r="AK4196" i="7"/>
  <c r="AJ4196" i="7"/>
  <c r="AI4196" i="7"/>
  <c r="AH4196" i="7"/>
  <c r="AG4196" i="7"/>
  <c r="T4196" i="7"/>
  <c r="L4196" i="7"/>
  <c r="I4196" i="7"/>
  <c r="J4196" i="7" s="1"/>
  <c r="AR4195" i="7"/>
  <c r="AQ4195" i="7"/>
  <c r="AP4195" i="7"/>
  <c r="AO4195" i="7"/>
  <c r="AN4195" i="7"/>
  <c r="AM4195" i="7"/>
  <c r="AL4195" i="7"/>
  <c r="AK4195" i="7"/>
  <c r="AJ4195" i="7"/>
  <c r="AI4195" i="7"/>
  <c r="AH4195" i="7"/>
  <c r="AG4195" i="7"/>
  <c r="T4195" i="7"/>
  <c r="L4195" i="7"/>
  <c r="M4195" i="7" s="1"/>
  <c r="J4195" i="7"/>
  <c r="I4195" i="7"/>
  <c r="AR4194" i="7"/>
  <c r="AQ4194" i="7"/>
  <c r="AP4194" i="7"/>
  <c r="AO4194" i="7"/>
  <c r="AN4194" i="7"/>
  <c r="AM4194" i="7"/>
  <c r="AL4194" i="7"/>
  <c r="AK4194" i="7"/>
  <c r="AJ4194" i="7"/>
  <c r="AI4194" i="7"/>
  <c r="AH4194" i="7"/>
  <c r="AG4194" i="7"/>
  <c r="T4194" i="7"/>
  <c r="L4194" i="7"/>
  <c r="N4194" i="7" s="1"/>
  <c r="J4194" i="7"/>
  <c r="I4194" i="7"/>
  <c r="AR4193" i="7"/>
  <c r="AQ4193" i="7"/>
  <c r="AP4193" i="7"/>
  <c r="AO4193" i="7"/>
  <c r="AN4193" i="7"/>
  <c r="AM4193" i="7"/>
  <c r="AL4193" i="7"/>
  <c r="AK4193" i="7"/>
  <c r="AJ4193" i="7"/>
  <c r="AI4193" i="7"/>
  <c r="AH4193" i="7"/>
  <c r="AG4193" i="7"/>
  <c r="T4193" i="7"/>
  <c r="L4193" i="7"/>
  <c r="J4193" i="7"/>
  <c r="I4193" i="7"/>
  <c r="AR4192" i="7"/>
  <c r="AQ4192" i="7"/>
  <c r="AP4192" i="7"/>
  <c r="AO4192" i="7"/>
  <c r="AN4192" i="7"/>
  <c r="AM4192" i="7"/>
  <c r="AL4192" i="7"/>
  <c r="AK4192" i="7"/>
  <c r="AJ4192" i="7"/>
  <c r="AI4192" i="7"/>
  <c r="AH4192" i="7"/>
  <c r="AG4192" i="7"/>
  <c r="T4192" i="7"/>
  <c r="L4192" i="7"/>
  <c r="N4192" i="7" s="1"/>
  <c r="I4192" i="7"/>
  <c r="J4192" i="7" s="1"/>
  <c r="AR4191" i="7"/>
  <c r="AQ4191" i="7"/>
  <c r="AP4191" i="7"/>
  <c r="AO4191" i="7"/>
  <c r="AN4191" i="7"/>
  <c r="AM4191" i="7"/>
  <c r="AL4191" i="7"/>
  <c r="AK4191" i="7"/>
  <c r="AJ4191" i="7"/>
  <c r="AI4191" i="7"/>
  <c r="AH4191" i="7"/>
  <c r="AG4191" i="7"/>
  <c r="T4191" i="7"/>
  <c r="L4191" i="7"/>
  <c r="M4191" i="7" s="1"/>
  <c r="I4191" i="7"/>
  <c r="J4191" i="7" s="1"/>
  <c r="AR4190" i="7"/>
  <c r="AQ4190" i="7"/>
  <c r="AP4190" i="7"/>
  <c r="AO4190" i="7"/>
  <c r="AN4190" i="7"/>
  <c r="AM4190" i="7"/>
  <c r="AL4190" i="7"/>
  <c r="AK4190" i="7"/>
  <c r="AJ4190" i="7"/>
  <c r="AI4190" i="7"/>
  <c r="AH4190" i="7"/>
  <c r="AG4190" i="7"/>
  <c r="T4190" i="7"/>
  <c r="L4190" i="7"/>
  <c r="N4190" i="7" s="1"/>
  <c r="I4190" i="7"/>
  <c r="J4190" i="7" s="1"/>
  <c r="AR4189" i="7"/>
  <c r="AQ4189" i="7"/>
  <c r="AP4189" i="7"/>
  <c r="AO4189" i="7"/>
  <c r="AN4189" i="7"/>
  <c r="AM4189" i="7"/>
  <c r="AL4189" i="7"/>
  <c r="AK4189" i="7"/>
  <c r="AJ4189" i="7"/>
  <c r="AI4189" i="7"/>
  <c r="AH4189" i="7"/>
  <c r="AG4189" i="7"/>
  <c r="T4189" i="7"/>
  <c r="L4189" i="7"/>
  <c r="J4189" i="7"/>
  <c r="I4189" i="7"/>
  <c r="AR4188" i="7"/>
  <c r="AQ4188" i="7"/>
  <c r="AP4188" i="7"/>
  <c r="AO4188" i="7"/>
  <c r="AN4188" i="7"/>
  <c r="AM4188" i="7"/>
  <c r="AL4188" i="7"/>
  <c r="AK4188" i="7"/>
  <c r="AJ4188" i="7"/>
  <c r="AI4188" i="7"/>
  <c r="AH4188" i="7"/>
  <c r="AG4188" i="7"/>
  <c r="T4188" i="7"/>
  <c r="L4188" i="7"/>
  <c r="N4188" i="7" s="1"/>
  <c r="I4188" i="7"/>
  <c r="J4188" i="7" s="1"/>
  <c r="AR4187" i="7"/>
  <c r="AQ4187" i="7"/>
  <c r="AP4187" i="7"/>
  <c r="AO4187" i="7"/>
  <c r="AN4187" i="7"/>
  <c r="AM4187" i="7"/>
  <c r="AL4187" i="7"/>
  <c r="AK4187" i="7"/>
  <c r="AJ4187" i="7"/>
  <c r="AI4187" i="7"/>
  <c r="AH4187" i="7"/>
  <c r="AG4187" i="7"/>
  <c r="T4187" i="7"/>
  <c r="L4187" i="7"/>
  <c r="J4187" i="7"/>
  <c r="I4187" i="7"/>
  <c r="AR4186" i="7"/>
  <c r="AQ4186" i="7"/>
  <c r="AP4186" i="7"/>
  <c r="AO4186" i="7"/>
  <c r="AN4186" i="7"/>
  <c r="AM4186" i="7"/>
  <c r="AL4186" i="7"/>
  <c r="AK4186" i="7"/>
  <c r="AJ4186" i="7"/>
  <c r="AI4186" i="7"/>
  <c r="AH4186" i="7"/>
  <c r="AG4186" i="7"/>
  <c r="T4186" i="7"/>
  <c r="L4186" i="7"/>
  <c r="M4186" i="7" s="1"/>
  <c r="I4186" i="7"/>
  <c r="J4186" i="7" s="1"/>
  <c r="AR4185" i="7"/>
  <c r="AQ4185" i="7"/>
  <c r="AP4185" i="7"/>
  <c r="AO4185" i="7"/>
  <c r="AN4185" i="7"/>
  <c r="AM4185" i="7"/>
  <c r="AL4185" i="7"/>
  <c r="AK4185" i="7"/>
  <c r="AJ4185" i="7"/>
  <c r="AI4185" i="7"/>
  <c r="AH4185" i="7"/>
  <c r="AG4185" i="7"/>
  <c r="T4185" i="7"/>
  <c r="L4185" i="7"/>
  <c r="N4185" i="7" s="1"/>
  <c r="J4185" i="7"/>
  <c r="I4185" i="7"/>
  <c r="AR4184" i="7"/>
  <c r="AQ4184" i="7"/>
  <c r="AP4184" i="7"/>
  <c r="AO4184" i="7"/>
  <c r="AN4184" i="7"/>
  <c r="AM4184" i="7"/>
  <c r="AL4184" i="7"/>
  <c r="AK4184" i="7"/>
  <c r="AJ4184" i="7"/>
  <c r="AI4184" i="7"/>
  <c r="AH4184" i="7"/>
  <c r="AG4184" i="7"/>
  <c r="T4184" i="7"/>
  <c r="L4184" i="7"/>
  <c r="I4184" i="7"/>
  <c r="J4184" i="7" s="1"/>
  <c r="AR4183" i="7"/>
  <c r="AQ4183" i="7"/>
  <c r="AP4183" i="7"/>
  <c r="AO4183" i="7"/>
  <c r="AN4183" i="7"/>
  <c r="AM4183" i="7"/>
  <c r="AL4183" i="7"/>
  <c r="AK4183" i="7"/>
  <c r="AJ4183" i="7"/>
  <c r="AI4183" i="7"/>
  <c r="AH4183" i="7"/>
  <c r="AG4183" i="7"/>
  <c r="T4183" i="7"/>
  <c r="L4183" i="7"/>
  <c r="N4183" i="7" s="1"/>
  <c r="J4183" i="7"/>
  <c r="I4183" i="7"/>
  <c r="AR4182" i="7"/>
  <c r="AQ4182" i="7"/>
  <c r="AP4182" i="7"/>
  <c r="AO4182" i="7"/>
  <c r="AN4182" i="7"/>
  <c r="AM4182" i="7"/>
  <c r="AL4182" i="7"/>
  <c r="AK4182" i="7"/>
  <c r="AJ4182" i="7"/>
  <c r="AI4182" i="7"/>
  <c r="AH4182" i="7"/>
  <c r="AG4182" i="7"/>
  <c r="T4182" i="7"/>
  <c r="L4182" i="7"/>
  <c r="N4182" i="7" s="1"/>
  <c r="I4182" i="7"/>
  <c r="J4182" i="7" s="1"/>
  <c r="AR4181" i="7"/>
  <c r="AQ4181" i="7"/>
  <c r="AP4181" i="7"/>
  <c r="AO4181" i="7"/>
  <c r="AN4181" i="7"/>
  <c r="AM4181" i="7"/>
  <c r="AL4181" i="7"/>
  <c r="AK4181" i="7"/>
  <c r="AJ4181" i="7"/>
  <c r="AI4181" i="7"/>
  <c r="AH4181" i="7"/>
  <c r="AG4181" i="7"/>
  <c r="T4181" i="7"/>
  <c r="L4181" i="7"/>
  <c r="I4181" i="7"/>
  <c r="J4181" i="7" s="1"/>
  <c r="AR4180" i="7"/>
  <c r="AQ4180" i="7"/>
  <c r="AP4180" i="7"/>
  <c r="AO4180" i="7"/>
  <c r="AN4180" i="7"/>
  <c r="AM4180" i="7"/>
  <c r="AL4180" i="7"/>
  <c r="AK4180" i="7"/>
  <c r="AJ4180" i="7"/>
  <c r="AI4180" i="7"/>
  <c r="AH4180" i="7"/>
  <c r="AG4180" i="7"/>
  <c r="T4180" i="7"/>
  <c r="L4180" i="7"/>
  <c r="J4180" i="7"/>
  <c r="I4180" i="7"/>
  <c r="AR4179" i="7"/>
  <c r="AQ4179" i="7"/>
  <c r="AP4179" i="7"/>
  <c r="AO4179" i="7"/>
  <c r="AN4179" i="7"/>
  <c r="AM4179" i="7"/>
  <c r="AL4179" i="7"/>
  <c r="AK4179" i="7"/>
  <c r="AJ4179" i="7"/>
  <c r="AI4179" i="7"/>
  <c r="AH4179" i="7"/>
  <c r="AG4179" i="7"/>
  <c r="T4179" i="7"/>
  <c r="L4179" i="7"/>
  <c r="M4179" i="7" s="1"/>
  <c r="I4179" i="7"/>
  <c r="J4179" i="7" s="1"/>
  <c r="AR4178" i="7"/>
  <c r="AQ4178" i="7"/>
  <c r="AP4178" i="7"/>
  <c r="AO4178" i="7"/>
  <c r="AN4178" i="7"/>
  <c r="AM4178" i="7"/>
  <c r="AL4178" i="7"/>
  <c r="AK4178" i="7"/>
  <c r="AJ4178" i="7"/>
  <c r="AI4178" i="7"/>
  <c r="AH4178" i="7"/>
  <c r="AG4178" i="7"/>
  <c r="T4178" i="7"/>
  <c r="L4178" i="7"/>
  <c r="J4178" i="7"/>
  <c r="I4178" i="7"/>
  <c r="AR4177" i="7"/>
  <c r="AQ4177" i="7"/>
  <c r="AP4177" i="7"/>
  <c r="AO4177" i="7"/>
  <c r="AN4177" i="7"/>
  <c r="AM4177" i="7"/>
  <c r="AL4177" i="7"/>
  <c r="AK4177" i="7"/>
  <c r="AJ4177" i="7"/>
  <c r="AI4177" i="7"/>
  <c r="AH4177" i="7"/>
  <c r="AG4177" i="7"/>
  <c r="T4177" i="7"/>
  <c r="L4177" i="7"/>
  <c r="M4177" i="7" s="1"/>
  <c r="J4177" i="7"/>
  <c r="I4177" i="7"/>
  <c r="AR4176" i="7"/>
  <c r="AQ4176" i="7"/>
  <c r="AP4176" i="7"/>
  <c r="AO4176" i="7"/>
  <c r="AN4176" i="7"/>
  <c r="AM4176" i="7"/>
  <c r="AL4176" i="7"/>
  <c r="AK4176" i="7"/>
  <c r="AJ4176" i="7"/>
  <c r="AI4176" i="7"/>
  <c r="AH4176" i="7"/>
  <c r="AG4176" i="7"/>
  <c r="T4176" i="7"/>
  <c r="L4176" i="7"/>
  <c r="N4176" i="7" s="1"/>
  <c r="I4176" i="7"/>
  <c r="J4176" i="7" s="1"/>
  <c r="AR4175" i="7"/>
  <c r="AQ4175" i="7"/>
  <c r="AP4175" i="7"/>
  <c r="AO4175" i="7"/>
  <c r="AN4175" i="7"/>
  <c r="AM4175" i="7"/>
  <c r="AL4175" i="7"/>
  <c r="AK4175" i="7"/>
  <c r="AJ4175" i="7"/>
  <c r="AI4175" i="7"/>
  <c r="AH4175" i="7"/>
  <c r="AG4175" i="7"/>
  <c r="T4175" i="7"/>
  <c r="L4175" i="7"/>
  <c r="N4175" i="7" s="1"/>
  <c r="I4175" i="7"/>
  <c r="J4175" i="7" s="1"/>
  <c r="AR4174" i="7"/>
  <c r="AQ4174" i="7"/>
  <c r="AP4174" i="7"/>
  <c r="AO4174" i="7"/>
  <c r="AN4174" i="7"/>
  <c r="AM4174" i="7"/>
  <c r="AL4174" i="7"/>
  <c r="AK4174" i="7"/>
  <c r="AJ4174" i="7"/>
  <c r="AI4174" i="7"/>
  <c r="AH4174" i="7"/>
  <c r="AG4174" i="7"/>
  <c r="T4174" i="7"/>
  <c r="L4174" i="7"/>
  <c r="N4174" i="7" s="1"/>
  <c r="J4174" i="7"/>
  <c r="I4174" i="7"/>
  <c r="AR4173" i="7"/>
  <c r="AQ4173" i="7"/>
  <c r="AP4173" i="7"/>
  <c r="AO4173" i="7"/>
  <c r="AN4173" i="7"/>
  <c r="AM4173" i="7"/>
  <c r="AL4173" i="7"/>
  <c r="AK4173" i="7"/>
  <c r="AJ4173" i="7"/>
  <c r="AI4173" i="7"/>
  <c r="AH4173" i="7"/>
  <c r="AG4173" i="7"/>
  <c r="T4173" i="7"/>
  <c r="L4173" i="7"/>
  <c r="I4173" i="7"/>
  <c r="J4173" i="7" s="1"/>
  <c r="AR4172" i="7"/>
  <c r="AQ4172" i="7"/>
  <c r="AP4172" i="7"/>
  <c r="AO4172" i="7"/>
  <c r="AN4172" i="7"/>
  <c r="AM4172" i="7"/>
  <c r="AL4172" i="7"/>
  <c r="AK4172" i="7"/>
  <c r="AJ4172" i="7"/>
  <c r="AI4172" i="7"/>
  <c r="AH4172" i="7"/>
  <c r="AG4172" i="7"/>
  <c r="T4172" i="7"/>
  <c r="L4172" i="7"/>
  <c r="N4172" i="7" s="1"/>
  <c r="I4172" i="7"/>
  <c r="J4172" i="7" s="1"/>
  <c r="AR4171" i="7"/>
  <c r="AQ4171" i="7"/>
  <c r="AP4171" i="7"/>
  <c r="AO4171" i="7"/>
  <c r="AN4171" i="7"/>
  <c r="AM4171" i="7"/>
  <c r="AL4171" i="7"/>
  <c r="AK4171" i="7"/>
  <c r="AJ4171" i="7"/>
  <c r="AI4171" i="7"/>
  <c r="AH4171" i="7"/>
  <c r="AG4171" i="7"/>
  <c r="T4171" i="7"/>
  <c r="L4171" i="7"/>
  <c r="N4171" i="7" s="1"/>
  <c r="I4171" i="7"/>
  <c r="J4171" i="7" s="1"/>
  <c r="AR4170" i="7"/>
  <c r="AQ4170" i="7"/>
  <c r="AP4170" i="7"/>
  <c r="AO4170" i="7"/>
  <c r="AN4170" i="7"/>
  <c r="AM4170" i="7"/>
  <c r="AL4170" i="7"/>
  <c r="AK4170" i="7"/>
  <c r="AJ4170" i="7"/>
  <c r="AI4170" i="7"/>
  <c r="AH4170" i="7"/>
  <c r="AG4170" i="7"/>
  <c r="T4170" i="7"/>
  <c r="L4170" i="7"/>
  <c r="M4170" i="7" s="1"/>
  <c r="I4170" i="7"/>
  <c r="J4170" i="7" s="1"/>
  <c r="AR4169" i="7"/>
  <c r="AQ4169" i="7"/>
  <c r="AP4169" i="7"/>
  <c r="AO4169" i="7"/>
  <c r="AN4169" i="7"/>
  <c r="AM4169" i="7"/>
  <c r="AL4169" i="7"/>
  <c r="AK4169" i="7"/>
  <c r="AJ4169" i="7"/>
  <c r="AI4169" i="7"/>
  <c r="AH4169" i="7"/>
  <c r="AG4169" i="7"/>
  <c r="T4169" i="7"/>
  <c r="L4169" i="7"/>
  <c r="J4169" i="7"/>
  <c r="I4169" i="7"/>
  <c r="AR4168" i="7"/>
  <c r="AQ4168" i="7"/>
  <c r="AP4168" i="7"/>
  <c r="AO4168" i="7"/>
  <c r="AN4168" i="7"/>
  <c r="AM4168" i="7"/>
  <c r="AL4168" i="7"/>
  <c r="AK4168" i="7"/>
  <c r="AJ4168" i="7"/>
  <c r="AI4168" i="7"/>
  <c r="AH4168" i="7"/>
  <c r="AG4168" i="7"/>
  <c r="T4168" i="7"/>
  <c r="L4168" i="7"/>
  <c r="I4168" i="7"/>
  <c r="J4168" i="7" s="1"/>
  <c r="AR4167" i="7"/>
  <c r="AQ4167" i="7"/>
  <c r="AP4167" i="7"/>
  <c r="AO4167" i="7"/>
  <c r="AN4167" i="7"/>
  <c r="AM4167" i="7"/>
  <c r="AL4167" i="7"/>
  <c r="AK4167" i="7"/>
  <c r="AJ4167" i="7"/>
  <c r="AI4167" i="7"/>
  <c r="AH4167" i="7"/>
  <c r="AG4167" i="7"/>
  <c r="T4167" i="7"/>
  <c r="L4167" i="7"/>
  <c r="I4167" i="7"/>
  <c r="J4167" i="7" s="1"/>
  <c r="AR4166" i="7"/>
  <c r="AQ4166" i="7"/>
  <c r="AP4166" i="7"/>
  <c r="AO4166" i="7"/>
  <c r="AN4166" i="7"/>
  <c r="AM4166" i="7"/>
  <c r="AL4166" i="7"/>
  <c r="AK4166" i="7"/>
  <c r="AJ4166" i="7"/>
  <c r="AI4166" i="7"/>
  <c r="AH4166" i="7"/>
  <c r="AG4166" i="7"/>
  <c r="T4166" i="7"/>
  <c r="L4166" i="7"/>
  <c r="J4166" i="7"/>
  <c r="I4166" i="7"/>
  <c r="AR4165" i="7"/>
  <c r="AQ4165" i="7"/>
  <c r="AP4165" i="7"/>
  <c r="AO4165" i="7"/>
  <c r="AN4165" i="7"/>
  <c r="AM4165" i="7"/>
  <c r="AL4165" i="7"/>
  <c r="AK4165" i="7"/>
  <c r="AJ4165" i="7"/>
  <c r="AI4165" i="7"/>
  <c r="AH4165" i="7"/>
  <c r="AG4165" i="7"/>
  <c r="T4165" i="7"/>
  <c r="L4165" i="7"/>
  <c r="M4165" i="7" s="1"/>
  <c r="J4165" i="7"/>
  <c r="I4165" i="7"/>
  <c r="AR4164" i="7"/>
  <c r="AQ4164" i="7"/>
  <c r="AP4164" i="7"/>
  <c r="AO4164" i="7"/>
  <c r="AN4164" i="7"/>
  <c r="AM4164" i="7"/>
  <c r="AL4164" i="7"/>
  <c r="AK4164" i="7"/>
  <c r="AJ4164" i="7"/>
  <c r="AI4164" i="7"/>
  <c r="AH4164" i="7"/>
  <c r="AG4164" i="7"/>
  <c r="T4164" i="7"/>
  <c r="L4164" i="7"/>
  <c r="I4164" i="7"/>
  <c r="J4164" i="7" s="1"/>
  <c r="AR4163" i="7"/>
  <c r="AQ4163" i="7"/>
  <c r="AP4163" i="7"/>
  <c r="AO4163" i="7"/>
  <c r="AN4163" i="7"/>
  <c r="AM4163" i="7"/>
  <c r="AL4163" i="7"/>
  <c r="AK4163" i="7"/>
  <c r="AJ4163" i="7"/>
  <c r="AI4163" i="7"/>
  <c r="AH4163" i="7"/>
  <c r="AG4163" i="7"/>
  <c r="T4163" i="7"/>
  <c r="L4163" i="7"/>
  <c r="M4163" i="7" s="1"/>
  <c r="I4163" i="7"/>
  <c r="J4163" i="7" s="1"/>
  <c r="AR4162" i="7"/>
  <c r="AQ4162" i="7"/>
  <c r="AP4162" i="7"/>
  <c r="AO4162" i="7"/>
  <c r="AN4162" i="7"/>
  <c r="AM4162" i="7"/>
  <c r="AL4162" i="7"/>
  <c r="AK4162" i="7"/>
  <c r="AJ4162" i="7"/>
  <c r="AI4162" i="7"/>
  <c r="AH4162" i="7"/>
  <c r="AG4162" i="7"/>
  <c r="T4162" i="7"/>
  <c r="L4162" i="7"/>
  <c r="J4162" i="7"/>
  <c r="I4162" i="7"/>
  <c r="AR4161" i="7"/>
  <c r="AQ4161" i="7"/>
  <c r="AP4161" i="7"/>
  <c r="AO4161" i="7"/>
  <c r="AN4161" i="7"/>
  <c r="AM4161" i="7"/>
  <c r="AL4161" i="7"/>
  <c r="AK4161" i="7"/>
  <c r="AJ4161" i="7"/>
  <c r="AI4161" i="7"/>
  <c r="AH4161" i="7"/>
  <c r="AG4161" i="7"/>
  <c r="T4161" i="7"/>
  <c r="L4161" i="7"/>
  <c r="J4161" i="7"/>
  <c r="I4161" i="7"/>
  <c r="AR4160" i="7"/>
  <c r="AQ4160" i="7"/>
  <c r="AP4160" i="7"/>
  <c r="AO4160" i="7"/>
  <c r="AN4160" i="7"/>
  <c r="AM4160" i="7"/>
  <c r="AL4160" i="7"/>
  <c r="AK4160" i="7"/>
  <c r="AJ4160" i="7"/>
  <c r="AI4160" i="7"/>
  <c r="AH4160" i="7"/>
  <c r="AG4160" i="7"/>
  <c r="T4160" i="7"/>
  <c r="L4160" i="7"/>
  <c r="M4160" i="7" s="1"/>
  <c r="I4160" i="7"/>
  <c r="J4160" i="7" s="1"/>
  <c r="AR4159" i="7"/>
  <c r="AQ4159" i="7"/>
  <c r="AP4159" i="7"/>
  <c r="AO4159" i="7"/>
  <c r="AN4159" i="7"/>
  <c r="AM4159" i="7"/>
  <c r="AL4159" i="7"/>
  <c r="AK4159" i="7"/>
  <c r="AJ4159" i="7"/>
  <c r="AI4159" i="7"/>
  <c r="AH4159" i="7"/>
  <c r="AG4159" i="7"/>
  <c r="T4159" i="7"/>
  <c r="L4159" i="7"/>
  <c r="M4159" i="7" s="1"/>
  <c r="J4159" i="7"/>
  <c r="I4159" i="7"/>
  <c r="AR4158" i="7"/>
  <c r="AQ4158" i="7"/>
  <c r="AP4158" i="7"/>
  <c r="AO4158" i="7"/>
  <c r="AN4158" i="7"/>
  <c r="AM4158" i="7"/>
  <c r="AL4158" i="7"/>
  <c r="AK4158" i="7"/>
  <c r="AJ4158" i="7"/>
  <c r="AI4158" i="7"/>
  <c r="AH4158" i="7"/>
  <c r="AG4158" i="7"/>
  <c r="T4158" i="7"/>
  <c r="L4158" i="7"/>
  <c r="N4158" i="7" s="1"/>
  <c r="I4158" i="7"/>
  <c r="J4158" i="7" s="1"/>
  <c r="AR4157" i="7"/>
  <c r="AQ4157" i="7"/>
  <c r="AP4157" i="7"/>
  <c r="AO4157" i="7"/>
  <c r="AN4157" i="7"/>
  <c r="AM4157" i="7"/>
  <c r="AL4157" i="7"/>
  <c r="AK4157" i="7"/>
  <c r="AJ4157" i="7"/>
  <c r="AI4157" i="7"/>
  <c r="AH4157" i="7"/>
  <c r="AG4157" i="7"/>
  <c r="T4157" i="7"/>
  <c r="L4157" i="7"/>
  <c r="J4157" i="7"/>
  <c r="I4157" i="7"/>
  <c r="AR4156" i="7"/>
  <c r="AQ4156" i="7"/>
  <c r="AP4156" i="7"/>
  <c r="AO4156" i="7"/>
  <c r="AN4156" i="7"/>
  <c r="AM4156" i="7"/>
  <c r="AL4156" i="7"/>
  <c r="AK4156" i="7"/>
  <c r="AJ4156" i="7"/>
  <c r="AI4156" i="7"/>
  <c r="AH4156" i="7"/>
  <c r="AG4156" i="7"/>
  <c r="T4156" i="7"/>
  <c r="L4156" i="7"/>
  <c r="J4156" i="7"/>
  <c r="I4156" i="7"/>
  <c r="AR4155" i="7"/>
  <c r="AQ4155" i="7"/>
  <c r="AP4155" i="7"/>
  <c r="AO4155" i="7"/>
  <c r="AN4155" i="7"/>
  <c r="AM4155" i="7"/>
  <c r="AL4155" i="7"/>
  <c r="AK4155" i="7"/>
  <c r="AJ4155" i="7"/>
  <c r="AI4155" i="7"/>
  <c r="AH4155" i="7"/>
  <c r="AG4155" i="7"/>
  <c r="T4155" i="7"/>
  <c r="L4155" i="7"/>
  <c r="N4155" i="7" s="1"/>
  <c r="I4155" i="7"/>
  <c r="J4155" i="7" s="1"/>
  <c r="AR4154" i="7"/>
  <c r="AQ4154" i="7"/>
  <c r="AP4154" i="7"/>
  <c r="AO4154" i="7"/>
  <c r="AN4154" i="7"/>
  <c r="AM4154" i="7"/>
  <c r="AL4154" i="7"/>
  <c r="AK4154" i="7"/>
  <c r="AJ4154" i="7"/>
  <c r="AI4154" i="7"/>
  <c r="AH4154" i="7"/>
  <c r="AG4154" i="7"/>
  <c r="T4154" i="7"/>
  <c r="L4154" i="7"/>
  <c r="M4154" i="7" s="1"/>
  <c r="I4154" i="7"/>
  <c r="J4154" i="7" s="1"/>
  <c r="AR4153" i="7"/>
  <c r="AQ4153" i="7"/>
  <c r="AP4153" i="7"/>
  <c r="AO4153" i="7"/>
  <c r="AN4153" i="7"/>
  <c r="AM4153" i="7"/>
  <c r="AL4153" i="7"/>
  <c r="AK4153" i="7"/>
  <c r="AJ4153" i="7"/>
  <c r="AI4153" i="7"/>
  <c r="AH4153" i="7"/>
  <c r="AG4153" i="7"/>
  <c r="T4153" i="7"/>
  <c r="L4153" i="7"/>
  <c r="J4153" i="7"/>
  <c r="I4153" i="7"/>
  <c r="AR4152" i="7"/>
  <c r="AQ4152" i="7"/>
  <c r="AP4152" i="7"/>
  <c r="AO4152" i="7"/>
  <c r="AN4152" i="7"/>
  <c r="AM4152" i="7"/>
  <c r="AL4152" i="7"/>
  <c r="AK4152" i="7"/>
  <c r="AJ4152" i="7"/>
  <c r="AI4152" i="7"/>
  <c r="AH4152" i="7"/>
  <c r="AG4152" i="7"/>
  <c r="T4152" i="7"/>
  <c r="L4152" i="7"/>
  <c r="M4152" i="7" s="1"/>
  <c r="I4152" i="7"/>
  <c r="J4152" i="7" s="1"/>
  <c r="AR4151" i="7"/>
  <c r="AQ4151" i="7"/>
  <c r="AP4151" i="7"/>
  <c r="AO4151" i="7"/>
  <c r="AN4151" i="7"/>
  <c r="AM4151" i="7"/>
  <c r="AL4151" i="7"/>
  <c r="AK4151" i="7"/>
  <c r="AJ4151" i="7"/>
  <c r="AI4151" i="7"/>
  <c r="AH4151" i="7"/>
  <c r="AG4151" i="7"/>
  <c r="T4151" i="7"/>
  <c r="L4151" i="7"/>
  <c r="M4151" i="7" s="1"/>
  <c r="I4151" i="7"/>
  <c r="J4151" i="7" s="1"/>
  <c r="AR4150" i="7"/>
  <c r="AQ4150" i="7"/>
  <c r="AP4150" i="7"/>
  <c r="AO4150" i="7"/>
  <c r="AN4150" i="7"/>
  <c r="AM4150" i="7"/>
  <c r="AL4150" i="7"/>
  <c r="AK4150" i="7"/>
  <c r="AJ4150" i="7"/>
  <c r="AI4150" i="7"/>
  <c r="AH4150" i="7"/>
  <c r="AG4150" i="7"/>
  <c r="T4150" i="7"/>
  <c r="L4150" i="7"/>
  <c r="I4150" i="7"/>
  <c r="J4150" i="7" s="1"/>
  <c r="AR4149" i="7"/>
  <c r="AQ4149" i="7"/>
  <c r="AP4149" i="7"/>
  <c r="AO4149" i="7"/>
  <c r="AN4149" i="7"/>
  <c r="AM4149" i="7"/>
  <c r="AL4149" i="7"/>
  <c r="AK4149" i="7"/>
  <c r="AJ4149" i="7"/>
  <c r="AI4149" i="7"/>
  <c r="AH4149" i="7"/>
  <c r="AG4149" i="7"/>
  <c r="T4149" i="7"/>
  <c r="L4149" i="7"/>
  <c r="N4149" i="7" s="1"/>
  <c r="J4149" i="7"/>
  <c r="I4149" i="7"/>
  <c r="AR4148" i="7"/>
  <c r="AQ4148" i="7"/>
  <c r="AP4148" i="7"/>
  <c r="AO4148" i="7"/>
  <c r="AN4148" i="7"/>
  <c r="AM4148" i="7"/>
  <c r="AL4148" i="7"/>
  <c r="AK4148" i="7"/>
  <c r="AJ4148" i="7"/>
  <c r="AI4148" i="7"/>
  <c r="AH4148" i="7"/>
  <c r="AG4148" i="7"/>
  <c r="T4148" i="7"/>
  <c r="L4148" i="7"/>
  <c r="I4148" i="7"/>
  <c r="J4148" i="7" s="1"/>
  <c r="AR4147" i="7"/>
  <c r="AQ4147" i="7"/>
  <c r="AP4147" i="7"/>
  <c r="AO4147" i="7"/>
  <c r="AN4147" i="7"/>
  <c r="AM4147" i="7"/>
  <c r="AL4147" i="7"/>
  <c r="AK4147" i="7"/>
  <c r="AJ4147" i="7"/>
  <c r="AI4147" i="7"/>
  <c r="AH4147" i="7"/>
  <c r="AG4147" i="7"/>
  <c r="T4147" i="7"/>
  <c r="L4147" i="7"/>
  <c r="J4147" i="7"/>
  <c r="I4147" i="7"/>
  <c r="AR4146" i="7"/>
  <c r="AQ4146" i="7"/>
  <c r="AP4146" i="7"/>
  <c r="AO4146" i="7"/>
  <c r="AN4146" i="7"/>
  <c r="AM4146" i="7"/>
  <c r="AL4146" i="7"/>
  <c r="AK4146" i="7"/>
  <c r="AJ4146" i="7"/>
  <c r="AI4146" i="7"/>
  <c r="AH4146" i="7"/>
  <c r="AG4146" i="7"/>
  <c r="T4146" i="7"/>
  <c r="L4146" i="7"/>
  <c r="N4146" i="7" s="1"/>
  <c r="I4146" i="7"/>
  <c r="J4146" i="7" s="1"/>
  <c r="AR4145" i="7"/>
  <c r="AQ4145" i="7"/>
  <c r="AP4145" i="7"/>
  <c r="AO4145" i="7"/>
  <c r="AN4145" i="7"/>
  <c r="AM4145" i="7"/>
  <c r="AL4145" i="7"/>
  <c r="AK4145" i="7"/>
  <c r="AJ4145" i="7"/>
  <c r="AI4145" i="7"/>
  <c r="AH4145" i="7"/>
  <c r="AG4145" i="7"/>
  <c r="T4145" i="7"/>
  <c r="L4145" i="7"/>
  <c r="M4145" i="7" s="1"/>
  <c r="J4145" i="7"/>
  <c r="I4145" i="7"/>
  <c r="AR4144" i="7"/>
  <c r="AQ4144" i="7"/>
  <c r="AP4144" i="7"/>
  <c r="AO4144" i="7"/>
  <c r="AN4144" i="7"/>
  <c r="AM4144" i="7"/>
  <c r="AL4144" i="7"/>
  <c r="AK4144" i="7"/>
  <c r="AJ4144" i="7"/>
  <c r="AI4144" i="7"/>
  <c r="AH4144" i="7"/>
  <c r="AG4144" i="7"/>
  <c r="T4144" i="7"/>
  <c r="L4144" i="7"/>
  <c r="I4144" i="7"/>
  <c r="J4144" i="7" s="1"/>
  <c r="AR4143" i="7"/>
  <c r="AQ4143" i="7"/>
  <c r="AP4143" i="7"/>
  <c r="AO4143" i="7"/>
  <c r="AN4143" i="7"/>
  <c r="AM4143" i="7"/>
  <c r="AL4143" i="7"/>
  <c r="AK4143" i="7"/>
  <c r="AJ4143" i="7"/>
  <c r="AI4143" i="7"/>
  <c r="AH4143" i="7"/>
  <c r="AG4143" i="7"/>
  <c r="T4143" i="7"/>
  <c r="L4143" i="7"/>
  <c r="N4143" i="7" s="1"/>
  <c r="I4143" i="7"/>
  <c r="J4143" i="7" s="1"/>
  <c r="AR4142" i="7"/>
  <c r="AQ4142" i="7"/>
  <c r="AP4142" i="7"/>
  <c r="AO4142" i="7"/>
  <c r="AN4142" i="7"/>
  <c r="AM4142" i="7"/>
  <c r="AL4142" i="7"/>
  <c r="AK4142" i="7"/>
  <c r="AJ4142" i="7"/>
  <c r="AI4142" i="7"/>
  <c r="AH4142" i="7"/>
  <c r="AG4142" i="7"/>
  <c r="T4142" i="7"/>
  <c r="L4142" i="7"/>
  <c r="N4142" i="7" s="1"/>
  <c r="J4142" i="7"/>
  <c r="I4142" i="7"/>
  <c r="AR4141" i="7"/>
  <c r="AQ4141" i="7"/>
  <c r="AP4141" i="7"/>
  <c r="AO4141" i="7"/>
  <c r="AN4141" i="7"/>
  <c r="AM4141" i="7"/>
  <c r="AL4141" i="7"/>
  <c r="AK4141" i="7"/>
  <c r="AJ4141" i="7"/>
  <c r="AI4141" i="7"/>
  <c r="AH4141" i="7"/>
  <c r="AG4141" i="7"/>
  <c r="T4141" i="7"/>
  <c r="L4141" i="7"/>
  <c r="N4141" i="7" s="1"/>
  <c r="I4141" i="7"/>
  <c r="J4141" i="7" s="1"/>
  <c r="AR4140" i="7"/>
  <c r="AQ4140" i="7"/>
  <c r="AP4140" i="7"/>
  <c r="AO4140" i="7"/>
  <c r="AN4140" i="7"/>
  <c r="AM4140" i="7"/>
  <c r="AL4140" i="7"/>
  <c r="AK4140" i="7"/>
  <c r="AJ4140" i="7"/>
  <c r="AI4140" i="7"/>
  <c r="AH4140" i="7"/>
  <c r="AG4140" i="7"/>
  <c r="T4140" i="7"/>
  <c r="L4140" i="7"/>
  <c r="I4140" i="7"/>
  <c r="J4140" i="7" s="1"/>
  <c r="AR4139" i="7"/>
  <c r="AQ4139" i="7"/>
  <c r="AP4139" i="7"/>
  <c r="AO4139" i="7"/>
  <c r="AN4139" i="7"/>
  <c r="AM4139" i="7"/>
  <c r="AL4139" i="7"/>
  <c r="AK4139" i="7"/>
  <c r="AJ4139" i="7"/>
  <c r="AI4139" i="7"/>
  <c r="AH4139" i="7"/>
  <c r="AG4139" i="7"/>
  <c r="T4139" i="7"/>
  <c r="L4139" i="7"/>
  <c r="J4139" i="7"/>
  <c r="I4139" i="7"/>
  <c r="AR4138" i="7"/>
  <c r="AQ4138" i="7"/>
  <c r="AP4138" i="7"/>
  <c r="AO4138" i="7"/>
  <c r="AN4138" i="7"/>
  <c r="AM4138" i="7"/>
  <c r="AL4138" i="7"/>
  <c r="AK4138" i="7"/>
  <c r="AJ4138" i="7"/>
  <c r="AI4138" i="7"/>
  <c r="AH4138" i="7"/>
  <c r="AG4138" i="7"/>
  <c r="T4138" i="7"/>
  <c r="L4138" i="7"/>
  <c r="N4138" i="7" s="1"/>
  <c r="J4138" i="7"/>
  <c r="I4138" i="7"/>
  <c r="AR4137" i="7"/>
  <c r="AQ4137" i="7"/>
  <c r="AP4137" i="7"/>
  <c r="AO4137" i="7"/>
  <c r="AN4137" i="7"/>
  <c r="AM4137" i="7"/>
  <c r="AL4137" i="7"/>
  <c r="AK4137" i="7"/>
  <c r="AJ4137" i="7"/>
  <c r="AI4137" i="7"/>
  <c r="AH4137" i="7"/>
  <c r="AG4137" i="7"/>
  <c r="T4137" i="7"/>
  <c r="L4137" i="7"/>
  <c r="M4137" i="7" s="1"/>
  <c r="J4137" i="7"/>
  <c r="I4137" i="7"/>
  <c r="AR4136" i="7"/>
  <c r="AQ4136" i="7"/>
  <c r="AP4136" i="7"/>
  <c r="AO4136" i="7"/>
  <c r="AN4136" i="7"/>
  <c r="AM4136" i="7"/>
  <c r="AL4136" i="7"/>
  <c r="AK4136" i="7"/>
  <c r="AJ4136" i="7"/>
  <c r="AI4136" i="7"/>
  <c r="AH4136" i="7"/>
  <c r="AG4136" i="7"/>
  <c r="T4136" i="7"/>
  <c r="L4136" i="7"/>
  <c r="M4136" i="7" s="1"/>
  <c r="I4136" i="7"/>
  <c r="J4136" i="7" s="1"/>
  <c r="AR4135" i="7"/>
  <c r="AQ4135" i="7"/>
  <c r="AP4135" i="7"/>
  <c r="AO4135" i="7"/>
  <c r="AN4135" i="7"/>
  <c r="AM4135" i="7"/>
  <c r="AL4135" i="7"/>
  <c r="AK4135" i="7"/>
  <c r="AJ4135" i="7"/>
  <c r="AI4135" i="7"/>
  <c r="AH4135" i="7"/>
  <c r="AG4135" i="7"/>
  <c r="T4135" i="7"/>
  <c r="L4135" i="7"/>
  <c r="I4135" i="7"/>
  <c r="J4135" i="7" s="1"/>
  <c r="AR4134" i="7"/>
  <c r="AQ4134" i="7"/>
  <c r="AP4134" i="7"/>
  <c r="AO4134" i="7"/>
  <c r="AN4134" i="7"/>
  <c r="AM4134" i="7"/>
  <c r="AL4134" i="7"/>
  <c r="AK4134" i="7"/>
  <c r="AJ4134" i="7"/>
  <c r="AI4134" i="7"/>
  <c r="AH4134" i="7"/>
  <c r="AG4134" i="7"/>
  <c r="T4134" i="7"/>
  <c r="L4134" i="7"/>
  <c r="J4134" i="7"/>
  <c r="I4134" i="7"/>
  <c r="AR4133" i="7"/>
  <c r="AQ4133" i="7"/>
  <c r="AP4133" i="7"/>
  <c r="AO4133" i="7"/>
  <c r="AN4133" i="7"/>
  <c r="AM4133" i="7"/>
  <c r="AL4133" i="7"/>
  <c r="AK4133" i="7"/>
  <c r="AJ4133" i="7"/>
  <c r="AI4133" i="7"/>
  <c r="AH4133" i="7"/>
  <c r="AG4133" i="7"/>
  <c r="T4133" i="7"/>
  <c r="L4133" i="7"/>
  <c r="N4133" i="7" s="1"/>
  <c r="I4133" i="7"/>
  <c r="J4133" i="7" s="1"/>
  <c r="AR4132" i="7"/>
  <c r="AQ4132" i="7"/>
  <c r="AP4132" i="7"/>
  <c r="AO4132" i="7"/>
  <c r="AN4132" i="7"/>
  <c r="AM4132" i="7"/>
  <c r="AL4132" i="7"/>
  <c r="AK4132" i="7"/>
  <c r="AJ4132" i="7"/>
  <c r="AI4132" i="7"/>
  <c r="AH4132" i="7"/>
  <c r="AG4132" i="7"/>
  <c r="T4132" i="7"/>
  <c r="L4132" i="7"/>
  <c r="J4132" i="7"/>
  <c r="I4132" i="7"/>
  <c r="AR4131" i="7"/>
  <c r="AQ4131" i="7"/>
  <c r="AP4131" i="7"/>
  <c r="AO4131" i="7"/>
  <c r="AN4131" i="7"/>
  <c r="AM4131" i="7"/>
  <c r="AL4131" i="7"/>
  <c r="AK4131" i="7"/>
  <c r="AJ4131" i="7"/>
  <c r="AI4131" i="7"/>
  <c r="AH4131" i="7"/>
  <c r="AG4131" i="7"/>
  <c r="T4131" i="7"/>
  <c r="L4131" i="7"/>
  <c r="I4131" i="7"/>
  <c r="J4131" i="7" s="1"/>
  <c r="AR4130" i="7"/>
  <c r="AQ4130" i="7"/>
  <c r="AP4130" i="7"/>
  <c r="AO4130" i="7"/>
  <c r="AN4130" i="7"/>
  <c r="AM4130" i="7"/>
  <c r="AL4130" i="7"/>
  <c r="AK4130" i="7"/>
  <c r="AJ4130" i="7"/>
  <c r="AI4130" i="7"/>
  <c r="AH4130" i="7"/>
  <c r="AG4130" i="7"/>
  <c r="T4130" i="7"/>
  <c r="L4130" i="7"/>
  <c r="I4130" i="7"/>
  <c r="J4130" i="7" s="1"/>
  <c r="AR4129" i="7"/>
  <c r="AQ4129" i="7"/>
  <c r="AP4129" i="7"/>
  <c r="AO4129" i="7"/>
  <c r="AN4129" i="7"/>
  <c r="AM4129" i="7"/>
  <c r="AL4129" i="7"/>
  <c r="AK4129" i="7"/>
  <c r="AJ4129" i="7"/>
  <c r="AI4129" i="7"/>
  <c r="AH4129" i="7"/>
  <c r="AG4129" i="7"/>
  <c r="T4129" i="7"/>
  <c r="L4129" i="7"/>
  <c r="M4129" i="7" s="1"/>
  <c r="J4129" i="7"/>
  <c r="I4129" i="7"/>
  <c r="AR4128" i="7"/>
  <c r="AQ4128" i="7"/>
  <c r="AP4128" i="7"/>
  <c r="AO4128" i="7"/>
  <c r="AN4128" i="7"/>
  <c r="AM4128" i="7"/>
  <c r="AL4128" i="7"/>
  <c r="AK4128" i="7"/>
  <c r="AJ4128" i="7"/>
  <c r="AI4128" i="7"/>
  <c r="AH4128" i="7"/>
  <c r="AG4128" i="7"/>
  <c r="T4128" i="7"/>
  <c r="L4128" i="7"/>
  <c r="N4128" i="7" s="1"/>
  <c r="I4128" i="7"/>
  <c r="J4128" i="7" s="1"/>
  <c r="AR4127" i="7"/>
  <c r="AQ4127" i="7"/>
  <c r="AP4127" i="7"/>
  <c r="AO4127" i="7"/>
  <c r="AN4127" i="7"/>
  <c r="AM4127" i="7"/>
  <c r="AL4127" i="7"/>
  <c r="AK4127" i="7"/>
  <c r="AJ4127" i="7"/>
  <c r="AI4127" i="7"/>
  <c r="AH4127" i="7"/>
  <c r="AG4127" i="7"/>
  <c r="T4127" i="7"/>
  <c r="L4127" i="7"/>
  <c r="N4127" i="7" s="1"/>
  <c r="I4127" i="7"/>
  <c r="J4127" i="7" s="1"/>
  <c r="AR4126" i="7"/>
  <c r="AQ4126" i="7"/>
  <c r="AP4126" i="7"/>
  <c r="AO4126" i="7"/>
  <c r="AN4126" i="7"/>
  <c r="AM4126" i="7"/>
  <c r="AL4126" i="7"/>
  <c r="AK4126" i="7"/>
  <c r="AJ4126" i="7"/>
  <c r="AI4126" i="7"/>
  <c r="AH4126" i="7"/>
  <c r="AG4126" i="7"/>
  <c r="T4126" i="7"/>
  <c r="L4126" i="7"/>
  <c r="M4126" i="7" s="1"/>
  <c r="I4126" i="7"/>
  <c r="J4126" i="7" s="1"/>
  <c r="AR4125" i="7"/>
  <c r="AQ4125" i="7"/>
  <c r="AP4125" i="7"/>
  <c r="AO4125" i="7"/>
  <c r="AN4125" i="7"/>
  <c r="AM4125" i="7"/>
  <c r="AL4125" i="7"/>
  <c r="AK4125" i="7"/>
  <c r="AJ4125" i="7"/>
  <c r="AI4125" i="7"/>
  <c r="AH4125" i="7"/>
  <c r="AG4125" i="7"/>
  <c r="T4125" i="7"/>
  <c r="L4125" i="7"/>
  <c r="I4125" i="7"/>
  <c r="J4125" i="7" s="1"/>
  <c r="AR4124" i="7"/>
  <c r="AQ4124" i="7"/>
  <c r="AP4124" i="7"/>
  <c r="AO4124" i="7"/>
  <c r="AN4124" i="7"/>
  <c r="AM4124" i="7"/>
  <c r="AL4124" i="7"/>
  <c r="AK4124" i="7"/>
  <c r="AJ4124" i="7"/>
  <c r="AI4124" i="7"/>
  <c r="AH4124" i="7"/>
  <c r="AG4124" i="7"/>
  <c r="T4124" i="7"/>
  <c r="L4124" i="7"/>
  <c r="M4124" i="7" s="1"/>
  <c r="J4124" i="7"/>
  <c r="I4124" i="7"/>
  <c r="AR4123" i="7"/>
  <c r="AQ4123" i="7"/>
  <c r="AP4123" i="7"/>
  <c r="AO4123" i="7"/>
  <c r="AN4123" i="7"/>
  <c r="AM4123" i="7"/>
  <c r="AL4123" i="7"/>
  <c r="AK4123" i="7"/>
  <c r="AJ4123" i="7"/>
  <c r="AI4123" i="7"/>
  <c r="AH4123" i="7"/>
  <c r="AG4123" i="7"/>
  <c r="T4123" i="7"/>
  <c r="L4123" i="7"/>
  <c r="N4123" i="7" s="1"/>
  <c r="J4123" i="7"/>
  <c r="I4123" i="7"/>
  <c r="AR4122" i="7"/>
  <c r="AQ4122" i="7"/>
  <c r="AP4122" i="7"/>
  <c r="AO4122" i="7"/>
  <c r="AN4122" i="7"/>
  <c r="AM4122" i="7"/>
  <c r="AL4122" i="7"/>
  <c r="AK4122" i="7"/>
  <c r="AJ4122" i="7"/>
  <c r="AI4122" i="7"/>
  <c r="AH4122" i="7"/>
  <c r="AG4122" i="7"/>
  <c r="T4122" i="7"/>
  <c r="L4122" i="7"/>
  <c r="N4122" i="7" s="1"/>
  <c r="I4122" i="7"/>
  <c r="J4122" i="7" s="1"/>
  <c r="AR4121" i="7"/>
  <c r="AQ4121" i="7"/>
  <c r="AP4121" i="7"/>
  <c r="AO4121" i="7"/>
  <c r="AN4121" i="7"/>
  <c r="AM4121" i="7"/>
  <c r="AL4121" i="7"/>
  <c r="AK4121" i="7"/>
  <c r="AJ4121" i="7"/>
  <c r="AI4121" i="7"/>
  <c r="AH4121" i="7"/>
  <c r="AG4121" i="7"/>
  <c r="T4121" i="7"/>
  <c r="L4121" i="7"/>
  <c r="J4121" i="7"/>
  <c r="I4121" i="7"/>
  <c r="AR4120" i="7"/>
  <c r="AQ4120" i="7"/>
  <c r="AP4120" i="7"/>
  <c r="AO4120" i="7"/>
  <c r="AN4120" i="7"/>
  <c r="AM4120" i="7"/>
  <c r="AL4120" i="7"/>
  <c r="AK4120" i="7"/>
  <c r="AJ4120" i="7"/>
  <c r="AI4120" i="7"/>
  <c r="AH4120" i="7"/>
  <c r="AG4120" i="7"/>
  <c r="T4120" i="7"/>
  <c r="L4120" i="7"/>
  <c r="M4120" i="7" s="1"/>
  <c r="I4120" i="7"/>
  <c r="J4120" i="7" s="1"/>
  <c r="AR4119" i="7"/>
  <c r="AQ4119" i="7"/>
  <c r="AP4119" i="7"/>
  <c r="AO4119" i="7"/>
  <c r="AN4119" i="7"/>
  <c r="AM4119" i="7"/>
  <c r="AL4119" i="7"/>
  <c r="AK4119" i="7"/>
  <c r="AJ4119" i="7"/>
  <c r="AI4119" i="7"/>
  <c r="AH4119" i="7"/>
  <c r="AG4119" i="7"/>
  <c r="T4119" i="7"/>
  <c r="L4119" i="7"/>
  <c r="J4119" i="7"/>
  <c r="I4119" i="7"/>
  <c r="AR4118" i="7"/>
  <c r="AQ4118" i="7"/>
  <c r="AP4118" i="7"/>
  <c r="AO4118" i="7"/>
  <c r="AN4118" i="7"/>
  <c r="AM4118" i="7"/>
  <c r="AL4118" i="7"/>
  <c r="AK4118" i="7"/>
  <c r="AJ4118" i="7"/>
  <c r="AI4118" i="7"/>
  <c r="AH4118" i="7"/>
  <c r="AG4118" i="7"/>
  <c r="T4118" i="7"/>
  <c r="L4118" i="7"/>
  <c r="N4118" i="7" s="1"/>
  <c r="I4118" i="7"/>
  <c r="J4118" i="7" s="1"/>
  <c r="AR4117" i="7"/>
  <c r="AQ4117" i="7"/>
  <c r="AP4117" i="7"/>
  <c r="AO4117" i="7"/>
  <c r="AN4117" i="7"/>
  <c r="AM4117" i="7"/>
  <c r="AL4117" i="7"/>
  <c r="AK4117" i="7"/>
  <c r="AJ4117" i="7"/>
  <c r="AI4117" i="7"/>
  <c r="AH4117" i="7"/>
  <c r="AG4117" i="7"/>
  <c r="T4117" i="7"/>
  <c r="L4117" i="7"/>
  <c r="N4117" i="7" s="1"/>
  <c r="I4117" i="7"/>
  <c r="J4117" i="7" s="1"/>
  <c r="AR4116" i="7"/>
  <c r="AQ4116" i="7"/>
  <c r="AP4116" i="7"/>
  <c r="AO4116" i="7"/>
  <c r="AN4116" i="7"/>
  <c r="AM4116" i="7"/>
  <c r="AL4116" i="7"/>
  <c r="AK4116" i="7"/>
  <c r="AJ4116" i="7"/>
  <c r="AI4116" i="7"/>
  <c r="AH4116" i="7"/>
  <c r="AG4116" i="7"/>
  <c r="T4116" i="7"/>
  <c r="L4116" i="7"/>
  <c r="J4116" i="7"/>
  <c r="I4116" i="7"/>
  <c r="AR4115" i="7"/>
  <c r="AQ4115" i="7"/>
  <c r="AP4115" i="7"/>
  <c r="AO4115" i="7"/>
  <c r="AN4115" i="7"/>
  <c r="AM4115" i="7"/>
  <c r="AL4115" i="7"/>
  <c r="AK4115" i="7"/>
  <c r="AJ4115" i="7"/>
  <c r="AI4115" i="7"/>
  <c r="AH4115" i="7"/>
  <c r="AG4115" i="7"/>
  <c r="T4115" i="7"/>
  <c r="L4115" i="7"/>
  <c r="M4115" i="7" s="1"/>
  <c r="I4115" i="7"/>
  <c r="J4115" i="7" s="1"/>
  <c r="AR4114" i="7"/>
  <c r="AQ4114" i="7"/>
  <c r="AP4114" i="7"/>
  <c r="AO4114" i="7"/>
  <c r="AN4114" i="7"/>
  <c r="AM4114" i="7"/>
  <c r="AL4114" i="7"/>
  <c r="AK4114" i="7"/>
  <c r="AJ4114" i="7"/>
  <c r="AI4114" i="7"/>
  <c r="AH4114" i="7"/>
  <c r="AG4114" i="7"/>
  <c r="T4114" i="7"/>
  <c r="L4114" i="7"/>
  <c r="M4114" i="7" s="1"/>
  <c r="I4114" i="7"/>
  <c r="J4114" i="7" s="1"/>
  <c r="AR4113" i="7"/>
  <c r="AQ4113" i="7"/>
  <c r="AP4113" i="7"/>
  <c r="AO4113" i="7"/>
  <c r="AN4113" i="7"/>
  <c r="AM4113" i="7"/>
  <c r="AL4113" i="7"/>
  <c r="AK4113" i="7"/>
  <c r="AJ4113" i="7"/>
  <c r="AI4113" i="7"/>
  <c r="AH4113" i="7"/>
  <c r="AG4113" i="7"/>
  <c r="T4113" i="7"/>
  <c r="L4113" i="7"/>
  <c r="J4113" i="7"/>
  <c r="I4113" i="7"/>
  <c r="AR4112" i="7"/>
  <c r="AQ4112" i="7"/>
  <c r="AP4112" i="7"/>
  <c r="AO4112" i="7"/>
  <c r="AN4112" i="7"/>
  <c r="AM4112" i="7"/>
  <c r="AL4112" i="7"/>
  <c r="AK4112" i="7"/>
  <c r="AJ4112" i="7"/>
  <c r="AI4112" i="7"/>
  <c r="AH4112" i="7"/>
  <c r="AG4112" i="7"/>
  <c r="T4112" i="7"/>
  <c r="L4112" i="7"/>
  <c r="I4112" i="7"/>
  <c r="J4112" i="7" s="1"/>
  <c r="AR4111" i="7"/>
  <c r="AQ4111" i="7"/>
  <c r="AP4111" i="7"/>
  <c r="AO4111" i="7"/>
  <c r="AN4111" i="7"/>
  <c r="AM4111" i="7"/>
  <c r="AL4111" i="7"/>
  <c r="AK4111" i="7"/>
  <c r="AJ4111" i="7"/>
  <c r="AI4111" i="7"/>
  <c r="AH4111" i="7"/>
  <c r="AG4111" i="7"/>
  <c r="T4111" i="7"/>
  <c r="L4111" i="7"/>
  <c r="J4111" i="7"/>
  <c r="I4111" i="7"/>
  <c r="AR4110" i="7"/>
  <c r="AQ4110" i="7"/>
  <c r="AP4110" i="7"/>
  <c r="AO4110" i="7"/>
  <c r="AN4110" i="7"/>
  <c r="AM4110" i="7"/>
  <c r="AL4110" i="7"/>
  <c r="AK4110" i="7"/>
  <c r="AJ4110" i="7"/>
  <c r="AI4110" i="7"/>
  <c r="AH4110" i="7"/>
  <c r="AG4110" i="7"/>
  <c r="T4110" i="7"/>
  <c r="L4110" i="7"/>
  <c r="N4110" i="7" s="1"/>
  <c r="J4110" i="7"/>
  <c r="I4110" i="7"/>
  <c r="AR4109" i="7"/>
  <c r="AQ4109" i="7"/>
  <c r="AP4109" i="7"/>
  <c r="AO4109" i="7"/>
  <c r="AN4109" i="7"/>
  <c r="AM4109" i="7"/>
  <c r="AL4109" i="7"/>
  <c r="AK4109" i="7"/>
  <c r="AJ4109" i="7"/>
  <c r="AI4109" i="7"/>
  <c r="AH4109" i="7"/>
  <c r="AG4109" i="7"/>
  <c r="T4109" i="7"/>
  <c r="L4109" i="7"/>
  <c r="M4109" i="7" s="1"/>
  <c r="I4109" i="7"/>
  <c r="J4109" i="7" s="1"/>
  <c r="AR4108" i="7"/>
  <c r="AQ4108" i="7"/>
  <c r="AP4108" i="7"/>
  <c r="AO4108" i="7"/>
  <c r="AN4108" i="7"/>
  <c r="AM4108" i="7"/>
  <c r="AL4108" i="7"/>
  <c r="AK4108" i="7"/>
  <c r="AJ4108" i="7"/>
  <c r="AI4108" i="7"/>
  <c r="AH4108" i="7"/>
  <c r="AG4108" i="7"/>
  <c r="T4108" i="7"/>
  <c r="L4108" i="7"/>
  <c r="I4108" i="7"/>
  <c r="J4108" i="7" s="1"/>
  <c r="AR4107" i="7"/>
  <c r="AQ4107" i="7"/>
  <c r="AP4107" i="7"/>
  <c r="AO4107" i="7"/>
  <c r="AN4107" i="7"/>
  <c r="AM4107" i="7"/>
  <c r="AL4107" i="7"/>
  <c r="AK4107" i="7"/>
  <c r="AJ4107" i="7"/>
  <c r="AI4107" i="7"/>
  <c r="AH4107" i="7"/>
  <c r="AG4107" i="7"/>
  <c r="T4107" i="7"/>
  <c r="L4107" i="7"/>
  <c r="J4107" i="7"/>
  <c r="I4107" i="7"/>
  <c r="AR4106" i="7"/>
  <c r="AQ4106" i="7"/>
  <c r="AP4106" i="7"/>
  <c r="AO4106" i="7"/>
  <c r="AN4106" i="7"/>
  <c r="AM4106" i="7"/>
  <c r="AL4106" i="7"/>
  <c r="AK4106" i="7"/>
  <c r="AJ4106" i="7"/>
  <c r="AI4106" i="7"/>
  <c r="AH4106" i="7"/>
  <c r="AG4106" i="7"/>
  <c r="T4106" i="7"/>
  <c r="L4106" i="7"/>
  <c r="N4106" i="7" s="1"/>
  <c r="I4106" i="7"/>
  <c r="J4106" i="7" s="1"/>
  <c r="AR4105" i="7"/>
  <c r="AQ4105" i="7"/>
  <c r="AP4105" i="7"/>
  <c r="AO4105" i="7"/>
  <c r="AN4105" i="7"/>
  <c r="AM4105" i="7"/>
  <c r="AL4105" i="7"/>
  <c r="AK4105" i="7"/>
  <c r="AJ4105" i="7"/>
  <c r="AI4105" i="7"/>
  <c r="AH4105" i="7"/>
  <c r="AG4105" i="7"/>
  <c r="T4105" i="7"/>
  <c r="L4105" i="7"/>
  <c r="M4105" i="7" s="1"/>
  <c r="J4105" i="7"/>
  <c r="I4105" i="7"/>
  <c r="AR4104" i="7"/>
  <c r="AQ4104" i="7"/>
  <c r="AP4104" i="7"/>
  <c r="AO4104" i="7"/>
  <c r="AN4104" i="7"/>
  <c r="AM4104" i="7"/>
  <c r="AL4104" i="7"/>
  <c r="AK4104" i="7"/>
  <c r="AJ4104" i="7"/>
  <c r="AI4104" i="7"/>
  <c r="AH4104" i="7"/>
  <c r="AG4104" i="7"/>
  <c r="T4104" i="7"/>
  <c r="L4104" i="7"/>
  <c r="M4104" i="7" s="1"/>
  <c r="I4104" i="7"/>
  <c r="J4104" i="7" s="1"/>
  <c r="AR4103" i="7"/>
  <c r="AQ4103" i="7"/>
  <c r="AP4103" i="7"/>
  <c r="AO4103" i="7"/>
  <c r="AN4103" i="7"/>
  <c r="AM4103" i="7"/>
  <c r="AL4103" i="7"/>
  <c r="AK4103" i="7"/>
  <c r="AJ4103" i="7"/>
  <c r="AI4103" i="7"/>
  <c r="AH4103" i="7"/>
  <c r="AG4103" i="7"/>
  <c r="T4103" i="7"/>
  <c r="L4103" i="7"/>
  <c r="M4103" i="7" s="1"/>
  <c r="J4103" i="7"/>
  <c r="I4103" i="7"/>
  <c r="AR4102" i="7"/>
  <c r="AQ4102" i="7"/>
  <c r="AP4102" i="7"/>
  <c r="AO4102" i="7"/>
  <c r="AN4102" i="7"/>
  <c r="AM4102" i="7"/>
  <c r="AL4102" i="7"/>
  <c r="AK4102" i="7"/>
  <c r="AJ4102" i="7"/>
  <c r="AI4102" i="7"/>
  <c r="AH4102" i="7"/>
  <c r="AG4102" i="7"/>
  <c r="T4102" i="7"/>
  <c r="L4102" i="7"/>
  <c r="I4102" i="7"/>
  <c r="J4102" i="7" s="1"/>
  <c r="AR4101" i="7"/>
  <c r="AQ4101" i="7"/>
  <c r="AP4101" i="7"/>
  <c r="AO4101" i="7"/>
  <c r="AN4101" i="7"/>
  <c r="AM4101" i="7"/>
  <c r="AL4101" i="7"/>
  <c r="AK4101" i="7"/>
  <c r="AJ4101" i="7"/>
  <c r="AI4101" i="7"/>
  <c r="AH4101" i="7"/>
  <c r="AG4101" i="7"/>
  <c r="T4101" i="7"/>
  <c r="L4101" i="7"/>
  <c r="N4101" i="7" s="1"/>
  <c r="J4101" i="7"/>
  <c r="I4101" i="7"/>
  <c r="AR4100" i="7"/>
  <c r="AQ4100" i="7"/>
  <c r="AP4100" i="7"/>
  <c r="AO4100" i="7"/>
  <c r="AN4100" i="7"/>
  <c r="AM4100" i="7"/>
  <c r="AL4100" i="7"/>
  <c r="AK4100" i="7"/>
  <c r="AJ4100" i="7"/>
  <c r="AI4100" i="7"/>
  <c r="AH4100" i="7"/>
  <c r="AG4100" i="7"/>
  <c r="T4100" i="7"/>
  <c r="L4100" i="7"/>
  <c r="N4100" i="7" s="1"/>
  <c r="I4100" i="7"/>
  <c r="J4100" i="7" s="1"/>
  <c r="AR4099" i="7"/>
  <c r="AQ4099" i="7"/>
  <c r="AP4099" i="7"/>
  <c r="AO4099" i="7"/>
  <c r="AN4099" i="7"/>
  <c r="AM4099" i="7"/>
  <c r="AL4099" i="7"/>
  <c r="AK4099" i="7"/>
  <c r="AJ4099" i="7"/>
  <c r="AI4099" i="7"/>
  <c r="AH4099" i="7"/>
  <c r="AG4099" i="7"/>
  <c r="T4099" i="7"/>
  <c r="L4099" i="7"/>
  <c r="I4099" i="7"/>
  <c r="J4099" i="7" s="1"/>
  <c r="AR4098" i="7"/>
  <c r="AQ4098" i="7"/>
  <c r="AP4098" i="7"/>
  <c r="AO4098" i="7"/>
  <c r="AN4098" i="7"/>
  <c r="AM4098" i="7"/>
  <c r="AL4098" i="7"/>
  <c r="AK4098" i="7"/>
  <c r="AJ4098" i="7"/>
  <c r="AI4098" i="7"/>
  <c r="AH4098" i="7"/>
  <c r="AG4098" i="7"/>
  <c r="T4098" i="7"/>
  <c r="L4098" i="7"/>
  <c r="N4098" i="7" s="1"/>
  <c r="J4098" i="7"/>
  <c r="I4098" i="7"/>
  <c r="AR4097" i="7"/>
  <c r="AQ4097" i="7"/>
  <c r="AP4097" i="7"/>
  <c r="AO4097" i="7"/>
  <c r="AN4097" i="7"/>
  <c r="AM4097" i="7"/>
  <c r="AL4097" i="7"/>
  <c r="AK4097" i="7"/>
  <c r="AJ4097" i="7"/>
  <c r="AI4097" i="7"/>
  <c r="AH4097" i="7"/>
  <c r="AG4097" i="7"/>
  <c r="T4097" i="7"/>
  <c r="L4097" i="7"/>
  <c r="J4097" i="7"/>
  <c r="I4097" i="7"/>
  <c r="AR4096" i="7"/>
  <c r="AQ4096" i="7"/>
  <c r="AP4096" i="7"/>
  <c r="AO4096" i="7"/>
  <c r="AN4096" i="7"/>
  <c r="AM4096" i="7"/>
  <c r="AL4096" i="7"/>
  <c r="AK4096" i="7"/>
  <c r="AJ4096" i="7"/>
  <c r="AI4096" i="7"/>
  <c r="AH4096" i="7"/>
  <c r="AG4096" i="7"/>
  <c r="T4096" i="7"/>
  <c r="L4096" i="7"/>
  <c r="I4096" i="7"/>
  <c r="J4096" i="7" s="1"/>
  <c r="AR4095" i="7"/>
  <c r="AQ4095" i="7"/>
  <c r="AP4095" i="7"/>
  <c r="AO4095" i="7"/>
  <c r="AN4095" i="7"/>
  <c r="AM4095" i="7"/>
  <c r="AL4095" i="7"/>
  <c r="AK4095" i="7"/>
  <c r="AJ4095" i="7"/>
  <c r="AI4095" i="7"/>
  <c r="AH4095" i="7"/>
  <c r="AG4095" i="7"/>
  <c r="T4095" i="7"/>
  <c r="L4095" i="7"/>
  <c r="J4095" i="7"/>
  <c r="I4095" i="7"/>
  <c r="AR4094" i="7"/>
  <c r="AQ4094" i="7"/>
  <c r="AP4094" i="7"/>
  <c r="AO4094" i="7"/>
  <c r="AN4094" i="7"/>
  <c r="AM4094" i="7"/>
  <c r="AL4094" i="7"/>
  <c r="AK4094" i="7"/>
  <c r="AJ4094" i="7"/>
  <c r="AI4094" i="7"/>
  <c r="AH4094" i="7"/>
  <c r="AG4094" i="7"/>
  <c r="T4094" i="7"/>
  <c r="L4094" i="7"/>
  <c r="I4094" i="7"/>
  <c r="J4094" i="7" s="1"/>
  <c r="AR4093" i="7"/>
  <c r="AQ4093" i="7"/>
  <c r="AP4093" i="7"/>
  <c r="AO4093" i="7"/>
  <c r="AN4093" i="7"/>
  <c r="AM4093" i="7"/>
  <c r="AL4093" i="7"/>
  <c r="AK4093" i="7"/>
  <c r="AJ4093" i="7"/>
  <c r="AI4093" i="7"/>
  <c r="AH4093" i="7"/>
  <c r="AG4093" i="7"/>
  <c r="T4093" i="7"/>
  <c r="L4093" i="7"/>
  <c r="M4093" i="7" s="1"/>
  <c r="J4093" i="7"/>
  <c r="I4093" i="7"/>
  <c r="AR4092" i="7"/>
  <c r="AQ4092" i="7"/>
  <c r="AP4092" i="7"/>
  <c r="AO4092" i="7"/>
  <c r="AN4092" i="7"/>
  <c r="AM4092" i="7"/>
  <c r="AL4092" i="7"/>
  <c r="AK4092" i="7"/>
  <c r="AJ4092" i="7"/>
  <c r="AI4092" i="7"/>
  <c r="AH4092" i="7"/>
  <c r="AG4092" i="7"/>
  <c r="T4092" i="7"/>
  <c r="L4092" i="7"/>
  <c r="N4092" i="7" s="1"/>
  <c r="J4092" i="7"/>
  <c r="I4092" i="7"/>
  <c r="AR4091" i="7"/>
  <c r="AQ4091" i="7"/>
  <c r="AP4091" i="7"/>
  <c r="AO4091" i="7"/>
  <c r="AN4091" i="7"/>
  <c r="AM4091" i="7"/>
  <c r="AL4091" i="7"/>
  <c r="AK4091" i="7"/>
  <c r="AJ4091" i="7"/>
  <c r="AI4091" i="7"/>
  <c r="AH4091" i="7"/>
  <c r="AG4091" i="7"/>
  <c r="T4091" i="7"/>
  <c r="L4091" i="7"/>
  <c r="I4091" i="7"/>
  <c r="J4091" i="7" s="1"/>
  <c r="AR4090" i="7"/>
  <c r="AQ4090" i="7"/>
  <c r="AP4090" i="7"/>
  <c r="AO4090" i="7"/>
  <c r="AN4090" i="7"/>
  <c r="AM4090" i="7"/>
  <c r="AL4090" i="7"/>
  <c r="AK4090" i="7"/>
  <c r="AJ4090" i="7"/>
  <c r="AI4090" i="7"/>
  <c r="AH4090" i="7"/>
  <c r="AG4090" i="7"/>
  <c r="T4090" i="7"/>
  <c r="L4090" i="7"/>
  <c r="N4090" i="7" s="1"/>
  <c r="I4090" i="7"/>
  <c r="J4090" i="7" s="1"/>
  <c r="AR4089" i="7"/>
  <c r="AQ4089" i="7"/>
  <c r="AP4089" i="7"/>
  <c r="AO4089" i="7"/>
  <c r="AN4089" i="7"/>
  <c r="AM4089" i="7"/>
  <c r="AL4089" i="7"/>
  <c r="AK4089" i="7"/>
  <c r="AJ4089" i="7"/>
  <c r="AI4089" i="7"/>
  <c r="AH4089" i="7"/>
  <c r="AG4089" i="7"/>
  <c r="T4089" i="7"/>
  <c r="L4089" i="7"/>
  <c r="N4089" i="7" s="1"/>
  <c r="J4089" i="7"/>
  <c r="I4089" i="7"/>
  <c r="AR4088" i="7"/>
  <c r="AQ4088" i="7"/>
  <c r="AP4088" i="7"/>
  <c r="AO4088" i="7"/>
  <c r="AN4088" i="7"/>
  <c r="AM4088" i="7"/>
  <c r="AL4088" i="7"/>
  <c r="AK4088" i="7"/>
  <c r="AJ4088" i="7"/>
  <c r="AI4088" i="7"/>
  <c r="AH4088" i="7"/>
  <c r="AG4088" i="7"/>
  <c r="T4088" i="7"/>
  <c r="L4088" i="7"/>
  <c r="M4088" i="7" s="1"/>
  <c r="I4088" i="7"/>
  <c r="J4088" i="7" s="1"/>
  <c r="AR4087" i="7"/>
  <c r="AQ4087" i="7"/>
  <c r="AP4087" i="7"/>
  <c r="AO4087" i="7"/>
  <c r="AN4087" i="7"/>
  <c r="AM4087" i="7"/>
  <c r="AL4087" i="7"/>
  <c r="AK4087" i="7"/>
  <c r="AJ4087" i="7"/>
  <c r="AI4087" i="7"/>
  <c r="AH4087" i="7"/>
  <c r="AG4087" i="7"/>
  <c r="T4087" i="7"/>
  <c r="L4087" i="7"/>
  <c r="I4087" i="7"/>
  <c r="J4087" i="7" s="1"/>
  <c r="AR4086" i="7"/>
  <c r="AQ4086" i="7"/>
  <c r="AP4086" i="7"/>
  <c r="AO4086" i="7"/>
  <c r="AN4086" i="7"/>
  <c r="AM4086" i="7"/>
  <c r="AL4086" i="7"/>
  <c r="AK4086" i="7"/>
  <c r="AJ4086" i="7"/>
  <c r="AI4086" i="7"/>
  <c r="AH4086" i="7"/>
  <c r="AG4086" i="7"/>
  <c r="T4086" i="7"/>
  <c r="L4086" i="7"/>
  <c r="J4086" i="7"/>
  <c r="I4086" i="7"/>
  <c r="AR4085" i="7"/>
  <c r="AQ4085" i="7"/>
  <c r="AP4085" i="7"/>
  <c r="AO4085" i="7"/>
  <c r="AN4085" i="7"/>
  <c r="AM4085" i="7"/>
  <c r="AL4085" i="7"/>
  <c r="AK4085" i="7"/>
  <c r="AJ4085" i="7"/>
  <c r="AI4085" i="7"/>
  <c r="AH4085" i="7"/>
  <c r="AG4085" i="7"/>
  <c r="T4085" i="7"/>
  <c r="L4085" i="7"/>
  <c r="I4085" i="7"/>
  <c r="J4085" i="7" s="1"/>
  <c r="AR4084" i="7"/>
  <c r="AQ4084" i="7"/>
  <c r="AP4084" i="7"/>
  <c r="AO4084" i="7"/>
  <c r="AN4084" i="7"/>
  <c r="AM4084" i="7"/>
  <c r="AL4084" i="7"/>
  <c r="AK4084" i="7"/>
  <c r="AJ4084" i="7"/>
  <c r="AI4084" i="7"/>
  <c r="AH4084" i="7"/>
  <c r="AG4084" i="7"/>
  <c r="T4084" i="7"/>
  <c r="L4084" i="7"/>
  <c r="N4084" i="7" s="1"/>
  <c r="J4084" i="7"/>
  <c r="I4084" i="7"/>
  <c r="AR4083" i="7"/>
  <c r="AQ4083" i="7"/>
  <c r="AP4083" i="7"/>
  <c r="AO4083" i="7"/>
  <c r="AN4083" i="7"/>
  <c r="AM4083" i="7"/>
  <c r="AL4083" i="7"/>
  <c r="AK4083" i="7"/>
  <c r="AJ4083" i="7"/>
  <c r="AI4083" i="7"/>
  <c r="AH4083" i="7"/>
  <c r="AG4083" i="7"/>
  <c r="T4083" i="7"/>
  <c r="L4083" i="7"/>
  <c r="J4083" i="7"/>
  <c r="I4083" i="7"/>
  <c r="AR4082" i="7"/>
  <c r="AQ4082" i="7"/>
  <c r="AP4082" i="7"/>
  <c r="AO4082" i="7"/>
  <c r="AN4082" i="7"/>
  <c r="AM4082" i="7"/>
  <c r="AL4082" i="7"/>
  <c r="AK4082" i="7"/>
  <c r="AJ4082" i="7"/>
  <c r="AI4082" i="7"/>
  <c r="AH4082" i="7"/>
  <c r="AG4082" i="7"/>
  <c r="T4082" i="7"/>
  <c r="L4082" i="7"/>
  <c r="I4082" i="7"/>
  <c r="J4082" i="7" s="1"/>
  <c r="AR4081" i="7"/>
  <c r="AQ4081" i="7"/>
  <c r="AP4081" i="7"/>
  <c r="AO4081" i="7"/>
  <c r="AN4081" i="7"/>
  <c r="AM4081" i="7"/>
  <c r="AL4081" i="7"/>
  <c r="AK4081" i="7"/>
  <c r="AJ4081" i="7"/>
  <c r="AI4081" i="7"/>
  <c r="AH4081" i="7"/>
  <c r="AG4081" i="7"/>
  <c r="T4081" i="7"/>
  <c r="L4081" i="7"/>
  <c r="M4081" i="7" s="1"/>
  <c r="J4081" i="7"/>
  <c r="I4081" i="7"/>
  <c r="AR4080" i="7"/>
  <c r="AQ4080" i="7"/>
  <c r="AP4080" i="7"/>
  <c r="AO4080" i="7"/>
  <c r="AN4080" i="7"/>
  <c r="AM4080" i="7"/>
  <c r="AL4080" i="7"/>
  <c r="AK4080" i="7"/>
  <c r="AJ4080" i="7"/>
  <c r="AI4080" i="7"/>
  <c r="AH4080" i="7"/>
  <c r="AG4080" i="7"/>
  <c r="T4080" i="7"/>
  <c r="L4080" i="7"/>
  <c r="N4080" i="7" s="1"/>
  <c r="I4080" i="7"/>
  <c r="J4080" i="7" s="1"/>
  <c r="AR4079" i="7"/>
  <c r="AQ4079" i="7"/>
  <c r="AP4079" i="7"/>
  <c r="AO4079" i="7"/>
  <c r="AN4079" i="7"/>
  <c r="AM4079" i="7"/>
  <c r="AL4079" i="7"/>
  <c r="AK4079" i="7"/>
  <c r="AJ4079" i="7"/>
  <c r="AI4079" i="7"/>
  <c r="AH4079" i="7"/>
  <c r="AG4079" i="7"/>
  <c r="T4079" i="7"/>
  <c r="L4079" i="7"/>
  <c r="N4079" i="7" s="1"/>
  <c r="J4079" i="7"/>
  <c r="I4079" i="7"/>
  <c r="AR4078" i="7"/>
  <c r="AQ4078" i="7"/>
  <c r="AP4078" i="7"/>
  <c r="AO4078" i="7"/>
  <c r="AN4078" i="7"/>
  <c r="AM4078" i="7"/>
  <c r="AL4078" i="7"/>
  <c r="AK4078" i="7"/>
  <c r="AJ4078" i="7"/>
  <c r="AI4078" i="7"/>
  <c r="AH4078" i="7"/>
  <c r="AG4078" i="7"/>
  <c r="T4078" i="7"/>
  <c r="L4078" i="7"/>
  <c r="M4078" i="7" s="1"/>
  <c r="I4078" i="7"/>
  <c r="J4078" i="7" s="1"/>
  <c r="AR4077" i="7"/>
  <c r="AQ4077" i="7"/>
  <c r="AP4077" i="7"/>
  <c r="AO4077" i="7"/>
  <c r="AN4077" i="7"/>
  <c r="AM4077" i="7"/>
  <c r="AL4077" i="7"/>
  <c r="AK4077" i="7"/>
  <c r="AJ4077" i="7"/>
  <c r="AI4077" i="7"/>
  <c r="AH4077" i="7"/>
  <c r="AG4077" i="7"/>
  <c r="T4077" i="7"/>
  <c r="L4077" i="7"/>
  <c r="J4077" i="7"/>
  <c r="I4077" i="7"/>
  <c r="AR4076" i="7"/>
  <c r="AQ4076" i="7"/>
  <c r="AP4076" i="7"/>
  <c r="AO4076" i="7"/>
  <c r="AN4076" i="7"/>
  <c r="AM4076" i="7"/>
  <c r="AL4076" i="7"/>
  <c r="AK4076" i="7"/>
  <c r="AJ4076" i="7"/>
  <c r="AI4076" i="7"/>
  <c r="AH4076" i="7"/>
  <c r="AG4076" i="7"/>
  <c r="T4076" i="7"/>
  <c r="L4076" i="7"/>
  <c r="N4076" i="7" s="1"/>
  <c r="J4076" i="7"/>
  <c r="I4076" i="7"/>
  <c r="AR4075" i="7"/>
  <c r="AQ4075" i="7"/>
  <c r="AP4075" i="7"/>
  <c r="AO4075" i="7"/>
  <c r="AN4075" i="7"/>
  <c r="AM4075" i="7"/>
  <c r="AL4075" i="7"/>
  <c r="AK4075" i="7"/>
  <c r="AJ4075" i="7"/>
  <c r="AI4075" i="7"/>
  <c r="AH4075" i="7"/>
  <c r="AG4075" i="7"/>
  <c r="T4075" i="7"/>
  <c r="L4075" i="7"/>
  <c r="N4075" i="7" s="1"/>
  <c r="I4075" i="7"/>
  <c r="J4075" i="7" s="1"/>
  <c r="AR4074" i="7"/>
  <c r="AQ4074" i="7"/>
  <c r="AP4074" i="7"/>
  <c r="AO4074" i="7"/>
  <c r="AN4074" i="7"/>
  <c r="AM4074" i="7"/>
  <c r="AL4074" i="7"/>
  <c r="AK4074" i="7"/>
  <c r="AJ4074" i="7"/>
  <c r="AI4074" i="7"/>
  <c r="AH4074" i="7"/>
  <c r="AG4074" i="7"/>
  <c r="T4074" i="7"/>
  <c r="L4074" i="7"/>
  <c r="N4074" i="7" s="1"/>
  <c r="J4074" i="7"/>
  <c r="I4074" i="7"/>
  <c r="AR4073" i="7"/>
  <c r="AQ4073" i="7"/>
  <c r="AP4073" i="7"/>
  <c r="AO4073" i="7"/>
  <c r="AN4073" i="7"/>
  <c r="AM4073" i="7"/>
  <c r="AL4073" i="7"/>
  <c r="AK4073" i="7"/>
  <c r="AJ4073" i="7"/>
  <c r="AI4073" i="7"/>
  <c r="AH4073" i="7"/>
  <c r="AG4073" i="7"/>
  <c r="T4073" i="7"/>
  <c r="L4073" i="7"/>
  <c r="J4073" i="7"/>
  <c r="I4073" i="7"/>
  <c r="AR4072" i="7"/>
  <c r="AQ4072" i="7"/>
  <c r="AP4072" i="7"/>
  <c r="AO4072" i="7"/>
  <c r="AN4072" i="7"/>
  <c r="AM4072" i="7"/>
  <c r="AL4072" i="7"/>
  <c r="AK4072" i="7"/>
  <c r="AJ4072" i="7"/>
  <c r="AI4072" i="7"/>
  <c r="AH4072" i="7"/>
  <c r="AG4072" i="7"/>
  <c r="T4072" i="7"/>
  <c r="L4072" i="7"/>
  <c r="M4072" i="7" s="1"/>
  <c r="I4072" i="7"/>
  <c r="J4072" i="7" s="1"/>
  <c r="AR4071" i="7"/>
  <c r="AQ4071" i="7"/>
  <c r="AP4071" i="7"/>
  <c r="AO4071" i="7"/>
  <c r="AN4071" i="7"/>
  <c r="AM4071" i="7"/>
  <c r="AL4071" i="7"/>
  <c r="AK4071" i="7"/>
  <c r="AJ4071" i="7"/>
  <c r="AI4071" i="7"/>
  <c r="AH4071" i="7"/>
  <c r="AG4071" i="7"/>
  <c r="T4071" i="7"/>
  <c r="L4071" i="7"/>
  <c r="I4071" i="7"/>
  <c r="J4071" i="7" s="1"/>
  <c r="AR4070" i="7"/>
  <c r="AQ4070" i="7"/>
  <c r="AP4070" i="7"/>
  <c r="AO4070" i="7"/>
  <c r="AN4070" i="7"/>
  <c r="AM4070" i="7"/>
  <c r="AL4070" i="7"/>
  <c r="AK4070" i="7"/>
  <c r="AJ4070" i="7"/>
  <c r="AI4070" i="7"/>
  <c r="AH4070" i="7"/>
  <c r="AG4070" i="7"/>
  <c r="T4070" i="7"/>
  <c r="L4070" i="7"/>
  <c r="N4070" i="7" s="1"/>
  <c r="J4070" i="7"/>
  <c r="I4070" i="7"/>
  <c r="AR4069" i="7"/>
  <c r="AQ4069" i="7"/>
  <c r="AP4069" i="7"/>
  <c r="AO4069" i="7"/>
  <c r="AN4069" i="7"/>
  <c r="AM4069" i="7"/>
  <c r="AL4069" i="7"/>
  <c r="AK4069" i="7"/>
  <c r="AJ4069" i="7"/>
  <c r="AI4069" i="7"/>
  <c r="AH4069" i="7"/>
  <c r="AG4069" i="7"/>
  <c r="T4069" i="7"/>
  <c r="L4069" i="7"/>
  <c r="N4069" i="7" s="1"/>
  <c r="I4069" i="7"/>
  <c r="J4069" i="7" s="1"/>
  <c r="AR4068" i="7"/>
  <c r="AQ4068" i="7"/>
  <c r="AP4068" i="7"/>
  <c r="AO4068" i="7"/>
  <c r="AN4068" i="7"/>
  <c r="AM4068" i="7"/>
  <c r="AL4068" i="7"/>
  <c r="AK4068" i="7"/>
  <c r="AJ4068" i="7"/>
  <c r="AI4068" i="7"/>
  <c r="AH4068" i="7"/>
  <c r="AG4068" i="7"/>
  <c r="T4068" i="7"/>
  <c r="L4068" i="7"/>
  <c r="J4068" i="7"/>
  <c r="I4068" i="7"/>
  <c r="AR4067" i="7"/>
  <c r="AQ4067" i="7"/>
  <c r="AP4067" i="7"/>
  <c r="AO4067" i="7"/>
  <c r="AN4067" i="7"/>
  <c r="AM4067" i="7"/>
  <c r="AL4067" i="7"/>
  <c r="AK4067" i="7"/>
  <c r="AJ4067" i="7"/>
  <c r="AI4067" i="7"/>
  <c r="AH4067" i="7"/>
  <c r="AG4067" i="7"/>
  <c r="T4067" i="7"/>
  <c r="L4067" i="7"/>
  <c r="I4067" i="7"/>
  <c r="J4067" i="7" s="1"/>
  <c r="AR4066" i="7"/>
  <c r="AQ4066" i="7"/>
  <c r="AP4066" i="7"/>
  <c r="AO4066" i="7"/>
  <c r="AN4066" i="7"/>
  <c r="AM4066" i="7"/>
  <c r="AL4066" i="7"/>
  <c r="AK4066" i="7"/>
  <c r="AJ4066" i="7"/>
  <c r="AI4066" i="7"/>
  <c r="AH4066" i="7"/>
  <c r="AG4066" i="7"/>
  <c r="T4066" i="7"/>
  <c r="L4066" i="7"/>
  <c r="M4066" i="7" s="1"/>
  <c r="J4066" i="7"/>
  <c r="I4066" i="7"/>
  <c r="AR4065" i="7"/>
  <c r="AQ4065" i="7"/>
  <c r="AP4065" i="7"/>
  <c r="AO4065" i="7"/>
  <c r="AN4065" i="7"/>
  <c r="AM4065" i="7"/>
  <c r="AL4065" i="7"/>
  <c r="AK4065" i="7"/>
  <c r="AJ4065" i="7"/>
  <c r="AI4065" i="7"/>
  <c r="AH4065" i="7"/>
  <c r="AG4065" i="7"/>
  <c r="T4065" i="7"/>
  <c r="L4065" i="7"/>
  <c r="M4065" i="7" s="1"/>
  <c r="J4065" i="7"/>
  <c r="I4065" i="7"/>
  <c r="AR4064" i="7"/>
  <c r="AQ4064" i="7"/>
  <c r="AP4064" i="7"/>
  <c r="AO4064" i="7"/>
  <c r="AN4064" i="7"/>
  <c r="AM4064" i="7"/>
  <c r="AL4064" i="7"/>
  <c r="AK4064" i="7"/>
  <c r="AJ4064" i="7"/>
  <c r="AI4064" i="7"/>
  <c r="AH4064" i="7"/>
  <c r="AG4064" i="7"/>
  <c r="T4064" i="7"/>
  <c r="L4064" i="7"/>
  <c r="M4064" i="7" s="1"/>
  <c r="I4064" i="7"/>
  <c r="J4064" i="7" s="1"/>
  <c r="AR4063" i="7"/>
  <c r="AQ4063" i="7"/>
  <c r="AP4063" i="7"/>
  <c r="AO4063" i="7"/>
  <c r="AN4063" i="7"/>
  <c r="AM4063" i="7"/>
  <c r="AL4063" i="7"/>
  <c r="AK4063" i="7"/>
  <c r="AJ4063" i="7"/>
  <c r="AI4063" i="7"/>
  <c r="AH4063" i="7"/>
  <c r="AG4063" i="7"/>
  <c r="T4063" i="7"/>
  <c r="L4063" i="7"/>
  <c r="I4063" i="7"/>
  <c r="J4063" i="7" s="1"/>
  <c r="AR4062" i="7"/>
  <c r="AQ4062" i="7"/>
  <c r="AP4062" i="7"/>
  <c r="AO4062" i="7"/>
  <c r="AN4062" i="7"/>
  <c r="AM4062" i="7"/>
  <c r="AL4062" i="7"/>
  <c r="AK4062" i="7"/>
  <c r="AJ4062" i="7"/>
  <c r="AI4062" i="7"/>
  <c r="AH4062" i="7"/>
  <c r="AG4062" i="7"/>
  <c r="T4062" i="7"/>
  <c r="L4062" i="7"/>
  <c r="M4062" i="7" s="1"/>
  <c r="I4062" i="7"/>
  <c r="J4062" i="7" s="1"/>
  <c r="AR4061" i="7"/>
  <c r="AQ4061" i="7"/>
  <c r="AP4061" i="7"/>
  <c r="AO4061" i="7"/>
  <c r="AN4061" i="7"/>
  <c r="AM4061" i="7"/>
  <c r="AL4061" i="7"/>
  <c r="AK4061" i="7"/>
  <c r="AJ4061" i="7"/>
  <c r="AI4061" i="7"/>
  <c r="AH4061" i="7"/>
  <c r="AG4061" i="7"/>
  <c r="T4061" i="7"/>
  <c r="L4061" i="7"/>
  <c r="N4061" i="7" s="1"/>
  <c r="J4061" i="7"/>
  <c r="I4061" i="7"/>
  <c r="AR4060" i="7"/>
  <c r="AQ4060" i="7"/>
  <c r="AP4060" i="7"/>
  <c r="AO4060" i="7"/>
  <c r="AN4060" i="7"/>
  <c r="AM4060" i="7"/>
  <c r="AL4060" i="7"/>
  <c r="AK4060" i="7"/>
  <c r="AJ4060" i="7"/>
  <c r="AI4060" i="7"/>
  <c r="AH4060" i="7"/>
  <c r="AG4060" i="7"/>
  <c r="T4060" i="7"/>
  <c r="L4060" i="7"/>
  <c r="N4060" i="7" s="1"/>
  <c r="I4060" i="7"/>
  <c r="J4060" i="7" s="1"/>
  <c r="AR4059" i="7"/>
  <c r="AQ4059" i="7"/>
  <c r="AP4059" i="7"/>
  <c r="AO4059" i="7"/>
  <c r="AN4059" i="7"/>
  <c r="AM4059" i="7"/>
  <c r="AL4059" i="7"/>
  <c r="AK4059" i="7"/>
  <c r="AJ4059" i="7"/>
  <c r="AI4059" i="7"/>
  <c r="AH4059" i="7"/>
  <c r="AG4059" i="7"/>
  <c r="T4059" i="7"/>
  <c r="L4059" i="7"/>
  <c r="I4059" i="7"/>
  <c r="J4059" i="7" s="1"/>
  <c r="AR4058" i="7"/>
  <c r="AQ4058" i="7"/>
  <c r="AP4058" i="7"/>
  <c r="AO4058" i="7"/>
  <c r="AN4058" i="7"/>
  <c r="AM4058" i="7"/>
  <c r="AL4058" i="7"/>
  <c r="AK4058" i="7"/>
  <c r="AJ4058" i="7"/>
  <c r="AI4058" i="7"/>
  <c r="AH4058" i="7"/>
  <c r="AG4058" i="7"/>
  <c r="T4058" i="7"/>
  <c r="L4058" i="7"/>
  <c r="J4058" i="7"/>
  <c r="I4058" i="7"/>
  <c r="AR4057" i="7"/>
  <c r="AQ4057" i="7"/>
  <c r="AP4057" i="7"/>
  <c r="AO4057" i="7"/>
  <c r="AN4057" i="7"/>
  <c r="AM4057" i="7"/>
  <c r="AL4057" i="7"/>
  <c r="AK4057" i="7"/>
  <c r="AJ4057" i="7"/>
  <c r="AI4057" i="7"/>
  <c r="AH4057" i="7"/>
  <c r="AG4057" i="7"/>
  <c r="T4057" i="7"/>
  <c r="L4057" i="7"/>
  <c r="N4057" i="7" s="1"/>
  <c r="J4057" i="7"/>
  <c r="I4057" i="7"/>
  <c r="AR4056" i="7"/>
  <c r="AQ4056" i="7"/>
  <c r="AP4056" i="7"/>
  <c r="AO4056" i="7"/>
  <c r="AN4056" i="7"/>
  <c r="AM4056" i="7"/>
  <c r="AL4056" i="7"/>
  <c r="AK4056" i="7"/>
  <c r="AJ4056" i="7"/>
  <c r="AI4056" i="7"/>
  <c r="AH4056" i="7"/>
  <c r="AG4056" i="7"/>
  <c r="T4056" i="7"/>
  <c r="L4056" i="7"/>
  <c r="M4056" i="7" s="1"/>
  <c r="I4056" i="7"/>
  <c r="J4056" i="7" s="1"/>
  <c r="AR4055" i="7"/>
  <c r="AQ4055" i="7"/>
  <c r="AP4055" i="7"/>
  <c r="AO4055" i="7"/>
  <c r="AN4055" i="7"/>
  <c r="AM4055" i="7"/>
  <c r="AL4055" i="7"/>
  <c r="AK4055" i="7"/>
  <c r="AJ4055" i="7"/>
  <c r="AI4055" i="7"/>
  <c r="AH4055" i="7"/>
  <c r="AG4055" i="7"/>
  <c r="T4055" i="7"/>
  <c r="L4055" i="7"/>
  <c r="J4055" i="7"/>
  <c r="I4055" i="7"/>
  <c r="AR4054" i="7"/>
  <c r="AQ4054" i="7"/>
  <c r="AP4054" i="7"/>
  <c r="AO4054" i="7"/>
  <c r="AN4054" i="7"/>
  <c r="AM4054" i="7"/>
  <c r="AL4054" i="7"/>
  <c r="AK4054" i="7"/>
  <c r="AJ4054" i="7"/>
  <c r="AI4054" i="7"/>
  <c r="AH4054" i="7"/>
  <c r="AG4054" i="7"/>
  <c r="T4054" i="7"/>
  <c r="L4054" i="7"/>
  <c r="I4054" i="7"/>
  <c r="J4054" i="7" s="1"/>
  <c r="AR4053" i="7"/>
  <c r="AQ4053" i="7"/>
  <c r="AP4053" i="7"/>
  <c r="AO4053" i="7"/>
  <c r="AN4053" i="7"/>
  <c r="AM4053" i="7"/>
  <c r="AL4053" i="7"/>
  <c r="AK4053" i="7"/>
  <c r="AJ4053" i="7"/>
  <c r="AI4053" i="7"/>
  <c r="AH4053" i="7"/>
  <c r="AG4053" i="7"/>
  <c r="T4053" i="7"/>
  <c r="L4053" i="7"/>
  <c r="N4053" i="7" s="1"/>
  <c r="I4053" i="7"/>
  <c r="J4053" i="7" s="1"/>
  <c r="AR4052" i="7"/>
  <c r="AQ4052" i="7"/>
  <c r="AP4052" i="7"/>
  <c r="AO4052" i="7"/>
  <c r="AN4052" i="7"/>
  <c r="AM4052" i="7"/>
  <c r="AL4052" i="7"/>
  <c r="AK4052" i="7"/>
  <c r="AJ4052" i="7"/>
  <c r="AI4052" i="7"/>
  <c r="AH4052" i="7"/>
  <c r="AG4052" i="7"/>
  <c r="T4052" i="7"/>
  <c r="L4052" i="7"/>
  <c r="J4052" i="7"/>
  <c r="I4052" i="7"/>
  <c r="AR4051" i="7"/>
  <c r="AQ4051" i="7"/>
  <c r="AP4051" i="7"/>
  <c r="AO4051" i="7"/>
  <c r="AN4051" i="7"/>
  <c r="AM4051" i="7"/>
  <c r="AL4051" i="7"/>
  <c r="AK4051" i="7"/>
  <c r="AJ4051" i="7"/>
  <c r="AI4051" i="7"/>
  <c r="AH4051" i="7"/>
  <c r="AG4051" i="7"/>
  <c r="T4051" i="7"/>
  <c r="L4051" i="7"/>
  <c r="I4051" i="7"/>
  <c r="J4051" i="7" s="1"/>
  <c r="AR4050" i="7"/>
  <c r="AQ4050" i="7"/>
  <c r="AP4050" i="7"/>
  <c r="AO4050" i="7"/>
  <c r="AN4050" i="7"/>
  <c r="AM4050" i="7"/>
  <c r="AL4050" i="7"/>
  <c r="AK4050" i="7"/>
  <c r="AJ4050" i="7"/>
  <c r="AI4050" i="7"/>
  <c r="AH4050" i="7"/>
  <c r="AG4050" i="7"/>
  <c r="T4050" i="7"/>
  <c r="L4050" i="7"/>
  <c r="M4050" i="7" s="1"/>
  <c r="J4050" i="7"/>
  <c r="I4050" i="7"/>
  <c r="AR4049" i="7"/>
  <c r="AQ4049" i="7"/>
  <c r="AP4049" i="7"/>
  <c r="AO4049" i="7"/>
  <c r="AN4049" i="7"/>
  <c r="AM4049" i="7"/>
  <c r="AL4049" i="7"/>
  <c r="AK4049" i="7"/>
  <c r="AJ4049" i="7"/>
  <c r="AI4049" i="7"/>
  <c r="AH4049" i="7"/>
  <c r="AG4049" i="7"/>
  <c r="T4049" i="7"/>
  <c r="L4049" i="7"/>
  <c r="J4049" i="7"/>
  <c r="I4049" i="7"/>
  <c r="AR4048" i="7"/>
  <c r="AQ4048" i="7"/>
  <c r="AP4048" i="7"/>
  <c r="AO4048" i="7"/>
  <c r="AN4048" i="7"/>
  <c r="AM4048" i="7"/>
  <c r="AL4048" i="7"/>
  <c r="AK4048" i="7"/>
  <c r="AJ4048" i="7"/>
  <c r="AI4048" i="7"/>
  <c r="AH4048" i="7"/>
  <c r="AG4048" i="7"/>
  <c r="T4048" i="7"/>
  <c r="L4048" i="7"/>
  <c r="N4048" i="7" s="1"/>
  <c r="I4048" i="7"/>
  <c r="J4048" i="7" s="1"/>
  <c r="AR4047" i="7"/>
  <c r="AQ4047" i="7"/>
  <c r="AP4047" i="7"/>
  <c r="AO4047" i="7"/>
  <c r="AN4047" i="7"/>
  <c r="AM4047" i="7"/>
  <c r="AL4047" i="7"/>
  <c r="AK4047" i="7"/>
  <c r="AJ4047" i="7"/>
  <c r="AI4047" i="7"/>
  <c r="AH4047" i="7"/>
  <c r="AG4047" i="7"/>
  <c r="T4047" i="7"/>
  <c r="L4047" i="7"/>
  <c r="M4047" i="7" s="1"/>
  <c r="I4047" i="7"/>
  <c r="J4047" i="7" s="1"/>
  <c r="AR4046" i="7"/>
  <c r="AQ4046" i="7"/>
  <c r="AP4046" i="7"/>
  <c r="AO4046" i="7"/>
  <c r="AN4046" i="7"/>
  <c r="AM4046" i="7"/>
  <c r="AL4046" i="7"/>
  <c r="AK4046" i="7"/>
  <c r="AJ4046" i="7"/>
  <c r="AI4046" i="7"/>
  <c r="AH4046" i="7"/>
  <c r="AG4046" i="7"/>
  <c r="T4046" i="7"/>
  <c r="L4046" i="7"/>
  <c r="M4046" i="7" s="1"/>
  <c r="J4046" i="7"/>
  <c r="I4046" i="7"/>
  <c r="AR4045" i="7"/>
  <c r="AQ4045" i="7"/>
  <c r="AP4045" i="7"/>
  <c r="AO4045" i="7"/>
  <c r="AN4045" i="7"/>
  <c r="AM4045" i="7"/>
  <c r="AL4045" i="7"/>
  <c r="AK4045" i="7"/>
  <c r="AJ4045" i="7"/>
  <c r="AI4045" i="7"/>
  <c r="AH4045" i="7"/>
  <c r="AG4045" i="7"/>
  <c r="T4045" i="7"/>
  <c r="L4045" i="7"/>
  <c r="N4045" i="7" s="1"/>
  <c r="I4045" i="7"/>
  <c r="J4045" i="7" s="1"/>
  <c r="AR4044" i="7"/>
  <c r="AQ4044" i="7"/>
  <c r="AP4044" i="7"/>
  <c r="AO4044" i="7"/>
  <c r="AN4044" i="7"/>
  <c r="AM4044" i="7"/>
  <c r="AL4044" i="7"/>
  <c r="AK4044" i="7"/>
  <c r="AJ4044" i="7"/>
  <c r="AI4044" i="7"/>
  <c r="AH4044" i="7"/>
  <c r="AG4044" i="7"/>
  <c r="T4044" i="7"/>
  <c r="L4044" i="7"/>
  <c r="N4044" i="7" s="1"/>
  <c r="I4044" i="7"/>
  <c r="J4044" i="7" s="1"/>
  <c r="AR4043" i="7"/>
  <c r="AQ4043" i="7"/>
  <c r="AP4043" i="7"/>
  <c r="AO4043" i="7"/>
  <c r="AN4043" i="7"/>
  <c r="AM4043" i="7"/>
  <c r="AL4043" i="7"/>
  <c r="AK4043" i="7"/>
  <c r="AJ4043" i="7"/>
  <c r="AI4043" i="7"/>
  <c r="AH4043" i="7"/>
  <c r="AG4043" i="7"/>
  <c r="T4043" i="7"/>
  <c r="L4043" i="7"/>
  <c r="N4043" i="7" s="1"/>
  <c r="J4043" i="7"/>
  <c r="I4043" i="7"/>
  <c r="AR4042" i="7"/>
  <c r="AQ4042" i="7"/>
  <c r="AP4042" i="7"/>
  <c r="AO4042" i="7"/>
  <c r="AN4042" i="7"/>
  <c r="AM4042" i="7"/>
  <c r="AL4042" i="7"/>
  <c r="AK4042" i="7"/>
  <c r="AJ4042" i="7"/>
  <c r="AI4042" i="7"/>
  <c r="AH4042" i="7"/>
  <c r="AG4042" i="7"/>
  <c r="T4042" i="7"/>
  <c r="L4042" i="7"/>
  <c r="N4042" i="7" s="1"/>
  <c r="I4042" i="7"/>
  <c r="J4042" i="7" s="1"/>
  <c r="AR4041" i="7"/>
  <c r="AQ4041" i="7"/>
  <c r="AP4041" i="7"/>
  <c r="AO4041" i="7"/>
  <c r="AN4041" i="7"/>
  <c r="AM4041" i="7"/>
  <c r="AL4041" i="7"/>
  <c r="AK4041" i="7"/>
  <c r="AJ4041" i="7"/>
  <c r="AI4041" i="7"/>
  <c r="AH4041" i="7"/>
  <c r="AG4041" i="7"/>
  <c r="T4041" i="7"/>
  <c r="L4041" i="7"/>
  <c r="J4041" i="7"/>
  <c r="I4041" i="7"/>
  <c r="AR4040" i="7"/>
  <c r="AQ4040" i="7"/>
  <c r="AP4040" i="7"/>
  <c r="AO4040" i="7"/>
  <c r="AN4040" i="7"/>
  <c r="AM4040" i="7"/>
  <c r="AL4040" i="7"/>
  <c r="AK4040" i="7"/>
  <c r="AJ4040" i="7"/>
  <c r="AI4040" i="7"/>
  <c r="AH4040" i="7"/>
  <c r="AG4040" i="7"/>
  <c r="T4040" i="7"/>
  <c r="L4040" i="7"/>
  <c r="I4040" i="7"/>
  <c r="J4040" i="7" s="1"/>
  <c r="AR4039" i="7"/>
  <c r="AQ4039" i="7"/>
  <c r="AP4039" i="7"/>
  <c r="AO4039" i="7"/>
  <c r="AN4039" i="7"/>
  <c r="AM4039" i="7"/>
  <c r="AL4039" i="7"/>
  <c r="AK4039" i="7"/>
  <c r="AJ4039" i="7"/>
  <c r="AI4039" i="7"/>
  <c r="AH4039" i="7"/>
  <c r="AG4039" i="7"/>
  <c r="T4039" i="7"/>
  <c r="L4039" i="7"/>
  <c r="M4039" i="7" s="1"/>
  <c r="I4039" i="7"/>
  <c r="J4039" i="7" s="1"/>
  <c r="AR4038" i="7"/>
  <c r="AQ4038" i="7"/>
  <c r="AP4038" i="7"/>
  <c r="AO4038" i="7"/>
  <c r="AN4038" i="7"/>
  <c r="AM4038" i="7"/>
  <c r="AL4038" i="7"/>
  <c r="AK4038" i="7"/>
  <c r="AJ4038" i="7"/>
  <c r="AI4038" i="7"/>
  <c r="AH4038" i="7"/>
  <c r="AG4038" i="7"/>
  <c r="T4038" i="7"/>
  <c r="L4038" i="7"/>
  <c r="J4038" i="7"/>
  <c r="I4038" i="7"/>
  <c r="AR4037" i="7"/>
  <c r="AQ4037" i="7"/>
  <c r="AP4037" i="7"/>
  <c r="AO4037" i="7"/>
  <c r="AN4037" i="7"/>
  <c r="AM4037" i="7"/>
  <c r="AL4037" i="7"/>
  <c r="AK4037" i="7"/>
  <c r="AJ4037" i="7"/>
  <c r="AI4037" i="7"/>
  <c r="AH4037" i="7"/>
  <c r="AG4037" i="7"/>
  <c r="T4037" i="7"/>
  <c r="L4037" i="7"/>
  <c r="N4037" i="7" s="1"/>
  <c r="J4037" i="7"/>
  <c r="I4037" i="7"/>
  <c r="AR4036" i="7"/>
  <c r="AQ4036" i="7"/>
  <c r="AP4036" i="7"/>
  <c r="AO4036" i="7"/>
  <c r="AN4036" i="7"/>
  <c r="AM4036" i="7"/>
  <c r="AL4036" i="7"/>
  <c r="AK4036" i="7"/>
  <c r="AJ4036" i="7"/>
  <c r="AI4036" i="7"/>
  <c r="AH4036" i="7"/>
  <c r="AG4036" i="7"/>
  <c r="T4036" i="7"/>
  <c r="L4036" i="7"/>
  <c r="N4036" i="7" s="1"/>
  <c r="I4036" i="7"/>
  <c r="J4036" i="7" s="1"/>
  <c r="AR4035" i="7"/>
  <c r="AQ4035" i="7"/>
  <c r="AP4035" i="7"/>
  <c r="AO4035" i="7"/>
  <c r="AN4035" i="7"/>
  <c r="AM4035" i="7"/>
  <c r="AL4035" i="7"/>
  <c r="AK4035" i="7"/>
  <c r="AJ4035" i="7"/>
  <c r="AI4035" i="7"/>
  <c r="AH4035" i="7"/>
  <c r="AG4035" i="7"/>
  <c r="T4035" i="7"/>
  <c r="L4035" i="7"/>
  <c r="I4035" i="7"/>
  <c r="J4035" i="7" s="1"/>
  <c r="AR4034" i="7"/>
  <c r="AQ4034" i="7"/>
  <c r="AP4034" i="7"/>
  <c r="AO4034" i="7"/>
  <c r="AN4034" i="7"/>
  <c r="AM4034" i="7"/>
  <c r="AL4034" i="7"/>
  <c r="AK4034" i="7"/>
  <c r="AJ4034" i="7"/>
  <c r="AI4034" i="7"/>
  <c r="AH4034" i="7"/>
  <c r="AG4034" i="7"/>
  <c r="T4034" i="7"/>
  <c r="L4034" i="7"/>
  <c r="I4034" i="7"/>
  <c r="J4034" i="7" s="1"/>
  <c r="AR4033" i="7"/>
  <c r="AQ4033" i="7"/>
  <c r="AP4033" i="7"/>
  <c r="AO4033" i="7"/>
  <c r="AN4033" i="7"/>
  <c r="AM4033" i="7"/>
  <c r="AL4033" i="7"/>
  <c r="AK4033" i="7"/>
  <c r="AJ4033" i="7"/>
  <c r="AI4033" i="7"/>
  <c r="AH4033" i="7"/>
  <c r="AG4033" i="7"/>
  <c r="T4033" i="7"/>
  <c r="L4033" i="7"/>
  <c r="J4033" i="7"/>
  <c r="I4033" i="7"/>
  <c r="AR4032" i="7"/>
  <c r="AQ4032" i="7"/>
  <c r="AP4032" i="7"/>
  <c r="AO4032" i="7"/>
  <c r="AN4032" i="7"/>
  <c r="AM4032" i="7"/>
  <c r="AL4032" i="7"/>
  <c r="AK4032" i="7"/>
  <c r="AJ4032" i="7"/>
  <c r="AI4032" i="7"/>
  <c r="AH4032" i="7"/>
  <c r="AG4032" i="7"/>
  <c r="T4032" i="7"/>
  <c r="L4032" i="7"/>
  <c r="I4032" i="7"/>
  <c r="J4032" i="7" s="1"/>
  <c r="AR4031" i="7"/>
  <c r="AQ4031" i="7"/>
  <c r="AP4031" i="7"/>
  <c r="AO4031" i="7"/>
  <c r="AN4031" i="7"/>
  <c r="AM4031" i="7"/>
  <c r="AL4031" i="7"/>
  <c r="AK4031" i="7"/>
  <c r="AJ4031" i="7"/>
  <c r="AI4031" i="7"/>
  <c r="AH4031" i="7"/>
  <c r="AG4031" i="7"/>
  <c r="T4031" i="7"/>
  <c r="L4031" i="7"/>
  <c r="N4031" i="7" s="1"/>
  <c r="I4031" i="7"/>
  <c r="J4031" i="7" s="1"/>
  <c r="AR4030" i="7"/>
  <c r="AQ4030" i="7"/>
  <c r="AP4030" i="7"/>
  <c r="AO4030" i="7"/>
  <c r="AN4030" i="7"/>
  <c r="AM4030" i="7"/>
  <c r="AL4030" i="7"/>
  <c r="AK4030" i="7"/>
  <c r="AJ4030" i="7"/>
  <c r="AI4030" i="7"/>
  <c r="AH4030" i="7"/>
  <c r="AG4030" i="7"/>
  <c r="T4030" i="7"/>
  <c r="L4030" i="7"/>
  <c r="N4030" i="7" s="1"/>
  <c r="J4030" i="7"/>
  <c r="I4030" i="7"/>
  <c r="AR4029" i="7"/>
  <c r="AQ4029" i="7"/>
  <c r="AP4029" i="7"/>
  <c r="AO4029" i="7"/>
  <c r="AN4029" i="7"/>
  <c r="AM4029" i="7"/>
  <c r="AL4029" i="7"/>
  <c r="AK4029" i="7"/>
  <c r="AJ4029" i="7"/>
  <c r="AI4029" i="7"/>
  <c r="AH4029" i="7"/>
  <c r="AG4029" i="7"/>
  <c r="T4029" i="7"/>
  <c r="L4029" i="7"/>
  <c r="J4029" i="7"/>
  <c r="I4029" i="7"/>
  <c r="AR4028" i="7"/>
  <c r="AQ4028" i="7"/>
  <c r="AP4028" i="7"/>
  <c r="AO4028" i="7"/>
  <c r="AN4028" i="7"/>
  <c r="AM4028" i="7"/>
  <c r="AL4028" i="7"/>
  <c r="AK4028" i="7"/>
  <c r="AJ4028" i="7"/>
  <c r="AI4028" i="7"/>
  <c r="AH4028" i="7"/>
  <c r="AG4028" i="7"/>
  <c r="T4028" i="7"/>
  <c r="L4028" i="7"/>
  <c r="M4028" i="7" s="1"/>
  <c r="J4028" i="7"/>
  <c r="I4028" i="7"/>
  <c r="AR4027" i="7"/>
  <c r="AQ4027" i="7"/>
  <c r="AP4027" i="7"/>
  <c r="AO4027" i="7"/>
  <c r="AN4027" i="7"/>
  <c r="AM4027" i="7"/>
  <c r="AL4027" i="7"/>
  <c r="AK4027" i="7"/>
  <c r="AJ4027" i="7"/>
  <c r="AI4027" i="7"/>
  <c r="AH4027" i="7"/>
  <c r="AG4027" i="7"/>
  <c r="T4027" i="7"/>
  <c r="L4027" i="7"/>
  <c r="I4027" i="7"/>
  <c r="J4027" i="7" s="1"/>
  <c r="AR4026" i="7"/>
  <c r="AQ4026" i="7"/>
  <c r="AP4026" i="7"/>
  <c r="AO4026" i="7"/>
  <c r="AN4026" i="7"/>
  <c r="AM4026" i="7"/>
  <c r="AL4026" i="7"/>
  <c r="AK4026" i="7"/>
  <c r="AJ4026" i="7"/>
  <c r="AI4026" i="7"/>
  <c r="AH4026" i="7"/>
  <c r="AG4026" i="7"/>
  <c r="T4026" i="7"/>
  <c r="L4026" i="7"/>
  <c r="I4026" i="7"/>
  <c r="J4026" i="7" s="1"/>
  <c r="AR4025" i="7"/>
  <c r="AQ4025" i="7"/>
  <c r="AP4025" i="7"/>
  <c r="AO4025" i="7"/>
  <c r="AN4025" i="7"/>
  <c r="AM4025" i="7"/>
  <c r="AL4025" i="7"/>
  <c r="AK4025" i="7"/>
  <c r="AJ4025" i="7"/>
  <c r="AI4025" i="7"/>
  <c r="AH4025" i="7"/>
  <c r="AG4025" i="7"/>
  <c r="T4025" i="7"/>
  <c r="L4025" i="7"/>
  <c r="M4025" i="7" s="1"/>
  <c r="J4025" i="7"/>
  <c r="I4025" i="7"/>
  <c r="AR4024" i="7"/>
  <c r="AQ4024" i="7"/>
  <c r="AP4024" i="7"/>
  <c r="AO4024" i="7"/>
  <c r="AN4024" i="7"/>
  <c r="AM4024" i="7"/>
  <c r="AL4024" i="7"/>
  <c r="AK4024" i="7"/>
  <c r="AJ4024" i="7"/>
  <c r="AI4024" i="7"/>
  <c r="AH4024" i="7"/>
  <c r="AG4024" i="7"/>
  <c r="T4024" i="7"/>
  <c r="L4024" i="7"/>
  <c r="M4024" i="7" s="1"/>
  <c r="I4024" i="7"/>
  <c r="J4024" i="7" s="1"/>
  <c r="AR4023" i="7"/>
  <c r="AQ4023" i="7"/>
  <c r="AP4023" i="7"/>
  <c r="AO4023" i="7"/>
  <c r="AN4023" i="7"/>
  <c r="AM4023" i="7"/>
  <c r="AL4023" i="7"/>
  <c r="AK4023" i="7"/>
  <c r="AJ4023" i="7"/>
  <c r="AI4023" i="7"/>
  <c r="AH4023" i="7"/>
  <c r="AG4023" i="7"/>
  <c r="T4023" i="7"/>
  <c r="L4023" i="7"/>
  <c r="N4023" i="7" s="1"/>
  <c r="I4023" i="7"/>
  <c r="J4023" i="7" s="1"/>
  <c r="AR4022" i="7"/>
  <c r="AQ4022" i="7"/>
  <c r="AP4022" i="7"/>
  <c r="AO4022" i="7"/>
  <c r="AN4022" i="7"/>
  <c r="AM4022" i="7"/>
  <c r="AL4022" i="7"/>
  <c r="AK4022" i="7"/>
  <c r="AJ4022" i="7"/>
  <c r="AI4022" i="7"/>
  <c r="AH4022" i="7"/>
  <c r="AG4022" i="7"/>
  <c r="T4022" i="7"/>
  <c r="L4022" i="7"/>
  <c r="J4022" i="7"/>
  <c r="I4022" i="7"/>
  <c r="AR4021" i="7"/>
  <c r="AQ4021" i="7"/>
  <c r="AP4021" i="7"/>
  <c r="AO4021" i="7"/>
  <c r="AN4021" i="7"/>
  <c r="AM4021" i="7"/>
  <c r="AL4021" i="7"/>
  <c r="AK4021" i="7"/>
  <c r="AJ4021" i="7"/>
  <c r="AI4021" i="7"/>
  <c r="AH4021" i="7"/>
  <c r="AG4021" i="7"/>
  <c r="T4021" i="7"/>
  <c r="L4021" i="7"/>
  <c r="N4021" i="7" s="1"/>
  <c r="I4021" i="7"/>
  <c r="J4021" i="7" s="1"/>
  <c r="AR4020" i="7"/>
  <c r="AQ4020" i="7"/>
  <c r="AP4020" i="7"/>
  <c r="AO4020" i="7"/>
  <c r="AN4020" i="7"/>
  <c r="AM4020" i="7"/>
  <c r="AL4020" i="7"/>
  <c r="AK4020" i="7"/>
  <c r="AJ4020" i="7"/>
  <c r="AI4020" i="7"/>
  <c r="AH4020" i="7"/>
  <c r="AG4020" i="7"/>
  <c r="T4020" i="7"/>
  <c r="L4020" i="7"/>
  <c r="N4020" i="7" s="1"/>
  <c r="I4020" i="7"/>
  <c r="J4020" i="7" s="1"/>
  <c r="AR4019" i="7"/>
  <c r="AQ4019" i="7"/>
  <c r="AP4019" i="7"/>
  <c r="AO4019" i="7"/>
  <c r="AN4019" i="7"/>
  <c r="AM4019" i="7"/>
  <c r="AL4019" i="7"/>
  <c r="AK4019" i="7"/>
  <c r="AJ4019" i="7"/>
  <c r="AI4019" i="7"/>
  <c r="AH4019" i="7"/>
  <c r="AG4019" i="7"/>
  <c r="T4019" i="7"/>
  <c r="L4019" i="7"/>
  <c r="M4019" i="7" s="1"/>
  <c r="J4019" i="7"/>
  <c r="I4019" i="7"/>
  <c r="AR4018" i="7"/>
  <c r="AQ4018" i="7"/>
  <c r="AP4018" i="7"/>
  <c r="AO4018" i="7"/>
  <c r="AN4018" i="7"/>
  <c r="AM4018" i="7"/>
  <c r="AL4018" i="7"/>
  <c r="AK4018" i="7"/>
  <c r="AJ4018" i="7"/>
  <c r="AI4018" i="7"/>
  <c r="AH4018" i="7"/>
  <c r="AG4018" i="7"/>
  <c r="T4018" i="7"/>
  <c r="L4018" i="7"/>
  <c r="N4018" i="7" s="1"/>
  <c r="I4018" i="7"/>
  <c r="J4018" i="7" s="1"/>
  <c r="AR4017" i="7"/>
  <c r="AQ4017" i="7"/>
  <c r="AP4017" i="7"/>
  <c r="AO4017" i="7"/>
  <c r="AN4017" i="7"/>
  <c r="AM4017" i="7"/>
  <c r="AL4017" i="7"/>
  <c r="AK4017" i="7"/>
  <c r="AJ4017" i="7"/>
  <c r="AI4017" i="7"/>
  <c r="AH4017" i="7"/>
  <c r="AG4017" i="7"/>
  <c r="T4017" i="7"/>
  <c r="L4017" i="7"/>
  <c r="J4017" i="7"/>
  <c r="I4017" i="7"/>
  <c r="AR4016" i="7"/>
  <c r="AQ4016" i="7"/>
  <c r="AP4016" i="7"/>
  <c r="AO4016" i="7"/>
  <c r="AN4016" i="7"/>
  <c r="AM4016" i="7"/>
  <c r="AL4016" i="7"/>
  <c r="AK4016" i="7"/>
  <c r="AJ4016" i="7"/>
  <c r="AI4016" i="7"/>
  <c r="AH4016" i="7"/>
  <c r="AG4016" i="7"/>
  <c r="T4016" i="7"/>
  <c r="L4016" i="7"/>
  <c r="I4016" i="7"/>
  <c r="J4016" i="7" s="1"/>
  <c r="AR4015" i="7"/>
  <c r="AQ4015" i="7"/>
  <c r="AP4015" i="7"/>
  <c r="AO4015" i="7"/>
  <c r="AN4015" i="7"/>
  <c r="AM4015" i="7"/>
  <c r="AL4015" i="7"/>
  <c r="AK4015" i="7"/>
  <c r="AJ4015" i="7"/>
  <c r="AI4015" i="7"/>
  <c r="AH4015" i="7"/>
  <c r="AG4015" i="7"/>
  <c r="T4015" i="7"/>
  <c r="L4015" i="7"/>
  <c r="N4015" i="7" s="1"/>
  <c r="I4015" i="7"/>
  <c r="J4015" i="7" s="1"/>
  <c r="AR4014" i="7"/>
  <c r="AQ4014" i="7"/>
  <c r="AP4014" i="7"/>
  <c r="AO4014" i="7"/>
  <c r="AN4014" i="7"/>
  <c r="AM4014" i="7"/>
  <c r="AL4014" i="7"/>
  <c r="AK4014" i="7"/>
  <c r="AJ4014" i="7"/>
  <c r="AI4014" i="7"/>
  <c r="AH4014" i="7"/>
  <c r="AG4014" i="7"/>
  <c r="T4014" i="7"/>
  <c r="L4014" i="7"/>
  <c r="N4014" i="7" s="1"/>
  <c r="J4014" i="7"/>
  <c r="I4014" i="7"/>
  <c r="AR4013" i="7"/>
  <c r="AQ4013" i="7"/>
  <c r="AP4013" i="7"/>
  <c r="AO4013" i="7"/>
  <c r="AN4013" i="7"/>
  <c r="AM4013" i="7"/>
  <c r="AL4013" i="7"/>
  <c r="AK4013" i="7"/>
  <c r="AJ4013" i="7"/>
  <c r="AI4013" i="7"/>
  <c r="AH4013" i="7"/>
  <c r="AG4013" i="7"/>
  <c r="T4013" i="7"/>
  <c r="L4013" i="7"/>
  <c r="N4013" i="7" s="1"/>
  <c r="I4013" i="7"/>
  <c r="J4013" i="7" s="1"/>
  <c r="AR4012" i="7"/>
  <c r="AQ4012" i="7"/>
  <c r="AP4012" i="7"/>
  <c r="AO4012" i="7"/>
  <c r="AN4012" i="7"/>
  <c r="AM4012" i="7"/>
  <c r="AL4012" i="7"/>
  <c r="AK4012" i="7"/>
  <c r="AJ4012" i="7"/>
  <c r="AI4012" i="7"/>
  <c r="AH4012" i="7"/>
  <c r="AG4012" i="7"/>
  <c r="T4012" i="7"/>
  <c r="L4012" i="7"/>
  <c r="J4012" i="7"/>
  <c r="I4012" i="7"/>
  <c r="AR4011" i="7"/>
  <c r="AQ4011" i="7"/>
  <c r="AP4011" i="7"/>
  <c r="AO4011" i="7"/>
  <c r="AN4011" i="7"/>
  <c r="AM4011" i="7"/>
  <c r="AL4011" i="7"/>
  <c r="AK4011" i="7"/>
  <c r="AJ4011" i="7"/>
  <c r="AI4011" i="7"/>
  <c r="AH4011" i="7"/>
  <c r="AG4011" i="7"/>
  <c r="T4011" i="7"/>
  <c r="L4011" i="7"/>
  <c r="N4011" i="7" s="1"/>
  <c r="I4011" i="7"/>
  <c r="J4011" i="7" s="1"/>
  <c r="AR4010" i="7"/>
  <c r="AQ4010" i="7"/>
  <c r="AP4010" i="7"/>
  <c r="AO4010" i="7"/>
  <c r="AN4010" i="7"/>
  <c r="AM4010" i="7"/>
  <c r="AL4010" i="7"/>
  <c r="AK4010" i="7"/>
  <c r="AJ4010" i="7"/>
  <c r="AI4010" i="7"/>
  <c r="AH4010" i="7"/>
  <c r="AG4010" i="7"/>
  <c r="T4010" i="7"/>
  <c r="L4010" i="7"/>
  <c r="N4010" i="7" s="1"/>
  <c r="J4010" i="7"/>
  <c r="I4010" i="7"/>
  <c r="AR4009" i="7"/>
  <c r="AQ4009" i="7"/>
  <c r="AP4009" i="7"/>
  <c r="AO4009" i="7"/>
  <c r="AN4009" i="7"/>
  <c r="AM4009" i="7"/>
  <c r="AL4009" i="7"/>
  <c r="AK4009" i="7"/>
  <c r="AJ4009" i="7"/>
  <c r="AI4009" i="7"/>
  <c r="AH4009" i="7"/>
  <c r="AG4009" i="7"/>
  <c r="T4009" i="7"/>
  <c r="L4009" i="7"/>
  <c r="N4009" i="7" s="1"/>
  <c r="J4009" i="7"/>
  <c r="I4009" i="7"/>
  <c r="AR4008" i="7"/>
  <c r="AQ4008" i="7"/>
  <c r="AP4008" i="7"/>
  <c r="AO4008" i="7"/>
  <c r="AN4008" i="7"/>
  <c r="AM4008" i="7"/>
  <c r="AL4008" i="7"/>
  <c r="AK4008" i="7"/>
  <c r="AJ4008" i="7"/>
  <c r="AI4008" i="7"/>
  <c r="AH4008" i="7"/>
  <c r="AG4008" i="7"/>
  <c r="T4008" i="7"/>
  <c r="L4008" i="7"/>
  <c r="M4008" i="7" s="1"/>
  <c r="I4008" i="7"/>
  <c r="J4008" i="7" s="1"/>
  <c r="AR4007" i="7"/>
  <c r="AQ4007" i="7"/>
  <c r="AP4007" i="7"/>
  <c r="AO4007" i="7"/>
  <c r="AN4007" i="7"/>
  <c r="AM4007" i="7"/>
  <c r="AL4007" i="7"/>
  <c r="AK4007" i="7"/>
  <c r="AJ4007" i="7"/>
  <c r="AI4007" i="7"/>
  <c r="AH4007" i="7"/>
  <c r="AG4007" i="7"/>
  <c r="T4007" i="7"/>
  <c r="L4007" i="7"/>
  <c r="I4007" i="7"/>
  <c r="J4007" i="7" s="1"/>
  <c r="AR4006" i="7"/>
  <c r="AQ4006" i="7"/>
  <c r="AP4006" i="7"/>
  <c r="AO4006" i="7"/>
  <c r="AN4006" i="7"/>
  <c r="AM4006" i="7"/>
  <c r="AL4006" i="7"/>
  <c r="AK4006" i="7"/>
  <c r="AJ4006" i="7"/>
  <c r="AI4006" i="7"/>
  <c r="AH4006" i="7"/>
  <c r="AG4006" i="7"/>
  <c r="T4006" i="7"/>
  <c r="L4006" i="7"/>
  <c r="J4006" i="7"/>
  <c r="I4006" i="7"/>
  <c r="AR4005" i="7"/>
  <c r="AQ4005" i="7"/>
  <c r="AP4005" i="7"/>
  <c r="AO4005" i="7"/>
  <c r="AN4005" i="7"/>
  <c r="AM4005" i="7"/>
  <c r="AL4005" i="7"/>
  <c r="AK4005" i="7"/>
  <c r="AJ4005" i="7"/>
  <c r="AI4005" i="7"/>
  <c r="AH4005" i="7"/>
  <c r="AG4005" i="7"/>
  <c r="T4005" i="7"/>
  <c r="L4005" i="7"/>
  <c r="I4005" i="7"/>
  <c r="J4005" i="7" s="1"/>
  <c r="AR4004" i="7"/>
  <c r="AQ4004" i="7"/>
  <c r="AP4004" i="7"/>
  <c r="AO4004" i="7"/>
  <c r="AN4004" i="7"/>
  <c r="AM4004" i="7"/>
  <c r="AL4004" i="7"/>
  <c r="AK4004" i="7"/>
  <c r="AJ4004" i="7"/>
  <c r="AI4004" i="7"/>
  <c r="AH4004" i="7"/>
  <c r="AG4004" i="7"/>
  <c r="T4004" i="7"/>
  <c r="L4004" i="7"/>
  <c r="M4004" i="7" s="1"/>
  <c r="J4004" i="7"/>
  <c r="I4004" i="7"/>
  <c r="AR4003" i="7"/>
  <c r="AQ4003" i="7"/>
  <c r="AP4003" i="7"/>
  <c r="AO4003" i="7"/>
  <c r="AN4003" i="7"/>
  <c r="AM4003" i="7"/>
  <c r="AL4003" i="7"/>
  <c r="AK4003" i="7"/>
  <c r="AJ4003" i="7"/>
  <c r="AI4003" i="7"/>
  <c r="AH4003" i="7"/>
  <c r="AG4003" i="7"/>
  <c r="T4003" i="7"/>
  <c r="L4003" i="7"/>
  <c r="M4003" i="7" s="1"/>
  <c r="I4003" i="7"/>
  <c r="J4003" i="7" s="1"/>
  <c r="AR4002" i="7"/>
  <c r="AQ4002" i="7"/>
  <c r="AP4002" i="7"/>
  <c r="AO4002" i="7"/>
  <c r="AN4002" i="7"/>
  <c r="AM4002" i="7"/>
  <c r="AL4002" i="7"/>
  <c r="AK4002" i="7"/>
  <c r="AJ4002" i="7"/>
  <c r="AI4002" i="7"/>
  <c r="AH4002" i="7"/>
  <c r="AG4002" i="7"/>
  <c r="T4002" i="7"/>
  <c r="L4002" i="7"/>
  <c r="M4002" i="7" s="1"/>
  <c r="J4002" i="7"/>
  <c r="I4002" i="7"/>
  <c r="AR4001" i="7"/>
  <c r="AQ4001" i="7"/>
  <c r="AP4001" i="7"/>
  <c r="AO4001" i="7"/>
  <c r="AN4001" i="7"/>
  <c r="AM4001" i="7"/>
  <c r="AL4001" i="7"/>
  <c r="AK4001" i="7"/>
  <c r="AJ4001" i="7"/>
  <c r="AI4001" i="7"/>
  <c r="AH4001" i="7"/>
  <c r="AG4001" i="7"/>
  <c r="T4001" i="7"/>
  <c r="L4001" i="7"/>
  <c r="J4001" i="7"/>
  <c r="I4001" i="7"/>
  <c r="AR4000" i="7"/>
  <c r="AQ4000" i="7"/>
  <c r="AP4000" i="7"/>
  <c r="AO4000" i="7"/>
  <c r="AN4000" i="7"/>
  <c r="AM4000" i="7"/>
  <c r="AL4000" i="7"/>
  <c r="AK4000" i="7"/>
  <c r="AJ4000" i="7"/>
  <c r="AI4000" i="7"/>
  <c r="AH4000" i="7"/>
  <c r="AG4000" i="7"/>
  <c r="T4000" i="7"/>
  <c r="L4000" i="7"/>
  <c r="M4000" i="7" s="1"/>
  <c r="I4000" i="7"/>
  <c r="J4000" i="7" s="1"/>
  <c r="AR3999" i="7"/>
  <c r="AQ3999" i="7"/>
  <c r="AP3999" i="7"/>
  <c r="AO3999" i="7"/>
  <c r="AN3999" i="7"/>
  <c r="AM3999" i="7"/>
  <c r="AL3999" i="7"/>
  <c r="AK3999" i="7"/>
  <c r="AJ3999" i="7"/>
  <c r="AI3999" i="7"/>
  <c r="AH3999" i="7"/>
  <c r="AG3999" i="7"/>
  <c r="T3999" i="7"/>
  <c r="L3999" i="7"/>
  <c r="N3999" i="7" s="1"/>
  <c r="I3999" i="7"/>
  <c r="J3999" i="7" s="1"/>
  <c r="AR3998" i="7"/>
  <c r="AQ3998" i="7"/>
  <c r="AP3998" i="7"/>
  <c r="AO3998" i="7"/>
  <c r="AN3998" i="7"/>
  <c r="AM3998" i="7"/>
  <c r="AL3998" i="7"/>
  <c r="AK3998" i="7"/>
  <c r="AJ3998" i="7"/>
  <c r="AI3998" i="7"/>
  <c r="AH3998" i="7"/>
  <c r="AG3998" i="7"/>
  <c r="T3998" i="7"/>
  <c r="L3998" i="7"/>
  <c r="N3998" i="7" s="1"/>
  <c r="I3998" i="7"/>
  <c r="J3998" i="7" s="1"/>
  <c r="AR3997" i="7"/>
  <c r="AQ3997" i="7"/>
  <c r="AP3997" i="7"/>
  <c r="AO3997" i="7"/>
  <c r="AN3997" i="7"/>
  <c r="AM3997" i="7"/>
  <c r="AL3997" i="7"/>
  <c r="AK3997" i="7"/>
  <c r="AJ3997" i="7"/>
  <c r="AI3997" i="7"/>
  <c r="AH3997" i="7"/>
  <c r="AG3997" i="7"/>
  <c r="T3997" i="7"/>
  <c r="L3997" i="7"/>
  <c r="N3997" i="7" s="1"/>
  <c r="J3997" i="7"/>
  <c r="I3997" i="7"/>
  <c r="AR3996" i="7"/>
  <c r="AQ3996" i="7"/>
  <c r="AP3996" i="7"/>
  <c r="AO3996" i="7"/>
  <c r="AN3996" i="7"/>
  <c r="AM3996" i="7"/>
  <c r="AL3996" i="7"/>
  <c r="AK3996" i="7"/>
  <c r="AJ3996" i="7"/>
  <c r="AI3996" i="7"/>
  <c r="AH3996" i="7"/>
  <c r="AG3996" i="7"/>
  <c r="T3996" i="7"/>
  <c r="L3996" i="7"/>
  <c r="M3996" i="7" s="1"/>
  <c r="I3996" i="7"/>
  <c r="J3996" i="7" s="1"/>
  <c r="AR3995" i="7"/>
  <c r="AQ3995" i="7"/>
  <c r="AP3995" i="7"/>
  <c r="AO3995" i="7"/>
  <c r="AN3995" i="7"/>
  <c r="AM3995" i="7"/>
  <c r="AL3995" i="7"/>
  <c r="AK3995" i="7"/>
  <c r="AJ3995" i="7"/>
  <c r="AI3995" i="7"/>
  <c r="AH3995" i="7"/>
  <c r="AG3995" i="7"/>
  <c r="T3995" i="7"/>
  <c r="L3995" i="7"/>
  <c r="N3995" i="7" s="1"/>
  <c r="J3995" i="7"/>
  <c r="I3995" i="7"/>
  <c r="AR3994" i="7"/>
  <c r="AQ3994" i="7"/>
  <c r="AP3994" i="7"/>
  <c r="AO3994" i="7"/>
  <c r="AN3994" i="7"/>
  <c r="AM3994" i="7"/>
  <c r="AL3994" i="7"/>
  <c r="AK3994" i="7"/>
  <c r="AJ3994" i="7"/>
  <c r="AI3994" i="7"/>
  <c r="AH3994" i="7"/>
  <c r="AG3994" i="7"/>
  <c r="T3994" i="7"/>
  <c r="L3994" i="7"/>
  <c r="I3994" i="7"/>
  <c r="J3994" i="7" s="1"/>
  <c r="AR3993" i="7"/>
  <c r="AQ3993" i="7"/>
  <c r="AP3993" i="7"/>
  <c r="AO3993" i="7"/>
  <c r="AN3993" i="7"/>
  <c r="AM3993" i="7"/>
  <c r="AL3993" i="7"/>
  <c r="AK3993" i="7"/>
  <c r="AJ3993" i="7"/>
  <c r="AI3993" i="7"/>
  <c r="AH3993" i="7"/>
  <c r="AG3993" i="7"/>
  <c r="T3993" i="7"/>
  <c r="L3993" i="7"/>
  <c r="J3993" i="7"/>
  <c r="I3993" i="7"/>
  <c r="AR3992" i="7"/>
  <c r="AQ3992" i="7"/>
  <c r="AP3992" i="7"/>
  <c r="AO3992" i="7"/>
  <c r="AN3992" i="7"/>
  <c r="AM3992" i="7"/>
  <c r="AL3992" i="7"/>
  <c r="AK3992" i="7"/>
  <c r="AJ3992" i="7"/>
  <c r="AI3992" i="7"/>
  <c r="AH3992" i="7"/>
  <c r="AG3992" i="7"/>
  <c r="T3992" i="7"/>
  <c r="L3992" i="7"/>
  <c r="M3992" i="7" s="1"/>
  <c r="I3992" i="7"/>
  <c r="J3992" i="7" s="1"/>
  <c r="AR3991" i="7"/>
  <c r="AQ3991" i="7"/>
  <c r="AP3991" i="7"/>
  <c r="AO3991" i="7"/>
  <c r="AN3991" i="7"/>
  <c r="AM3991" i="7"/>
  <c r="AL3991" i="7"/>
  <c r="AK3991" i="7"/>
  <c r="AJ3991" i="7"/>
  <c r="AI3991" i="7"/>
  <c r="AH3991" i="7"/>
  <c r="AG3991" i="7"/>
  <c r="T3991" i="7"/>
  <c r="L3991" i="7"/>
  <c r="N3991" i="7" s="1"/>
  <c r="J3991" i="7"/>
  <c r="I3991" i="7"/>
  <c r="AR3990" i="7"/>
  <c r="AQ3990" i="7"/>
  <c r="AP3990" i="7"/>
  <c r="AO3990" i="7"/>
  <c r="AN3990" i="7"/>
  <c r="AM3990" i="7"/>
  <c r="AL3990" i="7"/>
  <c r="AK3990" i="7"/>
  <c r="AJ3990" i="7"/>
  <c r="AI3990" i="7"/>
  <c r="AH3990" i="7"/>
  <c r="AG3990" i="7"/>
  <c r="T3990" i="7"/>
  <c r="L3990" i="7"/>
  <c r="N3990" i="7" s="1"/>
  <c r="I3990" i="7"/>
  <c r="J3990" i="7" s="1"/>
  <c r="AR3989" i="7"/>
  <c r="AQ3989" i="7"/>
  <c r="AP3989" i="7"/>
  <c r="AO3989" i="7"/>
  <c r="AN3989" i="7"/>
  <c r="AM3989" i="7"/>
  <c r="AL3989" i="7"/>
  <c r="AK3989" i="7"/>
  <c r="AJ3989" i="7"/>
  <c r="AI3989" i="7"/>
  <c r="AH3989" i="7"/>
  <c r="AG3989" i="7"/>
  <c r="T3989" i="7"/>
  <c r="L3989" i="7"/>
  <c r="N3989" i="7" s="1"/>
  <c r="I3989" i="7"/>
  <c r="J3989" i="7" s="1"/>
  <c r="AR3988" i="7"/>
  <c r="AQ3988" i="7"/>
  <c r="AP3988" i="7"/>
  <c r="AO3988" i="7"/>
  <c r="AN3988" i="7"/>
  <c r="AM3988" i="7"/>
  <c r="AL3988" i="7"/>
  <c r="AK3988" i="7"/>
  <c r="AJ3988" i="7"/>
  <c r="AI3988" i="7"/>
  <c r="AH3988" i="7"/>
  <c r="AG3988" i="7"/>
  <c r="T3988" i="7"/>
  <c r="L3988" i="7"/>
  <c r="M3988" i="7" s="1"/>
  <c r="I3988" i="7"/>
  <c r="J3988" i="7" s="1"/>
  <c r="AR3987" i="7"/>
  <c r="AQ3987" i="7"/>
  <c r="AP3987" i="7"/>
  <c r="AO3987" i="7"/>
  <c r="AN3987" i="7"/>
  <c r="AM3987" i="7"/>
  <c r="AL3987" i="7"/>
  <c r="AK3987" i="7"/>
  <c r="AJ3987" i="7"/>
  <c r="AI3987" i="7"/>
  <c r="AH3987" i="7"/>
  <c r="AG3987" i="7"/>
  <c r="T3987" i="7"/>
  <c r="L3987" i="7"/>
  <c r="M3987" i="7" s="1"/>
  <c r="J3987" i="7"/>
  <c r="I3987" i="7"/>
  <c r="AR3986" i="7"/>
  <c r="AQ3986" i="7"/>
  <c r="AP3986" i="7"/>
  <c r="AO3986" i="7"/>
  <c r="AN3986" i="7"/>
  <c r="AM3986" i="7"/>
  <c r="AL3986" i="7"/>
  <c r="AK3986" i="7"/>
  <c r="AJ3986" i="7"/>
  <c r="AI3986" i="7"/>
  <c r="AH3986" i="7"/>
  <c r="AG3986" i="7"/>
  <c r="T3986" i="7"/>
  <c r="L3986" i="7"/>
  <c r="M3986" i="7" s="1"/>
  <c r="I3986" i="7"/>
  <c r="J3986" i="7" s="1"/>
  <c r="AR3985" i="7"/>
  <c r="AQ3985" i="7"/>
  <c r="AP3985" i="7"/>
  <c r="AO3985" i="7"/>
  <c r="AN3985" i="7"/>
  <c r="AM3985" i="7"/>
  <c r="AL3985" i="7"/>
  <c r="AK3985" i="7"/>
  <c r="AJ3985" i="7"/>
  <c r="AI3985" i="7"/>
  <c r="AH3985" i="7"/>
  <c r="AG3985" i="7"/>
  <c r="T3985" i="7"/>
  <c r="L3985" i="7"/>
  <c r="J3985" i="7"/>
  <c r="I3985" i="7"/>
  <c r="AR3984" i="7"/>
  <c r="AQ3984" i="7"/>
  <c r="AP3984" i="7"/>
  <c r="AO3984" i="7"/>
  <c r="AN3984" i="7"/>
  <c r="AM3984" i="7"/>
  <c r="AL3984" i="7"/>
  <c r="AK3984" i="7"/>
  <c r="AJ3984" i="7"/>
  <c r="AI3984" i="7"/>
  <c r="AH3984" i="7"/>
  <c r="AG3984" i="7"/>
  <c r="T3984" i="7"/>
  <c r="L3984" i="7"/>
  <c r="N3984" i="7" s="1"/>
  <c r="I3984" i="7"/>
  <c r="J3984" i="7" s="1"/>
  <c r="AR3983" i="7"/>
  <c r="AQ3983" i="7"/>
  <c r="AP3983" i="7"/>
  <c r="AO3983" i="7"/>
  <c r="AN3983" i="7"/>
  <c r="AM3983" i="7"/>
  <c r="AL3983" i="7"/>
  <c r="AK3983" i="7"/>
  <c r="AJ3983" i="7"/>
  <c r="AI3983" i="7"/>
  <c r="AH3983" i="7"/>
  <c r="AG3983" i="7"/>
  <c r="T3983" i="7"/>
  <c r="L3983" i="7"/>
  <c r="N3983" i="7" s="1"/>
  <c r="J3983" i="7"/>
  <c r="I3983" i="7"/>
  <c r="AR3982" i="7"/>
  <c r="AQ3982" i="7"/>
  <c r="AP3982" i="7"/>
  <c r="AO3982" i="7"/>
  <c r="AN3982" i="7"/>
  <c r="AM3982" i="7"/>
  <c r="AL3982" i="7"/>
  <c r="AK3982" i="7"/>
  <c r="AJ3982" i="7"/>
  <c r="AI3982" i="7"/>
  <c r="AH3982" i="7"/>
  <c r="AG3982" i="7"/>
  <c r="T3982" i="7"/>
  <c r="L3982" i="7"/>
  <c r="J3982" i="7"/>
  <c r="I3982" i="7"/>
  <c r="AR3981" i="7"/>
  <c r="AQ3981" i="7"/>
  <c r="AP3981" i="7"/>
  <c r="AO3981" i="7"/>
  <c r="AN3981" i="7"/>
  <c r="AM3981" i="7"/>
  <c r="AL3981" i="7"/>
  <c r="AK3981" i="7"/>
  <c r="AJ3981" i="7"/>
  <c r="AI3981" i="7"/>
  <c r="AH3981" i="7"/>
  <c r="AG3981" i="7"/>
  <c r="T3981" i="7"/>
  <c r="L3981" i="7"/>
  <c r="I3981" i="7"/>
  <c r="J3981" i="7" s="1"/>
  <c r="AR3980" i="7"/>
  <c r="AQ3980" i="7"/>
  <c r="AP3980" i="7"/>
  <c r="AO3980" i="7"/>
  <c r="AN3980" i="7"/>
  <c r="AM3980" i="7"/>
  <c r="AL3980" i="7"/>
  <c r="AK3980" i="7"/>
  <c r="AJ3980" i="7"/>
  <c r="AI3980" i="7"/>
  <c r="AH3980" i="7"/>
  <c r="AG3980" i="7"/>
  <c r="T3980" i="7"/>
  <c r="L3980" i="7"/>
  <c r="M3980" i="7" s="1"/>
  <c r="I3980" i="7"/>
  <c r="J3980" i="7" s="1"/>
  <c r="AR3979" i="7"/>
  <c r="AQ3979" i="7"/>
  <c r="AP3979" i="7"/>
  <c r="AO3979" i="7"/>
  <c r="AN3979" i="7"/>
  <c r="AM3979" i="7"/>
  <c r="AL3979" i="7"/>
  <c r="AK3979" i="7"/>
  <c r="AJ3979" i="7"/>
  <c r="AI3979" i="7"/>
  <c r="AH3979" i="7"/>
  <c r="AG3979" i="7"/>
  <c r="T3979" i="7"/>
  <c r="L3979" i="7"/>
  <c r="N3979" i="7" s="1"/>
  <c r="J3979" i="7"/>
  <c r="I3979" i="7"/>
  <c r="AR3978" i="7"/>
  <c r="AQ3978" i="7"/>
  <c r="AP3978" i="7"/>
  <c r="AO3978" i="7"/>
  <c r="AN3978" i="7"/>
  <c r="AM3978" i="7"/>
  <c r="AL3978" i="7"/>
  <c r="AK3978" i="7"/>
  <c r="AJ3978" i="7"/>
  <c r="AI3978" i="7"/>
  <c r="AH3978" i="7"/>
  <c r="AG3978" i="7"/>
  <c r="T3978" i="7"/>
  <c r="L3978" i="7"/>
  <c r="I3978" i="7"/>
  <c r="J3978" i="7" s="1"/>
  <c r="AR3977" i="7"/>
  <c r="AQ3977" i="7"/>
  <c r="AP3977" i="7"/>
  <c r="AO3977" i="7"/>
  <c r="AN3977" i="7"/>
  <c r="AM3977" i="7"/>
  <c r="AL3977" i="7"/>
  <c r="AK3977" i="7"/>
  <c r="AJ3977" i="7"/>
  <c r="AI3977" i="7"/>
  <c r="AH3977" i="7"/>
  <c r="AG3977" i="7"/>
  <c r="T3977" i="7"/>
  <c r="L3977" i="7"/>
  <c r="N3977" i="7" s="1"/>
  <c r="J3977" i="7"/>
  <c r="I3977" i="7"/>
  <c r="AR3976" i="7"/>
  <c r="AQ3976" i="7"/>
  <c r="AP3976" i="7"/>
  <c r="AO3976" i="7"/>
  <c r="AN3976" i="7"/>
  <c r="AM3976" i="7"/>
  <c r="AL3976" i="7"/>
  <c r="AK3976" i="7"/>
  <c r="AJ3976" i="7"/>
  <c r="AI3976" i="7"/>
  <c r="AH3976" i="7"/>
  <c r="AG3976" i="7"/>
  <c r="T3976" i="7"/>
  <c r="L3976" i="7"/>
  <c r="I3976" i="7"/>
  <c r="J3976" i="7" s="1"/>
  <c r="AR3975" i="7"/>
  <c r="AQ3975" i="7"/>
  <c r="AP3975" i="7"/>
  <c r="AO3975" i="7"/>
  <c r="AN3975" i="7"/>
  <c r="AM3975" i="7"/>
  <c r="AL3975" i="7"/>
  <c r="AK3975" i="7"/>
  <c r="AJ3975" i="7"/>
  <c r="AI3975" i="7"/>
  <c r="AH3975" i="7"/>
  <c r="AG3975" i="7"/>
  <c r="T3975" i="7"/>
  <c r="L3975" i="7"/>
  <c r="N3975" i="7" s="1"/>
  <c r="I3975" i="7"/>
  <c r="J3975" i="7" s="1"/>
  <c r="AR3974" i="7"/>
  <c r="AQ3974" i="7"/>
  <c r="AP3974" i="7"/>
  <c r="AO3974" i="7"/>
  <c r="AN3974" i="7"/>
  <c r="AM3974" i="7"/>
  <c r="AL3974" i="7"/>
  <c r="AK3974" i="7"/>
  <c r="AJ3974" i="7"/>
  <c r="AI3974" i="7"/>
  <c r="AH3974" i="7"/>
  <c r="AG3974" i="7"/>
  <c r="T3974" i="7"/>
  <c r="L3974" i="7"/>
  <c r="J3974" i="7"/>
  <c r="I3974" i="7"/>
  <c r="AR3973" i="7"/>
  <c r="AQ3973" i="7"/>
  <c r="AP3973" i="7"/>
  <c r="AO3973" i="7"/>
  <c r="AN3973" i="7"/>
  <c r="AM3973" i="7"/>
  <c r="AL3973" i="7"/>
  <c r="AK3973" i="7"/>
  <c r="AJ3973" i="7"/>
  <c r="AI3973" i="7"/>
  <c r="AH3973" i="7"/>
  <c r="AG3973" i="7"/>
  <c r="T3973" i="7"/>
  <c r="L3973" i="7"/>
  <c r="N3973" i="7" s="1"/>
  <c r="J3973" i="7"/>
  <c r="I3973" i="7"/>
  <c r="AR3972" i="7"/>
  <c r="AQ3972" i="7"/>
  <c r="AP3972" i="7"/>
  <c r="AO3972" i="7"/>
  <c r="AN3972" i="7"/>
  <c r="AM3972" i="7"/>
  <c r="AL3972" i="7"/>
  <c r="AK3972" i="7"/>
  <c r="AJ3972" i="7"/>
  <c r="AI3972" i="7"/>
  <c r="AH3972" i="7"/>
  <c r="AG3972" i="7"/>
  <c r="T3972" i="7"/>
  <c r="L3972" i="7"/>
  <c r="I3972" i="7"/>
  <c r="J3972" i="7" s="1"/>
  <c r="AR3971" i="7"/>
  <c r="AQ3971" i="7"/>
  <c r="AP3971" i="7"/>
  <c r="AO3971" i="7"/>
  <c r="AN3971" i="7"/>
  <c r="AM3971" i="7"/>
  <c r="AL3971" i="7"/>
  <c r="AK3971" i="7"/>
  <c r="AJ3971" i="7"/>
  <c r="AI3971" i="7"/>
  <c r="AH3971" i="7"/>
  <c r="AG3971" i="7"/>
  <c r="T3971" i="7"/>
  <c r="L3971" i="7"/>
  <c r="I3971" i="7"/>
  <c r="J3971" i="7" s="1"/>
  <c r="AR3970" i="7"/>
  <c r="AQ3970" i="7"/>
  <c r="AP3970" i="7"/>
  <c r="AO3970" i="7"/>
  <c r="AN3970" i="7"/>
  <c r="AM3970" i="7"/>
  <c r="AL3970" i="7"/>
  <c r="AK3970" i="7"/>
  <c r="AJ3970" i="7"/>
  <c r="AI3970" i="7"/>
  <c r="AH3970" i="7"/>
  <c r="AG3970" i="7"/>
  <c r="T3970" i="7"/>
  <c r="L3970" i="7"/>
  <c r="M3970" i="7" s="1"/>
  <c r="J3970" i="7"/>
  <c r="I3970" i="7"/>
  <c r="AR3969" i="7"/>
  <c r="AQ3969" i="7"/>
  <c r="AP3969" i="7"/>
  <c r="AO3969" i="7"/>
  <c r="AN3969" i="7"/>
  <c r="AM3969" i="7"/>
  <c r="AL3969" i="7"/>
  <c r="AK3969" i="7"/>
  <c r="AJ3969" i="7"/>
  <c r="AI3969" i="7"/>
  <c r="AH3969" i="7"/>
  <c r="AG3969" i="7"/>
  <c r="T3969" i="7"/>
  <c r="L3969" i="7"/>
  <c r="J3969" i="7"/>
  <c r="I3969" i="7"/>
  <c r="AR3968" i="7"/>
  <c r="AQ3968" i="7"/>
  <c r="AP3968" i="7"/>
  <c r="AO3968" i="7"/>
  <c r="AN3968" i="7"/>
  <c r="AM3968" i="7"/>
  <c r="AL3968" i="7"/>
  <c r="AK3968" i="7"/>
  <c r="AJ3968" i="7"/>
  <c r="AI3968" i="7"/>
  <c r="AH3968" i="7"/>
  <c r="AG3968" i="7"/>
  <c r="T3968" i="7"/>
  <c r="L3968" i="7"/>
  <c r="N3968" i="7" s="1"/>
  <c r="I3968" i="7"/>
  <c r="J3968" i="7" s="1"/>
  <c r="AR3967" i="7"/>
  <c r="AQ3967" i="7"/>
  <c r="AP3967" i="7"/>
  <c r="AO3967" i="7"/>
  <c r="AN3967" i="7"/>
  <c r="AM3967" i="7"/>
  <c r="AL3967" i="7"/>
  <c r="AK3967" i="7"/>
  <c r="AJ3967" i="7"/>
  <c r="AI3967" i="7"/>
  <c r="AH3967" i="7"/>
  <c r="AG3967" i="7"/>
  <c r="T3967" i="7"/>
  <c r="L3967" i="7"/>
  <c r="N3967" i="7" s="1"/>
  <c r="J3967" i="7"/>
  <c r="I3967" i="7"/>
  <c r="AR3966" i="7"/>
  <c r="AQ3966" i="7"/>
  <c r="AP3966" i="7"/>
  <c r="AO3966" i="7"/>
  <c r="AN3966" i="7"/>
  <c r="AM3966" i="7"/>
  <c r="AL3966" i="7"/>
  <c r="AK3966" i="7"/>
  <c r="AJ3966" i="7"/>
  <c r="AI3966" i="7"/>
  <c r="AH3966" i="7"/>
  <c r="AG3966" i="7"/>
  <c r="T3966" i="7"/>
  <c r="L3966" i="7"/>
  <c r="N3966" i="7" s="1"/>
  <c r="I3966" i="7"/>
  <c r="J3966" i="7" s="1"/>
  <c r="AR3965" i="7"/>
  <c r="AQ3965" i="7"/>
  <c r="AP3965" i="7"/>
  <c r="AO3965" i="7"/>
  <c r="AN3965" i="7"/>
  <c r="AM3965" i="7"/>
  <c r="AL3965" i="7"/>
  <c r="AK3965" i="7"/>
  <c r="AJ3965" i="7"/>
  <c r="AI3965" i="7"/>
  <c r="AH3965" i="7"/>
  <c r="AG3965" i="7"/>
  <c r="T3965" i="7"/>
  <c r="L3965" i="7"/>
  <c r="N3965" i="7" s="1"/>
  <c r="I3965" i="7"/>
  <c r="J3965" i="7" s="1"/>
  <c r="AR3964" i="7"/>
  <c r="AQ3964" i="7"/>
  <c r="AP3964" i="7"/>
  <c r="AO3964" i="7"/>
  <c r="AN3964" i="7"/>
  <c r="AM3964" i="7"/>
  <c r="AL3964" i="7"/>
  <c r="AK3964" i="7"/>
  <c r="AJ3964" i="7"/>
  <c r="AI3964" i="7"/>
  <c r="AH3964" i="7"/>
  <c r="AG3964" i="7"/>
  <c r="T3964" i="7"/>
  <c r="L3964" i="7"/>
  <c r="J3964" i="7"/>
  <c r="I3964" i="7"/>
  <c r="AR3963" i="7"/>
  <c r="AQ3963" i="7"/>
  <c r="AP3963" i="7"/>
  <c r="AO3963" i="7"/>
  <c r="AN3963" i="7"/>
  <c r="AM3963" i="7"/>
  <c r="AL3963" i="7"/>
  <c r="AK3963" i="7"/>
  <c r="AJ3963" i="7"/>
  <c r="AI3963" i="7"/>
  <c r="AH3963" i="7"/>
  <c r="AG3963" i="7"/>
  <c r="T3963" i="7"/>
  <c r="L3963" i="7"/>
  <c r="N3963" i="7" s="1"/>
  <c r="I3963" i="7"/>
  <c r="J3963" i="7" s="1"/>
  <c r="AR3962" i="7"/>
  <c r="AQ3962" i="7"/>
  <c r="AP3962" i="7"/>
  <c r="AO3962" i="7"/>
  <c r="AN3962" i="7"/>
  <c r="AM3962" i="7"/>
  <c r="AL3962" i="7"/>
  <c r="AK3962" i="7"/>
  <c r="AJ3962" i="7"/>
  <c r="AI3962" i="7"/>
  <c r="AH3962" i="7"/>
  <c r="AG3962" i="7"/>
  <c r="T3962" i="7"/>
  <c r="L3962" i="7"/>
  <c r="I3962" i="7"/>
  <c r="J3962" i="7" s="1"/>
  <c r="AR3961" i="7"/>
  <c r="AQ3961" i="7"/>
  <c r="AP3961" i="7"/>
  <c r="AO3961" i="7"/>
  <c r="AN3961" i="7"/>
  <c r="AM3961" i="7"/>
  <c r="AL3961" i="7"/>
  <c r="AK3961" i="7"/>
  <c r="AJ3961" i="7"/>
  <c r="AI3961" i="7"/>
  <c r="AH3961" i="7"/>
  <c r="AG3961" i="7"/>
  <c r="T3961" i="7"/>
  <c r="L3961" i="7"/>
  <c r="M3961" i="7" s="1"/>
  <c r="J3961" i="7"/>
  <c r="I3961" i="7"/>
  <c r="AR3960" i="7"/>
  <c r="AQ3960" i="7"/>
  <c r="AP3960" i="7"/>
  <c r="AO3960" i="7"/>
  <c r="AN3960" i="7"/>
  <c r="AM3960" i="7"/>
  <c r="AL3960" i="7"/>
  <c r="AK3960" i="7"/>
  <c r="AJ3960" i="7"/>
  <c r="AI3960" i="7"/>
  <c r="AH3960" i="7"/>
  <c r="AG3960" i="7"/>
  <c r="T3960" i="7"/>
  <c r="L3960" i="7"/>
  <c r="I3960" i="7"/>
  <c r="J3960" i="7" s="1"/>
  <c r="AR3959" i="7"/>
  <c r="AQ3959" i="7"/>
  <c r="AP3959" i="7"/>
  <c r="AO3959" i="7"/>
  <c r="AN3959" i="7"/>
  <c r="AM3959" i="7"/>
  <c r="AL3959" i="7"/>
  <c r="AK3959" i="7"/>
  <c r="AJ3959" i="7"/>
  <c r="AI3959" i="7"/>
  <c r="AH3959" i="7"/>
  <c r="AG3959" i="7"/>
  <c r="T3959" i="7"/>
  <c r="L3959" i="7"/>
  <c r="N3959" i="7" s="1"/>
  <c r="J3959" i="7"/>
  <c r="I3959" i="7"/>
  <c r="AR3958" i="7"/>
  <c r="AQ3958" i="7"/>
  <c r="AP3958" i="7"/>
  <c r="AO3958" i="7"/>
  <c r="AN3958" i="7"/>
  <c r="AM3958" i="7"/>
  <c r="AL3958" i="7"/>
  <c r="AK3958" i="7"/>
  <c r="AJ3958" i="7"/>
  <c r="AI3958" i="7"/>
  <c r="AH3958" i="7"/>
  <c r="AG3958" i="7"/>
  <c r="T3958" i="7"/>
  <c r="L3958" i="7"/>
  <c r="J3958" i="7"/>
  <c r="I3958" i="7"/>
  <c r="AR3957" i="7"/>
  <c r="AQ3957" i="7"/>
  <c r="AP3957" i="7"/>
  <c r="AO3957" i="7"/>
  <c r="AN3957" i="7"/>
  <c r="AM3957" i="7"/>
  <c r="AL3957" i="7"/>
  <c r="AK3957" i="7"/>
  <c r="AJ3957" i="7"/>
  <c r="AI3957" i="7"/>
  <c r="AH3957" i="7"/>
  <c r="AG3957" i="7"/>
  <c r="T3957" i="7"/>
  <c r="L3957" i="7"/>
  <c r="I3957" i="7"/>
  <c r="J3957" i="7" s="1"/>
  <c r="AR3956" i="7"/>
  <c r="AQ3956" i="7"/>
  <c r="AP3956" i="7"/>
  <c r="AO3956" i="7"/>
  <c r="AN3956" i="7"/>
  <c r="AM3956" i="7"/>
  <c r="AL3956" i="7"/>
  <c r="AK3956" i="7"/>
  <c r="AJ3956" i="7"/>
  <c r="AI3956" i="7"/>
  <c r="AH3956" i="7"/>
  <c r="AG3956" i="7"/>
  <c r="T3956" i="7"/>
  <c r="L3956" i="7"/>
  <c r="N3956" i="7" s="1"/>
  <c r="J3956" i="7"/>
  <c r="I3956" i="7"/>
  <c r="AR3955" i="7"/>
  <c r="AQ3955" i="7"/>
  <c r="AP3955" i="7"/>
  <c r="AO3955" i="7"/>
  <c r="AN3955" i="7"/>
  <c r="AM3955" i="7"/>
  <c r="AL3955" i="7"/>
  <c r="AK3955" i="7"/>
  <c r="AJ3955" i="7"/>
  <c r="AI3955" i="7"/>
  <c r="AH3955" i="7"/>
  <c r="AG3955" i="7"/>
  <c r="T3955" i="7"/>
  <c r="L3955" i="7"/>
  <c r="J3955" i="7"/>
  <c r="I3955" i="7"/>
  <c r="AR3954" i="7"/>
  <c r="AQ3954" i="7"/>
  <c r="AP3954" i="7"/>
  <c r="AO3954" i="7"/>
  <c r="AN3954" i="7"/>
  <c r="AM3954" i="7"/>
  <c r="AL3954" i="7"/>
  <c r="AK3954" i="7"/>
  <c r="AJ3954" i="7"/>
  <c r="AI3954" i="7"/>
  <c r="AH3954" i="7"/>
  <c r="AG3954" i="7"/>
  <c r="T3954" i="7"/>
  <c r="L3954" i="7"/>
  <c r="M3954" i="7" s="1"/>
  <c r="I3954" i="7"/>
  <c r="J3954" i="7" s="1"/>
  <c r="AR3953" i="7"/>
  <c r="AQ3953" i="7"/>
  <c r="AP3953" i="7"/>
  <c r="AO3953" i="7"/>
  <c r="AN3953" i="7"/>
  <c r="AM3953" i="7"/>
  <c r="AL3953" i="7"/>
  <c r="AK3953" i="7"/>
  <c r="AJ3953" i="7"/>
  <c r="AI3953" i="7"/>
  <c r="AH3953" i="7"/>
  <c r="AG3953" i="7"/>
  <c r="T3953" i="7"/>
  <c r="L3953" i="7"/>
  <c r="N3953" i="7" s="1"/>
  <c r="J3953" i="7"/>
  <c r="I3953" i="7"/>
  <c r="AR3952" i="7"/>
  <c r="AQ3952" i="7"/>
  <c r="AP3952" i="7"/>
  <c r="AO3952" i="7"/>
  <c r="AN3952" i="7"/>
  <c r="AM3952" i="7"/>
  <c r="AL3952" i="7"/>
  <c r="AK3952" i="7"/>
  <c r="AJ3952" i="7"/>
  <c r="AI3952" i="7"/>
  <c r="AH3952" i="7"/>
  <c r="AG3952" i="7"/>
  <c r="T3952" i="7"/>
  <c r="L3952" i="7"/>
  <c r="N3952" i="7" s="1"/>
  <c r="I3952" i="7"/>
  <c r="J3952" i="7" s="1"/>
  <c r="AR3951" i="7"/>
  <c r="AQ3951" i="7"/>
  <c r="AP3951" i="7"/>
  <c r="AO3951" i="7"/>
  <c r="AN3951" i="7"/>
  <c r="AM3951" i="7"/>
  <c r="AL3951" i="7"/>
  <c r="AK3951" i="7"/>
  <c r="AJ3951" i="7"/>
  <c r="AI3951" i="7"/>
  <c r="AH3951" i="7"/>
  <c r="AG3951" i="7"/>
  <c r="T3951" i="7"/>
  <c r="L3951" i="7"/>
  <c r="M3951" i="7" s="1"/>
  <c r="I3951" i="7"/>
  <c r="J3951" i="7" s="1"/>
  <c r="AR3950" i="7"/>
  <c r="AQ3950" i="7"/>
  <c r="AP3950" i="7"/>
  <c r="AO3950" i="7"/>
  <c r="AN3950" i="7"/>
  <c r="AM3950" i="7"/>
  <c r="AL3950" i="7"/>
  <c r="AK3950" i="7"/>
  <c r="AJ3950" i="7"/>
  <c r="AI3950" i="7"/>
  <c r="AH3950" i="7"/>
  <c r="AG3950" i="7"/>
  <c r="T3950" i="7"/>
  <c r="L3950" i="7"/>
  <c r="N3950" i="7" s="1"/>
  <c r="I3950" i="7"/>
  <c r="J3950" i="7" s="1"/>
  <c r="AR3949" i="7"/>
  <c r="AQ3949" i="7"/>
  <c r="AP3949" i="7"/>
  <c r="AO3949" i="7"/>
  <c r="AN3949" i="7"/>
  <c r="AM3949" i="7"/>
  <c r="AL3949" i="7"/>
  <c r="AK3949" i="7"/>
  <c r="AJ3949" i="7"/>
  <c r="AI3949" i="7"/>
  <c r="AH3949" i="7"/>
  <c r="AG3949" i="7"/>
  <c r="T3949" i="7"/>
  <c r="L3949" i="7"/>
  <c r="N3949" i="7" s="1"/>
  <c r="I3949" i="7"/>
  <c r="J3949" i="7" s="1"/>
  <c r="AR3948" i="7"/>
  <c r="AQ3948" i="7"/>
  <c r="AP3948" i="7"/>
  <c r="AO3948" i="7"/>
  <c r="AN3948" i="7"/>
  <c r="AM3948" i="7"/>
  <c r="AL3948" i="7"/>
  <c r="AK3948" i="7"/>
  <c r="AJ3948" i="7"/>
  <c r="AI3948" i="7"/>
  <c r="AH3948" i="7"/>
  <c r="AG3948" i="7"/>
  <c r="T3948" i="7"/>
  <c r="L3948" i="7"/>
  <c r="J3948" i="7"/>
  <c r="I3948" i="7"/>
  <c r="AR3947" i="7"/>
  <c r="AQ3947" i="7"/>
  <c r="AP3947" i="7"/>
  <c r="AO3947" i="7"/>
  <c r="AN3947" i="7"/>
  <c r="AM3947" i="7"/>
  <c r="AL3947" i="7"/>
  <c r="AK3947" i="7"/>
  <c r="AJ3947" i="7"/>
  <c r="AI3947" i="7"/>
  <c r="AH3947" i="7"/>
  <c r="AG3947" i="7"/>
  <c r="T3947" i="7"/>
  <c r="L3947" i="7"/>
  <c r="N3947" i="7" s="1"/>
  <c r="I3947" i="7"/>
  <c r="J3947" i="7" s="1"/>
  <c r="AR3946" i="7"/>
  <c r="AQ3946" i="7"/>
  <c r="AP3946" i="7"/>
  <c r="AO3946" i="7"/>
  <c r="AN3946" i="7"/>
  <c r="AM3946" i="7"/>
  <c r="AL3946" i="7"/>
  <c r="AK3946" i="7"/>
  <c r="AJ3946" i="7"/>
  <c r="AI3946" i="7"/>
  <c r="AH3946" i="7"/>
  <c r="AG3946" i="7"/>
  <c r="T3946" i="7"/>
  <c r="L3946" i="7"/>
  <c r="M3946" i="7" s="1"/>
  <c r="J3946" i="7"/>
  <c r="I3946" i="7"/>
  <c r="AR3945" i="7"/>
  <c r="AQ3945" i="7"/>
  <c r="AP3945" i="7"/>
  <c r="AO3945" i="7"/>
  <c r="AN3945" i="7"/>
  <c r="AM3945" i="7"/>
  <c r="AL3945" i="7"/>
  <c r="AK3945" i="7"/>
  <c r="AJ3945" i="7"/>
  <c r="AI3945" i="7"/>
  <c r="AH3945" i="7"/>
  <c r="AG3945" i="7"/>
  <c r="T3945" i="7"/>
  <c r="L3945" i="7"/>
  <c r="J3945" i="7"/>
  <c r="I3945" i="7"/>
  <c r="AR3944" i="7"/>
  <c r="AQ3944" i="7"/>
  <c r="AP3944" i="7"/>
  <c r="AO3944" i="7"/>
  <c r="AN3944" i="7"/>
  <c r="AM3944" i="7"/>
  <c r="AL3944" i="7"/>
  <c r="AK3944" i="7"/>
  <c r="AJ3944" i="7"/>
  <c r="AI3944" i="7"/>
  <c r="AH3944" i="7"/>
  <c r="AG3944" i="7"/>
  <c r="T3944" i="7"/>
  <c r="L3944" i="7"/>
  <c r="I3944" i="7"/>
  <c r="J3944" i="7" s="1"/>
  <c r="AR3943" i="7"/>
  <c r="AQ3943" i="7"/>
  <c r="AP3943" i="7"/>
  <c r="AO3943" i="7"/>
  <c r="AN3943" i="7"/>
  <c r="AM3943" i="7"/>
  <c r="AL3943" i="7"/>
  <c r="AK3943" i="7"/>
  <c r="AJ3943" i="7"/>
  <c r="AI3943" i="7"/>
  <c r="AH3943" i="7"/>
  <c r="AG3943" i="7"/>
  <c r="T3943" i="7"/>
  <c r="L3943" i="7"/>
  <c r="I3943" i="7"/>
  <c r="J3943" i="7" s="1"/>
  <c r="AR3942" i="7"/>
  <c r="AQ3942" i="7"/>
  <c r="AP3942" i="7"/>
  <c r="AO3942" i="7"/>
  <c r="AN3942" i="7"/>
  <c r="AM3942" i="7"/>
  <c r="AL3942" i="7"/>
  <c r="AK3942" i="7"/>
  <c r="AJ3942" i="7"/>
  <c r="AI3942" i="7"/>
  <c r="AH3942" i="7"/>
  <c r="AG3942" i="7"/>
  <c r="T3942" i="7"/>
  <c r="L3942" i="7"/>
  <c r="I3942" i="7"/>
  <c r="J3942" i="7" s="1"/>
  <c r="AR3941" i="7"/>
  <c r="AQ3941" i="7"/>
  <c r="AP3941" i="7"/>
  <c r="AO3941" i="7"/>
  <c r="AN3941" i="7"/>
  <c r="AM3941" i="7"/>
  <c r="AL3941" i="7"/>
  <c r="AK3941" i="7"/>
  <c r="AJ3941" i="7"/>
  <c r="AI3941" i="7"/>
  <c r="AH3941" i="7"/>
  <c r="AG3941" i="7"/>
  <c r="T3941" i="7"/>
  <c r="L3941" i="7"/>
  <c r="J3941" i="7"/>
  <c r="I3941" i="7"/>
  <c r="AR3940" i="7"/>
  <c r="AQ3940" i="7"/>
  <c r="AP3940" i="7"/>
  <c r="AO3940" i="7"/>
  <c r="AN3940" i="7"/>
  <c r="AM3940" i="7"/>
  <c r="AL3940" i="7"/>
  <c r="AK3940" i="7"/>
  <c r="AJ3940" i="7"/>
  <c r="AI3940" i="7"/>
  <c r="AH3940" i="7"/>
  <c r="AG3940" i="7"/>
  <c r="T3940" i="7"/>
  <c r="L3940" i="7"/>
  <c r="M3940" i="7" s="1"/>
  <c r="I3940" i="7"/>
  <c r="J3940" i="7" s="1"/>
  <c r="AR3939" i="7"/>
  <c r="AQ3939" i="7"/>
  <c r="AP3939" i="7"/>
  <c r="AO3939" i="7"/>
  <c r="AN3939" i="7"/>
  <c r="AM3939" i="7"/>
  <c r="AL3939" i="7"/>
  <c r="AK3939" i="7"/>
  <c r="AJ3939" i="7"/>
  <c r="AI3939" i="7"/>
  <c r="AH3939" i="7"/>
  <c r="AG3939" i="7"/>
  <c r="T3939" i="7"/>
  <c r="L3939" i="7"/>
  <c r="M3939" i="7" s="1"/>
  <c r="I3939" i="7"/>
  <c r="J3939" i="7" s="1"/>
  <c r="AR3938" i="7"/>
  <c r="AQ3938" i="7"/>
  <c r="AP3938" i="7"/>
  <c r="AO3938" i="7"/>
  <c r="AN3938" i="7"/>
  <c r="AM3938" i="7"/>
  <c r="AL3938" i="7"/>
  <c r="AK3938" i="7"/>
  <c r="AJ3938" i="7"/>
  <c r="AI3938" i="7"/>
  <c r="AH3938" i="7"/>
  <c r="AG3938" i="7"/>
  <c r="T3938" i="7"/>
  <c r="L3938" i="7"/>
  <c r="N3938" i="7" s="1"/>
  <c r="J3938" i="7"/>
  <c r="I3938" i="7"/>
  <c r="AR3937" i="7"/>
  <c r="AQ3937" i="7"/>
  <c r="AP3937" i="7"/>
  <c r="AO3937" i="7"/>
  <c r="AN3937" i="7"/>
  <c r="AM3937" i="7"/>
  <c r="AL3937" i="7"/>
  <c r="AK3937" i="7"/>
  <c r="AJ3937" i="7"/>
  <c r="AI3937" i="7"/>
  <c r="AH3937" i="7"/>
  <c r="AG3937" i="7"/>
  <c r="T3937" i="7"/>
  <c r="L3937" i="7"/>
  <c r="J3937" i="7"/>
  <c r="I3937" i="7"/>
  <c r="AR3936" i="7"/>
  <c r="AQ3936" i="7"/>
  <c r="AP3936" i="7"/>
  <c r="AO3936" i="7"/>
  <c r="AN3936" i="7"/>
  <c r="AM3936" i="7"/>
  <c r="AL3936" i="7"/>
  <c r="AK3936" i="7"/>
  <c r="AJ3936" i="7"/>
  <c r="AI3936" i="7"/>
  <c r="AH3936" i="7"/>
  <c r="AG3936" i="7"/>
  <c r="T3936" i="7"/>
  <c r="L3936" i="7"/>
  <c r="M3936" i="7" s="1"/>
  <c r="I3936" i="7"/>
  <c r="J3936" i="7" s="1"/>
  <c r="AR3935" i="7"/>
  <c r="AQ3935" i="7"/>
  <c r="AP3935" i="7"/>
  <c r="AO3935" i="7"/>
  <c r="AN3935" i="7"/>
  <c r="AM3935" i="7"/>
  <c r="AL3935" i="7"/>
  <c r="AK3935" i="7"/>
  <c r="AJ3935" i="7"/>
  <c r="AI3935" i="7"/>
  <c r="AH3935" i="7"/>
  <c r="AG3935" i="7"/>
  <c r="T3935" i="7"/>
  <c r="L3935" i="7"/>
  <c r="I3935" i="7"/>
  <c r="J3935" i="7" s="1"/>
  <c r="AR3934" i="7"/>
  <c r="AQ3934" i="7"/>
  <c r="AP3934" i="7"/>
  <c r="AO3934" i="7"/>
  <c r="AN3934" i="7"/>
  <c r="AM3934" i="7"/>
  <c r="AL3934" i="7"/>
  <c r="AK3934" i="7"/>
  <c r="AJ3934" i="7"/>
  <c r="AI3934" i="7"/>
  <c r="AH3934" i="7"/>
  <c r="AG3934" i="7"/>
  <c r="T3934" i="7"/>
  <c r="L3934" i="7"/>
  <c r="M3934" i="7" s="1"/>
  <c r="I3934" i="7"/>
  <c r="J3934" i="7" s="1"/>
  <c r="AR3933" i="7"/>
  <c r="AQ3933" i="7"/>
  <c r="AP3933" i="7"/>
  <c r="AO3933" i="7"/>
  <c r="AN3933" i="7"/>
  <c r="AM3933" i="7"/>
  <c r="AL3933" i="7"/>
  <c r="AK3933" i="7"/>
  <c r="AJ3933" i="7"/>
  <c r="AI3933" i="7"/>
  <c r="AH3933" i="7"/>
  <c r="AG3933" i="7"/>
  <c r="T3933" i="7"/>
  <c r="L3933" i="7"/>
  <c r="M3933" i="7" s="1"/>
  <c r="J3933" i="7"/>
  <c r="I3933" i="7"/>
  <c r="AR3932" i="7"/>
  <c r="AQ3932" i="7"/>
  <c r="AP3932" i="7"/>
  <c r="AO3932" i="7"/>
  <c r="AN3932" i="7"/>
  <c r="AM3932" i="7"/>
  <c r="AL3932" i="7"/>
  <c r="AK3932" i="7"/>
  <c r="AJ3932" i="7"/>
  <c r="AI3932" i="7"/>
  <c r="AH3932" i="7"/>
  <c r="AG3932" i="7"/>
  <c r="T3932" i="7"/>
  <c r="L3932" i="7"/>
  <c r="I3932" i="7"/>
  <c r="J3932" i="7" s="1"/>
  <c r="AR3931" i="7"/>
  <c r="AQ3931" i="7"/>
  <c r="AP3931" i="7"/>
  <c r="AO3931" i="7"/>
  <c r="AN3931" i="7"/>
  <c r="AM3931" i="7"/>
  <c r="AL3931" i="7"/>
  <c r="AK3931" i="7"/>
  <c r="AJ3931" i="7"/>
  <c r="AI3931" i="7"/>
  <c r="AH3931" i="7"/>
  <c r="AG3931" i="7"/>
  <c r="T3931" i="7"/>
  <c r="L3931" i="7"/>
  <c r="N3931" i="7" s="1"/>
  <c r="J3931" i="7"/>
  <c r="I3931" i="7"/>
  <c r="AR3930" i="7"/>
  <c r="AQ3930" i="7"/>
  <c r="AP3930" i="7"/>
  <c r="AO3930" i="7"/>
  <c r="AN3930" i="7"/>
  <c r="AM3930" i="7"/>
  <c r="AL3930" i="7"/>
  <c r="AK3930" i="7"/>
  <c r="AJ3930" i="7"/>
  <c r="AI3930" i="7"/>
  <c r="AH3930" i="7"/>
  <c r="AG3930" i="7"/>
  <c r="T3930" i="7"/>
  <c r="L3930" i="7"/>
  <c r="I3930" i="7"/>
  <c r="J3930" i="7" s="1"/>
  <c r="AR3929" i="7"/>
  <c r="AQ3929" i="7"/>
  <c r="AP3929" i="7"/>
  <c r="AO3929" i="7"/>
  <c r="AN3929" i="7"/>
  <c r="AM3929" i="7"/>
  <c r="AL3929" i="7"/>
  <c r="AK3929" i="7"/>
  <c r="AJ3929" i="7"/>
  <c r="AI3929" i="7"/>
  <c r="AH3929" i="7"/>
  <c r="AG3929" i="7"/>
  <c r="T3929" i="7"/>
  <c r="L3929" i="7"/>
  <c r="J3929" i="7"/>
  <c r="I3929" i="7"/>
  <c r="AR3928" i="7"/>
  <c r="AQ3928" i="7"/>
  <c r="AP3928" i="7"/>
  <c r="AO3928" i="7"/>
  <c r="AN3928" i="7"/>
  <c r="AM3928" i="7"/>
  <c r="AL3928" i="7"/>
  <c r="AK3928" i="7"/>
  <c r="AJ3928" i="7"/>
  <c r="AI3928" i="7"/>
  <c r="AH3928" i="7"/>
  <c r="AG3928" i="7"/>
  <c r="T3928" i="7"/>
  <c r="L3928" i="7"/>
  <c r="I3928" i="7"/>
  <c r="J3928" i="7" s="1"/>
  <c r="AR3927" i="7"/>
  <c r="AQ3927" i="7"/>
  <c r="AP3927" i="7"/>
  <c r="AO3927" i="7"/>
  <c r="AN3927" i="7"/>
  <c r="AM3927" i="7"/>
  <c r="AL3927" i="7"/>
  <c r="AK3927" i="7"/>
  <c r="AJ3927" i="7"/>
  <c r="AI3927" i="7"/>
  <c r="AH3927" i="7"/>
  <c r="AG3927" i="7"/>
  <c r="T3927" i="7"/>
  <c r="L3927" i="7"/>
  <c r="M3927" i="7" s="1"/>
  <c r="J3927" i="7"/>
  <c r="I3927" i="7"/>
  <c r="AR3926" i="7"/>
  <c r="AQ3926" i="7"/>
  <c r="AP3926" i="7"/>
  <c r="AO3926" i="7"/>
  <c r="AN3926" i="7"/>
  <c r="AM3926" i="7"/>
  <c r="AL3926" i="7"/>
  <c r="AK3926" i="7"/>
  <c r="AJ3926" i="7"/>
  <c r="AI3926" i="7"/>
  <c r="AH3926" i="7"/>
  <c r="AG3926" i="7"/>
  <c r="T3926" i="7"/>
  <c r="L3926" i="7"/>
  <c r="I3926" i="7"/>
  <c r="J3926" i="7" s="1"/>
  <c r="AR3925" i="7"/>
  <c r="AQ3925" i="7"/>
  <c r="AP3925" i="7"/>
  <c r="AO3925" i="7"/>
  <c r="AN3925" i="7"/>
  <c r="AM3925" i="7"/>
  <c r="AL3925" i="7"/>
  <c r="AK3925" i="7"/>
  <c r="AJ3925" i="7"/>
  <c r="AI3925" i="7"/>
  <c r="AH3925" i="7"/>
  <c r="AG3925" i="7"/>
  <c r="T3925" i="7"/>
  <c r="L3925" i="7"/>
  <c r="M3925" i="7" s="1"/>
  <c r="I3925" i="7"/>
  <c r="J3925" i="7" s="1"/>
  <c r="AR3924" i="7"/>
  <c r="AQ3924" i="7"/>
  <c r="AP3924" i="7"/>
  <c r="AO3924" i="7"/>
  <c r="AN3924" i="7"/>
  <c r="AM3924" i="7"/>
  <c r="AL3924" i="7"/>
  <c r="AK3924" i="7"/>
  <c r="AJ3924" i="7"/>
  <c r="AI3924" i="7"/>
  <c r="AH3924" i="7"/>
  <c r="AG3924" i="7"/>
  <c r="T3924" i="7"/>
  <c r="L3924" i="7"/>
  <c r="N3924" i="7" s="1"/>
  <c r="J3924" i="7"/>
  <c r="I3924" i="7"/>
  <c r="AR3923" i="7"/>
  <c r="AQ3923" i="7"/>
  <c r="AP3923" i="7"/>
  <c r="AO3923" i="7"/>
  <c r="AN3923" i="7"/>
  <c r="AM3923" i="7"/>
  <c r="AL3923" i="7"/>
  <c r="AK3923" i="7"/>
  <c r="AJ3923" i="7"/>
  <c r="AI3923" i="7"/>
  <c r="AH3923" i="7"/>
  <c r="AG3923" i="7"/>
  <c r="T3923" i="7"/>
  <c r="L3923" i="7"/>
  <c r="M3923" i="7" s="1"/>
  <c r="I3923" i="7"/>
  <c r="J3923" i="7" s="1"/>
  <c r="AR3922" i="7"/>
  <c r="AQ3922" i="7"/>
  <c r="AP3922" i="7"/>
  <c r="AO3922" i="7"/>
  <c r="AN3922" i="7"/>
  <c r="AM3922" i="7"/>
  <c r="AL3922" i="7"/>
  <c r="AK3922" i="7"/>
  <c r="AJ3922" i="7"/>
  <c r="AI3922" i="7"/>
  <c r="AH3922" i="7"/>
  <c r="AG3922" i="7"/>
  <c r="T3922" i="7"/>
  <c r="L3922" i="7"/>
  <c r="N3922" i="7" s="1"/>
  <c r="J3922" i="7"/>
  <c r="I3922" i="7"/>
  <c r="AR3921" i="7"/>
  <c r="AQ3921" i="7"/>
  <c r="AP3921" i="7"/>
  <c r="AO3921" i="7"/>
  <c r="AN3921" i="7"/>
  <c r="AM3921" i="7"/>
  <c r="AL3921" i="7"/>
  <c r="AK3921" i="7"/>
  <c r="AJ3921" i="7"/>
  <c r="AI3921" i="7"/>
  <c r="AH3921" i="7"/>
  <c r="AG3921" i="7"/>
  <c r="T3921" i="7"/>
  <c r="L3921" i="7"/>
  <c r="N3921" i="7" s="1"/>
  <c r="J3921" i="7"/>
  <c r="I3921" i="7"/>
  <c r="AR3920" i="7"/>
  <c r="AQ3920" i="7"/>
  <c r="AP3920" i="7"/>
  <c r="AO3920" i="7"/>
  <c r="AN3920" i="7"/>
  <c r="AM3920" i="7"/>
  <c r="AL3920" i="7"/>
  <c r="AK3920" i="7"/>
  <c r="AJ3920" i="7"/>
  <c r="AI3920" i="7"/>
  <c r="AH3920" i="7"/>
  <c r="AG3920" i="7"/>
  <c r="T3920" i="7"/>
  <c r="L3920" i="7"/>
  <c r="I3920" i="7"/>
  <c r="J3920" i="7" s="1"/>
  <c r="AR3919" i="7"/>
  <c r="AQ3919" i="7"/>
  <c r="AP3919" i="7"/>
  <c r="AO3919" i="7"/>
  <c r="AN3919" i="7"/>
  <c r="AM3919" i="7"/>
  <c r="AL3919" i="7"/>
  <c r="AK3919" i="7"/>
  <c r="AJ3919" i="7"/>
  <c r="AI3919" i="7"/>
  <c r="AH3919" i="7"/>
  <c r="AG3919" i="7"/>
  <c r="T3919" i="7"/>
  <c r="L3919" i="7"/>
  <c r="N3919" i="7" s="1"/>
  <c r="I3919" i="7"/>
  <c r="J3919" i="7" s="1"/>
  <c r="AR3918" i="7"/>
  <c r="AQ3918" i="7"/>
  <c r="AP3918" i="7"/>
  <c r="AO3918" i="7"/>
  <c r="AN3918" i="7"/>
  <c r="AM3918" i="7"/>
  <c r="AL3918" i="7"/>
  <c r="AK3918" i="7"/>
  <c r="AJ3918" i="7"/>
  <c r="AI3918" i="7"/>
  <c r="AH3918" i="7"/>
  <c r="AG3918" i="7"/>
  <c r="T3918" i="7"/>
  <c r="L3918" i="7"/>
  <c r="N3918" i="7" s="1"/>
  <c r="J3918" i="7"/>
  <c r="I3918" i="7"/>
  <c r="AR3917" i="7"/>
  <c r="AQ3917" i="7"/>
  <c r="AP3917" i="7"/>
  <c r="AO3917" i="7"/>
  <c r="AN3917" i="7"/>
  <c r="AM3917" i="7"/>
  <c r="AL3917" i="7"/>
  <c r="AK3917" i="7"/>
  <c r="AJ3917" i="7"/>
  <c r="AI3917" i="7"/>
  <c r="AH3917" i="7"/>
  <c r="AG3917" i="7"/>
  <c r="T3917" i="7"/>
  <c r="L3917" i="7"/>
  <c r="I3917" i="7"/>
  <c r="J3917" i="7" s="1"/>
  <c r="AR3916" i="7"/>
  <c r="AQ3916" i="7"/>
  <c r="AP3916" i="7"/>
  <c r="AO3916" i="7"/>
  <c r="AN3916" i="7"/>
  <c r="AM3916" i="7"/>
  <c r="AL3916" i="7"/>
  <c r="AK3916" i="7"/>
  <c r="AJ3916" i="7"/>
  <c r="AI3916" i="7"/>
  <c r="AH3916" i="7"/>
  <c r="AG3916" i="7"/>
  <c r="T3916" i="7"/>
  <c r="L3916" i="7"/>
  <c r="M3916" i="7" s="1"/>
  <c r="I3916" i="7"/>
  <c r="J3916" i="7" s="1"/>
  <c r="AR3915" i="7"/>
  <c r="AQ3915" i="7"/>
  <c r="AP3915" i="7"/>
  <c r="AO3915" i="7"/>
  <c r="AN3915" i="7"/>
  <c r="AM3915" i="7"/>
  <c r="AL3915" i="7"/>
  <c r="AK3915" i="7"/>
  <c r="AJ3915" i="7"/>
  <c r="AI3915" i="7"/>
  <c r="AH3915" i="7"/>
  <c r="AG3915" i="7"/>
  <c r="T3915" i="7"/>
  <c r="L3915" i="7"/>
  <c r="M3915" i="7" s="1"/>
  <c r="I3915" i="7"/>
  <c r="J3915" i="7" s="1"/>
  <c r="AR3914" i="7"/>
  <c r="AQ3914" i="7"/>
  <c r="AP3914" i="7"/>
  <c r="AO3914" i="7"/>
  <c r="AN3914" i="7"/>
  <c r="AM3914" i="7"/>
  <c r="AL3914" i="7"/>
  <c r="AK3914" i="7"/>
  <c r="AJ3914" i="7"/>
  <c r="AI3914" i="7"/>
  <c r="AH3914" i="7"/>
  <c r="AG3914" i="7"/>
  <c r="T3914" i="7"/>
  <c r="L3914" i="7"/>
  <c r="J3914" i="7"/>
  <c r="I3914" i="7"/>
  <c r="AR3913" i="7"/>
  <c r="AQ3913" i="7"/>
  <c r="AP3913" i="7"/>
  <c r="AO3913" i="7"/>
  <c r="AN3913" i="7"/>
  <c r="AM3913" i="7"/>
  <c r="AL3913" i="7"/>
  <c r="AK3913" i="7"/>
  <c r="AJ3913" i="7"/>
  <c r="AI3913" i="7"/>
  <c r="AH3913" i="7"/>
  <c r="AG3913" i="7"/>
  <c r="T3913" i="7"/>
  <c r="L3913" i="7"/>
  <c r="N3913" i="7" s="1"/>
  <c r="J3913" i="7"/>
  <c r="I3913" i="7"/>
  <c r="AR3912" i="7"/>
  <c r="AQ3912" i="7"/>
  <c r="AP3912" i="7"/>
  <c r="AO3912" i="7"/>
  <c r="AN3912" i="7"/>
  <c r="AM3912" i="7"/>
  <c r="AL3912" i="7"/>
  <c r="AK3912" i="7"/>
  <c r="AJ3912" i="7"/>
  <c r="AI3912" i="7"/>
  <c r="AH3912" i="7"/>
  <c r="AG3912" i="7"/>
  <c r="T3912" i="7"/>
  <c r="L3912" i="7"/>
  <c r="I3912" i="7"/>
  <c r="J3912" i="7" s="1"/>
  <c r="AR3911" i="7"/>
  <c r="AQ3911" i="7"/>
  <c r="AP3911" i="7"/>
  <c r="AO3911" i="7"/>
  <c r="AN3911" i="7"/>
  <c r="AM3911" i="7"/>
  <c r="AL3911" i="7"/>
  <c r="AK3911" i="7"/>
  <c r="AJ3911" i="7"/>
  <c r="AI3911" i="7"/>
  <c r="AH3911" i="7"/>
  <c r="AG3911" i="7"/>
  <c r="T3911" i="7"/>
  <c r="L3911" i="7"/>
  <c r="I3911" i="7"/>
  <c r="J3911" i="7" s="1"/>
  <c r="AR3910" i="7"/>
  <c r="AQ3910" i="7"/>
  <c r="AP3910" i="7"/>
  <c r="AO3910" i="7"/>
  <c r="AN3910" i="7"/>
  <c r="AM3910" i="7"/>
  <c r="AL3910" i="7"/>
  <c r="AK3910" i="7"/>
  <c r="AJ3910" i="7"/>
  <c r="AI3910" i="7"/>
  <c r="AH3910" i="7"/>
  <c r="AG3910" i="7"/>
  <c r="T3910" i="7"/>
  <c r="L3910" i="7"/>
  <c r="J3910" i="7"/>
  <c r="I3910" i="7"/>
  <c r="AR3909" i="7"/>
  <c r="AQ3909" i="7"/>
  <c r="AP3909" i="7"/>
  <c r="AO3909" i="7"/>
  <c r="AN3909" i="7"/>
  <c r="AM3909" i="7"/>
  <c r="AL3909" i="7"/>
  <c r="AK3909" i="7"/>
  <c r="AJ3909" i="7"/>
  <c r="AI3909" i="7"/>
  <c r="AH3909" i="7"/>
  <c r="AG3909" i="7"/>
  <c r="T3909" i="7"/>
  <c r="L3909" i="7"/>
  <c r="J3909" i="7"/>
  <c r="I3909" i="7"/>
  <c r="AR3908" i="7"/>
  <c r="AQ3908" i="7"/>
  <c r="AP3908" i="7"/>
  <c r="AO3908" i="7"/>
  <c r="AN3908" i="7"/>
  <c r="AM3908" i="7"/>
  <c r="AL3908" i="7"/>
  <c r="AK3908" i="7"/>
  <c r="AJ3908" i="7"/>
  <c r="AI3908" i="7"/>
  <c r="AH3908" i="7"/>
  <c r="AG3908" i="7"/>
  <c r="T3908" i="7"/>
  <c r="L3908" i="7"/>
  <c r="I3908" i="7"/>
  <c r="J3908" i="7" s="1"/>
  <c r="AR3907" i="7"/>
  <c r="AQ3907" i="7"/>
  <c r="AP3907" i="7"/>
  <c r="AO3907" i="7"/>
  <c r="AN3907" i="7"/>
  <c r="AM3907" i="7"/>
  <c r="AL3907" i="7"/>
  <c r="AK3907" i="7"/>
  <c r="AJ3907" i="7"/>
  <c r="AI3907" i="7"/>
  <c r="AH3907" i="7"/>
  <c r="AG3907" i="7"/>
  <c r="T3907" i="7"/>
  <c r="L3907" i="7"/>
  <c r="I3907" i="7"/>
  <c r="J3907" i="7" s="1"/>
  <c r="AR3906" i="7"/>
  <c r="AQ3906" i="7"/>
  <c r="AP3906" i="7"/>
  <c r="AO3906" i="7"/>
  <c r="AN3906" i="7"/>
  <c r="AM3906" i="7"/>
  <c r="AL3906" i="7"/>
  <c r="AK3906" i="7"/>
  <c r="AJ3906" i="7"/>
  <c r="AI3906" i="7"/>
  <c r="AH3906" i="7"/>
  <c r="AG3906" i="7"/>
  <c r="T3906" i="7"/>
  <c r="L3906" i="7"/>
  <c r="M3906" i="7" s="1"/>
  <c r="J3906" i="7"/>
  <c r="I3906" i="7"/>
  <c r="AR3905" i="7"/>
  <c r="AQ3905" i="7"/>
  <c r="AP3905" i="7"/>
  <c r="AO3905" i="7"/>
  <c r="AN3905" i="7"/>
  <c r="AM3905" i="7"/>
  <c r="AL3905" i="7"/>
  <c r="AK3905" i="7"/>
  <c r="AJ3905" i="7"/>
  <c r="AI3905" i="7"/>
  <c r="AH3905" i="7"/>
  <c r="AG3905" i="7"/>
  <c r="T3905" i="7"/>
  <c r="L3905" i="7"/>
  <c r="J3905" i="7"/>
  <c r="I3905" i="7"/>
  <c r="AR3904" i="7"/>
  <c r="AQ3904" i="7"/>
  <c r="AP3904" i="7"/>
  <c r="AO3904" i="7"/>
  <c r="AN3904" i="7"/>
  <c r="AM3904" i="7"/>
  <c r="AL3904" i="7"/>
  <c r="AK3904" i="7"/>
  <c r="AJ3904" i="7"/>
  <c r="AI3904" i="7"/>
  <c r="AH3904" i="7"/>
  <c r="AG3904" i="7"/>
  <c r="T3904" i="7"/>
  <c r="L3904" i="7"/>
  <c r="N3904" i="7" s="1"/>
  <c r="I3904" i="7"/>
  <c r="J3904" i="7" s="1"/>
  <c r="AR3903" i="7"/>
  <c r="AQ3903" i="7"/>
  <c r="AP3903" i="7"/>
  <c r="AO3903" i="7"/>
  <c r="AN3903" i="7"/>
  <c r="AM3903" i="7"/>
  <c r="AL3903" i="7"/>
  <c r="AK3903" i="7"/>
  <c r="AJ3903" i="7"/>
  <c r="AI3903" i="7"/>
  <c r="AH3903" i="7"/>
  <c r="AG3903" i="7"/>
  <c r="T3903" i="7"/>
  <c r="L3903" i="7"/>
  <c r="J3903" i="7"/>
  <c r="I3903" i="7"/>
  <c r="AR3902" i="7"/>
  <c r="AQ3902" i="7"/>
  <c r="AP3902" i="7"/>
  <c r="AO3902" i="7"/>
  <c r="AN3902" i="7"/>
  <c r="AM3902" i="7"/>
  <c r="AL3902" i="7"/>
  <c r="AK3902" i="7"/>
  <c r="AJ3902" i="7"/>
  <c r="AI3902" i="7"/>
  <c r="AH3902" i="7"/>
  <c r="AG3902" i="7"/>
  <c r="T3902" i="7"/>
  <c r="L3902" i="7"/>
  <c r="N3902" i="7" s="1"/>
  <c r="I3902" i="7"/>
  <c r="J3902" i="7" s="1"/>
  <c r="AR3901" i="7"/>
  <c r="AQ3901" i="7"/>
  <c r="AP3901" i="7"/>
  <c r="AO3901" i="7"/>
  <c r="AN3901" i="7"/>
  <c r="AM3901" i="7"/>
  <c r="AL3901" i="7"/>
  <c r="AK3901" i="7"/>
  <c r="AJ3901" i="7"/>
  <c r="AI3901" i="7"/>
  <c r="AH3901" i="7"/>
  <c r="AG3901" i="7"/>
  <c r="T3901" i="7"/>
  <c r="L3901" i="7"/>
  <c r="M3901" i="7" s="1"/>
  <c r="J3901" i="7"/>
  <c r="I3901" i="7"/>
  <c r="AR3900" i="7"/>
  <c r="AQ3900" i="7"/>
  <c r="AP3900" i="7"/>
  <c r="AO3900" i="7"/>
  <c r="AN3900" i="7"/>
  <c r="AM3900" i="7"/>
  <c r="AL3900" i="7"/>
  <c r="AK3900" i="7"/>
  <c r="AJ3900" i="7"/>
  <c r="AI3900" i="7"/>
  <c r="AH3900" i="7"/>
  <c r="AG3900" i="7"/>
  <c r="T3900" i="7"/>
  <c r="L3900" i="7"/>
  <c r="M3900" i="7" s="1"/>
  <c r="J3900" i="7"/>
  <c r="I3900" i="7"/>
  <c r="AR3899" i="7"/>
  <c r="AQ3899" i="7"/>
  <c r="AP3899" i="7"/>
  <c r="AO3899" i="7"/>
  <c r="AN3899" i="7"/>
  <c r="AM3899" i="7"/>
  <c r="AL3899" i="7"/>
  <c r="AK3899" i="7"/>
  <c r="AJ3899" i="7"/>
  <c r="AI3899" i="7"/>
  <c r="AH3899" i="7"/>
  <c r="AG3899" i="7"/>
  <c r="T3899" i="7"/>
  <c r="L3899" i="7"/>
  <c r="M3899" i="7" s="1"/>
  <c r="I3899" i="7"/>
  <c r="J3899" i="7" s="1"/>
  <c r="AR3898" i="7"/>
  <c r="AQ3898" i="7"/>
  <c r="AP3898" i="7"/>
  <c r="AO3898" i="7"/>
  <c r="AN3898" i="7"/>
  <c r="AM3898" i="7"/>
  <c r="AL3898" i="7"/>
  <c r="AK3898" i="7"/>
  <c r="AJ3898" i="7"/>
  <c r="AI3898" i="7"/>
  <c r="AH3898" i="7"/>
  <c r="AG3898" i="7"/>
  <c r="T3898" i="7"/>
  <c r="L3898" i="7"/>
  <c r="N3898" i="7" s="1"/>
  <c r="I3898" i="7"/>
  <c r="J3898" i="7" s="1"/>
  <c r="AR3897" i="7"/>
  <c r="AQ3897" i="7"/>
  <c r="AP3897" i="7"/>
  <c r="AO3897" i="7"/>
  <c r="AN3897" i="7"/>
  <c r="AM3897" i="7"/>
  <c r="AL3897" i="7"/>
  <c r="AK3897" i="7"/>
  <c r="AJ3897" i="7"/>
  <c r="AI3897" i="7"/>
  <c r="AH3897" i="7"/>
  <c r="AG3897" i="7"/>
  <c r="T3897" i="7"/>
  <c r="L3897" i="7"/>
  <c r="N3897" i="7" s="1"/>
  <c r="J3897" i="7"/>
  <c r="I3897" i="7"/>
  <c r="AR3896" i="7"/>
  <c r="AQ3896" i="7"/>
  <c r="AP3896" i="7"/>
  <c r="AO3896" i="7"/>
  <c r="AN3896" i="7"/>
  <c r="AM3896" i="7"/>
  <c r="AL3896" i="7"/>
  <c r="AK3896" i="7"/>
  <c r="AJ3896" i="7"/>
  <c r="AI3896" i="7"/>
  <c r="AH3896" i="7"/>
  <c r="AG3896" i="7"/>
  <c r="T3896" i="7"/>
  <c r="L3896" i="7"/>
  <c r="I3896" i="7"/>
  <c r="J3896" i="7" s="1"/>
  <c r="AR3895" i="7"/>
  <c r="AQ3895" i="7"/>
  <c r="AP3895" i="7"/>
  <c r="AO3895" i="7"/>
  <c r="AN3895" i="7"/>
  <c r="AM3895" i="7"/>
  <c r="AL3895" i="7"/>
  <c r="AK3895" i="7"/>
  <c r="AJ3895" i="7"/>
  <c r="AI3895" i="7"/>
  <c r="AH3895" i="7"/>
  <c r="AG3895" i="7"/>
  <c r="T3895" i="7"/>
  <c r="L3895" i="7"/>
  <c r="I3895" i="7"/>
  <c r="J3895" i="7" s="1"/>
  <c r="AR3894" i="7"/>
  <c r="AQ3894" i="7"/>
  <c r="AP3894" i="7"/>
  <c r="AO3894" i="7"/>
  <c r="AN3894" i="7"/>
  <c r="AM3894" i="7"/>
  <c r="AL3894" i="7"/>
  <c r="AK3894" i="7"/>
  <c r="AJ3894" i="7"/>
  <c r="AI3894" i="7"/>
  <c r="AH3894" i="7"/>
  <c r="AG3894" i="7"/>
  <c r="T3894" i="7"/>
  <c r="L3894" i="7"/>
  <c r="I3894" i="7"/>
  <c r="J3894" i="7" s="1"/>
  <c r="AR3893" i="7"/>
  <c r="AQ3893" i="7"/>
  <c r="AP3893" i="7"/>
  <c r="AO3893" i="7"/>
  <c r="AN3893" i="7"/>
  <c r="AM3893" i="7"/>
  <c r="AL3893" i="7"/>
  <c r="AK3893" i="7"/>
  <c r="AJ3893" i="7"/>
  <c r="AI3893" i="7"/>
  <c r="AH3893" i="7"/>
  <c r="AG3893" i="7"/>
  <c r="T3893" i="7"/>
  <c r="L3893" i="7"/>
  <c r="J3893" i="7"/>
  <c r="I3893" i="7"/>
  <c r="AR3892" i="7"/>
  <c r="AQ3892" i="7"/>
  <c r="AP3892" i="7"/>
  <c r="AO3892" i="7"/>
  <c r="AN3892" i="7"/>
  <c r="AM3892" i="7"/>
  <c r="AL3892" i="7"/>
  <c r="AK3892" i="7"/>
  <c r="AJ3892" i="7"/>
  <c r="AI3892" i="7"/>
  <c r="AH3892" i="7"/>
  <c r="AG3892" i="7"/>
  <c r="T3892" i="7"/>
  <c r="L3892" i="7"/>
  <c r="I3892" i="7"/>
  <c r="J3892" i="7" s="1"/>
  <c r="AR3891" i="7"/>
  <c r="AQ3891" i="7"/>
  <c r="AP3891" i="7"/>
  <c r="AO3891" i="7"/>
  <c r="AN3891" i="7"/>
  <c r="AM3891" i="7"/>
  <c r="AL3891" i="7"/>
  <c r="AK3891" i="7"/>
  <c r="AJ3891" i="7"/>
  <c r="AI3891" i="7"/>
  <c r="AH3891" i="7"/>
  <c r="AG3891" i="7"/>
  <c r="T3891" i="7"/>
  <c r="L3891" i="7"/>
  <c r="N3891" i="7" s="1"/>
  <c r="J3891" i="7"/>
  <c r="I3891" i="7"/>
  <c r="AR3890" i="7"/>
  <c r="AQ3890" i="7"/>
  <c r="AP3890" i="7"/>
  <c r="AO3890" i="7"/>
  <c r="AN3890" i="7"/>
  <c r="AM3890" i="7"/>
  <c r="AL3890" i="7"/>
  <c r="AK3890" i="7"/>
  <c r="AJ3890" i="7"/>
  <c r="AI3890" i="7"/>
  <c r="AH3890" i="7"/>
  <c r="AG3890" i="7"/>
  <c r="T3890" i="7"/>
  <c r="L3890" i="7"/>
  <c r="M3890" i="7" s="1"/>
  <c r="I3890" i="7"/>
  <c r="J3890" i="7" s="1"/>
  <c r="AR3889" i="7"/>
  <c r="AQ3889" i="7"/>
  <c r="AP3889" i="7"/>
  <c r="AO3889" i="7"/>
  <c r="AN3889" i="7"/>
  <c r="AM3889" i="7"/>
  <c r="AL3889" i="7"/>
  <c r="AK3889" i="7"/>
  <c r="AJ3889" i="7"/>
  <c r="AI3889" i="7"/>
  <c r="AH3889" i="7"/>
  <c r="AG3889" i="7"/>
  <c r="T3889" i="7"/>
  <c r="L3889" i="7"/>
  <c r="N3889" i="7" s="1"/>
  <c r="J3889" i="7"/>
  <c r="I3889" i="7"/>
  <c r="AR3888" i="7"/>
  <c r="AQ3888" i="7"/>
  <c r="AP3888" i="7"/>
  <c r="AO3888" i="7"/>
  <c r="AN3888" i="7"/>
  <c r="AM3888" i="7"/>
  <c r="AL3888" i="7"/>
  <c r="AK3888" i="7"/>
  <c r="AJ3888" i="7"/>
  <c r="AI3888" i="7"/>
  <c r="AH3888" i="7"/>
  <c r="AG3888" i="7"/>
  <c r="T3888" i="7"/>
  <c r="L3888" i="7"/>
  <c r="N3888" i="7" s="1"/>
  <c r="I3888" i="7"/>
  <c r="J3888" i="7" s="1"/>
  <c r="AR3887" i="7"/>
  <c r="AQ3887" i="7"/>
  <c r="AP3887" i="7"/>
  <c r="AO3887" i="7"/>
  <c r="AN3887" i="7"/>
  <c r="AM3887" i="7"/>
  <c r="AL3887" i="7"/>
  <c r="AK3887" i="7"/>
  <c r="AJ3887" i="7"/>
  <c r="AI3887" i="7"/>
  <c r="AH3887" i="7"/>
  <c r="AG3887" i="7"/>
  <c r="T3887" i="7"/>
  <c r="L3887" i="7"/>
  <c r="N3887" i="7" s="1"/>
  <c r="I3887" i="7"/>
  <c r="J3887" i="7" s="1"/>
  <c r="AR3886" i="7"/>
  <c r="AQ3886" i="7"/>
  <c r="AP3886" i="7"/>
  <c r="AO3886" i="7"/>
  <c r="AN3886" i="7"/>
  <c r="AM3886" i="7"/>
  <c r="AL3886" i="7"/>
  <c r="AK3886" i="7"/>
  <c r="AJ3886" i="7"/>
  <c r="AI3886" i="7"/>
  <c r="AH3886" i="7"/>
  <c r="AG3886" i="7"/>
  <c r="T3886" i="7"/>
  <c r="L3886" i="7"/>
  <c r="N3886" i="7" s="1"/>
  <c r="J3886" i="7"/>
  <c r="I3886" i="7"/>
  <c r="AR3885" i="7"/>
  <c r="AQ3885" i="7"/>
  <c r="AP3885" i="7"/>
  <c r="AO3885" i="7"/>
  <c r="AN3885" i="7"/>
  <c r="AM3885" i="7"/>
  <c r="AL3885" i="7"/>
  <c r="AK3885" i="7"/>
  <c r="AJ3885" i="7"/>
  <c r="AI3885" i="7"/>
  <c r="AH3885" i="7"/>
  <c r="AG3885" i="7"/>
  <c r="T3885" i="7"/>
  <c r="L3885" i="7"/>
  <c r="I3885" i="7"/>
  <c r="J3885" i="7" s="1"/>
  <c r="AR3884" i="7"/>
  <c r="AQ3884" i="7"/>
  <c r="AP3884" i="7"/>
  <c r="AO3884" i="7"/>
  <c r="AN3884" i="7"/>
  <c r="AM3884" i="7"/>
  <c r="AL3884" i="7"/>
  <c r="AK3884" i="7"/>
  <c r="AJ3884" i="7"/>
  <c r="AI3884" i="7"/>
  <c r="AH3884" i="7"/>
  <c r="AG3884" i="7"/>
  <c r="T3884" i="7"/>
  <c r="L3884" i="7"/>
  <c r="N3884" i="7" s="1"/>
  <c r="I3884" i="7"/>
  <c r="J3884" i="7" s="1"/>
  <c r="AR3883" i="7"/>
  <c r="AQ3883" i="7"/>
  <c r="AP3883" i="7"/>
  <c r="AO3883" i="7"/>
  <c r="AN3883" i="7"/>
  <c r="AM3883" i="7"/>
  <c r="AL3883" i="7"/>
  <c r="AK3883" i="7"/>
  <c r="AJ3883" i="7"/>
  <c r="AI3883" i="7"/>
  <c r="AH3883" i="7"/>
  <c r="AG3883" i="7"/>
  <c r="T3883" i="7"/>
  <c r="L3883" i="7"/>
  <c r="I3883" i="7"/>
  <c r="J3883" i="7" s="1"/>
  <c r="AR3882" i="7"/>
  <c r="AQ3882" i="7"/>
  <c r="AP3882" i="7"/>
  <c r="AO3882" i="7"/>
  <c r="AN3882" i="7"/>
  <c r="AM3882" i="7"/>
  <c r="AL3882" i="7"/>
  <c r="AK3882" i="7"/>
  <c r="AJ3882" i="7"/>
  <c r="AI3882" i="7"/>
  <c r="AH3882" i="7"/>
  <c r="AG3882" i="7"/>
  <c r="T3882" i="7"/>
  <c r="L3882" i="7"/>
  <c r="N3882" i="7" s="1"/>
  <c r="J3882" i="7"/>
  <c r="I3882" i="7"/>
  <c r="AR3881" i="7"/>
  <c r="AQ3881" i="7"/>
  <c r="AP3881" i="7"/>
  <c r="AO3881" i="7"/>
  <c r="AN3881" i="7"/>
  <c r="AM3881" i="7"/>
  <c r="AL3881" i="7"/>
  <c r="AK3881" i="7"/>
  <c r="AJ3881" i="7"/>
  <c r="AI3881" i="7"/>
  <c r="AH3881" i="7"/>
  <c r="AG3881" i="7"/>
  <c r="T3881" i="7"/>
  <c r="L3881" i="7"/>
  <c r="M3881" i="7" s="1"/>
  <c r="J3881" i="7"/>
  <c r="I3881" i="7"/>
  <c r="AR3880" i="7"/>
  <c r="AQ3880" i="7"/>
  <c r="AP3880" i="7"/>
  <c r="AO3880" i="7"/>
  <c r="AN3880" i="7"/>
  <c r="AM3880" i="7"/>
  <c r="AL3880" i="7"/>
  <c r="AK3880" i="7"/>
  <c r="AJ3880" i="7"/>
  <c r="AI3880" i="7"/>
  <c r="AH3880" i="7"/>
  <c r="AG3880" i="7"/>
  <c r="T3880" i="7"/>
  <c r="L3880" i="7"/>
  <c r="N3880" i="7" s="1"/>
  <c r="I3880" i="7"/>
  <c r="J3880" i="7" s="1"/>
  <c r="AR3879" i="7"/>
  <c r="AQ3879" i="7"/>
  <c r="AP3879" i="7"/>
  <c r="AO3879" i="7"/>
  <c r="AN3879" i="7"/>
  <c r="AM3879" i="7"/>
  <c r="AL3879" i="7"/>
  <c r="AK3879" i="7"/>
  <c r="AJ3879" i="7"/>
  <c r="AI3879" i="7"/>
  <c r="AH3879" i="7"/>
  <c r="AG3879" i="7"/>
  <c r="T3879" i="7"/>
  <c r="L3879" i="7"/>
  <c r="M3879" i="7" s="1"/>
  <c r="I3879" i="7"/>
  <c r="J3879" i="7" s="1"/>
  <c r="AR3878" i="7"/>
  <c r="AQ3878" i="7"/>
  <c r="AP3878" i="7"/>
  <c r="AO3878" i="7"/>
  <c r="AN3878" i="7"/>
  <c r="AM3878" i="7"/>
  <c r="AL3878" i="7"/>
  <c r="AK3878" i="7"/>
  <c r="AJ3878" i="7"/>
  <c r="AI3878" i="7"/>
  <c r="AH3878" i="7"/>
  <c r="AG3878" i="7"/>
  <c r="T3878" i="7"/>
  <c r="L3878" i="7"/>
  <c r="M3878" i="7" s="1"/>
  <c r="J3878" i="7"/>
  <c r="I3878" i="7"/>
  <c r="AR3877" i="7"/>
  <c r="AQ3877" i="7"/>
  <c r="AP3877" i="7"/>
  <c r="AO3877" i="7"/>
  <c r="AN3877" i="7"/>
  <c r="AM3877" i="7"/>
  <c r="AL3877" i="7"/>
  <c r="AK3877" i="7"/>
  <c r="AJ3877" i="7"/>
  <c r="AI3877" i="7"/>
  <c r="AH3877" i="7"/>
  <c r="AG3877" i="7"/>
  <c r="T3877" i="7"/>
  <c r="L3877" i="7"/>
  <c r="N3877" i="7" s="1"/>
  <c r="I3877" i="7"/>
  <c r="J3877" i="7" s="1"/>
  <c r="AR3876" i="7"/>
  <c r="AQ3876" i="7"/>
  <c r="AP3876" i="7"/>
  <c r="AO3876" i="7"/>
  <c r="AN3876" i="7"/>
  <c r="AM3876" i="7"/>
  <c r="AL3876" i="7"/>
  <c r="AK3876" i="7"/>
  <c r="AJ3876" i="7"/>
  <c r="AI3876" i="7"/>
  <c r="AH3876" i="7"/>
  <c r="AG3876" i="7"/>
  <c r="T3876" i="7"/>
  <c r="L3876" i="7"/>
  <c r="J3876" i="7"/>
  <c r="I3876" i="7"/>
  <c r="AR3875" i="7"/>
  <c r="AQ3875" i="7"/>
  <c r="AP3875" i="7"/>
  <c r="AO3875" i="7"/>
  <c r="AN3875" i="7"/>
  <c r="AM3875" i="7"/>
  <c r="AL3875" i="7"/>
  <c r="AK3875" i="7"/>
  <c r="AJ3875" i="7"/>
  <c r="AI3875" i="7"/>
  <c r="AH3875" i="7"/>
  <c r="AG3875" i="7"/>
  <c r="T3875" i="7"/>
  <c r="L3875" i="7"/>
  <c r="N3875" i="7" s="1"/>
  <c r="I3875" i="7"/>
  <c r="J3875" i="7" s="1"/>
  <c r="AR3874" i="7"/>
  <c r="AQ3874" i="7"/>
  <c r="AP3874" i="7"/>
  <c r="AO3874" i="7"/>
  <c r="AN3874" i="7"/>
  <c r="AM3874" i="7"/>
  <c r="AL3874" i="7"/>
  <c r="AK3874" i="7"/>
  <c r="AJ3874" i="7"/>
  <c r="AI3874" i="7"/>
  <c r="AH3874" i="7"/>
  <c r="AG3874" i="7"/>
  <c r="T3874" i="7"/>
  <c r="L3874" i="7"/>
  <c r="I3874" i="7"/>
  <c r="J3874" i="7" s="1"/>
  <c r="AR3873" i="7"/>
  <c r="AQ3873" i="7"/>
  <c r="AP3873" i="7"/>
  <c r="AO3873" i="7"/>
  <c r="AN3873" i="7"/>
  <c r="AM3873" i="7"/>
  <c r="AL3873" i="7"/>
  <c r="AK3873" i="7"/>
  <c r="AJ3873" i="7"/>
  <c r="AI3873" i="7"/>
  <c r="AH3873" i="7"/>
  <c r="AG3873" i="7"/>
  <c r="T3873" i="7"/>
  <c r="L3873" i="7"/>
  <c r="M3873" i="7" s="1"/>
  <c r="J3873" i="7"/>
  <c r="I3873" i="7"/>
  <c r="AR3872" i="7"/>
  <c r="AQ3872" i="7"/>
  <c r="AP3872" i="7"/>
  <c r="AO3872" i="7"/>
  <c r="AN3872" i="7"/>
  <c r="AM3872" i="7"/>
  <c r="AL3872" i="7"/>
  <c r="AK3872" i="7"/>
  <c r="AJ3872" i="7"/>
  <c r="AI3872" i="7"/>
  <c r="AH3872" i="7"/>
  <c r="AG3872" i="7"/>
  <c r="T3872" i="7"/>
  <c r="L3872" i="7"/>
  <c r="N3872" i="7" s="1"/>
  <c r="I3872" i="7"/>
  <c r="J3872" i="7" s="1"/>
  <c r="AR3871" i="7"/>
  <c r="AQ3871" i="7"/>
  <c r="AP3871" i="7"/>
  <c r="AO3871" i="7"/>
  <c r="AN3871" i="7"/>
  <c r="AM3871" i="7"/>
  <c r="AL3871" i="7"/>
  <c r="AK3871" i="7"/>
  <c r="AJ3871" i="7"/>
  <c r="AI3871" i="7"/>
  <c r="AH3871" i="7"/>
  <c r="AG3871" i="7"/>
  <c r="T3871" i="7"/>
  <c r="L3871" i="7"/>
  <c r="N3871" i="7" s="1"/>
  <c r="I3871" i="7"/>
  <c r="J3871" i="7" s="1"/>
  <c r="AR3870" i="7"/>
  <c r="AQ3870" i="7"/>
  <c r="AP3870" i="7"/>
  <c r="AO3870" i="7"/>
  <c r="AN3870" i="7"/>
  <c r="AM3870" i="7"/>
  <c r="AL3870" i="7"/>
  <c r="AK3870" i="7"/>
  <c r="AJ3870" i="7"/>
  <c r="AI3870" i="7"/>
  <c r="AH3870" i="7"/>
  <c r="AG3870" i="7"/>
  <c r="T3870" i="7"/>
  <c r="L3870" i="7"/>
  <c r="N3870" i="7" s="1"/>
  <c r="I3870" i="7"/>
  <c r="J3870" i="7" s="1"/>
  <c r="AR3869" i="7"/>
  <c r="AQ3869" i="7"/>
  <c r="AP3869" i="7"/>
  <c r="AO3869" i="7"/>
  <c r="AN3869" i="7"/>
  <c r="AM3869" i="7"/>
  <c r="AL3869" i="7"/>
  <c r="AK3869" i="7"/>
  <c r="AJ3869" i="7"/>
  <c r="AI3869" i="7"/>
  <c r="AH3869" i="7"/>
  <c r="AG3869" i="7"/>
  <c r="T3869" i="7"/>
  <c r="L3869" i="7"/>
  <c r="M3869" i="7" s="1"/>
  <c r="I3869" i="7"/>
  <c r="J3869" i="7" s="1"/>
  <c r="AR3868" i="7"/>
  <c r="AQ3868" i="7"/>
  <c r="AP3868" i="7"/>
  <c r="AO3868" i="7"/>
  <c r="AN3868" i="7"/>
  <c r="AM3868" i="7"/>
  <c r="AL3868" i="7"/>
  <c r="AK3868" i="7"/>
  <c r="AJ3868" i="7"/>
  <c r="AI3868" i="7"/>
  <c r="AH3868" i="7"/>
  <c r="AG3868" i="7"/>
  <c r="T3868" i="7"/>
  <c r="L3868" i="7"/>
  <c r="N3868" i="7" s="1"/>
  <c r="I3868" i="7"/>
  <c r="J3868" i="7" s="1"/>
  <c r="AR3867" i="7"/>
  <c r="AQ3867" i="7"/>
  <c r="AP3867" i="7"/>
  <c r="AO3867" i="7"/>
  <c r="AN3867" i="7"/>
  <c r="AM3867" i="7"/>
  <c r="AL3867" i="7"/>
  <c r="AK3867" i="7"/>
  <c r="AJ3867" i="7"/>
  <c r="AI3867" i="7"/>
  <c r="AH3867" i="7"/>
  <c r="AG3867" i="7"/>
  <c r="T3867" i="7"/>
  <c r="L3867" i="7"/>
  <c r="N3867" i="7" s="1"/>
  <c r="J3867" i="7"/>
  <c r="I3867" i="7"/>
  <c r="AR3866" i="7"/>
  <c r="AQ3866" i="7"/>
  <c r="AP3866" i="7"/>
  <c r="AO3866" i="7"/>
  <c r="AN3866" i="7"/>
  <c r="AM3866" i="7"/>
  <c r="AL3866" i="7"/>
  <c r="AK3866" i="7"/>
  <c r="AJ3866" i="7"/>
  <c r="AI3866" i="7"/>
  <c r="AH3866" i="7"/>
  <c r="AG3866" i="7"/>
  <c r="T3866" i="7"/>
  <c r="L3866" i="7"/>
  <c r="I3866" i="7"/>
  <c r="J3866" i="7" s="1"/>
  <c r="AR3865" i="7"/>
  <c r="AQ3865" i="7"/>
  <c r="AP3865" i="7"/>
  <c r="AO3865" i="7"/>
  <c r="AN3865" i="7"/>
  <c r="AM3865" i="7"/>
  <c r="AL3865" i="7"/>
  <c r="AK3865" i="7"/>
  <c r="AJ3865" i="7"/>
  <c r="AI3865" i="7"/>
  <c r="AH3865" i="7"/>
  <c r="AG3865" i="7"/>
  <c r="T3865" i="7"/>
  <c r="L3865" i="7"/>
  <c r="N3865" i="7" s="1"/>
  <c r="J3865" i="7"/>
  <c r="I3865" i="7"/>
  <c r="AR3864" i="7"/>
  <c r="AQ3864" i="7"/>
  <c r="AP3864" i="7"/>
  <c r="AO3864" i="7"/>
  <c r="AN3864" i="7"/>
  <c r="AM3864" i="7"/>
  <c r="AL3864" i="7"/>
  <c r="AK3864" i="7"/>
  <c r="AJ3864" i="7"/>
  <c r="AI3864" i="7"/>
  <c r="AH3864" i="7"/>
  <c r="AG3864" i="7"/>
  <c r="T3864" i="7"/>
  <c r="L3864" i="7"/>
  <c r="I3864" i="7"/>
  <c r="J3864" i="7" s="1"/>
  <c r="AR3863" i="7"/>
  <c r="AQ3863" i="7"/>
  <c r="AP3863" i="7"/>
  <c r="AO3863" i="7"/>
  <c r="AN3863" i="7"/>
  <c r="AM3863" i="7"/>
  <c r="AL3863" i="7"/>
  <c r="AK3863" i="7"/>
  <c r="AJ3863" i="7"/>
  <c r="AI3863" i="7"/>
  <c r="AH3863" i="7"/>
  <c r="AG3863" i="7"/>
  <c r="T3863" i="7"/>
  <c r="L3863" i="7"/>
  <c r="M3863" i="7" s="1"/>
  <c r="J3863" i="7"/>
  <c r="I3863" i="7"/>
  <c r="AR3862" i="7"/>
  <c r="AQ3862" i="7"/>
  <c r="AP3862" i="7"/>
  <c r="AO3862" i="7"/>
  <c r="AN3862" i="7"/>
  <c r="AM3862" i="7"/>
  <c r="AL3862" i="7"/>
  <c r="AK3862" i="7"/>
  <c r="AJ3862" i="7"/>
  <c r="AI3862" i="7"/>
  <c r="AH3862" i="7"/>
  <c r="AG3862" i="7"/>
  <c r="T3862" i="7"/>
  <c r="L3862" i="7"/>
  <c r="I3862" i="7"/>
  <c r="J3862" i="7" s="1"/>
  <c r="AR3861" i="7"/>
  <c r="AQ3861" i="7"/>
  <c r="AP3861" i="7"/>
  <c r="AO3861" i="7"/>
  <c r="AN3861" i="7"/>
  <c r="AM3861" i="7"/>
  <c r="AL3861" i="7"/>
  <c r="AK3861" i="7"/>
  <c r="AJ3861" i="7"/>
  <c r="AI3861" i="7"/>
  <c r="AH3861" i="7"/>
  <c r="AG3861" i="7"/>
  <c r="T3861" i="7"/>
  <c r="L3861" i="7"/>
  <c r="N3861" i="7" s="1"/>
  <c r="I3861" i="7"/>
  <c r="J3861" i="7" s="1"/>
  <c r="AR3860" i="7"/>
  <c r="AQ3860" i="7"/>
  <c r="AP3860" i="7"/>
  <c r="AO3860" i="7"/>
  <c r="AN3860" i="7"/>
  <c r="AM3860" i="7"/>
  <c r="AL3860" i="7"/>
  <c r="AK3860" i="7"/>
  <c r="AJ3860" i="7"/>
  <c r="AI3860" i="7"/>
  <c r="AH3860" i="7"/>
  <c r="AG3860" i="7"/>
  <c r="T3860" i="7"/>
  <c r="L3860" i="7"/>
  <c r="J3860" i="7"/>
  <c r="I3860" i="7"/>
  <c r="AR3859" i="7"/>
  <c r="AQ3859" i="7"/>
  <c r="AP3859" i="7"/>
  <c r="AO3859" i="7"/>
  <c r="AN3859" i="7"/>
  <c r="AM3859" i="7"/>
  <c r="AL3859" i="7"/>
  <c r="AK3859" i="7"/>
  <c r="AJ3859" i="7"/>
  <c r="AI3859" i="7"/>
  <c r="AH3859" i="7"/>
  <c r="AG3859" i="7"/>
  <c r="T3859" i="7"/>
  <c r="L3859" i="7"/>
  <c r="I3859" i="7"/>
  <c r="J3859" i="7" s="1"/>
  <c r="AR3858" i="7"/>
  <c r="AQ3858" i="7"/>
  <c r="AP3858" i="7"/>
  <c r="AO3858" i="7"/>
  <c r="AN3858" i="7"/>
  <c r="AM3858" i="7"/>
  <c r="AL3858" i="7"/>
  <c r="AK3858" i="7"/>
  <c r="AJ3858" i="7"/>
  <c r="AI3858" i="7"/>
  <c r="AH3858" i="7"/>
  <c r="AG3858" i="7"/>
  <c r="T3858" i="7"/>
  <c r="L3858" i="7"/>
  <c r="M3858" i="7" s="1"/>
  <c r="J3858" i="7"/>
  <c r="I3858" i="7"/>
  <c r="AR3857" i="7"/>
  <c r="AQ3857" i="7"/>
  <c r="AP3857" i="7"/>
  <c r="AO3857" i="7"/>
  <c r="AN3857" i="7"/>
  <c r="AM3857" i="7"/>
  <c r="AL3857" i="7"/>
  <c r="AK3857" i="7"/>
  <c r="AJ3857" i="7"/>
  <c r="AI3857" i="7"/>
  <c r="AH3857" i="7"/>
  <c r="AG3857" i="7"/>
  <c r="T3857" i="7"/>
  <c r="L3857" i="7"/>
  <c r="N3857" i="7" s="1"/>
  <c r="J3857" i="7"/>
  <c r="I3857" i="7"/>
  <c r="AR3856" i="7"/>
  <c r="AQ3856" i="7"/>
  <c r="AP3856" i="7"/>
  <c r="AO3856" i="7"/>
  <c r="AN3856" i="7"/>
  <c r="AM3856" i="7"/>
  <c r="AL3856" i="7"/>
  <c r="AK3856" i="7"/>
  <c r="AJ3856" i="7"/>
  <c r="AI3856" i="7"/>
  <c r="AH3856" i="7"/>
  <c r="AG3856" i="7"/>
  <c r="T3856" i="7"/>
  <c r="L3856" i="7"/>
  <c r="I3856" i="7"/>
  <c r="J3856" i="7" s="1"/>
  <c r="AR3855" i="7"/>
  <c r="AQ3855" i="7"/>
  <c r="AP3855" i="7"/>
  <c r="AO3855" i="7"/>
  <c r="AN3855" i="7"/>
  <c r="AM3855" i="7"/>
  <c r="AL3855" i="7"/>
  <c r="AK3855" i="7"/>
  <c r="AJ3855" i="7"/>
  <c r="AI3855" i="7"/>
  <c r="AH3855" i="7"/>
  <c r="AG3855" i="7"/>
  <c r="T3855" i="7"/>
  <c r="L3855" i="7"/>
  <c r="N3855" i="7" s="1"/>
  <c r="J3855" i="7"/>
  <c r="I3855" i="7"/>
  <c r="AR3854" i="7"/>
  <c r="AQ3854" i="7"/>
  <c r="AP3854" i="7"/>
  <c r="AO3854" i="7"/>
  <c r="AN3854" i="7"/>
  <c r="AM3854" i="7"/>
  <c r="AL3854" i="7"/>
  <c r="AK3854" i="7"/>
  <c r="AJ3854" i="7"/>
  <c r="AI3854" i="7"/>
  <c r="AH3854" i="7"/>
  <c r="AG3854" i="7"/>
  <c r="T3854" i="7"/>
  <c r="L3854" i="7"/>
  <c r="N3854" i="7" s="1"/>
  <c r="J3854" i="7"/>
  <c r="I3854" i="7"/>
  <c r="AR3853" i="7"/>
  <c r="AQ3853" i="7"/>
  <c r="AP3853" i="7"/>
  <c r="AO3853" i="7"/>
  <c r="AN3853" i="7"/>
  <c r="AM3853" i="7"/>
  <c r="AL3853" i="7"/>
  <c r="AK3853" i="7"/>
  <c r="AJ3853" i="7"/>
  <c r="AI3853" i="7"/>
  <c r="AH3853" i="7"/>
  <c r="AG3853" i="7"/>
  <c r="T3853" i="7"/>
  <c r="L3853" i="7"/>
  <c r="M3853" i="7" s="1"/>
  <c r="I3853" i="7"/>
  <c r="J3853" i="7" s="1"/>
  <c r="AR3852" i="7"/>
  <c r="AQ3852" i="7"/>
  <c r="AP3852" i="7"/>
  <c r="AO3852" i="7"/>
  <c r="AN3852" i="7"/>
  <c r="AM3852" i="7"/>
  <c r="AL3852" i="7"/>
  <c r="AK3852" i="7"/>
  <c r="AJ3852" i="7"/>
  <c r="AI3852" i="7"/>
  <c r="AH3852" i="7"/>
  <c r="AG3852" i="7"/>
  <c r="T3852" i="7"/>
  <c r="L3852" i="7"/>
  <c r="I3852" i="7"/>
  <c r="J3852" i="7" s="1"/>
  <c r="AR3851" i="7"/>
  <c r="AQ3851" i="7"/>
  <c r="AP3851" i="7"/>
  <c r="AO3851" i="7"/>
  <c r="AN3851" i="7"/>
  <c r="AM3851" i="7"/>
  <c r="AL3851" i="7"/>
  <c r="AK3851" i="7"/>
  <c r="AJ3851" i="7"/>
  <c r="AI3851" i="7"/>
  <c r="AH3851" i="7"/>
  <c r="AG3851" i="7"/>
  <c r="T3851" i="7"/>
  <c r="L3851" i="7"/>
  <c r="J3851" i="7"/>
  <c r="I3851" i="7"/>
  <c r="AR3850" i="7"/>
  <c r="AQ3850" i="7"/>
  <c r="AP3850" i="7"/>
  <c r="AO3850" i="7"/>
  <c r="AN3850" i="7"/>
  <c r="AM3850" i="7"/>
  <c r="AL3850" i="7"/>
  <c r="AK3850" i="7"/>
  <c r="AJ3850" i="7"/>
  <c r="AI3850" i="7"/>
  <c r="AH3850" i="7"/>
  <c r="AG3850" i="7"/>
  <c r="T3850" i="7"/>
  <c r="L3850" i="7"/>
  <c r="N3850" i="7" s="1"/>
  <c r="I3850" i="7"/>
  <c r="J3850" i="7" s="1"/>
  <c r="AR3849" i="7"/>
  <c r="AQ3849" i="7"/>
  <c r="AP3849" i="7"/>
  <c r="AO3849" i="7"/>
  <c r="AN3849" i="7"/>
  <c r="AM3849" i="7"/>
  <c r="AL3849" i="7"/>
  <c r="AK3849" i="7"/>
  <c r="AJ3849" i="7"/>
  <c r="AI3849" i="7"/>
  <c r="AH3849" i="7"/>
  <c r="AG3849" i="7"/>
  <c r="T3849" i="7"/>
  <c r="L3849" i="7"/>
  <c r="N3849" i="7" s="1"/>
  <c r="J3849" i="7"/>
  <c r="I3849" i="7"/>
  <c r="AR3848" i="7"/>
  <c r="AQ3848" i="7"/>
  <c r="AP3848" i="7"/>
  <c r="AO3848" i="7"/>
  <c r="AN3848" i="7"/>
  <c r="AM3848" i="7"/>
  <c r="AL3848" i="7"/>
  <c r="AK3848" i="7"/>
  <c r="AJ3848" i="7"/>
  <c r="AI3848" i="7"/>
  <c r="AH3848" i="7"/>
  <c r="AG3848" i="7"/>
  <c r="T3848" i="7"/>
  <c r="L3848" i="7"/>
  <c r="I3848" i="7"/>
  <c r="J3848" i="7" s="1"/>
  <c r="AR3847" i="7"/>
  <c r="AQ3847" i="7"/>
  <c r="AP3847" i="7"/>
  <c r="AO3847" i="7"/>
  <c r="AN3847" i="7"/>
  <c r="AM3847" i="7"/>
  <c r="AL3847" i="7"/>
  <c r="AK3847" i="7"/>
  <c r="AJ3847" i="7"/>
  <c r="AI3847" i="7"/>
  <c r="AH3847" i="7"/>
  <c r="AG3847" i="7"/>
  <c r="T3847" i="7"/>
  <c r="L3847" i="7"/>
  <c r="J3847" i="7"/>
  <c r="I3847" i="7"/>
  <c r="AR3846" i="7"/>
  <c r="AQ3846" i="7"/>
  <c r="AP3846" i="7"/>
  <c r="AO3846" i="7"/>
  <c r="AN3846" i="7"/>
  <c r="AM3846" i="7"/>
  <c r="AL3846" i="7"/>
  <c r="AK3846" i="7"/>
  <c r="AJ3846" i="7"/>
  <c r="AI3846" i="7"/>
  <c r="AH3846" i="7"/>
  <c r="AG3846" i="7"/>
  <c r="T3846" i="7"/>
  <c r="L3846" i="7"/>
  <c r="M3846" i="7" s="1"/>
  <c r="I3846" i="7"/>
  <c r="J3846" i="7" s="1"/>
  <c r="AR3845" i="7"/>
  <c r="AQ3845" i="7"/>
  <c r="AP3845" i="7"/>
  <c r="AO3845" i="7"/>
  <c r="AN3845" i="7"/>
  <c r="AM3845" i="7"/>
  <c r="AL3845" i="7"/>
  <c r="AK3845" i="7"/>
  <c r="AJ3845" i="7"/>
  <c r="AI3845" i="7"/>
  <c r="AH3845" i="7"/>
  <c r="AG3845" i="7"/>
  <c r="T3845" i="7"/>
  <c r="L3845" i="7"/>
  <c r="N3845" i="7" s="1"/>
  <c r="J3845" i="7"/>
  <c r="I3845" i="7"/>
  <c r="AR3844" i="7"/>
  <c r="AQ3844" i="7"/>
  <c r="AP3844" i="7"/>
  <c r="AO3844" i="7"/>
  <c r="AN3844" i="7"/>
  <c r="AM3844" i="7"/>
  <c r="AL3844" i="7"/>
  <c r="AK3844" i="7"/>
  <c r="AJ3844" i="7"/>
  <c r="AI3844" i="7"/>
  <c r="AH3844" i="7"/>
  <c r="AG3844" i="7"/>
  <c r="T3844" i="7"/>
  <c r="L3844" i="7"/>
  <c r="I3844" i="7"/>
  <c r="J3844" i="7" s="1"/>
  <c r="AR3843" i="7"/>
  <c r="AQ3843" i="7"/>
  <c r="AP3843" i="7"/>
  <c r="AO3843" i="7"/>
  <c r="AN3843" i="7"/>
  <c r="AM3843" i="7"/>
  <c r="AL3843" i="7"/>
  <c r="AK3843" i="7"/>
  <c r="AJ3843" i="7"/>
  <c r="AI3843" i="7"/>
  <c r="AH3843" i="7"/>
  <c r="AG3843" i="7"/>
  <c r="T3843" i="7"/>
  <c r="L3843" i="7"/>
  <c r="M3843" i="7" s="1"/>
  <c r="I3843" i="7"/>
  <c r="J3843" i="7" s="1"/>
  <c r="AR3842" i="7"/>
  <c r="AQ3842" i="7"/>
  <c r="AP3842" i="7"/>
  <c r="AO3842" i="7"/>
  <c r="AN3842" i="7"/>
  <c r="AM3842" i="7"/>
  <c r="AL3842" i="7"/>
  <c r="AK3842" i="7"/>
  <c r="AJ3842" i="7"/>
  <c r="AI3842" i="7"/>
  <c r="AH3842" i="7"/>
  <c r="AG3842" i="7"/>
  <c r="T3842" i="7"/>
  <c r="L3842" i="7"/>
  <c r="M3842" i="7" s="1"/>
  <c r="J3842" i="7"/>
  <c r="I3842" i="7"/>
  <c r="AR3841" i="7"/>
  <c r="AQ3841" i="7"/>
  <c r="AP3841" i="7"/>
  <c r="AO3841" i="7"/>
  <c r="AN3841" i="7"/>
  <c r="AM3841" i="7"/>
  <c r="AL3841" i="7"/>
  <c r="AK3841" i="7"/>
  <c r="AJ3841" i="7"/>
  <c r="AI3841" i="7"/>
  <c r="AH3841" i="7"/>
  <c r="AG3841" i="7"/>
  <c r="T3841" i="7"/>
  <c r="L3841" i="7"/>
  <c r="N3841" i="7" s="1"/>
  <c r="J3841" i="7"/>
  <c r="I3841" i="7"/>
  <c r="AR3840" i="7"/>
  <c r="AQ3840" i="7"/>
  <c r="AP3840" i="7"/>
  <c r="AO3840" i="7"/>
  <c r="AN3840" i="7"/>
  <c r="AM3840" i="7"/>
  <c r="AL3840" i="7"/>
  <c r="AK3840" i="7"/>
  <c r="AJ3840" i="7"/>
  <c r="AI3840" i="7"/>
  <c r="AH3840" i="7"/>
  <c r="AG3840" i="7"/>
  <c r="T3840" i="7"/>
  <c r="L3840" i="7"/>
  <c r="N3840" i="7" s="1"/>
  <c r="I3840" i="7"/>
  <c r="J3840" i="7" s="1"/>
  <c r="AR3839" i="7"/>
  <c r="AQ3839" i="7"/>
  <c r="AP3839" i="7"/>
  <c r="AO3839" i="7"/>
  <c r="AN3839" i="7"/>
  <c r="AM3839" i="7"/>
  <c r="AL3839" i="7"/>
  <c r="AK3839" i="7"/>
  <c r="AJ3839" i="7"/>
  <c r="AI3839" i="7"/>
  <c r="AH3839" i="7"/>
  <c r="AG3839" i="7"/>
  <c r="T3839" i="7"/>
  <c r="L3839" i="7"/>
  <c r="N3839" i="7" s="1"/>
  <c r="J3839" i="7"/>
  <c r="I3839" i="7"/>
  <c r="AR3838" i="7"/>
  <c r="AQ3838" i="7"/>
  <c r="AP3838" i="7"/>
  <c r="AO3838" i="7"/>
  <c r="AN3838" i="7"/>
  <c r="AM3838" i="7"/>
  <c r="AL3838" i="7"/>
  <c r="AK3838" i="7"/>
  <c r="AJ3838" i="7"/>
  <c r="AI3838" i="7"/>
  <c r="AH3838" i="7"/>
  <c r="AG3838" i="7"/>
  <c r="T3838" i="7"/>
  <c r="L3838" i="7"/>
  <c r="I3838" i="7"/>
  <c r="J3838" i="7" s="1"/>
  <c r="AR3837" i="7"/>
  <c r="AQ3837" i="7"/>
  <c r="AP3837" i="7"/>
  <c r="AO3837" i="7"/>
  <c r="AN3837" i="7"/>
  <c r="AM3837" i="7"/>
  <c r="AL3837" i="7"/>
  <c r="AK3837" i="7"/>
  <c r="AJ3837" i="7"/>
  <c r="AI3837" i="7"/>
  <c r="AH3837" i="7"/>
  <c r="AG3837" i="7"/>
  <c r="T3837" i="7"/>
  <c r="L3837" i="7"/>
  <c r="M3837" i="7" s="1"/>
  <c r="J3837" i="7"/>
  <c r="I3837" i="7"/>
  <c r="AR3836" i="7"/>
  <c r="AQ3836" i="7"/>
  <c r="AP3836" i="7"/>
  <c r="AO3836" i="7"/>
  <c r="AN3836" i="7"/>
  <c r="AM3836" i="7"/>
  <c r="AL3836" i="7"/>
  <c r="AK3836" i="7"/>
  <c r="AJ3836" i="7"/>
  <c r="AI3836" i="7"/>
  <c r="AH3836" i="7"/>
  <c r="AG3836" i="7"/>
  <c r="T3836" i="7"/>
  <c r="L3836" i="7"/>
  <c r="M3836" i="7" s="1"/>
  <c r="J3836" i="7"/>
  <c r="I3836" i="7"/>
  <c r="AR3835" i="7"/>
  <c r="AQ3835" i="7"/>
  <c r="AP3835" i="7"/>
  <c r="AO3835" i="7"/>
  <c r="AN3835" i="7"/>
  <c r="AM3835" i="7"/>
  <c r="AL3835" i="7"/>
  <c r="AK3835" i="7"/>
  <c r="AJ3835" i="7"/>
  <c r="AI3835" i="7"/>
  <c r="AH3835" i="7"/>
  <c r="AG3835" i="7"/>
  <c r="T3835" i="7"/>
  <c r="L3835" i="7"/>
  <c r="M3835" i="7" s="1"/>
  <c r="I3835" i="7"/>
  <c r="J3835" i="7" s="1"/>
  <c r="AR3834" i="7"/>
  <c r="AQ3834" i="7"/>
  <c r="AP3834" i="7"/>
  <c r="AO3834" i="7"/>
  <c r="AN3834" i="7"/>
  <c r="AM3834" i="7"/>
  <c r="AL3834" i="7"/>
  <c r="AK3834" i="7"/>
  <c r="AJ3834" i="7"/>
  <c r="AI3834" i="7"/>
  <c r="AH3834" i="7"/>
  <c r="AG3834" i="7"/>
  <c r="T3834" i="7"/>
  <c r="L3834" i="7"/>
  <c r="M3834" i="7" s="1"/>
  <c r="I3834" i="7"/>
  <c r="J3834" i="7" s="1"/>
  <c r="AR3833" i="7"/>
  <c r="AQ3833" i="7"/>
  <c r="AP3833" i="7"/>
  <c r="AO3833" i="7"/>
  <c r="AN3833" i="7"/>
  <c r="AM3833" i="7"/>
  <c r="AL3833" i="7"/>
  <c r="AK3833" i="7"/>
  <c r="AJ3833" i="7"/>
  <c r="AI3833" i="7"/>
  <c r="AH3833" i="7"/>
  <c r="AG3833" i="7"/>
  <c r="T3833" i="7"/>
  <c r="L3833" i="7"/>
  <c r="J3833" i="7"/>
  <c r="I3833" i="7"/>
  <c r="AR3832" i="7"/>
  <c r="AQ3832" i="7"/>
  <c r="AP3832" i="7"/>
  <c r="AO3832" i="7"/>
  <c r="AN3832" i="7"/>
  <c r="AM3832" i="7"/>
  <c r="AL3832" i="7"/>
  <c r="AK3832" i="7"/>
  <c r="AJ3832" i="7"/>
  <c r="AI3832" i="7"/>
  <c r="AH3832" i="7"/>
  <c r="AG3832" i="7"/>
  <c r="T3832" i="7"/>
  <c r="L3832" i="7"/>
  <c r="N3832" i="7" s="1"/>
  <c r="I3832" i="7"/>
  <c r="J3832" i="7" s="1"/>
  <c r="AR3831" i="7"/>
  <c r="AQ3831" i="7"/>
  <c r="AP3831" i="7"/>
  <c r="AO3831" i="7"/>
  <c r="AN3831" i="7"/>
  <c r="AM3831" i="7"/>
  <c r="AL3831" i="7"/>
  <c r="AK3831" i="7"/>
  <c r="AJ3831" i="7"/>
  <c r="AI3831" i="7"/>
  <c r="AH3831" i="7"/>
  <c r="AG3831" i="7"/>
  <c r="T3831" i="7"/>
  <c r="L3831" i="7"/>
  <c r="N3831" i="7" s="1"/>
  <c r="I3831" i="7"/>
  <c r="J3831" i="7" s="1"/>
  <c r="AR3830" i="7"/>
  <c r="AQ3830" i="7"/>
  <c r="AP3830" i="7"/>
  <c r="AO3830" i="7"/>
  <c r="AN3830" i="7"/>
  <c r="AM3830" i="7"/>
  <c r="AL3830" i="7"/>
  <c r="AK3830" i="7"/>
  <c r="AJ3830" i="7"/>
  <c r="AI3830" i="7"/>
  <c r="AH3830" i="7"/>
  <c r="AG3830" i="7"/>
  <c r="T3830" i="7"/>
  <c r="L3830" i="7"/>
  <c r="M3830" i="7" s="1"/>
  <c r="J3830" i="7"/>
  <c r="I3830" i="7"/>
  <c r="AR3829" i="7"/>
  <c r="AQ3829" i="7"/>
  <c r="AP3829" i="7"/>
  <c r="AO3829" i="7"/>
  <c r="AN3829" i="7"/>
  <c r="AM3829" i="7"/>
  <c r="AL3829" i="7"/>
  <c r="AK3829" i="7"/>
  <c r="AJ3829" i="7"/>
  <c r="AI3829" i="7"/>
  <c r="AH3829" i="7"/>
  <c r="AG3829" i="7"/>
  <c r="T3829" i="7"/>
  <c r="L3829" i="7"/>
  <c r="N3829" i="7" s="1"/>
  <c r="I3829" i="7"/>
  <c r="J3829" i="7" s="1"/>
  <c r="AR3828" i="7"/>
  <c r="AQ3828" i="7"/>
  <c r="AP3828" i="7"/>
  <c r="AO3828" i="7"/>
  <c r="AN3828" i="7"/>
  <c r="AM3828" i="7"/>
  <c r="AL3828" i="7"/>
  <c r="AK3828" i="7"/>
  <c r="AJ3828" i="7"/>
  <c r="AI3828" i="7"/>
  <c r="AH3828" i="7"/>
  <c r="AG3828" i="7"/>
  <c r="T3828" i="7"/>
  <c r="L3828" i="7"/>
  <c r="N3828" i="7" s="1"/>
  <c r="J3828" i="7"/>
  <c r="I3828" i="7"/>
  <c r="AR3827" i="7"/>
  <c r="AQ3827" i="7"/>
  <c r="AP3827" i="7"/>
  <c r="AO3827" i="7"/>
  <c r="AN3827" i="7"/>
  <c r="AM3827" i="7"/>
  <c r="AL3827" i="7"/>
  <c r="AK3827" i="7"/>
  <c r="AJ3827" i="7"/>
  <c r="AI3827" i="7"/>
  <c r="AH3827" i="7"/>
  <c r="AG3827" i="7"/>
  <c r="T3827" i="7"/>
  <c r="L3827" i="7"/>
  <c r="N3827" i="7" s="1"/>
  <c r="J3827" i="7"/>
  <c r="I3827" i="7"/>
  <c r="AR3826" i="7"/>
  <c r="AQ3826" i="7"/>
  <c r="AP3826" i="7"/>
  <c r="AO3826" i="7"/>
  <c r="AN3826" i="7"/>
  <c r="AM3826" i="7"/>
  <c r="AL3826" i="7"/>
  <c r="AK3826" i="7"/>
  <c r="AJ3826" i="7"/>
  <c r="AI3826" i="7"/>
  <c r="AH3826" i="7"/>
  <c r="AG3826" i="7"/>
  <c r="T3826" i="7"/>
  <c r="L3826" i="7"/>
  <c r="M3826" i="7" s="1"/>
  <c r="I3826" i="7"/>
  <c r="J3826" i="7" s="1"/>
  <c r="AR3825" i="7"/>
  <c r="AQ3825" i="7"/>
  <c r="AP3825" i="7"/>
  <c r="AO3825" i="7"/>
  <c r="AN3825" i="7"/>
  <c r="AM3825" i="7"/>
  <c r="AL3825" i="7"/>
  <c r="AK3825" i="7"/>
  <c r="AJ3825" i="7"/>
  <c r="AI3825" i="7"/>
  <c r="AH3825" i="7"/>
  <c r="AG3825" i="7"/>
  <c r="T3825" i="7"/>
  <c r="L3825" i="7"/>
  <c r="J3825" i="7"/>
  <c r="I3825" i="7"/>
  <c r="AR3824" i="7"/>
  <c r="AQ3824" i="7"/>
  <c r="AP3824" i="7"/>
  <c r="AO3824" i="7"/>
  <c r="AN3824" i="7"/>
  <c r="AM3824" i="7"/>
  <c r="AL3824" i="7"/>
  <c r="AK3824" i="7"/>
  <c r="AJ3824" i="7"/>
  <c r="AI3824" i="7"/>
  <c r="AH3824" i="7"/>
  <c r="AG3824" i="7"/>
  <c r="T3824" i="7"/>
  <c r="L3824" i="7"/>
  <c r="I3824" i="7"/>
  <c r="J3824" i="7" s="1"/>
  <c r="AR3823" i="7"/>
  <c r="AQ3823" i="7"/>
  <c r="AP3823" i="7"/>
  <c r="AO3823" i="7"/>
  <c r="AN3823" i="7"/>
  <c r="AM3823" i="7"/>
  <c r="AL3823" i="7"/>
  <c r="AK3823" i="7"/>
  <c r="AJ3823" i="7"/>
  <c r="AI3823" i="7"/>
  <c r="AH3823" i="7"/>
  <c r="AG3823" i="7"/>
  <c r="T3823" i="7"/>
  <c r="L3823" i="7"/>
  <c r="N3823" i="7" s="1"/>
  <c r="J3823" i="7"/>
  <c r="I3823" i="7"/>
  <c r="AR3822" i="7"/>
  <c r="AQ3822" i="7"/>
  <c r="AP3822" i="7"/>
  <c r="AO3822" i="7"/>
  <c r="AN3822" i="7"/>
  <c r="AM3822" i="7"/>
  <c r="AL3822" i="7"/>
  <c r="AK3822" i="7"/>
  <c r="AJ3822" i="7"/>
  <c r="AI3822" i="7"/>
  <c r="AH3822" i="7"/>
  <c r="AG3822" i="7"/>
  <c r="T3822" i="7"/>
  <c r="L3822" i="7"/>
  <c r="I3822" i="7"/>
  <c r="J3822" i="7" s="1"/>
  <c r="AR3821" i="7"/>
  <c r="AQ3821" i="7"/>
  <c r="AP3821" i="7"/>
  <c r="AO3821" i="7"/>
  <c r="AN3821" i="7"/>
  <c r="AM3821" i="7"/>
  <c r="AL3821" i="7"/>
  <c r="AK3821" i="7"/>
  <c r="AJ3821" i="7"/>
  <c r="AI3821" i="7"/>
  <c r="AH3821" i="7"/>
  <c r="AG3821" i="7"/>
  <c r="T3821" i="7"/>
  <c r="L3821" i="7"/>
  <c r="M3821" i="7" s="1"/>
  <c r="J3821" i="7"/>
  <c r="I3821" i="7"/>
  <c r="AR3820" i="7"/>
  <c r="AQ3820" i="7"/>
  <c r="AP3820" i="7"/>
  <c r="AO3820" i="7"/>
  <c r="AN3820" i="7"/>
  <c r="AM3820" i="7"/>
  <c r="AL3820" i="7"/>
  <c r="AK3820" i="7"/>
  <c r="AJ3820" i="7"/>
  <c r="AI3820" i="7"/>
  <c r="AH3820" i="7"/>
  <c r="AG3820" i="7"/>
  <c r="T3820" i="7"/>
  <c r="L3820" i="7"/>
  <c r="J3820" i="7"/>
  <c r="I3820" i="7"/>
  <c r="AR3819" i="7"/>
  <c r="AQ3819" i="7"/>
  <c r="AP3819" i="7"/>
  <c r="AO3819" i="7"/>
  <c r="AN3819" i="7"/>
  <c r="AM3819" i="7"/>
  <c r="AL3819" i="7"/>
  <c r="AK3819" i="7"/>
  <c r="AJ3819" i="7"/>
  <c r="AI3819" i="7"/>
  <c r="AH3819" i="7"/>
  <c r="AG3819" i="7"/>
  <c r="T3819" i="7"/>
  <c r="L3819" i="7"/>
  <c r="I3819" i="7"/>
  <c r="J3819" i="7" s="1"/>
  <c r="AR3818" i="7"/>
  <c r="AQ3818" i="7"/>
  <c r="AP3818" i="7"/>
  <c r="AO3818" i="7"/>
  <c r="AN3818" i="7"/>
  <c r="AM3818" i="7"/>
  <c r="AL3818" i="7"/>
  <c r="AK3818" i="7"/>
  <c r="AJ3818" i="7"/>
  <c r="AI3818" i="7"/>
  <c r="AH3818" i="7"/>
  <c r="AG3818" i="7"/>
  <c r="T3818" i="7"/>
  <c r="L3818" i="7"/>
  <c r="N3818" i="7" s="1"/>
  <c r="J3818" i="7"/>
  <c r="I3818" i="7"/>
  <c r="AR3817" i="7"/>
  <c r="AQ3817" i="7"/>
  <c r="AP3817" i="7"/>
  <c r="AO3817" i="7"/>
  <c r="AN3817" i="7"/>
  <c r="AM3817" i="7"/>
  <c r="AL3817" i="7"/>
  <c r="AK3817" i="7"/>
  <c r="AJ3817" i="7"/>
  <c r="AI3817" i="7"/>
  <c r="AH3817" i="7"/>
  <c r="AG3817" i="7"/>
  <c r="T3817" i="7"/>
  <c r="L3817" i="7"/>
  <c r="J3817" i="7"/>
  <c r="I3817" i="7"/>
  <c r="AR3816" i="7"/>
  <c r="AQ3816" i="7"/>
  <c r="AP3816" i="7"/>
  <c r="AO3816" i="7"/>
  <c r="AN3816" i="7"/>
  <c r="AM3816" i="7"/>
  <c r="AL3816" i="7"/>
  <c r="AK3816" i="7"/>
  <c r="AJ3816" i="7"/>
  <c r="AI3816" i="7"/>
  <c r="AH3816" i="7"/>
  <c r="AG3816" i="7"/>
  <c r="T3816" i="7"/>
  <c r="L3816" i="7"/>
  <c r="N3816" i="7" s="1"/>
  <c r="I3816" i="7"/>
  <c r="J3816" i="7" s="1"/>
  <c r="AR3815" i="7"/>
  <c r="AQ3815" i="7"/>
  <c r="AP3815" i="7"/>
  <c r="AO3815" i="7"/>
  <c r="AN3815" i="7"/>
  <c r="AM3815" i="7"/>
  <c r="AL3815" i="7"/>
  <c r="AK3815" i="7"/>
  <c r="AJ3815" i="7"/>
  <c r="AI3815" i="7"/>
  <c r="AH3815" i="7"/>
  <c r="AG3815" i="7"/>
  <c r="T3815" i="7"/>
  <c r="L3815" i="7"/>
  <c r="N3815" i="7" s="1"/>
  <c r="I3815" i="7"/>
  <c r="J3815" i="7" s="1"/>
  <c r="AR3814" i="7"/>
  <c r="AQ3814" i="7"/>
  <c r="AP3814" i="7"/>
  <c r="AO3814" i="7"/>
  <c r="AN3814" i="7"/>
  <c r="AM3814" i="7"/>
  <c r="AL3814" i="7"/>
  <c r="AK3814" i="7"/>
  <c r="AJ3814" i="7"/>
  <c r="AI3814" i="7"/>
  <c r="AH3814" i="7"/>
  <c r="AG3814" i="7"/>
  <c r="T3814" i="7"/>
  <c r="L3814" i="7"/>
  <c r="M3814" i="7" s="1"/>
  <c r="I3814" i="7"/>
  <c r="J3814" i="7" s="1"/>
  <c r="AR3813" i="7"/>
  <c r="AQ3813" i="7"/>
  <c r="AP3813" i="7"/>
  <c r="AO3813" i="7"/>
  <c r="AN3813" i="7"/>
  <c r="AM3813" i="7"/>
  <c r="AL3813" i="7"/>
  <c r="AK3813" i="7"/>
  <c r="AJ3813" i="7"/>
  <c r="AI3813" i="7"/>
  <c r="AH3813" i="7"/>
  <c r="AG3813" i="7"/>
  <c r="T3813" i="7"/>
  <c r="L3813" i="7"/>
  <c r="N3813" i="7" s="1"/>
  <c r="I3813" i="7"/>
  <c r="J3813" i="7" s="1"/>
  <c r="AR3812" i="7"/>
  <c r="AQ3812" i="7"/>
  <c r="AP3812" i="7"/>
  <c r="AO3812" i="7"/>
  <c r="AN3812" i="7"/>
  <c r="AM3812" i="7"/>
  <c r="AL3812" i="7"/>
  <c r="AK3812" i="7"/>
  <c r="AJ3812" i="7"/>
  <c r="AI3812" i="7"/>
  <c r="AH3812" i="7"/>
  <c r="AG3812" i="7"/>
  <c r="T3812" i="7"/>
  <c r="L3812" i="7"/>
  <c r="J3812" i="7"/>
  <c r="I3812" i="7"/>
  <c r="AR3811" i="7"/>
  <c r="AQ3811" i="7"/>
  <c r="AP3811" i="7"/>
  <c r="AO3811" i="7"/>
  <c r="AN3811" i="7"/>
  <c r="AM3811" i="7"/>
  <c r="AL3811" i="7"/>
  <c r="AK3811" i="7"/>
  <c r="AJ3811" i="7"/>
  <c r="AI3811" i="7"/>
  <c r="AH3811" i="7"/>
  <c r="AG3811" i="7"/>
  <c r="T3811" i="7"/>
  <c r="L3811" i="7"/>
  <c r="I3811" i="7"/>
  <c r="J3811" i="7" s="1"/>
  <c r="AR3810" i="7"/>
  <c r="AQ3810" i="7"/>
  <c r="AP3810" i="7"/>
  <c r="AO3810" i="7"/>
  <c r="AN3810" i="7"/>
  <c r="AM3810" i="7"/>
  <c r="AL3810" i="7"/>
  <c r="AK3810" i="7"/>
  <c r="AJ3810" i="7"/>
  <c r="AI3810" i="7"/>
  <c r="AH3810" i="7"/>
  <c r="AG3810" i="7"/>
  <c r="T3810" i="7"/>
  <c r="L3810" i="7"/>
  <c r="J3810" i="7"/>
  <c r="I3810" i="7"/>
  <c r="AR3809" i="7"/>
  <c r="AQ3809" i="7"/>
  <c r="AP3809" i="7"/>
  <c r="AO3809" i="7"/>
  <c r="AN3809" i="7"/>
  <c r="AM3809" i="7"/>
  <c r="AL3809" i="7"/>
  <c r="AK3809" i="7"/>
  <c r="AJ3809" i="7"/>
  <c r="AI3809" i="7"/>
  <c r="AH3809" i="7"/>
  <c r="AG3809" i="7"/>
  <c r="T3809" i="7"/>
  <c r="L3809" i="7"/>
  <c r="N3809" i="7" s="1"/>
  <c r="J3809" i="7"/>
  <c r="I3809" i="7"/>
  <c r="AR3808" i="7"/>
  <c r="AQ3808" i="7"/>
  <c r="AP3808" i="7"/>
  <c r="AO3808" i="7"/>
  <c r="AN3808" i="7"/>
  <c r="AM3808" i="7"/>
  <c r="AL3808" i="7"/>
  <c r="AK3808" i="7"/>
  <c r="AJ3808" i="7"/>
  <c r="AI3808" i="7"/>
  <c r="AH3808" i="7"/>
  <c r="AG3808" i="7"/>
  <c r="T3808" i="7"/>
  <c r="L3808" i="7"/>
  <c r="N3808" i="7" s="1"/>
  <c r="I3808" i="7"/>
  <c r="J3808" i="7" s="1"/>
  <c r="AR3807" i="7"/>
  <c r="AQ3807" i="7"/>
  <c r="AP3807" i="7"/>
  <c r="AO3807" i="7"/>
  <c r="AN3807" i="7"/>
  <c r="AM3807" i="7"/>
  <c r="AL3807" i="7"/>
  <c r="AK3807" i="7"/>
  <c r="AJ3807" i="7"/>
  <c r="AI3807" i="7"/>
  <c r="AH3807" i="7"/>
  <c r="AG3807" i="7"/>
  <c r="T3807" i="7"/>
  <c r="L3807" i="7"/>
  <c r="N3807" i="7" s="1"/>
  <c r="I3807" i="7"/>
  <c r="J3807" i="7" s="1"/>
  <c r="AR3806" i="7"/>
  <c r="AQ3806" i="7"/>
  <c r="AP3806" i="7"/>
  <c r="AO3806" i="7"/>
  <c r="AN3806" i="7"/>
  <c r="AM3806" i="7"/>
  <c r="AL3806" i="7"/>
  <c r="AK3806" i="7"/>
  <c r="AJ3806" i="7"/>
  <c r="AI3806" i="7"/>
  <c r="AH3806" i="7"/>
  <c r="AG3806" i="7"/>
  <c r="T3806" i="7"/>
  <c r="L3806" i="7"/>
  <c r="M3806" i="7" s="1"/>
  <c r="I3806" i="7"/>
  <c r="J3806" i="7" s="1"/>
  <c r="AR3805" i="7"/>
  <c r="AQ3805" i="7"/>
  <c r="AP3805" i="7"/>
  <c r="AO3805" i="7"/>
  <c r="AN3805" i="7"/>
  <c r="AM3805" i="7"/>
  <c r="AL3805" i="7"/>
  <c r="AK3805" i="7"/>
  <c r="AJ3805" i="7"/>
  <c r="AI3805" i="7"/>
  <c r="AH3805" i="7"/>
  <c r="AG3805" i="7"/>
  <c r="T3805" i="7"/>
  <c r="L3805" i="7"/>
  <c r="M3805" i="7" s="1"/>
  <c r="J3805" i="7"/>
  <c r="I3805" i="7"/>
  <c r="AR3804" i="7"/>
  <c r="AQ3804" i="7"/>
  <c r="AP3804" i="7"/>
  <c r="AO3804" i="7"/>
  <c r="AN3804" i="7"/>
  <c r="AM3804" i="7"/>
  <c r="AL3804" i="7"/>
  <c r="AK3804" i="7"/>
  <c r="AJ3804" i="7"/>
  <c r="AI3804" i="7"/>
  <c r="AH3804" i="7"/>
  <c r="AG3804" i="7"/>
  <c r="T3804" i="7"/>
  <c r="L3804" i="7"/>
  <c r="N3804" i="7" s="1"/>
  <c r="I3804" i="7"/>
  <c r="J3804" i="7" s="1"/>
  <c r="AR3803" i="7"/>
  <c r="AQ3803" i="7"/>
  <c r="AP3803" i="7"/>
  <c r="AO3803" i="7"/>
  <c r="AN3803" i="7"/>
  <c r="AM3803" i="7"/>
  <c r="AL3803" i="7"/>
  <c r="AK3803" i="7"/>
  <c r="AJ3803" i="7"/>
  <c r="AI3803" i="7"/>
  <c r="AH3803" i="7"/>
  <c r="AG3803" i="7"/>
  <c r="T3803" i="7"/>
  <c r="L3803" i="7"/>
  <c r="I3803" i="7"/>
  <c r="J3803" i="7" s="1"/>
  <c r="AR3802" i="7"/>
  <c r="AQ3802" i="7"/>
  <c r="AP3802" i="7"/>
  <c r="AO3802" i="7"/>
  <c r="AN3802" i="7"/>
  <c r="AM3802" i="7"/>
  <c r="AL3802" i="7"/>
  <c r="AK3802" i="7"/>
  <c r="AJ3802" i="7"/>
  <c r="AI3802" i="7"/>
  <c r="AH3802" i="7"/>
  <c r="AG3802" i="7"/>
  <c r="T3802" i="7"/>
  <c r="L3802" i="7"/>
  <c r="N3802" i="7" s="1"/>
  <c r="I3802" i="7"/>
  <c r="J3802" i="7" s="1"/>
  <c r="AR3801" i="7"/>
  <c r="AQ3801" i="7"/>
  <c r="AP3801" i="7"/>
  <c r="AO3801" i="7"/>
  <c r="AN3801" i="7"/>
  <c r="AM3801" i="7"/>
  <c r="AL3801" i="7"/>
  <c r="AK3801" i="7"/>
  <c r="AJ3801" i="7"/>
  <c r="AI3801" i="7"/>
  <c r="AH3801" i="7"/>
  <c r="AG3801" i="7"/>
  <c r="T3801" i="7"/>
  <c r="L3801" i="7"/>
  <c r="J3801" i="7"/>
  <c r="I3801" i="7"/>
  <c r="AR3800" i="7"/>
  <c r="AQ3800" i="7"/>
  <c r="AP3800" i="7"/>
  <c r="AO3800" i="7"/>
  <c r="AN3800" i="7"/>
  <c r="AM3800" i="7"/>
  <c r="AL3800" i="7"/>
  <c r="AK3800" i="7"/>
  <c r="AJ3800" i="7"/>
  <c r="AI3800" i="7"/>
  <c r="AH3800" i="7"/>
  <c r="AG3800" i="7"/>
  <c r="T3800" i="7"/>
  <c r="L3800" i="7"/>
  <c r="N3800" i="7" s="1"/>
  <c r="I3800" i="7"/>
  <c r="J3800" i="7" s="1"/>
  <c r="AR3799" i="7"/>
  <c r="AQ3799" i="7"/>
  <c r="AP3799" i="7"/>
  <c r="AO3799" i="7"/>
  <c r="AN3799" i="7"/>
  <c r="AM3799" i="7"/>
  <c r="AL3799" i="7"/>
  <c r="AK3799" i="7"/>
  <c r="AJ3799" i="7"/>
  <c r="AI3799" i="7"/>
  <c r="AH3799" i="7"/>
  <c r="AG3799" i="7"/>
  <c r="T3799" i="7"/>
  <c r="L3799" i="7"/>
  <c r="M3799" i="7" s="1"/>
  <c r="J3799" i="7"/>
  <c r="I3799" i="7"/>
  <c r="AR3798" i="7"/>
  <c r="AQ3798" i="7"/>
  <c r="AP3798" i="7"/>
  <c r="AO3798" i="7"/>
  <c r="AN3798" i="7"/>
  <c r="AM3798" i="7"/>
  <c r="AL3798" i="7"/>
  <c r="AK3798" i="7"/>
  <c r="AJ3798" i="7"/>
  <c r="AI3798" i="7"/>
  <c r="AH3798" i="7"/>
  <c r="AG3798" i="7"/>
  <c r="T3798" i="7"/>
  <c r="L3798" i="7"/>
  <c r="M3798" i="7" s="1"/>
  <c r="I3798" i="7"/>
  <c r="J3798" i="7" s="1"/>
  <c r="AR3797" i="7"/>
  <c r="AQ3797" i="7"/>
  <c r="AP3797" i="7"/>
  <c r="AO3797" i="7"/>
  <c r="AN3797" i="7"/>
  <c r="AM3797" i="7"/>
  <c r="AL3797" i="7"/>
  <c r="AK3797" i="7"/>
  <c r="AJ3797" i="7"/>
  <c r="AI3797" i="7"/>
  <c r="AH3797" i="7"/>
  <c r="AG3797" i="7"/>
  <c r="T3797" i="7"/>
  <c r="L3797" i="7"/>
  <c r="N3797" i="7" s="1"/>
  <c r="I3797" i="7"/>
  <c r="J3797" i="7" s="1"/>
  <c r="AR3796" i="7"/>
  <c r="AQ3796" i="7"/>
  <c r="AP3796" i="7"/>
  <c r="AO3796" i="7"/>
  <c r="AN3796" i="7"/>
  <c r="AM3796" i="7"/>
  <c r="AL3796" i="7"/>
  <c r="AK3796" i="7"/>
  <c r="AJ3796" i="7"/>
  <c r="AI3796" i="7"/>
  <c r="AH3796" i="7"/>
  <c r="AG3796" i="7"/>
  <c r="T3796" i="7"/>
  <c r="L3796" i="7"/>
  <c r="J3796" i="7"/>
  <c r="I3796" i="7"/>
  <c r="AR3795" i="7"/>
  <c r="AQ3795" i="7"/>
  <c r="AP3795" i="7"/>
  <c r="AO3795" i="7"/>
  <c r="AN3795" i="7"/>
  <c r="AM3795" i="7"/>
  <c r="AL3795" i="7"/>
  <c r="AK3795" i="7"/>
  <c r="AJ3795" i="7"/>
  <c r="AI3795" i="7"/>
  <c r="AH3795" i="7"/>
  <c r="AG3795" i="7"/>
  <c r="T3795" i="7"/>
  <c r="L3795" i="7"/>
  <c r="N3795" i="7" s="1"/>
  <c r="I3795" i="7"/>
  <c r="J3795" i="7" s="1"/>
  <c r="AR3794" i="7"/>
  <c r="AQ3794" i="7"/>
  <c r="AP3794" i="7"/>
  <c r="AO3794" i="7"/>
  <c r="AN3794" i="7"/>
  <c r="AM3794" i="7"/>
  <c r="AL3794" i="7"/>
  <c r="AK3794" i="7"/>
  <c r="AJ3794" i="7"/>
  <c r="AI3794" i="7"/>
  <c r="AH3794" i="7"/>
  <c r="AG3794" i="7"/>
  <c r="T3794" i="7"/>
  <c r="L3794" i="7"/>
  <c r="M3794" i="7" s="1"/>
  <c r="J3794" i="7"/>
  <c r="I3794" i="7"/>
  <c r="AR3793" i="7"/>
  <c r="AQ3793" i="7"/>
  <c r="AP3793" i="7"/>
  <c r="AO3793" i="7"/>
  <c r="AN3793" i="7"/>
  <c r="AM3793" i="7"/>
  <c r="AL3793" i="7"/>
  <c r="AK3793" i="7"/>
  <c r="AJ3793" i="7"/>
  <c r="AI3793" i="7"/>
  <c r="AH3793" i="7"/>
  <c r="AG3793" i="7"/>
  <c r="T3793" i="7"/>
  <c r="L3793" i="7"/>
  <c r="J3793" i="7"/>
  <c r="I3793" i="7"/>
  <c r="AR3792" i="7"/>
  <c r="AQ3792" i="7"/>
  <c r="AP3792" i="7"/>
  <c r="AO3792" i="7"/>
  <c r="AN3792" i="7"/>
  <c r="AM3792" i="7"/>
  <c r="AL3792" i="7"/>
  <c r="AK3792" i="7"/>
  <c r="AJ3792" i="7"/>
  <c r="AI3792" i="7"/>
  <c r="AH3792" i="7"/>
  <c r="AG3792" i="7"/>
  <c r="T3792" i="7"/>
  <c r="L3792" i="7"/>
  <c r="N3792" i="7" s="1"/>
  <c r="I3792" i="7"/>
  <c r="J3792" i="7" s="1"/>
  <c r="AR3791" i="7"/>
  <c r="AQ3791" i="7"/>
  <c r="AP3791" i="7"/>
  <c r="AO3791" i="7"/>
  <c r="AN3791" i="7"/>
  <c r="AM3791" i="7"/>
  <c r="AL3791" i="7"/>
  <c r="AK3791" i="7"/>
  <c r="AJ3791" i="7"/>
  <c r="AI3791" i="7"/>
  <c r="AH3791" i="7"/>
  <c r="AG3791" i="7"/>
  <c r="T3791" i="7"/>
  <c r="L3791" i="7"/>
  <c r="M3791" i="7" s="1"/>
  <c r="J3791" i="7"/>
  <c r="I3791" i="7"/>
  <c r="AR3790" i="7"/>
  <c r="AQ3790" i="7"/>
  <c r="AP3790" i="7"/>
  <c r="AO3790" i="7"/>
  <c r="AN3790" i="7"/>
  <c r="AM3790" i="7"/>
  <c r="AL3790" i="7"/>
  <c r="AK3790" i="7"/>
  <c r="AJ3790" i="7"/>
  <c r="AI3790" i="7"/>
  <c r="AH3790" i="7"/>
  <c r="AG3790" i="7"/>
  <c r="T3790" i="7"/>
  <c r="L3790" i="7"/>
  <c r="J3790" i="7"/>
  <c r="I3790" i="7"/>
  <c r="AR3789" i="7"/>
  <c r="AQ3789" i="7"/>
  <c r="AP3789" i="7"/>
  <c r="AO3789" i="7"/>
  <c r="AN3789" i="7"/>
  <c r="AM3789" i="7"/>
  <c r="AL3789" i="7"/>
  <c r="AK3789" i="7"/>
  <c r="AJ3789" i="7"/>
  <c r="AI3789" i="7"/>
  <c r="AH3789" i="7"/>
  <c r="AG3789" i="7"/>
  <c r="T3789" i="7"/>
  <c r="L3789" i="7"/>
  <c r="I3789" i="7"/>
  <c r="J3789" i="7" s="1"/>
  <c r="AR3788" i="7"/>
  <c r="AQ3788" i="7"/>
  <c r="AP3788" i="7"/>
  <c r="AO3788" i="7"/>
  <c r="AN3788" i="7"/>
  <c r="AM3788" i="7"/>
  <c r="AL3788" i="7"/>
  <c r="AK3788" i="7"/>
  <c r="AJ3788" i="7"/>
  <c r="AI3788" i="7"/>
  <c r="AH3788" i="7"/>
  <c r="AG3788" i="7"/>
  <c r="T3788" i="7"/>
  <c r="L3788" i="7"/>
  <c r="I3788" i="7"/>
  <c r="J3788" i="7" s="1"/>
  <c r="AR3787" i="7"/>
  <c r="AQ3787" i="7"/>
  <c r="AP3787" i="7"/>
  <c r="AO3787" i="7"/>
  <c r="AN3787" i="7"/>
  <c r="AM3787" i="7"/>
  <c r="AL3787" i="7"/>
  <c r="AK3787" i="7"/>
  <c r="AJ3787" i="7"/>
  <c r="AI3787" i="7"/>
  <c r="AH3787" i="7"/>
  <c r="AG3787" i="7"/>
  <c r="T3787" i="7"/>
  <c r="L3787" i="7"/>
  <c r="I3787" i="7"/>
  <c r="J3787" i="7" s="1"/>
  <c r="AR3786" i="7"/>
  <c r="AQ3786" i="7"/>
  <c r="AP3786" i="7"/>
  <c r="AO3786" i="7"/>
  <c r="AN3786" i="7"/>
  <c r="AM3786" i="7"/>
  <c r="AL3786" i="7"/>
  <c r="AK3786" i="7"/>
  <c r="AJ3786" i="7"/>
  <c r="AI3786" i="7"/>
  <c r="AH3786" i="7"/>
  <c r="AG3786" i="7"/>
  <c r="T3786" i="7"/>
  <c r="L3786" i="7"/>
  <c r="M3786" i="7" s="1"/>
  <c r="I3786" i="7"/>
  <c r="J3786" i="7" s="1"/>
  <c r="AR3785" i="7"/>
  <c r="AQ3785" i="7"/>
  <c r="AP3785" i="7"/>
  <c r="AO3785" i="7"/>
  <c r="AN3785" i="7"/>
  <c r="AM3785" i="7"/>
  <c r="AL3785" i="7"/>
  <c r="AK3785" i="7"/>
  <c r="AJ3785" i="7"/>
  <c r="AI3785" i="7"/>
  <c r="AH3785" i="7"/>
  <c r="AG3785" i="7"/>
  <c r="T3785" i="7"/>
  <c r="L3785" i="7"/>
  <c r="J3785" i="7"/>
  <c r="I3785" i="7"/>
  <c r="AR3784" i="7"/>
  <c r="AQ3784" i="7"/>
  <c r="AP3784" i="7"/>
  <c r="AO3784" i="7"/>
  <c r="AN3784" i="7"/>
  <c r="AM3784" i="7"/>
  <c r="AL3784" i="7"/>
  <c r="AK3784" i="7"/>
  <c r="AJ3784" i="7"/>
  <c r="AI3784" i="7"/>
  <c r="AH3784" i="7"/>
  <c r="AG3784" i="7"/>
  <c r="T3784" i="7"/>
  <c r="L3784" i="7"/>
  <c r="N3784" i="7" s="1"/>
  <c r="I3784" i="7"/>
  <c r="J3784" i="7" s="1"/>
  <c r="AR3783" i="7"/>
  <c r="AQ3783" i="7"/>
  <c r="AP3783" i="7"/>
  <c r="AO3783" i="7"/>
  <c r="AN3783" i="7"/>
  <c r="AM3783" i="7"/>
  <c r="AL3783" i="7"/>
  <c r="AK3783" i="7"/>
  <c r="AJ3783" i="7"/>
  <c r="AI3783" i="7"/>
  <c r="AH3783" i="7"/>
  <c r="AG3783" i="7"/>
  <c r="T3783" i="7"/>
  <c r="L3783" i="7"/>
  <c r="N3783" i="7" s="1"/>
  <c r="I3783" i="7"/>
  <c r="J3783" i="7" s="1"/>
  <c r="AR3782" i="7"/>
  <c r="AQ3782" i="7"/>
  <c r="AP3782" i="7"/>
  <c r="AO3782" i="7"/>
  <c r="AN3782" i="7"/>
  <c r="AM3782" i="7"/>
  <c r="AL3782" i="7"/>
  <c r="AK3782" i="7"/>
  <c r="AJ3782" i="7"/>
  <c r="AI3782" i="7"/>
  <c r="AH3782" i="7"/>
  <c r="AG3782" i="7"/>
  <c r="T3782" i="7"/>
  <c r="L3782" i="7"/>
  <c r="M3782" i="7" s="1"/>
  <c r="J3782" i="7"/>
  <c r="I3782" i="7"/>
  <c r="AR3781" i="7"/>
  <c r="AQ3781" i="7"/>
  <c r="AP3781" i="7"/>
  <c r="AO3781" i="7"/>
  <c r="AN3781" i="7"/>
  <c r="AM3781" i="7"/>
  <c r="AL3781" i="7"/>
  <c r="AK3781" i="7"/>
  <c r="AJ3781" i="7"/>
  <c r="AI3781" i="7"/>
  <c r="AH3781" i="7"/>
  <c r="AG3781" i="7"/>
  <c r="T3781" i="7"/>
  <c r="L3781" i="7"/>
  <c r="J3781" i="7"/>
  <c r="I3781" i="7"/>
  <c r="AR3780" i="7"/>
  <c r="AQ3780" i="7"/>
  <c r="AP3780" i="7"/>
  <c r="AO3780" i="7"/>
  <c r="AN3780" i="7"/>
  <c r="AM3780" i="7"/>
  <c r="AL3780" i="7"/>
  <c r="AK3780" i="7"/>
  <c r="AJ3780" i="7"/>
  <c r="AI3780" i="7"/>
  <c r="AH3780" i="7"/>
  <c r="AG3780" i="7"/>
  <c r="T3780" i="7"/>
  <c r="L3780" i="7"/>
  <c r="I3780" i="7"/>
  <c r="J3780" i="7" s="1"/>
  <c r="AR3779" i="7"/>
  <c r="AQ3779" i="7"/>
  <c r="AP3779" i="7"/>
  <c r="AO3779" i="7"/>
  <c r="AN3779" i="7"/>
  <c r="AM3779" i="7"/>
  <c r="AL3779" i="7"/>
  <c r="AK3779" i="7"/>
  <c r="AJ3779" i="7"/>
  <c r="AI3779" i="7"/>
  <c r="AH3779" i="7"/>
  <c r="AG3779" i="7"/>
  <c r="T3779" i="7"/>
  <c r="L3779" i="7"/>
  <c r="M3779" i="7" s="1"/>
  <c r="I3779" i="7"/>
  <c r="J3779" i="7" s="1"/>
  <c r="AR3778" i="7"/>
  <c r="AQ3778" i="7"/>
  <c r="AP3778" i="7"/>
  <c r="AO3778" i="7"/>
  <c r="AN3778" i="7"/>
  <c r="AM3778" i="7"/>
  <c r="AL3778" i="7"/>
  <c r="AK3778" i="7"/>
  <c r="AJ3778" i="7"/>
  <c r="AI3778" i="7"/>
  <c r="AH3778" i="7"/>
  <c r="AG3778" i="7"/>
  <c r="T3778" i="7"/>
  <c r="L3778" i="7"/>
  <c r="I3778" i="7"/>
  <c r="J3778" i="7" s="1"/>
  <c r="AR3777" i="7"/>
  <c r="AQ3777" i="7"/>
  <c r="AP3777" i="7"/>
  <c r="AO3777" i="7"/>
  <c r="AN3777" i="7"/>
  <c r="AM3777" i="7"/>
  <c r="AL3777" i="7"/>
  <c r="AK3777" i="7"/>
  <c r="AJ3777" i="7"/>
  <c r="AI3777" i="7"/>
  <c r="AH3777" i="7"/>
  <c r="AG3777" i="7"/>
  <c r="T3777" i="7"/>
  <c r="L3777" i="7"/>
  <c r="N3777" i="7" s="1"/>
  <c r="J3777" i="7"/>
  <c r="I3777" i="7"/>
  <c r="AR3776" i="7"/>
  <c r="AQ3776" i="7"/>
  <c r="AP3776" i="7"/>
  <c r="AO3776" i="7"/>
  <c r="AN3776" i="7"/>
  <c r="AM3776" i="7"/>
  <c r="AL3776" i="7"/>
  <c r="AK3776" i="7"/>
  <c r="AJ3776" i="7"/>
  <c r="AI3776" i="7"/>
  <c r="AH3776" i="7"/>
  <c r="AG3776" i="7"/>
  <c r="T3776" i="7"/>
  <c r="L3776" i="7"/>
  <c r="I3776" i="7"/>
  <c r="J3776" i="7" s="1"/>
  <c r="AR3775" i="7"/>
  <c r="AQ3775" i="7"/>
  <c r="AP3775" i="7"/>
  <c r="AO3775" i="7"/>
  <c r="AN3775" i="7"/>
  <c r="AM3775" i="7"/>
  <c r="AL3775" i="7"/>
  <c r="AK3775" i="7"/>
  <c r="AJ3775" i="7"/>
  <c r="AI3775" i="7"/>
  <c r="AH3775" i="7"/>
  <c r="AG3775" i="7"/>
  <c r="T3775" i="7"/>
  <c r="L3775" i="7"/>
  <c r="M3775" i="7" s="1"/>
  <c r="I3775" i="7"/>
  <c r="J3775" i="7" s="1"/>
  <c r="AR3774" i="7"/>
  <c r="AQ3774" i="7"/>
  <c r="AP3774" i="7"/>
  <c r="AO3774" i="7"/>
  <c r="AN3774" i="7"/>
  <c r="AM3774" i="7"/>
  <c r="AL3774" i="7"/>
  <c r="AK3774" i="7"/>
  <c r="AJ3774" i="7"/>
  <c r="AI3774" i="7"/>
  <c r="AH3774" i="7"/>
  <c r="AG3774" i="7"/>
  <c r="T3774" i="7"/>
  <c r="L3774" i="7"/>
  <c r="M3774" i="7" s="1"/>
  <c r="I3774" i="7"/>
  <c r="J3774" i="7" s="1"/>
  <c r="AR3773" i="7"/>
  <c r="AQ3773" i="7"/>
  <c r="AP3773" i="7"/>
  <c r="AO3773" i="7"/>
  <c r="AN3773" i="7"/>
  <c r="AM3773" i="7"/>
  <c r="AL3773" i="7"/>
  <c r="AK3773" i="7"/>
  <c r="AJ3773" i="7"/>
  <c r="AI3773" i="7"/>
  <c r="AH3773" i="7"/>
  <c r="AG3773" i="7"/>
  <c r="T3773" i="7"/>
  <c r="L3773" i="7"/>
  <c r="M3773" i="7" s="1"/>
  <c r="J3773" i="7"/>
  <c r="I3773" i="7"/>
  <c r="AR3772" i="7"/>
  <c r="AQ3772" i="7"/>
  <c r="AP3772" i="7"/>
  <c r="AO3772" i="7"/>
  <c r="AN3772" i="7"/>
  <c r="AM3772" i="7"/>
  <c r="AL3772" i="7"/>
  <c r="AK3772" i="7"/>
  <c r="AJ3772" i="7"/>
  <c r="AI3772" i="7"/>
  <c r="AH3772" i="7"/>
  <c r="AG3772" i="7"/>
  <c r="T3772" i="7"/>
  <c r="L3772" i="7"/>
  <c r="J3772" i="7"/>
  <c r="I3772" i="7"/>
  <c r="AR3771" i="7"/>
  <c r="AQ3771" i="7"/>
  <c r="AP3771" i="7"/>
  <c r="AO3771" i="7"/>
  <c r="AN3771" i="7"/>
  <c r="AM3771" i="7"/>
  <c r="AL3771" i="7"/>
  <c r="AK3771" i="7"/>
  <c r="AJ3771" i="7"/>
  <c r="AI3771" i="7"/>
  <c r="AH3771" i="7"/>
  <c r="AG3771" i="7"/>
  <c r="T3771" i="7"/>
  <c r="L3771" i="7"/>
  <c r="N3771" i="7" s="1"/>
  <c r="I3771" i="7"/>
  <c r="J3771" i="7" s="1"/>
  <c r="AR3770" i="7"/>
  <c r="AQ3770" i="7"/>
  <c r="AP3770" i="7"/>
  <c r="AO3770" i="7"/>
  <c r="AN3770" i="7"/>
  <c r="AM3770" i="7"/>
  <c r="AL3770" i="7"/>
  <c r="AK3770" i="7"/>
  <c r="AJ3770" i="7"/>
  <c r="AI3770" i="7"/>
  <c r="AH3770" i="7"/>
  <c r="AG3770" i="7"/>
  <c r="T3770" i="7"/>
  <c r="L3770" i="7"/>
  <c r="I3770" i="7"/>
  <c r="J3770" i="7" s="1"/>
  <c r="AR3769" i="7"/>
  <c r="AQ3769" i="7"/>
  <c r="AP3769" i="7"/>
  <c r="AO3769" i="7"/>
  <c r="AN3769" i="7"/>
  <c r="AM3769" i="7"/>
  <c r="AL3769" i="7"/>
  <c r="AK3769" i="7"/>
  <c r="AJ3769" i="7"/>
  <c r="AI3769" i="7"/>
  <c r="AH3769" i="7"/>
  <c r="AG3769" i="7"/>
  <c r="T3769" i="7"/>
  <c r="L3769" i="7"/>
  <c r="N3769" i="7" s="1"/>
  <c r="J3769" i="7"/>
  <c r="I3769" i="7"/>
  <c r="AR3768" i="7"/>
  <c r="AQ3768" i="7"/>
  <c r="AP3768" i="7"/>
  <c r="AO3768" i="7"/>
  <c r="AN3768" i="7"/>
  <c r="AM3768" i="7"/>
  <c r="AL3768" i="7"/>
  <c r="AK3768" i="7"/>
  <c r="AJ3768" i="7"/>
  <c r="AI3768" i="7"/>
  <c r="AH3768" i="7"/>
  <c r="AG3768" i="7"/>
  <c r="T3768" i="7"/>
  <c r="L3768" i="7"/>
  <c r="N3768" i="7" s="1"/>
  <c r="I3768" i="7"/>
  <c r="J3768" i="7" s="1"/>
  <c r="AR3767" i="7"/>
  <c r="AQ3767" i="7"/>
  <c r="AP3767" i="7"/>
  <c r="AO3767" i="7"/>
  <c r="AN3767" i="7"/>
  <c r="AM3767" i="7"/>
  <c r="AL3767" i="7"/>
  <c r="AK3767" i="7"/>
  <c r="AJ3767" i="7"/>
  <c r="AI3767" i="7"/>
  <c r="AH3767" i="7"/>
  <c r="AG3767" i="7"/>
  <c r="T3767" i="7"/>
  <c r="L3767" i="7"/>
  <c r="I3767" i="7"/>
  <c r="J3767" i="7" s="1"/>
  <c r="AR3766" i="7"/>
  <c r="AQ3766" i="7"/>
  <c r="AP3766" i="7"/>
  <c r="AO3766" i="7"/>
  <c r="AN3766" i="7"/>
  <c r="AM3766" i="7"/>
  <c r="AL3766" i="7"/>
  <c r="AK3766" i="7"/>
  <c r="AJ3766" i="7"/>
  <c r="AI3766" i="7"/>
  <c r="AH3766" i="7"/>
  <c r="AG3766" i="7"/>
  <c r="T3766" i="7"/>
  <c r="L3766" i="7"/>
  <c r="M3766" i="7" s="1"/>
  <c r="J3766" i="7"/>
  <c r="I3766" i="7"/>
  <c r="AR3765" i="7"/>
  <c r="AQ3765" i="7"/>
  <c r="AP3765" i="7"/>
  <c r="AO3765" i="7"/>
  <c r="AN3765" i="7"/>
  <c r="AM3765" i="7"/>
  <c r="AL3765" i="7"/>
  <c r="AK3765" i="7"/>
  <c r="AJ3765" i="7"/>
  <c r="AI3765" i="7"/>
  <c r="AH3765" i="7"/>
  <c r="AG3765" i="7"/>
  <c r="T3765" i="7"/>
  <c r="L3765" i="7"/>
  <c r="I3765" i="7"/>
  <c r="J3765" i="7" s="1"/>
  <c r="AR3764" i="7"/>
  <c r="AQ3764" i="7"/>
  <c r="AP3764" i="7"/>
  <c r="AO3764" i="7"/>
  <c r="AN3764" i="7"/>
  <c r="AM3764" i="7"/>
  <c r="AL3764" i="7"/>
  <c r="AK3764" i="7"/>
  <c r="AJ3764" i="7"/>
  <c r="AI3764" i="7"/>
  <c r="AH3764" i="7"/>
  <c r="AG3764" i="7"/>
  <c r="T3764" i="7"/>
  <c r="L3764" i="7"/>
  <c r="J3764" i="7"/>
  <c r="I3764" i="7"/>
  <c r="AR3763" i="7"/>
  <c r="AQ3763" i="7"/>
  <c r="AP3763" i="7"/>
  <c r="AO3763" i="7"/>
  <c r="AN3763" i="7"/>
  <c r="AM3763" i="7"/>
  <c r="AL3763" i="7"/>
  <c r="AK3763" i="7"/>
  <c r="AJ3763" i="7"/>
  <c r="AI3763" i="7"/>
  <c r="AH3763" i="7"/>
  <c r="AG3763" i="7"/>
  <c r="T3763" i="7"/>
  <c r="L3763" i="7"/>
  <c r="N3763" i="7" s="1"/>
  <c r="J3763" i="7"/>
  <c r="I3763" i="7"/>
  <c r="AR3762" i="7"/>
  <c r="AQ3762" i="7"/>
  <c r="AP3762" i="7"/>
  <c r="AO3762" i="7"/>
  <c r="AN3762" i="7"/>
  <c r="AM3762" i="7"/>
  <c r="AL3762" i="7"/>
  <c r="AK3762" i="7"/>
  <c r="AJ3762" i="7"/>
  <c r="AI3762" i="7"/>
  <c r="AH3762" i="7"/>
  <c r="AG3762" i="7"/>
  <c r="T3762" i="7"/>
  <c r="L3762" i="7"/>
  <c r="M3762" i="7" s="1"/>
  <c r="I3762" i="7"/>
  <c r="J3762" i="7" s="1"/>
  <c r="AR3761" i="7"/>
  <c r="AQ3761" i="7"/>
  <c r="AP3761" i="7"/>
  <c r="AO3761" i="7"/>
  <c r="AN3761" i="7"/>
  <c r="AM3761" i="7"/>
  <c r="AL3761" i="7"/>
  <c r="AK3761" i="7"/>
  <c r="AJ3761" i="7"/>
  <c r="AI3761" i="7"/>
  <c r="AH3761" i="7"/>
  <c r="AG3761" i="7"/>
  <c r="T3761" i="7"/>
  <c r="L3761" i="7"/>
  <c r="N3761" i="7" s="1"/>
  <c r="J3761" i="7"/>
  <c r="I3761" i="7"/>
  <c r="AR3760" i="7"/>
  <c r="AQ3760" i="7"/>
  <c r="AP3760" i="7"/>
  <c r="AO3760" i="7"/>
  <c r="AN3760" i="7"/>
  <c r="AM3760" i="7"/>
  <c r="AL3760" i="7"/>
  <c r="AK3760" i="7"/>
  <c r="AJ3760" i="7"/>
  <c r="AI3760" i="7"/>
  <c r="AH3760" i="7"/>
  <c r="AG3760" i="7"/>
  <c r="T3760" i="7"/>
  <c r="L3760" i="7"/>
  <c r="N3760" i="7" s="1"/>
  <c r="I3760" i="7"/>
  <c r="J3760" i="7" s="1"/>
  <c r="AR3759" i="7"/>
  <c r="AQ3759" i="7"/>
  <c r="AP3759" i="7"/>
  <c r="AO3759" i="7"/>
  <c r="AN3759" i="7"/>
  <c r="AM3759" i="7"/>
  <c r="AL3759" i="7"/>
  <c r="AK3759" i="7"/>
  <c r="AJ3759" i="7"/>
  <c r="AI3759" i="7"/>
  <c r="AH3759" i="7"/>
  <c r="AG3759" i="7"/>
  <c r="T3759" i="7"/>
  <c r="L3759" i="7"/>
  <c r="M3759" i="7" s="1"/>
  <c r="I3759" i="7"/>
  <c r="J3759" i="7" s="1"/>
  <c r="AR3758" i="7"/>
  <c r="AQ3758" i="7"/>
  <c r="AP3758" i="7"/>
  <c r="AO3758" i="7"/>
  <c r="AN3758" i="7"/>
  <c r="AM3758" i="7"/>
  <c r="AL3758" i="7"/>
  <c r="AK3758" i="7"/>
  <c r="AJ3758" i="7"/>
  <c r="AI3758" i="7"/>
  <c r="AH3758" i="7"/>
  <c r="AG3758" i="7"/>
  <c r="T3758" i="7"/>
  <c r="L3758" i="7"/>
  <c r="J3758" i="7"/>
  <c r="I3758" i="7"/>
  <c r="AR3757" i="7"/>
  <c r="AQ3757" i="7"/>
  <c r="AP3757" i="7"/>
  <c r="AO3757" i="7"/>
  <c r="AN3757" i="7"/>
  <c r="AM3757" i="7"/>
  <c r="AL3757" i="7"/>
  <c r="AK3757" i="7"/>
  <c r="AJ3757" i="7"/>
  <c r="AI3757" i="7"/>
  <c r="AH3757" i="7"/>
  <c r="AG3757" i="7"/>
  <c r="T3757" i="7"/>
  <c r="L3757" i="7"/>
  <c r="M3757" i="7" s="1"/>
  <c r="I3757" i="7"/>
  <c r="J3757" i="7" s="1"/>
  <c r="AR3756" i="7"/>
  <c r="AQ3756" i="7"/>
  <c r="AP3756" i="7"/>
  <c r="AO3756" i="7"/>
  <c r="AN3756" i="7"/>
  <c r="AM3756" i="7"/>
  <c r="AL3756" i="7"/>
  <c r="AK3756" i="7"/>
  <c r="AJ3756" i="7"/>
  <c r="AI3756" i="7"/>
  <c r="AH3756" i="7"/>
  <c r="AG3756" i="7"/>
  <c r="T3756" i="7"/>
  <c r="L3756" i="7"/>
  <c r="N3756" i="7" s="1"/>
  <c r="J3756" i="7"/>
  <c r="I3756" i="7"/>
  <c r="AR3755" i="7"/>
  <c r="AQ3755" i="7"/>
  <c r="AP3755" i="7"/>
  <c r="AO3755" i="7"/>
  <c r="AN3755" i="7"/>
  <c r="AM3755" i="7"/>
  <c r="AL3755" i="7"/>
  <c r="AK3755" i="7"/>
  <c r="AJ3755" i="7"/>
  <c r="AI3755" i="7"/>
  <c r="AH3755" i="7"/>
  <c r="AG3755" i="7"/>
  <c r="T3755" i="7"/>
  <c r="L3755" i="7"/>
  <c r="I3755" i="7"/>
  <c r="J3755" i="7" s="1"/>
  <c r="AR3754" i="7"/>
  <c r="AQ3754" i="7"/>
  <c r="AP3754" i="7"/>
  <c r="AO3754" i="7"/>
  <c r="AN3754" i="7"/>
  <c r="AM3754" i="7"/>
  <c r="AL3754" i="7"/>
  <c r="AK3754" i="7"/>
  <c r="AJ3754" i="7"/>
  <c r="AI3754" i="7"/>
  <c r="AH3754" i="7"/>
  <c r="AG3754" i="7"/>
  <c r="T3754" i="7"/>
  <c r="L3754" i="7"/>
  <c r="J3754" i="7"/>
  <c r="I3754" i="7"/>
  <c r="AR3753" i="7"/>
  <c r="AQ3753" i="7"/>
  <c r="AP3753" i="7"/>
  <c r="AO3753" i="7"/>
  <c r="AN3753" i="7"/>
  <c r="AM3753" i="7"/>
  <c r="AL3753" i="7"/>
  <c r="AK3753" i="7"/>
  <c r="AJ3753" i="7"/>
  <c r="AI3753" i="7"/>
  <c r="AH3753" i="7"/>
  <c r="AG3753" i="7"/>
  <c r="T3753" i="7"/>
  <c r="L3753" i="7"/>
  <c r="M3753" i="7" s="1"/>
  <c r="J3753" i="7"/>
  <c r="I3753" i="7"/>
  <c r="AR3752" i="7"/>
  <c r="AQ3752" i="7"/>
  <c r="AP3752" i="7"/>
  <c r="AO3752" i="7"/>
  <c r="AN3752" i="7"/>
  <c r="AM3752" i="7"/>
  <c r="AL3752" i="7"/>
  <c r="AK3752" i="7"/>
  <c r="AJ3752" i="7"/>
  <c r="AI3752" i="7"/>
  <c r="AH3752" i="7"/>
  <c r="AG3752" i="7"/>
  <c r="T3752" i="7"/>
  <c r="L3752" i="7"/>
  <c r="I3752" i="7"/>
  <c r="J3752" i="7" s="1"/>
  <c r="AR3751" i="7"/>
  <c r="AQ3751" i="7"/>
  <c r="AP3751" i="7"/>
  <c r="AO3751" i="7"/>
  <c r="AN3751" i="7"/>
  <c r="AM3751" i="7"/>
  <c r="AL3751" i="7"/>
  <c r="AK3751" i="7"/>
  <c r="AJ3751" i="7"/>
  <c r="AI3751" i="7"/>
  <c r="AH3751" i="7"/>
  <c r="AG3751" i="7"/>
  <c r="T3751" i="7"/>
  <c r="L3751" i="7"/>
  <c r="I3751" i="7"/>
  <c r="J3751" i="7" s="1"/>
  <c r="AR3750" i="7"/>
  <c r="AQ3750" i="7"/>
  <c r="AP3750" i="7"/>
  <c r="AO3750" i="7"/>
  <c r="AN3750" i="7"/>
  <c r="AM3750" i="7"/>
  <c r="AL3750" i="7"/>
  <c r="AK3750" i="7"/>
  <c r="AJ3750" i="7"/>
  <c r="AI3750" i="7"/>
  <c r="AH3750" i="7"/>
  <c r="AG3750" i="7"/>
  <c r="T3750" i="7"/>
  <c r="L3750" i="7"/>
  <c r="N3750" i="7" s="1"/>
  <c r="J3750" i="7"/>
  <c r="I3750" i="7"/>
  <c r="AR3749" i="7"/>
  <c r="AQ3749" i="7"/>
  <c r="AP3749" i="7"/>
  <c r="AO3749" i="7"/>
  <c r="AN3749" i="7"/>
  <c r="AM3749" i="7"/>
  <c r="AL3749" i="7"/>
  <c r="AK3749" i="7"/>
  <c r="AJ3749" i="7"/>
  <c r="AI3749" i="7"/>
  <c r="AH3749" i="7"/>
  <c r="AG3749" i="7"/>
  <c r="T3749" i="7"/>
  <c r="L3749" i="7"/>
  <c r="N3749" i="7" s="1"/>
  <c r="I3749" i="7"/>
  <c r="J3749" i="7" s="1"/>
  <c r="AR3748" i="7"/>
  <c r="AQ3748" i="7"/>
  <c r="AP3748" i="7"/>
  <c r="AO3748" i="7"/>
  <c r="AN3748" i="7"/>
  <c r="AM3748" i="7"/>
  <c r="AL3748" i="7"/>
  <c r="AK3748" i="7"/>
  <c r="AJ3748" i="7"/>
  <c r="AI3748" i="7"/>
  <c r="AH3748" i="7"/>
  <c r="AG3748" i="7"/>
  <c r="T3748" i="7"/>
  <c r="L3748" i="7"/>
  <c r="N3748" i="7" s="1"/>
  <c r="J3748" i="7"/>
  <c r="I3748" i="7"/>
  <c r="AR3747" i="7"/>
  <c r="AQ3747" i="7"/>
  <c r="AP3747" i="7"/>
  <c r="AO3747" i="7"/>
  <c r="AN3747" i="7"/>
  <c r="AM3747" i="7"/>
  <c r="AL3747" i="7"/>
  <c r="AK3747" i="7"/>
  <c r="AJ3747" i="7"/>
  <c r="AI3747" i="7"/>
  <c r="AH3747" i="7"/>
  <c r="AG3747" i="7"/>
  <c r="T3747" i="7"/>
  <c r="L3747" i="7"/>
  <c r="I3747" i="7"/>
  <c r="J3747" i="7" s="1"/>
  <c r="AR3746" i="7"/>
  <c r="AQ3746" i="7"/>
  <c r="AP3746" i="7"/>
  <c r="AO3746" i="7"/>
  <c r="AN3746" i="7"/>
  <c r="AM3746" i="7"/>
  <c r="AL3746" i="7"/>
  <c r="AK3746" i="7"/>
  <c r="AJ3746" i="7"/>
  <c r="AI3746" i="7"/>
  <c r="AH3746" i="7"/>
  <c r="AG3746" i="7"/>
  <c r="T3746" i="7"/>
  <c r="L3746" i="7"/>
  <c r="I3746" i="7"/>
  <c r="J3746" i="7" s="1"/>
  <c r="AR3745" i="7"/>
  <c r="AQ3745" i="7"/>
  <c r="AP3745" i="7"/>
  <c r="AO3745" i="7"/>
  <c r="AN3745" i="7"/>
  <c r="AM3745" i="7"/>
  <c r="AL3745" i="7"/>
  <c r="AK3745" i="7"/>
  <c r="AJ3745" i="7"/>
  <c r="AI3745" i="7"/>
  <c r="AH3745" i="7"/>
  <c r="AG3745" i="7"/>
  <c r="T3745" i="7"/>
  <c r="L3745" i="7"/>
  <c r="N3745" i="7" s="1"/>
  <c r="J3745" i="7"/>
  <c r="I3745" i="7"/>
  <c r="AR3744" i="7"/>
  <c r="AQ3744" i="7"/>
  <c r="AP3744" i="7"/>
  <c r="AO3744" i="7"/>
  <c r="AN3744" i="7"/>
  <c r="AM3744" i="7"/>
  <c r="AL3744" i="7"/>
  <c r="AK3744" i="7"/>
  <c r="AJ3744" i="7"/>
  <c r="AI3744" i="7"/>
  <c r="AH3744" i="7"/>
  <c r="AG3744" i="7"/>
  <c r="T3744" i="7"/>
  <c r="L3744" i="7"/>
  <c r="N3744" i="7" s="1"/>
  <c r="I3744" i="7"/>
  <c r="J3744" i="7" s="1"/>
  <c r="AR3743" i="7"/>
  <c r="AQ3743" i="7"/>
  <c r="AP3743" i="7"/>
  <c r="AO3743" i="7"/>
  <c r="AN3743" i="7"/>
  <c r="AM3743" i="7"/>
  <c r="AL3743" i="7"/>
  <c r="AK3743" i="7"/>
  <c r="AJ3743" i="7"/>
  <c r="AI3743" i="7"/>
  <c r="AH3743" i="7"/>
  <c r="AG3743" i="7"/>
  <c r="T3743" i="7"/>
  <c r="L3743" i="7"/>
  <c r="N3743" i="7" s="1"/>
  <c r="I3743" i="7"/>
  <c r="J3743" i="7" s="1"/>
  <c r="AR3742" i="7"/>
  <c r="AQ3742" i="7"/>
  <c r="AP3742" i="7"/>
  <c r="AO3742" i="7"/>
  <c r="AN3742" i="7"/>
  <c r="AM3742" i="7"/>
  <c r="AL3742" i="7"/>
  <c r="AK3742" i="7"/>
  <c r="AJ3742" i="7"/>
  <c r="AI3742" i="7"/>
  <c r="AH3742" i="7"/>
  <c r="AG3742" i="7"/>
  <c r="T3742" i="7"/>
  <c r="L3742" i="7"/>
  <c r="I3742" i="7"/>
  <c r="J3742" i="7" s="1"/>
  <c r="AR3741" i="7"/>
  <c r="AQ3741" i="7"/>
  <c r="AP3741" i="7"/>
  <c r="AO3741" i="7"/>
  <c r="AN3741" i="7"/>
  <c r="AM3741" i="7"/>
  <c r="AL3741" i="7"/>
  <c r="AK3741" i="7"/>
  <c r="AJ3741" i="7"/>
  <c r="AI3741" i="7"/>
  <c r="AH3741" i="7"/>
  <c r="AG3741" i="7"/>
  <c r="T3741" i="7"/>
  <c r="L3741" i="7"/>
  <c r="J3741" i="7"/>
  <c r="I3741" i="7"/>
  <c r="AR3740" i="7"/>
  <c r="AQ3740" i="7"/>
  <c r="AP3740" i="7"/>
  <c r="AO3740" i="7"/>
  <c r="AN3740" i="7"/>
  <c r="AM3740" i="7"/>
  <c r="AL3740" i="7"/>
  <c r="AK3740" i="7"/>
  <c r="AJ3740" i="7"/>
  <c r="AI3740" i="7"/>
  <c r="AH3740" i="7"/>
  <c r="AG3740" i="7"/>
  <c r="T3740" i="7"/>
  <c r="L3740" i="7"/>
  <c r="N3740" i="7" s="1"/>
  <c r="I3740" i="7"/>
  <c r="J3740" i="7" s="1"/>
  <c r="AR3739" i="7"/>
  <c r="AQ3739" i="7"/>
  <c r="AP3739" i="7"/>
  <c r="AO3739" i="7"/>
  <c r="AN3739" i="7"/>
  <c r="AM3739" i="7"/>
  <c r="AL3739" i="7"/>
  <c r="AK3739" i="7"/>
  <c r="AJ3739" i="7"/>
  <c r="AI3739" i="7"/>
  <c r="AH3739" i="7"/>
  <c r="AG3739" i="7"/>
  <c r="T3739" i="7"/>
  <c r="L3739" i="7"/>
  <c r="J3739" i="7"/>
  <c r="I3739" i="7"/>
  <c r="AR3738" i="7"/>
  <c r="AQ3738" i="7"/>
  <c r="AP3738" i="7"/>
  <c r="AO3738" i="7"/>
  <c r="AN3738" i="7"/>
  <c r="AM3738" i="7"/>
  <c r="AL3738" i="7"/>
  <c r="AK3738" i="7"/>
  <c r="AJ3738" i="7"/>
  <c r="AI3738" i="7"/>
  <c r="AH3738" i="7"/>
  <c r="AG3738" i="7"/>
  <c r="T3738" i="7"/>
  <c r="L3738" i="7"/>
  <c r="M3738" i="7" s="1"/>
  <c r="I3738" i="7"/>
  <c r="J3738" i="7" s="1"/>
  <c r="AR3737" i="7"/>
  <c r="AQ3737" i="7"/>
  <c r="AP3737" i="7"/>
  <c r="AO3737" i="7"/>
  <c r="AN3737" i="7"/>
  <c r="AM3737" i="7"/>
  <c r="AL3737" i="7"/>
  <c r="AK3737" i="7"/>
  <c r="AJ3737" i="7"/>
  <c r="AI3737" i="7"/>
  <c r="AH3737" i="7"/>
  <c r="AG3737" i="7"/>
  <c r="T3737" i="7"/>
  <c r="L3737" i="7"/>
  <c r="N3737" i="7" s="1"/>
  <c r="J3737" i="7"/>
  <c r="I3737" i="7"/>
  <c r="AR3736" i="7"/>
  <c r="AQ3736" i="7"/>
  <c r="AP3736" i="7"/>
  <c r="AO3736" i="7"/>
  <c r="AN3736" i="7"/>
  <c r="AM3736" i="7"/>
  <c r="AL3736" i="7"/>
  <c r="AK3736" i="7"/>
  <c r="AJ3736" i="7"/>
  <c r="AI3736" i="7"/>
  <c r="AH3736" i="7"/>
  <c r="AG3736" i="7"/>
  <c r="T3736" i="7"/>
  <c r="L3736" i="7"/>
  <c r="M3736" i="7" s="1"/>
  <c r="I3736" i="7"/>
  <c r="J3736" i="7" s="1"/>
  <c r="AR3735" i="7"/>
  <c r="AQ3735" i="7"/>
  <c r="AP3735" i="7"/>
  <c r="AO3735" i="7"/>
  <c r="AN3735" i="7"/>
  <c r="AM3735" i="7"/>
  <c r="AL3735" i="7"/>
  <c r="AK3735" i="7"/>
  <c r="AJ3735" i="7"/>
  <c r="AI3735" i="7"/>
  <c r="AH3735" i="7"/>
  <c r="AG3735" i="7"/>
  <c r="T3735" i="7"/>
  <c r="L3735" i="7"/>
  <c r="N3735" i="7" s="1"/>
  <c r="J3735" i="7"/>
  <c r="I3735" i="7"/>
  <c r="AR3734" i="7"/>
  <c r="AQ3734" i="7"/>
  <c r="AP3734" i="7"/>
  <c r="AO3734" i="7"/>
  <c r="AN3734" i="7"/>
  <c r="AM3734" i="7"/>
  <c r="AL3734" i="7"/>
  <c r="AK3734" i="7"/>
  <c r="AJ3734" i="7"/>
  <c r="AI3734" i="7"/>
  <c r="AH3734" i="7"/>
  <c r="AG3734" i="7"/>
  <c r="T3734" i="7"/>
  <c r="L3734" i="7"/>
  <c r="N3734" i="7" s="1"/>
  <c r="I3734" i="7"/>
  <c r="J3734" i="7" s="1"/>
  <c r="AR3733" i="7"/>
  <c r="AQ3733" i="7"/>
  <c r="AP3733" i="7"/>
  <c r="AO3733" i="7"/>
  <c r="AN3733" i="7"/>
  <c r="AM3733" i="7"/>
  <c r="AL3733" i="7"/>
  <c r="AK3733" i="7"/>
  <c r="AJ3733" i="7"/>
  <c r="AI3733" i="7"/>
  <c r="AH3733" i="7"/>
  <c r="AG3733" i="7"/>
  <c r="T3733" i="7"/>
  <c r="L3733" i="7"/>
  <c r="N3733" i="7" s="1"/>
  <c r="I3733" i="7"/>
  <c r="J3733" i="7" s="1"/>
  <c r="AR3732" i="7"/>
  <c r="AQ3732" i="7"/>
  <c r="AP3732" i="7"/>
  <c r="AO3732" i="7"/>
  <c r="AN3732" i="7"/>
  <c r="AM3732" i="7"/>
  <c r="AL3732" i="7"/>
  <c r="AK3732" i="7"/>
  <c r="AJ3732" i="7"/>
  <c r="AI3732" i="7"/>
  <c r="AH3732" i="7"/>
  <c r="AG3732" i="7"/>
  <c r="T3732" i="7"/>
  <c r="L3732" i="7"/>
  <c r="J3732" i="7"/>
  <c r="I3732" i="7"/>
  <c r="AR3731" i="7"/>
  <c r="AQ3731" i="7"/>
  <c r="AP3731" i="7"/>
  <c r="AO3731" i="7"/>
  <c r="AN3731" i="7"/>
  <c r="AM3731" i="7"/>
  <c r="AL3731" i="7"/>
  <c r="AK3731" i="7"/>
  <c r="AJ3731" i="7"/>
  <c r="AI3731" i="7"/>
  <c r="AH3731" i="7"/>
  <c r="AG3731" i="7"/>
  <c r="T3731" i="7"/>
  <c r="L3731" i="7"/>
  <c r="I3731" i="7"/>
  <c r="J3731" i="7" s="1"/>
  <c r="AR3730" i="7"/>
  <c r="AQ3730" i="7"/>
  <c r="AP3730" i="7"/>
  <c r="AO3730" i="7"/>
  <c r="AN3730" i="7"/>
  <c r="AM3730" i="7"/>
  <c r="AL3730" i="7"/>
  <c r="AK3730" i="7"/>
  <c r="AJ3730" i="7"/>
  <c r="AI3730" i="7"/>
  <c r="AH3730" i="7"/>
  <c r="AG3730" i="7"/>
  <c r="T3730" i="7"/>
  <c r="L3730" i="7"/>
  <c r="M3730" i="7" s="1"/>
  <c r="I3730" i="7"/>
  <c r="J3730" i="7" s="1"/>
  <c r="AR3729" i="7"/>
  <c r="AQ3729" i="7"/>
  <c r="AP3729" i="7"/>
  <c r="AO3729" i="7"/>
  <c r="AN3729" i="7"/>
  <c r="AM3729" i="7"/>
  <c r="AL3729" i="7"/>
  <c r="AK3729" i="7"/>
  <c r="AJ3729" i="7"/>
  <c r="AI3729" i="7"/>
  <c r="AH3729" i="7"/>
  <c r="AG3729" i="7"/>
  <c r="T3729" i="7"/>
  <c r="L3729" i="7"/>
  <c r="N3729" i="7" s="1"/>
  <c r="J3729" i="7"/>
  <c r="I3729" i="7"/>
  <c r="AR3728" i="7"/>
  <c r="AQ3728" i="7"/>
  <c r="AP3728" i="7"/>
  <c r="AO3728" i="7"/>
  <c r="AN3728" i="7"/>
  <c r="AM3728" i="7"/>
  <c r="AL3728" i="7"/>
  <c r="AK3728" i="7"/>
  <c r="AJ3728" i="7"/>
  <c r="AI3728" i="7"/>
  <c r="AH3728" i="7"/>
  <c r="AG3728" i="7"/>
  <c r="T3728" i="7"/>
  <c r="L3728" i="7"/>
  <c r="M3728" i="7" s="1"/>
  <c r="I3728" i="7"/>
  <c r="J3728" i="7" s="1"/>
  <c r="AR3727" i="7"/>
  <c r="AQ3727" i="7"/>
  <c r="AP3727" i="7"/>
  <c r="AO3727" i="7"/>
  <c r="AN3727" i="7"/>
  <c r="AM3727" i="7"/>
  <c r="AL3727" i="7"/>
  <c r="AK3727" i="7"/>
  <c r="AJ3727" i="7"/>
  <c r="AI3727" i="7"/>
  <c r="AH3727" i="7"/>
  <c r="AG3727" i="7"/>
  <c r="T3727" i="7"/>
  <c r="L3727" i="7"/>
  <c r="M3727" i="7" s="1"/>
  <c r="J3727" i="7"/>
  <c r="I3727" i="7"/>
  <c r="AR3726" i="7"/>
  <c r="AQ3726" i="7"/>
  <c r="AP3726" i="7"/>
  <c r="AO3726" i="7"/>
  <c r="AN3726" i="7"/>
  <c r="AM3726" i="7"/>
  <c r="AL3726" i="7"/>
  <c r="AK3726" i="7"/>
  <c r="AJ3726" i="7"/>
  <c r="AI3726" i="7"/>
  <c r="AH3726" i="7"/>
  <c r="AG3726" i="7"/>
  <c r="T3726" i="7"/>
  <c r="L3726" i="7"/>
  <c r="N3726" i="7" s="1"/>
  <c r="J3726" i="7"/>
  <c r="I3726" i="7"/>
  <c r="AR3725" i="7"/>
  <c r="AQ3725" i="7"/>
  <c r="AP3725" i="7"/>
  <c r="AO3725" i="7"/>
  <c r="AN3725" i="7"/>
  <c r="AM3725" i="7"/>
  <c r="AL3725" i="7"/>
  <c r="AK3725" i="7"/>
  <c r="AJ3725" i="7"/>
  <c r="AI3725" i="7"/>
  <c r="AH3725" i="7"/>
  <c r="AG3725" i="7"/>
  <c r="T3725" i="7"/>
  <c r="L3725" i="7"/>
  <c r="I3725" i="7"/>
  <c r="J3725" i="7" s="1"/>
  <c r="AR3724" i="7"/>
  <c r="AQ3724" i="7"/>
  <c r="AP3724" i="7"/>
  <c r="AO3724" i="7"/>
  <c r="AN3724" i="7"/>
  <c r="AM3724" i="7"/>
  <c r="AL3724" i="7"/>
  <c r="AK3724" i="7"/>
  <c r="AJ3724" i="7"/>
  <c r="AI3724" i="7"/>
  <c r="AH3724" i="7"/>
  <c r="AG3724" i="7"/>
  <c r="T3724" i="7"/>
  <c r="L3724" i="7"/>
  <c r="M3724" i="7" s="1"/>
  <c r="I3724" i="7"/>
  <c r="J3724" i="7" s="1"/>
  <c r="AR3723" i="7"/>
  <c r="AQ3723" i="7"/>
  <c r="AP3723" i="7"/>
  <c r="AO3723" i="7"/>
  <c r="AN3723" i="7"/>
  <c r="AM3723" i="7"/>
  <c r="AL3723" i="7"/>
  <c r="AK3723" i="7"/>
  <c r="AJ3723" i="7"/>
  <c r="AI3723" i="7"/>
  <c r="AH3723" i="7"/>
  <c r="AG3723" i="7"/>
  <c r="T3723" i="7"/>
  <c r="L3723" i="7"/>
  <c r="J3723" i="7"/>
  <c r="I3723" i="7"/>
  <c r="AR3722" i="7"/>
  <c r="AQ3722" i="7"/>
  <c r="AP3722" i="7"/>
  <c r="AO3722" i="7"/>
  <c r="AN3722" i="7"/>
  <c r="AM3722" i="7"/>
  <c r="AL3722" i="7"/>
  <c r="AK3722" i="7"/>
  <c r="AJ3722" i="7"/>
  <c r="AI3722" i="7"/>
  <c r="AH3722" i="7"/>
  <c r="AG3722" i="7"/>
  <c r="T3722" i="7"/>
  <c r="L3722" i="7"/>
  <c r="N3722" i="7" s="1"/>
  <c r="I3722" i="7"/>
  <c r="J3722" i="7" s="1"/>
  <c r="AR3721" i="7"/>
  <c r="AQ3721" i="7"/>
  <c r="AP3721" i="7"/>
  <c r="AO3721" i="7"/>
  <c r="AN3721" i="7"/>
  <c r="AM3721" i="7"/>
  <c r="AL3721" i="7"/>
  <c r="AK3721" i="7"/>
  <c r="AJ3721" i="7"/>
  <c r="AI3721" i="7"/>
  <c r="AH3721" i="7"/>
  <c r="AG3721" i="7"/>
  <c r="T3721" i="7"/>
  <c r="L3721" i="7"/>
  <c r="N3721" i="7" s="1"/>
  <c r="J3721" i="7"/>
  <c r="I3721" i="7"/>
  <c r="AR3720" i="7"/>
  <c r="AQ3720" i="7"/>
  <c r="AP3720" i="7"/>
  <c r="AO3720" i="7"/>
  <c r="AN3720" i="7"/>
  <c r="AM3720" i="7"/>
  <c r="AL3720" i="7"/>
  <c r="AK3720" i="7"/>
  <c r="AJ3720" i="7"/>
  <c r="AI3720" i="7"/>
  <c r="AH3720" i="7"/>
  <c r="AG3720" i="7"/>
  <c r="T3720" i="7"/>
  <c r="L3720" i="7"/>
  <c r="M3720" i="7" s="1"/>
  <c r="I3720" i="7"/>
  <c r="J3720" i="7" s="1"/>
  <c r="AR3719" i="7"/>
  <c r="AQ3719" i="7"/>
  <c r="AP3719" i="7"/>
  <c r="AO3719" i="7"/>
  <c r="AN3719" i="7"/>
  <c r="AM3719" i="7"/>
  <c r="AL3719" i="7"/>
  <c r="AK3719" i="7"/>
  <c r="AJ3719" i="7"/>
  <c r="AI3719" i="7"/>
  <c r="AH3719" i="7"/>
  <c r="AG3719" i="7"/>
  <c r="T3719" i="7"/>
  <c r="L3719" i="7"/>
  <c r="N3719" i="7" s="1"/>
  <c r="J3719" i="7"/>
  <c r="I3719" i="7"/>
  <c r="AR3718" i="7"/>
  <c r="AQ3718" i="7"/>
  <c r="AP3718" i="7"/>
  <c r="AO3718" i="7"/>
  <c r="AN3718" i="7"/>
  <c r="AM3718" i="7"/>
  <c r="AL3718" i="7"/>
  <c r="AK3718" i="7"/>
  <c r="AJ3718" i="7"/>
  <c r="AI3718" i="7"/>
  <c r="AH3718" i="7"/>
  <c r="AG3718" i="7"/>
  <c r="T3718" i="7"/>
  <c r="L3718" i="7"/>
  <c r="N3718" i="7" s="1"/>
  <c r="I3718" i="7"/>
  <c r="J3718" i="7" s="1"/>
  <c r="AR3717" i="7"/>
  <c r="AQ3717" i="7"/>
  <c r="AP3717" i="7"/>
  <c r="AO3717" i="7"/>
  <c r="AN3717" i="7"/>
  <c r="AM3717" i="7"/>
  <c r="AL3717" i="7"/>
  <c r="AK3717" i="7"/>
  <c r="AJ3717" i="7"/>
  <c r="AI3717" i="7"/>
  <c r="AH3717" i="7"/>
  <c r="AG3717" i="7"/>
  <c r="T3717" i="7"/>
  <c r="L3717" i="7"/>
  <c r="J3717" i="7"/>
  <c r="I3717" i="7"/>
  <c r="AR3716" i="7"/>
  <c r="AQ3716" i="7"/>
  <c r="AP3716" i="7"/>
  <c r="AO3716" i="7"/>
  <c r="AN3716" i="7"/>
  <c r="AM3716" i="7"/>
  <c r="AL3716" i="7"/>
  <c r="AK3716" i="7"/>
  <c r="AJ3716" i="7"/>
  <c r="AI3716" i="7"/>
  <c r="AH3716" i="7"/>
  <c r="AG3716" i="7"/>
  <c r="T3716" i="7"/>
  <c r="L3716" i="7"/>
  <c r="I3716" i="7"/>
  <c r="J3716" i="7" s="1"/>
  <c r="AR3715" i="7"/>
  <c r="AQ3715" i="7"/>
  <c r="AP3715" i="7"/>
  <c r="AO3715" i="7"/>
  <c r="AN3715" i="7"/>
  <c r="AM3715" i="7"/>
  <c r="AL3715" i="7"/>
  <c r="AK3715" i="7"/>
  <c r="AJ3715" i="7"/>
  <c r="AI3715" i="7"/>
  <c r="AH3715" i="7"/>
  <c r="AG3715" i="7"/>
  <c r="T3715" i="7"/>
  <c r="L3715" i="7"/>
  <c r="I3715" i="7"/>
  <c r="J3715" i="7" s="1"/>
  <c r="AR3714" i="7"/>
  <c r="AQ3714" i="7"/>
  <c r="AP3714" i="7"/>
  <c r="AO3714" i="7"/>
  <c r="AN3714" i="7"/>
  <c r="AM3714" i="7"/>
  <c r="AL3714" i="7"/>
  <c r="AK3714" i="7"/>
  <c r="AJ3714" i="7"/>
  <c r="AI3714" i="7"/>
  <c r="AH3714" i="7"/>
  <c r="AG3714" i="7"/>
  <c r="T3714" i="7"/>
  <c r="L3714" i="7"/>
  <c r="M3714" i="7" s="1"/>
  <c r="J3714" i="7"/>
  <c r="I3714" i="7"/>
  <c r="AR3713" i="7"/>
  <c r="AQ3713" i="7"/>
  <c r="AP3713" i="7"/>
  <c r="AO3713" i="7"/>
  <c r="AN3713" i="7"/>
  <c r="AM3713" i="7"/>
  <c r="AL3713" i="7"/>
  <c r="AK3713" i="7"/>
  <c r="AJ3713" i="7"/>
  <c r="AI3713" i="7"/>
  <c r="AH3713" i="7"/>
  <c r="AG3713" i="7"/>
  <c r="T3713" i="7"/>
  <c r="L3713" i="7"/>
  <c r="J3713" i="7"/>
  <c r="I3713" i="7"/>
  <c r="AR3712" i="7"/>
  <c r="AQ3712" i="7"/>
  <c r="AP3712" i="7"/>
  <c r="AO3712" i="7"/>
  <c r="AN3712" i="7"/>
  <c r="AM3712" i="7"/>
  <c r="AL3712" i="7"/>
  <c r="AK3712" i="7"/>
  <c r="AJ3712" i="7"/>
  <c r="AI3712" i="7"/>
  <c r="AH3712" i="7"/>
  <c r="AG3712" i="7"/>
  <c r="T3712" i="7"/>
  <c r="L3712" i="7"/>
  <c r="M3712" i="7" s="1"/>
  <c r="I3712" i="7"/>
  <c r="J3712" i="7" s="1"/>
  <c r="AR3711" i="7"/>
  <c r="AQ3711" i="7"/>
  <c r="AP3711" i="7"/>
  <c r="AO3711" i="7"/>
  <c r="AN3711" i="7"/>
  <c r="AM3711" i="7"/>
  <c r="AL3711" i="7"/>
  <c r="AK3711" i="7"/>
  <c r="AJ3711" i="7"/>
  <c r="AI3711" i="7"/>
  <c r="AH3711" i="7"/>
  <c r="AG3711" i="7"/>
  <c r="T3711" i="7"/>
  <c r="L3711" i="7"/>
  <c r="N3711" i="7" s="1"/>
  <c r="J3711" i="7"/>
  <c r="I3711" i="7"/>
  <c r="AR3710" i="7"/>
  <c r="AQ3710" i="7"/>
  <c r="AP3710" i="7"/>
  <c r="AO3710" i="7"/>
  <c r="AN3710" i="7"/>
  <c r="AM3710" i="7"/>
  <c r="AL3710" i="7"/>
  <c r="AK3710" i="7"/>
  <c r="AJ3710" i="7"/>
  <c r="AI3710" i="7"/>
  <c r="AH3710" i="7"/>
  <c r="AG3710" i="7"/>
  <c r="T3710" i="7"/>
  <c r="L3710" i="7"/>
  <c r="N3710" i="7" s="1"/>
  <c r="I3710" i="7"/>
  <c r="J3710" i="7" s="1"/>
  <c r="AR3709" i="7"/>
  <c r="AQ3709" i="7"/>
  <c r="AP3709" i="7"/>
  <c r="AO3709" i="7"/>
  <c r="AN3709" i="7"/>
  <c r="AM3709" i="7"/>
  <c r="AL3709" i="7"/>
  <c r="AK3709" i="7"/>
  <c r="AJ3709" i="7"/>
  <c r="AI3709" i="7"/>
  <c r="AH3709" i="7"/>
  <c r="AG3709" i="7"/>
  <c r="T3709" i="7"/>
  <c r="L3709" i="7"/>
  <c r="I3709" i="7"/>
  <c r="J3709" i="7" s="1"/>
  <c r="AR3708" i="7"/>
  <c r="AQ3708" i="7"/>
  <c r="AP3708" i="7"/>
  <c r="AO3708" i="7"/>
  <c r="AN3708" i="7"/>
  <c r="AM3708" i="7"/>
  <c r="AL3708" i="7"/>
  <c r="AK3708" i="7"/>
  <c r="AJ3708" i="7"/>
  <c r="AI3708" i="7"/>
  <c r="AH3708" i="7"/>
  <c r="AG3708" i="7"/>
  <c r="T3708" i="7"/>
  <c r="L3708" i="7"/>
  <c r="J3708" i="7"/>
  <c r="I3708" i="7"/>
  <c r="AR3707" i="7"/>
  <c r="AQ3707" i="7"/>
  <c r="AP3707" i="7"/>
  <c r="AO3707" i="7"/>
  <c r="AN3707" i="7"/>
  <c r="AM3707" i="7"/>
  <c r="AL3707" i="7"/>
  <c r="AK3707" i="7"/>
  <c r="AJ3707" i="7"/>
  <c r="AI3707" i="7"/>
  <c r="AH3707" i="7"/>
  <c r="AG3707" i="7"/>
  <c r="T3707" i="7"/>
  <c r="L3707" i="7"/>
  <c r="M3707" i="7" s="1"/>
  <c r="I3707" i="7"/>
  <c r="J3707" i="7" s="1"/>
  <c r="AR3706" i="7"/>
  <c r="AQ3706" i="7"/>
  <c r="AP3706" i="7"/>
  <c r="AO3706" i="7"/>
  <c r="AN3706" i="7"/>
  <c r="AM3706" i="7"/>
  <c r="AL3706" i="7"/>
  <c r="AK3706" i="7"/>
  <c r="AJ3706" i="7"/>
  <c r="AI3706" i="7"/>
  <c r="AH3706" i="7"/>
  <c r="AG3706" i="7"/>
  <c r="T3706" i="7"/>
  <c r="L3706" i="7"/>
  <c r="N3706" i="7" s="1"/>
  <c r="I3706" i="7"/>
  <c r="J3706" i="7" s="1"/>
  <c r="AR3705" i="7"/>
  <c r="AQ3705" i="7"/>
  <c r="AP3705" i="7"/>
  <c r="AO3705" i="7"/>
  <c r="AN3705" i="7"/>
  <c r="AM3705" i="7"/>
  <c r="AL3705" i="7"/>
  <c r="AK3705" i="7"/>
  <c r="AJ3705" i="7"/>
  <c r="AI3705" i="7"/>
  <c r="AH3705" i="7"/>
  <c r="AG3705" i="7"/>
  <c r="T3705" i="7"/>
  <c r="L3705" i="7"/>
  <c r="J3705" i="7"/>
  <c r="I3705" i="7"/>
  <c r="AR3704" i="7"/>
  <c r="AQ3704" i="7"/>
  <c r="AP3704" i="7"/>
  <c r="AO3704" i="7"/>
  <c r="AN3704" i="7"/>
  <c r="AM3704" i="7"/>
  <c r="AL3704" i="7"/>
  <c r="AK3704" i="7"/>
  <c r="AJ3704" i="7"/>
  <c r="AI3704" i="7"/>
  <c r="AH3704" i="7"/>
  <c r="AG3704" i="7"/>
  <c r="T3704" i="7"/>
  <c r="L3704" i="7"/>
  <c r="N3704" i="7" s="1"/>
  <c r="I3704" i="7"/>
  <c r="J3704" i="7" s="1"/>
  <c r="AR3703" i="7"/>
  <c r="AQ3703" i="7"/>
  <c r="AP3703" i="7"/>
  <c r="AO3703" i="7"/>
  <c r="AN3703" i="7"/>
  <c r="AM3703" i="7"/>
  <c r="AL3703" i="7"/>
  <c r="AK3703" i="7"/>
  <c r="AJ3703" i="7"/>
  <c r="AI3703" i="7"/>
  <c r="AH3703" i="7"/>
  <c r="AG3703" i="7"/>
  <c r="T3703" i="7"/>
  <c r="L3703" i="7"/>
  <c r="M3703" i="7" s="1"/>
  <c r="I3703" i="7"/>
  <c r="J3703" i="7" s="1"/>
  <c r="AR3702" i="7"/>
  <c r="AQ3702" i="7"/>
  <c r="AP3702" i="7"/>
  <c r="AO3702" i="7"/>
  <c r="AN3702" i="7"/>
  <c r="AM3702" i="7"/>
  <c r="AL3702" i="7"/>
  <c r="AK3702" i="7"/>
  <c r="AJ3702" i="7"/>
  <c r="AI3702" i="7"/>
  <c r="AH3702" i="7"/>
  <c r="AG3702" i="7"/>
  <c r="T3702" i="7"/>
  <c r="L3702" i="7"/>
  <c r="J3702" i="7"/>
  <c r="I3702" i="7"/>
  <c r="AR3701" i="7"/>
  <c r="AQ3701" i="7"/>
  <c r="AP3701" i="7"/>
  <c r="AO3701" i="7"/>
  <c r="AN3701" i="7"/>
  <c r="AM3701" i="7"/>
  <c r="AL3701" i="7"/>
  <c r="AK3701" i="7"/>
  <c r="AJ3701" i="7"/>
  <c r="AI3701" i="7"/>
  <c r="AH3701" i="7"/>
  <c r="AG3701" i="7"/>
  <c r="T3701" i="7"/>
  <c r="L3701" i="7"/>
  <c r="N3701" i="7" s="1"/>
  <c r="I3701" i="7"/>
  <c r="J3701" i="7" s="1"/>
  <c r="AR3700" i="7"/>
  <c r="AQ3700" i="7"/>
  <c r="AP3700" i="7"/>
  <c r="AO3700" i="7"/>
  <c r="AN3700" i="7"/>
  <c r="AM3700" i="7"/>
  <c r="AL3700" i="7"/>
  <c r="AK3700" i="7"/>
  <c r="AJ3700" i="7"/>
  <c r="AI3700" i="7"/>
  <c r="AH3700" i="7"/>
  <c r="AG3700" i="7"/>
  <c r="T3700" i="7"/>
  <c r="L3700" i="7"/>
  <c r="N3700" i="7" s="1"/>
  <c r="J3700" i="7"/>
  <c r="I3700" i="7"/>
  <c r="AR3699" i="7"/>
  <c r="AQ3699" i="7"/>
  <c r="AP3699" i="7"/>
  <c r="AO3699" i="7"/>
  <c r="AN3699" i="7"/>
  <c r="AM3699" i="7"/>
  <c r="AL3699" i="7"/>
  <c r="AK3699" i="7"/>
  <c r="AJ3699" i="7"/>
  <c r="AI3699" i="7"/>
  <c r="AH3699" i="7"/>
  <c r="AG3699" i="7"/>
  <c r="T3699" i="7"/>
  <c r="L3699" i="7"/>
  <c r="J3699" i="7"/>
  <c r="I3699" i="7"/>
  <c r="AR3698" i="7"/>
  <c r="AQ3698" i="7"/>
  <c r="AP3698" i="7"/>
  <c r="AO3698" i="7"/>
  <c r="AN3698" i="7"/>
  <c r="AM3698" i="7"/>
  <c r="AL3698" i="7"/>
  <c r="AK3698" i="7"/>
  <c r="AJ3698" i="7"/>
  <c r="AI3698" i="7"/>
  <c r="AH3698" i="7"/>
  <c r="AG3698" i="7"/>
  <c r="T3698" i="7"/>
  <c r="L3698" i="7"/>
  <c r="I3698" i="7"/>
  <c r="J3698" i="7" s="1"/>
  <c r="AR3697" i="7"/>
  <c r="AQ3697" i="7"/>
  <c r="AP3697" i="7"/>
  <c r="AO3697" i="7"/>
  <c r="AN3697" i="7"/>
  <c r="AM3697" i="7"/>
  <c r="AL3697" i="7"/>
  <c r="AK3697" i="7"/>
  <c r="AJ3697" i="7"/>
  <c r="AI3697" i="7"/>
  <c r="AH3697" i="7"/>
  <c r="AG3697" i="7"/>
  <c r="T3697" i="7"/>
  <c r="L3697" i="7"/>
  <c r="J3697" i="7"/>
  <c r="I3697" i="7"/>
  <c r="AR3696" i="7"/>
  <c r="AQ3696" i="7"/>
  <c r="AP3696" i="7"/>
  <c r="AO3696" i="7"/>
  <c r="AN3696" i="7"/>
  <c r="AM3696" i="7"/>
  <c r="AL3696" i="7"/>
  <c r="AK3696" i="7"/>
  <c r="AJ3696" i="7"/>
  <c r="AI3696" i="7"/>
  <c r="AH3696" i="7"/>
  <c r="AG3696" i="7"/>
  <c r="T3696" i="7"/>
  <c r="L3696" i="7"/>
  <c r="N3696" i="7" s="1"/>
  <c r="I3696" i="7"/>
  <c r="J3696" i="7" s="1"/>
  <c r="AR3695" i="7"/>
  <c r="AQ3695" i="7"/>
  <c r="AP3695" i="7"/>
  <c r="AO3695" i="7"/>
  <c r="AN3695" i="7"/>
  <c r="AM3695" i="7"/>
  <c r="AL3695" i="7"/>
  <c r="AK3695" i="7"/>
  <c r="AJ3695" i="7"/>
  <c r="AI3695" i="7"/>
  <c r="AH3695" i="7"/>
  <c r="AG3695" i="7"/>
  <c r="T3695" i="7"/>
  <c r="L3695" i="7"/>
  <c r="N3695" i="7" s="1"/>
  <c r="I3695" i="7"/>
  <c r="J3695" i="7" s="1"/>
  <c r="AR3694" i="7"/>
  <c r="AQ3694" i="7"/>
  <c r="AP3694" i="7"/>
  <c r="AO3694" i="7"/>
  <c r="AN3694" i="7"/>
  <c r="AM3694" i="7"/>
  <c r="AL3694" i="7"/>
  <c r="AK3694" i="7"/>
  <c r="AJ3694" i="7"/>
  <c r="AI3694" i="7"/>
  <c r="AH3694" i="7"/>
  <c r="AG3694" i="7"/>
  <c r="T3694" i="7"/>
  <c r="L3694" i="7"/>
  <c r="J3694" i="7"/>
  <c r="I3694" i="7"/>
  <c r="AR3693" i="7"/>
  <c r="AQ3693" i="7"/>
  <c r="AP3693" i="7"/>
  <c r="AO3693" i="7"/>
  <c r="AN3693" i="7"/>
  <c r="AM3693" i="7"/>
  <c r="AL3693" i="7"/>
  <c r="AK3693" i="7"/>
  <c r="AJ3693" i="7"/>
  <c r="AI3693" i="7"/>
  <c r="AH3693" i="7"/>
  <c r="AG3693" i="7"/>
  <c r="T3693" i="7"/>
  <c r="L3693" i="7"/>
  <c r="J3693" i="7"/>
  <c r="I3693" i="7"/>
  <c r="AR3692" i="7"/>
  <c r="AQ3692" i="7"/>
  <c r="AP3692" i="7"/>
  <c r="AO3692" i="7"/>
  <c r="AN3692" i="7"/>
  <c r="AM3692" i="7"/>
  <c r="AL3692" i="7"/>
  <c r="AK3692" i="7"/>
  <c r="AJ3692" i="7"/>
  <c r="AI3692" i="7"/>
  <c r="AH3692" i="7"/>
  <c r="AG3692" i="7"/>
  <c r="T3692" i="7"/>
  <c r="L3692" i="7"/>
  <c r="N3692" i="7" s="1"/>
  <c r="J3692" i="7"/>
  <c r="I3692" i="7"/>
  <c r="AR3691" i="7"/>
  <c r="AQ3691" i="7"/>
  <c r="AP3691" i="7"/>
  <c r="AO3691" i="7"/>
  <c r="AN3691" i="7"/>
  <c r="AM3691" i="7"/>
  <c r="AL3691" i="7"/>
  <c r="AK3691" i="7"/>
  <c r="AJ3691" i="7"/>
  <c r="AI3691" i="7"/>
  <c r="AH3691" i="7"/>
  <c r="AG3691" i="7"/>
  <c r="T3691" i="7"/>
  <c r="L3691" i="7"/>
  <c r="I3691" i="7"/>
  <c r="J3691" i="7" s="1"/>
  <c r="AR3690" i="7"/>
  <c r="AQ3690" i="7"/>
  <c r="AP3690" i="7"/>
  <c r="AO3690" i="7"/>
  <c r="AN3690" i="7"/>
  <c r="AM3690" i="7"/>
  <c r="AL3690" i="7"/>
  <c r="AK3690" i="7"/>
  <c r="AJ3690" i="7"/>
  <c r="AI3690" i="7"/>
  <c r="AH3690" i="7"/>
  <c r="AG3690" i="7"/>
  <c r="T3690" i="7"/>
  <c r="L3690" i="7"/>
  <c r="N3690" i="7" s="1"/>
  <c r="J3690" i="7"/>
  <c r="I3690" i="7"/>
  <c r="AR3689" i="7"/>
  <c r="AQ3689" i="7"/>
  <c r="AP3689" i="7"/>
  <c r="AO3689" i="7"/>
  <c r="AN3689" i="7"/>
  <c r="AM3689" i="7"/>
  <c r="AL3689" i="7"/>
  <c r="AK3689" i="7"/>
  <c r="AJ3689" i="7"/>
  <c r="AI3689" i="7"/>
  <c r="AH3689" i="7"/>
  <c r="AG3689" i="7"/>
  <c r="T3689" i="7"/>
  <c r="L3689" i="7"/>
  <c r="J3689" i="7"/>
  <c r="I3689" i="7"/>
  <c r="AR3688" i="7"/>
  <c r="AQ3688" i="7"/>
  <c r="AP3688" i="7"/>
  <c r="AO3688" i="7"/>
  <c r="AN3688" i="7"/>
  <c r="AM3688" i="7"/>
  <c r="AL3688" i="7"/>
  <c r="AK3688" i="7"/>
  <c r="AJ3688" i="7"/>
  <c r="AI3688" i="7"/>
  <c r="AH3688" i="7"/>
  <c r="AG3688" i="7"/>
  <c r="T3688" i="7"/>
  <c r="L3688" i="7"/>
  <c r="N3688" i="7" s="1"/>
  <c r="I3688" i="7"/>
  <c r="J3688" i="7" s="1"/>
  <c r="AR3687" i="7"/>
  <c r="AQ3687" i="7"/>
  <c r="AP3687" i="7"/>
  <c r="AO3687" i="7"/>
  <c r="AN3687" i="7"/>
  <c r="AM3687" i="7"/>
  <c r="AL3687" i="7"/>
  <c r="AK3687" i="7"/>
  <c r="AJ3687" i="7"/>
  <c r="AI3687" i="7"/>
  <c r="AH3687" i="7"/>
  <c r="AG3687" i="7"/>
  <c r="T3687" i="7"/>
  <c r="L3687" i="7"/>
  <c r="M3687" i="7" s="1"/>
  <c r="I3687" i="7"/>
  <c r="J3687" i="7" s="1"/>
  <c r="AR3686" i="7"/>
  <c r="AQ3686" i="7"/>
  <c r="AP3686" i="7"/>
  <c r="AO3686" i="7"/>
  <c r="AN3686" i="7"/>
  <c r="AM3686" i="7"/>
  <c r="AL3686" i="7"/>
  <c r="AK3686" i="7"/>
  <c r="AJ3686" i="7"/>
  <c r="AI3686" i="7"/>
  <c r="AH3686" i="7"/>
  <c r="AG3686" i="7"/>
  <c r="T3686" i="7"/>
  <c r="L3686" i="7"/>
  <c r="I3686" i="7"/>
  <c r="J3686" i="7" s="1"/>
  <c r="AR3685" i="7"/>
  <c r="AQ3685" i="7"/>
  <c r="AP3685" i="7"/>
  <c r="AO3685" i="7"/>
  <c r="AN3685" i="7"/>
  <c r="AM3685" i="7"/>
  <c r="AL3685" i="7"/>
  <c r="AK3685" i="7"/>
  <c r="AJ3685" i="7"/>
  <c r="AI3685" i="7"/>
  <c r="AH3685" i="7"/>
  <c r="AG3685" i="7"/>
  <c r="T3685" i="7"/>
  <c r="L3685" i="7"/>
  <c r="N3685" i="7" s="1"/>
  <c r="J3685" i="7"/>
  <c r="I3685" i="7"/>
  <c r="AR3684" i="7"/>
  <c r="AQ3684" i="7"/>
  <c r="AP3684" i="7"/>
  <c r="AO3684" i="7"/>
  <c r="AN3684" i="7"/>
  <c r="AM3684" i="7"/>
  <c r="AL3684" i="7"/>
  <c r="AK3684" i="7"/>
  <c r="AJ3684" i="7"/>
  <c r="AI3684" i="7"/>
  <c r="AH3684" i="7"/>
  <c r="AG3684" i="7"/>
  <c r="T3684" i="7"/>
  <c r="L3684" i="7"/>
  <c r="M3684" i="7" s="1"/>
  <c r="I3684" i="7"/>
  <c r="J3684" i="7" s="1"/>
  <c r="AR3683" i="7"/>
  <c r="AQ3683" i="7"/>
  <c r="AP3683" i="7"/>
  <c r="AO3683" i="7"/>
  <c r="AN3683" i="7"/>
  <c r="AM3683" i="7"/>
  <c r="AL3683" i="7"/>
  <c r="AK3683" i="7"/>
  <c r="AJ3683" i="7"/>
  <c r="AI3683" i="7"/>
  <c r="AH3683" i="7"/>
  <c r="AG3683" i="7"/>
  <c r="T3683" i="7"/>
  <c r="L3683" i="7"/>
  <c r="M3683" i="7" s="1"/>
  <c r="J3683" i="7"/>
  <c r="I3683" i="7"/>
  <c r="AR3682" i="7"/>
  <c r="AQ3682" i="7"/>
  <c r="AP3682" i="7"/>
  <c r="AO3682" i="7"/>
  <c r="AN3682" i="7"/>
  <c r="AM3682" i="7"/>
  <c r="AL3682" i="7"/>
  <c r="AK3682" i="7"/>
  <c r="AJ3682" i="7"/>
  <c r="AI3682" i="7"/>
  <c r="AH3682" i="7"/>
  <c r="AG3682" i="7"/>
  <c r="T3682" i="7"/>
  <c r="L3682" i="7"/>
  <c r="M3682" i="7" s="1"/>
  <c r="J3682" i="7"/>
  <c r="I3682" i="7"/>
  <c r="AR3681" i="7"/>
  <c r="AQ3681" i="7"/>
  <c r="AP3681" i="7"/>
  <c r="AO3681" i="7"/>
  <c r="AN3681" i="7"/>
  <c r="AM3681" i="7"/>
  <c r="AL3681" i="7"/>
  <c r="AK3681" i="7"/>
  <c r="AJ3681" i="7"/>
  <c r="AI3681" i="7"/>
  <c r="AH3681" i="7"/>
  <c r="AG3681" i="7"/>
  <c r="T3681" i="7"/>
  <c r="L3681" i="7"/>
  <c r="M3681" i="7" s="1"/>
  <c r="J3681" i="7"/>
  <c r="I3681" i="7"/>
  <c r="AR3680" i="7"/>
  <c r="AQ3680" i="7"/>
  <c r="AP3680" i="7"/>
  <c r="AO3680" i="7"/>
  <c r="AN3680" i="7"/>
  <c r="AM3680" i="7"/>
  <c r="AL3680" i="7"/>
  <c r="AK3680" i="7"/>
  <c r="AJ3680" i="7"/>
  <c r="AI3680" i="7"/>
  <c r="AH3680" i="7"/>
  <c r="AG3680" i="7"/>
  <c r="T3680" i="7"/>
  <c r="L3680" i="7"/>
  <c r="N3680" i="7" s="1"/>
  <c r="I3680" i="7"/>
  <c r="J3680" i="7" s="1"/>
  <c r="AR3679" i="7"/>
  <c r="AQ3679" i="7"/>
  <c r="AP3679" i="7"/>
  <c r="AO3679" i="7"/>
  <c r="AN3679" i="7"/>
  <c r="AM3679" i="7"/>
  <c r="AL3679" i="7"/>
  <c r="AK3679" i="7"/>
  <c r="AJ3679" i="7"/>
  <c r="AI3679" i="7"/>
  <c r="AH3679" i="7"/>
  <c r="AG3679" i="7"/>
  <c r="T3679" i="7"/>
  <c r="L3679" i="7"/>
  <c r="N3679" i="7" s="1"/>
  <c r="I3679" i="7"/>
  <c r="J3679" i="7" s="1"/>
  <c r="AR3678" i="7"/>
  <c r="AQ3678" i="7"/>
  <c r="AP3678" i="7"/>
  <c r="AO3678" i="7"/>
  <c r="AN3678" i="7"/>
  <c r="AM3678" i="7"/>
  <c r="AL3678" i="7"/>
  <c r="AK3678" i="7"/>
  <c r="AJ3678" i="7"/>
  <c r="AI3678" i="7"/>
  <c r="AH3678" i="7"/>
  <c r="AG3678" i="7"/>
  <c r="T3678" i="7"/>
  <c r="L3678" i="7"/>
  <c r="I3678" i="7"/>
  <c r="J3678" i="7" s="1"/>
  <c r="AR3677" i="7"/>
  <c r="AQ3677" i="7"/>
  <c r="AP3677" i="7"/>
  <c r="AO3677" i="7"/>
  <c r="AN3677" i="7"/>
  <c r="AM3677" i="7"/>
  <c r="AL3677" i="7"/>
  <c r="AK3677" i="7"/>
  <c r="AJ3677" i="7"/>
  <c r="AI3677" i="7"/>
  <c r="AH3677" i="7"/>
  <c r="AG3677" i="7"/>
  <c r="T3677" i="7"/>
  <c r="L3677" i="7"/>
  <c r="N3677" i="7" s="1"/>
  <c r="J3677" i="7"/>
  <c r="I3677" i="7"/>
  <c r="AR3676" i="7"/>
  <c r="AQ3676" i="7"/>
  <c r="AP3676" i="7"/>
  <c r="AO3676" i="7"/>
  <c r="AN3676" i="7"/>
  <c r="AM3676" i="7"/>
  <c r="AL3676" i="7"/>
  <c r="AK3676" i="7"/>
  <c r="AJ3676" i="7"/>
  <c r="AI3676" i="7"/>
  <c r="AH3676" i="7"/>
  <c r="AG3676" i="7"/>
  <c r="T3676" i="7"/>
  <c r="L3676" i="7"/>
  <c r="M3676" i="7" s="1"/>
  <c r="I3676" i="7"/>
  <c r="J3676" i="7" s="1"/>
  <c r="AR3675" i="7"/>
  <c r="AQ3675" i="7"/>
  <c r="AP3675" i="7"/>
  <c r="AO3675" i="7"/>
  <c r="AN3675" i="7"/>
  <c r="AM3675" i="7"/>
  <c r="AL3675" i="7"/>
  <c r="AK3675" i="7"/>
  <c r="AJ3675" i="7"/>
  <c r="AI3675" i="7"/>
  <c r="AH3675" i="7"/>
  <c r="AG3675" i="7"/>
  <c r="T3675" i="7"/>
  <c r="L3675" i="7"/>
  <c r="M3675" i="7" s="1"/>
  <c r="J3675" i="7"/>
  <c r="I3675" i="7"/>
  <c r="AR3674" i="7"/>
  <c r="AQ3674" i="7"/>
  <c r="AP3674" i="7"/>
  <c r="AO3674" i="7"/>
  <c r="AN3674" i="7"/>
  <c r="AM3674" i="7"/>
  <c r="AL3674" i="7"/>
  <c r="AK3674" i="7"/>
  <c r="AJ3674" i="7"/>
  <c r="AI3674" i="7"/>
  <c r="AH3674" i="7"/>
  <c r="AG3674" i="7"/>
  <c r="T3674" i="7"/>
  <c r="L3674" i="7"/>
  <c r="N3674" i="7" s="1"/>
  <c r="I3674" i="7"/>
  <c r="J3674" i="7" s="1"/>
  <c r="AR3673" i="7"/>
  <c r="AQ3673" i="7"/>
  <c r="AP3673" i="7"/>
  <c r="AO3673" i="7"/>
  <c r="AN3673" i="7"/>
  <c r="AM3673" i="7"/>
  <c r="AL3673" i="7"/>
  <c r="AK3673" i="7"/>
  <c r="AJ3673" i="7"/>
  <c r="AI3673" i="7"/>
  <c r="AH3673" i="7"/>
  <c r="AG3673" i="7"/>
  <c r="T3673" i="7"/>
  <c r="L3673" i="7"/>
  <c r="J3673" i="7"/>
  <c r="I3673" i="7"/>
  <c r="AR3672" i="7"/>
  <c r="AQ3672" i="7"/>
  <c r="AP3672" i="7"/>
  <c r="AO3672" i="7"/>
  <c r="AN3672" i="7"/>
  <c r="AM3672" i="7"/>
  <c r="AL3672" i="7"/>
  <c r="AK3672" i="7"/>
  <c r="AJ3672" i="7"/>
  <c r="AI3672" i="7"/>
  <c r="AH3672" i="7"/>
  <c r="AG3672" i="7"/>
  <c r="T3672" i="7"/>
  <c r="L3672" i="7"/>
  <c r="M3672" i="7" s="1"/>
  <c r="I3672" i="7"/>
  <c r="J3672" i="7" s="1"/>
  <c r="AR3671" i="7"/>
  <c r="AQ3671" i="7"/>
  <c r="AP3671" i="7"/>
  <c r="AO3671" i="7"/>
  <c r="AN3671" i="7"/>
  <c r="AM3671" i="7"/>
  <c r="AL3671" i="7"/>
  <c r="AK3671" i="7"/>
  <c r="AJ3671" i="7"/>
  <c r="AI3671" i="7"/>
  <c r="AH3671" i="7"/>
  <c r="AG3671" i="7"/>
  <c r="T3671" i="7"/>
  <c r="L3671" i="7"/>
  <c r="N3671" i="7" s="1"/>
  <c r="J3671" i="7"/>
  <c r="I3671" i="7"/>
  <c r="AR3670" i="7"/>
  <c r="AQ3670" i="7"/>
  <c r="AP3670" i="7"/>
  <c r="AO3670" i="7"/>
  <c r="AN3670" i="7"/>
  <c r="AM3670" i="7"/>
  <c r="AL3670" i="7"/>
  <c r="AK3670" i="7"/>
  <c r="AJ3670" i="7"/>
  <c r="AI3670" i="7"/>
  <c r="AH3670" i="7"/>
  <c r="AG3670" i="7"/>
  <c r="T3670" i="7"/>
  <c r="L3670" i="7"/>
  <c r="I3670" i="7"/>
  <c r="J3670" i="7" s="1"/>
  <c r="AR3669" i="7"/>
  <c r="AQ3669" i="7"/>
  <c r="AP3669" i="7"/>
  <c r="AO3669" i="7"/>
  <c r="AN3669" i="7"/>
  <c r="AM3669" i="7"/>
  <c r="AL3669" i="7"/>
  <c r="AK3669" i="7"/>
  <c r="AJ3669" i="7"/>
  <c r="AI3669" i="7"/>
  <c r="AH3669" i="7"/>
  <c r="AG3669" i="7"/>
  <c r="T3669" i="7"/>
  <c r="L3669" i="7"/>
  <c r="I3669" i="7"/>
  <c r="J3669" i="7" s="1"/>
  <c r="AR3668" i="7"/>
  <c r="AQ3668" i="7"/>
  <c r="AP3668" i="7"/>
  <c r="AO3668" i="7"/>
  <c r="AN3668" i="7"/>
  <c r="AM3668" i="7"/>
  <c r="AL3668" i="7"/>
  <c r="AK3668" i="7"/>
  <c r="AJ3668" i="7"/>
  <c r="AI3668" i="7"/>
  <c r="AH3668" i="7"/>
  <c r="AG3668" i="7"/>
  <c r="T3668" i="7"/>
  <c r="L3668" i="7"/>
  <c r="M3668" i="7" s="1"/>
  <c r="J3668" i="7"/>
  <c r="I3668" i="7"/>
  <c r="AR3667" i="7"/>
  <c r="AQ3667" i="7"/>
  <c r="AP3667" i="7"/>
  <c r="AO3667" i="7"/>
  <c r="AN3667" i="7"/>
  <c r="AM3667" i="7"/>
  <c r="AL3667" i="7"/>
  <c r="AK3667" i="7"/>
  <c r="AJ3667" i="7"/>
  <c r="AI3667" i="7"/>
  <c r="AH3667" i="7"/>
  <c r="AG3667" i="7"/>
  <c r="T3667" i="7"/>
  <c r="L3667" i="7"/>
  <c r="N3667" i="7" s="1"/>
  <c r="I3667" i="7"/>
  <c r="J3667" i="7" s="1"/>
  <c r="AR3666" i="7"/>
  <c r="AQ3666" i="7"/>
  <c r="AP3666" i="7"/>
  <c r="AO3666" i="7"/>
  <c r="AN3666" i="7"/>
  <c r="AM3666" i="7"/>
  <c r="AL3666" i="7"/>
  <c r="AK3666" i="7"/>
  <c r="AJ3666" i="7"/>
  <c r="AI3666" i="7"/>
  <c r="AH3666" i="7"/>
  <c r="AG3666" i="7"/>
  <c r="T3666" i="7"/>
  <c r="L3666" i="7"/>
  <c r="J3666" i="7"/>
  <c r="I3666" i="7"/>
  <c r="AR3665" i="7"/>
  <c r="AQ3665" i="7"/>
  <c r="AP3665" i="7"/>
  <c r="AO3665" i="7"/>
  <c r="AN3665" i="7"/>
  <c r="AM3665" i="7"/>
  <c r="AL3665" i="7"/>
  <c r="AK3665" i="7"/>
  <c r="AJ3665" i="7"/>
  <c r="AI3665" i="7"/>
  <c r="AH3665" i="7"/>
  <c r="AG3665" i="7"/>
  <c r="T3665" i="7"/>
  <c r="L3665" i="7"/>
  <c r="N3665" i="7" s="1"/>
  <c r="J3665" i="7"/>
  <c r="I3665" i="7"/>
  <c r="AR3664" i="7"/>
  <c r="AQ3664" i="7"/>
  <c r="AP3664" i="7"/>
  <c r="AO3664" i="7"/>
  <c r="AN3664" i="7"/>
  <c r="AM3664" i="7"/>
  <c r="AL3664" i="7"/>
  <c r="AK3664" i="7"/>
  <c r="AJ3664" i="7"/>
  <c r="AI3664" i="7"/>
  <c r="AH3664" i="7"/>
  <c r="AG3664" i="7"/>
  <c r="T3664" i="7"/>
  <c r="L3664" i="7"/>
  <c r="N3664" i="7" s="1"/>
  <c r="I3664" i="7"/>
  <c r="J3664" i="7" s="1"/>
  <c r="AR3663" i="7"/>
  <c r="AQ3663" i="7"/>
  <c r="AP3663" i="7"/>
  <c r="AO3663" i="7"/>
  <c r="AN3663" i="7"/>
  <c r="AM3663" i="7"/>
  <c r="AL3663" i="7"/>
  <c r="AK3663" i="7"/>
  <c r="AJ3663" i="7"/>
  <c r="AI3663" i="7"/>
  <c r="AH3663" i="7"/>
  <c r="AG3663" i="7"/>
  <c r="T3663" i="7"/>
  <c r="L3663" i="7"/>
  <c r="N3663" i="7" s="1"/>
  <c r="I3663" i="7"/>
  <c r="J3663" i="7" s="1"/>
  <c r="AR3662" i="7"/>
  <c r="AQ3662" i="7"/>
  <c r="AP3662" i="7"/>
  <c r="AO3662" i="7"/>
  <c r="AN3662" i="7"/>
  <c r="AM3662" i="7"/>
  <c r="AL3662" i="7"/>
  <c r="AK3662" i="7"/>
  <c r="AJ3662" i="7"/>
  <c r="AI3662" i="7"/>
  <c r="AH3662" i="7"/>
  <c r="AG3662" i="7"/>
  <c r="T3662" i="7"/>
  <c r="L3662" i="7"/>
  <c r="N3662" i="7" s="1"/>
  <c r="J3662" i="7"/>
  <c r="I3662" i="7"/>
  <c r="AR3661" i="7"/>
  <c r="AQ3661" i="7"/>
  <c r="AP3661" i="7"/>
  <c r="AO3661" i="7"/>
  <c r="AN3661" i="7"/>
  <c r="AM3661" i="7"/>
  <c r="AL3661" i="7"/>
  <c r="AK3661" i="7"/>
  <c r="AJ3661" i="7"/>
  <c r="AI3661" i="7"/>
  <c r="AH3661" i="7"/>
  <c r="AG3661" i="7"/>
  <c r="T3661" i="7"/>
  <c r="L3661" i="7"/>
  <c r="N3661" i="7" s="1"/>
  <c r="I3661" i="7"/>
  <c r="J3661" i="7" s="1"/>
  <c r="AR3660" i="7"/>
  <c r="AQ3660" i="7"/>
  <c r="AP3660" i="7"/>
  <c r="AO3660" i="7"/>
  <c r="AN3660" i="7"/>
  <c r="AM3660" i="7"/>
  <c r="AL3660" i="7"/>
  <c r="AK3660" i="7"/>
  <c r="AJ3660" i="7"/>
  <c r="AI3660" i="7"/>
  <c r="AH3660" i="7"/>
  <c r="AG3660" i="7"/>
  <c r="T3660" i="7"/>
  <c r="L3660" i="7"/>
  <c r="I3660" i="7"/>
  <c r="J3660" i="7" s="1"/>
  <c r="AR3659" i="7"/>
  <c r="AQ3659" i="7"/>
  <c r="AP3659" i="7"/>
  <c r="AO3659" i="7"/>
  <c r="AN3659" i="7"/>
  <c r="AM3659" i="7"/>
  <c r="AL3659" i="7"/>
  <c r="AK3659" i="7"/>
  <c r="AJ3659" i="7"/>
  <c r="AI3659" i="7"/>
  <c r="AH3659" i="7"/>
  <c r="AG3659" i="7"/>
  <c r="T3659" i="7"/>
  <c r="L3659" i="7"/>
  <c r="N3659" i="7" s="1"/>
  <c r="I3659" i="7"/>
  <c r="J3659" i="7" s="1"/>
  <c r="AR3658" i="7"/>
  <c r="AQ3658" i="7"/>
  <c r="AP3658" i="7"/>
  <c r="AO3658" i="7"/>
  <c r="AN3658" i="7"/>
  <c r="AM3658" i="7"/>
  <c r="AL3658" i="7"/>
  <c r="AK3658" i="7"/>
  <c r="AJ3658" i="7"/>
  <c r="AI3658" i="7"/>
  <c r="AH3658" i="7"/>
  <c r="AG3658" i="7"/>
  <c r="T3658" i="7"/>
  <c r="L3658" i="7"/>
  <c r="N3658" i="7" s="1"/>
  <c r="J3658" i="7"/>
  <c r="I3658" i="7"/>
  <c r="AR3657" i="7"/>
  <c r="AQ3657" i="7"/>
  <c r="AP3657" i="7"/>
  <c r="AO3657" i="7"/>
  <c r="AN3657" i="7"/>
  <c r="AM3657" i="7"/>
  <c r="AL3657" i="7"/>
  <c r="AK3657" i="7"/>
  <c r="AJ3657" i="7"/>
  <c r="AI3657" i="7"/>
  <c r="AH3657" i="7"/>
  <c r="AG3657" i="7"/>
  <c r="T3657" i="7"/>
  <c r="L3657" i="7"/>
  <c r="J3657" i="7"/>
  <c r="I3657" i="7"/>
  <c r="AR3656" i="7"/>
  <c r="AQ3656" i="7"/>
  <c r="AP3656" i="7"/>
  <c r="AO3656" i="7"/>
  <c r="AN3656" i="7"/>
  <c r="AM3656" i="7"/>
  <c r="AL3656" i="7"/>
  <c r="AK3656" i="7"/>
  <c r="AJ3656" i="7"/>
  <c r="AI3656" i="7"/>
  <c r="AH3656" i="7"/>
  <c r="AG3656" i="7"/>
  <c r="T3656" i="7"/>
  <c r="L3656" i="7"/>
  <c r="I3656" i="7"/>
  <c r="J3656" i="7" s="1"/>
  <c r="AR3655" i="7"/>
  <c r="AQ3655" i="7"/>
  <c r="AP3655" i="7"/>
  <c r="AO3655" i="7"/>
  <c r="AN3655" i="7"/>
  <c r="AM3655" i="7"/>
  <c r="AL3655" i="7"/>
  <c r="AK3655" i="7"/>
  <c r="AJ3655" i="7"/>
  <c r="AI3655" i="7"/>
  <c r="AH3655" i="7"/>
  <c r="AG3655" i="7"/>
  <c r="T3655" i="7"/>
  <c r="L3655" i="7"/>
  <c r="N3655" i="7" s="1"/>
  <c r="I3655" i="7"/>
  <c r="J3655" i="7" s="1"/>
  <c r="AR3654" i="7"/>
  <c r="AQ3654" i="7"/>
  <c r="AP3654" i="7"/>
  <c r="AO3654" i="7"/>
  <c r="AN3654" i="7"/>
  <c r="AM3654" i="7"/>
  <c r="AL3654" i="7"/>
  <c r="AK3654" i="7"/>
  <c r="AJ3654" i="7"/>
  <c r="AI3654" i="7"/>
  <c r="AH3654" i="7"/>
  <c r="AG3654" i="7"/>
  <c r="T3654" i="7"/>
  <c r="L3654" i="7"/>
  <c r="N3654" i="7" s="1"/>
  <c r="J3654" i="7"/>
  <c r="I3654" i="7"/>
  <c r="AR3653" i="7"/>
  <c r="AQ3653" i="7"/>
  <c r="AP3653" i="7"/>
  <c r="AO3653" i="7"/>
  <c r="AN3653" i="7"/>
  <c r="AM3653" i="7"/>
  <c r="AL3653" i="7"/>
  <c r="AK3653" i="7"/>
  <c r="AJ3653" i="7"/>
  <c r="AI3653" i="7"/>
  <c r="AH3653" i="7"/>
  <c r="AG3653" i="7"/>
  <c r="T3653" i="7"/>
  <c r="L3653" i="7"/>
  <c r="N3653" i="7" s="1"/>
  <c r="J3653" i="7"/>
  <c r="I3653" i="7"/>
  <c r="AR3652" i="7"/>
  <c r="AQ3652" i="7"/>
  <c r="AP3652" i="7"/>
  <c r="AO3652" i="7"/>
  <c r="AN3652" i="7"/>
  <c r="AM3652" i="7"/>
  <c r="AL3652" i="7"/>
  <c r="AK3652" i="7"/>
  <c r="AJ3652" i="7"/>
  <c r="AI3652" i="7"/>
  <c r="AH3652" i="7"/>
  <c r="AG3652" i="7"/>
  <c r="T3652" i="7"/>
  <c r="L3652" i="7"/>
  <c r="N3652" i="7" s="1"/>
  <c r="I3652" i="7"/>
  <c r="J3652" i="7" s="1"/>
  <c r="AR3651" i="7"/>
  <c r="AQ3651" i="7"/>
  <c r="AP3651" i="7"/>
  <c r="AO3651" i="7"/>
  <c r="AN3651" i="7"/>
  <c r="AM3651" i="7"/>
  <c r="AL3651" i="7"/>
  <c r="AK3651" i="7"/>
  <c r="AJ3651" i="7"/>
  <c r="AI3651" i="7"/>
  <c r="AH3651" i="7"/>
  <c r="AG3651" i="7"/>
  <c r="T3651" i="7"/>
  <c r="L3651" i="7"/>
  <c r="M3651" i="7" s="1"/>
  <c r="I3651" i="7"/>
  <c r="J3651" i="7" s="1"/>
  <c r="AR3650" i="7"/>
  <c r="AQ3650" i="7"/>
  <c r="AP3650" i="7"/>
  <c r="AO3650" i="7"/>
  <c r="AN3650" i="7"/>
  <c r="AM3650" i="7"/>
  <c r="AL3650" i="7"/>
  <c r="AK3650" i="7"/>
  <c r="AJ3650" i="7"/>
  <c r="AI3650" i="7"/>
  <c r="AH3650" i="7"/>
  <c r="AG3650" i="7"/>
  <c r="T3650" i="7"/>
  <c r="L3650" i="7"/>
  <c r="M3650" i="7" s="1"/>
  <c r="I3650" i="7"/>
  <c r="J3650" i="7" s="1"/>
  <c r="AR3649" i="7"/>
  <c r="AQ3649" i="7"/>
  <c r="AP3649" i="7"/>
  <c r="AO3649" i="7"/>
  <c r="AN3649" i="7"/>
  <c r="AM3649" i="7"/>
  <c r="AL3649" i="7"/>
  <c r="AK3649" i="7"/>
  <c r="AJ3649" i="7"/>
  <c r="AI3649" i="7"/>
  <c r="AH3649" i="7"/>
  <c r="AG3649" i="7"/>
  <c r="T3649" i="7"/>
  <c r="L3649" i="7"/>
  <c r="J3649" i="7"/>
  <c r="I3649" i="7"/>
  <c r="AR3648" i="7"/>
  <c r="AQ3648" i="7"/>
  <c r="AP3648" i="7"/>
  <c r="AO3648" i="7"/>
  <c r="AN3648" i="7"/>
  <c r="AM3648" i="7"/>
  <c r="AL3648" i="7"/>
  <c r="AK3648" i="7"/>
  <c r="AJ3648" i="7"/>
  <c r="AI3648" i="7"/>
  <c r="AH3648" i="7"/>
  <c r="AG3648" i="7"/>
  <c r="T3648" i="7"/>
  <c r="L3648" i="7"/>
  <c r="N3648" i="7" s="1"/>
  <c r="I3648" i="7"/>
  <c r="J3648" i="7" s="1"/>
  <c r="AR3647" i="7"/>
  <c r="AQ3647" i="7"/>
  <c r="AP3647" i="7"/>
  <c r="AO3647" i="7"/>
  <c r="AN3647" i="7"/>
  <c r="AM3647" i="7"/>
  <c r="AL3647" i="7"/>
  <c r="AK3647" i="7"/>
  <c r="AJ3647" i="7"/>
  <c r="AI3647" i="7"/>
  <c r="AH3647" i="7"/>
  <c r="AG3647" i="7"/>
  <c r="T3647" i="7"/>
  <c r="L3647" i="7"/>
  <c r="J3647" i="7"/>
  <c r="I3647" i="7"/>
  <c r="AR3646" i="7"/>
  <c r="AQ3646" i="7"/>
  <c r="AP3646" i="7"/>
  <c r="AO3646" i="7"/>
  <c r="AN3646" i="7"/>
  <c r="AM3646" i="7"/>
  <c r="AL3646" i="7"/>
  <c r="AK3646" i="7"/>
  <c r="AJ3646" i="7"/>
  <c r="AI3646" i="7"/>
  <c r="AH3646" i="7"/>
  <c r="AG3646" i="7"/>
  <c r="T3646" i="7"/>
  <c r="L3646" i="7"/>
  <c r="N3646" i="7" s="1"/>
  <c r="I3646" i="7"/>
  <c r="J3646" i="7" s="1"/>
  <c r="AR3645" i="7"/>
  <c r="AQ3645" i="7"/>
  <c r="AP3645" i="7"/>
  <c r="AO3645" i="7"/>
  <c r="AN3645" i="7"/>
  <c r="AM3645" i="7"/>
  <c r="AL3645" i="7"/>
  <c r="AK3645" i="7"/>
  <c r="AJ3645" i="7"/>
  <c r="AI3645" i="7"/>
  <c r="AH3645" i="7"/>
  <c r="AG3645" i="7"/>
  <c r="T3645" i="7"/>
  <c r="L3645" i="7"/>
  <c r="N3645" i="7" s="1"/>
  <c r="J3645" i="7"/>
  <c r="I3645" i="7"/>
  <c r="AR3644" i="7"/>
  <c r="AQ3644" i="7"/>
  <c r="AP3644" i="7"/>
  <c r="AO3644" i="7"/>
  <c r="AN3644" i="7"/>
  <c r="AM3644" i="7"/>
  <c r="AL3644" i="7"/>
  <c r="AK3644" i="7"/>
  <c r="AJ3644" i="7"/>
  <c r="AI3644" i="7"/>
  <c r="AH3644" i="7"/>
  <c r="AG3644" i="7"/>
  <c r="T3644" i="7"/>
  <c r="L3644" i="7"/>
  <c r="J3644" i="7"/>
  <c r="I3644" i="7"/>
  <c r="AR3643" i="7"/>
  <c r="AQ3643" i="7"/>
  <c r="AP3643" i="7"/>
  <c r="AO3643" i="7"/>
  <c r="AN3643" i="7"/>
  <c r="AM3643" i="7"/>
  <c r="AL3643" i="7"/>
  <c r="AK3643" i="7"/>
  <c r="AJ3643" i="7"/>
  <c r="AI3643" i="7"/>
  <c r="AH3643" i="7"/>
  <c r="AG3643" i="7"/>
  <c r="T3643" i="7"/>
  <c r="L3643" i="7"/>
  <c r="I3643" i="7"/>
  <c r="J3643" i="7" s="1"/>
  <c r="AR3642" i="7"/>
  <c r="AQ3642" i="7"/>
  <c r="AP3642" i="7"/>
  <c r="AO3642" i="7"/>
  <c r="AN3642" i="7"/>
  <c r="AM3642" i="7"/>
  <c r="AL3642" i="7"/>
  <c r="AK3642" i="7"/>
  <c r="AJ3642" i="7"/>
  <c r="AI3642" i="7"/>
  <c r="AH3642" i="7"/>
  <c r="AG3642" i="7"/>
  <c r="T3642" i="7"/>
  <c r="L3642" i="7"/>
  <c r="N3642" i="7" s="1"/>
  <c r="I3642" i="7"/>
  <c r="J3642" i="7" s="1"/>
  <c r="AR3641" i="7"/>
  <c r="AQ3641" i="7"/>
  <c r="AP3641" i="7"/>
  <c r="AO3641" i="7"/>
  <c r="AN3641" i="7"/>
  <c r="AM3641" i="7"/>
  <c r="AL3641" i="7"/>
  <c r="AK3641" i="7"/>
  <c r="AJ3641" i="7"/>
  <c r="AI3641" i="7"/>
  <c r="AH3641" i="7"/>
  <c r="AG3641" i="7"/>
  <c r="T3641" i="7"/>
  <c r="L3641" i="7"/>
  <c r="M3641" i="7" s="1"/>
  <c r="J3641" i="7"/>
  <c r="I3641" i="7"/>
  <c r="AR3640" i="7"/>
  <c r="AQ3640" i="7"/>
  <c r="AP3640" i="7"/>
  <c r="AO3640" i="7"/>
  <c r="AN3640" i="7"/>
  <c r="AM3640" i="7"/>
  <c r="AL3640" i="7"/>
  <c r="AK3640" i="7"/>
  <c r="AJ3640" i="7"/>
  <c r="AI3640" i="7"/>
  <c r="AH3640" i="7"/>
  <c r="AG3640" i="7"/>
  <c r="T3640" i="7"/>
  <c r="L3640" i="7"/>
  <c r="M3640" i="7" s="1"/>
  <c r="I3640" i="7"/>
  <c r="J3640" i="7" s="1"/>
  <c r="AR3639" i="7"/>
  <c r="AQ3639" i="7"/>
  <c r="AP3639" i="7"/>
  <c r="AO3639" i="7"/>
  <c r="AN3639" i="7"/>
  <c r="AM3639" i="7"/>
  <c r="AL3639" i="7"/>
  <c r="AK3639" i="7"/>
  <c r="AJ3639" i="7"/>
  <c r="AI3639" i="7"/>
  <c r="AH3639" i="7"/>
  <c r="AG3639" i="7"/>
  <c r="T3639" i="7"/>
  <c r="L3639" i="7"/>
  <c r="N3639" i="7" s="1"/>
  <c r="I3639" i="7"/>
  <c r="J3639" i="7" s="1"/>
  <c r="AR3638" i="7"/>
  <c r="AQ3638" i="7"/>
  <c r="AP3638" i="7"/>
  <c r="AO3638" i="7"/>
  <c r="AN3638" i="7"/>
  <c r="AM3638" i="7"/>
  <c r="AL3638" i="7"/>
  <c r="AK3638" i="7"/>
  <c r="AJ3638" i="7"/>
  <c r="AI3638" i="7"/>
  <c r="AH3638" i="7"/>
  <c r="AG3638" i="7"/>
  <c r="T3638" i="7"/>
  <c r="L3638" i="7"/>
  <c r="J3638" i="7"/>
  <c r="I3638" i="7"/>
  <c r="AR3637" i="7"/>
  <c r="AQ3637" i="7"/>
  <c r="AP3637" i="7"/>
  <c r="AO3637" i="7"/>
  <c r="AN3637" i="7"/>
  <c r="AM3637" i="7"/>
  <c r="AL3637" i="7"/>
  <c r="AK3637" i="7"/>
  <c r="AJ3637" i="7"/>
  <c r="AI3637" i="7"/>
  <c r="AH3637" i="7"/>
  <c r="AG3637" i="7"/>
  <c r="T3637" i="7"/>
  <c r="L3637" i="7"/>
  <c r="N3637" i="7" s="1"/>
  <c r="I3637" i="7"/>
  <c r="J3637" i="7" s="1"/>
  <c r="AR3636" i="7"/>
  <c r="AQ3636" i="7"/>
  <c r="AP3636" i="7"/>
  <c r="AO3636" i="7"/>
  <c r="AN3636" i="7"/>
  <c r="AM3636" i="7"/>
  <c r="AL3636" i="7"/>
  <c r="AK3636" i="7"/>
  <c r="AJ3636" i="7"/>
  <c r="AI3636" i="7"/>
  <c r="AH3636" i="7"/>
  <c r="AG3636" i="7"/>
  <c r="T3636" i="7"/>
  <c r="L3636" i="7"/>
  <c r="N3636" i="7" s="1"/>
  <c r="I3636" i="7"/>
  <c r="J3636" i="7" s="1"/>
  <c r="AR3635" i="7"/>
  <c r="AQ3635" i="7"/>
  <c r="AP3635" i="7"/>
  <c r="AO3635" i="7"/>
  <c r="AN3635" i="7"/>
  <c r="AM3635" i="7"/>
  <c r="AL3635" i="7"/>
  <c r="AK3635" i="7"/>
  <c r="AJ3635" i="7"/>
  <c r="AI3635" i="7"/>
  <c r="AH3635" i="7"/>
  <c r="AG3635" i="7"/>
  <c r="T3635" i="7"/>
  <c r="L3635" i="7"/>
  <c r="M3635" i="7" s="1"/>
  <c r="J3635" i="7"/>
  <c r="I3635" i="7"/>
  <c r="AR3634" i="7"/>
  <c r="AQ3634" i="7"/>
  <c r="AP3634" i="7"/>
  <c r="AO3634" i="7"/>
  <c r="AN3634" i="7"/>
  <c r="AM3634" i="7"/>
  <c r="AL3634" i="7"/>
  <c r="AK3634" i="7"/>
  <c r="AJ3634" i="7"/>
  <c r="AI3634" i="7"/>
  <c r="AH3634" i="7"/>
  <c r="AG3634" i="7"/>
  <c r="T3634" i="7"/>
  <c r="L3634" i="7"/>
  <c r="N3634" i="7" s="1"/>
  <c r="I3634" i="7"/>
  <c r="J3634" i="7" s="1"/>
  <c r="AR3633" i="7"/>
  <c r="AQ3633" i="7"/>
  <c r="AP3633" i="7"/>
  <c r="AO3633" i="7"/>
  <c r="AN3633" i="7"/>
  <c r="AM3633" i="7"/>
  <c r="AL3633" i="7"/>
  <c r="AK3633" i="7"/>
  <c r="AJ3633" i="7"/>
  <c r="AI3633" i="7"/>
  <c r="AH3633" i="7"/>
  <c r="AG3633" i="7"/>
  <c r="T3633" i="7"/>
  <c r="L3633" i="7"/>
  <c r="N3633" i="7" s="1"/>
  <c r="J3633" i="7"/>
  <c r="I3633" i="7"/>
  <c r="AR3632" i="7"/>
  <c r="AQ3632" i="7"/>
  <c r="AP3632" i="7"/>
  <c r="AO3632" i="7"/>
  <c r="AN3632" i="7"/>
  <c r="AM3632" i="7"/>
  <c r="AL3632" i="7"/>
  <c r="AK3632" i="7"/>
  <c r="AJ3632" i="7"/>
  <c r="AI3632" i="7"/>
  <c r="AH3632" i="7"/>
  <c r="AG3632" i="7"/>
  <c r="T3632" i="7"/>
  <c r="L3632" i="7"/>
  <c r="M3632" i="7" s="1"/>
  <c r="I3632" i="7"/>
  <c r="J3632" i="7" s="1"/>
  <c r="AR3631" i="7"/>
  <c r="AQ3631" i="7"/>
  <c r="AP3631" i="7"/>
  <c r="AO3631" i="7"/>
  <c r="AN3631" i="7"/>
  <c r="AM3631" i="7"/>
  <c r="AL3631" i="7"/>
  <c r="AK3631" i="7"/>
  <c r="AJ3631" i="7"/>
  <c r="AI3631" i="7"/>
  <c r="AH3631" i="7"/>
  <c r="AG3631" i="7"/>
  <c r="T3631" i="7"/>
  <c r="L3631" i="7"/>
  <c r="N3631" i="7" s="1"/>
  <c r="I3631" i="7"/>
  <c r="J3631" i="7" s="1"/>
  <c r="AR3630" i="7"/>
  <c r="AQ3630" i="7"/>
  <c r="AP3630" i="7"/>
  <c r="AO3630" i="7"/>
  <c r="AN3630" i="7"/>
  <c r="AM3630" i="7"/>
  <c r="AL3630" i="7"/>
  <c r="AK3630" i="7"/>
  <c r="AJ3630" i="7"/>
  <c r="AI3630" i="7"/>
  <c r="AH3630" i="7"/>
  <c r="AG3630" i="7"/>
  <c r="T3630" i="7"/>
  <c r="L3630" i="7"/>
  <c r="N3630" i="7" s="1"/>
  <c r="J3630" i="7"/>
  <c r="I3630" i="7"/>
  <c r="AR3629" i="7"/>
  <c r="AQ3629" i="7"/>
  <c r="AP3629" i="7"/>
  <c r="AO3629" i="7"/>
  <c r="AN3629" i="7"/>
  <c r="AM3629" i="7"/>
  <c r="AL3629" i="7"/>
  <c r="AK3629" i="7"/>
  <c r="AJ3629" i="7"/>
  <c r="AI3629" i="7"/>
  <c r="AH3629" i="7"/>
  <c r="AG3629" i="7"/>
  <c r="T3629" i="7"/>
  <c r="L3629" i="7"/>
  <c r="I3629" i="7"/>
  <c r="J3629" i="7" s="1"/>
  <c r="AR3628" i="7"/>
  <c r="AQ3628" i="7"/>
  <c r="AP3628" i="7"/>
  <c r="AO3628" i="7"/>
  <c r="AN3628" i="7"/>
  <c r="AM3628" i="7"/>
  <c r="AL3628" i="7"/>
  <c r="AK3628" i="7"/>
  <c r="AJ3628" i="7"/>
  <c r="AI3628" i="7"/>
  <c r="AH3628" i="7"/>
  <c r="AG3628" i="7"/>
  <c r="T3628" i="7"/>
  <c r="L3628" i="7"/>
  <c r="N3628" i="7" s="1"/>
  <c r="I3628" i="7"/>
  <c r="J3628" i="7" s="1"/>
  <c r="AR3627" i="7"/>
  <c r="AQ3627" i="7"/>
  <c r="AP3627" i="7"/>
  <c r="AO3627" i="7"/>
  <c r="AN3627" i="7"/>
  <c r="AM3627" i="7"/>
  <c r="AL3627" i="7"/>
  <c r="AK3627" i="7"/>
  <c r="AJ3627" i="7"/>
  <c r="AI3627" i="7"/>
  <c r="AH3627" i="7"/>
  <c r="AG3627" i="7"/>
  <c r="T3627" i="7"/>
  <c r="L3627" i="7"/>
  <c r="N3627" i="7" s="1"/>
  <c r="J3627" i="7"/>
  <c r="I3627" i="7"/>
  <c r="AR3626" i="7"/>
  <c r="AQ3626" i="7"/>
  <c r="AP3626" i="7"/>
  <c r="AO3626" i="7"/>
  <c r="AN3626" i="7"/>
  <c r="AM3626" i="7"/>
  <c r="AL3626" i="7"/>
  <c r="AK3626" i="7"/>
  <c r="AJ3626" i="7"/>
  <c r="AI3626" i="7"/>
  <c r="AH3626" i="7"/>
  <c r="AG3626" i="7"/>
  <c r="T3626" i="7"/>
  <c r="L3626" i="7"/>
  <c r="N3626" i="7" s="1"/>
  <c r="J3626" i="7"/>
  <c r="I3626" i="7"/>
  <c r="AR3625" i="7"/>
  <c r="AQ3625" i="7"/>
  <c r="AP3625" i="7"/>
  <c r="AO3625" i="7"/>
  <c r="AN3625" i="7"/>
  <c r="AM3625" i="7"/>
  <c r="AL3625" i="7"/>
  <c r="AK3625" i="7"/>
  <c r="AJ3625" i="7"/>
  <c r="AI3625" i="7"/>
  <c r="AH3625" i="7"/>
  <c r="AG3625" i="7"/>
  <c r="T3625" i="7"/>
  <c r="L3625" i="7"/>
  <c r="M3625" i="7" s="1"/>
  <c r="J3625" i="7"/>
  <c r="I3625" i="7"/>
  <c r="AR3624" i="7"/>
  <c r="AQ3624" i="7"/>
  <c r="AP3624" i="7"/>
  <c r="AO3624" i="7"/>
  <c r="AN3624" i="7"/>
  <c r="AM3624" i="7"/>
  <c r="AL3624" i="7"/>
  <c r="AK3624" i="7"/>
  <c r="AJ3624" i="7"/>
  <c r="AI3624" i="7"/>
  <c r="AH3624" i="7"/>
  <c r="AG3624" i="7"/>
  <c r="T3624" i="7"/>
  <c r="L3624" i="7"/>
  <c r="N3624" i="7" s="1"/>
  <c r="I3624" i="7"/>
  <c r="J3624" i="7" s="1"/>
  <c r="AR3623" i="7"/>
  <c r="AQ3623" i="7"/>
  <c r="AP3623" i="7"/>
  <c r="AO3623" i="7"/>
  <c r="AN3623" i="7"/>
  <c r="AM3623" i="7"/>
  <c r="AL3623" i="7"/>
  <c r="AK3623" i="7"/>
  <c r="AJ3623" i="7"/>
  <c r="AI3623" i="7"/>
  <c r="AH3623" i="7"/>
  <c r="AG3623" i="7"/>
  <c r="T3623" i="7"/>
  <c r="L3623" i="7"/>
  <c r="N3623" i="7" s="1"/>
  <c r="I3623" i="7"/>
  <c r="J3623" i="7" s="1"/>
  <c r="AR3622" i="7"/>
  <c r="AQ3622" i="7"/>
  <c r="AP3622" i="7"/>
  <c r="AO3622" i="7"/>
  <c r="AN3622" i="7"/>
  <c r="AM3622" i="7"/>
  <c r="AL3622" i="7"/>
  <c r="AK3622" i="7"/>
  <c r="AJ3622" i="7"/>
  <c r="AI3622" i="7"/>
  <c r="AH3622" i="7"/>
  <c r="AG3622" i="7"/>
  <c r="T3622" i="7"/>
  <c r="L3622" i="7"/>
  <c r="M3622" i="7" s="1"/>
  <c r="J3622" i="7"/>
  <c r="I3622" i="7"/>
  <c r="AR3621" i="7"/>
  <c r="AQ3621" i="7"/>
  <c r="AP3621" i="7"/>
  <c r="AO3621" i="7"/>
  <c r="AN3621" i="7"/>
  <c r="AM3621" i="7"/>
  <c r="AL3621" i="7"/>
  <c r="AK3621" i="7"/>
  <c r="AJ3621" i="7"/>
  <c r="AI3621" i="7"/>
  <c r="AH3621" i="7"/>
  <c r="AG3621" i="7"/>
  <c r="T3621" i="7"/>
  <c r="L3621" i="7"/>
  <c r="M3621" i="7" s="1"/>
  <c r="I3621" i="7"/>
  <c r="J3621" i="7" s="1"/>
  <c r="AR3620" i="7"/>
  <c r="AQ3620" i="7"/>
  <c r="AP3620" i="7"/>
  <c r="AO3620" i="7"/>
  <c r="AN3620" i="7"/>
  <c r="AM3620" i="7"/>
  <c r="AL3620" i="7"/>
  <c r="AK3620" i="7"/>
  <c r="AJ3620" i="7"/>
  <c r="AI3620" i="7"/>
  <c r="AH3620" i="7"/>
  <c r="AG3620" i="7"/>
  <c r="T3620" i="7"/>
  <c r="L3620" i="7"/>
  <c r="N3620" i="7" s="1"/>
  <c r="J3620" i="7"/>
  <c r="I3620" i="7"/>
  <c r="AR3619" i="7"/>
  <c r="AQ3619" i="7"/>
  <c r="AP3619" i="7"/>
  <c r="AO3619" i="7"/>
  <c r="AN3619" i="7"/>
  <c r="AM3619" i="7"/>
  <c r="AL3619" i="7"/>
  <c r="AK3619" i="7"/>
  <c r="AJ3619" i="7"/>
  <c r="AI3619" i="7"/>
  <c r="AH3619" i="7"/>
  <c r="AG3619" i="7"/>
  <c r="T3619" i="7"/>
  <c r="L3619" i="7"/>
  <c r="N3619" i="7" s="1"/>
  <c r="I3619" i="7"/>
  <c r="J3619" i="7" s="1"/>
  <c r="AR3618" i="7"/>
  <c r="AQ3618" i="7"/>
  <c r="AP3618" i="7"/>
  <c r="AO3618" i="7"/>
  <c r="AN3618" i="7"/>
  <c r="AM3618" i="7"/>
  <c r="AL3618" i="7"/>
  <c r="AK3618" i="7"/>
  <c r="AJ3618" i="7"/>
  <c r="AI3618" i="7"/>
  <c r="AH3618" i="7"/>
  <c r="AG3618" i="7"/>
  <c r="T3618" i="7"/>
  <c r="L3618" i="7"/>
  <c r="N3618" i="7" s="1"/>
  <c r="I3618" i="7"/>
  <c r="J3618" i="7" s="1"/>
  <c r="AR3617" i="7"/>
  <c r="AQ3617" i="7"/>
  <c r="AP3617" i="7"/>
  <c r="AO3617" i="7"/>
  <c r="AN3617" i="7"/>
  <c r="AM3617" i="7"/>
  <c r="AL3617" i="7"/>
  <c r="AK3617" i="7"/>
  <c r="AJ3617" i="7"/>
  <c r="AI3617" i="7"/>
  <c r="AH3617" i="7"/>
  <c r="AG3617" i="7"/>
  <c r="T3617" i="7"/>
  <c r="L3617" i="7"/>
  <c r="J3617" i="7"/>
  <c r="I3617" i="7"/>
  <c r="AR3616" i="7"/>
  <c r="AQ3616" i="7"/>
  <c r="AP3616" i="7"/>
  <c r="AO3616" i="7"/>
  <c r="AN3616" i="7"/>
  <c r="AM3616" i="7"/>
  <c r="AL3616" i="7"/>
  <c r="AK3616" i="7"/>
  <c r="AJ3616" i="7"/>
  <c r="AI3616" i="7"/>
  <c r="AH3616" i="7"/>
  <c r="AG3616" i="7"/>
  <c r="T3616" i="7"/>
  <c r="L3616" i="7"/>
  <c r="N3616" i="7" s="1"/>
  <c r="I3616" i="7"/>
  <c r="J3616" i="7" s="1"/>
  <c r="AR3615" i="7"/>
  <c r="AQ3615" i="7"/>
  <c r="AP3615" i="7"/>
  <c r="AO3615" i="7"/>
  <c r="AN3615" i="7"/>
  <c r="AM3615" i="7"/>
  <c r="AL3615" i="7"/>
  <c r="AK3615" i="7"/>
  <c r="AJ3615" i="7"/>
  <c r="AI3615" i="7"/>
  <c r="AH3615" i="7"/>
  <c r="AG3615" i="7"/>
  <c r="T3615" i="7"/>
  <c r="L3615" i="7"/>
  <c r="N3615" i="7" s="1"/>
  <c r="I3615" i="7"/>
  <c r="J3615" i="7" s="1"/>
  <c r="AR3614" i="7"/>
  <c r="AQ3614" i="7"/>
  <c r="AP3614" i="7"/>
  <c r="AO3614" i="7"/>
  <c r="AN3614" i="7"/>
  <c r="AM3614" i="7"/>
  <c r="AL3614" i="7"/>
  <c r="AK3614" i="7"/>
  <c r="AJ3614" i="7"/>
  <c r="AI3614" i="7"/>
  <c r="AH3614" i="7"/>
  <c r="AG3614" i="7"/>
  <c r="T3614" i="7"/>
  <c r="L3614" i="7"/>
  <c r="N3614" i="7" s="1"/>
  <c r="I3614" i="7"/>
  <c r="J3614" i="7" s="1"/>
  <c r="AR3613" i="7"/>
  <c r="AQ3613" i="7"/>
  <c r="AP3613" i="7"/>
  <c r="AO3613" i="7"/>
  <c r="AN3613" i="7"/>
  <c r="AM3613" i="7"/>
  <c r="AL3613" i="7"/>
  <c r="AK3613" i="7"/>
  <c r="AJ3613" i="7"/>
  <c r="AI3613" i="7"/>
  <c r="AH3613" i="7"/>
  <c r="AG3613" i="7"/>
  <c r="T3613" i="7"/>
  <c r="L3613" i="7"/>
  <c r="M3613" i="7" s="1"/>
  <c r="I3613" i="7"/>
  <c r="J3613" i="7" s="1"/>
  <c r="AR3612" i="7"/>
  <c r="AQ3612" i="7"/>
  <c r="AP3612" i="7"/>
  <c r="AO3612" i="7"/>
  <c r="AN3612" i="7"/>
  <c r="AM3612" i="7"/>
  <c r="AL3612" i="7"/>
  <c r="AK3612" i="7"/>
  <c r="AJ3612" i="7"/>
  <c r="AI3612" i="7"/>
  <c r="AH3612" i="7"/>
  <c r="AG3612" i="7"/>
  <c r="T3612" i="7"/>
  <c r="L3612" i="7"/>
  <c r="N3612" i="7" s="1"/>
  <c r="J3612" i="7"/>
  <c r="I3612" i="7"/>
  <c r="AR3611" i="7"/>
  <c r="AQ3611" i="7"/>
  <c r="AP3611" i="7"/>
  <c r="AO3611" i="7"/>
  <c r="AN3611" i="7"/>
  <c r="AM3611" i="7"/>
  <c r="AL3611" i="7"/>
  <c r="AK3611" i="7"/>
  <c r="AJ3611" i="7"/>
  <c r="AI3611" i="7"/>
  <c r="AH3611" i="7"/>
  <c r="AG3611" i="7"/>
  <c r="T3611" i="7"/>
  <c r="L3611" i="7"/>
  <c r="J3611" i="7"/>
  <c r="I3611" i="7"/>
  <c r="AR3610" i="7"/>
  <c r="AQ3610" i="7"/>
  <c r="AP3610" i="7"/>
  <c r="AO3610" i="7"/>
  <c r="AN3610" i="7"/>
  <c r="AM3610" i="7"/>
  <c r="AL3610" i="7"/>
  <c r="AK3610" i="7"/>
  <c r="AJ3610" i="7"/>
  <c r="AI3610" i="7"/>
  <c r="AH3610" i="7"/>
  <c r="AG3610" i="7"/>
  <c r="T3610" i="7"/>
  <c r="L3610" i="7"/>
  <c r="N3610" i="7" s="1"/>
  <c r="I3610" i="7"/>
  <c r="J3610" i="7" s="1"/>
  <c r="AR3609" i="7"/>
  <c r="AQ3609" i="7"/>
  <c r="AP3609" i="7"/>
  <c r="AO3609" i="7"/>
  <c r="AN3609" i="7"/>
  <c r="AM3609" i="7"/>
  <c r="AL3609" i="7"/>
  <c r="AK3609" i="7"/>
  <c r="AJ3609" i="7"/>
  <c r="AI3609" i="7"/>
  <c r="AH3609" i="7"/>
  <c r="AG3609" i="7"/>
  <c r="T3609" i="7"/>
  <c r="L3609" i="7"/>
  <c r="J3609" i="7"/>
  <c r="I3609" i="7"/>
  <c r="AR3608" i="7"/>
  <c r="AQ3608" i="7"/>
  <c r="AP3608" i="7"/>
  <c r="AO3608" i="7"/>
  <c r="AN3608" i="7"/>
  <c r="AM3608" i="7"/>
  <c r="AL3608" i="7"/>
  <c r="AK3608" i="7"/>
  <c r="AJ3608" i="7"/>
  <c r="AI3608" i="7"/>
  <c r="AH3608" i="7"/>
  <c r="AG3608" i="7"/>
  <c r="T3608" i="7"/>
  <c r="L3608" i="7"/>
  <c r="N3608" i="7" s="1"/>
  <c r="I3608" i="7"/>
  <c r="J3608" i="7" s="1"/>
  <c r="AR3607" i="7"/>
  <c r="AQ3607" i="7"/>
  <c r="AP3607" i="7"/>
  <c r="AO3607" i="7"/>
  <c r="AN3607" i="7"/>
  <c r="AM3607" i="7"/>
  <c r="AL3607" i="7"/>
  <c r="AK3607" i="7"/>
  <c r="AJ3607" i="7"/>
  <c r="AI3607" i="7"/>
  <c r="AH3607" i="7"/>
  <c r="AG3607" i="7"/>
  <c r="T3607" i="7"/>
  <c r="L3607" i="7"/>
  <c r="J3607" i="7"/>
  <c r="I3607" i="7"/>
  <c r="AR3606" i="7"/>
  <c r="AQ3606" i="7"/>
  <c r="AP3606" i="7"/>
  <c r="AO3606" i="7"/>
  <c r="AN3606" i="7"/>
  <c r="AM3606" i="7"/>
  <c r="AL3606" i="7"/>
  <c r="AK3606" i="7"/>
  <c r="AJ3606" i="7"/>
  <c r="AI3606" i="7"/>
  <c r="AH3606" i="7"/>
  <c r="AG3606" i="7"/>
  <c r="T3606" i="7"/>
  <c r="L3606" i="7"/>
  <c r="N3606" i="7" s="1"/>
  <c r="I3606" i="7"/>
  <c r="J3606" i="7" s="1"/>
  <c r="AR3605" i="7"/>
  <c r="AQ3605" i="7"/>
  <c r="AP3605" i="7"/>
  <c r="AO3605" i="7"/>
  <c r="AN3605" i="7"/>
  <c r="AM3605" i="7"/>
  <c r="AL3605" i="7"/>
  <c r="AK3605" i="7"/>
  <c r="AJ3605" i="7"/>
  <c r="AI3605" i="7"/>
  <c r="AH3605" i="7"/>
  <c r="AG3605" i="7"/>
  <c r="T3605" i="7"/>
  <c r="L3605" i="7"/>
  <c r="I3605" i="7"/>
  <c r="J3605" i="7" s="1"/>
  <c r="AR3604" i="7"/>
  <c r="AQ3604" i="7"/>
  <c r="AP3604" i="7"/>
  <c r="AO3604" i="7"/>
  <c r="AN3604" i="7"/>
  <c r="AM3604" i="7"/>
  <c r="AL3604" i="7"/>
  <c r="AK3604" i="7"/>
  <c r="AJ3604" i="7"/>
  <c r="AI3604" i="7"/>
  <c r="AH3604" i="7"/>
  <c r="AG3604" i="7"/>
  <c r="T3604" i="7"/>
  <c r="L3604" i="7"/>
  <c r="J3604" i="7"/>
  <c r="I3604" i="7"/>
  <c r="AR3603" i="7"/>
  <c r="AQ3603" i="7"/>
  <c r="AP3603" i="7"/>
  <c r="AO3603" i="7"/>
  <c r="AN3603" i="7"/>
  <c r="AM3603" i="7"/>
  <c r="AL3603" i="7"/>
  <c r="AK3603" i="7"/>
  <c r="AJ3603" i="7"/>
  <c r="AI3603" i="7"/>
  <c r="AH3603" i="7"/>
  <c r="AG3603" i="7"/>
  <c r="T3603" i="7"/>
  <c r="L3603" i="7"/>
  <c r="N3603" i="7" s="1"/>
  <c r="I3603" i="7"/>
  <c r="J3603" i="7" s="1"/>
  <c r="AR3602" i="7"/>
  <c r="AQ3602" i="7"/>
  <c r="AP3602" i="7"/>
  <c r="AO3602" i="7"/>
  <c r="AN3602" i="7"/>
  <c r="AM3602" i="7"/>
  <c r="AL3602" i="7"/>
  <c r="AK3602" i="7"/>
  <c r="AJ3602" i="7"/>
  <c r="AI3602" i="7"/>
  <c r="AH3602" i="7"/>
  <c r="AG3602" i="7"/>
  <c r="T3602" i="7"/>
  <c r="L3602" i="7"/>
  <c r="N3602" i="7" s="1"/>
  <c r="J3602" i="7"/>
  <c r="I3602" i="7"/>
  <c r="AR3601" i="7"/>
  <c r="AQ3601" i="7"/>
  <c r="AP3601" i="7"/>
  <c r="AO3601" i="7"/>
  <c r="AN3601" i="7"/>
  <c r="AM3601" i="7"/>
  <c r="AL3601" i="7"/>
  <c r="AK3601" i="7"/>
  <c r="AJ3601" i="7"/>
  <c r="AI3601" i="7"/>
  <c r="AH3601" i="7"/>
  <c r="AG3601" i="7"/>
  <c r="T3601" i="7"/>
  <c r="L3601" i="7"/>
  <c r="N3601" i="7" s="1"/>
  <c r="I3601" i="7"/>
  <c r="J3601" i="7" s="1"/>
  <c r="AR3600" i="7"/>
  <c r="AQ3600" i="7"/>
  <c r="AP3600" i="7"/>
  <c r="AO3600" i="7"/>
  <c r="AN3600" i="7"/>
  <c r="AM3600" i="7"/>
  <c r="AL3600" i="7"/>
  <c r="AK3600" i="7"/>
  <c r="AJ3600" i="7"/>
  <c r="AI3600" i="7"/>
  <c r="AH3600" i="7"/>
  <c r="AG3600" i="7"/>
  <c r="T3600" i="7"/>
  <c r="L3600" i="7"/>
  <c r="N3600" i="7" s="1"/>
  <c r="J3600" i="7"/>
  <c r="I3600" i="7"/>
  <c r="AR3599" i="7"/>
  <c r="AQ3599" i="7"/>
  <c r="AP3599" i="7"/>
  <c r="AO3599" i="7"/>
  <c r="AN3599" i="7"/>
  <c r="AM3599" i="7"/>
  <c r="AL3599" i="7"/>
  <c r="AK3599" i="7"/>
  <c r="AJ3599" i="7"/>
  <c r="AI3599" i="7"/>
  <c r="AH3599" i="7"/>
  <c r="AG3599" i="7"/>
  <c r="T3599" i="7"/>
  <c r="L3599" i="7"/>
  <c r="J3599" i="7"/>
  <c r="I3599" i="7"/>
  <c r="AR3598" i="7"/>
  <c r="AQ3598" i="7"/>
  <c r="AP3598" i="7"/>
  <c r="AO3598" i="7"/>
  <c r="AN3598" i="7"/>
  <c r="AM3598" i="7"/>
  <c r="AL3598" i="7"/>
  <c r="AK3598" i="7"/>
  <c r="AJ3598" i="7"/>
  <c r="AI3598" i="7"/>
  <c r="AH3598" i="7"/>
  <c r="AG3598" i="7"/>
  <c r="T3598" i="7"/>
  <c r="L3598" i="7"/>
  <c r="I3598" i="7"/>
  <c r="J3598" i="7" s="1"/>
  <c r="AR3597" i="7"/>
  <c r="AQ3597" i="7"/>
  <c r="AP3597" i="7"/>
  <c r="AO3597" i="7"/>
  <c r="AN3597" i="7"/>
  <c r="AM3597" i="7"/>
  <c r="AL3597" i="7"/>
  <c r="AK3597" i="7"/>
  <c r="AJ3597" i="7"/>
  <c r="AI3597" i="7"/>
  <c r="AH3597" i="7"/>
  <c r="AG3597" i="7"/>
  <c r="T3597" i="7"/>
  <c r="L3597" i="7"/>
  <c r="I3597" i="7"/>
  <c r="J3597" i="7" s="1"/>
  <c r="AR3596" i="7"/>
  <c r="AQ3596" i="7"/>
  <c r="AP3596" i="7"/>
  <c r="AO3596" i="7"/>
  <c r="AN3596" i="7"/>
  <c r="AM3596" i="7"/>
  <c r="AL3596" i="7"/>
  <c r="AK3596" i="7"/>
  <c r="AJ3596" i="7"/>
  <c r="AI3596" i="7"/>
  <c r="AH3596" i="7"/>
  <c r="AG3596" i="7"/>
  <c r="T3596" i="7"/>
  <c r="L3596" i="7"/>
  <c r="N3596" i="7" s="1"/>
  <c r="J3596" i="7"/>
  <c r="I3596" i="7"/>
  <c r="AR3595" i="7"/>
  <c r="AQ3595" i="7"/>
  <c r="AP3595" i="7"/>
  <c r="AO3595" i="7"/>
  <c r="AN3595" i="7"/>
  <c r="AM3595" i="7"/>
  <c r="AL3595" i="7"/>
  <c r="AK3595" i="7"/>
  <c r="AJ3595" i="7"/>
  <c r="AI3595" i="7"/>
  <c r="AH3595" i="7"/>
  <c r="AG3595" i="7"/>
  <c r="T3595" i="7"/>
  <c r="L3595" i="7"/>
  <c r="I3595" i="7"/>
  <c r="J3595" i="7" s="1"/>
  <c r="AR3594" i="7"/>
  <c r="AQ3594" i="7"/>
  <c r="AP3594" i="7"/>
  <c r="AO3594" i="7"/>
  <c r="AN3594" i="7"/>
  <c r="AM3594" i="7"/>
  <c r="AL3594" i="7"/>
  <c r="AK3594" i="7"/>
  <c r="AJ3594" i="7"/>
  <c r="AI3594" i="7"/>
  <c r="AH3594" i="7"/>
  <c r="AG3594" i="7"/>
  <c r="T3594" i="7"/>
  <c r="L3594" i="7"/>
  <c r="N3594" i="7" s="1"/>
  <c r="I3594" i="7"/>
  <c r="J3594" i="7" s="1"/>
  <c r="AR3593" i="7"/>
  <c r="AQ3593" i="7"/>
  <c r="AP3593" i="7"/>
  <c r="AO3593" i="7"/>
  <c r="AN3593" i="7"/>
  <c r="AM3593" i="7"/>
  <c r="AL3593" i="7"/>
  <c r="AK3593" i="7"/>
  <c r="AJ3593" i="7"/>
  <c r="AI3593" i="7"/>
  <c r="AH3593" i="7"/>
  <c r="AG3593" i="7"/>
  <c r="T3593" i="7"/>
  <c r="L3593" i="7"/>
  <c r="J3593" i="7"/>
  <c r="I3593" i="7"/>
  <c r="AR3592" i="7"/>
  <c r="AQ3592" i="7"/>
  <c r="AP3592" i="7"/>
  <c r="AO3592" i="7"/>
  <c r="AN3592" i="7"/>
  <c r="AM3592" i="7"/>
  <c r="AL3592" i="7"/>
  <c r="AK3592" i="7"/>
  <c r="AJ3592" i="7"/>
  <c r="AI3592" i="7"/>
  <c r="AH3592" i="7"/>
  <c r="AG3592" i="7"/>
  <c r="T3592" i="7"/>
  <c r="L3592" i="7"/>
  <c r="N3592" i="7" s="1"/>
  <c r="I3592" i="7"/>
  <c r="J3592" i="7" s="1"/>
  <c r="AR3591" i="7"/>
  <c r="AQ3591" i="7"/>
  <c r="AP3591" i="7"/>
  <c r="AO3591" i="7"/>
  <c r="AN3591" i="7"/>
  <c r="AM3591" i="7"/>
  <c r="AL3591" i="7"/>
  <c r="AK3591" i="7"/>
  <c r="AJ3591" i="7"/>
  <c r="AI3591" i="7"/>
  <c r="AH3591" i="7"/>
  <c r="AG3591" i="7"/>
  <c r="T3591" i="7"/>
  <c r="L3591" i="7"/>
  <c r="N3591" i="7" s="1"/>
  <c r="J3591" i="7"/>
  <c r="I3591" i="7"/>
  <c r="AR3590" i="7"/>
  <c r="AQ3590" i="7"/>
  <c r="AP3590" i="7"/>
  <c r="AO3590" i="7"/>
  <c r="AN3590" i="7"/>
  <c r="AM3590" i="7"/>
  <c r="AL3590" i="7"/>
  <c r="AK3590" i="7"/>
  <c r="AJ3590" i="7"/>
  <c r="AI3590" i="7"/>
  <c r="AH3590" i="7"/>
  <c r="AG3590" i="7"/>
  <c r="T3590" i="7"/>
  <c r="L3590" i="7"/>
  <c r="M3590" i="7" s="1"/>
  <c r="I3590" i="7"/>
  <c r="J3590" i="7" s="1"/>
  <c r="AR3589" i="7"/>
  <c r="AQ3589" i="7"/>
  <c r="AP3589" i="7"/>
  <c r="AO3589" i="7"/>
  <c r="AN3589" i="7"/>
  <c r="AM3589" i="7"/>
  <c r="AL3589" i="7"/>
  <c r="AK3589" i="7"/>
  <c r="AJ3589" i="7"/>
  <c r="AI3589" i="7"/>
  <c r="AH3589" i="7"/>
  <c r="AG3589" i="7"/>
  <c r="T3589" i="7"/>
  <c r="L3589" i="7"/>
  <c r="N3589" i="7" s="1"/>
  <c r="I3589" i="7"/>
  <c r="J3589" i="7" s="1"/>
  <c r="AR3588" i="7"/>
  <c r="AQ3588" i="7"/>
  <c r="AP3588" i="7"/>
  <c r="AO3588" i="7"/>
  <c r="AN3588" i="7"/>
  <c r="AM3588" i="7"/>
  <c r="AL3588" i="7"/>
  <c r="AK3588" i="7"/>
  <c r="AJ3588" i="7"/>
  <c r="AI3588" i="7"/>
  <c r="AH3588" i="7"/>
  <c r="AG3588" i="7"/>
  <c r="T3588" i="7"/>
  <c r="L3588" i="7"/>
  <c r="J3588" i="7"/>
  <c r="I3588" i="7"/>
  <c r="AR3587" i="7"/>
  <c r="AQ3587" i="7"/>
  <c r="AP3587" i="7"/>
  <c r="AO3587" i="7"/>
  <c r="AN3587" i="7"/>
  <c r="AM3587" i="7"/>
  <c r="AL3587" i="7"/>
  <c r="AK3587" i="7"/>
  <c r="AJ3587" i="7"/>
  <c r="AI3587" i="7"/>
  <c r="AH3587" i="7"/>
  <c r="AG3587" i="7"/>
  <c r="T3587" i="7"/>
  <c r="L3587" i="7"/>
  <c r="I3587" i="7"/>
  <c r="J3587" i="7" s="1"/>
  <c r="AR3586" i="7"/>
  <c r="AQ3586" i="7"/>
  <c r="AP3586" i="7"/>
  <c r="AO3586" i="7"/>
  <c r="AN3586" i="7"/>
  <c r="AM3586" i="7"/>
  <c r="AL3586" i="7"/>
  <c r="AK3586" i="7"/>
  <c r="AJ3586" i="7"/>
  <c r="AI3586" i="7"/>
  <c r="AH3586" i="7"/>
  <c r="AG3586" i="7"/>
  <c r="T3586" i="7"/>
  <c r="L3586" i="7"/>
  <c r="J3586" i="7"/>
  <c r="I3586" i="7"/>
  <c r="AR3585" i="7"/>
  <c r="AQ3585" i="7"/>
  <c r="AP3585" i="7"/>
  <c r="AO3585" i="7"/>
  <c r="AN3585" i="7"/>
  <c r="AM3585" i="7"/>
  <c r="AL3585" i="7"/>
  <c r="AK3585" i="7"/>
  <c r="AJ3585" i="7"/>
  <c r="AI3585" i="7"/>
  <c r="AH3585" i="7"/>
  <c r="AG3585" i="7"/>
  <c r="T3585" i="7"/>
  <c r="L3585" i="7"/>
  <c r="M3585" i="7" s="1"/>
  <c r="I3585" i="7"/>
  <c r="J3585" i="7" s="1"/>
  <c r="AR3584" i="7"/>
  <c r="AQ3584" i="7"/>
  <c r="AP3584" i="7"/>
  <c r="AO3584" i="7"/>
  <c r="AN3584" i="7"/>
  <c r="AM3584" i="7"/>
  <c r="AL3584" i="7"/>
  <c r="AK3584" i="7"/>
  <c r="AJ3584" i="7"/>
  <c r="AI3584" i="7"/>
  <c r="AH3584" i="7"/>
  <c r="AG3584" i="7"/>
  <c r="T3584" i="7"/>
  <c r="L3584" i="7"/>
  <c r="N3584" i="7" s="1"/>
  <c r="J3584" i="7"/>
  <c r="I3584" i="7"/>
  <c r="AR3583" i="7"/>
  <c r="AQ3583" i="7"/>
  <c r="AP3583" i="7"/>
  <c r="AO3583" i="7"/>
  <c r="AN3583" i="7"/>
  <c r="AM3583" i="7"/>
  <c r="AL3583" i="7"/>
  <c r="AK3583" i="7"/>
  <c r="AJ3583" i="7"/>
  <c r="AI3583" i="7"/>
  <c r="AH3583" i="7"/>
  <c r="AG3583" i="7"/>
  <c r="T3583" i="7"/>
  <c r="L3583" i="7"/>
  <c r="M3583" i="7" s="1"/>
  <c r="J3583" i="7"/>
  <c r="I3583" i="7"/>
  <c r="AR3582" i="7"/>
  <c r="AQ3582" i="7"/>
  <c r="AP3582" i="7"/>
  <c r="AO3582" i="7"/>
  <c r="AN3582" i="7"/>
  <c r="AM3582" i="7"/>
  <c r="AL3582" i="7"/>
  <c r="AK3582" i="7"/>
  <c r="AJ3582" i="7"/>
  <c r="AI3582" i="7"/>
  <c r="AH3582" i="7"/>
  <c r="AG3582" i="7"/>
  <c r="T3582" i="7"/>
  <c r="L3582" i="7"/>
  <c r="M3582" i="7" s="1"/>
  <c r="I3582" i="7"/>
  <c r="J3582" i="7" s="1"/>
  <c r="AR3581" i="7"/>
  <c r="AQ3581" i="7"/>
  <c r="AP3581" i="7"/>
  <c r="AO3581" i="7"/>
  <c r="AN3581" i="7"/>
  <c r="AM3581" i="7"/>
  <c r="AL3581" i="7"/>
  <c r="AK3581" i="7"/>
  <c r="AJ3581" i="7"/>
  <c r="AI3581" i="7"/>
  <c r="AH3581" i="7"/>
  <c r="AG3581" i="7"/>
  <c r="T3581" i="7"/>
  <c r="L3581" i="7"/>
  <c r="N3581" i="7" s="1"/>
  <c r="I3581" i="7"/>
  <c r="J3581" i="7" s="1"/>
  <c r="AR3580" i="7"/>
  <c r="AQ3580" i="7"/>
  <c r="AP3580" i="7"/>
  <c r="AO3580" i="7"/>
  <c r="AN3580" i="7"/>
  <c r="AM3580" i="7"/>
  <c r="AL3580" i="7"/>
  <c r="AK3580" i="7"/>
  <c r="AJ3580" i="7"/>
  <c r="AI3580" i="7"/>
  <c r="AH3580" i="7"/>
  <c r="AG3580" i="7"/>
  <c r="T3580" i="7"/>
  <c r="L3580" i="7"/>
  <c r="I3580" i="7"/>
  <c r="J3580" i="7" s="1"/>
  <c r="AR3579" i="7"/>
  <c r="AQ3579" i="7"/>
  <c r="AP3579" i="7"/>
  <c r="AO3579" i="7"/>
  <c r="AN3579" i="7"/>
  <c r="AM3579" i="7"/>
  <c r="AL3579" i="7"/>
  <c r="AK3579" i="7"/>
  <c r="AJ3579" i="7"/>
  <c r="AI3579" i="7"/>
  <c r="AH3579" i="7"/>
  <c r="AG3579" i="7"/>
  <c r="T3579" i="7"/>
  <c r="L3579" i="7"/>
  <c r="N3579" i="7" s="1"/>
  <c r="J3579" i="7"/>
  <c r="I3579" i="7"/>
  <c r="AR3578" i="7"/>
  <c r="AQ3578" i="7"/>
  <c r="AP3578" i="7"/>
  <c r="AO3578" i="7"/>
  <c r="AN3578" i="7"/>
  <c r="AM3578" i="7"/>
  <c r="AL3578" i="7"/>
  <c r="AK3578" i="7"/>
  <c r="AJ3578" i="7"/>
  <c r="AI3578" i="7"/>
  <c r="AH3578" i="7"/>
  <c r="AG3578" i="7"/>
  <c r="T3578" i="7"/>
  <c r="L3578" i="7"/>
  <c r="M3578" i="7" s="1"/>
  <c r="J3578" i="7"/>
  <c r="I3578" i="7"/>
  <c r="AR3577" i="7"/>
  <c r="AQ3577" i="7"/>
  <c r="AP3577" i="7"/>
  <c r="AO3577" i="7"/>
  <c r="AN3577" i="7"/>
  <c r="AM3577" i="7"/>
  <c r="AL3577" i="7"/>
  <c r="AK3577" i="7"/>
  <c r="AJ3577" i="7"/>
  <c r="AI3577" i="7"/>
  <c r="AH3577" i="7"/>
  <c r="AG3577" i="7"/>
  <c r="T3577" i="7"/>
  <c r="L3577" i="7"/>
  <c r="M3577" i="7" s="1"/>
  <c r="I3577" i="7"/>
  <c r="J3577" i="7" s="1"/>
  <c r="AR3576" i="7"/>
  <c r="AQ3576" i="7"/>
  <c r="AP3576" i="7"/>
  <c r="AO3576" i="7"/>
  <c r="AN3576" i="7"/>
  <c r="AM3576" i="7"/>
  <c r="AL3576" i="7"/>
  <c r="AK3576" i="7"/>
  <c r="AJ3576" i="7"/>
  <c r="AI3576" i="7"/>
  <c r="AH3576" i="7"/>
  <c r="AG3576" i="7"/>
  <c r="T3576" i="7"/>
  <c r="L3576" i="7"/>
  <c r="N3576" i="7" s="1"/>
  <c r="J3576" i="7"/>
  <c r="I3576" i="7"/>
  <c r="AR3575" i="7"/>
  <c r="AQ3575" i="7"/>
  <c r="AP3575" i="7"/>
  <c r="AO3575" i="7"/>
  <c r="AN3575" i="7"/>
  <c r="AM3575" i="7"/>
  <c r="AL3575" i="7"/>
  <c r="AK3575" i="7"/>
  <c r="AJ3575" i="7"/>
  <c r="AI3575" i="7"/>
  <c r="AH3575" i="7"/>
  <c r="AG3575" i="7"/>
  <c r="T3575" i="7"/>
  <c r="L3575" i="7"/>
  <c r="J3575" i="7"/>
  <c r="I3575" i="7"/>
  <c r="AR3574" i="7"/>
  <c r="AQ3574" i="7"/>
  <c r="AP3574" i="7"/>
  <c r="AO3574" i="7"/>
  <c r="AN3574" i="7"/>
  <c r="AM3574" i="7"/>
  <c r="AL3574" i="7"/>
  <c r="AK3574" i="7"/>
  <c r="AJ3574" i="7"/>
  <c r="AI3574" i="7"/>
  <c r="AH3574" i="7"/>
  <c r="AG3574" i="7"/>
  <c r="T3574" i="7"/>
  <c r="L3574" i="7"/>
  <c r="M3574" i="7" s="1"/>
  <c r="I3574" i="7"/>
  <c r="J3574" i="7" s="1"/>
  <c r="AR3573" i="7"/>
  <c r="AQ3573" i="7"/>
  <c r="AP3573" i="7"/>
  <c r="AO3573" i="7"/>
  <c r="AN3573" i="7"/>
  <c r="AM3573" i="7"/>
  <c r="AL3573" i="7"/>
  <c r="AK3573" i="7"/>
  <c r="AJ3573" i="7"/>
  <c r="AI3573" i="7"/>
  <c r="AH3573" i="7"/>
  <c r="AG3573" i="7"/>
  <c r="T3573" i="7"/>
  <c r="L3573" i="7"/>
  <c r="N3573" i="7" s="1"/>
  <c r="I3573" i="7"/>
  <c r="J3573" i="7" s="1"/>
  <c r="AR3572" i="7"/>
  <c r="AQ3572" i="7"/>
  <c r="AP3572" i="7"/>
  <c r="AO3572" i="7"/>
  <c r="AN3572" i="7"/>
  <c r="AM3572" i="7"/>
  <c r="AL3572" i="7"/>
  <c r="AK3572" i="7"/>
  <c r="AJ3572" i="7"/>
  <c r="AI3572" i="7"/>
  <c r="AH3572" i="7"/>
  <c r="AG3572" i="7"/>
  <c r="T3572" i="7"/>
  <c r="L3572" i="7"/>
  <c r="J3572" i="7"/>
  <c r="I3572" i="7"/>
  <c r="AR3571" i="7"/>
  <c r="AQ3571" i="7"/>
  <c r="AP3571" i="7"/>
  <c r="AO3571" i="7"/>
  <c r="AN3571" i="7"/>
  <c r="AM3571" i="7"/>
  <c r="AL3571" i="7"/>
  <c r="AK3571" i="7"/>
  <c r="AJ3571" i="7"/>
  <c r="AI3571" i="7"/>
  <c r="AH3571" i="7"/>
  <c r="AG3571" i="7"/>
  <c r="T3571" i="7"/>
  <c r="L3571" i="7"/>
  <c r="J3571" i="7"/>
  <c r="I3571" i="7"/>
  <c r="AR3570" i="7"/>
  <c r="AQ3570" i="7"/>
  <c r="AP3570" i="7"/>
  <c r="AO3570" i="7"/>
  <c r="AN3570" i="7"/>
  <c r="AM3570" i="7"/>
  <c r="AL3570" i="7"/>
  <c r="AK3570" i="7"/>
  <c r="AJ3570" i="7"/>
  <c r="AI3570" i="7"/>
  <c r="AH3570" i="7"/>
  <c r="AG3570" i="7"/>
  <c r="T3570" i="7"/>
  <c r="L3570" i="7"/>
  <c r="I3570" i="7"/>
  <c r="J3570" i="7" s="1"/>
  <c r="AR3569" i="7"/>
  <c r="AQ3569" i="7"/>
  <c r="AP3569" i="7"/>
  <c r="AO3569" i="7"/>
  <c r="AN3569" i="7"/>
  <c r="AM3569" i="7"/>
  <c r="AL3569" i="7"/>
  <c r="AK3569" i="7"/>
  <c r="AJ3569" i="7"/>
  <c r="AI3569" i="7"/>
  <c r="AH3569" i="7"/>
  <c r="AG3569" i="7"/>
  <c r="T3569" i="7"/>
  <c r="L3569" i="7"/>
  <c r="N3569" i="7" s="1"/>
  <c r="I3569" i="7"/>
  <c r="J3569" i="7" s="1"/>
  <c r="AR3568" i="7"/>
  <c r="AQ3568" i="7"/>
  <c r="AP3568" i="7"/>
  <c r="AO3568" i="7"/>
  <c r="AN3568" i="7"/>
  <c r="AM3568" i="7"/>
  <c r="AL3568" i="7"/>
  <c r="AK3568" i="7"/>
  <c r="AJ3568" i="7"/>
  <c r="AI3568" i="7"/>
  <c r="AH3568" i="7"/>
  <c r="AG3568" i="7"/>
  <c r="T3568" i="7"/>
  <c r="L3568" i="7"/>
  <c r="M3568" i="7" s="1"/>
  <c r="J3568" i="7"/>
  <c r="I3568" i="7"/>
  <c r="AR3567" i="7"/>
  <c r="AQ3567" i="7"/>
  <c r="AP3567" i="7"/>
  <c r="AO3567" i="7"/>
  <c r="AN3567" i="7"/>
  <c r="AM3567" i="7"/>
  <c r="AL3567" i="7"/>
  <c r="AK3567" i="7"/>
  <c r="AJ3567" i="7"/>
  <c r="AI3567" i="7"/>
  <c r="AH3567" i="7"/>
  <c r="AG3567" i="7"/>
  <c r="T3567" i="7"/>
  <c r="L3567" i="7"/>
  <c r="M3567" i="7" s="1"/>
  <c r="J3567" i="7"/>
  <c r="I3567" i="7"/>
  <c r="AR3566" i="7"/>
  <c r="AQ3566" i="7"/>
  <c r="AP3566" i="7"/>
  <c r="AO3566" i="7"/>
  <c r="AN3566" i="7"/>
  <c r="AM3566" i="7"/>
  <c r="AL3566" i="7"/>
  <c r="AK3566" i="7"/>
  <c r="AJ3566" i="7"/>
  <c r="AI3566" i="7"/>
  <c r="AH3566" i="7"/>
  <c r="AG3566" i="7"/>
  <c r="T3566" i="7"/>
  <c r="L3566" i="7"/>
  <c r="N3566" i="7" s="1"/>
  <c r="I3566" i="7"/>
  <c r="J3566" i="7" s="1"/>
  <c r="AR3565" i="7"/>
  <c r="AQ3565" i="7"/>
  <c r="AP3565" i="7"/>
  <c r="AO3565" i="7"/>
  <c r="AN3565" i="7"/>
  <c r="AM3565" i="7"/>
  <c r="AL3565" i="7"/>
  <c r="AK3565" i="7"/>
  <c r="AJ3565" i="7"/>
  <c r="AI3565" i="7"/>
  <c r="AH3565" i="7"/>
  <c r="AG3565" i="7"/>
  <c r="T3565" i="7"/>
  <c r="L3565" i="7"/>
  <c r="M3565" i="7" s="1"/>
  <c r="I3565" i="7"/>
  <c r="J3565" i="7" s="1"/>
  <c r="AR3564" i="7"/>
  <c r="AQ3564" i="7"/>
  <c r="AP3564" i="7"/>
  <c r="AO3564" i="7"/>
  <c r="AN3564" i="7"/>
  <c r="AM3564" i="7"/>
  <c r="AL3564" i="7"/>
  <c r="AK3564" i="7"/>
  <c r="AJ3564" i="7"/>
  <c r="AI3564" i="7"/>
  <c r="AH3564" i="7"/>
  <c r="AG3564" i="7"/>
  <c r="T3564" i="7"/>
  <c r="L3564" i="7"/>
  <c r="N3564" i="7" s="1"/>
  <c r="J3564" i="7"/>
  <c r="I3564" i="7"/>
  <c r="AR3563" i="7"/>
  <c r="AQ3563" i="7"/>
  <c r="AP3563" i="7"/>
  <c r="AO3563" i="7"/>
  <c r="AN3563" i="7"/>
  <c r="AM3563" i="7"/>
  <c r="AL3563" i="7"/>
  <c r="AK3563" i="7"/>
  <c r="AJ3563" i="7"/>
  <c r="AI3563" i="7"/>
  <c r="AH3563" i="7"/>
  <c r="AG3563" i="7"/>
  <c r="T3563" i="7"/>
  <c r="L3563" i="7"/>
  <c r="I3563" i="7"/>
  <c r="J3563" i="7" s="1"/>
  <c r="AR3562" i="7"/>
  <c r="AQ3562" i="7"/>
  <c r="AP3562" i="7"/>
  <c r="AO3562" i="7"/>
  <c r="AN3562" i="7"/>
  <c r="AM3562" i="7"/>
  <c r="AL3562" i="7"/>
  <c r="AK3562" i="7"/>
  <c r="AJ3562" i="7"/>
  <c r="AI3562" i="7"/>
  <c r="AH3562" i="7"/>
  <c r="AG3562" i="7"/>
  <c r="T3562" i="7"/>
  <c r="L3562" i="7"/>
  <c r="N3562" i="7" s="1"/>
  <c r="I3562" i="7"/>
  <c r="J3562" i="7" s="1"/>
  <c r="AR3561" i="7"/>
  <c r="AQ3561" i="7"/>
  <c r="AP3561" i="7"/>
  <c r="AO3561" i="7"/>
  <c r="AN3561" i="7"/>
  <c r="AM3561" i="7"/>
  <c r="AL3561" i="7"/>
  <c r="AK3561" i="7"/>
  <c r="AJ3561" i="7"/>
  <c r="AI3561" i="7"/>
  <c r="AH3561" i="7"/>
  <c r="AG3561" i="7"/>
  <c r="T3561" i="7"/>
  <c r="L3561" i="7"/>
  <c r="M3561" i="7" s="1"/>
  <c r="J3561" i="7"/>
  <c r="I3561" i="7"/>
  <c r="AR3560" i="7"/>
  <c r="AQ3560" i="7"/>
  <c r="AP3560" i="7"/>
  <c r="AO3560" i="7"/>
  <c r="AN3560" i="7"/>
  <c r="AM3560" i="7"/>
  <c r="AL3560" i="7"/>
  <c r="AK3560" i="7"/>
  <c r="AJ3560" i="7"/>
  <c r="AI3560" i="7"/>
  <c r="AH3560" i="7"/>
  <c r="AG3560" i="7"/>
  <c r="T3560" i="7"/>
  <c r="L3560" i="7"/>
  <c r="N3560" i="7" s="1"/>
  <c r="J3560" i="7"/>
  <c r="I3560" i="7"/>
  <c r="AR3559" i="7"/>
  <c r="AQ3559" i="7"/>
  <c r="AP3559" i="7"/>
  <c r="AO3559" i="7"/>
  <c r="AN3559" i="7"/>
  <c r="AM3559" i="7"/>
  <c r="AL3559" i="7"/>
  <c r="AK3559" i="7"/>
  <c r="AJ3559" i="7"/>
  <c r="AI3559" i="7"/>
  <c r="AH3559" i="7"/>
  <c r="AG3559" i="7"/>
  <c r="T3559" i="7"/>
  <c r="L3559" i="7"/>
  <c r="M3559" i="7" s="1"/>
  <c r="J3559" i="7"/>
  <c r="I3559" i="7"/>
  <c r="AR3558" i="7"/>
  <c r="AQ3558" i="7"/>
  <c r="AP3558" i="7"/>
  <c r="AO3558" i="7"/>
  <c r="AN3558" i="7"/>
  <c r="AM3558" i="7"/>
  <c r="AL3558" i="7"/>
  <c r="AK3558" i="7"/>
  <c r="AJ3558" i="7"/>
  <c r="AI3558" i="7"/>
  <c r="AH3558" i="7"/>
  <c r="AG3558" i="7"/>
  <c r="T3558" i="7"/>
  <c r="L3558" i="7"/>
  <c r="N3558" i="7" s="1"/>
  <c r="I3558" i="7"/>
  <c r="J3558" i="7" s="1"/>
  <c r="AR3557" i="7"/>
  <c r="AQ3557" i="7"/>
  <c r="AP3557" i="7"/>
  <c r="AO3557" i="7"/>
  <c r="AN3557" i="7"/>
  <c r="AM3557" i="7"/>
  <c r="AL3557" i="7"/>
  <c r="AK3557" i="7"/>
  <c r="AJ3557" i="7"/>
  <c r="AI3557" i="7"/>
  <c r="AH3557" i="7"/>
  <c r="AG3557" i="7"/>
  <c r="T3557" i="7"/>
  <c r="L3557" i="7"/>
  <c r="N3557" i="7" s="1"/>
  <c r="I3557" i="7"/>
  <c r="J3557" i="7" s="1"/>
  <c r="AR3556" i="7"/>
  <c r="AQ3556" i="7"/>
  <c r="AP3556" i="7"/>
  <c r="AO3556" i="7"/>
  <c r="AN3556" i="7"/>
  <c r="AM3556" i="7"/>
  <c r="AL3556" i="7"/>
  <c r="AK3556" i="7"/>
  <c r="AJ3556" i="7"/>
  <c r="AI3556" i="7"/>
  <c r="AH3556" i="7"/>
  <c r="AG3556" i="7"/>
  <c r="T3556" i="7"/>
  <c r="L3556" i="7"/>
  <c r="N3556" i="7" s="1"/>
  <c r="J3556" i="7"/>
  <c r="I3556" i="7"/>
  <c r="AR3555" i="7"/>
  <c r="AQ3555" i="7"/>
  <c r="AP3555" i="7"/>
  <c r="AO3555" i="7"/>
  <c r="AN3555" i="7"/>
  <c r="AM3555" i="7"/>
  <c r="AL3555" i="7"/>
  <c r="AK3555" i="7"/>
  <c r="AJ3555" i="7"/>
  <c r="AI3555" i="7"/>
  <c r="AH3555" i="7"/>
  <c r="AG3555" i="7"/>
  <c r="T3555" i="7"/>
  <c r="L3555" i="7"/>
  <c r="N3555" i="7" s="1"/>
  <c r="I3555" i="7"/>
  <c r="J3555" i="7" s="1"/>
  <c r="AR3554" i="7"/>
  <c r="AQ3554" i="7"/>
  <c r="AP3554" i="7"/>
  <c r="AO3554" i="7"/>
  <c r="AN3554" i="7"/>
  <c r="AM3554" i="7"/>
  <c r="AL3554" i="7"/>
  <c r="AK3554" i="7"/>
  <c r="AJ3554" i="7"/>
  <c r="AI3554" i="7"/>
  <c r="AH3554" i="7"/>
  <c r="AG3554" i="7"/>
  <c r="T3554" i="7"/>
  <c r="L3554" i="7"/>
  <c r="N3554" i="7" s="1"/>
  <c r="J3554" i="7"/>
  <c r="I3554" i="7"/>
  <c r="AR3553" i="7"/>
  <c r="AQ3553" i="7"/>
  <c r="AP3553" i="7"/>
  <c r="AO3553" i="7"/>
  <c r="AN3553" i="7"/>
  <c r="AM3553" i="7"/>
  <c r="AL3553" i="7"/>
  <c r="AK3553" i="7"/>
  <c r="AJ3553" i="7"/>
  <c r="AI3553" i="7"/>
  <c r="AH3553" i="7"/>
  <c r="AG3553" i="7"/>
  <c r="T3553" i="7"/>
  <c r="L3553" i="7"/>
  <c r="M3553" i="7" s="1"/>
  <c r="I3553" i="7"/>
  <c r="J3553" i="7" s="1"/>
  <c r="AR3552" i="7"/>
  <c r="AQ3552" i="7"/>
  <c r="AP3552" i="7"/>
  <c r="AO3552" i="7"/>
  <c r="AN3552" i="7"/>
  <c r="AM3552" i="7"/>
  <c r="AL3552" i="7"/>
  <c r="AK3552" i="7"/>
  <c r="AJ3552" i="7"/>
  <c r="AI3552" i="7"/>
  <c r="AH3552" i="7"/>
  <c r="AG3552" i="7"/>
  <c r="T3552" i="7"/>
  <c r="L3552" i="7"/>
  <c r="M3552" i="7" s="1"/>
  <c r="I3552" i="7"/>
  <c r="J3552" i="7" s="1"/>
  <c r="AR3551" i="7"/>
  <c r="AQ3551" i="7"/>
  <c r="AP3551" i="7"/>
  <c r="AO3551" i="7"/>
  <c r="AN3551" i="7"/>
  <c r="AM3551" i="7"/>
  <c r="AL3551" i="7"/>
  <c r="AK3551" i="7"/>
  <c r="AJ3551" i="7"/>
  <c r="AI3551" i="7"/>
  <c r="AH3551" i="7"/>
  <c r="AG3551" i="7"/>
  <c r="T3551" i="7"/>
  <c r="L3551" i="7"/>
  <c r="N3551" i="7" s="1"/>
  <c r="J3551" i="7"/>
  <c r="I3551" i="7"/>
  <c r="AR3550" i="7"/>
  <c r="AQ3550" i="7"/>
  <c r="AP3550" i="7"/>
  <c r="AO3550" i="7"/>
  <c r="AN3550" i="7"/>
  <c r="AM3550" i="7"/>
  <c r="AL3550" i="7"/>
  <c r="AK3550" i="7"/>
  <c r="AJ3550" i="7"/>
  <c r="AI3550" i="7"/>
  <c r="AH3550" i="7"/>
  <c r="AG3550" i="7"/>
  <c r="T3550" i="7"/>
  <c r="L3550" i="7"/>
  <c r="N3550" i="7" s="1"/>
  <c r="I3550" i="7"/>
  <c r="J3550" i="7" s="1"/>
  <c r="AR3549" i="7"/>
  <c r="AQ3549" i="7"/>
  <c r="AP3549" i="7"/>
  <c r="AO3549" i="7"/>
  <c r="AN3549" i="7"/>
  <c r="AM3549" i="7"/>
  <c r="AL3549" i="7"/>
  <c r="AK3549" i="7"/>
  <c r="AJ3549" i="7"/>
  <c r="AI3549" i="7"/>
  <c r="AH3549" i="7"/>
  <c r="AG3549" i="7"/>
  <c r="T3549" i="7"/>
  <c r="L3549" i="7"/>
  <c r="N3549" i="7" s="1"/>
  <c r="I3549" i="7"/>
  <c r="J3549" i="7" s="1"/>
  <c r="AR3548" i="7"/>
  <c r="AQ3548" i="7"/>
  <c r="AP3548" i="7"/>
  <c r="AO3548" i="7"/>
  <c r="AN3548" i="7"/>
  <c r="AM3548" i="7"/>
  <c r="AL3548" i="7"/>
  <c r="AK3548" i="7"/>
  <c r="AJ3548" i="7"/>
  <c r="AI3548" i="7"/>
  <c r="AH3548" i="7"/>
  <c r="AG3548" i="7"/>
  <c r="T3548" i="7"/>
  <c r="L3548" i="7"/>
  <c r="N3548" i="7" s="1"/>
  <c r="I3548" i="7"/>
  <c r="J3548" i="7" s="1"/>
  <c r="AR3547" i="7"/>
  <c r="AQ3547" i="7"/>
  <c r="AP3547" i="7"/>
  <c r="AO3547" i="7"/>
  <c r="AN3547" i="7"/>
  <c r="AM3547" i="7"/>
  <c r="AL3547" i="7"/>
  <c r="AK3547" i="7"/>
  <c r="AJ3547" i="7"/>
  <c r="AI3547" i="7"/>
  <c r="AH3547" i="7"/>
  <c r="AG3547" i="7"/>
  <c r="T3547" i="7"/>
  <c r="L3547" i="7"/>
  <c r="N3547" i="7" s="1"/>
  <c r="J3547" i="7"/>
  <c r="I3547" i="7"/>
  <c r="AR3546" i="7"/>
  <c r="AQ3546" i="7"/>
  <c r="AP3546" i="7"/>
  <c r="AO3546" i="7"/>
  <c r="AN3546" i="7"/>
  <c r="AM3546" i="7"/>
  <c r="AL3546" i="7"/>
  <c r="AK3546" i="7"/>
  <c r="AJ3546" i="7"/>
  <c r="AI3546" i="7"/>
  <c r="AH3546" i="7"/>
  <c r="AG3546" i="7"/>
  <c r="T3546" i="7"/>
  <c r="L3546" i="7"/>
  <c r="N3546" i="7" s="1"/>
  <c r="J3546" i="7"/>
  <c r="I3546" i="7"/>
  <c r="AR3545" i="7"/>
  <c r="AQ3545" i="7"/>
  <c r="AP3545" i="7"/>
  <c r="AO3545" i="7"/>
  <c r="AN3545" i="7"/>
  <c r="AM3545" i="7"/>
  <c r="AL3545" i="7"/>
  <c r="AK3545" i="7"/>
  <c r="AJ3545" i="7"/>
  <c r="AI3545" i="7"/>
  <c r="AH3545" i="7"/>
  <c r="AG3545" i="7"/>
  <c r="T3545" i="7"/>
  <c r="L3545" i="7"/>
  <c r="M3545" i="7" s="1"/>
  <c r="I3545" i="7"/>
  <c r="J3545" i="7" s="1"/>
  <c r="AR3544" i="7"/>
  <c r="AQ3544" i="7"/>
  <c r="AP3544" i="7"/>
  <c r="AO3544" i="7"/>
  <c r="AN3544" i="7"/>
  <c r="AM3544" i="7"/>
  <c r="AL3544" i="7"/>
  <c r="AK3544" i="7"/>
  <c r="AJ3544" i="7"/>
  <c r="AI3544" i="7"/>
  <c r="AH3544" i="7"/>
  <c r="AG3544" i="7"/>
  <c r="T3544" i="7"/>
  <c r="L3544" i="7"/>
  <c r="N3544" i="7" s="1"/>
  <c r="J3544" i="7"/>
  <c r="I3544" i="7"/>
  <c r="AR3543" i="7"/>
  <c r="AQ3543" i="7"/>
  <c r="AP3543" i="7"/>
  <c r="AO3543" i="7"/>
  <c r="AN3543" i="7"/>
  <c r="AM3543" i="7"/>
  <c r="AL3543" i="7"/>
  <c r="AK3543" i="7"/>
  <c r="AJ3543" i="7"/>
  <c r="AI3543" i="7"/>
  <c r="AH3543" i="7"/>
  <c r="AG3543" i="7"/>
  <c r="T3543" i="7"/>
  <c r="L3543" i="7"/>
  <c r="J3543" i="7"/>
  <c r="I3543" i="7"/>
  <c r="AR3542" i="7"/>
  <c r="AQ3542" i="7"/>
  <c r="AP3542" i="7"/>
  <c r="AO3542" i="7"/>
  <c r="AN3542" i="7"/>
  <c r="AM3542" i="7"/>
  <c r="AL3542" i="7"/>
  <c r="AK3542" i="7"/>
  <c r="AJ3542" i="7"/>
  <c r="AI3542" i="7"/>
  <c r="AH3542" i="7"/>
  <c r="AG3542" i="7"/>
  <c r="T3542" i="7"/>
  <c r="L3542" i="7"/>
  <c r="M3542" i="7" s="1"/>
  <c r="I3542" i="7"/>
  <c r="J3542" i="7" s="1"/>
  <c r="AR3541" i="7"/>
  <c r="AQ3541" i="7"/>
  <c r="AP3541" i="7"/>
  <c r="AO3541" i="7"/>
  <c r="AN3541" i="7"/>
  <c r="AM3541" i="7"/>
  <c r="AL3541" i="7"/>
  <c r="AK3541" i="7"/>
  <c r="AJ3541" i="7"/>
  <c r="AI3541" i="7"/>
  <c r="AH3541" i="7"/>
  <c r="AG3541" i="7"/>
  <c r="T3541" i="7"/>
  <c r="L3541" i="7"/>
  <c r="N3541" i="7" s="1"/>
  <c r="I3541" i="7"/>
  <c r="J3541" i="7" s="1"/>
  <c r="AR3540" i="7"/>
  <c r="AQ3540" i="7"/>
  <c r="AP3540" i="7"/>
  <c r="AO3540" i="7"/>
  <c r="AN3540" i="7"/>
  <c r="AM3540" i="7"/>
  <c r="AL3540" i="7"/>
  <c r="AK3540" i="7"/>
  <c r="AJ3540" i="7"/>
  <c r="AI3540" i="7"/>
  <c r="AH3540" i="7"/>
  <c r="AG3540" i="7"/>
  <c r="T3540" i="7"/>
  <c r="L3540" i="7"/>
  <c r="N3540" i="7" s="1"/>
  <c r="J3540" i="7"/>
  <c r="I3540" i="7"/>
  <c r="AR3539" i="7"/>
  <c r="AQ3539" i="7"/>
  <c r="AP3539" i="7"/>
  <c r="AO3539" i="7"/>
  <c r="AN3539" i="7"/>
  <c r="AM3539" i="7"/>
  <c r="AL3539" i="7"/>
  <c r="AK3539" i="7"/>
  <c r="AJ3539" i="7"/>
  <c r="AI3539" i="7"/>
  <c r="AH3539" i="7"/>
  <c r="AG3539" i="7"/>
  <c r="T3539" i="7"/>
  <c r="L3539" i="7"/>
  <c r="N3539" i="7" s="1"/>
  <c r="I3539" i="7"/>
  <c r="J3539" i="7" s="1"/>
  <c r="AR3538" i="7"/>
  <c r="AQ3538" i="7"/>
  <c r="AP3538" i="7"/>
  <c r="AO3538" i="7"/>
  <c r="AN3538" i="7"/>
  <c r="AM3538" i="7"/>
  <c r="AL3538" i="7"/>
  <c r="AK3538" i="7"/>
  <c r="AJ3538" i="7"/>
  <c r="AI3538" i="7"/>
  <c r="AH3538" i="7"/>
  <c r="AG3538" i="7"/>
  <c r="T3538" i="7"/>
  <c r="L3538" i="7"/>
  <c r="J3538" i="7"/>
  <c r="I3538" i="7"/>
  <c r="AR3537" i="7"/>
  <c r="AQ3537" i="7"/>
  <c r="AP3537" i="7"/>
  <c r="AO3537" i="7"/>
  <c r="AN3537" i="7"/>
  <c r="AM3537" i="7"/>
  <c r="AL3537" i="7"/>
  <c r="AK3537" i="7"/>
  <c r="AJ3537" i="7"/>
  <c r="AI3537" i="7"/>
  <c r="AH3537" i="7"/>
  <c r="AG3537" i="7"/>
  <c r="T3537" i="7"/>
  <c r="L3537" i="7"/>
  <c r="I3537" i="7"/>
  <c r="J3537" i="7" s="1"/>
  <c r="AR3536" i="7"/>
  <c r="AQ3536" i="7"/>
  <c r="AP3536" i="7"/>
  <c r="AO3536" i="7"/>
  <c r="AN3536" i="7"/>
  <c r="AM3536" i="7"/>
  <c r="AL3536" i="7"/>
  <c r="AK3536" i="7"/>
  <c r="AJ3536" i="7"/>
  <c r="AI3536" i="7"/>
  <c r="AH3536" i="7"/>
  <c r="AG3536" i="7"/>
  <c r="T3536" i="7"/>
  <c r="L3536" i="7"/>
  <c r="N3536" i="7" s="1"/>
  <c r="J3536" i="7"/>
  <c r="I3536" i="7"/>
  <c r="AR3535" i="7"/>
  <c r="AQ3535" i="7"/>
  <c r="AP3535" i="7"/>
  <c r="AO3535" i="7"/>
  <c r="AN3535" i="7"/>
  <c r="AM3535" i="7"/>
  <c r="AL3535" i="7"/>
  <c r="AK3535" i="7"/>
  <c r="AJ3535" i="7"/>
  <c r="AI3535" i="7"/>
  <c r="AH3535" i="7"/>
  <c r="AG3535" i="7"/>
  <c r="T3535" i="7"/>
  <c r="L3535" i="7"/>
  <c r="M3535" i="7" s="1"/>
  <c r="J3535" i="7"/>
  <c r="I3535" i="7"/>
  <c r="AR3534" i="7"/>
  <c r="AQ3534" i="7"/>
  <c r="AP3534" i="7"/>
  <c r="AO3534" i="7"/>
  <c r="AN3534" i="7"/>
  <c r="AM3534" i="7"/>
  <c r="AL3534" i="7"/>
  <c r="AK3534" i="7"/>
  <c r="AJ3534" i="7"/>
  <c r="AI3534" i="7"/>
  <c r="AH3534" i="7"/>
  <c r="AG3534" i="7"/>
  <c r="T3534" i="7"/>
  <c r="L3534" i="7"/>
  <c r="N3534" i="7" s="1"/>
  <c r="I3534" i="7"/>
  <c r="J3534" i="7" s="1"/>
  <c r="AR3533" i="7"/>
  <c r="AQ3533" i="7"/>
  <c r="AP3533" i="7"/>
  <c r="AO3533" i="7"/>
  <c r="AN3533" i="7"/>
  <c r="AM3533" i="7"/>
  <c r="AL3533" i="7"/>
  <c r="AK3533" i="7"/>
  <c r="AJ3533" i="7"/>
  <c r="AI3533" i="7"/>
  <c r="AH3533" i="7"/>
  <c r="AG3533" i="7"/>
  <c r="T3533" i="7"/>
  <c r="L3533" i="7"/>
  <c r="I3533" i="7"/>
  <c r="J3533" i="7" s="1"/>
  <c r="AR3532" i="7"/>
  <c r="AQ3532" i="7"/>
  <c r="AP3532" i="7"/>
  <c r="AO3532" i="7"/>
  <c r="AN3532" i="7"/>
  <c r="AM3532" i="7"/>
  <c r="AL3532" i="7"/>
  <c r="AK3532" i="7"/>
  <c r="AJ3532" i="7"/>
  <c r="AI3532" i="7"/>
  <c r="AH3532" i="7"/>
  <c r="AG3532" i="7"/>
  <c r="T3532" i="7"/>
  <c r="L3532" i="7"/>
  <c r="N3532" i="7" s="1"/>
  <c r="J3532" i="7"/>
  <c r="I3532" i="7"/>
  <c r="AR3531" i="7"/>
  <c r="AQ3531" i="7"/>
  <c r="AP3531" i="7"/>
  <c r="AO3531" i="7"/>
  <c r="AN3531" i="7"/>
  <c r="AM3531" i="7"/>
  <c r="AL3531" i="7"/>
  <c r="AK3531" i="7"/>
  <c r="AJ3531" i="7"/>
  <c r="AI3531" i="7"/>
  <c r="AH3531" i="7"/>
  <c r="AG3531" i="7"/>
  <c r="T3531" i="7"/>
  <c r="L3531" i="7"/>
  <c r="M3531" i="7" s="1"/>
  <c r="I3531" i="7"/>
  <c r="J3531" i="7" s="1"/>
  <c r="AR3530" i="7"/>
  <c r="AQ3530" i="7"/>
  <c r="AP3530" i="7"/>
  <c r="AO3530" i="7"/>
  <c r="AN3530" i="7"/>
  <c r="AM3530" i="7"/>
  <c r="AL3530" i="7"/>
  <c r="AK3530" i="7"/>
  <c r="AJ3530" i="7"/>
  <c r="AI3530" i="7"/>
  <c r="AH3530" i="7"/>
  <c r="AG3530" i="7"/>
  <c r="T3530" i="7"/>
  <c r="L3530" i="7"/>
  <c r="N3530" i="7" s="1"/>
  <c r="I3530" i="7"/>
  <c r="J3530" i="7" s="1"/>
  <c r="AR3529" i="7"/>
  <c r="AQ3529" i="7"/>
  <c r="AP3529" i="7"/>
  <c r="AO3529" i="7"/>
  <c r="AN3529" i="7"/>
  <c r="AM3529" i="7"/>
  <c r="AL3529" i="7"/>
  <c r="AK3529" i="7"/>
  <c r="AJ3529" i="7"/>
  <c r="AI3529" i="7"/>
  <c r="AH3529" i="7"/>
  <c r="AG3529" i="7"/>
  <c r="T3529" i="7"/>
  <c r="L3529" i="7"/>
  <c r="M3529" i="7" s="1"/>
  <c r="J3529" i="7"/>
  <c r="I3529" i="7"/>
  <c r="AR3528" i="7"/>
  <c r="AQ3528" i="7"/>
  <c r="AP3528" i="7"/>
  <c r="AO3528" i="7"/>
  <c r="AN3528" i="7"/>
  <c r="AM3528" i="7"/>
  <c r="AL3528" i="7"/>
  <c r="AK3528" i="7"/>
  <c r="AJ3528" i="7"/>
  <c r="AI3528" i="7"/>
  <c r="AH3528" i="7"/>
  <c r="AG3528" i="7"/>
  <c r="T3528" i="7"/>
  <c r="L3528" i="7"/>
  <c r="N3528" i="7" s="1"/>
  <c r="I3528" i="7"/>
  <c r="J3528" i="7" s="1"/>
  <c r="AR3527" i="7"/>
  <c r="AQ3527" i="7"/>
  <c r="AP3527" i="7"/>
  <c r="AO3527" i="7"/>
  <c r="AN3527" i="7"/>
  <c r="AM3527" i="7"/>
  <c r="AL3527" i="7"/>
  <c r="AK3527" i="7"/>
  <c r="AJ3527" i="7"/>
  <c r="AI3527" i="7"/>
  <c r="AH3527" i="7"/>
  <c r="AG3527" i="7"/>
  <c r="T3527" i="7"/>
  <c r="L3527" i="7"/>
  <c r="N3527" i="7" s="1"/>
  <c r="J3527" i="7"/>
  <c r="I3527" i="7"/>
  <c r="AR3526" i="7"/>
  <c r="AQ3526" i="7"/>
  <c r="AP3526" i="7"/>
  <c r="AO3526" i="7"/>
  <c r="AN3526" i="7"/>
  <c r="AM3526" i="7"/>
  <c r="AL3526" i="7"/>
  <c r="AK3526" i="7"/>
  <c r="AJ3526" i="7"/>
  <c r="AI3526" i="7"/>
  <c r="AH3526" i="7"/>
  <c r="AG3526" i="7"/>
  <c r="T3526" i="7"/>
  <c r="L3526" i="7"/>
  <c r="N3526" i="7" s="1"/>
  <c r="I3526" i="7"/>
  <c r="J3526" i="7" s="1"/>
  <c r="AR3525" i="7"/>
  <c r="AQ3525" i="7"/>
  <c r="AP3525" i="7"/>
  <c r="AO3525" i="7"/>
  <c r="AN3525" i="7"/>
  <c r="AM3525" i="7"/>
  <c r="AL3525" i="7"/>
  <c r="AK3525" i="7"/>
  <c r="AJ3525" i="7"/>
  <c r="AI3525" i="7"/>
  <c r="AH3525" i="7"/>
  <c r="AG3525" i="7"/>
  <c r="T3525" i="7"/>
  <c r="L3525" i="7"/>
  <c r="N3525" i="7" s="1"/>
  <c r="I3525" i="7"/>
  <c r="J3525" i="7" s="1"/>
  <c r="AR3524" i="7"/>
  <c r="AQ3524" i="7"/>
  <c r="AP3524" i="7"/>
  <c r="AO3524" i="7"/>
  <c r="AN3524" i="7"/>
  <c r="AM3524" i="7"/>
  <c r="AL3524" i="7"/>
  <c r="AK3524" i="7"/>
  <c r="AJ3524" i="7"/>
  <c r="AI3524" i="7"/>
  <c r="AH3524" i="7"/>
  <c r="AG3524" i="7"/>
  <c r="T3524" i="7"/>
  <c r="L3524" i="7"/>
  <c r="N3524" i="7" s="1"/>
  <c r="J3524" i="7"/>
  <c r="I3524" i="7"/>
  <c r="AR3523" i="7"/>
  <c r="AQ3523" i="7"/>
  <c r="AP3523" i="7"/>
  <c r="AO3523" i="7"/>
  <c r="AN3523" i="7"/>
  <c r="AM3523" i="7"/>
  <c r="AL3523" i="7"/>
  <c r="AK3523" i="7"/>
  <c r="AJ3523" i="7"/>
  <c r="AI3523" i="7"/>
  <c r="AH3523" i="7"/>
  <c r="AG3523" i="7"/>
  <c r="T3523" i="7"/>
  <c r="L3523" i="7"/>
  <c r="I3523" i="7"/>
  <c r="J3523" i="7" s="1"/>
  <c r="AR3522" i="7"/>
  <c r="AQ3522" i="7"/>
  <c r="AP3522" i="7"/>
  <c r="AO3522" i="7"/>
  <c r="AN3522" i="7"/>
  <c r="AM3522" i="7"/>
  <c r="AL3522" i="7"/>
  <c r="AK3522" i="7"/>
  <c r="AJ3522" i="7"/>
  <c r="AI3522" i="7"/>
  <c r="AH3522" i="7"/>
  <c r="AG3522" i="7"/>
  <c r="T3522" i="7"/>
  <c r="L3522" i="7"/>
  <c r="N3522" i="7" s="1"/>
  <c r="J3522" i="7"/>
  <c r="I3522" i="7"/>
  <c r="AR3521" i="7"/>
  <c r="AQ3521" i="7"/>
  <c r="AP3521" i="7"/>
  <c r="AO3521" i="7"/>
  <c r="AN3521" i="7"/>
  <c r="AM3521" i="7"/>
  <c r="AL3521" i="7"/>
  <c r="AK3521" i="7"/>
  <c r="AJ3521" i="7"/>
  <c r="AI3521" i="7"/>
  <c r="AH3521" i="7"/>
  <c r="AG3521" i="7"/>
  <c r="T3521" i="7"/>
  <c r="L3521" i="7"/>
  <c r="I3521" i="7"/>
  <c r="J3521" i="7" s="1"/>
  <c r="AR3520" i="7"/>
  <c r="AQ3520" i="7"/>
  <c r="AP3520" i="7"/>
  <c r="AO3520" i="7"/>
  <c r="AN3520" i="7"/>
  <c r="AM3520" i="7"/>
  <c r="AL3520" i="7"/>
  <c r="AK3520" i="7"/>
  <c r="AJ3520" i="7"/>
  <c r="AI3520" i="7"/>
  <c r="AH3520" i="7"/>
  <c r="AG3520" i="7"/>
  <c r="T3520" i="7"/>
  <c r="L3520" i="7"/>
  <c r="N3520" i="7" s="1"/>
  <c r="I3520" i="7"/>
  <c r="J3520" i="7" s="1"/>
  <c r="AR3519" i="7"/>
  <c r="AQ3519" i="7"/>
  <c r="AP3519" i="7"/>
  <c r="AO3519" i="7"/>
  <c r="AN3519" i="7"/>
  <c r="AM3519" i="7"/>
  <c r="AL3519" i="7"/>
  <c r="AK3519" i="7"/>
  <c r="AJ3519" i="7"/>
  <c r="AI3519" i="7"/>
  <c r="AH3519" i="7"/>
  <c r="AG3519" i="7"/>
  <c r="T3519" i="7"/>
  <c r="L3519" i="7"/>
  <c r="M3519" i="7" s="1"/>
  <c r="J3519" i="7"/>
  <c r="I3519" i="7"/>
  <c r="AR3518" i="7"/>
  <c r="AQ3518" i="7"/>
  <c r="AP3518" i="7"/>
  <c r="AO3518" i="7"/>
  <c r="AN3518" i="7"/>
  <c r="AM3518" i="7"/>
  <c r="AL3518" i="7"/>
  <c r="AK3518" i="7"/>
  <c r="AJ3518" i="7"/>
  <c r="AI3518" i="7"/>
  <c r="AH3518" i="7"/>
  <c r="AG3518" i="7"/>
  <c r="T3518" i="7"/>
  <c r="L3518" i="7"/>
  <c r="I3518" i="7"/>
  <c r="J3518" i="7" s="1"/>
  <c r="AR3517" i="7"/>
  <c r="AQ3517" i="7"/>
  <c r="AP3517" i="7"/>
  <c r="AO3517" i="7"/>
  <c r="AN3517" i="7"/>
  <c r="AM3517" i="7"/>
  <c r="AL3517" i="7"/>
  <c r="AK3517" i="7"/>
  <c r="AJ3517" i="7"/>
  <c r="AI3517" i="7"/>
  <c r="AH3517" i="7"/>
  <c r="AG3517" i="7"/>
  <c r="T3517" i="7"/>
  <c r="L3517" i="7"/>
  <c r="M3517" i="7" s="1"/>
  <c r="I3517" i="7"/>
  <c r="J3517" i="7" s="1"/>
  <c r="AR3516" i="7"/>
  <c r="AQ3516" i="7"/>
  <c r="AP3516" i="7"/>
  <c r="AO3516" i="7"/>
  <c r="AN3516" i="7"/>
  <c r="AM3516" i="7"/>
  <c r="AL3516" i="7"/>
  <c r="AK3516" i="7"/>
  <c r="AJ3516" i="7"/>
  <c r="AI3516" i="7"/>
  <c r="AH3516" i="7"/>
  <c r="AG3516" i="7"/>
  <c r="T3516" i="7"/>
  <c r="L3516" i="7"/>
  <c r="I3516" i="7"/>
  <c r="J3516" i="7" s="1"/>
  <c r="AR3515" i="7"/>
  <c r="AQ3515" i="7"/>
  <c r="AP3515" i="7"/>
  <c r="AO3515" i="7"/>
  <c r="AN3515" i="7"/>
  <c r="AM3515" i="7"/>
  <c r="AL3515" i="7"/>
  <c r="AK3515" i="7"/>
  <c r="AJ3515" i="7"/>
  <c r="AI3515" i="7"/>
  <c r="AH3515" i="7"/>
  <c r="AG3515" i="7"/>
  <c r="T3515" i="7"/>
  <c r="L3515" i="7"/>
  <c r="M3515" i="7" s="1"/>
  <c r="J3515" i="7"/>
  <c r="I3515" i="7"/>
  <c r="AR3514" i="7"/>
  <c r="AQ3514" i="7"/>
  <c r="AP3514" i="7"/>
  <c r="AO3514" i="7"/>
  <c r="AN3514" i="7"/>
  <c r="AM3514" i="7"/>
  <c r="AL3514" i="7"/>
  <c r="AK3514" i="7"/>
  <c r="AJ3514" i="7"/>
  <c r="AI3514" i="7"/>
  <c r="AH3514" i="7"/>
  <c r="AG3514" i="7"/>
  <c r="T3514" i="7"/>
  <c r="L3514" i="7"/>
  <c r="J3514" i="7"/>
  <c r="I3514" i="7"/>
  <c r="AR3513" i="7"/>
  <c r="AQ3513" i="7"/>
  <c r="AP3513" i="7"/>
  <c r="AO3513" i="7"/>
  <c r="AN3513" i="7"/>
  <c r="AM3513" i="7"/>
  <c r="AL3513" i="7"/>
  <c r="AK3513" i="7"/>
  <c r="AJ3513" i="7"/>
  <c r="AI3513" i="7"/>
  <c r="AH3513" i="7"/>
  <c r="AG3513" i="7"/>
  <c r="T3513" i="7"/>
  <c r="L3513" i="7"/>
  <c r="M3513" i="7" s="1"/>
  <c r="I3513" i="7"/>
  <c r="J3513" i="7" s="1"/>
  <c r="AR3512" i="7"/>
  <c r="AQ3512" i="7"/>
  <c r="AP3512" i="7"/>
  <c r="AO3512" i="7"/>
  <c r="AN3512" i="7"/>
  <c r="AM3512" i="7"/>
  <c r="AL3512" i="7"/>
  <c r="AK3512" i="7"/>
  <c r="AJ3512" i="7"/>
  <c r="AI3512" i="7"/>
  <c r="AH3512" i="7"/>
  <c r="AG3512" i="7"/>
  <c r="T3512" i="7"/>
  <c r="L3512" i="7"/>
  <c r="N3512" i="7" s="1"/>
  <c r="J3512" i="7"/>
  <c r="I3512" i="7"/>
  <c r="AR3511" i="7"/>
  <c r="AQ3511" i="7"/>
  <c r="AP3511" i="7"/>
  <c r="AO3511" i="7"/>
  <c r="AN3511" i="7"/>
  <c r="AM3511" i="7"/>
  <c r="AL3511" i="7"/>
  <c r="AK3511" i="7"/>
  <c r="AJ3511" i="7"/>
  <c r="AI3511" i="7"/>
  <c r="AH3511" i="7"/>
  <c r="AG3511" i="7"/>
  <c r="T3511" i="7"/>
  <c r="L3511" i="7"/>
  <c r="J3511" i="7"/>
  <c r="I3511" i="7"/>
  <c r="AR3510" i="7"/>
  <c r="AQ3510" i="7"/>
  <c r="AP3510" i="7"/>
  <c r="AO3510" i="7"/>
  <c r="AN3510" i="7"/>
  <c r="AM3510" i="7"/>
  <c r="AL3510" i="7"/>
  <c r="AK3510" i="7"/>
  <c r="AJ3510" i="7"/>
  <c r="AI3510" i="7"/>
  <c r="AH3510" i="7"/>
  <c r="AG3510" i="7"/>
  <c r="T3510" i="7"/>
  <c r="L3510" i="7"/>
  <c r="M3510" i="7" s="1"/>
  <c r="I3510" i="7"/>
  <c r="J3510" i="7" s="1"/>
  <c r="AR3509" i="7"/>
  <c r="AQ3509" i="7"/>
  <c r="AP3509" i="7"/>
  <c r="AO3509" i="7"/>
  <c r="AN3509" i="7"/>
  <c r="AM3509" i="7"/>
  <c r="AL3509" i="7"/>
  <c r="AK3509" i="7"/>
  <c r="AJ3509" i="7"/>
  <c r="AI3509" i="7"/>
  <c r="AH3509" i="7"/>
  <c r="AG3509" i="7"/>
  <c r="T3509" i="7"/>
  <c r="L3509" i="7"/>
  <c r="N3509" i="7" s="1"/>
  <c r="I3509" i="7"/>
  <c r="J3509" i="7" s="1"/>
  <c r="AR3508" i="7"/>
  <c r="AQ3508" i="7"/>
  <c r="AP3508" i="7"/>
  <c r="AO3508" i="7"/>
  <c r="AN3508" i="7"/>
  <c r="AM3508" i="7"/>
  <c r="AL3508" i="7"/>
  <c r="AK3508" i="7"/>
  <c r="AJ3508" i="7"/>
  <c r="AI3508" i="7"/>
  <c r="AH3508" i="7"/>
  <c r="AG3508" i="7"/>
  <c r="T3508" i="7"/>
  <c r="L3508" i="7"/>
  <c r="J3508" i="7"/>
  <c r="I3508" i="7"/>
  <c r="AR3507" i="7"/>
  <c r="AQ3507" i="7"/>
  <c r="AP3507" i="7"/>
  <c r="AO3507" i="7"/>
  <c r="AN3507" i="7"/>
  <c r="AM3507" i="7"/>
  <c r="AL3507" i="7"/>
  <c r="AK3507" i="7"/>
  <c r="AJ3507" i="7"/>
  <c r="AI3507" i="7"/>
  <c r="AH3507" i="7"/>
  <c r="AG3507" i="7"/>
  <c r="T3507" i="7"/>
  <c r="L3507" i="7"/>
  <c r="M3507" i="7" s="1"/>
  <c r="I3507" i="7"/>
  <c r="J3507" i="7" s="1"/>
  <c r="AR3506" i="7"/>
  <c r="AQ3506" i="7"/>
  <c r="AP3506" i="7"/>
  <c r="AO3506" i="7"/>
  <c r="AN3506" i="7"/>
  <c r="AM3506" i="7"/>
  <c r="AL3506" i="7"/>
  <c r="AK3506" i="7"/>
  <c r="AJ3506" i="7"/>
  <c r="AI3506" i="7"/>
  <c r="AH3506" i="7"/>
  <c r="AG3506" i="7"/>
  <c r="T3506" i="7"/>
  <c r="L3506" i="7"/>
  <c r="N3506" i="7" s="1"/>
  <c r="I3506" i="7"/>
  <c r="J3506" i="7" s="1"/>
  <c r="AR3505" i="7"/>
  <c r="AQ3505" i="7"/>
  <c r="AP3505" i="7"/>
  <c r="AO3505" i="7"/>
  <c r="AN3505" i="7"/>
  <c r="AM3505" i="7"/>
  <c r="AL3505" i="7"/>
  <c r="AK3505" i="7"/>
  <c r="AJ3505" i="7"/>
  <c r="AI3505" i="7"/>
  <c r="AH3505" i="7"/>
  <c r="AG3505" i="7"/>
  <c r="T3505" i="7"/>
  <c r="L3505" i="7"/>
  <c r="N3505" i="7" s="1"/>
  <c r="I3505" i="7"/>
  <c r="J3505" i="7" s="1"/>
  <c r="AR3504" i="7"/>
  <c r="AQ3504" i="7"/>
  <c r="AP3504" i="7"/>
  <c r="AO3504" i="7"/>
  <c r="AN3504" i="7"/>
  <c r="AM3504" i="7"/>
  <c r="AL3504" i="7"/>
  <c r="AK3504" i="7"/>
  <c r="AJ3504" i="7"/>
  <c r="AI3504" i="7"/>
  <c r="AH3504" i="7"/>
  <c r="AG3504" i="7"/>
  <c r="T3504" i="7"/>
  <c r="L3504" i="7"/>
  <c r="N3504" i="7" s="1"/>
  <c r="J3504" i="7"/>
  <c r="I3504" i="7"/>
  <c r="AR3503" i="7"/>
  <c r="AQ3503" i="7"/>
  <c r="AP3503" i="7"/>
  <c r="AO3503" i="7"/>
  <c r="AN3503" i="7"/>
  <c r="AM3503" i="7"/>
  <c r="AL3503" i="7"/>
  <c r="AK3503" i="7"/>
  <c r="AJ3503" i="7"/>
  <c r="AI3503" i="7"/>
  <c r="AH3503" i="7"/>
  <c r="AG3503" i="7"/>
  <c r="T3503" i="7"/>
  <c r="L3503" i="7"/>
  <c r="N3503" i="7" s="1"/>
  <c r="J3503" i="7"/>
  <c r="I3503" i="7"/>
  <c r="AR3502" i="7"/>
  <c r="AQ3502" i="7"/>
  <c r="AP3502" i="7"/>
  <c r="AO3502" i="7"/>
  <c r="AN3502" i="7"/>
  <c r="AM3502" i="7"/>
  <c r="AL3502" i="7"/>
  <c r="AK3502" i="7"/>
  <c r="AJ3502" i="7"/>
  <c r="AI3502" i="7"/>
  <c r="AH3502" i="7"/>
  <c r="AG3502" i="7"/>
  <c r="T3502" i="7"/>
  <c r="L3502" i="7"/>
  <c r="N3502" i="7" s="1"/>
  <c r="I3502" i="7"/>
  <c r="J3502" i="7" s="1"/>
  <c r="AR3501" i="7"/>
  <c r="AQ3501" i="7"/>
  <c r="AP3501" i="7"/>
  <c r="AO3501" i="7"/>
  <c r="AN3501" i="7"/>
  <c r="AM3501" i="7"/>
  <c r="AL3501" i="7"/>
  <c r="AK3501" i="7"/>
  <c r="AJ3501" i="7"/>
  <c r="AI3501" i="7"/>
  <c r="AH3501" i="7"/>
  <c r="AG3501" i="7"/>
  <c r="T3501" i="7"/>
  <c r="L3501" i="7"/>
  <c r="N3501" i="7" s="1"/>
  <c r="I3501" i="7"/>
  <c r="J3501" i="7" s="1"/>
  <c r="AR3500" i="7"/>
  <c r="AQ3500" i="7"/>
  <c r="AP3500" i="7"/>
  <c r="AO3500" i="7"/>
  <c r="AN3500" i="7"/>
  <c r="AM3500" i="7"/>
  <c r="AL3500" i="7"/>
  <c r="AK3500" i="7"/>
  <c r="AJ3500" i="7"/>
  <c r="AI3500" i="7"/>
  <c r="AH3500" i="7"/>
  <c r="AG3500" i="7"/>
  <c r="T3500" i="7"/>
  <c r="L3500" i="7"/>
  <c r="J3500" i="7"/>
  <c r="I3500" i="7"/>
  <c r="AR3499" i="7"/>
  <c r="AQ3499" i="7"/>
  <c r="AP3499" i="7"/>
  <c r="AO3499" i="7"/>
  <c r="AN3499" i="7"/>
  <c r="AM3499" i="7"/>
  <c r="AL3499" i="7"/>
  <c r="AK3499" i="7"/>
  <c r="AJ3499" i="7"/>
  <c r="AI3499" i="7"/>
  <c r="AH3499" i="7"/>
  <c r="AG3499" i="7"/>
  <c r="T3499" i="7"/>
  <c r="L3499" i="7"/>
  <c r="N3499" i="7" s="1"/>
  <c r="I3499" i="7"/>
  <c r="J3499" i="7" s="1"/>
  <c r="AR3498" i="7"/>
  <c r="AQ3498" i="7"/>
  <c r="AP3498" i="7"/>
  <c r="AO3498" i="7"/>
  <c r="AN3498" i="7"/>
  <c r="AM3498" i="7"/>
  <c r="AL3498" i="7"/>
  <c r="AK3498" i="7"/>
  <c r="AJ3498" i="7"/>
  <c r="AI3498" i="7"/>
  <c r="AH3498" i="7"/>
  <c r="AG3498" i="7"/>
  <c r="T3498" i="7"/>
  <c r="L3498" i="7"/>
  <c r="N3498" i="7" s="1"/>
  <c r="I3498" i="7"/>
  <c r="J3498" i="7" s="1"/>
  <c r="AR3497" i="7"/>
  <c r="AQ3497" i="7"/>
  <c r="AP3497" i="7"/>
  <c r="AO3497" i="7"/>
  <c r="AN3497" i="7"/>
  <c r="AM3497" i="7"/>
  <c r="AL3497" i="7"/>
  <c r="AK3497" i="7"/>
  <c r="AJ3497" i="7"/>
  <c r="AI3497" i="7"/>
  <c r="AH3497" i="7"/>
  <c r="AG3497" i="7"/>
  <c r="T3497" i="7"/>
  <c r="L3497" i="7"/>
  <c r="M3497" i="7" s="1"/>
  <c r="J3497" i="7"/>
  <c r="I3497" i="7"/>
  <c r="AR3496" i="7"/>
  <c r="AQ3496" i="7"/>
  <c r="AP3496" i="7"/>
  <c r="AO3496" i="7"/>
  <c r="AN3496" i="7"/>
  <c r="AM3496" i="7"/>
  <c r="AL3496" i="7"/>
  <c r="AK3496" i="7"/>
  <c r="AJ3496" i="7"/>
  <c r="AI3496" i="7"/>
  <c r="AH3496" i="7"/>
  <c r="AG3496" i="7"/>
  <c r="T3496" i="7"/>
  <c r="L3496" i="7"/>
  <c r="I3496" i="7"/>
  <c r="J3496" i="7" s="1"/>
  <c r="AR3495" i="7"/>
  <c r="AQ3495" i="7"/>
  <c r="AP3495" i="7"/>
  <c r="AO3495" i="7"/>
  <c r="AN3495" i="7"/>
  <c r="AM3495" i="7"/>
  <c r="AL3495" i="7"/>
  <c r="AK3495" i="7"/>
  <c r="AJ3495" i="7"/>
  <c r="AI3495" i="7"/>
  <c r="AH3495" i="7"/>
  <c r="AG3495" i="7"/>
  <c r="T3495" i="7"/>
  <c r="L3495" i="7"/>
  <c r="N3495" i="7" s="1"/>
  <c r="J3495" i="7"/>
  <c r="I3495" i="7"/>
  <c r="AR3494" i="7"/>
  <c r="AQ3494" i="7"/>
  <c r="AP3494" i="7"/>
  <c r="AO3494" i="7"/>
  <c r="AN3494" i="7"/>
  <c r="AM3494" i="7"/>
  <c r="AL3494" i="7"/>
  <c r="AK3494" i="7"/>
  <c r="AJ3494" i="7"/>
  <c r="AI3494" i="7"/>
  <c r="AH3494" i="7"/>
  <c r="AG3494" i="7"/>
  <c r="T3494" i="7"/>
  <c r="L3494" i="7"/>
  <c r="M3494" i="7" s="1"/>
  <c r="I3494" i="7"/>
  <c r="J3494" i="7" s="1"/>
  <c r="AR3493" i="7"/>
  <c r="AQ3493" i="7"/>
  <c r="AP3493" i="7"/>
  <c r="AO3493" i="7"/>
  <c r="AN3493" i="7"/>
  <c r="AM3493" i="7"/>
  <c r="AL3493" i="7"/>
  <c r="AK3493" i="7"/>
  <c r="AJ3493" i="7"/>
  <c r="AI3493" i="7"/>
  <c r="AH3493" i="7"/>
  <c r="AG3493" i="7"/>
  <c r="T3493" i="7"/>
  <c r="L3493" i="7"/>
  <c r="M3493" i="7" s="1"/>
  <c r="I3493" i="7"/>
  <c r="J3493" i="7" s="1"/>
  <c r="AR3492" i="7"/>
  <c r="AQ3492" i="7"/>
  <c r="AP3492" i="7"/>
  <c r="AO3492" i="7"/>
  <c r="AN3492" i="7"/>
  <c r="AM3492" i="7"/>
  <c r="AL3492" i="7"/>
  <c r="AK3492" i="7"/>
  <c r="AJ3492" i="7"/>
  <c r="AI3492" i="7"/>
  <c r="AH3492" i="7"/>
  <c r="AG3492" i="7"/>
  <c r="T3492" i="7"/>
  <c r="L3492" i="7"/>
  <c r="N3492" i="7" s="1"/>
  <c r="J3492" i="7"/>
  <c r="I3492" i="7"/>
  <c r="AR3491" i="7"/>
  <c r="AQ3491" i="7"/>
  <c r="AP3491" i="7"/>
  <c r="AO3491" i="7"/>
  <c r="AN3491" i="7"/>
  <c r="AM3491" i="7"/>
  <c r="AL3491" i="7"/>
  <c r="AK3491" i="7"/>
  <c r="AJ3491" i="7"/>
  <c r="AI3491" i="7"/>
  <c r="AH3491" i="7"/>
  <c r="AG3491" i="7"/>
  <c r="T3491" i="7"/>
  <c r="L3491" i="7"/>
  <c r="N3491" i="7" s="1"/>
  <c r="I3491" i="7"/>
  <c r="J3491" i="7" s="1"/>
  <c r="AR3490" i="7"/>
  <c r="AQ3490" i="7"/>
  <c r="AP3490" i="7"/>
  <c r="AO3490" i="7"/>
  <c r="AN3490" i="7"/>
  <c r="AM3490" i="7"/>
  <c r="AL3490" i="7"/>
  <c r="AK3490" i="7"/>
  <c r="AJ3490" i="7"/>
  <c r="AI3490" i="7"/>
  <c r="AH3490" i="7"/>
  <c r="AG3490" i="7"/>
  <c r="T3490" i="7"/>
  <c r="L3490" i="7"/>
  <c r="M3490" i="7" s="1"/>
  <c r="J3490" i="7"/>
  <c r="I3490" i="7"/>
  <c r="AR3489" i="7"/>
  <c r="AQ3489" i="7"/>
  <c r="AP3489" i="7"/>
  <c r="AO3489" i="7"/>
  <c r="AN3489" i="7"/>
  <c r="AM3489" i="7"/>
  <c r="AL3489" i="7"/>
  <c r="AK3489" i="7"/>
  <c r="AJ3489" i="7"/>
  <c r="AI3489" i="7"/>
  <c r="AH3489" i="7"/>
  <c r="AG3489" i="7"/>
  <c r="T3489" i="7"/>
  <c r="L3489" i="7"/>
  <c r="M3489" i="7" s="1"/>
  <c r="I3489" i="7"/>
  <c r="J3489" i="7" s="1"/>
  <c r="AR3488" i="7"/>
  <c r="AQ3488" i="7"/>
  <c r="AP3488" i="7"/>
  <c r="AO3488" i="7"/>
  <c r="AN3488" i="7"/>
  <c r="AM3488" i="7"/>
  <c r="AL3488" i="7"/>
  <c r="AK3488" i="7"/>
  <c r="AJ3488" i="7"/>
  <c r="AI3488" i="7"/>
  <c r="AH3488" i="7"/>
  <c r="AG3488" i="7"/>
  <c r="T3488" i="7"/>
  <c r="L3488" i="7"/>
  <c r="N3488" i="7" s="1"/>
  <c r="I3488" i="7"/>
  <c r="J3488" i="7" s="1"/>
  <c r="AR3487" i="7"/>
  <c r="AQ3487" i="7"/>
  <c r="AP3487" i="7"/>
  <c r="AO3487" i="7"/>
  <c r="AN3487" i="7"/>
  <c r="AM3487" i="7"/>
  <c r="AL3487" i="7"/>
  <c r="AK3487" i="7"/>
  <c r="AJ3487" i="7"/>
  <c r="AI3487" i="7"/>
  <c r="AH3487" i="7"/>
  <c r="AG3487" i="7"/>
  <c r="T3487" i="7"/>
  <c r="L3487" i="7"/>
  <c r="J3487" i="7"/>
  <c r="I3487" i="7"/>
  <c r="AR3486" i="7"/>
  <c r="AQ3486" i="7"/>
  <c r="AP3486" i="7"/>
  <c r="AO3486" i="7"/>
  <c r="AN3486" i="7"/>
  <c r="AM3486" i="7"/>
  <c r="AL3486" i="7"/>
  <c r="AK3486" i="7"/>
  <c r="AJ3486" i="7"/>
  <c r="AI3486" i="7"/>
  <c r="AH3486" i="7"/>
  <c r="AG3486" i="7"/>
  <c r="T3486" i="7"/>
  <c r="L3486" i="7"/>
  <c r="N3486" i="7" s="1"/>
  <c r="I3486" i="7"/>
  <c r="J3486" i="7" s="1"/>
  <c r="AR3485" i="7"/>
  <c r="AQ3485" i="7"/>
  <c r="AP3485" i="7"/>
  <c r="AO3485" i="7"/>
  <c r="AN3485" i="7"/>
  <c r="AM3485" i="7"/>
  <c r="AL3485" i="7"/>
  <c r="AK3485" i="7"/>
  <c r="AJ3485" i="7"/>
  <c r="AI3485" i="7"/>
  <c r="AH3485" i="7"/>
  <c r="AG3485" i="7"/>
  <c r="T3485" i="7"/>
  <c r="L3485" i="7"/>
  <c r="I3485" i="7"/>
  <c r="J3485" i="7" s="1"/>
  <c r="AR3484" i="7"/>
  <c r="AQ3484" i="7"/>
  <c r="AP3484" i="7"/>
  <c r="AO3484" i="7"/>
  <c r="AN3484" i="7"/>
  <c r="AM3484" i="7"/>
  <c r="AL3484" i="7"/>
  <c r="AK3484" i="7"/>
  <c r="AJ3484" i="7"/>
  <c r="AI3484" i="7"/>
  <c r="AH3484" i="7"/>
  <c r="AG3484" i="7"/>
  <c r="T3484" i="7"/>
  <c r="L3484" i="7"/>
  <c r="I3484" i="7"/>
  <c r="J3484" i="7" s="1"/>
  <c r="AR3483" i="7"/>
  <c r="AQ3483" i="7"/>
  <c r="AP3483" i="7"/>
  <c r="AO3483" i="7"/>
  <c r="AN3483" i="7"/>
  <c r="AM3483" i="7"/>
  <c r="AL3483" i="7"/>
  <c r="AK3483" i="7"/>
  <c r="AJ3483" i="7"/>
  <c r="AI3483" i="7"/>
  <c r="AH3483" i="7"/>
  <c r="AG3483" i="7"/>
  <c r="T3483" i="7"/>
  <c r="L3483" i="7"/>
  <c r="N3483" i="7" s="1"/>
  <c r="J3483" i="7"/>
  <c r="I3483" i="7"/>
  <c r="AR3482" i="7"/>
  <c r="AQ3482" i="7"/>
  <c r="AP3482" i="7"/>
  <c r="AO3482" i="7"/>
  <c r="AN3482" i="7"/>
  <c r="AM3482" i="7"/>
  <c r="AL3482" i="7"/>
  <c r="AK3482" i="7"/>
  <c r="AJ3482" i="7"/>
  <c r="AI3482" i="7"/>
  <c r="AH3482" i="7"/>
  <c r="AG3482" i="7"/>
  <c r="T3482" i="7"/>
  <c r="L3482" i="7"/>
  <c r="M3482" i="7" s="1"/>
  <c r="J3482" i="7"/>
  <c r="I3482" i="7"/>
  <c r="AR3481" i="7"/>
  <c r="AQ3481" i="7"/>
  <c r="AP3481" i="7"/>
  <c r="AO3481" i="7"/>
  <c r="AN3481" i="7"/>
  <c r="AM3481" i="7"/>
  <c r="AL3481" i="7"/>
  <c r="AK3481" i="7"/>
  <c r="AJ3481" i="7"/>
  <c r="AI3481" i="7"/>
  <c r="AH3481" i="7"/>
  <c r="AG3481" i="7"/>
  <c r="T3481" i="7"/>
  <c r="L3481" i="7"/>
  <c r="N3481" i="7" s="1"/>
  <c r="I3481" i="7"/>
  <c r="J3481" i="7" s="1"/>
  <c r="AR3480" i="7"/>
  <c r="AQ3480" i="7"/>
  <c r="AP3480" i="7"/>
  <c r="AO3480" i="7"/>
  <c r="AN3480" i="7"/>
  <c r="AM3480" i="7"/>
  <c r="AL3480" i="7"/>
  <c r="AK3480" i="7"/>
  <c r="AJ3480" i="7"/>
  <c r="AI3480" i="7"/>
  <c r="AH3480" i="7"/>
  <c r="AG3480" i="7"/>
  <c r="T3480" i="7"/>
  <c r="L3480" i="7"/>
  <c r="N3480" i="7" s="1"/>
  <c r="J3480" i="7"/>
  <c r="I3480" i="7"/>
  <c r="AR3479" i="7"/>
  <c r="AQ3479" i="7"/>
  <c r="AP3479" i="7"/>
  <c r="AO3479" i="7"/>
  <c r="AN3479" i="7"/>
  <c r="AM3479" i="7"/>
  <c r="AL3479" i="7"/>
  <c r="AK3479" i="7"/>
  <c r="AJ3479" i="7"/>
  <c r="AI3479" i="7"/>
  <c r="AH3479" i="7"/>
  <c r="AG3479" i="7"/>
  <c r="T3479" i="7"/>
  <c r="L3479" i="7"/>
  <c r="N3479" i="7" s="1"/>
  <c r="J3479" i="7"/>
  <c r="I3479" i="7"/>
  <c r="AR3478" i="7"/>
  <c r="AQ3478" i="7"/>
  <c r="AP3478" i="7"/>
  <c r="AO3478" i="7"/>
  <c r="AN3478" i="7"/>
  <c r="AM3478" i="7"/>
  <c r="AL3478" i="7"/>
  <c r="AK3478" i="7"/>
  <c r="AJ3478" i="7"/>
  <c r="AI3478" i="7"/>
  <c r="AH3478" i="7"/>
  <c r="AG3478" i="7"/>
  <c r="T3478" i="7"/>
  <c r="L3478" i="7"/>
  <c r="N3478" i="7" s="1"/>
  <c r="I3478" i="7"/>
  <c r="J3478" i="7" s="1"/>
  <c r="AR3477" i="7"/>
  <c r="AQ3477" i="7"/>
  <c r="AP3477" i="7"/>
  <c r="AO3477" i="7"/>
  <c r="AN3477" i="7"/>
  <c r="AM3477" i="7"/>
  <c r="AL3477" i="7"/>
  <c r="AK3477" i="7"/>
  <c r="AJ3477" i="7"/>
  <c r="AI3477" i="7"/>
  <c r="AH3477" i="7"/>
  <c r="AG3477" i="7"/>
  <c r="T3477" i="7"/>
  <c r="L3477" i="7"/>
  <c r="M3477" i="7" s="1"/>
  <c r="I3477" i="7"/>
  <c r="J3477" i="7" s="1"/>
  <c r="AR3476" i="7"/>
  <c r="AQ3476" i="7"/>
  <c r="AP3476" i="7"/>
  <c r="AO3476" i="7"/>
  <c r="AN3476" i="7"/>
  <c r="AM3476" i="7"/>
  <c r="AL3476" i="7"/>
  <c r="AK3476" i="7"/>
  <c r="AJ3476" i="7"/>
  <c r="AI3476" i="7"/>
  <c r="AH3476" i="7"/>
  <c r="AG3476" i="7"/>
  <c r="T3476" i="7"/>
  <c r="L3476" i="7"/>
  <c r="M3476" i="7" s="1"/>
  <c r="J3476" i="7"/>
  <c r="I3476" i="7"/>
  <c r="AR3475" i="7"/>
  <c r="AQ3475" i="7"/>
  <c r="AP3475" i="7"/>
  <c r="AO3475" i="7"/>
  <c r="AN3475" i="7"/>
  <c r="AM3475" i="7"/>
  <c r="AL3475" i="7"/>
  <c r="AK3475" i="7"/>
  <c r="AJ3475" i="7"/>
  <c r="AI3475" i="7"/>
  <c r="AH3475" i="7"/>
  <c r="AG3475" i="7"/>
  <c r="T3475" i="7"/>
  <c r="L3475" i="7"/>
  <c r="I3475" i="7"/>
  <c r="J3475" i="7" s="1"/>
  <c r="AR3474" i="7"/>
  <c r="AQ3474" i="7"/>
  <c r="AP3474" i="7"/>
  <c r="AO3474" i="7"/>
  <c r="AN3474" i="7"/>
  <c r="AM3474" i="7"/>
  <c r="AL3474" i="7"/>
  <c r="AK3474" i="7"/>
  <c r="AJ3474" i="7"/>
  <c r="AI3474" i="7"/>
  <c r="AH3474" i="7"/>
  <c r="AG3474" i="7"/>
  <c r="T3474" i="7"/>
  <c r="L3474" i="7"/>
  <c r="N3474" i="7" s="1"/>
  <c r="J3474" i="7"/>
  <c r="I3474" i="7"/>
  <c r="AR3473" i="7"/>
  <c r="AQ3473" i="7"/>
  <c r="AP3473" i="7"/>
  <c r="AO3473" i="7"/>
  <c r="AN3473" i="7"/>
  <c r="AM3473" i="7"/>
  <c r="AL3473" i="7"/>
  <c r="AK3473" i="7"/>
  <c r="AJ3473" i="7"/>
  <c r="AI3473" i="7"/>
  <c r="AH3473" i="7"/>
  <c r="AG3473" i="7"/>
  <c r="T3473" i="7"/>
  <c r="L3473" i="7"/>
  <c r="N3473" i="7" s="1"/>
  <c r="I3473" i="7"/>
  <c r="J3473" i="7" s="1"/>
  <c r="AR3472" i="7"/>
  <c r="AQ3472" i="7"/>
  <c r="AP3472" i="7"/>
  <c r="AO3472" i="7"/>
  <c r="AN3472" i="7"/>
  <c r="AM3472" i="7"/>
  <c r="AL3472" i="7"/>
  <c r="AK3472" i="7"/>
  <c r="AJ3472" i="7"/>
  <c r="AI3472" i="7"/>
  <c r="AH3472" i="7"/>
  <c r="AG3472" i="7"/>
  <c r="T3472" i="7"/>
  <c r="L3472" i="7"/>
  <c r="N3472" i="7" s="1"/>
  <c r="J3472" i="7"/>
  <c r="I3472" i="7"/>
  <c r="AR3471" i="7"/>
  <c r="AQ3471" i="7"/>
  <c r="AP3471" i="7"/>
  <c r="AO3471" i="7"/>
  <c r="AN3471" i="7"/>
  <c r="AM3471" i="7"/>
  <c r="AL3471" i="7"/>
  <c r="AK3471" i="7"/>
  <c r="AJ3471" i="7"/>
  <c r="AI3471" i="7"/>
  <c r="AH3471" i="7"/>
  <c r="AG3471" i="7"/>
  <c r="T3471" i="7"/>
  <c r="L3471" i="7"/>
  <c r="N3471" i="7" s="1"/>
  <c r="J3471" i="7"/>
  <c r="I3471" i="7"/>
  <c r="AR3470" i="7"/>
  <c r="AQ3470" i="7"/>
  <c r="AP3470" i="7"/>
  <c r="AO3470" i="7"/>
  <c r="AN3470" i="7"/>
  <c r="AM3470" i="7"/>
  <c r="AL3470" i="7"/>
  <c r="AK3470" i="7"/>
  <c r="AJ3470" i="7"/>
  <c r="AI3470" i="7"/>
  <c r="AH3470" i="7"/>
  <c r="AG3470" i="7"/>
  <c r="T3470" i="7"/>
  <c r="L3470" i="7"/>
  <c r="I3470" i="7"/>
  <c r="J3470" i="7" s="1"/>
  <c r="AR3469" i="7"/>
  <c r="AQ3469" i="7"/>
  <c r="AP3469" i="7"/>
  <c r="AO3469" i="7"/>
  <c r="AN3469" i="7"/>
  <c r="AM3469" i="7"/>
  <c r="AL3469" i="7"/>
  <c r="AK3469" i="7"/>
  <c r="AJ3469" i="7"/>
  <c r="AI3469" i="7"/>
  <c r="AH3469" i="7"/>
  <c r="AG3469" i="7"/>
  <c r="T3469" i="7"/>
  <c r="L3469" i="7"/>
  <c r="N3469" i="7" s="1"/>
  <c r="I3469" i="7"/>
  <c r="J3469" i="7" s="1"/>
  <c r="AR3468" i="7"/>
  <c r="AQ3468" i="7"/>
  <c r="AP3468" i="7"/>
  <c r="AO3468" i="7"/>
  <c r="AN3468" i="7"/>
  <c r="AM3468" i="7"/>
  <c r="AL3468" i="7"/>
  <c r="AK3468" i="7"/>
  <c r="AJ3468" i="7"/>
  <c r="AI3468" i="7"/>
  <c r="AH3468" i="7"/>
  <c r="AG3468" i="7"/>
  <c r="T3468" i="7"/>
  <c r="L3468" i="7"/>
  <c r="J3468" i="7"/>
  <c r="I3468" i="7"/>
  <c r="AR3467" i="7"/>
  <c r="AQ3467" i="7"/>
  <c r="AP3467" i="7"/>
  <c r="AO3467" i="7"/>
  <c r="AN3467" i="7"/>
  <c r="AM3467" i="7"/>
  <c r="AL3467" i="7"/>
  <c r="AK3467" i="7"/>
  <c r="AJ3467" i="7"/>
  <c r="AI3467" i="7"/>
  <c r="AH3467" i="7"/>
  <c r="AG3467" i="7"/>
  <c r="T3467" i="7"/>
  <c r="L3467" i="7"/>
  <c r="N3467" i="7" s="1"/>
  <c r="I3467" i="7"/>
  <c r="J3467" i="7" s="1"/>
  <c r="AR3466" i="7"/>
  <c r="AQ3466" i="7"/>
  <c r="AP3466" i="7"/>
  <c r="AO3466" i="7"/>
  <c r="AN3466" i="7"/>
  <c r="AM3466" i="7"/>
  <c r="AL3466" i="7"/>
  <c r="AK3466" i="7"/>
  <c r="AJ3466" i="7"/>
  <c r="AI3466" i="7"/>
  <c r="AH3466" i="7"/>
  <c r="AG3466" i="7"/>
  <c r="T3466" i="7"/>
  <c r="L3466" i="7"/>
  <c r="I3466" i="7"/>
  <c r="J3466" i="7" s="1"/>
  <c r="AR3465" i="7"/>
  <c r="AQ3465" i="7"/>
  <c r="AP3465" i="7"/>
  <c r="AO3465" i="7"/>
  <c r="AN3465" i="7"/>
  <c r="AM3465" i="7"/>
  <c r="AL3465" i="7"/>
  <c r="AK3465" i="7"/>
  <c r="AJ3465" i="7"/>
  <c r="AI3465" i="7"/>
  <c r="AH3465" i="7"/>
  <c r="AG3465" i="7"/>
  <c r="T3465" i="7"/>
  <c r="L3465" i="7"/>
  <c r="N3465" i="7" s="1"/>
  <c r="J3465" i="7"/>
  <c r="I3465" i="7"/>
  <c r="AR3464" i="7"/>
  <c r="AQ3464" i="7"/>
  <c r="AP3464" i="7"/>
  <c r="AO3464" i="7"/>
  <c r="AN3464" i="7"/>
  <c r="AM3464" i="7"/>
  <c r="AL3464" i="7"/>
  <c r="AK3464" i="7"/>
  <c r="AJ3464" i="7"/>
  <c r="AI3464" i="7"/>
  <c r="AH3464" i="7"/>
  <c r="AG3464" i="7"/>
  <c r="T3464" i="7"/>
  <c r="L3464" i="7"/>
  <c r="N3464" i="7" s="1"/>
  <c r="I3464" i="7"/>
  <c r="J3464" i="7" s="1"/>
  <c r="AR3463" i="7"/>
  <c r="AQ3463" i="7"/>
  <c r="AP3463" i="7"/>
  <c r="AO3463" i="7"/>
  <c r="AN3463" i="7"/>
  <c r="AM3463" i="7"/>
  <c r="AL3463" i="7"/>
  <c r="AK3463" i="7"/>
  <c r="AJ3463" i="7"/>
  <c r="AI3463" i="7"/>
  <c r="AH3463" i="7"/>
  <c r="AG3463" i="7"/>
  <c r="T3463" i="7"/>
  <c r="L3463" i="7"/>
  <c r="J3463" i="7"/>
  <c r="I3463" i="7"/>
  <c r="AR3462" i="7"/>
  <c r="AQ3462" i="7"/>
  <c r="AP3462" i="7"/>
  <c r="AO3462" i="7"/>
  <c r="AN3462" i="7"/>
  <c r="AM3462" i="7"/>
  <c r="AL3462" i="7"/>
  <c r="AK3462" i="7"/>
  <c r="AJ3462" i="7"/>
  <c r="AI3462" i="7"/>
  <c r="AH3462" i="7"/>
  <c r="AG3462" i="7"/>
  <c r="T3462" i="7"/>
  <c r="L3462" i="7"/>
  <c r="N3462" i="7" s="1"/>
  <c r="I3462" i="7"/>
  <c r="J3462" i="7" s="1"/>
  <c r="AR3461" i="7"/>
  <c r="AQ3461" i="7"/>
  <c r="AP3461" i="7"/>
  <c r="AO3461" i="7"/>
  <c r="AN3461" i="7"/>
  <c r="AM3461" i="7"/>
  <c r="AL3461" i="7"/>
  <c r="AK3461" i="7"/>
  <c r="AJ3461" i="7"/>
  <c r="AI3461" i="7"/>
  <c r="AH3461" i="7"/>
  <c r="AG3461" i="7"/>
  <c r="T3461" i="7"/>
  <c r="L3461" i="7"/>
  <c r="M3461" i="7" s="1"/>
  <c r="I3461" i="7"/>
  <c r="J3461" i="7" s="1"/>
  <c r="AR3460" i="7"/>
  <c r="AQ3460" i="7"/>
  <c r="AP3460" i="7"/>
  <c r="AO3460" i="7"/>
  <c r="AN3460" i="7"/>
  <c r="AM3460" i="7"/>
  <c r="AL3460" i="7"/>
  <c r="AK3460" i="7"/>
  <c r="AJ3460" i="7"/>
  <c r="AI3460" i="7"/>
  <c r="AH3460" i="7"/>
  <c r="AG3460" i="7"/>
  <c r="T3460" i="7"/>
  <c r="L3460" i="7"/>
  <c r="N3460" i="7" s="1"/>
  <c r="J3460" i="7"/>
  <c r="I3460" i="7"/>
  <c r="AR3459" i="7"/>
  <c r="AQ3459" i="7"/>
  <c r="AP3459" i="7"/>
  <c r="AO3459" i="7"/>
  <c r="AN3459" i="7"/>
  <c r="AM3459" i="7"/>
  <c r="AL3459" i="7"/>
  <c r="AK3459" i="7"/>
  <c r="AJ3459" i="7"/>
  <c r="AI3459" i="7"/>
  <c r="AH3459" i="7"/>
  <c r="AG3459" i="7"/>
  <c r="T3459" i="7"/>
  <c r="L3459" i="7"/>
  <c r="I3459" i="7"/>
  <c r="J3459" i="7" s="1"/>
  <c r="AR3458" i="7"/>
  <c r="AQ3458" i="7"/>
  <c r="AP3458" i="7"/>
  <c r="AO3458" i="7"/>
  <c r="AN3458" i="7"/>
  <c r="AM3458" i="7"/>
  <c r="AL3458" i="7"/>
  <c r="AK3458" i="7"/>
  <c r="AJ3458" i="7"/>
  <c r="AI3458" i="7"/>
  <c r="AH3458" i="7"/>
  <c r="AG3458" i="7"/>
  <c r="T3458" i="7"/>
  <c r="L3458" i="7"/>
  <c r="J3458" i="7"/>
  <c r="I3458" i="7"/>
  <c r="AR3457" i="7"/>
  <c r="AQ3457" i="7"/>
  <c r="AP3457" i="7"/>
  <c r="AO3457" i="7"/>
  <c r="AN3457" i="7"/>
  <c r="AM3457" i="7"/>
  <c r="AL3457" i="7"/>
  <c r="AK3457" i="7"/>
  <c r="AJ3457" i="7"/>
  <c r="AI3457" i="7"/>
  <c r="AH3457" i="7"/>
  <c r="AG3457" i="7"/>
  <c r="T3457" i="7"/>
  <c r="L3457" i="7"/>
  <c r="N3457" i="7" s="1"/>
  <c r="I3457" i="7"/>
  <c r="J3457" i="7" s="1"/>
  <c r="AR3456" i="7"/>
  <c r="AQ3456" i="7"/>
  <c r="AP3456" i="7"/>
  <c r="AO3456" i="7"/>
  <c r="AN3456" i="7"/>
  <c r="AM3456" i="7"/>
  <c r="AL3456" i="7"/>
  <c r="AK3456" i="7"/>
  <c r="AJ3456" i="7"/>
  <c r="AI3456" i="7"/>
  <c r="AH3456" i="7"/>
  <c r="AG3456" i="7"/>
  <c r="T3456" i="7"/>
  <c r="L3456" i="7"/>
  <c r="M3456" i="7" s="1"/>
  <c r="I3456" i="7"/>
  <c r="J3456" i="7" s="1"/>
  <c r="AR3455" i="7"/>
  <c r="AQ3455" i="7"/>
  <c r="AP3455" i="7"/>
  <c r="AO3455" i="7"/>
  <c r="AN3455" i="7"/>
  <c r="AM3455" i="7"/>
  <c r="AL3455" i="7"/>
  <c r="AK3455" i="7"/>
  <c r="AJ3455" i="7"/>
  <c r="AI3455" i="7"/>
  <c r="AH3455" i="7"/>
  <c r="AG3455" i="7"/>
  <c r="T3455" i="7"/>
  <c r="L3455" i="7"/>
  <c r="N3455" i="7" s="1"/>
  <c r="J3455" i="7"/>
  <c r="I3455" i="7"/>
  <c r="AR3454" i="7"/>
  <c r="AQ3454" i="7"/>
  <c r="AP3454" i="7"/>
  <c r="AO3454" i="7"/>
  <c r="AN3454" i="7"/>
  <c r="AM3454" i="7"/>
  <c r="AL3454" i="7"/>
  <c r="AK3454" i="7"/>
  <c r="AJ3454" i="7"/>
  <c r="AI3454" i="7"/>
  <c r="AH3454" i="7"/>
  <c r="AG3454" i="7"/>
  <c r="T3454" i="7"/>
  <c r="L3454" i="7"/>
  <c r="I3454" i="7"/>
  <c r="J3454" i="7" s="1"/>
  <c r="AR3453" i="7"/>
  <c r="AQ3453" i="7"/>
  <c r="AP3453" i="7"/>
  <c r="AO3453" i="7"/>
  <c r="AN3453" i="7"/>
  <c r="AM3453" i="7"/>
  <c r="AL3453" i="7"/>
  <c r="AK3453" i="7"/>
  <c r="AJ3453" i="7"/>
  <c r="AI3453" i="7"/>
  <c r="AH3453" i="7"/>
  <c r="AG3453" i="7"/>
  <c r="T3453" i="7"/>
  <c r="L3453" i="7"/>
  <c r="N3453" i="7" s="1"/>
  <c r="I3453" i="7"/>
  <c r="J3453" i="7" s="1"/>
  <c r="AR3452" i="7"/>
  <c r="AQ3452" i="7"/>
  <c r="AP3452" i="7"/>
  <c r="AO3452" i="7"/>
  <c r="AN3452" i="7"/>
  <c r="AM3452" i="7"/>
  <c r="AL3452" i="7"/>
  <c r="AK3452" i="7"/>
  <c r="AJ3452" i="7"/>
  <c r="AI3452" i="7"/>
  <c r="AH3452" i="7"/>
  <c r="AG3452" i="7"/>
  <c r="T3452" i="7"/>
  <c r="L3452" i="7"/>
  <c r="I3452" i="7"/>
  <c r="J3452" i="7" s="1"/>
  <c r="AR3451" i="7"/>
  <c r="AQ3451" i="7"/>
  <c r="AP3451" i="7"/>
  <c r="AO3451" i="7"/>
  <c r="AN3451" i="7"/>
  <c r="AM3451" i="7"/>
  <c r="AL3451" i="7"/>
  <c r="AK3451" i="7"/>
  <c r="AJ3451" i="7"/>
  <c r="AI3451" i="7"/>
  <c r="AH3451" i="7"/>
  <c r="AG3451" i="7"/>
  <c r="T3451" i="7"/>
  <c r="L3451" i="7"/>
  <c r="M3451" i="7" s="1"/>
  <c r="J3451" i="7"/>
  <c r="I3451" i="7"/>
  <c r="AR3450" i="7"/>
  <c r="AQ3450" i="7"/>
  <c r="AP3450" i="7"/>
  <c r="AO3450" i="7"/>
  <c r="AN3450" i="7"/>
  <c r="AM3450" i="7"/>
  <c r="AL3450" i="7"/>
  <c r="AK3450" i="7"/>
  <c r="AJ3450" i="7"/>
  <c r="AI3450" i="7"/>
  <c r="AH3450" i="7"/>
  <c r="AG3450" i="7"/>
  <c r="T3450" i="7"/>
  <c r="L3450" i="7"/>
  <c r="J3450" i="7"/>
  <c r="I3450" i="7"/>
  <c r="AR3449" i="7"/>
  <c r="AQ3449" i="7"/>
  <c r="AP3449" i="7"/>
  <c r="AO3449" i="7"/>
  <c r="AN3449" i="7"/>
  <c r="AM3449" i="7"/>
  <c r="AL3449" i="7"/>
  <c r="AK3449" i="7"/>
  <c r="AJ3449" i="7"/>
  <c r="AI3449" i="7"/>
  <c r="AH3449" i="7"/>
  <c r="AG3449" i="7"/>
  <c r="T3449" i="7"/>
  <c r="L3449" i="7"/>
  <c r="N3449" i="7" s="1"/>
  <c r="I3449" i="7"/>
  <c r="J3449" i="7" s="1"/>
  <c r="AR3448" i="7"/>
  <c r="AQ3448" i="7"/>
  <c r="AP3448" i="7"/>
  <c r="AO3448" i="7"/>
  <c r="AN3448" i="7"/>
  <c r="AM3448" i="7"/>
  <c r="AL3448" i="7"/>
  <c r="AK3448" i="7"/>
  <c r="AJ3448" i="7"/>
  <c r="AI3448" i="7"/>
  <c r="AH3448" i="7"/>
  <c r="AG3448" i="7"/>
  <c r="T3448" i="7"/>
  <c r="L3448" i="7"/>
  <c r="N3448" i="7" s="1"/>
  <c r="J3448" i="7"/>
  <c r="I3448" i="7"/>
  <c r="AR3447" i="7"/>
  <c r="AQ3447" i="7"/>
  <c r="AP3447" i="7"/>
  <c r="AO3447" i="7"/>
  <c r="AN3447" i="7"/>
  <c r="AM3447" i="7"/>
  <c r="AL3447" i="7"/>
  <c r="AK3447" i="7"/>
  <c r="AJ3447" i="7"/>
  <c r="AI3447" i="7"/>
  <c r="AH3447" i="7"/>
  <c r="AG3447" i="7"/>
  <c r="T3447" i="7"/>
  <c r="L3447" i="7"/>
  <c r="N3447" i="7" s="1"/>
  <c r="J3447" i="7"/>
  <c r="I3447" i="7"/>
  <c r="AR3446" i="7"/>
  <c r="AQ3446" i="7"/>
  <c r="AP3446" i="7"/>
  <c r="AO3446" i="7"/>
  <c r="AN3446" i="7"/>
  <c r="AM3446" i="7"/>
  <c r="AL3446" i="7"/>
  <c r="AK3446" i="7"/>
  <c r="AJ3446" i="7"/>
  <c r="AI3446" i="7"/>
  <c r="AH3446" i="7"/>
  <c r="AG3446" i="7"/>
  <c r="T3446" i="7"/>
  <c r="L3446" i="7"/>
  <c r="N3446" i="7" s="1"/>
  <c r="I3446" i="7"/>
  <c r="J3446" i="7" s="1"/>
  <c r="AR3445" i="7"/>
  <c r="AQ3445" i="7"/>
  <c r="AP3445" i="7"/>
  <c r="AO3445" i="7"/>
  <c r="AN3445" i="7"/>
  <c r="AM3445" i="7"/>
  <c r="AL3445" i="7"/>
  <c r="AK3445" i="7"/>
  <c r="AJ3445" i="7"/>
  <c r="AI3445" i="7"/>
  <c r="AH3445" i="7"/>
  <c r="AG3445" i="7"/>
  <c r="T3445" i="7"/>
  <c r="L3445" i="7"/>
  <c r="M3445" i="7" s="1"/>
  <c r="I3445" i="7"/>
  <c r="J3445" i="7" s="1"/>
  <c r="AR3444" i="7"/>
  <c r="AQ3444" i="7"/>
  <c r="AP3444" i="7"/>
  <c r="AO3444" i="7"/>
  <c r="AN3444" i="7"/>
  <c r="AM3444" i="7"/>
  <c r="AL3444" i="7"/>
  <c r="AK3444" i="7"/>
  <c r="AJ3444" i="7"/>
  <c r="AI3444" i="7"/>
  <c r="AH3444" i="7"/>
  <c r="AG3444" i="7"/>
  <c r="T3444" i="7"/>
  <c r="L3444" i="7"/>
  <c r="N3444" i="7" s="1"/>
  <c r="J3444" i="7"/>
  <c r="I3444" i="7"/>
  <c r="AR3443" i="7"/>
  <c r="AQ3443" i="7"/>
  <c r="AP3443" i="7"/>
  <c r="AO3443" i="7"/>
  <c r="AN3443" i="7"/>
  <c r="AM3443" i="7"/>
  <c r="AL3443" i="7"/>
  <c r="AK3443" i="7"/>
  <c r="AJ3443" i="7"/>
  <c r="AI3443" i="7"/>
  <c r="AH3443" i="7"/>
  <c r="AG3443" i="7"/>
  <c r="T3443" i="7"/>
  <c r="L3443" i="7"/>
  <c r="M3443" i="7" s="1"/>
  <c r="I3443" i="7"/>
  <c r="J3443" i="7" s="1"/>
  <c r="AR3442" i="7"/>
  <c r="AQ3442" i="7"/>
  <c r="AP3442" i="7"/>
  <c r="AO3442" i="7"/>
  <c r="AN3442" i="7"/>
  <c r="AM3442" i="7"/>
  <c r="AL3442" i="7"/>
  <c r="AK3442" i="7"/>
  <c r="AJ3442" i="7"/>
  <c r="AI3442" i="7"/>
  <c r="AH3442" i="7"/>
  <c r="AG3442" i="7"/>
  <c r="T3442" i="7"/>
  <c r="L3442" i="7"/>
  <c r="N3442" i="7" s="1"/>
  <c r="I3442" i="7"/>
  <c r="J3442" i="7" s="1"/>
  <c r="AR3441" i="7"/>
  <c r="AQ3441" i="7"/>
  <c r="AP3441" i="7"/>
  <c r="AO3441" i="7"/>
  <c r="AN3441" i="7"/>
  <c r="AM3441" i="7"/>
  <c r="AL3441" i="7"/>
  <c r="AK3441" i="7"/>
  <c r="AJ3441" i="7"/>
  <c r="AI3441" i="7"/>
  <c r="AH3441" i="7"/>
  <c r="AG3441" i="7"/>
  <c r="T3441" i="7"/>
  <c r="L3441" i="7"/>
  <c r="N3441" i="7" s="1"/>
  <c r="I3441" i="7"/>
  <c r="J3441" i="7" s="1"/>
  <c r="AR3440" i="7"/>
  <c r="AQ3440" i="7"/>
  <c r="AP3440" i="7"/>
  <c r="AO3440" i="7"/>
  <c r="AN3440" i="7"/>
  <c r="AM3440" i="7"/>
  <c r="AL3440" i="7"/>
  <c r="AK3440" i="7"/>
  <c r="AJ3440" i="7"/>
  <c r="AI3440" i="7"/>
  <c r="AH3440" i="7"/>
  <c r="AG3440" i="7"/>
  <c r="T3440" i="7"/>
  <c r="L3440" i="7"/>
  <c r="N3440" i="7" s="1"/>
  <c r="J3440" i="7"/>
  <c r="I3440" i="7"/>
  <c r="AR3439" i="7"/>
  <c r="AQ3439" i="7"/>
  <c r="AP3439" i="7"/>
  <c r="AO3439" i="7"/>
  <c r="AN3439" i="7"/>
  <c r="AM3439" i="7"/>
  <c r="AL3439" i="7"/>
  <c r="AK3439" i="7"/>
  <c r="AJ3439" i="7"/>
  <c r="AI3439" i="7"/>
  <c r="AH3439" i="7"/>
  <c r="AG3439" i="7"/>
  <c r="T3439" i="7"/>
  <c r="L3439" i="7"/>
  <c r="J3439" i="7"/>
  <c r="I3439" i="7"/>
  <c r="AR3438" i="7"/>
  <c r="AQ3438" i="7"/>
  <c r="AP3438" i="7"/>
  <c r="AO3438" i="7"/>
  <c r="AN3438" i="7"/>
  <c r="AM3438" i="7"/>
  <c r="AL3438" i="7"/>
  <c r="AK3438" i="7"/>
  <c r="AJ3438" i="7"/>
  <c r="AI3438" i="7"/>
  <c r="AH3438" i="7"/>
  <c r="AG3438" i="7"/>
  <c r="T3438" i="7"/>
  <c r="L3438" i="7"/>
  <c r="M3438" i="7" s="1"/>
  <c r="I3438" i="7"/>
  <c r="J3438" i="7" s="1"/>
  <c r="AR3437" i="7"/>
  <c r="AQ3437" i="7"/>
  <c r="AP3437" i="7"/>
  <c r="AO3437" i="7"/>
  <c r="AN3437" i="7"/>
  <c r="AM3437" i="7"/>
  <c r="AL3437" i="7"/>
  <c r="AK3437" i="7"/>
  <c r="AJ3437" i="7"/>
  <c r="AI3437" i="7"/>
  <c r="AH3437" i="7"/>
  <c r="AG3437" i="7"/>
  <c r="T3437" i="7"/>
  <c r="L3437" i="7"/>
  <c r="N3437" i="7" s="1"/>
  <c r="I3437" i="7"/>
  <c r="J3437" i="7" s="1"/>
  <c r="AR3436" i="7"/>
  <c r="AQ3436" i="7"/>
  <c r="AP3436" i="7"/>
  <c r="AO3436" i="7"/>
  <c r="AN3436" i="7"/>
  <c r="AM3436" i="7"/>
  <c r="AL3436" i="7"/>
  <c r="AK3436" i="7"/>
  <c r="AJ3436" i="7"/>
  <c r="AI3436" i="7"/>
  <c r="AH3436" i="7"/>
  <c r="AG3436" i="7"/>
  <c r="T3436" i="7"/>
  <c r="L3436" i="7"/>
  <c r="J3436" i="7"/>
  <c r="I3436" i="7"/>
  <c r="AR3435" i="7"/>
  <c r="AQ3435" i="7"/>
  <c r="AP3435" i="7"/>
  <c r="AO3435" i="7"/>
  <c r="AN3435" i="7"/>
  <c r="AM3435" i="7"/>
  <c r="AL3435" i="7"/>
  <c r="AK3435" i="7"/>
  <c r="AJ3435" i="7"/>
  <c r="AI3435" i="7"/>
  <c r="AH3435" i="7"/>
  <c r="AG3435" i="7"/>
  <c r="T3435" i="7"/>
  <c r="L3435" i="7"/>
  <c r="N3435" i="7" s="1"/>
  <c r="I3435" i="7"/>
  <c r="J3435" i="7" s="1"/>
  <c r="AR3434" i="7"/>
  <c r="AQ3434" i="7"/>
  <c r="AP3434" i="7"/>
  <c r="AO3434" i="7"/>
  <c r="AN3434" i="7"/>
  <c r="AM3434" i="7"/>
  <c r="AL3434" i="7"/>
  <c r="AK3434" i="7"/>
  <c r="AJ3434" i="7"/>
  <c r="AI3434" i="7"/>
  <c r="AH3434" i="7"/>
  <c r="AG3434" i="7"/>
  <c r="T3434" i="7"/>
  <c r="L3434" i="7"/>
  <c r="I3434" i="7"/>
  <c r="J3434" i="7" s="1"/>
  <c r="AR3433" i="7"/>
  <c r="AQ3433" i="7"/>
  <c r="AP3433" i="7"/>
  <c r="AO3433" i="7"/>
  <c r="AN3433" i="7"/>
  <c r="AM3433" i="7"/>
  <c r="AL3433" i="7"/>
  <c r="AK3433" i="7"/>
  <c r="AJ3433" i="7"/>
  <c r="AI3433" i="7"/>
  <c r="AH3433" i="7"/>
  <c r="AG3433" i="7"/>
  <c r="T3433" i="7"/>
  <c r="L3433" i="7"/>
  <c r="N3433" i="7" s="1"/>
  <c r="J3433" i="7"/>
  <c r="I3433" i="7"/>
  <c r="AR3432" i="7"/>
  <c r="AQ3432" i="7"/>
  <c r="AP3432" i="7"/>
  <c r="AO3432" i="7"/>
  <c r="AN3432" i="7"/>
  <c r="AM3432" i="7"/>
  <c r="AL3432" i="7"/>
  <c r="AK3432" i="7"/>
  <c r="AJ3432" i="7"/>
  <c r="AI3432" i="7"/>
  <c r="AH3432" i="7"/>
  <c r="AG3432" i="7"/>
  <c r="T3432" i="7"/>
  <c r="L3432" i="7"/>
  <c r="I3432" i="7"/>
  <c r="J3432" i="7" s="1"/>
  <c r="AR3431" i="7"/>
  <c r="AQ3431" i="7"/>
  <c r="AP3431" i="7"/>
  <c r="AO3431" i="7"/>
  <c r="AN3431" i="7"/>
  <c r="AM3431" i="7"/>
  <c r="AL3431" i="7"/>
  <c r="AK3431" i="7"/>
  <c r="AJ3431" i="7"/>
  <c r="AI3431" i="7"/>
  <c r="AH3431" i="7"/>
  <c r="AG3431" i="7"/>
  <c r="T3431" i="7"/>
  <c r="L3431" i="7"/>
  <c r="N3431" i="7" s="1"/>
  <c r="J3431" i="7"/>
  <c r="I3431" i="7"/>
  <c r="AR3430" i="7"/>
  <c r="AQ3430" i="7"/>
  <c r="AP3430" i="7"/>
  <c r="AO3430" i="7"/>
  <c r="AN3430" i="7"/>
  <c r="AM3430" i="7"/>
  <c r="AL3430" i="7"/>
  <c r="AK3430" i="7"/>
  <c r="AJ3430" i="7"/>
  <c r="AI3430" i="7"/>
  <c r="AH3430" i="7"/>
  <c r="AG3430" i="7"/>
  <c r="T3430" i="7"/>
  <c r="L3430" i="7"/>
  <c r="I3430" i="7"/>
  <c r="J3430" i="7" s="1"/>
  <c r="AR3429" i="7"/>
  <c r="AQ3429" i="7"/>
  <c r="AP3429" i="7"/>
  <c r="AO3429" i="7"/>
  <c r="AN3429" i="7"/>
  <c r="AM3429" i="7"/>
  <c r="AL3429" i="7"/>
  <c r="AK3429" i="7"/>
  <c r="AJ3429" i="7"/>
  <c r="AI3429" i="7"/>
  <c r="AH3429" i="7"/>
  <c r="AG3429" i="7"/>
  <c r="T3429" i="7"/>
  <c r="L3429" i="7"/>
  <c r="M3429" i="7" s="1"/>
  <c r="I3429" i="7"/>
  <c r="J3429" i="7" s="1"/>
  <c r="AR3428" i="7"/>
  <c r="AQ3428" i="7"/>
  <c r="AP3428" i="7"/>
  <c r="AO3428" i="7"/>
  <c r="AN3428" i="7"/>
  <c r="AM3428" i="7"/>
  <c r="AL3428" i="7"/>
  <c r="AK3428" i="7"/>
  <c r="AJ3428" i="7"/>
  <c r="AI3428" i="7"/>
  <c r="AH3428" i="7"/>
  <c r="AG3428" i="7"/>
  <c r="T3428" i="7"/>
  <c r="L3428" i="7"/>
  <c r="M3428" i="7" s="1"/>
  <c r="J3428" i="7"/>
  <c r="I3428" i="7"/>
  <c r="AR3427" i="7"/>
  <c r="AQ3427" i="7"/>
  <c r="AP3427" i="7"/>
  <c r="AO3427" i="7"/>
  <c r="AN3427" i="7"/>
  <c r="AM3427" i="7"/>
  <c r="AL3427" i="7"/>
  <c r="AK3427" i="7"/>
  <c r="AJ3427" i="7"/>
  <c r="AI3427" i="7"/>
  <c r="AH3427" i="7"/>
  <c r="AG3427" i="7"/>
  <c r="T3427" i="7"/>
  <c r="L3427" i="7"/>
  <c r="I3427" i="7"/>
  <c r="J3427" i="7" s="1"/>
  <c r="AR3426" i="7"/>
  <c r="AQ3426" i="7"/>
  <c r="AP3426" i="7"/>
  <c r="AO3426" i="7"/>
  <c r="AN3426" i="7"/>
  <c r="AM3426" i="7"/>
  <c r="AL3426" i="7"/>
  <c r="AK3426" i="7"/>
  <c r="AJ3426" i="7"/>
  <c r="AI3426" i="7"/>
  <c r="AH3426" i="7"/>
  <c r="AG3426" i="7"/>
  <c r="T3426" i="7"/>
  <c r="L3426" i="7"/>
  <c r="N3426" i="7" s="1"/>
  <c r="J3426" i="7"/>
  <c r="I3426" i="7"/>
  <c r="AR3425" i="7"/>
  <c r="AQ3425" i="7"/>
  <c r="AP3425" i="7"/>
  <c r="AO3425" i="7"/>
  <c r="AN3425" i="7"/>
  <c r="AM3425" i="7"/>
  <c r="AL3425" i="7"/>
  <c r="AK3425" i="7"/>
  <c r="AJ3425" i="7"/>
  <c r="AI3425" i="7"/>
  <c r="AH3425" i="7"/>
  <c r="AG3425" i="7"/>
  <c r="T3425" i="7"/>
  <c r="L3425" i="7"/>
  <c r="N3425" i="7" s="1"/>
  <c r="I3425" i="7"/>
  <c r="J3425" i="7" s="1"/>
  <c r="AR3424" i="7"/>
  <c r="AQ3424" i="7"/>
  <c r="AP3424" i="7"/>
  <c r="AO3424" i="7"/>
  <c r="AN3424" i="7"/>
  <c r="AM3424" i="7"/>
  <c r="AL3424" i="7"/>
  <c r="AK3424" i="7"/>
  <c r="AJ3424" i="7"/>
  <c r="AI3424" i="7"/>
  <c r="AH3424" i="7"/>
  <c r="AG3424" i="7"/>
  <c r="T3424" i="7"/>
  <c r="L3424" i="7"/>
  <c r="N3424" i="7" s="1"/>
  <c r="I3424" i="7"/>
  <c r="J3424" i="7" s="1"/>
  <c r="AR3423" i="7"/>
  <c r="AQ3423" i="7"/>
  <c r="AP3423" i="7"/>
  <c r="AO3423" i="7"/>
  <c r="AN3423" i="7"/>
  <c r="AM3423" i="7"/>
  <c r="AL3423" i="7"/>
  <c r="AK3423" i="7"/>
  <c r="AJ3423" i="7"/>
  <c r="AI3423" i="7"/>
  <c r="AH3423" i="7"/>
  <c r="AG3423" i="7"/>
  <c r="T3423" i="7"/>
  <c r="L3423" i="7"/>
  <c r="N3423" i="7" s="1"/>
  <c r="J3423" i="7"/>
  <c r="I3423" i="7"/>
  <c r="AR3422" i="7"/>
  <c r="AQ3422" i="7"/>
  <c r="AP3422" i="7"/>
  <c r="AO3422" i="7"/>
  <c r="AN3422" i="7"/>
  <c r="AM3422" i="7"/>
  <c r="AL3422" i="7"/>
  <c r="AK3422" i="7"/>
  <c r="AJ3422" i="7"/>
  <c r="AI3422" i="7"/>
  <c r="AH3422" i="7"/>
  <c r="AG3422" i="7"/>
  <c r="T3422" i="7"/>
  <c r="L3422" i="7"/>
  <c r="N3422" i="7" s="1"/>
  <c r="I3422" i="7"/>
  <c r="J3422" i="7" s="1"/>
  <c r="AR3421" i="7"/>
  <c r="AQ3421" i="7"/>
  <c r="AP3421" i="7"/>
  <c r="AO3421" i="7"/>
  <c r="AN3421" i="7"/>
  <c r="AM3421" i="7"/>
  <c r="AL3421" i="7"/>
  <c r="AK3421" i="7"/>
  <c r="AJ3421" i="7"/>
  <c r="AI3421" i="7"/>
  <c r="AH3421" i="7"/>
  <c r="AG3421" i="7"/>
  <c r="T3421" i="7"/>
  <c r="L3421" i="7"/>
  <c r="I3421" i="7"/>
  <c r="J3421" i="7" s="1"/>
  <c r="AR3420" i="7"/>
  <c r="AQ3420" i="7"/>
  <c r="AP3420" i="7"/>
  <c r="AO3420" i="7"/>
  <c r="AN3420" i="7"/>
  <c r="AM3420" i="7"/>
  <c r="AL3420" i="7"/>
  <c r="AK3420" i="7"/>
  <c r="AJ3420" i="7"/>
  <c r="AI3420" i="7"/>
  <c r="AH3420" i="7"/>
  <c r="AG3420" i="7"/>
  <c r="T3420" i="7"/>
  <c r="L3420" i="7"/>
  <c r="I3420" i="7"/>
  <c r="J3420" i="7" s="1"/>
  <c r="AR3419" i="7"/>
  <c r="AQ3419" i="7"/>
  <c r="AP3419" i="7"/>
  <c r="AO3419" i="7"/>
  <c r="AN3419" i="7"/>
  <c r="AM3419" i="7"/>
  <c r="AL3419" i="7"/>
  <c r="AK3419" i="7"/>
  <c r="AJ3419" i="7"/>
  <c r="AI3419" i="7"/>
  <c r="AH3419" i="7"/>
  <c r="AG3419" i="7"/>
  <c r="T3419" i="7"/>
  <c r="L3419" i="7"/>
  <c r="N3419" i="7" s="1"/>
  <c r="J3419" i="7"/>
  <c r="I3419" i="7"/>
  <c r="AR3418" i="7"/>
  <c r="AQ3418" i="7"/>
  <c r="AP3418" i="7"/>
  <c r="AO3418" i="7"/>
  <c r="AN3418" i="7"/>
  <c r="AM3418" i="7"/>
  <c r="AL3418" i="7"/>
  <c r="AK3418" i="7"/>
  <c r="AJ3418" i="7"/>
  <c r="AI3418" i="7"/>
  <c r="AH3418" i="7"/>
  <c r="AG3418" i="7"/>
  <c r="T3418" i="7"/>
  <c r="L3418" i="7"/>
  <c r="J3418" i="7"/>
  <c r="I3418" i="7"/>
  <c r="AR3417" i="7"/>
  <c r="AQ3417" i="7"/>
  <c r="AP3417" i="7"/>
  <c r="AO3417" i="7"/>
  <c r="AN3417" i="7"/>
  <c r="AM3417" i="7"/>
  <c r="AL3417" i="7"/>
  <c r="AK3417" i="7"/>
  <c r="AJ3417" i="7"/>
  <c r="AI3417" i="7"/>
  <c r="AH3417" i="7"/>
  <c r="AG3417" i="7"/>
  <c r="T3417" i="7"/>
  <c r="L3417" i="7"/>
  <c r="N3417" i="7" s="1"/>
  <c r="I3417" i="7"/>
  <c r="J3417" i="7" s="1"/>
  <c r="AR3416" i="7"/>
  <c r="AQ3416" i="7"/>
  <c r="AP3416" i="7"/>
  <c r="AO3416" i="7"/>
  <c r="AN3416" i="7"/>
  <c r="AM3416" i="7"/>
  <c r="AL3416" i="7"/>
  <c r="AK3416" i="7"/>
  <c r="AJ3416" i="7"/>
  <c r="AI3416" i="7"/>
  <c r="AH3416" i="7"/>
  <c r="AG3416" i="7"/>
  <c r="T3416" i="7"/>
  <c r="L3416" i="7"/>
  <c r="J3416" i="7"/>
  <c r="I3416" i="7"/>
  <c r="AR3415" i="7"/>
  <c r="AQ3415" i="7"/>
  <c r="AP3415" i="7"/>
  <c r="AO3415" i="7"/>
  <c r="AN3415" i="7"/>
  <c r="AM3415" i="7"/>
  <c r="AL3415" i="7"/>
  <c r="AK3415" i="7"/>
  <c r="AJ3415" i="7"/>
  <c r="AI3415" i="7"/>
  <c r="AH3415" i="7"/>
  <c r="AG3415" i="7"/>
  <c r="T3415" i="7"/>
  <c r="L3415" i="7"/>
  <c r="N3415" i="7" s="1"/>
  <c r="J3415" i="7"/>
  <c r="I3415" i="7"/>
  <c r="AR3414" i="7"/>
  <c r="AQ3414" i="7"/>
  <c r="AP3414" i="7"/>
  <c r="AO3414" i="7"/>
  <c r="AN3414" i="7"/>
  <c r="AM3414" i="7"/>
  <c r="AL3414" i="7"/>
  <c r="AK3414" i="7"/>
  <c r="AJ3414" i="7"/>
  <c r="AI3414" i="7"/>
  <c r="AH3414" i="7"/>
  <c r="AG3414" i="7"/>
  <c r="T3414" i="7"/>
  <c r="L3414" i="7"/>
  <c r="N3414" i="7" s="1"/>
  <c r="I3414" i="7"/>
  <c r="J3414" i="7" s="1"/>
  <c r="AR3413" i="7"/>
  <c r="AQ3413" i="7"/>
  <c r="AP3413" i="7"/>
  <c r="AO3413" i="7"/>
  <c r="AN3413" i="7"/>
  <c r="AM3413" i="7"/>
  <c r="AL3413" i="7"/>
  <c r="AK3413" i="7"/>
  <c r="AJ3413" i="7"/>
  <c r="AI3413" i="7"/>
  <c r="AH3413" i="7"/>
  <c r="AG3413" i="7"/>
  <c r="T3413" i="7"/>
  <c r="L3413" i="7"/>
  <c r="M3413" i="7" s="1"/>
  <c r="I3413" i="7"/>
  <c r="J3413" i="7" s="1"/>
  <c r="AR3412" i="7"/>
  <c r="AQ3412" i="7"/>
  <c r="AP3412" i="7"/>
  <c r="AO3412" i="7"/>
  <c r="AN3412" i="7"/>
  <c r="AM3412" i="7"/>
  <c r="AL3412" i="7"/>
  <c r="AK3412" i="7"/>
  <c r="AJ3412" i="7"/>
  <c r="AI3412" i="7"/>
  <c r="AH3412" i="7"/>
  <c r="AG3412" i="7"/>
  <c r="T3412" i="7"/>
  <c r="L3412" i="7"/>
  <c r="N3412" i="7" s="1"/>
  <c r="J3412" i="7"/>
  <c r="I3412" i="7"/>
  <c r="AR3411" i="7"/>
  <c r="AQ3411" i="7"/>
  <c r="AP3411" i="7"/>
  <c r="AO3411" i="7"/>
  <c r="AN3411" i="7"/>
  <c r="AM3411" i="7"/>
  <c r="AL3411" i="7"/>
  <c r="AK3411" i="7"/>
  <c r="AJ3411" i="7"/>
  <c r="AI3411" i="7"/>
  <c r="AH3411" i="7"/>
  <c r="AG3411" i="7"/>
  <c r="T3411" i="7"/>
  <c r="L3411" i="7"/>
  <c r="M3411" i="7" s="1"/>
  <c r="I3411" i="7"/>
  <c r="J3411" i="7" s="1"/>
  <c r="AR3410" i="7"/>
  <c r="AQ3410" i="7"/>
  <c r="AP3410" i="7"/>
  <c r="AO3410" i="7"/>
  <c r="AN3410" i="7"/>
  <c r="AM3410" i="7"/>
  <c r="AL3410" i="7"/>
  <c r="AK3410" i="7"/>
  <c r="AJ3410" i="7"/>
  <c r="AI3410" i="7"/>
  <c r="AH3410" i="7"/>
  <c r="AG3410" i="7"/>
  <c r="T3410" i="7"/>
  <c r="L3410" i="7"/>
  <c r="N3410" i="7" s="1"/>
  <c r="J3410" i="7"/>
  <c r="I3410" i="7"/>
  <c r="AR3409" i="7"/>
  <c r="AQ3409" i="7"/>
  <c r="AP3409" i="7"/>
  <c r="AO3409" i="7"/>
  <c r="AN3409" i="7"/>
  <c r="AM3409" i="7"/>
  <c r="AL3409" i="7"/>
  <c r="AK3409" i="7"/>
  <c r="AJ3409" i="7"/>
  <c r="AI3409" i="7"/>
  <c r="AH3409" i="7"/>
  <c r="AG3409" i="7"/>
  <c r="T3409" i="7"/>
  <c r="L3409" i="7"/>
  <c r="N3409" i="7" s="1"/>
  <c r="I3409" i="7"/>
  <c r="J3409" i="7" s="1"/>
  <c r="AR3408" i="7"/>
  <c r="AQ3408" i="7"/>
  <c r="AP3408" i="7"/>
  <c r="AO3408" i="7"/>
  <c r="AN3408" i="7"/>
  <c r="AM3408" i="7"/>
  <c r="AL3408" i="7"/>
  <c r="AK3408" i="7"/>
  <c r="AJ3408" i="7"/>
  <c r="AI3408" i="7"/>
  <c r="AH3408" i="7"/>
  <c r="AG3408" i="7"/>
  <c r="T3408" i="7"/>
  <c r="L3408" i="7"/>
  <c r="M3408" i="7" s="1"/>
  <c r="J3408" i="7"/>
  <c r="I3408" i="7"/>
  <c r="AR3407" i="7"/>
  <c r="AQ3407" i="7"/>
  <c r="AP3407" i="7"/>
  <c r="AO3407" i="7"/>
  <c r="AN3407" i="7"/>
  <c r="AM3407" i="7"/>
  <c r="AL3407" i="7"/>
  <c r="AK3407" i="7"/>
  <c r="AJ3407" i="7"/>
  <c r="AI3407" i="7"/>
  <c r="AH3407" i="7"/>
  <c r="AG3407" i="7"/>
  <c r="T3407" i="7"/>
  <c r="L3407" i="7"/>
  <c r="N3407" i="7" s="1"/>
  <c r="J3407" i="7"/>
  <c r="I3407" i="7"/>
  <c r="AR3406" i="7"/>
  <c r="AQ3406" i="7"/>
  <c r="AP3406" i="7"/>
  <c r="AO3406" i="7"/>
  <c r="AN3406" i="7"/>
  <c r="AM3406" i="7"/>
  <c r="AL3406" i="7"/>
  <c r="AK3406" i="7"/>
  <c r="AJ3406" i="7"/>
  <c r="AI3406" i="7"/>
  <c r="AH3406" i="7"/>
  <c r="AG3406" i="7"/>
  <c r="T3406" i="7"/>
  <c r="L3406" i="7"/>
  <c r="N3406" i="7" s="1"/>
  <c r="I3406" i="7"/>
  <c r="J3406" i="7" s="1"/>
  <c r="AR3405" i="7"/>
  <c r="AQ3405" i="7"/>
  <c r="AP3405" i="7"/>
  <c r="AO3405" i="7"/>
  <c r="AN3405" i="7"/>
  <c r="AM3405" i="7"/>
  <c r="AL3405" i="7"/>
  <c r="AK3405" i="7"/>
  <c r="AJ3405" i="7"/>
  <c r="AI3405" i="7"/>
  <c r="AH3405" i="7"/>
  <c r="AG3405" i="7"/>
  <c r="T3405" i="7"/>
  <c r="L3405" i="7"/>
  <c r="I3405" i="7"/>
  <c r="J3405" i="7" s="1"/>
  <c r="AR3404" i="7"/>
  <c r="AQ3404" i="7"/>
  <c r="AP3404" i="7"/>
  <c r="AO3404" i="7"/>
  <c r="AN3404" i="7"/>
  <c r="AM3404" i="7"/>
  <c r="AL3404" i="7"/>
  <c r="AK3404" i="7"/>
  <c r="AJ3404" i="7"/>
  <c r="AI3404" i="7"/>
  <c r="AH3404" i="7"/>
  <c r="AG3404" i="7"/>
  <c r="T3404" i="7"/>
  <c r="L3404" i="7"/>
  <c r="J3404" i="7"/>
  <c r="I3404" i="7"/>
  <c r="AR3403" i="7"/>
  <c r="AQ3403" i="7"/>
  <c r="AP3403" i="7"/>
  <c r="AO3403" i="7"/>
  <c r="AN3403" i="7"/>
  <c r="AM3403" i="7"/>
  <c r="AL3403" i="7"/>
  <c r="AK3403" i="7"/>
  <c r="AJ3403" i="7"/>
  <c r="AI3403" i="7"/>
  <c r="AH3403" i="7"/>
  <c r="AG3403" i="7"/>
  <c r="T3403" i="7"/>
  <c r="L3403" i="7"/>
  <c r="N3403" i="7" s="1"/>
  <c r="I3403" i="7"/>
  <c r="J3403" i="7" s="1"/>
  <c r="AR3402" i="7"/>
  <c r="AQ3402" i="7"/>
  <c r="AP3402" i="7"/>
  <c r="AO3402" i="7"/>
  <c r="AN3402" i="7"/>
  <c r="AM3402" i="7"/>
  <c r="AL3402" i="7"/>
  <c r="AK3402" i="7"/>
  <c r="AJ3402" i="7"/>
  <c r="AI3402" i="7"/>
  <c r="AH3402" i="7"/>
  <c r="AG3402" i="7"/>
  <c r="T3402" i="7"/>
  <c r="L3402" i="7"/>
  <c r="M3402" i="7" s="1"/>
  <c r="I3402" i="7"/>
  <c r="J3402" i="7" s="1"/>
  <c r="AR3401" i="7"/>
  <c r="AQ3401" i="7"/>
  <c r="AP3401" i="7"/>
  <c r="AO3401" i="7"/>
  <c r="AN3401" i="7"/>
  <c r="AM3401" i="7"/>
  <c r="AL3401" i="7"/>
  <c r="AK3401" i="7"/>
  <c r="AJ3401" i="7"/>
  <c r="AI3401" i="7"/>
  <c r="AH3401" i="7"/>
  <c r="AG3401" i="7"/>
  <c r="T3401" i="7"/>
  <c r="L3401" i="7"/>
  <c r="N3401" i="7" s="1"/>
  <c r="J3401" i="7"/>
  <c r="I3401" i="7"/>
  <c r="AR3400" i="7"/>
  <c r="AQ3400" i="7"/>
  <c r="AP3400" i="7"/>
  <c r="AO3400" i="7"/>
  <c r="AN3400" i="7"/>
  <c r="AM3400" i="7"/>
  <c r="AL3400" i="7"/>
  <c r="AK3400" i="7"/>
  <c r="AJ3400" i="7"/>
  <c r="AI3400" i="7"/>
  <c r="AH3400" i="7"/>
  <c r="AG3400" i="7"/>
  <c r="T3400" i="7"/>
  <c r="L3400" i="7"/>
  <c r="N3400" i="7" s="1"/>
  <c r="I3400" i="7"/>
  <c r="J3400" i="7" s="1"/>
  <c r="AR3399" i="7"/>
  <c r="AQ3399" i="7"/>
  <c r="AP3399" i="7"/>
  <c r="AO3399" i="7"/>
  <c r="AN3399" i="7"/>
  <c r="AM3399" i="7"/>
  <c r="AL3399" i="7"/>
  <c r="AK3399" i="7"/>
  <c r="AJ3399" i="7"/>
  <c r="AI3399" i="7"/>
  <c r="AH3399" i="7"/>
  <c r="AG3399" i="7"/>
  <c r="T3399" i="7"/>
  <c r="L3399" i="7"/>
  <c r="N3399" i="7" s="1"/>
  <c r="J3399" i="7"/>
  <c r="I3399" i="7"/>
  <c r="AR3398" i="7"/>
  <c r="AQ3398" i="7"/>
  <c r="AP3398" i="7"/>
  <c r="AO3398" i="7"/>
  <c r="AN3398" i="7"/>
  <c r="AM3398" i="7"/>
  <c r="AL3398" i="7"/>
  <c r="AK3398" i="7"/>
  <c r="AJ3398" i="7"/>
  <c r="AI3398" i="7"/>
  <c r="AH3398" i="7"/>
  <c r="AG3398" i="7"/>
  <c r="T3398" i="7"/>
  <c r="L3398" i="7"/>
  <c r="N3398" i="7" s="1"/>
  <c r="I3398" i="7"/>
  <c r="J3398" i="7" s="1"/>
  <c r="AR3397" i="7"/>
  <c r="AQ3397" i="7"/>
  <c r="AP3397" i="7"/>
  <c r="AO3397" i="7"/>
  <c r="AN3397" i="7"/>
  <c r="AM3397" i="7"/>
  <c r="AL3397" i="7"/>
  <c r="AK3397" i="7"/>
  <c r="AJ3397" i="7"/>
  <c r="AI3397" i="7"/>
  <c r="AH3397" i="7"/>
  <c r="AG3397" i="7"/>
  <c r="T3397" i="7"/>
  <c r="L3397" i="7"/>
  <c r="M3397" i="7" s="1"/>
  <c r="I3397" i="7"/>
  <c r="J3397" i="7" s="1"/>
  <c r="AR3396" i="7"/>
  <c r="AQ3396" i="7"/>
  <c r="AP3396" i="7"/>
  <c r="AO3396" i="7"/>
  <c r="AN3396" i="7"/>
  <c r="AM3396" i="7"/>
  <c r="AL3396" i="7"/>
  <c r="AK3396" i="7"/>
  <c r="AJ3396" i="7"/>
  <c r="AI3396" i="7"/>
  <c r="AH3396" i="7"/>
  <c r="AG3396" i="7"/>
  <c r="T3396" i="7"/>
  <c r="L3396" i="7"/>
  <c r="J3396" i="7"/>
  <c r="I3396" i="7"/>
  <c r="AR3395" i="7"/>
  <c r="AQ3395" i="7"/>
  <c r="AP3395" i="7"/>
  <c r="AO3395" i="7"/>
  <c r="AN3395" i="7"/>
  <c r="AM3395" i="7"/>
  <c r="AL3395" i="7"/>
  <c r="AK3395" i="7"/>
  <c r="AJ3395" i="7"/>
  <c r="AI3395" i="7"/>
  <c r="AH3395" i="7"/>
  <c r="AG3395" i="7"/>
  <c r="T3395" i="7"/>
  <c r="L3395" i="7"/>
  <c r="I3395" i="7"/>
  <c r="J3395" i="7" s="1"/>
  <c r="AR3394" i="7"/>
  <c r="AQ3394" i="7"/>
  <c r="AP3394" i="7"/>
  <c r="AO3394" i="7"/>
  <c r="AN3394" i="7"/>
  <c r="AM3394" i="7"/>
  <c r="AL3394" i="7"/>
  <c r="AK3394" i="7"/>
  <c r="AJ3394" i="7"/>
  <c r="AI3394" i="7"/>
  <c r="AH3394" i="7"/>
  <c r="AG3394" i="7"/>
  <c r="T3394" i="7"/>
  <c r="L3394" i="7"/>
  <c r="N3394" i="7" s="1"/>
  <c r="J3394" i="7"/>
  <c r="I3394" i="7"/>
  <c r="AR3393" i="7"/>
  <c r="AQ3393" i="7"/>
  <c r="AP3393" i="7"/>
  <c r="AO3393" i="7"/>
  <c r="AN3393" i="7"/>
  <c r="AM3393" i="7"/>
  <c r="AL3393" i="7"/>
  <c r="AK3393" i="7"/>
  <c r="AJ3393" i="7"/>
  <c r="AI3393" i="7"/>
  <c r="AH3393" i="7"/>
  <c r="AG3393" i="7"/>
  <c r="T3393" i="7"/>
  <c r="L3393" i="7"/>
  <c r="M3393" i="7" s="1"/>
  <c r="I3393" i="7"/>
  <c r="J3393" i="7" s="1"/>
  <c r="AR3392" i="7"/>
  <c r="AQ3392" i="7"/>
  <c r="AP3392" i="7"/>
  <c r="AO3392" i="7"/>
  <c r="AN3392" i="7"/>
  <c r="AM3392" i="7"/>
  <c r="AL3392" i="7"/>
  <c r="AK3392" i="7"/>
  <c r="AJ3392" i="7"/>
  <c r="AI3392" i="7"/>
  <c r="AH3392" i="7"/>
  <c r="AG3392" i="7"/>
  <c r="T3392" i="7"/>
  <c r="L3392" i="7"/>
  <c r="N3392" i="7" s="1"/>
  <c r="I3392" i="7"/>
  <c r="J3392" i="7" s="1"/>
  <c r="AR3391" i="7"/>
  <c r="AQ3391" i="7"/>
  <c r="AP3391" i="7"/>
  <c r="AO3391" i="7"/>
  <c r="AN3391" i="7"/>
  <c r="AM3391" i="7"/>
  <c r="AL3391" i="7"/>
  <c r="AK3391" i="7"/>
  <c r="AJ3391" i="7"/>
  <c r="AI3391" i="7"/>
  <c r="AH3391" i="7"/>
  <c r="AG3391" i="7"/>
  <c r="T3391" i="7"/>
  <c r="L3391" i="7"/>
  <c r="N3391" i="7" s="1"/>
  <c r="J3391" i="7"/>
  <c r="I3391" i="7"/>
  <c r="AR3390" i="7"/>
  <c r="AQ3390" i="7"/>
  <c r="AP3390" i="7"/>
  <c r="AO3390" i="7"/>
  <c r="AN3390" i="7"/>
  <c r="AM3390" i="7"/>
  <c r="AL3390" i="7"/>
  <c r="AK3390" i="7"/>
  <c r="AJ3390" i="7"/>
  <c r="AI3390" i="7"/>
  <c r="AH3390" i="7"/>
  <c r="AG3390" i="7"/>
  <c r="T3390" i="7"/>
  <c r="L3390" i="7"/>
  <c r="M3390" i="7" s="1"/>
  <c r="I3390" i="7"/>
  <c r="J3390" i="7" s="1"/>
  <c r="AR3389" i="7"/>
  <c r="AQ3389" i="7"/>
  <c r="AP3389" i="7"/>
  <c r="AO3389" i="7"/>
  <c r="AN3389" i="7"/>
  <c r="AM3389" i="7"/>
  <c r="AL3389" i="7"/>
  <c r="AK3389" i="7"/>
  <c r="AJ3389" i="7"/>
  <c r="AI3389" i="7"/>
  <c r="AH3389" i="7"/>
  <c r="AG3389" i="7"/>
  <c r="T3389" i="7"/>
  <c r="L3389" i="7"/>
  <c r="I3389" i="7"/>
  <c r="J3389" i="7" s="1"/>
  <c r="AR3388" i="7"/>
  <c r="AQ3388" i="7"/>
  <c r="AP3388" i="7"/>
  <c r="AO3388" i="7"/>
  <c r="AN3388" i="7"/>
  <c r="AM3388" i="7"/>
  <c r="AL3388" i="7"/>
  <c r="AK3388" i="7"/>
  <c r="AJ3388" i="7"/>
  <c r="AI3388" i="7"/>
  <c r="AH3388" i="7"/>
  <c r="AG3388" i="7"/>
  <c r="T3388" i="7"/>
  <c r="L3388" i="7"/>
  <c r="N3388" i="7" s="1"/>
  <c r="I3388" i="7"/>
  <c r="J3388" i="7" s="1"/>
  <c r="AR3387" i="7"/>
  <c r="AQ3387" i="7"/>
  <c r="AP3387" i="7"/>
  <c r="AO3387" i="7"/>
  <c r="AN3387" i="7"/>
  <c r="AM3387" i="7"/>
  <c r="AL3387" i="7"/>
  <c r="AK3387" i="7"/>
  <c r="AJ3387" i="7"/>
  <c r="AI3387" i="7"/>
  <c r="AH3387" i="7"/>
  <c r="AG3387" i="7"/>
  <c r="T3387" i="7"/>
  <c r="L3387" i="7"/>
  <c r="J3387" i="7"/>
  <c r="I3387" i="7"/>
  <c r="AR3386" i="7"/>
  <c r="AQ3386" i="7"/>
  <c r="AP3386" i="7"/>
  <c r="AO3386" i="7"/>
  <c r="AN3386" i="7"/>
  <c r="AM3386" i="7"/>
  <c r="AL3386" i="7"/>
  <c r="AK3386" i="7"/>
  <c r="AJ3386" i="7"/>
  <c r="AI3386" i="7"/>
  <c r="AH3386" i="7"/>
  <c r="AG3386" i="7"/>
  <c r="T3386" i="7"/>
  <c r="L3386" i="7"/>
  <c r="M3386" i="7" s="1"/>
  <c r="J3386" i="7"/>
  <c r="I3386" i="7"/>
  <c r="AR3385" i="7"/>
  <c r="AQ3385" i="7"/>
  <c r="AP3385" i="7"/>
  <c r="AO3385" i="7"/>
  <c r="AN3385" i="7"/>
  <c r="AM3385" i="7"/>
  <c r="AL3385" i="7"/>
  <c r="AK3385" i="7"/>
  <c r="AJ3385" i="7"/>
  <c r="AI3385" i="7"/>
  <c r="AH3385" i="7"/>
  <c r="AG3385" i="7"/>
  <c r="T3385" i="7"/>
  <c r="L3385" i="7"/>
  <c r="I3385" i="7"/>
  <c r="J3385" i="7" s="1"/>
  <c r="AR3384" i="7"/>
  <c r="AQ3384" i="7"/>
  <c r="AP3384" i="7"/>
  <c r="AO3384" i="7"/>
  <c r="AN3384" i="7"/>
  <c r="AM3384" i="7"/>
  <c r="AL3384" i="7"/>
  <c r="AK3384" i="7"/>
  <c r="AJ3384" i="7"/>
  <c r="AI3384" i="7"/>
  <c r="AH3384" i="7"/>
  <c r="AG3384" i="7"/>
  <c r="T3384" i="7"/>
  <c r="L3384" i="7"/>
  <c r="N3384" i="7" s="1"/>
  <c r="J3384" i="7"/>
  <c r="I3384" i="7"/>
  <c r="AR3383" i="7"/>
  <c r="AQ3383" i="7"/>
  <c r="AP3383" i="7"/>
  <c r="AO3383" i="7"/>
  <c r="AN3383" i="7"/>
  <c r="AM3383" i="7"/>
  <c r="AL3383" i="7"/>
  <c r="AK3383" i="7"/>
  <c r="AJ3383" i="7"/>
  <c r="AI3383" i="7"/>
  <c r="AH3383" i="7"/>
  <c r="AG3383" i="7"/>
  <c r="T3383" i="7"/>
  <c r="L3383" i="7"/>
  <c r="N3383" i="7" s="1"/>
  <c r="J3383" i="7"/>
  <c r="I3383" i="7"/>
  <c r="AR3382" i="7"/>
  <c r="AQ3382" i="7"/>
  <c r="AP3382" i="7"/>
  <c r="AO3382" i="7"/>
  <c r="AN3382" i="7"/>
  <c r="AM3382" i="7"/>
  <c r="AL3382" i="7"/>
  <c r="AK3382" i="7"/>
  <c r="AJ3382" i="7"/>
  <c r="AI3382" i="7"/>
  <c r="AH3382" i="7"/>
  <c r="AG3382" i="7"/>
  <c r="T3382" i="7"/>
  <c r="L3382" i="7"/>
  <c r="N3382" i="7" s="1"/>
  <c r="I3382" i="7"/>
  <c r="J3382" i="7" s="1"/>
  <c r="AR3381" i="7"/>
  <c r="AQ3381" i="7"/>
  <c r="AP3381" i="7"/>
  <c r="AO3381" i="7"/>
  <c r="AN3381" i="7"/>
  <c r="AM3381" i="7"/>
  <c r="AL3381" i="7"/>
  <c r="AK3381" i="7"/>
  <c r="AJ3381" i="7"/>
  <c r="AI3381" i="7"/>
  <c r="AH3381" i="7"/>
  <c r="AG3381" i="7"/>
  <c r="T3381" i="7"/>
  <c r="L3381" i="7"/>
  <c r="M3381" i="7" s="1"/>
  <c r="I3381" i="7"/>
  <c r="J3381" i="7" s="1"/>
  <c r="AR3380" i="7"/>
  <c r="AQ3380" i="7"/>
  <c r="AP3380" i="7"/>
  <c r="AO3380" i="7"/>
  <c r="AN3380" i="7"/>
  <c r="AM3380" i="7"/>
  <c r="AL3380" i="7"/>
  <c r="AK3380" i="7"/>
  <c r="AJ3380" i="7"/>
  <c r="AI3380" i="7"/>
  <c r="AH3380" i="7"/>
  <c r="AG3380" i="7"/>
  <c r="T3380" i="7"/>
  <c r="L3380" i="7"/>
  <c r="N3380" i="7" s="1"/>
  <c r="J3380" i="7"/>
  <c r="I3380" i="7"/>
  <c r="AR3379" i="7"/>
  <c r="AQ3379" i="7"/>
  <c r="AP3379" i="7"/>
  <c r="AO3379" i="7"/>
  <c r="AN3379" i="7"/>
  <c r="AM3379" i="7"/>
  <c r="AL3379" i="7"/>
  <c r="AK3379" i="7"/>
  <c r="AJ3379" i="7"/>
  <c r="AI3379" i="7"/>
  <c r="AH3379" i="7"/>
  <c r="AG3379" i="7"/>
  <c r="T3379" i="7"/>
  <c r="L3379" i="7"/>
  <c r="M3379" i="7" s="1"/>
  <c r="I3379" i="7"/>
  <c r="J3379" i="7" s="1"/>
  <c r="AR3378" i="7"/>
  <c r="AQ3378" i="7"/>
  <c r="AP3378" i="7"/>
  <c r="AO3378" i="7"/>
  <c r="AN3378" i="7"/>
  <c r="AM3378" i="7"/>
  <c r="AL3378" i="7"/>
  <c r="AK3378" i="7"/>
  <c r="AJ3378" i="7"/>
  <c r="AI3378" i="7"/>
  <c r="AH3378" i="7"/>
  <c r="AG3378" i="7"/>
  <c r="T3378" i="7"/>
  <c r="L3378" i="7"/>
  <c r="N3378" i="7" s="1"/>
  <c r="I3378" i="7"/>
  <c r="J3378" i="7" s="1"/>
  <c r="AR3377" i="7"/>
  <c r="AQ3377" i="7"/>
  <c r="AP3377" i="7"/>
  <c r="AO3377" i="7"/>
  <c r="AN3377" i="7"/>
  <c r="AM3377" i="7"/>
  <c r="AL3377" i="7"/>
  <c r="AK3377" i="7"/>
  <c r="AJ3377" i="7"/>
  <c r="AI3377" i="7"/>
  <c r="AH3377" i="7"/>
  <c r="AG3377" i="7"/>
  <c r="T3377" i="7"/>
  <c r="L3377" i="7"/>
  <c r="N3377" i="7" s="1"/>
  <c r="I3377" i="7"/>
  <c r="J3377" i="7" s="1"/>
  <c r="AR3376" i="7"/>
  <c r="AQ3376" i="7"/>
  <c r="AP3376" i="7"/>
  <c r="AO3376" i="7"/>
  <c r="AN3376" i="7"/>
  <c r="AM3376" i="7"/>
  <c r="AL3376" i="7"/>
  <c r="AK3376" i="7"/>
  <c r="AJ3376" i="7"/>
  <c r="AI3376" i="7"/>
  <c r="AH3376" i="7"/>
  <c r="AG3376" i="7"/>
  <c r="T3376" i="7"/>
  <c r="L3376" i="7"/>
  <c r="N3376" i="7" s="1"/>
  <c r="J3376" i="7"/>
  <c r="I3376" i="7"/>
  <c r="AR3375" i="7"/>
  <c r="AQ3375" i="7"/>
  <c r="AP3375" i="7"/>
  <c r="AO3375" i="7"/>
  <c r="AN3375" i="7"/>
  <c r="AM3375" i="7"/>
  <c r="AL3375" i="7"/>
  <c r="AK3375" i="7"/>
  <c r="AJ3375" i="7"/>
  <c r="AI3375" i="7"/>
  <c r="AH3375" i="7"/>
  <c r="AG3375" i="7"/>
  <c r="T3375" i="7"/>
  <c r="L3375" i="7"/>
  <c r="N3375" i="7" s="1"/>
  <c r="J3375" i="7"/>
  <c r="I3375" i="7"/>
  <c r="AR3374" i="7"/>
  <c r="AQ3374" i="7"/>
  <c r="AP3374" i="7"/>
  <c r="AO3374" i="7"/>
  <c r="AN3374" i="7"/>
  <c r="AM3374" i="7"/>
  <c r="AL3374" i="7"/>
  <c r="AK3374" i="7"/>
  <c r="AJ3374" i="7"/>
  <c r="AI3374" i="7"/>
  <c r="AH3374" i="7"/>
  <c r="AG3374" i="7"/>
  <c r="T3374" i="7"/>
  <c r="L3374" i="7"/>
  <c r="I3374" i="7"/>
  <c r="J3374" i="7" s="1"/>
  <c r="AR3373" i="7"/>
  <c r="AQ3373" i="7"/>
  <c r="AP3373" i="7"/>
  <c r="AO3373" i="7"/>
  <c r="AN3373" i="7"/>
  <c r="AM3373" i="7"/>
  <c r="AL3373" i="7"/>
  <c r="AK3373" i="7"/>
  <c r="AJ3373" i="7"/>
  <c r="AI3373" i="7"/>
  <c r="AH3373" i="7"/>
  <c r="AG3373" i="7"/>
  <c r="T3373" i="7"/>
  <c r="L3373" i="7"/>
  <c r="I3373" i="7"/>
  <c r="J3373" i="7" s="1"/>
  <c r="AR3372" i="7"/>
  <c r="AQ3372" i="7"/>
  <c r="AP3372" i="7"/>
  <c r="AO3372" i="7"/>
  <c r="AN3372" i="7"/>
  <c r="AM3372" i="7"/>
  <c r="AL3372" i="7"/>
  <c r="AK3372" i="7"/>
  <c r="AJ3372" i="7"/>
  <c r="AI3372" i="7"/>
  <c r="AH3372" i="7"/>
  <c r="AG3372" i="7"/>
  <c r="T3372" i="7"/>
  <c r="L3372" i="7"/>
  <c r="N3372" i="7" s="1"/>
  <c r="J3372" i="7"/>
  <c r="I3372" i="7"/>
  <c r="AR3371" i="7"/>
  <c r="AQ3371" i="7"/>
  <c r="AP3371" i="7"/>
  <c r="AO3371" i="7"/>
  <c r="AN3371" i="7"/>
  <c r="AM3371" i="7"/>
  <c r="AL3371" i="7"/>
  <c r="AK3371" i="7"/>
  <c r="AJ3371" i="7"/>
  <c r="AI3371" i="7"/>
  <c r="AH3371" i="7"/>
  <c r="AG3371" i="7"/>
  <c r="T3371" i="7"/>
  <c r="L3371" i="7"/>
  <c r="M3371" i="7" s="1"/>
  <c r="I3371" i="7"/>
  <c r="J3371" i="7" s="1"/>
  <c r="AR3370" i="7"/>
  <c r="AQ3370" i="7"/>
  <c r="AP3370" i="7"/>
  <c r="AO3370" i="7"/>
  <c r="AN3370" i="7"/>
  <c r="AM3370" i="7"/>
  <c r="AL3370" i="7"/>
  <c r="AK3370" i="7"/>
  <c r="AJ3370" i="7"/>
  <c r="AI3370" i="7"/>
  <c r="AH3370" i="7"/>
  <c r="AG3370" i="7"/>
  <c r="T3370" i="7"/>
  <c r="L3370" i="7"/>
  <c r="M3370" i="7" s="1"/>
  <c r="I3370" i="7"/>
  <c r="J3370" i="7" s="1"/>
  <c r="AR3369" i="7"/>
  <c r="AQ3369" i="7"/>
  <c r="AP3369" i="7"/>
  <c r="AO3369" i="7"/>
  <c r="AN3369" i="7"/>
  <c r="AM3369" i="7"/>
  <c r="AL3369" i="7"/>
  <c r="AK3369" i="7"/>
  <c r="AJ3369" i="7"/>
  <c r="AI3369" i="7"/>
  <c r="AH3369" i="7"/>
  <c r="AG3369" i="7"/>
  <c r="T3369" i="7"/>
  <c r="L3369" i="7"/>
  <c r="J3369" i="7"/>
  <c r="I3369" i="7"/>
  <c r="AR3368" i="7"/>
  <c r="AQ3368" i="7"/>
  <c r="AP3368" i="7"/>
  <c r="AO3368" i="7"/>
  <c r="AN3368" i="7"/>
  <c r="AM3368" i="7"/>
  <c r="AL3368" i="7"/>
  <c r="AK3368" i="7"/>
  <c r="AJ3368" i="7"/>
  <c r="AI3368" i="7"/>
  <c r="AH3368" i="7"/>
  <c r="AG3368" i="7"/>
  <c r="T3368" i="7"/>
  <c r="L3368" i="7"/>
  <c r="N3368" i="7" s="1"/>
  <c r="I3368" i="7"/>
  <c r="J3368" i="7" s="1"/>
  <c r="AR3367" i="7"/>
  <c r="AQ3367" i="7"/>
  <c r="AP3367" i="7"/>
  <c r="AO3367" i="7"/>
  <c r="AN3367" i="7"/>
  <c r="AM3367" i="7"/>
  <c r="AL3367" i="7"/>
  <c r="AK3367" i="7"/>
  <c r="AJ3367" i="7"/>
  <c r="AI3367" i="7"/>
  <c r="AH3367" i="7"/>
  <c r="AG3367" i="7"/>
  <c r="T3367" i="7"/>
  <c r="L3367" i="7"/>
  <c r="N3367" i="7" s="1"/>
  <c r="J3367" i="7"/>
  <c r="I3367" i="7"/>
  <c r="AR3366" i="7"/>
  <c r="AQ3366" i="7"/>
  <c r="AP3366" i="7"/>
  <c r="AO3366" i="7"/>
  <c r="AN3366" i="7"/>
  <c r="AM3366" i="7"/>
  <c r="AL3366" i="7"/>
  <c r="AK3366" i="7"/>
  <c r="AJ3366" i="7"/>
  <c r="AI3366" i="7"/>
  <c r="AH3366" i="7"/>
  <c r="AG3366" i="7"/>
  <c r="T3366" i="7"/>
  <c r="L3366" i="7"/>
  <c r="N3366" i="7" s="1"/>
  <c r="I3366" i="7"/>
  <c r="J3366" i="7" s="1"/>
  <c r="AR3365" i="7"/>
  <c r="AQ3365" i="7"/>
  <c r="AP3365" i="7"/>
  <c r="AO3365" i="7"/>
  <c r="AN3365" i="7"/>
  <c r="AM3365" i="7"/>
  <c r="AL3365" i="7"/>
  <c r="AK3365" i="7"/>
  <c r="AJ3365" i="7"/>
  <c r="AI3365" i="7"/>
  <c r="AH3365" i="7"/>
  <c r="AG3365" i="7"/>
  <c r="T3365" i="7"/>
  <c r="L3365" i="7"/>
  <c r="M3365" i="7" s="1"/>
  <c r="I3365" i="7"/>
  <c r="J3365" i="7" s="1"/>
  <c r="AR3364" i="7"/>
  <c r="AQ3364" i="7"/>
  <c r="AP3364" i="7"/>
  <c r="AO3364" i="7"/>
  <c r="AN3364" i="7"/>
  <c r="AM3364" i="7"/>
  <c r="AL3364" i="7"/>
  <c r="AK3364" i="7"/>
  <c r="AJ3364" i="7"/>
  <c r="AI3364" i="7"/>
  <c r="AH3364" i="7"/>
  <c r="AG3364" i="7"/>
  <c r="T3364" i="7"/>
  <c r="L3364" i="7"/>
  <c r="M3364" i="7" s="1"/>
  <c r="J3364" i="7"/>
  <c r="I3364" i="7"/>
  <c r="AR3363" i="7"/>
  <c r="AQ3363" i="7"/>
  <c r="AP3363" i="7"/>
  <c r="AO3363" i="7"/>
  <c r="AN3363" i="7"/>
  <c r="AM3363" i="7"/>
  <c r="AL3363" i="7"/>
  <c r="AK3363" i="7"/>
  <c r="AJ3363" i="7"/>
  <c r="AI3363" i="7"/>
  <c r="AH3363" i="7"/>
  <c r="AG3363" i="7"/>
  <c r="T3363" i="7"/>
  <c r="L3363" i="7"/>
  <c r="I3363" i="7"/>
  <c r="J3363" i="7" s="1"/>
  <c r="AR3362" i="7"/>
  <c r="AQ3362" i="7"/>
  <c r="AP3362" i="7"/>
  <c r="AO3362" i="7"/>
  <c r="AN3362" i="7"/>
  <c r="AM3362" i="7"/>
  <c r="AL3362" i="7"/>
  <c r="AK3362" i="7"/>
  <c r="AJ3362" i="7"/>
  <c r="AI3362" i="7"/>
  <c r="AH3362" i="7"/>
  <c r="AG3362" i="7"/>
  <c r="T3362" i="7"/>
  <c r="L3362" i="7"/>
  <c r="J3362" i="7"/>
  <c r="I3362" i="7"/>
  <c r="AR3361" i="7"/>
  <c r="AQ3361" i="7"/>
  <c r="AP3361" i="7"/>
  <c r="AO3361" i="7"/>
  <c r="AN3361" i="7"/>
  <c r="AM3361" i="7"/>
  <c r="AL3361" i="7"/>
  <c r="AK3361" i="7"/>
  <c r="AJ3361" i="7"/>
  <c r="AI3361" i="7"/>
  <c r="AH3361" i="7"/>
  <c r="AG3361" i="7"/>
  <c r="T3361" i="7"/>
  <c r="L3361" i="7"/>
  <c r="N3361" i="7" s="1"/>
  <c r="I3361" i="7"/>
  <c r="J3361" i="7" s="1"/>
  <c r="AR3360" i="7"/>
  <c r="AQ3360" i="7"/>
  <c r="AP3360" i="7"/>
  <c r="AO3360" i="7"/>
  <c r="AN3360" i="7"/>
  <c r="AM3360" i="7"/>
  <c r="AL3360" i="7"/>
  <c r="AK3360" i="7"/>
  <c r="AJ3360" i="7"/>
  <c r="AI3360" i="7"/>
  <c r="AH3360" i="7"/>
  <c r="AG3360" i="7"/>
  <c r="T3360" i="7"/>
  <c r="L3360" i="7"/>
  <c r="N3360" i="7" s="1"/>
  <c r="I3360" i="7"/>
  <c r="J3360" i="7" s="1"/>
  <c r="AR3359" i="7"/>
  <c r="AQ3359" i="7"/>
  <c r="AP3359" i="7"/>
  <c r="AO3359" i="7"/>
  <c r="AN3359" i="7"/>
  <c r="AM3359" i="7"/>
  <c r="AL3359" i="7"/>
  <c r="AK3359" i="7"/>
  <c r="AJ3359" i="7"/>
  <c r="AI3359" i="7"/>
  <c r="AH3359" i="7"/>
  <c r="AG3359" i="7"/>
  <c r="T3359" i="7"/>
  <c r="L3359" i="7"/>
  <c r="M3359" i="7" s="1"/>
  <c r="J3359" i="7"/>
  <c r="I3359" i="7"/>
  <c r="AR3358" i="7"/>
  <c r="AQ3358" i="7"/>
  <c r="AP3358" i="7"/>
  <c r="AO3358" i="7"/>
  <c r="AN3358" i="7"/>
  <c r="AM3358" i="7"/>
  <c r="AL3358" i="7"/>
  <c r="AK3358" i="7"/>
  <c r="AJ3358" i="7"/>
  <c r="AI3358" i="7"/>
  <c r="AH3358" i="7"/>
  <c r="AG3358" i="7"/>
  <c r="T3358" i="7"/>
  <c r="L3358" i="7"/>
  <c r="M3358" i="7" s="1"/>
  <c r="I3358" i="7"/>
  <c r="J3358" i="7" s="1"/>
  <c r="AR3357" i="7"/>
  <c r="AQ3357" i="7"/>
  <c r="AP3357" i="7"/>
  <c r="AO3357" i="7"/>
  <c r="AN3357" i="7"/>
  <c r="AM3357" i="7"/>
  <c r="AL3357" i="7"/>
  <c r="AK3357" i="7"/>
  <c r="AJ3357" i="7"/>
  <c r="AI3357" i="7"/>
  <c r="AH3357" i="7"/>
  <c r="AG3357" i="7"/>
  <c r="T3357" i="7"/>
  <c r="L3357" i="7"/>
  <c r="I3357" i="7"/>
  <c r="J3357" i="7" s="1"/>
  <c r="AR3356" i="7"/>
  <c r="AQ3356" i="7"/>
  <c r="AP3356" i="7"/>
  <c r="AO3356" i="7"/>
  <c r="AN3356" i="7"/>
  <c r="AM3356" i="7"/>
  <c r="AL3356" i="7"/>
  <c r="AK3356" i="7"/>
  <c r="AJ3356" i="7"/>
  <c r="AI3356" i="7"/>
  <c r="AH3356" i="7"/>
  <c r="AG3356" i="7"/>
  <c r="T3356" i="7"/>
  <c r="L3356" i="7"/>
  <c r="N3356" i="7" s="1"/>
  <c r="I3356" i="7"/>
  <c r="J3356" i="7" s="1"/>
  <c r="AR3355" i="7"/>
  <c r="AQ3355" i="7"/>
  <c r="AP3355" i="7"/>
  <c r="AO3355" i="7"/>
  <c r="AN3355" i="7"/>
  <c r="AM3355" i="7"/>
  <c r="AL3355" i="7"/>
  <c r="AK3355" i="7"/>
  <c r="AJ3355" i="7"/>
  <c r="AI3355" i="7"/>
  <c r="AH3355" i="7"/>
  <c r="AG3355" i="7"/>
  <c r="T3355" i="7"/>
  <c r="L3355" i="7"/>
  <c r="N3355" i="7" s="1"/>
  <c r="J3355" i="7"/>
  <c r="I3355" i="7"/>
  <c r="AR3354" i="7"/>
  <c r="AQ3354" i="7"/>
  <c r="AP3354" i="7"/>
  <c r="AO3354" i="7"/>
  <c r="AN3354" i="7"/>
  <c r="AM3354" i="7"/>
  <c r="AL3354" i="7"/>
  <c r="AK3354" i="7"/>
  <c r="AJ3354" i="7"/>
  <c r="AI3354" i="7"/>
  <c r="AH3354" i="7"/>
  <c r="AG3354" i="7"/>
  <c r="T3354" i="7"/>
  <c r="L3354" i="7"/>
  <c r="J3354" i="7"/>
  <c r="I3354" i="7"/>
  <c r="AR3353" i="7"/>
  <c r="AQ3353" i="7"/>
  <c r="AP3353" i="7"/>
  <c r="AO3353" i="7"/>
  <c r="AN3353" i="7"/>
  <c r="AM3353" i="7"/>
  <c r="AL3353" i="7"/>
  <c r="AK3353" i="7"/>
  <c r="AJ3353" i="7"/>
  <c r="AI3353" i="7"/>
  <c r="AH3353" i="7"/>
  <c r="AG3353" i="7"/>
  <c r="T3353" i="7"/>
  <c r="L3353" i="7"/>
  <c r="I3353" i="7"/>
  <c r="J3353" i="7" s="1"/>
  <c r="AR3352" i="7"/>
  <c r="AQ3352" i="7"/>
  <c r="AP3352" i="7"/>
  <c r="AO3352" i="7"/>
  <c r="AN3352" i="7"/>
  <c r="AM3352" i="7"/>
  <c r="AL3352" i="7"/>
  <c r="AK3352" i="7"/>
  <c r="AJ3352" i="7"/>
  <c r="AI3352" i="7"/>
  <c r="AH3352" i="7"/>
  <c r="AG3352" i="7"/>
  <c r="T3352" i="7"/>
  <c r="L3352" i="7"/>
  <c r="N3352" i="7" s="1"/>
  <c r="J3352" i="7"/>
  <c r="I3352" i="7"/>
  <c r="AR3351" i="7"/>
  <c r="AQ3351" i="7"/>
  <c r="AP3351" i="7"/>
  <c r="AO3351" i="7"/>
  <c r="AN3351" i="7"/>
  <c r="AM3351" i="7"/>
  <c r="AL3351" i="7"/>
  <c r="AK3351" i="7"/>
  <c r="AJ3351" i="7"/>
  <c r="AI3351" i="7"/>
  <c r="AH3351" i="7"/>
  <c r="AG3351" i="7"/>
  <c r="T3351" i="7"/>
  <c r="L3351" i="7"/>
  <c r="N3351" i="7" s="1"/>
  <c r="J3351" i="7"/>
  <c r="I3351" i="7"/>
  <c r="AR3350" i="7"/>
  <c r="AQ3350" i="7"/>
  <c r="AP3350" i="7"/>
  <c r="AO3350" i="7"/>
  <c r="AN3350" i="7"/>
  <c r="AM3350" i="7"/>
  <c r="AL3350" i="7"/>
  <c r="AK3350" i="7"/>
  <c r="AJ3350" i="7"/>
  <c r="AI3350" i="7"/>
  <c r="AH3350" i="7"/>
  <c r="AG3350" i="7"/>
  <c r="T3350" i="7"/>
  <c r="L3350" i="7"/>
  <c r="N3350" i="7" s="1"/>
  <c r="I3350" i="7"/>
  <c r="J3350" i="7" s="1"/>
  <c r="AR3349" i="7"/>
  <c r="AQ3349" i="7"/>
  <c r="AP3349" i="7"/>
  <c r="AO3349" i="7"/>
  <c r="AN3349" i="7"/>
  <c r="AM3349" i="7"/>
  <c r="AL3349" i="7"/>
  <c r="AK3349" i="7"/>
  <c r="AJ3349" i="7"/>
  <c r="AI3349" i="7"/>
  <c r="AH3349" i="7"/>
  <c r="AG3349" i="7"/>
  <c r="T3349" i="7"/>
  <c r="L3349" i="7"/>
  <c r="M3349" i="7" s="1"/>
  <c r="I3349" i="7"/>
  <c r="J3349" i="7" s="1"/>
  <c r="AR3348" i="7"/>
  <c r="AQ3348" i="7"/>
  <c r="AP3348" i="7"/>
  <c r="AO3348" i="7"/>
  <c r="AN3348" i="7"/>
  <c r="AM3348" i="7"/>
  <c r="AL3348" i="7"/>
  <c r="AK3348" i="7"/>
  <c r="AJ3348" i="7"/>
  <c r="AI3348" i="7"/>
  <c r="AH3348" i="7"/>
  <c r="AG3348" i="7"/>
  <c r="T3348" i="7"/>
  <c r="L3348" i="7"/>
  <c r="N3348" i="7" s="1"/>
  <c r="J3348" i="7"/>
  <c r="I3348" i="7"/>
  <c r="AR3347" i="7"/>
  <c r="AQ3347" i="7"/>
  <c r="AP3347" i="7"/>
  <c r="AO3347" i="7"/>
  <c r="AN3347" i="7"/>
  <c r="AM3347" i="7"/>
  <c r="AL3347" i="7"/>
  <c r="AK3347" i="7"/>
  <c r="AJ3347" i="7"/>
  <c r="AI3347" i="7"/>
  <c r="AH3347" i="7"/>
  <c r="AG3347" i="7"/>
  <c r="T3347" i="7"/>
  <c r="L3347" i="7"/>
  <c r="M3347" i="7" s="1"/>
  <c r="I3347" i="7"/>
  <c r="J3347" i="7" s="1"/>
  <c r="AR3346" i="7"/>
  <c r="AQ3346" i="7"/>
  <c r="AP3346" i="7"/>
  <c r="AO3346" i="7"/>
  <c r="AN3346" i="7"/>
  <c r="AM3346" i="7"/>
  <c r="AL3346" i="7"/>
  <c r="AK3346" i="7"/>
  <c r="AJ3346" i="7"/>
  <c r="AI3346" i="7"/>
  <c r="AH3346" i="7"/>
  <c r="AG3346" i="7"/>
  <c r="T3346" i="7"/>
  <c r="L3346" i="7"/>
  <c r="N3346" i="7" s="1"/>
  <c r="J3346" i="7"/>
  <c r="I3346" i="7"/>
  <c r="AR3345" i="7"/>
  <c r="AQ3345" i="7"/>
  <c r="AP3345" i="7"/>
  <c r="AO3345" i="7"/>
  <c r="AN3345" i="7"/>
  <c r="AM3345" i="7"/>
  <c r="AL3345" i="7"/>
  <c r="AK3345" i="7"/>
  <c r="AJ3345" i="7"/>
  <c r="AI3345" i="7"/>
  <c r="AH3345" i="7"/>
  <c r="AG3345" i="7"/>
  <c r="T3345" i="7"/>
  <c r="L3345" i="7"/>
  <c r="M3345" i="7" s="1"/>
  <c r="I3345" i="7"/>
  <c r="J3345" i="7" s="1"/>
  <c r="AR3344" i="7"/>
  <c r="AQ3344" i="7"/>
  <c r="AP3344" i="7"/>
  <c r="AO3344" i="7"/>
  <c r="AN3344" i="7"/>
  <c r="AM3344" i="7"/>
  <c r="AL3344" i="7"/>
  <c r="AK3344" i="7"/>
  <c r="AJ3344" i="7"/>
  <c r="AI3344" i="7"/>
  <c r="AH3344" i="7"/>
  <c r="AG3344" i="7"/>
  <c r="T3344" i="7"/>
  <c r="L3344" i="7"/>
  <c r="N3344" i="7" s="1"/>
  <c r="J3344" i="7"/>
  <c r="I3344" i="7"/>
  <c r="AR3343" i="7"/>
  <c r="AQ3343" i="7"/>
  <c r="AP3343" i="7"/>
  <c r="AO3343" i="7"/>
  <c r="AN3343" i="7"/>
  <c r="AM3343" i="7"/>
  <c r="AL3343" i="7"/>
  <c r="AK3343" i="7"/>
  <c r="AJ3343" i="7"/>
  <c r="AI3343" i="7"/>
  <c r="AH3343" i="7"/>
  <c r="AG3343" i="7"/>
  <c r="T3343" i="7"/>
  <c r="L3343" i="7"/>
  <c r="N3343" i="7" s="1"/>
  <c r="J3343" i="7"/>
  <c r="I3343" i="7"/>
  <c r="AR3342" i="7"/>
  <c r="AQ3342" i="7"/>
  <c r="AP3342" i="7"/>
  <c r="AO3342" i="7"/>
  <c r="AN3342" i="7"/>
  <c r="AM3342" i="7"/>
  <c r="AL3342" i="7"/>
  <c r="AK3342" i="7"/>
  <c r="AJ3342" i="7"/>
  <c r="AI3342" i="7"/>
  <c r="AH3342" i="7"/>
  <c r="AG3342" i="7"/>
  <c r="T3342" i="7"/>
  <c r="L3342" i="7"/>
  <c r="N3342" i="7" s="1"/>
  <c r="I3342" i="7"/>
  <c r="J3342" i="7" s="1"/>
  <c r="AR3341" i="7"/>
  <c r="AQ3341" i="7"/>
  <c r="AP3341" i="7"/>
  <c r="AO3341" i="7"/>
  <c r="AN3341" i="7"/>
  <c r="AM3341" i="7"/>
  <c r="AL3341" i="7"/>
  <c r="AK3341" i="7"/>
  <c r="AJ3341" i="7"/>
  <c r="AI3341" i="7"/>
  <c r="AH3341" i="7"/>
  <c r="AG3341" i="7"/>
  <c r="T3341" i="7"/>
  <c r="L3341" i="7"/>
  <c r="I3341" i="7"/>
  <c r="J3341" i="7" s="1"/>
  <c r="AR3340" i="7"/>
  <c r="AQ3340" i="7"/>
  <c r="AP3340" i="7"/>
  <c r="AO3340" i="7"/>
  <c r="AN3340" i="7"/>
  <c r="AM3340" i="7"/>
  <c r="AL3340" i="7"/>
  <c r="AK3340" i="7"/>
  <c r="AJ3340" i="7"/>
  <c r="AI3340" i="7"/>
  <c r="AH3340" i="7"/>
  <c r="AG3340" i="7"/>
  <c r="T3340" i="7"/>
  <c r="L3340" i="7"/>
  <c r="N3340" i="7" s="1"/>
  <c r="J3340" i="7"/>
  <c r="I3340" i="7"/>
  <c r="AR3339" i="7"/>
  <c r="AQ3339" i="7"/>
  <c r="AP3339" i="7"/>
  <c r="AO3339" i="7"/>
  <c r="AN3339" i="7"/>
  <c r="AM3339" i="7"/>
  <c r="AL3339" i="7"/>
  <c r="AK3339" i="7"/>
  <c r="AJ3339" i="7"/>
  <c r="AI3339" i="7"/>
  <c r="AH3339" i="7"/>
  <c r="AG3339" i="7"/>
  <c r="T3339" i="7"/>
  <c r="L3339" i="7"/>
  <c r="I3339" i="7"/>
  <c r="J3339" i="7" s="1"/>
  <c r="AR3338" i="7"/>
  <c r="AQ3338" i="7"/>
  <c r="AP3338" i="7"/>
  <c r="AO3338" i="7"/>
  <c r="AN3338" i="7"/>
  <c r="AM3338" i="7"/>
  <c r="AL3338" i="7"/>
  <c r="AK3338" i="7"/>
  <c r="AJ3338" i="7"/>
  <c r="AI3338" i="7"/>
  <c r="AH3338" i="7"/>
  <c r="AG3338" i="7"/>
  <c r="T3338" i="7"/>
  <c r="L3338" i="7"/>
  <c r="I3338" i="7"/>
  <c r="J3338" i="7" s="1"/>
  <c r="AR3337" i="7"/>
  <c r="AQ3337" i="7"/>
  <c r="AP3337" i="7"/>
  <c r="AO3337" i="7"/>
  <c r="AN3337" i="7"/>
  <c r="AM3337" i="7"/>
  <c r="AL3337" i="7"/>
  <c r="AK3337" i="7"/>
  <c r="AJ3337" i="7"/>
  <c r="AI3337" i="7"/>
  <c r="AH3337" i="7"/>
  <c r="AG3337" i="7"/>
  <c r="T3337" i="7"/>
  <c r="L3337" i="7"/>
  <c r="J3337" i="7"/>
  <c r="I3337" i="7"/>
  <c r="AR3336" i="7"/>
  <c r="AQ3336" i="7"/>
  <c r="AP3336" i="7"/>
  <c r="AO3336" i="7"/>
  <c r="AN3336" i="7"/>
  <c r="AM3336" i="7"/>
  <c r="AL3336" i="7"/>
  <c r="AK3336" i="7"/>
  <c r="AJ3336" i="7"/>
  <c r="AI3336" i="7"/>
  <c r="AH3336" i="7"/>
  <c r="AG3336" i="7"/>
  <c r="T3336" i="7"/>
  <c r="L3336" i="7"/>
  <c r="N3336" i="7" s="1"/>
  <c r="I3336" i="7"/>
  <c r="J3336" i="7" s="1"/>
  <c r="AR3335" i="7"/>
  <c r="AQ3335" i="7"/>
  <c r="AP3335" i="7"/>
  <c r="AO3335" i="7"/>
  <c r="AN3335" i="7"/>
  <c r="AM3335" i="7"/>
  <c r="AL3335" i="7"/>
  <c r="AK3335" i="7"/>
  <c r="AJ3335" i="7"/>
  <c r="AI3335" i="7"/>
  <c r="AH3335" i="7"/>
  <c r="AG3335" i="7"/>
  <c r="T3335" i="7"/>
  <c r="L3335" i="7"/>
  <c r="J3335" i="7"/>
  <c r="I3335" i="7"/>
  <c r="AR3334" i="7"/>
  <c r="AQ3334" i="7"/>
  <c r="AP3334" i="7"/>
  <c r="AO3334" i="7"/>
  <c r="AN3334" i="7"/>
  <c r="AM3334" i="7"/>
  <c r="AL3334" i="7"/>
  <c r="AK3334" i="7"/>
  <c r="AJ3334" i="7"/>
  <c r="AI3334" i="7"/>
  <c r="AH3334" i="7"/>
  <c r="AG3334" i="7"/>
  <c r="T3334" i="7"/>
  <c r="L3334" i="7"/>
  <c r="I3334" i="7"/>
  <c r="J3334" i="7" s="1"/>
  <c r="AR3333" i="7"/>
  <c r="AQ3333" i="7"/>
  <c r="AP3333" i="7"/>
  <c r="AO3333" i="7"/>
  <c r="AN3333" i="7"/>
  <c r="AM3333" i="7"/>
  <c r="AL3333" i="7"/>
  <c r="AK3333" i="7"/>
  <c r="AJ3333" i="7"/>
  <c r="AI3333" i="7"/>
  <c r="AH3333" i="7"/>
  <c r="AG3333" i="7"/>
  <c r="T3333" i="7"/>
  <c r="L3333" i="7"/>
  <c r="M3333" i="7" s="1"/>
  <c r="I3333" i="7"/>
  <c r="J3333" i="7" s="1"/>
  <c r="AR3332" i="7"/>
  <c r="AQ3332" i="7"/>
  <c r="AP3332" i="7"/>
  <c r="AO3332" i="7"/>
  <c r="AN3332" i="7"/>
  <c r="AM3332" i="7"/>
  <c r="AL3332" i="7"/>
  <c r="AK3332" i="7"/>
  <c r="AJ3332" i="7"/>
  <c r="AI3332" i="7"/>
  <c r="AH3332" i="7"/>
  <c r="AG3332" i="7"/>
  <c r="T3332" i="7"/>
  <c r="L3332" i="7"/>
  <c r="M3332" i="7" s="1"/>
  <c r="J3332" i="7"/>
  <c r="I3332" i="7"/>
  <c r="AR3331" i="7"/>
  <c r="AQ3331" i="7"/>
  <c r="AP3331" i="7"/>
  <c r="AO3331" i="7"/>
  <c r="AN3331" i="7"/>
  <c r="AM3331" i="7"/>
  <c r="AL3331" i="7"/>
  <c r="AK3331" i="7"/>
  <c r="AJ3331" i="7"/>
  <c r="AI3331" i="7"/>
  <c r="AH3331" i="7"/>
  <c r="AG3331" i="7"/>
  <c r="T3331" i="7"/>
  <c r="L3331" i="7"/>
  <c r="M3331" i="7" s="1"/>
  <c r="I3331" i="7"/>
  <c r="J3331" i="7" s="1"/>
  <c r="AR3330" i="7"/>
  <c r="AQ3330" i="7"/>
  <c r="AP3330" i="7"/>
  <c r="AO3330" i="7"/>
  <c r="AN3330" i="7"/>
  <c r="AM3330" i="7"/>
  <c r="AL3330" i="7"/>
  <c r="AK3330" i="7"/>
  <c r="AJ3330" i="7"/>
  <c r="AI3330" i="7"/>
  <c r="AH3330" i="7"/>
  <c r="AG3330" i="7"/>
  <c r="T3330" i="7"/>
  <c r="L3330" i="7"/>
  <c r="N3330" i="7" s="1"/>
  <c r="J3330" i="7"/>
  <c r="I3330" i="7"/>
  <c r="AR3329" i="7"/>
  <c r="AQ3329" i="7"/>
  <c r="AP3329" i="7"/>
  <c r="AO3329" i="7"/>
  <c r="AN3329" i="7"/>
  <c r="AM3329" i="7"/>
  <c r="AL3329" i="7"/>
  <c r="AK3329" i="7"/>
  <c r="AJ3329" i="7"/>
  <c r="AI3329" i="7"/>
  <c r="AH3329" i="7"/>
  <c r="AG3329" i="7"/>
  <c r="T3329" i="7"/>
  <c r="L3329" i="7"/>
  <c r="N3329" i="7" s="1"/>
  <c r="I3329" i="7"/>
  <c r="J3329" i="7" s="1"/>
  <c r="AR3328" i="7"/>
  <c r="AQ3328" i="7"/>
  <c r="AP3328" i="7"/>
  <c r="AO3328" i="7"/>
  <c r="AN3328" i="7"/>
  <c r="AM3328" i="7"/>
  <c r="AL3328" i="7"/>
  <c r="AK3328" i="7"/>
  <c r="AJ3328" i="7"/>
  <c r="AI3328" i="7"/>
  <c r="AH3328" i="7"/>
  <c r="AG3328" i="7"/>
  <c r="T3328" i="7"/>
  <c r="L3328" i="7"/>
  <c r="I3328" i="7"/>
  <c r="J3328" i="7" s="1"/>
  <c r="AR3327" i="7"/>
  <c r="AQ3327" i="7"/>
  <c r="AP3327" i="7"/>
  <c r="AO3327" i="7"/>
  <c r="AN3327" i="7"/>
  <c r="AM3327" i="7"/>
  <c r="AL3327" i="7"/>
  <c r="AK3327" i="7"/>
  <c r="AJ3327" i="7"/>
  <c r="AI3327" i="7"/>
  <c r="AH3327" i="7"/>
  <c r="AG3327" i="7"/>
  <c r="T3327" i="7"/>
  <c r="L3327" i="7"/>
  <c r="N3327" i="7" s="1"/>
  <c r="J3327" i="7"/>
  <c r="I3327" i="7"/>
  <c r="AR3326" i="7"/>
  <c r="AQ3326" i="7"/>
  <c r="AP3326" i="7"/>
  <c r="AO3326" i="7"/>
  <c r="AN3326" i="7"/>
  <c r="AM3326" i="7"/>
  <c r="AL3326" i="7"/>
  <c r="AK3326" i="7"/>
  <c r="AJ3326" i="7"/>
  <c r="AI3326" i="7"/>
  <c r="AH3326" i="7"/>
  <c r="AG3326" i="7"/>
  <c r="T3326" i="7"/>
  <c r="L3326" i="7"/>
  <c r="N3326" i="7" s="1"/>
  <c r="I3326" i="7"/>
  <c r="J3326" i="7" s="1"/>
  <c r="AR3325" i="7"/>
  <c r="AQ3325" i="7"/>
  <c r="AP3325" i="7"/>
  <c r="AO3325" i="7"/>
  <c r="AN3325" i="7"/>
  <c r="AM3325" i="7"/>
  <c r="AL3325" i="7"/>
  <c r="AK3325" i="7"/>
  <c r="AJ3325" i="7"/>
  <c r="AI3325" i="7"/>
  <c r="AH3325" i="7"/>
  <c r="AG3325" i="7"/>
  <c r="T3325" i="7"/>
  <c r="L3325" i="7"/>
  <c r="I3325" i="7"/>
  <c r="J3325" i="7" s="1"/>
  <c r="AR3324" i="7"/>
  <c r="AQ3324" i="7"/>
  <c r="AP3324" i="7"/>
  <c r="AO3324" i="7"/>
  <c r="AN3324" i="7"/>
  <c r="AM3324" i="7"/>
  <c r="AL3324" i="7"/>
  <c r="AK3324" i="7"/>
  <c r="AJ3324" i="7"/>
  <c r="AI3324" i="7"/>
  <c r="AH3324" i="7"/>
  <c r="AG3324" i="7"/>
  <c r="T3324" i="7"/>
  <c r="L3324" i="7"/>
  <c r="N3324" i="7" s="1"/>
  <c r="I3324" i="7"/>
  <c r="J3324" i="7" s="1"/>
  <c r="AR3323" i="7"/>
  <c r="AQ3323" i="7"/>
  <c r="AP3323" i="7"/>
  <c r="AO3323" i="7"/>
  <c r="AN3323" i="7"/>
  <c r="AM3323" i="7"/>
  <c r="AL3323" i="7"/>
  <c r="AK3323" i="7"/>
  <c r="AJ3323" i="7"/>
  <c r="AI3323" i="7"/>
  <c r="AH3323" i="7"/>
  <c r="AG3323" i="7"/>
  <c r="T3323" i="7"/>
  <c r="L3323" i="7"/>
  <c r="N3323" i="7" s="1"/>
  <c r="J3323" i="7"/>
  <c r="I3323" i="7"/>
  <c r="AR3322" i="7"/>
  <c r="AQ3322" i="7"/>
  <c r="AP3322" i="7"/>
  <c r="AO3322" i="7"/>
  <c r="AN3322" i="7"/>
  <c r="AM3322" i="7"/>
  <c r="AL3322" i="7"/>
  <c r="AK3322" i="7"/>
  <c r="AJ3322" i="7"/>
  <c r="AI3322" i="7"/>
  <c r="AH3322" i="7"/>
  <c r="AG3322" i="7"/>
  <c r="T3322" i="7"/>
  <c r="L3322" i="7"/>
  <c r="M3322" i="7" s="1"/>
  <c r="J3322" i="7"/>
  <c r="I3322" i="7"/>
  <c r="AR3321" i="7"/>
  <c r="AQ3321" i="7"/>
  <c r="AP3321" i="7"/>
  <c r="AO3321" i="7"/>
  <c r="AN3321" i="7"/>
  <c r="AM3321" i="7"/>
  <c r="AL3321" i="7"/>
  <c r="AK3321" i="7"/>
  <c r="AJ3321" i="7"/>
  <c r="AI3321" i="7"/>
  <c r="AH3321" i="7"/>
  <c r="AG3321" i="7"/>
  <c r="T3321" i="7"/>
  <c r="L3321" i="7"/>
  <c r="I3321" i="7"/>
  <c r="J3321" i="7" s="1"/>
  <c r="AR3320" i="7"/>
  <c r="AQ3320" i="7"/>
  <c r="AP3320" i="7"/>
  <c r="AO3320" i="7"/>
  <c r="AN3320" i="7"/>
  <c r="AM3320" i="7"/>
  <c r="AL3320" i="7"/>
  <c r="AK3320" i="7"/>
  <c r="AJ3320" i="7"/>
  <c r="AI3320" i="7"/>
  <c r="AH3320" i="7"/>
  <c r="AG3320" i="7"/>
  <c r="T3320" i="7"/>
  <c r="L3320" i="7"/>
  <c r="J3320" i="7"/>
  <c r="I3320" i="7"/>
  <c r="AR3319" i="7"/>
  <c r="AQ3319" i="7"/>
  <c r="AP3319" i="7"/>
  <c r="AO3319" i="7"/>
  <c r="AN3319" i="7"/>
  <c r="AM3319" i="7"/>
  <c r="AL3319" i="7"/>
  <c r="AK3319" i="7"/>
  <c r="AJ3319" i="7"/>
  <c r="AI3319" i="7"/>
  <c r="AH3319" i="7"/>
  <c r="AG3319" i="7"/>
  <c r="T3319" i="7"/>
  <c r="L3319" i="7"/>
  <c r="N3319" i="7" s="1"/>
  <c r="J3319" i="7"/>
  <c r="I3319" i="7"/>
  <c r="AR3318" i="7"/>
  <c r="AQ3318" i="7"/>
  <c r="AP3318" i="7"/>
  <c r="AO3318" i="7"/>
  <c r="AN3318" i="7"/>
  <c r="AM3318" i="7"/>
  <c r="AL3318" i="7"/>
  <c r="AK3318" i="7"/>
  <c r="AJ3318" i="7"/>
  <c r="AI3318" i="7"/>
  <c r="AH3318" i="7"/>
  <c r="AG3318" i="7"/>
  <c r="T3318" i="7"/>
  <c r="L3318" i="7"/>
  <c r="N3318" i="7" s="1"/>
  <c r="I3318" i="7"/>
  <c r="J3318" i="7" s="1"/>
  <c r="AR3317" i="7"/>
  <c r="AQ3317" i="7"/>
  <c r="AP3317" i="7"/>
  <c r="AO3317" i="7"/>
  <c r="AN3317" i="7"/>
  <c r="AM3317" i="7"/>
  <c r="AL3317" i="7"/>
  <c r="AK3317" i="7"/>
  <c r="AJ3317" i="7"/>
  <c r="AI3317" i="7"/>
  <c r="AH3317" i="7"/>
  <c r="AG3317" i="7"/>
  <c r="T3317" i="7"/>
  <c r="L3317" i="7"/>
  <c r="M3317" i="7" s="1"/>
  <c r="I3317" i="7"/>
  <c r="J3317" i="7" s="1"/>
  <c r="AR3316" i="7"/>
  <c r="AQ3316" i="7"/>
  <c r="AP3316" i="7"/>
  <c r="AO3316" i="7"/>
  <c r="AN3316" i="7"/>
  <c r="AM3316" i="7"/>
  <c r="AL3316" i="7"/>
  <c r="AK3316" i="7"/>
  <c r="AJ3316" i="7"/>
  <c r="AI3316" i="7"/>
  <c r="AH3316" i="7"/>
  <c r="AG3316" i="7"/>
  <c r="T3316" i="7"/>
  <c r="L3316" i="7"/>
  <c r="N3316" i="7" s="1"/>
  <c r="J3316" i="7"/>
  <c r="I3316" i="7"/>
  <c r="AR3315" i="7"/>
  <c r="AQ3315" i="7"/>
  <c r="AP3315" i="7"/>
  <c r="AO3315" i="7"/>
  <c r="AN3315" i="7"/>
  <c r="AM3315" i="7"/>
  <c r="AL3315" i="7"/>
  <c r="AK3315" i="7"/>
  <c r="AJ3315" i="7"/>
  <c r="AI3315" i="7"/>
  <c r="AH3315" i="7"/>
  <c r="AG3315" i="7"/>
  <c r="T3315" i="7"/>
  <c r="L3315" i="7"/>
  <c r="M3315" i="7" s="1"/>
  <c r="I3315" i="7"/>
  <c r="J3315" i="7" s="1"/>
  <c r="AR3314" i="7"/>
  <c r="AQ3314" i="7"/>
  <c r="AP3314" i="7"/>
  <c r="AO3314" i="7"/>
  <c r="AN3314" i="7"/>
  <c r="AM3314" i="7"/>
  <c r="AL3314" i="7"/>
  <c r="AK3314" i="7"/>
  <c r="AJ3314" i="7"/>
  <c r="AI3314" i="7"/>
  <c r="AH3314" i="7"/>
  <c r="AG3314" i="7"/>
  <c r="T3314" i="7"/>
  <c r="L3314" i="7"/>
  <c r="N3314" i="7" s="1"/>
  <c r="I3314" i="7"/>
  <c r="J3314" i="7" s="1"/>
  <c r="AR3313" i="7"/>
  <c r="AQ3313" i="7"/>
  <c r="AP3313" i="7"/>
  <c r="AO3313" i="7"/>
  <c r="AN3313" i="7"/>
  <c r="AM3313" i="7"/>
  <c r="AL3313" i="7"/>
  <c r="AK3313" i="7"/>
  <c r="AJ3313" i="7"/>
  <c r="AI3313" i="7"/>
  <c r="AH3313" i="7"/>
  <c r="AG3313" i="7"/>
  <c r="T3313" i="7"/>
  <c r="L3313" i="7"/>
  <c r="I3313" i="7"/>
  <c r="J3313" i="7" s="1"/>
  <c r="AR3312" i="7"/>
  <c r="AQ3312" i="7"/>
  <c r="AP3312" i="7"/>
  <c r="AO3312" i="7"/>
  <c r="AN3312" i="7"/>
  <c r="AM3312" i="7"/>
  <c r="AL3312" i="7"/>
  <c r="AK3312" i="7"/>
  <c r="AJ3312" i="7"/>
  <c r="AI3312" i="7"/>
  <c r="AH3312" i="7"/>
  <c r="AG3312" i="7"/>
  <c r="T3312" i="7"/>
  <c r="L3312" i="7"/>
  <c r="N3312" i="7" s="1"/>
  <c r="J3312" i="7"/>
  <c r="I3312" i="7"/>
  <c r="AR3311" i="7"/>
  <c r="AQ3311" i="7"/>
  <c r="AP3311" i="7"/>
  <c r="AO3311" i="7"/>
  <c r="AN3311" i="7"/>
  <c r="AM3311" i="7"/>
  <c r="AL3311" i="7"/>
  <c r="AK3311" i="7"/>
  <c r="AJ3311" i="7"/>
  <c r="AI3311" i="7"/>
  <c r="AH3311" i="7"/>
  <c r="AG3311" i="7"/>
  <c r="T3311" i="7"/>
  <c r="L3311" i="7"/>
  <c r="N3311" i="7" s="1"/>
  <c r="J3311" i="7"/>
  <c r="I3311" i="7"/>
  <c r="AR3310" i="7"/>
  <c r="AQ3310" i="7"/>
  <c r="AP3310" i="7"/>
  <c r="AO3310" i="7"/>
  <c r="AN3310" i="7"/>
  <c r="AM3310" i="7"/>
  <c r="AL3310" i="7"/>
  <c r="AK3310" i="7"/>
  <c r="AJ3310" i="7"/>
  <c r="AI3310" i="7"/>
  <c r="AH3310" i="7"/>
  <c r="AG3310" i="7"/>
  <c r="T3310" i="7"/>
  <c r="L3310" i="7"/>
  <c r="M3310" i="7" s="1"/>
  <c r="I3310" i="7"/>
  <c r="J3310" i="7" s="1"/>
  <c r="AR3309" i="7"/>
  <c r="AQ3309" i="7"/>
  <c r="AP3309" i="7"/>
  <c r="AO3309" i="7"/>
  <c r="AN3309" i="7"/>
  <c r="AM3309" i="7"/>
  <c r="AL3309" i="7"/>
  <c r="AK3309" i="7"/>
  <c r="AJ3309" i="7"/>
  <c r="AI3309" i="7"/>
  <c r="AH3309" i="7"/>
  <c r="AG3309" i="7"/>
  <c r="T3309" i="7"/>
  <c r="L3309" i="7"/>
  <c r="I3309" i="7"/>
  <c r="J3309" i="7" s="1"/>
  <c r="AR3308" i="7"/>
  <c r="AQ3308" i="7"/>
  <c r="AP3308" i="7"/>
  <c r="AO3308" i="7"/>
  <c r="AN3308" i="7"/>
  <c r="AM3308" i="7"/>
  <c r="AL3308" i="7"/>
  <c r="AK3308" i="7"/>
  <c r="AJ3308" i="7"/>
  <c r="AI3308" i="7"/>
  <c r="AH3308" i="7"/>
  <c r="AG3308" i="7"/>
  <c r="T3308" i="7"/>
  <c r="L3308" i="7"/>
  <c r="J3308" i="7"/>
  <c r="I3308" i="7"/>
  <c r="AR3307" i="7"/>
  <c r="AQ3307" i="7"/>
  <c r="AP3307" i="7"/>
  <c r="AO3307" i="7"/>
  <c r="AN3307" i="7"/>
  <c r="AM3307" i="7"/>
  <c r="AL3307" i="7"/>
  <c r="AK3307" i="7"/>
  <c r="AJ3307" i="7"/>
  <c r="AI3307" i="7"/>
  <c r="AH3307" i="7"/>
  <c r="AG3307" i="7"/>
  <c r="T3307" i="7"/>
  <c r="L3307" i="7"/>
  <c r="N3307" i="7" s="1"/>
  <c r="I3307" i="7"/>
  <c r="J3307" i="7" s="1"/>
  <c r="AR3306" i="7"/>
  <c r="AQ3306" i="7"/>
  <c r="AP3306" i="7"/>
  <c r="AO3306" i="7"/>
  <c r="AN3306" i="7"/>
  <c r="AM3306" i="7"/>
  <c r="AL3306" i="7"/>
  <c r="AK3306" i="7"/>
  <c r="AJ3306" i="7"/>
  <c r="AI3306" i="7"/>
  <c r="AH3306" i="7"/>
  <c r="AG3306" i="7"/>
  <c r="T3306" i="7"/>
  <c r="L3306" i="7"/>
  <c r="M3306" i="7" s="1"/>
  <c r="I3306" i="7"/>
  <c r="J3306" i="7" s="1"/>
  <c r="AR3305" i="7"/>
  <c r="AQ3305" i="7"/>
  <c r="AP3305" i="7"/>
  <c r="AO3305" i="7"/>
  <c r="AN3305" i="7"/>
  <c r="AM3305" i="7"/>
  <c r="AL3305" i="7"/>
  <c r="AK3305" i="7"/>
  <c r="AJ3305" i="7"/>
  <c r="AI3305" i="7"/>
  <c r="AH3305" i="7"/>
  <c r="AG3305" i="7"/>
  <c r="T3305" i="7"/>
  <c r="L3305" i="7"/>
  <c r="J3305" i="7"/>
  <c r="I3305" i="7"/>
  <c r="AR3304" i="7"/>
  <c r="AQ3304" i="7"/>
  <c r="AP3304" i="7"/>
  <c r="AO3304" i="7"/>
  <c r="AN3304" i="7"/>
  <c r="AM3304" i="7"/>
  <c r="AL3304" i="7"/>
  <c r="AK3304" i="7"/>
  <c r="AJ3304" i="7"/>
  <c r="AI3304" i="7"/>
  <c r="AH3304" i="7"/>
  <c r="AG3304" i="7"/>
  <c r="T3304" i="7"/>
  <c r="L3304" i="7"/>
  <c r="I3304" i="7"/>
  <c r="J3304" i="7" s="1"/>
  <c r="AR3303" i="7"/>
  <c r="AQ3303" i="7"/>
  <c r="AP3303" i="7"/>
  <c r="AO3303" i="7"/>
  <c r="AN3303" i="7"/>
  <c r="AM3303" i="7"/>
  <c r="AL3303" i="7"/>
  <c r="AK3303" i="7"/>
  <c r="AJ3303" i="7"/>
  <c r="AI3303" i="7"/>
  <c r="AH3303" i="7"/>
  <c r="AG3303" i="7"/>
  <c r="T3303" i="7"/>
  <c r="L3303" i="7"/>
  <c r="N3303" i="7" s="1"/>
  <c r="J3303" i="7"/>
  <c r="I3303" i="7"/>
  <c r="AR3302" i="7"/>
  <c r="AQ3302" i="7"/>
  <c r="AP3302" i="7"/>
  <c r="AO3302" i="7"/>
  <c r="AN3302" i="7"/>
  <c r="AM3302" i="7"/>
  <c r="AL3302" i="7"/>
  <c r="AK3302" i="7"/>
  <c r="AJ3302" i="7"/>
  <c r="AI3302" i="7"/>
  <c r="AH3302" i="7"/>
  <c r="AG3302" i="7"/>
  <c r="T3302" i="7"/>
  <c r="L3302" i="7"/>
  <c r="N3302" i="7" s="1"/>
  <c r="I3302" i="7"/>
  <c r="J3302" i="7" s="1"/>
  <c r="AR3301" i="7"/>
  <c r="AQ3301" i="7"/>
  <c r="AP3301" i="7"/>
  <c r="AO3301" i="7"/>
  <c r="AN3301" i="7"/>
  <c r="AM3301" i="7"/>
  <c r="AL3301" i="7"/>
  <c r="AK3301" i="7"/>
  <c r="AJ3301" i="7"/>
  <c r="AI3301" i="7"/>
  <c r="AH3301" i="7"/>
  <c r="AG3301" i="7"/>
  <c r="T3301" i="7"/>
  <c r="L3301" i="7"/>
  <c r="M3301" i="7" s="1"/>
  <c r="I3301" i="7"/>
  <c r="J3301" i="7" s="1"/>
  <c r="AR3300" i="7"/>
  <c r="AQ3300" i="7"/>
  <c r="AP3300" i="7"/>
  <c r="AO3300" i="7"/>
  <c r="AN3300" i="7"/>
  <c r="AM3300" i="7"/>
  <c r="AL3300" i="7"/>
  <c r="AK3300" i="7"/>
  <c r="AJ3300" i="7"/>
  <c r="AI3300" i="7"/>
  <c r="AH3300" i="7"/>
  <c r="AG3300" i="7"/>
  <c r="T3300" i="7"/>
  <c r="L3300" i="7"/>
  <c r="N3300" i="7" s="1"/>
  <c r="I3300" i="7"/>
  <c r="J3300" i="7" s="1"/>
  <c r="AR3299" i="7"/>
  <c r="AQ3299" i="7"/>
  <c r="AP3299" i="7"/>
  <c r="AO3299" i="7"/>
  <c r="AN3299" i="7"/>
  <c r="AM3299" i="7"/>
  <c r="AL3299" i="7"/>
  <c r="AK3299" i="7"/>
  <c r="AJ3299" i="7"/>
  <c r="AI3299" i="7"/>
  <c r="AH3299" i="7"/>
  <c r="AG3299" i="7"/>
  <c r="T3299" i="7"/>
  <c r="L3299" i="7"/>
  <c r="M3299" i="7" s="1"/>
  <c r="J3299" i="7"/>
  <c r="I3299" i="7"/>
  <c r="AR3298" i="7"/>
  <c r="AQ3298" i="7"/>
  <c r="AP3298" i="7"/>
  <c r="AO3298" i="7"/>
  <c r="AN3298" i="7"/>
  <c r="AM3298" i="7"/>
  <c r="AL3298" i="7"/>
  <c r="AK3298" i="7"/>
  <c r="AJ3298" i="7"/>
  <c r="AI3298" i="7"/>
  <c r="AH3298" i="7"/>
  <c r="AG3298" i="7"/>
  <c r="T3298" i="7"/>
  <c r="L3298" i="7"/>
  <c r="I3298" i="7"/>
  <c r="J3298" i="7" s="1"/>
  <c r="AR3297" i="7"/>
  <c r="AQ3297" i="7"/>
  <c r="AP3297" i="7"/>
  <c r="AO3297" i="7"/>
  <c r="AN3297" i="7"/>
  <c r="AM3297" i="7"/>
  <c r="AL3297" i="7"/>
  <c r="AK3297" i="7"/>
  <c r="AJ3297" i="7"/>
  <c r="AI3297" i="7"/>
  <c r="AH3297" i="7"/>
  <c r="AG3297" i="7"/>
  <c r="T3297" i="7"/>
  <c r="L3297" i="7"/>
  <c r="J3297" i="7"/>
  <c r="I3297" i="7"/>
  <c r="AR3296" i="7"/>
  <c r="AQ3296" i="7"/>
  <c r="AP3296" i="7"/>
  <c r="AO3296" i="7"/>
  <c r="AN3296" i="7"/>
  <c r="AM3296" i="7"/>
  <c r="AL3296" i="7"/>
  <c r="AK3296" i="7"/>
  <c r="AJ3296" i="7"/>
  <c r="AI3296" i="7"/>
  <c r="AH3296" i="7"/>
  <c r="AG3296" i="7"/>
  <c r="T3296" i="7"/>
  <c r="L3296" i="7"/>
  <c r="M3296" i="7" s="1"/>
  <c r="I3296" i="7"/>
  <c r="J3296" i="7" s="1"/>
  <c r="AR3295" i="7"/>
  <c r="AQ3295" i="7"/>
  <c r="AP3295" i="7"/>
  <c r="AO3295" i="7"/>
  <c r="AN3295" i="7"/>
  <c r="AM3295" i="7"/>
  <c r="AL3295" i="7"/>
  <c r="AK3295" i="7"/>
  <c r="AJ3295" i="7"/>
  <c r="AI3295" i="7"/>
  <c r="AH3295" i="7"/>
  <c r="AG3295" i="7"/>
  <c r="T3295" i="7"/>
  <c r="L3295" i="7"/>
  <c r="N3295" i="7" s="1"/>
  <c r="J3295" i="7"/>
  <c r="I3295" i="7"/>
  <c r="AR3294" i="7"/>
  <c r="AQ3294" i="7"/>
  <c r="AP3294" i="7"/>
  <c r="AO3294" i="7"/>
  <c r="AN3294" i="7"/>
  <c r="AM3294" i="7"/>
  <c r="AL3294" i="7"/>
  <c r="AK3294" i="7"/>
  <c r="AJ3294" i="7"/>
  <c r="AI3294" i="7"/>
  <c r="AH3294" i="7"/>
  <c r="AG3294" i="7"/>
  <c r="T3294" i="7"/>
  <c r="L3294" i="7"/>
  <c r="M3294" i="7" s="1"/>
  <c r="I3294" i="7"/>
  <c r="J3294" i="7" s="1"/>
  <c r="AR3293" i="7"/>
  <c r="AQ3293" i="7"/>
  <c r="AP3293" i="7"/>
  <c r="AO3293" i="7"/>
  <c r="AN3293" i="7"/>
  <c r="AM3293" i="7"/>
  <c r="AL3293" i="7"/>
  <c r="AK3293" i="7"/>
  <c r="AJ3293" i="7"/>
  <c r="AI3293" i="7"/>
  <c r="AH3293" i="7"/>
  <c r="AG3293" i="7"/>
  <c r="T3293" i="7"/>
  <c r="L3293" i="7"/>
  <c r="N3293" i="7" s="1"/>
  <c r="I3293" i="7"/>
  <c r="J3293" i="7" s="1"/>
  <c r="AR3292" i="7"/>
  <c r="AQ3292" i="7"/>
  <c r="AP3292" i="7"/>
  <c r="AO3292" i="7"/>
  <c r="AN3292" i="7"/>
  <c r="AM3292" i="7"/>
  <c r="AL3292" i="7"/>
  <c r="AK3292" i="7"/>
  <c r="AJ3292" i="7"/>
  <c r="AI3292" i="7"/>
  <c r="AH3292" i="7"/>
  <c r="AG3292" i="7"/>
  <c r="T3292" i="7"/>
  <c r="L3292" i="7"/>
  <c r="I3292" i="7"/>
  <c r="J3292" i="7" s="1"/>
  <c r="AR3291" i="7"/>
  <c r="AQ3291" i="7"/>
  <c r="AP3291" i="7"/>
  <c r="AO3291" i="7"/>
  <c r="AN3291" i="7"/>
  <c r="AM3291" i="7"/>
  <c r="AL3291" i="7"/>
  <c r="AK3291" i="7"/>
  <c r="AJ3291" i="7"/>
  <c r="AI3291" i="7"/>
  <c r="AH3291" i="7"/>
  <c r="AG3291" i="7"/>
  <c r="T3291" i="7"/>
  <c r="L3291" i="7"/>
  <c r="N3291" i="7" s="1"/>
  <c r="I3291" i="7"/>
  <c r="J3291" i="7" s="1"/>
  <c r="AR3290" i="7"/>
  <c r="AQ3290" i="7"/>
  <c r="AP3290" i="7"/>
  <c r="AO3290" i="7"/>
  <c r="AN3290" i="7"/>
  <c r="AM3290" i="7"/>
  <c r="AL3290" i="7"/>
  <c r="AK3290" i="7"/>
  <c r="AJ3290" i="7"/>
  <c r="AI3290" i="7"/>
  <c r="AH3290" i="7"/>
  <c r="AG3290" i="7"/>
  <c r="T3290" i="7"/>
  <c r="L3290" i="7"/>
  <c r="M3290" i="7" s="1"/>
  <c r="I3290" i="7"/>
  <c r="J3290" i="7" s="1"/>
  <c r="AR3289" i="7"/>
  <c r="AQ3289" i="7"/>
  <c r="AP3289" i="7"/>
  <c r="AO3289" i="7"/>
  <c r="AN3289" i="7"/>
  <c r="AM3289" i="7"/>
  <c r="AL3289" i="7"/>
  <c r="AK3289" i="7"/>
  <c r="AJ3289" i="7"/>
  <c r="AI3289" i="7"/>
  <c r="AH3289" i="7"/>
  <c r="AG3289" i="7"/>
  <c r="T3289" i="7"/>
  <c r="L3289" i="7"/>
  <c r="J3289" i="7"/>
  <c r="I3289" i="7"/>
  <c r="AR3288" i="7"/>
  <c r="AQ3288" i="7"/>
  <c r="AP3288" i="7"/>
  <c r="AO3288" i="7"/>
  <c r="AN3288" i="7"/>
  <c r="AM3288" i="7"/>
  <c r="AL3288" i="7"/>
  <c r="AK3288" i="7"/>
  <c r="AJ3288" i="7"/>
  <c r="AI3288" i="7"/>
  <c r="AH3288" i="7"/>
  <c r="AG3288" i="7"/>
  <c r="T3288" i="7"/>
  <c r="L3288" i="7"/>
  <c r="N3288" i="7" s="1"/>
  <c r="I3288" i="7"/>
  <c r="J3288" i="7" s="1"/>
  <c r="AR3287" i="7"/>
  <c r="AQ3287" i="7"/>
  <c r="AP3287" i="7"/>
  <c r="AO3287" i="7"/>
  <c r="AN3287" i="7"/>
  <c r="AM3287" i="7"/>
  <c r="AL3287" i="7"/>
  <c r="AK3287" i="7"/>
  <c r="AJ3287" i="7"/>
  <c r="AI3287" i="7"/>
  <c r="AH3287" i="7"/>
  <c r="AG3287" i="7"/>
  <c r="T3287" i="7"/>
  <c r="L3287" i="7"/>
  <c r="M3287" i="7" s="1"/>
  <c r="J3287" i="7"/>
  <c r="I3287" i="7"/>
  <c r="AR3286" i="7"/>
  <c r="AQ3286" i="7"/>
  <c r="AP3286" i="7"/>
  <c r="AO3286" i="7"/>
  <c r="AN3286" i="7"/>
  <c r="AM3286" i="7"/>
  <c r="AL3286" i="7"/>
  <c r="AK3286" i="7"/>
  <c r="AJ3286" i="7"/>
  <c r="AI3286" i="7"/>
  <c r="AH3286" i="7"/>
  <c r="AG3286" i="7"/>
  <c r="T3286" i="7"/>
  <c r="L3286" i="7"/>
  <c r="I3286" i="7"/>
  <c r="J3286" i="7" s="1"/>
  <c r="AR3285" i="7"/>
  <c r="AQ3285" i="7"/>
  <c r="AP3285" i="7"/>
  <c r="AO3285" i="7"/>
  <c r="AN3285" i="7"/>
  <c r="AM3285" i="7"/>
  <c r="AL3285" i="7"/>
  <c r="AK3285" i="7"/>
  <c r="AJ3285" i="7"/>
  <c r="AI3285" i="7"/>
  <c r="AH3285" i="7"/>
  <c r="AG3285" i="7"/>
  <c r="T3285" i="7"/>
  <c r="L3285" i="7"/>
  <c r="I3285" i="7"/>
  <c r="J3285" i="7" s="1"/>
  <c r="AR3284" i="7"/>
  <c r="AQ3284" i="7"/>
  <c r="AP3284" i="7"/>
  <c r="AO3284" i="7"/>
  <c r="AN3284" i="7"/>
  <c r="AM3284" i="7"/>
  <c r="AL3284" i="7"/>
  <c r="AK3284" i="7"/>
  <c r="AJ3284" i="7"/>
  <c r="AI3284" i="7"/>
  <c r="AH3284" i="7"/>
  <c r="AG3284" i="7"/>
  <c r="T3284" i="7"/>
  <c r="L3284" i="7"/>
  <c r="I3284" i="7"/>
  <c r="J3284" i="7" s="1"/>
  <c r="AR3283" i="7"/>
  <c r="AQ3283" i="7"/>
  <c r="AP3283" i="7"/>
  <c r="AO3283" i="7"/>
  <c r="AN3283" i="7"/>
  <c r="AM3283" i="7"/>
  <c r="AL3283" i="7"/>
  <c r="AK3283" i="7"/>
  <c r="AJ3283" i="7"/>
  <c r="AI3283" i="7"/>
  <c r="AH3283" i="7"/>
  <c r="AG3283" i="7"/>
  <c r="T3283" i="7"/>
  <c r="L3283" i="7"/>
  <c r="M3283" i="7" s="1"/>
  <c r="J3283" i="7"/>
  <c r="I3283" i="7"/>
  <c r="AR3282" i="7"/>
  <c r="AQ3282" i="7"/>
  <c r="AP3282" i="7"/>
  <c r="AO3282" i="7"/>
  <c r="AN3282" i="7"/>
  <c r="AM3282" i="7"/>
  <c r="AL3282" i="7"/>
  <c r="AK3282" i="7"/>
  <c r="AJ3282" i="7"/>
  <c r="AI3282" i="7"/>
  <c r="AH3282" i="7"/>
  <c r="AG3282" i="7"/>
  <c r="T3282" i="7"/>
  <c r="L3282" i="7"/>
  <c r="N3282" i="7" s="1"/>
  <c r="I3282" i="7"/>
  <c r="J3282" i="7" s="1"/>
  <c r="AR3281" i="7"/>
  <c r="AQ3281" i="7"/>
  <c r="AP3281" i="7"/>
  <c r="AO3281" i="7"/>
  <c r="AN3281" i="7"/>
  <c r="AM3281" i="7"/>
  <c r="AL3281" i="7"/>
  <c r="AK3281" i="7"/>
  <c r="AJ3281" i="7"/>
  <c r="AI3281" i="7"/>
  <c r="AH3281" i="7"/>
  <c r="AG3281" i="7"/>
  <c r="T3281" i="7"/>
  <c r="L3281" i="7"/>
  <c r="N3281" i="7" s="1"/>
  <c r="I3281" i="7"/>
  <c r="J3281" i="7" s="1"/>
  <c r="AR3280" i="7"/>
  <c r="AQ3280" i="7"/>
  <c r="AP3280" i="7"/>
  <c r="AO3280" i="7"/>
  <c r="AN3280" i="7"/>
  <c r="AM3280" i="7"/>
  <c r="AL3280" i="7"/>
  <c r="AK3280" i="7"/>
  <c r="AJ3280" i="7"/>
  <c r="AI3280" i="7"/>
  <c r="AH3280" i="7"/>
  <c r="AG3280" i="7"/>
  <c r="T3280" i="7"/>
  <c r="L3280" i="7"/>
  <c r="N3280" i="7" s="1"/>
  <c r="I3280" i="7"/>
  <c r="J3280" i="7" s="1"/>
  <c r="AR3279" i="7"/>
  <c r="AQ3279" i="7"/>
  <c r="AP3279" i="7"/>
  <c r="AO3279" i="7"/>
  <c r="AN3279" i="7"/>
  <c r="AM3279" i="7"/>
  <c r="AL3279" i="7"/>
  <c r="AK3279" i="7"/>
  <c r="AJ3279" i="7"/>
  <c r="AI3279" i="7"/>
  <c r="AH3279" i="7"/>
  <c r="AG3279" i="7"/>
  <c r="T3279" i="7"/>
  <c r="L3279" i="7"/>
  <c r="J3279" i="7"/>
  <c r="I3279" i="7"/>
  <c r="AR3278" i="7"/>
  <c r="AQ3278" i="7"/>
  <c r="AP3278" i="7"/>
  <c r="AO3278" i="7"/>
  <c r="AN3278" i="7"/>
  <c r="AM3278" i="7"/>
  <c r="AL3278" i="7"/>
  <c r="AK3278" i="7"/>
  <c r="AJ3278" i="7"/>
  <c r="AI3278" i="7"/>
  <c r="AH3278" i="7"/>
  <c r="AG3278" i="7"/>
  <c r="T3278" i="7"/>
  <c r="L3278" i="7"/>
  <c r="I3278" i="7"/>
  <c r="J3278" i="7" s="1"/>
  <c r="AR3277" i="7"/>
  <c r="AQ3277" i="7"/>
  <c r="AP3277" i="7"/>
  <c r="AO3277" i="7"/>
  <c r="AN3277" i="7"/>
  <c r="AM3277" i="7"/>
  <c r="AL3277" i="7"/>
  <c r="AK3277" i="7"/>
  <c r="AJ3277" i="7"/>
  <c r="AI3277" i="7"/>
  <c r="AH3277" i="7"/>
  <c r="AG3277" i="7"/>
  <c r="T3277" i="7"/>
  <c r="L3277" i="7"/>
  <c r="N3277" i="7" s="1"/>
  <c r="I3277" i="7"/>
  <c r="J3277" i="7" s="1"/>
  <c r="AR3276" i="7"/>
  <c r="AQ3276" i="7"/>
  <c r="AP3276" i="7"/>
  <c r="AO3276" i="7"/>
  <c r="AN3276" i="7"/>
  <c r="AM3276" i="7"/>
  <c r="AL3276" i="7"/>
  <c r="AK3276" i="7"/>
  <c r="AJ3276" i="7"/>
  <c r="AI3276" i="7"/>
  <c r="AH3276" i="7"/>
  <c r="AG3276" i="7"/>
  <c r="T3276" i="7"/>
  <c r="L3276" i="7"/>
  <c r="N3276" i="7" s="1"/>
  <c r="I3276" i="7"/>
  <c r="J3276" i="7" s="1"/>
  <c r="AR3275" i="7"/>
  <c r="AQ3275" i="7"/>
  <c r="AP3275" i="7"/>
  <c r="AO3275" i="7"/>
  <c r="AN3275" i="7"/>
  <c r="AM3275" i="7"/>
  <c r="AL3275" i="7"/>
  <c r="AK3275" i="7"/>
  <c r="AJ3275" i="7"/>
  <c r="AI3275" i="7"/>
  <c r="AH3275" i="7"/>
  <c r="AG3275" i="7"/>
  <c r="T3275" i="7"/>
  <c r="L3275" i="7"/>
  <c r="N3275" i="7" s="1"/>
  <c r="J3275" i="7"/>
  <c r="I3275" i="7"/>
  <c r="AR3274" i="7"/>
  <c r="AQ3274" i="7"/>
  <c r="AP3274" i="7"/>
  <c r="AO3274" i="7"/>
  <c r="AN3274" i="7"/>
  <c r="AM3274" i="7"/>
  <c r="AL3274" i="7"/>
  <c r="AK3274" i="7"/>
  <c r="AJ3274" i="7"/>
  <c r="AI3274" i="7"/>
  <c r="AH3274" i="7"/>
  <c r="AG3274" i="7"/>
  <c r="T3274" i="7"/>
  <c r="L3274" i="7"/>
  <c r="M3274" i="7" s="1"/>
  <c r="I3274" i="7"/>
  <c r="J3274" i="7" s="1"/>
  <c r="AR3273" i="7"/>
  <c r="AQ3273" i="7"/>
  <c r="AP3273" i="7"/>
  <c r="AO3273" i="7"/>
  <c r="AN3273" i="7"/>
  <c r="AM3273" i="7"/>
  <c r="AL3273" i="7"/>
  <c r="AK3273" i="7"/>
  <c r="AJ3273" i="7"/>
  <c r="AI3273" i="7"/>
  <c r="AH3273" i="7"/>
  <c r="AG3273" i="7"/>
  <c r="T3273" i="7"/>
  <c r="L3273" i="7"/>
  <c r="M3273" i="7" s="1"/>
  <c r="J3273" i="7"/>
  <c r="I3273" i="7"/>
  <c r="AR3272" i="7"/>
  <c r="AQ3272" i="7"/>
  <c r="AP3272" i="7"/>
  <c r="AO3272" i="7"/>
  <c r="AN3272" i="7"/>
  <c r="AM3272" i="7"/>
  <c r="AL3272" i="7"/>
  <c r="AK3272" i="7"/>
  <c r="AJ3272" i="7"/>
  <c r="AI3272" i="7"/>
  <c r="AH3272" i="7"/>
  <c r="AG3272" i="7"/>
  <c r="T3272" i="7"/>
  <c r="L3272" i="7"/>
  <c r="I3272" i="7"/>
  <c r="J3272" i="7" s="1"/>
  <c r="AR3271" i="7"/>
  <c r="AQ3271" i="7"/>
  <c r="AP3271" i="7"/>
  <c r="AO3271" i="7"/>
  <c r="AN3271" i="7"/>
  <c r="AM3271" i="7"/>
  <c r="AL3271" i="7"/>
  <c r="AK3271" i="7"/>
  <c r="AJ3271" i="7"/>
  <c r="AI3271" i="7"/>
  <c r="AH3271" i="7"/>
  <c r="AG3271" i="7"/>
  <c r="T3271" i="7"/>
  <c r="L3271" i="7"/>
  <c r="N3271" i="7" s="1"/>
  <c r="J3271" i="7"/>
  <c r="I3271" i="7"/>
  <c r="AR3270" i="7"/>
  <c r="AQ3270" i="7"/>
  <c r="AP3270" i="7"/>
  <c r="AO3270" i="7"/>
  <c r="AN3270" i="7"/>
  <c r="AM3270" i="7"/>
  <c r="AL3270" i="7"/>
  <c r="AK3270" i="7"/>
  <c r="AJ3270" i="7"/>
  <c r="AI3270" i="7"/>
  <c r="AH3270" i="7"/>
  <c r="AG3270" i="7"/>
  <c r="T3270" i="7"/>
  <c r="L3270" i="7"/>
  <c r="N3270" i="7" s="1"/>
  <c r="I3270" i="7"/>
  <c r="J3270" i="7" s="1"/>
  <c r="AR3269" i="7"/>
  <c r="AQ3269" i="7"/>
  <c r="AP3269" i="7"/>
  <c r="AO3269" i="7"/>
  <c r="AN3269" i="7"/>
  <c r="AM3269" i="7"/>
  <c r="AL3269" i="7"/>
  <c r="AK3269" i="7"/>
  <c r="AJ3269" i="7"/>
  <c r="AI3269" i="7"/>
  <c r="AH3269" i="7"/>
  <c r="AG3269" i="7"/>
  <c r="T3269" i="7"/>
  <c r="L3269" i="7"/>
  <c r="I3269" i="7"/>
  <c r="J3269" i="7" s="1"/>
  <c r="AR3268" i="7"/>
  <c r="AQ3268" i="7"/>
  <c r="AP3268" i="7"/>
  <c r="AO3268" i="7"/>
  <c r="AN3268" i="7"/>
  <c r="AM3268" i="7"/>
  <c r="AL3268" i="7"/>
  <c r="AK3268" i="7"/>
  <c r="AJ3268" i="7"/>
  <c r="AI3268" i="7"/>
  <c r="AH3268" i="7"/>
  <c r="AG3268" i="7"/>
  <c r="T3268" i="7"/>
  <c r="L3268" i="7"/>
  <c r="I3268" i="7"/>
  <c r="J3268" i="7" s="1"/>
  <c r="AR3267" i="7"/>
  <c r="AQ3267" i="7"/>
  <c r="AP3267" i="7"/>
  <c r="AO3267" i="7"/>
  <c r="AN3267" i="7"/>
  <c r="AM3267" i="7"/>
  <c r="AL3267" i="7"/>
  <c r="AK3267" i="7"/>
  <c r="AJ3267" i="7"/>
  <c r="AI3267" i="7"/>
  <c r="AH3267" i="7"/>
  <c r="AG3267" i="7"/>
  <c r="T3267" i="7"/>
  <c r="L3267" i="7"/>
  <c r="J3267" i="7"/>
  <c r="I3267" i="7"/>
  <c r="AR3266" i="7"/>
  <c r="AQ3266" i="7"/>
  <c r="AP3266" i="7"/>
  <c r="AO3266" i="7"/>
  <c r="AN3266" i="7"/>
  <c r="AM3266" i="7"/>
  <c r="AL3266" i="7"/>
  <c r="AK3266" i="7"/>
  <c r="AJ3266" i="7"/>
  <c r="AI3266" i="7"/>
  <c r="AH3266" i="7"/>
  <c r="AG3266" i="7"/>
  <c r="T3266" i="7"/>
  <c r="L3266" i="7"/>
  <c r="I3266" i="7"/>
  <c r="J3266" i="7" s="1"/>
  <c r="AR3265" i="7"/>
  <c r="AQ3265" i="7"/>
  <c r="AP3265" i="7"/>
  <c r="AO3265" i="7"/>
  <c r="AN3265" i="7"/>
  <c r="AM3265" i="7"/>
  <c r="AL3265" i="7"/>
  <c r="AK3265" i="7"/>
  <c r="AJ3265" i="7"/>
  <c r="AI3265" i="7"/>
  <c r="AH3265" i="7"/>
  <c r="AG3265" i="7"/>
  <c r="T3265" i="7"/>
  <c r="L3265" i="7"/>
  <c r="J3265" i="7"/>
  <c r="I3265" i="7"/>
  <c r="AR3264" i="7"/>
  <c r="AQ3264" i="7"/>
  <c r="AP3264" i="7"/>
  <c r="AO3264" i="7"/>
  <c r="AN3264" i="7"/>
  <c r="AM3264" i="7"/>
  <c r="AL3264" i="7"/>
  <c r="AK3264" i="7"/>
  <c r="AJ3264" i="7"/>
  <c r="AI3264" i="7"/>
  <c r="AH3264" i="7"/>
  <c r="AG3264" i="7"/>
  <c r="T3264" i="7"/>
  <c r="L3264" i="7"/>
  <c r="M3264" i="7" s="1"/>
  <c r="I3264" i="7"/>
  <c r="J3264" i="7" s="1"/>
  <c r="AR3263" i="7"/>
  <c r="AQ3263" i="7"/>
  <c r="AP3263" i="7"/>
  <c r="AO3263" i="7"/>
  <c r="AN3263" i="7"/>
  <c r="AM3263" i="7"/>
  <c r="AL3263" i="7"/>
  <c r="AK3263" i="7"/>
  <c r="AJ3263" i="7"/>
  <c r="AI3263" i="7"/>
  <c r="AH3263" i="7"/>
  <c r="AG3263" i="7"/>
  <c r="T3263" i="7"/>
  <c r="L3263" i="7"/>
  <c r="N3263" i="7" s="1"/>
  <c r="J3263" i="7"/>
  <c r="I3263" i="7"/>
  <c r="AR3262" i="7"/>
  <c r="AQ3262" i="7"/>
  <c r="AP3262" i="7"/>
  <c r="AO3262" i="7"/>
  <c r="AN3262" i="7"/>
  <c r="AM3262" i="7"/>
  <c r="AL3262" i="7"/>
  <c r="AK3262" i="7"/>
  <c r="AJ3262" i="7"/>
  <c r="AI3262" i="7"/>
  <c r="AH3262" i="7"/>
  <c r="AG3262" i="7"/>
  <c r="T3262" i="7"/>
  <c r="L3262" i="7"/>
  <c r="N3262" i="7" s="1"/>
  <c r="I3262" i="7"/>
  <c r="J3262" i="7" s="1"/>
  <c r="AR3261" i="7"/>
  <c r="AQ3261" i="7"/>
  <c r="AP3261" i="7"/>
  <c r="AO3261" i="7"/>
  <c r="AN3261" i="7"/>
  <c r="AM3261" i="7"/>
  <c r="AL3261" i="7"/>
  <c r="AK3261" i="7"/>
  <c r="AJ3261" i="7"/>
  <c r="AI3261" i="7"/>
  <c r="AH3261" i="7"/>
  <c r="AG3261" i="7"/>
  <c r="T3261" i="7"/>
  <c r="L3261" i="7"/>
  <c r="I3261" i="7"/>
  <c r="J3261" i="7" s="1"/>
  <c r="AR3260" i="7"/>
  <c r="AQ3260" i="7"/>
  <c r="AP3260" i="7"/>
  <c r="AO3260" i="7"/>
  <c r="AN3260" i="7"/>
  <c r="AM3260" i="7"/>
  <c r="AL3260" i="7"/>
  <c r="AK3260" i="7"/>
  <c r="AJ3260" i="7"/>
  <c r="AI3260" i="7"/>
  <c r="AH3260" i="7"/>
  <c r="AG3260" i="7"/>
  <c r="T3260" i="7"/>
  <c r="L3260" i="7"/>
  <c r="N3260" i="7" s="1"/>
  <c r="I3260" i="7"/>
  <c r="J3260" i="7" s="1"/>
  <c r="AR3259" i="7"/>
  <c r="AQ3259" i="7"/>
  <c r="AP3259" i="7"/>
  <c r="AO3259" i="7"/>
  <c r="AN3259" i="7"/>
  <c r="AM3259" i="7"/>
  <c r="AL3259" i="7"/>
  <c r="AK3259" i="7"/>
  <c r="AJ3259" i="7"/>
  <c r="AI3259" i="7"/>
  <c r="AH3259" i="7"/>
  <c r="AG3259" i="7"/>
  <c r="T3259" i="7"/>
  <c r="L3259" i="7"/>
  <c r="N3259" i="7" s="1"/>
  <c r="I3259" i="7"/>
  <c r="J3259" i="7" s="1"/>
  <c r="AR3258" i="7"/>
  <c r="AQ3258" i="7"/>
  <c r="AP3258" i="7"/>
  <c r="AO3258" i="7"/>
  <c r="AN3258" i="7"/>
  <c r="AM3258" i="7"/>
  <c r="AL3258" i="7"/>
  <c r="AK3258" i="7"/>
  <c r="AJ3258" i="7"/>
  <c r="AI3258" i="7"/>
  <c r="AH3258" i="7"/>
  <c r="AG3258" i="7"/>
  <c r="T3258" i="7"/>
  <c r="L3258" i="7"/>
  <c r="M3258" i="7" s="1"/>
  <c r="I3258" i="7"/>
  <c r="J3258" i="7" s="1"/>
  <c r="AR3257" i="7"/>
  <c r="AQ3257" i="7"/>
  <c r="AP3257" i="7"/>
  <c r="AO3257" i="7"/>
  <c r="AN3257" i="7"/>
  <c r="AM3257" i="7"/>
  <c r="AL3257" i="7"/>
  <c r="AK3257" i="7"/>
  <c r="AJ3257" i="7"/>
  <c r="AI3257" i="7"/>
  <c r="AH3257" i="7"/>
  <c r="AG3257" i="7"/>
  <c r="T3257" i="7"/>
  <c r="L3257" i="7"/>
  <c r="M3257" i="7" s="1"/>
  <c r="J3257" i="7"/>
  <c r="I3257" i="7"/>
  <c r="AR3256" i="7"/>
  <c r="AQ3256" i="7"/>
  <c r="AP3256" i="7"/>
  <c r="AO3256" i="7"/>
  <c r="AN3256" i="7"/>
  <c r="AM3256" i="7"/>
  <c r="AL3256" i="7"/>
  <c r="AK3256" i="7"/>
  <c r="AJ3256" i="7"/>
  <c r="AI3256" i="7"/>
  <c r="AH3256" i="7"/>
  <c r="AG3256" i="7"/>
  <c r="T3256" i="7"/>
  <c r="L3256" i="7"/>
  <c r="I3256" i="7"/>
  <c r="J3256" i="7" s="1"/>
  <c r="AR3255" i="7"/>
  <c r="AQ3255" i="7"/>
  <c r="AP3255" i="7"/>
  <c r="AO3255" i="7"/>
  <c r="AN3255" i="7"/>
  <c r="AM3255" i="7"/>
  <c r="AL3255" i="7"/>
  <c r="AK3255" i="7"/>
  <c r="AJ3255" i="7"/>
  <c r="AI3255" i="7"/>
  <c r="AH3255" i="7"/>
  <c r="AG3255" i="7"/>
  <c r="T3255" i="7"/>
  <c r="L3255" i="7"/>
  <c r="N3255" i="7" s="1"/>
  <c r="J3255" i="7"/>
  <c r="I3255" i="7"/>
  <c r="AR3254" i="7"/>
  <c r="AQ3254" i="7"/>
  <c r="AP3254" i="7"/>
  <c r="AO3254" i="7"/>
  <c r="AN3254" i="7"/>
  <c r="AM3254" i="7"/>
  <c r="AL3254" i="7"/>
  <c r="AK3254" i="7"/>
  <c r="AJ3254" i="7"/>
  <c r="AI3254" i="7"/>
  <c r="AH3254" i="7"/>
  <c r="AG3254" i="7"/>
  <c r="T3254" i="7"/>
  <c r="L3254" i="7"/>
  <c r="N3254" i="7" s="1"/>
  <c r="I3254" i="7"/>
  <c r="J3254" i="7" s="1"/>
  <c r="AR3253" i="7"/>
  <c r="AQ3253" i="7"/>
  <c r="AP3253" i="7"/>
  <c r="AO3253" i="7"/>
  <c r="AN3253" i="7"/>
  <c r="AM3253" i="7"/>
  <c r="AL3253" i="7"/>
  <c r="AK3253" i="7"/>
  <c r="AJ3253" i="7"/>
  <c r="AI3253" i="7"/>
  <c r="AH3253" i="7"/>
  <c r="AG3253" i="7"/>
  <c r="T3253" i="7"/>
  <c r="L3253" i="7"/>
  <c r="I3253" i="7"/>
  <c r="J3253" i="7" s="1"/>
  <c r="AR3252" i="7"/>
  <c r="AQ3252" i="7"/>
  <c r="AP3252" i="7"/>
  <c r="AO3252" i="7"/>
  <c r="AN3252" i="7"/>
  <c r="AM3252" i="7"/>
  <c r="AL3252" i="7"/>
  <c r="AK3252" i="7"/>
  <c r="AJ3252" i="7"/>
  <c r="AI3252" i="7"/>
  <c r="AH3252" i="7"/>
  <c r="AG3252" i="7"/>
  <c r="T3252" i="7"/>
  <c r="L3252" i="7"/>
  <c r="I3252" i="7"/>
  <c r="J3252" i="7" s="1"/>
  <c r="AR3251" i="7"/>
  <c r="AQ3251" i="7"/>
  <c r="AP3251" i="7"/>
  <c r="AO3251" i="7"/>
  <c r="AN3251" i="7"/>
  <c r="AM3251" i="7"/>
  <c r="AL3251" i="7"/>
  <c r="AK3251" i="7"/>
  <c r="AJ3251" i="7"/>
  <c r="AI3251" i="7"/>
  <c r="AH3251" i="7"/>
  <c r="AG3251" i="7"/>
  <c r="T3251" i="7"/>
  <c r="L3251" i="7"/>
  <c r="M3251" i="7" s="1"/>
  <c r="J3251" i="7"/>
  <c r="I3251" i="7"/>
  <c r="AR3250" i="7"/>
  <c r="AQ3250" i="7"/>
  <c r="AP3250" i="7"/>
  <c r="AO3250" i="7"/>
  <c r="AN3250" i="7"/>
  <c r="AM3250" i="7"/>
  <c r="AL3250" i="7"/>
  <c r="AK3250" i="7"/>
  <c r="AJ3250" i="7"/>
  <c r="AI3250" i="7"/>
  <c r="AH3250" i="7"/>
  <c r="AG3250" i="7"/>
  <c r="T3250" i="7"/>
  <c r="L3250" i="7"/>
  <c r="I3250" i="7"/>
  <c r="J3250" i="7" s="1"/>
  <c r="AR3249" i="7"/>
  <c r="AQ3249" i="7"/>
  <c r="AP3249" i="7"/>
  <c r="AO3249" i="7"/>
  <c r="AN3249" i="7"/>
  <c r="AM3249" i="7"/>
  <c r="AL3249" i="7"/>
  <c r="AK3249" i="7"/>
  <c r="AJ3249" i="7"/>
  <c r="AI3249" i="7"/>
  <c r="AH3249" i="7"/>
  <c r="AG3249" i="7"/>
  <c r="T3249" i="7"/>
  <c r="L3249" i="7"/>
  <c r="M3249" i="7" s="1"/>
  <c r="I3249" i="7"/>
  <c r="J3249" i="7" s="1"/>
  <c r="AR3248" i="7"/>
  <c r="AQ3248" i="7"/>
  <c r="AP3248" i="7"/>
  <c r="AO3248" i="7"/>
  <c r="AN3248" i="7"/>
  <c r="AM3248" i="7"/>
  <c r="AL3248" i="7"/>
  <c r="AK3248" i="7"/>
  <c r="AJ3248" i="7"/>
  <c r="AI3248" i="7"/>
  <c r="AH3248" i="7"/>
  <c r="AG3248" i="7"/>
  <c r="T3248" i="7"/>
  <c r="L3248" i="7"/>
  <c r="N3248" i="7" s="1"/>
  <c r="I3248" i="7"/>
  <c r="J3248" i="7" s="1"/>
  <c r="AR3247" i="7"/>
  <c r="AQ3247" i="7"/>
  <c r="AP3247" i="7"/>
  <c r="AO3247" i="7"/>
  <c r="AN3247" i="7"/>
  <c r="AM3247" i="7"/>
  <c r="AL3247" i="7"/>
  <c r="AK3247" i="7"/>
  <c r="AJ3247" i="7"/>
  <c r="AI3247" i="7"/>
  <c r="AH3247" i="7"/>
  <c r="AG3247" i="7"/>
  <c r="T3247" i="7"/>
  <c r="L3247" i="7"/>
  <c r="N3247" i="7" s="1"/>
  <c r="J3247" i="7"/>
  <c r="I3247" i="7"/>
  <c r="AR3246" i="7"/>
  <c r="AQ3246" i="7"/>
  <c r="AP3246" i="7"/>
  <c r="AO3246" i="7"/>
  <c r="AN3246" i="7"/>
  <c r="AM3246" i="7"/>
  <c r="AL3246" i="7"/>
  <c r="AK3246" i="7"/>
  <c r="AJ3246" i="7"/>
  <c r="AI3246" i="7"/>
  <c r="AH3246" i="7"/>
  <c r="AG3246" i="7"/>
  <c r="T3246" i="7"/>
  <c r="L3246" i="7"/>
  <c r="M3246" i="7" s="1"/>
  <c r="I3246" i="7"/>
  <c r="J3246" i="7" s="1"/>
  <c r="AR3245" i="7"/>
  <c r="AQ3245" i="7"/>
  <c r="AP3245" i="7"/>
  <c r="AO3245" i="7"/>
  <c r="AN3245" i="7"/>
  <c r="AM3245" i="7"/>
  <c r="AL3245" i="7"/>
  <c r="AK3245" i="7"/>
  <c r="AJ3245" i="7"/>
  <c r="AI3245" i="7"/>
  <c r="AH3245" i="7"/>
  <c r="AG3245" i="7"/>
  <c r="T3245" i="7"/>
  <c r="L3245" i="7"/>
  <c r="I3245" i="7"/>
  <c r="J3245" i="7" s="1"/>
  <c r="AR3244" i="7"/>
  <c r="AQ3244" i="7"/>
  <c r="AP3244" i="7"/>
  <c r="AO3244" i="7"/>
  <c r="AN3244" i="7"/>
  <c r="AM3244" i="7"/>
  <c r="AL3244" i="7"/>
  <c r="AK3244" i="7"/>
  <c r="AJ3244" i="7"/>
  <c r="AI3244" i="7"/>
  <c r="AH3244" i="7"/>
  <c r="AG3244" i="7"/>
  <c r="T3244" i="7"/>
  <c r="L3244" i="7"/>
  <c r="N3244" i="7" s="1"/>
  <c r="I3244" i="7"/>
  <c r="J3244" i="7" s="1"/>
  <c r="AR3243" i="7"/>
  <c r="AQ3243" i="7"/>
  <c r="AP3243" i="7"/>
  <c r="AO3243" i="7"/>
  <c r="AN3243" i="7"/>
  <c r="AM3243" i="7"/>
  <c r="AL3243" i="7"/>
  <c r="AK3243" i="7"/>
  <c r="AJ3243" i="7"/>
  <c r="AI3243" i="7"/>
  <c r="AH3243" i="7"/>
  <c r="AG3243" i="7"/>
  <c r="T3243" i="7"/>
  <c r="L3243" i="7"/>
  <c r="M3243" i="7" s="1"/>
  <c r="J3243" i="7"/>
  <c r="I3243" i="7"/>
  <c r="AR3242" i="7"/>
  <c r="AQ3242" i="7"/>
  <c r="AP3242" i="7"/>
  <c r="AO3242" i="7"/>
  <c r="AN3242" i="7"/>
  <c r="AM3242" i="7"/>
  <c r="AL3242" i="7"/>
  <c r="AK3242" i="7"/>
  <c r="AJ3242" i="7"/>
  <c r="AI3242" i="7"/>
  <c r="AH3242" i="7"/>
  <c r="AG3242" i="7"/>
  <c r="T3242" i="7"/>
  <c r="L3242" i="7"/>
  <c r="I3242" i="7"/>
  <c r="J3242" i="7" s="1"/>
  <c r="AR3241" i="7"/>
  <c r="AQ3241" i="7"/>
  <c r="AP3241" i="7"/>
  <c r="AO3241" i="7"/>
  <c r="AN3241" i="7"/>
  <c r="AM3241" i="7"/>
  <c r="AL3241" i="7"/>
  <c r="AK3241" i="7"/>
  <c r="AJ3241" i="7"/>
  <c r="AI3241" i="7"/>
  <c r="AH3241" i="7"/>
  <c r="AG3241" i="7"/>
  <c r="T3241" i="7"/>
  <c r="L3241" i="7"/>
  <c r="J3241" i="7"/>
  <c r="I3241" i="7"/>
  <c r="AR3240" i="7"/>
  <c r="AQ3240" i="7"/>
  <c r="AP3240" i="7"/>
  <c r="AO3240" i="7"/>
  <c r="AN3240" i="7"/>
  <c r="AM3240" i="7"/>
  <c r="AL3240" i="7"/>
  <c r="AK3240" i="7"/>
  <c r="AJ3240" i="7"/>
  <c r="AI3240" i="7"/>
  <c r="AH3240" i="7"/>
  <c r="AG3240" i="7"/>
  <c r="T3240" i="7"/>
  <c r="L3240" i="7"/>
  <c r="N3240" i="7" s="1"/>
  <c r="I3240" i="7"/>
  <c r="J3240" i="7" s="1"/>
  <c r="AR3239" i="7"/>
  <c r="AQ3239" i="7"/>
  <c r="AP3239" i="7"/>
  <c r="AO3239" i="7"/>
  <c r="AN3239" i="7"/>
  <c r="AM3239" i="7"/>
  <c r="AL3239" i="7"/>
  <c r="AK3239" i="7"/>
  <c r="AJ3239" i="7"/>
  <c r="AI3239" i="7"/>
  <c r="AH3239" i="7"/>
  <c r="AG3239" i="7"/>
  <c r="T3239" i="7"/>
  <c r="L3239" i="7"/>
  <c r="N3239" i="7" s="1"/>
  <c r="J3239" i="7"/>
  <c r="I3239" i="7"/>
  <c r="AR3238" i="7"/>
  <c r="AQ3238" i="7"/>
  <c r="AP3238" i="7"/>
  <c r="AO3238" i="7"/>
  <c r="AN3238" i="7"/>
  <c r="AM3238" i="7"/>
  <c r="AL3238" i="7"/>
  <c r="AK3238" i="7"/>
  <c r="AJ3238" i="7"/>
  <c r="AI3238" i="7"/>
  <c r="AH3238" i="7"/>
  <c r="AG3238" i="7"/>
  <c r="T3238" i="7"/>
  <c r="L3238" i="7"/>
  <c r="N3238" i="7" s="1"/>
  <c r="I3238" i="7"/>
  <c r="J3238" i="7" s="1"/>
  <c r="AR3237" i="7"/>
  <c r="AQ3237" i="7"/>
  <c r="AP3237" i="7"/>
  <c r="AO3237" i="7"/>
  <c r="AN3237" i="7"/>
  <c r="AM3237" i="7"/>
  <c r="AL3237" i="7"/>
  <c r="AK3237" i="7"/>
  <c r="AJ3237" i="7"/>
  <c r="AI3237" i="7"/>
  <c r="AH3237" i="7"/>
  <c r="AG3237" i="7"/>
  <c r="T3237" i="7"/>
  <c r="L3237" i="7"/>
  <c r="I3237" i="7"/>
  <c r="J3237" i="7" s="1"/>
  <c r="AR3236" i="7"/>
  <c r="AQ3236" i="7"/>
  <c r="AP3236" i="7"/>
  <c r="AO3236" i="7"/>
  <c r="AN3236" i="7"/>
  <c r="AM3236" i="7"/>
  <c r="AL3236" i="7"/>
  <c r="AK3236" i="7"/>
  <c r="AJ3236" i="7"/>
  <c r="AI3236" i="7"/>
  <c r="AH3236" i="7"/>
  <c r="AG3236" i="7"/>
  <c r="T3236" i="7"/>
  <c r="L3236" i="7"/>
  <c r="I3236" i="7"/>
  <c r="J3236" i="7" s="1"/>
  <c r="AR3235" i="7"/>
  <c r="AQ3235" i="7"/>
  <c r="AP3235" i="7"/>
  <c r="AO3235" i="7"/>
  <c r="AN3235" i="7"/>
  <c r="AM3235" i="7"/>
  <c r="AL3235" i="7"/>
  <c r="AK3235" i="7"/>
  <c r="AJ3235" i="7"/>
  <c r="AI3235" i="7"/>
  <c r="AH3235" i="7"/>
  <c r="AG3235" i="7"/>
  <c r="T3235" i="7"/>
  <c r="L3235" i="7"/>
  <c r="M3235" i="7" s="1"/>
  <c r="J3235" i="7"/>
  <c r="I3235" i="7"/>
  <c r="AR3234" i="7"/>
  <c r="AQ3234" i="7"/>
  <c r="AP3234" i="7"/>
  <c r="AO3234" i="7"/>
  <c r="AN3234" i="7"/>
  <c r="AM3234" i="7"/>
  <c r="AL3234" i="7"/>
  <c r="AK3234" i="7"/>
  <c r="AJ3234" i="7"/>
  <c r="AI3234" i="7"/>
  <c r="AH3234" i="7"/>
  <c r="AG3234" i="7"/>
  <c r="T3234" i="7"/>
  <c r="L3234" i="7"/>
  <c r="I3234" i="7"/>
  <c r="J3234" i="7" s="1"/>
  <c r="AR3233" i="7"/>
  <c r="AQ3233" i="7"/>
  <c r="AP3233" i="7"/>
  <c r="AO3233" i="7"/>
  <c r="AN3233" i="7"/>
  <c r="AM3233" i="7"/>
  <c r="AL3233" i="7"/>
  <c r="AK3233" i="7"/>
  <c r="AJ3233" i="7"/>
  <c r="AI3233" i="7"/>
  <c r="AH3233" i="7"/>
  <c r="AG3233" i="7"/>
  <c r="T3233" i="7"/>
  <c r="L3233" i="7"/>
  <c r="N3233" i="7" s="1"/>
  <c r="J3233" i="7"/>
  <c r="I3233" i="7"/>
  <c r="AR3232" i="7"/>
  <c r="AQ3232" i="7"/>
  <c r="AP3232" i="7"/>
  <c r="AO3232" i="7"/>
  <c r="AN3232" i="7"/>
  <c r="AM3232" i="7"/>
  <c r="AL3232" i="7"/>
  <c r="AK3232" i="7"/>
  <c r="AJ3232" i="7"/>
  <c r="AI3232" i="7"/>
  <c r="AH3232" i="7"/>
  <c r="AG3232" i="7"/>
  <c r="T3232" i="7"/>
  <c r="L3232" i="7"/>
  <c r="N3232" i="7" s="1"/>
  <c r="I3232" i="7"/>
  <c r="J3232" i="7" s="1"/>
  <c r="AR3231" i="7"/>
  <c r="AQ3231" i="7"/>
  <c r="AP3231" i="7"/>
  <c r="AO3231" i="7"/>
  <c r="AN3231" i="7"/>
  <c r="AM3231" i="7"/>
  <c r="AL3231" i="7"/>
  <c r="AK3231" i="7"/>
  <c r="AJ3231" i="7"/>
  <c r="AI3231" i="7"/>
  <c r="AH3231" i="7"/>
  <c r="AG3231" i="7"/>
  <c r="T3231" i="7"/>
  <c r="L3231" i="7"/>
  <c r="J3231" i="7"/>
  <c r="I3231" i="7"/>
  <c r="AR3230" i="7"/>
  <c r="AQ3230" i="7"/>
  <c r="AP3230" i="7"/>
  <c r="AO3230" i="7"/>
  <c r="AN3230" i="7"/>
  <c r="AM3230" i="7"/>
  <c r="AL3230" i="7"/>
  <c r="AK3230" i="7"/>
  <c r="AJ3230" i="7"/>
  <c r="AI3230" i="7"/>
  <c r="AH3230" i="7"/>
  <c r="AG3230" i="7"/>
  <c r="T3230" i="7"/>
  <c r="L3230" i="7"/>
  <c r="I3230" i="7"/>
  <c r="J3230" i="7" s="1"/>
  <c r="AR3229" i="7"/>
  <c r="AQ3229" i="7"/>
  <c r="AP3229" i="7"/>
  <c r="AO3229" i="7"/>
  <c r="AN3229" i="7"/>
  <c r="AM3229" i="7"/>
  <c r="AL3229" i="7"/>
  <c r="AK3229" i="7"/>
  <c r="AJ3229" i="7"/>
  <c r="AI3229" i="7"/>
  <c r="AH3229" i="7"/>
  <c r="AG3229" i="7"/>
  <c r="T3229" i="7"/>
  <c r="L3229" i="7"/>
  <c r="N3229" i="7" s="1"/>
  <c r="I3229" i="7"/>
  <c r="J3229" i="7" s="1"/>
  <c r="AR3228" i="7"/>
  <c r="AQ3228" i="7"/>
  <c r="AP3228" i="7"/>
  <c r="AO3228" i="7"/>
  <c r="AN3228" i="7"/>
  <c r="AM3228" i="7"/>
  <c r="AL3228" i="7"/>
  <c r="AK3228" i="7"/>
  <c r="AJ3228" i="7"/>
  <c r="AI3228" i="7"/>
  <c r="AH3228" i="7"/>
  <c r="AG3228" i="7"/>
  <c r="T3228" i="7"/>
  <c r="L3228" i="7"/>
  <c r="N3228" i="7" s="1"/>
  <c r="I3228" i="7"/>
  <c r="J3228" i="7" s="1"/>
  <c r="AR3227" i="7"/>
  <c r="AQ3227" i="7"/>
  <c r="AP3227" i="7"/>
  <c r="AO3227" i="7"/>
  <c r="AN3227" i="7"/>
  <c r="AM3227" i="7"/>
  <c r="AL3227" i="7"/>
  <c r="AK3227" i="7"/>
  <c r="AJ3227" i="7"/>
  <c r="AI3227" i="7"/>
  <c r="AH3227" i="7"/>
  <c r="AG3227" i="7"/>
  <c r="T3227" i="7"/>
  <c r="L3227" i="7"/>
  <c r="I3227" i="7"/>
  <c r="J3227" i="7" s="1"/>
  <c r="AR3226" i="7"/>
  <c r="AQ3226" i="7"/>
  <c r="AP3226" i="7"/>
  <c r="AO3226" i="7"/>
  <c r="AN3226" i="7"/>
  <c r="AM3226" i="7"/>
  <c r="AL3226" i="7"/>
  <c r="AK3226" i="7"/>
  <c r="AJ3226" i="7"/>
  <c r="AI3226" i="7"/>
  <c r="AH3226" i="7"/>
  <c r="AG3226" i="7"/>
  <c r="T3226" i="7"/>
  <c r="L3226" i="7"/>
  <c r="I3226" i="7"/>
  <c r="J3226" i="7" s="1"/>
  <c r="AR3225" i="7"/>
  <c r="AQ3225" i="7"/>
  <c r="AP3225" i="7"/>
  <c r="AO3225" i="7"/>
  <c r="AN3225" i="7"/>
  <c r="AM3225" i="7"/>
  <c r="AL3225" i="7"/>
  <c r="AK3225" i="7"/>
  <c r="AJ3225" i="7"/>
  <c r="AI3225" i="7"/>
  <c r="AH3225" i="7"/>
  <c r="AG3225" i="7"/>
  <c r="T3225" i="7"/>
  <c r="L3225" i="7"/>
  <c r="J3225" i="7"/>
  <c r="I3225" i="7"/>
  <c r="AR3224" i="7"/>
  <c r="AQ3224" i="7"/>
  <c r="AP3224" i="7"/>
  <c r="AO3224" i="7"/>
  <c r="AN3224" i="7"/>
  <c r="AM3224" i="7"/>
  <c r="AL3224" i="7"/>
  <c r="AK3224" i="7"/>
  <c r="AJ3224" i="7"/>
  <c r="AI3224" i="7"/>
  <c r="AH3224" i="7"/>
  <c r="AG3224" i="7"/>
  <c r="T3224" i="7"/>
  <c r="L3224" i="7"/>
  <c r="N3224" i="7" s="1"/>
  <c r="I3224" i="7"/>
  <c r="J3224" i="7" s="1"/>
  <c r="AR3223" i="7"/>
  <c r="AQ3223" i="7"/>
  <c r="AP3223" i="7"/>
  <c r="AO3223" i="7"/>
  <c r="AN3223" i="7"/>
  <c r="AM3223" i="7"/>
  <c r="AL3223" i="7"/>
  <c r="AK3223" i="7"/>
  <c r="AJ3223" i="7"/>
  <c r="AI3223" i="7"/>
  <c r="AH3223" i="7"/>
  <c r="AG3223" i="7"/>
  <c r="T3223" i="7"/>
  <c r="L3223" i="7"/>
  <c r="N3223" i="7" s="1"/>
  <c r="J3223" i="7"/>
  <c r="I3223" i="7"/>
  <c r="AR3222" i="7"/>
  <c r="AQ3222" i="7"/>
  <c r="AP3222" i="7"/>
  <c r="AO3222" i="7"/>
  <c r="AN3222" i="7"/>
  <c r="AM3222" i="7"/>
  <c r="AL3222" i="7"/>
  <c r="AK3222" i="7"/>
  <c r="AJ3222" i="7"/>
  <c r="AI3222" i="7"/>
  <c r="AH3222" i="7"/>
  <c r="AG3222" i="7"/>
  <c r="T3222" i="7"/>
  <c r="L3222" i="7"/>
  <c r="I3222" i="7"/>
  <c r="J3222" i="7" s="1"/>
  <c r="AR3221" i="7"/>
  <c r="AQ3221" i="7"/>
  <c r="AP3221" i="7"/>
  <c r="AO3221" i="7"/>
  <c r="AN3221" i="7"/>
  <c r="AM3221" i="7"/>
  <c r="AL3221" i="7"/>
  <c r="AK3221" i="7"/>
  <c r="AJ3221" i="7"/>
  <c r="AI3221" i="7"/>
  <c r="AH3221" i="7"/>
  <c r="AG3221" i="7"/>
  <c r="T3221" i="7"/>
  <c r="L3221" i="7"/>
  <c r="M3221" i="7" s="1"/>
  <c r="I3221" i="7"/>
  <c r="J3221" i="7" s="1"/>
  <c r="AR3220" i="7"/>
  <c r="AQ3220" i="7"/>
  <c r="AP3220" i="7"/>
  <c r="AO3220" i="7"/>
  <c r="AN3220" i="7"/>
  <c r="AM3220" i="7"/>
  <c r="AL3220" i="7"/>
  <c r="AK3220" i="7"/>
  <c r="AJ3220" i="7"/>
  <c r="AI3220" i="7"/>
  <c r="AH3220" i="7"/>
  <c r="AG3220" i="7"/>
  <c r="T3220" i="7"/>
  <c r="L3220" i="7"/>
  <c r="N3220" i="7" s="1"/>
  <c r="I3220" i="7"/>
  <c r="J3220" i="7" s="1"/>
  <c r="AR3219" i="7"/>
  <c r="AQ3219" i="7"/>
  <c r="AP3219" i="7"/>
  <c r="AO3219" i="7"/>
  <c r="AN3219" i="7"/>
  <c r="AM3219" i="7"/>
  <c r="AL3219" i="7"/>
  <c r="AK3219" i="7"/>
  <c r="AJ3219" i="7"/>
  <c r="AI3219" i="7"/>
  <c r="AH3219" i="7"/>
  <c r="AG3219" i="7"/>
  <c r="T3219" i="7"/>
  <c r="L3219" i="7"/>
  <c r="J3219" i="7"/>
  <c r="I3219" i="7"/>
  <c r="AR3218" i="7"/>
  <c r="AQ3218" i="7"/>
  <c r="AP3218" i="7"/>
  <c r="AO3218" i="7"/>
  <c r="AN3218" i="7"/>
  <c r="AM3218" i="7"/>
  <c r="AL3218" i="7"/>
  <c r="AK3218" i="7"/>
  <c r="AJ3218" i="7"/>
  <c r="AI3218" i="7"/>
  <c r="AH3218" i="7"/>
  <c r="AG3218" i="7"/>
  <c r="T3218" i="7"/>
  <c r="L3218" i="7"/>
  <c r="N3218" i="7" s="1"/>
  <c r="I3218" i="7"/>
  <c r="J3218" i="7" s="1"/>
  <c r="AR3217" i="7"/>
  <c r="AQ3217" i="7"/>
  <c r="AP3217" i="7"/>
  <c r="AO3217" i="7"/>
  <c r="AN3217" i="7"/>
  <c r="AM3217" i="7"/>
  <c r="AL3217" i="7"/>
  <c r="AK3217" i="7"/>
  <c r="AJ3217" i="7"/>
  <c r="AI3217" i="7"/>
  <c r="AH3217" i="7"/>
  <c r="AG3217" i="7"/>
  <c r="T3217" i="7"/>
  <c r="L3217" i="7"/>
  <c r="M3217" i="7" s="1"/>
  <c r="I3217" i="7"/>
  <c r="J3217" i="7" s="1"/>
  <c r="AR3216" i="7"/>
  <c r="AQ3216" i="7"/>
  <c r="AP3216" i="7"/>
  <c r="AO3216" i="7"/>
  <c r="AN3216" i="7"/>
  <c r="AM3216" i="7"/>
  <c r="AL3216" i="7"/>
  <c r="AK3216" i="7"/>
  <c r="AJ3216" i="7"/>
  <c r="AI3216" i="7"/>
  <c r="AH3216" i="7"/>
  <c r="AG3216" i="7"/>
  <c r="T3216" i="7"/>
  <c r="L3216" i="7"/>
  <c r="I3216" i="7"/>
  <c r="J3216" i="7" s="1"/>
  <c r="AR3215" i="7"/>
  <c r="AQ3215" i="7"/>
  <c r="AP3215" i="7"/>
  <c r="AO3215" i="7"/>
  <c r="AN3215" i="7"/>
  <c r="AM3215" i="7"/>
  <c r="AL3215" i="7"/>
  <c r="AK3215" i="7"/>
  <c r="AJ3215" i="7"/>
  <c r="AI3215" i="7"/>
  <c r="AH3215" i="7"/>
  <c r="AG3215" i="7"/>
  <c r="T3215" i="7"/>
  <c r="L3215" i="7"/>
  <c r="J3215" i="7"/>
  <c r="I3215" i="7"/>
  <c r="AR3214" i="7"/>
  <c r="AQ3214" i="7"/>
  <c r="AP3214" i="7"/>
  <c r="AO3214" i="7"/>
  <c r="AN3214" i="7"/>
  <c r="AM3214" i="7"/>
  <c r="AL3214" i="7"/>
  <c r="AK3214" i="7"/>
  <c r="AJ3214" i="7"/>
  <c r="AI3214" i="7"/>
  <c r="AH3214" i="7"/>
  <c r="AG3214" i="7"/>
  <c r="T3214" i="7"/>
  <c r="L3214" i="7"/>
  <c r="N3214" i="7" s="1"/>
  <c r="I3214" i="7"/>
  <c r="J3214" i="7" s="1"/>
  <c r="AR3213" i="7"/>
  <c r="AQ3213" i="7"/>
  <c r="AP3213" i="7"/>
  <c r="AO3213" i="7"/>
  <c r="AN3213" i="7"/>
  <c r="AM3213" i="7"/>
  <c r="AL3213" i="7"/>
  <c r="AK3213" i="7"/>
  <c r="AJ3213" i="7"/>
  <c r="AI3213" i="7"/>
  <c r="AH3213" i="7"/>
  <c r="AG3213" i="7"/>
  <c r="T3213" i="7"/>
  <c r="L3213" i="7"/>
  <c r="N3213" i="7" s="1"/>
  <c r="I3213" i="7"/>
  <c r="J3213" i="7" s="1"/>
  <c r="AR3212" i="7"/>
  <c r="AQ3212" i="7"/>
  <c r="AP3212" i="7"/>
  <c r="AO3212" i="7"/>
  <c r="AN3212" i="7"/>
  <c r="AM3212" i="7"/>
  <c r="AL3212" i="7"/>
  <c r="AK3212" i="7"/>
  <c r="AJ3212" i="7"/>
  <c r="AI3212" i="7"/>
  <c r="AH3212" i="7"/>
  <c r="AG3212" i="7"/>
  <c r="T3212" i="7"/>
  <c r="L3212" i="7"/>
  <c r="I3212" i="7"/>
  <c r="J3212" i="7" s="1"/>
  <c r="AR3211" i="7"/>
  <c r="AQ3211" i="7"/>
  <c r="AP3211" i="7"/>
  <c r="AO3211" i="7"/>
  <c r="AN3211" i="7"/>
  <c r="AM3211" i="7"/>
  <c r="AL3211" i="7"/>
  <c r="AK3211" i="7"/>
  <c r="AJ3211" i="7"/>
  <c r="AI3211" i="7"/>
  <c r="AH3211" i="7"/>
  <c r="AG3211" i="7"/>
  <c r="T3211" i="7"/>
  <c r="L3211" i="7"/>
  <c r="M3211" i="7" s="1"/>
  <c r="J3211" i="7"/>
  <c r="I3211" i="7"/>
  <c r="AR3210" i="7"/>
  <c r="AQ3210" i="7"/>
  <c r="AP3210" i="7"/>
  <c r="AO3210" i="7"/>
  <c r="AN3210" i="7"/>
  <c r="AM3210" i="7"/>
  <c r="AL3210" i="7"/>
  <c r="AK3210" i="7"/>
  <c r="AJ3210" i="7"/>
  <c r="AI3210" i="7"/>
  <c r="AH3210" i="7"/>
  <c r="AG3210" i="7"/>
  <c r="T3210" i="7"/>
  <c r="L3210" i="7"/>
  <c r="I3210" i="7"/>
  <c r="J3210" i="7" s="1"/>
  <c r="AR3209" i="7"/>
  <c r="AQ3209" i="7"/>
  <c r="AP3209" i="7"/>
  <c r="AO3209" i="7"/>
  <c r="AN3209" i="7"/>
  <c r="AM3209" i="7"/>
  <c r="AL3209" i="7"/>
  <c r="AK3209" i="7"/>
  <c r="AJ3209" i="7"/>
  <c r="AI3209" i="7"/>
  <c r="AH3209" i="7"/>
  <c r="AG3209" i="7"/>
  <c r="T3209" i="7"/>
  <c r="L3209" i="7"/>
  <c r="N3209" i="7" s="1"/>
  <c r="J3209" i="7"/>
  <c r="I3209" i="7"/>
  <c r="AR3208" i="7"/>
  <c r="AQ3208" i="7"/>
  <c r="AP3208" i="7"/>
  <c r="AO3208" i="7"/>
  <c r="AN3208" i="7"/>
  <c r="AM3208" i="7"/>
  <c r="AL3208" i="7"/>
  <c r="AK3208" i="7"/>
  <c r="AJ3208" i="7"/>
  <c r="AI3208" i="7"/>
  <c r="AH3208" i="7"/>
  <c r="AG3208" i="7"/>
  <c r="T3208" i="7"/>
  <c r="L3208" i="7"/>
  <c r="N3208" i="7" s="1"/>
  <c r="I3208" i="7"/>
  <c r="J3208" i="7" s="1"/>
  <c r="AR3207" i="7"/>
  <c r="AQ3207" i="7"/>
  <c r="AP3207" i="7"/>
  <c r="AO3207" i="7"/>
  <c r="AN3207" i="7"/>
  <c r="AM3207" i="7"/>
  <c r="AL3207" i="7"/>
  <c r="AK3207" i="7"/>
  <c r="AJ3207" i="7"/>
  <c r="AI3207" i="7"/>
  <c r="AH3207" i="7"/>
  <c r="AG3207" i="7"/>
  <c r="T3207" i="7"/>
  <c r="L3207" i="7"/>
  <c r="J3207" i="7"/>
  <c r="I3207" i="7"/>
  <c r="AR3206" i="7"/>
  <c r="AQ3206" i="7"/>
  <c r="AP3206" i="7"/>
  <c r="AO3206" i="7"/>
  <c r="AN3206" i="7"/>
  <c r="AM3206" i="7"/>
  <c r="AL3206" i="7"/>
  <c r="AK3206" i="7"/>
  <c r="AJ3206" i="7"/>
  <c r="AI3206" i="7"/>
  <c r="AH3206" i="7"/>
  <c r="AG3206" i="7"/>
  <c r="T3206" i="7"/>
  <c r="L3206" i="7"/>
  <c r="N3206" i="7" s="1"/>
  <c r="I3206" i="7"/>
  <c r="J3206" i="7" s="1"/>
  <c r="AR3205" i="7"/>
  <c r="AQ3205" i="7"/>
  <c r="AP3205" i="7"/>
  <c r="AO3205" i="7"/>
  <c r="AN3205" i="7"/>
  <c r="AM3205" i="7"/>
  <c r="AL3205" i="7"/>
  <c r="AK3205" i="7"/>
  <c r="AJ3205" i="7"/>
  <c r="AI3205" i="7"/>
  <c r="AH3205" i="7"/>
  <c r="AG3205" i="7"/>
  <c r="T3205" i="7"/>
  <c r="L3205" i="7"/>
  <c r="M3205" i="7" s="1"/>
  <c r="I3205" i="7"/>
  <c r="J3205" i="7" s="1"/>
  <c r="AR3204" i="7"/>
  <c r="AQ3204" i="7"/>
  <c r="AP3204" i="7"/>
  <c r="AO3204" i="7"/>
  <c r="AN3204" i="7"/>
  <c r="AM3204" i="7"/>
  <c r="AL3204" i="7"/>
  <c r="AK3204" i="7"/>
  <c r="AJ3204" i="7"/>
  <c r="AI3204" i="7"/>
  <c r="AH3204" i="7"/>
  <c r="AG3204" i="7"/>
  <c r="T3204" i="7"/>
  <c r="L3204" i="7"/>
  <c r="M3204" i="7" s="1"/>
  <c r="I3204" i="7"/>
  <c r="J3204" i="7" s="1"/>
  <c r="AR3203" i="7"/>
  <c r="AQ3203" i="7"/>
  <c r="AP3203" i="7"/>
  <c r="AO3203" i="7"/>
  <c r="AN3203" i="7"/>
  <c r="AM3203" i="7"/>
  <c r="AL3203" i="7"/>
  <c r="AK3203" i="7"/>
  <c r="AJ3203" i="7"/>
  <c r="AI3203" i="7"/>
  <c r="AH3203" i="7"/>
  <c r="AG3203" i="7"/>
  <c r="T3203" i="7"/>
  <c r="L3203" i="7"/>
  <c r="J3203" i="7"/>
  <c r="I3203" i="7"/>
  <c r="AR3202" i="7"/>
  <c r="AQ3202" i="7"/>
  <c r="AP3202" i="7"/>
  <c r="AO3202" i="7"/>
  <c r="AN3202" i="7"/>
  <c r="AM3202" i="7"/>
  <c r="AL3202" i="7"/>
  <c r="AK3202" i="7"/>
  <c r="AJ3202" i="7"/>
  <c r="AI3202" i="7"/>
  <c r="AH3202" i="7"/>
  <c r="AG3202" i="7"/>
  <c r="T3202" i="7"/>
  <c r="L3202" i="7"/>
  <c r="I3202" i="7"/>
  <c r="J3202" i="7" s="1"/>
  <c r="AR3201" i="7"/>
  <c r="AQ3201" i="7"/>
  <c r="AP3201" i="7"/>
  <c r="AO3201" i="7"/>
  <c r="AN3201" i="7"/>
  <c r="AM3201" i="7"/>
  <c r="AL3201" i="7"/>
  <c r="AK3201" i="7"/>
  <c r="AJ3201" i="7"/>
  <c r="AI3201" i="7"/>
  <c r="AH3201" i="7"/>
  <c r="AG3201" i="7"/>
  <c r="T3201" i="7"/>
  <c r="L3201" i="7"/>
  <c r="N3201" i="7" s="1"/>
  <c r="J3201" i="7"/>
  <c r="I3201" i="7"/>
  <c r="AR3200" i="7"/>
  <c r="AQ3200" i="7"/>
  <c r="AP3200" i="7"/>
  <c r="AO3200" i="7"/>
  <c r="AN3200" i="7"/>
  <c r="AM3200" i="7"/>
  <c r="AL3200" i="7"/>
  <c r="AK3200" i="7"/>
  <c r="AJ3200" i="7"/>
  <c r="AI3200" i="7"/>
  <c r="AH3200" i="7"/>
  <c r="AG3200" i="7"/>
  <c r="T3200" i="7"/>
  <c r="L3200" i="7"/>
  <c r="N3200" i="7" s="1"/>
  <c r="I3200" i="7"/>
  <c r="J3200" i="7" s="1"/>
  <c r="AR3199" i="7"/>
  <c r="AQ3199" i="7"/>
  <c r="AP3199" i="7"/>
  <c r="AO3199" i="7"/>
  <c r="AN3199" i="7"/>
  <c r="AM3199" i="7"/>
  <c r="AL3199" i="7"/>
  <c r="AK3199" i="7"/>
  <c r="AJ3199" i="7"/>
  <c r="AI3199" i="7"/>
  <c r="AH3199" i="7"/>
  <c r="AG3199" i="7"/>
  <c r="T3199" i="7"/>
  <c r="L3199" i="7"/>
  <c r="N3199" i="7" s="1"/>
  <c r="J3199" i="7"/>
  <c r="I3199" i="7"/>
  <c r="AR3198" i="7"/>
  <c r="AQ3198" i="7"/>
  <c r="AP3198" i="7"/>
  <c r="AO3198" i="7"/>
  <c r="AN3198" i="7"/>
  <c r="AM3198" i="7"/>
  <c r="AL3198" i="7"/>
  <c r="AK3198" i="7"/>
  <c r="AJ3198" i="7"/>
  <c r="AI3198" i="7"/>
  <c r="AH3198" i="7"/>
  <c r="AG3198" i="7"/>
  <c r="T3198" i="7"/>
  <c r="L3198" i="7"/>
  <c r="N3198" i="7" s="1"/>
  <c r="I3198" i="7"/>
  <c r="J3198" i="7" s="1"/>
  <c r="AR3197" i="7"/>
  <c r="AQ3197" i="7"/>
  <c r="AP3197" i="7"/>
  <c r="AO3197" i="7"/>
  <c r="AN3197" i="7"/>
  <c r="AM3197" i="7"/>
  <c r="AL3197" i="7"/>
  <c r="AK3197" i="7"/>
  <c r="AJ3197" i="7"/>
  <c r="AI3197" i="7"/>
  <c r="AH3197" i="7"/>
  <c r="AG3197" i="7"/>
  <c r="T3197" i="7"/>
  <c r="L3197" i="7"/>
  <c r="N3197" i="7" s="1"/>
  <c r="I3197" i="7"/>
  <c r="J3197" i="7" s="1"/>
  <c r="AR3196" i="7"/>
  <c r="AQ3196" i="7"/>
  <c r="AP3196" i="7"/>
  <c r="AO3196" i="7"/>
  <c r="AN3196" i="7"/>
  <c r="AM3196" i="7"/>
  <c r="AL3196" i="7"/>
  <c r="AK3196" i="7"/>
  <c r="AJ3196" i="7"/>
  <c r="AI3196" i="7"/>
  <c r="AH3196" i="7"/>
  <c r="AG3196" i="7"/>
  <c r="T3196" i="7"/>
  <c r="L3196" i="7"/>
  <c r="M3196" i="7" s="1"/>
  <c r="I3196" i="7"/>
  <c r="J3196" i="7" s="1"/>
  <c r="AR3195" i="7"/>
  <c r="AQ3195" i="7"/>
  <c r="AP3195" i="7"/>
  <c r="AO3195" i="7"/>
  <c r="AN3195" i="7"/>
  <c r="AM3195" i="7"/>
  <c r="AL3195" i="7"/>
  <c r="AK3195" i="7"/>
  <c r="AJ3195" i="7"/>
  <c r="AI3195" i="7"/>
  <c r="AH3195" i="7"/>
  <c r="AG3195" i="7"/>
  <c r="T3195" i="7"/>
  <c r="L3195" i="7"/>
  <c r="N3195" i="7" s="1"/>
  <c r="I3195" i="7"/>
  <c r="J3195" i="7" s="1"/>
  <c r="AR3194" i="7"/>
  <c r="AQ3194" i="7"/>
  <c r="AP3194" i="7"/>
  <c r="AO3194" i="7"/>
  <c r="AN3194" i="7"/>
  <c r="AM3194" i="7"/>
  <c r="AL3194" i="7"/>
  <c r="AK3194" i="7"/>
  <c r="AJ3194" i="7"/>
  <c r="AI3194" i="7"/>
  <c r="AH3194" i="7"/>
  <c r="AG3194" i="7"/>
  <c r="T3194" i="7"/>
  <c r="L3194" i="7"/>
  <c r="M3194" i="7" s="1"/>
  <c r="I3194" i="7"/>
  <c r="J3194" i="7" s="1"/>
  <c r="AR3193" i="7"/>
  <c r="AQ3193" i="7"/>
  <c r="AP3193" i="7"/>
  <c r="AO3193" i="7"/>
  <c r="AN3193" i="7"/>
  <c r="AM3193" i="7"/>
  <c r="AL3193" i="7"/>
  <c r="AK3193" i="7"/>
  <c r="AJ3193" i="7"/>
  <c r="AI3193" i="7"/>
  <c r="AH3193" i="7"/>
  <c r="AG3193" i="7"/>
  <c r="T3193" i="7"/>
  <c r="L3193" i="7"/>
  <c r="M3193" i="7" s="1"/>
  <c r="J3193" i="7"/>
  <c r="I3193" i="7"/>
  <c r="AR3192" i="7"/>
  <c r="AQ3192" i="7"/>
  <c r="AP3192" i="7"/>
  <c r="AO3192" i="7"/>
  <c r="AN3192" i="7"/>
  <c r="AM3192" i="7"/>
  <c r="AL3192" i="7"/>
  <c r="AK3192" i="7"/>
  <c r="AJ3192" i="7"/>
  <c r="AI3192" i="7"/>
  <c r="AH3192" i="7"/>
  <c r="AG3192" i="7"/>
  <c r="T3192" i="7"/>
  <c r="L3192" i="7"/>
  <c r="N3192" i="7" s="1"/>
  <c r="I3192" i="7"/>
  <c r="J3192" i="7" s="1"/>
  <c r="AR3191" i="7"/>
  <c r="AQ3191" i="7"/>
  <c r="AP3191" i="7"/>
  <c r="AO3191" i="7"/>
  <c r="AN3191" i="7"/>
  <c r="AM3191" i="7"/>
  <c r="AL3191" i="7"/>
  <c r="AK3191" i="7"/>
  <c r="AJ3191" i="7"/>
  <c r="AI3191" i="7"/>
  <c r="AH3191" i="7"/>
  <c r="AG3191" i="7"/>
  <c r="T3191" i="7"/>
  <c r="L3191" i="7"/>
  <c r="N3191" i="7" s="1"/>
  <c r="J3191" i="7"/>
  <c r="I3191" i="7"/>
  <c r="AR3190" i="7"/>
  <c r="AQ3190" i="7"/>
  <c r="AP3190" i="7"/>
  <c r="AO3190" i="7"/>
  <c r="AN3190" i="7"/>
  <c r="AM3190" i="7"/>
  <c r="AL3190" i="7"/>
  <c r="AK3190" i="7"/>
  <c r="AJ3190" i="7"/>
  <c r="AI3190" i="7"/>
  <c r="AH3190" i="7"/>
  <c r="AG3190" i="7"/>
  <c r="T3190" i="7"/>
  <c r="L3190" i="7"/>
  <c r="I3190" i="7"/>
  <c r="J3190" i="7" s="1"/>
  <c r="AR3189" i="7"/>
  <c r="AQ3189" i="7"/>
  <c r="AP3189" i="7"/>
  <c r="AO3189" i="7"/>
  <c r="AN3189" i="7"/>
  <c r="AM3189" i="7"/>
  <c r="AL3189" i="7"/>
  <c r="AK3189" i="7"/>
  <c r="AJ3189" i="7"/>
  <c r="AI3189" i="7"/>
  <c r="AH3189" i="7"/>
  <c r="AG3189" i="7"/>
  <c r="T3189" i="7"/>
  <c r="L3189" i="7"/>
  <c r="I3189" i="7"/>
  <c r="J3189" i="7" s="1"/>
  <c r="AR3188" i="7"/>
  <c r="AQ3188" i="7"/>
  <c r="AP3188" i="7"/>
  <c r="AO3188" i="7"/>
  <c r="AN3188" i="7"/>
  <c r="AM3188" i="7"/>
  <c r="AL3188" i="7"/>
  <c r="AK3188" i="7"/>
  <c r="AJ3188" i="7"/>
  <c r="AI3188" i="7"/>
  <c r="AH3188" i="7"/>
  <c r="AG3188" i="7"/>
  <c r="T3188" i="7"/>
  <c r="L3188" i="7"/>
  <c r="M3188" i="7" s="1"/>
  <c r="I3188" i="7"/>
  <c r="J3188" i="7" s="1"/>
  <c r="AR3187" i="7"/>
  <c r="AQ3187" i="7"/>
  <c r="AP3187" i="7"/>
  <c r="AO3187" i="7"/>
  <c r="AN3187" i="7"/>
  <c r="AM3187" i="7"/>
  <c r="AL3187" i="7"/>
  <c r="AK3187" i="7"/>
  <c r="AJ3187" i="7"/>
  <c r="AI3187" i="7"/>
  <c r="AH3187" i="7"/>
  <c r="AG3187" i="7"/>
  <c r="T3187" i="7"/>
  <c r="L3187" i="7"/>
  <c r="N3187" i="7" s="1"/>
  <c r="J3187" i="7"/>
  <c r="I3187" i="7"/>
  <c r="AR3186" i="7"/>
  <c r="AQ3186" i="7"/>
  <c r="AP3186" i="7"/>
  <c r="AO3186" i="7"/>
  <c r="AN3186" i="7"/>
  <c r="AM3186" i="7"/>
  <c r="AL3186" i="7"/>
  <c r="AK3186" i="7"/>
  <c r="AJ3186" i="7"/>
  <c r="AI3186" i="7"/>
  <c r="AH3186" i="7"/>
  <c r="AG3186" i="7"/>
  <c r="T3186" i="7"/>
  <c r="L3186" i="7"/>
  <c r="N3186" i="7" s="1"/>
  <c r="I3186" i="7"/>
  <c r="J3186" i="7" s="1"/>
  <c r="AR3185" i="7"/>
  <c r="AQ3185" i="7"/>
  <c r="AP3185" i="7"/>
  <c r="AO3185" i="7"/>
  <c r="AN3185" i="7"/>
  <c r="AM3185" i="7"/>
  <c r="AL3185" i="7"/>
  <c r="AK3185" i="7"/>
  <c r="AJ3185" i="7"/>
  <c r="AI3185" i="7"/>
  <c r="AH3185" i="7"/>
  <c r="AG3185" i="7"/>
  <c r="T3185" i="7"/>
  <c r="L3185" i="7"/>
  <c r="I3185" i="7"/>
  <c r="J3185" i="7" s="1"/>
  <c r="AR3184" i="7"/>
  <c r="AQ3184" i="7"/>
  <c r="AP3184" i="7"/>
  <c r="AO3184" i="7"/>
  <c r="AN3184" i="7"/>
  <c r="AM3184" i="7"/>
  <c r="AL3184" i="7"/>
  <c r="AK3184" i="7"/>
  <c r="AJ3184" i="7"/>
  <c r="AI3184" i="7"/>
  <c r="AH3184" i="7"/>
  <c r="AG3184" i="7"/>
  <c r="T3184" i="7"/>
  <c r="L3184" i="7"/>
  <c r="N3184" i="7" s="1"/>
  <c r="I3184" i="7"/>
  <c r="J3184" i="7" s="1"/>
  <c r="AR3183" i="7"/>
  <c r="AQ3183" i="7"/>
  <c r="AP3183" i="7"/>
  <c r="AO3183" i="7"/>
  <c r="AN3183" i="7"/>
  <c r="AM3183" i="7"/>
  <c r="AL3183" i="7"/>
  <c r="AK3183" i="7"/>
  <c r="AJ3183" i="7"/>
  <c r="AI3183" i="7"/>
  <c r="AH3183" i="7"/>
  <c r="AG3183" i="7"/>
  <c r="T3183" i="7"/>
  <c r="L3183" i="7"/>
  <c r="M3183" i="7" s="1"/>
  <c r="J3183" i="7"/>
  <c r="I3183" i="7"/>
  <c r="AR3182" i="7"/>
  <c r="AQ3182" i="7"/>
  <c r="AP3182" i="7"/>
  <c r="AO3182" i="7"/>
  <c r="AN3182" i="7"/>
  <c r="AM3182" i="7"/>
  <c r="AL3182" i="7"/>
  <c r="AK3182" i="7"/>
  <c r="AJ3182" i="7"/>
  <c r="AI3182" i="7"/>
  <c r="AH3182" i="7"/>
  <c r="AG3182" i="7"/>
  <c r="T3182" i="7"/>
  <c r="L3182" i="7"/>
  <c r="I3182" i="7"/>
  <c r="J3182" i="7" s="1"/>
  <c r="AR3181" i="7"/>
  <c r="AQ3181" i="7"/>
  <c r="AP3181" i="7"/>
  <c r="AO3181" i="7"/>
  <c r="AN3181" i="7"/>
  <c r="AM3181" i="7"/>
  <c r="AL3181" i="7"/>
  <c r="AK3181" i="7"/>
  <c r="AJ3181" i="7"/>
  <c r="AI3181" i="7"/>
  <c r="AH3181" i="7"/>
  <c r="AG3181" i="7"/>
  <c r="T3181" i="7"/>
  <c r="L3181" i="7"/>
  <c r="I3181" i="7"/>
  <c r="J3181" i="7" s="1"/>
  <c r="AR3180" i="7"/>
  <c r="AQ3180" i="7"/>
  <c r="AP3180" i="7"/>
  <c r="AO3180" i="7"/>
  <c r="AN3180" i="7"/>
  <c r="AM3180" i="7"/>
  <c r="AL3180" i="7"/>
  <c r="AK3180" i="7"/>
  <c r="AJ3180" i="7"/>
  <c r="AI3180" i="7"/>
  <c r="AH3180" i="7"/>
  <c r="AG3180" i="7"/>
  <c r="T3180" i="7"/>
  <c r="L3180" i="7"/>
  <c r="N3180" i="7" s="1"/>
  <c r="I3180" i="7"/>
  <c r="J3180" i="7" s="1"/>
  <c r="AR3179" i="7"/>
  <c r="AQ3179" i="7"/>
  <c r="AP3179" i="7"/>
  <c r="AO3179" i="7"/>
  <c r="AN3179" i="7"/>
  <c r="AM3179" i="7"/>
  <c r="AL3179" i="7"/>
  <c r="AK3179" i="7"/>
  <c r="AJ3179" i="7"/>
  <c r="AI3179" i="7"/>
  <c r="AH3179" i="7"/>
  <c r="AG3179" i="7"/>
  <c r="T3179" i="7"/>
  <c r="L3179" i="7"/>
  <c r="N3179" i="7" s="1"/>
  <c r="J3179" i="7"/>
  <c r="I3179" i="7"/>
  <c r="AR3178" i="7"/>
  <c r="AQ3178" i="7"/>
  <c r="AP3178" i="7"/>
  <c r="AO3178" i="7"/>
  <c r="AN3178" i="7"/>
  <c r="AM3178" i="7"/>
  <c r="AL3178" i="7"/>
  <c r="AK3178" i="7"/>
  <c r="AJ3178" i="7"/>
  <c r="AI3178" i="7"/>
  <c r="AH3178" i="7"/>
  <c r="AG3178" i="7"/>
  <c r="T3178" i="7"/>
  <c r="L3178" i="7"/>
  <c r="I3178" i="7"/>
  <c r="J3178" i="7" s="1"/>
  <c r="AR3177" i="7"/>
  <c r="AQ3177" i="7"/>
  <c r="AP3177" i="7"/>
  <c r="AO3177" i="7"/>
  <c r="AN3177" i="7"/>
  <c r="AM3177" i="7"/>
  <c r="AL3177" i="7"/>
  <c r="AK3177" i="7"/>
  <c r="AJ3177" i="7"/>
  <c r="AI3177" i="7"/>
  <c r="AH3177" i="7"/>
  <c r="AG3177" i="7"/>
  <c r="T3177" i="7"/>
  <c r="L3177" i="7"/>
  <c r="N3177" i="7" s="1"/>
  <c r="J3177" i="7"/>
  <c r="I3177" i="7"/>
  <c r="AR3176" i="7"/>
  <c r="AQ3176" i="7"/>
  <c r="AP3176" i="7"/>
  <c r="AO3176" i="7"/>
  <c r="AN3176" i="7"/>
  <c r="AM3176" i="7"/>
  <c r="AL3176" i="7"/>
  <c r="AK3176" i="7"/>
  <c r="AJ3176" i="7"/>
  <c r="AI3176" i="7"/>
  <c r="AH3176" i="7"/>
  <c r="AG3176" i="7"/>
  <c r="T3176" i="7"/>
  <c r="L3176" i="7"/>
  <c r="N3176" i="7" s="1"/>
  <c r="I3176" i="7"/>
  <c r="J3176" i="7" s="1"/>
  <c r="AR3175" i="7"/>
  <c r="AQ3175" i="7"/>
  <c r="AP3175" i="7"/>
  <c r="AO3175" i="7"/>
  <c r="AN3175" i="7"/>
  <c r="AM3175" i="7"/>
  <c r="AL3175" i="7"/>
  <c r="AK3175" i="7"/>
  <c r="AJ3175" i="7"/>
  <c r="AI3175" i="7"/>
  <c r="AH3175" i="7"/>
  <c r="AG3175" i="7"/>
  <c r="T3175" i="7"/>
  <c r="L3175" i="7"/>
  <c r="N3175" i="7" s="1"/>
  <c r="J3175" i="7"/>
  <c r="I3175" i="7"/>
  <c r="AR3174" i="7"/>
  <c r="AQ3174" i="7"/>
  <c r="AP3174" i="7"/>
  <c r="AO3174" i="7"/>
  <c r="AN3174" i="7"/>
  <c r="AM3174" i="7"/>
  <c r="AL3174" i="7"/>
  <c r="AK3174" i="7"/>
  <c r="AJ3174" i="7"/>
  <c r="AI3174" i="7"/>
  <c r="AH3174" i="7"/>
  <c r="AG3174" i="7"/>
  <c r="T3174" i="7"/>
  <c r="L3174" i="7"/>
  <c r="M3174" i="7" s="1"/>
  <c r="I3174" i="7"/>
  <c r="J3174" i="7" s="1"/>
  <c r="AR3173" i="7"/>
  <c r="AQ3173" i="7"/>
  <c r="AP3173" i="7"/>
  <c r="AO3173" i="7"/>
  <c r="AN3173" i="7"/>
  <c r="AM3173" i="7"/>
  <c r="AL3173" i="7"/>
  <c r="AK3173" i="7"/>
  <c r="AJ3173" i="7"/>
  <c r="AI3173" i="7"/>
  <c r="AH3173" i="7"/>
  <c r="AG3173" i="7"/>
  <c r="T3173" i="7"/>
  <c r="L3173" i="7"/>
  <c r="M3173" i="7" s="1"/>
  <c r="I3173" i="7"/>
  <c r="J3173" i="7" s="1"/>
  <c r="AR3172" i="7"/>
  <c r="AQ3172" i="7"/>
  <c r="AP3172" i="7"/>
  <c r="AO3172" i="7"/>
  <c r="AN3172" i="7"/>
  <c r="AM3172" i="7"/>
  <c r="AL3172" i="7"/>
  <c r="AK3172" i="7"/>
  <c r="AJ3172" i="7"/>
  <c r="AI3172" i="7"/>
  <c r="AH3172" i="7"/>
  <c r="AG3172" i="7"/>
  <c r="T3172" i="7"/>
  <c r="L3172" i="7"/>
  <c r="I3172" i="7"/>
  <c r="J3172" i="7" s="1"/>
  <c r="AR3171" i="7"/>
  <c r="AQ3171" i="7"/>
  <c r="AP3171" i="7"/>
  <c r="AO3171" i="7"/>
  <c r="AN3171" i="7"/>
  <c r="AM3171" i="7"/>
  <c r="AL3171" i="7"/>
  <c r="AK3171" i="7"/>
  <c r="AJ3171" i="7"/>
  <c r="AI3171" i="7"/>
  <c r="AH3171" i="7"/>
  <c r="AG3171" i="7"/>
  <c r="T3171" i="7"/>
  <c r="L3171" i="7"/>
  <c r="N3171" i="7" s="1"/>
  <c r="J3171" i="7"/>
  <c r="I3171" i="7"/>
  <c r="AR3170" i="7"/>
  <c r="AQ3170" i="7"/>
  <c r="AP3170" i="7"/>
  <c r="AO3170" i="7"/>
  <c r="AN3170" i="7"/>
  <c r="AM3170" i="7"/>
  <c r="AL3170" i="7"/>
  <c r="AK3170" i="7"/>
  <c r="AJ3170" i="7"/>
  <c r="AI3170" i="7"/>
  <c r="AH3170" i="7"/>
  <c r="AG3170" i="7"/>
  <c r="T3170" i="7"/>
  <c r="L3170" i="7"/>
  <c r="N3170" i="7" s="1"/>
  <c r="I3170" i="7"/>
  <c r="J3170" i="7" s="1"/>
  <c r="AR3169" i="7"/>
  <c r="AQ3169" i="7"/>
  <c r="AP3169" i="7"/>
  <c r="AO3169" i="7"/>
  <c r="AN3169" i="7"/>
  <c r="AM3169" i="7"/>
  <c r="AL3169" i="7"/>
  <c r="AK3169" i="7"/>
  <c r="AJ3169" i="7"/>
  <c r="AI3169" i="7"/>
  <c r="AH3169" i="7"/>
  <c r="AG3169" i="7"/>
  <c r="T3169" i="7"/>
  <c r="L3169" i="7"/>
  <c r="N3169" i="7" s="1"/>
  <c r="J3169" i="7"/>
  <c r="I3169" i="7"/>
  <c r="AR3168" i="7"/>
  <c r="AQ3168" i="7"/>
  <c r="AP3168" i="7"/>
  <c r="AO3168" i="7"/>
  <c r="AN3168" i="7"/>
  <c r="AM3168" i="7"/>
  <c r="AL3168" i="7"/>
  <c r="AK3168" i="7"/>
  <c r="AJ3168" i="7"/>
  <c r="AI3168" i="7"/>
  <c r="AH3168" i="7"/>
  <c r="AG3168" i="7"/>
  <c r="T3168" i="7"/>
  <c r="L3168" i="7"/>
  <c r="I3168" i="7"/>
  <c r="J3168" i="7" s="1"/>
  <c r="AR3167" i="7"/>
  <c r="AQ3167" i="7"/>
  <c r="AP3167" i="7"/>
  <c r="AO3167" i="7"/>
  <c r="AN3167" i="7"/>
  <c r="AM3167" i="7"/>
  <c r="AL3167" i="7"/>
  <c r="AK3167" i="7"/>
  <c r="AJ3167" i="7"/>
  <c r="AI3167" i="7"/>
  <c r="AH3167" i="7"/>
  <c r="AG3167" i="7"/>
  <c r="T3167" i="7"/>
  <c r="L3167" i="7"/>
  <c r="N3167" i="7" s="1"/>
  <c r="J3167" i="7"/>
  <c r="I3167" i="7"/>
  <c r="AR3166" i="7"/>
  <c r="AQ3166" i="7"/>
  <c r="AP3166" i="7"/>
  <c r="AO3166" i="7"/>
  <c r="AN3166" i="7"/>
  <c r="AM3166" i="7"/>
  <c r="AL3166" i="7"/>
  <c r="AK3166" i="7"/>
  <c r="AJ3166" i="7"/>
  <c r="AI3166" i="7"/>
  <c r="AH3166" i="7"/>
  <c r="AG3166" i="7"/>
  <c r="T3166" i="7"/>
  <c r="L3166" i="7"/>
  <c r="N3166" i="7" s="1"/>
  <c r="I3166" i="7"/>
  <c r="J3166" i="7" s="1"/>
  <c r="AR3165" i="7"/>
  <c r="AQ3165" i="7"/>
  <c r="AP3165" i="7"/>
  <c r="AO3165" i="7"/>
  <c r="AN3165" i="7"/>
  <c r="AM3165" i="7"/>
  <c r="AL3165" i="7"/>
  <c r="AK3165" i="7"/>
  <c r="AJ3165" i="7"/>
  <c r="AI3165" i="7"/>
  <c r="AH3165" i="7"/>
  <c r="AG3165" i="7"/>
  <c r="T3165" i="7"/>
  <c r="L3165" i="7"/>
  <c r="N3165" i="7" s="1"/>
  <c r="I3165" i="7"/>
  <c r="J3165" i="7" s="1"/>
  <c r="AR3164" i="7"/>
  <c r="AQ3164" i="7"/>
  <c r="AP3164" i="7"/>
  <c r="AO3164" i="7"/>
  <c r="AN3164" i="7"/>
  <c r="AM3164" i="7"/>
  <c r="AL3164" i="7"/>
  <c r="AK3164" i="7"/>
  <c r="AJ3164" i="7"/>
  <c r="AI3164" i="7"/>
  <c r="AH3164" i="7"/>
  <c r="AG3164" i="7"/>
  <c r="T3164" i="7"/>
  <c r="L3164" i="7"/>
  <c r="M3164" i="7" s="1"/>
  <c r="I3164" i="7"/>
  <c r="J3164" i="7" s="1"/>
  <c r="AR3163" i="7"/>
  <c r="AQ3163" i="7"/>
  <c r="AP3163" i="7"/>
  <c r="AO3163" i="7"/>
  <c r="AN3163" i="7"/>
  <c r="AM3163" i="7"/>
  <c r="AL3163" i="7"/>
  <c r="AK3163" i="7"/>
  <c r="AJ3163" i="7"/>
  <c r="AI3163" i="7"/>
  <c r="AH3163" i="7"/>
  <c r="AG3163" i="7"/>
  <c r="T3163" i="7"/>
  <c r="L3163" i="7"/>
  <c r="N3163" i="7" s="1"/>
  <c r="I3163" i="7"/>
  <c r="J3163" i="7" s="1"/>
  <c r="AR3162" i="7"/>
  <c r="AQ3162" i="7"/>
  <c r="AP3162" i="7"/>
  <c r="AO3162" i="7"/>
  <c r="AN3162" i="7"/>
  <c r="AM3162" i="7"/>
  <c r="AL3162" i="7"/>
  <c r="AK3162" i="7"/>
  <c r="AJ3162" i="7"/>
  <c r="AI3162" i="7"/>
  <c r="AH3162" i="7"/>
  <c r="AG3162" i="7"/>
  <c r="T3162" i="7"/>
  <c r="L3162" i="7"/>
  <c r="I3162" i="7"/>
  <c r="J3162" i="7" s="1"/>
  <c r="AR3161" i="7"/>
  <c r="AQ3161" i="7"/>
  <c r="AP3161" i="7"/>
  <c r="AO3161" i="7"/>
  <c r="AN3161" i="7"/>
  <c r="AM3161" i="7"/>
  <c r="AL3161" i="7"/>
  <c r="AK3161" i="7"/>
  <c r="AJ3161" i="7"/>
  <c r="AI3161" i="7"/>
  <c r="AH3161" i="7"/>
  <c r="AG3161" i="7"/>
  <c r="T3161" i="7"/>
  <c r="L3161" i="7"/>
  <c r="M3161" i="7" s="1"/>
  <c r="J3161" i="7"/>
  <c r="I3161" i="7"/>
  <c r="AR3160" i="7"/>
  <c r="AQ3160" i="7"/>
  <c r="AP3160" i="7"/>
  <c r="AO3160" i="7"/>
  <c r="AN3160" i="7"/>
  <c r="AM3160" i="7"/>
  <c r="AL3160" i="7"/>
  <c r="AK3160" i="7"/>
  <c r="AJ3160" i="7"/>
  <c r="AI3160" i="7"/>
  <c r="AH3160" i="7"/>
  <c r="AG3160" i="7"/>
  <c r="T3160" i="7"/>
  <c r="L3160" i="7"/>
  <c r="N3160" i="7" s="1"/>
  <c r="I3160" i="7"/>
  <c r="J3160" i="7" s="1"/>
  <c r="AR3159" i="7"/>
  <c r="AQ3159" i="7"/>
  <c r="AP3159" i="7"/>
  <c r="AO3159" i="7"/>
  <c r="AN3159" i="7"/>
  <c r="AM3159" i="7"/>
  <c r="AL3159" i="7"/>
  <c r="AK3159" i="7"/>
  <c r="AJ3159" i="7"/>
  <c r="AI3159" i="7"/>
  <c r="AH3159" i="7"/>
  <c r="AG3159" i="7"/>
  <c r="T3159" i="7"/>
  <c r="L3159" i="7"/>
  <c r="J3159" i="7"/>
  <c r="I3159" i="7"/>
  <c r="AR3158" i="7"/>
  <c r="AQ3158" i="7"/>
  <c r="AP3158" i="7"/>
  <c r="AO3158" i="7"/>
  <c r="AN3158" i="7"/>
  <c r="AM3158" i="7"/>
  <c r="AL3158" i="7"/>
  <c r="AK3158" i="7"/>
  <c r="AJ3158" i="7"/>
  <c r="AI3158" i="7"/>
  <c r="AH3158" i="7"/>
  <c r="AG3158" i="7"/>
  <c r="T3158" i="7"/>
  <c r="L3158" i="7"/>
  <c r="M3158" i="7" s="1"/>
  <c r="I3158" i="7"/>
  <c r="J3158" i="7" s="1"/>
  <c r="AR3157" i="7"/>
  <c r="AQ3157" i="7"/>
  <c r="AP3157" i="7"/>
  <c r="AO3157" i="7"/>
  <c r="AN3157" i="7"/>
  <c r="AM3157" i="7"/>
  <c r="AL3157" i="7"/>
  <c r="AK3157" i="7"/>
  <c r="AJ3157" i="7"/>
  <c r="AI3157" i="7"/>
  <c r="AH3157" i="7"/>
  <c r="AG3157" i="7"/>
  <c r="T3157" i="7"/>
  <c r="L3157" i="7"/>
  <c r="M3157" i="7" s="1"/>
  <c r="I3157" i="7"/>
  <c r="J3157" i="7" s="1"/>
  <c r="AR3156" i="7"/>
  <c r="AQ3156" i="7"/>
  <c r="AP3156" i="7"/>
  <c r="AO3156" i="7"/>
  <c r="AN3156" i="7"/>
  <c r="AM3156" i="7"/>
  <c r="AL3156" i="7"/>
  <c r="AK3156" i="7"/>
  <c r="AJ3156" i="7"/>
  <c r="AI3156" i="7"/>
  <c r="AH3156" i="7"/>
  <c r="AG3156" i="7"/>
  <c r="T3156" i="7"/>
  <c r="L3156" i="7"/>
  <c r="M3156" i="7" s="1"/>
  <c r="I3156" i="7"/>
  <c r="J3156" i="7" s="1"/>
  <c r="AR3155" i="7"/>
  <c r="AQ3155" i="7"/>
  <c r="AP3155" i="7"/>
  <c r="AO3155" i="7"/>
  <c r="AN3155" i="7"/>
  <c r="AM3155" i="7"/>
  <c r="AL3155" i="7"/>
  <c r="AK3155" i="7"/>
  <c r="AJ3155" i="7"/>
  <c r="AI3155" i="7"/>
  <c r="AH3155" i="7"/>
  <c r="AG3155" i="7"/>
  <c r="T3155" i="7"/>
  <c r="L3155" i="7"/>
  <c r="N3155" i="7" s="1"/>
  <c r="I3155" i="7"/>
  <c r="J3155" i="7" s="1"/>
  <c r="AR3154" i="7"/>
  <c r="AQ3154" i="7"/>
  <c r="AP3154" i="7"/>
  <c r="AO3154" i="7"/>
  <c r="AN3154" i="7"/>
  <c r="AM3154" i="7"/>
  <c r="AL3154" i="7"/>
  <c r="AK3154" i="7"/>
  <c r="AJ3154" i="7"/>
  <c r="AI3154" i="7"/>
  <c r="AH3154" i="7"/>
  <c r="AG3154" i="7"/>
  <c r="T3154" i="7"/>
  <c r="L3154" i="7"/>
  <c r="N3154" i="7" s="1"/>
  <c r="I3154" i="7"/>
  <c r="J3154" i="7" s="1"/>
  <c r="AR3153" i="7"/>
  <c r="AQ3153" i="7"/>
  <c r="AP3153" i="7"/>
  <c r="AO3153" i="7"/>
  <c r="AN3153" i="7"/>
  <c r="AM3153" i="7"/>
  <c r="AL3153" i="7"/>
  <c r="AK3153" i="7"/>
  <c r="AJ3153" i="7"/>
  <c r="AI3153" i="7"/>
  <c r="AH3153" i="7"/>
  <c r="AG3153" i="7"/>
  <c r="T3153" i="7"/>
  <c r="L3153" i="7"/>
  <c r="I3153" i="7"/>
  <c r="J3153" i="7" s="1"/>
  <c r="AR3152" i="7"/>
  <c r="AQ3152" i="7"/>
  <c r="AP3152" i="7"/>
  <c r="AO3152" i="7"/>
  <c r="AN3152" i="7"/>
  <c r="AM3152" i="7"/>
  <c r="AL3152" i="7"/>
  <c r="AK3152" i="7"/>
  <c r="AJ3152" i="7"/>
  <c r="AI3152" i="7"/>
  <c r="AH3152" i="7"/>
  <c r="AG3152" i="7"/>
  <c r="T3152" i="7"/>
  <c r="L3152" i="7"/>
  <c r="I3152" i="7"/>
  <c r="J3152" i="7" s="1"/>
  <c r="AR3151" i="7"/>
  <c r="AQ3151" i="7"/>
  <c r="AP3151" i="7"/>
  <c r="AO3151" i="7"/>
  <c r="AN3151" i="7"/>
  <c r="AM3151" i="7"/>
  <c r="AL3151" i="7"/>
  <c r="AK3151" i="7"/>
  <c r="AJ3151" i="7"/>
  <c r="AI3151" i="7"/>
  <c r="AH3151" i="7"/>
  <c r="AG3151" i="7"/>
  <c r="T3151" i="7"/>
  <c r="L3151" i="7"/>
  <c r="M3151" i="7" s="1"/>
  <c r="I3151" i="7"/>
  <c r="J3151" i="7" s="1"/>
  <c r="AR3150" i="7"/>
  <c r="AQ3150" i="7"/>
  <c r="AP3150" i="7"/>
  <c r="AO3150" i="7"/>
  <c r="AN3150" i="7"/>
  <c r="AM3150" i="7"/>
  <c r="AL3150" i="7"/>
  <c r="AK3150" i="7"/>
  <c r="AJ3150" i="7"/>
  <c r="AI3150" i="7"/>
  <c r="AH3150" i="7"/>
  <c r="AG3150" i="7"/>
  <c r="T3150" i="7"/>
  <c r="L3150" i="7"/>
  <c r="N3150" i="7" s="1"/>
  <c r="I3150" i="7"/>
  <c r="J3150" i="7" s="1"/>
  <c r="AR3149" i="7"/>
  <c r="AQ3149" i="7"/>
  <c r="AP3149" i="7"/>
  <c r="AO3149" i="7"/>
  <c r="AN3149" i="7"/>
  <c r="AM3149" i="7"/>
  <c r="AL3149" i="7"/>
  <c r="AK3149" i="7"/>
  <c r="AJ3149" i="7"/>
  <c r="AI3149" i="7"/>
  <c r="AH3149" i="7"/>
  <c r="AG3149" i="7"/>
  <c r="T3149" i="7"/>
  <c r="L3149" i="7"/>
  <c r="N3149" i="7" s="1"/>
  <c r="I3149" i="7"/>
  <c r="J3149" i="7" s="1"/>
  <c r="AR3148" i="7"/>
  <c r="AQ3148" i="7"/>
  <c r="AP3148" i="7"/>
  <c r="AO3148" i="7"/>
  <c r="AN3148" i="7"/>
  <c r="AM3148" i="7"/>
  <c r="AL3148" i="7"/>
  <c r="AK3148" i="7"/>
  <c r="AJ3148" i="7"/>
  <c r="AI3148" i="7"/>
  <c r="AH3148" i="7"/>
  <c r="AG3148" i="7"/>
  <c r="T3148" i="7"/>
  <c r="L3148" i="7"/>
  <c r="I3148" i="7"/>
  <c r="J3148" i="7" s="1"/>
  <c r="AR3147" i="7"/>
  <c r="AQ3147" i="7"/>
  <c r="AP3147" i="7"/>
  <c r="AO3147" i="7"/>
  <c r="AN3147" i="7"/>
  <c r="AM3147" i="7"/>
  <c r="AL3147" i="7"/>
  <c r="AK3147" i="7"/>
  <c r="AJ3147" i="7"/>
  <c r="AI3147" i="7"/>
  <c r="AH3147" i="7"/>
  <c r="AG3147" i="7"/>
  <c r="T3147" i="7"/>
  <c r="L3147" i="7"/>
  <c r="N3147" i="7" s="1"/>
  <c r="I3147" i="7"/>
  <c r="J3147" i="7" s="1"/>
  <c r="AR3146" i="7"/>
  <c r="AQ3146" i="7"/>
  <c r="AP3146" i="7"/>
  <c r="AO3146" i="7"/>
  <c r="AN3146" i="7"/>
  <c r="AM3146" i="7"/>
  <c r="AL3146" i="7"/>
  <c r="AK3146" i="7"/>
  <c r="AJ3146" i="7"/>
  <c r="AI3146" i="7"/>
  <c r="AH3146" i="7"/>
  <c r="AG3146" i="7"/>
  <c r="T3146" i="7"/>
  <c r="L3146" i="7"/>
  <c r="I3146" i="7"/>
  <c r="J3146" i="7" s="1"/>
  <c r="AR3145" i="7"/>
  <c r="AQ3145" i="7"/>
  <c r="AP3145" i="7"/>
  <c r="AO3145" i="7"/>
  <c r="AN3145" i="7"/>
  <c r="AM3145" i="7"/>
  <c r="AL3145" i="7"/>
  <c r="AK3145" i="7"/>
  <c r="AJ3145" i="7"/>
  <c r="AI3145" i="7"/>
  <c r="AH3145" i="7"/>
  <c r="AG3145" i="7"/>
  <c r="T3145" i="7"/>
  <c r="L3145" i="7"/>
  <c r="M3145" i="7" s="1"/>
  <c r="I3145" i="7"/>
  <c r="J3145" i="7" s="1"/>
  <c r="AR3144" i="7"/>
  <c r="AQ3144" i="7"/>
  <c r="AP3144" i="7"/>
  <c r="AO3144" i="7"/>
  <c r="AN3144" i="7"/>
  <c r="AM3144" i="7"/>
  <c r="AL3144" i="7"/>
  <c r="AK3144" i="7"/>
  <c r="AJ3144" i="7"/>
  <c r="AI3144" i="7"/>
  <c r="AH3144" i="7"/>
  <c r="AG3144" i="7"/>
  <c r="T3144" i="7"/>
  <c r="L3144" i="7"/>
  <c r="I3144" i="7"/>
  <c r="J3144" i="7" s="1"/>
  <c r="AR3143" i="7"/>
  <c r="AQ3143" i="7"/>
  <c r="AP3143" i="7"/>
  <c r="AO3143" i="7"/>
  <c r="AN3143" i="7"/>
  <c r="AM3143" i="7"/>
  <c r="AL3143" i="7"/>
  <c r="AK3143" i="7"/>
  <c r="AJ3143" i="7"/>
  <c r="AI3143" i="7"/>
  <c r="AH3143" i="7"/>
  <c r="AG3143" i="7"/>
  <c r="T3143" i="7"/>
  <c r="L3143" i="7"/>
  <c r="I3143" i="7"/>
  <c r="J3143" i="7" s="1"/>
  <c r="AR3142" i="7"/>
  <c r="AQ3142" i="7"/>
  <c r="AP3142" i="7"/>
  <c r="AO3142" i="7"/>
  <c r="AN3142" i="7"/>
  <c r="AM3142" i="7"/>
  <c r="AL3142" i="7"/>
  <c r="AK3142" i="7"/>
  <c r="AJ3142" i="7"/>
  <c r="AI3142" i="7"/>
  <c r="AH3142" i="7"/>
  <c r="AG3142" i="7"/>
  <c r="T3142" i="7"/>
  <c r="L3142" i="7"/>
  <c r="N3142" i="7" s="1"/>
  <c r="I3142" i="7"/>
  <c r="J3142" i="7" s="1"/>
  <c r="AR3141" i="7"/>
  <c r="AQ3141" i="7"/>
  <c r="AP3141" i="7"/>
  <c r="AO3141" i="7"/>
  <c r="AN3141" i="7"/>
  <c r="AM3141" i="7"/>
  <c r="AL3141" i="7"/>
  <c r="AK3141" i="7"/>
  <c r="AJ3141" i="7"/>
  <c r="AI3141" i="7"/>
  <c r="AH3141" i="7"/>
  <c r="AG3141" i="7"/>
  <c r="T3141" i="7"/>
  <c r="L3141" i="7"/>
  <c r="M3141" i="7" s="1"/>
  <c r="I3141" i="7"/>
  <c r="J3141" i="7" s="1"/>
  <c r="AR3140" i="7"/>
  <c r="AQ3140" i="7"/>
  <c r="AP3140" i="7"/>
  <c r="AO3140" i="7"/>
  <c r="AN3140" i="7"/>
  <c r="AM3140" i="7"/>
  <c r="AL3140" i="7"/>
  <c r="AK3140" i="7"/>
  <c r="AJ3140" i="7"/>
  <c r="AI3140" i="7"/>
  <c r="AH3140" i="7"/>
  <c r="AG3140" i="7"/>
  <c r="T3140" i="7"/>
  <c r="L3140" i="7"/>
  <c r="I3140" i="7"/>
  <c r="J3140" i="7" s="1"/>
  <c r="AR3139" i="7"/>
  <c r="AQ3139" i="7"/>
  <c r="AP3139" i="7"/>
  <c r="AO3139" i="7"/>
  <c r="AN3139" i="7"/>
  <c r="AM3139" i="7"/>
  <c r="AL3139" i="7"/>
  <c r="AK3139" i="7"/>
  <c r="AJ3139" i="7"/>
  <c r="AI3139" i="7"/>
  <c r="AH3139" i="7"/>
  <c r="AG3139" i="7"/>
  <c r="T3139" i="7"/>
  <c r="L3139" i="7"/>
  <c r="N3139" i="7" s="1"/>
  <c r="I3139" i="7"/>
  <c r="J3139" i="7" s="1"/>
  <c r="AR3138" i="7"/>
  <c r="AQ3138" i="7"/>
  <c r="AP3138" i="7"/>
  <c r="AO3138" i="7"/>
  <c r="AN3138" i="7"/>
  <c r="AM3138" i="7"/>
  <c r="AL3138" i="7"/>
  <c r="AK3138" i="7"/>
  <c r="AJ3138" i="7"/>
  <c r="AI3138" i="7"/>
  <c r="AH3138" i="7"/>
  <c r="AG3138" i="7"/>
  <c r="T3138" i="7"/>
  <c r="L3138" i="7"/>
  <c r="M3138" i="7" s="1"/>
  <c r="I3138" i="7"/>
  <c r="J3138" i="7" s="1"/>
  <c r="AR3137" i="7"/>
  <c r="AQ3137" i="7"/>
  <c r="AP3137" i="7"/>
  <c r="AO3137" i="7"/>
  <c r="AN3137" i="7"/>
  <c r="AM3137" i="7"/>
  <c r="AL3137" i="7"/>
  <c r="AK3137" i="7"/>
  <c r="AJ3137" i="7"/>
  <c r="AI3137" i="7"/>
  <c r="AH3137" i="7"/>
  <c r="AG3137" i="7"/>
  <c r="T3137" i="7"/>
  <c r="L3137" i="7"/>
  <c r="N3137" i="7" s="1"/>
  <c r="I3137" i="7"/>
  <c r="J3137" i="7" s="1"/>
  <c r="AR3136" i="7"/>
  <c r="AQ3136" i="7"/>
  <c r="AP3136" i="7"/>
  <c r="AO3136" i="7"/>
  <c r="AN3136" i="7"/>
  <c r="AM3136" i="7"/>
  <c r="AL3136" i="7"/>
  <c r="AK3136" i="7"/>
  <c r="AJ3136" i="7"/>
  <c r="AI3136" i="7"/>
  <c r="AH3136" i="7"/>
  <c r="AG3136" i="7"/>
  <c r="T3136" i="7"/>
  <c r="L3136" i="7"/>
  <c r="I3136" i="7"/>
  <c r="J3136" i="7" s="1"/>
  <c r="AR3135" i="7"/>
  <c r="AQ3135" i="7"/>
  <c r="AP3135" i="7"/>
  <c r="AO3135" i="7"/>
  <c r="AN3135" i="7"/>
  <c r="AM3135" i="7"/>
  <c r="AL3135" i="7"/>
  <c r="AK3135" i="7"/>
  <c r="AJ3135" i="7"/>
  <c r="AI3135" i="7"/>
  <c r="AH3135" i="7"/>
  <c r="AG3135" i="7"/>
  <c r="T3135" i="7"/>
  <c r="L3135" i="7"/>
  <c r="M3135" i="7" s="1"/>
  <c r="I3135" i="7"/>
  <c r="J3135" i="7" s="1"/>
  <c r="AR3134" i="7"/>
  <c r="AQ3134" i="7"/>
  <c r="AP3134" i="7"/>
  <c r="AO3134" i="7"/>
  <c r="AN3134" i="7"/>
  <c r="AM3134" i="7"/>
  <c r="AL3134" i="7"/>
  <c r="AK3134" i="7"/>
  <c r="AJ3134" i="7"/>
  <c r="AI3134" i="7"/>
  <c r="AH3134" i="7"/>
  <c r="AG3134" i="7"/>
  <c r="T3134" i="7"/>
  <c r="L3134" i="7"/>
  <c r="N3134" i="7" s="1"/>
  <c r="I3134" i="7"/>
  <c r="J3134" i="7" s="1"/>
  <c r="AR3133" i="7"/>
  <c r="AQ3133" i="7"/>
  <c r="AP3133" i="7"/>
  <c r="AO3133" i="7"/>
  <c r="AN3133" i="7"/>
  <c r="AM3133" i="7"/>
  <c r="AL3133" i="7"/>
  <c r="AK3133" i="7"/>
  <c r="AJ3133" i="7"/>
  <c r="AI3133" i="7"/>
  <c r="AH3133" i="7"/>
  <c r="AG3133" i="7"/>
  <c r="T3133" i="7"/>
  <c r="L3133" i="7"/>
  <c r="N3133" i="7" s="1"/>
  <c r="I3133" i="7"/>
  <c r="J3133" i="7" s="1"/>
  <c r="AR3132" i="7"/>
  <c r="AQ3132" i="7"/>
  <c r="AP3132" i="7"/>
  <c r="AO3132" i="7"/>
  <c r="AN3132" i="7"/>
  <c r="AM3132" i="7"/>
  <c r="AL3132" i="7"/>
  <c r="AK3132" i="7"/>
  <c r="AJ3132" i="7"/>
  <c r="AI3132" i="7"/>
  <c r="AH3132" i="7"/>
  <c r="AG3132" i="7"/>
  <c r="T3132" i="7"/>
  <c r="L3132" i="7"/>
  <c r="N3132" i="7" s="1"/>
  <c r="I3132" i="7"/>
  <c r="J3132" i="7" s="1"/>
  <c r="AR3131" i="7"/>
  <c r="AQ3131" i="7"/>
  <c r="AP3131" i="7"/>
  <c r="AO3131" i="7"/>
  <c r="AN3131" i="7"/>
  <c r="AM3131" i="7"/>
  <c r="AL3131" i="7"/>
  <c r="AK3131" i="7"/>
  <c r="AJ3131" i="7"/>
  <c r="AI3131" i="7"/>
  <c r="AH3131" i="7"/>
  <c r="AG3131" i="7"/>
  <c r="T3131" i="7"/>
  <c r="L3131" i="7"/>
  <c r="N3131" i="7" s="1"/>
  <c r="I3131" i="7"/>
  <c r="J3131" i="7" s="1"/>
  <c r="AR3130" i="7"/>
  <c r="AQ3130" i="7"/>
  <c r="AP3130" i="7"/>
  <c r="AO3130" i="7"/>
  <c r="AN3130" i="7"/>
  <c r="AM3130" i="7"/>
  <c r="AL3130" i="7"/>
  <c r="AK3130" i="7"/>
  <c r="AJ3130" i="7"/>
  <c r="AI3130" i="7"/>
  <c r="AH3130" i="7"/>
  <c r="AG3130" i="7"/>
  <c r="T3130" i="7"/>
  <c r="L3130" i="7"/>
  <c r="M3130" i="7" s="1"/>
  <c r="I3130" i="7"/>
  <c r="J3130" i="7" s="1"/>
  <c r="AR3129" i="7"/>
  <c r="AQ3129" i="7"/>
  <c r="AP3129" i="7"/>
  <c r="AO3129" i="7"/>
  <c r="AN3129" i="7"/>
  <c r="AM3129" i="7"/>
  <c r="AL3129" i="7"/>
  <c r="AK3129" i="7"/>
  <c r="AJ3129" i="7"/>
  <c r="AI3129" i="7"/>
  <c r="AH3129" i="7"/>
  <c r="AG3129" i="7"/>
  <c r="T3129" i="7"/>
  <c r="L3129" i="7"/>
  <c r="M3129" i="7" s="1"/>
  <c r="I3129" i="7"/>
  <c r="J3129" i="7" s="1"/>
  <c r="AR3128" i="7"/>
  <c r="AQ3128" i="7"/>
  <c r="AP3128" i="7"/>
  <c r="AO3128" i="7"/>
  <c r="AN3128" i="7"/>
  <c r="AM3128" i="7"/>
  <c r="AL3128" i="7"/>
  <c r="AK3128" i="7"/>
  <c r="AJ3128" i="7"/>
  <c r="AI3128" i="7"/>
  <c r="AH3128" i="7"/>
  <c r="AG3128" i="7"/>
  <c r="T3128" i="7"/>
  <c r="L3128" i="7"/>
  <c r="N3128" i="7" s="1"/>
  <c r="I3128" i="7"/>
  <c r="J3128" i="7" s="1"/>
  <c r="AR3127" i="7"/>
  <c r="AQ3127" i="7"/>
  <c r="AP3127" i="7"/>
  <c r="AO3127" i="7"/>
  <c r="AN3127" i="7"/>
  <c r="AM3127" i="7"/>
  <c r="AL3127" i="7"/>
  <c r="AK3127" i="7"/>
  <c r="AJ3127" i="7"/>
  <c r="AI3127" i="7"/>
  <c r="AH3127" i="7"/>
  <c r="AG3127" i="7"/>
  <c r="T3127" i="7"/>
  <c r="L3127" i="7"/>
  <c r="N3127" i="7" s="1"/>
  <c r="I3127" i="7"/>
  <c r="J3127" i="7" s="1"/>
  <c r="AR3126" i="7"/>
  <c r="AQ3126" i="7"/>
  <c r="AP3126" i="7"/>
  <c r="AO3126" i="7"/>
  <c r="AN3126" i="7"/>
  <c r="AM3126" i="7"/>
  <c r="AL3126" i="7"/>
  <c r="AK3126" i="7"/>
  <c r="AJ3126" i="7"/>
  <c r="AI3126" i="7"/>
  <c r="AH3126" i="7"/>
  <c r="AG3126" i="7"/>
  <c r="T3126" i="7"/>
  <c r="L3126" i="7"/>
  <c r="M3126" i="7" s="1"/>
  <c r="I3126" i="7"/>
  <c r="J3126" i="7" s="1"/>
  <c r="AR3125" i="7"/>
  <c r="AQ3125" i="7"/>
  <c r="AP3125" i="7"/>
  <c r="AO3125" i="7"/>
  <c r="AN3125" i="7"/>
  <c r="AM3125" i="7"/>
  <c r="AL3125" i="7"/>
  <c r="AK3125" i="7"/>
  <c r="AJ3125" i="7"/>
  <c r="AI3125" i="7"/>
  <c r="AH3125" i="7"/>
  <c r="AG3125" i="7"/>
  <c r="T3125" i="7"/>
  <c r="L3125" i="7"/>
  <c r="I3125" i="7"/>
  <c r="J3125" i="7" s="1"/>
  <c r="AR3124" i="7"/>
  <c r="AQ3124" i="7"/>
  <c r="AP3124" i="7"/>
  <c r="AO3124" i="7"/>
  <c r="AN3124" i="7"/>
  <c r="AM3124" i="7"/>
  <c r="AL3124" i="7"/>
  <c r="AK3124" i="7"/>
  <c r="AJ3124" i="7"/>
  <c r="AI3124" i="7"/>
  <c r="AH3124" i="7"/>
  <c r="AG3124" i="7"/>
  <c r="T3124" i="7"/>
  <c r="L3124" i="7"/>
  <c r="I3124" i="7"/>
  <c r="J3124" i="7" s="1"/>
  <c r="AR3123" i="7"/>
  <c r="AQ3123" i="7"/>
  <c r="AP3123" i="7"/>
  <c r="AO3123" i="7"/>
  <c r="AN3123" i="7"/>
  <c r="AM3123" i="7"/>
  <c r="AL3123" i="7"/>
  <c r="AK3123" i="7"/>
  <c r="AJ3123" i="7"/>
  <c r="AI3123" i="7"/>
  <c r="AH3123" i="7"/>
  <c r="AG3123" i="7"/>
  <c r="T3123" i="7"/>
  <c r="L3123" i="7"/>
  <c r="M3123" i="7" s="1"/>
  <c r="I3123" i="7"/>
  <c r="J3123" i="7" s="1"/>
  <c r="AR3122" i="7"/>
  <c r="AQ3122" i="7"/>
  <c r="AP3122" i="7"/>
  <c r="AO3122" i="7"/>
  <c r="AN3122" i="7"/>
  <c r="AM3122" i="7"/>
  <c r="AL3122" i="7"/>
  <c r="AK3122" i="7"/>
  <c r="AJ3122" i="7"/>
  <c r="AI3122" i="7"/>
  <c r="AH3122" i="7"/>
  <c r="AG3122" i="7"/>
  <c r="T3122" i="7"/>
  <c r="L3122" i="7"/>
  <c r="N3122" i="7" s="1"/>
  <c r="I3122" i="7"/>
  <c r="J3122" i="7" s="1"/>
  <c r="AR3121" i="7"/>
  <c r="AQ3121" i="7"/>
  <c r="AP3121" i="7"/>
  <c r="AO3121" i="7"/>
  <c r="AN3121" i="7"/>
  <c r="AM3121" i="7"/>
  <c r="AL3121" i="7"/>
  <c r="AK3121" i="7"/>
  <c r="AJ3121" i="7"/>
  <c r="AI3121" i="7"/>
  <c r="AH3121" i="7"/>
  <c r="AG3121" i="7"/>
  <c r="T3121" i="7"/>
  <c r="L3121" i="7"/>
  <c r="I3121" i="7"/>
  <c r="J3121" i="7" s="1"/>
  <c r="AR3120" i="7"/>
  <c r="AQ3120" i="7"/>
  <c r="AP3120" i="7"/>
  <c r="AO3120" i="7"/>
  <c r="AN3120" i="7"/>
  <c r="AM3120" i="7"/>
  <c r="AL3120" i="7"/>
  <c r="AK3120" i="7"/>
  <c r="AJ3120" i="7"/>
  <c r="AI3120" i="7"/>
  <c r="AH3120" i="7"/>
  <c r="AG3120" i="7"/>
  <c r="T3120" i="7"/>
  <c r="L3120" i="7"/>
  <c r="M3120" i="7" s="1"/>
  <c r="I3120" i="7"/>
  <c r="J3120" i="7" s="1"/>
  <c r="AR3119" i="7"/>
  <c r="AQ3119" i="7"/>
  <c r="AP3119" i="7"/>
  <c r="AO3119" i="7"/>
  <c r="AN3119" i="7"/>
  <c r="AM3119" i="7"/>
  <c r="AL3119" i="7"/>
  <c r="AK3119" i="7"/>
  <c r="AJ3119" i="7"/>
  <c r="AI3119" i="7"/>
  <c r="AH3119" i="7"/>
  <c r="AG3119" i="7"/>
  <c r="T3119" i="7"/>
  <c r="L3119" i="7"/>
  <c r="M3119" i="7" s="1"/>
  <c r="I3119" i="7"/>
  <c r="J3119" i="7" s="1"/>
  <c r="AR3118" i="7"/>
  <c r="AQ3118" i="7"/>
  <c r="AP3118" i="7"/>
  <c r="AO3118" i="7"/>
  <c r="AN3118" i="7"/>
  <c r="AM3118" i="7"/>
  <c r="AL3118" i="7"/>
  <c r="AK3118" i="7"/>
  <c r="AJ3118" i="7"/>
  <c r="AI3118" i="7"/>
  <c r="AH3118" i="7"/>
  <c r="AG3118" i="7"/>
  <c r="T3118" i="7"/>
  <c r="L3118" i="7"/>
  <c r="N3118" i="7" s="1"/>
  <c r="I3118" i="7"/>
  <c r="J3118" i="7" s="1"/>
  <c r="AR3117" i="7"/>
  <c r="AQ3117" i="7"/>
  <c r="AP3117" i="7"/>
  <c r="AO3117" i="7"/>
  <c r="AN3117" i="7"/>
  <c r="AM3117" i="7"/>
  <c r="AL3117" i="7"/>
  <c r="AK3117" i="7"/>
  <c r="AJ3117" i="7"/>
  <c r="AI3117" i="7"/>
  <c r="AH3117" i="7"/>
  <c r="AG3117" i="7"/>
  <c r="T3117" i="7"/>
  <c r="L3117" i="7"/>
  <c r="I3117" i="7"/>
  <c r="J3117" i="7" s="1"/>
  <c r="AR3116" i="7"/>
  <c r="AQ3116" i="7"/>
  <c r="AP3116" i="7"/>
  <c r="AO3116" i="7"/>
  <c r="AN3116" i="7"/>
  <c r="AM3116" i="7"/>
  <c r="AL3116" i="7"/>
  <c r="AK3116" i="7"/>
  <c r="AJ3116" i="7"/>
  <c r="AI3116" i="7"/>
  <c r="AH3116" i="7"/>
  <c r="AG3116" i="7"/>
  <c r="T3116" i="7"/>
  <c r="L3116" i="7"/>
  <c r="M3116" i="7" s="1"/>
  <c r="I3116" i="7"/>
  <c r="J3116" i="7" s="1"/>
  <c r="AR3115" i="7"/>
  <c r="AQ3115" i="7"/>
  <c r="AP3115" i="7"/>
  <c r="AO3115" i="7"/>
  <c r="AN3115" i="7"/>
  <c r="AM3115" i="7"/>
  <c r="AL3115" i="7"/>
  <c r="AK3115" i="7"/>
  <c r="AJ3115" i="7"/>
  <c r="AI3115" i="7"/>
  <c r="AH3115" i="7"/>
  <c r="AG3115" i="7"/>
  <c r="T3115" i="7"/>
  <c r="L3115" i="7"/>
  <c r="N3115" i="7" s="1"/>
  <c r="I3115" i="7"/>
  <c r="J3115" i="7" s="1"/>
  <c r="AR3114" i="7"/>
  <c r="AQ3114" i="7"/>
  <c r="AP3114" i="7"/>
  <c r="AO3114" i="7"/>
  <c r="AN3114" i="7"/>
  <c r="AM3114" i="7"/>
  <c r="AL3114" i="7"/>
  <c r="AK3114" i="7"/>
  <c r="AJ3114" i="7"/>
  <c r="AI3114" i="7"/>
  <c r="AH3114" i="7"/>
  <c r="AG3114" i="7"/>
  <c r="T3114" i="7"/>
  <c r="L3114" i="7"/>
  <c r="I3114" i="7"/>
  <c r="J3114" i="7" s="1"/>
  <c r="AR3113" i="7"/>
  <c r="AQ3113" i="7"/>
  <c r="AP3113" i="7"/>
  <c r="AO3113" i="7"/>
  <c r="AN3113" i="7"/>
  <c r="AM3113" i="7"/>
  <c r="AL3113" i="7"/>
  <c r="AK3113" i="7"/>
  <c r="AJ3113" i="7"/>
  <c r="AI3113" i="7"/>
  <c r="AH3113" i="7"/>
  <c r="AG3113" i="7"/>
  <c r="T3113" i="7"/>
  <c r="L3113" i="7"/>
  <c r="N3113" i="7" s="1"/>
  <c r="I3113" i="7"/>
  <c r="J3113" i="7" s="1"/>
  <c r="AR3112" i="7"/>
  <c r="AQ3112" i="7"/>
  <c r="AP3112" i="7"/>
  <c r="AO3112" i="7"/>
  <c r="AN3112" i="7"/>
  <c r="AM3112" i="7"/>
  <c r="AL3112" i="7"/>
  <c r="AK3112" i="7"/>
  <c r="AJ3112" i="7"/>
  <c r="AI3112" i="7"/>
  <c r="AH3112" i="7"/>
  <c r="AG3112" i="7"/>
  <c r="T3112" i="7"/>
  <c r="L3112" i="7"/>
  <c r="N3112" i="7" s="1"/>
  <c r="I3112" i="7"/>
  <c r="J3112" i="7" s="1"/>
  <c r="AR3111" i="7"/>
  <c r="AQ3111" i="7"/>
  <c r="AP3111" i="7"/>
  <c r="AO3111" i="7"/>
  <c r="AN3111" i="7"/>
  <c r="AM3111" i="7"/>
  <c r="AL3111" i="7"/>
  <c r="AK3111" i="7"/>
  <c r="AJ3111" i="7"/>
  <c r="AI3111" i="7"/>
  <c r="AH3111" i="7"/>
  <c r="AG3111" i="7"/>
  <c r="T3111" i="7"/>
  <c r="L3111" i="7"/>
  <c r="N3111" i="7" s="1"/>
  <c r="I3111" i="7"/>
  <c r="J3111" i="7" s="1"/>
  <c r="AR3110" i="7"/>
  <c r="AQ3110" i="7"/>
  <c r="AP3110" i="7"/>
  <c r="AO3110" i="7"/>
  <c r="AN3110" i="7"/>
  <c r="AM3110" i="7"/>
  <c r="AL3110" i="7"/>
  <c r="AK3110" i="7"/>
  <c r="AJ3110" i="7"/>
  <c r="AI3110" i="7"/>
  <c r="AH3110" i="7"/>
  <c r="AG3110" i="7"/>
  <c r="T3110" i="7"/>
  <c r="L3110" i="7"/>
  <c r="N3110" i="7" s="1"/>
  <c r="I3110" i="7"/>
  <c r="J3110" i="7" s="1"/>
  <c r="AR3109" i="7"/>
  <c r="AQ3109" i="7"/>
  <c r="AP3109" i="7"/>
  <c r="AO3109" i="7"/>
  <c r="AN3109" i="7"/>
  <c r="AM3109" i="7"/>
  <c r="AL3109" i="7"/>
  <c r="AK3109" i="7"/>
  <c r="AJ3109" i="7"/>
  <c r="AI3109" i="7"/>
  <c r="AH3109" i="7"/>
  <c r="AG3109" i="7"/>
  <c r="T3109" i="7"/>
  <c r="L3109" i="7"/>
  <c r="M3109" i="7" s="1"/>
  <c r="I3109" i="7"/>
  <c r="J3109" i="7" s="1"/>
  <c r="AR3108" i="7"/>
  <c r="AQ3108" i="7"/>
  <c r="AP3108" i="7"/>
  <c r="AO3108" i="7"/>
  <c r="AN3108" i="7"/>
  <c r="AM3108" i="7"/>
  <c r="AL3108" i="7"/>
  <c r="AK3108" i="7"/>
  <c r="AJ3108" i="7"/>
  <c r="AI3108" i="7"/>
  <c r="AH3108" i="7"/>
  <c r="AG3108" i="7"/>
  <c r="T3108" i="7"/>
  <c r="L3108" i="7"/>
  <c r="I3108" i="7"/>
  <c r="J3108" i="7" s="1"/>
  <c r="AR3107" i="7"/>
  <c r="AQ3107" i="7"/>
  <c r="AP3107" i="7"/>
  <c r="AO3107" i="7"/>
  <c r="AN3107" i="7"/>
  <c r="AM3107" i="7"/>
  <c r="AL3107" i="7"/>
  <c r="AK3107" i="7"/>
  <c r="AJ3107" i="7"/>
  <c r="AI3107" i="7"/>
  <c r="AH3107" i="7"/>
  <c r="AG3107" i="7"/>
  <c r="T3107" i="7"/>
  <c r="L3107" i="7"/>
  <c r="N3107" i="7" s="1"/>
  <c r="I3107" i="7"/>
  <c r="J3107" i="7" s="1"/>
  <c r="AR3106" i="7"/>
  <c r="AQ3106" i="7"/>
  <c r="AP3106" i="7"/>
  <c r="AO3106" i="7"/>
  <c r="AN3106" i="7"/>
  <c r="AM3106" i="7"/>
  <c r="AL3106" i="7"/>
  <c r="AK3106" i="7"/>
  <c r="AJ3106" i="7"/>
  <c r="AI3106" i="7"/>
  <c r="AH3106" i="7"/>
  <c r="AG3106" i="7"/>
  <c r="T3106" i="7"/>
  <c r="L3106" i="7"/>
  <c r="N3106" i="7" s="1"/>
  <c r="I3106" i="7"/>
  <c r="J3106" i="7" s="1"/>
  <c r="AR3105" i="7"/>
  <c r="AQ3105" i="7"/>
  <c r="AP3105" i="7"/>
  <c r="AO3105" i="7"/>
  <c r="AN3105" i="7"/>
  <c r="AM3105" i="7"/>
  <c r="AL3105" i="7"/>
  <c r="AK3105" i="7"/>
  <c r="AJ3105" i="7"/>
  <c r="AI3105" i="7"/>
  <c r="AH3105" i="7"/>
  <c r="AG3105" i="7"/>
  <c r="T3105" i="7"/>
  <c r="L3105" i="7"/>
  <c r="N3105" i="7" s="1"/>
  <c r="I3105" i="7"/>
  <c r="J3105" i="7" s="1"/>
  <c r="AR3104" i="7"/>
  <c r="AQ3104" i="7"/>
  <c r="AP3104" i="7"/>
  <c r="AO3104" i="7"/>
  <c r="AN3104" i="7"/>
  <c r="AM3104" i="7"/>
  <c r="AL3104" i="7"/>
  <c r="AK3104" i="7"/>
  <c r="AJ3104" i="7"/>
  <c r="AI3104" i="7"/>
  <c r="AH3104" i="7"/>
  <c r="AG3104" i="7"/>
  <c r="T3104" i="7"/>
  <c r="L3104" i="7"/>
  <c r="M3104" i="7" s="1"/>
  <c r="I3104" i="7"/>
  <c r="J3104" i="7" s="1"/>
  <c r="AR3103" i="7"/>
  <c r="AQ3103" i="7"/>
  <c r="AP3103" i="7"/>
  <c r="AO3103" i="7"/>
  <c r="AN3103" i="7"/>
  <c r="AM3103" i="7"/>
  <c r="AL3103" i="7"/>
  <c r="AK3103" i="7"/>
  <c r="AJ3103" i="7"/>
  <c r="AI3103" i="7"/>
  <c r="AH3103" i="7"/>
  <c r="AG3103" i="7"/>
  <c r="T3103" i="7"/>
  <c r="L3103" i="7"/>
  <c r="N3103" i="7" s="1"/>
  <c r="I3103" i="7"/>
  <c r="J3103" i="7" s="1"/>
  <c r="AR3102" i="7"/>
  <c r="AQ3102" i="7"/>
  <c r="AP3102" i="7"/>
  <c r="AO3102" i="7"/>
  <c r="AN3102" i="7"/>
  <c r="AM3102" i="7"/>
  <c r="AL3102" i="7"/>
  <c r="AK3102" i="7"/>
  <c r="AJ3102" i="7"/>
  <c r="AI3102" i="7"/>
  <c r="AH3102" i="7"/>
  <c r="AG3102" i="7"/>
  <c r="T3102" i="7"/>
  <c r="L3102" i="7"/>
  <c r="N3102" i="7" s="1"/>
  <c r="I3102" i="7"/>
  <c r="J3102" i="7" s="1"/>
  <c r="AR3101" i="7"/>
  <c r="AQ3101" i="7"/>
  <c r="AP3101" i="7"/>
  <c r="AO3101" i="7"/>
  <c r="AN3101" i="7"/>
  <c r="AM3101" i="7"/>
  <c r="AL3101" i="7"/>
  <c r="AK3101" i="7"/>
  <c r="AJ3101" i="7"/>
  <c r="AI3101" i="7"/>
  <c r="AH3101" i="7"/>
  <c r="AG3101" i="7"/>
  <c r="T3101" i="7"/>
  <c r="L3101" i="7"/>
  <c r="N3101" i="7" s="1"/>
  <c r="I3101" i="7"/>
  <c r="J3101" i="7" s="1"/>
  <c r="AR3100" i="7"/>
  <c r="AQ3100" i="7"/>
  <c r="AP3100" i="7"/>
  <c r="AO3100" i="7"/>
  <c r="AN3100" i="7"/>
  <c r="AM3100" i="7"/>
  <c r="AL3100" i="7"/>
  <c r="AK3100" i="7"/>
  <c r="AJ3100" i="7"/>
  <c r="AI3100" i="7"/>
  <c r="AH3100" i="7"/>
  <c r="AG3100" i="7"/>
  <c r="T3100" i="7"/>
  <c r="L3100" i="7"/>
  <c r="M3100" i="7" s="1"/>
  <c r="I3100" i="7"/>
  <c r="J3100" i="7" s="1"/>
  <c r="AR3099" i="7"/>
  <c r="AQ3099" i="7"/>
  <c r="AP3099" i="7"/>
  <c r="AO3099" i="7"/>
  <c r="AN3099" i="7"/>
  <c r="AM3099" i="7"/>
  <c r="AL3099" i="7"/>
  <c r="AK3099" i="7"/>
  <c r="AJ3099" i="7"/>
  <c r="AI3099" i="7"/>
  <c r="AH3099" i="7"/>
  <c r="AG3099" i="7"/>
  <c r="T3099" i="7"/>
  <c r="L3099" i="7"/>
  <c r="I3099" i="7"/>
  <c r="J3099" i="7" s="1"/>
  <c r="AR3098" i="7"/>
  <c r="AQ3098" i="7"/>
  <c r="AP3098" i="7"/>
  <c r="AO3098" i="7"/>
  <c r="AN3098" i="7"/>
  <c r="AM3098" i="7"/>
  <c r="AL3098" i="7"/>
  <c r="AK3098" i="7"/>
  <c r="AJ3098" i="7"/>
  <c r="AI3098" i="7"/>
  <c r="AH3098" i="7"/>
  <c r="AG3098" i="7"/>
  <c r="T3098" i="7"/>
  <c r="L3098" i="7"/>
  <c r="M3098" i="7" s="1"/>
  <c r="I3098" i="7"/>
  <c r="J3098" i="7" s="1"/>
  <c r="AR3097" i="7"/>
  <c r="AQ3097" i="7"/>
  <c r="AP3097" i="7"/>
  <c r="AO3097" i="7"/>
  <c r="AN3097" i="7"/>
  <c r="AM3097" i="7"/>
  <c r="AL3097" i="7"/>
  <c r="AK3097" i="7"/>
  <c r="AJ3097" i="7"/>
  <c r="AI3097" i="7"/>
  <c r="AH3097" i="7"/>
  <c r="AG3097" i="7"/>
  <c r="T3097" i="7"/>
  <c r="L3097" i="7"/>
  <c r="I3097" i="7"/>
  <c r="J3097" i="7" s="1"/>
  <c r="AR3096" i="7"/>
  <c r="AQ3096" i="7"/>
  <c r="AP3096" i="7"/>
  <c r="AO3096" i="7"/>
  <c r="AN3096" i="7"/>
  <c r="AM3096" i="7"/>
  <c r="AL3096" i="7"/>
  <c r="AK3096" i="7"/>
  <c r="AJ3096" i="7"/>
  <c r="AI3096" i="7"/>
  <c r="AH3096" i="7"/>
  <c r="AG3096" i="7"/>
  <c r="T3096" i="7"/>
  <c r="L3096" i="7"/>
  <c r="N3096" i="7" s="1"/>
  <c r="I3096" i="7"/>
  <c r="J3096" i="7" s="1"/>
  <c r="AR3095" i="7"/>
  <c r="AQ3095" i="7"/>
  <c r="AP3095" i="7"/>
  <c r="AO3095" i="7"/>
  <c r="AN3095" i="7"/>
  <c r="AM3095" i="7"/>
  <c r="AL3095" i="7"/>
  <c r="AK3095" i="7"/>
  <c r="AJ3095" i="7"/>
  <c r="AI3095" i="7"/>
  <c r="AH3095" i="7"/>
  <c r="AG3095" i="7"/>
  <c r="T3095" i="7"/>
  <c r="L3095" i="7"/>
  <c r="I3095" i="7"/>
  <c r="J3095" i="7" s="1"/>
  <c r="AR3094" i="7"/>
  <c r="AQ3094" i="7"/>
  <c r="AP3094" i="7"/>
  <c r="AO3094" i="7"/>
  <c r="AN3094" i="7"/>
  <c r="AM3094" i="7"/>
  <c r="AL3094" i="7"/>
  <c r="AK3094" i="7"/>
  <c r="AJ3094" i="7"/>
  <c r="AI3094" i="7"/>
  <c r="AH3094" i="7"/>
  <c r="AG3094" i="7"/>
  <c r="T3094" i="7"/>
  <c r="L3094" i="7"/>
  <c r="M3094" i="7" s="1"/>
  <c r="I3094" i="7"/>
  <c r="J3094" i="7" s="1"/>
  <c r="AR3093" i="7"/>
  <c r="AQ3093" i="7"/>
  <c r="AP3093" i="7"/>
  <c r="AO3093" i="7"/>
  <c r="AN3093" i="7"/>
  <c r="AM3093" i="7"/>
  <c r="AL3093" i="7"/>
  <c r="AK3093" i="7"/>
  <c r="AJ3093" i="7"/>
  <c r="AI3093" i="7"/>
  <c r="AH3093" i="7"/>
  <c r="AG3093" i="7"/>
  <c r="T3093" i="7"/>
  <c r="H3102" i="5"/>
  <c r="L3093" i="7"/>
  <c r="M3093" i="7" s="1"/>
  <c r="I3093" i="7"/>
  <c r="J3093" i="7" s="1"/>
  <c r="AR3092" i="7"/>
  <c r="AQ3092" i="7"/>
  <c r="AP3092" i="7"/>
  <c r="AO3092" i="7"/>
  <c r="AN3092" i="7"/>
  <c r="AM3092" i="7"/>
  <c r="AL3092" i="7"/>
  <c r="AK3092" i="7"/>
  <c r="AJ3092" i="7"/>
  <c r="AI3092" i="7"/>
  <c r="AH3092" i="7"/>
  <c r="AG3092" i="7"/>
  <c r="T3092" i="7"/>
  <c r="L3092" i="7"/>
  <c r="M3092" i="7" s="1"/>
  <c r="I3092" i="7"/>
  <c r="J3092" i="7" s="1"/>
  <c r="AR3091" i="7"/>
  <c r="AQ3091" i="7"/>
  <c r="AP3091" i="7"/>
  <c r="AO3091" i="7"/>
  <c r="AN3091" i="7"/>
  <c r="AM3091" i="7"/>
  <c r="AL3091" i="7"/>
  <c r="AK3091" i="7"/>
  <c r="AJ3091" i="7"/>
  <c r="AI3091" i="7"/>
  <c r="AH3091" i="7"/>
  <c r="AG3091" i="7"/>
  <c r="T3091" i="7"/>
  <c r="L3091" i="7"/>
  <c r="N3091" i="7" s="1"/>
  <c r="I3091" i="7"/>
  <c r="J3091" i="7" s="1"/>
  <c r="AR3090" i="7"/>
  <c r="AQ3090" i="7"/>
  <c r="AP3090" i="7"/>
  <c r="AO3090" i="7"/>
  <c r="AN3090" i="7"/>
  <c r="AM3090" i="7"/>
  <c r="AL3090" i="7"/>
  <c r="AK3090" i="7"/>
  <c r="AJ3090" i="7"/>
  <c r="AI3090" i="7"/>
  <c r="AH3090" i="7"/>
  <c r="AG3090" i="7"/>
  <c r="T3090" i="7"/>
  <c r="L3090" i="7"/>
  <c r="N3090" i="7" s="1"/>
  <c r="I3090" i="7"/>
  <c r="J3090" i="7" s="1"/>
  <c r="AR3089" i="7"/>
  <c r="AQ3089" i="7"/>
  <c r="AP3089" i="7"/>
  <c r="AO3089" i="7"/>
  <c r="AN3089" i="7"/>
  <c r="AM3089" i="7"/>
  <c r="AL3089" i="7"/>
  <c r="AK3089" i="7"/>
  <c r="AJ3089" i="7"/>
  <c r="AI3089" i="7"/>
  <c r="AH3089" i="7"/>
  <c r="AG3089" i="7"/>
  <c r="T3089" i="7"/>
  <c r="L3089" i="7"/>
  <c r="I3089" i="7"/>
  <c r="J3089" i="7" s="1"/>
  <c r="AR3088" i="7"/>
  <c r="AQ3088" i="7"/>
  <c r="AP3088" i="7"/>
  <c r="AO3088" i="7"/>
  <c r="AN3088" i="7"/>
  <c r="AM3088" i="7"/>
  <c r="AL3088" i="7"/>
  <c r="AK3088" i="7"/>
  <c r="AJ3088" i="7"/>
  <c r="AI3088" i="7"/>
  <c r="AH3088" i="7"/>
  <c r="AG3088" i="7"/>
  <c r="T3088" i="7"/>
  <c r="L3088" i="7"/>
  <c r="M3088" i="7" s="1"/>
  <c r="I3088" i="7"/>
  <c r="J3088" i="7" s="1"/>
  <c r="AR3087" i="7"/>
  <c r="AQ3087" i="7"/>
  <c r="AP3087" i="7"/>
  <c r="AO3087" i="7"/>
  <c r="AN3087" i="7"/>
  <c r="AM3087" i="7"/>
  <c r="AL3087" i="7"/>
  <c r="AK3087" i="7"/>
  <c r="AJ3087" i="7"/>
  <c r="AI3087" i="7"/>
  <c r="AH3087" i="7"/>
  <c r="AG3087" i="7"/>
  <c r="T3087" i="7"/>
  <c r="L3087" i="7"/>
  <c r="M3087" i="7" s="1"/>
  <c r="I3087" i="7"/>
  <c r="J3087" i="7" s="1"/>
  <c r="AR3086" i="7"/>
  <c r="AQ3086" i="7"/>
  <c r="AP3086" i="7"/>
  <c r="AO3086" i="7"/>
  <c r="AN3086" i="7"/>
  <c r="AM3086" i="7"/>
  <c r="AL3086" i="7"/>
  <c r="AK3086" i="7"/>
  <c r="AJ3086" i="7"/>
  <c r="AI3086" i="7"/>
  <c r="AH3086" i="7"/>
  <c r="AG3086" i="7"/>
  <c r="T3086" i="7"/>
  <c r="L3086" i="7"/>
  <c r="I3086" i="7"/>
  <c r="J3086" i="7" s="1"/>
  <c r="AR3085" i="7"/>
  <c r="AQ3085" i="7"/>
  <c r="AP3085" i="7"/>
  <c r="AO3085" i="7"/>
  <c r="AN3085" i="7"/>
  <c r="AM3085" i="7"/>
  <c r="AL3085" i="7"/>
  <c r="AK3085" i="7"/>
  <c r="AJ3085" i="7"/>
  <c r="AI3085" i="7"/>
  <c r="AH3085" i="7"/>
  <c r="AG3085" i="7"/>
  <c r="T3085" i="7"/>
  <c r="L3085" i="7"/>
  <c r="N3085" i="7" s="1"/>
  <c r="I3085" i="7"/>
  <c r="J3085" i="7" s="1"/>
  <c r="AR3084" i="7"/>
  <c r="AQ3084" i="7"/>
  <c r="AP3084" i="7"/>
  <c r="AO3084" i="7"/>
  <c r="AN3084" i="7"/>
  <c r="AM3084" i="7"/>
  <c r="AL3084" i="7"/>
  <c r="AK3084" i="7"/>
  <c r="AJ3084" i="7"/>
  <c r="AI3084" i="7"/>
  <c r="AH3084" i="7"/>
  <c r="AG3084" i="7"/>
  <c r="T3084" i="7"/>
  <c r="L3084" i="7"/>
  <c r="I3084" i="7"/>
  <c r="J3084" i="7" s="1"/>
  <c r="AR3083" i="7"/>
  <c r="AQ3083" i="7"/>
  <c r="AP3083" i="7"/>
  <c r="AO3083" i="7"/>
  <c r="AN3083" i="7"/>
  <c r="AM3083" i="7"/>
  <c r="AL3083" i="7"/>
  <c r="AK3083" i="7"/>
  <c r="AJ3083" i="7"/>
  <c r="AI3083" i="7"/>
  <c r="AH3083" i="7"/>
  <c r="AG3083" i="7"/>
  <c r="T3083" i="7"/>
  <c r="L3083" i="7"/>
  <c r="M3083" i="7" s="1"/>
  <c r="I3083" i="7"/>
  <c r="J3083" i="7" s="1"/>
  <c r="AR3082" i="7"/>
  <c r="AQ3082" i="7"/>
  <c r="AP3082" i="7"/>
  <c r="AO3082" i="7"/>
  <c r="AN3082" i="7"/>
  <c r="AM3082" i="7"/>
  <c r="AL3082" i="7"/>
  <c r="AK3082" i="7"/>
  <c r="AJ3082" i="7"/>
  <c r="AI3082" i="7"/>
  <c r="AH3082" i="7"/>
  <c r="AG3082" i="7"/>
  <c r="T3082" i="7"/>
  <c r="L3082" i="7"/>
  <c r="I3082" i="7"/>
  <c r="J3082" i="7" s="1"/>
  <c r="AR3081" i="7"/>
  <c r="AQ3081" i="7"/>
  <c r="AP3081" i="7"/>
  <c r="AO3081" i="7"/>
  <c r="AN3081" i="7"/>
  <c r="AM3081" i="7"/>
  <c r="AL3081" i="7"/>
  <c r="AK3081" i="7"/>
  <c r="AJ3081" i="7"/>
  <c r="AI3081" i="7"/>
  <c r="AH3081" i="7"/>
  <c r="AG3081" i="7"/>
  <c r="T3081" i="7"/>
  <c r="L3081" i="7"/>
  <c r="N3081" i="7" s="1"/>
  <c r="I3081" i="7"/>
  <c r="J3081" i="7" s="1"/>
  <c r="AR3080" i="7"/>
  <c r="AQ3080" i="7"/>
  <c r="AP3080" i="7"/>
  <c r="AO3080" i="7"/>
  <c r="AN3080" i="7"/>
  <c r="AM3080" i="7"/>
  <c r="AL3080" i="7"/>
  <c r="AK3080" i="7"/>
  <c r="AJ3080" i="7"/>
  <c r="AI3080" i="7"/>
  <c r="AH3080" i="7"/>
  <c r="AG3080" i="7"/>
  <c r="T3080" i="7"/>
  <c r="L3080" i="7"/>
  <c r="I3080" i="7"/>
  <c r="J3080" i="7" s="1"/>
  <c r="AR3079" i="7"/>
  <c r="AQ3079" i="7"/>
  <c r="AP3079" i="7"/>
  <c r="AO3079" i="7"/>
  <c r="AN3079" i="7"/>
  <c r="AM3079" i="7"/>
  <c r="AL3079" i="7"/>
  <c r="AK3079" i="7"/>
  <c r="AJ3079" i="7"/>
  <c r="AI3079" i="7"/>
  <c r="AH3079" i="7"/>
  <c r="AG3079" i="7"/>
  <c r="T3079" i="7"/>
  <c r="L3079" i="7"/>
  <c r="M3079" i="7" s="1"/>
  <c r="I3079" i="7"/>
  <c r="J3079" i="7" s="1"/>
  <c r="AR3078" i="7"/>
  <c r="AQ3078" i="7"/>
  <c r="AP3078" i="7"/>
  <c r="AO3078" i="7"/>
  <c r="AN3078" i="7"/>
  <c r="AM3078" i="7"/>
  <c r="AL3078" i="7"/>
  <c r="AK3078" i="7"/>
  <c r="AJ3078" i="7"/>
  <c r="AI3078" i="7"/>
  <c r="AH3078" i="7"/>
  <c r="AG3078" i="7"/>
  <c r="T3078" i="7"/>
  <c r="L3078" i="7"/>
  <c r="N3078" i="7" s="1"/>
  <c r="I3078" i="7"/>
  <c r="J3078" i="7" s="1"/>
  <c r="AR3077" i="7"/>
  <c r="AQ3077" i="7"/>
  <c r="AP3077" i="7"/>
  <c r="AO3077" i="7"/>
  <c r="AN3077" i="7"/>
  <c r="AM3077" i="7"/>
  <c r="AL3077" i="7"/>
  <c r="AK3077" i="7"/>
  <c r="AJ3077" i="7"/>
  <c r="AI3077" i="7"/>
  <c r="AH3077" i="7"/>
  <c r="AG3077" i="7"/>
  <c r="T3077" i="7"/>
  <c r="L3077" i="7"/>
  <c r="M3077" i="7" s="1"/>
  <c r="I3077" i="7"/>
  <c r="J3077" i="7" s="1"/>
  <c r="AR3076" i="7"/>
  <c r="AQ3076" i="7"/>
  <c r="AP3076" i="7"/>
  <c r="AO3076" i="7"/>
  <c r="AN3076" i="7"/>
  <c r="AM3076" i="7"/>
  <c r="AL3076" i="7"/>
  <c r="AK3076" i="7"/>
  <c r="AJ3076" i="7"/>
  <c r="AI3076" i="7"/>
  <c r="AH3076" i="7"/>
  <c r="AG3076" i="7"/>
  <c r="T3076" i="7"/>
  <c r="L3076" i="7"/>
  <c r="I3076" i="7"/>
  <c r="J3076" i="7" s="1"/>
  <c r="AR3075" i="7"/>
  <c r="AQ3075" i="7"/>
  <c r="AP3075" i="7"/>
  <c r="AO3075" i="7"/>
  <c r="AN3075" i="7"/>
  <c r="AM3075" i="7"/>
  <c r="AL3075" i="7"/>
  <c r="AK3075" i="7"/>
  <c r="AJ3075" i="7"/>
  <c r="AI3075" i="7"/>
  <c r="AH3075" i="7"/>
  <c r="AG3075" i="7"/>
  <c r="T3075" i="7"/>
  <c r="L3075" i="7"/>
  <c r="M3075" i="7" s="1"/>
  <c r="I3075" i="7"/>
  <c r="J3075" i="7" s="1"/>
  <c r="AR3074" i="7"/>
  <c r="AQ3074" i="7"/>
  <c r="AP3074" i="7"/>
  <c r="AO3074" i="7"/>
  <c r="AN3074" i="7"/>
  <c r="AM3074" i="7"/>
  <c r="AL3074" i="7"/>
  <c r="AK3074" i="7"/>
  <c r="AJ3074" i="7"/>
  <c r="AI3074" i="7"/>
  <c r="AH3074" i="7"/>
  <c r="AG3074" i="7"/>
  <c r="T3074" i="7"/>
  <c r="L3074" i="7"/>
  <c r="M3074" i="7" s="1"/>
  <c r="I3074" i="7"/>
  <c r="J3074" i="7" s="1"/>
  <c r="AR3073" i="7"/>
  <c r="AQ3073" i="7"/>
  <c r="AP3073" i="7"/>
  <c r="AO3073" i="7"/>
  <c r="AN3073" i="7"/>
  <c r="AM3073" i="7"/>
  <c r="AL3073" i="7"/>
  <c r="AK3073" i="7"/>
  <c r="AJ3073" i="7"/>
  <c r="AI3073" i="7"/>
  <c r="AH3073" i="7"/>
  <c r="AG3073" i="7"/>
  <c r="T3073" i="7"/>
  <c r="L3073" i="7"/>
  <c r="M3073" i="7" s="1"/>
  <c r="I3073" i="7"/>
  <c r="J3073" i="7" s="1"/>
  <c r="AR3072" i="7"/>
  <c r="AQ3072" i="7"/>
  <c r="AP3072" i="7"/>
  <c r="AO3072" i="7"/>
  <c r="AN3072" i="7"/>
  <c r="AM3072" i="7"/>
  <c r="AL3072" i="7"/>
  <c r="AK3072" i="7"/>
  <c r="AJ3072" i="7"/>
  <c r="AI3072" i="7"/>
  <c r="AH3072" i="7"/>
  <c r="AG3072" i="7"/>
  <c r="T3072" i="7"/>
  <c r="L3072" i="7"/>
  <c r="M3072" i="7" s="1"/>
  <c r="I3072" i="7"/>
  <c r="J3072" i="7" s="1"/>
  <c r="AR3071" i="7"/>
  <c r="AQ3071" i="7"/>
  <c r="AP3071" i="7"/>
  <c r="AO3071" i="7"/>
  <c r="AN3071" i="7"/>
  <c r="AM3071" i="7"/>
  <c r="AL3071" i="7"/>
  <c r="AK3071" i="7"/>
  <c r="AJ3071" i="7"/>
  <c r="AI3071" i="7"/>
  <c r="AH3071" i="7"/>
  <c r="AG3071" i="7"/>
  <c r="T3071" i="7"/>
  <c r="L3071" i="7"/>
  <c r="I3071" i="7"/>
  <c r="J3071" i="7" s="1"/>
  <c r="AR3070" i="7"/>
  <c r="AQ3070" i="7"/>
  <c r="AP3070" i="7"/>
  <c r="AO3070" i="7"/>
  <c r="AN3070" i="7"/>
  <c r="AM3070" i="7"/>
  <c r="AL3070" i="7"/>
  <c r="AK3070" i="7"/>
  <c r="AJ3070" i="7"/>
  <c r="AI3070" i="7"/>
  <c r="AH3070" i="7"/>
  <c r="AG3070" i="7"/>
  <c r="T3070" i="7"/>
  <c r="L3070" i="7"/>
  <c r="I3070" i="7"/>
  <c r="J3070" i="7" s="1"/>
  <c r="AR3069" i="7"/>
  <c r="AQ3069" i="7"/>
  <c r="AP3069" i="7"/>
  <c r="AO3069" i="7"/>
  <c r="AN3069" i="7"/>
  <c r="AM3069" i="7"/>
  <c r="AL3069" i="7"/>
  <c r="AK3069" i="7"/>
  <c r="AJ3069" i="7"/>
  <c r="AI3069" i="7"/>
  <c r="AH3069" i="7"/>
  <c r="AG3069" i="7"/>
  <c r="T3069" i="7"/>
  <c r="L3069" i="7"/>
  <c r="N3069" i="7" s="1"/>
  <c r="I3069" i="7"/>
  <c r="J3069" i="7" s="1"/>
  <c r="AR3068" i="7"/>
  <c r="AQ3068" i="7"/>
  <c r="AP3068" i="7"/>
  <c r="AO3068" i="7"/>
  <c r="AN3068" i="7"/>
  <c r="AM3068" i="7"/>
  <c r="AL3068" i="7"/>
  <c r="AK3068" i="7"/>
  <c r="AJ3068" i="7"/>
  <c r="AI3068" i="7"/>
  <c r="AH3068" i="7"/>
  <c r="AG3068" i="7"/>
  <c r="T3068" i="7"/>
  <c r="L3068" i="7"/>
  <c r="N3068" i="7" s="1"/>
  <c r="I3068" i="7"/>
  <c r="J3068" i="7" s="1"/>
  <c r="AR3067" i="7"/>
  <c r="AQ3067" i="7"/>
  <c r="AP3067" i="7"/>
  <c r="AO3067" i="7"/>
  <c r="AN3067" i="7"/>
  <c r="AM3067" i="7"/>
  <c r="AL3067" i="7"/>
  <c r="AK3067" i="7"/>
  <c r="AJ3067" i="7"/>
  <c r="AI3067" i="7"/>
  <c r="AH3067" i="7"/>
  <c r="AG3067" i="7"/>
  <c r="T3067" i="7"/>
  <c r="L3067" i="7"/>
  <c r="N3067" i="7" s="1"/>
  <c r="I3067" i="7"/>
  <c r="J3067" i="7" s="1"/>
  <c r="AR3066" i="7"/>
  <c r="AQ3066" i="7"/>
  <c r="AP3066" i="7"/>
  <c r="AO3066" i="7"/>
  <c r="AN3066" i="7"/>
  <c r="AM3066" i="7"/>
  <c r="AL3066" i="7"/>
  <c r="AK3066" i="7"/>
  <c r="AJ3066" i="7"/>
  <c r="AI3066" i="7"/>
  <c r="AH3066" i="7"/>
  <c r="AG3066" i="7"/>
  <c r="T3066" i="7"/>
  <c r="L3066" i="7"/>
  <c r="M3066" i="7" s="1"/>
  <c r="I3066" i="7"/>
  <c r="J3066" i="7" s="1"/>
  <c r="AR3065" i="7"/>
  <c r="AQ3065" i="7"/>
  <c r="AP3065" i="7"/>
  <c r="AO3065" i="7"/>
  <c r="AN3065" i="7"/>
  <c r="AM3065" i="7"/>
  <c r="AL3065" i="7"/>
  <c r="AK3065" i="7"/>
  <c r="AJ3065" i="7"/>
  <c r="AI3065" i="7"/>
  <c r="AH3065" i="7"/>
  <c r="AG3065" i="7"/>
  <c r="T3065" i="7"/>
  <c r="L3065" i="7"/>
  <c r="I3065" i="7"/>
  <c r="J3065" i="7" s="1"/>
  <c r="AR3064" i="7"/>
  <c r="AQ3064" i="7"/>
  <c r="AP3064" i="7"/>
  <c r="AO3064" i="7"/>
  <c r="AN3064" i="7"/>
  <c r="AM3064" i="7"/>
  <c r="AL3064" i="7"/>
  <c r="AK3064" i="7"/>
  <c r="AJ3064" i="7"/>
  <c r="AI3064" i="7"/>
  <c r="AH3064" i="7"/>
  <c r="AG3064" i="7"/>
  <c r="T3064" i="7"/>
  <c r="L3064" i="7"/>
  <c r="N3064" i="7" s="1"/>
  <c r="I3064" i="7"/>
  <c r="J3064" i="7" s="1"/>
  <c r="AR3063" i="7"/>
  <c r="AQ3063" i="7"/>
  <c r="AP3063" i="7"/>
  <c r="AO3063" i="7"/>
  <c r="AN3063" i="7"/>
  <c r="AM3063" i="7"/>
  <c r="AL3063" i="7"/>
  <c r="AK3063" i="7"/>
  <c r="AJ3063" i="7"/>
  <c r="AI3063" i="7"/>
  <c r="AH3063" i="7"/>
  <c r="AG3063" i="7"/>
  <c r="T3063" i="7"/>
  <c r="L3063" i="7"/>
  <c r="M3063" i="7" s="1"/>
  <c r="I3063" i="7"/>
  <c r="J3063" i="7" s="1"/>
  <c r="AR3062" i="7"/>
  <c r="AQ3062" i="7"/>
  <c r="AP3062" i="7"/>
  <c r="AO3062" i="7"/>
  <c r="AN3062" i="7"/>
  <c r="AM3062" i="7"/>
  <c r="AL3062" i="7"/>
  <c r="AK3062" i="7"/>
  <c r="AJ3062" i="7"/>
  <c r="AI3062" i="7"/>
  <c r="AH3062" i="7"/>
  <c r="AG3062" i="7"/>
  <c r="T3062" i="7"/>
  <c r="L3062" i="7"/>
  <c r="M3062" i="7" s="1"/>
  <c r="I3062" i="7"/>
  <c r="J3062" i="7" s="1"/>
  <c r="AR3061" i="7"/>
  <c r="AQ3061" i="7"/>
  <c r="AP3061" i="7"/>
  <c r="AO3061" i="7"/>
  <c r="AN3061" i="7"/>
  <c r="AM3061" i="7"/>
  <c r="AL3061" i="7"/>
  <c r="AK3061" i="7"/>
  <c r="AJ3061" i="7"/>
  <c r="AI3061" i="7"/>
  <c r="AH3061" i="7"/>
  <c r="AG3061" i="7"/>
  <c r="T3061" i="7"/>
  <c r="L3061" i="7"/>
  <c r="M3061" i="7" s="1"/>
  <c r="I3061" i="7"/>
  <c r="J3061" i="7" s="1"/>
  <c r="AR3060" i="7"/>
  <c r="AQ3060" i="7"/>
  <c r="AP3060" i="7"/>
  <c r="AO3060" i="7"/>
  <c r="AN3060" i="7"/>
  <c r="AM3060" i="7"/>
  <c r="AL3060" i="7"/>
  <c r="AK3060" i="7"/>
  <c r="AJ3060" i="7"/>
  <c r="AI3060" i="7"/>
  <c r="AH3060" i="7"/>
  <c r="AG3060" i="7"/>
  <c r="T3060" i="7"/>
  <c r="L3060" i="7"/>
  <c r="I3060" i="7"/>
  <c r="J3060" i="7" s="1"/>
  <c r="AR3059" i="7"/>
  <c r="AQ3059" i="7"/>
  <c r="AP3059" i="7"/>
  <c r="AO3059" i="7"/>
  <c r="AN3059" i="7"/>
  <c r="AM3059" i="7"/>
  <c r="AL3059" i="7"/>
  <c r="AK3059" i="7"/>
  <c r="AJ3059" i="7"/>
  <c r="AI3059" i="7"/>
  <c r="AH3059" i="7"/>
  <c r="AG3059" i="7"/>
  <c r="T3059" i="7"/>
  <c r="L3059" i="7"/>
  <c r="M3059" i="7" s="1"/>
  <c r="I3059" i="7"/>
  <c r="J3059" i="7" s="1"/>
  <c r="AR3058" i="7"/>
  <c r="AQ3058" i="7"/>
  <c r="AP3058" i="7"/>
  <c r="AO3058" i="7"/>
  <c r="AN3058" i="7"/>
  <c r="AM3058" i="7"/>
  <c r="AL3058" i="7"/>
  <c r="AK3058" i="7"/>
  <c r="AJ3058" i="7"/>
  <c r="AI3058" i="7"/>
  <c r="AH3058" i="7"/>
  <c r="AG3058" i="7"/>
  <c r="T3058" i="7"/>
  <c r="L3058" i="7"/>
  <c r="I3058" i="7"/>
  <c r="J3058" i="7" s="1"/>
  <c r="AR3057" i="7"/>
  <c r="AQ3057" i="7"/>
  <c r="AP3057" i="7"/>
  <c r="AO3057" i="7"/>
  <c r="AN3057" i="7"/>
  <c r="AM3057" i="7"/>
  <c r="AL3057" i="7"/>
  <c r="AK3057" i="7"/>
  <c r="AJ3057" i="7"/>
  <c r="AI3057" i="7"/>
  <c r="AH3057" i="7"/>
  <c r="AG3057" i="7"/>
  <c r="T3057" i="7"/>
  <c r="L3057" i="7"/>
  <c r="I3057" i="7"/>
  <c r="J3057" i="7" s="1"/>
  <c r="AR3056" i="7"/>
  <c r="AQ3056" i="7"/>
  <c r="AP3056" i="7"/>
  <c r="AO3056" i="7"/>
  <c r="AN3056" i="7"/>
  <c r="AM3056" i="7"/>
  <c r="AL3056" i="7"/>
  <c r="AK3056" i="7"/>
  <c r="AJ3056" i="7"/>
  <c r="AI3056" i="7"/>
  <c r="AH3056" i="7"/>
  <c r="AG3056" i="7"/>
  <c r="T3056" i="7"/>
  <c r="L3056" i="7"/>
  <c r="N3056" i="7" s="1"/>
  <c r="I3056" i="7"/>
  <c r="J3056" i="7" s="1"/>
  <c r="AR3055" i="7"/>
  <c r="AQ3055" i="7"/>
  <c r="AP3055" i="7"/>
  <c r="AO3055" i="7"/>
  <c r="AN3055" i="7"/>
  <c r="AM3055" i="7"/>
  <c r="AL3055" i="7"/>
  <c r="AK3055" i="7"/>
  <c r="AJ3055" i="7"/>
  <c r="AI3055" i="7"/>
  <c r="AH3055" i="7"/>
  <c r="AG3055" i="7"/>
  <c r="T3055" i="7"/>
  <c r="L3055" i="7"/>
  <c r="M3055" i="7" s="1"/>
  <c r="I3055" i="7"/>
  <c r="J3055" i="7" s="1"/>
  <c r="AR3054" i="7"/>
  <c r="AQ3054" i="7"/>
  <c r="AP3054" i="7"/>
  <c r="AO3054" i="7"/>
  <c r="AN3054" i="7"/>
  <c r="AM3054" i="7"/>
  <c r="AL3054" i="7"/>
  <c r="AK3054" i="7"/>
  <c r="AJ3054" i="7"/>
  <c r="AI3054" i="7"/>
  <c r="AH3054" i="7"/>
  <c r="AG3054" i="7"/>
  <c r="T3054" i="7"/>
  <c r="L3054" i="7"/>
  <c r="N3054" i="7" s="1"/>
  <c r="I3054" i="7"/>
  <c r="J3054" i="7" s="1"/>
  <c r="AR3053" i="7"/>
  <c r="AQ3053" i="7"/>
  <c r="AP3053" i="7"/>
  <c r="AO3053" i="7"/>
  <c r="AN3053" i="7"/>
  <c r="AM3053" i="7"/>
  <c r="AL3053" i="7"/>
  <c r="AK3053" i="7"/>
  <c r="AJ3053" i="7"/>
  <c r="AI3053" i="7"/>
  <c r="AH3053" i="7"/>
  <c r="AG3053" i="7"/>
  <c r="T3053" i="7"/>
  <c r="L3053" i="7"/>
  <c r="N3053" i="7" s="1"/>
  <c r="I3053" i="7"/>
  <c r="J3053" i="7" s="1"/>
  <c r="AR3052" i="7"/>
  <c r="AQ3052" i="7"/>
  <c r="AP3052" i="7"/>
  <c r="AO3052" i="7"/>
  <c r="AN3052" i="7"/>
  <c r="AM3052" i="7"/>
  <c r="AL3052" i="7"/>
  <c r="AK3052" i="7"/>
  <c r="AJ3052" i="7"/>
  <c r="AI3052" i="7"/>
  <c r="AH3052" i="7"/>
  <c r="AG3052" i="7"/>
  <c r="T3052" i="7"/>
  <c r="L3052" i="7"/>
  <c r="N3052" i="7" s="1"/>
  <c r="I3052" i="7"/>
  <c r="J3052" i="7" s="1"/>
  <c r="AR3051" i="7"/>
  <c r="AQ3051" i="7"/>
  <c r="AP3051" i="7"/>
  <c r="AO3051" i="7"/>
  <c r="AN3051" i="7"/>
  <c r="AM3051" i="7"/>
  <c r="AL3051" i="7"/>
  <c r="AK3051" i="7"/>
  <c r="AJ3051" i="7"/>
  <c r="AI3051" i="7"/>
  <c r="AH3051" i="7"/>
  <c r="AG3051" i="7"/>
  <c r="T3051" i="7"/>
  <c r="L3051" i="7"/>
  <c r="N3051" i="7" s="1"/>
  <c r="I3051" i="7"/>
  <c r="J3051" i="7" s="1"/>
  <c r="AR3050" i="7"/>
  <c r="AQ3050" i="7"/>
  <c r="AP3050" i="7"/>
  <c r="AO3050" i="7"/>
  <c r="AN3050" i="7"/>
  <c r="AM3050" i="7"/>
  <c r="AL3050" i="7"/>
  <c r="AK3050" i="7"/>
  <c r="AJ3050" i="7"/>
  <c r="AI3050" i="7"/>
  <c r="AH3050" i="7"/>
  <c r="AG3050" i="7"/>
  <c r="T3050" i="7"/>
  <c r="L3050" i="7"/>
  <c r="I3050" i="7"/>
  <c r="J3050" i="7" s="1"/>
  <c r="AR3049" i="7"/>
  <c r="AQ3049" i="7"/>
  <c r="AP3049" i="7"/>
  <c r="AO3049" i="7"/>
  <c r="AN3049" i="7"/>
  <c r="AM3049" i="7"/>
  <c r="AL3049" i="7"/>
  <c r="AK3049" i="7"/>
  <c r="AJ3049" i="7"/>
  <c r="AI3049" i="7"/>
  <c r="AH3049" i="7"/>
  <c r="AG3049" i="7"/>
  <c r="T3049" i="7"/>
  <c r="L3049" i="7"/>
  <c r="N3049" i="7" s="1"/>
  <c r="I3049" i="7"/>
  <c r="J3049" i="7" s="1"/>
  <c r="AR3048" i="7"/>
  <c r="AQ3048" i="7"/>
  <c r="AP3048" i="7"/>
  <c r="AO3048" i="7"/>
  <c r="AN3048" i="7"/>
  <c r="AM3048" i="7"/>
  <c r="AL3048" i="7"/>
  <c r="AK3048" i="7"/>
  <c r="AJ3048" i="7"/>
  <c r="AI3048" i="7"/>
  <c r="AH3048" i="7"/>
  <c r="AG3048" i="7"/>
  <c r="T3048" i="7"/>
  <c r="L3048" i="7"/>
  <c r="M3048" i="7" s="1"/>
  <c r="I3048" i="7"/>
  <c r="J3048" i="7" s="1"/>
  <c r="AR3047" i="7"/>
  <c r="AQ3047" i="7"/>
  <c r="AP3047" i="7"/>
  <c r="AO3047" i="7"/>
  <c r="AN3047" i="7"/>
  <c r="AM3047" i="7"/>
  <c r="AL3047" i="7"/>
  <c r="AK3047" i="7"/>
  <c r="AJ3047" i="7"/>
  <c r="AI3047" i="7"/>
  <c r="AH3047" i="7"/>
  <c r="AG3047" i="7"/>
  <c r="T3047" i="7"/>
  <c r="L3047" i="7"/>
  <c r="N3047" i="7" s="1"/>
  <c r="I3047" i="7"/>
  <c r="J3047" i="7" s="1"/>
  <c r="AR3046" i="7"/>
  <c r="AQ3046" i="7"/>
  <c r="AP3046" i="7"/>
  <c r="AO3046" i="7"/>
  <c r="AN3046" i="7"/>
  <c r="AM3046" i="7"/>
  <c r="AL3046" i="7"/>
  <c r="AK3046" i="7"/>
  <c r="AJ3046" i="7"/>
  <c r="AI3046" i="7"/>
  <c r="AH3046" i="7"/>
  <c r="AG3046" i="7"/>
  <c r="T3046" i="7"/>
  <c r="L3046" i="7"/>
  <c r="M3046" i="7" s="1"/>
  <c r="I3046" i="7"/>
  <c r="J3046" i="7" s="1"/>
  <c r="AR3045" i="7"/>
  <c r="AQ3045" i="7"/>
  <c r="AP3045" i="7"/>
  <c r="AO3045" i="7"/>
  <c r="AN3045" i="7"/>
  <c r="AM3045" i="7"/>
  <c r="AL3045" i="7"/>
  <c r="AK3045" i="7"/>
  <c r="AJ3045" i="7"/>
  <c r="AI3045" i="7"/>
  <c r="AH3045" i="7"/>
  <c r="AG3045" i="7"/>
  <c r="T3045" i="7"/>
  <c r="L3045" i="7"/>
  <c r="M3045" i="7" s="1"/>
  <c r="I3045" i="7"/>
  <c r="J3045" i="7" s="1"/>
  <c r="AR3044" i="7"/>
  <c r="AQ3044" i="7"/>
  <c r="AP3044" i="7"/>
  <c r="AO3044" i="7"/>
  <c r="AN3044" i="7"/>
  <c r="AM3044" i="7"/>
  <c r="AL3044" i="7"/>
  <c r="AK3044" i="7"/>
  <c r="AJ3044" i="7"/>
  <c r="AI3044" i="7"/>
  <c r="AH3044" i="7"/>
  <c r="AG3044" i="7"/>
  <c r="T3044" i="7"/>
  <c r="L3044" i="7"/>
  <c r="M3044" i="7" s="1"/>
  <c r="I3044" i="7"/>
  <c r="J3044" i="7" s="1"/>
  <c r="AR3043" i="7"/>
  <c r="AQ3043" i="7"/>
  <c r="AP3043" i="7"/>
  <c r="AO3043" i="7"/>
  <c r="AN3043" i="7"/>
  <c r="AM3043" i="7"/>
  <c r="AL3043" i="7"/>
  <c r="AK3043" i="7"/>
  <c r="AJ3043" i="7"/>
  <c r="AI3043" i="7"/>
  <c r="AH3043" i="7"/>
  <c r="AG3043" i="7"/>
  <c r="T3043" i="7"/>
  <c r="L3043" i="7"/>
  <c r="N3043" i="7" s="1"/>
  <c r="I3043" i="7"/>
  <c r="J3043" i="7" s="1"/>
  <c r="AR3042" i="7"/>
  <c r="AQ3042" i="7"/>
  <c r="AP3042" i="7"/>
  <c r="AO3042" i="7"/>
  <c r="AN3042" i="7"/>
  <c r="AM3042" i="7"/>
  <c r="AL3042" i="7"/>
  <c r="AK3042" i="7"/>
  <c r="AJ3042" i="7"/>
  <c r="AI3042" i="7"/>
  <c r="AH3042" i="7"/>
  <c r="AG3042" i="7"/>
  <c r="T3042" i="7"/>
  <c r="L3042" i="7"/>
  <c r="N3042" i="7" s="1"/>
  <c r="I3042" i="7"/>
  <c r="J3042" i="7" s="1"/>
  <c r="AR3041" i="7"/>
  <c r="AQ3041" i="7"/>
  <c r="AP3041" i="7"/>
  <c r="AO3041" i="7"/>
  <c r="AN3041" i="7"/>
  <c r="AM3041" i="7"/>
  <c r="AL3041" i="7"/>
  <c r="AK3041" i="7"/>
  <c r="AJ3041" i="7"/>
  <c r="AI3041" i="7"/>
  <c r="AH3041" i="7"/>
  <c r="AG3041" i="7"/>
  <c r="T3041" i="7"/>
  <c r="L3041" i="7"/>
  <c r="I3041" i="7"/>
  <c r="J3041" i="7" s="1"/>
  <c r="AR3040" i="7"/>
  <c r="AQ3040" i="7"/>
  <c r="AP3040" i="7"/>
  <c r="AO3040" i="7"/>
  <c r="AN3040" i="7"/>
  <c r="AM3040" i="7"/>
  <c r="AL3040" i="7"/>
  <c r="AK3040" i="7"/>
  <c r="AJ3040" i="7"/>
  <c r="AI3040" i="7"/>
  <c r="AH3040" i="7"/>
  <c r="AG3040" i="7"/>
  <c r="T3040" i="7"/>
  <c r="L3040" i="7"/>
  <c r="I3040" i="7"/>
  <c r="J3040" i="7" s="1"/>
  <c r="AR3039" i="7"/>
  <c r="AQ3039" i="7"/>
  <c r="AP3039" i="7"/>
  <c r="AO3039" i="7"/>
  <c r="AN3039" i="7"/>
  <c r="AM3039" i="7"/>
  <c r="AL3039" i="7"/>
  <c r="AK3039" i="7"/>
  <c r="AJ3039" i="7"/>
  <c r="AI3039" i="7"/>
  <c r="AH3039" i="7"/>
  <c r="AG3039" i="7"/>
  <c r="T3039" i="7"/>
  <c r="L3039" i="7"/>
  <c r="M3039" i="7" s="1"/>
  <c r="I3039" i="7"/>
  <c r="J3039" i="7" s="1"/>
  <c r="AR3038" i="7"/>
  <c r="AQ3038" i="7"/>
  <c r="AP3038" i="7"/>
  <c r="AO3038" i="7"/>
  <c r="AN3038" i="7"/>
  <c r="AM3038" i="7"/>
  <c r="AL3038" i="7"/>
  <c r="AK3038" i="7"/>
  <c r="AJ3038" i="7"/>
  <c r="AI3038" i="7"/>
  <c r="AH3038" i="7"/>
  <c r="AG3038" i="7"/>
  <c r="T3038" i="7"/>
  <c r="L3038" i="7"/>
  <c r="M3038" i="7" s="1"/>
  <c r="I3038" i="7"/>
  <c r="J3038" i="7" s="1"/>
  <c r="AR3037" i="7"/>
  <c r="AQ3037" i="7"/>
  <c r="AP3037" i="7"/>
  <c r="AO3037" i="7"/>
  <c r="AN3037" i="7"/>
  <c r="AM3037" i="7"/>
  <c r="AL3037" i="7"/>
  <c r="AK3037" i="7"/>
  <c r="AJ3037" i="7"/>
  <c r="AI3037" i="7"/>
  <c r="AH3037" i="7"/>
  <c r="AG3037" i="7"/>
  <c r="T3037" i="7"/>
  <c r="L3037" i="7"/>
  <c r="N3037" i="7" s="1"/>
  <c r="I3037" i="7"/>
  <c r="J3037" i="7" s="1"/>
  <c r="AR3036" i="7"/>
  <c r="AQ3036" i="7"/>
  <c r="AP3036" i="7"/>
  <c r="AO3036" i="7"/>
  <c r="AN3036" i="7"/>
  <c r="AM3036" i="7"/>
  <c r="AL3036" i="7"/>
  <c r="AK3036" i="7"/>
  <c r="AJ3036" i="7"/>
  <c r="AI3036" i="7"/>
  <c r="AH3036" i="7"/>
  <c r="AG3036" i="7"/>
  <c r="T3036" i="7"/>
  <c r="L3036" i="7"/>
  <c r="I3036" i="7"/>
  <c r="J3036" i="7" s="1"/>
  <c r="AR3035" i="7"/>
  <c r="AQ3035" i="7"/>
  <c r="AP3035" i="7"/>
  <c r="AO3035" i="7"/>
  <c r="AN3035" i="7"/>
  <c r="AM3035" i="7"/>
  <c r="AL3035" i="7"/>
  <c r="AK3035" i="7"/>
  <c r="AJ3035" i="7"/>
  <c r="AI3035" i="7"/>
  <c r="AH3035" i="7"/>
  <c r="AG3035" i="7"/>
  <c r="T3035" i="7"/>
  <c r="L3035" i="7"/>
  <c r="N3035" i="7" s="1"/>
  <c r="I3035" i="7"/>
  <c r="J3035" i="7" s="1"/>
  <c r="AR3034" i="7"/>
  <c r="AQ3034" i="7"/>
  <c r="AP3034" i="7"/>
  <c r="AO3034" i="7"/>
  <c r="AN3034" i="7"/>
  <c r="AM3034" i="7"/>
  <c r="AL3034" i="7"/>
  <c r="AK3034" i="7"/>
  <c r="AJ3034" i="7"/>
  <c r="AI3034" i="7"/>
  <c r="AH3034" i="7"/>
  <c r="AG3034" i="7"/>
  <c r="T3034" i="7"/>
  <c r="L3034" i="7"/>
  <c r="M3034" i="7" s="1"/>
  <c r="I3034" i="7"/>
  <c r="J3034" i="7" s="1"/>
  <c r="AR3033" i="7"/>
  <c r="AQ3033" i="7"/>
  <c r="AP3033" i="7"/>
  <c r="AO3033" i="7"/>
  <c r="AN3033" i="7"/>
  <c r="AM3033" i="7"/>
  <c r="AL3033" i="7"/>
  <c r="AK3033" i="7"/>
  <c r="AJ3033" i="7"/>
  <c r="AI3033" i="7"/>
  <c r="AH3033" i="7"/>
  <c r="AG3033" i="7"/>
  <c r="T3033" i="7"/>
  <c r="L3033" i="7"/>
  <c r="N3033" i="7" s="1"/>
  <c r="I3033" i="7"/>
  <c r="J3033" i="7" s="1"/>
  <c r="AR3032" i="7"/>
  <c r="AQ3032" i="7"/>
  <c r="AP3032" i="7"/>
  <c r="AO3032" i="7"/>
  <c r="AN3032" i="7"/>
  <c r="AM3032" i="7"/>
  <c r="AL3032" i="7"/>
  <c r="AK3032" i="7"/>
  <c r="AJ3032" i="7"/>
  <c r="AI3032" i="7"/>
  <c r="AH3032" i="7"/>
  <c r="AG3032" i="7"/>
  <c r="T3032" i="7"/>
  <c r="L3032" i="7"/>
  <c r="N3032" i="7" s="1"/>
  <c r="I3032" i="7"/>
  <c r="J3032" i="7" s="1"/>
  <c r="AR3031" i="7"/>
  <c r="AQ3031" i="7"/>
  <c r="AP3031" i="7"/>
  <c r="AO3031" i="7"/>
  <c r="AN3031" i="7"/>
  <c r="AM3031" i="7"/>
  <c r="AL3031" i="7"/>
  <c r="AK3031" i="7"/>
  <c r="AJ3031" i="7"/>
  <c r="AI3031" i="7"/>
  <c r="AH3031" i="7"/>
  <c r="AG3031" i="7"/>
  <c r="T3031" i="7"/>
  <c r="L3031" i="7"/>
  <c r="M3031" i="7" s="1"/>
  <c r="I3031" i="7"/>
  <c r="J3031" i="7" s="1"/>
  <c r="AR3030" i="7"/>
  <c r="AQ3030" i="7"/>
  <c r="AP3030" i="7"/>
  <c r="AO3030" i="7"/>
  <c r="AN3030" i="7"/>
  <c r="AM3030" i="7"/>
  <c r="AL3030" i="7"/>
  <c r="AK3030" i="7"/>
  <c r="AJ3030" i="7"/>
  <c r="AI3030" i="7"/>
  <c r="AH3030" i="7"/>
  <c r="AG3030" i="7"/>
  <c r="T3030" i="7"/>
  <c r="L3030" i="7"/>
  <c r="I3030" i="7"/>
  <c r="J3030" i="7" s="1"/>
  <c r="AR3029" i="7"/>
  <c r="AQ3029" i="7"/>
  <c r="AP3029" i="7"/>
  <c r="AO3029" i="7"/>
  <c r="AN3029" i="7"/>
  <c r="AM3029" i="7"/>
  <c r="AL3029" i="7"/>
  <c r="AK3029" i="7"/>
  <c r="AJ3029" i="7"/>
  <c r="AI3029" i="7"/>
  <c r="AH3029" i="7"/>
  <c r="AG3029" i="7"/>
  <c r="T3029" i="7"/>
  <c r="L3029" i="7"/>
  <c r="N3029" i="7" s="1"/>
  <c r="I3029" i="7"/>
  <c r="J3029" i="7" s="1"/>
  <c r="AR3028" i="7"/>
  <c r="AQ3028" i="7"/>
  <c r="AP3028" i="7"/>
  <c r="AO3028" i="7"/>
  <c r="AN3028" i="7"/>
  <c r="AM3028" i="7"/>
  <c r="AL3028" i="7"/>
  <c r="AK3028" i="7"/>
  <c r="AJ3028" i="7"/>
  <c r="AI3028" i="7"/>
  <c r="AH3028" i="7"/>
  <c r="AG3028" i="7"/>
  <c r="T3028" i="7"/>
  <c r="L3028" i="7"/>
  <c r="I3028" i="7"/>
  <c r="J3028" i="7" s="1"/>
  <c r="AR3027" i="7"/>
  <c r="AQ3027" i="7"/>
  <c r="AP3027" i="7"/>
  <c r="AO3027" i="7"/>
  <c r="AN3027" i="7"/>
  <c r="AM3027" i="7"/>
  <c r="AL3027" i="7"/>
  <c r="AK3027" i="7"/>
  <c r="AJ3027" i="7"/>
  <c r="AI3027" i="7"/>
  <c r="AH3027" i="7"/>
  <c r="AG3027" i="7"/>
  <c r="T3027" i="7"/>
  <c r="L3027" i="7"/>
  <c r="M3027" i="7" s="1"/>
  <c r="I3027" i="7"/>
  <c r="J3027" i="7" s="1"/>
  <c r="AR3026" i="7"/>
  <c r="AQ3026" i="7"/>
  <c r="AP3026" i="7"/>
  <c r="AO3026" i="7"/>
  <c r="AN3026" i="7"/>
  <c r="AM3026" i="7"/>
  <c r="AL3026" i="7"/>
  <c r="AK3026" i="7"/>
  <c r="AJ3026" i="7"/>
  <c r="AI3026" i="7"/>
  <c r="AH3026" i="7"/>
  <c r="AG3026" i="7"/>
  <c r="T3026" i="7"/>
  <c r="L3026" i="7"/>
  <c r="I3026" i="7"/>
  <c r="J3026" i="7" s="1"/>
  <c r="AR3025" i="7"/>
  <c r="AQ3025" i="7"/>
  <c r="AP3025" i="7"/>
  <c r="AO3025" i="7"/>
  <c r="AN3025" i="7"/>
  <c r="AM3025" i="7"/>
  <c r="AL3025" i="7"/>
  <c r="AK3025" i="7"/>
  <c r="AJ3025" i="7"/>
  <c r="AI3025" i="7"/>
  <c r="AH3025" i="7"/>
  <c r="AG3025" i="7"/>
  <c r="T3025" i="7"/>
  <c r="L3025" i="7"/>
  <c r="N3025" i="7" s="1"/>
  <c r="I3025" i="7"/>
  <c r="J3025" i="7" s="1"/>
  <c r="AR3024" i="7"/>
  <c r="AQ3024" i="7"/>
  <c r="AP3024" i="7"/>
  <c r="AO3024" i="7"/>
  <c r="AN3024" i="7"/>
  <c r="AM3024" i="7"/>
  <c r="AL3024" i="7"/>
  <c r="AK3024" i="7"/>
  <c r="AJ3024" i="7"/>
  <c r="AI3024" i="7"/>
  <c r="AH3024" i="7"/>
  <c r="AG3024" i="7"/>
  <c r="T3024" i="7"/>
  <c r="L3024" i="7"/>
  <c r="N3024" i="7" s="1"/>
  <c r="I3024" i="7"/>
  <c r="J3024" i="7" s="1"/>
  <c r="AR3023" i="7"/>
  <c r="AQ3023" i="7"/>
  <c r="AP3023" i="7"/>
  <c r="AO3023" i="7"/>
  <c r="AN3023" i="7"/>
  <c r="AM3023" i="7"/>
  <c r="AL3023" i="7"/>
  <c r="AK3023" i="7"/>
  <c r="AJ3023" i="7"/>
  <c r="AI3023" i="7"/>
  <c r="AH3023" i="7"/>
  <c r="AG3023" i="7"/>
  <c r="T3023" i="7"/>
  <c r="L3023" i="7"/>
  <c r="N3023" i="7" s="1"/>
  <c r="I3023" i="7"/>
  <c r="J3023" i="7" s="1"/>
  <c r="AR3022" i="7"/>
  <c r="AQ3022" i="7"/>
  <c r="AP3022" i="7"/>
  <c r="AO3022" i="7"/>
  <c r="AN3022" i="7"/>
  <c r="AM3022" i="7"/>
  <c r="AL3022" i="7"/>
  <c r="AK3022" i="7"/>
  <c r="AJ3022" i="7"/>
  <c r="AI3022" i="7"/>
  <c r="AH3022" i="7"/>
  <c r="AG3022" i="7"/>
  <c r="T3022" i="7"/>
  <c r="L3022" i="7"/>
  <c r="I3022" i="7"/>
  <c r="J3022" i="7" s="1"/>
  <c r="AR3021" i="7"/>
  <c r="AQ3021" i="7"/>
  <c r="AP3021" i="7"/>
  <c r="AO3021" i="7"/>
  <c r="AN3021" i="7"/>
  <c r="AM3021" i="7"/>
  <c r="AL3021" i="7"/>
  <c r="AK3021" i="7"/>
  <c r="AJ3021" i="7"/>
  <c r="AI3021" i="7"/>
  <c r="AH3021" i="7"/>
  <c r="AG3021" i="7"/>
  <c r="T3021" i="7"/>
  <c r="L3021" i="7"/>
  <c r="I3021" i="7"/>
  <c r="J3021" i="7" s="1"/>
  <c r="AR3020" i="7"/>
  <c r="AQ3020" i="7"/>
  <c r="AP3020" i="7"/>
  <c r="AO3020" i="7"/>
  <c r="AN3020" i="7"/>
  <c r="AM3020" i="7"/>
  <c r="AL3020" i="7"/>
  <c r="AK3020" i="7"/>
  <c r="AJ3020" i="7"/>
  <c r="AI3020" i="7"/>
  <c r="AH3020" i="7"/>
  <c r="AG3020" i="7"/>
  <c r="T3020" i="7"/>
  <c r="L3020" i="7"/>
  <c r="N3020" i="7" s="1"/>
  <c r="I3020" i="7"/>
  <c r="J3020" i="7" s="1"/>
  <c r="AR3019" i="7"/>
  <c r="AQ3019" i="7"/>
  <c r="AP3019" i="7"/>
  <c r="AO3019" i="7"/>
  <c r="AN3019" i="7"/>
  <c r="AM3019" i="7"/>
  <c r="AL3019" i="7"/>
  <c r="AK3019" i="7"/>
  <c r="AJ3019" i="7"/>
  <c r="AI3019" i="7"/>
  <c r="AH3019" i="7"/>
  <c r="AG3019" i="7"/>
  <c r="T3019" i="7"/>
  <c r="L3019" i="7"/>
  <c r="N3019" i="7" s="1"/>
  <c r="I3019" i="7"/>
  <c r="J3019" i="7" s="1"/>
  <c r="AR3018" i="7"/>
  <c r="AQ3018" i="7"/>
  <c r="AP3018" i="7"/>
  <c r="AO3018" i="7"/>
  <c r="AN3018" i="7"/>
  <c r="AM3018" i="7"/>
  <c r="AL3018" i="7"/>
  <c r="AK3018" i="7"/>
  <c r="AJ3018" i="7"/>
  <c r="AI3018" i="7"/>
  <c r="AH3018" i="7"/>
  <c r="AG3018" i="7"/>
  <c r="T3018" i="7"/>
  <c r="L3018" i="7"/>
  <c r="M3018" i="7" s="1"/>
  <c r="I3018" i="7"/>
  <c r="J3018" i="7" s="1"/>
  <c r="AR3017" i="7"/>
  <c r="AQ3017" i="7"/>
  <c r="AP3017" i="7"/>
  <c r="AO3017" i="7"/>
  <c r="AN3017" i="7"/>
  <c r="AM3017" i="7"/>
  <c r="AL3017" i="7"/>
  <c r="AK3017" i="7"/>
  <c r="AJ3017" i="7"/>
  <c r="AI3017" i="7"/>
  <c r="AH3017" i="7"/>
  <c r="AG3017" i="7"/>
  <c r="T3017" i="7"/>
  <c r="L3017" i="7"/>
  <c r="M3017" i="7" s="1"/>
  <c r="I3017" i="7"/>
  <c r="J3017" i="7" s="1"/>
  <c r="AR3016" i="7"/>
  <c r="AQ3016" i="7"/>
  <c r="AP3016" i="7"/>
  <c r="AO3016" i="7"/>
  <c r="AN3016" i="7"/>
  <c r="AM3016" i="7"/>
  <c r="AL3016" i="7"/>
  <c r="AK3016" i="7"/>
  <c r="AJ3016" i="7"/>
  <c r="AI3016" i="7"/>
  <c r="AH3016" i="7"/>
  <c r="AG3016" i="7"/>
  <c r="T3016" i="7"/>
  <c r="L3016" i="7"/>
  <c r="N3016" i="7" s="1"/>
  <c r="I3016" i="7"/>
  <c r="J3016" i="7" s="1"/>
  <c r="AR3015" i="7"/>
  <c r="AQ3015" i="7"/>
  <c r="AP3015" i="7"/>
  <c r="AO3015" i="7"/>
  <c r="AN3015" i="7"/>
  <c r="AM3015" i="7"/>
  <c r="AL3015" i="7"/>
  <c r="AK3015" i="7"/>
  <c r="AJ3015" i="7"/>
  <c r="AI3015" i="7"/>
  <c r="AH3015" i="7"/>
  <c r="AG3015" i="7"/>
  <c r="T3015" i="7"/>
  <c r="L3015" i="7"/>
  <c r="M3015" i="7" s="1"/>
  <c r="I3015" i="7"/>
  <c r="J3015" i="7" s="1"/>
  <c r="AR3014" i="7"/>
  <c r="AQ3014" i="7"/>
  <c r="AP3014" i="7"/>
  <c r="AO3014" i="7"/>
  <c r="AN3014" i="7"/>
  <c r="AM3014" i="7"/>
  <c r="AL3014" i="7"/>
  <c r="AK3014" i="7"/>
  <c r="AJ3014" i="7"/>
  <c r="AI3014" i="7"/>
  <c r="AH3014" i="7"/>
  <c r="AG3014" i="7"/>
  <c r="T3014" i="7"/>
  <c r="L3014" i="7"/>
  <c r="N3014" i="7" s="1"/>
  <c r="I3014" i="7"/>
  <c r="J3014" i="7" s="1"/>
  <c r="AR3013" i="7"/>
  <c r="AQ3013" i="7"/>
  <c r="AP3013" i="7"/>
  <c r="AO3013" i="7"/>
  <c r="AN3013" i="7"/>
  <c r="AM3013" i="7"/>
  <c r="AL3013" i="7"/>
  <c r="AK3013" i="7"/>
  <c r="AJ3013" i="7"/>
  <c r="AI3013" i="7"/>
  <c r="AH3013" i="7"/>
  <c r="AG3013" i="7"/>
  <c r="T3013" i="7"/>
  <c r="L3013" i="7"/>
  <c r="I3013" i="7"/>
  <c r="J3013" i="7" s="1"/>
  <c r="AR3012" i="7"/>
  <c r="AQ3012" i="7"/>
  <c r="AP3012" i="7"/>
  <c r="AO3012" i="7"/>
  <c r="AN3012" i="7"/>
  <c r="AM3012" i="7"/>
  <c r="AL3012" i="7"/>
  <c r="AK3012" i="7"/>
  <c r="AJ3012" i="7"/>
  <c r="AI3012" i="7"/>
  <c r="AH3012" i="7"/>
  <c r="AG3012" i="7"/>
  <c r="T3012" i="7"/>
  <c r="L3012" i="7"/>
  <c r="N3012" i="7" s="1"/>
  <c r="I3012" i="7"/>
  <c r="J3012" i="7" s="1"/>
  <c r="AR3011" i="7"/>
  <c r="AQ3011" i="7"/>
  <c r="AP3011" i="7"/>
  <c r="AO3011" i="7"/>
  <c r="AN3011" i="7"/>
  <c r="AM3011" i="7"/>
  <c r="AL3011" i="7"/>
  <c r="AK3011" i="7"/>
  <c r="AJ3011" i="7"/>
  <c r="AI3011" i="7"/>
  <c r="AH3011" i="7"/>
  <c r="AG3011" i="7"/>
  <c r="T3011" i="7"/>
  <c r="L3011" i="7"/>
  <c r="N3011" i="7" s="1"/>
  <c r="I3011" i="7"/>
  <c r="J3011" i="7" s="1"/>
  <c r="AR3010" i="7"/>
  <c r="AQ3010" i="7"/>
  <c r="AP3010" i="7"/>
  <c r="AO3010" i="7"/>
  <c r="AN3010" i="7"/>
  <c r="AM3010" i="7"/>
  <c r="AL3010" i="7"/>
  <c r="AK3010" i="7"/>
  <c r="AJ3010" i="7"/>
  <c r="AI3010" i="7"/>
  <c r="AH3010" i="7"/>
  <c r="AG3010" i="7"/>
  <c r="T3010" i="7"/>
  <c r="L3010" i="7"/>
  <c r="N3010" i="7" s="1"/>
  <c r="I3010" i="7"/>
  <c r="J3010" i="7" s="1"/>
  <c r="AR3009" i="7"/>
  <c r="AQ3009" i="7"/>
  <c r="AP3009" i="7"/>
  <c r="AO3009" i="7"/>
  <c r="AN3009" i="7"/>
  <c r="AM3009" i="7"/>
  <c r="AL3009" i="7"/>
  <c r="AK3009" i="7"/>
  <c r="AJ3009" i="7"/>
  <c r="AI3009" i="7"/>
  <c r="AH3009" i="7"/>
  <c r="AG3009" i="7"/>
  <c r="T3009" i="7"/>
  <c r="L3009" i="7"/>
  <c r="M3009" i="7" s="1"/>
  <c r="I3009" i="7"/>
  <c r="J3009" i="7" s="1"/>
  <c r="AR3008" i="7"/>
  <c r="AQ3008" i="7"/>
  <c r="AP3008" i="7"/>
  <c r="AO3008" i="7"/>
  <c r="AN3008" i="7"/>
  <c r="AM3008" i="7"/>
  <c r="AL3008" i="7"/>
  <c r="AK3008" i="7"/>
  <c r="AJ3008" i="7"/>
  <c r="AI3008" i="7"/>
  <c r="AH3008" i="7"/>
  <c r="AG3008" i="7"/>
  <c r="T3008" i="7"/>
  <c r="L3008" i="7"/>
  <c r="N3008" i="7" s="1"/>
  <c r="I3008" i="7"/>
  <c r="J3008" i="7" s="1"/>
  <c r="AR3007" i="7"/>
  <c r="AQ3007" i="7"/>
  <c r="AP3007" i="7"/>
  <c r="AO3007" i="7"/>
  <c r="AN3007" i="7"/>
  <c r="AM3007" i="7"/>
  <c r="AL3007" i="7"/>
  <c r="AK3007" i="7"/>
  <c r="AJ3007" i="7"/>
  <c r="AI3007" i="7"/>
  <c r="AH3007" i="7"/>
  <c r="AG3007" i="7"/>
  <c r="T3007" i="7"/>
  <c r="L3007" i="7"/>
  <c r="M3007" i="7" s="1"/>
  <c r="I3007" i="7"/>
  <c r="J3007" i="7" s="1"/>
  <c r="AR3006" i="7"/>
  <c r="AQ3006" i="7"/>
  <c r="AP3006" i="7"/>
  <c r="AO3006" i="7"/>
  <c r="AN3006" i="7"/>
  <c r="AM3006" i="7"/>
  <c r="AL3006" i="7"/>
  <c r="AK3006" i="7"/>
  <c r="AJ3006" i="7"/>
  <c r="AI3006" i="7"/>
  <c r="AH3006" i="7"/>
  <c r="AG3006" i="7"/>
  <c r="T3006" i="7"/>
  <c r="L3006" i="7"/>
  <c r="I3006" i="7"/>
  <c r="J3006" i="7" s="1"/>
  <c r="AR3005" i="7"/>
  <c r="AQ3005" i="7"/>
  <c r="AP3005" i="7"/>
  <c r="AO3005" i="7"/>
  <c r="AN3005" i="7"/>
  <c r="AM3005" i="7"/>
  <c r="AL3005" i="7"/>
  <c r="AK3005" i="7"/>
  <c r="AJ3005" i="7"/>
  <c r="AI3005" i="7"/>
  <c r="AH3005" i="7"/>
  <c r="AG3005" i="7"/>
  <c r="T3005" i="7"/>
  <c r="L3005" i="7"/>
  <c r="I3005" i="7"/>
  <c r="J3005" i="7" s="1"/>
  <c r="AR3004" i="7"/>
  <c r="AQ3004" i="7"/>
  <c r="AP3004" i="7"/>
  <c r="AO3004" i="7"/>
  <c r="AN3004" i="7"/>
  <c r="AM3004" i="7"/>
  <c r="AL3004" i="7"/>
  <c r="AK3004" i="7"/>
  <c r="AJ3004" i="7"/>
  <c r="AI3004" i="7"/>
  <c r="AH3004" i="7"/>
  <c r="AG3004" i="7"/>
  <c r="T3004" i="7"/>
  <c r="L3004" i="7"/>
  <c r="N3004" i="7" s="1"/>
  <c r="I3004" i="7"/>
  <c r="J3004" i="7" s="1"/>
  <c r="AR3003" i="7"/>
  <c r="AQ3003" i="7"/>
  <c r="AP3003" i="7"/>
  <c r="AO3003" i="7"/>
  <c r="AN3003" i="7"/>
  <c r="AM3003" i="7"/>
  <c r="AL3003" i="7"/>
  <c r="AK3003" i="7"/>
  <c r="AJ3003" i="7"/>
  <c r="AI3003" i="7"/>
  <c r="AH3003" i="7"/>
  <c r="AG3003" i="7"/>
  <c r="T3003" i="7"/>
  <c r="L3003" i="7"/>
  <c r="I3003" i="7"/>
  <c r="J3003" i="7" s="1"/>
  <c r="AR3002" i="7"/>
  <c r="AQ3002" i="7"/>
  <c r="AP3002" i="7"/>
  <c r="AO3002" i="7"/>
  <c r="AN3002" i="7"/>
  <c r="AM3002" i="7"/>
  <c r="AL3002" i="7"/>
  <c r="AK3002" i="7"/>
  <c r="AJ3002" i="7"/>
  <c r="AI3002" i="7"/>
  <c r="AH3002" i="7"/>
  <c r="AG3002" i="7"/>
  <c r="T3002" i="7"/>
  <c r="L3002" i="7"/>
  <c r="I3002" i="7"/>
  <c r="J3002" i="7" s="1"/>
  <c r="AR3001" i="7"/>
  <c r="AQ3001" i="7"/>
  <c r="AP3001" i="7"/>
  <c r="AO3001" i="7"/>
  <c r="AN3001" i="7"/>
  <c r="AM3001" i="7"/>
  <c r="AL3001" i="7"/>
  <c r="AK3001" i="7"/>
  <c r="AJ3001" i="7"/>
  <c r="AI3001" i="7"/>
  <c r="AH3001" i="7"/>
  <c r="AG3001" i="7"/>
  <c r="T3001" i="7"/>
  <c r="L3001" i="7"/>
  <c r="N3001" i="7" s="1"/>
  <c r="I3001" i="7"/>
  <c r="J3001" i="7" s="1"/>
  <c r="AR3000" i="7"/>
  <c r="AQ3000" i="7"/>
  <c r="AP3000" i="7"/>
  <c r="AO3000" i="7"/>
  <c r="AN3000" i="7"/>
  <c r="AM3000" i="7"/>
  <c r="AL3000" i="7"/>
  <c r="AK3000" i="7"/>
  <c r="AJ3000" i="7"/>
  <c r="AI3000" i="7"/>
  <c r="AH3000" i="7"/>
  <c r="AG3000" i="7"/>
  <c r="T3000" i="7"/>
  <c r="L3000" i="7"/>
  <c r="N3000" i="7" s="1"/>
  <c r="I3000" i="7"/>
  <c r="J3000" i="7" s="1"/>
  <c r="AR2999" i="7"/>
  <c r="AQ2999" i="7"/>
  <c r="AP2999" i="7"/>
  <c r="AO2999" i="7"/>
  <c r="AN2999" i="7"/>
  <c r="AM2999" i="7"/>
  <c r="AL2999" i="7"/>
  <c r="AK2999" i="7"/>
  <c r="AJ2999" i="7"/>
  <c r="AI2999" i="7"/>
  <c r="AH2999" i="7"/>
  <c r="AG2999" i="7"/>
  <c r="T2999" i="7"/>
  <c r="L2999" i="7"/>
  <c r="M2999" i="7" s="1"/>
  <c r="I2999" i="7"/>
  <c r="J2999" i="7" s="1"/>
  <c r="AR2998" i="7"/>
  <c r="AQ2998" i="7"/>
  <c r="AP2998" i="7"/>
  <c r="AO2998" i="7"/>
  <c r="AN2998" i="7"/>
  <c r="AM2998" i="7"/>
  <c r="AL2998" i="7"/>
  <c r="AK2998" i="7"/>
  <c r="AJ2998" i="7"/>
  <c r="AI2998" i="7"/>
  <c r="AH2998" i="7"/>
  <c r="AG2998" i="7"/>
  <c r="T2998" i="7"/>
  <c r="L2998" i="7"/>
  <c r="I2998" i="7"/>
  <c r="J2998" i="7" s="1"/>
  <c r="AR2997" i="7"/>
  <c r="AQ2997" i="7"/>
  <c r="AP2997" i="7"/>
  <c r="AO2997" i="7"/>
  <c r="AN2997" i="7"/>
  <c r="AM2997" i="7"/>
  <c r="AL2997" i="7"/>
  <c r="AK2997" i="7"/>
  <c r="AJ2997" i="7"/>
  <c r="AI2997" i="7"/>
  <c r="AH2997" i="7"/>
  <c r="AG2997" i="7"/>
  <c r="T2997" i="7"/>
  <c r="L2997" i="7"/>
  <c r="M2997" i="7" s="1"/>
  <c r="I2997" i="7"/>
  <c r="J2997" i="7" s="1"/>
  <c r="AR2996" i="7"/>
  <c r="AQ2996" i="7"/>
  <c r="AP2996" i="7"/>
  <c r="AO2996" i="7"/>
  <c r="AN2996" i="7"/>
  <c r="AM2996" i="7"/>
  <c r="AL2996" i="7"/>
  <c r="AK2996" i="7"/>
  <c r="AJ2996" i="7"/>
  <c r="AI2996" i="7"/>
  <c r="AH2996" i="7"/>
  <c r="AG2996" i="7"/>
  <c r="T2996" i="7"/>
  <c r="L2996" i="7"/>
  <c r="N2996" i="7" s="1"/>
  <c r="I2996" i="7"/>
  <c r="J2996" i="7" s="1"/>
  <c r="AR2995" i="7"/>
  <c r="AQ2995" i="7"/>
  <c r="AP2995" i="7"/>
  <c r="AO2995" i="7"/>
  <c r="AN2995" i="7"/>
  <c r="AM2995" i="7"/>
  <c r="AL2995" i="7"/>
  <c r="AK2995" i="7"/>
  <c r="AJ2995" i="7"/>
  <c r="AI2995" i="7"/>
  <c r="AH2995" i="7"/>
  <c r="AG2995" i="7"/>
  <c r="T2995" i="7"/>
  <c r="L2995" i="7"/>
  <c r="N2995" i="7" s="1"/>
  <c r="I2995" i="7"/>
  <c r="J2995" i="7" s="1"/>
  <c r="AR2994" i="7"/>
  <c r="AQ2994" i="7"/>
  <c r="AP2994" i="7"/>
  <c r="AO2994" i="7"/>
  <c r="AN2994" i="7"/>
  <c r="AM2994" i="7"/>
  <c r="AL2994" i="7"/>
  <c r="AK2994" i="7"/>
  <c r="AJ2994" i="7"/>
  <c r="AI2994" i="7"/>
  <c r="AH2994" i="7"/>
  <c r="AG2994" i="7"/>
  <c r="T2994" i="7"/>
  <c r="L2994" i="7"/>
  <c r="M2994" i="7" s="1"/>
  <c r="I2994" i="7"/>
  <c r="J2994" i="7" s="1"/>
  <c r="AR2993" i="7"/>
  <c r="AQ2993" i="7"/>
  <c r="AP2993" i="7"/>
  <c r="AO2993" i="7"/>
  <c r="AN2993" i="7"/>
  <c r="AM2993" i="7"/>
  <c r="AL2993" i="7"/>
  <c r="AK2993" i="7"/>
  <c r="AJ2993" i="7"/>
  <c r="AI2993" i="7"/>
  <c r="AH2993" i="7"/>
  <c r="AG2993" i="7"/>
  <c r="T2993" i="7"/>
  <c r="L2993" i="7"/>
  <c r="N2993" i="7" s="1"/>
  <c r="I2993" i="7"/>
  <c r="J2993" i="7" s="1"/>
  <c r="AR2992" i="7"/>
  <c r="AQ2992" i="7"/>
  <c r="AP2992" i="7"/>
  <c r="AO2992" i="7"/>
  <c r="AN2992" i="7"/>
  <c r="AM2992" i="7"/>
  <c r="AL2992" i="7"/>
  <c r="AK2992" i="7"/>
  <c r="AJ2992" i="7"/>
  <c r="AI2992" i="7"/>
  <c r="AH2992" i="7"/>
  <c r="AG2992" i="7"/>
  <c r="T2992" i="7"/>
  <c r="L2992" i="7"/>
  <c r="N2992" i="7" s="1"/>
  <c r="I2992" i="7"/>
  <c r="J2992" i="7" s="1"/>
  <c r="AR2991" i="7"/>
  <c r="AQ2991" i="7"/>
  <c r="AP2991" i="7"/>
  <c r="AO2991" i="7"/>
  <c r="AN2991" i="7"/>
  <c r="AM2991" i="7"/>
  <c r="AL2991" i="7"/>
  <c r="AK2991" i="7"/>
  <c r="AJ2991" i="7"/>
  <c r="AI2991" i="7"/>
  <c r="AH2991" i="7"/>
  <c r="AG2991" i="7"/>
  <c r="T2991" i="7"/>
  <c r="L2991" i="7"/>
  <c r="N2991" i="7" s="1"/>
  <c r="I2991" i="7"/>
  <c r="J2991" i="7" s="1"/>
  <c r="AR2990" i="7"/>
  <c r="AQ2990" i="7"/>
  <c r="AP2990" i="7"/>
  <c r="AO2990" i="7"/>
  <c r="AN2990" i="7"/>
  <c r="AM2990" i="7"/>
  <c r="AL2990" i="7"/>
  <c r="AK2990" i="7"/>
  <c r="AJ2990" i="7"/>
  <c r="AI2990" i="7"/>
  <c r="AH2990" i="7"/>
  <c r="AG2990" i="7"/>
  <c r="T2990" i="7"/>
  <c r="L2990" i="7"/>
  <c r="N2990" i="7" s="1"/>
  <c r="I2990" i="7"/>
  <c r="J2990" i="7" s="1"/>
  <c r="AR2989" i="7"/>
  <c r="AQ2989" i="7"/>
  <c r="AP2989" i="7"/>
  <c r="AO2989" i="7"/>
  <c r="AN2989" i="7"/>
  <c r="AM2989" i="7"/>
  <c r="AL2989" i="7"/>
  <c r="AK2989" i="7"/>
  <c r="AJ2989" i="7"/>
  <c r="AI2989" i="7"/>
  <c r="AH2989" i="7"/>
  <c r="AG2989" i="7"/>
  <c r="T2989" i="7"/>
  <c r="L2989" i="7"/>
  <c r="I2989" i="7"/>
  <c r="J2989" i="7" s="1"/>
  <c r="AR2988" i="7"/>
  <c r="AQ2988" i="7"/>
  <c r="AP2988" i="7"/>
  <c r="AO2988" i="7"/>
  <c r="AN2988" i="7"/>
  <c r="AM2988" i="7"/>
  <c r="AL2988" i="7"/>
  <c r="AK2988" i="7"/>
  <c r="AJ2988" i="7"/>
  <c r="AI2988" i="7"/>
  <c r="AH2988" i="7"/>
  <c r="AG2988" i="7"/>
  <c r="T2988" i="7"/>
  <c r="L2988" i="7"/>
  <c r="M2988" i="7" s="1"/>
  <c r="I2988" i="7"/>
  <c r="J2988" i="7" s="1"/>
  <c r="AR2987" i="7"/>
  <c r="AQ2987" i="7"/>
  <c r="AP2987" i="7"/>
  <c r="AO2987" i="7"/>
  <c r="AN2987" i="7"/>
  <c r="AM2987" i="7"/>
  <c r="AL2987" i="7"/>
  <c r="AK2987" i="7"/>
  <c r="AJ2987" i="7"/>
  <c r="AI2987" i="7"/>
  <c r="AH2987" i="7"/>
  <c r="AG2987" i="7"/>
  <c r="T2987" i="7"/>
  <c r="L2987" i="7"/>
  <c r="N2987" i="7" s="1"/>
  <c r="I2987" i="7"/>
  <c r="J2987" i="7" s="1"/>
  <c r="AR2986" i="7"/>
  <c r="AQ2986" i="7"/>
  <c r="AP2986" i="7"/>
  <c r="AO2986" i="7"/>
  <c r="AN2986" i="7"/>
  <c r="AM2986" i="7"/>
  <c r="AL2986" i="7"/>
  <c r="AK2986" i="7"/>
  <c r="AJ2986" i="7"/>
  <c r="AI2986" i="7"/>
  <c r="AH2986" i="7"/>
  <c r="AG2986" i="7"/>
  <c r="T2986" i="7"/>
  <c r="L2986" i="7"/>
  <c r="I2986" i="7"/>
  <c r="J2986" i="7" s="1"/>
  <c r="AR2985" i="7"/>
  <c r="AQ2985" i="7"/>
  <c r="AP2985" i="7"/>
  <c r="AO2985" i="7"/>
  <c r="AN2985" i="7"/>
  <c r="AM2985" i="7"/>
  <c r="AL2985" i="7"/>
  <c r="AK2985" i="7"/>
  <c r="AJ2985" i="7"/>
  <c r="AI2985" i="7"/>
  <c r="AH2985" i="7"/>
  <c r="AG2985" i="7"/>
  <c r="T2985" i="7"/>
  <c r="L2985" i="7"/>
  <c r="N2985" i="7" s="1"/>
  <c r="I2985" i="7"/>
  <c r="J2985" i="7" s="1"/>
  <c r="AR2984" i="7"/>
  <c r="AQ2984" i="7"/>
  <c r="AP2984" i="7"/>
  <c r="AO2984" i="7"/>
  <c r="AN2984" i="7"/>
  <c r="AM2984" i="7"/>
  <c r="AL2984" i="7"/>
  <c r="AK2984" i="7"/>
  <c r="AJ2984" i="7"/>
  <c r="AI2984" i="7"/>
  <c r="AH2984" i="7"/>
  <c r="AG2984" i="7"/>
  <c r="T2984" i="7"/>
  <c r="L2984" i="7"/>
  <c r="M2984" i="7" s="1"/>
  <c r="I2984" i="7"/>
  <c r="J2984" i="7" s="1"/>
  <c r="AR2983" i="7"/>
  <c r="AQ2983" i="7"/>
  <c r="AP2983" i="7"/>
  <c r="AO2983" i="7"/>
  <c r="AN2983" i="7"/>
  <c r="AM2983" i="7"/>
  <c r="AL2983" i="7"/>
  <c r="AK2983" i="7"/>
  <c r="AJ2983" i="7"/>
  <c r="AI2983" i="7"/>
  <c r="AH2983" i="7"/>
  <c r="AG2983" i="7"/>
  <c r="T2983" i="7"/>
  <c r="L2983" i="7"/>
  <c r="M2983" i="7" s="1"/>
  <c r="I2983" i="7"/>
  <c r="J2983" i="7" s="1"/>
  <c r="AR2982" i="7"/>
  <c r="AQ2982" i="7"/>
  <c r="AP2982" i="7"/>
  <c r="AO2982" i="7"/>
  <c r="AN2982" i="7"/>
  <c r="AM2982" i="7"/>
  <c r="AL2982" i="7"/>
  <c r="AK2982" i="7"/>
  <c r="AJ2982" i="7"/>
  <c r="AI2982" i="7"/>
  <c r="AH2982" i="7"/>
  <c r="AG2982" i="7"/>
  <c r="T2982" i="7"/>
  <c r="L2982" i="7"/>
  <c r="M2982" i="7" s="1"/>
  <c r="I2982" i="7"/>
  <c r="J2982" i="7" s="1"/>
  <c r="AR2981" i="7"/>
  <c r="AQ2981" i="7"/>
  <c r="AP2981" i="7"/>
  <c r="AO2981" i="7"/>
  <c r="AN2981" i="7"/>
  <c r="AM2981" i="7"/>
  <c r="AL2981" i="7"/>
  <c r="AK2981" i="7"/>
  <c r="AJ2981" i="7"/>
  <c r="AI2981" i="7"/>
  <c r="AH2981" i="7"/>
  <c r="AG2981" i="7"/>
  <c r="T2981" i="7"/>
  <c r="L2981" i="7"/>
  <c r="I2981" i="7"/>
  <c r="J2981" i="7" s="1"/>
  <c r="AR2980" i="7"/>
  <c r="AQ2980" i="7"/>
  <c r="AP2980" i="7"/>
  <c r="AO2980" i="7"/>
  <c r="AN2980" i="7"/>
  <c r="AM2980" i="7"/>
  <c r="AL2980" i="7"/>
  <c r="AK2980" i="7"/>
  <c r="AJ2980" i="7"/>
  <c r="AI2980" i="7"/>
  <c r="AH2980" i="7"/>
  <c r="AG2980" i="7"/>
  <c r="T2980" i="7"/>
  <c r="L2980" i="7"/>
  <c r="M2980" i="7" s="1"/>
  <c r="I2980" i="7"/>
  <c r="J2980" i="7" s="1"/>
  <c r="AR2979" i="7"/>
  <c r="AQ2979" i="7"/>
  <c r="AP2979" i="7"/>
  <c r="AO2979" i="7"/>
  <c r="AN2979" i="7"/>
  <c r="AM2979" i="7"/>
  <c r="AL2979" i="7"/>
  <c r="AK2979" i="7"/>
  <c r="AJ2979" i="7"/>
  <c r="AI2979" i="7"/>
  <c r="AH2979" i="7"/>
  <c r="AG2979" i="7"/>
  <c r="T2979" i="7"/>
  <c r="L2979" i="7"/>
  <c r="N2979" i="7" s="1"/>
  <c r="I2979" i="7"/>
  <c r="J2979" i="7" s="1"/>
  <c r="AR2978" i="7"/>
  <c r="AQ2978" i="7"/>
  <c r="AP2978" i="7"/>
  <c r="AO2978" i="7"/>
  <c r="AN2978" i="7"/>
  <c r="AM2978" i="7"/>
  <c r="AL2978" i="7"/>
  <c r="AK2978" i="7"/>
  <c r="AJ2978" i="7"/>
  <c r="AI2978" i="7"/>
  <c r="AH2978" i="7"/>
  <c r="AG2978" i="7"/>
  <c r="T2978" i="7"/>
  <c r="L2978" i="7"/>
  <c r="N2978" i="7" s="1"/>
  <c r="I2978" i="7"/>
  <c r="J2978" i="7" s="1"/>
  <c r="AR2977" i="7"/>
  <c r="AQ2977" i="7"/>
  <c r="AP2977" i="7"/>
  <c r="AO2977" i="7"/>
  <c r="AN2977" i="7"/>
  <c r="AM2977" i="7"/>
  <c r="AL2977" i="7"/>
  <c r="AK2977" i="7"/>
  <c r="AJ2977" i="7"/>
  <c r="AI2977" i="7"/>
  <c r="AH2977" i="7"/>
  <c r="AG2977" i="7"/>
  <c r="T2977" i="7"/>
  <c r="L2977" i="7"/>
  <c r="I2977" i="7"/>
  <c r="J2977" i="7" s="1"/>
  <c r="AR2976" i="7"/>
  <c r="AQ2976" i="7"/>
  <c r="AP2976" i="7"/>
  <c r="AO2976" i="7"/>
  <c r="AN2976" i="7"/>
  <c r="AM2976" i="7"/>
  <c r="AL2976" i="7"/>
  <c r="AK2976" i="7"/>
  <c r="AJ2976" i="7"/>
  <c r="AI2976" i="7"/>
  <c r="AH2976" i="7"/>
  <c r="AG2976" i="7"/>
  <c r="T2976" i="7"/>
  <c r="L2976" i="7"/>
  <c r="N2976" i="7" s="1"/>
  <c r="I2976" i="7"/>
  <c r="J2976" i="7" s="1"/>
  <c r="AR2975" i="7"/>
  <c r="AQ2975" i="7"/>
  <c r="AP2975" i="7"/>
  <c r="AO2975" i="7"/>
  <c r="AN2975" i="7"/>
  <c r="AM2975" i="7"/>
  <c r="AL2975" i="7"/>
  <c r="AK2975" i="7"/>
  <c r="AJ2975" i="7"/>
  <c r="AI2975" i="7"/>
  <c r="AH2975" i="7"/>
  <c r="AG2975" i="7"/>
  <c r="T2975" i="7"/>
  <c r="L2975" i="7"/>
  <c r="N2975" i="7" s="1"/>
  <c r="I2975" i="7"/>
  <c r="J2975" i="7" s="1"/>
  <c r="AR2974" i="7"/>
  <c r="AQ2974" i="7"/>
  <c r="AP2974" i="7"/>
  <c r="AO2974" i="7"/>
  <c r="AN2974" i="7"/>
  <c r="AM2974" i="7"/>
  <c r="AL2974" i="7"/>
  <c r="AK2974" i="7"/>
  <c r="AJ2974" i="7"/>
  <c r="AI2974" i="7"/>
  <c r="AH2974" i="7"/>
  <c r="AG2974" i="7"/>
  <c r="T2974" i="7"/>
  <c r="L2974" i="7"/>
  <c r="M2974" i="7" s="1"/>
  <c r="I2974" i="7"/>
  <c r="J2974" i="7" s="1"/>
  <c r="AR2973" i="7"/>
  <c r="AQ2973" i="7"/>
  <c r="AP2973" i="7"/>
  <c r="AO2973" i="7"/>
  <c r="AN2973" i="7"/>
  <c r="AM2973" i="7"/>
  <c r="AL2973" i="7"/>
  <c r="AK2973" i="7"/>
  <c r="AJ2973" i="7"/>
  <c r="AI2973" i="7"/>
  <c r="AH2973" i="7"/>
  <c r="AG2973" i="7"/>
  <c r="T2973" i="7"/>
  <c r="L2973" i="7"/>
  <c r="N2973" i="7" s="1"/>
  <c r="I2973" i="7"/>
  <c r="J2973" i="7" s="1"/>
  <c r="AR2972" i="7"/>
  <c r="AQ2972" i="7"/>
  <c r="AP2972" i="7"/>
  <c r="AO2972" i="7"/>
  <c r="AN2972" i="7"/>
  <c r="AM2972" i="7"/>
  <c r="AL2972" i="7"/>
  <c r="AK2972" i="7"/>
  <c r="AJ2972" i="7"/>
  <c r="AI2972" i="7"/>
  <c r="AH2972" i="7"/>
  <c r="AG2972" i="7"/>
  <c r="T2972" i="7"/>
  <c r="L2972" i="7"/>
  <c r="M2972" i="7" s="1"/>
  <c r="I2972" i="7"/>
  <c r="J2972" i="7" s="1"/>
  <c r="AR2971" i="7"/>
  <c r="AQ2971" i="7"/>
  <c r="AP2971" i="7"/>
  <c r="AO2971" i="7"/>
  <c r="AN2971" i="7"/>
  <c r="AM2971" i="7"/>
  <c r="AL2971" i="7"/>
  <c r="AK2971" i="7"/>
  <c r="AJ2971" i="7"/>
  <c r="AI2971" i="7"/>
  <c r="AH2971" i="7"/>
  <c r="AG2971" i="7"/>
  <c r="T2971" i="7"/>
  <c r="L2971" i="7"/>
  <c r="M2971" i="7" s="1"/>
  <c r="I2971" i="7"/>
  <c r="J2971" i="7" s="1"/>
  <c r="AR2970" i="7"/>
  <c r="AQ2970" i="7"/>
  <c r="AP2970" i="7"/>
  <c r="AO2970" i="7"/>
  <c r="AN2970" i="7"/>
  <c r="AM2970" i="7"/>
  <c r="AL2970" i="7"/>
  <c r="AK2970" i="7"/>
  <c r="AJ2970" i="7"/>
  <c r="AI2970" i="7"/>
  <c r="AH2970" i="7"/>
  <c r="AG2970" i="7"/>
  <c r="T2970" i="7"/>
  <c r="L2970" i="7"/>
  <c r="M2970" i="7" s="1"/>
  <c r="I2970" i="7"/>
  <c r="J2970" i="7" s="1"/>
  <c r="AR2969" i="7"/>
  <c r="AQ2969" i="7"/>
  <c r="AP2969" i="7"/>
  <c r="AO2969" i="7"/>
  <c r="AN2969" i="7"/>
  <c r="AM2969" i="7"/>
  <c r="AL2969" i="7"/>
  <c r="AK2969" i="7"/>
  <c r="AJ2969" i="7"/>
  <c r="AI2969" i="7"/>
  <c r="AH2969" i="7"/>
  <c r="AG2969" i="7"/>
  <c r="T2969" i="7"/>
  <c r="L2969" i="7"/>
  <c r="I2969" i="7"/>
  <c r="J2969" i="7" s="1"/>
  <c r="AR2968" i="7"/>
  <c r="AQ2968" i="7"/>
  <c r="AP2968" i="7"/>
  <c r="AO2968" i="7"/>
  <c r="AN2968" i="7"/>
  <c r="AM2968" i="7"/>
  <c r="AL2968" i="7"/>
  <c r="AK2968" i="7"/>
  <c r="AJ2968" i="7"/>
  <c r="AI2968" i="7"/>
  <c r="AH2968" i="7"/>
  <c r="AG2968" i="7"/>
  <c r="T2968" i="7"/>
  <c r="L2968" i="7"/>
  <c r="N2968" i="7" s="1"/>
  <c r="I2968" i="7"/>
  <c r="J2968" i="7" s="1"/>
  <c r="AR2967" i="7"/>
  <c r="AQ2967" i="7"/>
  <c r="AP2967" i="7"/>
  <c r="AO2967" i="7"/>
  <c r="AN2967" i="7"/>
  <c r="AM2967" i="7"/>
  <c r="AL2967" i="7"/>
  <c r="AK2967" i="7"/>
  <c r="AJ2967" i="7"/>
  <c r="AI2967" i="7"/>
  <c r="AH2967" i="7"/>
  <c r="AG2967" i="7"/>
  <c r="T2967" i="7"/>
  <c r="L2967" i="7"/>
  <c r="M2967" i="7" s="1"/>
  <c r="I2967" i="7"/>
  <c r="J2967" i="7" s="1"/>
  <c r="AR2966" i="7"/>
  <c r="AQ2966" i="7"/>
  <c r="AP2966" i="7"/>
  <c r="AO2966" i="7"/>
  <c r="AN2966" i="7"/>
  <c r="AM2966" i="7"/>
  <c r="AL2966" i="7"/>
  <c r="AK2966" i="7"/>
  <c r="AJ2966" i="7"/>
  <c r="AI2966" i="7"/>
  <c r="AH2966" i="7"/>
  <c r="AG2966" i="7"/>
  <c r="T2966" i="7"/>
  <c r="L2966" i="7"/>
  <c r="N2966" i="7" s="1"/>
  <c r="I2966" i="7"/>
  <c r="J2966" i="7" s="1"/>
  <c r="AR2965" i="7"/>
  <c r="AQ2965" i="7"/>
  <c r="AP2965" i="7"/>
  <c r="AO2965" i="7"/>
  <c r="AN2965" i="7"/>
  <c r="AM2965" i="7"/>
  <c r="AL2965" i="7"/>
  <c r="AK2965" i="7"/>
  <c r="AJ2965" i="7"/>
  <c r="AI2965" i="7"/>
  <c r="AH2965" i="7"/>
  <c r="AG2965" i="7"/>
  <c r="T2965" i="7"/>
  <c r="L2965" i="7"/>
  <c r="N2965" i="7" s="1"/>
  <c r="I2965" i="7"/>
  <c r="J2965" i="7" s="1"/>
  <c r="AR2964" i="7"/>
  <c r="AQ2964" i="7"/>
  <c r="AP2964" i="7"/>
  <c r="AO2964" i="7"/>
  <c r="AN2964" i="7"/>
  <c r="AM2964" i="7"/>
  <c r="AL2964" i="7"/>
  <c r="AK2964" i="7"/>
  <c r="AJ2964" i="7"/>
  <c r="AI2964" i="7"/>
  <c r="AH2964" i="7"/>
  <c r="AG2964" i="7"/>
  <c r="T2964" i="7"/>
  <c r="L2964" i="7"/>
  <c r="M2964" i="7" s="1"/>
  <c r="I2964" i="7"/>
  <c r="J2964" i="7" s="1"/>
  <c r="AR2963" i="7"/>
  <c r="AQ2963" i="7"/>
  <c r="AP2963" i="7"/>
  <c r="AO2963" i="7"/>
  <c r="AN2963" i="7"/>
  <c r="AM2963" i="7"/>
  <c r="AL2963" i="7"/>
  <c r="AK2963" i="7"/>
  <c r="AJ2963" i="7"/>
  <c r="AI2963" i="7"/>
  <c r="AH2963" i="7"/>
  <c r="AG2963" i="7"/>
  <c r="T2963" i="7"/>
  <c r="L2963" i="7"/>
  <c r="I2963" i="7"/>
  <c r="J2963" i="7" s="1"/>
  <c r="AR2962" i="7"/>
  <c r="AQ2962" i="7"/>
  <c r="AP2962" i="7"/>
  <c r="AO2962" i="7"/>
  <c r="AN2962" i="7"/>
  <c r="AM2962" i="7"/>
  <c r="AL2962" i="7"/>
  <c r="AK2962" i="7"/>
  <c r="AJ2962" i="7"/>
  <c r="AI2962" i="7"/>
  <c r="AH2962" i="7"/>
  <c r="AG2962" i="7"/>
  <c r="T2962" i="7"/>
  <c r="L2962" i="7"/>
  <c r="N2962" i="7" s="1"/>
  <c r="I2962" i="7"/>
  <c r="J2962" i="7" s="1"/>
  <c r="AR2961" i="7"/>
  <c r="AQ2961" i="7"/>
  <c r="AP2961" i="7"/>
  <c r="AO2961" i="7"/>
  <c r="AN2961" i="7"/>
  <c r="AM2961" i="7"/>
  <c r="AL2961" i="7"/>
  <c r="AK2961" i="7"/>
  <c r="AJ2961" i="7"/>
  <c r="AI2961" i="7"/>
  <c r="AH2961" i="7"/>
  <c r="AG2961" i="7"/>
  <c r="T2961" i="7"/>
  <c r="L2961" i="7"/>
  <c r="N2961" i="7" s="1"/>
  <c r="I2961" i="7"/>
  <c r="J2961" i="7" s="1"/>
  <c r="AR2960" i="7"/>
  <c r="AQ2960" i="7"/>
  <c r="AP2960" i="7"/>
  <c r="AO2960" i="7"/>
  <c r="AN2960" i="7"/>
  <c r="AM2960" i="7"/>
  <c r="AL2960" i="7"/>
  <c r="AK2960" i="7"/>
  <c r="AJ2960" i="7"/>
  <c r="AI2960" i="7"/>
  <c r="AH2960" i="7"/>
  <c r="AG2960" i="7"/>
  <c r="T2960" i="7"/>
  <c r="L2960" i="7"/>
  <c r="M2960" i="7" s="1"/>
  <c r="I2960" i="7"/>
  <c r="J2960" i="7" s="1"/>
  <c r="AR2959" i="7"/>
  <c r="AQ2959" i="7"/>
  <c r="AP2959" i="7"/>
  <c r="AO2959" i="7"/>
  <c r="AN2959" i="7"/>
  <c r="AM2959" i="7"/>
  <c r="AL2959" i="7"/>
  <c r="AK2959" i="7"/>
  <c r="AJ2959" i="7"/>
  <c r="AI2959" i="7"/>
  <c r="AH2959" i="7"/>
  <c r="AG2959" i="7"/>
  <c r="T2959" i="7"/>
  <c r="L2959" i="7"/>
  <c r="N2959" i="7" s="1"/>
  <c r="I2959" i="7"/>
  <c r="J2959" i="7" s="1"/>
  <c r="AR2958" i="7"/>
  <c r="AQ2958" i="7"/>
  <c r="AP2958" i="7"/>
  <c r="AO2958" i="7"/>
  <c r="AN2958" i="7"/>
  <c r="AM2958" i="7"/>
  <c r="AL2958" i="7"/>
  <c r="AK2958" i="7"/>
  <c r="AJ2958" i="7"/>
  <c r="AI2958" i="7"/>
  <c r="AH2958" i="7"/>
  <c r="AG2958" i="7"/>
  <c r="T2958" i="7"/>
  <c r="L2958" i="7"/>
  <c r="I2958" i="7"/>
  <c r="J2958" i="7" s="1"/>
  <c r="AR2957" i="7"/>
  <c r="AQ2957" i="7"/>
  <c r="AP2957" i="7"/>
  <c r="AO2957" i="7"/>
  <c r="AN2957" i="7"/>
  <c r="AM2957" i="7"/>
  <c r="AL2957" i="7"/>
  <c r="AK2957" i="7"/>
  <c r="AJ2957" i="7"/>
  <c r="AI2957" i="7"/>
  <c r="AH2957" i="7"/>
  <c r="AG2957" i="7"/>
  <c r="T2957" i="7"/>
  <c r="L2957" i="7"/>
  <c r="I2957" i="7"/>
  <c r="J2957" i="7" s="1"/>
  <c r="AR2956" i="7"/>
  <c r="AQ2956" i="7"/>
  <c r="AP2956" i="7"/>
  <c r="AO2956" i="7"/>
  <c r="AN2956" i="7"/>
  <c r="AM2956" i="7"/>
  <c r="AL2956" i="7"/>
  <c r="AK2956" i="7"/>
  <c r="AJ2956" i="7"/>
  <c r="AI2956" i="7"/>
  <c r="AH2956" i="7"/>
  <c r="AG2956" i="7"/>
  <c r="T2956" i="7"/>
  <c r="L2956" i="7"/>
  <c r="M2956" i="7" s="1"/>
  <c r="I2956" i="7"/>
  <c r="J2956" i="7" s="1"/>
  <c r="AR2955" i="7"/>
  <c r="AQ2955" i="7"/>
  <c r="AP2955" i="7"/>
  <c r="AO2955" i="7"/>
  <c r="AN2955" i="7"/>
  <c r="AM2955" i="7"/>
  <c r="AL2955" i="7"/>
  <c r="AK2955" i="7"/>
  <c r="AJ2955" i="7"/>
  <c r="AI2955" i="7"/>
  <c r="AH2955" i="7"/>
  <c r="AG2955" i="7"/>
  <c r="T2955" i="7"/>
  <c r="L2955" i="7"/>
  <c r="N2955" i="7" s="1"/>
  <c r="I2955" i="7"/>
  <c r="J2955" i="7" s="1"/>
  <c r="AR2954" i="7"/>
  <c r="AQ2954" i="7"/>
  <c r="AP2954" i="7"/>
  <c r="AO2954" i="7"/>
  <c r="AN2954" i="7"/>
  <c r="AM2954" i="7"/>
  <c r="AL2954" i="7"/>
  <c r="AK2954" i="7"/>
  <c r="AJ2954" i="7"/>
  <c r="AI2954" i="7"/>
  <c r="AH2954" i="7"/>
  <c r="AG2954" i="7"/>
  <c r="T2954" i="7"/>
  <c r="L2954" i="7"/>
  <c r="M2954" i="7" s="1"/>
  <c r="I2954" i="7"/>
  <c r="J2954" i="7" s="1"/>
  <c r="AR2953" i="7"/>
  <c r="AQ2953" i="7"/>
  <c r="AP2953" i="7"/>
  <c r="AO2953" i="7"/>
  <c r="AN2953" i="7"/>
  <c r="AM2953" i="7"/>
  <c r="AL2953" i="7"/>
  <c r="AK2953" i="7"/>
  <c r="AJ2953" i="7"/>
  <c r="AI2953" i="7"/>
  <c r="AH2953" i="7"/>
  <c r="AG2953" i="7"/>
  <c r="T2953" i="7"/>
  <c r="L2953" i="7"/>
  <c r="I2953" i="7"/>
  <c r="J2953" i="7" s="1"/>
  <c r="AR2952" i="7"/>
  <c r="AQ2952" i="7"/>
  <c r="AP2952" i="7"/>
  <c r="AO2952" i="7"/>
  <c r="AN2952" i="7"/>
  <c r="AM2952" i="7"/>
  <c r="AL2952" i="7"/>
  <c r="AK2952" i="7"/>
  <c r="AJ2952" i="7"/>
  <c r="AI2952" i="7"/>
  <c r="AH2952" i="7"/>
  <c r="AG2952" i="7"/>
  <c r="T2952" i="7"/>
  <c r="L2952" i="7"/>
  <c r="N2952" i="7" s="1"/>
  <c r="I2952" i="7"/>
  <c r="J2952" i="7" s="1"/>
  <c r="AR2951" i="7"/>
  <c r="AQ2951" i="7"/>
  <c r="AP2951" i="7"/>
  <c r="AO2951" i="7"/>
  <c r="AN2951" i="7"/>
  <c r="AM2951" i="7"/>
  <c r="AL2951" i="7"/>
  <c r="AK2951" i="7"/>
  <c r="AJ2951" i="7"/>
  <c r="AI2951" i="7"/>
  <c r="AH2951" i="7"/>
  <c r="AG2951" i="7"/>
  <c r="T2951" i="7"/>
  <c r="L2951" i="7"/>
  <c r="N2951" i="7" s="1"/>
  <c r="I2951" i="7"/>
  <c r="J2951" i="7" s="1"/>
  <c r="AR2950" i="7"/>
  <c r="AQ2950" i="7"/>
  <c r="AP2950" i="7"/>
  <c r="AO2950" i="7"/>
  <c r="AN2950" i="7"/>
  <c r="AM2950" i="7"/>
  <c r="AL2950" i="7"/>
  <c r="AK2950" i="7"/>
  <c r="AJ2950" i="7"/>
  <c r="AI2950" i="7"/>
  <c r="AH2950" i="7"/>
  <c r="AG2950" i="7"/>
  <c r="T2950" i="7"/>
  <c r="L2950" i="7"/>
  <c r="N2950" i="7" s="1"/>
  <c r="I2950" i="7"/>
  <c r="J2950" i="7" s="1"/>
  <c r="AR2949" i="7"/>
  <c r="AQ2949" i="7"/>
  <c r="AP2949" i="7"/>
  <c r="AO2949" i="7"/>
  <c r="AN2949" i="7"/>
  <c r="AM2949" i="7"/>
  <c r="AL2949" i="7"/>
  <c r="AK2949" i="7"/>
  <c r="AJ2949" i="7"/>
  <c r="AI2949" i="7"/>
  <c r="AH2949" i="7"/>
  <c r="AG2949" i="7"/>
  <c r="T2949" i="7"/>
  <c r="L2949" i="7"/>
  <c r="N2949" i="7" s="1"/>
  <c r="I2949" i="7"/>
  <c r="J2949" i="7" s="1"/>
  <c r="AR2948" i="7"/>
  <c r="AQ2948" i="7"/>
  <c r="AP2948" i="7"/>
  <c r="AO2948" i="7"/>
  <c r="AN2948" i="7"/>
  <c r="AM2948" i="7"/>
  <c r="AL2948" i="7"/>
  <c r="AK2948" i="7"/>
  <c r="AJ2948" i="7"/>
  <c r="AI2948" i="7"/>
  <c r="AH2948" i="7"/>
  <c r="AG2948" i="7"/>
  <c r="T2948" i="7"/>
  <c r="L2948" i="7"/>
  <c r="N2948" i="7" s="1"/>
  <c r="I2948" i="7"/>
  <c r="J2948" i="7" s="1"/>
  <c r="AR2947" i="7"/>
  <c r="AQ2947" i="7"/>
  <c r="AP2947" i="7"/>
  <c r="AO2947" i="7"/>
  <c r="AN2947" i="7"/>
  <c r="AM2947" i="7"/>
  <c r="AL2947" i="7"/>
  <c r="AK2947" i="7"/>
  <c r="AJ2947" i="7"/>
  <c r="AI2947" i="7"/>
  <c r="AH2947" i="7"/>
  <c r="AG2947" i="7"/>
  <c r="T2947" i="7"/>
  <c r="L2947" i="7"/>
  <c r="I2947" i="7"/>
  <c r="J2947" i="7" s="1"/>
  <c r="AR2946" i="7"/>
  <c r="AQ2946" i="7"/>
  <c r="AP2946" i="7"/>
  <c r="AO2946" i="7"/>
  <c r="AN2946" i="7"/>
  <c r="AM2946" i="7"/>
  <c r="AL2946" i="7"/>
  <c r="AK2946" i="7"/>
  <c r="AJ2946" i="7"/>
  <c r="AI2946" i="7"/>
  <c r="AH2946" i="7"/>
  <c r="AG2946" i="7"/>
  <c r="T2946" i="7"/>
  <c r="L2946" i="7"/>
  <c r="N2946" i="7" s="1"/>
  <c r="I2946" i="7"/>
  <c r="J2946" i="7" s="1"/>
  <c r="AR2945" i="7"/>
  <c r="AQ2945" i="7"/>
  <c r="AP2945" i="7"/>
  <c r="AO2945" i="7"/>
  <c r="AN2945" i="7"/>
  <c r="AM2945" i="7"/>
  <c r="AL2945" i="7"/>
  <c r="AK2945" i="7"/>
  <c r="AJ2945" i="7"/>
  <c r="AI2945" i="7"/>
  <c r="AH2945" i="7"/>
  <c r="AG2945" i="7"/>
  <c r="T2945" i="7"/>
  <c r="L2945" i="7"/>
  <c r="M2945" i="7" s="1"/>
  <c r="I2945" i="7"/>
  <c r="J2945" i="7" s="1"/>
  <c r="AR2944" i="7"/>
  <c r="AQ2944" i="7"/>
  <c r="AP2944" i="7"/>
  <c r="AO2944" i="7"/>
  <c r="AN2944" i="7"/>
  <c r="AM2944" i="7"/>
  <c r="AL2944" i="7"/>
  <c r="AK2944" i="7"/>
  <c r="AJ2944" i="7"/>
  <c r="AI2944" i="7"/>
  <c r="AH2944" i="7"/>
  <c r="AG2944" i="7"/>
  <c r="T2944" i="7"/>
  <c r="L2944" i="7"/>
  <c r="I2944" i="7"/>
  <c r="J2944" i="7" s="1"/>
  <c r="AR2943" i="7"/>
  <c r="AQ2943" i="7"/>
  <c r="AP2943" i="7"/>
  <c r="AO2943" i="7"/>
  <c r="AN2943" i="7"/>
  <c r="AM2943" i="7"/>
  <c r="AL2943" i="7"/>
  <c r="AK2943" i="7"/>
  <c r="AJ2943" i="7"/>
  <c r="AI2943" i="7"/>
  <c r="AH2943" i="7"/>
  <c r="AG2943" i="7"/>
  <c r="T2943" i="7"/>
  <c r="L2943" i="7"/>
  <c r="N2943" i="7" s="1"/>
  <c r="I2943" i="7"/>
  <c r="J2943" i="7" s="1"/>
  <c r="AR2942" i="7"/>
  <c r="AQ2942" i="7"/>
  <c r="AP2942" i="7"/>
  <c r="AO2942" i="7"/>
  <c r="AN2942" i="7"/>
  <c r="AM2942" i="7"/>
  <c r="AL2942" i="7"/>
  <c r="AK2942" i="7"/>
  <c r="AJ2942" i="7"/>
  <c r="AI2942" i="7"/>
  <c r="AH2942" i="7"/>
  <c r="AG2942" i="7"/>
  <c r="T2942" i="7"/>
  <c r="L2942" i="7"/>
  <c r="N2942" i="7" s="1"/>
  <c r="I2942" i="7"/>
  <c r="J2942" i="7" s="1"/>
  <c r="AR2941" i="7"/>
  <c r="AQ2941" i="7"/>
  <c r="AP2941" i="7"/>
  <c r="AO2941" i="7"/>
  <c r="AN2941" i="7"/>
  <c r="AM2941" i="7"/>
  <c r="AL2941" i="7"/>
  <c r="AK2941" i="7"/>
  <c r="AJ2941" i="7"/>
  <c r="AI2941" i="7"/>
  <c r="AH2941" i="7"/>
  <c r="AG2941" i="7"/>
  <c r="T2941" i="7"/>
  <c r="L2941" i="7"/>
  <c r="N2941" i="7" s="1"/>
  <c r="I2941" i="7"/>
  <c r="J2941" i="7" s="1"/>
  <c r="AR2940" i="7"/>
  <c r="AQ2940" i="7"/>
  <c r="AP2940" i="7"/>
  <c r="AO2940" i="7"/>
  <c r="AN2940" i="7"/>
  <c r="AM2940" i="7"/>
  <c r="AL2940" i="7"/>
  <c r="AK2940" i="7"/>
  <c r="AJ2940" i="7"/>
  <c r="AI2940" i="7"/>
  <c r="AH2940" i="7"/>
  <c r="AG2940" i="7"/>
  <c r="T2940" i="7"/>
  <c r="L2940" i="7"/>
  <c r="N2940" i="7" s="1"/>
  <c r="I2940" i="7"/>
  <c r="J2940" i="7" s="1"/>
  <c r="AR2939" i="7"/>
  <c r="AQ2939" i="7"/>
  <c r="AP2939" i="7"/>
  <c r="AO2939" i="7"/>
  <c r="AN2939" i="7"/>
  <c r="AM2939" i="7"/>
  <c r="AL2939" i="7"/>
  <c r="AK2939" i="7"/>
  <c r="AJ2939" i="7"/>
  <c r="AI2939" i="7"/>
  <c r="AH2939" i="7"/>
  <c r="AG2939" i="7"/>
  <c r="T2939" i="7"/>
  <c r="L2939" i="7"/>
  <c r="M2939" i="7" s="1"/>
  <c r="I2939" i="7"/>
  <c r="J2939" i="7" s="1"/>
  <c r="AR2938" i="7"/>
  <c r="AQ2938" i="7"/>
  <c r="AP2938" i="7"/>
  <c r="AO2938" i="7"/>
  <c r="AN2938" i="7"/>
  <c r="AM2938" i="7"/>
  <c r="AL2938" i="7"/>
  <c r="AK2938" i="7"/>
  <c r="AJ2938" i="7"/>
  <c r="AI2938" i="7"/>
  <c r="AH2938" i="7"/>
  <c r="AG2938" i="7"/>
  <c r="T2938" i="7"/>
  <c r="L2938" i="7"/>
  <c r="M2938" i="7" s="1"/>
  <c r="I2938" i="7"/>
  <c r="J2938" i="7" s="1"/>
  <c r="AR2937" i="7"/>
  <c r="AQ2937" i="7"/>
  <c r="AP2937" i="7"/>
  <c r="AO2937" i="7"/>
  <c r="AN2937" i="7"/>
  <c r="AM2937" i="7"/>
  <c r="AL2937" i="7"/>
  <c r="AK2937" i="7"/>
  <c r="AJ2937" i="7"/>
  <c r="AI2937" i="7"/>
  <c r="AH2937" i="7"/>
  <c r="AG2937" i="7"/>
  <c r="T2937" i="7"/>
  <c r="L2937" i="7"/>
  <c r="M2937" i="7" s="1"/>
  <c r="I2937" i="7"/>
  <c r="J2937" i="7" s="1"/>
  <c r="AR2936" i="7"/>
  <c r="AQ2936" i="7"/>
  <c r="AP2936" i="7"/>
  <c r="AO2936" i="7"/>
  <c r="AN2936" i="7"/>
  <c r="AM2936" i="7"/>
  <c r="AL2936" i="7"/>
  <c r="AK2936" i="7"/>
  <c r="AJ2936" i="7"/>
  <c r="AI2936" i="7"/>
  <c r="AH2936" i="7"/>
  <c r="AG2936" i="7"/>
  <c r="T2936" i="7"/>
  <c r="L2936" i="7"/>
  <c r="M2936" i="7" s="1"/>
  <c r="I2936" i="7"/>
  <c r="J2936" i="7" s="1"/>
  <c r="AR2935" i="7"/>
  <c r="AQ2935" i="7"/>
  <c r="AP2935" i="7"/>
  <c r="AO2935" i="7"/>
  <c r="AN2935" i="7"/>
  <c r="AM2935" i="7"/>
  <c r="AL2935" i="7"/>
  <c r="AK2935" i="7"/>
  <c r="AJ2935" i="7"/>
  <c r="AI2935" i="7"/>
  <c r="AH2935" i="7"/>
  <c r="AG2935" i="7"/>
  <c r="T2935" i="7"/>
  <c r="L2935" i="7"/>
  <c r="N2935" i="7" s="1"/>
  <c r="I2935" i="7"/>
  <c r="J2935" i="7" s="1"/>
  <c r="AR2934" i="7"/>
  <c r="AQ2934" i="7"/>
  <c r="AP2934" i="7"/>
  <c r="AO2934" i="7"/>
  <c r="AN2934" i="7"/>
  <c r="AM2934" i="7"/>
  <c r="AL2934" i="7"/>
  <c r="AK2934" i="7"/>
  <c r="AJ2934" i="7"/>
  <c r="AI2934" i="7"/>
  <c r="AH2934" i="7"/>
  <c r="AG2934" i="7"/>
  <c r="T2934" i="7"/>
  <c r="L2934" i="7"/>
  <c r="N2934" i="7" s="1"/>
  <c r="I2934" i="7"/>
  <c r="J2934" i="7" s="1"/>
  <c r="AR2933" i="7"/>
  <c r="AQ2933" i="7"/>
  <c r="AP2933" i="7"/>
  <c r="AO2933" i="7"/>
  <c r="AN2933" i="7"/>
  <c r="AM2933" i="7"/>
  <c r="AL2933" i="7"/>
  <c r="AK2933" i="7"/>
  <c r="AJ2933" i="7"/>
  <c r="AI2933" i="7"/>
  <c r="AH2933" i="7"/>
  <c r="AG2933" i="7"/>
  <c r="T2933" i="7"/>
  <c r="L2933" i="7"/>
  <c r="I2933" i="7"/>
  <c r="J2933" i="7" s="1"/>
  <c r="AR2932" i="7"/>
  <c r="AQ2932" i="7"/>
  <c r="AP2932" i="7"/>
  <c r="AO2932" i="7"/>
  <c r="AN2932" i="7"/>
  <c r="AM2932" i="7"/>
  <c r="AL2932" i="7"/>
  <c r="AK2932" i="7"/>
  <c r="AJ2932" i="7"/>
  <c r="AI2932" i="7"/>
  <c r="AH2932" i="7"/>
  <c r="AG2932" i="7"/>
  <c r="T2932" i="7"/>
  <c r="L2932" i="7"/>
  <c r="N2932" i="7" s="1"/>
  <c r="I2932" i="7"/>
  <c r="J2932" i="7" s="1"/>
  <c r="AR2931" i="7"/>
  <c r="AQ2931" i="7"/>
  <c r="AP2931" i="7"/>
  <c r="AO2931" i="7"/>
  <c r="AN2931" i="7"/>
  <c r="AM2931" i="7"/>
  <c r="AL2931" i="7"/>
  <c r="AK2931" i="7"/>
  <c r="AJ2931" i="7"/>
  <c r="AI2931" i="7"/>
  <c r="AH2931" i="7"/>
  <c r="AG2931" i="7"/>
  <c r="T2931" i="7"/>
  <c r="L2931" i="7"/>
  <c r="I2931" i="7"/>
  <c r="J2931" i="7" s="1"/>
  <c r="AR2930" i="7"/>
  <c r="AQ2930" i="7"/>
  <c r="AP2930" i="7"/>
  <c r="AO2930" i="7"/>
  <c r="AN2930" i="7"/>
  <c r="AM2930" i="7"/>
  <c r="AL2930" i="7"/>
  <c r="AK2930" i="7"/>
  <c r="AJ2930" i="7"/>
  <c r="AI2930" i="7"/>
  <c r="AH2930" i="7"/>
  <c r="AG2930" i="7"/>
  <c r="T2930" i="7"/>
  <c r="L2930" i="7"/>
  <c r="M2930" i="7" s="1"/>
  <c r="I2930" i="7"/>
  <c r="J2930" i="7" s="1"/>
  <c r="AR2929" i="7"/>
  <c r="AQ2929" i="7"/>
  <c r="AP2929" i="7"/>
  <c r="AO2929" i="7"/>
  <c r="AN2929" i="7"/>
  <c r="AM2929" i="7"/>
  <c r="AL2929" i="7"/>
  <c r="AK2929" i="7"/>
  <c r="AJ2929" i="7"/>
  <c r="AI2929" i="7"/>
  <c r="AH2929" i="7"/>
  <c r="AG2929" i="7"/>
  <c r="T2929" i="7"/>
  <c r="L2929" i="7"/>
  <c r="N2929" i="7" s="1"/>
  <c r="I2929" i="7"/>
  <c r="J2929" i="7" s="1"/>
  <c r="AR2928" i="7"/>
  <c r="AQ2928" i="7"/>
  <c r="AP2928" i="7"/>
  <c r="AO2928" i="7"/>
  <c r="AN2928" i="7"/>
  <c r="AM2928" i="7"/>
  <c r="AL2928" i="7"/>
  <c r="AK2928" i="7"/>
  <c r="AJ2928" i="7"/>
  <c r="AI2928" i="7"/>
  <c r="AH2928" i="7"/>
  <c r="AG2928" i="7"/>
  <c r="T2928" i="7"/>
  <c r="L2928" i="7"/>
  <c r="I2928" i="7"/>
  <c r="J2928" i="7" s="1"/>
  <c r="AR2927" i="7"/>
  <c r="AQ2927" i="7"/>
  <c r="AP2927" i="7"/>
  <c r="AO2927" i="7"/>
  <c r="AN2927" i="7"/>
  <c r="AM2927" i="7"/>
  <c r="AL2927" i="7"/>
  <c r="AK2927" i="7"/>
  <c r="AJ2927" i="7"/>
  <c r="AI2927" i="7"/>
  <c r="AH2927" i="7"/>
  <c r="AG2927" i="7"/>
  <c r="T2927" i="7"/>
  <c r="L2927" i="7"/>
  <c r="M2927" i="7" s="1"/>
  <c r="I2927" i="7"/>
  <c r="J2927" i="7" s="1"/>
  <c r="AR2926" i="7"/>
  <c r="AQ2926" i="7"/>
  <c r="AP2926" i="7"/>
  <c r="AO2926" i="7"/>
  <c r="AN2926" i="7"/>
  <c r="AM2926" i="7"/>
  <c r="AL2926" i="7"/>
  <c r="AK2926" i="7"/>
  <c r="AJ2926" i="7"/>
  <c r="AI2926" i="7"/>
  <c r="AH2926" i="7"/>
  <c r="AG2926" i="7"/>
  <c r="T2926" i="7"/>
  <c r="L2926" i="7"/>
  <c r="N2926" i="7" s="1"/>
  <c r="I2926" i="7"/>
  <c r="J2926" i="7" s="1"/>
  <c r="AR2925" i="7"/>
  <c r="AQ2925" i="7"/>
  <c r="AP2925" i="7"/>
  <c r="AO2925" i="7"/>
  <c r="AN2925" i="7"/>
  <c r="AM2925" i="7"/>
  <c r="AL2925" i="7"/>
  <c r="AK2925" i="7"/>
  <c r="AJ2925" i="7"/>
  <c r="AI2925" i="7"/>
  <c r="AH2925" i="7"/>
  <c r="AG2925" i="7"/>
  <c r="T2925" i="7"/>
  <c r="L2925" i="7"/>
  <c r="N2925" i="7" s="1"/>
  <c r="I2925" i="7"/>
  <c r="J2925" i="7" s="1"/>
  <c r="AR2924" i="7"/>
  <c r="AQ2924" i="7"/>
  <c r="AP2924" i="7"/>
  <c r="AO2924" i="7"/>
  <c r="AN2924" i="7"/>
  <c r="AM2924" i="7"/>
  <c r="AL2924" i="7"/>
  <c r="AK2924" i="7"/>
  <c r="AJ2924" i="7"/>
  <c r="AI2924" i="7"/>
  <c r="AH2924" i="7"/>
  <c r="AG2924" i="7"/>
  <c r="T2924" i="7"/>
  <c r="L2924" i="7"/>
  <c r="N2924" i="7" s="1"/>
  <c r="I2924" i="7"/>
  <c r="J2924" i="7" s="1"/>
  <c r="AR2923" i="7"/>
  <c r="AQ2923" i="7"/>
  <c r="AP2923" i="7"/>
  <c r="AO2923" i="7"/>
  <c r="AN2923" i="7"/>
  <c r="AM2923" i="7"/>
  <c r="AL2923" i="7"/>
  <c r="AK2923" i="7"/>
  <c r="AJ2923" i="7"/>
  <c r="AI2923" i="7"/>
  <c r="AH2923" i="7"/>
  <c r="AG2923" i="7"/>
  <c r="T2923" i="7"/>
  <c r="L2923" i="7"/>
  <c r="M2923" i="7" s="1"/>
  <c r="I2923" i="7"/>
  <c r="J2923" i="7" s="1"/>
  <c r="AR2922" i="7"/>
  <c r="AQ2922" i="7"/>
  <c r="AP2922" i="7"/>
  <c r="AO2922" i="7"/>
  <c r="AN2922" i="7"/>
  <c r="AM2922" i="7"/>
  <c r="AL2922" i="7"/>
  <c r="AK2922" i="7"/>
  <c r="AJ2922" i="7"/>
  <c r="AI2922" i="7"/>
  <c r="AH2922" i="7"/>
  <c r="AG2922" i="7"/>
  <c r="T2922" i="7"/>
  <c r="L2922" i="7"/>
  <c r="M2922" i="7" s="1"/>
  <c r="I2922" i="7"/>
  <c r="J2922" i="7" s="1"/>
  <c r="AR2921" i="7"/>
  <c r="AQ2921" i="7"/>
  <c r="AP2921" i="7"/>
  <c r="AO2921" i="7"/>
  <c r="AN2921" i="7"/>
  <c r="AM2921" i="7"/>
  <c r="AL2921" i="7"/>
  <c r="AK2921" i="7"/>
  <c r="AJ2921" i="7"/>
  <c r="AI2921" i="7"/>
  <c r="AH2921" i="7"/>
  <c r="AG2921" i="7"/>
  <c r="T2921" i="7"/>
  <c r="L2921" i="7"/>
  <c r="N2921" i="7" s="1"/>
  <c r="I2921" i="7"/>
  <c r="J2921" i="7" s="1"/>
  <c r="AR2920" i="7"/>
  <c r="AQ2920" i="7"/>
  <c r="AP2920" i="7"/>
  <c r="AO2920" i="7"/>
  <c r="AN2920" i="7"/>
  <c r="AM2920" i="7"/>
  <c r="AL2920" i="7"/>
  <c r="AK2920" i="7"/>
  <c r="AJ2920" i="7"/>
  <c r="AI2920" i="7"/>
  <c r="AH2920" i="7"/>
  <c r="AG2920" i="7"/>
  <c r="T2920" i="7"/>
  <c r="L2920" i="7"/>
  <c r="M2920" i="7" s="1"/>
  <c r="I2920" i="7"/>
  <c r="J2920" i="7" s="1"/>
  <c r="AR2919" i="7"/>
  <c r="AQ2919" i="7"/>
  <c r="AP2919" i="7"/>
  <c r="AO2919" i="7"/>
  <c r="AN2919" i="7"/>
  <c r="AM2919" i="7"/>
  <c r="AL2919" i="7"/>
  <c r="AK2919" i="7"/>
  <c r="AJ2919" i="7"/>
  <c r="AI2919" i="7"/>
  <c r="AH2919" i="7"/>
  <c r="AG2919" i="7"/>
  <c r="T2919" i="7"/>
  <c r="L2919" i="7"/>
  <c r="N2919" i="7" s="1"/>
  <c r="I2919" i="7"/>
  <c r="J2919" i="7" s="1"/>
  <c r="AR2918" i="7"/>
  <c r="AQ2918" i="7"/>
  <c r="AP2918" i="7"/>
  <c r="AO2918" i="7"/>
  <c r="AN2918" i="7"/>
  <c r="AM2918" i="7"/>
  <c r="AL2918" i="7"/>
  <c r="AK2918" i="7"/>
  <c r="AJ2918" i="7"/>
  <c r="AI2918" i="7"/>
  <c r="AH2918" i="7"/>
  <c r="AG2918" i="7"/>
  <c r="T2918" i="7"/>
  <c r="L2918" i="7"/>
  <c r="N2918" i="7" s="1"/>
  <c r="I2918" i="7"/>
  <c r="J2918" i="7" s="1"/>
  <c r="AR2917" i="7"/>
  <c r="AQ2917" i="7"/>
  <c r="AP2917" i="7"/>
  <c r="AO2917" i="7"/>
  <c r="AN2917" i="7"/>
  <c r="AM2917" i="7"/>
  <c r="AL2917" i="7"/>
  <c r="AK2917" i="7"/>
  <c r="AJ2917" i="7"/>
  <c r="AI2917" i="7"/>
  <c r="AH2917" i="7"/>
  <c r="AG2917" i="7"/>
  <c r="T2917" i="7"/>
  <c r="L2917" i="7"/>
  <c r="I2917" i="7"/>
  <c r="J2917" i="7" s="1"/>
  <c r="AR2916" i="7"/>
  <c r="AQ2916" i="7"/>
  <c r="AP2916" i="7"/>
  <c r="AO2916" i="7"/>
  <c r="AN2916" i="7"/>
  <c r="AM2916" i="7"/>
  <c r="AL2916" i="7"/>
  <c r="AK2916" i="7"/>
  <c r="AJ2916" i="7"/>
  <c r="AI2916" i="7"/>
  <c r="AH2916" i="7"/>
  <c r="AG2916" i="7"/>
  <c r="T2916" i="7"/>
  <c r="L2916" i="7"/>
  <c r="I2916" i="7"/>
  <c r="J2916" i="7" s="1"/>
  <c r="AR2915" i="7"/>
  <c r="AQ2915" i="7"/>
  <c r="AP2915" i="7"/>
  <c r="AO2915" i="7"/>
  <c r="AN2915" i="7"/>
  <c r="AM2915" i="7"/>
  <c r="AL2915" i="7"/>
  <c r="AK2915" i="7"/>
  <c r="AJ2915" i="7"/>
  <c r="AI2915" i="7"/>
  <c r="AH2915" i="7"/>
  <c r="AG2915" i="7"/>
  <c r="T2915" i="7"/>
  <c r="L2915" i="7"/>
  <c r="M2915" i="7" s="1"/>
  <c r="I2915" i="7"/>
  <c r="J2915" i="7" s="1"/>
  <c r="AR2914" i="7"/>
  <c r="AQ2914" i="7"/>
  <c r="AP2914" i="7"/>
  <c r="AO2914" i="7"/>
  <c r="AN2914" i="7"/>
  <c r="AM2914" i="7"/>
  <c r="AL2914" i="7"/>
  <c r="AK2914" i="7"/>
  <c r="AJ2914" i="7"/>
  <c r="AI2914" i="7"/>
  <c r="AH2914" i="7"/>
  <c r="AG2914" i="7"/>
  <c r="T2914" i="7"/>
  <c r="L2914" i="7"/>
  <c r="N2914" i="7" s="1"/>
  <c r="I2914" i="7"/>
  <c r="J2914" i="7" s="1"/>
  <c r="AR2913" i="7"/>
  <c r="AQ2913" i="7"/>
  <c r="AP2913" i="7"/>
  <c r="AO2913" i="7"/>
  <c r="AN2913" i="7"/>
  <c r="AM2913" i="7"/>
  <c r="AL2913" i="7"/>
  <c r="AK2913" i="7"/>
  <c r="AJ2913" i="7"/>
  <c r="AI2913" i="7"/>
  <c r="AH2913" i="7"/>
  <c r="AG2913" i="7"/>
  <c r="T2913" i="7"/>
  <c r="L2913" i="7"/>
  <c r="N2913" i="7" s="1"/>
  <c r="I2913" i="7"/>
  <c r="J2913" i="7" s="1"/>
  <c r="AR2912" i="7"/>
  <c r="AQ2912" i="7"/>
  <c r="AP2912" i="7"/>
  <c r="AO2912" i="7"/>
  <c r="AN2912" i="7"/>
  <c r="AM2912" i="7"/>
  <c r="AL2912" i="7"/>
  <c r="AK2912" i="7"/>
  <c r="AJ2912" i="7"/>
  <c r="AI2912" i="7"/>
  <c r="AH2912" i="7"/>
  <c r="AG2912" i="7"/>
  <c r="T2912" i="7"/>
  <c r="L2912" i="7"/>
  <c r="M2912" i="7" s="1"/>
  <c r="I2912" i="7"/>
  <c r="J2912" i="7" s="1"/>
  <c r="AR2911" i="7"/>
  <c r="AQ2911" i="7"/>
  <c r="AP2911" i="7"/>
  <c r="AO2911" i="7"/>
  <c r="AN2911" i="7"/>
  <c r="AM2911" i="7"/>
  <c r="AL2911" i="7"/>
  <c r="AK2911" i="7"/>
  <c r="AJ2911" i="7"/>
  <c r="AI2911" i="7"/>
  <c r="AH2911" i="7"/>
  <c r="AG2911" i="7"/>
  <c r="T2911" i="7"/>
  <c r="L2911" i="7"/>
  <c r="N2911" i="7" s="1"/>
  <c r="I2911" i="7"/>
  <c r="J2911" i="7" s="1"/>
  <c r="AR2910" i="7"/>
  <c r="AQ2910" i="7"/>
  <c r="AP2910" i="7"/>
  <c r="AO2910" i="7"/>
  <c r="AN2910" i="7"/>
  <c r="AM2910" i="7"/>
  <c r="AL2910" i="7"/>
  <c r="AK2910" i="7"/>
  <c r="AJ2910" i="7"/>
  <c r="AI2910" i="7"/>
  <c r="AH2910" i="7"/>
  <c r="AG2910" i="7"/>
  <c r="T2910" i="7"/>
  <c r="L2910" i="7"/>
  <c r="I2910" i="7"/>
  <c r="J2910" i="7" s="1"/>
  <c r="AR2909" i="7"/>
  <c r="AQ2909" i="7"/>
  <c r="AP2909" i="7"/>
  <c r="AO2909" i="7"/>
  <c r="AN2909" i="7"/>
  <c r="AM2909" i="7"/>
  <c r="AL2909" i="7"/>
  <c r="AK2909" i="7"/>
  <c r="AJ2909" i="7"/>
  <c r="AI2909" i="7"/>
  <c r="AH2909" i="7"/>
  <c r="AG2909" i="7"/>
  <c r="T2909" i="7"/>
  <c r="L2909" i="7"/>
  <c r="N2909" i="7" s="1"/>
  <c r="I2909" i="7"/>
  <c r="J2909" i="7" s="1"/>
  <c r="AR2908" i="7"/>
  <c r="AQ2908" i="7"/>
  <c r="AP2908" i="7"/>
  <c r="AO2908" i="7"/>
  <c r="AN2908" i="7"/>
  <c r="AM2908" i="7"/>
  <c r="AL2908" i="7"/>
  <c r="AK2908" i="7"/>
  <c r="AJ2908" i="7"/>
  <c r="AI2908" i="7"/>
  <c r="AH2908" i="7"/>
  <c r="AG2908" i="7"/>
  <c r="T2908" i="7"/>
  <c r="L2908" i="7"/>
  <c r="N2908" i="7" s="1"/>
  <c r="I2908" i="7"/>
  <c r="J2908" i="7" s="1"/>
  <c r="AR2907" i="7"/>
  <c r="AQ2907" i="7"/>
  <c r="AP2907" i="7"/>
  <c r="AO2907" i="7"/>
  <c r="AN2907" i="7"/>
  <c r="AM2907" i="7"/>
  <c r="AL2907" i="7"/>
  <c r="AK2907" i="7"/>
  <c r="AJ2907" i="7"/>
  <c r="AI2907" i="7"/>
  <c r="AH2907" i="7"/>
  <c r="AG2907" i="7"/>
  <c r="T2907" i="7"/>
  <c r="L2907" i="7"/>
  <c r="N2907" i="7" s="1"/>
  <c r="I2907" i="7"/>
  <c r="J2907" i="7" s="1"/>
  <c r="AR2906" i="7"/>
  <c r="AQ2906" i="7"/>
  <c r="AP2906" i="7"/>
  <c r="AO2906" i="7"/>
  <c r="AN2906" i="7"/>
  <c r="AM2906" i="7"/>
  <c r="AL2906" i="7"/>
  <c r="AK2906" i="7"/>
  <c r="AJ2906" i="7"/>
  <c r="AI2906" i="7"/>
  <c r="AH2906" i="7"/>
  <c r="AG2906" i="7"/>
  <c r="T2906" i="7"/>
  <c r="L2906" i="7"/>
  <c r="M2906" i="7" s="1"/>
  <c r="I2906" i="7"/>
  <c r="J2906" i="7" s="1"/>
  <c r="AR2905" i="7"/>
  <c r="AQ2905" i="7"/>
  <c r="AP2905" i="7"/>
  <c r="AO2905" i="7"/>
  <c r="AN2905" i="7"/>
  <c r="AM2905" i="7"/>
  <c r="AL2905" i="7"/>
  <c r="AK2905" i="7"/>
  <c r="AJ2905" i="7"/>
  <c r="AI2905" i="7"/>
  <c r="AH2905" i="7"/>
  <c r="AG2905" i="7"/>
  <c r="T2905" i="7"/>
  <c r="H2914" i="5"/>
  <c r="L2905" i="7"/>
  <c r="M2905" i="7" s="1"/>
  <c r="I2905" i="7"/>
  <c r="J2905" i="7" s="1"/>
  <c r="AR2904" i="7"/>
  <c r="AQ2904" i="7"/>
  <c r="AP2904" i="7"/>
  <c r="AO2904" i="7"/>
  <c r="AN2904" i="7"/>
  <c r="AM2904" i="7"/>
  <c r="AL2904" i="7"/>
  <c r="AK2904" i="7"/>
  <c r="AJ2904" i="7"/>
  <c r="AI2904" i="7"/>
  <c r="AH2904" i="7"/>
  <c r="AG2904" i="7"/>
  <c r="T2904" i="7"/>
  <c r="L2904" i="7"/>
  <c r="M2904" i="7" s="1"/>
  <c r="I2904" i="7"/>
  <c r="J2904" i="7" s="1"/>
  <c r="AR2903" i="7"/>
  <c r="AQ2903" i="7"/>
  <c r="AP2903" i="7"/>
  <c r="AO2903" i="7"/>
  <c r="AN2903" i="7"/>
  <c r="AM2903" i="7"/>
  <c r="AL2903" i="7"/>
  <c r="AK2903" i="7"/>
  <c r="AJ2903" i="7"/>
  <c r="AI2903" i="7"/>
  <c r="AH2903" i="7"/>
  <c r="AG2903" i="7"/>
  <c r="T2903" i="7"/>
  <c r="L2903" i="7"/>
  <c r="I2903" i="7"/>
  <c r="J2903" i="7" s="1"/>
  <c r="AR2902" i="7"/>
  <c r="AQ2902" i="7"/>
  <c r="AP2902" i="7"/>
  <c r="AO2902" i="7"/>
  <c r="AN2902" i="7"/>
  <c r="AM2902" i="7"/>
  <c r="AL2902" i="7"/>
  <c r="AK2902" i="7"/>
  <c r="AJ2902" i="7"/>
  <c r="AI2902" i="7"/>
  <c r="AH2902" i="7"/>
  <c r="AG2902" i="7"/>
  <c r="T2902" i="7"/>
  <c r="L2902" i="7"/>
  <c r="N2902" i="7" s="1"/>
  <c r="I2902" i="7"/>
  <c r="J2902" i="7" s="1"/>
  <c r="AR2901" i="7"/>
  <c r="AQ2901" i="7"/>
  <c r="AP2901" i="7"/>
  <c r="AO2901" i="7"/>
  <c r="AN2901" i="7"/>
  <c r="AM2901" i="7"/>
  <c r="AL2901" i="7"/>
  <c r="AK2901" i="7"/>
  <c r="AJ2901" i="7"/>
  <c r="AI2901" i="7"/>
  <c r="AH2901" i="7"/>
  <c r="AG2901" i="7"/>
  <c r="T2901" i="7"/>
  <c r="L2901" i="7"/>
  <c r="M2901" i="7" s="1"/>
  <c r="I2901" i="7"/>
  <c r="J2901" i="7" s="1"/>
  <c r="AR2900" i="7"/>
  <c r="AQ2900" i="7"/>
  <c r="AP2900" i="7"/>
  <c r="AO2900" i="7"/>
  <c r="AN2900" i="7"/>
  <c r="AM2900" i="7"/>
  <c r="AL2900" i="7"/>
  <c r="AK2900" i="7"/>
  <c r="AJ2900" i="7"/>
  <c r="AI2900" i="7"/>
  <c r="AH2900" i="7"/>
  <c r="AG2900" i="7"/>
  <c r="T2900" i="7"/>
  <c r="L2900" i="7"/>
  <c r="N2900" i="7" s="1"/>
  <c r="I2900" i="7"/>
  <c r="J2900" i="7" s="1"/>
  <c r="AR2899" i="7"/>
  <c r="AQ2899" i="7"/>
  <c r="AP2899" i="7"/>
  <c r="AO2899" i="7"/>
  <c r="AN2899" i="7"/>
  <c r="AM2899" i="7"/>
  <c r="AL2899" i="7"/>
  <c r="AK2899" i="7"/>
  <c r="AJ2899" i="7"/>
  <c r="AI2899" i="7"/>
  <c r="AH2899" i="7"/>
  <c r="AG2899" i="7"/>
  <c r="T2899" i="7"/>
  <c r="L2899" i="7"/>
  <c r="M2899" i="7" s="1"/>
  <c r="I2899" i="7"/>
  <c r="J2899" i="7" s="1"/>
  <c r="AR2898" i="7"/>
  <c r="AQ2898" i="7"/>
  <c r="AP2898" i="7"/>
  <c r="AO2898" i="7"/>
  <c r="AN2898" i="7"/>
  <c r="AM2898" i="7"/>
  <c r="AL2898" i="7"/>
  <c r="AK2898" i="7"/>
  <c r="AJ2898" i="7"/>
  <c r="AI2898" i="7"/>
  <c r="AH2898" i="7"/>
  <c r="AG2898" i="7"/>
  <c r="T2898" i="7"/>
  <c r="L2898" i="7"/>
  <c r="N2898" i="7" s="1"/>
  <c r="I2898" i="7"/>
  <c r="J2898" i="7" s="1"/>
  <c r="AR2897" i="7"/>
  <c r="AQ2897" i="7"/>
  <c r="AP2897" i="7"/>
  <c r="AO2897" i="7"/>
  <c r="AN2897" i="7"/>
  <c r="AM2897" i="7"/>
  <c r="AL2897" i="7"/>
  <c r="AK2897" i="7"/>
  <c r="AJ2897" i="7"/>
  <c r="AI2897" i="7"/>
  <c r="AH2897" i="7"/>
  <c r="AG2897" i="7"/>
  <c r="T2897" i="7"/>
  <c r="L2897" i="7"/>
  <c r="M2897" i="7" s="1"/>
  <c r="I2897" i="7"/>
  <c r="J2897" i="7" s="1"/>
  <c r="AR2896" i="7"/>
  <c r="AQ2896" i="7"/>
  <c r="AP2896" i="7"/>
  <c r="AO2896" i="7"/>
  <c r="AN2896" i="7"/>
  <c r="AM2896" i="7"/>
  <c r="AL2896" i="7"/>
  <c r="AK2896" i="7"/>
  <c r="AJ2896" i="7"/>
  <c r="AI2896" i="7"/>
  <c r="AH2896" i="7"/>
  <c r="AG2896" i="7"/>
  <c r="T2896" i="7"/>
  <c r="L2896" i="7"/>
  <c r="N2896" i="7" s="1"/>
  <c r="I2896" i="7"/>
  <c r="J2896" i="7" s="1"/>
  <c r="AR2895" i="7"/>
  <c r="AQ2895" i="7"/>
  <c r="AP2895" i="7"/>
  <c r="AO2895" i="7"/>
  <c r="AN2895" i="7"/>
  <c r="AM2895" i="7"/>
  <c r="AL2895" i="7"/>
  <c r="AK2895" i="7"/>
  <c r="AJ2895" i="7"/>
  <c r="AI2895" i="7"/>
  <c r="AH2895" i="7"/>
  <c r="AG2895" i="7"/>
  <c r="T2895" i="7"/>
  <c r="L2895" i="7"/>
  <c r="M2895" i="7" s="1"/>
  <c r="I2895" i="7"/>
  <c r="J2895" i="7" s="1"/>
  <c r="AR2894" i="7"/>
  <c r="AQ2894" i="7"/>
  <c r="AP2894" i="7"/>
  <c r="AO2894" i="7"/>
  <c r="AN2894" i="7"/>
  <c r="AM2894" i="7"/>
  <c r="AL2894" i="7"/>
  <c r="AK2894" i="7"/>
  <c r="AJ2894" i="7"/>
  <c r="AI2894" i="7"/>
  <c r="AH2894" i="7"/>
  <c r="AG2894" i="7"/>
  <c r="T2894" i="7"/>
  <c r="L2894" i="7"/>
  <c r="N2894" i="7" s="1"/>
  <c r="I2894" i="7"/>
  <c r="J2894" i="7" s="1"/>
  <c r="AR2893" i="7"/>
  <c r="AQ2893" i="7"/>
  <c r="AP2893" i="7"/>
  <c r="AO2893" i="7"/>
  <c r="AN2893" i="7"/>
  <c r="AM2893" i="7"/>
  <c r="AL2893" i="7"/>
  <c r="AK2893" i="7"/>
  <c r="AJ2893" i="7"/>
  <c r="AI2893" i="7"/>
  <c r="AH2893" i="7"/>
  <c r="AG2893" i="7"/>
  <c r="T2893" i="7"/>
  <c r="L2893" i="7"/>
  <c r="N2893" i="7" s="1"/>
  <c r="I2893" i="7"/>
  <c r="J2893" i="7" s="1"/>
  <c r="AR2892" i="7"/>
  <c r="AQ2892" i="7"/>
  <c r="AP2892" i="7"/>
  <c r="AO2892" i="7"/>
  <c r="AN2892" i="7"/>
  <c r="AM2892" i="7"/>
  <c r="AL2892" i="7"/>
  <c r="AK2892" i="7"/>
  <c r="AJ2892" i="7"/>
  <c r="AI2892" i="7"/>
  <c r="AH2892" i="7"/>
  <c r="AG2892" i="7"/>
  <c r="T2892" i="7"/>
  <c r="L2892" i="7"/>
  <c r="N2892" i="7" s="1"/>
  <c r="I2892" i="7"/>
  <c r="J2892" i="7" s="1"/>
  <c r="AR2891" i="7"/>
  <c r="AQ2891" i="7"/>
  <c r="AP2891" i="7"/>
  <c r="AO2891" i="7"/>
  <c r="AN2891" i="7"/>
  <c r="AM2891" i="7"/>
  <c r="AL2891" i="7"/>
  <c r="AK2891" i="7"/>
  <c r="AJ2891" i="7"/>
  <c r="AI2891" i="7"/>
  <c r="AH2891" i="7"/>
  <c r="AG2891" i="7"/>
  <c r="T2891" i="7"/>
  <c r="L2891" i="7"/>
  <c r="N2891" i="7" s="1"/>
  <c r="I2891" i="7"/>
  <c r="J2891" i="7" s="1"/>
  <c r="AR2890" i="7"/>
  <c r="AQ2890" i="7"/>
  <c r="AP2890" i="7"/>
  <c r="AO2890" i="7"/>
  <c r="AN2890" i="7"/>
  <c r="AM2890" i="7"/>
  <c r="AL2890" i="7"/>
  <c r="AK2890" i="7"/>
  <c r="AJ2890" i="7"/>
  <c r="AI2890" i="7"/>
  <c r="AH2890" i="7"/>
  <c r="AG2890" i="7"/>
  <c r="T2890" i="7"/>
  <c r="L2890" i="7"/>
  <c r="M2890" i="7" s="1"/>
  <c r="I2890" i="7"/>
  <c r="J2890" i="7" s="1"/>
  <c r="AR2889" i="7"/>
  <c r="AQ2889" i="7"/>
  <c r="AP2889" i="7"/>
  <c r="AO2889" i="7"/>
  <c r="AN2889" i="7"/>
  <c r="AM2889" i="7"/>
  <c r="AL2889" i="7"/>
  <c r="AK2889" i="7"/>
  <c r="AJ2889" i="7"/>
  <c r="AI2889" i="7"/>
  <c r="AH2889" i="7"/>
  <c r="AG2889" i="7"/>
  <c r="T2889" i="7"/>
  <c r="L2889" i="7"/>
  <c r="N2889" i="7" s="1"/>
  <c r="I2889" i="7"/>
  <c r="J2889" i="7" s="1"/>
  <c r="AR2888" i="7"/>
  <c r="AQ2888" i="7"/>
  <c r="AP2888" i="7"/>
  <c r="AO2888" i="7"/>
  <c r="AN2888" i="7"/>
  <c r="AM2888" i="7"/>
  <c r="AL2888" i="7"/>
  <c r="AK2888" i="7"/>
  <c r="AJ2888" i="7"/>
  <c r="AI2888" i="7"/>
  <c r="AH2888" i="7"/>
  <c r="AG2888" i="7"/>
  <c r="T2888" i="7"/>
  <c r="L2888" i="7"/>
  <c r="M2888" i="7" s="1"/>
  <c r="I2888" i="7"/>
  <c r="J2888" i="7" s="1"/>
  <c r="AR2887" i="7"/>
  <c r="AQ2887" i="7"/>
  <c r="AP2887" i="7"/>
  <c r="AO2887" i="7"/>
  <c r="AN2887" i="7"/>
  <c r="AM2887" i="7"/>
  <c r="AL2887" i="7"/>
  <c r="AK2887" i="7"/>
  <c r="AJ2887" i="7"/>
  <c r="AI2887" i="7"/>
  <c r="AH2887" i="7"/>
  <c r="AG2887" i="7"/>
  <c r="T2887" i="7"/>
  <c r="L2887" i="7"/>
  <c r="N2887" i="7" s="1"/>
  <c r="I2887" i="7"/>
  <c r="J2887" i="7" s="1"/>
  <c r="AR2886" i="7"/>
  <c r="AQ2886" i="7"/>
  <c r="AP2886" i="7"/>
  <c r="AO2886" i="7"/>
  <c r="AN2886" i="7"/>
  <c r="AM2886" i="7"/>
  <c r="AL2886" i="7"/>
  <c r="AK2886" i="7"/>
  <c r="AJ2886" i="7"/>
  <c r="AI2886" i="7"/>
  <c r="AH2886" i="7"/>
  <c r="AG2886" i="7"/>
  <c r="T2886" i="7"/>
  <c r="L2886" i="7"/>
  <c r="N2886" i="7" s="1"/>
  <c r="I2886" i="7"/>
  <c r="J2886" i="7" s="1"/>
  <c r="AR2885" i="7"/>
  <c r="AQ2885" i="7"/>
  <c r="AP2885" i="7"/>
  <c r="AO2885" i="7"/>
  <c r="AN2885" i="7"/>
  <c r="AM2885" i="7"/>
  <c r="AL2885" i="7"/>
  <c r="AK2885" i="7"/>
  <c r="AJ2885" i="7"/>
  <c r="AI2885" i="7"/>
  <c r="AH2885" i="7"/>
  <c r="AG2885" i="7"/>
  <c r="T2885" i="7"/>
  <c r="L2885" i="7"/>
  <c r="N2885" i="7" s="1"/>
  <c r="I2885" i="7"/>
  <c r="J2885" i="7" s="1"/>
  <c r="AR2884" i="7"/>
  <c r="AQ2884" i="7"/>
  <c r="AP2884" i="7"/>
  <c r="AO2884" i="7"/>
  <c r="AN2884" i="7"/>
  <c r="AM2884" i="7"/>
  <c r="AL2884" i="7"/>
  <c r="AK2884" i="7"/>
  <c r="AJ2884" i="7"/>
  <c r="AI2884" i="7"/>
  <c r="AH2884" i="7"/>
  <c r="AG2884" i="7"/>
  <c r="T2884" i="7"/>
  <c r="L2884" i="7"/>
  <c r="M2884" i="7" s="1"/>
  <c r="I2884" i="7"/>
  <c r="J2884" i="7" s="1"/>
  <c r="AR2883" i="7"/>
  <c r="AQ2883" i="7"/>
  <c r="AP2883" i="7"/>
  <c r="AO2883" i="7"/>
  <c r="AN2883" i="7"/>
  <c r="AM2883" i="7"/>
  <c r="AL2883" i="7"/>
  <c r="AK2883" i="7"/>
  <c r="AJ2883" i="7"/>
  <c r="AI2883" i="7"/>
  <c r="AH2883" i="7"/>
  <c r="AG2883" i="7"/>
  <c r="T2883" i="7"/>
  <c r="L2883" i="7"/>
  <c r="M2883" i="7" s="1"/>
  <c r="I2883" i="7"/>
  <c r="J2883" i="7" s="1"/>
  <c r="AR2882" i="7"/>
  <c r="AQ2882" i="7"/>
  <c r="AP2882" i="7"/>
  <c r="AO2882" i="7"/>
  <c r="AN2882" i="7"/>
  <c r="AM2882" i="7"/>
  <c r="AL2882" i="7"/>
  <c r="AK2882" i="7"/>
  <c r="AJ2882" i="7"/>
  <c r="AI2882" i="7"/>
  <c r="AH2882" i="7"/>
  <c r="AG2882" i="7"/>
  <c r="T2882" i="7"/>
  <c r="L2882" i="7"/>
  <c r="N2882" i="7" s="1"/>
  <c r="I2882" i="7"/>
  <c r="J2882" i="7" s="1"/>
  <c r="AR2881" i="7"/>
  <c r="AQ2881" i="7"/>
  <c r="AP2881" i="7"/>
  <c r="AO2881" i="7"/>
  <c r="AN2881" i="7"/>
  <c r="AM2881" i="7"/>
  <c r="AL2881" i="7"/>
  <c r="AK2881" i="7"/>
  <c r="AJ2881" i="7"/>
  <c r="AI2881" i="7"/>
  <c r="AH2881" i="7"/>
  <c r="AG2881" i="7"/>
  <c r="T2881" i="7"/>
  <c r="L2881" i="7"/>
  <c r="N2881" i="7" s="1"/>
  <c r="I2881" i="7"/>
  <c r="J2881" i="7" s="1"/>
  <c r="AR2880" i="7"/>
  <c r="AQ2880" i="7"/>
  <c r="AP2880" i="7"/>
  <c r="AO2880" i="7"/>
  <c r="AN2880" i="7"/>
  <c r="AM2880" i="7"/>
  <c r="AL2880" i="7"/>
  <c r="AK2880" i="7"/>
  <c r="AJ2880" i="7"/>
  <c r="AI2880" i="7"/>
  <c r="AH2880" i="7"/>
  <c r="AG2880" i="7"/>
  <c r="T2880" i="7"/>
  <c r="L2880" i="7"/>
  <c r="N2880" i="7" s="1"/>
  <c r="I2880" i="7"/>
  <c r="J2880" i="7" s="1"/>
  <c r="AR2879" i="7"/>
  <c r="AQ2879" i="7"/>
  <c r="AP2879" i="7"/>
  <c r="AO2879" i="7"/>
  <c r="AN2879" i="7"/>
  <c r="AM2879" i="7"/>
  <c r="AL2879" i="7"/>
  <c r="AK2879" i="7"/>
  <c r="AJ2879" i="7"/>
  <c r="AI2879" i="7"/>
  <c r="AH2879" i="7"/>
  <c r="AG2879" i="7"/>
  <c r="T2879" i="7"/>
  <c r="L2879" i="7"/>
  <c r="N2879" i="7" s="1"/>
  <c r="I2879" i="7"/>
  <c r="J2879" i="7" s="1"/>
  <c r="AR2878" i="7"/>
  <c r="AQ2878" i="7"/>
  <c r="AP2878" i="7"/>
  <c r="AO2878" i="7"/>
  <c r="AN2878" i="7"/>
  <c r="AM2878" i="7"/>
  <c r="AL2878" i="7"/>
  <c r="AK2878" i="7"/>
  <c r="AJ2878" i="7"/>
  <c r="AI2878" i="7"/>
  <c r="AH2878" i="7"/>
  <c r="AG2878" i="7"/>
  <c r="T2878" i="7"/>
  <c r="L2878" i="7"/>
  <c r="I2878" i="7"/>
  <c r="J2878" i="7" s="1"/>
  <c r="AR2877" i="7"/>
  <c r="AQ2877" i="7"/>
  <c r="AP2877" i="7"/>
  <c r="AO2877" i="7"/>
  <c r="AN2877" i="7"/>
  <c r="AM2877" i="7"/>
  <c r="AL2877" i="7"/>
  <c r="AK2877" i="7"/>
  <c r="AJ2877" i="7"/>
  <c r="AI2877" i="7"/>
  <c r="AH2877" i="7"/>
  <c r="AG2877" i="7"/>
  <c r="T2877" i="7"/>
  <c r="L2877" i="7"/>
  <c r="N2877" i="7" s="1"/>
  <c r="I2877" i="7"/>
  <c r="J2877" i="7" s="1"/>
  <c r="AR2876" i="7"/>
  <c r="AQ2876" i="7"/>
  <c r="AP2876" i="7"/>
  <c r="AO2876" i="7"/>
  <c r="AN2876" i="7"/>
  <c r="AM2876" i="7"/>
  <c r="AL2876" i="7"/>
  <c r="AK2876" i="7"/>
  <c r="AJ2876" i="7"/>
  <c r="AI2876" i="7"/>
  <c r="AH2876" i="7"/>
  <c r="AG2876" i="7"/>
  <c r="T2876" i="7"/>
  <c r="L2876" i="7"/>
  <c r="N2876" i="7" s="1"/>
  <c r="I2876" i="7"/>
  <c r="J2876" i="7" s="1"/>
  <c r="AR2875" i="7"/>
  <c r="AQ2875" i="7"/>
  <c r="AP2875" i="7"/>
  <c r="AO2875" i="7"/>
  <c r="AN2875" i="7"/>
  <c r="AM2875" i="7"/>
  <c r="AL2875" i="7"/>
  <c r="AK2875" i="7"/>
  <c r="AJ2875" i="7"/>
  <c r="AI2875" i="7"/>
  <c r="AH2875" i="7"/>
  <c r="AG2875" i="7"/>
  <c r="T2875" i="7"/>
  <c r="L2875" i="7"/>
  <c r="N2875" i="7" s="1"/>
  <c r="I2875" i="7"/>
  <c r="J2875" i="7" s="1"/>
  <c r="AR2874" i="7"/>
  <c r="AQ2874" i="7"/>
  <c r="AP2874" i="7"/>
  <c r="AO2874" i="7"/>
  <c r="AN2874" i="7"/>
  <c r="AM2874" i="7"/>
  <c r="AL2874" i="7"/>
  <c r="AK2874" i="7"/>
  <c r="AJ2874" i="7"/>
  <c r="AI2874" i="7"/>
  <c r="AH2874" i="7"/>
  <c r="AG2874" i="7"/>
  <c r="T2874" i="7"/>
  <c r="L2874" i="7"/>
  <c r="I2874" i="7"/>
  <c r="J2874" i="7" s="1"/>
  <c r="AR2873" i="7"/>
  <c r="AQ2873" i="7"/>
  <c r="AP2873" i="7"/>
  <c r="AO2873" i="7"/>
  <c r="AN2873" i="7"/>
  <c r="AM2873" i="7"/>
  <c r="AL2873" i="7"/>
  <c r="AK2873" i="7"/>
  <c r="AJ2873" i="7"/>
  <c r="AI2873" i="7"/>
  <c r="AH2873" i="7"/>
  <c r="AG2873" i="7"/>
  <c r="T2873" i="7"/>
  <c r="L2873" i="7"/>
  <c r="M2873" i="7" s="1"/>
  <c r="I2873" i="7"/>
  <c r="J2873" i="7" s="1"/>
  <c r="AR2872" i="7"/>
  <c r="AQ2872" i="7"/>
  <c r="AP2872" i="7"/>
  <c r="AO2872" i="7"/>
  <c r="AN2872" i="7"/>
  <c r="AM2872" i="7"/>
  <c r="AL2872" i="7"/>
  <c r="AK2872" i="7"/>
  <c r="AJ2872" i="7"/>
  <c r="AI2872" i="7"/>
  <c r="AH2872" i="7"/>
  <c r="AG2872" i="7"/>
  <c r="T2872" i="7"/>
  <c r="L2872" i="7"/>
  <c r="M2872" i="7" s="1"/>
  <c r="I2872" i="7"/>
  <c r="J2872" i="7" s="1"/>
  <c r="AR2871" i="7"/>
  <c r="AQ2871" i="7"/>
  <c r="AP2871" i="7"/>
  <c r="AO2871" i="7"/>
  <c r="AN2871" i="7"/>
  <c r="AM2871" i="7"/>
  <c r="AL2871" i="7"/>
  <c r="AK2871" i="7"/>
  <c r="AJ2871" i="7"/>
  <c r="AI2871" i="7"/>
  <c r="AH2871" i="7"/>
  <c r="AG2871" i="7"/>
  <c r="T2871" i="7"/>
  <c r="L2871" i="7"/>
  <c r="I2871" i="7"/>
  <c r="J2871" i="7" s="1"/>
  <c r="AR2870" i="7"/>
  <c r="AQ2870" i="7"/>
  <c r="AP2870" i="7"/>
  <c r="AO2870" i="7"/>
  <c r="AN2870" i="7"/>
  <c r="AM2870" i="7"/>
  <c r="AL2870" i="7"/>
  <c r="AK2870" i="7"/>
  <c r="AJ2870" i="7"/>
  <c r="AI2870" i="7"/>
  <c r="AH2870" i="7"/>
  <c r="AG2870" i="7"/>
  <c r="T2870" i="7"/>
  <c r="L2870" i="7"/>
  <c r="N2870" i="7" s="1"/>
  <c r="I2870" i="7"/>
  <c r="J2870" i="7" s="1"/>
  <c r="AR2869" i="7"/>
  <c r="AQ2869" i="7"/>
  <c r="AP2869" i="7"/>
  <c r="AO2869" i="7"/>
  <c r="AN2869" i="7"/>
  <c r="AM2869" i="7"/>
  <c r="AL2869" i="7"/>
  <c r="AK2869" i="7"/>
  <c r="AJ2869" i="7"/>
  <c r="AI2869" i="7"/>
  <c r="AH2869" i="7"/>
  <c r="AG2869" i="7"/>
  <c r="T2869" i="7"/>
  <c r="L2869" i="7"/>
  <c r="N2869" i="7" s="1"/>
  <c r="I2869" i="7"/>
  <c r="J2869" i="7" s="1"/>
  <c r="AR2868" i="7"/>
  <c r="AQ2868" i="7"/>
  <c r="AP2868" i="7"/>
  <c r="AO2868" i="7"/>
  <c r="AN2868" i="7"/>
  <c r="AM2868" i="7"/>
  <c r="AL2868" i="7"/>
  <c r="AK2868" i="7"/>
  <c r="AJ2868" i="7"/>
  <c r="AI2868" i="7"/>
  <c r="AH2868" i="7"/>
  <c r="AG2868" i="7"/>
  <c r="T2868" i="7"/>
  <c r="L2868" i="7"/>
  <c r="N2868" i="7" s="1"/>
  <c r="I2868" i="7"/>
  <c r="J2868" i="7" s="1"/>
  <c r="AR2867" i="7"/>
  <c r="AQ2867" i="7"/>
  <c r="AP2867" i="7"/>
  <c r="AO2867" i="7"/>
  <c r="AN2867" i="7"/>
  <c r="AM2867" i="7"/>
  <c r="AL2867" i="7"/>
  <c r="AK2867" i="7"/>
  <c r="AJ2867" i="7"/>
  <c r="AI2867" i="7"/>
  <c r="AH2867" i="7"/>
  <c r="AG2867" i="7"/>
  <c r="T2867" i="7"/>
  <c r="L2867" i="7"/>
  <c r="I2867" i="7"/>
  <c r="J2867" i="7" s="1"/>
  <c r="AR2866" i="7"/>
  <c r="AQ2866" i="7"/>
  <c r="AP2866" i="7"/>
  <c r="AO2866" i="7"/>
  <c r="AN2866" i="7"/>
  <c r="AM2866" i="7"/>
  <c r="AL2866" i="7"/>
  <c r="AK2866" i="7"/>
  <c r="AJ2866" i="7"/>
  <c r="AI2866" i="7"/>
  <c r="AH2866" i="7"/>
  <c r="AG2866" i="7"/>
  <c r="T2866" i="7"/>
  <c r="L2866" i="7"/>
  <c r="N2866" i="7" s="1"/>
  <c r="I2866" i="7"/>
  <c r="J2866" i="7" s="1"/>
  <c r="AR2865" i="7"/>
  <c r="AQ2865" i="7"/>
  <c r="AP2865" i="7"/>
  <c r="AO2865" i="7"/>
  <c r="AN2865" i="7"/>
  <c r="AM2865" i="7"/>
  <c r="AL2865" i="7"/>
  <c r="AK2865" i="7"/>
  <c r="AJ2865" i="7"/>
  <c r="AI2865" i="7"/>
  <c r="AH2865" i="7"/>
  <c r="AG2865" i="7"/>
  <c r="T2865" i="7"/>
  <c r="L2865" i="7"/>
  <c r="M2865" i="7" s="1"/>
  <c r="I2865" i="7"/>
  <c r="J2865" i="7" s="1"/>
  <c r="AR2864" i="7"/>
  <c r="AQ2864" i="7"/>
  <c r="AP2864" i="7"/>
  <c r="AO2864" i="7"/>
  <c r="AN2864" i="7"/>
  <c r="AM2864" i="7"/>
  <c r="AL2864" i="7"/>
  <c r="AK2864" i="7"/>
  <c r="AJ2864" i="7"/>
  <c r="AI2864" i="7"/>
  <c r="AH2864" i="7"/>
  <c r="AG2864" i="7"/>
  <c r="T2864" i="7"/>
  <c r="L2864" i="7"/>
  <c r="I2864" i="7"/>
  <c r="J2864" i="7" s="1"/>
  <c r="AR2863" i="7"/>
  <c r="AQ2863" i="7"/>
  <c r="AP2863" i="7"/>
  <c r="AO2863" i="7"/>
  <c r="AN2863" i="7"/>
  <c r="AM2863" i="7"/>
  <c r="AL2863" i="7"/>
  <c r="AK2863" i="7"/>
  <c r="AJ2863" i="7"/>
  <c r="AI2863" i="7"/>
  <c r="AH2863" i="7"/>
  <c r="AG2863" i="7"/>
  <c r="T2863" i="7"/>
  <c r="L2863" i="7"/>
  <c r="N2863" i="7" s="1"/>
  <c r="I2863" i="7"/>
  <c r="J2863" i="7" s="1"/>
  <c r="AR2862" i="7"/>
  <c r="AQ2862" i="7"/>
  <c r="AP2862" i="7"/>
  <c r="AO2862" i="7"/>
  <c r="AN2862" i="7"/>
  <c r="AM2862" i="7"/>
  <c r="AL2862" i="7"/>
  <c r="AK2862" i="7"/>
  <c r="AJ2862" i="7"/>
  <c r="AI2862" i="7"/>
  <c r="AH2862" i="7"/>
  <c r="AG2862" i="7"/>
  <c r="T2862" i="7"/>
  <c r="L2862" i="7"/>
  <c r="N2862" i="7" s="1"/>
  <c r="I2862" i="7"/>
  <c r="J2862" i="7" s="1"/>
  <c r="AR2861" i="7"/>
  <c r="AQ2861" i="7"/>
  <c r="AP2861" i="7"/>
  <c r="AO2861" i="7"/>
  <c r="AN2861" i="7"/>
  <c r="AM2861" i="7"/>
  <c r="AL2861" i="7"/>
  <c r="AK2861" i="7"/>
  <c r="AJ2861" i="7"/>
  <c r="AI2861" i="7"/>
  <c r="AH2861" i="7"/>
  <c r="AG2861" i="7"/>
  <c r="T2861" i="7"/>
  <c r="L2861" i="7"/>
  <c r="N2861" i="7" s="1"/>
  <c r="I2861" i="7"/>
  <c r="J2861" i="7" s="1"/>
  <c r="AR2860" i="7"/>
  <c r="AQ2860" i="7"/>
  <c r="AP2860" i="7"/>
  <c r="AO2860" i="7"/>
  <c r="AN2860" i="7"/>
  <c r="AM2860" i="7"/>
  <c r="AL2860" i="7"/>
  <c r="AK2860" i="7"/>
  <c r="AJ2860" i="7"/>
  <c r="AI2860" i="7"/>
  <c r="AH2860" i="7"/>
  <c r="AG2860" i="7"/>
  <c r="T2860" i="7"/>
  <c r="L2860" i="7"/>
  <c r="N2860" i="7" s="1"/>
  <c r="I2860" i="7"/>
  <c r="J2860" i="7" s="1"/>
  <c r="AR2859" i="7"/>
  <c r="AQ2859" i="7"/>
  <c r="AP2859" i="7"/>
  <c r="AO2859" i="7"/>
  <c r="AN2859" i="7"/>
  <c r="AM2859" i="7"/>
  <c r="AL2859" i="7"/>
  <c r="AK2859" i="7"/>
  <c r="AJ2859" i="7"/>
  <c r="AI2859" i="7"/>
  <c r="AH2859" i="7"/>
  <c r="AG2859" i="7"/>
  <c r="T2859" i="7"/>
  <c r="L2859" i="7"/>
  <c r="N2859" i="7" s="1"/>
  <c r="I2859" i="7"/>
  <c r="J2859" i="7" s="1"/>
  <c r="AR2858" i="7"/>
  <c r="AQ2858" i="7"/>
  <c r="AP2858" i="7"/>
  <c r="AO2858" i="7"/>
  <c r="AN2858" i="7"/>
  <c r="AM2858" i="7"/>
  <c r="AL2858" i="7"/>
  <c r="AK2858" i="7"/>
  <c r="AJ2858" i="7"/>
  <c r="AI2858" i="7"/>
  <c r="AH2858" i="7"/>
  <c r="AG2858" i="7"/>
  <c r="T2858" i="7"/>
  <c r="L2858" i="7"/>
  <c r="M2858" i="7" s="1"/>
  <c r="I2858" i="7"/>
  <c r="J2858" i="7" s="1"/>
  <c r="AR2857" i="7"/>
  <c r="AQ2857" i="7"/>
  <c r="AP2857" i="7"/>
  <c r="AO2857" i="7"/>
  <c r="AN2857" i="7"/>
  <c r="AM2857" i="7"/>
  <c r="AL2857" i="7"/>
  <c r="AK2857" i="7"/>
  <c r="AJ2857" i="7"/>
  <c r="AI2857" i="7"/>
  <c r="AH2857" i="7"/>
  <c r="AG2857" i="7"/>
  <c r="T2857" i="7"/>
  <c r="L2857" i="7"/>
  <c r="N2857" i="7" s="1"/>
  <c r="I2857" i="7"/>
  <c r="J2857" i="7" s="1"/>
  <c r="AR2856" i="7"/>
  <c r="AQ2856" i="7"/>
  <c r="AP2856" i="7"/>
  <c r="AO2856" i="7"/>
  <c r="AN2856" i="7"/>
  <c r="AM2856" i="7"/>
  <c r="AL2856" i="7"/>
  <c r="AK2856" i="7"/>
  <c r="AJ2856" i="7"/>
  <c r="AI2856" i="7"/>
  <c r="AH2856" i="7"/>
  <c r="AG2856" i="7"/>
  <c r="T2856" i="7"/>
  <c r="L2856" i="7"/>
  <c r="I2856" i="7"/>
  <c r="J2856" i="7" s="1"/>
  <c r="AR2855" i="7"/>
  <c r="AQ2855" i="7"/>
  <c r="AP2855" i="7"/>
  <c r="AO2855" i="7"/>
  <c r="AN2855" i="7"/>
  <c r="AM2855" i="7"/>
  <c r="AL2855" i="7"/>
  <c r="AK2855" i="7"/>
  <c r="AJ2855" i="7"/>
  <c r="AI2855" i="7"/>
  <c r="AH2855" i="7"/>
  <c r="AG2855" i="7"/>
  <c r="T2855" i="7"/>
  <c r="L2855" i="7"/>
  <c r="N2855" i="7" s="1"/>
  <c r="I2855" i="7"/>
  <c r="J2855" i="7" s="1"/>
  <c r="AR2854" i="7"/>
  <c r="AQ2854" i="7"/>
  <c r="AP2854" i="7"/>
  <c r="AO2854" i="7"/>
  <c r="AN2854" i="7"/>
  <c r="AM2854" i="7"/>
  <c r="AL2854" i="7"/>
  <c r="AK2854" i="7"/>
  <c r="AJ2854" i="7"/>
  <c r="AI2854" i="7"/>
  <c r="AH2854" i="7"/>
  <c r="AG2854" i="7"/>
  <c r="T2854" i="7"/>
  <c r="L2854" i="7"/>
  <c r="N2854" i="7" s="1"/>
  <c r="I2854" i="7"/>
  <c r="J2854" i="7" s="1"/>
  <c r="AR2853" i="7"/>
  <c r="AQ2853" i="7"/>
  <c r="AP2853" i="7"/>
  <c r="AO2853" i="7"/>
  <c r="AN2853" i="7"/>
  <c r="AM2853" i="7"/>
  <c r="AL2853" i="7"/>
  <c r="AK2853" i="7"/>
  <c r="AJ2853" i="7"/>
  <c r="AI2853" i="7"/>
  <c r="AH2853" i="7"/>
  <c r="AG2853" i="7"/>
  <c r="T2853" i="7"/>
  <c r="L2853" i="7"/>
  <c r="M2853" i="7" s="1"/>
  <c r="I2853" i="7"/>
  <c r="J2853" i="7" s="1"/>
  <c r="AR2852" i="7"/>
  <c r="AQ2852" i="7"/>
  <c r="AP2852" i="7"/>
  <c r="AO2852" i="7"/>
  <c r="AN2852" i="7"/>
  <c r="AM2852" i="7"/>
  <c r="AL2852" i="7"/>
  <c r="AK2852" i="7"/>
  <c r="AJ2852" i="7"/>
  <c r="AI2852" i="7"/>
  <c r="AH2852" i="7"/>
  <c r="AG2852" i="7"/>
  <c r="T2852" i="7"/>
  <c r="L2852" i="7"/>
  <c r="N2852" i="7" s="1"/>
  <c r="I2852" i="7"/>
  <c r="J2852" i="7" s="1"/>
  <c r="AR2851" i="7"/>
  <c r="AQ2851" i="7"/>
  <c r="AP2851" i="7"/>
  <c r="AO2851" i="7"/>
  <c r="AN2851" i="7"/>
  <c r="AM2851" i="7"/>
  <c r="AL2851" i="7"/>
  <c r="AK2851" i="7"/>
  <c r="AJ2851" i="7"/>
  <c r="AI2851" i="7"/>
  <c r="AH2851" i="7"/>
  <c r="AG2851" i="7"/>
  <c r="T2851" i="7"/>
  <c r="L2851" i="7"/>
  <c r="M2851" i="7" s="1"/>
  <c r="I2851" i="7"/>
  <c r="J2851" i="7" s="1"/>
  <c r="AR2850" i="7"/>
  <c r="AQ2850" i="7"/>
  <c r="AP2850" i="7"/>
  <c r="AO2850" i="7"/>
  <c r="AN2850" i="7"/>
  <c r="AM2850" i="7"/>
  <c r="AL2850" i="7"/>
  <c r="AK2850" i="7"/>
  <c r="AJ2850" i="7"/>
  <c r="AI2850" i="7"/>
  <c r="AH2850" i="7"/>
  <c r="AG2850" i="7"/>
  <c r="T2850" i="7"/>
  <c r="L2850" i="7"/>
  <c r="N2850" i="7" s="1"/>
  <c r="I2850" i="7"/>
  <c r="J2850" i="7" s="1"/>
  <c r="AR2849" i="7"/>
  <c r="AQ2849" i="7"/>
  <c r="AP2849" i="7"/>
  <c r="AO2849" i="7"/>
  <c r="AN2849" i="7"/>
  <c r="AM2849" i="7"/>
  <c r="AL2849" i="7"/>
  <c r="AK2849" i="7"/>
  <c r="AJ2849" i="7"/>
  <c r="AI2849" i="7"/>
  <c r="AH2849" i="7"/>
  <c r="AG2849" i="7"/>
  <c r="T2849" i="7"/>
  <c r="L2849" i="7"/>
  <c r="M2849" i="7" s="1"/>
  <c r="I2849" i="7"/>
  <c r="J2849" i="7" s="1"/>
  <c r="AR2848" i="7"/>
  <c r="AQ2848" i="7"/>
  <c r="AP2848" i="7"/>
  <c r="AO2848" i="7"/>
  <c r="AN2848" i="7"/>
  <c r="AM2848" i="7"/>
  <c r="AL2848" i="7"/>
  <c r="AK2848" i="7"/>
  <c r="AJ2848" i="7"/>
  <c r="AI2848" i="7"/>
  <c r="AH2848" i="7"/>
  <c r="AG2848" i="7"/>
  <c r="T2848" i="7"/>
  <c r="L2848" i="7"/>
  <c r="M2848" i="7" s="1"/>
  <c r="I2848" i="7"/>
  <c r="J2848" i="7" s="1"/>
  <c r="AR2847" i="7"/>
  <c r="AQ2847" i="7"/>
  <c r="AP2847" i="7"/>
  <c r="AO2847" i="7"/>
  <c r="AN2847" i="7"/>
  <c r="AM2847" i="7"/>
  <c r="AL2847" i="7"/>
  <c r="AK2847" i="7"/>
  <c r="AJ2847" i="7"/>
  <c r="AI2847" i="7"/>
  <c r="AH2847" i="7"/>
  <c r="AG2847" i="7"/>
  <c r="T2847" i="7"/>
  <c r="L2847" i="7"/>
  <c r="N2847" i="7" s="1"/>
  <c r="I2847" i="7"/>
  <c r="J2847" i="7" s="1"/>
  <c r="AR2846" i="7"/>
  <c r="AQ2846" i="7"/>
  <c r="AP2846" i="7"/>
  <c r="AO2846" i="7"/>
  <c r="AN2846" i="7"/>
  <c r="AM2846" i="7"/>
  <c r="AL2846" i="7"/>
  <c r="AK2846" i="7"/>
  <c r="AJ2846" i="7"/>
  <c r="AI2846" i="7"/>
  <c r="AH2846" i="7"/>
  <c r="AG2846" i="7"/>
  <c r="T2846" i="7"/>
  <c r="L2846" i="7"/>
  <c r="I2846" i="7"/>
  <c r="J2846" i="7" s="1"/>
  <c r="AR2845" i="7"/>
  <c r="AQ2845" i="7"/>
  <c r="AP2845" i="7"/>
  <c r="AO2845" i="7"/>
  <c r="AN2845" i="7"/>
  <c r="AM2845" i="7"/>
  <c r="AL2845" i="7"/>
  <c r="AK2845" i="7"/>
  <c r="AJ2845" i="7"/>
  <c r="AI2845" i="7"/>
  <c r="AH2845" i="7"/>
  <c r="AG2845" i="7"/>
  <c r="T2845" i="7"/>
  <c r="L2845" i="7"/>
  <c r="M2845" i="7" s="1"/>
  <c r="I2845" i="7"/>
  <c r="J2845" i="7" s="1"/>
  <c r="AR2844" i="7"/>
  <c r="AQ2844" i="7"/>
  <c r="AP2844" i="7"/>
  <c r="AO2844" i="7"/>
  <c r="AN2844" i="7"/>
  <c r="AM2844" i="7"/>
  <c r="AL2844" i="7"/>
  <c r="AK2844" i="7"/>
  <c r="AJ2844" i="7"/>
  <c r="AI2844" i="7"/>
  <c r="AH2844" i="7"/>
  <c r="AG2844" i="7"/>
  <c r="T2844" i="7"/>
  <c r="L2844" i="7"/>
  <c r="N2844" i="7" s="1"/>
  <c r="I2844" i="7"/>
  <c r="J2844" i="7" s="1"/>
  <c r="AR2843" i="7"/>
  <c r="AQ2843" i="7"/>
  <c r="AP2843" i="7"/>
  <c r="AO2843" i="7"/>
  <c r="AN2843" i="7"/>
  <c r="AM2843" i="7"/>
  <c r="AL2843" i="7"/>
  <c r="AK2843" i="7"/>
  <c r="AJ2843" i="7"/>
  <c r="AI2843" i="7"/>
  <c r="AH2843" i="7"/>
  <c r="AG2843" i="7"/>
  <c r="T2843" i="7"/>
  <c r="L2843" i="7"/>
  <c r="N2843" i="7" s="1"/>
  <c r="I2843" i="7"/>
  <c r="J2843" i="7" s="1"/>
  <c r="AR2842" i="7"/>
  <c r="AQ2842" i="7"/>
  <c r="AP2842" i="7"/>
  <c r="AO2842" i="7"/>
  <c r="AN2842" i="7"/>
  <c r="AM2842" i="7"/>
  <c r="AL2842" i="7"/>
  <c r="AK2842" i="7"/>
  <c r="AJ2842" i="7"/>
  <c r="AI2842" i="7"/>
  <c r="AH2842" i="7"/>
  <c r="AG2842" i="7"/>
  <c r="T2842" i="7"/>
  <c r="L2842" i="7"/>
  <c r="N2842" i="7" s="1"/>
  <c r="I2842" i="7"/>
  <c r="J2842" i="7" s="1"/>
  <c r="AR2841" i="7"/>
  <c r="AQ2841" i="7"/>
  <c r="AP2841" i="7"/>
  <c r="AO2841" i="7"/>
  <c r="AN2841" i="7"/>
  <c r="AM2841" i="7"/>
  <c r="AL2841" i="7"/>
  <c r="AK2841" i="7"/>
  <c r="AJ2841" i="7"/>
  <c r="AI2841" i="7"/>
  <c r="AH2841" i="7"/>
  <c r="AG2841" i="7"/>
  <c r="T2841" i="7"/>
  <c r="L2841" i="7"/>
  <c r="M2841" i="7" s="1"/>
  <c r="I2841" i="7"/>
  <c r="J2841" i="7" s="1"/>
  <c r="AR2840" i="7"/>
  <c r="AQ2840" i="7"/>
  <c r="AP2840" i="7"/>
  <c r="AO2840" i="7"/>
  <c r="AN2840" i="7"/>
  <c r="AM2840" i="7"/>
  <c r="AL2840" i="7"/>
  <c r="AK2840" i="7"/>
  <c r="AJ2840" i="7"/>
  <c r="AI2840" i="7"/>
  <c r="AH2840" i="7"/>
  <c r="AG2840" i="7"/>
  <c r="T2840" i="7"/>
  <c r="L2840" i="7"/>
  <c r="M2840" i="7" s="1"/>
  <c r="I2840" i="7"/>
  <c r="J2840" i="7" s="1"/>
  <c r="AR2839" i="7"/>
  <c r="AQ2839" i="7"/>
  <c r="AP2839" i="7"/>
  <c r="AO2839" i="7"/>
  <c r="AN2839" i="7"/>
  <c r="AM2839" i="7"/>
  <c r="AL2839" i="7"/>
  <c r="AK2839" i="7"/>
  <c r="AJ2839" i="7"/>
  <c r="AI2839" i="7"/>
  <c r="AH2839" i="7"/>
  <c r="AG2839" i="7"/>
  <c r="T2839" i="7"/>
  <c r="L2839" i="7"/>
  <c r="I2839" i="7"/>
  <c r="J2839" i="7" s="1"/>
  <c r="AR2838" i="7"/>
  <c r="AQ2838" i="7"/>
  <c r="AP2838" i="7"/>
  <c r="AO2838" i="7"/>
  <c r="AN2838" i="7"/>
  <c r="AM2838" i="7"/>
  <c r="AL2838" i="7"/>
  <c r="AK2838" i="7"/>
  <c r="AJ2838" i="7"/>
  <c r="AI2838" i="7"/>
  <c r="AH2838" i="7"/>
  <c r="AG2838" i="7"/>
  <c r="T2838" i="7"/>
  <c r="L2838" i="7"/>
  <c r="N2838" i="7" s="1"/>
  <c r="I2838" i="7"/>
  <c r="J2838" i="7" s="1"/>
  <c r="AR2837" i="7"/>
  <c r="AQ2837" i="7"/>
  <c r="AP2837" i="7"/>
  <c r="AO2837" i="7"/>
  <c r="AN2837" i="7"/>
  <c r="AM2837" i="7"/>
  <c r="AL2837" i="7"/>
  <c r="AK2837" i="7"/>
  <c r="AJ2837" i="7"/>
  <c r="AI2837" i="7"/>
  <c r="AH2837" i="7"/>
  <c r="AG2837" i="7"/>
  <c r="T2837" i="7"/>
  <c r="L2837" i="7"/>
  <c r="I2837" i="7"/>
  <c r="J2837" i="7" s="1"/>
  <c r="AR2836" i="7"/>
  <c r="AQ2836" i="7"/>
  <c r="AP2836" i="7"/>
  <c r="AO2836" i="7"/>
  <c r="AN2836" i="7"/>
  <c r="AM2836" i="7"/>
  <c r="AL2836" i="7"/>
  <c r="AK2836" i="7"/>
  <c r="AJ2836" i="7"/>
  <c r="AI2836" i="7"/>
  <c r="AH2836" i="7"/>
  <c r="AG2836" i="7"/>
  <c r="T2836" i="7"/>
  <c r="L2836" i="7"/>
  <c r="N2836" i="7" s="1"/>
  <c r="I2836" i="7"/>
  <c r="J2836" i="7" s="1"/>
  <c r="AR2835" i="7"/>
  <c r="AQ2835" i="7"/>
  <c r="AP2835" i="7"/>
  <c r="AO2835" i="7"/>
  <c r="AN2835" i="7"/>
  <c r="AM2835" i="7"/>
  <c r="AL2835" i="7"/>
  <c r="AK2835" i="7"/>
  <c r="AJ2835" i="7"/>
  <c r="AI2835" i="7"/>
  <c r="AH2835" i="7"/>
  <c r="AG2835" i="7"/>
  <c r="T2835" i="7"/>
  <c r="L2835" i="7"/>
  <c r="M2835" i="7" s="1"/>
  <c r="I2835" i="7"/>
  <c r="J2835" i="7" s="1"/>
  <c r="AR2834" i="7"/>
  <c r="AQ2834" i="7"/>
  <c r="AP2834" i="7"/>
  <c r="AO2834" i="7"/>
  <c r="AN2834" i="7"/>
  <c r="AM2834" i="7"/>
  <c r="AL2834" i="7"/>
  <c r="AK2834" i="7"/>
  <c r="AJ2834" i="7"/>
  <c r="AI2834" i="7"/>
  <c r="AH2834" i="7"/>
  <c r="AG2834" i="7"/>
  <c r="T2834" i="7"/>
  <c r="L2834" i="7"/>
  <c r="N2834" i="7" s="1"/>
  <c r="I2834" i="7"/>
  <c r="J2834" i="7" s="1"/>
  <c r="AR2833" i="7"/>
  <c r="AQ2833" i="7"/>
  <c r="AP2833" i="7"/>
  <c r="AO2833" i="7"/>
  <c r="AN2833" i="7"/>
  <c r="AM2833" i="7"/>
  <c r="AL2833" i="7"/>
  <c r="AK2833" i="7"/>
  <c r="AJ2833" i="7"/>
  <c r="AI2833" i="7"/>
  <c r="AH2833" i="7"/>
  <c r="AG2833" i="7"/>
  <c r="T2833" i="7"/>
  <c r="L2833" i="7"/>
  <c r="M2833" i="7" s="1"/>
  <c r="I2833" i="7"/>
  <c r="J2833" i="7" s="1"/>
  <c r="AR2832" i="7"/>
  <c r="AQ2832" i="7"/>
  <c r="AP2832" i="7"/>
  <c r="AO2832" i="7"/>
  <c r="AN2832" i="7"/>
  <c r="AM2832" i="7"/>
  <c r="AL2832" i="7"/>
  <c r="AK2832" i="7"/>
  <c r="AJ2832" i="7"/>
  <c r="AI2832" i="7"/>
  <c r="AH2832" i="7"/>
  <c r="AG2832" i="7"/>
  <c r="T2832" i="7"/>
  <c r="L2832" i="7"/>
  <c r="N2832" i="7" s="1"/>
  <c r="I2832" i="7"/>
  <c r="J2832" i="7" s="1"/>
  <c r="AR2831" i="7"/>
  <c r="AQ2831" i="7"/>
  <c r="AP2831" i="7"/>
  <c r="AO2831" i="7"/>
  <c r="AN2831" i="7"/>
  <c r="AM2831" i="7"/>
  <c r="AL2831" i="7"/>
  <c r="AK2831" i="7"/>
  <c r="AJ2831" i="7"/>
  <c r="AI2831" i="7"/>
  <c r="AH2831" i="7"/>
  <c r="AG2831" i="7"/>
  <c r="T2831" i="7"/>
  <c r="L2831" i="7"/>
  <c r="N2831" i="7" s="1"/>
  <c r="I2831" i="7"/>
  <c r="J2831" i="7" s="1"/>
  <c r="AR2830" i="7"/>
  <c r="AQ2830" i="7"/>
  <c r="AP2830" i="7"/>
  <c r="AO2830" i="7"/>
  <c r="AN2830" i="7"/>
  <c r="AM2830" i="7"/>
  <c r="AL2830" i="7"/>
  <c r="AK2830" i="7"/>
  <c r="AJ2830" i="7"/>
  <c r="AI2830" i="7"/>
  <c r="AH2830" i="7"/>
  <c r="AG2830" i="7"/>
  <c r="T2830" i="7"/>
  <c r="L2830" i="7"/>
  <c r="N2830" i="7" s="1"/>
  <c r="I2830" i="7"/>
  <c r="J2830" i="7" s="1"/>
  <c r="AR2829" i="7"/>
  <c r="AQ2829" i="7"/>
  <c r="AP2829" i="7"/>
  <c r="AO2829" i="7"/>
  <c r="AN2829" i="7"/>
  <c r="AM2829" i="7"/>
  <c r="AL2829" i="7"/>
  <c r="AK2829" i="7"/>
  <c r="AJ2829" i="7"/>
  <c r="AI2829" i="7"/>
  <c r="AH2829" i="7"/>
  <c r="AG2829" i="7"/>
  <c r="T2829" i="7"/>
  <c r="L2829" i="7"/>
  <c r="N2829" i="7" s="1"/>
  <c r="I2829" i="7"/>
  <c r="J2829" i="7" s="1"/>
  <c r="AR2828" i="7"/>
  <c r="AQ2828" i="7"/>
  <c r="AP2828" i="7"/>
  <c r="AO2828" i="7"/>
  <c r="AN2828" i="7"/>
  <c r="AM2828" i="7"/>
  <c r="AL2828" i="7"/>
  <c r="AK2828" i="7"/>
  <c r="AJ2828" i="7"/>
  <c r="AI2828" i="7"/>
  <c r="AH2828" i="7"/>
  <c r="AG2828" i="7"/>
  <c r="T2828" i="7"/>
  <c r="L2828" i="7"/>
  <c r="N2828" i="7" s="1"/>
  <c r="I2828" i="7"/>
  <c r="J2828" i="7" s="1"/>
  <c r="AR2827" i="7"/>
  <c r="AQ2827" i="7"/>
  <c r="AP2827" i="7"/>
  <c r="AO2827" i="7"/>
  <c r="AN2827" i="7"/>
  <c r="AM2827" i="7"/>
  <c r="AL2827" i="7"/>
  <c r="AK2827" i="7"/>
  <c r="AJ2827" i="7"/>
  <c r="AI2827" i="7"/>
  <c r="AH2827" i="7"/>
  <c r="AG2827" i="7"/>
  <c r="T2827" i="7"/>
  <c r="L2827" i="7"/>
  <c r="N2827" i="7" s="1"/>
  <c r="I2827" i="7"/>
  <c r="J2827" i="7" s="1"/>
  <c r="AR2826" i="7"/>
  <c r="AQ2826" i="7"/>
  <c r="AP2826" i="7"/>
  <c r="AO2826" i="7"/>
  <c r="AN2826" i="7"/>
  <c r="AM2826" i="7"/>
  <c r="AL2826" i="7"/>
  <c r="AK2826" i="7"/>
  <c r="AJ2826" i="7"/>
  <c r="AI2826" i="7"/>
  <c r="AH2826" i="7"/>
  <c r="AG2826" i="7"/>
  <c r="T2826" i="7"/>
  <c r="L2826" i="7"/>
  <c r="M2826" i="7" s="1"/>
  <c r="I2826" i="7"/>
  <c r="J2826" i="7" s="1"/>
  <c r="AR2825" i="7"/>
  <c r="AQ2825" i="7"/>
  <c r="AP2825" i="7"/>
  <c r="AO2825" i="7"/>
  <c r="AN2825" i="7"/>
  <c r="AM2825" i="7"/>
  <c r="AL2825" i="7"/>
  <c r="AK2825" i="7"/>
  <c r="AJ2825" i="7"/>
  <c r="AI2825" i="7"/>
  <c r="AH2825" i="7"/>
  <c r="AG2825" i="7"/>
  <c r="T2825" i="7"/>
  <c r="L2825" i="7"/>
  <c r="N2825" i="7" s="1"/>
  <c r="I2825" i="7"/>
  <c r="J2825" i="7" s="1"/>
  <c r="AR2824" i="7"/>
  <c r="AQ2824" i="7"/>
  <c r="AP2824" i="7"/>
  <c r="AO2824" i="7"/>
  <c r="AN2824" i="7"/>
  <c r="AM2824" i="7"/>
  <c r="AL2824" i="7"/>
  <c r="AK2824" i="7"/>
  <c r="AJ2824" i="7"/>
  <c r="AI2824" i="7"/>
  <c r="AH2824" i="7"/>
  <c r="AG2824" i="7"/>
  <c r="T2824" i="7"/>
  <c r="L2824" i="7"/>
  <c r="M2824" i="7" s="1"/>
  <c r="I2824" i="7"/>
  <c r="J2824" i="7" s="1"/>
  <c r="AR2823" i="7"/>
  <c r="AQ2823" i="7"/>
  <c r="AP2823" i="7"/>
  <c r="AO2823" i="7"/>
  <c r="AN2823" i="7"/>
  <c r="AM2823" i="7"/>
  <c r="AL2823" i="7"/>
  <c r="AK2823" i="7"/>
  <c r="AJ2823" i="7"/>
  <c r="AI2823" i="7"/>
  <c r="AH2823" i="7"/>
  <c r="AG2823" i="7"/>
  <c r="T2823" i="7"/>
  <c r="L2823" i="7"/>
  <c r="N2823" i="7" s="1"/>
  <c r="I2823" i="7"/>
  <c r="J2823" i="7" s="1"/>
  <c r="AR2822" i="7"/>
  <c r="AQ2822" i="7"/>
  <c r="AP2822" i="7"/>
  <c r="AO2822" i="7"/>
  <c r="AN2822" i="7"/>
  <c r="AM2822" i="7"/>
  <c r="AL2822" i="7"/>
  <c r="AK2822" i="7"/>
  <c r="AJ2822" i="7"/>
  <c r="AI2822" i="7"/>
  <c r="AH2822" i="7"/>
  <c r="AG2822" i="7"/>
  <c r="T2822" i="7"/>
  <c r="L2822" i="7"/>
  <c r="N2822" i="7" s="1"/>
  <c r="I2822" i="7"/>
  <c r="J2822" i="7" s="1"/>
  <c r="AR2821" i="7"/>
  <c r="AQ2821" i="7"/>
  <c r="AP2821" i="7"/>
  <c r="AO2821" i="7"/>
  <c r="AN2821" i="7"/>
  <c r="AM2821" i="7"/>
  <c r="AL2821" i="7"/>
  <c r="AK2821" i="7"/>
  <c r="AJ2821" i="7"/>
  <c r="AI2821" i="7"/>
  <c r="AH2821" i="7"/>
  <c r="AG2821" i="7"/>
  <c r="T2821" i="7"/>
  <c r="L2821" i="7"/>
  <c r="N2821" i="7" s="1"/>
  <c r="I2821" i="7"/>
  <c r="J2821" i="7" s="1"/>
  <c r="AR2820" i="7"/>
  <c r="AQ2820" i="7"/>
  <c r="AP2820" i="7"/>
  <c r="AO2820" i="7"/>
  <c r="AN2820" i="7"/>
  <c r="AM2820" i="7"/>
  <c r="AL2820" i="7"/>
  <c r="AK2820" i="7"/>
  <c r="AJ2820" i="7"/>
  <c r="AI2820" i="7"/>
  <c r="AH2820" i="7"/>
  <c r="AG2820" i="7"/>
  <c r="T2820" i="7"/>
  <c r="L2820" i="7"/>
  <c r="N2820" i="7" s="1"/>
  <c r="I2820" i="7"/>
  <c r="J2820" i="7" s="1"/>
  <c r="AR2819" i="7"/>
  <c r="AQ2819" i="7"/>
  <c r="AP2819" i="7"/>
  <c r="AO2819" i="7"/>
  <c r="AN2819" i="7"/>
  <c r="AM2819" i="7"/>
  <c r="AL2819" i="7"/>
  <c r="AK2819" i="7"/>
  <c r="AJ2819" i="7"/>
  <c r="AI2819" i="7"/>
  <c r="AH2819" i="7"/>
  <c r="AG2819" i="7"/>
  <c r="T2819" i="7"/>
  <c r="L2819" i="7"/>
  <c r="M2819" i="7" s="1"/>
  <c r="I2819" i="7"/>
  <c r="J2819" i="7" s="1"/>
  <c r="AR2818" i="7"/>
  <c r="AQ2818" i="7"/>
  <c r="AP2818" i="7"/>
  <c r="AO2818" i="7"/>
  <c r="AN2818" i="7"/>
  <c r="AM2818" i="7"/>
  <c r="AL2818" i="7"/>
  <c r="AK2818" i="7"/>
  <c r="AJ2818" i="7"/>
  <c r="AI2818" i="7"/>
  <c r="AH2818" i="7"/>
  <c r="AG2818" i="7"/>
  <c r="T2818" i="7"/>
  <c r="L2818" i="7"/>
  <c r="N2818" i="7" s="1"/>
  <c r="I2818" i="7"/>
  <c r="J2818" i="7" s="1"/>
  <c r="AR2817" i="7"/>
  <c r="AQ2817" i="7"/>
  <c r="AP2817" i="7"/>
  <c r="AO2817" i="7"/>
  <c r="AN2817" i="7"/>
  <c r="AM2817" i="7"/>
  <c r="AL2817" i="7"/>
  <c r="AK2817" i="7"/>
  <c r="AJ2817" i="7"/>
  <c r="AI2817" i="7"/>
  <c r="AH2817" i="7"/>
  <c r="AG2817" i="7"/>
  <c r="T2817" i="7"/>
  <c r="L2817" i="7"/>
  <c r="M2817" i="7" s="1"/>
  <c r="I2817" i="7"/>
  <c r="J2817" i="7" s="1"/>
  <c r="AR2816" i="7"/>
  <c r="AQ2816" i="7"/>
  <c r="AP2816" i="7"/>
  <c r="AO2816" i="7"/>
  <c r="AN2816" i="7"/>
  <c r="AM2816" i="7"/>
  <c r="AL2816" i="7"/>
  <c r="AK2816" i="7"/>
  <c r="AJ2816" i="7"/>
  <c r="AI2816" i="7"/>
  <c r="AH2816" i="7"/>
  <c r="AG2816" i="7"/>
  <c r="T2816" i="7"/>
  <c r="L2816" i="7"/>
  <c r="N2816" i="7" s="1"/>
  <c r="I2816" i="7"/>
  <c r="J2816" i="7" s="1"/>
  <c r="AR2815" i="7"/>
  <c r="AQ2815" i="7"/>
  <c r="AP2815" i="7"/>
  <c r="AO2815" i="7"/>
  <c r="AN2815" i="7"/>
  <c r="AM2815" i="7"/>
  <c r="AL2815" i="7"/>
  <c r="AK2815" i="7"/>
  <c r="AJ2815" i="7"/>
  <c r="AI2815" i="7"/>
  <c r="AH2815" i="7"/>
  <c r="AG2815" i="7"/>
  <c r="T2815" i="7"/>
  <c r="L2815" i="7"/>
  <c r="N2815" i="7" s="1"/>
  <c r="I2815" i="7"/>
  <c r="J2815" i="7" s="1"/>
  <c r="AR2814" i="7"/>
  <c r="AQ2814" i="7"/>
  <c r="AP2814" i="7"/>
  <c r="AO2814" i="7"/>
  <c r="AN2814" i="7"/>
  <c r="AM2814" i="7"/>
  <c r="AL2814" i="7"/>
  <c r="AK2814" i="7"/>
  <c r="AJ2814" i="7"/>
  <c r="AI2814" i="7"/>
  <c r="AH2814" i="7"/>
  <c r="AG2814" i="7"/>
  <c r="T2814" i="7"/>
  <c r="L2814" i="7"/>
  <c r="I2814" i="7"/>
  <c r="J2814" i="7" s="1"/>
  <c r="AR2813" i="7"/>
  <c r="AQ2813" i="7"/>
  <c r="AP2813" i="7"/>
  <c r="AO2813" i="7"/>
  <c r="AN2813" i="7"/>
  <c r="AM2813" i="7"/>
  <c r="AL2813" i="7"/>
  <c r="AK2813" i="7"/>
  <c r="AJ2813" i="7"/>
  <c r="AI2813" i="7"/>
  <c r="AH2813" i="7"/>
  <c r="AG2813" i="7"/>
  <c r="T2813" i="7"/>
  <c r="L2813" i="7"/>
  <c r="M2813" i="7" s="1"/>
  <c r="I2813" i="7"/>
  <c r="J2813" i="7" s="1"/>
  <c r="AR2812" i="7"/>
  <c r="AQ2812" i="7"/>
  <c r="AP2812" i="7"/>
  <c r="AO2812" i="7"/>
  <c r="AN2812" i="7"/>
  <c r="AM2812" i="7"/>
  <c r="AL2812" i="7"/>
  <c r="AK2812" i="7"/>
  <c r="AJ2812" i="7"/>
  <c r="AI2812" i="7"/>
  <c r="AH2812" i="7"/>
  <c r="AG2812" i="7"/>
  <c r="T2812" i="7"/>
  <c r="L2812" i="7"/>
  <c r="I2812" i="7"/>
  <c r="J2812" i="7" s="1"/>
  <c r="AR2811" i="7"/>
  <c r="AQ2811" i="7"/>
  <c r="AP2811" i="7"/>
  <c r="AO2811" i="7"/>
  <c r="AN2811" i="7"/>
  <c r="AM2811" i="7"/>
  <c r="AL2811" i="7"/>
  <c r="AK2811" i="7"/>
  <c r="AJ2811" i="7"/>
  <c r="AI2811" i="7"/>
  <c r="AH2811" i="7"/>
  <c r="AG2811" i="7"/>
  <c r="T2811" i="7"/>
  <c r="L2811" i="7"/>
  <c r="N2811" i="7" s="1"/>
  <c r="I2811" i="7"/>
  <c r="J2811" i="7" s="1"/>
  <c r="AR2810" i="7"/>
  <c r="AQ2810" i="7"/>
  <c r="AP2810" i="7"/>
  <c r="AO2810" i="7"/>
  <c r="AN2810" i="7"/>
  <c r="AM2810" i="7"/>
  <c r="AL2810" i="7"/>
  <c r="AK2810" i="7"/>
  <c r="AJ2810" i="7"/>
  <c r="AI2810" i="7"/>
  <c r="AH2810" i="7"/>
  <c r="AG2810" i="7"/>
  <c r="T2810" i="7"/>
  <c r="L2810" i="7"/>
  <c r="M2810" i="7" s="1"/>
  <c r="I2810" i="7"/>
  <c r="J2810" i="7" s="1"/>
  <c r="AR2809" i="7"/>
  <c r="AQ2809" i="7"/>
  <c r="AP2809" i="7"/>
  <c r="AO2809" i="7"/>
  <c r="AN2809" i="7"/>
  <c r="AM2809" i="7"/>
  <c r="AL2809" i="7"/>
  <c r="AK2809" i="7"/>
  <c r="AJ2809" i="7"/>
  <c r="AI2809" i="7"/>
  <c r="AH2809" i="7"/>
  <c r="AG2809" i="7"/>
  <c r="T2809" i="7"/>
  <c r="L2809" i="7"/>
  <c r="M2809" i="7" s="1"/>
  <c r="I2809" i="7"/>
  <c r="J2809" i="7" s="1"/>
  <c r="AR2808" i="7"/>
  <c r="AQ2808" i="7"/>
  <c r="AP2808" i="7"/>
  <c r="AO2808" i="7"/>
  <c r="AN2808" i="7"/>
  <c r="AM2808" i="7"/>
  <c r="AL2808" i="7"/>
  <c r="AK2808" i="7"/>
  <c r="AJ2808" i="7"/>
  <c r="AI2808" i="7"/>
  <c r="AH2808" i="7"/>
  <c r="AG2808" i="7"/>
  <c r="T2808" i="7"/>
  <c r="L2808" i="7"/>
  <c r="M2808" i="7" s="1"/>
  <c r="I2808" i="7"/>
  <c r="J2808" i="7" s="1"/>
  <c r="AR2807" i="7"/>
  <c r="AQ2807" i="7"/>
  <c r="AP2807" i="7"/>
  <c r="AO2807" i="7"/>
  <c r="AN2807" i="7"/>
  <c r="AM2807" i="7"/>
  <c r="AL2807" i="7"/>
  <c r="AK2807" i="7"/>
  <c r="AJ2807" i="7"/>
  <c r="AI2807" i="7"/>
  <c r="AH2807" i="7"/>
  <c r="AG2807" i="7"/>
  <c r="T2807" i="7"/>
  <c r="L2807" i="7"/>
  <c r="I2807" i="7"/>
  <c r="J2807" i="7" s="1"/>
  <c r="AR2806" i="7"/>
  <c r="AQ2806" i="7"/>
  <c r="AP2806" i="7"/>
  <c r="AO2806" i="7"/>
  <c r="AN2806" i="7"/>
  <c r="AM2806" i="7"/>
  <c r="AL2806" i="7"/>
  <c r="AK2806" i="7"/>
  <c r="AJ2806" i="7"/>
  <c r="AI2806" i="7"/>
  <c r="AH2806" i="7"/>
  <c r="AG2806" i="7"/>
  <c r="T2806" i="7"/>
  <c r="L2806" i="7"/>
  <c r="N2806" i="7" s="1"/>
  <c r="I2806" i="7"/>
  <c r="J2806" i="7" s="1"/>
  <c r="AR2805" i="7"/>
  <c r="AQ2805" i="7"/>
  <c r="AP2805" i="7"/>
  <c r="AO2805" i="7"/>
  <c r="AN2805" i="7"/>
  <c r="AM2805" i="7"/>
  <c r="AL2805" i="7"/>
  <c r="AK2805" i="7"/>
  <c r="AJ2805" i="7"/>
  <c r="AI2805" i="7"/>
  <c r="AH2805" i="7"/>
  <c r="AG2805" i="7"/>
  <c r="T2805" i="7"/>
  <c r="L2805" i="7"/>
  <c r="N2805" i="7" s="1"/>
  <c r="I2805" i="7"/>
  <c r="J2805" i="7" s="1"/>
  <c r="AR2804" i="7"/>
  <c r="AQ2804" i="7"/>
  <c r="AP2804" i="7"/>
  <c r="AO2804" i="7"/>
  <c r="AN2804" i="7"/>
  <c r="AM2804" i="7"/>
  <c r="AL2804" i="7"/>
  <c r="AK2804" i="7"/>
  <c r="AJ2804" i="7"/>
  <c r="AI2804" i="7"/>
  <c r="AH2804" i="7"/>
  <c r="AG2804" i="7"/>
  <c r="T2804" i="7"/>
  <c r="L2804" i="7"/>
  <c r="N2804" i="7" s="1"/>
  <c r="I2804" i="7"/>
  <c r="J2804" i="7" s="1"/>
  <c r="AR2803" i="7"/>
  <c r="AQ2803" i="7"/>
  <c r="AP2803" i="7"/>
  <c r="AO2803" i="7"/>
  <c r="AN2803" i="7"/>
  <c r="AM2803" i="7"/>
  <c r="AL2803" i="7"/>
  <c r="AK2803" i="7"/>
  <c r="AJ2803" i="7"/>
  <c r="AI2803" i="7"/>
  <c r="AH2803" i="7"/>
  <c r="AG2803" i="7"/>
  <c r="T2803" i="7"/>
  <c r="L2803" i="7"/>
  <c r="M2803" i="7" s="1"/>
  <c r="I2803" i="7"/>
  <c r="J2803" i="7" s="1"/>
  <c r="AR2802" i="7"/>
  <c r="AQ2802" i="7"/>
  <c r="AP2802" i="7"/>
  <c r="AO2802" i="7"/>
  <c r="AN2802" i="7"/>
  <c r="AM2802" i="7"/>
  <c r="AL2802" i="7"/>
  <c r="AK2802" i="7"/>
  <c r="AJ2802" i="7"/>
  <c r="AI2802" i="7"/>
  <c r="AH2802" i="7"/>
  <c r="AG2802" i="7"/>
  <c r="T2802" i="7"/>
  <c r="L2802" i="7"/>
  <c r="N2802" i="7" s="1"/>
  <c r="I2802" i="7"/>
  <c r="J2802" i="7" s="1"/>
  <c r="AR2801" i="7"/>
  <c r="AQ2801" i="7"/>
  <c r="AP2801" i="7"/>
  <c r="AO2801" i="7"/>
  <c r="AN2801" i="7"/>
  <c r="AM2801" i="7"/>
  <c r="AL2801" i="7"/>
  <c r="AK2801" i="7"/>
  <c r="AJ2801" i="7"/>
  <c r="AI2801" i="7"/>
  <c r="AH2801" i="7"/>
  <c r="AG2801" i="7"/>
  <c r="T2801" i="7"/>
  <c r="L2801" i="7"/>
  <c r="N2801" i="7" s="1"/>
  <c r="I2801" i="7"/>
  <c r="J2801" i="7" s="1"/>
  <c r="AR2800" i="7"/>
  <c r="AQ2800" i="7"/>
  <c r="AP2800" i="7"/>
  <c r="AO2800" i="7"/>
  <c r="AN2800" i="7"/>
  <c r="AM2800" i="7"/>
  <c r="AL2800" i="7"/>
  <c r="AK2800" i="7"/>
  <c r="AJ2800" i="7"/>
  <c r="AI2800" i="7"/>
  <c r="AH2800" i="7"/>
  <c r="AG2800" i="7"/>
  <c r="T2800" i="7"/>
  <c r="L2800" i="7"/>
  <c r="M2800" i="7" s="1"/>
  <c r="I2800" i="7"/>
  <c r="J2800" i="7" s="1"/>
  <c r="AR2799" i="7"/>
  <c r="AQ2799" i="7"/>
  <c r="AP2799" i="7"/>
  <c r="AO2799" i="7"/>
  <c r="AN2799" i="7"/>
  <c r="AM2799" i="7"/>
  <c r="AL2799" i="7"/>
  <c r="AK2799" i="7"/>
  <c r="AJ2799" i="7"/>
  <c r="AI2799" i="7"/>
  <c r="AH2799" i="7"/>
  <c r="AG2799" i="7"/>
  <c r="T2799" i="7"/>
  <c r="L2799" i="7"/>
  <c r="N2799" i="7" s="1"/>
  <c r="I2799" i="7"/>
  <c r="J2799" i="7" s="1"/>
  <c r="AR2798" i="7"/>
  <c r="AQ2798" i="7"/>
  <c r="AP2798" i="7"/>
  <c r="AO2798" i="7"/>
  <c r="AN2798" i="7"/>
  <c r="AM2798" i="7"/>
  <c r="AL2798" i="7"/>
  <c r="AK2798" i="7"/>
  <c r="AJ2798" i="7"/>
  <c r="AI2798" i="7"/>
  <c r="AH2798" i="7"/>
  <c r="AG2798" i="7"/>
  <c r="T2798" i="7"/>
  <c r="L2798" i="7"/>
  <c r="N2798" i="7" s="1"/>
  <c r="I2798" i="7"/>
  <c r="J2798" i="7" s="1"/>
  <c r="AR2797" i="7"/>
  <c r="AQ2797" i="7"/>
  <c r="AP2797" i="7"/>
  <c r="AO2797" i="7"/>
  <c r="AN2797" i="7"/>
  <c r="AM2797" i="7"/>
  <c r="AL2797" i="7"/>
  <c r="AK2797" i="7"/>
  <c r="AJ2797" i="7"/>
  <c r="AI2797" i="7"/>
  <c r="AH2797" i="7"/>
  <c r="AG2797" i="7"/>
  <c r="T2797" i="7"/>
  <c r="L2797" i="7"/>
  <c r="N2797" i="7" s="1"/>
  <c r="I2797" i="7"/>
  <c r="J2797" i="7" s="1"/>
  <c r="AR2796" i="7"/>
  <c r="AQ2796" i="7"/>
  <c r="AP2796" i="7"/>
  <c r="AO2796" i="7"/>
  <c r="AN2796" i="7"/>
  <c r="AM2796" i="7"/>
  <c r="AL2796" i="7"/>
  <c r="AK2796" i="7"/>
  <c r="AJ2796" i="7"/>
  <c r="AI2796" i="7"/>
  <c r="AH2796" i="7"/>
  <c r="AG2796" i="7"/>
  <c r="T2796" i="7"/>
  <c r="L2796" i="7"/>
  <c r="N2796" i="7" s="1"/>
  <c r="I2796" i="7"/>
  <c r="J2796" i="7" s="1"/>
  <c r="AR2795" i="7"/>
  <c r="AQ2795" i="7"/>
  <c r="AP2795" i="7"/>
  <c r="AO2795" i="7"/>
  <c r="AN2795" i="7"/>
  <c r="AM2795" i="7"/>
  <c r="AL2795" i="7"/>
  <c r="AK2795" i="7"/>
  <c r="AJ2795" i="7"/>
  <c r="AI2795" i="7"/>
  <c r="AH2795" i="7"/>
  <c r="AG2795" i="7"/>
  <c r="T2795" i="7"/>
  <c r="L2795" i="7"/>
  <c r="N2795" i="7" s="1"/>
  <c r="I2795" i="7"/>
  <c r="J2795" i="7" s="1"/>
  <c r="AR2794" i="7"/>
  <c r="AQ2794" i="7"/>
  <c r="AP2794" i="7"/>
  <c r="AO2794" i="7"/>
  <c r="AN2794" i="7"/>
  <c r="AM2794" i="7"/>
  <c r="AL2794" i="7"/>
  <c r="AK2794" i="7"/>
  <c r="AJ2794" i="7"/>
  <c r="AI2794" i="7"/>
  <c r="AH2794" i="7"/>
  <c r="AG2794" i="7"/>
  <c r="T2794" i="7"/>
  <c r="L2794" i="7"/>
  <c r="N2794" i="7" s="1"/>
  <c r="I2794" i="7"/>
  <c r="J2794" i="7" s="1"/>
  <c r="AR2793" i="7"/>
  <c r="AQ2793" i="7"/>
  <c r="AP2793" i="7"/>
  <c r="AO2793" i="7"/>
  <c r="AN2793" i="7"/>
  <c r="AM2793" i="7"/>
  <c r="AL2793" i="7"/>
  <c r="AK2793" i="7"/>
  <c r="AJ2793" i="7"/>
  <c r="AI2793" i="7"/>
  <c r="AH2793" i="7"/>
  <c r="AG2793" i="7"/>
  <c r="T2793" i="7"/>
  <c r="L2793" i="7"/>
  <c r="I2793" i="7"/>
  <c r="J2793" i="7" s="1"/>
  <c r="AR2792" i="7"/>
  <c r="AQ2792" i="7"/>
  <c r="AP2792" i="7"/>
  <c r="AO2792" i="7"/>
  <c r="AN2792" i="7"/>
  <c r="AM2792" i="7"/>
  <c r="AL2792" i="7"/>
  <c r="AK2792" i="7"/>
  <c r="AJ2792" i="7"/>
  <c r="AI2792" i="7"/>
  <c r="AH2792" i="7"/>
  <c r="AG2792" i="7"/>
  <c r="T2792" i="7"/>
  <c r="L2792" i="7"/>
  <c r="M2792" i="7" s="1"/>
  <c r="I2792" i="7"/>
  <c r="J2792" i="7" s="1"/>
  <c r="AR2791" i="7"/>
  <c r="AQ2791" i="7"/>
  <c r="AP2791" i="7"/>
  <c r="AO2791" i="7"/>
  <c r="AN2791" i="7"/>
  <c r="AM2791" i="7"/>
  <c r="AL2791" i="7"/>
  <c r="AK2791" i="7"/>
  <c r="AJ2791" i="7"/>
  <c r="AI2791" i="7"/>
  <c r="AH2791" i="7"/>
  <c r="AG2791" i="7"/>
  <c r="T2791" i="7"/>
  <c r="L2791" i="7"/>
  <c r="N2791" i="7" s="1"/>
  <c r="I2791" i="7"/>
  <c r="J2791" i="7" s="1"/>
  <c r="AR2790" i="7"/>
  <c r="AQ2790" i="7"/>
  <c r="AP2790" i="7"/>
  <c r="AO2790" i="7"/>
  <c r="AN2790" i="7"/>
  <c r="AM2790" i="7"/>
  <c r="AL2790" i="7"/>
  <c r="AK2790" i="7"/>
  <c r="AJ2790" i="7"/>
  <c r="AI2790" i="7"/>
  <c r="AH2790" i="7"/>
  <c r="AG2790" i="7"/>
  <c r="T2790" i="7"/>
  <c r="L2790" i="7"/>
  <c r="N2790" i="7" s="1"/>
  <c r="I2790" i="7"/>
  <c r="J2790" i="7" s="1"/>
  <c r="AR2789" i="7"/>
  <c r="AQ2789" i="7"/>
  <c r="AP2789" i="7"/>
  <c r="AO2789" i="7"/>
  <c r="AN2789" i="7"/>
  <c r="AM2789" i="7"/>
  <c r="AL2789" i="7"/>
  <c r="AK2789" i="7"/>
  <c r="AJ2789" i="7"/>
  <c r="AI2789" i="7"/>
  <c r="AH2789" i="7"/>
  <c r="AG2789" i="7"/>
  <c r="T2789" i="7"/>
  <c r="L2789" i="7"/>
  <c r="M2789" i="7" s="1"/>
  <c r="I2789" i="7"/>
  <c r="J2789" i="7" s="1"/>
  <c r="AR2788" i="7"/>
  <c r="AQ2788" i="7"/>
  <c r="AP2788" i="7"/>
  <c r="AO2788" i="7"/>
  <c r="AN2788" i="7"/>
  <c r="AM2788" i="7"/>
  <c r="AL2788" i="7"/>
  <c r="AK2788" i="7"/>
  <c r="AJ2788" i="7"/>
  <c r="AI2788" i="7"/>
  <c r="AH2788" i="7"/>
  <c r="AG2788" i="7"/>
  <c r="T2788" i="7"/>
  <c r="L2788" i="7"/>
  <c r="M2788" i="7" s="1"/>
  <c r="I2788" i="7"/>
  <c r="J2788" i="7" s="1"/>
  <c r="AR2787" i="7"/>
  <c r="AQ2787" i="7"/>
  <c r="AP2787" i="7"/>
  <c r="AO2787" i="7"/>
  <c r="AN2787" i="7"/>
  <c r="AM2787" i="7"/>
  <c r="AL2787" i="7"/>
  <c r="AK2787" i="7"/>
  <c r="AJ2787" i="7"/>
  <c r="AI2787" i="7"/>
  <c r="AH2787" i="7"/>
  <c r="AG2787" i="7"/>
  <c r="T2787" i="7"/>
  <c r="L2787" i="7"/>
  <c r="M2787" i="7" s="1"/>
  <c r="I2787" i="7"/>
  <c r="J2787" i="7" s="1"/>
  <c r="AR2786" i="7"/>
  <c r="AQ2786" i="7"/>
  <c r="AP2786" i="7"/>
  <c r="AO2786" i="7"/>
  <c r="AN2786" i="7"/>
  <c r="AM2786" i="7"/>
  <c r="AL2786" i="7"/>
  <c r="AK2786" i="7"/>
  <c r="AJ2786" i="7"/>
  <c r="AI2786" i="7"/>
  <c r="AH2786" i="7"/>
  <c r="AG2786" i="7"/>
  <c r="T2786" i="7"/>
  <c r="L2786" i="7"/>
  <c r="I2786" i="7"/>
  <c r="J2786" i="7" s="1"/>
  <c r="AR2785" i="7"/>
  <c r="AQ2785" i="7"/>
  <c r="AP2785" i="7"/>
  <c r="AO2785" i="7"/>
  <c r="AN2785" i="7"/>
  <c r="AM2785" i="7"/>
  <c r="AL2785" i="7"/>
  <c r="AK2785" i="7"/>
  <c r="AJ2785" i="7"/>
  <c r="AI2785" i="7"/>
  <c r="AH2785" i="7"/>
  <c r="AG2785" i="7"/>
  <c r="T2785" i="7"/>
  <c r="L2785" i="7"/>
  <c r="N2785" i="7" s="1"/>
  <c r="I2785" i="7"/>
  <c r="J2785" i="7" s="1"/>
  <c r="AR2784" i="7"/>
  <c r="AQ2784" i="7"/>
  <c r="AP2784" i="7"/>
  <c r="AO2784" i="7"/>
  <c r="AN2784" i="7"/>
  <c r="AM2784" i="7"/>
  <c r="AL2784" i="7"/>
  <c r="AK2784" i="7"/>
  <c r="AJ2784" i="7"/>
  <c r="AI2784" i="7"/>
  <c r="AH2784" i="7"/>
  <c r="AG2784" i="7"/>
  <c r="T2784" i="7"/>
  <c r="L2784" i="7"/>
  <c r="N2784" i="7" s="1"/>
  <c r="I2784" i="7"/>
  <c r="J2784" i="7" s="1"/>
  <c r="AR2783" i="7"/>
  <c r="AQ2783" i="7"/>
  <c r="AP2783" i="7"/>
  <c r="AO2783" i="7"/>
  <c r="AN2783" i="7"/>
  <c r="AM2783" i="7"/>
  <c r="AL2783" i="7"/>
  <c r="AK2783" i="7"/>
  <c r="AJ2783" i="7"/>
  <c r="AI2783" i="7"/>
  <c r="AH2783" i="7"/>
  <c r="AG2783" i="7"/>
  <c r="T2783" i="7"/>
  <c r="L2783" i="7"/>
  <c r="N2783" i="7" s="1"/>
  <c r="I2783" i="7"/>
  <c r="J2783" i="7" s="1"/>
  <c r="AR2782" i="7"/>
  <c r="AQ2782" i="7"/>
  <c r="AP2782" i="7"/>
  <c r="AO2782" i="7"/>
  <c r="AN2782" i="7"/>
  <c r="AM2782" i="7"/>
  <c r="AL2782" i="7"/>
  <c r="AK2782" i="7"/>
  <c r="AJ2782" i="7"/>
  <c r="AI2782" i="7"/>
  <c r="AH2782" i="7"/>
  <c r="AG2782" i="7"/>
  <c r="T2782" i="7"/>
  <c r="L2782" i="7"/>
  <c r="I2782" i="7"/>
  <c r="J2782" i="7" s="1"/>
  <c r="AR2781" i="7"/>
  <c r="AQ2781" i="7"/>
  <c r="AP2781" i="7"/>
  <c r="AO2781" i="7"/>
  <c r="AN2781" i="7"/>
  <c r="AM2781" i="7"/>
  <c r="AL2781" i="7"/>
  <c r="AK2781" i="7"/>
  <c r="AJ2781" i="7"/>
  <c r="AI2781" i="7"/>
  <c r="AH2781" i="7"/>
  <c r="AG2781" i="7"/>
  <c r="T2781" i="7"/>
  <c r="L2781" i="7"/>
  <c r="N2781" i="7" s="1"/>
  <c r="I2781" i="7"/>
  <c r="J2781" i="7" s="1"/>
  <c r="AR2780" i="7"/>
  <c r="AQ2780" i="7"/>
  <c r="AP2780" i="7"/>
  <c r="AO2780" i="7"/>
  <c r="AN2780" i="7"/>
  <c r="AM2780" i="7"/>
  <c r="AL2780" i="7"/>
  <c r="AK2780" i="7"/>
  <c r="AJ2780" i="7"/>
  <c r="AI2780" i="7"/>
  <c r="AH2780" i="7"/>
  <c r="AG2780" i="7"/>
  <c r="T2780" i="7"/>
  <c r="L2780" i="7"/>
  <c r="N2780" i="7" s="1"/>
  <c r="I2780" i="7"/>
  <c r="J2780" i="7" s="1"/>
  <c r="AR2779" i="7"/>
  <c r="AQ2779" i="7"/>
  <c r="AP2779" i="7"/>
  <c r="AO2779" i="7"/>
  <c r="AN2779" i="7"/>
  <c r="AM2779" i="7"/>
  <c r="AL2779" i="7"/>
  <c r="AK2779" i="7"/>
  <c r="AJ2779" i="7"/>
  <c r="AI2779" i="7"/>
  <c r="AH2779" i="7"/>
  <c r="AG2779" i="7"/>
  <c r="T2779" i="7"/>
  <c r="L2779" i="7"/>
  <c r="N2779" i="7" s="1"/>
  <c r="I2779" i="7"/>
  <c r="J2779" i="7" s="1"/>
  <c r="AR2778" i="7"/>
  <c r="AQ2778" i="7"/>
  <c r="AP2778" i="7"/>
  <c r="AO2778" i="7"/>
  <c r="AN2778" i="7"/>
  <c r="AM2778" i="7"/>
  <c r="AL2778" i="7"/>
  <c r="AK2778" i="7"/>
  <c r="AJ2778" i="7"/>
  <c r="AI2778" i="7"/>
  <c r="AH2778" i="7"/>
  <c r="AG2778" i="7"/>
  <c r="T2778" i="7"/>
  <c r="L2778" i="7"/>
  <c r="N2778" i="7" s="1"/>
  <c r="I2778" i="7"/>
  <c r="J2778" i="7" s="1"/>
  <c r="AR2777" i="7"/>
  <c r="AQ2777" i="7"/>
  <c r="AP2777" i="7"/>
  <c r="AO2777" i="7"/>
  <c r="AN2777" i="7"/>
  <c r="AM2777" i="7"/>
  <c r="AL2777" i="7"/>
  <c r="AK2777" i="7"/>
  <c r="AJ2777" i="7"/>
  <c r="AI2777" i="7"/>
  <c r="AH2777" i="7"/>
  <c r="AG2777" i="7"/>
  <c r="T2777" i="7"/>
  <c r="L2777" i="7"/>
  <c r="I2777" i="7"/>
  <c r="J2777" i="7" s="1"/>
  <c r="AR2776" i="7"/>
  <c r="AQ2776" i="7"/>
  <c r="AP2776" i="7"/>
  <c r="AO2776" i="7"/>
  <c r="AN2776" i="7"/>
  <c r="AM2776" i="7"/>
  <c r="AL2776" i="7"/>
  <c r="AK2776" i="7"/>
  <c r="AJ2776" i="7"/>
  <c r="AI2776" i="7"/>
  <c r="AH2776" i="7"/>
  <c r="AG2776" i="7"/>
  <c r="T2776" i="7"/>
  <c r="L2776" i="7"/>
  <c r="I2776" i="7"/>
  <c r="J2776" i="7" s="1"/>
  <c r="AR2775" i="7"/>
  <c r="AQ2775" i="7"/>
  <c r="AP2775" i="7"/>
  <c r="AO2775" i="7"/>
  <c r="AN2775" i="7"/>
  <c r="AM2775" i="7"/>
  <c r="AL2775" i="7"/>
  <c r="AK2775" i="7"/>
  <c r="AJ2775" i="7"/>
  <c r="AI2775" i="7"/>
  <c r="AH2775" i="7"/>
  <c r="AG2775" i="7"/>
  <c r="T2775" i="7"/>
  <c r="L2775" i="7"/>
  <c r="M2775" i="7" s="1"/>
  <c r="I2775" i="7"/>
  <c r="J2775" i="7" s="1"/>
  <c r="AR2774" i="7"/>
  <c r="AQ2774" i="7"/>
  <c r="AP2774" i="7"/>
  <c r="AO2774" i="7"/>
  <c r="AN2774" i="7"/>
  <c r="AM2774" i="7"/>
  <c r="AL2774" i="7"/>
  <c r="AK2774" i="7"/>
  <c r="AJ2774" i="7"/>
  <c r="AI2774" i="7"/>
  <c r="AH2774" i="7"/>
  <c r="AG2774" i="7"/>
  <c r="T2774" i="7"/>
  <c r="L2774" i="7"/>
  <c r="N2774" i="7" s="1"/>
  <c r="I2774" i="7"/>
  <c r="J2774" i="7" s="1"/>
  <c r="AR2773" i="7"/>
  <c r="AQ2773" i="7"/>
  <c r="AP2773" i="7"/>
  <c r="AO2773" i="7"/>
  <c r="AN2773" i="7"/>
  <c r="AM2773" i="7"/>
  <c r="AL2773" i="7"/>
  <c r="AK2773" i="7"/>
  <c r="AJ2773" i="7"/>
  <c r="AI2773" i="7"/>
  <c r="AH2773" i="7"/>
  <c r="AG2773" i="7"/>
  <c r="T2773" i="7"/>
  <c r="L2773" i="7"/>
  <c r="M2773" i="7" s="1"/>
  <c r="I2773" i="7"/>
  <c r="J2773" i="7" s="1"/>
  <c r="AR2772" i="7"/>
  <c r="AQ2772" i="7"/>
  <c r="AP2772" i="7"/>
  <c r="AO2772" i="7"/>
  <c r="AN2772" i="7"/>
  <c r="AM2772" i="7"/>
  <c r="AL2772" i="7"/>
  <c r="AK2772" i="7"/>
  <c r="AJ2772" i="7"/>
  <c r="AI2772" i="7"/>
  <c r="AH2772" i="7"/>
  <c r="AG2772" i="7"/>
  <c r="T2772" i="7"/>
  <c r="L2772" i="7"/>
  <c r="N2772" i="7" s="1"/>
  <c r="I2772" i="7"/>
  <c r="J2772" i="7" s="1"/>
  <c r="AR2771" i="7"/>
  <c r="AQ2771" i="7"/>
  <c r="AP2771" i="7"/>
  <c r="AO2771" i="7"/>
  <c r="AN2771" i="7"/>
  <c r="AM2771" i="7"/>
  <c r="AL2771" i="7"/>
  <c r="AK2771" i="7"/>
  <c r="AJ2771" i="7"/>
  <c r="AI2771" i="7"/>
  <c r="AH2771" i="7"/>
  <c r="AG2771" i="7"/>
  <c r="T2771" i="7"/>
  <c r="L2771" i="7"/>
  <c r="M2771" i="7" s="1"/>
  <c r="I2771" i="7"/>
  <c r="J2771" i="7" s="1"/>
  <c r="AR2770" i="7"/>
  <c r="AQ2770" i="7"/>
  <c r="AP2770" i="7"/>
  <c r="AO2770" i="7"/>
  <c r="AN2770" i="7"/>
  <c r="AM2770" i="7"/>
  <c r="AL2770" i="7"/>
  <c r="AK2770" i="7"/>
  <c r="AJ2770" i="7"/>
  <c r="AI2770" i="7"/>
  <c r="AH2770" i="7"/>
  <c r="AG2770" i="7"/>
  <c r="T2770" i="7"/>
  <c r="L2770" i="7"/>
  <c r="N2770" i="7" s="1"/>
  <c r="I2770" i="7"/>
  <c r="J2770" i="7" s="1"/>
  <c r="AR2769" i="7"/>
  <c r="AQ2769" i="7"/>
  <c r="AP2769" i="7"/>
  <c r="AO2769" i="7"/>
  <c r="AN2769" i="7"/>
  <c r="AM2769" i="7"/>
  <c r="AL2769" i="7"/>
  <c r="AK2769" i="7"/>
  <c r="AJ2769" i="7"/>
  <c r="AI2769" i="7"/>
  <c r="AH2769" i="7"/>
  <c r="AG2769" i="7"/>
  <c r="T2769" i="7"/>
  <c r="L2769" i="7"/>
  <c r="N2769" i="7" s="1"/>
  <c r="I2769" i="7"/>
  <c r="J2769" i="7" s="1"/>
  <c r="AR2768" i="7"/>
  <c r="AQ2768" i="7"/>
  <c r="AP2768" i="7"/>
  <c r="AO2768" i="7"/>
  <c r="AN2768" i="7"/>
  <c r="AM2768" i="7"/>
  <c r="AL2768" i="7"/>
  <c r="AK2768" i="7"/>
  <c r="AJ2768" i="7"/>
  <c r="AI2768" i="7"/>
  <c r="AH2768" i="7"/>
  <c r="AG2768" i="7"/>
  <c r="T2768" i="7"/>
  <c r="L2768" i="7"/>
  <c r="N2768" i="7" s="1"/>
  <c r="I2768" i="7"/>
  <c r="J2768" i="7" s="1"/>
  <c r="AR2767" i="7"/>
  <c r="AQ2767" i="7"/>
  <c r="AP2767" i="7"/>
  <c r="AO2767" i="7"/>
  <c r="AN2767" i="7"/>
  <c r="AM2767" i="7"/>
  <c r="AL2767" i="7"/>
  <c r="AK2767" i="7"/>
  <c r="AJ2767" i="7"/>
  <c r="AI2767" i="7"/>
  <c r="AH2767" i="7"/>
  <c r="AG2767" i="7"/>
  <c r="T2767" i="7"/>
  <c r="L2767" i="7"/>
  <c r="N2767" i="7" s="1"/>
  <c r="I2767" i="7"/>
  <c r="J2767" i="7" s="1"/>
  <c r="AR2766" i="7"/>
  <c r="AQ2766" i="7"/>
  <c r="AP2766" i="7"/>
  <c r="AO2766" i="7"/>
  <c r="AN2766" i="7"/>
  <c r="AM2766" i="7"/>
  <c r="AL2766" i="7"/>
  <c r="AK2766" i="7"/>
  <c r="AJ2766" i="7"/>
  <c r="AI2766" i="7"/>
  <c r="AH2766" i="7"/>
  <c r="AG2766" i="7"/>
  <c r="T2766" i="7"/>
  <c r="L2766" i="7"/>
  <c r="N2766" i="7" s="1"/>
  <c r="I2766" i="7"/>
  <c r="J2766" i="7" s="1"/>
  <c r="AR2765" i="7"/>
  <c r="AQ2765" i="7"/>
  <c r="AP2765" i="7"/>
  <c r="AO2765" i="7"/>
  <c r="AN2765" i="7"/>
  <c r="AM2765" i="7"/>
  <c r="AL2765" i="7"/>
  <c r="AK2765" i="7"/>
  <c r="AJ2765" i="7"/>
  <c r="AI2765" i="7"/>
  <c r="AH2765" i="7"/>
  <c r="AG2765" i="7"/>
  <c r="T2765" i="7"/>
  <c r="L2765" i="7"/>
  <c r="N2765" i="7" s="1"/>
  <c r="I2765" i="7"/>
  <c r="J2765" i="7" s="1"/>
  <c r="AR2764" i="7"/>
  <c r="AQ2764" i="7"/>
  <c r="AP2764" i="7"/>
  <c r="AO2764" i="7"/>
  <c r="AN2764" i="7"/>
  <c r="AM2764" i="7"/>
  <c r="AL2764" i="7"/>
  <c r="AK2764" i="7"/>
  <c r="AJ2764" i="7"/>
  <c r="AI2764" i="7"/>
  <c r="AH2764" i="7"/>
  <c r="AG2764" i="7"/>
  <c r="T2764" i="7"/>
  <c r="L2764" i="7"/>
  <c r="N2764" i="7" s="1"/>
  <c r="I2764" i="7"/>
  <c r="J2764" i="7" s="1"/>
  <c r="AR2763" i="7"/>
  <c r="AQ2763" i="7"/>
  <c r="AP2763" i="7"/>
  <c r="AO2763" i="7"/>
  <c r="AN2763" i="7"/>
  <c r="AM2763" i="7"/>
  <c r="AL2763" i="7"/>
  <c r="AK2763" i="7"/>
  <c r="AJ2763" i="7"/>
  <c r="AI2763" i="7"/>
  <c r="AH2763" i="7"/>
  <c r="AG2763" i="7"/>
  <c r="T2763" i="7"/>
  <c r="L2763" i="7"/>
  <c r="N2763" i="7" s="1"/>
  <c r="I2763" i="7"/>
  <c r="J2763" i="7" s="1"/>
  <c r="AR2762" i="7"/>
  <c r="AQ2762" i="7"/>
  <c r="AP2762" i="7"/>
  <c r="AO2762" i="7"/>
  <c r="AN2762" i="7"/>
  <c r="AM2762" i="7"/>
  <c r="AL2762" i="7"/>
  <c r="AK2762" i="7"/>
  <c r="AJ2762" i="7"/>
  <c r="AI2762" i="7"/>
  <c r="AH2762" i="7"/>
  <c r="AG2762" i="7"/>
  <c r="T2762" i="7"/>
  <c r="L2762" i="7"/>
  <c r="N2762" i="7" s="1"/>
  <c r="I2762" i="7"/>
  <c r="J2762" i="7" s="1"/>
  <c r="AR2761" i="7"/>
  <c r="AQ2761" i="7"/>
  <c r="AP2761" i="7"/>
  <c r="AO2761" i="7"/>
  <c r="AN2761" i="7"/>
  <c r="AM2761" i="7"/>
  <c r="AL2761" i="7"/>
  <c r="AK2761" i="7"/>
  <c r="AJ2761" i="7"/>
  <c r="AI2761" i="7"/>
  <c r="AH2761" i="7"/>
  <c r="AG2761" i="7"/>
  <c r="T2761" i="7"/>
  <c r="L2761" i="7"/>
  <c r="N2761" i="7" s="1"/>
  <c r="I2761" i="7"/>
  <c r="J2761" i="7" s="1"/>
  <c r="AR2760" i="7"/>
  <c r="AQ2760" i="7"/>
  <c r="AP2760" i="7"/>
  <c r="AO2760" i="7"/>
  <c r="AN2760" i="7"/>
  <c r="AM2760" i="7"/>
  <c r="AL2760" i="7"/>
  <c r="AK2760" i="7"/>
  <c r="AJ2760" i="7"/>
  <c r="AI2760" i="7"/>
  <c r="AH2760" i="7"/>
  <c r="AG2760" i="7"/>
  <c r="T2760" i="7"/>
  <c r="L2760" i="7"/>
  <c r="M2760" i="7" s="1"/>
  <c r="I2760" i="7"/>
  <c r="J2760" i="7" s="1"/>
  <c r="AR2759" i="7"/>
  <c r="AQ2759" i="7"/>
  <c r="AP2759" i="7"/>
  <c r="AO2759" i="7"/>
  <c r="AN2759" i="7"/>
  <c r="AM2759" i="7"/>
  <c r="AL2759" i="7"/>
  <c r="AK2759" i="7"/>
  <c r="AJ2759" i="7"/>
  <c r="AI2759" i="7"/>
  <c r="AH2759" i="7"/>
  <c r="AG2759" i="7"/>
  <c r="T2759" i="7"/>
  <c r="L2759" i="7"/>
  <c r="N2759" i="7" s="1"/>
  <c r="I2759" i="7"/>
  <c r="J2759" i="7" s="1"/>
  <c r="AR2758" i="7"/>
  <c r="AQ2758" i="7"/>
  <c r="AP2758" i="7"/>
  <c r="AO2758" i="7"/>
  <c r="AN2758" i="7"/>
  <c r="AM2758" i="7"/>
  <c r="AL2758" i="7"/>
  <c r="AK2758" i="7"/>
  <c r="AJ2758" i="7"/>
  <c r="AI2758" i="7"/>
  <c r="AH2758" i="7"/>
  <c r="AG2758" i="7"/>
  <c r="T2758" i="7"/>
  <c r="L2758" i="7"/>
  <c r="N2758" i="7" s="1"/>
  <c r="I2758" i="7"/>
  <c r="J2758" i="7" s="1"/>
  <c r="AR2757" i="7"/>
  <c r="AQ2757" i="7"/>
  <c r="AP2757" i="7"/>
  <c r="AO2757" i="7"/>
  <c r="AN2757" i="7"/>
  <c r="AM2757" i="7"/>
  <c r="AL2757" i="7"/>
  <c r="AK2757" i="7"/>
  <c r="AJ2757" i="7"/>
  <c r="AI2757" i="7"/>
  <c r="AH2757" i="7"/>
  <c r="AG2757" i="7"/>
  <c r="T2757" i="7"/>
  <c r="L2757" i="7"/>
  <c r="N2757" i="7" s="1"/>
  <c r="I2757" i="7"/>
  <c r="J2757" i="7" s="1"/>
  <c r="AR2756" i="7"/>
  <c r="AQ2756" i="7"/>
  <c r="AP2756" i="7"/>
  <c r="AO2756" i="7"/>
  <c r="AN2756" i="7"/>
  <c r="AM2756" i="7"/>
  <c r="AL2756" i="7"/>
  <c r="AK2756" i="7"/>
  <c r="AJ2756" i="7"/>
  <c r="AI2756" i="7"/>
  <c r="AH2756" i="7"/>
  <c r="AG2756" i="7"/>
  <c r="T2756" i="7"/>
  <c r="L2756" i="7"/>
  <c r="I2756" i="7"/>
  <c r="J2756" i="7" s="1"/>
  <c r="AR2755" i="7"/>
  <c r="AQ2755" i="7"/>
  <c r="AP2755" i="7"/>
  <c r="AO2755" i="7"/>
  <c r="AN2755" i="7"/>
  <c r="AM2755" i="7"/>
  <c r="AL2755" i="7"/>
  <c r="AK2755" i="7"/>
  <c r="AJ2755" i="7"/>
  <c r="AI2755" i="7"/>
  <c r="AH2755" i="7"/>
  <c r="AG2755" i="7"/>
  <c r="T2755" i="7"/>
  <c r="L2755" i="7"/>
  <c r="M2755" i="7" s="1"/>
  <c r="I2755" i="7"/>
  <c r="J2755" i="7" s="1"/>
  <c r="AR2754" i="7"/>
  <c r="AQ2754" i="7"/>
  <c r="AP2754" i="7"/>
  <c r="AO2754" i="7"/>
  <c r="AN2754" i="7"/>
  <c r="AM2754" i="7"/>
  <c r="AL2754" i="7"/>
  <c r="AK2754" i="7"/>
  <c r="AJ2754" i="7"/>
  <c r="AI2754" i="7"/>
  <c r="AH2754" i="7"/>
  <c r="AG2754" i="7"/>
  <c r="T2754" i="7"/>
  <c r="L2754" i="7"/>
  <c r="I2754" i="7"/>
  <c r="J2754" i="7" s="1"/>
  <c r="AR2753" i="7"/>
  <c r="AQ2753" i="7"/>
  <c r="AP2753" i="7"/>
  <c r="AO2753" i="7"/>
  <c r="AN2753" i="7"/>
  <c r="AM2753" i="7"/>
  <c r="AL2753" i="7"/>
  <c r="AK2753" i="7"/>
  <c r="AJ2753" i="7"/>
  <c r="AI2753" i="7"/>
  <c r="AH2753" i="7"/>
  <c r="AG2753" i="7"/>
  <c r="T2753" i="7"/>
  <c r="L2753" i="7"/>
  <c r="N2753" i="7" s="1"/>
  <c r="I2753" i="7"/>
  <c r="J2753" i="7" s="1"/>
  <c r="AR2752" i="7"/>
  <c r="AQ2752" i="7"/>
  <c r="AP2752" i="7"/>
  <c r="AO2752" i="7"/>
  <c r="AN2752" i="7"/>
  <c r="AM2752" i="7"/>
  <c r="AL2752" i="7"/>
  <c r="AK2752" i="7"/>
  <c r="AJ2752" i="7"/>
  <c r="AI2752" i="7"/>
  <c r="AH2752" i="7"/>
  <c r="AG2752" i="7"/>
  <c r="T2752" i="7"/>
  <c r="L2752" i="7"/>
  <c r="I2752" i="7"/>
  <c r="J2752" i="7" s="1"/>
  <c r="AR2751" i="7"/>
  <c r="AQ2751" i="7"/>
  <c r="AP2751" i="7"/>
  <c r="AO2751" i="7"/>
  <c r="AN2751" i="7"/>
  <c r="AM2751" i="7"/>
  <c r="AL2751" i="7"/>
  <c r="AK2751" i="7"/>
  <c r="AJ2751" i="7"/>
  <c r="AI2751" i="7"/>
  <c r="AH2751" i="7"/>
  <c r="AG2751" i="7"/>
  <c r="T2751" i="7"/>
  <c r="L2751" i="7"/>
  <c r="N2751" i="7" s="1"/>
  <c r="I2751" i="7"/>
  <c r="J2751" i="7" s="1"/>
  <c r="AR2750" i="7"/>
  <c r="AQ2750" i="7"/>
  <c r="AP2750" i="7"/>
  <c r="AO2750" i="7"/>
  <c r="AN2750" i="7"/>
  <c r="AM2750" i="7"/>
  <c r="AL2750" i="7"/>
  <c r="AK2750" i="7"/>
  <c r="AJ2750" i="7"/>
  <c r="AI2750" i="7"/>
  <c r="AH2750" i="7"/>
  <c r="AG2750" i="7"/>
  <c r="T2750" i="7"/>
  <c r="L2750" i="7"/>
  <c r="M2750" i="7" s="1"/>
  <c r="I2750" i="7"/>
  <c r="J2750" i="7" s="1"/>
  <c r="AR2749" i="7"/>
  <c r="AQ2749" i="7"/>
  <c r="AP2749" i="7"/>
  <c r="AO2749" i="7"/>
  <c r="AN2749" i="7"/>
  <c r="AM2749" i="7"/>
  <c r="AL2749" i="7"/>
  <c r="AK2749" i="7"/>
  <c r="AJ2749" i="7"/>
  <c r="AI2749" i="7"/>
  <c r="AH2749" i="7"/>
  <c r="AG2749" i="7"/>
  <c r="T2749" i="7"/>
  <c r="L2749" i="7"/>
  <c r="N2749" i="7" s="1"/>
  <c r="I2749" i="7"/>
  <c r="J2749" i="7" s="1"/>
  <c r="AR2748" i="7"/>
  <c r="AQ2748" i="7"/>
  <c r="AP2748" i="7"/>
  <c r="AO2748" i="7"/>
  <c r="AN2748" i="7"/>
  <c r="AM2748" i="7"/>
  <c r="AL2748" i="7"/>
  <c r="AK2748" i="7"/>
  <c r="AJ2748" i="7"/>
  <c r="AI2748" i="7"/>
  <c r="AH2748" i="7"/>
  <c r="AG2748" i="7"/>
  <c r="T2748" i="7"/>
  <c r="L2748" i="7"/>
  <c r="N2748" i="7" s="1"/>
  <c r="I2748" i="7"/>
  <c r="J2748" i="7" s="1"/>
  <c r="AR2747" i="7"/>
  <c r="AQ2747" i="7"/>
  <c r="AP2747" i="7"/>
  <c r="AO2747" i="7"/>
  <c r="AN2747" i="7"/>
  <c r="AM2747" i="7"/>
  <c r="AL2747" i="7"/>
  <c r="AK2747" i="7"/>
  <c r="AJ2747" i="7"/>
  <c r="AI2747" i="7"/>
  <c r="AH2747" i="7"/>
  <c r="AG2747" i="7"/>
  <c r="T2747" i="7"/>
  <c r="L2747" i="7"/>
  <c r="I2747" i="7"/>
  <c r="J2747" i="7" s="1"/>
  <c r="AR2746" i="7"/>
  <c r="AQ2746" i="7"/>
  <c r="AP2746" i="7"/>
  <c r="AO2746" i="7"/>
  <c r="AN2746" i="7"/>
  <c r="AM2746" i="7"/>
  <c r="AL2746" i="7"/>
  <c r="AK2746" i="7"/>
  <c r="AJ2746" i="7"/>
  <c r="AI2746" i="7"/>
  <c r="AH2746" i="7"/>
  <c r="AG2746" i="7"/>
  <c r="T2746" i="7"/>
  <c r="L2746" i="7"/>
  <c r="I2746" i="7"/>
  <c r="J2746" i="7" s="1"/>
  <c r="AR2745" i="7"/>
  <c r="AQ2745" i="7"/>
  <c r="AP2745" i="7"/>
  <c r="AO2745" i="7"/>
  <c r="AN2745" i="7"/>
  <c r="AM2745" i="7"/>
  <c r="AL2745" i="7"/>
  <c r="AK2745" i="7"/>
  <c r="AJ2745" i="7"/>
  <c r="AI2745" i="7"/>
  <c r="AH2745" i="7"/>
  <c r="AG2745" i="7"/>
  <c r="T2745" i="7"/>
  <c r="L2745" i="7"/>
  <c r="M2745" i="7" s="1"/>
  <c r="I2745" i="7"/>
  <c r="J2745" i="7" s="1"/>
  <c r="AR2744" i="7"/>
  <c r="AQ2744" i="7"/>
  <c r="AP2744" i="7"/>
  <c r="AO2744" i="7"/>
  <c r="AN2744" i="7"/>
  <c r="AM2744" i="7"/>
  <c r="AL2744" i="7"/>
  <c r="AK2744" i="7"/>
  <c r="AJ2744" i="7"/>
  <c r="AI2744" i="7"/>
  <c r="AH2744" i="7"/>
  <c r="AG2744" i="7"/>
  <c r="T2744" i="7"/>
  <c r="L2744" i="7"/>
  <c r="M2744" i="7" s="1"/>
  <c r="I2744" i="7"/>
  <c r="J2744" i="7" s="1"/>
  <c r="AR2743" i="7"/>
  <c r="AQ2743" i="7"/>
  <c r="AP2743" i="7"/>
  <c r="AO2743" i="7"/>
  <c r="AN2743" i="7"/>
  <c r="AM2743" i="7"/>
  <c r="AL2743" i="7"/>
  <c r="AK2743" i="7"/>
  <c r="AJ2743" i="7"/>
  <c r="AI2743" i="7"/>
  <c r="AH2743" i="7"/>
  <c r="AG2743" i="7"/>
  <c r="T2743" i="7"/>
  <c r="L2743" i="7"/>
  <c r="M2743" i="7" s="1"/>
  <c r="I2743" i="7"/>
  <c r="J2743" i="7" s="1"/>
  <c r="AR2742" i="7"/>
  <c r="AQ2742" i="7"/>
  <c r="AP2742" i="7"/>
  <c r="AO2742" i="7"/>
  <c r="AN2742" i="7"/>
  <c r="AM2742" i="7"/>
  <c r="AL2742" i="7"/>
  <c r="AK2742" i="7"/>
  <c r="AJ2742" i="7"/>
  <c r="AI2742" i="7"/>
  <c r="AH2742" i="7"/>
  <c r="AG2742" i="7"/>
  <c r="T2742" i="7"/>
  <c r="L2742" i="7"/>
  <c r="M2742" i="7" s="1"/>
  <c r="I2742" i="7"/>
  <c r="J2742" i="7" s="1"/>
  <c r="AR2741" i="7"/>
  <c r="AQ2741" i="7"/>
  <c r="AP2741" i="7"/>
  <c r="AO2741" i="7"/>
  <c r="AN2741" i="7"/>
  <c r="AM2741" i="7"/>
  <c r="AL2741" i="7"/>
  <c r="AK2741" i="7"/>
  <c r="AJ2741" i="7"/>
  <c r="AI2741" i="7"/>
  <c r="AH2741" i="7"/>
  <c r="AG2741" i="7"/>
  <c r="T2741" i="7"/>
  <c r="L2741" i="7"/>
  <c r="M2741" i="7" s="1"/>
  <c r="I2741" i="7"/>
  <c r="J2741" i="7" s="1"/>
  <c r="AR2740" i="7"/>
  <c r="AQ2740" i="7"/>
  <c r="AP2740" i="7"/>
  <c r="AO2740" i="7"/>
  <c r="AN2740" i="7"/>
  <c r="AM2740" i="7"/>
  <c r="AL2740" i="7"/>
  <c r="AK2740" i="7"/>
  <c r="AJ2740" i="7"/>
  <c r="AI2740" i="7"/>
  <c r="AH2740" i="7"/>
  <c r="AG2740" i="7"/>
  <c r="T2740" i="7"/>
  <c r="L2740" i="7"/>
  <c r="N2740" i="7" s="1"/>
  <c r="I2740" i="7"/>
  <c r="J2740" i="7" s="1"/>
  <c r="AR2739" i="7"/>
  <c r="AQ2739" i="7"/>
  <c r="AP2739" i="7"/>
  <c r="AO2739" i="7"/>
  <c r="AN2739" i="7"/>
  <c r="AM2739" i="7"/>
  <c r="AL2739" i="7"/>
  <c r="AK2739" i="7"/>
  <c r="AJ2739" i="7"/>
  <c r="AI2739" i="7"/>
  <c r="AH2739" i="7"/>
  <c r="AG2739" i="7"/>
  <c r="T2739" i="7"/>
  <c r="L2739" i="7"/>
  <c r="N2739" i="7" s="1"/>
  <c r="I2739" i="7"/>
  <c r="J2739" i="7" s="1"/>
  <c r="AR2738" i="7"/>
  <c r="AQ2738" i="7"/>
  <c r="AP2738" i="7"/>
  <c r="AO2738" i="7"/>
  <c r="AN2738" i="7"/>
  <c r="AM2738" i="7"/>
  <c r="AL2738" i="7"/>
  <c r="AK2738" i="7"/>
  <c r="AJ2738" i="7"/>
  <c r="AI2738" i="7"/>
  <c r="AH2738" i="7"/>
  <c r="AG2738" i="7"/>
  <c r="T2738" i="7"/>
  <c r="L2738" i="7"/>
  <c r="N2738" i="7" s="1"/>
  <c r="I2738" i="7"/>
  <c r="J2738" i="7" s="1"/>
  <c r="AR2737" i="7"/>
  <c r="AQ2737" i="7"/>
  <c r="AP2737" i="7"/>
  <c r="AO2737" i="7"/>
  <c r="AN2737" i="7"/>
  <c r="AM2737" i="7"/>
  <c r="AL2737" i="7"/>
  <c r="AK2737" i="7"/>
  <c r="AJ2737" i="7"/>
  <c r="AI2737" i="7"/>
  <c r="AH2737" i="7"/>
  <c r="AG2737" i="7"/>
  <c r="T2737" i="7"/>
  <c r="L2737" i="7"/>
  <c r="I2737" i="7"/>
  <c r="J2737" i="7" s="1"/>
  <c r="AR2736" i="7"/>
  <c r="AQ2736" i="7"/>
  <c r="AP2736" i="7"/>
  <c r="AO2736" i="7"/>
  <c r="AN2736" i="7"/>
  <c r="AM2736" i="7"/>
  <c r="AL2736" i="7"/>
  <c r="AK2736" i="7"/>
  <c r="AJ2736" i="7"/>
  <c r="AI2736" i="7"/>
  <c r="AH2736" i="7"/>
  <c r="AG2736" i="7"/>
  <c r="T2736" i="7"/>
  <c r="L2736" i="7"/>
  <c r="I2736" i="7"/>
  <c r="J2736" i="7" s="1"/>
  <c r="AR2735" i="7"/>
  <c r="AQ2735" i="7"/>
  <c r="AP2735" i="7"/>
  <c r="AO2735" i="7"/>
  <c r="AN2735" i="7"/>
  <c r="AM2735" i="7"/>
  <c r="AL2735" i="7"/>
  <c r="AK2735" i="7"/>
  <c r="AJ2735" i="7"/>
  <c r="AI2735" i="7"/>
  <c r="AH2735" i="7"/>
  <c r="AG2735" i="7"/>
  <c r="T2735" i="7"/>
  <c r="L2735" i="7"/>
  <c r="N2735" i="7" s="1"/>
  <c r="I2735" i="7"/>
  <c r="J2735" i="7" s="1"/>
  <c r="AR2734" i="7"/>
  <c r="AQ2734" i="7"/>
  <c r="AP2734" i="7"/>
  <c r="AO2734" i="7"/>
  <c r="AN2734" i="7"/>
  <c r="AM2734" i="7"/>
  <c r="AL2734" i="7"/>
  <c r="AK2734" i="7"/>
  <c r="AJ2734" i="7"/>
  <c r="AI2734" i="7"/>
  <c r="AH2734" i="7"/>
  <c r="AG2734" i="7"/>
  <c r="T2734" i="7"/>
  <c r="L2734" i="7"/>
  <c r="N2734" i="7" s="1"/>
  <c r="I2734" i="7"/>
  <c r="J2734" i="7" s="1"/>
  <c r="AR2733" i="7"/>
  <c r="AQ2733" i="7"/>
  <c r="AP2733" i="7"/>
  <c r="AO2733" i="7"/>
  <c r="AN2733" i="7"/>
  <c r="AM2733" i="7"/>
  <c r="AL2733" i="7"/>
  <c r="AK2733" i="7"/>
  <c r="AJ2733" i="7"/>
  <c r="AI2733" i="7"/>
  <c r="AH2733" i="7"/>
  <c r="AG2733" i="7"/>
  <c r="T2733" i="7"/>
  <c r="L2733" i="7"/>
  <c r="M2733" i="7" s="1"/>
  <c r="I2733" i="7"/>
  <c r="J2733" i="7" s="1"/>
  <c r="AR2732" i="7"/>
  <c r="AQ2732" i="7"/>
  <c r="AP2732" i="7"/>
  <c r="AO2732" i="7"/>
  <c r="AN2732" i="7"/>
  <c r="AM2732" i="7"/>
  <c r="AL2732" i="7"/>
  <c r="AK2732" i="7"/>
  <c r="AJ2732" i="7"/>
  <c r="AI2732" i="7"/>
  <c r="AH2732" i="7"/>
  <c r="AG2732" i="7"/>
  <c r="T2732" i="7"/>
  <c r="L2732" i="7"/>
  <c r="N2732" i="7" s="1"/>
  <c r="I2732" i="7"/>
  <c r="J2732" i="7" s="1"/>
  <c r="AR2731" i="7"/>
  <c r="AQ2731" i="7"/>
  <c r="AP2731" i="7"/>
  <c r="AO2731" i="7"/>
  <c r="AN2731" i="7"/>
  <c r="AM2731" i="7"/>
  <c r="AL2731" i="7"/>
  <c r="AK2731" i="7"/>
  <c r="AJ2731" i="7"/>
  <c r="AI2731" i="7"/>
  <c r="AH2731" i="7"/>
  <c r="AG2731" i="7"/>
  <c r="T2731" i="7"/>
  <c r="L2731" i="7"/>
  <c r="N2731" i="7" s="1"/>
  <c r="I2731" i="7"/>
  <c r="J2731" i="7" s="1"/>
  <c r="AR2730" i="7"/>
  <c r="AQ2730" i="7"/>
  <c r="AP2730" i="7"/>
  <c r="AO2730" i="7"/>
  <c r="AN2730" i="7"/>
  <c r="AM2730" i="7"/>
  <c r="AL2730" i="7"/>
  <c r="AK2730" i="7"/>
  <c r="AJ2730" i="7"/>
  <c r="AI2730" i="7"/>
  <c r="AH2730" i="7"/>
  <c r="AG2730" i="7"/>
  <c r="T2730" i="7"/>
  <c r="L2730" i="7"/>
  <c r="N2730" i="7" s="1"/>
  <c r="I2730" i="7"/>
  <c r="J2730" i="7" s="1"/>
  <c r="AR2729" i="7"/>
  <c r="AQ2729" i="7"/>
  <c r="AP2729" i="7"/>
  <c r="AO2729" i="7"/>
  <c r="AN2729" i="7"/>
  <c r="AM2729" i="7"/>
  <c r="AL2729" i="7"/>
  <c r="AK2729" i="7"/>
  <c r="AJ2729" i="7"/>
  <c r="AI2729" i="7"/>
  <c r="AH2729" i="7"/>
  <c r="AG2729" i="7"/>
  <c r="T2729" i="7"/>
  <c r="L2729" i="7"/>
  <c r="N2729" i="7" s="1"/>
  <c r="I2729" i="7"/>
  <c r="J2729" i="7" s="1"/>
  <c r="AR2728" i="7"/>
  <c r="AQ2728" i="7"/>
  <c r="AP2728" i="7"/>
  <c r="AO2728" i="7"/>
  <c r="AN2728" i="7"/>
  <c r="AM2728" i="7"/>
  <c r="AL2728" i="7"/>
  <c r="AK2728" i="7"/>
  <c r="AJ2728" i="7"/>
  <c r="AI2728" i="7"/>
  <c r="AH2728" i="7"/>
  <c r="AG2728" i="7"/>
  <c r="T2728" i="7"/>
  <c r="L2728" i="7"/>
  <c r="M2728" i="7" s="1"/>
  <c r="I2728" i="7"/>
  <c r="J2728" i="7" s="1"/>
  <c r="AR2727" i="7"/>
  <c r="AQ2727" i="7"/>
  <c r="AP2727" i="7"/>
  <c r="AO2727" i="7"/>
  <c r="AN2727" i="7"/>
  <c r="AM2727" i="7"/>
  <c r="AL2727" i="7"/>
  <c r="AK2727" i="7"/>
  <c r="AJ2727" i="7"/>
  <c r="AI2727" i="7"/>
  <c r="AH2727" i="7"/>
  <c r="AG2727" i="7"/>
  <c r="T2727" i="7"/>
  <c r="L2727" i="7"/>
  <c r="N2727" i="7" s="1"/>
  <c r="I2727" i="7"/>
  <c r="J2727" i="7" s="1"/>
  <c r="AR2726" i="7"/>
  <c r="AQ2726" i="7"/>
  <c r="AP2726" i="7"/>
  <c r="AO2726" i="7"/>
  <c r="AN2726" i="7"/>
  <c r="AM2726" i="7"/>
  <c r="AL2726" i="7"/>
  <c r="AK2726" i="7"/>
  <c r="AJ2726" i="7"/>
  <c r="AI2726" i="7"/>
  <c r="AH2726" i="7"/>
  <c r="AG2726" i="7"/>
  <c r="T2726" i="7"/>
  <c r="L2726" i="7"/>
  <c r="I2726" i="7"/>
  <c r="J2726" i="7" s="1"/>
  <c r="AR2725" i="7"/>
  <c r="AQ2725" i="7"/>
  <c r="AP2725" i="7"/>
  <c r="AO2725" i="7"/>
  <c r="AN2725" i="7"/>
  <c r="AM2725" i="7"/>
  <c r="AL2725" i="7"/>
  <c r="AK2725" i="7"/>
  <c r="AJ2725" i="7"/>
  <c r="AI2725" i="7"/>
  <c r="AH2725" i="7"/>
  <c r="AG2725" i="7"/>
  <c r="T2725" i="7"/>
  <c r="L2725" i="7"/>
  <c r="N2725" i="7" s="1"/>
  <c r="I2725" i="7"/>
  <c r="J2725" i="7" s="1"/>
  <c r="AR2724" i="7"/>
  <c r="AQ2724" i="7"/>
  <c r="AP2724" i="7"/>
  <c r="AO2724" i="7"/>
  <c r="AN2724" i="7"/>
  <c r="AM2724" i="7"/>
  <c r="AL2724" i="7"/>
  <c r="AK2724" i="7"/>
  <c r="AJ2724" i="7"/>
  <c r="AI2724" i="7"/>
  <c r="AH2724" i="7"/>
  <c r="AG2724" i="7"/>
  <c r="T2724" i="7"/>
  <c r="L2724" i="7"/>
  <c r="N2724" i="7" s="1"/>
  <c r="I2724" i="7"/>
  <c r="J2724" i="7" s="1"/>
  <c r="AR2723" i="7"/>
  <c r="AQ2723" i="7"/>
  <c r="AP2723" i="7"/>
  <c r="AO2723" i="7"/>
  <c r="AN2723" i="7"/>
  <c r="AM2723" i="7"/>
  <c r="AL2723" i="7"/>
  <c r="AK2723" i="7"/>
  <c r="AJ2723" i="7"/>
  <c r="AI2723" i="7"/>
  <c r="AH2723" i="7"/>
  <c r="AG2723" i="7"/>
  <c r="T2723" i="7"/>
  <c r="L2723" i="7"/>
  <c r="N2723" i="7" s="1"/>
  <c r="I2723" i="7"/>
  <c r="J2723" i="7" s="1"/>
  <c r="AR2722" i="7"/>
  <c r="AQ2722" i="7"/>
  <c r="AP2722" i="7"/>
  <c r="AO2722" i="7"/>
  <c r="AN2722" i="7"/>
  <c r="AM2722" i="7"/>
  <c r="AL2722" i="7"/>
  <c r="AK2722" i="7"/>
  <c r="AJ2722" i="7"/>
  <c r="AI2722" i="7"/>
  <c r="AH2722" i="7"/>
  <c r="AG2722" i="7"/>
  <c r="T2722" i="7"/>
  <c r="L2722" i="7"/>
  <c r="M2722" i="7" s="1"/>
  <c r="I2722" i="7"/>
  <c r="J2722" i="7" s="1"/>
  <c r="AR2721" i="7"/>
  <c r="AQ2721" i="7"/>
  <c r="AP2721" i="7"/>
  <c r="AO2721" i="7"/>
  <c r="AN2721" i="7"/>
  <c r="AM2721" i="7"/>
  <c r="AL2721" i="7"/>
  <c r="AK2721" i="7"/>
  <c r="AJ2721" i="7"/>
  <c r="AI2721" i="7"/>
  <c r="AH2721" i="7"/>
  <c r="AG2721" i="7"/>
  <c r="T2721" i="7"/>
  <c r="L2721" i="7"/>
  <c r="N2721" i="7" s="1"/>
  <c r="I2721" i="7"/>
  <c r="J2721" i="7" s="1"/>
  <c r="AR2720" i="7"/>
  <c r="AQ2720" i="7"/>
  <c r="AP2720" i="7"/>
  <c r="AO2720" i="7"/>
  <c r="AN2720" i="7"/>
  <c r="AM2720" i="7"/>
  <c r="AL2720" i="7"/>
  <c r="AK2720" i="7"/>
  <c r="AJ2720" i="7"/>
  <c r="AI2720" i="7"/>
  <c r="AH2720" i="7"/>
  <c r="AG2720" i="7"/>
  <c r="T2720" i="7"/>
  <c r="L2720" i="7"/>
  <c r="I2720" i="7"/>
  <c r="J2720" i="7" s="1"/>
  <c r="AR2719" i="7"/>
  <c r="AQ2719" i="7"/>
  <c r="AP2719" i="7"/>
  <c r="AO2719" i="7"/>
  <c r="AN2719" i="7"/>
  <c r="AM2719" i="7"/>
  <c r="AL2719" i="7"/>
  <c r="AK2719" i="7"/>
  <c r="AJ2719" i="7"/>
  <c r="AI2719" i="7"/>
  <c r="AH2719" i="7"/>
  <c r="AG2719" i="7"/>
  <c r="T2719" i="7"/>
  <c r="L2719" i="7"/>
  <c r="N2719" i="7" s="1"/>
  <c r="I2719" i="7"/>
  <c r="J2719" i="7" s="1"/>
  <c r="AR2718" i="7"/>
  <c r="AQ2718" i="7"/>
  <c r="AP2718" i="7"/>
  <c r="AO2718" i="7"/>
  <c r="AN2718" i="7"/>
  <c r="AM2718" i="7"/>
  <c r="AL2718" i="7"/>
  <c r="AK2718" i="7"/>
  <c r="AJ2718" i="7"/>
  <c r="AI2718" i="7"/>
  <c r="AH2718" i="7"/>
  <c r="AG2718" i="7"/>
  <c r="T2718" i="7"/>
  <c r="L2718" i="7"/>
  <c r="I2718" i="7"/>
  <c r="J2718" i="7" s="1"/>
  <c r="AR2717" i="7"/>
  <c r="AQ2717" i="7"/>
  <c r="AP2717" i="7"/>
  <c r="AO2717" i="7"/>
  <c r="AN2717" i="7"/>
  <c r="AM2717" i="7"/>
  <c r="AL2717" i="7"/>
  <c r="AK2717" i="7"/>
  <c r="AJ2717" i="7"/>
  <c r="AI2717" i="7"/>
  <c r="AH2717" i="7"/>
  <c r="AG2717" i="7"/>
  <c r="T2717" i="7"/>
  <c r="H2726" i="5"/>
  <c r="L2717" i="7"/>
  <c r="N2717" i="7" s="1"/>
  <c r="I2717" i="7"/>
  <c r="J2717" i="7" s="1"/>
  <c r="AR2716" i="7"/>
  <c r="AQ2716" i="7"/>
  <c r="AP2716" i="7"/>
  <c r="AO2716" i="7"/>
  <c r="AN2716" i="7"/>
  <c r="AM2716" i="7"/>
  <c r="AL2716" i="7"/>
  <c r="AK2716" i="7"/>
  <c r="AJ2716" i="7"/>
  <c r="AI2716" i="7"/>
  <c r="AH2716" i="7"/>
  <c r="AG2716" i="7"/>
  <c r="T2716" i="7"/>
  <c r="L2716" i="7"/>
  <c r="N2716" i="7" s="1"/>
  <c r="I2716" i="7"/>
  <c r="J2716" i="7" s="1"/>
  <c r="AR2715" i="7"/>
  <c r="AQ2715" i="7"/>
  <c r="AP2715" i="7"/>
  <c r="AO2715" i="7"/>
  <c r="AN2715" i="7"/>
  <c r="AM2715" i="7"/>
  <c r="AL2715" i="7"/>
  <c r="AK2715" i="7"/>
  <c r="AJ2715" i="7"/>
  <c r="AI2715" i="7"/>
  <c r="AH2715" i="7"/>
  <c r="AG2715" i="7"/>
  <c r="T2715" i="7"/>
  <c r="L2715" i="7"/>
  <c r="N2715" i="7" s="1"/>
  <c r="I2715" i="7"/>
  <c r="J2715" i="7" s="1"/>
  <c r="AR2714" i="7"/>
  <c r="AQ2714" i="7"/>
  <c r="AP2714" i="7"/>
  <c r="AO2714" i="7"/>
  <c r="AN2714" i="7"/>
  <c r="AM2714" i="7"/>
  <c r="AL2714" i="7"/>
  <c r="AK2714" i="7"/>
  <c r="AJ2714" i="7"/>
  <c r="AI2714" i="7"/>
  <c r="AH2714" i="7"/>
  <c r="AG2714" i="7"/>
  <c r="T2714" i="7"/>
  <c r="L2714" i="7"/>
  <c r="N2714" i="7" s="1"/>
  <c r="I2714" i="7"/>
  <c r="J2714" i="7" s="1"/>
  <c r="AR2713" i="7"/>
  <c r="AQ2713" i="7"/>
  <c r="AP2713" i="7"/>
  <c r="AO2713" i="7"/>
  <c r="AN2713" i="7"/>
  <c r="AM2713" i="7"/>
  <c r="AL2713" i="7"/>
  <c r="AK2713" i="7"/>
  <c r="AJ2713" i="7"/>
  <c r="AI2713" i="7"/>
  <c r="AH2713" i="7"/>
  <c r="AG2713" i="7"/>
  <c r="T2713" i="7"/>
  <c r="L2713" i="7"/>
  <c r="N2713" i="7" s="1"/>
  <c r="I2713" i="7"/>
  <c r="J2713" i="7" s="1"/>
  <c r="AR2712" i="7"/>
  <c r="AQ2712" i="7"/>
  <c r="AP2712" i="7"/>
  <c r="AO2712" i="7"/>
  <c r="AN2712" i="7"/>
  <c r="AM2712" i="7"/>
  <c r="AL2712" i="7"/>
  <c r="AK2712" i="7"/>
  <c r="AJ2712" i="7"/>
  <c r="AI2712" i="7"/>
  <c r="AH2712" i="7"/>
  <c r="AG2712" i="7"/>
  <c r="T2712" i="7"/>
  <c r="L2712" i="7"/>
  <c r="M2712" i="7" s="1"/>
  <c r="I2712" i="7"/>
  <c r="J2712" i="7" s="1"/>
  <c r="AR2711" i="7"/>
  <c r="AQ2711" i="7"/>
  <c r="AP2711" i="7"/>
  <c r="AO2711" i="7"/>
  <c r="AN2711" i="7"/>
  <c r="AM2711" i="7"/>
  <c r="AL2711" i="7"/>
  <c r="AK2711" i="7"/>
  <c r="AJ2711" i="7"/>
  <c r="AI2711" i="7"/>
  <c r="AH2711" i="7"/>
  <c r="AG2711" i="7"/>
  <c r="T2711" i="7"/>
  <c r="L2711" i="7"/>
  <c r="N2711" i="7" s="1"/>
  <c r="I2711" i="7"/>
  <c r="J2711" i="7" s="1"/>
  <c r="AR2710" i="7"/>
  <c r="AQ2710" i="7"/>
  <c r="AP2710" i="7"/>
  <c r="AO2710" i="7"/>
  <c r="AN2710" i="7"/>
  <c r="AM2710" i="7"/>
  <c r="AL2710" i="7"/>
  <c r="AK2710" i="7"/>
  <c r="AJ2710" i="7"/>
  <c r="AI2710" i="7"/>
  <c r="AH2710" i="7"/>
  <c r="AG2710" i="7"/>
  <c r="T2710" i="7"/>
  <c r="L2710" i="7"/>
  <c r="I2710" i="7"/>
  <c r="J2710" i="7" s="1"/>
  <c r="AR2709" i="7"/>
  <c r="AQ2709" i="7"/>
  <c r="AP2709" i="7"/>
  <c r="AO2709" i="7"/>
  <c r="AN2709" i="7"/>
  <c r="AM2709" i="7"/>
  <c r="AL2709" i="7"/>
  <c r="AK2709" i="7"/>
  <c r="AJ2709" i="7"/>
  <c r="AI2709" i="7"/>
  <c r="AH2709" i="7"/>
  <c r="AG2709" i="7"/>
  <c r="T2709" i="7"/>
  <c r="L2709" i="7"/>
  <c r="N2709" i="7" s="1"/>
  <c r="I2709" i="7"/>
  <c r="J2709" i="7" s="1"/>
  <c r="AR2708" i="7"/>
  <c r="AQ2708" i="7"/>
  <c r="AP2708" i="7"/>
  <c r="AO2708" i="7"/>
  <c r="AN2708" i="7"/>
  <c r="AM2708" i="7"/>
  <c r="AL2708" i="7"/>
  <c r="AK2708" i="7"/>
  <c r="AJ2708" i="7"/>
  <c r="AI2708" i="7"/>
  <c r="AH2708" i="7"/>
  <c r="AG2708" i="7"/>
  <c r="T2708" i="7"/>
  <c r="L2708" i="7"/>
  <c r="N2708" i="7" s="1"/>
  <c r="I2708" i="7"/>
  <c r="J2708" i="7" s="1"/>
  <c r="AR2707" i="7"/>
  <c r="AQ2707" i="7"/>
  <c r="AP2707" i="7"/>
  <c r="AO2707" i="7"/>
  <c r="AN2707" i="7"/>
  <c r="AM2707" i="7"/>
  <c r="AL2707" i="7"/>
  <c r="AK2707" i="7"/>
  <c r="AJ2707" i="7"/>
  <c r="AI2707" i="7"/>
  <c r="AH2707" i="7"/>
  <c r="AG2707" i="7"/>
  <c r="T2707" i="7"/>
  <c r="L2707" i="7"/>
  <c r="N2707" i="7" s="1"/>
  <c r="I2707" i="7"/>
  <c r="J2707" i="7" s="1"/>
  <c r="AR2706" i="7"/>
  <c r="AQ2706" i="7"/>
  <c r="AP2706" i="7"/>
  <c r="AO2706" i="7"/>
  <c r="AN2706" i="7"/>
  <c r="AM2706" i="7"/>
  <c r="AL2706" i="7"/>
  <c r="AK2706" i="7"/>
  <c r="AJ2706" i="7"/>
  <c r="AI2706" i="7"/>
  <c r="AH2706" i="7"/>
  <c r="AG2706" i="7"/>
  <c r="T2706" i="7"/>
  <c r="L2706" i="7"/>
  <c r="M2706" i="7" s="1"/>
  <c r="I2706" i="7"/>
  <c r="J2706" i="7" s="1"/>
  <c r="AR2705" i="7"/>
  <c r="AQ2705" i="7"/>
  <c r="AP2705" i="7"/>
  <c r="AO2705" i="7"/>
  <c r="AN2705" i="7"/>
  <c r="AM2705" i="7"/>
  <c r="AL2705" i="7"/>
  <c r="AK2705" i="7"/>
  <c r="AJ2705" i="7"/>
  <c r="AI2705" i="7"/>
  <c r="AH2705" i="7"/>
  <c r="AG2705" i="7"/>
  <c r="T2705" i="7"/>
  <c r="L2705" i="7"/>
  <c r="I2705" i="7"/>
  <c r="J2705" i="7" s="1"/>
  <c r="AR2704" i="7"/>
  <c r="AQ2704" i="7"/>
  <c r="AP2704" i="7"/>
  <c r="AO2704" i="7"/>
  <c r="AN2704" i="7"/>
  <c r="AM2704" i="7"/>
  <c r="AL2704" i="7"/>
  <c r="AK2704" i="7"/>
  <c r="AJ2704" i="7"/>
  <c r="AI2704" i="7"/>
  <c r="AH2704" i="7"/>
  <c r="AG2704" i="7"/>
  <c r="T2704" i="7"/>
  <c r="L2704" i="7"/>
  <c r="N2704" i="7" s="1"/>
  <c r="I2704" i="7"/>
  <c r="J2704" i="7" s="1"/>
  <c r="AR2703" i="7"/>
  <c r="AQ2703" i="7"/>
  <c r="AP2703" i="7"/>
  <c r="AO2703" i="7"/>
  <c r="AN2703" i="7"/>
  <c r="AM2703" i="7"/>
  <c r="AL2703" i="7"/>
  <c r="AK2703" i="7"/>
  <c r="AJ2703" i="7"/>
  <c r="AI2703" i="7"/>
  <c r="AH2703" i="7"/>
  <c r="AG2703" i="7"/>
  <c r="T2703" i="7"/>
  <c r="L2703" i="7"/>
  <c r="I2703" i="7"/>
  <c r="J2703" i="7" s="1"/>
  <c r="AR2702" i="7"/>
  <c r="AQ2702" i="7"/>
  <c r="AP2702" i="7"/>
  <c r="AO2702" i="7"/>
  <c r="AN2702" i="7"/>
  <c r="AM2702" i="7"/>
  <c r="AL2702" i="7"/>
  <c r="AK2702" i="7"/>
  <c r="AJ2702" i="7"/>
  <c r="AI2702" i="7"/>
  <c r="AH2702" i="7"/>
  <c r="AG2702" i="7"/>
  <c r="T2702" i="7"/>
  <c r="L2702" i="7"/>
  <c r="N2702" i="7" s="1"/>
  <c r="I2702" i="7"/>
  <c r="J2702" i="7" s="1"/>
  <c r="AR2701" i="7"/>
  <c r="AQ2701" i="7"/>
  <c r="AP2701" i="7"/>
  <c r="AO2701" i="7"/>
  <c r="AN2701" i="7"/>
  <c r="AM2701" i="7"/>
  <c r="AL2701" i="7"/>
  <c r="AK2701" i="7"/>
  <c r="AJ2701" i="7"/>
  <c r="AI2701" i="7"/>
  <c r="AH2701" i="7"/>
  <c r="AG2701" i="7"/>
  <c r="T2701" i="7"/>
  <c r="L2701" i="7"/>
  <c r="N2701" i="7" s="1"/>
  <c r="I2701" i="7"/>
  <c r="J2701" i="7" s="1"/>
  <c r="AR2700" i="7"/>
  <c r="AQ2700" i="7"/>
  <c r="AP2700" i="7"/>
  <c r="AO2700" i="7"/>
  <c r="AN2700" i="7"/>
  <c r="AM2700" i="7"/>
  <c r="AL2700" i="7"/>
  <c r="AK2700" i="7"/>
  <c r="AJ2700" i="7"/>
  <c r="AI2700" i="7"/>
  <c r="AH2700" i="7"/>
  <c r="AG2700" i="7"/>
  <c r="T2700" i="7"/>
  <c r="L2700" i="7"/>
  <c r="I2700" i="7"/>
  <c r="J2700" i="7" s="1"/>
  <c r="AR2699" i="7"/>
  <c r="AQ2699" i="7"/>
  <c r="AP2699" i="7"/>
  <c r="AO2699" i="7"/>
  <c r="AN2699" i="7"/>
  <c r="AM2699" i="7"/>
  <c r="AL2699" i="7"/>
  <c r="AK2699" i="7"/>
  <c r="AJ2699" i="7"/>
  <c r="AI2699" i="7"/>
  <c r="AH2699" i="7"/>
  <c r="AG2699" i="7"/>
  <c r="T2699" i="7"/>
  <c r="L2699" i="7"/>
  <c r="N2699" i="7" s="1"/>
  <c r="I2699" i="7"/>
  <c r="J2699" i="7" s="1"/>
  <c r="AR2698" i="7"/>
  <c r="AQ2698" i="7"/>
  <c r="AP2698" i="7"/>
  <c r="AO2698" i="7"/>
  <c r="AN2698" i="7"/>
  <c r="AM2698" i="7"/>
  <c r="AL2698" i="7"/>
  <c r="AK2698" i="7"/>
  <c r="AJ2698" i="7"/>
  <c r="AI2698" i="7"/>
  <c r="AH2698" i="7"/>
  <c r="AG2698" i="7"/>
  <c r="T2698" i="7"/>
  <c r="L2698" i="7"/>
  <c r="N2698" i="7" s="1"/>
  <c r="I2698" i="7"/>
  <c r="J2698" i="7" s="1"/>
  <c r="AR2697" i="7"/>
  <c r="AQ2697" i="7"/>
  <c r="AP2697" i="7"/>
  <c r="AO2697" i="7"/>
  <c r="AN2697" i="7"/>
  <c r="AM2697" i="7"/>
  <c r="AL2697" i="7"/>
  <c r="AK2697" i="7"/>
  <c r="AJ2697" i="7"/>
  <c r="AI2697" i="7"/>
  <c r="AH2697" i="7"/>
  <c r="AG2697" i="7"/>
  <c r="T2697" i="7"/>
  <c r="L2697" i="7"/>
  <c r="I2697" i="7"/>
  <c r="J2697" i="7" s="1"/>
  <c r="AR2696" i="7"/>
  <c r="AQ2696" i="7"/>
  <c r="AP2696" i="7"/>
  <c r="AO2696" i="7"/>
  <c r="AN2696" i="7"/>
  <c r="AM2696" i="7"/>
  <c r="AL2696" i="7"/>
  <c r="AK2696" i="7"/>
  <c r="AJ2696" i="7"/>
  <c r="AI2696" i="7"/>
  <c r="AH2696" i="7"/>
  <c r="AG2696" i="7"/>
  <c r="T2696" i="7"/>
  <c r="L2696" i="7"/>
  <c r="M2696" i="7" s="1"/>
  <c r="I2696" i="7"/>
  <c r="J2696" i="7" s="1"/>
  <c r="AR2695" i="7"/>
  <c r="AQ2695" i="7"/>
  <c r="AP2695" i="7"/>
  <c r="AO2695" i="7"/>
  <c r="AN2695" i="7"/>
  <c r="AM2695" i="7"/>
  <c r="AL2695" i="7"/>
  <c r="AK2695" i="7"/>
  <c r="AJ2695" i="7"/>
  <c r="AI2695" i="7"/>
  <c r="AH2695" i="7"/>
  <c r="AG2695" i="7"/>
  <c r="T2695" i="7"/>
  <c r="L2695" i="7"/>
  <c r="M2695" i="7" s="1"/>
  <c r="I2695" i="7"/>
  <c r="J2695" i="7" s="1"/>
  <c r="AR2694" i="7"/>
  <c r="AQ2694" i="7"/>
  <c r="AP2694" i="7"/>
  <c r="AO2694" i="7"/>
  <c r="AN2694" i="7"/>
  <c r="AM2694" i="7"/>
  <c r="AL2694" i="7"/>
  <c r="AK2694" i="7"/>
  <c r="AJ2694" i="7"/>
  <c r="AI2694" i="7"/>
  <c r="AH2694" i="7"/>
  <c r="AG2694" i="7"/>
  <c r="T2694" i="7"/>
  <c r="L2694" i="7"/>
  <c r="N2694" i="7" s="1"/>
  <c r="I2694" i="7"/>
  <c r="J2694" i="7" s="1"/>
  <c r="AR2693" i="7"/>
  <c r="AQ2693" i="7"/>
  <c r="AP2693" i="7"/>
  <c r="AO2693" i="7"/>
  <c r="AN2693" i="7"/>
  <c r="AM2693" i="7"/>
  <c r="AL2693" i="7"/>
  <c r="AK2693" i="7"/>
  <c r="AJ2693" i="7"/>
  <c r="AI2693" i="7"/>
  <c r="AH2693" i="7"/>
  <c r="AG2693" i="7"/>
  <c r="T2693" i="7"/>
  <c r="L2693" i="7"/>
  <c r="N2693" i="7" s="1"/>
  <c r="I2693" i="7"/>
  <c r="J2693" i="7" s="1"/>
  <c r="AR2692" i="7"/>
  <c r="AQ2692" i="7"/>
  <c r="AP2692" i="7"/>
  <c r="AO2692" i="7"/>
  <c r="AN2692" i="7"/>
  <c r="AM2692" i="7"/>
  <c r="AL2692" i="7"/>
  <c r="AK2692" i="7"/>
  <c r="AJ2692" i="7"/>
  <c r="AI2692" i="7"/>
  <c r="AH2692" i="7"/>
  <c r="AG2692" i="7"/>
  <c r="T2692" i="7"/>
  <c r="L2692" i="7"/>
  <c r="N2692" i="7" s="1"/>
  <c r="I2692" i="7"/>
  <c r="J2692" i="7" s="1"/>
  <c r="AR2691" i="7"/>
  <c r="AQ2691" i="7"/>
  <c r="AP2691" i="7"/>
  <c r="AO2691" i="7"/>
  <c r="AN2691" i="7"/>
  <c r="AM2691" i="7"/>
  <c r="AL2691" i="7"/>
  <c r="AK2691" i="7"/>
  <c r="AJ2691" i="7"/>
  <c r="AI2691" i="7"/>
  <c r="AH2691" i="7"/>
  <c r="AG2691" i="7"/>
  <c r="T2691" i="7"/>
  <c r="L2691" i="7"/>
  <c r="I2691" i="7"/>
  <c r="J2691" i="7" s="1"/>
  <c r="AR2690" i="7"/>
  <c r="AQ2690" i="7"/>
  <c r="AP2690" i="7"/>
  <c r="AO2690" i="7"/>
  <c r="AN2690" i="7"/>
  <c r="AM2690" i="7"/>
  <c r="AL2690" i="7"/>
  <c r="AK2690" i="7"/>
  <c r="AJ2690" i="7"/>
  <c r="AI2690" i="7"/>
  <c r="AH2690" i="7"/>
  <c r="AG2690" i="7"/>
  <c r="T2690" i="7"/>
  <c r="L2690" i="7"/>
  <c r="M2690" i="7" s="1"/>
  <c r="I2690" i="7"/>
  <c r="J2690" i="7" s="1"/>
  <c r="AR2689" i="7"/>
  <c r="AQ2689" i="7"/>
  <c r="AP2689" i="7"/>
  <c r="AO2689" i="7"/>
  <c r="AN2689" i="7"/>
  <c r="AM2689" i="7"/>
  <c r="AL2689" i="7"/>
  <c r="AK2689" i="7"/>
  <c r="AJ2689" i="7"/>
  <c r="AI2689" i="7"/>
  <c r="AH2689" i="7"/>
  <c r="AG2689" i="7"/>
  <c r="T2689" i="7"/>
  <c r="L2689" i="7"/>
  <c r="M2689" i="7" s="1"/>
  <c r="I2689" i="7"/>
  <c r="J2689" i="7" s="1"/>
  <c r="AR2688" i="7"/>
  <c r="AQ2688" i="7"/>
  <c r="AP2688" i="7"/>
  <c r="AO2688" i="7"/>
  <c r="AN2688" i="7"/>
  <c r="AM2688" i="7"/>
  <c r="AL2688" i="7"/>
  <c r="AK2688" i="7"/>
  <c r="AJ2688" i="7"/>
  <c r="AI2688" i="7"/>
  <c r="AH2688" i="7"/>
  <c r="AG2688" i="7"/>
  <c r="T2688" i="7"/>
  <c r="L2688" i="7"/>
  <c r="I2688" i="7"/>
  <c r="J2688" i="7" s="1"/>
  <c r="AR2687" i="7"/>
  <c r="AQ2687" i="7"/>
  <c r="AP2687" i="7"/>
  <c r="AO2687" i="7"/>
  <c r="AN2687" i="7"/>
  <c r="AM2687" i="7"/>
  <c r="AL2687" i="7"/>
  <c r="AK2687" i="7"/>
  <c r="AJ2687" i="7"/>
  <c r="AI2687" i="7"/>
  <c r="AH2687" i="7"/>
  <c r="AG2687" i="7"/>
  <c r="T2687" i="7"/>
  <c r="L2687" i="7"/>
  <c r="N2687" i="7" s="1"/>
  <c r="I2687" i="7"/>
  <c r="J2687" i="7" s="1"/>
  <c r="AR2686" i="7"/>
  <c r="AQ2686" i="7"/>
  <c r="AP2686" i="7"/>
  <c r="AO2686" i="7"/>
  <c r="AN2686" i="7"/>
  <c r="AM2686" i="7"/>
  <c r="AL2686" i="7"/>
  <c r="AK2686" i="7"/>
  <c r="AJ2686" i="7"/>
  <c r="AI2686" i="7"/>
  <c r="AH2686" i="7"/>
  <c r="AG2686" i="7"/>
  <c r="T2686" i="7"/>
  <c r="L2686" i="7"/>
  <c r="N2686" i="7" s="1"/>
  <c r="I2686" i="7"/>
  <c r="J2686" i="7" s="1"/>
  <c r="AR2685" i="7"/>
  <c r="AQ2685" i="7"/>
  <c r="AP2685" i="7"/>
  <c r="AO2685" i="7"/>
  <c r="AN2685" i="7"/>
  <c r="AM2685" i="7"/>
  <c r="AL2685" i="7"/>
  <c r="AK2685" i="7"/>
  <c r="AJ2685" i="7"/>
  <c r="AI2685" i="7"/>
  <c r="AH2685" i="7"/>
  <c r="AG2685" i="7"/>
  <c r="T2685" i="7"/>
  <c r="L2685" i="7"/>
  <c r="I2685" i="7"/>
  <c r="J2685" i="7" s="1"/>
  <c r="AR2684" i="7"/>
  <c r="AQ2684" i="7"/>
  <c r="AP2684" i="7"/>
  <c r="AO2684" i="7"/>
  <c r="AN2684" i="7"/>
  <c r="AM2684" i="7"/>
  <c r="AL2684" i="7"/>
  <c r="AK2684" i="7"/>
  <c r="AJ2684" i="7"/>
  <c r="AI2684" i="7"/>
  <c r="AH2684" i="7"/>
  <c r="AG2684" i="7"/>
  <c r="T2684" i="7"/>
  <c r="L2684" i="7"/>
  <c r="N2684" i="7" s="1"/>
  <c r="I2684" i="7"/>
  <c r="J2684" i="7" s="1"/>
  <c r="AR2683" i="7"/>
  <c r="AQ2683" i="7"/>
  <c r="AP2683" i="7"/>
  <c r="AO2683" i="7"/>
  <c r="AN2683" i="7"/>
  <c r="AM2683" i="7"/>
  <c r="AL2683" i="7"/>
  <c r="AK2683" i="7"/>
  <c r="AJ2683" i="7"/>
  <c r="AI2683" i="7"/>
  <c r="AH2683" i="7"/>
  <c r="AG2683" i="7"/>
  <c r="T2683" i="7"/>
  <c r="L2683" i="7"/>
  <c r="I2683" i="7"/>
  <c r="J2683" i="7" s="1"/>
  <c r="AR2682" i="7"/>
  <c r="AQ2682" i="7"/>
  <c r="AP2682" i="7"/>
  <c r="AO2682" i="7"/>
  <c r="AN2682" i="7"/>
  <c r="AM2682" i="7"/>
  <c r="AL2682" i="7"/>
  <c r="AK2682" i="7"/>
  <c r="AJ2682" i="7"/>
  <c r="AI2682" i="7"/>
  <c r="AH2682" i="7"/>
  <c r="AG2682" i="7"/>
  <c r="T2682" i="7"/>
  <c r="L2682" i="7"/>
  <c r="N2682" i="7" s="1"/>
  <c r="I2682" i="7"/>
  <c r="J2682" i="7" s="1"/>
  <c r="AR2681" i="7"/>
  <c r="AQ2681" i="7"/>
  <c r="AP2681" i="7"/>
  <c r="AO2681" i="7"/>
  <c r="AN2681" i="7"/>
  <c r="AM2681" i="7"/>
  <c r="AL2681" i="7"/>
  <c r="AK2681" i="7"/>
  <c r="AJ2681" i="7"/>
  <c r="AI2681" i="7"/>
  <c r="AH2681" i="7"/>
  <c r="AG2681" i="7"/>
  <c r="T2681" i="7"/>
  <c r="L2681" i="7"/>
  <c r="M2681" i="7" s="1"/>
  <c r="I2681" i="7"/>
  <c r="J2681" i="7" s="1"/>
  <c r="AR2680" i="7"/>
  <c r="AQ2680" i="7"/>
  <c r="AP2680" i="7"/>
  <c r="AO2680" i="7"/>
  <c r="AN2680" i="7"/>
  <c r="AM2680" i="7"/>
  <c r="AL2680" i="7"/>
  <c r="AK2680" i="7"/>
  <c r="AJ2680" i="7"/>
  <c r="AI2680" i="7"/>
  <c r="AH2680" i="7"/>
  <c r="AG2680" i="7"/>
  <c r="T2680" i="7"/>
  <c r="L2680" i="7"/>
  <c r="M2680" i="7" s="1"/>
  <c r="I2680" i="7"/>
  <c r="J2680" i="7" s="1"/>
  <c r="AR2679" i="7"/>
  <c r="AQ2679" i="7"/>
  <c r="AP2679" i="7"/>
  <c r="AO2679" i="7"/>
  <c r="AN2679" i="7"/>
  <c r="AM2679" i="7"/>
  <c r="AL2679" i="7"/>
  <c r="AK2679" i="7"/>
  <c r="AJ2679" i="7"/>
  <c r="AI2679" i="7"/>
  <c r="AH2679" i="7"/>
  <c r="AG2679" i="7"/>
  <c r="T2679" i="7"/>
  <c r="L2679" i="7"/>
  <c r="M2679" i="7" s="1"/>
  <c r="I2679" i="7"/>
  <c r="J2679" i="7" s="1"/>
  <c r="AR2678" i="7"/>
  <c r="AQ2678" i="7"/>
  <c r="AP2678" i="7"/>
  <c r="AO2678" i="7"/>
  <c r="AN2678" i="7"/>
  <c r="AM2678" i="7"/>
  <c r="AL2678" i="7"/>
  <c r="AK2678" i="7"/>
  <c r="AJ2678" i="7"/>
  <c r="AI2678" i="7"/>
  <c r="AH2678" i="7"/>
  <c r="AG2678" i="7"/>
  <c r="T2678" i="7"/>
  <c r="L2678" i="7"/>
  <c r="N2678" i="7" s="1"/>
  <c r="I2678" i="7"/>
  <c r="J2678" i="7" s="1"/>
  <c r="AR2677" i="7"/>
  <c r="AQ2677" i="7"/>
  <c r="AP2677" i="7"/>
  <c r="AO2677" i="7"/>
  <c r="AN2677" i="7"/>
  <c r="AM2677" i="7"/>
  <c r="AL2677" i="7"/>
  <c r="AK2677" i="7"/>
  <c r="AJ2677" i="7"/>
  <c r="AI2677" i="7"/>
  <c r="AH2677" i="7"/>
  <c r="AG2677" i="7"/>
  <c r="T2677" i="7"/>
  <c r="L2677" i="7"/>
  <c r="N2677" i="7" s="1"/>
  <c r="I2677" i="7"/>
  <c r="J2677" i="7" s="1"/>
  <c r="AR2676" i="7"/>
  <c r="AQ2676" i="7"/>
  <c r="AP2676" i="7"/>
  <c r="AO2676" i="7"/>
  <c r="AN2676" i="7"/>
  <c r="AM2676" i="7"/>
  <c r="AL2676" i="7"/>
  <c r="AK2676" i="7"/>
  <c r="AJ2676" i="7"/>
  <c r="AI2676" i="7"/>
  <c r="AH2676" i="7"/>
  <c r="AG2676" i="7"/>
  <c r="T2676" i="7"/>
  <c r="L2676" i="7"/>
  <c r="N2676" i="7" s="1"/>
  <c r="I2676" i="7"/>
  <c r="J2676" i="7" s="1"/>
  <c r="AR2675" i="7"/>
  <c r="AQ2675" i="7"/>
  <c r="AP2675" i="7"/>
  <c r="AO2675" i="7"/>
  <c r="AN2675" i="7"/>
  <c r="AM2675" i="7"/>
  <c r="AL2675" i="7"/>
  <c r="AK2675" i="7"/>
  <c r="AJ2675" i="7"/>
  <c r="AI2675" i="7"/>
  <c r="AH2675" i="7"/>
  <c r="AG2675" i="7"/>
  <c r="T2675" i="7"/>
  <c r="L2675" i="7"/>
  <c r="I2675" i="7"/>
  <c r="J2675" i="7" s="1"/>
  <c r="AR2674" i="7"/>
  <c r="AQ2674" i="7"/>
  <c r="AP2674" i="7"/>
  <c r="AO2674" i="7"/>
  <c r="AN2674" i="7"/>
  <c r="AM2674" i="7"/>
  <c r="AL2674" i="7"/>
  <c r="AK2674" i="7"/>
  <c r="AJ2674" i="7"/>
  <c r="AI2674" i="7"/>
  <c r="AH2674" i="7"/>
  <c r="AG2674" i="7"/>
  <c r="T2674" i="7"/>
  <c r="L2674" i="7"/>
  <c r="N2674" i="7" s="1"/>
  <c r="I2674" i="7"/>
  <c r="J2674" i="7" s="1"/>
  <c r="AR2673" i="7"/>
  <c r="AQ2673" i="7"/>
  <c r="AP2673" i="7"/>
  <c r="AO2673" i="7"/>
  <c r="AN2673" i="7"/>
  <c r="AM2673" i="7"/>
  <c r="AL2673" i="7"/>
  <c r="AK2673" i="7"/>
  <c r="AJ2673" i="7"/>
  <c r="AI2673" i="7"/>
  <c r="AH2673" i="7"/>
  <c r="AG2673" i="7"/>
  <c r="T2673" i="7"/>
  <c r="L2673" i="7"/>
  <c r="N2673" i="7" s="1"/>
  <c r="I2673" i="7"/>
  <c r="J2673" i="7" s="1"/>
  <c r="AR2672" i="7"/>
  <c r="AQ2672" i="7"/>
  <c r="AP2672" i="7"/>
  <c r="AO2672" i="7"/>
  <c r="AN2672" i="7"/>
  <c r="AM2672" i="7"/>
  <c r="AL2672" i="7"/>
  <c r="AK2672" i="7"/>
  <c r="AJ2672" i="7"/>
  <c r="AI2672" i="7"/>
  <c r="AH2672" i="7"/>
  <c r="AG2672" i="7"/>
  <c r="T2672" i="7"/>
  <c r="L2672" i="7"/>
  <c r="N2672" i="7" s="1"/>
  <c r="I2672" i="7"/>
  <c r="J2672" i="7" s="1"/>
  <c r="AR2671" i="7"/>
  <c r="AQ2671" i="7"/>
  <c r="AP2671" i="7"/>
  <c r="AO2671" i="7"/>
  <c r="AN2671" i="7"/>
  <c r="AM2671" i="7"/>
  <c r="AL2671" i="7"/>
  <c r="AK2671" i="7"/>
  <c r="AJ2671" i="7"/>
  <c r="AI2671" i="7"/>
  <c r="AH2671" i="7"/>
  <c r="AG2671" i="7"/>
  <c r="T2671" i="7"/>
  <c r="L2671" i="7"/>
  <c r="N2671" i="7" s="1"/>
  <c r="I2671" i="7"/>
  <c r="J2671" i="7" s="1"/>
  <c r="AR2670" i="7"/>
  <c r="AQ2670" i="7"/>
  <c r="AP2670" i="7"/>
  <c r="AO2670" i="7"/>
  <c r="AN2670" i="7"/>
  <c r="AM2670" i="7"/>
  <c r="AL2670" i="7"/>
  <c r="AK2670" i="7"/>
  <c r="AJ2670" i="7"/>
  <c r="AI2670" i="7"/>
  <c r="AH2670" i="7"/>
  <c r="AG2670" i="7"/>
  <c r="T2670" i="7"/>
  <c r="L2670" i="7"/>
  <c r="I2670" i="7"/>
  <c r="J2670" i="7" s="1"/>
  <c r="AR2669" i="7"/>
  <c r="AQ2669" i="7"/>
  <c r="AP2669" i="7"/>
  <c r="AO2669" i="7"/>
  <c r="AN2669" i="7"/>
  <c r="AM2669" i="7"/>
  <c r="AL2669" i="7"/>
  <c r="AK2669" i="7"/>
  <c r="AJ2669" i="7"/>
  <c r="AI2669" i="7"/>
  <c r="AH2669" i="7"/>
  <c r="AG2669" i="7"/>
  <c r="T2669" i="7"/>
  <c r="L2669" i="7"/>
  <c r="N2669" i="7" s="1"/>
  <c r="I2669" i="7"/>
  <c r="J2669" i="7" s="1"/>
  <c r="AR2668" i="7"/>
  <c r="AQ2668" i="7"/>
  <c r="AP2668" i="7"/>
  <c r="AO2668" i="7"/>
  <c r="AN2668" i="7"/>
  <c r="AM2668" i="7"/>
  <c r="AL2668" i="7"/>
  <c r="AK2668" i="7"/>
  <c r="AJ2668" i="7"/>
  <c r="AI2668" i="7"/>
  <c r="AH2668" i="7"/>
  <c r="AG2668" i="7"/>
  <c r="T2668" i="7"/>
  <c r="L2668" i="7"/>
  <c r="M2668" i="7" s="1"/>
  <c r="I2668" i="7"/>
  <c r="J2668" i="7" s="1"/>
  <c r="AR2667" i="7"/>
  <c r="AQ2667" i="7"/>
  <c r="AP2667" i="7"/>
  <c r="AO2667" i="7"/>
  <c r="AN2667" i="7"/>
  <c r="AM2667" i="7"/>
  <c r="AL2667" i="7"/>
  <c r="AK2667" i="7"/>
  <c r="AJ2667" i="7"/>
  <c r="AI2667" i="7"/>
  <c r="AH2667" i="7"/>
  <c r="AG2667" i="7"/>
  <c r="T2667" i="7"/>
  <c r="L2667" i="7"/>
  <c r="I2667" i="7"/>
  <c r="J2667" i="7" s="1"/>
  <c r="AR2666" i="7"/>
  <c r="AQ2666" i="7"/>
  <c r="AP2666" i="7"/>
  <c r="AO2666" i="7"/>
  <c r="AN2666" i="7"/>
  <c r="AM2666" i="7"/>
  <c r="AL2666" i="7"/>
  <c r="AK2666" i="7"/>
  <c r="AJ2666" i="7"/>
  <c r="AI2666" i="7"/>
  <c r="AH2666" i="7"/>
  <c r="AG2666" i="7"/>
  <c r="T2666" i="7"/>
  <c r="L2666" i="7"/>
  <c r="N2666" i="7" s="1"/>
  <c r="I2666" i="7"/>
  <c r="J2666" i="7" s="1"/>
  <c r="AR2665" i="7"/>
  <c r="AQ2665" i="7"/>
  <c r="AP2665" i="7"/>
  <c r="AO2665" i="7"/>
  <c r="AN2665" i="7"/>
  <c r="AM2665" i="7"/>
  <c r="AL2665" i="7"/>
  <c r="AK2665" i="7"/>
  <c r="AJ2665" i="7"/>
  <c r="AI2665" i="7"/>
  <c r="AH2665" i="7"/>
  <c r="AG2665" i="7"/>
  <c r="T2665" i="7"/>
  <c r="L2665" i="7"/>
  <c r="N2665" i="7" s="1"/>
  <c r="I2665" i="7"/>
  <c r="J2665" i="7" s="1"/>
  <c r="AR2664" i="7"/>
  <c r="AQ2664" i="7"/>
  <c r="AP2664" i="7"/>
  <c r="AO2664" i="7"/>
  <c r="AN2664" i="7"/>
  <c r="AM2664" i="7"/>
  <c r="AL2664" i="7"/>
  <c r="AK2664" i="7"/>
  <c r="AJ2664" i="7"/>
  <c r="AI2664" i="7"/>
  <c r="AH2664" i="7"/>
  <c r="AG2664" i="7"/>
  <c r="T2664" i="7"/>
  <c r="L2664" i="7"/>
  <c r="I2664" i="7"/>
  <c r="J2664" i="7" s="1"/>
  <c r="AR2663" i="7"/>
  <c r="AQ2663" i="7"/>
  <c r="AP2663" i="7"/>
  <c r="AO2663" i="7"/>
  <c r="AN2663" i="7"/>
  <c r="AM2663" i="7"/>
  <c r="AL2663" i="7"/>
  <c r="AK2663" i="7"/>
  <c r="AJ2663" i="7"/>
  <c r="AI2663" i="7"/>
  <c r="AH2663" i="7"/>
  <c r="AG2663" i="7"/>
  <c r="T2663" i="7"/>
  <c r="L2663" i="7"/>
  <c r="I2663" i="7"/>
  <c r="J2663" i="7" s="1"/>
  <c r="AR2662" i="7"/>
  <c r="AQ2662" i="7"/>
  <c r="AP2662" i="7"/>
  <c r="AO2662" i="7"/>
  <c r="AN2662" i="7"/>
  <c r="AM2662" i="7"/>
  <c r="AL2662" i="7"/>
  <c r="AK2662" i="7"/>
  <c r="AJ2662" i="7"/>
  <c r="AI2662" i="7"/>
  <c r="AH2662" i="7"/>
  <c r="AG2662" i="7"/>
  <c r="T2662" i="7"/>
  <c r="L2662" i="7"/>
  <c r="N2662" i="7" s="1"/>
  <c r="I2662" i="7"/>
  <c r="J2662" i="7" s="1"/>
  <c r="AR2661" i="7"/>
  <c r="AQ2661" i="7"/>
  <c r="AP2661" i="7"/>
  <c r="AO2661" i="7"/>
  <c r="AN2661" i="7"/>
  <c r="AM2661" i="7"/>
  <c r="AL2661" i="7"/>
  <c r="AK2661" i="7"/>
  <c r="AJ2661" i="7"/>
  <c r="AI2661" i="7"/>
  <c r="AH2661" i="7"/>
  <c r="AG2661" i="7"/>
  <c r="T2661" i="7"/>
  <c r="L2661" i="7"/>
  <c r="I2661" i="7"/>
  <c r="J2661" i="7" s="1"/>
  <c r="AR2660" i="7"/>
  <c r="AQ2660" i="7"/>
  <c r="AP2660" i="7"/>
  <c r="AO2660" i="7"/>
  <c r="AN2660" i="7"/>
  <c r="AM2660" i="7"/>
  <c r="AL2660" i="7"/>
  <c r="AK2660" i="7"/>
  <c r="AJ2660" i="7"/>
  <c r="AI2660" i="7"/>
  <c r="AH2660" i="7"/>
  <c r="AG2660" i="7"/>
  <c r="T2660" i="7"/>
  <c r="L2660" i="7"/>
  <c r="N2660" i="7" s="1"/>
  <c r="I2660" i="7"/>
  <c r="J2660" i="7" s="1"/>
  <c r="AR2659" i="7"/>
  <c r="AQ2659" i="7"/>
  <c r="AP2659" i="7"/>
  <c r="AO2659" i="7"/>
  <c r="AN2659" i="7"/>
  <c r="AM2659" i="7"/>
  <c r="AL2659" i="7"/>
  <c r="AK2659" i="7"/>
  <c r="AJ2659" i="7"/>
  <c r="AI2659" i="7"/>
  <c r="AH2659" i="7"/>
  <c r="AG2659" i="7"/>
  <c r="T2659" i="7"/>
  <c r="L2659" i="7"/>
  <c r="N2659" i="7" s="1"/>
  <c r="I2659" i="7"/>
  <c r="J2659" i="7" s="1"/>
  <c r="AR2658" i="7"/>
  <c r="AQ2658" i="7"/>
  <c r="AP2658" i="7"/>
  <c r="AO2658" i="7"/>
  <c r="AN2658" i="7"/>
  <c r="AM2658" i="7"/>
  <c r="AL2658" i="7"/>
  <c r="AK2658" i="7"/>
  <c r="AJ2658" i="7"/>
  <c r="AI2658" i="7"/>
  <c r="AH2658" i="7"/>
  <c r="AG2658" i="7"/>
  <c r="T2658" i="7"/>
  <c r="L2658" i="7"/>
  <c r="N2658" i="7" s="1"/>
  <c r="I2658" i="7"/>
  <c r="J2658" i="7" s="1"/>
  <c r="AR2657" i="7"/>
  <c r="AQ2657" i="7"/>
  <c r="AP2657" i="7"/>
  <c r="AO2657" i="7"/>
  <c r="AN2657" i="7"/>
  <c r="AM2657" i="7"/>
  <c r="AL2657" i="7"/>
  <c r="AK2657" i="7"/>
  <c r="AJ2657" i="7"/>
  <c r="AI2657" i="7"/>
  <c r="AH2657" i="7"/>
  <c r="AG2657" i="7"/>
  <c r="T2657" i="7"/>
  <c r="L2657" i="7"/>
  <c r="N2657" i="7" s="1"/>
  <c r="I2657" i="7"/>
  <c r="J2657" i="7" s="1"/>
  <c r="AR2656" i="7"/>
  <c r="AQ2656" i="7"/>
  <c r="AP2656" i="7"/>
  <c r="AO2656" i="7"/>
  <c r="AN2656" i="7"/>
  <c r="AM2656" i="7"/>
  <c r="AL2656" i="7"/>
  <c r="AK2656" i="7"/>
  <c r="AJ2656" i="7"/>
  <c r="AI2656" i="7"/>
  <c r="AH2656" i="7"/>
  <c r="AG2656" i="7"/>
  <c r="T2656" i="7"/>
  <c r="L2656" i="7"/>
  <c r="N2656" i="7" s="1"/>
  <c r="I2656" i="7"/>
  <c r="J2656" i="7" s="1"/>
  <c r="AR2655" i="7"/>
  <c r="AQ2655" i="7"/>
  <c r="AP2655" i="7"/>
  <c r="AO2655" i="7"/>
  <c r="AN2655" i="7"/>
  <c r="AM2655" i="7"/>
  <c r="AL2655" i="7"/>
  <c r="AK2655" i="7"/>
  <c r="AJ2655" i="7"/>
  <c r="AI2655" i="7"/>
  <c r="AH2655" i="7"/>
  <c r="AG2655" i="7"/>
  <c r="T2655" i="7"/>
  <c r="L2655" i="7"/>
  <c r="N2655" i="7" s="1"/>
  <c r="I2655" i="7"/>
  <c r="J2655" i="7" s="1"/>
  <c r="AR2654" i="7"/>
  <c r="AQ2654" i="7"/>
  <c r="AP2654" i="7"/>
  <c r="AO2654" i="7"/>
  <c r="AN2654" i="7"/>
  <c r="AM2654" i="7"/>
  <c r="AL2654" i="7"/>
  <c r="AK2654" i="7"/>
  <c r="AJ2654" i="7"/>
  <c r="AI2654" i="7"/>
  <c r="AH2654" i="7"/>
  <c r="AG2654" i="7"/>
  <c r="T2654" i="7"/>
  <c r="L2654" i="7"/>
  <c r="I2654" i="7"/>
  <c r="J2654" i="7" s="1"/>
  <c r="AR2653" i="7"/>
  <c r="AQ2653" i="7"/>
  <c r="AP2653" i="7"/>
  <c r="AO2653" i="7"/>
  <c r="AN2653" i="7"/>
  <c r="AM2653" i="7"/>
  <c r="AL2653" i="7"/>
  <c r="AK2653" i="7"/>
  <c r="AJ2653" i="7"/>
  <c r="AI2653" i="7"/>
  <c r="AH2653" i="7"/>
  <c r="AG2653" i="7"/>
  <c r="T2653" i="7"/>
  <c r="L2653" i="7"/>
  <c r="N2653" i="7" s="1"/>
  <c r="I2653" i="7"/>
  <c r="J2653" i="7" s="1"/>
  <c r="AR2652" i="7"/>
  <c r="AQ2652" i="7"/>
  <c r="AP2652" i="7"/>
  <c r="AO2652" i="7"/>
  <c r="AN2652" i="7"/>
  <c r="AM2652" i="7"/>
  <c r="AL2652" i="7"/>
  <c r="AK2652" i="7"/>
  <c r="AJ2652" i="7"/>
  <c r="AI2652" i="7"/>
  <c r="AH2652" i="7"/>
  <c r="AG2652" i="7"/>
  <c r="T2652" i="7"/>
  <c r="L2652" i="7"/>
  <c r="M2652" i="7" s="1"/>
  <c r="I2652" i="7"/>
  <c r="J2652" i="7" s="1"/>
  <c r="AR2651" i="7"/>
  <c r="AQ2651" i="7"/>
  <c r="AP2651" i="7"/>
  <c r="AO2651" i="7"/>
  <c r="AN2651" i="7"/>
  <c r="AM2651" i="7"/>
  <c r="AL2651" i="7"/>
  <c r="AK2651" i="7"/>
  <c r="AJ2651" i="7"/>
  <c r="AI2651" i="7"/>
  <c r="AH2651" i="7"/>
  <c r="AG2651" i="7"/>
  <c r="T2651" i="7"/>
  <c r="L2651" i="7"/>
  <c r="I2651" i="7"/>
  <c r="J2651" i="7" s="1"/>
  <c r="AR2650" i="7"/>
  <c r="AQ2650" i="7"/>
  <c r="AP2650" i="7"/>
  <c r="AO2650" i="7"/>
  <c r="AN2650" i="7"/>
  <c r="AM2650" i="7"/>
  <c r="AL2650" i="7"/>
  <c r="AK2650" i="7"/>
  <c r="AJ2650" i="7"/>
  <c r="AI2650" i="7"/>
  <c r="AH2650" i="7"/>
  <c r="AG2650" i="7"/>
  <c r="T2650" i="7"/>
  <c r="L2650" i="7"/>
  <c r="N2650" i="7" s="1"/>
  <c r="I2650" i="7"/>
  <c r="J2650" i="7" s="1"/>
  <c r="AR2649" i="7"/>
  <c r="AQ2649" i="7"/>
  <c r="AP2649" i="7"/>
  <c r="AO2649" i="7"/>
  <c r="AN2649" i="7"/>
  <c r="AM2649" i="7"/>
  <c r="AL2649" i="7"/>
  <c r="AK2649" i="7"/>
  <c r="AJ2649" i="7"/>
  <c r="AI2649" i="7"/>
  <c r="AH2649" i="7"/>
  <c r="AG2649" i="7"/>
  <c r="T2649" i="7"/>
  <c r="L2649" i="7"/>
  <c r="N2649" i="7" s="1"/>
  <c r="I2649" i="7"/>
  <c r="J2649" i="7" s="1"/>
  <c r="AR2648" i="7"/>
  <c r="AQ2648" i="7"/>
  <c r="AP2648" i="7"/>
  <c r="AO2648" i="7"/>
  <c r="AN2648" i="7"/>
  <c r="AM2648" i="7"/>
  <c r="AL2648" i="7"/>
  <c r="AK2648" i="7"/>
  <c r="AJ2648" i="7"/>
  <c r="AI2648" i="7"/>
  <c r="AH2648" i="7"/>
  <c r="AG2648" i="7"/>
  <c r="T2648" i="7"/>
  <c r="L2648" i="7"/>
  <c r="N2648" i="7" s="1"/>
  <c r="I2648" i="7"/>
  <c r="J2648" i="7" s="1"/>
  <c r="AR2647" i="7"/>
  <c r="AQ2647" i="7"/>
  <c r="AP2647" i="7"/>
  <c r="AO2647" i="7"/>
  <c r="AN2647" i="7"/>
  <c r="AM2647" i="7"/>
  <c r="AL2647" i="7"/>
  <c r="AK2647" i="7"/>
  <c r="AJ2647" i="7"/>
  <c r="AI2647" i="7"/>
  <c r="AH2647" i="7"/>
  <c r="AG2647" i="7"/>
  <c r="T2647" i="7"/>
  <c r="L2647" i="7"/>
  <c r="M2647" i="7" s="1"/>
  <c r="I2647" i="7"/>
  <c r="J2647" i="7" s="1"/>
  <c r="AR2646" i="7"/>
  <c r="AQ2646" i="7"/>
  <c r="AP2646" i="7"/>
  <c r="AO2646" i="7"/>
  <c r="AN2646" i="7"/>
  <c r="AM2646" i="7"/>
  <c r="AL2646" i="7"/>
  <c r="AK2646" i="7"/>
  <c r="AJ2646" i="7"/>
  <c r="AI2646" i="7"/>
  <c r="AH2646" i="7"/>
  <c r="AG2646" i="7"/>
  <c r="T2646" i="7"/>
  <c r="L2646" i="7"/>
  <c r="M2646" i="7" s="1"/>
  <c r="I2646" i="7"/>
  <c r="J2646" i="7" s="1"/>
  <c r="AR2645" i="7"/>
  <c r="AQ2645" i="7"/>
  <c r="AP2645" i="7"/>
  <c r="AO2645" i="7"/>
  <c r="AN2645" i="7"/>
  <c r="AM2645" i="7"/>
  <c r="AL2645" i="7"/>
  <c r="AK2645" i="7"/>
  <c r="AJ2645" i="7"/>
  <c r="AI2645" i="7"/>
  <c r="AH2645" i="7"/>
  <c r="AG2645" i="7"/>
  <c r="T2645" i="7"/>
  <c r="L2645" i="7"/>
  <c r="M2645" i="7" s="1"/>
  <c r="I2645" i="7"/>
  <c r="J2645" i="7" s="1"/>
  <c r="AR2644" i="7"/>
  <c r="AQ2644" i="7"/>
  <c r="AP2644" i="7"/>
  <c r="AO2644" i="7"/>
  <c r="AN2644" i="7"/>
  <c r="AM2644" i="7"/>
  <c r="AL2644" i="7"/>
  <c r="AK2644" i="7"/>
  <c r="AJ2644" i="7"/>
  <c r="AI2644" i="7"/>
  <c r="AH2644" i="7"/>
  <c r="AG2644" i="7"/>
  <c r="T2644" i="7"/>
  <c r="L2644" i="7"/>
  <c r="N2644" i="7" s="1"/>
  <c r="I2644" i="7"/>
  <c r="J2644" i="7" s="1"/>
  <c r="AR2643" i="7"/>
  <c r="AQ2643" i="7"/>
  <c r="AP2643" i="7"/>
  <c r="AO2643" i="7"/>
  <c r="AN2643" i="7"/>
  <c r="AM2643" i="7"/>
  <c r="AL2643" i="7"/>
  <c r="AK2643" i="7"/>
  <c r="AJ2643" i="7"/>
  <c r="AI2643" i="7"/>
  <c r="AH2643" i="7"/>
  <c r="AG2643" i="7"/>
  <c r="T2643" i="7"/>
  <c r="L2643" i="7"/>
  <c r="N2643" i="7" s="1"/>
  <c r="I2643" i="7"/>
  <c r="J2643" i="7" s="1"/>
  <c r="AR2642" i="7"/>
  <c r="AQ2642" i="7"/>
  <c r="AP2642" i="7"/>
  <c r="AO2642" i="7"/>
  <c r="AN2642" i="7"/>
  <c r="AM2642" i="7"/>
  <c r="AL2642" i="7"/>
  <c r="AK2642" i="7"/>
  <c r="AJ2642" i="7"/>
  <c r="AI2642" i="7"/>
  <c r="AH2642" i="7"/>
  <c r="AG2642" i="7"/>
  <c r="T2642" i="7"/>
  <c r="L2642" i="7"/>
  <c r="N2642" i="7" s="1"/>
  <c r="I2642" i="7"/>
  <c r="J2642" i="7" s="1"/>
  <c r="AR2641" i="7"/>
  <c r="AQ2641" i="7"/>
  <c r="AP2641" i="7"/>
  <c r="AO2641" i="7"/>
  <c r="AN2641" i="7"/>
  <c r="AM2641" i="7"/>
  <c r="AL2641" i="7"/>
  <c r="AK2641" i="7"/>
  <c r="AJ2641" i="7"/>
  <c r="AI2641" i="7"/>
  <c r="AH2641" i="7"/>
  <c r="AG2641" i="7"/>
  <c r="T2641" i="7"/>
  <c r="L2641" i="7"/>
  <c r="N2641" i="7" s="1"/>
  <c r="I2641" i="7"/>
  <c r="J2641" i="7" s="1"/>
  <c r="AR2640" i="7"/>
  <c r="AQ2640" i="7"/>
  <c r="AP2640" i="7"/>
  <c r="AO2640" i="7"/>
  <c r="AN2640" i="7"/>
  <c r="AM2640" i="7"/>
  <c r="AL2640" i="7"/>
  <c r="AK2640" i="7"/>
  <c r="AJ2640" i="7"/>
  <c r="AI2640" i="7"/>
  <c r="AH2640" i="7"/>
  <c r="AG2640" i="7"/>
  <c r="T2640" i="7"/>
  <c r="L2640" i="7"/>
  <c r="M2640" i="7" s="1"/>
  <c r="I2640" i="7"/>
  <c r="J2640" i="7" s="1"/>
  <c r="AR2639" i="7"/>
  <c r="AQ2639" i="7"/>
  <c r="AP2639" i="7"/>
  <c r="AO2639" i="7"/>
  <c r="AN2639" i="7"/>
  <c r="AM2639" i="7"/>
  <c r="AL2639" i="7"/>
  <c r="AK2639" i="7"/>
  <c r="AJ2639" i="7"/>
  <c r="AI2639" i="7"/>
  <c r="AH2639" i="7"/>
  <c r="AG2639" i="7"/>
  <c r="T2639" i="7"/>
  <c r="L2639" i="7"/>
  <c r="I2639" i="7"/>
  <c r="J2639" i="7" s="1"/>
  <c r="AR2638" i="7"/>
  <c r="AQ2638" i="7"/>
  <c r="AP2638" i="7"/>
  <c r="AO2638" i="7"/>
  <c r="AN2638" i="7"/>
  <c r="AM2638" i="7"/>
  <c r="AL2638" i="7"/>
  <c r="AK2638" i="7"/>
  <c r="AJ2638" i="7"/>
  <c r="AI2638" i="7"/>
  <c r="AH2638" i="7"/>
  <c r="AG2638" i="7"/>
  <c r="T2638" i="7"/>
  <c r="L2638" i="7"/>
  <c r="I2638" i="7"/>
  <c r="J2638" i="7" s="1"/>
  <c r="AR2637" i="7"/>
  <c r="AQ2637" i="7"/>
  <c r="AP2637" i="7"/>
  <c r="AO2637" i="7"/>
  <c r="AN2637" i="7"/>
  <c r="AM2637" i="7"/>
  <c r="AL2637" i="7"/>
  <c r="AK2637" i="7"/>
  <c r="AJ2637" i="7"/>
  <c r="AI2637" i="7"/>
  <c r="AH2637" i="7"/>
  <c r="AG2637" i="7"/>
  <c r="T2637" i="7"/>
  <c r="L2637" i="7"/>
  <c r="N2637" i="7" s="1"/>
  <c r="I2637" i="7"/>
  <c r="J2637" i="7" s="1"/>
  <c r="AR2636" i="7"/>
  <c r="AQ2636" i="7"/>
  <c r="AP2636" i="7"/>
  <c r="AO2636" i="7"/>
  <c r="AN2636" i="7"/>
  <c r="AM2636" i="7"/>
  <c r="AL2636" i="7"/>
  <c r="AK2636" i="7"/>
  <c r="AJ2636" i="7"/>
  <c r="AI2636" i="7"/>
  <c r="AH2636" i="7"/>
  <c r="AG2636" i="7"/>
  <c r="T2636" i="7"/>
  <c r="L2636" i="7"/>
  <c r="M2636" i="7" s="1"/>
  <c r="I2636" i="7"/>
  <c r="J2636" i="7" s="1"/>
  <c r="AR2635" i="7"/>
  <c r="AQ2635" i="7"/>
  <c r="AP2635" i="7"/>
  <c r="AO2635" i="7"/>
  <c r="AN2635" i="7"/>
  <c r="AM2635" i="7"/>
  <c r="AL2635" i="7"/>
  <c r="AK2635" i="7"/>
  <c r="AJ2635" i="7"/>
  <c r="AI2635" i="7"/>
  <c r="AH2635" i="7"/>
  <c r="AG2635" i="7"/>
  <c r="T2635" i="7"/>
  <c r="L2635" i="7"/>
  <c r="M2635" i="7" s="1"/>
  <c r="I2635" i="7"/>
  <c r="J2635" i="7" s="1"/>
  <c r="AR2634" i="7"/>
  <c r="AQ2634" i="7"/>
  <c r="AP2634" i="7"/>
  <c r="AO2634" i="7"/>
  <c r="AN2634" i="7"/>
  <c r="AM2634" i="7"/>
  <c r="AL2634" i="7"/>
  <c r="AK2634" i="7"/>
  <c r="AJ2634" i="7"/>
  <c r="AI2634" i="7"/>
  <c r="AH2634" i="7"/>
  <c r="AG2634" i="7"/>
  <c r="T2634" i="7"/>
  <c r="L2634" i="7"/>
  <c r="N2634" i="7" s="1"/>
  <c r="I2634" i="7"/>
  <c r="J2634" i="7" s="1"/>
  <c r="AR2633" i="7"/>
  <c r="AQ2633" i="7"/>
  <c r="AP2633" i="7"/>
  <c r="AO2633" i="7"/>
  <c r="AN2633" i="7"/>
  <c r="AM2633" i="7"/>
  <c r="AL2633" i="7"/>
  <c r="AK2633" i="7"/>
  <c r="AJ2633" i="7"/>
  <c r="AI2633" i="7"/>
  <c r="AH2633" i="7"/>
  <c r="AG2633" i="7"/>
  <c r="T2633" i="7"/>
  <c r="L2633" i="7"/>
  <c r="N2633" i="7" s="1"/>
  <c r="I2633" i="7"/>
  <c r="J2633" i="7" s="1"/>
  <c r="AR2632" i="7"/>
  <c r="AQ2632" i="7"/>
  <c r="AP2632" i="7"/>
  <c r="AO2632" i="7"/>
  <c r="AN2632" i="7"/>
  <c r="AM2632" i="7"/>
  <c r="AL2632" i="7"/>
  <c r="AK2632" i="7"/>
  <c r="AJ2632" i="7"/>
  <c r="AI2632" i="7"/>
  <c r="AH2632" i="7"/>
  <c r="AG2632" i="7"/>
  <c r="T2632" i="7"/>
  <c r="L2632" i="7"/>
  <c r="N2632" i="7" s="1"/>
  <c r="I2632" i="7"/>
  <c r="J2632" i="7" s="1"/>
  <c r="AR2631" i="7"/>
  <c r="AQ2631" i="7"/>
  <c r="AP2631" i="7"/>
  <c r="AO2631" i="7"/>
  <c r="AN2631" i="7"/>
  <c r="AM2631" i="7"/>
  <c r="AL2631" i="7"/>
  <c r="AK2631" i="7"/>
  <c r="AJ2631" i="7"/>
  <c r="AI2631" i="7"/>
  <c r="AH2631" i="7"/>
  <c r="AG2631" i="7"/>
  <c r="T2631" i="7"/>
  <c r="L2631" i="7"/>
  <c r="M2631" i="7" s="1"/>
  <c r="I2631" i="7"/>
  <c r="J2631" i="7" s="1"/>
  <c r="AR2630" i="7"/>
  <c r="AQ2630" i="7"/>
  <c r="AP2630" i="7"/>
  <c r="AO2630" i="7"/>
  <c r="AN2630" i="7"/>
  <c r="AM2630" i="7"/>
  <c r="AL2630" i="7"/>
  <c r="AK2630" i="7"/>
  <c r="AJ2630" i="7"/>
  <c r="AI2630" i="7"/>
  <c r="AH2630" i="7"/>
  <c r="AG2630" i="7"/>
  <c r="T2630" i="7"/>
  <c r="L2630" i="7"/>
  <c r="N2630" i="7" s="1"/>
  <c r="I2630" i="7"/>
  <c r="J2630" i="7" s="1"/>
  <c r="AR2629" i="7"/>
  <c r="AQ2629" i="7"/>
  <c r="AP2629" i="7"/>
  <c r="AO2629" i="7"/>
  <c r="AN2629" i="7"/>
  <c r="AM2629" i="7"/>
  <c r="AL2629" i="7"/>
  <c r="AK2629" i="7"/>
  <c r="AJ2629" i="7"/>
  <c r="AI2629" i="7"/>
  <c r="AH2629" i="7"/>
  <c r="AG2629" i="7"/>
  <c r="T2629" i="7"/>
  <c r="L2629" i="7"/>
  <c r="M2629" i="7" s="1"/>
  <c r="I2629" i="7"/>
  <c r="J2629" i="7" s="1"/>
  <c r="AR2628" i="7"/>
  <c r="AQ2628" i="7"/>
  <c r="AP2628" i="7"/>
  <c r="AO2628" i="7"/>
  <c r="AN2628" i="7"/>
  <c r="AM2628" i="7"/>
  <c r="AL2628" i="7"/>
  <c r="AK2628" i="7"/>
  <c r="AJ2628" i="7"/>
  <c r="AI2628" i="7"/>
  <c r="AH2628" i="7"/>
  <c r="AG2628" i="7"/>
  <c r="T2628" i="7"/>
  <c r="L2628" i="7"/>
  <c r="N2628" i="7" s="1"/>
  <c r="I2628" i="7"/>
  <c r="J2628" i="7" s="1"/>
  <c r="AR2627" i="7"/>
  <c r="AQ2627" i="7"/>
  <c r="AP2627" i="7"/>
  <c r="AO2627" i="7"/>
  <c r="AN2627" i="7"/>
  <c r="AM2627" i="7"/>
  <c r="AL2627" i="7"/>
  <c r="AK2627" i="7"/>
  <c r="AJ2627" i="7"/>
  <c r="AI2627" i="7"/>
  <c r="AH2627" i="7"/>
  <c r="AG2627" i="7"/>
  <c r="T2627" i="7"/>
  <c r="L2627" i="7"/>
  <c r="N2627" i="7" s="1"/>
  <c r="I2627" i="7"/>
  <c r="J2627" i="7" s="1"/>
  <c r="AR2626" i="7"/>
  <c r="AQ2626" i="7"/>
  <c r="AP2626" i="7"/>
  <c r="AO2626" i="7"/>
  <c r="AN2626" i="7"/>
  <c r="AM2626" i="7"/>
  <c r="AL2626" i="7"/>
  <c r="AK2626" i="7"/>
  <c r="AJ2626" i="7"/>
  <c r="AI2626" i="7"/>
  <c r="AH2626" i="7"/>
  <c r="AG2626" i="7"/>
  <c r="T2626" i="7"/>
  <c r="L2626" i="7"/>
  <c r="N2626" i="7" s="1"/>
  <c r="I2626" i="7"/>
  <c r="J2626" i="7" s="1"/>
  <c r="AR2625" i="7"/>
  <c r="AQ2625" i="7"/>
  <c r="AP2625" i="7"/>
  <c r="AO2625" i="7"/>
  <c r="AN2625" i="7"/>
  <c r="AM2625" i="7"/>
  <c r="AL2625" i="7"/>
  <c r="AK2625" i="7"/>
  <c r="AJ2625" i="7"/>
  <c r="AI2625" i="7"/>
  <c r="AH2625" i="7"/>
  <c r="AG2625" i="7"/>
  <c r="T2625" i="7"/>
  <c r="L2625" i="7"/>
  <c r="G2634" i="5" s="1"/>
  <c r="I2625" i="7"/>
  <c r="J2625" i="7" s="1"/>
  <c r="AR2624" i="7"/>
  <c r="AQ2624" i="7"/>
  <c r="AP2624" i="7"/>
  <c r="AO2624" i="7"/>
  <c r="AN2624" i="7"/>
  <c r="AM2624" i="7"/>
  <c r="AL2624" i="7"/>
  <c r="AK2624" i="7"/>
  <c r="AJ2624" i="7"/>
  <c r="AI2624" i="7"/>
  <c r="AH2624" i="7"/>
  <c r="AG2624" i="7"/>
  <c r="T2624" i="7"/>
  <c r="L2624" i="7"/>
  <c r="M2624" i="7" s="1"/>
  <c r="I2624" i="7"/>
  <c r="J2624" i="7" s="1"/>
  <c r="AR2623" i="7"/>
  <c r="AQ2623" i="7"/>
  <c r="AP2623" i="7"/>
  <c r="AO2623" i="7"/>
  <c r="AN2623" i="7"/>
  <c r="AM2623" i="7"/>
  <c r="AL2623" i="7"/>
  <c r="AK2623" i="7"/>
  <c r="AJ2623" i="7"/>
  <c r="AI2623" i="7"/>
  <c r="AH2623" i="7"/>
  <c r="AG2623" i="7"/>
  <c r="T2623" i="7"/>
  <c r="L2623" i="7"/>
  <c r="I2623" i="7"/>
  <c r="J2623" i="7" s="1"/>
  <c r="AR2622" i="7"/>
  <c r="AQ2622" i="7"/>
  <c r="AP2622" i="7"/>
  <c r="AO2622" i="7"/>
  <c r="AN2622" i="7"/>
  <c r="AM2622" i="7"/>
  <c r="AL2622" i="7"/>
  <c r="AK2622" i="7"/>
  <c r="AJ2622" i="7"/>
  <c r="AI2622" i="7"/>
  <c r="AH2622" i="7"/>
  <c r="AG2622" i="7"/>
  <c r="T2622" i="7"/>
  <c r="L2622" i="7"/>
  <c r="N2622" i="7" s="1"/>
  <c r="I2622" i="7"/>
  <c r="J2622" i="7" s="1"/>
  <c r="AR2621" i="7"/>
  <c r="AQ2621" i="7"/>
  <c r="AP2621" i="7"/>
  <c r="AO2621" i="7"/>
  <c r="AN2621" i="7"/>
  <c r="AM2621" i="7"/>
  <c r="AL2621" i="7"/>
  <c r="AK2621" i="7"/>
  <c r="AJ2621" i="7"/>
  <c r="AI2621" i="7"/>
  <c r="AH2621" i="7"/>
  <c r="AG2621" i="7"/>
  <c r="T2621" i="7"/>
  <c r="L2621" i="7"/>
  <c r="I2621" i="7"/>
  <c r="J2621" i="7" s="1"/>
  <c r="AR2620" i="7"/>
  <c r="AQ2620" i="7"/>
  <c r="AP2620" i="7"/>
  <c r="AO2620" i="7"/>
  <c r="AN2620" i="7"/>
  <c r="AM2620" i="7"/>
  <c r="AL2620" i="7"/>
  <c r="AK2620" i="7"/>
  <c r="AJ2620" i="7"/>
  <c r="AI2620" i="7"/>
  <c r="AH2620" i="7"/>
  <c r="AG2620" i="7"/>
  <c r="T2620" i="7"/>
  <c r="L2620" i="7"/>
  <c r="M2620" i="7" s="1"/>
  <c r="I2620" i="7"/>
  <c r="J2620" i="7" s="1"/>
  <c r="AR2619" i="7"/>
  <c r="AQ2619" i="7"/>
  <c r="AP2619" i="7"/>
  <c r="AO2619" i="7"/>
  <c r="AN2619" i="7"/>
  <c r="AM2619" i="7"/>
  <c r="AL2619" i="7"/>
  <c r="AK2619" i="7"/>
  <c r="AJ2619" i="7"/>
  <c r="AI2619" i="7"/>
  <c r="AH2619" i="7"/>
  <c r="AG2619" i="7"/>
  <c r="T2619" i="7"/>
  <c r="L2619" i="7"/>
  <c r="I2619" i="7"/>
  <c r="J2619" i="7" s="1"/>
  <c r="AR2618" i="7"/>
  <c r="AQ2618" i="7"/>
  <c r="AP2618" i="7"/>
  <c r="AO2618" i="7"/>
  <c r="AN2618" i="7"/>
  <c r="AM2618" i="7"/>
  <c r="AL2618" i="7"/>
  <c r="AK2618" i="7"/>
  <c r="AJ2618" i="7"/>
  <c r="AI2618" i="7"/>
  <c r="AH2618" i="7"/>
  <c r="AG2618" i="7"/>
  <c r="T2618" i="7"/>
  <c r="L2618" i="7"/>
  <c r="N2618" i="7" s="1"/>
  <c r="I2618" i="7"/>
  <c r="J2618" i="7" s="1"/>
  <c r="AR2617" i="7"/>
  <c r="AQ2617" i="7"/>
  <c r="AP2617" i="7"/>
  <c r="AO2617" i="7"/>
  <c r="AN2617" i="7"/>
  <c r="AM2617" i="7"/>
  <c r="AL2617" i="7"/>
  <c r="AK2617" i="7"/>
  <c r="AJ2617" i="7"/>
  <c r="AI2617" i="7"/>
  <c r="AH2617" i="7"/>
  <c r="AG2617" i="7"/>
  <c r="T2617" i="7"/>
  <c r="L2617" i="7"/>
  <c r="N2617" i="7" s="1"/>
  <c r="I2617" i="7"/>
  <c r="J2617" i="7" s="1"/>
  <c r="AR2616" i="7"/>
  <c r="AQ2616" i="7"/>
  <c r="AP2616" i="7"/>
  <c r="AO2616" i="7"/>
  <c r="AN2616" i="7"/>
  <c r="AM2616" i="7"/>
  <c r="AL2616" i="7"/>
  <c r="AK2616" i="7"/>
  <c r="AJ2616" i="7"/>
  <c r="AI2616" i="7"/>
  <c r="AH2616" i="7"/>
  <c r="AG2616" i="7"/>
  <c r="T2616" i="7"/>
  <c r="L2616" i="7"/>
  <c r="I2616" i="7"/>
  <c r="J2616" i="7" s="1"/>
  <c r="AR2615" i="7"/>
  <c r="AQ2615" i="7"/>
  <c r="AP2615" i="7"/>
  <c r="AO2615" i="7"/>
  <c r="AN2615" i="7"/>
  <c r="AM2615" i="7"/>
  <c r="AL2615" i="7"/>
  <c r="AK2615" i="7"/>
  <c r="AJ2615" i="7"/>
  <c r="AI2615" i="7"/>
  <c r="AH2615" i="7"/>
  <c r="AG2615" i="7"/>
  <c r="T2615" i="7"/>
  <c r="L2615" i="7"/>
  <c r="M2615" i="7" s="1"/>
  <c r="I2615" i="7"/>
  <c r="J2615" i="7" s="1"/>
  <c r="AR2614" i="7"/>
  <c r="AQ2614" i="7"/>
  <c r="AP2614" i="7"/>
  <c r="AO2614" i="7"/>
  <c r="AN2614" i="7"/>
  <c r="AM2614" i="7"/>
  <c r="AL2614" i="7"/>
  <c r="AK2614" i="7"/>
  <c r="AJ2614" i="7"/>
  <c r="AI2614" i="7"/>
  <c r="AH2614" i="7"/>
  <c r="AG2614" i="7"/>
  <c r="T2614" i="7"/>
  <c r="L2614" i="7"/>
  <c r="N2614" i="7" s="1"/>
  <c r="I2614" i="7"/>
  <c r="J2614" i="7" s="1"/>
  <c r="AR2613" i="7"/>
  <c r="AQ2613" i="7"/>
  <c r="AP2613" i="7"/>
  <c r="AO2613" i="7"/>
  <c r="AN2613" i="7"/>
  <c r="AM2613" i="7"/>
  <c r="AL2613" i="7"/>
  <c r="AK2613" i="7"/>
  <c r="AJ2613" i="7"/>
  <c r="AI2613" i="7"/>
  <c r="AH2613" i="7"/>
  <c r="AG2613" i="7"/>
  <c r="T2613" i="7"/>
  <c r="L2613" i="7"/>
  <c r="M2613" i="7" s="1"/>
  <c r="I2613" i="7"/>
  <c r="J2613" i="7" s="1"/>
  <c r="AR2612" i="7"/>
  <c r="AQ2612" i="7"/>
  <c r="AP2612" i="7"/>
  <c r="AO2612" i="7"/>
  <c r="AN2612" i="7"/>
  <c r="AM2612" i="7"/>
  <c r="AL2612" i="7"/>
  <c r="AK2612" i="7"/>
  <c r="AJ2612" i="7"/>
  <c r="AI2612" i="7"/>
  <c r="AH2612" i="7"/>
  <c r="AG2612" i="7"/>
  <c r="T2612" i="7"/>
  <c r="L2612" i="7"/>
  <c r="M2612" i="7" s="1"/>
  <c r="I2612" i="7"/>
  <c r="J2612" i="7" s="1"/>
  <c r="AR2611" i="7"/>
  <c r="AQ2611" i="7"/>
  <c r="AP2611" i="7"/>
  <c r="AO2611" i="7"/>
  <c r="AN2611" i="7"/>
  <c r="AM2611" i="7"/>
  <c r="AL2611" i="7"/>
  <c r="AK2611" i="7"/>
  <c r="AJ2611" i="7"/>
  <c r="AI2611" i="7"/>
  <c r="AH2611" i="7"/>
  <c r="AG2611" i="7"/>
  <c r="T2611" i="7"/>
  <c r="L2611" i="7"/>
  <c r="M2611" i="7" s="1"/>
  <c r="I2611" i="7"/>
  <c r="J2611" i="7" s="1"/>
  <c r="AR2610" i="7"/>
  <c r="AQ2610" i="7"/>
  <c r="AP2610" i="7"/>
  <c r="AO2610" i="7"/>
  <c r="AN2610" i="7"/>
  <c r="AM2610" i="7"/>
  <c r="AL2610" i="7"/>
  <c r="AK2610" i="7"/>
  <c r="AJ2610" i="7"/>
  <c r="AI2610" i="7"/>
  <c r="AH2610" i="7"/>
  <c r="AG2610" i="7"/>
  <c r="T2610" i="7"/>
  <c r="L2610" i="7"/>
  <c r="N2610" i="7" s="1"/>
  <c r="I2610" i="7"/>
  <c r="J2610" i="7" s="1"/>
  <c r="AR2609" i="7"/>
  <c r="AQ2609" i="7"/>
  <c r="AP2609" i="7"/>
  <c r="AO2609" i="7"/>
  <c r="AN2609" i="7"/>
  <c r="AM2609" i="7"/>
  <c r="AL2609" i="7"/>
  <c r="AK2609" i="7"/>
  <c r="AJ2609" i="7"/>
  <c r="AI2609" i="7"/>
  <c r="AH2609" i="7"/>
  <c r="AG2609" i="7"/>
  <c r="T2609" i="7"/>
  <c r="L2609" i="7"/>
  <c r="I2609" i="7"/>
  <c r="J2609" i="7" s="1"/>
  <c r="AR2608" i="7"/>
  <c r="AQ2608" i="7"/>
  <c r="AP2608" i="7"/>
  <c r="AO2608" i="7"/>
  <c r="AN2608" i="7"/>
  <c r="AM2608" i="7"/>
  <c r="AL2608" i="7"/>
  <c r="AK2608" i="7"/>
  <c r="AJ2608" i="7"/>
  <c r="AI2608" i="7"/>
  <c r="AH2608" i="7"/>
  <c r="AG2608" i="7"/>
  <c r="T2608" i="7"/>
  <c r="L2608" i="7"/>
  <c r="M2608" i="7" s="1"/>
  <c r="I2608" i="7"/>
  <c r="J2608" i="7" s="1"/>
  <c r="AR2607" i="7"/>
  <c r="AQ2607" i="7"/>
  <c r="AP2607" i="7"/>
  <c r="AO2607" i="7"/>
  <c r="AN2607" i="7"/>
  <c r="AM2607" i="7"/>
  <c r="AL2607" i="7"/>
  <c r="AK2607" i="7"/>
  <c r="AJ2607" i="7"/>
  <c r="AI2607" i="7"/>
  <c r="AH2607" i="7"/>
  <c r="AG2607" i="7"/>
  <c r="T2607" i="7"/>
  <c r="L2607" i="7"/>
  <c r="I2607" i="7"/>
  <c r="J2607" i="7" s="1"/>
  <c r="AR2606" i="7"/>
  <c r="AQ2606" i="7"/>
  <c r="AP2606" i="7"/>
  <c r="AO2606" i="7"/>
  <c r="AN2606" i="7"/>
  <c r="AM2606" i="7"/>
  <c r="AL2606" i="7"/>
  <c r="AK2606" i="7"/>
  <c r="AJ2606" i="7"/>
  <c r="AI2606" i="7"/>
  <c r="AH2606" i="7"/>
  <c r="AG2606" i="7"/>
  <c r="T2606" i="7"/>
  <c r="L2606" i="7"/>
  <c r="N2606" i="7" s="1"/>
  <c r="I2606" i="7"/>
  <c r="J2606" i="7" s="1"/>
  <c r="AR2605" i="7"/>
  <c r="AQ2605" i="7"/>
  <c r="AP2605" i="7"/>
  <c r="AO2605" i="7"/>
  <c r="AN2605" i="7"/>
  <c r="AM2605" i="7"/>
  <c r="AL2605" i="7"/>
  <c r="AK2605" i="7"/>
  <c r="AJ2605" i="7"/>
  <c r="AI2605" i="7"/>
  <c r="AH2605" i="7"/>
  <c r="AG2605" i="7"/>
  <c r="T2605" i="7"/>
  <c r="L2605" i="7"/>
  <c r="I2605" i="7"/>
  <c r="J2605" i="7" s="1"/>
  <c r="AR2604" i="7"/>
  <c r="AQ2604" i="7"/>
  <c r="AP2604" i="7"/>
  <c r="AO2604" i="7"/>
  <c r="AN2604" i="7"/>
  <c r="AM2604" i="7"/>
  <c r="AL2604" i="7"/>
  <c r="AK2604" i="7"/>
  <c r="AJ2604" i="7"/>
  <c r="AI2604" i="7"/>
  <c r="AH2604" i="7"/>
  <c r="AG2604" i="7"/>
  <c r="T2604" i="7"/>
  <c r="L2604" i="7"/>
  <c r="M2604" i="7" s="1"/>
  <c r="I2604" i="7"/>
  <c r="J2604" i="7" s="1"/>
  <c r="AR2603" i="7"/>
  <c r="AQ2603" i="7"/>
  <c r="AP2603" i="7"/>
  <c r="AO2603" i="7"/>
  <c r="AN2603" i="7"/>
  <c r="AM2603" i="7"/>
  <c r="AL2603" i="7"/>
  <c r="AK2603" i="7"/>
  <c r="AJ2603" i="7"/>
  <c r="AI2603" i="7"/>
  <c r="AH2603" i="7"/>
  <c r="AG2603" i="7"/>
  <c r="T2603" i="7"/>
  <c r="L2603" i="7"/>
  <c r="I2603" i="7"/>
  <c r="J2603" i="7" s="1"/>
  <c r="AR2602" i="7"/>
  <c r="AQ2602" i="7"/>
  <c r="AP2602" i="7"/>
  <c r="AO2602" i="7"/>
  <c r="AN2602" i="7"/>
  <c r="AM2602" i="7"/>
  <c r="AL2602" i="7"/>
  <c r="AK2602" i="7"/>
  <c r="AJ2602" i="7"/>
  <c r="AI2602" i="7"/>
  <c r="AH2602" i="7"/>
  <c r="AG2602" i="7"/>
  <c r="T2602" i="7"/>
  <c r="L2602" i="7"/>
  <c r="N2602" i="7" s="1"/>
  <c r="I2602" i="7"/>
  <c r="J2602" i="7" s="1"/>
  <c r="AR2601" i="7"/>
  <c r="AQ2601" i="7"/>
  <c r="AP2601" i="7"/>
  <c r="AO2601" i="7"/>
  <c r="AN2601" i="7"/>
  <c r="AM2601" i="7"/>
  <c r="AL2601" i="7"/>
  <c r="AK2601" i="7"/>
  <c r="AJ2601" i="7"/>
  <c r="AI2601" i="7"/>
  <c r="AH2601" i="7"/>
  <c r="AG2601" i="7"/>
  <c r="T2601" i="7"/>
  <c r="L2601" i="7"/>
  <c r="N2601" i="7" s="1"/>
  <c r="I2601" i="7"/>
  <c r="J2601" i="7" s="1"/>
  <c r="AR2600" i="7"/>
  <c r="AQ2600" i="7"/>
  <c r="AP2600" i="7"/>
  <c r="AO2600" i="7"/>
  <c r="AN2600" i="7"/>
  <c r="AM2600" i="7"/>
  <c r="AL2600" i="7"/>
  <c r="AK2600" i="7"/>
  <c r="AJ2600" i="7"/>
  <c r="AI2600" i="7"/>
  <c r="AH2600" i="7"/>
  <c r="AG2600" i="7"/>
  <c r="T2600" i="7"/>
  <c r="L2600" i="7"/>
  <c r="N2600" i="7" s="1"/>
  <c r="I2600" i="7"/>
  <c r="J2600" i="7" s="1"/>
  <c r="AR2599" i="7"/>
  <c r="AQ2599" i="7"/>
  <c r="AP2599" i="7"/>
  <c r="AO2599" i="7"/>
  <c r="AN2599" i="7"/>
  <c r="AM2599" i="7"/>
  <c r="AL2599" i="7"/>
  <c r="AK2599" i="7"/>
  <c r="AJ2599" i="7"/>
  <c r="AI2599" i="7"/>
  <c r="AH2599" i="7"/>
  <c r="AG2599" i="7"/>
  <c r="T2599" i="7"/>
  <c r="L2599" i="7"/>
  <c r="M2599" i="7" s="1"/>
  <c r="I2599" i="7"/>
  <c r="J2599" i="7" s="1"/>
  <c r="AR2598" i="7"/>
  <c r="AQ2598" i="7"/>
  <c r="AP2598" i="7"/>
  <c r="AO2598" i="7"/>
  <c r="AN2598" i="7"/>
  <c r="AM2598" i="7"/>
  <c r="AL2598" i="7"/>
  <c r="AK2598" i="7"/>
  <c r="AJ2598" i="7"/>
  <c r="AI2598" i="7"/>
  <c r="AH2598" i="7"/>
  <c r="AG2598" i="7"/>
  <c r="T2598" i="7"/>
  <c r="L2598" i="7"/>
  <c r="N2598" i="7" s="1"/>
  <c r="I2598" i="7"/>
  <c r="J2598" i="7" s="1"/>
  <c r="AR2597" i="7"/>
  <c r="AQ2597" i="7"/>
  <c r="AP2597" i="7"/>
  <c r="AO2597" i="7"/>
  <c r="AN2597" i="7"/>
  <c r="AM2597" i="7"/>
  <c r="AL2597" i="7"/>
  <c r="AK2597" i="7"/>
  <c r="AJ2597" i="7"/>
  <c r="AI2597" i="7"/>
  <c r="AH2597" i="7"/>
  <c r="AG2597" i="7"/>
  <c r="T2597" i="7"/>
  <c r="L2597" i="7"/>
  <c r="I2597" i="7"/>
  <c r="J2597" i="7" s="1"/>
  <c r="AR2596" i="7"/>
  <c r="AQ2596" i="7"/>
  <c r="AP2596" i="7"/>
  <c r="AO2596" i="7"/>
  <c r="AN2596" i="7"/>
  <c r="AM2596" i="7"/>
  <c r="AL2596" i="7"/>
  <c r="AK2596" i="7"/>
  <c r="AJ2596" i="7"/>
  <c r="AI2596" i="7"/>
  <c r="AH2596" i="7"/>
  <c r="AG2596" i="7"/>
  <c r="T2596" i="7"/>
  <c r="L2596" i="7"/>
  <c r="M2596" i="7" s="1"/>
  <c r="I2596" i="7"/>
  <c r="J2596" i="7" s="1"/>
  <c r="AR2595" i="7"/>
  <c r="AQ2595" i="7"/>
  <c r="AP2595" i="7"/>
  <c r="AO2595" i="7"/>
  <c r="AN2595" i="7"/>
  <c r="AM2595" i="7"/>
  <c r="AL2595" i="7"/>
  <c r="AK2595" i="7"/>
  <c r="AJ2595" i="7"/>
  <c r="AI2595" i="7"/>
  <c r="AH2595" i="7"/>
  <c r="AG2595" i="7"/>
  <c r="T2595" i="7"/>
  <c r="L2595" i="7"/>
  <c r="N2595" i="7" s="1"/>
  <c r="I2595" i="7"/>
  <c r="J2595" i="7" s="1"/>
  <c r="AR2594" i="7"/>
  <c r="AQ2594" i="7"/>
  <c r="AP2594" i="7"/>
  <c r="AO2594" i="7"/>
  <c r="AN2594" i="7"/>
  <c r="AM2594" i="7"/>
  <c r="AL2594" i="7"/>
  <c r="AK2594" i="7"/>
  <c r="AJ2594" i="7"/>
  <c r="AI2594" i="7"/>
  <c r="AH2594" i="7"/>
  <c r="AG2594" i="7"/>
  <c r="T2594" i="7"/>
  <c r="L2594" i="7"/>
  <c r="N2594" i="7" s="1"/>
  <c r="I2594" i="7"/>
  <c r="J2594" i="7" s="1"/>
  <c r="AR2593" i="7"/>
  <c r="AQ2593" i="7"/>
  <c r="AP2593" i="7"/>
  <c r="AO2593" i="7"/>
  <c r="AN2593" i="7"/>
  <c r="AM2593" i="7"/>
  <c r="AL2593" i="7"/>
  <c r="AK2593" i="7"/>
  <c r="AJ2593" i="7"/>
  <c r="AI2593" i="7"/>
  <c r="AH2593" i="7"/>
  <c r="AG2593" i="7"/>
  <c r="T2593" i="7"/>
  <c r="L2593" i="7"/>
  <c r="I2593" i="7"/>
  <c r="J2593" i="7" s="1"/>
  <c r="AR2592" i="7"/>
  <c r="AQ2592" i="7"/>
  <c r="AP2592" i="7"/>
  <c r="AO2592" i="7"/>
  <c r="AN2592" i="7"/>
  <c r="AM2592" i="7"/>
  <c r="AL2592" i="7"/>
  <c r="AK2592" i="7"/>
  <c r="AJ2592" i="7"/>
  <c r="AI2592" i="7"/>
  <c r="AH2592" i="7"/>
  <c r="AG2592" i="7"/>
  <c r="T2592" i="7"/>
  <c r="L2592" i="7"/>
  <c r="N2592" i="7" s="1"/>
  <c r="I2592" i="7"/>
  <c r="J2592" i="7" s="1"/>
  <c r="AR2591" i="7"/>
  <c r="AQ2591" i="7"/>
  <c r="AP2591" i="7"/>
  <c r="AO2591" i="7"/>
  <c r="AN2591" i="7"/>
  <c r="AM2591" i="7"/>
  <c r="AL2591" i="7"/>
  <c r="AK2591" i="7"/>
  <c r="AJ2591" i="7"/>
  <c r="AI2591" i="7"/>
  <c r="AH2591" i="7"/>
  <c r="AG2591" i="7"/>
  <c r="T2591" i="7"/>
  <c r="L2591" i="7"/>
  <c r="I2591" i="7"/>
  <c r="J2591" i="7" s="1"/>
  <c r="AR2590" i="7"/>
  <c r="AQ2590" i="7"/>
  <c r="AP2590" i="7"/>
  <c r="AO2590" i="7"/>
  <c r="AN2590" i="7"/>
  <c r="AM2590" i="7"/>
  <c r="AL2590" i="7"/>
  <c r="AK2590" i="7"/>
  <c r="AJ2590" i="7"/>
  <c r="AI2590" i="7"/>
  <c r="AH2590" i="7"/>
  <c r="AG2590" i="7"/>
  <c r="T2590" i="7"/>
  <c r="L2590" i="7"/>
  <c r="N2590" i="7" s="1"/>
  <c r="I2590" i="7"/>
  <c r="J2590" i="7" s="1"/>
  <c r="AR2589" i="7"/>
  <c r="AQ2589" i="7"/>
  <c r="AP2589" i="7"/>
  <c r="AO2589" i="7"/>
  <c r="AN2589" i="7"/>
  <c r="AM2589" i="7"/>
  <c r="AL2589" i="7"/>
  <c r="AK2589" i="7"/>
  <c r="AJ2589" i="7"/>
  <c r="AI2589" i="7"/>
  <c r="AH2589" i="7"/>
  <c r="AG2589" i="7"/>
  <c r="T2589" i="7"/>
  <c r="L2589" i="7"/>
  <c r="N2589" i="7" s="1"/>
  <c r="I2589" i="7"/>
  <c r="J2589" i="7" s="1"/>
  <c r="AR2588" i="7"/>
  <c r="AQ2588" i="7"/>
  <c r="AP2588" i="7"/>
  <c r="AO2588" i="7"/>
  <c r="AN2588" i="7"/>
  <c r="AM2588" i="7"/>
  <c r="AL2588" i="7"/>
  <c r="AK2588" i="7"/>
  <c r="AJ2588" i="7"/>
  <c r="AI2588" i="7"/>
  <c r="AH2588" i="7"/>
  <c r="AG2588" i="7"/>
  <c r="T2588" i="7"/>
  <c r="L2588" i="7"/>
  <c r="I2588" i="7"/>
  <c r="J2588" i="7" s="1"/>
  <c r="AR2587" i="7"/>
  <c r="AQ2587" i="7"/>
  <c r="AP2587" i="7"/>
  <c r="AO2587" i="7"/>
  <c r="AN2587" i="7"/>
  <c r="AM2587" i="7"/>
  <c r="AL2587" i="7"/>
  <c r="AK2587" i="7"/>
  <c r="AJ2587" i="7"/>
  <c r="AI2587" i="7"/>
  <c r="AH2587" i="7"/>
  <c r="AG2587" i="7"/>
  <c r="T2587" i="7"/>
  <c r="L2587" i="7"/>
  <c r="N2587" i="7" s="1"/>
  <c r="I2587" i="7"/>
  <c r="J2587" i="7" s="1"/>
  <c r="AR2586" i="7"/>
  <c r="AQ2586" i="7"/>
  <c r="AP2586" i="7"/>
  <c r="AO2586" i="7"/>
  <c r="AN2586" i="7"/>
  <c r="AM2586" i="7"/>
  <c r="AL2586" i="7"/>
  <c r="AK2586" i="7"/>
  <c r="AJ2586" i="7"/>
  <c r="AI2586" i="7"/>
  <c r="AH2586" i="7"/>
  <c r="AG2586" i="7"/>
  <c r="T2586" i="7"/>
  <c r="L2586" i="7"/>
  <c r="N2586" i="7" s="1"/>
  <c r="I2586" i="7"/>
  <c r="J2586" i="7" s="1"/>
  <c r="AR2585" i="7"/>
  <c r="AQ2585" i="7"/>
  <c r="AP2585" i="7"/>
  <c r="AO2585" i="7"/>
  <c r="AN2585" i="7"/>
  <c r="AM2585" i="7"/>
  <c r="AL2585" i="7"/>
  <c r="AK2585" i="7"/>
  <c r="AJ2585" i="7"/>
  <c r="AI2585" i="7"/>
  <c r="AH2585" i="7"/>
  <c r="AG2585" i="7"/>
  <c r="T2585" i="7"/>
  <c r="L2585" i="7"/>
  <c r="N2585" i="7" s="1"/>
  <c r="I2585" i="7"/>
  <c r="J2585" i="7" s="1"/>
  <c r="AR2584" i="7"/>
  <c r="AQ2584" i="7"/>
  <c r="AP2584" i="7"/>
  <c r="AO2584" i="7"/>
  <c r="AN2584" i="7"/>
  <c r="AM2584" i="7"/>
  <c r="AL2584" i="7"/>
  <c r="AK2584" i="7"/>
  <c r="AJ2584" i="7"/>
  <c r="AI2584" i="7"/>
  <c r="AH2584" i="7"/>
  <c r="AG2584" i="7"/>
  <c r="T2584" i="7"/>
  <c r="L2584" i="7"/>
  <c r="N2584" i="7" s="1"/>
  <c r="I2584" i="7"/>
  <c r="J2584" i="7" s="1"/>
  <c r="AR2583" i="7"/>
  <c r="AQ2583" i="7"/>
  <c r="AP2583" i="7"/>
  <c r="AO2583" i="7"/>
  <c r="AN2583" i="7"/>
  <c r="AM2583" i="7"/>
  <c r="AL2583" i="7"/>
  <c r="AK2583" i="7"/>
  <c r="AJ2583" i="7"/>
  <c r="AI2583" i="7"/>
  <c r="AH2583" i="7"/>
  <c r="AG2583" i="7"/>
  <c r="T2583" i="7"/>
  <c r="L2583" i="7"/>
  <c r="M2583" i="7" s="1"/>
  <c r="I2583" i="7"/>
  <c r="J2583" i="7" s="1"/>
  <c r="AR2582" i="7"/>
  <c r="AQ2582" i="7"/>
  <c r="AP2582" i="7"/>
  <c r="AO2582" i="7"/>
  <c r="AN2582" i="7"/>
  <c r="AM2582" i="7"/>
  <c r="AL2582" i="7"/>
  <c r="AK2582" i="7"/>
  <c r="AJ2582" i="7"/>
  <c r="AI2582" i="7"/>
  <c r="AH2582" i="7"/>
  <c r="AG2582" i="7"/>
  <c r="T2582" i="7"/>
  <c r="L2582" i="7"/>
  <c r="I2582" i="7"/>
  <c r="J2582" i="7" s="1"/>
  <c r="AR2581" i="7"/>
  <c r="AQ2581" i="7"/>
  <c r="AP2581" i="7"/>
  <c r="AO2581" i="7"/>
  <c r="AN2581" i="7"/>
  <c r="AM2581" i="7"/>
  <c r="AL2581" i="7"/>
  <c r="AK2581" i="7"/>
  <c r="AJ2581" i="7"/>
  <c r="AI2581" i="7"/>
  <c r="AH2581" i="7"/>
  <c r="AG2581" i="7"/>
  <c r="T2581" i="7"/>
  <c r="L2581" i="7"/>
  <c r="N2581" i="7" s="1"/>
  <c r="I2581" i="7"/>
  <c r="J2581" i="7" s="1"/>
  <c r="AR2580" i="7"/>
  <c r="AQ2580" i="7"/>
  <c r="AP2580" i="7"/>
  <c r="AO2580" i="7"/>
  <c r="AN2580" i="7"/>
  <c r="AM2580" i="7"/>
  <c r="AL2580" i="7"/>
  <c r="AK2580" i="7"/>
  <c r="AJ2580" i="7"/>
  <c r="AI2580" i="7"/>
  <c r="AH2580" i="7"/>
  <c r="AG2580" i="7"/>
  <c r="T2580" i="7"/>
  <c r="L2580" i="7"/>
  <c r="M2580" i="7" s="1"/>
  <c r="I2580" i="7"/>
  <c r="J2580" i="7" s="1"/>
  <c r="AR2579" i="7"/>
  <c r="AQ2579" i="7"/>
  <c r="AP2579" i="7"/>
  <c r="AO2579" i="7"/>
  <c r="AN2579" i="7"/>
  <c r="AM2579" i="7"/>
  <c r="AL2579" i="7"/>
  <c r="AK2579" i="7"/>
  <c r="AJ2579" i="7"/>
  <c r="AI2579" i="7"/>
  <c r="AH2579" i="7"/>
  <c r="AG2579" i="7"/>
  <c r="T2579" i="7"/>
  <c r="L2579" i="7"/>
  <c r="M2579" i="7" s="1"/>
  <c r="I2579" i="7"/>
  <c r="J2579" i="7" s="1"/>
  <c r="AR2578" i="7"/>
  <c r="AQ2578" i="7"/>
  <c r="AP2578" i="7"/>
  <c r="AO2578" i="7"/>
  <c r="AN2578" i="7"/>
  <c r="AM2578" i="7"/>
  <c r="AL2578" i="7"/>
  <c r="AK2578" i="7"/>
  <c r="AJ2578" i="7"/>
  <c r="AI2578" i="7"/>
  <c r="AH2578" i="7"/>
  <c r="AG2578" i="7"/>
  <c r="T2578" i="7"/>
  <c r="L2578" i="7"/>
  <c r="N2578" i="7" s="1"/>
  <c r="I2578" i="7"/>
  <c r="J2578" i="7" s="1"/>
  <c r="AR2577" i="7"/>
  <c r="AQ2577" i="7"/>
  <c r="AP2577" i="7"/>
  <c r="AO2577" i="7"/>
  <c r="AN2577" i="7"/>
  <c r="AM2577" i="7"/>
  <c r="AL2577" i="7"/>
  <c r="AK2577" i="7"/>
  <c r="AJ2577" i="7"/>
  <c r="AI2577" i="7"/>
  <c r="AH2577" i="7"/>
  <c r="AG2577" i="7"/>
  <c r="T2577" i="7"/>
  <c r="L2577" i="7"/>
  <c r="N2577" i="7" s="1"/>
  <c r="I2577" i="7"/>
  <c r="J2577" i="7" s="1"/>
  <c r="AR2576" i="7"/>
  <c r="AQ2576" i="7"/>
  <c r="AP2576" i="7"/>
  <c r="AO2576" i="7"/>
  <c r="AN2576" i="7"/>
  <c r="AM2576" i="7"/>
  <c r="AL2576" i="7"/>
  <c r="AK2576" i="7"/>
  <c r="AJ2576" i="7"/>
  <c r="AI2576" i="7"/>
  <c r="AH2576" i="7"/>
  <c r="AG2576" i="7"/>
  <c r="T2576" i="7"/>
  <c r="L2576" i="7"/>
  <c r="N2576" i="7" s="1"/>
  <c r="I2576" i="7"/>
  <c r="J2576" i="7" s="1"/>
  <c r="AR2575" i="7"/>
  <c r="AQ2575" i="7"/>
  <c r="AP2575" i="7"/>
  <c r="AO2575" i="7"/>
  <c r="AN2575" i="7"/>
  <c r="AM2575" i="7"/>
  <c r="AL2575" i="7"/>
  <c r="AK2575" i="7"/>
  <c r="AJ2575" i="7"/>
  <c r="AI2575" i="7"/>
  <c r="AH2575" i="7"/>
  <c r="AG2575" i="7"/>
  <c r="T2575" i="7"/>
  <c r="L2575" i="7"/>
  <c r="I2575" i="7"/>
  <c r="J2575" i="7" s="1"/>
  <c r="AR2574" i="7"/>
  <c r="AQ2574" i="7"/>
  <c r="AP2574" i="7"/>
  <c r="AO2574" i="7"/>
  <c r="AN2574" i="7"/>
  <c r="AM2574" i="7"/>
  <c r="AL2574" i="7"/>
  <c r="AK2574" i="7"/>
  <c r="AJ2574" i="7"/>
  <c r="AI2574" i="7"/>
  <c r="AH2574" i="7"/>
  <c r="AG2574" i="7"/>
  <c r="T2574" i="7"/>
  <c r="L2574" i="7"/>
  <c r="I2574" i="7"/>
  <c r="J2574" i="7" s="1"/>
  <c r="AR2573" i="7"/>
  <c r="AQ2573" i="7"/>
  <c r="AP2573" i="7"/>
  <c r="AO2573" i="7"/>
  <c r="AN2573" i="7"/>
  <c r="AM2573" i="7"/>
  <c r="AL2573" i="7"/>
  <c r="AK2573" i="7"/>
  <c r="AJ2573" i="7"/>
  <c r="AI2573" i="7"/>
  <c r="AH2573" i="7"/>
  <c r="AG2573" i="7"/>
  <c r="T2573" i="7"/>
  <c r="L2573" i="7"/>
  <c r="N2573" i="7" s="1"/>
  <c r="I2573" i="7"/>
  <c r="J2573" i="7" s="1"/>
  <c r="AR2572" i="7"/>
  <c r="AQ2572" i="7"/>
  <c r="AP2572" i="7"/>
  <c r="AO2572" i="7"/>
  <c r="AN2572" i="7"/>
  <c r="AM2572" i="7"/>
  <c r="AL2572" i="7"/>
  <c r="AK2572" i="7"/>
  <c r="AJ2572" i="7"/>
  <c r="AI2572" i="7"/>
  <c r="AH2572" i="7"/>
  <c r="AG2572" i="7"/>
  <c r="T2572" i="7"/>
  <c r="L2572" i="7"/>
  <c r="M2572" i="7" s="1"/>
  <c r="I2572" i="7"/>
  <c r="J2572" i="7" s="1"/>
  <c r="AR2571" i="7"/>
  <c r="AQ2571" i="7"/>
  <c r="AP2571" i="7"/>
  <c r="AO2571" i="7"/>
  <c r="AN2571" i="7"/>
  <c r="AM2571" i="7"/>
  <c r="AL2571" i="7"/>
  <c r="AK2571" i="7"/>
  <c r="AJ2571" i="7"/>
  <c r="AI2571" i="7"/>
  <c r="AH2571" i="7"/>
  <c r="AG2571" i="7"/>
  <c r="T2571" i="7"/>
  <c r="L2571" i="7"/>
  <c r="M2571" i="7" s="1"/>
  <c r="I2571" i="7"/>
  <c r="J2571" i="7" s="1"/>
  <c r="AR2570" i="7"/>
  <c r="AQ2570" i="7"/>
  <c r="AP2570" i="7"/>
  <c r="AO2570" i="7"/>
  <c r="AN2570" i="7"/>
  <c r="AM2570" i="7"/>
  <c r="AL2570" i="7"/>
  <c r="AK2570" i="7"/>
  <c r="AJ2570" i="7"/>
  <c r="AI2570" i="7"/>
  <c r="AH2570" i="7"/>
  <c r="AG2570" i="7"/>
  <c r="T2570" i="7"/>
  <c r="L2570" i="7"/>
  <c r="N2570" i="7" s="1"/>
  <c r="I2570" i="7"/>
  <c r="J2570" i="7" s="1"/>
  <c r="AR2569" i="7"/>
  <c r="AQ2569" i="7"/>
  <c r="AP2569" i="7"/>
  <c r="AO2569" i="7"/>
  <c r="AN2569" i="7"/>
  <c r="AM2569" i="7"/>
  <c r="AL2569" i="7"/>
  <c r="AK2569" i="7"/>
  <c r="AJ2569" i="7"/>
  <c r="AI2569" i="7"/>
  <c r="AH2569" i="7"/>
  <c r="AG2569" i="7"/>
  <c r="T2569" i="7"/>
  <c r="L2569" i="7"/>
  <c r="N2569" i="7" s="1"/>
  <c r="I2569" i="7"/>
  <c r="J2569" i="7" s="1"/>
  <c r="AR2568" i="7"/>
  <c r="AQ2568" i="7"/>
  <c r="AP2568" i="7"/>
  <c r="AO2568" i="7"/>
  <c r="AN2568" i="7"/>
  <c r="AM2568" i="7"/>
  <c r="AL2568" i="7"/>
  <c r="AK2568" i="7"/>
  <c r="AJ2568" i="7"/>
  <c r="AI2568" i="7"/>
  <c r="AH2568" i="7"/>
  <c r="AG2568" i="7"/>
  <c r="T2568" i="7"/>
  <c r="L2568" i="7"/>
  <c r="N2568" i="7" s="1"/>
  <c r="I2568" i="7"/>
  <c r="J2568" i="7" s="1"/>
  <c r="AR2567" i="7"/>
  <c r="AQ2567" i="7"/>
  <c r="AP2567" i="7"/>
  <c r="AO2567" i="7"/>
  <c r="AN2567" i="7"/>
  <c r="AM2567" i="7"/>
  <c r="AL2567" i="7"/>
  <c r="AK2567" i="7"/>
  <c r="AJ2567" i="7"/>
  <c r="AI2567" i="7"/>
  <c r="AH2567" i="7"/>
  <c r="AG2567" i="7"/>
  <c r="T2567" i="7"/>
  <c r="L2567" i="7"/>
  <c r="M2567" i="7" s="1"/>
  <c r="I2567" i="7"/>
  <c r="J2567" i="7" s="1"/>
  <c r="AR2566" i="7"/>
  <c r="AQ2566" i="7"/>
  <c r="AP2566" i="7"/>
  <c r="AO2566" i="7"/>
  <c r="AN2566" i="7"/>
  <c r="AM2566" i="7"/>
  <c r="AL2566" i="7"/>
  <c r="AK2566" i="7"/>
  <c r="AJ2566" i="7"/>
  <c r="AI2566" i="7"/>
  <c r="AH2566" i="7"/>
  <c r="AG2566" i="7"/>
  <c r="T2566" i="7"/>
  <c r="H2575" i="5"/>
  <c r="L2566" i="7"/>
  <c r="N2566" i="7" s="1"/>
  <c r="I2566" i="7"/>
  <c r="J2566" i="7" s="1"/>
  <c r="AR2565" i="7"/>
  <c r="AQ2565" i="7"/>
  <c r="AP2565" i="7"/>
  <c r="AO2565" i="7"/>
  <c r="AN2565" i="7"/>
  <c r="AM2565" i="7"/>
  <c r="AL2565" i="7"/>
  <c r="AK2565" i="7"/>
  <c r="AJ2565" i="7"/>
  <c r="AI2565" i="7"/>
  <c r="AH2565" i="7"/>
  <c r="AG2565" i="7"/>
  <c r="T2565" i="7"/>
  <c r="L2565" i="7"/>
  <c r="N2565" i="7" s="1"/>
  <c r="I2565" i="7"/>
  <c r="J2565" i="7" s="1"/>
  <c r="AR2564" i="7"/>
  <c r="AQ2564" i="7"/>
  <c r="AP2564" i="7"/>
  <c r="AO2564" i="7"/>
  <c r="AN2564" i="7"/>
  <c r="AM2564" i="7"/>
  <c r="AL2564" i="7"/>
  <c r="AK2564" i="7"/>
  <c r="AJ2564" i="7"/>
  <c r="AI2564" i="7"/>
  <c r="AH2564" i="7"/>
  <c r="AG2564" i="7"/>
  <c r="T2564" i="7"/>
  <c r="L2564" i="7"/>
  <c r="M2564" i="7" s="1"/>
  <c r="I2564" i="7"/>
  <c r="J2564" i="7" s="1"/>
  <c r="AR2563" i="7"/>
  <c r="AQ2563" i="7"/>
  <c r="AP2563" i="7"/>
  <c r="AO2563" i="7"/>
  <c r="AN2563" i="7"/>
  <c r="AM2563" i="7"/>
  <c r="AL2563" i="7"/>
  <c r="AK2563" i="7"/>
  <c r="AJ2563" i="7"/>
  <c r="AI2563" i="7"/>
  <c r="AH2563" i="7"/>
  <c r="AG2563" i="7"/>
  <c r="T2563" i="7"/>
  <c r="L2563" i="7"/>
  <c r="N2563" i="7" s="1"/>
  <c r="I2563" i="7"/>
  <c r="J2563" i="7" s="1"/>
  <c r="AR2562" i="7"/>
  <c r="AQ2562" i="7"/>
  <c r="AP2562" i="7"/>
  <c r="AO2562" i="7"/>
  <c r="AN2562" i="7"/>
  <c r="AM2562" i="7"/>
  <c r="AL2562" i="7"/>
  <c r="AK2562" i="7"/>
  <c r="AJ2562" i="7"/>
  <c r="AI2562" i="7"/>
  <c r="AH2562" i="7"/>
  <c r="AG2562" i="7"/>
  <c r="T2562" i="7"/>
  <c r="L2562" i="7"/>
  <c r="N2562" i="7" s="1"/>
  <c r="I2562" i="7"/>
  <c r="J2562" i="7" s="1"/>
  <c r="AR2561" i="7"/>
  <c r="AQ2561" i="7"/>
  <c r="AP2561" i="7"/>
  <c r="AO2561" i="7"/>
  <c r="AN2561" i="7"/>
  <c r="AM2561" i="7"/>
  <c r="AL2561" i="7"/>
  <c r="AK2561" i="7"/>
  <c r="AJ2561" i="7"/>
  <c r="AI2561" i="7"/>
  <c r="AH2561" i="7"/>
  <c r="AG2561" i="7"/>
  <c r="T2561" i="7"/>
  <c r="L2561" i="7"/>
  <c r="N2561" i="7" s="1"/>
  <c r="I2561" i="7"/>
  <c r="J2561" i="7" s="1"/>
  <c r="AR2560" i="7"/>
  <c r="AQ2560" i="7"/>
  <c r="AP2560" i="7"/>
  <c r="AO2560" i="7"/>
  <c r="AN2560" i="7"/>
  <c r="AM2560" i="7"/>
  <c r="AL2560" i="7"/>
  <c r="AK2560" i="7"/>
  <c r="AJ2560" i="7"/>
  <c r="AI2560" i="7"/>
  <c r="AH2560" i="7"/>
  <c r="AG2560" i="7"/>
  <c r="T2560" i="7"/>
  <c r="L2560" i="7"/>
  <c r="N2560" i="7" s="1"/>
  <c r="I2560" i="7"/>
  <c r="J2560" i="7" s="1"/>
  <c r="AR2559" i="7"/>
  <c r="AQ2559" i="7"/>
  <c r="AP2559" i="7"/>
  <c r="AO2559" i="7"/>
  <c r="AN2559" i="7"/>
  <c r="AM2559" i="7"/>
  <c r="AL2559" i="7"/>
  <c r="AK2559" i="7"/>
  <c r="AJ2559" i="7"/>
  <c r="AI2559" i="7"/>
  <c r="AH2559" i="7"/>
  <c r="AG2559" i="7"/>
  <c r="T2559" i="7"/>
  <c r="L2559" i="7"/>
  <c r="I2559" i="7"/>
  <c r="J2559" i="7" s="1"/>
  <c r="AR2558" i="7"/>
  <c r="AQ2558" i="7"/>
  <c r="AP2558" i="7"/>
  <c r="AO2558" i="7"/>
  <c r="AN2558" i="7"/>
  <c r="AM2558" i="7"/>
  <c r="AL2558" i="7"/>
  <c r="AK2558" i="7"/>
  <c r="AJ2558" i="7"/>
  <c r="AI2558" i="7"/>
  <c r="AH2558" i="7"/>
  <c r="AG2558" i="7"/>
  <c r="T2558" i="7"/>
  <c r="L2558" i="7"/>
  <c r="I2558" i="7"/>
  <c r="J2558" i="7" s="1"/>
  <c r="AR2557" i="7"/>
  <c r="AQ2557" i="7"/>
  <c r="AP2557" i="7"/>
  <c r="AO2557" i="7"/>
  <c r="AN2557" i="7"/>
  <c r="AM2557" i="7"/>
  <c r="AL2557" i="7"/>
  <c r="AK2557" i="7"/>
  <c r="AJ2557" i="7"/>
  <c r="AI2557" i="7"/>
  <c r="AH2557" i="7"/>
  <c r="AG2557" i="7"/>
  <c r="T2557" i="7"/>
  <c r="L2557" i="7"/>
  <c r="N2557" i="7" s="1"/>
  <c r="I2557" i="7"/>
  <c r="J2557" i="7" s="1"/>
  <c r="AR2556" i="7"/>
  <c r="AQ2556" i="7"/>
  <c r="AP2556" i="7"/>
  <c r="AO2556" i="7"/>
  <c r="AN2556" i="7"/>
  <c r="AM2556" i="7"/>
  <c r="AL2556" i="7"/>
  <c r="AK2556" i="7"/>
  <c r="AJ2556" i="7"/>
  <c r="AI2556" i="7"/>
  <c r="AH2556" i="7"/>
  <c r="AG2556" i="7"/>
  <c r="T2556" i="7"/>
  <c r="L2556" i="7"/>
  <c r="I2556" i="7"/>
  <c r="J2556" i="7" s="1"/>
  <c r="AR2555" i="7"/>
  <c r="AQ2555" i="7"/>
  <c r="AP2555" i="7"/>
  <c r="AO2555" i="7"/>
  <c r="AN2555" i="7"/>
  <c r="AM2555" i="7"/>
  <c r="AL2555" i="7"/>
  <c r="AK2555" i="7"/>
  <c r="AJ2555" i="7"/>
  <c r="AI2555" i="7"/>
  <c r="AH2555" i="7"/>
  <c r="AG2555" i="7"/>
  <c r="T2555" i="7"/>
  <c r="L2555" i="7"/>
  <c r="N2555" i="7" s="1"/>
  <c r="I2555" i="7"/>
  <c r="J2555" i="7" s="1"/>
  <c r="AR2554" i="7"/>
  <c r="AQ2554" i="7"/>
  <c r="AP2554" i="7"/>
  <c r="AO2554" i="7"/>
  <c r="AN2554" i="7"/>
  <c r="AM2554" i="7"/>
  <c r="AL2554" i="7"/>
  <c r="AK2554" i="7"/>
  <c r="AJ2554" i="7"/>
  <c r="AI2554" i="7"/>
  <c r="AH2554" i="7"/>
  <c r="AG2554" i="7"/>
  <c r="T2554" i="7"/>
  <c r="L2554" i="7"/>
  <c r="N2554" i="7" s="1"/>
  <c r="I2554" i="7"/>
  <c r="J2554" i="7" s="1"/>
  <c r="AR2553" i="7"/>
  <c r="AQ2553" i="7"/>
  <c r="AP2553" i="7"/>
  <c r="AO2553" i="7"/>
  <c r="AN2553" i="7"/>
  <c r="AM2553" i="7"/>
  <c r="AL2553" i="7"/>
  <c r="AK2553" i="7"/>
  <c r="AJ2553" i="7"/>
  <c r="AI2553" i="7"/>
  <c r="AH2553" i="7"/>
  <c r="AG2553" i="7"/>
  <c r="T2553" i="7"/>
  <c r="L2553" i="7"/>
  <c r="N2553" i="7" s="1"/>
  <c r="I2553" i="7"/>
  <c r="J2553" i="7" s="1"/>
  <c r="AR2552" i="7"/>
  <c r="AQ2552" i="7"/>
  <c r="AP2552" i="7"/>
  <c r="AO2552" i="7"/>
  <c r="AN2552" i="7"/>
  <c r="AM2552" i="7"/>
  <c r="AL2552" i="7"/>
  <c r="AK2552" i="7"/>
  <c r="AJ2552" i="7"/>
  <c r="AI2552" i="7"/>
  <c r="AH2552" i="7"/>
  <c r="AG2552" i="7"/>
  <c r="T2552" i="7"/>
  <c r="L2552" i="7"/>
  <c r="I2552" i="7"/>
  <c r="J2552" i="7" s="1"/>
  <c r="AR2551" i="7"/>
  <c r="AQ2551" i="7"/>
  <c r="AP2551" i="7"/>
  <c r="AO2551" i="7"/>
  <c r="AN2551" i="7"/>
  <c r="AM2551" i="7"/>
  <c r="AL2551" i="7"/>
  <c r="AK2551" i="7"/>
  <c r="AJ2551" i="7"/>
  <c r="AI2551" i="7"/>
  <c r="AH2551" i="7"/>
  <c r="AG2551" i="7"/>
  <c r="T2551" i="7"/>
  <c r="L2551" i="7"/>
  <c r="M2551" i="7" s="1"/>
  <c r="I2551" i="7"/>
  <c r="J2551" i="7" s="1"/>
  <c r="AR2550" i="7"/>
  <c r="AQ2550" i="7"/>
  <c r="AP2550" i="7"/>
  <c r="AO2550" i="7"/>
  <c r="AN2550" i="7"/>
  <c r="AM2550" i="7"/>
  <c r="AL2550" i="7"/>
  <c r="AK2550" i="7"/>
  <c r="AJ2550" i="7"/>
  <c r="AI2550" i="7"/>
  <c r="AH2550" i="7"/>
  <c r="AG2550" i="7"/>
  <c r="T2550" i="7"/>
  <c r="L2550" i="7"/>
  <c r="N2550" i="7" s="1"/>
  <c r="I2550" i="7"/>
  <c r="J2550" i="7" s="1"/>
  <c r="AR2549" i="7"/>
  <c r="AQ2549" i="7"/>
  <c r="AP2549" i="7"/>
  <c r="AO2549" i="7"/>
  <c r="AN2549" i="7"/>
  <c r="AM2549" i="7"/>
  <c r="AL2549" i="7"/>
  <c r="AK2549" i="7"/>
  <c r="AJ2549" i="7"/>
  <c r="AI2549" i="7"/>
  <c r="AH2549" i="7"/>
  <c r="AG2549" i="7"/>
  <c r="T2549" i="7"/>
  <c r="L2549" i="7"/>
  <c r="M2549" i="7" s="1"/>
  <c r="I2549" i="7"/>
  <c r="J2549" i="7" s="1"/>
  <c r="AR2548" i="7"/>
  <c r="AQ2548" i="7"/>
  <c r="AP2548" i="7"/>
  <c r="AO2548" i="7"/>
  <c r="AN2548" i="7"/>
  <c r="AM2548" i="7"/>
  <c r="AL2548" i="7"/>
  <c r="AK2548" i="7"/>
  <c r="AJ2548" i="7"/>
  <c r="AI2548" i="7"/>
  <c r="AH2548" i="7"/>
  <c r="AG2548" i="7"/>
  <c r="T2548" i="7"/>
  <c r="L2548" i="7"/>
  <c r="N2548" i="7" s="1"/>
  <c r="I2548" i="7"/>
  <c r="J2548" i="7" s="1"/>
  <c r="AR2547" i="7"/>
  <c r="AQ2547" i="7"/>
  <c r="AP2547" i="7"/>
  <c r="AO2547" i="7"/>
  <c r="AN2547" i="7"/>
  <c r="AM2547" i="7"/>
  <c r="AL2547" i="7"/>
  <c r="AK2547" i="7"/>
  <c r="AJ2547" i="7"/>
  <c r="AI2547" i="7"/>
  <c r="AH2547" i="7"/>
  <c r="AG2547" i="7"/>
  <c r="T2547" i="7"/>
  <c r="L2547" i="7"/>
  <c r="N2547" i="7" s="1"/>
  <c r="I2547" i="7"/>
  <c r="J2547" i="7" s="1"/>
  <c r="AR2546" i="7"/>
  <c r="AQ2546" i="7"/>
  <c r="AP2546" i="7"/>
  <c r="AO2546" i="7"/>
  <c r="AN2546" i="7"/>
  <c r="AM2546" i="7"/>
  <c r="AL2546" i="7"/>
  <c r="AK2546" i="7"/>
  <c r="AJ2546" i="7"/>
  <c r="AI2546" i="7"/>
  <c r="AH2546" i="7"/>
  <c r="AG2546" i="7"/>
  <c r="T2546" i="7"/>
  <c r="L2546" i="7"/>
  <c r="N2546" i="7" s="1"/>
  <c r="I2546" i="7"/>
  <c r="J2546" i="7" s="1"/>
  <c r="AR2545" i="7"/>
  <c r="AQ2545" i="7"/>
  <c r="AP2545" i="7"/>
  <c r="AO2545" i="7"/>
  <c r="AN2545" i="7"/>
  <c r="AM2545" i="7"/>
  <c r="AL2545" i="7"/>
  <c r="AK2545" i="7"/>
  <c r="AJ2545" i="7"/>
  <c r="AI2545" i="7"/>
  <c r="AH2545" i="7"/>
  <c r="AG2545" i="7"/>
  <c r="T2545" i="7"/>
  <c r="L2545" i="7"/>
  <c r="I2545" i="7"/>
  <c r="J2545" i="7" s="1"/>
  <c r="AR2544" i="7"/>
  <c r="AQ2544" i="7"/>
  <c r="AP2544" i="7"/>
  <c r="AO2544" i="7"/>
  <c r="AN2544" i="7"/>
  <c r="AM2544" i="7"/>
  <c r="AL2544" i="7"/>
  <c r="AK2544" i="7"/>
  <c r="AJ2544" i="7"/>
  <c r="AI2544" i="7"/>
  <c r="AH2544" i="7"/>
  <c r="AG2544" i="7"/>
  <c r="T2544" i="7"/>
  <c r="L2544" i="7"/>
  <c r="N2544" i="7" s="1"/>
  <c r="I2544" i="7"/>
  <c r="J2544" i="7" s="1"/>
  <c r="AR2543" i="7"/>
  <c r="AQ2543" i="7"/>
  <c r="AP2543" i="7"/>
  <c r="AO2543" i="7"/>
  <c r="AN2543" i="7"/>
  <c r="AM2543" i="7"/>
  <c r="AL2543" i="7"/>
  <c r="AK2543" i="7"/>
  <c r="AJ2543" i="7"/>
  <c r="AI2543" i="7"/>
  <c r="AH2543" i="7"/>
  <c r="AG2543" i="7"/>
  <c r="T2543" i="7"/>
  <c r="L2543" i="7"/>
  <c r="N2543" i="7" s="1"/>
  <c r="I2543" i="7"/>
  <c r="J2543" i="7" s="1"/>
  <c r="AR2542" i="7"/>
  <c r="AQ2542" i="7"/>
  <c r="AP2542" i="7"/>
  <c r="AO2542" i="7"/>
  <c r="AN2542" i="7"/>
  <c r="AM2542" i="7"/>
  <c r="AL2542" i="7"/>
  <c r="AK2542" i="7"/>
  <c r="AJ2542" i="7"/>
  <c r="AI2542" i="7"/>
  <c r="AH2542" i="7"/>
  <c r="AG2542" i="7"/>
  <c r="T2542" i="7"/>
  <c r="L2542" i="7"/>
  <c r="I2542" i="7"/>
  <c r="J2542" i="7" s="1"/>
  <c r="AR2541" i="7"/>
  <c r="AQ2541" i="7"/>
  <c r="AP2541" i="7"/>
  <c r="AO2541" i="7"/>
  <c r="AN2541" i="7"/>
  <c r="AM2541" i="7"/>
  <c r="AL2541" i="7"/>
  <c r="AK2541" i="7"/>
  <c r="AJ2541" i="7"/>
  <c r="AI2541" i="7"/>
  <c r="AH2541" i="7"/>
  <c r="AG2541" i="7"/>
  <c r="T2541" i="7"/>
  <c r="L2541" i="7"/>
  <c r="N2541" i="7" s="1"/>
  <c r="I2541" i="7"/>
  <c r="J2541" i="7" s="1"/>
  <c r="AR2540" i="7"/>
  <c r="AQ2540" i="7"/>
  <c r="AP2540" i="7"/>
  <c r="AO2540" i="7"/>
  <c r="AN2540" i="7"/>
  <c r="AM2540" i="7"/>
  <c r="AL2540" i="7"/>
  <c r="AK2540" i="7"/>
  <c r="AJ2540" i="7"/>
  <c r="AI2540" i="7"/>
  <c r="AH2540" i="7"/>
  <c r="AG2540" i="7"/>
  <c r="T2540" i="7"/>
  <c r="L2540" i="7"/>
  <c r="M2540" i="7" s="1"/>
  <c r="I2540" i="7"/>
  <c r="J2540" i="7" s="1"/>
  <c r="AR2539" i="7"/>
  <c r="AQ2539" i="7"/>
  <c r="AP2539" i="7"/>
  <c r="AO2539" i="7"/>
  <c r="AN2539" i="7"/>
  <c r="AM2539" i="7"/>
  <c r="AL2539" i="7"/>
  <c r="AK2539" i="7"/>
  <c r="AJ2539" i="7"/>
  <c r="AI2539" i="7"/>
  <c r="AH2539" i="7"/>
  <c r="AG2539" i="7"/>
  <c r="T2539" i="7"/>
  <c r="L2539" i="7"/>
  <c r="N2539" i="7" s="1"/>
  <c r="I2539" i="7"/>
  <c r="J2539" i="7" s="1"/>
  <c r="AR2538" i="7"/>
  <c r="AQ2538" i="7"/>
  <c r="AP2538" i="7"/>
  <c r="AO2538" i="7"/>
  <c r="AN2538" i="7"/>
  <c r="AM2538" i="7"/>
  <c r="AL2538" i="7"/>
  <c r="AK2538" i="7"/>
  <c r="AJ2538" i="7"/>
  <c r="AI2538" i="7"/>
  <c r="AH2538" i="7"/>
  <c r="AG2538" i="7"/>
  <c r="T2538" i="7"/>
  <c r="L2538" i="7"/>
  <c r="N2538" i="7" s="1"/>
  <c r="I2538" i="7"/>
  <c r="J2538" i="7" s="1"/>
  <c r="AR2537" i="7"/>
  <c r="AQ2537" i="7"/>
  <c r="AP2537" i="7"/>
  <c r="AO2537" i="7"/>
  <c r="AN2537" i="7"/>
  <c r="AM2537" i="7"/>
  <c r="AL2537" i="7"/>
  <c r="AK2537" i="7"/>
  <c r="AJ2537" i="7"/>
  <c r="AI2537" i="7"/>
  <c r="AH2537" i="7"/>
  <c r="AG2537" i="7"/>
  <c r="T2537" i="7"/>
  <c r="L2537" i="7"/>
  <c r="N2537" i="7" s="1"/>
  <c r="I2537" i="7"/>
  <c r="J2537" i="7" s="1"/>
  <c r="AR2536" i="7"/>
  <c r="AQ2536" i="7"/>
  <c r="AP2536" i="7"/>
  <c r="AO2536" i="7"/>
  <c r="AN2536" i="7"/>
  <c r="AM2536" i="7"/>
  <c r="AL2536" i="7"/>
  <c r="AK2536" i="7"/>
  <c r="AJ2536" i="7"/>
  <c r="AI2536" i="7"/>
  <c r="AH2536" i="7"/>
  <c r="AG2536" i="7"/>
  <c r="T2536" i="7"/>
  <c r="L2536" i="7"/>
  <c r="M2536" i="7" s="1"/>
  <c r="I2536" i="7"/>
  <c r="J2536" i="7" s="1"/>
  <c r="AR2535" i="7"/>
  <c r="AQ2535" i="7"/>
  <c r="AP2535" i="7"/>
  <c r="AO2535" i="7"/>
  <c r="AN2535" i="7"/>
  <c r="AM2535" i="7"/>
  <c r="AL2535" i="7"/>
  <c r="AK2535" i="7"/>
  <c r="AJ2535" i="7"/>
  <c r="AI2535" i="7"/>
  <c r="AH2535" i="7"/>
  <c r="AG2535" i="7"/>
  <c r="T2535" i="7"/>
  <c r="L2535" i="7"/>
  <c r="M2535" i="7" s="1"/>
  <c r="I2535" i="7"/>
  <c r="J2535" i="7" s="1"/>
  <c r="AR2534" i="7"/>
  <c r="AQ2534" i="7"/>
  <c r="AP2534" i="7"/>
  <c r="AO2534" i="7"/>
  <c r="AN2534" i="7"/>
  <c r="AM2534" i="7"/>
  <c r="AL2534" i="7"/>
  <c r="AK2534" i="7"/>
  <c r="AJ2534" i="7"/>
  <c r="AI2534" i="7"/>
  <c r="AH2534" i="7"/>
  <c r="AG2534" i="7"/>
  <c r="T2534" i="7"/>
  <c r="L2534" i="7"/>
  <c r="N2534" i="7" s="1"/>
  <c r="I2534" i="7"/>
  <c r="J2534" i="7" s="1"/>
  <c r="AR2533" i="7"/>
  <c r="AQ2533" i="7"/>
  <c r="AP2533" i="7"/>
  <c r="AO2533" i="7"/>
  <c r="AN2533" i="7"/>
  <c r="AM2533" i="7"/>
  <c r="AL2533" i="7"/>
  <c r="AK2533" i="7"/>
  <c r="AJ2533" i="7"/>
  <c r="AI2533" i="7"/>
  <c r="AH2533" i="7"/>
  <c r="AG2533" i="7"/>
  <c r="T2533" i="7"/>
  <c r="L2533" i="7"/>
  <c r="N2533" i="7" s="1"/>
  <c r="I2533" i="7"/>
  <c r="J2533" i="7" s="1"/>
  <c r="AR2532" i="7"/>
  <c r="AQ2532" i="7"/>
  <c r="AP2532" i="7"/>
  <c r="AO2532" i="7"/>
  <c r="AN2532" i="7"/>
  <c r="AM2532" i="7"/>
  <c r="AL2532" i="7"/>
  <c r="AK2532" i="7"/>
  <c r="AJ2532" i="7"/>
  <c r="AI2532" i="7"/>
  <c r="AH2532" i="7"/>
  <c r="AG2532" i="7"/>
  <c r="T2532" i="7"/>
  <c r="L2532" i="7"/>
  <c r="N2532" i="7" s="1"/>
  <c r="I2532" i="7"/>
  <c r="J2532" i="7" s="1"/>
  <c r="AR2531" i="7"/>
  <c r="AQ2531" i="7"/>
  <c r="AP2531" i="7"/>
  <c r="AO2531" i="7"/>
  <c r="AN2531" i="7"/>
  <c r="AM2531" i="7"/>
  <c r="AL2531" i="7"/>
  <c r="AK2531" i="7"/>
  <c r="AJ2531" i="7"/>
  <c r="AI2531" i="7"/>
  <c r="AH2531" i="7"/>
  <c r="AG2531" i="7"/>
  <c r="T2531" i="7"/>
  <c r="L2531" i="7"/>
  <c r="I2531" i="7"/>
  <c r="J2531" i="7" s="1"/>
  <c r="AR2530" i="7"/>
  <c r="AQ2530" i="7"/>
  <c r="AP2530" i="7"/>
  <c r="AO2530" i="7"/>
  <c r="AN2530" i="7"/>
  <c r="AM2530" i="7"/>
  <c r="AL2530" i="7"/>
  <c r="AK2530" i="7"/>
  <c r="AJ2530" i="7"/>
  <c r="AI2530" i="7"/>
  <c r="AH2530" i="7"/>
  <c r="AG2530" i="7"/>
  <c r="T2530" i="7"/>
  <c r="L2530" i="7"/>
  <c r="M2530" i="7" s="1"/>
  <c r="I2530" i="7"/>
  <c r="J2530" i="7" s="1"/>
  <c r="AR2529" i="7"/>
  <c r="AQ2529" i="7"/>
  <c r="AP2529" i="7"/>
  <c r="AO2529" i="7"/>
  <c r="AN2529" i="7"/>
  <c r="AM2529" i="7"/>
  <c r="AL2529" i="7"/>
  <c r="AK2529" i="7"/>
  <c r="AJ2529" i="7"/>
  <c r="AI2529" i="7"/>
  <c r="AH2529" i="7"/>
  <c r="AG2529" i="7"/>
  <c r="T2529" i="7"/>
  <c r="L2529" i="7"/>
  <c r="M2529" i="7" s="1"/>
  <c r="I2529" i="7"/>
  <c r="J2529" i="7" s="1"/>
  <c r="AR2528" i="7"/>
  <c r="AQ2528" i="7"/>
  <c r="AP2528" i="7"/>
  <c r="AO2528" i="7"/>
  <c r="AN2528" i="7"/>
  <c r="AM2528" i="7"/>
  <c r="AL2528" i="7"/>
  <c r="AK2528" i="7"/>
  <c r="AJ2528" i="7"/>
  <c r="AI2528" i="7"/>
  <c r="AH2528" i="7"/>
  <c r="AG2528" i="7"/>
  <c r="T2528" i="7"/>
  <c r="L2528" i="7"/>
  <c r="N2528" i="7" s="1"/>
  <c r="I2528" i="7"/>
  <c r="J2528" i="7" s="1"/>
  <c r="AR2527" i="7"/>
  <c r="AQ2527" i="7"/>
  <c r="AP2527" i="7"/>
  <c r="AO2527" i="7"/>
  <c r="AN2527" i="7"/>
  <c r="AM2527" i="7"/>
  <c r="AL2527" i="7"/>
  <c r="AK2527" i="7"/>
  <c r="AJ2527" i="7"/>
  <c r="AI2527" i="7"/>
  <c r="AH2527" i="7"/>
  <c r="AG2527" i="7"/>
  <c r="T2527" i="7"/>
  <c r="L2527" i="7"/>
  <c r="I2527" i="7"/>
  <c r="J2527" i="7" s="1"/>
  <c r="AR2526" i="7"/>
  <c r="AQ2526" i="7"/>
  <c r="AP2526" i="7"/>
  <c r="AO2526" i="7"/>
  <c r="AN2526" i="7"/>
  <c r="AM2526" i="7"/>
  <c r="AL2526" i="7"/>
  <c r="AK2526" i="7"/>
  <c r="AJ2526" i="7"/>
  <c r="AI2526" i="7"/>
  <c r="AH2526" i="7"/>
  <c r="AG2526" i="7"/>
  <c r="T2526" i="7"/>
  <c r="L2526" i="7"/>
  <c r="N2526" i="7" s="1"/>
  <c r="I2526" i="7"/>
  <c r="J2526" i="7" s="1"/>
  <c r="AR2525" i="7"/>
  <c r="AQ2525" i="7"/>
  <c r="AP2525" i="7"/>
  <c r="AO2525" i="7"/>
  <c r="AN2525" i="7"/>
  <c r="AM2525" i="7"/>
  <c r="AL2525" i="7"/>
  <c r="AK2525" i="7"/>
  <c r="AJ2525" i="7"/>
  <c r="AI2525" i="7"/>
  <c r="AH2525" i="7"/>
  <c r="AG2525" i="7"/>
  <c r="T2525" i="7"/>
  <c r="L2525" i="7"/>
  <c r="N2525" i="7" s="1"/>
  <c r="I2525" i="7"/>
  <c r="J2525" i="7" s="1"/>
  <c r="AR2524" i="7"/>
  <c r="AQ2524" i="7"/>
  <c r="AP2524" i="7"/>
  <c r="AO2524" i="7"/>
  <c r="AN2524" i="7"/>
  <c r="AM2524" i="7"/>
  <c r="AL2524" i="7"/>
  <c r="AK2524" i="7"/>
  <c r="AJ2524" i="7"/>
  <c r="AI2524" i="7"/>
  <c r="AH2524" i="7"/>
  <c r="AG2524" i="7"/>
  <c r="T2524" i="7"/>
  <c r="L2524" i="7"/>
  <c r="M2524" i="7" s="1"/>
  <c r="I2524" i="7"/>
  <c r="J2524" i="7" s="1"/>
  <c r="AR2523" i="7"/>
  <c r="AQ2523" i="7"/>
  <c r="AP2523" i="7"/>
  <c r="AO2523" i="7"/>
  <c r="AN2523" i="7"/>
  <c r="AM2523" i="7"/>
  <c r="AL2523" i="7"/>
  <c r="AK2523" i="7"/>
  <c r="AJ2523" i="7"/>
  <c r="AI2523" i="7"/>
  <c r="AH2523" i="7"/>
  <c r="AG2523" i="7"/>
  <c r="T2523" i="7"/>
  <c r="L2523" i="7"/>
  <c r="N2523" i="7" s="1"/>
  <c r="I2523" i="7"/>
  <c r="J2523" i="7" s="1"/>
  <c r="AR2522" i="7"/>
  <c r="AQ2522" i="7"/>
  <c r="AP2522" i="7"/>
  <c r="AO2522" i="7"/>
  <c r="AN2522" i="7"/>
  <c r="AM2522" i="7"/>
  <c r="AL2522" i="7"/>
  <c r="AK2522" i="7"/>
  <c r="AJ2522" i="7"/>
  <c r="AI2522" i="7"/>
  <c r="AH2522" i="7"/>
  <c r="AG2522" i="7"/>
  <c r="T2522" i="7"/>
  <c r="L2522" i="7"/>
  <c r="N2522" i="7" s="1"/>
  <c r="I2522" i="7"/>
  <c r="J2522" i="7" s="1"/>
  <c r="AR2521" i="7"/>
  <c r="AQ2521" i="7"/>
  <c r="AP2521" i="7"/>
  <c r="AO2521" i="7"/>
  <c r="AN2521" i="7"/>
  <c r="AM2521" i="7"/>
  <c r="AL2521" i="7"/>
  <c r="AK2521" i="7"/>
  <c r="AJ2521" i="7"/>
  <c r="AI2521" i="7"/>
  <c r="AH2521" i="7"/>
  <c r="AG2521" i="7"/>
  <c r="T2521" i="7"/>
  <c r="L2521" i="7"/>
  <c r="M2521" i="7" s="1"/>
  <c r="I2521" i="7"/>
  <c r="J2521" i="7" s="1"/>
  <c r="AR2520" i="7"/>
  <c r="AQ2520" i="7"/>
  <c r="AP2520" i="7"/>
  <c r="AO2520" i="7"/>
  <c r="AN2520" i="7"/>
  <c r="AM2520" i="7"/>
  <c r="AL2520" i="7"/>
  <c r="AK2520" i="7"/>
  <c r="AJ2520" i="7"/>
  <c r="AI2520" i="7"/>
  <c r="AH2520" i="7"/>
  <c r="AG2520" i="7"/>
  <c r="T2520" i="7"/>
  <c r="L2520" i="7"/>
  <c r="I2520" i="7"/>
  <c r="J2520" i="7" s="1"/>
  <c r="AR2519" i="7"/>
  <c r="AQ2519" i="7"/>
  <c r="AP2519" i="7"/>
  <c r="AO2519" i="7"/>
  <c r="AN2519" i="7"/>
  <c r="AM2519" i="7"/>
  <c r="AL2519" i="7"/>
  <c r="AK2519" i="7"/>
  <c r="AJ2519" i="7"/>
  <c r="AI2519" i="7"/>
  <c r="AH2519" i="7"/>
  <c r="AG2519" i="7"/>
  <c r="T2519" i="7"/>
  <c r="L2519" i="7"/>
  <c r="M2519" i="7" s="1"/>
  <c r="I2519" i="7"/>
  <c r="J2519" i="7" s="1"/>
  <c r="AR2518" i="7"/>
  <c r="AQ2518" i="7"/>
  <c r="AP2518" i="7"/>
  <c r="AO2518" i="7"/>
  <c r="AN2518" i="7"/>
  <c r="AM2518" i="7"/>
  <c r="AL2518" i="7"/>
  <c r="AK2518" i="7"/>
  <c r="AJ2518" i="7"/>
  <c r="AI2518" i="7"/>
  <c r="AH2518" i="7"/>
  <c r="AG2518" i="7"/>
  <c r="T2518" i="7"/>
  <c r="L2518" i="7"/>
  <c r="N2518" i="7" s="1"/>
  <c r="I2518" i="7"/>
  <c r="J2518" i="7" s="1"/>
  <c r="AR2517" i="7"/>
  <c r="AQ2517" i="7"/>
  <c r="AP2517" i="7"/>
  <c r="AO2517" i="7"/>
  <c r="AN2517" i="7"/>
  <c r="AM2517" i="7"/>
  <c r="AL2517" i="7"/>
  <c r="AK2517" i="7"/>
  <c r="AJ2517" i="7"/>
  <c r="AI2517" i="7"/>
  <c r="AH2517" i="7"/>
  <c r="AG2517" i="7"/>
  <c r="T2517" i="7"/>
  <c r="L2517" i="7"/>
  <c r="N2517" i="7" s="1"/>
  <c r="I2517" i="7"/>
  <c r="J2517" i="7" s="1"/>
  <c r="AR2516" i="7"/>
  <c r="AQ2516" i="7"/>
  <c r="AP2516" i="7"/>
  <c r="AO2516" i="7"/>
  <c r="AN2516" i="7"/>
  <c r="AM2516" i="7"/>
  <c r="AL2516" i="7"/>
  <c r="AK2516" i="7"/>
  <c r="AJ2516" i="7"/>
  <c r="AI2516" i="7"/>
  <c r="AH2516" i="7"/>
  <c r="AG2516" i="7"/>
  <c r="T2516" i="7"/>
  <c r="L2516" i="7"/>
  <c r="N2516" i="7" s="1"/>
  <c r="I2516" i="7"/>
  <c r="J2516" i="7" s="1"/>
  <c r="AR2515" i="7"/>
  <c r="AQ2515" i="7"/>
  <c r="AP2515" i="7"/>
  <c r="AO2515" i="7"/>
  <c r="AN2515" i="7"/>
  <c r="AM2515" i="7"/>
  <c r="AL2515" i="7"/>
  <c r="AK2515" i="7"/>
  <c r="AJ2515" i="7"/>
  <c r="AI2515" i="7"/>
  <c r="AH2515" i="7"/>
  <c r="AG2515" i="7"/>
  <c r="T2515" i="7"/>
  <c r="H2524" i="5"/>
  <c r="L2515" i="7"/>
  <c r="N2515" i="7" s="1"/>
  <c r="I2515" i="7"/>
  <c r="J2515" i="7" s="1"/>
  <c r="AR2514" i="7"/>
  <c r="AQ2514" i="7"/>
  <c r="AP2514" i="7"/>
  <c r="AO2514" i="7"/>
  <c r="AN2514" i="7"/>
  <c r="AM2514" i="7"/>
  <c r="AL2514" i="7"/>
  <c r="AK2514" i="7"/>
  <c r="AJ2514" i="7"/>
  <c r="AI2514" i="7"/>
  <c r="AH2514" i="7"/>
  <c r="AG2514" i="7"/>
  <c r="T2514" i="7"/>
  <c r="L2514" i="7"/>
  <c r="N2514" i="7" s="1"/>
  <c r="I2514" i="7"/>
  <c r="J2514" i="7" s="1"/>
  <c r="AR2513" i="7"/>
  <c r="AQ2513" i="7"/>
  <c r="AP2513" i="7"/>
  <c r="AO2513" i="7"/>
  <c r="AN2513" i="7"/>
  <c r="AM2513" i="7"/>
  <c r="AL2513" i="7"/>
  <c r="AK2513" i="7"/>
  <c r="AJ2513" i="7"/>
  <c r="AI2513" i="7"/>
  <c r="AH2513" i="7"/>
  <c r="AG2513" i="7"/>
  <c r="T2513" i="7"/>
  <c r="L2513" i="7"/>
  <c r="I2513" i="7"/>
  <c r="J2513" i="7" s="1"/>
  <c r="AR2512" i="7"/>
  <c r="AQ2512" i="7"/>
  <c r="AP2512" i="7"/>
  <c r="AO2512" i="7"/>
  <c r="AN2512" i="7"/>
  <c r="AM2512" i="7"/>
  <c r="AL2512" i="7"/>
  <c r="AK2512" i="7"/>
  <c r="AJ2512" i="7"/>
  <c r="AI2512" i="7"/>
  <c r="AH2512" i="7"/>
  <c r="AG2512" i="7"/>
  <c r="T2512" i="7"/>
  <c r="L2512" i="7"/>
  <c r="N2512" i="7" s="1"/>
  <c r="I2512" i="7"/>
  <c r="J2512" i="7" s="1"/>
  <c r="AR2511" i="7"/>
  <c r="AQ2511" i="7"/>
  <c r="AP2511" i="7"/>
  <c r="AO2511" i="7"/>
  <c r="AN2511" i="7"/>
  <c r="AM2511" i="7"/>
  <c r="AL2511" i="7"/>
  <c r="AK2511" i="7"/>
  <c r="AJ2511" i="7"/>
  <c r="AI2511" i="7"/>
  <c r="AH2511" i="7"/>
  <c r="AG2511" i="7"/>
  <c r="T2511" i="7"/>
  <c r="L2511" i="7"/>
  <c r="N2511" i="7" s="1"/>
  <c r="I2511" i="7"/>
  <c r="J2511" i="7" s="1"/>
  <c r="AR2510" i="7"/>
  <c r="AQ2510" i="7"/>
  <c r="AP2510" i="7"/>
  <c r="AO2510" i="7"/>
  <c r="AN2510" i="7"/>
  <c r="AM2510" i="7"/>
  <c r="AL2510" i="7"/>
  <c r="AK2510" i="7"/>
  <c r="AJ2510" i="7"/>
  <c r="AI2510" i="7"/>
  <c r="AH2510" i="7"/>
  <c r="AG2510" i="7"/>
  <c r="T2510" i="7"/>
  <c r="L2510" i="7"/>
  <c r="N2510" i="7" s="1"/>
  <c r="I2510" i="7"/>
  <c r="J2510" i="7" s="1"/>
  <c r="AR2509" i="7"/>
  <c r="AQ2509" i="7"/>
  <c r="AP2509" i="7"/>
  <c r="AO2509" i="7"/>
  <c r="AN2509" i="7"/>
  <c r="AM2509" i="7"/>
  <c r="AL2509" i="7"/>
  <c r="AK2509" i="7"/>
  <c r="AJ2509" i="7"/>
  <c r="AI2509" i="7"/>
  <c r="AH2509" i="7"/>
  <c r="AG2509" i="7"/>
  <c r="T2509" i="7"/>
  <c r="L2509" i="7"/>
  <c r="I2509" i="7"/>
  <c r="J2509" i="7" s="1"/>
  <c r="AR2508" i="7"/>
  <c r="AQ2508" i="7"/>
  <c r="AP2508" i="7"/>
  <c r="AO2508" i="7"/>
  <c r="AN2508" i="7"/>
  <c r="AM2508" i="7"/>
  <c r="AL2508" i="7"/>
  <c r="AK2508" i="7"/>
  <c r="AJ2508" i="7"/>
  <c r="AI2508" i="7"/>
  <c r="AH2508" i="7"/>
  <c r="AG2508" i="7"/>
  <c r="T2508" i="7"/>
  <c r="L2508" i="7"/>
  <c r="M2508" i="7" s="1"/>
  <c r="I2508" i="7"/>
  <c r="J2508" i="7" s="1"/>
  <c r="AR2507" i="7"/>
  <c r="AQ2507" i="7"/>
  <c r="AP2507" i="7"/>
  <c r="AO2507" i="7"/>
  <c r="AN2507" i="7"/>
  <c r="AM2507" i="7"/>
  <c r="AL2507" i="7"/>
  <c r="AK2507" i="7"/>
  <c r="AJ2507" i="7"/>
  <c r="AI2507" i="7"/>
  <c r="AH2507" i="7"/>
  <c r="AG2507" i="7"/>
  <c r="T2507" i="7"/>
  <c r="L2507" i="7"/>
  <c r="N2507" i="7" s="1"/>
  <c r="I2507" i="7"/>
  <c r="J2507" i="7" s="1"/>
  <c r="AR2506" i="7"/>
  <c r="AQ2506" i="7"/>
  <c r="AP2506" i="7"/>
  <c r="AO2506" i="7"/>
  <c r="AN2506" i="7"/>
  <c r="AM2506" i="7"/>
  <c r="AL2506" i="7"/>
  <c r="AK2506" i="7"/>
  <c r="AJ2506" i="7"/>
  <c r="AI2506" i="7"/>
  <c r="AH2506" i="7"/>
  <c r="AG2506" i="7"/>
  <c r="T2506" i="7"/>
  <c r="L2506" i="7"/>
  <c r="N2506" i="7" s="1"/>
  <c r="I2506" i="7"/>
  <c r="J2506" i="7" s="1"/>
  <c r="AR2505" i="7"/>
  <c r="AQ2505" i="7"/>
  <c r="AP2505" i="7"/>
  <c r="AO2505" i="7"/>
  <c r="AN2505" i="7"/>
  <c r="AM2505" i="7"/>
  <c r="AL2505" i="7"/>
  <c r="AK2505" i="7"/>
  <c r="AJ2505" i="7"/>
  <c r="AI2505" i="7"/>
  <c r="AH2505" i="7"/>
  <c r="AG2505" i="7"/>
  <c r="T2505" i="7"/>
  <c r="L2505" i="7"/>
  <c r="N2505" i="7" s="1"/>
  <c r="I2505" i="7"/>
  <c r="J2505" i="7" s="1"/>
  <c r="AR2504" i="7"/>
  <c r="AQ2504" i="7"/>
  <c r="AP2504" i="7"/>
  <c r="AO2504" i="7"/>
  <c r="AN2504" i="7"/>
  <c r="AM2504" i="7"/>
  <c r="AL2504" i="7"/>
  <c r="AK2504" i="7"/>
  <c r="AJ2504" i="7"/>
  <c r="AI2504" i="7"/>
  <c r="AH2504" i="7"/>
  <c r="AG2504" i="7"/>
  <c r="T2504" i="7"/>
  <c r="L2504" i="7"/>
  <c r="I2504" i="7"/>
  <c r="J2504" i="7" s="1"/>
  <c r="AR2503" i="7"/>
  <c r="AQ2503" i="7"/>
  <c r="AP2503" i="7"/>
  <c r="AO2503" i="7"/>
  <c r="AN2503" i="7"/>
  <c r="AM2503" i="7"/>
  <c r="AL2503" i="7"/>
  <c r="AK2503" i="7"/>
  <c r="AJ2503" i="7"/>
  <c r="AI2503" i="7"/>
  <c r="AH2503" i="7"/>
  <c r="AG2503" i="7"/>
  <c r="T2503" i="7"/>
  <c r="L2503" i="7"/>
  <c r="M2503" i="7" s="1"/>
  <c r="I2503" i="7"/>
  <c r="J2503" i="7" s="1"/>
  <c r="AR2502" i="7"/>
  <c r="AQ2502" i="7"/>
  <c r="AP2502" i="7"/>
  <c r="AO2502" i="7"/>
  <c r="AN2502" i="7"/>
  <c r="AM2502" i="7"/>
  <c r="AL2502" i="7"/>
  <c r="AK2502" i="7"/>
  <c r="AJ2502" i="7"/>
  <c r="AI2502" i="7"/>
  <c r="AH2502" i="7"/>
  <c r="AG2502" i="7"/>
  <c r="T2502" i="7"/>
  <c r="L2502" i="7"/>
  <c r="N2502" i="7" s="1"/>
  <c r="I2502" i="7"/>
  <c r="J2502" i="7" s="1"/>
  <c r="AR2501" i="7"/>
  <c r="AQ2501" i="7"/>
  <c r="AP2501" i="7"/>
  <c r="AO2501" i="7"/>
  <c r="AN2501" i="7"/>
  <c r="AM2501" i="7"/>
  <c r="AL2501" i="7"/>
  <c r="AK2501" i="7"/>
  <c r="AJ2501" i="7"/>
  <c r="AI2501" i="7"/>
  <c r="AH2501" i="7"/>
  <c r="AG2501" i="7"/>
  <c r="T2501" i="7"/>
  <c r="L2501" i="7"/>
  <c r="M2501" i="7" s="1"/>
  <c r="I2501" i="7"/>
  <c r="J2501" i="7" s="1"/>
  <c r="AR2500" i="7"/>
  <c r="AQ2500" i="7"/>
  <c r="AP2500" i="7"/>
  <c r="AO2500" i="7"/>
  <c r="AN2500" i="7"/>
  <c r="AM2500" i="7"/>
  <c r="AL2500" i="7"/>
  <c r="AK2500" i="7"/>
  <c r="AJ2500" i="7"/>
  <c r="AI2500" i="7"/>
  <c r="AH2500" i="7"/>
  <c r="AG2500" i="7"/>
  <c r="T2500" i="7"/>
  <c r="L2500" i="7"/>
  <c r="M2500" i="7" s="1"/>
  <c r="I2500" i="7"/>
  <c r="J2500" i="7" s="1"/>
  <c r="AR2499" i="7"/>
  <c r="AQ2499" i="7"/>
  <c r="AP2499" i="7"/>
  <c r="AO2499" i="7"/>
  <c r="AN2499" i="7"/>
  <c r="AM2499" i="7"/>
  <c r="AL2499" i="7"/>
  <c r="AK2499" i="7"/>
  <c r="AJ2499" i="7"/>
  <c r="AI2499" i="7"/>
  <c r="AH2499" i="7"/>
  <c r="AG2499" i="7"/>
  <c r="T2499" i="7"/>
  <c r="L2499" i="7"/>
  <c r="M2499" i="7" s="1"/>
  <c r="I2499" i="7"/>
  <c r="J2499" i="7" s="1"/>
  <c r="AR2498" i="7"/>
  <c r="AQ2498" i="7"/>
  <c r="AP2498" i="7"/>
  <c r="AO2498" i="7"/>
  <c r="AN2498" i="7"/>
  <c r="AM2498" i="7"/>
  <c r="AL2498" i="7"/>
  <c r="AK2498" i="7"/>
  <c r="AJ2498" i="7"/>
  <c r="AI2498" i="7"/>
  <c r="AH2498" i="7"/>
  <c r="AG2498" i="7"/>
  <c r="T2498" i="7"/>
  <c r="L2498" i="7"/>
  <c r="I2498" i="7"/>
  <c r="J2498" i="7" s="1"/>
  <c r="AR2497" i="7"/>
  <c r="AQ2497" i="7"/>
  <c r="AP2497" i="7"/>
  <c r="AO2497" i="7"/>
  <c r="AN2497" i="7"/>
  <c r="AM2497" i="7"/>
  <c r="AL2497" i="7"/>
  <c r="AK2497" i="7"/>
  <c r="AJ2497" i="7"/>
  <c r="AI2497" i="7"/>
  <c r="AH2497" i="7"/>
  <c r="AG2497" i="7"/>
  <c r="T2497" i="7"/>
  <c r="L2497" i="7"/>
  <c r="N2497" i="7" s="1"/>
  <c r="I2497" i="7"/>
  <c r="J2497" i="7" s="1"/>
  <c r="AR2496" i="7"/>
  <c r="AQ2496" i="7"/>
  <c r="AP2496" i="7"/>
  <c r="AO2496" i="7"/>
  <c r="AN2496" i="7"/>
  <c r="AM2496" i="7"/>
  <c r="AL2496" i="7"/>
  <c r="AK2496" i="7"/>
  <c r="AJ2496" i="7"/>
  <c r="AI2496" i="7"/>
  <c r="AH2496" i="7"/>
  <c r="AG2496" i="7"/>
  <c r="T2496" i="7"/>
  <c r="L2496" i="7"/>
  <c r="N2496" i="7" s="1"/>
  <c r="I2496" i="7"/>
  <c r="J2496" i="7" s="1"/>
  <c r="AR2495" i="7"/>
  <c r="AQ2495" i="7"/>
  <c r="AP2495" i="7"/>
  <c r="AO2495" i="7"/>
  <c r="AN2495" i="7"/>
  <c r="AM2495" i="7"/>
  <c r="AL2495" i="7"/>
  <c r="AK2495" i="7"/>
  <c r="AJ2495" i="7"/>
  <c r="AI2495" i="7"/>
  <c r="AH2495" i="7"/>
  <c r="AG2495" i="7"/>
  <c r="T2495" i="7"/>
  <c r="L2495" i="7"/>
  <c r="I2495" i="7"/>
  <c r="J2495" i="7" s="1"/>
  <c r="AR2494" i="7"/>
  <c r="AQ2494" i="7"/>
  <c r="AP2494" i="7"/>
  <c r="AO2494" i="7"/>
  <c r="AN2494" i="7"/>
  <c r="AM2494" i="7"/>
  <c r="AL2494" i="7"/>
  <c r="AK2494" i="7"/>
  <c r="AJ2494" i="7"/>
  <c r="AI2494" i="7"/>
  <c r="AH2494" i="7"/>
  <c r="AG2494" i="7"/>
  <c r="T2494" i="7"/>
  <c r="L2494" i="7"/>
  <c r="N2494" i="7" s="1"/>
  <c r="I2494" i="7"/>
  <c r="J2494" i="7" s="1"/>
  <c r="AR2493" i="7"/>
  <c r="AQ2493" i="7"/>
  <c r="AP2493" i="7"/>
  <c r="AO2493" i="7"/>
  <c r="AN2493" i="7"/>
  <c r="AM2493" i="7"/>
  <c r="AL2493" i="7"/>
  <c r="AK2493" i="7"/>
  <c r="AJ2493" i="7"/>
  <c r="AI2493" i="7"/>
  <c r="AH2493" i="7"/>
  <c r="AG2493" i="7"/>
  <c r="T2493" i="7"/>
  <c r="L2493" i="7"/>
  <c r="N2493" i="7" s="1"/>
  <c r="I2493" i="7"/>
  <c r="J2493" i="7" s="1"/>
  <c r="AR2492" i="7"/>
  <c r="AQ2492" i="7"/>
  <c r="AP2492" i="7"/>
  <c r="AO2492" i="7"/>
  <c r="AN2492" i="7"/>
  <c r="AM2492" i="7"/>
  <c r="AL2492" i="7"/>
  <c r="AK2492" i="7"/>
  <c r="AJ2492" i="7"/>
  <c r="AI2492" i="7"/>
  <c r="AH2492" i="7"/>
  <c r="AG2492" i="7"/>
  <c r="T2492" i="7"/>
  <c r="L2492" i="7"/>
  <c r="M2492" i="7" s="1"/>
  <c r="I2492" i="7"/>
  <c r="J2492" i="7" s="1"/>
  <c r="AR2491" i="7"/>
  <c r="AQ2491" i="7"/>
  <c r="AP2491" i="7"/>
  <c r="AO2491" i="7"/>
  <c r="AN2491" i="7"/>
  <c r="AM2491" i="7"/>
  <c r="AL2491" i="7"/>
  <c r="AK2491" i="7"/>
  <c r="AJ2491" i="7"/>
  <c r="AI2491" i="7"/>
  <c r="AH2491" i="7"/>
  <c r="AG2491" i="7"/>
  <c r="T2491" i="7"/>
  <c r="L2491" i="7"/>
  <c r="M2491" i="7" s="1"/>
  <c r="I2491" i="7"/>
  <c r="J2491" i="7" s="1"/>
  <c r="AR2490" i="7"/>
  <c r="AQ2490" i="7"/>
  <c r="AP2490" i="7"/>
  <c r="AO2490" i="7"/>
  <c r="AN2490" i="7"/>
  <c r="AM2490" i="7"/>
  <c r="AL2490" i="7"/>
  <c r="AK2490" i="7"/>
  <c r="AJ2490" i="7"/>
  <c r="AI2490" i="7"/>
  <c r="AH2490" i="7"/>
  <c r="AG2490" i="7"/>
  <c r="T2490" i="7"/>
  <c r="L2490" i="7"/>
  <c r="N2490" i="7" s="1"/>
  <c r="I2490" i="7"/>
  <c r="J2490" i="7" s="1"/>
  <c r="AR2489" i="7"/>
  <c r="AQ2489" i="7"/>
  <c r="AP2489" i="7"/>
  <c r="AO2489" i="7"/>
  <c r="AN2489" i="7"/>
  <c r="AM2489" i="7"/>
  <c r="AL2489" i="7"/>
  <c r="AK2489" i="7"/>
  <c r="AJ2489" i="7"/>
  <c r="AI2489" i="7"/>
  <c r="AH2489" i="7"/>
  <c r="AG2489" i="7"/>
  <c r="T2489" i="7"/>
  <c r="L2489" i="7"/>
  <c r="M2489" i="7" s="1"/>
  <c r="I2489" i="7"/>
  <c r="J2489" i="7" s="1"/>
  <c r="AR2488" i="7"/>
  <c r="AQ2488" i="7"/>
  <c r="AP2488" i="7"/>
  <c r="AO2488" i="7"/>
  <c r="AN2488" i="7"/>
  <c r="AM2488" i="7"/>
  <c r="AL2488" i="7"/>
  <c r="AK2488" i="7"/>
  <c r="AJ2488" i="7"/>
  <c r="AI2488" i="7"/>
  <c r="AH2488" i="7"/>
  <c r="AG2488" i="7"/>
  <c r="T2488" i="7"/>
  <c r="L2488" i="7"/>
  <c r="I2488" i="7"/>
  <c r="J2488" i="7" s="1"/>
  <c r="AR2487" i="7"/>
  <c r="AQ2487" i="7"/>
  <c r="AP2487" i="7"/>
  <c r="AO2487" i="7"/>
  <c r="AN2487" i="7"/>
  <c r="AM2487" i="7"/>
  <c r="AL2487" i="7"/>
  <c r="AK2487" i="7"/>
  <c r="AJ2487" i="7"/>
  <c r="AI2487" i="7"/>
  <c r="AH2487" i="7"/>
  <c r="AG2487" i="7"/>
  <c r="T2487" i="7"/>
  <c r="L2487" i="7"/>
  <c r="M2487" i="7" s="1"/>
  <c r="I2487" i="7"/>
  <c r="J2487" i="7" s="1"/>
  <c r="AR2486" i="7"/>
  <c r="AQ2486" i="7"/>
  <c r="AP2486" i="7"/>
  <c r="AO2486" i="7"/>
  <c r="AN2486" i="7"/>
  <c r="AM2486" i="7"/>
  <c r="AL2486" i="7"/>
  <c r="AK2486" i="7"/>
  <c r="AJ2486" i="7"/>
  <c r="AI2486" i="7"/>
  <c r="AH2486" i="7"/>
  <c r="AG2486" i="7"/>
  <c r="T2486" i="7"/>
  <c r="L2486" i="7"/>
  <c r="N2486" i="7" s="1"/>
  <c r="I2486" i="7"/>
  <c r="J2486" i="7" s="1"/>
  <c r="AR2485" i="7"/>
  <c r="AQ2485" i="7"/>
  <c r="AP2485" i="7"/>
  <c r="AO2485" i="7"/>
  <c r="AN2485" i="7"/>
  <c r="AM2485" i="7"/>
  <c r="AL2485" i="7"/>
  <c r="AK2485" i="7"/>
  <c r="AJ2485" i="7"/>
  <c r="AI2485" i="7"/>
  <c r="AH2485" i="7"/>
  <c r="AG2485" i="7"/>
  <c r="T2485" i="7"/>
  <c r="L2485" i="7"/>
  <c r="N2485" i="7" s="1"/>
  <c r="I2485" i="7"/>
  <c r="J2485" i="7" s="1"/>
  <c r="AR2484" i="7"/>
  <c r="AQ2484" i="7"/>
  <c r="AP2484" i="7"/>
  <c r="AO2484" i="7"/>
  <c r="AN2484" i="7"/>
  <c r="AM2484" i="7"/>
  <c r="AL2484" i="7"/>
  <c r="AK2484" i="7"/>
  <c r="AJ2484" i="7"/>
  <c r="AI2484" i="7"/>
  <c r="AH2484" i="7"/>
  <c r="AG2484" i="7"/>
  <c r="T2484" i="7"/>
  <c r="L2484" i="7"/>
  <c r="I2484" i="7"/>
  <c r="J2484" i="7" s="1"/>
  <c r="AR2483" i="7"/>
  <c r="AQ2483" i="7"/>
  <c r="AP2483" i="7"/>
  <c r="AO2483" i="7"/>
  <c r="AN2483" i="7"/>
  <c r="AM2483" i="7"/>
  <c r="AL2483" i="7"/>
  <c r="AK2483" i="7"/>
  <c r="AJ2483" i="7"/>
  <c r="AI2483" i="7"/>
  <c r="AH2483" i="7"/>
  <c r="AG2483" i="7"/>
  <c r="T2483" i="7"/>
  <c r="H2492" i="5"/>
  <c r="L2483" i="7"/>
  <c r="N2483" i="7" s="1"/>
  <c r="I2483" i="7"/>
  <c r="J2483" i="7" s="1"/>
  <c r="AR2482" i="7"/>
  <c r="AQ2482" i="7"/>
  <c r="AP2482" i="7"/>
  <c r="AO2482" i="7"/>
  <c r="AN2482" i="7"/>
  <c r="AM2482" i="7"/>
  <c r="AL2482" i="7"/>
  <c r="AK2482" i="7"/>
  <c r="AJ2482" i="7"/>
  <c r="AI2482" i="7"/>
  <c r="AH2482" i="7"/>
  <c r="AG2482" i="7"/>
  <c r="T2482" i="7"/>
  <c r="L2482" i="7"/>
  <c r="N2482" i="7" s="1"/>
  <c r="I2482" i="7"/>
  <c r="J2482" i="7" s="1"/>
  <c r="AR2481" i="7"/>
  <c r="AQ2481" i="7"/>
  <c r="AP2481" i="7"/>
  <c r="AO2481" i="7"/>
  <c r="AN2481" i="7"/>
  <c r="AM2481" i="7"/>
  <c r="AL2481" i="7"/>
  <c r="AK2481" i="7"/>
  <c r="AJ2481" i="7"/>
  <c r="AI2481" i="7"/>
  <c r="AH2481" i="7"/>
  <c r="AG2481" i="7"/>
  <c r="T2481" i="7"/>
  <c r="L2481" i="7"/>
  <c r="I2481" i="7"/>
  <c r="J2481" i="7" s="1"/>
  <c r="AR2480" i="7"/>
  <c r="AQ2480" i="7"/>
  <c r="AP2480" i="7"/>
  <c r="AO2480" i="7"/>
  <c r="AN2480" i="7"/>
  <c r="AM2480" i="7"/>
  <c r="AL2480" i="7"/>
  <c r="AK2480" i="7"/>
  <c r="AJ2480" i="7"/>
  <c r="AI2480" i="7"/>
  <c r="AH2480" i="7"/>
  <c r="AG2480" i="7"/>
  <c r="T2480" i="7"/>
  <c r="L2480" i="7"/>
  <c r="M2480" i="7" s="1"/>
  <c r="I2480" i="7"/>
  <c r="J2480" i="7" s="1"/>
  <c r="AR2479" i="7"/>
  <c r="AQ2479" i="7"/>
  <c r="AP2479" i="7"/>
  <c r="AO2479" i="7"/>
  <c r="AN2479" i="7"/>
  <c r="AM2479" i="7"/>
  <c r="AL2479" i="7"/>
  <c r="AK2479" i="7"/>
  <c r="AJ2479" i="7"/>
  <c r="AI2479" i="7"/>
  <c r="AH2479" i="7"/>
  <c r="AG2479" i="7"/>
  <c r="T2479" i="7"/>
  <c r="L2479" i="7"/>
  <c r="N2479" i="7" s="1"/>
  <c r="I2479" i="7"/>
  <c r="J2479" i="7" s="1"/>
  <c r="AR2478" i="7"/>
  <c r="AQ2478" i="7"/>
  <c r="AP2478" i="7"/>
  <c r="AO2478" i="7"/>
  <c r="AN2478" i="7"/>
  <c r="AM2478" i="7"/>
  <c r="AL2478" i="7"/>
  <c r="AK2478" i="7"/>
  <c r="AJ2478" i="7"/>
  <c r="AI2478" i="7"/>
  <c r="AH2478" i="7"/>
  <c r="AG2478" i="7"/>
  <c r="T2478" i="7"/>
  <c r="L2478" i="7"/>
  <c r="N2478" i="7" s="1"/>
  <c r="I2478" i="7"/>
  <c r="J2478" i="7" s="1"/>
  <c r="AR2477" i="7"/>
  <c r="AQ2477" i="7"/>
  <c r="AP2477" i="7"/>
  <c r="AO2477" i="7"/>
  <c r="AN2477" i="7"/>
  <c r="AM2477" i="7"/>
  <c r="AL2477" i="7"/>
  <c r="AK2477" i="7"/>
  <c r="AJ2477" i="7"/>
  <c r="AI2477" i="7"/>
  <c r="AH2477" i="7"/>
  <c r="AG2477" i="7"/>
  <c r="T2477" i="7"/>
  <c r="L2477" i="7"/>
  <c r="N2477" i="7" s="1"/>
  <c r="I2477" i="7"/>
  <c r="J2477" i="7" s="1"/>
  <c r="AR2476" i="7"/>
  <c r="AQ2476" i="7"/>
  <c r="AP2476" i="7"/>
  <c r="AO2476" i="7"/>
  <c r="AN2476" i="7"/>
  <c r="AM2476" i="7"/>
  <c r="AL2476" i="7"/>
  <c r="AK2476" i="7"/>
  <c r="AJ2476" i="7"/>
  <c r="AI2476" i="7"/>
  <c r="AH2476" i="7"/>
  <c r="AG2476" i="7"/>
  <c r="T2476" i="7"/>
  <c r="L2476" i="7"/>
  <c r="M2476" i="7" s="1"/>
  <c r="I2476" i="7"/>
  <c r="J2476" i="7" s="1"/>
  <c r="AR2475" i="7"/>
  <c r="AQ2475" i="7"/>
  <c r="AP2475" i="7"/>
  <c r="AO2475" i="7"/>
  <c r="AN2475" i="7"/>
  <c r="AM2475" i="7"/>
  <c r="AL2475" i="7"/>
  <c r="AK2475" i="7"/>
  <c r="AJ2475" i="7"/>
  <c r="AI2475" i="7"/>
  <c r="AH2475" i="7"/>
  <c r="AG2475" i="7"/>
  <c r="T2475" i="7"/>
  <c r="L2475" i="7"/>
  <c r="N2475" i="7" s="1"/>
  <c r="I2475" i="7"/>
  <c r="J2475" i="7" s="1"/>
  <c r="AR2474" i="7"/>
  <c r="AQ2474" i="7"/>
  <c r="AP2474" i="7"/>
  <c r="AO2474" i="7"/>
  <c r="AN2474" i="7"/>
  <c r="AM2474" i="7"/>
  <c r="AL2474" i="7"/>
  <c r="AK2474" i="7"/>
  <c r="AJ2474" i="7"/>
  <c r="AI2474" i="7"/>
  <c r="AH2474" i="7"/>
  <c r="AG2474" i="7"/>
  <c r="T2474" i="7"/>
  <c r="L2474" i="7"/>
  <c r="N2474" i="7" s="1"/>
  <c r="I2474" i="7"/>
  <c r="J2474" i="7" s="1"/>
  <c r="AR2473" i="7"/>
  <c r="AQ2473" i="7"/>
  <c r="AP2473" i="7"/>
  <c r="AO2473" i="7"/>
  <c r="AN2473" i="7"/>
  <c r="AM2473" i="7"/>
  <c r="AL2473" i="7"/>
  <c r="AK2473" i="7"/>
  <c r="AJ2473" i="7"/>
  <c r="AI2473" i="7"/>
  <c r="AH2473" i="7"/>
  <c r="AG2473" i="7"/>
  <c r="T2473" i="7"/>
  <c r="L2473" i="7"/>
  <c r="N2473" i="7" s="1"/>
  <c r="I2473" i="7"/>
  <c r="J2473" i="7" s="1"/>
  <c r="AR2472" i="7"/>
  <c r="AQ2472" i="7"/>
  <c r="AP2472" i="7"/>
  <c r="AO2472" i="7"/>
  <c r="AN2472" i="7"/>
  <c r="AM2472" i="7"/>
  <c r="AL2472" i="7"/>
  <c r="AK2472" i="7"/>
  <c r="AJ2472" i="7"/>
  <c r="AI2472" i="7"/>
  <c r="AH2472" i="7"/>
  <c r="AG2472" i="7"/>
  <c r="T2472" i="7"/>
  <c r="L2472" i="7"/>
  <c r="N2472" i="7" s="1"/>
  <c r="I2472" i="7"/>
  <c r="J2472" i="7" s="1"/>
  <c r="AR2471" i="7"/>
  <c r="AQ2471" i="7"/>
  <c r="AP2471" i="7"/>
  <c r="AO2471" i="7"/>
  <c r="AN2471" i="7"/>
  <c r="AM2471" i="7"/>
  <c r="AL2471" i="7"/>
  <c r="AK2471" i="7"/>
  <c r="AJ2471" i="7"/>
  <c r="AI2471" i="7"/>
  <c r="AH2471" i="7"/>
  <c r="AG2471" i="7"/>
  <c r="T2471" i="7"/>
  <c r="L2471" i="7"/>
  <c r="M2471" i="7" s="1"/>
  <c r="I2471" i="7"/>
  <c r="J2471" i="7" s="1"/>
  <c r="AR2470" i="7"/>
  <c r="AQ2470" i="7"/>
  <c r="AP2470" i="7"/>
  <c r="AO2470" i="7"/>
  <c r="AN2470" i="7"/>
  <c r="AM2470" i="7"/>
  <c r="AL2470" i="7"/>
  <c r="AK2470" i="7"/>
  <c r="AJ2470" i="7"/>
  <c r="AI2470" i="7"/>
  <c r="AH2470" i="7"/>
  <c r="AG2470" i="7"/>
  <c r="T2470" i="7"/>
  <c r="L2470" i="7"/>
  <c r="N2470" i="7" s="1"/>
  <c r="I2470" i="7"/>
  <c r="J2470" i="7" s="1"/>
  <c r="AR2469" i="7"/>
  <c r="AQ2469" i="7"/>
  <c r="AP2469" i="7"/>
  <c r="AO2469" i="7"/>
  <c r="AN2469" i="7"/>
  <c r="AM2469" i="7"/>
  <c r="AL2469" i="7"/>
  <c r="AK2469" i="7"/>
  <c r="AJ2469" i="7"/>
  <c r="AI2469" i="7"/>
  <c r="AH2469" i="7"/>
  <c r="AG2469" i="7"/>
  <c r="T2469" i="7"/>
  <c r="L2469" i="7"/>
  <c r="N2469" i="7" s="1"/>
  <c r="I2469" i="7"/>
  <c r="J2469" i="7" s="1"/>
  <c r="AR2468" i="7"/>
  <c r="AQ2468" i="7"/>
  <c r="AP2468" i="7"/>
  <c r="AO2468" i="7"/>
  <c r="AN2468" i="7"/>
  <c r="AM2468" i="7"/>
  <c r="AL2468" i="7"/>
  <c r="AK2468" i="7"/>
  <c r="AJ2468" i="7"/>
  <c r="AI2468" i="7"/>
  <c r="AH2468" i="7"/>
  <c r="AG2468" i="7"/>
  <c r="T2468" i="7"/>
  <c r="L2468" i="7"/>
  <c r="N2468" i="7" s="1"/>
  <c r="I2468" i="7"/>
  <c r="J2468" i="7" s="1"/>
  <c r="AR2467" i="7"/>
  <c r="AQ2467" i="7"/>
  <c r="AP2467" i="7"/>
  <c r="AO2467" i="7"/>
  <c r="AN2467" i="7"/>
  <c r="AM2467" i="7"/>
  <c r="AL2467" i="7"/>
  <c r="AK2467" i="7"/>
  <c r="AJ2467" i="7"/>
  <c r="AI2467" i="7"/>
  <c r="AH2467" i="7"/>
  <c r="AG2467" i="7"/>
  <c r="T2467" i="7"/>
  <c r="L2467" i="7"/>
  <c r="I2467" i="7"/>
  <c r="J2467" i="7" s="1"/>
  <c r="AR2466" i="7"/>
  <c r="AQ2466" i="7"/>
  <c r="AP2466" i="7"/>
  <c r="AO2466" i="7"/>
  <c r="AN2466" i="7"/>
  <c r="AM2466" i="7"/>
  <c r="AL2466" i="7"/>
  <c r="AK2466" i="7"/>
  <c r="AJ2466" i="7"/>
  <c r="AI2466" i="7"/>
  <c r="AH2466" i="7"/>
  <c r="AG2466" i="7"/>
  <c r="T2466" i="7"/>
  <c r="L2466" i="7"/>
  <c r="N2466" i="7" s="1"/>
  <c r="I2466" i="7"/>
  <c r="J2466" i="7" s="1"/>
  <c r="AR2465" i="7"/>
  <c r="AQ2465" i="7"/>
  <c r="AP2465" i="7"/>
  <c r="AO2465" i="7"/>
  <c r="AN2465" i="7"/>
  <c r="AM2465" i="7"/>
  <c r="AL2465" i="7"/>
  <c r="AK2465" i="7"/>
  <c r="AJ2465" i="7"/>
  <c r="AI2465" i="7"/>
  <c r="AH2465" i="7"/>
  <c r="AG2465" i="7"/>
  <c r="T2465" i="7"/>
  <c r="L2465" i="7"/>
  <c r="N2465" i="7" s="1"/>
  <c r="I2465" i="7"/>
  <c r="J2465" i="7" s="1"/>
  <c r="AR2464" i="7"/>
  <c r="AQ2464" i="7"/>
  <c r="AP2464" i="7"/>
  <c r="AO2464" i="7"/>
  <c r="AN2464" i="7"/>
  <c r="AM2464" i="7"/>
  <c r="AL2464" i="7"/>
  <c r="AK2464" i="7"/>
  <c r="AJ2464" i="7"/>
  <c r="AI2464" i="7"/>
  <c r="AH2464" i="7"/>
  <c r="AG2464" i="7"/>
  <c r="T2464" i="7"/>
  <c r="L2464" i="7"/>
  <c r="I2464" i="7"/>
  <c r="J2464" i="7" s="1"/>
  <c r="AR2463" i="7"/>
  <c r="AQ2463" i="7"/>
  <c r="AP2463" i="7"/>
  <c r="AO2463" i="7"/>
  <c r="AN2463" i="7"/>
  <c r="AM2463" i="7"/>
  <c r="AL2463" i="7"/>
  <c r="AK2463" i="7"/>
  <c r="AJ2463" i="7"/>
  <c r="AI2463" i="7"/>
  <c r="AH2463" i="7"/>
  <c r="AG2463" i="7"/>
  <c r="T2463" i="7"/>
  <c r="L2463" i="7"/>
  <c r="I2463" i="7"/>
  <c r="J2463" i="7" s="1"/>
  <c r="AR2462" i="7"/>
  <c r="AQ2462" i="7"/>
  <c r="AP2462" i="7"/>
  <c r="AO2462" i="7"/>
  <c r="AN2462" i="7"/>
  <c r="AM2462" i="7"/>
  <c r="AL2462" i="7"/>
  <c r="AK2462" i="7"/>
  <c r="AJ2462" i="7"/>
  <c r="AI2462" i="7"/>
  <c r="AH2462" i="7"/>
  <c r="AG2462" i="7"/>
  <c r="T2462" i="7"/>
  <c r="L2462" i="7"/>
  <c r="N2462" i="7" s="1"/>
  <c r="I2462" i="7"/>
  <c r="J2462" i="7" s="1"/>
  <c r="AR2461" i="7"/>
  <c r="AQ2461" i="7"/>
  <c r="AP2461" i="7"/>
  <c r="AO2461" i="7"/>
  <c r="AN2461" i="7"/>
  <c r="AM2461" i="7"/>
  <c r="AL2461" i="7"/>
  <c r="AK2461" i="7"/>
  <c r="AJ2461" i="7"/>
  <c r="AI2461" i="7"/>
  <c r="AH2461" i="7"/>
  <c r="AG2461" i="7"/>
  <c r="T2461" i="7"/>
  <c r="L2461" i="7"/>
  <c r="N2461" i="7" s="1"/>
  <c r="I2461" i="7"/>
  <c r="J2461" i="7" s="1"/>
  <c r="AR2460" i="7"/>
  <c r="AQ2460" i="7"/>
  <c r="AP2460" i="7"/>
  <c r="AO2460" i="7"/>
  <c r="AN2460" i="7"/>
  <c r="AM2460" i="7"/>
  <c r="AL2460" i="7"/>
  <c r="AK2460" i="7"/>
  <c r="AJ2460" i="7"/>
  <c r="AI2460" i="7"/>
  <c r="AH2460" i="7"/>
  <c r="AG2460" i="7"/>
  <c r="T2460" i="7"/>
  <c r="L2460" i="7"/>
  <c r="M2460" i="7" s="1"/>
  <c r="I2460" i="7"/>
  <c r="J2460" i="7" s="1"/>
  <c r="AR2459" i="7"/>
  <c r="AQ2459" i="7"/>
  <c r="AP2459" i="7"/>
  <c r="AO2459" i="7"/>
  <c r="AN2459" i="7"/>
  <c r="AM2459" i="7"/>
  <c r="AL2459" i="7"/>
  <c r="AK2459" i="7"/>
  <c r="AJ2459" i="7"/>
  <c r="AI2459" i="7"/>
  <c r="AH2459" i="7"/>
  <c r="AG2459" i="7"/>
  <c r="T2459" i="7"/>
  <c r="L2459" i="7"/>
  <c r="N2459" i="7" s="1"/>
  <c r="I2459" i="7"/>
  <c r="J2459" i="7" s="1"/>
  <c r="AR2458" i="7"/>
  <c r="AQ2458" i="7"/>
  <c r="AP2458" i="7"/>
  <c r="AO2458" i="7"/>
  <c r="AN2458" i="7"/>
  <c r="AM2458" i="7"/>
  <c r="AL2458" i="7"/>
  <c r="AK2458" i="7"/>
  <c r="AJ2458" i="7"/>
  <c r="AI2458" i="7"/>
  <c r="AH2458" i="7"/>
  <c r="AG2458" i="7"/>
  <c r="T2458" i="7"/>
  <c r="L2458" i="7"/>
  <c r="I2458" i="7"/>
  <c r="J2458" i="7" s="1"/>
  <c r="AR2457" i="7"/>
  <c r="AQ2457" i="7"/>
  <c r="AP2457" i="7"/>
  <c r="AO2457" i="7"/>
  <c r="AN2457" i="7"/>
  <c r="AM2457" i="7"/>
  <c r="AL2457" i="7"/>
  <c r="AK2457" i="7"/>
  <c r="AJ2457" i="7"/>
  <c r="AI2457" i="7"/>
  <c r="AH2457" i="7"/>
  <c r="AG2457" i="7"/>
  <c r="T2457" i="7"/>
  <c r="L2457" i="7"/>
  <c r="N2457" i="7" s="1"/>
  <c r="I2457" i="7"/>
  <c r="J2457" i="7" s="1"/>
  <c r="AR2456" i="7"/>
  <c r="AQ2456" i="7"/>
  <c r="AP2456" i="7"/>
  <c r="AO2456" i="7"/>
  <c r="AN2456" i="7"/>
  <c r="AM2456" i="7"/>
  <c r="AL2456" i="7"/>
  <c r="AK2456" i="7"/>
  <c r="AJ2456" i="7"/>
  <c r="AI2456" i="7"/>
  <c r="AH2456" i="7"/>
  <c r="AG2456" i="7"/>
  <c r="T2456" i="7"/>
  <c r="L2456" i="7"/>
  <c r="I2456" i="7"/>
  <c r="J2456" i="7" s="1"/>
  <c r="AR2455" i="7"/>
  <c r="AQ2455" i="7"/>
  <c r="AP2455" i="7"/>
  <c r="AO2455" i="7"/>
  <c r="AN2455" i="7"/>
  <c r="AM2455" i="7"/>
  <c r="AL2455" i="7"/>
  <c r="AK2455" i="7"/>
  <c r="AJ2455" i="7"/>
  <c r="AI2455" i="7"/>
  <c r="AH2455" i="7"/>
  <c r="AG2455" i="7"/>
  <c r="T2455" i="7"/>
  <c r="L2455" i="7"/>
  <c r="M2455" i="7" s="1"/>
  <c r="I2455" i="7"/>
  <c r="J2455" i="7" s="1"/>
  <c r="AR2454" i="7"/>
  <c r="AQ2454" i="7"/>
  <c r="AP2454" i="7"/>
  <c r="AO2454" i="7"/>
  <c r="AN2454" i="7"/>
  <c r="AM2454" i="7"/>
  <c r="AL2454" i="7"/>
  <c r="AK2454" i="7"/>
  <c r="AJ2454" i="7"/>
  <c r="AI2454" i="7"/>
  <c r="AH2454" i="7"/>
  <c r="AG2454" i="7"/>
  <c r="T2454" i="7"/>
  <c r="L2454" i="7"/>
  <c r="N2454" i="7" s="1"/>
  <c r="I2454" i="7"/>
  <c r="J2454" i="7" s="1"/>
  <c r="AR2453" i="7"/>
  <c r="AQ2453" i="7"/>
  <c r="AP2453" i="7"/>
  <c r="AO2453" i="7"/>
  <c r="AN2453" i="7"/>
  <c r="AM2453" i="7"/>
  <c r="AL2453" i="7"/>
  <c r="AK2453" i="7"/>
  <c r="AJ2453" i="7"/>
  <c r="AI2453" i="7"/>
  <c r="AH2453" i="7"/>
  <c r="AG2453" i="7"/>
  <c r="T2453" i="7"/>
  <c r="L2453" i="7"/>
  <c r="M2453" i="7" s="1"/>
  <c r="I2453" i="7"/>
  <c r="J2453" i="7" s="1"/>
  <c r="AR2452" i="7"/>
  <c r="AQ2452" i="7"/>
  <c r="AP2452" i="7"/>
  <c r="AO2452" i="7"/>
  <c r="AN2452" i="7"/>
  <c r="AM2452" i="7"/>
  <c r="AL2452" i="7"/>
  <c r="AK2452" i="7"/>
  <c r="AJ2452" i="7"/>
  <c r="AI2452" i="7"/>
  <c r="AH2452" i="7"/>
  <c r="AG2452" i="7"/>
  <c r="T2452" i="7"/>
  <c r="L2452" i="7"/>
  <c r="N2452" i="7" s="1"/>
  <c r="I2452" i="7"/>
  <c r="J2452" i="7" s="1"/>
  <c r="AR2451" i="7"/>
  <c r="AQ2451" i="7"/>
  <c r="AP2451" i="7"/>
  <c r="AO2451" i="7"/>
  <c r="AN2451" i="7"/>
  <c r="AM2451" i="7"/>
  <c r="AL2451" i="7"/>
  <c r="AK2451" i="7"/>
  <c r="AJ2451" i="7"/>
  <c r="AI2451" i="7"/>
  <c r="AH2451" i="7"/>
  <c r="AG2451" i="7"/>
  <c r="T2451" i="7"/>
  <c r="L2451" i="7"/>
  <c r="M2451" i="7" s="1"/>
  <c r="I2451" i="7"/>
  <c r="J2451" i="7" s="1"/>
  <c r="AR2450" i="7"/>
  <c r="AQ2450" i="7"/>
  <c r="AP2450" i="7"/>
  <c r="AO2450" i="7"/>
  <c r="AN2450" i="7"/>
  <c r="AM2450" i="7"/>
  <c r="AL2450" i="7"/>
  <c r="AK2450" i="7"/>
  <c r="AJ2450" i="7"/>
  <c r="AI2450" i="7"/>
  <c r="AH2450" i="7"/>
  <c r="AG2450" i="7"/>
  <c r="T2450" i="7"/>
  <c r="L2450" i="7"/>
  <c r="N2450" i="7" s="1"/>
  <c r="I2450" i="7"/>
  <c r="J2450" i="7" s="1"/>
  <c r="AR2449" i="7"/>
  <c r="AQ2449" i="7"/>
  <c r="AP2449" i="7"/>
  <c r="AO2449" i="7"/>
  <c r="AN2449" i="7"/>
  <c r="AM2449" i="7"/>
  <c r="AL2449" i="7"/>
  <c r="AK2449" i="7"/>
  <c r="AJ2449" i="7"/>
  <c r="AI2449" i="7"/>
  <c r="AH2449" i="7"/>
  <c r="AG2449" i="7"/>
  <c r="T2449" i="7"/>
  <c r="L2449" i="7"/>
  <c r="I2449" i="7"/>
  <c r="J2449" i="7" s="1"/>
  <c r="AR2448" i="7"/>
  <c r="AQ2448" i="7"/>
  <c r="AP2448" i="7"/>
  <c r="AO2448" i="7"/>
  <c r="AN2448" i="7"/>
  <c r="AM2448" i="7"/>
  <c r="AL2448" i="7"/>
  <c r="AK2448" i="7"/>
  <c r="AJ2448" i="7"/>
  <c r="AI2448" i="7"/>
  <c r="AH2448" i="7"/>
  <c r="AG2448" i="7"/>
  <c r="T2448" i="7"/>
  <c r="L2448" i="7"/>
  <c r="N2448" i="7" s="1"/>
  <c r="I2448" i="7"/>
  <c r="J2448" i="7" s="1"/>
  <c r="AR2447" i="7"/>
  <c r="AQ2447" i="7"/>
  <c r="AP2447" i="7"/>
  <c r="AO2447" i="7"/>
  <c r="AN2447" i="7"/>
  <c r="AM2447" i="7"/>
  <c r="AL2447" i="7"/>
  <c r="AK2447" i="7"/>
  <c r="AJ2447" i="7"/>
  <c r="AI2447" i="7"/>
  <c r="AH2447" i="7"/>
  <c r="AG2447" i="7"/>
  <c r="T2447" i="7"/>
  <c r="L2447" i="7"/>
  <c r="N2447" i="7" s="1"/>
  <c r="I2447" i="7"/>
  <c r="J2447" i="7" s="1"/>
  <c r="AR2446" i="7"/>
  <c r="AQ2446" i="7"/>
  <c r="AP2446" i="7"/>
  <c r="AO2446" i="7"/>
  <c r="AN2446" i="7"/>
  <c r="AM2446" i="7"/>
  <c r="AL2446" i="7"/>
  <c r="AK2446" i="7"/>
  <c r="AJ2446" i="7"/>
  <c r="AI2446" i="7"/>
  <c r="AH2446" i="7"/>
  <c r="AG2446" i="7"/>
  <c r="T2446" i="7"/>
  <c r="L2446" i="7"/>
  <c r="M2446" i="7" s="1"/>
  <c r="I2446" i="7"/>
  <c r="J2446" i="7" s="1"/>
  <c r="AR2445" i="7"/>
  <c r="AQ2445" i="7"/>
  <c r="AP2445" i="7"/>
  <c r="AO2445" i="7"/>
  <c r="AN2445" i="7"/>
  <c r="AM2445" i="7"/>
  <c r="AL2445" i="7"/>
  <c r="AK2445" i="7"/>
  <c r="AJ2445" i="7"/>
  <c r="AI2445" i="7"/>
  <c r="AH2445" i="7"/>
  <c r="AG2445" i="7"/>
  <c r="T2445" i="7"/>
  <c r="L2445" i="7"/>
  <c r="N2445" i="7" s="1"/>
  <c r="I2445" i="7"/>
  <c r="J2445" i="7" s="1"/>
  <c r="AR2444" i="7"/>
  <c r="AQ2444" i="7"/>
  <c r="AP2444" i="7"/>
  <c r="AO2444" i="7"/>
  <c r="AN2444" i="7"/>
  <c r="AM2444" i="7"/>
  <c r="AL2444" i="7"/>
  <c r="AK2444" i="7"/>
  <c r="AJ2444" i="7"/>
  <c r="AI2444" i="7"/>
  <c r="AH2444" i="7"/>
  <c r="AG2444" i="7"/>
  <c r="T2444" i="7"/>
  <c r="L2444" i="7"/>
  <c r="M2444" i="7" s="1"/>
  <c r="I2444" i="7"/>
  <c r="J2444" i="7" s="1"/>
  <c r="AR2443" i="7"/>
  <c r="AQ2443" i="7"/>
  <c r="AP2443" i="7"/>
  <c r="AO2443" i="7"/>
  <c r="AN2443" i="7"/>
  <c r="AM2443" i="7"/>
  <c r="AL2443" i="7"/>
  <c r="AK2443" i="7"/>
  <c r="AJ2443" i="7"/>
  <c r="AI2443" i="7"/>
  <c r="AH2443" i="7"/>
  <c r="AG2443" i="7"/>
  <c r="T2443" i="7"/>
  <c r="L2443" i="7"/>
  <c r="N2443" i="7" s="1"/>
  <c r="I2443" i="7"/>
  <c r="J2443" i="7" s="1"/>
  <c r="AR2442" i="7"/>
  <c r="AQ2442" i="7"/>
  <c r="AP2442" i="7"/>
  <c r="AO2442" i="7"/>
  <c r="AN2442" i="7"/>
  <c r="AM2442" i="7"/>
  <c r="AL2442" i="7"/>
  <c r="AK2442" i="7"/>
  <c r="AJ2442" i="7"/>
  <c r="AI2442" i="7"/>
  <c r="AH2442" i="7"/>
  <c r="AG2442" i="7"/>
  <c r="T2442" i="7"/>
  <c r="L2442" i="7"/>
  <c r="N2442" i="7" s="1"/>
  <c r="I2442" i="7"/>
  <c r="J2442" i="7" s="1"/>
  <c r="AR2441" i="7"/>
  <c r="AQ2441" i="7"/>
  <c r="AP2441" i="7"/>
  <c r="AO2441" i="7"/>
  <c r="AN2441" i="7"/>
  <c r="AM2441" i="7"/>
  <c r="AL2441" i="7"/>
  <c r="AK2441" i="7"/>
  <c r="AJ2441" i="7"/>
  <c r="AI2441" i="7"/>
  <c r="AH2441" i="7"/>
  <c r="AG2441" i="7"/>
  <c r="T2441" i="7"/>
  <c r="L2441" i="7"/>
  <c r="M2441" i="7" s="1"/>
  <c r="I2441" i="7"/>
  <c r="J2441" i="7" s="1"/>
  <c r="AR2440" i="7"/>
  <c r="AQ2440" i="7"/>
  <c r="AP2440" i="7"/>
  <c r="AO2440" i="7"/>
  <c r="AN2440" i="7"/>
  <c r="AM2440" i="7"/>
  <c r="AL2440" i="7"/>
  <c r="AK2440" i="7"/>
  <c r="AJ2440" i="7"/>
  <c r="AI2440" i="7"/>
  <c r="AH2440" i="7"/>
  <c r="AG2440" i="7"/>
  <c r="T2440" i="7"/>
  <c r="L2440" i="7"/>
  <c r="N2440" i="7" s="1"/>
  <c r="I2440" i="7"/>
  <c r="J2440" i="7" s="1"/>
  <c r="AR2439" i="7"/>
  <c r="AQ2439" i="7"/>
  <c r="AP2439" i="7"/>
  <c r="AO2439" i="7"/>
  <c r="AN2439" i="7"/>
  <c r="AM2439" i="7"/>
  <c r="AL2439" i="7"/>
  <c r="AK2439" i="7"/>
  <c r="AJ2439" i="7"/>
  <c r="AI2439" i="7"/>
  <c r="AH2439" i="7"/>
  <c r="AG2439" i="7"/>
  <c r="T2439" i="7"/>
  <c r="L2439" i="7"/>
  <c r="M2439" i="7" s="1"/>
  <c r="I2439" i="7"/>
  <c r="J2439" i="7" s="1"/>
  <c r="AR2438" i="7"/>
  <c r="AQ2438" i="7"/>
  <c r="AP2438" i="7"/>
  <c r="AO2438" i="7"/>
  <c r="AN2438" i="7"/>
  <c r="AM2438" i="7"/>
  <c r="AL2438" i="7"/>
  <c r="AK2438" i="7"/>
  <c r="AJ2438" i="7"/>
  <c r="AI2438" i="7"/>
  <c r="AH2438" i="7"/>
  <c r="AG2438" i="7"/>
  <c r="T2438" i="7"/>
  <c r="L2438" i="7"/>
  <c r="N2438" i="7" s="1"/>
  <c r="I2438" i="7"/>
  <c r="J2438" i="7" s="1"/>
  <c r="AR2437" i="7"/>
  <c r="AQ2437" i="7"/>
  <c r="AP2437" i="7"/>
  <c r="AO2437" i="7"/>
  <c r="AN2437" i="7"/>
  <c r="AM2437" i="7"/>
  <c r="AL2437" i="7"/>
  <c r="AK2437" i="7"/>
  <c r="AJ2437" i="7"/>
  <c r="AI2437" i="7"/>
  <c r="AH2437" i="7"/>
  <c r="AG2437" i="7"/>
  <c r="T2437" i="7"/>
  <c r="L2437" i="7"/>
  <c r="N2437" i="7" s="1"/>
  <c r="I2437" i="7"/>
  <c r="J2437" i="7" s="1"/>
  <c r="AR2436" i="7"/>
  <c r="AQ2436" i="7"/>
  <c r="AP2436" i="7"/>
  <c r="AO2436" i="7"/>
  <c r="AN2436" i="7"/>
  <c r="AM2436" i="7"/>
  <c r="AL2436" i="7"/>
  <c r="AK2436" i="7"/>
  <c r="AJ2436" i="7"/>
  <c r="AI2436" i="7"/>
  <c r="AH2436" i="7"/>
  <c r="AG2436" i="7"/>
  <c r="T2436" i="7"/>
  <c r="L2436" i="7"/>
  <c r="N2436" i="7" s="1"/>
  <c r="I2436" i="7"/>
  <c r="J2436" i="7" s="1"/>
  <c r="AR2435" i="7"/>
  <c r="AQ2435" i="7"/>
  <c r="AP2435" i="7"/>
  <c r="AO2435" i="7"/>
  <c r="AN2435" i="7"/>
  <c r="AM2435" i="7"/>
  <c r="AL2435" i="7"/>
  <c r="AK2435" i="7"/>
  <c r="AJ2435" i="7"/>
  <c r="AI2435" i="7"/>
  <c r="AH2435" i="7"/>
  <c r="AG2435" i="7"/>
  <c r="T2435" i="7"/>
  <c r="L2435" i="7"/>
  <c r="M2435" i="7" s="1"/>
  <c r="I2435" i="7"/>
  <c r="J2435" i="7" s="1"/>
  <c r="AR2434" i="7"/>
  <c r="AQ2434" i="7"/>
  <c r="AP2434" i="7"/>
  <c r="AO2434" i="7"/>
  <c r="AN2434" i="7"/>
  <c r="AM2434" i="7"/>
  <c r="AL2434" i="7"/>
  <c r="AK2434" i="7"/>
  <c r="AJ2434" i="7"/>
  <c r="AI2434" i="7"/>
  <c r="AH2434" i="7"/>
  <c r="AG2434" i="7"/>
  <c r="T2434" i="7"/>
  <c r="L2434" i="7"/>
  <c r="I2434" i="7"/>
  <c r="J2434" i="7" s="1"/>
  <c r="AR2433" i="7"/>
  <c r="AQ2433" i="7"/>
  <c r="AP2433" i="7"/>
  <c r="AO2433" i="7"/>
  <c r="AN2433" i="7"/>
  <c r="AM2433" i="7"/>
  <c r="AL2433" i="7"/>
  <c r="AK2433" i="7"/>
  <c r="AJ2433" i="7"/>
  <c r="AI2433" i="7"/>
  <c r="AH2433" i="7"/>
  <c r="AG2433" i="7"/>
  <c r="T2433" i="7"/>
  <c r="L2433" i="7"/>
  <c r="N2433" i="7" s="1"/>
  <c r="I2433" i="7"/>
  <c r="J2433" i="7" s="1"/>
  <c r="AR2432" i="7"/>
  <c r="AQ2432" i="7"/>
  <c r="AP2432" i="7"/>
  <c r="AO2432" i="7"/>
  <c r="AN2432" i="7"/>
  <c r="AM2432" i="7"/>
  <c r="AL2432" i="7"/>
  <c r="AK2432" i="7"/>
  <c r="AJ2432" i="7"/>
  <c r="AI2432" i="7"/>
  <c r="AH2432" i="7"/>
  <c r="AG2432" i="7"/>
  <c r="T2432" i="7"/>
  <c r="L2432" i="7"/>
  <c r="N2432" i="7" s="1"/>
  <c r="I2432" i="7"/>
  <c r="J2432" i="7" s="1"/>
  <c r="AR2431" i="7"/>
  <c r="AQ2431" i="7"/>
  <c r="AP2431" i="7"/>
  <c r="AO2431" i="7"/>
  <c r="AN2431" i="7"/>
  <c r="AM2431" i="7"/>
  <c r="AL2431" i="7"/>
  <c r="AK2431" i="7"/>
  <c r="AJ2431" i="7"/>
  <c r="AI2431" i="7"/>
  <c r="AH2431" i="7"/>
  <c r="AG2431" i="7"/>
  <c r="T2431" i="7"/>
  <c r="L2431" i="7"/>
  <c r="I2431" i="7"/>
  <c r="J2431" i="7" s="1"/>
  <c r="AR2430" i="7"/>
  <c r="AQ2430" i="7"/>
  <c r="AP2430" i="7"/>
  <c r="AO2430" i="7"/>
  <c r="AN2430" i="7"/>
  <c r="AM2430" i="7"/>
  <c r="AL2430" i="7"/>
  <c r="AK2430" i="7"/>
  <c r="AJ2430" i="7"/>
  <c r="AI2430" i="7"/>
  <c r="AH2430" i="7"/>
  <c r="AG2430" i="7"/>
  <c r="T2430" i="7"/>
  <c r="L2430" i="7"/>
  <c r="N2430" i="7" s="1"/>
  <c r="I2430" i="7"/>
  <c r="J2430" i="7" s="1"/>
  <c r="AR2429" i="7"/>
  <c r="AQ2429" i="7"/>
  <c r="AP2429" i="7"/>
  <c r="AO2429" i="7"/>
  <c r="AN2429" i="7"/>
  <c r="AM2429" i="7"/>
  <c r="AL2429" i="7"/>
  <c r="AK2429" i="7"/>
  <c r="AJ2429" i="7"/>
  <c r="AI2429" i="7"/>
  <c r="AH2429" i="7"/>
  <c r="AG2429" i="7"/>
  <c r="T2429" i="7"/>
  <c r="L2429" i="7"/>
  <c r="I2429" i="7"/>
  <c r="J2429" i="7" s="1"/>
  <c r="AR2428" i="7"/>
  <c r="AQ2428" i="7"/>
  <c r="AP2428" i="7"/>
  <c r="AO2428" i="7"/>
  <c r="AN2428" i="7"/>
  <c r="AM2428" i="7"/>
  <c r="AL2428" i="7"/>
  <c r="AK2428" i="7"/>
  <c r="AJ2428" i="7"/>
  <c r="AI2428" i="7"/>
  <c r="AH2428" i="7"/>
  <c r="AG2428" i="7"/>
  <c r="T2428" i="7"/>
  <c r="L2428" i="7"/>
  <c r="M2428" i="7" s="1"/>
  <c r="I2428" i="7"/>
  <c r="J2428" i="7" s="1"/>
  <c r="AR2427" i="7"/>
  <c r="AQ2427" i="7"/>
  <c r="AP2427" i="7"/>
  <c r="AO2427" i="7"/>
  <c r="AN2427" i="7"/>
  <c r="AM2427" i="7"/>
  <c r="AL2427" i="7"/>
  <c r="AK2427" i="7"/>
  <c r="AJ2427" i="7"/>
  <c r="AI2427" i="7"/>
  <c r="AH2427" i="7"/>
  <c r="AG2427" i="7"/>
  <c r="T2427" i="7"/>
  <c r="L2427" i="7"/>
  <c r="M2427" i="7" s="1"/>
  <c r="I2427" i="7"/>
  <c r="J2427" i="7" s="1"/>
  <c r="AR2426" i="7"/>
  <c r="AQ2426" i="7"/>
  <c r="AP2426" i="7"/>
  <c r="AO2426" i="7"/>
  <c r="AN2426" i="7"/>
  <c r="AM2426" i="7"/>
  <c r="AL2426" i="7"/>
  <c r="AK2426" i="7"/>
  <c r="AJ2426" i="7"/>
  <c r="AI2426" i="7"/>
  <c r="AH2426" i="7"/>
  <c r="AG2426" i="7"/>
  <c r="T2426" i="7"/>
  <c r="L2426" i="7"/>
  <c r="N2426" i="7" s="1"/>
  <c r="I2426" i="7"/>
  <c r="J2426" i="7" s="1"/>
  <c r="AR2425" i="7"/>
  <c r="AQ2425" i="7"/>
  <c r="AP2425" i="7"/>
  <c r="AO2425" i="7"/>
  <c r="AN2425" i="7"/>
  <c r="AM2425" i="7"/>
  <c r="AL2425" i="7"/>
  <c r="AK2425" i="7"/>
  <c r="AJ2425" i="7"/>
  <c r="AI2425" i="7"/>
  <c r="AH2425" i="7"/>
  <c r="AG2425" i="7"/>
  <c r="T2425" i="7"/>
  <c r="L2425" i="7"/>
  <c r="N2425" i="7" s="1"/>
  <c r="I2425" i="7"/>
  <c r="J2425" i="7" s="1"/>
  <c r="AR2424" i="7"/>
  <c r="AQ2424" i="7"/>
  <c r="AP2424" i="7"/>
  <c r="AO2424" i="7"/>
  <c r="AN2424" i="7"/>
  <c r="AM2424" i="7"/>
  <c r="AL2424" i="7"/>
  <c r="AK2424" i="7"/>
  <c r="AJ2424" i="7"/>
  <c r="AI2424" i="7"/>
  <c r="AH2424" i="7"/>
  <c r="AG2424" i="7"/>
  <c r="T2424" i="7"/>
  <c r="L2424" i="7"/>
  <c r="I2424" i="7"/>
  <c r="J2424" i="7" s="1"/>
  <c r="AR2423" i="7"/>
  <c r="AQ2423" i="7"/>
  <c r="AP2423" i="7"/>
  <c r="AO2423" i="7"/>
  <c r="AN2423" i="7"/>
  <c r="AM2423" i="7"/>
  <c r="AL2423" i="7"/>
  <c r="AK2423" i="7"/>
  <c r="AJ2423" i="7"/>
  <c r="AI2423" i="7"/>
  <c r="AH2423" i="7"/>
  <c r="AG2423" i="7"/>
  <c r="T2423" i="7"/>
  <c r="L2423" i="7"/>
  <c r="M2423" i="7" s="1"/>
  <c r="I2423" i="7"/>
  <c r="J2423" i="7" s="1"/>
  <c r="AR2422" i="7"/>
  <c r="AQ2422" i="7"/>
  <c r="AP2422" i="7"/>
  <c r="AO2422" i="7"/>
  <c r="AN2422" i="7"/>
  <c r="AM2422" i="7"/>
  <c r="AL2422" i="7"/>
  <c r="AK2422" i="7"/>
  <c r="AJ2422" i="7"/>
  <c r="AI2422" i="7"/>
  <c r="AH2422" i="7"/>
  <c r="AG2422" i="7"/>
  <c r="T2422" i="7"/>
  <c r="L2422" i="7"/>
  <c r="N2422" i="7" s="1"/>
  <c r="I2422" i="7"/>
  <c r="J2422" i="7" s="1"/>
  <c r="AR2421" i="7"/>
  <c r="AQ2421" i="7"/>
  <c r="AP2421" i="7"/>
  <c r="AO2421" i="7"/>
  <c r="AN2421" i="7"/>
  <c r="AM2421" i="7"/>
  <c r="AL2421" i="7"/>
  <c r="AK2421" i="7"/>
  <c r="AJ2421" i="7"/>
  <c r="AI2421" i="7"/>
  <c r="AH2421" i="7"/>
  <c r="AG2421" i="7"/>
  <c r="T2421" i="7"/>
  <c r="L2421" i="7"/>
  <c r="M2421" i="7" s="1"/>
  <c r="I2421" i="7"/>
  <c r="J2421" i="7" s="1"/>
  <c r="AR2420" i="7"/>
  <c r="AQ2420" i="7"/>
  <c r="AP2420" i="7"/>
  <c r="AO2420" i="7"/>
  <c r="AN2420" i="7"/>
  <c r="AM2420" i="7"/>
  <c r="AL2420" i="7"/>
  <c r="AK2420" i="7"/>
  <c r="AJ2420" i="7"/>
  <c r="AI2420" i="7"/>
  <c r="AH2420" i="7"/>
  <c r="AG2420" i="7"/>
  <c r="T2420" i="7"/>
  <c r="L2420" i="7"/>
  <c r="N2420" i="7" s="1"/>
  <c r="I2420" i="7"/>
  <c r="J2420" i="7" s="1"/>
  <c r="AR2419" i="7"/>
  <c r="AQ2419" i="7"/>
  <c r="AP2419" i="7"/>
  <c r="AO2419" i="7"/>
  <c r="AN2419" i="7"/>
  <c r="AM2419" i="7"/>
  <c r="AL2419" i="7"/>
  <c r="AK2419" i="7"/>
  <c r="AJ2419" i="7"/>
  <c r="AI2419" i="7"/>
  <c r="AH2419" i="7"/>
  <c r="AG2419" i="7"/>
  <c r="T2419" i="7"/>
  <c r="L2419" i="7"/>
  <c r="N2419" i="7" s="1"/>
  <c r="I2419" i="7"/>
  <c r="J2419" i="7" s="1"/>
  <c r="AR2418" i="7"/>
  <c r="AQ2418" i="7"/>
  <c r="AP2418" i="7"/>
  <c r="AO2418" i="7"/>
  <c r="AN2418" i="7"/>
  <c r="AM2418" i="7"/>
  <c r="AL2418" i="7"/>
  <c r="AK2418" i="7"/>
  <c r="AJ2418" i="7"/>
  <c r="AI2418" i="7"/>
  <c r="AH2418" i="7"/>
  <c r="AG2418" i="7"/>
  <c r="T2418" i="7"/>
  <c r="L2418" i="7"/>
  <c r="N2418" i="7" s="1"/>
  <c r="I2418" i="7"/>
  <c r="J2418" i="7" s="1"/>
  <c r="AR2417" i="7"/>
  <c r="AQ2417" i="7"/>
  <c r="AP2417" i="7"/>
  <c r="AO2417" i="7"/>
  <c r="AN2417" i="7"/>
  <c r="AM2417" i="7"/>
  <c r="AL2417" i="7"/>
  <c r="AK2417" i="7"/>
  <c r="AJ2417" i="7"/>
  <c r="AI2417" i="7"/>
  <c r="AH2417" i="7"/>
  <c r="AG2417" i="7"/>
  <c r="T2417" i="7"/>
  <c r="L2417" i="7"/>
  <c r="I2417" i="7"/>
  <c r="J2417" i="7" s="1"/>
  <c r="AR2416" i="7"/>
  <c r="AQ2416" i="7"/>
  <c r="AP2416" i="7"/>
  <c r="AO2416" i="7"/>
  <c r="AN2416" i="7"/>
  <c r="AM2416" i="7"/>
  <c r="AL2416" i="7"/>
  <c r="AK2416" i="7"/>
  <c r="AJ2416" i="7"/>
  <c r="AI2416" i="7"/>
  <c r="AH2416" i="7"/>
  <c r="AG2416" i="7"/>
  <c r="T2416" i="7"/>
  <c r="L2416" i="7"/>
  <c r="N2416" i="7" s="1"/>
  <c r="I2416" i="7"/>
  <c r="J2416" i="7" s="1"/>
  <c r="AR2415" i="7"/>
  <c r="AQ2415" i="7"/>
  <c r="AP2415" i="7"/>
  <c r="AO2415" i="7"/>
  <c r="AN2415" i="7"/>
  <c r="AM2415" i="7"/>
  <c r="AL2415" i="7"/>
  <c r="AK2415" i="7"/>
  <c r="AJ2415" i="7"/>
  <c r="AI2415" i="7"/>
  <c r="AH2415" i="7"/>
  <c r="AG2415" i="7"/>
  <c r="T2415" i="7"/>
  <c r="L2415" i="7"/>
  <c r="N2415" i="7" s="1"/>
  <c r="I2415" i="7"/>
  <c r="J2415" i="7" s="1"/>
  <c r="AR2414" i="7"/>
  <c r="AQ2414" i="7"/>
  <c r="AP2414" i="7"/>
  <c r="AO2414" i="7"/>
  <c r="AN2414" i="7"/>
  <c r="AM2414" i="7"/>
  <c r="AL2414" i="7"/>
  <c r="AK2414" i="7"/>
  <c r="AJ2414" i="7"/>
  <c r="AI2414" i="7"/>
  <c r="AH2414" i="7"/>
  <c r="AG2414" i="7"/>
  <c r="T2414" i="7"/>
  <c r="L2414" i="7"/>
  <c r="N2414" i="7" s="1"/>
  <c r="I2414" i="7"/>
  <c r="J2414" i="7" s="1"/>
  <c r="AR2413" i="7"/>
  <c r="AQ2413" i="7"/>
  <c r="AP2413" i="7"/>
  <c r="AO2413" i="7"/>
  <c r="AN2413" i="7"/>
  <c r="AM2413" i="7"/>
  <c r="AL2413" i="7"/>
  <c r="AK2413" i="7"/>
  <c r="AJ2413" i="7"/>
  <c r="AI2413" i="7"/>
  <c r="AH2413" i="7"/>
  <c r="AG2413" i="7"/>
  <c r="T2413" i="7"/>
  <c r="L2413" i="7"/>
  <c r="N2413" i="7" s="1"/>
  <c r="I2413" i="7"/>
  <c r="J2413" i="7" s="1"/>
  <c r="AR2412" i="7"/>
  <c r="AQ2412" i="7"/>
  <c r="AP2412" i="7"/>
  <c r="AO2412" i="7"/>
  <c r="AN2412" i="7"/>
  <c r="AM2412" i="7"/>
  <c r="AL2412" i="7"/>
  <c r="AK2412" i="7"/>
  <c r="AJ2412" i="7"/>
  <c r="AI2412" i="7"/>
  <c r="AH2412" i="7"/>
  <c r="AG2412" i="7"/>
  <c r="T2412" i="7"/>
  <c r="L2412" i="7"/>
  <c r="M2412" i="7" s="1"/>
  <c r="I2412" i="7"/>
  <c r="J2412" i="7" s="1"/>
  <c r="AR2411" i="7"/>
  <c r="AQ2411" i="7"/>
  <c r="AP2411" i="7"/>
  <c r="AO2411" i="7"/>
  <c r="AN2411" i="7"/>
  <c r="AM2411" i="7"/>
  <c r="AL2411" i="7"/>
  <c r="AK2411" i="7"/>
  <c r="AJ2411" i="7"/>
  <c r="AI2411" i="7"/>
  <c r="AH2411" i="7"/>
  <c r="AG2411" i="7"/>
  <c r="T2411" i="7"/>
  <c r="L2411" i="7"/>
  <c r="N2411" i="7" s="1"/>
  <c r="I2411" i="7"/>
  <c r="J2411" i="7" s="1"/>
  <c r="AR2410" i="7"/>
  <c r="AQ2410" i="7"/>
  <c r="AP2410" i="7"/>
  <c r="AO2410" i="7"/>
  <c r="AN2410" i="7"/>
  <c r="AM2410" i="7"/>
  <c r="AL2410" i="7"/>
  <c r="AK2410" i="7"/>
  <c r="AJ2410" i="7"/>
  <c r="AI2410" i="7"/>
  <c r="AH2410" i="7"/>
  <c r="AG2410" i="7"/>
  <c r="T2410" i="7"/>
  <c r="L2410" i="7"/>
  <c r="N2410" i="7" s="1"/>
  <c r="I2410" i="7"/>
  <c r="J2410" i="7" s="1"/>
  <c r="AR2409" i="7"/>
  <c r="AQ2409" i="7"/>
  <c r="AP2409" i="7"/>
  <c r="AO2409" i="7"/>
  <c r="AN2409" i="7"/>
  <c r="AM2409" i="7"/>
  <c r="AL2409" i="7"/>
  <c r="AK2409" i="7"/>
  <c r="AJ2409" i="7"/>
  <c r="AI2409" i="7"/>
  <c r="AH2409" i="7"/>
  <c r="AG2409" i="7"/>
  <c r="T2409" i="7"/>
  <c r="L2409" i="7"/>
  <c r="N2409" i="7" s="1"/>
  <c r="I2409" i="7"/>
  <c r="J2409" i="7" s="1"/>
  <c r="AR2408" i="7"/>
  <c r="AQ2408" i="7"/>
  <c r="AP2408" i="7"/>
  <c r="AO2408" i="7"/>
  <c r="AN2408" i="7"/>
  <c r="AM2408" i="7"/>
  <c r="AL2408" i="7"/>
  <c r="AK2408" i="7"/>
  <c r="AJ2408" i="7"/>
  <c r="AI2408" i="7"/>
  <c r="AH2408" i="7"/>
  <c r="AG2408" i="7"/>
  <c r="T2408" i="7"/>
  <c r="L2408" i="7"/>
  <c r="N2408" i="7" s="1"/>
  <c r="I2408" i="7"/>
  <c r="J2408" i="7" s="1"/>
  <c r="AR2407" i="7"/>
  <c r="AQ2407" i="7"/>
  <c r="AP2407" i="7"/>
  <c r="AO2407" i="7"/>
  <c r="AN2407" i="7"/>
  <c r="AM2407" i="7"/>
  <c r="AL2407" i="7"/>
  <c r="AK2407" i="7"/>
  <c r="AJ2407" i="7"/>
  <c r="AI2407" i="7"/>
  <c r="AH2407" i="7"/>
  <c r="AG2407" i="7"/>
  <c r="T2407" i="7"/>
  <c r="L2407" i="7"/>
  <c r="I2407" i="7"/>
  <c r="J2407" i="7" s="1"/>
  <c r="AR2406" i="7"/>
  <c r="AQ2406" i="7"/>
  <c r="AP2406" i="7"/>
  <c r="AO2406" i="7"/>
  <c r="AN2406" i="7"/>
  <c r="AM2406" i="7"/>
  <c r="AL2406" i="7"/>
  <c r="AK2406" i="7"/>
  <c r="AJ2406" i="7"/>
  <c r="AI2406" i="7"/>
  <c r="AH2406" i="7"/>
  <c r="AG2406" i="7"/>
  <c r="T2406" i="7"/>
  <c r="L2406" i="7"/>
  <c r="N2406" i="7" s="1"/>
  <c r="I2406" i="7"/>
  <c r="J2406" i="7" s="1"/>
  <c r="AR2405" i="7"/>
  <c r="AQ2405" i="7"/>
  <c r="AP2405" i="7"/>
  <c r="AO2405" i="7"/>
  <c r="AN2405" i="7"/>
  <c r="AM2405" i="7"/>
  <c r="AL2405" i="7"/>
  <c r="AK2405" i="7"/>
  <c r="AJ2405" i="7"/>
  <c r="AI2405" i="7"/>
  <c r="AH2405" i="7"/>
  <c r="AG2405" i="7"/>
  <c r="T2405" i="7"/>
  <c r="L2405" i="7"/>
  <c r="N2405" i="7" s="1"/>
  <c r="I2405" i="7"/>
  <c r="J2405" i="7" s="1"/>
  <c r="AR2404" i="7"/>
  <c r="AQ2404" i="7"/>
  <c r="AP2404" i="7"/>
  <c r="AO2404" i="7"/>
  <c r="AN2404" i="7"/>
  <c r="AM2404" i="7"/>
  <c r="AL2404" i="7"/>
  <c r="AK2404" i="7"/>
  <c r="AJ2404" i="7"/>
  <c r="AI2404" i="7"/>
  <c r="AH2404" i="7"/>
  <c r="AG2404" i="7"/>
  <c r="T2404" i="7"/>
  <c r="L2404" i="7"/>
  <c r="I2404" i="7"/>
  <c r="J2404" i="7" s="1"/>
  <c r="AR2403" i="7"/>
  <c r="AQ2403" i="7"/>
  <c r="AP2403" i="7"/>
  <c r="AO2403" i="7"/>
  <c r="AN2403" i="7"/>
  <c r="AM2403" i="7"/>
  <c r="AL2403" i="7"/>
  <c r="AK2403" i="7"/>
  <c r="AJ2403" i="7"/>
  <c r="AI2403" i="7"/>
  <c r="AH2403" i="7"/>
  <c r="AG2403" i="7"/>
  <c r="T2403" i="7"/>
  <c r="L2403" i="7"/>
  <c r="M2403" i="7" s="1"/>
  <c r="I2403" i="7"/>
  <c r="J2403" i="7" s="1"/>
  <c r="AR2402" i="7"/>
  <c r="AQ2402" i="7"/>
  <c r="AP2402" i="7"/>
  <c r="AO2402" i="7"/>
  <c r="AN2402" i="7"/>
  <c r="AM2402" i="7"/>
  <c r="AL2402" i="7"/>
  <c r="AK2402" i="7"/>
  <c r="AJ2402" i="7"/>
  <c r="AI2402" i="7"/>
  <c r="AH2402" i="7"/>
  <c r="AG2402" i="7"/>
  <c r="T2402" i="7"/>
  <c r="L2402" i="7"/>
  <c r="N2402" i="7" s="1"/>
  <c r="I2402" i="7"/>
  <c r="J2402" i="7" s="1"/>
  <c r="AR2401" i="7"/>
  <c r="AQ2401" i="7"/>
  <c r="AP2401" i="7"/>
  <c r="AO2401" i="7"/>
  <c r="AN2401" i="7"/>
  <c r="AM2401" i="7"/>
  <c r="AL2401" i="7"/>
  <c r="AK2401" i="7"/>
  <c r="AJ2401" i="7"/>
  <c r="AI2401" i="7"/>
  <c r="AH2401" i="7"/>
  <c r="AG2401" i="7"/>
  <c r="T2401" i="7"/>
  <c r="L2401" i="7"/>
  <c r="N2401" i="7" s="1"/>
  <c r="I2401" i="7"/>
  <c r="J2401" i="7" s="1"/>
  <c r="AR2400" i="7"/>
  <c r="AQ2400" i="7"/>
  <c r="AP2400" i="7"/>
  <c r="AO2400" i="7"/>
  <c r="AN2400" i="7"/>
  <c r="AM2400" i="7"/>
  <c r="AL2400" i="7"/>
  <c r="AK2400" i="7"/>
  <c r="AJ2400" i="7"/>
  <c r="AI2400" i="7"/>
  <c r="AH2400" i="7"/>
  <c r="AG2400" i="7"/>
  <c r="T2400" i="7"/>
  <c r="L2400" i="7"/>
  <c r="M2400" i="7" s="1"/>
  <c r="I2400" i="7"/>
  <c r="J2400" i="7" s="1"/>
  <c r="AR2399" i="7"/>
  <c r="AQ2399" i="7"/>
  <c r="AP2399" i="7"/>
  <c r="AO2399" i="7"/>
  <c r="AN2399" i="7"/>
  <c r="AM2399" i="7"/>
  <c r="AL2399" i="7"/>
  <c r="AK2399" i="7"/>
  <c r="AJ2399" i="7"/>
  <c r="AI2399" i="7"/>
  <c r="AH2399" i="7"/>
  <c r="AG2399" i="7"/>
  <c r="T2399" i="7"/>
  <c r="L2399" i="7"/>
  <c r="I2399" i="7"/>
  <c r="J2399" i="7" s="1"/>
  <c r="AR2398" i="7"/>
  <c r="AQ2398" i="7"/>
  <c r="AP2398" i="7"/>
  <c r="AO2398" i="7"/>
  <c r="AN2398" i="7"/>
  <c r="AM2398" i="7"/>
  <c r="AL2398" i="7"/>
  <c r="AK2398" i="7"/>
  <c r="AJ2398" i="7"/>
  <c r="AI2398" i="7"/>
  <c r="AH2398" i="7"/>
  <c r="AG2398" i="7"/>
  <c r="T2398" i="7"/>
  <c r="L2398" i="7"/>
  <c r="N2398" i="7" s="1"/>
  <c r="I2398" i="7"/>
  <c r="J2398" i="7" s="1"/>
  <c r="AR2397" i="7"/>
  <c r="AQ2397" i="7"/>
  <c r="AP2397" i="7"/>
  <c r="AO2397" i="7"/>
  <c r="AN2397" i="7"/>
  <c r="AM2397" i="7"/>
  <c r="AL2397" i="7"/>
  <c r="AK2397" i="7"/>
  <c r="AJ2397" i="7"/>
  <c r="AI2397" i="7"/>
  <c r="AH2397" i="7"/>
  <c r="AG2397" i="7"/>
  <c r="T2397" i="7"/>
  <c r="L2397" i="7"/>
  <c r="N2397" i="7" s="1"/>
  <c r="I2397" i="7"/>
  <c r="J2397" i="7" s="1"/>
  <c r="AR2396" i="7"/>
  <c r="AQ2396" i="7"/>
  <c r="AP2396" i="7"/>
  <c r="AO2396" i="7"/>
  <c r="AN2396" i="7"/>
  <c r="AM2396" i="7"/>
  <c r="AL2396" i="7"/>
  <c r="AK2396" i="7"/>
  <c r="AJ2396" i="7"/>
  <c r="AI2396" i="7"/>
  <c r="AH2396" i="7"/>
  <c r="AG2396" i="7"/>
  <c r="T2396" i="7"/>
  <c r="L2396" i="7"/>
  <c r="I2396" i="7"/>
  <c r="J2396" i="7" s="1"/>
  <c r="AR2395" i="7"/>
  <c r="AQ2395" i="7"/>
  <c r="AP2395" i="7"/>
  <c r="AO2395" i="7"/>
  <c r="AN2395" i="7"/>
  <c r="AM2395" i="7"/>
  <c r="AL2395" i="7"/>
  <c r="AK2395" i="7"/>
  <c r="AJ2395" i="7"/>
  <c r="AI2395" i="7"/>
  <c r="AH2395" i="7"/>
  <c r="AG2395" i="7"/>
  <c r="T2395" i="7"/>
  <c r="L2395" i="7"/>
  <c r="M2395" i="7" s="1"/>
  <c r="I2395" i="7"/>
  <c r="J2395" i="7" s="1"/>
  <c r="AR2394" i="7"/>
  <c r="AQ2394" i="7"/>
  <c r="AP2394" i="7"/>
  <c r="AO2394" i="7"/>
  <c r="AN2394" i="7"/>
  <c r="AM2394" i="7"/>
  <c r="AL2394" i="7"/>
  <c r="AK2394" i="7"/>
  <c r="AJ2394" i="7"/>
  <c r="AI2394" i="7"/>
  <c r="AH2394" i="7"/>
  <c r="AG2394" i="7"/>
  <c r="T2394" i="7"/>
  <c r="L2394" i="7"/>
  <c r="N2394" i="7" s="1"/>
  <c r="I2394" i="7"/>
  <c r="J2394" i="7" s="1"/>
  <c r="AR2393" i="7"/>
  <c r="AQ2393" i="7"/>
  <c r="AP2393" i="7"/>
  <c r="AO2393" i="7"/>
  <c r="AN2393" i="7"/>
  <c r="AM2393" i="7"/>
  <c r="AL2393" i="7"/>
  <c r="AK2393" i="7"/>
  <c r="AJ2393" i="7"/>
  <c r="AI2393" i="7"/>
  <c r="AH2393" i="7"/>
  <c r="AG2393" i="7"/>
  <c r="T2393" i="7"/>
  <c r="L2393" i="7"/>
  <c r="N2393" i="7" s="1"/>
  <c r="I2393" i="7"/>
  <c r="J2393" i="7" s="1"/>
  <c r="AR2392" i="7"/>
  <c r="AQ2392" i="7"/>
  <c r="AP2392" i="7"/>
  <c r="AO2392" i="7"/>
  <c r="AN2392" i="7"/>
  <c r="AM2392" i="7"/>
  <c r="AL2392" i="7"/>
  <c r="AK2392" i="7"/>
  <c r="AJ2392" i="7"/>
  <c r="AI2392" i="7"/>
  <c r="AH2392" i="7"/>
  <c r="AG2392" i="7"/>
  <c r="T2392" i="7"/>
  <c r="L2392" i="7"/>
  <c r="M2392" i="7" s="1"/>
  <c r="I2392" i="7"/>
  <c r="J2392" i="7" s="1"/>
  <c r="AR2391" i="7"/>
  <c r="AQ2391" i="7"/>
  <c r="AP2391" i="7"/>
  <c r="AO2391" i="7"/>
  <c r="AN2391" i="7"/>
  <c r="AM2391" i="7"/>
  <c r="AL2391" i="7"/>
  <c r="AK2391" i="7"/>
  <c r="AJ2391" i="7"/>
  <c r="AI2391" i="7"/>
  <c r="AH2391" i="7"/>
  <c r="AG2391" i="7"/>
  <c r="T2391" i="7"/>
  <c r="L2391" i="7"/>
  <c r="I2391" i="7"/>
  <c r="J2391" i="7" s="1"/>
  <c r="AR2390" i="7"/>
  <c r="AQ2390" i="7"/>
  <c r="AP2390" i="7"/>
  <c r="AO2390" i="7"/>
  <c r="AN2390" i="7"/>
  <c r="AM2390" i="7"/>
  <c r="AL2390" i="7"/>
  <c r="AK2390" i="7"/>
  <c r="AJ2390" i="7"/>
  <c r="AI2390" i="7"/>
  <c r="AH2390" i="7"/>
  <c r="AG2390" i="7"/>
  <c r="T2390" i="7"/>
  <c r="L2390" i="7"/>
  <c r="I2390" i="7"/>
  <c r="J2390" i="7" s="1"/>
  <c r="AR2389" i="7"/>
  <c r="AQ2389" i="7"/>
  <c r="AP2389" i="7"/>
  <c r="AO2389" i="7"/>
  <c r="AN2389" i="7"/>
  <c r="AM2389" i="7"/>
  <c r="AL2389" i="7"/>
  <c r="AK2389" i="7"/>
  <c r="AJ2389" i="7"/>
  <c r="AI2389" i="7"/>
  <c r="AH2389" i="7"/>
  <c r="AG2389" i="7"/>
  <c r="T2389" i="7"/>
  <c r="L2389" i="7"/>
  <c r="M2389" i="7" s="1"/>
  <c r="I2389" i="7"/>
  <c r="J2389" i="7" s="1"/>
  <c r="AR2388" i="7"/>
  <c r="AQ2388" i="7"/>
  <c r="AP2388" i="7"/>
  <c r="AO2388" i="7"/>
  <c r="AN2388" i="7"/>
  <c r="AM2388" i="7"/>
  <c r="AL2388" i="7"/>
  <c r="AK2388" i="7"/>
  <c r="AJ2388" i="7"/>
  <c r="AI2388" i="7"/>
  <c r="AH2388" i="7"/>
  <c r="AG2388" i="7"/>
  <c r="T2388" i="7"/>
  <c r="L2388" i="7"/>
  <c r="N2388" i="7" s="1"/>
  <c r="I2388" i="7"/>
  <c r="J2388" i="7" s="1"/>
  <c r="AR2387" i="7"/>
  <c r="AQ2387" i="7"/>
  <c r="AP2387" i="7"/>
  <c r="AO2387" i="7"/>
  <c r="AN2387" i="7"/>
  <c r="AM2387" i="7"/>
  <c r="AL2387" i="7"/>
  <c r="AK2387" i="7"/>
  <c r="AJ2387" i="7"/>
  <c r="AI2387" i="7"/>
  <c r="AH2387" i="7"/>
  <c r="AG2387" i="7"/>
  <c r="T2387" i="7"/>
  <c r="L2387" i="7"/>
  <c r="N2387" i="7" s="1"/>
  <c r="I2387" i="7"/>
  <c r="J2387" i="7" s="1"/>
  <c r="AR2386" i="7"/>
  <c r="AQ2386" i="7"/>
  <c r="AP2386" i="7"/>
  <c r="AO2386" i="7"/>
  <c r="AN2386" i="7"/>
  <c r="AM2386" i="7"/>
  <c r="AL2386" i="7"/>
  <c r="AK2386" i="7"/>
  <c r="AJ2386" i="7"/>
  <c r="AI2386" i="7"/>
  <c r="AH2386" i="7"/>
  <c r="AG2386" i="7"/>
  <c r="T2386" i="7"/>
  <c r="L2386" i="7"/>
  <c r="N2386" i="7" s="1"/>
  <c r="I2386" i="7"/>
  <c r="J2386" i="7" s="1"/>
  <c r="AR2385" i="7"/>
  <c r="AQ2385" i="7"/>
  <c r="AP2385" i="7"/>
  <c r="AO2385" i="7"/>
  <c r="AN2385" i="7"/>
  <c r="AM2385" i="7"/>
  <c r="AL2385" i="7"/>
  <c r="AK2385" i="7"/>
  <c r="AJ2385" i="7"/>
  <c r="AI2385" i="7"/>
  <c r="AH2385" i="7"/>
  <c r="AG2385" i="7"/>
  <c r="T2385" i="7"/>
  <c r="L2385" i="7"/>
  <c r="M2385" i="7" s="1"/>
  <c r="I2385" i="7"/>
  <c r="J2385" i="7" s="1"/>
  <c r="AR2384" i="7"/>
  <c r="AQ2384" i="7"/>
  <c r="AP2384" i="7"/>
  <c r="AO2384" i="7"/>
  <c r="AN2384" i="7"/>
  <c r="AM2384" i="7"/>
  <c r="AL2384" i="7"/>
  <c r="AK2384" i="7"/>
  <c r="AJ2384" i="7"/>
  <c r="AI2384" i="7"/>
  <c r="AH2384" i="7"/>
  <c r="AG2384" i="7"/>
  <c r="T2384" i="7"/>
  <c r="L2384" i="7"/>
  <c r="N2384" i="7" s="1"/>
  <c r="I2384" i="7"/>
  <c r="J2384" i="7" s="1"/>
  <c r="AR2383" i="7"/>
  <c r="AQ2383" i="7"/>
  <c r="AP2383" i="7"/>
  <c r="AO2383" i="7"/>
  <c r="AN2383" i="7"/>
  <c r="AM2383" i="7"/>
  <c r="AL2383" i="7"/>
  <c r="AK2383" i="7"/>
  <c r="AJ2383" i="7"/>
  <c r="AI2383" i="7"/>
  <c r="AH2383" i="7"/>
  <c r="AG2383" i="7"/>
  <c r="T2383" i="7"/>
  <c r="L2383" i="7"/>
  <c r="N2383" i="7" s="1"/>
  <c r="I2383" i="7"/>
  <c r="J2383" i="7" s="1"/>
  <c r="AR2382" i="7"/>
  <c r="AQ2382" i="7"/>
  <c r="AP2382" i="7"/>
  <c r="AO2382" i="7"/>
  <c r="AN2382" i="7"/>
  <c r="AM2382" i="7"/>
  <c r="AL2382" i="7"/>
  <c r="AK2382" i="7"/>
  <c r="AJ2382" i="7"/>
  <c r="AI2382" i="7"/>
  <c r="AH2382" i="7"/>
  <c r="AG2382" i="7"/>
  <c r="T2382" i="7"/>
  <c r="L2382" i="7"/>
  <c r="M2382" i="7" s="1"/>
  <c r="I2382" i="7"/>
  <c r="J2382" i="7" s="1"/>
  <c r="AR2381" i="7"/>
  <c r="AQ2381" i="7"/>
  <c r="AP2381" i="7"/>
  <c r="AO2381" i="7"/>
  <c r="AN2381" i="7"/>
  <c r="AM2381" i="7"/>
  <c r="AL2381" i="7"/>
  <c r="AK2381" i="7"/>
  <c r="AJ2381" i="7"/>
  <c r="AI2381" i="7"/>
  <c r="AH2381" i="7"/>
  <c r="AG2381" i="7"/>
  <c r="T2381" i="7"/>
  <c r="L2381" i="7"/>
  <c r="N2381" i="7" s="1"/>
  <c r="I2381" i="7"/>
  <c r="J2381" i="7" s="1"/>
  <c r="AR2380" i="7"/>
  <c r="AQ2380" i="7"/>
  <c r="AP2380" i="7"/>
  <c r="AO2380" i="7"/>
  <c r="AN2380" i="7"/>
  <c r="AM2380" i="7"/>
  <c r="AL2380" i="7"/>
  <c r="AK2380" i="7"/>
  <c r="AJ2380" i="7"/>
  <c r="AI2380" i="7"/>
  <c r="AH2380" i="7"/>
  <c r="AG2380" i="7"/>
  <c r="T2380" i="7"/>
  <c r="L2380" i="7"/>
  <c r="M2380" i="7" s="1"/>
  <c r="I2380" i="7"/>
  <c r="J2380" i="7" s="1"/>
  <c r="AR2379" i="7"/>
  <c r="AQ2379" i="7"/>
  <c r="AP2379" i="7"/>
  <c r="AO2379" i="7"/>
  <c r="AN2379" i="7"/>
  <c r="AM2379" i="7"/>
  <c r="AL2379" i="7"/>
  <c r="AK2379" i="7"/>
  <c r="AJ2379" i="7"/>
  <c r="AI2379" i="7"/>
  <c r="AH2379" i="7"/>
  <c r="AG2379" i="7"/>
  <c r="T2379" i="7"/>
  <c r="L2379" i="7"/>
  <c r="N2379" i="7" s="1"/>
  <c r="I2379" i="7"/>
  <c r="J2379" i="7" s="1"/>
  <c r="AR2378" i="7"/>
  <c r="AQ2378" i="7"/>
  <c r="AP2378" i="7"/>
  <c r="AO2378" i="7"/>
  <c r="AN2378" i="7"/>
  <c r="AM2378" i="7"/>
  <c r="AL2378" i="7"/>
  <c r="AK2378" i="7"/>
  <c r="AJ2378" i="7"/>
  <c r="AI2378" i="7"/>
  <c r="AH2378" i="7"/>
  <c r="AG2378" i="7"/>
  <c r="T2378" i="7"/>
  <c r="L2378" i="7"/>
  <c r="N2378" i="7" s="1"/>
  <c r="I2378" i="7"/>
  <c r="J2378" i="7" s="1"/>
  <c r="AR2377" i="7"/>
  <c r="AQ2377" i="7"/>
  <c r="AP2377" i="7"/>
  <c r="AO2377" i="7"/>
  <c r="AN2377" i="7"/>
  <c r="AM2377" i="7"/>
  <c r="AL2377" i="7"/>
  <c r="AK2377" i="7"/>
  <c r="AJ2377" i="7"/>
  <c r="AI2377" i="7"/>
  <c r="AH2377" i="7"/>
  <c r="AG2377" i="7"/>
  <c r="T2377" i="7"/>
  <c r="L2377" i="7"/>
  <c r="N2377" i="7" s="1"/>
  <c r="I2377" i="7"/>
  <c r="J2377" i="7" s="1"/>
  <c r="AR2376" i="7"/>
  <c r="AQ2376" i="7"/>
  <c r="AP2376" i="7"/>
  <c r="AO2376" i="7"/>
  <c r="AN2376" i="7"/>
  <c r="AM2376" i="7"/>
  <c r="AL2376" i="7"/>
  <c r="AK2376" i="7"/>
  <c r="AJ2376" i="7"/>
  <c r="AI2376" i="7"/>
  <c r="AH2376" i="7"/>
  <c r="AG2376" i="7"/>
  <c r="T2376" i="7"/>
  <c r="L2376" i="7"/>
  <c r="N2376" i="7" s="1"/>
  <c r="I2376" i="7"/>
  <c r="J2376" i="7" s="1"/>
  <c r="AR2375" i="7"/>
  <c r="AQ2375" i="7"/>
  <c r="AP2375" i="7"/>
  <c r="AO2375" i="7"/>
  <c r="AN2375" i="7"/>
  <c r="AM2375" i="7"/>
  <c r="AL2375" i="7"/>
  <c r="AK2375" i="7"/>
  <c r="AJ2375" i="7"/>
  <c r="AI2375" i="7"/>
  <c r="AH2375" i="7"/>
  <c r="AG2375" i="7"/>
  <c r="T2375" i="7"/>
  <c r="L2375" i="7"/>
  <c r="M2375" i="7" s="1"/>
  <c r="I2375" i="7"/>
  <c r="J2375" i="7" s="1"/>
  <c r="AR2374" i="7"/>
  <c r="AQ2374" i="7"/>
  <c r="AP2374" i="7"/>
  <c r="AO2374" i="7"/>
  <c r="AN2374" i="7"/>
  <c r="AM2374" i="7"/>
  <c r="AL2374" i="7"/>
  <c r="AK2374" i="7"/>
  <c r="AJ2374" i="7"/>
  <c r="AI2374" i="7"/>
  <c r="AH2374" i="7"/>
  <c r="AG2374" i="7"/>
  <c r="T2374" i="7"/>
  <c r="L2374" i="7"/>
  <c r="N2374" i="7" s="1"/>
  <c r="I2374" i="7"/>
  <c r="J2374" i="7" s="1"/>
  <c r="AR2373" i="7"/>
  <c r="AQ2373" i="7"/>
  <c r="AP2373" i="7"/>
  <c r="AO2373" i="7"/>
  <c r="AN2373" i="7"/>
  <c r="AM2373" i="7"/>
  <c r="AL2373" i="7"/>
  <c r="AK2373" i="7"/>
  <c r="AJ2373" i="7"/>
  <c r="AI2373" i="7"/>
  <c r="AH2373" i="7"/>
  <c r="AG2373" i="7"/>
  <c r="T2373" i="7"/>
  <c r="L2373" i="7"/>
  <c r="N2373" i="7" s="1"/>
  <c r="I2373" i="7"/>
  <c r="J2373" i="7" s="1"/>
  <c r="AR2372" i="7"/>
  <c r="AQ2372" i="7"/>
  <c r="AP2372" i="7"/>
  <c r="AO2372" i="7"/>
  <c r="AN2372" i="7"/>
  <c r="AM2372" i="7"/>
  <c r="AL2372" i="7"/>
  <c r="AK2372" i="7"/>
  <c r="AJ2372" i="7"/>
  <c r="AI2372" i="7"/>
  <c r="AH2372" i="7"/>
  <c r="AG2372" i="7"/>
  <c r="T2372" i="7"/>
  <c r="L2372" i="7"/>
  <c r="N2372" i="7" s="1"/>
  <c r="I2372" i="7"/>
  <c r="J2372" i="7" s="1"/>
  <c r="AR2371" i="7"/>
  <c r="AQ2371" i="7"/>
  <c r="AP2371" i="7"/>
  <c r="AO2371" i="7"/>
  <c r="AN2371" i="7"/>
  <c r="AM2371" i="7"/>
  <c r="AL2371" i="7"/>
  <c r="AK2371" i="7"/>
  <c r="AJ2371" i="7"/>
  <c r="AI2371" i="7"/>
  <c r="AH2371" i="7"/>
  <c r="AG2371" i="7"/>
  <c r="T2371" i="7"/>
  <c r="L2371" i="7"/>
  <c r="N2371" i="7" s="1"/>
  <c r="I2371" i="7"/>
  <c r="J2371" i="7" s="1"/>
  <c r="AR2370" i="7"/>
  <c r="AQ2370" i="7"/>
  <c r="AP2370" i="7"/>
  <c r="AO2370" i="7"/>
  <c r="AN2370" i="7"/>
  <c r="AM2370" i="7"/>
  <c r="AL2370" i="7"/>
  <c r="AK2370" i="7"/>
  <c r="AJ2370" i="7"/>
  <c r="AI2370" i="7"/>
  <c r="AH2370" i="7"/>
  <c r="AG2370" i="7"/>
  <c r="T2370" i="7"/>
  <c r="L2370" i="7"/>
  <c r="N2370" i="7" s="1"/>
  <c r="I2370" i="7"/>
  <c r="J2370" i="7" s="1"/>
  <c r="AR2369" i="7"/>
  <c r="AQ2369" i="7"/>
  <c r="AP2369" i="7"/>
  <c r="AO2369" i="7"/>
  <c r="AN2369" i="7"/>
  <c r="AM2369" i="7"/>
  <c r="AL2369" i="7"/>
  <c r="AK2369" i="7"/>
  <c r="AJ2369" i="7"/>
  <c r="AI2369" i="7"/>
  <c r="AH2369" i="7"/>
  <c r="AG2369" i="7"/>
  <c r="T2369" i="7"/>
  <c r="L2369" i="7"/>
  <c r="N2369" i="7" s="1"/>
  <c r="I2369" i="7"/>
  <c r="J2369" i="7" s="1"/>
  <c r="AR2368" i="7"/>
  <c r="AQ2368" i="7"/>
  <c r="AP2368" i="7"/>
  <c r="AO2368" i="7"/>
  <c r="AN2368" i="7"/>
  <c r="AM2368" i="7"/>
  <c r="AL2368" i="7"/>
  <c r="AK2368" i="7"/>
  <c r="AJ2368" i="7"/>
  <c r="AI2368" i="7"/>
  <c r="AH2368" i="7"/>
  <c r="AG2368" i="7"/>
  <c r="T2368" i="7"/>
  <c r="L2368" i="7"/>
  <c r="N2368" i="7" s="1"/>
  <c r="I2368" i="7"/>
  <c r="J2368" i="7" s="1"/>
  <c r="AR2367" i="7"/>
  <c r="AQ2367" i="7"/>
  <c r="AP2367" i="7"/>
  <c r="AO2367" i="7"/>
  <c r="AN2367" i="7"/>
  <c r="AM2367" i="7"/>
  <c r="AL2367" i="7"/>
  <c r="AK2367" i="7"/>
  <c r="AJ2367" i="7"/>
  <c r="AI2367" i="7"/>
  <c r="AH2367" i="7"/>
  <c r="AG2367" i="7"/>
  <c r="T2367" i="7"/>
  <c r="L2367" i="7"/>
  <c r="I2367" i="7"/>
  <c r="J2367" i="7" s="1"/>
  <c r="AR2366" i="7"/>
  <c r="AQ2366" i="7"/>
  <c r="AP2366" i="7"/>
  <c r="AO2366" i="7"/>
  <c r="AN2366" i="7"/>
  <c r="AM2366" i="7"/>
  <c r="AL2366" i="7"/>
  <c r="AK2366" i="7"/>
  <c r="AJ2366" i="7"/>
  <c r="AI2366" i="7"/>
  <c r="AH2366" i="7"/>
  <c r="AG2366" i="7"/>
  <c r="T2366" i="7"/>
  <c r="L2366" i="7"/>
  <c r="N2366" i="7" s="1"/>
  <c r="I2366" i="7"/>
  <c r="J2366" i="7" s="1"/>
  <c r="AR2365" i="7"/>
  <c r="AQ2365" i="7"/>
  <c r="AP2365" i="7"/>
  <c r="AO2365" i="7"/>
  <c r="AN2365" i="7"/>
  <c r="AM2365" i="7"/>
  <c r="AL2365" i="7"/>
  <c r="AK2365" i="7"/>
  <c r="AJ2365" i="7"/>
  <c r="AI2365" i="7"/>
  <c r="AH2365" i="7"/>
  <c r="AG2365" i="7"/>
  <c r="T2365" i="7"/>
  <c r="L2365" i="7"/>
  <c r="N2365" i="7" s="1"/>
  <c r="I2365" i="7"/>
  <c r="J2365" i="7" s="1"/>
  <c r="AR2364" i="7"/>
  <c r="AQ2364" i="7"/>
  <c r="AP2364" i="7"/>
  <c r="AO2364" i="7"/>
  <c r="AN2364" i="7"/>
  <c r="AM2364" i="7"/>
  <c r="AL2364" i="7"/>
  <c r="AK2364" i="7"/>
  <c r="AJ2364" i="7"/>
  <c r="AI2364" i="7"/>
  <c r="AH2364" i="7"/>
  <c r="AG2364" i="7"/>
  <c r="T2364" i="7"/>
  <c r="L2364" i="7"/>
  <c r="M2364" i="7" s="1"/>
  <c r="I2364" i="7"/>
  <c r="J2364" i="7" s="1"/>
  <c r="AR2363" i="7"/>
  <c r="AQ2363" i="7"/>
  <c r="AP2363" i="7"/>
  <c r="AO2363" i="7"/>
  <c r="AN2363" i="7"/>
  <c r="AM2363" i="7"/>
  <c r="AL2363" i="7"/>
  <c r="AK2363" i="7"/>
  <c r="AJ2363" i="7"/>
  <c r="AI2363" i="7"/>
  <c r="AH2363" i="7"/>
  <c r="AG2363" i="7"/>
  <c r="T2363" i="7"/>
  <c r="L2363" i="7"/>
  <c r="N2363" i="7" s="1"/>
  <c r="I2363" i="7"/>
  <c r="J2363" i="7" s="1"/>
  <c r="AR2362" i="7"/>
  <c r="AQ2362" i="7"/>
  <c r="AP2362" i="7"/>
  <c r="AO2362" i="7"/>
  <c r="AN2362" i="7"/>
  <c r="AM2362" i="7"/>
  <c r="AL2362" i="7"/>
  <c r="AK2362" i="7"/>
  <c r="AJ2362" i="7"/>
  <c r="AI2362" i="7"/>
  <c r="AH2362" i="7"/>
  <c r="AG2362" i="7"/>
  <c r="T2362" i="7"/>
  <c r="L2362" i="7"/>
  <c r="N2362" i="7" s="1"/>
  <c r="I2362" i="7"/>
  <c r="J2362" i="7" s="1"/>
  <c r="AR2361" i="7"/>
  <c r="AQ2361" i="7"/>
  <c r="AP2361" i="7"/>
  <c r="AO2361" i="7"/>
  <c r="AN2361" i="7"/>
  <c r="AM2361" i="7"/>
  <c r="AL2361" i="7"/>
  <c r="AK2361" i="7"/>
  <c r="AJ2361" i="7"/>
  <c r="AI2361" i="7"/>
  <c r="AH2361" i="7"/>
  <c r="AG2361" i="7"/>
  <c r="T2361" i="7"/>
  <c r="L2361" i="7"/>
  <c r="M2361" i="7" s="1"/>
  <c r="I2361" i="7"/>
  <c r="J2361" i="7" s="1"/>
  <c r="AR2360" i="7"/>
  <c r="AQ2360" i="7"/>
  <c r="AP2360" i="7"/>
  <c r="AO2360" i="7"/>
  <c r="AN2360" i="7"/>
  <c r="AM2360" i="7"/>
  <c r="AL2360" i="7"/>
  <c r="AK2360" i="7"/>
  <c r="AJ2360" i="7"/>
  <c r="AI2360" i="7"/>
  <c r="AH2360" i="7"/>
  <c r="AG2360" i="7"/>
  <c r="T2360" i="7"/>
  <c r="L2360" i="7"/>
  <c r="M2360" i="7" s="1"/>
  <c r="I2360" i="7"/>
  <c r="J2360" i="7" s="1"/>
  <c r="AR2359" i="7"/>
  <c r="AQ2359" i="7"/>
  <c r="AP2359" i="7"/>
  <c r="AO2359" i="7"/>
  <c r="AN2359" i="7"/>
  <c r="AM2359" i="7"/>
  <c r="AL2359" i="7"/>
  <c r="AK2359" i="7"/>
  <c r="AJ2359" i="7"/>
  <c r="AI2359" i="7"/>
  <c r="AH2359" i="7"/>
  <c r="AG2359" i="7"/>
  <c r="T2359" i="7"/>
  <c r="L2359" i="7"/>
  <c r="M2359" i="7" s="1"/>
  <c r="I2359" i="7"/>
  <c r="J2359" i="7" s="1"/>
  <c r="AR2358" i="7"/>
  <c r="AQ2358" i="7"/>
  <c r="AP2358" i="7"/>
  <c r="AO2358" i="7"/>
  <c r="AN2358" i="7"/>
  <c r="AM2358" i="7"/>
  <c r="AL2358" i="7"/>
  <c r="AK2358" i="7"/>
  <c r="AJ2358" i="7"/>
  <c r="AI2358" i="7"/>
  <c r="AH2358" i="7"/>
  <c r="AG2358" i="7"/>
  <c r="T2358" i="7"/>
  <c r="L2358" i="7"/>
  <c r="M2358" i="7" s="1"/>
  <c r="I2358" i="7"/>
  <c r="J2358" i="7" s="1"/>
  <c r="AR2357" i="7"/>
  <c r="AQ2357" i="7"/>
  <c r="AP2357" i="7"/>
  <c r="AO2357" i="7"/>
  <c r="AN2357" i="7"/>
  <c r="AM2357" i="7"/>
  <c r="AL2357" i="7"/>
  <c r="AK2357" i="7"/>
  <c r="AJ2357" i="7"/>
  <c r="AI2357" i="7"/>
  <c r="AH2357" i="7"/>
  <c r="AG2357" i="7"/>
  <c r="T2357" i="7"/>
  <c r="L2357" i="7"/>
  <c r="N2357" i="7" s="1"/>
  <c r="I2357" i="7"/>
  <c r="J2357" i="7" s="1"/>
  <c r="AR2356" i="7"/>
  <c r="AQ2356" i="7"/>
  <c r="AP2356" i="7"/>
  <c r="AO2356" i="7"/>
  <c r="AN2356" i="7"/>
  <c r="AM2356" i="7"/>
  <c r="AL2356" i="7"/>
  <c r="AK2356" i="7"/>
  <c r="AJ2356" i="7"/>
  <c r="AI2356" i="7"/>
  <c r="AH2356" i="7"/>
  <c r="AG2356" i="7"/>
  <c r="T2356" i="7"/>
  <c r="L2356" i="7"/>
  <c r="I2356" i="7"/>
  <c r="J2356" i="7" s="1"/>
  <c r="AR2355" i="7"/>
  <c r="AQ2355" i="7"/>
  <c r="AP2355" i="7"/>
  <c r="AO2355" i="7"/>
  <c r="AN2355" i="7"/>
  <c r="AM2355" i="7"/>
  <c r="AL2355" i="7"/>
  <c r="AK2355" i="7"/>
  <c r="AJ2355" i="7"/>
  <c r="AI2355" i="7"/>
  <c r="AH2355" i="7"/>
  <c r="AG2355" i="7"/>
  <c r="T2355" i="7"/>
  <c r="L2355" i="7"/>
  <c r="N2355" i="7" s="1"/>
  <c r="I2355" i="7"/>
  <c r="J2355" i="7" s="1"/>
  <c r="AR2354" i="7"/>
  <c r="AQ2354" i="7"/>
  <c r="AP2354" i="7"/>
  <c r="AO2354" i="7"/>
  <c r="AN2354" i="7"/>
  <c r="AM2354" i="7"/>
  <c r="AL2354" i="7"/>
  <c r="AK2354" i="7"/>
  <c r="AJ2354" i="7"/>
  <c r="AI2354" i="7"/>
  <c r="AH2354" i="7"/>
  <c r="AG2354" i="7"/>
  <c r="T2354" i="7"/>
  <c r="L2354" i="7"/>
  <c r="I2354" i="7"/>
  <c r="J2354" i="7" s="1"/>
  <c r="AR2353" i="7"/>
  <c r="AQ2353" i="7"/>
  <c r="AP2353" i="7"/>
  <c r="AO2353" i="7"/>
  <c r="AN2353" i="7"/>
  <c r="AM2353" i="7"/>
  <c r="AL2353" i="7"/>
  <c r="AK2353" i="7"/>
  <c r="AJ2353" i="7"/>
  <c r="AI2353" i="7"/>
  <c r="AH2353" i="7"/>
  <c r="AG2353" i="7"/>
  <c r="T2353" i="7"/>
  <c r="L2353" i="7"/>
  <c r="M2353" i="7" s="1"/>
  <c r="I2353" i="7"/>
  <c r="J2353" i="7" s="1"/>
  <c r="AR2352" i="7"/>
  <c r="AQ2352" i="7"/>
  <c r="AP2352" i="7"/>
  <c r="AO2352" i="7"/>
  <c r="AN2352" i="7"/>
  <c r="AM2352" i="7"/>
  <c r="AL2352" i="7"/>
  <c r="AK2352" i="7"/>
  <c r="AJ2352" i="7"/>
  <c r="AI2352" i="7"/>
  <c r="AH2352" i="7"/>
  <c r="AG2352" i="7"/>
  <c r="T2352" i="7"/>
  <c r="L2352" i="7"/>
  <c r="N2352" i="7" s="1"/>
  <c r="I2352" i="7"/>
  <c r="J2352" i="7" s="1"/>
  <c r="AR2351" i="7"/>
  <c r="AQ2351" i="7"/>
  <c r="AP2351" i="7"/>
  <c r="AO2351" i="7"/>
  <c r="AN2351" i="7"/>
  <c r="AM2351" i="7"/>
  <c r="AL2351" i="7"/>
  <c r="AK2351" i="7"/>
  <c r="AJ2351" i="7"/>
  <c r="AI2351" i="7"/>
  <c r="AH2351" i="7"/>
  <c r="AG2351" i="7"/>
  <c r="T2351" i="7"/>
  <c r="L2351" i="7"/>
  <c r="N2351" i="7" s="1"/>
  <c r="I2351" i="7"/>
  <c r="J2351" i="7" s="1"/>
  <c r="AR2350" i="7"/>
  <c r="AQ2350" i="7"/>
  <c r="AP2350" i="7"/>
  <c r="AO2350" i="7"/>
  <c r="AN2350" i="7"/>
  <c r="AM2350" i="7"/>
  <c r="AL2350" i="7"/>
  <c r="AK2350" i="7"/>
  <c r="AJ2350" i="7"/>
  <c r="AI2350" i="7"/>
  <c r="AH2350" i="7"/>
  <c r="AG2350" i="7"/>
  <c r="T2350" i="7"/>
  <c r="L2350" i="7"/>
  <c r="I2350" i="7"/>
  <c r="J2350" i="7" s="1"/>
  <c r="AR2349" i="7"/>
  <c r="AQ2349" i="7"/>
  <c r="AP2349" i="7"/>
  <c r="AO2349" i="7"/>
  <c r="AN2349" i="7"/>
  <c r="AM2349" i="7"/>
  <c r="AL2349" i="7"/>
  <c r="AK2349" i="7"/>
  <c r="AJ2349" i="7"/>
  <c r="AI2349" i="7"/>
  <c r="AH2349" i="7"/>
  <c r="AG2349" i="7"/>
  <c r="T2349" i="7"/>
  <c r="L2349" i="7"/>
  <c r="N2349" i="7" s="1"/>
  <c r="I2349" i="7"/>
  <c r="J2349" i="7" s="1"/>
  <c r="AR2348" i="7"/>
  <c r="AQ2348" i="7"/>
  <c r="AP2348" i="7"/>
  <c r="AO2348" i="7"/>
  <c r="AN2348" i="7"/>
  <c r="AM2348" i="7"/>
  <c r="AL2348" i="7"/>
  <c r="AK2348" i="7"/>
  <c r="AJ2348" i="7"/>
  <c r="AI2348" i="7"/>
  <c r="AH2348" i="7"/>
  <c r="AG2348" i="7"/>
  <c r="T2348" i="7"/>
  <c r="L2348" i="7"/>
  <c r="I2348" i="7"/>
  <c r="J2348" i="7" s="1"/>
  <c r="AR2347" i="7"/>
  <c r="AQ2347" i="7"/>
  <c r="AP2347" i="7"/>
  <c r="AO2347" i="7"/>
  <c r="AN2347" i="7"/>
  <c r="AM2347" i="7"/>
  <c r="AL2347" i="7"/>
  <c r="AK2347" i="7"/>
  <c r="AJ2347" i="7"/>
  <c r="AI2347" i="7"/>
  <c r="AH2347" i="7"/>
  <c r="AG2347" i="7"/>
  <c r="T2347" i="7"/>
  <c r="L2347" i="7"/>
  <c r="M2347" i="7" s="1"/>
  <c r="I2347" i="7"/>
  <c r="J2347" i="7" s="1"/>
  <c r="AR2346" i="7"/>
  <c r="AQ2346" i="7"/>
  <c r="AP2346" i="7"/>
  <c r="AO2346" i="7"/>
  <c r="AN2346" i="7"/>
  <c r="AM2346" i="7"/>
  <c r="AL2346" i="7"/>
  <c r="AK2346" i="7"/>
  <c r="AJ2346" i="7"/>
  <c r="AI2346" i="7"/>
  <c r="AH2346" i="7"/>
  <c r="AG2346" i="7"/>
  <c r="T2346" i="7"/>
  <c r="L2346" i="7"/>
  <c r="N2346" i="7" s="1"/>
  <c r="I2346" i="7"/>
  <c r="J2346" i="7" s="1"/>
  <c r="AR2345" i="7"/>
  <c r="AQ2345" i="7"/>
  <c r="AP2345" i="7"/>
  <c r="AO2345" i="7"/>
  <c r="AN2345" i="7"/>
  <c r="AM2345" i="7"/>
  <c r="AL2345" i="7"/>
  <c r="AK2345" i="7"/>
  <c r="AJ2345" i="7"/>
  <c r="AI2345" i="7"/>
  <c r="AH2345" i="7"/>
  <c r="AG2345" i="7"/>
  <c r="T2345" i="7"/>
  <c r="L2345" i="7"/>
  <c r="M2345" i="7" s="1"/>
  <c r="I2345" i="7"/>
  <c r="J2345" i="7" s="1"/>
  <c r="AR2344" i="7"/>
  <c r="AQ2344" i="7"/>
  <c r="AP2344" i="7"/>
  <c r="AO2344" i="7"/>
  <c r="AN2344" i="7"/>
  <c r="AM2344" i="7"/>
  <c r="AL2344" i="7"/>
  <c r="AK2344" i="7"/>
  <c r="AJ2344" i="7"/>
  <c r="AI2344" i="7"/>
  <c r="AH2344" i="7"/>
  <c r="AG2344" i="7"/>
  <c r="T2344" i="7"/>
  <c r="L2344" i="7"/>
  <c r="N2344" i="7" s="1"/>
  <c r="I2344" i="7"/>
  <c r="J2344" i="7" s="1"/>
  <c r="AR2343" i="7"/>
  <c r="AQ2343" i="7"/>
  <c r="AP2343" i="7"/>
  <c r="AO2343" i="7"/>
  <c r="AN2343" i="7"/>
  <c r="AM2343" i="7"/>
  <c r="AL2343" i="7"/>
  <c r="AK2343" i="7"/>
  <c r="AJ2343" i="7"/>
  <c r="AI2343" i="7"/>
  <c r="AH2343" i="7"/>
  <c r="AG2343" i="7"/>
  <c r="T2343" i="7"/>
  <c r="L2343" i="7"/>
  <c r="M2343" i="7" s="1"/>
  <c r="I2343" i="7"/>
  <c r="J2343" i="7" s="1"/>
  <c r="AR2342" i="7"/>
  <c r="AQ2342" i="7"/>
  <c r="AP2342" i="7"/>
  <c r="AO2342" i="7"/>
  <c r="AN2342" i="7"/>
  <c r="AM2342" i="7"/>
  <c r="AL2342" i="7"/>
  <c r="AK2342" i="7"/>
  <c r="AJ2342" i="7"/>
  <c r="AI2342" i="7"/>
  <c r="AH2342" i="7"/>
  <c r="AG2342" i="7"/>
  <c r="T2342" i="7"/>
  <c r="L2342" i="7"/>
  <c r="I2342" i="7"/>
  <c r="J2342" i="7" s="1"/>
  <c r="AR2341" i="7"/>
  <c r="AQ2341" i="7"/>
  <c r="AP2341" i="7"/>
  <c r="AO2341" i="7"/>
  <c r="AN2341" i="7"/>
  <c r="AM2341" i="7"/>
  <c r="AL2341" i="7"/>
  <c r="AK2341" i="7"/>
  <c r="AJ2341" i="7"/>
  <c r="AI2341" i="7"/>
  <c r="AH2341" i="7"/>
  <c r="AG2341" i="7"/>
  <c r="T2341" i="7"/>
  <c r="L2341" i="7"/>
  <c r="N2341" i="7" s="1"/>
  <c r="I2341" i="7"/>
  <c r="J2341" i="7" s="1"/>
  <c r="AR2340" i="7"/>
  <c r="AQ2340" i="7"/>
  <c r="AP2340" i="7"/>
  <c r="AO2340" i="7"/>
  <c r="AN2340" i="7"/>
  <c r="AM2340" i="7"/>
  <c r="AL2340" i="7"/>
  <c r="AK2340" i="7"/>
  <c r="AJ2340" i="7"/>
  <c r="AI2340" i="7"/>
  <c r="AH2340" i="7"/>
  <c r="AG2340" i="7"/>
  <c r="T2340" i="7"/>
  <c r="L2340" i="7"/>
  <c r="M2340" i="7" s="1"/>
  <c r="I2340" i="7"/>
  <c r="J2340" i="7" s="1"/>
  <c r="AR2339" i="7"/>
  <c r="AQ2339" i="7"/>
  <c r="AP2339" i="7"/>
  <c r="AO2339" i="7"/>
  <c r="AN2339" i="7"/>
  <c r="AM2339" i="7"/>
  <c r="AL2339" i="7"/>
  <c r="AK2339" i="7"/>
  <c r="AJ2339" i="7"/>
  <c r="AI2339" i="7"/>
  <c r="AH2339" i="7"/>
  <c r="AG2339" i="7"/>
  <c r="T2339" i="7"/>
  <c r="L2339" i="7"/>
  <c r="M2339" i="7" s="1"/>
  <c r="I2339" i="7"/>
  <c r="J2339" i="7" s="1"/>
  <c r="AR2338" i="7"/>
  <c r="AQ2338" i="7"/>
  <c r="AP2338" i="7"/>
  <c r="AO2338" i="7"/>
  <c r="AN2338" i="7"/>
  <c r="AM2338" i="7"/>
  <c r="AL2338" i="7"/>
  <c r="AK2338" i="7"/>
  <c r="AJ2338" i="7"/>
  <c r="AI2338" i="7"/>
  <c r="AH2338" i="7"/>
  <c r="AG2338" i="7"/>
  <c r="T2338" i="7"/>
  <c r="L2338" i="7"/>
  <c r="I2338" i="7"/>
  <c r="J2338" i="7" s="1"/>
  <c r="AR2337" i="7"/>
  <c r="AQ2337" i="7"/>
  <c r="AP2337" i="7"/>
  <c r="AO2337" i="7"/>
  <c r="AN2337" i="7"/>
  <c r="AM2337" i="7"/>
  <c r="AL2337" i="7"/>
  <c r="AK2337" i="7"/>
  <c r="AJ2337" i="7"/>
  <c r="AI2337" i="7"/>
  <c r="AH2337" i="7"/>
  <c r="AG2337" i="7"/>
  <c r="T2337" i="7"/>
  <c r="L2337" i="7"/>
  <c r="M2337" i="7" s="1"/>
  <c r="I2337" i="7"/>
  <c r="J2337" i="7" s="1"/>
  <c r="AR2336" i="7"/>
  <c r="AQ2336" i="7"/>
  <c r="AP2336" i="7"/>
  <c r="AO2336" i="7"/>
  <c r="AN2336" i="7"/>
  <c r="AM2336" i="7"/>
  <c r="AL2336" i="7"/>
  <c r="AK2336" i="7"/>
  <c r="AJ2336" i="7"/>
  <c r="AI2336" i="7"/>
  <c r="AH2336" i="7"/>
  <c r="AG2336" i="7"/>
  <c r="T2336" i="7"/>
  <c r="L2336" i="7"/>
  <c r="N2336" i="7" s="1"/>
  <c r="I2336" i="7"/>
  <c r="J2336" i="7" s="1"/>
  <c r="AR2335" i="7"/>
  <c r="AQ2335" i="7"/>
  <c r="AP2335" i="7"/>
  <c r="AO2335" i="7"/>
  <c r="AN2335" i="7"/>
  <c r="AM2335" i="7"/>
  <c r="AL2335" i="7"/>
  <c r="AK2335" i="7"/>
  <c r="AJ2335" i="7"/>
  <c r="AI2335" i="7"/>
  <c r="AH2335" i="7"/>
  <c r="AG2335" i="7"/>
  <c r="T2335" i="7"/>
  <c r="L2335" i="7"/>
  <c r="I2335" i="7"/>
  <c r="J2335" i="7" s="1"/>
  <c r="AR2334" i="7"/>
  <c r="AQ2334" i="7"/>
  <c r="AP2334" i="7"/>
  <c r="AO2334" i="7"/>
  <c r="AN2334" i="7"/>
  <c r="AM2334" i="7"/>
  <c r="AL2334" i="7"/>
  <c r="AK2334" i="7"/>
  <c r="AJ2334" i="7"/>
  <c r="AI2334" i="7"/>
  <c r="AH2334" i="7"/>
  <c r="AG2334" i="7"/>
  <c r="T2334" i="7"/>
  <c r="L2334" i="7"/>
  <c r="N2334" i="7" s="1"/>
  <c r="I2334" i="7"/>
  <c r="J2334" i="7" s="1"/>
  <c r="AR2333" i="7"/>
  <c r="AQ2333" i="7"/>
  <c r="AP2333" i="7"/>
  <c r="AO2333" i="7"/>
  <c r="AN2333" i="7"/>
  <c r="AM2333" i="7"/>
  <c r="AL2333" i="7"/>
  <c r="AK2333" i="7"/>
  <c r="AJ2333" i="7"/>
  <c r="AI2333" i="7"/>
  <c r="AH2333" i="7"/>
  <c r="AG2333" i="7"/>
  <c r="T2333" i="7"/>
  <c r="L2333" i="7"/>
  <c r="N2333" i="7" s="1"/>
  <c r="I2333" i="7"/>
  <c r="J2333" i="7" s="1"/>
  <c r="AR2332" i="7"/>
  <c r="AQ2332" i="7"/>
  <c r="AP2332" i="7"/>
  <c r="AO2332" i="7"/>
  <c r="AN2332" i="7"/>
  <c r="AM2332" i="7"/>
  <c r="AL2332" i="7"/>
  <c r="AK2332" i="7"/>
  <c r="AJ2332" i="7"/>
  <c r="AI2332" i="7"/>
  <c r="AH2332" i="7"/>
  <c r="AG2332" i="7"/>
  <c r="T2332" i="7"/>
  <c r="L2332" i="7"/>
  <c r="M2332" i="7" s="1"/>
  <c r="I2332" i="7"/>
  <c r="J2332" i="7" s="1"/>
  <c r="AR2331" i="7"/>
  <c r="AQ2331" i="7"/>
  <c r="AP2331" i="7"/>
  <c r="AO2331" i="7"/>
  <c r="AN2331" i="7"/>
  <c r="AM2331" i="7"/>
  <c r="AL2331" i="7"/>
  <c r="AK2331" i="7"/>
  <c r="AJ2331" i="7"/>
  <c r="AI2331" i="7"/>
  <c r="AH2331" i="7"/>
  <c r="AG2331" i="7"/>
  <c r="T2331" i="7"/>
  <c r="L2331" i="7"/>
  <c r="N2331" i="7" s="1"/>
  <c r="I2331" i="7"/>
  <c r="J2331" i="7" s="1"/>
  <c r="AR2330" i="7"/>
  <c r="AQ2330" i="7"/>
  <c r="AP2330" i="7"/>
  <c r="AO2330" i="7"/>
  <c r="AN2330" i="7"/>
  <c r="AM2330" i="7"/>
  <c r="AL2330" i="7"/>
  <c r="AK2330" i="7"/>
  <c r="AJ2330" i="7"/>
  <c r="AI2330" i="7"/>
  <c r="AH2330" i="7"/>
  <c r="AG2330" i="7"/>
  <c r="T2330" i="7"/>
  <c r="L2330" i="7"/>
  <c r="N2330" i="7" s="1"/>
  <c r="I2330" i="7"/>
  <c r="J2330" i="7" s="1"/>
  <c r="AR2329" i="7"/>
  <c r="AQ2329" i="7"/>
  <c r="AP2329" i="7"/>
  <c r="AO2329" i="7"/>
  <c r="AN2329" i="7"/>
  <c r="AM2329" i="7"/>
  <c r="AL2329" i="7"/>
  <c r="AK2329" i="7"/>
  <c r="AJ2329" i="7"/>
  <c r="AI2329" i="7"/>
  <c r="AH2329" i="7"/>
  <c r="AG2329" i="7"/>
  <c r="T2329" i="7"/>
  <c r="L2329" i="7"/>
  <c r="N2329" i="7" s="1"/>
  <c r="I2329" i="7"/>
  <c r="J2329" i="7" s="1"/>
  <c r="AR2328" i="7"/>
  <c r="AQ2328" i="7"/>
  <c r="AP2328" i="7"/>
  <c r="AO2328" i="7"/>
  <c r="AN2328" i="7"/>
  <c r="AM2328" i="7"/>
  <c r="AL2328" i="7"/>
  <c r="AK2328" i="7"/>
  <c r="AJ2328" i="7"/>
  <c r="AI2328" i="7"/>
  <c r="AH2328" i="7"/>
  <c r="AG2328" i="7"/>
  <c r="T2328" i="7"/>
  <c r="L2328" i="7"/>
  <c r="M2328" i="7" s="1"/>
  <c r="I2328" i="7"/>
  <c r="J2328" i="7" s="1"/>
  <c r="AR2327" i="7"/>
  <c r="AQ2327" i="7"/>
  <c r="AP2327" i="7"/>
  <c r="AO2327" i="7"/>
  <c r="AN2327" i="7"/>
  <c r="AM2327" i="7"/>
  <c r="AL2327" i="7"/>
  <c r="AK2327" i="7"/>
  <c r="AJ2327" i="7"/>
  <c r="AI2327" i="7"/>
  <c r="AH2327" i="7"/>
  <c r="AG2327" i="7"/>
  <c r="T2327" i="7"/>
  <c r="L2327" i="7"/>
  <c r="M2327" i="7" s="1"/>
  <c r="I2327" i="7"/>
  <c r="J2327" i="7" s="1"/>
  <c r="AR2326" i="7"/>
  <c r="AQ2326" i="7"/>
  <c r="AP2326" i="7"/>
  <c r="AO2326" i="7"/>
  <c r="AN2326" i="7"/>
  <c r="AM2326" i="7"/>
  <c r="AL2326" i="7"/>
  <c r="AK2326" i="7"/>
  <c r="AJ2326" i="7"/>
  <c r="AI2326" i="7"/>
  <c r="AH2326" i="7"/>
  <c r="AG2326" i="7"/>
  <c r="T2326" i="7"/>
  <c r="L2326" i="7"/>
  <c r="M2326" i="7" s="1"/>
  <c r="I2326" i="7"/>
  <c r="J2326" i="7" s="1"/>
  <c r="AR2325" i="7"/>
  <c r="AQ2325" i="7"/>
  <c r="AP2325" i="7"/>
  <c r="AO2325" i="7"/>
  <c r="AN2325" i="7"/>
  <c r="AM2325" i="7"/>
  <c r="AL2325" i="7"/>
  <c r="AK2325" i="7"/>
  <c r="AJ2325" i="7"/>
  <c r="AI2325" i="7"/>
  <c r="AH2325" i="7"/>
  <c r="AG2325" i="7"/>
  <c r="T2325" i="7"/>
  <c r="L2325" i="7"/>
  <c r="M2325" i="7" s="1"/>
  <c r="I2325" i="7"/>
  <c r="J2325" i="7" s="1"/>
  <c r="AR2324" i="7"/>
  <c r="AQ2324" i="7"/>
  <c r="AP2324" i="7"/>
  <c r="AO2324" i="7"/>
  <c r="AN2324" i="7"/>
  <c r="AM2324" i="7"/>
  <c r="AL2324" i="7"/>
  <c r="AK2324" i="7"/>
  <c r="AJ2324" i="7"/>
  <c r="AI2324" i="7"/>
  <c r="AH2324" i="7"/>
  <c r="AG2324" i="7"/>
  <c r="T2324" i="7"/>
  <c r="L2324" i="7"/>
  <c r="N2324" i="7" s="1"/>
  <c r="I2324" i="7"/>
  <c r="J2324" i="7" s="1"/>
  <c r="AR2323" i="7"/>
  <c r="AQ2323" i="7"/>
  <c r="AP2323" i="7"/>
  <c r="AO2323" i="7"/>
  <c r="AN2323" i="7"/>
  <c r="AM2323" i="7"/>
  <c r="AL2323" i="7"/>
  <c r="AK2323" i="7"/>
  <c r="AJ2323" i="7"/>
  <c r="AI2323" i="7"/>
  <c r="AH2323" i="7"/>
  <c r="AG2323" i="7"/>
  <c r="T2323" i="7"/>
  <c r="L2323" i="7"/>
  <c r="I2323" i="7"/>
  <c r="J2323" i="7" s="1"/>
  <c r="AR2322" i="7"/>
  <c r="AQ2322" i="7"/>
  <c r="AP2322" i="7"/>
  <c r="AO2322" i="7"/>
  <c r="AN2322" i="7"/>
  <c r="AM2322" i="7"/>
  <c r="AL2322" i="7"/>
  <c r="AK2322" i="7"/>
  <c r="AJ2322" i="7"/>
  <c r="AI2322" i="7"/>
  <c r="AH2322" i="7"/>
  <c r="AG2322" i="7"/>
  <c r="T2322" i="7"/>
  <c r="L2322" i="7"/>
  <c r="N2322" i="7" s="1"/>
  <c r="I2322" i="7"/>
  <c r="J2322" i="7" s="1"/>
  <c r="AR2321" i="7"/>
  <c r="AQ2321" i="7"/>
  <c r="AP2321" i="7"/>
  <c r="AO2321" i="7"/>
  <c r="AN2321" i="7"/>
  <c r="AM2321" i="7"/>
  <c r="AL2321" i="7"/>
  <c r="AK2321" i="7"/>
  <c r="AJ2321" i="7"/>
  <c r="AI2321" i="7"/>
  <c r="AH2321" i="7"/>
  <c r="AG2321" i="7"/>
  <c r="T2321" i="7"/>
  <c r="L2321" i="7"/>
  <c r="M2321" i="7" s="1"/>
  <c r="I2321" i="7"/>
  <c r="J2321" i="7" s="1"/>
  <c r="AR2320" i="7"/>
  <c r="AQ2320" i="7"/>
  <c r="AP2320" i="7"/>
  <c r="AO2320" i="7"/>
  <c r="AN2320" i="7"/>
  <c r="AM2320" i="7"/>
  <c r="AL2320" i="7"/>
  <c r="AK2320" i="7"/>
  <c r="AJ2320" i="7"/>
  <c r="AI2320" i="7"/>
  <c r="AH2320" i="7"/>
  <c r="AG2320" i="7"/>
  <c r="T2320" i="7"/>
  <c r="L2320" i="7"/>
  <c r="M2320" i="7" s="1"/>
  <c r="I2320" i="7"/>
  <c r="J2320" i="7" s="1"/>
  <c r="AR2319" i="7"/>
  <c r="AQ2319" i="7"/>
  <c r="AP2319" i="7"/>
  <c r="AO2319" i="7"/>
  <c r="AN2319" i="7"/>
  <c r="AM2319" i="7"/>
  <c r="AL2319" i="7"/>
  <c r="AK2319" i="7"/>
  <c r="AJ2319" i="7"/>
  <c r="AI2319" i="7"/>
  <c r="AH2319" i="7"/>
  <c r="AG2319" i="7"/>
  <c r="T2319" i="7"/>
  <c r="L2319" i="7"/>
  <c r="N2319" i="7" s="1"/>
  <c r="I2319" i="7"/>
  <c r="J2319" i="7" s="1"/>
  <c r="AR2318" i="7"/>
  <c r="AQ2318" i="7"/>
  <c r="AP2318" i="7"/>
  <c r="AO2318" i="7"/>
  <c r="AN2318" i="7"/>
  <c r="AM2318" i="7"/>
  <c r="AL2318" i="7"/>
  <c r="AK2318" i="7"/>
  <c r="AJ2318" i="7"/>
  <c r="AI2318" i="7"/>
  <c r="AH2318" i="7"/>
  <c r="AG2318" i="7"/>
  <c r="T2318" i="7"/>
  <c r="L2318" i="7"/>
  <c r="N2318" i="7" s="1"/>
  <c r="I2318" i="7"/>
  <c r="J2318" i="7" s="1"/>
  <c r="AR2317" i="7"/>
  <c r="AQ2317" i="7"/>
  <c r="AP2317" i="7"/>
  <c r="AO2317" i="7"/>
  <c r="AN2317" i="7"/>
  <c r="AM2317" i="7"/>
  <c r="AL2317" i="7"/>
  <c r="AK2317" i="7"/>
  <c r="AJ2317" i="7"/>
  <c r="AI2317" i="7"/>
  <c r="AH2317" i="7"/>
  <c r="AG2317" i="7"/>
  <c r="T2317" i="7"/>
  <c r="L2317" i="7"/>
  <c r="N2317" i="7" s="1"/>
  <c r="I2317" i="7"/>
  <c r="J2317" i="7" s="1"/>
  <c r="AR2316" i="7"/>
  <c r="AQ2316" i="7"/>
  <c r="AP2316" i="7"/>
  <c r="AO2316" i="7"/>
  <c r="AN2316" i="7"/>
  <c r="AM2316" i="7"/>
  <c r="AL2316" i="7"/>
  <c r="AK2316" i="7"/>
  <c r="AJ2316" i="7"/>
  <c r="AI2316" i="7"/>
  <c r="AH2316" i="7"/>
  <c r="AG2316" i="7"/>
  <c r="T2316" i="7"/>
  <c r="L2316" i="7"/>
  <c r="I2316" i="7"/>
  <c r="J2316" i="7" s="1"/>
  <c r="AR2315" i="7"/>
  <c r="AQ2315" i="7"/>
  <c r="AP2315" i="7"/>
  <c r="AO2315" i="7"/>
  <c r="AN2315" i="7"/>
  <c r="AM2315" i="7"/>
  <c r="AL2315" i="7"/>
  <c r="AK2315" i="7"/>
  <c r="AJ2315" i="7"/>
  <c r="AI2315" i="7"/>
  <c r="AH2315" i="7"/>
  <c r="AG2315" i="7"/>
  <c r="T2315" i="7"/>
  <c r="L2315" i="7"/>
  <c r="M2315" i="7" s="1"/>
  <c r="I2315" i="7"/>
  <c r="J2315" i="7" s="1"/>
  <c r="AR2314" i="7"/>
  <c r="AQ2314" i="7"/>
  <c r="AP2314" i="7"/>
  <c r="AO2314" i="7"/>
  <c r="AN2314" i="7"/>
  <c r="AM2314" i="7"/>
  <c r="AL2314" i="7"/>
  <c r="AK2314" i="7"/>
  <c r="AJ2314" i="7"/>
  <c r="AI2314" i="7"/>
  <c r="AH2314" i="7"/>
  <c r="AG2314" i="7"/>
  <c r="T2314" i="7"/>
  <c r="L2314" i="7"/>
  <c r="N2314" i="7" s="1"/>
  <c r="I2314" i="7"/>
  <c r="J2314" i="7" s="1"/>
  <c r="AR2313" i="7"/>
  <c r="AQ2313" i="7"/>
  <c r="AP2313" i="7"/>
  <c r="AO2313" i="7"/>
  <c r="AN2313" i="7"/>
  <c r="AM2313" i="7"/>
  <c r="AL2313" i="7"/>
  <c r="AK2313" i="7"/>
  <c r="AJ2313" i="7"/>
  <c r="AI2313" i="7"/>
  <c r="AH2313" i="7"/>
  <c r="AG2313" i="7"/>
  <c r="T2313" i="7"/>
  <c r="L2313" i="7"/>
  <c r="N2313" i="7" s="1"/>
  <c r="I2313" i="7"/>
  <c r="J2313" i="7" s="1"/>
  <c r="AR2312" i="7"/>
  <c r="AQ2312" i="7"/>
  <c r="AP2312" i="7"/>
  <c r="AO2312" i="7"/>
  <c r="AN2312" i="7"/>
  <c r="AM2312" i="7"/>
  <c r="AL2312" i="7"/>
  <c r="AK2312" i="7"/>
  <c r="AJ2312" i="7"/>
  <c r="AI2312" i="7"/>
  <c r="AH2312" i="7"/>
  <c r="AG2312" i="7"/>
  <c r="T2312" i="7"/>
  <c r="L2312" i="7"/>
  <c r="I2312" i="7"/>
  <c r="J2312" i="7" s="1"/>
  <c r="AR2311" i="7"/>
  <c r="AQ2311" i="7"/>
  <c r="AP2311" i="7"/>
  <c r="AO2311" i="7"/>
  <c r="AN2311" i="7"/>
  <c r="AM2311" i="7"/>
  <c r="AL2311" i="7"/>
  <c r="AK2311" i="7"/>
  <c r="AJ2311" i="7"/>
  <c r="AI2311" i="7"/>
  <c r="AH2311" i="7"/>
  <c r="AG2311" i="7"/>
  <c r="T2311" i="7"/>
  <c r="L2311" i="7"/>
  <c r="M2311" i="7" s="1"/>
  <c r="I2311" i="7"/>
  <c r="J2311" i="7" s="1"/>
  <c r="AR2310" i="7"/>
  <c r="AQ2310" i="7"/>
  <c r="AP2310" i="7"/>
  <c r="AO2310" i="7"/>
  <c r="AN2310" i="7"/>
  <c r="AM2310" i="7"/>
  <c r="AL2310" i="7"/>
  <c r="AK2310" i="7"/>
  <c r="AJ2310" i="7"/>
  <c r="AI2310" i="7"/>
  <c r="AH2310" i="7"/>
  <c r="AG2310" i="7"/>
  <c r="T2310" i="7"/>
  <c r="L2310" i="7"/>
  <c r="N2310" i="7" s="1"/>
  <c r="I2310" i="7"/>
  <c r="J2310" i="7" s="1"/>
  <c r="AR2309" i="7"/>
  <c r="AQ2309" i="7"/>
  <c r="AP2309" i="7"/>
  <c r="AO2309" i="7"/>
  <c r="AN2309" i="7"/>
  <c r="AM2309" i="7"/>
  <c r="AL2309" i="7"/>
  <c r="AK2309" i="7"/>
  <c r="AJ2309" i="7"/>
  <c r="AI2309" i="7"/>
  <c r="AH2309" i="7"/>
  <c r="AG2309" i="7"/>
  <c r="T2309" i="7"/>
  <c r="L2309" i="7"/>
  <c r="M2309" i="7" s="1"/>
  <c r="I2309" i="7"/>
  <c r="J2309" i="7" s="1"/>
  <c r="AR2308" i="7"/>
  <c r="AQ2308" i="7"/>
  <c r="AP2308" i="7"/>
  <c r="AO2308" i="7"/>
  <c r="AN2308" i="7"/>
  <c r="AM2308" i="7"/>
  <c r="AL2308" i="7"/>
  <c r="AK2308" i="7"/>
  <c r="AJ2308" i="7"/>
  <c r="AI2308" i="7"/>
  <c r="AH2308" i="7"/>
  <c r="AG2308" i="7"/>
  <c r="T2308" i="7"/>
  <c r="L2308" i="7"/>
  <c r="N2308" i="7" s="1"/>
  <c r="I2308" i="7"/>
  <c r="J2308" i="7" s="1"/>
  <c r="AR2307" i="7"/>
  <c r="AQ2307" i="7"/>
  <c r="AP2307" i="7"/>
  <c r="AO2307" i="7"/>
  <c r="AN2307" i="7"/>
  <c r="AM2307" i="7"/>
  <c r="AL2307" i="7"/>
  <c r="AK2307" i="7"/>
  <c r="AJ2307" i="7"/>
  <c r="AI2307" i="7"/>
  <c r="AH2307" i="7"/>
  <c r="AG2307" i="7"/>
  <c r="T2307" i="7"/>
  <c r="L2307" i="7"/>
  <c r="N2307" i="7" s="1"/>
  <c r="I2307" i="7"/>
  <c r="J2307" i="7" s="1"/>
  <c r="AR2306" i="7"/>
  <c r="AQ2306" i="7"/>
  <c r="AP2306" i="7"/>
  <c r="AO2306" i="7"/>
  <c r="AN2306" i="7"/>
  <c r="AM2306" i="7"/>
  <c r="AL2306" i="7"/>
  <c r="AK2306" i="7"/>
  <c r="AJ2306" i="7"/>
  <c r="AI2306" i="7"/>
  <c r="AH2306" i="7"/>
  <c r="AG2306" i="7"/>
  <c r="T2306" i="7"/>
  <c r="L2306" i="7"/>
  <c r="N2306" i="7" s="1"/>
  <c r="I2306" i="7"/>
  <c r="J2306" i="7" s="1"/>
  <c r="AR2305" i="7"/>
  <c r="AQ2305" i="7"/>
  <c r="AP2305" i="7"/>
  <c r="AO2305" i="7"/>
  <c r="AN2305" i="7"/>
  <c r="AM2305" i="7"/>
  <c r="AL2305" i="7"/>
  <c r="AK2305" i="7"/>
  <c r="AJ2305" i="7"/>
  <c r="AI2305" i="7"/>
  <c r="AH2305" i="7"/>
  <c r="AG2305" i="7"/>
  <c r="T2305" i="7"/>
  <c r="L2305" i="7"/>
  <c r="N2305" i="7" s="1"/>
  <c r="I2305" i="7"/>
  <c r="J2305" i="7" s="1"/>
  <c r="AR2304" i="7"/>
  <c r="AQ2304" i="7"/>
  <c r="AP2304" i="7"/>
  <c r="AO2304" i="7"/>
  <c r="AN2304" i="7"/>
  <c r="AM2304" i="7"/>
  <c r="AL2304" i="7"/>
  <c r="AK2304" i="7"/>
  <c r="AJ2304" i="7"/>
  <c r="AI2304" i="7"/>
  <c r="AH2304" i="7"/>
  <c r="AG2304" i="7"/>
  <c r="T2304" i="7"/>
  <c r="L2304" i="7"/>
  <c r="M2304" i="7" s="1"/>
  <c r="I2304" i="7"/>
  <c r="J2304" i="7" s="1"/>
  <c r="AR2303" i="7"/>
  <c r="AQ2303" i="7"/>
  <c r="AP2303" i="7"/>
  <c r="AO2303" i="7"/>
  <c r="AN2303" i="7"/>
  <c r="AM2303" i="7"/>
  <c r="AL2303" i="7"/>
  <c r="AK2303" i="7"/>
  <c r="AJ2303" i="7"/>
  <c r="AI2303" i="7"/>
  <c r="AH2303" i="7"/>
  <c r="AG2303" i="7"/>
  <c r="T2303" i="7"/>
  <c r="L2303" i="7"/>
  <c r="I2303" i="7"/>
  <c r="J2303" i="7" s="1"/>
  <c r="AR2302" i="7"/>
  <c r="AQ2302" i="7"/>
  <c r="AP2302" i="7"/>
  <c r="AO2302" i="7"/>
  <c r="AN2302" i="7"/>
  <c r="AM2302" i="7"/>
  <c r="AL2302" i="7"/>
  <c r="AK2302" i="7"/>
  <c r="AJ2302" i="7"/>
  <c r="AI2302" i="7"/>
  <c r="AH2302" i="7"/>
  <c r="AG2302" i="7"/>
  <c r="T2302" i="7"/>
  <c r="L2302" i="7"/>
  <c r="N2302" i="7" s="1"/>
  <c r="I2302" i="7"/>
  <c r="J2302" i="7" s="1"/>
  <c r="AR2301" i="7"/>
  <c r="AQ2301" i="7"/>
  <c r="AP2301" i="7"/>
  <c r="AO2301" i="7"/>
  <c r="AN2301" i="7"/>
  <c r="AM2301" i="7"/>
  <c r="AL2301" i="7"/>
  <c r="AK2301" i="7"/>
  <c r="AJ2301" i="7"/>
  <c r="AI2301" i="7"/>
  <c r="AH2301" i="7"/>
  <c r="AG2301" i="7"/>
  <c r="T2301" i="7"/>
  <c r="L2301" i="7"/>
  <c r="I2301" i="7"/>
  <c r="J2301" i="7" s="1"/>
  <c r="AR2300" i="7"/>
  <c r="AQ2300" i="7"/>
  <c r="AP2300" i="7"/>
  <c r="AO2300" i="7"/>
  <c r="AN2300" i="7"/>
  <c r="AM2300" i="7"/>
  <c r="AL2300" i="7"/>
  <c r="AK2300" i="7"/>
  <c r="AJ2300" i="7"/>
  <c r="AI2300" i="7"/>
  <c r="AH2300" i="7"/>
  <c r="AG2300" i="7"/>
  <c r="T2300" i="7"/>
  <c r="L2300" i="7"/>
  <c r="M2300" i="7" s="1"/>
  <c r="I2300" i="7"/>
  <c r="J2300" i="7" s="1"/>
  <c r="AR2299" i="7"/>
  <c r="AQ2299" i="7"/>
  <c r="AP2299" i="7"/>
  <c r="AO2299" i="7"/>
  <c r="AN2299" i="7"/>
  <c r="AM2299" i="7"/>
  <c r="AL2299" i="7"/>
  <c r="AK2299" i="7"/>
  <c r="AJ2299" i="7"/>
  <c r="AI2299" i="7"/>
  <c r="AH2299" i="7"/>
  <c r="AG2299" i="7"/>
  <c r="T2299" i="7"/>
  <c r="L2299" i="7"/>
  <c r="M2299" i="7" s="1"/>
  <c r="I2299" i="7"/>
  <c r="J2299" i="7" s="1"/>
  <c r="AR2298" i="7"/>
  <c r="AQ2298" i="7"/>
  <c r="AP2298" i="7"/>
  <c r="AO2298" i="7"/>
  <c r="AN2298" i="7"/>
  <c r="AM2298" i="7"/>
  <c r="AL2298" i="7"/>
  <c r="AK2298" i="7"/>
  <c r="AJ2298" i="7"/>
  <c r="AI2298" i="7"/>
  <c r="AH2298" i="7"/>
  <c r="AG2298" i="7"/>
  <c r="T2298" i="7"/>
  <c r="L2298" i="7"/>
  <c r="N2298" i="7" s="1"/>
  <c r="I2298" i="7"/>
  <c r="J2298" i="7" s="1"/>
  <c r="AR2297" i="7"/>
  <c r="AQ2297" i="7"/>
  <c r="AP2297" i="7"/>
  <c r="AO2297" i="7"/>
  <c r="AN2297" i="7"/>
  <c r="AM2297" i="7"/>
  <c r="AL2297" i="7"/>
  <c r="AK2297" i="7"/>
  <c r="AJ2297" i="7"/>
  <c r="AI2297" i="7"/>
  <c r="AH2297" i="7"/>
  <c r="AG2297" i="7"/>
  <c r="T2297" i="7"/>
  <c r="L2297" i="7"/>
  <c r="M2297" i="7" s="1"/>
  <c r="I2297" i="7"/>
  <c r="J2297" i="7" s="1"/>
  <c r="AR2296" i="7"/>
  <c r="AQ2296" i="7"/>
  <c r="AP2296" i="7"/>
  <c r="AO2296" i="7"/>
  <c r="AN2296" i="7"/>
  <c r="AM2296" i="7"/>
  <c r="AL2296" i="7"/>
  <c r="AK2296" i="7"/>
  <c r="AJ2296" i="7"/>
  <c r="AI2296" i="7"/>
  <c r="AH2296" i="7"/>
  <c r="AG2296" i="7"/>
  <c r="T2296" i="7"/>
  <c r="L2296" i="7"/>
  <c r="N2296" i="7" s="1"/>
  <c r="I2296" i="7"/>
  <c r="J2296" i="7" s="1"/>
  <c r="AR2295" i="7"/>
  <c r="AQ2295" i="7"/>
  <c r="AP2295" i="7"/>
  <c r="AO2295" i="7"/>
  <c r="AN2295" i="7"/>
  <c r="AM2295" i="7"/>
  <c r="AL2295" i="7"/>
  <c r="AK2295" i="7"/>
  <c r="AJ2295" i="7"/>
  <c r="AI2295" i="7"/>
  <c r="AH2295" i="7"/>
  <c r="AG2295" i="7"/>
  <c r="T2295" i="7"/>
  <c r="L2295" i="7"/>
  <c r="M2295" i="7" s="1"/>
  <c r="I2295" i="7"/>
  <c r="J2295" i="7" s="1"/>
  <c r="AR2294" i="7"/>
  <c r="AQ2294" i="7"/>
  <c r="AP2294" i="7"/>
  <c r="AO2294" i="7"/>
  <c r="AN2294" i="7"/>
  <c r="AM2294" i="7"/>
  <c r="AL2294" i="7"/>
  <c r="AK2294" i="7"/>
  <c r="AJ2294" i="7"/>
  <c r="AI2294" i="7"/>
  <c r="AH2294" i="7"/>
  <c r="AG2294" i="7"/>
  <c r="T2294" i="7"/>
  <c r="L2294" i="7"/>
  <c r="I2294" i="7"/>
  <c r="J2294" i="7" s="1"/>
  <c r="AR2293" i="7"/>
  <c r="AQ2293" i="7"/>
  <c r="AP2293" i="7"/>
  <c r="AO2293" i="7"/>
  <c r="AN2293" i="7"/>
  <c r="AM2293" i="7"/>
  <c r="AL2293" i="7"/>
  <c r="AK2293" i="7"/>
  <c r="AJ2293" i="7"/>
  <c r="AI2293" i="7"/>
  <c r="AH2293" i="7"/>
  <c r="AG2293" i="7"/>
  <c r="T2293" i="7"/>
  <c r="L2293" i="7"/>
  <c r="N2293" i="7" s="1"/>
  <c r="I2293" i="7"/>
  <c r="J2293" i="7" s="1"/>
  <c r="AR2292" i="7"/>
  <c r="AQ2292" i="7"/>
  <c r="AP2292" i="7"/>
  <c r="AO2292" i="7"/>
  <c r="AN2292" i="7"/>
  <c r="AM2292" i="7"/>
  <c r="AL2292" i="7"/>
  <c r="AK2292" i="7"/>
  <c r="AJ2292" i="7"/>
  <c r="AI2292" i="7"/>
  <c r="AH2292" i="7"/>
  <c r="AG2292" i="7"/>
  <c r="T2292" i="7"/>
  <c r="L2292" i="7"/>
  <c r="I2292" i="7"/>
  <c r="J2292" i="7" s="1"/>
  <c r="AR2291" i="7"/>
  <c r="AQ2291" i="7"/>
  <c r="AP2291" i="7"/>
  <c r="AO2291" i="7"/>
  <c r="AN2291" i="7"/>
  <c r="AM2291" i="7"/>
  <c r="AL2291" i="7"/>
  <c r="AK2291" i="7"/>
  <c r="AJ2291" i="7"/>
  <c r="AI2291" i="7"/>
  <c r="AH2291" i="7"/>
  <c r="AG2291" i="7"/>
  <c r="T2291" i="7"/>
  <c r="L2291" i="7"/>
  <c r="N2291" i="7" s="1"/>
  <c r="I2291" i="7"/>
  <c r="J2291" i="7" s="1"/>
  <c r="AR2290" i="7"/>
  <c r="AQ2290" i="7"/>
  <c r="AP2290" i="7"/>
  <c r="AO2290" i="7"/>
  <c r="AN2290" i="7"/>
  <c r="AM2290" i="7"/>
  <c r="AL2290" i="7"/>
  <c r="AK2290" i="7"/>
  <c r="AJ2290" i="7"/>
  <c r="AI2290" i="7"/>
  <c r="AH2290" i="7"/>
  <c r="AG2290" i="7"/>
  <c r="T2290" i="7"/>
  <c r="L2290" i="7"/>
  <c r="I2290" i="7"/>
  <c r="J2290" i="7" s="1"/>
  <c r="AR2289" i="7"/>
  <c r="AQ2289" i="7"/>
  <c r="AP2289" i="7"/>
  <c r="AO2289" i="7"/>
  <c r="AN2289" i="7"/>
  <c r="AM2289" i="7"/>
  <c r="AL2289" i="7"/>
  <c r="AK2289" i="7"/>
  <c r="AJ2289" i="7"/>
  <c r="AI2289" i="7"/>
  <c r="AH2289" i="7"/>
  <c r="AG2289" i="7"/>
  <c r="T2289" i="7"/>
  <c r="L2289" i="7"/>
  <c r="I2289" i="7"/>
  <c r="J2289" i="7" s="1"/>
  <c r="AR2288" i="7"/>
  <c r="AQ2288" i="7"/>
  <c r="AP2288" i="7"/>
  <c r="AO2288" i="7"/>
  <c r="AN2288" i="7"/>
  <c r="AM2288" i="7"/>
  <c r="AL2288" i="7"/>
  <c r="AK2288" i="7"/>
  <c r="AJ2288" i="7"/>
  <c r="AI2288" i="7"/>
  <c r="AH2288" i="7"/>
  <c r="AG2288" i="7"/>
  <c r="T2288" i="7"/>
  <c r="L2288" i="7"/>
  <c r="N2288" i="7" s="1"/>
  <c r="I2288" i="7"/>
  <c r="J2288" i="7" s="1"/>
  <c r="AR2287" i="7"/>
  <c r="AQ2287" i="7"/>
  <c r="AP2287" i="7"/>
  <c r="AO2287" i="7"/>
  <c r="AN2287" i="7"/>
  <c r="AM2287" i="7"/>
  <c r="AL2287" i="7"/>
  <c r="AK2287" i="7"/>
  <c r="AJ2287" i="7"/>
  <c r="AI2287" i="7"/>
  <c r="AH2287" i="7"/>
  <c r="AG2287" i="7"/>
  <c r="T2287" i="7"/>
  <c r="L2287" i="7"/>
  <c r="N2287" i="7" s="1"/>
  <c r="I2287" i="7"/>
  <c r="J2287" i="7" s="1"/>
  <c r="AR2286" i="7"/>
  <c r="AQ2286" i="7"/>
  <c r="AP2286" i="7"/>
  <c r="AO2286" i="7"/>
  <c r="AN2286" i="7"/>
  <c r="AM2286" i="7"/>
  <c r="AL2286" i="7"/>
  <c r="AK2286" i="7"/>
  <c r="AJ2286" i="7"/>
  <c r="AI2286" i="7"/>
  <c r="AH2286" i="7"/>
  <c r="AG2286" i="7"/>
  <c r="T2286" i="7"/>
  <c r="L2286" i="7"/>
  <c r="N2286" i="7" s="1"/>
  <c r="I2286" i="7"/>
  <c r="J2286" i="7" s="1"/>
  <c r="AR2285" i="7"/>
  <c r="AQ2285" i="7"/>
  <c r="AP2285" i="7"/>
  <c r="AO2285" i="7"/>
  <c r="AN2285" i="7"/>
  <c r="AM2285" i="7"/>
  <c r="AL2285" i="7"/>
  <c r="AK2285" i="7"/>
  <c r="AJ2285" i="7"/>
  <c r="AI2285" i="7"/>
  <c r="AH2285" i="7"/>
  <c r="AG2285" i="7"/>
  <c r="T2285" i="7"/>
  <c r="L2285" i="7"/>
  <c r="N2285" i="7" s="1"/>
  <c r="I2285" i="7"/>
  <c r="J2285" i="7" s="1"/>
  <c r="AR2284" i="7"/>
  <c r="AQ2284" i="7"/>
  <c r="AP2284" i="7"/>
  <c r="AO2284" i="7"/>
  <c r="AN2284" i="7"/>
  <c r="AM2284" i="7"/>
  <c r="AL2284" i="7"/>
  <c r="AK2284" i="7"/>
  <c r="AJ2284" i="7"/>
  <c r="AI2284" i="7"/>
  <c r="AH2284" i="7"/>
  <c r="AG2284" i="7"/>
  <c r="T2284" i="7"/>
  <c r="L2284" i="7"/>
  <c r="M2284" i="7" s="1"/>
  <c r="I2284" i="7"/>
  <c r="J2284" i="7" s="1"/>
  <c r="AR2283" i="7"/>
  <c r="AQ2283" i="7"/>
  <c r="AP2283" i="7"/>
  <c r="AO2283" i="7"/>
  <c r="AN2283" i="7"/>
  <c r="AM2283" i="7"/>
  <c r="AL2283" i="7"/>
  <c r="AK2283" i="7"/>
  <c r="AJ2283" i="7"/>
  <c r="AI2283" i="7"/>
  <c r="AH2283" i="7"/>
  <c r="AG2283" i="7"/>
  <c r="T2283" i="7"/>
  <c r="L2283" i="7"/>
  <c r="I2283" i="7"/>
  <c r="J2283" i="7" s="1"/>
  <c r="AR2282" i="7"/>
  <c r="AQ2282" i="7"/>
  <c r="AP2282" i="7"/>
  <c r="AO2282" i="7"/>
  <c r="AN2282" i="7"/>
  <c r="AM2282" i="7"/>
  <c r="AL2282" i="7"/>
  <c r="AK2282" i="7"/>
  <c r="AJ2282" i="7"/>
  <c r="AI2282" i="7"/>
  <c r="AH2282" i="7"/>
  <c r="AG2282" i="7"/>
  <c r="T2282" i="7"/>
  <c r="L2282" i="7"/>
  <c r="M2282" i="7" s="1"/>
  <c r="I2282" i="7"/>
  <c r="J2282" i="7" s="1"/>
  <c r="AR2281" i="7"/>
  <c r="AQ2281" i="7"/>
  <c r="AP2281" i="7"/>
  <c r="AO2281" i="7"/>
  <c r="AN2281" i="7"/>
  <c r="AM2281" i="7"/>
  <c r="AL2281" i="7"/>
  <c r="AK2281" i="7"/>
  <c r="AJ2281" i="7"/>
  <c r="AI2281" i="7"/>
  <c r="AH2281" i="7"/>
  <c r="AG2281" i="7"/>
  <c r="T2281" i="7"/>
  <c r="L2281" i="7"/>
  <c r="M2281" i="7" s="1"/>
  <c r="I2281" i="7"/>
  <c r="J2281" i="7" s="1"/>
  <c r="AR2280" i="7"/>
  <c r="AQ2280" i="7"/>
  <c r="AP2280" i="7"/>
  <c r="AO2280" i="7"/>
  <c r="AN2280" i="7"/>
  <c r="AM2280" i="7"/>
  <c r="AL2280" i="7"/>
  <c r="AK2280" i="7"/>
  <c r="AJ2280" i="7"/>
  <c r="AI2280" i="7"/>
  <c r="AH2280" i="7"/>
  <c r="AG2280" i="7"/>
  <c r="T2280" i="7"/>
  <c r="L2280" i="7"/>
  <c r="M2280" i="7" s="1"/>
  <c r="I2280" i="7"/>
  <c r="J2280" i="7" s="1"/>
  <c r="AR2279" i="7"/>
  <c r="AQ2279" i="7"/>
  <c r="AP2279" i="7"/>
  <c r="AO2279" i="7"/>
  <c r="AN2279" i="7"/>
  <c r="AM2279" i="7"/>
  <c r="AL2279" i="7"/>
  <c r="AK2279" i="7"/>
  <c r="AJ2279" i="7"/>
  <c r="AI2279" i="7"/>
  <c r="AH2279" i="7"/>
  <c r="AG2279" i="7"/>
  <c r="T2279" i="7"/>
  <c r="L2279" i="7"/>
  <c r="N2279" i="7" s="1"/>
  <c r="I2279" i="7"/>
  <c r="J2279" i="7" s="1"/>
  <c r="AR2278" i="7"/>
  <c r="AQ2278" i="7"/>
  <c r="AP2278" i="7"/>
  <c r="AO2278" i="7"/>
  <c r="AN2278" i="7"/>
  <c r="AM2278" i="7"/>
  <c r="AL2278" i="7"/>
  <c r="AK2278" i="7"/>
  <c r="AJ2278" i="7"/>
  <c r="AI2278" i="7"/>
  <c r="AH2278" i="7"/>
  <c r="AG2278" i="7"/>
  <c r="T2278" i="7"/>
  <c r="L2278" i="7"/>
  <c r="N2278" i="7" s="1"/>
  <c r="I2278" i="7"/>
  <c r="J2278" i="7" s="1"/>
  <c r="AR2277" i="7"/>
  <c r="AQ2277" i="7"/>
  <c r="AP2277" i="7"/>
  <c r="AO2277" i="7"/>
  <c r="AN2277" i="7"/>
  <c r="AM2277" i="7"/>
  <c r="AL2277" i="7"/>
  <c r="AK2277" i="7"/>
  <c r="AJ2277" i="7"/>
  <c r="AI2277" i="7"/>
  <c r="AH2277" i="7"/>
  <c r="AG2277" i="7"/>
  <c r="T2277" i="7"/>
  <c r="L2277" i="7"/>
  <c r="I2277" i="7"/>
  <c r="J2277" i="7" s="1"/>
  <c r="AR2276" i="7"/>
  <c r="AQ2276" i="7"/>
  <c r="AP2276" i="7"/>
  <c r="AO2276" i="7"/>
  <c r="AN2276" i="7"/>
  <c r="AM2276" i="7"/>
  <c r="AL2276" i="7"/>
  <c r="AK2276" i="7"/>
  <c r="AJ2276" i="7"/>
  <c r="AI2276" i="7"/>
  <c r="AH2276" i="7"/>
  <c r="AG2276" i="7"/>
  <c r="T2276" i="7"/>
  <c r="L2276" i="7"/>
  <c r="M2276" i="7" s="1"/>
  <c r="I2276" i="7"/>
  <c r="J2276" i="7" s="1"/>
  <c r="AR2275" i="7"/>
  <c r="AQ2275" i="7"/>
  <c r="AP2275" i="7"/>
  <c r="AO2275" i="7"/>
  <c r="AN2275" i="7"/>
  <c r="AM2275" i="7"/>
  <c r="AL2275" i="7"/>
  <c r="AK2275" i="7"/>
  <c r="AJ2275" i="7"/>
  <c r="AI2275" i="7"/>
  <c r="AH2275" i="7"/>
  <c r="AG2275" i="7"/>
  <c r="T2275" i="7"/>
  <c r="L2275" i="7"/>
  <c r="M2275" i="7" s="1"/>
  <c r="I2275" i="7"/>
  <c r="J2275" i="7" s="1"/>
  <c r="AR2274" i="7"/>
  <c r="AQ2274" i="7"/>
  <c r="AP2274" i="7"/>
  <c r="AO2274" i="7"/>
  <c r="AN2274" i="7"/>
  <c r="AM2274" i="7"/>
  <c r="AL2274" i="7"/>
  <c r="AK2274" i="7"/>
  <c r="AJ2274" i="7"/>
  <c r="AI2274" i="7"/>
  <c r="AH2274" i="7"/>
  <c r="AG2274" i="7"/>
  <c r="T2274" i="7"/>
  <c r="L2274" i="7"/>
  <c r="M2274" i="7" s="1"/>
  <c r="I2274" i="7"/>
  <c r="J2274" i="7" s="1"/>
  <c r="AR2273" i="7"/>
  <c r="AQ2273" i="7"/>
  <c r="AP2273" i="7"/>
  <c r="AO2273" i="7"/>
  <c r="AN2273" i="7"/>
  <c r="AM2273" i="7"/>
  <c r="AL2273" i="7"/>
  <c r="AK2273" i="7"/>
  <c r="AJ2273" i="7"/>
  <c r="AI2273" i="7"/>
  <c r="AH2273" i="7"/>
  <c r="AG2273" i="7"/>
  <c r="T2273" i="7"/>
  <c r="L2273" i="7"/>
  <c r="N2273" i="7" s="1"/>
  <c r="I2273" i="7"/>
  <c r="J2273" i="7" s="1"/>
  <c r="AR2272" i="7"/>
  <c r="AQ2272" i="7"/>
  <c r="AP2272" i="7"/>
  <c r="AO2272" i="7"/>
  <c r="AN2272" i="7"/>
  <c r="AM2272" i="7"/>
  <c r="AL2272" i="7"/>
  <c r="AK2272" i="7"/>
  <c r="AJ2272" i="7"/>
  <c r="AI2272" i="7"/>
  <c r="AH2272" i="7"/>
  <c r="AG2272" i="7"/>
  <c r="T2272" i="7"/>
  <c r="L2272" i="7"/>
  <c r="N2272" i="7" s="1"/>
  <c r="I2272" i="7"/>
  <c r="J2272" i="7" s="1"/>
  <c r="AR2271" i="7"/>
  <c r="AQ2271" i="7"/>
  <c r="AP2271" i="7"/>
  <c r="AO2271" i="7"/>
  <c r="AN2271" i="7"/>
  <c r="AM2271" i="7"/>
  <c r="AL2271" i="7"/>
  <c r="AK2271" i="7"/>
  <c r="AJ2271" i="7"/>
  <c r="AI2271" i="7"/>
  <c r="AH2271" i="7"/>
  <c r="AG2271" i="7"/>
  <c r="T2271" i="7"/>
  <c r="L2271" i="7"/>
  <c r="N2271" i="7" s="1"/>
  <c r="I2271" i="7"/>
  <c r="J2271" i="7" s="1"/>
  <c r="AR2270" i="7"/>
  <c r="AQ2270" i="7"/>
  <c r="AP2270" i="7"/>
  <c r="AO2270" i="7"/>
  <c r="AN2270" i="7"/>
  <c r="AM2270" i="7"/>
  <c r="AL2270" i="7"/>
  <c r="AK2270" i="7"/>
  <c r="AJ2270" i="7"/>
  <c r="AI2270" i="7"/>
  <c r="AH2270" i="7"/>
  <c r="AG2270" i="7"/>
  <c r="T2270" i="7"/>
  <c r="L2270" i="7"/>
  <c r="N2270" i="7" s="1"/>
  <c r="I2270" i="7"/>
  <c r="J2270" i="7" s="1"/>
  <c r="AR2269" i="7"/>
  <c r="AQ2269" i="7"/>
  <c r="AP2269" i="7"/>
  <c r="AO2269" i="7"/>
  <c r="AN2269" i="7"/>
  <c r="AM2269" i="7"/>
  <c r="AL2269" i="7"/>
  <c r="AK2269" i="7"/>
  <c r="AJ2269" i="7"/>
  <c r="AI2269" i="7"/>
  <c r="AH2269" i="7"/>
  <c r="AG2269" i="7"/>
  <c r="T2269" i="7"/>
  <c r="L2269" i="7"/>
  <c r="N2269" i="7" s="1"/>
  <c r="I2269" i="7"/>
  <c r="J2269" i="7" s="1"/>
  <c r="AR2268" i="7"/>
  <c r="AQ2268" i="7"/>
  <c r="AP2268" i="7"/>
  <c r="AO2268" i="7"/>
  <c r="AN2268" i="7"/>
  <c r="AM2268" i="7"/>
  <c r="AL2268" i="7"/>
  <c r="AK2268" i="7"/>
  <c r="AJ2268" i="7"/>
  <c r="AI2268" i="7"/>
  <c r="AH2268" i="7"/>
  <c r="AG2268" i="7"/>
  <c r="T2268" i="7"/>
  <c r="L2268" i="7"/>
  <c r="M2268" i="7" s="1"/>
  <c r="I2268" i="7"/>
  <c r="J2268" i="7" s="1"/>
  <c r="AR2267" i="7"/>
  <c r="AQ2267" i="7"/>
  <c r="AP2267" i="7"/>
  <c r="AO2267" i="7"/>
  <c r="AN2267" i="7"/>
  <c r="AM2267" i="7"/>
  <c r="AL2267" i="7"/>
  <c r="AK2267" i="7"/>
  <c r="AJ2267" i="7"/>
  <c r="AI2267" i="7"/>
  <c r="AH2267" i="7"/>
  <c r="AG2267" i="7"/>
  <c r="T2267" i="7"/>
  <c r="L2267" i="7"/>
  <c r="I2267" i="7"/>
  <c r="J2267" i="7" s="1"/>
  <c r="AR2266" i="7"/>
  <c r="AQ2266" i="7"/>
  <c r="AP2266" i="7"/>
  <c r="AO2266" i="7"/>
  <c r="AN2266" i="7"/>
  <c r="AM2266" i="7"/>
  <c r="AL2266" i="7"/>
  <c r="AK2266" i="7"/>
  <c r="AJ2266" i="7"/>
  <c r="AI2266" i="7"/>
  <c r="AH2266" i="7"/>
  <c r="AG2266" i="7"/>
  <c r="T2266" i="7"/>
  <c r="L2266" i="7"/>
  <c r="N2266" i="7" s="1"/>
  <c r="I2266" i="7"/>
  <c r="J2266" i="7" s="1"/>
  <c r="AR2265" i="7"/>
  <c r="AQ2265" i="7"/>
  <c r="AP2265" i="7"/>
  <c r="AO2265" i="7"/>
  <c r="AN2265" i="7"/>
  <c r="AM2265" i="7"/>
  <c r="AL2265" i="7"/>
  <c r="AK2265" i="7"/>
  <c r="AJ2265" i="7"/>
  <c r="AI2265" i="7"/>
  <c r="AH2265" i="7"/>
  <c r="AG2265" i="7"/>
  <c r="T2265" i="7"/>
  <c r="L2265" i="7"/>
  <c r="N2265" i="7" s="1"/>
  <c r="I2265" i="7"/>
  <c r="J2265" i="7" s="1"/>
  <c r="AR2264" i="7"/>
  <c r="AQ2264" i="7"/>
  <c r="AP2264" i="7"/>
  <c r="AO2264" i="7"/>
  <c r="AN2264" i="7"/>
  <c r="AM2264" i="7"/>
  <c r="AL2264" i="7"/>
  <c r="AK2264" i="7"/>
  <c r="AJ2264" i="7"/>
  <c r="AI2264" i="7"/>
  <c r="AH2264" i="7"/>
  <c r="AG2264" i="7"/>
  <c r="T2264" i="7"/>
  <c r="L2264" i="7"/>
  <c r="N2264" i="7" s="1"/>
  <c r="I2264" i="7"/>
  <c r="J2264" i="7" s="1"/>
  <c r="AR2263" i="7"/>
  <c r="AQ2263" i="7"/>
  <c r="AP2263" i="7"/>
  <c r="AO2263" i="7"/>
  <c r="AN2263" i="7"/>
  <c r="AM2263" i="7"/>
  <c r="AL2263" i="7"/>
  <c r="AK2263" i="7"/>
  <c r="AJ2263" i="7"/>
  <c r="AI2263" i="7"/>
  <c r="AH2263" i="7"/>
  <c r="AG2263" i="7"/>
  <c r="T2263" i="7"/>
  <c r="L2263" i="7"/>
  <c r="I2263" i="7"/>
  <c r="J2263" i="7" s="1"/>
  <c r="AR2262" i="7"/>
  <c r="AQ2262" i="7"/>
  <c r="AP2262" i="7"/>
  <c r="AO2262" i="7"/>
  <c r="AN2262" i="7"/>
  <c r="AM2262" i="7"/>
  <c r="AL2262" i="7"/>
  <c r="AK2262" i="7"/>
  <c r="AJ2262" i="7"/>
  <c r="AI2262" i="7"/>
  <c r="AH2262" i="7"/>
  <c r="AG2262" i="7"/>
  <c r="T2262" i="7"/>
  <c r="L2262" i="7"/>
  <c r="M2262" i="7" s="1"/>
  <c r="I2262" i="7"/>
  <c r="J2262" i="7" s="1"/>
  <c r="AR2261" i="7"/>
  <c r="AQ2261" i="7"/>
  <c r="AP2261" i="7"/>
  <c r="AO2261" i="7"/>
  <c r="AN2261" i="7"/>
  <c r="AM2261" i="7"/>
  <c r="AL2261" i="7"/>
  <c r="AK2261" i="7"/>
  <c r="AJ2261" i="7"/>
  <c r="AI2261" i="7"/>
  <c r="AH2261" i="7"/>
  <c r="AG2261" i="7"/>
  <c r="T2261" i="7"/>
  <c r="L2261" i="7"/>
  <c r="N2261" i="7" s="1"/>
  <c r="I2261" i="7"/>
  <c r="J2261" i="7" s="1"/>
  <c r="AR2260" i="7"/>
  <c r="AQ2260" i="7"/>
  <c r="AP2260" i="7"/>
  <c r="AO2260" i="7"/>
  <c r="AN2260" i="7"/>
  <c r="AM2260" i="7"/>
  <c r="AL2260" i="7"/>
  <c r="AK2260" i="7"/>
  <c r="AJ2260" i="7"/>
  <c r="AI2260" i="7"/>
  <c r="AH2260" i="7"/>
  <c r="AG2260" i="7"/>
  <c r="T2260" i="7"/>
  <c r="L2260" i="7"/>
  <c r="N2260" i="7" s="1"/>
  <c r="I2260" i="7"/>
  <c r="J2260" i="7" s="1"/>
  <c r="AR2259" i="7"/>
  <c r="AQ2259" i="7"/>
  <c r="AP2259" i="7"/>
  <c r="AO2259" i="7"/>
  <c r="AN2259" i="7"/>
  <c r="AM2259" i="7"/>
  <c r="AL2259" i="7"/>
  <c r="AK2259" i="7"/>
  <c r="AJ2259" i="7"/>
  <c r="AI2259" i="7"/>
  <c r="AH2259" i="7"/>
  <c r="AG2259" i="7"/>
  <c r="T2259" i="7"/>
  <c r="L2259" i="7"/>
  <c r="N2259" i="7" s="1"/>
  <c r="I2259" i="7"/>
  <c r="J2259" i="7" s="1"/>
  <c r="AR2258" i="7"/>
  <c r="AQ2258" i="7"/>
  <c r="AP2258" i="7"/>
  <c r="AO2258" i="7"/>
  <c r="AN2258" i="7"/>
  <c r="AM2258" i="7"/>
  <c r="AL2258" i="7"/>
  <c r="AK2258" i="7"/>
  <c r="AJ2258" i="7"/>
  <c r="AI2258" i="7"/>
  <c r="AH2258" i="7"/>
  <c r="AG2258" i="7"/>
  <c r="T2258" i="7"/>
  <c r="L2258" i="7"/>
  <c r="N2258" i="7" s="1"/>
  <c r="I2258" i="7"/>
  <c r="J2258" i="7" s="1"/>
  <c r="AR2257" i="7"/>
  <c r="AQ2257" i="7"/>
  <c r="AP2257" i="7"/>
  <c r="AO2257" i="7"/>
  <c r="AN2257" i="7"/>
  <c r="AM2257" i="7"/>
  <c r="AL2257" i="7"/>
  <c r="AK2257" i="7"/>
  <c r="AJ2257" i="7"/>
  <c r="AI2257" i="7"/>
  <c r="AH2257" i="7"/>
  <c r="AG2257" i="7"/>
  <c r="T2257" i="7"/>
  <c r="L2257" i="7"/>
  <c r="I2257" i="7"/>
  <c r="J2257" i="7" s="1"/>
  <c r="AR2256" i="7"/>
  <c r="AQ2256" i="7"/>
  <c r="AP2256" i="7"/>
  <c r="AO2256" i="7"/>
  <c r="AN2256" i="7"/>
  <c r="AM2256" i="7"/>
  <c r="AL2256" i="7"/>
  <c r="AK2256" i="7"/>
  <c r="AJ2256" i="7"/>
  <c r="AI2256" i="7"/>
  <c r="AH2256" i="7"/>
  <c r="AG2256" i="7"/>
  <c r="T2256" i="7"/>
  <c r="L2256" i="7"/>
  <c r="N2256" i="7" s="1"/>
  <c r="I2256" i="7"/>
  <c r="J2256" i="7" s="1"/>
  <c r="AR2255" i="7"/>
  <c r="AQ2255" i="7"/>
  <c r="AP2255" i="7"/>
  <c r="AO2255" i="7"/>
  <c r="AN2255" i="7"/>
  <c r="AM2255" i="7"/>
  <c r="AL2255" i="7"/>
  <c r="AK2255" i="7"/>
  <c r="AJ2255" i="7"/>
  <c r="AI2255" i="7"/>
  <c r="AH2255" i="7"/>
  <c r="AG2255" i="7"/>
  <c r="T2255" i="7"/>
  <c r="L2255" i="7"/>
  <c r="N2255" i="7" s="1"/>
  <c r="I2255" i="7"/>
  <c r="J2255" i="7" s="1"/>
  <c r="AR2254" i="7"/>
  <c r="AQ2254" i="7"/>
  <c r="AP2254" i="7"/>
  <c r="AO2254" i="7"/>
  <c r="AN2254" i="7"/>
  <c r="AM2254" i="7"/>
  <c r="AL2254" i="7"/>
  <c r="AK2254" i="7"/>
  <c r="AJ2254" i="7"/>
  <c r="AI2254" i="7"/>
  <c r="AH2254" i="7"/>
  <c r="AG2254" i="7"/>
  <c r="T2254" i="7"/>
  <c r="L2254" i="7"/>
  <c r="N2254" i="7" s="1"/>
  <c r="I2254" i="7"/>
  <c r="J2254" i="7" s="1"/>
  <c r="AR2253" i="7"/>
  <c r="AQ2253" i="7"/>
  <c r="AP2253" i="7"/>
  <c r="AO2253" i="7"/>
  <c r="AN2253" i="7"/>
  <c r="AM2253" i="7"/>
  <c r="AL2253" i="7"/>
  <c r="AK2253" i="7"/>
  <c r="AJ2253" i="7"/>
  <c r="AI2253" i="7"/>
  <c r="AH2253" i="7"/>
  <c r="AG2253" i="7"/>
  <c r="T2253" i="7"/>
  <c r="L2253" i="7"/>
  <c r="I2253" i="7"/>
  <c r="J2253" i="7" s="1"/>
  <c r="AR2252" i="7"/>
  <c r="AQ2252" i="7"/>
  <c r="AP2252" i="7"/>
  <c r="AO2252" i="7"/>
  <c r="AN2252" i="7"/>
  <c r="AM2252" i="7"/>
  <c r="AL2252" i="7"/>
  <c r="AK2252" i="7"/>
  <c r="AJ2252" i="7"/>
  <c r="AI2252" i="7"/>
  <c r="AH2252" i="7"/>
  <c r="AG2252" i="7"/>
  <c r="T2252" i="7"/>
  <c r="L2252" i="7"/>
  <c r="M2252" i="7" s="1"/>
  <c r="I2252" i="7"/>
  <c r="J2252" i="7" s="1"/>
  <c r="AR2251" i="7"/>
  <c r="AQ2251" i="7"/>
  <c r="AP2251" i="7"/>
  <c r="AO2251" i="7"/>
  <c r="AN2251" i="7"/>
  <c r="AM2251" i="7"/>
  <c r="AL2251" i="7"/>
  <c r="AK2251" i="7"/>
  <c r="AJ2251" i="7"/>
  <c r="AI2251" i="7"/>
  <c r="AH2251" i="7"/>
  <c r="AG2251" i="7"/>
  <c r="T2251" i="7"/>
  <c r="L2251" i="7"/>
  <c r="N2251" i="7" s="1"/>
  <c r="I2251" i="7"/>
  <c r="J2251" i="7" s="1"/>
  <c r="AR2250" i="7"/>
  <c r="AQ2250" i="7"/>
  <c r="AP2250" i="7"/>
  <c r="AO2250" i="7"/>
  <c r="AN2250" i="7"/>
  <c r="AM2250" i="7"/>
  <c r="AL2250" i="7"/>
  <c r="AK2250" i="7"/>
  <c r="AJ2250" i="7"/>
  <c r="AI2250" i="7"/>
  <c r="AH2250" i="7"/>
  <c r="AG2250" i="7"/>
  <c r="T2250" i="7"/>
  <c r="L2250" i="7"/>
  <c r="N2250" i="7" s="1"/>
  <c r="I2250" i="7"/>
  <c r="J2250" i="7" s="1"/>
  <c r="AR2249" i="7"/>
  <c r="AQ2249" i="7"/>
  <c r="AP2249" i="7"/>
  <c r="AO2249" i="7"/>
  <c r="AN2249" i="7"/>
  <c r="AM2249" i="7"/>
  <c r="AL2249" i="7"/>
  <c r="AK2249" i="7"/>
  <c r="AJ2249" i="7"/>
  <c r="AI2249" i="7"/>
  <c r="AH2249" i="7"/>
  <c r="AG2249" i="7"/>
  <c r="T2249" i="7"/>
  <c r="L2249" i="7"/>
  <c r="N2249" i="7" s="1"/>
  <c r="I2249" i="7"/>
  <c r="J2249" i="7" s="1"/>
  <c r="AR2248" i="7"/>
  <c r="AQ2248" i="7"/>
  <c r="AP2248" i="7"/>
  <c r="AO2248" i="7"/>
  <c r="AN2248" i="7"/>
  <c r="AM2248" i="7"/>
  <c r="AL2248" i="7"/>
  <c r="AK2248" i="7"/>
  <c r="AJ2248" i="7"/>
  <c r="AI2248" i="7"/>
  <c r="AH2248" i="7"/>
  <c r="AG2248" i="7"/>
  <c r="T2248" i="7"/>
  <c r="L2248" i="7"/>
  <c r="M2248" i="7" s="1"/>
  <c r="I2248" i="7"/>
  <c r="J2248" i="7" s="1"/>
  <c r="AR2247" i="7"/>
  <c r="AQ2247" i="7"/>
  <c r="AP2247" i="7"/>
  <c r="AO2247" i="7"/>
  <c r="AN2247" i="7"/>
  <c r="AM2247" i="7"/>
  <c r="AL2247" i="7"/>
  <c r="AK2247" i="7"/>
  <c r="AJ2247" i="7"/>
  <c r="AI2247" i="7"/>
  <c r="AH2247" i="7"/>
  <c r="AG2247" i="7"/>
  <c r="T2247" i="7"/>
  <c r="L2247" i="7"/>
  <c r="M2247" i="7" s="1"/>
  <c r="I2247" i="7"/>
  <c r="J2247" i="7" s="1"/>
  <c r="AR2246" i="7"/>
  <c r="AQ2246" i="7"/>
  <c r="AP2246" i="7"/>
  <c r="AO2246" i="7"/>
  <c r="AN2246" i="7"/>
  <c r="AM2246" i="7"/>
  <c r="AL2246" i="7"/>
  <c r="AK2246" i="7"/>
  <c r="AJ2246" i="7"/>
  <c r="AI2246" i="7"/>
  <c r="AH2246" i="7"/>
  <c r="AG2246" i="7"/>
  <c r="T2246" i="7"/>
  <c r="L2246" i="7"/>
  <c r="N2246" i="7" s="1"/>
  <c r="I2246" i="7"/>
  <c r="J2246" i="7" s="1"/>
  <c r="AR2245" i="7"/>
  <c r="AQ2245" i="7"/>
  <c r="AP2245" i="7"/>
  <c r="AO2245" i="7"/>
  <c r="AN2245" i="7"/>
  <c r="AM2245" i="7"/>
  <c r="AL2245" i="7"/>
  <c r="AK2245" i="7"/>
  <c r="AJ2245" i="7"/>
  <c r="AI2245" i="7"/>
  <c r="AH2245" i="7"/>
  <c r="AG2245" i="7"/>
  <c r="T2245" i="7"/>
  <c r="L2245" i="7"/>
  <c r="N2245" i="7" s="1"/>
  <c r="I2245" i="7"/>
  <c r="J2245" i="7" s="1"/>
  <c r="AR2244" i="7"/>
  <c r="AQ2244" i="7"/>
  <c r="AP2244" i="7"/>
  <c r="AO2244" i="7"/>
  <c r="AN2244" i="7"/>
  <c r="AM2244" i="7"/>
  <c r="AL2244" i="7"/>
  <c r="AK2244" i="7"/>
  <c r="AJ2244" i="7"/>
  <c r="AI2244" i="7"/>
  <c r="AH2244" i="7"/>
  <c r="AG2244" i="7"/>
  <c r="T2244" i="7"/>
  <c r="L2244" i="7"/>
  <c r="N2244" i="7" s="1"/>
  <c r="I2244" i="7"/>
  <c r="J2244" i="7" s="1"/>
  <c r="AR2243" i="7"/>
  <c r="AQ2243" i="7"/>
  <c r="AP2243" i="7"/>
  <c r="AO2243" i="7"/>
  <c r="AN2243" i="7"/>
  <c r="AM2243" i="7"/>
  <c r="AL2243" i="7"/>
  <c r="AK2243" i="7"/>
  <c r="AJ2243" i="7"/>
  <c r="AI2243" i="7"/>
  <c r="AH2243" i="7"/>
  <c r="AG2243" i="7"/>
  <c r="T2243" i="7"/>
  <c r="L2243" i="7"/>
  <c r="N2243" i="7" s="1"/>
  <c r="I2243" i="7"/>
  <c r="J2243" i="7" s="1"/>
  <c r="AR2242" i="7"/>
  <c r="AQ2242" i="7"/>
  <c r="AP2242" i="7"/>
  <c r="AO2242" i="7"/>
  <c r="AN2242" i="7"/>
  <c r="AM2242" i="7"/>
  <c r="AL2242" i="7"/>
  <c r="AK2242" i="7"/>
  <c r="AJ2242" i="7"/>
  <c r="AI2242" i="7"/>
  <c r="AH2242" i="7"/>
  <c r="AG2242" i="7"/>
  <c r="T2242" i="7"/>
  <c r="L2242" i="7"/>
  <c r="N2242" i="7" s="1"/>
  <c r="I2242" i="7"/>
  <c r="J2242" i="7" s="1"/>
  <c r="AR2241" i="7"/>
  <c r="AQ2241" i="7"/>
  <c r="AP2241" i="7"/>
  <c r="AO2241" i="7"/>
  <c r="AN2241" i="7"/>
  <c r="AM2241" i="7"/>
  <c r="AL2241" i="7"/>
  <c r="AK2241" i="7"/>
  <c r="AJ2241" i="7"/>
  <c r="AI2241" i="7"/>
  <c r="AH2241" i="7"/>
  <c r="AG2241" i="7"/>
  <c r="T2241" i="7"/>
  <c r="L2241" i="7"/>
  <c r="N2241" i="7" s="1"/>
  <c r="I2241" i="7"/>
  <c r="J2241" i="7" s="1"/>
  <c r="AR2240" i="7"/>
  <c r="AQ2240" i="7"/>
  <c r="AP2240" i="7"/>
  <c r="AO2240" i="7"/>
  <c r="AN2240" i="7"/>
  <c r="AM2240" i="7"/>
  <c r="AL2240" i="7"/>
  <c r="AK2240" i="7"/>
  <c r="AJ2240" i="7"/>
  <c r="AI2240" i="7"/>
  <c r="AH2240" i="7"/>
  <c r="AG2240" i="7"/>
  <c r="T2240" i="7"/>
  <c r="L2240" i="7"/>
  <c r="N2240" i="7" s="1"/>
  <c r="I2240" i="7"/>
  <c r="J2240" i="7" s="1"/>
  <c r="AR2239" i="7"/>
  <c r="AQ2239" i="7"/>
  <c r="AP2239" i="7"/>
  <c r="AO2239" i="7"/>
  <c r="AN2239" i="7"/>
  <c r="AM2239" i="7"/>
  <c r="AL2239" i="7"/>
  <c r="AK2239" i="7"/>
  <c r="AJ2239" i="7"/>
  <c r="AI2239" i="7"/>
  <c r="AH2239" i="7"/>
  <c r="AG2239" i="7"/>
  <c r="T2239" i="7"/>
  <c r="L2239" i="7"/>
  <c r="N2239" i="7" s="1"/>
  <c r="I2239" i="7"/>
  <c r="J2239" i="7" s="1"/>
  <c r="AR2238" i="7"/>
  <c r="AQ2238" i="7"/>
  <c r="AP2238" i="7"/>
  <c r="AO2238" i="7"/>
  <c r="AN2238" i="7"/>
  <c r="AM2238" i="7"/>
  <c r="AL2238" i="7"/>
  <c r="AK2238" i="7"/>
  <c r="AJ2238" i="7"/>
  <c r="AI2238" i="7"/>
  <c r="AH2238" i="7"/>
  <c r="AG2238" i="7"/>
  <c r="T2238" i="7"/>
  <c r="L2238" i="7"/>
  <c r="M2238" i="7" s="1"/>
  <c r="I2238" i="7"/>
  <c r="J2238" i="7" s="1"/>
  <c r="AR2237" i="7"/>
  <c r="AQ2237" i="7"/>
  <c r="AP2237" i="7"/>
  <c r="AO2237" i="7"/>
  <c r="AN2237" i="7"/>
  <c r="AM2237" i="7"/>
  <c r="AL2237" i="7"/>
  <c r="AK2237" i="7"/>
  <c r="AJ2237" i="7"/>
  <c r="AI2237" i="7"/>
  <c r="AH2237" i="7"/>
  <c r="AG2237" i="7"/>
  <c r="T2237" i="7"/>
  <c r="L2237" i="7"/>
  <c r="M2237" i="7" s="1"/>
  <c r="I2237" i="7"/>
  <c r="J2237" i="7" s="1"/>
  <c r="AR2236" i="7"/>
  <c r="AQ2236" i="7"/>
  <c r="AP2236" i="7"/>
  <c r="AO2236" i="7"/>
  <c r="AN2236" i="7"/>
  <c r="AM2236" i="7"/>
  <c r="AL2236" i="7"/>
  <c r="AK2236" i="7"/>
  <c r="AJ2236" i="7"/>
  <c r="AI2236" i="7"/>
  <c r="AH2236" i="7"/>
  <c r="AG2236" i="7"/>
  <c r="T2236" i="7"/>
  <c r="L2236" i="7"/>
  <c r="I2236" i="7"/>
  <c r="J2236" i="7" s="1"/>
  <c r="AR2235" i="7"/>
  <c r="AQ2235" i="7"/>
  <c r="AP2235" i="7"/>
  <c r="AO2235" i="7"/>
  <c r="AN2235" i="7"/>
  <c r="AM2235" i="7"/>
  <c r="AL2235" i="7"/>
  <c r="AK2235" i="7"/>
  <c r="AJ2235" i="7"/>
  <c r="AI2235" i="7"/>
  <c r="AH2235" i="7"/>
  <c r="AG2235" i="7"/>
  <c r="T2235" i="7"/>
  <c r="L2235" i="7"/>
  <c r="N2235" i="7" s="1"/>
  <c r="I2235" i="7"/>
  <c r="J2235" i="7" s="1"/>
  <c r="AR2234" i="7"/>
  <c r="AQ2234" i="7"/>
  <c r="AP2234" i="7"/>
  <c r="AO2234" i="7"/>
  <c r="AN2234" i="7"/>
  <c r="AM2234" i="7"/>
  <c r="AL2234" i="7"/>
  <c r="AK2234" i="7"/>
  <c r="AJ2234" i="7"/>
  <c r="AI2234" i="7"/>
  <c r="AH2234" i="7"/>
  <c r="AG2234" i="7"/>
  <c r="T2234" i="7"/>
  <c r="L2234" i="7"/>
  <c r="N2234" i="7" s="1"/>
  <c r="I2234" i="7"/>
  <c r="J2234" i="7" s="1"/>
  <c r="AR2233" i="7"/>
  <c r="AQ2233" i="7"/>
  <c r="AP2233" i="7"/>
  <c r="AO2233" i="7"/>
  <c r="AN2233" i="7"/>
  <c r="AM2233" i="7"/>
  <c r="AL2233" i="7"/>
  <c r="AK2233" i="7"/>
  <c r="AJ2233" i="7"/>
  <c r="AI2233" i="7"/>
  <c r="AH2233" i="7"/>
  <c r="AG2233" i="7"/>
  <c r="T2233" i="7"/>
  <c r="L2233" i="7"/>
  <c r="M2233" i="7" s="1"/>
  <c r="I2233" i="7"/>
  <c r="J2233" i="7" s="1"/>
  <c r="AR2232" i="7"/>
  <c r="AQ2232" i="7"/>
  <c r="AP2232" i="7"/>
  <c r="AO2232" i="7"/>
  <c r="AN2232" i="7"/>
  <c r="AM2232" i="7"/>
  <c r="AL2232" i="7"/>
  <c r="AK2232" i="7"/>
  <c r="AJ2232" i="7"/>
  <c r="AI2232" i="7"/>
  <c r="AH2232" i="7"/>
  <c r="AG2232" i="7"/>
  <c r="T2232" i="7"/>
  <c r="L2232" i="7"/>
  <c r="N2232" i="7" s="1"/>
  <c r="I2232" i="7"/>
  <c r="J2232" i="7" s="1"/>
  <c r="AR2231" i="7"/>
  <c r="AQ2231" i="7"/>
  <c r="AP2231" i="7"/>
  <c r="AO2231" i="7"/>
  <c r="AN2231" i="7"/>
  <c r="AM2231" i="7"/>
  <c r="AL2231" i="7"/>
  <c r="AK2231" i="7"/>
  <c r="AJ2231" i="7"/>
  <c r="AI2231" i="7"/>
  <c r="AH2231" i="7"/>
  <c r="AG2231" i="7"/>
  <c r="T2231" i="7"/>
  <c r="L2231" i="7"/>
  <c r="N2231" i="7" s="1"/>
  <c r="I2231" i="7"/>
  <c r="J2231" i="7" s="1"/>
  <c r="AR2230" i="7"/>
  <c r="AQ2230" i="7"/>
  <c r="AP2230" i="7"/>
  <c r="AO2230" i="7"/>
  <c r="AN2230" i="7"/>
  <c r="AM2230" i="7"/>
  <c r="AL2230" i="7"/>
  <c r="AK2230" i="7"/>
  <c r="AJ2230" i="7"/>
  <c r="AI2230" i="7"/>
  <c r="AH2230" i="7"/>
  <c r="AG2230" i="7"/>
  <c r="T2230" i="7"/>
  <c r="L2230" i="7"/>
  <c r="I2230" i="7"/>
  <c r="J2230" i="7" s="1"/>
  <c r="AR2229" i="7"/>
  <c r="AQ2229" i="7"/>
  <c r="AP2229" i="7"/>
  <c r="AO2229" i="7"/>
  <c r="AN2229" i="7"/>
  <c r="AM2229" i="7"/>
  <c r="AL2229" i="7"/>
  <c r="AK2229" i="7"/>
  <c r="AJ2229" i="7"/>
  <c r="AI2229" i="7"/>
  <c r="AH2229" i="7"/>
  <c r="AG2229" i="7"/>
  <c r="T2229" i="7"/>
  <c r="L2229" i="7"/>
  <c r="N2229" i="7" s="1"/>
  <c r="I2229" i="7"/>
  <c r="J2229" i="7" s="1"/>
  <c r="AR2228" i="7"/>
  <c r="AQ2228" i="7"/>
  <c r="AP2228" i="7"/>
  <c r="AO2228" i="7"/>
  <c r="AN2228" i="7"/>
  <c r="AM2228" i="7"/>
  <c r="AL2228" i="7"/>
  <c r="AK2228" i="7"/>
  <c r="AJ2228" i="7"/>
  <c r="AI2228" i="7"/>
  <c r="AH2228" i="7"/>
  <c r="AG2228" i="7"/>
  <c r="T2228" i="7"/>
  <c r="L2228" i="7"/>
  <c r="N2228" i="7" s="1"/>
  <c r="I2228" i="7"/>
  <c r="J2228" i="7" s="1"/>
  <c r="AR2227" i="7"/>
  <c r="AQ2227" i="7"/>
  <c r="AP2227" i="7"/>
  <c r="AO2227" i="7"/>
  <c r="AN2227" i="7"/>
  <c r="AM2227" i="7"/>
  <c r="AL2227" i="7"/>
  <c r="AK2227" i="7"/>
  <c r="AJ2227" i="7"/>
  <c r="AI2227" i="7"/>
  <c r="AH2227" i="7"/>
  <c r="AG2227" i="7"/>
  <c r="T2227" i="7"/>
  <c r="L2227" i="7"/>
  <c r="N2227" i="7" s="1"/>
  <c r="I2227" i="7"/>
  <c r="J2227" i="7" s="1"/>
  <c r="AR2226" i="7"/>
  <c r="AQ2226" i="7"/>
  <c r="AP2226" i="7"/>
  <c r="AO2226" i="7"/>
  <c r="AN2226" i="7"/>
  <c r="AM2226" i="7"/>
  <c r="AL2226" i="7"/>
  <c r="AK2226" i="7"/>
  <c r="AJ2226" i="7"/>
  <c r="AI2226" i="7"/>
  <c r="AH2226" i="7"/>
  <c r="AG2226" i="7"/>
  <c r="T2226" i="7"/>
  <c r="L2226" i="7"/>
  <c r="I2226" i="7"/>
  <c r="J2226" i="7" s="1"/>
  <c r="AR2225" i="7"/>
  <c r="AQ2225" i="7"/>
  <c r="AP2225" i="7"/>
  <c r="AO2225" i="7"/>
  <c r="AN2225" i="7"/>
  <c r="AM2225" i="7"/>
  <c r="AL2225" i="7"/>
  <c r="AK2225" i="7"/>
  <c r="AJ2225" i="7"/>
  <c r="AI2225" i="7"/>
  <c r="AH2225" i="7"/>
  <c r="AG2225" i="7"/>
  <c r="T2225" i="7"/>
  <c r="L2225" i="7"/>
  <c r="M2225" i="7" s="1"/>
  <c r="I2225" i="7"/>
  <c r="J2225" i="7" s="1"/>
  <c r="AR2224" i="7"/>
  <c r="AQ2224" i="7"/>
  <c r="AP2224" i="7"/>
  <c r="AO2224" i="7"/>
  <c r="AN2224" i="7"/>
  <c r="AM2224" i="7"/>
  <c r="AL2224" i="7"/>
  <c r="AK2224" i="7"/>
  <c r="AJ2224" i="7"/>
  <c r="AI2224" i="7"/>
  <c r="AH2224" i="7"/>
  <c r="AG2224" i="7"/>
  <c r="T2224" i="7"/>
  <c r="L2224" i="7"/>
  <c r="N2224" i="7" s="1"/>
  <c r="I2224" i="7"/>
  <c r="J2224" i="7" s="1"/>
  <c r="AR2223" i="7"/>
  <c r="AQ2223" i="7"/>
  <c r="AP2223" i="7"/>
  <c r="AO2223" i="7"/>
  <c r="AN2223" i="7"/>
  <c r="AM2223" i="7"/>
  <c r="AL2223" i="7"/>
  <c r="AK2223" i="7"/>
  <c r="AJ2223" i="7"/>
  <c r="AI2223" i="7"/>
  <c r="AH2223" i="7"/>
  <c r="AG2223" i="7"/>
  <c r="T2223" i="7"/>
  <c r="L2223" i="7"/>
  <c r="N2223" i="7" s="1"/>
  <c r="I2223" i="7"/>
  <c r="J2223" i="7" s="1"/>
  <c r="AR2222" i="7"/>
  <c r="AQ2222" i="7"/>
  <c r="AP2222" i="7"/>
  <c r="AO2222" i="7"/>
  <c r="AN2222" i="7"/>
  <c r="AM2222" i="7"/>
  <c r="AL2222" i="7"/>
  <c r="AK2222" i="7"/>
  <c r="AJ2222" i="7"/>
  <c r="AI2222" i="7"/>
  <c r="AH2222" i="7"/>
  <c r="AG2222" i="7"/>
  <c r="T2222" i="7"/>
  <c r="H2231" i="5"/>
  <c r="L2222" i="7"/>
  <c r="N2222" i="7" s="1"/>
  <c r="I2222" i="7"/>
  <c r="J2222" i="7" s="1"/>
  <c r="AR2221" i="7"/>
  <c r="AQ2221" i="7"/>
  <c r="AP2221" i="7"/>
  <c r="AO2221" i="7"/>
  <c r="AN2221" i="7"/>
  <c r="AM2221" i="7"/>
  <c r="AL2221" i="7"/>
  <c r="AK2221" i="7"/>
  <c r="AJ2221" i="7"/>
  <c r="AI2221" i="7"/>
  <c r="AH2221" i="7"/>
  <c r="AG2221" i="7"/>
  <c r="T2221" i="7"/>
  <c r="L2221" i="7"/>
  <c r="N2221" i="7" s="1"/>
  <c r="I2221" i="7"/>
  <c r="J2221" i="7" s="1"/>
  <c r="AR2220" i="7"/>
  <c r="AQ2220" i="7"/>
  <c r="AP2220" i="7"/>
  <c r="AO2220" i="7"/>
  <c r="AN2220" i="7"/>
  <c r="AM2220" i="7"/>
  <c r="AL2220" i="7"/>
  <c r="AK2220" i="7"/>
  <c r="AJ2220" i="7"/>
  <c r="AI2220" i="7"/>
  <c r="AH2220" i="7"/>
  <c r="AG2220" i="7"/>
  <c r="T2220" i="7"/>
  <c r="L2220" i="7"/>
  <c r="I2220" i="7"/>
  <c r="J2220" i="7" s="1"/>
  <c r="AR2219" i="7"/>
  <c r="AQ2219" i="7"/>
  <c r="AP2219" i="7"/>
  <c r="AO2219" i="7"/>
  <c r="AN2219" i="7"/>
  <c r="AM2219" i="7"/>
  <c r="AL2219" i="7"/>
  <c r="AK2219" i="7"/>
  <c r="AJ2219" i="7"/>
  <c r="AI2219" i="7"/>
  <c r="AH2219" i="7"/>
  <c r="AG2219" i="7"/>
  <c r="T2219" i="7"/>
  <c r="L2219" i="7"/>
  <c r="M2219" i="7" s="1"/>
  <c r="I2219" i="7"/>
  <c r="J2219" i="7" s="1"/>
  <c r="AR2218" i="7"/>
  <c r="AQ2218" i="7"/>
  <c r="AP2218" i="7"/>
  <c r="AO2218" i="7"/>
  <c r="AN2218" i="7"/>
  <c r="AM2218" i="7"/>
  <c r="AL2218" i="7"/>
  <c r="AK2218" i="7"/>
  <c r="AJ2218" i="7"/>
  <c r="AI2218" i="7"/>
  <c r="AH2218" i="7"/>
  <c r="AG2218" i="7"/>
  <c r="T2218" i="7"/>
  <c r="L2218" i="7"/>
  <c r="M2218" i="7" s="1"/>
  <c r="I2218" i="7"/>
  <c r="J2218" i="7" s="1"/>
  <c r="AR2217" i="7"/>
  <c r="AQ2217" i="7"/>
  <c r="AP2217" i="7"/>
  <c r="AO2217" i="7"/>
  <c r="AN2217" i="7"/>
  <c r="AM2217" i="7"/>
  <c r="AL2217" i="7"/>
  <c r="AK2217" i="7"/>
  <c r="AJ2217" i="7"/>
  <c r="AI2217" i="7"/>
  <c r="AH2217" i="7"/>
  <c r="AG2217" i="7"/>
  <c r="T2217" i="7"/>
  <c r="L2217" i="7"/>
  <c r="M2217" i="7" s="1"/>
  <c r="I2217" i="7"/>
  <c r="J2217" i="7" s="1"/>
  <c r="AR2216" i="7"/>
  <c r="AQ2216" i="7"/>
  <c r="AP2216" i="7"/>
  <c r="AO2216" i="7"/>
  <c r="AN2216" i="7"/>
  <c r="AM2216" i="7"/>
  <c r="AL2216" i="7"/>
  <c r="AK2216" i="7"/>
  <c r="AJ2216" i="7"/>
  <c r="AI2216" i="7"/>
  <c r="AH2216" i="7"/>
  <c r="AG2216" i="7"/>
  <c r="T2216" i="7"/>
  <c r="L2216" i="7"/>
  <c r="N2216" i="7" s="1"/>
  <c r="I2216" i="7"/>
  <c r="J2216" i="7" s="1"/>
  <c r="AR2215" i="7"/>
  <c r="AQ2215" i="7"/>
  <c r="AP2215" i="7"/>
  <c r="AO2215" i="7"/>
  <c r="AN2215" i="7"/>
  <c r="AM2215" i="7"/>
  <c r="AL2215" i="7"/>
  <c r="AK2215" i="7"/>
  <c r="AJ2215" i="7"/>
  <c r="AI2215" i="7"/>
  <c r="AH2215" i="7"/>
  <c r="AG2215" i="7"/>
  <c r="T2215" i="7"/>
  <c r="L2215" i="7"/>
  <c r="M2215" i="7" s="1"/>
  <c r="I2215" i="7"/>
  <c r="J2215" i="7" s="1"/>
  <c r="AR2214" i="7"/>
  <c r="AQ2214" i="7"/>
  <c r="AP2214" i="7"/>
  <c r="AO2214" i="7"/>
  <c r="AN2214" i="7"/>
  <c r="AM2214" i="7"/>
  <c r="AL2214" i="7"/>
  <c r="AK2214" i="7"/>
  <c r="AJ2214" i="7"/>
  <c r="AI2214" i="7"/>
  <c r="AH2214" i="7"/>
  <c r="AG2214" i="7"/>
  <c r="T2214" i="7"/>
  <c r="L2214" i="7"/>
  <c r="N2214" i="7" s="1"/>
  <c r="I2214" i="7"/>
  <c r="J2214" i="7" s="1"/>
  <c r="AR2213" i="7"/>
  <c r="AQ2213" i="7"/>
  <c r="AP2213" i="7"/>
  <c r="AO2213" i="7"/>
  <c r="AN2213" i="7"/>
  <c r="AM2213" i="7"/>
  <c r="AL2213" i="7"/>
  <c r="AK2213" i="7"/>
  <c r="AJ2213" i="7"/>
  <c r="AI2213" i="7"/>
  <c r="AH2213" i="7"/>
  <c r="AG2213" i="7"/>
  <c r="T2213" i="7"/>
  <c r="L2213" i="7"/>
  <c r="I2213" i="7"/>
  <c r="J2213" i="7" s="1"/>
  <c r="AR2212" i="7"/>
  <c r="AQ2212" i="7"/>
  <c r="AP2212" i="7"/>
  <c r="AO2212" i="7"/>
  <c r="AN2212" i="7"/>
  <c r="AM2212" i="7"/>
  <c r="AL2212" i="7"/>
  <c r="AK2212" i="7"/>
  <c r="AJ2212" i="7"/>
  <c r="AI2212" i="7"/>
  <c r="AH2212" i="7"/>
  <c r="AG2212" i="7"/>
  <c r="T2212" i="7"/>
  <c r="L2212" i="7"/>
  <c r="N2212" i="7" s="1"/>
  <c r="I2212" i="7"/>
  <c r="J2212" i="7" s="1"/>
  <c r="AR2211" i="7"/>
  <c r="AQ2211" i="7"/>
  <c r="AP2211" i="7"/>
  <c r="AO2211" i="7"/>
  <c r="AN2211" i="7"/>
  <c r="AM2211" i="7"/>
  <c r="AL2211" i="7"/>
  <c r="AK2211" i="7"/>
  <c r="AJ2211" i="7"/>
  <c r="AI2211" i="7"/>
  <c r="AH2211" i="7"/>
  <c r="AG2211" i="7"/>
  <c r="T2211" i="7"/>
  <c r="L2211" i="7"/>
  <c r="N2211" i="7" s="1"/>
  <c r="I2211" i="7"/>
  <c r="J2211" i="7" s="1"/>
  <c r="AR2210" i="7"/>
  <c r="AQ2210" i="7"/>
  <c r="AP2210" i="7"/>
  <c r="AO2210" i="7"/>
  <c r="AN2210" i="7"/>
  <c r="AM2210" i="7"/>
  <c r="AL2210" i="7"/>
  <c r="AK2210" i="7"/>
  <c r="AJ2210" i="7"/>
  <c r="AI2210" i="7"/>
  <c r="AH2210" i="7"/>
  <c r="AG2210" i="7"/>
  <c r="T2210" i="7"/>
  <c r="L2210" i="7"/>
  <c r="I2210" i="7"/>
  <c r="J2210" i="7" s="1"/>
  <c r="AR2209" i="7"/>
  <c r="AQ2209" i="7"/>
  <c r="AP2209" i="7"/>
  <c r="AO2209" i="7"/>
  <c r="AN2209" i="7"/>
  <c r="AM2209" i="7"/>
  <c r="AL2209" i="7"/>
  <c r="AK2209" i="7"/>
  <c r="AJ2209" i="7"/>
  <c r="AI2209" i="7"/>
  <c r="AH2209" i="7"/>
  <c r="AG2209" i="7"/>
  <c r="T2209" i="7"/>
  <c r="L2209" i="7"/>
  <c r="M2209" i="7" s="1"/>
  <c r="I2209" i="7"/>
  <c r="J2209" i="7" s="1"/>
  <c r="AR2208" i="7"/>
  <c r="AQ2208" i="7"/>
  <c r="AP2208" i="7"/>
  <c r="AO2208" i="7"/>
  <c r="AN2208" i="7"/>
  <c r="AM2208" i="7"/>
  <c r="AL2208" i="7"/>
  <c r="AK2208" i="7"/>
  <c r="AJ2208" i="7"/>
  <c r="AI2208" i="7"/>
  <c r="AH2208" i="7"/>
  <c r="AG2208" i="7"/>
  <c r="T2208" i="7"/>
  <c r="L2208" i="7"/>
  <c r="N2208" i="7" s="1"/>
  <c r="I2208" i="7"/>
  <c r="J2208" i="7" s="1"/>
  <c r="AR2207" i="7"/>
  <c r="AQ2207" i="7"/>
  <c r="AP2207" i="7"/>
  <c r="AO2207" i="7"/>
  <c r="AN2207" i="7"/>
  <c r="AM2207" i="7"/>
  <c r="AL2207" i="7"/>
  <c r="AK2207" i="7"/>
  <c r="AJ2207" i="7"/>
  <c r="AI2207" i="7"/>
  <c r="AH2207" i="7"/>
  <c r="AG2207" i="7"/>
  <c r="T2207" i="7"/>
  <c r="L2207" i="7"/>
  <c r="N2207" i="7" s="1"/>
  <c r="I2207" i="7"/>
  <c r="J2207" i="7" s="1"/>
  <c r="AR2206" i="7"/>
  <c r="AQ2206" i="7"/>
  <c r="AP2206" i="7"/>
  <c r="AO2206" i="7"/>
  <c r="AN2206" i="7"/>
  <c r="AM2206" i="7"/>
  <c r="AL2206" i="7"/>
  <c r="AK2206" i="7"/>
  <c r="AJ2206" i="7"/>
  <c r="AI2206" i="7"/>
  <c r="AH2206" i="7"/>
  <c r="AG2206" i="7"/>
  <c r="T2206" i="7"/>
  <c r="L2206" i="7"/>
  <c r="N2206" i="7" s="1"/>
  <c r="I2206" i="7"/>
  <c r="J2206" i="7" s="1"/>
  <c r="AR2205" i="7"/>
  <c r="AQ2205" i="7"/>
  <c r="AP2205" i="7"/>
  <c r="AO2205" i="7"/>
  <c r="AN2205" i="7"/>
  <c r="AM2205" i="7"/>
  <c r="AL2205" i="7"/>
  <c r="AK2205" i="7"/>
  <c r="AJ2205" i="7"/>
  <c r="AI2205" i="7"/>
  <c r="AH2205" i="7"/>
  <c r="AG2205" i="7"/>
  <c r="T2205" i="7"/>
  <c r="L2205" i="7"/>
  <c r="N2205" i="7" s="1"/>
  <c r="I2205" i="7"/>
  <c r="J2205" i="7" s="1"/>
  <c r="AR2204" i="7"/>
  <c r="AQ2204" i="7"/>
  <c r="AP2204" i="7"/>
  <c r="AO2204" i="7"/>
  <c r="AN2204" i="7"/>
  <c r="AM2204" i="7"/>
  <c r="AL2204" i="7"/>
  <c r="AK2204" i="7"/>
  <c r="AJ2204" i="7"/>
  <c r="AI2204" i="7"/>
  <c r="AH2204" i="7"/>
  <c r="AG2204" i="7"/>
  <c r="T2204" i="7"/>
  <c r="L2204" i="7"/>
  <c r="I2204" i="7"/>
  <c r="J2204" i="7" s="1"/>
  <c r="AR2203" i="7"/>
  <c r="AQ2203" i="7"/>
  <c r="AP2203" i="7"/>
  <c r="AO2203" i="7"/>
  <c r="AN2203" i="7"/>
  <c r="AM2203" i="7"/>
  <c r="AL2203" i="7"/>
  <c r="AK2203" i="7"/>
  <c r="AJ2203" i="7"/>
  <c r="AI2203" i="7"/>
  <c r="AH2203" i="7"/>
  <c r="AG2203" i="7"/>
  <c r="T2203" i="7"/>
  <c r="L2203" i="7"/>
  <c r="N2203" i="7" s="1"/>
  <c r="I2203" i="7"/>
  <c r="J2203" i="7" s="1"/>
  <c r="AR2202" i="7"/>
  <c r="AQ2202" i="7"/>
  <c r="AP2202" i="7"/>
  <c r="AO2202" i="7"/>
  <c r="AN2202" i="7"/>
  <c r="AM2202" i="7"/>
  <c r="AL2202" i="7"/>
  <c r="AK2202" i="7"/>
  <c r="AJ2202" i="7"/>
  <c r="AI2202" i="7"/>
  <c r="AH2202" i="7"/>
  <c r="AG2202" i="7"/>
  <c r="T2202" i="7"/>
  <c r="L2202" i="7"/>
  <c r="M2202" i="7" s="1"/>
  <c r="I2202" i="7"/>
  <c r="J2202" i="7" s="1"/>
  <c r="AR2201" i="7"/>
  <c r="AQ2201" i="7"/>
  <c r="AP2201" i="7"/>
  <c r="AO2201" i="7"/>
  <c r="AN2201" i="7"/>
  <c r="AM2201" i="7"/>
  <c r="AL2201" i="7"/>
  <c r="AK2201" i="7"/>
  <c r="AJ2201" i="7"/>
  <c r="AI2201" i="7"/>
  <c r="AH2201" i="7"/>
  <c r="AG2201" i="7"/>
  <c r="T2201" i="7"/>
  <c r="L2201" i="7"/>
  <c r="M2201" i="7" s="1"/>
  <c r="I2201" i="7"/>
  <c r="J2201" i="7" s="1"/>
  <c r="AR2200" i="7"/>
  <c r="AQ2200" i="7"/>
  <c r="AP2200" i="7"/>
  <c r="AO2200" i="7"/>
  <c r="AN2200" i="7"/>
  <c r="AM2200" i="7"/>
  <c r="AL2200" i="7"/>
  <c r="AK2200" i="7"/>
  <c r="AJ2200" i="7"/>
  <c r="AI2200" i="7"/>
  <c r="AH2200" i="7"/>
  <c r="AG2200" i="7"/>
  <c r="T2200" i="7"/>
  <c r="L2200" i="7"/>
  <c r="I2200" i="7"/>
  <c r="J2200" i="7" s="1"/>
  <c r="AR2199" i="7"/>
  <c r="AQ2199" i="7"/>
  <c r="AP2199" i="7"/>
  <c r="AO2199" i="7"/>
  <c r="AN2199" i="7"/>
  <c r="AM2199" i="7"/>
  <c r="AL2199" i="7"/>
  <c r="AK2199" i="7"/>
  <c r="AJ2199" i="7"/>
  <c r="AI2199" i="7"/>
  <c r="AH2199" i="7"/>
  <c r="AG2199" i="7"/>
  <c r="T2199" i="7"/>
  <c r="L2199" i="7"/>
  <c r="M2199" i="7" s="1"/>
  <c r="I2199" i="7"/>
  <c r="J2199" i="7" s="1"/>
  <c r="AR2198" i="7"/>
  <c r="AQ2198" i="7"/>
  <c r="AP2198" i="7"/>
  <c r="AO2198" i="7"/>
  <c r="AN2198" i="7"/>
  <c r="AM2198" i="7"/>
  <c r="AL2198" i="7"/>
  <c r="AK2198" i="7"/>
  <c r="AJ2198" i="7"/>
  <c r="AI2198" i="7"/>
  <c r="AH2198" i="7"/>
  <c r="AG2198" i="7"/>
  <c r="T2198" i="7"/>
  <c r="L2198" i="7"/>
  <c r="N2198" i="7" s="1"/>
  <c r="I2198" i="7"/>
  <c r="J2198" i="7" s="1"/>
  <c r="AR2197" i="7"/>
  <c r="AQ2197" i="7"/>
  <c r="AP2197" i="7"/>
  <c r="AO2197" i="7"/>
  <c r="AN2197" i="7"/>
  <c r="AM2197" i="7"/>
  <c r="AL2197" i="7"/>
  <c r="AK2197" i="7"/>
  <c r="AJ2197" i="7"/>
  <c r="AI2197" i="7"/>
  <c r="AH2197" i="7"/>
  <c r="AG2197" i="7"/>
  <c r="T2197" i="7"/>
  <c r="L2197" i="7"/>
  <c r="I2197" i="7"/>
  <c r="J2197" i="7" s="1"/>
  <c r="AR2196" i="7"/>
  <c r="AQ2196" i="7"/>
  <c r="AP2196" i="7"/>
  <c r="AO2196" i="7"/>
  <c r="AN2196" i="7"/>
  <c r="AM2196" i="7"/>
  <c r="AL2196" i="7"/>
  <c r="AK2196" i="7"/>
  <c r="AJ2196" i="7"/>
  <c r="AI2196" i="7"/>
  <c r="AH2196" i="7"/>
  <c r="AG2196" i="7"/>
  <c r="T2196" i="7"/>
  <c r="L2196" i="7"/>
  <c r="N2196" i="7" s="1"/>
  <c r="I2196" i="7"/>
  <c r="J2196" i="7" s="1"/>
  <c r="AR2195" i="7"/>
  <c r="AQ2195" i="7"/>
  <c r="AP2195" i="7"/>
  <c r="AO2195" i="7"/>
  <c r="AN2195" i="7"/>
  <c r="AM2195" i="7"/>
  <c r="AL2195" i="7"/>
  <c r="AK2195" i="7"/>
  <c r="AJ2195" i="7"/>
  <c r="AI2195" i="7"/>
  <c r="AH2195" i="7"/>
  <c r="AG2195" i="7"/>
  <c r="T2195" i="7"/>
  <c r="L2195" i="7"/>
  <c r="N2195" i="7" s="1"/>
  <c r="I2195" i="7"/>
  <c r="J2195" i="7" s="1"/>
  <c r="AR2194" i="7"/>
  <c r="AQ2194" i="7"/>
  <c r="AP2194" i="7"/>
  <c r="AO2194" i="7"/>
  <c r="AN2194" i="7"/>
  <c r="AM2194" i="7"/>
  <c r="AL2194" i="7"/>
  <c r="AK2194" i="7"/>
  <c r="AJ2194" i="7"/>
  <c r="AI2194" i="7"/>
  <c r="AH2194" i="7"/>
  <c r="AG2194" i="7"/>
  <c r="T2194" i="7"/>
  <c r="L2194" i="7"/>
  <c r="N2194" i="7" s="1"/>
  <c r="I2194" i="7"/>
  <c r="J2194" i="7" s="1"/>
  <c r="AR2193" i="7"/>
  <c r="AQ2193" i="7"/>
  <c r="AP2193" i="7"/>
  <c r="AO2193" i="7"/>
  <c r="AN2193" i="7"/>
  <c r="AM2193" i="7"/>
  <c r="AL2193" i="7"/>
  <c r="AK2193" i="7"/>
  <c r="AJ2193" i="7"/>
  <c r="AI2193" i="7"/>
  <c r="AH2193" i="7"/>
  <c r="AG2193" i="7"/>
  <c r="T2193" i="7"/>
  <c r="L2193" i="7"/>
  <c r="N2193" i="7" s="1"/>
  <c r="I2193" i="7"/>
  <c r="J2193" i="7" s="1"/>
  <c r="AR2192" i="7"/>
  <c r="AQ2192" i="7"/>
  <c r="AP2192" i="7"/>
  <c r="AO2192" i="7"/>
  <c r="AN2192" i="7"/>
  <c r="AM2192" i="7"/>
  <c r="AL2192" i="7"/>
  <c r="AK2192" i="7"/>
  <c r="AJ2192" i="7"/>
  <c r="AI2192" i="7"/>
  <c r="AH2192" i="7"/>
  <c r="AG2192" i="7"/>
  <c r="T2192" i="7"/>
  <c r="L2192" i="7"/>
  <c r="N2192" i="7" s="1"/>
  <c r="I2192" i="7"/>
  <c r="J2192" i="7" s="1"/>
  <c r="AR2191" i="7"/>
  <c r="AQ2191" i="7"/>
  <c r="AP2191" i="7"/>
  <c r="AO2191" i="7"/>
  <c r="AN2191" i="7"/>
  <c r="AM2191" i="7"/>
  <c r="AL2191" i="7"/>
  <c r="AK2191" i="7"/>
  <c r="AJ2191" i="7"/>
  <c r="AI2191" i="7"/>
  <c r="AH2191" i="7"/>
  <c r="AG2191" i="7"/>
  <c r="T2191" i="7"/>
  <c r="L2191" i="7"/>
  <c r="N2191" i="7" s="1"/>
  <c r="I2191" i="7"/>
  <c r="J2191" i="7" s="1"/>
  <c r="AR2190" i="7"/>
  <c r="AQ2190" i="7"/>
  <c r="AP2190" i="7"/>
  <c r="AO2190" i="7"/>
  <c r="AN2190" i="7"/>
  <c r="AM2190" i="7"/>
  <c r="AL2190" i="7"/>
  <c r="AK2190" i="7"/>
  <c r="AJ2190" i="7"/>
  <c r="AI2190" i="7"/>
  <c r="AH2190" i="7"/>
  <c r="AG2190" i="7"/>
  <c r="T2190" i="7"/>
  <c r="L2190" i="7"/>
  <c r="M2190" i="7" s="1"/>
  <c r="I2190" i="7"/>
  <c r="J2190" i="7" s="1"/>
  <c r="AR2189" i="7"/>
  <c r="AQ2189" i="7"/>
  <c r="AP2189" i="7"/>
  <c r="AO2189" i="7"/>
  <c r="AN2189" i="7"/>
  <c r="AM2189" i="7"/>
  <c r="AL2189" i="7"/>
  <c r="AK2189" i="7"/>
  <c r="AJ2189" i="7"/>
  <c r="AI2189" i="7"/>
  <c r="AH2189" i="7"/>
  <c r="AG2189" i="7"/>
  <c r="T2189" i="7"/>
  <c r="L2189" i="7"/>
  <c r="N2189" i="7" s="1"/>
  <c r="I2189" i="7"/>
  <c r="J2189" i="7" s="1"/>
  <c r="AR2188" i="7"/>
  <c r="AQ2188" i="7"/>
  <c r="AP2188" i="7"/>
  <c r="AO2188" i="7"/>
  <c r="AN2188" i="7"/>
  <c r="AM2188" i="7"/>
  <c r="AL2188" i="7"/>
  <c r="AK2188" i="7"/>
  <c r="AJ2188" i="7"/>
  <c r="AI2188" i="7"/>
  <c r="AH2188" i="7"/>
  <c r="AG2188" i="7"/>
  <c r="T2188" i="7"/>
  <c r="L2188" i="7"/>
  <c r="I2188" i="7"/>
  <c r="J2188" i="7" s="1"/>
  <c r="AR2187" i="7"/>
  <c r="AQ2187" i="7"/>
  <c r="AP2187" i="7"/>
  <c r="AO2187" i="7"/>
  <c r="AN2187" i="7"/>
  <c r="AM2187" i="7"/>
  <c r="AL2187" i="7"/>
  <c r="AK2187" i="7"/>
  <c r="AJ2187" i="7"/>
  <c r="AI2187" i="7"/>
  <c r="AH2187" i="7"/>
  <c r="AG2187" i="7"/>
  <c r="T2187" i="7"/>
  <c r="L2187" i="7"/>
  <c r="M2187" i="7" s="1"/>
  <c r="I2187" i="7"/>
  <c r="J2187" i="7" s="1"/>
  <c r="AR2186" i="7"/>
  <c r="AQ2186" i="7"/>
  <c r="AP2186" i="7"/>
  <c r="AO2186" i="7"/>
  <c r="AN2186" i="7"/>
  <c r="AM2186" i="7"/>
  <c r="AL2186" i="7"/>
  <c r="AK2186" i="7"/>
  <c r="AJ2186" i="7"/>
  <c r="AI2186" i="7"/>
  <c r="AH2186" i="7"/>
  <c r="AG2186" i="7"/>
  <c r="T2186" i="7"/>
  <c r="L2186" i="7"/>
  <c r="M2186" i="7" s="1"/>
  <c r="I2186" i="7"/>
  <c r="J2186" i="7" s="1"/>
  <c r="AR2185" i="7"/>
  <c r="AQ2185" i="7"/>
  <c r="AP2185" i="7"/>
  <c r="AO2185" i="7"/>
  <c r="AN2185" i="7"/>
  <c r="AM2185" i="7"/>
  <c r="AL2185" i="7"/>
  <c r="AK2185" i="7"/>
  <c r="AJ2185" i="7"/>
  <c r="AI2185" i="7"/>
  <c r="AH2185" i="7"/>
  <c r="AG2185" i="7"/>
  <c r="T2185" i="7"/>
  <c r="L2185" i="7"/>
  <c r="M2185" i="7" s="1"/>
  <c r="I2185" i="7"/>
  <c r="J2185" i="7" s="1"/>
  <c r="AR2184" i="7"/>
  <c r="AQ2184" i="7"/>
  <c r="AP2184" i="7"/>
  <c r="AO2184" i="7"/>
  <c r="AN2184" i="7"/>
  <c r="AM2184" i="7"/>
  <c r="AL2184" i="7"/>
  <c r="AK2184" i="7"/>
  <c r="AJ2184" i="7"/>
  <c r="AI2184" i="7"/>
  <c r="AH2184" i="7"/>
  <c r="AG2184" i="7"/>
  <c r="T2184" i="7"/>
  <c r="L2184" i="7"/>
  <c r="N2184" i="7" s="1"/>
  <c r="I2184" i="7"/>
  <c r="J2184" i="7" s="1"/>
  <c r="AR2183" i="7"/>
  <c r="AQ2183" i="7"/>
  <c r="AP2183" i="7"/>
  <c r="AO2183" i="7"/>
  <c r="AN2183" i="7"/>
  <c r="AM2183" i="7"/>
  <c r="AL2183" i="7"/>
  <c r="AK2183" i="7"/>
  <c r="AJ2183" i="7"/>
  <c r="AI2183" i="7"/>
  <c r="AH2183" i="7"/>
  <c r="AG2183" i="7"/>
  <c r="T2183" i="7"/>
  <c r="L2183" i="7"/>
  <c r="M2183" i="7" s="1"/>
  <c r="I2183" i="7"/>
  <c r="J2183" i="7" s="1"/>
  <c r="AR2182" i="7"/>
  <c r="AQ2182" i="7"/>
  <c r="AP2182" i="7"/>
  <c r="AO2182" i="7"/>
  <c r="AN2182" i="7"/>
  <c r="AM2182" i="7"/>
  <c r="AL2182" i="7"/>
  <c r="AK2182" i="7"/>
  <c r="AJ2182" i="7"/>
  <c r="AI2182" i="7"/>
  <c r="AH2182" i="7"/>
  <c r="AG2182" i="7"/>
  <c r="T2182" i="7"/>
  <c r="L2182" i="7"/>
  <c r="N2182" i="7" s="1"/>
  <c r="I2182" i="7"/>
  <c r="J2182" i="7" s="1"/>
  <c r="AR2181" i="7"/>
  <c r="AQ2181" i="7"/>
  <c r="AP2181" i="7"/>
  <c r="AO2181" i="7"/>
  <c r="AN2181" i="7"/>
  <c r="AM2181" i="7"/>
  <c r="AL2181" i="7"/>
  <c r="AK2181" i="7"/>
  <c r="AJ2181" i="7"/>
  <c r="AI2181" i="7"/>
  <c r="AH2181" i="7"/>
  <c r="AG2181" i="7"/>
  <c r="T2181" i="7"/>
  <c r="L2181" i="7"/>
  <c r="I2181" i="7"/>
  <c r="J2181" i="7" s="1"/>
  <c r="AR2180" i="7"/>
  <c r="AQ2180" i="7"/>
  <c r="AP2180" i="7"/>
  <c r="AO2180" i="7"/>
  <c r="AN2180" i="7"/>
  <c r="AM2180" i="7"/>
  <c r="AL2180" i="7"/>
  <c r="AK2180" i="7"/>
  <c r="AJ2180" i="7"/>
  <c r="AI2180" i="7"/>
  <c r="AH2180" i="7"/>
  <c r="AG2180" i="7"/>
  <c r="T2180" i="7"/>
  <c r="L2180" i="7"/>
  <c r="M2180" i="7" s="1"/>
  <c r="I2180" i="7"/>
  <c r="J2180" i="7" s="1"/>
  <c r="AR2179" i="7"/>
  <c r="AQ2179" i="7"/>
  <c r="AP2179" i="7"/>
  <c r="AO2179" i="7"/>
  <c r="AN2179" i="7"/>
  <c r="AM2179" i="7"/>
  <c r="AL2179" i="7"/>
  <c r="AK2179" i="7"/>
  <c r="AJ2179" i="7"/>
  <c r="AI2179" i="7"/>
  <c r="AH2179" i="7"/>
  <c r="AG2179" i="7"/>
  <c r="T2179" i="7"/>
  <c r="L2179" i="7"/>
  <c r="N2179" i="7" s="1"/>
  <c r="I2179" i="7"/>
  <c r="J2179" i="7" s="1"/>
  <c r="AR2178" i="7"/>
  <c r="AQ2178" i="7"/>
  <c r="AP2178" i="7"/>
  <c r="AO2178" i="7"/>
  <c r="AN2178" i="7"/>
  <c r="AM2178" i="7"/>
  <c r="AL2178" i="7"/>
  <c r="AK2178" i="7"/>
  <c r="AJ2178" i="7"/>
  <c r="AI2178" i="7"/>
  <c r="AH2178" i="7"/>
  <c r="AG2178" i="7"/>
  <c r="T2178" i="7"/>
  <c r="L2178" i="7"/>
  <c r="N2178" i="7" s="1"/>
  <c r="I2178" i="7"/>
  <c r="J2178" i="7" s="1"/>
  <c r="AR2177" i="7"/>
  <c r="AQ2177" i="7"/>
  <c r="AP2177" i="7"/>
  <c r="AO2177" i="7"/>
  <c r="AN2177" i="7"/>
  <c r="AM2177" i="7"/>
  <c r="AL2177" i="7"/>
  <c r="AK2177" i="7"/>
  <c r="AJ2177" i="7"/>
  <c r="AI2177" i="7"/>
  <c r="AH2177" i="7"/>
  <c r="AG2177" i="7"/>
  <c r="T2177" i="7"/>
  <c r="L2177" i="7"/>
  <c r="N2177" i="7" s="1"/>
  <c r="I2177" i="7"/>
  <c r="J2177" i="7" s="1"/>
  <c r="AR2176" i="7"/>
  <c r="AQ2176" i="7"/>
  <c r="AP2176" i="7"/>
  <c r="AO2176" i="7"/>
  <c r="AN2176" i="7"/>
  <c r="AM2176" i="7"/>
  <c r="AL2176" i="7"/>
  <c r="AK2176" i="7"/>
  <c r="AJ2176" i="7"/>
  <c r="AI2176" i="7"/>
  <c r="AH2176" i="7"/>
  <c r="AG2176" i="7"/>
  <c r="T2176" i="7"/>
  <c r="L2176" i="7"/>
  <c r="N2176" i="7" s="1"/>
  <c r="I2176" i="7"/>
  <c r="J2176" i="7" s="1"/>
  <c r="AR2175" i="7"/>
  <c r="AQ2175" i="7"/>
  <c r="AP2175" i="7"/>
  <c r="AO2175" i="7"/>
  <c r="AN2175" i="7"/>
  <c r="AM2175" i="7"/>
  <c r="AL2175" i="7"/>
  <c r="AK2175" i="7"/>
  <c r="AJ2175" i="7"/>
  <c r="AI2175" i="7"/>
  <c r="AH2175" i="7"/>
  <c r="AG2175" i="7"/>
  <c r="T2175" i="7"/>
  <c r="L2175" i="7"/>
  <c r="N2175" i="7" s="1"/>
  <c r="I2175" i="7"/>
  <c r="J2175" i="7" s="1"/>
  <c r="AR2174" i="7"/>
  <c r="AQ2174" i="7"/>
  <c r="AP2174" i="7"/>
  <c r="AO2174" i="7"/>
  <c r="AN2174" i="7"/>
  <c r="AM2174" i="7"/>
  <c r="AL2174" i="7"/>
  <c r="AK2174" i="7"/>
  <c r="AJ2174" i="7"/>
  <c r="AI2174" i="7"/>
  <c r="AH2174" i="7"/>
  <c r="AG2174" i="7"/>
  <c r="T2174" i="7"/>
  <c r="L2174" i="7"/>
  <c r="N2174" i="7" s="1"/>
  <c r="I2174" i="7"/>
  <c r="J2174" i="7" s="1"/>
  <c r="AR2173" i="7"/>
  <c r="AQ2173" i="7"/>
  <c r="AP2173" i="7"/>
  <c r="AO2173" i="7"/>
  <c r="AN2173" i="7"/>
  <c r="AM2173" i="7"/>
  <c r="AL2173" i="7"/>
  <c r="AK2173" i="7"/>
  <c r="AJ2173" i="7"/>
  <c r="AI2173" i="7"/>
  <c r="AH2173" i="7"/>
  <c r="AG2173" i="7"/>
  <c r="T2173" i="7"/>
  <c r="L2173" i="7"/>
  <c r="N2173" i="7" s="1"/>
  <c r="I2173" i="7"/>
  <c r="J2173" i="7" s="1"/>
  <c r="AR2172" i="7"/>
  <c r="AQ2172" i="7"/>
  <c r="AP2172" i="7"/>
  <c r="AO2172" i="7"/>
  <c r="AN2172" i="7"/>
  <c r="AM2172" i="7"/>
  <c r="AL2172" i="7"/>
  <c r="AK2172" i="7"/>
  <c r="AJ2172" i="7"/>
  <c r="AI2172" i="7"/>
  <c r="AH2172" i="7"/>
  <c r="AG2172" i="7"/>
  <c r="T2172" i="7"/>
  <c r="L2172" i="7"/>
  <c r="I2172" i="7"/>
  <c r="J2172" i="7" s="1"/>
  <c r="AR2171" i="7"/>
  <c r="AQ2171" i="7"/>
  <c r="AP2171" i="7"/>
  <c r="AO2171" i="7"/>
  <c r="AN2171" i="7"/>
  <c r="AM2171" i="7"/>
  <c r="AL2171" i="7"/>
  <c r="AK2171" i="7"/>
  <c r="AJ2171" i="7"/>
  <c r="AI2171" i="7"/>
  <c r="AH2171" i="7"/>
  <c r="AG2171" i="7"/>
  <c r="T2171" i="7"/>
  <c r="L2171" i="7"/>
  <c r="N2171" i="7" s="1"/>
  <c r="I2171" i="7"/>
  <c r="J2171" i="7" s="1"/>
  <c r="AR2170" i="7"/>
  <c r="AQ2170" i="7"/>
  <c r="AP2170" i="7"/>
  <c r="AO2170" i="7"/>
  <c r="AN2170" i="7"/>
  <c r="AM2170" i="7"/>
  <c r="AL2170" i="7"/>
  <c r="AK2170" i="7"/>
  <c r="AJ2170" i="7"/>
  <c r="AI2170" i="7"/>
  <c r="AH2170" i="7"/>
  <c r="AG2170" i="7"/>
  <c r="T2170" i="7"/>
  <c r="L2170" i="7"/>
  <c r="M2170" i="7" s="1"/>
  <c r="I2170" i="7"/>
  <c r="J2170" i="7" s="1"/>
  <c r="AR2169" i="7"/>
  <c r="AQ2169" i="7"/>
  <c r="AP2169" i="7"/>
  <c r="AO2169" i="7"/>
  <c r="AN2169" i="7"/>
  <c r="AM2169" i="7"/>
  <c r="AL2169" i="7"/>
  <c r="AK2169" i="7"/>
  <c r="AJ2169" i="7"/>
  <c r="AI2169" i="7"/>
  <c r="AH2169" i="7"/>
  <c r="AG2169" i="7"/>
  <c r="T2169" i="7"/>
  <c r="L2169" i="7"/>
  <c r="M2169" i="7" s="1"/>
  <c r="I2169" i="7"/>
  <c r="J2169" i="7" s="1"/>
  <c r="AR2168" i="7"/>
  <c r="AQ2168" i="7"/>
  <c r="AP2168" i="7"/>
  <c r="AO2168" i="7"/>
  <c r="AN2168" i="7"/>
  <c r="AM2168" i="7"/>
  <c r="AL2168" i="7"/>
  <c r="AK2168" i="7"/>
  <c r="AJ2168" i="7"/>
  <c r="AI2168" i="7"/>
  <c r="AH2168" i="7"/>
  <c r="AG2168" i="7"/>
  <c r="T2168" i="7"/>
  <c r="L2168" i="7"/>
  <c r="N2168" i="7" s="1"/>
  <c r="I2168" i="7"/>
  <c r="J2168" i="7" s="1"/>
  <c r="AR2167" i="7"/>
  <c r="AQ2167" i="7"/>
  <c r="AP2167" i="7"/>
  <c r="AO2167" i="7"/>
  <c r="AN2167" i="7"/>
  <c r="AM2167" i="7"/>
  <c r="AL2167" i="7"/>
  <c r="AK2167" i="7"/>
  <c r="AJ2167" i="7"/>
  <c r="AI2167" i="7"/>
  <c r="AH2167" i="7"/>
  <c r="AG2167" i="7"/>
  <c r="T2167" i="7"/>
  <c r="L2167" i="7"/>
  <c r="I2167" i="7"/>
  <c r="J2167" i="7" s="1"/>
  <c r="AR2166" i="7"/>
  <c r="AQ2166" i="7"/>
  <c r="AP2166" i="7"/>
  <c r="AO2166" i="7"/>
  <c r="AN2166" i="7"/>
  <c r="AM2166" i="7"/>
  <c r="AL2166" i="7"/>
  <c r="AK2166" i="7"/>
  <c r="AJ2166" i="7"/>
  <c r="AI2166" i="7"/>
  <c r="AH2166" i="7"/>
  <c r="AG2166" i="7"/>
  <c r="T2166" i="7"/>
  <c r="L2166" i="7"/>
  <c r="N2166" i="7" s="1"/>
  <c r="I2166" i="7"/>
  <c r="J2166" i="7" s="1"/>
  <c r="AR2165" i="7"/>
  <c r="AQ2165" i="7"/>
  <c r="AP2165" i="7"/>
  <c r="AO2165" i="7"/>
  <c r="AN2165" i="7"/>
  <c r="AM2165" i="7"/>
  <c r="AL2165" i="7"/>
  <c r="AK2165" i="7"/>
  <c r="AJ2165" i="7"/>
  <c r="AI2165" i="7"/>
  <c r="AH2165" i="7"/>
  <c r="AG2165" i="7"/>
  <c r="T2165" i="7"/>
  <c r="L2165" i="7"/>
  <c r="I2165" i="7"/>
  <c r="J2165" i="7" s="1"/>
  <c r="AR2164" i="7"/>
  <c r="AQ2164" i="7"/>
  <c r="AP2164" i="7"/>
  <c r="AO2164" i="7"/>
  <c r="AN2164" i="7"/>
  <c r="AM2164" i="7"/>
  <c r="AL2164" i="7"/>
  <c r="AK2164" i="7"/>
  <c r="AJ2164" i="7"/>
  <c r="AI2164" i="7"/>
  <c r="AH2164" i="7"/>
  <c r="AG2164" i="7"/>
  <c r="T2164" i="7"/>
  <c r="L2164" i="7"/>
  <c r="N2164" i="7" s="1"/>
  <c r="I2164" i="7"/>
  <c r="J2164" i="7" s="1"/>
  <c r="AR2163" i="7"/>
  <c r="AQ2163" i="7"/>
  <c r="AP2163" i="7"/>
  <c r="AO2163" i="7"/>
  <c r="AN2163" i="7"/>
  <c r="AM2163" i="7"/>
  <c r="AL2163" i="7"/>
  <c r="AK2163" i="7"/>
  <c r="AJ2163" i="7"/>
  <c r="AI2163" i="7"/>
  <c r="AH2163" i="7"/>
  <c r="AG2163" i="7"/>
  <c r="T2163" i="7"/>
  <c r="L2163" i="7"/>
  <c r="N2163" i="7" s="1"/>
  <c r="I2163" i="7"/>
  <c r="J2163" i="7" s="1"/>
  <c r="AR2162" i="7"/>
  <c r="AQ2162" i="7"/>
  <c r="AP2162" i="7"/>
  <c r="AO2162" i="7"/>
  <c r="AN2162" i="7"/>
  <c r="AM2162" i="7"/>
  <c r="AL2162" i="7"/>
  <c r="AK2162" i="7"/>
  <c r="AJ2162" i="7"/>
  <c r="AI2162" i="7"/>
  <c r="AH2162" i="7"/>
  <c r="AG2162" i="7"/>
  <c r="T2162" i="7"/>
  <c r="L2162" i="7"/>
  <c r="M2162" i="7" s="1"/>
  <c r="I2162" i="7"/>
  <c r="J2162" i="7" s="1"/>
  <c r="AR2161" i="7"/>
  <c r="AQ2161" i="7"/>
  <c r="AP2161" i="7"/>
  <c r="AO2161" i="7"/>
  <c r="AN2161" i="7"/>
  <c r="AM2161" i="7"/>
  <c r="AL2161" i="7"/>
  <c r="AK2161" i="7"/>
  <c r="AJ2161" i="7"/>
  <c r="AI2161" i="7"/>
  <c r="AH2161" i="7"/>
  <c r="AG2161" i="7"/>
  <c r="T2161" i="7"/>
  <c r="L2161" i="7"/>
  <c r="N2161" i="7" s="1"/>
  <c r="I2161" i="7"/>
  <c r="J2161" i="7" s="1"/>
  <c r="AR2160" i="7"/>
  <c r="AQ2160" i="7"/>
  <c r="AP2160" i="7"/>
  <c r="AO2160" i="7"/>
  <c r="AN2160" i="7"/>
  <c r="AM2160" i="7"/>
  <c r="AL2160" i="7"/>
  <c r="AK2160" i="7"/>
  <c r="AJ2160" i="7"/>
  <c r="AI2160" i="7"/>
  <c r="AH2160" i="7"/>
  <c r="AG2160" i="7"/>
  <c r="T2160" i="7"/>
  <c r="L2160" i="7"/>
  <c r="N2160" i="7" s="1"/>
  <c r="I2160" i="7"/>
  <c r="J2160" i="7" s="1"/>
  <c r="AR2159" i="7"/>
  <c r="AQ2159" i="7"/>
  <c r="AP2159" i="7"/>
  <c r="AO2159" i="7"/>
  <c r="AN2159" i="7"/>
  <c r="AM2159" i="7"/>
  <c r="AL2159" i="7"/>
  <c r="AK2159" i="7"/>
  <c r="AJ2159" i="7"/>
  <c r="AI2159" i="7"/>
  <c r="AH2159" i="7"/>
  <c r="AG2159" i="7"/>
  <c r="T2159" i="7"/>
  <c r="L2159" i="7"/>
  <c r="N2159" i="7" s="1"/>
  <c r="I2159" i="7"/>
  <c r="J2159" i="7" s="1"/>
  <c r="AR2158" i="7"/>
  <c r="AQ2158" i="7"/>
  <c r="AP2158" i="7"/>
  <c r="AO2158" i="7"/>
  <c r="AN2158" i="7"/>
  <c r="AM2158" i="7"/>
  <c r="AL2158" i="7"/>
  <c r="AK2158" i="7"/>
  <c r="AJ2158" i="7"/>
  <c r="AI2158" i="7"/>
  <c r="AH2158" i="7"/>
  <c r="AG2158" i="7"/>
  <c r="T2158" i="7"/>
  <c r="L2158" i="7"/>
  <c r="I2158" i="7"/>
  <c r="J2158" i="7" s="1"/>
  <c r="AR2157" i="7"/>
  <c r="AQ2157" i="7"/>
  <c r="AP2157" i="7"/>
  <c r="AO2157" i="7"/>
  <c r="AN2157" i="7"/>
  <c r="AM2157" i="7"/>
  <c r="AL2157" i="7"/>
  <c r="AK2157" i="7"/>
  <c r="AJ2157" i="7"/>
  <c r="AI2157" i="7"/>
  <c r="AH2157" i="7"/>
  <c r="AG2157" i="7"/>
  <c r="T2157" i="7"/>
  <c r="L2157" i="7"/>
  <c r="N2157" i="7" s="1"/>
  <c r="I2157" i="7"/>
  <c r="J2157" i="7" s="1"/>
  <c r="AR2156" i="7"/>
  <c r="AQ2156" i="7"/>
  <c r="AP2156" i="7"/>
  <c r="AO2156" i="7"/>
  <c r="AN2156" i="7"/>
  <c r="AM2156" i="7"/>
  <c r="AL2156" i="7"/>
  <c r="AK2156" i="7"/>
  <c r="AJ2156" i="7"/>
  <c r="AI2156" i="7"/>
  <c r="AH2156" i="7"/>
  <c r="AG2156" i="7"/>
  <c r="T2156" i="7"/>
  <c r="L2156" i="7"/>
  <c r="I2156" i="7"/>
  <c r="J2156" i="7" s="1"/>
  <c r="AR2155" i="7"/>
  <c r="AQ2155" i="7"/>
  <c r="AP2155" i="7"/>
  <c r="AO2155" i="7"/>
  <c r="AN2155" i="7"/>
  <c r="AM2155" i="7"/>
  <c r="AL2155" i="7"/>
  <c r="AK2155" i="7"/>
  <c r="AJ2155" i="7"/>
  <c r="AI2155" i="7"/>
  <c r="AH2155" i="7"/>
  <c r="AG2155" i="7"/>
  <c r="T2155" i="7"/>
  <c r="L2155" i="7"/>
  <c r="M2155" i="7" s="1"/>
  <c r="I2155" i="7"/>
  <c r="J2155" i="7" s="1"/>
  <c r="AR2154" i="7"/>
  <c r="AQ2154" i="7"/>
  <c r="AP2154" i="7"/>
  <c r="AO2154" i="7"/>
  <c r="AN2154" i="7"/>
  <c r="AM2154" i="7"/>
  <c r="AL2154" i="7"/>
  <c r="AK2154" i="7"/>
  <c r="AJ2154" i="7"/>
  <c r="AI2154" i="7"/>
  <c r="AH2154" i="7"/>
  <c r="AG2154" i="7"/>
  <c r="T2154" i="7"/>
  <c r="L2154" i="7"/>
  <c r="M2154" i="7" s="1"/>
  <c r="I2154" i="7"/>
  <c r="J2154" i="7" s="1"/>
  <c r="AR2153" i="7"/>
  <c r="AQ2153" i="7"/>
  <c r="AP2153" i="7"/>
  <c r="AO2153" i="7"/>
  <c r="AN2153" i="7"/>
  <c r="AM2153" i="7"/>
  <c r="AL2153" i="7"/>
  <c r="AK2153" i="7"/>
  <c r="AJ2153" i="7"/>
  <c r="AI2153" i="7"/>
  <c r="AH2153" i="7"/>
  <c r="AG2153" i="7"/>
  <c r="T2153" i="7"/>
  <c r="L2153" i="7"/>
  <c r="M2153" i="7" s="1"/>
  <c r="I2153" i="7"/>
  <c r="J2153" i="7" s="1"/>
  <c r="AR2152" i="7"/>
  <c r="AQ2152" i="7"/>
  <c r="AP2152" i="7"/>
  <c r="AO2152" i="7"/>
  <c r="AN2152" i="7"/>
  <c r="AM2152" i="7"/>
  <c r="AL2152" i="7"/>
  <c r="AK2152" i="7"/>
  <c r="AJ2152" i="7"/>
  <c r="AI2152" i="7"/>
  <c r="AH2152" i="7"/>
  <c r="AG2152" i="7"/>
  <c r="T2152" i="7"/>
  <c r="L2152" i="7"/>
  <c r="N2152" i="7" s="1"/>
  <c r="I2152" i="7"/>
  <c r="J2152" i="7" s="1"/>
  <c r="AR2151" i="7"/>
  <c r="AQ2151" i="7"/>
  <c r="AP2151" i="7"/>
  <c r="AO2151" i="7"/>
  <c r="AN2151" i="7"/>
  <c r="AM2151" i="7"/>
  <c r="AL2151" i="7"/>
  <c r="AK2151" i="7"/>
  <c r="AJ2151" i="7"/>
  <c r="AI2151" i="7"/>
  <c r="AH2151" i="7"/>
  <c r="AG2151" i="7"/>
  <c r="T2151" i="7"/>
  <c r="L2151" i="7"/>
  <c r="M2151" i="7" s="1"/>
  <c r="I2151" i="7"/>
  <c r="J2151" i="7" s="1"/>
  <c r="AR2150" i="7"/>
  <c r="AQ2150" i="7"/>
  <c r="AP2150" i="7"/>
  <c r="AO2150" i="7"/>
  <c r="AN2150" i="7"/>
  <c r="AM2150" i="7"/>
  <c r="AL2150" i="7"/>
  <c r="AK2150" i="7"/>
  <c r="AJ2150" i="7"/>
  <c r="AI2150" i="7"/>
  <c r="AH2150" i="7"/>
  <c r="AG2150" i="7"/>
  <c r="T2150" i="7"/>
  <c r="L2150" i="7"/>
  <c r="N2150" i="7" s="1"/>
  <c r="I2150" i="7"/>
  <c r="J2150" i="7" s="1"/>
  <c r="AR2149" i="7"/>
  <c r="AQ2149" i="7"/>
  <c r="AP2149" i="7"/>
  <c r="AO2149" i="7"/>
  <c r="AN2149" i="7"/>
  <c r="AM2149" i="7"/>
  <c r="AL2149" i="7"/>
  <c r="AK2149" i="7"/>
  <c r="AJ2149" i="7"/>
  <c r="AI2149" i="7"/>
  <c r="AH2149" i="7"/>
  <c r="AG2149" i="7"/>
  <c r="T2149" i="7"/>
  <c r="L2149" i="7"/>
  <c r="I2149" i="7"/>
  <c r="J2149" i="7" s="1"/>
  <c r="AR2148" i="7"/>
  <c r="AQ2148" i="7"/>
  <c r="AP2148" i="7"/>
  <c r="AO2148" i="7"/>
  <c r="AN2148" i="7"/>
  <c r="AM2148" i="7"/>
  <c r="AL2148" i="7"/>
  <c r="AK2148" i="7"/>
  <c r="AJ2148" i="7"/>
  <c r="AI2148" i="7"/>
  <c r="AH2148" i="7"/>
  <c r="AG2148" i="7"/>
  <c r="T2148" i="7"/>
  <c r="L2148" i="7"/>
  <c r="N2148" i="7" s="1"/>
  <c r="I2148" i="7"/>
  <c r="J2148" i="7" s="1"/>
  <c r="AR2147" i="7"/>
  <c r="AQ2147" i="7"/>
  <c r="AP2147" i="7"/>
  <c r="AO2147" i="7"/>
  <c r="AN2147" i="7"/>
  <c r="AM2147" i="7"/>
  <c r="AL2147" i="7"/>
  <c r="AK2147" i="7"/>
  <c r="AJ2147" i="7"/>
  <c r="AI2147" i="7"/>
  <c r="AH2147" i="7"/>
  <c r="AG2147" i="7"/>
  <c r="T2147" i="7"/>
  <c r="L2147" i="7"/>
  <c r="N2147" i="7" s="1"/>
  <c r="I2147" i="7"/>
  <c r="J2147" i="7" s="1"/>
  <c r="AR2146" i="7"/>
  <c r="AQ2146" i="7"/>
  <c r="AP2146" i="7"/>
  <c r="AO2146" i="7"/>
  <c r="AN2146" i="7"/>
  <c r="AM2146" i="7"/>
  <c r="AL2146" i="7"/>
  <c r="AK2146" i="7"/>
  <c r="AJ2146" i="7"/>
  <c r="AI2146" i="7"/>
  <c r="AH2146" i="7"/>
  <c r="AG2146" i="7"/>
  <c r="T2146" i="7"/>
  <c r="L2146" i="7"/>
  <c r="M2146" i="7" s="1"/>
  <c r="I2146" i="7"/>
  <c r="J2146" i="7" s="1"/>
  <c r="AR2145" i="7"/>
  <c r="AQ2145" i="7"/>
  <c r="AP2145" i="7"/>
  <c r="AO2145" i="7"/>
  <c r="AN2145" i="7"/>
  <c r="AM2145" i="7"/>
  <c r="AL2145" i="7"/>
  <c r="AK2145" i="7"/>
  <c r="AJ2145" i="7"/>
  <c r="AI2145" i="7"/>
  <c r="AH2145" i="7"/>
  <c r="AG2145" i="7"/>
  <c r="T2145" i="7"/>
  <c r="L2145" i="7"/>
  <c r="N2145" i="7" s="1"/>
  <c r="I2145" i="7"/>
  <c r="J2145" i="7" s="1"/>
  <c r="AR2144" i="7"/>
  <c r="AQ2144" i="7"/>
  <c r="AP2144" i="7"/>
  <c r="AO2144" i="7"/>
  <c r="AN2144" i="7"/>
  <c r="AM2144" i="7"/>
  <c r="AL2144" i="7"/>
  <c r="AK2144" i="7"/>
  <c r="AJ2144" i="7"/>
  <c r="AI2144" i="7"/>
  <c r="AH2144" i="7"/>
  <c r="AG2144" i="7"/>
  <c r="T2144" i="7"/>
  <c r="L2144" i="7"/>
  <c r="N2144" i="7" s="1"/>
  <c r="I2144" i="7"/>
  <c r="J2144" i="7" s="1"/>
  <c r="AR2143" i="7"/>
  <c r="AQ2143" i="7"/>
  <c r="AP2143" i="7"/>
  <c r="AO2143" i="7"/>
  <c r="AN2143" i="7"/>
  <c r="AM2143" i="7"/>
  <c r="AL2143" i="7"/>
  <c r="AK2143" i="7"/>
  <c r="AJ2143" i="7"/>
  <c r="AI2143" i="7"/>
  <c r="AH2143" i="7"/>
  <c r="AG2143" i="7"/>
  <c r="T2143" i="7"/>
  <c r="L2143" i="7"/>
  <c r="M2143" i="7" s="1"/>
  <c r="I2143" i="7"/>
  <c r="J2143" i="7" s="1"/>
  <c r="AR2142" i="7"/>
  <c r="AQ2142" i="7"/>
  <c r="AP2142" i="7"/>
  <c r="AO2142" i="7"/>
  <c r="AN2142" i="7"/>
  <c r="AM2142" i="7"/>
  <c r="AL2142" i="7"/>
  <c r="AK2142" i="7"/>
  <c r="AJ2142" i="7"/>
  <c r="AI2142" i="7"/>
  <c r="AH2142" i="7"/>
  <c r="AG2142" i="7"/>
  <c r="T2142" i="7"/>
  <c r="L2142" i="7"/>
  <c r="M2142" i="7" s="1"/>
  <c r="I2142" i="7"/>
  <c r="J2142" i="7" s="1"/>
  <c r="AR2141" i="7"/>
  <c r="AQ2141" i="7"/>
  <c r="AP2141" i="7"/>
  <c r="AO2141" i="7"/>
  <c r="AN2141" i="7"/>
  <c r="AM2141" i="7"/>
  <c r="AL2141" i="7"/>
  <c r="AK2141" i="7"/>
  <c r="AJ2141" i="7"/>
  <c r="AI2141" i="7"/>
  <c r="AH2141" i="7"/>
  <c r="AG2141" i="7"/>
  <c r="T2141" i="7"/>
  <c r="L2141" i="7"/>
  <c r="N2141" i="7" s="1"/>
  <c r="I2141" i="7"/>
  <c r="J2141" i="7" s="1"/>
  <c r="AR2140" i="7"/>
  <c r="AQ2140" i="7"/>
  <c r="AP2140" i="7"/>
  <c r="AO2140" i="7"/>
  <c r="AN2140" i="7"/>
  <c r="AM2140" i="7"/>
  <c r="AL2140" i="7"/>
  <c r="AK2140" i="7"/>
  <c r="AJ2140" i="7"/>
  <c r="AI2140" i="7"/>
  <c r="AH2140" i="7"/>
  <c r="AG2140" i="7"/>
  <c r="T2140" i="7"/>
  <c r="L2140" i="7"/>
  <c r="I2140" i="7"/>
  <c r="J2140" i="7" s="1"/>
  <c r="AR2139" i="7"/>
  <c r="AQ2139" i="7"/>
  <c r="AP2139" i="7"/>
  <c r="AO2139" i="7"/>
  <c r="AN2139" i="7"/>
  <c r="AM2139" i="7"/>
  <c r="AL2139" i="7"/>
  <c r="AK2139" i="7"/>
  <c r="AJ2139" i="7"/>
  <c r="AI2139" i="7"/>
  <c r="AH2139" i="7"/>
  <c r="AG2139" i="7"/>
  <c r="T2139" i="7"/>
  <c r="L2139" i="7"/>
  <c r="M2139" i="7" s="1"/>
  <c r="I2139" i="7"/>
  <c r="J2139" i="7" s="1"/>
  <c r="AR2138" i="7"/>
  <c r="AQ2138" i="7"/>
  <c r="AP2138" i="7"/>
  <c r="AO2138" i="7"/>
  <c r="AN2138" i="7"/>
  <c r="AM2138" i="7"/>
  <c r="AL2138" i="7"/>
  <c r="AK2138" i="7"/>
  <c r="AJ2138" i="7"/>
  <c r="AI2138" i="7"/>
  <c r="AH2138" i="7"/>
  <c r="AG2138" i="7"/>
  <c r="T2138" i="7"/>
  <c r="L2138" i="7"/>
  <c r="M2138" i="7" s="1"/>
  <c r="I2138" i="7"/>
  <c r="J2138" i="7" s="1"/>
  <c r="AR2137" i="7"/>
  <c r="AQ2137" i="7"/>
  <c r="AP2137" i="7"/>
  <c r="AO2137" i="7"/>
  <c r="AN2137" i="7"/>
  <c r="AM2137" i="7"/>
  <c r="AL2137" i="7"/>
  <c r="AK2137" i="7"/>
  <c r="AJ2137" i="7"/>
  <c r="AI2137" i="7"/>
  <c r="AH2137" i="7"/>
  <c r="AG2137" i="7"/>
  <c r="T2137" i="7"/>
  <c r="L2137" i="7"/>
  <c r="M2137" i="7" s="1"/>
  <c r="I2137" i="7"/>
  <c r="J2137" i="7" s="1"/>
  <c r="AR2136" i="7"/>
  <c r="AQ2136" i="7"/>
  <c r="AP2136" i="7"/>
  <c r="AO2136" i="7"/>
  <c r="AN2136" i="7"/>
  <c r="AM2136" i="7"/>
  <c r="AL2136" i="7"/>
  <c r="AK2136" i="7"/>
  <c r="AJ2136" i="7"/>
  <c r="AI2136" i="7"/>
  <c r="AH2136" i="7"/>
  <c r="AG2136" i="7"/>
  <c r="T2136" i="7"/>
  <c r="L2136" i="7"/>
  <c r="N2136" i="7" s="1"/>
  <c r="I2136" i="7"/>
  <c r="J2136" i="7" s="1"/>
  <c r="AR2135" i="7"/>
  <c r="AQ2135" i="7"/>
  <c r="AP2135" i="7"/>
  <c r="AO2135" i="7"/>
  <c r="AN2135" i="7"/>
  <c r="AM2135" i="7"/>
  <c r="AL2135" i="7"/>
  <c r="AK2135" i="7"/>
  <c r="AJ2135" i="7"/>
  <c r="AI2135" i="7"/>
  <c r="AH2135" i="7"/>
  <c r="AG2135" i="7"/>
  <c r="T2135" i="7"/>
  <c r="L2135" i="7"/>
  <c r="I2135" i="7"/>
  <c r="J2135" i="7" s="1"/>
  <c r="AR2134" i="7"/>
  <c r="AQ2134" i="7"/>
  <c r="AP2134" i="7"/>
  <c r="AO2134" i="7"/>
  <c r="AN2134" i="7"/>
  <c r="AM2134" i="7"/>
  <c r="AL2134" i="7"/>
  <c r="AK2134" i="7"/>
  <c r="AJ2134" i="7"/>
  <c r="AI2134" i="7"/>
  <c r="AH2134" i="7"/>
  <c r="AG2134" i="7"/>
  <c r="T2134" i="7"/>
  <c r="L2134" i="7"/>
  <c r="N2134" i="7" s="1"/>
  <c r="I2134" i="7"/>
  <c r="J2134" i="7" s="1"/>
  <c r="AR2133" i="7"/>
  <c r="AQ2133" i="7"/>
  <c r="AP2133" i="7"/>
  <c r="AO2133" i="7"/>
  <c r="AN2133" i="7"/>
  <c r="AM2133" i="7"/>
  <c r="AL2133" i="7"/>
  <c r="AK2133" i="7"/>
  <c r="AJ2133" i="7"/>
  <c r="AI2133" i="7"/>
  <c r="AH2133" i="7"/>
  <c r="AG2133" i="7"/>
  <c r="T2133" i="7"/>
  <c r="L2133" i="7"/>
  <c r="I2133" i="7"/>
  <c r="J2133" i="7" s="1"/>
  <c r="AR2132" i="7"/>
  <c r="AQ2132" i="7"/>
  <c r="AP2132" i="7"/>
  <c r="AO2132" i="7"/>
  <c r="AN2132" i="7"/>
  <c r="AM2132" i="7"/>
  <c r="AL2132" i="7"/>
  <c r="AK2132" i="7"/>
  <c r="AJ2132" i="7"/>
  <c r="AI2132" i="7"/>
  <c r="AH2132" i="7"/>
  <c r="AG2132" i="7"/>
  <c r="T2132" i="7"/>
  <c r="L2132" i="7"/>
  <c r="N2132" i="7" s="1"/>
  <c r="I2132" i="7"/>
  <c r="J2132" i="7" s="1"/>
  <c r="AR2131" i="7"/>
  <c r="AQ2131" i="7"/>
  <c r="AP2131" i="7"/>
  <c r="AO2131" i="7"/>
  <c r="AN2131" i="7"/>
  <c r="AM2131" i="7"/>
  <c r="AL2131" i="7"/>
  <c r="AK2131" i="7"/>
  <c r="AJ2131" i="7"/>
  <c r="AI2131" i="7"/>
  <c r="AH2131" i="7"/>
  <c r="AG2131" i="7"/>
  <c r="T2131" i="7"/>
  <c r="L2131" i="7"/>
  <c r="N2131" i="7" s="1"/>
  <c r="I2131" i="7"/>
  <c r="J2131" i="7" s="1"/>
  <c r="AR2130" i="7"/>
  <c r="AQ2130" i="7"/>
  <c r="AP2130" i="7"/>
  <c r="AO2130" i="7"/>
  <c r="AN2130" i="7"/>
  <c r="AM2130" i="7"/>
  <c r="AL2130" i="7"/>
  <c r="AK2130" i="7"/>
  <c r="AJ2130" i="7"/>
  <c r="AI2130" i="7"/>
  <c r="AH2130" i="7"/>
  <c r="AG2130" i="7"/>
  <c r="T2130" i="7"/>
  <c r="L2130" i="7"/>
  <c r="M2130" i="7" s="1"/>
  <c r="I2130" i="7"/>
  <c r="J2130" i="7" s="1"/>
  <c r="AR2129" i="7"/>
  <c r="AQ2129" i="7"/>
  <c r="AP2129" i="7"/>
  <c r="AO2129" i="7"/>
  <c r="AN2129" i="7"/>
  <c r="AM2129" i="7"/>
  <c r="AL2129" i="7"/>
  <c r="AK2129" i="7"/>
  <c r="AJ2129" i="7"/>
  <c r="AI2129" i="7"/>
  <c r="AH2129" i="7"/>
  <c r="AG2129" i="7"/>
  <c r="T2129" i="7"/>
  <c r="L2129" i="7"/>
  <c r="N2129" i="7" s="1"/>
  <c r="I2129" i="7"/>
  <c r="J2129" i="7" s="1"/>
  <c r="AR2128" i="7"/>
  <c r="AQ2128" i="7"/>
  <c r="AP2128" i="7"/>
  <c r="AO2128" i="7"/>
  <c r="AN2128" i="7"/>
  <c r="AM2128" i="7"/>
  <c r="AL2128" i="7"/>
  <c r="AK2128" i="7"/>
  <c r="AJ2128" i="7"/>
  <c r="AI2128" i="7"/>
  <c r="AH2128" i="7"/>
  <c r="AG2128" i="7"/>
  <c r="T2128" i="7"/>
  <c r="L2128" i="7"/>
  <c r="N2128" i="7" s="1"/>
  <c r="I2128" i="7"/>
  <c r="J2128" i="7" s="1"/>
  <c r="AR2127" i="7"/>
  <c r="AQ2127" i="7"/>
  <c r="AP2127" i="7"/>
  <c r="AO2127" i="7"/>
  <c r="AN2127" i="7"/>
  <c r="AM2127" i="7"/>
  <c r="AL2127" i="7"/>
  <c r="AK2127" i="7"/>
  <c r="AJ2127" i="7"/>
  <c r="AI2127" i="7"/>
  <c r="AH2127" i="7"/>
  <c r="AG2127" i="7"/>
  <c r="T2127" i="7"/>
  <c r="L2127" i="7"/>
  <c r="I2127" i="7"/>
  <c r="J2127" i="7" s="1"/>
  <c r="AR2126" i="7"/>
  <c r="AQ2126" i="7"/>
  <c r="AP2126" i="7"/>
  <c r="AO2126" i="7"/>
  <c r="AN2126" i="7"/>
  <c r="AM2126" i="7"/>
  <c r="AL2126" i="7"/>
  <c r="AK2126" i="7"/>
  <c r="AJ2126" i="7"/>
  <c r="AI2126" i="7"/>
  <c r="AH2126" i="7"/>
  <c r="AG2126" i="7"/>
  <c r="T2126" i="7"/>
  <c r="L2126" i="7"/>
  <c r="M2126" i="7" s="1"/>
  <c r="I2126" i="7"/>
  <c r="J2126" i="7" s="1"/>
  <c r="AR2125" i="7"/>
  <c r="AQ2125" i="7"/>
  <c r="AP2125" i="7"/>
  <c r="AO2125" i="7"/>
  <c r="AN2125" i="7"/>
  <c r="AM2125" i="7"/>
  <c r="AL2125" i="7"/>
  <c r="AK2125" i="7"/>
  <c r="AJ2125" i="7"/>
  <c r="AI2125" i="7"/>
  <c r="AH2125" i="7"/>
  <c r="AG2125" i="7"/>
  <c r="T2125" i="7"/>
  <c r="L2125" i="7"/>
  <c r="N2125" i="7" s="1"/>
  <c r="I2125" i="7"/>
  <c r="J2125" i="7" s="1"/>
  <c r="AR2124" i="7"/>
  <c r="AQ2124" i="7"/>
  <c r="AP2124" i="7"/>
  <c r="AO2124" i="7"/>
  <c r="AN2124" i="7"/>
  <c r="AM2124" i="7"/>
  <c r="AL2124" i="7"/>
  <c r="AK2124" i="7"/>
  <c r="AJ2124" i="7"/>
  <c r="AI2124" i="7"/>
  <c r="AH2124" i="7"/>
  <c r="AG2124" i="7"/>
  <c r="T2124" i="7"/>
  <c r="L2124" i="7"/>
  <c r="I2124" i="7"/>
  <c r="J2124" i="7" s="1"/>
  <c r="AR2123" i="7"/>
  <c r="AQ2123" i="7"/>
  <c r="AP2123" i="7"/>
  <c r="AO2123" i="7"/>
  <c r="AN2123" i="7"/>
  <c r="AM2123" i="7"/>
  <c r="AL2123" i="7"/>
  <c r="AK2123" i="7"/>
  <c r="AJ2123" i="7"/>
  <c r="AI2123" i="7"/>
  <c r="AH2123" i="7"/>
  <c r="AG2123" i="7"/>
  <c r="T2123" i="7"/>
  <c r="L2123" i="7"/>
  <c r="M2123" i="7" s="1"/>
  <c r="I2123" i="7"/>
  <c r="J2123" i="7" s="1"/>
  <c r="AR2122" i="7"/>
  <c r="AQ2122" i="7"/>
  <c r="AP2122" i="7"/>
  <c r="AO2122" i="7"/>
  <c r="AN2122" i="7"/>
  <c r="AM2122" i="7"/>
  <c r="AL2122" i="7"/>
  <c r="AK2122" i="7"/>
  <c r="AJ2122" i="7"/>
  <c r="AI2122" i="7"/>
  <c r="AH2122" i="7"/>
  <c r="AG2122" i="7"/>
  <c r="T2122" i="7"/>
  <c r="L2122" i="7"/>
  <c r="M2122" i="7" s="1"/>
  <c r="I2122" i="7"/>
  <c r="J2122" i="7" s="1"/>
  <c r="AR2121" i="7"/>
  <c r="AQ2121" i="7"/>
  <c r="AP2121" i="7"/>
  <c r="AO2121" i="7"/>
  <c r="AN2121" i="7"/>
  <c r="AM2121" i="7"/>
  <c r="AL2121" i="7"/>
  <c r="AK2121" i="7"/>
  <c r="AJ2121" i="7"/>
  <c r="AI2121" i="7"/>
  <c r="AH2121" i="7"/>
  <c r="AG2121" i="7"/>
  <c r="T2121" i="7"/>
  <c r="L2121" i="7"/>
  <c r="M2121" i="7" s="1"/>
  <c r="I2121" i="7"/>
  <c r="J2121" i="7" s="1"/>
  <c r="AR2120" i="7"/>
  <c r="AQ2120" i="7"/>
  <c r="AP2120" i="7"/>
  <c r="AO2120" i="7"/>
  <c r="AN2120" i="7"/>
  <c r="AM2120" i="7"/>
  <c r="AL2120" i="7"/>
  <c r="AK2120" i="7"/>
  <c r="AJ2120" i="7"/>
  <c r="AI2120" i="7"/>
  <c r="AH2120" i="7"/>
  <c r="AG2120" i="7"/>
  <c r="T2120" i="7"/>
  <c r="L2120" i="7"/>
  <c r="N2120" i="7" s="1"/>
  <c r="I2120" i="7"/>
  <c r="J2120" i="7" s="1"/>
  <c r="AR2119" i="7"/>
  <c r="AQ2119" i="7"/>
  <c r="AP2119" i="7"/>
  <c r="AO2119" i="7"/>
  <c r="AN2119" i="7"/>
  <c r="AM2119" i="7"/>
  <c r="AL2119" i="7"/>
  <c r="AK2119" i="7"/>
  <c r="AJ2119" i="7"/>
  <c r="AI2119" i="7"/>
  <c r="AH2119" i="7"/>
  <c r="AG2119" i="7"/>
  <c r="T2119" i="7"/>
  <c r="L2119" i="7"/>
  <c r="N2119" i="7" s="1"/>
  <c r="I2119" i="7"/>
  <c r="J2119" i="7" s="1"/>
  <c r="AR2118" i="7"/>
  <c r="AQ2118" i="7"/>
  <c r="AP2118" i="7"/>
  <c r="AO2118" i="7"/>
  <c r="AN2118" i="7"/>
  <c r="AM2118" i="7"/>
  <c r="AL2118" i="7"/>
  <c r="AK2118" i="7"/>
  <c r="AJ2118" i="7"/>
  <c r="AI2118" i="7"/>
  <c r="AH2118" i="7"/>
  <c r="AG2118" i="7"/>
  <c r="T2118" i="7"/>
  <c r="L2118" i="7"/>
  <c r="I2118" i="7"/>
  <c r="J2118" i="7" s="1"/>
  <c r="AR2117" i="7"/>
  <c r="AQ2117" i="7"/>
  <c r="AP2117" i="7"/>
  <c r="AO2117" i="7"/>
  <c r="AN2117" i="7"/>
  <c r="AM2117" i="7"/>
  <c r="AL2117" i="7"/>
  <c r="AK2117" i="7"/>
  <c r="AJ2117" i="7"/>
  <c r="AI2117" i="7"/>
  <c r="AH2117" i="7"/>
  <c r="AG2117" i="7"/>
  <c r="T2117" i="7"/>
  <c r="L2117" i="7"/>
  <c r="I2117" i="7"/>
  <c r="J2117" i="7" s="1"/>
  <c r="AR2116" i="7"/>
  <c r="AQ2116" i="7"/>
  <c r="AP2116" i="7"/>
  <c r="AO2116" i="7"/>
  <c r="AN2116" i="7"/>
  <c r="AM2116" i="7"/>
  <c r="AL2116" i="7"/>
  <c r="AK2116" i="7"/>
  <c r="AJ2116" i="7"/>
  <c r="AI2116" i="7"/>
  <c r="AH2116" i="7"/>
  <c r="AG2116" i="7"/>
  <c r="T2116" i="7"/>
  <c r="L2116" i="7"/>
  <c r="M2116" i="7" s="1"/>
  <c r="I2116" i="7"/>
  <c r="J2116" i="7" s="1"/>
  <c r="AR2115" i="7"/>
  <c r="AQ2115" i="7"/>
  <c r="AP2115" i="7"/>
  <c r="AO2115" i="7"/>
  <c r="AN2115" i="7"/>
  <c r="AM2115" i="7"/>
  <c r="AL2115" i="7"/>
  <c r="AK2115" i="7"/>
  <c r="AJ2115" i="7"/>
  <c r="AI2115" i="7"/>
  <c r="AH2115" i="7"/>
  <c r="AG2115" i="7"/>
  <c r="T2115" i="7"/>
  <c r="L2115" i="7"/>
  <c r="N2115" i="7" s="1"/>
  <c r="I2115" i="7"/>
  <c r="J2115" i="7" s="1"/>
  <c r="AR2114" i="7"/>
  <c r="AQ2114" i="7"/>
  <c r="AP2114" i="7"/>
  <c r="AO2114" i="7"/>
  <c r="AN2114" i="7"/>
  <c r="AM2114" i="7"/>
  <c r="AL2114" i="7"/>
  <c r="AK2114" i="7"/>
  <c r="AJ2114" i="7"/>
  <c r="AI2114" i="7"/>
  <c r="AH2114" i="7"/>
  <c r="AG2114" i="7"/>
  <c r="T2114" i="7"/>
  <c r="L2114" i="7"/>
  <c r="M2114" i="7" s="1"/>
  <c r="I2114" i="7"/>
  <c r="J2114" i="7" s="1"/>
  <c r="AR2113" i="7"/>
  <c r="AQ2113" i="7"/>
  <c r="AP2113" i="7"/>
  <c r="AO2113" i="7"/>
  <c r="AN2113" i="7"/>
  <c r="AM2113" i="7"/>
  <c r="AL2113" i="7"/>
  <c r="AK2113" i="7"/>
  <c r="AJ2113" i="7"/>
  <c r="AI2113" i="7"/>
  <c r="AH2113" i="7"/>
  <c r="AG2113" i="7"/>
  <c r="T2113" i="7"/>
  <c r="L2113" i="7"/>
  <c r="N2113" i="7" s="1"/>
  <c r="I2113" i="7"/>
  <c r="J2113" i="7" s="1"/>
  <c r="AR2112" i="7"/>
  <c r="AQ2112" i="7"/>
  <c r="AP2112" i="7"/>
  <c r="AO2112" i="7"/>
  <c r="AN2112" i="7"/>
  <c r="AM2112" i="7"/>
  <c r="AL2112" i="7"/>
  <c r="AK2112" i="7"/>
  <c r="AJ2112" i="7"/>
  <c r="AI2112" i="7"/>
  <c r="AH2112" i="7"/>
  <c r="AG2112" i="7"/>
  <c r="T2112" i="7"/>
  <c r="L2112" i="7"/>
  <c r="N2112" i="7" s="1"/>
  <c r="I2112" i="7"/>
  <c r="J2112" i="7" s="1"/>
  <c r="AR2111" i="7"/>
  <c r="AQ2111" i="7"/>
  <c r="AP2111" i="7"/>
  <c r="AO2111" i="7"/>
  <c r="AN2111" i="7"/>
  <c r="AM2111" i="7"/>
  <c r="AL2111" i="7"/>
  <c r="AK2111" i="7"/>
  <c r="AJ2111" i="7"/>
  <c r="AI2111" i="7"/>
  <c r="AH2111" i="7"/>
  <c r="AG2111" i="7"/>
  <c r="T2111" i="7"/>
  <c r="L2111" i="7"/>
  <c r="N2111" i="7" s="1"/>
  <c r="I2111" i="7"/>
  <c r="J2111" i="7" s="1"/>
  <c r="AR2110" i="7"/>
  <c r="AQ2110" i="7"/>
  <c r="AP2110" i="7"/>
  <c r="AO2110" i="7"/>
  <c r="AN2110" i="7"/>
  <c r="AM2110" i="7"/>
  <c r="AL2110" i="7"/>
  <c r="AK2110" i="7"/>
  <c r="AJ2110" i="7"/>
  <c r="AI2110" i="7"/>
  <c r="AH2110" i="7"/>
  <c r="AG2110" i="7"/>
  <c r="T2110" i="7"/>
  <c r="L2110" i="7"/>
  <c r="M2110" i="7" s="1"/>
  <c r="I2110" i="7"/>
  <c r="J2110" i="7" s="1"/>
  <c r="AR2109" i="7"/>
  <c r="AQ2109" i="7"/>
  <c r="AP2109" i="7"/>
  <c r="AO2109" i="7"/>
  <c r="AN2109" i="7"/>
  <c r="AM2109" i="7"/>
  <c r="AL2109" i="7"/>
  <c r="AK2109" i="7"/>
  <c r="AJ2109" i="7"/>
  <c r="AI2109" i="7"/>
  <c r="AH2109" i="7"/>
  <c r="AG2109" i="7"/>
  <c r="T2109" i="7"/>
  <c r="L2109" i="7"/>
  <c r="N2109" i="7" s="1"/>
  <c r="I2109" i="7"/>
  <c r="J2109" i="7" s="1"/>
  <c r="AR2108" i="7"/>
  <c r="AQ2108" i="7"/>
  <c r="AP2108" i="7"/>
  <c r="AO2108" i="7"/>
  <c r="AN2108" i="7"/>
  <c r="AM2108" i="7"/>
  <c r="AL2108" i="7"/>
  <c r="AK2108" i="7"/>
  <c r="AJ2108" i="7"/>
  <c r="AI2108" i="7"/>
  <c r="AH2108" i="7"/>
  <c r="AG2108" i="7"/>
  <c r="T2108" i="7"/>
  <c r="L2108" i="7"/>
  <c r="I2108" i="7"/>
  <c r="J2108" i="7" s="1"/>
  <c r="AR2107" i="7"/>
  <c r="AQ2107" i="7"/>
  <c r="AP2107" i="7"/>
  <c r="AO2107" i="7"/>
  <c r="AN2107" i="7"/>
  <c r="AM2107" i="7"/>
  <c r="AL2107" i="7"/>
  <c r="AK2107" i="7"/>
  <c r="AJ2107" i="7"/>
  <c r="AI2107" i="7"/>
  <c r="AH2107" i="7"/>
  <c r="AG2107" i="7"/>
  <c r="T2107" i="7"/>
  <c r="L2107" i="7"/>
  <c r="N2107" i="7" s="1"/>
  <c r="I2107" i="7"/>
  <c r="J2107" i="7" s="1"/>
  <c r="AR2106" i="7"/>
  <c r="AQ2106" i="7"/>
  <c r="AP2106" i="7"/>
  <c r="AO2106" i="7"/>
  <c r="AN2106" i="7"/>
  <c r="AM2106" i="7"/>
  <c r="AL2106" i="7"/>
  <c r="AK2106" i="7"/>
  <c r="AJ2106" i="7"/>
  <c r="AI2106" i="7"/>
  <c r="AH2106" i="7"/>
  <c r="AG2106" i="7"/>
  <c r="T2106" i="7"/>
  <c r="L2106" i="7"/>
  <c r="M2106" i="7" s="1"/>
  <c r="I2106" i="7"/>
  <c r="J2106" i="7" s="1"/>
  <c r="AR2105" i="7"/>
  <c r="AQ2105" i="7"/>
  <c r="AP2105" i="7"/>
  <c r="AO2105" i="7"/>
  <c r="AN2105" i="7"/>
  <c r="AM2105" i="7"/>
  <c r="AL2105" i="7"/>
  <c r="AK2105" i="7"/>
  <c r="AJ2105" i="7"/>
  <c r="AI2105" i="7"/>
  <c r="AH2105" i="7"/>
  <c r="AG2105" i="7"/>
  <c r="T2105" i="7"/>
  <c r="L2105" i="7"/>
  <c r="M2105" i="7" s="1"/>
  <c r="I2105" i="7"/>
  <c r="J2105" i="7" s="1"/>
  <c r="AR2104" i="7"/>
  <c r="AQ2104" i="7"/>
  <c r="AP2104" i="7"/>
  <c r="AO2104" i="7"/>
  <c r="AN2104" i="7"/>
  <c r="AM2104" i="7"/>
  <c r="AL2104" i="7"/>
  <c r="AK2104" i="7"/>
  <c r="AJ2104" i="7"/>
  <c r="AI2104" i="7"/>
  <c r="AH2104" i="7"/>
  <c r="AG2104" i="7"/>
  <c r="T2104" i="7"/>
  <c r="L2104" i="7"/>
  <c r="N2104" i="7" s="1"/>
  <c r="I2104" i="7"/>
  <c r="J2104" i="7" s="1"/>
  <c r="AR2103" i="7"/>
  <c r="AQ2103" i="7"/>
  <c r="AP2103" i="7"/>
  <c r="AO2103" i="7"/>
  <c r="AN2103" i="7"/>
  <c r="AM2103" i="7"/>
  <c r="AL2103" i="7"/>
  <c r="AK2103" i="7"/>
  <c r="AJ2103" i="7"/>
  <c r="AI2103" i="7"/>
  <c r="AH2103" i="7"/>
  <c r="AG2103" i="7"/>
  <c r="T2103" i="7"/>
  <c r="L2103" i="7"/>
  <c r="M2103" i="7" s="1"/>
  <c r="I2103" i="7"/>
  <c r="J2103" i="7" s="1"/>
  <c r="AR2102" i="7"/>
  <c r="AQ2102" i="7"/>
  <c r="AP2102" i="7"/>
  <c r="AO2102" i="7"/>
  <c r="AN2102" i="7"/>
  <c r="AM2102" i="7"/>
  <c r="AL2102" i="7"/>
  <c r="AK2102" i="7"/>
  <c r="AJ2102" i="7"/>
  <c r="AI2102" i="7"/>
  <c r="AH2102" i="7"/>
  <c r="AG2102" i="7"/>
  <c r="T2102" i="7"/>
  <c r="L2102" i="7"/>
  <c r="N2102" i="7" s="1"/>
  <c r="I2102" i="7"/>
  <c r="J2102" i="7" s="1"/>
  <c r="AR2101" i="7"/>
  <c r="AQ2101" i="7"/>
  <c r="AP2101" i="7"/>
  <c r="AO2101" i="7"/>
  <c r="AN2101" i="7"/>
  <c r="AM2101" i="7"/>
  <c r="AL2101" i="7"/>
  <c r="AK2101" i="7"/>
  <c r="AJ2101" i="7"/>
  <c r="AI2101" i="7"/>
  <c r="AH2101" i="7"/>
  <c r="AG2101" i="7"/>
  <c r="T2101" i="7"/>
  <c r="L2101" i="7"/>
  <c r="I2101" i="7"/>
  <c r="J2101" i="7" s="1"/>
  <c r="AR2100" i="7"/>
  <c r="AQ2100" i="7"/>
  <c r="AP2100" i="7"/>
  <c r="AO2100" i="7"/>
  <c r="AN2100" i="7"/>
  <c r="AM2100" i="7"/>
  <c r="AL2100" i="7"/>
  <c r="AK2100" i="7"/>
  <c r="AJ2100" i="7"/>
  <c r="AI2100" i="7"/>
  <c r="AH2100" i="7"/>
  <c r="AG2100" i="7"/>
  <c r="T2100" i="7"/>
  <c r="L2100" i="7"/>
  <c r="N2100" i="7" s="1"/>
  <c r="I2100" i="7"/>
  <c r="J2100" i="7" s="1"/>
  <c r="AR2099" i="7"/>
  <c r="AQ2099" i="7"/>
  <c r="AP2099" i="7"/>
  <c r="AO2099" i="7"/>
  <c r="AN2099" i="7"/>
  <c r="AM2099" i="7"/>
  <c r="AL2099" i="7"/>
  <c r="AK2099" i="7"/>
  <c r="AJ2099" i="7"/>
  <c r="AI2099" i="7"/>
  <c r="AH2099" i="7"/>
  <c r="AG2099" i="7"/>
  <c r="T2099" i="7"/>
  <c r="L2099" i="7"/>
  <c r="N2099" i="7" s="1"/>
  <c r="I2099" i="7"/>
  <c r="J2099" i="7" s="1"/>
  <c r="AR2098" i="7"/>
  <c r="AQ2098" i="7"/>
  <c r="AP2098" i="7"/>
  <c r="AO2098" i="7"/>
  <c r="AN2098" i="7"/>
  <c r="AM2098" i="7"/>
  <c r="AL2098" i="7"/>
  <c r="AK2098" i="7"/>
  <c r="AJ2098" i="7"/>
  <c r="AI2098" i="7"/>
  <c r="AH2098" i="7"/>
  <c r="AG2098" i="7"/>
  <c r="T2098" i="7"/>
  <c r="L2098" i="7"/>
  <c r="M2098" i="7" s="1"/>
  <c r="I2098" i="7"/>
  <c r="J2098" i="7" s="1"/>
  <c r="AR2097" i="7"/>
  <c r="AQ2097" i="7"/>
  <c r="AP2097" i="7"/>
  <c r="AO2097" i="7"/>
  <c r="AN2097" i="7"/>
  <c r="AM2097" i="7"/>
  <c r="AL2097" i="7"/>
  <c r="AK2097" i="7"/>
  <c r="AJ2097" i="7"/>
  <c r="AI2097" i="7"/>
  <c r="AH2097" i="7"/>
  <c r="AG2097" i="7"/>
  <c r="T2097" i="7"/>
  <c r="L2097" i="7"/>
  <c r="I2097" i="7"/>
  <c r="J2097" i="7" s="1"/>
  <c r="AR2096" i="7"/>
  <c r="AQ2096" i="7"/>
  <c r="AP2096" i="7"/>
  <c r="AO2096" i="7"/>
  <c r="AN2096" i="7"/>
  <c r="AM2096" i="7"/>
  <c r="AL2096" i="7"/>
  <c r="AK2096" i="7"/>
  <c r="AJ2096" i="7"/>
  <c r="AI2096" i="7"/>
  <c r="AH2096" i="7"/>
  <c r="AG2096" i="7"/>
  <c r="T2096" i="7"/>
  <c r="L2096" i="7"/>
  <c r="N2096" i="7" s="1"/>
  <c r="I2096" i="7"/>
  <c r="J2096" i="7" s="1"/>
  <c r="AR2095" i="7"/>
  <c r="AQ2095" i="7"/>
  <c r="AP2095" i="7"/>
  <c r="AO2095" i="7"/>
  <c r="AN2095" i="7"/>
  <c r="AM2095" i="7"/>
  <c r="AL2095" i="7"/>
  <c r="AK2095" i="7"/>
  <c r="AJ2095" i="7"/>
  <c r="AI2095" i="7"/>
  <c r="AH2095" i="7"/>
  <c r="AG2095" i="7"/>
  <c r="T2095" i="7"/>
  <c r="L2095" i="7"/>
  <c r="N2095" i="7" s="1"/>
  <c r="I2095" i="7"/>
  <c r="J2095" i="7" s="1"/>
  <c r="AR2094" i="7"/>
  <c r="AQ2094" i="7"/>
  <c r="AP2094" i="7"/>
  <c r="AO2094" i="7"/>
  <c r="AN2094" i="7"/>
  <c r="AM2094" i="7"/>
  <c r="AL2094" i="7"/>
  <c r="AK2094" i="7"/>
  <c r="AJ2094" i="7"/>
  <c r="AI2094" i="7"/>
  <c r="AH2094" i="7"/>
  <c r="AG2094" i="7"/>
  <c r="T2094" i="7"/>
  <c r="L2094" i="7"/>
  <c r="M2094" i="7" s="1"/>
  <c r="I2094" i="7"/>
  <c r="J2094" i="7" s="1"/>
  <c r="AR2093" i="7"/>
  <c r="AQ2093" i="7"/>
  <c r="AP2093" i="7"/>
  <c r="AO2093" i="7"/>
  <c r="AN2093" i="7"/>
  <c r="AM2093" i="7"/>
  <c r="AL2093" i="7"/>
  <c r="AK2093" i="7"/>
  <c r="AJ2093" i="7"/>
  <c r="AI2093" i="7"/>
  <c r="AH2093" i="7"/>
  <c r="AG2093" i="7"/>
  <c r="T2093" i="7"/>
  <c r="L2093" i="7"/>
  <c r="N2093" i="7" s="1"/>
  <c r="I2093" i="7"/>
  <c r="J2093" i="7" s="1"/>
  <c r="AR2092" i="7"/>
  <c r="AQ2092" i="7"/>
  <c r="AP2092" i="7"/>
  <c r="AO2092" i="7"/>
  <c r="AN2092" i="7"/>
  <c r="AM2092" i="7"/>
  <c r="AL2092" i="7"/>
  <c r="AK2092" i="7"/>
  <c r="AJ2092" i="7"/>
  <c r="AI2092" i="7"/>
  <c r="AH2092" i="7"/>
  <c r="AG2092" i="7"/>
  <c r="T2092" i="7"/>
  <c r="L2092" i="7"/>
  <c r="I2092" i="7"/>
  <c r="J2092" i="7" s="1"/>
  <c r="AR2091" i="7"/>
  <c r="AQ2091" i="7"/>
  <c r="AP2091" i="7"/>
  <c r="AO2091" i="7"/>
  <c r="AN2091" i="7"/>
  <c r="AM2091" i="7"/>
  <c r="AL2091" i="7"/>
  <c r="AK2091" i="7"/>
  <c r="AJ2091" i="7"/>
  <c r="AI2091" i="7"/>
  <c r="AH2091" i="7"/>
  <c r="AG2091" i="7"/>
  <c r="T2091" i="7"/>
  <c r="L2091" i="7"/>
  <c r="M2091" i="7" s="1"/>
  <c r="I2091" i="7"/>
  <c r="J2091" i="7" s="1"/>
  <c r="AR2090" i="7"/>
  <c r="AQ2090" i="7"/>
  <c r="AP2090" i="7"/>
  <c r="AO2090" i="7"/>
  <c r="AN2090" i="7"/>
  <c r="AM2090" i="7"/>
  <c r="AL2090" i="7"/>
  <c r="AK2090" i="7"/>
  <c r="AJ2090" i="7"/>
  <c r="AI2090" i="7"/>
  <c r="AH2090" i="7"/>
  <c r="AG2090" i="7"/>
  <c r="T2090" i="7"/>
  <c r="L2090" i="7"/>
  <c r="M2090" i="7" s="1"/>
  <c r="I2090" i="7"/>
  <c r="J2090" i="7" s="1"/>
  <c r="AR2089" i="7"/>
  <c r="AQ2089" i="7"/>
  <c r="AP2089" i="7"/>
  <c r="AO2089" i="7"/>
  <c r="AN2089" i="7"/>
  <c r="AM2089" i="7"/>
  <c r="AL2089" i="7"/>
  <c r="AK2089" i="7"/>
  <c r="AJ2089" i="7"/>
  <c r="AI2089" i="7"/>
  <c r="AH2089" i="7"/>
  <c r="AG2089" i="7"/>
  <c r="T2089" i="7"/>
  <c r="L2089" i="7"/>
  <c r="M2089" i="7" s="1"/>
  <c r="I2089" i="7"/>
  <c r="J2089" i="7" s="1"/>
  <c r="AR2088" i="7"/>
  <c r="AQ2088" i="7"/>
  <c r="AP2088" i="7"/>
  <c r="AO2088" i="7"/>
  <c r="AN2088" i="7"/>
  <c r="AM2088" i="7"/>
  <c r="AL2088" i="7"/>
  <c r="AK2088" i="7"/>
  <c r="AJ2088" i="7"/>
  <c r="AI2088" i="7"/>
  <c r="AH2088" i="7"/>
  <c r="AG2088" i="7"/>
  <c r="T2088" i="7"/>
  <c r="L2088" i="7"/>
  <c r="I2088" i="7"/>
  <c r="J2088" i="7" s="1"/>
  <c r="AR2087" i="7"/>
  <c r="AQ2087" i="7"/>
  <c r="AP2087" i="7"/>
  <c r="AO2087" i="7"/>
  <c r="AN2087" i="7"/>
  <c r="AM2087" i="7"/>
  <c r="AL2087" i="7"/>
  <c r="AK2087" i="7"/>
  <c r="AJ2087" i="7"/>
  <c r="AI2087" i="7"/>
  <c r="AH2087" i="7"/>
  <c r="AG2087" i="7"/>
  <c r="T2087" i="7"/>
  <c r="L2087" i="7"/>
  <c r="N2087" i="7" s="1"/>
  <c r="I2087" i="7"/>
  <c r="J2087" i="7" s="1"/>
  <c r="AR2086" i="7"/>
  <c r="AQ2086" i="7"/>
  <c r="AP2086" i="7"/>
  <c r="AO2086" i="7"/>
  <c r="AN2086" i="7"/>
  <c r="AM2086" i="7"/>
  <c r="AL2086" i="7"/>
  <c r="AK2086" i="7"/>
  <c r="AJ2086" i="7"/>
  <c r="AI2086" i="7"/>
  <c r="AH2086" i="7"/>
  <c r="AG2086" i="7"/>
  <c r="T2086" i="7"/>
  <c r="L2086" i="7"/>
  <c r="N2086" i="7" s="1"/>
  <c r="I2086" i="7"/>
  <c r="J2086" i="7" s="1"/>
  <c r="AR2085" i="7"/>
  <c r="AQ2085" i="7"/>
  <c r="AP2085" i="7"/>
  <c r="AO2085" i="7"/>
  <c r="AN2085" i="7"/>
  <c r="AM2085" i="7"/>
  <c r="AL2085" i="7"/>
  <c r="AK2085" i="7"/>
  <c r="AJ2085" i="7"/>
  <c r="AI2085" i="7"/>
  <c r="AH2085" i="7"/>
  <c r="AG2085" i="7"/>
  <c r="T2085" i="7"/>
  <c r="L2085" i="7"/>
  <c r="I2085" i="7"/>
  <c r="J2085" i="7" s="1"/>
  <c r="AR2084" i="7"/>
  <c r="AQ2084" i="7"/>
  <c r="AP2084" i="7"/>
  <c r="AO2084" i="7"/>
  <c r="AN2084" i="7"/>
  <c r="AM2084" i="7"/>
  <c r="AL2084" i="7"/>
  <c r="AK2084" i="7"/>
  <c r="AJ2084" i="7"/>
  <c r="AI2084" i="7"/>
  <c r="AH2084" i="7"/>
  <c r="AG2084" i="7"/>
  <c r="T2084" i="7"/>
  <c r="L2084" i="7"/>
  <c r="M2084" i="7" s="1"/>
  <c r="I2084" i="7"/>
  <c r="J2084" i="7" s="1"/>
  <c r="AR2083" i="7"/>
  <c r="AQ2083" i="7"/>
  <c r="AP2083" i="7"/>
  <c r="AO2083" i="7"/>
  <c r="AN2083" i="7"/>
  <c r="AM2083" i="7"/>
  <c r="AL2083" i="7"/>
  <c r="AK2083" i="7"/>
  <c r="AJ2083" i="7"/>
  <c r="AI2083" i="7"/>
  <c r="AH2083" i="7"/>
  <c r="AG2083" i="7"/>
  <c r="T2083" i="7"/>
  <c r="L2083" i="7"/>
  <c r="N2083" i="7" s="1"/>
  <c r="I2083" i="7"/>
  <c r="J2083" i="7" s="1"/>
  <c r="AR2082" i="7"/>
  <c r="AQ2082" i="7"/>
  <c r="AP2082" i="7"/>
  <c r="AO2082" i="7"/>
  <c r="AN2082" i="7"/>
  <c r="AM2082" i="7"/>
  <c r="AL2082" i="7"/>
  <c r="AK2082" i="7"/>
  <c r="AJ2082" i="7"/>
  <c r="AI2082" i="7"/>
  <c r="AH2082" i="7"/>
  <c r="AG2082" i="7"/>
  <c r="T2082" i="7"/>
  <c r="L2082" i="7"/>
  <c r="M2082" i="7" s="1"/>
  <c r="I2082" i="7"/>
  <c r="J2082" i="7" s="1"/>
  <c r="AR2081" i="7"/>
  <c r="AQ2081" i="7"/>
  <c r="AP2081" i="7"/>
  <c r="AO2081" i="7"/>
  <c r="AN2081" i="7"/>
  <c r="AM2081" i="7"/>
  <c r="AL2081" i="7"/>
  <c r="AK2081" i="7"/>
  <c r="AJ2081" i="7"/>
  <c r="AI2081" i="7"/>
  <c r="AH2081" i="7"/>
  <c r="AG2081" i="7"/>
  <c r="T2081" i="7"/>
  <c r="L2081" i="7"/>
  <c r="N2081" i="7" s="1"/>
  <c r="I2081" i="7"/>
  <c r="J2081" i="7" s="1"/>
  <c r="AR2080" i="7"/>
  <c r="AQ2080" i="7"/>
  <c r="AP2080" i="7"/>
  <c r="AO2080" i="7"/>
  <c r="AN2080" i="7"/>
  <c r="AM2080" i="7"/>
  <c r="AL2080" i="7"/>
  <c r="AK2080" i="7"/>
  <c r="AJ2080" i="7"/>
  <c r="AI2080" i="7"/>
  <c r="AH2080" i="7"/>
  <c r="AG2080" i="7"/>
  <c r="T2080" i="7"/>
  <c r="L2080" i="7"/>
  <c r="I2080" i="7"/>
  <c r="J2080" i="7" s="1"/>
  <c r="AR2079" i="7"/>
  <c r="AQ2079" i="7"/>
  <c r="AP2079" i="7"/>
  <c r="AO2079" i="7"/>
  <c r="AN2079" i="7"/>
  <c r="AM2079" i="7"/>
  <c r="AL2079" i="7"/>
  <c r="AK2079" i="7"/>
  <c r="AJ2079" i="7"/>
  <c r="AI2079" i="7"/>
  <c r="AH2079" i="7"/>
  <c r="AG2079" i="7"/>
  <c r="T2079" i="7"/>
  <c r="L2079" i="7"/>
  <c r="N2079" i="7" s="1"/>
  <c r="I2079" i="7"/>
  <c r="J2079" i="7" s="1"/>
  <c r="AR2078" i="7"/>
  <c r="AQ2078" i="7"/>
  <c r="AP2078" i="7"/>
  <c r="AO2078" i="7"/>
  <c r="AN2078" i="7"/>
  <c r="AM2078" i="7"/>
  <c r="AL2078" i="7"/>
  <c r="AK2078" i="7"/>
  <c r="AJ2078" i="7"/>
  <c r="AI2078" i="7"/>
  <c r="AH2078" i="7"/>
  <c r="AG2078" i="7"/>
  <c r="T2078" i="7"/>
  <c r="L2078" i="7"/>
  <c r="I2078" i="7"/>
  <c r="J2078" i="7" s="1"/>
  <c r="AR2077" i="7"/>
  <c r="AQ2077" i="7"/>
  <c r="AP2077" i="7"/>
  <c r="AO2077" i="7"/>
  <c r="AN2077" i="7"/>
  <c r="AM2077" i="7"/>
  <c r="AL2077" i="7"/>
  <c r="AK2077" i="7"/>
  <c r="AJ2077" i="7"/>
  <c r="AI2077" i="7"/>
  <c r="AH2077" i="7"/>
  <c r="AG2077" i="7"/>
  <c r="T2077" i="7"/>
  <c r="L2077" i="7"/>
  <c r="N2077" i="7" s="1"/>
  <c r="I2077" i="7"/>
  <c r="J2077" i="7" s="1"/>
  <c r="AR2076" i="7"/>
  <c r="AQ2076" i="7"/>
  <c r="AP2076" i="7"/>
  <c r="AO2076" i="7"/>
  <c r="AN2076" i="7"/>
  <c r="AM2076" i="7"/>
  <c r="AL2076" i="7"/>
  <c r="AK2076" i="7"/>
  <c r="AJ2076" i="7"/>
  <c r="AI2076" i="7"/>
  <c r="AH2076" i="7"/>
  <c r="AG2076" i="7"/>
  <c r="T2076" i="7"/>
  <c r="L2076" i="7"/>
  <c r="I2076" i="7"/>
  <c r="J2076" i="7" s="1"/>
  <c r="AR2075" i="7"/>
  <c r="AQ2075" i="7"/>
  <c r="AP2075" i="7"/>
  <c r="AO2075" i="7"/>
  <c r="AN2075" i="7"/>
  <c r="AM2075" i="7"/>
  <c r="AL2075" i="7"/>
  <c r="AK2075" i="7"/>
  <c r="AJ2075" i="7"/>
  <c r="AI2075" i="7"/>
  <c r="AH2075" i="7"/>
  <c r="AG2075" i="7"/>
  <c r="T2075" i="7"/>
  <c r="L2075" i="7"/>
  <c r="N2075" i="7" s="1"/>
  <c r="I2075" i="7"/>
  <c r="J2075" i="7" s="1"/>
  <c r="AR2074" i="7"/>
  <c r="AQ2074" i="7"/>
  <c r="AP2074" i="7"/>
  <c r="AO2074" i="7"/>
  <c r="AN2074" i="7"/>
  <c r="AM2074" i="7"/>
  <c r="AL2074" i="7"/>
  <c r="AK2074" i="7"/>
  <c r="AJ2074" i="7"/>
  <c r="AI2074" i="7"/>
  <c r="AH2074" i="7"/>
  <c r="AG2074" i="7"/>
  <c r="T2074" i="7"/>
  <c r="L2074" i="7"/>
  <c r="M2074" i="7" s="1"/>
  <c r="I2074" i="7"/>
  <c r="J2074" i="7" s="1"/>
  <c r="AR2073" i="7"/>
  <c r="AQ2073" i="7"/>
  <c r="AP2073" i="7"/>
  <c r="AO2073" i="7"/>
  <c r="AN2073" i="7"/>
  <c r="AM2073" i="7"/>
  <c r="AL2073" i="7"/>
  <c r="AK2073" i="7"/>
  <c r="AJ2073" i="7"/>
  <c r="AI2073" i="7"/>
  <c r="AH2073" i="7"/>
  <c r="AG2073" i="7"/>
  <c r="T2073" i="7"/>
  <c r="L2073" i="7"/>
  <c r="M2073" i="7" s="1"/>
  <c r="I2073" i="7"/>
  <c r="J2073" i="7" s="1"/>
  <c r="AR2072" i="7"/>
  <c r="AQ2072" i="7"/>
  <c r="AP2072" i="7"/>
  <c r="AO2072" i="7"/>
  <c r="AN2072" i="7"/>
  <c r="AM2072" i="7"/>
  <c r="AL2072" i="7"/>
  <c r="AK2072" i="7"/>
  <c r="AJ2072" i="7"/>
  <c r="AI2072" i="7"/>
  <c r="AH2072" i="7"/>
  <c r="AG2072" i="7"/>
  <c r="T2072" i="7"/>
  <c r="L2072" i="7"/>
  <c r="N2072" i="7" s="1"/>
  <c r="I2072" i="7"/>
  <c r="J2072" i="7" s="1"/>
  <c r="AR2071" i="7"/>
  <c r="AQ2071" i="7"/>
  <c r="AP2071" i="7"/>
  <c r="AO2071" i="7"/>
  <c r="AN2071" i="7"/>
  <c r="AM2071" i="7"/>
  <c r="AL2071" i="7"/>
  <c r="AK2071" i="7"/>
  <c r="AJ2071" i="7"/>
  <c r="AI2071" i="7"/>
  <c r="AH2071" i="7"/>
  <c r="AG2071" i="7"/>
  <c r="T2071" i="7"/>
  <c r="L2071" i="7"/>
  <c r="M2071" i="7" s="1"/>
  <c r="I2071" i="7"/>
  <c r="J2071" i="7" s="1"/>
  <c r="AR2070" i="7"/>
  <c r="AQ2070" i="7"/>
  <c r="AP2070" i="7"/>
  <c r="AO2070" i="7"/>
  <c r="AN2070" i="7"/>
  <c r="AM2070" i="7"/>
  <c r="AL2070" i="7"/>
  <c r="AK2070" i="7"/>
  <c r="AJ2070" i="7"/>
  <c r="AI2070" i="7"/>
  <c r="AH2070" i="7"/>
  <c r="AG2070" i="7"/>
  <c r="T2070" i="7"/>
  <c r="L2070" i="7"/>
  <c r="N2070" i="7" s="1"/>
  <c r="I2070" i="7"/>
  <c r="J2070" i="7" s="1"/>
  <c r="AR2069" i="7"/>
  <c r="AQ2069" i="7"/>
  <c r="AP2069" i="7"/>
  <c r="AO2069" i="7"/>
  <c r="AN2069" i="7"/>
  <c r="AM2069" i="7"/>
  <c r="AL2069" i="7"/>
  <c r="AK2069" i="7"/>
  <c r="AJ2069" i="7"/>
  <c r="AI2069" i="7"/>
  <c r="AH2069" i="7"/>
  <c r="AG2069" i="7"/>
  <c r="T2069" i="7"/>
  <c r="L2069" i="7"/>
  <c r="I2069" i="7"/>
  <c r="J2069" i="7" s="1"/>
  <c r="AR2068" i="7"/>
  <c r="AQ2068" i="7"/>
  <c r="AP2068" i="7"/>
  <c r="AO2068" i="7"/>
  <c r="AN2068" i="7"/>
  <c r="AM2068" i="7"/>
  <c r="AL2068" i="7"/>
  <c r="AK2068" i="7"/>
  <c r="AJ2068" i="7"/>
  <c r="AI2068" i="7"/>
  <c r="AH2068" i="7"/>
  <c r="AG2068" i="7"/>
  <c r="T2068" i="7"/>
  <c r="L2068" i="7"/>
  <c r="M2068" i="7" s="1"/>
  <c r="I2068" i="7"/>
  <c r="J2068" i="7" s="1"/>
  <c r="AR2067" i="7"/>
  <c r="AQ2067" i="7"/>
  <c r="AP2067" i="7"/>
  <c r="AO2067" i="7"/>
  <c r="AN2067" i="7"/>
  <c r="AM2067" i="7"/>
  <c r="AL2067" i="7"/>
  <c r="AK2067" i="7"/>
  <c r="AJ2067" i="7"/>
  <c r="AI2067" i="7"/>
  <c r="AH2067" i="7"/>
  <c r="AG2067" i="7"/>
  <c r="T2067" i="7"/>
  <c r="L2067" i="7"/>
  <c r="N2067" i="7" s="1"/>
  <c r="I2067" i="7"/>
  <c r="J2067" i="7" s="1"/>
  <c r="AR2066" i="7"/>
  <c r="AQ2066" i="7"/>
  <c r="AP2066" i="7"/>
  <c r="AO2066" i="7"/>
  <c r="AN2066" i="7"/>
  <c r="AM2066" i="7"/>
  <c r="AL2066" i="7"/>
  <c r="AK2066" i="7"/>
  <c r="AJ2066" i="7"/>
  <c r="AI2066" i="7"/>
  <c r="AH2066" i="7"/>
  <c r="AG2066" i="7"/>
  <c r="T2066" i="7"/>
  <c r="L2066" i="7"/>
  <c r="I2066" i="7"/>
  <c r="J2066" i="7" s="1"/>
  <c r="AR2065" i="7"/>
  <c r="AQ2065" i="7"/>
  <c r="AP2065" i="7"/>
  <c r="AO2065" i="7"/>
  <c r="AN2065" i="7"/>
  <c r="AM2065" i="7"/>
  <c r="AL2065" i="7"/>
  <c r="AK2065" i="7"/>
  <c r="AJ2065" i="7"/>
  <c r="AI2065" i="7"/>
  <c r="AH2065" i="7"/>
  <c r="AG2065" i="7"/>
  <c r="T2065" i="7"/>
  <c r="L2065" i="7"/>
  <c r="N2065" i="7" s="1"/>
  <c r="I2065" i="7"/>
  <c r="J2065" i="7" s="1"/>
  <c r="AR2064" i="7"/>
  <c r="AQ2064" i="7"/>
  <c r="AP2064" i="7"/>
  <c r="AO2064" i="7"/>
  <c r="AN2064" i="7"/>
  <c r="AM2064" i="7"/>
  <c r="AL2064" i="7"/>
  <c r="AK2064" i="7"/>
  <c r="AJ2064" i="7"/>
  <c r="AI2064" i="7"/>
  <c r="AH2064" i="7"/>
  <c r="AG2064" i="7"/>
  <c r="T2064" i="7"/>
  <c r="L2064" i="7"/>
  <c r="N2064" i="7" s="1"/>
  <c r="I2064" i="7"/>
  <c r="J2064" i="7" s="1"/>
  <c r="AR2063" i="7"/>
  <c r="AQ2063" i="7"/>
  <c r="AP2063" i="7"/>
  <c r="AO2063" i="7"/>
  <c r="AN2063" i="7"/>
  <c r="AM2063" i="7"/>
  <c r="AL2063" i="7"/>
  <c r="AK2063" i="7"/>
  <c r="AJ2063" i="7"/>
  <c r="AI2063" i="7"/>
  <c r="AH2063" i="7"/>
  <c r="AG2063" i="7"/>
  <c r="T2063" i="7"/>
  <c r="L2063" i="7"/>
  <c r="N2063" i="7" s="1"/>
  <c r="I2063" i="7"/>
  <c r="J2063" i="7" s="1"/>
  <c r="AR2062" i="7"/>
  <c r="AQ2062" i="7"/>
  <c r="AP2062" i="7"/>
  <c r="AO2062" i="7"/>
  <c r="AN2062" i="7"/>
  <c r="AM2062" i="7"/>
  <c r="AL2062" i="7"/>
  <c r="AK2062" i="7"/>
  <c r="AJ2062" i="7"/>
  <c r="AI2062" i="7"/>
  <c r="AH2062" i="7"/>
  <c r="AG2062" i="7"/>
  <c r="T2062" i="7"/>
  <c r="L2062" i="7"/>
  <c r="M2062" i="7" s="1"/>
  <c r="I2062" i="7"/>
  <c r="J2062" i="7" s="1"/>
  <c r="AR2061" i="7"/>
  <c r="AQ2061" i="7"/>
  <c r="AP2061" i="7"/>
  <c r="AO2061" i="7"/>
  <c r="AN2061" i="7"/>
  <c r="AM2061" i="7"/>
  <c r="AL2061" i="7"/>
  <c r="AK2061" i="7"/>
  <c r="AJ2061" i="7"/>
  <c r="AI2061" i="7"/>
  <c r="AH2061" i="7"/>
  <c r="AG2061" i="7"/>
  <c r="T2061" i="7"/>
  <c r="L2061" i="7"/>
  <c r="N2061" i="7" s="1"/>
  <c r="I2061" i="7"/>
  <c r="J2061" i="7" s="1"/>
  <c r="AR2060" i="7"/>
  <c r="AQ2060" i="7"/>
  <c r="AP2060" i="7"/>
  <c r="AO2060" i="7"/>
  <c r="AN2060" i="7"/>
  <c r="AM2060" i="7"/>
  <c r="AL2060" i="7"/>
  <c r="AK2060" i="7"/>
  <c r="AJ2060" i="7"/>
  <c r="AI2060" i="7"/>
  <c r="AH2060" i="7"/>
  <c r="AG2060" i="7"/>
  <c r="T2060" i="7"/>
  <c r="L2060" i="7"/>
  <c r="I2060" i="7"/>
  <c r="J2060" i="7" s="1"/>
  <c r="AR2059" i="7"/>
  <c r="AQ2059" i="7"/>
  <c r="AP2059" i="7"/>
  <c r="AO2059" i="7"/>
  <c r="AN2059" i="7"/>
  <c r="AM2059" i="7"/>
  <c r="AL2059" i="7"/>
  <c r="AK2059" i="7"/>
  <c r="AJ2059" i="7"/>
  <c r="AI2059" i="7"/>
  <c r="AH2059" i="7"/>
  <c r="AG2059" i="7"/>
  <c r="T2059" i="7"/>
  <c r="L2059" i="7"/>
  <c r="N2059" i="7" s="1"/>
  <c r="I2059" i="7"/>
  <c r="J2059" i="7" s="1"/>
  <c r="AR2058" i="7"/>
  <c r="AQ2058" i="7"/>
  <c r="AP2058" i="7"/>
  <c r="AO2058" i="7"/>
  <c r="AN2058" i="7"/>
  <c r="AM2058" i="7"/>
  <c r="AL2058" i="7"/>
  <c r="AK2058" i="7"/>
  <c r="AJ2058" i="7"/>
  <c r="AI2058" i="7"/>
  <c r="AH2058" i="7"/>
  <c r="AG2058" i="7"/>
  <c r="T2058" i="7"/>
  <c r="L2058" i="7"/>
  <c r="I2058" i="7"/>
  <c r="J2058" i="7" s="1"/>
  <c r="AR2057" i="7"/>
  <c r="AQ2057" i="7"/>
  <c r="AP2057" i="7"/>
  <c r="AO2057" i="7"/>
  <c r="AN2057" i="7"/>
  <c r="AM2057" i="7"/>
  <c r="AL2057" i="7"/>
  <c r="AK2057" i="7"/>
  <c r="AJ2057" i="7"/>
  <c r="AI2057" i="7"/>
  <c r="AH2057" i="7"/>
  <c r="AG2057" i="7"/>
  <c r="T2057" i="7"/>
  <c r="L2057" i="7"/>
  <c r="M2057" i="7" s="1"/>
  <c r="I2057" i="7"/>
  <c r="J2057" i="7" s="1"/>
  <c r="AR2056" i="7"/>
  <c r="AQ2056" i="7"/>
  <c r="AP2056" i="7"/>
  <c r="AO2056" i="7"/>
  <c r="AN2056" i="7"/>
  <c r="AM2056" i="7"/>
  <c r="AL2056" i="7"/>
  <c r="AK2056" i="7"/>
  <c r="AJ2056" i="7"/>
  <c r="AI2056" i="7"/>
  <c r="AH2056" i="7"/>
  <c r="AG2056" i="7"/>
  <c r="T2056" i="7"/>
  <c r="L2056" i="7"/>
  <c r="N2056" i="7" s="1"/>
  <c r="I2056" i="7"/>
  <c r="J2056" i="7" s="1"/>
  <c r="AR2055" i="7"/>
  <c r="AQ2055" i="7"/>
  <c r="AP2055" i="7"/>
  <c r="AO2055" i="7"/>
  <c r="AN2055" i="7"/>
  <c r="AM2055" i="7"/>
  <c r="AL2055" i="7"/>
  <c r="AK2055" i="7"/>
  <c r="AJ2055" i="7"/>
  <c r="AI2055" i="7"/>
  <c r="AH2055" i="7"/>
  <c r="AG2055" i="7"/>
  <c r="T2055" i="7"/>
  <c r="L2055" i="7"/>
  <c r="N2055" i="7" s="1"/>
  <c r="I2055" i="7"/>
  <c r="J2055" i="7" s="1"/>
  <c r="AR2054" i="7"/>
  <c r="AQ2054" i="7"/>
  <c r="AP2054" i="7"/>
  <c r="AO2054" i="7"/>
  <c r="AN2054" i="7"/>
  <c r="AM2054" i="7"/>
  <c r="AL2054" i="7"/>
  <c r="AK2054" i="7"/>
  <c r="AJ2054" i="7"/>
  <c r="AI2054" i="7"/>
  <c r="AH2054" i="7"/>
  <c r="AG2054" i="7"/>
  <c r="T2054" i="7"/>
  <c r="L2054" i="7"/>
  <c r="N2054" i="7" s="1"/>
  <c r="I2054" i="7"/>
  <c r="J2054" i="7" s="1"/>
  <c r="AR2053" i="7"/>
  <c r="AQ2053" i="7"/>
  <c r="AP2053" i="7"/>
  <c r="AO2053" i="7"/>
  <c r="AN2053" i="7"/>
  <c r="AM2053" i="7"/>
  <c r="AL2053" i="7"/>
  <c r="AK2053" i="7"/>
  <c r="AJ2053" i="7"/>
  <c r="AI2053" i="7"/>
  <c r="AH2053" i="7"/>
  <c r="AG2053" i="7"/>
  <c r="T2053" i="7"/>
  <c r="L2053" i="7"/>
  <c r="I2053" i="7"/>
  <c r="J2053" i="7" s="1"/>
  <c r="AR2052" i="7"/>
  <c r="AQ2052" i="7"/>
  <c r="AP2052" i="7"/>
  <c r="AO2052" i="7"/>
  <c r="AN2052" i="7"/>
  <c r="AM2052" i="7"/>
  <c r="AL2052" i="7"/>
  <c r="AK2052" i="7"/>
  <c r="AJ2052" i="7"/>
  <c r="AI2052" i="7"/>
  <c r="AH2052" i="7"/>
  <c r="AG2052" i="7"/>
  <c r="T2052" i="7"/>
  <c r="L2052" i="7"/>
  <c r="M2052" i="7" s="1"/>
  <c r="I2052" i="7"/>
  <c r="J2052" i="7" s="1"/>
  <c r="AR2051" i="7"/>
  <c r="AQ2051" i="7"/>
  <c r="AP2051" i="7"/>
  <c r="AO2051" i="7"/>
  <c r="AN2051" i="7"/>
  <c r="AM2051" i="7"/>
  <c r="AL2051" i="7"/>
  <c r="AK2051" i="7"/>
  <c r="AJ2051" i="7"/>
  <c r="AI2051" i="7"/>
  <c r="AH2051" i="7"/>
  <c r="AG2051" i="7"/>
  <c r="T2051" i="7"/>
  <c r="L2051" i="7"/>
  <c r="N2051" i="7" s="1"/>
  <c r="I2051" i="7"/>
  <c r="J2051" i="7" s="1"/>
  <c r="AR2050" i="7"/>
  <c r="AQ2050" i="7"/>
  <c r="AP2050" i="7"/>
  <c r="AO2050" i="7"/>
  <c r="AN2050" i="7"/>
  <c r="AM2050" i="7"/>
  <c r="AL2050" i="7"/>
  <c r="AK2050" i="7"/>
  <c r="AJ2050" i="7"/>
  <c r="AI2050" i="7"/>
  <c r="AH2050" i="7"/>
  <c r="AG2050" i="7"/>
  <c r="T2050" i="7"/>
  <c r="L2050" i="7"/>
  <c r="M2050" i="7" s="1"/>
  <c r="I2050" i="7"/>
  <c r="J2050" i="7" s="1"/>
  <c r="AR2049" i="7"/>
  <c r="AQ2049" i="7"/>
  <c r="AP2049" i="7"/>
  <c r="AO2049" i="7"/>
  <c r="AN2049" i="7"/>
  <c r="AM2049" i="7"/>
  <c r="AL2049" i="7"/>
  <c r="AK2049" i="7"/>
  <c r="AJ2049" i="7"/>
  <c r="AI2049" i="7"/>
  <c r="AH2049" i="7"/>
  <c r="AG2049" i="7"/>
  <c r="T2049" i="7"/>
  <c r="L2049" i="7"/>
  <c r="M2049" i="7" s="1"/>
  <c r="I2049" i="7"/>
  <c r="J2049" i="7" s="1"/>
  <c r="AR2048" i="7"/>
  <c r="AQ2048" i="7"/>
  <c r="AP2048" i="7"/>
  <c r="AO2048" i="7"/>
  <c r="AN2048" i="7"/>
  <c r="AM2048" i="7"/>
  <c r="AL2048" i="7"/>
  <c r="AK2048" i="7"/>
  <c r="AJ2048" i="7"/>
  <c r="AI2048" i="7"/>
  <c r="AH2048" i="7"/>
  <c r="AG2048" i="7"/>
  <c r="T2048" i="7"/>
  <c r="L2048" i="7"/>
  <c r="N2048" i="7" s="1"/>
  <c r="I2048" i="7"/>
  <c r="J2048" i="7" s="1"/>
  <c r="AR2047" i="7"/>
  <c r="AQ2047" i="7"/>
  <c r="AP2047" i="7"/>
  <c r="AO2047" i="7"/>
  <c r="AN2047" i="7"/>
  <c r="AM2047" i="7"/>
  <c r="AL2047" i="7"/>
  <c r="AK2047" i="7"/>
  <c r="AJ2047" i="7"/>
  <c r="AI2047" i="7"/>
  <c r="AH2047" i="7"/>
  <c r="AG2047" i="7"/>
  <c r="T2047" i="7"/>
  <c r="L2047" i="7"/>
  <c r="M2047" i="7" s="1"/>
  <c r="I2047" i="7"/>
  <c r="J2047" i="7" s="1"/>
  <c r="AR2046" i="7"/>
  <c r="AQ2046" i="7"/>
  <c r="AP2046" i="7"/>
  <c r="AO2046" i="7"/>
  <c r="AN2046" i="7"/>
  <c r="AM2046" i="7"/>
  <c r="AL2046" i="7"/>
  <c r="AK2046" i="7"/>
  <c r="AJ2046" i="7"/>
  <c r="AI2046" i="7"/>
  <c r="AH2046" i="7"/>
  <c r="AG2046" i="7"/>
  <c r="T2046" i="7"/>
  <c r="L2046" i="7"/>
  <c r="N2046" i="7" s="1"/>
  <c r="I2046" i="7"/>
  <c r="J2046" i="7" s="1"/>
  <c r="AR2045" i="7"/>
  <c r="AQ2045" i="7"/>
  <c r="AP2045" i="7"/>
  <c r="AO2045" i="7"/>
  <c r="AN2045" i="7"/>
  <c r="AM2045" i="7"/>
  <c r="AL2045" i="7"/>
  <c r="AK2045" i="7"/>
  <c r="AJ2045" i="7"/>
  <c r="AI2045" i="7"/>
  <c r="AH2045" i="7"/>
  <c r="AG2045" i="7"/>
  <c r="T2045" i="7"/>
  <c r="L2045" i="7"/>
  <c r="N2045" i="7" s="1"/>
  <c r="I2045" i="7"/>
  <c r="J2045" i="7" s="1"/>
  <c r="AR2044" i="7"/>
  <c r="AQ2044" i="7"/>
  <c r="AP2044" i="7"/>
  <c r="AO2044" i="7"/>
  <c r="AN2044" i="7"/>
  <c r="AM2044" i="7"/>
  <c r="AL2044" i="7"/>
  <c r="AK2044" i="7"/>
  <c r="AJ2044" i="7"/>
  <c r="AI2044" i="7"/>
  <c r="AH2044" i="7"/>
  <c r="AG2044" i="7"/>
  <c r="T2044" i="7"/>
  <c r="L2044" i="7"/>
  <c r="I2044" i="7"/>
  <c r="J2044" i="7" s="1"/>
  <c r="AR2043" i="7"/>
  <c r="AQ2043" i="7"/>
  <c r="AP2043" i="7"/>
  <c r="AO2043" i="7"/>
  <c r="AN2043" i="7"/>
  <c r="AM2043" i="7"/>
  <c r="AL2043" i="7"/>
  <c r="AK2043" i="7"/>
  <c r="AJ2043" i="7"/>
  <c r="AI2043" i="7"/>
  <c r="AH2043" i="7"/>
  <c r="AG2043" i="7"/>
  <c r="T2043" i="7"/>
  <c r="L2043" i="7"/>
  <c r="N2043" i="7" s="1"/>
  <c r="I2043" i="7"/>
  <c r="J2043" i="7" s="1"/>
  <c r="AR2042" i="7"/>
  <c r="AQ2042" i="7"/>
  <c r="AP2042" i="7"/>
  <c r="AO2042" i="7"/>
  <c r="AN2042" i="7"/>
  <c r="AM2042" i="7"/>
  <c r="AL2042" i="7"/>
  <c r="AK2042" i="7"/>
  <c r="AJ2042" i="7"/>
  <c r="AI2042" i="7"/>
  <c r="AH2042" i="7"/>
  <c r="AG2042" i="7"/>
  <c r="T2042" i="7"/>
  <c r="L2042" i="7"/>
  <c r="M2042" i="7" s="1"/>
  <c r="I2042" i="7"/>
  <c r="J2042" i="7" s="1"/>
  <c r="AR2041" i="7"/>
  <c r="AQ2041" i="7"/>
  <c r="AP2041" i="7"/>
  <c r="AO2041" i="7"/>
  <c r="AN2041" i="7"/>
  <c r="AM2041" i="7"/>
  <c r="AL2041" i="7"/>
  <c r="AK2041" i="7"/>
  <c r="AJ2041" i="7"/>
  <c r="AI2041" i="7"/>
  <c r="AH2041" i="7"/>
  <c r="AG2041" i="7"/>
  <c r="T2041" i="7"/>
  <c r="L2041" i="7"/>
  <c r="M2041" i="7" s="1"/>
  <c r="I2041" i="7"/>
  <c r="J2041" i="7" s="1"/>
  <c r="AR2040" i="7"/>
  <c r="AQ2040" i="7"/>
  <c r="AP2040" i="7"/>
  <c r="AO2040" i="7"/>
  <c r="AN2040" i="7"/>
  <c r="AM2040" i="7"/>
  <c r="AL2040" i="7"/>
  <c r="AK2040" i="7"/>
  <c r="AJ2040" i="7"/>
  <c r="AI2040" i="7"/>
  <c r="AH2040" i="7"/>
  <c r="AG2040" i="7"/>
  <c r="T2040" i="7"/>
  <c r="L2040" i="7"/>
  <c r="N2040" i="7" s="1"/>
  <c r="I2040" i="7"/>
  <c r="J2040" i="7" s="1"/>
  <c r="AR2039" i="7"/>
  <c r="AQ2039" i="7"/>
  <c r="AP2039" i="7"/>
  <c r="AO2039" i="7"/>
  <c r="AN2039" i="7"/>
  <c r="AM2039" i="7"/>
  <c r="AL2039" i="7"/>
  <c r="AK2039" i="7"/>
  <c r="AJ2039" i="7"/>
  <c r="AI2039" i="7"/>
  <c r="AH2039" i="7"/>
  <c r="AG2039" i="7"/>
  <c r="T2039" i="7"/>
  <c r="L2039" i="7"/>
  <c r="N2039" i="7" s="1"/>
  <c r="I2039" i="7"/>
  <c r="J2039" i="7" s="1"/>
  <c r="AR2038" i="7"/>
  <c r="AQ2038" i="7"/>
  <c r="AP2038" i="7"/>
  <c r="AO2038" i="7"/>
  <c r="AN2038" i="7"/>
  <c r="AM2038" i="7"/>
  <c r="AL2038" i="7"/>
  <c r="AK2038" i="7"/>
  <c r="AJ2038" i="7"/>
  <c r="AI2038" i="7"/>
  <c r="AH2038" i="7"/>
  <c r="AG2038" i="7"/>
  <c r="T2038" i="7"/>
  <c r="L2038" i="7"/>
  <c r="N2038" i="7" s="1"/>
  <c r="I2038" i="7"/>
  <c r="J2038" i="7" s="1"/>
  <c r="AR2037" i="7"/>
  <c r="AQ2037" i="7"/>
  <c r="AP2037" i="7"/>
  <c r="AO2037" i="7"/>
  <c r="AN2037" i="7"/>
  <c r="AM2037" i="7"/>
  <c r="AL2037" i="7"/>
  <c r="AK2037" i="7"/>
  <c r="AJ2037" i="7"/>
  <c r="AI2037" i="7"/>
  <c r="AH2037" i="7"/>
  <c r="AG2037" i="7"/>
  <c r="T2037" i="7"/>
  <c r="L2037" i="7"/>
  <c r="N2037" i="7" s="1"/>
  <c r="I2037" i="7"/>
  <c r="J2037" i="7" s="1"/>
  <c r="AR2036" i="7"/>
  <c r="AQ2036" i="7"/>
  <c r="AP2036" i="7"/>
  <c r="AO2036" i="7"/>
  <c r="AN2036" i="7"/>
  <c r="AM2036" i="7"/>
  <c r="AL2036" i="7"/>
  <c r="AK2036" i="7"/>
  <c r="AJ2036" i="7"/>
  <c r="AI2036" i="7"/>
  <c r="AH2036" i="7"/>
  <c r="AG2036" i="7"/>
  <c r="T2036" i="7"/>
  <c r="L2036" i="7"/>
  <c r="N2036" i="7" s="1"/>
  <c r="I2036" i="7"/>
  <c r="J2036" i="7" s="1"/>
  <c r="AR2035" i="7"/>
  <c r="AQ2035" i="7"/>
  <c r="AP2035" i="7"/>
  <c r="AO2035" i="7"/>
  <c r="AN2035" i="7"/>
  <c r="AM2035" i="7"/>
  <c r="AL2035" i="7"/>
  <c r="AK2035" i="7"/>
  <c r="AJ2035" i="7"/>
  <c r="AI2035" i="7"/>
  <c r="AH2035" i="7"/>
  <c r="AG2035" i="7"/>
  <c r="T2035" i="7"/>
  <c r="L2035" i="7"/>
  <c r="I2035" i="7"/>
  <c r="J2035" i="7" s="1"/>
  <c r="AR2034" i="7"/>
  <c r="AQ2034" i="7"/>
  <c r="AP2034" i="7"/>
  <c r="AO2034" i="7"/>
  <c r="AN2034" i="7"/>
  <c r="AM2034" i="7"/>
  <c r="AL2034" i="7"/>
  <c r="AK2034" i="7"/>
  <c r="AJ2034" i="7"/>
  <c r="AI2034" i="7"/>
  <c r="AH2034" i="7"/>
  <c r="AG2034" i="7"/>
  <c r="T2034" i="7"/>
  <c r="L2034" i="7"/>
  <c r="M2034" i="7" s="1"/>
  <c r="I2034" i="7"/>
  <c r="J2034" i="7" s="1"/>
  <c r="AR2033" i="7"/>
  <c r="AQ2033" i="7"/>
  <c r="AP2033" i="7"/>
  <c r="AO2033" i="7"/>
  <c r="AN2033" i="7"/>
  <c r="AM2033" i="7"/>
  <c r="AL2033" i="7"/>
  <c r="AK2033" i="7"/>
  <c r="AJ2033" i="7"/>
  <c r="AI2033" i="7"/>
  <c r="AH2033" i="7"/>
  <c r="AG2033" i="7"/>
  <c r="T2033" i="7"/>
  <c r="L2033" i="7"/>
  <c r="M2033" i="7" s="1"/>
  <c r="I2033" i="7"/>
  <c r="J2033" i="7" s="1"/>
  <c r="AR2032" i="7"/>
  <c r="AQ2032" i="7"/>
  <c r="AP2032" i="7"/>
  <c r="AO2032" i="7"/>
  <c r="AN2032" i="7"/>
  <c r="AM2032" i="7"/>
  <c r="AL2032" i="7"/>
  <c r="AK2032" i="7"/>
  <c r="AJ2032" i="7"/>
  <c r="AI2032" i="7"/>
  <c r="AH2032" i="7"/>
  <c r="AG2032" i="7"/>
  <c r="T2032" i="7"/>
  <c r="L2032" i="7"/>
  <c r="N2032" i="7" s="1"/>
  <c r="I2032" i="7"/>
  <c r="J2032" i="7" s="1"/>
  <c r="AR2031" i="7"/>
  <c r="AQ2031" i="7"/>
  <c r="AP2031" i="7"/>
  <c r="AO2031" i="7"/>
  <c r="AN2031" i="7"/>
  <c r="AM2031" i="7"/>
  <c r="AL2031" i="7"/>
  <c r="AK2031" i="7"/>
  <c r="AJ2031" i="7"/>
  <c r="AI2031" i="7"/>
  <c r="AH2031" i="7"/>
  <c r="AG2031" i="7"/>
  <c r="T2031" i="7"/>
  <c r="L2031" i="7"/>
  <c r="N2031" i="7" s="1"/>
  <c r="I2031" i="7"/>
  <c r="J2031" i="7" s="1"/>
  <c r="AR2030" i="7"/>
  <c r="AQ2030" i="7"/>
  <c r="AP2030" i="7"/>
  <c r="AO2030" i="7"/>
  <c r="AN2030" i="7"/>
  <c r="AM2030" i="7"/>
  <c r="AL2030" i="7"/>
  <c r="AK2030" i="7"/>
  <c r="AJ2030" i="7"/>
  <c r="AI2030" i="7"/>
  <c r="AH2030" i="7"/>
  <c r="AG2030" i="7"/>
  <c r="T2030" i="7"/>
  <c r="L2030" i="7"/>
  <c r="M2030" i="7" s="1"/>
  <c r="I2030" i="7"/>
  <c r="J2030" i="7" s="1"/>
  <c r="AR2029" i="7"/>
  <c r="AQ2029" i="7"/>
  <c r="AP2029" i="7"/>
  <c r="AO2029" i="7"/>
  <c r="AN2029" i="7"/>
  <c r="AM2029" i="7"/>
  <c r="AL2029" i="7"/>
  <c r="AK2029" i="7"/>
  <c r="AJ2029" i="7"/>
  <c r="AI2029" i="7"/>
  <c r="AH2029" i="7"/>
  <c r="AG2029" i="7"/>
  <c r="T2029" i="7"/>
  <c r="L2029" i="7"/>
  <c r="N2029" i="7" s="1"/>
  <c r="I2029" i="7"/>
  <c r="J2029" i="7" s="1"/>
  <c r="AR2028" i="7"/>
  <c r="AQ2028" i="7"/>
  <c r="AP2028" i="7"/>
  <c r="AO2028" i="7"/>
  <c r="AN2028" i="7"/>
  <c r="AM2028" i="7"/>
  <c r="AL2028" i="7"/>
  <c r="AK2028" i="7"/>
  <c r="AJ2028" i="7"/>
  <c r="AI2028" i="7"/>
  <c r="AH2028" i="7"/>
  <c r="AG2028" i="7"/>
  <c r="T2028" i="7"/>
  <c r="L2028" i="7"/>
  <c r="I2028" i="7"/>
  <c r="J2028" i="7" s="1"/>
  <c r="AR2027" i="7"/>
  <c r="AQ2027" i="7"/>
  <c r="AP2027" i="7"/>
  <c r="AO2027" i="7"/>
  <c r="AN2027" i="7"/>
  <c r="AM2027" i="7"/>
  <c r="AL2027" i="7"/>
  <c r="AK2027" i="7"/>
  <c r="AJ2027" i="7"/>
  <c r="AI2027" i="7"/>
  <c r="AH2027" i="7"/>
  <c r="AG2027" i="7"/>
  <c r="T2027" i="7"/>
  <c r="L2027" i="7"/>
  <c r="M2027" i="7" s="1"/>
  <c r="I2027" i="7"/>
  <c r="J2027" i="7" s="1"/>
  <c r="AR2026" i="7"/>
  <c r="AQ2026" i="7"/>
  <c r="AP2026" i="7"/>
  <c r="AO2026" i="7"/>
  <c r="AN2026" i="7"/>
  <c r="AM2026" i="7"/>
  <c r="AL2026" i="7"/>
  <c r="AK2026" i="7"/>
  <c r="AJ2026" i="7"/>
  <c r="AI2026" i="7"/>
  <c r="AH2026" i="7"/>
  <c r="AG2026" i="7"/>
  <c r="T2026" i="7"/>
  <c r="L2026" i="7"/>
  <c r="M2026" i="7" s="1"/>
  <c r="I2026" i="7"/>
  <c r="J2026" i="7" s="1"/>
  <c r="AR2025" i="7"/>
  <c r="AQ2025" i="7"/>
  <c r="AP2025" i="7"/>
  <c r="AO2025" i="7"/>
  <c r="AN2025" i="7"/>
  <c r="AM2025" i="7"/>
  <c r="AL2025" i="7"/>
  <c r="AK2025" i="7"/>
  <c r="AJ2025" i="7"/>
  <c r="AI2025" i="7"/>
  <c r="AH2025" i="7"/>
  <c r="AG2025" i="7"/>
  <c r="T2025" i="7"/>
  <c r="L2025" i="7"/>
  <c r="M2025" i="7" s="1"/>
  <c r="I2025" i="7"/>
  <c r="J2025" i="7" s="1"/>
  <c r="AR2024" i="7"/>
  <c r="AQ2024" i="7"/>
  <c r="AP2024" i="7"/>
  <c r="AO2024" i="7"/>
  <c r="AN2024" i="7"/>
  <c r="AM2024" i="7"/>
  <c r="AL2024" i="7"/>
  <c r="AK2024" i="7"/>
  <c r="AJ2024" i="7"/>
  <c r="AI2024" i="7"/>
  <c r="AH2024" i="7"/>
  <c r="AG2024" i="7"/>
  <c r="T2024" i="7"/>
  <c r="L2024" i="7"/>
  <c r="N2024" i="7" s="1"/>
  <c r="I2024" i="7"/>
  <c r="J2024" i="7" s="1"/>
  <c r="AR2023" i="7"/>
  <c r="AQ2023" i="7"/>
  <c r="AP2023" i="7"/>
  <c r="AO2023" i="7"/>
  <c r="AN2023" i="7"/>
  <c r="AM2023" i="7"/>
  <c r="AL2023" i="7"/>
  <c r="AK2023" i="7"/>
  <c r="AJ2023" i="7"/>
  <c r="AI2023" i="7"/>
  <c r="AH2023" i="7"/>
  <c r="AG2023" i="7"/>
  <c r="T2023" i="7"/>
  <c r="L2023" i="7"/>
  <c r="N2023" i="7" s="1"/>
  <c r="I2023" i="7"/>
  <c r="J2023" i="7" s="1"/>
  <c r="AR2022" i="7"/>
  <c r="AQ2022" i="7"/>
  <c r="AP2022" i="7"/>
  <c r="AO2022" i="7"/>
  <c r="AN2022" i="7"/>
  <c r="AM2022" i="7"/>
  <c r="AL2022" i="7"/>
  <c r="AK2022" i="7"/>
  <c r="AJ2022" i="7"/>
  <c r="AI2022" i="7"/>
  <c r="AH2022" i="7"/>
  <c r="AG2022" i="7"/>
  <c r="T2022" i="7"/>
  <c r="L2022" i="7"/>
  <c r="N2022" i="7" s="1"/>
  <c r="I2022" i="7"/>
  <c r="J2022" i="7" s="1"/>
  <c r="AR2021" i="7"/>
  <c r="AQ2021" i="7"/>
  <c r="AP2021" i="7"/>
  <c r="AO2021" i="7"/>
  <c r="AN2021" i="7"/>
  <c r="AM2021" i="7"/>
  <c r="AL2021" i="7"/>
  <c r="AK2021" i="7"/>
  <c r="AJ2021" i="7"/>
  <c r="AI2021" i="7"/>
  <c r="AH2021" i="7"/>
  <c r="AG2021" i="7"/>
  <c r="T2021" i="7"/>
  <c r="L2021" i="7"/>
  <c r="N2021" i="7" s="1"/>
  <c r="I2021" i="7"/>
  <c r="J2021" i="7" s="1"/>
  <c r="AR2020" i="7"/>
  <c r="AQ2020" i="7"/>
  <c r="AP2020" i="7"/>
  <c r="AO2020" i="7"/>
  <c r="AN2020" i="7"/>
  <c r="AM2020" i="7"/>
  <c r="AL2020" i="7"/>
  <c r="AK2020" i="7"/>
  <c r="AJ2020" i="7"/>
  <c r="AI2020" i="7"/>
  <c r="AH2020" i="7"/>
  <c r="AG2020" i="7"/>
  <c r="T2020" i="7"/>
  <c r="L2020" i="7"/>
  <c r="M2020" i="7" s="1"/>
  <c r="I2020" i="7"/>
  <c r="J2020" i="7" s="1"/>
  <c r="AR2019" i="7"/>
  <c r="AQ2019" i="7"/>
  <c r="AP2019" i="7"/>
  <c r="AO2019" i="7"/>
  <c r="AN2019" i="7"/>
  <c r="AM2019" i="7"/>
  <c r="AL2019" i="7"/>
  <c r="AK2019" i="7"/>
  <c r="AJ2019" i="7"/>
  <c r="AI2019" i="7"/>
  <c r="AH2019" i="7"/>
  <c r="AG2019" i="7"/>
  <c r="T2019" i="7"/>
  <c r="L2019" i="7"/>
  <c r="I2019" i="7"/>
  <c r="J2019" i="7" s="1"/>
  <c r="AR2018" i="7"/>
  <c r="AQ2018" i="7"/>
  <c r="AP2018" i="7"/>
  <c r="AO2018" i="7"/>
  <c r="AN2018" i="7"/>
  <c r="AM2018" i="7"/>
  <c r="AL2018" i="7"/>
  <c r="AK2018" i="7"/>
  <c r="AJ2018" i="7"/>
  <c r="AI2018" i="7"/>
  <c r="AH2018" i="7"/>
  <c r="AG2018" i="7"/>
  <c r="T2018" i="7"/>
  <c r="L2018" i="7"/>
  <c r="M2018" i="7" s="1"/>
  <c r="I2018" i="7"/>
  <c r="J2018" i="7" s="1"/>
  <c r="AR2017" i="7"/>
  <c r="AQ2017" i="7"/>
  <c r="AP2017" i="7"/>
  <c r="AO2017" i="7"/>
  <c r="AN2017" i="7"/>
  <c r="AM2017" i="7"/>
  <c r="AL2017" i="7"/>
  <c r="AK2017" i="7"/>
  <c r="AJ2017" i="7"/>
  <c r="AI2017" i="7"/>
  <c r="AH2017" i="7"/>
  <c r="AG2017" i="7"/>
  <c r="T2017" i="7"/>
  <c r="L2017" i="7"/>
  <c r="M2017" i="7" s="1"/>
  <c r="I2017" i="7"/>
  <c r="J2017" i="7" s="1"/>
  <c r="AR2016" i="7"/>
  <c r="AQ2016" i="7"/>
  <c r="AP2016" i="7"/>
  <c r="AO2016" i="7"/>
  <c r="AN2016" i="7"/>
  <c r="AM2016" i="7"/>
  <c r="AL2016" i="7"/>
  <c r="AK2016" i="7"/>
  <c r="AJ2016" i="7"/>
  <c r="AI2016" i="7"/>
  <c r="AH2016" i="7"/>
  <c r="AG2016" i="7"/>
  <c r="T2016" i="7"/>
  <c r="L2016" i="7"/>
  <c r="N2016" i="7" s="1"/>
  <c r="I2016" i="7"/>
  <c r="J2016" i="7" s="1"/>
  <c r="AR2015" i="7"/>
  <c r="AQ2015" i="7"/>
  <c r="AP2015" i="7"/>
  <c r="AO2015" i="7"/>
  <c r="AN2015" i="7"/>
  <c r="AM2015" i="7"/>
  <c r="AL2015" i="7"/>
  <c r="AK2015" i="7"/>
  <c r="AJ2015" i="7"/>
  <c r="AI2015" i="7"/>
  <c r="AH2015" i="7"/>
  <c r="AG2015" i="7"/>
  <c r="T2015" i="7"/>
  <c r="L2015" i="7"/>
  <c r="N2015" i="7" s="1"/>
  <c r="I2015" i="7"/>
  <c r="J2015" i="7" s="1"/>
  <c r="AR2014" i="7"/>
  <c r="AQ2014" i="7"/>
  <c r="AP2014" i="7"/>
  <c r="AO2014" i="7"/>
  <c r="AN2014" i="7"/>
  <c r="AM2014" i="7"/>
  <c r="AL2014" i="7"/>
  <c r="AK2014" i="7"/>
  <c r="AJ2014" i="7"/>
  <c r="AI2014" i="7"/>
  <c r="AH2014" i="7"/>
  <c r="AG2014" i="7"/>
  <c r="T2014" i="7"/>
  <c r="L2014" i="7"/>
  <c r="N2014" i="7" s="1"/>
  <c r="I2014" i="7"/>
  <c r="J2014" i="7" s="1"/>
  <c r="AR2013" i="7"/>
  <c r="AQ2013" i="7"/>
  <c r="AP2013" i="7"/>
  <c r="AO2013" i="7"/>
  <c r="AN2013" i="7"/>
  <c r="AM2013" i="7"/>
  <c r="AL2013" i="7"/>
  <c r="AK2013" i="7"/>
  <c r="AJ2013" i="7"/>
  <c r="AI2013" i="7"/>
  <c r="AH2013" i="7"/>
  <c r="AG2013" i="7"/>
  <c r="T2013" i="7"/>
  <c r="L2013" i="7"/>
  <c r="N2013" i="7" s="1"/>
  <c r="I2013" i="7"/>
  <c r="J2013" i="7" s="1"/>
  <c r="AR2012" i="7"/>
  <c r="AQ2012" i="7"/>
  <c r="AP2012" i="7"/>
  <c r="AO2012" i="7"/>
  <c r="AN2012" i="7"/>
  <c r="AM2012" i="7"/>
  <c r="AL2012" i="7"/>
  <c r="AK2012" i="7"/>
  <c r="AJ2012" i="7"/>
  <c r="AI2012" i="7"/>
  <c r="AH2012" i="7"/>
  <c r="AG2012" i="7"/>
  <c r="T2012" i="7"/>
  <c r="L2012" i="7"/>
  <c r="I2012" i="7"/>
  <c r="J2012" i="7" s="1"/>
  <c r="AR2011" i="7"/>
  <c r="AQ2011" i="7"/>
  <c r="AP2011" i="7"/>
  <c r="AO2011" i="7"/>
  <c r="AN2011" i="7"/>
  <c r="AM2011" i="7"/>
  <c r="AL2011" i="7"/>
  <c r="AK2011" i="7"/>
  <c r="AJ2011" i="7"/>
  <c r="AI2011" i="7"/>
  <c r="AH2011" i="7"/>
  <c r="AG2011" i="7"/>
  <c r="T2011" i="7"/>
  <c r="L2011" i="7"/>
  <c r="N2011" i="7" s="1"/>
  <c r="I2011" i="7"/>
  <c r="J2011" i="7" s="1"/>
  <c r="AR2010" i="7"/>
  <c r="AQ2010" i="7"/>
  <c r="AP2010" i="7"/>
  <c r="AO2010" i="7"/>
  <c r="AN2010" i="7"/>
  <c r="AM2010" i="7"/>
  <c r="AL2010" i="7"/>
  <c r="AK2010" i="7"/>
  <c r="AJ2010" i="7"/>
  <c r="AI2010" i="7"/>
  <c r="AH2010" i="7"/>
  <c r="AG2010" i="7"/>
  <c r="T2010" i="7"/>
  <c r="L2010" i="7"/>
  <c r="M2010" i="7" s="1"/>
  <c r="I2010" i="7"/>
  <c r="J2010" i="7" s="1"/>
  <c r="AR2009" i="7"/>
  <c r="AQ2009" i="7"/>
  <c r="AP2009" i="7"/>
  <c r="AO2009" i="7"/>
  <c r="AN2009" i="7"/>
  <c r="AM2009" i="7"/>
  <c r="AL2009" i="7"/>
  <c r="AK2009" i="7"/>
  <c r="AJ2009" i="7"/>
  <c r="AI2009" i="7"/>
  <c r="AH2009" i="7"/>
  <c r="AG2009" i="7"/>
  <c r="T2009" i="7"/>
  <c r="L2009" i="7"/>
  <c r="M2009" i="7" s="1"/>
  <c r="I2009" i="7"/>
  <c r="J2009" i="7" s="1"/>
  <c r="AR2008" i="7"/>
  <c r="AQ2008" i="7"/>
  <c r="AP2008" i="7"/>
  <c r="AO2008" i="7"/>
  <c r="AN2008" i="7"/>
  <c r="AM2008" i="7"/>
  <c r="AL2008" i="7"/>
  <c r="AK2008" i="7"/>
  <c r="AJ2008" i="7"/>
  <c r="AI2008" i="7"/>
  <c r="AH2008" i="7"/>
  <c r="AG2008" i="7"/>
  <c r="T2008" i="7"/>
  <c r="L2008" i="7"/>
  <c r="N2008" i="7" s="1"/>
  <c r="I2008" i="7"/>
  <c r="J2008" i="7" s="1"/>
  <c r="AR2007" i="7"/>
  <c r="AQ2007" i="7"/>
  <c r="AP2007" i="7"/>
  <c r="AO2007" i="7"/>
  <c r="AN2007" i="7"/>
  <c r="AM2007" i="7"/>
  <c r="AL2007" i="7"/>
  <c r="AK2007" i="7"/>
  <c r="AJ2007" i="7"/>
  <c r="AI2007" i="7"/>
  <c r="AH2007" i="7"/>
  <c r="AG2007" i="7"/>
  <c r="T2007" i="7"/>
  <c r="L2007" i="7"/>
  <c r="M2007" i="7" s="1"/>
  <c r="I2007" i="7"/>
  <c r="J2007" i="7" s="1"/>
  <c r="AR2006" i="7"/>
  <c r="AQ2006" i="7"/>
  <c r="AP2006" i="7"/>
  <c r="AO2006" i="7"/>
  <c r="AN2006" i="7"/>
  <c r="AM2006" i="7"/>
  <c r="AL2006" i="7"/>
  <c r="AK2006" i="7"/>
  <c r="AJ2006" i="7"/>
  <c r="AI2006" i="7"/>
  <c r="AH2006" i="7"/>
  <c r="AG2006" i="7"/>
  <c r="T2006" i="7"/>
  <c r="L2006" i="7"/>
  <c r="N2006" i="7" s="1"/>
  <c r="I2006" i="7"/>
  <c r="J2006" i="7" s="1"/>
  <c r="AR2005" i="7"/>
  <c r="AQ2005" i="7"/>
  <c r="AP2005" i="7"/>
  <c r="AO2005" i="7"/>
  <c r="AN2005" i="7"/>
  <c r="AM2005" i="7"/>
  <c r="AL2005" i="7"/>
  <c r="AK2005" i="7"/>
  <c r="AJ2005" i="7"/>
  <c r="AI2005" i="7"/>
  <c r="AH2005" i="7"/>
  <c r="AG2005" i="7"/>
  <c r="T2005" i="7"/>
  <c r="L2005" i="7"/>
  <c r="N2005" i="7" s="1"/>
  <c r="I2005" i="7"/>
  <c r="J2005" i="7" s="1"/>
  <c r="AR2004" i="7"/>
  <c r="AQ2004" i="7"/>
  <c r="AP2004" i="7"/>
  <c r="AO2004" i="7"/>
  <c r="AN2004" i="7"/>
  <c r="AM2004" i="7"/>
  <c r="AL2004" i="7"/>
  <c r="AK2004" i="7"/>
  <c r="AJ2004" i="7"/>
  <c r="AI2004" i="7"/>
  <c r="AH2004" i="7"/>
  <c r="AG2004" i="7"/>
  <c r="T2004" i="7"/>
  <c r="L2004" i="7"/>
  <c r="N2004" i="7" s="1"/>
  <c r="I2004" i="7"/>
  <c r="J2004" i="7" s="1"/>
  <c r="AR2003" i="7"/>
  <c r="AQ2003" i="7"/>
  <c r="AP2003" i="7"/>
  <c r="AO2003" i="7"/>
  <c r="AN2003" i="7"/>
  <c r="AM2003" i="7"/>
  <c r="AL2003" i="7"/>
  <c r="AK2003" i="7"/>
  <c r="AJ2003" i="7"/>
  <c r="AI2003" i="7"/>
  <c r="AH2003" i="7"/>
  <c r="AG2003" i="7"/>
  <c r="T2003" i="7"/>
  <c r="L2003" i="7"/>
  <c r="I2003" i="7"/>
  <c r="J2003" i="7" s="1"/>
  <c r="AR2002" i="7"/>
  <c r="AQ2002" i="7"/>
  <c r="AP2002" i="7"/>
  <c r="AO2002" i="7"/>
  <c r="AN2002" i="7"/>
  <c r="AM2002" i="7"/>
  <c r="AL2002" i="7"/>
  <c r="AK2002" i="7"/>
  <c r="AJ2002" i="7"/>
  <c r="AI2002" i="7"/>
  <c r="AH2002" i="7"/>
  <c r="AG2002" i="7"/>
  <c r="T2002" i="7"/>
  <c r="L2002" i="7"/>
  <c r="M2002" i="7" s="1"/>
  <c r="I2002" i="7"/>
  <c r="J2002" i="7" s="1"/>
  <c r="AR2001" i="7"/>
  <c r="AQ2001" i="7"/>
  <c r="AP2001" i="7"/>
  <c r="AO2001" i="7"/>
  <c r="AN2001" i="7"/>
  <c r="AM2001" i="7"/>
  <c r="AL2001" i="7"/>
  <c r="AK2001" i="7"/>
  <c r="AJ2001" i="7"/>
  <c r="AI2001" i="7"/>
  <c r="AH2001" i="7"/>
  <c r="AG2001" i="7"/>
  <c r="T2001" i="7"/>
  <c r="L2001" i="7"/>
  <c r="M2001" i="7" s="1"/>
  <c r="I2001" i="7"/>
  <c r="J2001" i="7" s="1"/>
  <c r="AR2000" i="7"/>
  <c r="AQ2000" i="7"/>
  <c r="AP2000" i="7"/>
  <c r="AO2000" i="7"/>
  <c r="AN2000" i="7"/>
  <c r="AM2000" i="7"/>
  <c r="AL2000" i="7"/>
  <c r="AK2000" i="7"/>
  <c r="AJ2000" i="7"/>
  <c r="AI2000" i="7"/>
  <c r="AH2000" i="7"/>
  <c r="AG2000" i="7"/>
  <c r="T2000" i="7"/>
  <c r="L2000" i="7"/>
  <c r="N2000" i="7" s="1"/>
  <c r="I2000" i="7"/>
  <c r="J2000" i="7" s="1"/>
  <c r="AR1999" i="7"/>
  <c r="AQ1999" i="7"/>
  <c r="AP1999" i="7"/>
  <c r="AO1999" i="7"/>
  <c r="AN1999" i="7"/>
  <c r="AM1999" i="7"/>
  <c r="AL1999" i="7"/>
  <c r="AK1999" i="7"/>
  <c r="AJ1999" i="7"/>
  <c r="AI1999" i="7"/>
  <c r="AH1999" i="7"/>
  <c r="AG1999" i="7"/>
  <c r="T1999" i="7"/>
  <c r="L1999" i="7"/>
  <c r="N1999" i="7" s="1"/>
  <c r="I1999" i="7"/>
  <c r="J1999" i="7" s="1"/>
  <c r="AR1998" i="7"/>
  <c r="AQ1998" i="7"/>
  <c r="AP1998" i="7"/>
  <c r="AO1998" i="7"/>
  <c r="AN1998" i="7"/>
  <c r="AM1998" i="7"/>
  <c r="AL1998" i="7"/>
  <c r="AK1998" i="7"/>
  <c r="AJ1998" i="7"/>
  <c r="AI1998" i="7"/>
  <c r="AH1998" i="7"/>
  <c r="AG1998" i="7"/>
  <c r="T1998" i="7"/>
  <c r="L1998" i="7"/>
  <c r="M1998" i="7" s="1"/>
  <c r="I1998" i="7"/>
  <c r="J1998" i="7" s="1"/>
  <c r="AR1997" i="7"/>
  <c r="AQ1997" i="7"/>
  <c r="AP1997" i="7"/>
  <c r="AO1997" i="7"/>
  <c r="AN1997" i="7"/>
  <c r="AM1997" i="7"/>
  <c r="AL1997" i="7"/>
  <c r="AK1997" i="7"/>
  <c r="AJ1997" i="7"/>
  <c r="AI1997" i="7"/>
  <c r="AH1997" i="7"/>
  <c r="AG1997" i="7"/>
  <c r="T1997" i="7"/>
  <c r="L1997" i="7"/>
  <c r="N1997" i="7" s="1"/>
  <c r="I1997" i="7"/>
  <c r="J1997" i="7" s="1"/>
  <c r="AR1996" i="7"/>
  <c r="AQ1996" i="7"/>
  <c r="AP1996" i="7"/>
  <c r="AO1996" i="7"/>
  <c r="AN1996" i="7"/>
  <c r="AM1996" i="7"/>
  <c r="AL1996" i="7"/>
  <c r="AK1996" i="7"/>
  <c r="AJ1996" i="7"/>
  <c r="AI1996" i="7"/>
  <c r="AH1996" i="7"/>
  <c r="AG1996" i="7"/>
  <c r="T1996" i="7"/>
  <c r="L1996" i="7"/>
  <c r="I1996" i="7"/>
  <c r="J1996" i="7" s="1"/>
  <c r="AR1995" i="7"/>
  <c r="AQ1995" i="7"/>
  <c r="AP1995" i="7"/>
  <c r="AO1995" i="7"/>
  <c r="AN1995" i="7"/>
  <c r="AM1995" i="7"/>
  <c r="AL1995" i="7"/>
  <c r="AK1995" i="7"/>
  <c r="AJ1995" i="7"/>
  <c r="AI1995" i="7"/>
  <c r="AH1995" i="7"/>
  <c r="AG1995" i="7"/>
  <c r="T1995" i="7"/>
  <c r="L1995" i="7"/>
  <c r="N1995" i="7" s="1"/>
  <c r="I1995" i="7"/>
  <c r="J1995" i="7" s="1"/>
  <c r="AR1994" i="7"/>
  <c r="AQ1994" i="7"/>
  <c r="AP1994" i="7"/>
  <c r="AO1994" i="7"/>
  <c r="AN1994" i="7"/>
  <c r="AM1994" i="7"/>
  <c r="AL1994" i="7"/>
  <c r="AK1994" i="7"/>
  <c r="AJ1994" i="7"/>
  <c r="AI1994" i="7"/>
  <c r="AH1994" i="7"/>
  <c r="AG1994" i="7"/>
  <c r="T1994" i="7"/>
  <c r="L1994" i="7"/>
  <c r="I1994" i="7"/>
  <c r="J1994" i="7" s="1"/>
  <c r="AR1993" i="7"/>
  <c r="AQ1993" i="7"/>
  <c r="AP1993" i="7"/>
  <c r="AO1993" i="7"/>
  <c r="AN1993" i="7"/>
  <c r="AM1993" i="7"/>
  <c r="AL1993" i="7"/>
  <c r="AK1993" i="7"/>
  <c r="AJ1993" i="7"/>
  <c r="AI1993" i="7"/>
  <c r="AH1993" i="7"/>
  <c r="AG1993" i="7"/>
  <c r="T1993" i="7"/>
  <c r="L1993" i="7"/>
  <c r="M1993" i="7" s="1"/>
  <c r="I1993" i="7"/>
  <c r="J1993" i="7" s="1"/>
  <c r="AR1992" i="7"/>
  <c r="AQ1992" i="7"/>
  <c r="AP1992" i="7"/>
  <c r="AO1992" i="7"/>
  <c r="AN1992" i="7"/>
  <c r="AM1992" i="7"/>
  <c r="AL1992" i="7"/>
  <c r="AK1992" i="7"/>
  <c r="AJ1992" i="7"/>
  <c r="AI1992" i="7"/>
  <c r="AH1992" i="7"/>
  <c r="AG1992" i="7"/>
  <c r="T1992" i="7"/>
  <c r="L1992" i="7"/>
  <c r="N1992" i="7" s="1"/>
  <c r="I1992" i="7"/>
  <c r="J1992" i="7" s="1"/>
  <c r="AR1991" i="7"/>
  <c r="AQ1991" i="7"/>
  <c r="AP1991" i="7"/>
  <c r="AO1991" i="7"/>
  <c r="AN1991" i="7"/>
  <c r="AM1991" i="7"/>
  <c r="AL1991" i="7"/>
  <c r="AK1991" i="7"/>
  <c r="AJ1991" i="7"/>
  <c r="AI1991" i="7"/>
  <c r="AH1991" i="7"/>
  <c r="AG1991" i="7"/>
  <c r="T1991" i="7"/>
  <c r="L1991" i="7"/>
  <c r="M1991" i="7" s="1"/>
  <c r="I1991" i="7"/>
  <c r="J1991" i="7" s="1"/>
  <c r="AR1990" i="7"/>
  <c r="AQ1990" i="7"/>
  <c r="AP1990" i="7"/>
  <c r="AO1990" i="7"/>
  <c r="AN1990" i="7"/>
  <c r="AM1990" i="7"/>
  <c r="AL1990" i="7"/>
  <c r="AK1990" i="7"/>
  <c r="AJ1990" i="7"/>
  <c r="AI1990" i="7"/>
  <c r="AH1990" i="7"/>
  <c r="AG1990" i="7"/>
  <c r="T1990" i="7"/>
  <c r="L1990" i="7"/>
  <c r="N1990" i="7" s="1"/>
  <c r="I1990" i="7"/>
  <c r="J1990" i="7" s="1"/>
  <c r="AR1989" i="7"/>
  <c r="AQ1989" i="7"/>
  <c r="AP1989" i="7"/>
  <c r="AO1989" i="7"/>
  <c r="AN1989" i="7"/>
  <c r="AM1989" i="7"/>
  <c r="AL1989" i="7"/>
  <c r="AK1989" i="7"/>
  <c r="AJ1989" i="7"/>
  <c r="AI1989" i="7"/>
  <c r="AH1989" i="7"/>
  <c r="AG1989" i="7"/>
  <c r="T1989" i="7"/>
  <c r="L1989" i="7"/>
  <c r="N1989" i="7" s="1"/>
  <c r="I1989" i="7"/>
  <c r="J1989" i="7" s="1"/>
  <c r="AR1988" i="7"/>
  <c r="AQ1988" i="7"/>
  <c r="AP1988" i="7"/>
  <c r="AO1988" i="7"/>
  <c r="AN1988" i="7"/>
  <c r="AM1988" i="7"/>
  <c r="AL1988" i="7"/>
  <c r="AK1988" i="7"/>
  <c r="AJ1988" i="7"/>
  <c r="AI1988" i="7"/>
  <c r="AH1988" i="7"/>
  <c r="AG1988" i="7"/>
  <c r="T1988" i="7"/>
  <c r="L1988" i="7"/>
  <c r="M1988" i="7" s="1"/>
  <c r="I1988" i="7"/>
  <c r="J1988" i="7" s="1"/>
  <c r="AR1987" i="7"/>
  <c r="AQ1987" i="7"/>
  <c r="AP1987" i="7"/>
  <c r="AO1987" i="7"/>
  <c r="AN1987" i="7"/>
  <c r="AM1987" i="7"/>
  <c r="AL1987" i="7"/>
  <c r="AK1987" i="7"/>
  <c r="AJ1987" i="7"/>
  <c r="AI1987" i="7"/>
  <c r="AH1987" i="7"/>
  <c r="AG1987" i="7"/>
  <c r="T1987" i="7"/>
  <c r="L1987" i="7"/>
  <c r="I1987" i="7"/>
  <c r="J1987" i="7" s="1"/>
  <c r="AR1986" i="7"/>
  <c r="AQ1986" i="7"/>
  <c r="AP1986" i="7"/>
  <c r="AO1986" i="7"/>
  <c r="AN1986" i="7"/>
  <c r="AM1986" i="7"/>
  <c r="AL1986" i="7"/>
  <c r="AK1986" i="7"/>
  <c r="AJ1986" i="7"/>
  <c r="AI1986" i="7"/>
  <c r="AH1986" i="7"/>
  <c r="AG1986" i="7"/>
  <c r="T1986" i="7"/>
  <c r="L1986" i="7"/>
  <c r="M1986" i="7" s="1"/>
  <c r="I1986" i="7"/>
  <c r="J1986" i="7" s="1"/>
  <c r="AR1985" i="7"/>
  <c r="AQ1985" i="7"/>
  <c r="AP1985" i="7"/>
  <c r="AO1985" i="7"/>
  <c r="AN1985" i="7"/>
  <c r="AM1985" i="7"/>
  <c r="AL1985" i="7"/>
  <c r="AK1985" i="7"/>
  <c r="AJ1985" i="7"/>
  <c r="AI1985" i="7"/>
  <c r="AH1985" i="7"/>
  <c r="AG1985" i="7"/>
  <c r="T1985" i="7"/>
  <c r="L1985" i="7"/>
  <c r="M1985" i="7" s="1"/>
  <c r="I1985" i="7"/>
  <c r="J1985" i="7" s="1"/>
  <c r="AR1984" i="7"/>
  <c r="AQ1984" i="7"/>
  <c r="AP1984" i="7"/>
  <c r="AO1984" i="7"/>
  <c r="AN1984" i="7"/>
  <c r="AM1984" i="7"/>
  <c r="AL1984" i="7"/>
  <c r="AK1984" i="7"/>
  <c r="AJ1984" i="7"/>
  <c r="AI1984" i="7"/>
  <c r="AH1984" i="7"/>
  <c r="AG1984" i="7"/>
  <c r="T1984" i="7"/>
  <c r="L1984" i="7"/>
  <c r="N1984" i="7" s="1"/>
  <c r="I1984" i="7"/>
  <c r="J1984" i="7" s="1"/>
  <c r="AR1983" i="7"/>
  <c r="AQ1983" i="7"/>
  <c r="AP1983" i="7"/>
  <c r="AO1983" i="7"/>
  <c r="AN1983" i="7"/>
  <c r="AM1983" i="7"/>
  <c r="AL1983" i="7"/>
  <c r="AK1983" i="7"/>
  <c r="AJ1983" i="7"/>
  <c r="AI1983" i="7"/>
  <c r="AH1983" i="7"/>
  <c r="AG1983" i="7"/>
  <c r="T1983" i="7"/>
  <c r="L1983" i="7"/>
  <c r="M1983" i="7" s="1"/>
  <c r="I1983" i="7"/>
  <c r="J1983" i="7" s="1"/>
  <c r="AR1982" i="7"/>
  <c r="AQ1982" i="7"/>
  <c r="AP1982" i="7"/>
  <c r="AO1982" i="7"/>
  <c r="AN1982" i="7"/>
  <c r="AM1982" i="7"/>
  <c r="AL1982" i="7"/>
  <c r="AK1982" i="7"/>
  <c r="AJ1982" i="7"/>
  <c r="AI1982" i="7"/>
  <c r="AH1982" i="7"/>
  <c r="AG1982" i="7"/>
  <c r="T1982" i="7"/>
  <c r="L1982" i="7"/>
  <c r="M1982" i="7" s="1"/>
  <c r="I1982" i="7"/>
  <c r="J1982" i="7" s="1"/>
  <c r="AR1981" i="7"/>
  <c r="AQ1981" i="7"/>
  <c r="AP1981" i="7"/>
  <c r="AO1981" i="7"/>
  <c r="AN1981" i="7"/>
  <c r="AM1981" i="7"/>
  <c r="AL1981" i="7"/>
  <c r="AK1981" i="7"/>
  <c r="AJ1981" i="7"/>
  <c r="AI1981" i="7"/>
  <c r="AH1981" i="7"/>
  <c r="AG1981" i="7"/>
  <c r="T1981" i="7"/>
  <c r="L1981" i="7"/>
  <c r="N1981" i="7" s="1"/>
  <c r="I1981" i="7"/>
  <c r="J1981" i="7" s="1"/>
  <c r="AR1980" i="7"/>
  <c r="AQ1980" i="7"/>
  <c r="AP1980" i="7"/>
  <c r="AO1980" i="7"/>
  <c r="AN1980" i="7"/>
  <c r="AM1980" i="7"/>
  <c r="AL1980" i="7"/>
  <c r="AK1980" i="7"/>
  <c r="AJ1980" i="7"/>
  <c r="AI1980" i="7"/>
  <c r="AH1980" i="7"/>
  <c r="AG1980" i="7"/>
  <c r="T1980" i="7"/>
  <c r="L1980" i="7"/>
  <c r="N1980" i="7" s="1"/>
  <c r="I1980" i="7"/>
  <c r="J1980" i="7" s="1"/>
  <c r="AR1979" i="7"/>
  <c r="AQ1979" i="7"/>
  <c r="AP1979" i="7"/>
  <c r="AO1979" i="7"/>
  <c r="AN1979" i="7"/>
  <c r="AM1979" i="7"/>
  <c r="AL1979" i="7"/>
  <c r="AK1979" i="7"/>
  <c r="AJ1979" i="7"/>
  <c r="AI1979" i="7"/>
  <c r="AH1979" i="7"/>
  <c r="AG1979" i="7"/>
  <c r="T1979" i="7"/>
  <c r="L1979" i="7"/>
  <c r="M1979" i="7" s="1"/>
  <c r="I1979" i="7"/>
  <c r="J1979" i="7" s="1"/>
  <c r="AR1978" i="7"/>
  <c r="AQ1978" i="7"/>
  <c r="AP1978" i="7"/>
  <c r="AO1978" i="7"/>
  <c r="AN1978" i="7"/>
  <c r="AM1978" i="7"/>
  <c r="AL1978" i="7"/>
  <c r="AK1978" i="7"/>
  <c r="AJ1978" i="7"/>
  <c r="AI1978" i="7"/>
  <c r="AH1978" i="7"/>
  <c r="AG1978" i="7"/>
  <c r="T1978" i="7"/>
  <c r="L1978" i="7"/>
  <c r="M1978" i="7" s="1"/>
  <c r="I1978" i="7"/>
  <c r="J1978" i="7" s="1"/>
  <c r="AR1977" i="7"/>
  <c r="AQ1977" i="7"/>
  <c r="AP1977" i="7"/>
  <c r="AO1977" i="7"/>
  <c r="AN1977" i="7"/>
  <c r="AM1977" i="7"/>
  <c r="AL1977" i="7"/>
  <c r="AK1977" i="7"/>
  <c r="AJ1977" i="7"/>
  <c r="AI1977" i="7"/>
  <c r="AH1977" i="7"/>
  <c r="AG1977" i="7"/>
  <c r="T1977" i="7"/>
  <c r="L1977" i="7"/>
  <c r="I1977" i="7"/>
  <c r="J1977" i="7" s="1"/>
  <c r="AR1976" i="7"/>
  <c r="AQ1976" i="7"/>
  <c r="AP1976" i="7"/>
  <c r="AO1976" i="7"/>
  <c r="AN1976" i="7"/>
  <c r="AM1976" i="7"/>
  <c r="AL1976" i="7"/>
  <c r="AK1976" i="7"/>
  <c r="AJ1976" i="7"/>
  <c r="AI1976" i="7"/>
  <c r="AH1976" i="7"/>
  <c r="AG1976" i="7"/>
  <c r="T1976" i="7"/>
  <c r="L1976" i="7"/>
  <c r="N1976" i="7" s="1"/>
  <c r="I1976" i="7"/>
  <c r="J1976" i="7" s="1"/>
  <c r="AR1975" i="7"/>
  <c r="AQ1975" i="7"/>
  <c r="AP1975" i="7"/>
  <c r="AO1975" i="7"/>
  <c r="AN1975" i="7"/>
  <c r="AM1975" i="7"/>
  <c r="AL1975" i="7"/>
  <c r="AK1975" i="7"/>
  <c r="AJ1975" i="7"/>
  <c r="AI1975" i="7"/>
  <c r="AH1975" i="7"/>
  <c r="AG1975" i="7"/>
  <c r="T1975" i="7"/>
  <c r="L1975" i="7"/>
  <c r="N1975" i="7" s="1"/>
  <c r="I1975" i="7"/>
  <c r="J1975" i="7" s="1"/>
  <c r="AR1974" i="7"/>
  <c r="AQ1974" i="7"/>
  <c r="AP1974" i="7"/>
  <c r="AO1974" i="7"/>
  <c r="AN1974" i="7"/>
  <c r="AM1974" i="7"/>
  <c r="AL1974" i="7"/>
  <c r="AK1974" i="7"/>
  <c r="AJ1974" i="7"/>
  <c r="AI1974" i="7"/>
  <c r="AH1974" i="7"/>
  <c r="AG1974" i="7"/>
  <c r="T1974" i="7"/>
  <c r="L1974" i="7"/>
  <c r="N1974" i="7" s="1"/>
  <c r="I1974" i="7"/>
  <c r="J1974" i="7" s="1"/>
  <c r="AR1973" i="7"/>
  <c r="AQ1973" i="7"/>
  <c r="AP1973" i="7"/>
  <c r="AO1973" i="7"/>
  <c r="AN1973" i="7"/>
  <c r="AM1973" i="7"/>
  <c r="AL1973" i="7"/>
  <c r="AK1973" i="7"/>
  <c r="AJ1973" i="7"/>
  <c r="AI1973" i="7"/>
  <c r="AH1973" i="7"/>
  <c r="AG1973" i="7"/>
  <c r="T1973" i="7"/>
  <c r="L1973" i="7"/>
  <c r="N1973" i="7" s="1"/>
  <c r="I1973" i="7"/>
  <c r="J1973" i="7" s="1"/>
  <c r="AR1972" i="7"/>
  <c r="AQ1972" i="7"/>
  <c r="AP1972" i="7"/>
  <c r="AO1972" i="7"/>
  <c r="AN1972" i="7"/>
  <c r="AM1972" i="7"/>
  <c r="AL1972" i="7"/>
  <c r="AK1972" i="7"/>
  <c r="AJ1972" i="7"/>
  <c r="AI1972" i="7"/>
  <c r="AH1972" i="7"/>
  <c r="AG1972" i="7"/>
  <c r="T1972" i="7"/>
  <c r="L1972" i="7"/>
  <c r="N1972" i="7" s="1"/>
  <c r="I1972" i="7"/>
  <c r="J1972" i="7" s="1"/>
  <c r="AR1971" i="7"/>
  <c r="AQ1971" i="7"/>
  <c r="AP1971" i="7"/>
  <c r="AO1971" i="7"/>
  <c r="AN1971" i="7"/>
  <c r="AM1971" i="7"/>
  <c r="AL1971" i="7"/>
  <c r="AK1971" i="7"/>
  <c r="AJ1971" i="7"/>
  <c r="AI1971" i="7"/>
  <c r="AH1971" i="7"/>
  <c r="AG1971" i="7"/>
  <c r="T1971" i="7"/>
  <c r="L1971" i="7"/>
  <c r="I1971" i="7"/>
  <c r="J1971" i="7" s="1"/>
  <c r="AR1970" i="7"/>
  <c r="AQ1970" i="7"/>
  <c r="AP1970" i="7"/>
  <c r="AO1970" i="7"/>
  <c r="AN1970" i="7"/>
  <c r="AM1970" i="7"/>
  <c r="AL1970" i="7"/>
  <c r="AK1970" i="7"/>
  <c r="AJ1970" i="7"/>
  <c r="AI1970" i="7"/>
  <c r="AH1970" i="7"/>
  <c r="AG1970" i="7"/>
  <c r="T1970" i="7"/>
  <c r="L1970" i="7"/>
  <c r="M1970" i="7" s="1"/>
  <c r="I1970" i="7"/>
  <c r="J1970" i="7" s="1"/>
  <c r="AR1969" i="7"/>
  <c r="AQ1969" i="7"/>
  <c r="AP1969" i="7"/>
  <c r="AO1969" i="7"/>
  <c r="AN1969" i="7"/>
  <c r="AM1969" i="7"/>
  <c r="AL1969" i="7"/>
  <c r="AK1969" i="7"/>
  <c r="AJ1969" i="7"/>
  <c r="AI1969" i="7"/>
  <c r="AH1969" i="7"/>
  <c r="AG1969" i="7"/>
  <c r="T1969" i="7"/>
  <c r="L1969" i="7"/>
  <c r="I1969" i="7"/>
  <c r="J1969" i="7" s="1"/>
  <c r="AR1968" i="7"/>
  <c r="AQ1968" i="7"/>
  <c r="AP1968" i="7"/>
  <c r="AO1968" i="7"/>
  <c r="AN1968" i="7"/>
  <c r="AM1968" i="7"/>
  <c r="AL1968" i="7"/>
  <c r="AK1968" i="7"/>
  <c r="AJ1968" i="7"/>
  <c r="AI1968" i="7"/>
  <c r="AH1968" i="7"/>
  <c r="AG1968" i="7"/>
  <c r="T1968" i="7"/>
  <c r="L1968" i="7"/>
  <c r="N1968" i="7" s="1"/>
  <c r="I1968" i="7"/>
  <c r="J1968" i="7" s="1"/>
  <c r="AR1967" i="7"/>
  <c r="AQ1967" i="7"/>
  <c r="AP1967" i="7"/>
  <c r="AO1967" i="7"/>
  <c r="AN1967" i="7"/>
  <c r="AM1967" i="7"/>
  <c r="AL1967" i="7"/>
  <c r="AK1967" i="7"/>
  <c r="AJ1967" i="7"/>
  <c r="AI1967" i="7"/>
  <c r="AH1967" i="7"/>
  <c r="AG1967" i="7"/>
  <c r="T1967" i="7"/>
  <c r="L1967" i="7"/>
  <c r="M1967" i="7" s="1"/>
  <c r="I1967" i="7"/>
  <c r="J1967" i="7" s="1"/>
  <c r="AR1966" i="7"/>
  <c r="AQ1966" i="7"/>
  <c r="AP1966" i="7"/>
  <c r="AO1966" i="7"/>
  <c r="AN1966" i="7"/>
  <c r="AM1966" i="7"/>
  <c r="AL1966" i="7"/>
  <c r="AK1966" i="7"/>
  <c r="AJ1966" i="7"/>
  <c r="AI1966" i="7"/>
  <c r="AH1966" i="7"/>
  <c r="AG1966" i="7"/>
  <c r="T1966" i="7"/>
  <c r="L1966" i="7"/>
  <c r="M1966" i="7" s="1"/>
  <c r="I1966" i="7"/>
  <c r="J1966" i="7" s="1"/>
  <c r="AR1965" i="7"/>
  <c r="AQ1965" i="7"/>
  <c r="AP1965" i="7"/>
  <c r="AO1965" i="7"/>
  <c r="AN1965" i="7"/>
  <c r="AM1965" i="7"/>
  <c r="AL1965" i="7"/>
  <c r="AK1965" i="7"/>
  <c r="AJ1965" i="7"/>
  <c r="AI1965" i="7"/>
  <c r="AH1965" i="7"/>
  <c r="AG1965" i="7"/>
  <c r="T1965" i="7"/>
  <c r="L1965" i="7"/>
  <c r="N1965" i="7" s="1"/>
  <c r="I1965" i="7"/>
  <c r="J1965" i="7" s="1"/>
  <c r="AR1964" i="7"/>
  <c r="AQ1964" i="7"/>
  <c r="AP1964" i="7"/>
  <c r="AO1964" i="7"/>
  <c r="AN1964" i="7"/>
  <c r="AM1964" i="7"/>
  <c r="AL1964" i="7"/>
  <c r="AK1964" i="7"/>
  <c r="AJ1964" i="7"/>
  <c r="AI1964" i="7"/>
  <c r="AH1964" i="7"/>
  <c r="AG1964" i="7"/>
  <c r="T1964" i="7"/>
  <c r="L1964" i="7"/>
  <c r="N1964" i="7" s="1"/>
  <c r="I1964" i="7"/>
  <c r="J1964" i="7" s="1"/>
  <c r="AR1963" i="7"/>
  <c r="AQ1963" i="7"/>
  <c r="AP1963" i="7"/>
  <c r="AO1963" i="7"/>
  <c r="AN1963" i="7"/>
  <c r="AM1963" i="7"/>
  <c r="AL1963" i="7"/>
  <c r="AK1963" i="7"/>
  <c r="AJ1963" i="7"/>
  <c r="AI1963" i="7"/>
  <c r="AH1963" i="7"/>
  <c r="AG1963" i="7"/>
  <c r="T1963" i="7"/>
  <c r="L1963" i="7"/>
  <c r="N1963" i="7" s="1"/>
  <c r="I1963" i="7"/>
  <c r="J1963" i="7" s="1"/>
  <c r="AR1962" i="7"/>
  <c r="AQ1962" i="7"/>
  <c r="AP1962" i="7"/>
  <c r="AO1962" i="7"/>
  <c r="AN1962" i="7"/>
  <c r="AM1962" i="7"/>
  <c r="AL1962" i="7"/>
  <c r="AK1962" i="7"/>
  <c r="AJ1962" i="7"/>
  <c r="AI1962" i="7"/>
  <c r="AH1962" i="7"/>
  <c r="AG1962" i="7"/>
  <c r="T1962" i="7"/>
  <c r="L1962" i="7"/>
  <c r="M1962" i="7" s="1"/>
  <c r="I1962" i="7"/>
  <c r="J1962" i="7" s="1"/>
  <c r="AR1961" i="7"/>
  <c r="AQ1961" i="7"/>
  <c r="AP1961" i="7"/>
  <c r="AO1961" i="7"/>
  <c r="AN1961" i="7"/>
  <c r="AM1961" i="7"/>
  <c r="AL1961" i="7"/>
  <c r="AK1961" i="7"/>
  <c r="AJ1961" i="7"/>
  <c r="AI1961" i="7"/>
  <c r="AH1961" i="7"/>
  <c r="AG1961" i="7"/>
  <c r="T1961" i="7"/>
  <c r="L1961" i="7"/>
  <c r="M1961" i="7" s="1"/>
  <c r="I1961" i="7"/>
  <c r="J1961" i="7" s="1"/>
  <c r="AR1960" i="7"/>
  <c r="AQ1960" i="7"/>
  <c r="AP1960" i="7"/>
  <c r="AO1960" i="7"/>
  <c r="AN1960" i="7"/>
  <c r="AM1960" i="7"/>
  <c r="AL1960" i="7"/>
  <c r="AK1960" i="7"/>
  <c r="AJ1960" i="7"/>
  <c r="AI1960" i="7"/>
  <c r="AH1960" i="7"/>
  <c r="AG1960" i="7"/>
  <c r="T1960" i="7"/>
  <c r="L1960" i="7"/>
  <c r="N1960" i="7" s="1"/>
  <c r="I1960" i="7"/>
  <c r="J1960" i="7" s="1"/>
  <c r="AR1959" i="7"/>
  <c r="AQ1959" i="7"/>
  <c r="AP1959" i="7"/>
  <c r="AO1959" i="7"/>
  <c r="AN1959" i="7"/>
  <c r="AM1959" i="7"/>
  <c r="AL1959" i="7"/>
  <c r="AK1959" i="7"/>
  <c r="AJ1959" i="7"/>
  <c r="AI1959" i="7"/>
  <c r="AH1959" i="7"/>
  <c r="AG1959" i="7"/>
  <c r="T1959" i="7"/>
  <c r="L1959" i="7"/>
  <c r="N1959" i="7" s="1"/>
  <c r="I1959" i="7"/>
  <c r="J1959" i="7" s="1"/>
  <c r="AR1958" i="7"/>
  <c r="AQ1958" i="7"/>
  <c r="AP1958" i="7"/>
  <c r="AO1958" i="7"/>
  <c r="AN1958" i="7"/>
  <c r="AM1958" i="7"/>
  <c r="AL1958" i="7"/>
  <c r="AK1958" i="7"/>
  <c r="AJ1958" i="7"/>
  <c r="AI1958" i="7"/>
  <c r="AH1958" i="7"/>
  <c r="AG1958" i="7"/>
  <c r="T1958" i="7"/>
  <c r="L1958" i="7"/>
  <c r="N1958" i="7" s="1"/>
  <c r="I1958" i="7"/>
  <c r="J1958" i="7" s="1"/>
  <c r="AR1957" i="7"/>
  <c r="AQ1957" i="7"/>
  <c r="AP1957" i="7"/>
  <c r="AO1957" i="7"/>
  <c r="AN1957" i="7"/>
  <c r="AM1957" i="7"/>
  <c r="AL1957" i="7"/>
  <c r="AK1957" i="7"/>
  <c r="AJ1957" i="7"/>
  <c r="AI1957" i="7"/>
  <c r="AH1957" i="7"/>
  <c r="AG1957" i="7"/>
  <c r="T1957" i="7"/>
  <c r="L1957" i="7"/>
  <c r="N1957" i="7" s="1"/>
  <c r="I1957" i="7"/>
  <c r="J1957" i="7" s="1"/>
  <c r="AR1956" i="7"/>
  <c r="AQ1956" i="7"/>
  <c r="AP1956" i="7"/>
  <c r="AO1956" i="7"/>
  <c r="AN1956" i="7"/>
  <c r="AM1956" i="7"/>
  <c r="AL1956" i="7"/>
  <c r="AK1956" i="7"/>
  <c r="AJ1956" i="7"/>
  <c r="AI1956" i="7"/>
  <c r="AH1956" i="7"/>
  <c r="AG1956" i="7"/>
  <c r="T1956" i="7"/>
  <c r="L1956" i="7"/>
  <c r="I1956" i="7"/>
  <c r="J1956" i="7" s="1"/>
  <c r="AR1955" i="7"/>
  <c r="AQ1955" i="7"/>
  <c r="AP1955" i="7"/>
  <c r="AO1955" i="7"/>
  <c r="AN1955" i="7"/>
  <c r="AM1955" i="7"/>
  <c r="AL1955" i="7"/>
  <c r="AK1955" i="7"/>
  <c r="AJ1955" i="7"/>
  <c r="AI1955" i="7"/>
  <c r="AH1955" i="7"/>
  <c r="AG1955" i="7"/>
  <c r="T1955" i="7"/>
  <c r="L1955" i="7"/>
  <c r="I1955" i="7"/>
  <c r="J1955" i="7" s="1"/>
  <c r="AR1954" i="7"/>
  <c r="AQ1954" i="7"/>
  <c r="AP1954" i="7"/>
  <c r="AO1954" i="7"/>
  <c r="AN1954" i="7"/>
  <c r="AM1954" i="7"/>
  <c r="AL1954" i="7"/>
  <c r="AK1954" i="7"/>
  <c r="AJ1954" i="7"/>
  <c r="AI1954" i="7"/>
  <c r="AH1954" i="7"/>
  <c r="AG1954" i="7"/>
  <c r="T1954" i="7"/>
  <c r="L1954" i="7"/>
  <c r="M1954" i="7" s="1"/>
  <c r="I1954" i="7"/>
  <c r="J1954" i="7" s="1"/>
  <c r="AR1953" i="7"/>
  <c r="AQ1953" i="7"/>
  <c r="AP1953" i="7"/>
  <c r="AO1953" i="7"/>
  <c r="AN1953" i="7"/>
  <c r="AM1953" i="7"/>
  <c r="AL1953" i="7"/>
  <c r="AK1953" i="7"/>
  <c r="AJ1953" i="7"/>
  <c r="AI1953" i="7"/>
  <c r="AH1953" i="7"/>
  <c r="AG1953" i="7"/>
  <c r="T1953" i="7"/>
  <c r="L1953" i="7"/>
  <c r="M1953" i="7" s="1"/>
  <c r="I1953" i="7"/>
  <c r="J1953" i="7" s="1"/>
  <c r="AR1952" i="7"/>
  <c r="AQ1952" i="7"/>
  <c r="AP1952" i="7"/>
  <c r="AO1952" i="7"/>
  <c r="AN1952" i="7"/>
  <c r="AM1952" i="7"/>
  <c r="AL1952" i="7"/>
  <c r="AK1952" i="7"/>
  <c r="AJ1952" i="7"/>
  <c r="AI1952" i="7"/>
  <c r="AH1952" i="7"/>
  <c r="AG1952" i="7"/>
  <c r="T1952" i="7"/>
  <c r="L1952" i="7"/>
  <c r="N1952" i="7" s="1"/>
  <c r="I1952" i="7"/>
  <c r="J1952" i="7" s="1"/>
  <c r="AR1951" i="7"/>
  <c r="AQ1951" i="7"/>
  <c r="AP1951" i="7"/>
  <c r="AO1951" i="7"/>
  <c r="AN1951" i="7"/>
  <c r="AM1951" i="7"/>
  <c r="AL1951" i="7"/>
  <c r="AK1951" i="7"/>
  <c r="AJ1951" i="7"/>
  <c r="AI1951" i="7"/>
  <c r="AH1951" i="7"/>
  <c r="AG1951" i="7"/>
  <c r="T1951" i="7"/>
  <c r="L1951" i="7"/>
  <c r="N1951" i="7" s="1"/>
  <c r="I1951" i="7"/>
  <c r="J1951" i="7" s="1"/>
  <c r="AR1950" i="7"/>
  <c r="AQ1950" i="7"/>
  <c r="AP1950" i="7"/>
  <c r="AO1950" i="7"/>
  <c r="AN1950" i="7"/>
  <c r="AM1950" i="7"/>
  <c r="AL1950" i="7"/>
  <c r="AK1950" i="7"/>
  <c r="AJ1950" i="7"/>
  <c r="AI1950" i="7"/>
  <c r="AH1950" i="7"/>
  <c r="AG1950" i="7"/>
  <c r="T1950" i="7"/>
  <c r="L1950" i="7"/>
  <c r="M1950" i="7" s="1"/>
  <c r="I1950" i="7"/>
  <c r="J1950" i="7" s="1"/>
  <c r="AR1949" i="7"/>
  <c r="AQ1949" i="7"/>
  <c r="AP1949" i="7"/>
  <c r="AO1949" i="7"/>
  <c r="AN1949" i="7"/>
  <c r="AM1949" i="7"/>
  <c r="AL1949" i="7"/>
  <c r="AK1949" i="7"/>
  <c r="AJ1949" i="7"/>
  <c r="AI1949" i="7"/>
  <c r="AH1949" i="7"/>
  <c r="AG1949" i="7"/>
  <c r="T1949" i="7"/>
  <c r="L1949" i="7"/>
  <c r="N1949" i="7" s="1"/>
  <c r="I1949" i="7"/>
  <c r="J1949" i="7" s="1"/>
  <c r="AR1948" i="7"/>
  <c r="AQ1948" i="7"/>
  <c r="AP1948" i="7"/>
  <c r="AO1948" i="7"/>
  <c r="AN1948" i="7"/>
  <c r="AM1948" i="7"/>
  <c r="AL1948" i="7"/>
  <c r="AK1948" i="7"/>
  <c r="AJ1948" i="7"/>
  <c r="AI1948" i="7"/>
  <c r="AH1948" i="7"/>
  <c r="AG1948" i="7"/>
  <c r="T1948" i="7"/>
  <c r="L1948" i="7"/>
  <c r="N1948" i="7" s="1"/>
  <c r="I1948" i="7"/>
  <c r="J1948" i="7" s="1"/>
  <c r="AR1947" i="7"/>
  <c r="AQ1947" i="7"/>
  <c r="AP1947" i="7"/>
  <c r="AO1947" i="7"/>
  <c r="AN1947" i="7"/>
  <c r="AM1947" i="7"/>
  <c r="AL1947" i="7"/>
  <c r="AK1947" i="7"/>
  <c r="AJ1947" i="7"/>
  <c r="AI1947" i="7"/>
  <c r="AH1947" i="7"/>
  <c r="AG1947" i="7"/>
  <c r="T1947" i="7"/>
  <c r="L1947" i="7"/>
  <c r="N1947" i="7" s="1"/>
  <c r="I1947" i="7"/>
  <c r="J1947" i="7" s="1"/>
  <c r="AR1946" i="7"/>
  <c r="AQ1946" i="7"/>
  <c r="AP1946" i="7"/>
  <c r="AO1946" i="7"/>
  <c r="AN1946" i="7"/>
  <c r="AM1946" i="7"/>
  <c r="AL1946" i="7"/>
  <c r="AK1946" i="7"/>
  <c r="AJ1946" i="7"/>
  <c r="AI1946" i="7"/>
  <c r="AH1946" i="7"/>
  <c r="AG1946" i="7"/>
  <c r="T1946" i="7"/>
  <c r="L1946" i="7"/>
  <c r="M1946" i="7" s="1"/>
  <c r="I1946" i="7"/>
  <c r="J1946" i="7" s="1"/>
  <c r="AR1945" i="7"/>
  <c r="AQ1945" i="7"/>
  <c r="AP1945" i="7"/>
  <c r="AO1945" i="7"/>
  <c r="AN1945" i="7"/>
  <c r="AM1945" i="7"/>
  <c r="AL1945" i="7"/>
  <c r="AK1945" i="7"/>
  <c r="AJ1945" i="7"/>
  <c r="AI1945" i="7"/>
  <c r="AH1945" i="7"/>
  <c r="AG1945" i="7"/>
  <c r="T1945" i="7"/>
  <c r="L1945" i="7"/>
  <c r="M1945" i="7" s="1"/>
  <c r="I1945" i="7"/>
  <c r="J1945" i="7" s="1"/>
  <c r="AR1944" i="7"/>
  <c r="AQ1944" i="7"/>
  <c r="AP1944" i="7"/>
  <c r="AO1944" i="7"/>
  <c r="AN1944" i="7"/>
  <c r="AM1944" i="7"/>
  <c r="AL1944" i="7"/>
  <c r="AK1944" i="7"/>
  <c r="AJ1944" i="7"/>
  <c r="AI1944" i="7"/>
  <c r="AH1944" i="7"/>
  <c r="AG1944" i="7"/>
  <c r="T1944" i="7"/>
  <c r="L1944" i="7"/>
  <c r="N1944" i="7" s="1"/>
  <c r="I1944" i="7"/>
  <c r="J1944" i="7" s="1"/>
  <c r="AR1943" i="7"/>
  <c r="AQ1943" i="7"/>
  <c r="AP1943" i="7"/>
  <c r="AO1943" i="7"/>
  <c r="AN1943" i="7"/>
  <c r="AM1943" i="7"/>
  <c r="AL1943" i="7"/>
  <c r="AK1943" i="7"/>
  <c r="AJ1943" i="7"/>
  <c r="AI1943" i="7"/>
  <c r="AH1943" i="7"/>
  <c r="AG1943" i="7"/>
  <c r="T1943" i="7"/>
  <c r="L1943" i="7"/>
  <c r="N1943" i="7" s="1"/>
  <c r="I1943" i="7"/>
  <c r="J1943" i="7" s="1"/>
  <c r="AR1942" i="7"/>
  <c r="AQ1942" i="7"/>
  <c r="AP1942" i="7"/>
  <c r="AO1942" i="7"/>
  <c r="AN1942" i="7"/>
  <c r="AM1942" i="7"/>
  <c r="AL1942" i="7"/>
  <c r="AK1942" i="7"/>
  <c r="AJ1942" i="7"/>
  <c r="AI1942" i="7"/>
  <c r="AH1942" i="7"/>
  <c r="AG1942" i="7"/>
  <c r="T1942" i="7"/>
  <c r="L1942" i="7"/>
  <c r="N1942" i="7" s="1"/>
  <c r="I1942" i="7"/>
  <c r="J1942" i="7" s="1"/>
  <c r="AR1941" i="7"/>
  <c r="AQ1941" i="7"/>
  <c r="AP1941" i="7"/>
  <c r="AO1941" i="7"/>
  <c r="AN1941" i="7"/>
  <c r="AM1941" i="7"/>
  <c r="AL1941" i="7"/>
  <c r="AK1941" i="7"/>
  <c r="AJ1941" i="7"/>
  <c r="AI1941" i="7"/>
  <c r="AH1941" i="7"/>
  <c r="AG1941" i="7"/>
  <c r="T1941" i="7"/>
  <c r="L1941" i="7"/>
  <c r="N1941" i="7" s="1"/>
  <c r="I1941" i="7"/>
  <c r="J1941" i="7" s="1"/>
  <c r="AR1940" i="7"/>
  <c r="AQ1940" i="7"/>
  <c r="AP1940" i="7"/>
  <c r="AO1940" i="7"/>
  <c r="AN1940" i="7"/>
  <c r="AM1940" i="7"/>
  <c r="AL1940" i="7"/>
  <c r="AK1940" i="7"/>
  <c r="AJ1940" i="7"/>
  <c r="AI1940" i="7"/>
  <c r="AH1940" i="7"/>
  <c r="AG1940" i="7"/>
  <c r="T1940" i="7"/>
  <c r="L1940" i="7"/>
  <c r="I1940" i="7"/>
  <c r="J1940" i="7" s="1"/>
  <c r="AR1939" i="7"/>
  <c r="AQ1939" i="7"/>
  <c r="AP1939" i="7"/>
  <c r="AO1939" i="7"/>
  <c r="AN1939" i="7"/>
  <c r="AM1939" i="7"/>
  <c r="AL1939" i="7"/>
  <c r="AK1939" i="7"/>
  <c r="AJ1939" i="7"/>
  <c r="AI1939" i="7"/>
  <c r="AH1939" i="7"/>
  <c r="AG1939" i="7"/>
  <c r="T1939" i="7"/>
  <c r="L1939" i="7"/>
  <c r="I1939" i="7"/>
  <c r="J1939" i="7" s="1"/>
  <c r="AR1938" i="7"/>
  <c r="AQ1938" i="7"/>
  <c r="AP1938" i="7"/>
  <c r="AO1938" i="7"/>
  <c r="AN1938" i="7"/>
  <c r="AM1938" i="7"/>
  <c r="AL1938" i="7"/>
  <c r="AK1938" i="7"/>
  <c r="AJ1938" i="7"/>
  <c r="AI1938" i="7"/>
  <c r="AH1938" i="7"/>
  <c r="AG1938" i="7"/>
  <c r="T1938" i="7"/>
  <c r="L1938" i="7"/>
  <c r="M1938" i="7" s="1"/>
  <c r="I1938" i="7"/>
  <c r="J1938" i="7" s="1"/>
  <c r="AR1937" i="7"/>
  <c r="AQ1937" i="7"/>
  <c r="AP1937" i="7"/>
  <c r="AO1937" i="7"/>
  <c r="AN1937" i="7"/>
  <c r="AM1937" i="7"/>
  <c r="AL1937" i="7"/>
  <c r="AK1937" i="7"/>
  <c r="AJ1937" i="7"/>
  <c r="AI1937" i="7"/>
  <c r="AH1937" i="7"/>
  <c r="AG1937" i="7"/>
  <c r="T1937" i="7"/>
  <c r="L1937" i="7"/>
  <c r="M1937" i="7" s="1"/>
  <c r="I1937" i="7"/>
  <c r="J1937" i="7" s="1"/>
  <c r="AR1936" i="7"/>
  <c r="AQ1936" i="7"/>
  <c r="AP1936" i="7"/>
  <c r="AO1936" i="7"/>
  <c r="AN1936" i="7"/>
  <c r="AM1936" i="7"/>
  <c r="AL1936" i="7"/>
  <c r="AK1936" i="7"/>
  <c r="AJ1936" i="7"/>
  <c r="AI1936" i="7"/>
  <c r="AH1936" i="7"/>
  <c r="AG1936" i="7"/>
  <c r="T1936" i="7"/>
  <c r="L1936" i="7"/>
  <c r="N1936" i="7" s="1"/>
  <c r="I1936" i="7"/>
  <c r="J1936" i="7" s="1"/>
  <c r="AR1935" i="7"/>
  <c r="AQ1935" i="7"/>
  <c r="AP1935" i="7"/>
  <c r="AO1935" i="7"/>
  <c r="AN1935" i="7"/>
  <c r="AM1935" i="7"/>
  <c r="AL1935" i="7"/>
  <c r="AK1935" i="7"/>
  <c r="AJ1935" i="7"/>
  <c r="AI1935" i="7"/>
  <c r="AH1935" i="7"/>
  <c r="AG1935" i="7"/>
  <c r="T1935" i="7"/>
  <c r="L1935" i="7"/>
  <c r="M1935" i="7" s="1"/>
  <c r="I1935" i="7"/>
  <c r="J1935" i="7" s="1"/>
  <c r="AR1934" i="7"/>
  <c r="AQ1934" i="7"/>
  <c r="AP1934" i="7"/>
  <c r="AO1934" i="7"/>
  <c r="AN1934" i="7"/>
  <c r="AM1934" i="7"/>
  <c r="AL1934" i="7"/>
  <c r="AK1934" i="7"/>
  <c r="AJ1934" i="7"/>
  <c r="AI1934" i="7"/>
  <c r="AH1934" i="7"/>
  <c r="AG1934" i="7"/>
  <c r="T1934" i="7"/>
  <c r="L1934" i="7"/>
  <c r="N1934" i="7" s="1"/>
  <c r="I1934" i="7"/>
  <c r="J1934" i="7" s="1"/>
  <c r="AR1933" i="7"/>
  <c r="AQ1933" i="7"/>
  <c r="AP1933" i="7"/>
  <c r="AO1933" i="7"/>
  <c r="AN1933" i="7"/>
  <c r="AM1933" i="7"/>
  <c r="AL1933" i="7"/>
  <c r="AK1933" i="7"/>
  <c r="AJ1933" i="7"/>
  <c r="AI1933" i="7"/>
  <c r="AH1933" i="7"/>
  <c r="AG1933" i="7"/>
  <c r="T1933" i="7"/>
  <c r="L1933" i="7"/>
  <c r="N1933" i="7" s="1"/>
  <c r="I1933" i="7"/>
  <c r="J1933" i="7" s="1"/>
  <c r="AR1932" i="7"/>
  <c r="AQ1932" i="7"/>
  <c r="AP1932" i="7"/>
  <c r="AO1932" i="7"/>
  <c r="AN1932" i="7"/>
  <c r="AM1932" i="7"/>
  <c r="AL1932" i="7"/>
  <c r="AK1932" i="7"/>
  <c r="AJ1932" i="7"/>
  <c r="AI1932" i="7"/>
  <c r="AH1932" i="7"/>
  <c r="AG1932" i="7"/>
  <c r="T1932" i="7"/>
  <c r="L1932" i="7"/>
  <c r="N1932" i="7" s="1"/>
  <c r="I1932" i="7"/>
  <c r="J1932" i="7" s="1"/>
  <c r="AR1931" i="7"/>
  <c r="AQ1931" i="7"/>
  <c r="AP1931" i="7"/>
  <c r="AO1931" i="7"/>
  <c r="AN1931" i="7"/>
  <c r="AM1931" i="7"/>
  <c r="AL1931" i="7"/>
  <c r="AK1931" i="7"/>
  <c r="AJ1931" i="7"/>
  <c r="AI1931" i="7"/>
  <c r="AH1931" i="7"/>
  <c r="AG1931" i="7"/>
  <c r="T1931" i="7"/>
  <c r="L1931" i="7"/>
  <c r="N1931" i="7" s="1"/>
  <c r="I1931" i="7"/>
  <c r="J1931" i="7" s="1"/>
  <c r="AR1930" i="7"/>
  <c r="AQ1930" i="7"/>
  <c r="AP1930" i="7"/>
  <c r="AO1930" i="7"/>
  <c r="AN1930" i="7"/>
  <c r="AM1930" i="7"/>
  <c r="AL1930" i="7"/>
  <c r="AK1930" i="7"/>
  <c r="AJ1930" i="7"/>
  <c r="AI1930" i="7"/>
  <c r="AH1930" i="7"/>
  <c r="AG1930" i="7"/>
  <c r="T1930" i="7"/>
  <c r="L1930" i="7"/>
  <c r="M1930" i="7" s="1"/>
  <c r="I1930" i="7"/>
  <c r="J1930" i="7" s="1"/>
  <c r="AR1929" i="7"/>
  <c r="AQ1929" i="7"/>
  <c r="AP1929" i="7"/>
  <c r="AO1929" i="7"/>
  <c r="AN1929" i="7"/>
  <c r="AM1929" i="7"/>
  <c r="AL1929" i="7"/>
  <c r="AK1929" i="7"/>
  <c r="AJ1929" i="7"/>
  <c r="AI1929" i="7"/>
  <c r="AH1929" i="7"/>
  <c r="AG1929" i="7"/>
  <c r="T1929" i="7"/>
  <c r="L1929" i="7"/>
  <c r="M1929" i="7" s="1"/>
  <c r="I1929" i="7"/>
  <c r="J1929" i="7" s="1"/>
  <c r="AR1928" i="7"/>
  <c r="AQ1928" i="7"/>
  <c r="AP1928" i="7"/>
  <c r="AO1928" i="7"/>
  <c r="AN1928" i="7"/>
  <c r="AM1928" i="7"/>
  <c r="AL1928" i="7"/>
  <c r="AK1928" i="7"/>
  <c r="AJ1928" i="7"/>
  <c r="AI1928" i="7"/>
  <c r="AH1928" i="7"/>
  <c r="AG1928" i="7"/>
  <c r="T1928" i="7"/>
  <c r="L1928" i="7"/>
  <c r="N1928" i="7" s="1"/>
  <c r="I1928" i="7"/>
  <c r="J1928" i="7" s="1"/>
  <c r="AR1927" i="7"/>
  <c r="AQ1927" i="7"/>
  <c r="AP1927" i="7"/>
  <c r="AO1927" i="7"/>
  <c r="AN1927" i="7"/>
  <c r="AM1927" i="7"/>
  <c r="AL1927" i="7"/>
  <c r="AK1927" i="7"/>
  <c r="AJ1927" i="7"/>
  <c r="AI1927" i="7"/>
  <c r="AH1927" i="7"/>
  <c r="AG1927" i="7"/>
  <c r="T1927" i="7"/>
  <c r="L1927" i="7"/>
  <c r="N1927" i="7" s="1"/>
  <c r="I1927" i="7"/>
  <c r="J1927" i="7" s="1"/>
  <c r="AR1926" i="7"/>
  <c r="AQ1926" i="7"/>
  <c r="AP1926" i="7"/>
  <c r="AO1926" i="7"/>
  <c r="AN1926" i="7"/>
  <c r="AM1926" i="7"/>
  <c r="AL1926" i="7"/>
  <c r="AK1926" i="7"/>
  <c r="AJ1926" i="7"/>
  <c r="AI1926" i="7"/>
  <c r="AH1926" i="7"/>
  <c r="AG1926" i="7"/>
  <c r="T1926" i="7"/>
  <c r="L1926" i="7"/>
  <c r="M1926" i="7" s="1"/>
  <c r="I1926" i="7"/>
  <c r="J1926" i="7" s="1"/>
  <c r="AR1925" i="7"/>
  <c r="AQ1925" i="7"/>
  <c r="AP1925" i="7"/>
  <c r="AO1925" i="7"/>
  <c r="AN1925" i="7"/>
  <c r="AM1925" i="7"/>
  <c r="AL1925" i="7"/>
  <c r="AK1925" i="7"/>
  <c r="AJ1925" i="7"/>
  <c r="AI1925" i="7"/>
  <c r="AH1925" i="7"/>
  <c r="AG1925" i="7"/>
  <c r="T1925" i="7"/>
  <c r="L1925" i="7"/>
  <c r="M1925" i="7" s="1"/>
  <c r="I1925" i="7"/>
  <c r="J1925" i="7" s="1"/>
  <c r="AR1924" i="7"/>
  <c r="AQ1924" i="7"/>
  <c r="AP1924" i="7"/>
  <c r="AO1924" i="7"/>
  <c r="AN1924" i="7"/>
  <c r="AM1924" i="7"/>
  <c r="AL1924" i="7"/>
  <c r="AK1924" i="7"/>
  <c r="AJ1924" i="7"/>
  <c r="AI1924" i="7"/>
  <c r="AH1924" i="7"/>
  <c r="AG1924" i="7"/>
  <c r="T1924" i="7"/>
  <c r="L1924" i="7"/>
  <c r="M1924" i="7" s="1"/>
  <c r="I1924" i="7"/>
  <c r="J1924" i="7" s="1"/>
  <c r="AR1923" i="7"/>
  <c r="AQ1923" i="7"/>
  <c r="AP1923" i="7"/>
  <c r="AO1923" i="7"/>
  <c r="AN1923" i="7"/>
  <c r="AM1923" i="7"/>
  <c r="AL1923" i="7"/>
  <c r="AK1923" i="7"/>
  <c r="AJ1923" i="7"/>
  <c r="AI1923" i="7"/>
  <c r="AH1923" i="7"/>
  <c r="AG1923" i="7"/>
  <c r="T1923" i="7"/>
  <c r="L1923" i="7"/>
  <c r="I1923" i="7"/>
  <c r="J1923" i="7" s="1"/>
  <c r="AR1922" i="7"/>
  <c r="AQ1922" i="7"/>
  <c r="AP1922" i="7"/>
  <c r="AO1922" i="7"/>
  <c r="AN1922" i="7"/>
  <c r="AM1922" i="7"/>
  <c r="AL1922" i="7"/>
  <c r="AK1922" i="7"/>
  <c r="AJ1922" i="7"/>
  <c r="AI1922" i="7"/>
  <c r="AH1922" i="7"/>
  <c r="AG1922" i="7"/>
  <c r="T1922" i="7"/>
  <c r="L1922" i="7"/>
  <c r="M1922" i="7" s="1"/>
  <c r="I1922" i="7"/>
  <c r="J1922" i="7" s="1"/>
  <c r="AR1921" i="7"/>
  <c r="AQ1921" i="7"/>
  <c r="AP1921" i="7"/>
  <c r="AO1921" i="7"/>
  <c r="AN1921" i="7"/>
  <c r="AM1921" i="7"/>
  <c r="AL1921" i="7"/>
  <c r="AK1921" i="7"/>
  <c r="AJ1921" i="7"/>
  <c r="AI1921" i="7"/>
  <c r="AH1921" i="7"/>
  <c r="AG1921" i="7"/>
  <c r="T1921" i="7"/>
  <c r="L1921" i="7"/>
  <c r="M1921" i="7" s="1"/>
  <c r="I1921" i="7"/>
  <c r="J1921" i="7" s="1"/>
  <c r="AR1920" i="7"/>
  <c r="AQ1920" i="7"/>
  <c r="AP1920" i="7"/>
  <c r="AO1920" i="7"/>
  <c r="AN1920" i="7"/>
  <c r="AM1920" i="7"/>
  <c r="AL1920" i="7"/>
  <c r="AK1920" i="7"/>
  <c r="AJ1920" i="7"/>
  <c r="AI1920" i="7"/>
  <c r="AH1920" i="7"/>
  <c r="AG1920" i="7"/>
  <c r="T1920" i="7"/>
  <c r="L1920" i="7"/>
  <c r="I1920" i="7"/>
  <c r="J1920" i="7" s="1"/>
  <c r="AR1919" i="7"/>
  <c r="AQ1919" i="7"/>
  <c r="AP1919" i="7"/>
  <c r="AO1919" i="7"/>
  <c r="AN1919" i="7"/>
  <c r="AM1919" i="7"/>
  <c r="AL1919" i="7"/>
  <c r="AK1919" i="7"/>
  <c r="AJ1919" i="7"/>
  <c r="AI1919" i="7"/>
  <c r="AH1919" i="7"/>
  <c r="AG1919" i="7"/>
  <c r="T1919" i="7"/>
  <c r="L1919" i="7"/>
  <c r="M1919" i="7" s="1"/>
  <c r="I1919" i="7"/>
  <c r="J1919" i="7" s="1"/>
  <c r="AR1918" i="7"/>
  <c r="AQ1918" i="7"/>
  <c r="AP1918" i="7"/>
  <c r="AO1918" i="7"/>
  <c r="AN1918" i="7"/>
  <c r="AM1918" i="7"/>
  <c r="AL1918" i="7"/>
  <c r="AK1918" i="7"/>
  <c r="AJ1918" i="7"/>
  <c r="AI1918" i="7"/>
  <c r="AH1918" i="7"/>
  <c r="AG1918" i="7"/>
  <c r="T1918" i="7"/>
  <c r="L1918" i="7"/>
  <c r="N1918" i="7" s="1"/>
  <c r="I1918" i="7"/>
  <c r="J1918" i="7" s="1"/>
  <c r="AR1917" i="7"/>
  <c r="AQ1917" i="7"/>
  <c r="AP1917" i="7"/>
  <c r="AO1917" i="7"/>
  <c r="AN1917" i="7"/>
  <c r="AM1917" i="7"/>
  <c r="AL1917" i="7"/>
  <c r="AK1917" i="7"/>
  <c r="AJ1917" i="7"/>
  <c r="AI1917" i="7"/>
  <c r="AH1917" i="7"/>
  <c r="AG1917" i="7"/>
  <c r="T1917" i="7"/>
  <c r="L1917" i="7"/>
  <c r="N1917" i="7" s="1"/>
  <c r="I1917" i="7"/>
  <c r="J1917" i="7" s="1"/>
  <c r="AR1916" i="7"/>
  <c r="AQ1916" i="7"/>
  <c r="AP1916" i="7"/>
  <c r="AO1916" i="7"/>
  <c r="AN1916" i="7"/>
  <c r="AM1916" i="7"/>
  <c r="AL1916" i="7"/>
  <c r="AK1916" i="7"/>
  <c r="AJ1916" i="7"/>
  <c r="AI1916" i="7"/>
  <c r="AH1916" i="7"/>
  <c r="AG1916" i="7"/>
  <c r="T1916" i="7"/>
  <c r="L1916" i="7"/>
  <c r="M1916" i="7" s="1"/>
  <c r="I1916" i="7"/>
  <c r="J1916" i="7" s="1"/>
  <c r="AR1915" i="7"/>
  <c r="AQ1915" i="7"/>
  <c r="AP1915" i="7"/>
  <c r="AO1915" i="7"/>
  <c r="AN1915" i="7"/>
  <c r="AM1915" i="7"/>
  <c r="AL1915" i="7"/>
  <c r="AK1915" i="7"/>
  <c r="AJ1915" i="7"/>
  <c r="AI1915" i="7"/>
  <c r="AH1915" i="7"/>
  <c r="AG1915" i="7"/>
  <c r="T1915" i="7"/>
  <c r="L1915" i="7"/>
  <c r="N1915" i="7" s="1"/>
  <c r="I1915" i="7"/>
  <c r="J1915" i="7" s="1"/>
  <c r="AR1914" i="7"/>
  <c r="AQ1914" i="7"/>
  <c r="AP1914" i="7"/>
  <c r="AO1914" i="7"/>
  <c r="AN1914" i="7"/>
  <c r="AM1914" i="7"/>
  <c r="AL1914" i="7"/>
  <c r="AK1914" i="7"/>
  <c r="AJ1914" i="7"/>
  <c r="AI1914" i="7"/>
  <c r="AH1914" i="7"/>
  <c r="AG1914" i="7"/>
  <c r="T1914" i="7"/>
  <c r="L1914" i="7"/>
  <c r="M1914" i="7" s="1"/>
  <c r="I1914" i="7"/>
  <c r="J1914" i="7" s="1"/>
  <c r="AR1913" i="7"/>
  <c r="AQ1913" i="7"/>
  <c r="AP1913" i="7"/>
  <c r="AO1913" i="7"/>
  <c r="AN1913" i="7"/>
  <c r="AM1913" i="7"/>
  <c r="AL1913" i="7"/>
  <c r="AK1913" i="7"/>
  <c r="AJ1913" i="7"/>
  <c r="AI1913" i="7"/>
  <c r="AH1913" i="7"/>
  <c r="AG1913" i="7"/>
  <c r="T1913" i="7"/>
  <c r="L1913" i="7"/>
  <c r="M1913" i="7" s="1"/>
  <c r="I1913" i="7"/>
  <c r="J1913" i="7" s="1"/>
  <c r="AR1912" i="7"/>
  <c r="AQ1912" i="7"/>
  <c r="AP1912" i="7"/>
  <c r="AO1912" i="7"/>
  <c r="AN1912" i="7"/>
  <c r="AM1912" i="7"/>
  <c r="AL1912" i="7"/>
  <c r="AK1912" i="7"/>
  <c r="AJ1912" i="7"/>
  <c r="AI1912" i="7"/>
  <c r="AH1912" i="7"/>
  <c r="AG1912" i="7"/>
  <c r="T1912" i="7"/>
  <c r="L1912" i="7"/>
  <c r="N1912" i="7" s="1"/>
  <c r="I1912" i="7"/>
  <c r="J1912" i="7" s="1"/>
  <c r="AR1911" i="7"/>
  <c r="AQ1911" i="7"/>
  <c r="AP1911" i="7"/>
  <c r="AO1911" i="7"/>
  <c r="AN1911" i="7"/>
  <c r="AM1911" i="7"/>
  <c r="AL1911" i="7"/>
  <c r="AK1911" i="7"/>
  <c r="AJ1911" i="7"/>
  <c r="AI1911" i="7"/>
  <c r="AH1911" i="7"/>
  <c r="AG1911" i="7"/>
  <c r="T1911" i="7"/>
  <c r="L1911" i="7"/>
  <c r="M1911" i="7" s="1"/>
  <c r="I1911" i="7"/>
  <c r="J1911" i="7" s="1"/>
  <c r="AR1910" i="7"/>
  <c r="AQ1910" i="7"/>
  <c r="AP1910" i="7"/>
  <c r="AO1910" i="7"/>
  <c r="AN1910" i="7"/>
  <c r="AM1910" i="7"/>
  <c r="AL1910" i="7"/>
  <c r="AK1910" i="7"/>
  <c r="AJ1910" i="7"/>
  <c r="AI1910" i="7"/>
  <c r="AH1910" i="7"/>
  <c r="AG1910" i="7"/>
  <c r="T1910" i="7"/>
  <c r="L1910" i="7"/>
  <c r="M1910" i="7" s="1"/>
  <c r="I1910" i="7"/>
  <c r="J1910" i="7" s="1"/>
  <c r="AR1909" i="7"/>
  <c r="AQ1909" i="7"/>
  <c r="AP1909" i="7"/>
  <c r="AO1909" i="7"/>
  <c r="AN1909" i="7"/>
  <c r="AM1909" i="7"/>
  <c r="AL1909" i="7"/>
  <c r="AK1909" i="7"/>
  <c r="AJ1909" i="7"/>
  <c r="AI1909" i="7"/>
  <c r="AH1909" i="7"/>
  <c r="AG1909" i="7"/>
  <c r="T1909" i="7"/>
  <c r="L1909" i="7"/>
  <c r="N1909" i="7" s="1"/>
  <c r="I1909" i="7"/>
  <c r="J1909" i="7" s="1"/>
  <c r="AR1908" i="7"/>
  <c r="AQ1908" i="7"/>
  <c r="AP1908" i="7"/>
  <c r="AO1908" i="7"/>
  <c r="AN1908" i="7"/>
  <c r="AM1908" i="7"/>
  <c r="AL1908" i="7"/>
  <c r="AK1908" i="7"/>
  <c r="AJ1908" i="7"/>
  <c r="AI1908" i="7"/>
  <c r="AH1908" i="7"/>
  <c r="AG1908" i="7"/>
  <c r="T1908" i="7"/>
  <c r="L1908" i="7"/>
  <c r="N1908" i="7" s="1"/>
  <c r="I1908" i="7"/>
  <c r="J1908" i="7" s="1"/>
  <c r="AR1907" i="7"/>
  <c r="AQ1907" i="7"/>
  <c r="AP1907" i="7"/>
  <c r="AO1907" i="7"/>
  <c r="AN1907" i="7"/>
  <c r="AM1907" i="7"/>
  <c r="AL1907" i="7"/>
  <c r="AK1907" i="7"/>
  <c r="AJ1907" i="7"/>
  <c r="AI1907" i="7"/>
  <c r="AH1907" i="7"/>
  <c r="AG1907" i="7"/>
  <c r="T1907" i="7"/>
  <c r="L1907" i="7"/>
  <c r="N1907" i="7" s="1"/>
  <c r="I1907" i="7"/>
  <c r="J1907" i="7" s="1"/>
  <c r="AR1906" i="7"/>
  <c r="AQ1906" i="7"/>
  <c r="AP1906" i="7"/>
  <c r="AO1906" i="7"/>
  <c r="AN1906" i="7"/>
  <c r="AM1906" i="7"/>
  <c r="AL1906" i="7"/>
  <c r="AK1906" i="7"/>
  <c r="AJ1906" i="7"/>
  <c r="AI1906" i="7"/>
  <c r="AH1906" i="7"/>
  <c r="AG1906" i="7"/>
  <c r="T1906" i="7"/>
  <c r="L1906" i="7"/>
  <c r="N1906" i="7" s="1"/>
  <c r="I1906" i="7"/>
  <c r="J1906" i="7" s="1"/>
  <c r="AR1905" i="7"/>
  <c r="AQ1905" i="7"/>
  <c r="AP1905" i="7"/>
  <c r="AO1905" i="7"/>
  <c r="AN1905" i="7"/>
  <c r="AM1905" i="7"/>
  <c r="AL1905" i="7"/>
  <c r="AK1905" i="7"/>
  <c r="AJ1905" i="7"/>
  <c r="AI1905" i="7"/>
  <c r="AH1905" i="7"/>
  <c r="AG1905" i="7"/>
  <c r="T1905" i="7"/>
  <c r="L1905" i="7"/>
  <c r="N1905" i="7" s="1"/>
  <c r="I1905" i="7"/>
  <c r="J1905" i="7" s="1"/>
  <c r="AR1904" i="7"/>
  <c r="AQ1904" i="7"/>
  <c r="AP1904" i="7"/>
  <c r="AO1904" i="7"/>
  <c r="AN1904" i="7"/>
  <c r="AM1904" i="7"/>
  <c r="AL1904" i="7"/>
  <c r="AK1904" i="7"/>
  <c r="AJ1904" i="7"/>
  <c r="AI1904" i="7"/>
  <c r="AH1904" i="7"/>
  <c r="AG1904" i="7"/>
  <c r="T1904" i="7"/>
  <c r="L1904" i="7"/>
  <c r="I1904" i="7"/>
  <c r="J1904" i="7" s="1"/>
  <c r="AR1903" i="7"/>
  <c r="AQ1903" i="7"/>
  <c r="AP1903" i="7"/>
  <c r="AO1903" i="7"/>
  <c r="AN1903" i="7"/>
  <c r="AM1903" i="7"/>
  <c r="AL1903" i="7"/>
  <c r="AK1903" i="7"/>
  <c r="AJ1903" i="7"/>
  <c r="AI1903" i="7"/>
  <c r="AH1903" i="7"/>
  <c r="AG1903" i="7"/>
  <c r="T1903" i="7"/>
  <c r="L1903" i="7"/>
  <c r="N1903" i="7" s="1"/>
  <c r="I1903" i="7"/>
  <c r="J1903" i="7" s="1"/>
  <c r="AR1902" i="7"/>
  <c r="AQ1902" i="7"/>
  <c r="AP1902" i="7"/>
  <c r="AO1902" i="7"/>
  <c r="AN1902" i="7"/>
  <c r="AM1902" i="7"/>
  <c r="AL1902" i="7"/>
  <c r="AK1902" i="7"/>
  <c r="AJ1902" i="7"/>
  <c r="AI1902" i="7"/>
  <c r="AH1902" i="7"/>
  <c r="AG1902" i="7"/>
  <c r="T1902" i="7"/>
  <c r="L1902" i="7"/>
  <c r="N1902" i="7" s="1"/>
  <c r="I1902" i="7"/>
  <c r="J1902" i="7" s="1"/>
  <c r="AR1901" i="7"/>
  <c r="AQ1901" i="7"/>
  <c r="AP1901" i="7"/>
  <c r="AO1901" i="7"/>
  <c r="AN1901" i="7"/>
  <c r="AM1901" i="7"/>
  <c r="AL1901" i="7"/>
  <c r="AK1901" i="7"/>
  <c r="AJ1901" i="7"/>
  <c r="AI1901" i="7"/>
  <c r="AH1901" i="7"/>
  <c r="AG1901" i="7"/>
  <c r="T1901" i="7"/>
  <c r="L1901" i="7"/>
  <c r="I1901" i="7"/>
  <c r="J1901" i="7" s="1"/>
  <c r="AR1900" i="7"/>
  <c r="AQ1900" i="7"/>
  <c r="AP1900" i="7"/>
  <c r="AO1900" i="7"/>
  <c r="AN1900" i="7"/>
  <c r="AM1900" i="7"/>
  <c r="AL1900" i="7"/>
  <c r="AK1900" i="7"/>
  <c r="AJ1900" i="7"/>
  <c r="AI1900" i="7"/>
  <c r="AH1900" i="7"/>
  <c r="AG1900" i="7"/>
  <c r="T1900" i="7"/>
  <c r="L1900" i="7"/>
  <c r="N1900" i="7" s="1"/>
  <c r="I1900" i="7"/>
  <c r="J1900" i="7" s="1"/>
  <c r="AR1899" i="7"/>
  <c r="AQ1899" i="7"/>
  <c r="AP1899" i="7"/>
  <c r="AO1899" i="7"/>
  <c r="AN1899" i="7"/>
  <c r="AM1899" i="7"/>
  <c r="AL1899" i="7"/>
  <c r="AK1899" i="7"/>
  <c r="AJ1899" i="7"/>
  <c r="AI1899" i="7"/>
  <c r="AH1899" i="7"/>
  <c r="AG1899" i="7"/>
  <c r="T1899" i="7"/>
  <c r="L1899" i="7"/>
  <c r="M1899" i="7" s="1"/>
  <c r="I1899" i="7"/>
  <c r="J1899" i="7" s="1"/>
  <c r="AR1898" i="7"/>
  <c r="AQ1898" i="7"/>
  <c r="AP1898" i="7"/>
  <c r="AO1898" i="7"/>
  <c r="AN1898" i="7"/>
  <c r="AM1898" i="7"/>
  <c r="AL1898" i="7"/>
  <c r="AK1898" i="7"/>
  <c r="AJ1898" i="7"/>
  <c r="AI1898" i="7"/>
  <c r="AH1898" i="7"/>
  <c r="AG1898" i="7"/>
  <c r="T1898" i="7"/>
  <c r="L1898" i="7"/>
  <c r="M1898" i="7" s="1"/>
  <c r="I1898" i="7"/>
  <c r="J1898" i="7" s="1"/>
  <c r="AR1897" i="7"/>
  <c r="AQ1897" i="7"/>
  <c r="AP1897" i="7"/>
  <c r="AO1897" i="7"/>
  <c r="AN1897" i="7"/>
  <c r="AM1897" i="7"/>
  <c r="AL1897" i="7"/>
  <c r="AK1897" i="7"/>
  <c r="AJ1897" i="7"/>
  <c r="AI1897" i="7"/>
  <c r="AH1897" i="7"/>
  <c r="AG1897" i="7"/>
  <c r="T1897" i="7"/>
  <c r="L1897" i="7"/>
  <c r="N1897" i="7" s="1"/>
  <c r="I1897" i="7"/>
  <c r="J1897" i="7" s="1"/>
  <c r="AR1896" i="7"/>
  <c r="AQ1896" i="7"/>
  <c r="AP1896" i="7"/>
  <c r="AO1896" i="7"/>
  <c r="AN1896" i="7"/>
  <c r="AM1896" i="7"/>
  <c r="AL1896" i="7"/>
  <c r="AK1896" i="7"/>
  <c r="AJ1896" i="7"/>
  <c r="AI1896" i="7"/>
  <c r="AH1896" i="7"/>
  <c r="AG1896" i="7"/>
  <c r="T1896" i="7"/>
  <c r="L1896" i="7"/>
  <c r="M1896" i="7" s="1"/>
  <c r="I1896" i="7"/>
  <c r="J1896" i="7" s="1"/>
  <c r="AR1895" i="7"/>
  <c r="AQ1895" i="7"/>
  <c r="AP1895" i="7"/>
  <c r="AO1895" i="7"/>
  <c r="AN1895" i="7"/>
  <c r="AM1895" i="7"/>
  <c r="AL1895" i="7"/>
  <c r="AK1895" i="7"/>
  <c r="AJ1895" i="7"/>
  <c r="AI1895" i="7"/>
  <c r="AH1895" i="7"/>
  <c r="AG1895" i="7"/>
  <c r="T1895" i="7"/>
  <c r="L1895" i="7"/>
  <c r="N1895" i="7" s="1"/>
  <c r="I1895" i="7"/>
  <c r="J1895" i="7" s="1"/>
  <c r="AR1894" i="7"/>
  <c r="AQ1894" i="7"/>
  <c r="AP1894" i="7"/>
  <c r="AO1894" i="7"/>
  <c r="AN1894" i="7"/>
  <c r="AM1894" i="7"/>
  <c r="AL1894" i="7"/>
  <c r="AK1894" i="7"/>
  <c r="AJ1894" i="7"/>
  <c r="AI1894" i="7"/>
  <c r="AH1894" i="7"/>
  <c r="AG1894" i="7"/>
  <c r="T1894" i="7"/>
  <c r="L1894" i="7"/>
  <c r="M1894" i="7" s="1"/>
  <c r="I1894" i="7"/>
  <c r="J1894" i="7" s="1"/>
  <c r="AR1893" i="7"/>
  <c r="AQ1893" i="7"/>
  <c r="AP1893" i="7"/>
  <c r="AO1893" i="7"/>
  <c r="AN1893" i="7"/>
  <c r="AM1893" i="7"/>
  <c r="AL1893" i="7"/>
  <c r="AK1893" i="7"/>
  <c r="AJ1893" i="7"/>
  <c r="AI1893" i="7"/>
  <c r="AH1893" i="7"/>
  <c r="AG1893" i="7"/>
  <c r="T1893" i="7"/>
  <c r="L1893" i="7"/>
  <c r="M1893" i="7" s="1"/>
  <c r="I1893" i="7"/>
  <c r="J1893" i="7" s="1"/>
  <c r="AR1892" i="7"/>
  <c r="AQ1892" i="7"/>
  <c r="AP1892" i="7"/>
  <c r="AO1892" i="7"/>
  <c r="AN1892" i="7"/>
  <c r="AM1892" i="7"/>
  <c r="AL1892" i="7"/>
  <c r="AK1892" i="7"/>
  <c r="AJ1892" i="7"/>
  <c r="AI1892" i="7"/>
  <c r="AH1892" i="7"/>
  <c r="AG1892" i="7"/>
  <c r="T1892" i="7"/>
  <c r="L1892" i="7"/>
  <c r="M1892" i="7" s="1"/>
  <c r="I1892" i="7"/>
  <c r="J1892" i="7" s="1"/>
  <c r="AR1891" i="7"/>
  <c r="AQ1891" i="7"/>
  <c r="AP1891" i="7"/>
  <c r="AO1891" i="7"/>
  <c r="AN1891" i="7"/>
  <c r="AM1891" i="7"/>
  <c r="AL1891" i="7"/>
  <c r="AK1891" i="7"/>
  <c r="AJ1891" i="7"/>
  <c r="AI1891" i="7"/>
  <c r="AH1891" i="7"/>
  <c r="AG1891" i="7"/>
  <c r="T1891" i="7"/>
  <c r="L1891" i="7"/>
  <c r="N1891" i="7" s="1"/>
  <c r="I1891" i="7"/>
  <c r="J1891" i="7" s="1"/>
  <c r="AR1890" i="7"/>
  <c r="AQ1890" i="7"/>
  <c r="AP1890" i="7"/>
  <c r="AO1890" i="7"/>
  <c r="AN1890" i="7"/>
  <c r="AM1890" i="7"/>
  <c r="AL1890" i="7"/>
  <c r="AK1890" i="7"/>
  <c r="AJ1890" i="7"/>
  <c r="AI1890" i="7"/>
  <c r="AH1890" i="7"/>
  <c r="AG1890" i="7"/>
  <c r="T1890" i="7"/>
  <c r="L1890" i="7"/>
  <c r="M1890" i="7" s="1"/>
  <c r="I1890" i="7"/>
  <c r="J1890" i="7" s="1"/>
  <c r="AR1889" i="7"/>
  <c r="AQ1889" i="7"/>
  <c r="AP1889" i="7"/>
  <c r="AO1889" i="7"/>
  <c r="AN1889" i="7"/>
  <c r="AM1889" i="7"/>
  <c r="AL1889" i="7"/>
  <c r="AK1889" i="7"/>
  <c r="AJ1889" i="7"/>
  <c r="AI1889" i="7"/>
  <c r="AH1889" i="7"/>
  <c r="AG1889" i="7"/>
  <c r="T1889" i="7"/>
  <c r="L1889" i="7"/>
  <c r="M1889" i="7" s="1"/>
  <c r="I1889" i="7"/>
  <c r="J1889" i="7" s="1"/>
  <c r="AR1888" i="7"/>
  <c r="AQ1888" i="7"/>
  <c r="AP1888" i="7"/>
  <c r="AO1888" i="7"/>
  <c r="AN1888" i="7"/>
  <c r="AM1888" i="7"/>
  <c r="AL1888" i="7"/>
  <c r="AK1888" i="7"/>
  <c r="AJ1888" i="7"/>
  <c r="AI1888" i="7"/>
  <c r="AH1888" i="7"/>
  <c r="AG1888" i="7"/>
  <c r="T1888" i="7"/>
  <c r="L1888" i="7"/>
  <c r="N1888" i="7" s="1"/>
  <c r="I1888" i="7"/>
  <c r="J1888" i="7" s="1"/>
  <c r="AR1887" i="7"/>
  <c r="AQ1887" i="7"/>
  <c r="AP1887" i="7"/>
  <c r="AO1887" i="7"/>
  <c r="AN1887" i="7"/>
  <c r="AM1887" i="7"/>
  <c r="AL1887" i="7"/>
  <c r="AK1887" i="7"/>
  <c r="AJ1887" i="7"/>
  <c r="AI1887" i="7"/>
  <c r="AH1887" i="7"/>
  <c r="AG1887" i="7"/>
  <c r="T1887" i="7"/>
  <c r="L1887" i="7"/>
  <c r="M1887" i="7" s="1"/>
  <c r="I1887" i="7"/>
  <c r="J1887" i="7" s="1"/>
  <c r="AR1886" i="7"/>
  <c r="AQ1886" i="7"/>
  <c r="AP1886" i="7"/>
  <c r="AO1886" i="7"/>
  <c r="AN1886" i="7"/>
  <c r="AM1886" i="7"/>
  <c r="AL1886" i="7"/>
  <c r="AK1886" i="7"/>
  <c r="AJ1886" i="7"/>
  <c r="AI1886" i="7"/>
  <c r="AH1886" i="7"/>
  <c r="AG1886" i="7"/>
  <c r="T1886" i="7"/>
  <c r="L1886" i="7"/>
  <c r="N1886" i="7" s="1"/>
  <c r="I1886" i="7"/>
  <c r="J1886" i="7" s="1"/>
  <c r="AR1885" i="7"/>
  <c r="AQ1885" i="7"/>
  <c r="AP1885" i="7"/>
  <c r="AO1885" i="7"/>
  <c r="AN1885" i="7"/>
  <c r="AM1885" i="7"/>
  <c r="AL1885" i="7"/>
  <c r="AK1885" i="7"/>
  <c r="AJ1885" i="7"/>
  <c r="AI1885" i="7"/>
  <c r="AH1885" i="7"/>
  <c r="AG1885" i="7"/>
  <c r="T1885" i="7"/>
  <c r="L1885" i="7"/>
  <c r="I1885" i="7"/>
  <c r="J1885" i="7" s="1"/>
  <c r="AR1884" i="7"/>
  <c r="AQ1884" i="7"/>
  <c r="AP1884" i="7"/>
  <c r="AO1884" i="7"/>
  <c r="AN1884" i="7"/>
  <c r="AM1884" i="7"/>
  <c r="AL1884" i="7"/>
  <c r="AK1884" i="7"/>
  <c r="AJ1884" i="7"/>
  <c r="AI1884" i="7"/>
  <c r="AH1884" i="7"/>
  <c r="AG1884" i="7"/>
  <c r="T1884" i="7"/>
  <c r="L1884" i="7"/>
  <c r="N1884" i="7" s="1"/>
  <c r="I1884" i="7"/>
  <c r="J1884" i="7" s="1"/>
  <c r="AR1883" i="7"/>
  <c r="AQ1883" i="7"/>
  <c r="AP1883" i="7"/>
  <c r="AO1883" i="7"/>
  <c r="AN1883" i="7"/>
  <c r="AM1883" i="7"/>
  <c r="AL1883" i="7"/>
  <c r="AK1883" i="7"/>
  <c r="AJ1883" i="7"/>
  <c r="AI1883" i="7"/>
  <c r="AH1883" i="7"/>
  <c r="AG1883" i="7"/>
  <c r="T1883" i="7"/>
  <c r="L1883" i="7"/>
  <c r="N1883" i="7" s="1"/>
  <c r="I1883" i="7"/>
  <c r="J1883" i="7" s="1"/>
  <c r="AR1882" i="7"/>
  <c r="AQ1882" i="7"/>
  <c r="AP1882" i="7"/>
  <c r="AO1882" i="7"/>
  <c r="AN1882" i="7"/>
  <c r="AM1882" i="7"/>
  <c r="AL1882" i="7"/>
  <c r="AK1882" i="7"/>
  <c r="AJ1882" i="7"/>
  <c r="AI1882" i="7"/>
  <c r="AH1882" i="7"/>
  <c r="AG1882" i="7"/>
  <c r="T1882" i="7"/>
  <c r="L1882" i="7"/>
  <c r="M1882" i="7" s="1"/>
  <c r="I1882" i="7"/>
  <c r="J1882" i="7" s="1"/>
  <c r="AR1881" i="7"/>
  <c r="AQ1881" i="7"/>
  <c r="AP1881" i="7"/>
  <c r="AO1881" i="7"/>
  <c r="AN1881" i="7"/>
  <c r="AM1881" i="7"/>
  <c r="AL1881" i="7"/>
  <c r="AK1881" i="7"/>
  <c r="AJ1881" i="7"/>
  <c r="AI1881" i="7"/>
  <c r="AH1881" i="7"/>
  <c r="AG1881" i="7"/>
  <c r="T1881" i="7"/>
  <c r="L1881" i="7"/>
  <c r="M1881" i="7" s="1"/>
  <c r="I1881" i="7"/>
  <c r="J1881" i="7" s="1"/>
  <c r="AR1880" i="7"/>
  <c r="AQ1880" i="7"/>
  <c r="AP1880" i="7"/>
  <c r="AO1880" i="7"/>
  <c r="AN1880" i="7"/>
  <c r="AM1880" i="7"/>
  <c r="AL1880" i="7"/>
  <c r="AK1880" i="7"/>
  <c r="AJ1880" i="7"/>
  <c r="AI1880" i="7"/>
  <c r="AH1880" i="7"/>
  <c r="AG1880" i="7"/>
  <c r="T1880" i="7"/>
  <c r="L1880" i="7"/>
  <c r="M1880" i="7" s="1"/>
  <c r="I1880" i="7"/>
  <c r="J1880" i="7" s="1"/>
  <c r="AR1879" i="7"/>
  <c r="AQ1879" i="7"/>
  <c r="AP1879" i="7"/>
  <c r="AO1879" i="7"/>
  <c r="AN1879" i="7"/>
  <c r="AM1879" i="7"/>
  <c r="AL1879" i="7"/>
  <c r="AK1879" i="7"/>
  <c r="AJ1879" i="7"/>
  <c r="AI1879" i="7"/>
  <c r="AH1879" i="7"/>
  <c r="AG1879" i="7"/>
  <c r="T1879" i="7"/>
  <c r="L1879" i="7"/>
  <c r="N1879" i="7" s="1"/>
  <c r="I1879" i="7"/>
  <c r="J1879" i="7" s="1"/>
  <c r="AR1878" i="7"/>
  <c r="AQ1878" i="7"/>
  <c r="AP1878" i="7"/>
  <c r="AO1878" i="7"/>
  <c r="AN1878" i="7"/>
  <c r="AM1878" i="7"/>
  <c r="AL1878" i="7"/>
  <c r="AK1878" i="7"/>
  <c r="AJ1878" i="7"/>
  <c r="AI1878" i="7"/>
  <c r="AH1878" i="7"/>
  <c r="AG1878" i="7"/>
  <c r="T1878" i="7"/>
  <c r="L1878" i="7"/>
  <c r="M1878" i="7" s="1"/>
  <c r="I1878" i="7"/>
  <c r="J1878" i="7" s="1"/>
  <c r="AR1877" i="7"/>
  <c r="AQ1877" i="7"/>
  <c r="AP1877" i="7"/>
  <c r="AO1877" i="7"/>
  <c r="AN1877" i="7"/>
  <c r="AM1877" i="7"/>
  <c r="AL1877" i="7"/>
  <c r="AK1877" i="7"/>
  <c r="AJ1877" i="7"/>
  <c r="AI1877" i="7"/>
  <c r="AH1877" i="7"/>
  <c r="AG1877" i="7"/>
  <c r="T1877" i="7"/>
  <c r="L1877" i="7"/>
  <c r="M1877" i="7" s="1"/>
  <c r="I1877" i="7"/>
  <c r="J1877" i="7" s="1"/>
  <c r="AR1876" i="7"/>
  <c r="AQ1876" i="7"/>
  <c r="AP1876" i="7"/>
  <c r="AO1876" i="7"/>
  <c r="AN1876" i="7"/>
  <c r="AM1876" i="7"/>
  <c r="AL1876" i="7"/>
  <c r="AK1876" i="7"/>
  <c r="AJ1876" i="7"/>
  <c r="AI1876" i="7"/>
  <c r="AH1876" i="7"/>
  <c r="AG1876" i="7"/>
  <c r="T1876" i="7"/>
  <c r="L1876" i="7"/>
  <c r="N1876" i="7" s="1"/>
  <c r="I1876" i="7"/>
  <c r="J1876" i="7" s="1"/>
  <c r="AR1875" i="7"/>
  <c r="AQ1875" i="7"/>
  <c r="AP1875" i="7"/>
  <c r="AO1875" i="7"/>
  <c r="AN1875" i="7"/>
  <c r="AM1875" i="7"/>
  <c r="AL1875" i="7"/>
  <c r="AK1875" i="7"/>
  <c r="AJ1875" i="7"/>
  <c r="AI1875" i="7"/>
  <c r="AH1875" i="7"/>
  <c r="AG1875" i="7"/>
  <c r="T1875" i="7"/>
  <c r="L1875" i="7"/>
  <c r="N1875" i="7" s="1"/>
  <c r="I1875" i="7"/>
  <c r="J1875" i="7" s="1"/>
  <c r="AR1874" i="7"/>
  <c r="AQ1874" i="7"/>
  <c r="AP1874" i="7"/>
  <c r="AO1874" i="7"/>
  <c r="AN1874" i="7"/>
  <c r="AM1874" i="7"/>
  <c r="AL1874" i="7"/>
  <c r="AK1874" i="7"/>
  <c r="AJ1874" i="7"/>
  <c r="AI1874" i="7"/>
  <c r="AH1874" i="7"/>
  <c r="AG1874" i="7"/>
  <c r="T1874" i="7"/>
  <c r="L1874" i="7"/>
  <c r="M1874" i="7" s="1"/>
  <c r="I1874" i="7"/>
  <c r="J1874" i="7" s="1"/>
  <c r="AR1873" i="7"/>
  <c r="AQ1873" i="7"/>
  <c r="AP1873" i="7"/>
  <c r="AO1873" i="7"/>
  <c r="AN1873" i="7"/>
  <c r="AM1873" i="7"/>
  <c r="AL1873" i="7"/>
  <c r="AK1873" i="7"/>
  <c r="AJ1873" i="7"/>
  <c r="AI1873" i="7"/>
  <c r="AH1873" i="7"/>
  <c r="AG1873" i="7"/>
  <c r="T1873" i="7"/>
  <c r="L1873" i="7"/>
  <c r="M1873" i="7" s="1"/>
  <c r="I1873" i="7"/>
  <c r="J1873" i="7" s="1"/>
  <c r="AR1872" i="7"/>
  <c r="AQ1872" i="7"/>
  <c r="AP1872" i="7"/>
  <c r="AO1872" i="7"/>
  <c r="AN1872" i="7"/>
  <c r="AM1872" i="7"/>
  <c r="AL1872" i="7"/>
  <c r="AK1872" i="7"/>
  <c r="AJ1872" i="7"/>
  <c r="AI1872" i="7"/>
  <c r="AH1872" i="7"/>
  <c r="AG1872" i="7"/>
  <c r="T1872" i="7"/>
  <c r="L1872" i="7"/>
  <c r="N1872" i="7" s="1"/>
  <c r="I1872" i="7"/>
  <c r="J1872" i="7" s="1"/>
  <c r="AR1871" i="7"/>
  <c r="AQ1871" i="7"/>
  <c r="AP1871" i="7"/>
  <c r="AO1871" i="7"/>
  <c r="AN1871" i="7"/>
  <c r="AM1871" i="7"/>
  <c r="AL1871" i="7"/>
  <c r="AK1871" i="7"/>
  <c r="AJ1871" i="7"/>
  <c r="AI1871" i="7"/>
  <c r="AH1871" i="7"/>
  <c r="AG1871" i="7"/>
  <c r="T1871" i="7"/>
  <c r="L1871" i="7"/>
  <c r="M1871" i="7" s="1"/>
  <c r="I1871" i="7"/>
  <c r="J1871" i="7" s="1"/>
  <c r="AR1870" i="7"/>
  <c r="AQ1870" i="7"/>
  <c r="AP1870" i="7"/>
  <c r="AO1870" i="7"/>
  <c r="AN1870" i="7"/>
  <c r="AM1870" i="7"/>
  <c r="AL1870" i="7"/>
  <c r="AK1870" i="7"/>
  <c r="AJ1870" i="7"/>
  <c r="AI1870" i="7"/>
  <c r="AH1870" i="7"/>
  <c r="AG1870" i="7"/>
  <c r="T1870" i="7"/>
  <c r="L1870" i="7"/>
  <c r="N1870" i="7" s="1"/>
  <c r="I1870" i="7"/>
  <c r="J1870" i="7" s="1"/>
  <c r="AR1869" i="7"/>
  <c r="AQ1869" i="7"/>
  <c r="AP1869" i="7"/>
  <c r="AO1869" i="7"/>
  <c r="AN1869" i="7"/>
  <c r="AM1869" i="7"/>
  <c r="AL1869" i="7"/>
  <c r="AK1869" i="7"/>
  <c r="AJ1869" i="7"/>
  <c r="AI1869" i="7"/>
  <c r="AH1869" i="7"/>
  <c r="AG1869" i="7"/>
  <c r="T1869" i="7"/>
  <c r="L1869" i="7"/>
  <c r="I1869" i="7"/>
  <c r="J1869" i="7" s="1"/>
  <c r="AR1868" i="7"/>
  <c r="AQ1868" i="7"/>
  <c r="AP1868" i="7"/>
  <c r="AO1868" i="7"/>
  <c r="AN1868" i="7"/>
  <c r="AM1868" i="7"/>
  <c r="AL1868" i="7"/>
  <c r="AK1868" i="7"/>
  <c r="AJ1868" i="7"/>
  <c r="AI1868" i="7"/>
  <c r="AH1868" i="7"/>
  <c r="AG1868" i="7"/>
  <c r="T1868" i="7"/>
  <c r="L1868" i="7"/>
  <c r="N1868" i="7" s="1"/>
  <c r="I1868" i="7"/>
  <c r="J1868" i="7" s="1"/>
  <c r="AR1867" i="7"/>
  <c r="AQ1867" i="7"/>
  <c r="AP1867" i="7"/>
  <c r="AO1867" i="7"/>
  <c r="AN1867" i="7"/>
  <c r="AM1867" i="7"/>
  <c r="AL1867" i="7"/>
  <c r="AK1867" i="7"/>
  <c r="AJ1867" i="7"/>
  <c r="AI1867" i="7"/>
  <c r="AH1867" i="7"/>
  <c r="AG1867" i="7"/>
  <c r="T1867" i="7"/>
  <c r="L1867" i="7"/>
  <c r="M1867" i="7" s="1"/>
  <c r="I1867" i="7"/>
  <c r="J1867" i="7" s="1"/>
  <c r="AR1866" i="7"/>
  <c r="AQ1866" i="7"/>
  <c r="AP1866" i="7"/>
  <c r="AO1866" i="7"/>
  <c r="AN1866" i="7"/>
  <c r="AM1866" i="7"/>
  <c r="AL1866" i="7"/>
  <c r="AK1866" i="7"/>
  <c r="AJ1866" i="7"/>
  <c r="AI1866" i="7"/>
  <c r="AH1866" i="7"/>
  <c r="AG1866" i="7"/>
  <c r="T1866" i="7"/>
  <c r="L1866" i="7"/>
  <c r="M1866" i="7" s="1"/>
  <c r="I1866" i="7"/>
  <c r="J1866" i="7" s="1"/>
  <c r="AR1865" i="7"/>
  <c r="AQ1865" i="7"/>
  <c r="AP1865" i="7"/>
  <c r="AO1865" i="7"/>
  <c r="AN1865" i="7"/>
  <c r="AM1865" i="7"/>
  <c r="AL1865" i="7"/>
  <c r="AK1865" i="7"/>
  <c r="AJ1865" i="7"/>
  <c r="AI1865" i="7"/>
  <c r="AH1865" i="7"/>
  <c r="AG1865" i="7"/>
  <c r="T1865" i="7"/>
  <c r="L1865" i="7"/>
  <c r="N1865" i="7" s="1"/>
  <c r="I1865" i="7"/>
  <c r="J1865" i="7" s="1"/>
  <c r="AR1864" i="7"/>
  <c r="AQ1864" i="7"/>
  <c r="AP1864" i="7"/>
  <c r="AO1864" i="7"/>
  <c r="AN1864" i="7"/>
  <c r="AM1864" i="7"/>
  <c r="AL1864" i="7"/>
  <c r="AK1864" i="7"/>
  <c r="AJ1864" i="7"/>
  <c r="AI1864" i="7"/>
  <c r="AH1864" i="7"/>
  <c r="AG1864" i="7"/>
  <c r="T1864" i="7"/>
  <c r="L1864" i="7"/>
  <c r="N1864" i="7" s="1"/>
  <c r="I1864" i="7"/>
  <c r="J1864" i="7" s="1"/>
  <c r="AR1863" i="7"/>
  <c r="AQ1863" i="7"/>
  <c r="AP1863" i="7"/>
  <c r="AO1863" i="7"/>
  <c r="AN1863" i="7"/>
  <c r="AM1863" i="7"/>
  <c r="AL1863" i="7"/>
  <c r="AK1863" i="7"/>
  <c r="AJ1863" i="7"/>
  <c r="AI1863" i="7"/>
  <c r="AH1863" i="7"/>
  <c r="AG1863" i="7"/>
  <c r="T1863" i="7"/>
  <c r="L1863" i="7"/>
  <c r="N1863" i="7" s="1"/>
  <c r="I1863" i="7"/>
  <c r="J1863" i="7" s="1"/>
  <c r="AR1862" i="7"/>
  <c r="AQ1862" i="7"/>
  <c r="AP1862" i="7"/>
  <c r="AO1862" i="7"/>
  <c r="AN1862" i="7"/>
  <c r="AM1862" i="7"/>
  <c r="AL1862" i="7"/>
  <c r="AK1862" i="7"/>
  <c r="AJ1862" i="7"/>
  <c r="AI1862" i="7"/>
  <c r="AH1862" i="7"/>
  <c r="AG1862" i="7"/>
  <c r="T1862" i="7"/>
  <c r="L1862" i="7"/>
  <c r="M1862" i="7" s="1"/>
  <c r="I1862" i="7"/>
  <c r="J1862" i="7" s="1"/>
  <c r="AR1861" i="7"/>
  <c r="AQ1861" i="7"/>
  <c r="AP1861" i="7"/>
  <c r="AO1861" i="7"/>
  <c r="AN1861" i="7"/>
  <c r="AM1861" i="7"/>
  <c r="AL1861" i="7"/>
  <c r="AK1861" i="7"/>
  <c r="AJ1861" i="7"/>
  <c r="AI1861" i="7"/>
  <c r="AH1861" i="7"/>
  <c r="AG1861" i="7"/>
  <c r="T1861" i="7"/>
  <c r="L1861" i="7"/>
  <c r="M1861" i="7" s="1"/>
  <c r="I1861" i="7"/>
  <c r="J1861" i="7" s="1"/>
  <c r="AR1860" i="7"/>
  <c r="AQ1860" i="7"/>
  <c r="AP1860" i="7"/>
  <c r="AO1860" i="7"/>
  <c r="AN1860" i="7"/>
  <c r="AM1860" i="7"/>
  <c r="AL1860" i="7"/>
  <c r="AK1860" i="7"/>
  <c r="AJ1860" i="7"/>
  <c r="AI1860" i="7"/>
  <c r="AH1860" i="7"/>
  <c r="AG1860" i="7"/>
  <c r="T1860" i="7"/>
  <c r="L1860" i="7"/>
  <c r="N1860" i="7" s="1"/>
  <c r="I1860" i="7"/>
  <c r="J1860" i="7" s="1"/>
  <c r="AR1859" i="7"/>
  <c r="AQ1859" i="7"/>
  <c r="AP1859" i="7"/>
  <c r="AO1859" i="7"/>
  <c r="AN1859" i="7"/>
  <c r="AM1859" i="7"/>
  <c r="AL1859" i="7"/>
  <c r="AK1859" i="7"/>
  <c r="AJ1859" i="7"/>
  <c r="AI1859" i="7"/>
  <c r="AH1859" i="7"/>
  <c r="AG1859" i="7"/>
  <c r="T1859" i="7"/>
  <c r="L1859" i="7"/>
  <c r="N1859" i="7" s="1"/>
  <c r="I1859" i="7"/>
  <c r="J1859" i="7" s="1"/>
  <c r="AR1858" i="7"/>
  <c r="AQ1858" i="7"/>
  <c r="AP1858" i="7"/>
  <c r="AO1858" i="7"/>
  <c r="AN1858" i="7"/>
  <c r="AM1858" i="7"/>
  <c r="AL1858" i="7"/>
  <c r="AK1858" i="7"/>
  <c r="AJ1858" i="7"/>
  <c r="AI1858" i="7"/>
  <c r="AH1858" i="7"/>
  <c r="AG1858" i="7"/>
  <c r="T1858" i="7"/>
  <c r="L1858" i="7"/>
  <c r="N1858" i="7" s="1"/>
  <c r="I1858" i="7"/>
  <c r="J1858" i="7" s="1"/>
  <c r="AR1857" i="7"/>
  <c r="AQ1857" i="7"/>
  <c r="AP1857" i="7"/>
  <c r="AO1857" i="7"/>
  <c r="AN1857" i="7"/>
  <c r="AM1857" i="7"/>
  <c r="AL1857" i="7"/>
  <c r="AK1857" i="7"/>
  <c r="AJ1857" i="7"/>
  <c r="AI1857" i="7"/>
  <c r="AH1857" i="7"/>
  <c r="AG1857" i="7"/>
  <c r="T1857" i="7"/>
  <c r="L1857" i="7"/>
  <c r="M1857" i="7" s="1"/>
  <c r="I1857" i="7"/>
  <c r="J1857" i="7" s="1"/>
  <c r="AR1856" i="7"/>
  <c r="AQ1856" i="7"/>
  <c r="AP1856" i="7"/>
  <c r="AO1856" i="7"/>
  <c r="AN1856" i="7"/>
  <c r="AM1856" i="7"/>
  <c r="AL1856" i="7"/>
  <c r="AK1856" i="7"/>
  <c r="AJ1856" i="7"/>
  <c r="AI1856" i="7"/>
  <c r="AH1856" i="7"/>
  <c r="AG1856" i="7"/>
  <c r="T1856" i="7"/>
  <c r="L1856" i="7"/>
  <c r="N1856" i="7" s="1"/>
  <c r="I1856" i="7"/>
  <c r="J1856" i="7" s="1"/>
  <c r="AR1855" i="7"/>
  <c r="AQ1855" i="7"/>
  <c r="AP1855" i="7"/>
  <c r="AO1855" i="7"/>
  <c r="AN1855" i="7"/>
  <c r="AM1855" i="7"/>
  <c r="AL1855" i="7"/>
  <c r="AK1855" i="7"/>
  <c r="AJ1855" i="7"/>
  <c r="AI1855" i="7"/>
  <c r="AH1855" i="7"/>
  <c r="AG1855" i="7"/>
  <c r="T1855" i="7"/>
  <c r="L1855" i="7"/>
  <c r="I1855" i="7"/>
  <c r="J1855" i="7" s="1"/>
  <c r="AR1854" i="7"/>
  <c r="AQ1854" i="7"/>
  <c r="AP1854" i="7"/>
  <c r="AO1854" i="7"/>
  <c r="AN1854" i="7"/>
  <c r="AM1854" i="7"/>
  <c r="AL1854" i="7"/>
  <c r="AK1854" i="7"/>
  <c r="AJ1854" i="7"/>
  <c r="AI1854" i="7"/>
  <c r="AH1854" i="7"/>
  <c r="AG1854" i="7"/>
  <c r="T1854" i="7"/>
  <c r="L1854" i="7"/>
  <c r="N1854" i="7" s="1"/>
  <c r="I1854" i="7"/>
  <c r="J1854" i="7" s="1"/>
  <c r="AR1853" i="7"/>
  <c r="AQ1853" i="7"/>
  <c r="AP1853" i="7"/>
  <c r="AO1853" i="7"/>
  <c r="AN1853" i="7"/>
  <c r="AM1853" i="7"/>
  <c r="AL1853" i="7"/>
  <c r="AK1853" i="7"/>
  <c r="AJ1853" i="7"/>
  <c r="AI1853" i="7"/>
  <c r="AH1853" i="7"/>
  <c r="AG1853" i="7"/>
  <c r="T1853" i="7"/>
  <c r="L1853" i="7"/>
  <c r="I1853" i="7"/>
  <c r="J1853" i="7" s="1"/>
  <c r="AR1852" i="7"/>
  <c r="AQ1852" i="7"/>
  <c r="AP1852" i="7"/>
  <c r="AO1852" i="7"/>
  <c r="AN1852" i="7"/>
  <c r="AM1852" i="7"/>
  <c r="AL1852" i="7"/>
  <c r="AK1852" i="7"/>
  <c r="AJ1852" i="7"/>
  <c r="AI1852" i="7"/>
  <c r="AH1852" i="7"/>
  <c r="AG1852" i="7"/>
  <c r="T1852" i="7"/>
  <c r="L1852" i="7"/>
  <c r="N1852" i="7" s="1"/>
  <c r="I1852" i="7"/>
  <c r="J1852" i="7" s="1"/>
  <c r="AR1851" i="7"/>
  <c r="AQ1851" i="7"/>
  <c r="AP1851" i="7"/>
  <c r="AO1851" i="7"/>
  <c r="AN1851" i="7"/>
  <c r="AM1851" i="7"/>
  <c r="AL1851" i="7"/>
  <c r="AK1851" i="7"/>
  <c r="AJ1851" i="7"/>
  <c r="AI1851" i="7"/>
  <c r="AH1851" i="7"/>
  <c r="AG1851" i="7"/>
  <c r="T1851" i="7"/>
  <c r="L1851" i="7"/>
  <c r="M1851" i="7" s="1"/>
  <c r="I1851" i="7"/>
  <c r="J1851" i="7" s="1"/>
  <c r="AR1850" i="7"/>
  <c r="AQ1850" i="7"/>
  <c r="AP1850" i="7"/>
  <c r="AO1850" i="7"/>
  <c r="AN1850" i="7"/>
  <c r="AM1850" i="7"/>
  <c r="AL1850" i="7"/>
  <c r="AK1850" i="7"/>
  <c r="AJ1850" i="7"/>
  <c r="AI1850" i="7"/>
  <c r="AH1850" i="7"/>
  <c r="AG1850" i="7"/>
  <c r="T1850" i="7"/>
  <c r="L1850" i="7"/>
  <c r="M1850" i="7" s="1"/>
  <c r="I1850" i="7"/>
  <c r="J1850" i="7" s="1"/>
  <c r="AR1849" i="7"/>
  <c r="AQ1849" i="7"/>
  <c r="AP1849" i="7"/>
  <c r="AO1849" i="7"/>
  <c r="AN1849" i="7"/>
  <c r="AM1849" i="7"/>
  <c r="AL1849" i="7"/>
  <c r="AK1849" i="7"/>
  <c r="AJ1849" i="7"/>
  <c r="AI1849" i="7"/>
  <c r="AH1849" i="7"/>
  <c r="AG1849" i="7"/>
  <c r="T1849" i="7"/>
  <c r="L1849" i="7"/>
  <c r="M1849" i="7" s="1"/>
  <c r="I1849" i="7"/>
  <c r="J1849" i="7" s="1"/>
  <c r="AR1848" i="7"/>
  <c r="AQ1848" i="7"/>
  <c r="AP1848" i="7"/>
  <c r="AO1848" i="7"/>
  <c r="AN1848" i="7"/>
  <c r="AM1848" i="7"/>
  <c r="AL1848" i="7"/>
  <c r="AK1848" i="7"/>
  <c r="AJ1848" i="7"/>
  <c r="AI1848" i="7"/>
  <c r="AH1848" i="7"/>
  <c r="AG1848" i="7"/>
  <c r="T1848" i="7"/>
  <c r="L1848" i="7"/>
  <c r="M1848" i="7" s="1"/>
  <c r="I1848" i="7"/>
  <c r="J1848" i="7" s="1"/>
  <c r="AR1847" i="7"/>
  <c r="AQ1847" i="7"/>
  <c r="AP1847" i="7"/>
  <c r="AO1847" i="7"/>
  <c r="AN1847" i="7"/>
  <c r="AM1847" i="7"/>
  <c r="AL1847" i="7"/>
  <c r="AK1847" i="7"/>
  <c r="AJ1847" i="7"/>
  <c r="AI1847" i="7"/>
  <c r="AH1847" i="7"/>
  <c r="AG1847" i="7"/>
  <c r="T1847" i="7"/>
  <c r="L1847" i="7"/>
  <c r="N1847" i="7" s="1"/>
  <c r="I1847" i="7"/>
  <c r="J1847" i="7" s="1"/>
  <c r="AR1846" i="7"/>
  <c r="AQ1846" i="7"/>
  <c r="AP1846" i="7"/>
  <c r="AO1846" i="7"/>
  <c r="AN1846" i="7"/>
  <c r="AM1846" i="7"/>
  <c r="AL1846" i="7"/>
  <c r="AK1846" i="7"/>
  <c r="AJ1846" i="7"/>
  <c r="AI1846" i="7"/>
  <c r="AH1846" i="7"/>
  <c r="AG1846" i="7"/>
  <c r="T1846" i="7"/>
  <c r="L1846" i="7"/>
  <c r="N1846" i="7" s="1"/>
  <c r="I1846" i="7"/>
  <c r="J1846" i="7" s="1"/>
  <c r="AR1845" i="7"/>
  <c r="AQ1845" i="7"/>
  <c r="AP1845" i="7"/>
  <c r="AO1845" i="7"/>
  <c r="AN1845" i="7"/>
  <c r="AM1845" i="7"/>
  <c r="AL1845" i="7"/>
  <c r="AK1845" i="7"/>
  <c r="AJ1845" i="7"/>
  <c r="AI1845" i="7"/>
  <c r="AH1845" i="7"/>
  <c r="AG1845" i="7"/>
  <c r="T1845" i="7"/>
  <c r="L1845" i="7"/>
  <c r="N1845" i="7" s="1"/>
  <c r="I1845" i="7"/>
  <c r="J1845" i="7" s="1"/>
  <c r="AR1844" i="7"/>
  <c r="AQ1844" i="7"/>
  <c r="AP1844" i="7"/>
  <c r="AO1844" i="7"/>
  <c r="AN1844" i="7"/>
  <c r="AM1844" i="7"/>
  <c r="AL1844" i="7"/>
  <c r="AK1844" i="7"/>
  <c r="AJ1844" i="7"/>
  <c r="AI1844" i="7"/>
  <c r="AH1844" i="7"/>
  <c r="AG1844" i="7"/>
  <c r="T1844" i="7"/>
  <c r="L1844" i="7"/>
  <c r="M1844" i="7" s="1"/>
  <c r="I1844" i="7"/>
  <c r="J1844" i="7" s="1"/>
  <c r="AR1843" i="7"/>
  <c r="AQ1843" i="7"/>
  <c r="AP1843" i="7"/>
  <c r="AO1843" i="7"/>
  <c r="AN1843" i="7"/>
  <c r="AM1843" i="7"/>
  <c r="AL1843" i="7"/>
  <c r="AK1843" i="7"/>
  <c r="AJ1843" i="7"/>
  <c r="AI1843" i="7"/>
  <c r="AH1843" i="7"/>
  <c r="AG1843" i="7"/>
  <c r="T1843" i="7"/>
  <c r="L1843" i="7"/>
  <c r="N1843" i="7" s="1"/>
  <c r="I1843" i="7"/>
  <c r="J1843" i="7" s="1"/>
  <c r="AR1842" i="7"/>
  <c r="AQ1842" i="7"/>
  <c r="AP1842" i="7"/>
  <c r="AO1842" i="7"/>
  <c r="AN1842" i="7"/>
  <c r="AM1842" i="7"/>
  <c r="AL1842" i="7"/>
  <c r="AK1842" i="7"/>
  <c r="AJ1842" i="7"/>
  <c r="AI1842" i="7"/>
  <c r="AH1842" i="7"/>
  <c r="AG1842" i="7"/>
  <c r="T1842" i="7"/>
  <c r="L1842" i="7"/>
  <c r="N1842" i="7" s="1"/>
  <c r="I1842" i="7"/>
  <c r="J1842" i="7" s="1"/>
  <c r="AR1841" i="7"/>
  <c r="AQ1841" i="7"/>
  <c r="AP1841" i="7"/>
  <c r="AO1841" i="7"/>
  <c r="AN1841" i="7"/>
  <c r="AM1841" i="7"/>
  <c r="AL1841" i="7"/>
  <c r="AK1841" i="7"/>
  <c r="AJ1841" i="7"/>
  <c r="AI1841" i="7"/>
  <c r="AH1841" i="7"/>
  <c r="AG1841" i="7"/>
  <c r="T1841" i="7"/>
  <c r="L1841" i="7"/>
  <c r="N1841" i="7" s="1"/>
  <c r="I1841" i="7"/>
  <c r="J1841" i="7" s="1"/>
  <c r="AR1840" i="7"/>
  <c r="AQ1840" i="7"/>
  <c r="AP1840" i="7"/>
  <c r="AO1840" i="7"/>
  <c r="AN1840" i="7"/>
  <c r="AM1840" i="7"/>
  <c r="AL1840" i="7"/>
  <c r="AK1840" i="7"/>
  <c r="AJ1840" i="7"/>
  <c r="AI1840" i="7"/>
  <c r="AH1840" i="7"/>
  <c r="AG1840" i="7"/>
  <c r="T1840" i="7"/>
  <c r="L1840" i="7"/>
  <c r="N1840" i="7" s="1"/>
  <c r="I1840" i="7"/>
  <c r="J1840" i="7" s="1"/>
  <c r="AR1839" i="7"/>
  <c r="AQ1839" i="7"/>
  <c r="AP1839" i="7"/>
  <c r="AO1839" i="7"/>
  <c r="AN1839" i="7"/>
  <c r="AM1839" i="7"/>
  <c r="AL1839" i="7"/>
  <c r="AK1839" i="7"/>
  <c r="AJ1839" i="7"/>
  <c r="AI1839" i="7"/>
  <c r="AH1839" i="7"/>
  <c r="AG1839" i="7"/>
  <c r="T1839" i="7"/>
  <c r="L1839" i="7"/>
  <c r="M1839" i="7" s="1"/>
  <c r="I1839" i="7"/>
  <c r="J1839" i="7" s="1"/>
  <c r="AR1838" i="7"/>
  <c r="AQ1838" i="7"/>
  <c r="AP1838" i="7"/>
  <c r="AO1838" i="7"/>
  <c r="AN1838" i="7"/>
  <c r="AM1838" i="7"/>
  <c r="AL1838" i="7"/>
  <c r="AK1838" i="7"/>
  <c r="AJ1838" i="7"/>
  <c r="AI1838" i="7"/>
  <c r="AH1838" i="7"/>
  <c r="AG1838" i="7"/>
  <c r="T1838" i="7"/>
  <c r="L1838" i="7"/>
  <c r="M1838" i="7" s="1"/>
  <c r="I1838" i="7"/>
  <c r="J1838" i="7" s="1"/>
  <c r="AR1837" i="7"/>
  <c r="AQ1837" i="7"/>
  <c r="AP1837" i="7"/>
  <c r="AO1837" i="7"/>
  <c r="AN1837" i="7"/>
  <c r="AM1837" i="7"/>
  <c r="AL1837" i="7"/>
  <c r="AK1837" i="7"/>
  <c r="AJ1837" i="7"/>
  <c r="AI1837" i="7"/>
  <c r="AH1837" i="7"/>
  <c r="AG1837" i="7"/>
  <c r="T1837" i="7"/>
  <c r="L1837" i="7"/>
  <c r="N1837" i="7" s="1"/>
  <c r="I1837" i="7"/>
  <c r="J1837" i="7" s="1"/>
  <c r="AR1836" i="7"/>
  <c r="AQ1836" i="7"/>
  <c r="AP1836" i="7"/>
  <c r="AO1836" i="7"/>
  <c r="AN1836" i="7"/>
  <c r="AM1836" i="7"/>
  <c r="AL1836" i="7"/>
  <c r="AK1836" i="7"/>
  <c r="AJ1836" i="7"/>
  <c r="AI1836" i="7"/>
  <c r="AH1836" i="7"/>
  <c r="AG1836" i="7"/>
  <c r="T1836" i="7"/>
  <c r="L1836" i="7"/>
  <c r="N1836" i="7" s="1"/>
  <c r="I1836" i="7"/>
  <c r="J1836" i="7" s="1"/>
  <c r="AR1835" i="7"/>
  <c r="AQ1835" i="7"/>
  <c r="AP1835" i="7"/>
  <c r="AO1835" i="7"/>
  <c r="AN1835" i="7"/>
  <c r="AM1835" i="7"/>
  <c r="AL1835" i="7"/>
  <c r="AK1835" i="7"/>
  <c r="AJ1835" i="7"/>
  <c r="AI1835" i="7"/>
  <c r="AH1835" i="7"/>
  <c r="AG1835" i="7"/>
  <c r="T1835" i="7"/>
  <c r="L1835" i="7"/>
  <c r="N1835" i="7" s="1"/>
  <c r="I1835" i="7"/>
  <c r="J1835" i="7" s="1"/>
  <c r="AR1834" i="7"/>
  <c r="AQ1834" i="7"/>
  <c r="AP1834" i="7"/>
  <c r="AO1834" i="7"/>
  <c r="AN1834" i="7"/>
  <c r="AM1834" i="7"/>
  <c r="AL1834" i="7"/>
  <c r="AK1834" i="7"/>
  <c r="AJ1834" i="7"/>
  <c r="AI1834" i="7"/>
  <c r="AH1834" i="7"/>
  <c r="AG1834" i="7"/>
  <c r="T1834" i="7"/>
  <c r="L1834" i="7"/>
  <c r="M1834" i="7" s="1"/>
  <c r="I1834" i="7"/>
  <c r="J1834" i="7" s="1"/>
  <c r="AR1833" i="7"/>
  <c r="AQ1833" i="7"/>
  <c r="AP1833" i="7"/>
  <c r="AO1833" i="7"/>
  <c r="AN1833" i="7"/>
  <c r="AM1833" i="7"/>
  <c r="AL1833" i="7"/>
  <c r="AK1833" i="7"/>
  <c r="AJ1833" i="7"/>
  <c r="AI1833" i="7"/>
  <c r="AH1833" i="7"/>
  <c r="AG1833" i="7"/>
  <c r="T1833" i="7"/>
  <c r="L1833" i="7"/>
  <c r="M1833" i="7" s="1"/>
  <c r="I1833" i="7"/>
  <c r="J1833" i="7" s="1"/>
  <c r="AR1832" i="7"/>
  <c r="AQ1832" i="7"/>
  <c r="AP1832" i="7"/>
  <c r="AO1832" i="7"/>
  <c r="AN1832" i="7"/>
  <c r="AM1832" i="7"/>
  <c r="AL1832" i="7"/>
  <c r="AK1832" i="7"/>
  <c r="AJ1832" i="7"/>
  <c r="AI1832" i="7"/>
  <c r="AH1832" i="7"/>
  <c r="AG1832" i="7"/>
  <c r="T1832" i="7"/>
  <c r="L1832" i="7"/>
  <c r="N1832" i="7" s="1"/>
  <c r="I1832" i="7"/>
  <c r="J1832" i="7" s="1"/>
  <c r="AR1831" i="7"/>
  <c r="AQ1831" i="7"/>
  <c r="AP1831" i="7"/>
  <c r="AO1831" i="7"/>
  <c r="AN1831" i="7"/>
  <c r="AM1831" i="7"/>
  <c r="AL1831" i="7"/>
  <c r="AK1831" i="7"/>
  <c r="AJ1831" i="7"/>
  <c r="AI1831" i="7"/>
  <c r="AH1831" i="7"/>
  <c r="AG1831" i="7"/>
  <c r="T1831" i="7"/>
  <c r="L1831" i="7"/>
  <c r="N1831" i="7" s="1"/>
  <c r="I1831" i="7"/>
  <c r="J1831" i="7" s="1"/>
  <c r="AR1830" i="7"/>
  <c r="AQ1830" i="7"/>
  <c r="AP1830" i="7"/>
  <c r="AO1830" i="7"/>
  <c r="AN1830" i="7"/>
  <c r="AM1830" i="7"/>
  <c r="AL1830" i="7"/>
  <c r="AK1830" i="7"/>
  <c r="AJ1830" i="7"/>
  <c r="AI1830" i="7"/>
  <c r="AH1830" i="7"/>
  <c r="AG1830" i="7"/>
  <c r="T1830" i="7"/>
  <c r="L1830" i="7"/>
  <c r="N1830" i="7" s="1"/>
  <c r="I1830" i="7"/>
  <c r="J1830" i="7" s="1"/>
  <c r="AR1829" i="7"/>
  <c r="AQ1829" i="7"/>
  <c r="AP1829" i="7"/>
  <c r="AO1829" i="7"/>
  <c r="AN1829" i="7"/>
  <c r="AM1829" i="7"/>
  <c r="AL1829" i="7"/>
  <c r="AK1829" i="7"/>
  <c r="AJ1829" i="7"/>
  <c r="AI1829" i="7"/>
  <c r="AH1829" i="7"/>
  <c r="AG1829" i="7"/>
  <c r="T1829" i="7"/>
  <c r="L1829" i="7"/>
  <c r="N1829" i="7" s="1"/>
  <c r="I1829" i="7"/>
  <c r="J1829" i="7" s="1"/>
  <c r="AR1828" i="7"/>
  <c r="AQ1828" i="7"/>
  <c r="AP1828" i="7"/>
  <c r="AO1828" i="7"/>
  <c r="AN1828" i="7"/>
  <c r="AM1828" i="7"/>
  <c r="AL1828" i="7"/>
  <c r="AK1828" i="7"/>
  <c r="AJ1828" i="7"/>
  <c r="AI1828" i="7"/>
  <c r="AH1828" i="7"/>
  <c r="AG1828" i="7"/>
  <c r="T1828" i="7"/>
  <c r="L1828" i="7"/>
  <c r="N1828" i="7" s="1"/>
  <c r="I1828" i="7"/>
  <c r="J1828" i="7" s="1"/>
  <c r="AR1827" i="7"/>
  <c r="AQ1827" i="7"/>
  <c r="AP1827" i="7"/>
  <c r="AO1827" i="7"/>
  <c r="AN1827" i="7"/>
  <c r="AM1827" i="7"/>
  <c r="AL1827" i="7"/>
  <c r="AK1827" i="7"/>
  <c r="AJ1827" i="7"/>
  <c r="AI1827" i="7"/>
  <c r="AH1827" i="7"/>
  <c r="AG1827" i="7"/>
  <c r="T1827" i="7"/>
  <c r="L1827" i="7"/>
  <c r="N1827" i="7" s="1"/>
  <c r="I1827" i="7"/>
  <c r="J1827" i="7" s="1"/>
  <c r="AR1826" i="7"/>
  <c r="AQ1826" i="7"/>
  <c r="AP1826" i="7"/>
  <c r="AO1826" i="7"/>
  <c r="AN1826" i="7"/>
  <c r="AM1826" i="7"/>
  <c r="AL1826" i="7"/>
  <c r="AK1826" i="7"/>
  <c r="AJ1826" i="7"/>
  <c r="AI1826" i="7"/>
  <c r="AH1826" i="7"/>
  <c r="AG1826" i="7"/>
  <c r="T1826" i="7"/>
  <c r="L1826" i="7"/>
  <c r="N1826" i="7" s="1"/>
  <c r="I1826" i="7"/>
  <c r="J1826" i="7" s="1"/>
  <c r="AR1825" i="7"/>
  <c r="AQ1825" i="7"/>
  <c r="AP1825" i="7"/>
  <c r="AO1825" i="7"/>
  <c r="AN1825" i="7"/>
  <c r="AM1825" i="7"/>
  <c r="AL1825" i="7"/>
  <c r="AK1825" i="7"/>
  <c r="AJ1825" i="7"/>
  <c r="AI1825" i="7"/>
  <c r="AH1825" i="7"/>
  <c r="AG1825" i="7"/>
  <c r="T1825" i="7"/>
  <c r="L1825" i="7"/>
  <c r="M1825" i="7" s="1"/>
  <c r="I1825" i="7"/>
  <c r="J1825" i="7" s="1"/>
  <c r="AR1824" i="7"/>
  <c r="AQ1824" i="7"/>
  <c r="AP1824" i="7"/>
  <c r="AO1824" i="7"/>
  <c r="AN1824" i="7"/>
  <c r="AM1824" i="7"/>
  <c r="AL1824" i="7"/>
  <c r="AK1824" i="7"/>
  <c r="AJ1824" i="7"/>
  <c r="AI1824" i="7"/>
  <c r="AH1824" i="7"/>
  <c r="AG1824" i="7"/>
  <c r="T1824" i="7"/>
  <c r="L1824" i="7"/>
  <c r="N1824" i="7" s="1"/>
  <c r="I1824" i="7"/>
  <c r="J1824" i="7" s="1"/>
  <c r="AR1823" i="7"/>
  <c r="AQ1823" i="7"/>
  <c r="AP1823" i="7"/>
  <c r="AO1823" i="7"/>
  <c r="AN1823" i="7"/>
  <c r="AM1823" i="7"/>
  <c r="AL1823" i="7"/>
  <c r="AK1823" i="7"/>
  <c r="AJ1823" i="7"/>
  <c r="AI1823" i="7"/>
  <c r="AH1823" i="7"/>
  <c r="AG1823" i="7"/>
  <c r="T1823" i="7"/>
  <c r="L1823" i="7"/>
  <c r="N1823" i="7" s="1"/>
  <c r="I1823" i="7"/>
  <c r="J1823" i="7" s="1"/>
  <c r="AR1822" i="7"/>
  <c r="AQ1822" i="7"/>
  <c r="AP1822" i="7"/>
  <c r="AO1822" i="7"/>
  <c r="AN1822" i="7"/>
  <c r="AM1822" i="7"/>
  <c r="AL1822" i="7"/>
  <c r="AK1822" i="7"/>
  <c r="AJ1822" i="7"/>
  <c r="AI1822" i="7"/>
  <c r="AH1822" i="7"/>
  <c r="AG1822" i="7"/>
  <c r="T1822" i="7"/>
  <c r="L1822" i="7"/>
  <c r="N1822" i="7" s="1"/>
  <c r="I1822" i="7"/>
  <c r="J1822" i="7" s="1"/>
  <c r="AR1821" i="7"/>
  <c r="AQ1821" i="7"/>
  <c r="AP1821" i="7"/>
  <c r="AO1821" i="7"/>
  <c r="AN1821" i="7"/>
  <c r="AM1821" i="7"/>
  <c r="AL1821" i="7"/>
  <c r="AK1821" i="7"/>
  <c r="AJ1821" i="7"/>
  <c r="AI1821" i="7"/>
  <c r="AH1821" i="7"/>
  <c r="AG1821" i="7"/>
  <c r="T1821" i="7"/>
  <c r="L1821" i="7"/>
  <c r="N1821" i="7" s="1"/>
  <c r="I1821" i="7"/>
  <c r="J1821" i="7" s="1"/>
  <c r="AR1820" i="7"/>
  <c r="AQ1820" i="7"/>
  <c r="AP1820" i="7"/>
  <c r="AO1820" i="7"/>
  <c r="AN1820" i="7"/>
  <c r="AM1820" i="7"/>
  <c r="AL1820" i="7"/>
  <c r="AK1820" i="7"/>
  <c r="AJ1820" i="7"/>
  <c r="AI1820" i="7"/>
  <c r="AH1820" i="7"/>
  <c r="AG1820" i="7"/>
  <c r="T1820" i="7"/>
  <c r="L1820" i="7"/>
  <c r="M1820" i="7" s="1"/>
  <c r="I1820" i="7"/>
  <c r="J1820" i="7" s="1"/>
  <c r="AR1819" i="7"/>
  <c r="AQ1819" i="7"/>
  <c r="AP1819" i="7"/>
  <c r="AO1819" i="7"/>
  <c r="AN1819" i="7"/>
  <c r="AM1819" i="7"/>
  <c r="AL1819" i="7"/>
  <c r="AK1819" i="7"/>
  <c r="AJ1819" i="7"/>
  <c r="AI1819" i="7"/>
  <c r="AH1819" i="7"/>
  <c r="AG1819" i="7"/>
  <c r="T1819" i="7"/>
  <c r="L1819" i="7"/>
  <c r="M1819" i="7" s="1"/>
  <c r="I1819" i="7"/>
  <c r="J1819" i="7" s="1"/>
  <c r="AR1818" i="7"/>
  <c r="AQ1818" i="7"/>
  <c r="AP1818" i="7"/>
  <c r="AO1818" i="7"/>
  <c r="AN1818" i="7"/>
  <c r="AM1818" i="7"/>
  <c r="AL1818" i="7"/>
  <c r="AK1818" i="7"/>
  <c r="AJ1818" i="7"/>
  <c r="AI1818" i="7"/>
  <c r="AH1818" i="7"/>
  <c r="AG1818" i="7"/>
  <c r="T1818" i="7"/>
  <c r="L1818" i="7"/>
  <c r="M1818" i="7" s="1"/>
  <c r="I1818" i="7"/>
  <c r="J1818" i="7" s="1"/>
  <c r="AR1817" i="7"/>
  <c r="AQ1817" i="7"/>
  <c r="AP1817" i="7"/>
  <c r="AO1817" i="7"/>
  <c r="AN1817" i="7"/>
  <c r="AM1817" i="7"/>
  <c r="AL1817" i="7"/>
  <c r="AK1817" i="7"/>
  <c r="AJ1817" i="7"/>
  <c r="AI1817" i="7"/>
  <c r="AH1817" i="7"/>
  <c r="AG1817" i="7"/>
  <c r="T1817" i="7"/>
  <c r="L1817" i="7"/>
  <c r="I1817" i="7"/>
  <c r="J1817" i="7" s="1"/>
  <c r="AR1816" i="7"/>
  <c r="AQ1816" i="7"/>
  <c r="AP1816" i="7"/>
  <c r="AO1816" i="7"/>
  <c r="AN1816" i="7"/>
  <c r="AM1816" i="7"/>
  <c r="AL1816" i="7"/>
  <c r="AK1816" i="7"/>
  <c r="AJ1816" i="7"/>
  <c r="AI1816" i="7"/>
  <c r="AH1816" i="7"/>
  <c r="AG1816" i="7"/>
  <c r="T1816" i="7"/>
  <c r="L1816" i="7"/>
  <c r="N1816" i="7" s="1"/>
  <c r="I1816" i="7"/>
  <c r="J1816" i="7" s="1"/>
  <c r="AR1815" i="7"/>
  <c r="AQ1815" i="7"/>
  <c r="AP1815" i="7"/>
  <c r="AO1815" i="7"/>
  <c r="AN1815" i="7"/>
  <c r="AM1815" i="7"/>
  <c r="AL1815" i="7"/>
  <c r="AK1815" i="7"/>
  <c r="AJ1815" i="7"/>
  <c r="AI1815" i="7"/>
  <c r="AH1815" i="7"/>
  <c r="AG1815" i="7"/>
  <c r="T1815" i="7"/>
  <c r="L1815" i="7"/>
  <c r="N1815" i="7" s="1"/>
  <c r="I1815" i="7"/>
  <c r="J1815" i="7" s="1"/>
  <c r="AR1814" i="7"/>
  <c r="AQ1814" i="7"/>
  <c r="AP1814" i="7"/>
  <c r="AO1814" i="7"/>
  <c r="AN1814" i="7"/>
  <c r="AM1814" i="7"/>
  <c r="AL1814" i="7"/>
  <c r="AK1814" i="7"/>
  <c r="AJ1814" i="7"/>
  <c r="AI1814" i="7"/>
  <c r="AH1814" i="7"/>
  <c r="AG1814" i="7"/>
  <c r="T1814" i="7"/>
  <c r="L1814" i="7"/>
  <c r="M1814" i="7" s="1"/>
  <c r="I1814" i="7"/>
  <c r="J1814" i="7" s="1"/>
  <c r="AR1813" i="7"/>
  <c r="AQ1813" i="7"/>
  <c r="AP1813" i="7"/>
  <c r="AO1813" i="7"/>
  <c r="AN1813" i="7"/>
  <c r="AM1813" i="7"/>
  <c r="AL1813" i="7"/>
  <c r="AK1813" i="7"/>
  <c r="AJ1813" i="7"/>
  <c r="AI1813" i="7"/>
  <c r="AH1813" i="7"/>
  <c r="AG1813" i="7"/>
  <c r="T1813" i="7"/>
  <c r="L1813" i="7"/>
  <c r="N1813" i="7" s="1"/>
  <c r="I1813" i="7"/>
  <c r="J1813" i="7" s="1"/>
  <c r="G3531" i="5" l="1"/>
  <c r="G3563" i="5"/>
  <c r="G3867" i="5"/>
  <c r="G3907" i="5"/>
  <c r="G4907" i="5"/>
  <c r="G4971" i="5"/>
  <c r="G4995" i="5"/>
  <c r="G3204" i="5"/>
  <c r="G3252" i="5"/>
  <c r="G3436" i="5"/>
  <c r="G3548" i="5"/>
  <c r="G3668" i="5"/>
  <c r="G3708" i="5"/>
  <c r="G3716" i="5"/>
  <c r="G3820" i="5"/>
  <c r="G3836" i="5"/>
  <c r="G4156" i="5"/>
  <c r="G4364" i="5"/>
  <c r="G4460" i="5"/>
  <c r="G4764" i="5"/>
  <c r="G3741" i="5"/>
  <c r="G3749" i="5"/>
  <c r="G3973" i="5"/>
  <c r="G4301" i="5"/>
  <c r="G4557" i="5"/>
  <c r="M4827" i="7"/>
  <c r="G3246" i="5"/>
  <c r="G3254" i="5"/>
  <c r="G3286" i="5"/>
  <c r="G3342" i="5"/>
  <c r="G3486" i="5"/>
  <c r="G3566" i="5"/>
  <c r="G3830" i="5"/>
  <c r="G3990" i="5"/>
  <c r="G4374" i="5"/>
  <c r="G4542" i="5"/>
  <c r="G4686" i="5"/>
  <c r="G3477" i="5"/>
  <c r="G3599" i="5"/>
  <c r="G3615" i="5"/>
  <c r="G3831" i="5"/>
  <c r="G3903" i="5"/>
  <c r="G3983" i="5"/>
  <c r="G4287" i="5"/>
  <c r="G4295" i="5"/>
  <c r="G4495" i="5"/>
  <c r="G4727" i="5"/>
  <c r="G4919" i="5"/>
  <c r="G3440" i="5"/>
  <c r="G3696" i="5"/>
  <c r="G3712" i="5"/>
  <c r="G3856" i="5"/>
  <c r="G4664" i="5"/>
  <c r="G4800" i="5"/>
  <c r="G3185" i="5"/>
  <c r="G3289" i="5"/>
  <c r="G3321" i="5"/>
  <c r="G3433" i="5"/>
  <c r="G3489" i="5"/>
  <c r="G3561" i="5"/>
  <c r="G3705" i="5"/>
  <c r="G3713" i="5"/>
  <c r="G3793" i="5"/>
  <c r="G3993" i="5"/>
  <c r="G4057" i="5"/>
  <c r="G4065" i="5"/>
  <c r="G4113" i="5"/>
  <c r="G4265" i="5"/>
  <c r="G4481" i="5"/>
  <c r="G4841" i="5"/>
  <c r="G4881" i="5"/>
  <c r="G3202" i="5"/>
  <c r="G3266" i="5"/>
  <c r="G3506" i="5"/>
  <c r="G3610" i="5"/>
  <c r="G3634" i="5"/>
  <c r="G3802" i="5"/>
  <c r="G3986" i="5"/>
  <c r="G4250" i="5"/>
  <c r="G4538" i="5"/>
  <c r="G4962" i="5"/>
  <c r="M3769" i="7"/>
  <c r="N3934" i="7"/>
  <c r="N4616" i="7"/>
  <c r="G2136" i="5"/>
  <c r="M3282" i="7"/>
  <c r="M2381" i="7"/>
  <c r="M4273" i="7"/>
  <c r="N3762" i="7"/>
  <c r="M3399" i="7"/>
  <c r="N4000" i="7"/>
  <c r="M4190" i="7"/>
  <c r="C4602" i="5"/>
  <c r="M3639" i="7"/>
  <c r="N4301" i="7"/>
  <c r="M2729" i="7"/>
  <c r="M3973" i="7"/>
  <c r="N3988" i="7"/>
  <c r="M4018" i="7"/>
  <c r="M4753" i="7"/>
  <c r="N3779" i="7"/>
  <c r="M3232" i="7"/>
  <c r="N2123" i="7"/>
  <c r="C3759" i="5"/>
  <c r="N4409" i="7"/>
  <c r="N4908" i="7"/>
  <c r="M3658" i="7"/>
  <c r="M3314" i="7"/>
  <c r="N3123" i="7"/>
  <c r="M4427" i="7"/>
  <c r="M4823" i="7"/>
  <c r="M2673" i="7"/>
  <c r="M3818" i="7"/>
  <c r="M3524" i="7"/>
  <c r="N3834" i="7"/>
  <c r="N4824" i="7"/>
  <c r="F4410" i="5"/>
  <c r="M3761" i="7"/>
  <c r="N3774" i="7"/>
  <c r="N4462" i="7"/>
  <c r="M3667" i="7"/>
  <c r="M4354" i="7"/>
  <c r="M4812" i="7"/>
  <c r="M4905" i="7"/>
  <c r="M3247" i="7"/>
  <c r="M3840" i="7"/>
  <c r="H2529" i="5"/>
  <c r="M3110" i="7"/>
  <c r="N3246" i="7"/>
  <c r="N3635" i="7"/>
  <c r="M4432" i="7"/>
  <c r="M4506" i="7"/>
  <c r="N4826" i="7"/>
  <c r="M4931" i="7"/>
  <c r="N3786" i="7"/>
  <c r="N3970" i="7"/>
  <c r="N4918" i="7"/>
  <c r="M4407" i="7"/>
  <c r="M4963" i="7"/>
  <c r="G4590" i="5"/>
  <c r="N3087" i="7"/>
  <c r="M3280" i="7"/>
  <c r="N4220" i="7"/>
  <c r="M4726" i="7"/>
  <c r="N4892" i="7"/>
  <c r="N4920" i="7"/>
  <c r="N1849" i="7"/>
  <c r="C4040" i="5"/>
  <c r="N3578" i="7"/>
  <c r="M3749" i="7"/>
  <c r="N4452" i="7"/>
  <c r="M4483" i="7"/>
  <c r="M4715" i="7"/>
  <c r="N4744" i="7"/>
  <c r="N4966" i="7"/>
  <c r="M2433" i="7"/>
  <c r="M4149" i="7"/>
  <c r="N4595" i="7"/>
  <c r="M4654" i="7"/>
  <c r="N4731" i="7"/>
  <c r="M4940" i="7"/>
  <c r="M3870" i="7"/>
  <c r="M4611" i="7"/>
  <c r="N4624" i="7"/>
  <c r="C3983" i="5"/>
  <c r="N4747" i="7"/>
  <c r="H3321" i="5"/>
  <c r="N3428" i="7"/>
  <c r="N3814" i="7"/>
  <c r="M3828" i="7"/>
  <c r="M4074" i="7"/>
  <c r="C3875" i="5"/>
  <c r="C3782" i="5"/>
  <c r="G3811" i="5"/>
  <c r="C4512" i="5"/>
  <c r="H4698" i="5"/>
  <c r="N3264" i="7"/>
  <c r="M3423" i="7"/>
  <c r="N3675" i="7"/>
  <c r="M4070" i="7"/>
  <c r="M4307" i="7"/>
  <c r="M4322" i="7"/>
  <c r="N4351" i="7"/>
  <c r="N4475" i="7"/>
  <c r="N4488" i="7"/>
  <c r="N4515" i="7"/>
  <c r="M4761" i="7"/>
  <c r="N4820" i="7"/>
  <c r="C3907" i="5"/>
  <c r="C4001" i="5"/>
  <c r="M3664" i="7"/>
  <c r="M4175" i="7"/>
  <c r="M4399" i="7"/>
  <c r="M4450" i="7"/>
  <c r="N4594" i="7"/>
  <c r="M4849" i="7"/>
  <c r="F3366" i="5"/>
  <c r="C3586" i="5"/>
  <c r="N4760" i="7"/>
  <c r="M4916" i="7"/>
  <c r="N4860" i="7"/>
  <c r="N4904" i="7"/>
  <c r="N2321" i="7"/>
  <c r="R2615" i="7"/>
  <c r="Q2615" i="7" s="1"/>
  <c r="R4748" i="7"/>
  <c r="Q4748" i="7" s="1"/>
  <c r="M2497" i="7"/>
  <c r="M2516" i="7"/>
  <c r="M2517" i="7"/>
  <c r="M2627" i="7"/>
  <c r="M3240" i="7"/>
  <c r="M3440" i="7"/>
  <c r="M3486" i="7"/>
  <c r="N3651" i="7"/>
  <c r="M3959" i="7"/>
  <c r="N3986" i="7"/>
  <c r="N4072" i="7"/>
  <c r="N4204" i="7"/>
  <c r="N4340" i="7"/>
  <c r="N4622" i="7"/>
  <c r="N4752" i="7"/>
  <c r="N4763" i="7"/>
  <c r="M4810" i="7"/>
  <c r="N4879" i="7"/>
  <c r="N4919" i="7"/>
  <c r="M2921" i="7"/>
  <c r="C3865" i="5"/>
  <c r="N2441" i="7"/>
  <c r="N2536" i="7"/>
  <c r="N2624" i="7"/>
  <c r="N2912" i="7"/>
  <c r="M4501" i="7"/>
  <c r="M1909" i="7"/>
  <c r="M4592" i="7"/>
  <c r="M3170" i="7"/>
  <c r="M3184" i="7"/>
  <c r="N3243" i="7"/>
  <c r="N3283" i="7"/>
  <c r="M3356" i="7"/>
  <c r="N3370" i="7"/>
  <c r="N3489" i="7"/>
  <c r="M3729" i="7"/>
  <c r="N4002" i="7"/>
  <c r="N4136" i="7"/>
  <c r="N4165" i="7"/>
  <c r="M4714" i="7"/>
  <c r="N4995" i="7"/>
  <c r="M3318" i="7"/>
  <c r="N3333" i="7"/>
  <c r="N4662" i="7"/>
  <c r="M4707" i="7"/>
  <c r="N3299" i="7"/>
  <c r="N3476" i="7"/>
  <c r="M3581" i="7"/>
  <c r="N3668" i="7"/>
  <c r="N3759" i="7"/>
  <c r="N3873" i="7"/>
  <c r="M3950" i="7"/>
  <c r="N4047" i="7"/>
  <c r="N4285" i="7"/>
  <c r="M4428" i="7"/>
  <c r="M4509" i="7"/>
  <c r="M3995" i="7"/>
  <c r="N3736" i="7"/>
  <c r="M4677" i="7"/>
  <c r="N4692" i="7"/>
  <c r="N2089" i="7"/>
  <c r="M2886" i="7"/>
  <c r="M2975" i="7"/>
  <c r="M3011" i="7"/>
  <c r="N4186" i="7"/>
  <c r="N3358" i="7"/>
  <c r="N3402" i="7"/>
  <c r="N3507" i="7"/>
  <c r="M3522" i="7"/>
  <c r="M3614" i="7"/>
  <c r="N3951" i="7"/>
  <c r="M3965" i="7"/>
  <c r="N4004" i="7"/>
  <c r="N4109" i="7"/>
  <c r="N4124" i="7"/>
  <c r="M4257" i="7"/>
  <c r="N4405" i="7"/>
  <c r="M4417" i="7"/>
  <c r="M4443" i="7"/>
  <c r="M4572" i="7"/>
  <c r="N4643" i="7"/>
  <c r="M4757" i="7"/>
  <c r="N4815" i="7"/>
  <c r="C4463" i="5"/>
  <c r="N3174" i="7"/>
  <c r="M3302" i="7"/>
  <c r="M3631" i="7"/>
  <c r="N3863" i="7"/>
  <c r="N3939" i="7"/>
  <c r="M3966" i="7"/>
  <c r="M4036" i="7"/>
  <c r="N4348" i="7"/>
  <c r="M4418" i="7"/>
  <c r="M4512" i="7"/>
  <c r="R4627" i="7"/>
  <c r="Q4627" i="7" s="1"/>
  <c r="G3219" i="5"/>
  <c r="H3219" i="5"/>
  <c r="C3492" i="5"/>
  <c r="N3217" i="7"/>
  <c r="M3229" i="7"/>
  <c r="M3303" i="7"/>
  <c r="N3451" i="7"/>
  <c r="N3493" i="7"/>
  <c r="M3546" i="7"/>
  <c r="N3559" i="7"/>
  <c r="M3706" i="7"/>
  <c r="N3720" i="7"/>
  <c r="N4081" i="7"/>
  <c r="N4310" i="7"/>
  <c r="M4449" i="7"/>
  <c r="N4536" i="7"/>
  <c r="M4606" i="7"/>
  <c r="N4658" i="7"/>
  <c r="N4740" i="7"/>
  <c r="M4776" i="7"/>
  <c r="M4789" i="7"/>
  <c r="G4124" i="5"/>
  <c r="G2701" i="5"/>
  <c r="M1951" i="7"/>
  <c r="N2956" i="7"/>
  <c r="M3115" i="7"/>
  <c r="M3169" i="7"/>
  <c r="N3194" i="7"/>
  <c r="M3293" i="7"/>
  <c r="M3330" i="7"/>
  <c r="M3343" i="7"/>
  <c r="M3410" i="7"/>
  <c r="N3482" i="7"/>
  <c r="N3494" i="7"/>
  <c r="N3574" i="7"/>
  <c r="M3721" i="7"/>
  <c r="M3804" i="7"/>
  <c r="N3916" i="7"/>
  <c r="M3991" i="7"/>
  <c r="M4057" i="7"/>
  <c r="N4126" i="7"/>
  <c r="M4138" i="7"/>
  <c r="M4176" i="7"/>
  <c r="N4311" i="7"/>
  <c r="M4439" i="7"/>
  <c r="M4473" i="7"/>
  <c r="N4484" i="7"/>
  <c r="N4552" i="7"/>
  <c r="N4581" i="7"/>
  <c r="N4607" i="7"/>
  <c r="M4703" i="7"/>
  <c r="M4868" i="7"/>
  <c r="N4968" i="7"/>
  <c r="G2702" i="5"/>
  <c r="F3702" i="5"/>
  <c r="C4260" i="5"/>
  <c r="C4442" i="5"/>
  <c r="M3051" i="7"/>
  <c r="G4738" i="5"/>
  <c r="R4202" i="7"/>
  <c r="Q4202" i="7" s="1"/>
  <c r="M4634" i="7"/>
  <c r="M4808" i="7"/>
  <c r="N4858" i="7"/>
  <c r="G2595" i="5"/>
  <c r="F3618" i="5"/>
  <c r="C4726" i="5"/>
  <c r="M2393" i="7"/>
  <c r="M2475" i="7"/>
  <c r="M3209" i="7"/>
  <c r="N3221" i="7"/>
  <c r="N3386" i="7"/>
  <c r="N3510" i="7"/>
  <c r="M3550" i="7"/>
  <c r="M3696" i="7"/>
  <c r="M3904" i="7"/>
  <c r="M4128" i="7"/>
  <c r="N4177" i="7"/>
  <c r="M4274" i="7"/>
  <c r="M4313" i="7"/>
  <c r="N2297" i="7"/>
  <c r="N3157" i="7"/>
  <c r="N3257" i="7"/>
  <c r="M3270" i="7"/>
  <c r="M3346" i="7"/>
  <c r="N3359" i="7"/>
  <c r="M3620" i="7"/>
  <c r="N3682" i="7"/>
  <c r="M3919" i="7"/>
  <c r="N3946" i="7"/>
  <c r="N4154" i="7"/>
  <c r="N4247" i="7"/>
  <c r="N4597" i="7"/>
  <c r="N4819" i="7"/>
  <c r="M4859" i="7"/>
  <c r="N4960" i="7"/>
  <c r="N4971" i="7"/>
  <c r="N3007" i="7"/>
  <c r="R2433" i="7"/>
  <c r="Q2433" i="7" s="1"/>
  <c r="M4732" i="7"/>
  <c r="M4745" i="7"/>
  <c r="R4858" i="7"/>
  <c r="Q4858" i="7" s="1"/>
  <c r="N4934" i="7"/>
  <c r="N4987" i="7"/>
  <c r="G4069" i="5"/>
  <c r="F4250" i="5"/>
  <c r="N2826" i="7"/>
  <c r="M3199" i="7"/>
  <c r="N3211" i="7"/>
  <c r="N3310" i="7"/>
  <c r="M3474" i="7"/>
  <c r="N3621" i="7"/>
  <c r="M3634" i="7"/>
  <c r="M3809" i="7"/>
  <c r="M3877" i="7"/>
  <c r="M4021" i="7"/>
  <c r="M4155" i="7"/>
  <c r="R4292" i="7"/>
  <c r="Q4292" i="7" s="1"/>
  <c r="R4584" i="7"/>
  <c r="Q4584" i="7" s="1"/>
  <c r="N3513" i="7"/>
  <c r="N3567" i="7"/>
  <c r="M3610" i="7"/>
  <c r="M3671" i="7"/>
  <c r="M3740" i="7"/>
  <c r="M3850" i="7"/>
  <c r="M4208" i="7"/>
  <c r="N4343" i="7"/>
  <c r="N4453" i="7"/>
  <c r="N4638" i="7"/>
  <c r="N4722" i="7"/>
  <c r="N4783" i="7"/>
  <c r="M4874" i="7"/>
  <c r="M4923" i="7"/>
  <c r="M4935" i="7"/>
  <c r="R4963" i="7"/>
  <c r="Q4963" i="7" s="1"/>
  <c r="M4988" i="7"/>
  <c r="M2573" i="7"/>
  <c r="N2901" i="7"/>
  <c r="M3501" i="7"/>
  <c r="M3526" i="7"/>
  <c r="N3622" i="7"/>
  <c r="M3997" i="7"/>
  <c r="N4105" i="7"/>
  <c r="N4145" i="7"/>
  <c r="N4195" i="7"/>
  <c r="M4238" i="7"/>
  <c r="N4265" i="7"/>
  <c r="N4370" i="7"/>
  <c r="M4423" i="7"/>
  <c r="N4466" i="7"/>
  <c r="M4479" i="7"/>
  <c r="M4532" i="7"/>
  <c r="F3667" i="5"/>
  <c r="F4373" i="5"/>
  <c r="N2773" i="7"/>
  <c r="N2151" i="7"/>
  <c r="F2335" i="5"/>
  <c r="M2592" i="7"/>
  <c r="M2678" i="7"/>
  <c r="N2696" i="7"/>
  <c r="M3248" i="7"/>
  <c r="M3312" i="7"/>
  <c r="M3324" i="7"/>
  <c r="N3542" i="7"/>
  <c r="N3568" i="7"/>
  <c r="M4278" i="7"/>
  <c r="N4723" i="7"/>
  <c r="M4903" i="7"/>
  <c r="N4950" i="7"/>
  <c r="G3368" i="5"/>
  <c r="F3383" i="5"/>
  <c r="H3667" i="5"/>
  <c r="C4195" i="5"/>
  <c r="N2967" i="7"/>
  <c r="M3201" i="7"/>
  <c r="M3214" i="7"/>
  <c r="N3301" i="7"/>
  <c r="N3364" i="7"/>
  <c r="M3378" i="7"/>
  <c r="N3515" i="7"/>
  <c r="M3612" i="7"/>
  <c r="M3938" i="7"/>
  <c r="M3963" i="7"/>
  <c r="M4011" i="7"/>
  <c r="R4021" i="7"/>
  <c r="Q4021" i="7" s="1"/>
  <c r="M4023" i="7"/>
  <c r="N4078" i="7"/>
  <c r="M4158" i="7"/>
  <c r="N4318" i="7"/>
  <c r="N4332" i="7"/>
  <c r="M4358" i="7"/>
  <c r="N4446" i="7"/>
  <c r="N4455" i="7"/>
  <c r="M4519" i="7"/>
  <c r="N4547" i="7"/>
  <c r="H3218" i="5"/>
  <c r="H3682" i="5"/>
  <c r="M1879" i="7"/>
  <c r="R2208" i="7"/>
  <c r="Q2208" i="7" s="1"/>
  <c r="R2614" i="7"/>
  <c r="Q2614" i="7" s="1"/>
  <c r="M2942" i="7"/>
  <c r="M3147" i="7"/>
  <c r="M3191" i="7"/>
  <c r="M3228" i="7"/>
  <c r="M3239" i="7"/>
  <c r="N3393" i="7"/>
  <c r="M3557" i="7"/>
  <c r="M3636" i="7"/>
  <c r="M3663" i="7"/>
  <c r="N3881" i="7"/>
  <c r="N4093" i="7"/>
  <c r="N4239" i="7"/>
  <c r="N4402" i="7"/>
  <c r="M4424" i="7"/>
  <c r="N4435" i="7"/>
  <c r="N4562" i="7"/>
  <c r="N4699" i="7"/>
  <c r="M4774" i="7"/>
  <c r="N4876" i="7"/>
  <c r="G3551" i="5"/>
  <c r="H4564" i="5"/>
  <c r="H4840" i="5"/>
  <c r="R2529" i="7"/>
  <c r="Q2529" i="7" s="1"/>
  <c r="F4875" i="5"/>
  <c r="M2642" i="7"/>
  <c r="M2764" i="7"/>
  <c r="M3871" i="7"/>
  <c r="M3882" i="7"/>
  <c r="R3908" i="7"/>
  <c r="Q3908" i="7" s="1"/>
  <c r="M3912" i="7"/>
  <c r="N3912" i="7"/>
  <c r="M4051" i="7"/>
  <c r="N4051" i="7"/>
  <c r="M4242" i="7"/>
  <c r="N4242" i="7"/>
  <c r="N4577" i="7"/>
  <c r="M4577" i="7"/>
  <c r="M4729" i="7"/>
  <c r="M1831" i="7"/>
  <c r="N4119" i="7"/>
  <c r="M4119" i="7"/>
  <c r="N4563" i="7"/>
  <c r="N4590" i="7"/>
  <c r="M4590" i="7"/>
  <c r="M4742" i="7"/>
  <c r="N4928" i="7"/>
  <c r="M4928" i="7"/>
  <c r="F4847" i="5"/>
  <c r="G4847" i="5"/>
  <c r="N2508" i="7"/>
  <c r="N4103" i="7"/>
  <c r="M4408" i="7"/>
  <c r="N4430" i="7"/>
  <c r="N4952" i="7"/>
  <c r="M4952" i="7"/>
  <c r="N3095" i="7"/>
  <c r="M3095" i="7"/>
  <c r="M2911" i="7"/>
  <c r="N3138" i="7"/>
  <c r="M3354" i="7"/>
  <c r="N3354" i="7"/>
  <c r="M3431" i="7"/>
  <c r="M3459" i="7"/>
  <c r="N3459" i="7"/>
  <c r="N3613" i="7"/>
  <c r="M3624" i="7"/>
  <c r="M3649" i="7"/>
  <c r="N3649" i="7"/>
  <c r="M3700" i="7"/>
  <c r="M3713" i="7"/>
  <c r="N3713" i="7"/>
  <c r="M2111" i="7"/>
  <c r="N2143" i="7"/>
  <c r="N2217" i="7"/>
  <c r="N2549" i="7"/>
  <c r="N2695" i="7"/>
  <c r="N2864" i="7"/>
  <c r="M2864" i="7"/>
  <c r="M3260" i="7"/>
  <c r="M3271" i="7"/>
  <c r="N3296" i="7"/>
  <c r="M3307" i="7"/>
  <c r="M3511" i="7"/>
  <c r="N3511" i="7"/>
  <c r="M3573" i="7"/>
  <c r="N3585" i="7"/>
  <c r="N4386" i="7"/>
  <c r="M4578" i="7"/>
  <c r="N4719" i="7"/>
  <c r="R4870" i="7"/>
  <c r="Q4870" i="7" s="1"/>
  <c r="N4954" i="7"/>
  <c r="M1927" i="7"/>
  <c r="M2336" i="7"/>
  <c r="M2175" i="7"/>
  <c r="N2340" i="7"/>
  <c r="M2078" i="7"/>
  <c r="N2078" i="7"/>
  <c r="M2379" i="7"/>
  <c r="M3168" i="7"/>
  <c r="N3168" i="7"/>
  <c r="N3297" i="7"/>
  <c r="M3297" i="7"/>
  <c r="N3767" i="7"/>
  <c r="M3767" i="7"/>
  <c r="N4169" i="7"/>
  <c r="M4169" i="7"/>
  <c r="M4218" i="7"/>
  <c r="N4218" i="7"/>
  <c r="N2640" i="7"/>
  <c r="M3327" i="7"/>
  <c r="N3456" i="7"/>
  <c r="M2688" i="7"/>
  <c r="N2688" i="7"/>
  <c r="M2348" i="7"/>
  <c r="N2348" i="7"/>
  <c r="R2694" i="7"/>
  <c r="Q2694" i="7" s="1"/>
  <c r="N3143" i="7"/>
  <c r="M3143" i="7"/>
  <c r="N3284" i="7"/>
  <c r="M3284" i="7"/>
  <c r="R3354" i="7"/>
  <c r="Q3354" i="7" s="1"/>
  <c r="M3434" i="7"/>
  <c r="N3434" i="7"/>
  <c r="N3638" i="7"/>
  <c r="M3638" i="7"/>
  <c r="M3741" i="7"/>
  <c r="N3741" i="7"/>
  <c r="M4040" i="7"/>
  <c r="N4040" i="7"/>
  <c r="N4055" i="7"/>
  <c r="M4055" i="7"/>
  <c r="N4179" i="7"/>
  <c r="N4191" i="7"/>
  <c r="M4359" i="7"/>
  <c r="N4526" i="7"/>
  <c r="N4538" i="7"/>
  <c r="M4680" i="7"/>
  <c r="N1862" i="7"/>
  <c r="M3351" i="7"/>
  <c r="M3363" i="7"/>
  <c r="N3363" i="7"/>
  <c r="M3698" i="7"/>
  <c r="N3698" i="7"/>
  <c r="M2511" i="7"/>
  <c r="M2556" i="7"/>
  <c r="N2556" i="7"/>
  <c r="M3262" i="7"/>
  <c r="N3273" i="7"/>
  <c r="M3382" i="7"/>
  <c r="N3408" i="7"/>
  <c r="M3575" i="7"/>
  <c r="N3575" i="7"/>
  <c r="M3690" i="7"/>
  <c r="N3942" i="7"/>
  <c r="M3942" i="7"/>
  <c r="M4146" i="7"/>
  <c r="N4323" i="7"/>
  <c r="M4539" i="7"/>
  <c r="N4539" i="7"/>
  <c r="N4641" i="7"/>
  <c r="M4667" i="7"/>
  <c r="N4681" i="7"/>
  <c r="M4681" i="7"/>
  <c r="N4844" i="7"/>
  <c r="M4844" i="7"/>
  <c r="M4881" i="7"/>
  <c r="N4896" i="7"/>
  <c r="M4896" i="7"/>
  <c r="M2663" i="7"/>
  <c r="N2663" i="7"/>
  <c r="N2703" i="7"/>
  <c r="M2703" i="7"/>
  <c r="N2916" i="7"/>
  <c r="M2916" i="7"/>
  <c r="M3450" i="7"/>
  <c r="N3450" i="7"/>
  <c r="M3551" i="7"/>
  <c r="N3629" i="7"/>
  <c r="M3629" i="7"/>
  <c r="M3705" i="7"/>
  <c r="N3705" i="7"/>
  <c r="M3903" i="7"/>
  <c r="N3903" i="7"/>
  <c r="N4181" i="7"/>
  <c r="M4181" i="7"/>
  <c r="N4236" i="7"/>
  <c r="M4236" i="7"/>
  <c r="N4338" i="7"/>
  <c r="M4350" i="7"/>
  <c r="M4655" i="7"/>
  <c r="G2777" i="5"/>
  <c r="C2777" i="5"/>
  <c r="N2215" i="7"/>
  <c r="N2954" i="7"/>
  <c r="M4172" i="7"/>
  <c r="M4325" i="7"/>
  <c r="N4325" i="7"/>
  <c r="H2730" i="5"/>
  <c r="C2730" i="5"/>
  <c r="C4731" i="5"/>
  <c r="G4731" i="5"/>
  <c r="N3923" i="7"/>
  <c r="N4240" i="7"/>
  <c r="M4598" i="7"/>
  <c r="N4598" i="7"/>
  <c r="M4973" i="7"/>
  <c r="M3472" i="7"/>
  <c r="N1982" i="7"/>
  <c r="M2264" i="7"/>
  <c r="M2432" i="7"/>
  <c r="M2707" i="7"/>
  <c r="N2789" i="7"/>
  <c r="N3017" i="7"/>
  <c r="N3071" i="7"/>
  <c r="G3080" i="5"/>
  <c r="R3112" i="7"/>
  <c r="Q3112" i="7" s="1"/>
  <c r="M3206" i="7"/>
  <c r="N3230" i="7"/>
  <c r="M3230" i="7"/>
  <c r="M3654" i="7"/>
  <c r="M3783" i="7"/>
  <c r="N3980" i="7"/>
  <c r="N4159" i="7"/>
  <c r="R4312" i="7"/>
  <c r="Q4312" i="7" s="1"/>
  <c r="M4491" i="7"/>
  <c r="N4505" i="7"/>
  <c r="M4505" i="7"/>
  <c r="G2654" i="5"/>
  <c r="M2372" i="7"/>
  <c r="N4062" i="7"/>
  <c r="R4106" i="7"/>
  <c r="Q4106" i="7" s="1"/>
  <c r="N4587" i="7"/>
  <c r="R4966" i="7"/>
  <c r="Q4966" i="7" s="1"/>
  <c r="M3340" i="7"/>
  <c r="M1832" i="7"/>
  <c r="R2664" i="7"/>
  <c r="Q2664" i="7" s="1"/>
  <c r="M2837" i="7"/>
  <c r="N2837" i="7"/>
  <c r="M3993" i="7"/>
  <c r="N3993" i="7"/>
  <c r="N4137" i="7"/>
  <c r="N4290" i="7"/>
  <c r="R4302" i="7"/>
  <c r="Q4302" i="7" s="1"/>
  <c r="N4517" i="7"/>
  <c r="F4092" i="5"/>
  <c r="N2853" i="7"/>
  <c r="M2174" i="7"/>
  <c r="R1853" i="7"/>
  <c r="Q1853" i="7" s="1"/>
  <c r="M2023" i="7"/>
  <c r="M2265" i="7"/>
  <c r="N2501" i="7"/>
  <c r="M2926" i="7"/>
  <c r="N3196" i="7"/>
  <c r="M3527" i="7"/>
  <c r="N4005" i="7"/>
  <c r="M4005" i="7"/>
  <c r="N4085" i="7"/>
  <c r="M4085" i="7"/>
  <c r="M4492" i="7"/>
  <c r="N4492" i="7"/>
  <c r="N2936" i="7"/>
  <c r="N2972" i="7"/>
  <c r="N1867" i="7"/>
  <c r="R1877" i="7"/>
  <c r="Q1877" i="7" s="1"/>
  <c r="R1909" i="7"/>
  <c r="Q1909" i="7" s="1"/>
  <c r="R2051" i="7"/>
  <c r="Q2051" i="7" s="1"/>
  <c r="M1860" i="7"/>
  <c r="M1990" i="7"/>
  <c r="M2065" i="7"/>
  <c r="N2091" i="7"/>
  <c r="M2333" i="7"/>
  <c r="M2633" i="7"/>
  <c r="M2898" i="7"/>
  <c r="N2927" i="7"/>
  <c r="N2994" i="7"/>
  <c r="M3019" i="7"/>
  <c r="M3022" i="7"/>
  <c r="N3022" i="7"/>
  <c r="M3360" i="7"/>
  <c r="N3517" i="7"/>
  <c r="N3643" i="7"/>
  <c r="M3643" i="7"/>
  <c r="M3657" i="7"/>
  <c r="N3657" i="7"/>
  <c r="M3784" i="7"/>
  <c r="N4306" i="7"/>
  <c r="M4459" i="7"/>
  <c r="N4470" i="7"/>
  <c r="M4493" i="7"/>
  <c r="N4493" i="7"/>
  <c r="N4785" i="7"/>
  <c r="M4785" i="7"/>
  <c r="N4799" i="7"/>
  <c r="N4811" i="7"/>
  <c r="M4811" i="7"/>
  <c r="M4972" i="7"/>
  <c r="N4998" i="7"/>
  <c r="G2642" i="5"/>
  <c r="N1967" i="7"/>
  <c r="M3090" i="7"/>
  <c r="M3737" i="7"/>
  <c r="M3763" i="7"/>
  <c r="M4576" i="7"/>
  <c r="N4576" i="7"/>
  <c r="N1866" i="7"/>
  <c r="M2856" i="7"/>
  <c r="N2856" i="7"/>
  <c r="M3316" i="7"/>
  <c r="M3444" i="7"/>
  <c r="N3485" i="7"/>
  <c r="M3485" i="7"/>
  <c r="N3712" i="7"/>
  <c r="M2447" i="7"/>
  <c r="R1879" i="7"/>
  <c r="Q1879" i="7" s="1"/>
  <c r="R1852" i="7"/>
  <c r="Q1852" i="7" s="1"/>
  <c r="N1825" i="7"/>
  <c r="N1890" i="7"/>
  <c r="R2229" i="7"/>
  <c r="Q2229" i="7" s="1"/>
  <c r="N2238" i="7"/>
  <c r="N2608" i="7"/>
  <c r="M3186" i="7"/>
  <c r="M3350" i="7"/>
  <c r="N3669" i="7"/>
  <c r="M3669" i="7"/>
  <c r="N4114" i="7"/>
  <c r="R4971" i="7"/>
  <c r="Q4971" i="7" s="1"/>
  <c r="G2611" i="5"/>
  <c r="M4294" i="7"/>
  <c r="N4294" i="7"/>
  <c r="N4374" i="7"/>
  <c r="M4374" i="7"/>
  <c r="M4400" i="7"/>
  <c r="N4400" i="7"/>
  <c r="N4471" i="7"/>
  <c r="M4471" i="7"/>
  <c r="N4507" i="7"/>
  <c r="M4507" i="7"/>
  <c r="M4669" i="7"/>
  <c r="N4669" i="7"/>
  <c r="F3444" i="5"/>
  <c r="H3444" i="5"/>
  <c r="C4321" i="5"/>
  <c r="C4438" i="5"/>
  <c r="M3122" i="7"/>
  <c r="M3176" i="7"/>
  <c r="M3208" i="7"/>
  <c r="N3251" i="7"/>
  <c r="N3274" i="7"/>
  <c r="N3497" i="7"/>
  <c r="M3528" i="7"/>
  <c r="N3552" i="7"/>
  <c r="R3585" i="7"/>
  <c r="Q3585" i="7" s="1"/>
  <c r="M3679" i="7"/>
  <c r="N3775" i="7"/>
  <c r="N3798" i="7"/>
  <c r="N3835" i="7"/>
  <c r="M3862" i="7"/>
  <c r="N3862" i="7"/>
  <c r="M4041" i="7"/>
  <c r="N4041" i="7"/>
  <c r="N4064" i="7"/>
  <c r="N4160" i="7"/>
  <c r="M4192" i="7"/>
  <c r="N4206" i="7"/>
  <c r="M4206" i="7"/>
  <c r="M4270" i="7"/>
  <c r="M4281" i="7"/>
  <c r="N4317" i="7"/>
  <c r="N4361" i="7"/>
  <c r="M4361" i="7"/>
  <c r="N4389" i="7"/>
  <c r="M4401" i="7"/>
  <c r="N4401" i="7"/>
  <c r="N4451" i="7"/>
  <c r="R4492" i="7"/>
  <c r="Q4492" i="7" s="1"/>
  <c r="N4554" i="7"/>
  <c r="M4579" i="7"/>
  <c r="M4610" i="7"/>
  <c r="N4633" i="7"/>
  <c r="N4645" i="7"/>
  <c r="M4645" i="7"/>
  <c r="N4683" i="7"/>
  <c r="N4835" i="7"/>
  <c r="M4835" i="7"/>
  <c r="M4955" i="7"/>
  <c r="H2533" i="5"/>
  <c r="H2581" i="5"/>
  <c r="R3466" i="7"/>
  <c r="Q3466" i="7" s="1"/>
  <c r="N3605" i="7"/>
  <c r="M3605" i="7"/>
  <c r="M4803" i="7"/>
  <c r="N4803" i="7"/>
  <c r="N4813" i="7"/>
  <c r="M4813" i="7"/>
  <c r="C4142" i="5"/>
  <c r="R4471" i="7"/>
  <c r="Q4471" i="7" s="1"/>
  <c r="N4755" i="7"/>
  <c r="M4755" i="7"/>
  <c r="N4899" i="7"/>
  <c r="M4899" i="7"/>
  <c r="G2014" i="5"/>
  <c r="G2519" i="5"/>
  <c r="H2614" i="5"/>
  <c r="F3300" i="5"/>
  <c r="R3451" i="7"/>
  <c r="Q3451" i="7" s="1"/>
  <c r="N3463" i="7"/>
  <c r="M3463" i="7"/>
  <c r="N3801" i="7"/>
  <c r="M3801" i="7"/>
  <c r="M3838" i="7"/>
  <c r="N3838" i="7"/>
  <c r="R3873" i="7"/>
  <c r="Q3873" i="7" s="1"/>
  <c r="N4391" i="7"/>
  <c r="N4433" i="7"/>
  <c r="M4433" i="7"/>
  <c r="M4498" i="7"/>
  <c r="N4498" i="7"/>
  <c r="M4520" i="7"/>
  <c r="M4777" i="7"/>
  <c r="R4944" i="7"/>
  <c r="Q4944" i="7" s="1"/>
  <c r="M4956" i="7"/>
  <c r="N4992" i="7"/>
  <c r="M4992" i="7"/>
  <c r="H2157" i="5"/>
  <c r="G3994" i="5"/>
  <c r="G4159" i="5"/>
  <c r="R2979" i="7"/>
  <c r="Q2979" i="7" s="1"/>
  <c r="M3102" i="7"/>
  <c r="M3179" i="7"/>
  <c r="M3200" i="7"/>
  <c r="M3244" i="7"/>
  <c r="M3311" i="7"/>
  <c r="M3400" i="7"/>
  <c r="N3411" i="7"/>
  <c r="M3512" i="7"/>
  <c r="N3531" i="7"/>
  <c r="M3695" i="7"/>
  <c r="M3788" i="7"/>
  <c r="N3788" i="7"/>
  <c r="N3996" i="7"/>
  <c r="M4044" i="7"/>
  <c r="M4142" i="7"/>
  <c r="M4319" i="7"/>
  <c r="M4379" i="7"/>
  <c r="N4379" i="7"/>
  <c r="M4414" i="7"/>
  <c r="N4434" i="7"/>
  <c r="M4434" i="7"/>
  <c r="M4463" i="7"/>
  <c r="M4510" i="7"/>
  <c r="M4546" i="7"/>
  <c r="R4565" i="7"/>
  <c r="Q4565" i="7" s="1"/>
  <c r="N4648" i="7"/>
  <c r="M4687" i="7"/>
  <c r="N4687" i="7"/>
  <c r="N4746" i="7"/>
  <c r="M4746" i="7"/>
  <c r="M4756" i="7"/>
  <c r="N4791" i="7"/>
  <c r="M4791" i="7"/>
  <c r="N4838" i="7"/>
  <c r="M4851" i="7"/>
  <c r="M4947" i="7"/>
  <c r="F1876" i="5"/>
  <c r="G2080" i="5"/>
  <c r="G3197" i="5"/>
  <c r="M3010" i="7"/>
  <c r="M3131" i="7"/>
  <c r="N3151" i="7"/>
  <c r="R3826" i="7"/>
  <c r="Q3826" i="7" s="1"/>
  <c r="R3837" i="7"/>
  <c r="Q3837" i="7" s="1"/>
  <c r="N4807" i="7"/>
  <c r="M4807" i="7"/>
  <c r="M4852" i="7"/>
  <c r="N4852" i="7"/>
  <c r="M4888" i="7"/>
  <c r="N4888" i="7"/>
  <c r="N4980" i="7"/>
  <c r="M4980" i="7"/>
  <c r="C3508" i="5"/>
  <c r="G3521" i="5"/>
  <c r="H4131" i="5"/>
  <c r="H4428" i="5"/>
  <c r="N4224" i="7"/>
  <c r="M4224" i="7"/>
  <c r="N4415" i="7"/>
  <c r="M4415" i="7"/>
  <c r="N4604" i="7"/>
  <c r="M4614" i="7"/>
  <c r="M4701" i="7"/>
  <c r="M4793" i="7"/>
  <c r="N4793" i="7"/>
  <c r="M4839" i="7"/>
  <c r="N4864" i="7"/>
  <c r="M4864" i="7"/>
  <c r="N4889" i="7"/>
  <c r="M4889" i="7"/>
  <c r="N4948" i="7"/>
  <c r="M4948" i="7"/>
  <c r="H1972" i="5"/>
  <c r="C3274" i="5"/>
  <c r="C4813" i="5"/>
  <c r="G4827" i="5"/>
  <c r="N3781" i="7"/>
  <c r="M3781" i="7"/>
  <c r="N4034" i="7"/>
  <c r="M4034" i="7"/>
  <c r="N4187" i="7"/>
  <c r="M4187" i="7"/>
  <c r="N4345" i="7"/>
  <c r="M4345" i="7"/>
  <c r="M4416" i="7"/>
  <c r="N4416" i="7"/>
  <c r="M4574" i="7"/>
  <c r="N4574" i="7"/>
  <c r="M4970" i="7"/>
  <c r="N4970" i="7"/>
  <c r="G1895" i="5"/>
  <c r="F3508" i="5"/>
  <c r="F4813" i="5"/>
  <c r="R3277" i="7"/>
  <c r="Q3277" i="7" s="1"/>
  <c r="M2557" i="7"/>
  <c r="M2585" i="7"/>
  <c r="N2810" i="7"/>
  <c r="N2923" i="7"/>
  <c r="M3202" i="7"/>
  <c r="N3202" i="7"/>
  <c r="N3347" i="7"/>
  <c r="M3380" i="7"/>
  <c r="M3441" i="7"/>
  <c r="M3525" i="7"/>
  <c r="M3558" i="7"/>
  <c r="N3632" i="7"/>
  <c r="M3652" i="7"/>
  <c r="N3791" i="7"/>
  <c r="N3830" i="7"/>
  <c r="M3841" i="7"/>
  <c r="M3855" i="7"/>
  <c r="N3893" i="7"/>
  <c r="M3893" i="7"/>
  <c r="M3956" i="7"/>
  <c r="M3989" i="7"/>
  <c r="N4046" i="7"/>
  <c r="M4110" i="7"/>
  <c r="M4122" i="7"/>
  <c r="N4249" i="7"/>
  <c r="N4321" i="7"/>
  <c r="N4368" i="7"/>
  <c r="N4395" i="7"/>
  <c r="N4448" i="7"/>
  <c r="M4513" i="7"/>
  <c r="N4513" i="7"/>
  <c r="N4615" i="7"/>
  <c r="N4690" i="7"/>
  <c r="N4855" i="7"/>
  <c r="M4855" i="7"/>
  <c r="R4994" i="7"/>
  <c r="Q4994" i="7" s="1"/>
  <c r="G1896" i="5"/>
  <c r="C4091" i="5"/>
  <c r="H4487" i="5"/>
  <c r="H4813" i="5"/>
  <c r="R3275" i="7"/>
  <c r="Q3275" i="7" s="1"/>
  <c r="N3334" i="7"/>
  <c r="M3334" i="7"/>
  <c r="R3802" i="7"/>
  <c r="Q3802" i="7" s="1"/>
  <c r="N1962" i="7"/>
  <c r="N2480" i="7"/>
  <c r="N2529" i="7"/>
  <c r="N2636" i="7"/>
  <c r="R2712" i="7"/>
  <c r="Q2712" i="7" s="1"/>
  <c r="M2716" i="7"/>
  <c r="R2739" i="7"/>
  <c r="Q2739" i="7" s="1"/>
  <c r="M2844" i="7"/>
  <c r="R3155" i="7"/>
  <c r="Q3155" i="7" s="1"/>
  <c r="N3159" i="7"/>
  <c r="M3159" i="7"/>
  <c r="N3535" i="7"/>
  <c r="N3640" i="7"/>
  <c r="N3686" i="7"/>
  <c r="M3686" i="7"/>
  <c r="R3706" i="7"/>
  <c r="Q3706" i="7" s="1"/>
  <c r="N3782" i="7"/>
  <c r="M3979" i="7"/>
  <c r="M3999" i="7"/>
  <c r="M4111" i="7"/>
  <c r="N4111" i="7"/>
  <c r="N4302" i="7"/>
  <c r="N4575" i="7"/>
  <c r="R4604" i="7"/>
  <c r="Q4604" i="7" s="1"/>
  <c r="M4652" i="7"/>
  <c r="N4939" i="7"/>
  <c r="M4939" i="7"/>
  <c r="G3142" i="5"/>
  <c r="F3716" i="5"/>
  <c r="F4091" i="5"/>
  <c r="F4785" i="5"/>
  <c r="G3048" i="5"/>
  <c r="F3317" i="5"/>
  <c r="F3498" i="5"/>
  <c r="G4229" i="5"/>
  <c r="H4710" i="5"/>
  <c r="F4723" i="5"/>
  <c r="F4759" i="5"/>
  <c r="G4892" i="5"/>
  <c r="F3081" i="5"/>
  <c r="C3422" i="5"/>
  <c r="G3498" i="5"/>
  <c r="F3540" i="5"/>
  <c r="H3566" i="5"/>
  <c r="F3773" i="5"/>
  <c r="F3853" i="5"/>
  <c r="H4417" i="5"/>
  <c r="H4921" i="5"/>
  <c r="R4480" i="7"/>
  <c r="Q4480" i="7" s="1"/>
  <c r="R4937" i="7"/>
  <c r="Q4937" i="7" s="1"/>
  <c r="G2971" i="5"/>
  <c r="G3540" i="5"/>
  <c r="C4256" i="5"/>
  <c r="G4479" i="5"/>
  <c r="C4935" i="5"/>
  <c r="C4946" i="5"/>
  <c r="G2289" i="5"/>
  <c r="G2320" i="5"/>
  <c r="F3412" i="5"/>
  <c r="H3437" i="5"/>
  <c r="G3462" i="5"/>
  <c r="F3499" i="5"/>
  <c r="C3775" i="5"/>
  <c r="C4444" i="5"/>
  <c r="F4829" i="5"/>
  <c r="R4372" i="7"/>
  <c r="Q4372" i="7" s="1"/>
  <c r="N4688" i="7"/>
  <c r="N4781" i="7"/>
  <c r="N4792" i="7"/>
  <c r="M4804" i="7"/>
  <c r="N4843" i="7"/>
  <c r="M4907" i="7"/>
  <c r="C3226" i="5"/>
  <c r="G3412" i="5"/>
  <c r="G3667" i="5"/>
  <c r="H3694" i="5"/>
  <c r="C4071" i="5"/>
  <c r="C4096" i="5"/>
  <c r="H4381" i="5"/>
  <c r="F4532" i="5"/>
  <c r="C4841" i="5"/>
  <c r="G2880" i="5"/>
  <c r="G2896" i="5"/>
  <c r="G2928" i="5"/>
  <c r="C3366" i="5"/>
  <c r="H3403" i="5"/>
  <c r="C3801" i="5"/>
  <c r="C4233" i="5"/>
  <c r="C4301" i="5"/>
  <c r="G4352" i="5"/>
  <c r="C4642" i="5"/>
  <c r="C4737" i="5"/>
  <c r="G2865" i="5"/>
  <c r="G2881" i="5"/>
  <c r="H3477" i="5"/>
  <c r="H4586" i="5"/>
  <c r="F4841" i="5"/>
  <c r="G2805" i="5"/>
  <c r="G2882" i="5"/>
  <c r="F2930" i="5"/>
  <c r="C3380" i="5"/>
  <c r="G3792" i="5"/>
  <c r="H3801" i="5"/>
  <c r="C3830" i="5"/>
  <c r="C3872" i="5"/>
  <c r="G4233" i="5"/>
  <c r="F4446" i="5"/>
  <c r="G4688" i="5"/>
  <c r="C4727" i="5"/>
  <c r="F4779" i="5"/>
  <c r="R4280" i="7"/>
  <c r="Q4280" i="7" s="1"/>
  <c r="H3191" i="5"/>
  <c r="F3270" i="5"/>
  <c r="C3405" i="5"/>
  <c r="H3792" i="5"/>
  <c r="F4383" i="5"/>
  <c r="C4396" i="5"/>
  <c r="F1827" i="5"/>
  <c r="H3270" i="5"/>
  <c r="F3560" i="5"/>
  <c r="H4154" i="5"/>
  <c r="C4250" i="5"/>
  <c r="G4383" i="5"/>
  <c r="F4727" i="5"/>
  <c r="R3437" i="7"/>
  <c r="Q3437" i="7" s="1"/>
  <c r="R3696" i="7"/>
  <c r="Q3696" i="7" s="1"/>
  <c r="M4836" i="7"/>
  <c r="N4847" i="7"/>
  <c r="N4943" i="7"/>
  <c r="G1828" i="5"/>
  <c r="G1875" i="5"/>
  <c r="F1954" i="5"/>
  <c r="F2699" i="5"/>
  <c r="H3395" i="5"/>
  <c r="F3645" i="5"/>
  <c r="G4047" i="5"/>
  <c r="F4099" i="5"/>
  <c r="H4383" i="5"/>
  <c r="F4396" i="5"/>
  <c r="R4993" i="7"/>
  <c r="Q4993" i="7" s="1"/>
  <c r="R3647" i="7"/>
  <c r="Q3647" i="7" s="1"/>
  <c r="R2501" i="7"/>
  <c r="Q2501" i="7" s="1"/>
  <c r="R3552" i="7"/>
  <c r="Q3552" i="7" s="1"/>
  <c r="R2483" i="7"/>
  <c r="Q2483" i="7" s="1"/>
  <c r="R4091" i="7"/>
  <c r="Q4091" i="7" s="1"/>
  <c r="R2432" i="7"/>
  <c r="Q2432" i="7" s="1"/>
  <c r="R4454" i="7"/>
  <c r="Q4454" i="7" s="1"/>
  <c r="R3161" i="7"/>
  <c r="Q3161" i="7" s="1"/>
  <c r="R3294" i="7"/>
  <c r="Q3294" i="7" s="1"/>
  <c r="R3489" i="7"/>
  <c r="Q3489" i="7" s="1"/>
  <c r="R4005" i="7"/>
  <c r="Q4005" i="7" s="1"/>
  <c r="R4013" i="7"/>
  <c r="Q4013" i="7" s="1"/>
  <c r="R4137" i="7"/>
  <c r="Q4137" i="7" s="1"/>
  <c r="R4363" i="7"/>
  <c r="Q4363" i="7" s="1"/>
  <c r="R4796" i="7"/>
  <c r="Q4796" i="7" s="1"/>
  <c r="R4836" i="7"/>
  <c r="Q4836" i="7" s="1"/>
  <c r="R4842" i="7"/>
  <c r="Q4842" i="7" s="1"/>
  <c r="R4876" i="7"/>
  <c r="Q4876" i="7" s="1"/>
  <c r="R3617" i="7"/>
  <c r="Q3617" i="7" s="1"/>
  <c r="R4488" i="7"/>
  <c r="Q4488" i="7" s="1"/>
  <c r="R1825" i="7"/>
  <c r="Q1825" i="7" s="1"/>
  <c r="R3390" i="7"/>
  <c r="Q3390" i="7" s="1"/>
  <c r="R2398" i="7"/>
  <c r="Q2398" i="7" s="1"/>
  <c r="R2490" i="7"/>
  <c r="Q2490" i="7" s="1"/>
  <c r="R2493" i="7"/>
  <c r="Q2493" i="7" s="1"/>
  <c r="R2674" i="7"/>
  <c r="Q2674" i="7" s="1"/>
  <c r="R3120" i="7"/>
  <c r="Q3120" i="7" s="1"/>
  <c r="R3415" i="7"/>
  <c r="Q3415" i="7" s="1"/>
  <c r="R3560" i="7"/>
  <c r="Q3560" i="7" s="1"/>
  <c r="R3853" i="7"/>
  <c r="Q3853" i="7" s="1"/>
  <c r="R4075" i="7"/>
  <c r="Q4075" i="7" s="1"/>
  <c r="R4820" i="7"/>
  <c r="Q4820" i="7" s="1"/>
  <c r="R4921" i="7"/>
  <c r="Q4921" i="7" s="1"/>
  <c r="H2398" i="5"/>
  <c r="R3517" i="7"/>
  <c r="Q3517" i="7" s="1"/>
  <c r="R4550" i="7"/>
  <c r="Q4550" i="7" s="1"/>
  <c r="R1832" i="7"/>
  <c r="Q1832" i="7" s="1"/>
  <c r="R3767" i="7"/>
  <c r="Q3767" i="7" s="1"/>
  <c r="R3819" i="7"/>
  <c r="Q3819" i="7" s="1"/>
  <c r="R4311" i="7"/>
  <c r="Q4311" i="7" s="1"/>
  <c r="R4854" i="7"/>
  <c r="Q4854" i="7" s="1"/>
  <c r="R3588" i="7"/>
  <c r="Q3588" i="7" s="1"/>
  <c r="R3792" i="7"/>
  <c r="Q3792" i="7" s="1"/>
  <c r="R4438" i="7"/>
  <c r="Q4438" i="7" s="1"/>
  <c r="R4563" i="7"/>
  <c r="Q4563" i="7" s="1"/>
  <c r="R4575" i="7"/>
  <c r="Q4575" i="7" s="1"/>
  <c r="R4665" i="7"/>
  <c r="Q4665" i="7" s="1"/>
  <c r="H2275" i="5"/>
  <c r="H2973" i="5"/>
  <c r="R4747" i="7"/>
  <c r="Q4747" i="7" s="1"/>
  <c r="R2463" i="7"/>
  <c r="Q2463" i="7" s="1"/>
  <c r="R2462" i="7"/>
  <c r="Q2462" i="7" s="1"/>
  <c r="R2781" i="7"/>
  <c r="Q2781" i="7" s="1"/>
  <c r="R4155" i="7"/>
  <c r="Q4155" i="7" s="1"/>
  <c r="R2352" i="7"/>
  <c r="Q2352" i="7" s="1"/>
  <c r="R2599" i="7"/>
  <c r="Q2599" i="7" s="1"/>
  <c r="R3010" i="7"/>
  <c r="Q3010" i="7" s="1"/>
  <c r="R3035" i="7"/>
  <c r="Q3035" i="7" s="1"/>
  <c r="R3045" i="7"/>
  <c r="Q3045" i="7" s="1"/>
  <c r="R3197" i="7"/>
  <c r="Q3197" i="7" s="1"/>
  <c r="R3328" i="7"/>
  <c r="Q3328" i="7" s="1"/>
  <c r="R3453" i="7"/>
  <c r="Q3453" i="7" s="1"/>
  <c r="R3679" i="7"/>
  <c r="Q3679" i="7" s="1"/>
  <c r="R3891" i="7"/>
  <c r="Q3891" i="7" s="1"/>
  <c r="R4347" i="7"/>
  <c r="Q4347" i="7" s="1"/>
  <c r="R4559" i="7"/>
  <c r="Q4559" i="7" s="1"/>
  <c r="R4919" i="7"/>
  <c r="Q4919" i="7" s="1"/>
  <c r="R4988" i="7"/>
  <c r="Q4988" i="7" s="1"/>
  <c r="R4989" i="7"/>
  <c r="Q4989" i="7" s="1"/>
  <c r="H2183" i="5"/>
  <c r="H2291" i="5"/>
  <c r="H2307" i="5"/>
  <c r="H2942" i="5"/>
  <c r="R2655" i="7"/>
  <c r="Q2655" i="7" s="1"/>
  <c r="R4523" i="7"/>
  <c r="Q4523" i="7" s="1"/>
  <c r="R2348" i="7"/>
  <c r="Q2348" i="7" s="1"/>
  <c r="R2945" i="7"/>
  <c r="Q2945" i="7" s="1"/>
  <c r="R3098" i="7"/>
  <c r="Q3098" i="7" s="1"/>
  <c r="R3186" i="7"/>
  <c r="Q3186" i="7" s="1"/>
  <c r="R3223" i="7"/>
  <c r="Q3223" i="7" s="1"/>
  <c r="R3386" i="7"/>
  <c r="Q3386" i="7" s="1"/>
  <c r="R3752" i="7"/>
  <c r="Q3752" i="7" s="1"/>
  <c r="R3952" i="7"/>
  <c r="Q3952" i="7" s="1"/>
  <c r="R4039" i="7"/>
  <c r="Q4039" i="7" s="1"/>
  <c r="R4501" i="7"/>
  <c r="Q4501" i="7" s="1"/>
  <c r="R4709" i="7"/>
  <c r="Q4709" i="7" s="1"/>
  <c r="H1857" i="5"/>
  <c r="H2199" i="5"/>
  <c r="H2959" i="5"/>
  <c r="R4234" i="7"/>
  <c r="Q4234" i="7" s="1"/>
  <c r="R1880" i="7"/>
  <c r="Q1880" i="7" s="1"/>
  <c r="R4092" i="7"/>
  <c r="Q4092" i="7" s="1"/>
  <c r="R4166" i="7"/>
  <c r="Q4166" i="7" s="1"/>
  <c r="R2279" i="7"/>
  <c r="Q2279" i="7" s="1"/>
  <c r="R2887" i="7"/>
  <c r="Q2887" i="7" s="1"/>
  <c r="R3241" i="7"/>
  <c r="Q3241" i="7" s="1"/>
  <c r="R3242" i="7"/>
  <c r="Q3242" i="7" s="1"/>
  <c r="R3341" i="7"/>
  <c r="Q3341" i="7" s="1"/>
  <c r="R3737" i="7"/>
  <c r="Q3737" i="7" s="1"/>
  <c r="R4072" i="7"/>
  <c r="Q4072" i="7" s="1"/>
  <c r="R4324" i="7"/>
  <c r="Q4324" i="7" s="1"/>
  <c r="R4502" i="7"/>
  <c r="Q4502" i="7" s="1"/>
  <c r="R4940" i="7"/>
  <c r="Q4940" i="7" s="1"/>
  <c r="R4979" i="7"/>
  <c r="Q4979" i="7" s="1"/>
  <c r="H1906" i="5"/>
  <c r="H2960" i="5"/>
  <c r="R4611" i="7"/>
  <c r="Q4611" i="7" s="1"/>
  <c r="R4240" i="7"/>
  <c r="Q4240" i="7" s="1"/>
  <c r="R4330" i="7"/>
  <c r="Q4330" i="7" s="1"/>
  <c r="R4152" i="7"/>
  <c r="Q4152" i="7" s="1"/>
  <c r="R2083" i="7"/>
  <c r="Q2083" i="7" s="1"/>
  <c r="R2359" i="7"/>
  <c r="Q2359" i="7" s="1"/>
  <c r="R2417" i="7"/>
  <c r="Q2417" i="7" s="1"/>
  <c r="R2841" i="7"/>
  <c r="Q2841" i="7" s="1"/>
  <c r="R3220" i="7"/>
  <c r="Q3220" i="7" s="1"/>
  <c r="R3438" i="7"/>
  <c r="Q3438" i="7" s="1"/>
  <c r="R3639" i="7"/>
  <c r="Q3639" i="7" s="1"/>
  <c r="R3700" i="7"/>
  <c r="Q3700" i="7" s="1"/>
  <c r="R3770" i="7"/>
  <c r="Q3770" i="7" s="1"/>
  <c r="R3907" i="7"/>
  <c r="Q3907" i="7" s="1"/>
  <c r="R4323" i="7"/>
  <c r="Q4323" i="7" s="1"/>
  <c r="R4431" i="7"/>
  <c r="Q4431" i="7" s="1"/>
  <c r="R4540" i="7"/>
  <c r="Q4540" i="7" s="1"/>
  <c r="H2728" i="5"/>
  <c r="R3436" i="7"/>
  <c r="Q3436" i="7" s="1"/>
  <c r="R4062" i="7"/>
  <c r="Q4062" i="7" s="1"/>
  <c r="R4470" i="7"/>
  <c r="Q4470" i="7" s="1"/>
  <c r="R3536" i="7"/>
  <c r="Q3536" i="7" s="1"/>
  <c r="R3654" i="7"/>
  <c r="Q3654" i="7" s="1"/>
  <c r="R3472" i="7"/>
  <c r="Q3472" i="7" s="1"/>
  <c r="R2131" i="7"/>
  <c r="Q2131" i="7" s="1"/>
  <c r="R2196" i="7"/>
  <c r="Q2196" i="7" s="1"/>
  <c r="R2311" i="7"/>
  <c r="Q2311" i="7" s="1"/>
  <c r="R2360" i="7"/>
  <c r="Q2360" i="7" s="1"/>
  <c r="R2912" i="7"/>
  <c r="Q2912" i="7" s="1"/>
  <c r="R2929" i="7"/>
  <c r="Q2929" i="7" s="1"/>
  <c r="R3584" i="7"/>
  <c r="Q3584" i="7" s="1"/>
  <c r="R4250" i="7"/>
  <c r="Q4250" i="7" s="1"/>
  <c r="R4819" i="7"/>
  <c r="Q4819" i="7" s="1"/>
  <c r="R4909" i="7"/>
  <c r="Q4909" i="7" s="1"/>
  <c r="H2807" i="5"/>
  <c r="R1870" i="7"/>
  <c r="Q1870" i="7" s="1"/>
  <c r="R4913" i="7"/>
  <c r="Q4913" i="7" s="1"/>
  <c r="R4738" i="7"/>
  <c r="Q4738" i="7" s="1"/>
  <c r="R4740" i="7"/>
  <c r="Q4740" i="7" s="1"/>
  <c r="R4911" i="7"/>
  <c r="Q4911" i="7" s="1"/>
  <c r="R4956" i="7"/>
  <c r="Q4956" i="7" s="1"/>
  <c r="R1835" i="7"/>
  <c r="Q1835" i="7" s="1"/>
  <c r="R3379" i="7"/>
  <c r="Q3379" i="7" s="1"/>
  <c r="R3871" i="7"/>
  <c r="Q3871" i="7" s="1"/>
  <c r="R4493" i="7"/>
  <c r="Q4493" i="7" s="1"/>
  <c r="R4800" i="7"/>
  <c r="Q4800" i="7" s="1"/>
  <c r="R4955" i="7"/>
  <c r="Q4955" i="7" s="1"/>
  <c r="R4972" i="7"/>
  <c r="Q4972" i="7" s="1"/>
  <c r="R3194" i="7"/>
  <c r="Q3194" i="7" s="1"/>
  <c r="R1952" i="7"/>
  <c r="Q1952" i="7" s="1"/>
  <c r="R2098" i="7"/>
  <c r="Q2098" i="7" s="1"/>
  <c r="R2036" i="7"/>
  <c r="Q2036" i="7" s="1"/>
  <c r="R2007" i="7"/>
  <c r="Q2007" i="7" s="1"/>
  <c r="R2016" i="7"/>
  <c r="Q2016" i="7" s="1"/>
  <c r="R2682" i="7"/>
  <c r="Q2682" i="7" s="1"/>
  <c r="R2858" i="7"/>
  <c r="Q2858" i="7" s="1"/>
  <c r="R3383" i="7"/>
  <c r="Q3383" i="7" s="1"/>
  <c r="R3384" i="7"/>
  <c r="Q3384" i="7" s="1"/>
  <c r="R3671" i="7"/>
  <c r="Q3671" i="7" s="1"/>
  <c r="R3693" i="7"/>
  <c r="Q3693" i="7" s="1"/>
  <c r="R3809" i="7"/>
  <c r="Q3809" i="7" s="1"/>
  <c r="R3944" i="7"/>
  <c r="Q3944" i="7" s="1"/>
  <c r="R4681" i="7"/>
  <c r="Q4681" i="7" s="1"/>
  <c r="R4761" i="7"/>
  <c r="Q4761" i="7" s="1"/>
  <c r="H2685" i="5"/>
  <c r="H2869" i="5"/>
  <c r="R2266" i="7"/>
  <c r="Q2266" i="7" s="1"/>
  <c r="R2430" i="7"/>
  <c r="Q2430" i="7" s="1"/>
  <c r="R2830" i="7"/>
  <c r="Q2830" i="7" s="1"/>
  <c r="R1831" i="7"/>
  <c r="Q1831" i="7" s="1"/>
  <c r="R1819" i="7"/>
  <c r="Q1819" i="7" s="1"/>
  <c r="R1884" i="7"/>
  <c r="Q1884" i="7" s="1"/>
  <c r="R1885" i="7"/>
  <c r="Q1885" i="7" s="1"/>
  <c r="R1886" i="7"/>
  <c r="Q1886" i="7" s="1"/>
  <c r="R1931" i="7"/>
  <c r="R2026" i="7"/>
  <c r="Q2026" i="7" s="1"/>
  <c r="R2061" i="7"/>
  <c r="Q2061" i="7" s="1"/>
  <c r="R2261" i="7"/>
  <c r="Q2261" i="7" s="1"/>
  <c r="R2550" i="7"/>
  <c r="R2569" i="7"/>
  <c r="Q2569" i="7" s="1"/>
  <c r="R2640" i="7"/>
  <c r="Q2640" i="7" s="1"/>
  <c r="R2704" i="7"/>
  <c r="Q2704" i="7" s="1"/>
  <c r="R2705" i="7"/>
  <c r="Q2705" i="7" s="1"/>
  <c r="R2809" i="7"/>
  <c r="Q2809" i="7" s="1"/>
  <c r="R2838" i="7"/>
  <c r="Q2838" i="7" s="1"/>
  <c r="R1863" i="7"/>
  <c r="Q1863" i="7" s="1"/>
  <c r="R2672" i="7"/>
  <c r="R2721" i="7"/>
  <c r="R2748" i="7"/>
  <c r="Q2748" i="7" s="1"/>
  <c r="R2749" i="7"/>
  <c r="Q2749" i="7" s="1"/>
  <c r="R2866" i="7"/>
  <c r="Q2866" i="7" s="1"/>
  <c r="R2389" i="7"/>
  <c r="Q2389" i="7" s="1"/>
  <c r="R1842" i="7"/>
  <c r="Q1842" i="7" s="1"/>
  <c r="R2062" i="7"/>
  <c r="Q2062" i="7" s="1"/>
  <c r="R2115" i="7"/>
  <c r="Q2115" i="7" s="1"/>
  <c r="R1888" i="7"/>
  <c r="Q1888" i="7" s="1"/>
  <c r="R1917" i="7"/>
  <c r="Q1917" i="7" s="1"/>
  <c r="R1928" i="7"/>
  <c r="Q1928" i="7" s="1"/>
  <c r="R1969" i="7"/>
  <c r="Q1969" i="7" s="1"/>
  <c r="R1998" i="7"/>
  <c r="Q1998" i="7" s="1"/>
  <c r="R2206" i="7"/>
  <c r="Q2206" i="7" s="1"/>
  <c r="R2224" i="7"/>
  <c r="Q2224" i="7" s="1"/>
  <c r="R2334" i="7"/>
  <c r="Q2334" i="7" s="1"/>
  <c r="R1893" i="7"/>
  <c r="Q1893" i="7" s="1"/>
  <c r="R2147" i="7"/>
  <c r="Q2147" i="7" s="1"/>
  <c r="R2329" i="7"/>
  <c r="Q2329" i="7" s="1"/>
  <c r="R2385" i="7"/>
  <c r="Q2385" i="7" s="1"/>
  <c r="R2626" i="7"/>
  <c r="R3017" i="7"/>
  <c r="Q3017" i="7" s="1"/>
  <c r="R3001" i="7"/>
  <c r="Q3001" i="7" s="1"/>
  <c r="R1953" i="7"/>
  <c r="Q1953" i="7" s="1"/>
  <c r="R1965" i="7"/>
  <c r="Q1965" i="7" s="1"/>
  <c r="R1937" i="7"/>
  <c r="Q1937" i="7" s="1"/>
  <c r="R2212" i="7"/>
  <c r="Q2212" i="7" s="1"/>
  <c r="R2901" i="7"/>
  <c r="Q2901" i="7" s="1"/>
  <c r="R2975" i="7"/>
  <c r="Q2975" i="7" s="1"/>
  <c r="R1815" i="7"/>
  <c r="Q1815" i="7" s="1"/>
  <c r="R1845" i="7"/>
  <c r="Q1845" i="7" s="1"/>
  <c r="R1890" i="7"/>
  <c r="Q1890" i="7" s="1"/>
  <c r="R1978" i="7"/>
  <c r="Q1978" i="7" s="1"/>
  <c r="R2412" i="7"/>
  <c r="Q2412" i="7" s="1"/>
  <c r="R2487" i="7"/>
  <c r="Q2487" i="7" s="1"/>
  <c r="R2497" i="7"/>
  <c r="Q2497" i="7" s="1"/>
  <c r="R2725" i="7"/>
  <c r="Q2725" i="7" s="1"/>
  <c r="R2816" i="7"/>
  <c r="Q2816" i="7" s="1"/>
  <c r="R2877" i="7"/>
  <c r="Q2877" i="7" s="1"/>
  <c r="R3051" i="7"/>
  <c r="Q3051" i="7" s="1"/>
  <c r="R2244" i="7"/>
  <c r="Q2244" i="7" s="1"/>
  <c r="R2551" i="7"/>
  <c r="Q2551" i="7" s="1"/>
  <c r="R1921" i="7"/>
  <c r="Q1921" i="7" s="1"/>
  <c r="R2152" i="7"/>
  <c r="Q2152" i="7" s="1"/>
  <c r="R2447" i="7"/>
  <c r="Q2447" i="7" s="1"/>
  <c r="R2621" i="7"/>
  <c r="Q2621" i="7" s="1"/>
  <c r="R3059" i="7"/>
  <c r="Q3059" i="7" s="1"/>
  <c r="R2518" i="7"/>
  <c r="Q2518" i="7" s="1"/>
  <c r="R1856" i="7"/>
  <c r="Q1856" i="7" s="1"/>
  <c r="R2093" i="7"/>
  <c r="R2154" i="7"/>
  <c r="Q2154" i="7" s="1"/>
  <c r="R2176" i="7"/>
  <c r="Q2176" i="7" s="1"/>
  <c r="R2508" i="7"/>
  <c r="Q2508" i="7" s="1"/>
  <c r="R2802" i="7"/>
  <c r="Q2802" i="7" s="1"/>
  <c r="R2848" i="7"/>
  <c r="Q2848" i="7" s="1"/>
  <c r="R2859" i="7"/>
  <c r="Q2859" i="7" s="1"/>
  <c r="R2194" i="7"/>
  <c r="Q2194" i="7" s="1"/>
  <c r="R2013" i="7"/>
  <c r="Q2013" i="7" s="1"/>
  <c r="R2310" i="7"/>
  <c r="Q2310" i="7" s="1"/>
  <c r="R2356" i="7"/>
  <c r="Q2356" i="7" s="1"/>
  <c r="R2952" i="7"/>
  <c r="Q2952" i="7" s="1"/>
  <c r="R2321" i="7"/>
  <c r="R2146" i="7"/>
  <c r="Q2146" i="7" s="1"/>
  <c r="R2578" i="7"/>
  <c r="Q2578" i="7" s="1"/>
  <c r="R2759" i="7"/>
  <c r="Q2759" i="7" s="1"/>
  <c r="R2819" i="7"/>
  <c r="R1848" i="7"/>
  <c r="Q1848" i="7" s="1"/>
  <c r="R1868" i="7"/>
  <c r="Q1868" i="7" s="1"/>
  <c r="R1895" i="7"/>
  <c r="Q1895" i="7" s="1"/>
  <c r="R2003" i="7"/>
  <c r="R2034" i="7"/>
  <c r="Q2034" i="7" s="1"/>
  <c r="R2039" i="7"/>
  <c r="Q2039" i="7" s="1"/>
  <c r="R2153" i="7"/>
  <c r="R1960" i="7"/>
  <c r="Q1960" i="7" s="1"/>
  <c r="R1984" i="7"/>
  <c r="Q1984" i="7" s="1"/>
  <c r="R2032" i="7"/>
  <c r="Q2032" i="7" s="1"/>
  <c r="R2189" i="7"/>
  <c r="R2218" i="7"/>
  <c r="Q2218" i="7" s="1"/>
  <c r="R2299" i="7"/>
  <c r="Q2299" i="7" s="1"/>
  <c r="R2314" i="7"/>
  <c r="Q2314" i="7" s="1"/>
  <c r="R2373" i="7"/>
  <c r="R2631" i="7"/>
  <c r="Q2631" i="7" s="1"/>
  <c r="R2773" i="7"/>
  <c r="R2823" i="7"/>
  <c r="Q2823" i="7" s="1"/>
  <c r="R2876" i="7"/>
  <c r="Q2876" i="7" s="1"/>
  <c r="R2899" i="7"/>
  <c r="Q2899" i="7" s="1"/>
  <c r="R2923" i="7"/>
  <c r="Q2923" i="7" s="1"/>
  <c r="R2944" i="7"/>
  <c r="Q2944" i="7" s="1"/>
  <c r="R2292" i="7"/>
  <c r="Q2292" i="7" s="1"/>
  <c r="R1902" i="7"/>
  <c r="R2122" i="7"/>
  <c r="Q2122" i="7" s="1"/>
  <c r="R2702" i="7"/>
  <c r="Q2702" i="7" s="1"/>
  <c r="R1872" i="7"/>
  <c r="R2732" i="7"/>
  <c r="Q2732" i="7" s="1"/>
  <c r="R2821" i="7"/>
  <c r="Q2821" i="7" s="1"/>
  <c r="R2967" i="7"/>
  <c r="Q2967" i="7" s="1"/>
  <c r="R2984" i="7"/>
  <c r="Q2984" i="7" s="1"/>
  <c r="R1986" i="7"/>
  <c r="Q1986" i="7" s="1"/>
  <c r="R2148" i="7"/>
  <c r="Q2148" i="7" s="1"/>
  <c r="R2369" i="7"/>
  <c r="Q2369" i="7" s="1"/>
  <c r="R2121" i="7"/>
  <c r="Q2121" i="7" s="1"/>
  <c r="R1818" i="7"/>
  <c r="Q1818" i="7" s="1"/>
  <c r="R1981" i="7"/>
  <c r="Q1981" i="7" s="1"/>
  <c r="R2654" i="7"/>
  <c r="R2303" i="7"/>
  <c r="Q2303" i="7" s="1"/>
  <c r="R2479" i="7"/>
  <c r="Q2479" i="7" s="1"/>
  <c r="R1822" i="7"/>
  <c r="R1826" i="7"/>
  <c r="Q1826" i="7" s="1"/>
  <c r="R1849" i="7"/>
  <c r="Q1849" i="7" s="1"/>
  <c r="R1906" i="7"/>
  <c r="Q1906" i="7" s="1"/>
  <c r="R1933" i="7"/>
  <c r="Q1933" i="7" s="1"/>
  <c r="R1936" i="7"/>
  <c r="Q1936" i="7" s="1"/>
  <c r="R1946" i="7"/>
  <c r="Q1946" i="7" s="1"/>
  <c r="R2099" i="7"/>
  <c r="Q2099" i="7" s="1"/>
  <c r="R2163" i="7"/>
  <c r="Q2163" i="7" s="1"/>
  <c r="R2231" i="7"/>
  <c r="Q2231" i="7" s="1"/>
  <c r="R2544" i="7"/>
  <c r="Q2544" i="7" s="1"/>
  <c r="H2213" i="5"/>
  <c r="N2118" i="7"/>
  <c r="M2118" i="7"/>
  <c r="M3026" i="7"/>
  <c r="N3026" i="7"/>
  <c r="M3111" i="7"/>
  <c r="M2207" i="7"/>
  <c r="M2484" i="7"/>
  <c r="N2484" i="7"/>
  <c r="M2558" i="7"/>
  <c r="N2558" i="7"/>
  <c r="M2944" i="7"/>
  <c r="N2944" i="7"/>
  <c r="N3059" i="7"/>
  <c r="M3060" i="7"/>
  <c r="N3060" i="7"/>
  <c r="H1859" i="5"/>
  <c r="H1937" i="5"/>
  <c r="M2289" i="7"/>
  <c r="N2289" i="7"/>
  <c r="N2664" i="7"/>
  <c r="M2664" i="7"/>
  <c r="N2969" i="7"/>
  <c r="M2969" i="7"/>
  <c r="N2180" i="7"/>
  <c r="N1892" i="7"/>
  <c r="N1855" i="7"/>
  <c r="M1855" i="7"/>
  <c r="N2593" i="7"/>
  <c r="M2593" i="7"/>
  <c r="M2015" i="7"/>
  <c r="M2096" i="7"/>
  <c r="N2097" i="7"/>
  <c r="M2097" i="7"/>
  <c r="M2541" i="7"/>
  <c r="M2542" i="7"/>
  <c r="N2542" i="7"/>
  <c r="M2929" i="7"/>
  <c r="H2652" i="5"/>
  <c r="G2820" i="5"/>
  <c r="N2697" i="7"/>
  <c r="M2697" i="7"/>
  <c r="N2917" i="7"/>
  <c r="M2917" i="7"/>
  <c r="N2958" i="7"/>
  <c r="M2958" i="7"/>
  <c r="G2967" i="5"/>
  <c r="M3125" i="7"/>
  <c r="N3125" i="7"/>
  <c r="N2057" i="7"/>
  <c r="M2058" i="7"/>
  <c r="N2058" i="7"/>
  <c r="M2136" i="7"/>
  <c r="M2249" i="7"/>
  <c r="N2812" i="7"/>
  <c r="M2812" i="7"/>
  <c r="M3081" i="7"/>
  <c r="M2777" i="7"/>
  <c r="N2777" i="7"/>
  <c r="M3097" i="7"/>
  <c r="N3097" i="7"/>
  <c r="M2420" i="7"/>
  <c r="M2644" i="7"/>
  <c r="M2718" i="7"/>
  <c r="N2718" i="7"/>
  <c r="G1826" i="5"/>
  <c r="N1817" i="7"/>
  <c r="N2403" i="7"/>
  <c r="N2404" i="7"/>
  <c r="M2404" i="7"/>
  <c r="M1817" i="7"/>
  <c r="M2308" i="7"/>
  <c r="N2679" i="7"/>
  <c r="M2867" i="7"/>
  <c r="N2867" i="7"/>
  <c r="N3044" i="7"/>
  <c r="G2898" i="5"/>
  <c r="H2975" i="5"/>
  <c r="H3159" i="5"/>
  <c r="N2890" i="7"/>
  <c r="N1914" i="7"/>
  <c r="N2647" i="7"/>
  <c r="M2799" i="7"/>
  <c r="H1877" i="5"/>
  <c r="N2439" i="7"/>
  <c r="M3142" i="7"/>
  <c r="M1841" i="7"/>
  <c r="N1877" i="7"/>
  <c r="M1897" i="7"/>
  <c r="N1916" i="7"/>
  <c r="M1959" i="7"/>
  <c r="N2017" i="7"/>
  <c r="N2041" i="7"/>
  <c r="M2102" i="7"/>
  <c r="N2139" i="7"/>
  <c r="M2164" i="7"/>
  <c r="N2233" i="7"/>
  <c r="M2254" i="7"/>
  <c r="M2269" i="7"/>
  <c r="M2313" i="7"/>
  <c r="N2347" i="7"/>
  <c r="M2388" i="7"/>
  <c r="M2406" i="7"/>
  <c r="M2440" i="7"/>
  <c r="N2451" i="7"/>
  <c r="M2472" i="7"/>
  <c r="N2489" i="7"/>
  <c r="N2524" i="7"/>
  <c r="N2564" i="7"/>
  <c r="M2581" i="7"/>
  <c r="N2612" i="7"/>
  <c r="M2684" i="7"/>
  <c r="N2741" i="7"/>
  <c r="M2761" i="7"/>
  <c r="N2800" i="7"/>
  <c r="M2816" i="7"/>
  <c r="M2834" i="7"/>
  <c r="M2852" i="7"/>
  <c r="N2873" i="7"/>
  <c r="M2934" i="7"/>
  <c r="N2960" i="7"/>
  <c r="N2999" i="7"/>
  <c r="N3015" i="7"/>
  <c r="N3031" i="7"/>
  <c r="M3047" i="7"/>
  <c r="N3100" i="7"/>
  <c r="N3129" i="7"/>
  <c r="H1957" i="5"/>
  <c r="G2031" i="5"/>
  <c r="H2126" i="5"/>
  <c r="H2263" i="5"/>
  <c r="H2325" i="5"/>
  <c r="G2446" i="5"/>
  <c r="H2870" i="5"/>
  <c r="H2885" i="5"/>
  <c r="G2945" i="5"/>
  <c r="G2990" i="5"/>
  <c r="F2152" i="5"/>
  <c r="M2891" i="7"/>
  <c r="N3045" i="7"/>
  <c r="N3083" i="7"/>
  <c r="M3127" i="7"/>
  <c r="N3141" i="7"/>
  <c r="M1958" i="7"/>
  <c r="G1943" i="5"/>
  <c r="G2112" i="5"/>
  <c r="G2417" i="5"/>
  <c r="F3101" i="5"/>
  <c r="G3116" i="5"/>
  <c r="G2443" i="5"/>
  <c r="M2628" i="7"/>
  <c r="F2336" i="5"/>
  <c r="M1822" i="7"/>
  <c r="N2183" i="7"/>
  <c r="N2421" i="7"/>
  <c r="M2507" i="7"/>
  <c r="M2543" i="7"/>
  <c r="N2596" i="7"/>
  <c r="M1918" i="7"/>
  <c r="M1942" i="7"/>
  <c r="M2022" i="7"/>
  <c r="N2042" i="7"/>
  <c r="M2255" i="7"/>
  <c r="M2409" i="7"/>
  <c r="M2425" i="7"/>
  <c r="M2565" i="7"/>
  <c r="M2584" i="7"/>
  <c r="N2599" i="7"/>
  <c r="M2686" i="7"/>
  <c r="M2723" i="7"/>
  <c r="M2784" i="7"/>
  <c r="M2896" i="7"/>
  <c r="M2948" i="7"/>
  <c r="M2962" i="7"/>
  <c r="M3001" i="7"/>
  <c r="M3016" i="7"/>
  <c r="M3033" i="7"/>
  <c r="M3049" i="7"/>
  <c r="F1944" i="5"/>
  <c r="H2143" i="5"/>
  <c r="G2265" i="5"/>
  <c r="G2311" i="5"/>
  <c r="G2463" i="5"/>
  <c r="H2572" i="5"/>
  <c r="G2872" i="5"/>
  <c r="G2887" i="5"/>
  <c r="H2902" i="5"/>
  <c r="H2917" i="5"/>
  <c r="H2947" i="5"/>
  <c r="H3023" i="5"/>
  <c r="H2912" i="5"/>
  <c r="M2757" i="7"/>
  <c r="N2905" i="7"/>
  <c r="M2119" i="7"/>
  <c r="M2250" i="7"/>
  <c r="N2611" i="7"/>
  <c r="N2848" i="7"/>
  <c r="H3019" i="5"/>
  <c r="M2918" i="7"/>
  <c r="N3046" i="7"/>
  <c r="M1842" i="7"/>
  <c r="N1899" i="7"/>
  <c r="M2104" i="7"/>
  <c r="M2168" i="7"/>
  <c r="M2216" i="7"/>
  <c r="N2275" i="7"/>
  <c r="M2298" i="7"/>
  <c r="M2351" i="7"/>
  <c r="N2453" i="7"/>
  <c r="M2474" i="7"/>
  <c r="M2674" i="7"/>
  <c r="N2744" i="7"/>
  <c r="M2805" i="7"/>
  <c r="N2819" i="7"/>
  <c r="M2879" i="7"/>
  <c r="M2949" i="7"/>
  <c r="N2988" i="7"/>
  <c r="N3034" i="7"/>
  <c r="N3074" i="7"/>
  <c r="M3103" i="7"/>
  <c r="N3116" i="7"/>
  <c r="H1929" i="5"/>
  <c r="G1991" i="5"/>
  <c r="G2113" i="5"/>
  <c r="H2190" i="5"/>
  <c r="H2205" i="5"/>
  <c r="H2296" i="5"/>
  <c r="H2327" i="5"/>
  <c r="G2341" i="5"/>
  <c r="H2419" i="5"/>
  <c r="G2434" i="5"/>
  <c r="F2480" i="5"/>
  <c r="F2645" i="5"/>
  <c r="H2750" i="5"/>
  <c r="G2873" i="5"/>
  <c r="G2933" i="5"/>
  <c r="H3118" i="5"/>
  <c r="G1930" i="5"/>
  <c r="G2114" i="5"/>
  <c r="H2267" i="5"/>
  <c r="H2404" i="5"/>
  <c r="H2646" i="5"/>
  <c r="F2677" i="5"/>
  <c r="H2735" i="5"/>
  <c r="H2814" i="5"/>
  <c r="G2993" i="5"/>
  <c r="G3041" i="5"/>
  <c r="F3057" i="5"/>
  <c r="F3103" i="5"/>
  <c r="M2959" i="7"/>
  <c r="N2997" i="7"/>
  <c r="M2699" i="7"/>
  <c r="M2719" i="7"/>
  <c r="N2945" i="7"/>
  <c r="N2970" i="7"/>
  <c r="N2983" i="7"/>
  <c r="M3029" i="7"/>
  <c r="N1978" i="7"/>
  <c r="N2579" i="7"/>
  <c r="F2809" i="5"/>
  <c r="M1863" i="7"/>
  <c r="M2107" i="7"/>
  <c r="N2218" i="7"/>
  <c r="M2239" i="7"/>
  <c r="N2299" i="7"/>
  <c r="M2377" i="7"/>
  <c r="M2601" i="7"/>
  <c r="F1962" i="5"/>
  <c r="G2036" i="5"/>
  <c r="G2068" i="5"/>
  <c r="F2100" i="5"/>
  <c r="G2389" i="5"/>
  <c r="H2543" i="5"/>
  <c r="G2605" i="5"/>
  <c r="H2845" i="5"/>
  <c r="F3165" i="5"/>
  <c r="M1847" i="7"/>
  <c r="N1945" i="7"/>
  <c r="M2046" i="7"/>
  <c r="M2414" i="7"/>
  <c r="N2427" i="7"/>
  <c r="M2725" i="7"/>
  <c r="M2767" i="7"/>
  <c r="H1823" i="5"/>
  <c r="G2021" i="5"/>
  <c r="F2390" i="5"/>
  <c r="G2560" i="5"/>
  <c r="F2769" i="5"/>
  <c r="G2995" i="5"/>
  <c r="G3043" i="5"/>
  <c r="M2870" i="7"/>
  <c r="N1848" i="7"/>
  <c r="M1906" i="7"/>
  <c r="N1986" i="7"/>
  <c r="N2007" i="7"/>
  <c r="N2049" i="7"/>
  <c r="N2130" i="7"/>
  <c r="M2150" i="7"/>
  <c r="N2262" i="7"/>
  <c r="N2280" i="7"/>
  <c r="N2320" i="7"/>
  <c r="N2339" i="7"/>
  <c r="M2378" i="7"/>
  <c r="N2444" i="7"/>
  <c r="N2500" i="7"/>
  <c r="M2515" i="7"/>
  <c r="M2554" i="7"/>
  <c r="N2571" i="7"/>
  <c r="M2589" i="7"/>
  <c r="M2660" i="7"/>
  <c r="M2676" i="7"/>
  <c r="M2749" i="7"/>
  <c r="N2809" i="7"/>
  <c r="M2825" i="7"/>
  <c r="N2884" i="7"/>
  <c r="N2964" i="7"/>
  <c r="M2978" i="7"/>
  <c r="M2993" i="7"/>
  <c r="N3039" i="7"/>
  <c r="M3054" i="7"/>
  <c r="M3078" i="7"/>
  <c r="M3107" i="7"/>
  <c r="N3119" i="7"/>
  <c r="N3135" i="7"/>
  <c r="G1855" i="5"/>
  <c r="G1994" i="5"/>
  <c r="G2038" i="5"/>
  <c r="G2133" i="5"/>
  <c r="G2148" i="5"/>
  <c r="H2254" i="5"/>
  <c r="G2316" i="5"/>
  <c r="G2468" i="5"/>
  <c r="G2785" i="5"/>
  <c r="G2831" i="5"/>
  <c r="H2861" i="5"/>
  <c r="H3091" i="5"/>
  <c r="H3151" i="5"/>
  <c r="H2839" i="5"/>
  <c r="M1829" i="7"/>
  <c r="M2006" i="7"/>
  <c r="M2087" i="7"/>
  <c r="M2128" i="7"/>
  <c r="N2395" i="7"/>
  <c r="M2457" i="7"/>
  <c r="M2952" i="7"/>
  <c r="M2990" i="7"/>
  <c r="N3075" i="7"/>
  <c r="N3104" i="7"/>
  <c r="M3118" i="7"/>
  <c r="N1924" i="7"/>
  <c r="N2025" i="7"/>
  <c r="M2070" i="7"/>
  <c r="N2300" i="7"/>
  <c r="M2478" i="7"/>
  <c r="M2659" i="7"/>
  <c r="M2748" i="7"/>
  <c r="N2787" i="7"/>
  <c r="N2808" i="7"/>
  <c r="N2840" i="7"/>
  <c r="M2859" i="7"/>
  <c r="N2883" i="7"/>
  <c r="M2913" i="7"/>
  <c r="M2924" i="7"/>
  <c r="N3018" i="7"/>
  <c r="M3053" i="7"/>
  <c r="M3091" i="7"/>
  <c r="G1824" i="5"/>
  <c r="G1917" i="5"/>
  <c r="N1925" i="7"/>
  <c r="N1950" i="7"/>
  <c r="N2050" i="7"/>
  <c r="N2071" i="7"/>
  <c r="N2446" i="7"/>
  <c r="M2941" i="7"/>
  <c r="N3055" i="7"/>
  <c r="N3079" i="7"/>
  <c r="N3094" i="7"/>
  <c r="H2346" i="5"/>
  <c r="G2424" i="5"/>
  <c r="F2608" i="5"/>
  <c r="G2695" i="5"/>
  <c r="H2710" i="5"/>
  <c r="H2802" i="5"/>
  <c r="G2832" i="5"/>
  <c r="G3152" i="5"/>
  <c r="N2138" i="7"/>
  <c r="M2329" i="7"/>
  <c r="M2344" i="7"/>
  <c r="M2384" i="7"/>
  <c r="M2450" i="7"/>
  <c r="M2698" i="7"/>
  <c r="N2813" i="7"/>
  <c r="M2832" i="7"/>
  <c r="M3112" i="7"/>
  <c r="F2822" i="5"/>
  <c r="N1935" i="7"/>
  <c r="M2079" i="7"/>
  <c r="F2914" i="5"/>
  <c r="N1839" i="7"/>
  <c r="M2523" i="7"/>
  <c r="M2815" i="7"/>
  <c r="G2353" i="5"/>
  <c r="G2460" i="5"/>
  <c r="F1935" i="5"/>
  <c r="F2011" i="5"/>
  <c r="G2272" i="5"/>
  <c r="H2333" i="5"/>
  <c r="H2440" i="5"/>
  <c r="H2609" i="5"/>
  <c r="G2803" i="5"/>
  <c r="C3155" i="5"/>
  <c r="C2449" i="5"/>
  <c r="C1963" i="5"/>
  <c r="C2450" i="5"/>
  <c r="C2244" i="5"/>
  <c r="G2184" i="5"/>
  <c r="C2317" i="5"/>
  <c r="C2309" i="5"/>
  <c r="C2294" i="5"/>
  <c r="G3074" i="5"/>
  <c r="C2093" i="5"/>
  <c r="G2197" i="5"/>
  <c r="H2342" i="5"/>
  <c r="C1975" i="5"/>
  <c r="H1975" i="5"/>
  <c r="C2715" i="5"/>
  <c r="G2775" i="5"/>
  <c r="C1862" i="5"/>
  <c r="F3119" i="5"/>
  <c r="C2721" i="5"/>
  <c r="F2929" i="5"/>
  <c r="C2929" i="5"/>
  <c r="H3003" i="5"/>
  <c r="C3050" i="5"/>
  <c r="H3109" i="5"/>
  <c r="C1927" i="5"/>
  <c r="C2428" i="5"/>
  <c r="C2455" i="5"/>
  <c r="G2666" i="5"/>
  <c r="H1826" i="5"/>
  <c r="C1914" i="5"/>
  <c r="C2162" i="5"/>
  <c r="F2370" i="5"/>
  <c r="G2370" i="5"/>
  <c r="F2655" i="5"/>
  <c r="C2668" i="5"/>
  <c r="E2857" i="5"/>
  <c r="L2857" i="5" s="1"/>
  <c r="G3147" i="5"/>
  <c r="F3160" i="5"/>
  <c r="F2247" i="5"/>
  <c r="H3005" i="5"/>
  <c r="H2695" i="5"/>
  <c r="H3103" i="5"/>
  <c r="C2944" i="5"/>
  <c r="G3141" i="5"/>
  <c r="H3154" i="5"/>
  <c r="C1854" i="5"/>
  <c r="H1854" i="5"/>
  <c r="C3515" i="5"/>
  <c r="H3515" i="5"/>
  <c r="G3515" i="5"/>
  <c r="F3515" i="5"/>
  <c r="H2783" i="5"/>
  <c r="F3782" i="5"/>
  <c r="C2003" i="5"/>
  <c r="H2316" i="5"/>
  <c r="C2957" i="5"/>
  <c r="C3039" i="5"/>
  <c r="G3172" i="5"/>
  <c r="H3269" i="5"/>
  <c r="G3362" i="5"/>
  <c r="H3533" i="5"/>
  <c r="G4117" i="5"/>
  <c r="H4117" i="5"/>
  <c r="G4347" i="5"/>
  <c r="F4434" i="5"/>
  <c r="F4594" i="5"/>
  <c r="H4594" i="5"/>
  <c r="F1992" i="5"/>
  <c r="G3039" i="5"/>
  <c r="G3731" i="5"/>
  <c r="C3849" i="5"/>
  <c r="G4434" i="5"/>
  <c r="G4583" i="5"/>
  <c r="G1886" i="5"/>
  <c r="G1992" i="5"/>
  <c r="C3707" i="5"/>
  <c r="F3849" i="5"/>
  <c r="F4093" i="5"/>
  <c r="F4210" i="5"/>
  <c r="F4583" i="5"/>
  <c r="H1992" i="5"/>
  <c r="H2033" i="5"/>
  <c r="C2033" i="5"/>
  <c r="H2161" i="5"/>
  <c r="C2161" i="5"/>
  <c r="C3208" i="5"/>
  <c r="H4032" i="5"/>
  <c r="H4210" i="5"/>
  <c r="C4871" i="5"/>
  <c r="G4871" i="5"/>
  <c r="H5004" i="5"/>
  <c r="H2210" i="5"/>
  <c r="G2210" i="5"/>
  <c r="C2307" i="5"/>
  <c r="C2646" i="5"/>
  <c r="C2775" i="5"/>
  <c r="G2856" i="5"/>
  <c r="H2934" i="5"/>
  <c r="F3208" i="5"/>
  <c r="F3627" i="5"/>
  <c r="F3865" i="5"/>
  <c r="G4185" i="5"/>
  <c r="G5004" i="5"/>
  <c r="C2149" i="5"/>
  <c r="G2161" i="5"/>
  <c r="H3616" i="5"/>
  <c r="F4414" i="5"/>
  <c r="G4571" i="5"/>
  <c r="F4571" i="5"/>
  <c r="F4683" i="5"/>
  <c r="C2640" i="5"/>
  <c r="C2895" i="5"/>
  <c r="H3605" i="5"/>
  <c r="G3965" i="5"/>
  <c r="H4271" i="5"/>
  <c r="H4400" i="5"/>
  <c r="H4760" i="5"/>
  <c r="H4929" i="5"/>
  <c r="C1877" i="5"/>
  <c r="C1946" i="5"/>
  <c r="G2548" i="5"/>
  <c r="G2640" i="5"/>
  <c r="C2734" i="5"/>
  <c r="G2806" i="5"/>
  <c r="G3403" i="5"/>
  <c r="F3672" i="5"/>
  <c r="F4971" i="5"/>
  <c r="G4946" i="5"/>
  <c r="F2629" i="5"/>
  <c r="H4863" i="5"/>
  <c r="F4863" i="5"/>
  <c r="H3501" i="5"/>
  <c r="C3036" i="5"/>
  <c r="F3048" i="5"/>
  <c r="F3202" i="5"/>
  <c r="H4540" i="5"/>
  <c r="G4540" i="5"/>
  <c r="H2013" i="5"/>
  <c r="C2541" i="5"/>
  <c r="H2541" i="5"/>
  <c r="G2541" i="5"/>
  <c r="H3048" i="5"/>
  <c r="G4054" i="5"/>
  <c r="G2117" i="5"/>
  <c r="F4116" i="5"/>
  <c r="F4244" i="5"/>
  <c r="G4830" i="5"/>
  <c r="C1935" i="5"/>
  <c r="C2993" i="5"/>
  <c r="C3048" i="5"/>
  <c r="C3202" i="5"/>
  <c r="C3275" i="5"/>
  <c r="H4064" i="5"/>
  <c r="F4539" i="5"/>
  <c r="C1833" i="5"/>
  <c r="C1962" i="5"/>
  <c r="C2295" i="5"/>
  <c r="C2552" i="5"/>
  <c r="C2802" i="5"/>
  <c r="C2845" i="5"/>
  <c r="C3196" i="5"/>
  <c r="C3640" i="5"/>
  <c r="C4080" i="5"/>
  <c r="G1940" i="5"/>
  <c r="C2095" i="5"/>
  <c r="G2552" i="5"/>
  <c r="H2587" i="5"/>
  <c r="C2642" i="5"/>
  <c r="G2802" i="5"/>
  <c r="G3196" i="5"/>
  <c r="G3203" i="5"/>
  <c r="C3270" i="5"/>
  <c r="H3317" i="5"/>
  <c r="H3342" i="5"/>
  <c r="G3383" i="5"/>
  <c r="C3618" i="5"/>
  <c r="G3773" i="5"/>
  <c r="G4080" i="5"/>
  <c r="C4511" i="5"/>
  <c r="G4660" i="5"/>
  <c r="F4721" i="5"/>
  <c r="G4785" i="5"/>
  <c r="H4864" i="5"/>
  <c r="H5001" i="5"/>
  <c r="C1857" i="5"/>
  <c r="C1994" i="5"/>
  <c r="C2083" i="5"/>
  <c r="H2226" i="5"/>
  <c r="C2310" i="5"/>
  <c r="C2423" i="5"/>
  <c r="H2552" i="5"/>
  <c r="G2707" i="5"/>
  <c r="G3109" i="5"/>
  <c r="H3196" i="5"/>
  <c r="H3203" i="5"/>
  <c r="G3306" i="5"/>
  <c r="F3396" i="5"/>
  <c r="H4142" i="5"/>
  <c r="C4165" i="5"/>
  <c r="H4303" i="5"/>
  <c r="C4364" i="5"/>
  <c r="G4466" i="5"/>
  <c r="F4562" i="5"/>
  <c r="H4623" i="5"/>
  <c r="G4721" i="5"/>
  <c r="F4738" i="5"/>
  <c r="H4785" i="5"/>
  <c r="F4834" i="5"/>
  <c r="H4883" i="5"/>
  <c r="C1894" i="5"/>
  <c r="C2201" i="5"/>
  <c r="C2213" i="5"/>
  <c r="C2275" i="5"/>
  <c r="C2435" i="5"/>
  <c r="C1922" i="5"/>
  <c r="C1964" i="5"/>
  <c r="C2146" i="5"/>
  <c r="C2311" i="5"/>
  <c r="C2482" i="5"/>
  <c r="C2533" i="5"/>
  <c r="C2545" i="5"/>
  <c r="C2589" i="5"/>
  <c r="C2859" i="5"/>
  <c r="C2905" i="5"/>
  <c r="C3021" i="5"/>
  <c r="F3295" i="5"/>
  <c r="C3320" i="5"/>
  <c r="H3344" i="5"/>
  <c r="H3528" i="5"/>
  <c r="C3738" i="5"/>
  <c r="G3818" i="5"/>
  <c r="C4190" i="5"/>
  <c r="C4236" i="5"/>
  <c r="G4267" i="5"/>
  <c r="F4364" i="5"/>
  <c r="C4460" i="5"/>
  <c r="C4502" i="5"/>
  <c r="H4855" i="5"/>
  <c r="G4875" i="5"/>
  <c r="K4875" i="5" s="1"/>
  <c r="G4913" i="5"/>
  <c r="F5002" i="5"/>
  <c r="C1923" i="5"/>
  <c r="F1931" i="5"/>
  <c r="C1990" i="5"/>
  <c r="H2227" i="5"/>
  <c r="H2688" i="5"/>
  <c r="H2905" i="5"/>
  <c r="F3644" i="5"/>
  <c r="F3907" i="5"/>
  <c r="G5002" i="5"/>
  <c r="C1944" i="5"/>
  <c r="C2510" i="5"/>
  <c r="C2805" i="5"/>
  <c r="G2838" i="5"/>
  <c r="C2952" i="5"/>
  <c r="G3021" i="5"/>
  <c r="C3035" i="5"/>
  <c r="C3046" i="5"/>
  <c r="C3103" i="5"/>
  <c r="G3191" i="5"/>
  <c r="C3266" i="5"/>
  <c r="G3644" i="5"/>
  <c r="C3705" i="5"/>
  <c r="C3791" i="5"/>
  <c r="F3811" i="5"/>
  <c r="C3952" i="5"/>
  <c r="C4159" i="5"/>
  <c r="C4379" i="5"/>
  <c r="F4460" i="5"/>
  <c r="F4651" i="5"/>
  <c r="G4723" i="5"/>
  <c r="H4731" i="5"/>
  <c r="G4779" i="5"/>
  <c r="H4803" i="5"/>
  <c r="F4968" i="5"/>
  <c r="H5002" i="5"/>
  <c r="H2416" i="5"/>
  <c r="H2510" i="5"/>
  <c r="G2613" i="5"/>
  <c r="G2723" i="5"/>
  <c r="G2742" i="5"/>
  <c r="G3103" i="5"/>
  <c r="G3182" i="5"/>
  <c r="H3266" i="5"/>
  <c r="F3367" i="5"/>
  <c r="G3444" i="5"/>
  <c r="K3444" i="5" s="1"/>
  <c r="H3835" i="5"/>
  <c r="F4420" i="5"/>
  <c r="C5010" i="5"/>
  <c r="F5010" i="5"/>
  <c r="G5010" i="5"/>
  <c r="H5010" i="5"/>
  <c r="C5009" i="5"/>
  <c r="F5009" i="5"/>
  <c r="G5009" i="5"/>
  <c r="H5009" i="5"/>
  <c r="C5008" i="5"/>
  <c r="F5008" i="5"/>
  <c r="G5008" i="5"/>
  <c r="H5008" i="5"/>
  <c r="C5007" i="5"/>
  <c r="F5007" i="5"/>
  <c r="G5007" i="5"/>
  <c r="H5007" i="5"/>
  <c r="C5006" i="5"/>
  <c r="F5006" i="5"/>
  <c r="G5006" i="5"/>
  <c r="H5006" i="5"/>
  <c r="C5005" i="5"/>
  <c r="F5005" i="5"/>
  <c r="G5005" i="5"/>
  <c r="H5005" i="5"/>
  <c r="C5004" i="5"/>
  <c r="F5004" i="5"/>
  <c r="C5003" i="5"/>
  <c r="F5003" i="5"/>
  <c r="G5003" i="5"/>
  <c r="H5003" i="5"/>
  <c r="C5001" i="5"/>
  <c r="F5001" i="5"/>
  <c r="G5001" i="5"/>
  <c r="C3157" i="5"/>
  <c r="G2072" i="5"/>
  <c r="C2072" i="5"/>
  <c r="G2740" i="5"/>
  <c r="H3015" i="5"/>
  <c r="K3442" i="5"/>
  <c r="H3442" i="5"/>
  <c r="G3442" i="5"/>
  <c r="F3442" i="5"/>
  <c r="C1823" i="5"/>
  <c r="C1835" i="5"/>
  <c r="E1841" i="5"/>
  <c r="L1841" i="5" s="1"/>
  <c r="C1881" i="5"/>
  <c r="F1905" i="5"/>
  <c r="F2083" i="5"/>
  <c r="G2149" i="5"/>
  <c r="C2199" i="5"/>
  <c r="C2331" i="5"/>
  <c r="G2331" i="5"/>
  <c r="G2425" i="5"/>
  <c r="C2463" i="5"/>
  <c r="G2485" i="5"/>
  <c r="G2505" i="5"/>
  <c r="F2654" i="5"/>
  <c r="H2654" i="5"/>
  <c r="H2766" i="5"/>
  <c r="H2830" i="5"/>
  <c r="H2933" i="5"/>
  <c r="G2943" i="5"/>
  <c r="G3302" i="5"/>
  <c r="H3582" i="5"/>
  <c r="F3582" i="5"/>
  <c r="C3582" i="5"/>
  <c r="F3867" i="5"/>
  <c r="C3878" i="5"/>
  <c r="C4268" i="5"/>
  <c r="G4268" i="5"/>
  <c r="H4436" i="5"/>
  <c r="G2617" i="5"/>
  <c r="C4174" i="5"/>
  <c r="H4174" i="5"/>
  <c r="H3545" i="5"/>
  <c r="G2104" i="5"/>
  <c r="F2493" i="5"/>
  <c r="F3534" i="5"/>
  <c r="G1973" i="5"/>
  <c r="C2188" i="5"/>
  <c r="H2539" i="5"/>
  <c r="G2932" i="5"/>
  <c r="G3612" i="5"/>
  <c r="F2453" i="5"/>
  <c r="H1841" i="5"/>
  <c r="G1905" i="5"/>
  <c r="C2060" i="5"/>
  <c r="G2083" i="5"/>
  <c r="H2244" i="5"/>
  <c r="H2505" i="5"/>
  <c r="G3036" i="5"/>
  <c r="C3192" i="5"/>
  <c r="G3593" i="5"/>
  <c r="C4332" i="5"/>
  <c r="H4332" i="5"/>
  <c r="G4753" i="5"/>
  <c r="G3438" i="5"/>
  <c r="C3438" i="5"/>
  <c r="G2885" i="5"/>
  <c r="G3234" i="5"/>
  <c r="F4399" i="5"/>
  <c r="G1957" i="5"/>
  <c r="G3127" i="5"/>
  <c r="G4584" i="5"/>
  <c r="F2398" i="5"/>
  <c r="C2512" i="5"/>
  <c r="H2512" i="5"/>
  <c r="G2512" i="5"/>
  <c r="F2764" i="5"/>
  <c r="C2764" i="5"/>
  <c r="C3014" i="5"/>
  <c r="G3545" i="5"/>
  <c r="C2740" i="5"/>
  <c r="H1828" i="5"/>
  <c r="F3418" i="5"/>
  <c r="H3888" i="5"/>
  <c r="C3888" i="5"/>
  <c r="G4426" i="5"/>
  <c r="C1876" i="5"/>
  <c r="H1905" i="5"/>
  <c r="G1984" i="5"/>
  <c r="F2199" i="5"/>
  <c r="G2530" i="5"/>
  <c r="F2530" i="5"/>
  <c r="G2819" i="5"/>
  <c r="C2902" i="5"/>
  <c r="C2912" i="5"/>
  <c r="G2912" i="5"/>
  <c r="H3036" i="5"/>
  <c r="C3193" i="5"/>
  <c r="G3303" i="5"/>
  <c r="C3369" i="5"/>
  <c r="H3390" i="5"/>
  <c r="C3560" i="5"/>
  <c r="F3878" i="5"/>
  <c r="F4260" i="5"/>
  <c r="G4332" i="5"/>
  <c r="F4636" i="5"/>
  <c r="H2699" i="5"/>
  <c r="G3061" i="5"/>
  <c r="G2398" i="5"/>
  <c r="H4049" i="5"/>
  <c r="H2234" i="5"/>
  <c r="H2852" i="5"/>
  <c r="G3138" i="5"/>
  <c r="H4083" i="5"/>
  <c r="F4083" i="5"/>
  <c r="H1998" i="5"/>
  <c r="F3237" i="5"/>
  <c r="C3237" i="5"/>
  <c r="G3237" i="5"/>
  <c r="F3912" i="5"/>
  <c r="G4083" i="5"/>
  <c r="G1975" i="5"/>
  <c r="C3009" i="5"/>
  <c r="H3593" i="5"/>
  <c r="G3878" i="5"/>
  <c r="C4219" i="5"/>
  <c r="G4219" i="5"/>
  <c r="G4239" i="5"/>
  <c r="F4239" i="5"/>
  <c r="H4269" i="5"/>
  <c r="C4711" i="5"/>
  <c r="F4522" i="5"/>
  <c r="H4522" i="5"/>
  <c r="H2100" i="5"/>
  <c r="G2959" i="5"/>
  <c r="F4300" i="5"/>
  <c r="C4300" i="5"/>
  <c r="H4300" i="5"/>
  <c r="G4300" i="5"/>
  <c r="H2215" i="5"/>
  <c r="C2981" i="5"/>
  <c r="H2981" i="5"/>
  <c r="C4411" i="5"/>
  <c r="F4411" i="5"/>
  <c r="G2039" i="5"/>
  <c r="G3099" i="5"/>
  <c r="G4472" i="5"/>
  <c r="C4860" i="5"/>
  <c r="H2460" i="5"/>
  <c r="F4039" i="5"/>
  <c r="F2485" i="5"/>
  <c r="C2963" i="5"/>
  <c r="H2963" i="5"/>
  <c r="G3119" i="5"/>
  <c r="C3119" i="5"/>
  <c r="C4016" i="5"/>
  <c r="H2133" i="5"/>
  <c r="H2181" i="5"/>
  <c r="G2726" i="5"/>
  <c r="C2913" i="5"/>
  <c r="G3369" i="5"/>
  <c r="F3821" i="5"/>
  <c r="H3846" i="5"/>
  <c r="H4765" i="5"/>
  <c r="C1988" i="5"/>
  <c r="C2037" i="5"/>
  <c r="C2534" i="5"/>
  <c r="H3178" i="5"/>
  <c r="G4591" i="5"/>
  <c r="C3114" i="5"/>
  <c r="G4552" i="5"/>
  <c r="G2294" i="5"/>
  <c r="H2566" i="5"/>
  <c r="C2566" i="5"/>
  <c r="F3178" i="5"/>
  <c r="F4174" i="5"/>
  <c r="C2373" i="5"/>
  <c r="F2421" i="5"/>
  <c r="H2589" i="5"/>
  <c r="H3447" i="5"/>
  <c r="G1839" i="5"/>
  <c r="C2164" i="5"/>
  <c r="H2164" i="5"/>
  <c r="G2215" i="5"/>
  <c r="H2681" i="5"/>
  <c r="G3358" i="5"/>
  <c r="F3358" i="5"/>
  <c r="C3358" i="5"/>
  <c r="C1837" i="5"/>
  <c r="C1844" i="5"/>
  <c r="C1906" i="5"/>
  <c r="F1975" i="5"/>
  <c r="F2120" i="5"/>
  <c r="C2171" i="5"/>
  <c r="G2220" i="5"/>
  <c r="G2639" i="5"/>
  <c r="H2645" i="5"/>
  <c r="C2914" i="5"/>
  <c r="C3081" i="5"/>
  <c r="H3081" i="5"/>
  <c r="G3081" i="5"/>
  <c r="G3154" i="5"/>
  <c r="C3154" i="5"/>
  <c r="H3305" i="5"/>
  <c r="H3369" i="5"/>
  <c r="G3801" i="5"/>
  <c r="C3847" i="5"/>
  <c r="G3869" i="5"/>
  <c r="C4310" i="5"/>
  <c r="F4741" i="5"/>
  <c r="C3234" i="5"/>
  <c r="C4059" i="5"/>
  <c r="G4512" i="5"/>
  <c r="H4584" i="5"/>
  <c r="C2692" i="5"/>
  <c r="G2692" i="5"/>
  <c r="H3234" i="5"/>
  <c r="G3555" i="5"/>
  <c r="H3555" i="5"/>
  <c r="H4481" i="5"/>
  <c r="H2149" i="5"/>
  <c r="G2387" i="5"/>
  <c r="F3035" i="5"/>
  <c r="H3336" i="5"/>
  <c r="F3429" i="5"/>
  <c r="C3592" i="5"/>
  <c r="G4329" i="5"/>
  <c r="C4938" i="5"/>
  <c r="F4938" i="5"/>
  <c r="H4938" i="5"/>
  <c r="C2194" i="5"/>
  <c r="C2221" i="5"/>
  <c r="C2282" i="5"/>
  <c r="C2305" i="5"/>
  <c r="C2395" i="5"/>
  <c r="H2428" i="5"/>
  <c r="G2428" i="5"/>
  <c r="H3010" i="5"/>
  <c r="H3499" i="5"/>
  <c r="G3499" i="5"/>
  <c r="F3561" i="5"/>
  <c r="H4129" i="5"/>
  <c r="C4129" i="5"/>
  <c r="F4251" i="5"/>
  <c r="C4591" i="5"/>
  <c r="F4742" i="5"/>
  <c r="H2952" i="5"/>
  <c r="G3063" i="5"/>
  <c r="C3063" i="5"/>
  <c r="C3945" i="5"/>
  <c r="F3945" i="5"/>
  <c r="C4041" i="5"/>
  <c r="G4155" i="5"/>
  <c r="G4351" i="5"/>
  <c r="C2116" i="5"/>
  <c r="C2720" i="5"/>
  <c r="C3453" i="5"/>
  <c r="C3493" i="5"/>
  <c r="H3510" i="5"/>
  <c r="C3510" i="5"/>
  <c r="F4842" i="5"/>
  <c r="H4842" i="5"/>
  <c r="G4842" i="5"/>
  <c r="G2023" i="5"/>
  <c r="C2256" i="5"/>
  <c r="C2323" i="5"/>
  <c r="C2611" i="5"/>
  <c r="H2611" i="5"/>
  <c r="C2745" i="5"/>
  <c r="H2835" i="5"/>
  <c r="F2882" i="5"/>
  <c r="C2917" i="5"/>
  <c r="F2993" i="5"/>
  <c r="F3088" i="5"/>
  <c r="C3189" i="5"/>
  <c r="G3260" i="5"/>
  <c r="G3404" i="5"/>
  <c r="F3453" i="5"/>
  <c r="H3472" i="5"/>
  <c r="F3747" i="5"/>
  <c r="G3957" i="5"/>
  <c r="C4147" i="5"/>
  <c r="H4213" i="5"/>
  <c r="G4213" i="5"/>
  <c r="G4458" i="5"/>
  <c r="C4458" i="5"/>
  <c r="G4632" i="5"/>
  <c r="G4669" i="5"/>
  <c r="C4786" i="5"/>
  <c r="C4865" i="5"/>
  <c r="H4865" i="5"/>
  <c r="F4865" i="5"/>
  <c r="C1999" i="5"/>
  <c r="F2059" i="5"/>
  <c r="C2196" i="5"/>
  <c r="F2520" i="5"/>
  <c r="G2520" i="5"/>
  <c r="C2551" i="5"/>
  <c r="C2585" i="5"/>
  <c r="G2818" i="5"/>
  <c r="C2975" i="5"/>
  <c r="C3108" i="5"/>
  <c r="G3108" i="5"/>
  <c r="G3150" i="5"/>
  <c r="C3210" i="5"/>
  <c r="C3268" i="5"/>
  <c r="F3342" i="5"/>
  <c r="G3351" i="5"/>
  <c r="G3453" i="5"/>
  <c r="C3503" i="5"/>
  <c r="G3587" i="5"/>
  <c r="H3635" i="5"/>
  <c r="F3635" i="5"/>
  <c r="H3747" i="5"/>
  <c r="H3761" i="5"/>
  <c r="G3761" i="5"/>
  <c r="G3796" i="5"/>
  <c r="C3796" i="5"/>
  <c r="G3919" i="5"/>
  <c r="H4021" i="5"/>
  <c r="G4021" i="5"/>
  <c r="G4418" i="5"/>
  <c r="G4610" i="5"/>
  <c r="C1976" i="5"/>
  <c r="C2008" i="5"/>
  <c r="G2035" i="5"/>
  <c r="G2059" i="5"/>
  <c r="G2096" i="5"/>
  <c r="H2116" i="5"/>
  <c r="H2341" i="5"/>
  <c r="G2381" i="5"/>
  <c r="H2745" i="5"/>
  <c r="F4088" i="5"/>
  <c r="H4100" i="5"/>
  <c r="C4324" i="5"/>
  <c r="F4610" i="5"/>
  <c r="H4770" i="5"/>
  <c r="C4770" i="5"/>
  <c r="H4886" i="5"/>
  <c r="E2016" i="5"/>
  <c r="L2016" i="5" s="1"/>
  <c r="H2059" i="5"/>
  <c r="H2096" i="5"/>
  <c r="C2136" i="5"/>
  <c r="F2349" i="5"/>
  <c r="C2393" i="5"/>
  <c r="H2491" i="5"/>
  <c r="C2542" i="5"/>
  <c r="F2818" i="5"/>
  <c r="G2883" i="5"/>
  <c r="G2901" i="5"/>
  <c r="C2909" i="5"/>
  <c r="G2917" i="5"/>
  <c r="H3124" i="5"/>
  <c r="G3132" i="5"/>
  <c r="C3141" i="5"/>
  <c r="H3210" i="5"/>
  <c r="F3252" i="5"/>
  <c r="G3268" i="5"/>
  <c r="G3333" i="5"/>
  <c r="K3342" i="5"/>
  <c r="F3351" i="5"/>
  <c r="C3397" i="5"/>
  <c r="F3464" i="5"/>
  <c r="H3503" i="5"/>
  <c r="F3606" i="5"/>
  <c r="G3635" i="5"/>
  <c r="C3887" i="5"/>
  <c r="H3937" i="5"/>
  <c r="G3937" i="5"/>
  <c r="C3937" i="5"/>
  <c r="C3950" i="5"/>
  <c r="F3950" i="5"/>
  <c r="H4088" i="5"/>
  <c r="F4126" i="5"/>
  <c r="C4126" i="5"/>
  <c r="H4301" i="5"/>
  <c r="G4379" i="5"/>
  <c r="F4379" i="5"/>
  <c r="H4431" i="5"/>
  <c r="C4431" i="5"/>
  <c r="C4645" i="5"/>
  <c r="H4645" i="5"/>
  <c r="F4645" i="5"/>
  <c r="G4828" i="5"/>
  <c r="C2026" i="5"/>
  <c r="C2197" i="5"/>
  <c r="H2201" i="5"/>
  <c r="C2586" i="5"/>
  <c r="C2723" i="5"/>
  <c r="C2759" i="5"/>
  <c r="G2780" i="5"/>
  <c r="F2780" i="5"/>
  <c r="H2818" i="5"/>
  <c r="H2901" i="5"/>
  <c r="C3091" i="5"/>
  <c r="G3091" i="5"/>
  <c r="H3132" i="5"/>
  <c r="C3162" i="5"/>
  <c r="H3276" i="5"/>
  <c r="C3276" i="5"/>
  <c r="H3414" i="5"/>
  <c r="H3511" i="5"/>
  <c r="G3579" i="5"/>
  <c r="C4259" i="5"/>
  <c r="G4770" i="5"/>
  <c r="H2152" i="5"/>
  <c r="H2603" i="5"/>
  <c r="C3080" i="5"/>
  <c r="G3117" i="5"/>
  <c r="C3264" i="5"/>
  <c r="F3910" i="5"/>
  <c r="F4356" i="5"/>
  <c r="C4356" i="5"/>
  <c r="G3698" i="5"/>
  <c r="H4437" i="5"/>
  <c r="F4563" i="5"/>
  <c r="C4563" i="5"/>
  <c r="C4793" i="5"/>
  <c r="H4939" i="5"/>
  <c r="G4939" i="5"/>
  <c r="H4971" i="5"/>
  <c r="G3208" i="5"/>
  <c r="C3360" i="5"/>
  <c r="H3849" i="5"/>
  <c r="G3849" i="5"/>
  <c r="H4190" i="5"/>
  <c r="C4345" i="5"/>
  <c r="G4543" i="5"/>
  <c r="F4543" i="5"/>
  <c r="F3709" i="5"/>
  <c r="C3768" i="5"/>
  <c r="G3926" i="5"/>
  <c r="F3926" i="5"/>
  <c r="C3926" i="5"/>
  <c r="G3996" i="5"/>
  <c r="C2930" i="5"/>
  <c r="G3100" i="5"/>
  <c r="F3286" i="5"/>
  <c r="G3371" i="5"/>
  <c r="F3513" i="5"/>
  <c r="G3556" i="5"/>
  <c r="H3574" i="5"/>
  <c r="F3595" i="5"/>
  <c r="G3618" i="5"/>
  <c r="G3680" i="5"/>
  <c r="C3702" i="5"/>
  <c r="G3709" i="5"/>
  <c r="G3721" i="5"/>
  <c r="F3721" i="5"/>
  <c r="F4190" i="5"/>
  <c r="H4538" i="5"/>
  <c r="F4556" i="5"/>
  <c r="K4556" i="5" s="1"/>
  <c r="G4556" i="5"/>
  <c r="G4607" i="5"/>
  <c r="H4727" i="5"/>
  <c r="K4727" i="5" s="1"/>
  <c r="C4777" i="5"/>
  <c r="C4810" i="5"/>
  <c r="H4810" i="5"/>
  <c r="C4862" i="5"/>
  <c r="H4862" i="5"/>
  <c r="G4862" i="5"/>
  <c r="F4862" i="5"/>
  <c r="G4877" i="5"/>
  <c r="F2613" i="5"/>
  <c r="F2640" i="5"/>
  <c r="G2668" i="5"/>
  <c r="H2742" i="5"/>
  <c r="G2754" i="5"/>
  <c r="G2905" i="5"/>
  <c r="H3100" i="5"/>
  <c r="K3196" i="5"/>
  <c r="G3209" i="5"/>
  <c r="C3277" i="5"/>
  <c r="G3595" i="5"/>
  <c r="H3680" i="5"/>
  <c r="F3722" i="5"/>
  <c r="F3768" i="5"/>
  <c r="C3895" i="5"/>
  <c r="C4010" i="5"/>
  <c r="C4099" i="5"/>
  <c r="G4099" i="5"/>
  <c r="C4109" i="5"/>
  <c r="C4365" i="5"/>
  <c r="H4402" i="5"/>
  <c r="F4402" i="5"/>
  <c r="C4619" i="5"/>
  <c r="C4651" i="5"/>
  <c r="G4760" i="5"/>
  <c r="C4821" i="5"/>
  <c r="C4297" i="5"/>
  <c r="H4297" i="5"/>
  <c r="H4393" i="5"/>
  <c r="H4530" i="5"/>
  <c r="C4710" i="5"/>
  <c r="C4943" i="5"/>
  <c r="H3831" i="5"/>
  <c r="F3895" i="5"/>
  <c r="H4287" i="5"/>
  <c r="F4393" i="5"/>
  <c r="F4621" i="5"/>
  <c r="C4761" i="5"/>
  <c r="H4761" i="5"/>
  <c r="C4800" i="5"/>
  <c r="F4943" i="5"/>
  <c r="H3469" i="5"/>
  <c r="C3843" i="5"/>
  <c r="F3843" i="5"/>
  <c r="G3895" i="5"/>
  <c r="F3965" i="5"/>
  <c r="H4093" i="5"/>
  <c r="G4093" i="5"/>
  <c r="G4307" i="5"/>
  <c r="G4393" i="5"/>
  <c r="H4451" i="5"/>
  <c r="G4451" i="5"/>
  <c r="F4451" i="5"/>
  <c r="G4569" i="5"/>
  <c r="H4569" i="5"/>
  <c r="F4590" i="5"/>
  <c r="F4664" i="5"/>
  <c r="C4864" i="5"/>
  <c r="C4907" i="5"/>
  <c r="C4927" i="5"/>
  <c r="H4927" i="5"/>
  <c r="G4943" i="5"/>
  <c r="H4070" i="5"/>
  <c r="C4187" i="5"/>
  <c r="C4493" i="5"/>
  <c r="F4586" i="5"/>
  <c r="H4673" i="5"/>
  <c r="H4737" i="5"/>
  <c r="G4819" i="5"/>
  <c r="C4956" i="5"/>
  <c r="C4534" i="5"/>
  <c r="G4586" i="5"/>
  <c r="C4769" i="5"/>
  <c r="C4866" i="5"/>
  <c r="C4879" i="5"/>
  <c r="G4149" i="5"/>
  <c r="G4163" i="5"/>
  <c r="G4299" i="5"/>
  <c r="F4666" i="5"/>
  <c r="F3707" i="5"/>
  <c r="C3742" i="5"/>
  <c r="C3792" i="5"/>
  <c r="G3872" i="5"/>
  <c r="C3898" i="5"/>
  <c r="H3907" i="5"/>
  <c r="K3907" i="5" s="1"/>
  <c r="F3993" i="5"/>
  <c r="H4001" i="5"/>
  <c r="C4026" i="5"/>
  <c r="G4071" i="5"/>
  <c r="F4180" i="5"/>
  <c r="G4215" i="5"/>
  <c r="F4222" i="5"/>
  <c r="G4271" i="5"/>
  <c r="G4291" i="5"/>
  <c r="G4303" i="5"/>
  <c r="H4352" i="5"/>
  <c r="C4434" i="5"/>
  <c r="F4438" i="5"/>
  <c r="F4447" i="5"/>
  <c r="H4460" i="5"/>
  <c r="F4534" i="5"/>
  <c r="F4582" i="5"/>
  <c r="C4623" i="5"/>
  <c r="H4639" i="5"/>
  <c r="C4803" i="5"/>
  <c r="C4875" i="5"/>
  <c r="F4936" i="5"/>
  <c r="F4956" i="5"/>
  <c r="G4974" i="5"/>
  <c r="H3707" i="5"/>
  <c r="F3715" i="5"/>
  <c r="G4180" i="5"/>
  <c r="H4291" i="5"/>
  <c r="H4438" i="5"/>
  <c r="G4447" i="5"/>
  <c r="G4534" i="5"/>
  <c r="F4555" i="5"/>
  <c r="H3715" i="5"/>
  <c r="F3752" i="5"/>
  <c r="F3835" i="5"/>
  <c r="G3946" i="5"/>
  <c r="H4082" i="5"/>
  <c r="H4098" i="5"/>
  <c r="H4250" i="5"/>
  <c r="K4250" i="5" s="1"/>
  <c r="F4353" i="5"/>
  <c r="F4405" i="5"/>
  <c r="G4428" i="5"/>
  <c r="F4487" i="5"/>
  <c r="H4534" i="5"/>
  <c r="F4540" i="5"/>
  <c r="K4540" i="5" s="1"/>
  <c r="F4688" i="5"/>
  <c r="H4708" i="5"/>
  <c r="G4803" i="5"/>
  <c r="G4813" i="5"/>
  <c r="K4813" i="5" s="1"/>
  <c r="G4880" i="5"/>
  <c r="H4913" i="5"/>
  <c r="F4929" i="5"/>
  <c r="M2963" i="7"/>
  <c r="N2963" i="7"/>
  <c r="N3030" i="7"/>
  <c r="M3030" i="7"/>
  <c r="N3252" i="7"/>
  <c r="M3252" i="7"/>
  <c r="M2063" i="7"/>
  <c r="M2198" i="7"/>
  <c r="N2849" i="7"/>
  <c r="M3499" i="7"/>
  <c r="N4271" i="7"/>
  <c r="M4271" i="7"/>
  <c r="N4282" i="7"/>
  <c r="M4282" i="7"/>
  <c r="C2811" i="5"/>
  <c r="E2811" i="5"/>
  <c r="L2811" i="5" s="1"/>
  <c r="N1937" i="7"/>
  <c r="N1991" i="7"/>
  <c r="N2094" i="7"/>
  <c r="N2154" i="7"/>
  <c r="R2203" i="7"/>
  <c r="N2210" i="7"/>
  <c r="M2210" i="7"/>
  <c r="M2291" i="7"/>
  <c r="M2442" i="7"/>
  <c r="M2617" i="7"/>
  <c r="R2663" i="7"/>
  <c r="M2665" i="7"/>
  <c r="M2713" i="7"/>
  <c r="N2722" i="7"/>
  <c r="N2750" i="7"/>
  <c r="M2790" i="7"/>
  <c r="N2904" i="7"/>
  <c r="N2947" i="7"/>
  <c r="M2947" i="7"/>
  <c r="M3020" i="7"/>
  <c r="R3162" i="7"/>
  <c r="Q3162" i="7" s="1"/>
  <c r="N3164" i="7"/>
  <c r="M3212" i="7"/>
  <c r="N3212" i="7"/>
  <c r="N3371" i="7"/>
  <c r="N3500" i="7"/>
  <c r="M3500" i="7"/>
  <c r="M3521" i="7"/>
  <c r="N3521" i="7"/>
  <c r="N3673" i="7"/>
  <c r="M3673" i="7"/>
  <c r="M3777" i="7"/>
  <c r="N4096" i="7"/>
  <c r="M4096" i="7"/>
  <c r="F4136" i="5"/>
  <c r="C4136" i="5"/>
  <c r="H4136" i="5"/>
  <c r="F4306" i="5"/>
  <c r="C4306" i="5"/>
  <c r="N1873" i="7"/>
  <c r="M1895" i="7"/>
  <c r="M2272" i="7"/>
  <c r="R2358" i="7"/>
  <c r="Q2358" i="7" s="1"/>
  <c r="N2841" i="7"/>
  <c r="N3234" i="7"/>
  <c r="M3234" i="7"/>
  <c r="M3943" i="7"/>
  <c r="N3943" i="7"/>
  <c r="N4050" i="7"/>
  <c r="M4060" i="7"/>
  <c r="G2015" i="5"/>
  <c r="R2059" i="7"/>
  <c r="Q2059" i="7" s="1"/>
  <c r="N3707" i="7"/>
  <c r="R2399" i="7"/>
  <c r="Q2399" i="7" s="1"/>
  <c r="N2504" i="7"/>
  <c r="M2504" i="7"/>
  <c r="M2783" i="7"/>
  <c r="N2833" i="7"/>
  <c r="R2888" i="7"/>
  <c r="Q2888" i="7" s="1"/>
  <c r="C4094" i="5"/>
  <c r="R1813" i="7"/>
  <c r="Q1813" i="7" s="1"/>
  <c r="N1814" i="7"/>
  <c r="R1833" i="7"/>
  <c r="Q1833" i="7" s="1"/>
  <c r="R1843" i="7"/>
  <c r="N1844" i="7"/>
  <c r="R1850" i="7"/>
  <c r="Q1850" i="7" s="1"/>
  <c r="N1851" i="7"/>
  <c r="M1858" i="7"/>
  <c r="M1865" i="7"/>
  <c r="R1873" i="7"/>
  <c r="Q1873" i="7" s="1"/>
  <c r="N1882" i="7"/>
  <c r="R1901" i="7"/>
  <c r="Q1901" i="7" s="1"/>
  <c r="M1905" i="7"/>
  <c r="R1920" i="7"/>
  <c r="Q1920" i="7" s="1"/>
  <c r="N1930" i="7"/>
  <c r="M1975" i="7"/>
  <c r="R2000" i="7"/>
  <c r="Q2000" i="7" s="1"/>
  <c r="N2001" i="7"/>
  <c r="N2030" i="7"/>
  <c r="M2039" i="7"/>
  <c r="R2046" i="7"/>
  <c r="Q2046" i="7" s="1"/>
  <c r="N2047" i="7"/>
  <c r="M2056" i="7"/>
  <c r="R2068" i="7"/>
  <c r="R2125" i="7"/>
  <c r="Q2125" i="7" s="1"/>
  <c r="N2127" i="7"/>
  <c r="M2127" i="7"/>
  <c r="R2179" i="7"/>
  <c r="Q2179" i="7" s="1"/>
  <c r="M2191" i="7"/>
  <c r="M2222" i="7"/>
  <c r="R2258" i="7"/>
  <c r="Q2258" i="7" s="1"/>
  <c r="M2273" i="7"/>
  <c r="N2282" i="7"/>
  <c r="R2302" i="7"/>
  <c r="R2313" i="7"/>
  <c r="Q2313" i="7" s="1"/>
  <c r="R2340" i="7"/>
  <c r="N2345" i="7"/>
  <c r="R2381" i="7"/>
  <c r="Q2381" i="7" s="1"/>
  <c r="N2382" i="7"/>
  <c r="M2419" i="7"/>
  <c r="M2436" i="7"/>
  <c r="R2452" i="7"/>
  <c r="Q2452" i="7" s="1"/>
  <c r="M2465" i="7"/>
  <c r="R2538" i="7"/>
  <c r="Q2538" i="7" s="1"/>
  <c r="R2580" i="7"/>
  <c r="Q2580" i="7" s="1"/>
  <c r="M2648" i="7"/>
  <c r="R2656" i="7"/>
  <c r="Q2656" i="7" s="1"/>
  <c r="N2667" i="7"/>
  <c r="M2667" i="7"/>
  <c r="M2734" i="7"/>
  <c r="N2743" i="7"/>
  <c r="N2793" i="7"/>
  <c r="M2793" i="7"/>
  <c r="R2832" i="7"/>
  <c r="M2842" i="7"/>
  <c r="R2869" i="7"/>
  <c r="Q2869" i="7" s="1"/>
  <c r="M2881" i="7"/>
  <c r="R2930" i="7"/>
  <c r="Q2930" i="7" s="1"/>
  <c r="M2932" i="7"/>
  <c r="M2987" i="7"/>
  <c r="M2995" i="7"/>
  <c r="N3062" i="7"/>
  <c r="R3107" i="7"/>
  <c r="Q3107" i="7" s="1"/>
  <c r="R3126" i="7"/>
  <c r="Q3126" i="7" s="1"/>
  <c r="N3204" i="7"/>
  <c r="R3212" i="7"/>
  <c r="Q3212" i="7" s="1"/>
  <c r="N3215" i="7"/>
  <c r="M3215" i="7"/>
  <c r="R3287" i="7"/>
  <c r="Q3287" i="7" s="1"/>
  <c r="R3299" i="7"/>
  <c r="Q3299" i="7" s="1"/>
  <c r="R3300" i="7"/>
  <c r="Q3300" i="7" s="1"/>
  <c r="R3303" i="7"/>
  <c r="Q3303" i="7" s="1"/>
  <c r="R3576" i="7"/>
  <c r="Q3576" i="7" s="1"/>
  <c r="R3577" i="7"/>
  <c r="Q3577" i="7" s="1"/>
  <c r="R3604" i="7"/>
  <c r="Q3604" i="7" s="1"/>
  <c r="M3606" i="7"/>
  <c r="R3965" i="7"/>
  <c r="Q3965" i="7" s="1"/>
  <c r="N4665" i="7"/>
  <c r="M4665" i="7"/>
  <c r="M1999" i="7"/>
  <c r="R2205" i="7"/>
  <c r="Q2205" i="7" s="1"/>
  <c r="R3068" i="7"/>
  <c r="Q3068" i="7" s="1"/>
  <c r="N1819" i="7"/>
  <c r="M2802" i="7"/>
  <c r="M2880" i="7"/>
  <c r="R2282" i="7"/>
  <c r="N2742" i="7"/>
  <c r="M2751" i="7"/>
  <c r="R1910" i="7"/>
  <c r="N2572" i="7"/>
  <c r="N2619" i="7"/>
  <c r="M2619" i="7"/>
  <c r="M3052" i="7"/>
  <c r="C4058" i="5"/>
  <c r="H4058" i="5"/>
  <c r="R1857" i="7"/>
  <c r="Q1857" i="7" s="1"/>
  <c r="R1864" i="7"/>
  <c r="Q1864" i="7" s="1"/>
  <c r="R1881" i="7"/>
  <c r="Q1881" i="7" s="1"/>
  <c r="R1887" i="7"/>
  <c r="Q1887" i="7" s="1"/>
  <c r="R1904" i="7"/>
  <c r="Q1904" i="7" s="1"/>
  <c r="R1927" i="7"/>
  <c r="Q1927" i="7" s="1"/>
  <c r="N1940" i="7"/>
  <c r="M1940" i="7"/>
  <c r="R1964" i="7"/>
  <c r="Q1964" i="7" s="1"/>
  <c r="R1974" i="7"/>
  <c r="Q1974" i="7" s="1"/>
  <c r="R2029" i="7"/>
  <c r="Q2029" i="7" s="1"/>
  <c r="R2043" i="7"/>
  <c r="R2225" i="7"/>
  <c r="Q2225" i="7" s="1"/>
  <c r="R2241" i="7"/>
  <c r="Q2241" i="7" s="1"/>
  <c r="N2283" i="7"/>
  <c r="M2283" i="7"/>
  <c r="R2703" i="7"/>
  <c r="Q2703" i="7" s="1"/>
  <c r="R2714" i="7"/>
  <c r="Q2714" i="7" s="1"/>
  <c r="R2735" i="7"/>
  <c r="Q2735" i="7" s="1"/>
  <c r="R2851" i="7"/>
  <c r="Q2851" i="7" s="1"/>
  <c r="R2880" i="7"/>
  <c r="N3005" i="7"/>
  <c r="M3005" i="7"/>
  <c r="R3055" i="7"/>
  <c r="Q3055" i="7" s="1"/>
  <c r="N3216" i="7"/>
  <c r="M3216" i="7"/>
  <c r="N3458" i="7"/>
  <c r="M3458" i="7"/>
  <c r="M3689" i="7"/>
  <c r="N3689" i="7"/>
  <c r="N3848" i="7"/>
  <c r="M3848" i="7"/>
  <c r="R2130" i="7"/>
  <c r="Q2130" i="7" s="1"/>
  <c r="R1841" i="7"/>
  <c r="Q1841" i="7" s="1"/>
  <c r="R1908" i="7"/>
  <c r="Q1908" i="7" s="1"/>
  <c r="M2314" i="7"/>
  <c r="N1921" i="7"/>
  <c r="N2146" i="7"/>
  <c r="R2276" i="7"/>
  <c r="Q2276" i="7" s="1"/>
  <c r="M2410" i="7"/>
  <c r="M2522" i="7"/>
  <c r="M1815" i="7"/>
  <c r="R1828" i="7"/>
  <c r="Q1828" i="7" s="1"/>
  <c r="R1834" i="7"/>
  <c r="Q1834" i="7" s="1"/>
  <c r="N1838" i="7"/>
  <c r="R1839" i="7"/>
  <c r="Q1839" i="7" s="1"/>
  <c r="R1860" i="7"/>
  <c r="Q1860" i="7" s="1"/>
  <c r="M1883" i="7"/>
  <c r="R1907" i="7"/>
  <c r="N1913" i="7"/>
  <c r="R1914" i="7"/>
  <c r="Q1914" i="7" s="1"/>
  <c r="R1954" i="7"/>
  <c r="Q1954" i="7" s="1"/>
  <c r="R1972" i="7"/>
  <c r="N1993" i="7"/>
  <c r="R2018" i="7"/>
  <c r="R2020" i="7"/>
  <c r="Q2020" i="7" s="1"/>
  <c r="R2021" i="7"/>
  <c r="Q2021" i="7" s="1"/>
  <c r="M2031" i="7"/>
  <c r="M2048" i="7"/>
  <c r="M2066" i="7"/>
  <c r="N2066" i="7"/>
  <c r="R2137" i="7"/>
  <c r="Q2137" i="7" s="1"/>
  <c r="M2158" i="7"/>
  <c r="N2158" i="7"/>
  <c r="R2178" i="7"/>
  <c r="Q2178" i="7" s="1"/>
  <c r="M2182" i="7"/>
  <c r="R2187" i="7"/>
  <c r="Q2187" i="7" s="1"/>
  <c r="M2214" i="7"/>
  <c r="M2223" i="7"/>
  <c r="R2252" i="7"/>
  <c r="R2256" i="7"/>
  <c r="Q2256" i="7" s="1"/>
  <c r="R2262" i="7"/>
  <c r="Q2262" i="7" s="1"/>
  <c r="R2265" i="7"/>
  <c r="Q2265" i="7" s="1"/>
  <c r="N2274" i="7"/>
  <c r="R2275" i="7"/>
  <c r="Q2275" i="7" s="1"/>
  <c r="M2307" i="7"/>
  <c r="M2316" i="7"/>
  <c r="N2316" i="7"/>
  <c r="N2337" i="7"/>
  <c r="M2346" i="7"/>
  <c r="M2355" i="7"/>
  <c r="M2376" i="7"/>
  <c r="M2383" i="7"/>
  <c r="R2390" i="7"/>
  <c r="Q2390" i="7" s="1"/>
  <c r="N2412" i="7"/>
  <c r="R2415" i="7"/>
  <c r="M2485" i="7"/>
  <c r="R2533" i="7"/>
  <c r="Q2533" i="7" s="1"/>
  <c r="M2649" i="7"/>
  <c r="R2729" i="7"/>
  <c r="Q2729" i="7" s="1"/>
  <c r="M2735" i="7"/>
  <c r="M2774" i="7"/>
  <c r="N2872" i="7"/>
  <c r="R2873" i="7"/>
  <c r="Q2873" i="7" s="1"/>
  <c r="M2933" i="7"/>
  <c r="N2933" i="7"/>
  <c r="N3063" i="7"/>
  <c r="R3065" i="7"/>
  <c r="Q3065" i="7" s="1"/>
  <c r="M3128" i="7"/>
  <c r="R3136" i="7"/>
  <c r="Q3136" i="7" s="1"/>
  <c r="N3148" i="7"/>
  <c r="M3148" i="7"/>
  <c r="R3290" i="7"/>
  <c r="Q3290" i="7" s="1"/>
  <c r="R3564" i="7"/>
  <c r="Q3564" i="7" s="1"/>
  <c r="R3567" i="7"/>
  <c r="Q3567" i="7" s="1"/>
  <c r="M3607" i="7"/>
  <c r="N3607" i="7"/>
  <c r="N3647" i="7"/>
  <c r="M3647" i="7"/>
  <c r="M3957" i="7"/>
  <c r="N3957" i="7"/>
  <c r="M4724" i="7"/>
  <c r="N4724" i="7"/>
  <c r="N2301" i="7"/>
  <c r="M2301" i="7"/>
  <c r="M2407" i="7"/>
  <c r="N2407" i="7"/>
  <c r="N1850" i="7"/>
  <c r="N1881" i="7"/>
  <c r="R1938" i="7"/>
  <c r="Q1938" i="7" s="1"/>
  <c r="M2166" i="7"/>
  <c r="N2292" i="7"/>
  <c r="M2292" i="7"/>
  <c r="N2521" i="7"/>
  <c r="R2780" i="7"/>
  <c r="Q2780" i="7" s="1"/>
  <c r="N3072" i="7"/>
  <c r="N3145" i="7"/>
  <c r="M1956" i="7"/>
  <c r="N1956" i="7"/>
  <c r="M2064" i="7"/>
  <c r="M2095" i="7"/>
  <c r="N2190" i="7"/>
  <c r="N2199" i="7"/>
  <c r="N3061" i="7"/>
  <c r="N2353" i="7"/>
  <c r="N2792" i="7"/>
  <c r="N3073" i="7"/>
  <c r="F4276" i="5"/>
  <c r="R1821" i="7"/>
  <c r="Q1821" i="7" s="1"/>
  <c r="R1837" i="7"/>
  <c r="Q1837" i="7" s="1"/>
  <c r="R1867" i="7"/>
  <c r="Q1867" i="7" s="1"/>
  <c r="R1882" i="7"/>
  <c r="Q1882" i="7" s="1"/>
  <c r="R1912" i="7"/>
  <c r="Q1912" i="7" s="1"/>
  <c r="N1923" i="7"/>
  <c r="M1923" i="7"/>
  <c r="R1949" i="7"/>
  <c r="Q1949" i="7" s="1"/>
  <c r="R1973" i="7"/>
  <c r="Q1973" i="7" s="1"/>
  <c r="M1977" i="7"/>
  <c r="N1977" i="7"/>
  <c r="R1979" i="7"/>
  <c r="Q1979" i="7" s="1"/>
  <c r="R1992" i="7"/>
  <c r="Q1992" i="7" s="1"/>
  <c r="M1994" i="7"/>
  <c r="N1994" i="7"/>
  <c r="R2055" i="7"/>
  <c r="Q2055" i="7" s="1"/>
  <c r="N2088" i="7"/>
  <c r="M2088" i="7"/>
  <c r="R2114" i="7"/>
  <c r="Q2114" i="7" s="1"/>
  <c r="R2190" i="7"/>
  <c r="Q2190" i="7" s="1"/>
  <c r="R2325" i="7"/>
  <c r="Q2325" i="7" s="1"/>
  <c r="R2336" i="7"/>
  <c r="Q2336" i="7" s="1"/>
  <c r="M2467" i="7"/>
  <c r="N2467" i="7"/>
  <c r="R2484" i="7"/>
  <c r="Q2484" i="7" s="1"/>
  <c r="R2562" i="7"/>
  <c r="N2574" i="7"/>
  <c r="M2574" i="7"/>
  <c r="R2638" i="7"/>
  <c r="Q2638" i="7" s="1"/>
  <c r="R2698" i="7"/>
  <c r="N2706" i="7"/>
  <c r="R2763" i="7"/>
  <c r="Q2763" i="7" s="1"/>
  <c r="M2925" i="7"/>
  <c r="R3052" i="7"/>
  <c r="Q3052" i="7" s="1"/>
  <c r="N3120" i="7"/>
  <c r="R3175" i="7"/>
  <c r="Q3175" i="7" s="1"/>
  <c r="M3187" i="7"/>
  <c r="R3432" i="7"/>
  <c r="Q3432" i="7" s="1"/>
  <c r="R3542" i="7"/>
  <c r="Q3542" i="7" s="1"/>
  <c r="N3570" i="7"/>
  <c r="M3570" i="7"/>
  <c r="R3591" i="7"/>
  <c r="Q3591" i="7" s="1"/>
  <c r="N3595" i="7"/>
  <c r="M3595" i="7"/>
  <c r="R3823" i="7"/>
  <c r="Q3823" i="7" s="1"/>
  <c r="R4700" i="7"/>
  <c r="Q4700" i="7" s="1"/>
  <c r="M2054" i="7"/>
  <c r="N2580" i="7"/>
  <c r="M2657" i="7"/>
  <c r="R2785" i="7"/>
  <c r="Q2785" i="7" s="1"/>
  <c r="M1888" i="7"/>
  <c r="N1983" i="7"/>
  <c r="N2851" i="7"/>
  <c r="M1828" i="7"/>
  <c r="R2082" i="7"/>
  <c r="Q2082" i="7" s="1"/>
  <c r="R2094" i="7"/>
  <c r="Q2094" i="7" s="1"/>
  <c r="N2155" i="7"/>
  <c r="N2200" i="7"/>
  <c r="M2200" i="7"/>
  <c r="R2239" i="7"/>
  <c r="Q2239" i="7" s="1"/>
  <c r="M2666" i="7"/>
  <c r="N3331" i="7"/>
  <c r="R1827" i="7"/>
  <c r="Q1827" i="7" s="1"/>
  <c r="R1876" i="7"/>
  <c r="Q1876" i="7" s="1"/>
  <c r="R1889" i="7"/>
  <c r="Q1889" i="7" s="1"/>
  <c r="R1896" i="7"/>
  <c r="Q1896" i="7" s="1"/>
  <c r="R1911" i="7"/>
  <c r="Q1911" i="7" s="1"/>
  <c r="R1943" i="7"/>
  <c r="Q1943" i="7" s="1"/>
  <c r="R1983" i="7"/>
  <c r="Q1983" i="7" s="1"/>
  <c r="R2002" i="7"/>
  <c r="R2011" i="7"/>
  <c r="R2022" i="7"/>
  <c r="Q2022" i="7" s="1"/>
  <c r="R2077" i="7"/>
  <c r="R2106" i="7"/>
  <c r="R2138" i="7"/>
  <c r="R2169" i="7"/>
  <c r="Q2169" i="7" s="1"/>
  <c r="R2264" i="7"/>
  <c r="Q2264" i="7" s="1"/>
  <c r="R2349" i="7"/>
  <c r="Q2349" i="7" s="1"/>
  <c r="N2356" i="7"/>
  <c r="M2356" i="7"/>
  <c r="R2365" i="7"/>
  <c r="Q2365" i="7" s="1"/>
  <c r="R2442" i="7"/>
  <c r="Q2442" i="7" s="1"/>
  <c r="R2505" i="7"/>
  <c r="Q2505" i="7" s="1"/>
  <c r="R2532" i="7"/>
  <c r="Q2532" i="7" s="1"/>
  <c r="R2535" i="7"/>
  <c r="Q2535" i="7" s="1"/>
  <c r="R2684" i="7"/>
  <c r="Q2684" i="7" s="1"/>
  <c r="M2776" i="7"/>
  <c r="N2776" i="7"/>
  <c r="R2805" i="7"/>
  <c r="Q2805" i="7" s="1"/>
  <c r="R2871" i="7"/>
  <c r="R2908" i="7"/>
  <c r="R2996" i="7"/>
  <c r="Q2996" i="7" s="1"/>
  <c r="N2998" i="7"/>
  <c r="M2998" i="7"/>
  <c r="R3119" i="7"/>
  <c r="Q3119" i="7" s="1"/>
  <c r="N3207" i="7"/>
  <c r="M3207" i="7"/>
  <c r="R3267" i="7"/>
  <c r="Q3267" i="7" s="1"/>
  <c r="R3269" i="7"/>
  <c r="Q3269" i="7" s="1"/>
  <c r="R3836" i="7"/>
  <c r="Q3836" i="7" s="1"/>
  <c r="R4564" i="7"/>
  <c r="Q4564" i="7" s="1"/>
  <c r="N2026" i="7"/>
  <c r="R3018" i="7"/>
  <c r="Q3018" i="7" s="1"/>
  <c r="M1827" i="7"/>
  <c r="M2072" i="7"/>
  <c r="N2135" i="7"/>
  <c r="M2135" i="7"/>
  <c r="R2272" i="7"/>
  <c r="Q2272" i="7" s="1"/>
  <c r="M2473" i="7"/>
  <c r="R1869" i="7"/>
  <c r="Q1869" i="7" s="1"/>
  <c r="N2103" i="7"/>
  <c r="M2502" i="7"/>
  <c r="R2661" i="7"/>
  <c r="Q2661" i="7" s="1"/>
  <c r="R2796" i="7"/>
  <c r="Q2796" i="7" s="1"/>
  <c r="N2897" i="7"/>
  <c r="R1930" i="7"/>
  <c r="Q1930" i="7" s="1"/>
  <c r="R2045" i="7"/>
  <c r="Q2045" i="7" s="1"/>
  <c r="N3225" i="7"/>
  <c r="M3225" i="7"/>
  <c r="R1817" i="7"/>
  <c r="Q1817" i="7" s="1"/>
  <c r="R2278" i="7"/>
  <c r="Q2278" i="7" s="1"/>
  <c r="N2752" i="7"/>
  <c r="M2752" i="7"/>
  <c r="C4246" i="5"/>
  <c r="R1838" i="7"/>
  <c r="Q1838" i="7" s="1"/>
  <c r="R1859" i="7"/>
  <c r="R1875" i="7"/>
  <c r="Q1875" i="7" s="1"/>
  <c r="R1892" i="7"/>
  <c r="R1905" i="7"/>
  <c r="Q1905" i="7" s="1"/>
  <c r="R1913" i="7"/>
  <c r="R1925" i="7"/>
  <c r="Q1925" i="7" s="1"/>
  <c r="R1963" i="7"/>
  <c r="Q1963" i="7" s="1"/>
  <c r="R2010" i="7"/>
  <c r="R2012" i="7"/>
  <c r="Q2012" i="7" s="1"/>
  <c r="R2042" i="7"/>
  <c r="R2048" i="7"/>
  <c r="Q2048" i="7" s="1"/>
  <c r="R2192" i="7"/>
  <c r="Q2192" i="7" s="1"/>
  <c r="R2219" i="7"/>
  <c r="R2221" i="7"/>
  <c r="Q2221" i="7" s="1"/>
  <c r="R2222" i="7"/>
  <c r="Q2222" i="7" s="1"/>
  <c r="R2295" i="7"/>
  <c r="Q2295" i="7" s="1"/>
  <c r="R2428" i="7"/>
  <c r="Q2428" i="7" s="1"/>
  <c r="R2456" i="7"/>
  <c r="Q2456" i="7" s="1"/>
  <c r="R2476" i="7"/>
  <c r="Q2476" i="7" s="1"/>
  <c r="N2651" i="7"/>
  <c r="M2651" i="7"/>
  <c r="R2678" i="7"/>
  <c r="Q2678" i="7" s="1"/>
  <c r="R2733" i="7"/>
  <c r="Q2733" i="7" s="1"/>
  <c r="N2737" i="7"/>
  <c r="M2737" i="7"/>
  <c r="R2755" i="7"/>
  <c r="R2784" i="7"/>
  <c r="R2872" i="7"/>
  <c r="Q2872" i="7" s="1"/>
  <c r="N2874" i="7"/>
  <c r="M2874" i="7"/>
  <c r="N2989" i="7"/>
  <c r="M2989" i="7"/>
  <c r="M3189" i="7"/>
  <c r="N3189" i="7"/>
  <c r="R3482" i="7"/>
  <c r="Q3482" i="7" s="1"/>
  <c r="M2134" i="7"/>
  <c r="R1874" i="7"/>
  <c r="Q1874" i="7" s="1"/>
  <c r="N2167" i="7"/>
  <c r="M2167" i="7"/>
  <c r="R2549" i="7"/>
  <c r="M2704" i="7"/>
  <c r="M2889" i="7"/>
  <c r="R3154" i="7"/>
  <c r="R1829" i="7"/>
  <c r="N1911" i="7"/>
  <c r="M2658" i="7"/>
  <c r="R1820" i="7"/>
  <c r="Q1820" i="7" s="1"/>
  <c r="R1844" i="7"/>
  <c r="Q1844" i="7" s="1"/>
  <c r="R1851" i="7"/>
  <c r="Q1851" i="7" s="1"/>
  <c r="R1866" i="7"/>
  <c r="Q1866" i="7" s="1"/>
  <c r="R1871" i="7"/>
  <c r="Q1871" i="7" s="1"/>
  <c r="N1898" i="7"/>
  <c r="R1899" i="7"/>
  <c r="Q1899" i="7" s="1"/>
  <c r="R1923" i="7"/>
  <c r="Q1923" i="7" s="1"/>
  <c r="R1932" i="7"/>
  <c r="Q1932" i="7" s="1"/>
  <c r="M1943" i="7"/>
  <c r="M1960" i="7"/>
  <c r="M1969" i="7"/>
  <c r="N1969" i="7"/>
  <c r="M2024" i="7"/>
  <c r="R2067" i="7"/>
  <c r="Q2067" i="7" s="1"/>
  <c r="R2078" i="7"/>
  <c r="N2247" i="7"/>
  <c r="M2256" i="7"/>
  <c r="R2289" i="7"/>
  <c r="Q2289" i="7" s="1"/>
  <c r="R2328" i="7"/>
  <c r="Q2328" i="7" s="1"/>
  <c r="R2341" i="7"/>
  <c r="Q2341" i="7" s="1"/>
  <c r="R2364" i="7"/>
  <c r="Q2364" i="7" s="1"/>
  <c r="R2366" i="7"/>
  <c r="Q2366" i="7" s="1"/>
  <c r="M2369" i="7"/>
  <c r="M2405" i="7"/>
  <c r="R2455" i="7"/>
  <c r="N2458" i="7"/>
  <c r="M2458" i="7"/>
  <c r="M2537" i="7"/>
  <c r="M2594" i="7"/>
  <c r="N2603" i="7"/>
  <c r="M2603" i="7"/>
  <c r="R2623" i="7"/>
  <c r="Q2623" i="7" s="1"/>
  <c r="M2643" i="7"/>
  <c r="R2668" i="7"/>
  <c r="Q2668" i="7" s="1"/>
  <c r="R2669" i="7"/>
  <c r="Q2669" i="7" s="1"/>
  <c r="N2680" i="7"/>
  <c r="R2686" i="7"/>
  <c r="N2689" i="7"/>
  <c r="R2723" i="7"/>
  <c r="Q2723" i="7" s="1"/>
  <c r="M2727" i="7"/>
  <c r="R2753" i="7"/>
  <c r="R2762" i="7"/>
  <c r="R2766" i="7"/>
  <c r="Q2766" i="7" s="1"/>
  <c r="R2795" i="7"/>
  <c r="Q2795" i="7" s="1"/>
  <c r="M2827" i="7"/>
  <c r="N2865" i="7"/>
  <c r="R2898" i="7"/>
  <c r="R2917" i="7"/>
  <c r="Q2917" i="7" s="1"/>
  <c r="M2919" i="7"/>
  <c r="N3027" i="7"/>
  <c r="R3034" i="7"/>
  <c r="Q3034" i="7" s="1"/>
  <c r="M3037" i="7"/>
  <c r="R3168" i="7"/>
  <c r="Q3168" i="7" s="1"/>
  <c r="R3178" i="7"/>
  <c r="Q3178" i="7" s="1"/>
  <c r="N3249" i="7"/>
  <c r="R3405" i="7"/>
  <c r="Q3405" i="7" s="1"/>
  <c r="M3412" i="7"/>
  <c r="M3426" i="7"/>
  <c r="N3438" i="7"/>
  <c r="M3536" i="7"/>
  <c r="R3796" i="7"/>
  <c r="Q3796" i="7" s="1"/>
  <c r="M4234" i="7"/>
  <c r="N4234" i="7"/>
  <c r="R4314" i="7"/>
  <c r="Q4314" i="7" s="1"/>
  <c r="N4511" i="7"/>
  <c r="N1894" i="7"/>
  <c r="R1951" i="7"/>
  <c r="N2858" i="7"/>
  <c r="N2937" i="7"/>
  <c r="M2955" i="7"/>
  <c r="M3071" i="7"/>
  <c r="M3223" i="7"/>
  <c r="M3520" i="7"/>
  <c r="N1887" i="7"/>
  <c r="N1910" i="7"/>
  <c r="N1946" i="7"/>
  <c r="R1956" i="7"/>
  <c r="M1963" i="7"/>
  <c r="R2199" i="7"/>
  <c r="R2207" i="7"/>
  <c r="Q2207" i="7" s="1"/>
  <c r="M2322" i="7"/>
  <c r="N2530" i="7"/>
  <c r="N2281" i="7"/>
  <c r="N2531" i="7"/>
  <c r="M2531" i="7"/>
  <c r="M2038" i="7"/>
  <c r="N2435" i="7"/>
  <c r="M3136" i="7"/>
  <c r="N3136" i="7"/>
  <c r="R1991" i="7"/>
  <c r="Q1991" i="7" s="1"/>
  <c r="M2086" i="7"/>
  <c r="R2230" i="7"/>
  <c r="M2426" i="7"/>
  <c r="R2701" i="7"/>
  <c r="R2774" i="7"/>
  <c r="R2834" i="7"/>
  <c r="Q2834" i="7" s="1"/>
  <c r="R1858" i="7"/>
  <c r="Q1858" i="7" s="1"/>
  <c r="R1942" i="7"/>
  <c r="Q1942" i="7" s="1"/>
  <c r="R1970" i="7"/>
  <c r="R2023" i="7"/>
  <c r="N2080" i="7"/>
  <c r="M2080" i="7"/>
  <c r="R2164" i="7"/>
  <c r="Q2164" i="7" s="1"/>
  <c r="R2245" i="7"/>
  <c r="Q2245" i="7" s="1"/>
  <c r="R2246" i="7"/>
  <c r="R2255" i="7"/>
  <c r="Q2255" i="7" s="1"/>
  <c r="R2285" i="7"/>
  <c r="Q2285" i="7" s="1"/>
  <c r="R2293" i="7"/>
  <c r="R2318" i="7"/>
  <c r="R2368" i="7"/>
  <c r="Q2368" i="7" s="1"/>
  <c r="R2394" i="7"/>
  <c r="R2404" i="7"/>
  <c r="Q2404" i="7" s="1"/>
  <c r="R2480" i="7"/>
  <c r="Q2480" i="7" s="1"/>
  <c r="R2486" i="7"/>
  <c r="R2536" i="7"/>
  <c r="Q2536" i="7" s="1"/>
  <c r="R2558" i="7"/>
  <c r="R2582" i="7"/>
  <c r="Q2582" i="7" s="1"/>
  <c r="R2718" i="7"/>
  <c r="R2854" i="7"/>
  <c r="Q2854" i="7" s="1"/>
  <c r="R2855" i="7"/>
  <c r="Q2855" i="7" s="1"/>
  <c r="R2890" i="7"/>
  <c r="N2953" i="7"/>
  <c r="M2953" i="7"/>
  <c r="N3028" i="7"/>
  <c r="M3028" i="7"/>
  <c r="M3190" i="7"/>
  <c r="N3190" i="7"/>
  <c r="R3239" i="7"/>
  <c r="Q3239" i="7" s="1"/>
  <c r="M3427" i="7"/>
  <c r="N3427" i="7"/>
  <c r="R3515" i="7"/>
  <c r="Q3515" i="7" s="1"/>
  <c r="R3529" i="7"/>
  <c r="Q3529" i="7" s="1"/>
  <c r="N3817" i="7"/>
  <c r="M3817" i="7"/>
  <c r="R4154" i="7"/>
  <c r="Q4154" i="7" s="1"/>
  <c r="N4397" i="7"/>
  <c r="M4397" i="7"/>
  <c r="M2588" i="7"/>
  <c r="N2588" i="7"/>
  <c r="N3796" i="7"/>
  <c r="M3796" i="7"/>
  <c r="N4016" i="7"/>
  <c r="M4016" i="7"/>
  <c r="N4094" i="7"/>
  <c r="M4094" i="7"/>
  <c r="N4107" i="7"/>
  <c r="M4107" i="7"/>
  <c r="N4244" i="7"/>
  <c r="M4244" i="7"/>
  <c r="R1836" i="7"/>
  <c r="Q1836" i="7" s="1"/>
  <c r="M1856" i="7"/>
  <c r="R1947" i="7"/>
  <c r="Q1947" i="7" s="1"/>
  <c r="R2956" i="7"/>
  <c r="N1954" i="7"/>
  <c r="R2050" i="7"/>
  <c r="Q2050" i="7" s="1"/>
  <c r="R2162" i="7"/>
  <c r="Q2162" i="7" s="1"/>
  <c r="M2240" i="7"/>
  <c r="N2361" i="7"/>
  <c r="N2389" i="7"/>
  <c r="R1900" i="7"/>
  <c r="Q1900" i="7" s="1"/>
  <c r="M2055" i="7"/>
  <c r="R2397" i="7"/>
  <c r="M2560" i="7"/>
  <c r="R2878" i="7"/>
  <c r="N3490" i="7"/>
  <c r="R1975" i="7"/>
  <c r="Q1975" i="7" s="1"/>
  <c r="N1874" i="7"/>
  <c r="N2126" i="7"/>
  <c r="M2610" i="7"/>
  <c r="M3491" i="7"/>
  <c r="C4212" i="5"/>
  <c r="G4212" i="5"/>
  <c r="H4212" i="5"/>
  <c r="F4212" i="5"/>
  <c r="R1824" i="7"/>
  <c r="Q1824" i="7" s="1"/>
  <c r="R1840" i="7"/>
  <c r="Q1840" i="7" s="1"/>
  <c r="R1891" i="7"/>
  <c r="Q1891" i="7" s="1"/>
  <c r="R1915" i="7"/>
  <c r="R1918" i="7"/>
  <c r="R1922" i="7"/>
  <c r="R1924" i="7"/>
  <c r="Q1924" i="7" s="1"/>
  <c r="R1940" i="7"/>
  <c r="Q1940" i="7" s="1"/>
  <c r="R1968" i="7"/>
  <c r="Q1968" i="7" s="1"/>
  <c r="N1998" i="7"/>
  <c r="R2004" i="7"/>
  <c r="Q2004" i="7" s="1"/>
  <c r="R2066" i="7"/>
  <c r="Q2066" i="7" s="1"/>
  <c r="N2110" i="7"/>
  <c r="N2142" i="7"/>
  <c r="R2183" i="7"/>
  <c r="Q2183" i="7" s="1"/>
  <c r="N2248" i="7"/>
  <c r="R2298" i="7"/>
  <c r="Q2298" i="7" s="1"/>
  <c r="R2319" i="7"/>
  <c r="Q2319" i="7" s="1"/>
  <c r="M2479" i="7"/>
  <c r="R2526" i="7"/>
  <c r="Q2526" i="7" s="1"/>
  <c r="N2567" i="7"/>
  <c r="M2586" i="7"/>
  <c r="M2626" i="7"/>
  <c r="N2635" i="7"/>
  <c r="R2636" i="7"/>
  <c r="Q2636" i="7" s="1"/>
  <c r="N2681" i="7"/>
  <c r="N2690" i="7"/>
  <c r="M2758" i="7"/>
  <c r="M2768" i="7"/>
  <c r="M2857" i="7"/>
  <c r="M2866" i="7"/>
  <c r="N2895" i="7"/>
  <c r="R2960" i="7"/>
  <c r="Q2960" i="7" s="1"/>
  <c r="R2978" i="7"/>
  <c r="N2981" i="7"/>
  <c r="M2981" i="7"/>
  <c r="R3008" i="7"/>
  <c r="Q3008" i="7" s="1"/>
  <c r="R3063" i="7"/>
  <c r="Q3063" i="7" s="1"/>
  <c r="R3076" i="7"/>
  <c r="Q3076" i="7" s="1"/>
  <c r="N3088" i="7"/>
  <c r="M3106" i="7"/>
  <c r="R3159" i="7"/>
  <c r="Q3159" i="7" s="1"/>
  <c r="M3171" i="7"/>
  <c r="N3181" i="7"/>
  <c r="M3181" i="7"/>
  <c r="M3231" i="7"/>
  <c r="N3231" i="7"/>
  <c r="N3538" i="7"/>
  <c r="M3538" i="7"/>
  <c r="R4124" i="7"/>
  <c r="Q4124" i="7" s="1"/>
  <c r="M4303" i="7"/>
  <c r="N4303" i="7"/>
  <c r="N4557" i="7"/>
  <c r="M4557" i="7"/>
  <c r="N1880" i="7"/>
  <c r="R2581" i="7"/>
  <c r="Q2581" i="7" s="1"/>
  <c r="N3080" i="7"/>
  <c r="M3080" i="7"/>
  <c r="N3785" i="7"/>
  <c r="M3785" i="7"/>
  <c r="R1855" i="7"/>
  <c r="M1974" i="7"/>
  <c r="M1992" i="7"/>
  <c r="N2009" i="7"/>
  <c r="R2461" i="7"/>
  <c r="Q2461" i="7" s="1"/>
  <c r="N3156" i="7"/>
  <c r="M3319" i="7"/>
  <c r="M3732" i="7"/>
  <c r="N3732" i="7"/>
  <c r="M2305" i="7"/>
  <c r="M2363" i="7"/>
  <c r="R2416" i="7"/>
  <c r="Q2416" i="7" s="1"/>
  <c r="M2514" i="7"/>
  <c r="N2939" i="7"/>
  <c r="N3320" i="7"/>
  <c r="M3320" i="7"/>
  <c r="N3362" i="7"/>
  <c r="M3362" i="7"/>
  <c r="C1870" i="5"/>
  <c r="R1816" i="7"/>
  <c r="Q1816" i="7" s="1"/>
  <c r="R1823" i="7"/>
  <c r="Q1823" i="7" s="1"/>
  <c r="R1847" i="7"/>
  <c r="Q1847" i="7" s="1"/>
  <c r="R1854" i="7"/>
  <c r="Q1854" i="7" s="1"/>
  <c r="R1861" i="7"/>
  <c r="Q1861" i="7" s="1"/>
  <c r="R1883" i="7"/>
  <c r="R1898" i="7"/>
  <c r="Q1898" i="7" s="1"/>
  <c r="R1903" i="7"/>
  <c r="Q1903" i="7" s="1"/>
  <c r="R1941" i="7"/>
  <c r="Q1941" i="7" s="1"/>
  <c r="R1997" i="7"/>
  <c r="Q1997" i="7" s="1"/>
  <c r="R2017" i="7"/>
  <c r="Q2017" i="7" s="1"/>
  <c r="R2027" i="7"/>
  <c r="Q2027" i="7" s="1"/>
  <c r="N2062" i="7"/>
  <c r="R2090" i="7"/>
  <c r="Q2090" i="7" s="1"/>
  <c r="R2109" i="7"/>
  <c r="R2160" i="7"/>
  <c r="R2173" i="7"/>
  <c r="Q2173" i="7" s="1"/>
  <c r="R2195" i="7"/>
  <c r="Q2195" i="7" s="1"/>
  <c r="R2235" i="7"/>
  <c r="Q2235" i="7" s="1"/>
  <c r="R2247" i="7"/>
  <c r="Q2247" i="7" s="1"/>
  <c r="R2288" i="7"/>
  <c r="R2322" i="7"/>
  <c r="Q2322" i="7" s="1"/>
  <c r="R2333" i="7"/>
  <c r="Q2333" i="7" s="1"/>
  <c r="R2361" i="7"/>
  <c r="Q2361" i="7" s="1"/>
  <c r="R2577" i="7"/>
  <c r="Q2577" i="7" s="1"/>
  <c r="M2691" i="7"/>
  <c r="N2691" i="7"/>
  <c r="R2798" i="7"/>
  <c r="Q2798" i="7" s="1"/>
  <c r="R2827" i="7"/>
  <c r="M2902" i="7"/>
  <c r="N2971" i="7"/>
  <c r="R2972" i="7"/>
  <c r="M3163" i="7"/>
  <c r="N3182" i="7"/>
  <c r="M3182" i="7"/>
  <c r="R3372" i="7"/>
  <c r="Q3372" i="7" s="1"/>
  <c r="R3791" i="7"/>
  <c r="Q3791" i="7" s="1"/>
  <c r="N4222" i="7"/>
  <c r="M4222" i="7"/>
  <c r="R3188" i="7"/>
  <c r="Q3188" i="7" s="1"/>
  <c r="R3198" i="7"/>
  <c r="Q3198" i="7" s="1"/>
  <c r="M3253" i="7"/>
  <c r="N3253" i="7"/>
  <c r="N3304" i="7"/>
  <c r="M3304" i="7"/>
  <c r="N3416" i="7"/>
  <c r="M3416" i="7"/>
  <c r="R3418" i="7"/>
  <c r="Q3418" i="7" s="1"/>
  <c r="R3479" i="7"/>
  <c r="Q3479" i="7" s="1"/>
  <c r="M3597" i="7"/>
  <c r="N3597" i="7"/>
  <c r="R3659" i="7"/>
  <c r="Q3659" i="7" s="1"/>
  <c r="R3665" i="7"/>
  <c r="Q3665" i="7" s="1"/>
  <c r="R4028" i="7"/>
  <c r="Q4028" i="7" s="1"/>
  <c r="M4140" i="7"/>
  <c r="N4140" i="7"/>
  <c r="R4222" i="7"/>
  <c r="Q4222" i="7" s="1"/>
  <c r="R4230" i="7"/>
  <c r="Q4230" i="7" s="1"/>
  <c r="R4232" i="7"/>
  <c r="Q4232" i="7" s="1"/>
  <c r="N4283" i="7"/>
  <c r="M4283" i="7"/>
  <c r="G2554" i="5"/>
  <c r="C2554" i="5"/>
  <c r="R2534" i="7"/>
  <c r="Q2534" i="7" s="1"/>
  <c r="R2543" i="7"/>
  <c r="Q2543" i="7" s="1"/>
  <c r="R2566" i="7"/>
  <c r="Q2566" i="7" s="1"/>
  <c r="R2596" i="7"/>
  <c r="Q2596" i="7" s="1"/>
  <c r="R2658" i="7"/>
  <c r="Q2658" i="7" s="1"/>
  <c r="R2665" i="7"/>
  <c r="R2673" i="7"/>
  <c r="Q2673" i="7" s="1"/>
  <c r="R2697" i="7"/>
  <c r="Q2697" i="7" s="1"/>
  <c r="R2728" i="7"/>
  <c r="Q2728" i="7" s="1"/>
  <c r="R2777" i="7"/>
  <c r="Q2777" i="7" s="1"/>
  <c r="R2896" i="7"/>
  <c r="Q2896" i="7" s="1"/>
  <c r="R2938" i="7"/>
  <c r="Q2938" i="7" s="1"/>
  <c r="R3002" i="7"/>
  <c r="Q3002" i="7" s="1"/>
  <c r="R3028" i="7"/>
  <c r="Q3028" i="7" s="1"/>
  <c r="R3083" i="7"/>
  <c r="R3179" i="7"/>
  <c r="Q3179" i="7" s="1"/>
  <c r="M3226" i="7"/>
  <c r="N3226" i="7"/>
  <c r="N3245" i="7"/>
  <c r="M3245" i="7"/>
  <c r="R3293" i="7"/>
  <c r="Q3293" i="7" s="1"/>
  <c r="R3332" i="7"/>
  <c r="Q3332" i="7" s="1"/>
  <c r="M3394" i="7"/>
  <c r="M3460" i="7"/>
  <c r="R3480" i="7"/>
  <c r="Q3480" i="7" s="1"/>
  <c r="M3492" i="7"/>
  <c r="N3529" i="7"/>
  <c r="R3570" i="7"/>
  <c r="Q3570" i="7" s="1"/>
  <c r="N3598" i="7"/>
  <c r="M3598" i="7"/>
  <c r="R3666" i="7"/>
  <c r="Q3666" i="7" s="1"/>
  <c r="R3757" i="7"/>
  <c r="Q3757" i="7" s="1"/>
  <c r="R3758" i="7"/>
  <c r="Q3758" i="7" s="1"/>
  <c r="M3913" i="7"/>
  <c r="M3981" i="7"/>
  <c r="N3981" i="7"/>
  <c r="N4032" i="7"/>
  <c r="M4032" i="7"/>
  <c r="M4043" i="7"/>
  <c r="M4073" i="7"/>
  <c r="N4073" i="7"/>
  <c r="R4387" i="7"/>
  <c r="Q4387" i="7" s="1"/>
  <c r="M4559" i="7"/>
  <c r="N4559" i="7"/>
  <c r="R4635" i="7"/>
  <c r="Q4635" i="7" s="1"/>
  <c r="N4682" i="7"/>
  <c r="M4682" i="7"/>
  <c r="M4795" i="7"/>
  <c r="N4795" i="7"/>
  <c r="C2402" i="5"/>
  <c r="G2402" i="5"/>
  <c r="H3170" i="5"/>
  <c r="G3282" i="5"/>
  <c r="R1959" i="7"/>
  <c r="Q1959" i="7" s="1"/>
  <c r="R1995" i="7"/>
  <c r="Q1995" i="7" s="1"/>
  <c r="R2075" i="7"/>
  <c r="Q2075" i="7" s="1"/>
  <c r="R2110" i="7"/>
  <c r="R2141" i="7"/>
  <c r="Q2141" i="7" s="1"/>
  <c r="R2263" i="7"/>
  <c r="Q2263" i="7" s="1"/>
  <c r="R2362" i="7"/>
  <c r="Q2362" i="7" s="1"/>
  <c r="R2441" i="7"/>
  <c r="Q2441" i="7" s="1"/>
  <c r="M2510" i="7"/>
  <c r="M2538" i="7"/>
  <c r="M2546" i="7"/>
  <c r="M2553" i="7"/>
  <c r="R2565" i="7"/>
  <c r="Q2565" i="7" s="1"/>
  <c r="M2568" i="7"/>
  <c r="R2602" i="7"/>
  <c r="Q2602" i="7" s="1"/>
  <c r="R2604" i="7"/>
  <c r="Q2604" i="7" s="1"/>
  <c r="R2620" i="7"/>
  <c r="Q2620" i="7" s="1"/>
  <c r="R2649" i="7"/>
  <c r="Q2649" i="7" s="1"/>
  <c r="R2709" i="7"/>
  <c r="Q2709" i="7" s="1"/>
  <c r="R2745" i="7"/>
  <c r="Q2745" i="7" s="1"/>
  <c r="R2758" i="7"/>
  <c r="Q2758" i="7" s="1"/>
  <c r="R2792" i="7"/>
  <c r="Q2792" i="7" s="1"/>
  <c r="R2845" i="7"/>
  <c r="Q2845" i="7" s="1"/>
  <c r="R2850" i="7"/>
  <c r="R2891" i="7"/>
  <c r="R2918" i="7"/>
  <c r="Q2918" i="7" s="1"/>
  <c r="R2927" i="7"/>
  <c r="Q2927" i="7" s="1"/>
  <c r="R2954" i="7"/>
  <c r="Q2954" i="7" s="1"/>
  <c r="R2964" i="7"/>
  <c r="Q2964" i="7" s="1"/>
  <c r="N3006" i="7"/>
  <c r="M3006" i="7"/>
  <c r="M3065" i="7"/>
  <c r="N3065" i="7"/>
  <c r="R3108" i="7"/>
  <c r="Q3108" i="7" s="1"/>
  <c r="R3209" i="7"/>
  <c r="Q3209" i="7" s="1"/>
  <c r="N3236" i="7"/>
  <c r="M3236" i="7"/>
  <c r="R3323" i="7"/>
  <c r="Q3323" i="7" s="1"/>
  <c r="N3374" i="7"/>
  <c r="M3374" i="7"/>
  <c r="M3395" i="7"/>
  <c r="N3395" i="7"/>
  <c r="M3418" i="7"/>
  <c r="N3418" i="7"/>
  <c r="R3491" i="7"/>
  <c r="Q3491" i="7" s="1"/>
  <c r="R3511" i="7"/>
  <c r="Q3511" i="7" s="1"/>
  <c r="R3595" i="7"/>
  <c r="Q3595" i="7" s="1"/>
  <c r="R3596" i="7"/>
  <c r="Q3596" i="7" s="1"/>
  <c r="M3599" i="7"/>
  <c r="N3599" i="7"/>
  <c r="R3698" i="7"/>
  <c r="Q3698" i="7" s="1"/>
  <c r="M3770" i="7"/>
  <c r="N3770" i="7"/>
  <c r="R3818" i="7"/>
  <c r="Q3818" i="7" s="1"/>
  <c r="R4067" i="7"/>
  <c r="Q4067" i="7" s="1"/>
  <c r="R4128" i="7"/>
  <c r="Q4128" i="7" s="1"/>
  <c r="N4366" i="7"/>
  <c r="M4366" i="7"/>
  <c r="N4390" i="7"/>
  <c r="M4390" i="7"/>
  <c r="R4462" i="7"/>
  <c r="Q4462" i="7" s="1"/>
  <c r="M4494" i="7"/>
  <c r="N4494" i="7"/>
  <c r="H1848" i="5"/>
  <c r="C1848" i="5"/>
  <c r="G1912" i="5"/>
  <c r="C1912" i="5"/>
  <c r="R2091" i="7"/>
  <c r="Q2091" i="7" s="1"/>
  <c r="R2126" i="7"/>
  <c r="Q2126" i="7" s="1"/>
  <c r="R2157" i="7"/>
  <c r="Q2157" i="7" s="1"/>
  <c r="R2171" i="7"/>
  <c r="Q2171" i="7" s="1"/>
  <c r="R2174" i="7"/>
  <c r="Q2174" i="7" s="1"/>
  <c r="R2191" i="7"/>
  <c r="Q2191" i="7" s="1"/>
  <c r="R2240" i="7"/>
  <c r="R2291" i="7"/>
  <c r="Q2291" i="7" s="1"/>
  <c r="R2396" i="7"/>
  <c r="Q2396" i="7" s="1"/>
  <c r="R2410" i="7"/>
  <c r="Q2410" i="7" s="1"/>
  <c r="R2437" i="7"/>
  <c r="Q2437" i="7" s="1"/>
  <c r="R2775" i="7"/>
  <c r="Q2775" i="7" s="1"/>
  <c r="R2813" i="7"/>
  <c r="Q2813" i="7" s="1"/>
  <c r="R2889" i="7"/>
  <c r="Q2889" i="7" s="1"/>
  <c r="R2955" i="7"/>
  <c r="Q2955" i="7" s="1"/>
  <c r="R2971" i="7"/>
  <c r="Q2971" i="7" s="1"/>
  <c r="R3049" i="7"/>
  <c r="R3054" i="7"/>
  <c r="Q3054" i="7" s="1"/>
  <c r="M3124" i="7"/>
  <c r="N3124" i="7"/>
  <c r="R3176" i="7"/>
  <c r="Q3176" i="7" s="1"/>
  <c r="R3224" i="7"/>
  <c r="Q3224" i="7" s="1"/>
  <c r="R3266" i="7"/>
  <c r="Q3266" i="7" s="1"/>
  <c r="N3335" i="7"/>
  <c r="M3335" i="7"/>
  <c r="N3396" i="7"/>
  <c r="M3396" i="7"/>
  <c r="N3523" i="7"/>
  <c r="M3523" i="7"/>
  <c r="R3651" i="7"/>
  <c r="Q3651" i="7" s="1"/>
  <c r="N3723" i="7"/>
  <c r="M3723" i="7"/>
  <c r="R3909" i="7"/>
  <c r="Q3909" i="7" s="1"/>
  <c r="R4126" i="7"/>
  <c r="Q4126" i="7" s="1"/>
  <c r="N4659" i="7"/>
  <c r="M4659" i="7"/>
  <c r="R2031" i="7"/>
  <c r="Q2031" i="7" s="1"/>
  <c r="R2040" i="7"/>
  <c r="Q2040" i="7" s="1"/>
  <c r="R2052" i="7"/>
  <c r="Q2052" i="7" s="1"/>
  <c r="R2056" i="7"/>
  <c r="Q2056" i="7" s="1"/>
  <c r="R2064" i="7"/>
  <c r="R2071" i="7"/>
  <c r="Q2071" i="7" s="1"/>
  <c r="N2073" i="7"/>
  <c r="M2081" i="7"/>
  <c r="R2107" i="7"/>
  <c r="Q2107" i="7" s="1"/>
  <c r="M2112" i="7"/>
  <c r="M2120" i="7"/>
  <c r="R2142" i="7"/>
  <c r="Q2142" i="7" s="1"/>
  <c r="M2159" i="7"/>
  <c r="N2185" i="7"/>
  <c r="R2186" i="7"/>
  <c r="Q2186" i="7" s="1"/>
  <c r="M2194" i="7"/>
  <c r="N2201" i="7"/>
  <c r="R2202" i="7"/>
  <c r="Q2202" i="7" s="1"/>
  <c r="R2215" i="7"/>
  <c r="Q2215" i="7" s="1"/>
  <c r="R2223" i="7"/>
  <c r="Q2223" i="7" s="1"/>
  <c r="M2227" i="7"/>
  <c r="R2228" i="7"/>
  <c r="Q2228" i="7" s="1"/>
  <c r="M2243" i="7"/>
  <c r="R2274" i="7"/>
  <c r="N2309" i="7"/>
  <c r="M2317" i="7"/>
  <c r="M2324" i="7"/>
  <c r="R2332" i="7"/>
  <c r="Q2332" i="7" s="1"/>
  <c r="M2341" i="7"/>
  <c r="R2384" i="7"/>
  <c r="Q2384" i="7" s="1"/>
  <c r="M2401" i="7"/>
  <c r="M2408" i="7"/>
  <c r="M2430" i="7"/>
  <c r="M2437" i="7"/>
  <c r="R2454" i="7"/>
  <c r="Q2454" i="7" s="1"/>
  <c r="R2457" i="7"/>
  <c r="Q2457" i="7" s="1"/>
  <c r="M2459" i="7"/>
  <c r="M2468" i="7"/>
  <c r="R2469" i="7"/>
  <c r="Q2469" i="7" s="1"/>
  <c r="M2482" i="7"/>
  <c r="R2519" i="7"/>
  <c r="Q2519" i="7" s="1"/>
  <c r="R2523" i="7"/>
  <c r="Q2523" i="7" s="1"/>
  <c r="M2532" i="7"/>
  <c r="M2539" i="7"/>
  <c r="R2540" i="7"/>
  <c r="Q2540" i="7" s="1"/>
  <c r="M2547" i="7"/>
  <c r="M2562" i="7"/>
  <c r="M2569" i="7"/>
  <c r="R2588" i="7"/>
  <c r="Q2588" i="7" s="1"/>
  <c r="N2604" i="7"/>
  <c r="R2611" i="7"/>
  <c r="N2620" i="7"/>
  <c r="R2627" i="7"/>
  <c r="M2637" i="7"/>
  <c r="N2652" i="7"/>
  <c r="N2668" i="7"/>
  <c r="M2693" i="7"/>
  <c r="M2708" i="7"/>
  <c r="R2713" i="7"/>
  <c r="Q2713" i="7" s="1"/>
  <c r="R2743" i="7"/>
  <c r="Q2743" i="7" s="1"/>
  <c r="N2745" i="7"/>
  <c r="M2770" i="7"/>
  <c r="R2776" i="7"/>
  <c r="Q2776" i="7" s="1"/>
  <c r="M2821" i="7"/>
  <c r="N2845" i="7"/>
  <c r="M2876" i="7"/>
  <c r="N2906" i="7"/>
  <c r="M2950" i="7"/>
  <c r="R2963" i="7"/>
  <c r="Q2963" i="7" s="1"/>
  <c r="R2976" i="7"/>
  <c r="Q2976" i="7" s="1"/>
  <c r="R2989" i="7"/>
  <c r="Q2989" i="7" s="1"/>
  <c r="M2991" i="7"/>
  <c r="M3023" i="7"/>
  <c r="N3041" i="7"/>
  <c r="M3041" i="7"/>
  <c r="N3092" i="7"/>
  <c r="R3106" i="7"/>
  <c r="R3140" i="7"/>
  <c r="M3149" i="7"/>
  <c r="N3158" i="7"/>
  <c r="M3192" i="7"/>
  <c r="M3218" i="7"/>
  <c r="R3232" i="7"/>
  <c r="Q3232" i="7" s="1"/>
  <c r="R3245" i="7"/>
  <c r="Q3245" i="7" s="1"/>
  <c r="R3253" i="7"/>
  <c r="Q3253" i="7" s="1"/>
  <c r="M3255" i="7"/>
  <c r="M3285" i="7"/>
  <c r="N3285" i="7"/>
  <c r="R3362" i="7"/>
  <c r="Q3362" i="7" s="1"/>
  <c r="R3394" i="7"/>
  <c r="Q3394" i="7" s="1"/>
  <c r="M3442" i="7"/>
  <c r="R3540" i="7"/>
  <c r="Q3540" i="7" s="1"/>
  <c r="N3563" i="7"/>
  <c r="M3563" i="7"/>
  <c r="N3650" i="7"/>
  <c r="R3754" i="7"/>
  <c r="Q3754" i="7" s="1"/>
  <c r="R3778" i="7"/>
  <c r="Q3778" i="7" s="1"/>
  <c r="M3867" i="7"/>
  <c r="R4043" i="7"/>
  <c r="Q4043" i="7" s="1"/>
  <c r="R4110" i="7"/>
  <c r="Q4110" i="7" s="1"/>
  <c r="M4112" i="7"/>
  <c r="N4112" i="7"/>
  <c r="M4286" i="7"/>
  <c r="N4286" i="7"/>
  <c r="M4357" i="7"/>
  <c r="N4357" i="7"/>
  <c r="M4464" i="7"/>
  <c r="M4617" i="7"/>
  <c r="N4673" i="7"/>
  <c r="M4673" i="7"/>
  <c r="N4797" i="7"/>
  <c r="M4797" i="7"/>
  <c r="R2072" i="7"/>
  <c r="Q2072" i="7" s="1"/>
  <c r="R2080" i="7"/>
  <c r="Q2080" i="7" s="1"/>
  <c r="R2087" i="7"/>
  <c r="R2123" i="7"/>
  <c r="Q2123" i="7" s="1"/>
  <c r="R2158" i="7"/>
  <c r="R2184" i="7"/>
  <c r="R2257" i="7"/>
  <c r="Q2257" i="7" s="1"/>
  <c r="R2290" i="7"/>
  <c r="Q2290" i="7" s="1"/>
  <c r="R2306" i="7"/>
  <c r="R2308" i="7"/>
  <c r="Q2308" i="7" s="1"/>
  <c r="R2377" i="7"/>
  <c r="Q2377" i="7" s="1"/>
  <c r="R2391" i="7"/>
  <c r="Q2391" i="7" s="1"/>
  <c r="R2423" i="7"/>
  <c r="Q2423" i="7" s="1"/>
  <c r="R2429" i="7"/>
  <c r="Q2429" i="7" s="1"/>
  <c r="R2436" i="7"/>
  <c r="Q2436" i="7" s="1"/>
  <c r="R2458" i="7"/>
  <c r="Q2458" i="7" s="1"/>
  <c r="R2473" i="7"/>
  <c r="R2619" i="7"/>
  <c r="R2633" i="7"/>
  <c r="N2645" i="7"/>
  <c r="R2683" i="7"/>
  <c r="Q2683" i="7" s="1"/>
  <c r="M2717" i="7"/>
  <c r="M2731" i="7"/>
  <c r="M2739" i="7"/>
  <c r="R2744" i="7"/>
  <c r="Q2744" i="7" s="1"/>
  <c r="R2844" i="7"/>
  <c r="R2905" i="7"/>
  <c r="Q2905" i="7" s="1"/>
  <c r="R2919" i="7"/>
  <c r="Q2919" i="7" s="1"/>
  <c r="R2948" i="7"/>
  <c r="Q2948" i="7" s="1"/>
  <c r="R3047" i="7"/>
  <c r="Q3047" i="7" s="1"/>
  <c r="N3058" i="7"/>
  <c r="M3058" i="7"/>
  <c r="R3069" i="7"/>
  <c r="R3091" i="7"/>
  <c r="Q3091" i="7" s="1"/>
  <c r="M3219" i="7"/>
  <c r="N3219" i="7"/>
  <c r="R3227" i="7"/>
  <c r="Q3227" i="7" s="1"/>
  <c r="R3254" i="7"/>
  <c r="Q3254" i="7" s="1"/>
  <c r="N3286" i="7"/>
  <c r="M3286" i="7"/>
  <c r="R3312" i="7"/>
  <c r="Q3312" i="7" s="1"/>
  <c r="R3315" i="7"/>
  <c r="Q3315" i="7" s="1"/>
  <c r="R3441" i="7"/>
  <c r="Q3441" i="7" s="1"/>
  <c r="R3503" i="7"/>
  <c r="Q3503" i="7" s="1"/>
  <c r="M3514" i="7"/>
  <c r="N3514" i="7"/>
  <c r="R3616" i="7"/>
  <c r="Q3616" i="7" s="1"/>
  <c r="R3631" i="7"/>
  <c r="Q3631" i="7" s="1"/>
  <c r="R3690" i="7"/>
  <c r="Q3690" i="7" s="1"/>
  <c r="M3693" i="7"/>
  <c r="N3693" i="7"/>
  <c r="M3811" i="7"/>
  <c r="N3811" i="7"/>
  <c r="R3841" i="7"/>
  <c r="Q3841" i="7" s="1"/>
  <c r="N3856" i="7"/>
  <c r="M3856" i="7"/>
  <c r="M3984" i="7"/>
  <c r="R4180" i="7"/>
  <c r="Q4180" i="7" s="1"/>
  <c r="R4188" i="7"/>
  <c r="Q4188" i="7" s="1"/>
  <c r="R4190" i="7"/>
  <c r="Q4190" i="7" s="1"/>
  <c r="M4380" i="7"/>
  <c r="C2051" i="5"/>
  <c r="G2051" i="5"/>
  <c r="F2051" i="5"/>
  <c r="C2365" i="5"/>
  <c r="F3244" i="5"/>
  <c r="R1985" i="7"/>
  <c r="R1988" i="7"/>
  <c r="Q1988" i="7" s="1"/>
  <c r="R2033" i="7"/>
  <c r="Q2033" i="7" s="1"/>
  <c r="R2041" i="7"/>
  <c r="Q2041" i="7" s="1"/>
  <c r="R2057" i="7"/>
  <c r="Q2057" i="7" s="1"/>
  <c r="N2074" i="7"/>
  <c r="R2084" i="7"/>
  <c r="Q2084" i="7" s="1"/>
  <c r="R2088" i="7"/>
  <c r="Q2088" i="7" s="1"/>
  <c r="R2096" i="7"/>
  <c r="Q2096" i="7" s="1"/>
  <c r="R2103" i="7"/>
  <c r="Q2103" i="7" s="1"/>
  <c r="N2105" i="7"/>
  <c r="M2113" i="7"/>
  <c r="R2139" i="7"/>
  <c r="M2144" i="7"/>
  <c r="M2152" i="7"/>
  <c r="M2178" i="7"/>
  <c r="N2186" i="7"/>
  <c r="N2202" i="7"/>
  <c r="M2212" i="7"/>
  <c r="R2217" i="7"/>
  <c r="M2228" i="7"/>
  <c r="R2234" i="7"/>
  <c r="Q2234" i="7" s="1"/>
  <c r="M2260" i="7"/>
  <c r="M2318" i="7"/>
  <c r="M2365" i="7"/>
  <c r="M2373" i="7"/>
  <c r="R2378" i="7"/>
  <c r="R2383" i="7"/>
  <c r="R2405" i="7"/>
  <c r="Q2405" i="7" s="1"/>
  <c r="M2415" i="7"/>
  <c r="M2452" i="7"/>
  <c r="M2483" i="7"/>
  <c r="M2490" i="7"/>
  <c r="M2505" i="7"/>
  <c r="R2512" i="7"/>
  <c r="Q2512" i="7" s="1"/>
  <c r="M2526" i="7"/>
  <c r="N2540" i="7"/>
  <c r="M2577" i="7"/>
  <c r="N2583" i="7"/>
  <c r="R2586" i="7"/>
  <c r="Q2586" i="7" s="1"/>
  <c r="M2590" i="7"/>
  <c r="N2613" i="7"/>
  <c r="R2617" i="7"/>
  <c r="Q2617" i="7" s="1"/>
  <c r="R2624" i="7"/>
  <c r="Q2624" i="7" s="1"/>
  <c r="N2629" i="7"/>
  <c r="R2644" i="7"/>
  <c r="Q2644" i="7" s="1"/>
  <c r="R2691" i="7"/>
  <c r="R2738" i="7"/>
  <c r="Q2738" i="7" s="1"/>
  <c r="R2812" i="7"/>
  <c r="Q2812" i="7" s="1"/>
  <c r="M2838" i="7"/>
  <c r="M2869" i="7"/>
  <c r="N2915" i="7"/>
  <c r="M2935" i="7"/>
  <c r="R2949" i="7"/>
  <c r="Q2949" i="7" s="1"/>
  <c r="M2951" i="7"/>
  <c r="M3008" i="7"/>
  <c r="M3024" i="7"/>
  <c r="M3068" i="7"/>
  <c r="R3081" i="7"/>
  <c r="Q3081" i="7" s="1"/>
  <c r="N3093" i="7"/>
  <c r="R3115" i="7"/>
  <c r="Q3115" i="7" s="1"/>
  <c r="N3117" i="7"/>
  <c r="M3117" i="7"/>
  <c r="M3134" i="7"/>
  <c r="M3150" i="7"/>
  <c r="R3165" i="7"/>
  <c r="Q3165" i="7" s="1"/>
  <c r="M3167" i="7"/>
  <c r="N3193" i="7"/>
  <c r="R3200" i="7"/>
  <c r="Q3200" i="7" s="1"/>
  <c r="R3205" i="7"/>
  <c r="Q3205" i="7" s="1"/>
  <c r="R3207" i="7"/>
  <c r="Q3207" i="7" s="1"/>
  <c r="R3208" i="7"/>
  <c r="Q3208" i="7" s="1"/>
  <c r="R3246" i="7"/>
  <c r="Q3246" i="7" s="1"/>
  <c r="N3266" i="7"/>
  <c r="M3266" i="7"/>
  <c r="N3298" i="7"/>
  <c r="M3298" i="7"/>
  <c r="R3363" i="7"/>
  <c r="Q3363" i="7" s="1"/>
  <c r="R3431" i="7"/>
  <c r="Q3431" i="7" s="1"/>
  <c r="R3434" i="7"/>
  <c r="Q3434" i="7" s="1"/>
  <c r="M3475" i="7"/>
  <c r="N3475" i="7"/>
  <c r="R3496" i="7"/>
  <c r="Q3496" i="7" s="1"/>
  <c r="R3502" i="7"/>
  <c r="Q3502" i="7" s="1"/>
  <c r="M3506" i="7"/>
  <c r="R3538" i="7"/>
  <c r="Q3538" i="7" s="1"/>
  <c r="M3544" i="7"/>
  <c r="N3553" i="7"/>
  <c r="M3564" i="7"/>
  <c r="N3587" i="7"/>
  <c r="M3587" i="7"/>
  <c r="M3633" i="7"/>
  <c r="R3644" i="7"/>
  <c r="Q3644" i="7" s="1"/>
  <c r="R3712" i="7"/>
  <c r="Q3712" i="7" s="1"/>
  <c r="R3747" i="7"/>
  <c r="Q3747" i="7" s="1"/>
  <c r="R3753" i="7"/>
  <c r="Q3753" i="7" s="1"/>
  <c r="R3842" i="7"/>
  <c r="Q3842" i="7" s="1"/>
  <c r="N3941" i="7"/>
  <c r="M3941" i="7"/>
  <c r="R3971" i="7"/>
  <c r="Q3971" i="7" s="1"/>
  <c r="N3992" i="7"/>
  <c r="M4174" i="7"/>
  <c r="R4409" i="7"/>
  <c r="Q4409" i="7" s="1"/>
  <c r="N4411" i="7"/>
  <c r="M4411" i="7"/>
  <c r="R4659" i="7"/>
  <c r="Q4659" i="7" s="1"/>
  <c r="N4675" i="7"/>
  <c r="M4675" i="7"/>
  <c r="N4912" i="7"/>
  <c r="M4912" i="7"/>
  <c r="C2119" i="5"/>
  <c r="G2271" i="5"/>
  <c r="R1919" i="7"/>
  <c r="Q1919" i="7" s="1"/>
  <c r="R1944" i="7"/>
  <c r="R1962" i="7"/>
  <c r="Q1962" i="7" s="1"/>
  <c r="R1993" i="7"/>
  <c r="Q1993" i="7" s="1"/>
  <c r="N2010" i="7"/>
  <c r="N2020" i="7"/>
  <c r="M2036" i="7"/>
  <c r="M2059" i="7"/>
  <c r="R2073" i="7"/>
  <c r="N2082" i="7"/>
  <c r="N2090" i="7"/>
  <c r="R2100" i="7"/>
  <c r="R2104" i="7"/>
  <c r="Q2104" i="7" s="1"/>
  <c r="R2112" i="7"/>
  <c r="Q2112" i="7" s="1"/>
  <c r="R2119" i="7"/>
  <c r="Q2119" i="7" s="1"/>
  <c r="N2121" i="7"/>
  <c r="M2129" i="7"/>
  <c r="R2155" i="7"/>
  <c r="Q2155" i="7" s="1"/>
  <c r="N2169" i="7"/>
  <c r="R2170" i="7"/>
  <c r="Q2170" i="7" s="1"/>
  <c r="R2185" i="7"/>
  <c r="Q2185" i="7" s="1"/>
  <c r="R2201" i="7"/>
  <c r="Q2201" i="7" s="1"/>
  <c r="R2211" i="7"/>
  <c r="Q2211" i="7" s="1"/>
  <c r="R2227" i="7"/>
  <c r="R2233" i="7"/>
  <c r="Q2233" i="7" s="1"/>
  <c r="R2251" i="7"/>
  <c r="Q2251" i="7" s="1"/>
  <c r="R2268" i="7"/>
  <c r="R2284" i="7"/>
  <c r="N2325" i="7"/>
  <c r="N2358" i="7"/>
  <c r="R2372" i="7"/>
  <c r="Q2372" i="7" s="1"/>
  <c r="M2387" i="7"/>
  <c r="N2423" i="7"/>
  <c r="M2445" i="7"/>
  <c r="R2451" i="7"/>
  <c r="Q2451" i="7" s="1"/>
  <c r="R2465" i="7"/>
  <c r="M2469" i="7"/>
  <c r="N2476" i="7"/>
  <c r="N2499" i="7"/>
  <c r="R2504" i="7"/>
  <c r="Q2504" i="7" s="1"/>
  <c r="M2512" i="7"/>
  <c r="R2525" i="7"/>
  <c r="Q2525" i="7" s="1"/>
  <c r="M2548" i="7"/>
  <c r="R2560" i="7"/>
  <c r="R2561" i="7"/>
  <c r="Q2561" i="7" s="1"/>
  <c r="R2589" i="7"/>
  <c r="Q2589" i="7" s="1"/>
  <c r="R2612" i="7"/>
  <c r="Q2612" i="7" s="1"/>
  <c r="N2646" i="7"/>
  <c r="M2694" i="7"/>
  <c r="M2709" i="7"/>
  <c r="M2732" i="7"/>
  <c r="N2755" i="7"/>
  <c r="M2763" i="7"/>
  <c r="N2771" i="7"/>
  <c r="M2780" i="7"/>
  <c r="N2788" i="7"/>
  <c r="R2794" i="7"/>
  <c r="M2822" i="7"/>
  <c r="M2831" i="7"/>
  <c r="M2847" i="7"/>
  <c r="M2854" i="7"/>
  <c r="M2863" i="7"/>
  <c r="R2870" i="7"/>
  <c r="M2885" i="7"/>
  <c r="M2892" i="7"/>
  <c r="M2908" i="7"/>
  <c r="R2968" i="7"/>
  <c r="Q2968" i="7" s="1"/>
  <c r="N2984" i="7"/>
  <c r="M3000" i="7"/>
  <c r="R3022" i="7"/>
  <c r="Q3022" i="7" s="1"/>
  <c r="R3023" i="7"/>
  <c r="Q3023" i="7" s="1"/>
  <c r="R3040" i="7"/>
  <c r="Q3040" i="7" s="1"/>
  <c r="M3042" i="7"/>
  <c r="R3067" i="7"/>
  <c r="Q3067" i="7" s="1"/>
  <c r="M3085" i="7"/>
  <c r="R3090" i="7"/>
  <c r="N3126" i="7"/>
  <c r="R3133" i="7"/>
  <c r="Q3133" i="7" s="1"/>
  <c r="R3218" i="7"/>
  <c r="Q3218" i="7" s="1"/>
  <c r="M3220" i="7"/>
  <c r="R3234" i="7"/>
  <c r="Q3234" i="7" s="1"/>
  <c r="M3277" i="7"/>
  <c r="N3287" i="7"/>
  <c r="N3317" i="7"/>
  <c r="R3321" i="7"/>
  <c r="Q3321" i="7" s="1"/>
  <c r="N3328" i="7"/>
  <c r="M3328" i="7"/>
  <c r="M3338" i="7"/>
  <c r="N3338" i="7"/>
  <c r="R3351" i="7"/>
  <c r="Q3351" i="7" s="1"/>
  <c r="N3443" i="7"/>
  <c r="R3531" i="7"/>
  <c r="Q3531" i="7" s="1"/>
  <c r="N3588" i="7"/>
  <c r="M3588" i="7"/>
  <c r="R3707" i="7"/>
  <c r="Q3707" i="7" s="1"/>
  <c r="R3709" i="7"/>
  <c r="Q3709" i="7" s="1"/>
  <c r="N3714" i="7"/>
  <c r="M3845" i="7"/>
  <c r="R3939" i="7"/>
  <c r="Q3939" i="7" s="1"/>
  <c r="R3978" i="7"/>
  <c r="Q3978" i="7" s="1"/>
  <c r="R3982" i="7"/>
  <c r="Q3982" i="7" s="1"/>
  <c r="N4326" i="7"/>
  <c r="M4326" i="7"/>
  <c r="R4337" i="7"/>
  <c r="Q4337" i="7" s="1"/>
  <c r="R4346" i="7"/>
  <c r="Q4346" i="7" s="1"/>
  <c r="R4732" i="7"/>
  <c r="Q4732" i="7" s="1"/>
  <c r="R1939" i="7"/>
  <c r="Q1939" i="7" s="1"/>
  <c r="R1955" i="7"/>
  <c r="M1972" i="7"/>
  <c r="R1976" i="7"/>
  <c r="Q1976" i="7" s="1"/>
  <c r="N1988" i="7"/>
  <c r="M1995" i="7"/>
  <c r="R2001" i="7"/>
  <c r="Q2001" i="7" s="1"/>
  <c r="R2019" i="7"/>
  <c r="R2058" i="7"/>
  <c r="Q2058" i="7" s="1"/>
  <c r="M2075" i="7"/>
  <c r="R2089" i="7"/>
  <c r="Q2089" i="7" s="1"/>
  <c r="N2098" i="7"/>
  <c r="N2106" i="7"/>
  <c r="R2116" i="7"/>
  <c r="R2120" i="7"/>
  <c r="Q2120" i="7" s="1"/>
  <c r="R2128" i="7"/>
  <c r="Q2128" i="7" s="1"/>
  <c r="R2135" i="7"/>
  <c r="Q2135" i="7" s="1"/>
  <c r="N2137" i="7"/>
  <c r="M2145" i="7"/>
  <c r="R2167" i="7"/>
  <c r="Q2167" i="7" s="1"/>
  <c r="R2168" i="7"/>
  <c r="Q2168" i="7" s="1"/>
  <c r="R2180" i="7"/>
  <c r="Q2180" i="7" s="1"/>
  <c r="M2196" i="7"/>
  <c r="N2237" i="7"/>
  <c r="R2238" i="7"/>
  <c r="M2245" i="7"/>
  <c r="M2270" i="7"/>
  <c r="R2324" i="7"/>
  <c r="Q2324" i="7" s="1"/>
  <c r="R2342" i="7"/>
  <c r="Q2342" i="7" s="1"/>
  <c r="R2353" i="7"/>
  <c r="Q2353" i="7" s="1"/>
  <c r="N2380" i="7"/>
  <c r="R2406" i="7"/>
  <c r="R2422" i="7"/>
  <c r="Q2422" i="7" s="1"/>
  <c r="R2489" i="7"/>
  <c r="Q2489" i="7" s="1"/>
  <c r="R2511" i="7"/>
  <c r="Q2511" i="7" s="1"/>
  <c r="R2608" i="7"/>
  <c r="Q2608" i="7" s="1"/>
  <c r="R2645" i="7"/>
  <c r="Q2645" i="7" s="1"/>
  <c r="R2708" i="7"/>
  <c r="Q2708" i="7" s="1"/>
  <c r="R2719" i="7"/>
  <c r="Q2719" i="7" s="1"/>
  <c r="R2731" i="7"/>
  <c r="Q2731" i="7" s="1"/>
  <c r="R2752" i="7"/>
  <c r="R2787" i="7"/>
  <c r="Q2787" i="7" s="1"/>
  <c r="R2829" i="7"/>
  <c r="Q2829" i="7" s="1"/>
  <c r="R2842" i="7"/>
  <c r="Q2842" i="7" s="1"/>
  <c r="R2862" i="7"/>
  <c r="Q2862" i="7" s="1"/>
  <c r="R3011" i="7"/>
  <c r="Q3011" i="7" s="1"/>
  <c r="R3031" i="7"/>
  <c r="Q3031" i="7" s="1"/>
  <c r="R3039" i="7"/>
  <c r="Q3039" i="7" s="1"/>
  <c r="R3041" i="7"/>
  <c r="N3086" i="7"/>
  <c r="M3086" i="7"/>
  <c r="R3149" i="7"/>
  <c r="Q3149" i="7" s="1"/>
  <c r="R3251" i="7"/>
  <c r="Q3251" i="7" s="1"/>
  <c r="R3274" i="7"/>
  <c r="Q3274" i="7" s="1"/>
  <c r="R3286" i="7"/>
  <c r="Q3286" i="7" s="1"/>
  <c r="R3320" i="7"/>
  <c r="Q3320" i="7" s="1"/>
  <c r="R3376" i="7"/>
  <c r="Q3376" i="7" s="1"/>
  <c r="R3398" i="7"/>
  <c r="Q3398" i="7" s="1"/>
  <c r="R3408" i="7"/>
  <c r="Q3408" i="7" s="1"/>
  <c r="R3442" i="7"/>
  <c r="Q3442" i="7" s="1"/>
  <c r="M3466" i="7"/>
  <c r="N3466" i="7"/>
  <c r="N3496" i="7"/>
  <c r="M3496" i="7"/>
  <c r="R3578" i="7"/>
  <c r="Q3578" i="7" s="1"/>
  <c r="R3960" i="7"/>
  <c r="Q3960" i="7" s="1"/>
  <c r="R3961" i="7"/>
  <c r="Q3961" i="7" s="1"/>
  <c r="M3964" i="7"/>
  <c r="N3964" i="7"/>
  <c r="R4156" i="7"/>
  <c r="Q4156" i="7" s="1"/>
  <c r="R4308" i="7"/>
  <c r="Q4308" i="7" s="1"/>
  <c r="N4327" i="7"/>
  <c r="M4327" i="7"/>
  <c r="N4413" i="7"/>
  <c r="M4413" i="7"/>
  <c r="N4612" i="7"/>
  <c r="M4612" i="7"/>
  <c r="R4707" i="7"/>
  <c r="Q4707" i="7" s="1"/>
  <c r="R1971" i="7"/>
  <c r="Q1971" i="7" s="1"/>
  <c r="R1987" i="7"/>
  <c r="Q1987" i="7" s="1"/>
  <c r="R1994" i="7"/>
  <c r="Q1994" i="7" s="1"/>
  <c r="M2021" i="7"/>
  <c r="R2035" i="7"/>
  <c r="Q2035" i="7" s="1"/>
  <c r="R2074" i="7"/>
  <c r="Q2074" i="7" s="1"/>
  <c r="R2105" i="7"/>
  <c r="Q2105" i="7" s="1"/>
  <c r="N2114" i="7"/>
  <c r="N2122" i="7"/>
  <c r="R2132" i="7"/>
  <c r="Q2132" i="7" s="1"/>
  <c r="R2136" i="7"/>
  <c r="Q2136" i="7" s="1"/>
  <c r="R2144" i="7"/>
  <c r="R2151" i="7"/>
  <c r="N2153" i="7"/>
  <c r="N2162" i="7"/>
  <c r="N2170" i="7"/>
  <c r="R2269" i="7"/>
  <c r="M2287" i="7"/>
  <c r="R2301" i="7"/>
  <c r="Q2301" i="7" s="1"/>
  <c r="R2337" i="7"/>
  <c r="Q2337" i="7" s="1"/>
  <c r="N2359" i="7"/>
  <c r="M2366" i="7"/>
  <c r="R2402" i="7"/>
  <c r="Q2402" i="7" s="1"/>
  <c r="R2408" i="7"/>
  <c r="R2421" i="7"/>
  <c r="R2468" i="7"/>
  <c r="Q2468" i="7" s="1"/>
  <c r="M2470" i="7"/>
  <c r="R2494" i="7"/>
  <c r="Q2494" i="7" s="1"/>
  <c r="M2506" i="7"/>
  <c r="R2524" i="7"/>
  <c r="Q2524" i="7" s="1"/>
  <c r="M2534" i="7"/>
  <c r="R2554" i="7"/>
  <c r="Q2554" i="7" s="1"/>
  <c r="R2583" i="7"/>
  <c r="Q2583" i="7" s="1"/>
  <c r="R2592" i="7"/>
  <c r="N2615" i="7"/>
  <c r="N2631" i="7"/>
  <c r="R2653" i="7"/>
  <c r="Q2653" i="7" s="1"/>
  <c r="R2688" i="7"/>
  <c r="Q2688" i="7" s="1"/>
  <c r="R2770" i="7"/>
  <c r="R2861" i="7"/>
  <c r="R2902" i="7"/>
  <c r="Q2902" i="7" s="1"/>
  <c r="R2915" i="7"/>
  <c r="Q2915" i="7" s="1"/>
  <c r="R2928" i="7"/>
  <c r="Q2928" i="7" s="1"/>
  <c r="R2974" i="7"/>
  <c r="Q2974" i="7" s="1"/>
  <c r="R3016" i="7"/>
  <c r="R3037" i="7"/>
  <c r="R3093" i="7"/>
  <c r="Q3093" i="7" s="1"/>
  <c r="N3144" i="7"/>
  <c r="M3144" i="7"/>
  <c r="R3228" i="7"/>
  <c r="Q3228" i="7" s="1"/>
  <c r="N3279" i="7"/>
  <c r="M3279" i="7"/>
  <c r="R3336" i="7"/>
  <c r="Q3336" i="7" s="1"/>
  <c r="R3337" i="7"/>
  <c r="Q3337" i="7" s="1"/>
  <c r="R3603" i="7"/>
  <c r="Q3603" i="7" s="1"/>
  <c r="R3622" i="7"/>
  <c r="Q3622" i="7" s="1"/>
  <c r="N3836" i="7"/>
  <c r="R3928" i="7"/>
  <c r="Q3928" i="7" s="1"/>
  <c r="N3932" i="7"/>
  <c r="M3932" i="7"/>
  <c r="R4086" i="7"/>
  <c r="Q4086" i="7" s="1"/>
  <c r="R4103" i="7"/>
  <c r="Q4103" i="7" s="1"/>
  <c r="N4115" i="7"/>
  <c r="R4174" i="7"/>
  <c r="Q4174" i="7" s="1"/>
  <c r="R4309" i="7"/>
  <c r="Q4309" i="7" s="1"/>
  <c r="R4717" i="7"/>
  <c r="Q4717" i="7" s="1"/>
  <c r="R4767" i="7"/>
  <c r="Q4767" i="7" s="1"/>
  <c r="M4769" i="7"/>
  <c r="M4778" i="7"/>
  <c r="F2373" i="5"/>
  <c r="G2373" i="5"/>
  <c r="H2373" i="5"/>
  <c r="M3976" i="7"/>
  <c r="N3976" i="7"/>
  <c r="N4095" i="7"/>
  <c r="M4095" i="7"/>
  <c r="M4193" i="7"/>
  <c r="N4193" i="7"/>
  <c r="R4198" i="7"/>
  <c r="Q4198" i="7" s="1"/>
  <c r="R4200" i="7"/>
  <c r="Q4200" i="7" s="1"/>
  <c r="R4335" i="7"/>
  <c r="Q4335" i="7" s="1"/>
  <c r="R4338" i="7"/>
  <c r="Q4338" i="7" s="1"/>
  <c r="R4351" i="7"/>
  <c r="Q4351" i="7" s="1"/>
  <c r="R4469" i="7"/>
  <c r="Q4469" i="7" s="1"/>
  <c r="R4592" i="7"/>
  <c r="Q4592" i="7" s="1"/>
  <c r="R4610" i="7"/>
  <c r="Q4610" i="7" s="1"/>
  <c r="R4612" i="7"/>
  <c r="Q4612" i="7" s="1"/>
  <c r="R4626" i="7"/>
  <c r="Q4626" i="7" s="1"/>
  <c r="R4720" i="7"/>
  <c r="Q4720" i="7" s="1"/>
  <c r="N4779" i="7"/>
  <c r="M4779" i="7"/>
  <c r="R4916" i="7"/>
  <c r="Q4916" i="7" s="1"/>
  <c r="H1847" i="5"/>
  <c r="H2260" i="5"/>
  <c r="C2260" i="5"/>
  <c r="C2456" i="5"/>
  <c r="C2628" i="5"/>
  <c r="C2647" i="5"/>
  <c r="M4870" i="7"/>
  <c r="N4870" i="7"/>
  <c r="R4915" i="7"/>
  <c r="Q4915" i="7" s="1"/>
  <c r="R4920" i="7"/>
  <c r="Q4920" i="7" s="1"/>
  <c r="H1891" i="5"/>
  <c r="C1891" i="5"/>
  <c r="G2987" i="5"/>
  <c r="C3043" i="5"/>
  <c r="C3111" i="5"/>
  <c r="F3111" i="5"/>
  <c r="R3009" i="7"/>
  <c r="Q3009" i="7" s="1"/>
  <c r="R3053" i="7"/>
  <c r="Q3053" i="7" s="1"/>
  <c r="R3066" i="7"/>
  <c r="Q3066" i="7" s="1"/>
  <c r="R3077" i="7"/>
  <c r="Q3077" i="7" s="1"/>
  <c r="R3080" i="7"/>
  <c r="Q3080" i="7" s="1"/>
  <c r="R3092" i="7"/>
  <c r="Q3092" i="7" s="1"/>
  <c r="R3104" i="7"/>
  <c r="Q3104" i="7" s="1"/>
  <c r="R3151" i="7"/>
  <c r="R3177" i="7"/>
  <c r="Q3177" i="7" s="1"/>
  <c r="R3221" i="7"/>
  <c r="Q3221" i="7" s="1"/>
  <c r="R3248" i="7"/>
  <c r="Q3248" i="7" s="1"/>
  <c r="N3250" i="7"/>
  <c r="M3250" i="7"/>
  <c r="R3302" i="7"/>
  <c r="Q3302" i="7" s="1"/>
  <c r="R3346" i="7"/>
  <c r="Q3346" i="7" s="1"/>
  <c r="R3393" i="7"/>
  <c r="Q3393" i="7" s="1"/>
  <c r="R3422" i="7"/>
  <c r="Q3422" i="7" s="1"/>
  <c r="R3443" i="7"/>
  <c r="Q3443" i="7" s="1"/>
  <c r="R3467" i="7"/>
  <c r="Q3467" i="7" s="1"/>
  <c r="R3667" i="7"/>
  <c r="Q3667" i="7" s="1"/>
  <c r="R3697" i="7"/>
  <c r="Q3697" i="7" s="1"/>
  <c r="R3717" i="7"/>
  <c r="Q3717" i="7" s="1"/>
  <c r="R3728" i="7"/>
  <c r="Q3728" i="7" s="1"/>
  <c r="N3772" i="7"/>
  <c r="M3772" i="7"/>
  <c r="M3894" i="7"/>
  <c r="N3894" i="7"/>
  <c r="N3948" i="7"/>
  <c r="M3948" i="7"/>
  <c r="R4030" i="7"/>
  <c r="Q4030" i="7" s="1"/>
  <c r="R4073" i="7"/>
  <c r="Q4073" i="7" s="1"/>
  <c r="N4157" i="7"/>
  <c r="M4157" i="7"/>
  <c r="R4248" i="7"/>
  <c r="Q4248" i="7" s="1"/>
  <c r="R4259" i="7"/>
  <c r="Q4259" i="7" s="1"/>
  <c r="R4439" i="7"/>
  <c r="Q4439" i="7" s="1"/>
  <c r="R4453" i="7"/>
  <c r="Q4453" i="7" s="1"/>
  <c r="M4842" i="7"/>
  <c r="N4842" i="7"/>
  <c r="G2174" i="5"/>
  <c r="C2330" i="5"/>
  <c r="C3254" i="5"/>
  <c r="H3283" i="5"/>
  <c r="R3658" i="7"/>
  <c r="Q3658" i="7" s="1"/>
  <c r="R3824" i="7"/>
  <c r="Q3824" i="7" s="1"/>
  <c r="R3859" i="7"/>
  <c r="Q3859" i="7" s="1"/>
  <c r="R3956" i="7"/>
  <c r="Q3956" i="7" s="1"/>
  <c r="N3958" i="7"/>
  <c r="M3958" i="7"/>
  <c r="R4022" i="7"/>
  <c r="Q4022" i="7" s="1"/>
  <c r="R4034" i="7"/>
  <c r="Q4034" i="7" s="1"/>
  <c r="N4121" i="7"/>
  <c r="M4121" i="7"/>
  <c r="N4296" i="7"/>
  <c r="M4296" i="7"/>
  <c r="R4410" i="7"/>
  <c r="Q4410" i="7" s="1"/>
  <c r="M4419" i="7"/>
  <c r="N4419" i="7"/>
  <c r="R4560" i="7"/>
  <c r="Q4560" i="7" s="1"/>
  <c r="G2108" i="5"/>
  <c r="C2108" i="5"/>
  <c r="H2108" i="5"/>
  <c r="E2253" i="5"/>
  <c r="L2253" i="5" s="1"/>
  <c r="C2253" i="5"/>
  <c r="G2357" i="5"/>
  <c r="H2357" i="5"/>
  <c r="F2357" i="5"/>
  <c r="R3145" i="7"/>
  <c r="Q3145" i="7" s="1"/>
  <c r="R3150" i="7"/>
  <c r="Q3150" i="7" s="1"/>
  <c r="R3164" i="7"/>
  <c r="Q3164" i="7" s="1"/>
  <c r="R3187" i="7"/>
  <c r="Q3187" i="7" s="1"/>
  <c r="R3204" i="7"/>
  <c r="Q3204" i="7" s="1"/>
  <c r="N3261" i="7"/>
  <c r="M3261" i="7"/>
  <c r="R3271" i="7"/>
  <c r="Q3271" i="7" s="1"/>
  <c r="R3291" i="7"/>
  <c r="Q3291" i="7" s="1"/>
  <c r="R3308" i="7"/>
  <c r="Q3308" i="7" s="1"/>
  <c r="R3403" i="7"/>
  <c r="Q3403" i="7" s="1"/>
  <c r="R3470" i="7"/>
  <c r="Q3470" i="7" s="1"/>
  <c r="R3476" i="7"/>
  <c r="Q3476" i="7" s="1"/>
  <c r="R3527" i="7"/>
  <c r="Q3527" i="7" s="1"/>
  <c r="M3609" i="7"/>
  <c r="N3609" i="7"/>
  <c r="R3655" i="7"/>
  <c r="Q3655" i="7" s="1"/>
  <c r="N3672" i="7"/>
  <c r="N3731" i="7"/>
  <c r="M3731" i="7"/>
  <c r="N3753" i="7"/>
  <c r="N3764" i="7"/>
  <c r="M3764" i="7"/>
  <c r="M3831" i="7"/>
  <c r="R3860" i="7"/>
  <c r="Q3860" i="7" s="1"/>
  <c r="R3881" i="7"/>
  <c r="Q3881" i="7" s="1"/>
  <c r="N3896" i="7"/>
  <c r="M3896" i="7"/>
  <c r="R3916" i="7"/>
  <c r="Q3916" i="7" s="1"/>
  <c r="R3937" i="7"/>
  <c r="Q3937" i="7" s="1"/>
  <c r="N3940" i="7"/>
  <c r="M3949" i="7"/>
  <c r="R3995" i="7"/>
  <c r="Q3995" i="7" s="1"/>
  <c r="M4015" i="7"/>
  <c r="M4075" i="7"/>
  <c r="N4139" i="7"/>
  <c r="M4139" i="7"/>
  <c r="R4165" i="7"/>
  <c r="Q4165" i="7" s="1"/>
  <c r="R4231" i="7"/>
  <c r="Q4231" i="7" s="1"/>
  <c r="M4233" i="7"/>
  <c r="M4264" i="7"/>
  <c r="R4267" i="7"/>
  <c r="Q4267" i="7" s="1"/>
  <c r="R4384" i="7"/>
  <c r="Q4384" i="7" s="1"/>
  <c r="M4465" i="7"/>
  <c r="N4558" i="7"/>
  <c r="M4569" i="7"/>
  <c r="R4601" i="7"/>
  <c r="Q4601" i="7" s="1"/>
  <c r="M4674" i="7"/>
  <c r="R4841" i="7"/>
  <c r="Q4841" i="7" s="1"/>
  <c r="N4945" i="7"/>
  <c r="M4945" i="7"/>
  <c r="N4982" i="7"/>
  <c r="G2150" i="5"/>
  <c r="H2165" i="5"/>
  <c r="G2165" i="5"/>
  <c r="C2165" i="5"/>
  <c r="C2322" i="5"/>
  <c r="H3547" i="5"/>
  <c r="M3742" i="7"/>
  <c r="N3742" i="7"/>
  <c r="R3751" i="7"/>
  <c r="Q3751" i="7" s="1"/>
  <c r="R3968" i="7"/>
  <c r="Q3968" i="7" s="1"/>
  <c r="R3969" i="7"/>
  <c r="Q3969" i="7" s="1"/>
  <c r="M3971" i="7"/>
  <c r="N3971" i="7"/>
  <c r="R4000" i="7"/>
  <c r="Q4000" i="7" s="1"/>
  <c r="M4017" i="7"/>
  <c r="N4017" i="7"/>
  <c r="R4147" i="7"/>
  <c r="Q4147" i="7" s="1"/>
  <c r="N4375" i="7"/>
  <c r="M4375" i="7"/>
  <c r="R4443" i="7"/>
  <c r="Q4443" i="7" s="1"/>
  <c r="R4506" i="7"/>
  <c r="Q4506" i="7" s="1"/>
  <c r="N4527" i="7"/>
  <c r="M4527" i="7"/>
  <c r="N4695" i="7"/>
  <c r="M4695" i="7"/>
  <c r="R4787" i="7"/>
  <c r="Q4787" i="7" s="1"/>
  <c r="M4886" i="7"/>
  <c r="N4886" i="7"/>
  <c r="H2098" i="5"/>
  <c r="G2098" i="5"/>
  <c r="F2098" i="5"/>
  <c r="C2098" i="5"/>
  <c r="C2239" i="5"/>
  <c r="R2937" i="7"/>
  <c r="Q2937" i="7" s="1"/>
  <c r="R3019" i="7"/>
  <c r="Q3019" i="7" s="1"/>
  <c r="R3032" i="7"/>
  <c r="R3087" i="7"/>
  <c r="R3102" i="7"/>
  <c r="R3144" i="7"/>
  <c r="R3261" i="7"/>
  <c r="Q3261" i="7" s="1"/>
  <c r="R3268" i="7"/>
  <c r="Q3268" i="7" s="1"/>
  <c r="R3270" i="7"/>
  <c r="Q3270" i="7" s="1"/>
  <c r="R3283" i="7"/>
  <c r="Q3283" i="7" s="1"/>
  <c r="R3324" i="7"/>
  <c r="Q3324" i="7" s="1"/>
  <c r="R3325" i="7"/>
  <c r="Q3325" i="7" s="1"/>
  <c r="R3427" i="7"/>
  <c r="Q3427" i="7" s="1"/>
  <c r="R3475" i="7"/>
  <c r="Q3475" i="7" s="1"/>
  <c r="R3507" i="7"/>
  <c r="Q3507" i="7" s="1"/>
  <c r="R3521" i="7"/>
  <c r="Q3521" i="7" s="1"/>
  <c r="R3558" i="7"/>
  <c r="Q3558" i="7" s="1"/>
  <c r="M3579" i="7"/>
  <c r="R3645" i="7"/>
  <c r="Q3645" i="7" s="1"/>
  <c r="R3779" i="7"/>
  <c r="Q3779" i="7" s="1"/>
  <c r="R3784" i="7"/>
  <c r="Q3784" i="7" s="1"/>
  <c r="M3802" i="7"/>
  <c r="M3822" i="7"/>
  <c r="N3822" i="7"/>
  <c r="R3852" i="7"/>
  <c r="Q3852" i="7" s="1"/>
  <c r="M3885" i="7"/>
  <c r="N3885" i="7"/>
  <c r="R3896" i="7"/>
  <c r="Q3896" i="7" s="1"/>
  <c r="R3904" i="7"/>
  <c r="Q3904" i="7" s="1"/>
  <c r="R3929" i="7"/>
  <c r="Q3929" i="7" s="1"/>
  <c r="R3931" i="7"/>
  <c r="Q3931" i="7" s="1"/>
  <c r="R3948" i="7"/>
  <c r="Q3948" i="7" s="1"/>
  <c r="R3996" i="7"/>
  <c r="Q3996" i="7" s="1"/>
  <c r="M3998" i="7"/>
  <c r="R4056" i="7"/>
  <c r="Q4056" i="7" s="1"/>
  <c r="N4077" i="7"/>
  <c r="M4077" i="7"/>
  <c r="N4266" i="7"/>
  <c r="M4266" i="7"/>
  <c r="R4355" i="7"/>
  <c r="Q4355" i="7" s="1"/>
  <c r="R4512" i="7"/>
  <c r="Q4512" i="7" s="1"/>
  <c r="R4558" i="7"/>
  <c r="Q4558" i="7" s="1"/>
  <c r="N4765" i="7"/>
  <c r="M4765" i="7"/>
  <c r="R4840" i="7"/>
  <c r="Q4840" i="7" s="1"/>
  <c r="M4854" i="7"/>
  <c r="N4854" i="7"/>
  <c r="M4863" i="7"/>
  <c r="N4863" i="7"/>
  <c r="C2573" i="5"/>
  <c r="R3005" i="7"/>
  <c r="M3035" i="7"/>
  <c r="M3043" i="7"/>
  <c r="M3096" i="7"/>
  <c r="M3132" i="7"/>
  <c r="M3139" i="7"/>
  <c r="M3154" i="7"/>
  <c r="N3161" i="7"/>
  <c r="M3175" i="7"/>
  <c r="N3183" i="7"/>
  <c r="R3184" i="7"/>
  <c r="Q3184" i="7" s="1"/>
  <c r="R3189" i="7"/>
  <c r="Q3189" i="7" s="1"/>
  <c r="M3238" i="7"/>
  <c r="R3240" i="7"/>
  <c r="Q3240" i="7" s="1"/>
  <c r="N3332" i="7"/>
  <c r="N3379" i="7"/>
  <c r="M3388" i="7"/>
  <c r="R3404" i="7"/>
  <c r="Q3404" i="7" s="1"/>
  <c r="N3430" i="7"/>
  <c r="M3430" i="7"/>
  <c r="R3456" i="7"/>
  <c r="Q3456" i="7" s="1"/>
  <c r="R3494" i="7"/>
  <c r="Q3494" i="7" s="1"/>
  <c r="R3495" i="7"/>
  <c r="Q3495" i="7" s="1"/>
  <c r="M3560" i="7"/>
  <c r="R3587" i="7"/>
  <c r="Q3587" i="7" s="1"/>
  <c r="N3684" i="7"/>
  <c r="M3722" i="7"/>
  <c r="M3733" i="7"/>
  <c r="M3743" i="7"/>
  <c r="M3792" i="7"/>
  <c r="R3800" i="7"/>
  <c r="Q3800" i="7" s="1"/>
  <c r="R3845" i="7"/>
  <c r="Q3845" i="7" s="1"/>
  <c r="M3854" i="7"/>
  <c r="R3966" i="7"/>
  <c r="Q3966" i="7" s="1"/>
  <c r="R3970" i="7"/>
  <c r="Q3970" i="7" s="1"/>
  <c r="M4048" i="7"/>
  <c r="R4102" i="7"/>
  <c r="Q4102" i="7" s="1"/>
  <c r="M4133" i="7"/>
  <c r="M4202" i="7"/>
  <c r="N4202" i="7"/>
  <c r="R4334" i="7"/>
  <c r="Q4334" i="7" s="1"/>
  <c r="M4355" i="7"/>
  <c r="R4396" i="7"/>
  <c r="Q4396" i="7" s="1"/>
  <c r="M4398" i="7"/>
  <c r="R4405" i="7"/>
  <c r="Q4405" i="7" s="1"/>
  <c r="M4528" i="7"/>
  <c r="R4664" i="7"/>
  <c r="Q4664" i="7" s="1"/>
  <c r="R4783" i="7"/>
  <c r="Q4783" i="7" s="1"/>
  <c r="M4796" i="7"/>
  <c r="M4845" i="7"/>
  <c r="N4845" i="7"/>
  <c r="C1918" i="5"/>
  <c r="F2489" i="5"/>
  <c r="G2489" i="5"/>
  <c r="C2713" i="5"/>
  <c r="R2977" i="7"/>
  <c r="Q2977" i="7" s="1"/>
  <c r="M2985" i="7"/>
  <c r="R3123" i="7"/>
  <c r="Q3123" i="7" s="1"/>
  <c r="R3130" i="7"/>
  <c r="Q3130" i="7" s="1"/>
  <c r="R3131" i="7"/>
  <c r="Q3131" i="7" s="1"/>
  <c r="R3160" i="7"/>
  <c r="Q3160" i="7" s="1"/>
  <c r="R3202" i="7"/>
  <c r="Q3202" i="7" s="1"/>
  <c r="R3339" i="7"/>
  <c r="Q3339" i="7" s="1"/>
  <c r="R3340" i="7"/>
  <c r="Q3340" i="7" s="1"/>
  <c r="R3367" i="7"/>
  <c r="Q3367" i="7" s="1"/>
  <c r="R3416" i="7"/>
  <c r="Q3416" i="7" s="1"/>
  <c r="N3470" i="7"/>
  <c r="M3470" i="7"/>
  <c r="R3559" i="7"/>
  <c r="Q3559" i="7" s="1"/>
  <c r="M3648" i="7"/>
  <c r="N3776" i="7"/>
  <c r="M3776" i="7"/>
  <c r="M3813" i="7"/>
  <c r="R3831" i="7"/>
  <c r="Q3831" i="7" s="1"/>
  <c r="N3866" i="7"/>
  <c r="M3866" i="7"/>
  <c r="N3900" i="7"/>
  <c r="R3917" i="7"/>
  <c r="Q3917" i="7" s="1"/>
  <c r="M3921" i="7"/>
  <c r="M3983" i="7"/>
  <c r="N4059" i="7"/>
  <c r="M4059" i="7"/>
  <c r="R4121" i="7"/>
  <c r="Q4121" i="7" s="1"/>
  <c r="R4170" i="7"/>
  <c r="Q4170" i="7" s="1"/>
  <c r="M4213" i="7"/>
  <c r="N4256" i="7"/>
  <c r="M4256" i="7"/>
  <c r="R4317" i="7"/>
  <c r="Q4317" i="7" s="1"/>
  <c r="R4354" i="7"/>
  <c r="Q4354" i="7" s="1"/>
  <c r="M4365" i="7"/>
  <c r="M4490" i="7"/>
  <c r="N4490" i="7"/>
  <c r="N4787" i="7"/>
  <c r="M4787" i="7"/>
  <c r="C2138" i="5"/>
  <c r="C2211" i="5"/>
  <c r="H2211" i="5"/>
  <c r="H2489" i="5"/>
  <c r="G2538" i="5"/>
  <c r="H2538" i="5"/>
  <c r="C2538" i="5"/>
  <c r="H2853" i="5"/>
  <c r="G2860" i="5"/>
  <c r="H3600" i="5"/>
  <c r="C3600" i="5"/>
  <c r="C3624" i="5"/>
  <c r="F4634" i="5"/>
  <c r="R4032" i="7"/>
  <c r="Q4032" i="7" s="1"/>
  <c r="R4048" i="7"/>
  <c r="Q4048" i="7" s="1"/>
  <c r="N4148" i="7"/>
  <c r="M4148" i="7"/>
  <c r="R4211" i="7"/>
  <c r="Q4211" i="7" s="1"/>
  <c r="R4212" i="7"/>
  <c r="Q4212" i="7" s="1"/>
  <c r="R4386" i="7"/>
  <c r="Q4386" i="7" s="1"/>
  <c r="N4570" i="7"/>
  <c r="M4570" i="7"/>
  <c r="N4620" i="7"/>
  <c r="M4620" i="7"/>
  <c r="R4639" i="7"/>
  <c r="Q4639" i="7" s="1"/>
  <c r="R4757" i="7"/>
  <c r="Q4757" i="7" s="1"/>
  <c r="R4805" i="7"/>
  <c r="Q4805" i="7" s="1"/>
  <c r="R4831" i="7"/>
  <c r="Q4831" i="7" s="1"/>
  <c r="M4915" i="7"/>
  <c r="N4915" i="7"/>
  <c r="R5001" i="7"/>
  <c r="Q5001" i="7" s="1"/>
  <c r="G2366" i="5"/>
  <c r="C3136" i="5"/>
  <c r="G3136" i="5"/>
  <c r="G4078" i="5"/>
  <c r="F4089" i="5"/>
  <c r="G4089" i="5"/>
  <c r="H4089" i="5"/>
  <c r="C3870" i="5"/>
  <c r="R3411" i="7"/>
  <c r="Q3411" i="7" s="1"/>
  <c r="R3553" i="7"/>
  <c r="Q3553" i="7" s="1"/>
  <c r="R3598" i="7"/>
  <c r="Q3598" i="7" s="1"/>
  <c r="R3610" i="7"/>
  <c r="Q3610" i="7" s="1"/>
  <c r="R3643" i="7"/>
  <c r="Q3643" i="7" s="1"/>
  <c r="R3682" i="7"/>
  <c r="Q3682" i="7" s="1"/>
  <c r="R3901" i="7"/>
  <c r="Q3901" i="7" s="1"/>
  <c r="N3914" i="7"/>
  <c r="M3914" i="7"/>
  <c r="M3935" i="7"/>
  <c r="N3935" i="7"/>
  <c r="N4027" i="7"/>
  <c r="M4027" i="7"/>
  <c r="R4066" i="7"/>
  <c r="Q4066" i="7" s="1"/>
  <c r="R4101" i="7"/>
  <c r="Q4101" i="7" s="1"/>
  <c r="R4105" i="7"/>
  <c r="Q4105" i="7" s="1"/>
  <c r="M4225" i="7"/>
  <c r="N4225" i="7"/>
  <c r="R4570" i="7"/>
  <c r="Q4570" i="7" s="1"/>
  <c r="R4651" i="7"/>
  <c r="Q4651" i="7" s="1"/>
  <c r="R4769" i="7"/>
  <c r="Q4769" i="7" s="1"/>
  <c r="N4897" i="7"/>
  <c r="M4897" i="7"/>
  <c r="N4983" i="7"/>
  <c r="M4983" i="7"/>
  <c r="C1825" i="5"/>
  <c r="C1913" i="5"/>
  <c r="E2203" i="5"/>
  <c r="L2203" i="5" s="1"/>
  <c r="G2420" i="5"/>
  <c r="G2939" i="5"/>
  <c r="F2939" i="5"/>
  <c r="H2939" i="5"/>
  <c r="C2939" i="5"/>
  <c r="G3583" i="5"/>
  <c r="R3213" i="7"/>
  <c r="Q3213" i="7" s="1"/>
  <c r="R3226" i="7"/>
  <c r="Q3226" i="7" s="1"/>
  <c r="R3264" i="7"/>
  <c r="Q3264" i="7" s="1"/>
  <c r="R3307" i="7"/>
  <c r="Q3307" i="7" s="1"/>
  <c r="M3366" i="7"/>
  <c r="R3371" i="7"/>
  <c r="Q3371" i="7" s="1"/>
  <c r="R3373" i="7"/>
  <c r="Q3373" i="7" s="1"/>
  <c r="N3390" i="7"/>
  <c r="R3395" i="7"/>
  <c r="Q3395" i="7" s="1"/>
  <c r="R3402" i="7"/>
  <c r="Q3402" i="7" s="1"/>
  <c r="R3444" i="7"/>
  <c r="Q3444" i="7" s="1"/>
  <c r="M3446" i="7"/>
  <c r="R3447" i="7"/>
  <c r="Q3447" i="7" s="1"/>
  <c r="N3461" i="7"/>
  <c r="R3469" i="7"/>
  <c r="Q3469" i="7" s="1"/>
  <c r="M3478" i="7"/>
  <c r="R3504" i="7"/>
  <c r="Q3504" i="7" s="1"/>
  <c r="N3582" i="7"/>
  <c r="N3590" i="7"/>
  <c r="R3592" i="7"/>
  <c r="Q3592" i="7" s="1"/>
  <c r="M3618" i="7"/>
  <c r="M3627" i="7"/>
  <c r="N3676" i="7"/>
  <c r="M3685" i="7"/>
  <c r="N3702" i="7"/>
  <c r="M3702" i="7"/>
  <c r="M3718" i="7"/>
  <c r="M3726" i="7"/>
  <c r="R3733" i="7"/>
  <c r="Q3733" i="7" s="1"/>
  <c r="M3756" i="7"/>
  <c r="N3806" i="7"/>
  <c r="R3813" i="7"/>
  <c r="Q3813" i="7" s="1"/>
  <c r="M3839" i="7"/>
  <c r="N3858" i="7"/>
  <c r="M3868" i="7"/>
  <c r="M3887" i="7"/>
  <c r="M3944" i="7"/>
  <c r="N3944" i="7"/>
  <c r="R3950" i="7"/>
  <c r="Q3950" i="7" s="1"/>
  <c r="R3953" i="7"/>
  <c r="Q3953" i="7" s="1"/>
  <c r="M4037" i="7"/>
  <c r="M4045" i="7"/>
  <c r="M4053" i="7"/>
  <c r="M4069" i="7"/>
  <c r="R4081" i="7"/>
  <c r="Q4081" i="7" s="1"/>
  <c r="R4090" i="7"/>
  <c r="Q4090" i="7" s="1"/>
  <c r="R4122" i="7"/>
  <c r="Q4122" i="7" s="1"/>
  <c r="N4134" i="7"/>
  <c r="M4134" i="7"/>
  <c r="R4186" i="7"/>
  <c r="Q4186" i="7" s="1"/>
  <c r="N4217" i="7"/>
  <c r="M4217" i="7"/>
  <c r="R4255" i="7"/>
  <c r="Q4255" i="7" s="1"/>
  <c r="R4285" i="7"/>
  <c r="Q4285" i="7" s="1"/>
  <c r="N4297" i="7"/>
  <c r="M4297" i="7"/>
  <c r="R4329" i="7"/>
  <c r="Q4329" i="7" s="1"/>
  <c r="R4484" i="7"/>
  <c r="Q4484" i="7" s="1"/>
  <c r="R4539" i="7"/>
  <c r="Q4539" i="7" s="1"/>
  <c r="R4685" i="7"/>
  <c r="Q4685" i="7" s="1"/>
  <c r="N4717" i="7"/>
  <c r="M4717" i="7"/>
  <c r="N4887" i="7"/>
  <c r="M4887" i="7"/>
  <c r="N4984" i="7"/>
  <c r="M4984" i="7"/>
  <c r="H1913" i="5"/>
  <c r="C2277" i="5"/>
  <c r="G2648" i="5"/>
  <c r="H3863" i="5"/>
  <c r="G3863" i="5"/>
  <c r="R3265" i="7"/>
  <c r="Q3265" i="7" s="1"/>
  <c r="R3349" i="7"/>
  <c r="Q3349" i="7" s="1"/>
  <c r="R3358" i="7"/>
  <c r="Q3358" i="7" s="1"/>
  <c r="R3368" i="7"/>
  <c r="Q3368" i="7" s="1"/>
  <c r="R3389" i="7"/>
  <c r="Q3389" i="7" s="1"/>
  <c r="R3424" i="7"/>
  <c r="Q3424" i="7" s="1"/>
  <c r="R3460" i="7"/>
  <c r="Q3460" i="7" s="1"/>
  <c r="R3492" i="7"/>
  <c r="Q3492" i="7" s="1"/>
  <c r="R3581" i="7"/>
  <c r="Q3581" i="7" s="1"/>
  <c r="R3615" i="7"/>
  <c r="Q3615" i="7" s="1"/>
  <c r="R3657" i="7"/>
  <c r="Q3657" i="7" s="1"/>
  <c r="R3675" i="7"/>
  <c r="Q3675" i="7" s="1"/>
  <c r="R3708" i="7"/>
  <c r="Q3708" i="7" s="1"/>
  <c r="R3749" i="7"/>
  <c r="Q3749" i="7" s="1"/>
  <c r="R3786" i="7"/>
  <c r="Q3786" i="7" s="1"/>
  <c r="R3805" i="7"/>
  <c r="Q3805" i="7" s="1"/>
  <c r="M3823" i="7"/>
  <c r="R3876" i="7"/>
  <c r="Q3876" i="7" s="1"/>
  <c r="N3906" i="7"/>
  <c r="N3915" i="7"/>
  <c r="N3925" i="7"/>
  <c r="M3952" i="7"/>
  <c r="M3968" i="7"/>
  <c r="N3978" i="7"/>
  <c r="M3978" i="7"/>
  <c r="R3992" i="7"/>
  <c r="Q3992" i="7" s="1"/>
  <c r="M4061" i="7"/>
  <c r="M4117" i="7"/>
  <c r="M4188" i="7"/>
  <c r="M4197" i="7"/>
  <c r="M4207" i="7"/>
  <c r="M4227" i="7"/>
  <c r="N4227" i="7"/>
  <c r="M4267" i="7"/>
  <c r="N4267" i="7"/>
  <c r="M4381" i="7"/>
  <c r="M4478" i="7"/>
  <c r="M4487" i="7"/>
  <c r="M4495" i="7"/>
  <c r="R4531" i="7"/>
  <c r="Q4531" i="7" s="1"/>
  <c r="N4542" i="7"/>
  <c r="R4597" i="7"/>
  <c r="Q4597" i="7" s="1"/>
  <c r="M4653" i="7"/>
  <c r="R4686" i="7"/>
  <c r="Q4686" i="7" s="1"/>
  <c r="M4696" i="7"/>
  <c r="N4706" i="7"/>
  <c r="M4706" i="7"/>
  <c r="R4752" i="7"/>
  <c r="Q4752" i="7" s="1"/>
  <c r="M4762" i="7"/>
  <c r="R4772" i="7"/>
  <c r="Q4772" i="7" s="1"/>
  <c r="M4780" i="7"/>
  <c r="R4832" i="7"/>
  <c r="Q4832" i="7" s="1"/>
  <c r="R4925" i="7"/>
  <c r="Q4925" i="7" s="1"/>
  <c r="N4938" i="7"/>
  <c r="M4996" i="7"/>
  <c r="N4996" i="7"/>
  <c r="G2180" i="5"/>
  <c r="H2306" i="5"/>
  <c r="H2445" i="5"/>
  <c r="G2445" i="5"/>
  <c r="H2495" i="5"/>
  <c r="G2495" i="5"/>
  <c r="G2786" i="5"/>
  <c r="G2798" i="5"/>
  <c r="H2798" i="5"/>
  <c r="G2846" i="5"/>
  <c r="G3356" i="5"/>
  <c r="C3356" i="5"/>
  <c r="R3243" i="7"/>
  <c r="Q3243" i="7" s="1"/>
  <c r="R3262" i="7"/>
  <c r="Q3262" i="7" s="1"/>
  <c r="M3276" i="7"/>
  <c r="R3319" i="7"/>
  <c r="Q3319" i="7" s="1"/>
  <c r="R3338" i="7"/>
  <c r="Q3338" i="7" s="1"/>
  <c r="M3344" i="7"/>
  <c r="M3367" i="7"/>
  <c r="M3375" i="7"/>
  <c r="R3380" i="7"/>
  <c r="Q3380" i="7" s="1"/>
  <c r="M3414" i="7"/>
  <c r="R3435" i="7"/>
  <c r="Q3435" i="7" s="1"/>
  <c r="R3445" i="7"/>
  <c r="Q3445" i="7" s="1"/>
  <c r="M3447" i="7"/>
  <c r="R3452" i="7"/>
  <c r="Q3452" i="7" s="1"/>
  <c r="M3462" i="7"/>
  <c r="M3479" i="7"/>
  <c r="M3540" i="7"/>
  <c r="R3546" i="7"/>
  <c r="Q3546" i="7" s="1"/>
  <c r="M3566" i="7"/>
  <c r="N3583" i="7"/>
  <c r="M3602" i="7"/>
  <c r="R3609" i="7"/>
  <c r="Q3609" i="7" s="1"/>
  <c r="R3634" i="7"/>
  <c r="Q3634" i="7" s="1"/>
  <c r="R3641" i="7"/>
  <c r="Q3641" i="7" s="1"/>
  <c r="R3642" i="7"/>
  <c r="Q3642" i="7" s="1"/>
  <c r="M3677" i="7"/>
  <c r="R3692" i="7"/>
  <c r="Q3692" i="7" s="1"/>
  <c r="N3703" i="7"/>
  <c r="M3711" i="7"/>
  <c r="M3719" i="7"/>
  <c r="N3727" i="7"/>
  <c r="M3745" i="7"/>
  <c r="N3757" i="7"/>
  <c r="N3766" i="7"/>
  <c r="R3777" i="7"/>
  <c r="Q3777" i="7" s="1"/>
  <c r="R3787" i="7"/>
  <c r="Q3787" i="7" s="1"/>
  <c r="M3789" i="7"/>
  <c r="N3789" i="7"/>
  <c r="N3799" i="7"/>
  <c r="M3807" i="7"/>
  <c r="M3815" i="7"/>
  <c r="R3874" i="7"/>
  <c r="Q3874" i="7" s="1"/>
  <c r="R3885" i="7"/>
  <c r="Q3885" i="7" s="1"/>
  <c r="N3907" i="7"/>
  <c r="M3907" i="7"/>
  <c r="R3923" i="7"/>
  <c r="Q3923" i="7" s="1"/>
  <c r="R4010" i="7"/>
  <c r="Q4010" i="7" s="1"/>
  <c r="M4012" i="7"/>
  <c r="N4012" i="7"/>
  <c r="M4020" i="7"/>
  <c r="R4027" i="7"/>
  <c r="Q4027" i="7" s="1"/>
  <c r="R4041" i="7"/>
  <c r="Q4041" i="7" s="1"/>
  <c r="M4089" i="7"/>
  <c r="R4098" i="7"/>
  <c r="Q4098" i="7" s="1"/>
  <c r="M4100" i="7"/>
  <c r="R4182" i="7"/>
  <c r="Q4182" i="7" s="1"/>
  <c r="R4184" i="7"/>
  <c r="Q4184" i="7" s="1"/>
  <c r="R4195" i="7"/>
  <c r="Q4195" i="7" s="1"/>
  <c r="R4196" i="7"/>
  <c r="Q4196" i="7" s="1"/>
  <c r="R4206" i="7"/>
  <c r="Q4206" i="7" s="1"/>
  <c r="M4288" i="7"/>
  <c r="R4342" i="7"/>
  <c r="Q4342" i="7" s="1"/>
  <c r="N4371" i="7"/>
  <c r="R4415" i="7"/>
  <c r="Q4415" i="7" s="1"/>
  <c r="R4427" i="7"/>
  <c r="Q4427" i="7" s="1"/>
  <c r="M4469" i="7"/>
  <c r="R4541" i="7"/>
  <c r="Q4541" i="7" s="1"/>
  <c r="R4548" i="7"/>
  <c r="Q4548" i="7" s="1"/>
  <c r="M4553" i="7"/>
  <c r="N4599" i="7"/>
  <c r="M4644" i="7"/>
  <c r="R4692" i="7"/>
  <c r="Q4692" i="7" s="1"/>
  <c r="R4695" i="7"/>
  <c r="Q4695" i="7" s="1"/>
  <c r="C1949" i="5"/>
  <c r="C1979" i="5"/>
  <c r="H2389" i="5"/>
  <c r="F2389" i="5"/>
  <c r="C2389" i="5"/>
  <c r="H3356" i="5"/>
  <c r="H3524" i="5"/>
  <c r="G3524" i="5"/>
  <c r="R3347" i="7"/>
  <c r="Q3347" i="7" s="1"/>
  <c r="M3383" i="7"/>
  <c r="R3396" i="7"/>
  <c r="Q3396" i="7" s="1"/>
  <c r="M3398" i="7"/>
  <c r="R3399" i="7"/>
  <c r="Q3399" i="7" s="1"/>
  <c r="R3412" i="7"/>
  <c r="Q3412" i="7" s="1"/>
  <c r="M3424" i="7"/>
  <c r="M3455" i="7"/>
  <c r="M3487" i="7"/>
  <c r="N3487" i="7"/>
  <c r="R3500" i="7"/>
  <c r="Q3500" i="7" s="1"/>
  <c r="R3556" i="7"/>
  <c r="Q3556" i="7" s="1"/>
  <c r="R3561" i="7"/>
  <c r="Q3561" i="7" s="1"/>
  <c r="R3691" i="7"/>
  <c r="Q3691" i="7" s="1"/>
  <c r="R3738" i="7"/>
  <c r="Q3738" i="7" s="1"/>
  <c r="N3758" i="7"/>
  <c r="M3758" i="7"/>
  <c r="N3833" i="7"/>
  <c r="M3833" i="7"/>
  <c r="R3848" i="7"/>
  <c r="Q3848" i="7" s="1"/>
  <c r="R3863" i="7"/>
  <c r="Q3863" i="7" s="1"/>
  <c r="R3877" i="7"/>
  <c r="Q3877" i="7" s="1"/>
  <c r="R3919" i="7"/>
  <c r="Q3919" i="7" s="1"/>
  <c r="R3920" i="7"/>
  <c r="Q3920" i="7" s="1"/>
  <c r="R4133" i="7"/>
  <c r="Q4133" i="7" s="1"/>
  <c r="R4159" i="7"/>
  <c r="Q4159" i="7" s="1"/>
  <c r="N4229" i="7"/>
  <c r="M4229" i="7"/>
  <c r="M4289" i="7"/>
  <c r="N4289" i="7"/>
  <c r="R4297" i="7"/>
  <c r="Q4297" i="7" s="1"/>
  <c r="N4383" i="7"/>
  <c r="M4383" i="7"/>
  <c r="R4423" i="7"/>
  <c r="Q4423" i="7" s="1"/>
  <c r="R4481" i="7"/>
  <c r="Q4481" i="7" s="1"/>
  <c r="M4534" i="7"/>
  <c r="N4534" i="7"/>
  <c r="R4585" i="7"/>
  <c r="Q4585" i="7" s="1"/>
  <c r="R4598" i="7"/>
  <c r="Q4598" i="7" s="1"/>
  <c r="R4620" i="7"/>
  <c r="Q4620" i="7" s="1"/>
  <c r="R4622" i="7"/>
  <c r="Q4622" i="7" s="1"/>
  <c r="R4623" i="7"/>
  <c r="Q4623" i="7" s="1"/>
  <c r="N4661" i="7"/>
  <c r="M4661" i="7"/>
  <c r="R4927" i="7"/>
  <c r="Q4927" i="7" s="1"/>
  <c r="R4950" i="7"/>
  <c r="Q4950" i="7" s="1"/>
  <c r="H2297" i="5"/>
  <c r="G2412" i="5"/>
  <c r="M3300" i="7"/>
  <c r="N3315" i="7"/>
  <c r="M3323" i="7"/>
  <c r="R3359" i="7"/>
  <c r="Q3359" i="7" s="1"/>
  <c r="M3376" i="7"/>
  <c r="R3387" i="7"/>
  <c r="Q3387" i="7" s="1"/>
  <c r="M3392" i="7"/>
  <c r="M3415" i="7"/>
  <c r="R3419" i="7"/>
  <c r="Q3419" i="7" s="1"/>
  <c r="R3423" i="7"/>
  <c r="Q3423" i="7" s="1"/>
  <c r="R3461" i="7"/>
  <c r="Q3461" i="7" s="1"/>
  <c r="R3471" i="7"/>
  <c r="Q3471" i="7" s="1"/>
  <c r="R3524" i="7"/>
  <c r="Q3524" i="7" s="1"/>
  <c r="R3547" i="7"/>
  <c r="Q3547" i="7" s="1"/>
  <c r="R3548" i="7"/>
  <c r="Q3548" i="7" s="1"/>
  <c r="R3549" i="7"/>
  <c r="Q3549" i="7" s="1"/>
  <c r="R3574" i="7"/>
  <c r="Q3574" i="7" s="1"/>
  <c r="M3592" i="7"/>
  <c r="R3627" i="7"/>
  <c r="Q3627" i="7" s="1"/>
  <c r="R3635" i="7"/>
  <c r="Q3635" i="7" s="1"/>
  <c r="R3685" i="7"/>
  <c r="Q3685" i="7" s="1"/>
  <c r="N3687" i="7"/>
  <c r="M3704" i="7"/>
  <c r="N3728" i="7"/>
  <c r="R3729" i="7"/>
  <c r="Q3729" i="7" s="1"/>
  <c r="R3736" i="7"/>
  <c r="Q3736" i="7" s="1"/>
  <c r="M3816" i="7"/>
  <c r="M3880" i="7"/>
  <c r="M3889" i="7"/>
  <c r="M3898" i="7"/>
  <c r="N3908" i="7"/>
  <c r="M3908" i="7"/>
  <c r="R3915" i="7"/>
  <c r="Q3915" i="7" s="1"/>
  <c r="M3917" i="7"/>
  <c r="N3917" i="7"/>
  <c r="N3961" i="7"/>
  <c r="M4013" i="7"/>
  <c r="M4030" i="7"/>
  <c r="N4039" i="7"/>
  <c r="M4080" i="7"/>
  <c r="R4087" i="7"/>
  <c r="Q4087" i="7" s="1"/>
  <c r="M4090" i="7"/>
  <c r="M4101" i="7"/>
  <c r="N4144" i="7"/>
  <c r="M4144" i="7"/>
  <c r="R4151" i="7"/>
  <c r="Q4151" i="7" s="1"/>
  <c r="N4258" i="7"/>
  <c r="M4258" i="7"/>
  <c r="N4333" i="7"/>
  <c r="M4333" i="7"/>
  <c r="R4400" i="7"/>
  <c r="Q4400" i="7" s="1"/>
  <c r="R4643" i="7"/>
  <c r="Q4643" i="7" s="1"/>
  <c r="R4683" i="7"/>
  <c r="Q4683" i="7" s="1"/>
  <c r="R4694" i="7"/>
  <c r="Q4694" i="7" s="1"/>
  <c r="R4809" i="7"/>
  <c r="Q4809" i="7" s="1"/>
  <c r="N4828" i="7"/>
  <c r="M4828" i="7"/>
  <c r="C1869" i="5"/>
  <c r="H1980" i="5"/>
  <c r="F2290" i="5"/>
  <c r="F2437" i="5"/>
  <c r="C2437" i="5"/>
  <c r="F2588" i="5"/>
  <c r="F3198" i="5"/>
  <c r="R3215" i="7"/>
  <c r="Q3215" i="7" s="1"/>
  <c r="R3222" i="7"/>
  <c r="Q3222" i="7" s="1"/>
  <c r="R3229" i="7"/>
  <c r="Q3229" i="7" s="1"/>
  <c r="R3258" i="7"/>
  <c r="Q3258" i="7" s="1"/>
  <c r="R3292" i="7"/>
  <c r="Q3292" i="7" s="1"/>
  <c r="N3294" i="7"/>
  <c r="R3314" i="7"/>
  <c r="Q3314" i="7" s="1"/>
  <c r="N3345" i="7"/>
  <c r="R3397" i="7"/>
  <c r="Q3397" i="7" s="1"/>
  <c r="R3414" i="7"/>
  <c r="Q3414" i="7" s="1"/>
  <c r="M3448" i="7"/>
  <c r="R3462" i="7"/>
  <c r="Q3462" i="7" s="1"/>
  <c r="M3480" i="7"/>
  <c r="R3486" i="7"/>
  <c r="Q3486" i="7" s="1"/>
  <c r="M3488" i="7"/>
  <c r="M3495" i="7"/>
  <c r="N3519" i="7"/>
  <c r="M3532" i="7"/>
  <c r="R3539" i="7"/>
  <c r="Q3539" i="7" s="1"/>
  <c r="R3680" i="7"/>
  <c r="Q3680" i="7" s="1"/>
  <c r="M3852" i="7"/>
  <c r="N3852" i="7"/>
  <c r="R3858" i="7"/>
  <c r="Q3858" i="7" s="1"/>
  <c r="R3973" i="7"/>
  <c r="Q3973" i="7" s="1"/>
  <c r="R3984" i="7"/>
  <c r="Q3984" i="7" s="1"/>
  <c r="R3993" i="7"/>
  <c r="Q3993" i="7" s="1"/>
  <c r="R4008" i="7"/>
  <c r="Q4008" i="7" s="1"/>
  <c r="R4023" i="7"/>
  <c r="Q4023" i="7" s="1"/>
  <c r="R4053" i="7"/>
  <c r="Q4053" i="7" s="1"/>
  <c r="R4134" i="7"/>
  <c r="Q4134" i="7" s="1"/>
  <c r="R4142" i="7"/>
  <c r="Q4142" i="7" s="1"/>
  <c r="R4218" i="7"/>
  <c r="Q4218" i="7" s="1"/>
  <c r="N4259" i="7"/>
  <c r="M4259" i="7"/>
  <c r="R4271" i="7"/>
  <c r="Q4271" i="7" s="1"/>
  <c r="R4368" i="7"/>
  <c r="Q4368" i="7" s="1"/>
  <c r="R4391" i="7"/>
  <c r="Q4391" i="7" s="1"/>
  <c r="R4426" i="7"/>
  <c r="Q4426" i="7" s="1"/>
  <c r="N4525" i="7"/>
  <c r="M4565" i="7"/>
  <c r="N4565" i="7"/>
  <c r="R4574" i="7"/>
  <c r="Q4574" i="7" s="1"/>
  <c r="N4584" i="7"/>
  <c r="R4591" i="7"/>
  <c r="Q4591" i="7" s="1"/>
  <c r="R4599" i="7"/>
  <c r="Q4599" i="7" s="1"/>
  <c r="R4608" i="7"/>
  <c r="Q4608" i="7" s="1"/>
  <c r="R4628" i="7"/>
  <c r="Q4628" i="7" s="1"/>
  <c r="R4669" i="7"/>
  <c r="Q4669" i="7" s="1"/>
  <c r="M4689" i="7"/>
  <c r="R4690" i="7"/>
  <c r="Q4690" i="7" s="1"/>
  <c r="M4698" i="7"/>
  <c r="M4764" i="7"/>
  <c r="C2371" i="5"/>
  <c r="G2572" i="5"/>
  <c r="H2771" i="5"/>
  <c r="C3099" i="5"/>
  <c r="H3099" i="5"/>
  <c r="R4843" i="7"/>
  <c r="Q4843" i="7" s="1"/>
  <c r="N4872" i="7"/>
  <c r="M4872" i="7"/>
  <c r="R4887" i="7"/>
  <c r="Q4887" i="7" s="1"/>
  <c r="H1927" i="5"/>
  <c r="G2115" i="5"/>
  <c r="C2115" i="5"/>
  <c r="H2240" i="5"/>
  <c r="G2240" i="5"/>
  <c r="C2240" i="5"/>
  <c r="C2474" i="5"/>
  <c r="F2482" i="5"/>
  <c r="H2482" i="5"/>
  <c r="G2515" i="5"/>
  <c r="H2515" i="5"/>
  <c r="C2515" i="5"/>
  <c r="G2524" i="5"/>
  <c r="G2598" i="5"/>
  <c r="F2598" i="5"/>
  <c r="C2598" i="5"/>
  <c r="H2855" i="5"/>
  <c r="H3255" i="5"/>
  <c r="C3487" i="5"/>
  <c r="H3487" i="5"/>
  <c r="G3496" i="5"/>
  <c r="F3496" i="5"/>
  <c r="R3490" i="7"/>
  <c r="Q3490" i="7" s="1"/>
  <c r="R3516" i="7"/>
  <c r="Q3516" i="7" s="1"/>
  <c r="R3528" i="7"/>
  <c r="Q3528" i="7" s="1"/>
  <c r="R3602" i="7"/>
  <c r="Q3602" i="7" s="1"/>
  <c r="R3607" i="7"/>
  <c r="Q3607" i="7" s="1"/>
  <c r="R3620" i="7"/>
  <c r="Q3620" i="7" s="1"/>
  <c r="R3625" i="7"/>
  <c r="Q3625" i="7" s="1"/>
  <c r="R3684" i="7"/>
  <c r="Q3684" i="7" s="1"/>
  <c r="R3764" i="7"/>
  <c r="Q3764" i="7" s="1"/>
  <c r="R3828" i="7"/>
  <c r="Q3828" i="7" s="1"/>
  <c r="R3880" i="7"/>
  <c r="Q3880" i="7" s="1"/>
  <c r="R3991" i="7"/>
  <c r="Q3991" i="7" s="1"/>
  <c r="R3998" i="7"/>
  <c r="Q3998" i="7" s="1"/>
  <c r="R4037" i="7"/>
  <c r="Q4037" i="7" s="1"/>
  <c r="R4038" i="7"/>
  <c r="Q4038" i="7" s="1"/>
  <c r="R4313" i="7"/>
  <c r="Q4313" i="7" s="1"/>
  <c r="R4373" i="7"/>
  <c r="Q4373" i="7" s="1"/>
  <c r="R4393" i="7"/>
  <c r="Q4393" i="7" s="1"/>
  <c r="R4407" i="7"/>
  <c r="Q4407" i="7" s="1"/>
  <c r="R4442" i="7"/>
  <c r="Q4442" i="7" s="1"/>
  <c r="R4511" i="7"/>
  <c r="Q4511" i="7" s="1"/>
  <c r="R4535" i="7"/>
  <c r="Q4535" i="7" s="1"/>
  <c r="R4542" i="7"/>
  <c r="Q4542" i="7" s="1"/>
  <c r="R4566" i="7"/>
  <c r="Q4566" i="7" s="1"/>
  <c r="R4576" i="7"/>
  <c r="Q4576" i="7" s="1"/>
  <c r="R4648" i="7"/>
  <c r="Q4648" i="7" s="1"/>
  <c r="R4688" i="7"/>
  <c r="Q4688" i="7" s="1"/>
  <c r="R4689" i="7"/>
  <c r="Q4689" i="7" s="1"/>
  <c r="N4691" i="7"/>
  <c r="M4691" i="7"/>
  <c r="R4719" i="7"/>
  <c r="Q4719" i="7" s="1"/>
  <c r="R4773" i="7"/>
  <c r="Q4773" i="7" s="1"/>
  <c r="R4793" i="7"/>
  <c r="Q4793" i="7" s="1"/>
  <c r="R4883" i="7"/>
  <c r="Q4883" i="7" s="1"/>
  <c r="N4924" i="7"/>
  <c r="M4924" i="7"/>
  <c r="R4931" i="7"/>
  <c r="Q4931" i="7" s="1"/>
  <c r="R4939" i="7"/>
  <c r="Q4939" i="7" s="1"/>
  <c r="C1897" i="5"/>
  <c r="H1914" i="5"/>
  <c r="G1914" i="5"/>
  <c r="G1927" i="5"/>
  <c r="H2083" i="5"/>
  <c r="G2198" i="5"/>
  <c r="H2347" i="5"/>
  <c r="H2474" i="5"/>
  <c r="G2482" i="5"/>
  <c r="H2490" i="5"/>
  <c r="C2499" i="5"/>
  <c r="C2550" i="5"/>
  <c r="H2598" i="5"/>
  <c r="C2650" i="5"/>
  <c r="F2674" i="5"/>
  <c r="C2729" i="5"/>
  <c r="C2736" i="5"/>
  <c r="G2736" i="5"/>
  <c r="H2821" i="5"/>
  <c r="G2821" i="5"/>
  <c r="H2932" i="5"/>
  <c r="C3245" i="5"/>
  <c r="G3487" i="5"/>
  <c r="K3487" i="5" s="1"/>
  <c r="G3577" i="5"/>
  <c r="H3577" i="5"/>
  <c r="C3850" i="5"/>
  <c r="G4011" i="5"/>
  <c r="H4254" i="5"/>
  <c r="C4254" i="5"/>
  <c r="F4585" i="5"/>
  <c r="C4585" i="5"/>
  <c r="C4965" i="5"/>
  <c r="H4965" i="5"/>
  <c r="R3722" i="7"/>
  <c r="Q3722" i="7" s="1"/>
  <c r="R3734" i="7"/>
  <c r="Q3734" i="7" s="1"/>
  <c r="R3932" i="7"/>
  <c r="Q3932" i="7" s="1"/>
  <c r="R3975" i="7"/>
  <c r="Q3975" i="7" s="1"/>
  <c r="R3977" i="7"/>
  <c r="Q3977" i="7" s="1"/>
  <c r="R4014" i="7"/>
  <c r="Q4014" i="7" s="1"/>
  <c r="R4093" i="7"/>
  <c r="Q4093" i="7" s="1"/>
  <c r="R4115" i="7"/>
  <c r="Q4115" i="7" s="1"/>
  <c r="R4249" i="7"/>
  <c r="Q4249" i="7" s="1"/>
  <c r="R4262" i="7"/>
  <c r="Q4262" i="7" s="1"/>
  <c r="R4281" i="7"/>
  <c r="Q4281" i="7" s="1"/>
  <c r="R4288" i="7"/>
  <c r="Q4288" i="7" s="1"/>
  <c r="R4364" i="7"/>
  <c r="Q4364" i="7" s="1"/>
  <c r="R4365" i="7"/>
  <c r="Q4365" i="7" s="1"/>
  <c r="R4468" i="7"/>
  <c r="Q4468" i="7" s="1"/>
  <c r="R4489" i="7"/>
  <c r="Q4489" i="7" s="1"/>
  <c r="R4660" i="7"/>
  <c r="Q4660" i="7" s="1"/>
  <c r="N4684" i="7"/>
  <c r="M4684" i="7"/>
  <c r="R4742" i="7"/>
  <c r="Q4742" i="7" s="1"/>
  <c r="R4754" i="7"/>
  <c r="Q4754" i="7" s="1"/>
  <c r="R4853" i="7"/>
  <c r="Q4853" i="7" s="1"/>
  <c r="R4896" i="7"/>
  <c r="Q4896" i="7" s="1"/>
  <c r="M4975" i="7"/>
  <c r="N4975" i="7"/>
  <c r="C2091" i="5"/>
  <c r="G2091" i="5"/>
  <c r="C2509" i="5"/>
  <c r="G3163" i="5"/>
  <c r="H3163" i="5"/>
  <c r="C3163" i="5"/>
  <c r="G3542" i="5"/>
  <c r="H3542" i="5"/>
  <c r="F3542" i="5"/>
  <c r="C3542" i="5"/>
  <c r="C3971" i="5"/>
  <c r="R4371" i="7"/>
  <c r="Q4371" i="7" s="1"/>
  <c r="R4392" i="7"/>
  <c r="Q4392" i="7" s="1"/>
  <c r="N4445" i="7"/>
  <c r="M4445" i="7"/>
  <c r="R4479" i="7"/>
  <c r="Q4479" i="7" s="1"/>
  <c r="R4544" i="7"/>
  <c r="Q4544" i="7" s="1"/>
  <c r="R4545" i="7"/>
  <c r="Q4545" i="7" s="1"/>
  <c r="R4725" i="7"/>
  <c r="Q4725" i="7" s="1"/>
  <c r="R4729" i="7"/>
  <c r="Q4729" i="7" s="1"/>
  <c r="R4753" i="7"/>
  <c r="Q4753" i="7" s="1"/>
  <c r="R4803" i="7"/>
  <c r="Q4803" i="7" s="1"/>
  <c r="R4804" i="7"/>
  <c r="Q4804" i="7" s="1"/>
  <c r="R4852" i="7"/>
  <c r="Q4852" i="7" s="1"/>
  <c r="N4856" i="7"/>
  <c r="M4856" i="7"/>
  <c r="R4867" i="7"/>
  <c r="Q4867" i="7" s="1"/>
  <c r="M4891" i="7"/>
  <c r="C1898" i="5"/>
  <c r="H2140" i="5"/>
  <c r="C2242" i="5"/>
  <c r="C2324" i="5"/>
  <c r="F2550" i="5"/>
  <c r="C2555" i="5"/>
  <c r="G2676" i="5"/>
  <c r="C2676" i="5"/>
  <c r="H2724" i="5"/>
  <c r="H2831" i="5"/>
  <c r="R4320" i="7"/>
  <c r="Q4320" i="7" s="1"/>
  <c r="R4359" i="7"/>
  <c r="Q4359" i="7" s="1"/>
  <c r="M4384" i="7"/>
  <c r="N4421" i="7"/>
  <c r="R4424" i="7"/>
  <c r="Q4424" i="7" s="1"/>
  <c r="M4429" i="7"/>
  <c r="R4459" i="7"/>
  <c r="Q4459" i="7" s="1"/>
  <c r="M4461" i="7"/>
  <c r="M4467" i="7"/>
  <c r="N4474" i="7"/>
  <c r="R4475" i="7"/>
  <c r="Q4475" i="7" s="1"/>
  <c r="R4496" i="7"/>
  <c r="Q4496" i="7" s="1"/>
  <c r="M4499" i="7"/>
  <c r="R4515" i="7"/>
  <c r="Q4515" i="7" s="1"/>
  <c r="M4522" i="7"/>
  <c r="M4530" i="7"/>
  <c r="R4536" i="7"/>
  <c r="Q4536" i="7" s="1"/>
  <c r="M4555" i="7"/>
  <c r="R4569" i="7"/>
  <c r="Q4569" i="7" s="1"/>
  <c r="R4577" i="7"/>
  <c r="Q4577" i="7" s="1"/>
  <c r="M4601" i="7"/>
  <c r="R4619" i="7"/>
  <c r="Q4619" i="7" s="1"/>
  <c r="N4632" i="7"/>
  <c r="R4647" i="7"/>
  <c r="Q4647" i="7" s="1"/>
  <c r="R4668" i="7"/>
  <c r="Q4668" i="7" s="1"/>
  <c r="M4685" i="7"/>
  <c r="R4704" i="7"/>
  <c r="Q4704" i="7" s="1"/>
  <c r="N4736" i="7"/>
  <c r="R4771" i="7"/>
  <c r="Q4771" i="7" s="1"/>
  <c r="R4801" i="7"/>
  <c r="Q4801" i="7" s="1"/>
  <c r="N4822" i="7"/>
  <c r="N4865" i="7"/>
  <c r="M4865" i="7"/>
  <c r="M4959" i="7"/>
  <c r="N4959" i="7"/>
  <c r="R4974" i="7"/>
  <c r="Q4974" i="7" s="1"/>
  <c r="C1831" i="5"/>
  <c r="H1936" i="5"/>
  <c r="C1997" i="5"/>
  <c r="C2004" i="5"/>
  <c r="H2004" i="5"/>
  <c r="C2027" i="5"/>
  <c r="C2109" i="5"/>
  <c r="G2134" i="5"/>
  <c r="G2229" i="5"/>
  <c r="H2247" i="5"/>
  <c r="H2318" i="5"/>
  <c r="H2405" i="5"/>
  <c r="G2405" i="5"/>
  <c r="C2405" i="5"/>
  <c r="C2475" i="5"/>
  <c r="G2475" i="5"/>
  <c r="H2475" i="5"/>
  <c r="C2518" i="5"/>
  <c r="H2518" i="5"/>
  <c r="G2556" i="5"/>
  <c r="H2599" i="5"/>
  <c r="G2599" i="5"/>
  <c r="C2599" i="5"/>
  <c r="H2634" i="5"/>
  <c r="G3398" i="5"/>
  <c r="G3445" i="5"/>
  <c r="R3744" i="7"/>
  <c r="Q3744" i="7" s="1"/>
  <c r="R3746" i="7"/>
  <c r="Q3746" i="7" s="1"/>
  <c r="R3866" i="7"/>
  <c r="Q3866" i="7" s="1"/>
  <c r="R4057" i="7"/>
  <c r="Q4057" i="7" s="1"/>
  <c r="R4085" i="7"/>
  <c r="Q4085" i="7" s="1"/>
  <c r="R4172" i="7"/>
  <c r="Q4172" i="7" s="1"/>
  <c r="R4183" i="7"/>
  <c r="Q4183" i="7" s="1"/>
  <c r="R4201" i="7"/>
  <c r="Q4201" i="7" s="1"/>
  <c r="N4209" i="7"/>
  <c r="R4226" i="7"/>
  <c r="Q4226" i="7" s="1"/>
  <c r="R4242" i="7"/>
  <c r="Q4242" i="7" s="1"/>
  <c r="R4243" i="7"/>
  <c r="Q4243" i="7" s="1"/>
  <c r="N4254" i="7"/>
  <c r="R4266" i="7"/>
  <c r="Q4266" i="7" s="1"/>
  <c r="N4275" i="7"/>
  <c r="M4314" i="7"/>
  <c r="R4319" i="7"/>
  <c r="Q4319" i="7" s="1"/>
  <c r="M4352" i="7"/>
  <c r="N4377" i="7"/>
  <c r="R4383" i="7"/>
  <c r="Q4383" i="7" s="1"/>
  <c r="R4403" i="7"/>
  <c r="Q4403" i="7" s="1"/>
  <c r="N4436" i="7"/>
  <c r="R4600" i="7"/>
  <c r="Q4600" i="7" s="1"/>
  <c r="N4608" i="7"/>
  <c r="R4661" i="7"/>
  <c r="Q4661" i="7" s="1"/>
  <c r="M4663" i="7"/>
  <c r="N4663" i="7"/>
  <c r="N4678" i="7"/>
  <c r="N4711" i="7"/>
  <c r="N4727" i="7"/>
  <c r="N4767" i="7"/>
  <c r="M4800" i="7"/>
  <c r="M4831" i="7"/>
  <c r="N4831" i="7"/>
  <c r="N4848" i="7"/>
  <c r="M4848" i="7"/>
  <c r="M4875" i="7"/>
  <c r="R4880" i="7"/>
  <c r="Q4880" i="7" s="1"/>
  <c r="M4883" i="7"/>
  <c r="R4884" i="7"/>
  <c r="Q4884" i="7" s="1"/>
  <c r="R4905" i="7"/>
  <c r="Q4905" i="7" s="1"/>
  <c r="N4909" i="7"/>
  <c r="M4909" i="7"/>
  <c r="R4934" i="7"/>
  <c r="Q4934" i="7" s="1"/>
  <c r="R4975" i="7"/>
  <c r="Q4975" i="7" s="1"/>
  <c r="H1827" i="5"/>
  <c r="C1827" i="5"/>
  <c r="F1898" i="5"/>
  <c r="G2027" i="5"/>
  <c r="C2065" i="5"/>
  <c r="C2125" i="5"/>
  <c r="G2310" i="5"/>
  <c r="C2739" i="5"/>
  <c r="C2808" i="5"/>
  <c r="G2986" i="5"/>
  <c r="H2986" i="5"/>
  <c r="F3398" i="5"/>
  <c r="H3735" i="5"/>
  <c r="G3735" i="5"/>
  <c r="R4440" i="7"/>
  <c r="Q4440" i="7" s="1"/>
  <c r="R4456" i="7"/>
  <c r="Q4456" i="7" s="1"/>
  <c r="R4513" i="7"/>
  <c r="Q4513" i="7" s="1"/>
  <c r="R4514" i="7"/>
  <c r="Q4514" i="7" s="1"/>
  <c r="R4567" i="7"/>
  <c r="Q4567" i="7" s="1"/>
  <c r="R4645" i="7"/>
  <c r="Q4645" i="7" s="1"/>
  <c r="R4712" i="7"/>
  <c r="Q4712" i="7" s="1"/>
  <c r="R4726" i="7"/>
  <c r="Q4726" i="7" s="1"/>
  <c r="R4791" i="7"/>
  <c r="Q4791" i="7" s="1"/>
  <c r="R4861" i="7"/>
  <c r="Q4861" i="7" s="1"/>
  <c r="N5000" i="7"/>
  <c r="M5000" i="7"/>
  <c r="F1831" i="5"/>
  <c r="G1898" i="5"/>
  <c r="G1924" i="5"/>
  <c r="C1930" i="5"/>
  <c r="G2004" i="5"/>
  <c r="H2134" i="5"/>
  <c r="F2318" i="5"/>
  <c r="G2518" i="5"/>
  <c r="G2746" i="5"/>
  <c r="G2927" i="5"/>
  <c r="F2927" i="5"/>
  <c r="C2927" i="5"/>
  <c r="C3289" i="5"/>
  <c r="H3289" i="5"/>
  <c r="G3391" i="5"/>
  <c r="F3391" i="5"/>
  <c r="H3398" i="5"/>
  <c r="G3639" i="5"/>
  <c r="H3639" i="5"/>
  <c r="R4119" i="7"/>
  <c r="Q4119" i="7" s="1"/>
  <c r="R4136" i="7"/>
  <c r="Q4136" i="7" s="1"/>
  <c r="R4158" i="7"/>
  <c r="Q4158" i="7" s="1"/>
  <c r="R4160" i="7"/>
  <c r="Q4160" i="7" s="1"/>
  <c r="R4185" i="7"/>
  <c r="Q4185" i="7" s="1"/>
  <c r="R4214" i="7"/>
  <c r="Q4214" i="7" s="1"/>
  <c r="R4216" i="7"/>
  <c r="Q4216" i="7" s="1"/>
  <c r="M4255" i="7"/>
  <c r="M4260" i="7"/>
  <c r="M4269" i="7"/>
  <c r="N4276" i="7"/>
  <c r="M4284" i="7"/>
  <c r="M4292" i="7"/>
  <c r="M4299" i="7"/>
  <c r="R4306" i="7"/>
  <c r="Q4306" i="7" s="1"/>
  <c r="M4336" i="7"/>
  <c r="M4353" i="7"/>
  <c r="R4358" i="7"/>
  <c r="Q4358" i="7" s="1"/>
  <c r="N4378" i="7"/>
  <c r="N4393" i="7"/>
  <c r="M4393" i="7"/>
  <c r="N4437" i="7"/>
  <c r="R4452" i="7"/>
  <c r="Q4452" i="7" s="1"/>
  <c r="M4468" i="7"/>
  <c r="R4472" i="7"/>
  <c r="Q4472" i="7" s="1"/>
  <c r="R4474" i="7"/>
  <c r="Q4474" i="7" s="1"/>
  <c r="R4483" i="7"/>
  <c r="Q4483" i="7" s="1"/>
  <c r="M4500" i="7"/>
  <c r="M4523" i="7"/>
  <c r="M4531" i="7"/>
  <c r="M4556" i="7"/>
  <c r="M4589" i="7"/>
  <c r="M4602" i="7"/>
  <c r="R4624" i="7"/>
  <c r="Q4624" i="7" s="1"/>
  <c r="R4632" i="7"/>
  <c r="Q4632" i="7" s="1"/>
  <c r="M4651" i="7"/>
  <c r="R4662" i="7"/>
  <c r="Q4662" i="7" s="1"/>
  <c r="M4664" i="7"/>
  <c r="R4667" i="7"/>
  <c r="Q4667" i="7" s="1"/>
  <c r="M4671" i="7"/>
  <c r="N4679" i="7"/>
  <c r="M4694" i="7"/>
  <c r="R4703" i="7"/>
  <c r="Q4703" i="7" s="1"/>
  <c r="M4712" i="7"/>
  <c r="N4728" i="7"/>
  <c r="N4738" i="7"/>
  <c r="R4765" i="7"/>
  <c r="Q4765" i="7" s="1"/>
  <c r="R4770" i="7"/>
  <c r="Q4770" i="7" s="1"/>
  <c r="R4813" i="7"/>
  <c r="Q4813" i="7" s="1"/>
  <c r="R4828" i="7"/>
  <c r="Q4828" i="7" s="1"/>
  <c r="M4840" i="7"/>
  <c r="M4867" i="7"/>
  <c r="R4912" i="7"/>
  <c r="Q4912" i="7" s="1"/>
  <c r="N4927" i="7"/>
  <c r="M4936" i="7"/>
  <c r="R4959" i="7"/>
  <c r="Q4959" i="7" s="1"/>
  <c r="G1831" i="5"/>
  <c r="G1925" i="5"/>
  <c r="E1930" i="5"/>
  <c r="L1930" i="5" s="1"/>
  <c r="C2028" i="5"/>
  <c r="C2059" i="5"/>
  <c r="C2143" i="5"/>
  <c r="H2229" i="5"/>
  <c r="G2247" i="5"/>
  <c r="C2267" i="5"/>
  <c r="G2318" i="5"/>
  <c r="H2408" i="5"/>
  <c r="G2469" i="5"/>
  <c r="C2664" i="5"/>
  <c r="G2664" i="5"/>
  <c r="C2669" i="5"/>
  <c r="G2669" i="5"/>
  <c r="H2746" i="5"/>
  <c r="G2804" i="5"/>
  <c r="C2882" i="5"/>
  <c r="H2882" i="5"/>
  <c r="H3391" i="5"/>
  <c r="R3597" i="7"/>
  <c r="Q3597" i="7" s="1"/>
  <c r="R3606" i="7"/>
  <c r="Q3606" i="7" s="1"/>
  <c r="R3672" i="7"/>
  <c r="Q3672" i="7" s="1"/>
  <c r="R3743" i="7"/>
  <c r="Q3743" i="7" s="1"/>
  <c r="R3814" i="7"/>
  <c r="Q3814" i="7" s="1"/>
  <c r="R3857" i="7"/>
  <c r="Q3857" i="7" s="1"/>
  <c r="R3892" i="7"/>
  <c r="Q3892" i="7" s="1"/>
  <c r="R3935" i="7"/>
  <c r="Q3935" i="7" s="1"/>
  <c r="R4033" i="7"/>
  <c r="Q4033" i="7" s="1"/>
  <c r="R4070" i="7"/>
  <c r="Q4070" i="7" s="1"/>
  <c r="R4078" i="7"/>
  <c r="Q4078" i="7" s="1"/>
  <c r="R4079" i="7"/>
  <c r="Q4079" i="7" s="1"/>
  <c r="R4088" i="7"/>
  <c r="Q4088" i="7" s="1"/>
  <c r="N4170" i="7"/>
  <c r="N4211" i="7"/>
  <c r="R4228" i="7"/>
  <c r="Q4228" i="7" s="1"/>
  <c r="N4246" i="7"/>
  <c r="N4316" i="7"/>
  <c r="M4329" i="7"/>
  <c r="N4346" i="7"/>
  <c r="R4356" i="7"/>
  <c r="Q4356" i="7" s="1"/>
  <c r="N4431" i="7"/>
  <c r="R4455" i="7"/>
  <c r="Q4455" i="7" s="1"/>
  <c r="R4499" i="7"/>
  <c r="Q4499" i="7" s="1"/>
  <c r="R4532" i="7"/>
  <c r="Q4532" i="7" s="1"/>
  <c r="N4540" i="7"/>
  <c r="N4548" i="7"/>
  <c r="R4555" i="7"/>
  <c r="Q4555" i="7" s="1"/>
  <c r="N4564" i="7"/>
  <c r="N4573" i="7"/>
  <c r="R4581" i="7"/>
  <c r="Q4581" i="7" s="1"/>
  <c r="M4596" i="7"/>
  <c r="M4603" i="7"/>
  <c r="N4603" i="7"/>
  <c r="R4656" i="7"/>
  <c r="Q4656" i="7" s="1"/>
  <c r="R4663" i="7"/>
  <c r="Q4663" i="7" s="1"/>
  <c r="R4675" i="7"/>
  <c r="Q4675" i="7" s="1"/>
  <c r="R4678" i="7"/>
  <c r="Q4678" i="7" s="1"/>
  <c r="R4711" i="7"/>
  <c r="Q4711" i="7" s="1"/>
  <c r="R4750" i="7"/>
  <c r="Q4750" i="7" s="1"/>
  <c r="M4784" i="7"/>
  <c r="M4801" i="7"/>
  <c r="N4809" i="7"/>
  <c r="M4809" i="7"/>
  <c r="N4816" i="7"/>
  <c r="R4864" i="7"/>
  <c r="Q4864" i="7" s="1"/>
  <c r="M4884" i="7"/>
  <c r="M4893" i="7"/>
  <c r="N4911" i="7"/>
  <c r="R4935" i="7"/>
  <c r="Q4935" i="7" s="1"/>
  <c r="M4991" i="7"/>
  <c r="N4991" i="7"/>
  <c r="G1827" i="5"/>
  <c r="H1831" i="5"/>
  <c r="C1882" i="5"/>
  <c r="H1925" i="5"/>
  <c r="F1930" i="5"/>
  <c r="G2143" i="5"/>
  <c r="E2157" i="5"/>
  <c r="L2157" i="5" s="1"/>
  <c r="C2287" i="5"/>
  <c r="G2287" i="5"/>
  <c r="H2469" i="5"/>
  <c r="C2530" i="5"/>
  <c r="H2593" i="5"/>
  <c r="G2593" i="5"/>
  <c r="C2971" i="5"/>
  <c r="H2971" i="5"/>
  <c r="F2978" i="5"/>
  <c r="F3183" i="5"/>
  <c r="C3183" i="5"/>
  <c r="F3193" i="5"/>
  <c r="C3205" i="5"/>
  <c r="H3205" i="5"/>
  <c r="G3205" i="5"/>
  <c r="F3289" i="5"/>
  <c r="C3367" i="5"/>
  <c r="G3367" i="5"/>
  <c r="H3367" i="5"/>
  <c r="C4990" i="5"/>
  <c r="H4990" i="5"/>
  <c r="R4960" i="7"/>
  <c r="Q4960" i="7" s="1"/>
  <c r="C1969" i="5"/>
  <c r="G2199" i="5"/>
  <c r="G2244" i="5"/>
  <c r="H2629" i="5"/>
  <c r="C2658" i="5"/>
  <c r="C2707" i="5"/>
  <c r="C2766" i="5"/>
  <c r="C3851" i="5"/>
  <c r="G4025" i="5"/>
  <c r="H4239" i="5"/>
  <c r="K4239" i="5" s="1"/>
  <c r="H4568" i="5"/>
  <c r="R4724" i="7"/>
  <c r="Q4724" i="7" s="1"/>
  <c r="R4758" i="7"/>
  <c r="Q4758" i="7" s="1"/>
  <c r="R4778" i="7"/>
  <c r="Q4778" i="7" s="1"/>
  <c r="R4781" i="7"/>
  <c r="Q4781" i="7" s="1"/>
  <c r="R4797" i="7"/>
  <c r="Q4797" i="7" s="1"/>
  <c r="R4822" i="7"/>
  <c r="Q4822" i="7" s="1"/>
  <c r="R4837" i="7"/>
  <c r="Q4837" i="7" s="1"/>
  <c r="R4964" i="7"/>
  <c r="Q4964" i="7" s="1"/>
  <c r="R4992" i="7"/>
  <c r="Q4992" i="7" s="1"/>
  <c r="C1901" i="5"/>
  <c r="C1943" i="5"/>
  <c r="C1959" i="5"/>
  <c r="C2470" i="5"/>
  <c r="G2470" i="5"/>
  <c r="C2584" i="5"/>
  <c r="H2918" i="5"/>
  <c r="G2918" i="5"/>
  <c r="C2949" i="5"/>
  <c r="G2949" i="5"/>
  <c r="C4465" i="5"/>
  <c r="H4465" i="5"/>
  <c r="G4465" i="5"/>
  <c r="F4465" i="5"/>
  <c r="E2060" i="5"/>
  <c r="L2060" i="5" s="1"/>
  <c r="C2106" i="5"/>
  <c r="G2176" i="5"/>
  <c r="C2183" i="5"/>
  <c r="C2288" i="5"/>
  <c r="H2298" i="5"/>
  <c r="C2320" i="5"/>
  <c r="F2320" i="5"/>
  <c r="C2325" i="5"/>
  <c r="G2352" i="5"/>
  <c r="C2577" i="5"/>
  <c r="C2609" i="5"/>
  <c r="H2678" i="5"/>
  <c r="H2714" i="5"/>
  <c r="G2714" i="5"/>
  <c r="C2714" i="5"/>
  <c r="C2747" i="5"/>
  <c r="H2774" i="5"/>
  <c r="G2791" i="5"/>
  <c r="H3022" i="5"/>
  <c r="C3156" i="5"/>
  <c r="C3256" i="5"/>
  <c r="H3584" i="5"/>
  <c r="G3584" i="5"/>
  <c r="C3584" i="5"/>
  <c r="G3846" i="5"/>
  <c r="F3846" i="5"/>
  <c r="C3927" i="5"/>
  <c r="F3927" i="5"/>
  <c r="M4977" i="7"/>
  <c r="C1859" i="5"/>
  <c r="C1874" i="5"/>
  <c r="C1886" i="5"/>
  <c r="H2230" i="5"/>
  <c r="G2230" i="5"/>
  <c r="C2230" i="5"/>
  <c r="G2249" i="5"/>
  <c r="H2384" i="5"/>
  <c r="C2384" i="5"/>
  <c r="F2526" i="5"/>
  <c r="G2584" i="5"/>
  <c r="F2636" i="5"/>
  <c r="G2767" i="5"/>
  <c r="H2767" i="5"/>
  <c r="F2826" i="5"/>
  <c r="C2826" i="5"/>
  <c r="G3189" i="5"/>
  <c r="H3189" i="5"/>
  <c r="H3314" i="5"/>
  <c r="G3795" i="5"/>
  <c r="G4115" i="5"/>
  <c r="F4115" i="5"/>
  <c r="C4115" i="5"/>
  <c r="H4115" i="5"/>
  <c r="R4991" i="7"/>
  <c r="Q4991" i="7" s="1"/>
  <c r="G1931" i="5"/>
  <c r="F1959" i="5"/>
  <c r="G2110" i="5"/>
  <c r="H2120" i="5"/>
  <c r="H2142" i="5"/>
  <c r="F2171" i="5"/>
  <c r="G2190" i="5"/>
  <c r="G2213" i="5"/>
  <c r="H2520" i="5"/>
  <c r="H2526" i="5"/>
  <c r="C2546" i="5"/>
  <c r="G2546" i="5"/>
  <c r="H2584" i="5"/>
  <c r="H2601" i="5"/>
  <c r="G2652" i="5"/>
  <c r="H2661" i="5"/>
  <c r="C2661" i="5"/>
  <c r="G2671" i="5"/>
  <c r="H2826" i="5"/>
  <c r="H2879" i="5"/>
  <c r="H2949" i="5"/>
  <c r="G2957" i="5"/>
  <c r="C2966" i="5"/>
  <c r="G2966" i="5"/>
  <c r="H3011" i="5"/>
  <c r="H3018" i="5"/>
  <c r="G3083" i="5"/>
  <c r="F3083" i="5"/>
  <c r="C3083" i="5"/>
  <c r="G3149" i="5"/>
  <c r="F3213" i="5"/>
  <c r="F3222" i="5"/>
  <c r="C3232" i="5"/>
  <c r="F3232" i="5"/>
  <c r="C3424" i="5"/>
  <c r="H3481" i="5"/>
  <c r="C3554" i="5"/>
  <c r="F3554" i="5"/>
  <c r="R4631" i="7"/>
  <c r="Q4631" i="7" s="1"/>
  <c r="R4885" i="7"/>
  <c r="Q4885" i="7" s="1"/>
  <c r="R4928" i="7"/>
  <c r="Q4928" i="7" s="1"/>
  <c r="R4947" i="7"/>
  <c r="Q4947" i="7" s="1"/>
  <c r="R4953" i="7"/>
  <c r="Q4953" i="7" s="1"/>
  <c r="M4986" i="7"/>
  <c r="R5000" i="7"/>
  <c r="Q5000" i="7" s="1"/>
  <c r="H1839" i="5"/>
  <c r="F1851" i="5"/>
  <c r="G1911" i="5"/>
  <c r="C1916" i="5"/>
  <c r="H1923" i="5"/>
  <c r="H1931" i="5"/>
  <c r="G1959" i="5"/>
  <c r="C2025" i="5"/>
  <c r="G2056" i="5"/>
  <c r="C2100" i="5"/>
  <c r="G2171" i="5"/>
  <c r="C2258" i="5"/>
  <c r="C2289" i="5"/>
  <c r="H2299" i="5"/>
  <c r="G2308" i="5"/>
  <c r="C2316" i="5"/>
  <c r="C2333" i="5"/>
  <c r="C2341" i="5"/>
  <c r="C2346" i="5"/>
  <c r="C2391" i="5"/>
  <c r="G2433" i="5"/>
  <c r="C2516" i="5"/>
  <c r="C2569" i="5"/>
  <c r="G2589" i="5"/>
  <c r="C2610" i="5"/>
  <c r="F2622" i="5"/>
  <c r="H2630" i="5"/>
  <c r="H2636" i="5"/>
  <c r="F2661" i="5"/>
  <c r="H2671" i="5"/>
  <c r="H2701" i="5"/>
  <c r="C2728" i="5"/>
  <c r="G2728" i="5"/>
  <c r="C2733" i="5"/>
  <c r="H2733" i="5"/>
  <c r="H2880" i="5"/>
  <c r="C2880" i="5"/>
  <c r="H2943" i="5"/>
  <c r="H2966" i="5"/>
  <c r="H3001" i="5"/>
  <c r="H3083" i="5"/>
  <c r="F3128" i="5"/>
  <c r="H3133" i="5"/>
  <c r="F3189" i="5"/>
  <c r="G3222" i="5"/>
  <c r="G3233" i="5"/>
  <c r="G3569" i="5"/>
  <c r="H3569" i="5"/>
  <c r="F3795" i="5"/>
  <c r="R4886" i="7"/>
  <c r="Q4886" i="7" s="1"/>
  <c r="R4908" i="7"/>
  <c r="Q4908" i="7" s="1"/>
  <c r="M4979" i="7"/>
  <c r="R4985" i="7"/>
  <c r="Q4985" i="7" s="1"/>
  <c r="G1844" i="5"/>
  <c r="G1851" i="5"/>
  <c r="F1859" i="5"/>
  <c r="F1939" i="5"/>
  <c r="H1959" i="5"/>
  <c r="F1991" i="5"/>
  <c r="F2018" i="5"/>
  <c r="G2107" i="5"/>
  <c r="F2162" i="5"/>
  <c r="H2171" i="5"/>
  <c r="C2178" i="5"/>
  <c r="F2178" i="5"/>
  <c r="C2362" i="5"/>
  <c r="H2362" i="5"/>
  <c r="C2492" i="5"/>
  <c r="C2497" i="5"/>
  <c r="G2534" i="5"/>
  <c r="H2602" i="5"/>
  <c r="G2622" i="5"/>
  <c r="C2710" i="5"/>
  <c r="F2751" i="5"/>
  <c r="H2837" i="5"/>
  <c r="C2906" i="5"/>
  <c r="F2906" i="5"/>
  <c r="H3128" i="5"/>
  <c r="C3426" i="5"/>
  <c r="H3426" i="5"/>
  <c r="H3750" i="5"/>
  <c r="H3795" i="5"/>
  <c r="R4889" i="7"/>
  <c r="Q4889" i="7" s="1"/>
  <c r="R4902" i="7"/>
  <c r="Q4902" i="7" s="1"/>
  <c r="R4946" i="7"/>
  <c r="Q4946" i="7" s="1"/>
  <c r="R4954" i="7"/>
  <c r="Q4954" i="7" s="1"/>
  <c r="R4957" i="7"/>
  <c r="Q4957" i="7" s="1"/>
  <c r="R4970" i="7"/>
  <c r="Q4970" i="7" s="1"/>
  <c r="R4973" i="7"/>
  <c r="Q4973" i="7" s="1"/>
  <c r="H1844" i="5"/>
  <c r="F1896" i="5"/>
  <c r="C1905" i="5"/>
  <c r="F1923" i="5"/>
  <c r="G1926" i="5"/>
  <c r="G1929" i="5"/>
  <c r="G1939" i="5"/>
  <c r="H1991" i="5"/>
  <c r="G2018" i="5"/>
  <c r="C2062" i="5"/>
  <c r="G2159" i="5"/>
  <c r="H2162" i="5"/>
  <c r="E2178" i="5"/>
  <c r="L2178" i="5" s="1"/>
  <c r="C2184" i="5"/>
  <c r="H2184" i="5"/>
  <c r="C2505" i="5"/>
  <c r="G2516" i="5"/>
  <c r="H2622" i="5"/>
  <c r="G2783" i="5"/>
  <c r="H2858" i="5"/>
  <c r="C2885" i="5"/>
  <c r="C2907" i="5"/>
  <c r="C2931" i="5"/>
  <c r="H2931" i="5"/>
  <c r="C3078" i="5"/>
  <c r="C3085" i="5"/>
  <c r="C3177" i="5"/>
  <c r="G3177" i="5"/>
  <c r="F3214" i="5"/>
  <c r="H3298" i="5"/>
  <c r="G3750" i="5"/>
  <c r="R4215" i="7"/>
  <c r="Q4215" i="7" s="1"/>
  <c r="R4270" i="7"/>
  <c r="Q4270" i="7" s="1"/>
  <c r="R4290" i="7"/>
  <c r="Q4290" i="7" s="1"/>
  <c r="R4348" i="7"/>
  <c r="Q4348" i="7" s="1"/>
  <c r="R4377" i="7"/>
  <c r="Q4377" i="7" s="1"/>
  <c r="R4414" i="7"/>
  <c r="Q4414" i="7" s="1"/>
  <c r="R4419" i="7"/>
  <c r="Q4419" i="7" s="1"/>
  <c r="R4486" i="7"/>
  <c r="Q4486" i="7" s="1"/>
  <c r="R4528" i="7"/>
  <c r="Q4528" i="7" s="1"/>
  <c r="R4549" i="7"/>
  <c r="Q4549" i="7" s="1"/>
  <c r="R4655" i="7"/>
  <c r="Q4655" i="7" s="1"/>
  <c r="R4736" i="7"/>
  <c r="Q4736" i="7" s="1"/>
  <c r="R4790" i="7"/>
  <c r="Q4790" i="7" s="1"/>
  <c r="R4825" i="7"/>
  <c r="Q4825" i="7" s="1"/>
  <c r="R4863" i="7"/>
  <c r="Q4863" i="7" s="1"/>
  <c r="N4880" i="7"/>
  <c r="N4895" i="7"/>
  <c r="N4925" i="7"/>
  <c r="H1876" i="5"/>
  <c r="G1876" i="5"/>
  <c r="C1889" i="5"/>
  <c r="G1889" i="5"/>
  <c r="G1923" i="5"/>
  <c r="H1926" i="5"/>
  <c r="G1956" i="5"/>
  <c r="G2003" i="5"/>
  <c r="G2178" i="5"/>
  <c r="F2184" i="5"/>
  <c r="H2197" i="5"/>
  <c r="H2220" i="5"/>
  <c r="G2227" i="5"/>
  <c r="F2289" i="5"/>
  <c r="F2341" i="5"/>
  <c r="H2392" i="5"/>
  <c r="G2416" i="5"/>
  <c r="G2492" i="5"/>
  <c r="H2497" i="5"/>
  <c r="F2512" i="5"/>
  <c r="H2534" i="5"/>
  <c r="C2590" i="5"/>
  <c r="H2590" i="5"/>
  <c r="G2632" i="5"/>
  <c r="H2632" i="5"/>
  <c r="H2639" i="5"/>
  <c r="H2643" i="5"/>
  <c r="G2646" i="5"/>
  <c r="F2695" i="5"/>
  <c r="G2710" i="5"/>
  <c r="F2783" i="5"/>
  <c r="G2837" i="5"/>
  <c r="F2873" i="5"/>
  <c r="H3009" i="5"/>
  <c r="G3009" i="5"/>
  <c r="C3013" i="5"/>
  <c r="G3042" i="5"/>
  <c r="H3078" i="5"/>
  <c r="G3085" i="5"/>
  <c r="G3095" i="5"/>
  <c r="C3167" i="5"/>
  <c r="H3177" i="5"/>
  <c r="H3208" i="5"/>
  <c r="F3417" i="5"/>
  <c r="C3921" i="5"/>
  <c r="C2595" i="5"/>
  <c r="C2626" i="5"/>
  <c r="G2868" i="5"/>
  <c r="C2868" i="5"/>
  <c r="C2994" i="5"/>
  <c r="C3003" i="5"/>
  <c r="G3178" i="5"/>
  <c r="C3178" i="5"/>
  <c r="H3291" i="5"/>
  <c r="H3480" i="5"/>
  <c r="F3736" i="5"/>
  <c r="H4214" i="5"/>
  <c r="C4578" i="5"/>
  <c r="C2887" i="5"/>
  <c r="C2897" i="5"/>
  <c r="F2897" i="5"/>
  <c r="G2902" i="5"/>
  <c r="C3019" i="5"/>
  <c r="C3151" i="5"/>
  <c r="C3158" i="5"/>
  <c r="F3172" i="5"/>
  <c r="C3172" i="5"/>
  <c r="G3190" i="5"/>
  <c r="C3201" i="5"/>
  <c r="C3216" i="5"/>
  <c r="G3216" i="5"/>
  <c r="C3224" i="5"/>
  <c r="G3224" i="5"/>
  <c r="C3302" i="5"/>
  <c r="C3408" i="5"/>
  <c r="F3612" i="5"/>
  <c r="C3712" i="5"/>
  <c r="F3897" i="5"/>
  <c r="F4002" i="5"/>
  <c r="C4061" i="5"/>
  <c r="H4128" i="5"/>
  <c r="F4195" i="5"/>
  <c r="H4195" i="5"/>
  <c r="G4195" i="5"/>
  <c r="C3025" i="5"/>
  <c r="E3164" i="5"/>
  <c r="L3164" i="5" s="1"/>
  <c r="H3164" i="5"/>
  <c r="G3164" i="5"/>
  <c r="C3164" i="5"/>
  <c r="H3384" i="5"/>
  <c r="C3482" i="5"/>
  <c r="G3691" i="5"/>
  <c r="F3691" i="5"/>
  <c r="F3718" i="5"/>
  <c r="H3718" i="5"/>
  <c r="G3718" i="5"/>
  <c r="G3914" i="5"/>
  <c r="F3995" i="5"/>
  <c r="C4003" i="5"/>
  <c r="H4003" i="5"/>
  <c r="G4164" i="5"/>
  <c r="F2888" i="5"/>
  <c r="H2888" i="5"/>
  <c r="H2967" i="5"/>
  <c r="H3035" i="5"/>
  <c r="G3067" i="5"/>
  <c r="C3067" i="5"/>
  <c r="G3088" i="5"/>
  <c r="H3144" i="5"/>
  <c r="C3186" i="5"/>
  <c r="G3186" i="5"/>
  <c r="F3201" i="5"/>
  <c r="F3217" i="5"/>
  <c r="H3310" i="5"/>
  <c r="G3310" i="5"/>
  <c r="F3310" i="5"/>
  <c r="F3384" i="5"/>
  <c r="F3413" i="5"/>
  <c r="F3570" i="5"/>
  <c r="C3683" i="5"/>
  <c r="H3712" i="5"/>
  <c r="F3914" i="5"/>
  <c r="G3995" i="5"/>
  <c r="F4003" i="5"/>
  <c r="C4035" i="5"/>
  <c r="H4035" i="5"/>
  <c r="F4283" i="5"/>
  <c r="G4283" i="5"/>
  <c r="G4330" i="5"/>
  <c r="H2806" i="5"/>
  <c r="G2888" i="5"/>
  <c r="G3025" i="5"/>
  <c r="H3046" i="5"/>
  <c r="C3051" i="5"/>
  <c r="H3101" i="5"/>
  <c r="G3201" i="5"/>
  <c r="G3408" i="5"/>
  <c r="G3413" i="5"/>
  <c r="G3466" i="5"/>
  <c r="F3563" i="5"/>
  <c r="C3571" i="5"/>
  <c r="F3571" i="5"/>
  <c r="F3701" i="5"/>
  <c r="H3701" i="5"/>
  <c r="G3841" i="5"/>
  <c r="H3891" i="5"/>
  <c r="G3898" i="5"/>
  <c r="H3914" i="5"/>
  <c r="G3923" i="5"/>
  <c r="H3995" i="5"/>
  <c r="G4003" i="5"/>
  <c r="F4112" i="5"/>
  <c r="C4112" i="5"/>
  <c r="H4137" i="5"/>
  <c r="C4152" i="5"/>
  <c r="C2780" i="5"/>
  <c r="H2903" i="5"/>
  <c r="G2934" i="5"/>
  <c r="F2990" i="5"/>
  <c r="H2990" i="5"/>
  <c r="H3051" i="5"/>
  <c r="F3060" i="5"/>
  <c r="H3067" i="5"/>
  <c r="C3138" i="5"/>
  <c r="H3138" i="5"/>
  <c r="C3173" i="5"/>
  <c r="H3179" i="5"/>
  <c r="F3179" i="5"/>
  <c r="G3206" i="5"/>
  <c r="C3260" i="5"/>
  <c r="H3294" i="5"/>
  <c r="F3311" i="5"/>
  <c r="H3319" i="5"/>
  <c r="H3413" i="5"/>
  <c r="C3460" i="5"/>
  <c r="H3460" i="5"/>
  <c r="F3683" i="5"/>
  <c r="G3701" i="5"/>
  <c r="H3841" i="5"/>
  <c r="G3875" i="5"/>
  <c r="C3967" i="5"/>
  <c r="H2898" i="5"/>
  <c r="G2975" i="5"/>
  <c r="C2998" i="5"/>
  <c r="G3076" i="5"/>
  <c r="G3126" i="5"/>
  <c r="C3161" i="5"/>
  <c r="C3188" i="5"/>
  <c r="F3188" i="5"/>
  <c r="G3207" i="5"/>
  <c r="C3207" i="5"/>
  <c r="H3683" i="5"/>
  <c r="H3825" i="5"/>
  <c r="C3825" i="5"/>
  <c r="H3875" i="5"/>
  <c r="G4137" i="5"/>
  <c r="C2807" i="5"/>
  <c r="G2807" i="5"/>
  <c r="E2832" i="5"/>
  <c r="L2832" i="5" s="1"/>
  <c r="G2869" i="5"/>
  <c r="F2941" i="5"/>
  <c r="G3027" i="5"/>
  <c r="C3047" i="5"/>
  <c r="G3047" i="5"/>
  <c r="G3052" i="5"/>
  <c r="F3109" i="5"/>
  <c r="C3109" i="5"/>
  <c r="G3161" i="5"/>
  <c r="G3173" i="5"/>
  <c r="C3242" i="5"/>
  <c r="H3537" i="5"/>
  <c r="G3537" i="5"/>
  <c r="H3876" i="5"/>
  <c r="R4990" i="7"/>
  <c r="Q4990" i="7" s="1"/>
  <c r="R4998" i="7"/>
  <c r="Q4998" i="7" s="1"/>
  <c r="C2398" i="5"/>
  <c r="H2665" i="5"/>
  <c r="C2683" i="5"/>
  <c r="G2730" i="5"/>
  <c r="G2762" i="5"/>
  <c r="H2768" i="5"/>
  <c r="H2780" i="5"/>
  <c r="H2796" i="5"/>
  <c r="H2832" i="5"/>
  <c r="G2845" i="5"/>
  <c r="C2877" i="5"/>
  <c r="H2877" i="5"/>
  <c r="H2941" i="5"/>
  <c r="H2991" i="5"/>
  <c r="H3021" i="5"/>
  <c r="G3120" i="5"/>
  <c r="H3188" i="5"/>
  <c r="C3197" i="5"/>
  <c r="H3197" i="5"/>
  <c r="F3197" i="5"/>
  <c r="H3207" i="5"/>
  <c r="F3253" i="5"/>
  <c r="C3288" i="5"/>
  <c r="H3380" i="5"/>
  <c r="G3380" i="5"/>
  <c r="F3380" i="5"/>
  <c r="G3494" i="5"/>
  <c r="F3587" i="5"/>
  <c r="H3587" i="5"/>
  <c r="C3587" i="5"/>
  <c r="G3759" i="5"/>
  <c r="F3807" i="5"/>
  <c r="F3816" i="5"/>
  <c r="G3842" i="5"/>
  <c r="H3842" i="5"/>
  <c r="G3952" i="5"/>
  <c r="F3952" i="5"/>
  <c r="C3395" i="5"/>
  <c r="G3405" i="5"/>
  <c r="H3405" i="5"/>
  <c r="C3414" i="5"/>
  <c r="C3531" i="5"/>
  <c r="F3694" i="5"/>
  <c r="C3694" i="5"/>
  <c r="C3784" i="5"/>
  <c r="C3802" i="5"/>
  <c r="C3963" i="5"/>
  <c r="C3997" i="5"/>
  <c r="H4080" i="5"/>
  <c r="K4080" i="5" s="1"/>
  <c r="G4174" i="5"/>
  <c r="G4196" i="5"/>
  <c r="F4287" i="5"/>
  <c r="K4287" i="5" s="1"/>
  <c r="C4287" i="5"/>
  <c r="H4414" i="5"/>
  <c r="G4414" i="5"/>
  <c r="H4836" i="5"/>
  <c r="F4836" i="5"/>
  <c r="H4982" i="5"/>
  <c r="H3485" i="5"/>
  <c r="G3505" i="5"/>
  <c r="H3505" i="5"/>
  <c r="C3543" i="5"/>
  <c r="G3543" i="5"/>
  <c r="F3580" i="5"/>
  <c r="G3909" i="5"/>
  <c r="F3955" i="5"/>
  <c r="G3955" i="5"/>
  <c r="C3286" i="5"/>
  <c r="C3334" i="5"/>
  <c r="C3372" i="5"/>
  <c r="G3437" i="5"/>
  <c r="G3485" i="5"/>
  <c r="C3506" i="5"/>
  <c r="G3580" i="5"/>
  <c r="F3642" i="5"/>
  <c r="C3737" i="5"/>
  <c r="F3775" i="5"/>
  <c r="G3775" i="5"/>
  <c r="C3821" i="5"/>
  <c r="H3909" i="5"/>
  <c r="G3916" i="5"/>
  <c r="C3949" i="5"/>
  <c r="F4110" i="5"/>
  <c r="H4308" i="5"/>
  <c r="C4801" i="5"/>
  <c r="H3365" i="5"/>
  <c r="F3414" i="5"/>
  <c r="C3420" i="5"/>
  <c r="C3491" i="5"/>
  <c r="H3497" i="5"/>
  <c r="F3497" i="5"/>
  <c r="C3533" i="5"/>
  <c r="G3538" i="5"/>
  <c r="C3538" i="5"/>
  <c r="F3543" i="5"/>
  <c r="C3610" i="5"/>
  <c r="H3642" i="5"/>
  <c r="H3669" i="5"/>
  <c r="C3715" i="5"/>
  <c r="G3760" i="5"/>
  <c r="H3803" i="5"/>
  <c r="H3843" i="5"/>
  <c r="G3843" i="5"/>
  <c r="F3917" i="5"/>
  <c r="C4037" i="5"/>
  <c r="H4037" i="5"/>
  <c r="C4086" i="5"/>
  <c r="G4110" i="5"/>
  <c r="C4146" i="5"/>
  <c r="C4168" i="5"/>
  <c r="H4366" i="5"/>
  <c r="H4503" i="5"/>
  <c r="G4503" i="5"/>
  <c r="G4755" i="5"/>
  <c r="C4755" i="5"/>
  <c r="C3406" i="5"/>
  <c r="H3406" i="5"/>
  <c r="G3502" i="5"/>
  <c r="C3502" i="5"/>
  <c r="F3664" i="5"/>
  <c r="H3670" i="5"/>
  <c r="H3777" i="5"/>
  <c r="C3873" i="5"/>
  <c r="G3879" i="5"/>
  <c r="C3879" i="5"/>
  <c r="F3879" i="5"/>
  <c r="F3918" i="5"/>
  <c r="C4111" i="5"/>
  <c r="C4358" i="5"/>
  <c r="G4746" i="5"/>
  <c r="F4746" i="5"/>
  <c r="G4792" i="5"/>
  <c r="F3406" i="5"/>
  <c r="C3486" i="5"/>
  <c r="G3497" i="5"/>
  <c r="G3533" i="5"/>
  <c r="H3561" i="5"/>
  <c r="F3566" i="5"/>
  <c r="G3687" i="5"/>
  <c r="H3687" i="5"/>
  <c r="G3715" i="5"/>
  <c r="K3715" i="5" s="1"/>
  <c r="H3737" i="5"/>
  <c r="F3787" i="5"/>
  <c r="G4064" i="5"/>
  <c r="F4168" i="5"/>
  <c r="C4217" i="5"/>
  <c r="C4265" i="5"/>
  <c r="H4265" i="5"/>
  <c r="F4271" i="5"/>
  <c r="C4271" i="5"/>
  <c r="F4281" i="5"/>
  <c r="C4288" i="5"/>
  <c r="H4358" i="5"/>
  <c r="H4399" i="5"/>
  <c r="H4457" i="5"/>
  <c r="F4457" i="5"/>
  <c r="C4457" i="5"/>
  <c r="H4489" i="5"/>
  <c r="F4489" i="5"/>
  <c r="C4489" i="5"/>
  <c r="C4641" i="5"/>
  <c r="G3406" i="5"/>
  <c r="F3502" i="5"/>
  <c r="G3544" i="5"/>
  <c r="C3754" i="5"/>
  <c r="H3754" i="5"/>
  <c r="G3787" i="5"/>
  <c r="C3832" i="5"/>
  <c r="F3839" i="5"/>
  <c r="F3859" i="5"/>
  <c r="G3873" i="5"/>
  <c r="C3911" i="5"/>
  <c r="C3977" i="5"/>
  <c r="G4111" i="5"/>
  <c r="G4191" i="5"/>
  <c r="C4191" i="5"/>
  <c r="C4359" i="5"/>
  <c r="G4596" i="5"/>
  <c r="H4596" i="5"/>
  <c r="C4596" i="5"/>
  <c r="F3287" i="5"/>
  <c r="G3354" i="5"/>
  <c r="C3383" i="5"/>
  <c r="H3383" i="5"/>
  <c r="K3383" i="5" s="1"/>
  <c r="F3472" i="5"/>
  <c r="F3486" i="5"/>
  <c r="H3502" i="5"/>
  <c r="G3512" i="5"/>
  <c r="H3557" i="5"/>
  <c r="H3562" i="5"/>
  <c r="F3666" i="5"/>
  <c r="C3666" i="5"/>
  <c r="F3770" i="5"/>
  <c r="C3770" i="5"/>
  <c r="G3770" i="5"/>
  <c r="G3779" i="5"/>
  <c r="C3840" i="5"/>
  <c r="G3840" i="5"/>
  <c r="G3859" i="5"/>
  <c r="H3873" i="5"/>
  <c r="G3888" i="5"/>
  <c r="C3951" i="5"/>
  <c r="G3951" i="5"/>
  <c r="C3966" i="5"/>
  <c r="F3977" i="5"/>
  <c r="F3986" i="5"/>
  <c r="C4135" i="5"/>
  <c r="F4211" i="5"/>
  <c r="C4227" i="5"/>
  <c r="F4227" i="5"/>
  <c r="G4227" i="5"/>
  <c r="H4266" i="5"/>
  <c r="G4266" i="5"/>
  <c r="C4266" i="5"/>
  <c r="F4596" i="5"/>
  <c r="C4624" i="5"/>
  <c r="H4650" i="5"/>
  <c r="C4709" i="5"/>
  <c r="H3141" i="5"/>
  <c r="G3270" i="5"/>
  <c r="K3270" i="5" s="1"/>
  <c r="H3287" i="5"/>
  <c r="F3305" i="5"/>
  <c r="F3336" i="5"/>
  <c r="F3348" i="5"/>
  <c r="F3369" i="5"/>
  <c r="K3369" i="5" s="1"/>
  <c r="F3390" i="5"/>
  <c r="F3438" i="5"/>
  <c r="G3472" i="5"/>
  <c r="F3557" i="5"/>
  <c r="G3562" i="5"/>
  <c r="F3593" i="5"/>
  <c r="H3721" i="5"/>
  <c r="C3833" i="5"/>
  <c r="H3859" i="5"/>
  <c r="F3888" i="5"/>
  <c r="C3912" i="5"/>
  <c r="H3926" i="5"/>
  <c r="K3926" i="5" s="1"/>
  <c r="H3986" i="5"/>
  <c r="G4135" i="5"/>
  <c r="F4266" i="5"/>
  <c r="K4271" i="5"/>
  <c r="G4336" i="5"/>
  <c r="H4336" i="5"/>
  <c r="C4436" i="5"/>
  <c r="C4065" i="5"/>
  <c r="C4073" i="5"/>
  <c r="C4087" i="5"/>
  <c r="F4144" i="5"/>
  <c r="C4185" i="5"/>
  <c r="C4311" i="5"/>
  <c r="H4379" i="5"/>
  <c r="K4379" i="5" s="1"/>
  <c r="H4421" i="5"/>
  <c r="F4421" i="5"/>
  <c r="C4421" i="5"/>
  <c r="G4473" i="5"/>
  <c r="G4757" i="5"/>
  <c r="G4784" i="5"/>
  <c r="C4127" i="5"/>
  <c r="C4325" i="5"/>
  <c r="F4325" i="5"/>
  <c r="H4325" i="5"/>
  <c r="G4325" i="5"/>
  <c r="H4353" i="5"/>
  <c r="C4530" i="5"/>
  <c r="F4100" i="5"/>
  <c r="G4255" i="5"/>
  <c r="C4255" i="5"/>
  <c r="H4255" i="5"/>
  <c r="F4255" i="5"/>
  <c r="F4318" i="5"/>
  <c r="G4318" i="5"/>
  <c r="C4318" i="5"/>
  <c r="C4384" i="5"/>
  <c r="G4400" i="5"/>
  <c r="G4474" i="5"/>
  <c r="F4546" i="5"/>
  <c r="G4546" i="5"/>
  <c r="G4100" i="5"/>
  <c r="G4311" i="5"/>
  <c r="C4343" i="5"/>
  <c r="G4371" i="5"/>
  <c r="G4384" i="5"/>
  <c r="G4530" i="5"/>
  <c r="C4319" i="5"/>
  <c r="G4319" i="5"/>
  <c r="H4319" i="5"/>
  <c r="F4319" i="5"/>
  <c r="G4354" i="5"/>
  <c r="F4354" i="5"/>
  <c r="H4536" i="5"/>
  <c r="C4685" i="5"/>
  <c r="C4857" i="5"/>
  <c r="H4857" i="5"/>
  <c r="G4857" i="5"/>
  <c r="C4882" i="5"/>
  <c r="G4882" i="5"/>
  <c r="H4892" i="5"/>
  <c r="C3534" i="5"/>
  <c r="C3614" i="5"/>
  <c r="F3614" i="5"/>
  <c r="G3625" i="5"/>
  <c r="F3801" i="5"/>
  <c r="K3801" i="5" s="1"/>
  <c r="F3930" i="5"/>
  <c r="F3957" i="5"/>
  <c r="H4030" i="5"/>
  <c r="H4069" i="5"/>
  <c r="C4069" i="5"/>
  <c r="G4092" i="5"/>
  <c r="F4269" i="5"/>
  <c r="G4269" i="5"/>
  <c r="G4343" i="5"/>
  <c r="H4454" i="5"/>
  <c r="F4454" i="5"/>
  <c r="C4454" i="5"/>
  <c r="G4536" i="5"/>
  <c r="F4892" i="5"/>
  <c r="F4685" i="5"/>
  <c r="H4694" i="5"/>
  <c r="C4024" i="5"/>
  <c r="G4264" i="5"/>
  <c r="C4350" i="5"/>
  <c r="F4449" i="5"/>
  <c r="C4449" i="5"/>
  <c r="H4486" i="5"/>
  <c r="F4486" i="5"/>
  <c r="C4525" i="5"/>
  <c r="C3673" i="5"/>
  <c r="F3673" i="5"/>
  <c r="H3957" i="5"/>
  <c r="H4045" i="5"/>
  <c r="C4054" i="5"/>
  <c r="H4054" i="5"/>
  <c r="G4098" i="5"/>
  <c r="G4103" i="5"/>
  <c r="F4103" i="5"/>
  <c r="C4154" i="5"/>
  <c r="F4154" i="5"/>
  <c r="G4154" i="5"/>
  <c r="H4173" i="5"/>
  <c r="H4270" i="5"/>
  <c r="G4270" i="5"/>
  <c r="F4270" i="5"/>
  <c r="H4335" i="5"/>
  <c r="F4425" i="5"/>
  <c r="F4443" i="5"/>
  <c r="C4443" i="5"/>
  <c r="G4449" i="5"/>
  <c r="F4871" i="5"/>
  <c r="H4871" i="5"/>
  <c r="F4147" i="5"/>
  <c r="C4678" i="5"/>
  <c r="F4686" i="5"/>
  <c r="H4686" i="5"/>
  <c r="G4777" i="5"/>
  <c r="C4957" i="5"/>
  <c r="C4950" i="5"/>
  <c r="F4993" i="5"/>
  <c r="G4541" i="5"/>
  <c r="C4705" i="5"/>
  <c r="H4887" i="5"/>
  <c r="G4887" i="5"/>
  <c r="F4950" i="5"/>
  <c r="F4958" i="5"/>
  <c r="G4401" i="5"/>
  <c r="C4401" i="5"/>
  <c r="F4401" i="5"/>
  <c r="F4603" i="5"/>
  <c r="C4603" i="5"/>
  <c r="C4671" i="5"/>
  <c r="H4678" i="5"/>
  <c r="C4706" i="5"/>
  <c r="H4706" i="5"/>
  <c r="C4823" i="5"/>
  <c r="F4823" i="5"/>
  <c r="F4843" i="5"/>
  <c r="F4887" i="5"/>
  <c r="G4958" i="5"/>
  <c r="H4236" i="5"/>
  <c r="C4351" i="5"/>
  <c r="C4362" i="5"/>
  <c r="H4396" i="5"/>
  <c r="G4467" i="5"/>
  <c r="F4467" i="5"/>
  <c r="H4520" i="5"/>
  <c r="G4527" i="5"/>
  <c r="H4527" i="5"/>
  <c r="C4527" i="5"/>
  <c r="C4564" i="5"/>
  <c r="G4622" i="5"/>
  <c r="C4622" i="5"/>
  <c r="C4753" i="5"/>
  <c r="H4753" i="5"/>
  <c r="K4753" i="5" s="1"/>
  <c r="H4879" i="5"/>
  <c r="G4879" i="5"/>
  <c r="H4958" i="5"/>
  <c r="C4267" i="5"/>
  <c r="C4355" i="5"/>
  <c r="C4363" i="5"/>
  <c r="C4377" i="5"/>
  <c r="H4411" i="5"/>
  <c r="H4422" i="5"/>
  <c r="H4490" i="5"/>
  <c r="F4490" i="5"/>
  <c r="G4671" i="5"/>
  <c r="C4934" i="5"/>
  <c r="H4944" i="5"/>
  <c r="G4944" i="5"/>
  <c r="F4944" i="5"/>
  <c r="C4953" i="5"/>
  <c r="C4339" i="5"/>
  <c r="H4446" i="5"/>
  <c r="G4595" i="5"/>
  <c r="C4646" i="5"/>
  <c r="F4646" i="5"/>
  <c r="C4743" i="5"/>
  <c r="F4303" i="5"/>
  <c r="K4303" i="5" s="1"/>
  <c r="H4310" i="5"/>
  <c r="G4310" i="5"/>
  <c r="H4315" i="5"/>
  <c r="F4315" i="5"/>
  <c r="H4378" i="5"/>
  <c r="C4378" i="5"/>
  <c r="F4423" i="5"/>
  <c r="G4485" i="5"/>
  <c r="F4485" i="5"/>
  <c r="H4539" i="5"/>
  <c r="G4539" i="5"/>
  <c r="C4539" i="5"/>
  <c r="C4665" i="5"/>
  <c r="G4856" i="5"/>
  <c r="H4856" i="5"/>
  <c r="H4222" i="5"/>
  <c r="F4310" i="5"/>
  <c r="G4315" i="5"/>
  <c r="H4351" i="5"/>
  <c r="H4364" i="5"/>
  <c r="F4390" i="5"/>
  <c r="G4411" i="5"/>
  <c r="F4418" i="5"/>
  <c r="C4447" i="5"/>
  <c r="G4463" i="5"/>
  <c r="F4463" i="5"/>
  <c r="F4479" i="5"/>
  <c r="H4552" i="5"/>
  <c r="H4646" i="5"/>
  <c r="C4744" i="5"/>
  <c r="F4827" i="5"/>
  <c r="H4282" i="5"/>
  <c r="C4427" i="5"/>
  <c r="F4437" i="5"/>
  <c r="C4437" i="5"/>
  <c r="C4621" i="5"/>
  <c r="C4766" i="5"/>
  <c r="H4766" i="5"/>
  <c r="F4828" i="5"/>
  <c r="C4954" i="5"/>
  <c r="G4954" i="5"/>
  <c r="C4924" i="5"/>
  <c r="C4986" i="5"/>
  <c r="H4986" i="5"/>
  <c r="G4986" i="5"/>
  <c r="C4643" i="5"/>
  <c r="F4674" i="5"/>
  <c r="C4674" i="5"/>
  <c r="H4723" i="5"/>
  <c r="K4723" i="5" s="1"/>
  <c r="C4723" i="5"/>
  <c r="F4735" i="5"/>
  <c r="H4735" i="5"/>
  <c r="G4735" i="5"/>
  <c r="C4820" i="5"/>
  <c r="G4820" i="5"/>
  <c r="G4924" i="5"/>
  <c r="H4736" i="5"/>
  <c r="H4758" i="5"/>
  <c r="H4763" i="5"/>
  <c r="H4786" i="5"/>
  <c r="F4786" i="5"/>
  <c r="C4848" i="5"/>
  <c r="H4924" i="5"/>
  <c r="C4963" i="5"/>
  <c r="H4988" i="5"/>
  <c r="H4607" i="5"/>
  <c r="C4607" i="5"/>
  <c r="G4662" i="5"/>
  <c r="C4662" i="5"/>
  <c r="G4684" i="5"/>
  <c r="F4691" i="5"/>
  <c r="F4758" i="5"/>
  <c r="F4662" i="5"/>
  <c r="H4684" i="5"/>
  <c r="C4728" i="5"/>
  <c r="G4728" i="5"/>
  <c r="G4737" i="5"/>
  <c r="F4737" i="5"/>
  <c r="F4763" i="5"/>
  <c r="G4786" i="5"/>
  <c r="F4805" i="5"/>
  <c r="F4848" i="5"/>
  <c r="C4908" i="5"/>
  <c r="G4963" i="5"/>
  <c r="G4979" i="5"/>
  <c r="C4542" i="5"/>
  <c r="G4563" i="5"/>
  <c r="F4607" i="5"/>
  <c r="H4662" i="5"/>
  <c r="G4691" i="5"/>
  <c r="F4774" i="5"/>
  <c r="H4805" i="5"/>
  <c r="H4889" i="5"/>
  <c r="G4889" i="5"/>
  <c r="H4908" i="5"/>
  <c r="C4931" i="5"/>
  <c r="C4517" i="5"/>
  <c r="C4562" i="5"/>
  <c r="C4765" i="5"/>
  <c r="C4773" i="5"/>
  <c r="G4818" i="5"/>
  <c r="C4842" i="5"/>
  <c r="G4859" i="5"/>
  <c r="C4868" i="5"/>
  <c r="G4876" i="5"/>
  <c r="F4890" i="5"/>
  <c r="F4931" i="5"/>
  <c r="G4952" i="5"/>
  <c r="G4956" i="5"/>
  <c r="F4991" i="5"/>
  <c r="C4538" i="5"/>
  <c r="C4540" i="5"/>
  <c r="C4543" i="5"/>
  <c r="C4569" i="5"/>
  <c r="C4721" i="5"/>
  <c r="F4769" i="5"/>
  <c r="C4873" i="5"/>
  <c r="C4880" i="5"/>
  <c r="H4890" i="5"/>
  <c r="C4906" i="5"/>
  <c r="H4952" i="5"/>
  <c r="H4956" i="5"/>
  <c r="F4980" i="5"/>
  <c r="C4987" i="5"/>
  <c r="G4991" i="5"/>
  <c r="G4769" i="5"/>
  <c r="H4980" i="5"/>
  <c r="H4991" i="5"/>
  <c r="G4528" i="5"/>
  <c r="F4538" i="5"/>
  <c r="K4538" i="5" s="1"/>
  <c r="F4550" i="5"/>
  <c r="H4562" i="5"/>
  <c r="F4569" i="5"/>
  <c r="K4569" i="5" s="1"/>
  <c r="F4700" i="5"/>
  <c r="G4761" i="5"/>
  <c r="K4761" i="5" s="1"/>
  <c r="G4765" i="5"/>
  <c r="H4895" i="5"/>
  <c r="H4906" i="5"/>
  <c r="G4927" i="5"/>
  <c r="K4927" i="5" s="1"/>
  <c r="H4962" i="5"/>
  <c r="C2403" i="5"/>
  <c r="H2403" i="5"/>
  <c r="G1845" i="5"/>
  <c r="C2121" i="5"/>
  <c r="G2121" i="5"/>
  <c r="H2121" i="5"/>
  <c r="C2182" i="5"/>
  <c r="H2182" i="5"/>
  <c r="G2182" i="5"/>
  <c r="F2218" i="5"/>
  <c r="G2522" i="5"/>
  <c r="H2522" i="5"/>
  <c r="C1947" i="5"/>
  <c r="G1947" i="5"/>
  <c r="E1947" i="5"/>
  <c r="L1947" i="5" s="1"/>
  <c r="H2218" i="5"/>
  <c r="C1846" i="5"/>
  <c r="H1846" i="5"/>
  <c r="G1846" i="5"/>
  <c r="C2214" i="5"/>
  <c r="H2214" i="5"/>
  <c r="H1843" i="5"/>
  <c r="G1843" i="5"/>
  <c r="H2034" i="5"/>
  <c r="G2034" i="5"/>
  <c r="F2034" i="5"/>
  <c r="F1843" i="5"/>
  <c r="H1860" i="5"/>
  <c r="C1866" i="5"/>
  <c r="C2104" i="5"/>
  <c r="H2104" i="5"/>
  <c r="H2173" i="5"/>
  <c r="G2382" i="5"/>
  <c r="F1995" i="5"/>
  <c r="H2388" i="5"/>
  <c r="H1861" i="5"/>
  <c r="G1861" i="5"/>
  <c r="E1861" i="5"/>
  <c r="L1861" i="5" s="1"/>
  <c r="C1951" i="5"/>
  <c r="F2148" i="5"/>
  <c r="C2148" i="5"/>
  <c r="H2148" i="5"/>
  <c r="G2388" i="5"/>
  <c r="C2459" i="5"/>
  <c r="G2719" i="5"/>
  <c r="H2719" i="5"/>
  <c r="G1834" i="5"/>
  <c r="F1834" i="5"/>
  <c r="E1834" i="5"/>
  <c r="L1834" i="5" s="1"/>
  <c r="G2769" i="5"/>
  <c r="C2769" i="5"/>
  <c r="C1885" i="5"/>
  <c r="H1885" i="5"/>
  <c r="C1952" i="5"/>
  <c r="H1952" i="5"/>
  <c r="G1952" i="5"/>
  <c r="C2063" i="5"/>
  <c r="H2063" i="5"/>
  <c r="G2138" i="5"/>
  <c r="H2138" i="5"/>
  <c r="C2191" i="5"/>
  <c r="C2308" i="5"/>
  <c r="H2308" i="5"/>
  <c r="H2890" i="5"/>
  <c r="C2890" i="5"/>
  <c r="G2169" i="5"/>
  <c r="H2391" i="5"/>
  <c r="G2391" i="5"/>
  <c r="F2391" i="5"/>
  <c r="C2087" i="5"/>
  <c r="H2087" i="5"/>
  <c r="G2087" i="5"/>
  <c r="G2415" i="5"/>
  <c r="C2426" i="5"/>
  <c r="C2891" i="5"/>
  <c r="G2042" i="5"/>
  <c r="F2042" i="5"/>
  <c r="G2127" i="5"/>
  <c r="F2127" i="5"/>
  <c r="C2127" i="5"/>
  <c r="H2376" i="5"/>
  <c r="G2376" i="5"/>
  <c r="C2376" i="5"/>
  <c r="F2892" i="5"/>
  <c r="H2908" i="5"/>
  <c r="C3062" i="5"/>
  <c r="G3062" i="5"/>
  <c r="H3062" i="5"/>
  <c r="H2000" i="5"/>
  <c r="G2214" i="5"/>
  <c r="G1880" i="5"/>
  <c r="E1880" i="5"/>
  <c r="L1880" i="5" s="1"/>
  <c r="G1894" i="5"/>
  <c r="H1894" i="5"/>
  <c r="E1908" i="5"/>
  <c r="L1908" i="5" s="1"/>
  <c r="C1908" i="5"/>
  <c r="E1918" i="5"/>
  <c r="L1918" i="5" s="1"/>
  <c r="H1918" i="5"/>
  <c r="G1988" i="5"/>
  <c r="H1988" i="5"/>
  <c r="H2029" i="5"/>
  <c r="C2029" i="5"/>
  <c r="H2255" i="5"/>
  <c r="G2255" i="5"/>
  <c r="C2255" i="5"/>
  <c r="C2430" i="5"/>
  <c r="H2430" i="5"/>
  <c r="G2430" i="5"/>
  <c r="F2430" i="5"/>
  <c r="C2765" i="5"/>
  <c r="G2765" i="5"/>
  <c r="C2965" i="5"/>
  <c r="H2965" i="5"/>
  <c r="G2965" i="5"/>
  <c r="F2965" i="5"/>
  <c r="H1863" i="5"/>
  <c r="G1863" i="5"/>
  <c r="C1902" i="5"/>
  <c r="F1908" i="5"/>
  <c r="G1918" i="5"/>
  <c r="F1988" i="5"/>
  <c r="C2007" i="5"/>
  <c r="H2007" i="5"/>
  <c r="G2007" i="5"/>
  <c r="F2007" i="5"/>
  <c r="H2127" i="5"/>
  <c r="H2511" i="5"/>
  <c r="G1908" i="5"/>
  <c r="G1972" i="5"/>
  <c r="C1972" i="5"/>
  <c r="C2223" i="5"/>
  <c r="C2339" i="5"/>
  <c r="H2553" i="5"/>
  <c r="G1852" i="5"/>
  <c r="C1852" i="5"/>
  <c r="C2068" i="5"/>
  <c r="H2068" i="5"/>
  <c r="G2145" i="5"/>
  <c r="G2738" i="5"/>
  <c r="H2850" i="5"/>
  <c r="C2850" i="5"/>
  <c r="G2850" i="5"/>
  <c r="F2850" i="5"/>
  <c r="G2980" i="5"/>
  <c r="C2980" i="5"/>
  <c r="G2997" i="5"/>
  <c r="H2997" i="5"/>
  <c r="F2997" i="5"/>
  <c r="C2997" i="5"/>
  <c r="C1934" i="5"/>
  <c r="C2014" i="5"/>
  <c r="H2014" i="5"/>
  <c r="E2145" i="5"/>
  <c r="L2145" i="5" s="1"/>
  <c r="C2544" i="5"/>
  <c r="H2544" i="5"/>
  <c r="F2544" i="5"/>
  <c r="E2850" i="5"/>
  <c r="L2850" i="5" s="1"/>
  <c r="F2980" i="5"/>
  <c r="F2969" i="5"/>
  <c r="H1852" i="5"/>
  <c r="C2177" i="5"/>
  <c r="G2011" i="5"/>
  <c r="H2132" i="5"/>
  <c r="G2132" i="5"/>
  <c r="G2173" i="5"/>
  <c r="C2173" i="5"/>
  <c r="C2653" i="5"/>
  <c r="H1896" i="5"/>
  <c r="H1908" i="5"/>
  <c r="C1933" i="5"/>
  <c r="H1955" i="5"/>
  <c r="F1955" i="5"/>
  <c r="G1955" i="5"/>
  <c r="F2039" i="5"/>
  <c r="C2039" i="5"/>
  <c r="H2039" i="5"/>
  <c r="C2154" i="5"/>
  <c r="C2738" i="5"/>
  <c r="C2105" i="5"/>
  <c r="G2105" i="5"/>
  <c r="F2105" i="5"/>
  <c r="C2047" i="5"/>
  <c r="H2047" i="5"/>
  <c r="C2052" i="5"/>
  <c r="C2073" i="5"/>
  <c r="C2111" i="5"/>
  <c r="H2224" i="5"/>
  <c r="G2224" i="5"/>
  <c r="F2242" i="5"/>
  <c r="H2242" i="5"/>
  <c r="H2245" i="5"/>
  <c r="G2245" i="5"/>
  <c r="C2273" i="5"/>
  <c r="F2277" i="5"/>
  <c r="H2277" i="5"/>
  <c r="C2358" i="5"/>
  <c r="G2580" i="5"/>
  <c r="F2854" i="5"/>
  <c r="G2854" i="5"/>
  <c r="H2854" i="5"/>
  <c r="H1915" i="5"/>
  <c r="G1986" i="5"/>
  <c r="H2030" i="5"/>
  <c r="G2037" i="5"/>
  <c r="C2069" i="5"/>
  <c r="H2093" i="5"/>
  <c r="G2093" i="5"/>
  <c r="C2102" i="5"/>
  <c r="H2111" i="5"/>
  <c r="H2118" i="5"/>
  <c r="G2118" i="5"/>
  <c r="C2122" i="5"/>
  <c r="C2128" i="5"/>
  <c r="C2135" i="5"/>
  <c r="F2135" i="5"/>
  <c r="G2151" i="5"/>
  <c r="H2151" i="5"/>
  <c r="C2160" i="5"/>
  <c r="F2160" i="5"/>
  <c r="H2187" i="5"/>
  <c r="G2200" i="5"/>
  <c r="F2228" i="5"/>
  <c r="H2228" i="5"/>
  <c r="C2228" i="5"/>
  <c r="F2261" i="5"/>
  <c r="H2261" i="5"/>
  <c r="G2326" i="5"/>
  <c r="G2340" i="5"/>
  <c r="H2364" i="5"/>
  <c r="H2592" i="5"/>
  <c r="G2592" i="5"/>
  <c r="G2760" i="5"/>
  <c r="C2793" i="5"/>
  <c r="H2793" i="5"/>
  <c r="G2793" i="5"/>
  <c r="G3050" i="5"/>
  <c r="C3326" i="5"/>
  <c r="F3326" i="5"/>
  <c r="H3326" i="5"/>
  <c r="G3326" i="5"/>
  <c r="C1965" i="5"/>
  <c r="C2005" i="5"/>
  <c r="H2037" i="5"/>
  <c r="G2047" i="5"/>
  <c r="G2052" i="5"/>
  <c r="C2081" i="5"/>
  <c r="H2081" i="5"/>
  <c r="H2084" i="5"/>
  <c r="E2093" i="5"/>
  <c r="L2093" i="5" s="1"/>
  <c r="F2146" i="5"/>
  <c r="G2193" i="5"/>
  <c r="C2193" i="5"/>
  <c r="F2224" i="5"/>
  <c r="G2242" i="5"/>
  <c r="F2273" i="5"/>
  <c r="G2277" i="5"/>
  <c r="H2340" i="5"/>
  <c r="H2343" i="5"/>
  <c r="H2501" i="5"/>
  <c r="F2573" i="5"/>
  <c r="C2679" i="5"/>
  <c r="G2679" i="5"/>
  <c r="H3032" i="5"/>
  <c r="H3050" i="5"/>
  <c r="G3211" i="5"/>
  <c r="F3378" i="5"/>
  <c r="C3378" i="5"/>
  <c r="H3378" i="5"/>
  <c r="G3378" i="5"/>
  <c r="G1849" i="5"/>
  <c r="H1858" i="5"/>
  <c r="F1871" i="5"/>
  <c r="F1891" i="5"/>
  <c r="G1928" i="5"/>
  <c r="C1928" i="5"/>
  <c r="C1948" i="5"/>
  <c r="G1965" i="5"/>
  <c r="H1986" i="5"/>
  <c r="H2019" i="5"/>
  <c r="H2022" i="5"/>
  <c r="G2069" i="5"/>
  <c r="F2081" i="5"/>
  <c r="F2093" i="5"/>
  <c r="G2102" i="5"/>
  <c r="F2112" i="5"/>
  <c r="F2123" i="5"/>
  <c r="E2146" i="5"/>
  <c r="L2146" i="5" s="1"/>
  <c r="F2151" i="5"/>
  <c r="G2160" i="5"/>
  <c r="C2166" i="5"/>
  <c r="H2166" i="5"/>
  <c r="G2166" i="5"/>
  <c r="G2228" i="5"/>
  <c r="G2256" i="5"/>
  <c r="G2261" i="5"/>
  <c r="H2309" i="5"/>
  <c r="G2309" i="5"/>
  <c r="F2309" i="5"/>
  <c r="E2343" i="5"/>
  <c r="L2343" i="5" s="1"/>
  <c r="G2364" i="5"/>
  <c r="G2472" i="5"/>
  <c r="C2502" i="5"/>
  <c r="H2573" i="5"/>
  <c r="G2620" i="5"/>
  <c r="H2679" i="5"/>
  <c r="C2725" i="5"/>
  <c r="H2732" i="5"/>
  <c r="C2732" i="5"/>
  <c r="G2732" i="5"/>
  <c r="F2732" i="5"/>
  <c r="H2753" i="5"/>
  <c r="G2753" i="5"/>
  <c r="C2753" i="5"/>
  <c r="H2760" i="5"/>
  <c r="F2793" i="5"/>
  <c r="E2867" i="5"/>
  <c r="L2867" i="5" s="1"/>
  <c r="G2867" i="5"/>
  <c r="G2937" i="5"/>
  <c r="F3032" i="5"/>
  <c r="E1830" i="5"/>
  <c r="L1830" i="5" s="1"/>
  <c r="G1837" i="5"/>
  <c r="G1858" i="5"/>
  <c r="G1871" i="5"/>
  <c r="H1874" i="5"/>
  <c r="G1891" i="5"/>
  <c r="F1903" i="5"/>
  <c r="H1912" i="5"/>
  <c r="F1919" i="5"/>
  <c r="F1970" i="5"/>
  <c r="C1983" i="5"/>
  <c r="G2005" i="5"/>
  <c r="G2012" i="5"/>
  <c r="H2012" i="5"/>
  <c r="F2019" i="5"/>
  <c r="H2040" i="5"/>
  <c r="G2040" i="5"/>
  <c r="G2057" i="5"/>
  <c r="G2064" i="5"/>
  <c r="C2082" i="5"/>
  <c r="G2082" i="5"/>
  <c r="H2102" i="5"/>
  <c r="H2105" i="5"/>
  <c r="H2112" i="5"/>
  <c r="C2124" i="5"/>
  <c r="E2124" i="5"/>
  <c r="L2124" i="5" s="1"/>
  <c r="G2128" i="5"/>
  <c r="F2136" i="5"/>
  <c r="H2136" i="5"/>
  <c r="G2140" i="5"/>
  <c r="C2140" i="5"/>
  <c r="G2146" i="5"/>
  <c r="C2157" i="5"/>
  <c r="G2183" i="5"/>
  <c r="G2201" i="5"/>
  <c r="C2225" i="5"/>
  <c r="H2278" i="5"/>
  <c r="G2278" i="5"/>
  <c r="F2278" i="5"/>
  <c r="C2278" i="5"/>
  <c r="H2326" i="5"/>
  <c r="G2379" i="5"/>
  <c r="F2469" i="5"/>
  <c r="C2469" i="5"/>
  <c r="G2729" i="5"/>
  <c r="H2729" i="5"/>
  <c r="H2836" i="5"/>
  <c r="C2836" i="5"/>
  <c r="G2836" i="5"/>
  <c r="H2851" i="5"/>
  <c r="G3032" i="5"/>
  <c r="H3211" i="5"/>
  <c r="C3643" i="5"/>
  <c r="F3643" i="5"/>
  <c r="G3643" i="5"/>
  <c r="G1832" i="5"/>
  <c r="H1837" i="5"/>
  <c r="F1841" i="5"/>
  <c r="C1864" i="5"/>
  <c r="C1868" i="5"/>
  <c r="H1871" i="5"/>
  <c r="G1903" i="5"/>
  <c r="G1916" i="5"/>
  <c r="H1916" i="5"/>
  <c r="C1940" i="5"/>
  <c r="H1948" i="5"/>
  <c r="C1953" i="5"/>
  <c r="C1956" i="5"/>
  <c r="G1962" i="5"/>
  <c r="G1970" i="5"/>
  <c r="H2005" i="5"/>
  <c r="G2019" i="5"/>
  <c r="C2023" i="5"/>
  <c r="H2031" i="5"/>
  <c r="H2057" i="5"/>
  <c r="H2085" i="5"/>
  <c r="H2128" i="5"/>
  <c r="C2133" i="5"/>
  <c r="H2146" i="5"/>
  <c r="G2235" i="5"/>
  <c r="H2262" i="5"/>
  <c r="G2262" i="5"/>
  <c r="C2262" i="5"/>
  <c r="C2284" i="5"/>
  <c r="H2320" i="5"/>
  <c r="E2320" i="5"/>
  <c r="L2320" i="5" s="1"/>
  <c r="G2343" i="5"/>
  <c r="C2356" i="5"/>
  <c r="G2360" i="5"/>
  <c r="H2360" i="5"/>
  <c r="H2379" i="5"/>
  <c r="G2562" i="5"/>
  <c r="G2627" i="5"/>
  <c r="C2841" i="5"/>
  <c r="G2841" i="5"/>
  <c r="G3176" i="5"/>
  <c r="C3176" i="5"/>
  <c r="C3307" i="5"/>
  <c r="F3307" i="5"/>
  <c r="G1874" i="5"/>
  <c r="G1830" i="5"/>
  <c r="H1832" i="5"/>
  <c r="H1903" i="5"/>
  <c r="H1943" i="5"/>
  <c r="H1970" i="5"/>
  <c r="C1978" i="5"/>
  <c r="C2077" i="5"/>
  <c r="C2089" i="5"/>
  <c r="H2094" i="5"/>
  <c r="H2180" i="5"/>
  <c r="C2180" i="5"/>
  <c r="H2235" i="5"/>
  <c r="C2269" i="5"/>
  <c r="H2274" i="5"/>
  <c r="F2274" i="5"/>
  <c r="F2293" i="5"/>
  <c r="H2293" i="5"/>
  <c r="G2293" i="5"/>
  <c r="C2293" i="5"/>
  <c r="G2411" i="5"/>
  <c r="H2411" i="5"/>
  <c r="C2473" i="5"/>
  <c r="G2502" i="5"/>
  <c r="H2569" i="5"/>
  <c r="G2569" i="5"/>
  <c r="C2605" i="5"/>
  <c r="C2633" i="5"/>
  <c r="H2633" i="5"/>
  <c r="G2633" i="5"/>
  <c r="F2633" i="5"/>
  <c r="E2633" i="5"/>
  <c r="L2633" i="5" s="1"/>
  <c r="C2776" i="5"/>
  <c r="H2809" i="5"/>
  <c r="G2809" i="5"/>
  <c r="C2809" i="5"/>
  <c r="C2928" i="5"/>
  <c r="H2928" i="5"/>
  <c r="H3104" i="5"/>
  <c r="C3104" i="5"/>
  <c r="F3176" i="5"/>
  <c r="F3180" i="5"/>
  <c r="C3296" i="5"/>
  <c r="H1830" i="5"/>
  <c r="G1841" i="5"/>
  <c r="C1847" i="5"/>
  <c r="G1854" i="5"/>
  <c r="C1875" i="5"/>
  <c r="C1879" i="5"/>
  <c r="H1882" i="5"/>
  <c r="C1895" i="5"/>
  <c r="C1937" i="5"/>
  <c r="C1954" i="5"/>
  <c r="H1983" i="5"/>
  <c r="F2027" i="5"/>
  <c r="C2036" i="5"/>
  <c r="C2044" i="5"/>
  <c r="G2049" i="5"/>
  <c r="C2055" i="5"/>
  <c r="G2085" i="5"/>
  <c r="H2106" i="5"/>
  <c r="G2106" i="5"/>
  <c r="F2106" i="5"/>
  <c r="G2119" i="5"/>
  <c r="F2144" i="5"/>
  <c r="H2144" i="5"/>
  <c r="G2164" i="5"/>
  <c r="C2202" i="5"/>
  <c r="H2270" i="5"/>
  <c r="G2274" i="5"/>
  <c r="F2298" i="5"/>
  <c r="C2375" i="5"/>
  <c r="C2399" i="5"/>
  <c r="H2399" i="5"/>
  <c r="G2399" i="5"/>
  <c r="C2477" i="5"/>
  <c r="H2477" i="5"/>
  <c r="G2477" i="5"/>
  <c r="C2490" i="5"/>
  <c r="H2493" i="5"/>
  <c r="G2493" i="5"/>
  <c r="H2502" i="5"/>
  <c r="F2563" i="5"/>
  <c r="F2605" i="5"/>
  <c r="G2772" i="5"/>
  <c r="C2772" i="5"/>
  <c r="C2782" i="5"/>
  <c r="H2782" i="5"/>
  <c r="G2782" i="5"/>
  <c r="H3026" i="5"/>
  <c r="F3026" i="5"/>
  <c r="F3296" i="5"/>
  <c r="F4989" i="5"/>
  <c r="G4989" i="5"/>
  <c r="H4989" i="5"/>
  <c r="C4989" i="5"/>
  <c r="F1838" i="5"/>
  <c r="C1838" i="5"/>
  <c r="C1971" i="5"/>
  <c r="F1971" i="5"/>
  <c r="C1974" i="5"/>
  <c r="H1987" i="5"/>
  <c r="G2071" i="5"/>
  <c r="C2078" i="5"/>
  <c r="C2137" i="5"/>
  <c r="H2137" i="5"/>
  <c r="G2147" i="5"/>
  <c r="C2195" i="5"/>
  <c r="H2372" i="5"/>
  <c r="C2372" i="5"/>
  <c r="C2564" i="5"/>
  <c r="C2657" i="5"/>
  <c r="C2815" i="5"/>
  <c r="H2948" i="5"/>
  <c r="C2948" i="5"/>
  <c r="G2948" i="5"/>
  <c r="F2948" i="5"/>
  <c r="E1833" i="5"/>
  <c r="L1833" i="5" s="1"/>
  <c r="G1835" i="5"/>
  <c r="E1872" i="5"/>
  <c r="L1872" i="5" s="1"/>
  <c r="E1895" i="5"/>
  <c r="L1895" i="5" s="1"/>
  <c r="E1907" i="5"/>
  <c r="L1907" i="5" s="1"/>
  <c r="G1921" i="5"/>
  <c r="H1924" i="5"/>
  <c r="C1932" i="5"/>
  <c r="H1940" i="5"/>
  <c r="G1954" i="5"/>
  <c r="H1956" i="5"/>
  <c r="H1963" i="5"/>
  <c r="F1987" i="5"/>
  <c r="C2006" i="5"/>
  <c r="G2020" i="5"/>
  <c r="H2023" i="5"/>
  <c r="H2038" i="5"/>
  <c r="C2041" i="5"/>
  <c r="H2044" i="5"/>
  <c r="F2071" i="5"/>
  <c r="G2078" i="5"/>
  <c r="G2090" i="5"/>
  <c r="F2103" i="5"/>
  <c r="F2119" i="5"/>
  <c r="G2144" i="5"/>
  <c r="H2195" i="5"/>
  <c r="E2216" i="5"/>
  <c r="L2216" i="5" s="1"/>
  <c r="H2233" i="5"/>
  <c r="G2233" i="5"/>
  <c r="G2263" i="5"/>
  <c r="F2279" i="5"/>
  <c r="F2285" i="5"/>
  <c r="G2349" i="5"/>
  <c r="E2375" i="5"/>
  <c r="L2375" i="5" s="1"/>
  <c r="C2521" i="5"/>
  <c r="H2525" i="5"/>
  <c r="F2525" i="5"/>
  <c r="H2600" i="5"/>
  <c r="H2605" i="5"/>
  <c r="C2670" i="5"/>
  <c r="G2670" i="5"/>
  <c r="C2700" i="5"/>
  <c r="H2700" i="5"/>
  <c r="G2711" i="5"/>
  <c r="H2711" i="5"/>
  <c r="C2755" i="5"/>
  <c r="G2755" i="5"/>
  <c r="F2782" i="5"/>
  <c r="F3016" i="5"/>
  <c r="H3016" i="5"/>
  <c r="C1828" i="5"/>
  <c r="F1828" i="5"/>
  <c r="H1835" i="5"/>
  <c r="F1847" i="5"/>
  <c r="G1859" i="5"/>
  <c r="G1862" i="5"/>
  <c r="G1869" i="5"/>
  <c r="G1872" i="5"/>
  <c r="H1892" i="5"/>
  <c r="E1904" i="5"/>
  <c r="L1904" i="5" s="1"/>
  <c r="E1932" i="5"/>
  <c r="L1932" i="5" s="1"/>
  <c r="F1938" i="5"/>
  <c r="C1950" i="5"/>
  <c r="H1954" i="5"/>
  <c r="G1971" i="5"/>
  <c r="C1980" i="5"/>
  <c r="G1987" i="5"/>
  <c r="F2036" i="5"/>
  <c r="H2051" i="5"/>
  <c r="G2058" i="5"/>
  <c r="C2061" i="5"/>
  <c r="G2066" i="5"/>
  <c r="H2071" i="5"/>
  <c r="C2086" i="5"/>
  <c r="G2103" i="5"/>
  <c r="F2114" i="5"/>
  <c r="H2119" i="5"/>
  <c r="H2147" i="5"/>
  <c r="H2198" i="5"/>
  <c r="H2222" i="5"/>
  <c r="G2222" i="5"/>
  <c r="E2233" i="5"/>
  <c r="L2233" i="5" s="1"/>
  <c r="G2270" i="5"/>
  <c r="G2279" i="5"/>
  <c r="H2311" i="5"/>
  <c r="G2317" i="5"/>
  <c r="H2349" i="5"/>
  <c r="G2372" i="5"/>
  <c r="G2564" i="5"/>
  <c r="G2596" i="5"/>
  <c r="G2657" i="5"/>
  <c r="H2662" i="5"/>
  <c r="G2662" i="5"/>
  <c r="H2763" i="5"/>
  <c r="G2816" i="5"/>
  <c r="C2924" i="5"/>
  <c r="F2924" i="5"/>
  <c r="C3122" i="5"/>
  <c r="H3122" i="5"/>
  <c r="C2283" i="5"/>
  <c r="C1826" i="5"/>
  <c r="E1828" i="5"/>
  <c r="L1828" i="5" s="1"/>
  <c r="G1833" i="5"/>
  <c r="G1847" i="5"/>
  <c r="C1855" i="5"/>
  <c r="H1865" i="5"/>
  <c r="H1869" i="5"/>
  <c r="H1872" i="5"/>
  <c r="G1879" i="5"/>
  <c r="H1895" i="5"/>
  <c r="C1899" i="5"/>
  <c r="H1904" i="5"/>
  <c r="G1938" i="5"/>
  <c r="F1963" i="5"/>
  <c r="G1967" i="5"/>
  <c r="C1967" i="5"/>
  <c r="C1991" i="5"/>
  <c r="G2006" i="5"/>
  <c r="H2020" i="5"/>
  <c r="H2036" i="5"/>
  <c r="G2041" i="5"/>
  <c r="G2055" i="5"/>
  <c r="H2086" i="5"/>
  <c r="G2100" i="5"/>
  <c r="H2103" i="5"/>
  <c r="C2107" i="5"/>
  <c r="H2110" i="5"/>
  <c r="H2114" i="5"/>
  <c r="G2129" i="5"/>
  <c r="G2142" i="5"/>
  <c r="C2181" i="5"/>
  <c r="G2181" i="5"/>
  <c r="H2196" i="5"/>
  <c r="H2279" i="5"/>
  <c r="H2294" i="5"/>
  <c r="F2337" i="5"/>
  <c r="H2406" i="5"/>
  <c r="G2406" i="5"/>
  <c r="G2521" i="5"/>
  <c r="G2587" i="5"/>
  <c r="C2587" i="5"/>
  <c r="H2657" i="5"/>
  <c r="G2700" i="5"/>
  <c r="H2747" i="5"/>
  <c r="G2778" i="5"/>
  <c r="C2778" i="5"/>
  <c r="H2778" i="5"/>
  <c r="F2796" i="5"/>
  <c r="G2913" i="5"/>
  <c r="G2929" i="5"/>
  <c r="F2973" i="5"/>
  <c r="H1833" i="5"/>
  <c r="H1879" i="5"/>
  <c r="H1911" i="5"/>
  <c r="H1938" i="5"/>
  <c r="C1941" i="5"/>
  <c r="G1941" i="5"/>
  <c r="G1963" i="5"/>
  <c r="H2006" i="5"/>
  <c r="H2018" i="5"/>
  <c r="G2033" i="5"/>
  <c r="H2041" i="5"/>
  <c r="H2055" i="5"/>
  <c r="H2117" i="5"/>
  <c r="H2159" i="5"/>
  <c r="C2227" i="5"/>
  <c r="C2238" i="5"/>
  <c r="H2238" i="5"/>
  <c r="G2238" i="5"/>
  <c r="E2238" i="5"/>
  <c r="L2238" i="5" s="1"/>
  <c r="F2346" i="5"/>
  <c r="H2396" i="5"/>
  <c r="G2396" i="5"/>
  <c r="H2420" i="5"/>
  <c r="C2464" i="5"/>
  <c r="H2464" i="5"/>
  <c r="G2464" i="5"/>
  <c r="F2464" i="5"/>
  <c r="H2486" i="5"/>
  <c r="G2491" i="5"/>
  <c r="F2491" i="5"/>
  <c r="C2494" i="5"/>
  <c r="F2494" i="5"/>
  <c r="H2494" i="5"/>
  <c r="G2494" i="5"/>
  <c r="H2521" i="5"/>
  <c r="G2601" i="5"/>
  <c r="F2601" i="5"/>
  <c r="C2601" i="5"/>
  <c r="H2607" i="5"/>
  <c r="G2607" i="5"/>
  <c r="C2643" i="5"/>
  <c r="G2643" i="5"/>
  <c r="F2742" i="5"/>
  <c r="G2773" i="5"/>
  <c r="H2773" i="5"/>
  <c r="H2115" i="5"/>
  <c r="F2115" i="5"/>
  <c r="C2192" i="5"/>
  <c r="G2192" i="5"/>
  <c r="C2321" i="5"/>
  <c r="C2338" i="5"/>
  <c r="C2416" i="5"/>
  <c r="H2421" i="5"/>
  <c r="G2421" i="5"/>
  <c r="G2427" i="5"/>
  <c r="H2550" i="5"/>
  <c r="G2550" i="5"/>
  <c r="H2617" i="5"/>
  <c r="C2654" i="5"/>
  <c r="C2726" i="5"/>
  <c r="C2770" i="5"/>
  <c r="C2832" i="5"/>
  <c r="C2883" i="5"/>
  <c r="H2883" i="5"/>
  <c r="G2886" i="5"/>
  <c r="G3013" i="5"/>
  <c r="H3013" i="5"/>
  <c r="C3349" i="5"/>
  <c r="G3349" i="5"/>
  <c r="H3349" i="5"/>
  <c r="F3349" i="5"/>
  <c r="C4959" i="5"/>
  <c r="H4959" i="5"/>
  <c r="G4959" i="5"/>
  <c r="F4959" i="5"/>
  <c r="C2451" i="5"/>
  <c r="C2503" i="5"/>
  <c r="C2693" i="5"/>
  <c r="C2697" i="5"/>
  <c r="G2697" i="5"/>
  <c r="H2697" i="5"/>
  <c r="G2788" i="5"/>
  <c r="C2788" i="5"/>
  <c r="H2827" i="5"/>
  <c r="H2900" i="5"/>
  <c r="G2900" i="5"/>
  <c r="F2900" i="5"/>
  <c r="G2992" i="5"/>
  <c r="C2992" i="5"/>
  <c r="G3028" i="5"/>
  <c r="H3028" i="5"/>
  <c r="C3028" i="5"/>
  <c r="F3028" i="5"/>
  <c r="H3059" i="5"/>
  <c r="C3059" i="5"/>
  <c r="H4441" i="5"/>
  <c r="G4441" i="5"/>
  <c r="C2299" i="5"/>
  <c r="G2321" i="5"/>
  <c r="C2327" i="5"/>
  <c r="G2347" i="5"/>
  <c r="C2381" i="5"/>
  <c r="C2392" i="5"/>
  <c r="F2404" i="5"/>
  <c r="E2451" i="5"/>
  <c r="L2451" i="5" s="1"/>
  <c r="H2483" i="5"/>
  <c r="G2503" i="5"/>
  <c r="C2523" i="5"/>
  <c r="H2536" i="5"/>
  <c r="H2554" i="5"/>
  <c r="G2558" i="5"/>
  <c r="H2558" i="5"/>
  <c r="F2558" i="5"/>
  <c r="F2682" i="5"/>
  <c r="C2682" i="5"/>
  <c r="H2734" i="5"/>
  <c r="G2734" i="5"/>
  <c r="G2756" i="5"/>
  <c r="F2770" i="5"/>
  <c r="E2789" i="5"/>
  <c r="L2789" i="5" s="1"/>
  <c r="C2842" i="5"/>
  <c r="C2861" i="5"/>
  <c r="H2895" i="5"/>
  <c r="F2895" i="5"/>
  <c r="H2909" i="5"/>
  <c r="C2926" i="5"/>
  <c r="G2926" i="5"/>
  <c r="H2926" i="5"/>
  <c r="G3165" i="5"/>
  <c r="H3400" i="5"/>
  <c r="G3400" i="5"/>
  <c r="G2338" i="5"/>
  <c r="C2366" i="5"/>
  <c r="G2404" i="5"/>
  <c r="G2451" i="5"/>
  <c r="C2461" i="5"/>
  <c r="G2483" i="5"/>
  <c r="H2503" i="5"/>
  <c r="H2513" i="5"/>
  <c r="G2513" i="5"/>
  <c r="C2660" i="5"/>
  <c r="G2660" i="5"/>
  <c r="H2667" i="5"/>
  <c r="G2682" i="5"/>
  <c r="G2703" i="5"/>
  <c r="H2712" i="5"/>
  <c r="C2712" i="5"/>
  <c r="H2716" i="5"/>
  <c r="H2756" i="5"/>
  <c r="C2790" i="5"/>
  <c r="E2794" i="5"/>
  <c r="L2794" i="5" s="1"/>
  <c r="G2982" i="5"/>
  <c r="G3059" i="5"/>
  <c r="H3195" i="5"/>
  <c r="G3195" i="5"/>
  <c r="F3195" i="5"/>
  <c r="C3195" i="5"/>
  <c r="C2259" i="5"/>
  <c r="F2271" i="5"/>
  <c r="G2333" i="5"/>
  <c r="H2338" i="5"/>
  <c r="G2392" i="5"/>
  <c r="C2397" i="5"/>
  <c r="G2437" i="5"/>
  <c r="C2443" i="5"/>
  <c r="H2461" i="5"/>
  <c r="H2523" i="5"/>
  <c r="F2533" i="5"/>
  <c r="G2536" i="5"/>
  <c r="G2577" i="5"/>
  <c r="C2582" i="5"/>
  <c r="G2582" i="5"/>
  <c r="G2609" i="5"/>
  <c r="H2682" i="5"/>
  <c r="G2687" i="5"/>
  <c r="C2704" i="5"/>
  <c r="G2712" i="5"/>
  <c r="E2790" i="5"/>
  <c r="L2790" i="5" s="1"/>
  <c r="G2794" i="5"/>
  <c r="C2881" i="5"/>
  <c r="C2955" i="5"/>
  <c r="H2955" i="5"/>
  <c r="H2982" i="5"/>
  <c r="C3000" i="5"/>
  <c r="H3077" i="5"/>
  <c r="C3077" i="5"/>
  <c r="E3158" i="5"/>
  <c r="L3158" i="5" s="1"/>
  <c r="C2345" i="5"/>
  <c r="F2345" i="5"/>
  <c r="C2413" i="5"/>
  <c r="C2462" i="5"/>
  <c r="H2479" i="5"/>
  <c r="G2479" i="5"/>
  <c r="C2537" i="5"/>
  <c r="H2537" i="5"/>
  <c r="G2537" i="5"/>
  <c r="C2637" i="5"/>
  <c r="C2649" i="5"/>
  <c r="H2801" i="5"/>
  <c r="C2801" i="5"/>
  <c r="F2801" i="5"/>
  <c r="F2812" i="5"/>
  <c r="H2812" i="5"/>
  <c r="C2919" i="5"/>
  <c r="H2919" i="5"/>
  <c r="H3029" i="5"/>
  <c r="C3045" i="5"/>
  <c r="H3045" i="5"/>
  <c r="G3045" i="5"/>
  <c r="G3082" i="5"/>
  <c r="C3082" i="5"/>
  <c r="H3082" i="5"/>
  <c r="F3082" i="5"/>
  <c r="F3250" i="5"/>
  <c r="C2079" i="5"/>
  <c r="G2116" i="5"/>
  <c r="F2143" i="5"/>
  <c r="C2215" i="5"/>
  <c r="G2226" i="5"/>
  <c r="F2226" i="5"/>
  <c r="G2259" i="5"/>
  <c r="H2286" i="5"/>
  <c r="C2290" i="5"/>
  <c r="H2290" i="5"/>
  <c r="F2325" i="5"/>
  <c r="G2334" i="5"/>
  <c r="H2352" i="5"/>
  <c r="H2366" i="5"/>
  <c r="H2381" i="5"/>
  <c r="H2432" i="5"/>
  <c r="H2437" i="5"/>
  <c r="H2443" i="5"/>
  <c r="F2462" i="5"/>
  <c r="E2547" i="5"/>
  <c r="L2547" i="5" s="1"/>
  <c r="F2582" i="5"/>
  <c r="G2630" i="5"/>
  <c r="G2694" i="5"/>
  <c r="H2694" i="5"/>
  <c r="H2704" i="5"/>
  <c r="G2751" i="5"/>
  <c r="H2762" i="5"/>
  <c r="G2790" i="5"/>
  <c r="G2853" i="5"/>
  <c r="C2853" i="5"/>
  <c r="H2878" i="5"/>
  <c r="E2932" i="5"/>
  <c r="L2932" i="5" s="1"/>
  <c r="H2940" i="5"/>
  <c r="G3023" i="5"/>
  <c r="G3029" i="5"/>
  <c r="G3077" i="5"/>
  <c r="H3148" i="5"/>
  <c r="C3262" i="5"/>
  <c r="G3262" i="5"/>
  <c r="H3262" i="5"/>
  <c r="C3381" i="5"/>
  <c r="H3381" i="5"/>
  <c r="G3381" i="5"/>
  <c r="G2079" i="5"/>
  <c r="H2097" i="5"/>
  <c r="C2097" i="5"/>
  <c r="E2215" i="5"/>
  <c r="L2215" i="5" s="1"/>
  <c r="C2229" i="5"/>
  <c r="H2259" i="5"/>
  <c r="F2316" i="5"/>
  <c r="G2325" i="5"/>
  <c r="G2345" i="5"/>
  <c r="H2374" i="5"/>
  <c r="G2413" i="5"/>
  <c r="G2432" i="5"/>
  <c r="H2458" i="5"/>
  <c r="G2462" i="5"/>
  <c r="H2542" i="5"/>
  <c r="G2542" i="5"/>
  <c r="G2547" i="5"/>
  <c r="G2566" i="5"/>
  <c r="H2577" i="5"/>
  <c r="H2582" i="5"/>
  <c r="C2688" i="5"/>
  <c r="F2688" i="5"/>
  <c r="H2790" i="5"/>
  <c r="G2801" i="5"/>
  <c r="H2829" i="5"/>
  <c r="G2878" i="5"/>
  <c r="H2920" i="5"/>
  <c r="C2920" i="5"/>
  <c r="F2932" i="5"/>
  <c r="G2936" i="5"/>
  <c r="C2984" i="5"/>
  <c r="H2984" i="5"/>
  <c r="G2984" i="5"/>
  <c r="F2984" i="5"/>
  <c r="H3007" i="5"/>
  <c r="C3024" i="5"/>
  <c r="F3024" i="5"/>
  <c r="H3096" i="5"/>
  <c r="F3262" i="5"/>
  <c r="F3362" i="5"/>
  <c r="C3362" i="5"/>
  <c r="H3362" i="5"/>
  <c r="F3381" i="5"/>
  <c r="H3451" i="5"/>
  <c r="G3451" i="5"/>
  <c r="C3529" i="5"/>
  <c r="C3541" i="5"/>
  <c r="H3541" i="5"/>
  <c r="G3541" i="5"/>
  <c r="F3541" i="5"/>
  <c r="F2210" i="5"/>
  <c r="C2210" i="5"/>
  <c r="C2251" i="5"/>
  <c r="G2251" i="5"/>
  <c r="H2345" i="5"/>
  <c r="G2408" i="5"/>
  <c r="H2413" i="5"/>
  <c r="H2462" i="5"/>
  <c r="C2468" i="5"/>
  <c r="H2471" i="5"/>
  <c r="H2485" i="5"/>
  <c r="G2610" i="5"/>
  <c r="H2650" i="5"/>
  <c r="G2650" i="5"/>
  <c r="G2665" i="5"/>
  <c r="G2705" i="5"/>
  <c r="F2705" i="5"/>
  <c r="C2718" i="5"/>
  <c r="H2718" i="5"/>
  <c r="C2746" i="5"/>
  <c r="H2873" i="5"/>
  <c r="C2873" i="5"/>
  <c r="G3168" i="5"/>
  <c r="C3168" i="5"/>
  <c r="H3168" i="5"/>
  <c r="F3168" i="5"/>
  <c r="C2440" i="5"/>
  <c r="G2440" i="5"/>
  <c r="H2453" i="5"/>
  <c r="G2453" i="5"/>
  <c r="C2453" i="5"/>
  <c r="H2470" i="5"/>
  <c r="H2586" i="5"/>
  <c r="G2586" i="5"/>
  <c r="C2638" i="5"/>
  <c r="G2638" i="5"/>
  <c r="F2638" i="5"/>
  <c r="H2805" i="5"/>
  <c r="C2837" i="5"/>
  <c r="H2865" i="5"/>
  <c r="C2865" i="5"/>
  <c r="C2869" i="5"/>
  <c r="E2914" i="5"/>
  <c r="L2914" i="5" s="1"/>
  <c r="G2914" i="5"/>
  <c r="K2914" i="5" s="1"/>
  <c r="H2957" i="5"/>
  <c r="G3105" i="5"/>
  <c r="C3105" i="5"/>
  <c r="F3166" i="5"/>
  <c r="C3191" i="5"/>
  <c r="G3244" i="5"/>
  <c r="H3244" i="5"/>
  <c r="F3364" i="5"/>
  <c r="G3364" i="5"/>
  <c r="C3364" i="5"/>
  <c r="H3364" i="5"/>
  <c r="C3743" i="5"/>
  <c r="C3121" i="5"/>
  <c r="H3126" i="5"/>
  <c r="C3142" i="5"/>
  <c r="C3159" i="5"/>
  <c r="C3293" i="5"/>
  <c r="H3293" i="5"/>
  <c r="F3293" i="5"/>
  <c r="G3293" i="5"/>
  <c r="G3536" i="5"/>
  <c r="C3536" i="5"/>
  <c r="F3806" i="5"/>
  <c r="C3433" i="5"/>
  <c r="C3704" i="5"/>
  <c r="C3779" i="5"/>
  <c r="F3779" i="5"/>
  <c r="H3779" i="5"/>
  <c r="C3988" i="5"/>
  <c r="H3988" i="5"/>
  <c r="F3988" i="5"/>
  <c r="C4006" i="5"/>
  <c r="G4006" i="5"/>
  <c r="F4006" i="5"/>
  <c r="F4043" i="5"/>
  <c r="C4043" i="5"/>
  <c r="G4043" i="5"/>
  <c r="C3238" i="5"/>
  <c r="G3245" i="5"/>
  <c r="F3245" i="5"/>
  <c r="G3284" i="5"/>
  <c r="G3359" i="5"/>
  <c r="C3359" i="5"/>
  <c r="H3359" i="5"/>
  <c r="F3359" i="5"/>
  <c r="F3449" i="5"/>
  <c r="H3454" i="5"/>
  <c r="G3454" i="5"/>
  <c r="H3516" i="5"/>
  <c r="F3685" i="5"/>
  <c r="H3685" i="5"/>
  <c r="C3685" i="5"/>
  <c r="F3699" i="5"/>
  <c r="H3699" i="5"/>
  <c r="C3699" i="5"/>
  <c r="C3734" i="5"/>
  <c r="C3824" i="5"/>
  <c r="H3824" i="5"/>
  <c r="G3824" i="5"/>
  <c r="F3824" i="5"/>
  <c r="C3938" i="5"/>
  <c r="G3938" i="5"/>
  <c r="C3231" i="5"/>
  <c r="G3278" i="5"/>
  <c r="H3278" i="5"/>
  <c r="F3278" i="5"/>
  <c r="G3325" i="5"/>
  <c r="F3325" i="5"/>
  <c r="C3325" i="5"/>
  <c r="F3355" i="5"/>
  <c r="G3355" i="5"/>
  <c r="H3355" i="5"/>
  <c r="H3407" i="5"/>
  <c r="F3407" i="5"/>
  <c r="C3407" i="5"/>
  <c r="G3449" i="5"/>
  <c r="F3454" i="5"/>
  <c r="C3509" i="5"/>
  <c r="G3509" i="5"/>
  <c r="H3509" i="5"/>
  <c r="G3699" i="5"/>
  <c r="H3064" i="5"/>
  <c r="G3064" i="5"/>
  <c r="C3087" i="5"/>
  <c r="G3087" i="5"/>
  <c r="H3112" i="5"/>
  <c r="F3112" i="5"/>
  <c r="F3192" i="5"/>
  <c r="H3192" i="5"/>
  <c r="F3199" i="5"/>
  <c r="C3199" i="5"/>
  <c r="H3199" i="5"/>
  <c r="H3325" i="5"/>
  <c r="C3345" i="5"/>
  <c r="H3345" i="5"/>
  <c r="G3345" i="5"/>
  <c r="G3450" i="5"/>
  <c r="F3509" i="5"/>
  <c r="G2604" i="5"/>
  <c r="C2604" i="5"/>
  <c r="C2743" i="5"/>
  <c r="H2743" i="5"/>
  <c r="H2775" i="5"/>
  <c r="C2798" i="5"/>
  <c r="F2798" i="5"/>
  <c r="C2960" i="5"/>
  <c r="H3072" i="5"/>
  <c r="E3072" i="5"/>
  <c r="L3072" i="5" s="1"/>
  <c r="G3113" i="5"/>
  <c r="F3113" i="5"/>
  <c r="C3113" i="5"/>
  <c r="G3192" i="5"/>
  <c r="G3199" i="5"/>
  <c r="F3231" i="5"/>
  <c r="H3235" i="5"/>
  <c r="H3240" i="5"/>
  <c r="F3240" i="5"/>
  <c r="G3340" i="5"/>
  <c r="C3340" i="5"/>
  <c r="G3373" i="5"/>
  <c r="F3373" i="5"/>
  <c r="C3427" i="5"/>
  <c r="H3427" i="5"/>
  <c r="F3706" i="5"/>
  <c r="G3726" i="5"/>
  <c r="H3726" i="5"/>
  <c r="F3726" i="5"/>
  <c r="F2460" i="5"/>
  <c r="E2575" i="5"/>
  <c r="L2575" i="5" s="1"/>
  <c r="H2597" i="5"/>
  <c r="C2671" i="5"/>
  <c r="C2677" i="5"/>
  <c r="C2686" i="5"/>
  <c r="H2686" i="5"/>
  <c r="H2779" i="5"/>
  <c r="G2811" i="5"/>
  <c r="H2811" i="5"/>
  <c r="C2823" i="5"/>
  <c r="H2823" i="5"/>
  <c r="H2843" i="5"/>
  <c r="H2856" i="5"/>
  <c r="G2960" i="5"/>
  <c r="G3011" i="5"/>
  <c r="C3011" i="5"/>
  <c r="H3066" i="5"/>
  <c r="F3072" i="5"/>
  <c r="C3185" i="5"/>
  <c r="F3185" i="5"/>
  <c r="G3231" i="5"/>
  <c r="H3313" i="5"/>
  <c r="H3373" i="5"/>
  <c r="F3408" i="5"/>
  <c r="H3408" i="5"/>
  <c r="C3415" i="5"/>
  <c r="G3415" i="5"/>
  <c r="H3415" i="5"/>
  <c r="F3415" i="5"/>
  <c r="C3455" i="5"/>
  <c r="F3455" i="5"/>
  <c r="G3455" i="5"/>
  <c r="H3622" i="5"/>
  <c r="C3622" i="5"/>
  <c r="G3622" i="5"/>
  <c r="H3660" i="5"/>
  <c r="G3660" i="5"/>
  <c r="F4398" i="5"/>
  <c r="H4867" i="5"/>
  <c r="G4867" i="5"/>
  <c r="C4867" i="5"/>
  <c r="C4940" i="5"/>
  <c r="C2884" i="5"/>
  <c r="C2922" i="5"/>
  <c r="G2944" i="5"/>
  <c r="C3055" i="5"/>
  <c r="G3055" i="5"/>
  <c r="E3060" i="5"/>
  <c r="L3060" i="5" s="1"/>
  <c r="H3060" i="5"/>
  <c r="G3060" i="5"/>
  <c r="F3206" i="5"/>
  <c r="C3206" i="5"/>
  <c r="C3253" i="5"/>
  <c r="G3256" i="5"/>
  <c r="H3329" i="5"/>
  <c r="C3341" i="5"/>
  <c r="G3397" i="5"/>
  <c r="G3476" i="5"/>
  <c r="G3638" i="5"/>
  <c r="F3638" i="5"/>
  <c r="H3638" i="5"/>
  <c r="F4867" i="5"/>
  <c r="G3220" i="5"/>
  <c r="H3220" i="5"/>
  <c r="F3220" i="5"/>
  <c r="H3285" i="5"/>
  <c r="C3370" i="5"/>
  <c r="H3389" i="5"/>
  <c r="H3651" i="5"/>
  <c r="G3651" i="5"/>
  <c r="F3651" i="5"/>
  <c r="C3662" i="5"/>
  <c r="F3662" i="5"/>
  <c r="H3662" i="5"/>
  <c r="C3674" i="5"/>
  <c r="G4725" i="5"/>
  <c r="H4725" i="5"/>
  <c r="F4725" i="5"/>
  <c r="E2589" i="5"/>
  <c r="L2589" i="5" s="1"/>
  <c r="F2589" i="5"/>
  <c r="C2614" i="5"/>
  <c r="C2618" i="5"/>
  <c r="C2672" i="5"/>
  <c r="C2681" i="5"/>
  <c r="C2701" i="5"/>
  <c r="C2724" i="5"/>
  <c r="G2771" i="5"/>
  <c r="C2771" i="5"/>
  <c r="C2855" i="5"/>
  <c r="G2870" i="5"/>
  <c r="G2884" i="5"/>
  <c r="C2933" i="5"/>
  <c r="H2944" i="5"/>
  <c r="F3055" i="5"/>
  <c r="F3074" i="5"/>
  <c r="G3156" i="5"/>
  <c r="F3156" i="5"/>
  <c r="H3206" i="5"/>
  <c r="G3253" i="5"/>
  <c r="F3256" i="5"/>
  <c r="F3285" i="5"/>
  <c r="C3317" i="5"/>
  <c r="K3317" i="5"/>
  <c r="C3374" i="5"/>
  <c r="H3374" i="5"/>
  <c r="G3374" i="5"/>
  <c r="F3374" i="5"/>
  <c r="F3389" i="5"/>
  <c r="H3397" i="5"/>
  <c r="C3477" i="5"/>
  <c r="F3477" i="5"/>
  <c r="K3477" i="5" s="1"/>
  <c r="G3611" i="5"/>
  <c r="F3611" i="5"/>
  <c r="F3619" i="5"/>
  <c r="H3619" i="5"/>
  <c r="G3619" i="5"/>
  <c r="C3619" i="5"/>
  <c r="H3626" i="5"/>
  <c r="G3663" i="5"/>
  <c r="C3663" i="5"/>
  <c r="H3675" i="5"/>
  <c r="H4140" i="5"/>
  <c r="G4140" i="5"/>
  <c r="F4140" i="5"/>
  <c r="C2678" i="5"/>
  <c r="C2727" i="5"/>
  <c r="C2761" i="5"/>
  <c r="C2774" i="5"/>
  <c r="C2787" i="5"/>
  <c r="C2791" i="5"/>
  <c r="G2830" i="5"/>
  <c r="C2839" i="5"/>
  <c r="H2884" i="5"/>
  <c r="H2897" i="5"/>
  <c r="G2897" i="5"/>
  <c r="G3018" i="5"/>
  <c r="F3018" i="5"/>
  <c r="C3018" i="5"/>
  <c r="C3044" i="5"/>
  <c r="H3061" i="5"/>
  <c r="E3061" i="5"/>
  <c r="L3061" i="5" s="1"/>
  <c r="F3061" i="5"/>
  <c r="C3061" i="5"/>
  <c r="F3203" i="5"/>
  <c r="K3203" i="5" s="1"/>
  <c r="C3203" i="5"/>
  <c r="H3253" i="5"/>
  <c r="C3281" i="5"/>
  <c r="G3285" i="5"/>
  <c r="C3365" i="5"/>
  <c r="G3365" i="5"/>
  <c r="K3365" i="5" s="1"/>
  <c r="F3370" i="5"/>
  <c r="G3389" i="5"/>
  <c r="C3393" i="5"/>
  <c r="F2721" i="5"/>
  <c r="C2758" i="5"/>
  <c r="E2758" i="5"/>
  <c r="L2758" i="5" s="1"/>
  <c r="H2833" i="5"/>
  <c r="H2911" i="5"/>
  <c r="G2954" i="5"/>
  <c r="G3056" i="5"/>
  <c r="C3107" i="5"/>
  <c r="H3107" i="5"/>
  <c r="H3110" i="5"/>
  <c r="G3110" i="5"/>
  <c r="C3110" i="5"/>
  <c r="C3227" i="5"/>
  <c r="H3227" i="5"/>
  <c r="G3227" i="5"/>
  <c r="G3331" i="5"/>
  <c r="F3331" i="5"/>
  <c r="C3331" i="5"/>
  <c r="F3361" i="5"/>
  <c r="C3361" i="5"/>
  <c r="G3370" i="5"/>
  <c r="C3620" i="5"/>
  <c r="H3620" i="5"/>
  <c r="G3620" i="5"/>
  <c r="C3860" i="5"/>
  <c r="H3860" i="5"/>
  <c r="C4198" i="5"/>
  <c r="G4198" i="5"/>
  <c r="H4198" i="5"/>
  <c r="G2655" i="5"/>
  <c r="G2727" i="5"/>
  <c r="G2787" i="5"/>
  <c r="G2813" i="5"/>
  <c r="G2859" i="5"/>
  <c r="H2876" i="5"/>
  <c r="H2907" i="5"/>
  <c r="G2907" i="5"/>
  <c r="E2954" i="5"/>
  <c r="L2954" i="5" s="1"/>
  <c r="G2958" i="5"/>
  <c r="C2976" i="5"/>
  <c r="G2976" i="5"/>
  <c r="F3003" i="5"/>
  <c r="H3008" i="5"/>
  <c r="C3040" i="5"/>
  <c r="G3040" i="5"/>
  <c r="H3093" i="5"/>
  <c r="G3093" i="5"/>
  <c r="F3125" i="5"/>
  <c r="C3125" i="5"/>
  <c r="H3173" i="5"/>
  <c r="G3249" i="5"/>
  <c r="G3301" i="5"/>
  <c r="G3465" i="5"/>
  <c r="F3488" i="5"/>
  <c r="C3653" i="5"/>
  <c r="H3653" i="5"/>
  <c r="G3854" i="5"/>
  <c r="H3905" i="5"/>
  <c r="C4119" i="5"/>
  <c r="G2614" i="5"/>
  <c r="G2618" i="5"/>
  <c r="G2647" i="5"/>
  <c r="H2655" i="5"/>
  <c r="G2717" i="5"/>
  <c r="G2721" i="5"/>
  <c r="H2736" i="5"/>
  <c r="F2754" i="5"/>
  <c r="G2758" i="5"/>
  <c r="G2761" i="5"/>
  <c r="G2764" i="5"/>
  <c r="H2813" i="5"/>
  <c r="F2833" i="5"/>
  <c r="C2840" i="5"/>
  <c r="G2855" i="5"/>
  <c r="G2893" i="5"/>
  <c r="G2916" i="5"/>
  <c r="F2954" i="5"/>
  <c r="C2959" i="5"/>
  <c r="H2964" i="5"/>
  <c r="H2976" i="5"/>
  <c r="F2981" i="5"/>
  <c r="C3027" i="5"/>
  <c r="H3031" i="5"/>
  <c r="E3031" i="5"/>
  <c r="L3031" i="5" s="1"/>
  <c r="C3031" i="5"/>
  <c r="G3069" i="5"/>
  <c r="G3125" i="5"/>
  <c r="C3129" i="5"/>
  <c r="C3194" i="5"/>
  <c r="F3200" i="5"/>
  <c r="G3210" i="5"/>
  <c r="F3210" i="5"/>
  <c r="F3227" i="5"/>
  <c r="C3243" i="5"/>
  <c r="G3277" i="5"/>
  <c r="H3277" i="5"/>
  <c r="G3281" i="5"/>
  <c r="H3331" i="5"/>
  <c r="G3361" i="5"/>
  <c r="C3419" i="5"/>
  <c r="G3419" i="5"/>
  <c r="C3479" i="5"/>
  <c r="G3479" i="5"/>
  <c r="H3479" i="5"/>
  <c r="F3620" i="5"/>
  <c r="H3830" i="5"/>
  <c r="F3830" i="5"/>
  <c r="H3854" i="5"/>
  <c r="C3862" i="5"/>
  <c r="H3862" i="5"/>
  <c r="G2497" i="5"/>
  <c r="H2555" i="5"/>
  <c r="H2618" i="5"/>
  <c r="H2647" i="5"/>
  <c r="G2678" i="5"/>
  <c r="H2717" i="5"/>
  <c r="H2721" i="5"/>
  <c r="G2745" i="5"/>
  <c r="H2758" i="5"/>
  <c r="H2761" i="5"/>
  <c r="H2764" i="5"/>
  <c r="G2774" i="5"/>
  <c r="H2777" i="5"/>
  <c r="C2821" i="5"/>
  <c r="G2833" i="5"/>
  <c r="H2859" i="5"/>
  <c r="H2893" i="5"/>
  <c r="F2901" i="5"/>
  <c r="H2916" i="5"/>
  <c r="G2931" i="5"/>
  <c r="H2954" i="5"/>
  <c r="G2981" i="5"/>
  <c r="G3003" i="5"/>
  <c r="F3008" i="5"/>
  <c r="H3079" i="5"/>
  <c r="H3125" i="5"/>
  <c r="F3173" i="5"/>
  <c r="G3274" i="5"/>
  <c r="F3274" i="5"/>
  <c r="H3302" i="5"/>
  <c r="K3302" i="5" s="1"/>
  <c r="F3306" i="5"/>
  <c r="H3361" i="5"/>
  <c r="G3384" i="5"/>
  <c r="K3384" i="5" s="1"/>
  <c r="C3384" i="5"/>
  <c r="G3426" i="5"/>
  <c r="C3547" i="5"/>
  <c r="G3547" i="5"/>
  <c r="K3547" i="5" s="1"/>
  <c r="H3571" i="5"/>
  <c r="G3571" i="5"/>
  <c r="C3766" i="5"/>
  <c r="G3844" i="5"/>
  <c r="F3844" i="5"/>
  <c r="H3844" i="5"/>
  <c r="E2868" i="5"/>
  <c r="L2868" i="5" s="1"/>
  <c r="H2868" i="5"/>
  <c r="F2971" i="5"/>
  <c r="F3124" i="5"/>
  <c r="G3124" i="5"/>
  <c r="C3131" i="5"/>
  <c r="C3144" i="5"/>
  <c r="C3152" i="5"/>
  <c r="G3170" i="5"/>
  <c r="H3181" i="5"/>
  <c r="C3233" i="5"/>
  <c r="H3303" i="5"/>
  <c r="C3332" i="5"/>
  <c r="H3368" i="5"/>
  <c r="F3368" i="5"/>
  <c r="F3371" i="5"/>
  <c r="C3371" i="5"/>
  <c r="H3371" i="5"/>
  <c r="H3385" i="5"/>
  <c r="G3409" i="5"/>
  <c r="C3409" i="5"/>
  <c r="F3467" i="5"/>
  <c r="H3467" i="5"/>
  <c r="G3467" i="5"/>
  <c r="C3532" i="5"/>
  <c r="F3956" i="5"/>
  <c r="G3956" i="5"/>
  <c r="H3956" i="5"/>
  <c r="H3071" i="5"/>
  <c r="G3071" i="5"/>
  <c r="C3075" i="5"/>
  <c r="G3075" i="5"/>
  <c r="H3160" i="5"/>
  <c r="G3160" i="5"/>
  <c r="C3204" i="5"/>
  <c r="H3224" i="5"/>
  <c r="C3236" i="5"/>
  <c r="H3254" i="5"/>
  <c r="C3258" i="5"/>
  <c r="C3267" i="5"/>
  <c r="F3267" i="5"/>
  <c r="C3308" i="5"/>
  <c r="C3382" i="5"/>
  <c r="F3382" i="5"/>
  <c r="G3382" i="5"/>
  <c r="G3386" i="5"/>
  <c r="C3386" i="5"/>
  <c r="C3443" i="5"/>
  <c r="F3462" i="5"/>
  <c r="H3462" i="5"/>
  <c r="G3518" i="5"/>
  <c r="C3518" i="5"/>
  <c r="F3518" i="5"/>
  <c r="F3936" i="5"/>
  <c r="G3936" i="5"/>
  <c r="H3936" i="5"/>
  <c r="C3936" i="5"/>
  <c r="F3042" i="5"/>
  <c r="F3071" i="5"/>
  <c r="E3085" i="5"/>
  <c r="L3085" i="5" s="1"/>
  <c r="C3127" i="5"/>
  <c r="F3144" i="5"/>
  <c r="F3204" i="5"/>
  <c r="F3209" i="5"/>
  <c r="F3224" i="5"/>
  <c r="F3233" i="5"/>
  <c r="F3254" i="5"/>
  <c r="C3259" i="5"/>
  <c r="H3259" i="5"/>
  <c r="H3267" i="5"/>
  <c r="C3294" i="5"/>
  <c r="G3294" i="5"/>
  <c r="G3308" i="5"/>
  <c r="C3318" i="5"/>
  <c r="F3332" i="5"/>
  <c r="F3347" i="5"/>
  <c r="C3347" i="5"/>
  <c r="G3363" i="5"/>
  <c r="C3363" i="5"/>
  <c r="H3363" i="5"/>
  <c r="H3382" i="5"/>
  <c r="F3386" i="5"/>
  <c r="C3404" i="5"/>
  <c r="F3410" i="5"/>
  <c r="C3410" i="5"/>
  <c r="G3410" i="5"/>
  <c r="H3443" i="5"/>
  <c r="C3447" i="5"/>
  <c r="G3447" i="5"/>
  <c r="F3447" i="5"/>
  <c r="G3604" i="5"/>
  <c r="C3894" i="5"/>
  <c r="F3894" i="5"/>
  <c r="H3894" i="5"/>
  <c r="G3894" i="5"/>
  <c r="C4289" i="5"/>
  <c r="F4289" i="5"/>
  <c r="H3149" i="5"/>
  <c r="G3174" i="5"/>
  <c r="C3213" i="5"/>
  <c r="G3213" i="5"/>
  <c r="C3327" i="5"/>
  <c r="F3327" i="5"/>
  <c r="C3338" i="5"/>
  <c r="G3435" i="5"/>
  <c r="H3435" i="5"/>
  <c r="C3490" i="5"/>
  <c r="G3549" i="5"/>
  <c r="F3646" i="5"/>
  <c r="H3646" i="5"/>
  <c r="C3646" i="5"/>
  <c r="C3679" i="5"/>
  <c r="G3679" i="5"/>
  <c r="F3679" i="5"/>
  <c r="H3690" i="5"/>
  <c r="G3690" i="5"/>
  <c r="C3695" i="5"/>
  <c r="G3881" i="5"/>
  <c r="F3881" i="5"/>
  <c r="G3900" i="5"/>
  <c r="F3900" i="5"/>
  <c r="H3928" i="5"/>
  <c r="C3928" i="5"/>
  <c r="G3035" i="5"/>
  <c r="C3049" i="5"/>
  <c r="G3057" i="5"/>
  <c r="G3078" i="5"/>
  <c r="H3085" i="5"/>
  <c r="G3090" i="5"/>
  <c r="H3120" i="5"/>
  <c r="G3131" i="5"/>
  <c r="F3136" i="5"/>
  <c r="G3157" i="5"/>
  <c r="F3182" i="5"/>
  <c r="K3182" i="5" s="1"/>
  <c r="H3193" i="5"/>
  <c r="H3209" i="5"/>
  <c r="F3229" i="5"/>
  <c r="G3242" i="5"/>
  <c r="F3242" i="5"/>
  <c r="F3246" i="5"/>
  <c r="C3255" i="5"/>
  <c r="F3255" i="5"/>
  <c r="G3279" i="5"/>
  <c r="H3279" i="5"/>
  <c r="C3279" i="5"/>
  <c r="C3283" i="5"/>
  <c r="F3294" i="5"/>
  <c r="H3300" i="5"/>
  <c r="C3300" i="5"/>
  <c r="C3314" i="5"/>
  <c r="F3318" i="5"/>
  <c r="C3328" i="5"/>
  <c r="F3338" i="5"/>
  <c r="F3360" i="5"/>
  <c r="H3360" i="5"/>
  <c r="F3363" i="5"/>
  <c r="C3396" i="5"/>
  <c r="H3410" i="5"/>
  <c r="G3480" i="5"/>
  <c r="F3480" i="5"/>
  <c r="C3519" i="5"/>
  <c r="G3519" i="5"/>
  <c r="F3519" i="5"/>
  <c r="H3630" i="5"/>
  <c r="C3656" i="5"/>
  <c r="H3656" i="5"/>
  <c r="F3690" i="5"/>
  <c r="H3717" i="5"/>
  <c r="G3717" i="5"/>
  <c r="C3762" i="5"/>
  <c r="G3762" i="5"/>
  <c r="C3793" i="5"/>
  <c r="H3881" i="5"/>
  <c r="F3972" i="5"/>
  <c r="H3972" i="5"/>
  <c r="G3972" i="5"/>
  <c r="G4186" i="5"/>
  <c r="C4186" i="5"/>
  <c r="C4200" i="5"/>
  <c r="H4200" i="5"/>
  <c r="F4200" i="5"/>
  <c r="G3218" i="5"/>
  <c r="F3221" i="5"/>
  <c r="H3225" i="5"/>
  <c r="C3319" i="5"/>
  <c r="G3324" i="5"/>
  <c r="F3372" i="5"/>
  <c r="G3372" i="5"/>
  <c r="G3376" i="5"/>
  <c r="F3376" i="5"/>
  <c r="C3387" i="5"/>
  <c r="H3430" i="5"/>
  <c r="G3430" i="5"/>
  <c r="C3430" i="5"/>
  <c r="C3440" i="5"/>
  <c r="H3440" i="5"/>
  <c r="F3458" i="5"/>
  <c r="G3458" i="5"/>
  <c r="H3594" i="5"/>
  <c r="C3758" i="5"/>
  <c r="H3758" i="5"/>
  <c r="F3758" i="5"/>
  <c r="C3763" i="5"/>
  <c r="H3763" i="5"/>
  <c r="G3763" i="5"/>
  <c r="F3763" i="5"/>
  <c r="F3783" i="5"/>
  <c r="G3783" i="5"/>
  <c r="C4167" i="5"/>
  <c r="C2785" i="5"/>
  <c r="F2905" i="5"/>
  <c r="G2952" i="5"/>
  <c r="G2991" i="5"/>
  <c r="H3039" i="5"/>
  <c r="F3046" i="5"/>
  <c r="G3046" i="5"/>
  <c r="H3049" i="5"/>
  <c r="H3052" i="5"/>
  <c r="C3137" i="5"/>
  <c r="H3157" i="5"/>
  <c r="G3188" i="5"/>
  <c r="K3188" i="5" s="1"/>
  <c r="G3193" i="5"/>
  <c r="H3213" i="5"/>
  <c r="K3213" i="5" s="1"/>
  <c r="G3221" i="5"/>
  <c r="F3225" i="5"/>
  <c r="H3229" i="5"/>
  <c r="H3242" i="5"/>
  <c r="H3246" i="5"/>
  <c r="G3255" i="5"/>
  <c r="F3265" i="5"/>
  <c r="F3271" i="5"/>
  <c r="F3279" i="5"/>
  <c r="F3283" i="5"/>
  <c r="F3291" i="5"/>
  <c r="C3291" i="5"/>
  <c r="G3291" i="5"/>
  <c r="G3300" i="5"/>
  <c r="C3310" i="5"/>
  <c r="K3310" i="5"/>
  <c r="F3314" i="5"/>
  <c r="F3319" i="5"/>
  <c r="F3339" i="5"/>
  <c r="H3339" i="5"/>
  <c r="F3387" i="5"/>
  <c r="G3396" i="5"/>
  <c r="C3436" i="5"/>
  <c r="H3458" i="5"/>
  <c r="C3475" i="5"/>
  <c r="H3550" i="5"/>
  <c r="F3594" i="5"/>
  <c r="C3648" i="5"/>
  <c r="F3680" i="5"/>
  <c r="K3680" i="5" s="1"/>
  <c r="C3680" i="5"/>
  <c r="H3684" i="5"/>
  <c r="C3853" i="5"/>
  <c r="G3883" i="5"/>
  <c r="F3883" i="5"/>
  <c r="C3883" i="5"/>
  <c r="F3924" i="5"/>
  <c r="C3929" i="5"/>
  <c r="F3987" i="5"/>
  <c r="C3987" i="5"/>
  <c r="H3987" i="5"/>
  <c r="G3987" i="5"/>
  <c r="G3114" i="5"/>
  <c r="H3114" i="5"/>
  <c r="G3146" i="5"/>
  <c r="H3146" i="5"/>
  <c r="C3146" i="5"/>
  <c r="F3205" i="5"/>
  <c r="K3205" i="5" s="1"/>
  <c r="F3218" i="5"/>
  <c r="H3221" i="5"/>
  <c r="G3225" i="5"/>
  <c r="G3265" i="5"/>
  <c r="G3272" i="5"/>
  <c r="C3287" i="5"/>
  <c r="G3287" i="5"/>
  <c r="K3287" i="5" s="1"/>
  <c r="G3319" i="5"/>
  <c r="H3324" i="5"/>
  <c r="G3334" i="5"/>
  <c r="H3334" i="5"/>
  <c r="F3334" i="5"/>
  <c r="F3344" i="5"/>
  <c r="C3344" i="5"/>
  <c r="H3372" i="5"/>
  <c r="H3376" i="5"/>
  <c r="H3387" i="5"/>
  <c r="F3430" i="5"/>
  <c r="F3440" i="5"/>
  <c r="G3591" i="5"/>
  <c r="G3594" i="5"/>
  <c r="C3723" i="5"/>
  <c r="F3723" i="5"/>
  <c r="C3731" i="5"/>
  <c r="H3731" i="5"/>
  <c r="F3731" i="5"/>
  <c r="H3526" i="5"/>
  <c r="G3526" i="5"/>
  <c r="F3526" i="5"/>
  <c r="G3602" i="5"/>
  <c r="F3602" i="5"/>
  <c r="G3703" i="5"/>
  <c r="C3703" i="5"/>
  <c r="C3788" i="5"/>
  <c r="F3788" i="5"/>
  <c r="H3788" i="5"/>
  <c r="H3975" i="5"/>
  <c r="G3975" i="5"/>
  <c r="C3975" i="5"/>
  <c r="C4044" i="5"/>
  <c r="F4044" i="5"/>
  <c r="G4044" i="5"/>
  <c r="G4373" i="5"/>
  <c r="C4373" i="5"/>
  <c r="H4373" i="5"/>
  <c r="F4872" i="5"/>
  <c r="H4872" i="5"/>
  <c r="F3036" i="5"/>
  <c r="H3063" i="5"/>
  <c r="H3252" i="5"/>
  <c r="K3252" i="5" s="1"/>
  <c r="C3252" i="5"/>
  <c r="F3282" i="5"/>
  <c r="G3390" i="5"/>
  <c r="C3390" i="5"/>
  <c r="F3445" i="5"/>
  <c r="C3445" i="5"/>
  <c r="H3445" i="5"/>
  <c r="H3470" i="5"/>
  <c r="G3470" i="5"/>
  <c r="F3470" i="5"/>
  <c r="C3470" i="5"/>
  <c r="G3503" i="5"/>
  <c r="F3503" i="5"/>
  <c r="C3555" i="5"/>
  <c r="F3555" i="5"/>
  <c r="K3555" i="5" s="1"/>
  <c r="H3617" i="5"/>
  <c r="G3617" i="5"/>
  <c r="G3788" i="5"/>
  <c r="H3817" i="5"/>
  <c r="C3817" i="5"/>
  <c r="G3915" i="5"/>
  <c r="H4019" i="5"/>
  <c r="C4019" i="5"/>
  <c r="G4019" i="5"/>
  <c r="H4044" i="5"/>
  <c r="G4361" i="5"/>
  <c r="C4361" i="5"/>
  <c r="F4361" i="5"/>
  <c r="H4074" i="5"/>
  <c r="C4074" i="5"/>
  <c r="C4145" i="5"/>
  <c r="G4145" i="5"/>
  <c r="H4281" i="5"/>
  <c r="G4281" i="5"/>
  <c r="C4084" i="5"/>
  <c r="G4084" i="5"/>
  <c r="H4084" i="5"/>
  <c r="H4125" i="5"/>
  <c r="F4125" i="5"/>
  <c r="C4261" i="5"/>
  <c r="H4261" i="5"/>
  <c r="G3422" i="5"/>
  <c r="H3422" i="5"/>
  <c r="F3422" i="5"/>
  <c r="C3466" i="5"/>
  <c r="G3492" i="5"/>
  <c r="H3492" i="5"/>
  <c r="G3605" i="5"/>
  <c r="G3676" i="5"/>
  <c r="F3676" i="5"/>
  <c r="C3688" i="5"/>
  <c r="F3784" i="5"/>
  <c r="G3866" i="5"/>
  <c r="H3866" i="5"/>
  <c r="F3866" i="5"/>
  <c r="C3866" i="5"/>
  <c r="H3877" i="5"/>
  <c r="C3877" i="5"/>
  <c r="F3877" i="5"/>
  <c r="G3947" i="5"/>
  <c r="G4118" i="5"/>
  <c r="H4118" i="5"/>
  <c r="F4118" i="5"/>
  <c r="C4118" i="5"/>
  <c r="G4125" i="5"/>
  <c r="G4261" i="5"/>
  <c r="H4081" i="5"/>
  <c r="G4081" i="5"/>
  <c r="C4292" i="5"/>
  <c r="F4292" i="5"/>
  <c r="C4333" i="5"/>
  <c r="G4333" i="5"/>
  <c r="H3315" i="5"/>
  <c r="C3315" i="5"/>
  <c r="G3366" i="5"/>
  <c r="K3366" i="5" s="1"/>
  <c r="H3438" i="5"/>
  <c r="H3579" i="5"/>
  <c r="G3627" i="5"/>
  <c r="C3773" i="5"/>
  <c r="H3796" i="5"/>
  <c r="F3796" i="5"/>
  <c r="G3809" i="5"/>
  <c r="H3809" i="5"/>
  <c r="C3809" i="5"/>
  <c r="G3910" i="5"/>
  <c r="C3910" i="5"/>
  <c r="C3974" i="5"/>
  <c r="G3974" i="5"/>
  <c r="F3974" i="5"/>
  <c r="F4026" i="5"/>
  <c r="H4026" i="5"/>
  <c r="G4026" i="5"/>
  <c r="C4056" i="5"/>
  <c r="C4070" i="5"/>
  <c r="G4075" i="5"/>
  <c r="F4280" i="5"/>
  <c r="G4280" i="5"/>
  <c r="H4307" i="5"/>
  <c r="C4307" i="5"/>
  <c r="F4307" i="5"/>
  <c r="H2989" i="5"/>
  <c r="H3201" i="5"/>
  <c r="K3201" i="5" s="1"/>
  <c r="F3266" i="5"/>
  <c r="K3266" i="5" s="1"/>
  <c r="F3474" i="5"/>
  <c r="H3474" i="5"/>
  <c r="G3528" i="5"/>
  <c r="F3528" i="5"/>
  <c r="H3773" i="5"/>
  <c r="G3942" i="5"/>
  <c r="C3962" i="5"/>
  <c r="H3962" i="5"/>
  <c r="G4051" i="5"/>
  <c r="H4051" i="5"/>
  <c r="F4051" i="5"/>
  <c r="C4051" i="5"/>
  <c r="C4415" i="5"/>
  <c r="H4415" i="5"/>
  <c r="G4415" i="5"/>
  <c r="F4415" i="5"/>
  <c r="C4510" i="5"/>
  <c r="H4510" i="5"/>
  <c r="H3697" i="5"/>
  <c r="G3697" i="5"/>
  <c r="C3774" i="5"/>
  <c r="H3774" i="5"/>
  <c r="F3934" i="5"/>
  <c r="H4029" i="5"/>
  <c r="C4095" i="5"/>
  <c r="G4095" i="5"/>
  <c r="F4095" i="5"/>
  <c r="C4203" i="5"/>
  <c r="C4224" i="5"/>
  <c r="H4224" i="5"/>
  <c r="G4224" i="5"/>
  <c r="H4517" i="5"/>
  <c r="C4613" i="5"/>
  <c r="F4613" i="5"/>
  <c r="F4667" i="5"/>
  <c r="H4667" i="5"/>
  <c r="G4667" i="5"/>
  <c r="F3640" i="5"/>
  <c r="F3719" i="5"/>
  <c r="G3719" i="5"/>
  <c r="C3736" i="5"/>
  <c r="H3780" i="5"/>
  <c r="F3780" i="5"/>
  <c r="H3799" i="5"/>
  <c r="F3799" i="5"/>
  <c r="F3819" i="5"/>
  <c r="G3850" i="5"/>
  <c r="H3850" i="5"/>
  <c r="F3850" i="5"/>
  <c r="F3943" i="5"/>
  <c r="H3943" i="5"/>
  <c r="G3943" i="5"/>
  <c r="F4014" i="5"/>
  <c r="G4023" i="5"/>
  <c r="H4023" i="5"/>
  <c r="F4023" i="5"/>
  <c r="C4023" i="5"/>
  <c r="G4053" i="5"/>
  <c r="H4065" i="5"/>
  <c r="F4104" i="5"/>
  <c r="H4104" i="5"/>
  <c r="F4170" i="5"/>
  <c r="F4517" i="5"/>
  <c r="C3720" i="5"/>
  <c r="G3730" i="5"/>
  <c r="F3730" i="5"/>
  <c r="C3826" i="5"/>
  <c r="H3934" i="5"/>
  <c r="F4029" i="5"/>
  <c r="G4181" i="5"/>
  <c r="H4181" i="5"/>
  <c r="F4204" i="5"/>
  <c r="G4232" i="5"/>
  <c r="H4232" i="5"/>
  <c r="C4232" i="5"/>
  <c r="F4242" i="5"/>
  <c r="H4242" i="5"/>
  <c r="C4484" i="5"/>
  <c r="G4517" i="5"/>
  <c r="H4561" i="5"/>
  <c r="C4561" i="5"/>
  <c r="C4566" i="5"/>
  <c r="G4566" i="5"/>
  <c r="C3494" i="5"/>
  <c r="H3494" i="5"/>
  <c r="G3504" i="5"/>
  <c r="F3504" i="5"/>
  <c r="H3544" i="5"/>
  <c r="G3570" i="5"/>
  <c r="G3603" i="5"/>
  <c r="H3603" i="5"/>
  <c r="F3720" i="5"/>
  <c r="H3730" i="5"/>
  <c r="G3804" i="5"/>
  <c r="H3827" i="5"/>
  <c r="G3827" i="5"/>
  <c r="F3827" i="5"/>
  <c r="C3827" i="5"/>
  <c r="G3886" i="5"/>
  <c r="C3954" i="5"/>
  <c r="G3971" i="5"/>
  <c r="H3971" i="5"/>
  <c r="G4015" i="5"/>
  <c r="G4029" i="5"/>
  <c r="F4061" i="5"/>
  <c r="G4172" i="5"/>
  <c r="C4175" i="5"/>
  <c r="H4204" i="5"/>
  <c r="C4238" i="5"/>
  <c r="H4238" i="5"/>
  <c r="G4238" i="5"/>
  <c r="H4368" i="5"/>
  <c r="G4368" i="5"/>
  <c r="F4561" i="5"/>
  <c r="F4566" i="5"/>
  <c r="F3207" i="5"/>
  <c r="K3207" i="5" s="1"/>
  <c r="C3298" i="5"/>
  <c r="C3342" i="5"/>
  <c r="H3358" i="5"/>
  <c r="K3358" i="5" s="1"/>
  <c r="C3444" i="5"/>
  <c r="H3486" i="5"/>
  <c r="K3486" i="5" s="1"/>
  <c r="G3508" i="5"/>
  <c r="C3511" i="5"/>
  <c r="G3511" i="5"/>
  <c r="F3511" i="5"/>
  <c r="G3530" i="5"/>
  <c r="F3538" i="5"/>
  <c r="K3566" i="5"/>
  <c r="C3566" i="5"/>
  <c r="H3570" i="5"/>
  <c r="G3582" i="5"/>
  <c r="K3582" i="5" s="1"/>
  <c r="G3588" i="5"/>
  <c r="C3608" i="5"/>
  <c r="F3652" i="5"/>
  <c r="H3702" i="5"/>
  <c r="G3702" i="5"/>
  <c r="H3720" i="5"/>
  <c r="H3736" i="5"/>
  <c r="C3747" i="5"/>
  <c r="G3747" i="5"/>
  <c r="K3747" i="5" s="1"/>
  <c r="F3804" i="5"/>
  <c r="K3859" i="5"/>
  <c r="C3859" i="5"/>
  <c r="F3886" i="5"/>
  <c r="H3896" i="5"/>
  <c r="F3971" i="5"/>
  <c r="C4007" i="5"/>
  <c r="F4040" i="5"/>
  <c r="G4061" i="5"/>
  <c r="H4149" i="5"/>
  <c r="H4197" i="5"/>
  <c r="G4197" i="5"/>
  <c r="C4197" i="5"/>
  <c r="C4215" i="5"/>
  <c r="G4242" i="5"/>
  <c r="G4258" i="5"/>
  <c r="F4258" i="5"/>
  <c r="H4340" i="5"/>
  <c r="C4505" i="5"/>
  <c r="F4505" i="5"/>
  <c r="G4505" i="5"/>
  <c r="H4505" i="5"/>
  <c r="G4561" i="5"/>
  <c r="C4567" i="5"/>
  <c r="G4567" i="5"/>
  <c r="H4567" i="5"/>
  <c r="C3472" i="5"/>
  <c r="F3494" i="5"/>
  <c r="H3534" i="5"/>
  <c r="G3534" i="5"/>
  <c r="H3585" i="5"/>
  <c r="G3585" i="5"/>
  <c r="F3603" i="5"/>
  <c r="F3625" i="5"/>
  <c r="H3625" i="5"/>
  <c r="G3642" i="5"/>
  <c r="H3652" i="5"/>
  <c r="F3754" i="5"/>
  <c r="G3754" i="5"/>
  <c r="F3880" i="5"/>
  <c r="C3880" i="5"/>
  <c r="C3891" i="5"/>
  <c r="G3891" i="5"/>
  <c r="F3891" i="5"/>
  <c r="F3935" i="5"/>
  <c r="C3935" i="5"/>
  <c r="C3958" i="5"/>
  <c r="H4061" i="5"/>
  <c r="F4172" i="5"/>
  <c r="F4238" i="5"/>
  <c r="F4500" i="5"/>
  <c r="G3628" i="5"/>
  <c r="C3764" i="5"/>
  <c r="F3789" i="5"/>
  <c r="F3794" i="5"/>
  <c r="C3794" i="5"/>
  <c r="G3847" i="5"/>
  <c r="H3847" i="5"/>
  <c r="G3855" i="5"/>
  <c r="C3855" i="5"/>
  <c r="C3939" i="5"/>
  <c r="G3939" i="5"/>
  <c r="H3961" i="5"/>
  <c r="G3961" i="5"/>
  <c r="C3976" i="5"/>
  <c r="H4062" i="5"/>
  <c r="C4062" i="5"/>
  <c r="F4142" i="5"/>
  <c r="G4142" i="5"/>
  <c r="F4152" i="5"/>
  <c r="H4216" i="5"/>
  <c r="C4216" i="5"/>
  <c r="F4216" i="5"/>
  <c r="G4395" i="5"/>
  <c r="C4495" i="5"/>
  <c r="H4495" i="5"/>
  <c r="G4689" i="5"/>
  <c r="F4689" i="5"/>
  <c r="G4860" i="5"/>
  <c r="F4860" i="5"/>
  <c r="H3606" i="5"/>
  <c r="G3606" i="5"/>
  <c r="H3610" i="5"/>
  <c r="F3628" i="5"/>
  <c r="K3667" i="5"/>
  <c r="C3667" i="5"/>
  <c r="C3682" i="5"/>
  <c r="C3713" i="5"/>
  <c r="C3786" i="5"/>
  <c r="H3789" i="5"/>
  <c r="H3794" i="5"/>
  <c r="G3815" i="5"/>
  <c r="F3875" i="5"/>
  <c r="K3875" i="5" s="1"/>
  <c r="F3939" i="5"/>
  <c r="H4000" i="5"/>
  <c r="F4032" i="5"/>
  <c r="C4032" i="5"/>
  <c r="G4032" i="5"/>
  <c r="F4062" i="5"/>
  <c r="H4071" i="5"/>
  <c r="H4097" i="5"/>
  <c r="C4122" i="5"/>
  <c r="F4122" i="5"/>
  <c r="H4122" i="5"/>
  <c r="G4122" i="5"/>
  <c r="C4137" i="5"/>
  <c r="H4152" i="5"/>
  <c r="G4157" i="5"/>
  <c r="C4163" i="5"/>
  <c r="F4163" i="5"/>
  <c r="H4163" i="5"/>
  <c r="F4331" i="5"/>
  <c r="C4331" i="5"/>
  <c r="F4358" i="5"/>
  <c r="F4495" i="5"/>
  <c r="C4551" i="5"/>
  <c r="H4689" i="5"/>
  <c r="H4860" i="5"/>
  <c r="H4912" i="5"/>
  <c r="F4912" i="5"/>
  <c r="C4912" i="5"/>
  <c r="H4108" i="5"/>
  <c r="C4182" i="5"/>
  <c r="H4182" i="5"/>
  <c r="G4182" i="5"/>
  <c r="C4464" i="5"/>
  <c r="H4475" i="5"/>
  <c r="F4475" i="5"/>
  <c r="C4475" i="5"/>
  <c r="G4475" i="5"/>
  <c r="C4491" i="5"/>
  <c r="F4491" i="5"/>
  <c r="H4575" i="5"/>
  <c r="C4575" i="5"/>
  <c r="G4575" i="5"/>
  <c r="F4575" i="5"/>
  <c r="C4696" i="5"/>
  <c r="F4696" i="5"/>
  <c r="C4833" i="5"/>
  <c r="F4833" i="5"/>
  <c r="C3761" i="5"/>
  <c r="C3848" i="5"/>
  <c r="C3903" i="5"/>
  <c r="H3950" i="5"/>
  <c r="C3973" i="5"/>
  <c r="C3984" i="5"/>
  <c r="C4057" i="5"/>
  <c r="G4072" i="5"/>
  <c r="H4072" i="5"/>
  <c r="C4072" i="5"/>
  <c r="G4086" i="5"/>
  <c r="F4108" i="5"/>
  <c r="G4133" i="5"/>
  <c r="H4147" i="5"/>
  <c r="G4147" i="5"/>
  <c r="G4259" i="5"/>
  <c r="H4259" i="5"/>
  <c r="F4259" i="5"/>
  <c r="C4276" i="5"/>
  <c r="H4464" i="5"/>
  <c r="C4469" i="5"/>
  <c r="C4618" i="5"/>
  <c r="H4680" i="5"/>
  <c r="C4680" i="5"/>
  <c r="G4680" i="5"/>
  <c r="C4776" i="5"/>
  <c r="H4776" i="5"/>
  <c r="G4776" i="5"/>
  <c r="C4005" i="5"/>
  <c r="H4005" i="5"/>
  <c r="H4042" i="5"/>
  <c r="G4042" i="5"/>
  <c r="C4067" i="5"/>
  <c r="G4067" i="5"/>
  <c r="F4067" i="5"/>
  <c r="C4090" i="5"/>
  <c r="G4108" i="5"/>
  <c r="H4179" i="5"/>
  <c r="C4179" i="5"/>
  <c r="C4184" i="5"/>
  <c r="C4406" i="5"/>
  <c r="F4406" i="5"/>
  <c r="C4544" i="5"/>
  <c r="H4544" i="5"/>
  <c r="G4544" i="5"/>
  <c r="F4544" i="5"/>
  <c r="H4655" i="5"/>
  <c r="C4655" i="5"/>
  <c r="F4680" i="5"/>
  <c r="F4814" i="5"/>
  <c r="H3838" i="5"/>
  <c r="C3838" i="5"/>
  <c r="H3848" i="5"/>
  <c r="H3857" i="5"/>
  <c r="C3863" i="5"/>
  <c r="G3967" i="5"/>
  <c r="F3973" i="5"/>
  <c r="G4010" i="5"/>
  <c r="F4010" i="5"/>
  <c r="F4028" i="5"/>
  <c r="G4028" i="5"/>
  <c r="F4042" i="5"/>
  <c r="F4072" i="5"/>
  <c r="H4086" i="5"/>
  <c r="H4189" i="5"/>
  <c r="G4189" i="5"/>
  <c r="C4218" i="5"/>
  <c r="H4268" i="5"/>
  <c r="C4323" i="5"/>
  <c r="F4348" i="5"/>
  <c r="C4348" i="5"/>
  <c r="H4348" i="5"/>
  <c r="G4406" i="5"/>
  <c r="C4448" i="5"/>
  <c r="C4470" i="5"/>
  <c r="G4470" i="5"/>
  <c r="H4470" i="5"/>
  <c r="G4618" i="5"/>
  <c r="G4767" i="5"/>
  <c r="C4767" i="5"/>
  <c r="C3499" i="5"/>
  <c r="K3499" i="5"/>
  <c r="H3618" i="5"/>
  <c r="G3683" i="5"/>
  <c r="C3725" i="5"/>
  <c r="F3725" i="5"/>
  <c r="G3876" i="5"/>
  <c r="C3909" i="5"/>
  <c r="F3913" i="5"/>
  <c r="F3923" i="5"/>
  <c r="H3923" i="5"/>
  <c r="G3945" i="5"/>
  <c r="H3945" i="5"/>
  <c r="H3955" i="5"/>
  <c r="H3973" i="5"/>
  <c r="C3985" i="5"/>
  <c r="F4005" i="5"/>
  <c r="H4010" i="5"/>
  <c r="G4063" i="5"/>
  <c r="H4067" i="5"/>
  <c r="G4129" i="5"/>
  <c r="F4164" i="5"/>
  <c r="G4169" i="5"/>
  <c r="H4169" i="5"/>
  <c r="F4179" i="5"/>
  <c r="H4184" i="5"/>
  <c r="C4210" i="5"/>
  <c r="G4210" i="5"/>
  <c r="K4210" i="5" s="1"/>
  <c r="H4218" i="5"/>
  <c r="C4229" i="5"/>
  <c r="F4323" i="5"/>
  <c r="H4391" i="5"/>
  <c r="G4391" i="5"/>
  <c r="C4391" i="5"/>
  <c r="H4448" i="5"/>
  <c r="H4598" i="5"/>
  <c r="H4618" i="5"/>
  <c r="C4657" i="5"/>
  <c r="F4657" i="5"/>
  <c r="G4657" i="5"/>
  <c r="H4657" i="5"/>
  <c r="H4767" i="5"/>
  <c r="C3668" i="5"/>
  <c r="C3811" i="5"/>
  <c r="H3811" i="5"/>
  <c r="K3811" i="5" s="1"/>
  <c r="F3863" i="5"/>
  <c r="C3918" i="5"/>
  <c r="G3918" i="5"/>
  <c r="C3986" i="5"/>
  <c r="G4005" i="5"/>
  <c r="G4144" i="5"/>
  <c r="H4144" i="5"/>
  <c r="C4144" i="5"/>
  <c r="H4164" i="5"/>
  <c r="G4179" i="5"/>
  <c r="H4251" i="5"/>
  <c r="G4251" i="5"/>
  <c r="C4251" i="5"/>
  <c r="F4265" i="5"/>
  <c r="K4265" i="5" s="1"/>
  <c r="F4268" i="5"/>
  <c r="C4327" i="5"/>
  <c r="H4327" i="5"/>
  <c r="G4327" i="5"/>
  <c r="F4327" i="5"/>
  <c r="G4348" i="5"/>
  <c r="H4407" i="5"/>
  <c r="C4407" i="5"/>
  <c r="G4407" i="5"/>
  <c r="F4516" i="5"/>
  <c r="H4647" i="5"/>
  <c r="C4647" i="5"/>
  <c r="C4764" i="5"/>
  <c r="C3906" i="5"/>
  <c r="F3906" i="5"/>
  <c r="K3952" i="5"/>
  <c r="C3993" i="5"/>
  <c r="H3993" i="5"/>
  <c r="K3993" i="5" s="1"/>
  <c r="H4135" i="5"/>
  <c r="C4293" i="5"/>
  <c r="F4293" i="5"/>
  <c r="H4293" i="5"/>
  <c r="F4316" i="5"/>
  <c r="G4334" i="5"/>
  <c r="H4374" i="5"/>
  <c r="F4374" i="5"/>
  <c r="H4443" i="5"/>
  <c r="G4443" i="5"/>
  <c r="G4461" i="5"/>
  <c r="H4461" i="5"/>
  <c r="H4583" i="5"/>
  <c r="K4583" i="5" s="1"/>
  <c r="C4583" i="5"/>
  <c r="F4591" i="5"/>
  <c r="H4591" i="5"/>
  <c r="H4642" i="5"/>
  <c r="F4642" i="5"/>
  <c r="G4642" i="5"/>
  <c r="G4840" i="5"/>
  <c r="H4492" i="5"/>
  <c r="H4670" i="5"/>
  <c r="F4670" i="5"/>
  <c r="H4262" i="5"/>
  <c r="G4346" i="5"/>
  <c r="C4346" i="5"/>
  <c r="H4346" i="5"/>
  <c r="F4346" i="5"/>
  <c r="G4394" i="5"/>
  <c r="C4399" i="5"/>
  <c r="G4399" i="5"/>
  <c r="K4399" i="5" s="1"/>
  <c r="G4402" i="5"/>
  <c r="C4422" i="5"/>
  <c r="F4492" i="5"/>
  <c r="C4513" i="5"/>
  <c r="G4532" i="5"/>
  <c r="K4532" i="5" s="1"/>
  <c r="C4532" i="5"/>
  <c r="C4660" i="5"/>
  <c r="C4681" i="5"/>
  <c r="F4681" i="5"/>
  <c r="G4681" i="5"/>
  <c r="G4794" i="5"/>
  <c r="H4794" i="5"/>
  <c r="F4815" i="5"/>
  <c r="F4835" i="5"/>
  <c r="H4394" i="5"/>
  <c r="G4492" i="5"/>
  <c r="H4528" i="5"/>
  <c r="F4528" i="5"/>
  <c r="G4588" i="5"/>
  <c r="F4588" i="5"/>
  <c r="H4588" i="5"/>
  <c r="F4675" i="5"/>
  <c r="C4675" i="5"/>
  <c r="G4821" i="5"/>
  <c r="F4821" i="5"/>
  <c r="H4821" i="5"/>
  <c r="H4341" i="5"/>
  <c r="H4362" i="5"/>
  <c r="C4376" i="5"/>
  <c r="H4376" i="5"/>
  <c r="F4376" i="5"/>
  <c r="F4422" i="5"/>
  <c r="F4426" i="5"/>
  <c r="G4445" i="5"/>
  <c r="H4631" i="5"/>
  <c r="G4631" i="5"/>
  <c r="G4747" i="5"/>
  <c r="F4747" i="5"/>
  <c r="C4787" i="5"/>
  <c r="H4787" i="5"/>
  <c r="F4787" i="5"/>
  <c r="H4455" i="5"/>
  <c r="H4526" i="5"/>
  <c r="H4547" i="5"/>
  <c r="G4560" i="5"/>
  <c r="C4560" i="5"/>
  <c r="F4625" i="5"/>
  <c r="C4625" i="5"/>
  <c r="F4661" i="5"/>
  <c r="H4719" i="5"/>
  <c r="F4748" i="5"/>
  <c r="C4748" i="5"/>
  <c r="H4775" i="5"/>
  <c r="F4775" i="5"/>
  <c r="G4787" i="5"/>
  <c r="C4811" i="5"/>
  <c r="H4811" i="5"/>
  <c r="G4811" i="5"/>
  <c r="F4811" i="5"/>
  <c r="G3737" i="5"/>
  <c r="K3737" i="5" s="1"/>
  <c r="C3892" i="5"/>
  <c r="C3979" i="5"/>
  <c r="F3979" i="5"/>
  <c r="H4008" i="5"/>
  <c r="C4103" i="5"/>
  <c r="H4112" i="5"/>
  <c r="G4112" i="5"/>
  <c r="C4180" i="5"/>
  <c r="H4180" i="5"/>
  <c r="F4196" i="5"/>
  <c r="H4196" i="5"/>
  <c r="C4336" i="5"/>
  <c r="F4341" i="5"/>
  <c r="K4351" i="5"/>
  <c r="G4376" i="5"/>
  <c r="G4403" i="5"/>
  <c r="F4455" i="5"/>
  <c r="F4547" i="5"/>
  <c r="F4560" i="5"/>
  <c r="G4577" i="5"/>
  <c r="H4622" i="5"/>
  <c r="F4622" i="5"/>
  <c r="G4625" i="5"/>
  <c r="H4743" i="5"/>
  <c r="G4743" i="5"/>
  <c r="G4748" i="5"/>
  <c r="G3966" i="5"/>
  <c r="F3966" i="5"/>
  <c r="H3966" i="5"/>
  <c r="G4049" i="5"/>
  <c r="F4064" i="5"/>
  <c r="K4064" i="5" s="1"/>
  <c r="H4099" i="5"/>
  <c r="G4171" i="5"/>
  <c r="C4202" i="5"/>
  <c r="H4202" i="5"/>
  <c r="G4202" i="5"/>
  <c r="F4202" i="5"/>
  <c r="F4297" i="5"/>
  <c r="G4297" i="5"/>
  <c r="K4319" i="5"/>
  <c r="G4455" i="5"/>
  <c r="G4526" i="5"/>
  <c r="G4547" i="5"/>
  <c r="H4560" i="5"/>
  <c r="H4625" i="5"/>
  <c r="H4738" i="5"/>
  <c r="K4738" i="5" s="1"/>
  <c r="G4780" i="5"/>
  <c r="H4788" i="5"/>
  <c r="H3247" i="5"/>
  <c r="C3351" i="5"/>
  <c r="H3351" i="5"/>
  <c r="K3351" i="5" s="1"/>
  <c r="G4035" i="5"/>
  <c r="F4035" i="5"/>
  <c r="G4131" i="5"/>
  <c r="K4131" i="5" s="1"/>
  <c r="C4131" i="5"/>
  <c r="H4193" i="5"/>
  <c r="C4282" i="5"/>
  <c r="C4338" i="5"/>
  <c r="F4352" i="5"/>
  <c r="K4352" i="5" s="1"/>
  <c r="C4388" i="5"/>
  <c r="G4396" i="5"/>
  <c r="K4396" i="5" s="1"/>
  <c r="F4431" i="5"/>
  <c r="G4431" i="5"/>
  <c r="C4435" i="5"/>
  <c r="G4435" i="5"/>
  <c r="H4462" i="5"/>
  <c r="C4506" i="5"/>
  <c r="C4514" i="5"/>
  <c r="F4536" i="5"/>
  <c r="K4536" i="5" s="1"/>
  <c r="G4558" i="5"/>
  <c r="C4608" i="5"/>
  <c r="C4632" i="5"/>
  <c r="F4632" i="5"/>
  <c r="F4643" i="5"/>
  <c r="G4643" i="5"/>
  <c r="C4697" i="5"/>
  <c r="H4697" i="5"/>
  <c r="F4697" i="5"/>
  <c r="H4745" i="5"/>
  <c r="F4745" i="5"/>
  <c r="C4817" i="5"/>
  <c r="G4817" i="5"/>
  <c r="F4850" i="5"/>
  <c r="C4972" i="5"/>
  <c r="H4972" i="5"/>
  <c r="G4972" i="5"/>
  <c r="F4972" i="5"/>
  <c r="H4459" i="5"/>
  <c r="F4459" i="5"/>
  <c r="G4459" i="5"/>
  <c r="C4459" i="5"/>
  <c r="H4507" i="5"/>
  <c r="C4507" i="5"/>
  <c r="F4619" i="5"/>
  <c r="F4676" i="5"/>
  <c r="G4676" i="5"/>
  <c r="C4789" i="5"/>
  <c r="G4789" i="5"/>
  <c r="F4789" i="5"/>
  <c r="H4789" i="5"/>
  <c r="H4822" i="5"/>
  <c r="F4822" i="5"/>
  <c r="C4290" i="5"/>
  <c r="F4380" i="5"/>
  <c r="C4408" i="5"/>
  <c r="G4408" i="5"/>
  <c r="G4453" i="5"/>
  <c r="F4514" i="5"/>
  <c r="H4518" i="5"/>
  <c r="H4559" i="5"/>
  <c r="G4559" i="5"/>
  <c r="C4559" i="5"/>
  <c r="G4619" i="5"/>
  <c r="F4644" i="5"/>
  <c r="G4722" i="5"/>
  <c r="F4798" i="5"/>
  <c r="G4798" i="5"/>
  <c r="G4933" i="5"/>
  <c r="F4933" i="5"/>
  <c r="C4933" i="5"/>
  <c r="G4278" i="5"/>
  <c r="F4282" i="5"/>
  <c r="F4290" i="5"/>
  <c r="F4321" i="5"/>
  <c r="G4338" i="5"/>
  <c r="F4350" i="5"/>
  <c r="G4350" i="5"/>
  <c r="G4380" i="5"/>
  <c r="C4412" i="5"/>
  <c r="F4412" i="5"/>
  <c r="C4439" i="5"/>
  <c r="H4456" i="5"/>
  <c r="C4476" i="5"/>
  <c r="G4480" i="5"/>
  <c r="F4507" i="5"/>
  <c r="G4514" i="5"/>
  <c r="G4572" i="5"/>
  <c r="H4579" i="5"/>
  <c r="C4579" i="5"/>
  <c r="H4608" i="5"/>
  <c r="C4615" i="5"/>
  <c r="G4620" i="5"/>
  <c r="G4633" i="5"/>
  <c r="F4633" i="5"/>
  <c r="H4633" i="5"/>
  <c r="F4663" i="5"/>
  <c r="C4677" i="5"/>
  <c r="F4677" i="5"/>
  <c r="G4705" i="5"/>
  <c r="F4705" i="5"/>
  <c r="G4716" i="5"/>
  <c r="F4716" i="5"/>
  <c r="C4716" i="5"/>
  <c r="C4898" i="5"/>
  <c r="H4933" i="5"/>
  <c r="G4290" i="5"/>
  <c r="F4302" i="5"/>
  <c r="G4328" i="5"/>
  <c r="G4335" i="5"/>
  <c r="F4359" i="5"/>
  <c r="F4367" i="5"/>
  <c r="H4367" i="5"/>
  <c r="C4367" i="5"/>
  <c r="G4375" i="5"/>
  <c r="F4378" i="5"/>
  <c r="H4380" i="5"/>
  <c r="F4408" i="5"/>
  <c r="C4428" i="5"/>
  <c r="G4439" i="5"/>
  <c r="F4453" i="5"/>
  <c r="G4456" i="5"/>
  <c r="F4480" i="5"/>
  <c r="G4507" i="5"/>
  <c r="F4511" i="5"/>
  <c r="H4524" i="5"/>
  <c r="G4524" i="5"/>
  <c r="C4524" i="5"/>
  <c r="H4533" i="5"/>
  <c r="H4542" i="5"/>
  <c r="F4559" i="5"/>
  <c r="G4602" i="5"/>
  <c r="F4606" i="5"/>
  <c r="H4615" i="5"/>
  <c r="F4620" i="5"/>
  <c r="G4627" i="5"/>
  <c r="C4627" i="5"/>
  <c r="H4644" i="5"/>
  <c r="H4659" i="5"/>
  <c r="G4659" i="5"/>
  <c r="H4663" i="5"/>
  <c r="H4705" i="5"/>
  <c r="H4928" i="5"/>
  <c r="C4928" i="5"/>
  <c r="G4211" i="5"/>
  <c r="G4217" i="5"/>
  <c r="G4236" i="5"/>
  <c r="F4254" i="5"/>
  <c r="G4256" i="5"/>
  <c r="G4279" i="5"/>
  <c r="G4302" i="5"/>
  <c r="G4306" i="5"/>
  <c r="G4321" i="5"/>
  <c r="F4343" i="5"/>
  <c r="K4343" i="5" s="1"/>
  <c r="H4347" i="5"/>
  <c r="F4347" i="5"/>
  <c r="H4350" i="5"/>
  <c r="H4375" i="5"/>
  <c r="G4378" i="5"/>
  <c r="H4389" i="5"/>
  <c r="F4389" i="5"/>
  <c r="H4408" i="5"/>
  <c r="G4412" i="5"/>
  <c r="H4439" i="5"/>
  <c r="F4444" i="5"/>
  <c r="H4453" i="5"/>
  <c r="G4476" i="5"/>
  <c r="H4499" i="5"/>
  <c r="G4499" i="5"/>
  <c r="F4499" i="5"/>
  <c r="C4499" i="5"/>
  <c r="G4511" i="5"/>
  <c r="F4519" i="5"/>
  <c r="C4519" i="5"/>
  <c r="F4530" i="5"/>
  <c r="K4530" i="5" s="1"/>
  <c r="F4549" i="5"/>
  <c r="C4549" i="5"/>
  <c r="H4602" i="5"/>
  <c r="G4606" i="5"/>
  <c r="G4616" i="5"/>
  <c r="H4620" i="5"/>
  <c r="C4673" i="5"/>
  <c r="F4673" i="5"/>
  <c r="H4699" i="5"/>
  <c r="H4899" i="5"/>
  <c r="F4899" i="5"/>
  <c r="G4899" i="5"/>
  <c r="G3600" i="5"/>
  <c r="K3600" i="5" s="1"/>
  <c r="F4098" i="5"/>
  <c r="K4098" i="5" s="1"/>
  <c r="C4098" i="5"/>
  <c r="G4128" i="5"/>
  <c r="H4211" i="5"/>
  <c r="C4222" i="5"/>
  <c r="H4227" i="5"/>
  <c r="K4227" i="5" s="1"/>
  <c r="F4236" i="5"/>
  <c r="G4254" i="5"/>
  <c r="F4267" i="5"/>
  <c r="H4283" i="5"/>
  <c r="C4283" i="5"/>
  <c r="H4321" i="5"/>
  <c r="F4332" i="5"/>
  <c r="K4332" i="5" s="1"/>
  <c r="F4335" i="5"/>
  <c r="G4367" i="5"/>
  <c r="G4389" i="5"/>
  <c r="G4397" i="5"/>
  <c r="F4428" i="5"/>
  <c r="K4428" i="5" s="1"/>
  <c r="F4436" i="5"/>
  <c r="G4444" i="5"/>
  <c r="F4466" i="5"/>
  <c r="C4473" i="5"/>
  <c r="H4473" i="5"/>
  <c r="K4473" i="5" s="1"/>
  <c r="H4476" i="5"/>
  <c r="H4511" i="5"/>
  <c r="F4515" i="5"/>
  <c r="G4519" i="5"/>
  <c r="F4524" i="5"/>
  <c r="F4542" i="5"/>
  <c r="F4545" i="5"/>
  <c r="C4550" i="5"/>
  <c r="G4594" i="5"/>
  <c r="K4594" i="5" s="1"/>
  <c r="H4606" i="5"/>
  <c r="H4616" i="5"/>
  <c r="F4627" i="5"/>
  <c r="G4634" i="5"/>
  <c r="F4659" i="5"/>
  <c r="G4673" i="5"/>
  <c r="H4807" i="5"/>
  <c r="G4807" i="5"/>
  <c r="F4807" i="5"/>
  <c r="G4381" i="5"/>
  <c r="F4384" i="5"/>
  <c r="H4384" i="5"/>
  <c r="H4477" i="5"/>
  <c r="H4627" i="5"/>
  <c r="G4641" i="5"/>
  <c r="F4641" i="5"/>
  <c r="H4641" i="5"/>
  <c r="G4706" i="5"/>
  <c r="F4706" i="5"/>
  <c r="H4854" i="5"/>
  <c r="C4854" i="5"/>
  <c r="C4330" i="5"/>
  <c r="F4330" i="5"/>
  <c r="G4555" i="5"/>
  <c r="C4555" i="5"/>
  <c r="C4664" i="5"/>
  <c r="H4664" i="5"/>
  <c r="C4736" i="5"/>
  <c r="F4812" i="5"/>
  <c r="H4812" i="5"/>
  <c r="F4914" i="5"/>
  <c r="C4995" i="5"/>
  <c r="H4995" i="5"/>
  <c r="G4869" i="5"/>
  <c r="C4869" i="5"/>
  <c r="G4915" i="5"/>
  <c r="H4915" i="5"/>
  <c r="F4915" i="5"/>
  <c r="C4915" i="5"/>
  <c r="H4543" i="5"/>
  <c r="K4543" i="5" s="1"/>
  <c r="H4603" i="5"/>
  <c r="G4603" i="5"/>
  <c r="G4736" i="5"/>
  <c r="G4773" i="5"/>
  <c r="F4830" i="5"/>
  <c r="F4869" i="5"/>
  <c r="C4903" i="5"/>
  <c r="C4974" i="5"/>
  <c r="F4974" i="5"/>
  <c r="K4974" i="5" s="1"/>
  <c r="G4778" i="5"/>
  <c r="C4783" i="5"/>
  <c r="F4790" i="5"/>
  <c r="C4802" i="5"/>
  <c r="F4802" i="5"/>
  <c r="G4808" i="5"/>
  <c r="C4808" i="5"/>
  <c r="H4762" i="5"/>
  <c r="H4783" i="5"/>
  <c r="H4796" i="5"/>
  <c r="C4796" i="5"/>
  <c r="G4796" i="5"/>
  <c r="H4809" i="5"/>
  <c r="C4809" i="5"/>
  <c r="G4909" i="5"/>
  <c r="C4917" i="5"/>
  <c r="G4917" i="5"/>
  <c r="C4754" i="5"/>
  <c r="H4790" i="5"/>
  <c r="G4809" i="5"/>
  <c r="G4846" i="5"/>
  <c r="H4909" i="5"/>
  <c r="F4969" i="5"/>
  <c r="K4364" i="5"/>
  <c r="K4451" i="5"/>
  <c r="G4457" i="5"/>
  <c r="C4479" i="5"/>
  <c r="H4479" i="5"/>
  <c r="C4556" i="5"/>
  <c r="H4571" i="5"/>
  <c r="C4571" i="5"/>
  <c r="C4590" i="5"/>
  <c r="H4590" i="5"/>
  <c r="K4590" i="5" s="1"/>
  <c r="C4683" i="5"/>
  <c r="G4683" i="5"/>
  <c r="C4687" i="5"/>
  <c r="F4740" i="5"/>
  <c r="H4754" i="5"/>
  <c r="C4759" i="5"/>
  <c r="F4784" i="5"/>
  <c r="H4784" i="5"/>
  <c r="C4784" i="5"/>
  <c r="F4796" i="5"/>
  <c r="C4832" i="5"/>
  <c r="H4846" i="5"/>
  <c r="H4874" i="5"/>
  <c r="H4877" i="5"/>
  <c r="H4931" i="5"/>
  <c r="G4931" i="5"/>
  <c r="H4963" i="5"/>
  <c r="F4963" i="5"/>
  <c r="H4970" i="5"/>
  <c r="G4970" i="5"/>
  <c r="C4970" i="5"/>
  <c r="F4970" i="5"/>
  <c r="G4645" i="5"/>
  <c r="K4645" i="5" s="1"/>
  <c r="H4720" i="5"/>
  <c r="G4720" i="5"/>
  <c r="C4720" i="5"/>
  <c r="C4734" i="5"/>
  <c r="G4741" i="5"/>
  <c r="H4741" i="5"/>
  <c r="C4751" i="5"/>
  <c r="G4853" i="5"/>
  <c r="G4895" i="5"/>
  <c r="F4895" i="5"/>
  <c r="F4905" i="5"/>
  <c r="C4911" i="5"/>
  <c r="H4911" i="5"/>
  <c r="G4911" i="5"/>
  <c r="F4911" i="5"/>
  <c r="H4950" i="5"/>
  <c r="G4636" i="5"/>
  <c r="G4839" i="5"/>
  <c r="K4924" i="5"/>
  <c r="C4818" i="5"/>
  <c r="H4847" i="5"/>
  <c r="K4847" i="5" s="1"/>
  <c r="C4847" i="5"/>
  <c r="G4865" i="5"/>
  <c r="H4910" i="5"/>
  <c r="G4910" i="5"/>
  <c r="F4910" i="5"/>
  <c r="C4910" i="5"/>
  <c r="C4916" i="5"/>
  <c r="C4976" i="5"/>
  <c r="C4981" i="5"/>
  <c r="G4981" i="5"/>
  <c r="H4981" i="5"/>
  <c r="H4966" i="5"/>
  <c r="G4836" i="5"/>
  <c r="C4836" i="5"/>
  <c r="C4885" i="5"/>
  <c r="G4885" i="5"/>
  <c r="H4885" i="5"/>
  <c r="F4977" i="5"/>
  <c r="H4485" i="5"/>
  <c r="K4485" i="5" s="1"/>
  <c r="H4721" i="5"/>
  <c r="K4721" i="5" s="1"/>
  <c r="F4799" i="5"/>
  <c r="H4843" i="5"/>
  <c r="G4843" i="5"/>
  <c r="C4843" i="5"/>
  <c r="F4885" i="5"/>
  <c r="H4900" i="5"/>
  <c r="F4900" i="5"/>
  <c r="H4983" i="5"/>
  <c r="G4805" i="5"/>
  <c r="K4805" i="5" s="1"/>
  <c r="H4848" i="5"/>
  <c r="G4848" i="5"/>
  <c r="F4870" i="5"/>
  <c r="C4870" i="5"/>
  <c r="H4870" i="5"/>
  <c r="C4890" i="5"/>
  <c r="H4907" i="5"/>
  <c r="F4907" i="5"/>
  <c r="F4947" i="5"/>
  <c r="C4947" i="5"/>
  <c r="H4977" i="5"/>
  <c r="F4650" i="5"/>
  <c r="H4674" i="5"/>
  <c r="G4674" i="5"/>
  <c r="G4739" i="5"/>
  <c r="F4739" i="5"/>
  <c r="C4739" i="5"/>
  <c r="C4804" i="5"/>
  <c r="G4863" i="5"/>
  <c r="K4863" i="5" s="1"/>
  <c r="C4863" i="5"/>
  <c r="G4987" i="5"/>
  <c r="C4781" i="5"/>
  <c r="H4829" i="5"/>
  <c r="C4887" i="5"/>
  <c r="K4887" i="5"/>
  <c r="F4984" i="5"/>
  <c r="G4992" i="5"/>
  <c r="C4992" i="5"/>
  <c r="G4985" i="5"/>
  <c r="F4985" i="5"/>
  <c r="F4755" i="5"/>
  <c r="F4765" i="5"/>
  <c r="F4770" i="5"/>
  <c r="K4770" i="5" s="1"/>
  <c r="F4777" i="5"/>
  <c r="G4834" i="5"/>
  <c r="F4880" i="5"/>
  <c r="H4954" i="5"/>
  <c r="C4975" i="5"/>
  <c r="H4755" i="5"/>
  <c r="K4765" i="5"/>
  <c r="H4777" i="5"/>
  <c r="C4932" i="5"/>
  <c r="G4942" i="5"/>
  <c r="C4948" i="5"/>
  <c r="C4951" i="5"/>
  <c r="C4988" i="5"/>
  <c r="H4942" i="5"/>
  <c r="F4975" i="5"/>
  <c r="C4982" i="5"/>
  <c r="C4999" i="5"/>
  <c r="F4964" i="5"/>
  <c r="G4975" i="5"/>
  <c r="C4691" i="5"/>
  <c r="C4735" i="5"/>
  <c r="G4763" i="5"/>
  <c r="K4763" i="5" s="1"/>
  <c r="H4827" i="5"/>
  <c r="F4873" i="5"/>
  <c r="G4929" i="5"/>
  <c r="H4932" i="5"/>
  <c r="H4935" i="5"/>
  <c r="C4939" i="5"/>
  <c r="F4948" i="5"/>
  <c r="H4964" i="5"/>
  <c r="G4968" i="5"/>
  <c r="C4971" i="5"/>
  <c r="G4973" i="5"/>
  <c r="H4975" i="5"/>
  <c r="F4982" i="5"/>
  <c r="F4988" i="5"/>
  <c r="H4993" i="5"/>
  <c r="H4782" i="5"/>
  <c r="G4866" i="5"/>
  <c r="G4873" i="5"/>
  <c r="F4906" i="5"/>
  <c r="F4908" i="5"/>
  <c r="F4962" i="5"/>
  <c r="H4968" i="5"/>
  <c r="G4982" i="5"/>
  <c r="G4988" i="5"/>
  <c r="G4906" i="5"/>
  <c r="G4908" i="5"/>
  <c r="G1836" i="5"/>
  <c r="H1836" i="5"/>
  <c r="H1840" i="5"/>
  <c r="G1853" i="5"/>
  <c r="F1886" i="5"/>
  <c r="C1893" i="5"/>
  <c r="F1897" i="5"/>
  <c r="G1899" i="5"/>
  <c r="H1910" i="5"/>
  <c r="H1920" i="5"/>
  <c r="F1933" i="5"/>
  <c r="H1935" i="5"/>
  <c r="G1949" i="5"/>
  <c r="H1951" i="5"/>
  <c r="G1974" i="5"/>
  <c r="H1978" i="5"/>
  <c r="G1981" i="5"/>
  <c r="C1981" i="5"/>
  <c r="G1990" i="5"/>
  <c r="H1999" i="5"/>
  <c r="E2002" i="5"/>
  <c r="L2002" i="5" s="1"/>
  <c r="C2002" i="5"/>
  <c r="H2010" i="5"/>
  <c r="G2029" i="5"/>
  <c r="H2043" i="5"/>
  <c r="F2043" i="5"/>
  <c r="H2053" i="5"/>
  <c r="C2130" i="5"/>
  <c r="F2130" i="5"/>
  <c r="H2130" i="5"/>
  <c r="G2130" i="5"/>
  <c r="F2139" i="5"/>
  <c r="H2141" i="5"/>
  <c r="C2155" i="5"/>
  <c r="C2158" i="5"/>
  <c r="H2158" i="5"/>
  <c r="G2158" i="5"/>
  <c r="C2185" i="5"/>
  <c r="E2185" i="5"/>
  <c r="L2185" i="5" s="1"/>
  <c r="H2188" i="5"/>
  <c r="G2191" i="5"/>
  <c r="G2205" i="5"/>
  <c r="H2221" i="5"/>
  <c r="E2221" i="5"/>
  <c r="L2221" i="5" s="1"/>
  <c r="H2232" i="5"/>
  <c r="H2257" i="5"/>
  <c r="G2260" i="5"/>
  <c r="G2266" i="5"/>
  <c r="C2266" i="5"/>
  <c r="G2288" i="5"/>
  <c r="H2332" i="5"/>
  <c r="G2332" i="5"/>
  <c r="F2367" i="5"/>
  <c r="H2395" i="5"/>
  <c r="F2409" i="5"/>
  <c r="C2409" i="5"/>
  <c r="H2412" i="5"/>
  <c r="H2456" i="5"/>
  <c r="H2528" i="5"/>
  <c r="G2528" i="5"/>
  <c r="C2528" i="5"/>
  <c r="F2528" i="5"/>
  <c r="G2551" i="5"/>
  <c r="F2551" i="5"/>
  <c r="C2800" i="5"/>
  <c r="H2824" i="5"/>
  <c r="C2824" i="5"/>
  <c r="F2824" i="5"/>
  <c r="G2824" i="5"/>
  <c r="H2864" i="5"/>
  <c r="G2864" i="5"/>
  <c r="C2864" i="5"/>
  <c r="G2970" i="5"/>
  <c r="H2970" i="5"/>
  <c r="C3092" i="5"/>
  <c r="H3092" i="5"/>
  <c r="G3092" i="5"/>
  <c r="C3980" i="5"/>
  <c r="H3980" i="5"/>
  <c r="G3980" i="5"/>
  <c r="F3980" i="5"/>
  <c r="F1829" i="5"/>
  <c r="C1829" i="5"/>
  <c r="C1850" i="5"/>
  <c r="H1883" i="5"/>
  <c r="G1883" i="5"/>
  <c r="H1890" i="5"/>
  <c r="C1890" i="5"/>
  <c r="G1996" i="5"/>
  <c r="H1996" i="5"/>
  <c r="E2001" i="5"/>
  <c r="L2001" i="5" s="1"/>
  <c r="H2067" i="5"/>
  <c r="G2074" i="5"/>
  <c r="H2099" i="5"/>
  <c r="F2099" i="5"/>
  <c r="H2268" i="5"/>
  <c r="G2268" i="5"/>
  <c r="C2268" i="5"/>
  <c r="G2314" i="5"/>
  <c r="C2414" i="5"/>
  <c r="C2441" i="5"/>
  <c r="E2441" i="5"/>
  <c r="L2441" i="5" s="1"/>
  <c r="C2478" i="5"/>
  <c r="G2478" i="5"/>
  <c r="H2478" i="5"/>
  <c r="C2488" i="5"/>
  <c r="C2623" i="5"/>
  <c r="G2781" i="5"/>
  <c r="C2781" i="5"/>
  <c r="C2784" i="5"/>
  <c r="F2784" i="5"/>
  <c r="H2784" i="5"/>
  <c r="G2784" i="5"/>
  <c r="C1842" i="5"/>
  <c r="F1883" i="5"/>
  <c r="G1946" i="5"/>
  <c r="G1985" i="5"/>
  <c r="G2001" i="5"/>
  <c r="C2017" i="5"/>
  <c r="G2017" i="5"/>
  <c r="H2026" i="5"/>
  <c r="G2026" i="5"/>
  <c r="G2045" i="5"/>
  <c r="H2045" i="5"/>
  <c r="F2050" i="5"/>
  <c r="F2067" i="5"/>
  <c r="G2099" i="5"/>
  <c r="H2101" i="5"/>
  <c r="F2208" i="5"/>
  <c r="C2208" i="5"/>
  <c r="F2314" i="5"/>
  <c r="H2385" i="5"/>
  <c r="H2441" i="5"/>
  <c r="F2478" i="5"/>
  <c r="C2508" i="5"/>
  <c r="H2508" i="5"/>
  <c r="G2508" i="5"/>
  <c r="F2508" i="5"/>
  <c r="C2527" i="5"/>
  <c r="H2527" i="5"/>
  <c r="H2680" i="5"/>
  <c r="H3094" i="5"/>
  <c r="C3094" i="5"/>
  <c r="H4611" i="5"/>
  <c r="F4611" i="5"/>
  <c r="C4611" i="5"/>
  <c r="G4611" i="5"/>
  <c r="G4884" i="5"/>
  <c r="H4884" i="5"/>
  <c r="K4884" i="5" s="1"/>
  <c r="F4884" i="5"/>
  <c r="C4884" i="5"/>
  <c r="E1848" i="5"/>
  <c r="L1848" i="5" s="1"/>
  <c r="F1823" i="5"/>
  <c r="H1825" i="5"/>
  <c r="E1840" i="5"/>
  <c r="L1840" i="5" s="1"/>
  <c r="G1842" i="5"/>
  <c r="F1848" i="5"/>
  <c r="H1850" i="5"/>
  <c r="G1857" i="5"/>
  <c r="H1875" i="5"/>
  <c r="F1875" i="5"/>
  <c r="E1877" i="5"/>
  <c r="L1877" i="5" s="1"/>
  <c r="G1881" i="5"/>
  <c r="F1888" i="5"/>
  <c r="E1899" i="5"/>
  <c r="L1899" i="5" s="1"/>
  <c r="G1901" i="5"/>
  <c r="E1910" i="5"/>
  <c r="L1910" i="5" s="1"/>
  <c r="F1920" i="5"/>
  <c r="H1922" i="5"/>
  <c r="C1942" i="5"/>
  <c r="H1942" i="5"/>
  <c r="F1946" i="5"/>
  <c r="H1953" i="5"/>
  <c r="E1974" i="5"/>
  <c r="L1974" i="5" s="1"/>
  <c r="F1994" i="5"/>
  <c r="F2010" i="5"/>
  <c r="H2017" i="5"/>
  <c r="F2026" i="5"/>
  <c r="F2045" i="5"/>
  <c r="C2048" i="5"/>
  <c r="H2048" i="5"/>
  <c r="H2050" i="5"/>
  <c r="H2065" i="5"/>
  <c r="G2065" i="5"/>
  <c r="C2070" i="5"/>
  <c r="G2070" i="5"/>
  <c r="C2080" i="5"/>
  <c r="H2080" i="5"/>
  <c r="F2080" i="5"/>
  <c r="H2090" i="5"/>
  <c r="C2090" i="5"/>
  <c r="G2095" i="5"/>
  <c r="H2122" i="5"/>
  <c r="G2122" i="5"/>
  <c r="H2168" i="5"/>
  <c r="H2177" i="5"/>
  <c r="G2177" i="5"/>
  <c r="E2177" i="5"/>
  <c r="L2177" i="5" s="1"/>
  <c r="G2208" i="5"/>
  <c r="C2254" i="5"/>
  <c r="F2254" i="5"/>
  <c r="G2269" i="5"/>
  <c r="C2272" i="5"/>
  <c r="H2272" i="5"/>
  <c r="G2306" i="5"/>
  <c r="F2306" i="5"/>
  <c r="C2306" i="5"/>
  <c r="C2328" i="5"/>
  <c r="H2328" i="5"/>
  <c r="G2397" i="5"/>
  <c r="F2412" i="5"/>
  <c r="H2414" i="5"/>
  <c r="E2456" i="5"/>
  <c r="L2456" i="5" s="1"/>
  <c r="H2473" i="5"/>
  <c r="H2531" i="5"/>
  <c r="G2531" i="5"/>
  <c r="G2545" i="5"/>
  <c r="H2545" i="5"/>
  <c r="H2623" i="5"/>
  <c r="H2713" i="5"/>
  <c r="G2741" i="5"/>
  <c r="H2741" i="5"/>
  <c r="C2741" i="5"/>
  <c r="G3094" i="5"/>
  <c r="C3948" i="5"/>
  <c r="G3948" i="5"/>
  <c r="H3948" i="5"/>
  <c r="F3948" i="5"/>
  <c r="G1838" i="5"/>
  <c r="H1842" i="5"/>
  <c r="G1848" i="5"/>
  <c r="H1866" i="5"/>
  <c r="G1888" i="5"/>
  <c r="F1899" i="5"/>
  <c r="G1910" i="5"/>
  <c r="G1951" i="5"/>
  <c r="C1960" i="5"/>
  <c r="G1978" i="5"/>
  <c r="G1999" i="5"/>
  <c r="G2010" i="5"/>
  <c r="C2015" i="5"/>
  <c r="C2032" i="5"/>
  <c r="F2032" i="5"/>
  <c r="G2053" i="5"/>
  <c r="H2075" i="5"/>
  <c r="C2075" i="5"/>
  <c r="H2095" i="5"/>
  <c r="G2141" i="5"/>
  <c r="H2208" i="5"/>
  <c r="G2254" i="5"/>
  <c r="G2435" i="5"/>
  <c r="C2438" i="5"/>
  <c r="H2438" i="5"/>
  <c r="H2476" i="5"/>
  <c r="G2476" i="5"/>
  <c r="G2527" i="5"/>
  <c r="C2608" i="5"/>
  <c r="C3925" i="5"/>
  <c r="F3925" i="5"/>
  <c r="G3925" i="5"/>
  <c r="F3969" i="5"/>
  <c r="H3969" i="5"/>
  <c r="G3969" i="5"/>
  <c r="C3969" i="5"/>
  <c r="F4317" i="5"/>
  <c r="C4317" i="5"/>
  <c r="G4317" i="5"/>
  <c r="H4317" i="5"/>
  <c r="H1834" i="5"/>
  <c r="H1838" i="5"/>
  <c r="H1851" i="5"/>
  <c r="H1855" i="5"/>
  <c r="H1862" i="5"/>
  <c r="H1864" i="5"/>
  <c r="G1864" i="5"/>
  <c r="F1866" i="5"/>
  <c r="G1884" i="5"/>
  <c r="H1884" i="5"/>
  <c r="E1893" i="5"/>
  <c r="L1893" i="5" s="1"/>
  <c r="G1897" i="5"/>
  <c r="H1899" i="5"/>
  <c r="C1904" i="5"/>
  <c r="F1904" i="5"/>
  <c r="G1904" i="5"/>
  <c r="C1929" i="5"/>
  <c r="G1933" i="5"/>
  <c r="C1938" i="5"/>
  <c r="G1942" i="5"/>
  <c r="G1944" i="5"/>
  <c r="G1958" i="5"/>
  <c r="F1960" i="5"/>
  <c r="H1974" i="5"/>
  <c r="F1976" i="5"/>
  <c r="H1990" i="5"/>
  <c r="F1997" i="5"/>
  <c r="F2002" i="5"/>
  <c r="H2015" i="5"/>
  <c r="C2018" i="5"/>
  <c r="C2020" i="5"/>
  <c r="H2027" i="5"/>
  <c r="G2032" i="5"/>
  <c r="E2043" i="5"/>
  <c r="L2043" i="5" s="1"/>
  <c r="G2048" i="5"/>
  <c r="H2058" i="5"/>
  <c r="F2058" i="5"/>
  <c r="C2058" i="5"/>
  <c r="H2070" i="5"/>
  <c r="H2072" i="5"/>
  <c r="F2075" i="5"/>
  <c r="H2113" i="5"/>
  <c r="F2125" i="5"/>
  <c r="G2152" i="5"/>
  <c r="C2152" i="5"/>
  <c r="F2164" i="5"/>
  <c r="H2178" i="5"/>
  <c r="H2269" i="5"/>
  <c r="G2328" i="5"/>
  <c r="E2367" i="5"/>
  <c r="L2367" i="5" s="1"/>
  <c r="C2382" i="5"/>
  <c r="F2382" i="5"/>
  <c r="H2382" i="5"/>
  <c r="H2435" i="5"/>
  <c r="G2438" i="5"/>
  <c r="H2465" i="5"/>
  <c r="G2465" i="5"/>
  <c r="C2465" i="5"/>
  <c r="E2528" i="5"/>
  <c r="L2528" i="5" s="1"/>
  <c r="C2559" i="5"/>
  <c r="G2559" i="5"/>
  <c r="H2559" i="5"/>
  <c r="C2593" i="5"/>
  <c r="G2608" i="5"/>
  <c r="C2675" i="5"/>
  <c r="H2675" i="5"/>
  <c r="G2675" i="5"/>
  <c r="G2713" i="5"/>
  <c r="C2744" i="5"/>
  <c r="H2744" i="5"/>
  <c r="G2744" i="5"/>
  <c r="F3047" i="5"/>
  <c r="H3047" i="5"/>
  <c r="C3058" i="5"/>
  <c r="H3058" i="5"/>
  <c r="G3058" i="5"/>
  <c r="G1829" i="5"/>
  <c r="E1870" i="5"/>
  <c r="L1870" i="5" s="1"/>
  <c r="G1870" i="5"/>
  <c r="E1883" i="5"/>
  <c r="L1883" i="5" s="1"/>
  <c r="G1937" i="5"/>
  <c r="E1996" i="5"/>
  <c r="L1996" i="5" s="1"/>
  <c r="F2001" i="5"/>
  <c r="E2050" i="5"/>
  <c r="L2050" i="5" s="1"/>
  <c r="E2067" i="5"/>
  <c r="L2067" i="5" s="1"/>
  <c r="G2077" i="5"/>
  <c r="F2097" i="5"/>
  <c r="G2101" i="5"/>
  <c r="C2168" i="5"/>
  <c r="G2168" i="5"/>
  <c r="G2204" i="5"/>
  <c r="H2225" i="5"/>
  <c r="G2225" i="5"/>
  <c r="C2281" i="5"/>
  <c r="H2281" i="5"/>
  <c r="F2281" i="5"/>
  <c r="H2424" i="5"/>
  <c r="C2424" i="5"/>
  <c r="H2448" i="5"/>
  <c r="F2448" i="5"/>
  <c r="E2488" i="5"/>
  <c r="L2488" i="5" s="1"/>
  <c r="G2616" i="5"/>
  <c r="H2616" i="5"/>
  <c r="H2781" i="5"/>
  <c r="E2784" i="5"/>
  <c r="L2784" i="5" s="1"/>
  <c r="H1829" i="5"/>
  <c r="E1857" i="5"/>
  <c r="L1857" i="5" s="1"/>
  <c r="F1870" i="5"/>
  <c r="C1888" i="5"/>
  <c r="H1888" i="5"/>
  <c r="F1890" i="5"/>
  <c r="F1922" i="5"/>
  <c r="E1928" i="5"/>
  <c r="L1928" i="5" s="1"/>
  <c r="E1937" i="5"/>
  <c r="L1937" i="5" s="1"/>
  <c r="G1964" i="5"/>
  <c r="H1964" i="5"/>
  <c r="H1969" i="5"/>
  <c r="G1969" i="5"/>
  <c r="C2010" i="5"/>
  <c r="H2074" i="5"/>
  <c r="F2077" i="5"/>
  <c r="H2204" i="5"/>
  <c r="G2250" i="5"/>
  <c r="H2250" i="5"/>
  <c r="C2250" i="5"/>
  <c r="G2281" i="5"/>
  <c r="G2295" i="5"/>
  <c r="H2295" i="5"/>
  <c r="G2448" i="5"/>
  <c r="H2459" i="5"/>
  <c r="G2459" i="5"/>
  <c r="G2488" i="5"/>
  <c r="G1825" i="5"/>
  <c r="C1840" i="5"/>
  <c r="F1842" i="5"/>
  <c r="G1850" i="5"/>
  <c r="F1857" i="5"/>
  <c r="G1868" i="5"/>
  <c r="H1868" i="5"/>
  <c r="H1870" i="5"/>
  <c r="E1888" i="5"/>
  <c r="L1888" i="5" s="1"/>
  <c r="G1890" i="5"/>
  <c r="F1901" i="5"/>
  <c r="C1910" i="5"/>
  <c r="C1920" i="5"/>
  <c r="E1920" i="5"/>
  <c r="L1920" i="5" s="1"/>
  <c r="G1922" i="5"/>
  <c r="F1928" i="5"/>
  <c r="E1946" i="5"/>
  <c r="L1946" i="5" s="1"/>
  <c r="G1953" i="5"/>
  <c r="E1969" i="5"/>
  <c r="L1969" i="5" s="1"/>
  <c r="E1978" i="5"/>
  <c r="L1978" i="5" s="1"/>
  <c r="H1985" i="5"/>
  <c r="H1994" i="5"/>
  <c r="H2001" i="5"/>
  <c r="G2050" i="5"/>
  <c r="C2053" i="5"/>
  <c r="G2062" i="5"/>
  <c r="H2062" i="5"/>
  <c r="G2067" i="5"/>
  <c r="H2077" i="5"/>
  <c r="G2097" i="5"/>
  <c r="E2141" i="5"/>
  <c r="L2141" i="5" s="1"/>
  <c r="C2141" i="5"/>
  <c r="H2191" i="5"/>
  <c r="H2223" i="5"/>
  <c r="C2232" i="5"/>
  <c r="G2232" i="5"/>
  <c r="E2250" i="5"/>
  <c r="L2250" i="5" s="1"/>
  <c r="H2288" i="5"/>
  <c r="C2302" i="5"/>
  <c r="G2302" i="5"/>
  <c r="H2314" i="5"/>
  <c r="H2353" i="5"/>
  <c r="F2353" i="5"/>
  <c r="C2353" i="5"/>
  <c r="G2385" i="5"/>
  <c r="C2412" i="5"/>
  <c r="G2414" i="5"/>
  <c r="H2417" i="5"/>
  <c r="C2417" i="5"/>
  <c r="F2456" i="5"/>
  <c r="G2473" i="5"/>
  <c r="H2488" i="5"/>
  <c r="C2583" i="5"/>
  <c r="G2583" i="5"/>
  <c r="H2583" i="5"/>
  <c r="G2623" i="5"/>
  <c r="G2680" i="5"/>
  <c r="G2715" i="5"/>
  <c r="H2715" i="5"/>
  <c r="H2817" i="5"/>
  <c r="G2817" i="5"/>
  <c r="F2817" i="5"/>
  <c r="H2828" i="5"/>
  <c r="G2828" i="5"/>
  <c r="F2828" i="5"/>
  <c r="G3984" i="5"/>
  <c r="H3984" i="5"/>
  <c r="F4589" i="5"/>
  <c r="H4589" i="5"/>
  <c r="G4589" i="5"/>
  <c r="C4589" i="5"/>
  <c r="G1823" i="5"/>
  <c r="G1840" i="5"/>
  <c r="G1877" i="5"/>
  <c r="H1881" i="5"/>
  <c r="E1886" i="5"/>
  <c r="L1886" i="5" s="1"/>
  <c r="H1886" i="5"/>
  <c r="H1901" i="5"/>
  <c r="G1906" i="5"/>
  <c r="G1920" i="5"/>
  <c r="H1928" i="5"/>
  <c r="G1935" i="5"/>
  <c r="H1946" i="5"/>
  <c r="H1967" i="5"/>
  <c r="E1990" i="5"/>
  <c r="L1990" i="5" s="1"/>
  <c r="F2029" i="5"/>
  <c r="E2048" i="5"/>
  <c r="L2048" i="5" s="1"/>
  <c r="E2070" i="5"/>
  <c r="L2070" i="5" s="1"/>
  <c r="F2090" i="5"/>
  <c r="E2188" i="5"/>
  <c r="L2188" i="5" s="1"/>
  <c r="G2188" i="5"/>
  <c r="E2205" i="5"/>
  <c r="L2205" i="5" s="1"/>
  <c r="C2205" i="5"/>
  <c r="G2223" i="5"/>
  <c r="C2296" i="5"/>
  <c r="G2296" i="5"/>
  <c r="H2302" i="5"/>
  <c r="H2315" i="5"/>
  <c r="G2315" i="5"/>
  <c r="C2315" i="5"/>
  <c r="C2336" i="5"/>
  <c r="G2395" i="5"/>
  <c r="H2397" i="5"/>
  <c r="H2425" i="5"/>
  <c r="H2449" i="5"/>
  <c r="G2449" i="5"/>
  <c r="G2456" i="5"/>
  <c r="F2545" i="5"/>
  <c r="F2715" i="5"/>
  <c r="G3933" i="5"/>
  <c r="C3933" i="5"/>
  <c r="H3933" i="5"/>
  <c r="F1853" i="5"/>
  <c r="C1858" i="5"/>
  <c r="G1866" i="5"/>
  <c r="G1873" i="5"/>
  <c r="G1893" i="5"/>
  <c r="H1897" i="5"/>
  <c r="F1925" i="5"/>
  <c r="C1925" i="5"/>
  <c r="H1933" i="5"/>
  <c r="H1944" i="5"/>
  <c r="H1958" i="5"/>
  <c r="G1960" i="5"/>
  <c r="H1965" i="5"/>
  <c r="G1976" i="5"/>
  <c r="H1981" i="5"/>
  <c r="G1997" i="5"/>
  <c r="G2002" i="5"/>
  <c r="G2008" i="5"/>
  <c r="H2011" i="5"/>
  <c r="C2011" i="5"/>
  <c r="G2022" i="5"/>
  <c r="G2024" i="5"/>
  <c r="H2032" i="5"/>
  <c r="G2043" i="5"/>
  <c r="G2063" i="5"/>
  <c r="G2075" i="5"/>
  <c r="G2125" i="5"/>
  <c r="G2137" i="5"/>
  <c r="G2139" i="5"/>
  <c r="F2155" i="5"/>
  <c r="G2185" i="5"/>
  <c r="G2202" i="5"/>
  <c r="H2202" i="5"/>
  <c r="G2221" i="5"/>
  <c r="G2243" i="5"/>
  <c r="H2243" i="5"/>
  <c r="F2257" i="5"/>
  <c r="C2286" i="5"/>
  <c r="G2286" i="5"/>
  <c r="G2297" i="5"/>
  <c r="C2297" i="5"/>
  <c r="G2336" i="5"/>
  <c r="G2367" i="5"/>
  <c r="C2404" i="5"/>
  <c r="G2409" i="5"/>
  <c r="G2419" i="5"/>
  <c r="C2419" i="5"/>
  <c r="H2480" i="5"/>
  <c r="C2480" i="5"/>
  <c r="H2551" i="5"/>
  <c r="H2608" i="5"/>
  <c r="C2641" i="5"/>
  <c r="G2641" i="5"/>
  <c r="H2641" i="5"/>
  <c r="F2660" i="5"/>
  <c r="H2660" i="5"/>
  <c r="G2693" i="5"/>
  <c r="G2800" i="5"/>
  <c r="H3042" i="5"/>
  <c r="H3089" i="5"/>
  <c r="G3089" i="5"/>
  <c r="F3092" i="5"/>
  <c r="C1824" i="5"/>
  <c r="H1853" i="5"/>
  <c r="G1860" i="5"/>
  <c r="C1867" i="5"/>
  <c r="H1873" i="5"/>
  <c r="G1882" i="5"/>
  <c r="H1893" i="5"/>
  <c r="C1936" i="5"/>
  <c r="F1936" i="5"/>
  <c r="H1947" i="5"/>
  <c r="H1949" i="5"/>
  <c r="H1960" i="5"/>
  <c r="H1976" i="5"/>
  <c r="H1979" i="5"/>
  <c r="F1979" i="5"/>
  <c r="H1995" i="5"/>
  <c r="H1997" i="5"/>
  <c r="C2000" i="5"/>
  <c r="F2000" i="5"/>
  <c r="H2002" i="5"/>
  <c r="H2008" i="5"/>
  <c r="H2024" i="5"/>
  <c r="H2046" i="5"/>
  <c r="G2046" i="5"/>
  <c r="C2088" i="5"/>
  <c r="G2088" i="5"/>
  <c r="F2111" i="5"/>
  <c r="H2125" i="5"/>
  <c r="H2139" i="5"/>
  <c r="G2155" i="5"/>
  <c r="E2172" i="5"/>
  <c r="L2172" i="5" s="1"/>
  <c r="H2172" i="5"/>
  <c r="C2172" i="5"/>
  <c r="G2172" i="5"/>
  <c r="H2175" i="5"/>
  <c r="C2175" i="5"/>
  <c r="H2185" i="5"/>
  <c r="F2195" i="5"/>
  <c r="G2257" i="5"/>
  <c r="H2266" i="5"/>
  <c r="H2283" i="5"/>
  <c r="F2283" i="5"/>
  <c r="H2303" i="5"/>
  <c r="G2303" i="5"/>
  <c r="H2336" i="5"/>
  <c r="C2350" i="5"/>
  <c r="G2350" i="5"/>
  <c r="H2350" i="5"/>
  <c r="H2367" i="5"/>
  <c r="H2409" i="5"/>
  <c r="C2568" i="5"/>
  <c r="F2698" i="5"/>
  <c r="C2698" i="5"/>
  <c r="H2698" i="5"/>
  <c r="H2800" i="5"/>
  <c r="H2921" i="5"/>
  <c r="G2921" i="5"/>
  <c r="F2921" i="5"/>
  <c r="C2921" i="5"/>
  <c r="G3024" i="5"/>
  <c r="H3024" i="5"/>
  <c r="C3054" i="5"/>
  <c r="E3054" i="5"/>
  <c r="L3054" i="5" s="1"/>
  <c r="F3054" i="5"/>
  <c r="H3054" i="5"/>
  <c r="G3054" i="5"/>
  <c r="G2441" i="5"/>
  <c r="C1845" i="5"/>
  <c r="C1878" i="5"/>
  <c r="E1902" i="5"/>
  <c r="L1902" i="5" s="1"/>
  <c r="G1902" i="5"/>
  <c r="F1902" i="5"/>
  <c r="C1984" i="5"/>
  <c r="E1984" i="5"/>
  <c r="L1984" i="5" s="1"/>
  <c r="E2030" i="5"/>
  <c r="L2030" i="5" s="1"/>
  <c r="G2030" i="5"/>
  <c r="H2035" i="5"/>
  <c r="E2035" i="5"/>
  <c r="L2035" i="5" s="1"/>
  <c r="H2054" i="5"/>
  <c r="C2054" i="5"/>
  <c r="F2056" i="5"/>
  <c r="E2066" i="5"/>
  <c r="L2066" i="5" s="1"/>
  <c r="H2066" i="5"/>
  <c r="H2073" i="5"/>
  <c r="H2123" i="5"/>
  <c r="G2123" i="5"/>
  <c r="G2126" i="5"/>
  <c r="C2126" i="5"/>
  <c r="H2135" i="5"/>
  <c r="H2155" i="5"/>
  <c r="G2189" i="5"/>
  <c r="H2189" i="5"/>
  <c r="F2189" i="5"/>
  <c r="C2206" i="5"/>
  <c r="H2206" i="5"/>
  <c r="G2206" i="5"/>
  <c r="G2219" i="5"/>
  <c r="H2219" i="5"/>
  <c r="C2219" i="5"/>
  <c r="G2248" i="5"/>
  <c r="F2248" i="5"/>
  <c r="C2248" i="5"/>
  <c r="G2312" i="5"/>
  <c r="E2312" i="5"/>
  <c r="L2312" i="5" s="1"/>
  <c r="G2329" i="5"/>
  <c r="F2329" i="5"/>
  <c r="F2355" i="5"/>
  <c r="H2355" i="5"/>
  <c r="G2355" i="5"/>
  <c r="G2436" i="5"/>
  <c r="H2436" i="5"/>
  <c r="F2436" i="5"/>
  <c r="F2500" i="5"/>
  <c r="C2500" i="5"/>
  <c r="G2500" i="5"/>
  <c r="H2500" i="5"/>
  <c r="G2571" i="5"/>
  <c r="C2571" i="5"/>
  <c r="H2571" i="5"/>
  <c r="H2574" i="5"/>
  <c r="G2574" i="5"/>
  <c r="G2635" i="5"/>
  <c r="C2635" i="5"/>
  <c r="F2635" i="5"/>
  <c r="H2653" i="5"/>
  <c r="G2653" i="5"/>
  <c r="G2685" i="5"/>
  <c r="C2685" i="5"/>
  <c r="F2708" i="5"/>
  <c r="H2708" i="5"/>
  <c r="G2708" i="5"/>
  <c r="C2708" i="5"/>
  <c r="G2739" i="5"/>
  <c r="F2797" i="5"/>
  <c r="C2797" i="5"/>
  <c r="H2797" i="5"/>
  <c r="H3316" i="5"/>
  <c r="F3316" i="5"/>
  <c r="C3316" i="5"/>
  <c r="C1822" i="5"/>
  <c r="E1845" i="5"/>
  <c r="L1845" i="5" s="1"/>
  <c r="C1856" i="5"/>
  <c r="G1856" i="5"/>
  <c r="F1858" i="5"/>
  <c r="F1860" i="5"/>
  <c r="C1865" i="5"/>
  <c r="E1867" i="5"/>
  <c r="L1867" i="5" s="1"/>
  <c r="E1878" i="5"/>
  <c r="L1878" i="5" s="1"/>
  <c r="F1882" i="5"/>
  <c r="F1889" i="5"/>
  <c r="H1902" i="5"/>
  <c r="H1907" i="5"/>
  <c r="C1909" i="5"/>
  <c r="C1915" i="5"/>
  <c r="C1917" i="5"/>
  <c r="C1919" i="5"/>
  <c r="G1936" i="5"/>
  <c r="F1947" i="5"/>
  <c r="H1961" i="5"/>
  <c r="C1961" i="5"/>
  <c r="C1968" i="5"/>
  <c r="F1968" i="5"/>
  <c r="G1979" i="5"/>
  <c r="G1995" i="5"/>
  <c r="G2000" i="5"/>
  <c r="C2009" i="5"/>
  <c r="C2016" i="5"/>
  <c r="G2016" i="5"/>
  <c r="H2025" i="5"/>
  <c r="G2025" i="5"/>
  <c r="F2035" i="5"/>
  <c r="F2066" i="5"/>
  <c r="G2076" i="5"/>
  <c r="H2076" i="5"/>
  <c r="C2076" i="5"/>
  <c r="G2081" i="5"/>
  <c r="G2086" i="5"/>
  <c r="H2088" i="5"/>
  <c r="F2091" i="5"/>
  <c r="G2109" i="5"/>
  <c r="H2109" i="5"/>
  <c r="G2111" i="5"/>
  <c r="G2120" i="5"/>
  <c r="E2123" i="5"/>
  <c r="L2123" i="5" s="1"/>
  <c r="C2153" i="5"/>
  <c r="H2153" i="5"/>
  <c r="G2175" i="5"/>
  <c r="G2195" i="5"/>
  <c r="C2203" i="5"/>
  <c r="H2203" i="5"/>
  <c r="C2212" i="5"/>
  <c r="C2216" i="5"/>
  <c r="G2216" i="5"/>
  <c r="C2236" i="5"/>
  <c r="H2248" i="5"/>
  <c r="C2252" i="5"/>
  <c r="H2252" i="5"/>
  <c r="C2280" i="5"/>
  <c r="G2283" i="5"/>
  <c r="C2319" i="5"/>
  <c r="F2324" i="5"/>
  <c r="H2324" i="5"/>
  <c r="H2329" i="5"/>
  <c r="G2358" i="5"/>
  <c r="H2358" i="5"/>
  <c r="E2358" i="5"/>
  <c r="L2358" i="5" s="1"/>
  <c r="G2363" i="5"/>
  <c r="G2365" i="5"/>
  <c r="C2368" i="5"/>
  <c r="H2368" i="5"/>
  <c r="G2368" i="5"/>
  <c r="F2368" i="5"/>
  <c r="E2368" i="5"/>
  <c r="L2368" i="5" s="1"/>
  <c r="G2377" i="5"/>
  <c r="C2383" i="5"/>
  <c r="H2383" i="5"/>
  <c r="G2383" i="5"/>
  <c r="G2390" i="5"/>
  <c r="C2390" i="5"/>
  <c r="E2463" i="5"/>
  <c r="L2463" i="5" s="1"/>
  <c r="G2480" i="5"/>
  <c r="G2568" i="5"/>
  <c r="H2635" i="5"/>
  <c r="H2638" i="5"/>
  <c r="F2653" i="5"/>
  <c r="H2693" i="5"/>
  <c r="G2698" i="5"/>
  <c r="G2797" i="5"/>
  <c r="H2857" i="5"/>
  <c r="G2857" i="5"/>
  <c r="F2857" i="5"/>
  <c r="C2953" i="5"/>
  <c r="G2953" i="5"/>
  <c r="H2953" i="5"/>
  <c r="G3239" i="5"/>
  <c r="F3239" i="5"/>
  <c r="H3239" i="5"/>
  <c r="C3239" i="5"/>
  <c r="H3322" i="5"/>
  <c r="G3322" i="5"/>
  <c r="F3322" i="5"/>
  <c r="C3322" i="5"/>
  <c r="H3352" i="5"/>
  <c r="F3352" i="5"/>
  <c r="F1887" i="5"/>
  <c r="G1900" i="5"/>
  <c r="H1900" i="5"/>
  <c r="E1934" i="5"/>
  <c r="L1934" i="5" s="1"/>
  <c r="G1934" i="5"/>
  <c r="G1945" i="5"/>
  <c r="E1950" i="5"/>
  <c r="L1950" i="5" s="1"/>
  <c r="C1982" i="5"/>
  <c r="E1993" i="5"/>
  <c r="L1993" i="5" s="1"/>
  <c r="G1993" i="5"/>
  <c r="F2061" i="5"/>
  <c r="E2061" i="5"/>
  <c r="L2061" i="5" s="1"/>
  <c r="F2131" i="5"/>
  <c r="H2131" i="5"/>
  <c r="E2156" i="5"/>
  <c r="L2156" i="5" s="1"/>
  <c r="H2156" i="5"/>
  <c r="G2156" i="5"/>
  <c r="F2179" i="5"/>
  <c r="G2179" i="5"/>
  <c r="C2179" i="5"/>
  <c r="G2186" i="5"/>
  <c r="H2276" i="5"/>
  <c r="C2276" i="5"/>
  <c r="F2300" i="5"/>
  <c r="G2300" i="5"/>
  <c r="C2300" i="5"/>
  <c r="H2304" i="5"/>
  <c r="G2304" i="5"/>
  <c r="F2304" i="5"/>
  <c r="C2304" i="5"/>
  <c r="H2312" i="5"/>
  <c r="H2365" i="5"/>
  <c r="H2377" i="5"/>
  <c r="G2380" i="5"/>
  <c r="H2380" i="5"/>
  <c r="G2422" i="5"/>
  <c r="H2466" i="5"/>
  <c r="H2568" i="5"/>
  <c r="H2594" i="5"/>
  <c r="C2594" i="5"/>
  <c r="G2594" i="5"/>
  <c r="H2739" i="5"/>
  <c r="C2946" i="5"/>
  <c r="F2946" i="5"/>
  <c r="H2946" i="5"/>
  <c r="G2946" i="5"/>
  <c r="E2953" i="5"/>
  <c r="L2953" i="5" s="1"/>
  <c r="G3316" i="5"/>
  <c r="G3352" i="5"/>
  <c r="C1820" i="5"/>
  <c r="H1824" i="5"/>
  <c r="H1845" i="5"/>
  <c r="H1849" i="5"/>
  <c r="G1867" i="5"/>
  <c r="G1878" i="5"/>
  <c r="F1880" i="5"/>
  <c r="H1889" i="5"/>
  <c r="F1907" i="5"/>
  <c r="H1921" i="5"/>
  <c r="F1934" i="5"/>
  <c r="G1968" i="5"/>
  <c r="H1984" i="5"/>
  <c r="G1998" i="5"/>
  <c r="H2003" i="5"/>
  <c r="F2016" i="5"/>
  <c r="G2044" i="5"/>
  <c r="H2049" i="5"/>
  <c r="G2054" i="5"/>
  <c r="H2056" i="5"/>
  <c r="G2061" i="5"/>
  <c r="G2073" i="5"/>
  <c r="G2084" i="5"/>
  <c r="C2084" i="5"/>
  <c r="H2091" i="5"/>
  <c r="H2107" i="5"/>
  <c r="F2107" i="5"/>
  <c r="G2135" i="5"/>
  <c r="F2153" i="5"/>
  <c r="E2173" i="5"/>
  <c r="L2173" i="5" s="1"/>
  <c r="E2179" i="5"/>
  <c r="L2179" i="5" s="1"/>
  <c r="H2193" i="5"/>
  <c r="G2212" i="5"/>
  <c r="F2216" i="5"/>
  <c r="G2236" i="5"/>
  <c r="H2239" i="5"/>
  <c r="G2239" i="5"/>
  <c r="G2252" i="5"/>
  <c r="G2280" i="5"/>
  <c r="H2300" i="5"/>
  <c r="H2310" i="5"/>
  <c r="C2313" i="5"/>
  <c r="F2313" i="5"/>
  <c r="H2313" i="5"/>
  <c r="G2313" i="5"/>
  <c r="G2319" i="5"/>
  <c r="G2324" i="5"/>
  <c r="G2375" i="5"/>
  <c r="H2375" i="5"/>
  <c r="F2388" i="5"/>
  <c r="C2388" i="5"/>
  <c r="H2390" i="5"/>
  <c r="G2407" i="5"/>
  <c r="H2407" i="5"/>
  <c r="E2407" i="5"/>
  <c r="L2407" i="5" s="1"/>
  <c r="H2422" i="5"/>
  <c r="C2444" i="5"/>
  <c r="H2444" i="5"/>
  <c r="G2444" i="5"/>
  <c r="F2444" i="5"/>
  <c r="H2463" i="5"/>
  <c r="G2466" i="5"/>
  <c r="C2540" i="5"/>
  <c r="F2540" i="5"/>
  <c r="H2540" i="5"/>
  <c r="G2540" i="5"/>
  <c r="G2565" i="5"/>
  <c r="H2565" i="5"/>
  <c r="C2565" i="5"/>
  <c r="H2690" i="5"/>
  <c r="G2690" i="5"/>
  <c r="F2690" i="5"/>
  <c r="C2690" i="5"/>
  <c r="G2757" i="5"/>
  <c r="H2757" i="5"/>
  <c r="C2757" i="5"/>
  <c r="F2947" i="5"/>
  <c r="C2947" i="5"/>
  <c r="G2947" i="5"/>
  <c r="G3379" i="5"/>
  <c r="C3379" i="5"/>
  <c r="H3379" i="5"/>
  <c r="F3379" i="5"/>
  <c r="G1822" i="5"/>
  <c r="E1854" i="5"/>
  <c r="L1854" i="5" s="1"/>
  <c r="H1856" i="5"/>
  <c r="F1865" i="5"/>
  <c r="H1867" i="5"/>
  <c r="H1878" i="5"/>
  <c r="H1880" i="5"/>
  <c r="G1885" i="5"/>
  <c r="G1887" i="5"/>
  <c r="C1896" i="5"/>
  <c r="G1907" i="5"/>
  <c r="G1909" i="5"/>
  <c r="F1915" i="5"/>
  <c r="G1919" i="5"/>
  <c r="G1932" i="5"/>
  <c r="H1932" i="5"/>
  <c r="H1934" i="5"/>
  <c r="G1950" i="5"/>
  <c r="C1957" i="5"/>
  <c r="G1961" i="5"/>
  <c r="H1968" i="5"/>
  <c r="H1973" i="5"/>
  <c r="G1977" i="5"/>
  <c r="G1982" i="5"/>
  <c r="C1989" i="5"/>
  <c r="G1989" i="5"/>
  <c r="H1989" i="5"/>
  <c r="H1993" i="5"/>
  <c r="G2009" i="5"/>
  <c r="H2016" i="5"/>
  <c r="C2021" i="5"/>
  <c r="H2021" i="5"/>
  <c r="G2028" i="5"/>
  <c r="H2028" i="5"/>
  <c r="F2047" i="5"/>
  <c r="H2052" i="5"/>
  <c r="H2061" i="5"/>
  <c r="C2064" i="5"/>
  <c r="H2064" i="5"/>
  <c r="F2079" i="5"/>
  <c r="H2079" i="5"/>
  <c r="H2089" i="5"/>
  <c r="G2089" i="5"/>
  <c r="C2112" i="5"/>
  <c r="G2131" i="5"/>
  <c r="G2153" i="5"/>
  <c r="H2167" i="5"/>
  <c r="F2167" i="5"/>
  <c r="G2167" i="5"/>
  <c r="H2179" i="5"/>
  <c r="H2186" i="5"/>
  <c r="C2200" i="5"/>
  <c r="H2200" i="5"/>
  <c r="F2200" i="5"/>
  <c r="G2203" i="5"/>
  <c r="H2207" i="5"/>
  <c r="C2207" i="5"/>
  <c r="G2207" i="5"/>
  <c r="H2212" i="5"/>
  <c r="H2216" i="5"/>
  <c r="F2227" i="5"/>
  <c r="G2231" i="5"/>
  <c r="G2234" i="5"/>
  <c r="C2234" i="5"/>
  <c r="F2234" i="5"/>
  <c r="H2236" i="5"/>
  <c r="C2249" i="5"/>
  <c r="H2249" i="5"/>
  <c r="F2249" i="5"/>
  <c r="G2276" i="5"/>
  <c r="H2280" i="5"/>
  <c r="F2308" i="5"/>
  <c r="H2319" i="5"/>
  <c r="C2334" i="5"/>
  <c r="H2334" i="5"/>
  <c r="C2352" i="5"/>
  <c r="H2363" i="5"/>
  <c r="H2402" i="5"/>
  <c r="G2461" i="5"/>
  <c r="H2481" i="5"/>
  <c r="G2481" i="5"/>
  <c r="F2481" i="5"/>
  <c r="H1822" i="5"/>
  <c r="C1861" i="5"/>
  <c r="G1865" i="5"/>
  <c r="C1872" i="5"/>
  <c r="F1872" i="5"/>
  <c r="C1883" i="5"/>
  <c r="H1887" i="5"/>
  <c r="G1892" i="5"/>
  <c r="C1892" i="5"/>
  <c r="H1909" i="5"/>
  <c r="G1913" i="5"/>
  <c r="G1915" i="5"/>
  <c r="H1917" i="5"/>
  <c r="H1919" i="5"/>
  <c r="H1930" i="5"/>
  <c r="H1939" i="5"/>
  <c r="H1941" i="5"/>
  <c r="H1945" i="5"/>
  <c r="G1948" i="5"/>
  <c r="H1950" i="5"/>
  <c r="G1966" i="5"/>
  <c r="H1966" i="5"/>
  <c r="H1971" i="5"/>
  <c r="H1977" i="5"/>
  <c r="G1980" i="5"/>
  <c r="H1982" i="5"/>
  <c r="C1996" i="5"/>
  <c r="C2001" i="5"/>
  <c r="H2009" i="5"/>
  <c r="C2031" i="5"/>
  <c r="C2050" i="5"/>
  <c r="C2067" i="5"/>
  <c r="H2069" i="5"/>
  <c r="C2074" i="5"/>
  <c r="H2082" i="5"/>
  <c r="F2082" i="5"/>
  <c r="G2092" i="5"/>
  <c r="H2092" i="5"/>
  <c r="E2092" i="5"/>
  <c r="L2092" i="5" s="1"/>
  <c r="C2092" i="5"/>
  <c r="C2099" i="5"/>
  <c r="C2101" i="5"/>
  <c r="F2121" i="5"/>
  <c r="G2124" i="5"/>
  <c r="H2124" i="5"/>
  <c r="G2157" i="5"/>
  <c r="H2160" i="5"/>
  <c r="H2176" i="5"/>
  <c r="G2187" i="5"/>
  <c r="C2187" i="5"/>
  <c r="C2204" i="5"/>
  <c r="C2264" i="5"/>
  <c r="H2264" i="5"/>
  <c r="G2264" i="5"/>
  <c r="H2284" i="5"/>
  <c r="G2284" i="5"/>
  <c r="F2284" i="5"/>
  <c r="H2305" i="5"/>
  <c r="G2305" i="5"/>
  <c r="C2314" i="5"/>
  <c r="H2317" i="5"/>
  <c r="F2334" i="5"/>
  <c r="F2352" i="5"/>
  <c r="H2356" i="5"/>
  <c r="G2356" i="5"/>
  <c r="F2356" i="5"/>
  <c r="H2370" i="5"/>
  <c r="C2370" i="5"/>
  <c r="H2393" i="5"/>
  <c r="G2393" i="5"/>
  <c r="F2402" i="5"/>
  <c r="C2588" i="5"/>
  <c r="G2588" i="5"/>
  <c r="H2588" i="5"/>
  <c r="G2938" i="5"/>
  <c r="H2938" i="5"/>
  <c r="C2938" i="5"/>
  <c r="C3214" i="5"/>
  <c r="G3214" i="5"/>
  <c r="K3214" i="5" s="1"/>
  <c r="H1898" i="5"/>
  <c r="E1898" i="5"/>
  <c r="L1898" i="5" s="1"/>
  <c r="H1962" i="5"/>
  <c r="G1983" i="5"/>
  <c r="G2060" i="5"/>
  <c r="H2060" i="5"/>
  <c r="C2114" i="5"/>
  <c r="H2129" i="5"/>
  <c r="G2162" i="5"/>
  <c r="C2169" i="5"/>
  <c r="H2169" i="5"/>
  <c r="H2241" i="5"/>
  <c r="G2241" i="5"/>
  <c r="G2267" i="5"/>
  <c r="C2270" i="5"/>
  <c r="F2291" i="5"/>
  <c r="G2291" i="5"/>
  <c r="G2322" i="5"/>
  <c r="H2322" i="5"/>
  <c r="C2415" i="5"/>
  <c r="H2415" i="5"/>
  <c r="G2471" i="5"/>
  <c r="E2471" i="5"/>
  <c r="L2471" i="5" s="1"/>
  <c r="G2501" i="5"/>
  <c r="F2501" i="5"/>
  <c r="C2501" i="5"/>
  <c r="C2511" i="5"/>
  <c r="G2511" i="5"/>
  <c r="H2546" i="5"/>
  <c r="F2549" i="5"/>
  <c r="H2549" i="5"/>
  <c r="G2549" i="5"/>
  <c r="H2563" i="5"/>
  <c r="G2563" i="5"/>
  <c r="C2563" i="5"/>
  <c r="G2731" i="5"/>
  <c r="C2731" i="5"/>
  <c r="F2731" i="5"/>
  <c r="H2731" i="5"/>
  <c r="H2769" i="5"/>
  <c r="G2776" i="5"/>
  <c r="H2776" i="5"/>
  <c r="H2794" i="5"/>
  <c r="C2843" i="5"/>
  <c r="G2843" i="5"/>
  <c r="F2843" i="5"/>
  <c r="G2874" i="5"/>
  <c r="H2874" i="5"/>
  <c r="C2874" i="5"/>
  <c r="F2874" i="5"/>
  <c r="C2910" i="5"/>
  <c r="F2910" i="5"/>
  <c r="H2910" i="5"/>
  <c r="G2910" i="5"/>
  <c r="C2934" i="5"/>
  <c r="H2987" i="5"/>
  <c r="C2987" i="5"/>
  <c r="H3153" i="5"/>
  <c r="G3153" i="5"/>
  <c r="C3153" i="5"/>
  <c r="C3165" i="5"/>
  <c r="H3165" i="5"/>
  <c r="H2348" i="5"/>
  <c r="F2348" i="5"/>
  <c r="E2361" i="5"/>
  <c r="L2361" i="5" s="1"/>
  <c r="F2386" i="5"/>
  <c r="C2400" i="5"/>
  <c r="G2410" i="5"/>
  <c r="C2410" i="5"/>
  <c r="H2410" i="5"/>
  <c r="G2454" i="5"/>
  <c r="H2457" i="5"/>
  <c r="C2457" i="5"/>
  <c r="G2484" i="5"/>
  <c r="F2484" i="5"/>
  <c r="H2498" i="5"/>
  <c r="C2498" i="5"/>
  <c r="H2578" i="5"/>
  <c r="G2578" i="5"/>
  <c r="C2625" i="5"/>
  <c r="H2663" i="5"/>
  <c r="G2663" i="5"/>
  <c r="C2748" i="5"/>
  <c r="H2748" i="5"/>
  <c r="E2748" i="5"/>
  <c r="L2748" i="5" s="1"/>
  <c r="C2752" i="5"/>
  <c r="H2752" i="5"/>
  <c r="G2752" i="5"/>
  <c r="F2752" i="5"/>
  <c r="G2789" i="5"/>
  <c r="H2789" i="5"/>
  <c r="C2789" i="5"/>
  <c r="C2803" i="5"/>
  <c r="H2803" i="5"/>
  <c r="C2871" i="5"/>
  <c r="H2871" i="5"/>
  <c r="G2871" i="5"/>
  <c r="E2875" i="5"/>
  <c r="L2875" i="5" s="1"/>
  <c r="C2875" i="5"/>
  <c r="G2875" i="5"/>
  <c r="H2875" i="5"/>
  <c r="F2899" i="5"/>
  <c r="C2899" i="5"/>
  <c r="H2899" i="5"/>
  <c r="G2899" i="5"/>
  <c r="C2950" i="5"/>
  <c r="H2950" i="5"/>
  <c r="G2950" i="5"/>
  <c r="G2998" i="5"/>
  <c r="C3086" i="5"/>
  <c r="H3086" i="5"/>
  <c r="F3086" i="5"/>
  <c r="G3086" i="5"/>
  <c r="H3290" i="5"/>
  <c r="G3290" i="5"/>
  <c r="F3290" i="5"/>
  <c r="C3290" i="5"/>
  <c r="G2348" i="5"/>
  <c r="C2351" i="5"/>
  <c r="G2371" i="5"/>
  <c r="E2386" i="5"/>
  <c r="L2386" i="5" s="1"/>
  <c r="G2400" i="5"/>
  <c r="C2418" i="5"/>
  <c r="G2439" i="5"/>
  <c r="H2439" i="5"/>
  <c r="G2442" i="5"/>
  <c r="H2442" i="5"/>
  <c r="H2484" i="5"/>
  <c r="E2498" i="5"/>
  <c r="L2498" i="5" s="1"/>
  <c r="C2506" i="5"/>
  <c r="G2532" i="5"/>
  <c r="H2532" i="5"/>
  <c r="C2532" i="5"/>
  <c r="H2621" i="5"/>
  <c r="G2621" i="5"/>
  <c r="G2625" i="5"/>
  <c r="F2628" i="5"/>
  <c r="H2691" i="5"/>
  <c r="G2691" i="5"/>
  <c r="E2691" i="5"/>
  <c r="L2691" i="5" s="1"/>
  <c r="H2722" i="5"/>
  <c r="E2722" i="5"/>
  <c r="L2722" i="5" s="1"/>
  <c r="C2722" i="5"/>
  <c r="G2737" i="5"/>
  <c r="E2737" i="5"/>
  <c r="L2737" i="5" s="1"/>
  <c r="H2737" i="5"/>
  <c r="H2825" i="5"/>
  <c r="G2825" i="5"/>
  <c r="C2866" i="5"/>
  <c r="F2979" i="5"/>
  <c r="C2979" i="5"/>
  <c r="G2996" i="5"/>
  <c r="C3215" i="5"/>
  <c r="F3215" i="5"/>
  <c r="H3215" i="5"/>
  <c r="C3230" i="5"/>
  <c r="H3230" i="5"/>
  <c r="F3230" i="5"/>
  <c r="G3230" i="5"/>
  <c r="F3425" i="5"/>
  <c r="G3425" i="5"/>
  <c r="C3425" i="5"/>
  <c r="C3428" i="5"/>
  <c r="H3428" i="5"/>
  <c r="F3468" i="5"/>
  <c r="C3468" i="5"/>
  <c r="H3468" i="5"/>
  <c r="G3468" i="5"/>
  <c r="G2258" i="5"/>
  <c r="H2258" i="5"/>
  <c r="E2265" i="5"/>
  <c r="L2265" i="5" s="1"/>
  <c r="C2265" i="5"/>
  <c r="G2301" i="5"/>
  <c r="G2339" i="5"/>
  <c r="G2361" i="5"/>
  <c r="G2386" i="5"/>
  <c r="H2400" i="5"/>
  <c r="G2431" i="5"/>
  <c r="H2431" i="5"/>
  <c r="E2431" i="5"/>
  <c r="L2431" i="5" s="1"/>
  <c r="C2434" i="5"/>
  <c r="E2442" i="5"/>
  <c r="L2442" i="5" s="1"/>
  <c r="F2498" i="5"/>
  <c r="C2504" i="5"/>
  <c r="C2519" i="5"/>
  <c r="E2532" i="5"/>
  <c r="L2532" i="5" s="1"/>
  <c r="E2535" i="5"/>
  <c r="L2535" i="5" s="1"/>
  <c r="G2535" i="5"/>
  <c r="H2535" i="5"/>
  <c r="C2535" i="5"/>
  <c r="C2543" i="5"/>
  <c r="E2560" i="5"/>
  <c r="L2560" i="5" s="1"/>
  <c r="H2560" i="5"/>
  <c r="C2560" i="5"/>
  <c r="C2591" i="5"/>
  <c r="E2591" i="5"/>
  <c r="L2591" i="5" s="1"/>
  <c r="H2591" i="5"/>
  <c r="G2591" i="5"/>
  <c r="G2606" i="5"/>
  <c r="H2606" i="5"/>
  <c r="F2621" i="5"/>
  <c r="H2625" i="5"/>
  <c r="H2709" i="5"/>
  <c r="G2709" i="5"/>
  <c r="F2722" i="5"/>
  <c r="F2737" i="5"/>
  <c r="G2748" i="5"/>
  <c r="E2825" i="5"/>
  <c r="L2825" i="5" s="1"/>
  <c r="G2844" i="5"/>
  <c r="H2844" i="5"/>
  <c r="C2844" i="5"/>
  <c r="G2847" i="5"/>
  <c r="H2847" i="5"/>
  <c r="G2979" i="5"/>
  <c r="H2998" i="5"/>
  <c r="G3143" i="5"/>
  <c r="C3143" i="5"/>
  <c r="G3215" i="5"/>
  <c r="H3425" i="5"/>
  <c r="F3428" i="5"/>
  <c r="C3575" i="5"/>
  <c r="G3575" i="5"/>
  <c r="H3575" i="5"/>
  <c r="C2217" i="5"/>
  <c r="H2237" i="5"/>
  <c r="F2237" i="5"/>
  <c r="G2275" i="5"/>
  <c r="C2292" i="5"/>
  <c r="E2301" i="5"/>
  <c r="L2301" i="5" s="1"/>
  <c r="G2327" i="5"/>
  <c r="H2337" i="5"/>
  <c r="G2337" i="5"/>
  <c r="H2339" i="5"/>
  <c r="C2344" i="5"/>
  <c r="G2351" i="5"/>
  <c r="G2354" i="5"/>
  <c r="C2359" i="5"/>
  <c r="H2361" i="5"/>
  <c r="H2371" i="5"/>
  <c r="H2386" i="5"/>
  <c r="G2418" i="5"/>
  <c r="F2423" i="5"/>
  <c r="G2426" i="5"/>
  <c r="E2426" i="5"/>
  <c r="L2426" i="5" s="1"/>
  <c r="F2439" i="5"/>
  <c r="F2442" i="5"/>
  <c r="C2447" i="5"/>
  <c r="H2447" i="5"/>
  <c r="G2450" i="5"/>
  <c r="G2452" i="5"/>
  <c r="H2454" i="5"/>
  <c r="G2457" i="5"/>
  <c r="C2496" i="5"/>
  <c r="G2496" i="5"/>
  <c r="G2498" i="5"/>
  <c r="F2506" i="5"/>
  <c r="G2529" i="5"/>
  <c r="F2535" i="5"/>
  <c r="G2543" i="5"/>
  <c r="G2557" i="5"/>
  <c r="H2557" i="5"/>
  <c r="C2557" i="5"/>
  <c r="F2560" i="5"/>
  <c r="H2612" i="5"/>
  <c r="G2612" i="5"/>
  <c r="C2612" i="5"/>
  <c r="G2628" i="5"/>
  <c r="H2672" i="5"/>
  <c r="G2672" i="5"/>
  <c r="F2702" i="5"/>
  <c r="H2702" i="5"/>
  <c r="C2702" i="5"/>
  <c r="G2722" i="5"/>
  <c r="F2792" i="5"/>
  <c r="F2825" i="5"/>
  <c r="F2844" i="5"/>
  <c r="E2847" i="5"/>
  <c r="L2847" i="5" s="1"/>
  <c r="G2866" i="5"/>
  <c r="H2924" i="5"/>
  <c r="G2924" i="5"/>
  <c r="H2979" i="5"/>
  <c r="F2992" i="5"/>
  <c r="H2992" i="5"/>
  <c r="F2996" i="5"/>
  <c r="H3140" i="5"/>
  <c r="F3140" i="5"/>
  <c r="C3140" i="5"/>
  <c r="C3212" i="5"/>
  <c r="F3212" i="5"/>
  <c r="H3212" i="5"/>
  <c r="G3212" i="5"/>
  <c r="G3428" i="5"/>
  <c r="K3428" i="5" s="1"/>
  <c r="C3461" i="5"/>
  <c r="H3461" i="5"/>
  <c r="F3461" i="5"/>
  <c r="G3461" i="5"/>
  <c r="G2330" i="5"/>
  <c r="H2351" i="5"/>
  <c r="H2418" i="5"/>
  <c r="G2423" i="5"/>
  <c r="H2452" i="5"/>
  <c r="G2467" i="5"/>
  <c r="G2487" i="5"/>
  <c r="G2506" i="5"/>
  <c r="G2576" i="5"/>
  <c r="G2579" i="5"/>
  <c r="H2579" i="5"/>
  <c r="C2615" i="5"/>
  <c r="G2615" i="5"/>
  <c r="H2628" i="5"/>
  <c r="G2792" i="5"/>
  <c r="E2863" i="5"/>
  <c r="L2863" i="5" s="1"/>
  <c r="H2863" i="5"/>
  <c r="F2863" i="5"/>
  <c r="C2863" i="5"/>
  <c r="H2866" i="5"/>
  <c r="C2894" i="5"/>
  <c r="H2894" i="5"/>
  <c r="F2915" i="5"/>
  <c r="G2915" i="5"/>
  <c r="C2915" i="5"/>
  <c r="F2972" i="5"/>
  <c r="C2972" i="5"/>
  <c r="H2996" i="5"/>
  <c r="H3143" i="5"/>
  <c r="G3439" i="5"/>
  <c r="F3439" i="5"/>
  <c r="H3439" i="5"/>
  <c r="C3439" i="5"/>
  <c r="H3598" i="5"/>
  <c r="C3598" i="5"/>
  <c r="G3598" i="5"/>
  <c r="F3598" i="5"/>
  <c r="F2163" i="5"/>
  <c r="G2163" i="5"/>
  <c r="G2170" i="5"/>
  <c r="H2170" i="5"/>
  <c r="G2217" i="5"/>
  <c r="G2237" i="5"/>
  <c r="F2246" i="5"/>
  <c r="C2263" i="5"/>
  <c r="H2265" i="5"/>
  <c r="G2282" i="5"/>
  <c r="H2282" i="5"/>
  <c r="G2292" i="5"/>
  <c r="H2301" i="5"/>
  <c r="G2323" i="5"/>
  <c r="C2342" i="5"/>
  <c r="E2342" i="5"/>
  <c r="L2342" i="5" s="1"/>
  <c r="G2344" i="5"/>
  <c r="F2354" i="5"/>
  <c r="H2369" i="5"/>
  <c r="E2369" i="5"/>
  <c r="L2369" i="5" s="1"/>
  <c r="C2369" i="5"/>
  <c r="C2374" i="5"/>
  <c r="F2384" i="5"/>
  <c r="G2394" i="5"/>
  <c r="F2394" i="5"/>
  <c r="H2394" i="5"/>
  <c r="H2401" i="5"/>
  <c r="C2401" i="5"/>
  <c r="H2423" i="5"/>
  <c r="H2426" i="5"/>
  <c r="G2429" i="5"/>
  <c r="C2429" i="5"/>
  <c r="C2432" i="5"/>
  <c r="H2434" i="5"/>
  <c r="G2447" i="5"/>
  <c r="F2450" i="5"/>
  <c r="H2467" i="5"/>
  <c r="F2487" i="5"/>
  <c r="F2496" i="5"/>
  <c r="G2504" i="5"/>
  <c r="H2506" i="5"/>
  <c r="H2509" i="5"/>
  <c r="E2517" i="5"/>
  <c r="L2517" i="5" s="1"/>
  <c r="G2517" i="5"/>
  <c r="H2519" i="5"/>
  <c r="G2567" i="5"/>
  <c r="H2567" i="5"/>
  <c r="C2567" i="5"/>
  <c r="H2570" i="5"/>
  <c r="C2570" i="5"/>
  <c r="F2576" i="5"/>
  <c r="H2596" i="5"/>
  <c r="C2631" i="5"/>
  <c r="H2631" i="5"/>
  <c r="G2631" i="5"/>
  <c r="H2658" i="5"/>
  <c r="G2658" i="5"/>
  <c r="E2658" i="5"/>
  <c r="L2658" i="5" s="1"/>
  <c r="F2672" i="5"/>
  <c r="H2720" i="5"/>
  <c r="G2749" i="5"/>
  <c r="C2749" i="5"/>
  <c r="H2749" i="5"/>
  <c r="H2759" i="5"/>
  <c r="G2759" i="5"/>
  <c r="H2792" i="5"/>
  <c r="G2863" i="5"/>
  <c r="C2958" i="5"/>
  <c r="H2958" i="5"/>
  <c r="H2961" i="5"/>
  <c r="G2961" i="5"/>
  <c r="G2972" i="5"/>
  <c r="G2985" i="5"/>
  <c r="H2985" i="5"/>
  <c r="C2999" i="5"/>
  <c r="H2999" i="5"/>
  <c r="G2999" i="5"/>
  <c r="G3140" i="5"/>
  <c r="G2013" i="5"/>
  <c r="C2013" i="5"/>
  <c r="C2034" i="5"/>
  <c r="C2038" i="5"/>
  <c r="C2040" i="5"/>
  <c r="H2042" i="5"/>
  <c r="C2057" i="5"/>
  <c r="H2078" i="5"/>
  <c r="C2085" i="5"/>
  <c r="C2117" i="5"/>
  <c r="H2145" i="5"/>
  <c r="C2145" i="5"/>
  <c r="F2147" i="5"/>
  <c r="E2163" i="5"/>
  <c r="L2163" i="5" s="1"/>
  <c r="H2217" i="5"/>
  <c r="G2246" i="5"/>
  <c r="G2253" i="5"/>
  <c r="H2256" i="5"/>
  <c r="F2256" i="5"/>
  <c r="H2285" i="5"/>
  <c r="G2285" i="5"/>
  <c r="H2292" i="5"/>
  <c r="G2299" i="5"/>
  <c r="H2323" i="5"/>
  <c r="F2330" i="5"/>
  <c r="H2344" i="5"/>
  <c r="H2354" i="5"/>
  <c r="G2359" i="5"/>
  <c r="F2369" i="5"/>
  <c r="E2374" i="5"/>
  <c r="L2374" i="5" s="1"/>
  <c r="F2387" i="5"/>
  <c r="H2387" i="5"/>
  <c r="F2401" i="5"/>
  <c r="F2429" i="5"/>
  <c r="H2450" i="5"/>
  <c r="H2455" i="5"/>
  <c r="F2455" i="5"/>
  <c r="G2455" i="5"/>
  <c r="H2487" i="5"/>
  <c r="G2490" i="5"/>
  <c r="H2496" i="5"/>
  <c r="H2504" i="5"/>
  <c r="F2509" i="5"/>
  <c r="F2517" i="5"/>
  <c r="H2576" i="5"/>
  <c r="H2626" i="5"/>
  <c r="G2626" i="5"/>
  <c r="C2655" i="5"/>
  <c r="H2706" i="5"/>
  <c r="G2706" i="5"/>
  <c r="E2706" i="5"/>
  <c r="L2706" i="5" s="1"/>
  <c r="F2759" i="5"/>
  <c r="G2810" i="5"/>
  <c r="H2810" i="5"/>
  <c r="C2810" i="5"/>
  <c r="H2816" i="5"/>
  <c r="C2816" i="5"/>
  <c r="F2819" i="5"/>
  <c r="H2819" i="5"/>
  <c r="F2860" i="5"/>
  <c r="H2860" i="5"/>
  <c r="C2860" i="5"/>
  <c r="G2894" i="5"/>
  <c r="H2915" i="5"/>
  <c r="H2930" i="5"/>
  <c r="G2930" i="5"/>
  <c r="E2958" i="5"/>
  <c r="L2958" i="5" s="1"/>
  <c r="H2972" i="5"/>
  <c r="E2985" i="5"/>
  <c r="L2985" i="5" s="1"/>
  <c r="G3401" i="5"/>
  <c r="F3401" i="5"/>
  <c r="G2094" i="5"/>
  <c r="C2094" i="5"/>
  <c r="H2163" i="5"/>
  <c r="H2192" i="5"/>
  <c r="F2192" i="5"/>
  <c r="E2192" i="5"/>
  <c r="L2192" i="5" s="1"/>
  <c r="F2211" i="5"/>
  <c r="G2211" i="5"/>
  <c r="H2246" i="5"/>
  <c r="H2251" i="5"/>
  <c r="H2253" i="5"/>
  <c r="F2263" i="5"/>
  <c r="H2271" i="5"/>
  <c r="C2271" i="5"/>
  <c r="G2290" i="5"/>
  <c r="H2330" i="5"/>
  <c r="H2335" i="5"/>
  <c r="G2335" i="5"/>
  <c r="C2340" i="5"/>
  <c r="G2342" i="5"/>
  <c r="H2359" i="5"/>
  <c r="G2362" i="5"/>
  <c r="F2362" i="5"/>
  <c r="G2369" i="5"/>
  <c r="G2374" i="5"/>
  <c r="G2384" i="5"/>
  <c r="G2401" i="5"/>
  <c r="C2406" i="5"/>
  <c r="H2429" i="5"/>
  <c r="F2432" i="5"/>
  <c r="H2468" i="5"/>
  <c r="H2499" i="5"/>
  <c r="E2499" i="5"/>
  <c r="L2499" i="5" s="1"/>
  <c r="G2499" i="5"/>
  <c r="G2509" i="5"/>
  <c r="H2517" i="5"/>
  <c r="F2538" i="5"/>
  <c r="G2561" i="5"/>
  <c r="C2561" i="5"/>
  <c r="H2561" i="5"/>
  <c r="G2570" i="5"/>
  <c r="E2613" i="5"/>
  <c r="L2613" i="5" s="1"/>
  <c r="H2613" i="5"/>
  <c r="H2615" i="5"/>
  <c r="H2648" i="5"/>
  <c r="C2648" i="5"/>
  <c r="H2670" i="5"/>
  <c r="E2670" i="5"/>
  <c r="L2670" i="5" s="1"/>
  <c r="E2673" i="5"/>
  <c r="L2673" i="5" s="1"/>
  <c r="H2673" i="5"/>
  <c r="G2673" i="5"/>
  <c r="C2703" i="5"/>
  <c r="H2703" i="5"/>
  <c r="F2703" i="5"/>
  <c r="G2720" i="5"/>
  <c r="G2743" i="5"/>
  <c r="H2913" i="5"/>
  <c r="F2913" i="5"/>
  <c r="G2955" i="5"/>
  <c r="F2958" i="5"/>
  <c r="H2962" i="5"/>
  <c r="C2962" i="5"/>
  <c r="G2962" i="5"/>
  <c r="H3117" i="5"/>
  <c r="H3401" i="5"/>
  <c r="C2096" i="5"/>
  <c r="F2096" i="5"/>
  <c r="C2174" i="5"/>
  <c r="H2174" i="5"/>
  <c r="F2196" i="5"/>
  <c r="G2196" i="5"/>
  <c r="E2220" i="5"/>
  <c r="L2220" i="5" s="1"/>
  <c r="C2220" i="5"/>
  <c r="H2289" i="5"/>
  <c r="E2333" i="5"/>
  <c r="L2333" i="5" s="1"/>
  <c r="G2346" i="5"/>
  <c r="G2403" i="5"/>
  <c r="G2458" i="5"/>
  <c r="C2479" i="5"/>
  <c r="F2479" i="5"/>
  <c r="G2486" i="5"/>
  <c r="G2510" i="5"/>
  <c r="F2510" i="5"/>
  <c r="C2524" i="5"/>
  <c r="F2524" i="5"/>
  <c r="H2564" i="5"/>
  <c r="G2636" i="5"/>
  <c r="G2661" i="5"/>
  <c r="H2676" i="5"/>
  <c r="G2696" i="5"/>
  <c r="C2696" i="5"/>
  <c r="H2696" i="5"/>
  <c r="H2787" i="5"/>
  <c r="G2795" i="5"/>
  <c r="C2795" i="5"/>
  <c r="H2795" i="5"/>
  <c r="C2814" i="5"/>
  <c r="F2814" i="5"/>
  <c r="G2814" i="5"/>
  <c r="H2822" i="5"/>
  <c r="G2822" i="5"/>
  <c r="E2822" i="5"/>
  <c r="L2822" i="5" s="1"/>
  <c r="C2822" i="5"/>
  <c r="H2841" i="5"/>
  <c r="C3007" i="5"/>
  <c r="G3007" i="5"/>
  <c r="G3015" i="5"/>
  <c r="C3015" i="5"/>
  <c r="C3564" i="5"/>
  <c r="F3564" i="5"/>
  <c r="H3564" i="5"/>
  <c r="G3564" i="5"/>
  <c r="C2513" i="5"/>
  <c r="G2539" i="5"/>
  <c r="C2539" i="5"/>
  <c r="G2544" i="5"/>
  <c r="G2597" i="5"/>
  <c r="E2597" i="5"/>
  <c r="L2597" i="5" s="1"/>
  <c r="C2597" i="5"/>
  <c r="G2683" i="5"/>
  <c r="H2683" i="5"/>
  <c r="G2686" i="5"/>
  <c r="G2718" i="5"/>
  <c r="C2735" i="5"/>
  <c r="G2735" i="5"/>
  <c r="H2887" i="5"/>
  <c r="H3012" i="5"/>
  <c r="G3012" i="5"/>
  <c r="C3012" i="5"/>
  <c r="G3034" i="5"/>
  <c r="H3034" i="5"/>
  <c r="C3034" i="5"/>
  <c r="C3297" i="5"/>
  <c r="G3297" i="5"/>
  <c r="H3297" i="5"/>
  <c r="F3297" i="5"/>
  <c r="H3922" i="5"/>
  <c r="G3922" i="5"/>
  <c r="F3922" i="5"/>
  <c r="F2132" i="5"/>
  <c r="C2142" i="5"/>
  <c r="H2150" i="5"/>
  <c r="C2150" i="5"/>
  <c r="G2194" i="5"/>
  <c r="F2194" i="5"/>
  <c r="H2194" i="5"/>
  <c r="G2218" i="5"/>
  <c r="C2218" i="5"/>
  <c r="H2287" i="5"/>
  <c r="G2307" i="5"/>
  <c r="C2318" i="5"/>
  <c r="E2331" i="5"/>
  <c r="L2331" i="5" s="1"/>
  <c r="H2331" i="5"/>
  <c r="G2378" i="5"/>
  <c r="F2378" i="5"/>
  <c r="H2378" i="5"/>
  <c r="C2408" i="5"/>
  <c r="H2427" i="5"/>
  <c r="C2427" i="5"/>
  <c r="C2446" i="5"/>
  <c r="H2446" i="5"/>
  <c r="E2472" i="5"/>
  <c r="L2472" i="5" s="1"/>
  <c r="H2472" i="5"/>
  <c r="E2489" i="5"/>
  <c r="L2489" i="5" s="1"/>
  <c r="C2489" i="5"/>
  <c r="F2539" i="5"/>
  <c r="E2544" i="5"/>
  <c r="L2544" i="5" s="1"/>
  <c r="H2547" i="5"/>
  <c r="C2547" i="5"/>
  <c r="C2572" i="5"/>
  <c r="C2575" i="5"/>
  <c r="G2575" i="5"/>
  <c r="F2580" i="5"/>
  <c r="H2580" i="5"/>
  <c r="H2604" i="5"/>
  <c r="F2644" i="5"/>
  <c r="H2644" i="5"/>
  <c r="G2644" i="5"/>
  <c r="H2666" i="5"/>
  <c r="F2666" i="5"/>
  <c r="G2681" i="5"/>
  <c r="C2767" i="5"/>
  <c r="C2820" i="5"/>
  <c r="H2820" i="5"/>
  <c r="G2858" i="5"/>
  <c r="F2858" i="5"/>
  <c r="C2858" i="5"/>
  <c r="F2867" i="5"/>
  <c r="C2867" i="5"/>
  <c r="H2867" i="5"/>
  <c r="H2872" i="5"/>
  <c r="C2872" i="5"/>
  <c r="G2891" i="5"/>
  <c r="H2891" i="5"/>
  <c r="G2922" i="5"/>
  <c r="H2922" i="5"/>
  <c r="H3055" i="5"/>
  <c r="G3065" i="5"/>
  <c r="H3065" i="5"/>
  <c r="H3837" i="5"/>
  <c r="F3837" i="5"/>
  <c r="G3837" i="5"/>
  <c r="G2619" i="5"/>
  <c r="H2619" i="5"/>
  <c r="F2624" i="5"/>
  <c r="E2624" i="5"/>
  <c r="L2624" i="5" s="1"/>
  <c r="H2649" i="5"/>
  <c r="G2651" i="5"/>
  <c r="H2651" i="5"/>
  <c r="F2656" i="5"/>
  <c r="H2689" i="5"/>
  <c r="C2689" i="5"/>
  <c r="C2750" i="5"/>
  <c r="H2834" i="5"/>
  <c r="H2848" i="5"/>
  <c r="C2848" i="5"/>
  <c r="C2951" i="5"/>
  <c r="F2951" i="5"/>
  <c r="H2951" i="5"/>
  <c r="G2951" i="5"/>
  <c r="F3097" i="5"/>
  <c r="H3097" i="5"/>
  <c r="G3097" i="5"/>
  <c r="C3097" i="5"/>
  <c r="C3106" i="5"/>
  <c r="H3106" i="5"/>
  <c r="G3106" i="5"/>
  <c r="G3130" i="5"/>
  <c r="C3130" i="5"/>
  <c r="H3130" i="5"/>
  <c r="C3257" i="5"/>
  <c r="G3257" i="5"/>
  <c r="H3257" i="5"/>
  <c r="F3257" i="5"/>
  <c r="F3377" i="5"/>
  <c r="C3377" i="5"/>
  <c r="G3377" i="5"/>
  <c r="G2585" i="5"/>
  <c r="G2602" i="5"/>
  <c r="C2602" i="5"/>
  <c r="C2607" i="5"/>
  <c r="G2624" i="5"/>
  <c r="G2656" i="5"/>
  <c r="H2659" i="5"/>
  <c r="G2659" i="5"/>
  <c r="F2704" i="5"/>
  <c r="G2704" i="5"/>
  <c r="H2707" i="5"/>
  <c r="G2747" i="5"/>
  <c r="H2755" i="5"/>
  <c r="E2796" i="5"/>
  <c r="L2796" i="5" s="1"/>
  <c r="G2796" i="5"/>
  <c r="C2796" i="5"/>
  <c r="C2888" i="5"/>
  <c r="C2892" i="5"/>
  <c r="H2892" i="5"/>
  <c r="G2892" i="5"/>
  <c r="C2898" i="5"/>
  <c r="G2908" i="5"/>
  <c r="F2908" i="5"/>
  <c r="G2923" i="5"/>
  <c r="H2923" i="5"/>
  <c r="C2923" i="5"/>
  <c r="C2967" i="5"/>
  <c r="H2562" i="5"/>
  <c r="H2585" i="5"/>
  <c r="F2592" i="5"/>
  <c r="C2617" i="5"/>
  <c r="F2617" i="5"/>
  <c r="H2624" i="5"/>
  <c r="F2649" i="5"/>
  <c r="F2651" i="5"/>
  <c r="H2656" i="5"/>
  <c r="H2674" i="5"/>
  <c r="F2689" i="5"/>
  <c r="F2750" i="5"/>
  <c r="C2799" i="5"/>
  <c r="H2799" i="5"/>
  <c r="G2823" i="5"/>
  <c r="G2834" i="5"/>
  <c r="G2839" i="5"/>
  <c r="G2848" i="5"/>
  <c r="E2851" i="5"/>
  <c r="L2851" i="5" s="1"/>
  <c r="G2876" i="5"/>
  <c r="C2876" i="5"/>
  <c r="G2911" i="5"/>
  <c r="C2911" i="5"/>
  <c r="C3084" i="5"/>
  <c r="G3084" i="5"/>
  <c r="H3084" i="5"/>
  <c r="F3084" i="5"/>
  <c r="G3098" i="5"/>
  <c r="C3098" i="5"/>
  <c r="C3180" i="5"/>
  <c r="H3180" i="5"/>
  <c r="G3180" i="5"/>
  <c r="H3377" i="5"/>
  <c r="F3473" i="5"/>
  <c r="F3522" i="5"/>
  <c r="G3522" i="5"/>
  <c r="H3522" i="5"/>
  <c r="C3522" i="5"/>
  <c r="F3632" i="5"/>
  <c r="C3632" i="5"/>
  <c r="H3647" i="5"/>
  <c r="G3647" i="5"/>
  <c r="F3647" i="5"/>
  <c r="C3822" i="5"/>
  <c r="F3822" i="5"/>
  <c r="H3822" i="5"/>
  <c r="G3822" i="5"/>
  <c r="H2595" i="5"/>
  <c r="F2595" i="5"/>
  <c r="C2600" i="5"/>
  <c r="G2600" i="5"/>
  <c r="H2637" i="5"/>
  <c r="G2649" i="5"/>
  <c r="G2677" i="5"/>
  <c r="C2684" i="5"/>
  <c r="G2684" i="5"/>
  <c r="G2689" i="5"/>
  <c r="G2733" i="5"/>
  <c r="G2750" i="5"/>
  <c r="H2788" i="5"/>
  <c r="G2799" i="5"/>
  <c r="G2815" i="5"/>
  <c r="C2830" i="5"/>
  <c r="E2839" i="5"/>
  <c r="L2839" i="5" s="1"/>
  <c r="G2842" i="5"/>
  <c r="H2842" i="5"/>
  <c r="F2842" i="5"/>
  <c r="H2849" i="5"/>
  <c r="F2849" i="5"/>
  <c r="C2849" i="5"/>
  <c r="G2851" i="5"/>
  <c r="C2896" i="5"/>
  <c r="H2896" i="5"/>
  <c r="C3037" i="5"/>
  <c r="H3037" i="5"/>
  <c r="G3037" i="5"/>
  <c r="C3070" i="5"/>
  <c r="F3070" i="5"/>
  <c r="H3070" i="5"/>
  <c r="F3171" i="5"/>
  <c r="G3171" i="5"/>
  <c r="H3171" i="5"/>
  <c r="C3171" i="5"/>
  <c r="G3473" i="5"/>
  <c r="G3632" i="5"/>
  <c r="C2645" i="5"/>
  <c r="G2645" i="5"/>
  <c r="G2667" i="5"/>
  <c r="C2667" i="5"/>
  <c r="C2687" i="5"/>
  <c r="H2687" i="5"/>
  <c r="F2687" i="5"/>
  <c r="C2756" i="5"/>
  <c r="H2765" i="5"/>
  <c r="G2827" i="5"/>
  <c r="C2827" i="5"/>
  <c r="E2896" i="5"/>
  <c r="L2896" i="5" s="1"/>
  <c r="C3023" i="5"/>
  <c r="G3280" i="5"/>
  <c r="F3280" i="5"/>
  <c r="H3280" i="5"/>
  <c r="C3400" i="5"/>
  <c r="G3411" i="5"/>
  <c r="H3411" i="5"/>
  <c r="C3411" i="5"/>
  <c r="F3411" i="5"/>
  <c r="H3473" i="5"/>
  <c r="H3632" i="5"/>
  <c r="G3636" i="5"/>
  <c r="F3636" i="5"/>
  <c r="C3636" i="5"/>
  <c r="H3636" i="5"/>
  <c r="H2514" i="5"/>
  <c r="C2514" i="5"/>
  <c r="G2514" i="5"/>
  <c r="G2533" i="5"/>
  <c r="F2548" i="5"/>
  <c r="H2548" i="5"/>
  <c r="G2573" i="5"/>
  <c r="G2590" i="5"/>
  <c r="C2620" i="5"/>
  <c r="H2620" i="5"/>
  <c r="F2620" i="5"/>
  <c r="G2637" i="5"/>
  <c r="H2640" i="5"/>
  <c r="C2652" i="5"/>
  <c r="H2669" i="5"/>
  <c r="G2674" i="5"/>
  <c r="H2677" i="5"/>
  <c r="H2684" i="5"/>
  <c r="E2687" i="5"/>
  <c r="L2687" i="5" s="1"/>
  <c r="G2724" i="5"/>
  <c r="G2768" i="5"/>
  <c r="C2768" i="5"/>
  <c r="H2785" i="5"/>
  <c r="H2815" i="5"/>
  <c r="G2849" i="5"/>
  <c r="C2862" i="5"/>
  <c r="F2862" i="5"/>
  <c r="H2862" i="5"/>
  <c r="G2862" i="5"/>
  <c r="F2879" i="5"/>
  <c r="C2879" i="5"/>
  <c r="G2879" i="5"/>
  <c r="H2889" i="5"/>
  <c r="F2889" i="5"/>
  <c r="G2889" i="5"/>
  <c r="C2889" i="5"/>
  <c r="F2893" i="5"/>
  <c r="C2893" i="5"/>
  <c r="G2903" i="5"/>
  <c r="E2937" i="5"/>
  <c r="L2937" i="5" s="1"/>
  <c r="C2937" i="5"/>
  <c r="H2937" i="5"/>
  <c r="G3001" i="5"/>
  <c r="G3004" i="5"/>
  <c r="C3004" i="5"/>
  <c r="H3004" i="5"/>
  <c r="G3070" i="5"/>
  <c r="C3074" i="5"/>
  <c r="H3074" i="5"/>
  <c r="H3098" i="5"/>
  <c r="E3116" i="5"/>
  <c r="L3116" i="5" s="1"/>
  <c r="C3116" i="5"/>
  <c r="H3116" i="5"/>
  <c r="F3116" i="5"/>
  <c r="G3122" i="5"/>
  <c r="C3250" i="5"/>
  <c r="H3250" i="5"/>
  <c r="G3250" i="5"/>
  <c r="G3339" i="5"/>
  <c r="C3339" i="5"/>
  <c r="F3400" i="5"/>
  <c r="K3400" i="5" s="1"/>
  <c r="C3637" i="5"/>
  <c r="H3637" i="5"/>
  <c r="G3637" i="5"/>
  <c r="F3637" i="5"/>
  <c r="G2154" i="5"/>
  <c r="H2154" i="5"/>
  <c r="C2190" i="5"/>
  <c r="H2209" i="5"/>
  <c r="G2209" i="5"/>
  <c r="H2273" i="5"/>
  <c r="G2273" i="5"/>
  <c r="G2298" i="5"/>
  <c r="H2321" i="5"/>
  <c r="C2420" i="5"/>
  <c r="H2433" i="5"/>
  <c r="G2474" i="5"/>
  <c r="F2474" i="5"/>
  <c r="G2507" i="5"/>
  <c r="C2507" i="5"/>
  <c r="H2507" i="5"/>
  <c r="G2525" i="5"/>
  <c r="G2553" i="5"/>
  <c r="G2555" i="5"/>
  <c r="G2581" i="5"/>
  <c r="F2581" i="5"/>
  <c r="C2581" i="5"/>
  <c r="G2629" i="5"/>
  <c r="C2629" i="5"/>
  <c r="E2629" i="5"/>
  <c r="L2629" i="5" s="1"/>
  <c r="H2705" i="5"/>
  <c r="C2719" i="5"/>
  <c r="F2772" i="5"/>
  <c r="H2772" i="5"/>
  <c r="H2786" i="5"/>
  <c r="C2786" i="5"/>
  <c r="C2813" i="5"/>
  <c r="C2886" i="5"/>
  <c r="H2980" i="5"/>
  <c r="E2988" i="5"/>
  <c r="L2988" i="5" s="1"/>
  <c r="C2988" i="5"/>
  <c r="H2988" i="5"/>
  <c r="G2988" i="5"/>
  <c r="H3040" i="5"/>
  <c r="F3040" i="5"/>
  <c r="H3068" i="5"/>
  <c r="G3068" i="5"/>
  <c r="F3068" i="5"/>
  <c r="C3068" i="5"/>
  <c r="H3123" i="5"/>
  <c r="G3123" i="5"/>
  <c r="C3123" i="5"/>
  <c r="F3275" i="5"/>
  <c r="H3275" i="5"/>
  <c r="C3465" i="5"/>
  <c r="F3465" i="5"/>
  <c r="K3465" i="5" s="1"/>
  <c r="G3488" i="5"/>
  <c r="H3488" i="5"/>
  <c r="G3817" i="5"/>
  <c r="F3817" i="5"/>
  <c r="H2904" i="5"/>
  <c r="C2904" i="5"/>
  <c r="G2904" i="5"/>
  <c r="G2919" i="5"/>
  <c r="C2956" i="5"/>
  <c r="G2956" i="5"/>
  <c r="C2968" i="5"/>
  <c r="H2968" i="5"/>
  <c r="G2968" i="5"/>
  <c r="H2977" i="5"/>
  <c r="G2977" i="5"/>
  <c r="C2977" i="5"/>
  <c r="G3002" i="5"/>
  <c r="H3002" i="5"/>
  <c r="G3079" i="5"/>
  <c r="H3087" i="5"/>
  <c r="F3087" i="5"/>
  <c r="C3101" i="5"/>
  <c r="G3101" i="5"/>
  <c r="C3118" i="5"/>
  <c r="G3118" i="5"/>
  <c r="F3118" i="5"/>
  <c r="C3134" i="5"/>
  <c r="G3134" i="5"/>
  <c r="F3134" i="5"/>
  <c r="H3134" i="5"/>
  <c r="C3148" i="5"/>
  <c r="G3148" i="5"/>
  <c r="C3190" i="5"/>
  <c r="H3190" i="5"/>
  <c r="H3263" i="5"/>
  <c r="G3263" i="5"/>
  <c r="F3263" i="5"/>
  <c r="C3263" i="5"/>
  <c r="F3269" i="5"/>
  <c r="G3269" i="5"/>
  <c r="C3269" i="5"/>
  <c r="G3375" i="5"/>
  <c r="C3375" i="5"/>
  <c r="H3375" i="5"/>
  <c r="G3392" i="5"/>
  <c r="F3392" i="5"/>
  <c r="C3392" i="5"/>
  <c r="G3834" i="5"/>
  <c r="C3834" i="5"/>
  <c r="F3834" i="5"/>
  <c r="G3882" i="5"/>
  <c r="C3882" i="5"/>
  <c r="H3882" i="5"/>
  <c r="G4150" i="5"/>
  <c r="H4150" i="5"/>
  <c r="F4150" i="5"/>
  <c r="C4150" i="5"/>
  <c r="H2770" i="5"/>
  <c r="H2791" i="5"/>
  <c r="H2808" i="5"/>
  <c r="G2808" i="5"/>
  <c r="G2826" i="5"/>
  <c r="C2829" i="5"/>
  <c r="G2829" i="5"/>
  <c r="C2838" i="5"/>
  <c r="C2846" i="5"/>
  <c r="F2846" i="5"/>
  <c r="H2846" i="5"/>
  <c r="E2886" i="5"/>
  <c r="L2886" i="5" s="1"/>
  <c r="F2904" i="5"/>
  <c r="C2941" i="5"/>
  <c r="H2956" i="5"/>
  <c r="C2974" i="5"/>
  <c r="H2974" i="5"/>
  <c r="C2991" i="5"/>
  <c r="C3005" i="5"/>
  <c r="G3005" i="5"/>
  <c r="G3016" i="5"/>
  <c r="H3056" i="5"/>
  <c r="C3072" i="5"/>
  <c r="C3096" i="5"/>
  <c r="E3101" i="5"/>
  <c r="L3101" i="5" s="1"/>
  <c r="G3112" i="5"/>
  <c r="F3148" i="5"/>
  <c r="F3190" i="5"/>
  <c r="C3272" i="5"/>
  <c r="F3272" i="5"/>
  <c r="F3375" i="5"/>
  <c r="H3834" i="5"/>
  <c r="F3882" i="5"/>
  <c r="C2936" i="5"/>
  <c r="F2963" i="5"/>
  <c r="C2969" i="5"/>
  <c r="G2969" i="5"/>
  <c r="C2989" i="5"/>
  <c r="H2994" i="5"/>
  <c r="C3030" i="5"/>
  <c r="C3069" i="5"/>
  <c r="H3069" i="5"/>
  <c r="F3292" i="5"/>
  <c r="H3292" i="5"/>
  <c r="C3292" i="5"/>
  <c r="F3350" i="5"/>
  <c r="G3350" i="5"/>
  <c r="H3350" i="5"/>
  <c r="C3350" i="5"/>
  <c r="F3357" i="5"/>
  <c r="G3357" i="5"/>
  <c r="H3392" i="5"/>
  <c r="G3535" i="5"/>
  <c r="C3535" i="5"/>
  <c r="F3558" i="5"/>
  <c r="H3558" i="5"/>
  <c r="G3558" i="5"/>
  <c r="C3558" i="5"/>
  <c r="H3813" i="5"/>
  <c r="F3813" i="5"/>
  <c r="F3053" i="5"/>
  <c r="G3135" i="5"/>
  <c r="H3135" i="5"/>
  <c r="G3145" i="5"/>
  <c r="C3145" i="5"/>
  <c r="H3145" i="5"/>
  <c r="F3175" i="5"/>
  <c r="G3247" i="5"/>
  <c r="F3337" i="5"/>
  <c r="H3337" i="5"/>
  <c r="H3434" i="5"/>
  <c r="F3434" i="5"/>
  <c r="C3434" i="5"/>
  <c r="H3525" i="5"/>
  <c r="G3525" i="5"/>
  <c r="C3525" i="5"/>
  <c r="F3601" i="5"/>
  <c r="C3601" i="5"/>
  <c r="G3601" i="5"/>
  <c r="H3601" i="5"/>
  <c r="G3813" i="5"/>
  <c r="H2451" i="5"/>
  <c r="E2503" i="5"/>
  <c r="L2503" i="5" s="1"/>
  <c r="G2526" i="5"/>
  <c r="C2556" i="5"/>
  <c r="H2556" i="5"/>
  <c r="E2611" i="5"/>
  <c r="L2611" i="5" s="1"/>
  <c r="C2639" i="5"/>
  <c r="H2664" i="5"/>
  <c r="H2692" i="5"/>
  <c r="H2754" i="5"/>
  <c r="C2754" i="5"/>
  <c r="G2763" i="5"/>
  <c r="C2763" i="5"/>
  <c r="G2770" i="5"/>
  <c r="C2804" i="5"/>
  <c r="H2804" i="5"/>
  <c r="H2838" i="5"/>
  <c r="H2886" i="5"/>
  <c r="F2936" i="5"/>
  <c r="G2941" i="5"/>
  <c r="G2963" i="5"/>
  <c r="H2969" i="5"/>
  <c r="G2974" i="5"/>
  <c r="H2983" i="5"/>
  <c r="F2983" i="5"/>
  <c r="G2983" i="5"/>
  <c r="E2983" i="5"/>
  <c r="L2983" i="5" s="1"/>
  <c r="C2983" i="5"/>
  <c r="F2991" i="5"/>
  <c r="G2994" i="5"/>
  <c r="G3030" i="5"/>
  <c r="G3072" i="5"/>
  <c r="F3096" i="5"/>
  <c r="H3115" i="5"/>
  <c r="G3115" i="5"/>
  <c r="F3135" i="5"/>
  <c r="G3151" i="5"/>
  <c r="F3170" i="5"/>
  <c r="K3170" i="5" s="1"/>
  <c r="C3170" i="5"/>
  <c r="H3217" i="5"/>
  <c r="C3217" i="5"/>
  <c r="G3217" i="5"/>
  <c r="K3272" i="5"/>
  <c r="G3292" i="5"/>
  <c r="F3308" i="5"/>
  <c r="H3308" i="5"/>
  <c r="K3308" i="5" s="1"/>
  <c r="G3337" i="5"/>
  <c r="H3357" i="5"/>
  <c r="G3434" i="5"/>
  <c r="F3525" i="5"/>
  <c r="F3535" i="5"/>
  <c r="H3538" i="5"/>
  <c r="K3538" i="5" s="1"/>
  <c r="F2989" i="5"/>
  <c r="C3006" i="5"/>
  <c r="G3006" i="5"/>
  <c r="H3006" i="5"/>
  <c r="H3017" i="5"/>
  <c r="G3017" i="5"/>
  <c r="F3017" i="5"/>
  <c r="E3017" i="5"/>
  <c r="L3017" i="5" s="1"/>
  <c r="C3017" i="5"/>
  <c r="H3030" i="5"/>
  <c r="H3044" i="5"/>
  <c r="G3053" i="5"/>
  <c r="G3096" i="5"/>
  <c r="G3175" i="5"/>
  <c r="H3185" i="5"/>
  <c r="K3185" i="5" s="1"/>
  <c r="F3247" i="5"/>
  <c r="H3273" i="5"/>
  <c r="C3273" i="5"/>
  <c r="F3273" i="5"/>
  <c r="G3273" i="5"/>
  <c r="C3321" i="5"/>
  <c r="C3385" i="5"/>
  <c r="F3416" i="5"/>
  <c r="G3416" i="5"/>
  <c r="C3416" i="5"/>
  <c r="C3483" i="5"/>
  <c r="H3483" i="5"/>
  <c r="F3483" i="5"/>
  <c r="H3535" i="5"/>
  <c r="G3757" i="5"/>
  <c r="C3757" i="5"/>
  <c r="H3810" i="5"/>
  <c r="F3810" i="5"/>
  <c r="C3810" i="5"/>
  <c r="G3810" i="5"/>
  <c r="H2936" i="5"/>
  <c r="G2989" i="5"/>
  <c r="C3020" i="5"/>
  <c r="G3020" i="5"/>
  <c r="H3020" i="5"/>
  <c r="G3026" i="5"/>
  <c r="C3026" i="5"/>
  <c r="H3033" i="5"/>
  <c r="G3049" i="5"/>
  <c r="H3053" i="5"/>
  <c r="H3108" i="5"/>
  <c r="H3129" i="5"/>
  <c r="G3129" i="5"/>
  <c r="H3136" i="5"/>
  <c r="F3139" i="5"/>
  <c r="H3139" i="5"/>
  <c r="C3139" i="5"/>
  <c r="E3139" i="5"/>
  <c r="L3139" i="5" s="1"/>
  <c r="H3175" i="5"/>
  <c r="H3232" i="5"/>
  <c r="G3232" i="5"/>
  <c r="F3385" i="5"/>
  <c r="F3388" i="5"/>
  <c r="G3388" i="5"/>
  <c r="H3388" i="5"/>
  <c r="F3757" i="5"/>
  <c r="G3790" i="5"/>
  <c r="C3790" i="5"/>
  <c r="H3790" i="5"/>
  <c r="F3790" i="5"/>
  <c r="C2942" i="5"/>
  <c r="G2942" i="5"/>
  <c r="C2964" i="5"/>
  <c r="G2964" i="5"/>
  <c r="F2964" i="5"/>
  <c r="E2964" i="5"/>
  <c r="L2964" i="5" s="1"/>
  <c r="H2978" i="5"/>
  <c r="G2978" i="5"/>
  <c r="C2995" i="5"/>
  <c r="H2995" i="5"/>
  <c r="F3006" i="5"/>
  <c r="F3020" i="5"/>
  <c r="E3026" i="5"/>
  <c r="L3026" i="5" s="1"/>
  <c r="G3033" i="5"/>
  <c r="G3044" i="5"/>
  <c r="G3051" i="5"/>
  <c r="C3064" i="5"/>
  <c r="F3064" i="5"/>
  <c r="H3105" i="5"/>
  <c r="H3113" i="5"/>
  <c r="E3113" i="5"/>
  <c r="L3113" i="5" s="1"/>
  <c r="F3129" i="5"/>
  <c r="G3139" i="5"/>
  <c r="H3156" i="5"/>
  <c r="G3158" i="5"/>
  <c r="H3158" i="5"/>
  <c r="C3229" i="5"/>
  <c r="G3229" i="5"/>
  <c r="H3282" i="5"/>
  <c r="K3282" i="5" s="1"/>
  <c r="C3282" i="5"/>
  <c r="G3309" i="5"/>
  <c r="H3309" i="5"/>
  <c r="F3309" i="5"/>
  <c r="C3309" i="5"/>
  <c r="F3313" i="5"/>
  <c r="C3313" i="5"/>
  <c r="G3313" i="5"/>
  <c r="F3321" i="5"/>
  <c r="K3321" i="5" s="1"/>
  <c r="G3385" i="5"/>
  <c r="H3450" i="5"/>
  <c r="F3450" i="5"/>
  <c r="C3450" i="5"/>
  <c r="G3483" i="5"/>
  <c r="H3757" i="5"/>
  <c r="H3137" i="5"/>
  <c r="G3137" i="5"/>
  <c r="G3183" i="5"/>
  <c r="F3186" i="5"/>
  <c r="H3186" i="5"/>
  <c r="H3245" i="5"/>
  <c r="K3245" i="5" s="1"/>
  <c r="C3303" i="5"/>
  <c r="F3303" i="5"/>
  <c r="K3303" i="5" s="1"/>
  <c r="G3311" i="5"/>
  <c r="H3311" i="5"/>
  <c r="G3393" i="5"/>
  <c r="C3431" i="5"/>
  <c r="F3431" i="5"/>
  <c r="G3456" i="5"/>
  <c r="F3456" i="5"/>
  <c r="C3456" i="5"/>
  <c r="G3459" i="5"/>
  <c r="C3459" i="5"/>
  <c r="F3459" i="5"/>
  <c r="H3459" i="5"/>
  <c r="G3471" i="5"/>
  <c r="H3471" i="5"/>
  <c r="C3471" i="5"/>
  <c r="F3471" i="5"/>
  <c r="G3539" i="5"/>
  <c r="H3539" i="5"/>
  <c r="C3539" i="5"/>
  <c r="F3539" i="5"/>
  <c r="G3738" i="5"/>
  <c r="F3738" i="5"/>
  <c r="H3738" i="5"/>
  <c r="C3748" i="5"/>
  <c r="H3748" i="5"/>
  <c r="G3748" i="5"/>
  <c r="F3748" i="5"/>
  <c r="F3889" i="5"/>
  <c r="H3889" i="5"/>
  <c r="G3889" i="5"/>
  <c r="C3889" i="5"/>
  <c r="H4143" i="5"/>
  <c r="F4143" i="5"/>
  <c r="G4143" i="5"/>
  <c r="C4392" i="5"/>
  <c r="F4392" i="5"/>
  <c r="H4392" i="5"/>
  <c r="G4392" i="5"/>
  <c r="F3132" i="5"/>
  <c r="C3132" i="5"/>
  <c r="G3144" i="5"/>
  <c r="K3144" i="5" s="1"/>
  <c r="F3154" i="5"/>
  <c r="H3161" i="5"/>
  <c r="C3166" i="5"/>
  <c r="H3166" i="5"/>
  <c r="H3183" i="5"/>
  <c r="H3233" i="5"/>
  <c r="K3233" i="5" s="1"/>
  <c r="G3240" i="5"/>
  <c r="K3240" i="5" s="1"/>
  <c r="F3276" i="5"/>
  <c r="G3276" i="5"/>
  <c r="H3295" i="5"/>
  <c r="C3295" i="5"/>
  <c r="F3298" i="5"/>
  <c r="G3298" i="5"/>
  <c r="F3301" i="5"/>
  <c r="K3301" i="5" s="1"/>
  <c r="C3301" i="5"/>
  <c r="H3332" i="5"/>
  <c r="G3332" i="5"/>
  <c r="H3393" i="5"/>
  <c r="H3431" i="5"/>
  <c r="C3448" i="5"/>
  <c r="G3448" i="5"/>
  <c r="F3448" i="5"/>
  <c r="H3456" i="5"/>
  <c r="H3657" i="5"/>
  <c r="G3657" i="5"/>
  <c r="F3657" i="5"/>
  <c r="C3657" i="5"/>
  <c r="F3665" i="5"/>
  <c r="G3665" i="5"/>
  <c r="H3665" i="5"/>
  <c r="H3727" i="5"/>
  <c r="F3727" i="5"/>
  <c r="C3727" i="5"/>
  <c r="G3727" i="5"/>
  <c r="F3744" i="5"/>
  <c r="G3744" i="5"/>
  <c r="C3744" i="5"/>
  <c r="H3744" i="5"/>
  <c r="C3797" i="5"/>
  <c r="H3797" i="5"/>
  <c r="C4060" i="5"/>
  <c r="H4060" i="5"/>
  <c r="G4060" i="5"/>
  <c r="C3184" i="5"/>
  <c r="F3223" i="5"/>
  <c r="F3248" i="5"/>
  <c r="F3251" i="5"/>
  <c r="G3261" i="5"/>
  <c r="C3261" i="5"/>
  <c r="F3261" i="5"/>
  <c r="G3348" i="5"/>
  <c r="F3420" i="5"/>
  <c r="G3429" i="5"/>
  <c r="H3429" i="5"/>
  <c r="C3429" i="5"/>
  <c r="C3432" i="5"/>
  <c r="G3432" i="5"/>
  <c r="F3432" i="5"/>
  <c r="G3523" i="5"/>
  <c r="F3523" i="5"/>
  <c r="C3523" i="5"/>
  <c r="H3523" i="5"/>
  <c r="C3581" i="5"/>
  <c r="G3658" i="5"/>
  <c r="F3658" i="5"/>
  <c r="C3658" i="5"/>
  <c r="C3689" i="5"/>
  <c r="H3689" i="5"/>
  <c r="F3689" i="5"/>
  <c r="H3711" i="5"/>
  <c r="F3711" i="5"/>
  <c r="C3711" i="5"/>
  <c r="F3778" i="5"/>
  <c r="G3778" i="5"/>
  <c r="F3797" i="5"/>
  <c r="C3805" i="5"/>
  <c r="H3805" i="5"/>
  <c r="G3805" i="5"/>
  <c r="F3805" i="5"/>
  <c r="F4060" i="5"/>
  <c r="G4106" i="5"/>
  <c r="H4106" i="5"/>
  <c r="F4106" i="5"/>
  <c r="C4106" i="5"/>
  <c r="F3147" i="5"/>
  <c r="C3147" i="5"/>
  <c r="F3184" i="5"/>
  <c r="G3243" i="5"/>
  <c r="F3243" i="5"/>
  <c r="G3248" i="5"/>
  <c r="G3251" i="5"/>
  <c r="H3258" i="5"/>
  <c r="F3258" i="5"/>
  <c r="G3258" i="5"/>
  <c r="G3288" i="5"/>
  <c r="F3288" i="5"/>
  <c r="C3304" i="5"/>
  <c r="F3304" i="5"/>
  <c r="F3312" i="5"/>
  <c r="F3330" i="5"/>
  <c r="H3330" i="5"/>
  <c r="C3335" i="5"/>
  <c r="F3335" i="5"/>
  <c r="G3343" i="5"/>
  <c r="H3343" i="5"/>
  <c r="F3343" i="5"/>
  <c r="C3353" i="5"/>
  <c r="F3394" i="5"/>
  <c r="H3394" i="5"/>
  <c r="H3402" i="5"/>
  <c r="F3423" i="5"/>
  <c r="C3423" i="5"/>
  <c r="F3441" i="5"/>
  <c r="G3441" i="5"/>
  <c r="F3452" i="5"/>
  <c r="H3452" i="5"/>
  <c r="C3457" i="5"/>
  <c r="C3478" i="5"/>
  <c r="C3588" i="5"/>
  <c r="F3588" i="5"/>
  <c r="H3588" i="5"/>
  <c r="F3626" i="5"/>
  <c r="H3658" i="5"/>
  <c r="G3689" i="5"/>
  <c r="K3689" i="5" s="1"/>
  <c r="C3700" i="5"/>
  <c r="H3700" i="5"/>
  <c r="G3700" i="5"/>
  <c r="G3711" i="5"/>
  <c r="C3724" i="5"/>
  <c r="H3724" i="5"/>
  <c r="F3724" i="5"/>
  <c r="H3778" i="5"/>
  <c r="G3797" i="5"/>
  <c r="G2890" i="5"/>
  <c r="F2935" i="5"/>
  <c r="C2935" i="5"/>
  <c r="H2935" i="5"/>
  <c r="G2935" i="5"/>
  <c r="C2973" i="5"/>
  <c r="G3014" i="5"/>
  <c r="H3014" i="5"/>
  <c r="G3019" i="5"/>
  <c r="F3031" i="5"/>
  <c r="H3073" i="5"/>
  <c r="F3080" i="5"/>
  <c r="C3090" i="5"/>
  <c r="G3104" i="5"/>
  <c r="G3111" i="5"/>
  <c r="E3142" i="5"/>
  <c r="L3142" i="5" s="1"/>
  <c r="G3159" i="5"/>
  <c r="G3166" i="5"/>
  <c r="H3169" i="5"/>
  <c r="F3169" i="5"/>
  <c r="G3169" i="5"/>
  <c r="C3169" i="5"/>
  <c r="C3179" i="5"/>
  <c r="G3184" i="5"/>
  <c r="K3184" i="5" s="1"/>
  <c r="H3200" i="5"/>
  <c r="H3202" i="5"/>
  <c r="K3202" i="5" s="1"/>
  <c r="H3216" i="5"/>
  <c r="G3223" i="5"/>
  <c r="H3248" i="5"/>
  <c r="H3251" i="5"/>
  <c r="H3261" i="5"/>
  <c r="H3288" i="5"/>
  <c r="G3295" i="5"/>
  <c r="C3323" i="5"/>
  <c r="H3323" i="5"/>
  <c r="G3327" i="5"/>
  <c r="G3330" i="5"/>
  <c r="G3335" i="5"/>
  <c r="H3341" i="5"/>
  <c r="F3341" i="5"/>
  <c r="G3346" i="5"/>
  <c r="C3346" i="5"/>
  <c r="H3348" i="5"/>
  <c r="C3399" i="5"/>
  <c r="G3399" i="5"/>
  <c r="F3402" i="5"/>
  <c r="G3420" i="5"/>
  <c r="G3423" i="5"/>
  <c r="H3441" i="5"/>
  <c r="G3452" i="5"/>
  <c r="F3457" i="5"/>
  <c r="C3463" i="5"/>
  <c r="H3463" i="5"/>
  <c r="F3478" i="5"/>
  <c r="F3484" i="5"/>
  <c r="H3484" i="5"/>
  <c r="G3484" i="5"/>
  <c r="C3484" i="5"/>
  <c r="F3581" i="5"/>
  <c r="C3623" i="5"/>
  <c r="F3623" i="5"/>
  <c r="H3623" i="5"/>
  <c r="G3626" i="5"/>
  <c r="G3629" i="5"/>
  <c r="H3629" i="5"/>
  <c r="F3629" i="5"/>
  <c r="F3700" i="5"/>
  <c r="G3724" i="5"/>
  <c r="C3874" i="5"/>
  <c r="H3874" i="5"/>
  <c r="G3874" i="5"/>
  <c r="F3874" i="5"/>
  <c r="G3162" i="5"/>
  <c r="H3184" i="5"/>
  <c r="F3187" i="5"/>
  <c r="H3223" i="5"/>
  <c r="F3228" i="5"/>
  <c r="H3236" i="5"/>
  <c r="F3238" i="5"/>
  <c r="H3238" i="5"/>
  <c r="H3241" i="5"/>
  <c r="H3243" i="5"/>
  <c r="G3264" i="5"/>
  <c r="G3304" i="5"/>
  <c r="G3312" i="5"/>
  <c r="H3327" i="5"/>
  <c r="H3335" i="5"/>
  <c r="F3353" i="5"/>
  <c r="G3394" i="5"/>
  <c r="G3402" i="5"/>
  <c r="H3420" i="5"/>
  <c r="H3423" i="5"/>
  <c r="C3446" i="5"/>
  <c r="F3446" i="5"/>
  <c r="G3446" i="5"/>
  <c r="G3457" i="5"/>
  <c r="G3478" i="5"/>
  <c r="F3517" i="5"/>
  <c r="H3517" i="5"/>
  <c r="C3527" i="5"/>
  <c r="H3527" i="5"/>
  <c r="G3527" i="5"/>
  <c r="F3552" i="5"/>
  <c r="H3552" i="5"/>
  <c r="G3552" i="5"/>
  <c r="H3572" i="5"/>
  <c r="G3572" i="5"/>
  <c r="F3572" i="5"/>
  <c r="F3578" i="5"/>
  <c r="G3578" i="5"/>
  <c r="C3578" i="5"/>
  <c r="G3581" i="5"/>
  <c r="H3650" i="5"/>
  <c r="F3729" i="5"/>
  <c r="G3729" i="5"/>
  <c r="C3729" i="5"/>
  <c r="G3781" i="5"/>
  <c r="F3781" i="5"/>
  <c r="H3781" i="5"/>
  <c r="C4055" i="5"/>
  <c r="H4055" i="5"/>
  <c r="G4055" i="5"/>
  <c r="F4055" i="5"/>
  <c r="C2716" i="5"/>
  <c r="G2725" i="5"/>
  <c r="F2727" i="5"/>
  <c r="G2779" i="5"/>
  <c r="H2840" i="5"/>
  <c r="F2840" i="5"/>
  <c r="F2920" i="5"/>
  <c r="F2925" i="5"/>
  <c r="H2925" i="5"/>
  <c r="C2925" i="5"/>
  <c r="H2945" i="5"/>
  <c r="C2945" i="5"/>
  <c r="G2973" i="5"/>
  <c r="G3000" i="5"/>
  <c r="H3000" i="5"/>
  <c r="F3019" i="5"/>
  <c r="G3031" i="5"/>
  <c r="F3043" i="5"/>
  <c r="H3043" i="5"/>
  <c r="G3066" i="5"/>
  <c r="C3066" i="5"/>
  <c r="G3073" i="5"/>
  <c r="H3080" i="5"/>
  <c r="F3090" i="5"/>
  <c r="C3102" i="5"/>
  <c r="F3102" i="5"/>
  <c r="F3104" i="5"/>
  <c r="H3111" i="5"/>
  <c r="H3121" i="5"/>
  <c r="E3121" i="5"/>
  <c r="L3121" i="5" s="1"/>
  <c r="C3124" i="5"/>
  <c r="H3142" i="5"/>
  <c r="H3147" i="5"/>
  <c r="C3150" i="5"/>
  <c r="H3150" i="5"/>
  <c r="H3152" i="5"/>
  <c r="G3179" i="5"/>
  <c r="K3179" i="5" s="1"/>
  <c r="G3187" i="5"/>
  <c r="C3198" i="5"/>
  <c r="G3198" i="5"/>
  <c r="G3200" i="5"/>
  <c r="C3211" i="5"/>
  <c r="F3216" i="5"/>
  <c r="G3226" i="5"/>
  <c r="F3226" i="5"/>
  <c r="G3228" i="5"/>
  <c r="F3241" i="5"/>
  <c r="C3271" i="5"/>
  <c r="G3271" i="5"/>
  <c r="C3284" i="5"/>
  <c r="F3284" i="5"/>
  <c r="G3299" i="5"/>
  <c r="C3299" i="5"/>
  <c r="F3299" i="5"/>
  <c r="H3299" i="5"/>
  <c r="H3304" i="5"/>
  <c r="H3307" i="5"/>
  <c r="H3312" i="5"/>
  <c r="G3315" i="5"/>
  <c r="F3315" i="5"/>
  <c r="H3320" i="5"/>
  <c r="G3320" i="5"/>
  <c r="G3323" i="5"/>
  <c r="F3333" i="5"/>
  <c r="C3333" i="5"/>
  <c r="H3333" i="5"/>
  <c r="G3341" i="5"/>
  <c r="F3346" i="5"/>
  <c r="G3353" i="5"/>
  <c r="H3399" i="5"/>
  <c r="H3421" i="5"/>
  <c r="C3421" i="5"/>
  <c r="F3421" i="5"/>
  <c r="F3436" i="5"/>
  <c r="H3436" i="5"/>
  <c r="H3446" i="5"/>
  <c r="H3457" i="5"/>
  <c r="G3463" i="5"/>
  <c r="H3478" i="5"/>
  <c r="G3491" i="5"/>
  <c r="H3491" i="5"/>
  <c r="H3514" i="5"/>
  <c r="F3514" i="5"/>
  <c r="G3514" i="5"/>
  <c r="H3531" i="5"/>
  <c r="F3531" i="5"/>
  <c r="C3546" i="5"/>
  <c r="H3546" i="5"/>
  <c r="G3546" i="5"/>
  <c r="H3578" i="5"/>
  <c r="H3581" i="5"/>
  <c r="G3586" i="5"/>
  <c r="H3586" i="5"/>
  <c r="K3588" i="5"/>
  <c r="C3609" i="5"/>
  <c r="H3609" i="5"/>
  <c r="G3609" i="5"/>
  <c r="F3609" i="5"/>
  <c r="H3615" i="5"/>
  <c r="C3615" i="5"/>
  <c r="F3615" i="5"/>
  <c r="G3623" i="5"/>
  <c r="F3650" i="5"/>
  <c r="H3659" i="5"/>
  <c r="F3659" i="5"/>
  <c r="G3659" i="5"/>
  <c r="C3659" i="5"/>
  <c r="H3729" i="5"/>
  <c r="H3871" i="5"/>
  <c r="G3871" i="5"/>
  <c r="F3871" i="5"/>
  <c r="H2993" i="5"/>
  <c r="C3022" i="5"/>
  <c r="G3022" i="5"/>
  <c r="C3038" i="5"/>
  <c r="G3038" i="5"/>
  <c r="H3038" i="5"/>
  <c r="H3057" i="5"/>
  <c r="C3057" i="5"/>
  <c r="C3071" i="5"/>
  <c r="F3107" i="5"/>
  <c r="G3107" i="5"/>
  <c r="C3133" i="5"/>
  <c r="G3133" i="5"/>
  <c r="G3155" i="5"/>
  <c r="H3162" i="5"/>
  <c r="F3177" i="5"/>
  <c r="K3177" i="5" s="1"/>
  <c r="H3187" i="5"/>
  <c r="H3228" i="5"/>
  <c r="F3236" i="5"/>
  <c r="G3238" i="5"/>
  <c r="G3241" i="5"/>
  <c r="H3249" i="5"/>
  <c r="G3259" i="5"/>
  <c r="F3259" i="5"/>
  <c r="F3264" i="5"/>
  <c r="G3296" i="5"/>
  <c r="H3296" i="5"/>
  <c r="H3346" i="5"/>
  <c r="H3353" i="5"/>
  <c r="G3387" i="5"/>
  <c r="G3424" i="5"/>
  <c r="H3424" i="5"/>
  <c r="F3433" i="5"/>
  <c r="H3433" i="5"/>
  <c r="F3476" i="5"/>
  <c r="K3476" i="5" s="1"/>
  <c r="C3476" i="5"/>
  <c r="C3481" i="5"/>
  <c r="G3481" i="5"/>
  <c r="F3481" i="5"/>
  <c r="C3501" i="5"/>
  <c r="F3501" i="5"/>
  <c r="G3517" i="5"/>
  <c r="F3527" i="5"/>
  <c r="C3589" i="5"/>
  <c r="G3589" i="5"/>
  <c r="F3589" i="5"/>
  <c r="G3650" i="5"/>
  <c r="C3767" i="5"/>
  <c r="H3767" i="5"/>
  <c r="G3767" i="5"/>
  <c r="F3767" i="5"/>
  <c r="C2222" i="5"/>
  <c r="C2495" i="5"/>
  <c r="G2523" i="5"/>
  <c r="H2530" i="5"/>
  <c r="H2642" i="5"/>
  <c r="H2668" i="5"/>
  <c r="G2688" i="5"/>
  <c r="G2699" i="5"/>
  <c r="C2699" i="5"/>
  <c r="F2712" i="5"/>
  <c r="G2716" i="5"/>
  <c r="H2723" i="5"/>
  <c r="H2725" i="5"/>
  <c r="H2727" i="5"/>
  <c r="C2751" i="5"/>
  <c r="H2751" i="5"/>
  <c r="F2753" i="5"/>
  <c r="G2766" i="5"/>
  <c r="F2773" i="5"/>
  <c r="F2777" i="5"/>
  <c r="G2840" i="5"/>
  <c r="C2854" i="5"/>
  <c r="G2861" i="5"/>
  <c r="G2877" i="5"/>
  <c r="G2895" i="5"/>
  <c r="G2909" i="5"/>
  <c r="C2916" i="5"/>
  <c r="G2920" i="5"/>
  <c r="G2925" i="5"/>
  <c r="G2940" i="5"/>
  <c r="C2943" i="5"/>
  <c r="F2945" i="5"/>
  <c r="E2993" i="5"/>
  <c r="L2993" i="5" s="1"/>
  <c r="F3000" i="5"/>
  <c r="G3008" i="5"/>
  <c r="C3008" i="5"/>
  <c r="F3027" i="5"/>
  <c r="H3027" i="5"/>
  <c r="C3088" i="5"/>
  <c r="H3088" i="5"/>
  <c r="H3090" i="5"/>
  <c r="C3095" i="5"/>
  <c r="H3095" i="5"/>
  <c r="G3102" i="5"/>
  <c r="E3107" i="5"/>
  <c r="L3107" i="5" s="1"/>
  <c r="G3121" i="5"/>
  <c r="E3124" i="5"/>
  <c r="L3124" i="5" s="1"/>
  <c r="G3128" i="5"/>
  <c r="F3138" i="5"/>
  <c r="F3150" i="5"/>
  <c r="H3155" i="5"/>
  <c r="B3167" i="5"/>
  <c r="B3168" i="5" s="1"/>
  <c r="B3169" i="5" s="1"/>
  <c r="B3170" i="5" s="1"/>
  <c r="B3171" i="5" s="1"/>
  <c r="B3172" i="5" s="1"/>
  <c r="B3173" i="5" s="1"/>
  <c r="B3174" i="5" s="1"/>
  <c r="B3175" i="5" s="1"/>
  <c r="B3176" i="5" s="1"/>
  <c r="B3177" i="5" s="1"/>
  <c r="B3178" i="5" s="1"/>
  <c r="B3179" i="5" s="1"/>
  <c r="B3180" i="5" s="1"/>
  <c r="B3181" i="5" s="1"/>
  <c r="F3167" i="5"/>
  <c r="G3167" i="5"/>
  <c r="G3194" i="5"/>
  <c r="F3194" i="5"/>
  <c r="H3198" i="5"/>
  <c r="F3211" i="5"/>
  <c r="K3211" i="5" s="1"/>
  <c r="H3226" i="5"/>
  <c r="F3234" i="5"/>
  <c r="K3234" i="5" s="1"/>
  <c r="G3236" i="5"/>
  <c r="F3249" i="5"/>
  <c r="H3264" i="5"/>
  <c r="H3271" i="5"/>
  <c r="H3284" i="5"/>
  <c r="G3305" i="5"/>
  <c r="C3305" i="5"/>
  <c r="G3307" i="5"/>
  <c r="F3320" i="5"/>
  <c r="G3328" i="5"/>
  <c r="H3328" i="5"/>
  <c r="F3328" i="5"/>
  <c r="G3344" i="5"/>
  <c r="G3395" i="5"/>
  <c r="K3395" i="5" s="1"/>
  <c r="C3403" i="5"/>
  <c r="F3403" i="5"/>
  <c r="K3403" i="5" s="1"/>
  <c r="H3418" i="5"/>
  <c r="G3418" i="5"/>
  <c r="C3418" i="5"/>
  <c r="G3421" i="5"/>
  <c r="F3424" i="5"/>
  <c r="G3501" i="5"/>
  <c r="G3574" i="5"/>
  <c r="F3574" i="5"/>
  <c r="C3574" i="5"/>
  <c r="H3589" i="5"/>
  <c r="G3653" i="5"/>
  <c r="F3653" i="5"/>
  <c r="F2516" i="5"/>
  <c r="H2516" i="5"/>
  <c r="E2541" i="5"/>
  <c r="L2541" i="5" s="1"/>
  <c r="H2610" i="5"/>
  <c r="H2627" i="5"/>
  <c r="C2627" i="5"/>
  <c r="C2760" i="5"/>
  <c r="C2783" i="5"/>
  <c r="F2835" i="5"/>
  <c r="C2835" i="5"/>
  <c r="G2835" i="5"/>
  <c r="C2870" i="5"/>
  <c r="H2881" i="5"/>
  <c r="F2881" i="5"/>
  <c r="H3025" i="5"/>
  <c r="H3041" i="5"/>
  <c r="C3041" i="5"/>
  <c r="F3063" i="5"/>
  <c r="F3075" i="5"/>
  <c r="H3075" i="5"/>
  <c r="H3127" i="5"/>
  <c r="H3176" i="5"/>
  <c r="K3176" i="5" s="1"/>
  <c r="F3181" i="5"/>
  <c r="G3181" i="5"/>
  <c r="H3204" i="5"/>
  <c r="K3204" i="5" s="1"/>
  <c r="C3220" i="5"/>
  <c r="H3222" i="5"/>
  <c r="K3222" i="5" s="1"/>
  <c r="F3260" i="5"/>
  <c r="K3260" i="5" s="1"/>
  <c r="H3318" i="5"/>
  <c r="G3318" i="5"/>
  <c r="F3340" i="5"/>
  <c r="H3340" i="5"/>
  <c r="K3391" i="5"/>
  <c r="C3391" i="5"/>
  <c r="F3404" i="5"/>
  <c r="K3404" i="5" s="1"/>
  <c r="F3426" i="5"/>
  <c r="K3426" i="5" s="1"/>
  <c r="H3466" i="5"/>
  <c r="F3466" i="5"/>
  <c r="C3469" i="5"/>
  <c r="G3469" i="5"/>
  <c r="K3469" i="5" s="1"/>
  <c r="C3474" i="5"/>
  <c r="C3489" i="5"/>
  <c r="F3489" i="5"/>
  <c r="H3489" i="5"/>
  <c r="H3536" i="5"/>
  <c r="F3536" i="5"/>
  <c r="C3579" i="5"/>
  <c r="F3579" i="5"/>
  <c r="K3579" i="5" s="1"/>
  <c r="K3593" i="5"/>
  <c r="C3593" i="5"/>
  <c r="H3666" i="5"/>
  <c r="G3666" i="5"/>
  <c r="F3686" i="5"/>
  <c r="C3686" i="5"/>
  <c r="H3686" i="5"/>
  <c r="G3686" i="5"/>
  <c r="H3807" i="5"/>
  <c r="C3807" i="5"/>
  <c r="G3807" i="5"/>
  <c r="G3860" i="5"/>
  <c r="F3860" i="5"/>
  <c r="G3864" i="5"/>
  <c r="C3864" i="5"/>
  <c r="H3864" i="5"/>
  <c r="F3864" i="5"/>
  <c r="C3544" i="5"/>
  <c r="C3559" i="5"/>
  <c r="H3559" i="5"/>
  <c r="G3559" i="5"/>
  <c r="G3565" i="5"/>
  <c r="C3565" i="5"/>
  <c r="C3568" i="5"/>
  <c r="G3590" i="5"/>
  <c r="C3590" i="5"/>
  <c r="F3604" i="5"/>
  <c r="H3604" i="5"/>
  <c r="C3604" i="5"/>
  <c r="C3607" i="5"/>
  <c r="G3607" i="5"/>
  <c r="H3607" i="5"/>
  <c r="F3607" i="5"/>
  <c r="C3613" i="5"/>
  <c r="G3613" i="5"/>
  <c r="H3613" i="5"/>
  <c r="H3634" i="5"/>
  <c r="F3634" i="5"/>
  <c r="C3634" i="5"/>
  <c r="H3673" i="5"/>
  <c r="C3772" i="5"/>
  <c r="H3772" i="5"/>
  <c r="F3772" i="5"/>
  <c r="C3814" i="5"/>
  <c r="H3814" i="5"/>
  <c r="F3814" i="5"/>
  <c r="C3868" i="5"/>
  <c r="H3868" i="5"/>
  <c r="F3868" i="5"/>
  <c r="H4052" i="5"/>
  <c r="C4076" i="5"/>
  <c r="H4076" i="5"/>
  <c r="F4076" i="5"/>
  <c r="G4076" i="5"/>
  <c r="G4372" i="5"/>
  <c r="C4372" i="5"/>
  <c r="H4372" i="5"/>
  <c r="F4372" i="5"/>
  <c r="G4570" i="5"/>
  <c r="C4570" i="5"/>
  <c r="H4570" i="5"/>
  <c r="F4570" i="5"/>
  <c r="F3553" i="5"/>
  <c r="C3553" i="5"/>
  <c r="H3553" i="5"/>
  <c r="G3576" i="5"/>
  <c r="C3576" i="5"/>
  <c r="H3576" i="5"/>
  <c r="C3596" i="5"/>
  <c r="F3596" i="5"/>
  <c r="F3641" i="5"/>
  <c r="G3655" i="5"/>
  <c r="C3655" i="5"/>
  <c r="C3677" i="5"/>
  <c r="H3677" i="5"/>
  <c r="H3732" i="5"/>
  <c r="C3732" i="5"/>
  <c r="F3732" i="5"/>
  <c r="F3745" i="5"/>
  <c r="G3745" i="5"/>
  <c r="C3745" i="5"/>
  <c r="H3745" i="5"/>
  <c r="G3814" i="5"/>
  <c r="F3953" i="5"/>
  <c r="C3953" i="5"/>
  <c r="H3953" i="5"/>
  <c r="G3981" i="5"/>
  <c r="H3981" i="5"/>
  <c r="F4052" i="5"/>
  <c r="G4077" i="5"/>
  <c r="C4077" i="5"/>
  <c r="H4077" i="5"/>
  <c r="F4077" i="5"/>
  <c r="C3449" i="5"/>
  <c r="H3449" i="5"/>
  <c r="K3449" i="5" s="1"/>
  <c r="G3474" i="5"/>
  <c r="K3474" i="5" s="1"/>
  <c r="F3512" i="5"/>
  <c r="C3512" i="5"/>
  <c r="F3544" i="5"/>
  <c r="K3544" i="5" s="1"/>
  <c r="G3550" i="5"/>
  <c r="F3550" i="5"/>
  <c r="C3550" i="5"/>
  <c r="F3559" i="5"/>
  <c r="H3565" i="5"/>
  <c r="F3590" i="5"/>
  <c r="F3613" i="5"/>
  <c r="G3641" i="5"/>
  <c r="F3655" i="5"/>
  <c r="G3673" i="5"/>
  <c r="F3677" i="5"/>
  <c r="F3705" i="5"/>
  <c r="H3705" i="5"/>
  <c r="G3772" i="5"/>
  <c r="C3858" i="5"/>
  <c r="G3858" i="5"/>
  <c r="H3858" i="5"/>
  <c r="F3858" i="5"/>
  <c r="C3861" i="5"/>
  <c r="H3861" i="5"/>
  <c r="F3861" i="5"/>
  <c r="G3868" i="5"/>
  <c r="F3904" i="5"/>
  <c r="G3904" i="5"/>
  <c r="H3904" i="5"/>
  <c r="G3953" i="5"/>
  <c r="F3981" i="5"/>
  <c r="G4052" i="5"/>
  <c r="F4134" i="5"/>
  <c r="H4134" i="5"/>
  <c r="G4134" i="5"/>
  <c r="C4134" i="5"/>
  <c r="C3495" i="5"/>
  <c r="G3495" i="5"/>
  <c r="F3500" i="5"/>
  <c r="G3507" i="5"/>
  <c r="H3507" i="5"/>
  <c r="G3520" i="5"/>
  <c r="H3520" i="5"/>
  <c r="F3520" i="5"/>
  <c r="F3529" i="5"/>
  <c r="G3553" i="5"/>
  <c r="F3568" i="5"/>
  <c r="C3573" i="5"/>
  <c r="H3573" i="5"/>
  <c r="G3573" i="5"/>
  <c r="F3576" i="5"/>
  <c r="H3590" i="5"/>
  <c r="G3596" i="5"/>
  <c r="H3641" i="5"/>
  <c r="H3655" i="5"/>
  <c r="G3677" i="5"/>
  <c r="G3732" i="5"/>
  <c r="F3769" i="5"/>
  <c r="F3808" i="5"/>
  <c r="G3808" i="5"/>
  <c r="H3808" i="5"/>
  <c r="C3808" i="5"/>
  <c r="G3861" i="5"/>
  <c r="H3899" i="5"/>
  <c r="C3899" i="5"/>
  <c r="G3899" i="5"/>
  <c r="F3899" i="5"/>
  <c r="G3962" i="5"/>
  <c r="F3962" i="5"/>
  <c r="C3464" i="5"/>
  <c r="F3490" i="5"/>
  <c r="H3493" i="5"/>
  <c r="F3507" i="5"/>
  <c r="G3568" i="5"/>
  <c r="H3596" i="5"/>
  <c r="C3621" i="5"/>
  <c r="G3621" i="5"/>
  <c r="C3670" i="5"/>
  <c r="G3678" i="5"/>
  <c r="C3678" i="5"/>
  <c r="F3678" i="5"/>
  <c r="G3769" i="5"/>
  <c r="G4050" i="5"/>
  <c r="C4050" i="5"/>
  <c r="F4050" i="5"/>
  <c r="H4050" i="5"/>
  <c r="G4123" i="5"/>
  <c r="H4123" i="5"/>
  <c r="F3268" i="5"/>
  <c r="K3268" i="5" s="1"/>
  <c r="C3336" i="5"/>
  <c r="G3336" i="5"/>
  <c r="G3414" i="5"/>
  <c r="H3419" i="5"/>
  <c r="K3419" i="5" s="1"/>
  <c r="C3467" i="5"/>
  <c r="K3467" i="5"/>
  <c r="F3493" i="5"/>
  <c r="F3495" i="5"/>
  <c r="G3500" i="5"/>
  <c r="G3510" i="5"/>
  <c r="F3510" i="5"/>
  <c r="H3512" i="5"/>
  <c r="G3529" i="5"/>
  <c r="F3532" i="5"/>
  <c r="H3532" i="5"/>
  <c r="G3532" i="5"/>
  <c r="H3540" i="5"/>
  <c r="K3540" i="5" s="1"/>
  <c r="G3560" i="5"/>
  <c r="H3560" i="5"/>
  <c r="F3573" i="5"/>
  <c r="G3608" i="5"/>
  <c r="H3608" i="5"/>
  <c r="F3608" i="5"/>
  <c r="F3621" i="5"/>
  <c r="H3678" i="5"/>
  <c r="F3681" i="5"/>
  <c r="H3681" i="5"/>
  <c r="G3681" i="5"/>
  <c r="C3681" i="5"/>
  <c r="H3769" i="5"/>
  <c r="C3845" i="5"/>
  <c r="H3845" i="5"/>
  <c r="G3845" i="5"/>
  <c r="G3959" i="5"/>
  <c r="F3959" i="5"/>
  <c r="F4123" i="5"/>
  <c r="G4205" i="5"/>
  <c r="F4205" i="5"/>
  <c r="C4205" i="5"/>
  <c r="H4205" i="5"/>
  <c r="G3490" i="5"/>
  <c r="G3493" i="5"/>
  <c r="H3495" i="5"/>
  <c r="H3498" i="5"/>
  <c r="K3498" i="5" s="1"/>
  <c r="H3500" i="5"/>
  <c r="C3513" i="5"/>
  <c r="H3513" i="5"/>
  <c r="G3513" i="5"/>
  <c r="F3524" i="5"/>
  <c r="K3524" i="5" s="1"/>
  <c r="C3524" i="5"/>
  <c r="H3529" i="5"/>
  <c r="C3545" i="5"/>
  <c r="F3545" i="5"/>
  <c r="K3545" i="5" s="1"/>
  <c r="H3554" i="5"/>
  <c r="G3554" i="5"/>
  <c r="C3557" i="5"/>
  <c r="C3577" i="5"/>
  <c r="F3577" i="5"/>
  <c r="K3577" i="5" s="1"/>
  <c r="C3591" i="5"/>
  <c r="H3591" i="5"/>
  <c r="F3591" i="5"/>
  <c r="G3597" i="5"/>
  <c r="C3597" i="5"/>
  <c r="F3597" i="5"/>
  <c r="H3621" i="5"/>
  <c r="G3656" i="5"/>
  <c r="K3656" i="5" s="1"/>
  <c r="F3670" i="5"/>
  <c r="F3674" i="5"/>
  <c r="G3674" i="5"/>
  <c r="H3674" i="5"/>
  <c r="G3688" i="5"/>
  <c r="H3688" i="5"/>
  <c r="F3688" i="5"/>
  <c r="H3931" i="5"/>
  <c r="C3931" i="5"/>
  <c r="G3931" i="5"/>
  <c r="F3931" i="5"/>
  <c r="H3959" i="5"/>
  <c r="H3412" i="5"/>
  <c r="K3412" i="5" s="1"/>
  <c r="F3435" i="5"/>
  <c r="K3435" i="5" s="1"/>
  <c r="K3440" i="5"/>
  <c r="G3464" i="5"/>
  <c r="H3490" i="5"/>
  <c r="F3516" i="5"/>
  <c r="G3516" i="5"/>
  <c r="C3516" i="5"/>
  <c r="F3521" i="5"/>
  <c r="K3521" i="5" s="1"/>
  <c r="C3521" i="5"/>
  <c r="K3533" i="5"/>
  <c r="C3652" i="5"/>
  <c r="G3652" i="5"/>
  <c r="G3661" i="5"/>
  <c r="C3661" i="5"/>
  <c r="F3661" i="5"/>
  <c r="G3670" i="5"/>
  <c r="C3692" i="5"/>
  <c r="H3692" i="5"/>
  <c r="G3692" i="5"/>
  <c r="F3697" i="5"/>
  <c r="K3697" i="5" s="1"/>
  <c r="C3697" i="5"/>
  <c r="K3735" i="5"/>
  <c r="C3735" i="5"/>
  <c r="H3751" i="5"/>
  <c r="G3751" i="5"/>
  <c r="F3751" i="5"/>
  <c r="H3766" i="5"/>
  <c r="G3766" i="5"/>
  <c r="F3840" i="5"/>
  <c r="H3840" i="5"/>
  <c r="H3924" i="5"/>
  <c r="G3924" i="5"/>
  <c r="C3924" i="5"/>
  <c r="F3698" i="5"/>
  <c r="H3698" i="5"/>
  <c r="G3706" i="5"/>
  <c r="H3706" i="5"/>
  <c r="C3706" i="5"/>
  <c r="F3798" i="5"/>
  <c r="C3798" i="5"/>
  <c r="H3798" i="5"/>
  <c r="F3818" i="5"/>
  <c r="H3818" i="5"/>
  <c r="C3818" i="5"/>
  <c r="G3976" i="5"/>
  <c r="F3976" i="5"/>
  <c r="H3976" i="5"/>
  <c r="C3996" i="5"/>
  <c r="H3996" i="5"/>
  <c r="F3996" i="5"/>
  <c r="F4113" i="5"/>
  <c r="H4113" i="5"/>
  <c r="C4113" i="5"/>
  <c r="G4126" i="5"/>
  <c r="H4126" i="5"/>
  <c r="F4151" i="5"/>
  <c r="C4151" i="5"/>
  <c r="H4151" i="5"/>
  <c r="G4151" i="5"/>
  <c r="C4574" i="5"/>
  <c r="H4574" i="5"/>
  <c r="G4574" i="5"/>
  <c r="F4574" i="5"/>
  <c r="G3624" i="5"/>
  <c r="F3624" i="5"/>
  <c r="C3630" i="5"/>
  <c r="G3630" i="5"/>
  <c r="F3633" i="5"/>
  <c r="G3633" i="5"/>
  <c r="C3633" i="5"/>
  <c r="H3668" i="5"/>
  <c r="G3671" i="5"/>
  <c r="C3671" i="5"/>
  <c r="H3671" i="5"/>
  <c r="H3695" i="5"/>
  <c r="F3695" i="5"/>
  <c r="F3703" i="5"/>
  <c r="G3752" i="5"/>
  <c r="C3752" i="5"/>
  <c r="F3793" i="5"/>
  <c r="G3798" i="5"/>
  <c r="F3825" i="5"/>
  <c r="G3825" i="5"/>
  <c r="C3828" i="5"/>
  <c r="G3828" i="5"/>
  <c r="F3828" i="5"/>
  <c r="C3852" i="5"/>
  <c r="H3852" i="5"/>
  <c r="F3892" i="5"/>
  <c r="H3892" i="5"/>
  <c r="G3892" i="5"/>
  <c r="H4107" i="5"/>
  <c r="F4107" i="5"/>
  <c r="C4107" i="5"/>
  <c r="G3710" i="5"/>
  <c r="C3733" i="5"/>
  <c r="G3733" i="5"/>
  <c r="H3733" i="5"/>
  <c r="F3739" i="5"/>
  <c r="F3746" i="5"/>
  <c r="H3755" i="5"/>
  <c r="G3755" i="5"/>
  <c r="F3755" i="5"/>
  <c r="C3755" i="5"/>
  <c r="F3776" i="5"/>
  <c r="C3776" i="5"/>
  <c r="H3785" i="5"/>
  <c r="C4012" i="5"/>
  <c r="F4012" i="5"/>
  <c r="H4012" i="5"/>
  <c r="G4012" i="5"/>
  <c r="G4020" i="5"/>
  <c r="C4020" i="5"/>
  <c r="H4020" i="5"/>
  <c r="F4020" i="5"/>
  <c r="G4073" i="5"/>
  <c r="F4073" i="5"/>
  <c r="C4114" i="5"/>
  <c r="H4114" i="5"/>
  <c r="F4121" i="5"/>
  <c r="H4121" i="5"/>
  <c r="F4177" i="5"/>
  <c r="H4177" i="5"/>
  <c r="C4177" i="5"/>
  <c r="F4183" i="5"/>
  <c r="H4183" i="5"/>
  <c r="G4183" i="5"/>
  <c r="C4183" i="5"/>
  <c r="H4288" i="5"/>
  <c r="G4288" i="5"/>
  <c r="H4304" i="5"/>
  <c r="C4304" i="5"/>
  <c r="F4304" i="5"/>
  <c r="C3496" i="5"/>
  <c r="H3496" i="5"/>
  <c r="H3508" i="5"/>
  <c r="K3508" i="5" s="1"/>
  <c r="C3548" i="5"/>
  <c r="H3548" i="5"/>
  <c r="F3548" i="5"/>
  <c r="H3551" i="5"/>
  <c r="K3551" i="5" s="1"/>
  <c r="C3551" i="5"/>
  <c r="C3556" i="5"/>
  <c r="H3556" i="5"/>
  <c r="K3556" i="5" s="1"/>
  <c r="F3584" i="5"/>
  <c r="K3584" i="5" s="1"/>
  <c r="C3594" i="5"/>
  <c r="K3594" i="5"/>
  <c r="C3602" i="5"/>
  <c r="H3602" i="5"/>
  <c r="K3602" i="5" s="1"/>
  <c r="H3624" i="5"/>
  <c r="F3630" i="5"/>
  <c r="F3668" i="5"/>
  <c r="F3671" i="5"/>
  <c r="G3675" i="5"/>
  <c r="F3675" i="5"/>
  <c r="C3675" i="5"/>
  <c r="G3695" i="5"/>
  <c r="H3703" i="5"/>
  <c r="G3707" i="5"/>
  <c r="K3707" i="5" s="1"/>
  <c r="F3713" i="5"/>
  <c r="H3713" i="5"/>
  <c r="C3716" i="5"/>
  <c r="H3716" i="5"/>
  <c r="K3716" i="5" s="1"/>
  <c r="C3719" i="5"/>
  <c r="H3719" i="5"/>
  <c r="K3719" i="5" s="1"/>
  <c r="G3725" i="5"/>
  <c r="K3725" i="5" s="1"/>
  <c r="F3733" i="5"/>
  <c r="G3739" i="5"/>
  <c r="G3746" i="5"/>
  <c r="H3752" i="5"/>
  <c r="F3785" i="5"/>
  <c r="H3793" i="5"/>
  <c r="G3799" i="5"/>
  <c r="K3799" i="5" s="1"/>
  <c r="C3799" i="5"/>
  <c r="H3802" i="5"/>
  <c r="F3802" i="5"/>
  <c r="H3828" i="5"/>
  <c r="G3838" i="5"/>
  <c r="F3838" i="5"/>
  <c r="F3852" i="5"/>
  <c r="H3855" i="5"/>
  <c r="F3855" i="5"/>
  <c r="C3916" i="5"/>
  <c r="F3916" i="5"/>
  <c r="G4034" i="5"/>
  <c r="H4034" i="5"/>
  <c r="F4034" i="5"/>
  <c r="C4034" i="5"/>
  <c r="H4073" i="5"/>
  <c r="G4107" i="5"/>
  <c r="F4114" i="5"/>
  <c r="G4177" i="5"/>
  <c r="F4288" i="5"/>
  <c r="G3645" i="5"/>
  <c r="F3648" i="5"/>
  <c r="G3648" i="5"/>
  <c r="H3648" i="5"/>
  <c r="H3654" i="5"/>
  <c r="G3654" i="5"/>
  <c r="C3654" i="5"/>
  <c r="C3696" i="5"/>
  <c r="F3696" i="5"/>
  <c r="F3710" i="5"/>
  <c r="H3739" i="5"/>
  <c r="H3746" i="5"/>
  <c r="G3764" i="5"/>
  <c r="H3764" i="5"/>
  <c r="G3776" i="5"/>
  <c r="G3785" i="5"/>
  <c r="G3806" i="5"/>
  <c r="C3806" i="5"/>
  <c r="H3819" i="5"/>
  <c r="C3819" i="5"/>
  <c r="G3819" i="5"/>
  <c r="H3826" i="5"/>
  <c r="F3826" i="5"/>
  <c r="G3852" i="5"/>
  <c r="C3884" i="5"/>
  <c r="H3890" i="5"/>
  <c r="G3890" i="5"/>
  <c r="H3913" i="5"/>
  <c r="G3913" i="5"/>
  <c r="H4016" i="5"/>
  <c r="G4016" i="5"/>
  <c r="F4016" i="5"/>
  <c r="G4114" i="5"/>
  <c r="G4121" i="5"/>
  <c r="H4274" i="5"/>
  <c r="G4274" i="5"/>
  <c r="C4274" i="5"/>
  <c r="G4304" i="5"/>
  <c r="F3654" i="5"/>
  <c r="G3672" i="5"/>
  <c r="G3704" i="5"/>
  <c r="F3704" i="5"/>
  <c r="H3710" i="5"/>
  <c r="G3722" i="5"/>
  <c r="H3722" i="5"/>
  <c r="C3722" i="5"/>
  <c r="G3728" i="5"/>
  <c r="F3728" i="5"/>
  <c r="C3740" i="5"/>
  <c r="H3740" i="5"/>
  <c r="H3743" i="5"/>
  <c r="G3743" i="5"/>
  <c r="C3749" i="5"/>
  <c r="F3749" i="5"/>
  <c r="C3756" i="5"/>
  <c r="F3756" i="5"/>
  <c r="H3756" i="5"/>
  <c r="F3764" i="5"/>
  <c r="C3771" i="5"/>
  <c r="G3771" i="5"/>
  <c r="H3776" i="5"/>
  <c r="C3812" i="5"/>
  <c r="G3812" i="5"/>
  <c r="F3812" i="5"/>
  <c r="H3823" i="5"/>
  <c r="F3823" i="5"/>
  <c r="G3823" i="5"/>
  <c r="C3823" i="5"/>
  <c r="G3826" i="5"/>
  <c r="C3829" i="5"/>
  <c r="F3890" i="5"/>
  <c r="H3916" i="5"/>
  <c r="K3916" i="5" s="1"/>
  <c r="C3930" i="5"/>
  <c r="H4031" i="5"/>
  <c r="C4031" i="5"/>
  <c r="F4160" i="5"/>
  <c r="C4160" i="5"/>
  <c r="H4160" i="5"/>
  <c r="C4248" i="5"/>
  <c r="H4248" i="5"/>
  <c r="F4248" i="5"/>
  <c r="F4274" i="5"/>
  <c r="H3734" i="5"/>
  <c r="G3753" i="5"/>
  <c r="C3753" i="5"/>
  <c r="G3803" i="5"/>
  <c r="C3803" i="5"/>
  <c r="H3901" i="5"/>
  <c r="F3901" i="5"/>
  <c r="F3968" i="5"/>
  <c r="H3968" i="5"/>
  <c r="G3968" i="5"/>
  <c r="C3968" i="5"/>
  <c r="C3989" i="5"/>
  <c r="H3989" i="5"/>
  <c r="G3989" i="5"/>
  <c r="H4009" i="5"/>
  <c r="C4009" i="5"/>
  <c r="G4009" i="5"/>
  <c r="G4013" i="5"/>
  <c r="H4013" i="5"/>
  <c r="F4031" i="5"/>
  <c r="H4038" i="5"/>
  <c r="G4038" i="5"/>
  <c r="C4038" i="5"/>
  <c r="F4178" i="5"/>
  <c r="G4178" i="5"/>
  <c r="H4178" i="5"/>
  <c r="C4194" i="5"/>
  <c r="H4194" i="5"/>
  <c r="G4194" i="5"/>
  <c r="F4194" i="5"/>
  <c r="G4286" i="5"/>
  <c r="C4286" i="5"/>
  <c r="H4286" i="5"/>
  <c r="F4286" i="5"/>
  <c r="C3451" i="5"/>
  <c r="G3460" i="5"/>
  <c r="G3475" i="5"/>
  <c r="H3482" i="5"/>
  <c r="F3482" i="5"/>
  <c r="G3482" i="5"/>
  <c r="C3485" i="5"/>
  <c r="H3506" i="5"/>
  <c r="F3506" i="5"/>
  <c r="F3537" i="5"/>
  <c r="K3537" i="5" s="1"/>
  <c r="C3537" i="5"/>
  <c r="C3562" i="5"/>
  <c r="H3567" i="5"/>
  <c r="F3567" i="5"/>
  <c r="C3567" i="5"/>
  <c r="G3567" i="5"/>
  <c r="H3631" i="5"/>
  <c r="F3631" i="5"/>
  <c r="G3631" i="5"/>
  <c r="C3631" i="5"/>
  <c r="G3640" i="5"/>
  <c r="H3645" i="5"/>
  <c r="F3649" i="5"/>
  <c r="G3649" i="5"/>
  <c r="H3649" i="5"/>
  <c r="C3649" i="5"/>
  <c r="H3672" i="5"/>
  <c r="C3676" i="5"/>
  <c r="H3676" i="5"/>
  <c r="F3687" i="5"/>
  <c r="K3687" i="5" s="1"/>
  <c r="G3693" i="5"/>
  <c r="H3693" i="5"/>
  <c r="F3693" i="5"/>
  <c r="H3696" i="5"/>
  <c r="H3704" i="5"/>
  <c r="C3714" i="5"/>
  <c r="G3714" i="5"/>
  <c r="F3714" i="5"/>
  <c r="H3728" i="5"/>
  <c r="F3734" i="5"/>
  <c r="G3740" i="5"/>
  <c r="F3743" i="5"/>
  <c r="H3749" i="5"/>
  <c r="F3753" i="5"/>
  <c r="G3756" i="5"/>
  <c r="H3762" i="5"/>
  <c r="C3765" i="5"/>
  <c r="G3765" i="5"/>
  <c r="F3771" i="5"/>
  <c r="G3774" i="5"/>
  <c r="F3786" i="5"/>
  <c r="H3791" i="5"/>
  <c r="F3791" i="5"/>
  <c r="G3791" i="5"/>
  <c r="H3806" i="5"/>
  <c r="K3806" i="5" s="1"/>
  <c r="H3812" i="5"/>
  <c r="K3812" i="5" s="1"/>
  <c r="G3816" i="5"/>
  <c r="C3816" i="5"/>
  <c r="H3816" i="5"/>
  <c r="C3820" i="5"/>
  <c r="H3820" i="5"/>
  <c r="F3820" i="5"/>
  <c r="G3829" i="5"/>
  <c r="G3832" i="5"/>
  <c r="F3832" i="5"/>
  <c r="C3842" i="5"/>
  <c r="C3876" i="5"/>
  <c r="G3884" i="5"/>
  <c r="G3901" i="5"/>
  <c r="G3930" i="5"/>
  <c r="F3989" i="5"/>
  <c r="H3999" i="5"/>
  <c r="G3999" i="5"/>
  <c r="F3999" i="5"/>
  <c r="C3999" i="5"/>
  <c r="F4009" i="5"/>
  <c r="F4013" i="5"/>
  <c r="G4031" i="5"/>
  <c r="F4038" i="5"/>
  <c r="C4068" i="5"/>
  <c r="H4068" i="5"/>
  <c r="F4068" i="5"/>
  <c r="G4068" i="5"/>
  <c r="G4160" i="5"/>
  <c r="H4243" i="5"/>
  <c r="F4243" i="5"/>
  <c r="G4243" i="5"/>
  <c r="G4248" i="5"/>
  <c r="G2603" i="5"/>
  <c r="C2603" i="5"/>
  <c r="H2738" i="5"/>
  <c r="H2740" i="5"/>
  <c r="G2812" i="5"/>
  <c r="C2852" i="5"/>
  <c r="G2852" i="5"/>
  <c r="G2906" i="5"/>
  <c r="H2906" i="5"/>
  <c r="H2927" i="5"/>
  <c r="G3010" i="5"/>
  <c r="H3119" i="5"/>
  <c r="H3172" i="5"/>
  <c r="K3172" i="5" s="1"/>
  <c r="F3174" i="5"/>
  <c r="H3174" i="5"/>
  <c r="F3219" i="5"/>
  <c r="K3219" i="5" s="1"/>
  <c r="C3219" i="5"/>
  <c r="C3244" i="5"/>
  <c r="K3277" i="5"/>
  <c r="H3286" i="5"/>
  <c r="K3286" i="5" s="1"/>
  <c r="F3324" i="5"/>
  <c r="K3324" i="5" s="1"/>
  <c r="H3354" i="5"/>
  <c r="C3354" i="5"/>
  <c r="F3354" i="5"/>
  <c r="K3396" i="5"/>
  <c r="C3417" i="5"/>
  <c r="H3417" i="5"/>
  <c r="G3417" i="5"/>
  <c r="G3427" i="5"/>
  <c r="F3427" i="5"/>
  <c r="F3437" i="5"/>
  <c r="K3437" i="5" s="1"/>
  <c r="F3451" i="5"/>
  <c r="K3451" i="5" s="1"/>
  <c r="F3460" i="5"/>
  <c r="F3475" i="5"/>
  <c r="F3485" i="5"/>
  <c r="K3485" i="5" s="1"/>
  <c r="F3492" i="5"/>
  <c r="K3492" i="5" s="1"/>
  <c r="C3497" i="5"/>
  <c r="K3497" i="5"/>
  <c r="C3549" i="5"/>
  <c r="F3549" i="5"/>
  <c r="K3549" i="5" s="1"/>
  <c r="F3562" i="5"/>
  <c r="K3562" i="5" s="1"/>
  <c r="C3580" i="5"/>
  <c r="H3580" i="5"/>
  <c r="K3580" i="5" s="1"/>
  <c r="G3592" i="5"/>
  <c r="H3592" i="5"/>
  <c r="H3595" i="5"/>
  <c r="K3595" i="5" s="1"/>
  <c r="C3595" i="5"/>
  <c r="C3605" i="5"/>
  <c r="F3605" i="5"/>
  <c r="K3605" i="5" s="1"/>
  <c r="F3610" i="5"/>
  <c r="K3610" i="5" s="1"/>
  <c r="F3622" i="5"/>
  <c r="K3622" i="5" s="1"/>
  <c r="C3628" i="5"/>
  <c r="H3628" i="5"/>
  <c r="H3643" i="5"/>
  <c r="K3643" i="5" s="1"/>
  <c r="H3664" i="5"/>
  <c r="G3664" i="5"/>
  <c r="C3684" i="5"/>
  <c r="G3684" i="5"/>
  <c r="K3684" i="5" s="1"/>
  <c r="C3708" i="5"/>
  <c r="H3708" i="5"/>
  <c r="F3708" i="5"/>
  <c r="H3714" i="5"/>
  <c r="F3717" i="5"/>
  <c r="K3717" i="5" s="1"/>
  <c r="G3734" i="5"/>
  <c r="K3740" i="5"/>
  <c r="F3750" i="5"/>
  <c r="K3750" i="5" s="1"/>
  <c r="C3750" i="5"/>
  <c r="H3753" i="5"/>
  <c r="F3762" i="5"/>
  <c r="F3765" i="5"/>
  <c r="H3771" i="5"/>
  <c r="F3774" i="5"/>
  <c r="F3777" i="5"/>
  <c r="G3777" i="5"/>
  <c r="C3777" i="5"/>
  <c r="C3780" i="5"/>
  <c r="G3780" i="5"/>
  <c r="H3783" i="5"/>
  <c r="K3783" i="5" s="1"/>
  <c r="C3783" i="5"/>
  <c r="G3786" i="5"/>
  <c r="G3800" i="5"/>
  <c r="H3800" i="5"/>
  <c r="F3800" i="5"/>
  <c r="F3803" i="5"/>
  <c r="H3829" i="5"/>
  <c r="H3832" i="5"/>
  <c r="F3842" i="5"/>
  <c r="K3842" i="5" s="1"/>
  <c r="F3857" i="5"/>
  <c r="G3857" i="5"/>
  <c r="C3857" i="5"/>
  <c r="F3876" i="5"/>
  <c r="K3876" i="5" s="1"/>
  <c r="H3879" i="5"/>
  <c r="K3879" i="5" s="1"/>
  <c r="H3884" i="5"/>
  <c r="F3898" i="5"/>
  <c r="K3898" i="5" s="1"/>
  <c r="H3930" i="5"/>
  <c r="C3990" i="5"/>
  <c r="H3990" i="5"/>
  <c r="K3990" i="5" s="1"/>
  <c r="F3990" i="5"/>
  <c r="F4157" i="5"/>
  <c r="C4157" i="5"/>
  <c r="H4157" i="5"/>
  <c r="H3723" i="5"/>
  <c r="G3723" i="5"/>
  <c r="F3741" i="5"/>
  <c r="C3741" i="5"/>
  <c r="H3759" i="5"/>
  <c r="F3759" i="5"/>
  <c r="G3784" i="5"/>
  <c r="G3794" i="5"/>
  <c r="K3794" i="5" s="1"/>
  <c r="C3804" i="5"/>
  <c r="H3804" i="5"/>
  <c r="K3804" i="5" s="1"/>
  <c r="C3869" i="5"/>
  <c r="F3872" i="5"/>
  <c r="F3942" i="5"/>
  <c r="C3942" i="5"/>
  <c r="H3977" i="5"/>
  <c r="G3977" i="5"/>
  <c r="H4047" i="5"/>
  <c r="F4047" i="5"/>
  <c r="C4053" i="5"/>
  <c r="H4053" i="5"/>
  <c r="F4053" i="5"/>
  <c r="C4078" i="5"/>
  <c r="F4078" i="5"/>
  <c r="G4158" i="5"/>
  <c r="H4158" i="5"/>
  <c r="F4158" i="5"/>
  <c r="C4158" i="5"/>
  <c r="G4206" i="5"/>
  <c r="H4206" i="5"/>
  <c r="F4206" i="5"/>
  <c r="G4226" i="5"/>
  <c r="H4226" i="5"/>
  <c r="F4226" i="5"/>
  <c r="C4226" i="5"/>
  <c r="C3856" i="5"/>
  <c r="C3893" i="5"/>
  <c r="H3893" i="5"/>
  <c r="G3917" i="5"/>
  <c r="C3917" i="5"/>
  <c r="G3978" i="5"/>
  <c r="C3978" i="5"/>
  <c r="G3982" i="5"/>
  <c r="C3982" i="5"/>
  <c r="F4017" i="5"/>
  <c r="H4017" i="5"/>
  <c r="G4017" i="5"/>
  <c r="C4017" i="5"/>
  <c r="F4199" i="5"/>
  <c r="H4199" i="5"/>
  <c r="G4199" i="5"/>
  <c r="H4230" i="5"/>
  <c r="G4230" i="5"/>
  <c r="F4237" i="5"/>
  <c r="H4237" i="5"/>
  <c r="G4237" i="5"/>
  <c r="C4237" i="5"/>
  <c r="F4349" i="5"/>
  <c r="C4349" i="5"/>
  <c r="H4349" i="5"/>
  <c r="G4349" i="5"/>
  <c r="F3616" i="5"/>
  <c r="C3616" i="5"/>
  <c r="G3616" i="5"/>
  <c r="F3682" i="5"/>
  <c r="G3682" i="5"/>
  <c r="K3690" i="5"/>
  <c r="H3741" i="5"/>
  <c r="H3784" i="5"/>
  <c r="G3835" i="5"/>
  <c r="K3835" i="5" s="1"/>
  <c r="G3848" i="5"/>
  <c r="F3848" i="5"/>
  <c r="F3856" i="5"/>
  <c r="H3869" i="5"/>
  <c r="K3869" i="5" s="1"/>
  <c r="H3872" i="5"/>
  <c r="G3877" i="5"/>
  <c r="K3877" i="5" s="1"/>
  <c r="G3880" i="5"/>
  <c r="H3880" i="5"/>
  <c r="G3885" i="5"/>
  <c r="H3885" i="5"/>
  <c r="F3885" i="5"/>
  <c r="G3896" i="5"/>
  <c r="C3896" i="5"/>
  <c r="F3896" i="5"/>
  <c r="G3928" i="5"/>
  <c r="F3928" i="5"/>
  <c r="H3942" i="5"/>
  <c r="G3960" i="5"/>
  <c r="H3960" i="5"/>
  <c r="C3960" i="5"/>
  <c r="F3960" i="5"/>
  <c r="F3978" i="5"/>
  <c r="C3994" i="5"/>
  <c r="H3994" i="5"/>
  <c r="F3994" i="5"/>
  <c r="F4001" i="5"/>
  <c r="G4001" i="5"/>
  <c r="G4014" i="5"/>
  <c r="H4014" i="5"/>
  <c r="F4057" i="5"/>
  <c r="H4078" i="5"/>
  <c r="G4087" i="5"/>
  <c r="F4165" i="5"/>
  <c r="G4165" i="5"/>
  <c r="H4322" i="5"/>
  <c r="F4322" i="5"/>
  <c r="C4322" i="5"/>
  <c r="G3902" i="5"/>
  <c r="H3902" i="5"/>
  <c r="C3908" i="5"/>
  <c r="G3908" i="5"/>
  <c r="G3920" i="5"/>
  <c r="F3920" i="5"/>
  <c r="C3964" i="5"/>
  <c r="H3964" i="5"/>
  <c r="C3970" i="5"/>
  <c r="H3970" i="5"/>
  <c r="C3991" i="5"/>
  <c r="G3998" i="5"/>
  <c r="C4004" i="5"/>
  <c r="F4004" i="5"/>
  <c r="H4004" i="5"/>
  <c r="H4018" i="5"/>
  <c r="F4048" i="5"/>
  <c r="G4048" i="5"/>
  <c r="H4048" i="5"/>
  <c r="H4223" i="5"/>
  <c r="F4223" i="5"/>
  <c r="G4223" i="5"/>
  <c r="C4223" i="5"/>
  <c r="F4230" i="5"/>
  <c r="H4240" i="5"/>
  <c r="F4240" i="5"/>
  <c r="F4253" i="5"/>
  <c r="C4253" i="5"/>
  <c r="G4253" i="5"/>
  <c r="H4253" i="5"/>
  <c r="G4322" i="5"/>
  <c r="H4482" i="5"/>
  <c r="G4482" i="5"/>
  <c r="F4482" i="5"/>
  <c r="C4482" i="5"/>
  <c r="H3833" i="5"/>
  <c r="G3833" i="5"/>
  <c r="H3856" i="5"/>
  <c r="K3856" i="5" s="1"/>
  <c r="C3867" i="5"/>
  <c r="C3886" i="5"/>
  <c r="G3893" i="5"/>
  <c r="F3902" i="5"/>
  <c r="H3911" i="5"/>
  <c r="F3911" i="5"/>
  <c r="H3917" i="5"/>
  <c r="H3920" i="5"/>
  <c r="F3970" i="5"/>
  <c r="H3982" i="5"/>
  <c r="F3991" i="5"/>
  <c r="G4004" i="5"/>
  <c r="C4021" i="5"/>
  <c r="F4021" i="5"/>
  <c r="K4021" i="5" s="1"/>
  <c r="G4030" i="5"/>
  <c r="F4030" i="5"/>
  <c r="C4030" i="5"/>
  <c r="H4057" i="5"/>
  <c r="H4079" i="5"/>
  <c r="F4079" i="5"/>
  <c r="G4079" i="5"/>
  <c r="C4079" i="5"/>
  <c r="F4087" i="5"/>
  <c r="H4165" i="5"/>
  <c r="G4234" i="5"/>
  <c r="F4234" i="5"/>
  <c r="C4234" i="5"/>
  <c r="H4234" i="5"/>
  <c r="G4240" i="5"/>
  <c r="G3646" i="5"/>
  <c r="K3646" i="5" s="1"/>
  <c r="G3742" i="5"/>
  <c r="H3742" i="5"/>
  <c r="F3742" i="5"/>
  <c r="H3760" i="5"/>
  <c r="F3760" i="5"/>
  <c r="F3815" i="5"/>
  <c r="C3836" i="5"/>
  <c r="H3836" i="5"/>
  <c r="F3836" i="5"/>
  <c r="H3839" i="5"/>
  <c r="C3839" i="5"/>
  <c r="G3870" i="5"/>
  <c r="H3870" i="5"/>
  <c r="F3870" i="5"/>
  <c r="F3908" i="5"/>
  <c r="G3911" i="5"/>
  <c r="H3935" i="5"/>
  <c r="F3964" i="5"/>
  <c r="G3970" i="5"/>
  <c r="G3991" i="5"/>
  <c r="F3998" i="5"/>
  <c r="F4018" i="5"/>
  <c r="F4066" i="5"/>
  <c r="H4066" i="5"/>
  <c r="G4066" i="5"/>
  <c r="C4066" i="5"/>
  <c r="H4075" i="5"/>
  <c r="C4075" i="5"/>
  <c r="F4075" i="5"/>
  <c r="H4087" i="5"/>
  <c r="G4090" i="5"/>
  <c r="H4090" i="5"/>
  <c r="F4090" i="5"/>
  <c r="F4097" i="5"/>
  <c r="G4097" i="5"/>
  <c r="C4097" i="5"/>
  <c r="F4102" i="5"/>
  <c r="F4145" i="5"/>
  <c r="H4145" i="5"/>
  <c r="F4148" i="5"/>
  <c r="H4148" i="5"/>
  <c r="G4148" i="5"/>
  <c r="H3851" i="5"/>
  <c r="F3851" i="5"/>
  <c r="G3851" i="5"/>
  <c r="C3854" i="5"/>
  <c r="G3862" i="5"/>
  <c r="H3903" i="5"/>
  <c r="H3906" i="5"/>
  <c r="G3906" i="5"/>
  <c r="H3908" i="5"/>
  <c r="G3964" i="5"/>
  <c r="H3979" i="5"/>
  <c r="H3991" i="5"/>
  <c r="H3998" i="5"/>
  <c r="G4008" i="5"/>
  <c r="C4008" i="5"/>
  <c r="G4018" i="5"/>
  <c r="C4085" i="5"/>
  <c r="F4085" i="5"/>
  <c r="G4085" i="5"/>
  <c r="G4102" i="5"/>
  <c r="G4105" i="5"/>
  <c r="H4105" i="5"/>
  <c r="C4105" i="5"/>
  <c r="F4105" i="5"/>
  <c r="F4209" i="5"/>
  <c r="H4209" i="5"/>
  <c r="G4209" i="5"/>
  <c r="G4314" i="5"/>
  <c r="C4314" i="5"/>
  <c r="C4344" i="5"/>
  <c r="G4344" i="5"/>
  <c r="F4344" i="5"/>
  <c r="H4344" i="5"/>
  <c r="K3894" i="5"/>
  <c r="F3921" i="5"/>
  <c r="G3921" i="5"/>
  <c r="G3988" i="5"/>
  <c r="K3988" i="5" s="1"/>
  <c r="H4011" i="5"/>
  <c r="C4011" i="5"/>
  <c r="F4033" i="5"/>
  <c r="G4033" i="5"/>
  <c r="G4045" i="5"/>
  <c r="C4045" i="5"/>
  <c r="G4058" i="5"/>
  <c r="H4102" i="5"/>
  <c r="C4132" i="5"/>
  <c r="H4132" i="5"/>
  <c r="G4132" i="5"/>
  <c r="F4132" i="5"/>
  <c r="H4298" i="5"/>
  <c r="G4298" i="5"/>
  <c r="F4298" i="5"/>
  <c r="C4298" i="5"/>
  <c r="F4314" i="5"/>
  <c r="C2878" i="5"/>
  <c r="C2990" i="5"/>
  <c r="H3076" i="5"/>
  <c r="C3076" i="5"/>
  <c r="K3192" i="5"/>
  <c r="K3224" i="5"/>
  <c r="F3235" i="5"/>
  <c r="G3235" i="5"/>
  <c r="C3246" i="5"/>
  <c r="C3329" i="5"/>
  <c r="G3329" i="5"/>
  <c r="K3329" i="5" s="1"/>
  <c r="H3338" i="5"/>
  <c r="G3338" i="5"/>
  <c r="F3345" i="5"/>
  <c r="K3345" i="5" s="1"/>
  <c r="F3409" i="5"/>
  <c r="K3409" i="5" s="1"/>
  <c r="F3505" i="5"/>
  <c r="K3505" i="5" s="1"/>
  <c r="H3530" i="5"/>
  <c r="F3530" i="5"/>
  <c r="C3530" i="5"/>
  <c r="K3561" i="5"/>
  <c r="C3561" i="5"/>
  <c r="C3612" i="5"/>
  <c r="H3612" i="5"/>
  <c r="F3617" i="5"/>
  <c r="K3617" i="5" s="1"/>
  <c r="C3617" i="5"/>
  <c r="C3639" i="5"/>
  <c r="F3639" i="5"/>
  <c r="K3639" i="5" s="1"/>
  <c r="C3660" i="5"/>
  <c r="F3660" i="5"/>
  <c r="K3660" i="5" s="1"/>
  <c r="G3685" i="5"/>
  <c r="K3685" i="5" s="1"/>
  <c r="H3691" i="5"/>
  <c r="G3694" i="5"/>
  <c r="F3712" i="5"/>
  <c r="K3712" i="5" s="1"/>
  <c r="H3815" i="5"/>
  <c r="G3821" i="5"/>
  <c r="H3821" i="5"/>
  <c r="F3831" i="5"/>
  <c r="K3831" i="5" s="1"/>
  <c r="C3831" i="5"/>
  <c r="G3839" i="5"/>
  <c r="C3844" i="5"/>
  <c r="K3844" i="5"/>
  <c r="F3854" i="5"/>
  <c r="K3854" i="5" s="1"/>
  <c r="F3862" i="5"/>
  <c r="H3865" i="5"/>
  <c r="G3865" i="5"/>
  <c r="H3867" i="5"/>
  <c r="K3867" i="5" s="1"/>
  <c r="H3886" i="5"/>
  <c r="H3897" i="5"/>
  <c r="G3897" i="5"/>
  <c r="F3903" i="5"/>
  <c r="F3909" i="5"/>
  <c r="K3909" i="5" s="1"/>
  <c r="G3912" i="5"/>
  <c r="H3912" i="5"/>
  <c r="H3921" i="5"/>
  <c r="H3929" i="5"/>
  <c r="F3929" i="5"/>
  <c r="G3929" i="5"/>
  <c r="G3935" i="5"/>
  <c r="C3940" i="5"/>
  <c r="H3940" i="5"/>
  <c r="G3940" i="5"/>
  <c r="H3947" i="5"/>
  <c r="F3947" i="5"/>
  <c r="C3947" i="5"/>
  <c r="G3950" i="5"/>
  <c r="K3950" i="5" s="1"/>
  <c r="G3979" i="5"/>
  <c r="F4008" i="5"/>
  <c r="F4011" i="5"/>
  <c r="F4025" i="5"/>
  <c r="H4025" i="5"/>
  <c r="C4025" i="5"/>
  <c r="H4033" i="5"/>
  <c r="G4040" i="5"/>
  <c r="H4040" i="5"/>
  <c r="F4045" i="5"/>
  <c r="F4058" i="5"/>
  <c r="G4070" i="5"/>
  <c r="F4070" i="5"/>
  <c r="H4085" i="5"/>
  <c r="H4091" i="5"/>
  <c r="G4091" i="5"/>
  <c r="K4097" i="5"/>
  <c r="C4116" i="5"/>
  <c r="H4116" i="5"/>
  <c r="G4116" i="5"/>
  <c r="G4120" i="5"/>
  <c r="C4120" i="5"/>
  <c r="F4120" i="5"/>
  <c r="H4120" i="5"/>
  <c r="H4139" i="5"/>
  <c r="F4139" i="5"/>
  <c r="G4139" i="5"/>
  <c r="C4139" i="5"/>
  <c r="F4182" i="5"/>
  <c r="K4182" i="5" s="1"/>
  <c r="F4192" i="5"/>
  <c r="H4192" i="5"/>
  <c r="G4192" i="5"/>
  <c r="C4192" i="5"/>
  <c r="F4247" i="5"/>
  <c r="G4247" i="5"/>
  <c r="C4247" i="5"/>
  <c r="H4299" i="5"/>
  <c r="K4299" i="5" s="1"/>
  <c r="F4299" i="5"/>
  <c r="C4299" i="5"/>
  <c r="H4314" i="5"/>
  <c r="C3914" i="5"/>
  <c r="F3938" i="5"/>
  <c r="H3938" i="5"/>
  <c r="K3943" i="5"/>
  <c r="C3972" i="5"/>
  <c r="H4006" i="5"/>
  <c r="K4006" i="5" s="1"/>
  <c r="K4026" i="5"/>
  <c r="H4063" i="5"/>
  <c r="C4063" i="5"/>
  <c r="F4063" i="5"/>
  <c r="C4140" i="5"/>
  <c r="G4166" i="5"/>
  <c r="H4166" i="5"/>
  <c r="F4166" i="5"/>
  <c r="F4231" i="5"/>
  <c r="C4231" i="5"/>
  <c r="H4231" i="5"/>
  <c r="G4231" i="5"/>
  <c r="G4244" i="5"/>
  <c r="C4244" i="5"/>
  <c r="H4244" i="5"/>
  <c r="C4280" i="5"/>
  <c r="H4280" i="5"/>
  <c r="K4280" i="5" s="1"/>
  <c r="F4320" i="5"/>
  <c r="H4320" i="5"/>
  <c r="G4320" i="5"/>
  <c r="C4320" i="5"/>
  <c r="H4395" i="5"/>
  <c r="F4395" i="5"/>
  <c r="C4395" i="5"/>
  <c r="C4398" i="5"/>
  <c r="H4398" i="5"/>
  <c r="G4398" i="5"/>
  <c r="H4426" i="5"/>
  <c r="C4426" i="5"/>
  <c r="G4257" i="5"/>
  <c r="F4257" i="5"/>
  <c r="C4257" i="5"/>
  <c r="G4305" i="5"/>
  <c r="H4305" i="5"/>
  <c r="F4305" i="5"/>
  <c r="C4305" i="5"/>
  <c r="H4416" i="5"/>
  <c r="F4416" i="5"/>
  <c r="C4416" i="5"/>
  <c r="H4450" i="5"/>
  <c r="G4450" i="5"/>
  <c r="F4450" i="5"/>
  <c r="C4450" i="5"/>
  <c r="F4161" i="5"/>
  <c r="G4161" i="5"/>
  <c r="F4167" i="5"/>
  <c r="H4167" i="5"/>
  <c r="F4221" i="5"/>
  <c r="H4221" i="5"/>
  <c r="C4221" i="5"/>
  <c r="H4235" i="5"/>
  <c r="F4235" i="5"/>
  <c r="G4235" i="5"/>
  <c r="C4235" i="5"/>
  <c r="F4241" i="5"/>
  <c r="G4241" i="5"/>
  <c r="C4241" i="5"/>
  <c r="H4257" i="5"/>
  <c r="G4272" i="5"/>
  <c r="C4272" i="5"/>
  <c r="H4272" i="5"/>
  <c r="F4272" i="5"/>
  <c r="G4357" i="5"/>
  <c r="F4357" i="5"/>
  <c r="C4357" i="5"/>
  <c r="H4386" i="5"/>
  <c r="F4386" i="5"/>
  <c r="C4386" i="5"/>
  <c r="G4416" i="5"/>
  <c r="G4468" i="5"/>
  <c r="H4468" i="5"/>
  <c r="C4468" i="5"/>
  <c r="G3941" i="5"/>
  <c r="F3946" i="5"/>
  <c r="G3963" i="5"/>
  <c r="G4002" i="5"/>
  <c r="G4024" i="5"/>
  <c r="C4036" i="5"/>
  <c r="F4036" i="5"/>
  <c r="F4096" i="5"/>
  <c r="G4119" i="5"/>
  <c r="H4127" i="5"/>
  <c r="F4127" i="5"/>
  <c r="K4140" i="5"/>
  <c r="H4161" i="5"/>
  <c r="G4173" i="5"/>
  <c r="F4173" i="5"/>
  <c r="C4173" i="5"/>
  <c r="F4187" i="5"/>
  <c r="H4187" i="5"/>
  <c r="F4218" i="5"/>
  <c r="G4218" i="5"/>
  <c r="C4228" i="5"/>
  <c r="H4228" i="5"/>
  <c r="F4228" i="5"/>
  <c r="G4228" i="5"/>
  <c r="G4249" i="5"/>
  <c r="H4249" i="5"/>
  <c r="F4249" i="5"/>
  <c r="C4249" i="5"/>
  <c r="G4277" i="5"/>
  <c r="C4277" i="5"/>
  <c r="F4277" i="5"/>
  <c r="H4277" i="5"/>
  <c r="H4339" i="5"/>
  <c r="G4339" i="5"/>
  <c r="H4357" i="5"/>
  <c r="C4360" i="5"/>
  <c r="F4360" i="5"/>
  <c r="H4360" i="5"/>
  <c r="G4360" i="5"/>
  <c r="G4386" i="5"/>
  <c r="F4468" i="5"/>
  <c r="G4109" i="5"/>
  <c r="H4109" i="5"/>
  <c r="H4130" i="5"/>
  <c r="G4167" i="5"/>
  <c r="C4208" i="5"/>
  <c r="G4221" i="5"/>
  <c r="H4241" i="5"/>
  <c r="G4245" i="5"/>
  <c r="F4245" i="5"/>
  <c r="H4245" i="5"/>
  <c r="G4309" i="5"/>
  <c r="F4309" i="5"/>
  <c r="H4309" i="5"/>
  <c r="C4309" i="5"/>
  <c r="F4535" i="5"/>
  <c r="G4535" i="5"/>
  <c r="H4535" i="5"/>
  <c r="C4535" i="5"/>
  <c r="G4614" i="5"/>
  <c r="C4614" i="5"/>
  <c r="H4614" i="5"/>
  <c r="F4614" i="5"/>
  <c r="C3932" i="5"/>
  <c r="H3932" i="5"/>
  <c r="G3932" i="5"/>
  <c r="F3941" i="5"/>
  <c r="G3944" i="5"/>
  <c r="H3944" i="5"/>
  <c r="C3944" i="5"/>
  <c r="H3946" i="5"/>
  <c r="G3949" i="5"/>
  <c r="F3954" i="5"/>
  <c r="F3963" i="5"/>
  <c r="G3992" i="5"/>
  <c r="F3997" i="5"/>
  <c r="G3997" i="5"/>
  <c r="H4002" i="5"/>
  <c r="H4022" i="5"/>
  <c r="F4024" i="5"/>
  <c r="C4027" i="5"/>
  <c r="H4027" i="5"/>
  <c r="G4036" i="5"/>
  <c r="F4041" i="5"/>
  <c r="G4096" i="5"/>
  <c r="C4101" i="5"/>
  <c r="F4119" i="5"/>
  <c r="G4127" i="5"/>
  <c r="F4130" i="5"/>
  <c r="C4138" i="5"/>
  <c r="G4138" i="5"/>
  <c r="G4141" i="5"/>
  <c r="F4141" i="5"/>
  <c r="F4162" i="5"/>
  <c r="C4162" i="5"/>
  <c r="G4170" i="5"/>
  <c r="H4176" i="5"/>
  <c r="G4176" i="5"/>
  <c r="G4187" i="5"/>
  <c r="C4252" i="5"/>
  <c r="H4252" i="5"/>
  <c r="F4252" i="5"/>
  <c r="C4273" i="5"/>
  <c r="G4273" i="5"/>
  <c r="H4273" i="5"/>
  <c r="G4342" i="5"/>
  <c r="H4342" i="5"/>
  <c r="C4369" i="5"/>
  <c r="H4369" i="5"/>
  <c r="G4369" i="5"/>
  <c r="F4369" i="5"/>
  <c r="C4440" i="5"/>
  <c r="H4440" i="5"/>
  <c r="F4440" i="5"/>
  <c r="F3905" i="5"/>
  <c r="C3905" i="5"/>
  <c r="H3915" i="5"/>
  <c r="H3941" i="5"/>
  <c r="F3958" i="5"/>
  <c r="H3963" i="5"/>
  <c r="F3985" i="5"/>
  <c r="H3985" i="5"/>
  <c r="F4000" i="5"/>
  <c r="C4000" i="5"/>
  <c r="F4007" i="5"/>
  <c r="H4024" i="5"/>
  <c r="H4036" i="5"/>
  <c r="G4041" i="5"/>
  <c r="F4046" i="5"/>
  <c r="G4056" i="5"/>
  <c r="H4056" i="5"/>
  <c r="F4056" i="5"/>
  <c r="G4059" i="5"/>
  <c r="G4094" i="5"/>
  <c r="F4094" i="5"/>
  <c r="H4096" i="5"/>
  <c r="F4101" i="5"/>
  <c r="F4109" i="5"/>
  <c r="H4119" i="5"/>
  <c r="G4130" i="5"/>
  <c r="C4133" i="5"/>
  <c r="H4133" i="5"/>
  <c r="F4138" i="5"/>
  <c r="C4156" i="5"/>
  <c r="H4156" i="5"/>
  <c r="G4162" i="5"/>
  <c r="H4170" i="5"/>
  <c r="F4176" i="5"/>
  <c r="F4201" i="5"/>
  <c r="G4201" i="5"/>
  <c r="H4201" i="5"/>
  <c r="C4201" i="5"/>
  <c r="F4208" i="5"/>
  <c r="F4225" i="5"/>
  <c r="G4225" i="5"/>
  <c r="H4225" i="5"/>
  <c r="C4225" i="5"/>
  <c r="G4252" i="5"/>
  <c r="H4263" i="5"/>
  <c r="G4263" i="5"/>
  <c r="F4263" i="5"/>
  <c r="F4342" i="5"/>
  <c r="F4387" i="5"/>
  <c r="H4387" i="5"/>
  <c r="G4440" i="5"/>
  <c r="K3895" i="5"/>
  <c r="H3910" i="5"/>
  <c r="K3910" i="5" s="1"/>
  <c r="F3932" i="5"/>
  <c r="F3944" i="5"/>
  <c r="F3949" i="5"/>
  <c r="G3954" i="5"/>
  <c r="G3958" i="5"/>
  <c r="F3961" i="5"/>
  <c r="K3961" i="5" s="1"/>
  <c r="K3973" i="5"/>
  <c r="G3985" i="5"/>
  <c r="F3992" i="5"/>
  <c r="H3997" i="5"/>
  <c r="F4022" i="5"/>
  <c r="F4027" i="5"/>
  <c r="H4039" i="5"/>
  <c r="G4039" i="5"/>
  <c r="H4041" i="5"/>
  <c r="G4046" i="5"/>
  <c r="F4059" i="5"/>
  <c r="G4074" i="5"/>
  <c r="F4082" i="5"/>
  <c r="K4089" i="5"/>
  <c r="G4101" i="5"/>
  <c r="G4104" i="5"/>
  <c r="C4104" i="5"/>
  <c r="C4117" i="5"/>
  <c r="H4138" i="5"/>
  <c r="H4141" i="5"/>
  <c r="F4153" i="5"/>
  <c r="C4153" i="5"/>
  <c r="G4153" i="5"/>
  <c r="H4162" i="5"/>
  <c r="G4208" i="5"/>
  <c r="F4273" i="5"/>
  <c r="G4284" i="5"/>
  <c r="C4284" i="5"/>
  <c r="G4387" i="5"/>
  <c r="H2929" i="5"/>
  <c r="F2931" i="5"/>
  <c r="C3052" i="5"/>
  <c r="C3182" i="5"/>
  <c r="B3182" i="5"/>
  <c r="B3183" i="5" s="1"/>
  <c r="B3184" i="5" s="1"/>
  <c r="B3185" i="5" s="1"/>
  <c r="B3186" i="5" s="1"/>
  <c r="B3187" i="5" s="1"/>
  <c r="B3188" i="5" s="1"/>
  <c r="B3189" i="5" s="1"/>
  <c r="B3190" i="5" s="1"/>
  <c r="K3208" i="5"/>
  <c r="H3256" i="5"/>
  <c r="K3265" i="5"/>
  <c r="C3265" i="5"/>
  <c r="H3274" i="5"/>
  <c r="G3314" i="5"/>
  <c r="G3347" i="5"/>
  <c r="K3347" i="5" s="1"/>
  <c r="H3386" i="5"/>
  <c r="G3443" i="5"/>
  <c r="F3443" i="5"/>
  <c r="K3480" i="5"/>
  <c r="H3504" i="5"/>
  <c r="K3504" i="5" s="1"/>
  <c r="F3569" i="5"/>
  <c r="C3569" i="5"/>
  <c r="K3569" i="5"/>
  <c r="H3583" i="5"/>
  <c r="C3583" i="5"/>
  <c r="C3611" i="5"/>
  <c r="K3611" i="5"/>
  <c r="G3662" i="5"/>
  <c r="K3662" i="5" s="1"/>
  <c r="C3669" i="5"/>
  <c r="F3669" i="5"/>
  <c r="G3669" i="5"/>
  <c r="H3709" i="5"/>
  <c r="K3709" i="5" s="1"/>
  <c r="C3709" i="5"/>
  <c r="G3736" i="5"/>
  <c r="K3736" i="5" s="1"/>
  <c r="H3770" i="5"/>
  <c r="K3770" i="5" s="1"/>
  <c r="G3782" i="5"/>
  <c r="K3782" i="5" s="1"/>
  <c r="F3792" i="5"/>
  <c r="K3792" i="5" s="1"/>
  <c r="K3846" i="5"/>
  <c r="G3853" i="5"/>
  <c r="H3853" i="5"/>
  <c r="K3863" i="5"/>
  <c r="F3873" i="5"/>
  <c r="K3873" i="5" s="1"/>
  <c r="H3878" i="5"/>
  <c r="K3878" i="5" s="1"/>
  <c r="G3905" i="5"/>
  <c r="F3915" i="5"/>
  <c r="H3918" i="5"/>
  <c r="K3918" i="5" s="1"/>
  <c r="F3937" i="5"/>
  <c r="K3937" i="5" s="1"/>
  <c r="H3949" i="5"/>
  <c r="H3954" i="5"/>
  <c r="H3958" i="5"/>
  <c r="F3975" i="5"/>
  <c r="K3975" i="5" s="1"/>
  <c r="H3992" i="5"/>
  <c r="K3995" i="5"/>
  <c r="C3995" i="5"/>
  <c r="G4000" i="5"/>
  <c r="G4007" i="5"/>
  <c r="K4007" i="5" s="1"/>
  <c r="H4015" i="5"/>
  <c r="F4015" i="5"/>
  <c r="G4022" i="5"/>
  <c r="G4027" i="5"/>
  <c r="H4046" i="5"/>
  <c r="H4059" i="5"/>
  <c r="G4062" i="5"/>
  <c r="K4069" i="5"/>
  <c r="F4074" i="5"/>
  <c r="G4082" i="5"/>
  <c r="F4084" i="5"/>
  <c r="K4084" i="5" s="1"/>
  <c r="H4094" i="5"/>
  <c r="H4101" i="5"/>
  <c r="C4110" i="5"/>
  <c r="H4110" i="5"/>
  <c r="F4117" i="5"/>
  <c r="K4117" i="5" s="1"/>
  <c r="K4125" i="5"/>
  <c r="C4125" i="5"/>
  <c r="F4128" i="5"/>
  <c r="K4128" i="5" s="1"/>
  <c r="C4128" i="5"/>
  <c r="F4133" i="5"/>
  <c r="H4153" i="5"/>
  <c r="F4156" i="5"/>
  <c r="G4168" i="5"/>
  <c r="H4168" i="5"/>
  <c r="H4171" i="5"/>
  <c r="K4171" i="5" s="1"/>
  <c r="F4171" i="5"/>
  <c r="C4171" i="5"/>
  <c r="F4185" i="5"/>
  <c r="H4185" i="5"/>
  <c r="H4208" i="5"/>
  <c r="F4284" i="5"/>
  <c r="C4264" i="5"/>
  <c r="F4264" i="5"/>
  <c r="H4264" i="5"/>
  <c r="H4371" i="5"/>
  <c r="C4371" i="5"/>
  <c r="F4371" i="5"/>
  <c r="G4423" i="5"/>
  <c r="C4423" i="5"/>
  <c r="H4423" i="5"/>
  <c r="F4458" i="5"/>
  <c r="H4458" i="5"/>
  <c r="G4648" i="5"/>
  <c r="H4648" i="5"/>
  <c r="F4648" i="5"/>
  <c r="C4648" i="5"/>
  <c r="G4826" i="5"/>
  <c r="H4826" i="5"/>
  <c r="F4826" i="5"/>
  <c r="C4826" i="5"/>
  <c r="H4203" i="5"/>
  <c r="F4203" i="5"/>
  <c r="C4214" i="5"/>
  <c r="G4214" i="5"/>
  <c r="F4214" i="5"/>
  <c r="F4291" i="5"/>
  <c r="K4291" i="5" s="1"/>
  <c r="G4294" i="5"/>
  <c r="C4294" i="5"/>
  <c r="F4294" i="5"/>
  <c r="H4294" i="5"/>
  <c r="F4365" i="5"/>
  <c r="H4365" i="5"/>
  <c r="G4365" i="5"/>
  <c r="C4382" i="5"/>
  <c r="F4382" i="5"/>
  <c r="H4382" i="5"/>
  <c r="G4382" i="5"/>
  <c r="G4501" i="5"/>
  <c r="F4501" i="5"/>
  <c r="H4501" i="5"/>
  <c r="C4501" i="5"/>
  <c r="F4541" i="5"/>
  <c r="C4541" i="5"/>
  <c r="H4541" i="5"/>
  <c r="K4541" i="5" s="1"/>
  <c r="G4690" i="5"/>
  <c r="C4690" i="5"/>
  <c r="H4690" i="5"/>
  <c r="F4690" i="5"/>
  <c r="G4203" i="5"/>
  <c r="H4275" i="5"/>
  <c r="C4275" i="5"/>
  <c r="G4275" i="5"/>
  <c r="F4275" i="5"/>
  <c r="F4279" i="5"/>
  <c r="C4279" i="5"/>
  <c r="H4295" i="5"/>
  <c r="C4295" i="5"/>
  <c r="G4355" i="5"/>
  <c r="F4217" i="5"/>
  <c r="H4217" i="5"/>
  <c r="C4220" i="5"/>
  <c r="H4220" i="5"/>
  <c r="G4220" i="5"/>
  <c r="F4246" i="5"/>
  <c r="H4246" i="5"/>
  <c r="G4246" i="5"/>
  <c r="F4295" i="5"/>
  <c r="G4326" i="5"/>
  <c r="H4326" i="5"/>
  <c r="F4326" i="5"/>
  <c r="C4326" i="5"/>
  <c r="F4355" i="5"/>
  <c r="F4377" i="5"/>
  <c r="G4377" i="5"/>
  <c r="H4377" i="5"/>
  <c r="F4397" i="5"/>
  <c r="G4337" i="5"/>
  <c r="H4337" i="5"/>
  <c r="F4337" i="5"/>
  <c r="F4409" i="5"/>
  <c r="H4409" i="5"/>
  <c r="C4409" i="5"/>
  <c r="G4409" i="5"/>
  <c r="F4605" i="5"/>
  <c r="C4605" i="5"/>
  <c r="G4605" i="5"/>
  <c r="B3191" i="5"/>
  <c r="B3192" i="5" s="1"/>
  <c r="B3193" i="5" s="1"/>
  <c r="B3194" i="5" s="1"/>
  <c r="B3195" i="5" s="1"/>
  <c r="B3196" i="5" s="1"/>
  <c r="B3197" i="5" s="1"/>
  <c r="B3198" i="5" s="1"/>
  <c r="F3191" i="5"/>
  <c r="K3191" i="5" s="1"/>
  <c r="B3199" i="5"/>
  <c r="B3200" i="5" s="1"/>
  <c r="B3201" i="5" s="1"/>
  <c r="B3202" i="5" s="1"/>
  <c r="B3203" i="5" s="1"/>
  <c r="B3204" i="5" s="1"/>
  <c r="B3205" i="5" s="1"/>
  <c r="B3206" i="5" s="1"/>
  <c r="B3207" i="5" s="1"/>
  <c r="B3208" i="5" s="1"/>
  <c r="B3209" i="5" s="1"/>
  <c r="B3210" i="5" s="1"/>
  <c r="B3211" i="5" s="1"/>
  <c r="B3212" i="5" s="1"/>
  <c r="B3213" i="5" s="1"/>
  <c r="B3214" i="5" s="1"/>
  <c r="B3215" i="5" s="1"/>
  <c r="B3216" i="5" s="1"/>
  <c r="B3217" i="5" s="1"/>
  <c r="B3218" i="5" s="1"/>
  <c r="B3219" i="5" s="1"/>
  <c r="B3220" i="5" s="1"/>
  <c r="B3221" i="5" s="1"/>
  <c r="B3222" i="5" s="1"/>
  <c r="B3223" i="5" s="1"/>
  <c r="B3224" i="5" s="1"/>
  <c r="B3225" i="5" s="1"/>
  <c r="B3226" i="5" s="1"/>
  <c r="B3227" i="5" s="1"/>
  <c r="B3228" i="5" s="1"/>
  <c r="B3229" i="5" s="1"/>
  <c r="B3230" i="5" s="1"/>
  <c r="B3231" i="5" s="1"/>
  <c r="B3232" i="5" s="1"/>
  <c r="B3233" i="5" s="1"/>
  <c r="B3234" i="5" s="1"/>
  <c r="B3235" i="5" s="1"/>
  <c r="B3236" i="5" s="1"/>
  <c r="B3237" i="5" s="1"/>
  <c r="B3238" i="5" s="1"/>
  <c r="B3239" i="5" s="1"/>
  <c r="B3240" i="5" s="1"/>
  <c r="B3241" i="5" s="1"/>
  <c r="B3242" i="5" s="1"/>
  <c r="B3243" i="5" s="1"/>
  <c r="B3244" i="5" s="1"/>
  <c r="B3245" i="5" s="1"/>
  <c r="B3246" i="5" s="1"/>
  <c r="B3247" i="5" s="1"/>
  <c r="B3248" i="5" s="1"/>
  <c r="B3249" i="5" s="1"/>
  <c r="B3250" i="5" s="1"/>
  <c r="B3251" i="5" s="1"/>
  <c r="B3252" i="5" s="1"/>
  <c r="B3253" i="5" s="1"/>
  <c r="B3254" i="5" s="1"/>
  <c r="B3255" i="5" s="1"/>
  <c r="B3256" i="5" s="1"/>
  <c r="B3257" i="5" s="1"/>
  <c r="B3258" i="5" s="1"/>
  <c r="B3259" i="5" s="1"/>
  <c r="B3260" i="5" s="1"/>
  <c r="B3261" i="5" s="1"/>
  <c r="B3262" i="5" s="1"/>
  <c r="B3263" i="5" s="1"/>
  <c r="B3264" i="5" s="1"/>
  <c r="B3265" i="5" s="1"/>
  <c r="B3266" i="5" s="1"/>
  <c r="B3267" i="5" s="1"/>
  <c r="B3268" i="5" s="1"/>
  <c r="B3269" i="5" s="1"/>
  <c r="B3270" i="5" s="1"/>
  <c r="B3271" i="5" s="1"/>
  <c r="B3272" i="5" s="1"/>
  <c r="B3273" i="5" s="1"/>
  <c r="B3274" i="5" s="1"/>
  <c r="B3275" i="5" s="1"/>
  <c r="B3276" i="5" s="1"/>
  <c r="B3277" i="5" s="1"/>
  <c r="B3278" i="5" s="1"/>
  <c r="B3279" i="5" s="1"/>
  <c r="B3280" i="5" s="1"/>
  <c r="B3281" i="5" s="1"/>
  <c r="B3282" i="5" s="1"/>
  <c r="B3283" i="5" s="1"/>
  <c r="B3284" i="5" s="1"/>
  <c r="B3285" i="5" s="1"/>
  <c r="B3286" i="5" s="1"/>
  <c r="B3287" i="5" s="1"/>
  <c r="B3288" i="5" s="1"/>
  <c r="B3289" i="5" s="1"/>
  <c r="B3290" i="5" s="1"/>
  <c r="B3291" i="5" s="1"/>
  <c r="B3292" i="5" s="1"/>
  <c r="B3293" i="5" s="1"/>
  <c r="B3294" i="5" s="1"/>
  <c r="B3295" i="5" s="1"/>
  <c r="B3296" i="5" s="1"/>
  <c r="B3297" i="5" s="1"/>
  <c r="B3298" i="5" s="1"/>
  <c r="B3299" i="5" s="1"/>
  <c r="B3300" i="5" s="1"/>
  <c r="B3301" i="5" s="1"/>
  <c r="B3302" i="5" s="1"/>
  <c r="B3303" i="5" s="1"/>
  <c r="B3304" i="5" s="1"/>
  <c r="B3305" i="5" s="1"/>
  <c r="B3306" i="5" s="1"/>
  <c r="B3307" i="5" s="1"/>
  <c r="B3308" i="5" s="1"/>
  <c r="B3309" i="5" s="1"/>
  <c r="B3310" i="5" s="1"/>
  <c r="B3311" i="5" s="1"/>
  <c r="B3312" i="5" s="1"/>
  <c r="B3313" i="5" s="1"/>
  <c r="B3314" i="5" s="1"/>
  <c r="B3315" i="5" s="1"/>
  <c r="B3316" i="5" s="1"/>
  <c r="B3317" i="5" s="1"/>
  <c r="B3318" i="5" s="1"/>
  <c r="B3319" i="5" s="1"/>
  <c r="B3320" i="5" s="1"/>
  <c r="B3321" i="5" s="1"/>
  <c r="B3322" i="5" s="1"/>
  <c r="B3323" i="5" s="1"/>
  <c r="B3324" i="5" s="1"/>
  <c r="B3325" i="5" s="1"/>
  <c r="B3326" i="5" s="1"/>
  <c r="B3327" i="5" s="1"/>
  <c r="B3328" i="5" s="1"/>
  <c r="B3329" i="5" s="1"/>
  <c r="B3330" i="5" s="1"/>
  <c r="B3331" i="5" s="1"/>
  <c r="B3332" i="5" s="1"/>
  <c r="B3333" i="5" s="1"/>
  <c r="B3334" i="5" s="1"/>
  <c r="B3335" i="5" s="1"/>
  <c r="B3336" i="5" s="1"/>
  <c r="B3337" i="5" s="1"/>
  <c r="B3338" i="5" s="1"/>
  <c r="B3339" i="5" s="1"/>
  <c r="B3340" i="5" s="1"/>
  <c r="B3341" i="5" s="1"/>
  <c r="B3342" i="5" s="1"/>
  <c r="B3343" i="5" s="1"/>
  <c r="B3344" i="5" s="1"/>
  <c r="B3345" i="5" s="1"/>
  <c r="B3346" i="5" s="1"/>
  <c r="B3347" i="5" s="1"/>
  <c r="B3348" i="5" s="1"/>
  <c r="B3349" i="5" s="1"/>
  <c r="B3350" i="5" s="1"/>
  <c r="B3351" i="5" s="1"/>
  <c r="B3352" i="5" s="1"/>
  <c r="B3353" i="5" s="1"/>
  <c r="B3354" i="5" s="1"/>
  <c r="B3355" i="5" s="1"/>
  <c r="B3356" i="5" s="1"/>
  <c r="B3357" i="5" s="1"/>
  <c r="B3358" i="5" s="1"/>
  <c r="B3359" i="5" s="1"/>
  <c r="B3360" i="5" s="1"/>
  <c r="B3361" i="5" s="1"/>
  <c r="B3362" i="5" s="1"/>
  <c r="B3363" i="5" s="1"/>
  <c r="B3364" i="5" s="1"/>
  <c r="B3365" i="5" s="1"/>
  <c r="B3366" i="5" s="1"/>
  <c r="B3367" i="5" s="1"/>
  <c r="B3368" i="5" s="1"/>
  <c r="B3369" i="5" s="1"/>
  <c r="B3370" i="5" s="1"/>
  <c r="B3371" i="5" s="1"/>
  <c r="B3372" i="5" s="1"/>
  <c r="B3373" i="5" s="1"/>
  <c r="B3374" i="5" s="1"/>
  <c r="B3375" i="5" s="1"/>
  <c r="B3376" i="5" s="1"/>
  <c r="B3377" i="5" s="1"/>
  <c r="B3378" i="5" s="1"/>
  <c r="B3379" i="5" s="1"/>
  <c r="B3380" i="5" s="1"/>
  <c r="B3381" i="5" s="1"/>
  <c r="B3382" i="5" s="1"/>
  <c r="B3383" i="5" s="1"/>
  <c r="B3384" i="5" s="1"/>
  <c r="B3385" i="5" s="1"/>
  <c r="B3386" i="5" s="1"/>
  <c r="B3387" i="5" s="1"/>
  <c r="B3388" i="5" s="1"/>
  <c r="B3389" i="5" s="1"/>
  <c r="B3390" i="5" s="1"/>
  <c r="B3391" i="5" s="1"/>
  <c r="B3392" i="5" s="1"/>
  <c r="B3393" i="5" s="1"/>
  <c r="B3394" i="5" s="1"/>
  <c r="B3395" i="5" s="1"/>
  <c r="B3396" i="5" s="1"/>
  <c r="B3397" i="5" s="1"/>
  <c r="B3398" i="5" s="1"/>
  <c r="B3399" i="5" s="1"/>
  <c r="B3400" i="5" s="1"/>
  <c r="B3401" i="5" s="1"/>
  <c r="B3402" i="5" s="1"/>
  <c r="B3403" i="5" s="1"/>
  <c r="B3404" i="5" s="1"/>
  <c r="B3405" i="5" s="1"/>
  <c r="B3406" i="5" s="1"/>
  <c r="B3407" i="5" s="1"/>
  <c r="B3408" i="5" s="1"/>
  <c r="B3409" i="5" s="1"/>
  <c r="B3410" i="5" s="1"/>
  <c r="B3411" i="5" s="1"/>
  <c r="B3412" i="5" s="1"/>
  <c r="B3413" i="5" s="1"/>
  <c r="B3414" i="5" s="1"/>
  <c r="B3415" i="5" s="1"/>
  <c r="B3416" i="5" s="1"/>
  <c r="B3417" i="5" s="1"/>
  <c r="B3418" i="5" s="1"/>
  <c r="B3419" i="5" s="1"/>
  <c r="B3420" i="5" s="1"/>
  <c r="B3421" i="5" s="1"/>
  <c r="B3422" i="5" s="1"/>
  <c r="B3423" i="5" s="1"/>
  <c r="B3424" i="5" s="1"/>
  <c r="B3425" i="5" s="1"/>
  <c r="B3426" i="5" s="1"/>
  <c r="B3427" i="5" s="1"/>
  <c r="B3428" i="5" s="1"/>
  <c r="B3429" i="5" s="1"/>
  <c r="B3430" i="5" s="1"/>
  <c r="B3431" i="5" s="1"/>
  <c r="B3432" i="5" s="1"/>
  <c r="B3433" i="5" s="1"/>
  <c r="B3434" i="5" s="1"/>
  <c r="B3435" i="5" s="1"/>
  <c r="B3436" i="5" s="1"/>
  <c r="B3437" i="5" s="1"/>
  <c r="B3438" i="5" s="1"/>
  <c r="B3439" i="5" s="1"/>
  <c r="B3440" i="5" s="1"/>
  <c r="B3441" i="5" s="1"/>
  <c r="B3442" i="5" s="1"/>
  <c r="B3443" i="5" s="1"/>
  <c r="B3444" i="5" s="1"/>
  <c r="B3445" i="5" s="1"/>
  <c r="B3446" i="5" s="1"/>
  <c r="B3447" i="5" s="1"/>
  <c r="B3448" i="5" s="1"/>
  <c r="B3449" i="5" s="1"/>
  <c r="B3450" i="5" s="1"/>
  <c r="B3451" i="5" s="1"/>
  <c r="B3452" i="5" s="1"/>
  <c r="B3453" i="5" s="1"/>
  <c r="B3454" i="5" s="1"/>
  <c r="B3455" i="5" s="1"/>
  <c r="B3456" i="5" s="1"/>
  <c r="B3457" i="5" s="1"/>
  <c r="B3458" i="5" s="1"/>
  <c r="B3459" i="5" s="1"/>
  <c r="B3460" i="5" s="1"/>
  <c r="B3461" i="5" s="1"/>
  <c r="B3462" i="5" s="1"/>
  <c r="B3463" i="5" s="1"/>
  <c r="B3464" i="5" s="1"/>
  <c r="B3465" i="5" s="1"/>
  <c r="B3466" i="5" s="1"/>
  <c r="B3467" i="5" s="1"/>
  <c r="B3468" i="5" s="1"/>
  <c r="B3469" i="5" s="1"/>
  <c r="B3470" i="5" s="1"/>
  <c r="B3471" i="5" s="1"/>
  <c r="B3472" i="5" s="1"/>
  <c r="B3473" i="5" s="1"/>
  <c r="B3474" i="5" s="1"/>
  <c r="B3475" i="5" s="1"/>
  <c r="B3476" i="5" s="1"/>
  <c r="B3477" i="5" s="1"/>
  <c r="B3478" i="5" s="1"/>
  <c r="B3479" i="5" s="1"/>
  <c r="B3480" i="5" s="1"/>
  <c r="B3481" i="5" s="1"/>
  <c r="B3482" i="5" s="1"/>
  <c r="B3483" i="5" s="1"/>
  <c r="B3484" i="5" s="1"/>
  <c r="B3485" i="5" s="1"/>
  <c r="B3486" i="5" s="1"/>
  <c r="B3487" i="5" s="1"/>
  <c r="B3488" i="5" s="1"/>
  <c r="B3489" i="5" s="1"/>
  <c r="B3490" i="5" s="1"/>
  <c r="B3491" i="5" s="1"/>
  <c r="B3492" i="5" s="1"/>
  <c r="B3493" i="5" s="1"/>
  <c r="B3494" i="5" s="1"/>
  <c r="B3495" i="5" s="1"/>
  <c r="B3496" i="5" s="1"/>
  <c r="B3497" i="5" s="1"/>
  <c r="B3498" i="5" s="1"/>
  <c r="B3499" i="5" s="1"/>
  <c r="B3500" i="5" s="1"/>
  <c r="B3501" i="5" s="1"/>
  <c r="B3502" i="5" s="1"/>
  <c r="B3503" i="5" s="1"/>
  <c r="B3504" i="5" s="1"/>
  <c r="B3505" i="5" s="1"/>
  <c r="B3506" i="5" s="1"/>
  <c r="B3507" i="5" s="1"/>
  <c r="B3508" i="5" s="1"/>
  <c r="B3509" i="5" s="1"/>
  <c r="B3510" i="5" s="1"/>
  <c r="B3511" i="5" s="1"/>
  <c r="B3512" i="5" s="1"/>
  <c r="B3513" i="5" s="1"/>
  <c r="B3514" i="5" s="1"/>
  <c r="B3515" i="5" s="1"/>
  <c r="B3516" i="5" s="1"/>
  <c r="B3517" i="5" s="1"/>
  <c r="B3518" i="5" s="1"/>
  <c r="B3519" i="5" s="1"/>
  <c r="B3520" i="5" s="1"/>
  <c r="B3521" i="5" s="1"/>
  <c r="B3522" i="5" s="1"/>
  <c r="B3523" i="5" s="1"/>
  <c r="B3524" i="5" s="1"/>
  <c r="B3525" i="5" s="1"/>
  <c r="B3526" i="5" s="1"/>
  <c r="B3527" i="5" s="1"/>
  <c r="B3528" i="5" s="1"/>
  <c r="B3529" i="5" s="1"/>
  <c r="B3530" i="5" s="1"/>
  <c r="B3531" i="5" s="1"/>
  <c r="B3532" i="5" s="1"/>
  <c r="B3533" i="5" s="1"/>
  <c r="B3534" i="5" s="1"/>
  <c r="B3535" i="5" s="1"/>
  <c r="B3536" i="5" s="1"/>
  <c r="B3537" i="5" s="1"/>
  <c r="B3538" i="5" s="1"/>
  <c r="B3539" i="5" s="1"/>
  <c r="B3540" i="5" s="1"/>
  <c r="B3541" i="5" s="1"/>
  <c r="B3542" i="5" s="1"/>
  <c r="B3543" i="5" s="1"/>
  <c r="B3544" i="5" s="1"/>
  <c r="B3545" i="5" s="1"/>
  <c r="B3546" i="5" s="1"/>
  <c r="B3547" i="5" s="1"/>
  <c r="B3548" i="5" s="1"/>
  <c r="B3549" i="5" s="1"/>
  <c r="B3550" i="5" s="1"/>
  <c r="B3551" i="5" s="1"/>
  <c r="B3552" i="5" s="1"/>
  <c r="B3553" i="5" s="1"/>
  <c r="B3554" i="5" s="1"/>
  <c r="B3555" i="5" s="1"/>
  <c r="B3556" i="5" s="1"/>
  <c r="B3557" i="5" s="1"/>
  <c r="B3558" i="5" s="1"/>
  <c r="B3559" i="5" s="1"/>
  <c r="B3560" i="5" s="1"/>
  <c r="B3561" i="5" s="1"/>
  <c r="B3562" i="5" s="1"/>
  <c r="B3563" i="5" s="1"/>
  <c r="B3564" i="5" s="1"/>
  <c r="B3565" i="5" s="1"/>
  <c r="B3566" i="5" s="1"/>
  <c r="B3567" i="5" s="1"/>
  <c r="B3568" i="5" s="1"/>
  <c r="B3569" i="5" s="1"/>
  <c r="B3570" i="5" s="1"/>
  <c r="B3571" i="5" s="1"/>
  <c r="B3572" i="5" s="1"/>
  <c r="B3573" i="5" s="1"/>
  <c r="B3574" i="5" s="1"/>
  <c r="B3575" i="5" s="1"/>
  <c r="B3576" i="5" s="1"/>
  <c r="B3577" i="5" s="1"/>
  <c r="B3578" i="5" s="1"/>
  <c r="B3579" i="5" s="1"/>
  <c r="B3580" i="5" s="1"/>
  <c r="B3581" i="5" s="1"/>
  <c r="B3582" i="5" s="1"/>
  <c r="B3583" i="5" s="1"/>
  <c r="B3584" i="5" s="1"/>
  <c r="B3585" i="5" s="1"/>
  <c r="B3586" i="5" s="1"/>
  <c r="B3587" i="5" s="1"/>
  <c r="B3588" i="5" s="1"/>
  <c r="B3589" i="5" s="1"/>
  <c r="B3590" i="5" s="1"/>
  <c r="B3591" i="5" s="1"/>
  <c r="B3592" i="5" s="1"/>
  <c r="B3593" i="5" s="1"/>
  <c r="B3594" i="5" s="1"/>
  <c r="B3595" i="5" s="1"/>
  <c r="B3596" i="5" s="1"/>
  <c r="B3597" i="5" s="1"/>
  <c r="B3598" i="5" s="1"/>
  <c r="B3599" i="5" s="1"/>
  <c r="B3600" i="5" s="1"/>
  <c r="B3601" i="5" s="1"/>
  <c r="B3602" i="5" s="1"/>
  <c r="B3603" i="5" s="1"/>
  <c r="B3604" i="5" s="1"/>
  <c r="B3605" i="5" s="1"/>
  <c r="B3606" i="5" s="1"/>
  <c r="B3607" i="5" s="1"/>
  <c r="B3608" i="5" s="1"/>
  <c r="B3609" i="5" s="1"/>
  <c r="B3610" i="5" s="1"/>
  <c r="B3611" i="5" s="1"/>
  <c r="B3612" i="5" s="1"/>
  <c r="B3613" i="5" s="1"/>
  <c r="B3614" i="5" s="1"/>
  <c r="B3615" i="5" s="1"/>
  <c r="B3616" i="5" s="1"/>
  <c r="B3617" i="5" s="1"/>
  <c r="B3618" i="5" s="1"/>
  <c r="B3619" i="5" s="1"/>
  <c r="B3620" i="5" s="1"/>
  <c r="B3621" i="5" s="1"/>
  <c r="B3622" i="5" s="1"/>
  <c r="B3623" i="5" s="1"/>
  <c r="B3624" i="5" s="1"/>
  <c r="B3625" i="5" s="1"/>
  <c r="B3626" i="5" s="1"/>
  <c r="B3627" i="5" s="1"/>
  <c r="B3628" i="5" s="1"/>
  <c r="B3629" i="5" s="1"/>
  <c r="B3630" i="5" s="1"/>
  <c r="B3631" i="5" s="1"/>
  <c r="B3632" i="5" s="1"/>
  <c r="B3633" i="5" s="1"/>
  <c r="B3634" i="5" s="1"/>
  <c r="B3635" i="5" s="1"/>
  <c r="B3636" i="5" s="1"/>
  <c r="B3637" i="5" s="1"/>
  <c r="B3638" i="5" s="1"/>
  <c r="B3639" i="5" s="1"/>
  <c r="B3640" i="5" s="1"/>
  <c r="B3641" i="5" s="1"/>
  <c r="B3642" i="5" s="1"/>
  <c r="B3643" i="5" s="1"/>
  <c r="B3644" i="5" s="1"/>
  <c r="B3645" i="5" s="1"/>
  <c r="B3646" i="5" s="1"/>
  <c r="B3647" i="5" s="1"/>
  <c r="B3648" i="5" s="1"/>
  <c r="B3649" i="5" s="1"/>
  <c r="B3650" i="5" s="1"/>
  <c r="B3651" i="5" s="1"/>
  <c r="B3652" i="5" s="1"/>
  <c r="B3653" i="5" s="1"/>
  <c r="B3654" i="5" s="1"/>
  <c r="B3655" i="5" s="1"/>
  <c r="B3656" i="5" s="1"/>
  <c r="B3657" i="5" s="1"/>
  <c r="B3658" i="5" s="1"/>
  <c r="B3659" i="5" s="1"/>
  <c r="B3660" i="5" s="1"/>
  <c r="B3661" i="5" s="1"/>
  <c r="B3662" i="5" s="1"/>
  <c r="B3663" i="5" s="1"/>
  <c r="B3664" i="5" s="1"/>
  <c r="B3665" i="5" s="1"/>
  <c r="B3666" i="5" s="1"/>
  <c r="B3667" i="5" s="1"/>
  <c r="B3668" i="5" s="1"/>
  <c r="B3669" i="5" s="1"/>
  <c r="B3670" i="5" s="1"/>
  <c r="B3671" i="5" s="1"/>
  <c r="B3672" i="5" s="1"/>
  <c r="B3673" i="5" s="1"/>
  <c r="B3674" i="5" s="1"/>
  <c r="B3675" i="5" s="1"/>
  <c r="B3676" i="5" s="1"/>
  <c r="B3677" i="5" s="1"/>
  <c r="B3678" i="5" s="1"/>
  <c r="B3679" i="5" s="1"/>
  <c r="B3680" i="5" s="1"/>
  <c r="B3681" i="5" s="1"/>
  <c r="B3682" i="5" s="1"/>
  <c r="B3683" i="5" s="1"/>
  <c r="B3684" i="5" s="1"/>
  <c r="B3685" i="5" s="1"/>
  <c r="B3686" i="5" s="1"/>
  <c r="B3687" i="5" s="1"/>
  <c r="B3688" i="5" s="1"/>
  <c r="B3689" i="5" s="1"/>
  <c r="B3690" i="5" s="1"/>
  <c r="B3691" i="5" s="1"/>
  <c r="B3692" i="5" s="1"/>
  <c r="B3693" i="5" s="1"/>
  <c r="B3694" i="5" s="1"/>
  <c r="B3695" i="5" s="1"/>
  <c r="B3696" i="5" s="1"/>
  <c r="B3697" i="5" s="1"/>
  <c r="B3698" i="5" s="1"/>
  <c r="B3699" i="5" s="1"/>
  <c r="B3700" i="5" s="1"/>
  <c r="B3701" i="5" s="1"/>
  <c r="B3702" i="5" s="1"/>
  <c r="B3703" i="5" s="1"/>
  <c r="B3704" i="5" s="1"/>
  <c r="B3705" i="5" s="1"/>
  <c r="B3706" i="5" s="1"/>
  <c r="B3707" i="5" s="1"/>
  <c r="B3708" i="5" s="1"/>
  <c r="B3709" i="5" s="1"/>
  <c r="B3710" i="5" s="1"/>
  <c r="B3711" i="5" s="1"/>
  <c r="B3712" i="5" s="1"/>
  <c r="B3713" i="5" s="1"/>
  <c r="B3714" i="5" s="1"/>
  <c r="B3715" i="5" s="1"/>
  <c r="B3716" i="5" s="1"/>
  <c r="B3717" i="5" s="1"/>
  <c r="B3718" i="5" s="1"/>
  <c r="B3719" i="5" s="1"/>
  <c r="B3720" i="5" s="1"/>
  <c r="B3721" i="5" s="1"/>
  <c r="B3722" i="5" s="1"/>
  <c r="B3723" i="5" s="1"/>
  <c r="B3724" i="5" s="1"/>
  <c r="B3725" i="5" s="1"/>
  <c r="B3726" i="5" s="1"/>
  <c r="B3727" i="5" s="1"/>
  <c r="B3728" i="5" s="1"/>
  <c r="B3729" i="5" s="1"/>
  <c r="B3730" i="5" s="1"/>
  <c r="B3731" i="5" s="1"/>
  <c r="B3732" i="5" s="1"/>
  <c r="B3733" i="5" s="1"/>
  <c r="B3734" i="5" s="1"/>
  <c r="B3735" i="5" s="1"/>
  <c r="B3736" i="5" s="1"/>
  <c r="B3737" i="5" s="1"/>
  <c r="B3738" i="5" s="1"/>
  <c r="B3739" i="5" s="1"/>
  <c r="B3740" i="5" s="1"/>
  <c r="B3741" i="5" s="1"/>
  <c r="B3742" i="5" s="1"/>
  <c r="B3743" i="5" s="1"/>
  <c r="B3744" i="5" s="1"/>
  <c r="B3745" i="5" s="1"/>
  <c r="B3746" i="5" s="1"/>
  <c r="B3747" i="5" s="1"/>
  <c r="B3748" i="5" s="1"/>
  <c r="B3749" i="5" s="1"/>
  <c r="B3750" i="5" s="1"/>
  <c r="B3751" i="5" s="1"/>
  <c r="B3752" i="5" s="1"/>
  <c r="B3753" i="5" s="1"/>
  <c r="B3754" i="5" s="1"/>
  <c r="B3755" i="5" s="1"/>
  <c r="B3756" i="5" s="1"/>
  <c r="B3757" i="5" s="1"/>
  <c r="B3758" i="5" s="1"/>
  <c r="B3759" i="5" s="1"/>
  <c r="B3760" i="5" s="1"/>
  <c r="B3761" i="5" s="1"/>
  <c r="B3762" i="5" s="1"/>
  <c r="B3763" i="5" s="1"/>
  <c r="B3764" i="5" s="1"/>
  <c r="B3765" i="5" s="1"/>
  <c r="B3766" i="5" s="1"/>
  <c r="B3767" i="5" s="1"/>
  <c r="B3768" i="5" s="1"/>
  <c r="B3769" i="5" s="1"/>
  <c r="B3770" i="5" s="1"/>
  <c r="B3771" i="5" s="1"/>
  <c r="B3772" i="5" s="1"/>
  <c r="B3773" i="5" s="1"/>
  <c r="B3774" i="5" s="1"/>
  <c r="B3775" i="5" s="1"/>
  <c r="B3776" i="5" s="1"/>
  <c r="B3777" i="5" s="1"/>
  <c r="B3778" i="5" s="1"/>
  <c r="B3779" i="5" s="1"/>
  <c r="B3780" i="5" s="1"/>
  <c r="B3781" i="5" s="1"/>
  <c r="B3782" i="5" s="1"/>
  <c r="B3783" i="5" s="1"/>
  <c r="B3784" i="5" s="1"/>
  <c r="B3785" i="5" s="1"/>
  <c r="B3786" i="5" s="1"/>
  <c r="B3787" i="5" s="1"/>
  <c r="B3788" i="5" s="1"/>
  <c r="B3789" i="5" s="1"/>
  <c r="B3790" i="5" s="1"/>
  <c r="B3791" i="5" s="1"/>
  <c r="B3792" i="5" s="1"/>
  <c r="B3793" i="5" s="1"/>
  <c r="B3794" i="5" s="1"/>
  <c r="B3795" i="5" s="1"/>
  <c r="B3796" i="5" s="1"/>
  <c r="B3797" i="5" s="1"/>
  <c r="B3798" i="5" s="1"/>
  <c r="B3799" i="5" s="1"/>
  <c r="B3800" i="5" s="1"/>
  <c r="B3801" i="5" s="1"/>
  <c r="B3802" i="5" s="1"/>
  <c r="B3803" i="5" s="1"/>
  <c r="B3804" i="5" s="1"/>
  <c r="B3805" i="5" s="1"/>
  <c r="B3806" i="5" s="1"/>
  <c r="B3807" i="5" s="1"/>
  <c r="B3808" i="5" s="1"/>
  <c r="B3809" i="5" s="1"/>
  <c r="B3810" i="5" s="1"/>
  <c r="B3811" i="5" s="1"/>
  <c r="B3812" i="5" s="1"/>
  <c r="B3813" i="5" s="1"/>
  <c r="B3814" i="5" s="1"/>
  <c r="B3815" i="5" s="1"/>
  <c r="B3816" i="5" s="1"/>
  <c r="B3817" i="5" s="1"/>
  <c r="B3818" i="5" s="1"/>
  <c r="B3819" i="5" s="1"/>
  <c r="B3820" i="5" s="1"/>
  <c r="B3821" i="5" s="1"/>
  <c r="B3822" i="5" s="1"/>
  <c r="B3823" i="5" s="1"/>
  <c r="B3824" i="5" s="1"/>
  <c r="B3825" i="5" s="1"/>
  <c r="B3826" i="5" s="1"/>
  <c r="B3827" i="5" s="1"/>
  <c r="B3828" i="5" s="1"/>
  <c r="B3829" i="5" s="1"/>
  <c r="B3830" i="5" s="1"/>
  <c r="B3831" i="5" s="1"/>
  <c r="B3832" i="5" s="1"/>
  <c r="B3833" i="5" s="1"/>
  <c r="B3834" i="5" s="1"/>
  <c r="B3835" i="5" s="1"/>
  <c r="B3836" i="5" s="1"/>
  <c r="B3837" i="5" s="1"/>
  <c r="B3838" i="5" s="1"/>
  <c r="B3839" i="5" s="1"/>
  <c r="B3840" i="5" s="1"/>
  <c r="B3841" i="5" s="1"/>
  <c r="B3842" i="5" s="1"/>
  <c r="B3843" i="5" s="1"/>
  <c r="B3844" i="5" s="1"/>
  <c r="B3845" i="5" s="1"/>
  <c r="B3846" i="5" s="1"/>
  <c r="B3847" i="5" s="1"/>
  <c r="B3848" i="5" s="1"/>
  <c r="B3849" i="5" s="1"/>
  <c r="B3850" i="5" s="1"/>
  <c r="B3851" i="5" s="1"/>
  <c r="B3852" i="5" s="1"/>
  <c r="B3853" i="5" s="1"/>
  <c r="B3854" i="5" s="1"/>
  <c r="B3855" i="5" s="1"/>
  <c r="B3856" i="5" s="1"/>
  <c r="B3857" i="5" s="1"/>
  <c r="B3858" i="5" s="1"/>
  <c r="B3859" i="5" s="1"/>
  <c r="B3860" i="5" s="1"/>
  <c r="B3861" i="5" s="1"/>
  <c r="B3862" i="5" s="1"/>
  <c r="B3863" i="5" s="1"/>
  <c r="B3864" i="5" s="1"/>
  <c r="B3865" i="5" s="1"/>
  <c r="B3866" i="5" s="1"/>
  <c r="B3867" i="5" s="1"/>
  <c r="B3868" i="5" s="1"/>
  <c r="B3869" i="5" s="1"/>
  <c r="B3870" i="5" s="1"/>
  <c r="B3871" i="5" s="1"/>
  <c r="B3872" i="5" s="1"/>
  <c r="B3873" i="5" s="1"/>
  <c r="B3874" i="5" s="1"/>
  <c r="B3875" i="5" s="1"/>
  <c r="B3876" i="5" s="1"/>
  <c r="B3877" i="5" s="1"/>
  <c r="B3878" i="5" s="1"/>
  <c r="B3879" i="5" s="1"/>
  <c r="B3880" i="5" s="1"/>
  <c r="B3881" i="5" s="1"/>
  <c r="B3882" i="5" s="1"/>
  <c r="B3883" i="5" s="1"/>
  <c r="B3884" i="5" s="1"/>
  <c r="B3885" i="5" s="1"/>
  <c r="B3886" i="5" s="1"/>
  <c r="B3887" i="5" s="1"/>
  <c r="B3888" i="5" s="1"/>
  <c r="B3889" i="5" s="1"/>
  <c r="B3890" i="5" s="1"/>
  <c r="B3891" i="5" s="1"/>
  <c r="B3892" i="5" s="1"/>
  <c r="B3893" i="5" s="1"/>
  <c r="B3894" i="5" s="1"/>
  <c r="B3895" i="5" s="1"/>
  <c r="B3896" i="5" s="1"/>
  <c r="B3897" i="5" s="1"/>
  <c r="B3898" i="5" s="1"/>
  <c r="B3899" i="5" s="1"/>
  <c r="B3900" i="5" s="1"/>
  <c r="B3901" i="5" s="1"/>
  <c r="B3902" i="5" s="1"/>
  <c r="B3903" i="5" s="1"/>
  <c r="B3904" i="5" s="1"/>
  <c r="B3905" i="5" s="1"/>
  <c r="B3906" i="5" s="1"/>
  <c r="B3907" i="5" s="1"/>
  <c r="B3908" i="5" s="1"/>
  <c r="B3909" i="5" s="1"/>
  <c r="B3910" i="5" s="1"/>
  <c r="B3911" i="5" s="1"/>
  <c r="B3912" i="5" s="1"/>
  <c r="B3913" i="5" s="1"/>
  <c r="B3914" i="5" s="1"/>
  <c r="B3915" i="5" s="1"/>
  <c r="B3916" i="5" s="1"/>
  <c r="B3917" i="5" s="1"/>
  <c r="B3918" i="5" s="1"/>
  <c r="B3919" i="5" s="1"/>
  <c r="B3920" i="5" s="1"/>
  <c r="B3921" i="5" s="1"/>
  <c r="B3922" i="5" s="1"/>
  <c r="B3923" i="5" s="1"/>
  <c r="B3924" i="5" s="1"/>
  <c r="B3925" i="5" s="1"/>
  <c r="B3926" i="5" s="1"/>
  <c r="B3927" i="5" s="1"/>
  <c r="B3928" i="5" s="1"/>
  <c r="B3929" i="5" s="1"/>
  <c r="B3930" i="5" s="1"/>
  <c r="B3931" i="5" s="1"/>
  <c r="B3932" i="5" s="1"/>
  <c r="B3933" i="5" s="1"/>
  <c r="B3934" i="5" s="1"/>
  <c r="B3935" i="5" s="1"/>
  <c r="B3936" i="5" s="1"/>
  <c r="B3937" i="5" s="1"/>
  <c r="B3938" i="5" s="1"/>
  <c r="B3939" i="5" s="1"/>
  <c r="B3940" i="5" s="1"/>
  <c r="B3941" i="5" s="1"/>
  <c r="B3942" i="5" s="1"/>
  <c r="B3943" i="5" s="1"/>
  <c r="B3944" i="5" s="1"/>
  <c r="B3945" i="5" s="1"/>
  <c r="B3946" i="5" s="1"/>
  <c r="B3947" i="5" s="1"/>
  <c r="B3948" i="5" s="1"/>
  <c r="B3949" i="5" s="1"/>
  <c r="B3950" i="5" s="1"/>
  <c r="B3951" i="5" s="1"/>
  <c r="B3952" i="5" s="1"/>
  <c r="B3953" i="5" s="1"/>
  <c r="B3954" i="5" s="1"/>
  <c r="B3955" i="5" s="1"/>
  <c r="B3956" i="5" s="1"/>
  <c r="B3957" i="5" s="1"/>
  <c r="B3958" i="5" s="1"/>
  <c r="B3959" i="5" s="1"/>
  <c r="B3960" i="5" s="1"/>
  <c r="B3961" i="5" s="1"/>
  <c r="B3962" i="5" s="1"/>
  <c r="B3963" i="5" s="1"/>
  <c r="B3964" i="5" s="1"/>
  <c r="B3965" i="5" s="1"/>
  <c r="B3966" i="5" s="1"/>
  <c r="B3967" i="5" s="1"/>
  <c r="B3968" i="5" s="1"/>
  <c r="B3969" i="5" s="1"/>
  <c r="B3970" i="5" s="1"/>
  <c r="B3971" i="5" s="1"/>
  <c r="B3972" i="5" s="1"/>
  <c r="B3973" i="5" s="1"/>
  <c r="B3974" i="5" s="1"/>
  <c r="B3975" i="5" s="1"/>
  <c r="B3976" i="5" s="1"/>
  <c r="B3977" i="5" s="1"/>
  <c r="B3978" i="5" s="1"/>
  <c r="B3979" i="5" s="1"/>
  <c r="B3980" i="5" s="1"/>
  <c r="B3981" i="5" s="1"/>
  <c r="B3982" i="5" s="1"/>
  <c r="B3983" i="5" s="1"/>
  <c r="B3984" i="5" s="1"/>
  <c r="B3985" i="5" s="1"/>
  <c r="B3986" i="5" s="1"/>
  <c r="B3987" i="5" s="1"/>
  <c r="B3988" i="5" s="1"/>
  <c r="B3989" i="5" s="1"/>
  <c r="B3990" i="5" s="1"/>
  <c r="B3991" i="5" s="1"/>
  <c r="B3992" i="5" s="1"/>
  <c r="B3993" i="5" s="1"/>
  <c r="B3994" i="5" s="1"/>
  <c r="B3995" i="5" s="1"/>
  <c r="B3996" i="5" s="1"/>
  <c r="B3997" i="5" s="1"/>
  <c r="B3998" i="5" s="1"/>
  <c r="B3999" i="5" s="1"/>
  <c r="B4000" i="5" s="1"/>
  <c r="B4001" i="5" s="1"/>
  <c r="B4002" i="5" s="1"/>
  <c r="B4003" i="5" s="1"/>
  <c r="B4004" i="5" s="1"/>
  <c r="B4005" i="5" s="1"/>
  <c r="B4006" i="5" s="1"/>
  <c r="B4007" i="5" s="1"/>
  <c r="B4008" i="5" s="1"/>
  <c r="B4009" i="5" s="1"/>
  <c r="B4010" i="5" s="1"/>
  <c r="B4011" i="5" s="1"/>
  <c r="B4012" i="5" s="1"/>
  <c r="B4013" i="5" s="1"/>
  <c r="B4014" i="5" s="1"/>
  <c r="B4015" i="5" s="1"/>
  <c r="B4016" i="5" s="1"/>
  <c r="B4017" i="5" s="1"/>
  <c r="B4018" i="5" s="1"/>
  <c r="B4019" i="5" s="1"/>
  <c r="B4020" i="5" s="1"/>
  <c r="B4021" i="5" s="1"/>
  <c r="B4022" i="5" s="1"/>
  <c r="B4023" i="5" s="1"/>
  <c r="B4024" i="5" s="1"/>
  <c r="B4025" i="5" s="1"/>
  <c r="B4026" i="5" s="1"/>
  <c r="B4027" i="5" s="1"/>
  <c r="B4028" i="5" s="1"/>
  <c r="B4029" i="5" s="1"/>
  <c r="B4030" i="5" s="1"/>
  <c r="B4031" i="5" s="1"/>
  <c r="B4032" i="5" s="1"/>
  <c r="B4033" i="5" s="1"/>
  <c r="B4034" i="5" s="1"/>
  <c r="B4035" i="5" s="1"/>
  <c r="B4036" i="5" s="1"/>
  <c r="B4037" i="5" s="1"/>
  <c r="B4038" i="5" s="1"/>
  <c r="B4039" i="5" s="1"/>
  <c r="B4040" i="5" s="1"/>
  <c r="B4041" i="5" s="1"/>
  <c r="B4042" i="5" s="1"/>
  <c r="B4043" i="5" s="1"/>
  <c r="B4044" i="5" s="1"/>
  <c r="B4045" i="5" s="1"/>
  <c r="B4046" i="5" s="1"/>
  <c r="B4047" i="5" s="1"/>
  <c r="B4048" i="5" s="1"/>
  <c r="B4049" i="5" s="1"/>
  <c r="B4050" i="5" s="1"/>
  <c r="B4051" i="5" s="1"/>
  <c r="B4052" i="5" s="1"/>
  <c r="B4053" i="5" s="1"/>
  <c r="B4054" i="5" s="1"/>
  <c r="B4055" i="5" s="1"/>
  <c r="B4056" i="5" s="1"/>
  <c r="B4057" i="5" s="1"/>
  <c r="B4058" i="5" s="1"/>
  <c r="B4059" i="5" s="1"/>
  <c r="B4060" i="5" s="1"/>
  <c r="B4061" i="5" s="1"/>
  <c r="B4062" i="5" s="1"/>
  <c r="B4063" i="5" s="1"/>
  <c r="B4064" i="5" s="1"/>
  <c r="B4065" i="5" s="1"/>
  <c r="B4066" i="5" s="1"/>
  <c r="B4067" i="5" s="1"/>
  <c r="B4068" i="5" s="1"/>
  <c r="B4069" i="5" s="1"/>
  <c r="B4070" i="5" s="1"/>
  <c r="B4071" i="5" s="1"/>
  <c r="B4072" i="5" s="1"/>
  <c r="B4073" i="5" s="1"/>
  <c r="B4074" i="5" s="1"/>
  <c r="B4075" i="5" s="1"/>
  <c r="B4076" i="5" s="1"/>
  <c r="B4077" i="5" s="1"/>
  <c r="B4078" i="5" s="1"/>
  <c r="B4079" i="5" s="1"/>
  <c r="B4080" i="5" s="1"/>
  <c r="B4081" i="5" s="1"/>
  <c r="B4082" i="5" s="1"/>
  <c r="B4083" i="5" s="1"/>
  <c r="B4084" i="5" s="1"/>
  <c r="B4085" i="5" s="1"/>
  <c r="B4086" i="5" s="1"/>
  <c r="B4087" i="5" s="1"/>
  <c r="B4088" i="5" s="1"/>
  <c r="B4089" i="5" s="1"/>
  <c r="B4090" i="5" s="1"/>
  <c r="B4091" i="5" s="1"/>
  <c r="B4092" i="5" s="1"/>
  <c r="B4093" i="5" s="1"/>
  <c r="B4094" i="5" s="1"/>
  <c r="B4095" i="5" s="1"/>
  <c r="B4096" i="5" s="1"/>
  <c r="B4097" i="5" s="1"/>
  <c r="B4098" i="5" s="1"/>
  <c r="B4099" i="5" s="1"/>
  <c r="B4100" i="5" s="1"/>
  <c r="B4101" i="5" s="1"/>
  <c r="B4102" i="5" s="1"/>
  <c r="B4103" i="5" s="1"/>
  <c r="B4104" i="5" s="1"/>
  <c r="B4105" i="5" s="1"/>
  <c r="B4106" i="5" s="1"/>
  <c r="B4107" i="5" s="1"/>
  <c r="B4108" i="5" s="1"/>
  <c r="B4109" i="5" s="1"/>
  <c r="B4110" i="5" s="1"/>
  <c r="B4111" i="5" s="1"/>
  <c r="B4112" i="5" s="1"/>
  <c r="B4113" i="5" s="1"/>
  <c r="B4114" i="5" s="1"/>
  <c r="B4115" i="5" s="1"/>
  <c r="B4116" i="5" s="1"/>
  <c r="B4117" i="5" s="1"/>
  <c r="B4118" i="5" s="1"/>
  <c r="B4119" i="5" s="1"/>
  <c r="B4120" i="5" s="1"/>
  <c r="B4121" i="5" s="1"/>
  <c r="B4122" i="5" s="1"/>
  <c r="B4123" i="5" s="1"/>
  <c r="B4124" i="5" s="1"/>
  <c r="B4125" i="5" s="1"/>
  <c r="B4126" i="5" s="1"/>
  <c r="B4127" i="5" s="1"/>
  <c r="B4128" i="5" s="1"/>
  <c r="B4129" i="5" s="1"/>
  <c r="B4130" i="5" s="1"/>
  <c r="B4131" i="5" s="1"/>
  <c r="B4132" i="5" s="1"/>
  <c r="B4133" i="5" s="1"/>
  <c r="B4134" i="5" s="1"/>
  <c r="B4135" i="5" s="1"/>
  <c r="B4136" i="5" s="1"/>
  <c r="B4137" i="5" s="1"/>
  <c r="B4138" i="5" s="1"/>
  <c r="B4139" i="5" s="1"/>
  <c r="B4140" i="5" s="1"/>
  <c r="B4141" i="5" s="1"/>
  <c r="B4142" i="5" s="1"/>
  <c r="B4143" i="5" s="1"/>
  <c r="B4144" i="5" s="1"/>
  <c r="B4145" i="5" s="1"/>
  <c r="B4146" i="5" s="1"/>
  <c r="B4147" i="5" s="1"/>
  <c r="B4148" i="5" s="1"/>
  <c r="B4149" i="5" s="1"/>
  <c r="B4150" i="5" s="1"/>
  <c r="B4151" i="5" s="1"/>
  <c r="B4152" i="5" s="1"/>
  <c r="B4153" i="5" s="1"/>
  <c r="B4154" i="5" s="1"/>
  <c r="B4155" i="5" s="1"/>
  <c r="B4156" i="5" s="1"/>
  <c r="B4157" i="5" s="1"/>
  <c r="B4158" i="5" s="1"/>
  <c r="B4159" i="5" s="1"/>
  <c r="B4160" i="5" s="1"/>
  <c r="B4161" i="5" s="1"/>
  <c r="B4162" i="5" s="1"/>
  <c r="B4163" i="5" s="1"/>
  <c r="B4164" i="5" s="1"/>
  <c r="B4165" i="5" s="1"/>
  <c r="B4166" i="5" s="1"/>
  <c r="B4167" i="5" s="1"/>
  <c r="B4168" i="5" s="1"/>
  <c r="B4169" i="5" s="1"/>
  <c r="B4170" i="5" s="1"/>
  <c r="B4171" i="5" s="1"/>
  <c r="B4172" i="5" s="1"/>
  <c r="B4173" i="5" s="1"/>
  <c r="B4174" i="5" s="1"/>
  <c r="B4175" i="5" s="1"/>
  <c r="B4176" i="5" s="1"/>
  <c r="B4177" i="5" s="1"/>
  <c r="B4178" i="5" s="1"/>
  <c r="B4179" i="5" s="1"/>
  <c r="B4180" i="5" s="1"/>
  <c r="B4181" i="5" s="1"/>
  <c r="B4182" i="5" s="1"/>
  <c r="B4183" i="5" s="1"/>
  <c r="B4184" i="5" s="1"/>
  <c r="B4185" i="5" s="1"/>
  <c r="B4186" i="5" s="1"/>
  <c r="B4187" i="5" s="1"/>
  <c r="B4188" i="5" s="1"/>
  <c r="B4189" i="5" s="1"/>
  <c r="B4190" i="5" s="1"/>
  <c r="B4191" i="5" s="1"/>
  <c r="B4192" i="5" s="1"/>
  <c r="B4193" i="5" s="1"/>
  <c r="B4194" i="5" s="1"/>
  <c r="B4195" i="5" s="1"/>
  <c r="B4196" i="5" s="1"/>
  <c r="B4197" i="5" s="1"/>
  <c r="B4198" i="5" s="1"/>
  <c r="B4199" i="5" s="1"/>
  <c r="B4200" i="5" s="1"/>
  <c r="B4201" i="5" s="1"/>
  <c r="B4202" i="5" s="1"/>
  <c r="B4203" i="5" s="1"/>
  <c r="B4204" i="5" s="1"/>
  <c r="B4205" i="5" s="1"/>
  <c r="B4206" i="5" s="1"/>
  <c r="B4207" i="5" s="1"/>
  <c r="B4208" i="5" s="1"/>
  <c r="B4209" i="5" s="1"/>
  <c r="B4210" i="5" s="1"/>
  <c r="B4211" i="5" s="1"/>
  <c r="B4212" i="5" s="1"/>
  <c r="B4213" i="5" s="1"/>
  <c r="B4214" i="5" s="1"/>
  <c r="B4215" i="5" s="1"/>
  <c r="B4216" i="5" s="1"/>
  <c r="B4217" i="5" s="1"/>
  <c r="B4218" i="5" s="1"/>
  <c r="B4219" i="5" s="1"/>
  <c r="B4220" i="5" s="1"/>
  <c r="B4221" i="5" s="1"/>
  <c r="B4222" i="5" s="1"/>
  <c r="B4223" i="5" s="1"/>
  <c r="B4224" i="5" s="1"/>
  <c r="B4225" i="5" s="1"/>
  <c r="B4226" i="5" s="1"/>
  <c r="B4227" i="5" s="1"/>
  <c r="B4228" i="5" s="1"/>
  <c r="B4229" i="5" s="1"/>
  <c r="B4230" i="5" s="1"/>
  <c r="B4231" i="5" s="1"/>
  <c r="B4232" i="5" s="1"/>
  <c r="B4233" i="5" s="1"/>
  <c r="B4234" i="5" s="1"/>
  <c r="B4235" i="5" s="1"/>
  <c r="B4236" i="5" s="1"/>
  <c r="B4237" i="5" s="1"/>
  <c r="B4238" i="5" s="1"/>
  <c r="B4239" i="5" s="1"/>
  <c r="B4240" i="5" s="1"/>
  <c r="B4241" i="5" s="1"/>
  <c r="B4242" i="5" s="1"/>
  <c r="B4243" i="5" s="1"/>
  <c r="B4244" i="5" s="1"/>
  <c r="B4245" i="5" s="1"/>
  <c r="B4246" i="5" s="1"/>
  <c r="B4247" i="5" s="1"/>
  <c r="B4248" i="5" s="1"/>
  <c r="B4249" i="5" s="1"/>
  <c r="B4250" i="5" s="1"/>
  <c r="B4251" i="5" s="1"/>
  <c r="B4252" i="5" s="1"/>
  <c r="B4253" i="5" s="1"/>
  <c r="B4254" i="5" s="1"/>
  <c r="B4255" i="5" s="1"/>
  <c r="B4256" i="5" s="1"/>
  <c r="B4257" i="5" s="1"/>
  <c r="B4258" i="5" s="1"/>
  <c r="B4259" i="5" s="1"/>
  <c r="B4260" i="5" s="1"/>
  <c r="B4261" i="5" s="1"/>
  <c r="B4262" i="5" s="1"/>
  <c r="B4263" i="5" s="1"/>
  <c r="B4264" i="5" s="1"/>
  <c r="B4265" i="5" s="1"/>
  <c r="B4266" i="5" s="1"/>
  <c r="B4267" i="5" s="1"/>
  <c r="B4268" i="5" s="1"/>
  <c r="B4269" i="5" s="1"/>
  <c r="B4270" i="5" s="1"/>
  <c r="B4271" i="5" s="1"/>
  <c r="B4272" i="5" s="1"/>
  <c r="B4273" i="5" s="1"/>
  <c r="B4274" i="5" s="1"/>
  <c r="B4275" i="5" s="1"/>
  <c r="B4276" i="5" s="1"/>
  <c r="B4277" i="5" s="1"/>
  <c r="B4278" i="5" s="1"/>
  <c r="B4279" i="5" s="1"/>
  <c r="B4280" i="5" s="1"/>
  <c r="B4281" i="5" s="1"/>
  <c r="B4282" i="5" s="1"/>
  <c r="B4283" i="5" s="1"/>
  <c r="B4284" i="5" s="1"/>
  <c r="B4285" i="5" s="1"/>
  <c r="B4286" i="5" s="1"/>
  <c r="B4287" i="5" s="1"/>
  <c r="B4288" i="5" s="1"/>
  <c r="B4289" i="5" s="1"/>
  <c r="B4290" i="5" s="1"/>
  <c r="B4291" i="5" s="1"/>
  <c r="B4292" i="5" s="1"/>
  <c r="B4293" i="5" s="1"/>
  <c r="B4294" i="5" s="1"/>
  <c r="B4295" i="5" s="1"/>
  <c r="B4296" i="5" s="1"/>
  <c r="B4297" i="5" s="1"/>
  <c r="B4298" i="5" s="1"/>
  <c r="B4299" i="5" s="1"/>
  <c r="B4300" i="5" s="1"/>
  <c r="B4301" i="5" s="1"/>
  <c r="B4302" i="5" s="1"/>
  <c r="B4303" i="5" s="1"/>
  <c r="B4304" i="5" s="1"/>
  <c r="B4305" i="5" s="1"/>
  <c r="B4306" i="5" s="1"/>
  <c r="B4307" i="5" s="1"/>
  <c r="B4308" i="5" s="1"/>
  <c r="B4309" i="5" s="1"/>
  <c r="B4310" i="5" s="1"/>
  <c r="B4311" i="5" s="1"/>
  <c r="B4312" i="5" s="1"/>
  <c r="B4313" i="5" s="1"/>
  <c r="B4314" i="5" s="1"/>
  <c r="B4315" i="5" s="1"/>
  <c r="B4316" i="5" s="1"/>
  <c r="B4317" i="5" s="1"/>
  <c r="B4318" i="5" s="1"/>
  <c r="B4319" i="5" s="1"/>
  <c r="B4320" i="5" s="1"/>
  <c r="B4321" i="5" s="1"/>
  <c r="B4322" i="5" s="1"/>
  <c r="B4323" i="5" s="1"/>
  <c r="B4324" i="5" s="1"/>
  <c r="B4325" i="5" s="1"/>
  <c r="B4326" i="5" s="1"/>
  <c r="B4327" i="5" s="1"/>
  <c r="B4328" i="5" s="1"/>
  <c r="B4329" i="5" s="1"/>
  <c r="B4330" i="5" s="1"/>
  <c r="B4331" i="5" s="1"/>
  <c r="B4332" i="5" s="1"/>
  <c r="B4333" i="5" s="1"/>
  <c r="B4334" i="5" s="1"/>
  <c r="B4335" i="5" s="1"/>
  <c r="B4336" i="5" s="1"/>
  <c r="B4337" i="5" s="1"/>
  <c r="B4338" i="5" s="1"/>
  <c r="B4339" i="5" s="1"/>
  <c r="B4340" i="5" s="1"/>
  <c r="B4341" i="5" s="1"/>
  <c r="B4342" i="5" s="1"/>
  <c r="B4343" i="5" s="1"/>
  <c r="B4344" i="5" s="1"/>
  <c r="B4345" i="5" s="1"/>
  <c r="B4346" i="5" s="1"/>
  <c r="B4347" i="5" s="1"/>
  <c r="B4348" i="5" s="1"/>
  <c r="B4349" i="5" s="1"/>
  <c r="B4350" i="5" s="1"/>
  <c r="B4351" i="5" s="1"/>
  <c r="B4352" i="5" s="1"/>
  <c r="B4353" i="5" s="1"/>
  <c r="B4354" i="5" s="1"/>
  <c r="B4355" i="5" s="1"/>
  <c r="B4356" i="5" s="1"/>
  <c r="B4357" i="5" s="1"/>
  <c r="B4358" i="5" s="1"/>
  <c r="B4359" i="5" s="1"/>
  <c r="B4360" i="5" s="1"/>
  <c r="B4361" i="5" s="1"/>
  <c r="B4362" i="5" s="1"/>
  <c r="B4363" i="5" s="1"/>
  <c r="B4364" i="5" s="1"/>
  <c r="B4365" i="5" s="1"/>
  <c r="B4366" i="5" s="1"/>
  <c r="B4367" i="5" s="1"/>
  <c r="B4368" i="5" s="1"/>
  <c r="B4369" i="5" s="1"/>
  <c r="B4370" i="5" s="1"/>
  <c r="B4371" i="5" s="1"/>
  <c r="B4372" i="5" s="1"/>
  <c r="B4373" i="5" s="1"/>
  <c r="B4374" i="5" s="1"/>
  <c r="B4375" i="5" s="1"/>
  <c r="B4376" i="5" s="1"/>
  <c r="B4377" i="5" s="1"/>
  <c r="B4378" i="5" s="1"/>
  <c r="B4379" i="5" s="1"/>
  <c r="B4380" i="5" s="1"/>
  <c r="B4381" i="5" s="1"/>
  <c r="B4382" i="5" s="1"/>
  <c r="B4383" i="5" s="1"/>
  <c r="B4384" i="5" s="1"/>
  <c r="B4385" i="5" s="1"/>
  <c r="B4386" i="5" s="1"/>
  <c r="B4387" i="5" s="1"/>
  <c r="B4388" i="5" s="1"/>
  <c r="B4389" i="5" s="1"/>
  <c r="B4390" i="5" s="1"/>
  <c r="B4391" i="5" s="1"/>
  <c r="B4392" i="5" s="1"/>
  <c r="B4393" i="5" s="1"/>
  <c r="B4394" i="5" s="1"/>
  <c r="B4395" i="5" s="1"/>
  <c r="B4396" i="5" s="1"/>
  <c r="B4397" i="5" s="1"/>
  <c r="B4398" i="5" s="1"/>
  <c r="B4399" i="5" s="1"/>
  <c r="B4400" i="5" s="1"/>
  <c r="B4401" i="5" s="1"/>
  <c r="B4402" i="5" s="1"/>
  <c r="B4403" i="5" s="1"/>
  <c r="B4404" i="5" s="1"/>
  <c r="B4405" i="5" s="1"/>
  <c r="B4406" i="5" s="1"/>
  <c r="B4407" i="5" s="1"/>
  <c r="B4408" i="5" s="1"/>
  <c r="B4409" i="5" s="1"/>
  <c r="B4410" i="5" s="1"/>
  <c r="B4411" i="5" s="1"/>
  <c r="B4412" i="5" s="1"/>
  <c r="B4413" i="5" s="1"/>
  <c r="B4414" i="5" s="1"/>
  <c r="B4415" i="5" s="1"/>
  <c r="B4416" i="5" s="1"/>
  <c r="B4417" i="5" s="1"/>
  <c r="G3267" i="5"/>
  <c r="H3306" i="5"/>
  <c r="F3356" i="5"/>
  <c r="K3356" i="5" s="1"/>
  <c r="K3405" i="5"/>
  <c r="G3407" i="5"/>
  <c r="K3407" i="5" s="1"/>
  <c r="C3528" i="5"/>
  <c r="F3585" i="5"/>
  <c r="K3585" i="5" s="1"/>
  <c r="C3585" i="5"/>
  <c r="G3614" i="5"/>
  <c r="K3625" i="5"/>
  <c r="C3625" i="5"/>
  <c r="H3679" i="5"/>
  <c r="K3679" i="5" s="1"/>
  <c r="K3721" i="5"/>
  <c r="K3726" i="5"/>
  <c r="F3761" i="5"/>
  <c r="K3761" i="5" s="1"/>
  <c r="G3768" i="5"/>
  <c r="H3775" i="5"/>
  <c r="H3787" i="5"/>
  <c r="C3787" i="5"/>
  <c r="F3841" i="5"/>
  <c r="K3841" i="5" s="1"/>
  <c r="K3881" i="5"/>
  <c r="C3881" i="5"/>
  <c r="H3951" i="5"/>
  <c r="F3951" i="5"/>
  <c r="H3967" i="5"/>
  <c r="F3967" i="5"/>
  <c r="C4028" i="5"/>
  <c r="H4028" i="5"/>
  <c r="G4037" i="5"/>
  <c r="K4037" i="5" s="1"/>
  <c r="F4049" i="5"/>
  <c r="K4049" i="5" s="1"/>
  <c r="F4071" i="5"/>
  <c r="K4071" i="5" s="1"/>
  <c r="F4081" i="5"/>
  <c r="K4081" i="5" s="1"/>
  <c r="C4081" i="5"/>
  <c r="K4093" i="5"/>
  <c r="C4100" i="5"/>
  <c r="C4108" i="5"/>
  <c r="H4146" i="5"/>
  <c r="F4146" i="5"/>
  <c r="G4146" i="5"/>
  <c r="G4152" i="5"/>
  <c r="K4152" i="5" s="1"/>
  <c r="F4155" i="5"/>
  <c r="H4155" i="5"/>
  <c r="F4189" i="5"/>
  <c r="K4189" i="5" s="1"/>
  <c r="C4196" i="5"/>
  <c r="K4196" i="5"/>
  <c r="F4198" i="5"/>
  <c r="K4198" i="5" s="1"/>
  <c r="H4207" i="5"/>
  <c r="F4207" i="5"/>
  <c r="G4207" i="5"/>
  <c r="F4220" i="5"/>
  <c r="F4232" i="5"/>
  <c r="K4232" i="5" s="1"/>
  <c r="H4279" i="5"/>
  <c r="G4282" i="5"/>
  <c r="C4312" i="5"/>
  <c r="F4312" i="5"/>
  <c r="H4312" i="5"/>
  <c r="G4312" i="5"/>
  <c r="H4397" i="5"/>
  <c r="C4410" i="5"/>
  <c r="H4410" i="5"/>
  <c r="G4410" i="5"/>
  <c r="H4605" i="5"/>
  <c r="H4637" i="5"/>
  <c r="C4637" i="5"/>
  <c r="G4637" i="5"/>
  <c r="F4637" i="5"/>
  <c r="F3281" i="5"/>
  <c r="K3281" i="5" s="1"/>
  <c r="G3283" i="5"/>
  <c r="K3283" i="5" s="1"/>
  <c r="G3360" i="5"/>
  <c r="K3360" i="5" s="1"/>
  <c r="C3368" i="5"/>
  <c r="H3370" i="5"/>
  <c r="H3563" i="5"/>
  <c r="C3563" i="5"/>
  <c r="H3599" i="5"/>
  <c r="F3599" i="5"/>
  <c r="C3599" i="5"/>
  <c r="K3642" i="5"/>
  <c r="G3720" i="5"/>
  <c r="K3720" i="5" s="1"/>
  <c r="G3758" i="5"/>
  <c r="K3758" i="5" s="1"/>
  <c r="G3789" i="5"/>
  <c r="K3849" i="5"/>
  <c r="H3887" i="5"/>
  <c r="F3887" i="5"/>
  <c r="G3887" i="5"/>
  <c r="G3927" i="5"/>
  <c r="K3927" i="5" s="1"/>
  <c r="G3934" i="5"/>
  <c r="K3934" i="5" s="1"/>
  <c r="C3934" i="5"/>
  <c r="K3945" i="5"/>
  <c r="H3965" i="5"/>
  <c r="K3965" i="5" s="1"/>
  <c r="H3983" i="5"/>
  <c r="F3983" i="5"/>
  <c r="K4005" i="5"/>
  <c r="K4023" i="5"/>
  <c r="H4043" i="5"/>
  <c r="F4054" i="5"/>
  <c r="K4054" i="5" s="1"/>
  <c r="K4061" i="5"/>
  <c r="C4092" i="5"/>
  <c r="H4092" i="5"/>
  <c r="K4092" i="5" s="1"/>
  <c r="C4124" i="5"/>
  <c r="H4124" i="5"/>
  <c r="F4124" i="5"/>
  <c r="F4129" i="5"/>
  <c r="K4129" i="5" s="1"/>
  <c r="G4136" i="5"/>
  <c r="G4190" i="5"/>
  <c r="K4190" i="5" s="1"/>
  <c r="C4204" i="5"/>
  <c r="G4204" i="5"/>
  <c r="K4204" i="5" s="1"/>
  <c r="H4323" i="5"/>
  <c r="G4323" i="5"/>
  <c r="F4329" i="5"/>
  <c r="H4329" i="5"/>
  <c r="C4329" i="5"/>
  <c r="G4390" i="5"/>
  <c r="H4390" i="5"/>
  <c r="G4421" i="5"/>
  <c r="K4421" i="5" s="1"/>
  <c r="G4432" i="5"/>
  <c r="C4432" i="5"/>
  <c r="H4432" i="5"/>
  <c r="H4444" i="5"/>
  <c r="C4568" i="5"/>
  <c r="G4568" i="5"/>
  <c r="F4568" i="5"/>
  <c r="C4960" i="5"/>
  <c r="H4960" i="5"/>
  <c r="G4960" i="5"/>
  <c r="F4960" i="5"/>
  <c r="C4474" i="5"/>
  <c r="F4474" i="5"/>
  <c r="H4474" i="5"/>
  <c r="H4729" i="5"/>
  <c r="G4729" i="5"/>
  <c r="F4729" i="5"/>
  <c r="F4967" i="5"/>
  <c r="G4967" i="5"/>
  <c r="C4967" i="5"/>
  <c r="H4967" i="5"/>
  <c r="F4429" i="5"/>
  <c r="G4429" i="5"/>
  <c r="H4429" i="5"/>
  <c r="G4433" i="5"/>
  <c r="C4433" i="5"/>
  <c r="F4521" i="5"/>
  <c r="H4521" i="5"/>
  <c r="C4521" i="5"/>
  <c r="H4537" i="5"/>
  <c r="G4537" i="5"/>
  <c r="F4537" i="5"/>
  <c r="C4537" i="5"/>
  <c r="H4553" i="5"/>
  <c r="G4553" i="5"/>
  <c r="G4580" i="5"/>
  <c r="H4580" i="5"/>
  <c r="C4580" i="5"/>
  <c r="H4750" i="5"/>
  <c r="F4750" i="5"/>
  <c r="C4750" i="5"/>
  <c r="G4750" i="5"/>
  <c r="G4816" i="5"/>
  <c r="H4816" i="5"/>
  <c r="C4816" i="5"/>
  <c r="F4816" i="5"/>
  <c r="H4838" i="5"/>
  <c r="F4838" i="5"/>
  <c r="G4838" i="5"/>
  <c r="C4424" i="5"/>
  <c r="F4424" i="5"/>
  <c r="G4424" i="5"/>
  <c r="H4424" i="5"/>
  <c r="F4433" i="5"/>
  <c r="H4442" i="5"/>
  <c r="G4521" i="5"/>
  <c r="H4587" i="5"/>
  <c r="F4587" i="5"/>
  <c r="C4587" i="5"/>
  <c r="G4587" i="5"/>
  <c r="H4717" i="5"/>
  <c r="G4717" i="5"/>
  <c r="C4717" i="5"/>
  <c r="F4717" i="5"/>
  <c r="C4188" i="5"/>
  <c r="H4188" i="5"/>
  <c r="G4188" i="5"/>
  <c r="H4313" i="5"/>
  <c r="F4313" i="5"/>
  <c r="H4433" i="5"/>
  <c r="F4442" i="5"/>
  <c r="G4452" i="5"/>
  <c r="H4452" i="5"/>
  <c r="F4452" i="5"/>
  <c r="C4452" i="5"/>
  <c r="F4471" i="5"/>
  <c r="H4471" i="5"/>
  <c r="C4471" i="5"/>
  <c r="F4553" i="5"/>
  <c r="F4580" i="5"/>
  <c r="F4599" i="5"/>
  <c r="G4599" i="5"/>
  <c r="H4599" i="5"/>
  <c r="C4599" i="5"/>
  <c r="G4831" i="5"/>
  <c r="H4831" i="5"/>
  <c r="F4831" i="5"/>
  <c r="C4831" i="5"/>
  <c r="G4088" i="5"/>
  <c r="K4088" i="5" s="1"/>
  <c r="H4095" i="5"/>
  <c r="K4095" i="5" s="1"/>
  <c r="H4111" i="5"/>
  <c r="F4111" i="5"/>
  <c r="K4169" i="5"/>
  <c r="F4169" i="5"/>
  <c r="F4219" i="5"/>
  <c r="H4219" i="5"/>
  <c r="K4266" i="5"/>
  <c r="G4313" i="5"/>
  <c r="G4324" i="5"/>
  <c r="H4324" i="5"/>
  <c r="F4324" i="5"/>
  <c r="G4442" i="5"/>
  <c r="G4471" i="5"/>
  <c r="F4493" i="5"/>
  <c r="G4493" i="5"/>
  <c r="G4496" i="5"/>
  <c r="F4496" i="5"/>
  <c r="H4496" i="5"/>
  <c r="C4496" i="5"/>
  <c r="H4572" i="5"/>
  <c r="F4572" i="5"/>
  <c r="C4572" i="5"/>
  <c r="C4149" i="5"/>
  <c r="F4149" i="5"/>
  <c r="K4149" i="5" s="1"/>
  <c r="K4154" i="5"/>
  <c r="C4164" i="5"/>
  <c r="C4172" i="5"/>
  <c r="C4181" i="5"/>
  <c r="F4181" i="5"/>
  <c r="K4181" i="5" s="1"/>
  <c r="F4188" i="5"/>
  <c r="G4200" i="5"/>
  <c r="K4212" i="5"/>
  <c r="F4229" i="5"/>
  <c r="K4229" i="5" s="1"/>
  <c r="F4256" i="5"/>
  <c r="K4256" i="5" s="1"/>
  <c r="F4261" i="5"/>
  <c r="K4261" i="5" s="1"/>
  <c r="H4278" i="5"/>
  <c r="F4278" i="5"/>
  <c r="H4290" i="5"/>
  <c r="K4290" i="5" s="1"/>
  <c r="G4293" i="5"/>
  <c r="C4296" i="5"/>
  <c r="F4296" i="5"/>
  <c r="G4296" i="5"/>
  <c r="G4308" i="5"/>
  <c r="K4308" i="5" s="1"/>
  <c r="C4308" i="5"/>
  <c r="F4308" i="5"/>
  <c r="H4330" i="5"/>
  <c r="K4330" i="5" s="1"/>
  <c r="K4402" i="5"/>
  <c r="C4402" i="5"/>
  <c r="F4439" i="5"/>
  <c r="K4439" i="5" s="1"/>
  <c r="H4467" i="5"/>
  <c r="C4467" i="5"/>
  <c r="H4491" i="5"/>
  <c r="G4491" i="5"/>
  <c r="H4576" i="5"/>
  <c r="G4576" i="5"/>
  <c r="C4576" i="5"/>
  <c r="H4713" i="5"/>
  <c r="G4713" i="5"/>
  <c r="F4713" i="5"/>
  <c r="C4713" i="5"/>
  <c r="F4362" i="5"/>
  <c r="F4385" i="5"/>
  <c r="C4385" i="5"/>
  <c r="C4394" i="5"/>
  <c r="G4405" i="5"/>
  <c r="H4405" i="5"/>
  <c r="C4405" i="5"/>
  <c r="F4413" i="5"/>
  <c r="C4413" i="5"/>
  <c r="G4413" i="5"/>
  <c r="H4413" i="5"/>
  <c r="F4478" i="5"/>
  <c r="H4478" i="5"/>
  <c r="G4478" i="5"/>
  <c r="C4478" i="5"/>
  <c r="C4488" i="5"/>
  <c r="F4488" i="5"/>
  <c r="G4498" i="5"/>
  <c r="H4498" i="5"/>
  <c r="C4498" i="5"/>
  <c r="F4498" i="5"/>
  <c r="C4504" i="5"/>
  <c r="H4504" i="5"/>
  <c r="G4504" i="5"/>
  <c r="H4581" i="5"/>
  <c r="G4581" i="5"/>
  <c r="C4581" i="5"/>
  <c r="F4581" i="5"/>
  <c r="G4654" i="5"/>
  <c r="C4654" i="5"/>
  <c r="H4654" i="5"/>
  <c r="F4654" i="5"/>
  <c r="H4679" i="5"/>
  <c r="C4679" i="5"/>
  <c r="F4679" i="5"/>
  <c r="G4362" i="5"/>
  <c r="C4370" i="5"/>
  <c r="F4370" i="5"/>
  <c r="G4370" i="5"/>
  <c r="G4385" i="5"/>
  <c r="F4394" i="5"/>
  <c r="K4394" i="5" s="1"/>
  <c r="F4481" i="5"/>
  <c r="K4481" i="5" s="1"/>
  <c r="C4481" i="5"/>
  <c r="G4488" i="5"/>
  <c r="F4504" i="5"/>
  <c r="H4545" i="5"/>
  <c r="G4545" i="5"/>
  <c r="G4551" i="5"/>
  <c r="H4551" i="5"/>
  <c r="H4577" i="5"/>
  <c r="F4577" i="5"/>
  <c r="C4577" i="5"/>
  <c r="G4679" i="5"/>
  <c r="C4472" i="5"/>
  <c r="F4529" i="5"/>
  <c r="H4529" i="5"/>
  <c r="G4529" i="5"/>
  <c r="G4565" i="5"/>
  <c r="C4565" i="5"/>
  <c r="F4565" i="5"/>
  <c r="H4668" i="5"/>
  <c r="G4668" i="5"/>
  <c r="F4668" i="5"/>
  <c r="F4692" i="5"/>
  <c r="C4692" i="5"/>
  <c r="H4701" i="5"/>
  <c r="G4701" i="5"/>
  <c r="C4701" i="5"/>
  <c r="F4701" i="5"/>
  <c r="G4712" i="5"/>
  <c r="H4712" i="5"/>
  <c r="F4712" i="5"/>
  <c r="G4996" i="5"/>
  <c r="F4996" i="5"/>
  <c r="C4996" i="5"/>
  <c r="H4996" i="5"/>
  <c r="H3627" i="5"/>
  <c r="C3644" i="5"/>
  <c r="H3644" i="5"/>
  <c r="H3663" i="5"/>
  <c r="F3663" i="5"/>
  <c r="C3701" i="5"/>
  <c r="K3701" i="5"/>
  <c r="K3718" i="5"/>
  <c r="K3773" i="5"/>
  <c r="F3809" i="5"/>
  <c r="K3809" i="5" s="1"/>
  <c r="K3847" i="5"/>
  <c r="K3866" i="5"/>
  <c r="H3883" i="5"/>
  <c r="K3883" i="5" s="1"/>
  <c r="C3900" i="5"/>
  <c r="H3900" i="5"/>
  <c r="K3900" i="5" s="1"/>
  <c r="H3919" i="5"/>
  <c r="F3919" i="5"/>
  <c r="C3957" i="5"/>
  <c r="K3957" i="5"/>
  <c r="K3974" i="5"/>
  <c r="K4029" i="5"/>
  <c r="F4065" i="5"/>
  <c r="K4065" i="5" s="1"/>
  <c r="K4103" i="5"/>
  <c r="K4122" i="5"/>
  <c r="F4137" i="5"/>
  <c r="K4137" i="5" s="1"/>
  <c r="H4175" i="5"/>
  <c r="F4175" i="5"/>
  <c r="G4175" i="5"/>
  <c r="H4186" i="5"/>
  <c r="K4186" i="5" s="1"/>
  <c r="F4193" i="5"/>
  <c r="G4193" i="5"/>
  <c r="C4193" i="5"/>
  <c r="F4215" i="5"/>
  <c r="K4215" i="5" s="1"/>
  <c r="F4224" i="5"/>
  <c r="K4224" i="5" s="1"/>
  <c r="G4262" i="5"/>
  <c r="F4262" i="5"/>
  <c r="H4267" i="5"/>
  <c r="H4289" i="5"/>
  <c r="G4289" i="5"/>
  <c r="K4297" i="5"/>
  <c r="H4306" i="5"/>
  <c r="K4306" i="5" s="1"/>
  <c r="H4318" i="5"/>
  <c r="K4318" i="5" s="1"/>
  <c r="H4363" i="5"/>
  <c r="G4363" i="5"/>
  <c r="C4380" i="5"/>
  <c r="K4380" i="5"/>
  <c r="K4400" i="5"/>
  <c r="F4400" i="5"/>
  <c r="H4403" i="5"/>
  <c r="F4403" i="5"/>
  <c r="C4403" i="5"/>
  <c r="H4406" i="5"/>
  <c r="C4414" i="5"/>
  <c r="F4472" i="5"/>
  <c r="F4477" i="5"/>
  <c r="C4477" i="5"/>
  <c r="G4477" i="5"/>
  <c r="G4548" i="5"/>
  <c r="H4548" i="5"/>
  <c r="F4548" i="5"/>
  <c r="H4565" i="5"/>
  <c r="F4593" i="5"/>
  <c r="G4593" i="5"/>
  <c r="H4593" i="5"/>
  <c r="G4612" i="5"/>
  <c r="H4612" i="5"/>
  <c r="F4612" i="5"/>
  <c r="C4612" i="5"/>
  <c r="G4692" i="5"/>
  <c r="H4955" i="5"/>
  <c r="G4955" i="5"/>
  <c r="C4955" i="5"/>
  <c r="F4955" i="5"/>
  <c r="G4469" i="5"/>
  <c r="F4469" i="5"/>
  <c r="G4483" i="5"/>
  <c r="C4483" i="5"/>
  <c r="H4483" i="5"/>
  <c r="G4497" i="5"/>
  <c r="F4497" i="5"/>
  <c r="C4497" i="5"/>
  <c r="G4508" i="5"/>
  <c r="H4508" i="5"/>
  <c r="C4508" i="5"/>
  <c r="C4554" i="5"/>
  <c r="H4554" i="5"/>
  <c r="F4554" i="5"/>
  <c r="H4578" i="5"/>
  <c r="G4578" i="5"/>
  <c r="H4665" i="5"/>
  <c r="H4692" i="5"/>
  <c r="F4135" i="5"/>
  <c r="K4135" i="5" s="1"/>
  <c r="G4184" i="5"/>
  <c r="F4184" i="5"/>
  <c r="H4191" i="5"/>
  <c r="F4191" i="5"/>
  <c r="C4213" i="5"/>
  <c r="F4213" i="5"/>
  <c r="K4213" i="5" s="1"/>
  <c r="G4222" i="5"/>
  <c r="K4222" i="5" s="1"/>
  <c r="G4276" i="5"/>
  <c r="H4276" i="5"/>
  <c r="F4285" i="5"/>
  <c r="C4285" i="5"/>
  <c r="G4285" i="5"/>
  <c r="G4292" i="5"/>
  <c r="H4292" i="5"/>
  <c r="C4328" i="5"/>
  <c r="F4328" i="5"/>
  <c r="H4328" i="5"/>
  <c r="F4333" i="5"/>
  <c r="H4333" i="5"/>
  <c r="K4333" i="5" s="1"/>
  <c r="F4345" i="5"/>
  <c r="H4345" i="5"/>
  <c r="C4366" i="5"/>
  <c r="F4366" i="5"/>
  <c r="G4419" i="5"/>
  <c r="H4419" i="5"/>
  <c r="F4419" i="5"/>
  <c r="C4430" i="5"/>
  <c r="G4430" i="5"/>
  <c r="F4430" i="5"/>
  <c r="H4435" i="5"/>
  <c r="H4469" i="5"/>
  <c r="H4472" i="5"/>
  <c r="H4497" i="5"/>
  <c r="F4503" i="5"/>
  <c r="K4503" i="5" s="1"/>
  <c r="C4503" i="5"/>
  <c r="H4523" i="5"/>
  <c r="G4523" i="5"/>
  <c r="F4523" i="5"/>
  <c r="C4523" i="5"/>
  <c r="G4554" i="5"/>
  <c r="G4582" i="5"/>
  <c r="H4582" i="5"/>
  <c r="C4600" i="5"/>
  <c r="H4600" i="5"/>
  <c r="G4600" i="5"/>
  <c r="F4600" i="5"/>
  <c r="F4665" i="5"/>
  <c r="H4258" i="5"/>
  <c r="K4258" i="5" s="1"/>
  <c r="C4258" i="5"/>
  <c r="H4285" i="5"/>
  <c r="C4302" i="5"/>
  <c r="F4311" i="5"/>
  <c r="H4311" i="5"/>
  <c r="H4316" i="5"/>
  <c r="G4316" i="5"/>
  <c r="C4316" i="5"/>
  <c r="H4331" i="5"/>
  <c r="G4331" i="5"/>
  <c r="G4345" i="5"/>
  <c r="G4366" i="5"/>
  <c r="G4388" i="5"/>
  <c r="H4388" i="5"/>
  <c r="F4388" i="5"/>
  <c r="H4430" i="5"/>
  <c r="F4435" i="5"/>
  <c r="H4466" i="5"/>
  <c r="K4466" i="5" s="1"/>
  <c r="C4466" i="5"/>
  <c r="F4483" i="5"/>
  <c r="F4508" i="5"/>
  <c r="F4557" i="5"/>
  <c r="C4557" i="5"/>
  <c r="H4557" i="5"/>
  <c r="F4578" i="5"/>
  <c r="G4601" i="5"/>
  <c r="F4601" i="5"/>
  <c r="C4601" i="5"/>
  <c r="G4609" i="5"/>
  <c r="K4609" i="5" s="1"/>
  <c r="F4609" i="5"/>
  <c r="C4609" i="5"/>
  <c r="G4665" i="5"/>
  <c r="K4684" i="5"/>
  <c r="C4684" i="5"/>
  <c r="F4703" i="5"/>
  <c r="H4703" i="5"/>
  <c r="G4703" i="5"/>
  <c r="C4703" i="5"/>
  <c r="G4897" i="5"/>
  <c r="F4897" i="5"/>
  <c r="C4897" i="5"/>
  <c r="H4897" i="5"/>
  <c r="H4506" i="5"/>
  <c r="F4506" i="5"/>
  <c r="F4687" i="5"/>
  <c r="G4687" i="5"/>
  <c r="H4687" i="5"/>
  <c r="H4945" i="5"/>
  <c r="G4945" i="5"/>
  <c r="C4945" i="5"/>
  <c r="F4945" i="5"/>
  <c r="G4341" i="5"/>
  <c r="K4341" i="5" s="1"/>
  <c r="C4341" i="5"/>
  <c r="G4359" i="5"/>
  <c r="H4359" i="5"/>
  <c r="F4381" i="5"/>
  <c r="K4381" i="5" s="1"/>
  <c r="C4381" i="5"/>
  <c r="H4401" i="5"/>
  <c r="K4401" i="5" s="1"/>
  <c r="G4404" i="5"/>
  <c r="F4404" i="5"/>
  <c r="H4404" i="5"/>
  <c r="G4417" i="5"/>
  <c r="F4417" i="5"/>
  <c r="C4417" i="5"/>
  <c r="G4420" i="5"/>
  <c r="H4420" i="5"/>
  <c r="C4420" i="5"/>
  <c r="G4438" i="5"/>
  <c r="K4438" i="5" s="1"/>
  <c r="G4446" i="5"/>
  <c r="K4446" i="5" s="1"/>
  <c r="G4448" i="5"/>
  <c r="F4448" i="5"/>
  <c r="G4487" i="5"/>
  <c r="K4487" i="5" s="1"/>
  <c r="C4487" i="5"/>
  <c r="G4490" i="5"/>
  <c r="K4490" i="5" s="1"/>
  <c r="C4490" i="5"/>
  <c r="G4506" i="5"/>
  <c r="F4509" i="5"/>
  <c r="C4509" i="5"/>
  <c r="G4509" i="5"/>
  <c r="H4509" i="5"/>
  <c r="C4558" i="5"/>
  <c r="H4558" i="5"/>
  <c r="F4558" i="5"/>
  <c r="H4563" i="5"/>
  <c r="H4617" i="5"/>
  <c r="G4617" i="5"/>
  <c r="F4617" i="5"/>
  <c r="C4617" i="5"/>
  <c r="F4640" i="5"/>
  <c r="C4640" i="5"/>
  <c r="G4640" i="5"/>
  <c r="H4640" i="5"/>
  <c r="G4742" i="5"/>
  <c r="H4742" i="5"/>
  <c r="C4742" i="5"/>
  <c r="F4930" i="5"/>
  <c r="H4930" i="5"/>
  <c r="C4930" i="5"/>
  <c r="G4930" i="5"/>
  <c r="C4462" i="5"/>
  <c r="G4462" i="5"/>
  <c r="K4462" i="5" s="1"/>
  <c r="G4464" i="5"/>
  <c r="F4464" i="5"/>
  <c r="F4470" i="5"/>
  <c r="K4470" i="5" s="1"/>
  <c r="H4604" i="5"/>
  <c r="G4604" i="5"/>
  <c r="F4604" i="5"/>
  <c r="C4604" i="5"/>
  <c r="F4846" i="5"/>
  <c r="K4846" i="5" s="1"/>
  <c r="C4846" i="5"/>
  <c r="H4159" i="5"/>
  <c r="F4159" i="5"/>
  <c r="F4197" i="5"/>
  <c r="K4197" i="5" s="1"/>
  <c r="G4216" i="5"/>
  <c r="F4233" i="5"/>
  <c r="K4233" i="5" s="1"/>
  <c r="C4270" i="5"/>
  <c r="K4270" i="5"/>
  <c r="F4301" i="5"/>
  <c r="K4301" i="5" s="1"/>
  <c r="F4338" i="5"/>
  <c r="H4338" i="5"/>
  <c r="C4368" i="5"/>
  <c r="F4368" i="5"/>
  <c r="K4368" i="5" s="1"/>
  <c r="H4412" i="5"/>
  <c r="G4425" i="5"/>
  <c r="C4425" i="5"/>
  <c r="H4425" i="5"/>
  <c r="G4486" i="5"/>
  <c r="K4486" i="5" s="1"/>
  <c r="C4486" i="5"/>
  <c r="G4489" i="5"/>
  <c r="H4549" i="5"/>
  <c r="G4549" i="5"/>
  <c r="H4585" i="5"/>
  <c r="G4585" i="5"/>
  <c r="G4513" i="5"/>
  <c r="F4513" i="5"/>
  <c r="H4513" i="5"/>
  <c r="G4516" i="5"/>
  <c r="H4516" i="5"/>
  <c r="C4516" i="5"/>
  <c r="H4531" i="5"/>
  <c r="F4531" i="5"/>
  <c r="C4531" i="5"/>
  <c r="G4562" i="5"/>
  <c r="K4562" i="5" s="1"/>
  <c r="F4573" i="5"/>
  <c r="C4573" i="5"/>
  <c r="G4573" i="5"/>
  <c r="C4586" i="5"/>
  <c r="K4586" i="5"/>
  <c r="F4476" i="5"/>
  <c r="K4476" i="5" s="1"/>
  <c r="G4484" i="5"/>
  <c r="H4484" i="5"/>
  <c r="F4484" i="5"/>
  <c r="G4531" i="5"/>
  <c r="G4597" i="5"/>
  <c r="F4597" i="5"/>
  <c r="H4597" i="5"/>
  <c r="C4597" i="5"/>
  <c r="C4682" i="5"/>
  <c r="H4682" i="5"/>
  <c r="G4682" i="5"/>
  <c r="H4651" i="5"/>
  <c r="C4698" i="5"/>
  <c r="G4698" i="5"/>
  <c r="K4698" i="5" s="1"/>
  <c r="F4698" i="5"/>
  <c r="C4714" i="5"/>
  <c r="G4714" i="5"/>
  <c r="F4714" i="5"/>
  <c r="H4714" i="5"/>
  <c r="C4718" i="5"/>
  <c r="H4718" i="5"/>
  <c r="G4718" i="5"/>
  <c r="F4718" i="5"/>
  <c r="F4808" i="5"/>
  <c r="H4808" i="5"/>
  <c r="G4898" i="5"/>
  <c r="H4898" i="5"/>
  <c r="F4898" i="5"/>
  <c r="C4334" i="5"/>
  <c r="H4334" i="5"/>
  <c r="K4334" i="5" s="1"/>
  <c r="F4336" i="5"/>
  <c r="K4336" i="5" s="1"/>
  <c r="H4361" i="5"/>
  <c r="K4361" i="5" s="1"/>
  <c r="F4375" i="5"/>
  <c r="K4375" i="5" s="1"/>
  <c r="C4389" i="5"/>
  <c r="H4427" i="5"/>
  <c r="G4427" i="5"/>
  <c r="F4427" i="5"/>
  <c r="G4454" i="5"/>
  <c r="K4454" i="5" s="1"/>
  <c r="C4494" i="5"/>
  <c r="G4494" i="5"/>
  <c r="F4494" i="5"/>
  <c r="H4514" i="5"/>
  <c r="K4514" i="5" s="1"/>
  <c r="K4519" i="5"/>
  <c r="G4522" i="5"/>
  <c r="K4522" i="5" s="1"/>
  <c r="C4522" i="5"/>
  <c r="G4533" i="5"/>
  <c r="F4533" i="5"/>
  <c r="H4566" i="5"/>
  <c r="K4566" i="5" s="1"/>
  <c r="C4584" i="5"/>
  <c r="F4584" i="5"/>
  <c r="K4584" i="5" s="1"/>
  <c r="H4628" i="5"/>
  <c r="G4628" i="5"/>
  <c r="F4628" i="5"/>
  <c r="C4628" i="5"/>
  <c r="G4651" i="5"/>
  <c r="G4663" i="5"/>
  <c r="K4663" i="5" s="1"/>
  <c r="H4832" i="5"/>
  <c r="F4832" i="5"/>
  <c r="G4832" i="5"/>
  <c r="C4629" i="5"/>
  <c r="F4672" i="5"/>
  <c r="H4672" i="5"/>
  <c r="G4672" i="5"/>
  <c r="C4672" i="5"/>
  <c r="H4677" i="5"/>
  <c r="G4677" i="5"/>
  <c r="F4704" i="5"/>
  <c r="H4704" i="5"/>
  <c r="C4704" i="5"/>
  <c r="G4704" i="5"/>
  <c r="H4715" i="5"/>
  <c r="G4715" i="5"/>
  <c r="F4715" i="5"/>
  <c r="G4774" i="5"/>
  <c r="H4774" i="5"/>
  <c r="C4592" i="5"/>
  <c r="F4629" i="5"/>
  <c r="G4652" i="5"/>
  <c r="C4652" i="5"/>
  <c r="H4652" i="5"/>
  <c r="F4652" i="5"/>
  <c r="G4656" i="5"/>
  <c r="C4656" i="5"/>
  <c r="H4658" i="5"/>
  <c r="H4732" i="5"/>
  <c r="G4732" i="5"/>
  <c r="F4732" i="5"/>
  <c r="G4756" i="5"/>
  <c r="H4756" i="5"/>
  <c r="F4756" i="5"/>
  <c r="F4851" i="5"/>
  <c r="G4851" i="5"/>
  <c r="G4629" i="5"/>
  <c r="F4658" i="5"/>
  <c r="G4695" i="5"/>
  <c r="H4695" i="5"/>
  <c r="C4695" i="5"/>
  <c r="G4825" i="5"/>
  <c r="C4825" i="5"/>
  <c r="C4858" i="5"/>
  <c r="H4858" i="5"/>
  <c r="F4858" i="5"/>
  <c r="F4592" i="5"/>
  <c r="H4629" i="5"/>
  <c r="C4635" i="5"/>
  <c r="G4635" i="5"/>
  <c r="G4638" i="5"/>
  <c r="C4638" i="5"/>
  <c r="H4638" i="5"/>
  <c r="F4638" i="5"/>
  <c r="H4653" i="5"/>
  <c r="G4653" i="5"/>
  <c r="C4653" i="5"/>
  <c r="F4656" i="5"/>
  <c r="G4658" i="5"/>
  <c r="F4695" i="5"/>
  <c r="H4707" i="5"/>
  <c r="G4707" i="5"/>
  <c r="F4707" i="5"/>
  <c r="C4707" i="5"/>
  <c r="F4771" i="5"/>
  <c r="H4851" i="5"/>
  <c r="G4858" i="5"/>
  <c r="H4919" i="5"/>
  <c r="C4919" i="5"/>
  <c r="H4502" i="5"/>
  <c r="F4502" i="5"/>
  <c r="G4510" i="5"/>
  <c r="K4510" i="5" s="1"/>
  <c r="H4515" i="5"/>
  <c r="G4515" i="5"/>
  <c r="C4515" i="5"/>
  <c r="C4520" i="5"/>
  <c r="F4520" i="5"/>
  <c r="G4520" i="5"/>
  <c r="G4564" i="5"/>
  <c r="F4564" i="5"/>
  <c r="G4592" i="5"/>
  <c r="H4595" i="5"/>
  <c r="F4595" i="5"/>
  <c r="C4616" i="5"/>
  <c r="F4616" i="5"/>
  <c r="K4616" i="5"/>
  <c r="K4632" i="5"/>
  <c r="F4635" i="5"/>
  <c r="H4649" i="5"/>
  <c r="G4649" i="5"/>
  <c r="F4653" i="5"/>
  <c r="H4656" i="5"/>
  <c r="G4771" i="5"/>
  <c r="G4799" i="5"/>
  <c r="H4799" i="5"/>
  <c r="F4825" i="5"/>
  <c r="G4900" i="5"/>
  <c r="K4900" i="5" s="1"/>
  <c r="C4900" i="5"/>
  <c r="H4418" i="5"/>
  <c r="K4418" i="5" s="1"/>
  <c r="B4418" i="5"/>
  <c r="B4419" i="5" s="1"/>
  <c r="B4420" i="5" s="1"/>
  <c r="B4421" i="5" s="1"/>
  <c r="B4422" i="5" s="1"/>
  <c r="B4423" i="5" s="1"/>
  <c r="B4424" i="5" s="1"/>
  <c r="B4425" i="5" s="1"/>
  <c r="B4426" i="5" s="1"/>
  <c r="B4427" i="5" s="1"/>
  <c r="B4428" i="5" s="1"/>
  <c r="B4429" i="5" s="1"/>
  <c r="B4430" i="5" s="1"/>
  <c r="B4431" i="5" s="1"/>
  <c r="B4432" i="5" s="1"/>
  <c r="B4433" i="5" s="1"/>
  <c r="B4434" i="5" s="1"/>
  <c r="B4435" i="5" s="1"/>
  <c r="B4436" i="5" s="1"/>
  <c r="B4437" i="5" s="1"/>
  <c r="B4438" i="5" s="1"/>
  <c r="B4439" i="5" s="1"/>
  <c r="B4440" i="5" s="1"/>
  <c r="B4441" i="5" s="1"/>
  <c r="B4442" i="5" s="1"/>
  <c r="B4443" i="5" s="1"/>
  <c r="B4444" i="5" s="1"/>
  <c r="B4445" i="5" s="1"/>
  <c r="B4446" i="5" s="1"/>
  <c r="B4447" i="5" s="1"/>
  <c r="B4448" i="5" s="1"/>
  <c r="B4449" i="5" s="1"/>
  <c r="B4450" i="5" s="1"/>
  <c r="B4451" i="5" s="1"/>
  <c r="B4452" i="5" s="1"/>
  <c r="B4453" i="5" s="1"/>
  <c r="B4454" i="5" s="1"/>
  <c r="B4455" i="5" s="1"/>
  <c r="B4456" i="5" s="1"/>
  <c r="B4457" i="5" s="1"/>
  <c r="B4458" i="5" s="1"/>
  <c r="B4459" i="5" s="1"/>
  <c r="B4460" i="5" s="1"/>
  <c r="B4461" i="5" s="1"/>
  <c r="B4462" i="5" s="1"/>
  <c r="B4463" i="5" s="1"/>
  <c r="B4464" i="5" s="1"/>
  <c r="G4437" i="5"/>
  <c r="G4502" i="5"/>
  <c r="F4512" i="5"/>
  <c r="K4512" i="5" s="1"/>
  <c r="F4525" i="5"/>
  <c r="G4525" i="5"/>
  <c r="H4525" i="5"/>
  <c r="H4555" i="5"/>
  <c r="H4592" i="5"/>
  <c r="H4635" i="5"/>
  <c r="F4639" i="5"/>
  <c r="C4639" i="5"/>
  <c r="G4639" i="5"/>
  <c r="F4649" i="5"/>
  <c r="C4661" i="5"/>
  <c r="H4661" i="5"/>
  <c r="G4661" i="5"/>
  <c r="C4708" i="5"/>
  <c r="F4708" i="5"/>
  <c r="G4708" i="5"/>
  <c r="H4771" i="5"/>
  <c r="C4792" i="5"/>
  <c r="F4792" i="5"/>
  <c r="H4792" i="5"/>
  <c r="H4795" i="5"/>
  <c r="G4795" i="5"/>
  <c r="F4795" i="5"/>
  <c r="H4825" i="5"/>
  <c r="F4919" i="5"/>
  <c r="G4260" i="5"/>
  <c r="H4260" i="5"/>
  <c r="C4281" i="5"/>
  <c r="K4310" i="5"/>
  <c r="G4340" i="5"/>
  <c r="F4340" i="5"/>
  <c r="G4353" i="5"/>
  <c r="K4353" i="5" s="1"/>
  <c r="G4436" i="5"/>
  <c r="F4441" i="5"/>
  <c r="K4441" i="5" s="1"/>
  <c r="C4441" i="5"/>
  <c r="C4456" i="5"/>
  <c r="F4456" i="5"/>
  <c r="K4456" i="5" s="1"/>
  <c r="H4480" i="5"/>
  <c r="K4480" i="5" s="1"/>
  <c r="G4518" i="5"/>
  <c r="F4518" i="5"/>
  <c r="K4561" i="5"/>
  <c r="G4630" i="5"/>
  <c r="H4630" i="5"/>
  <c r="F4630" i="5"/>
  <c r="C4644" i="5"/>
  <c r="G4644" i="5"/>
  <c r="K4644" i="5" s="1"/>
  <c r="G4759" i="5"/>
  <c r="H4759" i="5"/>
  <c r="G4670" i="5"/>
  <c r="H4675" i="5"/>
  <c r="G4675" i="5"/>
  <c r="F4780" i="5"/>
  <c r="H4780" i="5"/>
  <c r="H4835" i="5"/>
  <c r="G4835" i="5"/>
  <c r="C4835" i="5"/>
  <c r="C4374" i="5"/>
  <c r="F4407" i="5"/>
  <c r="K4407" i="5" s="1"/>
  <c r="G4500" i="5"/>
  <c r="H4500" i="5"/>
  <c r="C4552" i="5"/>
  <c r="F4552" i="5"/>
  <c r="K4552" i="5" s="1"/>
  <c r="H4610" i="5"/>
  <c r="K4610" i="5" s="1"/>
  <c r="C4633" i="5"/>
  <c r="F4671" i="5"/>
  <c r="K4671" i="5" s="1"/>
  <c r="H4685" i="5"/>
  <c r="G4685" i="5"/>
  <c r="C4688" i="5"/>
  <c r="H4688" i="5"/>
  <c r="K4688" i="5" s="1"/>
  <c r="H4709" i="5"/>
  <c r="G4709" i="5"/>
  <c r="F4709" i="5"/>
  <c r="H4748" i="5"/>
  <c r="K4748" i="5" s="1"/>
  <c r="F4751" i="5"/>
  <c r="G4751" i="5"/>
  <c r="H4751" i="5"/>
  <c r="H4793" i="5"/>
  <c r="G4793" i="5"/>
  <c r="F4793" i="5"/>
  <c r="H4817" i="5"/>
  <c r="F4817" i="5"/>
  <c r="F4855" i="5"/>
  <c r="G4855" i="5"/>
  <c r="F4878" i="5"/>
  <c r="H4878" i="5"/>
  <c r="G4878" i="5"/>
  <c r="C4878" i="5"/>
  <c r="F4913" i="5"/>
  <c r="K4913" i="5" s="1"/>
  <c r="F4925" i="5"/>
  <c r="H4925" i="5"/>
  <c r="G4925" i="5"/>
  <c r="C4925" i="5"/>
  <c r="C4693" i="5"/>
  <c r="G4693" i="5"/>
  <c r="C4740" i="5"/>
  <c r="G4740" i="5"/>
  <c r="H4740" i="5"/>
  <c r="C4772" i="5"/>
  <c r="H4772" i="5"/>
  <c r="G4772" i="5"/>
  <c r="F4772" i="5"/>
  <c r="C4778" i="5"/>
  <c r="F4778" i="5"/>
  <c r="G4833" i="5"/>
  <c r="C4998" i="5"/>
  <c r="H4998" i="5"/>
  <c r="G4998" i="5"/>
  <c r="G4550" i="5"/>
  <c r="C4598" i="5"/>
  <c r="C4626" i="5"/>
  <c r="C4666" i="5"/>
  <c r="G4696" i="5"/>
  <c r="H4733" i="5"/>
  <c r="G4733" i="5"/>
  <c r="C4733" i="5"/>
  <c r="H4752" i="5"/>
  <c r="G4752" i="5"/>
  <c r="C4752" i="5"/>
  <c r="C4788" i="5"/>
  <c r="C4814" i="5"/>
  <c r="H4814" i="5"/>
  <c r="G4814" i="5"/>
  <c r="C4844" i="5"/>
  <c r="G4844" i="5"/>
  <c r="F4861" i="5"/>
  <c r="H4861" i="5"/>
  <c r="G4861" i="5"/>
  <c r="C4881" i="5"/>
  <c r="F4881" i="5"/>
  <c r="F4940" i="5"/>
  <c r="H4940" i="5"/>
  <c r="F4998" i="5"/>
  <c r="F4615" i="5"/>
  <c r="F4624" i="5"/>
  <c r="C4631" i="5"/>
  <c r="G4699" i="5"/>
  <c r="G4702" i="5"/>
  <c r="H4702" i="5"/>
  <c r="C4702" i="5"/>
  <c r="G4724" i="5"/>
  <c r="C4724" i="5"/>
  <c r="C4757" i="5"/>
  <c r="H4757" i="5"/>
  <c r="F4806" i="5"/>
  <c r="H4806" i="5"/>
  <c r="G4806" i="5"/>
  <c r="F4849" i="5"/>
  <c r="H4849" i="5"/>
  <c r="G4849" i="5"/>
  <c r="G4922" i="5"/>
  <c r="G4422" i="5"/>
  <c r="F4445" i="5"/>
  <c r="K4445" i="5" s="1"/>
  <c r="C4445" i="5"/>
  <c r="F4461" i="5"/>
  <c r="K4461" i="5" s="1"/>
  <c r="C4461" i="5"/>
  <c r="B4465" i="5"/>
  <c r="B4466" i="5" s="1"/>
  <c r="B4467" i="5" s="1"/>
  <c r="B4468" i="5" s="1"/>
  <c r="B4469" i="5" s="1"/>
  <c r="B4470" i="5" s="1"/>
  <c r="B4471" i="5" s="1"/>
  <c r="B4472" i="5" s="1"/>
  <c r="B4473" i="5" s="1"/>
  <c r="B4474" i="5" s="1"/>
  <c r="B4475" i="5" s="1"/>
  <c r="B4476" i="5" s="1"/>
  <c r="B4477" i="5" s="1"/>
  <c r="B4478" i="5" s="1"/>
  <c r="B4479" i="5" s="1"/>
  <c r="B4480" i="5" s="1"/>
  <c r="B4481" i="5" s="1"/>
  <c r="B4482" i="5" s="1"/>
  <c r="B4483" i="5" s="1"/>
  <c r="B4484" i="5" s="1"/>
  <c r="B4485" i="5" s="1"/>
  <c r="B4486" i="5" s="1"/>
  <c r="B4487" i="5" s="1"/>
  <c r="B4488" i="5" s="1"/>
  <c r="B4489" i="5" s="1"/>
  <c r="B4490" i="5" s="1"/>
  <c r="B4491" i="5" s="1"/>
  <c r="B4492" i="5" s="1"/>
  <c r="B4493" i="5" s="1"/>
  <c r="B4494" i="5" s="1"/>
  <c r="B4495" i="5" s="1"/>
  <c r="B4496" i="5" s="1"/>
  <c r="B4497" i="5" s="1"/>
  <c r="B4498" i="5" s="1"/>
  <c r="B4499" i="5" s="1"/>
  <c r="B4500" i="5" s="1"/>
  <c r="B4501" i="5" s="1"/>
  <c r="B4502" i="5" s="1"/>
  <c r="B4503" i="5" s="1"/>
  <c r="B4504" i="5" s="1"/>
  <c r="B4505" i="5" s="1"/>
  <c r="B4506" i="5" s="1"/>
  <c r="B4507" i="5" s="1"/>
  <c r="B4508" i="5" s="1"/>
  <c r="B4509" i="5" s="1"/>
  <c r="B4510" i="5" s="1"/>
  <c r="B4511" i="5" s="1"/>
  <c r="B4512" i="5" s="1"/>
  <c r="B4513" i="5" s="1"/>
  <c r="B4514" i="5" s="1"/>
  <c r="B4515" i="5" s="1"/>
  <c r="B4516" i="5" s="1"/>
  <c r="B4517" i="5" s="1"/>
  <c r="B4518" i="5" s="1"/>
  <c r="B4519" i="5" s="1"/>
  <c r="B4520" i="5" s="1"/>
  <c r="B4521" i="5" s="1"/>
  <c r="B4522" i="5" s="1"/>
  <c r="B4523" i="5" s="1"/>
  <c r="B4524" i="5" s="1"/>
  <c r="B4525" i="5" s="1"/>
  <c r="B4526" i="5" s="1"/>
  <c r="B4527" i="5" s="1"/>
  <c r="B4528" i="5" s="1"/>
  <c r="B4529" i="5" s="1"/>
  <c r="B4530" i="5" s="1"/>
  <c r="B4531" i="5" s="1"/>
  <c r="B4532" i="5" s="1"/>
  <c r="B4533" i="5" s="1"/>
  <c r="B4534" i="5" s="1"/>
  <c r="B4535" i="5" s="1"/>
  <c r="B4536" i="5" s="1"/>
  <c r="B4537" i="5" s="1"/>
  <c r="B4538" i="5" s="1"/>
  <c r="B4539" i="5" s="1"/>
  <c r="B4540" i="5" s="1"/>
  <c r="B4541" i="5" s="1"/>
  <c r="B4542" i="5" s="1"/>
  <c r="B4543" i="5" s="1"/>
  <c r="B4544" i="5" s="1"/>
  <c r="B4545" i="5" s="1"/>
  <c r="B4546" i="5" s="1"/>
  <c r="B4547" i="5" s="1"/>
  <c r="B4548" i="5" s="1"/>
  <c r="B4549" i="5" s="1"/>
  <c r="B4550" i="5" s="1"/>
  <c r="B4551" i="5" s="1"/>
  <c r="B4552" i="5" s="1"/>
  <c r="B4553" i="5" s="1"/>
  <c r="B4554" i="5" s="1"/>
  <c r="B4555" i="5" s="1"/>
  <c r="B4556" i="5" s="1"/>
  <c r="B4557" i="5" s="1"/>
  <c r="B4558" i="5" s="1"/>
  <c r="B4559" i="5" s="1"/>
  <c r="B4560" i="5" s="1"/>
  <c r="B4561" i="5" s="1"/>
  <c r="B4562" i="5" s="1"/>
  <c r="B4563" i="5" s="1"/>
  <c r="B4564" i="5" s="1"/>
  <c r="B4565" i="5" s="1"/>
  <c r="B4566" i="5" s="1"/>
  <c r="B4567" i="5" s="1"/>
  <c r="B4568" i="5" s="1"/>
  <c r="B4569" i="5" s="1"/>
  <c r="B4570" i="5" s="1"/>
  <c r="B4571" i="5" s="1"/>
  <c r="B4572" i="5" s="1"/>
  <c r="B4573" i="5" s="1"/>
  <c r="B4574" i="5" s="1"/>
  <c r="B4575" i="5" s="1"/>
  <c r="B4576" i="5" s="1"/>
  <c r="B4577" i="5" s="1"/>
  <c r="B4578" i="5" s="1"/>
  <c r="B4579" i="5" s="1"/>
  <c r="B4580" i="5" s="1"/>
  <c r="B4581" i="5" s="1"/>
  <c r="B4582" i="5" s="1"/>
  <c r="B4583" i="5" s="1"/>
  <c r="B4584" i="5" s="1"/>
  <c r="B4585" i="5" s="1"/>
  <c r="B4586" i="5" s="1"/>
  <c r="B4587" i="5" s="1"/>
  <c r="B4588" i="5" s="1"/>
  <c r="B4589" i="5" s="1"/>
  <c r="B4590" i="5" s="1"/>
  <c r="B4591" i="5" s="1"/>
  <c r="B4592" i="5" s="1"/>
  <c r="B4593" i="5" s="1"/>
  <c r="B4594" i="5" s="1"/>
  <c r="B4595" i="5" s="1"/>
  <c r="B4596" i="5" s="1"/>
  <c r="B4597" i="5" s="1"/>
  <c r="B4598" i="5" s="1"/>
  <c r="B4599" i="5" s="1"/>
  <c r="B4600" i="5" s="1"/>
  <c r="B4601" i="5" s="1"/>
  <c r="B4602" i="5" s="1"/>
  <c r="B4603" i="5" s="1"/>
  <c r="B4604" i="5" s="1"/>
  <c r="B4605" i="5" s="1"/>
  <c r="B4606" i="5" s="1"/>
  <c r="B4607" i="5" s="1"/>
  <c r="B4608" i="5" s="1"/>
  <c r="B4609" i="5" s="1"/>
  <c r="B4610" i="5" s="1"/>
  <c r="B4611" i="5" s="1"/>
  <c r="B4612" i="5" s="1"/>
  <c r="B4613" i="5" s="1"/>
  <c r="B4614" i="5" s="1"/>
  <c r="B4615" i="5" s="1"/>
  <c r="B4616" i="5" s="1"/>
  <c r="B4617" i="5" s="1"/>
  <c r="B4618" i="5" s="1"/>
  <c r="B4619" i="5" s="1"/>
  <c r="B4620" i="5" s="1"/>
  <c r="B4621" i="5" s="1"/>
  <c r="B4622" i="5" s="1"/>
  <c r="B4623" i="5" s="1"/>
  <c r="B4624" i="5" s="1"/>
  <c r="B4625" i="5" s="1"/>
  <c r="B4626" i="5" s="1"/>
  <c r="B4627" i="5" s="1"/>
  <c r="B4628" i="5" s="1"/>
  <c r="B4629" i="5" s="1"/>
  <c r="B4630" i="5" s="1"/>
  <c r="B4631" i="5" s="1"/>
  <c r="B4632" i="5" s="1"/>
  <c r="B4633" i="5" s="1"/>
  <c r="B4634" i="5" s="1"/>
  <c r="B4635" i="5" s="1"/>
  <c r="B4636" i="5" s="1"/>
  <c r="B4637" i="5" s="1"/>
  <c r="B4638" i="5" s="1"/>
  <c r="B4639" i="5" s="1"/>
  <c r="B4640" i="5" s="1"/>
  <c r="B4641" i="5" s="1"/>
  <c r="B4642" i="5" s="1"/>
  <c r="B4643" i="5" s="1"/>
  <c r="B4644" i="5" s="1"/>
  <c r="B4645" i="5" s="1"/>
  <c r="B4646" i="5" s="1"/>
  <c r="B4647" i="5" s="1"/>
  <c r="B4648" i="5" s="1"/>
  <c r="B4649" i="5" s="1"/>
  <c r="B4650" i="5" s="1"/>
  <c r="B4651" i="5" s="1"/>
  <c r="B4652" i="5" s="1"/>
  <c r="B4653" i="5" s="1"/>
  <c r="B4654" i="5" s="1"/>
  <c r="B4655" i="5" s="1"/>
  <c r="B4656" i="5" s="1"/>
  <c r="B4657" i="5" s="1"/>
  <c r="B4658" i="5" s="1"/>
  <c r="B4659" i="5" s="1"/>
  <c r="B4660" i="5" s="1"/>
  <c r="B4661" i="5" s="1"/>
  <c r="B4662" i="5" s="1"/>
  <c r="B4663" i="5" s="1"/>
  <c r="B4664" i="5" s="1"/>
  <c r="B4665" i="5" s="1"/>
  <c r="B4666" i="5" s="1"/>
  <c r="B4667" i="5" s="1"/>
  <c r="B4668" i="5" s="1"/>
  <c r="B4669" i="5" s="1"/>
  <c r="B4670" i="5" s="1"/>
  <c r="B4671" i="5" s="1"/>
  <c r="B4672" i="5" s="1"/>
  <c r="B4673" i="5" s="1"/>
  <c r="B4674" i="5" s="1"/>
  <c r="B4675" i="5" s="1"/>
  <c r="B4676" i="5" s="1"/>
  <c r="B4677" i="5" s="1"/>
  <c r="B4678" i="5" s="1"/>
  <c r="B4679" i="5" s="1"/>
  <c r="B4680" i="5" s="1"/>
  <c r="B4681" i="5" s="1"/>
  <c r="B4682" i="5" s="1"/>
  <c r="B4683" i="5" s="1"/>
  <c r="B4684" i="5" s="1"/>
  <c r="B4685" i="5" s="1"/>
  <c r="B4686" i="5" s="1"/>
  <c r="B4687" i="5" s="1"/>
  <c r="B4688" i="5" s="1"/>
  <c r="B4689" i="5" s="1"/>
  <c r="B4690" i="5" s="1"/>
  <c r="B4691" i="5" s="1"/>
  <c r="B4692" i="5" s="1"/>
  <c r="B4693" i="5" s="1"/>
  <c r="B4694" i="5" s="1"/>
  <c r="B4695" i="5" s="1"/>
  <c r="B4696" i="5" s="1"/>
  <c r="B4697" i="5" s="1"/>
  <c r="B4698" i="5" s="1"/>
  <c r="B4699" i="5" s="1"/>
  <c r="B4700" i="5" s="1"/>
  <c r="B4701" i="5" s="1"/>
  <c r="B4702" i="5" s="1"/>
  <c r="B4703" i="5" s="1"/>
  <c r="B4704" i="5" s="1"/>
  <c r="B4705" i="5" s="1"/>
  <c r="B4706" i="5" s="1"/>
  <c r="B4707" i="5" s="1"/>
  <c r="B4708" i="5" s="1"/>
  <c r="B4709" i="5" s="1"/>
  <c r="B4710" i="5" s="1"/>
  <c r="B4711" i="5" s="1"/>
  <c r="B4712" i="5" s="1"/>
  <c r="B4713" i="5" s="1"/>
  <c r="B4714" i="5" s="1"/>
  <c r="B4715" i="5" s="1"/>
  <c r="B4716" i="5" s="1"/>
  <c r="B4717" i="5" s="1"/>
  <c r="B4718" i="5" s="1"/>
  <c r="B4719" i="5" s="1"/>
  <c r="B4720" i="5" s="1"/>
  <c r="B4721" i="5" s="1"/>
  <c r="B4722" i="5" s="1"/>
  <c r="B4723" i="5" s="1"/>
  <c r="B4724" i="5" s="1"/>
  <c r="B4725" i="5" s="1"/>
  <c r="B4726" i="5" s="1"/>
  <c r="B4727" i="5" s="1"/>
  <c r="B4728" i="5" s="1"/>
  <c r="B4729" i="5" s="1"/>
  <c r="B4730" i="5" s="1"/>
  <c r="B4731" i="5" s="1"/>
  <c r="B4732" i="5" s="1"/>
  <c r="B4733" i="5" s="1"/>
  <c r="B4734" i="5" s="1"/>
  <c r="B4735" i="5" s="1"/>
  <c r="B4736" i="5" s="1"/>
  <c r="B4737" i="5" s="1"/>
  <c r="B4738" i="5" s="1"/>
  <c r="B4739" i="5" s="1"/>
  <c r="B4740" i="5" s="1"/>
  <c r="B4741" i="5" s="1"/>
  <c r="B4742" i="5" s="1"/>
  <c r="B4743" i="5" s="1"/>
  <c r="B4744" i="5" s="1"/>
  <c r="B4745" i="5" s="1"/>
  <c r="B4746" i="5" s="1"/>
  <c r="B4747" i="5" s="1"/>
  <c r="B4748" i="5" s="1"/>
  <c r="B4749" i="5" s="1"/>
  <c r="B4750" i="5" s="1"/>
  <c r="B4751" i="5" s="1"/>
  <c r="B4752" i="5" s="1"/>
  <c r="B4753" i="5" s="1"/>
  <c r="B4754" i="5" s="1"/>
  <c r="B4755" i="5" s="1"/>
  <c r="B4756" i="5" s="1"/>
  <c r="B4757" i="5" s="1"/>
  <c r="B4758" i="5" s="1"/>
  <c r="B4759" i="5" s="1"/>
  <c r="B4760" i="5" s="1"/>
  <c r="B4761" i="5" s="1"/>
  <c r="B4762" i="5" s="1"/>
  <c r="B4763" i="5" s="1"/>
  <c r="B4764" i="5" s="1"/>
  <c r="B4765" i="5" s="1"/>
  <c r="B4766" i="5" s="1"/>
  <c r="B4767" i="5" s="1"/>
  <c r="B4768" i="5" s="1"/>
  <c r="B4769" i="5" s="1"/>
  <c r="B4770" i="5" s="1"/>
  <c r="B4771" i="5" s="1"/>
  <c r="B4772" i="5" s="1"/>
  <c r="B4773" i="5" s="1"/>
  <c r="B4774" i="5" s="1"/>
  <c r="B4775" i="5" s="1"/>
  <c r="B4776" i="5" s="1"/>
  <c r="B4777" i="5" s="1"/>
  <c r="B4778" i="5" s="1"/>
  <c r="B4779" i="5" s="1"/>
  <c r="B4780" i="5" s="1"/>
  <c r="B4781" i="5" s="1"/>
  <c r="B4782" i="5" s="1"/>
  <c r="B4783" i="5" s="1"/>
  <c r="B4784" i="5" s="1"/>
  <c r="B4785" i="5" s="1"/>
  <c r="B4786" i="5" s="1"/>
  <c r="B4787" i="5" s="1"/>
  <c r="B4788" i="5" s="1"/>
  <c r="B4789" i="5" s="1"/>
  <c r="B4790" i="5" s="1"/>
  <c r="B4791" i="5" s="1"/>
  <c r="B4792" i="5" s="1"/>
  <c r="B4793" i="5" s="1"/>
  <c r="B4794" i="5" s="1"/>
  <c r="B4795" i="5" s="1"/>
  <c r="B4796" i="5" s="1"/>
  <c r="B4797" i="5" s="1"/>
  <c r="B4798" i="5" s="1"/>
  <c r="B4799" i="5" s="1"/>
  <c r="B4800" i="5" s="1"/>
  <c r="B4801" i="5" s="1"/>
  <c r="B4802" i="5" s="1"/>
  <c r="B4803" i="5" s="1"/>
  <c r="B4804" i="5" s="1"/>
  <c r="B4805" i="5" s="1"/>
  <c r="B4806" i="5" s="1"/>
  <c r="B4807" i="5" s="1"/>
  <c r="B4808" i="5" s="1"/>
  <c r="B4809" i="5" s="1"/>
  <c r="B4810" i="5" s="1"/>
  <c r="B4811" i="5" s="1"/>
  <c r="B4812" i="5" s="1"/>
  <c r="B4813" i="5" s="1"/>
  <c r="B4814" i="5" s="1"/>
  <c r="B4815" i="5" s="1"/>
  <c r="B4816" i="5" s="1"/>
  <c r="B4817" i="5" s="1"/>
  <c r="B4818" i="5" s="1"/>
  <c r="B4819" i="5" s="1"/>
  <c r="B4820" i="5" s="1"/>
  <c r="B4821" i="5" s="1"/>
  <c r="B4822" i="5" s="1"/>
  <c r="B4823" i="5" s="1"/>
  <c r="B4824" i="5" s="1"/>
  <c r="B4825" i="5" s="1"/>
  <c r="B4826" i="5" s="1"/>
  <c r="B4827" i="5" s="1"/>
  <c r="B4828" i="5" s="1"/>
  <c r="B4829" i="5" s="1"/>
  <c r="B4830" i="5" s="1"/>
  <c r="B4831" i="5" s="1"/>
  <c r="B4832" i="5" s="1"/>
  <c r="B4833" i="5" s="1"/>
  <c r="B4834" i="5" s="1"/>
  <c r="B4835" i="5" s="1"/>
  <c r="B4836" i="5" s="1"/>
  <c r="B4837" i="5" s="1"/>
  <c r="B4838" i="5" s="1"/>
  <c r="B4839" i="5" s="1"/>
  <c r="B4840" i="5" s="1"/>
  <c r="B4841" i="5" s="1"/>
  <c r="B4842" i="5" s="1"/>
  <c r="B4843" i="5" s="1"/>
  <c r="B4844" i="5" s="1"/>
  <c r="B4845" i="5" s="1"/>
  <c r="B4846" i="5" s="1"/>
  <c r="B4847" i="5" s="1"/>
  <c r="B4848" i="5" s="1"/>
  <c r="B4849" i="5" s="1"/>
  <c r="B4850" i="5" s="1"/>
  <c r="B4851" i="5" s="1"/>
  <c r="B4852" i="5" s="1"/>
  <c r="B4853" i="5" s="1"/>
  <c r="B4854" i="5" s="1"/>
  <c r="B4855" i="5" s="1"/>
  <c r="B4856" i="5" s="1"/>
  <c r="B4857" i="5" s="1"/>
  <c r="B4858" i="5" s="1"/>
  <c r="B4859" i="5" s="1"/>
  <c r="B4860" i="5" s="1"/>
  <c r="B4861" i="5" s="1"/>
  <c r="B4862" i="5" s="1"/>
  <c r="B4863" i="5" s="1"/>
  <c r="B4864" i="5" s="1"/>
  <c r="B4865" i="5" s="1"/>
  <c r="B4866" i="5" s="1"/>
  <c r="B4867" i="5" s="1"/>
  <c r="B4868" i="5" s="1"/>
  <c r="B4869" i="5" s="1"/>
  <c r="B4870" i="5" s="1"/>
  <c r="B4871" i="5" s="1"/>
  <c r="B4872" i="5" s="1"/>
  <c r="B4873" i="5" s="1"/>
  <c r="B4874" i="5" s="1"/>
  <c r="B4875" i="5" s="1"/>
  <c r="B4876" i="5" s="1"/>
  <c r="B4877" i="5" s="1"/>
  <c r="B4878" i="5" s="1"/>
  <c r="B4879" i="5" s="1"/>
  <c r="B4880" i="5" s="1"/>
  <c r="B4881" i="5" s="1"/>
  <c r="B4882" i="5" s="1"/>
  <c r="B4883" i="5" s="1"/>
  <c r="B4884" i="5" s="1"/>
  <c r="B4885" i="5" s="1"/>
  <c r="B4886" i="5" s="1"/>
  <c r="B4887" i="5" s="1"/>
  <c r="B4888" i="5" s="1"/>
  <c r="B4889" i="5" s="1"/>
  <c r="B4890" i="5" s="1"/>
  <c r="B4891" i="5" s="1"/>
  <c r="B4892" i="5" s="1"/>
  <c r="B4893" i="5" s="1"/>
  <c r="B4894" i="5" s="1"/>
  <c r="B4895" i="5" s="1"/>
  <c r="B4896" i="5" s="1"/>
  <c r="B4897" i="5" s="1"/>
  <c r="B4898" i="5" s="1"/>
  <c r="B4899" i="5" s="1"/>
  <c r="B4900" i="5" s="1"/>
  <c r="B4901" i="5" s="1"/>
  <c r="B4902" i="5" s="1"/>
  <c r="B4903" i="5" s="1"/>
  <c r="B4904" i="5" s="1"/>
  <c r="B4905" i="5" s="1"/>
  <c r="B4906" i="5" s="1"/>
  <c r="B4907" i="5" s="1"/>
  <c r="B4908" i="5" s="1"/>
  <c r="B4909" i="5" s="1"/>
  <c r="B4910" i="5" s="1"/>
  <c r="B4911" i="5" s="1"/>
  <c r="B4912" i="5" s="1"/>
  <c r="B4913" i="5" s="1"/>
  <c r="B4914" i="5" s="1"/>
  <c r="B4915" i="5" s="1"/>
  <c r="B4916" i="5" s="1"/>
  <c r="B4917" i="5" s="1"/>
  <c r="B4918" i="5" s="1"/>
  <c r="B4919" i="5" s="1"/>
  <c r="B4920" i="5" s="1"/>
  <c r="B4921" i="5" s="1"/>
  <c r="B4922" i="5" s="1"/>
  <c r="B4923" i="5" s="1"/>
  <c r="B4924" i="5" s="1"/>
  <c r="B4925" i="5" s="1"/>
  <c r="B4926" i="5" s="1"/>
  <c r="B4927" i="5" s="1"/>
  <c r="B4928" i="5" s="1"/>
  <c r="B4929" i="5" s="1"/>
  <c r="B4930" i="5" s="1"/>
  <c r="B4931" i="5" s="1"/>
  <c r="B4932" i="5" s="1"/>
  <c r="B4933" i="5" s="1"/>
  <c r="B4934" i="5" s="1"/>
  <c r="B4935" i="5" s="1"/>
  <c r="B4936" i="5" s="1"/>
  <c r="B4937" i="5" s="1"/>
  <c r="B4938" i="5" s="1"/>
  <c r="B4939" i="5" s="1"/>
  <c r="B4940" i="5" s="1"/>
  <c r="B4941" i="5" s="1"/>
  <c r="B4942" i="5" s="1"/>
  <c r="B4943" i="5" s="1"/>
  <c r="B4944" i="5" s="1"/>
  <c r="B4945" i="5" s="1"/>
  <c r="B4946" i="5" s="1"/>
  <c r="B4947" i="5" s="1"/>
  <c r="B4948" i="5" s="1"/>
  <c r="B4949" i="5" s="1"/>
  <c r="B4950" i="5" s="1"/>
  <c r="B4951" i="5" s="1"/>
  <c r="B4952" i="5" s="1"/>
  <c r="B4953" i="5" s="1"/>
  <c r="B4954" i="5" s="1"/>
  <c r="B4955" i="5" s="1"/>
  <c r="B4956" i="5" s="1"/>
  <c r="B4957" i="5" s="1"/>
  <c r="B4958" i="5" s="1"/>
  <c r="B4959" i="5" s="1"/>
  <c r="B4960" i="5" s="1"/>
  <c r="B4961" i="5" s="1"/>
  <c r="B4962" i="5" s="1"/>
  <c r="B4963" i="5" s="1"/>
  <c r="B4964" i="5" s="1"/>
  <c r="B4965" i="5" s="1"/>
  <c r="B4966" i="5" s="1"/>
  <c r="B4967" i="5" s="1"/>
  <c r="B4968" i="5" s="1"/>
  <c r="B4969" i="5" s="1"/>
  <c r="B4970" i="5" s="1"/>
  <c r="B4971" i="5" s="1"/>
  <c r="B4972" i="5" s="1"/>
  <c r="B4973" i="5" s="1"/>
  <c r="B4974" i="5" s="1"/>
  <c r="B4975" i="5" s="1"/>
  <c r="B4976" i="5" s="1"/>
  <c r="B4977" i="5" s="1"/>
  <c r="B4978" i="5" s="1"/>
  <c r="B4979" i="5" s="1"/>
  <c r="B4980" i="5" s="1"/>
  <c r="B4981" i="5" s="1"/>
  <c r="B4982" i="5" s="1"/>
  <c r="B4983" i="5" s="1"/>
  <c r="B4984" i="5" s="1"/>
  <c r="B4985" i="5" s="1"/>
  <c r="B4986" i="5" s="1"/>
  <c r="B4987" i="5" s="1"/>
  <c r="B4988" i="5" s="1"/>
  <c r="B4989" i="5" s="1"/>
  <c r="B4990" i="5" s="1"/>
  <c r="B4991" i="5" s="1"/>
  <c r="B4992" i="5" s="1"/>
  <c r="B4993" i="5" s="1"/>
  <c r="B4994" i="5" s="1"/>
  <c r="B4995" i="5" s="1"/>
  <c r="B4996" i="5" s="1"/>
  <c r="B4997" i="5" s="1"/>
  <c r="B4998" i="5" s="1"/>
  <c r="B4999" i="5" s="1"/>
  <c r="B5000" i="5" s="1"/>
  <c r="B5001" i="5" s="1"/>
  <c r="B5002" i="5" s="1"/>
  <c r="B5003" i="5" s="1"/>
  <c r="B5004" i="5" s="1"/>
  <c r="B5005" i="5" s="1"/>
  <c r="B5006" i="5" s="1"/>
  <c r="B5007" i="5" s="1"/>
  <c r="B5008" i="5" s="1"/>
  <c r="B5009" i="5" s="1"/>
  <c r="B5010" i="5" s="1"/>
  <c r="K4465" i="5"/>
  <c r="H4546" i="5"/>
  <c r="K4546" i="5" s="1"/>
  <c r="H4550" i="5"/>
  <c r="E4569" i="5"/>
  <c r="L4569" i="5" s="1"/>
  <c r="F4579" i="5"/>
  <c r="C4594" i="5"/>
  <c r="F4598" i="5"/>
  <c r="F4608" i="5"/>
  <c r="G4624" i="5"/>
  <c r="G4626" i="5"/>
  <c r="E4631" i="5"/>
  <c r="L4631" i="5" s="1"/>
  <c r="H4636" i="5"/>
  <c r="K4636" i="5" s="1"/>
  <c r="C4636" i="5"/>
  <c r="F4647" i="5"/>
  <c r="F4655" i="5"/>
  <c r="G4655" i="5"/>
  <c r="G4666" i="5"/>
  <c r="H4669" i="5"/>
  <c r="F4669" i="5"/>
  <c r="K4686" i="5"/>
  <c r="C4686" i="5"/>
  <c r="H4693" i="5"/>
  <c r="H4696" i="5"/>
  <c r="G4710" i="5"/>
  <c r="F4710" i="5"/>
  <c r="F4719" i="5"/>
  <c r="G4719" i="5"/>
  <c r="F4724" i="5"/>
  <c r="F4733" i="5"/>
  <c r="F4736" i="5"/>
  <c r="K4736" i="5" s="1"/>
  <c r="K4741" i="5"/>
  <c r="C4741" i="5"/>
  <c r="F4752" i="5"/>
  <c r="C4763" i="5"/>
  <c r="F4773" i="5"/>
  <c r="K4773" i="5" s="1"/>
  <c r="H4778" i="5"/>
  <c r="F4788" i="5"/>
  <c r="G4812" i="5"/>
  <c r="K4812" i="5" s="1"/>
  <c r="C4812" i="5"/>
  <c r="G4823" i="5"/>
  <c r="H4833" i="5"/>
  <c r="C4840" i="5"/>
  <c r="F4840" i="5"/>
  <c r="K4840" i="5" s="1"/>
  <c r="F4844" i="5"/>
  <c r="C4856" i="5"/>
  <c r="F4856" i="5"/>
  <c r="K4856" i="5" s="1"/>
  <c r="H4881" i="5"/>
  <c r="K4881" i="5" s="1"/>
  <c r="C4904" i="5"/>
  <c r="H4904" i="5"/>
  <c r="G4904" i="5"/>
  <c r="F4922" i="5"/>
  <c r="G4940" i="5"/>
  <c r="C4526" i="5"/>
  <c r="F4526" i="5"/>
  <c r="K4526" i="5" s="1"/>
  <c r="C4536" i="5"/>
  <c r="K4544" i="5"/>
  <c r="F4567" i="5"/>
  <c r="K4567" i="5" s="1"/>
  <c r="G4579" i="5"/>
  <c r="G4598" i="5"/>
  <c r="G4608" i="5"/>
  <c r="G4613" i="5"/>
  <c r="H4613" i="5"/>
  <c r="G4615" i="5"/>
  <c r="C4620" i="5"/>
  <c r="H4624" i="5"/>
  <c r="H4626" i="5"/>
  <c r="F4631" i="5"/>
  <c r="K4631" i="5" s="1"/>
  <c r="G4647" i="5"/>
  <c r="C4650" i="5"/>
  <c r="G4650" i="5"/>
  <c r="H4666" i="5"/>
  <c r="F4699" i="5"/>
  <c r="F4702" i="5"/>
  <c r="H4724" i="5"/>
  <c r="F4757" i="5"/>
  <c r="K4757" i="5" s="1"/>
  <c r="F4776" i="5"/>
  <c r="K4776" i="5" s="1"/>
  <c r="G4788" i="5"/>
  <c r="H4823" i="5"/>
  <c r="H4844" i="5"/>
  <c r="F4876" i="5"/>
  <c r="H4876" i="5"/>
  <c r="C4876" i="5"/>
  <c r="H4922" i="5"/>
  <c r="G4938" i="5"/>
  <c r="K4938" i="5" s="1"/>
  <c r="C4730" i="5"/>
  <c r="H4730" i="5"/>
  <c r="G4730" i="5"/>
  <c r="F4730" i="5"/>
  <c r="H4744" i="5"/>
  <c r="H4749" i="5"/>
  <c r="G4749" i="5"/>
  <c r="F4749" i="5"/>
  <c r="E4749" i="5"/>
  <c r="L4749" i="5" s="1"/>
  <c r="F4768" i="5"/>
  <c r="G4768" i="5"/>
  <c r="H4768" i="5"/>
  <c r="F4782" i="5"/>
  <c r="C4782" i="5"/>
  <c r="H4797" i="5"/>
  <c r="G4797" i="5"/>
  <c r="F4797" i="5"/>
  <c r="H4801" i="5"/>
  <c r="F4801" i="5"/>
  <c r="H4923" i="5"/>
  <c r="C4923" i="5"/>
  <c r="G4923" i="5"/>
  <c r="F4923" i="5"/>
  <c r="E4923" i="5"/>
  <c r="L4923" i="5" s="1"/>
  <c r="C4634" i="5"/>
  <c r="K4634" i="5"/>
  <c r="K4643" i="5"/>
  <c r="K4667" i="5"/>
  <c r="C4667" i="5"/>
  <c r="H4681" i="5"/>
  <c r="K4681" i="5" s="1"/>
  <c r="G4694" i="5"/>
  <c r="F4694" i="5"/>
  <c r="C4725" i="5"/>
  <c r="F4744" i="5"/>
  <c r="H4804" i="5"/>
  <c r="G4804" i="5"/>
  <c r="F4804" i="5"/>
  <c r="G4824" i="5"/>
  <c r="H4824" i="5"/>
  <c r="F4824" i="5"/>
  <c r="C4824" i="5"/>
  <c r="G4697" i="5"/>
  <c r="K4697" i="5" s="1"/>
  <c r="H4700" i="5"/>
  <c r="G4700" i="5"/>
  <c r="C4700" i="5"/>
  <c r="H4722" i="5"/>
  <c r="C4722" i="5"/>
  <c r="F4722" i="5"/>
  <c r="F4731" i="5"/>
  <c r="K4731" i="5" s="1"/>
  <c r="G4734" i="5"/>
  <c r="H4734" i="5"/>
  <c r="G4744" i="5"/>
  <c r="G4758" i="5"/>
  <c r="K4758" i="5" s="1"/>
  <c r="C4758" i="5"/>
  <c r="G4782" i="5"/>
  <c r="H4791" i="5"/>
  <c r="G4791" i="5"/>
  <c r="F4791" i="5"/>
  <c r="C4798" i="5"/>
  <c r="H4798" i="5"/>
  <c r="K4798" i="5" s="1"/>
  <c r="G4801" i="5"/>
  <c r="G4810" i="5"/>
  <c r="F4810" i="5"/>
  <c r="F4819" i="5"/>
  <c r="H4819" i="5"/>
  <c r="C4819" i="5"/>
  <c r="H4828" i="5"/>
  <c r="C4828" i="5"/>
  <c r="G4874" i="5"/>
  <c r="C4874" i="5"/>
  <c r="F4874" i="5"/>
  <c r="F4954" i="5"/>
  <c r="K4954" i="5" s="1"/>
  <c r="G4969" i="5"/>
  <c r="H4969" i="5"/>
  <c r="G4918" i="5"/>
  <c r="H4918" i="5"/>
  <c r="F4918" i="5"/>
  <c r="C4918" i="5"/>
  <c r="H4354" i="5"/>
  <c r="K4354" i="5" s="1"/>
  <c r="G4356" i="5"/>
  <c r="H4356" i="5"/>
  <c r="G4358" i="5"/>
  <c r="G4646" i="5"/>
  <c r="H4683" i="5"/>
  <c r="K4683" i="5" s="1"/>
  <c r="H4711" i="5"/>
  <c r="G4711" i="5"/>
  <c r="F4711" i="5"/>
  <c r="F4754" i="5"/>
  <c r="G4754" i="5"/>
  <c r="F4767" i="5"/>
  <c r="K4767" i="5" s="1"/>
  <c r="G4775" i="5"/>
  <c r="C4775" i="5"/>
  <c r="H4815" i="5"/>
  <c r="G4815" i="5"/>
  <c r="G4837" i="5"/>
  <c r="H4837" i="5"/>
  <c r="C4837" i="5"/>
  <c r="F4837" i="5"/>
  <c r="H4850" i="5"/>
  <c r="G4850" i="5"/>
  <c r="C4850" i="5"/>
  <c r="F4853" i="5"/>
  <c r="H4853" i="5"/>
  <c r="C4853" i="5"/>
  <c r="F4903" i="5"/>
  <c r="G4903" i="5"/>
  <c r="H4951" i="5"/>
  <c r="G4951" i="5"/>
  <c r="C4745" i="5"/>
  <c r="H4747" i="5"/>
  <c r="G4766" i="5"/>
  <c r="F4766" i="5"/>
  <c r="C4822" i="5"/>
  <c r="G4822" i="5"/>
  <c r="C4829" i="5"/>
  <c r="G4854" i="5"/>
  <c r="F4854" i="5"/>
  <c r="H4859" i="5"/>
  <c r="F4859" i="5"/>
  <c r="G4870" i="5"/>
  <c r="K4870" i="5" s="1"/>
  <c r="G4890" i="5"/>
  <c r="K4890" i="5" s="1"/>
  <c r="F4909" i="5"/>
  <c r="K4909" i="5" s="1"/>
  <c r="C4909" i="5"/>
  <c r="E4909" i="5"/>
  <c r="L4909" i="5" s="1"/>
  <c r="F4941" i="5"/>
  <c r="C4941" i="5"/>
  <c r="H4941" i="5"/>
  <c r="G4941" i="5"/>
  <c r="C4952" i="5"/>
  <c r="F4952" i="5"/>
  <c r="K4952" i="5" s="1"/>
  <c r="E4952" i="5"/>
  <c r="L4952" i="5" s="1"/>
  <c r="C4958" i="5"/>
  <c r="G4977" i="5"/>
  <c r="K4977" i="5" s="1"/>
  <c r="H4728" i="5"/>
  <c r="H4764" i="5"/>
  <c r="F4764" i="5"/>
  <c r="F4783" i="5"/>
  <c r="G4783" i="5"/>
  <c r="H4802" i="5"/>
  <c r="G4802" i="5"/>
  <c r="H4820" i="5"/>
  <c r="F4845" i="5"/>
  <c r="C4845" i="5"/>
  <c r="H4845" i="5"/>
  <c r="H4882" i="5"/>
  <c r="F4893" i="5"/>
  <c r="H4893" i="5"/>
  <c r="G4893" i="5"/>
  <c r="E4893" i="5"/>
  <c r="L4893" i="5" s="1"/>
  <c r="C4893" i="5"/>
  <c r="G4901" i="5"/>
  <c r="H4901" i="5"/>
  <c r="H4949" i="5"/>
  <c r="G4949" i="5"/>
  <c r="E4949" i="5"/>
  <c r="L4949" i="5" s="1"/>
  <c r="G4965" i="5"/>
  <c r="E4965" i="5"/>
  <c r="L4965" i="5" s="1"/>
  <c r="G4726" i="5"/>
  <c r="H4726" i="5"/>
  <c r="F4728" i="5"/>
  <c r="C4762" i="5"/>
  <c r="F4762" i="5"/>
  <c r="E4764" i="5"/>
  <c r="L4764" i="5" s="1"/>
  <c r="H4781" i="5"/>
  <c r="G4781" i="5"/>
  <c r="F4820" i="5"/>
  <c r="C4827" i="5"/>
  <c r="E4829" i="5"/>
  <c r="L4829" i="5" s="1"/>
  <c r="G4845" i="5"/>
  <c r="G4852" i="5"/>
  <c r="H4852" i="5"/>
  <c r="C4852" i="5"/>
  <c r="G4868" i="5"/>
  <c r="F4868" i="5"/>
  <c r="F4882" i="5"/>
  <c r="F4901" i="5"/>
  <c r="F4949" i="5"/>
  <c r="F4965" i="5"/>
  <c r="G4994" i="5"/>
  <c r="H4994" i="5"/>
  <c r="F4994" i="5"/>
  <c r="H4779" i="5"/>
  <c r="K4779" i="5" s="1"/>
  <c r="H4800" i="5"/>
  <c r="F4800" i="5"/>
  <c r="F4818" i="5"/>
  <c r="H4818" i="5"/>
  <c r="H4834" i="5"/>
  <c r="K4834" i="5" s="1"/>
  <c r="F4857" i="5"/>
  <c r="K4857" i="5" s="1"/>
  <c r="H4917" i="5"/>
  <c r="F4917" i="5"/>
  <c r="C4920" i="5"/>
  <c r="F4920" i="5"/>
  <c r="H4920" i="5"/>
  <c r="G4920" i="5"/>
  <c r="C4926" i="5"/>
  <c r="H4926" i="5"/>
  <c r="G4926" i="5"/>
  <c r="F4942" i="5"/>
  <c r="K4942" i="5" s="1"/>
  <c r="H4984" i="5"/>
  <c r="C4984" i="5"/>
  <c r="G4984" i="5"/>
  <c r="C4676" i="5"/>
  <c r="G4678" i="5"/>
  <c r="K4678" i="5" s="1"/>
  <c r="F4720" i="5"/>
  <c r="K4720" i="5" s="1"/>
  <c r="F4726" i="5"/>
  <c r="F4743" i="5"/>
  <c r="K4743" i="5" s="1"/>
  <c r="G4745" i="5"/>
  <c r="K4745" i="5" s="1"/>
  <c r="F4760" i="5"/>
  <c r="K4760" i="5" s="1"/>
  <c r="G4762" i="5"/>
  <c r="F4781" i="5"/>
  <c r="E4800" i="5"/>
  <c r="L4800" i="5" s="1"/>
  <c r="C4807" i="5"/>
  <c r="F4809" i="5"/>
  <c r="K4809" i="5" s="1"/>
  <c r="G4829" i="5"/>
  <c r="K4829" i="5" s="1"/>
  <c r="F4839" i="5"/>
  <c r="H4839" i="5"/>
  <c r="C4839" i="5"/>
  <c r="E4839" i="5"/>
  <c r="L4839" i="5" s="1"/>
  <c r="F4852" i="5"/>
  <c r="E4857" i="5"/>
  <c r="L4857" i="5" s="1"/>
  <c r="F4866" i="5"/>
  <c r="K4866" i="5" s="1"/>
  <c r="H4868" i="5"/>
  <c r="H4905" i="5"/>
  <c r="C4905" i="5"/>
  <c r="G4905" i="5"/>
  <c r="E4926" i="5"/>
  <c r="L4926" i="5" s="1"/>
  <c r="K4929" i="5"/>
  <c r="C4929" i="5"/>
  <c r="E4984" i="5"/>
  <c r="L4984" i="5" s="1"/>
  <c r="C4883" i="5"/>
  <c r="C4888" i="5"/>
  <c r="F4888" i="5"/>
  <c r="E4888" i="5"/>
  <c r="L4888" i="5" s="1"/>
  <c r="H4891" i="5"/>
  <c r="C4891" i="5"/>
  <c r="G4891" i="5"/>
  <c r="F4891" i="5"/>
  <c r="E4891" i="5"/>
  <c r="L4891" i="5" s="1"/>
  <c r="C4894" i="5"/>
  <c r="H4894" i="5"/>
  <c r="F4896" i="5"/>
  <c r="H4896" i="5"/>
  <c r="G4902" i="5"/>
  <c r="C4978" i="5"/>
  <c r="H4978" i="5"/>
  <c r="G4978" i="5"/>
  <c r="F4978" i="5"/>
  <c r="F4864" i="5"/>
  <c r="G4888" i="5"/>
  <c r="E4896" i="5"/>
  <c r="L4896" i="5" s="1"/>
  <c r="F4902" i="5"/>
  <c r="E4921" i="5"/>
  <c r="L4921" i="5" s="1"/>
  <c r="H4947" i="5"/>
  <c r="G4947" i="5"/>
  <c r="H4953" i="5"/>
  <c r="F4953" i="5"/>
  <c r="G4961" i="5"/>
  <c r="C4961" i="5"/>
  <c r="E4978" i="5"/>
  <c r="L4978" i="5" s="1"/>
  <c r="F4883" i="5"/>
  <c r="H4888" i="5"/>
  <c r="F4894" i="5"/>
  <c r="G4896" i="5"/>
  <c r="H4902" i="5"/>
  <c r="F4921" i="5"/>
  <c r="E4934" i="5"/>
  <c r="L4934" i="5" s="1"/>
  <c r="G4934" i="5"/>
  <c r="F4934" i="5"/>
  <c r="E4937" i="5"/>
  <c r="L4937" i="5" s="1"/>
  <c r="H4937" i="5"/>
  <c r="G4937" i="5"/>
  <c r="F4937" i="5"/>
  <c r="C4937" i="5"/>
  <c r="F4973" i="5"/>
  <c r="C4973" i="5"/>
  <c r="H4973" i="5"/>
  <c r="E4979" i="5"/>
  <c r="L4979" i="5" s="1"/>
  <c r="C4979" i="5"/>
  <c r="H4979" i="5"/>
  <c r="H4619" i="5"/>
  <c r="K4619" i="5" s="1"/>
  <c r="H4621" i="5"/>
  <c r="G4621" i="5"/>
  <c r="F4623" i="5"/>
  <c r="G4623" i="5"/>
  <c r="H4660" i="5"/>
  <c r="K4660" i="5" s="1"/>
  <c r="K4662" i="5"/>
  <c r="K4664" i="5"/>
  <c r="H4676" i="5"/>
  <c r="K4676" i="5" s="1"/>
  <c r="K4680" i="5"/>
  <c r="H4716" i="5"/>
  <c r="K4735" i="5"/>
  <c r="H4739" i="5"/>
  <c r="C4746" i="5"/>
  <c r="H4746" i="5"/>
  <c r="G4790" i="5"/>
  <c r="K4790" i="5" s="1"/>
  <c r="C4790" i="5"/>
  <c r="F4803" i="5"/>
  <c r="K4803" i="5" s="1"/>
  <c r="E4803" i="5"/>
  <c r="L4803" i="5" s="1"/>
  <c r="C4830" i="5"/>
  <c r="H4830" i="5"/>
  <c r="E4830" i="5"/>
  <c r="L4830" i="5" s="1"/>
  <c r="G4864" i="5"/>
  <c r="G4883" i="5"/>
  <c r="G4894" i="5"/>
  <c r="G4921" i="5"/>
  <c r="H4934" i="5"/>
  <c r="G4953" i="5"/>
  <c r="F4961" i="5"/>
  <c r="E4973" i="5"/>
  <c r="L4973" i="5" s="1"/>
  <c r="F4979" i="5"/>
  <c r="C4794" i="5"/>
  <c r="K4794" i="5"/>
  <c r="C4872" i="5"/>
  <c r="G4872" i="5"/>
  <c r="K4872" i="5" s="1"/>
  <c r="E4886" i="5"/>
  <c r="L4886" i="5" s="1"/>
  <c r="G4886" i="5"/>
  <c r="K4886" i="5" s="1"/>
  <c r="C4886" i="5"/>
  <c r="F4928" i="5"/>
  <c r="G4928" i="5"/>
  <c r="C4936" i="5"/>
  <c r="G4936" i="5"/>
  <c r="H4936" i="5"/>
  <c r="F4957" i="5"/>
  <c r="G4957" i="5"/>
  <c r="H5000" i="5"/>
  <c r="C5000" i="5"/>
  <c r="G5000" i="5"/>
  <c r="F5000" i="5"/>
  <c r="E5000" i="5"/>
  <c r="L5000" i="5" s="1"/>
  <c r="E4841" i="5"/>
  <c r="L4841" i="5" s="1"/>
  <c r="H4841" i="5"/>
  <c r="K4841" i="5" s="1"/>
  <c r="G4932" i="5"/>
  <c r="F4932" i="5"/>
  <c r="H4985" i="5"/>
  <c r="C4985" i="5"/>
  <c r="H4999" i="5"/>
  <c r="G4999" i="5"/>
  <c r="C4997" i="5"/>
  <c r="G4997" i="5"/>
  <c r="H4997" i="5"/>
  <c r="F4997" i="5"/>
  <c r="C4889" i="5"/>
  <c r="G4916" i="5"/>
  <c r="H4916" i="5"/>
  <c r="E4966" i="5"/>
  <c r="L4966" i="5" s="1"/>
  <c r="C4966" i="5"/>
  <c r="E4976" i="5"/>
  <c r="L4976" i="5" s="1"/>
  <c r="E4983" i="5"/>
  <c r="L4983" i="5" s="1"/>
  <c r="H4992" i="5"/>
  <c r="H4914" i="5"/>
  <c r="G4914" i="5"/>
  <c r="E4916" i="5"/>
  <c r="L4916" i="5" s="1"/>
  <c r="E4935" i="5"/>
  <c r="L4935" i="5" s="1"/>
  <c r="G4964" i="5"/>
  <c r="C4964" i="5"/>
  <c r="F4966" i="5"/>
  <c r="F4976" i="5"/>
  <c r="E4981" i="5"/>
  <c r="L4981" i="5" s="1"/>
  <c r="F4983" i="5"/>
  <c r="F4986" i="5"/>
  <c r="K4986" i="5" s="1"/>
  <c r="F4990" i="5"/>
  <c r="E4992" i="5"/>
  <c r="L4992" i="5" s="1"/>
  <c r="H4880" i="5"/>
  <c r="F4889" i="5"/>
  <c r="K4889" i="5" s="1"/>
  <c r="K4899" i="5"/>
  <c r="E4910" i="5"/>
  <c r="L4910" i="5" s="1"/>
  <c r="G4912" i="5"/>
  <c r="K4912" i="5" s="1"/>
  <c r="E4914" i="5"/>
  <c r="L4914" i="5" s="1"/>
  <c r="F4916" i="5"/>
  <c r="G4935" i="5"/>
  <c r="K4935" i="5" s="1"/>
  <c r="K4962" i="5"/>
  <c r="C4962" i="5"/>
  <c r="E4964" i="5"/>
  <c r="L4964" i="5" s="1"/>
  <c r="G4966" i="5"/>
  <c r="G4976" i="5"/>
  <c r="F4981" i="5"/>
  <c r="K4981" i="5" s="1"/>
  <c r="G4983" i="5"/>
  <c r="G4990" i="5"/>
  <c r="F4992" i="5"/>
  <c r="K4865" i="5"/>
  <c r="E4873" i="5"/>
  <c r="L4873" i="5" s="1"/>
  <c r="F4877" i="5"/>
  <c r="K4877" i="5" s="1"/>
  <c r="C4877" i="5"/>
  <c r="H4946" i="5"/>
  <c r="K4946" i="5" s="1"/>
  <c r="G4948" i="5"/>
  <c r="H4948" i="5"/>
  <c r="E4950" i="5"/>
  <c r="L4950" i="5" s="1"/>
  <c r="G4950" i="5"/>
  <c r="K4950" i="5" s="1"/>
  <c r="E4982" i="5"/>
  <c r="L4982" i="5" s="1"/>
  <c r="G4980" i="5"/>
  <c r="E4995" i="5"/>
  <c r="L4995" i="5" s="1"/>
  <c r="F4995" i="5"/>
  <c r="K4995" i="5" s="1"/>
  <c r="H4987" i="5"/>
  <c r="F4987" i="5"/>
  <c r="G4993" i="5"/>
  <c r="M1816" i="7"/>
  <c r="N1979" i="7"/>
  <c r="N2084" i="7"/>
  <c r="M2259" i="7"/>
  <c r="M2286" i="7"/>
  <c r="M2961" i="7"/>
  <c r="M1823" i="7"/>
  <c r="N1833" i="7"/>
  <c r="N2551" i="7"/>
  <c r="M1948" i="7"/>
  <c r="N2033" i="7"/>
  <c r="N2101" i="7"/>
  <c r="M2101" i="7"/>
  <c r="N2209" i="7"/>
  <c r="N2726" i="7"/>
  <c r="M2726" i="7"/>
  <c r="M1903" i="7"/>
  <c r="N1857" i="7"/>
  <c r="N1922" i="7"/>
  <c r="N2746" i="7"/>
  <c r="M2746" i="7"/>
  <c r="M2968" i="7"/>
  <c r="M1875" i="7"/>
  <c r="N1971" i="7"/>
  <c r="M1971" i="7"/>
  <c r="M1830" i="7"/>
  <c r="N1926" i="7"/>
  <c r="M2193" i="7"/>
  <c r="N2276" i="7"/>
  <c r="N2400" i="7"/>
  <c r="N1820" i="7"/>
  <c r="M1837" i="7"/>
  <c r="R1846" i="7"/>
  <c r="Q1846" i="7" s="1"/>
  <c r="N1861" i="7"/>
  <c r="M1872" i="7"/>
  <c r="R1878" i="7"/>
  <c r="Q1878" i="7" s="1"/>
  <c r="N1893" i="7"/>
  <c r="M1908" i="7"/>
  <c r="N1919" i="7"/>
  <c r="M1944" i="7"/>
  <c r="N1953" i="7"/>
  <c r="R1961" i="7"/>
  <c r="Q1961" i="7" s="1"/>
  <c r="M1976" i="7"/>
  <c r="N1985" i="7"/>
  <c r="N2019" i="7"/>
  <c r="M2019" i="7"/>
  <c r="M2043" i="7"/>
  <c r="M2171" i="7"/>
  <c r="R2175" i="7"/>
  <c r="M2177" i="7"/>
  <c r="N2187" i="7"/>
  <c r="R2214" i="7"/>
  <c r="N2220" i="7"/>
  <c r="M2220" i="7"/>
  <c r="N2226" i="7"/>
  <c r="M2226" i="7"/>
  <c r="M2232" i="7"/>
  <c r="R2236" i="7"/>
  <c r="Q2236" i="7" s="1"/>
  <c r="M2266" i="7"/>
  <c r="M2293" i="7"/>
  <c r="N2326" i="7"/>
  <c r="R2331" i="7"/>
  <c r="R2338" i="7"/>
  <c r="R2344" i="7"/>
  <c r="Q2344" i="7" s="1"/>
  <c r="R2374" i="7"/>
  <c r="Q2374" i="7" s="1"/>
  <c r="M2413" i="7"/>
  <c r="N2513" i="7"/>
  <c r="M2513" i="7"/>
  <c r="R2517" i="7"/>
  <c r="Q2517" i="7" s="1"/>
  <c r="N2519" i="7"/>
  <c r="R2607" i="7"/>
  <c r="M2909" i="7"/>
  <c r="N1885" i="7"/>
  <c r="M1885" i="7"/>
  <c r="N1878" i="7"/>
  <c r="N1889" i="7"/>
  <c r="N2338" i="7"/>
  <c r="M2338" i="7"/>
  <c r="M2374" i="7"/>
  <c r="N2754" i="7"/>
  <c r="M2754" i="7"/>
  <c r="M1840" i="7"/>
  <c r="N1939" i="7"/>
  <c r="M1939" i="7"/>
  <c r="M1989" i="7"/>
  <c r="M2014" i="7"/>
  <c r="R1934" i="7"/>
  <c r="Q1934" i="7" s="1"/>
  <c r="R1966" i="7"/>
  <c r="R2008" i="7"/>
  <c r="Q2008" i="7" s="1"/>
  <c r="R2198" i="7"/>
  <c r="Q2198" i="7" s="1"/>
  <c r="N2204" i="7"/>
  <c r="M2204" i="7"/>
  <c r="R2242" i="7"/>
  <c r="R2271" i="7"/>
  <c r="Q2271" i="7" s="1"/>
  <c r="N2277" i="7"/>
  <c r="M2277" i="7"/>
  <c r="R2281" i="7"/>
  <c r="Q2281" i="7" s="1"/>
  <c r="R2309" i="7"/>
  <c r="Q2309" i="7" s="1"/>
  <c r="R2320" i="7"/>
  <c r="N2552" i="7"/>
  <c r="M2552" i="7"/>
  <c r="N2720" i="7"/>
  <c r="M2720" i="7"/>
  <c r="R2879" i="7"/>
  <c r="Q2879" i="7" s="1"/>
  <c r="R2894" i="7"/>
  <c r="Q2894" i="7" s="1"/>
  <c r="M1836" i="7"/>
  <c r="N2230" i="7"/>
  <c r="M2230" i="7"/>
  <c r="M1864" i="7"/>
  <c r="N1871" i="7"/>
  <c r="N2027" i="7"/>
  <c r="N2116" i="7"/>
  <c r="N2464" i="7"/>
  <c r="M2464" i="7"/>
  <c r="M1843" i="7"/>
  <c r="N1896" i="7"/>
  <c r="M1907" i="7"/>
  <c r="N2225" i="7"/>
  <c r="N2817" i="7"/>
  <c r="M1813" i="7"/>
  <c r="M1868" i="7"/>
  <c r="M1900" i="7"/>
  <c r="M2203" i="7"/>
  <c r="N1904" i="7"/>
  <c r="M1904" i="7"/>
  <c r="N2304" i="7"/>
  <c r="N2491" i="7"/>
  <c r="M1824" i="7"/>
  <c r="N1834" i="7"/>
  <c r="N1869" i="7"/>
  <c r="M1869" i="7"/>
  <c r="M1876" i="7"/>
  <c r="N1901" i="7"/>
  <c r="M1901" i="7"/>
  <c r="M1912" i="7"/>
  <c r="R1926" i="7"/>
  <c r="Q1926" i="7" s="1"/>
  <c r="M1931" i="7"/>
  <c r="R2028" i="7"/>
  <c r="Q2028" i="7" s="1"/>
  <c r="R2038" i="7"/>
  <c r="Q2038" i="7" s="1"/>
  <c r="R2047" i="7"/>
  <c r="Q2047" i="7" s="1"/>
  <c r="R2063" i="7"/>
  <c r="Q2063" i="7" s="1"/>
  <c r="R2079" i="7"/>
  <c r="Q2079" i="7" s="1"/>
  <c r="R2095" i="7"/>
  <c r="Q2095" i="7" s="1"/>
  <c r="R2111" i="7"/>
  <c r="R2127" i="7"/>
  <c r="R2143" i="7"/>
  <c r="Q2143" i="7" s="1"/>
  <c r="R2159" i="7"/>
  <c r="Q2159" i="7" s="1"/>
  <c r="M2161" i="7"/>
  <c r="R2182" i="7"/>
  <c r="Q2182" i="7" s="1"/>
  <c r="N2188" i="7"/>
  <c r="M2188" i="7"/>
  <c r="R2213" i="7"/>
  <c r="R2237" i="7"/>
  <c r="Q2237" i="7" s="1"/>
  <c r="R2248" i="7"/>
  <c r="R2254" i="7"/>
  <c r="Q2254" i="7" s="1"/>
  <c r="R2259" i="7"/>
  <c r="R2286" i="7"/>
  <c r="Q2286" i="7" s="1"/>
  <c r="N2294" i="7"/>
  <c r="M2294" i="7"/>
  <c r="N2311" i="7"/>
  <c r="M2334" i="7"/>
  <c r="M2357" i="7"/>
  <c r="R2367" i="7"/>
  <c r="Q2367" i="7" s="1"/>
  <c r="M2370" i="7"/>
  <c r="R2380" i="7"/>
  <c r="R2438" i="7"/>
  <c r="Q2438" i="7" s="1"/>
  <c r="R2478" i="7"/>
  <c r="R2539" i="7"/>
  <c r="Q2539" i="7" s="1"/>
  <c r="R2572" i="7"/>
  <c r="Q2572" i="7" s="1"/>
  <c r="N2609" i="7"/>
  <c r="M2609" i="7"/>
  <c r="R2637" i="7"/>
  <c r="R2711" i="7"/>
  <c r="Q2711" i="7" s="1"/>
  <c r="M3036" i="7"/>
  <c r="N3036" i="7"/>
  <c r="M1886" i="7"/>
  <c r="N2028" i="7"/>
  <c r="M2028" i="7"/>
  <c r="N2219" i="7"/>
  <c r="M2578" i="7"/>
  <c r="N2053" i="7"/>
  <c r="M2053" i="7"/>
  <c r="N2315" i="7"/>
  <c r="M2438" i="7"/>
  <c r="N1920" i="7"/>
  <c r="M1920" i="7"/>
  <c r="R1948" i="7"/>
  <c r="Q1948" i="7" s="1"/>
  <c r="R1980" i="7"/>
  <c r="R1990" i="7"/>
  <c r="M2005" i="7"/>
  <c r="R2009" i="7"/>
  <c r="Q2009" i="7" s="1"/>
  <c r="R2014" i="7"/>
  <c r="Q2014" i="7" s="1"/>
  <c r="N2034" i="7"/>
  <c r="N2044" i="7"/>
  <c r="M2044" i="7"/>
  <c r="R2166" i="7"/>
  <c r="Q2166" i="7" s="1"/>
  <c r="N2172" i="7"/>
  <c r="M2172" i="7"/>
  <c r="R2197" i="7"/>
  <c r="Q2197" i="7" s="1"/>
  <c r="R2209" i="7"/>
  <c r="R2253" i="7"/>
  <c r="Q2253" i="7" s="1"/>
  <c r="N2267" i="7"/>
  <c r="M2267" i="7"/>
  <c r="R2270" i="7"/>
  <c r="Q2270" i="7" s="1"/>
  <c r="R2297" i="7"/>
  <c r="Q2297" i="7" s="1"/>
  <c r="R2315" i="7"/>
  <c r="Q2315" i="7" s="1"/>
  <c r="R2330" i="7"/>
  <c r="R2393" i="7"/>
  <c r="Q2393" i="7" s="1"/>
  <c r="R2407" i="7"/>
  <c r="R2449" i="7"/>
  <c r="Q2449" i="7" s="1"/>
  <c r="R2500" i="7"/>
  <c r="Q2500" i="7" s="1"/>
  <c r="N2616" i="7"/>
  <c r="M2616" i="7"/>
  <c r="R2639" i="7"/>
  <c r="Q2639" i="7" s="1"/>
  <c r="R3058" i="7"/>
  <c r="Q3058" i="7" s="1"/>
  <c r="N3404" i="7"/>
  <c r="M3404" i="7"/>
  <c r="N2003" i="7"/>
  <c r="M2003" i="7"/>
  <c r="M2132" i="7"/>
  <c r="M2148" i="7"/>
  <c r="M1826" i="7"/>
  <c r="N1929" i="7"/>
  <c r="M1934" i="7"/>
  <c r="N2197" i="7"/>
  <c r="M2197" i="7"/>
  <c r="N1966" i="7"/>
  <c r="N4167" i="7"/>
  <c r="M4167" i="7"/>
  <c r="M2004" i="7"/>
  <c r="N2069" i="7"/>
  <c r="M2069" i="7"/>
  <c r="N2621" i="7"/>
  <c r="M2621" i="7"/>
  <c r="M1821" i="7"/>
  <c r="R1830" i="7"/>
  <c r="R1958" i="7"/>
  <c r="Q1958" i="7" s="1"/>
  <c r="N1996" i="7"/>
  <c r="M1996" i="7"/>
  <c r="R1999" i="7"/>
  <c r="R2037" i="7"/>
  <c r="Q2037" i="7" s="1"/>
  <c r="R2054" i="7"/>
  <c r="Q2054" i="7" s="1"/>
  <c r="N2060" i="7"/>
  <c r="M2060" i="7"/>
  <c r="R2070" i="7"/>
  <c r="Q2070" i="7" s="1"/>
  <c r="N2076" i="7"/>
  <c r="M2076" i="7"/>
  <c r="R2086" i="7"/>
  <c r="N2092" i="7"/>
  <c r="M2092" i="7"/>
  <c r="R2102" i="7"/>
  <c r="Q2102" i="7" s="1"/>
  <c r="N2108" i="7"/>
  <c r="M2108" i="7"/>
  <c r="R2118" i="7"/>
  <c r="Q2118" i="7" s="1"/>
  <c r="N2124" i="7"/>
  <c r="M2124" i="7"/>
  <c r="R2134" i="7"/>
  <c r="Q2134" i="7" s="1"/>
  <c r="N2140" i="7"/>
  <c r="M2140" i="7"/>
  <c r="R2150" i="7"/>
  <c r="Q2150" i="7" s="1"/>
  <c r="N2156" i="7"/>
  <c r="M2156" i="7"/>
  <c r="R2181" i="7"/>
  <c r="Q2181" i="7" s="1"/>
  <c r="R2193" i="7"/>
  <c r="Q2193" i="7" s="1"/>
  <c r="R2220" i="7"/>
  <c r="Q2220" i="7" s="1"/>
  <c r="R2232" i="7"/>
  <c r="Q2232" i="7" s="1"/>
  <c r="R2304" i="7"/>
  <c r="R2363" i="7"/>
  <c r="R2376" i="7"/>
  <c r="Q2376" i="7" s="1"/>
  <c r="R2431" i="7"/>
  <c r="Q2431" i="7" s="1"/>
  <c r="N2434" i="7"/>
  <c r="M2434" i="7"/>
  <c r="R2507" i="7"/>
  <c r="Q2507" i="7" s="1"/>
  <c r="R2605" i="7"/>
  <c r="Q2605" i="7" s="1"/>
  <c r="N2685" i="7"/>
  <c r="M2685" i="7"/>
  <c r="M2715" i="7"/>
  <c r="R2786" i="7"/>
  <c r="Q2786" i="7" s="1"/>
  <c r="M1854" i="7"/>
  <c r="M1957" i="7"/>
  <c r="M2740" i="7"/>
  <c r="R1929" i="7"/>
  <c r="Q1929" i="7" s="1"/>
  <c r="N2085" i="7"/>
  <c r="M2085" i="7"/>
  <c r="N2149" i="7"/>
  <c r="M2149" i="7"/>
  <c r="R1989" i="7"/>
  <c r="Q1989" i="7" s="1"/>
  <c r="N2035" i="7"/>
  <c r="M2035" i="7"/>
  <c r="R2165" i="7"/>
  <c r="Q2165" i="7" s="1"/>
  <c r="R2177" i="7"/>
  <c r="Q2177" i="7" s="1"/>
  <c r="R2204" i="7"/>
  <c r="R2260" i="7"/>
  <c r="Q2260" i="7" s="1"/>
  <c r="R2287" i="7"/>
  <c r="Q2287" i="7" s="1"/>
  <c r="N2312" i="7"/>
  <c r="M2312" i="7"/>
  <c r="R2326" i="7"/>
  <c r="Q2326" i="7" s="1"/>
  <c r="R2351" i="7"/>
  <c r="Q2351" i="7" s="1"/>
  <c r="R2426" i="7"/>
  <c r="R2677" i="7"/>
  <c r="N3278" i="7"/>
  <c r="M3278" i="7"/>
  <c r="M2100" i="7"/>
  <c r="N1938" i="7"/>
  <c r="N1970" i="7"/>
  <c r="M2008" i="7"/>
  <c r="N2052" i="7"/>
  <c r="N2068" i="7"/>
  <c r="M2418" i="7"/>
  <c r="M2037" i="7"/>
  <c r="N2181" i="7"/>
  <c r="M2181" i="7"/>
  <c r="M1915" i="7"/>
  <c r="N2018" i="7"/>
  <c r="M4143" i="7"/>
  <c r="N1818" i="7"/>
  <c r="M1835" i="7"/>
  <c r="M1845" i="7"/>
  <c r="M1852" i="7"/>
  <c r="M1859" i="7"/>
  <c r="R1865" i="7"/>
  <c r="Q1865" i="7" s="1"/>
  <c r="M1870" i="7"/>
  <c r="M1884" i="7"/>
  <c r="M1891" i="7"/>
  <c r="R1897" i="7"/>
  <c r="Q1897" i="7" s="1"/>
  <c r="M1902" i="7"/>
  <c r="M1928" i="7"/>
  <c r="M1932" i="7"/>
  <c r="M1941" i="7"/>
  <c r="N1955" i="7"/>
  <c r="M1955" i="7"/>
  <c r="R1957" i="7"/>
  <c r="Q1957" i="7" s="1"/>
  <c r="M1973" i="7"/>
  <c r="N1987" i="7"/>
  <c r="M1987" i="7"/>
  <c r="R2005" i="7"/>
  <c r="Q2005" i="7" s="1"/>
  <c r="M2011" i="7"/>
  <c r="R2024" i="7"/>
  <c r="Q2024" i="7" s="1"/>
  <c r="M2040" i="7"/>
  <c r="R2053" i="7"/>
  <c r="Q2053" i="7" s="1"/>
  <c r="R2069" i="7"/>
  <c r="Q2069" i="7" s="1"/>
  <c r="R2085" i="7"/>
  <c r="Q2085" i="7" s="1"/>
  <c r="R2101" i="7"/>
  <c r="Q2101" i="7" s="1"/>
  <c r="R2117" i="7"/>
  <c r="Q2117" i="7" s="1"/>
  <c r="R2133" i="7"/>
  <c r="Q2133" i="7" s="1"/>
  <c r="R2149" i="7"/>
  <c r="M2184" i="7"/>
  <c r="R2188" i="7"/>
  <c r="M2206" i="7"/>
  <c r="R2277" i="7"/>
  <c r="Q2277" i="7" s="1"/>
  <c r="M2279" i="7"/>
  <c r="R2294" i="7"/>
  <c r="Q2294" i="7" s="1"/>
  <c r="R2335" i="7"/>
  <c r="Q2335" i="7" s="1"/>
  <c r="R2346" i="7"/>
  <c r="Q2346" i="7" s="1"/>
  <c r="R2357" i="7"/>
  <c r="Q2357" i="7" s="1"/>
  <c r="R2370" i="7"/>
  <c r="Q2370" i="7" s="1"/>
  <c r="N2509" i="7"/>
  <c r="M2509" i="7"/>
  <c r="R2573" i="7"/>
  <c r="Q2573" i="7" s="1"/>
  <c r="M2641" i="7"/>
  <c r="N2424" i="7"/>
  <c r="M2424" i="7"/>
  <c r="N2165" i="7"/>
  <c r="M2165" i="7"/>
  <c r="N2545" i="7"/>
  <c r="M2545" i="7"/>
  <c r="N2117" i="7"/>
  <c r="M2117" i="7"/>
  <c r="R1935" i="7"/>
  <c r="Q1935" i="7" s="1"/>
  <c r="M1964" i="7"/>
  <c r="R1967" i="7"/>
  <c r="Q1967" i="7" s="1"/>
  <c r="R2044" i="7"/>
  <c r="R2161" i="7"/>
  <c r="Q2161" i="7" s="1"/>
  <c r="R2172" i="7"/>
  <c r="Q2172" i="7" s="1"/>
  <c r="R2226" i="7"/>
  <c r="Q2226" i="7" s="1"/>
  <c r="R2243" i="7"/>
  <c r="Q2243" i="7" s="1"/>
  <c r="R2249" i="7"/>
  <c r="Q2249" i="7" s="1"/>
  <c r="N2257" i="7"/>
  <c r="M2257" i="7"/>
  <c r="N2263" i="7"/>
  <c r="M2263" i="7"/>
  <c r="R2267" i="7"/>
  <c r="Q2267" i="7" s="1"/>
  <c r="N2290" i="7"/>
  <c r="M2290" i="7"/>
  <c r="M2296" i="7"/>
  <c r="R2300" i="7"/>
  <c r="R2305" i="7"/>
  <c r="Q2305" i="7" s="1"/>
  <c r="R2317" i="7"/>
  <c r="N2323" i="7"/>
  <c r="M2323" i="7"/>
  <c r="R2388" i="7"/>
  <c r="Q2388" i="7" s="1"/>
  <c r="R2427" i="7"/>
  <c r="Q2427" i="7" s="1"/>
  <c r="R2444" i="7"/>
  <c r="R2448" i="7"/>
  <c r="Q2448" i="7" s="1"/>
  <c r="R2593" i="7"/>
  <c r="Q2593" i="7" s="1"/>
  <c r="R2676" i="7"/>
  <c r="Q2676" i="7" s="1"/>
  <c r="M2782" i="7"/>
  <c r="N2782" i="7"/>
  <c r="R2843" i="7"/>
  <c r="Q2843" i="7" s="1"/>
  <c r="N1853" i="7"/>
  <c r="M1853" i="7"/>
  <c r="N2303" i="7"/>
  <c r="M2303" i="7"/>
  <c r="N2463" i="7"/>
  <c r="M2463" i="7"/>
  <c r="M1846" i="7"/>
  <c r="M1947" i="7"/>
  <c r="M2319" i="7"/>
  <c r="M2349" i="7"/>
  <c r="N2399" i="7"/>
  <c r="M2399" i="7"/>
  <c r="N2498" i="7"/>
  <c r="M2498" i="7"/>
  <c r="M3195" i="7"/>
  <c r="N2253" i="7"/>
  <c r="M2253" i="7"/>
  <c r="N1961" i="7"/>
  <c r="R1814" i="7"/>
  <c r="Q1814" i="7" s="1"/>
  <c r="R1862" i="7"/>
  <c r="Q1862" i="7" s="1"/>
  <c r="R1894" i="7"/>
  <c r="R1945" i="7"/>
  <c r="Q1945" i="7" s="1"/>
  <c r="R1977" i="7"/>
  <c r="Q1977" i="7" s="1"/>
  <c r="R1996" i="7"/>
  <c r="R2006" i="7"/>
  <c r="R2025" i="7"/>
  <c r="Q2025" i="7" s="1"/>
  <c r="R2030" i="7"/>
  <c r="R2049" i="7"/>
  <c r="R2060" i="7"/>
  <c r="Q2060" i="7" s="1"/>
  <c r="R2065" i="7"/>
  <c r="Q2065" i="7" s="1"/>
  <c r="R2076" i="7"/>
  <c r="R2081" i="7"/>
  <c r="Q2081" i="7" s="1"/>
  <c r="R2092" i="7"/>
  <c r="Q2092" i="7" s="1"/>
  <c r="R2097" i="7"/>
  <c r="Q2097" i="7" s="1"/>
  <c r="R2108" i="7"/>
  <c r="Q2108" i="7" s="1"/>
  <c r="R2113" i="7"/>
  <c r="R2124" i="7"/>
  <c r="R2129" i="7"/>
  <c r="Q2129" i="7" s="1"/>
  <c r="R2140" i="7"/>
  <c r="R2145" i="7"/>
  <c r="Q2145" i="7" s="1"/>
  <c r="R2156" i="7"/>
  <c r="Q2156" i="7" s="1"/>
  <c r="R2216" i="7"/>
  <c r="Q2216" i="7" s="1"/>
  <c r="M2235" i="7"/>
  <c r="R2327" i="7"/>
  <c r="Q2327" i="7" s="1"/>
  <c r="N2342" i="7"/>
  <c r="M2342" i="7"/>
  <c r="N2354" i="7"/>
  <c r="M2354" i="7"/>
  <c r="N2390" i="7"/>
  <c r="M2390" i="7"/>
  <c r="R2395" i="7"/>
  <c r="Q2395" i="7" s="1"/>
  <c r="R2401" i="7"/>
  <c r="Q2401" i="7" s="1"/>
  <c r="N2429" i="7"/>
  <c r="M2429" i="7"/>
  <c r="R2496" i="7"/>
  <c r="Q2496" i="7" s="1"/>
  <c r="R2594" i="7"/>
  <c r="Q2594" i="7" s="1"/>
  <c r="R2629" i="7"/>
  <c r="Q2629" i="7" s="1"/>
  <c r="R2837" i="7"/>
  <c r="Q2837" i="7" s="1"/>
  <c r="N2846" i="7"/>
  <c r="M2846" i="7"/>
  <c r="M3002" i="7"/>
  <c r="N3002" i="7"/>
  <c r="N2213" i="7"/>
  <c r="M2213" i="7"/>
  <c r="M2391" i="7"/>
  <c r="N2391" i="7"/>
  <c r="M2448" i="7"/>
  <c r="N2760" i="7"/>
  <c r="M2236" i="7"/>
  <c r="N2236" i="7"/>
  <c r="M2242" i="7"/>
  <c r="M2386" i="7"/>
  <c r="M2443" i="7"/>
  <c r="M1980" i="7"/>
  <c r="N2133" i="7"/>
  <c r="M2133" i="7"/>
  <c r="N2350" i="7"/>
  <c r="M2350" i="7"/>
  <c r="R1916" i="7"/>
  <c r="R1950" i="7"/>
  <c r="Q1950" i="7" s="1"/>
  <c r="R1982" i="7"/>
  <c r="N2002" i="7"/>
  <c r="N2012" i="7"/>
  <c r="M2012" i="7"/>
  <c r="R2015" i="7"/>
  <c r="Q2015" i="7" s="1"/>
  <c r="R2200" i="7"/>
  <c r="Q2200" i="7" s="1"/>
  <c r="R2210" i="7"/>
  <c r="Q2210" i="7" s="1"/>
  <c r="M2229" i="7"/>
  <c r="M2246" i="7"/>
  <c r="R2250" i="7"/>
  <c r="N2252" i="7"/>
  <c r="R2273" i="7"/>
  <c r="Q2273" i="7" s="1"/>
  <c r="R2283" i="7"/>
  <c r="Q2283" i="7" s="1"/>
  <c r="R2316" i="7"/>
  <c r="M2330" i="7"/>
  <c r="R2446" i="7"/>
  <c r="Q2446" i="7" s="1"/>
  <c r="R2522" i="7"/>
  <c r="Q2522" i="7" s="1"/>
  <c r="R2527" i="7"/>
  <c r="Q2527" i="7" s="1"/>
  <c r="M2563" i="7"/>
  <c r="R2595" i="7"/>
  <c r="Q2595" i="7" s="1"/>
  <c r="R2757" i="7"/>
  <c r="R2765" i="7"/>
  <c r="Q2765" i="7" s="1"/>
  <c r="R2835" i="7"/>
  <c r="Q2835" i="7" s="1"/>
  <c r="N2839" i="7"/>
  <c r="M2839" i="7"/>
  <c r="R2995" i="7"/>
  <c r="Q2995" i="7" s="1"/>
  <c r="R2307" i="7"/>
  <c r="Q2307" i="7" s="1"/>
  <c r="M2396" i="7"/>
  <c r="N2396" i="7"/>
  <c r="R2413" i="7"/>
  <c r="Q2413" i="7" s="1"/>
  <c r="R2418" i="7"/>
  <c r="R2464" i="7"/>
  <c r="R2495" i="7"/>
  <c r="Q2495" i="7" s="1"/>
  <c r="R2506" i="7"/>
  <c r="Q2506" i="7" s="1"/>
  <c r="R2546" i="7"/>
  <c r="Q2546" i="7" s="1"/>
  <c r="R2557" i="7"/>
  <c r="Q2557" i="7" s="1"/>
  <c r="R2584" i="7"/>
  <c r="Q2584" i="7" s="1"/>
  <c r="N2597" i="7"/>
  <c r="M2597" i="7"/>
  <c r="R2671" i="7"/>
  <c r="Q2671" i="7" s="1"/>
  <c r="R2806" i="7"/>
  <c r="Q2806" i="7" s="1"/>
  <c r="N2931" i="7"/>
  <c r="M2931" i="7"/>
  <c r="R2983" i="7"/>
  <c r="Q2983" i="7" s="1"/>
  <c r="R2994" i="7"/>
  <c r="N3439" i="7"/>
  <c r="M3439" i="7"/>
  <c r="M3617" i="7"/>
  <c r="N3617" i="7"/>
  <c r="R2296" i="7"/>
  <c r="Q2296" i="7" s="1"/>
  <c r="R2345" i="7"/>
  <c r="Q2345" i="7" s="1"/>
  <c r="R2386" i="7"/>
  <c r="Q2386" i="7" s="1"/>
  <c r="R2475" i="7"/>
  <c r="Q2475" i="7" s="1"/>
  <c r="N2481" i="7"/>
  <c r="M2481" i="7"/>
  <c r="R2503" i="7"/>
  <c r="N2520" i="7"/>
  <c r="M2520" i="7"/>
  <c r="R2530" i="7"/>
  <c r="Q2530" i="7" s="1"/>
  <c r="R2613" i="7"/>
  <c r="R2646" i="7"/>
  <c r="R2687" i="7"/>
  <c r="Q2687" i="7" s="1"/>
  <c r="R2734" i="7"/>
  <c r="R2778" i="7"/>
  <c r="Q2778" i="7" s="1"/>
  <c r="R2833" i="7"/>
  <c r="R2892" i="7"/>
  <c r="Q2892" i="7" s="1"/>
  <c r="N2957" i="7"/>
  <c r="M2957" i="7"/>
  <c r="N3099" i="7"/>
  <c r="M3099" i="7"/>
  <c r="R3171" i="7"/>
  <c r="Q3171" i="7" s="1"/>
  <c r="N3405" i="7"/>
  <c r="M3405" i="7"/>
  <c r="R3421" i="7"/>
  <c r="Q3421" i="7" s="1"/>
  <c r="R3660" i="7"/>
  <c r="Q3660" i="7" s="1"/>
  <c r="N2327" i="7"/>
  <c r="M2331" i="7"/>
  <c r="N2367" i="7"/>
  <c r="M2367" i="7"/>
  <c r="M2371" i="7"/>
  <c r="N2375" i="7"/>
  <c r="R2400" i="7"/>
  <c r="Q2400" i="7" s="1"/>
  <c r="R2443" i="7"/>
  <c r="Q2443" i="7" s="1"/>
  <c r="N2449" i="7"/>
  <c r="M2449" i="7"/>
  <c r="R2485" i="7"/>
  <c r="Q2485" i="7" s="1"/>
  <c r="N2487" i="7"/>
  <c r="R2491" i="7"/>
  <c r="Q2491" i="7" s="1"/>
  <c r="R2514" i="7"/>
  <c r="Q2514" i="7" s="1"/>
  <c r="R2541" i="7"/>
  <c r="R2545" i="7"/>
  <c r="Q2545" i="7" s="1"/>
  <c r="R2556" i="7"/>
  <c r="R2567" i="7"/>
  <c r="Q2567" i="7" s="1"/>
  <c r="R2590" i="7"/>
  <c r="Q2590" i="7" s="1"/>
  <c r="R2591" i="7"/>
  <c r="R2601" i="7"/>
  <c r="R2603" i="7"/>
  <c r="Q2603" i="7" s="1"/>
  <c r="R2610" i="7"/>
  <c r="Q2610" i="7" s="1"/>
  <c r="R2622" i="7"/>
  <c r="Q2622" i="7" s="1"/>
  <c r="R2635" i="7"/>
  <c r="N2654" i="7"/>
  <c r="M2654" i="7"/>
  <c r="R2659" i="7"/>
  <c r="R2826" i="7"/>
  <c r="Q2826" i="7" s="1"/>
  <c r="R2981" i="7"/>
  <c r="Q2981" i="7" s="1"/>
  <c r="R3097" i="7"/>
  <c r="R3111" i="7"/>
  <c r="R3125" i="7"/>
  <c r="Q3125" i="7" s="1"/>
  <c r="M3391" i="7"/>
  <c r="N2335" i="7"/>
  <c r="M2335" i="7"/>
  <c r="R2382" i="7"/>
  <c r="R2424" i="7"/>
  <c r="Q2424" i="7" s="1"/>
  <c r="N2559" i="7"/>
  <c r="M2559" i="7"/>
  <c r="R2628" i="7"/>
  <c r="N2675" i="7"/>
  <c r="M2675" i="7"/>
  <c r="N3691" i="7"/>
  <c r="M3691" i="7"/>
  <c r="N2284" i="7"/>
  <c r="N2343" i="7"/>
  <c r="N2392" i="7"/>
  <c r="M2397" i="7"/>
  <c r="R2409" i="7"/>
  <c r="Q2409" i="7" s="1"/>
  <c r="R2414" i="7"/>
  <c r="Q2414" i="7" s="1"/>
  <c r="R2419" i="7"/>
  <c r="Q2419" i="7" s="1"/>
  <c r="R2434" i="7"/>
  <c r="Q2434" i="7" s="1"/>
  <c r="R2439" i="7"/>
  <c r="Q2439" i="7" s="1"/>
  <c r="R2453" i="7"/>
  <c r="N2455" i="7"/>
  <c r="M2466" i="7"/>
  <c r="R2474" i="7"/>
  <c r="Q2474" i="7" s="1"/>
  <c r="M2477" i="7"/>
  <c r="M2494" i="7"/>
  <c r="R2498" i="7"/>
  <c r="R2509" i="7"/>
  <c r="Q2509" i="7" s="1"/>
  <c r="R2513" i="7"/>
  <c r="Q2513" i="7" s="1"/>
  <c r="R2547" i="7"/>
  <c r="R2564" i="7"/>
  <c r="Q2564" i="7" s="1"/>
  <c r="M2570" i="7"/>
  <c r="R2598" i="7"/>
  <c r="Q2598" i="7" s="1"/>
  <c r="N2605" i="7"/>
  <c r="M2605" i="7"/>
  <c r="R2642" i="7"/>
  <c r="Q2642" i="7" s="1"/>
  <c r="R2652" i="7"/>
  <c r="Q2652" i="7" s="1"/>
  <c r="R2715" i="7"/>
  <c r="Q2715" i="7" s="1"/>
  <c r="N2736" i="7"/>
  <c r="M2736" i="7"/>
  <c r="R2741" i="7"/>
  <c r="Q2741" i="7" s="1"/>
  <c r="R2747" i="7"/>
  <c r="Q2747" i="7" s="1"/>
  <c r="N2756" i="7"/>
  <c r="M2756" i="7"/>
  <c r="R2797" i="7"/>
  <c r="Q2797" i="7" s="1"/>
  <c r="M2806" i="7"/>
  <c r="M2828" i="7"/>
  <c r="R2883" i="7"/>
  <c r="Q2883" i="7" s="1"/>
  <c r="M3113" i="7"/>
  <c r="N3235" i="7"/>
  <c r="M3355" i="7"/>
  <c r="M3368" i="7"/>
  <c r="N3586" i="7"/>
  <c r="M3586" i="7"/>
  <c r="R2312" i="7"/>
  <c r="R2323" i="7"/>
  <c r="Q2323" i="7" s="1"/>
  <c r="R2354" i="7"/>
  <c r="R2379" i="7"/>
  <c r="R2387" i="7"/>
  <c r="Q2387" i="7" s="1"/>
  <c r="N2431" i="7"/>
  <c r="M2431" i="7"/>
  <c r="R2459" i="7"/>
  <c r="R2471" i="7"/>
  <c r="N2488" i="7"/>
  <c r="M2488" i="7"/>
  <c r="R2502" i="7"/>
  <c r="Q2502" i="7" s="1"/>
  <c r="N2527" i="7"/>
  <c r="M2527" i="7"/>
  <c r="R2585" i="7"/>
  <c r="Q2585" i="7" s="1"/>
  <c r="N2683" i="7"/>
  <c r="M2683" i="7"/>
  <c r="N3121" i="7"/>
  <c r="M3121" i="7"/>
  <c r="R3352" i="7"/>
  <c r="Q3352" i="7" s="1"/>
  <c r="M3659" i="7"/>
  <c r="M2051" i="7"/>
  <c r="M2067" i="7"/>
  <c r="M2083" i="7"/>
  <c r="M2099" i="7"/>
  <c r="M2115" i="7"/>
  <c r="M2131" i="7"/>
  <c r="M2147" i="7"/>
  <c r="M2163" i="7"/>
  <c r="M2179" i="7"/>
  <c r="M2195" i="7"/>
  <c r="M2211" i="7"/>
  <c r="M2224" i="7"/>
  <c r="M2234" i="7"/>
  <c r="M2244" i="7"/>
  <c r="M2271" i="7"/>
  <c r="R2280" i="7"/>
  <c r="M2288" i="7"/>
  <c r="M2302" i="7"/>
  <c r="N2328" i="7"/>
  <c r="N2332" i="7"/>
  <c r="R2350" i="7"/>
  <c r="Q2350" i="7" s="1"/>
  <c r="M2368" i="7"/>
  <c r="R2375" i="7"/>
  <c r="Q2375" i="7" s="1"/>
  <c r="M2402" i="7"/>
  <c r="M2411" i="7"/>
  <c r="M2416" i="7"/>
  <c r="R2482" i="7"/>
  <c r="Q2482" i="7" s="1"/>
  <c r="R2492" i="7"/>
  <c r="R2515" i="7"/>
  <c r="Q2515" i="7" s="1"/>
  <c r="R2542" i="7"/>
  <c r="Q2542" i="7" s="1"/>
  <c r="R2553" i="7"/>
  <c r="Q2553" i="7" s="1"/>
  <c r="R2559" i="7"/>
  <c r="Q2559" i="7" s="1"/>
  <c r="R2574" i="7"/>
  <c r="Q2574" i="7" s="1"/>
  <c r="N2625" i="7"/>
  <c r="M2625" i="7"/>
  <c r="R2630" i="7"/>
  <c r="Q2630" i="7" s="1"/>
  <c r="M2669" i="7"/>
  <c r="M2730" i="7"/>
  <c r="R2746" i="7"/>
  <c r="M2946" i="7"/>
  <c r="N2980" i="7"/>
  <c r="N3313" i="7"/>
  <c r="M3313" i="7"/>
  <c r="R3499" i="7"/>
  <c r="Q3499" i="7" s="1"/>
  <c r="M1936" i="7"/>
  <c r="M1952" i="7"/>
  <c r="M1968" i="7"/>
  <c r="M1984" i="7"/>
  <c r="M2000" i="7"/>
  <c r="M2016" i="7"/>
  <c r="M2032" i="7"/>
  <c r="M2160" i="7"/>
  <c r="M2176" i="7"/>
  <c r="M2192" i="7"/>
  <c r="M2208" i="7"/>
  <c r="M2241" i="7"/>
  <c r="M2251" i="7"/>
  <c r="M2261" i="7"/>
  <c r="M2278" i="7"/>
  <c r="M2306" i="7"/>
  <c r="N2364" i="7"/>
  <c r="M2398" i="7"/>
  <c r="R2420" i="7"/>
  <c r="Q2420" i="7" s="1"/>
  <c r="R2425" i="7"/>
  <c r="N2456" i="7"/>
  <c r="M2456" i="7"/>
  <c r="M2462" i="7"/>
  <c r="M2533" i="7"/>
  <c r="R2548" i="7"/>
  <c r="Q2548" i="7" s="1"/>
  <c r="M2566" i="7"/>
  <c r="R2576" i="7"/>
  <c r="Q2576" i="7" s="1"/>
  <c r="R2587" i="7"/>
  <c r="Q2587" i="7" s="1"/>
  <c r="M2600" i="7"/>
  <c r="R2618" i="7"/>
  <c r="Q2618" i="7" s="1"/>
  <c r="M2656" i="7"/>
  <c r="R2662" i="7"/>
  <c r="R2681" i="7"/>
  <c r="R2699" i="7"/>
  <c r="Q2699" i="7" s="1"/>
  <c r="R2742" i="7"/>
  <c r="Q2742" i="7" s="1"/>
  <c r="R2791" i="7"/>
  <c r="Q2791" i="7" s="1"/>
  <c r="R2815" i="7"/>
  <c r="Q2815" i="7" s="1"/>
  <c r="R2856" i="7"/>
  <c r="Q2856" i="7" s="1"/>
  <c r="R2909" i="7"/>
  <c r="Q2909" i="7" s="1"/>
  <c r="R2942" i="7"/>
  <c r="Q2942" i="7" s="1"/>
  <c r="R3148" i="7"/>
  <c r="Q3148" i="7" s="1"/>
  <c r="R3235" i="7"/>
  <c r="Q3235" i="7" s="1"/>
  <c r="M3342" i="7"/>
  <c r="N3571" i="7"/>
  <c r="M3571" i="7"/>
  <c r="M1917" i="7"/>
  <c r="M1933" i="7"/>
  <c r="M1949" i="7"/>
  <c r="M1965" i="7"/>
  <c r="M1981" i="7"/>
  <c r="M1997" i="7"/>
  <c r="M2013" i="7"/>
  <c r="M2029" i="7"/>
  <c r="M2045" i="7"/>
  <c r="M2061" i="7"/>
  <c r="M2077" i="7"/>
  <c r="M2093" i="7"/>
  <c r="M2109" i="7"/>
  <c r="M2125" i="7"/>
  <c r="M2141" i="7"/>
  <c r="M2157" i="7"/>
  <c r="M2173" i="7"/>
  <c r="M2189" i="7"/>
  <c r="M2205" i="7"/>
  <c r="M2221" i="7"/>
  <c r="M2231" i="7"/>
  <c r="M2258" i="7"/>
  <c r="N2268" i="7"/>
  <c r="M2285" i="7"/>
  <c r="N2295" i="7"/>
  <c r="M2310" i="7"/>
  <c r="R2343" i="7"/>
  <c r="R2347" i="7"/>
  <c r="Q2347" i="7" s="1"/>
  <c r="M2352" i="7"/>
  <c r="R2392" i="7"/>
  <c r="Q2392" i="7" s="1"/>
  <c r="R2440" i="7"/>
  <c r="Q2440" i="7" s="1"/>
  <c r="R2450" i="7"/>
  <c r="R2466" i="7"/>
  <c r="Q2466" i="7" s="1"/>
  <c r="R2477" i="7"/>
  <c r="R2481" i="7"/>
  <c r="Q2481" i="7" s="1"/>
  <c r="N2495" i="7"/>
  <c r="M2495" i="7"/>
  <c r="R2510" i="7"/>
  <c r="Q2510" i="7" s="1"/>
  <c r="R2521" i="7"/>
  <c r="R2537" i="7"/>
  <c r="Q2537" i="7" s="1"/>
  <c r="M2544" i="7"/>
  <c r="M2555" i="7"/>
  <c r="R2570" i="7"/>
  <c r="Q2570" i="7" s="1"/>
  <c r="N2582" i="7"/>
  <c r="M2582" i="7"/>
  <c r="R2597" i="7"/>
  <c r="Q2597" i="7" s="1"/>
  <c r="R2660" i="7"/>
  <c r="Q2660" i="7" s="1"/>
  <c r="M2778" i="7"/>
  <c r="R2881" i="7"/>
  <c r="Q2881" i="7" s="1"/>
  <c r="R2933" i="7"/>
  <c r="Q2933" i="7" s="1"/>
  <c r="R3021" i="7"/>
  <c r="Q3021" i="7" s="1"/>
  <c r="R3024" i="7"/>
  <c r="Q3024" i="7" s="1"/>
  <c r="R3305" i="7"/>
  <c r="Q3305" i="7" s="1"/>
  <c r="R3497" i="7"/>
  <c r="Q3497" i="7" s="1"/>
  <c r="N3518" i="7"/>
  <c r="M3518" i="7"/>
  <c r="R2355" i="7"/>
  <c r="N2360" i="7"/>
  <c r="N2385" i="7"/>
  <c r="R2411" i="7"/>
  <c r="Q2411" i="7" s="1"/>
  <c r="N2417" i="7"/>
  <c r="M2417" i="7"/>
  <c r="R2445" i="7"/>
  <c r="R2460" i="7"/>
  <c r="Q2460" i="7" s="1"/>
  <c r="R2470" i="7"/>
  <c r="Q2470" i="7" s="1"/>
  <c r="R2472" i="7"/>
  <c r="Q2472" i="7" s="1"/>
  <c r="R2516" i="7"/>
  <c r="Q2516" i="7" s="1"/>
  <c r="R2528" i="7"/>
  <c r="Q2528" i="7" s="1"/>
  <c r="R2575" i="7"/>
  <c r="Q2575" i="7" s="1"/>
  <c r="R2606" i="7"/>
  <c r="Q2606" i="7" s="1"/>
  <c r="M2632" i="7"/>
  <c r="M2650" i="7"/>
  <c r="N2705" i="7"/>
  <c r="M2705" i="7"/>
  <c r="R2724" i="7"/>
  <c r="Q2724" i="7" s="1"/>
  <c r="M2973" i="7"/>
  <c r="R2980" i="7"/>
  <c r="Q2980" i="7" s="1"/>
  <c r="R3306" i="7"/>
  <c r="Q3306" i="7" s="1"/>
  <c r="R2600" i="7"/>
  <c r="Q2600" i="7" s="1"/>
  <c r="R2616" i="7"/>
  <c r="Q2616" i="7" s="1"/>
  <c r="R2632" i="7"/>
  <c r="Q2632" i="7" s="1"/>
  <c r="R2650" i="7"/>
  <c r="Q2650" i="7" s="1"/>
  <c r="N2670" i="7"/>
  <c r="M2670" i="7"/>
  <c r="R2693" i="7"/>
  <c r="Q2693" i="7" s="1"/>
  <c r="N2710" i="7"/>
  <c r="M2710" i="7"/>
  <c r="R2754" i="7"/>
  <c r="R2760" i="7"/>
  <c r="Q2760" i="7" s="1"/>
  <c r="R2782" i="7"/>
  <c r="R2793" i="7"/>
  <c r="Q2793" i="7" s="1"/>
  <c r="R2803" i="7"/>
  <c r="R2822" i="7"/>
  <c r="Q2822" i="7" s="1"/>
  <c r="R2839" i="7"/>
  <c r="Q2839" i="7" s="1"/>
  <c r="N2903" i="7"/>
  <c r="M2903" i="7"/>
  <c r="R2907" i="7"/>
  <c r="R2997" i="7"/>
  <c r="Q2997" i="7" s="1"/>
  <c r="R3020" i="7"/>
  <c r="R3048" i="7"/>
  <c r="Q3048" i="7" s="1"/>
  <c r="R3082" i="7"/>
  <c r="Q3082" i="7" s="1"/>
  <c r="N3108" i="7"/>
  <c r="M3108" i="7"/>
  <c r="N3152" i="7"/>
  <c r="M3152" i="7"/>
  <c r="N3308" i="7"/>
  <c r="M3308" i="7"/>
  <c r="N3432" i="7"/>
  <c r="M3432" i="7"/>
  <c r="N3699" i="7"/>
  <c r="M3699" i="7"/>
  <c r="N3909" i="7"/>
  <c r="M3909" i="7"/>
  <c r="N2661" i="7"/>
  <c r="M2661" i="7"/>
  <c r="R2689" i="7"/>
  <c r="N2700" i="7"/>
  <c r="M2700" i="7"/>
  <c r="R2783" i="7"/>
  <c r="Q2783" i="7" s="1"/>
  <c r="M2795" i="7"/>
  <c r="N2824" i="7"/>
  <c r="N2835" i="7"/>
  <c r="R2840" i="7"/>
  <c r="R2897" i="7"/>
  <c r="N2920" i="7"/>
  <c r="R2935" i="7"/>
  <c r="R2940" i="7"/>
  <c r="Q2940" i="7" s="1"/>
  <c r="N3070" i="7"/>
  <c r="M3070" i="7"/>
  <c r="R3101" i="7"/>
  <c r="Q3101" i="7" s="1"/>
  <c r="M3146" i="7"/>
  <c r="N3146" i="7"/>
  <c r="R3183" i="7"/>
  <c r="Q3183" i="7" s="1"/>
  <c r="R3203" i="7"/>
  <c r="Q3203" i="7" s="1"/>
  <c r="M3210" i="7"/>
  <c r="N3210" i="7"/>
  <c r="R3249" i="7"/>
  <c r="Q3249" i="7" s="1"/>
  <c r="N3265" i="7"/>
  <c r="M3265" i="7"/>
  <c r="N3272" i="7"/>
  <c r="M3272" i="7"/>
  <c r="M3295" i="7"/>
  <c r="M3483" i="7"/>
  <c r="R3563" i="7"/>
  <c r="Q3563" i="7" s="1"/>
  <c r="N2428" i="7"/>
  <c r="N2460" i="7"/>
  <c r="N2492" i="7"/>
  <c r="R2555" i="7"/>
  <c r="Q2555" i="7" s="1"/>
  <c r="N2575" i="7"/>
  <c r="M2575" i="7"/>
  <c r="N2638" i="7"/>
  <c r="M2638" i="7"/>
  <c r="R2641" i="7"/>
  <c r="R2679" i="7"/>
  <c r="R2730" i="7"/>
  <c r="R2750" i="7"/>
  <c r="Q2750" i="7" s="1"/>
  <c r="R2764" i="7"/>
  <c r="Q2764" i="7" s="1"/>
  <c r="R2800" i="7"/>
  <c r="Q2800" i="7" s="1"/>
  <c r="N2807" i="7"/>
  <c r="M2807" i="7"/>
  <c r="R2811" i="7"/>
  <c r="Q2811" i="7" s="1"/>
  <c r="R2857" i="7"/>
  <c r="Q2857" i="7" s="1"/>
  <c r="R2860" i="7"/>
  <c r="Q2860" i="7" s="1"/>
  <c r="R2885" i="7"/>
  <c r="R2906" i="7"/>
  <c r="Q2906" i="7" s="1"/>
  <c r="R2939" i="7"/>
  <c r="Q2939" i="7" s="1"/>
  <c r="R2957" i="7"/>
  <c r="Q2957" i="7" s="1"/>
  <c r="R2965" i="7"/>
  <c r="Q2965" i="7" s="1"/>
  <c r="R2991" i="7"/>
  <c r="R2992" i="7"/>
  <c r="Q2992" i="7" s="1"/>
  <c r="R3004" i="7"/>
  <c r="R3062" i="7"/>
  <c r="Q3062" i="7" s="1"/>
  <c r="R3139" i="7"/>
  <c r="Q3139" i="7" s="1"/>
  <c r="R3278" i="7"/>
  <c r="Q3278" i="7" s="1"/>
  <c r="N3660" i="7"/>
  <c r="M3660" i="7"/>
  <c r="R2651" i="7"/>
  <c r="Q2651" i="7" s="1"/>
  <c r="R2680" i="7"/>
  <c r="Q2680" i="7" s="1"/>
  <c r="R2690" i="7"/>
  <c r="Q2690" i="7" s="1"/>
  <c r="R2720" i="7"/>
  <c r="Q2720" i="7" s="1"/>
  <c r="R2751" i="7"/>
  <c r="Q2751" i="7" s="1"/>
  <c r="R2801" i="7"/>
  <c r="Q2801" i="7" s="1"/>
  <c r="R2846" i="7"/>
  <c r="Q2846" i="7" s="1"/>
  <c r="R2849" i="7"/>
  <c r="Q2849" i="7" s="1"/>
  <c r="N2910" i="7"/>
  <c r="M2910" i="7"/>
  <c r="R2914" i="7"/>
  <c r="R2941" i="7"/>
  <c r="R3003" i="7"/>
  <c r="Q3003" i="7" s="1"/>
  <c r="M3050" i="7"/>
  <c r="N3050" i="7"/>
  <c r="R3075" i="7"/>
  <c r="Q3075" i="7" s="1"/>
  <c r="N3084" i="7"/>
  <c r="M3084" i="7"/>
  <c r="R3113" i="7"/>
  <c r="Q3113" i="7" s="1"/>
  <c r="N3205" i="7"/>
  <c r="R3216" i="7"/>
  <c r="Q3216" i="7" s="1"/>
  <c r="M3224" i="7"/>
  <c r="M3329" i="7"/>
  <c r="N3477" i="7"/>
  <c r="N3565" i="7"/>
  <c r="N2471" i="7"/>
  <c r="M2496" i="7"/>
  <c r="N2503" i="7"/>
  <c r="M2528" i="7"/>
  <c r="N2535" i="7"/>
  <c r="R2563" i="7"/>
  <c r="Q2563" i="7" s="1"/>
  <c r="M2598" i="7"/>
  <c r="M2602" i="7"/>
  <c r="M2614" i="7"/>
  <c r="M2618" i="7"/>
  <c r="M2630" i="7"/>
  <c r="M2634" i="7"/>
  <c r="N2639" i="7"/>
  <c r="M2639" i="7"/>
  <c r="M2662" i="7"/>
  <c r="R2670" i="7"/>
  <c r="Q2670" i="7" s="1"/>
  <c r="R2710" i="7"/>
  <c r="Q2710" i="7" s="1"/>
  <c r="R2726" i="7"/>
  <c r="Q2726" i="7" s="1"/>
  <c r="R2736" i="7"/>
  <c r="Q2736" i="7" s="1"/>
  <c r="N2747" i="7"/>
  <c r="M2747" i="7"/>
  <c r="R2771" i="7"/>
  <c r="Q2771" i="7" s="1"/>
  <c r="R2810" i="7"/>
  <c r="R2847" i="7"/>
  <c r="Q2847" i="7" s="1"/>
  <c r="R2867" i="7"/>
  <c r="Q2867" i="7" s="1"/>
  <c r="R2886" i="7"/>
  <c r="Q2886" i="7" s="1"/>
  <c r="R2903" i="7"/>
  <c r="Q2903" i="7" s="1"/>
  <c r="R2925" i="7"/>
  <c r="Q2925" i="7" s="1"/>
  <c r="R2931" i="7"/>
  <c r="M3166" i="7"/>
  <c r="N3185" i="7"/>
  <c r="M3185" i="7"/>
  <c r="R3255" i="7"/>
  <c r="Q3255" i="7" s="1"/>
  <c r="N3793" i="7"/>
  <c r="M3793" i="7"/>
  <c r="R2488" i="7"/>
  <c r="Q2488" i="7" s="1"/>
  <c r="R2520" i="7"/>
  <c r="Q2520" i="7" s="1"/>
  <c r="R2552" i="7"/>
  <c r="Q2552" i="7" s="1"/>
  <c r="M2587" i="7"/>
  <c r="M2606" i="7"/>
  <c r="M2622" i="7"/>
  <c r="M2672" i="7"/>
  <c r="R2675" i="7"/>
  <c r="Q2675" i="7" s="1"/>
  <c r="R2685" i="7"/>
  <c r="Q2685" i="7" s="1"/>
  <c r="R2700" i="7"/>
  <c r="N2712" i="7"/>
  <c r="R2716" i="7"/>
  <c r="Q2716" i="7" s="1"/>
  <c r="M2785" i="7"/>
  <c r="M2796" i="7"/>
  <c r="N2814" i="7"/>
  <c r="M2814" i="7"/>
  <c r="R2818" i="7"/>
  <c r="Q2818" i="7" s="1"/>
  <c r="M2820" i="7"/>
  <c r="R2824" i="7"/>
  <c r="Q2824" i="7" s="1"/>
  <c r="R2864" i="7"/>
  <c r="Q2864" i="7" s="1"/>
  <c r="M2877" i="7"/>
  <c r="N2888" i="7"/>
  <c r="N2899" i="7"/>
  <c r="R2904" i="7"/>
  <c r="Q2904" i="7" s="1"/>
  <c r="R2920" i="7"/>
  <c r="Q2920" i="7" s="1"/>
  <c r="R2926" i="7"/>
  <c r="Q2926" i="7" s="1"/>
  <c r="R2947" i="7"/>
  <c r="Q2947" i="7" s="1"/>
  <c r="R2962" i="7"/>
  <c r="M2976" i="7"/>
  <c r="R2987" i="7"/>
  <c r="M3032" i="7"/>
  <c r="R3042" i="7"/>
  <c r="Q3042" i="7" s="1"/>
  <c r="R3044" i="7"/>
  <c r="Q3044" i="7" s="1"/>
  <c r="M3064" i="7"/>
  <c r="R3096" i="7"/>
  <c r="Q3096" i="7" s="1"/>
  <c r="R3135" i="7"/>
  <c r="Q3135" i="7" s="1"/>
  <c r="M3160" i="7"/>
  <c r="R3236" i="7"/>
  <c r="Q3236" i="7" s="1"/>
  <c r="R3237" i="7"/>
  <c r="Q3237" i="7" s="1"/>
  <c r="R3238" i="7"/>
  <c r="Q3238" i="7" s="1"/>
  <c r="R3257" i="7"/>
  <c r="Q3257" i="7" s="1"/>
  <c r="M3288" i="7"/>
  <c r="R3624" i="7"/>
  <c r="Q3624" i="7" s="1"/>
  <c r="M2461" i="7"/>
  <c r="M2493" i="7"/>
  <c r="M2525" i="7"/>
  <c r="M2561" i="7"/>
  <c r="R2571" i="7"/>
  <c r="Q2571" i="7" s="1"/>
  <c r="M2576" i="7"/>
  <c r="N2591" i="7"/>
  <c r="M2591" i="7"/>
  <c r="M2653" i="7"/>
  <c r="R2666" i="7"/>
  <c r="M2682" i="7"/>
  <c r="M2692" i="7"/>
  <c r="R2695" i="7"/>
  <c r="M2702" i="7"/>
  <c r="R2761" i="7"/>
  <c r="R2769" i="7"/>
  <c r="R2807" i="7"/>
  <c r="Q2807" i="7" s="1"/>
  <c r="N2871" i="7"/>
  <c r="M2871" i="7"/>
  <c r="R2875" i="7"/>
  <c r="Q2875" i="7" s="1"/>
  <c r="R2958" i="7"/>
  <c r="R2993" i="7"/>
  <c r="Q2993" i="7" s="1"/>
  <c r="R3013" i="7"/>
  <c r="Q3013" i="7" s="1"/>
  <c r="R3026" i="7"/>
  <c r="Q3026" i="7" s="1"/>
  <c r="R3038" i="7"/>
  <c r="Q3038" i="7" s="1"/>
  <c r="R3122" i="7"/>
  <c r="Q3122" i="7" s="1"/>
  <c r="R3250" i="7"/>
  <c r="Q3250" i="7" s="1"/>
  <c r="R3273" i="7"/>
  <c r="Q3273" i="7" s="1"/>
  <c r="R3280" i="7"/>
  <c r="Q3280" i="7" s="1"/>
  <c r="N3373" i="7"/>
  <c r="M3373" i="7"/>
  <c r="M3543" i="7"/>
  <c r="N3543" i="7"/>
  <c r="R3756" i="7"/>
  <c r="Q3756" i="7" s="1"/>
  <c r="R2339" i="7"/>
  <c r="Q2339" i="7" s="1"/>
  <c r="R2371" i="7"/>
  <c r="Q2371" i="7" s="1"/>
  <c r="R2403" i="7"/>
  <c r="M2422" i="7"/>
  <c r="R2435" i="7"/>
  <c r="M2454" i="7"/>
  <c r="R2467" i="7"/>
  <c r="Q2467" i="7" s="1"/>
  <c r="M2486" i="7"/>
  <c r="R2499" i="7"/>
  <c r="M2518" i="7"/>
  <c r="R2531" i="7"/>
  <c r="Q2531" i="7" s="1"/>
  <c r="M2550" i="7"/>
  <c r="M2595" i="7"/>
  <c r="R2609" i="7"/>
  <c r="R2625" i="7"/>
  <c r="Q2625" i="7" s="1"/>
  <c r="R2647" i="7"/>
  <c r="Q2647" i="7" s="1"/>
  <c r="R2727" i="7"/>
  <c r="Q2727" i="7" s="1"/>
  <c r="N2733" i="7"/>
  <c r="M2753" i="7"/>
  <c r="N2775" i="7"/>
  <c r="M2781" i="7"/>
  <c r="R2789" i="7"/>
  <c r="Q2789" i="7" s="1"/>
  <c r="N2803" i="7"/>
  <c r="R2808" i="7"/>
  <c r="R2865" i="7"/>
  <c r="Q2865" i="7" s="1"/>
  <c r="R2910" i="7"/>
  <c r="Q2910" i="7" s="1"/>
  <c r="R2913" i="7"/>
  <c r="Q2913" i="7" s="1"/>
  <c r="R2932" i="7"/>
  <c r="R2943" i="7"/>
  <c r="Q2943" i="7" s="1"/>
  <c r="R2959" i="7"/>
  <c r="Q2959" i="7" s="1"/>
  <c r="R2985" i="7"/>
  <c r="R2999" i="7"/>
  <c r="Q2999" i="7" s="1"/>
  <c r="R3006" i="7"/>
  <c r="R3012" i="7"/>
  <c r="R3014" i="7"/>
  <c r="Q3014" i="7" s="1"/>
  <c r="N3040" i="7"/>
  <c r="M3040" i="7"/>
  <c r="R3056" i="7"/>
  <c r="Q3056" i="7" s="1"/>
  <c r="R3095" i="7"/>
  <c r="Q3095" i="7" s="1"/>
  <c r="N3098" i="7"/>
  <c r="R3127" i="7"/>
  <c r="Q3127" i="7" s="1"/>
  <c r="R3129" i="7"/>
  <c r="M3137" i="7"/>
  <c r="R3147" i="7"/>
  <c r="M3155" i="7"/>
  <c r="M3180" i="7"/>
  <c r="R3281" i="7"/>
  <c r="Q3281" i="7" s="1"/>
  <c r="M3457" i="7"/>
  <c r="R3514" i="7"/>
  <c r="Q3514" i="7" s="1"/>
  <c r="R3599" i="7"/>
  <c r="Q3599" i="7" s="1"/>
  <c r="N3780" i="7"/>
  <c r="M3780" i="7"/>
  <c r="R2579" i="7"/>
  <c r="Q2579" i="7" s="1"/>
  <c r="N2607" i="7"/>
  <c r="M2607" i="7"/>
  <c r="N2623" i="7"/>
  <c r="M2623" i="7"/>
  <c r="R2634" i="7"/>
  <c r="Q2634" i="7" s="1"/>
  <c r="R2643" i="7"/>
  <c r="R2648" i="7"/>
  <c r="R2706" i="7"/>
  <c r="R2717" i="7"/>
  <c r="R2722" i="7"/>
  <c r="Q2722" i="7" s="1"/>
  <c r="R2737" i="7"/>
  <c r="Q2737" i="7" s="1"/>
  <c r="R2768" i="7"/>
  <c r="R2779" i="7"/>
  <c r="Q2779" i="7" s="1"/>
  <c r="N2786" i="7"/>
  <c r="M2786" i="7"/>
  <c r="R2790" i="7"/>
  <c r="Q2790" i="7" s="1"/>
  <c r="R2825" i="7"/>
  <c r="Q2825" i="7" s="1"/>
  <c r="R2828" i="7"/>
  <c r="Q2828" i="7" s="1"/>
  <c r="R2853" i="7"/>
  <c r="Q2853" i="7" s="1"/>
  <c r="M2860" i="7"/>
  <c r="R2874" i="7"/>
  <c r="Q2874" i="7" s="1"/>
  <c r="R2893" i="7"/>
  <c r="Q2893" i="7" s="1"/>
  <c r="R2911" i="7"/>
  <c r="R2921" i="7"/>
  <c r="Q2921" i="7" s="1"/>
  <c r="N2928" i="7"/>
  <c r="M2928" i="7"/>
  <c r="N2938" i="7"/>
  <c r="R2953" i="7"/>
  <c r="Q2953" i="7" s="1"/>
  <c r="M2965" i="7"/>
  <c r="R2970" i="7"/>
  <c r="Q2970" i="7" s="1"/>
  <c r="R2973" i="7"/>
  <c r="Q2973" i="7" s="1"/>
  <c r="N2977" i="7"/>
  <c r="M2977" i="7"/>
  <c r="R3027" i="7"/>
  <c r="Q3027" i="7" s="1"/>
  <c r="R3088" i="7"/>
  <c r="Q3088" i="7" s="1"/>
  <c r="R3172" i="7"/>
  <c r="Q3172" i="7" s="1"/>
  <c r="N3325" i="7"/>
  <c r="M3325" i="7"/>
  <c r="N3516" i="7"/>
  <c r="M3516" i="7"/>
  <c r="M2362" i="7"/>
  <c r="M2394" i="7"/>
  <c r="R2568" i="7"/>
  <c r="R2657" i="7"/>
  <c r="Q2657" i="7" s="1"/>
  <c r="R2667" i="7"/>
  <c r="R2696" i="7"/>
  <c r="Q2696" i="7" s="1"/>
  <c r="R2707" i="7"/>
  <c r="Q2707" i="7" s="1"/>
  <c r="R2814" i="7"/>
  <c r="Q2814" i="7" s="1"/>
  <c r="R2817" i="7"/>
  <c r="Q2817" i="7" s="1"/>
  <c r="N2878" i="7"/>
  <c r="M2878" i="7"/>
  <c r="R2882" i="7"/>
  <c r="Q2882" i="7" s="1"/>
  <c r="R2922" i="7"/>
  <c r="Q2922" i="7" s="1"/>
  <c r="R3000" i="7"/>
  <c r="R3007" i="7"/>
  <c r="Q3007" i="7" s="1"/>
  <c r="R3072" i="7"/>
  <c r="R3152" i="7"/>
  <c r="Q3152" i="7" s="1"/>
  <c r="M3162" i="7"/>
  <c r="N3162" i="7"/>
  <c r="R3173" i="7"/>
  <c r="Q3173" i="7" s="1"/>
  <c r="R3191" i="7"/>
  <c r="Q3191" i="7" s="1"/>
  <c r="R3193" i="7"/>
  <c r="Q3193" i="7" s="1"/>
  <c r="R3233" i="7"/>
  <c r="Q3233" i="7" s="1"/>
  <c r="R3311" i="7"/>
  <c r="Q3311" i="7" s="1"/>
  <c r="R3450" i="7"/>
  <c r="Q3450" i="7" s="1"/>
  <c r="R3454" i="7"/>
  <c r="Q3454" i="7" s="1"/>
  <c r="N3537" i="7"/>
  <c r="M3537" i="7"/>
  <c r="R3702" i="7"/>
  <c r="Q3702" i="7" s="1"/>
  <c r="R3715" i="7"/>
  <c r="Q3715" i="7" s="1"/>
  <c r="R3716" i="7"/>
  <c r="Q3716" i="7" s="1"/>
  <c r="R2756" i="7"/>
  <c r="Q2756" i="7" s="1"/>
  <c r="R2788" i="7"/>
  <c r="Q2788" i="7" s="1"/>
  <c r="R2820" i="7"/>
  <c r="Q2820" i="7" s="1"/>
  <c r="R2852" i="7"/>
  <c r="R2884" i="7"/>
  <c r="Q2884" i="7" s="1"/>
  <c r="R2916" i="7"/>
  <c r="R2934" i="7"/>
  <c r="Q2934" i="7" s="1"/>
  <c r="R2988" i="7"/>
  <c r="R3036" i="7"/>
  <c r="Q3036" i="7" s="1"/>
  <c r="R3064" i="7"/>
  <c r="N3089" i="7"/>
  <c r="M3089" i="7"/>
  <c r="R3116" i="7"/>
  <c r="Q3116" i="7" s="1"/>
  <c r="R3141" i="7"/>
  <c r="Q3141" i="7" s="1"/>
  <c r="R3146" i="7"/>
  <c r="Q3146" i="7" s="1"/>
  <c r="R3170" i="7"/>
  <c r="Q3170" i="7" s="1"/>
  <c r="R3219" i="7"/>
  <c r="Q3219" i="7" s="1"/>
  <c r="R3244" i="7"/>
  <c r="Q3244" i="7" s="1"/>
  <c r="N3256" i="7"/>
  <c r="M3256" i="7"/>
  <c r="R3259" i="7"/>
  <c r="Q3259" i="7" s="1"/>
  <c r="R3276" i="7"/>
  <c r="Q3276" i="7" s="1"/>
  <c r="R3304" i="7"/>
  <c r="Q3304" i="7" s="1"/>
  <c r="R3335" i="7"/>
  <c r="Q3335" i="7" s="1"/>
  <c r="N3337" i="7"/>
  <c r="M3337" i="7"/>
  <c r="R3342" i="7"/>
  <c r="Q3342" i="7" s="1"/>
  <c r="R3348" i="7"/>
  <c r="Q3348" i="7" s="1"/>
  <c r="R3417" i="7"/>
  <c r="Q3417" i="7" s="1"/>
  <c r="N3452" i="7"/>
  <c r="M3452" i="7"/>
  <c r="R3510" i="7"/>
  <c r="Q3510" i="7" s="1"/>
  <c r="R3535" i="7"/>
  <c r="Q3535" i="7" s="1"/>
  <c r="R3590" i="7"/>
  <c r="Q3590" i="7" s="1"/>
  <c r="R3623" i="7"/>
  <c r="Q3623" i="7" s="1"/>
  <c r="R3646" i="7"/>
  <c r="Q3646" i="7" s="1"/>
  <c r="R3015" i="7"/>
  <c r="Q3015" i="7" s="1"/>
  <c r="R3050" i="7"/>
  <c r="Q3050" i="7" s="1"/>
  <c r="R3103" i="7"/>
  <c r="Q3103" i="7" s="1"/>
  <c r="R3214" i="7"/>
  <c r="Q3214" i="7" s="1"/>
  <c r="N3241" i="7"/>
  <c r="M3241" i="7"/>
  <c r="R3260" i="7"/>
  <c r="Q3260" i="7" s="1"/>
  <c r="M3267" i="7"/>
  <c r="N3267" i="7"/>
  <c r="R3289" i="7"/>
  <c r="Q3289" i="7" s="1"/>
  <c r="R3295" i="7"/>
  <c r="Q3295" i="7" s="1"/>
  <c r="R3364" i="7"/>
  <c r="Q3364" i="7" s="1"/>
  <c r="R3385" i="7"/>
  <c r="Q3385" i="7" s="1"/>
  <c r="R3683" i="7"/>
  <c r="Q3683" i="7" s="1"/>
  <c r="R2767" i="7"/>
  <c r="Q2767" i="7" s="1"/>
  <c r="R2799" i="7"/>
  <c r="Q2799" i="7" s="1"/>
  <c r="M2818" i="7"/>
  <c r="R2831" i="7"/>
  <c r="Q2831" i="7" s="1"/>
  <c r="M2850" i="7"/>
  <c r="R2863" i="7"/>
  <c r="Q2863" i="7" s="1"/>
  <c r="M2882" i="7"/>
  <c r="R2895" i="7"/>
  <c r="Q2895" i="7" s="1"/>
  <c r="M2914" i="7"/>
  <c r="M2943" i="7"/>
  <c r="M2966" i="7"/>
  <c r="M2986" i="7"/>
  <c r="N2986" i="7"/>
  <c r="M3012" i="7"/>
  <c r="N3021" i="7"/>
  <c r="M3021" i="7"/>
  <c r="M3025" i="7"/>
  <c r="N3038" i="7"/>
  <c r="M3056" i="7"/>
  <c r="N3066" i="7"/>
  <c r="R3074" i="7"/>
  <c r="N3109" i="7"/>
  <c r="R3117" i="7"/>
  <c r="Q3117" i="7" s="1"/>
  <c r="R3166" i="7"/>
  <c r="Q3166" i="7" s="1"/>
  <c r="N3172" i="7"/>
  <c r="M3172" i="7"/>
  <c r="R3190" i="7"/>
  <c r="Q3190" i="7" s="1"/>
  <c r="R3195" i="7"/>
  <c r="Q3195" i="7" s="1"/>
  <c r="R3230" i="7"/>
  <c r="Q3230" i="7" s="1"/>
  <c r="R3272" i="7"/>
  <c r="Q3272" i="7" s="1"/>
  <c r="N3309" i="7"/>
  <c r="M3309" i="7"/>
  <c r="N3369" i="7"/>
  <c r="M3369" i="7"/>
  <c r="M3593" i="7"/>
  <c r="N3593" i="7"/>
  <c r="N4029" i="7"/>
  <c r="M4029" i="7"/>
  <c r="N4129" i="7"/>
  <c r="R2692" i="7"/>
  <c r="Q2692" i="7" s="1"/>
  <c r="M2765" i="7"/>
  <c r="M2772" i="7"/>
  <c r="M2779" i="7"/>
  <c r="M2797" i="7"/>
  <c r="M2804" i="7"/>
  <c r="M2811" i="7"/>
  <c r="M2829" i="7"/>
  <c r="M2836" i="7"/>
  <c r="M2843" i="7"/>
  <c r="M2861" i="7"/>
  <c r="M2868" i="7"/>
  <c r="M2875" i="7"/>
  <c r="M2893" i="7"/>
  <c r="M2900" i="7"/>
  <c r="M2907" i="7"/>
  <c r="R2961" i="7"/>
  <c r="Q2961" i="7" s="1"/>
  <c r="N2974" i="7"/>
  <c r="N2982" i="7"/>
  <c r="N3003" i="7"/>
  <c r="M3003" i="7"/>
  <c r="R3079" i="7"/>
  <c r="Q3079" i="7" s="1"/>
  <c r="M3105" i="7"/>
  <c r="M3114" i="7"/>
  <c r="N3114" i="7"/>
  <c r="R3118" i="7"/>
  <c r="Q3118" i="7" s="1"/>
  <c r="R3132" i="7"/>
  <c r="R3156" i="7"/>
  <c r="Q3156" i="7" s="1"/>
  <c r="M3177" i="7"/>
  <c r="R3210" i="7"/>
  <c r="Q3210" i="7" s="1"/>
  <c r="M3242" i="7"/>
  <c r="N3242" i="7"/>
  <c r="R3256" i="7"/>
  <c r="Q3256" i="7" s="1"/>
  <c r="N3268" i="7"/>
  <c r="M3268" i="7"/>
  <c r="R3288" i="7"/>
  <c r="Q3288" i="7" s="1"/>
  <c r="M3291" i="7"/>
  <c r="R3350" i="7"/>
  <c r="Q3350" i="7" s="1"/>
  <c r="N3387" i="7"/>
  <c r="M3387" i="7"/>
  <c r="R3392" i="7"/>
  <c r="Q3392" i="7" s="1"/>
  <c r="M3419" i="7"/>
  <c r="R3428" i="7"/>
  <c r="Q3428" i="7" s="1"/>
  <c r="R3446" i="7"/>
  <c r="Q3446" i="7" s="1"/>
  <c r="M3467" i="7"/>
  <c r="M3473" i="7"/>
  <c r="R3485" i="7"/>
  <c r="Q3485" i="7" s="1"/>
  <c r="R3518" i="7"/>
  <c r="Q3518" i="7" s="1"/>
  <c r="R3530" i="7"/>
  <c r="Q3530" i="7" s="1"/>
  <c r="R3532" i="7"/>
  <c r="Q3532" i="7" s="1"/>
  <c r="R3636" i="7"/>
  <c r="Q3636" i="7" s="1"/>
  <c r="N3694" i="7"/>
  <c r="M3694" i="7"/>
  <c r="M3827" i="7"/>
  <c r="R4004" i="7"/>
  <c r="Q4004" i="7" s="1"/>
  <c r="R2946" i="7"/>
  <c r="R2969" i="7"/>
  <c r="Q2969" i="7" s="1"/>
  <c r="R3070" i="7"/>
  <c r="Q3070" i="7" s="1"/>
  <c r="N3076" i="7"/>
  <c r="M3076" i="7"/>
  <c r="R3094" i="7"/>
  <c r="Q3094" i="7" s="1"/>
  <c r="R3099" i="7"/>
  <c r="Q3099" i="7" s="1"/>
  <c r="R3128" i="7"/>
  <c r="Q3128" i="7" s="1"/>
  <c r="N3153" i="7"/>
  <c r="M3153" i="7"/>
  <c r="R3180" i="7"/>
  <c r="Q3180" i="7" s="1"/>
  <c r="N3321" i="7"/>
  <c r="M3321" i="7"/>
  <c r="R3331" i="7"/>
  <c r="Q3331" i="7" s="1"/>
  <c r="R3355" i="7"/>
  <c r="Q3355" i="7" s="1"/>
  <c r="R3357" i="7"/>
  <c r="Q3357" i="7" s="1"/>
  <c r="R3360" i="7"/>
  <c r="Q3360" i="7" s="1"/>
  <c r="R3426" i="7"/>
  <c r="Q3426" i="7" s="1"/>
  <c r="R3440" i="7"/>
  <c r="Q3440" i="7" s="1"/>
  <c r="N3454" i="7"/>
  <c r="M3454" i="7"/>
  <c r="N3604" i="7"/>
  <c r="M3604" i="7"/>
  <c r="N3611" i="7"/>
  <c r="M3611" i="7"/>
  <c r="R3825" i="7"/>
  <c r="Q3825" i="7" s="1"/>
  <c r="R2924" i="7"/>
  <c r="Q2924" i="7" s="1"/>
  <c r="R2950" i="7"/>
  <c r="Q2950" i="7" s="1"/>
  <c r="R2990" i="7"/>
  <c r="Q2990" i="7" s="1"/>
  <c r="R3029" i="7"/>
  <c r="Q3029" i="7" s="1"/>
  <c r="R3033" i="7"/>
  <c r="Q3033" i="7" s="1"/>
  <c r="R3060" i="7"/>
  <c r="Q3060" i="7" s="1"/>
  <c r="R3157" i="7"/>
  <c r="E4732" i="5" s="1"/>
  <c r="L4732" i="5" s="1"/>
  <c r="R3167" i="7"/>
  <c r="Q3167" i="7" s="1"/>
  <c r="R3225" i="7"/>
  <c r="Q3225" i="7" s="1"/>
  <c r="R3231" i="7"/>
  <c r="Q3231" i="7" s="1"/>
  <c r="M3237" i="7"/>
  <c r="N3237" i="7"/>
  <c r="N3258" i="7"/>
  <c r="M3263" i="7"/>
  <c r="M3269" i="7"/>
  <c r="N3269" i="7"/>
  <c r="R3284" i="7"/>
  <c r="Q3284" i="7" s="1"/>
  <c r="R3296" i="7"/>
  <c r="Q3296" i="7" s="1"/>
  <c r="R3309" i="7"/>
  <c r="Q3309" i="7" s="1"/>
  <c r="R3326" i="7"/>
  <c r="Q3326" i="7" s="1"/>
  <c r="N3339" i="7"/>
  <c r="M3339" i="7"/>
  <c r="R3356" i="7"/>
  <c r="Q3356" i="7" s="1"/>
  <c r="N3381" i="7"/>
  <c r="N3413" i="7"/>
  <c r="R3483" i="7"/>
  <c r="Q3483" i="7" s="1"/>
  <c r="N3819" i="7"/>
  <c r="M3819" i="7"/>
  <c r="R4001" i="7"/>
  <c r="Q4001" i="7" s="1"/>
  <c r="N4006" i="7"/>
  <c r="M4006" i="7"/>
  <c r="M2677" i="7"/>
  <c r="M2687" i="7"/>
  <c r="M2714" i="7"/>
  <c r="M2724" i="7"/>
  <c r="M2762" i="7"/>
  <c r="M2769" i="7"/>
  <c r="M2794" i="7"/>
  <c r="M2801" i="7"/>
  <c r="N2922" i="7"/>
  <c r="M2940" i="7"/>
  <c r="R2982" i="7"/>
  <c r="Q2982" i="7" s="1"/>
  <c r="R2986" i="7"/>
  <c r="Q2986" i="7" s="1"/>
  <c r="R2998" i="7"/>
  <c r="Q2998" i="7" s="1"/>
  <c r="M3004" i="7"/>
  <c r="N3013" i="7"/>
  <c r="M3013" i="7"/>
  <c r="N3048" i="7"/>
  <c r="N3057" i="7"/>
  <c r="M3057" i="7"/>
  <c r="M3067" i="7"/>
  <c r="R3084" i="7"/>
  <c r="Q3084" i="7" s="1"/>
  <c r="R3109" i="7"/>
  <c r="Q3109" i="7" s="1"/>
  <c r="R3114" i="7"/>
  <c r="N3130" i="7"/>
  <c r="R3138" i="7"/>
  <c r="Q3138" i="7" s="1"/>
  <c r="N3173" i="7"/>
  <c r="R3181" i="7"/>
  <c r="Q3181" i="7" s="1"/>
  <c r="R3201" i="7"/>
  <c r="Q3201" i="7" s="1"/>
  <c r="N3227" i="7"/>
  <c r="M3227" i="7"/>
  <c r="N3292" i="7"/>
  <c r="M3292" i="7"/>
  <c r="R3297" i="7"/>
  <c r="Q3297" i="7" s="1"/>
  <c r="R3344" i="7"/>
  <c r="Q3344" i="7" s="1"/>
  <c r="R3374" i="7"/>
  <c r="Q3374" i="7" s="1"/>
  <c r="R3506" i="7"/>
  <c r="Q3506" i="7" s="1"/>
  <c r="R3579" i="7"/>
  <c r="Q3579" i="7" s="1"/>
  <c r="R2740" i="7"/>
  <c r="Q2740" i="7" s="1"/>
  <c r="R3025" i="7"/>
  <c r="Q3025" i="7" s="1"/>
  <c r="R3061" i="7"/>
  <c r="Q3061" i="7" s="1"/>
  <c r="R3071" i="7"/>
  <c r="Q3071" i="7" s="1"/>
  <c r="R3143" i="7"/>
  <c r="Q3143" i="7" s="1"/>
  <c r="M3178" i="7"/>
  <c r="N3178" i="7"/>
  <c r="R3182" i="7"/>
  <c r="Q3182" i="7" s="1"/>
  <c r="R3196" i="7"/>
  <c r="Q3196" i="7" s="1"/>
  <c r="R3211" i="7"/>
  <c r="Q3211" i="7" s="1"/>
  <c r="N3222" i="7"/>
  <c r="M3222" i="7"/>
  <c r="R3252" i="7"/>
  <c r="Q3252" i="7" s="1"/>
  <c r="R3310" i="7"/>
  <c r="Q3310" i="7" s="1"/>
  <c r="R3370" i="7"/>
  <c r="Q3370" i="7" s="1"/>
  <c r="R3406" i="7"/>
  <c r="Q3406" i="7" s="1"/>
  <c r="R3459" i="7"/>
  <c r="Q3459" i="7" s="1"/>
  <c r="N3468" i="7"/>
  <c r="M3468" i="7"/>
  <c r="R3600" i="7"/>
  <c r="Q3600" i="7" s="1"/>
  <c r="R3670" i="7"/>
  <c r="Q3670" i="7" s="1"/>
  <c r="R3721" i="7"/>
  <c r="Q3721" i="7" s="1"/>
  <c r="M3820" i="7"/>
  <c r="N3820" i="7"/>
  <c r="M3874" i="7"/>
  <c r="N3874" i="7"/>
  <c r="N4022" i="7"/>
  <c r="M4022" i="7"/>
  <c r="M2655" i="7"/>
  <c r="M2671" i="7"/>
  <c r="M2701" i="7"/>
  <c r="M2711" i="7"/>
  <c r="M2721" i="7"/>
  <c r="M2738" i="7"/>
  <c r="M2759" i="7"/>
  <c r="M2766" i="7"/>
  <c r="R2772" i="7"/>
  <c r="Q2772" i="7" s="1"/>
  <c r="M2791" i="7"/>
  <c r="M2798" i="7"/>
  <c r="R2804" i="7"/>
  <c r="Q2804" i="7" s="1"/>
  <c r="M2823" i="7"/>
  <c r="M2830" i="7"/>
  <c r="R2836" i="7"/>
  <c r="Q2836" i="7" s="1"/>
  <c r="M2855" i="7"/>
  <c r="M2862" i="7"/>
  <c r="R2868" i="7"/>
  <c r="M2887" i="7"/>
  <c r="M2894" i="7"/>
  <c r="R2900" i="7"/>
  <c r="M2979" i="7"/>
  <c r="R3043" i="7"/>
  <c r="Q3043" i="7" s="1"/>
  <c r="N3077" i="7"/>
  <c r="R3085" i="7"/>
  <c r="Q3085" i="7" s="1"/>
  <c r="R3134" i="7"/>
  <c r="Q3134" i="7" s="1"/>
  <c r="N3140" i="7"/>
  <c r="M3140" i="7"/>
  <c r="R3158" i="7"/>
  <c r="Q3158" i="7" s="1"/>
  <c r="R3163" i="7"/>
  <c r="Q3163" i="7" s="1"/>
  <c r="R3192" i="7"/>
  <c r="Q3192" i="7" s="1"/>
  <c r="M3198" i="7"/>
  <c r="M3233" i="7"/>
  <c r="R3247" i="7"/>
  <c r="Q3247" i="7" s="1"/>
  <c r="M3275" i="7"/>
  <c r="R3285" i="7"/>
  <c r="Q3285" i="7" s="1"/>
  <c r="R3327" i="7"/>
  <c r="Q3327" i="7" s="1"/>
  <c r="M3377" i="7"/>
  <c r="M3409" i="7"/>
  <c r="M3547" i="7"/>
  <c r="N3709" i="7"/>
  <c r="M3709" i="7"/>
  <c r="N3717" i="7"/>
  <c r="M3717" i="7"/>
  <c r="R3789" i="7"/>
  <c r="Q3789" i="7" s="1"/>
  <c r="M3924" i="7"/>
  <c r="N2728" i="7"/>
  <c r="N2930" i="7"/>
  <c r="R2936" i="7"/>
  <c r="R2951" i="7"/>
  <c r="Q2951" i="7" s="1"/>
  <c r="M2992" i="7"/>
  <c r="M2996" i="7"/>
  <c r="N3009" i="7"/>
  <c r="M3014" i="7"/>
  <c r="R3057" i="7"/>
  <c r="M3082" i="7"/>
  <c r="N3082" i="7"/>
  <c r="R3086" i="7"/>
  <c r="R3100" i="7"/>
  <c r="Q3100" i="7" s="1"/>
  <c r="R3124" i="7"/>
  <c r="Q3124" i="7" s="1"/>
  <c r="N3188" i="7"/>
  <c r="M3203" i="7"/>
  <c r="N3203" i="7"/>
  <c r="M3213" i="7"/>
  <c r="M3254" i="7"/>
  <c r="M3259" i="7"/>
  <c r="R3298" i="7"/>
  <c r="Q3298" i="7" s="1"/>
  <c r="R3316" i="7"/>
  <c r="Q3316" i="7" s="1"/>
  <c r="R3322" i="7"/>
  <c r="Q3322" i="7" s="1"/>
  <c r="R3345" i="7"/>
  <c r="Q3345" i="7" s="1"/>
  <c r="M3372" i="7"/>
  <c r="R3388" i="7"/>
  <c r="Q3388" i="7" s="1"/>
  <c r="R3420" i="7"/>
  <c r="Q3420" i="7" s="1"/>
  <c r="R3463" i="7"/>
  <c r="Q3463" i="7" s="1"/>
  <c r="R3481" i="7"/>
  <c r="Q3481" i="7" s="1"/>
  <c r="N3508" i="7"/>
  <c r="M3508" i="7"/>
  <c r="M3554" i="7"/>
  <c r="R3571" i="7"/>
  <c r="Q3571" i="7" s="1"/>
  <c r="N3860" i="7"/>
  <c r="M3860" i="7"/>
  <c r="R3864" i="7"/>
  <c r="Q3864" i="7" s="1"/>
  <c r="R3073" i="7"/>
  <c r="Q3073" i="7" s="1"/>
  <c r="R3105" i="7"/>
  <c r="Q3105" i="7" s="1"/>
  <c r="R3137" i="7"/>
  <c r="Q3137" i="7" s="1"/>
  <c r="R3169" i="7"/>
  <c r="Q3169" i="7" s="1"/>
  <c r="R3282" i="7"/>
  <c r="Q3282" i="7" s="1"/>
  <c r="R3413" i="7"/>
  <c r="Q3413" i="7" s="1"/>
  <c r="R3433" i="7"/>
  <c r="Q3433" i="7" s="1"/>
  <c r="R3457" i="7"/>
  <c r="Q3457" i="7" s="1"/>
  <c r="R3526" i="7"/>
  <c r="Q3526" i="7" s="1"/>
  <c r="R3537" i="7"/>
  <c r="Q3537" i="7" s="1"/>
  <c r="R3568" i="7"/>
  <c r="Q3568" i="7" s="1"/>
  <c r="R3605" i="7"/>
  <c r="Q3605" i="7" s="1"/>
  <c r="R3614" i="7"/>
  <c r="Q3614" i="7" s="1"/>
  <c r="R3677" i="7"/>
  <c r="Q3677" i="7" s="1"/>
  <c r="N3787" i="7"/>
  <c r="M3787" i="7"/>
  <c r="R3976" i="7"/>
  <c r="Q3976" i="7" s="1"/>
  <c r="R3381" i="7"/>
  <c r="Q3381" i="7" s="1"/>
  <c r="R3827" i="7"/>
  <c r="Q3827" i="7" s="1"/>
  <c r="N3305" i="7"/>
  <c r="M3305" i="7"/>
  <c r="M3352" i="7"/>
  <c r="N3365" i="7"/>
  <c r="R3377" i="7"/>
  <c r="Q3377" i="7" s="1"/>
  <c r="R3382" i="7"/>
  <c r="Q3382" i="7" s="1"/>
  <c r="M3406" i="7"/>
  <c r="R3409" i="7"/>
  <c r="Q3409" i="7" s="1"/>
  <c r="N3420" i="7"/>
  <c r="M3420" i="7"/>
  <c r="N3429" i="7"/>
  <c r="R3477" i="7"/>
  <c r="Q3477" i="7" s="1"/>
  <c r="R3487" i="7"/>
  <c r="Q3487" i="7" s="1"/>
  <c r="M3498" i="7"/>
  <c r="M3504" i="7"/>
  <c r="R3512" i="7"/>
  <c r="Q3512" i="7" s="1"/>
  <c r="M3533" i="7"/>
  <c r="N3533" i="7"/>
  <c r="N3561" i="7"/>
  <c r="R3565" i="7"/>
  <c r="Q3565" i="7" s="1"/>
  <c r="N3572" i="7"/>
  <c r="M3572" i="7"/>
  <c r="R3582" i="7"/>
  <c r="Q3582" i="7" s="1"/>
  <c r="M3600" i="7"/>
  <c r="R3611" i="7"/>
  <c r="Q3611" i="7" s="1"/>
  <c r="N3625" i="7"/>
  <c r="M3655" i="7"/>
  <c r="R3673" i="7"/>
  <c r="Q3673" i="7" s="1"/>
  <c r="M3680" i="7"/>
  <c r="N3738" i="7"/>
  <c r="M3744" i="7"/>
  <c r="R3750" i="7"/>
  <c r="Q3750" i="7" s="1"/>
  <c r="R3206" i="7"/>
  <c r="Q3206" i="7" s="1"/>
  <c r="R3217" i="7"/>
  <c r="Q3217" i="7" s="1"/>
  <c r="N3322" i="7"/>
  <c r="M3326" i="7"/>
  <c r="R3333" i="7"/>
  <c r="Q3333" i="7" s="1"/>
  <c r="M3348" i="7"/>
  <c r="N3357" i="7"/>
  <c r="M3357" i="7"/>
  <c r="M3361" i="7"/>
  <c r="R3369" i="7"/>
  <c r="Q3369" i="7" s="1"/>
  <c r="R3391" i="7"/>
  <c r="Q3391" i="7" s="1"/>
  <c r="M3425" i="7"/>
  <c r="M3435" i="7"/>
  <c r="R3439" i="7"/>
  <c r="Q3439" i="7" s="1"/>
  <c r="R3458" i="7"/>
  <c r="Q3458" i="7" s="1"/>
  <c r="M3464" i="7"/>
  <c r="R3468" i="7"/>
  <c r="Q3468" i="7" s="1"/>
  <c r="R3478" i="7"/>
  <c r="Q3478" i="7" s="1"/>
  <c r="N3484" i="7"/>
  <c r="M3484" i="7"/>
  <c r="R3488" i="7"/>
  <c r="Q3488" i="7" s="1"/>
  <c r="R3513" i="7"/>
  <c r="Q3513" i="7" s="1"/>
  <c r="R3523" i="7"/>
  <c r="Q3523" i="7" s="1"/>
  <c r="M3539" i="7"/>
  <c r="R3566" i="7"/>
  <c r="Q3566" i="7" s="1"/>
  <c r="M3589" i="7"/>
  <c r="R3612" i="7"/>
  <c r="Q3612" i="7" s="1"/>
  <c r="R3630" i="7"/>
  <c r="Q3630" i="7" s="1"/>
  <c r="R3652" i="7"/>
  <c r="Q3652" i="7" s="1"/>
  <c r="R3705" i="7"/>
  <c r="Q3705" i="7" s="1"/>
  <c r="R3774" i="7"/>
  <c r="Q3774" i="7" s="1"/>
  <c r="R3846" i="7"/>
  <c r="Q3846" i="7" s="1"/>
  <c r="M3849" i="7"/>
  <c r="R3886" i="7"/>
  <c r="Q3886" i="7" s="1"/>
  <c r="R4294" i="7"/>
  <c r="Q4294" i="7" s="1"/>
  <c r="R3263" i="7"/>
  <c r="Q3263" i="7" s="1"/>
  <c r="R3279" i="7"/>
  <c r="Q3279" i="7" s="1"/>
  <c r="R3329" i="7"/>
  <c r="Q3329" i="7" s="1"/>
  <c r="R3334" i="7"/>
  <c r="Q3334" i="7" s="1"/>
  <c r="N3421" i="7"/>
  <c r="M3421" i="7"/>
  <c r="R3449" i="7"/>
  <c r="Q3449" i="7" s="1"/>
  <c r="R3473" i="7"/>
  <c r="Q3473" i="7" s="1"/>
  <c r="R3501" i="7"/>
  <c r="Q3501" i="7" s="1"/>
  <c r="R3543" i="7"/>
  <c r="Q3543" i="7" s="1"/>
  <c r="R3594" i="7"/>
  <c r="Q3594" i="7" s="1"/>
  <c r="R3664" i="7"/>
  <c r="Q3664" i="7" s="1"/>
  <c r="R3694" i="7"/>
  <c r="Q3694" i="7" s="1"/>
  <c r="N3739" i="7"/>
  <c r="M3739" i="7"/>
  <c r="N3754" i="7"/>
  <c r="M3754" i="7"/>
  <c r="N3803" i="7"/>
  <c r="M3803" i="7"/>
  <c r="R3949" i="7"/>
  <c r="Q3949" i="7" s="1"/>
  <c r="N3972" i="7"/>
  <c r="M3972" i="7"/>
  <c r="R3046" i="7"/>
  <c r="Q3046" i="7" s="1"/>
  <c r="N3289" i="7"/>
  <c r="M3289" i="7"/>
  <c r="R3343" i="7"/>
  <c r="Q3343" i="7" s="1"/>
  <c r="N3353" i="7"/>
  <c r="M3353" i="7"/>
  <c r="R3378" i="7"/>
  <c r="Q3378" i="7" s="1"/>
  <c r="R3400" i="7"/>
  <c r="Q3400" i="7" s="1"/>
  <c r="R3401" i="7"/>
  <c r="Q3401" i="7" s="1"/>
  <c r="R3410" i="7"/>
  <c r="Q3410" i="7" s="1"/>
  <c r="R3448" i="7"/>
  <c r="Q3448" i="7" s="1"/>
  <c r="R3555" i="7"/>
  <c r="Q3555" i="7" s="1"/>
  <c r="R3619" i="7"/>
  <c r="Q3619" i="7" s="1"/>
  <c r="R3629" i="7"/>
  <c r="Q3629" i="7" s="1"/>
  <c r="N3644" i="7"/>
  <c r="M3644" i="7"/>
  <c r="R3649" i="7"/>
  <c r="Q3649" i="7" s="1"/>
  <c r="N3656" i="7"/>
  <c r="M3656" i="7"/>
  <c r="R3661" i="7"/>
  <c r="Q3661" i="7" s="1"/>
  <c r="R3662" i="7"/>
  <c r="Q3662" i="7" s="1"/>
  <c r="R3725" i="7"/>
  <c r="Q3725" i="7" s="1"/>
  <c r="R3768" i="7"/>
  <c r="Q3768" i="7" s="1"/>
  <c r="R3794" i="7"/>
  <c r="Q3794" i="7" s="1"/>
  <c r="R3807" i="7"/>
  <c r="Q3807" i="7" s="1"/>
  <c r="N3842" i="7"/>
  <c r="R3882" i="7"/>
  <c r="Q3882" i="7" s="1"/>
  <c r="N3905" i="7"/>
  <c r="M3905" i="7"/>
  <c r="R3936" i="7"/>
  <c r="Q3936" i="7" s="1"/>
  <c r="R3078" i="7"/>
  <c r="Q3078" i="7" s="1"/>
  <c r="R3110" i="7"/>
  <c r="R3142" i="7"/>
  <c r="Q3142" i="7" s="1"/>
  <c r="R3174" i="7"/>
  <c r="Q3174" i="7" s="1"/>
  <c r="R3199" i="7"/>
  <c r="Q3199" i="7" s="1"/>
  <c r="N3306" i="7"/>
  <c r="R3317" i="7"/>
  <c r="Q3317" i="7" s="1"/>
  <c r="M3384" i="7"/>
  <c r="N3397" i="7"/>
  <c r="M3407" i="7"/>
  <c r="R3429" i="7"/>
  <c r="Q3429" i="7" s="1"/>
  <c r="N3445" i="7"/>
  <c r="R3484" i="7"/>
  <c r="Q3484" i="7" s="1"/>
  <c r="R3493" i="7"/>
  <c r="Q3493" i="7" s="1"/>
  <c r="M3505" i="7"/>
  <c r="R3508" i="7"/>
  <c r="Q3508" i="7" s="1"/>
  <c r="R3550" i="7"/>
  <c r="Q3550" i="7" s="1"/>
  <c r="R3572" i="7"/>
  <c r="Q3572" i="7" s="1"/>
  <c r="R3575" i="7"/>
  <c r="Q3575" i="7" s="1"/>
  <c r="M3596" i="7"/>
  <c r="R3613" i="7"/>
  <c r="Q3613" i="7" s="1"/>
  <c r="R3650" i="7"/>
  <c r="Q3650" i="7" s="1"/>
  <c r="R3668" i="7"/>
  <c r="Q3668" i="7" s="1"/>
  <c r="N3681" i="7"/>
  <c r="R3688" i="7"/>
  <c r="Q3688" i="7" s="1"/>
  <c r="R3699" i="7"/>
  <c r="Q3699" i="7" s="1"/>
  <c r="R3732" i="7"/>
  <c r="Q3732" i="7" s="1"/>
  <c r="R3761" i="7"/>
  <c r="Q3761" i="7" s="1"/>
  <c r="M3797" i="7"/>
  <c r="M3810" i="7"/>
  <c r="N3810" i="7"/>
  <c r="R3839" i="7"/>
  <c r="Q3839" i="7" s="1"/>
  <c r="M3897" i="7"/>
  <c r="R3943" i="7"/>
  <c r="Q3943" i="7" s="1"/>
  <c r="M4087" i="7"/>
  <c r="N4087" i="7"/>
  <c r="R4275" i="7"/>
  <c r="Q4275" i="7" s="1"/>
  <c r="N4298" i="7"/>
  <c r="R3313" i="7"/>
  <c r="Q3313" i="7" s="1"/>
  <c r="R3330" i="7"/>
  <c r="Q3330" i="7" s="1"/>
  <c r="R3365" i="7"/>
  <c r="Q3365" i="7" s="1"/>
  <c r="N3389" i="7"/>
  <c r="M3389" i="7"/>
  <c r="R3430" i="7"/>
  <c r="Q3430" i="7" s="1"/>
  <c r="N3436" i="7"/>
  <c r="M3436" i="7"/>
  <c r="R3455" i="7"/>
  <c r="Q3455" i="7" s="1"/>
  <c r="R3474" i="7"/>
  <c r="Q3474" i="7" s="1"/>
  <c r="R3498" i="7"/>
  <c r="Q3498" i="7" s="1"/>
  <c r="R3534" i="7"/>
  <c r="Q3534" i="7" s="1"/>
  <c r="R3544" i="7"/>
  <c r="Q3544" i="7" s="1"/>
  <c r="R3601" i="7"/>
  <c r="Q3601" i="7" s="1"/>
  <c r="R3626" i="7"/>
  <c r="Q3626" i="7" s="1"/>
  <c r="R3640" i="7"/>
  <c r="Q3640" i="7" s="1"/>
  <c r="R3745" i="7"/>
  <c r="Q3745" i="7" s="1"/>
  <c r="R3938" i="7"/>
  <c r="Q3938" i="7" s="1"/>
  <c r="N4223" i="7"/>
  <c r="M4223" i="7"/>
  <c r="R3089" i="7"/>
  <c r="Q3089" i="7" s="1"/>
  <c r="R3121" i="7"/>
  <c r="Q3121" i="7" s="1"/>
  <c r="R3153" i="7"/>
  <c r="Q3153" i="7" s="1"/>
  <c r="R3185" i="7"/>
  <c r="Q3185" i="7" s="1"/>
  <c r="M3281" i="7"/>
  <c r="R3318" i="7"/>
  <c r="Q3318" i="7" s="1"/>
  <c r="M3336" i="7"/>
  <c r="N3349" i="7"/>
  <c r="R3361" i="7"/>
  <c r="Q3361" i="7" s="1"/>
  <c r="R3366" i="7"/>
  <c r="Q3366" i="7" s="1"/>
  <c r="M3403" i="7"/>
  <c r="M3422" i="7"/>
  <c r="R3425" i="7"/>
  <c r="Q3425" i="7" s="1"/>
  <c r="R3465" i="7"/>
  <c r="Q3465" i="7" s="1"/>
  <c r="M3471" i="7"/>
  <c r="R3519" i="7"/>
  <c r="Q3519" i="7" s="1"/>
  <c r="M3530" i="7"/>
  <c r="R3533" i="7"/>
  <c r="Q3533" i="7" s="1"/>
  <c r="R3545" i="7"/>
  <c r="Q3545" i="7" s="1"/>
  <c r="R3562" i="7"/>
  <c r="Q3562" i="7" s="1"/>
  <c r="R3583" i="7"/>
  <c r="Q3583" i="7" s="1"/>
  <c r="R3593" i="7"/>
  <c r="Q3593" i="7" s="1"/>
  <c r="M3603" i="7"/>
  <c r="R3608" i="7"/>
  <c r="Q3608" i="7" s="1"/>
  <c r="R3632" i="7"/>
  <c r="Q3632" i="7" s="1"/>
  <c r="R3669" i="7"/>
  <c r="Q3669" i="7" s="1"/>
  <c r="R3687" i="7"/>
  <c r="Q3687" i="7" s="1"/>
  <c r="N3708" i="7"/>
  <c r="M3708" i="7"/>
  <c r="M3734" i="7"/>
  <c r="R3739" i="7"/>
  <c r="Q3739" i="7" s="1"/>
  <c r="R3762" i="7"/>
  <c r="Q3762" i="7" s="1"/>
  <c r="R3793" i="7"/>
  <c r="Q3793" i="7" s="1"/>
  <c r="N3945" i="7"/>
  <c r="M3945" i="7"/>
  <c r="M4035" i="7"/>
  <c r="N4035" i="7"/>
  <c r="N4063" i="7"/>
  <c r="M4063" i="7"/>
  <c r="R2966" i="7"/>
  <c r="R3030" i="7"/>
  <c r="M3069" i="7"/>
  <c r="M3101" i="7"/>
  <c r="M3133" i="7"/>
  <c r="M3165" i="7"/>
  <c r="M3197" i="7"/>
  <c r="N3290" i="7"/>
  <c r="R3301" i="7"/>
  <c r="Q3301" i="7" s="1"/>
  <c r="N3341" i="7"/>
  <c r="M3341" i="7"/>
  <c r="R3353" i="7"/>
  <c r="Q3353" i="7" s="1"/>
  <c r="R3375" i="7"/>
  <c r="Q3375" i="7" s="1"/>
  <c r="N3385" i="7"/>
  <c r="M3385" i="7"/>
  <c r="R3407" i="7"/>
  <c r="Q3407" i="7" s="1"/>
  <c r="R3464" i="7"/>
  <c r="Q3464" i="7" s="1"/>
  <c r="R3520" i="7"/>
  <c r="Q3520" i="7" s="1"/>
  <c r="R3551" i="7"/>
  <c r="Q3551" i="7" s="1"/>
  <c r="R3554" i="7"/>
  <c r="Q3554" i="7" s="1"/>
  <c r="R3580" i="7"/>
  <c r="Q3580" i="7" s="1"/>
  <c r="R3618" i="7"/>
  <c r="Q3618" i="7" s="1"/>
  <c r="M3628" i="7"/>
  <c r="R3638" i="7"/>
  <c r="Q3638" i="7" s="1"/>
  <c r="R3663" i="7"/>
  <c r="Q3663" i="7" s="1"/>
  <c r="R3727" i="7"/>
  <c r="Q3727" i="7" s="1"/>
  <c r="M3748" i="7"/>
  <c r="R3763" i="7"/>
  <c r="Q3763" i="7" s="1"/>
  <c r="N3765" i="7"/>
  <c r="M3765" i="7"/>
  <c r="M3771" i="7"/>
  <c r="R3797" i="7"/>
  <c r="Q3797" i="7" s="1"/>
  <c r="M3832" i="7"/>
  <c r="N4028" i="7"/>
  <c r="R4049" i="7"/>
  <c r="Q4049" i="7" s="1"/>
  <c r="R4204" i="7"/>
  <c r="Q4204" i="7" s="1"/>
  <c r="R3628" i="7"/>
  <c r="Q3628" i="7" s="1"/>
  <c r="R3689" i="7"/>
  <c r="Q3689" i="7" s="1"/>
  <c r="R3703" i="7"/>
  <c r="Q3703" i="7" s="1"/>
  <c r="R3748" i="7"/>
  <c r="Q3748" i="7" s="1"/>
  <c r="R3765" i="7"/>
  <c r="Q3765" i="7" s="1"/>
  <c r="R3781" i="7"/>
  <c r="Q3781" i="7" s="1"/>
  <c r="R3843" i="7"/>
  <c r="Q3843" i="7" s="1"/>
  <c r="R3861" i="7"/>
  <c r="Q3861" i="7" s="1"/>
  <c r="R3878" i="7"/>
  <c r="Q3878" i="7" s="1"/>
  <c r="R3894" i="7"/>
  <c r="Q3894" i="7" s="1"/>
  <c r="R3911" i="7"/>
  <c r="Q3911" i="7" s="1"/>
  <c r="N4058" i="7"/>
  <c r="M4058" i="7"/>
  <c r="R4112" i="7"/>
  <c r="Q4112" i="7" s="1"/>
  <c r="R3723" i="7"/>
  <c r="Q3723" i="7" s="1"/>
  <c r="N3755" i="7"/>
  <c r="M3755" i="7"/>
  <c r="R3759" i="7"/>
  <c r="Q3759" i="7" s="1"/>
  <c r="R3815" i="7"/>
  <c r="Q3815" i="7" s="1"/>
  <c r="R3820" i="7"/>
  <c r="Q3820" i="7" s="1"/>
  <c r="R3910" i="7"/>
  <c r="Q3910" i="7" s="1"/>
  <c r="R3918" i="7"/>
  <c r="Q3918" i="7" s="1"/>
  <c r="R4044" i="7"/>
  <c r="Q4044" i="7" s="1"/>
  <c r="R4244" i="7"/>
  <c r="Q4244" i="7" s="1"/>
  <c r="R4269" i="7"/>
  <c r="Q4269" i="7" s="1"/>
  <c r="R3557" i="7"/>
  <c r="Q3557" i="7" s="1"/>
  <c r="M3576" i="7"/>
  <c r="M3608" i="7"/>
  <c r="M3615" i="7"/>
  <c r="R3621" i="7"/>
  <c r="Q3621" i="7" s="1"/>
  <c r="N3641" i="7"/>
  <c r="M3645" i="7"/>
  <c r="M3661" i="7"/>
  <c r="M3665" i="7"/>
  <c r="R3718" i="7"/>
  <c r="Q3718" i="7" s="1"/>
  <c r="N3730" i="7"/>
  <c r="M3735" i="7"/>
  <c r="M3750" i="7"/>
  <c r="R3766" i="7"/>
  <c r="Q3766" i="7" s="1"/>
  <c r="R3771" i="7"/>
  <c r="Q3771" i="7" s="1"/>
  <c r="R3775" i="7"/>
  <c r="Q3775" i="7" s="1"/>
  <c r="R3782" i="7"/>
  <c r="Q3782" i="7" s="1"/>
  <c r="R3821" i="7"/>
  <c r="Q3821" i="7" s="1"/>
  <c r="R3844" i="7"/>
  <c r="Q3844" i="7" s="1"/>
  <c r="R3849" i="7"/>
  <c r="Q3849" i="7" s="1"/>
  <c r="R3862" i="7"/>
  <c r="Q3862" i="7" s="1"/>
  <c r="N3892" i="7"/>
  <c r="M3892" i="7"/>
  <c r="R3986" i="7"/>
  <c r="Q3986" i="7" s="1"/>
  <c r="R3999" i="7"/>
  <c r="Q3999" i="7" s="1"/>
  <c r="N4125" i="7"/>
  <c r="M4125" i="7"/>
  <c r="M4161" i="7"/>
  <c r="N4161" i="7"/>
  <c r="N4272" i="7"/>
  <c r="M4272" i="7"/>
  <c r="N4476" i="7"/>
  <c r="R3522" i="7"/>
  <c r="Q3522" i="7" s="1"/>
  <c r="M3555" i="7"/>
  <c r="M3562" i="7"/>
  <c r="M3569" i="7"/>
  <c r="N3580" i="7"/>
  <c r="M3580" i="7"/>
  <c r="M3594" i="7"/>
  <c r="M3601" i="7"/>
  <c r="M3619" i="7"/>
  <c r="M3626" i="7"/>
  <c r="M3637" i="7"/>
  <c r="M3653" i="7"/>
  <c r="R3686" i="7"/>
  <c r="Q3686" i="7" s="1"/>
  <c r="R3695" i="7"/>
  <c r="Q3695" i="7" s="1"/>
  <c r="R3713" i="7"/>
  <c r="Q3713" i="7" s="1"/>
  <c r="R3760" i="7"/>
  <c r="Q3760" i="7" s="1"/>
  <c r="M3778" i="7"/>
  <c r="N3778" i="7"/>
  <c r="R3804" i="7"/>
  <c r="Q3804" i="7" s="1"/>
  <c r="R3832" i="7"/>
  <c r="Q3832" i="7" s="1"/>
  <c r="M3883" i="7"/>
  <c r="N3883" i="7"/>
  <c r="R3897" i="7"/>
  <c r="Q3897" i="7" s="1"/>
  <c r="N3920" i="7"/>
  <c r="M3920" i="7"/>
  <c r="M3401" i="7"/>
  <c r="M3417" i="7"/>
  <c r="M3433" i="7"/>
  <c r="M3449" i="7"/>
  <c r="M3465" i="7"/>
  <c r="M3481" i="7"/>
  <c r="M3502" i="7"/>
  <c r="M3509" i="7"/>
  <c r="M3534" i="7"/>
  <c r="M3541" i="7"/>
  <c r="M3548" i="7"/>
  <c r="R3586" i="7"/>
  <c r="Q3586" i="7" s="1"/>
  <c r="M3630" i="7"/>
  <c r="R3648" i="7"/>
  <c r="Q3648" i="7" s="1"/>
  <c r="N3670" i="7"/>
  <c r="M3670" i="7"/>
  <c r="M3678" i="7"/>
  <c r="N3678" i="7"/>
  <c r="R3681" i="7"/>
  <c r="Q3681" i="7" s="1"/>
  <c r="M3692" i="7"/>
  <c r="M3701" i="7"/>
  <c r="M3710" i="7"/>
  <c r="R3724" i="7"/>
  <c r="Q3724" i="7" s="1"/>
  <c r="N3794" i="7"/>
  <c r="R3810" i="7"/>
  <c r="Q3810" i="7" s="1"/>
  <c r="R3816" i="7"/>
  <c r="Q3816" i="7" s="1"/>
  <c r="R3822" i="7"/>
  <c r="Q3822" i="7" s="1"/>
  <c r="M3829" i="7"/>
  <c r="N3846" i="7"/>
  <c r="R3855" i="7"/>
  <c r="Q3855" i="7" s="1"/>
  <c r="N3864" i="7"/>
  <c r="M3864" i="7"/>
  <c r="R3875" i="7"/>
  <c r="Q3875" i="7" s="1"/>
  <c r="R3906" i="7"/>
  <c r="Q3906" i="7" s="1"/>
  <c r="R3912" i="7"/>
  <c r="Q3912" i="7" s="1"/>
  <c r="M3929" i="7"/>
  <c r="N3929" i="7"/>
  <c r="R3959" i="7"/>
  <c r="Q3959" i="7" s="1"/>
  <c r="M3967" i="7"/>
  <c r="N3974" i="7"/>
  <c r="M3974" i="7"/>
  <c r="R3987" i="7"/>
  <c r="Q3987" i="7" s="1"/>
  <c r="R4016" i="7"/>
  <c r="Q4016" i="7" s="1"/>
  <c r="R4107" i="7"/>
  <c r="Q4107" i="7" s="1"/>
  <c r="M4251" i="7"/>
  <c r="R3656" i="7"/>
  <c r="Q3656" i="7" s="1"/>
  <c r="M3697" i="7"/>
  <c r="N3697" i="7"/>
  <c r="R3719" i="7"/>
  <c r="Q3719" i="7" s="1"/>
  <c r="R3735" i="7"/>
  <c r="Q3735" i="7" s="1"/>
  <c r="R3740" i="7"/>
  <c r="Q3740" i="7" s="1"/>
  <c r="M3751" i="7"/>
  <c r="N3751" i="7"/>
  <c r="R3772" i="7"/>
  <c r="Q3772" i="7" s="1"/>
  <c r="R3783" i="7"/>
  <c r="Q3783" i="7" s="1"/>
  <c r="R3788" i="7"/>
  <c r="Q3788" i="7" s="1"/>
  <c r="R3799" i="7"/>
  <c r="Q3799" i="7" s="1"/>
  <c r="R3890" i="7"/>
  <c r="Q3890" i="7" s="1"/>
  <c r="R3905" i="7"/>
  <c r="Q3905" i="7" s="1"/>
  <c r="R3927" i="7"/>
  <c r="Q3927" i="7" s="1"/>
  <c r="R4009" i="7"/>
  <c r="Q4009" i="7" s="1"/>
  <c r="R4045" i="7"/>
  <c r="Q4045" i="7" s="1"/>
  <c r="R4145" i="7"/>
  <c r="Q4145" i="7" s="1"/>
  <c r="R4146" i="7"/>
  <c r="Q4146" i="7" s="1"/>
  <c r="N4156" i="7"/>
  <c r="M4156" i="7"/>
  <c r="N4331" i="7"/>
  <c r="M4331" i="7"/>
  <c r="N3545" i="7"/>
  <c r="N3577" i="7"/>
  <c r="M3584" i="7"/>
  <c r="M3591" i="7"/>
  <c r="M3616" i="7"/>
  <c r="M3623" i="7"/>
  <c r="R3633" i="7"/>
  <c r="Q3633" i="7" s="1"/>
  <c r="M3642" i="7"/>
  <c r="M3646" i="7"/>
  <c r="M3662" i="7"/>
  <c r="M3666" i="7"/>
  <c r="N3666" i="7"/>
  <c r="M3674" i="7"/>
  <c r="N3683" i="7"/>
  <c r="M3688" i="7"/>
  <c r="R3730" i="7"/>
  <c r="Q3730" i="7" s="1"/>
  <c r="M3746" i="7"/>
  <c r="N3746" i="7"/>
  <c r="R3755" i="7"/>
  <c r="Q3755" i="7" s="1"/>
  <c r="M3768" i="7"/>
  <c r="N3790" i="7"/>
  <c r="M3790" i="7"/>
  <c r="N3824" i="7"/>
  <c r="M3824" i="7"/>
  <c r="N3847" i="7"/>
  <c r="M3847" i="7"/>
  <c r="R3856" i="7"/>
  <c r="Q3856" i="7" s="1"/>
  <c r="R3870" i="7"/>
  <c r="Q3870" i="7" s="1"/>
  <c r="N3878" i="7"/>
  <c r="N3936" i="7"/>
  <c r="R3954" i="7"/>
  <c r="Q3954" i="7" s="1"/>
  <c r="R4065" i="7"/>
  <c r="Q4065" i="7" s="1"/>
  <c r="R4227" i="7"/>
  <c r="Q4227" i="7" s="1"/>
  <c r="N4392" i="7"/>
  <c r="M4392" i="7"/>
  <c r="R3505" i="7"/>
  <c r="Q3505" i="7" s="1"/>
  <c r="R3637" i="7"/>
  <c r="Q3637" i="7" s="1"/>
  <c r="R3678" i="7"/>
  <c r="Q3678" i="7" s="1"/>
  <c r="R3714" i="7"/>
  <c r="Q3714" i="7" s="1"/>
  <c r="N3716" i="7"/>
  <c r="M3716" i="7"/>
  <c r="R3720" i="7"/>
  <c r="Q3720" i="7" s="1"/>
  <c r="N3752" i="7"/>
  <c r="M3752" i="7"/>
  <c r="R3834" i="7"/>
  <c r="Q3834" i="7" s="1"/>
  <c r="R3850" i="7"/>
  <c r="Q3850" i="7" s="1"/>
  <c r="R3851" i="7"/>
  <c r="Q3851" i="7" s="1"/>
  <c r="N3930" i="7"/>
  <c r="M3930" i="7"/>
  <c r="R3981" i="7"/>
  <c r="Q3981" i="7" s="1"/>
  <c r="R3988" i="7"/>
  <c r="Q3988" i="7" s="1"/>
  <c r="N4068" i="7"/>
  <c r="M4068" i="7"/>
  <c r="M3437" i="7"/>
  <c r="M3453" i="7"/>
  <c r="M3469" i="7"/>
  <c r="M3503" i="7"/>
  <c r="R3509" i="7"/>
  <c r="Q3509" i="7" s="1"/>
  <c r="M3549" i="7"/>
  <c r="M3556" i="7"/>
  <c r="R3569" i="7"/>
  <c r="Q3569" i="7" s="1"/>
  <c r="R3701" i="7"/>
  <c r="Q3701" i="7" s="1"/>
  <c r="R3710" i="7"/>
  <c r="Q3710" i="7" s="1"/>
  <c r="R3795" i="7"/>
  <c r="Q3795" i="7" s="1"/>
  <c r="R3806" i="7"/>
  <c r="Q3806" i="7" s="1"/>
  <c r="R3811" i="7"/>
  <c r="Q3811" i="7" s="1"/>
  <c r="R3817" i="7"/>
  <c r="Q3817" i="7" s="1"/>
  <c r="R3840" i="7"/>
  <c r="Q3840" i="7" s="1"/>
  <c r="R3889" i="7"/>
  <c r="Q3889" i="7" s="1"/>
  <c r="R3925" i="7"/>
  <c r="Q3925" i="7" s="1"/>
  <c r="R3974" i="7"/>
  <c r="Q3974" i="7" s="1"/>
  <c r="R4140" i="7"/>
  <c r="Q4140" i="7" s="1"/>
  <c r="R4141" i="7"/>
  <c r="Q4141" i="7" s="1"/>
  <c r="R3541" i="7"/>
  <c r="Q3541" i="7" s="1"/>
  <c r="R3573" i="7"/>
  <c r="Q3573" i="7" s="1"/>
  <c r="R3674" i="7"/>
  <c r="Q3674" i="7" s="1"/>
  <c r="R3726" i="7"/>
  <c r="Q3726" i="7" s="1"/>
  <c r="R3731" i="7"/>
  <c r="Q3731" i="7" s="1"/>
  <c r="R3741" i="7"/>
  <c r="Q3741" i="7" s="1"/>
  <c r="N3747" i="7"/>
  <c r="M3747" i="7"/>
  <c r="N3825" i="7"/>
  <c r="M3825" i="7"/>
  <c r="R3835" i="7"/>
  <c r="Q3835" i="7" s="1"/>
  <c r="N3853" i="7"/>
  <c r="N3859" i="7"/>
  <c r="M3859" i="7"/>
  <c r="M3872" i="7"/>
  <c r="R3893" i="7"/>
  <c r="Q3893" i="7" s="1"/>
  <c r="R3900" i="7"/>
  <c r="Q3900" i="7" s="1"/>
  <c r="R3922" i="7"/>
  <c r="Q3922" i="7" s="1"/>
  <c r="R4006" i="7"/>
  <c r="Q4006" i="7" s="1"/>
  <c r="R4097" i="7"/>
  <c r="Q4097" i="7" s="1"/>
  <c r="M4099" i="7"/>
  <c r="N4099" i="7"/>
  <c r="R4129" i="7"/>
  <c r="Q4129" i="7" s="1"/>
  <c r="R4177" i="7"/>
  <c r="Q4177" i="7" s="1"/>
  <c r="R4296" i="7"/>
  <c r="Q4296" i="7" s="1"/>
  <c r="R4378" i="7"/>
  <c r="Q4378" i="7" s="1"/>
  <c r="R3676" i="7"/>
  <c r="Q3676" i="7" s="1"/>
  <c r="N3715" i="7"/>
  <c r="M3715" i="7"/>
  <c r="R3872" i="7"/>
  <c r="Q3872" i="7" s="1"/>
  <c r="R3887" i="7"/>
  <c r="Q3887" i="7" s="1"/>
  <c r="R3888" i="7"/>
  <c r="Q3888" i="7" s="1"/>
  <c r="R3903" i="7"/>
  <c r="Q3903" i="7" s="1"/>
  <c r="R3924" i="7"/>
  <c r="Q3924" i="7" s="1"/>
  <c r="R3945" i="7"/>
  <c r="Q3945" i="7" s="1"/>
  <c r="R3951" i="7"/>
  <c r="Q3951" i="7" s="1"/>
  <c r="N3962" i="7"/>
  <c r="M3962" i="7"/>
  <c r="N4007" i="7"/>
  <c r="M4007" i="7"/>
  <c r="R4017" i="7"/>
  <c r="Q4017" i="7" s="1"/>
  <c r="R4040" i="7"/>
  <c r="Q4040" i="7" s="1"/>
  <c r="R4051" i="7"/>
  <c r="Q4051" i="7" s="1"/>
  <c r="M4130" i="7"/>
  <c r="N4130" i="7"/>
  <c r="R4168" i="7"/>
  <c r="Q4168" i="7" s="1"/>
  <c r="R4169" i="7"/>
  <c r="Q4169" i="7" s="1"/>
  <c r="R4175" i="7"/>
  <c r="Q4175" i="7" s="1"/>
  <c r="R4199" i="7"/>
  <c r="Q4199" i="7" s="1"/>
  <c r="R4220" i="7"/>
  <c r="Q4220" i="7" s="1"/>
  <c r="M4245" i="7"/>
  <c r="N4245" i="7"/>
  <c r="R4265" i="7"/>
  <c r="Q4265" i="7" s="1"/>
  <c r="R4375" i="7"/>
  <c r="Q4375" i="7" s="1"/>
  <c r="R4441" i="7"/>
  <c r="Q4441" i="7" s="1"/>
  <c r="R4094" i="7"/>
  <c r="Q4094" i="7" s="1"/>
  <c r="N4108" i="7"/>
  <c r="M4108" i="7"/>
  <c r="M4113" i="7"/>
  <c r="N4113" i="7"/>
  <c r="R4191" i="7"/>
  <c r="Q4191" i="7" s="1"/>
  <c r="R4251" i="7"/>
  <c r="Q4251" i="7" s="1"/>
  <c r="R4272" i="7"/>
  <c r="Q4272" i="7" s="1"/>
  <c r="N4718" i="7"/>
  <c r="M4718" i="7"/>
  <c r="R3854" i="7"/>
  <c r="Q3854" i="7" s="1"/>
  <c r="R3867" i="7"/>
  <c r="Q3867" i="7" s="1"/>
  <c r="R3898" i="7"/>
  <c r="Q3898" i="7" s="1"/>
  <c r="N3926" i="7"/>
  <c r="M3926" i="7"/>
  <c r="R3967" i="7"/>
  <c r="Q3967" i="7" s="1"/>
  <c r="N4001" i="7"/>
  <c r="M4001" i="7"/>
  <c r="N4024" i="7"/>
  <c r="M4042" i="7"/>
  <c r="R4046" i="7"/>
  <c r="Q4046" i="7" s="1"/>
  <c r="R4074" i="7"/>
  <c r="Q4074" i="7" s="1"/>
  <c r="M4076" i="7"/>
  <c r="N4102" i="7"/>
  <c r="M4102" i="7"/>
  <c r="M4171" i="7"/>
  <c r="R4207" i="7"/>
  <c r="Q4207" i="7" s="1"/>
  <c r="R4236" i="7"/>
  <c r="Q4236" i="7" s="1"/>
  <c r="R4238" i="7"/>
  <c r="Q4238" i="7" s="1"/>
  <c r="R4258" i="7"/>
  <c r="Q4258" i="7" s="1"/>
  <c r="N4293" i="7"/>
  <c r="R4341" i="7"/>
  <c r="Q4341" i="7" s="1"/>
  <c r="M4605" i="7"/>
  <c r="N3895" i="7"/>
  <c r="M3895" i="7"/>
  <c r="R3899" i="7"/>
  <c r="Q3899" i="7" s="1"/>
  <c r="N3985" i="7"/>
  <c r="M3985" i="7"/>
  <c r="R4069" i="7"/>
  <c r="Q4069" i="7" s="1"/>
  <c r="N4082" i="7"/>
  <c r="M4082" i="7"/>
  <c r="R4161" i="7"/>
  <c r="Q4161" i="7" s="1"/>
  <c r="N4335" i="7"/>
  <c r="M4335" i="7"/>
  <c r="M4593" i="7"/>
  <c r="N4593" i="7"/>
  <c r="R3742" i="7"/>
  <c r="Q3742" i="7" s="1"/>
  <c r="R3776" i="7"/>
  <c r="Q3776" i="7" s="1"/>
  <c r="R3780" i="7"/>
  <c r="Q3780" i="7" s="1"/>
  <c r="R3798" i="7"/>
  <c r="Q3798" i="7" s="1"/>
  <c r="N3812" i="7"/>
  <c r="M3812" i="7"/>
  <c r="N3851" i="7"/>
  <c r="M3851" i="7"/>
  <c r="N3879" i="7"/>
  <c r="N3890" i="7"/>
  <c r="N3910" i="7"/>
  <c r="M3910" i="7"/>
  <c r="R3914" i="7"/>
  <c r="Q3914" i="7" s="1"/>
  <c r="R3930" i="7"/>
  <c r="Q3930" i="7" s="1"/>
  <c r="M3937" i="7"/>
  <c r="N3937" i="7"/>
  <c r="R3941" i="7"/>
  <c r="Q3941" i="7" s="1"/>
  <c r="R3946" i="7"/>
  <c r="Q3946" i="7" s="1"/>
  <c r="R3947" i="7"/>
  <c r="Q3947" i="7" s="1"/>
  <c r="M3953" i="7"/>
  <c r="N3969" i="7"/>
  <c r="M3969" i="7"/>
  <c r="R3979" i="7"/>
  <c r="Q3979" i="7" s="1"/>
  <c r="M4009" i="7"/>
  <c r="M4014" i="7"/>
  <c r="R4018" i="7"/>
  <c r="Q4018" i="7" s="1"/>
  <c r="M4031" i="7"/>
  <c r="N4054" i="7"/>
  <c r="M4054" i="7"/>
  <c r="N4071" i="7"/>
  <c r="M4071" i="7"/>
  <c r="R4113" i="7"/>
  <c r="Q4113" i="7" s="1"/>
  <c r="R4117" i="7"/>
  <c r="Q4117" i="7" s="1"/>
  <c r="R4149" i="7"/>
  <c r="Q4149" i="7" s="1"/>
  <c r="R4150" i="7"/>
  <c r="Q4150" i="7" s="1"/>
  <c r="M4203" i="7"/>
  <c r="R4217" i="7"/>
  <c r="Q4217" i="7" s="1"/>
  <c r="R4223" i="7"/>
  <c r="Q4223" i="7" s="1"/>
  <c r="R4279" i="7"/>
  <c r="Q4279" i="7" s="1"/>
  <c r="R4300" i="7"/>
  <c r="Q4300" i="7" s="1"/>
  <c r="R4304" i="7"/>
  <c r="Q4304" i="7" s="1"/>
  <c r="R4333" i="7"/>
  <c r="Q4333" i="7" s="1"/>
  <c r="R4361" i="7"/>
  <c r="Q4361" i="7" s="1"/>
  <c r="R4362" i="7"/>
  <c r="Q4362" i="7" s="1"/>
  <c r="R4411" i="7"/>
  <c r="Q4411" i="7" s="1"/>
  <c r="R3711" i="7"/>
  <c r="Q3711" i="7" s="1"/>
  <c r="R3868" i="7"/>
  <c r="Q3868" i="7" s="1"/>
  <c r="R3989" i="7"/>
  <c r="Q3989" i="7" s="1"/>
  <c r="R4007" i="7"/>
  <c r="Q4007" i="7" s="1"/>
  <c r="R4024" i="7"/>
  <c r="Q4024" i="7" s="1"/>
  <c r="R4089" i="7"/>
  <c r="Q4089" i="7" s="1"/>
  <c r="R4131" i="7"/>
  <c r="Q4131" i="7" s="1"/>
  <c r="R4132" i="7"/>
  <c r="Q4132" i="7" s="1"/>
  <c r="R4164" i="7"/>
  <c r="Q4164" i="7" s="1"/>
  <c r="R4254" i="7"/>
  <c r="Q4254" i="7" s="1"/>
  <c r="R4277" i="7"/>
  <c r="Q4277" i="7" s="1"/>
  <c r="N3724" i="7"/>
  <c r="M3760" i="7"/>
  <c r="M3795" i="7"/>
  <c r="M3808" i="7"/>
  <c r="N3821" i="7"/>
  <c r="N3843" i="7"/>
  <c r="M3865" i="7"/>
  <c r="M3875" i="7"/>
  <c r="R3883" i="7"/>
  <c r="Q3883" i="7" s="1"/>
  <c r="R3884" i="7"/>
  <c r="Q3884" i="7" s="1"/>
  <c r="N3901" i="7"/>
  <c r="N3911" i="7"/>
  <c r="M3911" i="7"/>
  <c r="R3926" i="7"/>
  <c r="Q3926" i="7" s="1"/>
  <c r="N3933" i="7"/>
  <c r="R3963" i="7"/>
  <c r="Q3963" i="7" s="1"/>
  <c r="M3975" i="7"/>
  <c r="R4019" i="7"/>
  <c r="Q4019" i="7" s="1"/>
  <c r="R4042" i="7"/>
  <c r="Q4042" i="7" s="1"/>
  <c r="R4058" i="7"/>
  <c r="Q4058" i="7" s="1"/>
  <c r="R4064" i="7"/>
  <c r="Q4064" i="7" s="1"/>
  <c r="N4066" i="7"/>
  <c r="R4082" i="7"/>
  <c r="Q4082" i="7" s="1"/>
  <c r="R4114" i="7"/>
  <c r="Q4114" i="7" s="1"/>
  <c r="N4152" i="7"/>
  <c r="R4167" i="7"/>
  <c r="Q4167" i="7" s="1"/>
  <c r="R4178" i="7"/>
  <c r="Q4178" i="7" s="1"/>
  <c r="M4219" i="7"/>
  <c r="R4233" i="7"/>
  <c r="Q4233" i="7" s="1"/>
  <c r="R4239" i="7"/>
  <c r="Q4239" i="7" s="1"/>
  <c r="N4309" i="7"/>
  <c r="N4571" i="7"/>
  <c r="M4571" i="7"/>
  <c r="R3785" i="7"/>
  <c r="Q3785" i="7" s="1"/>
  <c r="R3829" i="7"/>
  <c r="Q3829" i="7" s="1"/>
  <c r="R3838" i="7"/>
  <c r="Q3838" i="7" s="1"/>
  <c r="M3928" i="7"/>
  <c r="N3928" i="7"/>
  <c r="R3942" i="7"/>
  <c r="Q3942" i="7" s="1"/>
  <c r="R4025" i="7"/>
  <c r="Q4025" i="7" s="1"/>
  <c r="M4049" i="7"/>
  <c r="N4049" i="7"/>
  <c r="R4076" i="7"/>
  <c r="Q4076" i="7" s="1"/>
  <c r="N4091" i="7"/>
  <c r="M4091" i="7"/>
  <c r="R4120" i="7"/>
  <c r="Q4120" i="7" s="1"/>
  <c r="N4166" i="7"/>
  <c r="M4166" i="7"/>
  <c r="R4194" i="7"/>
  <c r="Q4194" i="7" s="1"/>
  <c r="R4252" i="7"/>
  <c r="Q4252" i="7" s="1"/>
  <c r="R4274" i="7"/>
  <c r="Q4274" i="7" s="1"/>
  <c r="R4327" i="7"/>
  <c r="Q4327" i="7" s="1"/>
  <c r="R4343" i="7"/>
  <c r="Q4343" i="7" s="1"/>
  <c r="R3790" i="7"/>
  <c r="Q3790" i="7" s="1"/>
  <c r="M3800" i="7"/>
  <c r="R3803" i="7"/>
  <c r="Q3803" i="7" s="1"/>
  <c r="N3826" i="7"/>
  <c r="R3847" i="7"/>
  <c r="Q3847" i="7" s="1"/>
  <c r="M3861" i="7"/>
  <c r="R3869" i="7"/>
  <c r="Q3869" i="7" s="1"/>
  <c r="M3891" i="7"/>
  <c r="N3954" i="7"/>
  <c r="R3957" i="7"/>
  <c r="Q3957" i="7" s="1"/>
  <c r="R3964" i="7"/>
  <c r="Q3964" i="7" s="1"/>
  <c r="N3982" i="7"/>
  <c r="M3982" i="7"/>
  <c r="R3997" i="7"/>
  <c r="Q3997" i="7" s="1"/>
  <c r="R4002" i="7"/>
  <c r="Q4002" i="7" s="1"/>
  <c r="M4010" i="7"/>
  <c r="R4060" i="7"/>
  <c r="Q4060" i="7" s="1"/>
  <c r="R4071" i="7"/>
  <c r="Q4071" i="7" s="1"/>
  <c r="R4083" i="7"/>
  <c r="Q4083" i="7" s="1"/>
  <c r="R4096" i="7"/>
  <c r="Q4096" i="7" s="1"/>
  <c r="M4098" i="7"/>
  <c r="N4116" i="7"/>
  <c r="M4116" i="7"/>
  <c r="N4153" i="7"/>
  <c r="M4153" i="7"/>
  <c r="R4210" i="7"/>
  <c r="Q4210" i="7" s="1"/>
  <c r="M4235" i="7"/>
  <c r="R4395" i="7"/>
  <c r="Q4395" i="7" s="1"/>
  <c r="R4518" i="7"/>
  <c r="Q4518" i="7" s="1"/>
  <c r="R3525" i="7"/>
  <c r="Q3525" i="7" s="1"/>
  <c r="R3589" i="7"/>
  <c r="Q3589" i="7" s="1"/>
  <c r="R3653" i="7"/>
  <c r="Q3653" i="7" s="1"/>
  <c r="R3704" i="7"/>
  <c r="Q3704" i="7" s="1"/>
  <c r="N3725" i="7"/>
  <c r="M3725" i="7"/>
  <c r="R3773" i="7"/>
  <c r="Q3773" i="7" s="1"/>
  <c r="R3808" i="7"/>
  <c r="Q3808" i="7" s="1"/>
  <c r="R3812" i="7"/>
  <c r="Q3812" i="7" s="1"/>
  <c r="R3830" i="7"/>
  <c r="Q3830" i="7" s="1"/>
  <c r="N3844" i="7"/>
  <c r="M3844" i="7"/>
  <c r="M3857" i="7"/>
  <c r="N3876" i="7"/>
  <c r="M3876" i="7"/>
  <c r="M3886" i="7"/>
  <c r="M3902" i="7"/>
  <c r="R3921" i="7"/>
  <c r="Q3921" i="7" s="1"/>
  <c r="M3960" i="7"/>
  <c r="N3960" i="7"/>
  <c r="R4003" i="7"/>
  <c r="Q4003" i="7" s="1"/>
  <c r="R4026" i="7"/>
  <c r="Q4026" i="7" s="1"/>
  <c r="R4031" i="7"/>
  <c r="Q4031" i="7" s="1"/>
  <c r="M4067" i="7"/>
  <c r="N4067" i="7"/>
  <c r="R4084" i="7"/>
  <c r="Q4084" i="7" s="1"/>
  <c r="R4130" i="7"/>
  <c r="Q4130" i="7" s="1"/>
  <c r="R4139" i="7"/>
  <c r="Q4139" i="7" s="1"/>
  <c r="M4147" i="7"/>
  <c r="N4147" i="7"/>
  <c r="R4162" i="7"/>
  <c r="Q4162" i="7" s="1"/>
  <c r="R4179" i="7"/>
  <c r="Q4179" i="7" s="1"/>
  <c r="R4298" i="7"/>
  <c r="Q4298" i="7" s="1"/>
  <c r="R4316" i="7"/>
  <c r="Q4316" i="7" s="1"/>
  <c r="R4328" i="7"/>
  <c r="Q4328" i="7" s="1"/>
  <c r="M4330" i="7"/>
  <c r="N4330" i="7"/>
  <c r="R4517" i="7"/>
  <c r="Q4517" i="7" s="1"/>
  <c r="R3940" i="7"/>
  <c r="Q3940" i="7" s="1"/>
  <c r="R4035" i="7"/>
  <c r="Q4035" i="7" s="1"/>
  <c r="R4080" i="7"/>
  <c r="Q4080" i="7" s="1"/>
  <c r="N4086" i="7"/>
  <c r="M4086" i="7"/>
  <c r="N4135" i="7"/>
  <c r="M4135" i="7"/>
  <c r="N4162" i="7"/>
  <c r="M4162" i="7"/>
  <c r="R4286" i="7"/>
  <c r="Q4286" i="7" s="1"/>
  <c r="R4340" i="7"/>
  <c r="Q4340" i="7" s="1"/>
  <c r="N4344" i="7"/>
  <c r="M4344" i="7"/>
  <c r="R4404" i="7"/>
  <c r="Q4404" i="7" s="1"/>
  <c r="R4435" i="7"/>
  <c r="Q4435" i="7" s="1"/>
  <c r="N4444" i="7"/>
  <c r="M4444" i="7"/>
  <c r="R4457" i="7"/>
  <c r="Q4457" i="7" s="1"/>
  <c r="R4463" i="7"/>
  <c r="Q4463" i="7" s="1"/>
  <c r="R4503" i="7"/>
  <c r="Q4503" i="7" s="1"/>
  <c r="R4716" i="7"/>
  <c r="Q4716" i="7" s="1"/>
  <c r="R4731" i="7"/>
  <c r="Q4731" i="7" s="1"/>
  <c r="R4143" i="7"/>
  <c r="Q4143" i="7" s="1"/>
  <c r="R4171" i="7"/>
  <c r="Q4171" i="7" s="1"/>
  <c r="R4181" i="7"/>
  <c r="Q4181" i="7" s="1"/>
  <c r="R4197" i="7"/>
  <c r="Q4197" i="7" s="1"/>
  <c r="R4213" i="7"/>
  <c r="Q4213" i="7" s="1"/>
  <c r="R4229" i="7"/>
  <c r="Q4229" i="7" s="1"/>
  <c r="N4241" i="7"/>
  <c r="M4241" i="7"/>
  <c r="R4276" i="7"/>
  <c r="Q4276" i="7" s="1"/>
  <c r="R4282" i="7"/>
  <c r="Q4282" i="7" s="1"/>
  <c r="R4307" i="7"/>
  <c r="Q4307" i="7" s="1"/>
  <c r="N4315" i="7"/>
  <c r="M4315" i="7"/>
  <c r="N4360" i="7"/>
  <c r="M4360" i="7"/>
  <c r="R4379" i="7"/>
  <c r="Q4379" i="7" s="1"/>
  <c r="M4387" i="7"/>
  <c r="N4387" i="7"/>
  <c r="R4458" i="7"/>
  <c r="Q4458" i="7" s="1"/>
  <c r="R4505" i="7"/>
  <c r="Q4505" i="7" s="1"/>
  <c r="N4104" i="7"/>
  <c r="R4138" i="7"/>
  <c r="Q4138" i="7" s="1"/>
  <c r="R4148" i="7"/>
  <c r="Q4148" i="7" s="1"/>
  <c r="M4183" i="7"/>
  <c r="R4187" i="7"/>
  <c r="Q4187" i="7" s="1"/>
  <c r="M4199" i="7"/>
  <c r="R4203" i="7"/>
  <c r="Q4203" i="7" s="1"/>
  <c r="M4215" i="7"/>
  <c r="R4219" i="7"/>
  <c r="Q4219" i="7" s="1"/>
  <c r="M4231" i="7"/>
  <c r="R4235" i="7"/>
  <c r="Q4235" i="7" s="1"/>
  <c r="R4245" i="7"/>
  <c r="Q4245" i="7" s="1"/>
  <c r="M4252" i="7"/>
  <c r="N4252" i="7"/>
  <c r="R4287" i="7"/>
  <c r="Q4287" i="7" s="1"/>
  <c r="R4303" i="7"/>
  <c r="Q4303" i="7" s="1"/>
  <c r="N4305" i="7"/>
  <c r="M4305" i="7"/>
  <c r="R4336" i="7"/>
  <c r="Q4336" i="7" s="1"/>
  <c r="R4349" i="7"/>
  <c r="Q4349" i="7" s="1"/>
  <c r="N4406" i="7"/>
  <c r="M4406" i="7"/>
  <c r="R4430" i="7"/>
  <c r="Q4430" i="7" s="1"/>
  <c r="M4733" i="7"/>
  <c r="M4131" i="7"/>
  <c r="N4131" i="7"/>
  <c r="M4168" i="7"/>
  <c r="N4168" i="7"/>
  <c r="N4173" i="7"/>
  <c r="M4173" i="7"/>
  <c r="N4178" i="7"/>
  <c r="M4178" i="7"/>
  <c r="R4261" i="7"/>
  <c r="Q4261" i="7" s="1"/>
  <c r="R4293" i="7"/>
  <c r="Q4293" i="7" s="1"/>
  <c r="R4331" i="7"/>
  <c r="Q4331" i="7" s="1"/>
  <c r="R3958" i="7"/>
  <c r="Q3958" i="7" s="1"/>
  <c r="R3962" i="7"/>
  <c r="Q3962" i="7" s="1"/>
  <c r="R3980" i="7"/>
  <c r="Q3980" i="7" s="1"/>
  <c r="N3994" i="7"/>
  <c r="M3994" i="7"/>
  <c r="M4033" i="7"/>
  <c r="N4033" i="7"/>
  <c r="R4054" i="7"/>
  <c r="Q4054" i="7" s="1"/>
  <c r="R4059" i="7"/>
  <c r="Q4059" i="7" s="1"/>
  <c r="R4108" i="7"/>
  <c r="Q4108" i="7" s="1"/>
  <c r="R4135" i="7"/>
  <c r="Q4135" i="7" s="1"/>
  <c r="R4153" i="7"/>
  <c r="Q4153" i="7" s="1"/>
  <c r="N4163" i="7"/>
  <c r="N4189" i="7"/>
  <c r="M4189" i="7"/>
  <c r="N4205" i="7"/>
  <c r="M4205" i="7"/>
  <c r="N4221" i="7"/>
  <c r="M4221" i="7"/>
  <c r="N4237" i="7"/>
  <c r="M4237" i="7"/>
  <c r="R4260" i="7"/>
  <c r="Q4260" i="7" s="1"/>
  <c r="M4263" i="7"/>
  <c r="N4268" i="7"/>
  <c r="M4268" i="7"/>
  <c r="R4315" i="7"/>
  <c r="Q4315" i="7" s="1"/>
  <c r="R4366" i="7"/>
  <c r="Q4366" i="7" s="1"/>
  <c r="M4369" i="7"/>
  <c r="M4388" i="7"/>
  <c r="R4436" i="7"/>
  <c r="Q4436" i="7" s="1"/>
  <c r="R4464" i="7"/>
  <c r="Q4464" i="7" s="1"/>
  <c r="R3879" i="7"/>
  <c r="Q3879" i="7" s="1"/>
  <c r="M3884" i="7"/>
  <c r="M3922" i="7"/>
  <c r="R3933" i="7"/>
  <c r="Q3933" i="7" s="1"/>
  <c r="N3955" i="7"/>
  <c r="M3955" i="7"/>
  <c r="N4038" i="7"/>
  <c r="M4038" i="7"/>
  <c r="R4068" i="7"/>
  <c r="Q4068" i="7" s="1"/>
  <c r="R4077" i="7"/>
  <c r="Q4077" i="7" s="1"/>
  <c r="M4083" i="7"/>
  <c r="N4083" i="7"/>
  <c r="R4099" i="7"/>
  <c r="Q4099" i="7" s="1"/>
  <c r="M4118" i="7"/>
  <c r="M4127" i="7"/>
  <c r="R4144" i="7"/>
  <c r="Q4144" i="7" s="1"/>
  <c r="N4150" i="7"/>
  <c r="M4150" i="7"/>
  <c r="M4184" i="7"/>
  <c r="N4184" i="7"/>
  <c r="M4200" i="7"/>
  <c r="N4200" i="7"/>
  <c r="M4216" i="7"/>
  <c r="N4216" i="7"/>
  <c r="M4232" i="7"/>
  <c r="N4232" i="7"/>
  <c r="R4246" i="7"/>
  <c r="Q4246" i="7" s="1"/>
  <c r="R4283" i="7"/>
  <c r="Q4283" i="7" s="1"/>
  <c r="N4295" i="7"/>
  <c r="M4295" i="7"/>
  <c r="R4350" i="7"/>
  <c r="Q4350" i="7" s="1"/>
  <c r="R4402" i="7"/>
  <c r="Q4402" i="7" s="1"/>
  <c r="R4451" i="7"/>
  <c r="Q4451" i="7" s="1"/>
  <c r="M4460" i="7"/>
  <c r="M4551" i="7"/>
  <c r="R4638" i="7"/>
  <c r="Q4638" i="7" s="1"/>
  <c r="M4640" i="7"/>
  <c r="N4713" i="7"/>
  <c r="M4713" i="7"/>
  <c r="N3773" i="7"/>
  <c r="N3805" i="7"/>
  <c r="N3837" i="7"/>
  <c r="N3869" i="7"/>
  <c r="M3888" i="7"/>
  <c r="N3899" i="7"/>
  <c r="R3902" i="7"/>
  <c r="Q3902" i="7" s="1"/>
  <c r="R3913" i="7"/>
  <c r="Q3913" i="7" s="1"/>
  <c r="M3918" i="7"/>
  <c r="M3947" i="7"/>
  <c r="M3977" i="7"/>
  <c r="M3990" i="7"/>
  <c r="N4003" i="7"/>
  <c r="N4025" i="7"/>
  <c r="R4050" i="7"/>
  <c r="Q4050" i="7" s="1"/>
  <c r="M4092" i="7"/>
  <c r="R4095" i="7"/>
  <c r="Q4095" i="7" s="1"/>
  <c r="R4104" i="7"/>
  <c r="Q4104" i="7" s="1"/>
  <c r="M4123" i="7"/>
  <c r="N4132" i="7"/>
  <c r="M4132" i="7"/>
  <c r="M4141" i="7"/>
  <c r="R4193" i="7"/>
  <c r="Q4193" i="7" s="1"/>
  <c r="R4209" i="7"/>
  <c r="Q4209" i="7" s="1"/>
  <c r="R4225" i="7"/>
  <c r="Q4225" i="7" s="1"/>
  <c r="M4253" i="7"/>
  <c r="R4289" i="7"/>
  <c r="Q4289" i="7" s="1"/>
  <c r="R4299" i="7"/>
  <c r="Q4299" i="7" s="1"/>
  <c r="R4305" i="7"/>
  <c r="Q4305" i="7" s="1"/>
  <c r="M4339" i="7"/>
  <c r="M4356" i="7"/>
  <c r="R4360" i="7"/>
  <c r="Q4360" i="7" s="1"/>
  <c r="R4425" i="7"/>
  <c r="Q4425" i="7" s="1"/>
  <c r="R4533" i="7"/>
  <c r="Q4533" i="7" s="1"/>
  <c r="M4537" i="7"/>
  <c r="R4674" i="7"/>
  <c r="Q4674" i="7" s="1"/>
  <c r="R4011" i="7"/>
  <c r="Q4011" i="7" s="1"/>
  <c r="R4020" i="7"/>
  <c r="Q4020" i="7" s="1"/>
  <c r="R4278" i="7"/>
  <c r="Q4278" i="7" s="1"/>
  <c r="R4381" i="7"/>
  <c r="Q4381" i="7" s="1"/>
  <c r="R4382" i="7"/>
  <c r="Q4382" i="7" s="1"/>
  <c r="R3972" i="7"/>
  <c r="Q3972" i="7" s="1"/>
  <c r="R3985" i="7"/>
  <c r="Q3985" i="7" s="1"/>
  <c r="N4008" i="7"/>
  <c r="R4029" i="7"/>
  <c r="Q4029" i="7" s="1"/>
  <c r="N4052" i="7"/>
  <c r="M4052" i="7"/>
  <c r="R4055" i="7"/>
  <c r="Q4055" i="7" s="1"/>
  <c r="N4065" i="7"/>
  <c r="M4079" i="7"/>
  <c r="N4088" i="7"/>
  <c r="M4106" i="7"/>
  <c r="R4109" i="7"/>
  <c r="Q4109" i="7" s="1"/>
  <c r="M4243" i="7"/>
  <c r="R4268" i="7"/>
  <c r="Q4268" i="7" s="1"/>
  <c r="M4280" i="7"/>
  <c r="N4291" i="7"/>
  <c r="M4291" i="7"/>
  <c r="R4332" i="7"/>
  <c r="Q4332" i="7" s="1"/>
  <c r="M4334" i="7"/>
  <c r="N4347" i="7"/>
  <c r="M4347" i="7"/>
  <c r="N4364" i="7"/>
  <c r="R4369" i="7"/>
  <c r="Q4369" i="7" s="1"/>
  <c r="R4388" i="7"/>
  <c r="Q4388" i="7" s="1"/>
  <c r="M4420" i="7"/>
  <c r="N4481" i="7"/>
  <c r="M4481" i="7"/>
  <c r="M4489" i="7"/>
  <c r="M4524" i="7"/>
  <c r="R3769" i="7"/>
  <c r="Q3769" i="7" s="1"/>
  <c r="R3801" i="7"/>
  <c r="Q3801" i="7" s="1"/>
  <c r="R3833" i="7"/>
  <c r="Q3833" i="7" s="1"/>
  <c r="R3865" i="7"/>
  <c r="Q3865" i="7" s="1"/>
  <c r="R3895" i="7"/>
  <c r="Q3895" i="7" s="1"/>
  <c r="N3927" i="7"/>
  <c r="M3931" i="7"/>
  <c r="R3934" i="7"/>
  <c r="Q3934" i="7" s="1"/>
  <c r="R3955" i="7"/>
  <c r="Q3955" i="7" s="1"/>
  <c r="R3990" i="7"/>
  <c r="Q3990" i="7" s="1"/>
  <c r="R3994" i="7"/>
  <c r="Q3994" i="7" s="1"/>
  <c r="R4012" i="7"/>
  <c r="Q4012" i="7" s="1"/>
  <c r="N4026" i="7"/>
  <c r="M4026" i="7"/>
  <c r="M4084" i="7"/>
  <c r="M4097" i="7"/>
  <c r="N4097" i="7"/>
  <c r="R4118" i="7"/>
  <c r="Q4118" i="7" s="1"/>
  <c r="R4123" i="7"/>
  <c r="Q4123" i="7" s="1"/>
  <c r="N4151" i="7"/>
  <c r="R4163" i="7"/>
  <c r="Q4163" i="7" s="1"/>
  <c r="M4185" i="7"/>
  <c r="M4201" i="7"/>
  <c r="R4247" i="7"/>
  <c r="Q4247" i="7" s="1"/>
  <c r="R4253" i="7"/>
  <c r="Q4253" i="7" s="1"/>
  <c r="R4263" i="7"/>
  <c r="Q4263" i="7" s="1"/>
  <c r="R4344" i="7"/>
  <c r="Q4344" i="7" s="1"/>
  <c r="R4376" i="7"/>
  <c r="Q4376" i="7" s="1"/>
  <c r="R4380" i="7"/>
  <c r="Q4380" i="7" s="1"/>
  <c r="R4446" i="7"/>
  <c r="Q4446" i="7" s="1"/>
  <c r="R4447" i="7"/>
  <c r="Q4447" i="7" s="1"/>
  <c r="R4061" i="7"/>
  <c r="Q4061" i="7" s="1"/>
  <c r="R4125" i="7"/>
  <c r="Q4125" i="7" s="1"/>
  <c r="N4164" i="7"/>
  <c r="M4164" i="7"/>
  <c r="N4180" i="7"/>
  <c r="M4180" i="7"/>
  <c r="N4196" i="7"/>
  <c r="M4196" i="7"/>
  <c r="N4212" i="7"/>
  <c r="M4212" i="7"/>
  <c r="N4228" i="7"/>
  <c r="M4228" i="7"/>
  <c r="M4277" i="7"/>
  <c r="N4277" i="7"/>
  <c r="R4284" i="7"/>
  <c r="Q4284" i="7" s="1"/>
  <c r="R4301" i="7"/>
  <c r="Q4301" i="7" s="1"/>
  <c r="R4325" i="7"/>
  <c r="Q4325" i="7" s="1"/>
  <c r="R4374" i="7"/>
  <c r="Q4374" i="7" s="1"/>
  <c r="R4397" i="7"/>
  <c r="Q4397" i="7" s="1"/>
  <c r="R4420" i="7"/>
  <c r="Q4420" i="7" s="1"/>
  <c r="R4448" i="7"/>
  <c r="Q4448" i="7" s="1"/>
  <c r="R4494" i="7"/>
  <c r="Q4494" i="7" s="1"/>
  <c r="R4590" i="7"/>
  <c r="Q4590" i="7" s="1"/>
  <c r="N4600" i="7"/>
  <c r="M4600" i="7"/>
  <c r="R4708" i="7"/>
  <c r="Q4708" i="7" s="1"/>
  <c r="N4926" i="7"/>
  <c r="M4926" i="7"/>
  <c r="R4432" i="7"/>
  <c r="Q4432" i="7" s="1"/>
  <c r="R4519" i="7"/>
  <c r="Q4519" i="7" s="1"/>
  <c r="R4525" i="7"/>
  <c r="Q4525" i="7" s="1"/>
  <c r="M4385" i="7"/>
  <c r="M4394" i="7"/>
  <c r="N4394" i="7"/>
  <c r="M4403" i="7"/>
  <c r="N4403" i="7"/>
  <c r="M4412" i="7"/>
  <c r="R4416" i="7"/>
  <c r="Q4416" i="7" s="1"/>
  <c r="N4502" i="7"/>
  <c r="M4657" i="7"/>
  <c r="N4657" i="7"/>
  <c r="N4837" i="7"/>
  <c r="M4837" i="7"/>
  <c r="R4339" i="7"/>
  <c r="Q4339" i="7" s="1"/>
  <c r="M4349" i="7"/>
  <c r="R4370" i="7"/>
  <c r="Q4370" i="7" s="1"/>
  <c r="N4376" i="7"/>
  <c r="M4376" i="7"/>
  <c r="R4398" i="7"/>
  <c r="Q4398" i="7" s="1"/>
  <c r="R4422" i="7"/>
  <c r="Q4422" i="7" s="1"/>
  <c r="R4437" i="7"/>
  <c r="Q4437" i="7" s="1"/>
  <c r="R4538" i="7"/>
  <c r="Q4538" i="7" s="1"/>
  <c r="R4593" i="7"/>
  <c r="Q4593" i="7" s="1"/>
  <c r="N4670" i="7"/>
  <c r="M4670" i="7"/>
  <c r="R4318" i="7"/>
  <c r="Q4318" i="7" s="1"/>
  <c r="R4326" i="7"/>
  <c r="Q4326" i="7" s="1"/>
  <c r="R4352" i="7"/>
  <c r="Q4352" i="7" s="1"/>
  <c r="M4362" i="7"/>
  <c r="N4362" i="7"/>
  <c r="R4421" i="7"/>
  <c r="Q4421" i="7" s="1"/>
  <c r="R4461" i="7"/>
  <c r="Q4461" i="7" s="1"/>
  <c r="M4485" i="7"/>
  <c r="R4553" i="7"/>
  <c r="Q4553" i="7" s="1"/>
  <c r="N4566" i="7"/>
  <c r="M4628" i="7"/>
  <c r="R4036" i="7"/>
  <c r="Q4036" i="7" s="1"/>
  <c r="R4047" i="7"/>
  <c r="Q4047" i="7" s="1"/>
  <c r="R4100" i="7"/>
  <c r="Q4100" i="7" s="1"/>
  <c r="R4111" i="7"/>
  <c r="Q4111" i="7" s="1"/>
  <c r="R4264" i="7"/>
  <c r="Q4264" i="7" s="1"/>
  <c r="R4310" i="7"/>
  <c r="Q4310" i="7" s="1"/>
  <c r="R4322" i="7"/>
  <c r="Q4322" i="7" s="1"/>
  <c r="N4341" i="7"/>
  <c r="M4367" i="7"/>
  <c r="M4372" i="7"/>
  <c r="M4404" i="7"/>
  <c r="R4445" i="7"/>
  <c r="Q4445" i="7" s="1"/>
  <c r="M4456" i="7"/>
  <c r="R4460" i="7"/>
  <c r="Q4460" i="7" s="1"/>
  <c r="M4472" i="7"/>
  <c r="R4507" i="7"/>
  <c r="Q4507" i="7" s="1"/>
  <c r="M4516" i="7"/>
  <c r="N4533" i="7"/>
  <c r="M4533" i="7"/>
  <c r="R4543" i="7"/>
  <c r="Q4543" i="7" s="1"/>
  <c r="R4546" i="7"/>
  <c r="Q4546" i="7" s="1"/>
  <c r="R4552" i="7"/>
  <c r="Q4552" i="7" s="1"/>
  <c r="M4560" i="7"/>
  <c r="R4573" i="7"/>
  <c r="Q4573" i="7" s="1"/>
  <c r="R4580" i="7"/>
  <c r="Q4580" i="7" s="1"/>
  <c r="N4758" i="7"/>
  <c r="N3987" i="7"/>
  <c r="N4019" i="7"/>
  <c r="N4056" i="7"/>
  <c r="N4120" i="7"/>
  <c r="R4176" i="7"/>
  <c r="Q4176" i="7" s="1"/>
  <c r="R4192" i="7"/>
  <c r="Q4192" i="7" s="1"/>
  <c r="R4208" i="7"/>
  <c r="Q4208" i="7" s="1"/>
  <c r="R4224" i="7"/>
  <c r="Q4224" i="7" s="1"/>
  <c r="R4256" i="7"/>
  <c r="Q4256" i="7" s="1"/>
  <c r="N4261" i="7"/>
  <c r="R4273" i="7"/>
  <c r="Q4273" i="7" s="1"/>
  <c r="M4287" i="7"/>
  <c r="R4389" i="7"/>
  <c r="Q4389" i="7" s="1"/>
  <c r="R4394" i="7"/>
  <c r="Q4394" i="7" s="1"/>
  <c r="R4429" i="7"/>
  <c r="Q4429" i="7" s="1"/>
  <c r="M4440" i="7"/>
  <c r="R4444" i="7"/>
  <c r="Q4444" i="7" s="1"/>
  <c r="R4497" i="7"/>
  <c r="Q4497" i="7" s="1"/>
  <c r="N4503" i="7"/>
  <c r="R4527" i="7"/>
  <c r="Q4527" i="7" s="1"/>
  <c r="R4554" i="7"/>
  <c r="Q4554" i="7" s="1"/>
  <c r="R4571" i="7"/>
  <c r="Q4571" i="7" s="1"/>
  <c r="R4649" i="7"/>
  <c r="Q4649" i="7" s="1"/>
  <c r="R4737" i="7"/>
  <c r="Q4737" i="7" s="1"/>
  <c r="N4328" i="7"/>
  <c r="M4328" i="7"/>
  <c r="R4357" i="7"/>
  <c r="Q4357" i="7" s="1"/>
  <c r="R4385" i="7"/>
  <c r="Q4385" i="7" s="1"/>
  <c r="R4399" i="7"/>
  <c r="Q4399" i="7" s="1"/>
  <c r="R4413" i="7"/>
  <c r="Q4413" i="7" s="1"/>
  <c r="R4428" i="7"/>
  <c r="Q4428" i="7" s="1"/>
  <c r="R4450" i="7"/>
  <c r="Q4450" i="7" s="1"/>
  <c r="N4457" i="7"/>
  <c r="M4457" i="7"/>
  <c r="R4478" i="7"/>
  <c r="Q4478" i="7" s="1"/>
  <c r="R4495" i="7"/>
  <c r="Q4495" i="7" s="1"/>
  <c r="R4509" i="7"/>
  <c r="Q4509" i="7" s="1"/>
  <c r="R4526" i="7"/>
  <c r="Q4526" i="7" s="1"/>
  <c r="N4561" i="7"/>
  <c r="M4561" i="7"/>
  <c r="N4621" i="7"/>
  <c r="M4621" i="7"/>
  <c r="N4629" i="7"/>
  <c r="M4629" i="7"/>
  <c r="N4759" i="7"/>
  <c r="M4759" i="7"/>
  <c r="R4157" i="7"/>
  <c r="Q4157" i="7" s="1"/>
  <c r="M4182" i="7"/>
  <c r="M4194" i="7"/>
  <c r="M4198" i="7"/>
  <c r="M4210" i="7"/>
  <c r="M4214" i="7"/>
  <c r="M4226" i="7"/>
  <c r="M4230" i="7"/>
  <c r="R4241" i="7"/>
  <c r="Q4241" i="7" s="1"/>
  <c r="M4250" i="7"/>
  <c r="N4279" i="7"/>
  <c r="M4300" i="7"/>
  <c r="N4304" i="7"/>
  <c r="M4308" i="7"/>
  <c r="M4320" i="7"/>
  <c r="M4324" i="7"/>
  <c r="N4337" i="7"/>
  <c r="M4363" i="7"/>
  <c r="R4367" i="7"/>
  <c r="Q4367" i="7" s="1"/>
  <c r="M4373" i="7"/>
  <c r="N4373" i="7"/>
  <c r="M4382" i="7"/>
  <c r="M4396" i="7"/>
  <c r="R4408" i="7"/>
  <c r="Q4408" i="7" s="1"/>
  <c r="R4412" i="7"/>
  <c r="Q4412" i="7" s="1"/>
  <c r="R4434" i="7"/>
  <c r="Q4434" i="7" s="1"/>
  <c r="N4441" i="7"/>
  <c r="M4441" i="7"/>
  <c r="M4447" i="7"/>
  <c r="M4480" i="7"/>
  <c r="R4491" i="7"/>
  <c r="Q4491" i="7" s="1"/>
  <c r="R4510" i="7"/>
  <c r="Q4510" i="7" s="1"/>
  <c r="N4541" i="7"/>
  <c r="M4541" i="7"/>
  <c r="M4582" i="7"/>
  <c r="R4607" i="7"/>
  <c r="Q4607" i="7" s="1"/>
  <c r="R4617" i="7"/>
  <c r="Q4617" i="7" s="1"/>
  <c r="R3983" i="7"/>
  <c r="Q3983" i="7" s="1"/>
  <c r="R4015" i="7"/>
  <c r="Q4015" i="7" s="1"/>
  <c r="R4052" i="7"/>
  <c r="Q4052" i="7" s="1"/>
  <c r="R4063" i="7"/>
  <c r="Q4063" i="7" s="1"/>
  <c r="R4116" i="7"/>
  <c r="Q4116" i="7" s="1"/>
  <c r="R4127" i="7"/>
  <c r="Q4127" i="7" s="1"/>
  <c r="R4173" i="7"/>
  <c r="Q4173" i="7" s="1"/>
  <c r="R4189" i="7"/>
  <c r="Q4189" i="7" s="1"/>
  <c r="R4205" i="7"/>
  <c r="Q4205" i="7" s="1"/>
  <c r="R4221" i="7"/>
  <c r="Q4221" i="7" s="1"/>
  <c r="R4237" i="7"/>
  <c r="Q4237" i="7" s="1"/>
  <c r="M4262" i="7"/>
  <c r="R4291" i="7"/>
  <c r="Q4291" i="7" s="1"/>
  <c r="R4295" i="7"/>
  <c r="Q4295" i="7" s="1"/>
  <c r="M4342" i="7"/>
  <c r="R4345" i="7"/>
  <c r="Q4345" i="7" s="1"/>
  <c r="R4418" i="7"/>
  <c r="Q4418" i="7" s="1"/>
  <c r="N4425" i="7"/>
  <c r="M4425" i="7"/>
  <c r="R4476" i="7"/>
  <c r="Q4476" i="7" s="1"/>
  <c r="R4485" i="7"/>
  <c r="Q4485" i="7" s="1"/>
  <c r="R4508" i="7"/>
  <c r="Q4508" i="7" s="1"/>
  <c r="R4516" i="7"/>
  <c r="Q4516" i="7" s="1"/>
  <c r="R4522" i="7"/>
  <c r="Q4522" i="7" s="1"/>
  <c r="N4529" i="7"/>
  <c r="M4529" i="7"/>
  <c r="M4609" i="7"/>
  <c r="N4609" i="7"/>
  <c r="R4614" i="7"/>
  <c r="Q4614" i="7" s="1"/>
  <c r="R4467" i="7"/>
  <c r="Q4467" i="7" s="1"/>
  <c r="M4486" i="7"/>
  <c r="N4486" i="7"/>
  <c r="R4498" i="7"/>
  <c r="Q4498" i="7" s="1"/>
  <c r="N4508" i="7"/>
  <c r="M4508" i="7"/>
  <c r="R4524" i="7"/>
  <c r="Q4524" i="7" s="1"/>
  <c r="R4551" i="7"/>
  <c r="Q4551" i="7" s="1"/>
  <c r="R4587" i="7"/>
  <c r="Q4587" i="7" s="1"/>
  <c r="R4615" i="7"/>
  <c r="Q4615" i="7" s="1"/>
  <c r="R4625" i="7"/>
  <c r="Q4625" i="7" s="1"/>
  <c r="R4640" i="7"/>
  <c r="Q4640" i="7" s="1"/>
  <c r="N4754" i="7"/>
  <c r="M4754" i="7"/>
  <c r="N4477" i="7"/>
  <c r="M4477" i="7"/>
  <c r="R4537" i="7"/>
  <c r="Q4537" i="7" s="1"/>
  <c r="R4588" i="7"/>
  <c r="Q4588" i="7" s="1"/>
  <c r="R4634" i="7"/>
  <c r="Q4634" i="7" s="1"/>
  <c r="R4646" i="7"/>
  <c r="Q4646" i="7" s="1"/>
  <c r="R4705" i="7"/>
  <c r="Q4705" i="7" s="1"/>
  <c r="R4727" i="7"/>
  <c r="Q4727" i="7" s="1"/>
  <c r="R4749" i="7"/>
  <c r="Q4749" i="7" s="1"/>
  <c r="N4941" i="7"/>
  <c r="M4941" i="7"/>
  <c r="M4482" i="7"/>
  <c r="R4490" i="7"/>
  <c r="Q4490" i="7" s="1"/>
  <c r="N4504" i="7"/>
  <c r="M4504" i="7"/>
  <c r="M4543" i="7"/>
  <c r="N4567" i="7"/>
  <c r="M4567" i="7"/>
  <c r="R4594" i="7"/>
  <c r="Q4594" i="7" s="1"/>
  <c r="N4636" i="7"/>
  <c r="M4649" i="7"/>
  <c r="R4658" i="7"/>
  <c r="Q4658" i="7" s="1"/>
  <c r="R4677" i="7"/>
  <c r="Q4677" i="7" s="1"/>
  <c r="R4706" i="7"/>
  <c r="Q4706" i="7" s="1"/>
  <c r="R4808" i="7"/>
  <c r="Q4808" i="7" s="1"/>
  <c r="R4547" i="7"/>
  <c r="Q4547" i="7" s="1"/>
  <c r="R4556" i="7"/>
  <c r="Q4556" i="7" s="1"/>
  <c r="R4561" i="7"/>
  <c r="Q4561" i="7" s="1"/>
  <c r="R4583" i="7"/>
  <c r="Q4583" i="7" s="1"/>
  <c r="R4609" i="7"/>
  <c r="Q4609" i="7" s="1"/>
  <c r="R4642" i="7"/>
  <c r="Q4642" i="7" s="1"/>
  <c r="R4721" i="7"/>
  <c r="Q4721" i="7" s="1"/>
  <c r="R4741" i="7"/>
  <c r="Q4741" i="7" s="1"/>
  <c r="R4766" i="7"/>
  <c r="Q4766" i="7" s="1"/>
  <c r="R4774" i="7"/>
  <c r="Q4774" i="7" s="1"/>
  <c r="R4815" i="7"/>
  <c r="Q4815" i="7" s="1"/>
  <c r="R4477" i="7"/>
  <c r="Q4477" i="7" s="1"/>
  <c r="R4520" i="7"/>
  <c r="Q4520" i="7" s="1"/>
  <c r="R4521" i="7"/>
  <c r="Q4521" i="7" s="1"/>
  <c r="R4572" i="7"/>
  <c r="Q4572" i="7" s="1"/>
  <c r="N4686" i="7"/>
  <c r="M4686" i="7"/>
  <c r="N4708" i="7"/>
  <c r="M4708" i="7"/>
  <c r="R4733" i="7"/>
  <c r="Q4733" i="7" s="1"/>
  <c r="N4832" i="7"/>
  <c r="M4832" i="7"/>
  <c r="N4922" i="7"/>
  <c r="M4922" i="7"/>
  <c r="R4390" i="7"/>
  <c r="Q4390" i="7" s="1"/>
  <c r="R4401" i="7"/>
  <c r="Q4401" i="7" s="1"/>
  <c r="M4496" i="7"/>
  <c r="R4529" i="7"/>
  <c r="Q4529" i="7" s="1"/>
  <c r="M4544" i="7"/>
  <c r="M4549" i="7"/>
  <c r="N4568" i="7"/>
  <c r="M4585" i="7"/>
  <c r="R4595" i="7"/>
  <c r="Q4595" i="7" s="1"/>
  <c r="M4660" i="7"/>
  <c r="N4666" i="7"/>
  <c r="M4666" i="7"/>
  <c r="N4743" i="7"/>
  <c r="M4743" i="7"/>
  <c r="M4749" i="7"/>
  <c r="M4768" i="7"/>
  <c r="N4768" i="7"/>
  <c r="N4871" i="7"/>
  <c r="M4877" i="7"/>
  <c r="N4877" i="7"/>
  <c r="M4248" i="7"/>
  <c r="R4257" i="7"/>
  <c r="Q4257" i="7" s="1"/>
  <c r="M4312" i="7"/>
  <c r="R4321" i="7"/>
  <c r="Q4321" i="7" s="1"/>
  <c r="R4353" i="7"/>
  <c r="Q4353" i="7" s="1"/>
  <c r="N4410" i="7"/>
  <c r="N4422" i="7"/>
  <c r="M4422" i="7"/>
  <c r="N4426" i="7"/>
  <c r="N4438" i="7"/>
  <c r="M4438" i="7"/>
  <c r="N4442" i="7"/>
  <c r="N4454" i="7"/>
  <c r="M4454" i="7"/>
  <c r="N4458" i="7"/>
  <c r="R4482" i="7"/>
  <c r="Q4482" i="7" s="1"/>
  <c r="R4504" i="7"/>
  <c r="Q4504" i="7" s="1"/>
  <c r="M4518" i="7"/>
  <c r="N4518" i="7"/>
  <c r="R4562" i="7"/>
  <c r="Q4562" i="7" s="1"/>
  <c r="M4613" i="7"/>
  <c r="R4630" i="7"/>
  <c r="Q4630" i="7" s="1"/>
  <c r="R4641" i="7"/>
  <c r="Q4641" i="7" s="1"/>
  <c r="R4699" i="7"/>
  <c r="Q4699" i="7" s="1"/>
  <c r="R4713" i="7"/>
  <c r="Q4713" i="7" s="1"/>
  <c r="R4722" i="7"/>
  <c r="Q4722" i="7" s="1"/>
  <c r="R4473" i="7"/>
  <c r="Q4473" i="7" s="1"/>
  <c r="R4500" i="7"/>
  <c r="Q4500" i="7" s="1"/>
  <c r="N4514" i="7"/>
  <c r="M4514" i="7"/>
  <c r="R4557" i="7"/>
  <c r="Q4557" i="7" s="1"/>
  <c r="R4596" i="7"/>
  <c r="Q4596" i="7" s="1"/>
  <c r="R4602" i="7"/>
  <c r="Q4602" i="7" s="1"/>
  <c r="M4625" i="7"/>
  <c r="N4625" i="7"/>
  <c r="R4636" i="7"/>
  <c r="Q4636" i="7" s="1"/>
  <c r="R4696" i="7"/>
  <c r="Q4696" i="7" s="1"/>
  <c r="R4715" i="7"/>
  <c r="Q4715" i="7" s="1"/>
  <c r="R4417" i="7"/>
  <c r="Q4417" i="7" s="1"/>
  <c r="R4433" i="7"/>
  <c r="Q4433" i="7" s="1"/>
  <c r="R4449" i="7"/>
  <c r="Q4449" i="7" s="1"/>
  <c r="R4465" i="7"/>
  <c r="Q4465" i="7" s="1"/>
  <c r="R4487" i="7"/>
  <c r="Q4487" i="7" s="1"/>
  <c r="R4534" i="7"/>
  <c r="Q4534" i="7" s="1"/>
  <c r="R4578" i="7"/>
  <c r="Q4578" i="7" s="1"/>
  <c r="R4629" i="7"/>
  <c r="Q4629" i="7" s="1"/>
  <c r="R4789" i="7"/>
  <c r="Q4789" i="7" s="1"/>
  <c r="N4806" i="7"/>
  <c r="R4406" i="7"/>
  <c r="Q4406" i="7" s="1"/>
  <c r="M4497" i="7"/>
  <c r="M4550" i="7"/>
  <c r="N4550" i="7"/>
  <c r="R4568" i="7"/>
  <c r="Q4568" i="7" s="1"/>
  <c r="R4582" i="7"/>
  <c r="Q4582" i="7" s="1"/>
  <c r="N4586" i="7"/>
  <c r="M4586" i="7"/>
  <c r="R4603" i="7"/>
  <c r="Q4603" i="7" s="1"/>
  <c r="R4618" i="7"/>
  <c r="Q4618" i="7" s="1"/>
  <c r="M4656" i="7"/>
  <c r="R4671" i="7"/>
  <c r="Q4671" i="7" s="1"/>
  <c r="R4673" i="7"/>
  <c r="Q4673" i="7" s="1"/>
  <c r="R4734" i="7"/>
  <c r="Q4734" i="7" s="1"/>
  <c r="R4762" i="7"/>
  <c r="Q4762" i="7" s="1"/>
  <c r="R4616" i="7"/>
  <c r="Q4616" i="7" s="1"/>
  <c r="N4637" i="7"/>
  <c r="M4637" i="7"/>
  <c r="N4676" i="7"/>
  <c r="M4676" i="7"/>
  <c r="M4697" i="7"/>
  <c r="N4697" i="7"/>
  <c r="R4702" i="7"/>
  <c r="Q4702" i="7" s="1"/>
  <c r="N4734" i="7"/>
  <c r="M4734" i="7"/>
  <c r="N4739" i="7"/>
  <c r="M4739" i="7"/>
  <c r="M4775" i="7"/>
  <c r="N4775" i="7"/>
  <c r="R4779" i="7"/>
  <c r="Q4779" i="7" s="1"/>
  <c r="R4786" i="7"/>
  <c r="Q4786" i="7" s="1"/>
  <c r="R4844" i="7"/>
  <c r="Q4844" i="7" s="1"/>
  <c r="R4644" i="7"/>
  <c r="Q4644" i="7" s="1"/>
  <c r="R4652" i="7"/>
  <c r="Q4652" i="7" s="1"/>
  <c r="R4670" i="7"/>
  <c r="Q4670" i="7" s="1"/>
  <c r="R4680" i="7"/>
  <c r="Q4680" i="7" s="1"/>
  <c r="R4701" i="7"/>
  <c r="Q4701" i="7" s="1"/>
  <c r="R4718" i="7"/>
  <c r="Q4718" i="7" s="1"/>
  <c r="R4723" i="7"/>
  <c r="Q4723" i="7" s="1"/>
  <c r="R4728" i="7"/>
  <c r="Q4728" i="7" s="1"/>
  <c r="R4768" i="7"/>
  <c r="Q4768" i="7" s="1"/>
  <c r="N4770" i="7"/>
  <c r="M4770" i="7"/>
  <c r="R4785" i="7"/>
  <c r="Q4785" i="7" s="1"/>
  <c r="R4799" i="7"/>
  <c r="Q4799" i="7" s="1"/>
  <c r="R4856" i="7"/>
  <c r="Q4856" i="7" s="1"/>
  <c r="R4879" i="7"/>
  <c r="Q4879" i="7" s="1"/>
  <c r="N4967" i="7"/>
  <c r="M4967" i="7"/>
  <c r="R4976" i="7"/>
  <c r="Q4976" i="7" s="1"/>
  <c r="M4583" i="7"/>
  <c r="R4691" i="7"/>
  <c r="Q4691" i="7" s="1"/>
  <c r="N4750" i="7"/>
  <c r="M4750" i="7"/>
  <c r="R4824" i="7"/>
  <c r="Q4824" i="7" s="1"/>
  <c r="R4829" i="7"/>
  <c r="Q4829" i="7" s="1"/>
  <c r="R4901" i="7"/>
  <c r="Q4901" i="7" s="1"/>
  <c r="R4995" i="7"/>
  <c r="Q4995" i="7" s="1"/>
  <c r="R4605" i="7"/>
  <c r="Q4605" i="7" s="1"/>
  <c r="R4613" i="7"/>
  <c r="Q4613" i="7" s="1"/>
  <c r="R4657" i="7"/>
  <c r="Q4657" i="7" s="1"/>
  <c r="R4676" i="7"/>
  <c r="Q4676" i="7" s="1"/>
  <c r="N4735" i="7"/>
  <c r="M4735" i="7"/>
  <c r="R4739" i="7"/>
  <c r="Q4739" i="7" s="1"/>
  <c r="R4744" i="7"/>
  <c r="Q4744" i="7" s="1"/>
  <c r="R4764" i="7"/>
  <c r="Q4764" i="7" s="1"/>
  <c r="R4775" i="7"/>
  <c r="Q4775" i="7" s="1"/>
  <c r="R4780" i="7"/>
  <c r="Q4780" i="7" s="1"/>
  <c r="R4586" i="7"/>
  <c r="Q4586" i="7" s="1"/>
  <c r="M4618" i="7"/>
  <c r="N4626" i="7"/>
  <c r="M4630" i="7"/>
  <c r="R4637" i="7"/>
  <c r="Q4637" i="7" s="1"/>
  <c r="M4650" i="7"/>
  <c r="N4672" i="7"/>
  <c r="M4672" i="7"/>
  <c r="N4693" i="7"/>
  <c r="M4693" i="7"/>
  <c r="R4697" i="7"/>
  <c r="Q4697" i="7" s="1"/>
  <c r="M4704" i="7"/>
  <c r="N4709" i="7"/>
  <c r="M4720" i="7"/>
  <c r="M4725" i="7"/>
  <c r="N4730" i="7"/>
  <c r="N4782" i="7"/>
  <c r="M4782" i="7"/>
  <c r="N4788" i="7"/>
  <c r="M4591" i="7"/>
  <c r="R4621" i="7"/>
  <c r="Q4621" i="7" s="1"/>
  <c r="R4633" i="7"/>
  <c r="Q4633" i="7" s="1"/>
  <c r="M4642" i="7"/>
  <c r="M4646" i="7"/>
  <c r="N4771" i="7"/>
  <c r="N4802" i="7"/>
  <c r="M4802" i="7"/>
  <c r="R4816" i="7"/>
  <c r="Q4816" i="7" s="1"/>
  <c r="N4821" i="7"/>
  <c r="M4821" i="7"/>
  <c r="M4976" i="7"/>
  <c r="R4466" i="7"/>
  <c r="Q4466" i="7" s="1"/>
  <c r="M4521" i="7"/>
  <c r="R4530" i="7"/>
  <c r="Q4530" i="7" s="1"/>
  <c r="R4687" i="7"/>
  <c r="Q4687" i="7" s="1"/>
  <c r="R4698" i="7"/>
  <c r="Q4698" i="7" s="1"/>
  <c r="N4710" i="7"/>
  <c r="M4710" i="7"/>
  <c r="R4735" i="7"/>
  <c r="Q4735" i="7" s="1"/>
  <c r="M4741" i="7"/>
  <c r="M4751" i="7"/>
  <c r="R4755" i="7"/>
  <c r="Q4755" i="7" s="1"/>
  <c r="N4766" i="7"/>
  <c r="M4766" i="7"/>
  <c r="R4847" i="7"/>
  <c r="Q4847" i="7" s="1"/>
  <c r="N4961" i="7"/>
  <c r="M4961" i="7"/>
  <c r="R4579" i="7"/>
  <c r="Q4579" i="7" s="1"/>
  <c r="R4606" i="7"/>
  <c r="Q4606" i="7" s="1"/>
  <c r="N4627" i="7"/>
  <c r="M4627" i="7"/>
  <c r="R4693" i="7"/>
  <c r="Q4693" i="7" s="1"/>
  <c r="R4760" i="7"/>
  <c r="Q4760" i="7" s="1"/>
  <c r="R4795" i="7"/>
  <c r="Q4795" i="7" s="1"/>
  <c r="R4812" i="7"/>
  <c r="Q4812" i="7" s="1"/>
  <c r="R4872" i="7"/>
  <c r="Q4872" i="7" s="1"/>
  <c r="R4899" i="7"/>
  <c r="Q4899" i="7" s="1"/>
  <c r="R4903" i="7"/>
  <c r="Q4903" i="7" s="1"/>
  <c r="M4535" i="7"/>
  <c r="M4545" i="7"/>
  <c r="M4588" i="7"/>
  <c r="M4619" i="7"/>
  <c r="M4623" i="7"/>
  <c r="M4631" i="7"/>
  <c r="M4635" i="7"/>
  <c r="M4639" i="7"/>
  <c r="R4650" i="7"/>
  <c r="Q4650" i="7" s="1"/>
  <c r="R4654" i="7"/>
  <c r="Q4654" i="7" s="1"/>
  <c r="N4668" i="7"/>
  <c r="M4668" i="7"/>
  <c r="M4705" i="7"/>
  <c r="N4716" i="7"/>
  <c r="M4721" i="7"/>
  <c r="R4745" i="7"/>
  <c r="Q4745" i="7" s="1"/>
  <c r="M4772" i="7"/>
  <c r="R4782" i="7"/>
  <c r="Q4782" i="7" s="1"/>
  <c r="R4860" i="7"/>
  <c r="Q4860" i="7" s="1"/>
  <c r="R4875" i="7"/>
  <c r="Q4875" i="7" s="1"/>
  <c r="R4941" i="7"/>
  <c r="Q4941" i="7" s="1"/>
  <c r="M4647" i="7"/>
  <c r="R4672" i="7"/>
  <c r="Q4672" i="7" s="1"/>
  <c r="N4700" i="7"/>
  <c r="R4710" i="7"/>
  <c r="Q4710" i="7" s="1"/>
  <c r="N4737" i="7"/>
  <c r="M4737" i="7"/>
  <c r="R4756" i="7"/>
  <c r="Q4756" i="7" s="1"/>
  <c r="R4777" i="7"/>
  <c r="Q4777" i="7" s="1"/>
  <c r="R4814" i="7"/>
  <c r="Q4814" i="7" s="1"/>
  <c r="R4868" i="7"/>
  <c r="Q4868" i="7" s="1"/>
  <c r="R4869" i="7"/>
  <c r="Q4869" i="7" s="1"/>
  <c r="R4893" i="7"/>
  <c r="Q4893" i="7" s="1"/>
  <c r="R4924" i="7"/>
  <c r="Q4924" i="7" s="1"/>
  <c r="R4682" i="7"/>
  <c r="Q4682" i="7" s="1"/>
  <c r="R4810" i="7"/>
  <c r="Q4810" i="7" s="1"/>
  <c r="R4826" i="7"/>
  <c r="Q4826" i="7" s="1"/>
  <c r="N4833" i="7"/>
  <c r="M4833" i="7"/>
  <c r="R4848" i="7"/>
  <c r="Q4848" i="7" s="1"/>
  <c r="R4866" i="7"/>
  <c r="Q4866" i="7" s="1"/>
  <c r="R4871" i="7"/>
  <c r="Q4871" i="7" s="1"/>
  <c r="R4892" i="7"/>
  <c r="Q4892" i="7" s="1"/>
  <c r="R4897" i="7"/>
  <c r="Q4897" i="7" s="1"/>
  <c r="R4792" i="7"/>
  <c r="Q4792" i="7" s="1"/>
  <c r="R4806" i="7"/>
  <c r="Q4806" i="7" s="1"/>
  <c r="N4817" i="7"/>
  <c r="M4817" i="7"/>
  <c r="R4821" i="7"/>
  <c r="Q4821" i="7" s="1"/>
  <c r="R4838" i="7"/>
  <c r="Q4838" i="7" s="1"/>
  <c r="R4898" i="7"/>
  <c r="Q4898" i="7" s="1"/>
  <c r="R4932" i="7"/>
  <c r="Q4932" i="7" s="1"/>
  <c r="R4969" i="7"/>
  <c r="Q4969" i="7" s="1"/>
  <c r="R4982" i="7"/>
  <c r="Q4982" i="7" s="1"/>
  <c r="R4849" i="7"/>
  <c r="Q4849" i="7" s="1"/>
  <c r="N4861" i="7"/>
  <c r="N4873" i="7"/>
  <c r="M4873" i="7"/>
  <c r="R4888" i="7"/>
  <c r="Q4888" i="7" s="1"/>
  <c r="R4910" i="7"/>
  <c r="Q4910" i="7" s="1"/>
  <c r="N4917" i="7"/>
  <c r="M4917" i="7"/>
  <c r="R4949" i="7"/>
  <c r="Q4949" i="7" s="1"/>
  <c r="N4798" i="7"/>
  <c r="M4798" i="7"/>
  <c r="R4802" i="7"/>
  <c r="Q4802" i="7" s="1"/>
  <c r="R4811" i="7"/>
  <c r="Q4811" i="7" s="1"/>
  <c r="R4827" i="7"/>
  <c r="Q4827" i="7" s="1"/>
  <c r="N4885" i="7"/>
  <c r="M4885" i="7"/>
  <c r="N4894" i="7"/>
  <c r="M4894" i="7"/>
  <c r="N4900" i="7"/>
  <c r="M4900" i="7"/>
  <c r="N4906" i="7"/>
  <c r="M4906" i="7"/>
  <c r="N4990" i="7"/>
  <c r="M4990" i="7"/>
  <c r="R4788" i="7"/>
  <c r="Q4788" i="7" s="1"/>
  <c r="R4807" i="7"/>
  <c r="Q4807" i="7" s="1"/>
  <c r="R4833" i="7"/>
  <c r="Q4833" i="7" s="1"/>
  <c r="N4857" i="7"/>
  <c r="M4857" i="7"/>
  <c r="N4862" i="7"/>
  <c r="M4862" i="7"/>
  <c r="R4877" i="7"/>
  <c r="Q4877" i="7" s="1"/>
  <c r="R4878" i="7"/>
  <c r="Q4878" i="7" s="1"/>
  <c r="M4890" i="7"/>
  <c r="R4904" i="7"/>
  <c r="Q4904" i="7" s="1"/>
  <c r="R4679" i="7"/>
  <c r="Q4679" i="7" s="1"/>
  <c r="R4730" i="7"/>
  <c r="Q4730" i="7" s="1"/>
  <c r="R4746" i="7"/>
  <c r="Q4746" i="7" s="1"/>
  <c r="M4790" i="7"/>
  <c r="M4794" i="7"/>
  <c r="N4829" i="7"/>
  <c r="M4829" i="7"/>
  <c r="M4841" i="7"/>
  <c r="R4873" i="7"/>
  <c r="Q4873" i="7" s="1"/>
  <c r="M4951" i="7"/>
  <c r="M4580" i="7"/>
  <c r="R4589" i="7"/>
  <c r="Q4589" i="7" s="1"/>
  <c r="R4653" i="7"/>
  <c r="Q4653" i="7" s="1"/>
  <c r="R4759" i="7"/>
  <c r="Q4759" i="7" s="1"/>
  <c r="R4776" i="7"/>
  <c r="Q4776" i="7" s="1"/>
  <c r="R4817" i="7"/>
  <c r="Q4817" i="7" s="1"/>
  <c r="R4851" i="7"/>
  <c r="Q4851" i="7" s="1"/>
  <c r="R4894" i="7"/>
  <c r="Q4894" i="7" s="1"/>
  <c r="R4948" i="7"/>
  <c r="Q4948" i="7" s="1"/>
  <c r="R4984" i="7"/>
  <c r="Q4984" i="7" s="1"/>
  <c r="R4684" i="7"/>
  <c r="Q4684" i="7" s="1"/>
  <c r="R4751" i="7"/>
  <c r="Q4751" i="7" s="1"/>
  <c r="R4784" i="7"/>
  <c r="Q4784" i="7" s="1"/>
  <c r="N4786" i="7"/>
  <c r="M4786" i="7"/>
  <c r="R4798" i="7"/>
  <c r="Q4798" i="7" s="1"/>
  <c r="R4818" i="7"/>
  <c r="Q4818" i="7" s="1"/>
  <c r="R4823" i="7"/>
  <c r="Q4823" i="7" s="1"/>
  <c r="R4862" i="7"/>
  <c r="Q4862" i="7" s="1"/>
  <c r="N4869" i="7"/>
  <c r="M4869" i="7"/>
  <c r="M4902" i="7"/>
  <c r="N4902" i="7"/>
  <c r="R4906" i="7"/>
  <c r="Q4906" i="7" s="1"/>
  <c r="N4913" i="7"/>
  <c r="M4913" i="7"/>
  <c r="R4929" i="7"/>
  <c r="Q4929" i="7" s="1"/>
  <c r="R4930" i="7"/>
  <c r="Q4930" i="7" s="1"/>
  <c r="R4943" i="7"/>
  <c r="Q4943" i="7" s="1"/>
  <c r="R4714" i="7"/>
  <c r="Q4714" i="7" s="1"/>
  <c r="M4748" i="7"/>
  <c r="N4773" i="7"/>
  <c r="R4835" i="7"/>
  <c r="Q4835" i="7" s="1"/>
  <c r="N4853" i="7"/>
  <c r="M4853" i="7"/>
  <c r="R4857" i="7"/>
  <c r="Q4857" i="7" s="1"/>
  <c r="R4895" i="7"/>
  <c r="Q4895" i="7" s="1"/>
  <c r="R4918" i="7"/>
  <c r="Q4918" i="7" s="1"/>
  <c r="R4965" i="7"/>
  <c r="Q4965" i="7" s="1"/>
  <c r="R4794" i="7"/>
  <c r="Q4794" i="7" s="1"/>
  <c r="N4805" i="7"/>
  <c r="M4805" i="7"/>
  <c r="N4814" i="7"/>
  <c r="M4814" i="7"/>
  <c r="N4825" i="7"/>
  <c r="M4825" i="7"/>
  <c r="R4845" i="7"/>
  <c r="Q4845" i="7" s="1"/>
  <c r="R4900" i="7"/>
  <c r="Q4900" i="7" s="1"/>
  <c r="N4932" i="7"/>
  <c r="M4932" i="7"/>
  <c r="R4763" i="7"/>
  <c r="Q4763" i="7" s="1"/>
  <c r="N4846" i="7"/>
  <c r="M4846" i="7"/>
  <c r="R4850" i="7"/>
  <c r="Q4850" i="7" s="1"/>
  <c r="R4907" i="7"/>
  <c r="Q4907" i="7" s="1"/>
  <c r="R4981" i="7"/>
  <c r="Q4981" i="7" s="1"/>
  <c r="R4945" i="7"/>
  <c r="Q4945" i="7" s="1"/>
  <c r="R4951" i="7"/>
  <c r="Q4951" i="7" s="1"/>
  <c r="R4986" i="7"/>
  <c r="Q4986" i="7" s="1"/>
  <c r="R4859" i="7"/>
  <c r="Q4859" i="7" s="1"/>
  <c r="R4926" i="7"/>
  <c r="Q4926" i="7" s="1"/>
  <c r="R4936" i="7"/>
  <c r="Q4936" i="7" s="1"/>
  <c r="M4957" i="7"/>
  <c r="R4997" i="7"/>
  <c r="Q4997" i="7" s="1"/>
  <c r="R4846" i="7"/>
  <c r="Q4846" i="7" s="1"/>
  <c r="R4855" i="7"/>
  <c r="Q4855" i="7" s="1"/>
  <c r="R4881" i="7"/>
  <c r="Q4881" i="7" s="1"/>
  <c r="R4890" i="7"/>
  <c r="Q4890" i="7" s="1"/>
  <c r="R4917" i="7"/>
  <c r="Q4917" i="7" s="1"/>
  <c r="N4942" i="7"/>
  <c r="M4942" i="7"/>
  <c r="R4996" i="7"/>
  <c r="Q4996" i="7" s="1"/>
  <c r="N4878" i="7"/>
  <c r="M4878" i="7"/>
  <c r="R4882" i="7"/>
  <c r="Q4882" i="7" s="1"/>
  <c r="R4922" i="7"/>
  <c r="Q4922" i="7" s="1"/>
  <c r="R4961" i="7"/>
  <c r="Q4961" i="7" s="1"/>
  <c r="R4962" i="7"/>
  <c r="Q4962" i="7" s="1"/>
  <c r="R4967" i="7"/>
  <c r="Q4967" i="7" s="1"/>
  <c r="R4980" i="7"/>
  <c r="Q4980" i="7" s="1"/>
  <c r="R4987" i="7"/>
  <c r="Q4987" i="7" s="1"/>
  <c r="N4901" i="7"/>
  <c r="M4901" i="7"/>
  <c r="R4952" i="7"/>
  <c r="Q4952" i="7" s="1"/>
  <c r="M4999" i="7"/>
  <c r="N4702" i="7"/>
  <c r="M4702" i="7"/>
  <c r="R4743" i="7"/>
  <c r="Q4743" i="7" s="1"/>
  <c r="N4830" i="7"/>
  <c r="M4830" i="7"/>
  <c r="R4834" i="7"/>
  <c r="Q4834" i="7" s="1"/>
  <c r="R4891" i="7"/>
  <c r="Q4891" i="7" s="1"/>
  <c r="R4942" i="7"/>
  <c r="Q4942" i="7" s="1"/>
  <c r="N4958" i="7"/>
  <c r="M4958" i="7"/>
  <c r="M4993" i="7"/>
  <c r="R4923" i="7"/>
  <c r="Q4923" i="7" s="1"/>
  <c r="R4933" i="7"/>
  <c r="Q4933" i="7" s="1"/>
  <c r="R4977" i="7"/>
  <c r="Q4977" i="7" s="1"/>
  <c r="R4978" i="7"/>
  <c r="Q4978" i="7" s="1"/>
  <c r="R4983" i="7"/>
  <c r="Q4983" i="7" s="1"/>
  <c r="N4910" i="7"/>
  <c r="M4910" i="7"/>
  <c r="R4914" i="7"/>
  <c r="Q4914" i="7" s="1"/>
  <c r="R4938" i="7"/>
  <c r="Q4938" i="7" s="1"/>
  <c r="M4944" i="7"/>
  <c r="M4964" i="7"/>
  <c r="R4968" i="7"/>
  <c r="Q4968" i="7" s="1"/>
  <c r="M4989" i="7"/>
  <c r="R4999" i="7"/>
  <c r="Q4999" i="7" s="1"/>
  <c r="R4666" i="7"/>
  <c r="Q4666" i="7" s="1"/>
  <c r="R4830" i="7"/>
  <c r="Q4830" i="7" s="1"/>
  <c r="R4839" i="7"/>
  <c r="Q4839" i="7" s="1"/>
  <c r="R4865" i="7"/>
  <c r="Q4865" i="7" s="1"/>
  <c r="R4874" i="7"/>
  <c r="Q4874" i="7" s="1"/>
  <c r="M4929" i="7"/>
  <c r="R4958" i="7"/>
  <c r="Q4958" i="7" s="1"/>
  <c r="N4974" i="7"/>
  <c r="M4974" i="7"/>
  <c r="M4933" i="7"/>
  <c r="M4949" i="7"/>
  <c r="M4965" i="7"/>
  <c r="M4981" i="7"/>
  <c r="M4997" i="7"/>
  <c r="M4818" i="7"/>
  <c r="M4834" i="7"/>
  <c r="M4850" i="7"/>
  <c r="M4866" i="7"/>
  <c r="M4882" i="7"/>
  <c r="M4898" i="7"/>
  <c r="M4914" i="7"/>
  <c r="M4930" i="7"/>
  <c r="M4946" i="7"/>
  <c r="M4962" i="7"/>
  <c r="M4978" i="7"/>
  <c r="M4994" i="7"/>
  <c r="M4921" i="7"/>
  <c r="M4937" i="7"/>
  <c r="M4953" i="7"/>
  <c r="M4969" i="7"/>
  <c r="M4985" i="7"/>
  <c r="M5001" i="7"/>
  <c r="K4008" i="5" l="1"/>
  <c r="E4656" i="5"/>
  <c r="L4656" i="5" s="1"/>
  <c r="E4889" i="5"/>
  <c r="L4889" i="5" s="1"/>
  <c r="E4894" i="5"/>
  <c r="L4894" i="5" s="1"/>
  <c r="E4942" i="5"/>
  <c r="L4942" i="5" s="1"/>
  <c r="E4905" i="5"/>
  <c r="L4905" i="5" s="1"/>
  <c r="E4854" i="5"/>
  <c r="L4854" i="5" s="1"/>
  <c r="E4951" i="5"/>
  <c r="L4951" i="5" s="1"/>
  <c r="E4801" i="5"/>
  <c r="L4801" i="5" s="1"/>
  <c r="E4736" i="5"/>
  <c r="L4736" i="5" s="1"/>
  <c r="E4702" i="5"/>
  <c r="L4702" i="5" s="1"/>
  <c r="E4861" i="5"/>
  <c r="L4861" i="5" s="1"/>
  <c r="E4550" i="5"/>
  <c r="L4550" i="5" s="1"/>
  <c r="E4878" i="5"/>
  <c r="L4878" i="5" s="1"/>
  <c r="E4799" i="5"/>
  <c r="L4799" i="5" s="1"/>
  <c r="E4792" i="5"/>
  <c r="L4792" i="5" s="1"/>
  <c r="E4566" i="5"/>
  <c r="L4566" i="5" s="1"/>
  <c r="E4887" i="5"/>
  <c r="L4887" i="5" s="1"/>
  <c r="E4902" i="5"/>
  <c r="L4902" i="5" s="1"/>
  <c r="E4834" i="5"/>
  <c r="L4834" i="5" s="1"/>
  <c r="E4994" i="5"/>
  <c r="L4994" i="5" s="1"/>
  <c r="E4745" i="5"/>
  <c r="L4745" i="5" s="1"/>
  <c r="E4820" i="5"/>
  <c r="L4820" i="5" s="1"/>
  <c r="E4728" i="5"/>
  <c r="L4728" i="5" s="1"/>
  <c r="E4941" i="5"/>
  <c r="L4941" i="5" s="1"/>
  <c r="E4890" i="5"/>
  <c r="L4890" i="5" s="1"/>
  <c r="E4815" i="5"/>
  <c r="L4815" i="5" s="1"/>
  <c r="E4969" i="5"/>
  <c r="L4969" i="5" s="1"/>
  <c r="E4828" i="5"/>
  <c r="L4828" i="5" s="1"/>
  <c r="E4798" i="5"/>
  <c r="L4798" i="5" s="1"/>
  <c r="E4797" i="5"/>
  <c r="L4797" i="5" s="1"/>
  <c r="E4620" i="5"/>
  <c r="L4620" i="5" s="1"/>
  <c r="E4699" i="5"/>
  <c r="L4699" i="5" s="1"/>
  <c r="E4374" i="5"/>
  <c r="L4374" i="5" s="1"/>
  <c r="E4670" i="5"/>
  <c r="L4670" i="5" s="1"/>
  <c r="E4795" i="5"/>
  <c r="L4795" i="5" s="1"/>
  <c r="E1914" i="5"/>
  <c r="L1914" i="5" s="1"/>
  <c r="E4986" i="5"/>
  <c r="L4986" i="5" s="1"/>
  <c r="E4779" i="5"/>
  <c r="L4779" i="5" s="1"/>
  <c r="E4933" i="5"/>
  <c r="L4933" i="5" s="1"/>
  <c r="E4990" i="5"/>
  <c r="L4990" i="5" s="1"/>
  <c r="E4997" i="5"/>
  <c r="L4997" i="5" s="1"/>
  <c r="E4947" i="5"/>
  <c r="L4947" i="5" s="1"/>
  <c r="E4883" i="5"/>
  <c r="L4883" i="5" s="1"/>
  <c r="E4802" i="5"/>
  <c r="L4802" i="5" s="1"/>
  <c r="E4901" i="5"/>
  <c r="L4901" i="5" s="1"/>
  <c r="E4882" i="5"/>
  <c r="L4882" i="5" s="1"/>
  <c r="E4758" i="5"/>
  <c r="L4758" i="5" s="1"/>
  <c r="E4722" i="5"/>
  <c r="L4722" i="5" s="1"/>
  <c r="E4782" i="5"/>
  <c r="L4782" i="5" s="1"/>
  <c r="E4938" i="5"/>
  <c r="L4938" i="5" s="1"/>
  <c r="E4536" i="5"/>
  <c r="L4536" i="5" s="1"/>
  <c r="E4615" i="5"/>
  <c r="L4615" i="5" s="1"/>
  <c r="E4778" i="5"/>
  <c r="L4778" i="5" s="1"/>
  <c r="E4693" i="5"/>
  <c r="L4693" i="5" s="1"/>
  <c r="E4310" i="5"/>
  <c r="L4310" i="5" s="1"/>
  <c r="E4512" i="5"/>
  <c r="L4512" i="5" s="1"/>
  <c r="K3367" i="5"/>
  <c r="E4827" i="5"/>
  <c r="L4827" i="5" s="1"/>
  <c r="E4664" i="5"/>
  <c r="L4664" i="5" s="1"/>
  <c r="E4783" i="5"/>
  <c r="L4783" i="5" s="1"/>
  <c r="E4958" i="5"/>
  <c r="L4958" i="5" s="1"/>
  <c r="E4870" i="5"/>
  <c r="L4870" i="5" s="1"/>
  <c r="E4954" i="5"/>
  <c r="L4954" i="5" s="1"/>
  <c r="E4768" i="5"/>
  <c r="L4768" i="5" s="1"/>
  <c r="E4757" i="5"/>
  <c r="L4757" i="5" s="1"/>
  <c r="E4922" i="5"/>
  <c r="L4922" i="5" s="1"/>
  <c r="E4772" i="5"/>
  <c r="L4772" i="5" s="1"/>
  <c r="E4441" i="5"/>
  <c r="L4441" i="5" s="1"/>
  <c r="K3418" i="5"/>
  <c r="E4917" i="5"/>
  <c r="L4917" i="5" s="1"/>
  <c r="E4818" i="5"/>
  <c r="L4818" i="5" s="1"/>
  <c r="E4760" i="5"/>
  <c r="L4760" i="5" s="1"/>
  <c r="E4920" i="5"/>
  <c r="L4920" i="5" s="1"/>
  <c r="E4845" i="5"/>
  <c r="L4845" i="5" s="1"/>
  <c r="E4767" i="5"/>
  <c r="L4767" i="5" s="1"/>
  <c r="E4791" i="5"/>
  <c r="L4791" i="5" s="1"/>
  <c r="E4804" i="5"/>
  <c r="L4804" i="5" s="1"/>
  <c r="E4725" i="5"/>
  <c r="L4725" i="5" s="1"/>
  <c r="E4744" i="5"/>
  <c r="L4744" i="5" s="1"/>
  <c r="E4776" i="5"/>
  <c r="L4776" i="5" s="1"/>
  <c r="E4881" i="5"/>
  <c r="L4881" i="5" s="1"/>
  <c r="E4833" i="5"/>
  <c r="L4833" i="5" s="1"/>
  <c r="E4626" i="5"/>
  <c r="L4626" i="5" s="1"/>
  <c r="E4998" i="5"/>
  <c r="L4998" i="5" s="1"/>
  <c r="E4436" i="5"/>
  <c r="L4436" i="5" s="1"/>
  <c r="E4810" i="5"/>
  <c r="L4810" i="5" s="1"/>
  <c r="E4730" i="5"/>
  <c r="L4730" i="5" s="1"/>
  <c r="E4686" i="5"/>
  <c r="L4686" i="5" s="1"/>
  <c r="E4814" i="5"/>
  <c r="L4814" i="5" s="1"/>
  <c r="E4688" i="5"/>
  <c r="L4688" i="5" s="1"/>
  <c r="E4518" i="5"/>
  <c r="L4518" i="5" s="1"/>
  <c r="E4616" i="5"/>
  <c r="L4616" i="5" s="1"/>
  <c r="E4638" i="5"/>
  <c r="L4638" i="5" s="1"/>
  <c r="E4652" i="5"/>
  <c r="L4652" i="5" s="1"/>
  <c r="E4358" i="5"/>
  <c r="L4358" i="5" s="1"/>
  <c r="E4918" i="5"/>
  <c r="L4918" i="5" s="1"/>
  <c r="E4618" i="5"/>
  <c r="L4618" i="5" s="1"/>
  <c r="E4505" i="5"/>
  <c r="L4505" i="5" s="1"/>
  <c r="E4812" i="5"/>
  <c r="L4812" i="5" s="1"/>
  <c r="E4741" i="5"/>
  <c r="L4741" i="5" s="1"/>
  <c r="E4445" i="5"/>
  <c r="L4445" i="5" s="1"/>
  <c r="E4849" i="5"/>
  <c r="L4849" i="5" s="1"/>
  <c r="E4724" i="5"/>
  <c r="L4724" i="5" s="1"/>
  <c r="E4624" i="5"/>
  <c r="L4624" i="5" s="1"/>
  <c r="E4748" i="5"/>
  <c r="L4748" i="5" s="1"/>
  <c r="K4778" i="5"/>
  <c r="K3872" i="5"/>
  <c r="K4696" i="5"/>
  <c r="K3615" i="5"/>
  <c r="K3315" i="5"/>
  <c r="K3843" i="5"/>
  <c r="K3416" i="5"/>
  <c r="K3852" i="5"/>
  <c r="K3653" i="5"/>
  <c r="K3491" i="5"/>
  <c r="K4472" i="5"/>
  <c r="K4572" i="5"/>
  <c r="K3777" i="5"/>
  <c r="K3802" i="5"/>
  <c r="K4209" i="5"/>
  <c r="K3298" i="5"/>
  <c r="K4170" i="5"/>
  <c r="K4752" i="5"/>
  <c r="K3475" i="5"/>
  <c r="K3953" i="5"/>
  <c r="K4593" i="5"/>
  <c r="K4529" i="5"/>
  <c r="K3997" i="5"/>
  <c r="K4370" i="5"/>
  <c r="K3460" i="5"/>
  <c r="K4565" i="5"/>
  <c r="K3929" i="5"/>
  <c r="K4138" i="5"/>
  <c r="K3565" i="5"/>
  <c r="K5004" i="5"/>
  <c r="K4363" i="5"/>
  <c r="K3704" i="5"/>
  <c r="K4614" i="5"/>
  <c r="K4549" i="5"/>
  <c r="K4187" i="5"/>
  <c r="K3530" i="5"/>
  <c r="K3218" i="5"/>
  <c r="K3368" i="5"/>
  <c r="K4133" i="5"/>
  <c r="K3862" i="5"/>
  <c r="K4205" i="5"/>
  <c r="K4127" i="5"/>
  <c r="K3248" i="5"/>
  <c r="K4559" i="5"/>
  <c r="K4109" i="5"/>
  <c r="K3682" i="5"/>
  <c r="K3829" i="5"/>
  <c r="K3645" i="5"/>
  <c r="K4178" i="5"/>
  <c r="K3348" i="5"/>
  <c r="K4335" i="5"/>
  <c r="K4602" i="5"/>
  <c r="K4787" i="5"/>
  <c r="K4032" i="5"/>
  <c r="K3528" i="5"/>
  <c r="K4702" i="5"/>
  <c r="K4651" i="5"/>
  <c r="K4943" i="5"/>
  <c r="K4919" i="5"/>
  <c r="K3394" i="5"/>
  <c r="K3672" i="5"/>
  <c r="K3446" i="5"/>
  <c r="K3448" i="5"/>
  <c r="K3173" i="5"/>
  <c r="K4508" i="5"/>
  <c r="K4296" i="5"/>
  <c r="K4167" i="5"/>
  <c r="K4244" i="5"/>
  <c r="K4011" i="5"/>
  <c r="K4068" i="5"/>
  <c r="K4992" i="5"/>
  <c r="K4965" i="5"/>
  <c r="K4764" i="5"/>
  <c r="K4694" i="5"/>
  <c r="K4849" i="5"/>
  <c r="K4474" i="5"/>
  <c r="K4458" i="5"/>
  <c r="K4309" i="5"/>
  <c r="K4253" i="5"/>
  <c r="K3728" i="5"/>
  <c r="K3668" i="5"/>
  <c r="K3312" i="5"/>
  <c r="K3626" i="5"/>
  <c r="K4869" i="5"/>
  <c r="K4307" i="5"/>
  <c r="K3519" i="5"/>
  <c r="K3447" i="5"/>
  <c r="K4987" i="5"/>
  <c r="K3944" i="5"/>
  <c r="K4272" i="5"/>
  <c r="K4325" i="5"/>
  <c r="K4891" i="5"/>
  <c r="K4882" i="5"/>
  <c r="K4740" i="5"/>
  <c r="K4601" i="5"/>
  <c r="K4478" i="5"/>
  <c r="K4580" i="5"/>
  <c r="K4355" i="5"/>
  <c r="K4218" i="5"/>
  <c r="K3994" i="5"/>
  <c r="K3762" i="5"/>
  <c r="K3693" i="5"/>
  <c r="K3828" i="5"/>
  <c r="K3706" i="5"/>
  <c r="K3550" i="5"/>
  <c r="K3304" i="5"/>
  <c r="K4431" i="5"/>
  <c r="K3279" i="5"/>
  <c r="K4550" i="5"/>
  <c r="K4772" i="5"/>
  <c r="K4793" i="5"/>
  <c r="K4338" i="5"/>
  <c r="K4701" i="5"/>
  <c r="K4553" i="5"/>
  <c r="K4967" i="5"/>
  <c r="K4960" i="5"/>
  <c r="K4124" i="5"/>
  <c r="K4295" i="5"/>
  <c r="K4208" i="5"/>
  <c r="K4240" i="5"/>
  <c r="K3928" i="5"/>
  <c r="K3567" i="5"/>
  <c r="K3630" i="5"/>
  <c r="K3818" i="5"/>
  <c r="K3276" i="5"/>
  <c r="K3316" i="5"/>
  <c r="K3984" i="5"/>
  <c r="K4657" i="5"/>
  <c r="K3985" i="5"/>
  <c r="K4009" i="5"/>
  <c r="K3478" i="5"/>
  <c r="K3636" i="5"/>
  <c r="K4796" i="5"/>
  <c r="K4659" i="5"/>
  <c r="K4783" i="5"/>
  <c r="K4448" i="5"/>
  <c r="K4488" i="5"/>
  <c r="K4362" i="5"/>
  <c r="K4493" i="5"/>
  <c r="K4429" i="5"/>
  <c r="K4194" i="5"/>
  <c r="K3586" i="5"/>
  <c r="K4611" i="5"/>
  <c r="K4471" i="5"/>
  <c r="K3896" i="5"/>
  <c r="K3665" i="5"/>
  <c r="K4302" i="5"/>
  <c r="K4633" i="5"/>
  <c r="K4578" i="5"/>
  <c r="K4435" i="5"/>
  <c r="K4955" i="5"/>
  <c r="K4498" i="5"/>
  <c r="K4816" i="5"/>
  <c r="K4521" i="5"/>
  <c r="K4637" i="5"/>
  <c r="K4207" i="5"/>
  <c r="K4423" i="5"/>
  <c r="K4015" i="5"/>
  <c r="K4221" i="5"/>
  <c r="K4360" i="5"/>
  <c r="K4173" i="5"/>
  <c r="K3970" i="5"/>
  <c r="K4047" i="5"/>
  <c r="K4012" i="5"/>
  <c r="K3432" i="5"/>
  <c r="K3247" i="5"/>
  <c r="K3239" i="5"/>
  <c r="K4620" i="5"/>
  <c r="K3754" i="5"/>
  <c r="K3534" i="5"/>
  <c r="K4999" i="5"/>
  <c r="K4533" i="5"/>
  <c r="K4284" i="5"/>
  <c r="K3443" i="5"/>
  <c r="K4342" i="5"/>
  <c r="K4252" i="5"/>
  <c r="K3756" i="5"/>
  <c r="K3552" i="5"/>
  <c r="K3702" i="5"/>
  <c r="K4892" i="5"/>
  <c r="K4434" i="5"/>
  <c r="K4797" i="5"/>
  <c r="K4902" i="5"/>
  <c r="K4855" i="5"/>
  <c r="K4759" i="5"/>
  <c r="K4795" i="5"/>
  <c r="K4708" i="5"/>
  <c r="K4628" i="5"/>
  <c r="K4469" i="5"/>
  <c r="K4413" i="5"/>
  <c r="K4729" i="5"/>
  <c r="K4273" i="5"/>
  <c r="K3836" i="5"/>
  <c r="K3765" i="5"/>
  <c r="K3216" i="5"/>
  <c r="K4507" i="5"/>
  <c r="K4642" i="5"/>
  <c r="K4831" i="5"/>
  <c r="K4568" i="5"/>
  <c r="K4220" i="5"/>
  <c r="K4245" i="5"/>
  <c r="K4192" i="5"/>
  <c r="K3803" i="5"/>
  <c r="K3838" i="5"/>
  <c r="K3603" i="5"/>
  <c r="K3363" i="5"/>
  <c r="K4036" i="5"/>
  <c r="K3261" i="5"/>
  <c r="K4904" i="5"/>
  <c r="K4715" i="5"/>
  <c r="K4225" i="5"/>
  <c r="K4166" i="5"/>
  <c r="K3893" i="5"/>
  <c r="K3427" i="5"/>
  <c r="K3671" i="5"/>
  <c r="K3613" i="5"/>
  <c r="K3576" i="5"/>
  <c r="K3481" i="5"/>
  <c r="K4547" i="5"/>
  <c r="K3244" i="5"/>
  <c r="K4564" i="5"/>
  <c r="K4331" i="5"/>
  <c r="K4497" i="5"/>
  <c r="K4385" i="5"/>
  <c r="K4599" i="5"/>
  <c r="K4390" i="5"/>
  <c r="K4214" i="5"/>
  <c r="K4826" i="5"/>
  <c r="K4074" i="5"/>
  <c r="K3669" i="5"/>
  <c r="K3932" i="5"/>
  <c r="K4002" i="5"/>
  <c r="K4450" i="5"/>
  <c r="K3833" i="5"/>
  <c r="K3920" i="5"/>
  <c r="K4226" i="5"/>
  <c r="K4177" i="5"/>
  <c r="K3713" i="5"/>
  <c r="K3793" i="5"/>
  <c r="K3489" i="5"/>
  <c r="K4392" i="5"/>
  <c r="K3186" i="5"/>
  <c r="K3810" i="5"/>
  <c r="K3269" i="5"/>
  <c r="K3522" i="5"/>
  <c r="K3541" i="5"/>
  <c r="K4269" i="5"/>
  <c r="K4326" i="5"/>
  <c r="K4690" i="5"/>
  <c r="K4228" i="5"/>
  <c r="K3323" i="5"/>
  <c r="K4784" i="5"/>
  <c r="K4443" i="5"/>
  <c r="K4850" i="5"/>
  <c r="K4824" i="5"/>
  <c r="K4699" i="5"/>
  <c r="K4799" i="5"/>
  <c r="K4597" i="5"/>
  <c r="K4585" i="5"/>
  <c r="K4742" i="5"/>
  <c r="K4687" i="5"/>
  <c r="K4419" i="5"/>
  <c r="K4184" i="5"/>
  <c r="K4477" i="5"/>
  <c r="K4504" i="5"/>
  <c r="K4424" i="5"/>
  <c r="K4312" i="5"/>
  <c r="K4155" i="5"/>
  <c r="K4365" i="5"/>
  <c r="K4648" i="5"/>
  <c r="K4371" i="5"/>
  <c r="K4416" i="5"/>
  <c r="K3616" i="5"/>
  <c r="K3942" i="5"/>
  <c r="K4107" i="5"/>
  <c r="K3924" i="5"/>
  <c r="K3532" i="5"/>
  <c r="K3574" i="5"/>
  <c r="K3320" i="5"/>
  <c r="K3311" i="5"/>
  <c r="K3813" i="5"/>
  <c r="K3250" i="5"/>
  <c r="K3425" i="5"/>
  <c r="K3925" i="5"/>
  <c r="K4374" i="5"/>
  <c r="K4042" i="5"/>
  <c r="K4728" i="5"/>
  <c r="K4640" i="5"/>
  <c r="K4278" i="5"/>
  <c r="K4452" i="5"/>
  <c r="K4587" i="5"/>
  <c r="K4440" i="5"/>
  <c r="K3760" i="5"/>
  <c r="K3169" i="5"/>
  <c r="K4268" i="5"/>
  <c r="K4665" i="5"/>
  <c r="K3978" i="5"/>
  <c r="K3633" i="5"/>
  <c r="K3295" i="5"/>
  <c r="K4903" i="5"/>
  <c r="K4733" i="5"/>
  <c r="K4695" i="5"/>
  <c r="K4600" i="5"/>
  <c r="K4692" i="5"/>
  <c r="K4612" i="5"/>
  <c r="K4548" i="5"/>
  <c r="K4713" i="5"/>
  <c r="K4717" i="5"/>
  <c r="K4838" i="5"/>
  <c r="K4537" i="5"/>
  <c r="K4432" i="5"/>
  <c r="K4382" i="5"/>
  <c r="K3992" i="5"/>
  <c r="K4027" i="5"/>
  <c r="K4535" i="5"/>
  <c r="K4468" i="5"/>
  <c r="K4235" i="5"/>
  <c r="K4063" i="5"/>
  <c r="K4058" i="5"/>
  <c r="K3235" i="5"/>
  <c r="K3964" i="5"/>
  <c r="K4158" i="5"/>
  <c r="K4243" i="5"/>
  <c r="K3181" i="5"/>
  <c r="K4511" i="5"/>
  <c r="K4067" i="5"/>
  <c r="K3294" i="5"/>
  <c r="K4921" i="5"/>
  <c r="K4791" i="5"/>
  <c r="K4734" i="5"/>
  <c r="K4484" i="5"/>
  <c r="K4516" i="5"/>
  <c r="K4506" i="5"/>
  <c r="K4703" i="5"/>
  <c r="K4483" i="5"/>
  <c r="K4262" i="5"/>
  <c r="K4750" i="5"/>
  <c r="K4246" i="5"/>
  <c r="K4022" i="5"/>
  <c r="K4320" i="5"/>
  <c r="K4045" i="5"/>
  <c r="K4298" i="5"/>
  <c r="K3906" i="5"/>
  <c r="K4090" i="5"/>
  <c r="K3774" i="5"/>
  <c r="K3592" i="5"/>
  <c r="K4038" i="5"/>
  <c r="K3989" i="5"/>
  <c r="K4160" i="5"/>
  <c r="K3654" i="5"/>
  <c r="K3825" i="5"/>
  <c r="K3996" i="5"/>
  <c r="K3650" i="5"/>
  <c r="K3439" i="5"/>
  <c r="K4963" i="5"/>
  <c r="K4347" i="5"/>
  <c r="K4668" i="5"/>
  <c r="K3778" i="5"/>
  <c r="K4542" i="5"/>
  <c r="K4811" i="5"/>
  <c r="K3319" i="5"/>
  <c r="K3210" i="5"/>
  <c r="K3397" i="5"/>
  <c r="K3472" i="5"/>
  <c r="E3479" i="5"/>
  <c r="L3479" i="5" s="1"/>
  <c r="E3766" i="5"/>
  <c r="L3766" i="5" s="1"/>
  <c r="E3193" i="5"/>
  <c r="L3193" i="5" s="1"/>
  <c r="E3469" i="5"/>
  <c r="L3469" i="5" s="1"/>
  <c r="E3221" i="5"/>
  <c r="L3221" i="5" s="1"/>
  <c r="E3763" i="5"/>
  <c r="L3763" i="5" s="1"/>
  <c r="E3376" i="5"/>
  <c r="L3376" i="5" s="1"/>
  <c r="E4714" i="5"/>
  <c r="L4714" i="5" s="1"/>
  <c r="E3438" i="5"/>
  <c r="L3438" i="5" s="1"/>
  <c r="E3730" i="5"/>
  <c r="L3730" i="5" s="1"/>
  <c r="E4181" i="5"/>
  <c r="L4181" i="5" s="1"/>
  <c r="E4484" i="5"/>
  <c r="L4484" i="5" s="1"/>
  <c r="E3652" i="5"/>
  <c r="L3652" i="5" s="1"/>
  <c r="E4015" i="5"/>
  <c r="L4015" i="5" s="1"/>
  <c r="E3489" i="5"/>
  <c r="L3489" i="5" s="1"/>
  <c r="E3625" i="5"/>
  <c r="L3625" i="5" s="1"/>
  <c r="E3789" i="5"/>
  <c r="L3789" i="5" s="1"/>
  <c r="E4395" i="5"/>
  <c r="L4395" i="5" s="1"/>
  <c r="E4860" i="5"/>
  <c r="L4860" i="5" s="1"/>
  <c r="E3815" i="5"/>
  <c r="L3815" i="5" s="1"/>
  <c r="E4163" i="5"/>
  <c r="L4163" i="5" s="1"/>
  <c r="E3903" i="5"/>
  <c r="L3903" i="5" s="1"/>
  <c r="E4259" i="5"/>
  <c r="L4259" i="5" s="1"/>
  <c r="E4491" i="5"/>
  <c r="L4491" i="5" s="1"/>
  <c r="E4448" i="5"/>
  <c r="L4448" i="5" s="1"/>
  <c r="E4348" i="5"/>
  <c r="L4348" i="5" s="1"/>
  <c r="E4327" i="5"/>
  <c r="L4327" i="5" s="1"/>
  <c r="E3835" i="5"/>
  <c r="L3835" i="5" s="1"/>
  <c r="E4560" i="5"/>
  <c r="L4560" i="5" s="1"/>
  <c r="E4619" i="5"/>
  <c r="L4619" i="5" s="1"/>
  <c r="E4789" i="5"/>
  <c r="L4789" i="5" s="1"/>
  <c r="E4476" i="5"/>
  <c r="L4476" i="5" s="1"/>
  <c r="E4633" i="5"/>
  <c r="L4633" i="5" s="1"/>
  <c r="E4928" i="5"/>
  <c r="L4928" i="5" s="1"/>
  <c r="E4524" i="5"/>
  <c r="L4524" i="5" s="1"/>
  <c r="E4098" i="5"/>
  <c r="L4098" i="5" s="1"/>
  <c r="E4610" i="5"/>
  <c r="L4610" i="5" s="1"/>
  <c r="E4808" i="5"/>
  <c r="L4808" i="5" s="1"/>
  <c r="E4754" i="5"/>
  <c r="L4754" i="5" s="1"/>
  <c r="E4781" i="5"/>
  <c r="L4781" i="5" s="1"/>
  <c r="E4884" i="5"/>
  <c r="L4884" i="5" s="1"/>
  <c r="E3984" i="5"/>
  <c r="L3984" i="5" s="1"/>
  <c r="E4611" i="5"/>
  <c r="L4611" i="5" s="1"/>
  <c r="E3316" i="5"/>
  <c r="L3316" i="5" s="1"/>
  <c r="E3239" i="5"/>
  <c r="L3239" i="5" s="1"/>
  <c r="E3214" i="5"/>
  <c r="L3214" i="5" s="1"/>
  <c r="E3439" i="5"/>
  <c r="L3439" i="5" s="1"/>
  <c r="E3598" i="5"/>
  <c r="L3598" i="5" s="1"/>
  <c r="E3473" i="5"/>
  <c r="L3473" i="5" s="1"/>
  <c r="E3465" i="5"/>
  <c r="L3465" i="5" s="1"/>
  <c r="E3337" i="5"/>
  <c r="L3337" i="5" s="1"/>
  <c r="E3308" i="5"/>
  <c r="L3308" i="5" s="1"/>
  <c r="E3790" i="5"/>
  <c r="L3790" i="5" s="1"/>
  <c r="E3186" i="5"/>
  <c r="L3186" i="5" s="1"/>
  <c r="E3459" i="5"/>
  <c r="L3459" i="5" s="1"/>
  <c r="E3748" i="5"/>
  <c r="L3748" i="5" s="1"/>
  <c r="E3665" i="5"/>
  <c r="L3665" i="5" s="1"/>
  <c r="E3658" i="5"/>
  <c r="L3658" i="5" s="1"/>
  <c r="E4106" i="5"/>
  <c r="L4106" i="5" s="1"/>
  <c r="E3223" i="5"/>
  <c r="L3223" i="5" s="1"/>
  <c r="E3261" i="5"/>
  <c r="L3261" i="5" s="1"/>
  <c r="E3478" i="5"/>
  <c r="L3478" i="5" s="1"/>
  <c r="E3200" i="5"/>
  <c r="L3200" i="5" s="1"/>
  <c r="E3304" i="5"/>
  <c r="L3304" i="5" s="1"/>
  <c r="E3394" i="5"/>
  <c r="L3394" i="5" s="1"/>
  <c r="E3374" i="5"/>
  <c r="L3374" i="5" s="1"/>
  <c r="E3611" i="5"/>
  <c r="L3611" i="5" s="1"/>
  <c r="E3227" i="5"/>
  <c r="L3227" i="5" s="1"/>
  <c r="E3488" i="5"/>
  <c r="L3488" i="5" s="1"/>
  <c r="E4119" i="5"/>
  <c r="L4119" i="5" s="1"/>
  <c r="E3302" i="5"/>
  <c r="L3302" i="5" s="1"/>
  <c r="E3254" i="5"/>
  <c r="L3254" i="5" s="1"/>
  <c r="E3900" i="5"/>
  <c r="L3900" i="5" s="1"/>
  <c r="E3630" i="5"/>
  <c r="L3630" i="5" s="1"/>
  <c r="E3617" i="5"/>
  <c r="L3617" i="5" s="1"/>
  <c r="E4019" i="5"/>
  <c r="L4019" i="5" s="1"/>
  <c r="E4361" i="5"/>
  <c r="L4361" i="5" s="1"/>
  <c r="E4075" i="5"/>
  <c r="L4075" i="5" s="1"/>
  <c r="E3870" i="5"/>
  <c r="L3870" i="5" s="1"/>
  <c r="E3494" i="5"/>
  <c r="L3494" i="5" s="1"/>
  <c r="E3847" i="5"/>
  <c r="L3847" i="5" s="1"/>
  <c r="E3950" i="5"/>
  <c r="L3950" i="5" s="1"/>
  <c r="E4086" i="5"/>
  <c r="L4086" i="5" s="1"/>
  <c r="E3967" i="5"/>
  <c r="L3967" i="5" s="1"/>
  <c r="E4407" i="5"/>
  <c r="L4407" i="5" s="1"/>
  <c r="E4532" i="5"/>
  <c r="L4532" i="5" s="1"/>
  <c r="E4743" i="5"/>
  <c r="L4743" i="5" s="1"/>
  <c r="E4558" i="5"/>
  <c r="L4558" i="5" s="1"/>
  <c r="E4817" i="5"/>
  <c r="L4817" i="5" s="1"/>
  <c r="E4579" i="5"/>
  <c r="L4579" i="5" s="1"/>
  <c r="E4211" i="5"/>
  <c r="L4211" i="5" s="1"/>
  <c r="E4673" i="5"/>
  <c r="L4673" i="5" s="1"/>
  <c r="E4260" i="5"/>
  <c r="L4260" i="5" s="1"/>
  <c r="E4634" i="5"/>
  <c r="L4634" i="5" s="1"/>
  <c r="E4974" i="5"/>
  <c r="L4974" i="5" s="1"/>
  <c r="E4687" i="5"/>
  <c r="L4687" i="5" s="1"/>
  <c r="E4734" i="5"/>
  <c r="L4734" i="5" s="1"/>
  <c r="E4895" i="5"/>
  <c r="L4895" i="5" s="1"/>
  <c r="E4847" i="5"/>
  <c r="L4847" i="5" s="1"/>
  <c r="E4932" i="5"/>
  <c r="L4932" i="5" s="1"/>
  <c r="E4866" i="5"/>
  <c r="L4866" i="5" s="1"/>
  <c r="E4317" i="5"/>
  <c r="L4317" i="5" s="1"/>
  <c r="E3575" i="5"/>
  <c r="L3575" i="5" s="1"/>
  <c r="E3822" i="5"/>
  <c r="L3822" i="5" s="1"/>
  <c r="E3375" i="5"/>
  <c r="L3375" i="5" s="1"/>
  <c r="E3882" i="5"/>
  <c r="L3882" i="5" s="1"/>
  <c r="E4150" i="5"/>
  <c r="L4150" i="5" s="1"/>
  <c r="E3357" i="5"/>
  <c r="L3357" i="5" s="1"/>
  <c r="E3273" i="5"/>
  <c r="L3273" i="5" s="1"/>
  <c r="E3385" i="5"/>
  <c r="L3385" i="5" s="1"/>
  <c r="E3321" i="5"/>
  <c r="L3321" i="5" s="1"/>
  <c r="E3232" i="5"/>
  <c r="L3232" i="5" s="1"/>
  <c r="E3431" i="5"/>
  <c r="L3431" i="5" s="1"/>
  <c r="E3251" i="5"/>
  <c r="L3251" i="5" s="1"/>
  <c r="E3330" i="5"/>
  <c r="L3330" i="5" s="1"/>
  <c r="E3441" i="5"/>
  <c r="L3441" i="5" s="1"/>
  <c r="E3312" i="5"/>
  <c r="L3312" i="5" s="1"/>
  <c r="E3484" i="5"/>
  <c r="L3484" i="5" s="1"/>
  <c r="E3271" i="5"/>
  <c r="L3271" i="5" s="1"/>
  <c r="E3436" i="5"/>
  <c r="L3436" i="5" s="1"/>
  <c r="E3531" i="5"/>
  <c r="L3531" i="5" s="1"/>
  <c r="E3586" i="5"/>
  <c r="L3586" i="5" s="1"/>
  <c r="E3589" i="5"/>
  <c r="L3589" i="5" s="1"/>
  <c r="E3476" i="5"/>
  <c r="L3476" i="5" s="1"/>
  <c r="E3620" i="5"/>
  <c r="L3620" i="5" s="1"/>
  <c r="E3210" i="5"/>
  <c r="L3210" i="5" s="1"/>
  <c r="E3862" i="5"/>
  <c r="L3862" i="5" s="1"/>
  <c r="E3613" i="5"/>
  <c r="L3613" i="5" s="1"/>
  <c r="E3447" i="5"/>
  <c r="L3447" i="5" s="1"/>
  <c r="E3246" i="5"/>
  <c r="L3246" i="5" s="1"/>
  <c r="E3458" i="5"/>
  <c r="L3458" i="5" s="1"/>
  <c r="E3853" i="5"/>
  <c r="L3853" i="5" s="1"/>
  <c r="E3929" i="5"/>
  <c r="L3929" i="5" s="1"/>
  <c r="E3602" i="5"/>
  <c r="L3602" i="5" s="1"/>
  <c r="E3445" i="5"/>
  <c r="L3445" i="5" s="1"/>
  <c r="E4373" i="5"/>
  <c r="L4373" i="5" s="1"/>
  <c r="E4051" i="5"/>
  <c r="L4051" i="5" s="1"/>
  <c r="E4415" i="5"/>
  <c r="L4415" i="5" s="1"/>
  <c r="E4667" i="5"/>
  <c r="L4667" i="5" s="1"/>
  <c r="E3934" i="5"/>
  <c r="L3934" i="5" s="1"/>
  <c r="E4023" i="5"/>
  <c r="L4023" i="5" s="1"/>
  <c r="E4040" i="5"/>
  <c r="L4040" i="5" s="1"/>
  <c r="E4258" i="5"/>
  <c r="L4258" i="5" s="1"/>
  <c r="E3521" i="5"/>
  <c r="L3521" i="5" s="1"/>
  <c r="E4216" i="5"/>
  <c r="L4216" i="5" s="1"/>
  <c r="E4680" i="5"/>
  <c r="L4680" i="5" s="1"/>
  <c r="E4067" i="5"/>
  <c r="L4067" i="5" s="1"/>
  <c r="E4028" i="5"/>
  <c r="L4028" i="5" s="1"/>
  <c r="E4293" i="5"/>
  <c r="L4293" i="5" s="1"/>
  <c r="E4840" i="5"/>
  <c r="L4840" i="5" s="1"/>
  <c r="E4402" i="5"/>
  <c r="L4402" i="5" s="1"/>
  <c r="E4592" i="5"/>
  <c r="L4592" i="5" s="1"/>
  <c r="E4821" i="5"/>
  <c r="L4821" i="5" s="1"/>
  <c r="E4675" i="5"/>
  <c r="L4675" i="5" s="1"/>
  <c r="E4455" i="5"/>
  <c r="L4455" i="5" s="1"/>
  <c r="E4625" i="5"/>
  <c r="L4625" i="5" s="1"/>
  <c r="E4850" i="5"/>
  <c r="L4850" i="5" s="1"/>
  <c r="E4608" i="5"/>
  <c r="L4608" i="5" s="1"/>
  <c r="E4511" i="5"/>
  <c r="L4511" i="5" s="1"/>
  <c r="E4602" i="5"/>
  <c r="L4602" i="5" s="1"/>
  <c r="E4644" i="5"/>
  <c r="L4644" i="5" s="1"/>
  <c r="E4705" i="5"/>
  <c r="L4705" i="5" s="1"/>
  <c r="E4254" i="5"/>
  <c r="L4254" i="5" s="1"/>
  <c r="E4350" i="5"/>
  <c r="L4350" i="5" s="1"/>
  <c r="E4367" i="5"/>
  <c r="L4367" i="5" s="1"/>
  <c r="E4428" i="5"/>
  <c r="L4428" i="5" s="1"/>
  <c r="E4542" i="5"/>
  <c r="L4542" i="5" s="1"/>
  <c r="E4264" i="5"/>
  <c r="L4264" i="5" s="1"/>
  <c r="E4499" i="5"/>
  <c r="L4499" i="5" s="1"/>
  <c r="E4762" i="5"/>
  <c r="L4762" i="5" s="1"/>
  <c r="E4809" i="5"/>
  <c r="L4809" i="5" s="1"/>
  <c r="E4796" i="5"/>
  <c r="L4796" i="5" s="1"/>
  <c r="E4645" i="5"/>
  <c r="L4645" i="5" s="1"/>
  <c r="E4985" i="5"/>
  <c r="L4985" i="5" s="1"/>
  <c r="E4948" i="5"/>
  <c r="L4948" i="5" s="1"/>
  <c r="E4962" i="5"/>
  <c r="L4962" i="5" s="1"/>
  <c r="E3980" i="5"/>
  <c r="L3980" i="5" s="1"/>
  <c r="E3322" i="5"/>
  <c r="L3322" i="5" s="1"/>
  <c r="E3230" i="5"/>
  <c r="L3230" i="5" s="1"/>
  <c r="E3468" i="5"/>
  <c r="L3468" i="5" s="1"/>
  <c r="E3180" i="5"/>
  <c r="L3180" i="5" s="1"/>
  <c r="E3522" i="5"/>
  <c r="L3522" i="5" s="1"/>
  <c r="E3190" i="5"/>
  <c r="L3190" i="5" s="1"/>
  <c r="E3269" i="5"/>
  <c r="L3269" i="5" s="1"/>
  <c r="E3392" i="5"/>
  <c r="L3392" i="5" s="1"/>
  <c r="E3813" i="5"/>
  <c r="L3813" i="5" s="1"/>
  <c r="E3381" i="5"/>
  <c r="L3381" i="5" s="1"/>
  <c r="E4198" i="5"/>
  <c r="L4198" i="5" s="1"/>
  <c r="E3281" i="5"/>
  <c r="L3281" i="5" s="1"/>
  <c r="E3695" i="5"/>
  <c r="L3695" i="5" s="1"/>
  <c r="E3213" i="5"/>
  <c r="L3213" i="5" s="1"/>
  <c r="E3519" i="5"/>
  <c r="L3519" i="5" s="1"/>
  <c r="E3324" i="5"/>
  <c r="L3324" i="5" s="1"/>
  <c r="E3590" i="5"/>
  <c r="L3590" i="5" s="1"/>
  <c r="E3344" i="5"/>
  <c r="L3344" i="5" s="1"/>
  <c r="E3503" i="5"/>
  <c r="L3503" i="5" s="1"/>
  <c r="E4118" i="5"/>
  <c r="L4118" i="5" s="1"/>
  <c r="E3809" i="5"/>
  <c r="L3809" i="5" s="1"/>
  <c r="E3201" i="5"/>
  <c r="L3201" i="5" s="1"/>
  <c r="E4517" i="5"/>
  <c r="L4517" i="5" s="1"/>
  <c r="E3570" i="5"/>
  <c r="L3570" i="5" s="1"/>
  <c r="E4203" i="5"/>
  <c r="L4203" i="5" s="1"/>
  <c r="E4561" i="5"/>
  <c r="L4561" i="5" s="1"/>
  <c r="E3504" i="5"/>
  <c r="L3504" i="5" s="1"/>
  <c r="E3971" i="5"/>
  <c r="L3971" i="5" s="1"/>
  <c r="E4242" i="5"/>
  <c r="L4242" i="5" s="1"/>
  <c r="E4296" i="5"/>
  <c r="L4296" i="5" s="1"/>
  <c r="E4152" i="5"/>
  <c r="L4152" i="5" s="1"/>
  <c r="E4495" i="5"/>
  <c r="L4495" i="5" s="1"/>
  <c r="E3875" i="5"/>
  <c r="L3875" i="5" s="1"/>
  <c r="E4071" i="5"/>
  <c r="L4071" i="5" s="1"/>
  <c r="E4142" i="5"/>
  <c r="L4142" i="5" s="1"/>
  <c r="E4233" i="5"/>
  <c r="L4233" i="5" s="1"/>
  <c r="E4005" i="5"/>
  <c r="L4005" i="5" s="1"/>
  <c r="E3863" i="5"/>
  <c r="L3863" i="5" s="1"/>
  <c r="E3945" i="5"/>
  <c r="L3945" i="5" s="1"/>
  <c r="E4443" i="5"/>
  <c r="L4443" i="5" s="1"/>
  <c r="E4492" i="5"/>
  <c r="L4492" i="5" s="1"/>
  <c r="E4794" i="5"/>
  <c r="L4794" i="5" s="1"/>
  <c r="E4747" i="5"/>
  <c r="L4747" i="5" s="1"/>
  <c r="E4622" i="5"/>
  <c r="L4622" i="5" s="1"/>
  <c r="E4775" i="5"/>
  <c r="L4775" i="5" s="1"/>
  <c r="E4788" i="5"/>
  <c r="L4788" i="5" s="1"/>
  <c r="E4080" i="5"/>
  <c r="L4080" i="5" s="1"/>
  <c r="E4370" i="5"/>
  <c r="L4370" i="5" s="1"/>
  <c r="E4459" i="5"/>
  <c r="L4459" i="5" s="1"/>
  <c r="E4359" i="5"/>
  <c r="L4359" i="5" s="1"/>
  <c r="E4453" i="5"/>
  <c r="L4453" i="5" s="1"/>
  <c r="E4606" i="5"/>
  <c r="L4606" i="5" s="1"/>
  <c r="E4663" i="5"/>
  <c r="L4663" i="5" s="1"/>
  <c r="E4412" i="5"/>
  <c r="L4412" i="5" s="1"/>
  <c r="E4545" i="5"/>
  <c r="L4545" i="5" s="1"/>
  <c r="E4627" i="5"/>
  <c r="L4627" i="5" s="1"/>
  <c r="E4343" i="5"/>
  <c r="L4343" i="5" s="1"/>
  <c r="E4915" i="5"/>
  <c r="L4915" i="5" s="1"/>
  <c r="E4451" i="5"/>
  <c r="L4451" i="5" s="1"/>
  <c r="E4571" i="5"/>
  <c r="L4571" i="5" s="1"/>
  <c r="E4727" i="5"/>
  <c r="L4727" i="5" s="1"/>
  <c r="E4885" i="5"/>
  <c r="L4885" i="5" s="1"/>
  <c r="E4836" i="5"/>
  <c r="L4836" i="5" s="1"/>
  <c r="E4977" i="5"/>
  <c r="L4977" i="5" s="1"/>
  <c r="E4975" i="5"/>
  <c r="L4975" i="5" s="1"/>
  <c r="E4906" i="5"/>
  <c r="L4906" i="5" s="1"/>
  <c r="E4999" i="5"/>
  <c r="L4999" i="5" s="1"/>
  <c r="E3933" i="5"/>
  <c r="L3933" i="5" s="1"/>
  <c r="E3379" i="5"/>
  <c r="L3379" i="5" s="1"/>
  <c r="E3257" i="5"/>
  <c r="L3257" i="5" s="1"/>
  <c r="E3400" i="5"/>
  <c r="L3400" i="5" s="1"/>
  <c r="E3637" i="5"/>
  <c r="L3637" i="5" s="1"/>
  <c r="E3275" i="5"/>
  <c r="L3275" i="5" s="1"/>
  <c r="E3538" i="5"/>
  <c r="L3538" i="5" s="1"/>
  <c r="E3601" i="5"/>
  <c r="L3601" i="5" s="1"/>
  <c r="E3240" i="5"/>
  <c r="L3240" i="5" s="1"/>
  <c r="E3738" i="5"/>
  <c r="L3738" i="5" s="1"/>
  <c r="E3293" i="5"/>
  <c r="L3293" i="5" s="1"/>
  <c r="E3370" i="5"/>
  <c r="L3370" i="5" s="1"/>
  <c r="E3477" i="5"/>
  <c r="L3477" i="5" s="1"/>
  <c r="E3960" i="5"/>
  <c r="L3960" i="5" s="1"/>
  <c r="E3203" i="5"/>
  <c r="L3203" i="5" s="1"/>
  <c r="E3881" i="5"/>
  <c r="L3881" i="5" s="1"/>
  <c r="E3928" i="5"/>
  <c r="L3928" i="5" s="1"/>
  <c r="E4200" i="5"/>
  <c r="L4200" i="5" s="1"/>
  <c r="E3319" i="5"/>
  <c r="L3319" i="5" s="1"/>
  <c r="E3328" i="5"/>
  <c r="L3328" i="5" s="1"/>
  <c r="E3430" i="5"/>
  <c r="L3430" i="5" s="1"/>
  <c r="E3287" i="5"/>
  <c r="L3287" i="5" s="1"/>
  <c r="E4872" i="5"/>
  <c r="L4872" i="5" s="1"/>
  <c r="E4029" i="5"/>
  <c r="L4029" i="5" s="1"/>
  <c r="E4224" i="5"/>
  <c r="L4224" i="5" s="1"/>
  <c r="E3827" i="5"/>
  <c r="L3827" i="5" s="1"/>
  <c r="E4215" i="5"/>
  <c r="L4215" i="5" s="1"/>
  <c r="E4340" i="5"/>
  <c r="L4340" i="5" s="1"/>
  <c r="E4567" i="5"/>
  <c r="L4567" i="5" s="1"/>
  <c r="E3754" i="5"/>
  <c r="L3754" i="5" s="1"/>
  <c r="E4575" i="5"/>
  <c r="L4575" i="5" s="1"/>
  <c r="E4010" i="5"/>
  <c r="L4010" i="5" s="1"/>
  <c r="E4657" i="5"/>
  <c r="L4657" i="5" s="1"/>
  <c r="E4251" i="5"/>
  <c r="L4251" i="5" s="1"/>
  <c r="E4647" i="5"/>
  <c r="L4647" i="5" s="1"/>
  <c r="E3952" i="5"/>
  <c r="L3952" i="5" s="1"/>
  <c r="E4660" i="5"/>
  <c r="L4660" i="5" s="1"/>
  <c r="E4403" i="5"/>
  <c r="L4403" i="5" s="1"/>
  <c r="E4780" i="5"/>
  <c r="L4780" i="5" s="1"/>
  <c r="E4697" i="5"/>
  <c r="L4697" i="5" s="1"/>
  <c r="E4676" i="5"/>
  <c r="L4676" i="5" s="1"/>
  <c r="E4507" i="5"/>
  <c r="L4507" i="5" s="1"/>
  <c r="E4363" i="5"/>
  <c r="L4363" i="5" s="1"/>
  <c r="E4533" i="5"/>
  <c r="L4533" i="5" s="1"/>
  <c r="E4236" i="5"/>
  <c r="L4236" i="5" s="1"/>
  <c r="E4332" i="5"/>
  <c r="L4332" i="5" s="1"/>
  <c r="E4549" i="5"/>
  <c r="L4549" i="5" s="1"/>
  <c r="E4347" i="5"/>
  <c r="L4347" i="5" s="1"/>
  <c r="E4384" i="5"/>
  <c r="L4384" i="5" s="1"/>
  <c r="E4865" i="5"/>
  <c r="L4865" i="5" s="1"/>
  <c r="E4650" i="5"/>
  <c r="L4650" i="5" s="1"/>
  <c r="E4863" i="5"/>
  <c r="L4863" i="5" s="1"/>
  <c r="E4908" i="5"/>
  <c r="L4908" i="5" s="1"/>
  <c r="E4662" i="5"/>
  <c r="L4662" i="5" s="1"/>
  <c r="E3948" i="5"/>
  <c r="L3948" i="5" s="1"/>
  <c r="E3969" i="5"/>
  <c r="L3969" i="5" s="1"/>
  <c r="E3425" i="5"/>
  <c r="L3425" i="5" s="1"/>
  <c r="E3461" i="5"/>
  <c r="L3461" i="5" s="1"/>
  <c r="E3922" i="5"/>
  <c r="L3922" i="5" s="1"/>
  <c r="E3377" i="5"/>
  <c r="L3377" i="5" s="1"/>
  <c r="E3647" i="5"/>
  <c r="L3647" i="5" s="1"/>
  <c r="E3636" i="5"/>
  <c r="L3636" i="5" s="1"/>
  <c r="E3817" i="5"/>
  <c r="L3817" i="5" s="1"/>
  <c r="E3434" i="5"/>
  <c r="L3434" i="5" s="1"/>
  <c r="E3247" i="5"/>
  <c r="L3247" i="5" s="1"/>
  <c r="E3355" i="5"/>
  <c r="L3355" i="5" s="1"/>
  <c r="E4143" i="5"/>
  <c r="L4143" i="5" s="1"/>
  <c r="E3233" i="5"/>
  <c r="L3233" i="5" s="1"/>
  <c r="E3301" i="5"/>
  <c r="L3301" i="5" s="1"/>
  <c r="E3805" i="5"/>
  <c r="L3805" i="5" s="1"/>
  <c r="E3402" i="5"/>
  <c r="L3402" i="5" s="1"/>
  <c r="E3463" i="5"/>
  <c r="L3463" i="5" s="1"/>
  <c r="E3588" i="5"/>
  <c r="L3588" i="5" s="1"/>
  <c r="E3629" i="5"/>
  <c r="L3629" i="5" s="1"/>
  <c r="E3345" i="5"/>
  <c r="L3345" i="5" s="1"/>
  <c r="E3220" i="5"/>
  <c r="L3220" i="5" s="1"/>
  <c r="E3619" i="5"/>
  <c r="L3619" i="5" s="1"/>
  <c r="E3361" i="5"/>
  <c r="L3361" i="5" s="1"/>
  <c r="E3419" i="5"/>
  <c r="L3419" i="5" s="1"/>
  <c r="E3384" i="5"/>
  <c r="L3384" i="5" s="1"/>
  <c r="E3844" i="5"/>
  <c r="L3844" i="5" s="1"/>
  <c r="E3224" i="5"/>
  <c r="L3224" i="5" s="1"/>
  <c r="E3462" i="5"/>
  <c r="L3462" i="5" s="1"/>
  <c r="E3679" i="5"/>
  <c r="L3679" i="5" s="1"/>
  <c r="E3404" i="5"/>
  <c r="L3404" i="5" s="1"/>
  <c r="E3708" i="5"/>
  <c r="L3708" i="5" s="1"/>
  <c r="E3526" i="5"/>
  <c r="L3526" i="5" s="1"/>
  <c r="E3266" i="5"/>
  <c r="L3266" i="5" s="1"/>
  <c r="E3850" i="5"/>
  <c r="L3850" i="5" s="1"/>
  <c r="E3582" i="5"/>
  <c r="L3582" i="5" s="1"/>
  <c r="E4149" i="5"/>
  <c r="L4149" i="5" s="1"/>
  <c r="E4500" i="5"/>
  <c r="L4500" i="5" s="1"/>
  <c r="E4689" i="5"/>
  <c r="L4689" i="5" s="1"/>
  <c r="E4331" i="5"/>
  <c r="L4331" i="5" s="1"/>
  <c r="E4464" i="5"/>
  <c r="L4464" i="5" s="1"/>
  <c r="E4544" i="5"/>
  <c r="L4544" i="5" s="1"/>
  <c r="E4179" i="5"/>
  <c r="L4179" i="5" s="1"/>
  <c r="E3618" i="5"/>
  <c r="L3618" i="5" s="1"/>
  <c r="E4189" i="5"/>
  <c r="L4189" i="5" s="1"/>
  <c r="E4229" i="5"/>
  <c r="L4229" i="5" s="1"/>
  <c r="E4316" i="5"/>
  <c r="L4316" i="5" s="1"/>
  <c r="E4547" i="5"/>
  <c r="L4547" i="5" s="1"/>
  <c r="E3196" i="5"/>
  <c r="L3196" i="5" s="1"/>
  <c r="E4378" i="5"/>
  <c r="L4378" i="5" s="1"/>
  <c r="E4456" i="5"/>
  <c r="L4456" i="5" s="1"/>
  <c r="E4559" i="5"/>
  <c r="L4559" i="5" s="1"/>
  <c r="E4306" i="5"/>
  <c r="L4306" i="5" s="1"/>
  <c r="E4335" i="5"/>
  <c r="L4335" i="5" s="1"/>
  <c r="E4389" i="5"/>
  <c r="L4389" i="5" s="1"/>
  <c r="E4640" i="5"/>
  <c r="L4640" i="5" s="1"/>
  <c r="E4899" i="5"/>
  <c r="L4899" i="5" s="1"/>
  <c r="E4463" i="5"/>
  <c r="L4463" i="5" s="1"/>
  <c r="E4790" i="5"/>
  <c r="L4790" i="5" s="1"/>
  <c r="E4874" i="5"/>
  <c r="L4874" i="5" s="1"/>
  <c r="E3290" i="5"/>
  <c r="L3290" i="5" s="1"/>
  <c r="E3215" i="5"/>
  <c r="L3215" i="5" s="1"/>
  <c r="E3401" i="5"/>
  <c r="L3401" i="5" s="1"/>
  <c r="E3171" i="5"/>
  <c r="L3171" i="5" s="1"/>
  <c r="E3411" i="5"/>
  <c r="L3411" i="5" s="1"/>
  <c r="E3263" i="5"/>
  <c r="L3263" i="5" s="1"/>
  <c r="E3834" i="5"/>
  <c r="L3834" i="5" s="1"/>
  <c r="E3350" i="5"/>
  <c r="L3350" i="5" s="1"/>
  <c r="E3558" i="5"/>
  <c r="L3558" i="5" s="1"/>
  <c r="E3292" i="5"/>
  <c r="L3292" i="5" s="1"/>
  <c r="E3416" i="5"/>
  <c r="L3416" i="5" s="1"/>
  <c r="E3757" i="5"/>
  <c r="L3757" i="5" s="1"/>
  <c r="E3183" i="5"/>
  <c r="L3183" i="5" s="1"/>
  <c r="E3393" i="5"/>
  <c r="L3393" i="5" s="1"/>
  <c r="E3889" i="5"/>
  <c r="L3889" i="5" s="1"/>
  <c r="E3327" i="5"/>
  <c r="L3327" i="5" s="1"/>
  <c r="E3744" i="5"/>
  <c r="L3744" i="5" s="1"/>
  <c r="E3452" i="5"/>
  <c r="L3452" i="5" s="1"/>
  <c r="E3179" i="5"/>
  <c r="L3179" i="5" s="1"/>
  <c r="E3228" i="5"/>
  <c r="L3228" i="5" s="1"/>
  <c r="E3454" i="5"/>
  <c r="L3454" i="5" s="1"/>
  <c r="E3455" i="5"/>
  <c r="L3455" i="5" s="1"/>
  <c r="E3726" i="5"/>
  <c r="L3726" i="5" s="1"/>
  <c r="E3651" i="5"/>
  <c r="L3651" i="5" s="1"/>
  <c r="E3854" i="5"/>
  <c r="L3854" i="5" s="1"/>
  <c r="E3830" i="5"/>
  <c r="L3830" i="5" s="1"/>
  <c r="E3936" i="5"/>
  <c r="L3936" i="5" s="1"/>
  <c r="E3518" i="5"/>
  <c r="L3518" i="5" s="1"/>
  <c r="E3174" i="5"/>
  <c r="L3174" i="5" s="1"/>
  <c r="E3440" i="5"/>
  <c r="L3440" i="5" s="1"/>
  <c r="E3883" i="5"/>
  <c r="L3883" i="5" s="1"/>
  <c r="E3788" i="5"/>
  <c r="L3788" i="5" s="1"/>
  <c r="E4044" i="5"/>
  <c r="L4044" i="5" s="1"/>
  <c r="E3311" i="5"/>
  <c r="L3311" i="5" s="1"/>
  <c r="E3947" i="5"/>
  <c r="L3947" i="5" s="1"/>
  <c r="E3796" i="5"/>
  <c r="L3796" i="5" s="1"/>
  <c r="E3942" i="5"/>
  <c r="L3942" i="5" s="1"/>
  <c r="E4095" i="5"/>
  <c r="L4095" i="5" s="1"/>
  <c r="E4065" i="5"/>
  <c r="L4065" i="5" s="1"/>
  <c r="E4613" i="5"/>
  <c r="L4613" i="5" s="1"/>
  <c r="E3486" i="5"/>
  <c r="L3486" i="5" s="1"/>
  <c r="E3896" i="5"/>
  <c r="L3896" i="5" s="1"/>
  <c r="E4172" i="5"/>
  <c r="L4172" i="5" s="1"/>
  <c r="E4238" i="5"/>
  <c r="L4238" i="5" s="1"/>
  <c r="E4912" i="5"/>
  <c r="L4912" i="5" s="1"/>
  <c r="E4147" i="5"/>
  <c r="L4147" i="5" s="1"/>
  <c r="E4312" i="5"/>
  <c r="L4312" i="5" s="1"/>
  <c r="E4655" i="5"/>
  <c r="L4655" i="5" s="1"/>
  <c r="E3852" i="5"/>
  <c r="L3852" i="5" s="1"/>
  <c r="E4184" i="5"/>
  <c r="L4184" i="5" s="1"/>
  <c r="E4129" i="5"/>
  <c r="L4129" i="5" s="1"/>
  <c r="E4268" i="5"/>
  <c r="L4268" i="5" s="1"/>
  <c r="E4598" i="5"/>
  <c r="L4598" i="5" s="1"/>
  <c r="E3927" i="5"/>
  <c r="L3927" i="5" s="1"/>
  <c r="E4334" i="5"/>
  <c r="L4334" i="5" s="1"/>
  <c r="E4681" i="5"/>
  <c r="L4681" i="5" s="1"/>
  <c r="E4835" i="5"/>
  <c r="L4835" i="5" s="1"/>
  <c r="E4528" i="5"/>
  <c r="L4528" i="5" s="1"/>
  <c r="E4719" i="5"/>
  <c r="L4719" i="5" s="1"/>
  <c r="E4811" i="5"/>
  <c r="L4811" i="5" s="1"/>
  <c r="E4171" i="5"/>
  <c r="L4171" i="5" s="1"/>
  <c r="E4396" i="5"/>
  <c r="L4396" i="5" s="1"/>
  <c r="E4506" i="5"/>
  <c r="L4506" i="5" s="1"/>
  <c r="E4290" i="5"/>
  <c r="L4290" i="5" s="1"/>
  <c r="E4302" i="5"/>
  <c r="L4302" i="5" s="1"/>
  <c r="E4321" i="5"/>
  <c r="L4321" i="5" s="1"/>
  <c r="E4716" i="5"/>
  <c r="L4716" i="5" s="1"/>
  <c r="E4659" i="5"/>
  <c r="L4659" i="5" s="1"/>
  <c r="E4300" i="5"/>
  <c r="L4300" i="5" s="1"/>
  <c r="E4903" i="5"/>
  <c r="L4903" i="5" s="1"/>
  <c r="E4904" i="5"/>
  <c r="L4904" i="5" s="1"/>
  <c r="E4843" i="5"/>
  <c r="L4843" i="5" s="1"/>
  <c r="E4844" i="5"/>
  <c r="L4844" i="5" s="1"/>
  <c r="E3352" i="5"/>
  <c r="L3352" i="5" s="1"/>
  <c r="E3212" i="5"/>
  <c r="L3212" i="5" s="1"/>
  <c r="E3525" i="5"/>
  <c r="L3525" i="5" s="1"/>
  <c r="E3388" i="5"/>
  <c r="L3388" i="5" s="1"/>
  <c r="E3727" i="5"/>
  <c r="L3727" i="5" s="1"/>
  <c r="E3797" i="5"/>
  <c r="L3797" i="5" s="1"/>
  <c r="E3523" i="5"/>
  <c r="L3523" i="5" s="1"/>
  <c r="E3689" i="5"/>
  <c r="L3689" i="5" s="1"/>
  <c r="E3778" i="5"/>
  <c r="L3778" i="5" s="1"/>
  <c r="E3382" i="5"/>
  <c r="L3382" i="5" s="1"/>
  <c r="E3209" i="5"/>
  <c r="L3209" i="5" s="1"/>
  <c r="E3435" i="5"/>
  <c r="L3435" i="5" s="1"/>
  <c r="E3549" i="5"/>
  <c r="L3549" i="5" s="1"/>
  <c r="E3758" i="5"/>
  <c r="L3758" i="5" s="1"/>
  <c r="E3783" i="5"/>
  <c r="L3783" i="5" s="1"/>
  <c r="E3218" i="5"/>
  <c r="L3218" i="5" s="1"/>
  <c r="E3372" i="5"/>
  <c r="L3372" i="5" s="1"/>
  <c r="E3680" i="5"/>
  <c r="L3680" i="5" s="1"/>
  <c r="E3723" i="5"/>
  <c r="L3723" i="5" s="1"/>
  <c r="E3474" i="5"/>
  <c r="L3474" i="5" s="1"/>
  <c r="E4232" i="5"/>
  <c r="L4232" i="5" s="1"/>
  <c r="E3603" i="5"/>
  <c r="L3603" i="5" s="1"/>
  <c r="E4175" i="5"/>
  <c r="L4175" i="5" s="1"/>
  <c r="E3939" i="5"/>
  <c r="L3939" i="5" s="1"/>
  <c r="E4062" i="5"/>
  <c r="L4062" i="5" s="1"/>
  <c r="E4475" i="5"/>
  <c r="L4475" i="5" s="1"/>
  <c r="E3986" i="5"/>
  <c r="L3986" i="5" s="1"/>
  <c r="E3821" i="5"/>
  <c r="L3821" i="5" s="1"/>
  <c r="E4461" i="5"/>
  <c r="L4461" i="5" s="1"/>
  <c r="E4588" i="5"/>
  <c r="L4588" i="5" s="1"/>
  <c r="E4787" i="5"/>
  <c r="L4787" i="5" s="1"/>
  <c r="E4526" i="5"/>
  <c r="L4526" i="5" s="1"/>
  <c r="E4202" i="5"/>
  <c r="L4202" i="5" s="1"/>
  <c r="E4643" i="5"/>
  <c r="L4643" i="5" s="1"/>
  <c r="E4972" i="5"/>
  <c r="L4972" i="5" s="1"/>
  <c r="E4338" i="5"/>
  <c r="L4338" i="5" s="1"/>
  <c r="E4408" i="5"/>
  <c r="L4408" i="5" s="1"/>
  <c r="E4480" i="5"/>
  <c r="L4480" i="5" s="1"/>
  <c r="E4677" i="5"/>
  <c r="L4677" i="5" s="1"/>
  <c r="E4530" i="5"/>
  <c r="L4530" i="5" s="1"/>
  <c r="E4807" i="5"/>
  <c r="L4807" i="5" s="1"/>
  <c r="E4869" i="5"/>
  <c r="L4869" i="5" s="1"/>
  <c r="E4784" i="5"/>
  <c r="L4784" i="5" s="1"/>
  <c r="E4970" i="5"/>
  <c r="L4970" i="5" s="1"/>
  <c r="E4720" i="5"/>
  <c r="L4720" i="5" s="1"/>
  <c r="E4853" i="5"/>
  <c r="L4853" i="5" s="1"/>
  <c r="E3925" i="5"/>
  <c r="L3925" i="5" s="1"/>
  <c r="E3428" i="5"/>
  <c r="L3428" i="5" s="1"/>
  <c r="E3564" i="5"/>
  <c r="L3564" i="5" s="1"/>
  <c r="E3837" i="5"/>
  <c r="L3837" i="5" s="1"/>
  <c r="E3632" i="5"/>
  <c r="L3632" i="5" s="1"/>
  <c r="E3280" i="5"/>
  <c r="L3280" i="5" s="1"/>
  <c r="E3272" i="5"/>
  <c r="L3272" i="5" s="1"/>
  <c r="E3175" i="5"/>
  <c r="L3175" i="5" s="1"/>
  <c r="E3185" i="5"/>
  <c r="L3185" i="5" s="1"/>
  <c r="E3810" i="5"/>
  <c r="L3810" i="5" s="1"/>
  <c r="E3309" i="5"/>
  <c r="L3309" i="5" s="1"/>
  <c r="E3303" i="5"/>
  <c r="L3303" i="5" s="1"/>
  <c r="E3539" i="5"/>
  <c r="L3539" i="5" s="1"/>
  <c r="E4392" i="5"/>
  <c r="L4392" i="5" s="1"/>
  <c r="E3332" i="5"/>
  <c r="L3332" i="5" s="1"/>
  <c r="E3448" i="5"/>
  <c r="L3448" i="5" s="1"/>
  <c r="E3248" i="5"/>
  <c r="L3248" i="5" s="1"/>
  <c r="E3348" i="5"/>
  <c r="L3348" i="5" s="1"/>
  <c r="E3432" i="5"/>
  <c r="L3432" i="5" s="1"/>
  <c r="E3423" i="5"/>
  <c r="L3423" i="5" s="1"/>
  <c r="E3457" i="5"/>
  <c r="L3457" i="5" s="1"/>
  <c r="E3243" i="5"/>
  <c r="L3243" i="5" s="1"/>
  <c r="E3729" i="5"/>
  <c r="L3729" i="5" s="1"/>
  <c r="E4055" i="5"/>
  <c r="L4055" i="5" s="1"/>
  <c r="E3264" i="5"/>
  <c r="L3264" i="5" s="1"/>
  <c r="E3657" i="5"/>
  <c r="L3657" i="5" s="1"/>
  <c r="E3258" i="5"/>
  <c r="L3258" i="5" s="1"/>
  <c r="E3446" i="5"/>
  <c r="L3446" i="5" s="1"/>
  <c r="E3578" i="5"/>
  <c r="L3578" i="5" s="1"/>
  <c r="E3284" i="5"/>
  <c r="L3284" i="5" s="1"/>
  <c r="E3517" i="5"/>
  <c r="L3517" i="5" s="1"/>
  <c r="E3552" i="5"/>
  <c r="L3552" i="5" s="1"/>
  <c r="E3249" i="5"/>
  <c r="L3249" i="5" s="1"/>
  <c r="E3481" i="5"/>
  <c r="L3481" i="5" s="1"/>
  <c r="E3204" i="5"/>
  <c r="L3204" i="5" s="1"/>
  <c r="E3634" i="5"/>
  <c r="L3634" i="5" s="1"/>
  <c r="E4052" i="5"/>
  <c r="L4052" i="5" s="1"/>
  <c r="E3540" i="5"/>
  <c r="L3540" i="5" s="1"/>
  <c r="E3568" i="5"/>
  <c r="L3568" i="5" s="1"/>
  <c r="E3899" i="5"/>
  <c r="L3899" i="5" s="1"/>
  <c r="E3493" i="5"/>
  <c r="L3493" i="5" s="1"/>
  <c r="E3678" i="5"/>
  <c r="L3678" i="5" s="1"/>
  <c r="E3467" i="5"/>
  <c r="L3467" i="5" s="1"/>
  <c r="E3524" i="5"/>
  <c r="L3524" i="5" s="1"/>
  <c r="E3554" i="5"/>
  <c r="L3554" i="5" s="1"/>
  <c r="E3931" i="5"/>
  <c r="L3931" i="5" s="1"/>
  <c r="E3661" i="5"/>
  <c r="L3661" i="5" s="1"/>
  <c r="E4126" i="5"/>
  <c r="L4126" i="5" s="1"/>
  <c r="E3825" i="5"/>
  <c r="L3825" i="5" s="1"/>
  <c r="E3785" i="5"/>
  <c r="L3785" i="5" s="1"/>
  <c r="E4114" i="5"/>
  <c r="L4114" i="5" s="1"/>
  <c r="E4288" i="5"/>
  <c r="L4288" i="5" s="1"/>
  <c r="E3916" i="5"/>
  <c r="L3916" i="5" s="1"/>
  <c r="E3764" i="5"/>
  <c r="L3764" i="5" s="1"/>
  <c r="E3826" i="5"/>
  <c r="L3826" i="5" s="1"/>
  <c r="E3890" i="5"/>
  <c r="L3890" i="5" s="1"/>
  <c r="E3722" i="5"/>
  <c r="L3722" i="5" s="1"/>
  <c r="E3823" i="5"/>
  <c r="L3823" i="5" s="1"/>
  <c r="E3734" i="5"/>
  <c r="L3734" i="5" s="1"/>
  <c r="E3567" i="5"/>
  <c r="L3567" i="5" s="1"/>
  <c r="E3714" i="5"/>
  <c r="L3714" i="5" s="1"/>
  <c r="E3765" i="5"/>
  <c r="L3765" i="5" s="1"/>
  <c r="E3506" i="5"/>
  <c r="L3506" i="5" s="1"/>
  <c r="E3595" i="5"/>
  <c r="L3595" i="5" s="1"/>
  <c r="E3664" i="5"/>
  <c r="L3664" i="5" s="1"/>
  <c r="E3999" i="5"/>
  <c r="L3999" i="5" s="1"/>
  <c r="E4199" i="5"/>
  <c r="L4199" i="5" s="1"/>
  <c r="E4237" i="5"/>
  <c r="L4237" i="5" s="1"/>
  <c r="E3893" i="5"/>
  <c r="L3893" i="5" s="1"/>
  <c r="E3982" i="5"/>
  <c r="L3982" i="5" s="1"/>
  <c r="E4230" i="5"/>
  <c r="L4230" i="5" s="1"/>
  <c r="E3970" i="5"/>
  <c r="L3970" i="5" s="1"/>
  <c r="E3225" i="5"/>
  <c r="L3225" i="5" s="1"/>
  <c r="E3626" i="5"/>
  <c r="L3626" i="5" s="1"/>
  <c r="E3307" i="5"/>
  <c r="L3307" i="5" s="1"/>
  <c r="E3527" i="5"/>
  <c r="L3527" i="5" s="1"/>
  <c r="E3871" i="5"/>
  <c r="L3871" i="5" s="1"/>
  <c r="E3194" i="5"/>
  <c r="L3194" i="5" s="1"/>
  <c r="E3686" i="5"/>
  <c r="L3686" i="5" s="1"/>
  <c r="E3607" i="5"/>
  <c r="L3607" i="5" s="1"/>
  <c r="E3677" i="5"/>
  <c r="L3677" i="5" s="1"/>
  <c r="E3772" i="5"/>
  <c r="L3772" i="5" s="1"/>
  <c r="E3981" i="5"/>
  <c r="L3981" i="5" s="1"/>
  <c r="E3576" i="5"/>
  <c r="L3576" i="5" s="1"/>
  <c r="E3904" i="5"/>
  <c r="L3904" i="5" s="1"/>
  <c r="E4134" i="5"/>
  <c r="L4134" i="5" s="1"/>
  <c r="E3670" i="5"/>
  <c r="L3670" i="5" s="1"/>
  <c r="E3996" i="5"/>
  <c r="L3996" i="5" s="1"/>
  <c r="E3584" i="5"/>
  <c r="L3584" i="5" s="1"/>
  <c r="E3716" i="5"/>
  <c r="L3716" i="5" s="1"/>
  <c r="E4034" i="5"/>
  <c r="L4034" i="5" s="1"/>
  <c r="E4121" i="5"/>
  <c r="L4121" i="5" s="1"/>
  <c r="E3648" i="5"/>
  <c r="L3648" i="5" s="1"/>
  <c r="E3740" i="5"/>
  <c r="L3740" i="5" s="1"/>
  <c r="E3913" i="5"/>
  <c r="L3913" i="5" s="1"/>
  <c r="E4013" i="5"/>
  <c r="L4013" i="5" s="1"/>
  <c r="E4248" i="5"/>
  <c r="L4248" i="5" s="1"/>
  <c r="E3460" i="5"/>
  <c r="L3460" i="5" s="1"/>
  <c r="E3485" i="5"/>
  <c r="L3485" i="5" s="1"/>
  <c r="E3791" i="5"/>
  <c r="L3791" i="5" s="1"/>
  <c r="E4068" i="5"/>
  <c r="L4068" i="5" s="1"/>
  <c r="E3537" i="5"/>
  <c r="L3537" i="5" s="1"/>
  <c r="E3628" i="5"/>
  <c r="L3628" i="5" s="1"/>
  <c r="E3676" i="5"/>
  <c r="L3676" i="5" s="1"/>
  <c r="E3857" i="5"/>
  <c r="L3857" i="5" s="1"/>
  <c r="E3898" i="5"/>
  <c r="L3898" i="5" s="1"/>
  <c r="E3794" i="5"/>
  <c r="L3794" i="5" s="1"/>
  <c r="E4226" i="5"/>
  <c r="L4226" i="5" s="1"/>
  <c r="E3682" i="5"/>
  <c r="L3682" i="5" s="1"/>
  <c r="E3994" i="5"/>
  <c r="L3994" i="5" s="1"/>
  <c r="E4014" i="5"/>
  <c r="L4014" i="5" s="1"/>
  <c r="E4004" i="5"/>
  <c r="L4004" i="5" s="1"/>
  <c r="E4223" i="5"/>
  <c r="L4223" i="5" s="1"/>
  <c r="E4090" i="5"/>
  <c r="L4090" i="5" s="1"/>
  <c r="E3691" i="5"/>
  <c r="L3691" i="5" s="1"/>
  <c r="E3711" i="5"/>
  <c r="L3711" i="5" s="1"/>
  <c r="E3353" i="5"/>
  <c r="L3353" i="5" s="1"/>
  <c r="E3491" i="5"/>
  <c r="L3491" i="5" s="1"/>
  <c r="E3418" i="5"/>
  <c r="L3418" i="5" s="1"/>
  <c r="E3653" i="5"/>
  <c r="L3653" i="5" s="1"/>
  <c r="E3176" i="5"/>
  <c r="L3176" i="5" s="1"/>
  <c r="E3536" i="5"/>
  <c r="L3536" i="5" s="1"/>
  <c r="E3641" i="5"/>
  <c r="L3641" i="5" s="1"/>
  <c r="E3449" i="5"/>
  <c r="L3449" i="5" s="1"/>
  <c r="E3858" i="5"/>
  <c r="L3858" i="5" s="1"/>
  <c r="E3962" i="5"/>
  <c r="L3962" i="5" s="1"/>
  <c r="E3495" i="5"/>
  <c r="L3495" i="5" s="1"/>
  <c r="E3621" i="5"/>
  <c r="L3621" i="5" s="1"/>
  <c r="E3808" i="5"/>
  <c r="L3808" i="5" s="1"/>
  <c r="E4123" i="5"/>
  <c r="L4123" i="5" s="1"/>
  <c r="E3656" i="5"/>
  <c r="L3656" i="5" s="1"/>
  <c r="E4205" i="5"/>
  <c r="L4205" i="5" s="1"/>
  <c r="E4574" i="5"/>
  <c r="L4574" i="5" s="1"/>
  <c r="E3633" i="5"/>
  <c r="L3633" i="5" s="1"/>
  <c r="E3752" i="5"/>
  <c r="L3752" i="5" s="1"/>
  <c r="E3548" i="5"/>
  <c r="L3548" i="5" s="1"/>
  <c r="E3594" i="5"/>
  <c r="L3594" i="5" s="1"/>
  <c r="E3707" i="5"/>
  <c r="L3707" i="5" s="1"/>
  <c r="E3802" i="5"/>
  <c r="L3802" i="5" s="1"/>
  <c r="E4274" i="5"/>
  <c r="L4274" i="5" s="1"/>
  <c r="E3672" i="5"/>
  <c r="L3672" i="5" s="1"/>
  <c r="E3753" i="5"/>
  <c r="L3753" i="5" s="1"/>
  <c r="E3989" i="5"/>
  <c r="L3989" i="5" s="1"/>
  <c r="E4178" i="5"/>
  <c r="L4178" i="5" s="1"/>
  <c r="E3492" i="5"/>
  <c r="L3492" i="5" s="1"/>
  <c r="E3562" i="5"/>
  <c r="L3562" i="5" s="1"/>
  <c r="E3610" i="5"/>
  <c r="L3610" i="5" s="1"/>
  <c r="E3803" i="5"/>
  <c r="L3803" i="5" s="1"/>
  <c r="E3876" i="5"/>
  <c r="L3876" i="5" s="1"/>
  <c r="E3277" i="5"/>
  <c r="L3277" i="5" s="1"/>
  <c r="E3354" i="5"/>
  <c r="L3354" i="5" s="1"/>
  <c r="E3482" i="5"/>
  <c r="L3482" i="5" s="1"/>
  <c r="E3640" i="5"/>
  <c r="L3640" i="5" s="1"/>
  <c r="E4017" i="5"/>
  <c r="L4017" i="5" s="1"/>
  <c r="E3911" i="5"/>
  <c r="L3911" i="5" s="1"/>
  <c r="E3998" i="5"/>
  <c r="L3998" i="5" s="1"/>
  <c r="E4048" i="5"/>
  <c r="L4048" i="5" s="1"/>
  <c r="E4102" i="5"/>
  <c r="L4102" i="5" s="1"/>
  <c r="E3198" i="5"/>
  <c r="L3198" i="5" s="1"/>
  <c r="E3236" i="5"/>
  <c r="L3236" i="5" s="1"/>
  <c r="E3333" i="5"/>
  <c r="L3333" i="5" s="1"/>
  <c r="E3259" i="5"/>
  <c r="L3259" i="5" s="1"/>
  <c r="E3387" i="5"/>
  <c r="L3387" i="5" s="1"/>
  <c r="E3340" i="5"/>
  <c r="L3340" i="5" s="1"/>
  <c r="E3814" i="5"/>
  <c r="L3814" i="5" s="1"/>
  <c r="E4076" i="5"/>
  <c r="L4076" i="5" s="1"/>
  <c r="E4372" i="5"/>
  <c r="L4372" i="5" s="1"/>
  <c r="E3868" i="5"/>
  <c r="L3868" i="5" s="1"/>
  <c r="E3596" i="5"/>
  <c r="L3596" i="5" s="1"/>
  <c r="E3732" i="5"/>
  <c r="L3732" i="5" s="1"/>
  <c r="E3520" i="5"/>
  <c r="L3520" i="5" s="1"/>
  <c r="E3500" i="5"/>
  <c r="L3500" i="5" s="1"/>
  <c r="E3268" i="5"/>
  <c r="L3268" i="5" s="1"/>
  <c r="E3490" i="5"/>
  <c r="L3490" i="5" s="1"/>
  <c r="E3688" i="5"/>
  <c r="L3688" i="5" s="1"/>
  <c r="E3735" i="5"/>
  <c r="L3735" i="5" s="1"/>
  <c r="E3698" i="5"/>
  <c r="L3698" i="5" s="1"/>
  <c r="E3976" i="5"/>
  <c r="L3976" i="5" s="1"/>
  <c r="E4113" i="5"/>
  <c r="L4113" i="5" s="1"/>
  <c r="E3710" i="5"/>
  <c r="L3710" i="5" s="1"/>
  <c r="E3755" i="5"/>
  <c r="L3755" i="5" s="1"/>
  <c r="E3696" i="5"/>
  <c r="L3696" i="5" s="1"/>
  <c r="E3930" i="5"/>
  <c r="L3930" i="5" s="1"/>
  <c r="E4243" i="5"/>
  <c r="L4243" i="5" s="1"/>
  <c r="E3684" i="5"/>
  <c r="L3684" i="5" s="1"/>
  <c r="E3816" i="5"/>
  <c r="L3816" i="5" s="1"/>
  <c r="E4322" i="5"/>
  <c r="L4322" i="5" s="1"/>
  <c r="E4145" i="5"/>
  <c r="L4145" i="5" s="1"/>
  <c r="E3979" i="5"/>
  <c r="L3979" i="5" s="1"/>
  <c r="E3988" i="5"/>
  <c r="L3988" i="5" s="1"/>
  <c r="E3202" i="5"/>
  <c r="L3202" i="5" s="1"/>
  <c r="E4060" i="5"/>
  <c r="L4060" i="5" s="1"/>
  <c r="E3288" i="5"/>
  <c r="L3288" i="5" s="1"/>
  <c r="E3335" i="5"/>
  <c r="L3335" i="5" s="1"/>
  <c r="E3399" i="5"/>
  <c r="L3399" i="5" s="1"/>
  <c r="E3238" i="5"/>
  <c r="L3238" i="5" s="1"/>
  <c r="E3315" i="5"/>
  <c r="L3315" i="5" s="1"/>
  <c r="E3546" i="5"/>
  <c r="L3546" i="5" s="1"/>
  <c r="E3659" i="5"/>
  <c r="L3659" i="5" s="1"/>
  <c r="E3767" i="5"/>
  <c r="L3767" i="5" s="1"/>
  <c r="E3167" i="5"/>
  <c r="L3167" i="5" s="1"/>
  <c r="E3181" i="5"/>
  <c r="L3181" i="5" s="1"/>
  <c r="E3666" i="5"/>
  <c r="L3666" i="5" s="1"/>
  <c r="E3807" i="5"/>
  <c r="L3807" i="5" s="1"/>
  <c r="E3864" i="5"/>
  <c r="L3864" i="5" s="1"/>
  <c r="E3745" i="5"/>
  <c r="L3745" i="5" s="1"/>
  <c r="E3769" i="5"/>
  <c r="L3769" i="5" s="1"/>
  <c r="E3681" i="5"/>
  <c r="L3681" i="5" s="1"/>
  <c r="E3557" i="5"/>
  <c r="L3557" i="5" s="1"/>
  <c r="E3674" i="5"/>
  <c r="L3674" i="5" s="1"/>
  <c r="E3751" i="5"/>
  <c r="L3751" i="5" s="1"/>
  <c r="E3793" i="5"/>
  <c r="L3793" i="5" s="1"/>
  <c r="E3733" i="5"/>
  <c r="L3733" i="5" s="1"/>
  <c r="E4020" i="5"/>
  <c r="L4020" i="5" s="1"/>
  <c r="E3719" i="5"/>
  <c r="L3719" i="5" s="1"/>
  <c r="E3776" i="5"/>
  <c r="L3776" i="5" s="1"/>
  <c r="E3855" i="5"/>
  <c r="L3855" i="5" s="1"/>
  <c r="E3654" i="5"/>
  <c r="L3654" i="5" s="1"/>
  <c r="E3819" i="5"/>
  <c r="L3819" i="5" s="1"/>
  <c r="E3829" i="5"/>
  <c r="L3829" i="5" s="1"/>
  <c r="E3786" i="5"/>
  <c r="L3786" i="5" s="1"/>
  <c r="E4194" i="5"/>
  <c r="L4194" i="5" s="1"/>
  <c r="E3475" i="5"/>
  <c r="L3475" i="5" s="1"/>
  <c r="E3693" i="5"/>
  <c r="L3693" i="5" s="1"/>
  <c r="E3717" i="5"/>
  <c r="L3717" i="5" s="1"/>
  <c r="E3774" i="5"/>
  <c r="L3774" i="5" s="1"/>
  <c r="E3487" i="5"/>
  <c r="L3487" i="5" s="1"/>
  <c r="E3592" i="5"/>
  <c r="L3592" i="5" s="1"/>
  <c r="E3643" i="5"/>
  <c r="L3643" i="5" s="1"/>
  <c r="E3777" i="5"/>
  <c r="L3777" i="5" s="1"/>
  <c r="E3820" i="5"/>
  <c r="L3820" i="5" s="1"/>
  <c r="E3990" i="5"/>
  <c r="L3990" i="5" s="1"/>
  <c r="E3978" i="5"/>
  <c r="L3978" i="5" s="1"/>
  <c r="E3690" i="5"/>
  <c r="L3690" i="5" s="1"/>
  <c r="E3848" i="5"/>
  <c r="L3848" i="5" s="1"/>
  <c r="E3991" i="5"/>
  <c r="L3991" i="5" s="1"/>
  <c r="E3184" i="5"/>
  <c r="L3184" i="5" s="1"/>
  <c r="E3581" i="5"/>
  <c r="L3581" i="5" s="1"/>
  <c r="E3724" i="5"/>
  <c r="L3724" i="5" s="1"/>
  <c r="E3650" i="5"/>
  <c r="L3650" i="5" s="1"/>
  <c r="E3781" i="5"/>
  <c r="L3781" i="5" s="1"/>
  <c r="E3615" i="5"/>
  <c r="L3615" i="5" s="1"/>
  <c r="E3424" i="5"/>
  <c r="L3424" i="5" s="1"/>
  <c r="E3604" i="5"/>
  <c r="L3604" i="5" s="1"/>
  <c r="E3673" i="5"/>
  <c r="L3673" i="5" s="1"/>
  <c r="E3655" i="5"/>
  <c r="L3655" i="5" s="1"/>
  <c r="E3953" i="5"/>
  <c r="L3953" i="5" s="1"/>
  <c r="E4077" i="5"/>
  <c r="L4077" i="5" s="1"/>
  <c r="E3553" i="5"/>
  <c r="L3553" i="5" s="1"/>
  <c r="E3861" i="5"/>
  <c r="L3861" i="5" s="1"/>
  <c r="E3529" i="5"/>
  <c r="L3529" i="5" s="1"/>
  <c r="E3532" i="5"/>
  <c r="L3532" i="5" s="1"/>
  <c r="E3692" i="5"/>
  <c r="L3692" i="5" s="1"/>
  <c r="E4151" i="5"/>
  <c r="L4151" i="5" s="1"/>
  <c r="E3739" i="5"/>
  <c r="L3739" i="5" s="1"/>
  <c r="E4183" i="5"/>
  <c r="L4183" i="5" s="1"/>
  <c r="E4304" i="5"/>
  <c r="L4304" i="5" s="1"/>
  <c r="E4016" i="5"/>
  <c r="L4016" i="5" s="1"/>
  <c r="E3968" i="5"/>
  <c r="L3968" i="5" s="1"/>
  <c r="E4286" i="5"/>
  <c r="L4286" i="5" s="1"/>
  <c r="E3832" i="5"/>
  <c r="L3832" i="5" s="1"/>
  <c r="E3286" i="5"/>
  <c r="L3286" i="5" s="1"/>
  <c r="E3396" i="5"/>
  <c r="L3396" i="5" s="1"/>
  <c r="E3437" i="5"/>
  <c r="L3437" i="5" s="1"/>
  <c r="E3622" i="5"/>
  <c r="L3622" i="5" s="1"/>
  <c r="E3649" i="5"/>
  <c r="L3649" i="5" s="1"/>
  <c r="E3687" i="5"/>
  <c r="L3687" i="5" s="1"/>
  <c r="E3804" i="5"/>
  <c r="L3804" i="5" s="1"/>
  <c r="E3885" i="5"/>
  <c r="L3885" i="5" s="1"/>
  <c r="E3917" i="5"/>
  <c r="L3917" i="5" s="1"/>
  <c r="E4349" i="5"/>
  <c r="L4349" i="5" s="1"/>
  <c r="E3920" i="5"/>
  <c r="L3920" i="5" s="1"/>
  <c r="E3833" i="5"/>
  <c r="L3833" i="5" s="1"/>
  <c r="E4021" i="5"/>
  <c r="L4021" i="5" s="1"/>
  <c r="E4209" i="5"/>
  <c r="L4209" i="5" s="1"/>
  <c r="E4182" i="5"/>
  <c r="L4182" i="5" s="1"/>
  <c r="E3338" i="5"/>
  <c r="L3338" i="5" s="1"/>
  <c r="E3660" i="5"/>
  <c r="L3660" i="5" s="1"/>
  <c r="E3831" i="5"/>
  <c r="L3831" i="5" s="1"/>
  <c r="E4091" i="5"/>
  <c r="L4091" i="5" s="1"/>
  <c r="E4244" i="5"/>
  <c r="L4244" i="5" s="1"/>
  <c r="E4416" i="5"/>
  <c r="L4416" i="5" s="1"/>
  <c r="E4170" i="5"/>
  <c r="L4170" i="5" s="1"/>
  <c r="E3700" i="5"/>
  <c r="L3700" i="5" s="1"/>
  <c r="E3343" i="5"/>
  <c r="L3343" i="5" s="1"/>
  <c r="E3241" i="5"/>
  <c r="L3241" i="5" s="1"/>
  <c r="E3177" i="5"/>
  <c r="L3177" i="5" s="1"/>
  <c r="E3260" i="5"/>
  <c r="L3260" i="5" s="1"/>
  <c r="E3860" i="5"/>
  <c r="L3860" i="5" s="1"/>
  <c r="E3464" i="5"/>
  <c r="L3464" i="5" s="1"/>
  <c r="E3845" i="5"/>
  <c r="L3845" i="5" s="1"/>
  <c r="E3597" i="5"/>
  <c r="L3597" i="5" s="1"/>
  <c r="E3706" i="5"/>
  <c r="L3706" i="5" s="1"/>
  <c r="E3818" i="5"/>
  <c r="L3818" i="5" s="1"/>
  <c r="E3703" i="5"/>
  <c r="L3703" i="5" s="1"/>
  <c r="E4177" i="5"/>
  <c r="L4177" i="5" s="1"/>
  <c r="E3496" i="5"/>
  <c r="L3496" i="5" s="1"/>
  <c r="E3749" i="5"/>
  <c r="L3749" i="5" s="1"/>
  <c r="E4031" i="5"/>
  <c r="L4031" i="5" s="1"/>
  <c r="E4009" i="5"/>
  <c r="L4009" i="5" s="1"/>
  <c r="E4038" i="5"/>
  <c r="L4038" i="5" s="1"/>
  <c r="E3762" i="5"/>
  <c r="L3762" i="5" s="1"/>
  <c r="E3300" i="5"/>
  <c r="L3300" i="5" s="1"/>
  <c r="E3977" i="5"/>
  <c r="L3977" i="5" s="1"/>
  <c r="E3856" i="5"/>
  <c r="L3856" i="5" s="1"/>
  <c r="E4057" i="5"/>
  <c r="L4057" i="5" s="1"/>
  <c r="E4482" i="5"/>
  <c r="L4482" i="5" s="1"/>
  <c r="E3964" i="5"/>
  <c r="L3964" i="5" s="1"/>
  <c r="E3867" i="5"/>
  <c r="L3867" i="5" s="1"/>
  <c r="E4030" i="5"/>
  <c r="L4030" i="5" s="1"/>
  <c r="E4011" i="5"/>
  <c r="L4011" i="5" s="1"/>
  <c r="E4058" i="5"/>
  <c r="L4058" i="5" s="1"/>
  <c r="E3530" i="5"/>
  <c r="L3530" i="5" s="1"/>
  <c r="E3914" i="5"/>
  <c r="L3914" i="5" s="1"/>
  <c r="E3429" i="5"/>
  <c r="L3429" i="5" s="1"/>
  <c r="E3323" i="5"/>
  <c r="L3323" i="5" s="1"/>
  <c r="E3874" i="5"/>
  <c r="L3874" i="5" s="1"/>
  <c r="E3187" i="5"/>
  <c r="L3187" i="5" s="1"/>
  <c r="E3572" i="5"/>
  <c r="L3572" i="5" s="1"/>
  <c r="E3501" i="5"/>
  <c r="L3501" i="5" s="1"/>
  <c r="E3296" i="5"/>
  <c r="L3296" i="5" s="1"/>
  <c r="E3433" i="5"/>
  <c r="L3433" i="5" s="1"/>
  <c r="E3565" i="5"/>
  <c r="L3565" i="5" s="1"/>
  <c r="E4570" i="5"/>
  <c r="L4570" i="5" s="1"/>
  <c r="E3507" i="5"/>
  <c r="L3507" i="5" s="1"/>
  <c r="E4050" i="5"/>
  <c r="L4050" i="5" s="1"/>
  <c r="E3959" i="5"/>
  <c r="L3959" i="5" s="1"/>
  <c r="E3577" i="5"/>
  <c r="L3577" i="5" s="1"/>
  <c r="E3697" i="5"/>
  <c r="L3697" i="5" s="1"/>
  <c r="E3746" i="5"/>
  <c r="L3746" i="5" s="1"/>
  <c r="E4012" i="5"/>
  <c r="L4012" i="5" s="1"/>
  <c r="E4073" i="5"/>
  <c r="L4073" i="5" s="1"/>
  <c r="E3799" i="5"/>
  <c r="L3799" i="5" s="1"/>
  <c r="E3838" i="5"/>
  <c r="L3838" i="5" s="1"/>
  <c r="E3645" i="5"/>
  <c r="L3645" i="5" s="1"/>
  <c r="E3806" i="5"/>
  <c r="L3806" i="5" s="1"/>
  <c r="E3884" i="5"/>
  <c r="L3884" i="5" s="1"/>
  <c r="E3901" i="5"/>
  <c r="L3901" i="5" s="1"/>
  <c r="E4160" i="5"/>
  <c r="L4160" i="5" s="1"/>
  <c r="E3451" i="5"/>
  <c r="L3451" i="5" s="1"/>
  <c r="E3631" i="5"/>
  <c r="L3631" i="5" s="1"/>
  <c r="E3842" i="5"/>
  <c r="L3842" i="5" s="1"/>
  <c r="E3244" i="5"/>
  <c r="L3244" i="5" s="1"/>
  <c r="E3780" i="5"/>
  <c r="L3780" i="5" s="1"/>
  <c r="E3800" i="5"/>
  <c r="L3800" i="5" s="1"/>
  <c r="E3869" i="5"/>
  <c r="L3869" i="5" s="1"/>
  <c r="E4206" i="5"/>
  <c r="L4206" i="5" s="1"/>
  <c r="E3902" i="5"/>
  <c r="L3902" i="5" s="1"/>
  <c r="E4079" i="5"/>
  <c r="L4079" i="5" s="1"/>
  <c r="E4066" i="5"/>
  <c r="L4066" i="5" s="1"/>
  <c r="E4148" i="5"/>
  <c r="L4148" i="5" s="1"/>
  <c r="E4344" i="5"/>
  <c r="L4344" i="5" s="1"/>
  <c r="E4298" i="5"/>
  <c r="L4298" i="5" s="1"/>
  <c r="E4026" i="5"/>
  <c r="L4026" i="5" s="1"/>
  <c r="E4314" i="5"/>
  <c r="L4314" i="5" s="1"/>
  <c r="E4045" i="5"/>
  <c r="L4045" i="5" s="1"/>
  <c r="E3712" i="5"/>
  <c r="L3712" i="5" s="1"/>
  <c r="E3894" i="5"/>
  <c r="L3894" i="5" s="1"/>
  <c r="E4166" i="5"/>
  <c r="L4166" i="5" s="1"/>
  <c r="E4231" i="5"/>
  <c r="L4231" i="5" s="1"/>
  <c r="E4386" i="5"/>
  <c r="L4386" i="5" s="1"/>
  <c r="E4339" i="5"/>
  <c r="L4339" i="5" s="1"/>
  <c r="E4614" i="5"/>
  <c r="L4614" i="5" s="1"/>
  <c r="E4162" i="5"/>
  <c r="L4162" i="5" s="1"/>
  <c r="E3954" i="5"/>
  <c r="L3954" i="5" s="1"/>
  <c r="E3997" i="5"/>
  <c r="L3997" i="5" s="1"/>
  <c r="E4387" i="5"/>
  <c r="L4387" i="5" s="1"/>
  <c r="E3966" i="5"/>
  <c r="L3966" i="5" s="1"/>
  <c r="E4826" i="5"/>
  <c r="L4826" i="5" s="1"/>
  <c r="E4155" i="5"/>
  <c r="L4155" i="5" s="1"/>
  <c r="E4204" i="5"/>
  <c r="L4204" i="5" s="1"/>
  <c r="E4390" i="5"/>
  <c r="L4390" i="5" s="1"/>
  <c r="E4967" i="5"/>
  <c r="L4967" i="5" s="1"/>
  <c r="E4433" i="5"/>
  <c r="L4433" i="5" s="1"/>
  <c r="E4750" i="5"/>
  <c r="L4750" i="5" s="1"/>
  <c r="E4717" i="5"/>
  <c r="L4717" i="5" s="1"/>
  <c r="E4088" i="5"/>
  <c r="L4088" i="5" s="1"/>
  <c r="E4278" i="5"/>
  <c r="L4278" i="5" s="1"/>
  <c r="E4330" i="5"/>
  <c r="L4330" i="5" s="1"/>
  <c r="E4576" i="5"/>
  <c r="L4576" i="5" s="1"/>
  <c r="E4679" i="5"/>
  <c r="L4679" i="5" s="1"/>
  <c r="E4267" i="5"/>
  <c r="L4267" i="5" s="1"/>
  <c r="E4318" i="5"/>
  <c r="L4318" i="5" s="1"/>
  <c r="E4469" i="5"/>
  <c r="L4469" i="5" s="1"/>
  <c r="E4483" i="5"/>
  <c r="L4483" i="5" s="1"/>
  <c r="E4265" i="5"/>
  <c r="L4265" i="5" s="1"/>
  <c r="E4523" i="5"/>
  <c r="L4523" i="5" s="1"/>
  <c r="E4846" i="5"/>
  <c r="L4846" i="5" s="1"/>
  <c r="E4368" i="5"/>
  <c r="L4368" i="5" s="1"/>
  <c r="E4898" i="5"/>
  <c r="L4898" i="5" s="1"/>
  <c r="E4519" i="5"/>
  <c r="L4519" i="5" s="1"/>
  <c r="E4632" i="5"/>
  <c r="L4632" i="5" s="1"/>
  <c r="E4858" i="5"/>
  <c r="L4858" i="5" s="1"/>
  <c r="E4635" i="5"/>
  <c r="L4635" i="5" s="1"/>
  <c r="E4437" i="5"/>
  <c r="L4437" i="5" s="1"/>
  <c r="E4661" i="5"/>
  <c r="L4661" i="5" s="1"/>
  <c r="E4900" i="5"/>
  <c r="L4900" i="5" s="1"/>
  <c r="E4473" i="5"/>
  <c r="L4473" i="5" s="1"/>
  <c r="E4666" i="5"/>
  <c r="L4666" i="5" s="1"/>
  <c r="E4740" i="5"/>
  <c r="L4740" i="5" s="1"/>
  <c r="E4806" i="5"/>
  <c r="L4806" i="5" s="1"/>
  <c r="E4422" i="5"/>
  <c r="L4422" i="5" s="1"/>
  <c r="E3897" i="5"/>
  <c r="L3897" i="5" s="1"/>
  <c r="E3938" i="5"/>
  <c r="L3938" i="5" s="1"/>
  <c r="E4272" i="5"/>
  <c r="L4272" i="5" s="1"/>
  <c r="E3946" i="5"/>
  <c r="L3946" i="5" s="1"/>
  <c r="E4218" i="5"/>
  <c r="L4218" i="5" s="1"/>
  <c r="E4309" i="5"/>
  <c r="L4309" i="5" s="1"/>
  <c r="E4208" i="5"/>
  <c r="L4208" i="5" s="1"/>
  <c r="E3975" i="5"/>
  <c r="L3975" i="5" s="1"/>
  <c r="E4153" i="5"/>
  <c r="L4153" i="5" s="1"/>
  <c r="E3347" i="5"/>
  <c r="L3347" i="5" s="1"/>
  <c r="E3878" i="5"/>
  <c r="L3878" i="5" s="1"/>
  <c r="E3973" i="5"/>
  <c r="L3973" i="5" s="1"/>
  <c r="E4089" i="5"/>
  <c r="L4089" i="5" s="1"/>
  <c r="E4355" i="5"/>
  <c r="L4355" i="5" s="1"/>
  <c r="E4326" i="5"/>
  <c r="L4326" i="5" s="1"/>
  <c r="E4377" i="5"/>
  <c r="L4377" i="5" s="1"/>
  <c r="E3761" i="5"/>
  <c r="L3761" i="5" s="1"/>
  <c r="E4049" i="5"/>
  <c r="L4049" i="5" s="1"/>
  <c r="E4432" i="5"/>
  <c r="L4432" i="5" s="1"/>
  <c r="E4838" i="5"/>
  <c r="L4838" i="5" s="1"/>
  <c r="E4816" i="5"/>
  <c r="L4816" i="5" s="1"/>
  <c r="E4424" i="5"/>
  <c r="L4424" i="5" s="1"/>
  <c r="E4188" i="5"/>
  <c r="L4188" i="5" s="1"/>
  <c r="E4362" i="5"/>
  <c r="L4362" i="5" s="1"/>
  <c r="E4405" i="5"/>
  <c r="L4405" i="5" s="1"/>
  <c r="E4577" i="5"/>
  <c r="L4577" i="5" s="1"/>
  <c r="E4668" i="5"/>
  <c r="L4668" i="5" s="1"/>
  <c r="E4289" i="5"/>
  <c r="L4289" i="5" s="1"/>
  <c r="E4430" i="5"/>
  <c r="L4430" i="5" s="1"/>
  <c r="E4276" i="5"/>
  <c r="L4276" i="5" s="1"/>
  <c r="E4684" i="5"/>
  <c r="L4684" i="5" s="1"/>
  <c r="E4930" i="5"/>
  <c r="L4930" i="5" s="1"/>
  <c r="E4516" i="5"/>
  <c r="L4516" i="5" s="1"/>
  <c r="E4562" i="5"/>
  <c r="L4562" i="5" s="1"/>
  <c r="E4375" i="5"/>
  <c r="L4375" i="5" s="1"/>
  <c r="E4522" i="5"/>
  <c r="L4522" i="5" s="1"/>
  <c r="E4658" i="5"/>
  <c r="L4658" i="5" s="1"/>
  <c r="E4653" i="5"/>
  <c r="L4653" i="5" s="1"/>
  <c r="E4707" i="5"/>
  <c r="L4707" i="5" s="1"/>
  <c r="E4913" i="5"/>
  <c r="L4913" i="5" s="1"/>
  <c r="E4253" i="5"/>
  <c r="L4253" i="5" s="1"/>
  <c r="E3409" i="5"/>
  <c r="L3409" i="5" s="1"/>
  <c r="E4132" i="5"/>
  <c r="L4132" i="5" s="1"/>
  <c r="E4247" i="5"/>
  <c r="L4247" i="5" s="1"/>
  <c r="E4320" i="5"/>
  <c r="L4320" i="5" s="1"/>
  <c r="E4257" i="5"/>
  <c r="L4257" i="5" s="1"/>
  <c r="E4305" i="5"/>
  <c r="L4305" i="5" s="1"/>
  <c r="E4167" i="5"/>
  <c r="L4167" i="5" s="1"/>
  <c r="E4245" i="5"/>
  <c r="L4245" i="5" s="1"/>
  <c r="E4084" i="5"/>
  <c r="L4084" i="5" s="1"/>
  <c r="E3480" i="5"/>
  <c r="L3480" i="5" s="1"/>
  <c r="E3770" i="5"/>
  <c r="L3770" i="5" s="1"/>
  <c r="E4294" i="5"/>
  <c r="L4294" i="5" s="1"/>
  <c r="E4275" i="5"/>
  <c r="L4275" i="5" s="1"/>
  <c r="E4246" i="5"/>
  <c r="L4246" i="5" s="1"/>
  <c r="E3267" i="5"/>
  <c r="L3267" i="5" s="1"/>
  <c r="E4207" i="5"/>
  <c r="L4207" i="5" s="1"/>
  <c r="E3283" i="5"/>
  <c r="L3283" i="5" s="1"/>
  <c r="E4729" i="5"/>
  <c r="L4729" i="5" s="1"/>
  <c r="E4587" i="5"/>
  <c r="L4587" i="5" s="1"/>
  <c r="E4154" i="5"/>
  <c r="L4154" i="5" s="1"/>
  <c r="E4478" i="5"/>
  <c r="L4478" i="5" s="1"/>
  <c r="E4488" i="5"/>
  <c r="L4488" i="5" s="1"/>
  <c r="E4413" i="5"/>
  <c r="L4413" i="5" s="1"/>
  <c r="E4996" i="5"/>
  <c r="L4996" i="5" s="1"/>
  <c r="E4548" i="5"/>
  <c r="L4548" i="5" s="1"/>
  <c r="E4578" i="5"/>
  <c r="L4578" i="5" s="1"/>
  <c r="E4897" i="5"/>
  <c r="L4897" i="5" s="1"/>
  <c r="E4585" i="5"/>
  <c r="L4585" i="5" s="1"/>
  <c r="E4597" i="5"/>
  <c r="L4597" i="5" s="1"/>
  <c r="E4628" i="5"/>
  <c r="L4628" i="5" s="1"/>
  <c r="E4695" i="5"/>
  <c r="L4695" i="5" s="1"/>
  <c r="E4502" i="5"/>
  <c r="L4502" i="5" s="1"/>
  <c r="E4649" i="5"/>
  <c r="L4649" i="5" s="1"/>
  <c r="E4510" i="5"/>
  <c r="L4510" i="5" s="1"/>
  <c r="E4564" i="5"/>
  <c r="L4564" i="5" s="1"/>
  <c r="E4696" i="5"/>
  <c r="L4696" i="5" s="1"/>
  <c r="E4823" i="5"/>
  <c r="L4823" i="5" s="1"/>
  <c r="E4240" i="5"/>
  <c r="L4240" i="5" s="1"/>
  <c r="E3192" i="5"/>
  <c r="L3192" i="5" s="1"/>
  <c r="E4228" i="5"/>
  <c r="L4228" i="5" s="1"/>
  <c r="E4046" i="5"/>
  <c r="L4046" i="5" s="1"/>
  <c r="E4138" i="5"/>
  <c r="L4138" i="5" s="1"/>
  <c r="E4342" i="5"/>
  <c r="L4342" i="5" s="1"/>
  <c r="E3932" i="5"/>
  <c r="L3932" i="5" s="1"/>
  <c r="E4141" i="5"/>
  <c r="L4141" i="5" s="1"/>
  <c r="E4273" i="5"/>
  <c r="L4273" i="5" s="1"/>
  <c r="E4117" i="5"/>
  <c r="L4117" i="5" s="1"/>
  <c r="E3265" i="5"/>
  <c r="L3265" i="5" s="1"/>
  <c r="E3386" i="5"/>
  <c r="L3386" i="5" s="1"/>
  <c r="E3888" i="5"/>
  <c r="L3888" i="5" s="1"/>
  <c r="E4185" i="5"/>
  <c r="L4185" i="5" s="1"/>
  <c r="E4458" i="5"/>
  <c r="L4458" i="5" s="1"/>
  <c r="E4337" i="5"/>
  <c r="L4337" i="5" s="1"/>
  <c r="E4323" i="5"/>
  <c r="L4323" i="5" s="1"/>
  <c r="E4444" i="5"/>
  <c r="L4444" i="5" s="1"/>
  <c r="E4442" i="5"/>
  <c r="L4442" i="5" s="1"/>
  <c r="E4504" i="5"/>
  <c r="L4504" i="5" s="1"/>
  <c r="E4654" i="5"/>
  <c r="L4654" i="5" s="1"/>
  <c r="E4554" i="5"/>
  <c r="L4554" i="5" s="1"/>
  <c r="E4366" i="5"/>
  <c r="L4366" i="5" s="1"/>
  <c r="E4582" i="5"/>
  <c r="L4582" i="5" s="1"/>
  <c r="E4600" i="5"/>
  <c r="L4600" i="5" s="1"/>
  <c r="E4292" i="5"/>
  <c r="L4292" i="5" s="1"/>
  <c r="E4328" i="5"/>
  <c r="L4328" i="5" s="1"/>
  <c r="E4609" i="5"/>
  <c r="L4609" i="5" s="1"/>
  <c r="E4420" i="5"/>
  <c r="L4420" i="5" s="1"/>
  <c r="E4715" i="5"/>
  <c r="L4715" i="5" s="1"/>
  <c r="E4393" i="5"/>
  <c r="L4393" i="5" s="1"/>
  <c r="E4234" i="5"/>
  <c r="L4234" i="5" s="1"/>
  <c r="E3646" i="5"/>
  <c r="L3646" i="5" s="1"/>
  <c r="E3906" i="5"/>
  <c r="L3906" i="5" s="1"/>
  <c r="E3505" i="5"/>
  <c r="L3505" i="5" s="1"/>
  <c r="E4299" i="5"/>
  <c r="L4299" i="5" s="1"/>
  <c r="E4161" i="5"/>
  <c r="L4161" i="5" s="1"/>
  <c r="E4002" i="5"/>
  <c r="L4002" i="5" s="1"/>
  <c r="E4241" i="5"/>
  <c r="L4241" i="5" s="1"/>
  <c r="E4360" i="5"/>
  <c r="L4360" i="5" s="1"/>
  <c r="E4130" i="5"/>
  <c r="L4130" i="5" s="1"/>
  <c r="E4022" i="5"/>
  <c r="L4022" i="5" s="1"/>
  <c r="E4225" i="5"/>
  <c r="L4225" i="5" s="1"/>
  <c r="E3905" i="5"/>
  <c r="L3905" i="5" s="1"/>
  <c r="E4094" i="5"/>
  <c r="L4094" i="5" s="1"/>
  <c r="E4156" i="5"/>
  <c r="L4156" i="5" s="1"/>
  <c r="E3397" i="5"/>
  <c r="L3397" i="5" s="1"/>
  <c r="E3895" i="5"/>
  <c r="L3895" i="5" s="1"/>
  <c r="E4069" i="5"/>
  <c r="L4069" i="5" s="1"/>
  <c r="E4104" i="5"/>
  <c r="L4104" i="5" s="1"/>
  <c r="E4125" i="5"/>
  <c r="L4125" i="5" s="1"/>
  <c r="E4690" i="5"/>
  <c r="L4690" i="5" s="1"/>
  <c r="E4409" i="5"/>
  <c r="L4409" i="5" s="1"/>
  <c r="E4605" i="5"/>
  <c r="L4605" i="5" s="1"/>
  <c r="E3528" i="5"/>
  <c r="L3528" i="5" s="1"/>
  <c r="E3642" i="5"/>
  <c r="L3642" i="5" s="1"/>
  <c r="E3849" i="5"/>
  <c r="L3849" i="5" s="1"/>
  <c r="E4324" i="5"/>
  <c r="L4324" i="5" s="1"/>
  <c r="E4385" i="5"/>
  <c r="L4385" i="5" s="1"/>
  <c r="E4481" i="5"/>
  <c r="L4481" i="5" s="1"/>
  <c r="E4186" i="5"/>
  <c r="L4186" i="5" s="1"/>
  <c r="E4262" i="5"/>
  <c r="L4262" i="5" s="1"/>
  <c r="E4665" i="5"/>
  <c r="L4665" i="5" s="1"/>
  <c r="E4508" i="5"/>
  <c r="L4508" i="5" s="1"/>
  <c r="E4388" i="5"/>
  <c r="L4388" i="5" s="1"/>
  <c r="E4557" i="5"/>
  <c r="L4557" i="5" s="1"/>
  <c r="E4438" i="5"/>
  <c r="L4438" i="5" s="1"/>
  <c r="E4563" i="5"/>
  <c r="L4563" i="5" s="1"/>
  <c r="E4742" i="5"/>
  <c r="L4742" i="5" s="1"/>
  <c r="E4672" i="5"/>
  <c r="L4672" i="5" s="1"/>
  <c r="E4771" i="5"/>
  <c r="L4771" i="5" s="1"/>
  <c r="E4825" i="5"/>
  <c r="L4825" i="5" s="1"/>
  <c r="E4919" i="5"/>
  <c r="L4919" i="5" s="1"/>
  <c r="E4515" i="5"/>
  <c r="L4515" i="5" s="1"/>
  <c r="E4595" i="5"/>
  <c r="L4595" i="5" s="1"/>
  <c r="E4281" i="5"/>
  <c r="L4281" i="5" s="1"/>
  <c r="E3886" i="5"/>
  <c r="L3886" i="5" s="1"/>
  <c r="E4192" i="5"/>
  <c r="L4192" i="5" s="1"/>
  <c r="E4398" i="5"/>
  <c r="L4398" i="5" s="1"/>
  <c r="E4235" i="5"/>
  <c r="L4235" i="5" s="1"/>
  <c r="E4357" i="5"/>
  <c r="L4357" i="5" s="1"/>
  <c r="E4173" i="5"/>
  <c r="L4173" i="5" s="1"/>
  <c r="E4221" i="5"/>
  <c r="L4221" i="5" s="1"/>
  <c r="E4249" i="5"/>
  <c r="L4249" i="5" s="1"/>
  <c r="E4535" i="5"/>
  <c r="L4535" i="5" s="1"/>
  <c r="E4101" i="5"/>
  <c r="L4101" i="5" s="1"/>
  <c r="E4176" i="5"/>
  <c r="L4176" i="5" s="1"/>
  <c r="E4440" i="5"/>
  <c r="L4440" i="5" s="1"/>
  <c r="E3944" i="5"/>
  <c r="L3944" i="5" s="1"/>
  <c r="E3985" i="5"/>
  <c r="L3985" i="5" s="1"/>
  <c r="E4201" i="5"/>
  <c r="L4201" i="5" s="1"/>
  <c r="E4000" i="5"/>
  <c r="L4000" i="5" s="1"/>
  <c r="E4056" i="5"/>
  <c r="L4056" i="5" s="1"/>
  <c r="E4133" i="5"/>
  <c r="L4133" i="5" s="1"/>
  <c r="E4284" i="5"/>
  <c r="L4284" i="5" s="1"/>
  <c r="E4168" i="5"/>
  <c r="L4168" i="5" s="1"/>
  <c r="E3356" i="5"/>
  <c r="L3356" i="5" s="1"/>
  <c r="E4960" i="5"/>
  <c r="L4960" i="5" s="1"/>
  <c r="E4521" i="5"/>
  <c r="L4521" i="5" s="1"/>
  <c r="E4471" i="5"/>
  <c r="L4471" i="5" s="1"/>
  <c r="E4831" i="5"/>
  <c r="L4831" i="5" s="1"/>
  <c r="E4256" i="5"/>
  <c r="L4256" i="5" s="1"/>
  <c r="E4572" i="5"/>
  <c r="L4572" i="5" s="1"/>
  <c r="E4164" i="5"/>
  <c r="L4164" i="5" s="1"/>
  <c r="E4439" i="5"/>
  <c r="L4439" i="5" s="1"/>
  <c r="E4712" i="5"/>
  <c r="L4712" i="5" s="1"/>
  <c r="E3866" i="5"/>
  <c r="L3866" i="5" s="1"/>
  <c r="E4406" i="5"/>
  <c r="L4406" i="5" s="1"/>
  <c r="E4477" i="5"/>
  <c r="L4477" i="5" s="1"/>
  <c r="E4612" i="5"/>
  <c r="L4612" i="5" s="1"/>
  <c r="E4955" i="5"/>
  <c r="L4955" i="5" s="1"/>
  <c r="E4285" i="5"/>
  <c r="L4285" i="5" s="1"/>
  <c r="E4435" i="5"/>
  <c r="L4435" i="5" s="1"/>
  <c r="E4419" i="5"/>
  <c r="L4419" i="5" s="1"/>
  <c r="E4945" i="5"/>
  <c r="L4945" i="5" s="1"/>
  <c r="E4509" i="5"/>
  <c r="L4509" i="5" s="1"/>
  <c r="E4604" i="5"/>
  <c r="L4604" i="5" s="1"/>
  <c r="E4573" i="5"/>
  <c r="L4573" i="5" s="1"/>
  <c r="E4682" i="5"/>
  <c r="L4682" i="5" s="1"/>
  <c r="E4718" i="5"/>
  <c r="L4718" i="5" s="1"/>
  <c r="E4774" i="5"/>
  <c r="L4774" i="5" s="1"/>
  <c r="E4520" i="5"/>
  <c r="L4520" i="5" s="1"/>
  <c r="E3908" i="5"/>
  <c r="L3908" i="5" s="1"/>
  <c r="E3836" i="5"/>
  <c r="L3836" i="5" s="1"/>
  <c r="E4033" i="5"/>
  <c r="L4033" i="5" s="1"/>
  <c r="E4120" i="5"/>
  <c r="L4120" i="5" s="1"/>
  <c r="E4140" i="5"/>
  <c r="L4140" i="5" s="1"/>
  <c r="E4280" i="5"/>
  <c r="L4280" i="5" s="1"/>
  <c r="E4426" i="5"/>
  <c r="L4426" i="5" s="1"/>
  <c r="E4252" i="5"/>
  <c r="L4252" i="5" s="1"/>
  <c r="E4027" i="5"/>
  <c r="L4027" i="5" s="1"/>
  <c r="E4059" i="5"/>
  <c r="L4059" i="5" s="1"/>
  <c r="E4369" i="5"/>
  <c r="L4369" i="5" s="1"/>
  <c r="E4007" i="5"/>
  <c r="L4007" i="5" s="1"/>
  <c r="E3208" i="5"/>
  <c r="L3208" i="5" s="1"/>
  <c r="E3569" i="5"/>
  <c r="L3569" i="5" s="1"/>
  <c r="E3910" i="5"/>
  <c r="L3910" i="5" s="1"/>
  <c r="E3995" i="5"/>
  <c r="L3995" i="5" s="1"/>
  <c r="E4371" i="5"/>
  <c r="L4371" i="5" s="1"/>
  <c r="E4217" i="5"/>
  <c r="L4217" i="5" s="1"/>
  <c r="E4397" i="5"/>
  <c r="L4397" i="5" s="1"/>
  <c r="E3775" i="5"/>
  <c r="L3775" i="5" s="1"/>
  <c r="E4081" i="5"/>
  <c r="L4081" i="5" s="1"/>
  <c r="E4108" i="5"/>
  <c r="L4108" i="5" s="1"/>
  <c r="E4568" i="5"/>
  <c r="L4568" i="5" s="1"/>
  <c r="E4553" i="5"/>
  <c r="L4553" i="5" s="1"/>
  <c r="E4313" i="5"/>
  <c r="L4313" i="5" s="1"/>
  <c r="E4599" i="5"/>
  <c r="L4599" i="5" s="1"/>
  <c r="E4266" i="5"/>
  <c r="L4266" i="5" s="1"/>
  <c r="E4261" i="5"/>
  <c r="L4261" i="5" s="1"/>
  <c r="E4394" i="5"/>
  <c r="L4394" i="5" s="1"/>
  <c r="E4581" i="5"/>
  <c r="L4581" i="5" s="1"/>
  <c r="E4551" i="5"/>
  <c r="L4551" i="5" s="1"/>
  <c r="E4122" i="5"/>
  <c r="L4122" i="5" s="1"/>
  <c r="E4497" i="5"/>
  <c r="L4497" i="5" s="1"/>
  <c r="E4333" i="5"/>
  <c r="L4333" i="5" s="1"/>
  <c r="E4503" i="5"/>
  <c r="L4503" i="5" s="1"/>
  <c r="E4601" i="5"/>
  <c r="L4601" i="5" s="1"/>
  <c r="E4490" i="5"/>
  <c r="L4490" i="5" s="1"/>
  <c r="E4617" i="5"/>
  <c r="L4617" i="5" s="1"/>
  <c r="E4586" i="5"/>
  <c r="L4586" i="5" s="1"/>
  <c r="E4514" i="5"/>
  <c r="L4514" i="5" s="1"/>
  <c r="E4018" i="5"/>
  <c r="L4018" i="5" s="1"/>
  <c r="E4105" i="5"/>
  <c r="L4105" i="5" s="1"/>
  <c r="E3921" i="5"/>
  <c r="L3921" i="5" s="1"/>
  <c r="E3940" i="5"/>
  <c r="L3940" i="5" s="1"/>
  <c r="E4468" i="5"/>
  <c r="L4468" i="5" s="1"/>
  <c r="E3958" i="5"/>
  <c r="L3958" i="5" s="1"/>
  <c r="E4109" i="5"/>
  <c r="L4109" i="5" s="1"/>
  <c r="E3949" i="5"/>
  <c r="L3949" i="5" s="1"/>
  <c r="E3992" i="5"/>
  <c r="L3992" i="5" s="1"/>
  <c r="E4082" i="5"/>
  <c r="L4082" i="5" s="1"/>
  <c r="E4263" i="5"/>
  <c r="L4263" i="5" s="1"/>
  <c r="E3915" i="5"/>
  <c r="L3915" i="5" s="1"/>
  <c r="E4074" i="5"/>
  <c r="L4074" i="5" s="1"/>
  <c r="E3443" i="5"/>
  <c r="L3443" i="5" s="1"/>
  <c r="E3782" i="5"/>
  <c r="L3782" i="5" s="1"/>
  <c r="E3961" i="5"/>
  <c r="L3961" i="5" s="1"/>
  <c r="E4039" i="5"/>
  <c r="L4039" i="5" s="1"/>
  <c r="E4648" i="5"/>
  <c r="L4648" i="5" s="1"/>
  <c r="E4214" i="5"/>
  <c r="L4214" i="5" s="1"/>
  <c r="E4541" i="5"/>
  <c r="L4541" i="5" s="1"/>
  <c r="E4295" i="5"/>
  <c r="L4295" i="5" s="1"/>
  <c r="E4279" i="5"/>
  <c r="L4279" i="5" s="1"/>
  <c r="E4042" i="5"/>
  <c r="L4042" i="5" s="1"/>
  <c r="E4637" i="5"/>
  <c r="L4637" i="5" s="1"/>
  <c r="E3720" i="5"/>
  <c r="L3720" i="5" s="1"/>
  <c r="E4429" i="5"/>
  <c r="L4429" i="5" s="1"/>
  <c r="E4537" i="5"/>
  <c r="L4537" i="5" s="1"/>
  <c r="E4580" i="5"/>
  <c r="L4580" i="5" s="1"/>
  <c r="E4452" i="5"/>
  <c r="L4452" i="5" s="1"/>
  <c r="E4496" i="5"/>
  <c r="L4496" i="5" s="1"/>
  <c r="E4467" i="5"/>
  <c r="L4467" i="5" s="1"/>
  <c r="E4713" i="5"/>
  <c r="L4713" i="5" s="1"/>
  <c r="E4498" i="5"/>
  <c r="L4498" i="5" s="1"/>
  <c r="E4380" i="5"/>
  <c r="L4380" i="5" s="1"/>
  <c r="E4345" i="5"/>
  <c r="L4345" i="5" s="1"/>
  <c r="E4703" i="5"/>
  <c r="L4703" i="5" s="1"/>
  <c r="E4401" i="5"/>
  <c r="L4401" i="5" s="1"/>
  <c r="E4470" i="5"/>
  <c r="L4470" i="5" s="1"/>
  <c r="E4486" i="5"/>
  <c r="L4486" i="5" s="1"/>
  <c r="E4454" i="5"/>
  <c r="L4454" i="5" s="1"/>
  <c r="E4629" i="5"/>
  <c r="L4629" i="5" s="1"/>
  <c r="E4704" i="5"/>
  <c r="L4704" i="5" s="1"/>
  <c r="E4756" i="5"/>
  <c r="L4756" i="5" s="1"/>
  <c r="E4851" i="5"/>
  <c r="L4851" i="5" s="1"/>
  <c r="K4661" i="5"/>
  <c r="K4554" i="5"/>
  <c r="K4576" i="5"/>
  <c r="K4395" i="5"/>
  <c r="K4162" i="5"/>
  <c r="K4141" i="5"/>
  <c r="K4024" i="5"/>
  <c r="K4581" i="5"/>
  <c r="K4496" i="5"/>
  <c r="K4059" i="5"/>
  <c r="K4582" i="5"/>
  <c r="K4217" i="5"/>
  <c r="K4046" i="5"/>
  <c r="K4056" i="5"/>
  <c r="K4357" i="5"/>
  <c r="K4231" i="5"/>
  <c r="K4139" i="5"/>
  <c r="K4116" i="5"/>
  <c r="K4430" i="5"/>
  <c r="K4403" i="5"/>
  <c r="K4551" i="5"/>
  <c r="K4442" i="5"/>
  <c r="K3949" i="5"/>
  <c r="K4101" i="5"/>
  <c r="K4638" i="5"/>
  <c r="K4808" i="5"/>
  <c r="K4558" i="5"/>
  <c r="K4509" i="5"/>
  <c r="K4328" i="5"/>
  <c r="K4219" i="5"/>
  <c r="K4433" i="5"/>
  <c r="K4323" i="5"/>
  <c r="K4146" i="5"/>
  <c r="K4185" i="5"/>
  <c r="K4156" i="5"/>
  <c r="K4039" i="5"/>
  <c r="K4263" i="5"/>
  <c r="K4201" i="5"/>
  <c r="K4369" i="5"/>
  <c r="K4130" i="5"/>
  <c r="K4041" i="5"/>
  <c r="K3946" i="5"/>
  <c r="K4161" i="5"/>
  <c r="K4629" i="5"/>
  <c r="K4718" i="5"/>
  <c r="K4617" i="5"/>
  <c r="K4188" i="5"/>
  <c r="K4410" i="5"/>
  <c r="K4275" i="5"/>
  <c r="K4094" i="5"/>
  <c r="K4386" i="5"/>
  <c r="K4241" i="5"/>
  <c r="K4707" i="5"/>
  <c r="K4897" i="5"/>
  <c r="K4345" i="5"/>
  <c r="K4712" i="5"/>
  <c r="K4405" i="5"/>
  <c r="K4313" i="5"/>
  <c r="K4501" i="5"/>
  <c r="K4119" i="5"/>
  <c r="K3963" i="5"/>
  <c r="K3941" i="5"/>
  <c r="K4249" i="5"/>
  <c r="K4305" i="5"/>
  <c r="K4025" i="5"/>
  <c r="K3902" i="5"/>
  <c r="K4482" i="5"/>
  <c r="K4004" i="5"/>
  <c r="K3648" i="5"/>
  <c r="K3931" i="5"/>
  <c r="K3673" i="5"/>
  <c r="K3546" i="5"/>
  <c r="K3947" i="5"/>
  <c r="K3912" i="5"/>
  <c r="K3851" i="5"/>
  <c r="K4165" i="5"/>
  <c r="K3784" i="5"/>
  <c r="K4126" i="5"/>
  <c r="K3899" i="5"/>
  <c r="K3507" i="5"/>
  <c r="K4134" i="5"/>
  <c r="K3572" i="5"/>
  <c r="K4096" i="5"/>
  <c r="K4257" i="5"/>
  <c r="K4398" i="5"/>
  <c r="K4085" i="5"/>
  <c r="K3977" i="5"/>
  <c r="K3759" i="5"/>
  <c r="K4013" i="5"/>
  <c r="K3686" i="5"/>
  <c r="K3506" i="5"/>
  <c r="K3897" i="5"/>
  <c r="K4105" i="5"/>
  <c r="K3884" i="5"/>
  <c r="K3714" i="5"/>
  <c r="K3855" i="5"/>
  <c r="K4020" i="5"/>
  <c r="K3840" i="5"/>
  <c r="K3249" i="5"/>
  <c r="K3421" i="5"/>
  <c r="K3870" i="5"/>
  <c r="K3880" i="5"/>
  <c r="K4017" i="5"/>
  <c r="K3743" i="5"/>
  <c r="K3722" i="5"/>
  <c r="K3776" i="5"/>
  <c r="K3710" i="5"/>
  <c r="K4151" i="5"/>
  <c r="K3705" i="5"/>
  <c r="K4077" i="5"/>
  <c r="K3450" i="5"/>
  <c r="K3273" i="5"/>
  <c r="K3659" i="5"/>
  <c r="Q3157" i="7"/>
  <c r="E3219" i="5"/>
  <c r="L3219" i="5" s="1"/>
  <c r="E3811" i="5"/>
  <c r="L3811" i="5" s="1"/>
  <c r="E4819" i="5"/>
  <c r="L4819" i="5" s="1"/>
  <c r="E3828" i="5"/>
  <c r="L3828" i="5" s="1"/>
  <c r="E3341" i="5"/>
  <c r="L3341" i="5" s="1"/>
  <c r="E4165" i="5"/>
  <c r="L4165" i="5" s="1"/>
  <c r="E4877" i="5"/>
  <c r="L4877" i="5" s="1"/>
  <c r="E3798" i="5"/>
  <c r="L3798" i="5" s="1"/>
  <c r="E4710" i="5"/>
  <c r="L4710" i="5" s="1"/>
  <c r="E3623" i="5"/>
  <c r="L3623" i="5" s="1"/>
  <c r="E4751" i="5"/>
  <c r="L4751" i="5" s="1"/>
  <c r="E3872" i="5"/>
  <c r="L3872" i="5" s="1"/>
  <c r="E3217" i="5"/>
  <c r="L3217" i="5" s="1"/>
  <c r="E4513" i="5"/>
  <c r="L4513" i="5" s="1"/>
  <c r="E4450" i="5"/>
  <c r="L4450" i="5" s="1"/>
  <c r="E3907" i="5"/>
  <c r="L3907" i="5" s="1"/>
  <c r="E3515" i="5"/>
  <c r="L3515" i="5" s="1"/>
  <c r="E4093" i="5"/>
  <c r="L4093" i="5" s="1"/>
  <c r="E4929" i="5"/>
  <c r="L4929" i="5" s="1"/>
  <c r="E4054" i="5"/>
  <c r="L4054" i="5" s="1"/>
  <c r="E4700" i="5"/>
  <c r="L4700" i="5" s="1"/>
  <c r="E5007" i="5"/>
  <c r="L5007" i="5" s="1"/>
  <c r="E4269" i="5"/>
  <c r="L4269" i="5" s="1"/>
  <c r="E4411" i="5"/>
  <c r="L4411" i="5" s="1"/>
  <c r="E3358" i="5"/>
  <c r="L3358" i="5" s="1"/>
  <c r="E4766" i="5"/>
  <c r="L4766" i="5" s="1"/>
  <c r="E3342" i="5"/>
  <c r="L3342" i="5" s="1"/>
  <c r="E3511" i="5"/>
  <c r="L3511" i="5" s="1"/>
  <c r="E4301" i="5"/>
  <c r="L4301" i="5" s="1"/>
  <c r="E3728" i="5"/>
  <c r="L3728" i="5" s="1"/>
  <c r="E4538" i="5"/>
  <c r="L4538" i="5" s="1"/>
  <c r="E4307" i="5"/>
  <c r="L4307" i="5" s="1"/>
  <c r="E4222" i="5"/>
  <c r="L4222" i="5" s="1"/>
  <c r="E4555" i="5"/>
  <c r="L4555" i="5" s="1"/>
  <c r="E4968" i="5"/>
  <c r="L4968" i="5" s="1"/>
  <c r="E4434" i="5"/>
  <c r="L4434" i="5" s="1"/>
  <c r="E3547" i="5"/>
  <c r="L3547" i="5" s="1"/>
  <c r="E3600" i="5"/>
  <c r="L3600" i="5" s="1"/>
  <c r="E3514" i="5"/>
  <c r="L3514" i="5" s="1"/>
  <c r="E3398" i="5"/>
  <c r="L3398" i="5" s="1"/>
  <c r="E3391" i="5"/>
  <c r="L3391" i="5" s="1"/>
  <c r="E3851" i="5"/>
  <c r="L3851" i="5" s="1"/>
  <c r="E4061" i="5"/>
  <c r="L4061" i="5" s="1"/>
  <c r="E3563" i="5"/>
  <c r="L3563" i="5" s="1"/>
  <c r="E3784" i="5"/>
  <c r="L3784" i="5" s="1"/>
  <c r="E4196" i="5"/>
  <c r="L4196" i="5" s="1"/>
  <c r="E3580" i="5"/>
  <c r="L3580" i="5" s="1"/>
  <c r="E3543" i="5"/>
  <c r="L3543" i="5" s="1"/>
  <c r="E3843" i="5"/>
  <c r="L3843" i="5" s="1"/>
  <c r="E4146" i="5"/>
  <c r="L4146" i="5" s="1"/>
  <c r="E3502" i="5"/>
  <c r="L3502" i="5" s="1"/>
  <c r="E4008" i="5"/>
  <c r="L4008" i="5" s="1"/>
  <c r="E4271" i="5"/>
  <c r="L4271" i="5" s="1"/>
  <c r="E4641" i="5"/>
  <c r="L4641" i="5" s="1"/>
  <c r="E3390" i="5"/>
  <c r="L3390" i="5" s="1"/>
  <c r="E3545" i="5"/>
  <c r="L3545" i="5" s="1"/>
  <c r="E3840" i="5"/>
  <c r="L3840" i="5" s="1"/>
  <c r="E4219" i="5"/>
  <c r="L4219" i="5" s="1"/>
  <c r="E4892" i="5"/>
  <c r="L4892" i="5" s="1"/>
  <c r="E4685" i="5"/>
  <c r="L4685" i="5" s="1"/>
  <c r="E4425" i="5"/>
  <c r="L4425" i="5" s="1"/>
  <c r="E3599" i="5"/>
  <c r="L3599" i="5" s="1"/>
  <c r="E4180" i="5"/>
  <c r="L4180" i="5" s="1"/>
  <c r="E4671" i="5"/>
  <c r="L4671" i="5" s="1"/>
  <c r="E4277" i="5"/>
  <c r="L4277" i="5" s="1"/>
  <c r="E4446" i="5"/>
  <c r="L4446" i="5" s="1"/>
  <c r="E4423" i="5"/>
  <c r="L4423" i="5" s="1"/>
  <c r="E4364" i="5"/>
  <c r="L4364" i="5" s="1"/>
  <c r="E4691" i="5"/>
  <c r="L4691" i="5" s="1"/>
  <c r="E3235" i="5"/>
  <c r="L3235" i="5" s="1"/>
  <c r="E3450" i="5"/>
  <c r="L3450" i="5" s="1"/>
  <c r="E3373" i="5"/>
  <c r="L3373" i="5" s="1"/>
  <c r="E3313" i="5"/>
  <c r="L3313" i="5" s="1"/>
  <c r="E3427" i="5"/>
  <c r="L3427" i="5" s="1"/>
  <c r="E4867" i="5"/>
  <c r="L4867" i="5" s="1"/>
  <c r="E3389" i="5"/>
  <c r="L3389" i="5" s="1"/>
  <c r="E3662" i="5"/>
  <c r="L3662" i="5" s="1"/>
  <c r="E3317" i="5"/>
  <c r="L3317" i="5" s="1"/>
  <c r="E3299" i="5"/>
  <c r="L3299" i="5" s="1"/>
  <c r="E3987" i="5"/>
  <c r="L3987" i="5" s="1"/>
  <c r="E4963" i="5"/>
  <c r="L4963" i="5" s="1"/>
  <c r="E3892" i="5"/>
  <c r="L3892" i="5" s="1"/>
  <c r="E3421" i="5"/>
  <c r="L3421" i="5" s="1"/>
  <c r="E4197" i="5"/>
  <c r="L4197" i="5" s="1"/>
  <c r="E4925" i="5"/>
  <c r="L4925" i="5" s="1"/>
  <c r="E4070" i="5"/>
  <c r="L4070" i="5" s="1"/>
  <c r="E4726" i="5"/>
  <c r="L4726" i="5" s="1"/>
  <c r="E3671" i="5"/>
  <c r="L3671" i="5" s="1"/>
  <c r="E4759" i="5"/>
  <c r="L4759" i="5" s="1"/>
  <c r="E3880" i="5"/>
  <c r="L3880" i="5" s="1"/>
  <c r="E3297" i="5"/>
  <c r="L3297" i="5" s="1"/>
  <c r="E4721" i="5"/>
  <c r="L4721" i="5" s="1"/>
  <c r="E4466" i="5"/>
  <c r="L4466" i="5" s="1"/>
  <c r="E3614" i="5"/>
  <c r="L3614" i="5" s="1"/>
  <c r="E3182" i="5"/>
  <c r="L3182" i="5" s="1"/>
  <c r="E4210" i="5"/>
  <c r="L4210" i="5" s="1"/>
  <c r="E4381" i="5"/>
  <c r="L4381" i="5" s="1"/>
  <c r="E3513" i="5"/>
  <c r="L3513" i="5" s="1"/>
  <c r="E4540" i="5"/>
  <c r="L4540" i="5" s="1"/>
  <c r="E3169" i="5"/>
  <c r="L3169" i="5" s="1"/>
  <c r="E5010" i="5"/>
  <c r="L5010" i="5" s="1"/>
  <c r="E3279" i="5"/>
  <c r="L3279" i="5" s="1"/>
  <c r="E4174" i="5"/>
  <c r="L4174" i="5" s="1"/>
  <c r="E3453" i="5"/>
  <c r="L3453" i="5" s="1"/>
  <c r="E3579" i="5"/>
  <c r="L3579" i="5" s="1"/>
  <c r="E3276" i="5"/>
  <c r="L3276" i="5" s="1"/>
  <c r="E4971" i="5"/>
  <c r="L4971" i="5" s="1"/>
  <c r="E4543" i="5"/>
  <c r="L4543" i="5" s="1"/>
  <c r="E3768" i="5"/>
  <c r="L3768" i="5" s="1"/>
  <c r="E4621" i="5"/>
  <c r="L4621" i="5" s="1"/>
  <c r="E4291" i="5"/>
  <c r="L4291" i="5" s="1"/>
  <c r="E4731" i="5"/>
  <c r="L4731" i="5" s="1"/>
  <c r="E4212" i="5"/>
  <c r="L4212" i="5" s="1"/>
  <c r="E3608" i="5"/>
  <c r="L3608" i="5" s="1"/>
  <c r="E3583" i="5"/>
  <c r="L3583" i="5" s="1"/>
  <c r="E4025" i="5"/>
  <c r="L4025" i="5" s="1"/>
  <c r="E3222" i="5"/>
  <c r="L3222" i="5" s="1"/>
  <c r="E4128" i="5"/>
  <c r="L4128" i="5" s="1"/>
  <c r="E4003" i="5"/>
  <c r="L4003" i="5" s="1"/>
  <c r="E3701" i="5"/>
  <c r="L3701" i="5" s="1"/>
  <c r="E4035" i="5"/>
  <c r="L4035" i="5" s="1"/>
  <c r="E3242" i="5"/>
  <c r="L3242" i="5" s="1"/>
  <c r="E4287" i="5"/>
  <c r="L4287" i="5" s="1"/>
  <c r="E4308" i="5"/>
  <c r="L4308" i="5" s="1"/>
  <c r="E3787" i="5"/>
  <c r="L3787" i="5" s="1"/>
  <c r="E4746" i="5"/>
  <c r="L4746" i="5" s="1"/>
  <c r="E4709" i="5"/>
  <c r="L4709" i="5" s="1"/>
  <c r="E4383" i="5"/>
  <c r="L4383" i="5" s="1"/>
  <c r="E4763" i="5"/>
  <c r="L4763" i="5" s="1"/>
  <c r="E4752" i="5"/>
  <c r="L4752" i="5" s="1"/>
  <c r="E4711" i="5"/>
  <c r="L4711" i="5" s="1"/>
  <c r="E3364" i="5"/>
  <c r="L3364" i="5" s="1"/>
  <c r="E3245" i="5"/>
  <c r="L3245" i="5" s="1"/>
  <c r="E3325" i="5"/>
  <c r="L3325" i="5" s="1"/>
  <c r="E3407" i="5"/>
  <c r="L3407" i="5" s="1"/>
  <c r="E3278" i="5"/>
  <c r="L3278" i="5" s="1"/>
  <c r="E4940" i="5"/>
  <c r="L4940" i="5" s="1"/>
  <c r="E3329" i="5"/>
  <c r="L3329" i="5" s="1"/>
  <c r="E3663" i="5"/>
  <c r="L3663" i="5" s="1"/>
  <c r="E3365" i="5"/>
  <c r="L3365" i="5" s="1"/>
  <c r="E3173" i="5"/>
  <c r="L3173" i="5" s="1"/>
  <c r="E3363" i="5"/>
  <c r="L3363" i="5" s="1"/>
  <c r="E4043" i="5"/>
  <c r="L4043" i="5" s="1"/>
  <c r="E4987" i="5"/>
  <c r="L4987" i="5" s="1"/>
  <c r="E3924" i="5"/>
  <c r="L3924" i="5" s="1"/>
  <c r="E3573" i="5"/>
  <c r="L3573" i="5" s="1"/>
  <c r="E4341" i="5"/>
  <c r="L4341" i="5" s="1"/>
  <c r="E4989" i="5"/>
  <c r="L4989" i="5" s="1"/>
  <c r="E4158" i="5"/>
  <c r="L4158" i="5" s="1"/>
  <c r="E4822" i="5"/>
  <c r="L4822" i="5" s="1"/>
  <c r="E3887" i="5"/>
  <c r="L3887" i="5" s="1"/>
  <c r="E4911" i="5"/>
  <c r="L4911" i="5" s="1"/>
  <c r="E4072" i="5"/>
  <c r="L4072" i="5" s="1"/>
  <c r="E3497" i="5"/>
  <c r="L3497" i="5" s="1"/>
  <c r="E4953" i="5"/>
  <c r="L4953" i="5" s="1"/>
  <c r="E4674" i="5"/>
  <c r="L4674" i="5" s="1"/>
  <c r="E4837" i="5"/>
  <c r="L4837" i="5" s="1"/>
  <c r="E4169" i="5"/>
  <c r="L4169" i="5" s="1"/>
  <c r="E4556" i="5"/>
  <c r="L4556" i="5" s="1"/>
  <c r="E3351" i="5"/>
  <c r="L3351" i="5" s="1"/>
  <c r="E3627" i="5"/>
  <c r="L3627" i="5" s="1"/>
  <c r="E3616" i="5"/>
  <c r="L3616" i="5" s="1"/>
  <c r="E4761" i="5"/>
  <c r="L4761" i="5" s="1"/>
  <c r="E3941" i="5"/>
  <c r="L3941" i="5" s="1"/>
  <c r="E3371" i="5"/>
  <c r="L3371" i="5" s="1"/>
  <c r="E4099" i="5"/>
  <c r="L4099" i="5" s="1"/>
  <c r="E5005" i="5"/>
  <c r="L5005" i="5" s="1"/>
  <c r="E5003" i="5"/>
  <c r="L5003" i="5" s="1"/>
  <c r="E4988" i="5"/>
  <c r="L4988" i="5" s="1"/>
  <c r="E4636" i="5"/>
  <c r="L4636" i="5" s="1"/>
  <c r="E3237" i="5"/>
  <c r="L3237" i="5" s="1"/>
  <c r="E3234" i="5"/>
  <c r="L3234" i="5" s="1"/>
  <c r="E4842" i="5"/>
  <c r="L4842" i="5" s="1"/>
  <c r="E4139" i="5"/>
  <c r="L4139" i="5" s="1"/>
  <c r="E4723" i="5"/>
  <c r="L4723" i="5" s="1"/>
  <c r="E4157" i="5"/>
  <c r="L4157" i="5" s="1"/>
  <c r="E4087" i="5"/>
  <c r="L4087" i="5" s="1"/>
  <c r="E4738" i="5"/>
  <c r="L4738" i="5" s="1"/>
  <c r="E3624" i="5"/>
  <c r="L3624" i="5" s="1"/>
  <c r="E4078" i="5"/>
  <c r="L4078" i="5" s="1"/>
  <c r="E3846" i="5"/>
  <c r="L3846" i="5" s="1"/>
  <c r="E3795" i="5"/>
  <c r="L3795" i="5" s="1"/>
  <c r="E3291" i="5"/>
  <c r="L3291" i="5" s="1"/>
  <c r="E3718" i="5"/>
  <c r="L3718" i="5" s="1"/>
  <c r="E3310" i="5"/>
  <c r="L3310" i="5" s="1"/>
  <c r="E3713" i="5"/>
  <c r="L3713" i="5" s="1"/>
  <c r="E3963" i="5"/>
  <c r="L3963" i="5" s="1"/>
  <c r="E3909" i="5"/>
  <c r="L3909" i="5" s="1"/>
  <c r="E3609" i="5"/>
  <c r="L3609" i="5" s="1"/>
  <c r="E3406" i="5"/>
  <c r="L3406" i="5" s="1"/>
  <c r="E3839" i="5"/>
  <c r="L3839" i="5" s="1"/>
  <c r="E4111" i="5"/>
  <c r="L4111" i="5" s="1"/>
  <c r="E4457" i="5"/>
  <c r="L4457" i="5" s="1"/>
  <c r="E4191" i="5"/>
  <c r="L4191" i="5" s="1"/>
  <c r="E3305" i="5"/>
  <c r="L3305" i="5" s="1"/>
  <c r="E3383" i="5"/>
  <c r="L3383" i="5" s="1"/>
  <c r="E4733" i="5"/>
  <c r="L4733" i="5" s="1"/>
  <c r="E4494" i="5"/>
  <c r="L4494" i="5" s="1"/>
  <c r="E4678" i="5"/>
  <c r="L4678" i="5" s="1"/>
  <c r="E4706" i="5"/>
  <c r="L4706" i="5" s="1"/>
  <c r="E4786" i="5"/>
  <c r="L4786" i="5" s="1"/>
  <c r="E4859" i="5"/>
  <c r="L4859" i="5" s="1"/>
  <c r="E3349" i="5"/>
  <c r="L3349" i="5" s="1"/>
  <c r="E3250" i="5"/>
  <c r="L3250" i="5" s="1"/>
  <c r="E3262" i="5"/>
  <c r="L3262" i="5" s="1"/>
  <c r="E3779" i="5"/>
  <c r="L3779" i="5" s="1"/>
  <c r="E3699" i="5"/>
  <c r="L3699" i="5" s="1"/>
  <c r="E3420" i="5"/>
  <c r="L3420" i="5" s="1"/>
  <c r="E3483" i="5"/>
  <c r="L3483" i="5" s="1"/>
  <c r="E4107" i="5"/>
  <c r="L4107" i="5" s="1"/>
  <c r="E3172" i="5"/>
  <c r="L3172" i="5" s="1"/>
  <c r="E3972" i="5"/>
  <c r="L3972" i="5" s="1"/>
  <c r="E3605" i="5"/>
  <c r="L3605" i="5" s="1"/>
  <c r="E4365" i="5"/>
  <c r="L4365" i="5" s="1"/>
  <c r="E3270" i="5"/>
  <c r="L3270" i="5" s="1"/>
  <c r="E4190" i="5"/>
  <c r="L4190" i="5" s="1"/>
  <c r="E3295" i="5"/>
  <c r="L3295" i="5" s="1"/>
  <c r="E4063" i="5"/>
  <c r="L4063" i="5" s="1"/>
  <c r="E3320" i="5"/>
  <c r="L3320" i="5" s="1"/>
  <c r="E4096" i="5"/>
  <c r="L4096" i="5" s="1"/>
  <c r="E3865" i="5"/>
  <c r="L3865" i="5" s="1"/>
  <c r="E3226" i="5"/>
  <c r="L3226" i="5" s="1"/>
  <c r="E4698" i="5"/>
  <c r="L4698" i="5" s="1"/>
  <c r="E3956" i="5"/>
  <c r="L3956" i="5" s="1"/>
  <c r="E3412" i="5"/>
  <c r="L3412" i="5" s="1"/>
  <c r="E4352" i="5"/>
  <c r="L4352" i="5" s="1"/>
  <c r="E4421" i="5"/>
  <c r="L4421" i="5" s="1"/>
  <c r="E4594" i="5"/>
  <c r="L4594" i="5" s="1"/>
  <c r="E4064" i="5"/>
  <c r="L4064" i="5" s="1"/>
  <c r="E3368" i="5"/>
  <c r="L3368" i="5" s="1"/>
  <c r="E3551" i="5"/>
  <c r="L3551" i="5" s="1"/>
  <c r="E4924" i="5"/>
  <c r="L4924" i="5" s="1"/>
  <c r="E3334" i="5"/>
  <c r="L3334" i="5" s="1"/>
  <c r="E4124" i="5"/>
  <c r="L4124" i="5" s="1"/>
  <c r="E5008" i="5"/>
  <c r="L5008" i="5" s="1"/>
  <c r="E3442" i="5"/>
  <c r="L3442" i="5" s="1"/>
  <c r="E3801" i="5"/>
  <c r="L3801" i="5" s="1"/>
  <c r="E4041" i="5"/>
  <c r="L4041" i="5" s="1"/>
  <c r="E4213" i="5"/>
  <c r="L4213" i="5" s="1"/>
  <c r="E4793" i="5"/>
  <c r="L4793" i="5" s="1"/>
  <c r="E4646" i="5"/>
  <c r="L4646" i="5" s="1"/>
  <c r="E3170" i="5"/>
  <c r="L3170" i="5" s="1"/>
  <c r="E3289" i="5"/>
  <c r="L3289" i="5" s="1"/>
  <c r="E4239" i="5"/>
  <c r="L4239" i="5" s="1"/>
  <c r="E4115" i="5"/>
  <c r="L4115" i="5" s="1"/>
  <c r="E3750" i="5"/>
  <c r="L3750" i="5" s="1"/>
  <c r="E3298" i="5"/>
  <c r="L3298" i="5" s="1"/>
  <c r="E3216" i="5"/>
  <c r="L3216" i="5" s="1"/>
  <c r="E3612" i="5"/>
  <c r="L3612" i="5" s="1"/>
  <c r="E4195" i="5"/>
  <c r="L4195" i="5" s="1"/>
  <c r="E3318" i="5"/>
  <c r="L3318" i="5" s="1"/>
  <c r="E3339" i="5"/>
  <c r="L3339" i="5" s="1"/>
  <c r="E3877" i="5"/>
  <c r="L3877" i="5" s="1"/>
  <c r="E3555" i="5"/>
  <c r="L3555" i="5" s="1"/>
  <c r="E3395" i="5"/>
  <c r="L3395" i="5" s="1"/>
  <c r="E3346" i="5"/>
  <c r="L3346" i="5" s="1"/>
  <c r="E3533" i="5"/>
  <c r="L3533" i="5" s="1"/>
  <c r="E3715" i="5"/>
  <c r="L3715" i="5" s="1"/>
  <c r="E3859" i="5"/>
  <c r="L3859" i="5" s="1"/>
  <c r="E3472" i="5"/>
  <c r="L3472" i="5" s="1"/>
  <c r="E3336" i="5"/>
  <c r="L3336" i="5" s="1"/>
  <c r="E3943" i="5"/>
  <c r="L3943" i="5" s="1"/>
  <c r="E3912" i="5"/>
  <c r="L3912" i="5" s="1"/>
  <c r="E4325" i="5"/>
  <c r="L4325" i="5" s="1"/>
  <c r="E4449" i="5"/>
  <c r="L4449" i="5" s="1"/>
  <c r="E4957" i="5"/>
  <c r="L4957" i="5" s="1"/>
  <c r="E4879" i="5"/>
  <c r="L4879" i="5" s="1"/>
  <c r="E4303" i="5"/>
  <c r="L4303" i="5" s="1"/>
  <c r="E4856" i="5"/>
  <c r="L4856" i="5" s="1"/>
  <c r="E4805" i="5"/>
  <c r="L4805" i="5" s="1"/>
  <c r="E4737" i="5"/>
  <c r="L4737" i="5" s="1"/>
  <c r="E4876" i="5"/>
  <c r="L4876" i="5" s="1"/>
  <c r="E4769" i="5"/>
  <c r="L4769" i="5" s="1"/>
  <c r="E4943" i="5"/>
  <c r="L4943" i="5" s="1"/>
  <c r="E3378" i="5"/>
  <c r="L3378" i="5" s="1"/>
  <c r="E4959" i="5"/>
  <c r="L4959" i="5" s="1"/>
  <c r="E3587" i="5"/>
  <c r="L3587" i="5" s="1"/>
  <c r="E4187" i="5"/>
  <c r="L4187" i="5" s="1"/>
  <c r="E3380" i="5"/>
  <c r="L3380" i="5" s="1"/>
  <c r="E4036" i="5"/>
  <c r="L4036" i="5" s="1"/>
  <c r="E3773" i="5"/>
  <c r="L3773" i="5" s="1"/>
  <c r="E4501" i="5"/>
  <c r="L4501" i="5" s="1"/>
  <c r="E3422" i="5"/>
  <c r="L3422" i="5" s="1"/>
  <c r="E4270" i="5"/>
  <c r="L4270" i="5" s="1"/>
  <c r="E3471" i="5"/>
  <c r="L3471" i="5" s="1"/>
  <c r="E4127" i="5"/>
  <c r="L4127" i="5" s="1"/>
  <c r="E3360" i="5"/>
  <c r="L3360" i="5" s="1"/>
  <c r="E4336" i="5"/>
  <c r="L4336" i="5" s="1"/>
  <c r="E4001" i="5"/>
  <c r="L4001" i="5" s="1"/>
  <c r="E3362" i="5"/>
  <c r="L3362" i="5" s="1"/>
  <c r="E4770" i="5"/>
  <c r="L4770" i="5" s="1"/>
  <c r="E5002" i="5"/>
  <c r="L5002" i="5" s="1"/>
  <c r="E3403" i="5"/>
  <c r="L3403" i="5" s="1"/>
  <c r="E4868" i="5"/>
  <c r="L4868" i="5" s="1"/>
  <c r="E3415" i="5"/>
  <c r="L3415" i="5" s="1"/>
  <c r="E4708" i="5"/>
  <c r="L4708" i="5" s="1"/>
  <c r="E4032" i="5"/>
  <c r="L4032" i="5" s="1"/>
  <c r="E4630" i="5"/>
  <c r="L4630" i="5" s="1"/>
  <c r="E3178" i="5"/>
  <c r="L3178" i="5" s="1"/>
  <c r="E3560" i="5"/>
  <c r="L3560" i="5" s="1"/>
  <c r="E4739" i="5"/>
  <c r="L4739" i="5" s="1"/>
  <c r="E3510" i="5"/>
  <c r="L3510" i="5" s="1"/>
  <c r="E3405" i="5"/>
  <c r="L3405" i="5" s="1"/>
  <c r="E3709" i="5"/>
  <c r="L3709" i="5" s="1"/>
  <c r="E3965" i="5"/>
  <c r="L3965" i="5" s="1"/>
  <c r="E4864" i="5"/>
  <c r="L4864" i="5" s="1"/>
  <c r="E4131" i="5"/>
  <c r="L4131" i="5" s="1"/>
  <c r="E4773" i="5"/>
  <c r="L4773" i="5" s="1"/>
  <c r="E3993" i="5"/>
  <c r="L3993" i="5" s="1"/>
  <c r="E3742" i="5"/>
  <c r="L3742" i="5" s="1"/>
  <c r="E3639" i="5"/>
  <c r="L3639" i="5" s="1"/>
  <c r="E3367" i="5"/>
  <c r="L3367" i="5" s="1"/>
  <c r="E3256" i="5"/>
  <c r="L3256" i="5" s="1"/>
  <c r="E3426" i="5"/>
  <c r="L3426" i="5" s="1"/>
  <c r="E3306" i="5"/>
  <c r="L3306" i="5" s="1"/>
  <c r="E3841" i="5"/>
  <c r="L3841" i="5" s="1"/>
  <c r="E3188" i="5"/>
  <c r="L3188" i="5" s="1"/>
  <c r="E3606" i="5"/>
  <c r="L3606" i="5" s="1"/>
  <c r="E4414" i="5"/>
  <c r="L4414" i="5" s="1"/>
  <c r="E3955" i="5"/>
  <c r="L3955" i="5" s="1"/>
  <c r="E3414" i="5"/>
  <c r="L3414" i="5" s="1"/>
  <c r="E3669" i="5"/>
  <c r="L3669" i="5" s="1"/>
  <c r="E3873" i="5"/>
  <c r="L3873" i="5" s="1"/>
  <c r="E3951" i="5"/>
  <c r="L3951" i="5" s="1"/>
  <c r="E4135" i="5"/>
  <c r="L4135" i="5" s="1"/>
  <c r="E4353" i="5"/>
  <c r="L4353" i="5" s="1"/>
  <c r="E4474" i="5"/>
  <c r="L4474" i="5" s="1"/>
  <c r="E4319" i="5"/>
  <c r="L4319" i="5" s="1"/>
  <c r="E4694" i="5"/>
  <c r="L4694" i="5" s="1"/>
  <c r="E4376" i="5"/>
  <c r="L4376" i="5" s="1"/>
  <c r="E4315" i="5"/>
  <c r="L4315" i="5" s="1"/>
  <c r="E4418" i="5"/>
  <c r="L4418" i="5" s="1"/>
  <c r="E4485" i="5"/>
  <c r="L4485" i="5" s="1"/>
  <c r="E4848" i="5"/>
  <c r="L4848" i="5" s="1"/>
  <c r="E4529" i="5"/>
  <c r="L4529" i="5" s="1"/>
  <c r="E4931" i="5"/>
  <c r="L4931" i="5" s="1"/>
  <c r="E4785" i="5"/>
  <c r="L4785" i="5" s="1"/>
  <c r="E3675" i="5"/>
  <c r="L3675" i="5" s="1"/>
  <c r="E4379" i="5"/>
  <c r="L4379" i="5" s="1"/>
  <c r="E3508" i="5"/>
  <c r="L3508" i="5" s="1"/>
  <c r="E4116" i="5"/>
  <c r="L4116" i="5" s="1"/>
  <c r="E3957" i="5"/>
  <c r="L3957" i="5" s="1"/>
  <c r="E4565" i="5"/>
  <c r="L4565" i="5" s="1"/>
  <c r="E3550" i="5"/>
  <c r="L3550" i="5" s="1"/>
  <c r="E4382" i="5"/>
  <c r="L4382" i="5" s="1"/>
  <c r="E3535" i="5"/>
  <c r="L3535" i="5" s="1"/>
  <c r="E4487" i="5"/>
  <c r="L4487" i="5" s="1"/>
  <c r="E3456" i="5"/>
  <c r="L3456" i="5" s="1"/>
  <c r="E4472" i="5"/>
  <c r="L4472" i="5" s="1"/>
  <c r="E4097" i="5"/>
  <c r="L4097" i="5" s="1"/>
  <c r="E3410" i="5"/>
  <c r="L3410" i="5" s="1"/>
  <c r="E3725" i="5"/>
  <c r="L3725" i="5" s="1"/>
  <c r="E4460" i="5"/>
  <c r="L4460" i="5" s="1"/>
  <c r="E3741" i="5"/>
  <c r="L3741" i="5" s="1"/>
  <c r="E3983" i="5"/>
  <c r="L3983" i="5" s="1"/>
  <c r="E3366" i="5"/>
  <c r="L3366" i="5" s="1"/>
  <c r="E4946" i="5"/>
  <c r="L4946" i="5" s="1"/>
  <c r="E4777" i="5"/>
  <c r="L4777" i="5" s="1"/>
  <c r="E3694" i="5"/>
  <c r="L3694" i="5" s="1"/>
  <c r="E4493" i="5"/>
  <c r="L4493" i="5" s="1"/>
  <c r="E5006" i="5"/>
  <c r="L5006" i="5" s="1"/>
  <c r="E4144" i="5"/>
  <c r="L4144" i="5" s="1"/>
  <c r="E4753" i="5"/>
  <c r="L4753" i="5" s="1"/>
  <c r="E4083" i="5"/>
  <c r="L4083" i="5" s="1"/>
  <c r="E3470" i="5"/>
  <c r="L3470" i="5" s="1"/>
  <c r="E4944" i="5"/>
  <c r="L4944" i="5" s="1"/>
  <c r="E3534" i="5"/>
  <c r="L3534" i="5" s="1"/>
  <c r="E3499" i="5"/>
  <c r="L3499" i="5" s="1"/>
  <c r="E4431" i="5"/>
  <c r="L4431" i="5" s="1"/>
  <c r="E4103" i="5"/>
  <c r="L4103" i="5" s="1"/>
  <c r="E4583" i="5"/>
  <c r="L4583" i="5" s="1"/>
  <c r="E4875" i="5"/>
  <c r="L4875" i="5" s="1"/>
  <c r="E3314" i="5"/>
  <c r="L3314" i="5" s="1"/>
  <c r="E3668" i="5"/>
  <c r="L3668" i="5" s="1"/>
  <c r="E3736" i="5"/>
  <c r="L3736" i="5" s="1"/>
  <c r="E3413" i="5"/>
  <c r="L3413" i="5" s="1"/>
  <c r="E3408" i="5"/>
  <c r="L3408" i="5" s="1"/>
  <c r="E3891" i="5"/>
  <c r="L3891" i="5" s="1"/>
  <c r="E3207" i="5"/>
  <c r="L3207" i="5" s="1"/>
  <c r="E4037" i="5"/>
  <c r="L4037" i="5" s="1"/>
  <c r="E3879" i="5"/>
  <c r="L3879" i="5" s="1"/>
  <c r="E4391" i="5"/>
  <c r="L4391" i="5" s="1"/>
  <c r="E3369" i="5"/>
  <c r="L3369" i="5" s="1"/>
  <c r="E4255" i="5"/>
  <c r="L4255" i="5" s="1"/>
  <c r="E4400" i="5"/>
  <c r="L4400" i="5" s="1"/>
  <c r="E4024" i="5"/>
  <c r="L4024" i="5" s="1"/>
  <c r="E4356" i="5"/>
  <c r="L4356" i="5" s="1"/>
  <c r="E4852" i="5"/>
  <c r="L4852" i="5" s="1"/>
  <c r="E4603" i="5"/>
  <c r="L4603" i="5" s="1"/>
  <c r="E4539" i="5"/>
  <c r="L4539" i="5" s="1"/>
  <c r="E4282" i="5"/>
  <c r="L4282" i="5" s="1"/>
  <c r="E4735" i="5"/>
  <c r="L4735" i="5" s="1"/>
  <c r="E4607" i="5"/>
  <c r="L4607" i="5" s="1"/>
  <c r="E4961" i="5"/>
  <c r="L4961" i="5" s="1"/>
  <c r="E4813" i="5"/>
  <c r="L4813" i="5" s="1"/>
  <c r="E3191" i="5"/>
  <c r="L3191" i="5" s="1"/>
  <c r="E3704" i="5"/>
  <c r="L3704" i="5" s="1"/>
  <c r="E3206" i="5"/>
  <c r="L3206" i="5" s="1"/>
  <c r="E3285" i="5"/>
  <c r="L3285" i="5" s="1"/>
  <c r="E3731" i="5"/>
  <c r="L3731" i="5" s="1"/>
  <c r="E4651" i="5"/>
  <c r="L4651" i="5" s="1"/>
  <c r="E3756" i="5"/>
  <c r="L3756" i="5" s="1"/>
  <c r="E4692" i="5"/>
  <c r="L4692" i="5" s="1"/>
  <c r="E4053" i="5"/>
  <c r="L4053" i="5" s="1"/>
  <c r="E4589" i="5"/>
  <c r="L4589" i="5" s="1"/>
  <c r="E3574" i="5"/>
  <c r="L3574" i="5" s="1"/>
  <c r="E4534" i="5"/>
  <c r="L4534" i="5" s="1"/>
  <c r="E3559" i="5"/>
  <c r="L3559" i="5" s="1"/>
  <c r="E4591" i="5"/>
  <c r="L4591" i="5" s="1"/>
  <c r="E3512" i="5"/>
  <c r="L3512" i="5" s="1"/>
  <c r="E4824" i="5"/>
  <c r="L4824" i="5" s="1"/>
  <c r="E4417" i="5"/>
  <c r="L4417" i="5" s="1"/>
  <c r="E4346" i="5"/>
  <c r="L4346" i="5" s="1"/>
  <c r="E3737" i="5"/>
  <c r="L3737" i="5" s="1"/>
  <c r="E4159" i="5"/>
  <c r="L4159" i="5" s="1"/>
  <c r="E3556" i="5"/>
  <c r="L3556" i="5" s="1"/>
  <c r="E4220" i="5"/>
  <c r="L4220" i="5" s="1"/>
  <c r="E4871" i="5"/>
  <c r="L4871" i="5" s="1"/>
  <c r="E3974" i="5"/>
  <c r="L3974" i="5" s="1"/>
  <c r="E4527" i="5"/>
  <c r="L4527" i="5" s="1"/>
  <c r="E5009" i="5"/>
  <c r="L5009" i="5" s="1"/>
  <c r="E3593" i="5"/>
  <c r="L3593" i="5" s="1"/>
  <c r="E4462" i="5"/>
  <c r="L4462" i="5" s="1"/>
  <c r="E3561" i="5"/>
  <c r="L3561" i="5" s="1"/>
  <c r="E4351" i="5"/>
  <c r="L4351" i="5" s="1"/>
  <c r="E4642" i="5"/>
  <c r="L4642" i="5" s="1"/>
  <c r="E3919" i="5"/>
  <c r="L3919" i="5" s="1"/>
  <c r="E3937" i="5"/>
  <c r="L3937" i="5" s="1"/>
  <c r="E4297" i="5"/>
  <c r="L4297" i="5" s="1"/>
  <c r="E4193" i="5"/>
  <c r="L4193" i="5" s="1"/>
  <c r="E4907" i="5"/>
  <c r="L4907" i="5" s="1"/>
  <c r="E4311" i="5"/>
  <c r="L4311" i="5" s="1"/>
  <c r="E4956" i="5"/>
  <c r="L4956" i="5" s="1"/>
  <c r="E4250" i="5"/>
  <c r="L4250" i="5" s="1"/>
  <c r="E4623" i="5"/>
  <c r="L4623" i="5" s="1"/>
  <c r="E4136" i="5"/>
  <c r="L4136" i="5" s="1"/>
  <c r="E3282" i="5"/>
  <c r="L3282" i="5" s="1"/>
  <c r="E3542" i="5"/>
  <c r="L3542" i="5" s="1"/>
  <c r="E4465" i="5"/>
  <c r="L4465" i="5" s="1"/>
  <c r="E3417" i="5"/>
  <c r="L3417" i="5" s="1"/>
  <c r="E3683" i="5"/>
  <c r="L3683" i="5" s="1"/>
  <c r="E4283" i="5"/>
  <c r="L4283" i="5" s="1"/>
  <c r="E3252" i="5"/>
  <c r="L3252" i="5" s="1"/>
  <c r="E4112" i="5"/>
  <c r="L4112" i="5" s="1"/>
  <c r="E3759" i="5"/>
  <c r="L3759" i="5" s="1"/>
  <c r="E3274" i="5"/>
  <c r="L3274" i="5" s="1"/>
  <c r="E3918" i="5"/>
  <c r="L3918" i="5" s="1"/>
  <c r="E3926" i="5"/>
  <c r="L3926" i="5" s="1"/>
  <c r="E4399" i="5"/>
  <c r="L4399" i="5" s="1"/>
  <c r="E3544" i="5"/>
  <c r="L3544" i="5" s="1"/>
  <c r="E4596" i="5"/>
  <c r="L4596" i="5" s="1"/>
  <c r="E3747" i="5"/>
  <c r="L3747" i="5" s="1"/>
  <c r="E3644" i="5"/>
  <c r="L3644" i="5" s="1"/>
  <c r="E4447" i="5"/>
  <c r="L4447" i="5" s="1"/>
  <c r="E4991" i="5"/>
  <c r="L4991" i="5" s="1"/>
  <c r="E4855" i="5"/>
  <c r="L4855" i="5" s="1"/>
  <c r="E3326" i="5"/>
  <c r="L3326" i="5" s="1"/>
  <c r="E3211" i="5"/>
  <c r="L3211" i="5" s="1"/>
  <c r="E3168" i="5"/>
  <c r="L3168" i="5" s="1"/>
  <c r="E3743" i="5"/>
  <c r="L3743" i="5" s="1"/>
  <c r="E4006" i="5"/>
  <c r="L4006" i="5" s="1"/>
  <c r="E3516" i="5"/>
  <c r="L3516" i="5" s="1"/>
  <c r="E3685" i="5"/>
  <c r="L3685" i="5" s="1"/>
  <c r="E3824" i="5"/>
  <c r="L3824" i="5" s="1"/>
  <c r="E3509" i="5"/>
  <c r="L3509" i="5" s="1"/>
  <c r="E3199" i="5"/>
  <c r="L3199" i="5" s="1"/>
  <c r="E3253" i="5"/>
  <c r="L3253" i="5" s="1"/>
  <c r="E3331" i="5"/>
  <c r="L3331" i="5" s="1"/>
  <c r="E3771" i="5"/>
  <c r="L3771" i="5" s="1"/>
  <c r="E4683" i="5"/>
  <c r="L4683" i="5" s="1"/>
  <c r="E3812" i="5"/>
  <c r="L3812" i="5" s="1"/>
  <c r="E3229" i="5"/>
  <c r="L3229" i="5" s="1"/>
  <c r="E4085" i="5"/>
  <c r="L4085" i="5" s="1"/>
  <c r="E4701" i="5"/>
  <c r="L4701" i="5" s="1"/>
  <c r="E3702" i="5"/>
  <c r="L3702" i="5" s="1"/>
  <c r="E4590" i="5"/>
  <c r="L4590" i="5" s="1"/>
  <c r="E3591" i="5"/>
  <c r="L3591" i="5" s="1"/>
  <c r="E4639" i="5"/>
  <c r="L4639" i="5" s="1"/>
  <c r="E3792" i="5"/>
  <c r="L3792" i="5" s="1"/>
  <c r="E4936" i="5"/>
  <c r="L4936" i="5" s="1"/>
  <c r="E4489" i="5"/>
  <c r="L4489" i="5" s="1"/>
  <c r="E4410" i="5"/>
  <c r="L4410" i="5" s="1"/>
  <c r="E3667" i="5"/>
  <c r="L3667" i="5" s="1"/>
  <c r="E4092" i="5"/>
  <c r="L4092" i="5" s="1"/>
  <c r="E3444" i="5"/>
  <c r="L3444" i="5" s="1"/>
  <c r="E3197" i="5"/>
  <c r="L3197" i="5" s="1"/>
  <c r="E3566" i="5"/>
  <c r="L3566" i="5" s="1"/>
  <c r="E4479" i="5"/>
  <c r="L4479" i="5" s="1"/>
  <c r="E4927" i="5"/>
  <c r="L4927" i="5" s="1"/>
  <c r="E4939" i="5"/>
  <c r="L4939" i="5" s="1"/>
  <c r="E4047" i="5"/>
  <c r="L4047" i="5" s="1"/>
  <c r="E3705" i="5"/>
  <c r="L3705" i="5" s="1"/>
  <c r="E5004" i="5"/>
  <c r="L5004" i="5" s="1"/>
  <c r="E5001" i="5"/>
  <c r="L5001" i="5" s="1"/>
  <c r="E4552" i="5"/>
  <c r="L4552" i="5" s="1"/>
  <c r="E4765" i="5"/>
  <c r="L4765" i="5" s="1"/>
  <c r="E4584" i="5"/>
  <c r="L4584" i="5" s="1"/>
  <c r="E4329" i="5"/>
  <c r="L4329" i="5" s="1"/>
  <c r="E4669" i="5"/>
  <c r="L4669" i="5" s="1"/>
  <c r="E3635" i="5"/>
  <c r="L3635" i="5" s="1"/>
  <c r="E4862" i="5"/>
  <c r="L4862" i="5" s="1"/>
  <c r="E3585" i="5"/>
  <c r="L3585" i="5" s="1"/>
  <c r="E3255" i="5"/>
  <c r="L3255" i="5" s="1"/>
  <c r="E3205" i="5"/>
  <c r="L3205" i="5" s="1"/>
  <c r="E3189" i="5"/>
  <c r="L3189" i="5" s="1"/>
  <c r="E3638" i="5"/>
  <c r="L3638" i="5" s="1"/>
  <c r="E3466" i="5"/>
  <c r="L3466" i="5" s="1"/>
  <c r="E3923" i="5"/>
  <c r="L3923" i="5" s="1"/>
  <c r="E3294" i="5"/>
  <c r="L3294" i="5" s="1"/>
  <c r="E4404" i="5"/>
  <c r="L4404" i="5" s="1"/>
  <c r="E3571" i="5"/>
  <c r="L3571" i="5" s="1"/>
  <c r="E4137" i="5"/>
  <c r="L4137" i="5" s="1"/>
  <c r="E3760" i="5"/>
  <c r="L3760" i="5" s="1"/>
  <c r="E4110" i="5"/>
  <c r="L4110" i="5" s="1"/>
  <c r="E4755" i="5"/>
  <c r="L4755" i="5" s="1"/>
  <c r="E3721" i="5"/>
  <c r="L3721" i="5" s="1"/>
  <c r="E3935" i="5"/>
  <c r="L3935" i="5" s="1"/>
  <c r="E4227" i="5"/>
  <c r="L4227" i="5" s="1"/>
  <c r="E3498" i="5"/>
  <c r="L3498" i="5" s="1"/>
  <c r="E4100" i="5"/>
  <c r="L4100" i="5" s="1"/>
  <c r="E4546" i="5"/>
  <c r="L4546" i="5" s="1"/>
  <c r="E4354" i="5"/>
  <c r="L4354" i="5" s="1"/>
  <c r="E4525" i="5"/>
  <c r="L4525" i="5" s="1"/>
  <c r="E4993" i="5"/>
  <c r="L4993" i="5" s="1"/>
  <c r="E4832" i="5"/>
  <c r="L4832" i="5" s="1"/>
  <c r="E4427" i="5"/>
  <c r="L4427" i="5" s="1"/>
  <c r="E4593" i="5"/>
  <c r="L4593" i="5" s="1"/>
  <c r="E4980" i="5"/>
  <c r="L4980" i="5" s="1"/>
  <c r="E4880" i="5"/>
  <c r="L4880" i="5" s="1"/>
  <c r="E4531" i="5"/>
  <c r="L4531" i="5" s="1"/>
  <c r="E3195" i="5"/>
  <c r="L3195" i="5" s="1"/>
  <c r="E3541" i="5"/>
  <c r="L3541" i="5" s="1"/>
  <c r="E3359" i="5"/>
  <c r="L3359" i="5" s="1"/>
  <c r="E3231" i="5"/>
  <c r="L3231" i="5" s="1"/>
  <c r="K4842" i="5"/>
  <c r="K3262" i="5"/>
  <c r="K3195" i="5"/>
  <c r="K4956" i="5"/>
  <c r="K4786" i="5"/>
  <c r="K4300" i="5"/>
  <c r="K3651" i="5"/>
  <c r="K3189" i="5"/>
  <c r="K4115" i="5"/>
  <c r="K3557" i="5"/>
  <c r="K4393" i="5"/>
  <c r="K4894" i="5"/>
  <c r="K4852" i="5"/>
  <c r="K4815" i="5"/>
  <c r="K4704" i="5"/>
  <c r="K4983" i="5"/>
  <c r="K4888" i="5"/>
  <c r="K4994" i="5"/>
  <c r="K4802" i="5"/>
  <c r="K4951" i="5"/>
  <c r="K4749" i="5"/>
  <c r="K4652" i="5"/>
  <c r="K4682" i="5"/>
  <c r="K4945" i="5"/>
  <c r="K4976" i="5"/>
  <c r="K4883" i="5"/>
  <c r="K4859" i="5"/>
  <c r="K4766" i="5"/>
  <c r="K4969" i="5"/>
  <c r="K4814" i="5"/>
  <c r="K4513" i="5"/>
  <c r="K4726" i="5"/>
  <c r="K4781" i="5"/>
  <c r="K4806" i="5"/>
  <c r="K4861" i="5"/>
  <c r="K4751" i="5"/>
  <c r="K4930" i="5"/>
  <c r="K4845" i="5"/>
  <c r="K4896" i="5"/>
  <c r="K4893" i="5"/>
  <c r="K4820" i="5"/>
  <c r="K4918" i="5"/>
  <c r="K4823" i="5"/>
  <c r="K3982" i="5"/>
  <c r="K3734" i="5"/>
  <c r="K3581" i="5"/>
  <c r="K3399" i="5"/>
  <c r="K3292" i="5"/>
  <c r="K4807" i="5"/>
  <c r="K3458" i="5"/>
  <c r="K4769" i="5"/>
  <c r="K5003" i="5"/>
  <c r="K5005" i="5"/>
  <c r="K4075" i="5"/>
  <c r="K4066" i="5"/>
  <c r="K3911" i="5"/>
  <c r="K4349" i="5"/>
  <c r="K4206" i="5"/>
  <c r="K3741" i="5"/>
  <c r="K3174" i="5"/>
  <c r="K3495" i="5"/>
  <c r="K3346" i="5"/>
  <c r="K4988" i="5"/>
  <c r="K4495" i="5"/>
  <c r="K4172" i="5"/>
  <c r="K3479" i="5"/>
  <c r="K3389" i="5"/>
  <c r="K3168" i="5"/>
  <c r="K4003" i="5"/>
  <c r="K3398" i="5"/>
  <c r="K4314" i="5"/>
  <c r="K4148" i="5"/>
  <c r="K4087" i="5"/>
  <c r="K3968" i="5"/>
  <c r="K3890" i="5"/>
  <c r="K3739" i="5"/>
  <c r="K3548" i="5"/>
  <c r="K3661" i="5"/>
  <c r="K3424" i="5"/>
  <c r="K3463" i="5"/>
  <c r="K3258" i="5"/>
  <c r="K3471" i="5"/>
  <c r="K3882" i="5"/>
  <c r="K3322" i="5"/>
  <c r="K3948" i="5"/>
  <c r="K4885" i="5"/>
  <c r="K4384" i="5"/>
  <c r="K4391" i="5"/>
  <c r="K4072" i="5"/>
  <c r="K4142" i="5"/>
  <c r="K3730" i="5"/>
  <c r="K4019" i="5"/>
  <c r="K3300" i="5"/>
  <c r="K3364" i="5"/>
  <c r="K4596" i="5"/>
  <c r="K3237" i="5"/>
  <c r="K4387" i="5"/>
  <c r="K4176" i="5"/>
  <c r="K4277" i="5"/>
  <c r="K4070" i="5"/>
  <c r="K4132" i="5"/>
  <c r="K3991" i="5"/>
  <c r="K4322" i="5"/>
  <c r="K4230" i="5"/>
  <c r="K4048" i="5"/>
  <c r="K4078" i="5"/>
  <c r="K3723" i="5"/>
  <c r="K3857" i="5"/>
  <c r="K4274" i="5"/>
  <c r="K3749" i="5"/>
  <c r="K3913" i="5"/>
  <c r="K3826" i="5"/>
  <c r="K4288" i="5"/>
  <c r="K4034" i="5"/>
  <c r="K3733" i="5"/>
  <c r="K4304" i="5"/>
  <c r="K3692" i="5"/>
  <c r="K3513" i="5"/>
  <c r="K3510" i="5"/>
  <c r="K3641" i="5"/>
  <c r="K3340" i="5"/>
  <c r="K3238" i="5"/>
  <c r="K3748" i="5"/>
  <c r="K3790" i="5"/>
  <c r="K3817" i="5"/>
  <c r="K3598" i="5"/>
  <c r="K3461" i="5"/>
  <c r="K3290" i="5"/>
  <c r="K3379" i="5"/>
  <c r="K4848" i="5"/>
  <c r="K4910" i="5"/>
  <c r="K4350" i="5"/>
  <c r="K4346" i="5"/>
  <c r="K3494" i="5"/>
  <c r="K3971" i="5"/>
  <c r="K4725" i="5"/>
  <c r="K3199" i="5"/>
  <c r="K3699" i="5"/>
  <c r="K3381" i="5"/>
  <c r="K4199" i="5"/>
  <c r="K3820" i="5"/>
  <c r="K3771" i="5"/>
  <c r="K3753" i="5"/>
  <c r="K4031" i="5"/>
  <c r="K4248" i="5"/>
  <c r="K3823" i="5"/>
  <c r="K4076" i="5"/>
  <c r="K3874" i="5"/>
  <c r="K3535" i="5"/>
  <c r="K3180" i="5"/>
  <c r="K3230" i="5"/>
  <c r="K3933" i="5"/>
  <c r="K4975" i="5"/>
  <c r="K4674" i="5"/>
  <c r="K4907" i="5"/>
  <c r="K4705" i="5"/>
  <c r="K4528" i="5"/>
  <c r="K4618" i="5"/>
  <c r="K4242" i="5"/>
  <c r="K3987" i="5"/>
  <c r="K3972" i="5"/>
  <c r="K3231" i="5"/>
  <c r="K3779" i="5"/>
  <c r="K3326" i="5"/>
  <c r="K4991" i="5"/>
  <c r="K3502" i="5"/>
  <c r="K4083" i="5"/>
  <c r="K4018" i="5"/>
  <c r="K4234" i="5"/>
  <c r="K4079" i="5"/>
  <c r="K3917" i="5"/>
  <c r="K3591" i="5"/>
  <c r="K3845" i="5"/>
  <c r="K4106" i="5"/>
  <c r="K4376" i="5"/>
  <c r="K4118" i="5"/>
  <c r="K3430" i="5"/>
  <c r="K3936" i="5"/>
  <c r="K3830" i="5"/>
  <c r="K3406" i="5"/>
  <c r="K4195" i="5"/>
  <c r="K3635" i="5"/>
  <c r="K4145" i="5"/>
  <c r="K3998" i="5"/>
  <c r="K3908" i="5"/>
  <c r="K3815" i="5"/>
  <c r="K4223" i="5"/>
  <c r="K4001" i="5"/>
  <c r="K4053" i="5"/>
  <c r="K3930" i="5"/>
  <c r="K3819" i="5"/>
  <c r="K4183" i="5"/>
  <c r="K4574" i="5"/>
  <c r="K3981" i="5"/>
  <c r="K4055" i="5"/>
  <c r="K3658" i="5"/>
  <c r="K4100" i="5"/>
  <c r="K4091" i="5"/>
  <c r="K3865" i="5"/>
  <c r="K4033" i="5"/>
  <c r="K4344" i="5"/>
  <c r="K4102" i="5"/>
  <c r="K4057" i="5"/>
  <c r="K4237" i="5"/>
  <c r="K3354" i="5"/>
  <c r="K3901" i="5"/>
  <c r="K3791" i="5"/>
  <c r="K3631" i="5"/>
  <c r="K3482" i="5"/>
  <c r="K4286" i="5"/>
  <c r="K3696" i="5"/>
  <c r="K4114" i="5"/>
  <c r="K3675" i="5"/>
  <c r="K3755" i="5"/>
  <c r="K3681" i="5"/>
  <c r="K3573" i="5"/>
  <c r="K3568" i="5"/>
  <c r="K3553" i="5"/>
  <c r="K3607" i="5"/>
  <c r="K3604" i="5"/>
  <c r="K3589" i="5"/>
  <c r="K3167" i="5"/>
  <c r="K3531" i="5"/>
  <c r="K3436" i="5"/>
  <c r="K3333" i="5"/>
  <c r="K3299" i="5"/>
  <c r="K3781" i="5"/>
  <c r="K3402" i="5"/>
  <c r="K3441" i="5"/>
  <c r="K3834" i="5"/>
  <c r="K3632" i="5"/>
  <c r="K3922" i="5"/>
  <c r="K3352" i="5"/>
  <c r="K4524" i="5"/>
  <c r="K4236" i="5"/>
  <c r="K4327" i="5"/>
  <c r="K4251" i="5"/>
  <c r="K4010" i="5"/>
  <c r="K3788" i="5"/>
  <c r="K3620" i="5"/>
  <c r="K3227" i="5"/>
  <c r="K3408" i="5"/>
  <c r="K3362" i="5"/>
  <c r="K3378" i="5"/>
  <c r="K4463" i="5"/>
  <c r="K4871" i="5"/>
  <c r="K3587" i="5"/>
  <c r="K3795" i="5"/>
  <c r="K5008" i="5"/>
  <c r="K5002" i="5"/>
  <c r="K4928" i="5"/>
  <c r="K4914" i="5"/>
  <c r="K4937" i="5"/>
  <c r="K4839" i="5"/>
  <c r="K4984" i="5"/>
  <c r="K4920" i="5"/>
  <c r="K4949" i="5"/>
  <c r="K4804" i="5"/>
  <c r="K4923" i="5"/>
  <c r="K4730" i="5"/>
  <c r="K4669" i="5"/>
  <c r="K4998" i="5"/>
  <c r="K4878" i="5"/>
  <c r="K4518" i="5"/>
  <c r="K4340" i="5"/>
  <c r="K4649" i="5"/>
  <c r="K4858" i="5"/>
  <c r="K4677" i="5"/>
  <c r="K4464" i="5"/>
  <c r="K4404" i="5"/>
  <c r="K4285" i="5"/>
  <c r="K4191" i="5"/>
  <c r="K4175" i="5"/>
  <c r="K3663" i="5"/>
  <c r="K4203" i="5"/>
  <c r="K4159" i="5"/>
  <c r="K4604" i="5"/>
  <c r="K4996" i="5"/>
  <c r="K4545" i="5"/>
  <c r="K4111" i="5"/>
  <c r="K4337" i="5"/>
  <c r="K4377" i="5"/>
  <c r="K4979" i="5"/>
  <c r="K4853" i="5"/>
  <c r="K4851" i="5"/>
  <c r="K4577" i="5"/>
  <c r="K4654" i="5"/>
  <c r="K4324" i="5"/>
  <c r="K3599" i="5"/>
  <c r="K4605" i="5"/>
  <c r="K3958" i="5"/>
  <c r="K4957" i="5"/>
  <c r="K4941" i="5"/>
  <c r="K4940" i="5"/>
  <c r="K4666" i="5"/>
  <c r="K4898" i="5"/>
  <c r="K4276" i="5"/>
  <c r="K4193" i="5"/>
  <c r="K4966" i="5"/>
  <c r="K4961" i="5"/>
  <c r="K4782" i="5"/>
  <c r="K4922" i="5"/>
  <c r="K4724" i="5"/>
  <c r="K4520" i="5"/>
  <c r="K4732" i="5"/>
  <c r="K4774" i="5"/>
  <c r="K4311" i="5"/>
  <c r="K4366" i="5"/>
  <c r="K4292" i="5"/>
  <c r="K4329" i="5"/>
  <c r="K4916" i="5"/>
  <c r="K5000" i="5"/>
  <c r="K4953" i="5"/>
  <c r="K4621" i="5"/>
  <c r="K4947" i="5"/>
  <c r="K4926" i="5"/>
  <c r="K4874" i="5"/>
  <c r="K4801" i="5"/>
  <c r="K4615" i="5"/>
  <c r="K4925" i="5"/>
  <c r="K4494" i="5"/>
  <c r="K4573" i="5"/>
  <c r="K4417" i="5"/>
  <c r="K3887" i="5"/>
  <c r="K4990" i="5"/>
  <c r="K4997" i="5"/>
  <c r="K4901" i="5"/>
  <c r="K4762" i="5"/>
  <c r="K4768" i="5"/>
  <c r="K4655" i="5"/>
  <c r="K4833" i="5"/>
  <c r="K4595" i="5"/>
  <c r="K4658" i="5"/>
  <c r="K4756" i="5"/>
  <c r="K4557" i="5"/>
  <c r="K4388" i="5"/>
  <c r="K4679" i="5"/>
  <c r="K4409" i="5"/>
  <c r="K4397" i="5"/>
  <c r="K4978" i="5"/>
  <c r="K4837" i="5"/>
  <c r="K4647" i="5"/>
  <c r="K4656" i="5"/>
  <c r="K4523" i="5"/>
  <c r="K3919" i="5"/>
  <c r="K4279" i="5"/>
  <c r="K4153" i="5"/>
  <c r="K3885" i="5"/>
  <c r="K3832" i="5"/>
  <c r="K3649" i="5"/>
  <c r="K3892" i="5"/>
  <c r="K3621" i="5"/>
  <c r="K3560" i="5"/>
  <c r="K3512" i="5"/>
  <c r="K3967" i="5"/>
  <c r="K4000" i="5"/>
  <c r="K4030" i="5"/>
  <c r="K3960" i="5"/>
  <c r="K3800" i="5"/>
  <c r="K3999" i="5"/>
  <c r="K3764" i="5"/>
  <c r="K3746" i="5"/>
  <c r="K3695" i="5"/>
  <c r="K3766" i="5"/>
  <c r="K3674" i="5"/>
  <c r="K3608" i="5"/>
  <c r="K3808" i="5"/>
  <c r="K3596" i="5"/>
  <c r="K3904" i="5"/>
  <c r="K4016" i="5"/>
  <c r="K4073" i="5"/>
  <c r="K3554" i="5"/>
  <c r="K3529" i="5"/>
  <c r="K3677" i="5"/>
  <c r="K4264" i="5"/>
  <c r="K3915" i="5"/>
  <c r="K4082" i="5"/>
  <c r="K4247" i="5"/>
  <c r="K4120" i="5"/>
  <c r="K3742" i="5"/>
  <c r="K4157" i="5"/>
  <c r="K3751" i="5"/>
  <c r="K3769" i="5"/>
  <c r="K3520" i="5"/>
  <c r="K3500" i="5"/>
  <c r="K3318" i="5"/>
  <c r="K3951" i="5"/>
  <c r="K4339" i="5"/>
  <c r="K3940" i="5"/>
  <c r="K3921" i="5"/>
  <c r="K4014" i="5"/>
  <c r="K3417" i="5"/>
  <c r="K4121" i="5"/>
  <c r="K3752" i="5"/>
  <c r="K4113" i="5"/>
  <c r="K3670" i="5"/>
  <c r="K3597" i="5"/>
  <c r="K4123" i="5"/>
  <c r="K4294" i="5"/>
  <c r="K3905" i="5"/>
  <c r="K3954" i="5"/>
  <c r="K3708" i="5"/>
  <c r="K3785" i="5"/>
  <c r="K3703" i="5"/>
  <c r="K3976" i="5"/>
  <c r="K4050" i="5"/>
  <c r="K3767" i="5"/>
  <c r="K3983" i="5"/>
  <c r="K3938" i="5"/>
  <c r="K3903" i="5"/>
  <c r="K3848" i="5"/>
  <c r="K3798" i="5"/>
  <c r="K3698" i="5"/>
  <c r="K3959" i="5"/>
  <c r="K3493" i="5"/>
  <c r="K3634" i="5"/>
  <c r="K3786" i="5"/>
  <c r="K3490" i="5"/>
  <c r="K3860" i="5"/>
  <c r="K3514" i="5"/>
  <c r="K3578" i="5"/>
  <c r="K3623" i="5"/>
  <c r="K3452" i="5"/>
  <c r="K3341" i="5"/>
  <c r="K3288" i="5"/>
  <c r="K3523" i="5"/>
  <c r="K3223" i="5"/>
  <c r="K3393" i="5"/>
  <c r="K3350" i="5"/>
  <c r="K3411" i="5"/>
  <c r="K3575" i="5"/>
  <c r="K3980" i="5"/>
  <c r="K4915" i="5"/>
  <c r="K4453" i="5"/>
  <c r="K4179" i="5"/>
  <c r="K4259" i="5"/>
  <c r="K4108" i="5"/>
  <c r="K3253" i="5"/>
  <c r="K4989" i="5"/>
  <c r="K3380" i="5"/>
  <c r="K3289" i="5"/>
  <c r="K4534" i="5"/>
  <c r="K3453" i="5"/>
  <c r="K4971" i="5"/>
  <c r="K3527" i="5"/>
  <c r="K3629" i="5"/>
  <c r="K3805" i="5"/>
  <c r="K3657" i="5"/>
  <c r="K3275" i="5"/>
  <c r="K3280" i="5"/>
  <c r="K3171" i="5"/>
  <c r="K3647" i="5"/>
  <c r="K3401" i="5"/>
  <c r="K3212" i="5"/>
  <c r="K4589" i="5"/>
  <c r="K4408" i="5"/>
  <c r="K4789" i="5"/>
  <c r="K4588" i="5"/>
  <c r="K4086" i="5"/>
  <c r="K4689" i="5"/>
  <c r="K3570" i="5"/>
  <c r="K4517" i="5"/>
  <c r="K3796" i="5"/>
  <c r="K4281" i="5"/>
  <c r="K3731" i="5"/>
  <c r="K3291" i="5"/>
  <c r="K3518" i="5"/>
  <c r="K3374" i="5"/>
  <c r="K4867" i="5"/>
  <c r="K3206" i="5"/>
  <c r="K3455" i="5"/>
  <c r="K3373" i="5"/>
  <c r="K3509" i="5"/>
  <c r="K3325" i="5"/>
  <c r="K4958" i="5"/>
  <c r="K3914" i="5"/>
  <c r="K3413" i="5"/>
  <c r="K4939" i="5"/>
  <c r="K5006" i="5"/>
  <c r="K5009" i="5"/>
  <c r="K3678" i="5"/>
  <c r="K4372" i="5"/>
  <c r="K3814" i="5"/>
  <c r="K3864" i="5"/>
  <c r="K3307" i="5"/>
  <c r="K3517" i="5"/>
  <c r="K3609" i="5"/>
  <c r="K3226" i="5"/>
  <c r="K3729" i="5"/>
  <c r="K3187" i="5"/>
  <c r="K3484" i="5"/>
  <c r="K3335" i="5"/>
  <c r="K3251" i="5"/>
  <c r="K3243" i="5"/>
  <c r="K3727" i="5"/>
  <c r="K4143" i="5"/>
  <c r="K3539" i="5"/>
  <c r="K3456" i="5"/>
  <c r="K3183" i="5"/>
  <c r="K3309" i="5"/>
  <c r="K3757" i="5"/>
  <c r="K3232" i="5"/>
  <c r="K3483" i="5"/>
  <c r="K3217" i="5"/>
  <c r="K3337" i="5"/>
  <c r="K3357" i="5"/>
  <c r="K3375" i="5"/>
  <c r="K3488" i="5"/>
  <c r="K3468" i="5"/>
  <c r="K3215" i="5"/>
  <c r="K4982" i="5"/>
  <c r="K4606" i="5"/>
  <c r="K4625" i="5"/>
  <c r="K3470" i="5"/>
  <c r="K3225" i="5"/>
  <c r="K3763" i="5"/>
  <c r="K3293" i="5"/>
  <c r="K4959" i="5"/>
  <c r="K3349" i="5"/>
  <c r="K4315" i="5"/>
  <c r="K4879" i="5"/>
  <c r="K4449" i="5"/>
  <c r="K3888" i="5"/>
  <c r="K4447" i="5"/>
  <c r="K4862" i="5"/>
  <c r="K3858" i="5"/>
  <c r="K3590" i="5"/>
  <c r="K4052" i="5"/>
  <c r="K3745" i="5"/>
  <c r="K3501" i="5"/>
  <c r="K3871" i="5"/>
  <c r="K3423" i="5"/>
  <c r="K3420" i="5"/>
  <c r="K3434" i="5"/>
  <c r="K3558" i="5"/>
  <c r="K3392" i="5"/>
  <c r="K3377" i="5"/>
  <c r="K3564" i="5"/>
  <c r="K3969" i="5"/>
  <c r="K4603" i="5"/>
  <c r="K4972" i="5"/>
  <c r="K3966" i="5"/>
  <c r="K4560" i="5"/>
  <c r="K4821" i="5"/>
  <c r="K3606" i="5"/>
  <c r="K3334" i="5"/>
  <c r="K3638" i="5"/>
  <c r="K3824" i="5"/>
  <c r="K3359" i="5"/>
  <c r="K4691" i="5"/>
  <c r="K4944" i="5"/>
  <c r="K4460" i="5"/>
  <c r="K3353" i="5"/>
  <c r="K3330" i="5"/>
  <c r="K4575" i="5"/>
  <c r="K4051" i="5"/>
  <c r="K4044" i="5"/>
  <c r="K3278" i="5"/>
  <c r="K3296" i="5"/>
  <c r="K3327" i="5"/>
  <c r="K3343" i="5"/>
  <c r="K3889" i="5"/>
  <c r="K3175" i="5"/>
  <c r="K4150" i="5"/>
  <c r="K3637" i="5"/>
  <c r="K3822" i="5"/>
  <c r="K3837" i="5"/>
  <c r="K4254" i="5"/>
  <c r="K3361" i="5"/>
  <c r="K3515" i="5"/>
  <c r="K3264" i="5"/>
  <c r="K3236" i="5"/>
  <c r="K3241" i="5"/>
  <c r="K3724" i="5"/>
  <c r="K3711" i="5"/>
  <c r="K3744" i="5"/>
  <c r="K3431" i="5"/>
  <c r="K3473" i="5"/>
  <c r="K4641" i="5"/>
  <c r="K4933" i="5"/>
  <c r="K4459" i="5"/>
  <c r="K4455" i="5"/>
  <c r="K4492" i="5"/>
  <c r="K4860" i="5"/>
  <c r="K4238" i="5"/>
  <c r="K3891" i="5"/>
  <c r="K3850" i="5"/>
  <c r="K4415" i="5"/>
  <c r="K3503" i="5"/>
  <c r="K3376" i="5"/>
  <c r="K3462" i="5"/>
  <c r="K3571" i="5"/>
  <c r="K3331" i="5"/>
  <c r="K3285" i="5"/>
  <c r="K3220" i="5"/>
  <c r="K4527" i="5"/>
  <c r="K3197" i="5"/>
  <c r="K5001" i="5"/>
  <c r="K5007" i="5"/>
  <c r="K4785" i="5"/>
  <c r="K3962" i="5"/>
  <c r="K3732" i="5"/>
  <c r="K3861" i="5"/>
  <c r="K3772" i="5"/>
  <c r="K3655" i="5"/>
  <c r="K3559" i="5"/>
  <c r="K4570" i="5"/>
  <c r="K3868" i="5"/>
  <c r="K3666" i="5"/>
  <c r="K3536" i="5"/>
  <c r="K3259" i="5"/>
  <c r="K3228" i="5"/>
  <c r="K3284" i="5"/>
  <c r="K3700" i="5"/>
  <c r="K3457" i="5"/>
  <c r="K3797" i="5"/>
  <c r="K4060" i="5"/>
  <c r="K3429" i="5"/>
  <c r="K3738" i="5"/>
  <c r="K3313" i="5"/>
  <c r="K3388" i="5"/>
  <c r="K3525" i="5"/>
  <c r="K3601" i="5"/>
  <c r="K3190" i="5"/>
  <c r="K3263" i="5"/>
  <c r="K3297" i="5"/>
  <c r="K4317" i="5"/>
  <c r="K4755" i="5"/>
  <c r="K4843" i="5"/>
  <c r="K4911" i="5"/>
  <c r="K4895" i="5"/>
  <c r="K4970" i="5"/>
  <c r="K4706" i="5"/>
  <c r="K4622" i="5"/>
  <c r="K4475" i="5"/>
  <c r="K4163" i="5"/>
  <c r="K3511" i="5"/>
  <c r="K3827" i="5"/>
  <c r="K3445" i="5"/>
  <c r="K3382" i="5"/>
  <c r="K3254" i="5"/>
  <c r="K3619" i="5"/>
  <c r="K3415" i="5"/>
  <c r="K3454" i="5"/>
  <c r="K3355" i="5"/>
  <c r="K4255" i="5"/>
  <c r="K3542" i="5"/>
  <c r="K4383" i="5"/>
  <c r="K4788" i="5"/>
  <c r="K4653" i="5"/>
  <c r="K4818" i="5"/>
  <c r="K4800" i="5"/>
  <c r="K4868" i="5"/>
  <c r="K4854" i="5"/>
  <c r="K4754" i="5"/>
  <c r="K4608" i="5"/>
  <c r="K4525" i="5"/>
  <c r="K4623" i="5"/>
  <c r="K4711" i="5"/>
  <c r="K4744" i="5"/>
  <c r="K4598" i="5"/>
  <c r="K4844" i="5"/>
  <c r="K4932" i="5"/>
  <c r="K4819" i="5"/>
  <c r="K4719" i="5"/>
  <c r="K4579" i="5"/>
  <c r="K4624" i="5"/>
  <c r="K4630" i="5"/>
  <c r="K4771" i="5"/>
  <c r="K4934" i="5"/>
  <c r="K4722" i="5"/>
  <c r="K4710" i="5"/>
  <c r="K4693" i="5"/>
  <c r="K4709" i="5"/>
  <c r="K4635" i="5"/>
  <c r="K4973" i="5"/>
  <c r="K4864" i="5"/>
  <c r="K4917" i="5"/>
  <c r="K4356" i="5"/>
  <c r="K4810" i="5"/>
  <c r="K4876" i="5"/>
  <c r="K4626" i="5"/>
  <c r="K4817" i="5"/>
  <c r="K4675" i="5"/>
  <c r="K4825" i="5"/>
  <c r="K4832" i="5"/>
  <c r="K4502" i="5"/>
  <c r="K4592" i="5"/>
  <c r="K4780" i="5"/>
  <c r="K4639" i="5"/>
  <c r="K4427" i="5"/>
  <c r="K4531" i="5"/>
  <c r="K4792" i="5"/>
  <c r="K4672" i="5"/>
  <c r="K4714" i="5"/>
  <c r="K4964" i="5"/>
  <c r="K3198" i="5"/>
  <c r="K3385" i="5"/>
  <c r="K4412" i="5"/>
  <c r="K4835" i="5"/>
  <c r="K4040" i="5"/>
  <c r="K4613" i="5"/>
  <c r="K4200" i="5"/>
  <c r="K4985" i="5"/>
  <c r="K4716" i="5"/>
  <c r="K3628" i="5"/>
  <c r="K4216" i="5"/>
  <c r="K3387" i="5"/>
  <c r="K3314" i="5"/>
  <c r="K3516" i="5"/>
  <c r="K4775" i="5"/>
  <c r="K4747" i="5"/>
  <c r="K4491" i="5"/>
  <c r="K3640" i="5"/>
  <c r="K3328" i="5"/>
  <c r="K3433" i="5"/>
  <c r="K4908" i="5"/>
  <c r="K4739" i="5"/>
  <c r="K4359" i="5"/>
  <c r="K4282" i="5"/>
  <c r="K4316" i="5"/>
  <c r="K3688" i="5"/>
  <c r="K4948" i="5"/>
  <c r="K4905" i="5"/>
  <c r="K4422" i="5"/>
  <c r="K4500" i="5"/>
  <c r="K3229" i="5"/>
  <c r="K4289" i="5"/>
  <c r="K3466" i="5"/>
  <c r="K3459" i="5"/>
  <c r="K3257" i="5"/>
  <c r="K4822" i="5"/>
  <c r="K4670" i="5"/>
  <c r="K4028" i="5"/>
  <c r="K3624" i="5"/>
  <c r="K4515" i="5"/>
  <c r="K4406" i="5"/>
  <c r="K4358" i="5"/>
  <c r="K3886" i="5"/>
  <c r="K3676" i="5"/>
  <c r="K3194" i="5"/>
  <c r="K4293" i="5"/>
  <c r="K4673" i="5"/>
  <c r="K4499" i="5"/>
  <c r="K4367" i="5"/>
  <c r="K4035" i="5"/>
  <c r="K4104" i="5"/>
  <c r="K3372" i="5"/>
  <c r="K3255" i="5"/>
  <c r="K3200" i="5"/>
  <c r="K4993" i="5"/>
  <c r="K4211" i="5"/>
  <c r="K4164" i="5"/>
  <c r="K4062" i="5"/>
  <c r="K3338" i="5"/>
  <c r="K3306" i="5"/>
  <c r="K3787" i="5"/>
  <c r="K4968" i="5"/>
  <c r="K4777" i="5"/>
  <c r="K4627" i="5"/>
  <c r="K4321" i="5"/>
  <c r="K3939" i="5"/>
  <c r="K4505" i="5"/>
  <c r="K3339" i="5"/>
  <c r="K3271" i="5"/>
  <c r="K3221" i="5"/>
  <c r="K3410" i="5"/>
  <c r="K3370" i="5"/>
  <c r="K4267" i="5"/>
  <c r="K3979" i="5"/>
  <c r="K3789" i="5"/>
  <c r="K3526" i="5"/>
  <c r="K3256" i="5"/>
  <c r="K4685" i="5"/>
  <c r="K4489" i="5"/>
  <c r="K4906" i="5"/>
  <c r="K4650" i="5"/>
  <c r="K4378" i="5"/>
  <c r="K4202" i="5"/>
  <c r="K4426" i="5"/>
  <c r="K3422" i="5"/>
  <c r="K3246" i="5"/>
  <c r="K3332" i="5"/>
  <c r="K3956" i="5"/>
  <c r="K4043" i="5"/>
  <c r="K4436" i="5"/>
  <c r="K4389" i="5"/>
  <c r="K3935" i="5"/>
  <c r="K3652" i="5"/>
  <c r="K3242" i="5"/>
  <c r="K3274" i="5"/>
  <c r="K4980" i="5"/>
  <c r="K4437" i="5"/>
  <c r="K3839" i="5"/>
  <c r="K3664" i="5"/>
  <c r="K4873" i="5"/>
  <c r="K4830" i="5"/>
  <c r="K4348" i="5"/>
  <c r="K3780" i="5"/>
  <c r="K4880" i="5"/>
  <c r="K4444" i="5"/>
  <c r="K4591" i="5"/>
  <c r="K3923" i="5"/>
  <c r="K3344" i="5"/>
  <c r="K4457" i="5"/>
  <c r="K3955" i="5"/>
  <c r="K4467" i="5"/>
  <c r="K4168" i="5"/>
  <c r="K3563" i="5"/>
  <c r="K4646" i="5"/>
  <c r="K4147" i="5"/>
  <c r="K3775" i="5"/>
  <c r="K4112" i="5"/>
  <c r="K3583" i="5"/>
  <c r="K4936" i="5"/>
  <c r="K3768" i="5"/>
  <c r="K4607" i="5"/>
  <c r="K4110" i="5"/>
  <c r="K4411" i="5"/>
  <c r="K3267" i="5"/>
  <c r="K3614" i="5"/>
  <c r="K3336" i="5"/>
  <c r="K3414" i="5"/>
  <c r="K4836" i="5"/>
  <c r="K3683" i="5"/>
  <c r="K3193" i="5"/>
  <c r="K4136" i="5"/>
  <c r="K3627" i="5"/>
  <c r="K3386" i="5"/>
  <c r="K3209" i="5"/>
  <c r="K3371" i="5"/>
  <c r="K4737" i="5"/>
  <c r="K3438" i="5"/>
  <c r="K3305" i="5"/>
  <c r="K3816" i="5"/>
  <c r="K4180" i="5"/>
  <c r="K4174" i="5"/>
  <c r="K4700" i="5"/>
  <c r="K4827" i="5"/>
  <c r="K4144" i="5"/>
  <c r="K3986" i="5"/>
  <c r="K3807" i="5"/>
  <c r="K3464" i="5"/>
  <c r="K4828" i="5"/>
  <c r="K4479" i="5"/>
  <c r="K4425" i="5"/>
  <c r="K3390" i="5"/>
  <c r="K4746" i="5"/>
  <c r="K3612" i="5"/>
  <c r="K4931" i="5"/>
  <c r="K3543" i="5"/>
  <c r="K4283" i="5"/>
  <c r="K3691" i="5"/>
  <c r="K3496" i="5"/>
  <c r="K3694" i="5"/>
  <c r="K4414" i="5"/>
  <c r="K3853" i="5"/>
  <c r="K4555" i="5"/>
  <c r="K3178" i="5"/>
  <c r="K4260" i="5"/>
  <c r="K3644" i="5"/>
  <c r="K4571" i="5"/>
  <c r="K4099" i="5"/>
  <c r="K4373" i="5"/>
  <c r="K4563" i="5"/>
  <c r="K3618" i="5"/>
  <c r="K3821" i="5"/>
  <c r="K4420" i="5"/>
  <c r="K4539" i="5"/>
  <c r="F2461" i="5"/>
  <c r="E1929" i="5"/>
  <c r="L1929" i="5" s="1"/>
  <c r="E2381" i="5"/>
  <c r="L2381" i="5" s="1"/>
  <c r="F2590" i="5"/>
  <c r="E2040" i="5"/>
  <c r="L2040" i="5" s="1"/>
  <c r="F2836" i="5"/>
  <c r="F2546" i="5"/>
  <c r="E2183" i="5"/>
  <c r="L2183" i="5" s="1"/>
  <c r="E1939" i="5"/>
  <c r="L1939" i="5" s="1"/>
  <c r="F2767" i="5"/>
  <c r="E2753" i="5"/>
  <c r="L2753" i="5" s="1"/>
  <c r="E1843" i="5"/>
  <c r="L1843" i="5" s="1"/>
  <c r="E3145" i="5"/>
  <c r="L3145" i="5" s="1"/>
  <c r="F2830" i="5"/>
  <c r="E3037" i="5"/>
  <c r="L3037" i="5" s="1"/>
  <c r="E2371" i="5"/>
  <c r="L2371" i="5" s="1"/>
  <c r="E1982" i="5"/>
  <c r="L1982" i="5" s="1"/>
  <c r="F1981" i="5"/>
  <c r="F2586" i="5"/>
  <c r="E2116" i="5"/>
  <c r="L2116" i="5" s="1"/>
  <c r="F2396" i="5"/>
  <c r="F2417" i="5"/>
  <c r="E1971" i="5"/>
  <c r="L1971" i="5" s="1"/>
  <c r="E2098" i="5"/>
  <c r="L2098" i="5" s="1"/>
  <c r="E2273" i="5"/>
  <c r="L2273" i="5" s="1"/>
  <c r="E2860" i="5"/>
  <c r="L2860" i="5" s="1"/>
  <c r="E2322" i="5"/>
  <c r="L2322" i="5" s="1"/>
  <c r="E1896" i="5"/>
  <c r="L1896" i="5" s="1"/>
  <c r="F3056" i="5"/>
  <c r="E2682" i="5"/>
  <c r="L2682" i="5" s="1"/>
  <c r="E2854" i="5"/>
  <c r="L2854" i="5" s="1"/>
  <c r="K3064" i="5"/>
  <c r="E2467" i="5"/>
  <c r="L2467" i="5" s="1"/>
  <c r="F2089" i="5"/>
  <c r="E2398" i="5"/>
  <c r="L2398" i="5" s="1"/>
  <c r="F2957" i="5"/>
  <c r="F2183" i="5"/>
  <c r="E2108" i="5"/>
  <c r="L2108" i="5" s="1"/>
  <c r="E2180" i="5"/>
  <c r="L2180" i="5" s="1"/>
  <c r="E2814" i="5"/>
  <c r="L2814" i="5" s="1"/>
  <c r="E2414" i="5"/>
  <c r="L2414" i="5" s="1"/>
  <c r="E2140" i="5"/>
  <c r="L2140" i="5" s="1"/>
  <c r="E1894" i="5"/>
  <c r="L1894" i="5" s="1"/>
  <c r="F2154" i="5"/>
  <c r="E1995" i="5"/>
  <c r="L1995" i="5" s="1"/>
  <c r="F3039" i="5"/>
  <c r="E2075" i="5"/>
  <c r="L2075" i="5" s="1"/>
  <c r="E2057" i="5"/>
  <c r="L2057" i="5" s="1"/>
  <c r="F2738" i="5"/>
  <c r="E2493" i="5"/>
  <c r="L2493" i="5" s="1"/>
  <c r="E2804" i="5"/>
  <c r="L2804" i="5" s="1"/>
  <c r="F3067" i="5"/>
  <c r="F3127" i="5"/>
  <c r="F2717" i="5"/>
  <c r="E3028" i="5"/>
  <c r="L3028" i="5" s="1"/>
  <c r="E1963" i="5"/>
  <c r="L1963" i="5" s="1"/>
  <c r="E1847" i="5"/>
  <c r="L1847" i="5" s="1"/>
  <c r="E2068" i="5"/>
  <c r="L2068" i="5" s="1"/>
  <c r="E2287" i="5"/>
  <c r="L2287" i="5" s="1"/>
  <c r="E2405" i="5"/>
  <c r="L2405" i="5" s="1"/>
  <c r="E1842" i="5"/>
  <c r="L1842" i="5" s="1"/>
  <c r="F2552" i="5"/>
  <c r="E2485" i="5"/>
  <c r="L2485" i="5" s="1"/>
  <c r="E2399" i="5"/>
  <c r="L2399" i="5" s="1"/>
  <c r="F2557" i="5"/>
  <c r="E2319" i="5"/>
  <c r="L2319" i="5" s="1"/>
  <c r="E1844" i="5"/>
  <c r="L1844" i="5" s="1"/>
  <c r="E1948" i="5"/>
  <c r="L1948" i="5" s="1"/>
  <c r="E2492" i="5"/>
  <c r="L2492" i="5" s="1"/>
  <c r="E2217" i="5"/>
  <c r="L2217" i="5" s="1"/>
  <c r="E2838" i="5"/>
  <c r="L2838" i="5" s="1"/>
  <c r="E2439" i="5"/>
  <c r="L2439" i="5" s="1"/>
  <c r="E2460" i="5"/>
  <c r="L2460" i="5" s="1"/>
  <c r="E2365" i="5"/>
  <c r="L2365" i="5" s="1"/>
  <c r="E2288" i="5"/>
  <c r="L2288" i="5" s="1"/>
  <c r="E2910" i="5"/>
  <c r="L2910" i="5" s="1"/>
  <c r="E2045" i="5"/>
  <c r="L2045" i="5" s="1"/>
  <c r="E1879" i="5"/>
  <c r="L1879" i="5" s="1"/>
  <c r="E2924" i="5"/>
  <c r="L2924" i="5" s="1"/>
  <c r="F3120" i="5"/>
  <c r="E2007" i="5"/>
  <c r="L2007" i="5" s="1"/>
  <c r="F3151" i="5"/>
  <c r="F2459" i="5"/>
  <c r="E2477" i="5"/>
  <c r="L2477" i="5" s="1"/>
  <c r="E2042" i="5"/>
  <c r="L2042" i="5" s="1"/>
  <c r="F2669" i="5"/>
  <c r="E2161" i="5"/>
  <c r="L2161" i="5" s="1"/>
  <c r="E1921" i="5"/>
  <c r="L1921" i="5" s="1"/>
  <c r="F2523" i="5"/>
  <c r="E1992" i="5"/>
  <c r="L1992" i="5" s="1"/>
  <c r="E2240" i="5"/>
  <c r="L2240" i="5" s="1"/>
  <c r="E1941" i="5"/>
  <c r="L1941" i="5" s="1"/>
  <c r="F2799" i="5"/>
  <c r="E2267" i="5"/>
  <c r="L2267" i="5" s="1"/>
  <c r="F2700" i="5"/>
  <c r="E2553" i="5"/>
  <c r="L2553" i="5" s="1"/>
  <c r="E2341" i="5"/>
  <c r="L2341" i="5" s="1"/>
  <c r="E2370" i="5"/>
  <c r="L2370" i="5" s="1"/>
  <c r="E1869" i="5"/>
  <c r="L1869" i="5" s="1"/>
  <c r="F3100" i="5"/>
  <c r="E2752" i="5"/>
  <c r="L2752" i="5" s="1"/>
  <c r="E3075" i="5"/>
  <c r="L3075" i="5" s="1"/>
  <c r="E2345" i="5"/>
  <c r="L2345" i="5" s="1"/>
  <c r="F2697" i="5"/>
  <c r="F2269" i="5"/>
  <c r="F1999" i="5"/>
  <c r="F3050" i="5"/>
  <c r="E2549" i="5"/>
  <c r="L2549" i="5" s="1"/>
  <c r="E2712" i="5"/>
  <c r="L2712" i="5" s="1"/>
  <c r="E2718" i="5"/>
  <c r="L2718" i="5" s="1"/>
  <c r="F2176" i="5"/>
  <c r="E2097" i="5"/>
  <c r="L2097" i="5" s="1"/>
  <c r="F2960" i="5"/>
  <c r="F2657" i="5"/>
  <c r="K2657" i="5" s="1"/>
  <c r="E2980" i="5"/>
  <c r="L2980" i="5" s="1"/>
  <c r="F2087" i="5"/>
  <c r="K2087" i="5" s="1"/>
  <c r="F1927" i="5"/>
  <c r="F2987" i="5"/>
  <c r="E2130" i="5"/>
  <c r="L2130" i="5" s="1"/>
  <c r="F2414" i="5"/>
  <c r="F1932" i="5"/>
  <c r="F2326" i="5"/>
  <c r="F3010" i="5"/>
  <c r="E2921" i="5"/>
  <c r="L2921" i="5" s="1"/>
  <c r="F2597" i="5"/>
  <c r="F2168" i="5"/>
  <c r="K2168" i="5" s="1"/>
  <c r="E1972" i="5"/>
  <c r="L1972" i="5" s="1"/>
  <c r="F3062" i="5"/>
  <c r="K3062" i="5" s="1"/>
  <c r="E2595" i="5"/>
  <c r="L2595" i="5" s="1"/>
  <c r="E2938" i="5"/>
  <c r="L2938" i="5" s="1"/>
  <c r="F1951" i="5"/>
  <c r="E2425" i="5"/>
  <c r="L2425" i="5" s="1"/>
  <c r="E2199" i="5"/>
  <c r="L2199" i="5" s="1"/>
  <c r="F2942" i="5"/>
  <c r="E2514" i="5"/>
  <c r="L2514" i="5" s="1"/>
  <c r="F2779" i="5"/>
  <c r="F3145" i="5"/>
  <c r="K3145" i="5" s="1"/>
  <c r="E2786" i="5"/>
  <c r="L2786" i="5" s="1"/>
  <c r="E2908" i="5"/>
  <c r="L2908" i="5" s="1"/>
  <c r="F2327" i="5"/>
  <c r="E2864" i="5"/>
  <c r="L2864" i="5" s="1"/>
  <c r="F2372" i="5"/>
  <c r="E2732" i="5"/>
  <c r="L2732" i="5" s="1"/>
  <c r="F1965" i="5"/>
  <c r="F2073" i="5"/>
  <c r="F1952" i="5"/>
  <c r="E2885" i="5"/>
  <c r="L2885" i="5" s="1"/>
  <c r="K2738" i="5"/>
  <c r="K2613" i="5"/>
  <c r="E2400" i="5"/>
  <c r="L2400" i="5" s="1"/>
  <c r="E2254" i="5"/>
  <c r="L2254" i="5" s="1"/>
  <c r="F3025" i="5"/>
  <c r="E2882" i="5"/>
  <c r="L2882" i="5" s="1"/>
  <c r="F2088" i="5"/>
  <c r="F2619" i="5"/>
  <c r="K2619" i="5" s="1"/>
  <c r="E2054" i="5"/>
  <c r="L2054" i="5" s="1"/>
  <c r="F2074" i="5"/>
  <c r="K2074" i="5" s="1"/>
  <c r="F2024" i="5"/>
  <c r="E1912" i="5"/>
  <c r="L1912" i="5" s="1"/>
  <c r="E3062" i="5"/>
  <c r="L3062" i="5" s="1"/>
  <c r="F1918" i="5"/>
  <c r="E2898" i="5"/>
  <c r="L2898" i="5" s="1"/>
  <c r="F1869" i="5"/>
  <c r="F2785" i="5"/>
  <c r="E2378" i="5"/>
  <c r="L2378" i="5" s="1"/>
  <c r="E2928" i="5"/>
  <c r="L2928" i="5" s="1"/>
  <c r="F2292" i="5"/>
  <c r="E2084" i="5"/>
  <c r="L2084" i="5" s="1"/>
  <c r="F2476" i="5"/>
  <c r="F2693" i="5"/>
  <c r="K2693" i="5" s="1"/>
  <c r="F2129" i="5"/>
  <c r="E1891" i="5"/>
  <c r="L1891" i="5" s="1"/>
  <c r="F3089" i="5"/>
  <c r="E2004" i="5"/>
  <c r="L2004" i="5" s="1"/>
  <c r="F3033" i="5"/>
  <c r="E2334" i="5"/>
  <c r="L2334" i="5" s="1"/>
  <c r="E1949" i="5"/>
  <c r="L1949" i="5" s="1"/>
  <c r="E2754" i="5"/>
  <c r="L2754" i="5" s="1"/>
  <c r="F3099" i="5"/>
  <c r="E2151" i="5"/>
  <c r="L2151" i="5" s="1"/>
  <c r="F2258" i="5"/>
  <c r="K2258" i="5" s="1"/>
  <c r="E2210" i="5"/>
  <c r="L2210" i="5" s="1"/>
  <c r="E1955" i="5"/>
  <c r="L1955" i="5" s="1"/>
  <c r="K1903" i="5"/>
  <c r="F2912" i="5"/>
  <c r="K2912" i="5" s="1"/>
  <c r="E2640" i="5"/>
  <c r="L2640" i="5" s="1"/>
  <c r="F2808" i="5"/>
  <c r="F1953" i="5"/>
  <c r="E1862" i="5"/>
  <c r="L1862" i="5" s="1"/>
  <c r="F2288" i="5"/>
  <c r="E2360" i="5"/>
  <c r="L2360" i="5" s="1"/>
  <c r="E2271" i="5"/>
  <c r="L2271" i="5" s="1"/>
  <c r="F2556" i="5"/>
  <c r="E2797" i="5"/>
  <c r="L2797" i="5" s="1"/>
  <c r="F3049" i="5"/>
  <c r="F1835" i="5"/>
  <c r="F2864" i="5"/>
  <c r="F2686" i="5"/>
  <c r="F2986" i="5"/>
  <c r="F2463" i="5"/>
  <c r="F2600" i="5"/>
  <c r="F2150" i="5"/>
  <c r="F2250" i="5"/>
  <c r="F2955" i="5"/>
  <c r="F2172" i="5"/>
  <c r="F2614" i="5"/>
  <c r="F2380" i="5"/>
  <c r="F2222" i="5"/>
  <c r="F2363" i="5"/>
  <c r="F1996" i="5"/>
  <c r="F1861" i="5"/>
  <c r="F2109" i="5"/>
  <c r="F2005" i="5"/>
  <c r="F2303" i="5"/>
  <c r="F2383" i="5"/>
  <c r="F2052" i="5"/>
  <c r="E2701" i="5"/>
  <c r="L2701" i="5" s="1"/>
  <c r="K2921" i="5"/>
  <c r="E2800" i="5"/>
  <c r="L2800" i="5" s="1"/>
  <c r="E2990" i="5"/>
  <c r="L2990" i="5" s="1"/>
  <c r="F2719" i="5"/>
  <c r="F2918" i="5"/>
  <c r="F2296" i="5"/>
  <c r="F3094" i="5"/>
  <c r="F2122" i="5"/>
  <c r="F2578" i="5"/>
  <c r="F2203" i="5"/>
  <c r="F2223" i="5"/>
  <c r="F2323" i="5"/>
  <c r="F3029" i="5"/>
  <c r="F2876" i="5"/>
  <c r="F3073" i="5"/>
  <c r="F2376" i="5"/>
  <c r="F3153" i="5"/>
  <c r="F3158" i="5"/>
  <c r="F2410" i="5"/>
  <c r="F2962" i="5"/>
  <c r="F2095" i="5"/>
  <c r="F2467" i="5"/>
  <c r="F1978" i="5"/>
  <c r="F2898" i="5"/>
  <c r="F2104" i="5"/>
  <c r="F2310" i="5"/>
  <c r="F2338" i="5"/>
  <c r="F2116" i="5"/>
  <c r="F1906" i="5"/>
  <c r="F2706" i="5"/>
  <c r="F2567" i="5"/>
  <c r="F3131" i="5"/>
  <c r="F2756" i="5"/>
  <c r="F2426" i="5"/>
  <c r="F2156" i="5"/>
  <c r="F2339" i="5"/>
  <c r="F1836" i="5"/>
  <c r="F2795" i="5"/>
  <c r="F2591" i="5"/>
  <c r="F2361" i="5"/>
  <c r="F2575" i="5"/>
  <c r="F2201" i="5"/>
  <c r="F2739" i="5"/>
  <c r="F2377" i="5"/>
  <c r="F2140" i="5"/>
  <c r="F2497" i="5"/>
  <c r="F3122" i="5"/>
  <c r="F2359" i="5"/>
  <c r="F2351" i="5"/>
  <c r="F2507" i="5"/>
  <c r="F2791" i="5"/>
  <c r="F2272" i="5"/>
  <c r="F2215" i="5"/>
  <c r="F1844" i="5"/>
  <c r="F2117" i="5"/>
  <c r="F2157" i="5"/>
  <c r="F1913" i="5"/>
  <c r="F1873" i="5"/>
  <c r="F2110" i="5"/>
  <c r="E2260" i="5"/>
  <c r="L2260" i="5" s="1"/>
  <c r="F3105" i="5"/>
  <c r="F3051" i="5"/>
  <c r="K3051" i="5" s="1"/>
  <c r="F2521" i="5"/>
  <c r="K2521" i="5" s="1"/>
  <c r="F3077" i="5"/>
  <c r="K3077" i="5" s="1"/>
  <c r="F1969" i="5"/>
  <c r="K1969" i="5" s="1"/>
  <c r="F2713" i="5"/>
  <c r="F2746" i="5"/>
  <c r="F2385" i="5"/>
  <c r="K2385" i="5" s="1"/>
  <c r="F2191" i="5"/>
  <c r="K2191" i="5" s="1"/>
  <c r="F2676" i="5"/>
  <c r="F2668" i="5"/>
  <c r="F2593" i="5"/>
  <c r="K2593" i="5" s="1"/>
  <c r="F2637" i="5"/>
  <c r="K2637" i="5" s="1"/>
  <c r="F2943" i="5"/>
  <c r="F2449" i="5"/>
  <c r="F3141" i="5"/>
  <c r="K3141" i="5" s="1"/>
  <c r="F3133" i="5"/>
  <c r="F2392" i="5"/>
  <c r="F2743" i="5"/>
  <c r="K2743" i="5" s="1"/>
  <c r="F2839" i="5"/>
  <c r="K2839" i="5" s="1"/>
  <c r="F2832" i="5"/>
  <c r="K2832" i="5" s="1"/>
  <c r="F3013" i="5"/>
  <c r="F2902" i="5"/>
  <c r="F2859" i="5"/>
  <c r="F2762" i="5"/>
  <c r="F2823" i="5"/>
  <c r="F2982" i="5"/>
  <c r="K2982" i="5" s="1"/>
  <c r="F2102" i="5"/>
  <c r="K2102" i="5" s="1"/>
  <c r="F2185" i="5"/>
  <c r="K2185" i="5" s="1"/>
  <c r="F2678" i="5"/>
  <c r="F2124" i="5"/>
  <c r="F2579" i="5"/>
  <c r="F2340" i="5"/>
  <c r="F3011" i="5"/>
  <c r="F2174" i="5"/>
  <c r="K2174" i="5" s="1"/>
  <c r="F2094" i="5"/>
  <c r="K2094" i="5" s="1"/>
  <c r="F2141" i="5"/>
  <c r="K2141" i="5" s="1"/>
  <c r="F2239" i="5"/>
  <c r="F2213" i="5"/>
  <c r="F2302" i="5"/>
  <c r="F2202" i="5"/>
  <c r="F2757" i="5"/>
  <c r="F2260" i="5"/>
  <c r="K2697" i="5"/>
  <c r="E2502" i="5"/>
  <c r="L2502" i="5" s="1"/>
  <c r="F3052" i="5"/>
  <c r="K3052" i="5" s="1"/>
  <c r="F2543" i="5"/>
  <c r="K2543" i="5" s="1"/>
  <c r="F2068" i="5"/>
  <c r="F2599" i="5"/>
  <c r="F2374" i="5"/>
  <c r="K2374" i="5" s="1"/>
  <c r="F2350" i="5"/>
  <c r="K2350" i="5" s="1"/>
  <c r="F3115" i="5"/>
  <c r="F1837" i="5"/>
  <c r="K1837" i="5" s="1"/>
  <c r="F2364" i="5"/>
  <c r="F2008" i="5"/>
  <c r="F2282" i="5"/>
  <c r="F1984" i="5"/>
  <c r="F2574" i="5"/>
  <c r="K2574" i="5" s="1"/>
  <c r="F2415" i="5"/>
  <c r="K2415" i="5" s="1"/>
  <c r="F1850" i="5"/>
  <c r="F2317" i="5"/>
  <c r="F2821" i="5"/>
  <c r="E2350" i="5"/>
  <c r="L2350" i="5" s="1"/>
  <c r="F2344" i="5"/>
  <c r="F2831" i="5"/>
  <c r="F2571" i="5"/>
  <c r="F2786" i="5"/>
  <c r="F2909" i="5"/>
  <c r="F2431" i="5"/>
  <c r="F2585" i="5"/>
  <c r="F2537" i="5"/>
  <c r="F2118" i="5"/>
  <c r="F1982" i="5"/>
  <c r="F3149" i="5"/>
  <c r="F2884" i="5"/>
  <c r="F2974" i="5"/>
  <c r="F2570" i="5"/>
  <c r="F3041" i="5"/>
  <c r="F2505" i="5"/>
  <c r="F2086" i="5"/>
  <c r="F2542" i="5"/>
  <c r="F2169" i="5"/>
  <c r="F2108" i="5"/>
  <c r="F2837" i="5"/>
  <c r="F2406" i="5"/>
  <c r="F2405" i="5"/>
  <c r="F2142" i="5"/>
  <c r="F2855" i="5"/>
  <c r="F2408" i="5"/>
  <c r="F2266" i="5"/>
  <c r="F2193" i="5"/>
  <c r="F1964" i="5"/>
  <c r="F1830" i="5"/>
  <c r="F2012" i="5"/>
  <c r="F2276" i="5"/>
  <c r="F2618" i="5"/>
  <c r="F2212" i="5"/>
  <c r="F2275" i="5"/>
  <c r="F1985" i="5"/>
  <c r="F2887" i="5"/>
  <c r="F2400" i="5"/>
  <c r="F2015" i="5"/>
  <c r="F1948" i="5"/>
  <c r="F3044" i="5"/>
  <c r="F2789" i="5"/>
  <c r="F2736" i="5"/>
  <c r="F1892" i="5"/>
  <c r="F2532" i="5"/>
  <c r="F2683" i="5"/>
  <c r="F2259" i="5"/>
  <c r="F2065" i="5"/>
  <c r="F2434" i="5"/>
  <c r="K2434" i="5" s="1"/>
  <c r="F2861" i="5"/>
  <c r="K2861" i="5" s="1"/>
  <c r="F2397" i="5"/>
  <c r="F1826" i="5"/>
  <c r="F2829" i="5"/>
  <c r="F2014" i="5"/>
  <c r="K2014" i="5" s="1"/>
  <c r="F2807" i="5"/>
  <c r="K2807" i="5" s="1"/>
  <c r="F3085" i="5"/>
  <c r="K3085" i="5" s="1"/>
  <c r="F2877" i="5"/>
  <c r="F3065" i="5"/>
  <c r="F2827" i="5"/>
  <c r="F2880" i="5"/>
  <c r="F2534" i="5"/>
  <c r="F2805" i="5"/>
  <c r="K2805" i="5" s="1"/>
  <c r="F2919" i="5"/>
  <c r="K2919" i="5" s="1"/>
  <c r="F2714" i="5"/>
  <c r="K2714" i="5" s="1"/>
  <c r="F2564" i="5"/>
  <c r="F2319" i="5"/>
  <c r="F2070" i="5"/>
  <c r="F2471" i="5"/>
  <c r="F2041" i="5"/>
  <c r="F2634" i="5"/>
  <c r="K2634" i="5" s="1"/>
  <c r="F2092" i="5"/>
  <c r="K2092" i="5" s="1"/>
  <c r="F2815" i="5"/>
  <c r="K2815" i="5" s="1"/>
  <c r="F2940" i="5"/>
  <c r="F2244" i="5"/>
  <c r="F2433" i="5"/>
  <c r="F2101" i="5"/>
  <c r="F2630" i="5"/>
  <c r="F1929" i="5"/>
  <c r="K1929" i="5" s="1"/>
  <c r="F1909" i="5"/>
  <c r="K1909" i="5" s="1"/>
  <c r="F1845" i="5"/>
  <c r="K1845" i="5" s="1"/>
  <c r="F1894" i="5"/>
  <c r="F1839" i="5"/>
  <c r="F1957" i="5"/>
  <c r="F2411" i="5"/>
  <c r="F1926" i="5"/>
  <c r="F2515" i="5"/>
  <c r="F2541" i="5"/>
  <c r="K2541" i="5" s="1"/>
  <c r="F2333" i="5"/>
  <c r="K2333" i="5" s="1"/>
  <c r="F2231" i="5"/>
  <c r="K2231" i="5" s="1"/>
  <c r="F2483" i="5"/>
  <c r="F2128" i="5"/>
  <c r="F1990" i="5"/>
  <c r="F2418" i="5"/>
  <c r="F2413" i="5"/>
  <c r="F2938" i="5"/>
  <c r="F2673" i="5"/>
  <c r="F2800" i="5"/>
  <c r="F2870" i="5"/>
  <c r="F2502" i="5"/>
  <c r="F2985" i="5"/>
  <c r="F2794" i="5"/>
  <c r="F3161" i="5"/>
  <c r="F2553" i="5"/>
  <c r="F2054" i="5"/>
  <c r="F2465" i="5"/>
  <c r="F2025" i="5"/>
  <c r="F2311" i="5"/>
  <c r="F2076" i="5"/>
  <c r="F2440" i="5"/>
  <c r="F2529" i="5"/>
  <c r="F1989" i="5"/>
  <c r="F2358" i="5"/>
  <c r="F1950" i="5"/>
  <c r="F1924" i="5"/>
  <c r="F2749" i="5"/>
  <c r="F1940" i="5"/>
  <c r="F1877" i="5"/>
  <c r="F2241" i="5"/>
  <c r="F1980" i="5"/>
  <c r="F3078" i="5"/>
  <c r="F2457" i="5"/>
  <c r="F3009" i="5"/>
  <c r="F3004" i="5"/>
  <c r="F1914" i="5"/>
  <c r="F3038" i="5"/>
  <c r="F2264" i="5"/>
  <c r="F2322" i="5"/>
  <c r="F2145" i="5"/>
  <c r="F2891" i="5"/>
  <c r="F2134" i="5"/>
  <c r="F3045" i="5"/>
  <c r="F2949" i="5"/>
  <c r="F2852" i="5"/>
  <c r="F3034" i="5"/>
  <c r="F2403" i="5"/>
  <c r="F2937" i="5"/>
  <c r="F2470" i="5"/>
  <c r="F2671" i="5"/>
  <c r="F2647" i="5"/>
  <c r="F2804" i="5"/>
  <c r="F2659" i="5"/>
  <c r="K2659" i="5" s="1"/>
  <c r="F2294" i="5"/>
  <c r="F2038" i="5"/>
  <c r="F2009" i="5"/>
  <c r="F2297" i="5"/>
  <c r="F2060" i="5"/>
  <c r="F2848" i="5"/>
  <c r="F2255" i="5"/>
  <c r="F2452" i="5"/>
  <c r="F2328" i="5"/>
  <c r="F2650" i="5"/>
  <c r="F1941" i="5"/>
  <c r="F2190" i="5"/>
  <c r="F2321" i="5"/>
  <c r="F1966" i="5"/>
  <c r="F2078" i="5"/>
  <c r="F2447" i="5"/>
  <c r="F1822" i="5"/>
  <c r="F2235" i="5"/>
  <c r="F3162" i="5"/>
  <c r="F3137" i="5"/>
  <c r="F2611" i="5"/>
  <c r="F2691" i="5"/>
  <c r="F2425" i="5"/>
  <c r="E2680" i="5"/>
  <c r="L2680" i="5" s="1"/>
  <c r="E1980" i="5"/>
  <c r="L1980" i="5" s="1"/>
  <c r="E2154" i="5"/>
  <c r="L2154" i="5" s="1"/>
  <c r="F2084" i="5"/>
  <c r="F2944" i="5"/>
  <c r="F3002" i="5"/>
  <c r="F2375" i="5"/>
  <c r="F2360" i="5"/>
  <c r="F2766" i="5"/>
  <c r="F3058" i="5"/>
  <c r="F3091" i="5"/>
  <c r="K3091" i="5" s="1"/>
  <c r="F2845" i="5"/>
  <c r="K2845" i="5" s="1"/>
  <c r="F3030" i="5"/>
  <c r="K3030" i="5" s="1"/>
  <c r="F2371" i="5"/>
  <c r="F2648" i="5"/>
  <c r="F3117" i="5"/>
  <c r="F2641" i="5"/>
  <c r="K2641" i="5" s="1"/>
  <c r="F2022" i="5"/>
  <c r="K2022" i="5" s="1"/>
  <c r="F1993" i="5"/>
  <c r="F2238" i="5"/>
  <c r="F2395" i="5"/>
  <c r="F1956" i="5"/>
  <c r="F1937" i="5"/>
  <c r="F1863" i="5"/>
  <c r="K1863" i="5" s="1"/>
  <c r="F2085" i="5"/>
  <c r="K2085" i="5" s="1"/>
  <c r="F2197" i="5"/>
  <c r="K2197" i="5" s="1"/>
  <c r="F1921" i="5"/>
  <c r="F2729" i="5"/>
  <c r="F1884" i="5"/>
  <c r="F1832" i="5"/>
  <c r="K1832" i="5" s="1"/>
  <c r="F2956" i="5"/>
  <c r="F2609" i="5"/>
  <c r="K2051" i="5"/>
  <c r="F2741" i="5"/>
  <c r="F2748" i="5"/>
  <c r="F2934" i="5"/>
  <c r="F2307" i="5"/>
  <c r="F2031" i="5"/>
  <c r="F1854" i="5"/>
  <c r="F2768" i="5"/>
  <c r="F2810" i="5"/>
  <c r="F3123" i="5"/>
  <c r="F2838" i="5"/>
  <c r="F3164" i="5"/>
  <c r="F2604" i="5"/>
  <c r="F2584" i="5"/>
  <c r="F2709" i="5"/>
  <c r="K2709" i="5" s="1"/>
  <c r="F2267" i="5"/>
  <c r="F2006" i="5"/>
  <c r="F1977" i="5"/>
  <c r="F2280" i="5"/>
  <c r="F2503" i="5"/>
  <c r="F2490" i="5"/>
  <c r="F2606" i="5"/>
  <c r="F2251" i="5"/>
  <c r="F1855" i="5"/>
  <c r="F2332" i="5"/>
  <c r="F2518" i="5"/>
  <c r="F1911" i="5"/>
  <c r="F2046" i="5"/>
  <c r="F2165" i="5"/>
  <c r="F2013" i="5"/>
  <c r="F2181" i="5"/>
  <c r="F2062" i="5"/>
  <c r="F1910" i="5"/>
  <c r="F2229" i="5"/>
  <c r="F1917" i="5"/>
  <c r="F2970" i="5"/>
  <c r="K2970" i="5" s="1"/>
  <c r="E2651" i="5"/>
  <c r="L2651" i="5" s="1"/>
  <c r="E2538" i="5"/>
  <c r="L2538" i="5" s="1"/>
  <c r="F2299" i="5"/>
  <c r="E2137" i="5"/>
  <c r="L2137" i="5" s="1"/>
  <c r="E3019" i="5"/>
  <c r="L3019" i="5" s="1"/>
  <c r="F2917" i="5"/>
  <c r="F2718" i="5"/>
  <c r="F2454" i="5"/>
  <c r="F2878" i="5"/>
  <c r="K2878" i="5" s="1"/>
  <c r="F2221" i="5"/>
  <c r="K2221" i="5" s="1"/>
  <c r="F2740" i="5"/>
  <c r="K2740" i="5" s="1"/>
  <c r="F2252" i="5"/>
  <c r="F2577" i="5"/>
  <c r="F2488" i="5"/>
  <c r="F2569" i="5"/>
  <c r="F2511" i="5"/>
  <c r="F2365" i="5"/>
  <c r="K2365" i="5" s="1"/>
  <c r="F2301" i="5"/>
  <c r="K2301" i="5" s="1"/>
  <c r="F2744" i="5"/>
  <c r="K2744" i="5" s="1"/>
  <c r="F2057" i="5"/>
  <c r="F2513" i="5"/>
  <c r="F1967" i="5"/>
  <c r="F3059" i="5"/>
  <c r="F2347" i="5"/>
  <c r="F3023" i="5"/>
  <c r="K3023" i="5" s="1"/>
  <c r="F2988" i="5"/>
  <c r="K2988" i="5" s="1"/>
  <c r="F2747" i="5"/>
  <c r="K2747" i="5" s="1"/>
  <c r="F2803" i="5"/>
  <c r="F3114" i="5"/>
  <c r="F2820" i="5"/>
  <c r="F3021" i="5"/>
  <c r="F2559" i="5"/>
  <c r="F2711" i="5"/>
  <c r="K2711" i="5" s="1"/>
  <c r="F2643" i="5"/>
  <c r="K2643" i="5" s="1"/>
  <c r="F2504" i="5"/>
  <c r="K2504" i="5" s="1"/>
  <c r="F2240" i="5"/>
  <c r="F2407" i="5"/>
  <c r="F1961" i="5"/>
  <c r="K1961" i="5" s="1"/>
  <c r="F2253" i="5"/>
  <c r="K2253" i="5" s="1"/>
  <c r="F3130" i="5"/>
  <c r="K3130" i="5" s="1"/>
  <c r="F2486" i="5"/>
  <c r="F2684" i="5"/>
  <c r="F2663" i="5"/>
  <c r="F3108" i="5"/>
  <c r="F2438" i="5"/>
  <c r="F2472" i="5"/>
  <c r="K2472" i="5" s="1"/>
  <c r="F2427" i="5"/>
  <c r="K2427" i="5" s="1"/>
  <c r="F2724" i="5"/>
  <c r="K2724" i="5" s="1"/>
  <c r="F2625" i="5"/>
  <c r="F1916" i="5"/>
  <c r="F2561" i="5"/>
  <c r="F1998" i="5"/>
  <c r="F2755" i="5"/>
  <c r="F2295" i="5"/>
  <c r="K2295" i="5" s="1"/>
  <c r="F2420" i="5"/>
  <c r="K2420" i="5" s="1"/>
  <c r="F2458" i="5"/>
  <c r="E2603" i="5"/>
  <c r="L2603" i="5" s="1"/>
  <c r="F2205" i="5"/>
  <c r="F2138" i="5"/>
  <c r="K2138" i="5" s="1"/>
  <c r="F2847" i="5"/>
  <c r="F2514" i="5"/>
  <c r="F2726" i="5"/>
  <c r="K2726" i="5" s="1"/>
  <c r="F2646" i="5"/>
  <c r="F2477" i="5"/>
  <c r="F2063" i="5"/>
  <c r="F2040" i="5"/>
  <c r="F1824" i="5"/>
  <c r="K1824" i="5" s="1"/>
  <c r="F2890" i="5"/>
  <c r="F2445" i="5"/>
  <c r="F1874" i="5"/>
  <c r="F2626" i="5"/>
  <c r="F3121" i="5"/>
  <c r="F2933" i="5"/>
  <c r="F2728" i="5"/>
  <c r="F2225" i="5"/>
  <c r="K2225" i="5" s="1"/>
  <c r="F2173" i="5"/>
  <c r="F2853" i="5"/>
  <c r="F2790" i="5"/>
  <c r="F2028" i="5"/>
  <c r="F2775" i="5"/>
  <c r="F2778" i="5"/>
  <c r="F3146" i="5"/>
  <c r="F2639" i="5"/>
  <c r="F2230" i="5"/>
  <c r="F1974" i="5"/>
  <c r="F1945" i="5"/>
  <c r="F2243" i="5"/>
  <c r="F2245" i="5"/>
  <c r="K2245" i="5" s="1"/>
  <c r="F1900" i="5"/>
  <c r="F2694" i="5"/>
  <c r="F2069" i="5"/>
  <c r="F2587" i="5"/>
  <c r="F2379" i="5"/>
  <c r="F2170" i="5"/>
  <c r="F1885" i="5"/>
  <c r="F2522" i="5"/>
  <c r="F2268" i="5"/>
  <c r="F3066" i="5"/>
  <c r="F2787" i="5"/>
  <c r="F2565" i="5"/>
  <c r="F2004" i="5"/>
  <c r="F2894" i="5"/>
  <c r="K2894" i="5" s="1"/>
  <c r="F3159" i="5"/>
  <c r="F2499" i="5"/>
  <c r="F2468" i="5"/>
  <c r="F2236" i="5"/>
  <c r="K2236" i="5" s="1"/>
  <c r="F2562" i="5"/>
  <c r="K2562" i="5" s="1"/>
  <c r="F2064" i="5"/>
  <c r="K2064" i="5" s="1"/>
  <c r="F2331" i="5"/>
  <c r="F2928" i="5"/>
  <c r="F2652" i="5"/>
  <c r="F2265" i="5"/>
  <c r="F2998" i="5"/>
  <c r="F3007" i="5"/>
  <c r="K3007" i="5" s="1"/>
  <c r="F2003" i="5"/>
  <c r="F2175" i="5"/>
  <c r="K2175" i="5" s="1"/>
  <c r="F2658" i="5"/>
  <c r="F2531" i="5"/>
  <c r="F2760" i="5"/>
  <c r="F2428" i="5"/>
  <c r="F1867" i="5"/>
  <c r="F2451" i="5"/>
  <c r="K2451" i="5" s="1"/>
  <c r="F2841" i="5"/>
  <c r="K2841" i="5" s="1"/>
  <c r="F2023" i="5"/>
  <c r="K2023" i="5" s="1"/>
  <c r="F2922" i="5"/>
  <c r="F2999" i="5"/>
  <c r="F2834" i="5"/>
  <c r="F2159" i="5"/>
  <c r="F2776" i="5"/>
  <c r="F2177" i="5"/>
  <c r="F2745" i="5"/>
  <c r="F2720" i="5"/>
  <c r="K2720" i="5" s="1"/>
  <c r="F2806" i="5"/>
  <c r="F3155" i="5"/>
  <c r="F2214" i="5"/>
  <c r="F2966" i="5"/>
  <c r="F2021" i="5"/>
  <c r="F1893" i="5"/>
  <c r="F2765" i="5"/>
  <c r="F2607" i="5"/>
  <c r="K2607" i="5" s="1"/>
  <c r="E2792" i="5"/>
  <c r="L2792" i="5" s="1"/>
  <c r="F3098" i="5"/>
  <c r="K3098" i="5" s="1"/>
  <c r="F3143" i="5"/>
  <c r="F2492" i="5"/>
  <c r="F2187" i="5"/>
  <c r="F2959" i="5"/>
  <c r="F2555" i="5"/>
  <c r="K2555" i="5" s="1"/>
  <c r="F2675" i="5"/>
  <c r="F2419" i="5"/>
  <c r="F1949" i="5"/>
  <c r="F2851" i="5"/>
  <c r="F2207" i="5"/>
  <c r="F3015" i="5"/>
  <c r="K3103" i="5"/>
  <c r="F2961" i="5"/>
  <c r="K2961" i="5" s="1"/>
  <c r="F2734" i="5"/>
  <c r="F2610" i="5"/>
  <c r="F2113" i="5"/>
  <c r="F3069" i="5"/>
  <c r="E2025" i="5"/>
  <c r="L2025" i="5" s="1"/>
  <c r="F2725" i="5"/>
  <c r="F2865" i="5"/>
  <c r="F2381" i="5"/>
  <c r="F3152" i="5"/>
  <c r="F1840" i="5"/>
  <c r="K1840" i="5" s="1"/>
  <c r="F3022" i="5"/>
  <c r="F2554" i="5"/>
  <c r="F2813" i="5"/>
  <c r="F3005" i="5"/>
  <c r="F2903" i="5"/>
  <c r="K2903" i="5" s="1"/>
  <c r="F2771" i="5"/>
  <c r="K2771" i="5" s="1"/>
  <c r="F3012" i="5"/>
  <c r="K3012" i="5" s="1"/>
  <c r="F2995" i="5"/>
  <c r="F2527" i="5"/>
  <c r="F2701" i="5"/>
  <c r="F2681" i="5"/>
  <c r="F2627" i="5"/>
  <c r="F2670" i="5"/>
  <c r="K2670" i="5" s="1"/>
  <c r="F1958" i="5"/>
  <c r="K1958" i="5" s="1"/>
  <c r="F2315" i="5"/>
  <c r="K2315" i="5" s="1"/>
  <c r="F2233" i="5"/>
  <c r="F2692" i="5"/>
  <c r="F2475" i="5"/>
  <c r="F2312" i="5"/>
  <c r="F2049" i="5"/>
  <c r="F2149" i="5"/>
  <c r="K2149" i="5" s="1"/>
  <c r="F2053" i="5"/>
  <c r="K2053" i="5" s="1"/>
  <c r="F1878" i="5"/>
  <c r="K1878" i="5" s="1"/>
  <c r="F1852" i="5"/>
  <c r="F1881" i="5"/>
  <c r="F3001" i="5"/>
  <c r="F2896" i="5"/>
  <c r="F2710" i="5"/>
  <c r="F3076" i="5"/>
  <c r="K3076" i="5" s="1"/>
  <c r="F2733" i="5"/>
  <c r="K2733" i="5" s="1"/>
  <c r="F2788" i="5"/>
  <c r="K2788" i="5" s="1"/>
  <c r="F2977" i="5"/>
  <c r="F2869" i="5"/>
  <c r="F2632" i="5"/>
  <c r="F2631" i="5"/>
  <c r="K2631" i="5" s="1"/>
  <c r="F2623" i="5"/>
  <c r="F3093" i="5"/>
  <c r="F2198" i="5"/>
  <c r="F1942" i="5"/>
  <c r="F2665" i="5"/>
  <c r="F2287" i="5"/>
  <c r="K2287" i="5" s="1"/>
  <c r="F2220" i="5"/>
  <c r="K2220" i="5" s="1"/>
  <c r="F2568" i="5"/>
  <c r="K2568" i="5" s="1"/>
  <c r="F2572" i="5"/>
  <c r="F1973" i="5"/>
  <c r="F1879" i="5"/>
  <c r="K1879" i="5" s="1"/>
  <c r="F2017" i="5"/>
  <c r="F2206" i="5"/>
  <c r="K2206" i="5" s="1"/>
  <c r="F2037" i="5"/>
  <c r="F2366" i="5"/>
  <c r="F2473" i="5"/>
  <c r="F1849" i="5"/>
  <c r="F2422" i="5"/>
  <c r="F2186" i="5"/>
  <c r="K2186" i="5" s="1"/>
  <c r="E3048" i="5"/>
  <c r="L3048" i="5" s="1"/>
  <c r="F2975" i="5"/>
  <c r="K2975" i="5" s="1"/>
  <c r="E2572" i="5"/>
  <c r="L2572" i="5" s="1"/>
  <c r="E1865" i="5"/>
  <c r="L1865" i="5" s="1"/>
  <c r="E2623" i="5"/>
  <c r="L2623" i="5" s="1"/>
  <c r="F2994" i="5"/>
  <c r="F2872" i="5"/>
  <c r="F3126" i="5"/>
  <c r="F2161" i="5"/>
  <c r="K2161" i="5" s="1"/>
  <c r="F2547" i="5"/>
  <c r="F2875" i="5"/>
  <c r="F2612" i="5"/>
  <c r="F2667" i="5"/>
  <c r="F2883" i="5"/>
  <c r="K2883" i="5" s="1"/>
  <c r="F2583" i="5"/>
  <c r="F3014" i="5"/>
  <c r="F2219" i="5"/>
  <c r="F2072" i="5"/>
  <c r="F2707" i="5"/>
  <c r="F2868" i="5"/>
  <c r="F2466" i="5"/>
  <c r="F2758" i="5"/>
  <c r="F2968" i="5"/>
  <c r="F2967" i="5"/>
  <c r="K2967" i="5" s="1"/>
  <c r="F2602" i="5"/>
  <c r="F2594" i="5"/>
  <c r="F2907" i="5"/>
  <c r="F2217" i="5"/>
  <c r="K2217" i="5" s="1"/>
  <c r="F2723" i="5"/>
  <c r="F2781" i="5"/>
  <c r="F2952" i="5"/>
  <c r="K2952" i="5" s="1"/>
  <c r="F2495" i="5"/>
  <c r="F2615" i="5"/>
  <c r="F3079" i="5"/>
  <c r="F2182" i="5"/>
  <c r="F2270" i="5"/>
  <c r="F2204" i="5"/>
  <c r="K2204" i="5" s="1"/>
  <c r="F2399" i="5"/>
  <c r="F1862" i="5"/>
  <c r="K1862" i="5" s="1"/>
  <c r="F2305" i="5"/>
  <c r="K2305" i="5" s="1"/>
  <c r="F2020" i="5"/>
  <c r="F2044" i="5"/>
  <c r="F2343" i="5"/>
  <c r="F2763" i="5"/>
  <c r="F1912" i="5"/>
  <c r="F1825" i="5"/>
  <c r="K2767" i="5"/>
  <c r="F2596" i="5"/>
  <c r="K2596" i="5" s="1"/>
  <c r="F1856" i="5"/>
  <c r="E2587" i="5"/>
  <c r="L2587" i="5" s="1"/>
  <c r="E2379" i="5"/>
  <c r="L2379" i="5" s="1"/>
  <c r="K1918" i="5"/>
  <c r="E2194" i="5"/>
  <c r="L2194" i="5" s="1"/>
  <c r="F2030" i="5"/>
  <c r="F3095" i="5"/>
  <c r="F2424" i="5"/>
  <c r="K2424" i="5" s="1"/>
  <c r="F2885" i="5"/>
  <c r="F2446" i="5"/>
  <c r="F2519" i="5"/>
  <c r="K2519" i="5" s="1"/>
  <c r="F1983" i="5"/>
  <c r="F2866" i="5"/>
  <c r="K2866" i="5" s="1"/>
  <c r="F1972" i="5"/>
  <c r="K1972" i="5" s="1"/>
  <c r="F2761" i="5"/>
  <c r="K2761" i="5" s="1"/>
  <c r="F2209" i="5"/>
  <c r="F3157" i="5"/>
  <c r="F2802" i="5"/>
  <c r="K2802" i="5" s="1"/>
  <c r="K3048" i="5"/>
  <c r="F2685" i="5"/>
  <c r="K2685" i="5" s="1"/>
  <c r="E2232" i="5"/>
  <c r="L2232" i="5" s="1"/>
  <c r="F2566" i="5"/>
  <c r="K2566" i="5" s="1"/>
  <c r="F2642" i="5"/>
  <c r="K2642" i="5" s="1"/>
  <c r="F2716" i="5"/>
  <c r="F2916" i="5"/>
  <c r="F2158" i="5"/>
  <c r="F2730" i="5"/>
  <c r="F2679" i="5"/>
  <c r="K2679" i="5" s="1"/>
  <c r="F3142" i="5"/>
  <c r="K3142" i="5" s="1"/>
  <c r="F2680" i="5"/>
  <c r="K2680" i="5" s="1"/>
  <c r="F3110" i="5"/>
  <c r="F2871" i="5"/>
  <c r="F2664" i="5"/>
  <c r="F2696" i="5"/>
  <c r="F2774" i="5"/>
  <c r="F2923" i="5"/>
  <c r="K2923" i="5" s="1"/>
  <c r="F2616" i="5"/>
  <c r="K2616" i="5" s="1"/>
  <c r="F2662" i="5"/>
  <c r="K2662" i="5" s="1"/>
  <c r="F2816" i="5"/>
  <c r="K2816" i="5" s="1"/>
  <c r="F2166" i="5"/>
  <c r="F2188" i="5"/>
  <c r="K2188" i="5" s="1"/>
  <c r="F2536" i="5"/>
  <c r="F2262" i="5"/>
  <c r="F2126" i="5"/>
  <c r="K2126" i="5" s="1"/>
  <c r="F1868" i="5"/>
  <c r="F2443" i="5"/>
  <c r="F2133" i="5"/>
  <c r="F1943" i="5"/>
  <c r="F1895" i="5"/>
  <c r="K1895" i="5" s="1"/>
  <c r="F1833" i="5"/>
  <c r="K1833" i="5" s="1"/>
  <c r="F2286" i="5"/>
  <c r="F2180" i="5"/>
  <c r="F1846" i="5"/>
  <c r="F2735" i="5"/>
  <c r="F2886" i="5"/>
  <c r="E2359" i="5"/>
  <c r="L2359" i="5" s="1"/>
  <c r="F3163" i="5"/>
  <c r="K3163" i="5" s="1"/>
  <c r="F2856" i="5"/>
  <c r="K2856" i="5" s="1"/>
  <c r="F2911" i="5"/>
  <c r="F3037" i="5"/>
  <c r="F2435" i="5"/>
  <c r="F2603" i="5"/>
  <c r="K2603" i="5" s="1"/>
  <c r="F2033" i="5"/>
  <c r="K2033" i="5" s="1"/>
  <c r="F1986" i="5"/>
  <c r="K1986" i="5" s="1"/>
  <c r="F2232" i="5"/>
  <c r="F2811" i="5"/>
  <c r="F2048" i="5"/>
  <c r="F2416" i="5"/>
  <c r="F2393" i="5"/>
  <c r="K2393" i="5" s="1"/>
  <c r="F2950" i="5"/>
  <c r="F2137" i="5"/>
  <c r="F2055" i="5"/>
  <c r="F3106" i="5"/>
  <c r="F2926" i="5"/>
  <c r="F1864" i="5"/>
  <c r="F2953" i="5"/>
  <c r="F2342" i="5"/>
  <c r="F2441" i="5"/>
  <c r="K2441" i="5" s="1"/>
  <c r="K2351" i="5"/>
  <c r="K2302" i="5"/>
  <c r="K2510" i="5"/>
  <c r="K2288" i="5"/>
  <c r="K2408" i="5"/>
  <c r="K2244" i="5"/>
  <c r="K2611" i="5"/>
  <c r="K2227" i="5"/>
  <c r="K2360" i="5"/>
  <c r="K3016" i="5"/>
  <c r="K2565" i="5"/>
  <c r="K2966" i="5"/>
  <c r="K2173" i="5"/>
  <c r="E3151" i="5"/>
  <c r="L3151" i="5" s="1"/>
  <c r="E2605" i="5"/>
  <c r="L2605" i="5" s="1"/>
  <c r="E2543" i="5"/>
  <c r="L2543" i="5" s="1"/>
  <c r="E2466" i="5"/>
  <c r="L2466" i="5" s="1"/>
  <c r="E2281" i="5"/>
  <c r="L2281" i="5" s="1"/>
  <c r="E2029" i="5"/>
  <c r="L2029" i="5" s="1"/>
  <c r="E1825" i="5"/>
  <c r="L1825" i="5" s="1"/>
  <c r="E2809" i="5"/>
  <c r="L2809" i="5" s="1"/>
  <c r="E1983" i="5"/>
  <c r="L1983" i="5" s="1"/>
  <c r="E1962" i="5"/>
  <c r="L1962" i="5" s="1"/>
  <c r="E1988" i="5"/>
  <c r="L1988" i="5" s="1"/>
  <c r="E2357" i="5"/>
  <c r="L2357" i="5" s="1"/>
  <c r="E2542" i="5"/>
  <c r="L2542" i="5" s="1"/>
  <c r="E3043" i="5"/>
  <c r="L3043" i="5" s="1"/>
  <c r="E3159" i="5"/>
  <c r="L3159" i="5" s="1"/>
  <c r="E3087" i="5"/>
  <c r="L3087" i="5" s="1"/>
  <c r="E2961" i="5"/>
  <c r="L2961" i="5" s="1"/>
  <c r="E2509" i="5"/>
  <c r="L2509" i="5" s="1"/>
  <c r="E1945" i="5"/>
  <c r="L1945" i="5" s="1"/>
  <c r="E2500" i="5"/>
  <c r="L2500" i="5" s="1"/>
  <c r="E2248" i="5"/>
  <c r="L2248" i="5" s="1"/>
  <c r="E2080" i="5"/>
  <c r="L2080" i="5" s="1"/>
  <c r="K3131" i="5"/>
  <c r="E2224" i="5"/>
  <c r="L2224" i="5" s="1"/>
  <c r="E2510" i="5"/>
  <c r="L2510" i="5" s="1"/>
  <c r="E3022" i="5"/>
  <c r="L3022" i="5" s="1"/>
  <c r="E2401" i="5"/>
  <c r="L2401" i="5" s="1"/>
  <c r="E2390" i="5"/>
  <c r="L2390" i="5" s="1"/>
  <c r="E3045" i="5"/>
  <c r="L3045" i="5" s="1"/>
  <c r="E2132" i="5"/>
  <c r="L2132" i="5" s="1"/>
  <c r="K2729" i="5"/>
  <c r="E3134" i="5"/>
  <c r="L3134" i="5" s="1"/>
  <c r="E2683" i="5"/>
  <c r="L2683" i="5" s="1"/>
  <c r="E2972" i="5"/>
  <c r="L2972" i="5" s="1"/>
  <c r="E2578" i="5"/>
  <c r="L2578" i="5" s="1"/>
  <c r="K1850" i="5"/>
  <c r="E2741" i="5"/>
  <c r="L2741" i="5" s="1"/>
  <c r="E3127" i="5"/>
  <c r="L3127" i="5" s="1"/>
  <c r="E1943" i="5"/>
  <c r="L1943" i="5" s="1"/>
  <c r="E1926" i="5"/>
  <c r="L1926" i="5" s="1"/>
  <c r="E2134" i="5"/>
  <c r="L2134" i="5" s="1"/>
  <c r="E2521" i="5"/>
  <c r="L2521" i="5" s="1"/>
  <c r="E2998" i="5"/>
  <c r="L2998" i="5" s="1"/>
  <c r="E2939" i="5"/>
  <c r="L2939" i="5" s="1"/>
  <c r="E3103" i="5"/>
  <c r="L3103" i="5" s="1"/>
  <c r="E1961" i="5"/>
  <c r="L1961" i="5" s="1"/>
  <c r="E2337" i="5"/>
  <c r="L2337" i="5" s="1"/>
  <c r="K2003" i="5"/>
  <c r="E2574" i="5"/>
  <c r="L2574" i="5" s="1"/>
  <c r="E1856" i="5"/>
  <c r="L1856" i="5" s="1"/>
  <c r="E2300" i="5"/>
  <c r="L2300" i="5" s="1"/>
  <c r="E2821" i="5"/>
  <c r="L2821" i="5" s="1"/>
  <c r="E1882" i="5"/>
  <c r="L1882" i="5" s="1"/>
  <c r="E2545" i="5"/>
  <c r="L2545" i="5" s="1"/>
  <c r="K2704" i="5"/>
  <c r="K2042" i="5"/>
  <c r="E2621" i="5"/>
  <c r="L2621" i="5" s="1"/>
  <c r="E2563" i="5"/>
  <c r="L2563" i="5" s="1"/>
  <c r="E1915" i="5"/>
  <c r="L1915" i="5" s="1"/>
  <c r="E1889" i="5"/>
  <c r="L1889" i="5" s="1"/>
  <c r="E2328" i="5"/>
  <c r="L2328" i="5" s="1"/>
  <c r="E1897" i="5"/>
  <c r="L1897" i="5" s="1"/>
  <c r="K2353" i="5"/>
  <c r="E2608" i="5"/>
  <c r="L2608" i="5" s="1"/>
  <c r="K1875" i="5"/>
  <c r="E2936" i="5"/>
  <c r="L2936" i="5" s="1"/>
  <c r="E2703" i="5"/>
  <c r="L2703" i="5" s="1"/>
  <c r="E2446" i="5"/>
  <c r="L2446" i="5" s="1"/>
  <c r="E2725" i="5"/>
  <c r="L2725" i="5" s="1"/>
  <c r="E2182" i="5"/>
  <c r="L2182" i="5" s="1"/>
  <c r="E2534" i="5"/>
  <c r="L2534" i="5" s="1"/>
  <c r="E2244" i="5"/>
  <c r="L2244" i="5" s="1"/>
  <c r="E2581" i="5"/>
  <c r="L2581" i="5" s="1"/>
  <c r="E3005" i="5"/>
  <c r="L3005" i="5" s="1"/>
  <c r="E1909" i="5"/>
  <c r="L1909" i="5" s="1"/>
  <c r="K2090" i="5"/>
  <c r="E2721" i="5"/>
  <c r="L2721" i="5" s="1"/>
  <c r="E2465" i="5"/>
  <c r="L2465" i="5" s="1"/>
  <c r="E2697" i="5"/>
  <c r="L2697" i="5" s="1"/>
  <c r="E1858" i="5"/>
  <c r="L1858" i="5" s="1"/>
  <c r="E1885" i="5"/>
  <c r="L1885" i="5" s="1"/>
  <c r="E2626" i="5"/>
  <c r="L2626" i="5" s="1"/>
  <c r="E2582" i="5"/>
  <c r="L2582" i="5" s="1"/>
  <c r="E2083" i="5"/>
  <c r="L2083" i="5" s="1"/>
  <c r="E2927" i="5"/>
  <c r="L2927" i="5" s="1"/>
  <c r="E2176" i="5"/>
  <c r="L2176" i="5" s="1"/>
  <c r="E1829" i="5"/>
  <c r="L1829" i="5" s="1"/>
  <c r="E3129" i="5"/>
  <c r="L3129" i="5" s="1"/>
  <c r="E2411" i="5"/>
  <c r="L2411" i="5" s="1"/>
  <c r="E2256" i="5"/>
  <c r="L2256" i="5" s="1"/>
  <c r="E2308" i="5"/>
  <c r="L2308" i="5" s="1"/>
  <c r="E2266" i="5"/>
  <c r="L2266" i="5" s="1"/>
  <c r="E2204" i="5"/>
  <c r="L2204" i="5" s="1"/>
  <c r="E2717" i="5"/>
  <c r="L2717" i="5" s="1"/>
  <c r="E3064" i="5"/>
  <c r="L3064" i="5" s="1"/>
  <c r="E2878" i="5"/>
  <c r="L2878" i="5" s="1"/>
  <c r="E2285" i="5"/>
  <c r="L2285" i="5" s="1"/>
  <c r="E2055" i="5"/>
  <c r="L2055" i="5" s="1"/>
  <c r="E2038" i="5"/>
  <c r="L2038" i="5" s="1"/>
  <c r="E2274" i="5"/>
  <c r="L2274" i="5" s="1"/>
  <c r="E2496" i="5"/>
  <c r="L2496" i="5" s="1"/>
  <c r="E1849" i="5"/>
  <c r="L1849" i="5" s="1"/>
  <c r="E1973" i="5"/>
  <c r="L1973" i="5" s="1"/>
  <c r="E1859" i="5"/>
  <c r="L1859" i="5" s="1"/>
  <c r="E2230" i="5"/>
  <c r="L2230" i="5" s="1"/>
  <c r="E2524" i="5"/>
  <c r="L2524" i="5" s="1"/>
  <c r="E2757" i="5"/>
  <c r="L2757" i="5" s="1"/>
  <c r="K2422" i="5"/>
  <c r="E2667" i="5"/>
  <c r="L2667" i="5" s="1"/>
  <c r="K2289" i="5"/>
  <c r="E2843" i="5"/>
  <c r="L2843" i="5" s="1"/>
  <c r="E1900" i="5"/>
  <c r="L1900" i="5" s="1"/>
  <c r="E1853" i="5"/>
  <c r="L1853" i="5" s="1"/>
  <c r="E3076" i="5"/>
  <c r="L3076" i="5" s="1"/>
  <c r="E2678" i="5"/>
  <c r="L2678" i="5" s="1"/>
  <c r="E2630" i="5"/>
  <c r="L2630" i="5" s="1"/>
  <c r="E2307" i="5"/>
  <c r="L2307" i="5" s="1"/>
  <c r="E2420" i="5"/>
  <c r="L2420" i="5" s="1"/>
  <c r="E2128" i="5"/>
  <c r="L2128" i="5" s="1"/>
  <c r="E1837" i="5"/>
  <c r="L1837" i="5" s="1"/>
  <c r="E2830" i="5"/>
  <c r="L2830" i="5" s="1"/>
  <c r="E2284" i="5"/>
  <c r="L2284" i="5" s="1"/>
  <c r="E2654" i="5"/>
  <c r="L2654" i="5" s="1"/>
  <c r="E2275" i="5"/>
  <c r="L2275" i="5" s="1"/>
  <c r="E3044" i="5"/>
  <c r="L3044" i="5" s="1"/>
  <c r="E2506" i="5"/>
  <c r="L2506" i="5" s="1"/>
  <c r="E2304" i="5"/>
  <c r="L2304" i="5" s="1"/>
  <c r="E2065" i="5"/>
  <c r="L2065" i="5" s="1"/>
  <c r="E1951" i="5"/>
  <c r="L1951" i="5" s="1"/>
  <c r="E2064" i="5"/>
  <c r="L2064" i="5" s="1"/>
  <c r="E1832" i="5"/>
  <c r="L1832" i="5" s="1"/>
  <c r="E1863" i="5"/>
  <c r="L1863" i="5" s="1"/>
  <c r="E2323" i="5"/>
  <c r="L2323" i="5" s="1"/>
  <c r="E2298" i="5"/>
  <c r="L2298" i="5" s="1"/>
  <c r="E2237" i="5"/>
  <c r="L2237" i="5" s="1"/>
  <c r="E2713" i="5"/>
  <c r="L2713" i="5" s="1"/>
  <c r="E2883" i="5"/>
  <c r="L2883" i="5" s="1"/>
  <c r="E2973" i="5"/>
  <c r="L2973" i="5" s="1"/>
  <c r="E3161" i="5"/>
  <c r="L3161" i="5" s="1"/>
  <c r="K3101" i="5"/>
  <c r="E2956" i="5"/>
  <c r="L2956" i="5" s="1"/>
  <c r="E2649" i="5"/>
  <c r="L2649" i="5" s="1"/>
  <c r="E2461" i="5"/>
  <c r="L2461" i="5" s="1"/>
  <c r="E2044" i="5"/>
  <c r="L2044" i="5" s="1"/>
  <c r="E2568" i="5"/>
  <c r="L2568" i="5" s="1"/>
  <c r="E1875" i="5"/>
  <c r="L1875" i="5" s="1"/>
  <c r="E2527" i="5"/>
  <c r="L2527" i="5" s="1"/>
  <c r="E2478" i="5"/>
  <c r="L2478" i="5" s="1"/>
  <c r="E2231" i="5"/>
  <c r="L2231" i="5" s="1"/>
  <c r="E2413" i="5"/>
  <c r="L2413" i="5" s="1"/>
  <c r="E2437" i="5"/>
  <c r="L2437" i="5" s="1"/>
  <c r="E2662" i="5"/>
  <c r="L2662" i="5" s="1"/>
  <c r="K1869" i="5"/>
  <c r="E2738" i="5"/>
  <c r="L2738" i="5" s="1"/>
  <c r="K2127" i="5"/>
  <c r="E2714" i="5"/>
  <c r="L2714" i="5" s="1"/>
  <c r="E2963" i="5"/>
  <c r="L2963" i="5" s="1"/>
  <c r="K1992" i="5"/>
  <c r="K2844" i="5"/>
  <c r="E2969" i="5"/>
  <c r="L2969" i="5" s="1"/>
  <c r="E1942" i="5"/>
  <c r="L1942" i="5" s="1"/>
  <c r="K2897" i="5"/>
  <c r="E2747" i="5"/>
  <c r="L2747" i="5" s="1"/>
  <c r="E1860" i="5"/>
  <c r="L1860" i="5" s="1"/>
  <c r="E3128" i="5"/>
  <c r="L3128" i="5" s="1"/>
  <c r="E2728" i="5"/>
  <c r="L2728" i="5" s="1"/>
  <c r="E2114" i="5"/>
  <c r="L2114" i="5" s="1"/>
  <c r="K2632" i="5"/>
  <c r="E3030" i="5"/>
  <c r="L3030" i="5" s="1"/>
  <c r="E2483" i="5"/>
  <c r="L2483" i="5" s="1"/>
  <c r="E2677" i="5"/>
  <c r="L2677" i="5" s="1"/>
  <c r="E2823" i="5"/>
  <c r="L2823" i="5" s="1"/>
  <c r="K2867" i="5"/>
  <c r="K3088" i="5"/>
  <c r="E3068" i="5"/>
  <c r="L3068" i="5" s="1"/>
  <c r="E2647" i="5"/>
  <c r="L2647" i="5" s="1"/>
  <c r="E2888" i="5"/>
  <c r="L2888" i="5" s="1"/>
  <c r="E2632" i="5"/>
  <c r="L2632" i="5" s="1"/>
  <c r="E2344" i="5"/>
  <c r="L2344" i="5" s="1"/>
  <c r="E2121" i="5"/>
  <c r="L2121" i="5" s="1"/>
  <c r="E2189" i="5"/>
  <c r="L2189" i="5" s="1"/>
  <c r="E2041" i="5"/>
  <c r="L2041" i="5" s="1"/>
  <c r="E1985" i="5"/>
  <c r="L1985" i="5" s="1"/>
  <c r="E2408" i="5"/>
  <c r="L2408" i="5" s="1"/>
  <c r="E2107" i="5"/>
  <c r="L2107" i="5" s="1"/>
  <c r="K2100" i="5"/>
  <c r="E2772" i="5"/>
  <c r="L2772" i="5" s="1"/>
  <c r="K2695" i="5"/>
  <c r="K2431" i="5"/>
  <c r="K2902" i="5"/>
  <c r="K2762" i="5"/>
  <c r="K3011" i="5"/>
  <c r="K3087" i="5"/>
  <c r="K1857" i="5"/>
  <c r="K2973" i="5"/>
  <c r="K2106" i="5"/>
  <c r="K1823" i="5"/>
  <c r="K2497" i="5"/>
  <c r="K1836" i="5"/>
  <c r="K2505" i="5"/>
  <c r="K2086" i="5"/>
  <c r="K2855" i="5"/>
  <c r="K2276" i="5"/>
  <c r="K3152" i="5"/>
  <c r="K2893" i="5"/>
  <c r="K1871" i="5"/>
  <c r="K2735" i="5"/>
  <c r="K1873" i="5"/>
  <c r="K1962" i="5"/>
  <c r="K2041" i="5"/>
  <c r="K2097" i="5"/>
  <c r="K1951" i="5"/>
  <c r="K2831" i="5"/>
  <c r="K2308" i="5"/>
  <c r="K2640" i="5"/>
  <c r="K2949" i="5"/>
  <c r="K3128" i="5"/>
  <c r="K3147" i="5"/>
  <c r="K3113" i="5"/>
  <c r="K2660" i="5"/>
  <c r="K2210" i="5"/>
  <c r="K2775" i="5"/>
  <c r="K2779" i="5"/>
  <c r="K2479" i="5"/>
  <c r="K2372" i="5"/>
  <c r="K3081" i="5"/>
  <c r="K2407" i="5"/>
  <c r="K2755" i="5"/>
  <c r="K2962" i="5"/>
  <c r="K2412" i="5"/>
  <c r="K3146" i="5"/>
  <c r="K2129" i="5"/>
  <c r="K2960" i="5"/>
  <c r="K2928" i="5"/>
  <c r="K2075" i="5"/>
  <c r="K2835" i="5"/>
  <c r="K3138" i="5"/>
  <c r="K3126" i="5"/>
  <c r="K2948" i="5"/>
  <c r="K2190" i="5"/>
  <c r="K2990" i="5"/>
  <c r="K2924" i="5"/>
  <c r="K1858" i="5"/>
  <c r="K3132" i="5"/>
  <c r="K2070" i="5"/>
  <c r="K2803" i="5"/>
  <c r="K2561" i="5"/>
  <c r="K3112" i="5"/>
  <c r="K2196" i="5"/>
  <c r="K2944" i="5"/>
  <c r="K2296" i="5"/>
  <c r="K2091" i="5"/>
  <c r="K2319" i="5"/>
  <c r="K2095" i="5"/>
  <c r="K1975" i="5"/>
  <c r="K2791" i="5"/>
  <c r="K2813" i="5"/>
  <c r="K2639" i="5"/>
  <c r="K2230" i="5"/>
  <c r="K2587" i="5"/>
  <c r="K2620" i="5"/>
  <c r="K1925" i="5"/>
  <c r="K2050" i="5"/>
  <c r="K1906" i="5"/>
  <c r="K2981" i="5"/>
  <c r="K2833" i="5"/>
  <c r="K2710" i="5"/>
  <c r="K2177" i="5"/>
  <c r="K2920" i="5"/>
  <c r="K2830" i="5"/>
  <c r="K1948" i="5"/>
  <c r="K2681" i="5"/>
  <c r="K2475" i="5"/>
  <c r="K2959" i="5"/>
  <c r="K2595" i="5"/>
  <c r="K2597" i="5"/>
  <c r="K2327" i="5"/>
  <c r="K2545" i="5"/>
  <c r="K2152" i="5"/>
  <c r="K2019" i="5"/>
  <c r="K2622" i="5"/>
  <c r="K2918" i="5"/>
  <c r="K2898" i="5"/>
  <c r="K2352" i="5"/>
  <c r="K2440" i="5"/>
  <c r="K3001" i="5"/>
  <c r="K2572" i="5"/>
  <c r="K2447" i="5"/>
  <c r="K2249" i="5"/>
  <c r="K2200" i="5"/>
  <c r="K1848" i="5"/>
  <c r="K2437" i="5"/>
  <c r="K2018" i="5"/>
  <c r="K2391" i="5"/>
  <c r="K2772" i="5"/>
  <c r="K2529" i="5"/>
  <c r="K3010" i="5"/>
  <c r="K2615" i="5"/>
  <c r="K2773" i="5"/>
  <c r="K2530" i="5"/>
  <c r="K3019" i="5"/>
  <c r="K3072" i="5"/>
  <c r="K2147" i="5"/>
  <c r="K2671" i="5"/>
  <c r="K1874" i="5"/>
  <c r="K2520" i="5"/>
  <c r="K2965" i="5"/>
  <c r="K2483" i="5"/>
  <c r="K2411" i="5"/>
  <c r="K1949" i="5"/>
  <c r="K2443" i="5"/>
  <c r="K3136" i="5"/>
  <c r="K2192" i="5"/>
  <c r="K2930" i="5"/>
  <c r="K2337" i="5"/>
  <c r="K1880" i="5"/>
  <c r="K2388" i="5"/>
  <c r="K2179" i="5"/>
  <c r="K2853" i="5"/>
  <c r="K2789" i="5"/>
  <c r="K2356" i="5"/>
  <c r="K2162" i="5"/>
  <c r="K2848" i="5"/>
  <c r="K3026" i="5"/>
  <c r="K2600" i="5"/>
  <c r="K3154" i="5"/>
  <c r="K2942" i="5"/>
  <c r="K2728" i="5"/>
  <c r="K3018" i="5"/>
  <c r="K1908" i="5"/>
  <c r="K2492" i="5"/>
  <c r="K2826" i="5"/>
  <c r="K2756" i="5"/>
  <c r="K3014" i="5"/>
  <c r="K2677" i="5"/>
  <c r="K2047" i="5"/>
  <c r="K1889" i="5"/>
  <c r="K3094" i="5"/>
  <c r="K2208" i="5"/>
  <c r="K2512" i="5"/>
  <c r="K2515" i="5"/>
  <c r="Q2619" i="7"/>
  <c r="E2628" i="5"/>
  <c r="L2628" i="5" s="1"/>
  <c r="Q2891" i="7"/>
  <c r="E2900" i="5"/>
  <c r="L2900" i="5" s="1"/>
  <c r="Q2109" i="7"/>
  <c r="E2118" i="5"/>
  <c r="L2118" i="5" s="1"/>
  <c r="Q2219" i="7"/>
  <c r="E2228" i="5"/>
  <c r="L2228" i="5" s="1"/>
  <c r="Q2252" i="7"/>
  <c r="E2261" i="5"/>
  <c r="L2261" i="5" s="1"/>
  <c r="Q2592" i="7"/>
  <c r="E2601" i="5"/>
  <c r="L2601" i="5" s="1"/>
  <c r="Q2560" i="7"/>
  <c r="E2569" i="5"/>
  <c r="L2569" i="5" s="1"/>
  <c r="Q2284" i="7"/>
  <c r="E2293" i="5"/>
  <c r="L2293" i="5" s="1"/>
  <c r="Q2100" i="7"/>
  <c r="E2109" i="5"/>
  <c r="L2109" i="5" s="1"/>
  <c r="Q2139" i="7"/>
  <c r="E2148" i="5"/>
  <c r="L2148" i="5" s="1"/>
  <c r="Q3069" i="7"/>
  <c r="E3078" i="5"/>
  <c r="L3078" i="5" s="1"/>
  <c r="Q3083" i="7"/>
  <c r="E3092" i="5"/>
  <c r="L3092" i="5" s="1"/>
  <c r="Q1855" i="7"/>
  <c r="E1864" i="5"/>
  <c r="L1864" i="5" s="1"/>
  <c r="Q2318" i="7"/>
  <c r="E2327" i="5"/>
  <c r="L2327" i="5" s="1"/>
  <c r="Q1956" i="7"/>
  <c r="E1965" i="5"/>
  <c r="L1965" i="5" s="1"/>
  <c r="Q2871" i="7"/>
  <c r="E2880" i="5"/>
  <c r="L2880" i="5" s="1"/>
  <c r="Q2106" i="7"/>
  <c r="E2115" i="5"/>
  <c r="L2115" i="5" s="1"/>
  <c r="Q2562" i="7"/>
  <c r="E2571" i="5"/>
  <c r="L2571" i="5" s="1"/>
  <c r="Q1972" i="7"/>
  <c r="E1981" i="5"/>
  <c r="L1981" i="5" s="1"/>
  <c r="Q2340" i="7"/>
  <c r="E2349" i="5"/>
  <c r="L2349" i="5" s="1"/>
  <c r="E2190" i="5"/>
  <c r="L2190" i="5" s="1"/>
  <c r="Q2885" i="7"/>
  <c r="E2894" i="5"/>
  <c r="L2894" i="5" s="1"/>
  <c r="Q1894" i="7"/>
  <c r="E1903" i="5"/>
  <c r="L1903" i="5" s="1"/>
  <c r="Q2269" i="7"/>
  <c r="E2278" i="5"/>
  <c r="L2278" i="5" s="1"/>
  <c r="Q3041" i="7"/>
  <c r="E3050" i="5"/>
  <c r="L3050" i="5" s="1"/>
  <c r="Q2268" i="7"/>
  <c r="E2277" i="5"/>
  <c r="L2277" i="5" s="1"/>
  <c r="Q2380" i="7"/>
  <c r="E2389" i="5"/>
  <c r="L2389" i="5" s="1"/>
  <c r="K2355" i="5"/>
  <c r="E2660" i="5"/>
  <c r="L2660" i="5" s="1"/>
  <c r="E2432" i="5"/>
  <c r="L2432" i="5" s="1"/>
  <c r="E2187" i="5"/>
  <c r="L2187" i="5" s="1"/>
  <c r="E1913" i="5"/>
  <c r="L1913" i="5" s="1"/>
  <c r="E2355" i="5"/>
  <c r="L2355" i="5" s="1"/>
  <c r="E2076" i="5"/>
  <c r="L2076" i="5" s="1"/>
  <c r="E2049" i="5"/>
  <c r="L2049" i="5" s="1"/>
  <c r="E3089" i="5"/>
  <c r="L3089" i="5" s="1"/>
  <c r="E2081" i="5"/>
  <c r="L2081" i="5" s="1"/>
  <c r="K3165" i="5"/>
  <c r="E2890" i="5"/>
  <c r="L2890" i="5" s="1"/>
  <c r="E2106" i="5"/>
  <c r="L2106" i="5" s="1"/>
  <c r="Q3020" i="7"/>
  <c r="E3029" i="5"/>
  <c r="L3029" i="5" s="1"/>
  <c r="Q2628" i="7"/>
  <c r="E2637" i="5"/>
  <c r="L2637" i="5" s="1"/>
  <c r="Q2113" i="7"/>
  <c r="E2122" i="5"/>
  <c r="L2122" i="5" s="1"/>
  <c r="E3032" i="5"/>
  <c r="L3032" i="5" s="1"/>
  <c r="K3150" i="5"/>
  <c r="E3049" i="5"/>
  <c r="L3049" i="5" s="1"/>
  <c r="E2942" i="5"/>
  <c r="L2942" i="5" s="1"/>
  <c r="K3129" i="5"/>
  <c r="E3079" i="5"/>
  <c r="L3079" i="5" s="1"/>
  <c r="E2645" i="5"/>
  <c r="L2645" i="5" s="1"/>
  <c r="E2282" i="5"/>
  <c r="L2282" i="5" s="1"/>
  <c r="E2557" i="5"/>
  <c r="L2557" i="5" s="1"/>
  <c r="K2454" i="5"/>
  <c r="E2457" i="5"/>
  <c r="L2457" i="5" s="1"/>
  <c r="E2946" i="5"/>
  <c r="L2946" i="5" s="1"/>
  <c r="E2139" i="5"/>
  <c r="L2139" i="5" s="1"/>
  <c r="K2114" i="5"/>
  <c r="E2117" i="5"/>
  <c r="L2117" i="5" s="1"/>
  <c r="Q1872" i="7"/>
  <c r="E1881" i="5"/>
  <c r="L1881" i="5" s="1"/>
  <c r="Q2321" i="7"/>
  <c r="E2330" i="5"/>
  <c r="L2330" i="5" s="1"/>
  <c r="Q2794" i="7"/>
  <c r="E2803" i="5"/>
  <c r="L2803" i="5" s="1"/>
  <c r="Q2227" i="7"/>
  <c r="E2236" i="5"/>
  <c r="L2236" i="5" s="1"/>
  <c r="Q3106" i="7"/>
  <c r="E3115" i="5"/>
  <c r="L3115" i="5" s="1"/>
  <c r="Q3049" i="7"/>
  <c r="E3058" i="5"/>
  <c r="L3058" i="5" s="1"/>
  <c r="Q2110" i="7"/>
  <c r="E2119" i="5"/>
  <c r="L2119" i="5" s="1"/>
  <c r="Q2956" i="7"/>
  <c r="E2965" i="5"/>
  <c r="L2965" i="5" s="1"/>
  <c r="Q2890" i="7"/>
  <c r="E2899" i="5"/>
  <c r="L2899" i="5" s="1"/>
  <c r="Q2246" i="7"/>
  <c r="E2255" i="5"/>
  <c r="L2255" i="5" s="1"/>
  <c r="Q2753" i="7"/>
  <c r="E2762" i="5"/>
  <c r="L2762" i="5" s="1"/>
  <c r="Q2455" i="7"/>
  <c r="E2464" i="5"/>
  <c r="L2464" i="5" s="1"/>
  <c r="Q2549" i="7"/>
  <c r="E2558" i="5"/>
  <c r="L2558" i="5" s="1"/>
  <c r="Q2010" i="7"/>
  <c r="E2019" i="5"/>
  <c r="L2019" i="5" s="1"/>
  <c r="Q2002" i="7"/>
  <c r="E2011" i="5"/>
  <c r="L2011" i="5" s="1"/>
  <c r="Q1907" i="7"/>
  <c r="E1916" i="5"/>
  <c r="L1916" i="5" s="1"/>
  <c r="K2282" i="5"/>
  <c r="K1935" i="5"/>
  <c r="Q1822" i="7"/>
  <c r="E1831" i="5"/>
  <c r="L1831" i="5" s="1"/>
  <c r="Q2189" i="7"/>
  <c r="E2198" i="5"/>
  <c r="L2198" i="5" s="1"/>
  <c r="E2835" i="5"/>
  <c r="L2835" i="5" s="1"/>
  <c r="E1866" i="5"/>
  <c r="L1866" i="5" s="1"/>
  <c r="Q2550" i="7"/>
  <c r="E2559" i="5"/>
  <c r="L2559" i="5" s="1"/>
  <c r="Q2499" i="7"/>
  <c r="E2508" i="5"/>
  <c r="L2508" i="5" s="1"/>
  <c r="E2943" i="5"/>
  <c r="L2943" i="5" s="1"/>
  <c r="K2399" i="5"/>
  <c r="Q2175" i="7"/>
  <c r="E2184" i="5"/>
  <c r="L2184" i="5" s="1"/>
  <c r="K2463" i="5"/>
  <c r="E2211" i="5"/>
  <c r="L2211" i="5" s="1"/>
  <c r="E2377" i="5"/>
  <c r="L2377" i="5" s="1"/>
  <c r="Q2435" i="7"/>
  <c r="E2444" i="5"/>
  <c r="L2444" i="5" s="1"/>
  <c r="Q2935" i="7"/>
  <c r="E2944" i="5"/>
  <c r="L2944" i="5" s="1"/>
  <c r="Q2746" i="7"/>
  <c r="E2755" i="5"/>
  <c r="L2755" i="5" s="1"/>
  <c r="Q1916" i="7"/>
  <c r="E1925" i="5"/>
  <c r="L1925" i="5" s="1"/>
  <c r="Q2076" i="7"/>
  <c r="E2085" i="5"/>
  <c r="L2085" i="5" s="1"/>
  <c r="Q2331" i="7"/>
  <c r="E2340" i="5"/>
  <c r="L2340" i="5" s="1"/>
  <c r="E3147" i="5"/>
  <c r="L3147" i="5" s="1"/>
  <c r="E2968" i="5"/>
  <c r="L2968" i="5" s="1"/>
  <c r="E3130" i="5"/>
  <c r="L3130" i="5" s="1"/>
  <c r="E2310" i="5"/>
  <c r="L2310" i="5" s="1"/>
  <c r="E2003" i="5"/>
  <c r="L2003" i="5" s="1"/>
  <c r="K3055" i="5"/>
  <c r="E1936" i="5"/>
  <c r="L1936" i="5" s="1"/>
  <c r="E2404" i="5"/>
  <c r="L2404" i="5" s="1"/>
  <c r="Q2453" i="7"/>
  <c r="E2462" i="5"/>
  <c r="L2462" i="5" s="1"/>
  <c r="E2046" i="5"/>
  <c r="L2046" i="5" s="1"/>
  <c r="Q2111" i="7"/>
  <c r="E2120" i="5"/>
  <c r="L2120" i="5" s="1"/>
  <c r="Q2445" i="7"/>
  <c r="E2454" i="5"/>
  <c r="L2454" i="5" s="1"/>
  <c r="Q2988" i="7"/>
  <c r="E2997" i="5"/>
  <c r="L2997" i="5" s="1"/>
  <c r="E3100" i="5"/>
  <c r="L3100" i="5" s="1"/>
  <c r="E2992" i="5"/>
  <c r="L2992" i="5" s="1"/>
  <c r="E2504" i="5"/>
  <c r="L2504" i="5" s="1"/>
  <c r="E2418" i="5"/>
  <c r="L2418" i="5" s="1"/>
  <c r="E2594" i="5"/>
  <c r="L2594" i="5" s="1"/>
  <c r="K2824" i="5"/>
  <c r="Q2654" i="7"/>
  <c r="E2663" i="5"/>
  <c r="L2663" i="5" s="1"/>
  <c r="Q2153" i="7"/>
  <c r="E2162" i="5"/>
  <c r="L2162" i="5" s="1"/>
  <c r="Q2300" i="7"/>
  <c r="E2309" i="5"/>
  <c r="L2309" i="5" s="1"/>
  <c r="E2452" i="5"/>
  <c r="L2452" i="5" s="1"/>
  <c r="E3125" i="5"/>
  <c r="L3125" i="5" s="1"/>
  <c r="Q2666" i="7"/>
  <c r="E2675" i="5"/>
  <c r="L2675" i="5" s="1"/>
  <c r="Q2464" i="7"/>
  <c r="E2473" i="5"/>
  <c r="L2473" i="5" s="1"/>
  <c r="E2479" i="5"/>
  <c r="L2479" i="5" s="1"/>
  <c r="Q2966" i="7"/>
  <c r="E2975" i="5"/>
  <c r="L2975" i="5" s="1"/>
  <c r="Q1990" i="7"/>
  <c r="E1999" i="5"/>
  <c r="L1999" i="5" s="1"/>
  <c r="Q2242" i="7"/>
  <c r="E2251" i="5"/>
  <c r="L2251" i="5" s="1"/>
  <c r="Q2897" i="7"/>
  <c r="E2906" i="5"/>
  <c r="L2906" i="5" s="1"/>
  <c r="K2340" i="5"/>
  <c r="Q2994" i="7"/>
  <c r="E3003" i="5"/>
  <c r="L3003" i="5" s="1"/>
  <c r="Q2677" i="7"/>
  <c r="E2686" i="5"/>
  <c r="L2686" i="5" s="1"/>
  <c r="Q2363" i="7"/>
  <c r="E2372" i="5"/>
  <c r="L2372" i="5" s="1"/>
  <c r="E2520" i="5"/>
  <c r="L2520" i="5" s="1"/>
  <c r="E2966" i="5"/>
  <c r="L2966" i="5" s="1"/>
  <c r="K2879" i="5"/>
  <c r="E2539" i="5"/>
  <c r="L2539" i="5" s="1"/>
  <c r="K2335" i="5"/>
  <c r="E1935" i="5"/>
  <c r="L1935" i="5" s="1"/>
  <c r="E2397" i="5"/>
  <c r="L2397" i="5" s="1"/>
  <c r="E2881" i="5"/>
  <c r="L2881" i="5" s="1"/>
  <c r="E2873" i="5"/>
  <c r="L2873" i="5" s="1"/>
  <c r="E2100" i="5"/>
  <c r="L2100" i="5" s="1"/>
  <c r="K1939" i="5"/>
  <c r="Q2217" i="7"/>
  <c r="E2226" i="5"/>
  <c r="L2226" i="5" s="1"/>
  <c r="Q2288" i="7"/>
  <c r="E2297" i="5"/>
  <c r="L2297" i="5" s="1"/>
  <c r="Q1915" i="7"/>
  <c r="E1924" i="5"/>
  <c r="L1924" i="5" s="1"/>
  <c r="Q2878" i="7"/>
  <c r="E2887" i="5"/>
  <c r="L2887" i="5" s="1"/>
  <c r="Q1892" i="7"/>
  <c r="E1901" i="5"/>
  <c r="L1901" i="5" s="1"/>
  <c r="E2855" i="5"/>
  <c r="L2855" i="5" s="1"/>
  <c r="Q2916" i="7"/>
  <c r="E2925" i="5"/>
  <c r="L2925" i="5" s="1"/>
  <c r="Q3004" i="7"/>
  <c r="E3013" i="5"/>
  <c r="L3013" i="5" s="1"/>
  <c r="Q2343" i="7"/>
  <c r="E2352" i="5"/>
  <c r="L2352" i="5" s="1"/>
  <c r="Q2304" i="7"/>
  <c r="E2313" i="5"/>
  <c r="L2313" i="5" s="1"/>
  <c r="E2951" i="5"/>
  <c r="L2951" i="5" s="1"/>
  <c r="Q2408" i="7"/>
  <c r="E2417" i="5"/>
  <c r="L2417" i="5" s="1"/>
  <c r="Q2459" i="7"/>
  <c r="E2468" i="5"/>
  <c r="L2468" i="5" s="1"/>
  <c r="Q3111" i="7"/>
  <c r="E3120" i="5"/>
  <c r="L3120" i="5" s="1"/>
  <c r="Q2149" i="7"/>
  <c r="E2158" i="5"/>
  <c r="L2158" i="5" s="1"/>
  <c r="Q2248" i="7"/>
  <c r="E2257" i="5"/>
  <c r="L2257" i="5" s="1"/>
  <c r="K3017" i="5"/>
  <c r="K2785" i="5"/>
  <c r="E2592" i="5"/>
  <c r="L2592" i="5" s="1"/>
  <c r="E2440" i="5"/>
  <c r="L2440" i="5" s="1"/>
  <c r="E2356" i="5"/>
  <c r="L2356" i="5" s="1"/>
  <c r="E2481" i="5"/>
  <c r="L2481" i="5" s="1"/>
  <c r="E1977" i="5"/>
  <c r="L1977" i="5" s="1"/>
  <c r="E2303" i="5"/>
  <c r="L2303" i="5" s="1"/>
  <c r="E2332" i="5"/>
  <c r="L2332" i="5" s="1"/>
  <c r="E2110" i="5"/>
  <c r="L2110" i="5" s="1"/>
  <c r="E2006" i="5"/>
  <c r="L2006" i="5" s="1"/>
  <c r="E2164" i="5"/>
  <c r="L2164" i="5" s="1"/>
  <c r="K2485" i="5"/>
  <c r="Q2810" i="7"/>
  <c r="E2819" i="5"/>
  <c r="L2819" i="5" s="1"/>
  <c r="Q1982" i="7"/>
  <c r="E1991" i="5"/>
  <c r="L1991" i="5" s="1"/>
  <c r="Q3016" i="7"/>
  <c r="E3025" i="5"/>
  <c r="L3025" i="5" s="1"/>
  <c r="Q2840" i="7"/>
  <c r="E2849" i="5"/>
  <c r="L2849" i="5" s="1"/>
  <c r="E2201" i="5"/>
  <c r="L2201" i="5" s="1"/>
  <c r="K2469" i="5"/>
  <c r="Q2861" i="7"/>
  <c r="E2870" i="5"/>
  <c r="L2870" i="5" s="1"/>
  <c r="Q2019" i="7"/>
  <c r="E2028" i="5"/>
  <c r="L2028" i="5" s="1"/>
  <c r="Q2768" i="7"/>
  <c r="E2777" i="5"/>
  <c r="L2777" i="5" s="1"/>
  <c r="K2880" i="5"/>
  <c r="Q2987" i="7"/>
  <c r="E2996" i="5"/>
  <c r="L2996" i="5" s="1"/>
  <c r="Q2852" i="7"/>
  <c r="E2861" i="5"/>
  <c r="L2861" i="5" s="1"/>
  <c r="Q2641" i="7"/>
  <c r="E2650" i="5"/>
  <c r="L2650" i="5" s="1"/>
  <c r="Q2355" i="7"/>
  <c r="E2364" i="5"/>
  <c r="L2364" i="5" s="1"/>
  <c r="Q3097" i="7"/>
  <c r="E3106" i="5"/>
  <c r="L3106" i="5" s="1"/>
  <c r="K2358" i="5"/>
  <c r="K2749" i="5"/>
  <c r="K2753" i="5"/>
  <c r="E2977" i="5"/>
  <c r="L2977" i="5" s="1"/>
  <c r="K2548" i="5"/>
  <c r="E2820" i="5"/>
  <c r="L2820" i="5" s="1"/>
  <c r="E2604" i="5"/>
  <c r="L2604" i="5" s="1"/>
  <c r="E2661" i="5"/>
  <c r="L2661" i="5" s="1"/>
  <c r="E2105" i="5"/>
  <c r="L2105" i="5" s="1"/>
  <c r="E2653" i="5"/>
  <c r="L2653" i="5" s="1"/>
  <c r="E2206" i="5"/>
  <c r="L2206" i="5" s="1"/>
  <c r="E1871" i="5"/>
  <c r="L1871" i="5" s="1"/>
  <c r="Q2407" i="7"/>
  <c r="E2416" i="5"/>
  <c r="L2416" i="5" s="1"/>
  <c r="K1846" i="5"/>
  <c r="Q2754" i="7"/>
  <c r="E2763" i="5"/>
  <c r="L2763" i="5" s="1"/>
  <c r="Q2006" i="7"/>
  <c r="E2015" i="5"/>
  <c r="L2015" i="5" s="1"/>
  <c r="Q2086" i="7"/>
  <c r="E2095" i="5"/>
  <c r="L2095" i="5" s="1"/>
  <c r="K2078" i="5"/>
  <c r="Q2213" i="7"/>
  <c r="E2222" i="5"/>
  <c r="L2222" i="5" s="1"/>
  <c r="E3080" i="5"/>
  <c r="L3080" i="5" s="1"/>
  <c r="E3135" i="5"/>
  <c r="L3135" i="5" s="1"/>
  <c r="K2182" i="5"/>
  <c r="E2351" i="5"/>
  <c r="L2351" i="5" s="1"/>
  <c r="E2625" i="5"/>
  <c r="L2625" i="5" s="1"/>
  <c r="E2200" i="5"/>
  <c r="L2200" i="5" s="1"/>
  <c r="E2583" i="5"/>
  <c r="L2583" i="5" s="1"/>
  <c r="E1855" i="5"/>
  <c r="L1855" i="5" s="1"/>
  <c r="K1883" i="5"/>
  <c r="K2592" i="5"/>
  <c r="E2292" i="5"/>
  <c r="L2292" i="5" s="1"/>
  <c r="Q2907" i="7"/>
  <c r="E2916" i="5"/>
  <c r="L2916" i="5" s="1"/>
  <c r="E2570" i="5"/>
  <c r="L2570" i="5" s="1"/>
  <c r="E1944" i="5"/>
  <c r="L1944" i="5" s="1"/>
  <c r="Q2450" i="7"/>
  <c r="E2459" i="5"/>
  <c r="L2459" i="5" s="1"/>
  <c r="E2915" i="5"/>
  <c r="L2915" i="5" s="1"/>
  <c r="Q2151" i="7"/>
  <c r="E2160" i="5"/>
  <c r="L2160" i="5" s="1"/>
  <c r="Q3064" i="7"/>
  <c r="E3073" i="5"/>
  <c r="L3073" i="5" s="1"/>
  <c r="Q2730" i="7"/>
  <c r="E2739" i="5"/>
  <c r="L2739" i="5" s="1"/>
  <c r="E2826" i="5"/>
  <c r="L2826" i="5" s="1"/>
  <c r="E2866" i="5"/>
  <c r="L2866" i="5" s="1"/>
  <c r="Q2717" i="7"/>
  <c r="E2726" i="5"/>
  <c r="L2726" i="5" s="1"/>
  <c r="Q2609" i="7"/>
  <c r="E2618" i="5"/>
  <c r="L2618" i="5" s="1"/>
  <c r="Q2769" i="7"/>
  <c r="E2778" i="5"/>
  <c r="L2778" i="5" s="1"/>
  <c r="Q2521" i="7"/>
  <c r="E2530" i="5"/>
  <c r="L2530" i="5" s="1"/>
  <c r="Q2425" i="7"/>
  <c r="E2434" i="5"/>
  <c r="L2434" i="5" s="1"/>
  <c r="Q2280" i="7"/>
  <c r="E2289" i="5"/>
  <c r="L2289" i="5" s="1"/>
  <c r="Q2498" i="7"/>
  <c r="E2507" i="5"/>
  <c r="L2507" i="5" s="1"/>
  <c r="Q2503" i="7"/>
  <c r="E2512" i="5"/>
  <c r="L2512" i="5" s="1"/>
  <c r="Q1996" i="7"/>
  <c r="E2005" i="5"/>
  <c r="L2005" i="5" s="1"/>
  <c r="K1956" i="5"/>
  <c r="Q2478" i="7"/>
  <c r="E2487" i="5"/>
  <c r="L2487" i="5" s="1"/>
  <c r="Q2607" i="7"/>
  <c r="E2616" i="5"/>
  <c r="L2616" i="5" s="1"/>
  <c r="E2656" i="5"/>
  <c r="L2656" i="5" s="1"/>
  <c r="E3094" i="5"/>
  <c r="L3094" i="5" s="1"/>
  <c r="E2099" i="5"/>
  <c r="L2099" i="5" s="1"/>
  <c r="E2113" i="5"/>
  <c r="L2113" i="5" s="1"/>
  <c r="E2693" i="5"/>
  <c r="L2693" i="5" s="1"/>
  <c r="E2491" i="5"/>
  <c r="L2491" i="5" s="1"/>
  <c r="E2089" i="5"/>
  <c r="L2089" i="5" s="1"/>
  <c r="E2235" i="5"/>
  <c r="L2235" i="5" s="1"/>
  <c r="E3086" i="5"/>
  <c r="L3086" i="5" s="1"/>
  <c r="Q2691" i="7"/>
  <c r="E2700" i="5"/>
  <c r="L2700" i="5" s="1"/>
  <c r="Q2087" i="7"/>
  <c r="E2096" i="5"/>
  <c r="L2096" i="5" s="1"/>
  <c r="Q2611" i="7"/>
  <c r="E2620" i="5"/>
  <c r="L2620" i="5" s="1"/>
  <c r="Q2240" i="7"/>
  <c r="E2249" i="5"/>
  <c r="L2249" i="5" s="1"/>
  <c r="Q2972" i="7"/>
  <c r="E2981" i="5"/>
  <c r="L2981" i="5" s="1"/>
  <c r="Q2160" i="7"/>
  <c r="E2169" i="5"/>
  <c r="L2169" i="5" s="1"/>
  <c r="Q2394" i="7"/>
  <c r="E2403" i="5"/>
  <c r="L2403" i="5" s="1"/>
  <c r="Q2774" i="7"/>
  <c r="E2783" i="5"/>
  <c r="L2783" i="5" s="1"/>
  <c r="Q2018" i="7"/>
  <c r="E2027" i="5"/>
  <c r="L2027" i="5" s="1"/>
  <c r="E2666" i="5"/>
  <c r="L2666" i="5" s="1"/>
  <c r="K3097" i="5"/>
  <c r="K2280" i="5"/>
  <c r="K1937" i="5"/>
  <c r="E2155" i="5"/>
  <c r="L2155" i="5" s="1"/>
  <c r="K2122" i="5"/>
  <c r="E2022" i="5"/>
  <c r="L2022" i="5" s="1"/>
  <c r="K3059" i="5"/>
  <c r="E1846" i="5"/>
  <c r="L1846" i="5" s="1"/>
  <c r="K2546" i="5"/>
  <c r="K2470" i="5"/>
  <c r="K2445" i="5"/>
  <c r="E2373" i="5"/>
  <c r="L2373" i="5" s="1"/>
  <c r="K2860" i="5"/>
  <c r="K2484" i="5"/>
  <c r="K2588" i="5"/>
  <c r="K2010" i="5"/>
  <c r="K2984" i="5"/>
  <c r="E2419" i="5"/>
  <c r="L2419" i="5" s="1"/>
  <c r="E2665" i="5"/>
  <c r="L2665" i="5" s="1"/>
  <c r="E1884" i="5"/>
  <c r="L1884" i="5" s="1"/>
  <c r="K2838" i="5"/>
  <c r="K1977" i="5"/>
  <c r="K2062" i="5"/>
  <c r="K2376" i="5"/>
  <c r="K3118" i="5"/>
  <c r="K2525" i="5"/>
  <c r="E2911" i="5"/>
  <c r="L2911" i="5" s="1"/>
  <c r="K2418" i="5"/>
  <c r="E2010" i="5"/>
  <c r="L2010" i="5" s="1"/>
  <c r="E1836" i="5"/>
  <c r="L1836" i="5" s="1"/>
  <c r="K2099" i="5"/>
  <c r="E1997" i="5"/>
  <c r="L1997" i="5" s="1"/>
  <c r="K1859" i="5"/>
  <c r="K2270" i="5"/>
  <c r="E1827" i="5"/>
  <c r="L1827" i="5" s="1"/>
  <c r="K2769" i="5"/>
  <c r="K2736" i="5"/>
  <c r="K2602" i="5"/>
  <c r="K2167" i="5"/>
  <c r="K1902" i="5"/>
  <c r="K2508" i="5"/>
  <c r="E2734" i="5"/>
  <c r="L2734" i="5" s="1"/>
  <c r="E1905" i="5"/>
  <c r="L1905" i="5" s="1"/>
  <c r="K3004" i="5"/>
  <c r="E2421" i="5"/>
  <c r="L2421" i="5" s="1"/>
  <c r="K1914" i="5"/>
  <c r="K2269" i="5"/>
  <c r="K2513" i="5"/>
  <c r="E3140" i="5"/>
  <c r="L3140" i="5" s="1"/>
  <c r="K2933" i="5"/>
  <c r="E2270" i="5"/>
  <c r="L2270" i="5" s="1"/>
  <c r="K2222" i="5"/>
  <c r="K2341" i="5"/>
  <c r="K2922" i="5"/>
  <c r="E2071" i="5"/>
  <c r="L2071" i="5" s="1"/>
  <c r="K2522" i="5"/>
  <c r="E2818" i="5"/>
  <c r="L2818" i="5" s="1"/>
  <c r="E3010" i="5"/>
  <c r="L3010" i="5" s="1"/>
  <c r="K1931" i="5"/>
  <c r="K1841" i="5"/>
  <c r="K2331" i="5"/>
  <c r="K2466" i="5"/>
  <c r="K2397" i="5"/>
  <c r="K2384" i="5"/>
  <c r="K2457" i="5"/>
  <c r="K2400" i="5"/>
  <c r="E1987" i="5"/>
  <c r="L1987" i="5" s="1"/>
  <c r="K1896" i="5"/>
  <c r="E2664" i="5"/>
  <c r="L2664" i="5" s="1"/>
  <c r="K2381" i="5"/>
  <c r="K2059" i="5"/>
  <c r="E1835" i="5"/>
  <c r="L1835" i="5" s="1"/>
  <c r="K2307" i="5"/>
  <c r="E2598" i="5"/>
  <c r="L2598" i="5" s="1"/>
  <c r="Q2302" i="7"/>
  <c r="E2311" i="5"/>
  <c r="L2311" i="5" s="1"/>
  <c r="E2219" i="5"/>
  <c r="L2219" i="5" s="1"/>
  <c r="E2103" i="5"/>
  <c r="L2103" i="5" s="1"/>
  <c r="Q2626" i="7"/>
  <c r="E2635" i="5"/>
  <c r="L2635" i="5" s="1"/>
  <c r="Q2648" i="7"/>
  <c r="E2657" i="5"/>
  <c r="L2657" i="5" s="1"/>
  <c r="E2852" i="5"/>
  <c r="L2852" i="5" s="1"/>
  <c r="E1959" i="5"/>
  <c r="L1959" i="5" s="1"/>
  <c r="Q3129" i="7"/>
  <c r="E3138" i="5"/>
  <c r="L3138" i="5" s="1"/>
  <c r="Q2662" i="7"/>
  <c r="E2671" i="5"/>
  <c r="L2671" i="5" s="1"/>
  <c r="Q2492" i="7"/>
  <c r="E2501" i="5"/>
  <c r="L2501" i="5" s="1"/>
  <c r="Q2312" i="7"/>
  <c r="E2321" i="5"/>
  <c r="L2321" i="5" s="1"/>
  <c r="Q2635" i="7"/>
  <c r="E2644" i="5"/>
  <c r="L2644" i="5" s="1"/>
  <c r="Q2320" i="7"/>
  <c r="E2329" i="5"/>
  <c r="L2329" i="5" s="1"/>
  <c r="E3155" i="5"/>
  <c r="L3155" i="5" s="1"/>
  <c r="E2895" i="5"/>
  <c r="L2895" i="5" s="1"/>
  <c r="E3020" i="5"/>
  <c r="L3020" i="5" s="1"/>
  <c r="E2808" i="5"/>
  <c r="L2808" i="5" s="1"/>
  <c r="E3004" i="5"/>
  <c r="L3004" i="5" s="1"/>
  <c r="E2862" i="5"/>
  <c r="L2862" i="5" s="1"/>
  <c r="E3001" i="5"/>
  <c r="L3001" i="5" s="1"/>
  <c r="E2903" i="5"/>
  <c r="L2903" i="5" s="1"/>
  <c r="E2788" i="5"/>
  <c r="L2788" i="5" s="1"/>
  <c r="E3097" i="5"/>
  <c r="L3097" i="5" s="1"/>
  <c r="E3065" i="5"/>
  <c r="L3065" i="5" s="1"/>
  <c r="E2316" i="5"/>
  <c r="L2316" i="5" s="1"/>
  <c r="E2999" i="5"/>
  <c r="L2999" i="5" s="1"/>
  <c r="E2529" i="5"/>
  <c r="L2529" i="5" s="1"/>
  <c r="E2423" i="5"/>
  <c r="L2423" i="5" s="1"/>
  <c r="E2014" i="5"/>
  <c r="L2014" i="5" s="1"/>
  <c r="E2383" i="5"/>
  <c r="L2383" i="5" s="1"/>
  <c r="E3042" i="5"/>
  <c r="L3042" i="5" s="1"/>
  <c r="E2744" i="5"/>
  <c r="L2744" i="5" s="1"/>
  <c r="E2476" i="5"/>
  <c r="L2476" i="5" s="1"/>
  <c r="E3157" i="5"/>
  <c r="L3157" i="5" s="1"/>
  <c r="E2893" i="5"/>
  <c r="L2893" i="5" s="1"/>
  <c r="E3166" i="5"/>
  <c r="L3166" i="5" s="1"/>
  <c r="E2366" i="5"/>
  <c r="L2366" i="5" s="1"/>
  <c r="E2536" i="5"/>
  <c r="L2536" i="5" s="1"/>
  <c r="E2013" i="5"/>
  <c r="L2013" i="5" s="1"/>
  <c r="E2711" i="5"/>
  <c r="L2711" i="5" s="1"/>
  <c r="E2166" i="5"/>
  <c r="L2166" i="5" s="1"/>
  <c r="E2037" i="5"/>
  <c r="L2037" i="5" s="1"/>
  <c r="E2891" i="5"/>
  <c r="L2891" i="5" s="1"/>
  <c r="E2522" i="5"/>
  <c r="L2522" i="5" s="1"/>
  <c r="E3090" i="5"/>
  <c r="L3090" i="5" s="1"/>
  <c r="E2934" i="5"/>
  <c r="L2934" i="5" s="1"/>
  <c r="E2931" i="5"/>
  <c r="L2931" i="5" s="1"/>
  <c r="E2548" i="5"/>
  <c r="L2548" i="5" s="1"/>
  <c r="E2837" i="5"/>
  <c r="L2837" i="5" s="1"/>
  <c r="E2986" i="5"/>
  <c r="L2986" i="5" s="1"/>
  <c r="E2518" i="5"/>
  <c r="L2518" i="5" s="1"/>
  <c r="E2305" i="5"/>
  <c r="L2305" i="5" s="1"/>
  <c r="E2234" i="5"/>
  <c r="L2234" i="5" s="1"/>
  <c r="E1958" i="5"/>
  <c r="L1958" i="5" s="1"/>
  <c r="Q1902" i="7"/>
  <c r="E1911" i="5"/>
  <c r="L1911" i="5" s="1"/>
  <c r="E2696" i="5"/>
  <c r="L2696" i="5" s="1"/>
  <c r="Q2946" i="7"/>
  <c r="E2955" i="5"/>
  <c r="L2955" i="5" s="1"/>
  <c r="Q2659" i="7"/>
  <c r="E2668" i="5"/>
  <c r="L2668" i="5" s="1"/>
  <c r="Q2140" i="7"/>
  <c r="E2149" i="5"/>
  <c r="L2149" i="5" s="1"/>
  <c r="Q2317" i="7"/>
  <c r="E2326" i="5"/>
  <c r="L2326" i="5" s="1"/>
  <c r="E1850" i="5"/>
  <c r="L1850" i="5" s="1"/>
  <c r="E2296" i="5"/>
  <c r="L2296" i="5" s="1"/>
  <c r="Q2477" i="7"/>
  <c r="E2486" i="5"/>
  <c r="L2486" i="5" s="1"/>
  <c r="E3052" i="5"/>
  <c r="L3052" i="5" s="1"/>
  <c r="E2723" i="5"/>
  <c r="L2723" i="5" s="1"/>
  <c r="E3152" i="5"/>
  <c r="L3152" i="5" s="1"/>
  <c r="E3136" i="5"/>
  <c r="L3136" i="5" s="1"/>
  <c r="E3006" i="5"/>
  <c r="L3006" i="5" s="1"/>
  <c r="E2458" i="5"/>
  <c r="L2458" i="5" s="1"/>
  <c r="E2335" i="5"/>
  <c r="L2335" i="5" s="1"/>
  <c r="E2631" i="5"/>
  <c r="L2631" i="5" s="1"/>
  <c r="E2979" i="5"/>
  <c r="L2979" i="5" s="1"/>
  <c r="E2546" i="5"/>
  <c r="L2546" i="5" s="1"/>
  <c r="E2540" i="5"/>
  <c r="L2540" i="5" s="1"/>
  <c r="E2947" i="5"/>
  <c r="L2947" i="5" s="1"/>
  <c r="E2685" i="5"/>
  <c r="L2685" i="5" s="1"/>
  <c r="E2295" i="5"/>
  <c r="L2295" i="5" s="1"/>
  <c r="E1823" i="5"/>
  <c r="L1823" i="5" s="1"/>
  <c r="E3110" i="5"/>
  <c r="L3110" i="5" s="1"/>
  <c r="E2736" i="5"/>
  <c r="L2736" i="5" s="1"/>
  <c r="E2290" i="5"/>
  <c r="L2290" i="5" s="1"/>
  <c r="E2033" i="5"/>
  <c r="L2033" i="5" s="1"/>
  <c r="E2815" i="5"/>
  <c r="L2815" i="5" s="1"/>
  <c r="E2262" i="5"/>
  <c r="L2262" i="5" s="1"/>
  <c r="E2627" i="5"/>
  <c r="L2627" i="5" s="1"/>
  <c r="E2245" i="5"/>
  <c r="L2245" i="5" s="1"/>
  <c r="E2974" i="5"/>
  <c r="L2974" i="5" s="1"/>
  <c r="E2767" i="5"/>
  <c r="L2767" i="5" s="1"/>
  <c r="E2526" i="5"/>
  <c r="L2526" i="5" s="1"/>
  <c r="E2840" i="5"/>
  <c r="L2840" i="5" s="1"/>
  <c r="E2515" i="5"/>
  <c r="L2515" i="5" s="1"/>
  <c r="Q2465" i="7"/>
  <c r="E2474" i="5"/>
  <c r="L2474" i="5" s="1"/>
  <c r="Q2844" i="7"/>
  <c r="E2853" i="5"/>
  <c r="L2853" i="5" s="1"/>
  <c r="Q1922" i="7"/>
  <c r="E1931" i="5"/>
  <c r="L1931" i="5" s="1"/>
  <c r="Q2718" i="7"/>
  <c r="E2727" i="5"/>
  <c r="L2727" i="5" s="1"/>
  <c r="Q1913" i="7"/>
  <c r="E1922" i="5"/>
  <c r="L1922" i="5" s="1"/>
  <c r="E2428" i="5"/>
  <c r="L2428" i="5" s="1"/>
  <c r="E2455" i="5"/>
  <c r="L2455" i="5" s="1"/>
  <c r="E1826" i="5"/>
  <c r="L1826" i="5" s="1"/>
  <c r="Q2093" i="7"/>
  <c r="E2102" i="5"/>
  <c r="L2102" i="5" s="1"/>
  <c r="Q2900" i="7"/>
  <c r="E2909" i="5"/>
  <c r="L2909" i="5" s="1"/>
  <c r="E2170" i="5"/>
  <c r="L2170" i="5" s="1"/>
  <c r="E3035" i="5"/>
  <c r="L3035" i="5" s="1"/>
  <c r="Q2868" i="7"/>
  <c r="E2877" i="5"/>
  <c r="L2877" i="5" s="1"/>
  <c r="Q2808" i="7"/>
  <c r="E2817" i="5"/>
  <c r="L2817" i="5" s="1"/>
  <c r="Q2127" i="7"/>
  <c r="E2136" i="5"/>
  <c r="L2136" i="5" s="1"/>
  <c r="E2443" i="5"/>
  <c r="L2443" i="5" s="1"/>
  <c r="E2960" i="5"/>
  <c r="L2960" i="5" s="1"/>
  <c r="E2919" i="5"/>
  <c r="L2919" i="5" s="1"/>
  <c r="E2724" i="5"/>
  <c r="L2724" i="5" s="1"/>
  <c r="E3084" i="5"/>
  <c r="L3084" i="5" s="1"/>
  <c r="E2750" i="5"/>
  <c r="L2750" i="5" s="1"/>
  <c r="E2619" i="5"/>
  <c r="L2619" i="5" s="1"/>
  <c r="E2858" i="5"/>
  <c r="L2858" i="5" s="1"/>
  <c r="E2816" i="5"/>
  <c r="L2816" i="5" s="1"/>
  <c r="E2759" i="5"/>
  <c r="L2759" i="5" s="1"/>
  <c r="E2615" i="5"/>
  <c r="L2615" i="5" s="1"/>
  <c r="E2519" i="5"/>
  <c r="L2519" i="5" s="1"/>
  <c r="E2606" i="5"/>
  <c r="L2606" i="5" s="1"/>
  <c r="E1917" i="5"/>
  <c r="L1917" i="5" s="1"/>
  <c r="E2126" i="5"/>
  <c r="L2126" i="5" s="1"/>
  <c r="E1954" i="5"/>
  <c r="L1954" i="5" s="1"/>
  <c r="E2970" i="5"/>
  <c r="L2970" i="5" s="1"/>
  <c r="E3093" i="5"/>
  <c r="L3093" i="5" s="1"/>
  <c r="E2933" i="5"/>
  <c r="L2933" i="5" s="1"/>
  <c r="E2516" i="5"/>
  <c r="L2516" i="5" s="1"/>
  <c r="E2561" i="5"/>
  <c r="L2561" i="5" s="1"/>
  <c r="E2751" i="5"/>
  <c r="L2751" i="5" s="1"/>
  <c r="E2554" i="5"/>
  <c r="L2554" i="5" s="1"/>
  <c r="E3059" i="5"/>
  <c r="L3059" i="5" s="1"/>
  <c r="E2523" i="5"/>
  <c r="L2523" i="5" s="1"/>
  <c r="E2009" i="5"/>
  <c r="L2009" i="5" s="1"/>
  <c r="E2469" i="5"/>
  <c r="L2469" i="5" s="1"/>
  <c r="E2031" i="5"/>
  <c r="L2031" i="5" s="1"/>
  <c r="E2047" i="5"/>
  <c r="L2047" i="5" s="1"/>
  <c r="E2034" i="5"/>
  <c r="L2034" i="5" s="1"/>
  <c r="E2869" i="5"/>
  <c r="L2869" i="5" s="1"/>
  <c r="E2902" i="5"/>
  <c r="L2902" i="5" s="1"/>
  <c r="E2470" i="5"/>
  <c r="L2470" i="5" s="1"/>
  <c r="E2588" i="5"/>
  <c r="L2588" i="5" s="1"/>
  <c r="Q2421" i="7"/>
  <c r="E2430" i="5"/>
  <c r="L2430" i="5" s="1"/>
  <c r="Q2752" i="7"/>
  <c r="E2761" i="5"/>
  <c r="L2761" i="5" s="1"/>
  <c r="Q2238" i="7"/>
  <c r="E2247" i="5"/>
  <c r="L2247" i="5" s="1"/>
  <c r="Q2306" i="7"/>
  <c r="E2315" i="5"/>
  <c r="L2315" i="5" s="1"/>
  <c r="Q1883" i="7"/>
  <c r="E1892" i="5"/>
  <c r="L1892" i="5" s="1"/>
  <c r="Q1918" i="7"/>
  <c r="E1927" i="5"/>
  <c r="L1927" i="5" s="1"/>
  <c r="Q2686" i="7"/>
  <c r="E2695" i="5"/>
  <c r="L2695" i="5" s="1"/>
  <c r="E2805" i="5"/>
  <c r="L2805" i="5" s="1"/>
  <c r="E2614" i="5"/>
  <c r="L2614" i="5" s="1"/>
  <c r="E2449" i="5"/>
  <c r="L2449" i="5" s="1"/>
  <c r="E3102" i="5"/>
  <c r="L3102" i="5" s="1"/>
  <c r="Q2379" i="7"/>
  <c r="E2388" i="5"/>
  <c r="L2388" i="5" s="1"/>
  <c r="Q2124" i="7"/>
  <c r="E2133" i="5"/>
  <c r="L2133" i="5" s="1"/>
  <c r="E2756" i="5"/>
  <c r="L2756" i="5" s="1"/>
  <c r="E2079" i="5"/>
  <c r="L2079" i="5" s="1"/>
  <c r="Q2936" i="7"/>
  <c r="E2945" i="5"/>
  <c r="L2945" i="5" s="1"/>
  <c r="Q2833" i="7"/>
  <c r="E2842" i="5"/>
  <c r="L2842" i="5" s="1"/>
  <c r="Q1999" i="7"/>
  <c r="E2008" i="5"/>
  <c r="L2008" i="5" s="1"/>
  <c r="E2952" i="5"/>
  <c r="L2952" i="5" s="1"/>
  <c r="E2976" i="5"/>
  <c r="L2976" i="5" s="1"/>
  <c r="E2995" i="5"/>
  <c r="L2995" i="5" s="1"/>
  <c r="E3108" i="5"/>
  <c r="L3108" i="5" s="1"/>
  <c r="E3091" i="5"/>
  <c r="L3091" i="5" s="1"/>
  <c r="E3056" i="5"/>
  <c r="L3056" i="5" s="1"/>
  <c r="E2827" i="5"/>
  <c r="L2827" i="5" s="1"/>
  <c r="E2799" i="5"/>
  <c r="L2799" i="5" s="1"/>
  <c r="E2602" i="5"/>
  <c r="L2602" i="5" s="1"/>
  <c r="E2607" i="5"/>
  <c r="L2607" i="5" s="1"/>
  <c r="E2922" i="5"/>
  <c r="L2922" i="5" s="1"/>
  <c r="E2142" i="5"/>
  <c r="L2142" i="5" s="1"/>
  <c r="E2394" i="5"/>
  <c r="L2394" i="5" s="1"/>
  <c r="E2612" i="5"/>
  <c r="L2612" i="5" s="1"/>
  <c r="E2776" i="5"/>
  <c r="L2776" i="5" s="1"/>
  <c r="E2207" i="5"/>
  <c r="L2207" i="5" s="1"/>
  <c r="E2131" i="5"/>
  <c r="L2131" i="5" s="1"/>
  <c r="E2202" i="5"/>
  <c r="L2202" i="5" s="1"/>
  <c r="E2448" i="5"/>
  <c r="L2448" i="5" s="1"/>
  <c r="E2272" i="5"/>
  <c r="L2272" i="5" s="1"/>
  <c r="E2385" i="5"/>
  <c r="L2385" i="5" s="1"/>
  <c r="E2017" i="5"/>
  <c r="L2017" i="5" s="1"/>
  <c r="E3008" i="5"/>
  <c r="L3008" i="5" s="1"/>
  <c r="E2810" i="5"/>
  <c r="L2810" i="5" s="1"/>
  <c r="E3069" i="5"/>
  <c r="L3069" i="5" s="1"/>
  <c r="E2246" i="5"/>
  <c r="L2246" i="5" s="1"/>
  <c r="E2599" i="5"/>
  <c r="L2599" i="5" s="1"/>
  <c r="E2982" i="5"/>
  <c r="L2982" i="5" s="1"/>
  <c r="E2929" i="5"/>
  <c r="L2929" i="5" s="1"/>
  <c r="E2023" i="5"/>
  <c r="L2023" i="5" s="1"/>
  <c r="E2760" i="5"/>
  <c r="L2760" i="5" s="1"/>
  <c r="E2069" i="5"/>
  <c r="L2069" i="5" s="1"/>
  <c r="E2806" i="5"/>
  <c r="L2806" i="5" s="1"/>
  <c r="E2505" i="5"/>
  <c r="L2505" i="5" s="1"/>
  <c r="E2769" i="5"/>
  <c r="L2769" i="5" s="1"/>
  <c r="E2445" i="5"/>
  <c r="L2445" i="5" s="1"/>
  <c r="Q1944" i="7"/>
  <c r="E1953" i="5"/>
  <c r="L1953" i="5" s="1"/>
  <c r="Q2274" i="7"/>
  <c r="E2283" i="5"/>
  <c r="L2283" i="5" s="1"/>
  <c r="Q2665" i="7"/>
  <c r="E2674" i="5"/>
  <c r="L2674" i="5" s="1"/>
  <c r="Q2558" i="7"/>
  <c r="E2567" i="5"/>
  <c r="L2567" i="5" s="1"/>
  <c r="Q2023" i="7"/>
  <c r="E2032" i="5"/>
  <c r="L2032" i="5" s="1"/>
  <c r="Q2043" i="7"/>
  <c r="E2052" i="5"/>
  <c r="L2052" i="5" s="1"/>
  <c r="E2144" i="5"/>
  <c r="L2144" i="5" s="1"/>
  <c r="E2865" i="5"/>
  <c r="L2865" i="5" s="1"/>
  <c r="E2241" i="5"/>
  <c r="L2241" i="5" s="1"/>
  <c r="E3055" i="5"/>
  <c r="L3055" i="5" s="1"/>
  <c r="E2196" i="5"/>
  <c r="L2196" i="5" s="1"/>
  <c r="Q1931" i="7"/>
  <c r="E1940" i="5"/>
  <c r="L1940" i="5" s="1"/>
  <c r="Q2770" i="7"/>
  <c r="E2779" i="5"/>
  <c r="L2779" i="5" s="1"/>
  <c r="Q1970" i="7"/>
  <c r="E1979" i="5"/>
  <c r="L1979" i="5" s="1"/>
  <c r="Q1951" i="7"/>
  <c r="E1960" i="5"/>
  <c r="L1960" i="5" s="1"/>
  <c r="Q2663" i="7"/>
  <c r="E2672" i="5"/>
  <c r="L2672" i="5" s="1"/>
  <c r="E3074" i="5"/>
  <c r="L3074" i="5" s="1"/>
  <c r="E2795" i="5"/>
  <c r="L2795" i="5" s="1"/>
  <c r="E3088" i="5"/>
  <c r="L3088" i="5" s="1"/>
  <c r="E2897" i="5"/>
  <c r="L2897" i="5" s="1"/>
  <c r="Q2382" i="7"/>
  <c r="E2391" i="5"/>
  <c r="L2391" i="5" s="1"/>
  <c r="Q3030" i="7"/>
  <c r="E3039" i="5"/>
  <c r="L3039" i="5" s="1"/>
  <c r="Q2591" i="7"/>
  <c r="E2600" i="5"/>
  <c r="L2600" i="5" s="1"/>
  <c r="Q2734" i="7"/>
  <c r="E2743" i="5"/>
  <c r="L2743" i="5" s="1"/>
  <c r="Q2418" i="7"/>
  <c r="E2427" i="5"/>
  <c r="L2427" i="5" s="1"/>
  <c r="E3053" i="5"/>
  <c r="L3053" i="5" s="1"/>
  <c r="E3016" i="5"/>
  <c r="L3016" i="5" s="1"/>
  <c r="E2733" i="5"/>
  <c r="L2733" i="5" s="1"/>
  <c r="E2513" i="5"/>
  <c r="L2513" i="5" s="1"/>
  <c r="E2930" i="5"/>
  <c r="L2930" i="5" s="1"/>
  <c r="E2348" i="5"/>
  <c r="L2348" i="5" s="1"/>
  <c r="E2112" i="5"/>
  <c r="L2112" i="5" s="1"/>
  <c r="E2276" i="5"/>
  <c r="L2276" i="5" s="1"/>
  <c r="E2422" i="5"/>
  <c r="L2422" i="5" s="1"/>
  <c r="E2306" i="5"/>
  <c r="L2306" i="5" s="1"/>
  <c r="E2062" i="5"/>
  <c r="L2062" i="5" s="1"/>
  <c r="E2225" i="5"/>
  <c r="L2225" i="5" s="1"/>
  <c r="E2409" i="5"/>
  <c r="L2409" i="5" s="1"/>
  <c r="E2152" i="5"/>
  <c r="L2152" i="5" s="1"/>
  <c r="E2090" i="5"/>
  <c r="L2090" i="5" s="1"/>
  <c r="E2781" i="5"/>
  <c r="L2781" i="5" s="1"/>
  <c r="E2101" i="5"/>
  <c r="L2101" i="5" s="1"/>
  <c r="E3018" i="5"/>
  <c r="L3018" i="5" s="1"/>
  <c r="E2829" i="5"/>
  <c r="L2829" i="5" s="1"/>
  <c r="E2036" i="5"/>
  <c r="L2036" i="5" s="1"/>
  <c r="E2138" i="5"/>
  <c r="L2138" i="5" s="1"/>
  <c r="E2949" i="5"/>
  <c r="L2949" i="5" s="1"/>
  <c r="E2243" i="5"/>
  <c r="L2243" i="5" s="1"/>
  <c r="E2634" i="5"/>
  <c r="L2634" i="5" s="1"/>
  <c r="Q3005" i="7"/>
  <c r="E3014" i="5"/>
  <c r="L3014" i="5" s="1"/>
  <c r="Q3102" i="7"/>
  <c r="E3111" i="5"/>
  <c r="L3111" i="5" s="1"/>
  <c r="E2174" i="5"/>
  <c r="L2174" i="5" s="1"/>
  <c r="Q3151" i="7"/>
  <c r="E3160" i="5"/>
  <c r="L3160" i="5" s="1"/>
  <c r="Q2184" i="7"/>
  <c r="E2193" i="5"/>
  <c r="L2193" i="5" s="1"/>
  <c r="Q2978" i="7"/>
  <c r="E2987" i="5"/>
  <c r="L2987" i="5" s="1"/>
  <c r="Q2397" i="7"/>
  <c r="E2406" i="5"/>
  <c r="L2406" i="5" s="1"/>
  <c r="Q2486" i="7"/>
  <c r="E2495" i="5"/>
  <c r="L2495" i="5" s="1"/>
  <c r="Q1859" i="7"/>
  <c r="E1868" i="5"/>
  <c r="L1868" i="5" s="1"/>
  <c r="Q1910" i="7"/>
  <c r="E1919" i="5"/>
  <c r="L1919" i="5" s="1"/>
  <c r="E2450" i="5"/>
  <c r="L2450" i="5" s="1"/>
  <c r="E1851" i="5"/>
  <c r="L1851" i="5" s="1"/>
  <c r="E3154" i="5"/>
  <c r="L3154" i="5" s="1"/>
  <c r="E2787" i="5"/>
  <c r="L2787" i="5" s="1"/>
  <c r="Q2721" i="7"/>
  <c r="E2730" i="5"/>
  <c r="L2730" i="5" s="1"/>
  <c r="Q2761" i="7"/>
  <c r="E2770" i="5"/>
  <c r="L2770" i="5" s="1"/>
  <c r="E3070" i="5"/>
  <c r="L3070" i="5" s="1"/>
  <c r="Q2689" i="7"/>
  <c r="E2698" i="5"/>
  <c r="L2698" i="5" s="1"/>
  <c r="E2785" i="5"/>
  <c r="L2785" i="5" s="1"/>
  <c r="E1906" i="5"/>
  <c r="L1906" i="5" s="1"/>
  <c r="Q3144" i="7"/>
  <c r="E3153" i="5"/>
  <c r="L3153" i="5" s="1"/>
  <c r="Q3110" i="7"/>
  <c r="E3119" i="5"/>
  <c r="L3119" i="5" s="1"/>
  <c r="Q2316" i="7"/>
  <c r="E2325" i="5"/>
  <c r="L2325" i="5" s="1"/>
  <c r="E2959" i="5"/>
  <c r="L2959" i="5" s="1"/>
  <c r="E3105" i="5"/>
  <c r="L3105" i="5" s="1"/>
  <c r="E2984" i="5"/>
  <c r="L2984" i="5" s="1"/>
  <c r="E2846" i="5"/>
  <c r="L2846" i="5" s="1"/>
  <c r="E2813" i="5"/>
  <c r="L2813" i="5" s="1"/>
  <c r="E2765" i="5"/>
  <c r="L2765" i="5" s="1"/>
  <c r="E2562" i="5"/>
  <c r="L2562" i="5" s="1"/>
  <c r="E3034" i="5"/>
  <c r="L3034" i="5" s="1"/>
  <c r="E2263" i="5"/>
  <c r="L2263" i="5" s="1"/>
  <c r="E2749" i="5"/>
  <c r="L2749" i="5" s="1"/>
  <c r="E2579" i="5"/>
  <c r="L2579" i="5" s="1"/>
  <c r="E2596" i="5"/>
  <c r="L2596" i="5" s="1"/>
  <c r="E2874" i="5"/>
  <c r="L2874" i="5" s="1"/>
  <c r="E2280" i="5"/>
  <c r="L2280" i="5" s="1"/>
  <c r="E2024" i="5"/>
  <c r="L2024" i="5" s="1"/>
  <c r="E2566" i="5"/>
  <c r="L2566" i="5" s="1"/>
  <c r="E2286" i="5"/>
  <c r="L2286" i="5" s="1"/>
  <c r="E3098" i="5"/>
  <c r="L3098" i="5" s="1"/>
  <c r="E2679" i="5"/>
  <c r="L2679" i="5" s="1"/>
  <c r="E2214" i="5"/>
  <c r="L2214" i="5" s="1"/>
  <c r="E3109" i="5"/>
  <c r="L3109" i="5" s="1"/>
  <c r="E2159" i="5"/>
  <c r="L2159" i="5" s="1"/>
  <c r="E2318" i="5"/>
  <c r="L2318" i="5" s="1"/>
  <c r="E2555" i="5"/>
  <c r="L2555" i="5" s="1"/>
  <c r="E2705" i="5"/>
  <c r="L2705" i="5" s="1"/>
  <c r="Q3087" i="7"/>
  <c r="E3096" i="5"/>
  <c r="L3096" i="5" s="1"/>
  <c r="Q2870" i="7"/>
  <c r="E2879" i="5"/>
  <c r="L2879" i="5" s="1"/>
  <c r="Q1985" i="7"/>
  <c r="E1994" i="5"/>
  <c r="L1994" i="5" s="1"/>
  <c r="Q2158" i="7"/>
  <c r="E2167" i="5"/>
  <c r="L2167" i="5" s="1"/>
  <c r="Q2627" i="7"/>
  <c r="E2636" i="5"/>
  <c r="L2636" i="5" s="1"/>
  <c r="Q2064" i="7"/>
  <c r="E2073" i="5"/>
  <c r="L2073" i="5" s="1"/>
  <c r="Q2698" i="7"/>
  <c r="E2707" i="5"/>
  <c r="L2707" i="5" s="1"/>
  <c r="Q2068" i="7"/>
  <c r="E2077" i="5"/>
  <c r="L2077" i="5" s="1"/>
  <c r="E1876" i="5"/>
  <c r="L1876" i="5" s="1"/>
  <c r="E2643" i="5"/>
  <c r="L2643" i="5" s="1"/>
  <c r="E3150" i="5"/>
  <c r="L3150" i="5" s="1"/>
  <c r="Q2672" i="7"/>
  <c r="E2681" i="5"/>
  <c r="L2681" i="5" s="1"/>
  <c r="Q2931" i="7"/>
  <c r="E2940" i="5"/>
  <c r="L2940" i="5" s="1"/>
  <c r="Q2911" i="7"/>
  <c r="E2920" i="5"/>
  <c r="L2920" i="5" s="1"/>
  <c r="Q2330" i="7"/>
  <c r="E2339" i="5"/>
  <c r="L2339" i="5" s="1"/>
  <c r="Q3074" i="7"/>
  <c r="E3083" i="5"/>
  <c r="L3083" i="5" s="1"/>
  <c r="Q2403" i="7"/>
  <c r="E2412" i="5"/>
  <c r="L2412" i="5" s="1"/>
  <c r="Q2958" i="7"/>
  <c r="E2967" i="5"/>
  <c r="L2967" i="5" s="1"/>
  <c r="Q2941" i="7"/>
  <c r="E2950" i="5"/>
  <c r="L2950" i="5" s="1"/>
  <c r="Q2803" i="7"/>
  <c r="E2812" i="5"/>
  <c r="L2812" i="5" s="1"/>
  <c r="Q2646" i="7"/>
  <c r="E2655" i="5"/>
  <c r="L2655" i="5" s="1"/>
  <c r="Q2188" i="7"/>
  <c r="E2197" i="5"/>
  <c r="L2197" i="5" s="1"/>
  <c r="Q1830" i="7"/>
  <c r="E1839" i="5"/>
  <c r="L1839" i="5" s="1"/>
  <c r="Q1980" i="7"/>
  <c r="E1989" i="5"/>
  <c r="L1989" i="5" s="1"/>
  <c r="Q2637" i="7"/>
  <c r="E2646" i="5"/>
  <c r="L2646" i="5" s="1"/>
  <c r="Q2259" i="7"/>
  <c r="E2268" i="5"/>
  <c r="L2268" i="5" s="1"/>
  <c r="E2856" i="5"/>
  <c r="L2856" i="5" s="1"/>
  <c r="E3071" i="5"/>
  <c r="L3071" i="5" s="1"/>
  <c r="E3162" i="5"/>
  <c r="L3162" i="5" s="1"/>
  <c r="E2573" i="5"/>
  <c r="L2573" i="5" s="1"/>
  <c r="E2684" i="5"/>
  <c r="L2684" i="5" s="1"/>
  <c r="E2490" i="5"/>
  <c r="L2490" i="5" s="1"/>
  <c r="E2384" i="5"/>
  <c r="L2384" i="5" s="1"/>
  <c r="E2078" i="5"/>
  <c r="L2078" i="5" s="1"/>
  <c r="E2844" i="5"/>
  <c r="L2844" i="5" s="1"/>
  <c r="E3165" i="5"/>
  <c r="L3165" i="5" s="1"/>
  <c r="E2436" i="5"/>
  <c r="L2436" i="5" s="1"/>
  <c r="E2314" i="5"/>
  <c r="L2314" i="5" s="1"/>
  <c r="E3047" i="5"/>
  <c r="L3047" i="5" s="1"/>
  <c r="E1938" i="5"/>
  <c r="L1938" i="5" s="1"/>
  <c r="E2774" i="5"/>
  <c r="L2774" i="5" s="1"/>
  <c r="E2798" i="5"/>
  <c r="L2798" i="5" s="1"/>
  <c r="E3082" i="5"/>
  <c r="L3082" i="5" s="1"/>
  <c r="E2279" i="5"/>
  <c r="L2279" i="5" s="1"/>
  <c r="E3104" i="5"/>
  <c r="L3104" i="5" s="1"/>
  <c r="E2063" i="5"/>
  <c r="L2063" i="5" s="1"/>
  <c r="E2884" i="5"/>
  <c r="L2884" i="5" s="1"/>
  <c r="E3126" i="5"/>
  <c r="L3126" i="5" s="1"/>
  <c r="Q3032" i="7"/>
  <c r="E3041" i="5"/>
  <c r="L3041" i="5" s="1"/>
  <c r="E2962" i="5"/>
  <c r="L2962" i="5" s="1"/>
  <c r="E2740" i="5"/>
  <c r="L2740" i="5" s="1"/>
  <c r="Q2667" i="7"/>
  <c r="E2676" i="5"/>
  <c r="L2676" i="5" s="1"/>
  <c r="Q3012" i="7"/>
  <c r="E3021" i="5"/>
  <c r="L3021" i="5" s="1"/>
  <c r="Q2914" i="7"/>
  <c r="E2923" i="5"/>
  <c r="L2923" i="5" s="1"/>
  <c r="Q2471" i="7"/>
  <c r="E2480" i="5"/>
  <c r="L2480" i="5" s="1"/>
  <c r="Q2556" i="7"/>
  <c r="E2565" i="5"/>
  <c r="L2565" i="5" s="1"/>
  <c r="Q2613" i="7"/>
  <c r="E2622" i="5"/>
  <c r="L2622" i="5" s="1"/>
  <c r="Q2049" i="7"/>
  <c r="E2058" i="5"/>
  <c r="L2058" i="5" s="1"/>
  <c r="Q2426" i="7"/>
  <c r="E2435" i="5"/>
  <c r="L2435" i="5" s="1"/>
  <c r="E2584" i="5"/>
  <c r="L2584" i="5" s="1"/>
  <c r="E2807" i="5"/>
  <c r="L2807" i="5" s="1"/>
  <c r="E3122" i="5"/>
  <c r="L3122" i="5" s="1"/>
  <c r="E2876" i="5"/>
  <c r="L2876" i="5" s="1"/>
  <c r="E2848" i="5"/>
  <c r="L2848" i="5" s="1"/>
  <c r="E2872" i="5"/>
  <c r="L2872" i="5" s="1"/>
  <c r="E2720" i="5"/>
  <c r="L2720" i="5" s="1"/>
  <c r="E2576" i="5"/>
  <c r="L2576" i="5" s="1"/>
  <c r="E1887" i="5"/>
  <c r="L1887" i="5" s="1"/>
  <c r="E2186" i="5"/>
  <c r="L2186" i="5" s="1"/>
  <c r="E2135" i="5"/>
  <c r="L2135" i="5" s="1"/>
  <c r="E2056" i="5"/>
  <c r="L2056" i="5" s="1"/>
  <c r="E2088" i="5"/>
  <c r="L2088" i="5" s="1"/>
  <c r="E2168" i="5"/>
  <c r="L2168" i="5" s="1"/>
  <c r="E2074" i="5"/>
  <c r="L2074" i="5" s="1"/>
  <c r="E1976" i="5"/>
  <c r="L1976" i="5" s="1"/>
  <c r="E1873" i="5"/>
  <c r="L1873" i="5" s="1"/>
  <c r="E3036" i="5"/>
  <c r="L3036" i="5" s="1"/>
  <c r="E2746" i="5"/>
  <c r="L2746" i="5" s="1"/>
  <c r="E3077" i="5"/>
  <c r="L3077" i="5" s="1"/>
  <c r="E2494" i="5"/>
  <c r="L2494" i="5" s="1"/>
  <c r="E2294" i="5"/>
  <c r="L2294" i="5" s="1"/>
  <c r="E2564" i="5"/>
  <c r="L2564" i="5" s="1"/>
  <c r="E2195" i="5"/>
  <c r="L2195" i="5" s="1"/>
  <c r="E2354" i="5"/>
  <c r="L2354" i="5" s="1"/>
  <c r="E2127" i="5"/>
  <c r="L2127" i="5" s="1"/>
  <c r="E2376" i="5"/>
  <c r="L2376" i="5" s="1"/>
  <c r="E3027" i="5"/>
  <c r="L3027" i="5" s="1"/>
  <c r="E1923" i="5"/>
  <c r="L1923" i="5" s="1"/>
  <c r="E2918" i="5"/>
  <c r="L2918" i="5" s="1"/>
  <c r="E2229" i="5"/>
  <c r="L2229" i="5" s="1"/>
  <c r="Q2633" i="7"/>
  <c r="E2642" i="5"/>
  <c r="L2642" i="5" s="1"/>
  <c r="Q2199" i="7"/>
  <c r="E2208" i="5"/>
  <c r="L2208" i="5" s="1"/>
  <c r="Q2898" i="7"/>
  <c r="E2907" i="5"/>
  <c r="L2907" i="5" s="1"/>
  <c r="Q2078" i="7"/>
  <c r="E2087" i="5"/>
  <c r="L2087" i="5" s="1"/>
  <c r="Q2282" i="7"/>
  <c r="E2291" i="5"/>
  <c r="L2291" i="5" s="1"/>
  <c r="Q2832" i="7"/>
  <c r="E2841" i="5"/>
  <c r="L2841" i="5" s="1"/>
  <c r="E1968" i="5"/>
  <c r="L1968" i="5" s="1"/>
  <c r="E3114" i="5"/>
  <c r="L3114" i="5" s="1"/>
  <c r="E2299" i="5"/>
  <c r="L2299" i="5" s="1"/>
  <c r="Q2073" i="7"/>
  <c r="E2082" i="5"/>
  <c r="L2082" i="5" s="1"/>
  <c r="Q2378" i="7"/>
  <c r="E2387" i="5"/>
  <c r="L2387" i="5" s="1"/>
  <c r="Q3057" i="7"/>
  <c r="E3066" i="5"/>
  <c r="L3066" i="5" s="1"/>
  <c r="Q2706" i="7"/>
  <c r="E2715" i="5"/>
  <c r="L2715" i="5" s="1"/>
  <c r="Q2700" i="7"/>
  <c r="E2709" i="5"/>
  <c r="L2709" i="5" s="1"/>
  <c r="E2447" i="5"/>
  <c r="L2447" i="5" s="1"/>
  <c r="Q3037" i="7"/>
  <c r="E3046" i="5"/>
  <c r="L3046" i="5" s="1"/>
  <c r="Q2011" i="7"/>
  <c r="E2020" i="5"/>
  <c r="L2020" i="5" s="1"/>
  <c r="Q2354" i="7"/>
  <c r="E2363" i="5"/>
  <c r="L2363" i="5" s="1"/>
  <c r="E2551" i="5"/>
  <c r="L2551" i="5" s="1"/>
  <c r="E2181" i="5"/>
  <c r="L2181" i="5" s="1"/>
  <c r="E1824" i="5"/>
  <c r="L1824" i="5" s="1"/>
  <c r="E1822" i="5"/>
  <c r="L1822" i="5" s="1"/>
  <c r="Q3000" i="7"/>
  <c r="E3009" i="5"/>
  <c r="L3009" i="5" s="1"/>
  <c r="Q2643" i="7"/>
  <c r="E2652" i="5"/>
  <c r="L2652" i="5" s="1"/>
  <c r="Q2681" i="7"/>
  <c r="E2690" i="5"/>
  <c r="L2690" i="5" s="1"/>
  <c r="Q2757" i="7"/>
  <c r="E2766" i="5"/>
  <c r="L2766" i="5" s="1"/>
  <c r="Q2044" i="7"/>
  <c r="E2053" i="5"/>
  <c r="L2053" i="5" s="1"/>
  <c r="Q3006" i="7"/>
  <c r="E3015" i="5"/>
  <c r="L3015" i="5" s="1"/>
  <c r="Q2679" i="7"/>
  <c r="E2688" i="5"/>
  <c r="L2688" i="5" s="1"/>
  <c r="Q2782" i="7"/>
  <c r="E2791" i="5"/>
  <c r="L2791" i="5" s="1"/>
  <c r="Q2547" i="7"/>
  <c r="E2556" i="5"/>
  <c r="L2556" i="5" s="1"/>
  <c r="Q2030" i="7"/>
  <c r="E2039" i="5"/>
  <c r="L2039" i="5" s="1"/>
  <c r="E3063" i="5"/>
  <c r="L3063" i="5" s="1"/>
  <c r="E3057" i="5"/>
  <c r="L3057" i="5" s="1"/>
  <c r="E2935" i="5"/>
  <c r="L2935" i="5" s="1"/>
  <c r="E3132" i="5"/>
  <c r="L3132" i="5" s="1"/>
  <c r="E2989" i="5"/>
  <c r="L2989" i="5" s="1"/>
  <c r="E3118" i="5"/>
  <c r="L3118" i="5" s="1"/>
  <c r="E2912" i="5"/>
  <c r="L2912" i="5" s="1"/>
  <c r="E2525" i="5"/>
  <c r="L2525" i="5" s="1"/>
  <c r="E2669" i="5"/>
  <c r="L2669" i="5" s="1"/>
  <c r="E2585" i="5"/>
  <c r="L2585" i="5" s="1"/>
  <c r="E2834" i="5"/>
  <c r="L2834" i="5" s="1"/>
  <c r="E3012" i="5"/>
  <c r="L3012" i="5" s="1"/>
  <c r="E2362" i="5"/>
  <c r="L2362" i="5" s="1"/>
  <c r="E2094" i="5"/>
  <c r="L2094" i="5" s="1"/>
  <c r="E2393" i="5"/>
  <c r="L2393" i="5" s="1"/>
  <c r="E2380" i="5"/>
  <c r="L2380" i="5" s="1"/>
  <c r="E2252" i="5"/>
  <c r="L2252" i="5" s="1"/>
  <c r="E3024" i="5"/>
  <c r="L3024" i="5" s="1"/>
  <c r="E2638" i="5"/>
  <c r="L2638" i="5" s="1"/>
  <c r="E2593" i="5"/>
  <c r="L2593" i="5" s="1"/>
  <c r="E2191" i="5"/>
  <c r="L2191" i="5" s="1"/>
  <c r="E2775" i="5"/>
  <c r="L2775" i="5" s="1"/>
  <c r="E3007" i="5"/>
  <c r="L3007" i="5" s="1"/>
  <c r="E2143" i="5"/>
  <c r="L2143" i="5" s="1"/>
  <c r="E2537" i="5"/>
  <c r="L2537" i="5" s="1"/>
  <c r="E2433" i="5"/>
  <c r="L2433" i="5" s="1"/>
  <c r="E1986" i="5"/>
  <c r="L1986" i="5" s="1"/>
  <c r="E2111" i="5"/>
  <c r="L2111" i="5" s="1"/>
  <c r="E2511" i="5"/>
  <c r="L2511" i="5" s="1"/>
  <c r="E2719" i="5"/>
  <c r="L2719" i="5" s="1"/>
  <c r="E2845" i="5"/>
  <c r="L2845" i="5" s="1"/>
  <c r="E3051" i="5"/>
  <c r="L3051" i="5" s="1"/>
  <c r="E2641" i="5"/>
  <c r="L2641" i="5" s="1"/>
  <c r="E2150" i="5"/>
  <c r="L2150" i="5" s="1"/>
  <c r="Q1955" i="7"/>
  <c r="E1964" i="5"/>
  <c r="L1964" i="5" s="1"/>
  <c r="Q3090" i="7"/>
  <c r="E3099" i="5"/>
  <c r="L3099" i="5" s="1"/>
  <c r="Q2701" i="7"/>
  <c r="E2710" i="5"/>
  <c r="L2710" i="5" s="1"/>
  <c r="Q2908" i="7"/>
  <c r="E2917" i="5"/>
  <c r="L2917" i="5" s="1"/>
  <c r="Q2138" i="7"/>
  <c r="E2147" i="5"/>
  <c r="L2147" i="5" s="1"/>
  <c r="Q2415" i="7"/>
  <c r="E2424" i="5"/>
  <c r="L2424" i="5" s="1"/>
  <c r="E2802" i="5"/>
  <c r="L2802" i="5" s="1"/>
  <c r="E3137" i="5"/>
  <c r="L3137" i="5" s="1"/>
  <c r="Q3140" i="7"/>
  <c r="E3149" i="5"/>
  <c r="L3149" i="5" s="1"/>
  <c r="Q3114" i="7"/>
  <c r="E3123" i="5"/>
  <c r="L3123" i="5" s="1"/>
  <c r="Q3147" i="7"/>
  <c r="E3156" i="5"/>
  <c r="L3156" i="5" s="1"/>
  <c r="E3011" i="5"/>
  <c r="L3011" i="5" s="1"/>
  <c r="Q2695" i="7"/>
  <c r="E2704" i="5"/>
  <c r="L2704" i="5" s="1"/>
  <c r="Q3086" i="7"/>
  <c r="E3095" i="5"/>
  <c r="L3095" i="5" s="1"/>
  <c r="Q3132" i="7"/>
  <c r="E3141" i="5"/>
  <c r="L3141" i="5" s="1"/>
  <c r="Q2568" i="7"/>
  <c r="E2577" i="5"/>
  <c r="L2577" i="5" s="1"/>
  <c r="Q2991" i="7"/>
  <c r="E3000" i="5"/>
  <c r="L3000" i="5" s="1"/>
  <c r="Q2541" i="7"/>
  <c r="E2550" i="5"/>
  <c r="L2550" i="5" s="1"/>
  <c r="Q2250" i="7"/>
  <c r="E2259" i="5"/>
  <c r="L2259" i="5" s="1"/>
  <c r="Q2444" i="7"/>
  <c r="E2453" i="5"/>
  <c r="L2453" i="5" s="1"/>
  <c r="E2831" i="5"/>
  <c r="L2831" i="5" s="1"/>
  <c r="E3133" i="5"/>
  <c r="L3133" i="5" s="1"/>
  <c r="E3033" i="5"/>
  <c r="L3033" i="5" s="1"/>
  <c r="E3002" i="5"/>
  <c r="L3002" i="5" s="1"/>
  <c r="E2904" i="5"/>
  <c r="L2904" i="5" s="1"/>
  <c r="E2780" i="5"/>
  <c r="L2780" i="5" s="1"/>
  <c r="E2533" i="5"/>
  <c r="L2533" i="5" s="1"/>
  <c r="E2659" i="5"/>
  <c r="L2659" i="5" s="1"/>
  <c r="E2892" i="5"/>
  <c r="L2892" i="5" s="1"/>
  <c r="E2689" i="5"/>
  <c r="L2689" i="5" s="1"/>
  <c r="E2735" i="5"/>
  <c r="L2735" i="5" s="1"/>
  <c r="E2429" i="5"/>
  <c r="L2429" i="5" s="1"/>
  <c r="E2702" i="5"/>
  <c r="L2702" i="5" s="1"/>
  <c r="E2410" i="5"/>
  <c r="L2410" i="5" s="1"/>
  <c r="E2402" i="5"/>
  <c r="L2402" i="5" s="1"/>
  <c r="E1998" i="5"/>
  <c r="L1998" i="5" s="1"/>
  <c r="E2708" i="5"/>
  <c r="L2708" i="5" s="1"/>
  <c r="E2026" i="5"/>
  <c r="L2026" i="5" s="1"/>
  <c r="E2824" i="5"/>
  <c r="L2824" i="5" s="1"/>
  <c r="E2395" i="5"/>
  <c r="L2395" i="5" s="1"/>
  <c r="E2072" i="5"/>
  <c r="L2072" i="5" s="1"/>
  <c r="E2336" i="5"/>
  <c r="L2336" i="5" s="1"/>
  <c r="E1967" i="5"/>
  <c r="L1967" i="5" s="1"/>
  <c r="E3146" i="5"/>
  <c r="L3146" i="5" s="1"/>
  <c r="E2745" i="5"/>
  <c r="L2745" i="5" s="1"/>
  <c r="E2694" i="5"/>
  <c r="L2694" i="5" s="1"/>
  <c r="E2801" i="5"/>
  <c r="L2801" i="5" s="1"/>
  <c r="E2091" i="5"/>
  <c r="L2091" i="5" s="1"/>
  <c r="E2000" i="5"/>
  <c r="L2000" i="5" s="1"/>
  <c r="E2104" i="5"/>
  <c r="L2104" i="5" s="1"/>
  <c r="E2991" i="5"/>
  <c r="L2991" i="5" s="1"/>
  <c r="E2497" i="5"/>
  <c r="L2497" i="5" s="1"/>
  <c r="E2699" i="5"/>
  <c r="L2699" i="5" s="1"/>
  <c r="E2059" i="5"/>
  <c r="L2059" i="5" s="1"/>
  <c r="E2165" i="5"/>
  <c r="L2165" i="5" s="1"/>
  <c r="Q2473" i="7"/>
  <c r="E2482" i="5"/>
  <c r="L2482" i="5" s="1"/>
  <c r="Q2850" i="7"/>
  <c r="E2859" i="5"/>
  <c r="L2859" i="5" s="1"/>
  <c r="Q1829" i="7"/>
  <c r="E1838" i="5"/>
  <c r="L1838" i="5" s="1"/>
  <c r="Q2880" i="7"/>
  <c r="E2889" i="5"/>
  <c r="L2889" i="5" s="1"/>
  <c r="Q1843" i="7"/>
  <c r="E1852" i="5"/>
  <c r="L1852" i="5" s="1"/>
  <c r="Q2203" i="7"/>
  <c r="E2212" i="5"/>
  <c r="L2212" i="5" s="1"/>
  <c r="E2773" i="5"/>
  <c r="L2773" i="5" s="1"/>
  <c r="E2901" i="5"/>
  <c r="L2901" i="5" s="1"/>
  <c r="E2264" i="5"/>
  <c r="L2264" i="5" s="1"/>
  <c r="E2175" i="5"/>
  <c r="L2175" i="5" s="1"/>
  <c r="E2317" i="5"/>
  <c r="L2317" i="5" s="1"/>
  <c r="Q2773" i="7"/>
  <c r="E2782" i="5"/>
  <c r="L2782" i="5" s="1"/>
  <c r="Q2755" i="7"/>
  <c r="E2764" i="5"/>
  <c r="L2764" i="5" s="1"/>
  <c r="Q2042" i="7"/>
  <c r="E2051" i="5"/>
  <c r="L2051" i="5" s="1"/>
  <c r="Q3072" i="7"/>
  <c r="E3081" i="5"/>
  <c r="L3081" i="5" s="1"/>
  <c r="Q2116" i="7"/>
  <c r="E2125" i="5"/>
  <c r="L2125" i="5" s="1"/>
  <c r="Q2762" i="7"/>
  <c r="E2771" i="5"/>
  <c r="L2771" i="5" s="1"/>
  <c r="Q2932" i="7"/>
  <c r="E2941" i="5"/>
  <c r="L2941" i="5" s="1"/>
  <c r="E3040" i="5"/>
  <c r="L3040" i="5" s="1"/>
  <c r="E2948" i="5"/>
  <c r="L2948" i="5" s="1"/>
  <c r="E2209" i="5"/>
  <c r="L2209" i="5" s="1"/>
  <c r="Q2204" i="7"/>
  <c r="E2213" i="5"/>
  <c r="L2213" i="5" s="1"/>
  <c r="Q2214" i="7"/>
  <c r="E2223" i="5"/>
  <c r="L2223" i="5" s="1"/>
  <c r="Q2601" i="7"/>
  <c r="E2610" i="5"/>
  <c r="L2610" i="5" s="1"/>
  <c r="Q2338" i="7"/>
  <c r="E2347" i="5"/>
  <c r="L2347" i="5" s="1"/>
  <c r="E2484" i="5"/>
  <c r="L2484" i="5" s="1"/>
  <c r="E2833" i="5"/>
  <c r="L2833" i="5" s="1"/>
  <c r="Q2985" i="7"/>
  <c r="E2994" i="5"/>
  <c r="L2994" i="5" s="1"/>
  <c r="Q2962" i="7"/>
  <c r="E2971" i="5"/>
  <c r="L2971" i="5" s="1"/>
  <c r="Q2209" i="7"/>
  <c r="E2218" i="5"/>
  <c r="L2218" i="5" s="1"/>
  <c r="Q1966" i="7"/>
  <c r="E1975" i="5"/>
  <c r="L1975" i="5" s="1"/>
  <c r="E3038" i="5"/>
  <c r="L3038" i="5" s="1"/>
  <c r="E2716" i="5"/>
  <c r="L2716" i="5" s="1"/>
  <c r="E3144" i="5"/>
  <c r="L3144" i="5" s="1"/>
  <c r="E3112" i="5"/>
  <c r="L3112" i="5" s="1"/>
  <c r="E3148" i="5"/>
  <c r="L3148" i="5" s="1"/>
  <c r="E3023" i="5"/>
  <c r="L3023" i="5" s="1"/>
  <c r="E2648" i="5"/>
  <c r="L2648" i="5" s="1"/>
  <c r="E2475" i="5"/>
  <c r="L2475" i="5" s="1"/>
  <c r="E2258" i="5"/>
  <c r="L2258" i="5" s="1"/>
  <c r="E3143" i="5"/>
  <c r="L3143" i="5" s="1"/>
  <c r="E1966" i="5"/>
  <c r="L1966" i="5" s="1"/>
  <c r="E1874" i="5"/>
  <c r="L1874" i="5" s="1"/>
  <c r="E1970" i="5"/>
  <c r="L1970" i="5" s="1"/>
  <c r="E2269" i="5"/>
  <c r="L2269" i="5" s="1"/>
  <c r="E2353" i="5"/>
  <c r="L2353" i="5" s="1"/>
  <c r="E1890" i="5"/>
  <c r="L1890" i="5" s="1"/>
  <c r="E2531" i="5"/>
  <c r="L2531" i="5" s="1"/>
  <c r="E3131" i="5"/>
  <c r="L3131" i="5" s="1"/>
  <c r="E2609" i="5"/>
  <c r="L2609" i="5" s="1"/>
  <c r="E2338" i="5"/>
  <c r="L2338" i="5" s="1"/>
  <c r="E2913" i="5"/>
  <c r="L2913" i="5" s="1"/>
  <c r="E2129" i="5"/>
  <c r="L2129" i="5" s="1"/>
  <c r="E2729" i="5"/>
  <c r="L2729" i="5" s="1"/>
  <c r="E2438" i="5"/>
  <c r="L2438" i="5" s="1"/>
  <c r="E2242" i="5"/>
  <c r="L2242" i="5" s="1"/>
  <c r="E2580" i="5"/>
  <c r="L2580" i="5" s="1"/>
  <c r="E2731" i="5"/>
  <c r="L2731" i="5" s="1"/>
  <c r="E2021" i="5"/>
  <c r="L2021" i="5" s="1"/>
  <c r="E2639" i="5"/>
  <c r="L2639" i="5" s="1"/>
  <c r="E2018" i="5"/>
  <c r="L2018" i="5" s="1"/>
  <c r="E1957" i="5"/>
  <c r="L1957" i="5" s="1"/>
  <c r="E2324" i="5"/>
  <c r="L2324" i="5" s="1"/>
  <c r="Q2406" i="7"/>
  <c r="E2415" i="5"/>
  <c r="L2415" i="5" s="1"/>
  <c r="Q2383" i="7"/>
  <c r="E2392" i="5"/>
  <c r="L2392" i="5" s="1"/>
  <c r="Q2827" i="7"/>
  <c r="E2836" i="5"/>
  <c r="L2836" i="5" s="1"/>
  <c r="Q2293" i="7"/>
  <c r="E2302" i="5"/>
  <c r="L2302" i="5" s="1"/>
  <c r="Q2230" i="7"/>
  <c r="E2239" i="5"/>
  <c r="L2239" i="5" s="1"/>
  <c r="Q3154" i="7"/>
  <c r="E3163" i="5"/>
  <c r="L3163" i="5" s="1"/>
  <c r="Q2784" i="7"/>
  <c r="E2793" i="5"/>
  <c r="L2793" i="5" s="1"/>
  <c r="Q2077" i="7"/>
  <c r="E2086" i="5"/>
  <c r="L2086" i="5" s="1"/>
  <c r="E2692" i="5"/>
  <c r="L2692" i="5" s="1"/>
  <c r="E2171" i="5"/>
  <c r="L2171" i="5" s="1"/>
  <c r="Q2819" i="7"/>
  <c r="E2828" i="5"/>
  <c r="L2828" i="5" s="1"/>
  <c r="E2617" i="5"/>
  <c r="L2617" i="5" s="1"/>
  <c r="E2590" i="5"/>
  <c r="L2590" i="5" s="1"/>
  <c r="E1952" i="5"/>
  <c r="L1952" i="5" s="1"/>
  <c r="Q2373" i="7"/>
  <c r="E2382" i="5"/>
  <c r="L2382" i="5" s="1"/>
  <c r="E2346" i="5"/>
  <c r="L2346" i="5" s="1"/>
  <c r="E2742" i="5"/>
  <c r="L2742" i="5" s="1"/>
  <c r="E1956" i="5"/>
  <c r="L1956" i="5" s="1"/>
  <c r="E2768" i="5"/>
  <c r="L2768" i="5" s="1"/>
  <c r="E2957" i="5"/>
  <c r="L2957" i="5" s="1"/>
  <c r="E2871" i="5"/>
  <c r="L2871" i="5" s="1"/>
  <c r="E2586" i="5"/>
  <c r="L2586" i="5" s="1"/>
  <c r="E2905" i="5"/>
  <c r="L2905" i="5" s="1"/>
  <c r="E2227" i="5"/>
  <c r="L2227" i="5" s="1"/>
  <c r="E3117" i="5"/>
  <c r="L3117" i="5" s="1"/>
  <c r="E2926" i="5"/>
  <c r="L2926" i="5" s="1"/>
  <c r="Q2144" i="7"/>
  <c r="E2153" i="5"/>
  <c r="L2153" i="5" s="1"/>
  <c r="E2978" i="5"/>
  <c r="L2978" i="5" s="1"/>
  <c r="E2552" i="5"/>
  <c r="L2552" i="5" s="1"/>
  <c r="E2396" i="5"/>
  <c r="L2396" i="5" s="1"/>
  <c r="E3067" i="5"/>
  <c r="L3067" i="5" s="1"/>
  <c r="E1933" i="5"/>
  <c r="L1933" i="5" s="1"/>
  <c r="Q2003" i="7"/>
  <c r="E2012" i="5"/>
  <c r="L2012" i="5" s="1"/>
  <c r="K3115" i="5"/>
  <c r="K2937" i="5"/>
  <c r="K2862" i="5"/>
  <c r="K2591" i="5"/>
  <c r="K2757" i="5"/>
  <c r="K2202" i="5"/>
  <c r="K2717" i="5"/>
  <c r="K2638" i="5"/>
  <c r="K2309" i="5"/>
  <c r="K3083" i="5"/>
  <c r="K2986" i="5"/>
  <c r="K2556" i="5"/>
  <c r="K2123" i="5"/>
  <c r="K1910" i="5"/>
  <c r="K3041" i="5"/>
  <c r="K2940" i="5"/>
  <c r="K3022" i="5"/>
  <c r="K3162" i="5"/>
  <c r="K2974" i="5"/>
  <c r="K2526" i="5"/>
  <c r="K2820" i="5"/>
  <c r="K2539" i="5"/>
  <c r="K2468" i="5"/>
  <c r="K2752" i="5"/>
  <c r="K2203" i="5"/>
  <c r="K1897" i="5"/>
  <c r="K2293" i="5"/>
  <c r="K1988" i="5"/>
  <c r="K2430" i="5"/>
  <c r="K2389" i="5"/>
  <c r="K2120" i="5"/>
  <c r="K1892" i="5"/>
  <c r="K2021" i="5"/>
  <c r="K2688" i="5"/>
  <c r="K2963" i="5"/>
  <c r="K2553" i="5"/>
  <c r="K2834" i="5"/>
  <c r="K1998" i="5"/>
  <c r="K2907" i="5"/>
  <c r="K2957" i="5"/>
  <c r="K2462" i="5"/>
  <c r="K2609" i="5"/>
  <c r="K2494" i="5"/>
  <c r="K2396" i="5"/>
  <c r="K3065" i="5"/>
  <c r="K2699" i="5"/>
  <c r="F2976" i="5"/>
  <c r="K2976" i="5" s="1"/>
  <c r="K2978" i="5"/>
  <c r="K2432" i="5"/>
  <c r="K2487" i="5"/>
  <c r="K2748" i="5"/>
  <c r="K2084" i="5"/>
  <c r="K2195" i="5"/>
  <c r="K2219" i="5"/>
  <c r="K2133" i="5"/>
  <c r="K2968" i="5"/>
  <c r="K3040" i="5"/>
  <c r="K2273" i="5"/>
  <c r="K2823" i="5"/>
  <c r="K2673" i="5"/>
  <c r="K2560" i="5"/>
  <c r="K3153" i="5"/>
  <c r="K2911" i="5"/>
  <c r="K3037" i="5"/>
  <c r="K2987" i="5"/>
  <c r="K2143" i="5"/>
  <c r="K2108" i="5"/>
  <c r="K1967" i="5"/>
  <c r="K2425" i="5"/>
  <c r="K1936" i="5"/>
  <c r="K2745" i="5"/>
  <c r="K2870" i="5"/>
  <c r="K2523" i="5"/>
  <c r="K2770" i="5"/>
  <c r="K2909" i="5"/>
  <c r="K2250" i="5"/>
  <c r="K2872" i="5"/>
  <c r="K2998" i="5"/>
  <c r="K1899" i="5"/>
  <c r="K2900" i="5"/>
  <c r="K2343" i="5"/>
  <c r="K2854" i="5"/>
  <c r="K3111" i="5"/>
  <c r="K2392" i="5"/>
  <c r="K1834" i="5"/>
  <c r="K3013" i="5"/>
  <c r="K1957" i="5"/>
  <c r="K2939" i="5"/>
  <c r="K2540" i="5"/>
  <c r="K2375" i="5"/>
  <c r="K2030" i="5"/>
  <c r="K2547" i="5"/>
  <c r="K3080" i="5"/>
  <c r="K2254" i="5"/>
  <c r="K1854" i="5"/>
  <c r="K3043" i="5"/>
  <c r="K3056" i="5"/>
  <c r="K2849" i="5"/>
  <c r="K3015" i="5"/>
  <c r="K2950" i="5"/>
  <c r="K2297" i="5"/>
  <c r="K2797" i="5"/>
  <c r="K2170" i="5"/>
  <c r="K1926" i="5"/>
  <c r="K2272" i="5"/>
  <c r="K2117" i="5"/>
  <c r="K2906" i="5"/>
  <c r="K3031" i="5"/>
  <c r="K2840" i="5"/>
  <c r="K1898" i="5"/>
  <c r="K1922" i="5"/>
  <c r="K2502" i="5"/>
  <c r="K2482" i="5"/>
  <c r="K2599" i="5"/>
  <c r="K1984" i="5"/>
  <c r="K3100" i="5"/>
  <c r="K2390" i="5"/>
  <c r="K2172" i="5"/>
  <c r="K3092" i="5"/>
  <c r="K1877" i="5"/>
  <c r="K1924" i="5"/>
  <c r="K2584" i="5"/>
  <c r="K2798" i="5"/>
  <c r="K2617" i="5"/>
  <c r="K2538" i="5"/>
  <c r="K2567" i="5"/>
  <c r="K2336" i="5"/>
  <c r="K3089" i="5"/>
  <c r="K2137" i="5"/>
  <c r="K2032" i="5"/>
  <c r="K1974" i="5"/>
  <c r="K3049" i="5"/>
  <c r="K2971" i="5"/>
  <c r="K2630" i="5"/>
  <c r="K2406" i="5"/>
  <c r="K2262" i="5"/>
  <c r="K2310" i="5"/>
  <c r="K1826" i="5"/>
  <c r="K2645" i="5"/>
  <c r="K2718" i="5"/>
  <c r="K2686" i="5"/>
  <c r="K2955" i="5"/>
  <c r="K2496" i="5"/>
  <c r="K2076" i="5"/>
  <c r="K2205" i="5"/>
  <c r="K1825" i="5"/>
  <c r="K2713" i="5"/>
  <c r="K2328" i="5"/>
  <c r="K3160" i="5"/>
  <c r="K2366" i="5"/>
  <c r="K2782" i="5"/>
  <c r="K1943" i="5"/>
  <c r="K2057" i="5"/>
  <c r="K1955" i="5"/>
  <c r="K1839" i="5"/>
  <c r="K2518" i="5"/>
  <c r="K2460" i="5"/>
  <c r="K2575" i="5"/>
  <c r="K2446" i="5"/>
  <c r="K2557" i="5"/>
  <c r="K1930" i="5"/>
  <c r="K1885" i="5"/>
  <c r="K1968" i="5"/>
  <c r="K3042" i="5"/>
  <c r="K2125" i="5"/>
  <c r="K2721" i="5"/>
  <c r="K3050" i="5"/>
  <c r="K2148" i="5"/>
  <c r="K2318" i="5"/>
  <c r="K2889" i="5"/>
  <c r="K2674" i="5"/>
  <c r="K2999" i="5"/>
  <c r="K2291" i="5"/>
  <c r="K2313" i="5"/>
  <c r="K2066" i="5"/>
  <c r="K1838" i="5"/>
  <c r="K3032" i="5"/>
  <c r="K2037" i="5"/>
  <c r="K2255" i="5"/>
  <c r="K2664" i="5"/>
  <c r="K2818" i="5"/>
  <c r="K2742" i="5"/>
  <c r="K2936" i="5"/>
  <c r="K1934" i="5"/>
  <c r="K2107" i="5"/>
  <c r="K1867" i="5"/>
  <c r="K2329" i="5"/>
  <c r="K1893" i="5"/>
  <c r="K2316" i="5"/>
  <c r="K2349" i="5"/>
  <c r="K2031" i="5"/>
  <c r="K1891" i="5"/>
  <c r="K2934" i="5"/>
  <c r="K2184" i="5"/>
  <c r="K1991" i="5"/>
  <c r="K2495" i="5"/>
  <c r="K2654" i="5"/>
  <c r="K2945" i="5"/>
  <c r="K3079" i="5"/>
  <c r="K3106" i="5"/>
  <c r="K2899" i="5"/>
  <c r="K2069" i="5"/>
  <c r="K2056" i="5"/>
  <c r="K2063" i="5"/>
  <c r="K2583" i="5"/>
  <c r="K1985" i="5"/>
  <c r="K2002" i="5"/>
  <c r="K1829" i="5"/>
  <c r="K3082" i="5"/>
  <c r="K2801" i="5"/>
  <c r="K2667" i="5"/>
  <c r="K2294" i="5"/>
  <c r="K1971" i="5"/>
  <c r="K2809" i="5"/>
  <c r="K1894" i="5"/>
  <c r="K2888" i="5"/>
  <c r="K2783" i="5"/>
  <c r="K2655" i="5"/>
  <c r="K3066" i="5"/>
  <c r="K2980" i="5"/>
  <c r="K2956" i="5"/>
  <c r="K2652" i="5"/>
  <c r="K2585" i="5"/>
  <c r="K2814" i="5"/>
  <c r="K2661" i="5"/>
  <c r="K2263" i="5"/>
  <c r="K2626" i="5"/>
  <c r="K2256" i="5"/>
  <c r="K2535" i="5"/>
  <c r="K2875" i="5"/>
  <c r="K1865" i="5"/>
  <c r="K2016" i="5"/>
  <c r="K2324" i="5"/>
  <c r="K2281" i="5"/>
  <c r="K2784" i="5"/>
  <c r="K2071" i="5"/>
  <c r="K1835" i="5"/>
  <c r="K2007" i="5"/>
  <c r="K3027" i="5"/>
  <c r="K1827" i="5"/>
  <c r="K1927" i="5"/>
  <c r="K3057" i="5"/>
  <c r="K2590" i="5"/>
  <c r="K2712" i="5"/>
  <c r="K3104" i="5"/>
  <c r="K2991" i="5"/>
  <c r="K3068" i="5"/>
  <c r="K2636" i="5"/>
  <c r="K2259" i="5"/>
  <c r="K2265" i="5"/>
  <c r="K2481" i="5"/>
  <c r="K1860" i="5"/>
  <c r="K2500" i="5"/>
  <c r="K2312" i="5"/>
  <c r="K1853" i="5"/>
  <c r="K2864" i="5"/>
  <c r="K3071" i="5"/>
  <c r="K3060" i="5"/>
  <c r="K2338" i="5"/>
  <c r="K2224" i="5"/>
  <c r="K1852" i="5"/>
  <c r="K2851" i="5"/>
  <c r="K2666" i="5"/>
  <c r="K2795" i="5"/>
  <c r="K2344" i="5"/>
  <c r="K2267" i="5"/>
  <c r="K2207" i="5"/>
  <c r="K2035" i="5"/>
  <c r="K1828" i="5"/>
  <c r="K2005" i="5"/>
  <c r="K2732" i="5"/>
  <c r="K1959" i="5"/>
  <c r="K2489" i="5"/>
  <c r="K2072" i="5"/>
  <c r="K2444" i="5"/>
  <c r="K2467" i="5"/>
  <c r="K2847" i="5"/>
  <c r="K2690" i="5"/>
  <c r="K1887" i="5"/>
  <c r="K2112" i="5"/>
  <c r="K1944" i="5"/>
  <c r="K2648" i="5"/>
  <c r="K3155" i="5"/>
  <c r="K3084" i="5"/>
  <c r="K2455" i="5"/>
  <c r="K2380" i="5"/>
  <c r="K1942" i="5"/>
  <c r="K2038" i="5"/>
  <c r="K3000" i="5"/>
  <c r="K2887" i="5"/>
  <c r="K2810" i="5"/>
  <c r="K3058" i="5"/>
  <c r="K2780" i="5"/>
  <c r="K2378" i="5"/>
  <c r="K2237" i="5"/>
  <c r="K3028" i="5"/>
  <c r="K2317" i="5"/>
  <c r="K2994" i="5"/>
  <c r="K2877" i="5"/>
  <c r="K2829" i="5"/>
  <c r="K2828" i="5"/>
  <c r="K2110" i="5"/>
  <c r="K3123" i="5"/>
  <c r="K2701" i="5"/>
  <c r="K2386" i="5"/>
  <c r="K2189" i="5"/>
  <c r="K2516" i="5"/>
  <c r="K3158" i="5"/>
  <c r="K3044" i="5"/>
  <c r="K3070" i="5"/>
  <c r="K2624" i="5"/>
  <c r="K2096" i="5"/>
  <c r="K2517" i="5"/>
  <c r="K2081" i="5"/>
  <c r="K1849" i="5"/>
  <c r="K2054" i="5"/>
  <c r="K1981" i="5"/>
  <c r="K1886" i="5"/>
  <c r="K2817" i="5"/>
  <c r="K3047" i="5"/>
  <c r="K2158" i="5"/>
  <c r="K1987" i="5"/>
  <c r="K2073" i="5"/>
  <c r="K2842" i="5"/>
  <c r="K2580" i="5"/>
  <c r="K2621" i="5"/>
  <c r="K2046" i="5"/>
  <c r="K2528" i="5"/>
  <c r="K3159" i="5"/>
  <c r="K3134" i="5"/>
  <c r="K2843" i="5"/>
  <c r="K2739" i="5"/>
  <c r="K2536" i="5"/>
  <c r="K2134" i="5"/>
  <c r="K3038" i="5"/>
  <c r="K3107" i="5"/>
  <c r="K3156" i="5"/>
  <c r="K3135" i="5"/>
  <c r="K2904" i="5"/>
  <c r="K2808" i="5"/>
  <c r="K2977" i="5"/>
  <c r="K2819" i="5"/>
  <c r="K2985" i="5"/>
  <c r="K2996" i="5"/>
  <c r="K2578" i="5"/>
  <c r="K2501" i="5"/>
  <c r="K2284" i="5"/>
  <c r="K2176" i="5"/>
  <c r="K1973" i="5"/>
  <c r="K2377" i="5"/>
  <c r="K2698" i="5"/>
  <c r="K2435" i="5"/>
  <c r="K2015" i="5"/>
  <c r="K2080" i="5"/>
  <c r="K2781" i="5"/>
  <c r="K2299" i="5"/>
  <c r="K2233" i="5"/>
  <c r="K2160" i="5"/>
  <c r="K2625" i="5"/>
  <c r="K2323" i="5"/>
  <c r="K1872" i="5"/>
  <c r="K2239" i="5"/>
  <c r="K2635" i="5"/>
  <c r="K2554" i="5"/>
  <c r="K2858" i="5"/>
  <c r="K2683" i="5"/>
  <c r="K2401" i="5"/>
  <c r="K2506" i="5"/>
  <c r="K2410" i="5"/>
  <c r="K2348" i="5"/>
  <c r="K2794" i="5"/>
  <c r="K2563" i="5"/>
  <c r="K2947" i="5"/>
  <c r="K2304" i="5"/>
  <c r="K1947" i="5"/>
  <c r="K2029" i="5"/>
  <c r="K2417" i="5"/>
  <c r="K1890" i="5"/>
  <c r="K1851" i="5"/>
  <c r="K3110" i="5"/>
  <c r="K2932" i="5"/>
  <c r="K2166" i="5"/>
  <c r="K2011" i="5"/>
  <c r="K2213" i="5"/>
  <c r="K2342" i="5"/>
  <c r="K2088" i="5"/>
  <c r="K2507" i="5"/>
  <c r="K1941" i="5"/>
  <c r="K2727" i="5"/>
  <c r="K3005" i="5"/>
  <c r="K2581" i="5"/>
  <c r="K3034" i="5"/>
  <c r="K2524" i="5"/>
  <c r="K3117" i="5"/>
  <c r="K2285" i="5"/>
  <c r="K2579" i="5"/>
  <c r="K2972" i="5"/>
  <c r="K2992" i="5"/>
  <c r="K2241" i="5"/>
  <c r="K2368" i="5"/>
  <c r="K2708" i="5"/>
  <c r="K2248" i="5"/>
  <c r="K2243" i="5"/>
  <c r="K2608" i="5"/>
  <c r="K2178" i="5"/>
  <c r="K2058" i="5"/>
  <c r="K1888" i="5"/>
  <c r="K3029" i="5"/>
  <c r="K2882" i="5"/>
  <c r="K2428" i="5"/>
  <c r="K1940" i="5"/>
  <c r="K2442" i="5"/>
  <c r="K2806" i="5"/>
  <c r="K2576" i="5"/>
  <c r="K3006" i="5"/>
  <c r="K2964" i="5"/>
  <c r="K2846" i="5"/>
  <c r="K2387" i="5"/>
  <c r="K2013" i="5"/>
  <c r="K2672" i="5"/>
  <c r="K2359" i="5"/>
  <c r="K2532" i="5"/>
  <c r="K3086" i="5"/>
  <c r="K2079" i="5"/>
  <c r="K2044" i="5"/>
  <c r="K2857" i="5"/>
  <c r="K2043" i="5"/>
  <c r="K1868" i="5"/>
  <c r="K3149" i="5"/>
  <c r="K2279" i="5"/>
  <c r="K1954" i="5"/>
  <c r="K2144" i="5"/>
  <c r="K2943" i="5"/>
  <c r="K2653" i="5"/>
  <c r="K2825" i="5"/>
  <c r="K2533" i="5"/>
  <c r="K2876" i="5"/>
  <c r="K2958" i="5"/>
  <c r="K2702" i="5"/>
  <c r="K2371" i="5"/>
  <c r="K2025" i="5"/>
  <c r="K2111" i="5"/>
  <c r="K2837" i="5"/>
  <c r="K3024" i="5"/>
  <c r="K2364" i="5"/>
  <c r="K1965" i="5"/>
  <c r="K2764" i="5"/>
  <c r="K1964" i="5"/>
  <c r="K2558" i="5"/>
  <c r="K2651" i="5"/>
  <c r="K2275" i="5"/>
  <c r="K2594" i="5"/>
  <c r="K2931" i="5"/>
  <c r="K2216" i="5"/>
  <c r="K2480" i="5"/>
  <c r="K1994" i="5"/>
  <c r="K2180" i="5"/>
  <c r="K2183" i="5"/>
  <c r="K3137" i="5"/>
  <c r="K3108" i="5"/>
  <c r="K2989" i="5"/>
  <c r="K2514" i="5"/>
  <c r="K2696" i="5"/>
  <c r="K2658" i="5"/>
  <c r="K2871" i="5"/>
  <c r="K2334" i="5"/>
  <c r="K2946" i="5"/>
  <c r="K1882" i="5"/>
  <c r="K2527" i="5"/>
  <c r="K2491" i="5"/>
  <c r="K1932" i="5"/>
  <c r="K2605" i="5"/>
  <c r="K2119" i="5"/>
  <c r="K2089" i="5"/>
  <c r="K2201" i="5"/>
  <c r="K2151" i="5"/>
  <c r="K2261" i="5"/>
  <c r="K2034" i="5"/>
  <c r="K1864" i="5"/>
  <c r="K2884" i="5"/>
  <c r="K2347" i="5"/>
  <c r="K1921" i="5"/>
  <c r="K2941" i="5"/>
  <c r="K3063" i="5"/>
  <c r="K1866" i="5"/>
  <c r="K2456" i="5"/>
  <c r="K2905" i="5"/>
  <c r="K3119" i="5"/>
  <c r="K2777" i="5"/>
  <c r="K3025" i="5"/>
  <c r="K2890" i="5"/>
  <c r="K3069" i="5"/>
  <c r="K3116" i="5"/>
  <c r="K2908" i="5"/>
  <c r="K2951" i="5"/>
  <c r="K2822" i="5"/>
  <c r="K2570" i="5"/>
  <c r="K2369" i="5"/>
  <c r="K2246" i="5"/>
  <c r="K2121" i="5"/>
  <c r="K1945" i="5"/>
  <c r="K1950" i="5"/>
  <c r="K1884" i="5"/>
  <c r="K2476" i="5"/>
  <c r="K2473" i="5"/>
  <c r="K3105" i="5"/>
  <c r="K2346" i="5"/>
  <c r="K1911" i="5"/>
  <c r="K2012" i="5"/>
  <c r="K3035" i="5"/>
  <c r="K2008" i="5"/>
  <c r="K1933" i="5"/>
  <c r="K2065" i="5"/>
  <c r="K3074" i="5"/>
  <c r="K2665" i="5"/>
  <c r="K1847" i="5"/>
  <c r="K2493" i="5"/>
  <c r="K1830" i="5"/>
  <c r="K2326" i="5"/>
  <c r="K2793" i="5"/>
  <c r="K2068" i="5"/>
  <c r="K1952" i="5"/>
  <c r="K2719" i="5"/>
  <c r="K2171" i="5"/>
  <c r="K2240" i="5"/>
  <c r="K3099" i="5"/>
  <c r="K2414" i="5"/>
  <c r="K1996" i="5"/>
  <c r="K3046" i="5"/>
  <c r="K2582" i="5"/>
  <c r="K2926" i="5"/>
  <c r="K1963" i="5"/>
  <c r="K2055" i="5"/>
  <c r="K2128" i="5"/>
  <c r="K2242" i="5"/>
  <c r="K2105" i="5"/>
  <c r="K2869" i="5"/>
  <c r="K2004" i="5"/>
  <c r="K2083" i="5"/>
  <c r="K2438" i="5"/>
  <c r="K1997" i="5"/>
  <c r="K1946" i="5"/>
  <c r="K1855" i="5"/>
  <c r="K3036" i="5"/>
  <c r="K2537" i="5"/>
  <c r="K2577" i="5"/>
  <c r="K2413" i="5"/>
  <c r="K2115" i="5"/>
  <c r="K2778" i="5"/>
  <c r="K1938" i="5"/>
  <c r="K2274" i="5"/>
  <c r="K2633" i="5"/>
  <c r="K2277" i="5"/>
  <c r="K2247" i="5"/>
  <c r="K2215" i="5"/>
  <c r="K2198" i="5"/>
  <c r="K3021" i="5"/>
  <c r="K3109" i="5"/>
  <c r="K2623" i="5"/>
  <c r="K2477" i="5"/>
  <c r="K2760" i="5"/>
  <c r="K2228" i="5"/>
  <c r="K2997" i="5"/>
  <c r="K2104" i="5"/>
  <c r="K1905" i="5"/>
  <c r="K2101" i="5"/>
  <c r="K2901" i="5"/>
  <c r="K2954" i="5"/>
  <c r="K2589" i="5"/>
  <c r="K2646" i="5"/>
  <c r="K2873" i="5"/>
  <c r="K2286" i="5"/>
  <c r="K2140" i="5"/>
  <c r="K2214" i="5"/>
  <c r="K3067" i="5"/>
  <c r="K2159" i="5"/>
  <c r="K1844" i="5"/>
  <c r="K2164" i="5"/>
  <c r="K2045" i="5"/>
  <c r="K2314" i="5"/>
  <c r="K2774" i="5"/>
  <c r="K2734" i="5"/>
  <c r="K2039" i="5"/>
  <c r="K2544" i="5"/>
  <c r="K2453" i="5"/>
  <c r="K2330" i="5"/>
  <c r="K2394" i="5"/>
  <c r="K2452" i="5"/>
  <c r="K2471" i="5"/>
  <c r="K1917" i="5"/>
  <c r="K2953" i="5"/>
  <c r="K2363" i="5"/>
  <c r="K2009" i="5"/>
  <c r="K2131" i="5"/>
  <c r="K2266" i="5"/>
  <c r="K2048" i="5"/>
  <c r="K1960" i="5"/>
  <c r="K1990" i="5"/>
  <c r="K2917" i="5"/>
  <c r="K2226" i="5"/>
  <c r="K3045" i="5"/>
  <c r="K2020" i="5"/>
  <c r="K2569" i="5"/>
  <c r="K2136" i="5"/>
  <c r="K2040" i="5"/>
  <c r="K2093" i="5"/>
  <c r="K3164" i="5"/>
  <c r="K3009" i="5"/>
  <c r="K1923" i="5"/>
  <c r="K2199" i="5"/>
  <c r="K2098" i="5"/>
  <c r="K3122" i="5"/>
  <c r="K2750" i="5"/>
  <c r="K2891" i="5"/>
  <c r="K2552" i="5"/>
  <c r="K2132" i="5"/>
  <c r="K2787" i="5"/>
  <c r="K2564" i="5"/>
  <c r="K2403" i="5"/>
  <c r="K2706" i="5"/>
  <c r="K2759" i="5"/>
  <c r="K2450" i="5"/>
  <c r="K2498" i="5"/>
  <c r="K2691" i="5"/>
  <c r="K2776" i="5"/>
  <c r="K2549" i="5"/>
  <c r="K2252" i="5"/>
  <c r="K2212" i="5"/>
  <c r="K2049" i="5"/>
  <c r="K2257" i="5"/>
  <c r="K2419" i="5"/>
  <c r="K2113" i="5"/>
  <c r="K2448" i="5"/>
  <c r="K2559" i="5"/>
  <c r="K2306" i="5"/>
  <c r="K2026" i="5"/>
  <c r="K2130" i="5"/>
  <c r="K2746" i="5"/>
  <c r="K2694" i="5"/>
  <c r="K2682" i="5"/>
  <c r="K2404" i="5"/>
  <c r="K2036" i="5"/>
  <c r="K1970" i="5"/>
  <c r="K2235" i="5"/>
  <c r="K2165" i="5"/>
  <c r="K2398" i="5"/>
  <c r="K2885" i="5"/>
  <c r="K2416" i="5"/>
  <c r="K2821" i="5"/>
  <c r="K2464" i="5"/>
  <c r="K2154" i="5"/>
  <c r="K3096" i="5"/>
  <c r="K2792" i="5"/>
  <c r="K3078" i="5"/>
  <c r="K3095" i="5"/>
  <c r="K2983" i="5"/>
  <c r="K1989" i="5"/>
  <c r="K2156" i="5"/>
  <c r="K2109" i="5"/>
  <c r="K2027" i="5"/>
  <c r="K2692" i="5"/>
  <c r="K2474" i="5"/>
  <c r="K2768" i="5"/>
  <c r="K2656" i="5"/>
  <c r="K2722" i="5"/>
  <c r="K2300" i="5"/>
  <c r="K3054" i="5"/>
  <c r="K3114" i="5"/>
  <c r="K3102" i="5"/>
  <c r="K2503" i="5"/>
  <c r="K2915" i="5"/>
  <c r="K2223" i="5"/>
  <c r="K3090" i="5"/>
  <c r="K2766" i="5"/>
  <c r="K3166" i="5"/>
  <c r="K2765" i="5"/>
  <c r="K2676" i="5"/>
  <c r="K2703" i="5"/>
  <c r="K2606" i="5"/>
  <c r="K2741" i="5"/>
  <c r="K3075" i="5"/>
  <c r="K3151" i="5"/>
  <c r="K2163" i="5"/>
  <c r="K2402" i="5"/>
  <c r="K2251" i="5"/>
  <c r="K3053" i="5"/>
  <c r="K2689" i="5"/>
  <c r="K2292" i="5"/>
  <c r="K1913" i="5"/>
  <c r="K2610" i="5"/>
  <c r="K2157" i="5"/>
  <c r="K2925" i="5"/>
  <c r="K2827" i="5"/>
  <c r="K2490" i="5"/>
  <c r="K2628" i="5"/>
  <c r="K2361" i="5"/>
  <c r="K2061" i="5"/>
  <c r="K2604" i="5"/>
  <c r="K2028" i="5"/>
  <c r="K2799" i="5"/>
  <c r="K2135" i="5"/>
  <c r="K2439" i="5"/>
  <c r="K2995" i="5"/>
  <c r="K3033" i="5"/>
  <c r="K2426" i="5"/>
  <c r="K2910" i="5"/>
  <c r="K2938" i="5"/>
  <c r="K3008" i="5"/>
  <c r="K3121" i="5"/>
  <c r="K2362" i="5"/>
  <c r="K2423" i="5"/>
  <c r="K1900" i="5"/>
  <c r="K2478" i="5"/>
  <c r="K3139" i="5"/>
  <c r="K2863" i="5"/>
  <c r="K3143" i="5"/>
  <c r="K1995" i="5"/>
  <c r="K3127" i="5"/>
  <c r="K2881" i="5"/>
  <c r="K2935" i="5"/>
  <c r="K2896" i="5"/>
  <c r="K2649" i="5"/>
  <c r="K2979" i="5"/>
  <c r="K2874" i="5"/>
  <c r="K2234" i="5"/>
  <c r="K2436" i="5"/>
  <c r="K1881" i="5"/>
  <c r="K2264" i="5"/>
  <c r="K2852" i="5"/>
  <c r="K3002" i="5"/>
  <c r="K2675" i="5"/>
  <c r="K2458" i="5"/>
  <c r="K2601" i="5"/>
  <c r="K2913" i="5"/>
  <c r="K2612" i="5"/>
  <c r="K2737" i="5"/>
  <c r="K2082" i="5"/>
  <c r="K1979" i="5"/>
  <c r="K2155" i="5"/>
  <c r="K2725" i="5"/>
  <c r="K2321" i="5"/>
  <c r="K2663" i="5"/>
  <c r="K2060" i="5"/>
  <c r="K1915" i="5"/>
  <c r="K1993" i="5"/>
  <c r="K2383" i="5"/>
  <c r="K2715" i="5"/>
  <c r="K2017" i="5"/>
  <c r="K1928" i="5"/>
  <c r="K2409" i="5"/>
  <c r="K2024" i="5"/>
  <c r="K2668" i="5"/>
  <c r="K2716" i="5"/>
  <c r="K1842" i="5"/>
  <c r="K2705" i="5"/>
  <c r="K2511" i="5"/>
  <c r="K3161" i="5"/>
  <c r="K2687" i="5"/>
  <c r="K2211" i="5"/>
  <c r="K1982" i="5"/>
  <c r="K1856" i="5"/>
  <c r="K2571" i="5"/>
  <c r="K2303" i="5"/>
  <c r="K2800" i="5"/>
  <c r="K2367" i="5"/>
  <c r="K2461" i="5"/>
  <c r="K1966" i="5"/>
  <c r="K2531" i="5"/>
  <c r="K3133" i="5"/>
  <c r="K3093" i="5"/>
  <c r="K3157" i="5"/>
  <c r="K2421" i="5"/>
  <c r="K2354" i="5"/>
  <c r="K1907" i="5"/>
  <c r="K2260" i="5"/>
  <c r="K2551" i="5"/>
  <c r="K2763" i="5"/>
  <c r="K3020" i="5"/>
  <c r="K3148" i="5"/>
  <c r="K2644" i="5"/>
  <c r="K2509" i="5"/>
  <c r="K3140" i="5"/>
  <c r="K2283" i="5"/>
  <c r="K2232" i="5"/>
  <c r="K2067" i="5"/>
  <c r="K2488" i="5"/>
  <c r="K2077" i="5"/>
  <c r="K1870" i="5"/>
  <c r="K2001" i="5"/>
  <c r="K2268" i="5"/>
  <c r="K2332" i="5"/>
  <c r="K2139" i="5"/>
  <c r="K2325" i="5"/>
  <c r="K2707" i="5"/>
  <c r="K2339" i="5"/>
  <c r="K2731" i="5"/>
  <c r="K1983" i="5"/>
  <c r="K2153" i="5"/>
  <c r="K1822" i="5"/>
  <c r="K2000" i="5"/>
  <c r="K2449" i="5"/>
  <c r="K2459" i="5"/>
  <c r="K1901" i="5"/>
  <c r="K2895" i="5"/>
  <c r="K1861" i="5"/>
  <c r="K2193" i="5"/>
  <c r="K3120" i="5"/>
  <c r="K2758" i="5"/>
  <c r="K2271" i="5"/>
  <c r="K2322" i="5"/>
  <c r="K2194" i="5"/>
  <c r="K2499" i="5"/>
  <c r="K2429" i="5"/>
  <c r="K2395" i="5"/>
  <c r="K2382" i="5"/>
  <c r="K1920" i="5"/>
  <c r="K3039" i="5"/>
  <c r="K3124" i="5"/>
  <c r="K2804" i="5"/>
  <c r="K2812" i="5"/>
  <c r="K2118" i="5"/>
  <c r="K1976" i="5"/>
  <c r="K1999" i="5"/>
  <c r="K2146" i="5"/>
  <c r="K2850" i="5"/>
  <c r="K1904" i="5"/>
  <c r="K2678" i="5"/>
  <c r="K2916" i="5"/>
  <c r="K2886" i="5"/>
  <c r="K2181" i="5"/>
  <c r="K2598" i="5"/>
  <c r="K2486" i="5"/>
  <c r="K1978" i="5"/>
  <c r="K1953" i="5"/>
  <c r="K3061" i="5"/>
  <c r="K2586" i="5"/>
  <c r="K1912" i="5"/>
  <c r="K2373" i="5"/>
  <c r="K2542" i="5"/>
  <c r="K2298" i="5"/>
  <c r="K2573" i="5"/>
  <c r="K2187" i="5"/>
  <c r="K2550" i="5"/>
  <c r="K2790" i="5"/>
  <c r="K1980" i="5"/>
  <c r="K2052" i="5"/>
  <c r="K2969" i="5"/>
  <c r="K2290" i="5"/>
  <c r="K2684" i="5"/>
  <c r="K2465" i="5"/>
  <c r="K3125" i="5"/>
  <c r="K2614" i="5"/>
  <c r="K2142" i="5"/>
  <c r="K2892" i="5"/>
  <c r="K2786" i="5"/>
  <c r="K2647" i="5"/>
  <c r="K2754" i="5"/>
  <c r="K2859" i="5"/>
  <c r="K2865" i="5"/>
  <c r="K2929" i="5"/>
  <c r="K2700" i="5"/>
  <c r="K2627" i="5"/>
  <c r="K2218" i="5"/>
  <c r="K2669" i="5"/>
  <c r="K2311" i="5"/>
  <c r="K2629" i="5"/>
  <c r="K2811" i="5"/>
  <c r="K2320" i="5"/>
  <c r="K2006" i="5"/>
  <c r="K2103" i="5"/>
  <c r="K2379" i="5"/>
  <c r="K2357" i="5"/>
  <c r="K2723" i="5"/>
  <c r="K2209" i="5"/>
  <c r="K1919" i="5"/>
  <c r="K2145" i="5"/>
  <c r="K1843" i="5"/>
  <c r="K2534" i="5"/>
  <c r="K1831" i="5"/>
  <c r="K2927" i="5"/>
  <c r="K2229" i="5"/>
  <c r="K2370" i="5"/>
  <c r="K2433" i="5"/>
  <c r="K2993" i="5"/>
  <c r="K2796" i="5"/>
  <c r="K2169" i="5"/>
  <c r="K2124" i="5"/>
  <c r="K3073" i="5"/>
  <c r="K2650" i="5"/>
  <c r="K2238" i="5"/>
  <c r="K1916" i="5"/>
  <c r="K2836" i="5"/>
  <c r="K2278" i="5"/>
  <c r="K2116" i="5"/>
  <c r="K3003" i="5"/>
  <c r="K2618" i="5"/>
  <c r="K2345" i="5"/>
  <c r="K2751" i="5"/>
  <c r="K2405" i="5"/>
  <c r="K2150" i="5"/>
  <c r="K1876" i="5"/>
  <c r="K2730" i="5"/>
  <c r="K2868" i="5"/>
  <c r="K5010" i="5"/>
  <c r="T16" i="7" l="1"/>
  <c r="L17" i="7"/>
  <c r="L18" i="7"/>
  <c r="L19" i="7"/>
  <c r="L20"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7" i="7"/>
  <c r="C5" i="7" l="1"/>
  <c r="C12" i="7"/>
  <c r="C6" i="7" s="1"/>
  <c r="AG15" i="7" l="1"/>
  <c r="AH15" i="7"/>
  <c r="AI15" i="7"/>
  <c r="AJ15" i="7"/>
  <c r="AK15" i="7"/>
  <c r="AL15" i="7"/>
  <c r="AM15" i="7"/>
  <c r="AN15" i="7"/>
  <c r="AO15" i="7"/>
  <c r="AP15" i="7"/>
  <c r="AQ15" i="7"/>
  <c r="AR15" i="7"/>
  <c r="AG16" i="7"/>
  <c r="AH16" i="7"/>
  <c r="AI16" i="7"/>
  <c r="AJ16" i="7"/>
  <c r="AK16" i="7"/>
  <c r="AL16" i="7"/>
  <c r="AM16" i="7"/>
  <c r="AN16" i="7"/>
  <c r="AO16" i="7"/>
  <c r="AP16" i="7"/>
  <c r="AQ16" i="7"/>
  <c r="AR16" i="7"/>
  <c r="AG17" i="7"/>
  <c r="AH17" i="7"/>
  <c r="AI17" i="7"/>
  <c r="AJ17" i="7"/>
  <c r="AK17" i="7"/>
  <c r="AL17" i="7"/>
  <c r="AM17" i="7"/>
  <c r="AN17" i="7"/>
  <c r="AO17" i="7"/>
  <c r="AP17" i="7"/>
  <c r="AQ17" i="7"/>
  <c r="AR17" i="7"/>
  <c r="AG18" i="7"/>
  <c r="AH18" i="7"/>
  <c r="AI18" i="7"/>
  <c r="AJ18" i="7"/>
  <c r="AK18" i="7"/>
  <c r="AL18" i="7"/>
  <c r="AM18" i="7"/>
  <c r="AN18" i="7"/>
  <c r="AO18" i="7"/>
  <c r="AP18" i="7"/>
  <c r="AQ18" i="7"/>
  <c r="AR18" i="7"/>
  <c r="AG19" i="7"/>
  <c r="AH19" i="7"/>
  <c r="AI19" i="7"/>
  <c r="AJ19" i="7"/>
  <c r="AK19" i="7"/>
  <c r="AL19" i="7"/>
  <c r="AM19" i="7"/>
  <c r="AN19" i="7"/>
  <c r="AO19" i="7"/>
  <c r="AP19" i="7"/>
  <c r="AQ19" i="7"/>
  <c r="AR19" i="7"/>
  <c r="AG20" i="7"/>
  <c r="AH20" i="7"/>
  <c r="AI20" i="7"/>
  <c r="AJ20" i="7"/>
  <c r="AK20" i="7"/>
  <c r="AL20" i="7"/>
  <c r="AM20" i="7"/>
  <c r="AN20" i="7"/>
  <c r="AO20" i="7"/>
  <c r="AP20" i="7"/>
  <c r="AQ20" i="7"/>
  <c r="AR20" i="7"/>
  <c r="AG21" i="7"/>
  <c r="AH21" i="7"/>
  <c r="AI21" i="7"/>
  <c r="AJ21" i="7"/>
  <c r="AK21" i="7"/>
  <c r="AL21" i="7"/>
  <c r="AM21" i="7"/>
  <c r="AN21" i="7"/>
  <c r="AO21" i="7"/>
  <c r="AP21" i="7"/>
  <c r="AQ21" i="7"/>
  <c r="AR21" i="7"/>
  <c r="AG22" i="7"/>
  <c r="AH22" i="7"/>
  <c r="AI22" i="7"/>
  <c r="AJ22" i="7"/>
  <c r="AK22" i="7"/>
  <c r="AL22" i="7"/>
  <c r="AM22" i="7"/>
  <c r="AN22" i="7"/>
  <c r="AO22" i="7"/>
  <c r="AP22" i="7"/>
  <c r="AQ22" i="7"/>
  <c r="AR22" i="7"/>
  <c r="AG23" i="7"/>
  <c r="AH23" i="7"/>
  <c r="AI23" i="7"/>
  <c r="AJ23" i="7"/>
  <c r="AK23" i="7"/>
  <c r="AL23" i="7"/>
  <c r="AM23" i="7"/>
  <c r="AN23" i="7"/>
  <c r="AO23" i="7"/>
  <c r="AP23" i="7"/>
  <c r="AQ23" i="7"/>
  <c r="AR23" i="7"/>
  <c r="AG24" i="7"/>
  <c r="AH24" i="7"/>
  <c r="AI24" i="7"/>
  <c r="AJ24" i="7"/>
  <c r="AK24" i="7"/>
  <c r="AL24" i="7"/>
  <c r="AM24" i="7"/>
  <c r="AN24" i="7"/>
  <c r="AO24" i="7"/>
  <c r="AP24" i="7"/>
  <c r="AQ24" i="7"/>
  <c r="AR24" i="7"/>
  <c r="AG25" i="7"/>
  <c r="AH25" i="7"/>
  <c r="AI25" i="7"/>
  <c r="AJ25" i="7"/>
  <c r="AK25" i="7"/>
  <c r="AL25" i="7"/>
  <c r="AM25" i="7"/>
  <c r="AN25" i="7"/>
  <c r="AO25" i="7"/>
  <c r="AP25" i="7"/>
  <c r="AQ25" i="7"/>
  <c r="AR25" i="7"/>
  <c r="AG26" i="7"/>
  <c r="AH26" i="7"/>
  <c r="AI26" i="7"/>
  <c r="AJ26" i="7"/>
  <c r="AK26" i="7"/>
  <c r="AL26" i="7"/>
  <c r="AM26" i="7"/>
  <c r="AN26" i="7"/>
  <c r="AO26" i="7"/>
  <c r="AP26" i="7"/>
  <c r="AQ26" i="7"/>
  <c r="AR26" i="7"/>
  <c r="AG27" i="7"/>
  <c r="AH27" i="7"/>
  <c r="AI27" i="7"/>
  <c r="AJ27" i="7"/>
  <c r="AK27" i="7"/>
  <c r="AL27" i="7"/>
  <c r="AM27" i="7"/>
  <c r="AN27" i="7"/>
  <c r="AO27" i="7"/>
  <c r="AP27" i="7"/>
  <c r="AQ27" i="7"/>
  <c r="AR27" i="7"/>
  <c r="AG28" i="7"/>
  <c r="AH28" i="7"/>
  <c r="AI28" i="7"/>
  <c r="AJ28" i="7"/>
  <c r="AK28" i="7"/>
  <c r="AL28" i="7"/>
  <c r="AM28" i="7"/>
  <c r="AN28" i="7"/>
  <c r="AO28" i="7"/>
  <c r="AP28" i="7"/>
  <c r="AQ28" i="7"/>
  <c r="AR28" i="7"/>
  <c r="AG29" i="7"/>
  <c r="AH29" i="7"/>
  <c r="AI29" i="7"/>
  <c r="AJ29" i="7"/>
  <c r="AK29" i="7"/>
  <c r="AL29" i="7"/>
  <c r="AM29" i="7"/>
  <c r="AN29" i="7"/>
  <c r="AO29" i="7"/>
  <c r="AP29" i="7"/>
  <c r="AQ29" i="7"/>
  <c r="AR29" i="7"/>
  <c r="AG30" i="7"/>
  <c r="AH30" i="7"/>
  <c r="AI30" i="7"/>
  <c r="AJ30" i="7"/>
  <c r="AK30" i="7"/>
  <c r="AL30" i="7"/>
  <c r="AM30" i="7"/>
  <c r="AN30" i="7"/>
  <c r="AO30" i="7"/>
  <c r="AP30" i="7"/>
  <c r="AQ30" i="7"/>
  <c r="AR30" i="7"/>
  <c r="AG31" i="7"/>
  <c r="AH31" i="7"/>
  <c r="AI31" i="7"/>
  <c r="AJ31" i="7"/>
  <c r="AK31" i="7"/>
  <c r="AL31" i="7"/>
  <c r="AM31" i="7"/>
  <c r="AN31" i="7"/>
  <c r="AO31" i="7"/>
  <c r="AP31" i="7"/>
  <c r="AQ31" i="7"/>
  <c r="AR31" i="7"/>
  <c r="AG32" i="7"/>
  <c r="AH32" i="7"/>
  <c r="AI32" i="7"/>
  <c r="AJ32" i="7"/>
  <c r="AK32" i="7"/>
  <c r="AL32" i="7"/>
  <c r="AM32" i="7"/>
  <c r="AN32" i="7"/>
  <c r="AO32" i="7"/>
  <c r="AP32" i="7"/>
  <c r="AQ32" i="7"/>
  <c r="AR32" i="7"/>
  <c r="AG33" i="7"/>
  <c r="AH33" i="7"/>
  <c r="AI33" i="7"/>
  <c r="AJ33" i="7"/>
  <c r="AK33" i="7"/>
  <c r="AL33" i="7"/>
  <c r="AM33" i="7"/>
  <c r="AN33" i="7"/>
  <c r="AO33" i="7"/>
  <c r="AP33" i="7"/>
  <c r="AQ33" i="7"/>
  <c r="AR33" i="7"/>
  <c r="AG34" i="7"/>
  <c r="AH34" i="7"/>
  <c r="AI34" i="7"/>
  <c r="AJ34" i="7"/>
  <c r="AK34" i="7"/>
  <c r="AL34" i="7"/>
  <c r="AM34" i="7"/>
  <c r="AN34" i="7"/>
  <c r="AO34" i="7"/>
  <c r="AP34" i="7"/>
  <c r="AQ34" i="7"/>
  <c r="AR34" i="7"/>
  <c r="AG35" i="7"/>
  <c r="AH35" i="7"/>
  <c r="AI35" i="7"/>
  <c r="AJ35" i="7"/>
  <c r="AK35" i="7"/>
  <c r="AL35" i="7"/>
  <c r="AM35" i="7"/>
  <c r="AN35" i="7"/>
  <c r="AO35" i="7"/>
  <c r="AP35" i="7"/>
  <c r="AQ35" i="7"/>
  <c r="AR35" i="7"/>
  <c r="AG36" i="7"/>
  <c r="AH36" i="7"/>
  <c r="AI36" i="7"/>
  <c r="AJ36" i="7"/>
  <c r="AK36" i="7"/>
  <c r="AL36" i="7"/>
  <c r="AM36" i="7"/>
  <c r="AN36" i="7"/>
  <c r="AO36" i="7"/>
  <c r="AP36" i="7"/>
  <c r="AQ36" i="7"/>
  <c r="AR36" i="7"/>
  <c r="AG37" i="7"/>
  <c r="AH37" i="7"/>
  <c r="AI37" i="7"/>
  <c r="AJ37" i="7"/>
  <c r="AK37" i="7"/>
  <c r="AL37" i="7"/>
  <c r="AM37" i="7"/>
  <c r="AN37" i="7"/>
  <c r="AO37" i="7"/>
  <c r="AP37" i="7"/>
  <c r="AQ37" i="7"/>
  <c r="AR37" i="7"/>
  <c r="AG38" i="7"/>
  <c r="AH38" i="7"/>
  <c r="AI38" i="7"/>
  <c r="AJ38" i="7"/>
  <c r="AK38" i="7"/>
  <c r="AL38" i="7"/>
  <c r="AM38" i="7"/>
  <c r="AN38" i="7"/>
  <c r="AO38" i="7"/>
  <c r="AP38" i="7"/>
  <c r="AQ38" i="7"/>
  <c r="AR38" i="7"/>
  <c r="AG39" i="7"/>
  <c r="AH39" i="7"/>
  <c r="AI39" i="7"/>
  <c r="AJ39" i="7"/>
  <c r="AK39" i="7"/>
  <c r="AL39" i="7"/>
  <c r="AM39" i="7"/>
  <c r="AN39" i="7"/>
  <c r="AO39" i="7"/>
  <c r="AP39" i="7"/>
  <c r="AQ39" i="7"/>
  <c r="AR39" i="7"/>
  <c r="AG40" i="7"/>
  <c r="AH40" i="7"/>
  <c r="AI40" i="7"/>
  <c r="AJ40" i="7"/>
  <c r="AK40" i="7"/>
  <c r="AL40" i="7"/>
  <c r="AM40" i="7"/>
  <c r="AN40" i="7"/>
  <c r="AO40" i="7"/>
  <c r="AP40" i="7"/>
  <c r="AQ40" i="7"/>
  <c r="AR40" i="7"/>
  <c r="AG41" i="7"/>
  <c r="AH41" i="7"/>
  <c r="AI41" i="7"/>
  <c r="AJ41" i="7"/>
  <c r="AK41" i="7"/>
  <c r="AL41" i="7"/>
  <c r="AM41" i="7"/>
  <c r="AN41" i="7"/>
  <c r="AO41" i="7"/>
  <c r="AP41" i="7"/>
  <c r="AQ41" i="7"/>
  <c r="AR41" i="7"/>
  <c r="AG42" i="7"/>
  <c r="AH42" i="7"/>
  <c r="AI42" i="7"/>
  <c r="AJ42" i="7"/>
  <c r="AK42" i="7"/>
  <c r="AL42" i="7"/>
  <c r="AM42" i="7"/>
  <c r="AN42" i="7"/>
  <c r="AO42" i="7"/>
  <c r="AP42" i="7"/>
  <c r="AQ42" i="7"/>
  <c r="AR42" i="7"/>
  <c r="AG43" i="7"/>
  <c r="AH43" i="7"/>
  <c r="AI43" i="7"/>
  <c r="AJ43" i="7"/>
  <c r="AK43" i="7"/>
  <c r="AL43" i="7"/>
  <c r="AM43" i="7"/>
  <c r="AN43" i="7"/>
  <c r="AO43" i="7"/>
  <c r="AP43" i="7"/>
  <c r="AQ43" i="7"/>
  <c r="AR43" i="7"/>
  <c r="AG44" i="7"/>
  <c r="AH44" i="7"/>
  <c r="AI44" i="7"/>
  <c r="AJ44" i="7"/>
  <c r="AK44" i="7"/>
  <c r="AL44" i="7"/>
  <c r="AM44" i="7"/>
  <c r="AN44" i="7"/>
  <c r="AO44" i="7"/>
  <c r="AP44" i="7"/>
  <c r="AQ44" i="7"/>
  <c r="AR44" i="7"/>
  <c r="AG45" i="7"/>
  <c r="AH45" i="7"/>
  <c r="AI45" i="7"/>
  <c r="AJ45" i="7"/>
  <c r="AK45" i="7"/>
  <c r="AL45" i="7"/>
  <c r="AM45" i="7"/>
  <c r="AN45" i="7"/>
  <c r="AO45" i="7"/>
  <c r="AP45" i="7"/>
  <c r="AQ45" i="7"/>
  <c r="AR45" i="7"/>
  <c r="AG46" i="7"/>
  <c r="AH46" i="7"/>
  <c r="AI46" i="7"/>
  <c r="AJ46" i="7"/>
  <c r="AK46" i="7"/>
  <c r="AL46" i="7"/>
  <c r="AM46" i="7"/>
  <c r="AN46" i="7"/>
  <c r="AO46" i="7"/>
  <c r="AP46" i="7"/>
  <c r="AQ46" i="7"/>
  <c r="AR46" i="7"/>
  <c r="AG47" i="7"/>
  <c r="AH47" i="7"/>
  <c r="AI47" i="7"/>
  <c r="AJ47" i="7"/>
  <c r="AK47" i="7"/>
  <c r="AL47" i="7"/>
  <c r="AM47" i="7"/>
  <c r="AN47" i="7"/>
  <c r="AO47" i="7"/>
  <c r="AP47" i="7"/>
  <c r="AQ47" i="7"/>
  <c r="AR47" i="7"/>
  <c r="AG48" i="7"/>
  <c r="AH48" i="7"/>
  <c r="AI48" i="7"/>
  <c r="AJ48" i="7"/>
  <c r="AK48" i="7"/>
  <c r="AL48" i="7"/>
  <c r="AM48" i="7"/>
  <c r="AN48" i="7"/>
  <c r="AO48" i="7"/>
  <c r="AP48" i="7"/>
  <c r="AQ48" i="7"/>
  <c r="AR48" i="7"/>
  <c r="AG49" i="7"/>
  <c r="AH49" i="7"/>
  <c r="AI49" i="7"/>
  <c r="AJ49" i="7"/>
  <c r="AK49" i="7"/>
  <c r="AL49" i="7"/>
  <c r="AM49" i="7"/>
  <c r="AN49" i="7"/>
  <c r="AO49" i="7"/>
  <c r="AP49" i="7"/>
  <c r="AQ49" i="7"/>
  <c r="AR49" i="7"/>
  <c r="AG50" i="7"/>
  <c r="AH50" i="7"/>
  <c r="AI50" i="7"/>
  <c r="AJ50" i="7"/>
  <c r="AK50" i="7"/>
  <c r="AL50" i="7"/>
  <c r="AM50" i="7"/>
  <c r="AN50" i="7"/>
  <c r="AO50" i="7"/>
  <c r="AP50" i="7"/>
  <c r="AQ50" i="7"/>
  <c r="AR50" i="7"/>
  <c r="AG51" i="7"/>
  <c r="AH51" i="7"/>
  <c r="AI51" i="7"/>
  <c r="AJ51" i="7"/>
  <c r="AK51" i="7"/>
  <c r="AL51" i="7"/>
  <c r="AM51" i="7"/>
  <c r="AN51" i="7"/>
  <c r="AO51" i="7"/>
  <c r="AP51" i="7"/>
  <c r="AQ51" i="7"/>
  <c r="AR51" i="7"/>
  <c r="AG52" i="7"/>
  <c r="AH52" i="7"/>
  <c r="AI52" i="7"/>
  <c r="AJ52" i="7"/>
  <c r="AK52" i="7"/>
  <c r="AL52" i="7"/>
  <c r="AM52" i="7"/>
  <c r="AN52" i="7"/>
  <c r="AO52" i="7"/>
  <c r="AP52" i="7"/>
  <c r="AQ52" i="7"/>
  <c r="AR52" i="7"/>
  <c r="AG53" i="7"/>
  <c r="AH53" i="7"/>
  <c r="AI53" i="7"/>
  <c r="AJ53" i="7"/>
  <c r="AK53" i="7"/>
  <c r="AL53" i="7"/>
  <c r="AM53" i="7"/>
  <c r="AN53" i="7"/>
  <c r="AO53" i="7"/>
  <c r="AP53" i="7"/>
  <c r="AQ53" i="7"/>
  <c r="AR53" i="7"/>
  <c r="AG54" i="7"/>
  <c r="AH54" i="7"/>
  <c r="AI54" i="7"/>
  <c r="AJ54" i="7"/>
  <c r="AK54" i="7"/>
  <c r="AL54" i="7"/>
  <c r="AM54" i="7"/>
  <c r="AN54" i="7"/>
  <c r="AO54" i="7"/>
  <c r="AP54" i="7"/>
  <c r="AQ54" i="7"/>
  <c r="AR54" i="7"/>
  <c r="AG55" i="7"/>
  <c r="AH55" i="7"/>
  <c r="AI55" i="7"/>
  <c r="AJ55" i="7"/>
  <c r="AK55" i="7"/>
  <c r="AL55" i="7"/>
  <c r="AM55" i="7"/>
  <c r="AN55" i="7"/>
  <c r="AO55" i="7"/>
  <c r="AP55" i="7"/>
  <c r="AQ55" i="7"/>
  <c r="AR55" i="7"/>
  <c r="AG56" i="7"/>
  <c r="AH56" i="7"/>
  <c r="AI56" i="7"/>
  <c r="AJ56" i="7"/>
  <c r="AK56" i="7"/>
  <c r="AL56" i="7"/>
  <c r="AM56" i="7"/>
  <c r="AN56" i="7"/>
  <c r="AO56" i="7"/>
  <c r="AP56" i="7"/>
  <c r="AQ56" i="7"/>
  <c r="AR56" i="7"/>
  <c r="AG57" i="7"/>
  <c r="AH57" i="7"/>
  <c r="AI57" i="7"/>
  <c r="AJ57" i="7"/>
  <c r="AK57" i="7"/>
  <c r="AL57" i="7"/>
  <c r="AM57" i="7"/>
  <c r="AN57" i="7"/>
  <c r="AO57" i="7"/>
  <c r="AP57" i="7"/>
  <c r="AQ57" i="7"/>
  <c r="AR57" i="7"/>
  <c r="AG58" i="7"/>
  <c r="AH58" i="7"/>
  <c r="AI58" i="7"/>
  <c r="AJ58" i="7"/>
  <c r="AK58" i="7"/>
  <c r="AL58" i="7"/>
  <c r="AM58" i="7"/>
  <c r="AN58" i="7"/>
  <c r="AO58" i="7"/>
  <c r="AP58" i="7"/>
  <c r="AQ58" i="7"/>
  <c r="AR58" i="7"/>
  <c r="AG59" i="7"/>
  <c r="AH59" i="7"/>
  <c r="AI59" i="7"/>
  <c r="AJ59" i="7"/>
  <c r="AK59" i="7"/>
  <c r="AL59" i="7"/>
  <c r="AM59" i="7"/>
  <c r="AN59" i="7"/>
  <c r="AO59" i="7"/>
  <c r="AP59" i="7"/>
  <c r="AQ59" i="7"/>
  <c r="AR59" i="7"/>
  <c r="AG60" i="7"/>
  <c r="AH60" i="7"/>
  <c r="AI60" i="7"/>
  <c r="AJ60" i="7"/>
  <c r="AK60" i="7"/>
  <c r="AL60" i="7"/>
  <c r="AM60" i="7"/>
  <c r="AN60" i="7"/>
  <c r="AO60" i="7"/>
  <c r="AP60" i="7"/>
  <c r="AQ60" i="7"/>
  <c r="AR60" i="7"/>
  <c r="AG61" i="7"/>
  <c r="AH61" i="7"/>
  <c r="AI61" i="7"/>
  <c r="AJ61" i="7"/>
  <c r="AK61" i="7"/>
  <c r="AL61" i="7"/>
  <c r="AM61" i="7"/>
  <c r="AN61" i="7"/>
  <c r="AO61" i="7"/>
  <c r="AP61" i="7"/>
  <c r="AQ61" i="7"/>
  <c r="AR61" i="7"/>
  <c r="AG62" i="7"/>
  <c r="AH62" i="7"/>
  <c r="AI62" i="7"/>
  <c r="AJ62" i="7"/>
  <c r="AK62" i="7"/>
  <c r="AL62" i="7"/>
  <c r="AM62" i="7"/>
  <c r="AN62" i="7"/>
  <c r="AO62" i="7"/>
  <c r="AP62" i="7"/>
  <c r="AQ62" i="7"/>
  <c r="AR62" i="7"/>
  <c r="AG63" i="7"/>
  <c r="AH63" i="7"/>
  <c r="AI63" i="7"/>
  <c r="AJ63" i="7"/>
  <c r="AK63" i="7"/>
  <c r="AL63" i="7"/>
  <c r="AM63" i="7"/>
  <c r="AN63" i="7"/>
  <c r="AO63" i="7"/>
  <c r="AP63" i="7"/>
  <c r="AQ63" i="7"/>
  <c r="AR63" i="7"/>
  <c r="AG64" i="7"/>
  <c r="AH64" i="7"/>
  <c r="AI64" i="7"/>
  <c r="AJ64" i="7"/>
  <c r="AK64" i="7"/>
  <c r="AL64" i="7"/>
  <c r="AM64" i="7"/>
  <c r="AN64" i="7"/>
  <c r="AO64" i="7"/>
  <c r="AP64" i="7"/>
  <c r="AQ64" i="7"/>
  <c r="AR64" i="7"/>
  <c r="AG65" i="7"/>
  <c r="AH65" i="7"/>
  <c r="AI65" i="7"/>
  <c r="AJ65" i="7"/>
  <c r="AK65" i="7"/>
  <c r="AL65" i="7"/>
  <c r="AM65" i="7"/>
  <c r="AN65" i="7"/>
  <c r="AO65" i="7"/>
  <c r="AP65" i="7"/>
  <c r="AQ65" i="7"/>
  <c r="AR65" i="7"/>
  <c r="AG66" i="7"/>
  <c r="AH66" i="7"/>
  <c r="AI66" i="7"/>
  <c r="AJ66" i="7"/>
  <c r="AK66" i="7"/>
  <c r="AL66" i="7"/>
  <c r="AM66" i="7"/>
  <c r="AN66" i="7"/>
  <c r="AO66" i="7"/>
  <c r="AP66" i="7"/>
  <c r="AQ66" i="7"/>
  <c r="AR66" i="7"/>
  <c r="AG67" i="7"/>
  <c r="AH67" i="7"/>
  <c r="AI67" i="7"/>
  <c r="AJ67" i="7"/>
  <c r="AK67" i="7"/>
  <c r="AL67" i="7"/>
  <c r="AM67" i="7"/>
  <c r="AN67" i="7"/>
  <c r="AO67" i="7"/>
  <c r="AP67" i="7"/>
  <c r="AQ67" i="7"/>
  <c r="AR67" i="7"/>
  <c r="AG68" i="7"/>
  <c r="AH68" i="7"/>
  <c r="AI68" i="7"/>
  <c r="AJ68" i="7"/>
  <c r="AK68" i="7"/>
  <c r="AL68" i="7"/>
  <c r="AM68" i="7"/>
  <c r="AN68" i="7"/>
  <c r="AO68" i="7"/>
  <c r="AP68" i="7"/>
  <c r="AQ68" i="7"/>
  <c r="AR68" i="7"/>
  <c r="AG69" i="7"/>
  <c r="AH69" i="7"/>
  <c r="AI69" i="7"/>
  <c r="AJ69" i="7"/>
  <c r="AK69" i="7"/>
  <c r="AL69" i="7"/>
  <c r="AM69" i="7"/>
  <c r="AN69" i="7"/>
  <c r="AO69" i="7"/>
  <c r="AP69" i="7"/>
  <c r="AQ69" i="7"/>
  <c r="AR69" i="7"/>
  <c r="AG70" i="7"/>
  <c r="AH70" i="7"/>
  <c r="AI70" i="7"/>
  <c r="AJ70" i="7"/>
  <c r="AK70" i="7"/>
  <c r="AL70" i="7"/>
  <c r="AM70" i="7"/>
  <c r="AN70" i="7"/>
  <c r="AO70" i="7"/>
  <c r="AP70" i="7"/>
  <c r="AQ70" i="7"/>
  <c r="AR70" i="7"/>
  <c r="AG71" i="7"/>
  <c r="AH71" i="7"/>
  <c r="AI71" i="7"/>
  <c r="AJ71" i="7"/>
  <c r="AK71" i="7"/>
  <c r="AL71" i="7"/>
  <c r="AM71" i="7"/>
  <c r="AN71" i="7"/>
  <c r="AO71" i="7"/>
  <c r="AP71" i="7"/>
  <c r="AQ71" i="7"/>
  <c r="AR71" i="7"/>
  <c r="AG72" i="7"/>
  <c r="AH72" i="7"/>
  <c r="AI72" i="7"/>
  <c r="AJ72" i="7"/>
  <c r="AK72" i="7"/>
  <c r="AL72" i="7"/>
  <c r="AM72" i="7"/>
  <c r="AN72" i="7"/>
  <c r="AO72" i="7"/>
  <c r="AP72" i="7"/>
  <c r="AQ72" i="7"/>
  <c r="AR72" i="7"/>
  <c r="AG73" i="7"/>
  <c r="AH73" i="7"/>
  <c r="AI73" i="7"/>
  <c r="AJ73" i="7"/>
  <c r="AK73" i="7"/>
  <c r="AL73" i="7"/>
  <c r="AM73" i="7"/>
  <c r="AN73" i="7"/>
  <c r="AO73" i="7"/>
  <c r="AP73" i="7"/>
  <c r="AQ73" i="7"/>
  <c r="AR73" i="7"/>
  <c r="AG74" i="7"/>
  <c r="AH74" i="7"/>
  <c r="AI74" i="7"/>
  <c r="AJ74" i="7"/>
  <c r="AK74" i="7"/>
  <c r="AL74" i="7"/>
  <c r="AM74" i="7"/>
  <c r="AN74" i="7"/>
  <c r="AO74" i="7"/>
  <c r="AP74" i="7"/>
  <c r="AQ74" i="7"/>
  <c r="AR74" i="7"/>
  <c r="AG75" i="7"/>
  <c r="AH75" i="7"/>
  <c r="AI75" i="7"/>
  <c r="AJ75" i="7"/>
  <c r="AK75" i="7"/>
  <c r="AL75" i="7"/>
  <c r="AM75" i="7"/>
  <c r="AN75" i="7"/>
  <c r="AO75" i="7"/>
  <c r="AP75" i="7"/>
  <c r="AQ75" i="7"/>
  <c r="AR75" i="7"/>
  <c r="AG76" i="7"/>
  <c r="AH76" i="7"/>
  <c r="AI76" i="7"/>
  <c r="AJ76" i="7"/>
  <c r="AK76" i="7"/>
  <c r="AL76" i="7"/>
  <c r="AM76" i="7"/>
  <c r="AN76" i="7"/>
  <c r="AO76" i="7"/>
  <c r="AP76" i="7"/>
  <c r="AQ76" i="7"/>
  <c r="AR76" i="7"/>
  <c r="AG77" i="7"/>
  <c r="AH77" i="7"/>
  <c r="AI77" i="7"/>
  <c r="AJ77" i="7"/>
  <c r="AK77" i="7"/>
  <c r="AL77" i="7"/>
  <c r="AM77" i="7"/>
  <c r="AN77" i="7"/>
  <c r="AO77" i="7"/>
  <c r="AP77" i="7"/>
  <c r="AQ77" i="7"/>
  <c r="AR77" i="7"/>
  <c r="AG78" i="7"/>
  <c r="AH78" i="7"/>
  <c r="AI78" i="7"/>
  <c r="AJ78" i="7"/>
  <c r="AK78" i="7"/>
  <c r="AL78" i="7"/>
  <c r="AM78" i="7"/>
  <c r="AN78" i="7"/>
  <c r="AO78" i="7"/>
  <c r="AP78" i="7"/>
  <c r="AQ78" i="7"/>
  <c r="AR78" i="7"/>
  <c r="AG79" i="7"/>
  <c r="AH79" i="7"/>
  <c r="AI79" i="7"/>
  <c r="AJ79" i="7"/>
  <c r="AK79" i="7"/>
  <c r="AL79" i="7"/>
  <c r="AM79" i="7"/>
  <c r="AN79" i="7"/>
  <c r="AO79" i="7"/>
  <c r="AP79" i="7"/>
  <c r="AQ79" i="7"/>
  <c r="AR79" i="7"/>
  <c r="AG80" i="7"/>
  <c r="AH80" i="7"/>
  <c r="AI80" i="7"/>
  <c r="AJ80" i="7"/>
  <c r="AK80" i="7"/>
  <c r="AL80" i="7"/>
  <c r="AM80" i="7"/>
  <c r="AN80" i="7"/>
  <c r="AO80" i="7"/>
  <c r="AP80" i="7"/>
  <c r="AQ80" i="7"/>
  <c r="AR80" i="7"/>
  <c r="AG81" i="7"/>
  <c r="AH81" i="7"/>
  <c r="AI81" i="7"/>
  <c r="AJ81" i="7"/>
  <c r="AK81" i="7"/>
  <c r="AL81" i="7"/>
  <c r="AM81" i="7"/>
  <c r="AN81" i="7"/>
  <c r="AO81" i="7"/>
  <c r="AP81" i="7"/>
  <c r="AQ81" i="7"/>
  <c r="AR81" i="7"/>
  <c r="AG82" i="7"/>
  <c r="AH82" i="7"/>
  <c r="AI82" i="7"/>
  <c r="AJ82" i="7"/>
  <c r="AK82" i="7"/>
  <c r="AL82" i="7"/>
  <c r="AM82" i="7"/>
  <c r="AN82" i="7"/>
  <c r="AO82" i="7"/>
  <c r="AP82" i="7"/>
  <c r="AQ82" i="7"/>
  <c r="AR82" i="7"/>
  <c r="AG83" i="7"/>
  <c r="AH83" i="7"/>
  <c r="AI83" i="7"/>
  <c r="AJ83" i="7"/>
  <c r="AK83" i="7"/>
  <c r="AL83" i="7"/>
  <c r="AM83" i="7"/>
  <c r="AN83" i="7"/>
  <c r="AO83" i="7"/>
  <c r="AP83" i="7"/>
  <c r="AQ83" i="7"/>
  <c r="AR83" i="7"/>
  <c r="AG84" i="7"/>
  <c r="AH84" i="7"/>
  <c r="AI84" i="7"/>
  <c r="AJ84" i="7"/>
  <c r="AK84" i="7"/>
  <c r="AL84" i="7"/>
  <c r="AM84" i="7"/>
  <c r="AN84" i="7"/>
  <c r="AO84" i="7"/>
  <c r="AP84" i="7"/>
  <c r="AQ84" i="7"/>
  <c r="AR84" i="7"/>
  <c r="AG85" i="7"/>
  <c r="AH85" i="7"/>
  <c r="AI85" i="7"/>
  <c r="AJ85" i="7"/>
  <c r="AK85" i="7"/>
  <c r="AL85" i="7"/>
  <c r="AM85" i="7"/>
  <c r="AN85" i="7"/>
  <c r="AO85" i="7"/>
  <c r="AP85" i="7"/>
  <c r="AQ85" i="7"/>
  <c r="AR85" i="7"/>
  <c r="AG86" i="7"/>
  <c r="AH86" i="7"/>
  <c r="AI86" i="7"/>
  <c r="AJ86" i="7"/>
  <c r="AK86" i="7"/>
  <c r="AL86" i="7"/>
  <c r="AM86" i="7"/>
  <c r="AN86" i="7"/>
  <c r="AO86" i="7"/>
  <c r="AP86" i="7"/>
  <c r="AQ86" i="7"/>
  <c r="AR86" i="7"/>
  <c r="AG87" i="7"/>
  <c r="AH87" i="7"/>
  <c r="AI87" i="7"/>
  <c r="AJ87" i="7"/>
  <c r="AK87" i="7"/>
  <c r="AL87" i="7"/>
  <c r="AM87" i="7"/>
  <c r="AN87" i="7"/>
  <c r="AO87" i="7"/>
  <c r="AP87" i="7"/>
  <c r="AQ87" i="7"/>
  <c r="AR87" i="7"/>
  <c r="AG88" i="7"/>
  <c r="AH88" i="7"/>
  <c r="AI88" i="7"/>
  <c r="AJ88" i="7"/>
  <c r="AK88" i="7"/>
  <c r="AL88" i="7"/>
  <c r="AM88" i="7"/>
  <c r="AN88" i="7"/>
  <c r="AO88" i="7"/>
  <c r="AP88" i="7"/>
  <c r="AQ88" i="7"/>
  <c r="AR88" i="7"/>
  <c r="AG89" i="7"/>
  <c r="AH89" i="7"/>
  <c r="AI89" i="7"/>
  <c r="AJ89" i="7"/>
  <c r="AK89" i="7"/>
  <c r="AL89" i="7"/>
  <c r="AM89" i="7"/>
  <c r="AN89" i="7"/>
  <c r="AO89" i="7"/>
  <c r="AP89" i="7"/>
  <c r="AQ89" i="7"/>
  <c r="AR89" i="7"/>
  <c r="AG90" i="7"/>
  <c r="AH90" i="7"/>
  <c r="AI90" i="7"/>
  <c r="AJ90" i="7"/>
  <c r="AK90" i="7"/>
  <c r="AL90" i="7"/>
  <c r="AM90" i="7"/>
  <c r="AN90" i="7"/>
  <c r="AO90" i="7"/>
  <c r="AP90" i="7"/>
  <c r="AQ90" i="7"/>
  <c r="AR90" i="7"/>
  <c r="AG91" i="7"/>
  <c r="AH91" i="7"/>
  <c r="AI91" i="7"/>
  <c r="AJ91" i="7"/>
  <c r="AK91" i="7"/>
  <c r="AL91" i="7"/>
  <c r="AM91" i="7"/>
  <c r="AN91" i="7"/>
  <c r="AO91" i="7"/>
  <c r="AP91" i="7"/>
  <c r="AQ91" i="7"/>
  <c r="AR91" i="7"/>
  <c r="AG92" i="7"/>
  <c r="AH92" i="7"/>
  <c r="AI92" i="7"/>
  <c r="AJ92" i="7"/>
  <c r="AK92" i="7"/>
  <c r="AL92" i="7"/>
  <c r="AM92" i="7"/>
  <c r="AN92" i="7"/>
  <c r="AO92" i="7"/>
  <c r="AP92" i="7"/>
  <c r="AQ92" i="7"/>
  <c r="AR92" i="7"/>
  <c r="AG93" i="7"/>
  <c r="AH93" i="7"/>
  <c r="AI93" i="7"/>
  <c r="AJ93" i="7"/>
  <c r="AK93" i="7"/>
  <c r="AL93" i="7"/>
  <c r="AM93" i="7"/>
  <c r="AN93" i="7"/>
  <c r="AO93" i="7"/>
  <c r="AP93" i="7"/>
  <c r="AQ93" i="7"/>
  <c r="AR93" i="7"/>
  <c r="AG94" i="7"/>
  <c r="AH94" i="7"/>
  <c r="AI94" i="7"/>
  <c r="AJ94" i="7"/>
  <c r="AK94" i="7"/>
  <c r="AL94" i="7"/>
  <c r="AM94" i="7"/>
  <c r="AN94" i="7"/>
  <c r="AO94" i="7"/>
  <c r="AP94" i="7"/>
  <c r="AQ94" i="7"/>
  <c r="AR94" i="7"/>
  <c r="AG95" i="7"/>
  <c r="AH95" i="7"/>
  <c r="AI95" i="7"/>
  <c r="AJ95" i="7"/>
  <c r="AK95" i="7"/>
  <c r="AL95" i="7"/>
  <c r="AM95" i="7"/>
  <c r="AN95" i="7"/>
  <c r="AO95" i="7"/>
  <c r="AP95" i="7"/>
  <c r="AQ95" i="7"/>
  <c r="AR95" i="7"/>
  <c r="AG96" i="7"/>
  <c r="AH96" i="7"/>
  <c r="AI96" i="7"/>
  <c r="AJ96" i="7"/>
  <c r="AK96" i="7"/>
  <c r="AL96" i="7"/>
  <c r="AM96" i="7"/>
  <c r="AN96" i="7"/>
  <c r="AO96" i="7"/>
  <c r="AP96" i="7"/>
  <c r="AQ96" i="7"/>
  <c r="AR96" i="7"/>
  <c r="AG97" i="7"/>
  <c r="AH97" i="7"/>
  <c r="AI97" i="7"/>
  <c r="AJ97" i="7"/>
  <c r="AK97" i="7"/>
  <c r="AL97" i="7"/>
  <c r="AM97" i="7"/>
  <c r="AN97" i="7"/>
  <c r="AO97" i="7"/>
  <c r="AP97" i="7"/>
  <c r="AQ97" i="7"/>
  <c r="AR97" i="7"/>
  <c r="AG98" i="7"/>
  <c r="AH98" i="7"/>
  <c r="AI98" i="7"/>
  <c r="AJ98" i="7"/>
  <c r="AK98" i="7"/>
  <c r="AL98" i="7"/>
  <c r="AM98" i="7"/>
  <c r="AN98" i="7"/>
  <c r="AO98" i="7"/>
  <c r="AP98" i="7"/>
  <c r="AQ98" i="7"/>
  <c r="AR98" i="7"/>
  <c r="AG99" i="7"/>
  <c r="AH99" i="7"/>
  <c r="AI99" i="7"/>
  <c r="AJ99" i="7"/>
  <c r="AK99" i="7"/>
  <c r="AL99" i="7"/>
  <c r="AM99" i="7"/>
  <c r="AN99" i="7"/>
  <c r="AO99" i="7"/>
  <c r="AP99" i="7"/>
  <c r="AQ99" i="7"/>
  <c r="AR99" i="7"/>
  <c r="AG100" i="7"/>
  <c r="AH100" i="7"/>
  <c r="AI100" i="7"/>
  <c r="AJ100" i="7"/>
  <c r="AK100" i="7"/>
  <c r="AL100" i="7"/>
  <c r="AM100" i="7"/>
  <c r="AN100" i="7"/>
  <c r="AO100" i="7"/>
  <c r="AP100" i="7"/>
  <c r="AQ100" i="7"/>
  <c r="AR100" i="7"/>
  <c r="AG101" i="7"/>
  <c r="AH101" i="7"/>
  <c r="AI101" i="7"/>
  <c r="AJ101" i="7"/>
  <c r="AK101" i="7"/>
  <c r="AL101" i="7"/>
  <c r="AM101" i="7"/>
  <c r="AN101" i="7"/>
  <c r="AO101" i="7"/>
  <c r="AP101" i="7"/>
  <c r="AQ101" i="7"/>
  <c r="AR101" i="7"/>
  <c r="AG102" i="7"/>
  <c r="AH102" i="7"/>
  <c r="AI102" i="7"/>
  <c r="AJ102" i="7"/>
  <c r="AK102" i="7"/>
  <c r="AL102" i="7"/>
  <c r="AM102" i="7"/>
  <c r="AN102" i="7"/>
  <c r="AO102" i="7"/>
  <c r="AP102" i="7"/>
  <c r="AQ102" i="7"/>
  <c r="AR102" i="7"/>
  <c r="AG103" i="7"/>
  <c r="AH103" i="7"/>
  <c r="AI103" i="7"/>
  <c r="AJ103" i="7"/>
  <c r="AK103" i="7"/>
  <c r="AL103" i="7"/>
  <c r="AM103" i="7"/>
  <c r="AN103" i="7"/>
  <c r="AO103" i="7"/>
  <c r="AP103" i="7"/>
  <c r="AQ103" i="7"/>
  <c r="AR103" i="7"/>
  <c r="AG104" i="7"/>
  <c r="AH104" i="7"/>
  <c r="AI104" i="7"/>
  <c r="AJ104" i="7"/>
  <c r="AK104" i="7"/>
  <c r="AL104" i="7"/>
  <c r="AM104" i="7"/>
  <c r="AN104" i="7"/>
  <c r="AO104" i="7"/>
  <c r="AP104" i="7"/>
  <c r="AQ104" i="7"/>
  <c r="AR104" i="7"/>
  <c r="AG105" i="7"/>
  <c r="AH105" i="7"/>
  <c r="AI105" i="7"/>
  <c r="AJ105" i="7"/>
  <c r="AK105" i="7"/>
  <c r="AL105" i="7"/>
  <c r="AM105" i="7"/>
  <c r="AN105" i="7"/>
  <c r="AO105" i="7"/>
  <c r="AP105" i="7"/>
  <c r="AQ105" i="7"/>
  <c r="AR105" i="7"/>
  <c r="AG106" i="7"/>
  <c r="AH106" i="7"/>
  <c r="AI106" i="7"/>
  <c r="AJ106" i="7"/>
  <c r="AK106" i="7"/>
  <c r="AL106" i="7"/>
  <c r="AM106" i="7"/>
  <c r="AN106" i="7"/>
  <c r="AO106" i="7"/>
  <c r="AP106" i="7"/>
  <c r="AQ106" i="7"/>
  <c r="AR106" i="7"/>
  <c r="AG107" i="7"/>
  <c r="AH107" i="7"/>
  <c r="AI107" i="7"/>
  <c r="AJ107" i="7"/>
  <c r="AK107" i="7"/>
  <c r="AL107" i="7"/>
  <c r="AM107" i="7"/>
  <c r="AN107" i="7"/>
  <c r="AO107" i="7"/>
  <c r="AP107" i="7"/>
  <c r="AQ107" i="7"/>
  <c r="AR107" i="7"/>
  <c r="AG108" i="7"/>
  <c r="AH108" i="7"/>
  <c r="AI108" i="7"/>
  <c r="AJ108" i="7"/>
  <c r="AK108" i="7"/>
  <c r="AL108" i="7"/>
  <c r="AM108" i="7"/>
  <c r="AN108" i="7"/>
  <c r="AO108" i="7"/>
  <c r="AP108" i="7"/>
  <c r="AQ108" i="7"/>
  <c r="AR108" i="7"/>
  <c r="AG109" i="7"/>
  <c r="AH109" i="7"/>
  <c r="AI109" i="7"/>
  <c r="AJ109" i="7"/>
  <c r="AK109" i="7"/>
  <c r="AL109" i="7"/>
  <c r="AM109" i="7"/>
  <c r="AN109" i="7"/>
  <c r="AO109" i="7"/>
  <c r="AP109" i="7"/>
  <c r="AQ109" i="7"/>
  <c r="AR109" i="7"/>
  <c r="AG110" i="7"/>
  <c r="AH110" i="7"/>
  <c r="AI110" i="7"/>
  <c r="AJ110" i="7"/>
  <c r="AK110" i="7"/>
  <c r="AL110" i="7"/>
  <c r="AM110" i="7"/>
  <c r="AN110" i="7"/>
  <c r="AO110" i="7"/>
  <c r="AP110" i="7"/>
  <c r="AQ110" i="7"/>
  <c r="AR110" i="7"/>
  <c r="AG111" i="7"/>
  <c r="AH111" i="7"/>
  <c r="AI111" i="7"/>
  <c r="AJ111" i="7"/>
  <c r="AK111" i="7"/>
  <c r="AL111" i="7"/>
  <c r="AM111" i="7"/>
  <c r="AN111" i="7"/>
  <c r="AO111" i="7"/>
  <c r="AP111" i="7"/>
  <c r="AQ111" i="7"/>
  <c r="AR111" i="7"/>
  <c r="AG112" i="7"/>
  <c r="AH112" i="7"/>
  <c r="AI112" i="7"/>
  <c r="AJ112" i="7"/>
  <c r="AK112" i="7"/>
  <c r="AL112" i="7"/>
  <c r="AM112" i="7"/>
  <c r="AN112" i="7"/>
  <c r="AO112" i="7"/>
  <c r="AP112" i="7"/>
  <c r="AQ112" i="7"/>
  <c r="AR112" i="7"/>
  <c r="AG113" i="7"/>
  <c r="AH113" i="7"/>
  <c r="AI113" i="7"/>
  <c r="AJ113" i="7"/>
  <c r="AK113" i="7"/>
  <c r="AL113" i="7"/>
  <c r="AM113" i="7"/>
  <c r="AN113" i="7"/>
  <c r="AO113" i="7"/>
  <c r="AP113" i="7"/>
  <c r="AQ113" i="7"/>
  <c r="AR113" i="7"/>
  <c r="AG114" i="7"/>
  <c r="AH114" i="7"/>
  <c r="AI114" i="7"/>
  <c r="AJ114" i="7"/>
  <c r="AK114" i="7"/>
  <c r="AL114" i="7"/>
  <c r="AM114" i="7"/>
  <c r="AN114" i="7"/>
  <c r="AO114" i="7"/>
  <c r="AP114" i="7"/>
  <c r="AQ114" i="7"/>
  <c r="AR114" i="7"/>
  <c r="AG115" i="7"/>
  <c r="AH115" i="7"/>
  <c r="AI115" i="7"/>
  <c r="AJ115" i="7"/>
  <c r="AK115" i="7"/>
  <c r="AL115" i="7"/>
  <c r="AM115" i="7"/>
  <c r="AN115" i="7"/>
  <c r="AO115" i="7"/>
  <c r="AP115" i="7"/>
  <c r="AQ115" i="7"/>
  <c r="AR115" i="7"/>
  <c r="AG116" i="7"/>
  <c r="AH116" i="7"/>
  <c r="AI116" i="7"/>
  <c r="AJ116" i="7"/>
  <c r="AK116" i="7"/>
  <c r="AL116" i="7"/>
  <c r="AM116" i="7"/>
  <c r="AN116" i="7"/>
  <c r="AO116" i="7"/>
  <c r="AP116" i="7"/>
  <c r="AQ116" i="7"/>
  <c r="AR116" i="7"/>
  <c r="AG117" i="7"/>
  <c r="AH117" i="7"/>
  <c r="AI117" i="7"/>
  <c r="AJ117" i="7"/>
  <c r="AK117" i="7"/>
  <c r="AL117" i="7"/>
  <c r="AM117" i="7"/>
  <c r="AN117" i="7"/>
  <c r="AO117" i="7"/>
  <c r="AP117" i="7"/>
  <c r="AQ117" i="7"/>
  <c r="AR117" i="7"/>
  <c r="AG118" i="7"/>
  <c r="AH118" i="7"/>
  <c r="AI118" i="7"/>
  <c r="AJ118" i="7"/>
  <c r="AK118" i="7"/>
  <c r="AL118" i="7"/>
  <c r="AM118" i="7"/>
  <c r="AN118" i="7"/>
  <c r="AO118" i="7"/>
  <c r="AP118" i="7"/>
  <c r="AQ118" i="7"/>
  <c r="AR118" i="7"/>
  <c r="AG119" i="7"/>
  <c r="AH119" i="7"/>
  <c r="AI119" i="7"/>
  <c r="AJ119" i="7"/>
  <c r="AK119" i="7"/>
  <c r="AL119" i="7"/>
  <c r="AM119" i="7"/>
  <c r="AN119" i="7"/>
  <c r="AO119" i="7"/>
  <c r="AP119" i="7"/>
  <c r="AQ119" i="7"/>
  <c r="AR119" i="7"/>
  <c r="AG120" i="7"/>
  <c r="AH120" i="7"/>
  <c r="AI120" i="7"/>
  <c r="AJ120" i="7"/>
  <c r="AK120" i="7"/>
  <c r="AL120" i="7"/>
  <c r="AM120" i="7"/>
  <c r="AN120" i="7"/>
  <c r="AO120" i="7"/>
  <c r="AP120" i="7"/>
  <c r="AQ120" i="7"/>
  <c r="AR120" i="7"/>
  <c r="AG121" i="7"/>
  <c r="AH121" i="7"/>
  <c r="AI121" i="7"/>
  <c r="AJ121" i="7"/>
  <c r="AK121" i="7"/>
  <c r="AL121" i="7"/>
  <c r="AM121" i="7"/>
  <c r="AN121" i="7"/>
  <c r="AO121" i="7"/>
  <c r="AP121" i="7"/>
  <c r="AQ121" i="7"/>
  <c r="AR121" i="7"/>
  <c r="AG122" i="7"/>
  <c r="AH122" i="7"/>
  <c r="AI122" i="7"/>
  <c r="AJ122" i="7"/>
  <c r="AK122" i="7"/>
  <c r="AL122" i="7"/>
  <c r="AM122" i="7"/>
  <c r="AN122" i="7"/>
  <c r="AO122" i="7"/>
  <c r="AP122" i="7"/>
  <c r="AQ122" i="7"/>
  <c r="AR122" i="7"/>
  <c r="AG123" i="7"/>
  <c r="AH123" i="7"/>
  <c r="AI123" i="7"/>
  <c r="AJ123" i="7"/>
  <c r="AK123" i="7"/>
  <c r="AL123" i="7"/>
  <c r="AM123" i="7"/>
  <c r="AN123" i="7"/>
  <c r="AO123" i="7"/>
  <c r="AP123" i="7"/>
  <c r="AQ123" i="7"/>
  <c r="AR123" i="7"/>
  <c r="AG124" i="7"/>
  <c r="AH124" i="7"/>
  <c r="AI124" i="7"/>
  <c r="AJ124" i="7"/>
  <c r="AK124" i="7"/>
  <c r="AL124" i="7"/>
  <c r="AM124" i="7"/>
  <c r="AN124" i="7"/>
  <c r="AO124" i="7"/>
  <c r="AP124" i="7"/>
  <c r="AQ124" i="7"/>
  <c r="AR124" i="7"/>
  <c r="AG125" i="7"/>
  <c r="AH125" i="7"/>
  <c r="AI125" i="7"/>
  <c r="AJ125" i="7"/>
  <c r="AK125" i="7"/>
  <c r="AL125" i="7"/>
  <c r="AM125" i="7"/>
  <c r="AN125" i="7"/>
  <c r="AO125" i="7"/>
  <c r="AP125" i="7"/>
  <c r="AQ125" i="7"/>
  <c r="AR125" i="7"/>
  <c r="AG126" i="7"/>
  <c r="AH126" i="7"/>
  <c r="AI126" i="7"/>
  <c r="AJ126" i="7"/>
  <c r="AK126" i="7"/>
  <c r="AL126" i="7"/>
  <c r="AM126" i="7"/>
  <c r="AN126" i="7"/>
  <c r="AO126" i="7"/>
  <c r="AP126" i="7"/>
  <c r="AQ126" i="7"/>
  <c r="AR126" i="7"/>
  <c r="AG127" i="7"/>
  <c r="AH127" i="7"/>
  <c r="AI127" i="7"/>
  <c r="AJ127" i="7"/>
  <c r="AK127" i="7"/>
  <c r="AL127" i="7"/>
  <c r="AM127" i="7"/>
  <c r="AN127" i="7"/>
  <c r="AO127" i="7"/>
  <c r="AP127" i="7"/>
  <c r="AQ127" i="7"/>
  <c r="AR127" i="7"/>
  <c r="AG128" i="7"/>
  <c r="AH128" i="7"/>
  <c r="AI128" i="7"/>
  <c r="AJ128" i="7"/>
  <c r="AK128" i="7"/>
  <c r="AL128" i="7"/>
  <c r="AM128" i="7"/>
  <c r="AN128" i="7"/>
  <c r="AO128" i="7"/>
  <c r="AP128" i="7"/>
  <c r="AQ128" i="7"/>
  <c r="AR128" i="7"/>
  <c r="AG129" i="7"/>
  <c r="AH129" i="7"/>
  <c r="AI129" i="7"/>
  <c r="AJ129" i="7"/>
  <c r="AK129" i="7"/>
  <c r="AL129" i="7"/>
  <c r="AM129" i="7"/>
  <c r="AN129" i="7"/>
  <c r="AO129" i="7"/>
  <c r="AP129" i="7"/>
  <c r="AQ129" i="7"/>
  <c r="AR129" i="7"/>
  <c r="AG130" i="7"/>
  <c r="AH130" i="7"/>
  <c r="AI130" i="7"/>
  <c r="AJ130" i="7"/>
  <c r="AK130" i="7"/>
  <c r="AL130" i="7"/>
  <c r="AM130" i="7"/>
  <c r="AN130" i="7"/>
  <c r="AO130" i="7"/>
  <c r="AP130" i="7"/>
  <c r="AQ130" i="7"/>
  <c r="AR130" i="7"/>
  <c r="AG131" i="7"/>
  <c r="AH131" i="7"/>
  <c r="AI131" i="7"/>
  <c r="AJ131" i="7"/>
  <c r="AK131" i="7"/>
  <c r="AL131" i="7"/>
  <c r="AM131" i="7"/>
  <c r="AN131" i="7"/>
  <c r="AO131" i="7"/>
  <c r="AP131" i="7"/>
  <c r="AQ131" i="7"/>
  <c r="AR131" i="7"/>
  <c r="AG132" i="7"/>
  <c r="AH132" i="7"/>
  <c r="AI132" i="7"/>
  <c r="AJ132" i="7"/>
  <c r="AK132" i="7"/>
  <c r="AL132" i="7"/>
  <c r="AM132" i="7"/>
  <c r="AN132" i="7"/>
  <c r="AO132" i="7"/>
  <c r="AP132" i="7"/>
  <c r="AQ132" i="7"/>
  <c r="AR132" i="7"/>
  <c r="AG133" i="7"/>
  <c r="AH133" i="7"/>
  <c r="AI133" i="7"/>
  <c r="AJ133" i="7"/>
  <c r="AK133" i="7"/>
  <c r="AL133" i="7"/>
  <c r="AM133" i="7"/>
  <c r="AN133" i="7"/>
  <c r="AO133" i="7"/>
  <c r="AP133" i="7"/>
  <c r="AQ133" i="7"/>
  <c r="AR133" i="7"/>
  <c r="AG134" i="7"/>
  <c r="AH134" i="7"/>
  <c r="AI134" i="7"/>
  <c r="AJ134" i="7"/>
  <c r="AK134" i="7"/>
  <c r="AL134" i="7"/>
  <c r="AM134" i="7"/>
  <c r="AN134" i="7"/>
  <c r="AO134" i="7"/>
  <c r="AP134" i="7"/>
  <c r="AQ134" i="7"/>
  <c r="AR134" i="7"/>
  <c r="AG135" i="7"/>
  <c r="AH135" i="7"/>
  <c r="AI135" i="7"/>
  <c r="AJ135" i="7"/>
  <c r="AK135" i="7"/>
  <c r="AL135" i="7"/>
  <c r="AM135" i="7"/>
  <c r="AN135" i="7"/>
  <c r="AO135" i="7"/>
  <c r="AP135" i="7"/>
  <c r="AQ135" i="7"/>
  <c r="AR135" i="7"/>
  <c r="AG136" i="7"/>
  <c r="AH136" i="7"/>
  <c r="AI136" i="7"/>
  <c r="AJ136" i="7"/>
  <c r="AK136" i="7"/>
  <c r="AL136" i="7"/>
  <c r="AM136" i="7"/>
  <c r="AN136" i="7"/>
  <c r="AO136" i="7"/>
  <c r="AP136" i="7"/>
  <c r="AQ136" i="7"/>
  <c r="AR136" i="7"/>
  <c r="AG137" i="7"/>
  <c r="AH137" i="7"/>
  <c r="AI137" i="7"/>
  <c r="AJ137" i="7"/>
  <c r="AK137" i="7"/>
  <c r="AL137" i="7"/>
  <c r="AM137" i="7"/>
  <c r="AN137" i="7"/>
  <c r="AO137" i="7"/>
  <c r="AP137" i="7"/>
  <c r="AQ137" i="7"/>
  <c r="AR137" i="7"/>
  <c r="AG138" i="7"/>
  <c r="AH138" i="7"/>
  <c r="AI138" i="7"/>
  <c r="AJ138" i="7"/>
  <c r="AK138" i="7"/>
  <c r="AL138" i="7"/>
  <c r="AM138" i="7"/>
  <c r="AN138" i="7"/>
  <c r="AO138" i="7"/>
  <c r="AP138" i="7"/>
  <c r="AQ138" i="7"/>
  <c r="AR138" i="7"/>
  <c r="AG139" i="7"/>
  <c r="AH139" i="7"/>
  <c r="AI139" i="7"/>
  <c r="AJ139" i="7"/>
  <c r="AK139" i="7"/>
  <c r="AL139" i="7"/>
  <c r="AM139" i="7"/>
  <c r="AN139" i="7"/>
  <c r="AO139" i="7"/>
  <c r="AP139" i="7"/>
  <c r="AQ139" i="7"/>
  <c r="AR139" i="7"/>
  <c r="AG140" i="7"/>
  <c r="AH140" i="7"/>
  <c r="AI140" i="7"/>
  <c r="AJ140" i="7"/>
  <c r="AK140" i="7"/>
  <c r="AL140" i="7"/>
  <c r="AM140" i="7"/>
  <c r="AN140" i="7"/>
  <c r="AO140" i="7"/>
  <c r="AP140" i="7"/>
  <c r="AQ140" i="7"/>
  <c r="AR140" i="7"/>
  <c r="AG141" i="7"/>
  <c r="AH141" i="7"/>
  <c r="AI141" i="7"/>
  <c r="AJ141" i="7"/>
  <c r="AK141" i="7"/>
  <c r="AL141" i="7"/>
  <c r="AM141" i="7"/>
  <c r="AN141" i="7"/>
  <c r="AO141" i="7"/>
  <c r="AP141" i="7"/>
  <c r="AQ141" i="7"/>
  <c r="AR141" i="7"/>
  <c r="AG142" i="7"/>
  <c r="AH142" i="7"/>
  <c r="AI142" i="7"/>
  <c r="AJ142" i="7"/>
  <c r="AK142" i="7"/>
  <c r="AL142" i="7"/>
  <c r="AM142" i="7"/>
  <c r="AN142" i="7"/>
  <c r="AO142" i="7"/>
  <c r="AP142" i="7"/>
  <c r="AQ142" i="7"/>
  <c r="AR142" i="7"/>
  <c r="AG143" i="7"/>
  <c r="AH143" i="7"/>
  <c r="AI143" i="7"/>
  <c r="AJ143" i="7"/>
  <c r="AK143" i="7"/>
  <c r="AL143" i="7"/>
  <c r="AM143" i="7"/>
  <c r="AN143" i="7"/>
  <c r="AO143" i="7"/>
  <c r="AP143" i="7"/>
  <c r="AQ143" i="7"/>
  <c r="AR143" i="7"/>
  <c r="AG144" i="7"/>
  <c r="AH144" i="7"/>
  <c r="AI144" i="7"/>
  <c r="AJ144" i="7"/>
  <c r="AK144" i="7"/>
  <c r="AL144" i="7"/>
  <c r="AM144" i="7"/>
  <c r="AN144" i="7"/>
  <c r="AO144" i="7"/>
  <c r="AP144" i="7"/>
  <c r="AQ144" i="7"/>
  <c r="AR144" i="7"/>
  <c r="AG145" i="7"/>
  <c r="AH145" i="7"/>
  <c r="AI145" i="7"/>
  <c r="AJ145" i="7"/>
  <c r="AK145" i="7"/>
  <c r="AL145" i="7"/>
  <c r="AM145" i="7"/>
  <c r="AN145" i="7"/>
  <c r="AO145" i="7"/>
  <c r="AP145" i="7"/>
  <c r="AQ145" i="7"/>
  <c r="AR145" i="7"/>
  <c r="AG146" i="7"/>
  <c r="AH146" i="7"/>
  <c r="AI146" i="7"/>
  <c r="AJ146" i="7"/>
  <c r="AK146" i="7"/>
  <c r="AL146" i="7"/>
  <c r="AM146" i="7"/>
  <c r="AN146" i="7"/>
  <c r="AO146" i="7"/>
  <c r="AP146" i="7"/>
  <c r="AQ146" i="7"/>
  <c r="AR146" i="7"/>
  <c r="AG147" i="7"/>
  <c r="AH147" i="7"/>
  <c r="AI147" i="7"/>
  <c r="AJ147" i="7"/>
  <c r="AK147" i="7"/>
  <c r="AL147" i="7"/>
  <c r="AM147" i="7"/>
  <c r="AN147" i="7"/>
  <c r="AO147" i="7"/>
  <c r="AP147" i="7"/>
  <c r="AQ147" i="7"/>
  <c r="AR147" i="7"/>
  <c r="AG148" i="7"/>
  <c r="AH148" i="7"/>
  <c r="AI148" i="7"/>
  <c r="AJ148" i="7"/>
  <c r="AK148" i="7"/>
  <c r="AL148" i="7"/>
  <c r="AM148" i="7"/>
  <c r="AN148" i="7"/>
  <c r="AO148" i="7"/>
  <c r="AP148" i="7"/>
  <c r="AQ148" i="7"/>
  <c r="AR148" i="7"/>
  <c r="AG149" i="7"/>
  <c r="AH149" i="7"/>
  <c r="AI149" i="7"/>
  <c r="AJ149" i="7"/>
  <c r="AK149" i="7"/>
  <c r="AL149" i="7"/>
  <c r="AM149" i="7"/>
  <c r="AN149" i="7"/>
  <c r="AO149" i="7"/>
  <c r="AP149" i="7"/>
  <c r="AQ149" i="7"/>
  <c r="AR149" i="7"/>
  <c r="AG150" i="7"/>
  <c r="AH150" i="7"/>
  <c r="AI150" i="7"/>
  <c r="AJ150" i="7"/>
  <c r="AK150" i="7"/>
  <c r="AL150" i="7"/>
  <c r="AM150" i="7"/>
  <c r="AN150" i="7"/>
  <c r="AO150" i="7"/>
  <c r="AP150" i="7"/>
  <c r="AQ150" i="7"/>
  <c r="AR150" i="7"/>
  <c r="AG151" i="7"/>
  <c r="AH151" i="7"/>
  <c r="AI151" i="7"/>
  <c r="AJ151" i="7"/>
  <c r="AK151" i="7"/>
  <c r="AL151" i="7"/>
  <c r="AM151" i="7"/>
  <c r="AN151" i="7"/>
  <c r="AO151" i="7"/>
  <c r="AP151" i="7"/>
  <c r="AQ151" i="7"/>
  <c r="AR151" i="7"/>
  <c r="AG152" i="7"/>
  <c r="AH152" i="7"/>
  <c r="AI152" i="7"/>
  <c r="AJ152" i="7"/>
  <c r="AK152" i="7"/>
  <c r="AL152" i="7"/>
  <c r="AM152" i="7"/>
  <c r="AN152" i="7"/>
  <c r="AO152" i="7"/>
  <c r="AP152" i="7"/>
  <c r="AQ152" i="7"/>
  <c r="AR152" i="7"/>
  <c r="AG153" i="7"/>
  <c r="AH153" i="7"/>
  <c r="AI153" i="7"/>
  <c r="AJ153" i="7"/>
  <c r="AK153" i="7"/>
  <c r="AL153" i="7"/>
  <c r="AM153" i="7"/>
  <c r="AN153" i="7"/>
  <c r="AO153" i="7"/>
  <c r="AP153" i="7"/>
  <c r="AQ153" i="7"/>
  <c r="AR153" i="7"/>
  <c r="AG154" i="7"/>
  <c r="AH154" i="7"/>
  <c r="AI154" i="7"/>
  <c r="AJ154" i="7"/>
  <c r="AK154" i="7"/>
  <c r="AL154" i="7"/>
  <c r="AM154" i="7"/>
  <c r="AN154" i="7"/>
  <c r="AO154" i="7"/>
  <c r="AP154" i="7"/>
  <c r="AQ154" i="7"/>
  <c r="AR154" i="7"/>
  <c r="AG155" i="7"/>
  <c r="AH155" i="7"/>
  <c r="AI155" i="7"/>
  <c r="AJ155" i="7"/>
  <c r="AK155" i="7"/>
  <c r="AL155" i="7"/>
  <c r="AM155" i="7"/>
  <c r="AN155" i="7"/>
  <c r="AO155" i="7"/>
  <c r="AP155" i="7"/>
  <c r="AQ155" i="7"/>
  <c r="AR155" i="7"/>
  <c r="AG156" i="7"/>
  <c r="AH156" i="7"/>
  <c r="AI156" i="7"/>
  <c r="AJ156" i="7"/>
  <c r="AK156" i="7"/>
  <c r="AL156" i="7"/>
  <c r="AM156" i="7"/>
  <c r="AN156" i="7"/>
  <c r="AO156" i="7"/>
  <c r="AP156" i="7"/>
  <c r="AQ156" i="7"/>
  <c r="AR156" i="7"/>
  <c r="AG157" i="7"/>
  <c r="AH157" i="7"/>
  <c r="AI157" i="7"/>
  <c r="AJ157" i="7"/>
  <c r="AK157" i="7"/>
  <c r="AL157" i="7"/>
  <c r="AM157" i="7"/>
  <c r="AN157" i="7"/>
  <c r="AO157" i="7"/>
  <c r="AP157" i="7"/>
  <c r="AQ157" i="7"/>
  <c r="AR157" i="7"/>
  <c r="AG158" i="7"/>
  <c r="AH158" i="7"/>
  <c r="AI158" i="7"/>
  <c r="AJ158" i="7"/>
  <c r="AK158" i="7"/>
  <c r="AL158" i="7"/>
  <c r="AM158" i="7"/>
  <c r="AN158" i="7"/>
  <c r="AO158" i="7"/>
  <c r="AP158" i="7"/>
  <c r="AQ158" i="7"/>
  <c r="AR158" i="7"/>
  <c r="AG159" i="7"/>
  <c r="AH159" i="7"/>
  <c r="AI159" i="7"/>
  <c r="AJ159" i="7"/>
  <c r="AK159" i="7"/>
  <c r="AL159" i="7"/>
  <c r="AM159" i="7"/>
  <c r="AN159" i="7"/>
  <c r="AO159" i="7"/>
  <c r="AP159" i="7"/>
  <c r="AQ159" i="7"/>
  <c r="AR159" i="7"/>
  <c r="AG160" i="7"/>
  <c r="AH160" i="7"/>
  <c r="AI160" i="7"/>
  <c r="AJ160" i="7"/>
  <c r="AK160" i="7"/>
  <c r="AL160" i="7"/>
  <c r="AM160" i="7"/>
  <c r="AN160" i="7"/>
  <c r="AO160" i="7"/>
  <c r="AP160" i="7"/>
  <c r="AQ160" i="7"/>
  <c r="AR160" i="7"/>
  <c r="AG161" i="7"/>
  <c r="AH161" i="7"/>
  <c r="AI161" i="7"/>
  <c r="AJ161" i="7"/>
  <c r="AK161" i="7"/>
  <c r="AL161" i="7"/>
  <c r="AM161" i="7"/>
  <c r="AN161" i="7"/>
  <c r="AO161" i="7"/>
  <c r="AP161" i="7"/>
  <c r="AQ161" i="7"/>
  <c r="AR161" i="7"/>
  <c r="AG162" i="7"/>
  <c r="AH162" i="7"/>
  <c r="AI162" i="7"/>
  <c r="AJ162" i="7"/>
  <c r="AK162" i="7"/>
  <c r="AL162" i="7"/>
  <c r="AM162" i="7"/>
  <c r="AN162" i="7"/>
  <c r="AO162" i="7"/>
  <c r="AP162" i="7"/>
  <c r="AQ162" i="7"/>
  <c r="AR162" i="7"/>
  <c r="AG163" i="7"/>
  <c r="AH163" i="7"/>
  <c r="AI163" i="7"/>
  <c r="AJ163" i="7"/>
  <c r="AK163" i="7"/>
  <c r="AL163" i="7"/>
  <c r="AM163" i="7"/>
  <c r="AN163" i="7"/>
  <c r="AO163" i="7"/>
  <c r="AP163" i="7"/>
  <c r="AQ163" i="7"/>
  <c r="AR163" i="7"/>
  <c r="AG164" i="7"/>
  <c r="AH164" i="7"/>
  <c r="AI164" i="7"/>
  <c r="AJ164" i="7"/>
  <c r="AK164" i="7"/>
  <c r="AL164" i="7"/>
  <c r="AM164" i="7"/>
  <c r="AN164" i="7"/>
  <c r="AO164" i="7"/>
  <c r="AP164" i="7"/>
  <c r="AQ164" i="7"/>
  <c r="AR164" i="7"/>
  <c r="AG165" i="7"/>
  <c r="AH165" i="7"/>
  <c r="AI165" i="7"/>
  <c r="AJ165" i="7"/>
  <c r="AK165" i="7"/>
  <c r="AL165" i="7"/>
  <c r="AM165" i="7"/>
  <c r="AN165" i="7"/>
  <c r="AO165" i="7"/>
  <c r="AP165" i="7"/>
  <c r="AQ165" i="7"/>
  <c r="AR165" i="7"/>
  <c r="AG166" i="7"/>
  <c r="AH166" i="7"/>
  <c r="AI166" i="7"/>
  <c r="AJ166" i="7"/>
  <c r="AK166" i="7"/>
  <c r="AL166" i="7"/>
  <c r="AM166" i="7"/>
  <c r="AN166" i="7"/>
  <c r="AO166" i="7"/>
  <c r="AP166" i="7"/>
  <c r="AQ166" i="7"/>
  <c r="AR166" i="7"/>
  <c r="AG167" i="7"/>
  <c r="AH167" i="7"/>
  <c r="AI167" i="7"/>
  <c r="AJ167" i="7"/>
  <c r="AK167" i="7"/>
  <c r="AL167" i="7"/>
  <c r="AM167" i="7"/>
  <c r="AN167" i="7"/>
  <c r="AO167" i="7"/>
  <c r="AP167" i="7"/>
  <c r="AQ167" i="7"/>
  <c r="AR167" i="7"/>
  <c r="AG168" i="7"/>
  <c r="AH168" i="7"/>
  <c r="AI168" i="7"/>
  <c r="AJ168" i="7"/>
  <c r="AK168" i="7"/>
  <c r="AL168" i="7"/>
  <c r="AM168" i="7"/>
  <c r="AN168" i="7"/>
  <c r="AO168" i="7"/>
  <c r="AP168" i="7"/>
  <c r="AQ168" i="7"/>
  <c r="AR168" i="7"/>
  <c r="AG169" i="7"/>
  <c r="AH169" i="7"/>
  <c r="AI169" i="7"/>
  <c r="AJ169" i="7"/>
  <c r="AK169" i="7"/>
  <c r="AL169" i="7"/>
  <c r="AM169" i="7"/>
  <c r="AN169" i="7"/>
  <c r="AO169" i="7"/>
  <c r="AP169" i="7"/>
  <c r="AQ169" i="7"/>
  <c r="AR169" i="7"/>
  <c r="AG170" i="7"/>
  <c r="AH170" i="7"/>
  <c r="AI170" i="7"/>
  <c r="AJ170" i="7"/>
  <c r="AK170" i="7"/>
  <c r="AL170" i="7"/>
  <c r="AM170" i="7"/>
  <c r="AN170" i="7"/>
  <c r="AO170" i="7"/>
  <c r="AP170" i="7"/>
  <c r="AQ170" i="7"/>
  <c r="AR170" i="7"/>
  <c r="AG171" i="7"/>
  <c r="AH171" i="7"/>
  <c r="AI171" i="7"/>
  <c r="AJ171" i="7"/>
  <c r="AK171" i="7"/>
  <c r="AL171" i="7"/>
  <c r="AM171" i="7"/>
  <c r="AN171" i="7"/>
  <c r="AO171" i="7"/>
  <c r="AP171" i="7"/>
  <c r="AQ171" i="7"/>
  <c r="AR171" i="7"/>
  <c r="AG172" i="7"/>
  <c r="AH172" i="7"/>
  <c r="AI172" i="7"/>
  <c r="AJ172" i="7"/>
  <c r="AK172" i="7"/>
  <c r="AL172" i="7"/>
  <c r="AM172" i="7"/>
  <c r="AN172" i="7"/>
  <c r="AO172" i="7"/>
  <c r="AP172" i="7"/>
  <c r="AQ172" i="7"/>
  <c r="AR172" i="7"/>
  <c r="AG173" i="7"/>
  <c r="AH173" i="7"/>
  <c r="AI173" i="7"/>
  <c r="AJ173" i="7"/>
  <c r="AK173" i="7"/>
  <c r="AL173" i="7"/>
  <c r="AM173" i="7"/>
  <c r="AN173" i="7"/>
  <c r="AO173" i="7"/>
  <c r="AP173" i="7"/>
  <c r="AQ173" i="7"/>
  <c r="AR173" i="7"/>
  <c r="AG174" i="7"/>
  <c r="AH174" i="7"/>
  <c r="AI174" i="7"/>
  <c r="AJ174" i="7"/>
  <c r="AK174" i="7"/>
  <c r="AL174" i="7"/>
  <c r="AM174" i="7"/>
  <c r="AN174" i="7"/>
  <c r="AO174" i="7"/>
  <c r="AP174" i="7"/>
  <c r="AQ174" i="7"/>
  <c r="AR174" i="7"/>
  <c r="AG175" i="7"/>
  <c r="AH175" i="7"/>
  <c r="AI175" i="7"/>
  <c r="AJ175" i="7"/>
  <c r="AK175" i="7"/>
  <c r="AL175" i="7"/>
  <c r="AM175" i="7"/>
  <c r="AN175" i="7"/>
  <c r="AO175" i="7"/>
  <c r="AP175" i="7"/>
  <c r="AQ175" i="7"/>
  <c r="AR175" i="7"/>
  <c r="AG176" i="7"/>
  <c r="AH176" i="7"/>
  <c r="AI176" i="7"/>
  <c r="AJ176" i="7"/>
  <c r="AK176" i="7"/>
  <c r="AL176" i="7"/>
  <c r="AM176" i="7"/>
  <c r="AN176" i="7"/>
  <c r="AO176" i="7"/>
  <c r="AP176" i="7"/>
  <c r="AQ176" i="7"/>
  <c r="AR176" i="7"/>
  <c r="AG177" i="7"/>
  <c r="AH177" i="7"/>
  <c r="AI177" i="7"/>
  <c r="AJ177" i="7"/>
  <c r="AK177" i="7"/>
  <c r="AL177" i="7"/>
  <c r="AM177" i="7"/>
  <c r="AN177" i="7"/>
  <c r="AO177" i="7"/>
  <c r="AP177" i="7"/>
  <c r="AQ177" i="7"/>
  <c r="AR177" i="7"/>
  <c r="AG178" i="7"/>
  <c r="AH178" i="7"/>
  <c r="AI178" i="7"/>
  <c r="AJ178" i="7"/>
  <c r="AK178" i="7"/>
  <c r="AL178" i="7"/>
  <c r="AM178" i="7"/>
  <c r="AN178" i="7"/>
  <c r="AO178" i="7"/>
  <c r="AP178" i="7"/>
  <c r="AQ178" i="7"/>
  <c r="AR178" i="7"/>
  <c r="AG179" i="7"/>
  <c r="AH179" i="7"/>
  <c r="AI179" i="7"/>
  <c r="AJ179" i="7"/>
  <c r="AK179" i="7"/>
  <c r="AL179" i="7"/>
  <c r="AM179" i="7"/>
  <c r="AN179" i="7"/>
  <c r="AO179" i="7"/>
  <c r="AP179" i="7"/>
  <c r="AQ179" i="7"/>
  <c r="AR179" i="7"/>
  <c r="AG180" i="7"/>
  <c r="AH180" i="7"/>
  <c r="AI180" i="7"/>
  <c r="AJ180" i="7"/>
  <c r="AK180" i="7"/>
  <c r="AL180" i="7"/>
  <c r="AM180" i="7"/>
  <c r="AN180" i="7"/>
  <c r="AO180" i="7"/>
  <c r="AP180" i="7"/>
  <c r="AQ180" i="7"/>
  <c r="AR180" i="7"/>
  <c r="AG181" i="7"/>
  <c r="AH181" i="7"/>
  <c r="AI181" i="7"/>
  <c r="AJ181" i="7"/>
  <c r="AK181" i="7"/>
  <c r="AL181" i="7"/>
  <c r="AM181" i="7"/>
  <c r="AN181" i="7"/>
  <c r="AO181" i="7"/>
  <c r="AP181" i="7"/>
  <c r="AQ181" i="7"/>
  <c r="AR181" i="7"/>
  <c r="AG182" i="7"/>
  <c r="AH182" i="7"/>
  <c r="AI182" i="7"/>
  <c r="AJ182" i="7"/>
  <c r="AK182" i="7"/>
  <c r="AL182" i="7"/>
  <c r="AM182" i="7"/>
  <c r="AN182" i="7"/>
  <c r="AO182" i="7"/>
  <c r="AP182" i="7"/>
  <c r="AQ182" i="7"/>
  <c r="AR182" i="7"/>
  <c r="AG183" i="7"/>
  <c r="AH183" i="7"/>
  <c r="AI183" i="7"/>
  <c r="AJ183" i="7"/>
  <c r="AK183" i="7"/>
  <c r="AL183" i="7"/>
  <c r="AM183" i="7"/>
  <c r="AN183" i="7"/>
  <c r="AO183" i="7"/>
  <c r="AP183" i="7"/>
  <c r="AQ183" i="7"/>
  <c r="AR183" i="7"/>
  <c r="AG184" i="7"/>
  <c r="AH184" i="7"/>
  <c r="AI184" i="7"/>
  <c r="AJ184" i="7"/>
  <c r="AK184" i="7"/>
  <c r="AL184" i="7"/>
  <c r="AM184" i="7"/>
  <c r="AN184" i="7"/>
  <c r="AO184" i="7"/>
  <c r="AP184" i="7"/>
  <c r="AQ184" i="7"/>
  <c r="AR184" i="7"/>
  <c r="AG185" i="7"/>
  <c r="AH185" i="7"/>
  <c r="AI185" i="7"/>
  <c r="AJ185" i="7"/>
  <c r="AK185" i="7"/>
  <c r="AL185" i="7"/>
  <c r="AM185" i="7"/>
  <c r="AN185" i="7"/>
  <c r="AO185" i="7"/>
  <c r="AP185" i="7"/>
  <c r="AQ185" i="7"/>
  <c r="AR185" i="7"/>
  <c r="AG186" i="7"/>
  <c r="AH186" i="7"/>
  <c r="AI186" i="7"/>
  <c r="AJ186" i="7"/>
  <c r="AK186" i="7"/>
  <c r="AL186" i="7"/>
  <c r="AM186" i="7"/>
  <c r="AN186" i="7"/>
  <c r="AO186" i="7"/>
  <c r="AP186" i="7"/>
  <c r="AQ186" i="7"/>
  <c r="AR186" i="7"/>
  <c r="AG187" i="7"/>
  <c r="AH187" i="7"/>
  <c r="AI187" i="7"/>
  <c r="AJ187" i="7"/>
  <c r="AK187" i="7"/>
  <c r="AL187" i="7"/>
  <c r="AM187" i="7"/>
  <c r="AN187" i="7"/>
  <c r="AO187" i="7"/>
  <c r="AP187" i="7"/>
  <c r="AQ187" i="7"/>
  <c r="AR187" i="7"/>
  <c r="AG188" i="7"/>
  <c r="AH188" i="7"/>
  <c r="AI188" i="7"/>
  <c r="AJ188" i="7"/>
  <c r="AK188" i="7"/>
  <c r="AL188" i="7"/>
  <c r="AM188" i="7"/>
  <c r="AN188" i="7"/>
  <c r="AO188" i="7"/>
  <c r="AP188" i="7"/>
  <c r="AQ188" i="7"/>
  <c r="AR188" i="7"/>
  <c r="AG189" i="7"/>
  <c r="AH189" i="7"/>
  <c r="AI189" i="7"/>
  <c r="AJ189" i="7"/>
  <c r="AK189" i="7"/>
  <c r="AL189" i="7"/>
  <c r="AM189" i="7"/>
  <c r="AN189" i="7"/>
  <c r="AO189" i="7"/>
  <c r="AP189" i="7"/>
  <c r="AQ189" i="7"/>
  <c r="AR189" i="7"/>
  <c r="AG190" i="7"/>
  <c r="AH190" i="7"/>
  <c r="AI190" i="7"/>
  <c r="AJ190" i="7"/>
  <c r="AK190" i="7"/>
  <c r="AL190" i="7"/>
  <c r="AM190" i="7"/>
  <c r="AN190" i="7"/>
  <c r="AO190" i="7"/>
  <c r="AP190" i="7"/>
  <c r="AQ190" i="7"/>
  <c r="AR190" i="7"/>
  <c r="AG191" i="7"/>
  <c r="AH191" i="7"/>
  <c r="AI191" i="7"/>
  <c r="AJ191" i="7"/>
  <c r="AK191" i="7"/>
  <c r="AL191" i="7"/>
  <c r="AM191" i="7"/>
  <c r="AN191" i="7"/>
  <c r="AO191" i="7"/>
  <c r="AP191" i="7"/>
  <c r="AQ191" i="7"/>
  <c r="AR191" i="7"/>
  <c r="AG192" i="7"/>
  <c r="AH192" i="7"/>
  <c r="AI192" i="7"/>
  <c r="AJ192" i="7"/>
  <c r="AK192" i="7"/>
  <c r="AL192" i="7"/>
  <c r="AM192" i="7"/>
  <c r="AN192" i="7"/>
  <c r="AO192" i="7"/>
  <c r="AP192" i="7"/>
  <c r="AQ192" i="7"/>
  <c r="AR192" i="7"/>
  <c r="AG193" i="7"/>
  <c r="AH193" i="7"/>
  <c r="AI193" i="7"/>
  <c r="AJ193" i="7"/>
  <c r="AK193" i="7"/>
  <c r="AL193" i="7"/>
  <c r="AM193" i="7"/>
  <c r="AN193" i="7"/>
  <c r="AO193" i="7"/>
  <c r="AP193" i="7"/>
  <c r="AQ193" i="7"/>
  <c r="AR193" i="7"/>
  <c r="AG194" i="7"/>
  <c r="AH194" i="7"/>
  <c r="AI194" i="7"/>
  <c r="AJ194" i="7"/>
  <c r="AK194" i="7"/>
  <c r="AL194" i="7"/>
  <c r="AM194" i="7"/>
  <c r="AN194" i="7"/>
  <c r="AO194" i="7"/>
  <c r="AP194" i="7"/>
  <c r="AQ194" i="7"/>
  <c r="AR194" i="7"/>
  <c r="AG195" i="7"/>
  <c r="AH195" i="7"/>
  <c r="AI195" i="7"/>
  <c r="AJ195" i="7"/>
  <c r="AK195" i="7"/>
  <c r="AL195" i="7"/>
  <c r="AM195" i="7"/>
  <c r="AN195" i="7"/>
  <c r="AO195" i="7"/>
  <c r="AP195" i="7"/>
  <c r="AQ195" i="7"/>
  <c r="AR195" i="7"/>
  <c r="AG196" i="7"/>
  <c r="AH196" i="7"/>
  <c r="AI196" i="7"/>
  <c r="AJ196" i="7"/>
  <c r="AK196" i="7"/>
  <c r="AL196" i="7"/>
  <c r="AM196" i="7"/>
  <c r="AN196" i="7"/>
  <c r="AO196" i="7"/>
  <c r="AP196" i="7"/>
  <c r="AQ196" i="7"/>
  <c r="AR196" i="7"/>
  <c r="AG197" i="7"/>
  <c r="AH197" i="7"/>
  <c r="AI197" i="7"/>
  <c r="AJ197" i="7"/>
  <c r="AK197" i="7"/>
  <c r="AL197" i="7"/>
  <c r="AM197" i="7"/>
  <c r="AN197" i="7"/>
  <c r="AO197" i="7"/>
  <c r="AP197" i="7"/>
  <c r="AQ197" i="7"/>
  <c r="AR197" i="7"/>
  <c r="AG198" i="7"/>
  <c r="AH198" i="7"/>
  <c r="AI198" i="7"/>
  <c r="AJ198" i="7"/>
  <c r="AK198" i="7"/>
  <c r="AL198" i="7"/>
  <c r="AM198" i="7"/>
  <c r="AN198" i="7"/>
  <c r="AO198" i="7"/>
  <c r="AP198" i="7"/>
  <c r="AQ198" i="7"/>
  <c r="AR198" i="7"/>
  <c r="AG199" i="7"/>
  <c r="AH199" i="7"/>
  <c r="AI199" i="7"/>
  <c r="AJ199" i="7"/>
  <c r="AK199" i="7"/>
  <c r="AL199" i="7"/>
  <c r="AM199" i="7"/>
  <c r="AN199" i="7"/>
  <c r="AO199" i="7"/>
  <c r="AP199" i="7"/>
  <c r="AQ199" i="7"/>
  <c r="AR199" i="7"/>
  <c r="AG200" i="7"/>
  <c r="AH200" i="7"/>
  <c r="AI200" i="7"/>
  <c r="AJ200" i="7"/>
  <c r="AK200" i="7"/>
  <c r="AL200" i="7"/>
  <c r="AM200" i="7"/>
  <c r="AN200" i="7"/>
  <c r="AO200" i="7"/>
  <c r="AP200" i="7"/>
  <c r="AQ200" i="7"/>
  <c r="AR200" i="7"/>
  <c r="AG201" i="7"/>
  <c r="AH201" i="7"/>
  <c r="AI201" i="7"/>
  <c r="AJ201" i="7"/>
  <c r="AK201" i="7"/>
  <c r="AL201" i="7"/>
  <c r="AM201" i="7"/>
  <c r="AN201" i="7"/>
  <c r="AO201" i="7"/>
  <c r="AP201" i="7"/>
  <c r="AQ201" i="7"/>
  <c r="AR201" i="7"/>
  <c r="AG202" i="7"/>
  <c r="AH202" i="7"/>
  <c r="AI202" i="7"/>
  <c r="AJ202" i="7"/>
  <c r="AK202" i="7"/>
  <c r="AL202" i="7"/>
  <c r="AM202" i="7"/>
  <c r="AN202" i="7"/>
  <c r="AO202" i="7"/>
  <c r="AP202" i="7"/>
  <c r="AQ202" i="7"/>
  <c r="AR202" i="7"/>
  <c r="AG203" i="7"/>
  <c r="AH203" i="7"/>
  <c r="AI203" i="7"/>
  <c r="AJ203" i="7"/>
  <c r="AK203" i="7"/>
  <c r="AL203" i="7"/>
  <c r="AM203" i="7"/>
  <c r="AN203" i="7"/>
  <c r="AO203" i="7"/>
  <c r="AP203" i="7"/>
  <c r="AQ203" i="7"/>
  <c r="AR203" i="7"/>
  <c r="AG204" i="7"/>
  <c r="AH204" i="7"/>
  <c r="AI204" i="7"/>
  <c r="AJ204" i="7"/>
  <c r="AK204" i="7"/>
  <c r="AL204" i="7"/>
  <c r="AM204" i="7"/>
  <c r="AN204" i="7"/>
  <c r="AO204" i="7"/>
  <c r="AP204" i="7"/>
  <c r="AQ204" i="7"/>
  <c r="AR204" i="7"/>
  <c r="AG205" i="7"/>
  <c r="AH205" i="7"/>
  <c r="AI205" i="7"/>
  <c r="AJ205" i="7"/>
  <c r="AK205" i="7"/>
  <c r="AL205" i="7"/>
  <c r="AM205" i="7"/>
  <c r="AN205" i="7"/>
  <c r="AO205" i="7"/>
  <c r="AP205" i="7"/>
  <c r="AQ205" i="7"/>
  <c r="AR205" i="7"/>
  <c r="AG206" i="7"/>
  <c r="AH206" i="7"/>
  <c r="AI206" i="7"/>
  <c r="AJ206" i="7"/>
  <c r="AK206" i="7"/>
  <c r="AL206" i="7"/>
  <c r="AM206" i="7"/>
  <c r="AN206" i="7"/>
  <c r="AO206" i="7"/>
  <c r="AP206" i="7"/>
  <c r="AQ206" i="7"/>
  <c r="AR206" i="7"/>
  <c r="AG207" i="7"/>
  <c r="AH207" i="7"/>
  <c r="AI207" i="7"/>
  <c r="AJ207" i="7"/>
  <c r="AK207" i="7"/>
  <c r="AL207" i="7"/>
  <c r="AM207" i="7"/>
  <c r="AN207" i="7"/>
  <c r="AO207" i="7"/>
  <c r="AP207" i="7"/>
  <c r="AQ207" i="7"/>
  <c r="AR207" i="7"/>
  <c r="AG208" i="7"/>
  <c r="AH208" i="7"/>
  <c r="AI208" i="7"/>
  <c r="AJ208" i="7"/>
  <c r="AK208" i="7"/>
  <c r="AL208" i="7"/>
  <c r="AM208" i="7"/>
  <c r="AN208" i="7"/>
  <c r="AO208" i="7"/>
  <c r="AP208" i="7"/>
  <c r="AQ208" i="7"/>
  <c r="AR208" i="7"/>
  <c r="AG209" i="7"/>
  <c r="AH209" i="7"/>
  <c r="AI209" i="7"/>
  <c r="AJ209" i="7"/>
  <c r="AK209" i="7"/>
  <c r="AL209" i="7"/>
  <c r="AM209" i="7"/>
  <c r="AN209" i="7"/>
  <c r="AO209" i="7"/>
  <c r="AP209" i="7"/>
  <c r="AQ209" i="7"/>
  <c r="AR209" i="7"/>
  <c r="AG210" i="7"/>
  <c r="AH210" i="7"/>
  <c r="AI210" i="7"/>
  <c r="AJ210" i="7"/>
  <c r="AK210" i="7"/>
  <c r="AL210" i="7"/>
  <c r="AM210" i="7"/>
  <c r="AN210" i="7"/>
  <c r="AO210" i="7"/>
  <c r="AP210" i="7"/>
  <c r="AQ210" i="7"/>
  <c r="AR210" i="7"/>
  <c r="AG211" i="7"/>
  <c r="AH211" i="7"/>
  <c r="AI211" i="7"/>
  <c r="AJ211" i="7"/>
  <c r="AK211" i="7"/>
  <c r="AL211" i="7"/>
  <c r="AM211" i="7"/>
  <c r="AN211" i="7"/>
  <c r="AO211" i="7"/>
  <c r="AP211" i="7"/>
  <c r="AQ211" i="7"/>
  <c r="AR211" i="7"/>
  <c r="AG212" i="7"/>
  <c r="AH212" i="7"/>
  <c r="AI212" i="7"/>
  <c r="AJ212" i="7"/>
  <c r="AK212" i="7"/>
  <c r="AL212" i="7"/>
  <c r="AM212" i="7"/>
  <c r="AN212" i="7"/>
  <c r="AO212" i="7"/>
  <c r="AP212" i="7"/>
  <c r="AQ212" i="7"/>
  <c r="AR212" i="7"/>
  <c r="AG213" i="7"/>
  <c r="AH213" i="7"/>
  <c r="AI213" i="7"/>
  <c r="AJ213" i="7"/>
  <c r="AK213" i="7"/>
  <c r="AL213" i="7"/>
  <c r="AM213" i="7"/>
  <c r="AN213" i="7"/>
  <c r="AO213" i="7"/>
  <c r="AP213" i="7"/>
  <c r="AQ213" i="7"/>
  <c r="AR213" i="7"/>
  <c r="AG214" i="7"/>
  <c r="AH214" i="7"/>
  <c r="AI214" i="7"/>
  <c r="AJ214" i="7"/>
  <c r="AK214" i="7"/>
  <c r="AL214" i="7"/>
  <c r="AM214" i="7"/>
  <c r="AN214" i="7"/>
  <c r="AO214" i="7"/>
  <c r="AP214" i="7"/>
  <c r="AQ214" i="7"/>
  <c r="AR214" i="7"/>
  <c r="AG215" i="7"/>
  <c r="AH215" i="7"/>
  <c r="AI215" i="7"/>
  <c r="AJ215" i="7"/>
  <c r="AK215" i="7"/>
  <c r="AL215" i="7"/>
  <c r="AM215" i="7"/>
  <c r="AN215" i="7"/>
  <c r="AO215" i="7"/>
  <c r="AP215" i="7"/>
  <c r="AQ215" i="7"/>
  <c r="AR215" i="7"/>
  <c r="AG216" i="7"/>
  <c r="AH216" i="7"/>
  <c r="AI216" i="7"/>
  <c r="AJ216" i="7"/>
  <c r="AK216" i="7"/>
  <c r="AL216" i="7"/>
  <c r="AM216" i="7"/>
  <c r="AN216" i="7"/>
  <c r="AO216" i="7"/>
  <c r="AP216" i="7"/>
  <c r="AQ216" i="7"/>
  <c r="AR216" i="7"/>
  <c r="AG217" i="7"/>
  <c r="AH217" i="7"/>
  <c r="AI217" i="7"/>
  <c r="AJ217" i="7"/>
  <c r="AK217" i="7"/>
  <c r="AL217" i="7"/>
  <c r="AM217" i="7"/>
  <c r="AN217" i="7"/>
  <c r="AO217" i="7"/>
  <c r="AP217" i="7"/>
  <c r="AQ217" i="7"/>
  <c r="AR217" i="7"/>
  <c r="AG218" i="7"/>
  <c r="AH218" i="7"/>
  <c r="AI218" i="7"/>
  <c r="AJ218" i="7"/>
  <c r="AK218" i="7"/>
  <c r="AL218" i="7"/>
  <c r="AM218" i="7"/>
  <c r="AN218" i="7"/>
  <c r="AO218" i="7"/>
  <c r="AP218" i="7"/>
  <c r="AQ218" i="7"/>
  <c r="AR218" i="7"/>
  <c r="AG219" i="7"/>
  <c r="AH219" i="7"/>
  <c r="AI219" i="7"/>
  <c r="AJ219" i="7"/>
  <c r="AK219" i="7"/>
  <c r="AL219" i="7"/>
  <c r="AM219" i="7"/>
  <c r="AN219" i="7"/>
  <c r="AO219" i="7"/>
  <c r="AP219" i="7"/>
  <c r="AQ219" i="7"/>
  <c r="AR219" i="7"/>
  <c r="AG220" i="7"/>
  <c r="AH220" i="7"/>
  <c r="AI220" i="7"/>
  <c r="AJ220" i="7"/>
  <c r="AK220" i="7"/>
  <c r="AL220" i="7"/>
  <c r="AM220" i="7"/>
  <c r="AN220" i="7"/>
  <c r="AO220" i="7"/>
  <c r="AP220" i="7"/>
  <c r="AQ220" i="7"/>
  <c r="AR220" i="7"/>
  <c r="AG221" i="7"/>
  <c r="AH221" i="7"/>
  <c r="AI221" i="7"/>
  <c r="AJ221" i="7"/>
  <c r="AK221" i="7"/>
  <c r="AL221" i="7"/>
  <c r="AM221" i="7"/>
  <c r="AN221" i="7"/>
  <c r="AO221" i="7"/>
  <c r="AP221" i="7"/>
  <c r="AQ221" i="7"/>
  <c r="AR221" i="7"/>
  <c r="AG222" i="7"/>
  <c r="AH222" i="7"/>
  <c r="AI222" i="7"/>
  <c r="AJ222" i="7"/>
  <c r="AK222" i="7"/>
  <c r="AL222" i="7"/>
  <c r="AM222" i="7"/>
  <c r="AN222" i="7"/>
  <c r="AO222" i="7"/>
  <c r="AP222" i="7"/>
  <c r="AQ222" i="7"/>
  <c r="AR222" i="7"/>
  <c r="AG223" i="7"/>
  <c r="AH223" i="7"/>
  <c r="AI223" i="7"/>
  <c r="AJ223" i="7"/>
  <c r="AK223" i="7"/>
  <c r="AL223" i="7"/>
  <c r="AM223" i="7"/>
  <c r="AN223" i="7"/>
  <c r="AO223" i="7"/>
  <c r="AP223" i="7"/>
  <c r="AQ223" i="7"/>
  <c r="AR223" i="7"/>
  <c r="AG224" i="7"/>
  <c r="AH224" i="7"/>
  <c r="AI224" i="7"/>
  <c r="AJ224" i="7"/>
  <c r="AK224" i="7"/>
  <c r="AL224" i="7"/>
  <c r="AM224" i="7"/>
  <c r="AN224" i="7"/>
  <c r="AO224" i="7"/>
  <c r="AP224" i="7"/>
  <c r="AQ224" i="7"/>
  <c r="AR224" i="7"/>
  <c r="AG225" i="7"/>
  <c r="AH225" i="7"/>
  <c r="AI225" i="7"/>
  <c r="AJ225" i="7"/>
  <c r="AK225" i="7"/>
  <c r="AL225" i="7"/>
  <c r="AM225" i="7"/>
  <c r="AN225" i="7"/>
  <c r="AO225" i="7"/>
  <c r="AP225" i="7"/>
  <c r="AQ225" i="7"/>
  <c r="AR225" i="7"/>
  <c r="AG226" i="7"/>
  <c r="AH226" i="7"/>
  <c r="AI226" i="7"/>
  <c r="AJ226" i="7"/>
  <c r="AK226" i="7"/>
  <c r="AL226" i="7"/>
  <c r="AM226" i="7"/>
  <c r="AN226" i="7"/>
  <c r="AO226" i="7"/>
  <c r="AP226" i="7"/>
  <c r="AQ226" i="7"/>
  <c r="AR226" i="7"/>
  <c r="AG227" i="7"/>
  <c r="AH227" i="7"/>
  <c r="AI227" i="7"/>
  <c r="AJ227" i="7"/>
  <c r="AK227" i="7"/>
  <c r="AL227" i="7"/>
  <c r="AM227" i="7"/>
  <c r="AN227" i="7"/>
  <c r="AO227" i="7"/>
  <c r="AP227" i="7"/>
  <c r="AQ227" i="7"/>
  <c r="AR227" i="7"/>
  <c r="AG228" i="7"/>
  <c r="AH228" i="7"/>
  <c r="AI228" i="7"/>
  <c r="AJ228" i="7"/>
  <c r="AK228" i="7"/>
  <c r="AL228" i="7"/>
  <c r="AM228" i="7"/>
  <c r="AN228" i="7"/>
  <c r="AO228" i="7"/>
  <c r="AP228" i="7"/>
  <c r="AQ228" i="7"/>
  <c r="AR228" i="7"/>
  <c r="AG229" i="7"/>
  <c r="AH229" i="7"/>
  <c r="AI229" i="7"/>
  <c r="AJ229" i="7"/>
  <c r="AK229" i="7"/>
  <c r="AL229" i="7"/>
  <c r="AM229" i="7"/>
  <c r="AN229" i="7"/>
  <c r="AO229" i="7"/>
  <c r="AP229" i="7"/>
  <c r="AQ229" i="7"/>
  <c r="AR229" i="7"/>
  <c r="AG230" i="7"/>
  <c r="AH230" i="7"/>
  <c r="AI230" i="7"/>
  <c r="AJ230" i="7"/>
  <c r="AK230" i="7"/>
  <c r="AL230" i="7"/>
  <c r="AM230" i="7"/>
  <c r="AN230" i="7"/>
  <c r="AO230" i="7"/>
  <c r="AP230" i="7"/>
  <c r="AQ230" i="7"/>
  <c r="AR230" i="7"/>
  <c r="AG231" i="7"/>
  <c r="AH231" i="7"/>
  <c r="AI231" i="7"/>
  <c r="AJ231" i="7"/>
  <c r="AK231" i="7"/>
  <c r="AL231" i="7"/>
  <c r="AM231" i="7"/>
  <c r="AN231" i="7"/>
  <c r="AO231" i="7"/>
  <c r="AP231" i="7"/>
  <c r="AQ231" i="7"/>
  <c r="AR231" i="7"/>
  <c r="AG232" i="7"/>
  <c r="AH232" i="7"/>
  <c r="AI232" i="7"/>
  <c r="AJ232" i="7"/>
  <c r="AK232" i="7"/>
  <c r="AL232" i="7"/>
  <c r="AM232" i="7"/>
  <c r="AN232" i="7"/>
  <c r="AO232" i="7"/>
  <c r="AP232" i="7"/>
  <c r="AQ232" i="7"/>
  <c r="AR232" i="7"/>
  <c r="L15" i="7"/>
  <c r="M15" i="7" s="1"/>
  <c r="L16" i="7"/>
  <c r="M16" i="7" s="1"/>
  <c r="M17" i="7"/>
  <c r="N18" i="7"/>
  <c r="M19" i="7"/>
  <c r="M20" i="7"/>
  <c r="L21" i="7"/>
  <c r="M21" i="7" s="1"/>
  <c r="L22" i="7"/>
  <c r="N22" i="7" s="1"/>
  <c r="L23" i="7"/>
  <c r="M23" i="7" s="1"/>
  <c r="L24" i="7"/>
  <c r="M24" i="7" s="1"/>
  <c r="L25" i="7"/>
  <c r="M25" i="7" s="1"/>
  <c r="L26" i="7"/>
  <c r="N26" i="7" s="1"/>
  <c r="L27" i="7"/>
  <c r="M27" i="7" s="1"/>
  <c r="L28" i="7"/>
  <c r="M28" i="7" s="1"/>
  <c r="L29" i="7"/>
  <c r="M29" i="7" s="1"/>
  <c r="L30" i="7"/>
  <c r="N30" i="7" s="1"/>
  <c r="L31" i="7"/>
  <c r="M31" i="7" s="1"/>
  <c r="L32" i="7"/>
  <c r="M32" i="7" s="1"/>
  <c r="L33" i="7"/>
  <c r="M33" i="7" s="1"/>
  <c r="L34" i="7"/>
  <c r="M34" i="7" s="1"/>
  <c r="L35" i="7"/>
  <c r="M35" i="7" s="1"/>
  <c r="L36" i="7"/>
  <c r="N36" i="7" s="1"/>
  <c r="L37" i="7"/>
  <c r="M37" i="7" s="1"/>
  <c r="L38" i="7"/>
  <c r="M38" i="7" s="1"/>
  <c r="L39" i="7"/>
  <c r="M39" i="7" s="1"/>
  <c r="L40" i="7"/>
  <c r="N40" i="7" s="1"/>
  <c r="L41" i="7"/>
  <c r="M41" i="7" s="1"/>
  <c r="L42" i="7"/>
  <c r="M42" i="7" s="1"/>
  <c r="L43" i="7"/>
  <c r="M43" i="7" s="1"/>
  <c r="L44" i="7"/>
  <c r="N44" i="7" s="1"/>
  <c r="L45" i="7"/>
  <c r="M45" i="7" s="1"/>
  <c r="L46" i="7"/>
  <c r="M46" i="7" s="1"/>
  <c r="L47" i="7"/>
  <c r="M47" i="7" s="1"/>
  <c r="L48" i="7"/>
  <c r="N48" i="7" s="1"/>
  <c r="L49" i="7"/>
  <c r="M49" i="7" s="1"/>
  <c r="L50" i="7"/>
  <c r="M50" i="7" s="1"/>
  <c r="L51" i="7"/>
  <c r="M51" i="7" s="1"/>
  <c r="L52" i="7"/>
  <c r="N52" i="7" s="1"/>
  <c r="L53" i="7"/>
  <c r="M53" i="7" s="1"/>
  <c r="L54" i="7"/>
  <c r="M54" i="7" s="1"/>
  <c r="L55" i="7"/>
  <c r="M55" i="7" s="1"/>
  <c r="L56" i="7"/>
  <c r="N56" i="7" s="1"/>
  <c r="L57" i="7"/>
  <c r="M57" i="7" s="1"/>
  <c r="L58" i="7"/>
  <c r="M58" i="7" s="1"/>
  <c r="L59" i="7"/>
  <c r="M59" i="7" s="1"/>
  <c r="L60" i="7"/>
  <c r="N60" i="7" s="1"/>
  <c r="L61" i="7"/>
  <c r="M61" i="7" s="1"/>
  <c r="L62" i="7"/>
  <c r="M62" i="7" s="1"/>
  <c r="L63" i="7"/>
  <c r="M63" i="7" s="1"/>
  <c r="L64" i="7"/>
  <c r="N64" i="7" s="1"/>
  <c r="L65" i="7"/>
  <c r="M65" i="7" s="1"/>
  <c r="L66" i="7"/>
  <c r="M66" i="7" s="1"/>
  <c r="L67" i="7"/>
  <c r="M67" i="7" s="1"/>
  <c r="L68" i="7"/>
  <c r="N68" i="7" s="1"/>
  <c r="L69" i="7"/>
  <c r="M69" i="7" s="1"/>
  <c r="L70" i="7"/>
  <c r="M70" i="7" s="1"/>
  <c r="L71" i="7"/>
  <c r="M71" i="7" s="1"/>
  <c r="L72" i="7"/>
  <c r="N72" i="7" s="1"/>
  <c r="L73" i="7"/>
  <c r="M73" i="7" s="1"/>
  <c r="L74" i="7"/>
  <c r="M74" i="7" s="1"/>
  <c r="L75" i="7"/>
  <c r="M75" i="7" s="1"/>
  <c r="L76" i="7"/>
  <c r="N76" i="7" s="1"/>
  <c r="L77" i="7"/>
  <c r="M77" i="7" s="1"/>
  <c r="L78" i="7"/>
  <c r="M78" i="7" s="1"/>
  <c r="L79" i="7"/>
  <c r="M79" i="7" s="1"/>
  <c r="L80" i="7"/>
  <c r="N80" i="7" s="1"/>
  <c r="L81" i="7"/>
  <c r="M81" i="7" s="1"/>
  <c r="L82" i="7"/>
  <c r="M82" i="7" s="1"/>
  <c r="L83" i="7"/>
  <c r="M83" i="7" s="1"/>
  <c r="L84" i="7"/>
  <c r="N84" i="7" s="1"/>
  <c r="L85" i="7"/>
  <c r="M85" i="7" s="1"/>
  <c r="L86" i="7"/>
  <c r="M86" i="7" s="1"/>
  <c r="L87" i="7"/>
  <c r="M87" i="7" s="1"/>
  <c r="L88" i="7"/>
  <c r="N88" i="7" s="1"/>
  <c r="L89" i="7"/>
  <c r="M89" i="7" s="1"/>
  <c r="L90" i="7"/>
  <c r="M90" i="7" s="1"/>
  <c r="L91" i="7"/>
  <c r="M91" i="7" s="1"/>
  <c r="L92" i="7"/>
  <c r="N92" i="7" s="1"/>
  <c r="L93" i="7"/>
  <c r="M93" i="7" s="1"/>
  <c r="L94" i="7"/>
  <c r="M94" i="7" s="1"/>
  <c r="L95" i="7"/>
  <c r="M95" i="7" s="1"/>
  <c r="L96" i="7"/>
  <c r="N96" i="7" s="1"/>
  <c r="L97" i="7"/>
  <c r="M97" i="7" s="1"/>
  <c r="L98" i="7"/>
  <c r="M98" i="7" s="1"/>
  <c r="L99" i="7"/>
  <c r="M99" i="7" s="1"/>
  <c r="L100" i="7"/>
  <c r="N100" i="7" s="1"/>
  <c r="L101" i="7"/>
  <c r="M101" i="7" s="1"/>
  <c r="L102" i="7"/>
  <c r="M102" i="7" s="1"/>
  <c r="L103" i="7"/>
  <c r="M103" i="7" s="1"/>
  <c r="L104" i="7"/>
  <c r="N104" i="7" s="1"/>
  <c r="L105" i="7"/>
  <c r="M105" i="7" s="1"/>
  <c r="L106" i="7"/>
  <c r="M106" i="7" s="1"/>
  <c r="L107" i="7"/>
  <c r="M107" i="7" s="1"/>
  <c r="L108" i="7"/>
  <c r="N108" i="7" s="1"/>
  <c r="L109" i="7"/>
  <c r="M109" i="7" s="1"/>
  <c r="L110" i="7"/>
  <c r="M110" i="7" s="1"/>
  <c r="L111" i="7"/>
  <c r="M111" i="7" s="1"/>
  <c r="L112" i="7"/>
  <c r="N112" i="7" s="1"/>
  <c r="L113" i="7"/>
  <c r="M113" i="7" s="1"/>
  <c r="L114" i="7"/>
  <c r="M114" i="7" s="1"/>
  <c r="L115" i="7"/>
  <c r="M115" i="7" s="1"/>
  <c r="L116" i="7"/>
  <c r="N116" i="7" s="1"/>
  <c r="L117" i="7"/>
  <c r="M117" i="7" s="1"/>
  <c r="L118" i="7"/>
  <c r="M118" i="7" s="1"/>
  <c r="L119" i="7"/>
  <c r="M119" i="7" s="1"/>
  <c r="L120" i="7"/>
  <c r="N120" i="7" s="1"/>
  <c r="L121" i="7"/>
  <c r="M121" i="7" s="1"/>
  <c r="L122" i="7"/>
  <c r="M122" i="7" s="1"/>
  <c r="L123" i="7"/>
  <c r="M123" i="7" s="1"/>
  <c r="L124" i="7"/>
  <c r="N124" i="7" s="1"/>
  <c r="L125" i="7"/>
  <c r="M125" i="7" s="1"/>
  <c r="L126" i="7"/>
  <c r="M126" i="7" s="1"/>
  <c r="L127" i="7"/>
  <c r="M127" i="7" s="1"/>
  <c r="L128" i="7"/>
  <c r="N128" i="7" s="1"/>
  <c r="L129" i="7"/>
  <c r="M129" i="7" s="1"/>
  <c r="L130" i="7"/>
  <c r="M130" i="7" s="1"/>
  <c r="L131" i="7"/>
  <c r="M131" i="7" s="1"/>
  <c r="L132" i="7"/>
  <c r="N132" i="7" s="1"/>
  <c r="L133" i="7"/>
  <c r="M133" i="7" s="1"/>
  <c r="L134" i="7"/>
  <c r="M134" i="7" s="1"/>
  <c r="L135" i="7"/>
  <c r="M135" i="7" s="1"/>
  <c r="L136" i="7"/>
  <c r="N136" i="7" s="1"/>
  <c r="L137" i="7"/>
  <c r="N137" i="7" s="1"/>
  <c r="L138" i="7"/>
  <c r="M138" i="7" s="1"/>
  <c r="L139" i="7"/>
  <c r="M139" i="7" s="1"/>
  <c r="L140" i="7"/>
  <c r="N140" i="7" s="1"/>
  <c r="L141" i="7"/>
  <c r="M141" i="7" s="1"/>
  <c r="L142" i="7"/>
  <c r="M142" i="7" s="1"/>
  <c r="L143" i="7"/>
  <c r="M143" i="7" s="1"/>
  <c r="L144" i="7"/>
  <c r="N144" i="7" s="1"/>
  <c r="L145" i="7"/>
  <c r="M145" i="7" s="1"/>
  <c r="L146" i="7"/>
  <c r="M146" i="7" s="1"/>
  <c r="L147" i="7"/>
  <c r="M147" i="7" s="1"/>
  <c r="L148" i="7"/>
  <c r="N148" i="7" s="1"/>
  <c r="L149" i="7"/>
  <c r="M149" i="7" s="1"/>
  <c r="L150" i="7"/>
  <c r="M150" i="7" s="1"/>
  <c r="L151" i="7"/>
  <c r="M151" i="7" s="1"/>
  <c r="L152" i="7"/>
  <c r="N152" i="7" s="1"/>
  <c r="L153" i="7"/>
  <c r="N153" i="7" s="1"/>
  <c r="L154" i="7"/>
  <c r="M154" i="7" s="1"/>
  <c r="L155" i="7"/>
  <c r="M155" i="7" s="1"/>
  <c r="L156" i="7"/>
  <c r="N156" i="7" s="1"/>
  <c r="L157" i="7"/>
  <c r="M157" i="7" s="1"/>
  <c r="L158" i="7"/>
  <c r="M158" i="7" s="1"/>
  <c r="L159" i="7"/>
  <c r="M159" i="7" s="1"/>
  <c r="L160" i="7"/>
  <c r="N160" i="7" s="1"/>
  <c r="L161" i="7"/>
  <c r="M161" i="7" s="1"/>
  <c r="L162" i="7"/>
  <c r="M162" i="7" s="1"/>
  <c r="L163" i="7"/>
  <c r="M163" i="7" s="1"/>
  <c r="L164" i="7"/>
  <c r="N164" i="7" s="1"/>
  <c r="L165" i="7"/>
  <c r="M165" i="7" s="1"/>
  <c r="L166" i="7"/>
  <c r="M166" i="7" s="1"/>
  <c r="L167" i="7"/>
  <c r="M167" i="7" s="1"/>
  <c r="L168" i="7"/>
  <c r="N168" i="7" s="1"/>
  <c r="L169" i="7"/>
  <c r="N169" i="7" s="1"/>
  <c r="L170" i="7"/>
  <c r="M170" i="7" s="1"/>
  <c r="L171" i="7"/>
  <c r="M171" i="7" s="1"/>
  <c r="L172" i="7"/>
  <c r="N172" i="7" s="1"/>
  <c r="L173" i="7"/>
  <c r="M173" i="7" s="1"/>
  <c r="L174" i="7"/>
  <c r="M174" i="7" s="1"/>
  <c r="L175" i="7"/>
  <c r="M175" i="7" s="1"/>
  <c r="L176" i="7"/>
  <c r="N176" i="7" s="1"/>
  <c r="L177" i="7"/>
  <c r="M177" i="7" s="1"/>
  <c r="L178" i="7"/>
  <c r="M178" i="7" s="1"/>
  <c r="L179" i="7"/>
  <c r="M179" i="7" s="1"/>
  <c r="L180" i="7"/>
  <c r="N180" i="7" s="1"/>
  <c r="L181" i="7"/>
  <c r="M181" i="7" s="1"/>
  <c r="L182" i="7"/>
  <c r="M182" i="7" s="1"/>
  <c r="L183" i="7"/>
  <c r="M183" i="7" s="1"/>
  <c r="L184" i="7"/>
  <c r="N184" i="7" s="1"/>
  <c r="L185" i="7"/>
  <c r="N185" i="7" s="1"/>
  <c r="L186" i="7"/>
  <c r="M186" i="7" s="1"/>
  <c r="L187" i="7"/>
  <c r="M187" i="7" s="1"/>
  <c r="L188" i="7"/>
  <c r="N188" i="7" s="1"/>
  <c r="L189" i="7"/>
  <c r="M189" i="7" s="1"/>
  <c r="L190" i="7"/>
  <c r="M190" i="7" s="1"/>
  <c r="L191" i="7"/>
  <c r="M191" i="7" s="1"/>
  <c r="L192" i="7"/>
  <c r="N192" i="7" s="1"/>
  <c r="L193" i="7"/>
  <c r="M193" i="7" s="1"/>
  <c r="L194" i="7"/>
  <c r="M194" i="7" s="1"/>
  <c r="L195" i="7"/>
  <c r="M195" i="7" s="1"/>
  <c r="L196" i="7"/>
  <c r="N196" i="7" s="1"/>
  <c r="L197" i="7"/>
  <c r="M197" i="7" s="1"/>
  <c r="L198" i="7"/>
  <c r="M198" i="7" s="1"/>
  <c r="L199" i="7"/>
  <c r="M199" i="7" s="1"/>
  <c r="L200" i="7"/>
  <c r="N200" i="7" s="1"/>
  <c r="L201" i="7"/>
  <c r="N201" i="7" s="1"/>
  <c r="L202" i="7"/>
  <c r="M202" i="7" s="1"/>
  <c r="L203" i="7"/>
  <c r="M203" i="7" s="1"/>
  <c r="L204" i="7"/>
  <c r="N204" i="7" s="1"/>
  <c r="L205" i="7"/>
  <c r="M205" i="7" s="1"/>
  <c r="L206" i="7"/>
  <c r="M206" i="7" s="1"/>
  <c r="L207" i="7"/>
  <c r="M207" i="7" s="1"/>
  <c r="L208" i="7"/>
  <c r="N208" i="7" s="1"/>
  <c r="L209" i="7"/>
  <c r="M209" i="7" s="1"/>
  <c r="L210" i="7"/>
  <c r="M210" i="7" s="1"/>
  <c r="L211" i="7"/>
  <c r="M211" i="7" s="1"/>
  <c r="L212" i="7"/>
  <c r="N212" i="7" s="1"/>
  <c r="L213" i="7"/>
  <c r="M213" i="7" s="1"/>
  <c r="L214" i="7"/>
  <c r="M214" i="7" s="1"/>
  <c r="L215" i="7"/>
  <c r="M215" i="7" s="1"/>
  <c r="L216" i="7"/>
  <c r="N216" i="7" s="1"/>
  <c r="L217" i="7"/>
  <c r="N217" i="7" s="1"/>
  <c r="L218" i="7"/>
  <c r="M218" i="7" s="1"/>
  <c r="L219" i="7"/>
  <c r="M219" i="7" s="1"/>
  <c r="L220" i="7"/>
  <c r="N220" i="7" s="1"/>
  <c r="L221" i="7"/>
  <c r="M221" i="7" s="1"/>
  <c r="L222" i="7"/>
  <c r="M222" i="7" s="1"/>
  <c r="L223" i="7"/>
  <c r="M223" i="7" s="1"/>
  <c r="L224" i="7"/>
  <c r="N224" i="7" s="1"/>
  <c r="L225" i="7"/>
  <c r="M225" i="7" s="1"/>
  <c r="L226" i="7"/>
  <c r="M226" i="7" s="1"/>
  <c r="L227" i="7"/>
  <c r="M227" i="7" s="1"/>
  <c r="L228" i="7"/>
  <c r="N228" i="7" s="1"/>
  <c r="L229" i="7"/>
  <c r="M229" i="7" s="1"/>
  <c r="L230" i="7"/>
  <c r="M230" i="7" s="1"/>
  <c r="L231" i="7"/>
  <c r="M231" i="7" s="1"/>
  <c r="L232" i="7"/>
  <c r="N232" i="7" s="1"/>
  <c r="I15" i="7"/>
  <c r="J15" i="7" s="1"/>
  <c r="I16" i="7"/>
  <c r="J16" i="7" s="1"/>
  <c r="I17" i="7"/>
  <c r="J17" i="7" s="1"/>
  <c r="I18" i="7"/>
  <c r="J18" i="7" s="1"/>
  <c r="I19" i="7"/>
  <c r="J19" i="7" s="1"/>
  <c r="I20" i="7"/>
  <c r="J20" i="7" s="1"/>
  <c r="I21" i="7"/>
  <c r="J21" i="7" s="1"/>
  <c r="I22" i="7"/>
  <c r="J22" i="7" s="1"/>
  <c r="I23" i="7"/>
  <c r="J23" i="7" s="1"/>
  <c r="I24" i="7"/>
  <c r="J24" i="7" s="1"/>
  <c r="I25" i="7"/>
  <c r="J25" i="7" s="1"/>
  <c r="I26" i="7"/>
  <c r="J26" i="7" s="1"/>
  <c r="I27" i="7"/>
  <c r="J27" i="7" s="1"/>
  <c r="I28" i="7"/>
  <c r="J28" i="7" s="1"/>
  <c r="I29" i="7"/>
  <c r="J29" i="7" s="1"/>
  <c r="I30" i="7"/>
  <c r="J30" i="7" s="1"/>
  <c r="I31" i="7"/>
  <c r="J31" i="7" s="1"/>
  <c r="I32" i="7"/>
  <c r="J32" i="7" s="1"/>
  <c r="I33" i="7"/>
  <c r="J33" i="7" s="1"/>
  <c r="I34" i="7"/>
  <c r="J34" i="7" s="1"/>
  <c r="I35" i="7"/>
  <c r="J35" i="7" s="1"/>
  <c r="I36" i="7"/>
  <c r="J36" i="7" s="1"/>
  <c r="I37" i="7"/>
  <c r="J37" i="7" s="1"/>
  <c r="I38" i="7"/>
  <c r="J38" i="7" s="1"/>
  <c r="I39" i="7"/>
  <c r="J39" i="7" s="1"/>
  <c r="I40" i="7"/>
  <c r="J40" i="7" s="1"/>
  <c r="I41" i="7"/>
  <c r="J41" i="7" s="1"/>
  <c r="I42" i="7"/>
  <c r="J42" i="7" s="1"/>
  <c r="I43" i="7"/>
  <c r="J43" i="7" s="1"/>
  <c r="I44" i="7"/>
  <c r="J44" i="7" s="1"/>
  <c r="I45" i="7"/>
  <c r="J45" i="7" s="1"/>
  <c r="I46" i="7"/>
  <c r="J46" i="7" s="1"/>
  <c r="I47" i="7"/>
  <c r="J47" i="7" s="1"/>
  <c r="I48" i="7"/>
  <c r="J48" i="7" s="1"/>
  <c r="I49" i="7"/>
  <c r="J49" i="7" s="1"/>
  <c r="I50" i="7"/>
  <c r="J50" i="7" s="1"/>
  <c r="I51" i="7"/>
  <c r="J51" i="7" s="1"/>
  <c r="I52" i="7"/>
  <c r="J52" i="7" s="1"/>
  <c r="I53" i="7"/>
  <c r="J53" i="7" s="1"/>
  <c r="I54" i="7"/>
  <c r="J54" i="7" s="1"/>
  <c r="I55" i="7"/>
  <c r="J55" i="7" s="1"/>
  <c r="I56" i="7"/>
  <c r="J56" i="7" s="1"/>
  <c r="I57" i="7"/>
  <c r="J57" i="7" s="1"/>
  <c r="I58" i="7"/>
  <c r="J58" i="7" s="1"/>
  <c r="I59" i="7"/>
  <c r="J59" i="7" s="1"/>
  <c r="I60" i="7"/>
  <c r="J60" i="7" s="1"/>
  <c r="I61" i="7"/>
  <c r="J61" i="7" s="1"/>
  <c r="I62" i="7"/>
  <c r="J62" i="7" s="1"/>
  <c r="I63" i="7"/>
  <c r="J63" i="7" s="1"/>
  <c r="I64" i="7"/>
  <c r="J64" i="7" s="1"/>
  <c r="I65" i="7"/>
  <c r="J65" i="7" s="1"/>
  <c r="I66" i="7"/>
  <c r="J66" i="7" s="1"/>
  <c r="I67" i="7"/>
  <c r="J67" i="7" s="1"/>
  <c r="I68" i="7"/>
  <c r="J68" i="7" s="1"/>
  <c r="I69" i="7"/>
  <c r="J69" i="7" s="1"/>
  <c r="I70" i="7"/>
  <c r="J70" i="7" s="1"/>
  <c r="I71" i="7"/>
  <c r="J71" i="7" s="1"/>
  <c r="I72" i="7"/>
  <c r="J72" i="7" s="1"/>
  <c r="I73" i="7"/>
  <c r="J73" i="7" s="1"/>
  <c r="I74" i="7"/>
  <c r="J74" i="7" s="1"/>
  <c r="I75" i="7"/>
  <c r="J75" i="7" s="1"/>
  <c r="I76" i="7"/>
  <c r="J76" i="7" s="1"/>
  <c r="I77" i="7"/>
  <c r="J77" i="7" s="1"/>
  <c r="I78" i="7"/>
  <c r="J78" i="7" s="1"/>
  <c r="I79" i="7"/>
  <c r="J79" i="7" s="1"/>
  <c r="I80" i="7"/>
  <c r="J80" i="7" s="1"/>
  <c r="I81" i="7"/>
  <c r="J81" i="7" s="1"/>
  <c r="I82" i="7"/>
  <c r="J82" i="7" s="1"/>
  <c r="I83" i="7"/>
  <c r="J83" i="7" s="1"/>
  <c r="I84" i="7"/>
  <c r="J84" i="7" s="1"/>
  <c r="I85" i="7"/>
  <c r="J85" i="7" s="1"/>
  <c r="I86" i="7"/>
  <c r="J86" i="7" s="1"/>
  <c r="I87" i="7"/>
  <c r="J87" i="7" s="1"/>
  <c r="I88" i="7"/>
  <c r="J88" i="7" s="1"/>
  <c r="I89" i="7"/>
  <c r="J89" i="7" s="1"/>
  <c r="I90" i="7"/>
  <c r="J90" i="7" s="1"/>
  <c r="I91" i="7"/>
  <c r="J91" i="7" s="1"/>
  <c r="I92" i="7"/>
  <c r="J92" i="7" s="1"/>
  <c r="I93" i="7"/>
  <c r="J93" i="7" s="1"/>
  <c r="I94" i="7"/>
  <c r="J94" i="7" s="1"/>
  <c r="I95" i="7"/>
  <c r="J95" i="7" s="1"/>
  <c r="I96" i="7"/>
  <c r="J96" i="7" s="1"/>
  <c r="I97" i="7"/>
  <c r="J97" i="7" s="1"/>
  <c r="I98" i="7"/>
  <c r="J98" i="7" s="1"/>
  <c r="I99" i="7"/>
  <c r="J99" i="7" s="1"/>
  <c r="I100" i="7"/>
  <c r="J100" i="7" s="1"/>
  <c r="I101" i="7"/>
  <c r="J101" i="7" s="1"/>
  <c r="I102" i="7"/>
  <c r="J102" i="7" s="1"/>
  <c r="I103" i="7"/>
  <c r="J103" i="7" s="1"/>
  <c r="I104" i="7"/>
  <c r="J104" i="7" s="1"/>
  <c r="I105" i="7"/>
  <c r="J105" i="7" s="1"/>
  <c r="I106" i="7"/>
  <c r="J106" i="7" s="1"/>
  <c r="I107" i="7"/>
  <c r="J107" i="7" s="1"/>
  <c r="I108" i="7"/>
  <c r="J108" i="7" s="1"/>
  <c r="I109" i="7"/>
  <c r="J109" i="7" s="1"/>
  <c r="I110" i="7"/>
  <c r="J110" i="7" s="1"/>
  <c r="I111" i="7"/>
  <c r="J111" i="7" s="1"/>
  <c r="I112" i="7"/>
  <c r="J112" i="7" s="1"/>
  <c r="I113" i="7"/>
  <c r="J113" i="7" s="1"/>
  <c r="I114" i="7"/>
  <c r="J114" i="7" s="1"/>
  <c r="I115" i="7"/>
  <c r="J115" i="7" s="1"/>
  <c r="I116" i="7"/>
  <c r="J116" i="7" s="1"/>
  <c r="I117" i="7"/>
  <c r="J117" i="7" s="1"/>
  <c r="I118" i="7"/>
  <c r="J118" i="7" s="1"/>
  <c r="I119" i="7"/>
  <c r="J119" i="7" s="1"/>
  <c r="I120" i="7"/>
  <c r="J120" i="7" s="1"/>
  <c r="I121" i="7"/>
  <c r="J121" i="7" s="1"/>
  <c r="I122" i="7"/>
  <c r="J122" i="7" s="1"/>
  <c r="I123" i="7"/>
  <c r="J123" i="7" s="1"/>
  <c r="I124" i="7"/>
  <c r="J124" i="7" s="1"/>
  <c r="I125" i="7"/>
  <c r="J125" i="7" s="1"/>
  <c r="I126" i="7"/>
  <c r="J126" i="7" s="1"/>
  <c r="I127" i="7"/>
  <c r="J127" i="7" s="1"/>
  <c r="I128" i="7"/>
  <c r="J128" i="7" s="1"/>
  <c r="I129" i="7"/>
  <c r="J129" i="7" s="1"/>
  <c r="I130" i="7"/>
  <c r="J130" i="7" s="1"/>
  <c r="I131" i="7"/>
  <c r="J131" i="7" s="1"/>
  <c r="I132" i="7"/>
  <c r="J132" i="7" s="1"/>
  <c r="I133" i="7"/>
  <c r="J133" i="7" s="1"/>
  <c r="I134" i="7"/>
  <c r="J134" i="7" s="1"/>
  <c r="I135" i="7"/>
  <c r="J135" i="7" s="1"/>
  <c r="I136" i="7"/>
  <c r="J136" i="7" s="1"/>
  <c r="I137" i="7"/>
  <c r="J137" i="7" s="1"/>
  <c r="I138" i="7"/>
  <c r="J138" i="7" s="1"/>
  <c r="I139" i="7"/>
  <c r="J139" i="7" s="1"/>
  <c r="I140" i="7"/>
  <c r="J140" i="7" s="1"/>
  <c r="I141" i="7"/>
  <c r="J141" i="7" s="1"/>
  <c r="I142" i="7"/>
  <c r="J142" i="7" s="1"/>
  <c r="I143" i="7"/>
  <c r="J143" i="7" s="1"/>
  <c r="I144" i="7"/>
  <c r="J144" i="7" s="1"/>
  <c r="I145" i="7"/>
  <c r="J145" i="7" s="1"/>
  <c r="I146" i="7"/>
  <c r="J146" i="7" s="1"/>
  <c r="I147" i="7"/>
  <c r="J147" i="7" s="1"/>
  <c r="I148" i="7"/>
  <c r="J148" i="7" s="1"/>
  <c r="I149" i="7"/>
  <c r="J149" i="7" s="1"/>
  <c r="I150" i="7"/>
  <c r="J150" i="7" s="1"/>
  <c r="I151" i="7"/>
  <c r="J151" i="7" s="1"/>
  <c r="I152" i="7"/>
  <c r="J152" i="7" s="1"/>
  <c r="I153" i="7"/>
  <c r="J153" i="7" s="1"/>
  <c r="I154" i="7"/>
  <c r="J154" i="7" s="1"/>
  <c r="I155" i="7"/>
  <c r="J155" i="7" s="1"/>
  <c r="I156" i="7"/>
  <c r="J156" i="7" s="1"/>
  <c r="I157" i="7"/>
  <c r="J157" i="7" s="1"/>
  <c r="I158" i="7"/>
  <c r="J158" i="7" s="1"/>
  <c r="I159" i="7"/>
  <c r="J159" i="7" s="1"/>
  <c r="I160" i="7"/>
  <c r="J160" i="7" s="1"/>
  <c r="I161" i="7"/>
  <c r="J161" i="7" s="1"/>
  <c r="I162" i="7"/>
  <c r="J162" i="7" s="1"/>
  <c r="I163" i="7"/>
  <c r="J163" i="7" s="1"/>
  <c r="I164" i="7"/>
  <c r="J164" i="7" s="1"/>
  <c r="I165" i="7"/>
  <c r="J165" i="7" s="1"/>
  <c r="I166" i="7"/>
  <c r="J166" i="7" s="1"/>
  <c r="I167" i="7"/>
  <c r="J167" i="7" s="1"/>
  <c r="I168" i="7"/>
  <c r="J168" i="7" s="1"/>
  <c r="I169" i="7"/>
  <c r="J169" i="7" s="1"/>
  <c r="I170" i="7"/>
  <c r="J170" i="7" s="1"/>
  <c r="I171" i="7"/>
  <c r="J171" i="7" s="1"/>
  <c r="I172" i="7"/>
  <c r="J172" i="7" s="1"/>
  <c r="I173" i="7"/>
  <c r="J173" i="7" s="1"/>
  <c r="I174" i="7"/>
  <c r="J174" i="7" s="1"/>
  <c r="I175" i="7"/>
  <c r="J175" i="7" s="1"/>
  <c r="I176" i="7"/>
  <c r="J176" i="7" s="1"/>
  <c r="I177" i="7"/>
  <c r="J177" i="7" s="1"/>
  <c r="I178" i="7"/>
  <c r="J178" i="7" s="1"/>
  <c r="I179" i="7"/>
  <c r="J179" i="7" s="1"/>
  <c r="I180" i="7"/>
  <c r="J180" i="7" s="1"/>
  <c r="I181" i="7"/>
  <c r="J181" i="7" s="1"/>
  <c r="I182" i="7"/>
  <c r="J182" i="7" s="1"/>
  <c r="I183" i="7"/>
  <c r="J183" i="7" s="1"/>
  <c r="I184" i="7"/>
  <c r="J184" i="7" s="1"/>
  <c r="I185" i="7"/>
  <c r="J185" i="7" s="1"/>
  <c r="I186" i="7"/>
  <c r="J186" i="7" s="1"/>
  <c r="I187" i="7"/>
  <c r="J187" i="7" s="1"/>
  <c r="I188" i="7"/>
  <c r="J188" i="7" s="1"/>
  <c r="I189" i="7"/>
  <c r="J189" i="7" s="1"/>
  <c r="I190" i="7"/>
  <c r="J190" i="7" s="1"/>
  <c r="I191" i="7"/>
  <c r="J191" i="7" s="1"/>
  <c r="I192" i="7"/>
  <c r="J192" i="7" s="1"/>
  <c r="I193" i="7"/>
  <c r="J193" i="7" s="1"/>
  <c r="I194" i="7"/>
  <c r="J194" i="7" s="1"/>
  <c r="I195" i="7"/>
  <c r="J195" i="7" s="1"/>
  <c r="I196" i="7"/>
  <c r="J196" i="7" s="1"/>
  <c r="I197" i="7"/>
  <c r="J197" i="7" s="1"/>
  <c r="I198" i="7"/>
  <c r="J198" i="7" s="1"/>
  <c r="I199" i="7"/>
  <c r="J199" i="7" s="1"/>
  <c r="I200" i="7"/>
  <c r="J200" i="7" s="1"/>
  <c r="I201" i="7"/>
  <c r="J201" i="7" s="1"/>
  <c r="I202" i="7"/>
  <c r="J202" i="7" s="1"/>
  <c r="I203" i="7"/>
  <c r="J203" i="7" s="1"/>
  <c r="I204" i="7"/>
  <c r="J204" i="7" s="1"/>
  <c r="I205" i="7"/>
  <c r="J205" i="7" s="1"/>
  <c r="I206" i="7"/>
  <c r="J206" i="7" s="1"/>
  <c r="I207" i="7"/>
  <c r="J207" i="7" s="1"/>
  <c r="I208" i="7"/>
  <c r="J208" i="7" s="1"/>
  <c r="I209" i="7"/>
  <c r="J209" i="7" s="1"/>
  <c r="I210" i="7"/>
  <c r="J210" i="7" s="1"/>
  <c r="I211" i="7"/>
  <c r="J211" i="7" s="1"/>
  <c r="I212" i="7"/>
  <c r="J212" i="7" s="1"/>
  <c r="I213" i="7"/>
  <c r="J213" i="7" s="1"/>
  <c r="I214" i="7"/>
  <c r="J214" i="7" s="1"/>
  <c r="I215" i="7"/>
  <c r="J215" i="7" s="1"/>
  <c r="I216" i="7"/>
  <c r="J216" i="7" s="1"/>
  <c r="I217" i="7"/>
  <c r="J217" i="7" s="1"/>
  <c r="I218" i="7"/>
  <c r="J218" i="7" s="1"/>
  <c r="I219" i="7"/>
  <c r="J219" i="7" s="1"/>
  <c r="I220" i="7"/>
  <c r="J220" i="7" s="1"/>
  <c r="I221" i="7"/>
  <c r="J221" i="7" s="1"/>
  <c r="I222" i="7"/>
  <c r="J222" i="7" s="1"/>
  <c r="I223" i="7"/>
  <c r="J223" i="7" s="1"/>
  <c r="I224" i="7"/>
  <c r="J224" i="7" s="1"/>
  <c r="I225" i="7"/>
  <c r="J225" i="7" s="1"/>
  <c r="I226" i="7"/>
  <c r="J226" i="7" s="1"/>
  <c r="I227" i="7"/>
  <c r="J227" i="7" s="1"/>
  <c r="I228" i="7"/>
  <c r="J228" i="7" s="1"/>
  <c r="I229" i="7"/>
  <c r="J229" i="7" s="1"/>
  <c r="I230" i="7"/>
  <c r="J230" i="7" s="1"/>
  <c r="I231" i="7"/>
  <c r="J231" i="7" s="1"/>
  <c r="I232" i="7"/>
  <c r="J232" i="7" s="1"/>
  <c r="M217" i="7" l="1"/>
  <c r="N205" i="7"/>
  <c r="M185" i="7"/>
  <c r="M169" i="7"/>
  <c r="N157" i="7"/>
  <c r="N214" i="7"/>
  <c r="N125" i="7"/>
  <c r="N173" i="7"/>
  <c r="M153" i="7"/>
  <c r="M137" i="7"/>
  <c r="N221" i="7"/>
  <c r="N198" i="7"/>
  <c r="N182" i="7"/>
  <c r="N141" i="7"/>
  <c r="N166" i="7"/>
  <c r="N150" i="7"/>
  <c r="N230" i="7"/>
  <c r="N189" i="7"/>
  <c r="M201" i="7"/>
  <c r="N134" i="7"/>
  <c r="N225" i="7"/>
  <c r="N218" i="7"/>
  <c r="N209" i="7"/>
  <c r="N202" i="7"/>
  <c r="N193" i="7"/>
  <c r="N186" i="7"/>
  <c r="N177" i="7"/>
  <c r="N170" i="7"/>
  <c r="N161" i="7"/>
  <c r="N154" i="7"/>
  <c r="N145" i="7"/>
  <c r="N138" i="7"/>
  <c r="N129" i="7"/>
  <c r="N229" i="7"/>
  <c r="N222" i="7"/>
  <c r="N213" i="7"/>
  <c r="N206" i="7"/>
  <c r="N197" i="7"/>
  <c r="N190" i="7"/>
  <c r="N181" i="7"/>
  <c r="N174" i="7"/>
  <c r="N165" i="7"/>
  <c r="N158" i="7"/>
  <c r="N149" i="7"/>
  <c r="N142" i="7"/>
  <c r="N133" i="7"/>
  <c r="N126" i="7"/>
  <c r="N226" i="7"/>
  <c r="N210" i="7"/>
  <c r="N194" i="7"/>
  <c r="N178" i="7"/>
  <c r="N162" i="7"/>
  <c r="N146" i="7"/>
  <c r="N130" i="7"/>
  <c r="M232" i="7"/>
  <c r="M228" i="7"/>
  <c r="M224" i="7"/>
  <c r="M220" i="7"/>
  <c r="M212" i="7"/>
  <c r="M208" i="7"/>
  <c r="M204" i="7"/>
  <c r="M192" i="7"/>
  <c r="M188" i="7"/>
  <c r="M184" i="7"/>
  <c r="M180" i="7"/>
  <c r="M176" i="7"/>
  <c r="M168" i="7"/>
  <c r="M160" i="7"/>
  <c r="M156" i="7"/>
  <c r="M148" i="7"/>
  <c r="M136" i="7"/>
  <c r="M132" i="7"/>
  <c r="M128" i="7"/>
  <c r="N231" i="7"/>
  <c r="N227" i="7"/>
  <c r="N223" i="7"/>
  <c r="N219" i="7"/>
  <c r="N215" i="7"/>
  <c r="N211" i="7"/>
  <c r="N207" i="7"/>
  <c r="N203" i="7"/>
  <c r="N199" i="7"/>
  <c r="N195" i="7"/>
  <c r="N191" i="7"/>
  <c r="N187" i="7"/>
  <c r="N183" i="7"/>
  <c r="N179" i="7"/>
  <c r="N175" i="7"/>
  <c r="N171" i="7"/>
  <c r="N167" i="7"/>
  <c r="N163" i="7"/>
  <c r="N159" i="7"/>
  <c r="N155" i="7"/>
  <c r="N151" i="7"/>
  <c r="N147" i="7"/>
  <c r="N143" i="7"/>
  <c r="N139" i="7"/>
  <c r="N135" i="7"/>
  <c r="N131" i="7"/>
  <c r="N127" i="7"/>
  <c r="M216" i="7"/>
  <c r="M200" i="7"/>
  <c r="M196" i="7"/>
  <c r="M172" i="7"/>
  <c r="M164" i="7"/>
  <c r="M152" i="7"/>
  <c r="M144" i="7"/>
  <c r="M140" i="7"/>
  <c r="N113" i="7"/>
  <c r="N81" i="7"/>
  <c r="N49" i="7"/>
  <c r="M30" i="7"/>
  <c r="N19" i="7"/>
  <c r="N93" i="7"/>
  <c r="N61" i="7"/>
  <c r="N105" i="7"/>
  <c r="N73" i="7"/>
  <c r="N41" i="7"/>
  <c r="N23" i="7"/>
  <c r="M18" i="7"/>
  <c r="N117" i="7"/>
  <c r="N85" i="7"/>
  <c r="N53" i="7"/>
  <c r="N97" i="7"/>
  <c r="N65" i="7"/>
  <c r="N27" i="7"/>
  <c r="M22" i="7"/>
  <c r="N101" i="7"/>
  <c r="N69" i="7"/>
  <c r="N109" i="7"/>
  <c r="N77" i="7"/>
  <c r="N45" i="7"/>
  <c r="N37" i="7"/>
  <c r="N121" i="7"/>
  <c r="N89" i="7"/>
  <c r="N57" i="7"/>
  <c r="N31" i="7"/>
  <c r="M26" i="7"/>
  <c r="N15" i="7"/>
  <c r="R169" i="7"/>
  <c r="Q169" i="7" s="1"/>
  <c r="R33" i="7"/>
  <c r="Q33" i="7" s="1"/>
  <c r="R34" i="7"/>
  <c r="Q34" i="7" s="1"/>
  <c r="R106" i="7"/>
  <c r="Q106" i="7" s="1"/>
  <c r="R105" i="7"/>
  <c r="Q105" i="7" s="1"/>
  <c r="M116" i="7"/>
  <c r="M108" i="7"/>
  <c r="M96" i="7"/>
  <c r="M84" i="7"/>
  <c r="M76" i="7"/>
  <c r="M56" i="7"/>
  <c r="M48" i="7"/>
  <c r="M40" i="7"/>
  <c r="N122" i="7"/>
  <c r="N118" i="7"/>
  <c r="N114" i="7"/>
  <c r="N110" i="7"/>
  <c r="N106" i="7"/>
  <c r="N102" i="7"/>
  <c r="N98" i="7"/>
  <c r="N94" i="7"/>
  <c r="N90" i="7"/>
  <c r="N86" i="7"/>
  <c r="N82" i="7"/>
  <c r="N78" i="7"/>
  <c r="N74" i="7"/>
  <c r="N70" i="7"/>
  <c r="N66" i="7"/>
  <c r="N62" i="7"/>
  <c r="N58" i="7"/>
  <c r="N54" i="7"/>
  <c r="N50" i="7"/>
  <c r="N46" i="7"/>
  <c r="N42" i="7"/>
  <c r="N38" i="7"/>
  <c r="N32" i="7"/>
  <c r="N28" i="7"/>
  <c r="N24" i="7"/>
  <c r="N20" i="7"/>
  <c r="N16" i="7"/>
  <c r="M120" i="7"/>
  <c r="M100" i="7"/>
  <c r="M88" i="7"/>
  <c r="M64" i="7"/>
  <c r="M60" i="7"/>
  <c r="M52" i="7"/>
  <c r="N123" i="7"/>
  <c r="N119" i="7"/>
  <c r="N115" i="7"/>
  <c r="N111" i="7"/>
  <c r="N107" i="7"/>
  <c r="N103" i="7"/>
  <c r="N99" i="7"/>
  <c r="N95" i="7"/>
  <c r="N91" i="7"/>
  <c r="N87" i="7"/>
  <c r="N83" i="7"/>
  <c r="N79" i="7"/>
  <c r="N75" i="7"/>
  <c r="N71" i="7"/>
  <c r="N67" i="7"/>
  <c r="N63" i="7"/>
  <c r="N59" i="7"/>
  <c r="N55" i="7"/>
  <c r="N51" i="7"/>
  <c r="N47" i="7"/>
  <c r="N43" i="7"/>
  <c r="N39" i="7"/>
  <c r="N35" i="7"/>
  <c r="N34" i="7"/>
  <c r="N33" i="7"/>
  <c r="N29" i="7"/>
  <c r="N25" i="7"/>
  <c r="N21" i="7"/>
  <c r="N17" i="7"/>
  <c r="M124" i="7"/>
  <c r="M112" i="7"/>
  <c r="M104" i="7"/>
  <c r="M92" i="7"/>
  <c r="M80" i="7"/>
  <c r="M72" i="7"/>
  <c r="M68" i="7"/>
  <c r="M44" i="7"/>
  <c r="M36" i="7"/>
  <c r="R218" i="7"/>
  <c r="Q218" i="7" s="1"/>
  <c r="R217" i="7"/>
  <c r="Q217" i="7" s="1"/>
  <c r="R212" i="7"/>
  <c r="Q212" i="7" s="1"/>
  <c r="R203" i="7"/>
  <c r="Q203" i="7" s="1"/>
  <c r="R202" i="7"/>
  <c r="Q202" i="7" s="1"/>
  <c r="R201" i="7"/>
  <c r="Q201" i="7" s="1"/>
  <c r="R195" i="7"/>
  <c r="Q195" i="7" s="1"/>
  <c r="R186" i="7"/>
  <c r="Q186" i="7" s="1"/>
  <c r="R185" i="7"/>
  <c r="Q185" i="7" s="1"/>
  <c r="R179" i="7"/>
  <c r="Q179" i="7" s="1"/>
  <c r="R170" i="7"/>
  <c r="Q170" i="7" s="1"/>
  <c r="R154" i="7"/>
  <c r="Q154" i="7" s="1"/>
  <c r="R153" i="7"/>
  <c r="Q153" i="7" s="1"/>
  <c r="R148" i="7"/>
  <c r="Q148" i="7" s="1"/>
  <c r="R146" i="7"/>
  <c r="Q146" i="7" s="1"/>
  <c r="R139" i="7"/>
  <c r="Q139" i="7" s="1"/>
  <c r="R138" i="7"/>
  <c r="Q138" i="7" s="1"/>
  <c r="R137" i="7"/>
  <c r="Q137" i="7" s="1"/>
  <c r="R132" i="7"/>
  <c r="Q132" i="7" s="1"/>
  <c r="R129" i="7"/>
  <c r="Q129" i="7" s="1"/>
  <c r="R123" i="7"/>
  <c r="Q123" i="7" s="1"/>
  <c r="R122" i="7"/>
  <c r="Q122" i="7" s="1"/>
  <c r="R121" i="7"/>
  <c r="Q121" i="7" s="1"/>
  <c r="R115" i="7"/>
  <c r="Q115" i="7" s="1"/>
  <c r="R107" i="7"/>
  <c r="Q107" i="7" s="1"/>
  <c r="R98" i="7"/>
  <c r="Q98" i="7" s="1"/>
  <c r="R87" i="7"/>
  <c r="Q87" i="7" s="1"/>
  <c r="R83" i="7"/>
  <c r="Q83" i="7" s="1"/>
  <c r="R75" i="7"/>
  <c r="Q75" i="7" s="1"/>
  <c r="R66" i="7"/>
  <c r="Q66" i="7" s="1"/>
  <c r="R65" i="7"/>
  <c r="Q65" i="7" s="1"/>
  <c r="R62" i="7"/>
  <c r="Q62" i="7" s="1"/>
  <c r="R57" i="7"/>
  <c r="Q57" i="7" s="1"/>
  <c r="R55" i="7"/>
  <c r="Q55" i="7" s="1"/>
  <c r="R50" i="7"/>
  <c r="Q50" i="7" s="1"/>
  <c r="R49" i="7"/>
  <c r="Q49" i="7" s="1"/>
  <c r="R46" i="7"/>
  <c r="Q46" i="7" s="1"/>
  <c r="R44" i="7"/>
  <c r="Q44" i="7" s="1"/>
  <c r="R43" i="7"/>
  <c r="Q43" i="7" s="1"/>
  <c r="R42" i="7"/>
  <c r="Q42" i="7" s="1"/>
  <c r="R41" i="7"/>
  <c r="Q41" i="7" s="1"/>
  <c r="R39" i="7"/>
  <c r="Q39" i="7" s="1"/>
  <c r="R37" i="7"/>
  <c r="Q37" i="7" s="1"/>
  <c r="R36" i="7"/>
  <c r="Q36" i="7" s="1"/>
  <c r="R35" i="7"/>
  <c r="Q35" i="7" s="1"/>
  <c r="R26" i="7"/>
  <c r="Q26" i="7" s="1"/>
  <c r="R25" i="7"/>
  <c r="Q25" i="7" s="1"/>
  <c r="R24" i="7"/>
  <c r="Q24" i="7" s="1"/>
  <c r="R23" i="7"/>
  <c r="Q23" i="7" s="1"/>
  <c r="R209" i="7"/>
  <c r="Q209" i="7" s="1"/>
  <c r="R163" i="7"/>
  <c r="Q163" i="7" s="1"/>
  <c r="R161" i="7"/>
  <c r="Q161" i="7" s="1"/>
  <c r="R155" i="7"/>
  <c r="Q155" i="7" s="1"/>
  <c r="R147" i="7"/>
  <c r="Q147" i="7" s="1"/>
  <c r="R140" i="7"/>
  <c r="Q140" i="7" s="1"/>
  <c r="R124" i="7"/>
  <c r="Q124" i="7" s="1"/>
  <c r="R99" i="7"/>
  <c r="Q99" i="7" s="1"/>
  <c r="R97" i="7"/>
  <c r="Q97" i="7" s="1"/>
  <c r="R89" i="7"/>
  <c r="Q89" i="7" s="1"/>
  <c r="R86" i="7"/>
  <c r="Q86" i="7" s="1"/>
  <c r="R67" i="7"/>
  <c r="Q67" i="7" s="1"/>
  <c r="R61" i="7"/>
  <c r="Q61" i="7" s="1"/>
  <c r="R59" i="7"/>
  <c r="Q59" i="7" s="1"/>
  <c r="R53" i="7"/>
  <c r="Q53" i="7" s="1"/>
  <c r="R227" i="7"/>
  <c r="Q227" i="7" s="1"/>
  <c r="R219" i="7"/>
  <c r="Q219" i="7" s="1"/>
  <c r="R193" i="7"/>
  <c r="Q193" i="7" s="1"/>
  <c r="R188" i="7"/>
  <c r="Q188" i="7" s="1"/>
  <c r="R178" i="7"/>
  <c r="Q178" i="7" s="1"/>
  <c r="R164" i="7"/>
  <c r="Q164" i="7" s="1"/>
  <c r="R131" i="7"/>
  <c r="Q131" i="7" s="1"/>
  <c r="R114" i="7"/>
  <c r="Q114" i="7" s="1"/>
  <c r="R113" i="7"/>
  <c r="Q113" i="7" s="1"/>
  <c r="R100" i="7"/>
  <c r="Q100" i="7" s="1"/>
  <c r="R85" i="7"/>
  <c r="Q85" i="7" s="1"/>
  <c r="R84" i="7"/>
  <c r="Q84" i="7" s="1"/>
  <c r="R76" i="7"/>
  <c r="Q76" i="7" s="1"/>
  <c r="R54" i="7"/>
  <c r="Q54" i="7" s="1"/>
  <c r="R52" i="7"/>
  <c r="Q52" i="7" s="1"/>
  <c r="R51" i="7"/>
  <c r="Q51" i="7" s="1"/>
  <c r="R228" i="7"/>
  <c r="Q228" i="7" s="1"/>
  <c r="R226" i="7"/>
  <c r="Q226" i="7" s="1"/>
  <c r="R225" i="7"/>
  <c r="Q225" i="7" s="1"/>
  <c r="R220" i="7"/>
  <c r="Q220" i="7" s="1"/>
  <c r="R211" i="7"/>
  <c r="Q211" i="7" s="1"/>
  <c r="R210" i="7"/>
  <c r="Q210" i="7" s="1"/>
  <c r="R204" i="7"/>
  <c r="Q204" i="7" s="1"/>
  <c r="R196" i="7"/>
  <c r="Q196" i="7" s="1"/>
  <c r="R194" i="7"/>
  <c r="Q194" i="7" s="1"/>
  <c r="R187" i="7"/>
  <c r="Q187" i="7" s="1"/>
  <c r="R180" i="7"/>
  <c r="Q180" i="7" s="1"/>
  <c r="R177" i="7"/>
  <c r="Q177" i="7" s="1"/>
  <c r="R172" i="7"/>
  <c r="Q172" i="7" s="1"/>
  <c r="R171" i="7"/>
  <c r="Q171" i="7" s="1"/>
  <c r="R162" i="7"/>
  <c r="Q162" i="7" s="1"/>
  <c r="R156" i="7"/>
  <c r="Q156" i="7" s="1"/>
  <c r="R145" i="7"/>
  <c r="Q145" i="7" s="1"/>
  <c r="R130" i="7"/>
  <c r="Q130" i="7" s="1"/>
  <c r="R116" i="7"/>
  <c r="Q116" i="7" s="1"/>
  <c r="R108" i="7"/>
  <c r="Q108" i="7" s="1"/>
  <c r="R90" i="7"/>
  <c r="Q90" i="7" s="1"/>
  <c r="R88" i="7"/>
  <c r="Q88" i="7" s="1"/>
  <c r="R74" i="7"/>
  <c r="Q74" i="7" s="1"/>
  <c r="R73" i="7"/>
  <c r="Q73" i="7" s="1"/>
  <c r="R68" i="7"/>
  <c r="Q68" i="7" s="1"/>
  <c r="R60" i="7"/>
  <c r="Q60" i="7" s="1"/>
  <c r="R58" i="7"/>
  <c r="Q58" i="7" s="1"/>
  <c r="R56" i="7"/>
  <c r="Q56" i="7" s="1"/>
  <c r="R40" i="7"/>
  <c r="Q40" i="7" s="1"/>
  <c r="R183" i="7"/>
  <c r="Q183" i="7" s="1"/>
  <c r="R175" i="7"/>
  <c r="Q175" i="7" s="1"/>
  <c r="R159" i="7"/>
  <c r="Q159" i="7" s="1"/>
  <c r="R157" i="7"/>
  <c r="Q157" i="7" s="1"/>
  <c r="R152" i="7"/>
  <c r="Q152" i="7" s="1"/>
  <c r="R151" i="7"/>
  <c r="Q151" i="7" s="1"/>
  <c r="R150" i="7"/>
  <c r="Q150" i="7" s="1"/>
  <c r="R149" i="7"/>
  <c r="Q149" i="7" s="1"/>
  <c r="R144" i="7"/>
  <c r="Q144" i="7" s="1"/>
  <c r="R143" i="7"/>
  <c r="Q143" i="7" s="1"/>
  <c r="R142" i="7"/>
  <c r="Q142" i="7" s="1"/>
  <c r="R141" i="7"/>
  <c r="Q141" i="7" s="1"/>
  <c r="R136" i="7"/>
  <c r="Q136" i="7" s="1"/>
  <c r="R135" i="7"/>
  <c r="Q135" i="7" s="1"/>
  <c r="R134" i="7"/>
  <c r="Q134" i="7" s="1"/>
  <c r="R133" i="7"/>
  <c r="Q133" i="7" s="1"/>
  <c r="R128" i="7"/>
  <c r="Q128" i="7" s="1"/>
  <c r="R127" i="7"/>
  <c r="Q127" i="7" s="1"/>
  <c r="R126" i="7"/>
  <c r="Q126" i="7" s="1"/>
  <c r="R125" i="7"/>
  <c r="Q125" i="7" s="1"/>
  <c r="R120" i="7"/>
  <c r="Q120" i="7" s="1"/>
  <c r="R119" i="7"/>
  <c r="Q119" i="7" s="1"/>
  <c r="R118" i="7"/>
  <c r="Q118" i="7" s="1"/>
  <c r="R117" i="7"/>
  <c r="Q117" i="7" s="1"/>
  <c r="R112" i="7"/>
  <c r="Q112" i="7" s="1"/>
  <c r="R111" i="7"/>
  <c r="Q111" i="7" s="1"/>
  <c r="R110" i="7"/>
  <c r="Q110" i="7" s="1"/>
  <c r="R109" i="7"/>
  <c r="Q109" i="7" s="1"/>
  <c r="R104" i="7"/>
  <c r="Q104" i="7" s="1"/>
  <c r="R103" i="7"/>
  <c r="Q103" i="7" s="1"/>
  <c r="R102" i="7"/>
  <c r="Q102" i="7" s="1"/>
  <c r="R101" i="7"/>
  <c r="Q101" i="7" s="1"/>
  <c r="R96" i="7"/>
  <c r="Q96" i="7" s="1"/>
  <c r="R95" i="7"/>
  <c r="Q95" i="7" s="1"/>
  <c r="R94" i="7"/>
  <c r="Q94" i="7" s="1"/>
  <c r="R93" i="7"/>
  <c r="Q93" i="7" s="1"/>
  <c r="R92" i="7"/>
  <c r="Q92" i="7" s="1"/>
  <c r="R91" i="7"/>
  <c r="Q91" i="7" s="1"/>
  <c r="R82" i="7"/>
  <c r="Q82" i="7" s="1"/>
  <c r="R81" i="7"/>
  <c r="Q81" i="7" s="1"/>
  <c r="R80" i="7"/>
  <c r="Q80" i="7" s="1"/>
  <c r="R79" i="7"/>
  <c r="Q79" i="7" s="1"/>
  <c r="R78" i="7"/>
  <c r="Q78" i="7" s="1"/>
  <c r="R77" i="7"/>
  <c r="Q77" i="7" s="1"/>
  <c r="R72" i="7"/>
  <c r="Q72" i="7" s="1"/>
  <c r="R71" i="7"/>
  <c r="Q71" i="7" s="1"/>
  <c r="R70" i="7"/>
  <c r="Q70" i="7" s="1"/>
  <c r="R69" i="7"/>
  <c r="Q69" i="7" s="1"/>
  <c r="R64" i="7"/>
  <c r="Q64" i="7" s="1"/>
  <c r="R63" i="7"/>
  <c r="Q63" i="7" s="1"/>
  <c r="R48" i="7"/>
  <c r="Q48" i="7" s="1"/>
  <c r="R47" i="7"/>
  <c r="Q47" i="7" s="1"/>
  <c r="R30" i="7"/>
  <c r="Q30" i="7" s="1"/>
  <c r="R29" i="7"/>
  <c r="Q29" i="7" s="1"/>
  <c r="R27" i="7"/>
  <c r="Q27" i="7" s="1"/>
  <c r="R22" i="7"/>
  <c r="Q22" i="7" s="1"/>
  <c r="R232" i="7"/>
  <c r="Q232" i="7" s="1"/>
  <c r="R231" i="7"/>
  <c r="Q231" i="7" s="1"/>
  <c r="R229" i="7"/>
  <c r="Q229" i="7" s="1"/>
  <c r="R223" i="7"/>
  <c r="Q223" i="7" s="1"/>
  <c r="R221" i="7"/>
  <c r="Q221" i="7" s="1"/>
  <c r="R216" i="7"/>
  <c r="Q216" i="7" s="1"/>
  <c r="R214" i="7"/>
  <c r="Q214" i="7" s="1"/>
  <c r="R207" i="7"/>
  <c r="Q207" i="7" s="1"/>
  <c r="R206" i="7"/>
  <c r="Q206" i="7" s="1"/>
  <c r="R199" i="7"/>
  <c r="Q199" i="7" s="1"/>
  <c r="R198" i="7"/>
  <c r="Q198" i="7" s="1"/>
  <c r="R192" i="7"/>
  <c r="Q192" i="7" s="1"/>
  <c r="R190" i="7"/>
  <c r="Q190" i="7" s="1"/>
  <c r="R184" i="7"/>
  <c r="Q184" i="7" s="1"/>
  <c r="R182" i="7"/>
  <c r="Q182" i="7" s="1"/>
  <c r="R173" i="7"/>
  <c r="Q173" i="7" s="1"/>
  <c r="R167" i="7"/>
  <c r="Q167" i="7" s="1"/>
  <c r="R165" i="7"/>
  <c r="Q165" i="7" s="1"/>
  <c r="R160" i="7"/>
  <c r="Q160" i="7" s="1"/>
  <c r="R45" i="7"/>
  <c r="Q45" i="7" s="1"/>
  <c r="R38" i="7"/>
  <c r="Q38" i="7" s="1"/>
  <c r="R32" i="7"/>
  <c r="Q32" i="7" s="1"/>
  <c r="R31" i="7"/>
  <c r="Q31" i="7" s="1"/>
  <c r="R28" i="7"/>
  <c r="Q28" i="7" s="1"/>
  <c r="R21" i="7"/>
  <c r="Q21" i="7" s="1"/>
  <c r="R20" i="7"/>
  <c r="Q20" i="7" s="1"/>
  <c r="R19" i="7"/>
  <c r="Q19" i="7" s="1"/>
  <c r="R18" i="7"/>
  <c r="Q18" i="7" s="1"/>
  <c r="R17" i="7"/>
  <c r="Q17" i="7" s="1"/>
  <c r="R16" i="7"/>
  <c r="Q16" i="7" s="1"/>
  <c r="R15" i="7"/>
  <c r="R230" i="7"/>
  <c r="Q230" i="7" s="1"/>
  <c r="R224" i="7"/>
  <c r="Q224" i="7" s="1"/>
  <c r="R222" i="7"/>
  <c r="Q222" i="7" s="1"/>
  <c r="R215" i="7"/>
  <c r="Q215" i="7" s="1"/>
  <c r="R213" i="7"/>
  <c r="Q213" i="7" s="1"/>
  <c r="R208" i="7"/>
  <c r="Q208" i="7" s="1"/>
  <c r="R205" i="7"/>
  <c r="Q205" i="7" s="1"/>
  <c r="R200" i="7"/>
  <c r="Q200" i="7" s="1"/>
  <c r="R197" i="7"/>
  <c r="Q197" i="7" s="1"/>
  <c r="R191" i="7"/>
  <c r="Q191" i="7" s="1"/>
  <c r="R189" i="7"/>
  <c r="Q189" i="7" s="1"/>
  <c r="R181" i="7"/>
  <c r="Q181" i="7" s="1"/>
  <c r="R176" i="7"/>
  <c r="Q176" i="7" s="1"/>
  <c r="R174" i="7"/>
  <c r="Q174" i="7" s="1"/>
  <c r="R168" i="7"/>
  <c r="Q168" i="7" s="1"/>
  <c r="R166" i="7"/>
  <c r="Q166" i="7" s="1"/>
  <c r="R158" i="7"/>
  <c r="Q158" i="7" s="1"/>
  <c r="F11" i="5"/>
  <c r="C17" i="8"/>
  <c r="Q15" i="7" l="1"/>
  <c r="D46" i="5"/>
  <c r="D45" i="5"/>
  <c r="D44" i="5"/>
  <c r="D43" i="5"/>
  <c r="D42" i="5"/>
  <c r="D41" i="5"/>
  <c r="D40" i="5"/>
  <c r="D39" i="5"/>
  <c r="D38" i="5"/>
  <c r="D37" i="5"/>
  <c r="D36" i="5"/>
  <c r="D35" i="5"/>
  <c r="D34" i="5"/>
  <c r="D33" i="5"/>
  <c r="D32" i="5"/>
  <c r="D31" i="5"/>
  <c r="D30" i="5"/>
  <c r="D29" i="5"/>
  <c r="D28" i="5"/>
  <c r="D27" i="5"/>
  <c r="D26" i="5"/>
  <c r="D25" i="5"/>
  <c r="C31" i="5" l="1"/>
  <c r="C35" i="5"/>
  <c r="C39" i="5"/>
  <c r="C29" i="5"/>
  <c r="C45" i="5"/>
  <c r="C25" i="5"/>
  <c r="C42" i="5"/>
  <c r="C46" i="5"/>
  <c r="C33" i="5"/>
  <c r="C37" i="5"/>
  <c r="C41" i="5"/>
  <c r="C28" i="5"/>
  <c r="C26" i="5"/>
  <c r="C44" i="5"/>
  <c r="C30" i="5"/>
  <c r="C38" i="5"/>
  <c r="C34" i="5"/>
  <c r="C27" i="5"/>
  <c r="C32" i="5"/>
  <c r="C36" i="5"/>
  <c r="C40" i="5"/>
  <c r="C43" i="5"/>
  <c r="D1819" i="5" l="1"/>
  <c r="D1818" i="5"/>
  <c r="D1817" i="5"/>
  <c r="D1816" i="5"/>
  <c r="D1815" i="5"/>
  <c r="D1814" i="5"/>
  <c r="D1813" i="5"/>
  <c r="D1812" i="5"/>
  <c r="D1811" i="5"/>
  <c r="D1810" i="5"/>
  <c r="D1809" i="5"/>
  <c r="D1808" i="5"/>
  <c r="D1807" i="5"/>
  <c r="D1806" i="5"/>
  <c r="D1805" i="5"/>
  <c r="D1804" i="5"/>
  <c r="D1803" i="5"/>
  <c r="D1802" i="5"/>
  <c r="D1801" i="5"/>
  <c r="D1800" i="5"/>
  <c r="D1799" i="5"/>
  <c r="D1798" i="5"/>
  <c r="D1797" i="5"/>
  <c r="D1796" i="5"/>
  <c r="D1795" i="5"/>
  <c r="D1794" i="5"/>
  <c r="D1793" i="5"/>
  <c r="D1792" i="5"/>
  <c r="D1791" i="5"/>
  <c r="D1790" i="5"/>
  <c r="D1789" i="5"/>
  <c r="D1788" i="5"/>
  <c r="D1787" i="5"/>
  <c r="D1786" i="5"/>
  <c r="D1785" i="5"/>
  <c r="D1784" i="5"/>
  <c r="D1783" i="5"/>
  <c r="D1782" i="5"/>
  <c r="D1781" i="5"/>
  <c r="D1780" i="5"/>
  <c r="D1779" i="5"/>
  <c r="D1778" i="5"/>
  <c r="D1777" i="5"/>
  <c r="D1776" i="5"/>
  <c r="D1775" i="5"/>
  <c r="D1774" i="5"/>
  <c r="D1773" i="5"/>
  <c r="D1772" i="5"/>
  <c r="D1771" i="5"/>
  <c r="D1770" i="5"/>
  <c r="D1769" i="5"/>
  <c r="D1768" i="5"/>
  <c r="D1767" i="5"/>
  <c r="D1766" i="5"/>
  <c r="D1765" i="5"/>
  <c r="D1764" i="5"/>
  <c r="D1763" i="5"/>
  <c r="D1762" i="5"/>
  <c r="D1761" i="5"/>
  <c r="D1760" i="5"/>
  <c r="D1759" i="5"/>
  <c r="D1758" i="5"/>
  <c r="D1757" i="5"/>
  <c r="D1756" i="5"/>
  <c r="D1755" i="5"/>
  <c r="D1754" i="5"/>
  <c r="D1753" i="5"/>
  <c r="D1752" i="5"/>
  <c r="D1751" i="5"/>
  <c r="D1750" i="5"/>
  <c r="D1749" i="5"/>
  <c r="D1748" i="5"/>
  <c r="D1747" i="5"/>
  <c r="D1746" i="5"/>
  <c r="D1745" i="5"/>
  <c r="D1744" i="5"/>
  <c r="D1743" i="5"/>
  <c r="D1742" i="5"/>
  <c r="D1741" i="5"/>
  <c r="D1740" i="5"/>
  <c r="D1739" i="5"/>
  <c r="D1738" i="5"/>
  <c r="D1737" i="5"/>
  <c r="D1736" i="5"/>
  <c r="D1735" i="5"/>
  <c r="D1734" i="5"/>
  <c r="D1733" i="5"/>
  <c r="D1732" i="5"/>
  <c r="D1731" i="5"/>
  <c r="D1730" i="5"/>
  <c r="D1729" i="5"/>
  <c r="D1728" i="5"/>
  <c r="D1727" i="5"/>
  <c r="D1726" i="5"/>
  <c r="D1725" i="5"/>
  <c r="D1724" i="5"/>
  <c r="D1723" i="5"/>
  <c r="D1722" i="5"/>
  <c r="D1721" i="5"/>
  <c r="D1720" i="5"/>
  <c r="D1719" i="5"/>
  <c r="D1718" i="5"/>
  <c r="D1717" i="5"/>
  <c r="D1716" i="5"/>
  <c r="D1715" i="5"/>
  <c r="D1714" i="5"/>
  <c r="D1713" i="5"/>
  <c r="D1712" i="5"/>
  <c r="D1711" i="5"/>
  <c r="D1710" i="5"/>
  <c r="D1709" i="5"/>
  <c r="D1708" i="5"/>
  <c r="D1707" i="5"/>
  <c r="D1706" i="5"/>
  <c r="D1705" i="5"/>
  <c r="D1704" i="5"/>
  <c r="D1703" i="5"/>
  <c r="D1702" i="5"/>
  <c r="D1701" i="5"/>
  <c r="D1700" i="5"/>
  <c r="D1699" i="5"/>
  <c r="D1698" i="5"/>
  <c r="D1697" i="5"/>
  <c r="D1696" i="5"/>
  <c r="D1695" i="5"/>
  <c r="D1694" i="5"/>
  <c r="D1693" i="5"/>
  <c r="D1692" i="5"/>
  <c r="D1691" i="5"/>
  <c r="D1690" i="5"/>
  <c r="D1689" i="5"/>
  <c r="D1688" i="5"/>
  <c r="D1687" i="5"/>
  <c r="D1686" i="5"/>
  <c r="D1685" i="5"/>
  <c r="D1684" i="5"/>
  <c r="D1683" i="5"/>
  <c r="D1682" i="5"/>
  <c r="D1681" i="5"/>
  <c r="D1680" i="5"/>
  <c r="D1679" i="5"/>
  <c r="D1678" i="5"/>
  <c r="D1677" i="5"/>
  <c r="D1676" i="5"/>
  <c r="D1675" i="5"/>
  <c r="D1674" i="5"/>
  <c r="D1673" i="5"/>
  <c r="D1672" i="5"/>
  <c r="D1671" i="5"/>
  <c r="D1670" i="5"/>
  <c r="D1669" i="5"/>
  <c r="D1668" i="5"/>
  <c r="D1667" i="5"/>
  <c r="D1666" i="5"/>
  <c r="D1665" i="5"/>
  <c r="D1664" i="5"/>
  <c r="D1663" i="5"/>
  <c r="D1662" i="5"/>
  <c r="D1661" i="5"/>
  <c r="D1660" i="5"/>
  <c r="D1659" i="5"/>
  <c r="D1658" i="5"/>
  <c r="D1657" i="5"/>
  <c r="D1656" i="5"/>
  <c r="D1655" i="5"/>
  <c r="D1654" i="5"/>
  <c r="D1653" i="5"/>
  <c r="D1652" i="5"/>
  <c r="D1651" i="5"/>
  <c r="D1650" i="5"/>
  <c r="D1649" i="5"/>
  <c r="D1648" i="5"/>
  <c r="D1647" i="5"/>
  <c r="D1646" i="5"/>
  <c r="D1645" i="5"/>
  <c r="D1644" i="5"/>
  <c r="D1643" i="5"/>
  <c r="D1642" i="5"/>
  <c r="D1641" i="5"/>
  <c r="D1640" i="5"/>
  <c r="D1639" i="5"/>
  <c r="D1638" i="5"/>
  <c r="D1637" i="5"/>
  <c r="D1636" i="5"/>
  <c r="D1635" i="5"/>
  <c r="D1634" i="5"/>
  <c r="D1633" i="5"/>
  <c r="D1632" i="5"/>
  <c r="D1631" i="5"/>
  <c r="D1630" i="5"/>
  <c r="D1629" i="5"/>
  <c r="D1628" i="5"/>
  <c r="D1627" i="5"/>
  <c r="D1626" i="5"/>
  <c r="D1625" i="5"/>
  <c r="D1624" i="5"/>
  <c r="D1623" i="5"/>
  <c r="D1622" i="5"/>
  <c r="D1621" i="5"/>
  <c r="D1620" i="5"/>
  <c r="D1619" i="5"/>
  <c r="D1618" i="5"/>
  <c r="D1617" i="5"/>
  <c r="D1616" i="5"/>
  <c r="D1615" i="5"/>
  <c r="D1614" i="5"/>
  <c r="D1613" i="5"/>
  <c r="D1612" i="5"/>
  <c r="D1611" i="5"/>
  <c r="D1610" i="5"/>
  <c r="D1609" i="5"/>
  <c r="D1608" i="5"/>
  <c r="D1607" i="5"/>
  <c r="D1606" i="5"/>
  <c r="D1605" i="5"/>
  <c r="D1604" i="5"/>
  <c r="D1603" i="5"/>
  <c r="D1602" i="5"/>
  <c r="D1601" i="5"/>
  <c r="D1600" i="5"/>
  <c r="D1599" i="5"/>
  <c r="D1598" i="5"/>
  <c r="D1597" i="5"/>
  <c r="D1596" i="5"/>
  <c r="D1595" i="5"/>
  <c r="D1594" i="5"/>
  <c r="D1593" i="5"/>
  <c r="D1592" i="5"/>
  <c r="D1591" i="5"/>
  <c r="D1590" i="5"/>
  <c r="D1589" i="5"/>
  <c r="D1588" i="5"/>
  <c r="D1587" i="5"/>
  <c r="D1586" i="5"/>
  <c r="D1585" i="5"/>
  <c r="D1584" i="5"/>
  <c r="D1583" i="5"/>
  <c r="D1582" i="5"/>
  <c r="D1581" i="5"/>
  <c r="D1580" i="5"/>
  <c r="D1579" i="5"/>
  <c r="D1578" i="5"/>
  <c r="D1577" i="5"/>
  <c r="D1576" i="5"/>
  <c r="D1575" i="5"/>
  <c r="D1574" i="5"/>
  <c r="D1573" i="5"/>
  <c r="D1572" i="5"/>
  <c r="D1571" i="5"/>
  <c r="D1570" i="5"/>
  <c r="D1569" i="5"/>
  <c r="D1568" i="5"/>
  <c r="D1567" i="5"/>
  <c r="D1566" i="5"/>
  <c r="D1565" i="5"/>
  <c r="D1564" i="5"/>
  <c r="D1563" i="5"/>
  <c r="D1562" i="5"/>
  <c r="D1561" i="5"/>
  <c r="D1560" i="5"/>
  <c r="D1559" i="5"/>
  <c r="D1558" i="5"/>
  <c r="D1557" i="5"/>
  <c r="D1556" i="5"/>
  <c r="D1555" i="5"/>
  <c r="D1554" i="5"/>
  <c r="D1553" i="5"/>
  <c r="D1552" i="5"/>
  <c r="D1551" i="5"/>
  <c r="D1550" i="5"/>
  <c r="D1549" i="5"/>
  <c r="D1548" i="5"/>
  <c r="D1547" i="5"/>
  <c r="D1546" i="5"/>
  <c r="D1545" i="5"/>
  <c r="D1544" i="5"/>
  <c r="D1543" i="5"/>
  <c r="D1542" i="5"/>
  <c r="D1541" i="5"/>
  <c r="D1540" i="5"/>
  <c r="D1539" i="5"/>
  <c r="D1538" i="5"/>
  <c r="D1537" i="5"/>
  <c r="D1536" i="5"/>
  <c r="D1535" i="5"/>
  <c r="D1534" i="5"/>
  <c r="D1533" i="5"/>
  <c r="D1532" i="5"/>
  <c r="D1531" i="5"/>
  <c r="D1530"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22" i="5"/>
  <c r="D1121" i="5"/>
  <c r="D1120" i="5"/>
  <c r="D1119" i="5"/>
  <c r="D1118" i="5"/>
  <c r="D1117" i="5"/>
  <c r="D1116" i="5"/>
  <c r="D1115" i="5"/>
  <c r="D1114" i="5"/>
  <c r="D1113" i="5"/>
  <c r="D1112" i="5"/>
  <c r="D1111"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AR1812" i="7"/>
  <c r="AQ1812" i="7"/>
  <c r="AP1812" i="7"/>
  <c r="AO1812" i="7"/>
  <c r="AN1812" i="7"/>
  <c r="AM1812" i="7"/>
  <c r="AL1812" i="7"/>
  <c r="AK1812" i="7"/>
  <c r="AJ1812" i="7"/>
  <c r="AI1812" i="7"/>
  <c r="AH1812" i="7"/>
  <c r="AG1812" i="7"/>
  <c r="AR1811" i="7"/>
  <c r="AQ1811" i="7"/>
  <c r="AP1811" i="7"/>
  <c r="AO1811" i="7"/>
  <c r="AN1811" i="7"/>
  <c r="AM1811" i="7"/>
  <c r="AL1811" i="7"/>
  <c r="AK1811" i="7"/>
  <c r="AJ1811" i="7"/>
  <c r="AI1811" i="7"/>
  <c r="AH1811" i="7"/>
  <c r="AG1811" i="7"/>
  <c r="AR1810" i="7"/>
  <c r="AQ1810" i="7"/>
  <c r="AP1810" i="7"/>
  <c r="AO1810" i="7"/>
  <c r="AN1810" i="7"/>
  <c r="AM1810" i="7"/>
  <c r="AL1810" i="7"/>
  <c r="AK1810" i="7"/>
  <c r="AJ1810" i="7"/>
  <c r="AI1810" i="7"/>
  <c r="AH1810" i="7"/>
  <c r="AG1810" i="7"/>
  <c r="AR1809" i="7"/>
  <c r="AQ1809" i="7"/>
  <c r="AP1809" i="7"/>
  <c r="AO1809" i="7"/>
  <c r="AN1809" i="7"/>
  <c r="AM1809" i="7"/>
  <c r="AL1809" i="7"/>
  <c r="AK1809" i="7"/>
  <c r="AJ1809" i="7"/>
  <c r="AI1809" i="7"/>
  <c r="AH1809" i="7"/>
  <c r="AG1809" i="7"/>
  <c r="AR1808" i="7"/>
  <c r="AQ1808" i="7"/>
  <c r="AP1808" i="7"/>
  <c r="AO1808" i="7"/>
  <c r="AN1808" i="7"/>
  <c r="AM1808" i="7"/>
  <c r="AL1808" i="7"/>
  <c r="AK1808" i="7"/>
  <c r="AJ1808" i="7"/>
  <c r="AI1808" i="7"/>
  <c r="AH1808" i="7"/>
  <c r="AG1808" i="7"/>
  <c r="AR1807" i="7"/>
  <c r="AQ1807" i="7"/>
  <c r="AP1807" i="7"/>
  <c r="AO1807" i="7"/>
  <c r="AN1807" i="7"/>
  <c r="AM1807" i="7"/>
  <c r="AL1807" i="7"/>
  <c r="AK1807" i="7"/>
  <c r="AJ1807" i="7"/>
  <c r="AI1807" i="7"/>
  <c r="AH1807" i="7"/>
  <c r="AG1807" i="7"/>
  <c r="AR1806" i="7"/>
  <c r="AQ1806" i="7"/>
  <c r="AP1806" i="7"/>
  <c r="AO1806" i="7"/>
  <c r="AN1806" i="7"/>
  <c r="AM1806" i="7"/>
  <c r="AL1806" i="7"/>
  <c r="AK1806" i="7"/>
  <c r="AJ1806" i="7"/>
  <c r="AI1806" i="7"/>
  <c r="AH1806" i="7"/>
  <c r="AG1806" i="7"/>
  <c r="AR1805" i="7"/>
  <c r="AQ1805" i="7"/>
  <c r="AP1805" i="7"/>
  <c r="AO1805" i="7"/>
  <c r="AN1805" i="7"/>
  <c r="AM1805" i="7"/>
  <c r="AL1805" i="7"/>
  <c r="AK1805" i="7"/>
  <c r="AJ1805" i="7"/>
  <c r="AI1805" i="7"/>
  <c r="AH1805" i="7"/>
  <c r="AG1805" i="7"/>
  <c r="AR1804" i="7"/>
  <c r="AQ1804" i="7"/>
  <c r="AP1804" i="7"/>
  <c r="AO1804" i="7"/>
  <c r="AN1804" i="7"/>
  <c r="AM1804" i="7"/>
  <c r="AL1804" i="7"/>
  <c r="AK1804" i="7"/>
  <c r="AJ1804" i="7"/>
  <c r="AI1804" i="7"/>
  <c r="AH1804" i="7"/>
  <c r="AG1804" i="7"/>
  <c r="AR1803" i="7"/>
  <c r="AQ1803" i="7"/>
  <c r="AP1803" i="7"/>
  <c r="AO1803" i="7"/>
  <c r="AN1803" i="7"/>
  <c r="AM1803" i="7"/>
  <c r="AL1803" i="7"/>
  <c r="AK1803" i="7"/>
  <c r="AJ1803" i="7"/>
  <c r="AI1803" i="7"/>
  <c r="AH1803" i="7"/>
  <c r="AG1803" i="7"/>
  <c r="AR1802" i="7"/>
  <c r="AQ1802" i="7"/>
  <c r="AP1802" i="7"/>
  <c r="AO1802" i="7"/>
  <c r="AN1802" i="7"/>
  <c r="AM1802" i="7"/>
  <c r="AL1802" i="7"/>
  <c r="AK1802" i="7"/>
  <c r="AJ1802" i="7"/>
  <c r="AI1802" i="7"/>
  <c r="AH1802" i="7"/>
  <c r="AG1802" i="7"/>
  <c r="AR1801" i="7"/>
  <c r="AQ1801" i="7"/>
  <c r="AP1801" i="7"/>
  <c r="AO1801" i="7"/>
  <c r="AN1801" i="7"/>
  <c r="AM1801" i="7"/>
  <c r="AL1801" i="7"/>
  <c r="AK1801" i="7"/>
  <c r="AJ1801" i="7"/>
  <c r="AI1801" i="7"/>
  <c r="AH1801" i="7"/>
  <c r="AG1801" i="7"/>
  <c r="AR1800" i="7"/>
  <c r="AQ1800" i="7"/>
  <c r="AP1800" i="7"/>
  <c r="AO1800" i="7"/>
  <c r="AN1800" i="7"/>
  <c r="AM1800" i="7"/>
  <c r="AL1800" i="7"/>
  <c r="AK1800" i="7"/>
  <c r="AJ1800" i="7"/>
  <c r="AI1800" i="7"/>
  <c r="AH1800" i="7"/>
  <c r="AG1800" i="7"/>
  <c r="AR1799" i="7"/>
  <c r="AQ1799" i="7"/>
  <c r="AP1799" i="7"/>
  <c r="AO1799" i="7"/>
  <c r="AN1799" i="7"/>
  <c r="AM1799" i="7"/>
  <c r="AL1799" i="7"/>
  <c r="AK1799" i="7"/>
  <c r="AJ1799" i="7"/>
  <c r="AI1799" i="7"/>
  <c r="AH1799" i="7"/>
  <c r="AG1799" i="7"/>
  <c r="AR1798" i="7"/>
  <c r="AQ1798" i="7"/>
  <c r="AP1798" i="7"/>
  <c r="AO1798" i="7"/>
  <c r="AN1798" i="7"/>
  <c r="AM1798" i="7"/>
  <c r="AL1798" i="7"/>
  <c r="AK1798" i="7"/>
  <c r="AJ1798" i="7"/>
  <c r="AI1798" i="7"/>
  <c r="AH1798" i="7"/>
  <c r="AG1798" i="7"/>
  <c r="AR1797" i="7"/>
  <c r="AQ1797" i="7"/>
  <c r="AP1797" i="7"/>
  <c r="AO1797" i="7"/>
  <c r="AN1797" i="7"/>
  <c r="AM1797" i="7"/>
  <c r="AL1797" i="7"/>
  <c r="AK1797" i="7"/>
  <c r="AJ1797" i="7"/>
  <c r="AI1797" i="7"/>
  <c r="AH1797" i="7"/>
  <c r="AG1797" i="7"/>
  <c r="AR1796" i="7"/>
  <c r="AQ1796" i="7"/>
  <c r="AP1796" i="7"/>
  <c r="AO1796" i="7"/>
  <c r="AN1796" i="7"/>
  <c r="AM1796" i="7"/>
  <c r="AL1796" i="7"/>
  <c r="AK1796" i="7"/>
  <c r="AJ1796" i="7"/>
  <c r="AI1796" i="7"/>
  <c r="AH1796" i="7"/>
  <c r="AG1796" i="7"/>
  <c r="AR1795" i="7"/>
  <c r="AQ1795" i="7"/>
  <c r="AP1795" i="7"/>
  <c r="AO1795" i="7"/>
  <c r="AN1795" i="7"/>
  <c r="AM1795" i="7"/>
  <c r="AL1795" i="7"/>
  <c r="AK1795" i="7"/>
  <c r="AJ1795" i="7"/>
  <c r="AI1795" i="7"/>
  <c r="AH1795" i="7"/>
  <c r="AG1795" i="7"/>
  <c r="AR1794" i="7"/>
  <c r="AQ1794" i="7"/>
  <c r="AP1794" i="7"/>
  <c r="AO1794" i="7"/>
  <c r="AN1794" i="7"/>
  <c r="AM1794" i="7"/>
  <c r="AL1794" i="7"/>
  <c r="AK1794" i="7"/>
  <c r="AJ1794" i="7"/>
  <c r="AI1794" i="7"/>
  <c r="AH1794" i="7"/>
  <c r="AG1794" i="7"/>
  <c r="AR1793" i="7"/>
  <c r="AQ1793" i="7"/>
  <c r="AP1793" i="7"/>
  <c r="AO1793" i="7"/>
  <c r="AN1793" i="7"/>
  <c r="AM1793" i="7"/>
  <c r="AL1793" i="7"/>
  <c r="AK1793" i="7"/>
  <c r="AJ1793" i="7"/>
  <c r="AI1793" i="7"/>
  <c r="AH1793" i="7"/>
  <c r="AG1793" i="7"/>
  <c r="AR1792" i="7"/>
  <c r="AQ1792" i="7"/>
  <c r="AP1792" i="7"/>
  <c r="AO1792" i="7"/>
  <c r="AN1792" i="7"/>
  <c r="AM1792" i="7"/>
  <c r="AL1792" i="7"/>
  <c r="AK1792" i="7"/>
  <c r="AJ1792" i="7"/>
  <c r="AI1792" i="7"/>
  <c r="AH1792" i="7"/>
  <c r="AG1792" i="7"/>
  <c r="AR1791" i="7"/>
  <c r="AQ1791" i="7"/>
  <c r="AP1791" i="7"/>
  <c r="AO1791" i="7"/>
  <c r="AN1791" i="7"/>
  <c r="AM1791" i="7"/>
  <c r="AL1791" i="7"/>
  <c r="AK1791" i="7"/>
  <c r="AJ1791" i="7"/>
  <c r="AI1791" i="7"/>
  <c r="AH1791" i="7"/>
  <c r="AG1791" i="7"/>
  <c r="AR1790" i="7"/>
  <c r="AQ1790" i="7"/>
  <c r="AP1790" i="7"/>
  <c r="AO1790" i="7"/>
  <c r="AN1790" i="7"/>
  <c r="AM1790" i="7"/>
  <c r="AL1790" i="7"/>
  <c r="AK1790" i="7"/>
  <c r="AJ1790" i="7"/>
  <c r="AI1790" i="7"/>
  <c r="AH1790" i="7"/>
  <c r="AG1790" i="7"/>
  <c r="AR1789" i="7"/>
  <c r="AQ1789" i="7"/>
  <c r="AP1789" i="7"/>
  <c r="AO1789" i="7"/>
  <c r="AN1789" i="7"/>
  <c r="AM1789" i="7"/>
  <c r="AL1789" i="7"/>
  <c r="AK1789" i="7"/>
  <c r="AJ1789" i="7"/>
  <c r="AI1789" i="7"/>
  <c r="AH1789" i="7"/>
  <c r="AG1789" i="7"/>
  <c r="AR1788" i="7"/>
  <c r="AQ1788" i="7"/>
  <c r="AP1788" i="7"/>
  <c r="AO1788" i="7"/>
  <c r="AN1788" i="7"/>
  <c r="AM1788" i="7"/>
  <c r="AL1788" i="7"/>
  <c r="AK1788" i="7"/>
  <c r="AJ1788" i="7"/>
  <c r="AI1788" i="7"/>
  <c r="AH1788" i="7"/>
  <c r="AG1788" i="7"/>
  <c r="AR1787" i="7"/>
  <c r="AQ1787" i="7"/>
  <c r="AP1787" i="7"/>
  <c r="AO1787" i="7"/>
  <c r="AN1787" i="7"/>
  <c r="AM1787" i="7"/>
  <c r="AL1787" i="7"/>
  <c r="AK1787" i="7"/>
  <c r="AJ1787" i="7"/>
  <c r="AI1787" i="7"/>
  <c r="AH1787" i="7"/>
  <c r="AG1787" i="7"/>
  <c r="AR1786" i="7"/>
  <c r="AQ1786" i="7"/>
  <c r="AP1786" i="7"/>
  <c r="AO1786" i="7"/>
  <c r="AN1786" i="7"/>
  <c r="AM1786" i="7"/>
  <c r="AL1786" i="7"/>
  <c r="AK1786" i="7"/>
  <c r="AJ1786" i="7"/>
  <c r="AI1786" i="7"/>
  <c r="AH1786" i="7"/>
  <c r="AG1786" i="7"/>
  <c r="AR1785" i="7"/>
  <c r="AQ1785" i="7"/>
  <c r="AP1785" i="7"/>
  <c r="AO1785" i="7"/>
  <c r="AN1785" i="7"/>
  <c r="AM1785" i="7"/>
  <c r="AL1785" i="7"/>
  <c r="AK1785" i="7"/>
  <c r="AJ1785" i="7"/>
  <c r="AI1785" i="7"/>
  <c r="AH1785" i="7"/>
  <c r="AG1785" i="7"/>
  <c r="AR1784" i="7"/>
  <c r="AQ1784" i="7"/>
  <c r="AP1784" i="7"/>
  <c r="AO1784" i="7"/>
  <c r="AN1784" i="7"/>
  <c r="AM1784" i="7"/>
  <c r="AL1784" i="7"/>
  <c r="AK1784" i="7"/>
  <c r="AJ1784" i="7"/>
  <c r="AI1784" i="7"/>
  <c r="AH1784" i="7"/>
  <c r="AG1784" i="7"/>
  <c r="AR1783" i="7"/>
  <c r="AQ1783" i="7"/>
  <c r="AP1783" i="7"/>
  <c r="AO1783" i="7"/>
  <c r="AN1783" i="7"/>
  <c r="AM1783" i="7"/>
  <c r="AL1783" i="7"/>
  <c r="AK1783" i="7"/>
  <c r="AJ1783" i="7"/>
  <c r="AI1783" i="7"/>
  <c r="AH1783" i="7"/>
  <c r="AG1783" i="7"/>
  <c r="AR1782" i="7"/>
  <c r="AQ1782" i="7"/>
  <c r="AP1782" i="7"/>
  <c r="AO1782" i="7"/>
  <c r="AN1782" i="7"/>
  <c r="AM1782" i="7"/>
  <c r="AL1782" i="7"/>
  <c r="AK1782" i="7"/>
  <c r="AJ1782" i="7"/>
  <c r="AI1782" i="7"/>
  <c r="AH1782" i="7"/>
  <c r="AG1782" i="7"/>
  <c r="AR1781" i="7"/>
  <c r="AQ1781" i="7"/>
  <c r="AP1781" i="7"/>
  <c r="AO1781" i="7"/>
  <c r="AN1781" i="7"/>
  <c r="AM1781" i="7"/>
  <c r="AL1781" i="7"/>
  <c r="AK1781" i="7"/>
  <c r="AJ1781" i="7"/>
  <c r="AI1781" i="7"/>
  <c r="AH1781" i="7"/>
  <c r="AG1781" i="7"/>
  <c r="AR1780" i="7"/>
  <c r="AQ1780" i="7"/>
  <c r="AP1780" i="7"/>
  <c r="AO1780" i="7"/>
  <c r="AN1780" i="7"/>
  <c r="AM1780" i="7"/>
  <c r="AL1780" i="7"/>
  <c r="AK1780" i="7"/>
  <c r="AJ1780" i="7"/>
  <c r="AI1780" i="7"/>
  <c r="AH1780" i="7"/>
  <c r="AG1780" i="7"/>
  <c r="AR1779" i="7"/>
  <c r="AQ1779" i="7"/>
  <c r="AP1779" i="7"/>
  <c r="AO1779" i="7"/>
  <c r="AN1779" i="7"/>
  <c r="AM1779" i="7"/>
  <c r="AL1779" i="7"/>
  <c r="AK1779" i="7"/>
  <c r="AJ1779" i="7"/>
  <c r="AI1779" i="7"/>
  <c r="AH1779" i="7"/>
  <c r="AG1779" i="7"/>
  <c r="AR1778" i="7"/>
  <c r="AQ1778" i="7"/>
  <c r="AP1778" i="7"/>
  <c r="AO1778" i="7"/>
  <c r="AN1778" i="7"/>
  <c r="AM1778" i="7"/>
  <c r="AL1778" i="7"/>
  <c r="AK1778" i="7"/>
  <c r="AJ1778" i="7"/>
  <c r="AI1778" i="7"/>
  <c r="AH1778" i="7"/>
  <c r="AG1778" i="7"/>
  <c r="AR1777" i="7"/>
  <c r="AQ1777" i="7"/>
  <c r="AP1777" i="7"/>
  <c r="AO1777" i="7"/>
  <c r="AN1777" i="7"/>
  <c r="AM1777" i="7"/>
  <c r="AL1777" i="7"/>
  <c r="AK1777" i="7"/>
  <c r="AJ1777" i="7"/>
  <c r="AI1777" i="7"/>
  <c r="AH1777" i="7"/>
  <c r="AG1777" i="7"/>
  <c r="AR1776" i="7"/>
  <c r="AQ1776" i="7"/>
  <c r="AP1776" i="7"/>
  <c r="AO1776" i="7"/>
  <c r="AN1776" i="7"/>
  <c r="AM1776" i="7"/>
  <c r="AL1776" i="7"/>
  <c r="AK1776" i="7"/>
  <c r="AJ1776" i="7"/>
  <c r="AI1776" i="7"/>
  <c r="AH1776" i="7"/>
  <c r="AG1776" i="7"/>
  <c r="AR1775" i="7"/>
  <c r="AQ1775" i="7"/>
  <c r="AP1775" i="7"/>
  <c r="AO1775" i="7"/>
  <c r="AN1775" i="7"/>
  <c r="AM1775" i="7"/>
  <c r="AL1775" i="7"/>
  <c r="AK1775" i="7"/>
  <c r="AJ1775" i="7"/>
  <c r="AI1775" i="7"/>
  <c r="AH1775" i="7"/>
  <c r="AG1775" i="7"/>
  <c r="AR1774" i="7"/>
  <c r="AQ1774" i="7"/>
  <c r="AP1774" i="7"/>
  <c r="AO1774" i="7"/>
  <c r="AN1774" i="7"/>
  <c r="AM1774" i="7"/>
  <c r="AL1774" i="7"/>
  <c r="AK1774" i="7"/>
  <c r="AJ1774" i="7"/>
  <c r="AI1774" i="7"/>
  <c r="AH1774" i="7"/>
  <c r="AG1774" i="7"/>
  <c r="AR1773" i="7"/>
  <c r="AQ1773" i="7"/>
  <c r="AP1773" i="7"/>
  <c r="AO1773" i="7"/>
  <c r="AN1773" i="7"/>
  <c r="AM1773" i="7"/>
  <c r="AL1773" i="7"/>
  <c r="AK1773" i="7"/>
  <c r="AJ1773" i="7"/>
  <c r="AI1773" i="7"/>
  <c r="AH1773" i="7"/>
  <c r="AG1773" i="7"/>
  <c r="AR1772" i="7"/>
  <c r="AQ1772" i="7"/>
  <c r="AP1772" i="7"/>
  <c r="AO1772" i="7"/>
  <c r="AN1772" i="7"/>
  <c r="AM1772" i="7"/>
  <c r="AL1772" i="7"/>
  <c r="AK1772" i="7"/>
  <c r="AJ1772" i="7"/>
  <c r="AI1772" i="7"/>
  <c r="AH1772" i="7"/>
  <c r="AG1772" i="7"/>
  <c r="AR1771" i="7"/>
  <c r="AQ1771" i="7"/>
  <c r="AP1771" i="7"/>
  <c r="AO1771" i="7"/>
  <c r="AN1771" i="7"/>
  <c r="AM1771" i="7"/>
  <c r="AL1771" i="7"/>
  <c r="AK1771" i="7"/>
  <c r="AJ1771" i="7"/>
  <c r="AI1771" i="7"/>
  <c r="AH1771" i="7"/>
  <c r="AG1771" i="7"/>
  <c r="AR1770" i="7"/>
  <c r="AQ1770" i="7"/>
  <c r="AP1770" i="7"/>
  <c r="AO1770" i="7"/>
  <c r="AN1770" i="7"/>
  <c r="AM1770" i="7"/>
  <c r="AL1770" i="7"/>
  <c r="AK1770" i="7"/>
  <c r="AJ1770" i="7"/>
  <c r="AI1770" i="7"/>
  <c r="AH1770" i="7"/>
  <c r="AG1770" i="7"/>
  <c r="AR1769" i="7"/>
  <c r="AQ1769" i="7"/>
  <c r="AP1769" i="7"/>
  <c r="AO1769" i="7"/>
  <c r="AN1769" i="7"/>
  <c r="AM1769" i="7"/>
  <c r="AL1769" i="7"/>
  <c r="AK1769" i="7"/>
  <c r="AJ1769" i="7"/>
  <c r="AI1769" i="7"/>
  <c r="AH1769" i="7"/>
  <c r="AG1769" i="7"/>
  <c r="AR1768" i="7"/>
  <c r="AQ1768" i="7"/>
  <c r="AP1768" i="7"/>
  <c r="AO1768" i="7"/>
  <c r="AN1768" i="7"/>
  <c r="AM1768" i="7"/>
  <c r="AL1768" i="7"/>
  <c r="AK1768" i="7"/>
  <c r="AJ1768" i="7"/>
  <c r="AI1768" i="7"/>
  <c r="AH1768" i="7"/>
  <c r="AG1768" i="7"/>
  <c r="AR1767" i="7"/>
  <c r="AQ1767" i="7"/>
  <c r="AP1767" i="7"/>
  <c r="AO1767" i="7"/>
  <c r="AN1767" i="7"/>
  <c r="AM1767" i="7"/>
  <c r="AL1767" i="7"/>
  <c r="AK1767" i="7"/>
  <c r="AJ1767" i="7"/>
  <c r="AI1767" i="7"/>
  <c r="AH1767" i="7"/>
  <c r="AG1767" i="7"/>
  <c r="AR1766" i="7"/>
  <c r="AQ1766" i="7"/>
  <c r="AP1766" i="7"/>
  <c r="AO1766" i="7"/>
  <c r="AN1766" i="7"/>
  <c r="AM1766" i="7"/>
  <c r="AL1766" i="7"/>
  <c r="AK1766" i="7"/>
  <c r="AJ1766" i="7"/>
  <c r="AI1766" i="7"/>
  <c r="AH1766" i="7"/>
  <c r="AG1766" i="7"/>
  <c r="AR1765" i="7"/>
  <c r="AQ1765" i="7"/>
  <c r="AP1765" i="7"/>
  <c r="AO1765" i="7"/>
  <c r="AN1765" i="7"/>
  <c r="AM1765" i="7"/>
  <c r="AL1765" i="7"/>
  <c r="AK1765" i="7"/>
  <c r="AJ1765" i="7"/>
  <c r="AI1765" i="7"/>
  <c r="AH1765" i="7"/>
  <c r="AG1765" i="7"/>
  <c r="AR1764" i="7"/>
  <c r="AQ1764" i="7"/>
  <c r="AP1764" i="7"/>
  <c r="AO1764" i="7"/>
  <c r="AN1764" i="7"/>
  <c r="AM1764" i="7"/>
  <c r="AL1764" i="7"/>
  <c r="AK1764" i="7"/>
  <c r="AJ1764" i="7"/>
  <c r="AI1764" i="7"/>
  <c r="AH1764" i="7"/>
  <c r="AG1764" i="7"/>
  <c r="AR1763" i="7"/>
  <c r="AQ1763" i="7"/>
  <c r="AP1763" i="7"/>
  <c r="AO1763" i="7"/>
  <c r="AN1763" i="7"/>
  <c r="AM1763" i="7"/>
  <c r="AL1763" i="7"/>
  <c r="AK1763" i="7"/>
  <c r="AJ1763" i="7"/>
  <c r="AI1763" i="7"/>
  <c r="AH1763" i="7"/>
  <c r="AG1763" i="7"/>
  <c r="AR1762" i="7"/>
  <c r="AQ1762" i="7"/>
  <c r="AP1762" i="7"/>
  <c r="AO1762" i="7"/>
  <c r="AN1762" i="7"/>
  <c r="AM1762" i="7"/>
  <c r="AL1762" i="7"/>
  <c r="AK1762" i="7"/>
  <c r="AJ1762" i="7"/>
  <c r="AI1762" i="7"/>
  <c r="AH1762" i="7"/>
  <c r="AG1762" i="7"/>
  <c r="AR1761" i="7"/>
  <c r="AQ1761" i="7"/>
  <c r="AP1761" i="7"/>
  <c r="AO1761" i="7"/>
  <c r="AN1761" i="7"/>
  <c r="AM1761" i="7"/>
  <c r="AL1761" i="7"/>
  <c r="AK1761" i="7"/>
  <c r="AJ1761" i="7"/>
  <c r="AI1761" i="7"/>
  <c r="AH1761" i="7"/>
  <c r="AG1761" i="7"/>
  <c r="AR1760" i="7"/>
  <c r="AQ1760" i="7"/>
  <c r="AP1760" i="7"/>
  <c r="AO1760" i="7"/>
  <c r="AN1760" i="7"/>
  <c r="AM1760" i="7"/>
  <c r="AL1760" i="7"/>
  <c r="AK1760" i="7"/>
  <c r="AJ1760" i="7"/>
  <c r="AI1760" i="7"/>
  <c r="AH1760" i="7"/>
  <c r="AG1760" i="7"/>
  <c r="AR1759" i="7"/>
  <c r="AQ1759" i="7"/>
  <c r="AP1759" i="7"/>
  <c r="AO1759" i="7"/>
  <c r="AN1759" i="7"/>
  <c r="AM1759" i="7"/>
  <c r="AL1759" i="7"/>
  <c r="AK1759" i="7"/>
  <c r="AJ1759" i="7"/>
  <c r="AI1759" i="7"/>
  <c r="AH1759" i="7"/>
  <c r="AG1759" i="7"/>
  <c r="AR1758" i="7"/>
  <c r="AQ1758" i="7"/>
  <c r="AP1758" i="7"/>
  <c r="AO1758" i="7"/>
  <c r="AN1758" i="7"/>
  <c r="AM1758" i="7"/>
  <c r="AL1758" i="7"/>
  <c r="AK1758" i="7"/>
  <c r="AJ1758" i="7"/>
  <c r="AI1758" i="7"/>
  <c r="AH1758" i="7"/>
  <c r="AG1758" i="7"/>
  <c r="AR1757" i="7"/>
  <c r="AQ1757" i="7"/>
  <c r="AP1757" i="7"/>
  <c r="AO1757" i="7"/>
  <c r="AN1757" i="7"/>
  <c r="AM1757" i="7"/>
  <c r="AL1757" i="7"/>
  <c r="AK1757" i="7"/>
  <c r="AJ1757" i="7"/>
  <c r="AI1757" i="7"/>
  <c r="AH1757" i="7"/>
  <c r="AG1757" i="7"/>
  <c r="AR1756" i="7"/>
  <c r="AQ1756" i="7"/>
  <c r="AP1756" i="7"/>
  <c r="AO1756" i="7"/>
  <c r="AN1756" i="7"/>
  <c r="AM1756" i="7"/>
  <c r="AL1756" i="7"/>
  <c r="AK1756" i="7"/>
  <c r="AJ1756" i="7"/>
  <c r="AI1756" i="7"/>
  <c r="AH1756" i="7"/>
  <c r="AG1756" i="7"/>
  <c r="AR1755" i="7"/>
  <c r="AQ1755" i="7"/>
  <c r="AP1755" i="7"/>
  <c r="AO1755" i="7"/>
  <c r="AN1755" i="7"/>
  <c r="AM1755" i="7"/>
  <c r="AL1755" i="7"/>
  <c r="AK1755" i="7"/>
  <c r="AJ1755" i="7"/>
  <c r="AI1755" i="7"/>
  <c r="AH1755" i="7"/>
  <c r="AG1755" i="7"/>
  <c r="AR1754" i="7"/>
  <c r="AQ1754" i="7"/>
  <c r="AP1754" i="7"/>
  <c r="AO1754" i="7"/>
  <c r="AN1754" i="7"/>
  <c r="AM1754" i="7"/>
  <c r="AL1754" i="7"/>
  <c r="AK1754" i="7"/>
  <c r="AJ1754" i="7"/>
  <c r="AI1754" i="7"/>
  <c r="AH1754" i="7"/>
  <c r="AG1754" i="7"/>
  <c r="AR1753" i="7"/>
  <c r="AQ1753" i="7"/>
  <c r="AP1753" i="7"/>
  <c r="AO1753" i="7"/>
  <c r="AN1753" i="7"/>
  <c r="AM1753" i="7"/>
  <c r="AL1753" i="7"/>
  <c r="AK1753" i="7"/>
  <c r="AJ1753" i="7"/>
  <c r="AI1753" i="7"/>
  <c r="AH1753" i="7"/>
  <c r="AG1753" i="7"/>
  <c r="AR1752" i="7"/>
  <c r="AQ1752" i="7"/>
  <c r="AP1752" i="7"/>
  <c r="AO1752" i="7"/>
  <c r="AN1752" i="7"/>
  <c r="AM1752" i="7"/>
  <c r="AL1752" i="7"/>
  <c r="AK1752" i="7"/>
  <c r="AJ1752" i="7"/>
  <c r="AI1752" i="7"/>
  <c r="AH1752" i="7"/>
  <c r="AG1752" i="7"/>
  <c r="AR1751" i="7"/>
  <c r="AQ1751" i="7"/>
  <c r="AP1751" i="7"/>
  <c r="AO1751" i="7"/>
  <c r="AN1751" i="7"/>
  <c r="AM1751" i="7"/>
  <c r="AL1751" i="7"/>
  <c r="AK1751" i="7"/>
  <c r="AJ1751" i="7"/>
  <c r="AI1751" i="7"/>
  <c r="AH1751" i="7"/>
  <c r="AG1751" i="7"/>
  <c r="AR1750" i="7"/>
  <c r="AQ1750" i="7"/>
  <c r="AP1750" i="7"/>
  <c r="AO1750" i="7"/>
  <c r="AN1750" i="7"/>
  <c r="AM1750" i="7"/>
  <c r="AL1750" i="7"/>
  <c r="AK1750" i="7"/>
  <c r="AJ1750" i="7"/>
  <c r="AI1750" i="7"/>
  <c r="AH1750" i="7"/>
  <c r="AG1750" i="7"/>
  <c r="AR1749" i="7"/>
  <c r="AQ1749" i="7"/>
  <c r="AP1749" i="7"/>
  <c r="AO1749" i="7"/>
  <c r="AN1749" i="7"/>
  <c r="AM1749" i="7"/>
  <c r="AL1749" i="7"/>
  <c r="AK1749" i="7"/>
  <c r="AJ1749" i="7"/>
  <c r="AI1749" i="7"/>
  <c r="AH1749" i="7"/>
  <c r="AG1749" i="7"/>
  <c r="AR1748" i="7"/>
  <c r="AQ1748" i="7"/>
  <c r="AP1748" i="7"/>
  <c r="AO1748" i="7"/>
  <c r="AN1748" i="7"/>
  <c r="AM1748" i="7"/>
  <c r="AL1748" i="7"/>
  <c r="AK1748" i="7"/>
  <c r="AJ1748" i="7"/>
  <c r="AI1748" i="7"/>
  <c r="AH1748" i="7"/>
  <c r="AG1748" i="7"/>
  <c r="AR1747" i="7"/>
  <c r="AQ1747" i="7"/>
  <c r="AP1747" i="7"/>
  <c r="AO1747" i="7"/>
  <c r="AN1747" i="7"/>
  <c r="AM1747" i="7"/>
  <c r="AL1747" i="7"/>
  <c r="AK1747" i="7"/>
  <c r="AJ1747" i="7"/>
  <c r="AI1747" i="7"/>
  <c r="AH1747" i="7"/>
  <c r="AG1747" i="7"/>
  <c r="AR1746" i="7"/>
  <c r="AQ1746" i="7"/>
  <c r="AP1746" i="7"/>
  <c r="AO1746" i="7"/>
  <c r="AN1746" i="7"/>
  <c r="AM1746" i="7"/>
  <c r="AL1746" i="7"/>
  <c r="AK1746" i="7"/>
  <c r="AJ1746" i="7"/>
  <c r="AI1746" i="7"/>
  <c r="AH1746" i="7"/>
  <c r="AG1746" i="7"/>
  <c r="AR1745" i="7"/>
  <c r="AQ1745" i="7"/>
  <c r="AP1745" i="7"/>
  <c r="AO1745" i="7"/>
  <c r="AN1745" i="7"/>
  <c r="AM1745" i="7"/>
  <c r="AL1745" i="7"/>
  <c r="AK1745" i="7"/>
  <c r="AJ1745" i="7"/>
  <c r="AI1745" i="7"/>
  <c r="AH1745" i="7"/>
  <c r="AG1745" i="7"/>
  <c r="AR1744" i="7"/>
  <c r="AQ1744" i="7"/>
  <c r="AP1744" i="7"/>
  <c r="AO1744" i="7"/>
  <c r="AN1744" i="7"/>
  <c r="AM1744" i="7"/>
  <c r="AL1744" i="7"/>
  <c r="AK1744" i="7"/>
  <c r="AJ1744" i="7"/>
  <c r="AI1744" i="7"/>
  <c r="AH1744" i="7"/>
  <c r="AG1744" i="7"/>
  <c r="AR1743" i="7"/>
  <c r="AQ1743" i="7"/>
  <c r="AP1743" i="7"/>
  <c r="AO1743" i="7"/>
  <c r="AN1743" i="7"/>
  <c r="AM1743" i="7"/>
  <c r="AL1743" i="7"/>
  <c r="AK1743" i="7"/>
  <c r="AJ1743" i="7"/>
  <c r="AI1743" i="7"/>
  <c r="AH1743" i="7"/>
  <c r="AG1743" i="7"/>
  <c r="AR1742" i="7"/>
  <c r="AQ1742" i="7"/>
  <c r="AP1742" i="7"/>
  <c r="AO1742" i="7"/>
  <c r="AN1742" i="7"/>
  <c r="AM1742" i="7"/>
  <c r="AL1742" i="7"/>
  <c r="AK1742" i="7"/>
  <c r="AJ1742" i="7"/>
  <c r="AI1742" i="7"/>
  <c r="AH1742" i="7"/>
  <c r="AG1742" i="7"/>
  <c r="AR1741" i="7"/>
  <c r="AQ1741" i="7"/>
  <c r="AP1741" i="7"/>
  <c r="AO1741" i="7"/>
  <c r="AN1741" i="7"/>
  <c r="AM1741" i="7"/>
  <c r="AL1741" i="7"/>
  <c r="AK1741" i="7"/>
  <c r="AJ1741" i="7"/>
  <c r="AI1741" i="7"/>
  <c r="AH1741" i="7"/>
  <c r="AG1741" i="7"/>
  <c r="AR1740" i="7"/>
  <c r="AQ1740" i="7"/>
  <c r="AP1740" i="7"/>
  <c r="AO1740" i="7"/>
  <c r="AN1740" i="7"/>
  <c r="AM1740" i="7"/>
  <c r="AL1740" i="7"/>
  <c r="AK1740" i="7"/>
  <c r="AJ1740" i="7"/>
  <c r="AI1740" i="7"/>
  <c r="AH1740" i="7"/>
  <c r="AG1740" i="7"/>
  <c r="AR1739" i="7"/>
  <c r="AQ1739" i="7"/>
  <c r="AP1739" i="7"/>
  <c r="AO1739" i="7"/>
  <c r="AN1739" i="7"/>
  <c r="AM1739" i="7"/>
  <c r="AL1739" i="7"/>
  <c r="AK1739" i="7"/>
  <c r="AJ1739" i="7"/>
  <c r="AI1739" i="7"/>
  <c r="AH1739" i="7"/>
  <c r="AG1739" i="7"/>
  <c r="AR1738" i="7"/>
  <c r="AQ1738" i="7"/>
  <c r="AP1738" i="7"/>
  <c r="AO1738" i="7"/>
  <c r="AN1738" i="7"/>
  <c r="AM1738" i="7"/>
  <c r="AL1738" i="7"/>
  <c r="AK1738" i="7"/>
  <c r="AJ1738" i="7"/>
  <c r="AI1738" i="7"/>
  <c r="AH1738" i="7"/>
  <c r="AG1738" i="7"/>
  <c r="AR1737" i="7"/>
  <c r="AQ1737" i="7"/>
  <c r="AP1737" i="7"/>
  <c r="AO1737" i="7"/>
  <c r="AN1737" i="7"/>
  <c r="AM1737" i="7"/>
  <c r="AL1737" i="7"/>
  <c r="AK1737" i="7"/>
  <c r="AJ1737" i="7"/>
  <c r="AI1737" i="7"/>
  <c r="AH1737" i="7"/>
  <c r="AG1737" i="7"/>
  <c r="AR1736" i="7"/>
  <c r="AQ1736" i="7"/>
  <c r="AP1736" i="7"/>
  <c r="AO1736" i="7"/>
  <c r="AN1736" i="7"/>
  <c r="AM1736" i="7"/>
  <c r="AL1736" i="7"/>
  <c r="AK1736" i="7"/>
  <c r="AJ1736" i="7"/>
  <c r="AI1736" i="7"/>
  <c r="AH1736" i="7"/>
  <c r="AG1736" i="7"/>
  <c r="AR1735" i="7"/>
  <c r="AQ1735" i="7"/>
  <c r="AP1735" i="7"/>
  <c r="AO1735" i="7"/>
  <c r="AN1735" i="7"/>
  <c r="AM1735" i="7"/>
  <c r="AL1735" i="7"/>
  <c r="AK1735" i="7"/>
  <c r="AJ1735" i="7"/>
  <c r="AI1735" i="7"/>
  <c r="AH1735" i="7"/>
  <c r="AG1735" i="7"/>
  <c r="AR1734" i="7"/>
  <c r="AQ1734" i="7"/>
  <c r="AP1734" i="7"/>
  <c r="AO1734" i="7"/>
  <c r="AN1734" i="7"/>
  <c r="AM1734" i="7"/>
  <c r="AL1734" i="7"/>
  <c r="AK1734" i="7"/>
  <c r="AJ1734" i="7"/>
  <c r="AI1734" i="7"/>
  <c r="AH1734" i="7"/>
  <c r="AG1734" i="7"/>
  <c r="AR1733" i="7"/>
  <c r="AQ1733" i="7"/>
  <c r="AP1733" i="7"/>
  <c r="AO1733" i="7"/>
  <c r="AN1733" i="7"/>
  <c r="AM1733" i="7"/>
  <c r="AL1733" i="7"/>
  <c r="AK1733" i="7"/>
  <c r="AJ1733" i="7"/>
  <c r="AI1733" i="7"/>
  <c r="AH1733" i="7"/>
  <c r="AG1733" i="7"/>
  <c r="AR1732" i="7"/>
  <c r="AQ1732" i="7"/>
  <c r="AP1732" i="7"/>
  <c r="AO1732" i="7"/>
  <c r="AN1732" i="7"/>
  <c r="AM1732" i="7"/>
  <c r="AL1732" i="7"/>
  <c r="AK1732" i="7"/>
  <c r="AJ1732" i="7"/>
  <c r="AI1732" i="7"/>
  <c r="AH1732" i="7"/>
  <c r="AG1732" i="7"/>
  <c r="AR1731" i="7"/>
  <c r="AQ1731" i="7"/>
  <c r="AP1731" i="7"/>
  <c r="AO1731" i="7"/>
  <c r="AN1731" i="7"/>
  <c r="AM1731" i="7"/>
  <c r="AL1731" i="7"/>
  <c r="AK1731" i="7"/>
  <c r="AJ1731" i="7"/>
  <c r="AI1731" i="7"/>
  <c r="AH1731" i="7"/>
  <c r="AG1731" i="7"/>
  <c r="AR1730" i="7"/>
  <c r="AQ1730" i="7"/>
  <c r="AP1730" i="7"/>
  <c r="AO1730" i="7"/>
  <c r="AN1730" i="7"/>
  <c r="AM1730" i="7"/>
  <c r="AL1730" i="7"/>
  <c r="AK1730" i="7"/>
  <c r="AJ1730" i="7"/>
  <c r="AI1730" i="7"/>
  <c r="AH1730" i="7"/>
  <c r="AG1730" i="7"/>
  <c r="AR1729" i="7"/>
  <c r="AQ1729" i="7"/>
  <c r="AP1729" i="7"/>
  <c r="AO1729" i="7"/>
  <c r="AN1729" i="7"/>
  <c r="AM1729" i="7"/>
  <c r="AL1729" i="7"/>
  <c r="AK1729" i="7"/>
  <c r="AJ1729" i="7"/>
  <c r="AI1729" i="7"/>
  <c r="AH1729" i="7"/>
  <c r="AG1729" i="7"/>
  <c r="AR1728" i="7"/>
  <c r="AQ1728" i="7"/>
  <c r="AP1728" i="7"/>
  <c r="AO1728" i="7"/>
  <c r="AN1728" i="7"/>
  <c r="AM1728" i="7"/>
  <c r="AL1728" i="7"/>
  <c r="AK1728" i="7"/>
  <c r="AJ1728" i="7"/>
  <c r="AI1728" i="7"/>
  <c r="AH1728" i="7"/>
  <c r="AG1728" i="7"/>
  <c r="AR1727" i="7"/>
  <c r="AQ1727" i="7"/>
  <c r="AP1727" i="7"/>
  <c r="AO1727" i="7"/>
  <c r="AN1727" i="7"/>
  <c r="AM1727" i="7"/>
  <c r="AL1727" i="7"/>
  <c r="AK1727" i="7"/>
  <c r="AJ1727" i="7"/>
  <c r="AI1727" i="7"/>
  <c r="AH1727" i="7"/>
  <c r="AG1727" i="7"/>
  <c r="AR1726" i="7"/>
  <c r="AQ1726" i="7"/>
  <c r="AP1726" i="7"/>
  <c r="AO1726" i="7"/>
  <c r="AN1726" i="7"/>
  <c r="AM1726" i="7"/>
  <c r="AL1726" i="7"/>
  <c r="AK1726" i="7"/>
  <c r="AJ1726" i="7"/>
  <c r="AI1726" i="7"/>
  <c r="AH1726" i="7"/>
  <c r="AG1726" i="7"/>
  <c r="AR1725" i="7"/>
  <c r="AQ1725" i="7"/>
  <c r="AP1725" i="7"/>
  <c r="AO1725" i="7"/>
  <c r="AN1725" i="7"/>
  <c r="AM1725" i="7"/>
  <c r="AL1725" i="7"/>
  <c r="AK1725" i="7"/>
  <c r="AJ1725" i="7"/>
  <c r="AI1725" i="7"/>
  <c r="AH1725" i="7"/>
  <c r="AG1725" i="7"/>
  <c r="AR1724" i="7"/>
  <c r="AQ1724" i="7"/>
  <c r="AP1724" i="7"/>
  <c r="AO1724" i="7"/>
  <c r="AN1724" i="7"/>
  <c r="AM1724" i="7"/>
  <c r="AL1724" i="7"/>
  <c r="AK1724" i="7"/>
  <c r="AJ1724" i="7"/>
  <c r="AI1724" i="7"/>
  <c r="AH1724" i="7"/>
  <c r="AG1724" i="7"/>
  <c r="AR1723" i="7"/>
  <c r="AQ1723" i="7"/>
  <c r="AP1723" i="7"/>
  <c r="AO1723" i="7"/>
  <c r="AN1723" i="7"/>
  <c r="AM1723" i="7"/>
  <c r="AL1723" i="7"/>
  <c r="AK1723" i="7"/>
  <c r="AJ1723" i="7"/>
  <c r="AI1723" i="7"/>
  <c r="AH1723" i="7"/>
  <c r="AG1723" i="7"/>
  <c r="AR1722" i="7"/>
  <c r="AQ1722" i="7"/>
  <c r="AP1722" i="7"/>
  <c r="AO1722" i="7"/>
  <c r="AN1722" i="7"/>
  <c r="AM1722" i="7"/>
  <c r="AL1722" i="7"/>
  <c r="AK1722" i="7"/>
  <c r="AJ1722" i="7"/>
  <c r="AI1722" i="7"/>
  <c r="AH1722" i="7"/>
  <c r="AG1722" i="7"/>
  <c r="AR1721" i="7"/>
  <c r="AQ1721" i="7"/>
  <c r="AP1721" i="7"/>
  <c r="AO1721" i="7"/>
  <c r="AN1721" i="7"/>
  <c r="AM1721" i="7"/>
  <c r="AL1721" i="7"/>
  <c r="AK1721" i="7"/>
  <c r="AJ1721" i="7"/>
  <c r="AI1721" i="7"/>
  <c r="AH1721" i="7"/>
  <c r="AG1721" i="7"/>
  <c r="AR1720" i="7"/>
  <c r="AQ1720" i="7"/>
  <c r="AP1720" i="7"/>
  <c r="AO1720" i="7"/>
  <c r="AN1720" i="7"/>
  <c r="AM1720" i="7"/>
  <c r="AL1720" i="7"/>
  <c r="AK1720" i="7"/>
  <c r="AJ1720" i="7"/>
  <c r="AI1720" i="7"/>
  <c r="AH1720" i="7"/>
  <c r="AG1720" i="7"/>
  <c r="AR1719" i="7"/>
  <c r="AQ1719" i="7"/>
  <c r="AP1719" i="7"/>
  <c r="AO1719" i="7"/>
  <c r="AN1719" i="7"/>
  <c r="AM1719" i="7"/>
  <c r="AL1719" i="7"/>
  <c r="AK1719" i="7"/>
  <c r="AJ1719" i="7"/>
  <c r="AI1719" i="7"/>
  <c r="AH1719" i="7"/>
  <c r="AG1719" i="7"/>
  <c r="AR1718" i="7"/>
  <c r="AQ1718" i="7"/>
  <c r="AP1718" i="7"/>
  <c r="AO1718" i="7"/>
  <c r="AN1718" i="7"/>
  <c r="AM1718" i="7"/>
  <c r="AL1718" i="7"/>
  <c r="AK1718" i="7"/>
  <c r="AJ1718" i="7"/>
  <c r="AI1718" i="7"/>
  <c r="AH1718" i="7"/>
  <c r="AG1718" i="7"/>
  <c r="AR1717" i="7"/>
  <c r="AQ1717" i="7"/>
  <c r="AP1717" i="7"/>
  <c r="AO1717" i="7"/>
  <c r="AN1717" i="7"/>
  <c r="AM1717" i="7"/>
  <c r="AL1717" i="7"/>
  <c r="AK1717" i="7"/>
  <c r="AJ1717" i="7"/>
  <c r="AI1717" i="7"/>
  <c r="AH1717" i="7"/>
  <c r="AG1717" i="7"/>
  <c r="AR1716" i="7"/>
  <c r="AQ1716" i="7"/>
  <c r="AP1716" i="7"/>
  <c r="AO1716" i="7"/>
  <c r="AN1716" i="7"/>
  <c r="AM1716" i="7"/>
  <c r="AL1716" i="7"/>
  <c r="AK1716" i="7"/>
  <c r="AJ1716" i="7"/>
  <c r="AI1716" i="7"/>
  <c r="AH1716" i="7"/>
  <c r="AG1716" i="7"/>
  <c r="AR1715" i="7"/>
  <c r="AQ1715" i="7"/>
  <c r="AP1715" i="7"/>
  <c r="AO1715" i="7"/>
  <c r="AN1715" i="7"/>
  <c r="AM1715" i="7"/>
  <c r="AL1715" i="7"/>
  <c r="AK1715" i="7"/>
  <c r="AJ1715" i="7"/>
  <c r="AI1715" i="7"/>
  <c r="AH1715" i="7"/>
  <c r="AG1715" i="7"/>
  <c r="AR1714" i="7"/>
  <c r="AQ1714" i="7"/>
  <c r="AP1714" i="7"/>
  <c r="AO1714" i="7"/>
  <c r="AN1714" i="7"/>
  <c r="AM1714" i="7"/>
  <c r="AL1714" i="7"/>
  <c r="AK1714" i="7"/>
  <c r="AJ1714" i="7"/>
  <c r="AI1714" i="7"/>
  <c r="AH1714" i="7"/>
  <c r="AG1714" i="7"/>
  <c r="AR1713" i="7"/>
  <c r="AQ1713" i="7"/>
  <c r="AP1713" i="7"/>
  <c r="AO1713" i="7"/>
  <c r="AN1713" i="7"/>
  <c r="AM1713" i="7"/>
  <c r="AL1713" i="7"/>
  <c r="AK1713" i="7"/>
  <c r="AJ1713" i="7"/>
  <c r="AI1713" i="7"/>
  <c r="AH1713" i="7"/>
  <c r="AG1713" i="7"/>
  <c r="AR1712" i="7"/>
  <c r="AQ1712" i="7"/>
  <c r="AP1712" i="7"/>
  <c r="AO1712" i="7"/>
  <c r="AN1712" i="7"/>
  <c r="AM1712" i="7"/>
  <c r="AL1712" i="7"/>
  <c r="AK1712" i="7"/>
  <c r="AJ1712" i="7"/>
  <c r="AI1712" i="7"/>
  <c r="AH1712" i="7"/>
  <c r="AG1712" i="7"/>
  <c r="AR1711" i="7"/>
  <c r="AQ1711" i="7"/>
  <c r="AP1711" i="7"/>
  <c r="AO1711" i="7"/>
  <c r="AN1711" i="7"/>
  <c r="AM1711" i="7"/>
  <c r="AL1711" i="7"/>
  <c r="AK1711" i="7"/>
  <c r="AJ1711" i="7"/>
  <c r="AI1711" i="7"/>
  <c r="AH1711" i="7"/>
  <c r="AG1711" i="7"/>
  <c r="AR1710" i="7"/>
  <c r="AQ1710" i="7"/>
  <c r="AP1710" i="7"/>
  <c r="AO1710" i="7"/>
  <c r="AN1710" i="7"/>
  <c r="AM1710" i="7"/>
  <c r="AL1710" i="7"/>
  <c r="AK1710" i="7"/>
  <c r="AJ1710" i="7"/>
  <c r="AI1710" i="7"/>
  <c r="AH1710" i="7"/>
  <c r="AG1710" i="7"/>
  <c r="AR1709" i="7"/>
  <c r="AQ1709" i="7"/>
  <c r="AP1709" i="7"/>
  <c r="AO1709" i="7"/>
  <c r="AN1709" i="7"/>
  <c r="AM1709" i="7"/>
  <c r="AL1709" i="7"/>
  <c r="AK1709" i="7"/>
  <c r="AJ1709" i="7"/>
  <c r="AI1709" i="7"/>
  <c r="AH1709" i="7"/>
  <c r="AG1709" i="7"/>
  <c r="AR1708" i="7"/>
  <c r="AQ1708" i="7"/>
  <c r="AP1708" i="7"/>
  <c r="AO1708" i="7"/>
  <c r="AN1708" i="7"/>
  <c r="AM1708" i="7"/>
  <c r="AL1708" i="7"/>
  <c r="AK1708" i="7"/>
  <c r="AJ1708" i="7"/>
  <c r="AI1708" i="7"/>
  <c r="AH1708" i="7"/>
  <c r="AG1708" i="7"/>
  <c r="AR1707" i="7"/>
  <c r="AQ1707" i="7"/>
  <c r="AP1707" i="7"/>
  <c r="AO1707" i="7"/>
  <c r="AN1707" i="7"/>
  <c r="AM1707" i="7"/>
  <c r="AL1707" i="7"/>
  <c r="AK1707" i="7"/>
  <c r="AJ1707" i="7"/>
  <c r="AI1707" i="7"/>
  <c r="AH1707" i="7"/>
  <c r="AG1707" i="7"/>
  <c r="AR1706" i="7"/>
  <c r="AQ1706" i="7"/>
  <c r="AP1706" i="7"/>
  <c r="AO1706" i="7"/>
  <c r="AN1706" i="7"/>
  <c r="AM1706" i="7"/>
  <c r="AL1706" i="7"/>
  <c r="AK1706" i="7"/>
  <c r="AJ1706" i="7"/>
  <c r="AI1706" i="7"/>
  <c r="AH1706" i="7"/>
  <c r="AG1706" i="7"/>
  <c r="AR1705" i="7"/>
  <c r="AQ1705" i="7"/>
  <c r="AP1705" i="7"/>
  <c r="AO1705" i="7"/>
  <c r="AN1705" i="7"/>
  <c r="AM1705" i="7"/>
  <c r="AL1705" i="7"/>
  <c r="AK1705" i="7"/>
  <c r="AJ1705" i="7"/>
  <c r="AI1705" i="7"/>
  <c r="AH1705" i="7"/>
  <c r="AG1705" i="7"/>
  <c r="AR1704" i="7"/>
  <c r="AQ1704" i="7"/>
  <c r="AP1704" i="7"/>
  <c r="AO1704" i="7"/>
  <c r="AN1704" i="7"/>
  <c r="AM1704" i="7"/>
  <c r="AL1704" i="7"/>
  <c r="AK1704" i="7"/>
  <c r="AJ1704" i="7"/>
  <c r="AI1704" i="7"/>
  <c r="AH1704" i="7"/>
  <c r="AG1704" i="7"/>
  <c r="AR1703" i="7"/>
  <c r="AQ1703" i="7"/>
  <c r="AP1703" i="7"/>
  <c r="AO1703" i="7"/>
  <c r="AN1703" i="7"/>
  <c r="AM1703" i="7"/>
  <c r="AL1703" i="7"/>
  <c r="AK1703" i="7"/>
  <c r="AJ1703" i="7"/>
  <c r="AI1703" i="7"/>
  <c r="AH1703" i="7"/>
  <c r="AG1703" i="7"/>
  <c r="AR1702" i="7"/>
  <c r="AQ1702" i="7"/>
  <c r="AP1702" i="7"/>
  <c r="AO1702" i="7"/>
  <c r="AN1702" i="7"/>
  <c r="AM1702" i="7"/>
  <c r="AL1702" i="7"/>
  <c r="AK1702" i="7"/>
  <c r="AJ1702" i="7"/>
  <c r="AI1702" i="7"/>
  <c r="AH1702" i="7"/>
  <c r="AG1702" i="7"/>
  <c r="AR1701" i="7"/>
  <c r="AQ1701" i="7"/>
  <c r="AP1701" i="7"/>
  <c r="AO1701" i="7"/>
  <c r="AN1701" i="7"/>
  <c r="AM1701" i="7"/>
  <c r="AL1701" i="7"/>
  <c r="AK1701" i="7"/>
  <c r="AJ1701" i="7"/>
  <c r="AI1701" i="7"/>
  <c r="AH1701" i="7"/>
  <c r="AG1701" i="7"/>
  <c r="AR1700" i="7"/>
  <c r="AQ1700" i="7"/>
  <c r="AP1700" i="7"/>
  <c r="AO1700" i="7"/>
  <c r="AN1700" i="7"/>
  <c r="AM1700" i="7"/>
  <c r="AL1700" i="7"/>
  <c r="AK1700" i="7"/>
  <c r="AJ1700" i="7"/>
  <c r="AI1700" i="7"/>
  <c r="AH1700" i="7"/>
  <c r="AG1700" i="7"/>
  <c r="AR1699" i="7"/>
  <c r="AQ1699" i="7"/>
  <c r="AP1699" i="7"/>
  <c r="AO1699" i="7"/>
  <c r="AN1699" i="7"/>
  <c r="AM1699" i="7"/>
  <c r="AL1699" i="7"/>
  <c r="AK1699" i="7"/>
  <c r="AJ1699" i="7"/>
  <c r="AI1699" i="7"/>
  <c r="AH1699" i="7"/>
  <c r="AG1699" i="7"/>
  <c r="AR1698" i="7"/>
  <c r="AQ1698" i="7"/>
  <c r="AP1698" i="7"/>
  <c r="AO1698" i="7"/>
  <c r="AN1698" i="7"/>
  <c r="AM1698" i="7"/>
  <c r="AL1698" i="7"/>
  <c r="AK1698" i="7"/>
  <c r="AJ1698" i="7"/>
  <c r="AI1698" i="7"/>
  <c r="AH1698" i="7"/>
  <c r="AG1698" i="7"/>
  <c r="AR1697" i="7"/>
  <c r="AQ1697" i="7"/>
  <c r="AP1697" i="7"/>
  <c r="AO1697" i="7"/>
  <c r="AN1697" i="7"/>
  <c r="AM1697" i="7"/>
  <c r="AL1697" i="7"/>
  <c r="AK1697" i="7"/>
  <c r="AJ1697" i="7"/>
  <c r="AI1697" i="7"/>
  <c r="AH1697" i="7"/>
  <c r="AG1697" i="7"/>
  <c r="AR1696" i="7"/>
  <c r="AQ1696" i="7"/>
  <c r="AP1696" i="7"/>
  <c r="AO1696" i="7"/>
  <c r="AN1696" i="7"/>
  <c r="AM1696" i="7"/>
  <c r="AL1696" i="7"/>
  <c r="AK1696" i="7"/>
  <c r="AJ1696" i="7"/>
  <c r="AI1696" i="7"/>
  <c r="AH1696" i="7"/>
  <c r="AG1696" i="7"/>
  <c r="AR1695" i="7"/>
  <c r="AQ1695" i="7"/>
  <c r="AP1695" i="7"/>
  <c r="AO1695" i="7"/>
  <c r="AN1695" i="7"/>
  <c r="AM1695" i="7"/>
  <c r="AL1695" i="7"/>
  <c r="AK1695" i="7"/>
  <c r="AJ1695" i="7"/>
  <c r="AI1695" i="7"/>
  <c r="AH1695" i="7"/>
  <c r="AG1695" i="7"/>
  <c r="AR1694" i="7"/>
  <c r="AQ1694" i="7"/>
  <c r="AP1694" i="7"/>
  <c r="AO1694" i="7"/>
  <c r="AN1694" i="7"/>
  <c r="AM1694" i="7"/>
  <c r="AL1694" i="7"/>
  <c r="AK1694" i="7"/>
  <c r="AJ1694" i="7"/>
  <c r="AI1694" i="7"/>
  <c r="AH1694" i="7"/>
  <c r="AG1694" i="7"/>
  <c r="AR1693" i="7"/>
  <c r="AQ1693" i="7"/>
  <c r="AP1693" i="7"/>
  <c r="AO1693" i="7"/>
  <c r="AN1693" i="7"/>
  <c r="AM1693" i="7"/>
  <c r="AL1693" i="7"/>
  <c r="AK1693" i="7"/>
  <c r="AJ1693" i="7"/>
  <c r="AI1693" i="7"/>
  <c r="AH1693" i="7"/>
  <c r="AG1693" i="7"/>
  <c r="AR1692" i="7"/>
  <c r="AQ1692" i="7"/>
  <c r="AP1692" i="7"/>
  <c r="AO1692" i="7"/>
  <c r="AN1692" i="7"/>
  <c r="AM1692" i="7"/>
  <c r="AL1692" i="7"/>
  <c r="AK1692" i="7"/>
  <c r="AJ1692" i="7"/>
  <c r="AI1692" i="7"/>
  <c r="AH1692" i="7"/>
  <c r="AG1692" i="7"/>
  <c r="AR1691" i="7"/>
  <c r="AQ1691" i="7"/>
  <c r="AP1691" i="7"/>
  <c r="AO1691" i="7"/>
  <c r="AN1691" i="7"/>
  <c r="AM1691" i="7"/>
  <c r="AL1691" i="7"/>
  <c r="AK1691" i="7"/>
  <c r="AJ1691" i="7"/>
  <c r="AI1691" i="7"/>
  <c r="AH1691" i="7"/>
  <c r="AG1691" i="7"/>
  <c r="AR1690" i="7"/>
  <c r="AQ1690" i="7"/>
  <c r="AP1690" i="7"/>
  <c r="AO1690" i="7"/>
  <c r="AN1690" i="7"/>
  <c r="AM1690" i="7"/>
  <c r="AL1690" i="7"/>
  <c r="AK1690" i="7"/>
  <c r="AJ1690" i="7"/>
  <c r="AI1690" i="7"/>
  <c r="AH1690" i="7"/>
  <c r="AG1690" i="7"/>
  <c r="AR1689" i="7"/>
  <c r="AQ1689" i="7"/>
  <c r="AP1689" i="7"/>
  <c r="AO1689" i="7"/>
  <c r="AN1689" i="7"/>
  <c r="AM1689" i="7"/>
  <c r="AL1689" i="7"/>
  <c r="AK1689" i="7"/>
  <c r="AJ1689" i="7"/>
  <c r="AI1689" i="7"/>
  <c r="AH1689" i="7"/>
  <c r="AG1689" i="7"/>
  <c r="AR1688" i="7"/>
  <c r="AQ1688" i="7"/>
  <c r="AP1688" i="7"/>
  <c r="AO1688" i="7"/>
  <c r="AN1688" i="7"/>
  <c r="AM1688" i="7"/>
  <c r="AL1688" i="7"/>
  <c r="AK1688" i="7"/>
  <c r="AJ1688" i="7"/>
  <c r="AI1688" i="7"/>
  <c r="AH1688" i="7"/>
  <c r="AG1688" i="7"/>
  <c r="AR1687" i="7"/>
  <c r="AQ1687" i="7"/>
  <c r="AP1687" i="7"/>
  <c r="AO1687" i="7"/>
  <c r="AN1687" i="7"/>
  <c r="AM1687" i="7"/>
  <c r="AL1687" i="7"/>
  <c r="AK1687" i="7"/>
  <c r="AJ1687" i="7"/>
  <c r="AI1687" i="7"/>
  <c r="AH1687" i="7"/>
  <c r="AG1687" i="7"/>
  <c r="AR1686" i="7"/>
  <c r="AQ1686" i="7"/>
  <c r="AP1686" i="7"/>
  <c r="AO1686" i="7"/>
  <c r="AN1686" i="7"/>
  <c r="AM1686" i="7"/>
  <c r="AL1686" i="7"/>
  <c r="AK1686" i="7"/>
  <c r="AJ1686" i="7"/>
  <c r="AI1686" i="7"/>
  <c r="AH1686" i="7"/>
  <c r="AG1686" i="7"/>
  <c r="AR1685" i="7"/>
  <c r="AQ1685" i="7"/>
  <c r="AP1685" i="7"/>
  <c r="AO1685" i="7"/>
  <c r="AN1685" i="7"/>
  <c r="AM1685" i="7"/>
  <c r="AL1685" i="7"/>
  <c r="AK1685" i="7"/>
  <c r="AJ1685" i="7"/>
  <c r="AI1685" i="7"/>
  <c r="AH1685" i="7"/>
  <c r="AG1685" i="7"/>
  <c r="AR1684" i="7"/>
  <c r="AQ1684" i="7"/>
  <c r="AP1684" i="7"/>
  <c r="AO1684" i="7"/>
  <c r="AN1684" i="7"/>
  <c r="AM1684" i="7"/>
  <c r="AL1684" i="7"/>
  <c r="AK1684" i="7"/>
  <c r="AJ1684" i="7"/>
  <c r="AI1684" i="7"/>
  <c r="AH1684" i="7"/>
  <c r="AG1684" i="7"/>
  <c r="AR1683" i="7"/>
  <c r="AQ1683" i="7"/>
  <c r="AP1683" i="7"/>
  <c r="AO1683" i="7"/>
  <c r="AN1683" i="7"/>
  <c r="AM1683" i="7"/>
  <c r="AL1683" i="7"/>
  <c r="AK1683" i="7"/>
  <c r="AJ1683" i="7"/>
  <c r="AI1683" i="7"/>
  <c r="AH1683" i="7"/>
  <c r="AG1683" i="7"/>
  <c r="AR1682" i="7"/>
  <c r="AQ1682" i="7"/>
  <c r="AP1682" i="7"/>
  <c r="AO1682" i="7"/>
  <c r="AN1682" i="7"/>
  <c r="AM1682" i="7"/>
  <c r="AL1682" i="7"/>
  <c r="AK1682" i="7"/>
  <c r="AJ1682" i="7"/>
  <c r="AI1682" i="7"/>
  <c r="AH1682" i="7"/>
  <c r="AG1682" i="7"/>
  <c r="AR1681" i="7"/>
  <c r="AQ1681" i="7"/>
  <c r="AP1681" i="7"/>
  <c r="AO1681" i="7"/>
  <c r="AN1681" i="7"/>
  <c r="AM1681" i="7"/>
  <c r="AL1681" i="7"/>
  <c r="AK1681" i="7"/>
  <c r="AJ1681" i="7"/>
  <c r="AI1681" i="7"/>
  <c r="AH1681" i="7"/>
  <c r="AG1681" i="7"/>
  <c r="AR1680" i="7"/>
  <c r="AQ1680" i="7"/>
  <c r="AP1680" i="7"/>
  <c r="AO1680" i="7"/>
  <c r="AN1680" i="7"/>
  <c r="AM1680" i="7"/>
  <c r="AL1680" i="7"/>
  <c r="AK1680" i="7"/>
  <c r="AJ1680" i="7"/>
  <c r="AI1680" i="7"/>
  <c r="AH1680" i="7"/>
  <c r="AG1680" i="7"/>
  <c r="AR1679" i="7"/>
  <c r="AQ1679" i="7"/>
  <c r="AP1679" i="7"/>
  <c r="AO1679" i="7"/>
  <c r="AN1679" i="7"/>
  <c r="AM1679" i="7"/>
  <c r="AL1679" i="7"/>
  <c r="AK1679" i="7"/>
  <c r="AJ1679" i="7"/>
  <c r="AI1679" i="7"/>
  <c r="AH1679" i="7"/>
  <c r="AG1679" i="7"/>
  <c r="AR1678" i="7"/>
  <c r="AQ1678" i="7"/>
  <c r="AP1678" i="7"/>
  <c r="AO1678" i="7"/>
  <c r="AN1678" i="7"/>
  <c r="AM1678" i="7"/>
  <c r="AL1678" i="7"/>
  <c r="AK1678" i="7"/>
  <c r="AJ1678" i="7"/>
  <c r="AI1678" i="7"/>
  <c r="AH1678" i="7"/>
  <c r="AG1678" i="7"/>
  <c r="AR1677" i="7"/>
  <c r="AQ1677" i="7"/>
  <c r="AP1677" i="7"/>
  <c r="AO1677" i="7"/>
  <c r="AN1677" i="7"/>
  <c r="AM1677" i="7"/>
  <c r="AL1677" i="7"/>
  <c r="AK1677" i="7"/>
  <c r="AJ1677" i="7"/>
  <c r="AI1677" i="7"/>
  <c r="AH1677" i="7"/>
  <c r="AG1677" i="7"/>
  <c r="AR1676" i="7"/>
  <c r="AQ1676" i="7"/>
  <c r="AP1676" i="7"/>
  <c r="AO1676" i="7"/>
  <c r="AN1676" i="7"/>
  <c r="AM1676" i="7"/>
  <c r="AL1676" i="7"/>
  <c r="AK1676" i="7"/>
  <c r="AJ1676" i="7"/>
  <c r="AI1676" i="7"/>
  <c r="AH1676" i="7"/>
  <c r="AG1676" i="7"/>
  <c r="AR1675" i="7"/>
  <c r="AQ1675" i="7"/>
  <c r="AP1675" i="7"/>
  <c r="AO1675" i="7"/>
  <c r="AN1675" i="7"/>
  <c r="AM1675" i="7"/>
  <c r="AL1675" i="7"/>
  <c r="AK1675" i="7"/>
  <c r="AJ1675" i="7"/>
  <c r="AI1675" i="7"/>
  <c r="AH1675" i="7"/>
  <c r="AG1675" i="7"/>
  <c r="AR1674" i="7"/>
  <c r="AQ1674" i="7"/>
  <c r="AP1674" i="7"/>
  <c r="AO1674" i="7"/>
  <c r="AN1674" i="7"/>
  <c r="AM1674" i="7"/>
  <c r="AL1674" i="7"/>
  <c r="AK1674" i="7"/>
  <c r="AJ1674" i="7"/>
  <c r="AI1674" i="7"/>
  <c r="AH1674" i="7"/>
  <c r="AG1674" i="7"/>
  <c r="AR1673" i="7"/>
  <c r="AQ1673" i="7"/>
  <c r="AP1673" i="7"/>
  <c r="AO1673" i="7"/>
  <c r="AN1673" i="7"/>
  <c r="AM1673" i="7"/>
  <c r="AL1673" i="7"/>
  <c r="AK1673" i="7"/>
  <c r="AJ1673" i="7"/>
  <c r="AI1673" i="7"/>
  <c r="AH1673" i="7"/>
  <c r="AG1673" i="7"/>
  <c r="AR1672" i="7"/>
  <c r="AQ1672" i="7"/>
  <c r="AP1672" i="7"/>
  <c r="AO1672" i="7"/>
  <c r="AN1672" i="7"/>
  <c r="AM1672" i="7"/>
  <c r="AL1672" i="7"/>
  <c r="AK1672" i="7"/>
  <c r="AJ1672" i="7"/>
  <c r="AI1672" i="7"/>
  <c r="AH1672" i="7"/>
  <c r="AG1672" i="7"/>
  <c r="AR1671" i="7"/>
  <c r="AQ1671" i="7"/>
  <c r="AP1671" i="7"/>
  <c r="AO1671" i="7"/>
  <c r="AN1671" i="7"/>
  <c r="AM1671" i="7"/>
  <c r="AL1671" i="7"/>
  <c r="AK1671" i="7"/>
  <c r="AJ1671" i="7"/>
  <c r="AI1671" i="7"/>
  <c r="AH1671" i="7"/>
  <c r="AG1671" i="7"/>
  <c r="AR1670" i="7"/>
  <c r="AQ1670" i="7"/>
  <c r="AP1670" i="7"/>
  <c r="AO1670" i="7"/>
  <c r="AN1670" i="7"/>
  <c r="AM1670" i="7"/>
  <c r="AL1670" i="7"/>
  <c r="AK1670" i="7"/>
  <c r="AJ1670" i="7"/>
  <c r="AI1670" i="7"/>
  <c r="AH1670" i="7"/>
  <c r="AG1670" i="7"/>
  <c r="AR1669" i="7"/>
  <c r="AQ1669" i="7"/>
  <c r="AP1669" i="7"/>
  <c r="AO1669" i="7"/>
  <c r="AN1669" i="7"/>
  <c r="AM1669" i="7"/>
  <c r="AL1669" i="7"/>
  <c r="AK1669" i="7"/>
  <c r="AJ1669" i="7"/>
  <c r="AI1669" i="7"/>
  <c r="AH1669" i="7"/>
  <c r="AG1669" i="7"/>
  <c r="AR1668" i="7"/>
  <c r="AQ1668" i="7"/>
  <c r="AP1668" i="7"/>
  <c r="AO1668" i="7"/>
  <c r="AN1668" i="7"/>
  <c r="AM1668" i="7"/>
  <c r="AL1668" i="7"/>
  <c r="AK1668" i="7"/>
  <c r="AJ1668" i="7"/>
  <c r="AI1668" i="7"/>
  <c r="AH1668" i="7"/>
  <c r="AG1668" i="7"/>
  <c r="AR1667" i="7"/>
  <c r="AQ1667" i="7"/>
  <c r="AP1667" i="7"/>
  <c r="AO1667" i="7"/>
  <c r="AN1667" i="7"/>
  <c r="AM1667" i="7"/>
  <c r="AL1667" i="7"/>
  <c r="AK1667" i="7"/>
  <c r="AJ1667" i="7"/>
  <c r="AI1667" i="7"/>
  <c r="AH1667" i="7"/>
  <c r="AG1667" i="7"/>
  <c r="AR1666" i="7"/>
  <c r="AQ1666" i="7"/>
  <c r="AP1666" i="7"/>
  <c r="AO1666" i="7"/>
  <c r="AN1666" i="7"/>
  <c r="AM1666" i="7"/>
  <c r="AL1666" i="7"/>
  <c r="AK1666" i="7"/>
  <c r="AJ1666" i="7"/>
  <c r="AI1666" i="7"/>
  <c r="AH1666" i="7"/>
  <c r="AG1666" i="7"/>
  <c r="AR1665" i="7"/>
  <c r="AQ1665" i="7"/>
  <c r="AP1665" i="7"/>
  <c r="AO1665" i="7"/>
  <c r="AN1665" i="7"/>
  <c r="AM1665" i="7"/>
  <c r="AL1665" i="7"/>
  <c r="AK1665" i="7"/>
  <c r="AJ1665" i="7"/>
  <c r="AI1665" i="7"/>
  <c r="AH1665" i="7"/>
  <c r="AG1665" i="7"/>
  <c r="AR1664" i="7"/>
  <c r="AQ1664" i="7"/>
  <c r="AP1664" i="7"/>
  <c r="AO1664" i="7"/>
  <c r="AN1664" i="7"/>
  <c r="AM1664" i="7"/>
  <c r="AL1664" i="7"/>
  <c r="AK1664" i="7"/>
  <c r="AJ1664" i="7"/>
  <c r="AI1664" i="7"/>
  <c r="AH1664" i="7"/>
  <c r="AG1664" i="7"/>
  <c r="AR1663" i="7"/>
  <c r="AQ1663" i="7"/>
  <c r="AP1663" i="7"/>
  <c r="AO1663" i="7"/>
  <c r="AN1663" i="7"/>
  <c r="AM1663" i="7"/>
  <c r="AL1663" i="7"/>
  <c r="AK1663" i="7"/>
  <c r="AJ1663" i="7"/>
  <c r="AI1663" i="7"/>
  <c r="AH1663" i="7"/>
  <c r="AG1663" i="7"/>
  <c r="AR1662" i="7"/>
  <c r="AQ1662" i="7"/>
  <c r="AP1662" i="7"/>
  <c r="AO1662" i="7"/>
  <c r="AN1662" i="7"/>
  <c r="AM1662" i="7"/>
  <c r="AL1662" i="7"/>
  <c r="AK1662" i="7"/>
  <c r="AJ1662" i="7"/>
  <c r="AI1662" i="7"/>
  <c r="AH1662" i="7"/>
  <c r="AG1662" i="7"/>
  <c r="AR1661" i="7"/>
  <c r="AQ1661" i="7"/>
  <c r="AP1661" i="7"/>
  <c r="AO1661" i="7"/>
  <c r="AN1661" i="7"/>
  <c r="AM1661" i="7"/>
  <c r="AL1661" i="7"/>
  <c r="AK1661" i="7"/>
  <c r="AJ1661" i="7"/>
  <c r="AI1661" i="7"/>
  <c r="AH1661" i="7"/>
  <c r="AG1661" i="7"/>
  <c r="AR1660" i="7"/>
  <c r="AQ1660" i="7"/>
  <c r="AP1660" i="7"/>
  <c r="AO1660" i="7"/>
  <c r="AN1660" i="7"/>
  <c r="AM1660" i="7"/>
  <c r="AL1660" i="7"/>
  <c r="AK1660" i="7"/>
  <c r="AJ1660" i="7"/>
  <c r="AI1660" i="7"/>
  <c r="AH1660" i="7"/>
  <c r="AG1660" i="7"/>
  <c r="AR1659" i="7"/>
  <c r="AQ1659" i="7"/>
  <c r="AP1659" i="7"/>
  <c r="AO1659" i="7"/>
  <c r="AN1659" i="7"/>
  <c r="AM1659" i="7"/>
  <c r="AL1659" i="7"/>
  <c r="AK1659" i="7"/>
  <c r="AJ1659" i="7"/>
  <c r="AI1659" i="7"/>
  <c r="AH1659" i="7"/>
  <c r="AG1659" i="7"/>
  <c r="AR1658" i="7"/>
  <c r="AQ1658" i="7"/>
  <c r="AP1658" i="7"/>
  <c r="AO1658" i="7"/>
  <c r="AN1658" i="7"/>
  <c r="AM1658" i="7"/>
  <c r="AL1658" i="7"/>
  <c r="AK1658" i="7"/>
  <c r="AJ1658" i="7"/>
  <c r="AI1658" i="7"/>
  <c r="AH1658" i="7"/>
  <c r="AG1658" i="7"/>
  <c r="AR1657" i="7"/>
  <c r="AQ1657" i="7"/>
  <c r="AP1657" i="7"/>
  <c r="AO1657" i="7"/>
  <c r="AN1657" i="7"/>
  <c r="AM1657" i="7"/>
  <c r="AL1657" i="7"/>
  <c r="AK1657" i="7"/>
  <c r="AJ1657" i="7"/>
  <c r="AI1657" i="7"/>
  <c r="AH1657" i="7"/>
  <c r="AG1657" i="7"/>
  <c r="AR1656" i="7"/>
  <c r="AQ1656" i="7"/>
  <c r="AP1656" i="7"/>
  <c r="AO1656" i="7"/>
  <c r="AN1656" i="7"/>
  <c r="AM1656" i="7"/>
  <c r="AL1656" i="7"/>
  <c r="AK1656" i="7"/>
  <c r="AJ1656" i="7"/>
  <c r="AI1656" i="7"/>
  <c r="AH1656" i="7"/>
  <c r="AG1656" i="7"/>
  <c r="AR1655" i="7"/>
  <c r="AQ1655" i="7"/>
  <c r="AP1655" i="7"/>
  <c r="AO1655" i="7"/>
  <c r="AN1655" i="7"/>
  <c r="AM1655" i="7"/>
  <c r="AL1655" i="7"/>
  <c r="AK1655" i="7"/>
  <c r="AJ1655" i="7"/>
  <c r="AI1655" i="7"/>
  <c r="AH1655" i="7"/>
  <c r="AG1655" i="7"/>
  <c r="AR1654" i="7"/>
  <c r="AQ1654" i="7"/>
  <c r="AP1654" i="7"/>
  <c r="AO1654" i="7"/>
  <c r="AN1654" i="7"/>
  <c r="AM1654" i="7"/>
  <c r="AL1654" i="7"/>
  <c r="AK1654" i="7"/>
  <c r="AJ1654" i="7"/>
  <c r="AI1654" i="7"/>
  <c r="AH1654" i="7"/>
  <c r="AG1654" i="7"/>
  <c r="AR1653" i="7"/>
  <c r="AQ1653" i="7"/>
  <c r="AP1653" i="7"/>
  <c r="AO1653" i="7"/>
  <c r="AN1653" i="7"/>
  <c r="AM1653" i="7"/>
  <c r="AL1653" i="7"/>
  <c r="AK1653" i="7"/>
  <c r="AJ1653" i="7"/>
  <c r="AI1653" i="7"/>
  <c r="AH1653" i="7"/>
  <c r="AG1653" i="7"/>
  <c r="AR1652" i="7"/>
  <c r="AQ1652" i="7"/>
  <c r="AP1652" i="7"/>
  <c r="AO1652" i="7"/>
  <c r="AN1652" i="7"/>
  <c r="AM1652" i="7"/>
  <c r="AL1652" i="7"/>
  <c r="AK1652" i="7"/>
  <c r="AJ1652" i="7"/>
  <c r="AI1652" i="7"/>
  <c r="AH1652" i="7"/>
  <c r="AG1652" i="7"/>
  <c r="AR1651" i="7"/>
  <c r="AQ1651" i="7"/>
  <c r="AP1651" i="7"/>
  <c r="AO1651" i="7"/>
  <c r="AN1651" i="7"/>
  <c r="AM1651" i="7"/>
  <c r="AL1651" i="7"/>
  <c r="AK1651" i="7"/>
  <c r="AJ1651" i="7"/>
  <c r="AI1651" i="7"/>
  <c r="AH1651" i="7"/>
  <c r="AG1651" i="7"/>
  <c r="AR1650" i="7"/>
  <c r="AQ1650" i="7"/>
  <c r="AP1650" i="7"/>
  <c r="AO1650" i="7"/>
  <c r="AN1650" i="7"/>
  <c r="AM1650" i="7"/>
  <c r="AL1650" i="7"/>
  <c r="AK1650" i="7"/>
  <c r="AJ1650" i="7"/>
  <c r="AI1650" i="7"/>
  <c r="AH1650" i="7"/>
  <c r="AG1650" i="7"/>
  <c r="AR1649" i="7"/>
  <c r="AQ1649" i="7"/>
  <c r="AP1649" i="7"/>
  <c r="AO1649" i="7"/>
  <c r="AN1649" i="7"/>
  <c r="AM1649" i="7"/>
  <c r="AL1649" i="7"/>
  <c r="AK1649" i="7"/>
  <c r="AJ1649" i="7"/>
  <c r="AI1649" i="7"/>
  <c r="AH1649" i="7"/>
  <c r="AG1649" i="7"/>
  <c r="AR1648" i="7"/>
  <c r="AQ1648" i="7"/>
  <c r="AP1648" i="7"/>
  <c r="AO1648" i="7"/>
  <c r="AN1648" i="7"/>
  <c r="AM1648" i="7"/>
  <c r="AL1648" i="7"/>
  <c r="AK1648" i="7"/>
  <c r="AJ1648" i="7"/>
  <c r="AI1648" i="7"/>
  <c r="AH1648" i="7"/>
  <c r="AG1648" i="7"/>
  <c r="AR1647" i="7"/>
  <c r="AQ1647" i="7"/>
  <c r="AP1647" i="7"/>
  <c r="AO1647" i="7"/>
  <c r="AN1647" i="7"/>
  <c r="AM1647" i="7"/>
  <c r="AL1647" i="7"/>
  <c r="AK1647" i="7"/>
  <c r="AJ1647" i="7"/>
  <c r="AI1647" i="7"/>
  <c r="AH1647" i="7"/>
  <c r="AG1647" i="7"/>
  <c r="AR1646" i="7"/>
  <c r="AQ1646" i="7"/>
  <c r="AP1646" i="7"/>
  <c r="AO1646" i="7"/>
  <c r="AN1646" i="7"/>
  <c r="AM1646" i="7"/>
  <c r="AL1646" i="7"/>
  <c r="AK1646" i="7"/>
  <c r="AJ1646" i="7"/>
  <c r="AI1646" i="7"/>
  <c r="AH1646" i="7"/>
  <c r="AG1646" i="7"/>
  <c r="AR1645" i="7"/>
  <c r="AQ1645" i="7"/>
  <c r="AP1645" i="7"/>
  <c r="AO1645" i="7"/>
  <c r="AN1645" i="7"/>
  <c r="AM1645" i="7"/>
  <c r="AL1645" i="7"/>
  <c r="AK1645" i="7"/>
  <c r="AJ1645" i="7"/>
  <c r="AI1645" i="7"/>
  <c r="AH1645" i="7"/>
  <c r="AG1645" i="7"/>
  <c r="AR1644" i="7"/>
  <c r="AQ1644" i="7"/>
  <c r="AP1644" i="7"/>
  <c r="AO1644" i="7"/>
  <c r="AN1644" i="7"/>
  <c r="AM1644" i="7"/>
  <c r="AL1644" i="7"/>
  <c r="AK1644" i="7"/>
  <c r="AJ1644" i="7"/>
  <c r="AI1644" i="7"/>
  <c r="AH1644" i="7"/>
  <c r="AG1644" i="7"/>
  <c r="AR1643" i="7"/>
  <c r="AQ1643" i="7"/>
  <c r="AP1643" i="7"/>
  <c r="AO1643" i="7"/>
  <c r="AN1643" i="7"/>
  <c r="AM1643" i="7"/>
  <c r="AL1643" i="7"/>
  <c r="AK1643" i="7"/>
  <c r="AJ1643" i="7"/>
  <c r="AI1643" i="7"/>
  <c r="AH1643" i="7"/>
  <c r="AG1643" i="7"/>
  <c r="AR1642" i="7"/>
  <c r="AQ1642" i="7"/>
  <c r="AP1642" i="7"/>
  <c r="AO1642" i="7"/>
  <c r="AN1642" i="7"/>
  <c r="AM1642" i="7"/>
  <c r="AL1642" i="7"/>
  <c r="AK1642" i="7"/>
  <c r="AJ1642" i="7"/>
  <c r="AI1642" i="7"/>
  <c r="AH1642" i="7"/>
  <c r="AG1642" i="7"/>
  <c r="AR1641" i="7"/>
  <c r="AQ1641" i="7"/>
  <c r="AP1641" i="7"/>
  <c r="AO1641" i="7"/>
  <c r="AN1641" i="7"/>
  <c r="AM1641" i="7"/>
  <c r="AL1641" i="7"/>
  <c r="AK1641" i="7"/>
  <c r="AJ1641" i="7"/>
  <c r="AI1641" i="7"/>
  <c r="AH1641" i="7"/>
  <c r="AG1641" i="7"/>
  <c r="AR1640" i="7"/>
  <c r="AQ1640" i="7"/>
  <c r="AP1640" i="7"/>
  <c r="AO1640" i="7"/>
  <c r="AN1640" i="7"/>
  <c r="AM1640" i="7"/>
  <c r="AL1640" i="7"/>
  <c r="AK1640" i="7"/>
  <c r="AJ1640" i="7"/>
  <c r="AI1640" i="7"/>
  <c r="AH1640" i="7"/>
  <c r="AG1640" i="7"/>
  <c r="AR1639" i="7"/>
  <c r="AQ1639" i="7"/>
  <c r="AP1639" i="7"/>
  <c r="AO1639" i="7"/>
  <c r="AN1639" i="7"/>
  <c r="AM1639" i="7"/>
  <c r="AL1639" i="7"/>
  <c r="AK1639" i="7"/>
  <c r="AJ1639" i="7"/>
  <c r="AI1639" i="7"/>
  <c r="AH1639" i="7"/>
  <c r="AG1639" i="7"/>
  <c r="AR1638" i="7"/>
  <c r="AQ1638" i="7"/>
  <c r="AP1638" i="7"/>
  <c r="AO1638" i="7"/>
  <c r="AN1638" i="7"/>
  <c r="AM1638" i="7"/>
  <c r="AL1638" i="7"/>
  <c r="AK1638" i="7"/>
  <c r="AJ1638" i="7"/>
  <c r="AI1638" i="7"/>
  <c r="AH1638" i="7"/>
  <c r="AG1638" i="7"/>
  <c r="AR1637" i="7"/>
  <c r="AQ1637" i="7"/>
  <c r="AP1637" i="7"/>
  <c r="AO1637" i="7"/>
  <c r="AN1637" i="7"/>
  <c r="AM1637" i="7"/>
  <c r="AL1637" i="7"/>
  <c r="AK1637" i="7"/>
  <c r="AJ1637" i="7"/>
  <c r="AI1637" i="7"/>
  <c r="AH1637" i="7"/>
  <c r="AG1637" i="7"/>
  <c r="AR1636" i="7"/>
  <c r="AQ1636" i="7"/>
  <c r="AP1636" i="7"/>
  <c r="AO1636" i="7"/>
  <c r="AN1636" i="7"/>
  <c r="AM1636" i="7"/>
  <c r="AL1636" i="7"/>
  <c r="AK1636" i="7"/>
  <c r="AJ1636" i="7"/>
  <c r="AI1636" i="7"/>
  <c r="AH1636" i="7"/>
  <c r="AG1636" i="7"/>
  <c r="AR1635" i="7"/>
  <c r="AQ1635" i="7"/>
  <c r="AP1635" i="7"/>
  <c r="AO1635" i="7"/>
  <c r="AN1635" i="7"/>
  <c r="AM1635" i="7"/>
  <c r="AL1635" i="7"/>
  <c r="AK1635" i="7"/>
  <c r="AJ1635" i="7"/>
  <c r="AI1635" i="7"/>
  <c r="AH1635" i="7"/>
  <c r="AG1635" i="7"/>
  <c r="AR1634" i="7"/>
  <c r="AQ1634" i="7"/>
  <c r="AP1634" i="7"/>
  <c r="AO1634" i="7"/>
  <c r="AN1634" i="7"/>
  <c r="AM1634" i="7"/>
  <c r="AL1634" i="7"/>
  <c r="AK1634" i="7"/>
  <c r="AJ1634" i="7"/>
  <c r="AI1634" i="7"/>
  <c r="AH1634" i="7"/>
  <c r="AG1634" i="7"/>
  <c r="AR1633" i="7"/>
  <c r="AQ1633" i="7"/>
  <c r="AP1633" i="7"/>
  <c r="AO1633" i="7"/>
  <c r="AN1633" i="7"/>
  <c r="AM1633" i="7"/>
  <c r="AL1633" i="7"/>
  <c r="AK1633" i="7"/>
  <c r="AJ1633" i="7"/>
  <c r="AI1633" i="7"/>
  <c r="AH1633" i="7"/>
  <c r="AG1633" i="7"/>
  <c r="AR1632" i="7"/>
  <c r="AQ1632" i="7"/>
  <c r="AP1632" i="7"/>
  <c r="AO1632" i="7"/>
  <c r="AN1632" i="7"/>
  <c r="AM1632" i="7"/>
  <c r="AL1632" i="7"/>
  <c r="AK1632" i="7"/>
  <c r="AJ1632" i="7"/>
  <c r="AI1632" i="7"/>
  <c r="AH1632" i="7"/>
  <c r="AG1632" i="7"/>
  <c r="AR1631" i="7"/>
  <c r="AQ1631" i="7"/>
  <c r="AP1631" i="7"/>
  <c r="AO1631" i="7"/>
  <c r="AN1631" i="7"/>
  <c r="AM1631" i="7"/>
  <c r="AL1631" i="7"/>
  <c r="AK1631" i="7"/>
  <c r="AJ1631" i="7"/>
  <c r="AI1631" i="7"/>
  <c r="AH1631" i="7"/>
  <c r="AG1631" i="7"/>
  <c r="AR1630" i="7"/>
  <c r="AQ1630" i="7"/>
  <c r="AP1630" i="7"/>
  <c r="AO1630" i="7"/>
  <c r="AN1630" i="7"/>
  <c r="AM1630" i="7"/>
  <c r="AL1630" i="7"/>
  <c r="AK1630" i="7"/>
  <c r="AJ1630" i="7"/>
  <c r="AI1630" i="7"/>
  <c r="AH1630" i="7"/>
  <c r="AG1630" i="7"/>
  <c r="AR1629" i="7"/>
  <c r="AQ1629" i="7"/>
  <c r="AP1629" i="7"/>
  <c r="AO1629" i="7"/>
  <c r="AN1629" i="7"/>
  <c r="AM1629" i="7"/>
  <c r="AL1629" i="7"/>
  <c r="AK1629" i="7"/>
  <c r="AJ1629" i="7"/>
  <c r="AI1629" i="7"/>
  <c r="AH1629" i="7"/>
  <c r="AG1629" i="7"/>
  <c r="AR1628" i="7"/>
  <c r="AQ1628" i="7"/>
  <c r="AP1628" i="7"/>
  <c r="AO1628" i="7"/>
  <c r="AN1628" i="7"/>
  <c r="AM1628" i="7"/>
  <c r="AL1628" i="7"/>
  <c r="AK1628" i="7"/>
  <c r="AJ1628" i="7"/>
  <c r="AI1628" i="7"/>
  <c r="AH1628" i="7"/>
  <c r="AG1628" i="7"/>
  <c r="AR1627" i="7"/>
  <c r="AQ1627" i="7"/>
  <c r="AP1627" i="7"/>
  <c r="AO1627" i="7"/>
  <c r="AN1627" i="7"/>
  <c r="AM1627" i="7"/>
  <c r="AL1627" i="7"/>
  <c r="AK1627" i="7"/>
  <c r="AJ1627" i="7"/>
  <c r="AI1627" i="7"/>
  <c r="AH1627" i="7"/>
  <c r="AG1627" i="7"/>
  <c r="AR1626" i="7"/>
  <c r="AQ1626" i="7"/>
  <c r="AP1626" i="7"/>
  <c r="AO1626" i="7"/>
  <c r="AN1626" i="7"/>
  <c r="AM1626" i="7"/>
  <c r="AL1626" i="7"/>
  <c r="AK1626" i="7"/>
  <c r="AJ1626" i="7"/>
  <c r="AI1626" i="7"/>
  <c r="AH1626" i="7"/>
  <c r="AG1626" i="7"/>
  <c r="AR1625" i="7"/>
  <c r="AQ1625" i="7"/>
  <c r="AP1625" i="7"/>
  <c r="AO1625" i="7"/>
  <c r="AN1625" i="7"/>
  <c r="AM1625" i="7"/>
  <c r="AL1625" i="7"/>
  <c r="AK1625" i="7"/>
  <c r="AJ1625" i="7"/>
  <c r="AI1625" i="7"/>
  <c r="AH1625" i="7"/>
  <c r="AG1625" i="7"/>
  <c r="AR1624" i="7"/>
  <c r="AQ1624" i="7"/>
  <c r="AP1624" i="7"/>
  <c r="AO1624" i="7"/>
  <c r="AN1624" i="7"/>
  <c r="AM1624" i="7"/>
  <c r="AL1624" i="7"/>
  <c r="AK1624" i="7"/>
  <c r="AJ1624" i="7"/>
  <c r="AI1624" i="7"/>
  <c r="AH1624" i="7"/>
  <c r="AG1624" i="7"/>
  <c r="AR1623" i="7"/>
  <c r="AQ1623" i="7"/>
  <c r="AP1623" i="7"/>
  <c r="AO1623" i="7"/>
  <c r="AN1623" i="7"/>
  <c r="AM1623" i="7"/>
  <c r="AL1623" i="7"/>
  <c r="AK1623" i="7"/>
  <c r="AJ1623" i="7"/>
  <c r="AI1623" i="7"/>
  <c r="AH1623" i="7"/>
  <c r="AG1623" i="7"/>
  <c r="AR1622" i="7"/>
  <c r="AQ1622" i="7"/>
  <c r="AP1622" i="7"/>
  <c r="AO1622" i="7"/>
  <c r="AN1622" i="7"/>
  <c r="AM1622" i="7"/>
  <c r="AL1622" i="7"/>
  <c r="AK1622" i="7"/>
  <c r="AJ1622" i="7"/>
  <c r="AI1622" i="7"/>
  <c r="AH1622" i="7"/>
  <c r="AG1622" i="7"/>
  <c r="AR1621" i="7"/>
  <c r="AQ1621" i="7"/>
  <c r="AP1621" i="7"/>
  <c r="AO1621" i="7"/>
  <c r="AN1621" i="7"/>
  <c r="AM1621" i="7"/>
  <c r="AL1621" i="7"/>
  <c r="AK1621" i="7"/>
  <c r="AJ1621" i="7"/>
  <c r="AI1621" i="7"/>
  <c r="AH1621" i="7"/>
  <c r="AG1621" i="7"/>
  <c r="AR1620" i="7"/>
  <c r="AQ1620" i="7"/>
  <c r="AP1620" i="7"/>
  <c r="AO1620" i="7"/>
  <c r="AN1620" i="7"/>
  <c r="AM1620" i="7"/>
  <c r="AL1620" i="7"/>
  <c r="AK1620" i="7"/>
  <c r="AJ1620" i="7"/>
  <c r="AI1620" i="7"/>
  <c r="AH1620" i="7"/>
  <c r="AG1620" i="7"/>
  <c r="AR1619" i="7"/>
  <c r="AQ1619" i="7"/>
  <c r="AP1619" i="7"/>
  <c r="AO1619" i="7"/>
  <c r="AN1619" i="7"/>
  <c r="AM1619" i="7"/>
  <c r="AL1619" i="7"/>
  <c r="AK1619" i="7"/>
  <c r="AJ1619" i="7"/>
  <c r="AI1619" i="7"/>
  <c r="AH1619" i="7"/>
  <c r="AG1619" i="7"/>
  <c r="AR1618" i="7"/>
  <c r="AQ1618" i="7"/>
  <c r="AP1618" i="7"/>
  <c r="AO1618" i="7"/>
  <c r="AN1618" i="7"/>
  <c r="AM1618" i="7"/>
  <c r="AL1618" i="7"/>
  <c r="AK1618" i="7"/>
  <c r="AJ1618" i="7"/>
  <c r="AI1618" i="7"/>
  <c r="AH1618" i="7"/>
  <c r="AG1618" i="7"/>
  <c r="AR1617" i="7"/>
  <c r="AQ1617" i="7"/>
  <c r="AP1617" i="7"/>
  <c r="AO1617" i="7"/>
  <c r="AN1617" i="7"/>
  <c r="AM1617" i="7"/>
  <c r="AL1617" i="7"/>
  <c r="AK1617" i="7"/>
  <c r="AJ1617" i="7"/>
  <c r="AI1617" i="7"/>
  <c r="AH1617" i="7"/>
  <c r="AG1617" i="7"/>
  <c r="AR1616" i="7"/>
  <c r="AQ1616" i="7"/>
  <c r="AP1616" i="7"/>
  <c r="AO1616" i="7"/>
  <c r="AN1616" i="7"/>
  <c r="AM1616" i="7"/>
  <c r="AL1616" i="7"/>
  <c r="AK1616" i="7"/>
  <c r="AJ1616" i="7"/>
  <c r="AI1616" i="7"/>
  <c r="AH1616" i="7"/>
  <c r="AG1616" i="7"/>
  <c r="AR1615" i="7"/>
  <c r="AQ1615" i="7"/>
  <c r="AP1615" i="7"/>
  <c r="AO1615" i="7"/>
  <c r="AN1615" i="7"/>
  <c r="AM1615" i="7"/>
  <c r="AL1615" i="7"/>
  <c r="AK1615" i="7"/>
  <c r="AJ1615" i="7"/>
  <c r="AI1615" i="7"/>
  <c r="AH1615" i="7"/>
  <c r="AG1615" i="7"/>
  <c r="AR1614" i="7"/>
  <c r="AQ1614" i="7"/>
  <c r="AP1614" i="7"/>
  <c r="AO1614" i="7"/>
  <c r="AN1614" i="7"/>
  <c r="AM1614" i="7"/>
  <c r="AL1614" i="7"/>
  <c r="AK1614" i="7"/>
  <c r="AJ1614" i="7"/>
  <c r="AI1614" i="7"/>
  <c r="AH1614" i="7"/>
  <c r="AG1614" i="7"/>
  <c r="AR1613" i="7"/>
  <c r="AQ1613" i="7"/>
  <c r="AP1613" i="7"/>
  <c r="AO1613" i="7"/>
  <c r="AN1613" i="7"/>
  <c r="AM1613" i="7"/>
  <c r="AL1613" i="7"/>
  <c r="AK1613" i="7"/>
  <c r="AJ1613" i="7"/>
  <c r="AI1613" i="7"/>
  <c r="AH1613" i="7"/>
  <c r="AG1613" i="7"/>
  <c r="AR1612" i="7"/>
  <c r="AQ1612" i="7"/>
  <c r="AP1612" i="7"/>
  <c r="AO1612" i="7"/>
  <c r="AN1612" i="7"/>
  <c r="AM1612" i="7"/>
  <c r="AL1612" i="7"/>
  <c r="AK1612" i="7"/>
  <c r="AJ1612" i="7"/>
  <c r="AI1612" i="7"/>
  <c r="AH1612" i="7"/>
  <c r="AG1612" i="7"/>
  <c r="AR1611" i="7"/>
  <c r="AQ1611" i="7"/>
  <c r="AP1611" i="7"/>
  <c r="AO1611" i="7"/>
  <c r="AN1611" i="7"/>
  <c r="AM1611" i="7"/>
  <c r="AL1611" i="7"/>
  <c r="AK1611" i="7"/>
  <c r="AJ1611" i="7"/>
  <c r="AI1611" i="7"/>
  <c r="AH1611" i="7"/>
  <c r="AG1611" i="7"/>
  <c r="AR1610" i="7"/>
  <c r="AQ1610" i="7"/>
  <c r="AP1610" i="7"/>
  <c r="AO1610" i="7"/>
  <c r="AN1610" i="7"/>
  <c r="AM1610" i="7"/>
  <c r="AL1610" i="7"/>
  <c r="AK1610" i="7"/>
  <c r="AJ1610" i="7"/>
  <c r="AI1610" i="7"/>
  <c r="AH1610" i="7"/>
  <c r="AG1610" i="7"/>
  <c r="AR1609" i="7"/>
  <c r="AQ1609" i="7"/>
  <c r="AP1609" i="7"/>
  <c r="AO1609" i="7"/>
  <c r="AN1609" i="7"/>
  <c r="AM1609" i="7"/>
  <c r="AL1609" i="7"/>
  <c r="AK1609" i="7"/>
  <c r="AJ1609" i="7"/>
  <c r="AI1609" i="7"/>
  <c r="AH1609" i="7"/>
  <c r="AG1609" i="7"/>
  <c r="AR1608" i="7"/>
  <c r="AQ1608" i="7"/>
  <c r="AP1608" i="7"/>
  <c r="AO1608" i="7"/>
  <c r="AN1608" i="7"/>
  <c r="AM1608" i="7"/>
  <c r="AL1608" i="7"/>
  <c r="AK1608" i="7"/>
  <c r="AJ1608" i="7"/>
  <c r="AI1608" i="7"/>
  <c r="AH1608" i="7"/>
  <c r="AG1608" i="7"/>
  <c r="AR1607" i="7"/>
  <c r="AQ1607" i="7"/>
  <c r="AP1607" i="7"/>
  <c r="AO1607" i="7"/>
  <c r="AN1607" i="7"/>
  <c r="AM1607" i="7"/>
  <c r="AL1607" i="7"/>
  <c r="AK1607" i="7"/>
  <c r="AJ1607" i="7"/>
  <c r="AI1607" i="7"/>
  <c r="AH1607" i="7"/>
  <c r="AG1607" i="7"/>
  <c r="AR1606" i="7"/>
  <c r="AQ1606" i="7"/>
  <c r="AP1606" i="7"/>
  <c r="AO1606" i="7"/>
  <c r="AN1606" i="7"/>
  <c r="AM1606" i="7"/>
  <c r="AL1606" i="7"/>
  <c r="AK1606" i="7"/>
  <c r="AJ1606" i="7"/>
  <c r="AI1606" i="7"/>
  <c r="AH1606" i="7"/>
  <c r="AG1606" i="7"/>
  <c r="AR1605" i="7"/>
  <c r="AQ1605" i="7"/>
  <c r="AP1605" i="7"/>
  <c r="AO1605" i="7"/>
  <c r="AN1605" i="7"/>
  <c r="AM1605" i="7"/>
  <c r="AL1605" i="7"/>
  <c r="AK1605" i="7"/>
  <c r="AJ1605" i="7"/>
  <c r="AI1605" i="7"/>
  <c r="AH1605" i="7"/>
  <c r="AG1605" i="7"/>
  <c r="AR1604" i="7"/>
  <c r="AQ1604" i="7"/>
  <c r="AP1604" i="7"/>
  <c r="AO1604" i="7"/>
  <c r="AN1604" i="7"/>
  <c r="AM1604" i="7"/>
  <c r="AL1604" i="7"/>
  <c r="AK1604" i="7"/>
  <c r="AJ1604" i="7"/>
  <c r="AI1604" i="7"/>
  <c r="AH1604" i="7"/>
  <c r="AG1604" i="7"/>
  <c r="AR1603" i="7"/>
  <c r="AQ1603" i="7"/>
  <c r="AP1603" i="7"/>
  <c r="AO1603" i="7"/>
  <c r="AN1603" i="7"/>
  <c r="AM1603" i="7"/>
  <c r="AL1603" i="7"/>
  <c r="AK1603" i="7"/>
  <c r="AJ1603" i="7"/>
  <c r="AI1603" i="7"/>
  <c r="AH1603" i="7"/>
  <c r="AG1603" i="7"/>
  <c r="AR1602" i="7"/>
  <c r="AQ1602" i="7"/>
  <c r="AP1602" i="7"/>
  <c r="AO1602" i="7"/>
  <c r="AN1602" i="7"/>
  <c r="AM1602" i="7"/>
  <c r="AL1602" i="7"/>
  <c r="AK1602" i="7"/>
  <c r="AJ1602" i="7"/>
  <c r="AI1602" i="7"/>
  <c r="AH1602" i="7"/>
  <c r="AG1602" i="7"/>
  <c r="AR1601" i="7"/>
  <c r="AQ1601" i="7"/>
  <c r="AP1601" i="7"/>
  <c r="AO1601" i="7"/>
  <c r="AN1601" i="7"/>
  <c r="AM1601" i="7"/>
  <c r="AL1601" i="7"/>
  <c r="AK1601" i="7"/>
  <c r="AJ1601" i="7"/>
  <c r="AI1601" i="7"/>
  <c r="AH1601" i="7"/>
  <c r="AG1601" i="7"/>
  <c r="AR1600" i="7"/>
  <c r="AQ1600" i="7"/>
  <c r="AP1600" i="7"/>
  <c r="AO1600" i="7"/>
  <c r="AN1600" i="7"/>
  <c r="AM1600" i="7"/>
  <c r="AL1600" i="7"/>
  <c r="AK1600" i="7"/>
  <c r="AJ1600" i="7"/>
  <c r="AI1600" i="7"/>
  <c r="AH1600" i="7"/>
  <c r="AG1600" i="7"/>
  <c r="AR1599" i="7"/>
  <c r="AQ1599" i="7"/>
  <c r="AP1599" i="7"/>
  <c r="AO1599" i="7"/>
  <c r="AN1599" i="7"/>
  <c r="AM1599" i="7"/>
  <c r="AL1599" i="7"/>
  <c r="AK1599" i="7"/>
  <c r="AJ1599" i="7"/>
  <c r="AI1599" i="7"/>
  <c r="AH1599" i="7"/>
  <c r="AG1599" i="7"/>
  <c r="AR1598" i="7"/>
  <c r="AQ1598" i="7"/>
  <c r="AP1598" i="7"/>
  <c r="AO1598" i="7"/>
  <c r="AN1598" i="7"/>
  <c r="AM1598" i="7"/>
  <c r="AL1598" i="7"/>
  <c r="AK1598" i="7"/>
  <c r="AJ1598" i="7"/>
  <c r="AI1598" i="7"/>
  <c r="AH1598" i="7"/>
  <c r="AG1598" i="7"/>
  <c r="AR1597" i="7"/>
  <c r="AQ1597" i="7"/>
  <c r="AP1597" i="7"/>
  <c r="AO1597" i="7"/>
  <c r="AN1597" i="7"/>
  <c r="AM1597" i="7"/>
  <c r="AL1597" i="7"/>
  <c r="AK1597" i="7"/>
  <c r="AJ1597" i="7"/>
  <c r="AI1597" i="7"/>
  <c r="AH1597" i="7"/>
  <c r="AG1597" i="7"/>
  <c r="AR1596" i="7"/>
  <c r="AQ1596" i="7"/>
  <c r="AP1596" i="7"/>
  <c r="AO1596" i="7"/>
  <c r="AN1596" i="7"/>
  <c r="AM1596" i="7"/>
  <c r="AL1596" i="7"/>
  <c r="AK1596" i="7"/>
  <c r="AJ1596" i="7"/>
  <c r="AI1596" i="7"/>
  <c r="AH1596" i="7"/>
  <c r="AG1596" i="7"/>
  <c r="AR1595" i="7"/>
  <c r="AQ1595" i="7"/>
  <c r="AP1595" i="7"/>
  <c r="AO1595" i="7"/>
  <c r="AN1595" i="7"/>
  <c r="AM1595" i="7"/>
  <c r="AL1595" i="7"/>
  <c r="AK1595" i="7"/>
  <c r="AJ1595" i="7"/>
  <c r="AI1595" i="7"/>
  <c r="AH1595" i="7"/>
  <c r="AG1595" i="7"/>
  <c r="AR1594" i="7"/>
  <c r="AQ1594" i="7"/>
  <c r="AP1594" i="7"/>
  <c r="AO1594" i="7"/>
  <c r="AN1594" i="7"/>
  <c r="AM1594" i="7"/>
  <c r="AL1594" i="7"/>
  <c r="AK1594" i="7"/>
  <c r="AJ1594" i="7"/>
  <c r="AI1594" i="7"/>
  <c r="AH1594" i="7"/>
  <c r="AG1594" i="7"/>
  <c r="AR1593" i="7"/>
  <c r="AQ1593" i="7"/>
  <c r="AP1593" i="7"/>
  <c r="AO1593" i="7"/>
  <c r="AN1593" i="7"/>
  <c r="AM1593" i="7"/>
  <c r="AL1593" i="7"/>
  <c r="AK1593" i="7"/>
  <c r="AJ1593" i="7"/>
  <c r="AI1593" i="7"/>
  <c r="AH1593" i="7"/>
  <c r="AG1593" i="7"/>
  <c r="AR1592" i="7"/>
  <c r="AQ1592" i="7"/>
  <c r="AP1592" i="7"/>
  <c r="AO1592" i="7"/>
  <c r="AN1592" i="7"/>
  <c r="AM1592" i="7"/>
  <c r="AL1592" i="7"/>
  <c r="AK1592" i="7"/>
  <c r="AJ1592" i="7"/>
  <c r="AI1592" i="7"/>
  <c r="AH1592" i="7"/>
  <c r="AG1592" i="7"/>
  <c r="AR1591" i="7"/>
  <c r="AQ1591" i="7"/>
  <c r="AP1591" i="7"/>
  <c r="AO1591" i="7"/>
  <c r="AN1591" i="7"/>
  <c r="AM1591" i="7"/>
  <c r="AL1591" i="7"/>
  <c r="AK1591" i="7"/>
  <c r="AJ1591" i="7"/>
  <c r="AI1591" i="7"/>
  <c r="AH1591" i="7"/>
  <c r="AG1591" i="7"/>
  <c r="AR1590" i="7"/>
  <c r="AQ1590" i="7"/>
  <c r="AP1590" i="7"/>
  <c r="AO1590" i="7"/>
  <c r="AN1590" i="7"/>
  <c r="AM1590" i="7"/>
  <c r="AL1590" i="7"/>
  <c r="AK1590" i="7"/>
  <c r="AJ1590" i="7"/>
  <c r="AI1590" i="7"/>
  <c r="AH1590" i="7"/>
  <c r="AG1590" i="7"/>
  <c r="AR1589" i="7"/>
  <c r="AQ1589" i="7"/>
  <c r="AP1589" i="7"/>
  <c r="AO1589" i="7"/>
  <c r="AN1589" i="7"/>
  <c r="AM1589" i="7"/>
  <c r="AL1589" i="7"/>
  <c r="AK1589" i="7"/>
  <c r="AJ1589" i="7"/>
  <c r="AI1589" i="7"/>
  <c r="AH1589" i="7"/>
  <c r="AG1589" i="7"/>
  <c r="AR1588" i="7"/>
  <c r="AQ1588" i="7"/>
  <c r="AP1588" i="7"/>
  <c r="AO1588" i="7"/>
  <c r="AN1588" i="7"/>
  <c r="AM1588" i="7"/>
  <c r="AL1588" i="7"/>
  <c r="AK1588" i="7"/>
  <c r="AJ1588" i="7"/>
  <c r="AI1588" i="7"/>
  <c r="AH1588" i="7"/>
  <c r="AG1588" i="7"/>
  <c r="AR1587" i="7"/>
  <c r="AQ1587" i="7"/>
  <c r="AP1587" i="7"/>
  <c r="AO1587" i="7"/>
  <c r="AN1587" i="7"/>
  <c r="AM1587" i="7"/>
  <c r="AL1587" i="7"/>
  <c r="AK1587" i="7"/>
  <c r="AJ1587" i="7"/>
  <c r="AI1587" i="7"/>
  <c r="AH1587" i="7"/>
  <c r="AG1587" i="7"/>
  <c r="AR1586" i="7"/>
  <c r="AQ1586" i="7"/>
  <c r="AP1586" i="7"/>
  <c r="AO1586" i="7"/>
  <c r="AN1586" i="7"/>
  <c r="AM1586" i="7"/>
  <c r="AL1586" i="7"/>
  <c r="AK1586" i="7"/>
  <c r="AJ1586" i="7"/>
  <c r="AI1586" i="7"/>
  <c r="AH1586" i="7"/>
  <c r="AG1586" i="7"/>
  <c r="AR1585" i="7"/>
  <c r="AQ1585" i="7"/>
  <c r="AP1585" i="7"/>
  <c r="AO1585" i="7"/>
  <c r="AN1585" i="7"/>
  <c r="AM1585" i="7"/>
  <c r="AL1585" i="7"/>
  <c r="AK1585" i="7"/>
  <c r="AJ1585" i="7"/>
  <c r="AI1585" i="7"/>
  <c r="AH1585" i="7"/>
  <c r="AG1585" i="7"/>
  <c r="AR1584" i="7"/>
  <c r="AQ1584" i="7"/>
  <c r="AP1584" i="7"/>
  <c r="AO1584" i="7"/>
  <c r="AN1584" i="7"/>
  <c r="AM1584" i="7"/>
  <c r="AL1584" i="7"/>
  <c r="AK1584" i="7"/>
  <c r="AJ1584" i="7"/>
  <c r="AI1584" i="7"/>
  <c r="AH1584" i="7"/>
  <c r="AG1584" i="7"/>
  <c r="AR1583" i="7"/>
  <c r="AQ1583" i="7"/>
  <c r="AP1583" i="7"/>
  <c r="AO1583" i="7"/>
  <c r="AN1583" i="7"/>
  <c r="AM1583" i="7"/>
  <c r="AL1583" i="7"/>
  <c r="AK1583" i="7"/>
  <c r="AJ1583" i="7"/>
  <c r="AI1583" i="7"/>
  <c r="AH1583" i="7"/>
  <c r="AG1583" i="7"/>
  <c r="AR1582" i="7"/>
  <c r="AQ1582" i="7"/>
  <c r="AP1582" i="7"/>
  <c r="AO1582" i="7"/>
  <c r="AN1582" i="7"/>
  <c r="AM1582" i="7"/>
  <c r="AL1582" i="7"/>
  <c r="AK1582" i="7"/>
  <c r="AJ1582" i="7"/>
  <c r="AI1582" i="7"/>
  <c r="AH1582" i="7"/>
  <c r="AG1582" i="7"/>
  <c r="AR1581" i="7"/>
  <c r="AQ1581" i="7"/>
  <c r="AP1581" i="7"/>
  <c r="AO1581" i="7"/>
  <c r="AN1581" i="7"/>
  <c r="AM1581" i="7"/>
  <c r="AL1581" i="7"/>
  <c r="AK1581" i="7"/>
  <c r="AJ1581" i="7"/>
  <c r="AI1581" i="7"/>
  <c r="AH1581" i="7"/>
  <c r="AG1581" i="7"/>
  <c r="AR1580" i="7"/>
  <c r="AQ1580" i="7"/>
  <c r="AP1580" i="7"/>
  <c r="AO1580" i="7"/>
  <c r="AN1580" i="7"/>
  <c r="AM1580" i="7"/>
  <c r="AL1580" i="7"/>
  <c r="AK1580" i="7"/>
  <c r="AJ1580" i="7"/>
  <c r="AI1580" i="7"/>
  <c r="AH1580" i="7"/>
  <c r="AG1580" i="7"/>
  <c r="AR1579" i="7"/>
  <c r="AQ1579" i="7"/>
  <c r="AP1579" i="7"/>
  <c r="AO1579" i="7"/>
  <c r="AN1579" i="7"/>
  <c r="AM1579" i="7"/>
  <c r="AL1579" i="7"/>
  <c r="AK1579" i="7"/>
  <c r="AJ1579" i="7"/>
  <c r="AI1579" i="7"/>
  <c r="AH1579" i="7"/>
  <c r="AG1579" i="7"/>
  <c r="AR1578" i="7"/>
  <c r="AQ1578" i="7"/>
  <c r="AP1578" i="7"/>
  <c r="AO1578" i="7"/>
  <c r="AN1578" i="7"/>
  <c r="AM1578" i="7"/>
  <c r="AL1578" i="7"/>
  <c r="AK1578" i="7"/>
  <c r="AJ1578" i="7"/>
  <c r="AI1578" i="7"/>
  <c r="AH1578" i="7"/>
  <c r="AG1578" i="7"/>
  <c r="AR1577" i="7"/>
  <c r="AQ1577" i="7"/>
  <c r="AP1577" i="7"/>
  <c r="AO1577" i="7"/>
  <c r="AN1577" i="7"/>
  <c r="AM1577" i="7"/>
  <c r="AL1577" i="7"/>
  <c r="AK1577" i="7"/>
  <c r="AJ1577" i="7"/>
  <c r="AI1577" i="7"/>
  <c r="AH1577" i="7"/>
  <c r="AG1577" i="7"/>
  <c r="AR1576" i="7"/>
  <c r="AQ1576" i="7"/>
  <c r="AP1576" i="7"/>
  <c r="AO1576" i="7"/>
  <c r="AN1576" i="7"/>
  <c r="AM1576" i="7"/>
  <c r="AL1576" i="7"/>
  <c r="AK1576" i="7"/>
  <c r="AJ1576" i="7"/>
  <c r="AI1576" i="7"/>
  <c r="AH1576" i="7"/>
  <c r="AG1576" i="7"/>
  <c r="AR1575" i="7"/>
  <c r="AQ1575" i="7"/>
  <c r="AP1575" i="7"/>
  <c r="AO1575" i="7"/>
  <c r="AN1575" i="7"/>
  <c r="AM1575" i="7"/>
  <c r="AL1575" i="7"/>
  <c r="AK1575" i="7"/>
  <c r="AJ1575" i="7"/>
  <c r="AI1575" i="7"/>
  <c r="AH1575" i="7"/>
  <c r="AG1575" i="7"/>
  <c r="AR1574" i="7"/>
  <c r="AQ1574" i="7"/>
  <c r="AP1574" i="7"/>
  <c r="AO1574" i="7"/>
  <c r="AN1574" i="7"/>
  <c r="AM1574" i="7"/>
  <c r="AL1574" i="7"/>
  <c r="AK1574" i="7"/>
  <c r="AJ1574" i="7"/>
  <c r="AI1574" i="7"/>
  <c r="AH1574" i="7"/>
  <c r="AG1574" i="7"/>
  <c r="AR1573" i="7"/>
  <c r="AQ1573" i="7"/>
  <c r="AP1573" i="7"/>
  <c r="AO1573" i="7"/>
  <c r="AN1573" i="7"/>
  <c r="AM1573" i="7"/>
  <c r="AL1573" i="7"/>
  <c r="AK1573" i="7"/>
  <c r="AJ1573" i="7"/>
  <c r="AI1573" i="7"/>
  <c r="AH1573" i="7"/>
  <c r="AG1573" i="7"/>
  <c r="AR1572" i="7"/>
  <c r="AQ1572" i="7"/>
  <c r="AP1572" i="7"/>
  <c r="AO1572" i="7"/>
  <c r="AN1572" i="7"/>
  <c r="AM1572" i="7"/>
  <c r="AL1572" i="7"/>
  <c r="AK1572" i="7"/>
  <c r="AJ1572" i="7"/>
  <c r="AI1572" i="7"/>
  <c r="AH1572" i="7"/>
  <c r="AG1572" i="7"/>
  <c r="AR1571" i="7"/>
  <c r="AQ1571" i="7"/>
  <c r="AP1571" i="7"/>
  <c r="AO1571" i="7"/>
  <c r="AN1571" i="7"/>
  <c r="AM1571" i="7"/>
  <c r="AL1571" i="7"/>
  <c r="AK1571" i="7"/>
  <c r="AJ1571" i="7"/>
  <c r="AI1571" i="7"/>
  <c r="AH1571" i="7"/>
  <c r="AG1571" i="7"/>
  <c r="AR1570" i="7"/>
  <c r="AQ1570" i="7"/>
  <c r="AP1570" i="7"/>
  <c r="AO1570" i="7"/>
  <c r="AN1570" i="7"/>
  <c r="AM1570" i="7"/>
  <c r="AL1570" i="7"/>
  <c r="AK1570" i="7"/>
  <c r="AJ1570" i="7"/>
  <c r="AI1570" i="7"/>
  <c r="AH1570" i="7"/>
  <c r="AG1570" i="7"/>
  <c r="AR1569" i="7"/>
  <c r="AQ1569" i="7"/>
  <c r="AP1569" i="7"/>
  <c r="AO1569" i="7"/>
  <c r="AN1569" i="7"/>
  <c r="AM1569" i="7"/>
  <c r="AL1569" i="7"/>
  <c r="AK1569" i="7"/>
  <c r="AJ1569" i="7"/>
  <c r="AI1569" i="7"/>
  <c r="AH1569" i="7"/>
  <c r="AG1569" i="7"/>
  <c r="AR1568" i="7"/>
  <c r="AQ1568" i="7"/>
  <c r="AP1568" i="7"/>
  <c r="AO1568" i="7"/>
  <c r="AN1568" i="7"/>
  <c r="AM1568" i="7"/>
  <c r="AL1568" i="7"/>
  <c r="AK1568" i="7"/>
  <c r="AJ1568" i="7"/>
  <c r="AI1568" i="7"/>
  <c r="AH1568" i="7"/>
  <c r="AG1568" i="7"/>
  <c r="AR1567" i="7"/>
  <c r="AQ1567" i="7"/>
  <c r="AP1567" i="7"/>
  <c r="AO1567" i="7"/>
  <c r="AN1567" i="7"/>
  <c r="AM1567" i="7"/>
  <c r="AL1567" i="7"/>
  <c r="AK1567" i="7"/>
  <c r="AJ1567" i="7"/>
  <c r="AI1567" i="7"/>
  <c r="AH1567" i="7"/>
  <c r="AG1567" i="7"/>
  <c r="AR1566" i="7"/>
  <c r="AQ1566" i="7"/>
  <c r="AP1566" i="7"/>
  <c r="AO1566" i="7"/>
  <c r="AN1566" i="7"/>
  <c r="AM1566" i="7"/>
  <c r="AL1566" i="7"/>
  <c r="AK1566" i="7"/>
  <c r="AJ1566" i="7"/>
  <c r="AI1566" i="7"/>
  <c r="AH1566" i="7"/>
  <c r="AG1566" i="7"/>
  <c r="AR1565" i="7"/>
  <c r="AQ1565" i="7"/>
  <c r="AP1565" i="7"/>
  <c r="AO1565" i="7"/>
  <c r="AN1565" i="7"/>
  <c r="AM1565" i="7"/>
  <c r="AL1565" i="7"/>
  <c r="AK1565" i="7"/>
  <c r="AJ1565" i="7"/>
  <c r="AI1565" i="7"/>
  <c r="AH1565" i="7"/>
  <c r="AG1565" i="7"/>
  <c r="AR1564" i="7"/>
  <c r="AQ1564" i="7"/>
  <c r="AP1564" i="7"/>
  <c r="AO1564" i="7"/>
  <c r="AN1564" i="7"/>
  <c r="AM1564" i="7"/>
  <c r="AL1564" i="7"/>
  <c r="AK1564" i="7"/>
  <c r="AJ1564" i="7"/>
  <c r="AI1564" i="7"/>
  <c r="AH1564" i="7"/>
  <c r="AG1564" i="7"/>
  <c r="AR1563" i="7"/>
  <c r="AQ1563" i="7"/>
  <c r="AP1563" i="7"/>
  <c r="AO1563" i="7"/>
  <c r="AN1563" i="7"/>
  <c r="AM1563" i="7"/>
  <c r="AL1563" i="7"/>
  <c r="AK1563" i="7"/>
  <c r="AJ1563" i="7"/>
  <c r="AI1563" i="7"/>
  <c r="AH1563" i="7"/>
  <c r="AG1563" i="7"/>
  <c r="AR1562" i="7"/>
  <c r="AQ1562" i="7"/>
  <c r="AP1562" i="7"/>
  <c r="AO1562" i="7"/>
  <c r="AN1562" i="7"/>
  <c r="AM1562" i="7"/>
  <c r="AL1562" i="7"/>
  <c r="AK1562" i="7"/>
  <c r="AJ1562" i="7"/>
  <c r="AI1562" i="7"/>
  <c r="AH1562" i="7"/>
  <c r="AG1562" i="7"/>
  <c r="AR1561" i="7"/>
  <c r="AQ1561" i="7"/>
  <c r="AP1561" i="7"/>
  <c r="AO1561" i="7"/>
  <c r="AN1561" i="7"/>
  <c r="AM1561" i="7"/>
  <c r="AL1561" i="7"/>
  <c r="AK1561" i="7"/>
  <c r="AJ1561" i="7"/>
  <c r="AI1561" i="7"/>
  <c r="AH1561" i="7"/>
  <c r="AG1561" i="7"/>
  <c r="AR1560" i="7"/>
  <c r="AQ1560" i="7"/>
  <c r="AP1560" i="7"/>
  <c r="AO1560" i="7"/>
  <c r="AN1560" i="7"/>
  <c r="AM1560" i="7"/>
  <c r="AL1560" i="7"/>
  <c r="AK1560" i="7"/>
  <c r="AJ1560" i="7"/>
  <c r="AI1560" i="7"/>
  <c r="AH1560" i="7"/>
  <c r="AG1560" i="7"/>
  <c r="AR1559" i="7"/>
  <c r="AQ1559" i="7"/>
  <c r="AP1559" i="7"/>
  <c r="AO1559" i="7"/>
  <c r="AN1559" i="7"/>
  <c r="AM1559" i="7"/>
  <c r="AL1559" i="7"/>
  <c r="AK1559" i="7"/>
  <c r="AJ1559" i="7"/>
  <c r="AI1559" i="7"/>
  <c r="AH1559" i="7"/>
  <c r="AG1559" i="7"/>
  <c r="AR1558" i="7"/>
  <c r="AQ1558" i="7"/>
  <c r="AP1558" i="7"/>
  <c r="AO1558" i="7"/>
  <c r="AN1558" i="7"/>
  <c r="AM1558" i="7"/>
  <c r="AL1558" i="7"/>
  <c r="AK1558" i="7"/>
  <c r="AJ1558" i="7"/>
  <c r="AI1558" i="7"/>
  <c r="AH1558" i="7"/>
  <c r="AG1558" i="7"/>
  <c r="AR1557" i="7"/>
  <c r="AQ1557" i="7"/>
  <c r="AP1557" i="7"/>
  <c r="AO1557" i="7"/>
  <c r="AN1557" i="7"/>
  <c r="AM1557" i="7"/>
  <c r="AL1557" i="7"/>
  <c r="AK1557" i="7"/>
  <c r="AJ1557" i="7"/>
  <c r="AI1557" i="7"/>
  <c r="AH1557" i="7"/>
  <c r="AG1557" i="7"/>
  <c r="AR1556" i="7"/>
  <c r="AQ1556" i="7"/>
  <c r="AP1556" i="7"/>
  <c r="AO1556" i="7"/>
  <c r="AN1556" i="7"/>
  <c r="AM1556" i="7"/>
  <c r="AL1556" i="7"/>
  <c r="AK1556" i="7"/>
  <c r="AJ1556" i="7"/>
  <c r="AI1556" i="7"/>
  <c r="AH1556" i="7"/>
  <c r="AG1556" i="7"/>
  <c r="AR1555" i="7"/>
  <c r="AQ1555" i="7"/>
  <c r="AP1555" i="7"/>
  <c r="AO1555" i="7"/>
  <c r="AN1555" i="7"/>
  <c r="AM1555" i="7"/>
  <c r="AL1555" i="7"/>
  <c r="AK1555" i="7"/>
  <c r="AJ1555" i="7"/>
  <c r="AI1555" i="7"/>
  <c r="AH1555" i="7"/>
  <c r="AG1555" i="7"/>
  <c r="AR1554" i="7"/>
  <c r="AQ1554" i="7"/>
  <c r="AP1554" i="7"/>
  <c r="AO1554" i="7"/>
  <c r="AN1554" i="7"/>
  <c r="AM1554" i="7"/>
  <c r="AL1554" i="7"/>
  <c r="AK1554" i="7"/>
  <c r="AJ1554" i="7"/>
  <c r="AI1554" i="7"/>
  <c r="AH1554" i="7"/>
  <c r="AG1554" i="7"/>
  <c r="AR1553" i="7"/>
  <c r="AQ1553" i="7"/>
  <c r="AP1553" i="7"/>
  <c r="AO1553" i="7"/>
  <c r="AN1553" i="7"/>
  <c r="AM1553" i="7"/>
  <c r="AL1553" i="7"/>
  <c r="AK1553" i="7"/>
  <c r="AJ1553" i="7"/>
  <c r="AI1553" i="7"/>
  <c r="AH1553" i="7"/>
  <c r="AG1553" i="7"/>
  <c r="AR1552" i="7"/>
  <c r="AQ1552" i="7"/>
  <c r="AP1552" i="7"/>
  <c r="AO1552" i="7"/>
  <c r="AN1552" i="7"/>
  <c r="AM1552" i="7"/>
  <c r="AL1552" i="7"/>
  <c r="AK1552" i="7"/>
  <c r="AJ1552" i="7"/>
  <c r="AI1552" i="7"/>
  <c r="AH1552" i="7"/>
  <c r="AG1552" i="7"/>
  <c r="AR1551" i="7"/>
  <c r="AQ1551" i="7"/>
  <c r="AP1551" i="7"/>
  <c r="AO1551" i="7"/>
  <c r="AN1551" i="7"/>
  <c r="AM1551" i="7"/>
  <c r="AL1551" i="7"/>
  <c r="AK1551" i="7"/>
  <c r="AJ1551" i="7"/>
  <c r="AI1551" i="7"/>
  <c r="AH1551" i="7"/>
  <c r="AG1551" i="7"/>
  <c r="AR1550" i="7"/>
  <c r="AQ1550" i="7"/>
  <c r="AP1550" i="7"/>
  <c r="AO1550" i="7"/>
  <c r="AN1550" i="7"/>
  <c r="AM1550" i="7"/>
  <c r="AL1550" i="7"/>
  <c r="AK1550" i="7"/>
  <c r="AJ1550" i="7"/>
  <c r="AI1550" i="7"/>
  <c r="AH1550" i="7"/>
  <c r="AG1550" i="7"/>
  <c r="AR1549" i="7"/>
  <c r="AQ1549" i="7"/>
  <c r="AP1549" i="7"/>
  <c r="AO1549" i="7"/>
  <c r="AN1549" i="7"/>
  <c r="AM1549" i="7"/>
  <c r="AL1549" i="7"/>
  <c r="AK1549" i="7"/>
  <c r="AJ1549" i="7"/>
  <c r="AI1549" i="7"/>
  <c r="AH1549" i="7"/>
  <c r="AG1549" i="7"/>
  <c r="AR1548" i="7"/>
  <c r="AQ1548" i="7"/>
  <c r="AP1548" i="7"/>
  <c r="AO1548" i="7"/>
  <c r="AN1548" i="7"/>
  <c r="AM1548" i="7"/>
  <c r="AL1548" i="7"/>
  <c r="AK1548" i="7"/>
  <c r="AJ1548" i="7"/>
  <c r="AI1548" i="7"/>
  <c r="AH1548" i="7"/>
  <c r="AG1548" i="7"/>
  <c r="AR1547" i="7"/>
  <c r="AQ1547" i="7"/>
  <c r="AP1547" i="7"/>
  <c r="AO1547" i="7"/>
  <c r="AN1547" i="7"/>
  <c r="AM1547" i="7"/>
  <c r="AL1547" i="7"/>
  <c r="AK1547" i="7"/>
  <c r="AJ1547" i="7"/>
  <c r="AI1547" i="7"/>
  <c r="AH1547" i="7"/>
  <c r="AG1547" i="7"/>
  <c r="AR1546" i="7"/>
  <c r="AQ1546" i="7"/>
  <c r="AP1546" i="7"/>
  <c r="AO1546" i="7"/>
  <c r="AN1546" i="7"/>
  <c r="AM1546" i="7"/>
  <c r="AL1546" i="7"/>
  <c r="AK1546" i="7"/>
  <c r="AJ1546" i="7"/>
  <c r="AI1546" i="7"/>
  <c r="AH1546" i="7"/>
  <c r="AG1546" i="7"/>
  <c r="AR1545" i="7"/>
  <c r="AQ1545" i="7"/>
  <c r="AP1545" i="7"/>
  <c r="AO1545" i="7"/>
  <c r="AN1545" i="7"/>
  <c r="AM1545" i="7"/>
  <c r="AL1545" i="7"/>
  <c r="AK1545" i="7"/>
  <c r="AJ1545" i="7"/>
  <c r="AI1545" i="7"/>
  <c r="AH1545" i="7"/>
  <c r="AG1545" i="7"/>
  <c r="AR1544" i="7"/>
  <c r="AQ1544" i="7"/>
  <c r="AP1544" i="7"/>
  <c r="AO1544" i="7"/>
  <c r="AN1544" i="7"/>
  <c r="AM1544" i="7"/>
  <c r="AL1544" i="7"/>
  <c r="AK1544" i="7"/>
  <c r="AJ1544" i="7"/>
  <c r="AI1544" i="7"/>
  <c r="AH1544" i="7"/>
  <c r="AG1544" i="7"/>
  <c r="AR1543" i="7"/>
  <c r="AQ1543" i="7"/>
  <c r="AP1543" i="7"/>
  <c r="AO1543" i="7"/>
  <c r="AN1543" i="7"/>
  <c r="AM1543" i="7"/>
  <c r="AL1543" i="7"/>
  <c r="AK1543" i="7"/>
  <c r="AJ1543" i="7"/>
  <c r="AI1543" i="7"/>
  <c r="AH1543" i="7"/>
  <c r="AG1543" i="7"/>
  <c r="AR1542" i="7"/>
  <c r="AQ1542" i="7"/>
  <c r="AP1542" i="7"/>
  <c r="AO1542" i="7"/>
  <c r="AN1542" i="7"/>
  <c r="AM1542" i="7"/>
  <c r="AL1542" i="7"/>
  <c r="AK1542" i="7"/>
  <c r="AJ1542" i="7"/>
  <c r="AI1542" i="7"/>
  <c r="AH1542" i="7"/>
  <c r="AG1542" i="7"/>
  <c r="AR1541" i="7"/>
  <c r="AQ1541" i="7"/>
  <c r="AP1541" i="7"/>
  <c r="AO1541" i="7"/>
  <c r="AN1541" i="7"/>
  <c r="AM1541" i="7"/>
  <c r="AL1541" i="7"/>
  <c r="AK1541" i="7"/>
  <c r="AJ1541" i="7"/>
  <c r="AI1541" i="7"/>
  <c r="AH1541" i="7"/>
  <c r="AG1541" i="7"/>
  <c r="AR1540" i="7"/>
  <c r="AQ1540" i="7"/>
  <c r="AP1540" i="7"/>
  <c r="AO1540" i="7"/>
  <c r="AN1540" i="7"/>
  <c r="AM1540" i="7"/>
  <c r="AL1540" i="7"/>
  <c r="AK1540" i="7"/>
  <c r="AJ1540" i="7"/>
  <c r="AI1540" i="7"/>
  <c r="AH1540" i="7"/>
  <c r="AG1540" i="7"/>
  <c r="AR1539" i="7"/>
  <c r="AQ1539" i="7"/>
  <c r="AP1539" i="7"/>
  <c r="AO1539" i="7"/>
  <c r="AN1539" i="7"/>
  <c r="AM1539" i="7"/>
  <c r="AL1539" i="7"/>
  <c r="AK1539" i="7"/>
  <c r="AJ1539" i="7"/>
  <c r="AI1539" i="7"/>
  <c r="AH1539" i="7"/>
  <c r="AG1539" i="7"/>
  <c r="AR1538" i="7"/>
  <c r="AQ1538" i="7"/>
  <c r="AP1538" i="7"/>
  <c r="AO1538" i="7"/>
  <c r="AN1538" i="7"/>
  <c r="AM1538" i="7"/>
  <c r="AL1538" i="7"/>
  <c r="AK1538" i="7"/>
  <c r="AJ1538" i="7"/>
  <c r="AI1538" i="7"/>
  <c r="AH1538" i="7"/>
  <c r="AG1538" i="7"/>
  <c r="AR1537" i="7"/>
  <c r="AQ1537" i="7"/>
  <c r="AP1537" i="7"/>
  <c r="AO1537" i="7"/>
  <c r="AN1537" i="7"/>
  <c r="AM1537" i="7"/>
  <c r="AL1537" i="7"/>
  <c r="AK1537" i="7"/>
  <c r="AJ1537" i="7"/>
  <c r="AI1537" i="7"/>
  <c r="AH1537" i="7"/>
  <c r="AG1537" i="7"/>
  <c r="AR1536" i="7"/>
  <c r="AQ1536" i="7"/>
  <c r="AP1536" i="7"/>
  <c r="AO1536" i="7"/>
  <c r="AN1536" i="7"/>
  <c r="AM1536" i="7"/>
  <c r="AL1536" i="7"/>
  <c r="AK1536" i="7"/>
  <c r="AJ1536" i="7"/>
  <c r="AI1536" i="7"/>
  <c r="AH1536" i="7"/>
  <c r="AG1536" i="7"/>
  <c r="AR1535" i="7"/>
  <c r="AQ1535" i="7"/>
  <c r="AP1535" i="7"/>
  <c r="AO1535" i="7"/>
  <c r="AN1535" i="7"/>
  <c r="AM1535" i="7"/>
  <c r="AL1535" i="7"/>
  <c r="AK1535" i="7"/>
  <c r="AJ1535" i="7"/>
  <c r="AI1535" i="7"/>
  <c r="AH1535" i="7"/>
  <c r="AG1535" i="7"/>
  <c r="AR1534" i="7"/>
  <c r="AQ1534" i="7"/>
  <c r="AP1534" i="7"/>
  <c r="AO1534" i="7"/>
  <c r="AN1534" i="7"/>
  <c r="AM1534" i="7"/>
  <c r="AL1534" i="7"/>
  <c r="AK1534" i="7"/>
  <c r="AJ1534" i="7"/>
  <c r="AI1534" i="7"/>
  <c r="AH1534" i="7"/>
  <c r="AG1534" i="7"/>
  <c r="AR1533" i="7"/>
  <c r="AQ1533" i="7"/>
  <c r="AP1533" i="7"/>
  <c r="AO1533" i="7"/>
  <c r="AN1533" i="7"/>
  <c r="AM1533" i="7"/>
  <c r="AL1533" i="7"/>
  <c r="AK1533" i="7"/>
  <c r="AJ1533" i="7"/>
  <c r="AI1533" i="7"/>
  <c r="AH1533" i="7"/>
  <c r="AG1533" i="7"/>
  <c r="AR1532" i="7"/>
  <c r="AQ1532" i="7"/>
  <c r="AP1532" i="7"/>
  <c r="AO1532" i="7"/>
  <c r="AN1532" i="7"/>
  <c r="AM1532" i="7"/>
  <c r="AL1532" i="7"/>
  <c r="AK1532" i="7"/>
  <c r="AJ1532" i="7"/>
  <c r="AI1532" i="7"/>
  <c r="AH1532" i="7"/>
  <c r="AG1532" i="7"/>
  <c r="AR1531" i="7"/>
  <c r="AQ1531" i="7"/>
  <c r="AP1531" i="7"/>
  <c r="AO1531" i="7"/>
  <c r="AN1531" i="7"/>
  <c r="AM1531" i="7"/>
  <c r="AL1531" i="7"/>
  <c r="AK1531" i="7"/>
  <c r="AJ1531" i="7"/>
  <c r="AI1531" i="7"/>
  <c r="AH1531" i="7"/>
  <c r="AG1531" i="7"/>
  <c r="AR1530" i="7"/>
  <c r="AQ1530" i="7"/>
  <c r="AP1530" i="7"/>
  <c r="AO1530" i="7"/>
  <c r="AN1530" i="7"/>
  <c r="AM1530" i="7"/>
  <c r="AL1530" i="7"/>
  <c r="AK1530" i="7"/>
  <c r="AJ1530" i="7"/>
  <c r="AI1530" i="7"/>
  <c r="AH1530" i="7"/>
  <c r="AG1530" i="7"/>
  <c r="AR1529" i="7"/>
  <c r="AQ1529" i="7"/>
  <c r="AP1529" i="7"/>
  <c r="AO1529" i="7"/>
  <c r="AN1529" i="7"/>
  <c r="AM1529" i="7"/>
  <c r="AL1529" i="7"/>
  <c r="AK1529" i="7"/>
  <c r="AJ1529" i="7"/>
  <c r="AI1529" i="7"/>
  <c r="AH1529" i="7"/>
  <c r="AG1529" i="7"/>
  <c r="AR1528" i="7"/>
  <c r="AQ1528" i="7"/>
  <c r="AP1528" i="7"/>
  <c r="AO1528" i="7"/>
  <c r="AN1528" i="7"/>
  <c r="AM1528" i="7"/>
  <c r="AL1528" i="7"/>
  <c r="AK1528" i="7"/>
  <c r="AJ1528" i="7"/>
  <c r="AI1528" i="7"/>
  <c r="AH1528" i="7"/>
  <c r="AG1528" i="7"/>
  <c r="AR1527" i="7"/>
  <c r="AQ1527" i="7"/>
  <c r="AP1527" i="7"/>
  <c r="AO1527" i="7"/>
  <c r="AN1527" i="7"/>
  <c r="AM1527" i="7"/>
  <c r="AL1527" i="7"/>
  <c r="AK1527" i="7"/>
  <c r="AJ1527" i="7"/>
  <c r="AI1527" i="7"/>
  <c r="AH1527" i="7"/>
  <c r="AG1527" i="7"/>
  <c r="AR1526" i="7"/>
  <c r="AQ1526" i="7"/>
  <c r="AP1526" i="7"/>
  <c r="AO1526" i="7"/>
  <c r="AN1526" i="7"/>
  <c r="AM1526" i="7"/>
  <c r="AL1526" i="7"/>
  <c r="AK1526" i="7"/>
  <c r="AJ1526" i="7"/>
  <c r="AI1526" i="7"/>
  <c r="AH1526" i="7"/>
  <c r="AG1526" i="7"/>
  <c r="AR1525" i="7"/>
  <c r="AQ1525" i="7"/>
  <c r="AP1525" i="7"/>
  <c r="AO1525" i="7"/>
  <c r="AN1525" i="7"/>
  <c r="AM1525" i="7"/>
  <c r="AL1525" i="7"/>
  <c r="AK1525" i="7"/>
  <c r="AJ1525" i="7"/>
  <c r="AI1525" i="7"/>
  <c r="AH1525" i="7"/>
  <c r="AG1525" i="7"/>
  <c r="AR1524" i="7"/>
  <c r="AQ1524" i="7"/>
  <c r="AP1524" i="7"/>
  <c r="AO1524" i="7"/>
  <c r="AN1524" i="7"/>
  <c r="AM1524" i="7"/>
  <c r="AL1524" i="7"/>
  <c r="AK1524" i="7"/>
  <c r="AJ1524" i="7"/>
  <c r="AI1524" i="7"/>
  <c r="AH1524" i="7"/>
  <c r="AG1524" i="7"/>
  <c r="AR1523" i="7"/>
  <c r="AQ1523" i="7"/>
  <c r="AP1523" i="7"/>
  <c r="AO1523" i="7"/>
  <c r="AN1523" i="7"/>
  <c r="AM1523" i="7"/>
  <c r="AL1523" i="7"/>
  <c r="AK1523" i="7"/>
  <c r="AJ1523" i="7"/>
  <c r="AI1523" i="7"/>
  <c r="AH1523" i="7"/>
  <c r="AG1523" i="7"/>
  <c r="AR1522" i="7"/>
  <c r="AQ1522" i="7"/>
  <c r="AP1522" i="7"/>
  <c r="AO1522" i="7"/>
  <c r="AN1522" i="7"/>
  <c r="AM1522" i="7"/>
  <c r="AL1522" i="7"/>
  <c r="AK1522" i="7"/>
  <c r="AJ1522" i="7"/>
  <c r="AI1522" i="7"/>
  <c r="AH1522" i="7"/>
  <c r="AG1522" i="7"/>
  <c r="AR1521" i="7"/>
  <c r="AQ1521" i="7"/>
  <c r="AP1521" i="7"/>
  <c r="AO1521" i="7"/>
  <c r="AN1521" i="7"/>
  <c r="AM1521" i="7"/>
  <c r="AL1521" i="7"/>
  <c r="AK1521" i="7"/>
  <c r="AJ1521" i="7"/>
  <c r="AI1521" i="7"/>
  <c r="AH1521" i="7"/>
  <c r="AG1521" i="7"/>
  <c r="AR1520" i="7"/>
  <c r="AQ1520" i="7"/>
  <c r="AP1520" i="7"/>
  <c r="AO1520" i="7"/>
  <c r="AN1520" i="7"/>
  <c r="AM1520" i="7"/>
  <c r="AL1520" i="7"/>
  <c r="AK1520" i="7"/>
  <c r="AJ1520" i="7"/>
  <c r="AI1520" i="7"/>
  <c r="AH1520" i="7"/>
  <c r="AG1520" i="7"/>
  <c r="AR1519" i="7"/>
  <c r="AQ1519" i="7"/>
  <c r="AP1519" i="7"/>
  <c r="AO1519" i="7"/>
  <c r="AN1519" i="7"/>
  <c r="AM1519" i="7"/>
  <c r="AL1519" i="7"/>
  <c r="AK1519" i="7"/>
  <c r="AJ1519" i="7"/>
  <c r="AI1519" i="7"/>
  <c r="AH1519" i="7"/>
  <c r="AG1519" i="7"/>
  <c r="AR1518" i="7"/>
  <c r="AQ1518" i="7"/>
  <c r="AP1518" i="7"/>
  <c r="AO1518" i="7"/>
  <c r="AN1518" i="7"/>
  <c r="AM1518" i="7"/>
  <c r="AL1518" i="7"/>
  <c r="AK1518" i="7"/>
  <c r="AJ1518" i="7"/>
  <c r="AI1518" i="7"/>
  <c r="AH1518" i="7"/>
  <c r="AG1518" i="7"/>
  <c r="AR1517" i="7"/>
  <c r="AQ1517" i="7"/>
  <c r="AP1517" i="7"/>
  <c r="AO1517" i="7"/>
  <c r="AN1517" i="7"/>
  <c r="AM1517" i="7"/>
  <c r="AL1517" i="7"/>
  <c r="AK1517" i="7"/>
  <c r="AJ1517" i="7"/>
  <c r="AI1517" i="7"/>
  <c r="AH1517" i="7"/>
  <c r="AG1517" i="7"/>
  <c r="AR1516" i="7"/>
  <c r="AQ1516" i="7"/>
  <c r="AP1516" i="7"/>
  <c r="AO1516" i="7"/>
  <c r="AN1516" i="7"/>
  <c r="AM1516" i="7"/>
  <c r="AL1516" i="7"/>
  <c r="AK1516" i="7"/>
  <c r="AJ1516" i="7"/>
  <c r="AI1516" i="7"/>
  <c r="AH1516" i="7"/>
  <c r="AG1516" i="7"/>
  <c r="AR1515" i="7"/>
  <c r="AQ1515" i="7"/>
  <c r="AP1515" i="7"/>
  <c r="AO1515" i="7"/>
  <c r="AN1515" i="7"/>
  <c r="AM1515" i="7"/>
  <c r="AL1515" i="7"/>
  <c r="AK1515" i="7"/>
  <c r="AJ1515" i="7"/>
  <c r="AI1515" i="7"/>
  <c r="AH1515" i="7"/>
  <c r="AG1515" i="7"/>
  <c r="AR1514" i="7"/>
  <c r="AQ1514" i="7"/>
  <c r="AP1514" i="7"/>
  <c r="AO1514" i="7"/>
  <c r="AN1514" i="7"/>
  <c r="AM1514" i="7"/>
  <c r="AL1514" i="7"/>
  <c r="AK1514" i="7"/>
  <c r="AJ1514" i="7"/>
  <c r="AI1514" i="7"/>
  <c r="AH1514" i="7"/>
  <c r="AG1514" i="7"/>
  <c r="AR1513" i="7"/>
  <c r="AQ1513" i="7"/>
  <c r="AP1513" i="7"/>
  <c r="AO1513" i="7"/>
  <c r="AN1513" i="7"/>
  <c r="AM1513" i="7"/>
  <c r="AL1513" i="7"/>
  <c r="AK1513" i="7"/>
  <c r="AJ1513" i="7"/>
  <c r="AI1513" i="7"/>
  <c r="AH1513" i="7"/>
  <c r="AG1513" i="7"/>
  <c r="AR1512" i="7"/>
  <c r="AQ1512" i="7"/>
  <c r="AP1512" i="7"/>
  <c r="AO1512" i="7"/>
  <c r="AN1512" i="7"/>
  <c r="AM1512" i="7"/>
  <c r="AL1512" i="7"/>
  <c r="AK1512" i="7"/>
  <c r="AJ1512" i="7"/>
  <c r="AI1512" i="7"/>
  <c r="AH1512" i="7"/>
  <c r="AG1512" i="7"/>
  <c r="AR1511" i="7"/>
  <c r="AQ1511" i="7"/>
  <c r="AP1511" i="7"/>
  <c r="AO1511" i="7"/>
  <c r="AN1511" i="7"/>
  <c r="AM1511" i="7"/>
  <c r="AL1511" i="7"/>
  <c r="AK1511" i="7"/>
  <c r="AJ1511" i="7"/>
  <c r="AI1511" i="7"/>
  <c r="AH1511" i="7"/>
  <c r="AG1511" i="7"/>
  <c r="AR1510" i="7"/>
  <c r="AQ1510" i="7"/>
  <c r="AP1510" i="7"/>
  <c r="AO1510" i="7"/>
  <c r="AN1510" i="7"/>
  <c r="AM1510" i="7"/>
  <c r="AL1510" i="7"/>
  <c r="AK1510" i="7"/>
  <c r="AJ1510" i="7"/>
  <c r="AI1510" i="7"/>
  <c r="AH1510" i="7"/>
  <c r="AG1510" i="7"/>
  <c r="AR1509" i="7"/>
  <c r="AQ1509" i="7"/>
  <c r="AP1509" i="7"/>
  <c r="AO1509" i="7"/>
  <c r="AN1509" i="7"/>
  <c r="AM1509" i="7"/>
  <c r="AL1509" i="7"/>
  <c r="AK1509" i="7"/>
  <c r="AJ1509" i="7"/>
  <c r="AI1509" i="7"/>
  <c r="AH1509" i="7"/>
  <c r="AG1509" i="7"/>
  <c r="AR1508" i="7"/>
  <c r="AQ1508" i="7"/>
  <c r="AP1508" i="7"/>
  <c r="AO1508" i="7"/>
  <c r="AN1508" i="7"/>
  <c r="AM1508" i="7"/>
  <c r="AL1508" i="7"/>
  <c r="AK1508" i="7"/>
  <c r="AJ1508" i="7"/>
  <c r="AI1508" i="7"/>
  <c r="AH1508" i="7"/>
  <c r="AG1508" i="7"/>
  <c r="AR1507" i="7"/>
  <c r="AQ1507" i="7"/>
  <c r="AP1507" i="7"/>
  <c r="AO1507" i="7"/>
  <c r="AN1507" i="7"/>
  <c r="AM1507" i="7"/>
  <c r="AL1507" i="7"/>
  <c r="AK1507" i="7"/>
  <c r="AJ1507" i="7"/>
  <c r="AI1507" i="7"/>
  <c r="AH1507" i="7"/>
  <c r="AG1507" i="7"/>
  <c r="AR1506" i="7"/>
  <c r="AQ1506" i="7"/>
  <c r="AP1506" i="7"/>
  <c r="AO1506" i="7"/>
  <c r="AN1506" i="7"/>
  <c r="AM1506" i="7"/>
  <c r="AL1506" i="7"/>
  <c r="AK1506" i="7"/>
  <c r="AJ1506" i="7"/>
  <c r="AI1506" i="7"/>
  <c r="AH1506" i="7"/>
  <c r="AG1506" i="7"/>
  <c r="AR1505" i="7"/>
  <c r="AQ1505" i="7"/>
  <c r="AP1505" i="7"/>
  <c r="AO1505" i="7"/>
  <c r="AN1505" i="7"/>
  <c r="AM1505" i="7"/>
  <c r="AL1505" i="7"/>
  <c r="AK1505" i="7"/>
  <c r="AJ1505" i="7"/>
  <c r="AI1505" i="7"/>
  <c r="AH1505" i="7"/>
  <c r="AG1505" i="7"/>
  <c r="AR1504" i="7"/>
  <c r="AQ1504" i="7"/>
  <c r="AP1504" i="7"/>
  <c r="AO1504" i="7"/>
  <c r="AN1504" i="7"/>
  <c r="AM1504" i="7"/>
  <c r="AL1504" i="7"/>
  <c r="AK1504" i="7"/>
  <c r="AJ1504" i="7"/>
  <c r="AI1504" i="7"/>
  <c r="AH1504" i="7"/>
  <c r="AG1504" i="7"/>
  <c r="AR1503" i="7"/>
  <c r="AQ1503" i="7"/>
  <c r="AP1503" i="7"/>
  <c r="AO1503" i="7"/>
  <c r="AN1503" i="7"/>
  <c r="AM1503" i="7"/>
  <c r="AL1503" i="7"/>
  <c r="AK1503" i="7"/>
  <c r="AJ1503" i="7"/>
  <c r="AI1503" i="7"/>
  <c r="AH1503" i="7"/>
  <c r="AG1503" i="7"/>
  <c r="AR1502" i="7"/>
  <c r="AQ1502" i="7"/>
  <c r="AP1502" i="7"/>
  <c r="AO1502" i="7"/>
  <c r="AN1502" i="7"/>
  <c r="AM1502" i="7"/>
  <c r="AL1502" i="7"/>
  <c r="AK1502" i="7"/>
  <c r="AJ1502" i="7"/>
  <c r="AI1502" i="7"/>
  <c r="AH1502" i="7"/>
  <c r="AG1502" i="7"/>
  <c r="AR1501" i="7"/>
  <c r="AQ1501" i="7"/>
  <c r="AP1501" i="7"/>
  <c r="AO1501" i="7"/>
  <c r="AN1501" i="7"/>
  <c r="AM1501" i="7"/>
  <c r="AL1501" i="7"/>
  <c r="AK1501" i="7"/>
  <c r="AJ1501" i="7"/>
  <c r="AI1501" i="7"/>
  <c r="AH1501" i="7"/>
  <c r="AG1501" i="7"/>
  <c r="AR1500" i="7"/>
  <c r="AQ1500" i="7"/>
  <c r="AP1500" i="7"/>
  <c r="AO1500" i="7"/>
  <c r="AN1500" i="7"/>
  <c r="AM1500" i="7"/>
  <c r="AL1500" i="7"/>
  <c r="AK1500" i="7"/>
  <c r="AJ1500" i="7"/>
  <c r="AI1500" i="7"/>
  <c r="AH1500" i="7"/>
  <c r="AG1500" i="7"/>
  <c r="AR1499" i="7"/>
  <c r="AQ1499" i="7"/>
  <c r="AP1499" i="7"/>
  <c r="AO1499" i="7"/>
  <c r="AN1499" i="7"/>
  <c r="AM1499" i="7"/>
  <c r="AL1499" i="7"/>
  <c r="AK1499" i="7"/>
  <c r="AJ1499" i="7"/>
  <c r="AI1499" i="7"/>
  <c r="AH1499" i="7"/>
  <c r="AG1499" i="7"/>
  <c r="AR1498" i="7"/>
  <c r="AQ1498" i="7"/>
  <c r="AP1498" i="7"/>
  <c r="AO1498" i="7"/>
  <c r="AN1498" i="7"/>
  <c r="AM1498" i="7"/>
  <c r="AL1498" i="7"/>
  <c r="AK1498" i="7"/>
  <c r="AJ1498" i="7"/>
  <c r="AI1498" i="7"/>
  <c r="AH1498" i="7"/>
  <c r="AG1498" i="7"/>
  <c r="AR1497" i="7"/>
  <c r="AQ1497" i="7"/>
  <c r="AP1497" i="7"/>
  <c r="AO1497" i="7"/>
  <c r="AN1497" i="7"/>
  <c r="AM1497" i="7"/>
  <c r="AL1497" i="7"/>
  <c r="AK1497" i="7"/>
  <c r="AJ1497" i="7"/>
  <c r="AI1497" i="7"/>
  <c r="AH1497" i="7"/>
  <c r="AG1497" i="7"/>
  <c r="AR1496" i="7"/>
  <c r="AQ1496" i="7"/>
  <c r="AP1496" i="7"/>
  <c r="AO1496" i="7"/>
  <c r="AN1496" i="7"/>
  <c r="AM1496" i="7"/>
  <c r="AL1496" i="7"/>
  <c r="AK1496" i="7"/>
  <c r="AJ1496" i="7"/>
  <c r="AI1496" i="7"/>
  <c r="AH1496" i="7"/>
  <c r="AG1496" i="7"/>
  <c r="AR1495" i="7"/>
  <c r="AQ1495" i="7"/>
  <c r="AP1495" i="7"/>
  <c r="AO1495" i="7"/>
  <c r="AN1495" i="7"/>
  <c r="AM1495" i="7"/>
  <c r="AL1495" i="7"/>
  <c r="AK1495" i="7"/>
  <c r="AJ1495" i="7"/>
  <c r="AI1495" i="7"/>
  <c r="AH1495" i="7"/>
  <c r="AG1495" i="7"/>
  <c r="AR1494" i="7"/>
  <c r="AQ1494" i="7"/>
  <c r="AP1494" i="7"/>
  <c r="AO1494" i="7"/>
  <c r="AN1494" i="7"/>
  <c r="AM1494" i="7"/>
  <c r="AL1494" i="7"/>
  <c r="AK1494" i="7"/>
  <c r="AJ1494" i="7"/>
  <c r="AI1494" i="7"/>
  <c r="AH1494" i="7"/>
  <c r="AG1494" i="7"/>
  <c r="AR1493" i="7"/>
  <c r="AQ1493" i="7"/>
  <c r="AP1493" i="7"/>
  <c r="AO1493" i="7"/>
  <c r="AN1493" i="7"/>
  <c r="AM1493" i="7"/>
  <c r="AL1493" i="7"/>
  <c r="AK1493" i="7"/>
  <c r="AJ1493" i="7"/>
  <c r="AI1493" i="7"/>
  <c r="AH1493" i="7"/>
  <c r="AG1493" i="7"/>
  <c r="AR1492" i="7"/>
  <c r="AQ1492" i="7"/>
  <c r="AP1492" i="7"/>
  <c r="AO1492" i="7"/>
  <c r="AN1492" i="7"/>
  <c r="AM1492" i="7"/>
  <c r="AL1492" i="7"/>
  <c r="AK1492" i="7"/>
  <c r="AJ1492" i="7"/>
  <c r="AI1492" i="7"/>
  <c r="AH1492" i="7"/>
  <c r="AG1492" i="7"/>
  <c r="AR1491" i="7"/>
  <c r="AQ1491" i="7"/>
  <c r="AP1491" i="7"/>
  <c r="AO1491" i="7"/>
  <c r="AN1491" i="7"/>
  <c r="AM1491" i="7"/>
  <c r="AL1491" i="7"/>
  <c r="AK1491" i="7"/>
  <c r="AJ1491" i="7"/>
  <c r="AI1491" i="7"/>
  <c r="AH1491" i="7"/>
  <c r="AG1491" i="7"/>
  <c r="AR1490" i="7"/>
  <c r="AQ1490" i="7"/>
  <c r="AP1490" i="7"/>
  <c r="AO1490" i="7"/>
  <c r="AN1490" i="7"/>
  <c r="AM1490" i="7"/>
  <c r="AL1490" i="7"/>
  <c r="AK1490" i="7"/>
  <c r="AJ1490" i="7"/>
  <c r="AI1490" i="7"/>
  <c r="AH1490" i="7"/>
  <c r="AG1490" i="7"/>
  <c r="AR1489" i="7"/>
  <c r="AQ1489" i="7"/>
  <c r="AP1489" i="7"/>
  <c r="AO1489" i="7"/>
  <c r="AN1489" i="7"/>
  <c r="AM1489" i="7"/>
  <c r="AL1489" i="7"/>
  <c r="AK1489" i="7"/>
  <c r="AJ1489" i="7"/>
  <c r="AI1489" i="7"/>
  <c r="AH1489" i="7"/>
  <c r="AG1489" i="7"/>
  <c r="AR1488" i="7"/>
  <c r="AQ1488" i="7"/>
  <c r="AP1488" i="7"/>
  <c r="AO1488" i="7"/>
  <c r="AN1488" i="7"/>
  <c r="AM1488" i="7"/>
  <c r="AL1488" i="7"/>
  <c r="AK1488" i="7"/>
  <c r="AJ1488" i="7"/>
  <c r="AI1488" i="7"/>
  <c r="AH1488" i="7"/>
  <c r="AG1488" i="7"/>
  <c r="AR1487" i="7"/>
  <c r="AQ1487" i="7"/>
  <c r="AP1487" i="7"/>
  <c r="AO1487" i="7"/>
  <c r="AN1487" i="7"/>
  <c r="AM1487" i="7"/>
  <c r="AL1487" i="7"/>
  <c r="AK1487" i="7"/>
  <c r="AJ1487" i="7"/>
  <c r="AI1487" i="7"/>
  <c r="AH1487" i="7"/>
  <c r="AG1487" i="7"/>
  <c r="AR1486" i="7"/>
  <c r="AQ1486" i="7"/>
  <c r="AP1486" i="7"/>
  <c r="AO1486" i="7"/>
  <c r="AN1486" i="7"/>
  <c r="AM1486" i="7"/>
  <c r="AL1486" i="7"/>
  <c r="AK1486" i="7"/>
  <c r="AJ1486" i="7"/>
  <c r="AI1486" i="7"/>
  <c r="AH1486" i="7"/>
  <c r="AG1486" i="7"/>
  <c r="AR1485" i="7"/>
  <c r="AQ1485" i="7"/>
  <c r="AP1485" i="7"/>
  <c r="AO1485" i="7"/>
  <c r="AN1485" i="7"/>
  <c r="AM1485" i="7"/>
  <c r="AL1485" i="7"/>
  <c r="AK1485" i="7"/>
  <c r="AJ1485" i="7"/>
  <c r="AI1485" i="7"/>
  <c r="AH1485" i="7"/>
  <c r="AG1485" i="7"/>
  <c r="AR1484" i="7"/>
  <c r="AQ1484" i="7"/>
  <c r="AP1484" i="7"/>
  <c r="AO1484" i="7"/>
  <c r="AN1484" i="7"/>
  <c r="AM1484" i="7"/>
  <c r="AL1484" i="7"/>
  <c r="AK1484" i="7"/>
  <c r="AJ1484" i="7"/>
  <c r="AI1484" i="7"/>
  <c r="AH1484" i="7"/>
  <c r="AG1484" i="7"/>
  <c r="AR1483" i="7"/>
  <c r="AQ1483" i="7"/>
  <c r="AP1483" i="7"/>
  <c r="AO1483" i="7"/>
  <c r="AN1483" i="7"/>
  <c r="AM1483" i="7"/>
  <c r="AL1483" i="7"/>
  <c r="AK1483" i="7"/>
  <c r="AJ1483" i="7"/>
  <c r="AI1483" i="7"/>
  <c r="AH1483" i="7"/>
  <c r="AG1483" i="7"/>
  <c r="AR1482" i="7"/>
  <c r="AQ1482" i="7"/>
  <c r="AP1482" i="7"/>
  <c r="AO1482" i="7"/>
  <c r="AN1482" i="7"/>
  <c r="AM1482" i="7"/>
  <c r="AL1482" i="7"/>
  <c r="AK1482" i="7"/>
  <c r="AJ1482" i="7"/>
  <c r="AI1482" i="7"/>
  <c r="AH1482" i="7"/>
  <c r="AG1482" i="7"/>
  <c r="AR1481" i="7"/>
  <c r="AQ1481" i="7"/>
  <c r="AP1481" i="7"/>
  <c r="AO1481" i="7"/>
  <c r="AN1481" i="7"/>
  <c r="AM1481" i="7"/>
  <c r="AL1481" i="7"/>
  <c r="AK1481" i="7"/>
  <c r="AJ1481" i="7"/>
  <c r="AI1481" i="7"/>
  <c r="AH1481" i="7"/>
  <c r="AG1481" i="7"/>
  <c r="AR1480" i="7"/>
  <c r="AQ1480" i="7"/>
  <c r="AP1480" i="7"/>
  <c r="AO1480" i="7"/>
  <c r="AN1480" i="7"/>
  <c r="AM1480" i="7"/>
  <c r="AL1480" i="7"/>
  <c r="AK1480" i="7"/>
  <c r="AJ1480" i="7"/>
  <c r="AI1480" i="7"/>
  <c r="AH1480" i="7"/>
  <c r="AG1480" i="7"/>
  <c r="AR1479" i="7"/>
  <c r="AQ1479" i="7"/>
  <c r="AP1479" i="7"/>
  <c r="AO1479" i="7"/>
  <c r="AN1479" i="7"/>
  <c r="AM1479" i="7"/>
  <c r="AL1479" i="7"/>
  <c r="AK1479" i="7"/>
  <c r="AJ1479" i="7"/>
  <c r="AI1479" i="7"/>
  <c r="AH1479" i="7"/>
  <c r="AG1479" i="7"/>
  <c r="AR1478" i="7"/>
  <c r="AQ1478" i="7"/>
  <c r="AP1478" i="7"/>
  <c r="AO1478" i="7"/>
  <c r="AN1478" i="7"/>
  <c r="AM1478" i="7"/>
  <c r="AL1478" i="7"/>
  <c r="AK1478" i="7"/>
  <c r="AJ1478" i="7"/>
  <c r="AI1478" i="7"/>
  <c r="AH1478" i="7"/>
  <c r="AG1478" i="7"/>
  <c r="AR1477" i="7"/>
  <c r="AQ1477" i="7"/>
  <c r="AP1477" i="7"/>
  <c r="AO1477" i="7"/>
  <c r="AN1477" i="7"/>
  <c r="AM1477" i="7"/>
  <c r="AL1477" i="7"/>
  <c r="AK1477" i="7"/>
  <c r="AJ1477" i="7"/>
  <c r="AI1477" i="7"/>
  <c r="AH1477" i="7"/>
  <c r="AG1477" i="7"/>
  <c r="AR1476" i="7"/>
  <c r="AQ1476" i="7"/>
  <c r="AP1476" i="7"/>
  <c r="AO1476" i="7"/>
  <c r="AN1476" i="7"/>
  <c r="AM1476" i="7"/>
  <c r="AL1476" i="7"/>
  <c r="AK1476" i="7"/>
  <c r="AJ1476" i="7"/>
  <c r="AI1476" i="7"/>
  <c r="AH1476" i="7"/>
  <c r="AG1476" i="7"/>
  <c r="AR1475" i="7"/>
  <c r="AQ1475" i="7"/>
  <c r="AP1475" i="7"/>
  <c r="AO1475" i="7"/>
  <c r="AN1475" i="7"/>
  <c r="AM1475" i="7"/>
  <c r="AL1475" i="7"/>
  <c r="AK1475" i="7"/>
  <c r="AJ1475" i="7"/>
  <c r="AI1475" i="7"/>
  <c r="AH1475" i="7"/>
  <c r="AG1475" i="7"/>
  <c r="AR1474" i="7"/>
  <c r="AQ1474" i="7"/>
  <c r="AP1474" i="7"/>
  <c r="AO1474" i="7"/>
  <c r="AN1474" i="7"/>
  <c r="AM1474" i="7"/>
  <c r="AL1474" i="7"/>
  <c r="AK1474" i="7"/>
  <c r="AJ1474" i="7"/>
  <c r="AI1474" i="7"/>
  <c r="AH1474" i="7"/>
  <c r="AG1474" i="7"/>
  <c r="AR1473" i="7"/>
  <c r="AQ1473" i="7"/>
  <c r="AP1473" i="7"/>
  <c r="AO1473" i="7"/>
  <c r="AN1473" i="7"/>
  <c r="AM1473" i="7"/>
  <c r="AL1473" i="7"/>
  <c r="AK1473" i="7"/>
  <c r="AJ1473" i="7"/>
  <c r="AI1473" i="7"/>
  <c r="AH1473" i="7"/>
  <c r="AG1473" i="7"/>
  <c r="AR1472" i="7"/>
  <c r="AQ1472" i="7"/>
  <c r="AP1472" i="7"/>
  <c r="AO1472" i="7"/>
  <c r="AN1472" i="7"/>
  <c r="AM1472" i="7"/>
  <c r="AL1472" i="7"/>
  <c r="AK1472" i="7"/>
  <c r="AJ1472" i="7"/>
  <c r="AI1472" i="7"/>
  <c r="AH1472" i="7"/>
  <c r="AG1472" i="7"/>
  <c r="AR1471" i="7"/>
  <c r="AQ1471" i="7"/>
  <c r="AP1471" i="7"/>
  <c r="AO1471" i="7"/>
  <c r="AN1471" i="7"/>
  <c r="AM1471" i="7"/>
  <c r="AL1471" i="7"/>
  <c r="AK1471" i="7"/>
  <c r="AJ1471" i="7"/>
  <c r="AI1471" i="7"/>
  <c r="AH1471" i="7"/>
  <c r="AG1471" i="7"/>
  <c r="AR1470" i="7"/>
  <c r="AQ1470" i="7"/>
  <c r="AP1470" i="7"/>
  <c r="AO1470" i="7"/>
  <c r="AN1470" i="7"/>
  <c r="AM1470" i="7"/>
  <c r="AL1470" i="7"/>
  <c r="AK1470" i="7"/>
  <c r="AJ1470" i="7"/>
  <c r="AI1470" i="7"/>
  <c r="AH1470" i="7"/>
  <c r="AG1470" i="7"/>
  <c r="AR1469" i="7"/>
  <c r="AQ1469" i="7"/>
  <c r="AP1469" i="7"/>
  <c r="AO1469" i="7"/>
  <c r="AN1469" i="7"/>
  <c r="AM1469" i="7"/>
  <c r="AL1469" i="7"/>
  <c r="AK1469" i="7"/>
  <c r="AJ1469" i="7"/>
  <c r="AI1469" i="7"/>
  <c r="AH1469" i="7"/>
  <c r="AG1469" i="7"/>
  <c r="AR1468" i="7"/>
  <c r="AQ1468" i="7"/>
  <c r="AP1468" i="7"/>
  <c r="AO1468" i="7"/>
  <c r="AN1468" i="7"/>
  <c r="AM1468" i="7"/>
  <c r="AL1468" i="7"/>
  <c r="AK1468" i="7"/>
  <c r="AJ1468" i="7"/>
  <c r="AI1468" i="7"/>
  <c r="AH1468" i="7"/>
  <c r="AG1468" i="7"/>
  <c r="AR1467" i="7"/>
  <c r="AQ1467" i="7"/>
  <c r="AP1467" i="7"/>
  <c r="AO1467" i="7"/>
  <c r="AN1467" i="7"/>
  <c r="AM1467" i="7"/>
  <c r="AL1467" i="7"/>
  <c r="AK1467" i="7"/>
  <c r="AJ1467" i="7"/>
  <c r="AI1467" i="7"/>
  <c r="AH1467" i="7"/>
  <c r="AG1467" i="7"/>
  <c r="AR1466" i="7"/>
  <c r="AQ1466" i="7"/>
  <c r="AP1466" i="7"/>
  <c r="AO1466" i="7"/>
  <c r="AN1466" i="7"/>
  <c r="AM1466" i="7"/>
  <c r="AL1466" i="7"/>
  <c r="AK1466" i="7"/>
  <c r="AJ1466" i="7"/>
  <c r="AI1466" i="7"/>
  <c r="AH1466" i="7"/>
  <c r="AG1466" i="7"/>
  <c r="AR1465" i="7"/>
  <c r="AQ1465" i="7"/>
  <c r="AP1465" i="7"/>
  <c r="AO1465" i="7"/>
  <c r="AN1465" i="7"/>
  <c r="AM1465" i="7"/>
  <c r="AL1465" i="7"/>
  <c r="AK1465" i="7"/>
  <c r="AJ1465" i="7"/>
  <c r="AI1465" i="7"/>
  <c r="AH1465" i="7"/>
  <c r="AG1465" i="7"/>
  <c r="AR1464" i="7"/>
  <c r="AQ1464" i="7"/>
  <c r="AP1464" i="7"/>
  <c r="AO1464" i="7"/>
  <c r="AN1464" i="7"/>
  <c r="AM1464" i="7"/>
  <c r="AL1464" i="7"/>
  <c r="AK1464" i="7"/>
  <c r="AJ1464" i="7"/>
  <c r="AI1464" i="7"/>
  <c r="AH1464" i="7"/>
  <c r="AG1464" i="7"/>
  <c r="AR1463" i="7"/>
  <c r="AQ1463" i="7"/>
  <c r="AP1463" i="7"/>
  <c r="AO1463" i="7"/>
  <c r="AN1463" i="7"/>
  <c r="AM1463" i="7"/>
  <c r="AL1463" i="7"/>
  <c r="AK1463" i="7"/>
  <c r="AJ1463" i="7"/>
  <c r="AI1463" i="7"/>
  <c r="AH1463" i="7"/>
  <c r="AG1463" i="7"/>
  <c r="AR1462" i="7"/>
  <c r="AQ1462" i="7"/>
  <c r="AP1462" i="7"/>
  <c r="AO1462" i="7"/>
  <c r="AN1462" i="7"/>
  <c r="AM1462" i="7"/>
  <c r="AL1462" i="7"/>
  <c r="AK1462" i="7"/>
  <c r="AJ1462" i="7"/>
  <c r="AI1462" i="7"/>
  <c r="AH1462" i="7"/>
  <c r="AG1462" i="7"/>
  <c r="AR1461" i="7"/>
  <c r="AQ1461" i="7"/>
  <c r="AP1461" i="7"/>
  <c r="AO1461" i="7"/>
  <c r="AN1461" i="7"/>
  <c r="AM1461" i="7"/>
  <c r="AL1461" i="7"/>
  <c r="AK1461" i="7"/>
  <c r="AJ1461" i="7"/>
  <c r="AI1461" i="7"/>
  <c r="AH1461" i="7"/>
  <c r="AG1461" i="7"/>
  <c r="AR1460" i="7"/>
  <c r="AQ1460" i="7"/>
  <c r="AP1460" i="7"/>
  <c r="AO1460" i="7"/>
  <c r="AN1460" i="7"/>
  <c r="AM1460" i="7"/>
  <c r="AL1460" i="7"/>
  <c r="AK1460" i="7"/>
  <c r="AJ1460" i="7"/>
  <c r="AI1460" i="7"/>
  <c r="AH1460" i="7"/>
  <c r="AG1460" i="7"/>
  <c r="AR1459" i="7"/>
  <c r="AQ1459" i="7"/>
  <c r="AP1459" i="7"/>
  <c r="AO1459" i="7"/>
  <c r="AN1459" i="7"/>
  <c r="AM1459" i="7"/>
  <c r="AL1459" i="7"/>
  <c r="AK1459" i="7"/>
  <c r="AJ1459" i="7"/>
  <c r="AI1459" i="7"/>
  <c r="AH1459" i="7"/>
  <c r="AG1459" i="7"/>
  <c r="AR1458" i="7"/>
  <c r="AQ1458" i="7"/>
  <c r="AP1458" i="7"/>
  <c r="AO1458" i="7"/>
  <c r="AN1458" i="7"/>
  <c r="AM1458" i="7"/>
  <c r="AL1458" i="7"/>
  <c r="AK1458" i="7"/>
  <c r="AJ1458" i="7"/>
  <c r="AI1458" i="7"/>
  <c r="AH1458" i="7"/>
  <c r="AG1458" i="7"/>
  <c r="AR1457" i="7"/>
  <c r="AQ1457" i="7"/>
  <c r="AP1457" i="7"/>
  <c r="AO1457" i="7"/>
  <c r="AN1457" i="7"/>
  <c r="AM1457" i="7"/>
  <c r="AL1457" i="7"/>
  <c r="AK1457" i="7"/>
  <c r="AJ1457" i="7"/>
  <c r="AI1457" i="7"/>
  <c r="AH1457" i="7"/>
  <c r="AG1457" i="7"/>
  <c r="AR1456" i="7"/>
  <c r="AQ1456" i="7"/>
  <c r="AP1456" i="7"/>
  <c r="AO1456" i="7"/>
  <c r="AN1456" i="7"/>
  <c r="AM1456" i="7"/>
  <c r="AL1456" i="7"/>
  <c r="AK1456" i="7"/>
  <c r="AJ1456" i="7"/>
  <c r="AI1456" i="7"/>
  <c r="AH1456" i="7"/>
  <c r="AG1456" i="7"/>
  <c r="AR1455" i="7"/>
  <c r="AQ1455" i="7"/>
  <c r="AP1455" i="7"/>
  <c r="AO1455" i="7"/>
  <c r="AN1455" i="7"/>
  <c r="AM1455" i="7"/>
  <c r="AL1455" i="7"/>
  <c r="AK1455" i="7"/>
  <c r="AJ1455" i="7"/>
  <c r="AI1455" i="7"/>
  <c r="AH1455" i="7"/>
  <c r="AG1455" i="7"/>
  <c r="AR1454" i="7"/>
  <c r="AQ1454" i="7"/>
  <c r="AP1454" i="7"/>
  <c r="AO1454" i="7"/>
  <c r="AN1454" i="7"/>
  <c r="AM1454" i="7"/>
  <c r="AL1454" i="7"/>
  <c r="AK1454" i="7"/>
  <c r="AJ1454" i="7"/>
  <c r="AI1454" i="7"/>
  <c r="AH1454" i="7"/>
  <c r="AG1454" i="7"/>
  <c r="AR1453" i="7"/>
  <c r="AQ1453" i="7"/>
  <c r="AP1453" i="7"/>
  <c r="AO1453" i="7"/>
  <c r="AN1453" i="7"/>
  <c r="AM1453" i="7"/>
  <c r="AL1453" i="7"/>
  <c r="AK1453" i="7"/>
  <c r="AJ1453" i="7"/>
  <c r="AI1453" i="7"/>
  <c r="AH1453" i="7"/>
  <c r="AG1453" i="7"/>
  <c r="AR1452" i="7"/>
  <c r="AQ1452" i="7"/>
  <c r="AP1452" i="7"/>
  <c r="AO1452" i="7"/>
  <c r="AN1452" i="7"/>
  <c r="AM1452" i="7"/>
  <c r="AL1452" i="7"/>
  <c r="AK1452" i="7"/>
  <c r="AJ1452" i="7"/>
  <c r="AI1452" i="7"/>
  <c r="AH1452" i="7"/>
  <c r="AG1452" i="7"/>
  <c r="AR1451" i="7"/>
  <c r="AQ1451" i="7"/>
  <c r="AP1451" i="7"/>
  <c r="AO1451" i="7"/>
  <c r="AN1451" i="7"/>
  <c r="AM1451" i="7"/>
  <c r="AL1451" i="7"/>
  <c r="AK1451" i="7"/>
  <c r="AJ1451" i="7"/>
  <c r="AI1451" i="7"/>
  <c r="AH1451" i="7"/>
  <c r="AG1451" i="7"/>
  <c r="AR1450" i="7"/>
  <c r="AQ1450" i="7"/>
  <c r="AP1450" i="7"/>
  <c r="AO1450" i="7"/>
  <c r="AN1450" i="7"/>
  <c r="AM1450" i="7"/>
  <c r="AL1450" i="7"/>
  <c r="AK1450" i="7"/>
  <c r="AJ1450" i="7"/>
  <c r="AI1450" i="7"/>
  <c r="AH1450" i="7"/>
  <c r="AG1450" i="7"/>
  <c r="AR1449" i="7"/>
  <c r="AQ1449" i="7"/>
  <c r="AP1449" i="7"/>
  <c r="AO1449" i="7"/>
  <c r="AN1449" i="7"/>
  <c r="AM1449" i="7"/>
  <c r="AL1449" i="7"/>
  <c r="AK1449" i="7"/>
  <c r="AJ1449" i="7"/>
  <c r="AI1449" i="7"/>
  <c r="AH1449" i="7"/>
  <c r="AG1449" i="7"/>
  <c r="AR1448" i="7"/>
  <c r="AQ1448" i="7"/>
  <c r="AP1448" i="7"/>
  <c r="AO1448" i="7"/>
  <c r="AN1448" i="7"/>
  <c r="AM1448" i="7"/>
  <c r="AL1448" i="7"/>
  <c r="AK1448" i="7"/>
  <c r="AJ1448" i="7"/>
  <c r="AI1448" i="7"/>
  <c r="AH1448" i="7"/>
  <c r="AG1448" i="7"/>
  <c r="AR1447" i="7"/>
  <c r="AQ1447" i="7"/>
  <c r="AP1447" i="7"/>
  <c r="AO1447" i="7"/>
  <c r="AN1447" i="7"/>
  <c r="AM1447" i="7"/>
  <c r="AL1447" i="7"/>
  <c r="AK1447" i="7"/>
  <c r="AJ1447" i="7"/>
  <c r="AI1447" i="7"/>
  <c r="AH1447" i="7"/>
  <c r="AG1447" i="7"/>
  <c r="AR1446" i="7"/>
  <c r="AQ1446" i="7"/>
  <c r="AP1446" i="7"/>
  <c r="AO1446" i="7"/>
  <c r="AN1446" i="7"/>
  <c r="AM1446" i="7"/>
  <c r="AL1446" i="7"/>
  <c r="AK1446" i="7"/>
  <c r="AJ1446" i="7"/>
  <c r="AI1446" i="7"/>
  <c r="AH1446" i="7"/>
  <c r="AG1446" i="7"/>
  <c r="AR1445" i="7"/>
  <c r="AQ1445" i="7"/>
  <c r="AP1445" i="7"/>
  <c r="AO1445" i="7"/>
  <c r="AN1445" i="7"/>
  <c r="AM1445" i="7"/>
  <c r="AL1445" i="7"/>
  <c r="AK1445" i="7"/>
  <c r="AJ1445" i="7"/>
  <c r="AI1445" i="7"/>
  <c r="AH1445" i="7"/>
  <c r="AG1445" i="7"/>
  <c r="AR1444" i="7"/>
  <c r="AQ1444" i="7"/>
  <c r="AP1444" i="7"/>
  <c r="AO1444" i="7"/>
  <c r="AN1444" i="7"/>
  <c r="AM1444" i="7"/>
  <c r="AL1444" i="7"/>
  <c r="AK1444" i="7"/>
  <c r="AJ1444" i="7"/>
  <c r="AI1444" i="7"/>
  <c r="AH1444" i="7"/>
  <c r="AG1444" i="7"/>
  <c r="AR1443" i="7"/>
  <c r="AQ1443" i="7"/>
  <c r="AP1443" i="7"/>
  <c r="AO1443" i="7"/>
  <c r="AN1443" i="7"/>
  <c r="AM1443" i="7"/>
  <c r="AL1443" i="7"/>
  <c r="AK1443" i="7"/>
  <c r="AJ1443" i="7"/>
  <c r="AI1443" i="7"/>
  <c r="AH1443" i="7"/>
  <c r="AG1443" i="7"/>
  <c r="AR1442" i="7"/>
  <c r="AQ1442" i="7"/>
  <c r="AP1442" i="7"/>
  <c r="AO1442" i="7"/>
  <c r="AN1442" i="7"/>
  <c r="AM1442" i="7"/>
  <c r="AL1442" i="7"/>
  <c r="AK1442" i="7"/>
  <c r="AJ1442" i="7"/>
  <c r="AI1442" i="7"/>
  <c r="AH1442" i="7"/>
  <c r="AG1442" i="7"/>
  <c r="AR1441" i="7"/>
  <c r="AQ1441" i="7"/>
  <c r="AP1441" i="7"/>
  <c r="AO1441" i="7"/>
  <c r="AN1441" i="7"/>
  <c r="AM1441" i="7"/>
  <c r="AL1441" i="7"/>
  <c r="AK1441" i="7"/>
  <c r="AJ1441" i="7"/>
  <c r="AI1441" i="7"/>
  <c r="AH1441" i="7"/>
  <c r="AG1441" i="7"/>
  <c r="AR1440" i="7"/>
  <c r="AQ1440" i="7"/>
  <c r="AP1440" i="7"/>
  <c r="AO1440" i="7"/>
  <c r="AN1440" i="7"/>
  <c r="AM1440" i="7"/>
  <c r="AL1440" i="7"/>
  <c r="AK1440" i="7"/>
  <c r="AJ1440" i="7"/>
  <c r="AI1440" i="7"/>
  <c r="AH1440" i="7"/>
  <c r="AG1440" i="7"/>
  <c r="AR1439" i="7"/>
  <c r="AQ1439" i="7"/>
  <c r="AP1439" i="7"/>
  <c r="AO1439" i="7"/>
  <c r="AN1439" i="7"/>
  <c r="AM1439" i="7"/>
  <c r="AL1439" i="7"/>
  <c r="AK1439" i="7"/>
  <c r="AJ1439" i="7"/>
  <c r="AI1439" i="7"/>
  <c r="AH1439" i="7"/>
  <c r="AG1439" i="7"/>
  <c r="AR1438" i="7"/>
  <c r="AQ1438" i="7"/>
  <c r="AP1438" i="7"/>
  <c r="AO1438" i="7"/>
  <c r="AN1438" i="7"/>
  <c r="AM1438" i="7"/>
  <c r="AL1438" i="7"/>
  <c r="AK1438" i="7"/>
  <c r="AJ1438" i="7"/>
  <c r="AI1438" i="7"/>
  <c r="AH1438" i="7"/>
  <c r="AG1438" i="7"/>
  <c r="AR1437" i="7"/>
  <c r="AQ1437" i="7"/>
  <c r="AP1437" i="7"/>
  <c r="AO1437" i="7"/>
  <c r="AN1437" i="7"/>
  <c r="AM1437" i="7"/>
  <c r="AL1437" i="7"/>
  <c r="AK1437" i="7"/>
  <c r="AJ1437" i="7"/>
  <c r="AI1437" i="7"/>
  <c r="AH1437" i="7"/>
  <c r="AG1437" i="7"/>
  <c r="AR1436" i="7"/>
  <c r="AQ1436" i="7"/>
  <c r="AP1436" i="7"/>
  <c r="AO1436" i="7"/>
  <c r="AN1436" i="7"/>
  <c r="AM1436" i="7"/>
  <c r="AL1436" i="7"/>
  <c r="AK1436" i="7"/>
  <c r="AJ1436" i="7"/>
  <c r="AI1436" i="7"/>
  <c r="AH1436" i="7"/>
  <c r="AG1436" i="7"/>
  <c r="AR1435" i="7"/>
  <c r="AQ1435" i="7"/>
  <c r="AP1435" i="7"/>
  <c r="AO1435" i="7"/>
  <c r="AN1435" i="7"/>
  <c r="AM1435" i="7"/>
  <c r="AL1435" i="7"/>
  <c r="AK1435" i="7"/>
  <c r="AJ1435" i="7"/>
  <c r="AI1435" i="7"/>
  <c r="AH1435" i="7"/>
  <c r="AG1435" i="7"/>
  <c r="AR1434" i="7"/>
  <c r="AQ1434" i="7"/>
  <c r="AP1434" i="7"/>
  <c r="AO1434" i="7"/>
  <c r="AN1434" i="7"/>
  <c r="AM1434" i="7"/>
  <c r="AL1434" i="7"/>
  <c r="AK1434" i="7"/>
  <c r="AJ1434" i="7"/>
  <c r="AI1434" i="7"/>
  <c r="AH1434" i="7"/>
  <c r="AG1434" i="7"/>
  <c r="AR1433" i="7"/>
  <c r="AQ1433" i="7"/>
  <c r="AP1433" i="7"/>
  <c r="AO1433" i="7"/>
  <c r="AN1433" i="7"/>
  <c r="AM1433" i="7"/>
  <c r="AL1433" i="7"/>
  <c r="AK1433" i="7"/>
  <c r="AJ1433" i="7"/>
  <c r="AI1433" i="7"/>
  <c r="AH1433" i="7"/>
  <c r="AG1433" i="7"/>
  <c r="AR1432" i="7"/>
  <c r="AQ1432" i="7"/>
  <c r="AP1432" i="7"/>
  <c r="AO1432" i="7"/>
  <c r="AN1432" i="7"/>
  <c r="AM1432" i="7"/>
  <c r="AL1432" i="7"/>
  <c r="AK1432" i="7"/>
  <c r="AJ1432" i="7"/>
  <c r="AI1432" i="7"/>
  <c r="AH1432" i="7"/>
  <c r="AG1432" i="7"/>
  <c r="AR1431" i="7"/>
  <c r="AQ1431" i="7"/>
  <c r="AP1431" i="7"/>
  <c r="AO1431" i="7"/>
  <c r="AN1431" i="7"/>
  <c r="AM1431" i="7"/>
  <c r="AL1431" i="7"/>
  <c r="AK1431" i="7"/>
  <c r="AJ1431" i="7"/>
  <c r="AI1431" i="7"/>
  <c r="AH1431" i="7"/>
  <c r="AG1431" i="7"/>
  <c r="AR1430" i="7"/>
  <c r="AQ1430" i="7"/>
  <c r="AP1430" i="7"/>
  <c r="AO1430" i="7"/>
  <c r="AN1430" i="7"/>
  <c r="AM1430" i="7"/>
  <c r="AL1430" i="7"/>
  <c r="AK1430" i="7"/>
  <c r="AJ1430" i="7"/>
  <c r="AI1430" i="7"/>
  <c r="AH1430" i="7"/>
  <c r="AG1430" i="7"/>
  <c r="AR1429" i="7"/>
  <c r="AQ1429" i="7"/>
  <c r="AP1429" i="7"/>
  <c r="AO1429" i="7"/>
  <c r="AN1429" i="7"/>
  <c r="AM1429" i="7"/>
  <c r="AL1429" i="7"/>
  <c r="AK1429" i="7"/>
  <c r="AJ1429" i="7"/>
  <c r="AI1429" i="7"/>
  <c r="AH1429" i="7"/>
  <c r="AG1429" i="7"/>
  <c r="AR1428" i="7"/>
  <c r="AQ1428" i="7"/>
  <c r="AP1428" i="7"/>
  <c r="AO1428" i="7"/>
  <c r="AN1428" i="7"/>
  <c r="AM1428" i="7"/>
  <c r="AL1428" i="7"/>
  <c r="AK1428" i="7"/>
  <c r="AJ1428" i="7"/>
  <c r="AI1428" i="7"/>
  <c r="AH1428" i="7"/>
  <c r="AG1428" i="7"/>
  <c r="AR1427" i="7"/>
  <c r="AQ1427" i="7"/>
  <c r="AP1427" i="7"/>
  <c r="AO1427" i="7"/>
  <c r="AN1427" i="7"/>
  <c r="AM1427" i="7"/>
  <c r="AL1427" i="7"/>
  <c r="AK1427" i="7"/>
  <c r="AJ1427" i="7"/>
  <c r="AI1427" i="7"/>
  <c r="AH1427" i="7"/>
  <c r="AG1427" i="7"/>
  <c r="AR1426" i="7"/>
  <c r="AQ1426" i="7"/>
  <c r="AP1426" i="7"/>
  <c r="AO1426" i="7"/>
  <c r="AN1426" i="7"/>
  <c r="AM1426" i="7"/>
  <c r="AL1426" i="7"/>
  <c r="AK1426" i="7"/>
  <c r="AJ1426" i="7"/>
  <c r="AI1426" i="7"/>
  <c r="AH1426" i="7"/>
  <c r="AG1426" i="7"/>
  <c r="AR1425" i="7"/>
  <c r="AQ1425" i="7"/>
  <c r="AP1425" i="7"/>
  <c r="AO1425" i="7"/>
  <c r="AN1425" i="7"/>
  <c r="AM1425" i="7"/>
  <c r="AL1425" i="7"/>
  <c r="AK1425" i="7"/>
  <c r="AJ1425" i="7"/>
  <c r="AI1425" i="7"/>
  <c r="AH1425" i="7"/>
  <c r="AG1425" i="7"/>
  <c r="AR1424" i="7"/>
  <c r="AQ1424" i="7"/>
  <c r="AP1424" i="7"/>
  <c r="AO1424" i="7"/>
  <c r="AN1424" i="7"/>
  <c r="AM1424" i="7"/>
  <c r="AL1424" i="7"/>
  <c r="AK1424" i="7"/>
  <c r="AJ1424" i="7"/>
  <c r="AI1424" i="7"/>
  <c r="AH1424" i="7"/>
  <c r="AG1424" i="7"/>
  <c r="AR1423" i="7"/>
  <c r="AQ1423" i="7"/>
  <c r="AP1423" i="7"/>
  <c r="AO1423" i="7"/>
  <c r="AN1423" i="7"/>
  <c r="AM1423" i="7"/>
  <c r="AL1423" i="7"/>
  <c r="AK1423" i="7"/>
  <c r="AJ1423" i="7"/>
  <c r="AI1423" i="7"/>
  <c r="AH1423" i="7"/>
  <c r="AG1423" i="7"/>
  <c r="AR1422" i="7"/>
  <c r="AQ1422" i="7"/>
  <c r="AP1422" i="7"/>
  <c r="AO1422" i="7"/>
  <c r="AN1422" i="7"/>
  <c r="AM1422" i="7"/>
  <c r="AL1422" i="7"/>
  <c r="AK1422" i="7"/>
  <c r="AJ1422" i="7"/>
  <c r="AI1422" i="7"/>
  <c r="AH1422" i="7"/>
  <c r="AG1422" i="7"/>
  <c r="AR1421" i="7"/>
  <c r="AQ1421" i="7"/>
  <c r="AP1421" i="7"/>
  <c r="AO1421" i="7"/>
  <c r="AN1421" i="7"/>
  <c r="AM1421" i="7"/>
  <c r="AL1421" i="7"/>
  <c r="AK1421" i="7"/>
  <c r="AJ1421" i="7"/>
  <c r="AI1421" i="7"/>
  <c r="AH1421" i="7"/>
  <c r="AG1421" i="7"/>
  <c r="AR1420" i="7"/>
  <c r="AQ1420" i="7"/>
  <c r="AP1420" i="7"/>
  <c r="AO1420" i="7"/>
  <c r="AN1420" i="7"/>
  <c r="AM1420" i="7"/>
  <c r="AL1420" i="7"/>
  <c r="AK1420" i="7"/>
  <c r="AJ1420" i="7"/>
  <c r="AI1420" i="7"/>
  <c r="AH1420" i="7"/>
  <c r="AG1420" i="7"/>
  <c r="AR1419" i="7"/>
  <c r="AQ1419" i="7"/>
  <c r="AP1419" i="7"/>
  <c r="AO1419" i="7"/>
  <c r="AN1419" i="7"/>
  <c r="AM1419" i="7"/>
  <c r="AL1419" i="7"/>
  <c r="AK1419" i="7"/>
  <c r="AJ1419" i="7"/>
  <c r="AI1419" i="7"/>
  <c r="AH1419" i="7"/>
  <c r="AG1419" i="7"/>
  <c r="AR1418" i="7"/>
  <c r="AQ1418" i="7"/>
  <c r="AP1418" i="7"/>
  <c r="AO1418" i="7"/>
  <c r="AN1418" i="7"/>
  <c r="AM1418" i="7"/>
  <c r="AL1418" i="7"/>
  <c r="AK1418" i="7"/>
  <c r="AJ1418" i="7"/>
  <c r="AI1418" i="7"/>
  <c r="AH1418" i="7"/>
  <c r="AG1418" i="7"/>
  <c r="AR1417" i="7"/>
  <c r="AQ1417" i="7"/>
  <c r="AP1417" i="7"/>
  <c r="AO1417" i="7"/>
  <c r="AN1417" i="7"/>
  <c r="AM1417" i="7"/>
  <c r="AL1417" i="7"/>
  <c r="AK1417" i="7"/>
  <c r="AJ1417" i="7"/>
  <c r="AI1417" i="7"/>
  <c r="AH1417" i="7"/>
  <c r="AG1417" i="7"/>
  <c r="AR1416" i="7"/>
  <c r="AQ1416" i="7"/>
  <c r="AP1416" i="7"/>
  <c r="AO1416" i="7"/>
  <c r="AN1416" i="7"/>
  <c r="AM1416" i="7"/>
  <c r="AL1416" i="7"/>
  <c r="AK1416" i="7"/>
  <c r="AJ1416" i="7"/>
  <c r="AI1416" i="7"/>
  <c r="AH1416" i="7"/>
  <c r="AG1416" i="7"/>
  <c r="AR1415" i="7"/>
  <c r="AQ1415" i="7"/>
  <c r="AP1415" i="7"/>
  <c r="AO1415" i="7"/>
  <c r="AN1415" i="7"/>
  <c r="AM1415" i="7"/>
  <c r="AL1415" i="7"/>
  <c r="AK1415" i="7"/>
  <c r="AJ1415" i="7"/>
  <c r="AI1415" i="7"/>
  <c r="AH1415" i="7"/>
  <c r="AG1415" i="7"/>
  <c r="AR1414" i="7"/>
  <c r="AQ1414" i="7"/>
  <c r="AP1414" i="7"/>
  <c r="AO1414" i="7"/>
  <c r="AN1414" i="7"/>
  <c r="AM1414" i="7"/>
  <c r="AL1414" i="7"/>
  <c r="AK1414" i="7"/>
  <c r="AJ1414" i="7"/>
  <c r="AI1414" i="7"/>
  <c r="AH1414" i="7"/>
  <c r="AG1414" i="7"/>
  <c r="AR1413" i="7"/>
  <c r="AQ1413" i="7"/>
  <c r="AP1413" i="7"/>
  <c r="AO1413" i="7"/>
  <c r="AN1413" i="7"/>
  <c r="AM1413" i="7"/>
  <c r="AL1413" i="7"/>
  <c r="AK1413" i="7"/>
  <c r="AJ1413" i="7"/>
  <c r="AI1413" i="7"/>
  <c r="AH1413" i="7"/>
  <c r="AG1413" i="7"/>
  <c r="AR1412" i="7"/>
  <c r="AQ1412" i="7"/>
  <c r="AP1412" i="7"/>
  <c r="AO1412" i="7"/>
  <c r="AN1412" i="7"/>
  <c r="AM1412" i="7"/>
  <c r="AL1412" i="7"/>
  <c r="AK1412" i="7"/>
  <c r="AJ1412" i="7"/>
  <c r="AI1412" i="7"/>
  <c r="AH1412" i="7"/>
  <c r="AG1412" i="7"/>
  <c r="AR1411" i="7"/>
  <c r="AQ1411" i="7"/>
  <c r="AP1411" i="7"/>
  <c r="AO1411" i="7"/>
  <c r="AN1411" i="7"/>
  <c r="AM1411" i="7"/>
  <c r="AL1411" i="7"/>
  <c r="AK1411" i="7"/>
  <c r="AJ1411" i="7"/>
  <c r="AI1411" i="7"/>
  <c r="AH1411" i="7"/>
  <c r="AG1411" i="7"/>
  <c r="AR1410" i="7"/>
  <c r="AQ1410" i="7"/>
  <c r="AP1410" i="7"/>
  <c r="AO1410" i="7"/>
  <c r="AN1410" i="7"/>
  <c r="AM1410" i="7"/>
  <c r="AL1410" i="7"/>
  <c r="AK1410" i="7"/>
  <c r="AJ1410" i="7"/>
  <c r="AI1410" i="7"/>
  <c r="AH1410" i="7"/>
  <c r="AG1410" i="7"/>
  <c r="AR1409" i="7"/>
  <c r="AQ1409" i="7"/>
  <c r="AP1409" i="7"/>
  <c r="AO1409" i="7"/>
  <c r="AN1409" i="7"/>
  <c r="AM1409" i="7"/>
  <c r="AL1409" i="7"/>
  <c r="AK1409" i="7"/>
  <c r="AJ1409" i="7"/>
  <c r="AI1409" i="7"/>
  <c r="AH1409" i="7"/>
  <c r="AG1409" i="7"/>
  <c r="AR1408" i="7"/>
  <c r="AQ1408" i="7"/>
  <c r="AP1408" i="7"/>
  <c r="AO1408" i="7"/>
  <c r="AN1408" i="7"/>
  <c r="AM1408" i="7"/>
  <c r="AL1408" i="7"/>
  <c r="AK1408" i="7"/>
  <c r="AJ1408" i="7"/>
  <c r="AI1408" i="7"/>
  <c r="AH1408" i="7"/>
  <c r="AG1408" i="7"/>
  <c r="AR1407" i="7"/>
  <c r="AQ1407" i="7"/>
  <c r="AP1407" i="7"/>
  <c r="AO1407" i="7"/>
  <c r="AN1407" i="7"/>
  <c r="AM1407" i="7"/>
  <c r="AL1407" i="7"/>
  <c r="AK1407" i="7"/>
  <c r="AJ1407" i="7"/>
  <c r="AI1407" i="7"/>
  <c r="AH1407" i="7"/>
  <c r="AG1407" i="7"/>
  <c r="AR1406" i="7"/>
  <c r="AQ1406" i="7"/>
  <c r="AP1406" i="7"/>
  <c r="AO1406" i="7"/>
  <c r="AN1406" i="7"/>
  <c r="AM1406" i="7"/>
  <c r="AL1406" i="7"/>
  <c r="AK1406" i="7"/>
  <c r="AJ1406" i="7"/>
  <c r="AI1406" i="7"/>
  <c r="AH1406" i="7"/>
  <c r="AG1406" i="7"/>
  <c r="AR1405" i="7"/>
  <c r="AQ1405" i="7"/>
  <c r="AP1405" i="7"/>
  <c r="AO1405" i="7"/>
  <c r="AN1405" i="7"/>
  <c r="AM1405" i="7"/>
  <c r="AL1405" i="7"/>
  <c r="AK1405" i="7"/>
  <c r="AJ1405" i="7"/>
  <c r="AI1405" i="7"/>
  <c r="AH1405" i="7"/>
  <c r="AG1405" i="7"/>
  <c r="AR1404" i="7"/>
  <c r="AQ1404" i="7"/>
  <c r="AP1404" i="7"/>
  <c r="AO1404" i="7"/>
  <c r="AN1404" i="7"/>
  <c r="AM1404" i="7"/>
  <c r="AL1404" i="7"/>
  <c r="AK1404" i="7"/>
  <c r="AJ1404" i="7"/>
  <c r="AI1404" i="7"/>
  <c r="AH1404" i="7"/>
  <c r="AG1404" i="7"/>
  <c r="AR1403" i="7"/>
  <c r="AQ1403" i="7"/>
  <c r="AP1403" i="7"/>
  <c r="AO1403" i="7"/>
  <c r="AN1403" i="7"/>
  <c r="AM1403" i="7"/>
  <c r="AL1403" i="7"/>
  <c r="AK1403" i="7"/>
  <c r="AJ1403" i="7"/>
  <c r="AI1403" i="7"/>
  <c r="AH1403" i="7"/>
  <c r="AG1403" i="7"/>
  <c r="AR1402" i="7"/>
  <c r="AQ1402" i="7"/>
  <c r="AP1402" i="7"/>
  <c r="AO1402" i="7"/>
  <c r="AN1402" i="7"/>
  <c r="AM1402" i="7"/>
  <c r="AL1402" i="7"/>
  <c r="AK1402" i="7"/>
  <c r="AJ1402" i="7"/>
  <c r="AI1402" i="7"/>
  <c r="AH1402" i="7"/>
  <c r="AG1402" i="7"/>
  <c r="AR1401" i="7"/>
  <c r="AQ1401" i="7"/>
  <c r="AP1401" i="7"/>
  <c r="AO1401" i="7"/>
  <c r="AN1401" i="7"/>
  <c r="AM1401" i="7"/>
  <c r="AL1401" i="7"/>
  <c r="AK1401" i="7"/>
  <c r="AJ1401" i="7"/>
  <c r="AI1401" i="7"/>
  <c r="AH1401" i="7"/>
  <c r="AG1401" i="7"/>
  <c r="AR1400" i="7"/>
  <c r="AQ1400" i="7"/>
  <c r="AP1400" i="7"/>
  <c r="AO1400" i="7"/>
  <c r="AN1400" i="7"/>
  <c r="AM1400" i="7"/>
  <c r="AL1400" i="7"/>
  <c r="AK1400" i="7"/>
  <c r="AJ1400" i="7"/>
  <c r="AI1400" i="7"/>
  <c r="AH1400" i="7"/>
  <c r="AG1400" i="7"/>
  <c r="AR1399" i="7"/>
  <c r="AQ1399" i="7"/>
  <c r="AP1399" i="7"/>
  <c r="AO1399" i="7"/>
  <c r="AN1399" i="7"/>
  <c r="AM1399" i="7"/>
  <c r="AL1399" i="7"/>
  <c r="AK1399" i="7"/>
  <c r="AJ1399" i="7"/>
  <c r="AI1399" i="7"/>
  <c r="AH1399" i="7"/>
  <c r="AG1399" i="7"/>
  <c r="AR1398" i="7"/>
  <c r="AQ1398" i="7"/>
  <c r="AP1398" i="7"/>
  <c r="AO1398" i="7"/>
  <c r="AN1398" i="7"/>
  <c r="AM1398" i="7"/>
  <c r="AL1398" i="7"/>
  <c r="AK1398" i="7"/>
  <c r="AJ1398" i="7"/>
  <c r="AI1398" i="7"/>
  <c r="AH1398" i="7"/>
  <c r="AG1398" i="7"/>
  <c r="AR1397" i="7"/>
  <c r="AQ1397" i="7"/>
  <c r="AP1397" i="7"/>
  <c r="AO1397" i="7"/>
  <c r="AN1397" i="7"/>
  <c r="AM1397" i="7"/>
  <c r="AL1397" i="7"/>
  <c r="AK1397" i="7"/>
  <c r="AJ1397" i="7"/>
  <c r="AI1397" i="7"/>
  <c r="AH1397" i="7"/>
  <c r="AG1397" i="7"/>
  <c r="AR1396" i="7"/>
  <c r="AQ1396" i="7"/>
  <c r="AP1396" i="7"/>
  <c r="AO1396" i="7"/>
  <c r="AN1396" i="7"/>
  <c r="AM1396" i="7"/>
  <c r="AL1396" i="7"/>
  <c r="AK1396" i="7"/>
  <c r="AJ1396" i="7"/>
  <c r="AI1396" i="7"/>
  <c r="AH1396" i="7"/>
  <c r="AG1396" i="7"/>
  <c r="AR1395" i="7"/>
  <c r="AQ1395" i="7"/>
  <c r="AP1395" i="7"/>
  <c r="AO1395" i="7"/>
  <c r="AN1395" i="7"/>
  <c r="AM1395" i="7"/>
  <c r="AL1395" i="7"/>
  <c r="AK1395" i="7"/>
  <c r="AJ1395" i="7"/>
  <c r="AI1395" i="7"/>
  <c r="AH1395" i="7"/>
  <c r="AG1395" i="7"/>
  <c r="AR1394" i="7"/>
  <c r="AQ1394" i="7"/>
  <c r="AP1394" i="7"/>
  <c r="AO1394" i="7"/>
  <c r="AN1394" i="7"/>
  <c r="AM1394" i="7"/>
  <c r="AL1394" i="7"/>
  <c r="AK1394" i="7"/>
  <c r="AJ1394" i="7"/>
  <c r="AI1394" i="7"/>
  <c r="AH1394" i="7"/>
  <c r="AG1394" i="7"/>
  <c r="AR1393" i="7"/>
  <c r="AQ1393" i="7"/>
  <c r="AP1393" i="7"/>
  <c r="AO1393" i="7"/>
  <c r="AN1393" i="7"/>
  <c r="AM1393" i="7"/>
  <c r="AL1393" i="7"/>
  <c r="AK1393" i="7"/>
  <c r="AJ1393" i="7"/>
  <c r="AI1393" i="7"/>
  <c r="AH1393" i="7"/>
  <c r="AG1393" i="7"/>
  <c r="AR1392" i="7"/>
  <c r="AQ1392" i="7"/>
  <c r="AP1392" i="7"/>
  <c r="AO1392" i="7"/>
  <c r="AN1392" i="7"/>
  <c r="AM1392" i="7"/>
  <c r="AL1392" i="7"/>
  <c r="AK1392" i="7"/>
  <c r="AJ1392" i="7"/>
  <c r="AI1392" i="7"/>
  <c r="AH1392" i="7"/>
  <c r="AG1392" i="7"/>
  <c r="AR1391" i="7"/>
  <c r="AQ1391" i="7"/>
  <c r="AP1391" i="7"/>
  <c r="AO1391" i="7"/>
  <c r="AN1391" i="7"/>
  <c r="AM1391" i="7"/>
  <c r="AL1391" i="7"/>
  <c r="AK1391" i="7"/>
  <c r="AJ1391" i="7"/>
  <c r="AI1391" i="7"/>
  <c r="AH1391" i="7"/>
  <c r="AG1391" i="7"/>
  <c r="AR1390" i="7"/>
  <c r="AQ1390" i="7"/>
  <c r="AP1390" i="7"/>
  <c r="AO1390" i="7"/>
  <c r="AN1390" i="7"/>
  <c r="AM1390" i="7"/>
  <c r="AL1390" i="7"/>
  <c r="AK1390" i="7"/>
  <c r="AJ1390" i="7"/>
  <c r="AI1390" i="7"/>
  <c r="AH1390" i="7"/>
  <c r="AG1390" i="7"/>
  <c r="AR1389" i="7"/>
  <c r="AQ1389" i="7"/>
  <c r="AP1389" i="7"/>
  <c r="AO1389" i="7"/>
  <c r="AN1389" i="7"/>
  <c r="AM1389" i="7"/>
  <c r="AL1389" i="7"/>
  <c r="AK1389" i="7"/>
  <c r="AJ1389" i="7"/>
  <c r="AI1389" i="7"/>
  <c r="AH1389" i="7"/>
  <c r="AG1389" i="7"/>
  <c r="AR1388" i="7"/>
  <c r="AQ1388" i="7"/>
  <c r="AP1388" i="7"/>
  <c r="AO1388" i="7"/>
  <c r="AN1388" i="7"/>
  <c r="AM1388" i="7"/>
  <c r="AL1388" i="7"/>
  <c r="AK1388" i="7"/>
  <c r="AJ1388" i="7"/>
  <c r="AI1388" i="7"/>
  <c r="AH1388" i="7"/>
  <c r="AG1388" i="7"/>
  <c r="AR1387" i="7"/>
  <c r="AQ1387" i="7"/>
  <c r="AP1387" i="7"/>
  <c r="AO1387" i="7"/>
  <c r="AN1387" i="7"/>
  <c r="AM1387" i="7"/>
  <c r="AL1387" i="7"/>
  <c r="AK1387" i="7"/>
  <c r="AJ1387" i="7"/>
  <c r="AI1387" i="7"/>
  <c r="AH1387" i="7"/>
  <c r="AG1387" i="7"/>
  <c r="AR1386" i="7"/>
  <c r="AQ1386" i="7"/>
  <c r="AP1386" i="7"/>
  <c r="AO1386" i="7"/>
  <c r="AN1386" i="7"/>
  <c r="AM1386" i="7"/>
  <c r="AL1386" i="7"/>
  <c r="AK1386" i="7"/>
  <c r="AJ1386" i="7"/>
  <c r="AI1386" i="7"/>
  <c r="AH1386" i="7"/>
  <c r="AG1386" i="7"/>
  <c r="AR1385" i="7"/>
  <c r="AQ1385" i="7"/>
  <c r="AP1385" i="7"/>
  <c r="AO1385" i="7"/>
  <c r="AN1385" i="7"/>
  <c r="AM1385" i="7"/>
  <c r="AL1385" i="7"/>
  <c r="AK1385" i="7"/>
  <c r="AJ1385" i="7"/>
  <c r="AI1385" i="7"/>
  <c r="AH1385" i="7"/>
  <c r="AG1385" i="7"/>
  <c r="AR1384" i="7"/>
  <c r="AQ1384" i="7"/>
  <c r="AP1384" i="7"/>
  <c r="AO1384" i="7"/>
  <c r="AN1384" i="7"/>
  <c r="AM1384" i="7"/>
  <c r="AL1384" i="7"/>
  <c r="AK1384" i="7"/>
  <c r="AJ1384" i="7"/>
  <c r="AI1384" i="7"/>
  <c r="AH1384" i="7"/>
  <c r="AG1384" i="7"/>
  <c r="AR1383" i="7"/>
  <c r="AQ1383" i="7"/>
  <c r="AP1383" i="7"/>
  <c r="AO1383" i="7"/>
  <c r="AN1383" i="7"/>
  <c r="AM1383" i="7"/>
  <c r="AL1383" i="7"/>
  <c r="AK1383" i="7"/>
  <c r="AJ1383" i="7"/>
  <c r="AI1383" i="7"/>
  <c r="AH1383" i="7"/>
  <c r="AG1383" i="7"/>
  <c r="AR1382" i="7"/>
  <c r="AQ1382" i="7"/>
  <c r="AP1382" i="7"/>
  <c r="AO1382" i="7"/>
  <c r="AN1382" i="7"/>
  <c r="AM1382" i="7"/>
  <c r="AL1382" i="7"/>
  <c r="AK1382" i="7"/>
  <c r="AJ1382" i="7"/>
  <c r="AI1382" i="7"/>
  <c r="AH1382" i="7"/>
  <c r="AG1382" i="7"/>
  <c r="AR1381" i="7"/>
  <c r="AQ1381" i="7"/>
  <c r="AP1381" i="7"/>
  <c r="AO1381" i="7"/>
  <c r="AN1381" i="7"/>
  <c r="AM1381" i="7"/>
  <c r="AL1381" i="7"/>
  <c r="AK1381" i="7"/>
  <c r="AJ1381" i="7"/>
  <c r="AI1381" i="7"/>
  <c r="AH1381" i="7"/>
  <c r="AG1381" i="7"/>
  <c r="AR1380" i="7"/>
  <c r="AQ1380" i="7"/>
  <c r="AP1380" i="7"/>
  <c r="AO1380" i="7"/>
  <c r="AN1380" i="7"/>
  <c r="AM1380" i="7"/>
  <c r="AL1380" i="7"/>
  <c r="AK1380" i="7"/>
  <c r="AJ1380" i="7"/>
  <c r="AI1380" i="7"/>
  <c r="AH1380" i="7"/>
  <c r="AG1380" i="7"/>
  <c r="AR1379" i="7"/>
  <c r="AQ1379" i="7"/>
  <c r="AP1379" i="7"/>
  <c r="AO1379" i="7"/>
  <c r="AN1379" i="7"/>
  <c r="AM1379" i="7"/>
  <c r="AL1379" i="7"/>
  <c r="AK1379" i="7"/>
  <c r="AJ1379" i="7"/>
  <c r="AI1379" i="7"/>
  <c r="AH1379" i="7"/>
  <c r="AG1379" i="7"/>
  <c r="AR1378" i="7"/>
  <c r="AQ1378" i="7"/>
  <c r="AP1378" i="7"/>
  <c r="AO1378" i="7"/>
  <c r="AN1378" i="7"/>
  <c r="AM1378" i="7"/>
  <c r="AL1378" i="7"/>
  <c r="AK1378" i="7"/>
  <c r="AJ1378" i="7"/>
  <c r="AI1378" i="7"/>
  <c r="AH1378" i="7"/>
  <c r="AG1378" i="7"/>
  <c r="AR1377" i="7"/>
  <c r="AQ1377" i="7"/>
  <c r="AP1377" i="7"/>
  <c r="AO1377" i="7"/>
  <c r="AN1377" i="7"/>
  <c r="AM1377" i="7"/>
  <c r="AL1377" i="7"/>
  <c r="AK1377" i="7"/>
  <c r="AJ1377" i="7"/>
  <c r="AI1377" i="7"/>
  <c r="AH1377" i="7"/>
  <c r="AG1377" i="7"/>
  <c r="AR1376" i="7"/>
  <c r="AQ1376" i="7"/>
  <c r="AP1376" i="7"/>
  <c r="AO1376" i="7"/>
  <c r="AN1376" i="7"/>
  <c r="AM1376" i="7"/>
  <c r="AL1376" i="7"/>
  <c r="AK1376" i="7"/>
  <c r="AJ1376" i="7"/>
  <c r="AI1376" i="7"/>
  <c r="AH1376" i="7"/>
  <c r="AG1376" i="7"/>
  <c r="AR1375" i="7"/>
  <c r="AQ1375" i="7"/>
  <c r="AP1375" i="7"/>
  <c r="AO1375" i="7"/>
  <c r="AN1375" i="7"/>
  <c r="AM1375" i="7"/>
  <c r="AL1375" i="7"/>
  <c r="AK1375" i="7"/>
  <c r="AJ1375" i="7"/>
  <c r="AI1375" i="7"/>
  <c r="AH1375" i="7"/>
  <c r="AG1375" i="7"/>
  <c r="AR1374" i="7"/>
  <c r="AQ1374" i="7"/>
  <c r="AP1374" i="7"/>
  <c r="AO1374" i="7"/>
  <c r="AN1374" i="7"/>
  <c r="AM1374" i="7"/>
  <c r="AL1374" i="7"/>
  <c r="AK1374" i="7"/>
  <c r="AJ1374" i="7"/>
  <c r="AI1374" i="7"/>
  <c r="AH1374" i="7"/>
  <c r="AG1374" i="7"/>
  <c r="AR1373" i="7"/>
  <c r="AQ1373" i="7"/>
  <c r="AP1373" i="7"/>
  <c r="AO1373" i="7"/>
  <c r="AN1373" i="7"/>
  <c r="AM1373" i="7"/>
  <c r="AL1373" i="7"/>
  <c r="AK1373" i="7"/>
  <c r="AJ1373" i="7"/>
  <c r="AI1373" i="7"/>
  <c r="AH1373" i="7"/>
  <c r="AG1373" i="7"/>
  <c r="AR1372" i="7"/>
  <c r="AQ1372" i="7"/>
  <c r="AP1372" i="7"/>
  <c r="AO1372" i="7"/>
  <c r="AN1372" i="7"/>
  <c r="AM1372" i="7"/>
  <c r="AL1372" i="7"/>
  <c r="AK1372" i="7"/>
  <c r="AJ1372" i="7"/>
  <c r="AI1372" i="7"/>
  <c r="AH1372" i="7"/>
  <c r="AG1372" i="7"/>
  <c r="AR1371" i="7"/>
  <c r="AQ1371" i="7"/>
  <c r="AP1371" i="7"/>
  <c r="AO1371" i="7"/>
  <c r="AN1371" i="7"/>
  <c r="AM1371" i="7"/>
  <c r="AL1371" i="7"/>
  <c r="AK1371" i="7"/>
  <c r="AJ1371" i="7"/>
  <c r="AI1371" i="7"/>
  <c r="AH1371" i="7"/>
  <c r="AG1371" i="7"/>
  <c r="AR1370" i="7"/>
  <c r="AQ1370" i="7"/>
  <c r="AP1370" i="7"/>
  <c r="AO1370" i="7"/>
  <c r="AN1370" i="7"/>
  <c r="AM1370" i="7"/>
  <c r="AL1370" i="7"/>
  <c r="AK1370" i="7"/>
  <c r="AJ1370" i="7"/>
  <c r="AI1370" i="7"/>
  <c r="AH1370" i="7"/>
  <c r="AG1370" i="7"/>
  <c r="AR1369" i="7"/>
  <c r="AQ1369" i="7"/>
  <c r="AP1369" i="7"/>
  <c r="AO1369" i="7"/>
  <c r="AN1369" i="7"/>
  <c r="AM1369" i="7"/>
  <c r="AL1369" i="7"/>
  <c r="AK1369" i="7"/>
  <c r="AJ1369" i="7"/>
  <c r="AI1369" i="7"/>
  <c r="AH1369" i="7"/>
  <c r="AG1369" i="7"/>
  <c r="AR1368" i="7"/>
  <c r="AQ1368" i="7"/>
  <c r="AP1368" i="7"/>
  <c r="AO1368" i="7"/>
  <c r="AN1368" i="7"/>
  <c r="AM1368" i="7"/>
  <c r="AL1368" i="7"/>
  <c r="AK1368" i="7"/>
  <c r="AJ1368" i="7"/>
  <c r="AI1368" i="7"/>
  <c r="AH1368" i="7"/>
  <c r="AG1368" i="7"/>
  <c r="AR1367" i="7"/>
  <c r="AQ1367" i="7"/>
  <c r="AP1367" i="7"/>
  <c r="AO1367" i="7"/>
  <c r="AN1367" i="7"/>
  <c r="AM1367" i="7"/>
  <c r="AL1367" i="7"/>
  <c r="AK1367" i="7"/>
  <c r="AJ1367" i="7"/>
  <c r="AI1367" i="7"/>
  <c r="AH1367" i="7"/>
  <c r="AG1367" i="7"/>
  <c r="AR1366" i="7"/>
  <c r="AQ1366" i="7"/>
  <c r="AP1366" i="7"/>
  <c r="AO1366" i="7"/>
  <c r="AN1366" i="7"/>
  <c r="AM1366" i="7"/>
  <c r="AL1366" i="7"/>
  <c r="AK1366" i="7"/>
  <c r="AJ1366" i="7"/>
  <c r="AI1366" i="7"/>
  <c r="AH1366" i="7"/>
  <c r="AG1366" i="7"/>
  <c r="AR1365" i="7"/>
  <c r="AQ1365" i="7"/>
  <c r="AP1365" i="7"/>
  <c r="AO1365" i="7"/>
  <c r="AN1365" i="7"/>
  <c r="AM1365" i="7"/>
  <c r="AL1365" i="7"/>
  <c r="AK1365" i="7"/>
  <c r="AJ1365" i="7"/>
  <c r="AI1365" i="7"/>
  <c r="AH1365" i="7"/>
  <c r="AG1365" i="7"/>
  <c r="AR1364" i="7"/>
  <c r="AQ1364" i="7"/>
  <c r="AP1364" i="7"/>
  <c r="AO1364" i="7"/>
  <c r="AN1364" i="7"/>
  <c r="AM1364" i="7"/>
  <c r="AL1364" i="7"/>
  <c r="AK1364" i="7"/>
  <c r="AJ1364" i="7"/>
  <c r="AI1364" i="7"/>
  <c r="AH1364" i="7"/>
  <c r="AG1364" i="7"/>
  <c r="AR1363" i="7"/>
  <c r="AQ1363" i="7"/>
  <c r="AP1363" i="7"/>
  <c r="AO1363" i="7"/>
  <c r="AN1363" i="7"/>
  <c r="AM1363" i="7"/>
  <c r="AL1363" i="7"/>
  <c r="AK1363" i="7"/>
  <c r="AJ1363" i="7"/>
  <c r="AI1363" i="7"/>
  <c r="AH1363" i="7"/>
  <c r="AG1363" i="7"/>
  <c r="AR1362" i="7"/>
  <c r="AQ1362" i="7"/>
  <c r="AP1362" i="7"/>
  <c r="AO1362" i="7"/>
  <c r="AN1362" i="7"/>
  <c r="AM1362" i="7"/>
  <c r="AL1362" i="7"/>
  <c r="AK1362" i="7"/>
  <c r="AJ1362" i="7"/>
  <c r="AI1362" i="7"/>
  <c r="AH1362" i="7"/>
  <c r="AG1362" i="7"/>
  <c r="AR1361" i="7"/>
  <c r="AQ1361" i="7"/>
  <c r="AP1361" i="7"/>
  <c r="AO1361" i="7"/>
  <c r="AN1361" i="7"/>
  <c r="AM1361" i="7"/>
  <c r="AL1361" i="7"/>
  <c r="AK1361" i="7"/>
  <c r="AJ1361" i="7"/>
  <c r="AI1361" i="7"/>
  <c r="AH1361" i="7"/>
  <c r="AG1361" i="7"/>
  <c r="AR1360" i="7"/>
  <c r="AQ1360" i="7"/>
  <c r="AP1360" i="7"/>
  <c r="AO1360" i="7"/>
  <c r="AN1360" i="7"/>
  <c r="AM1360" i="7"/>
  <c r="AL1360" i="7"/>
  <c r="AK1360" i="7"/>
  <c r="AJ1360" i="7"/>
  <c r="AI1360" i="7"/>
  <c r="AH1360" i="7"/>
  <c r="AG1360" i="7"/>
  <c r="AR1359" i="7"/>
  <c r="AQ1359" i="7"/>
  <c r="AP1359" i="7"/>
  <c r="AO1359" i="7"/>
  <c r="AN1359" i="7"/>
  <c r="AM1359" i="7"/>
  <c r="AL1359" i="7"/>
  <c r="AK1359" i="7"/>
  <c r="AJ1359" i="7"/>
  <c r="AI1359" i="7"/>
  <c r="AH1359" i="7"/>
  <c r="AG1359" i="7"/>
  <c r="AR1358" i="7"/>
  <c r="AQ1358" i="7"/>
  <c r="AP1358" i="7"/>
  <c r="AO1358" i="7"/>
  <c r="AN1358" i="7"/>
  <c r="AM1358" i="7"/>
  <c r="AL1358" i="7"/>
  <c r="AK1358" i="7"/>
  <c r="AJ1358" i="7"/>
  <c r="AI1358" i="7"/>
  <c r="AH1358" i="7"/>
  <c r="AG1358" i="7"/>
  <c r="AR1357" i="7"/>
  <c r="AQ1357" i="7"/>
  <c r="AP1357" i="7"/>
  <c r="AO1357" i="7"/>
  <c r="AN1357" i="7"/>
  <c r="AM1357" i="7"/>
  <c r="AL1357" i="7"/>
  <c r="AK1357" i="7"/>
  <c r="AJ1357" i="7"/>
  <c r="AI1357" i="7"/>
  <c r="AH1357" i="7"/>
  <c r="AG1357" i="7"/>
  <c r="AR1356" i="7"/>
  <c r="AQ1356" i="7"/>
  <c r="AP1356" i="7"/>
  <c r="AO1356" i="7"/>
  <c r="AN1356" i="7"/>
  <c r="AM1356" i="7"/>
  <c r="AL1356" i="7"/>
  <c r="AK1356" i="7"/>
  <c r="AJ1356" i="7"/>
  <c r="AI1356" i="7"/>
  <c r="AH1356" i="7"/>
  <c r="AG1356" i="7"/>
  <c r="AR1355" i="7"/>
  <c r="AQ1355" i="7"/>
  <c r="AP1355" i="7"/>
  <c r="AO1355" i="7"/>
  <c r="AN1355" i="7"/>
  <c r="AM1355" i="7"/>
  <c r="AL1355" i="7"/>
  <c r="AK1355" i="7"/>
  <c r="AJ1355" i="7"/>
  <c r="AI1355" i="7"/>
  <c r="AH1355" i="7"/>
  <c r="AG1355" i="7"/>
  <c r="AR1354" i="7"/>
  <c r="AQ1354" i="7"/>
  <c r="AP1354" i="7"/>
  <c r="AO1354" i="7"/>
  <c r="AN1354" i="7"/>
  <c r="AM1354" i="7"/>
  <c r="AL1354" i="7"/>
  <c r="AK1354" i="7"/>
  <c r="AJ1354" i="7"/>
  <c r="AI1354" i="7"/>
  <c r="AH1354" i="7"/>
  <c r="AG1354" i="7"/>
  <c r="AR1353" i="7"/>
  <c r="AQ1353" i="7"/>
  <c r="AP1353" i="7"/>
  <c r="AO1353" i="7"/>
  <c r="AN1353" i="7"/>
  <c r="AM1353" i="7"/>
  <c r="AL1353" i="7"/>
  <c r="AK1353" i="7"/>
  <c r="AJ1353" i="7"/>
  <c r="AI1353" i="7"/>
  <c r="AH1353" i="7"/>
  <c r="AG1353" i="7"/>
  <c r="AR1352" i="7"/>
  <c r="AQ1352" i="7"/>
  <c r="AP1352" i="7"/>
  <c r="AO1352" i="7"/>
  <c r="AN1352" i="7"/>
  <c r="AM1352" i="7"/>
  <c r="AL1352" i="7"/>
  <c r="AK1352" i="7"/>
  <c r="AJ1352" i="7"/>
  <c r="AI1352" i="7"/>
  <c r="AH1352" i="7"/>
  <c r="AG1352" i="7"/>
  <c r="AR1351" i="7"/>
  <c r="AQ1351" i="7"/>
  <c r="AP1351" i="7"/>
  <c r="AO1351" i="7"/>
  <c r="AN1351" i="7"/>
  <c r="AM1351" i="7"/>
  <c r="AL1351" i="7"/>
  <c r="AK1351" i="7"/>
  <c r="AJ1351" i="7"/>
  <c r="AI1351" i="7"/>
  <c r="AH1351" i="7"/>
  <c r="AG1351" i="7"/>
  <c r="AR1350" i="7"/>
  <c r="AQ1350" i="7"/>
  <c r="AP1350" i="7"/>
  <c r="AO1350" i="7"/>
  <c r="AN1350" i="7"/>
  <c r="AM1350" i="7"/>
  <c r="AL1350" i="7"/>
  <c r="AK1350" i="7"/>
  <c r="AJ1350" i="7"/>
  <c r="AI1350" i="7"/>
  <c r="AH1350" i="7"/>
  <c r="AG1350" i="7"/>
  <c r="AR1349" i="7"/>
  <c r="AQ1349" i="7"/>
  <c r="AP1349" i="7"/>
  <c r="AO1349" i="7"/>
  <c r="AN1349" i="7"/>
  <c r="AM1349" i="7"/>
  <c r="AL1349" i="7"/>
  <c r="AK1349" i="7"/>
  <c r="AJ1349" i="7"/>
  <c r="AI1349" i="7"/>
  <c r="AH1349" i="7"/>
  <c r="AG1349" i="7"/>
  <c r="AR1348" i="7"/>
  <c r="AQ1348" i="7"/>
  <c r="AP1348" i="7"/>
  <c r="AO1348" i="7"/>
  <c r="AN1348" i="7"/>
  <c r="AM1348" i="7"/>
  <c r="AL1348" i="7"/>
  <c r="AK1348" i="7"/>
  <c r="AJ1348" i="7"/>
  <c r="AI1348" i="7"/>
  <c r="AH1348" i="7"/>
  <c r="AG1348" i="7"/>
  <c r="AR1347" i="7"/>
  <c r="AQ1347" i="7"/>
  <c r="AP1347" i="7"/>
  <c r="AO1347" i="7"/>
  <c r="AN1347" i="7"/>
  <c r="AM1347" i="7"/>
  <c r="AL1347" i="7"/>
  <c r="AK1347" i="7"/>
  <c r="AJ1347" i="7"/>
  <c r="AI1347" i="7"/>
  <c r="AH1347" i="7"/>
  <c r="AG1347" i="7"/>
  <c r="AR1346" i="7"/>
  <c r="AQ1346" i="7"/>
  <c r="AP1346" i="7"/>
  <c r="AO1346" i="7"/>
  <c r="AN1346" i="7"/>
  <c r="AM1346" i="7"/>
  <c r="AL1346" i="7"/>
  <c r="AK1346" i="7"/>
  <c r="AJ1346" i="7"/>
  <c r="AI1346" i="7"/>
  <c r="AH1346" i="7"/>
  <c r="AG1346" i="7"/>
  <c r="AR1345" i="7"/>
  <c r="AQ1345" i="7"/>
  <c r="AP1345" i="7"/>
  <c r="AO1345" i="7"/>
  <c r="AN1345" i="7"/>
  <c r="AM1345" i="7"/>
  <c r="AL1345" i="7"/>
  <c r="AK1345" i="7"/>
  <c r="AJ1345" i="7"/>
  <c r="AI1345" i="7"/>
  <c r="AH1345" i="7"/>
  <c r="AG1345" i="7"/>
  <c r="AR1344" i="7"/>
  <c r="AQ1344" i="7"/>
  <c r="AP1344" i="7"/>
  <c r="AO1344" i="7"/>
  <c r="AN1344" i="7"/>
  <c r="AM1344" i="7"/>
  <c r="AL1344" i="7"/>
  <c r="AK1344" i="7"/>
  <c r="AJ1344" i="7"/>
  <c r="AI1344" i="7"/>
  <c r="AH1344" i="7"/>
  <c r="AG1344" i="7"/>
  <c r="AR1343" i="7"/>
  <c r="AQ1343" i="7"/>
  <c r="AP1343" i="7"/>
  <c r="AO1343" i="7"/>
  <c r="AN1343" i="7"/>
  <c r="AM1343" i="7"/>
  <c r="AL1343" i="7"/>
  <c r="AK1343" i="7"/>
  <c r="AJ1343" i="7"/>
  <c r="AI1343" i="7"/>
  <c r="AH1343" i="7"/>
  <c r="AG1343" i="7"/>
  <c r="AR1342" i="7"/>
  <c r="AQ1342" i="7"/>
  <c r="AP1342" i="7"/>
  <c r="AO1342" i="7"/>
  <c r="AN1342" i="7"/>
  <c r="AM1342" i="7"/>
  <c r="AL1342" i="7"/>
  <c r="AK1342" i="7"/>
  <c r="AJ1342" i="7"/>
  <c r="AI1342" i="7"/>
  <c r="AH1342" i="7"/>
  <c r="AG1342" i="7"/>
  <c r="AR1341" i="7"/>
  <c r="AQ1341" i="7"/>
  <c r="AP1341" i="7"/>
  <c r="AO1341" i="7"/>
  <c r="AN1341" i="7"/>
  <c r="AM1341" i="7"/>
  <c r="AL1341" i="7"/>
  <c r="AK1341" i="7"/>
  <c r="AJ1341" i="7"/>
  <c r="AI1341" i="7"/>
  <c r="AH1341" i="7"/>
  <c r="AG1341" i="7"/>
  <c r="AR1340" i="7"/>
  <c r="AQ1340" i="7"/>
  <c r="AP1340" i="7"/>
  <c r="AO1340" i="7"/>
  <c r="AN1340" i="7"/>
  <c r="AM1340" i="7"/>
  <c r="AL1340" i="7"/>
  <c r="AK1340" i="7"/>
  <c r="AJ1340" i="7"/>
  <c r="AI1340" i="7"/>
  <c r="AH1340" i="7"/>
  <c r="AG1340" i="7"/>
  <c r="AR1339" i="7"/>
  <c r="AQ1339" i="7"/>
  <c r="AP1339" i="7"/>
  <c r="AO1339" i="7"/>
  <c r="AN1339" i="7"/>
  <c r="AM1339" i="7"/>
  <c r="AL1339" i="7"/>
  <c r="AK1339" i="7"/>
  <c r="AJ1339" i="7"/>
  <c r="AI1339" i="7"/>
  <c r="AH1339" i="7"/>
  <c r="AG1339" i="7"/>
  <c r="AR1338" i="7"/>
  <c r="AQ1338" i="7"/>
  <c r="AP1338" i="7"/>
  <c r="AO1338" i="7"/>
  <c r="AN1338" i="7"/>
  <c r="AM1338" i="7"/>
  <c r="AL1338" i="7"/>
  <c r="AK1338" i="7"/>
  <c r="AJ1338" i="7"/>
  <c r="AI1338" i="7"/>
  <c r="AH1338" i="7"/>
  <c r="AG1338" i="7"/>
  <c r="AR1337" i="7"/>
  <c r="AQ1337" i="7"/>
  <c r="AP1337" i="7"/>
  <c r="AO1337" i="7"/>
  <c r="AN1337" i="7"/>
  <c r="AM1337" i="7"/>
  <c r="AL1337" i="7"/>
  <c r="AK1337" i="7"/>
  <c r="AJ1337" i="7"/>
  <c r="AI1337" i="7"/>
  <c r="AH1337" i="7"/>
  <c r="AG1337" i="7"/>
  <c r="AR1336" i="7"/>
  <c r="AQ1336" i="7"/>
  <c r="AP1336" i="7"/>
  <c r="AO1336" i="7"/>
  <c r="AN1336" i="7"/>
  <c r="AM1336" i="7"/>
  <c r="AL1336" i="7"/>
  <c r="AK1336" i="7"/>
  <c r="AJ1336" i="7"/>
  <c r="AI1336" i="7"/>
  <c r="AH1336" i="7"/>
  <c r="AG1336" i="7"/>
  <c r="AR1335" i="7"/>
  <c r="AQ1335" i="7"/>
  <c r="AP1335" i="7"/>
  <c r="AO1335" i="7"/>
  <c r="AN1335" i="7"/>
  <c r="AM1335" i="7"/>
  <c r="AL1335" i="7"/>
  <c r="AK1335" i="7"/>
  <c r="AJ1335" i="7"/>
  <c r="AI1335" i="7"/>
  <c r="AH1335" i="7"/>
  <c r="AG1335" i="7"/>
  <c r="AR1334" i="7"/>
  <c r="AQ1334" i="7"/>
  <c r="AP1334" i="7"/>
  <c r="AO1334" i="7"/>
  <c r="AN1334" i="7"/>
  <c r="AM1334" i="7"/>
  <c r="AL1334" i="7"/>
  <c r="AK1334" i="7"/>
  <c r="AJ1334" i="7"/>
  <c r="AI1334" i="7"/>
  <c r="AH1334" i="7"/>
  <c r="AG1334" i="7"/>
  <c r="AR1333" i="7"/>
  <c r="AQ1333" i="7"/>
  <c r="AP1333" i="7"/>
  <c r="AO1333" i="7"/>
  <c r="AN1333" i="7"/>
  <c r="AM1333" i="7"/>
  <c r="AL1333" i="7"/>
  <c r="AK1333" i="7"/>
  <c r="AJ1333" i="7"/>
  <c r="AI1333" i="7"/>
  <c r="AH1333" i="7"/>
  <c r="AG1333" i="7"/>
  <c r="AR1332" i="7"/>
  <c r="AQ1332" i="7"/>
  <c r="AP1332" i="7"/>
  <c r="AO1332" i="7"/>
  <c r="AN1332" i="7"/>
  <c r="AM1332" i="7"/>
  <c r="AL1332" i="7"/>
  <c r="AK1332" i="7"/>
  <c r="AJ1332" i="7"/>
  <c r="AI1332" i="7"/>
  <c r="AH1332" i="7"/>
  <c r="AG1332" i="7"/>
  <c r="AR1331" i="7"/>
  <c r="AQ1331" i="7"/>
  <c r="AP1331" i="7"/>
  <c r="AO1331" i="7"/>
  <c r="AN1331" i="7"/>
  <c r="AM1331" i="7"/>
  <c r="AL1331" i="7"/>
  <c r="AK1331" i="7"/>
  <c r="AJ1331" i="7"/>
  <c r="AI1331" i="7"/>
  <c r="AH1331" i="7"/>
  <c r="AG1331" i="7"/>
  <c r="AR1330" i="7"/>
  <c r="AQ1330" i="7"/>
  <c r="AP1330" i="7"/>
  <c r="AO1330" i="7"/>
  <c r="AN1330" i="7"/>
  <c r="AM1330" i="7"/>
  <c r="AL1330" i="7"/>
  <c r="AK1330" i="7"/>
  <c r="AJ1330" i="7"/>
  <c r="AI1330" i="7"/>
  <c r="AH1330" i="7"/>
  <c r="AG1330" i="7"/>
  <c r="AR1329" i="7"/>
  <c r="AQ1329" i="7"/>
  <c r="AP1329" i="7"/>
  <c r="AO1329" i="7"/>
  <c r="AN1329" i="7"/>
  <c r="AM1329" i="7"/>
  <c r="AL1329" i="7"/>
  <c r="AK1329" i="7"/>
  <c r="AJ1329" i="7"/>
  <c r="AI1329" i="7"/>
  <c r="AH1329" i="7"/>
  <c r="AG1329" i="7"/>
  <c r="AR1328" i="7"/>
  <c r="AQ1328" i="7"/>
  <c r="AP1328" i="7"/>
  <c r="AO1328" i="7"/>
  <c r="AN1328" i="7"/>
  <c r="AM1328" i="7"/>
  <c r="AL1328" i="7"/>
  <c r="AK1328" i="7"/>
  <c r="AJ1328" i="7"/>
  <c r="AI1328" i="7"/>
  <c r="AH1328" i="7"/>
  <c r="AG1328" i="7"/>
  <c r="AR1327" i="7"/>
  <c r="AQ1327" i="7"/>
  <c r="AP1327" i="7"/>
  <c r="AO1327" i="7"/>
  <c r="AN1327" i="7"/>
  <c r="AM1327" i="7"/>
  <c r="AL1327" i="7"/>
  <c r="AK1327" i="7"/>
  <c r="AJ1327" i="7"/>
  <c r="AI1327" i="7"/>
  <c r="AH1327" i="7"/>
  <c r="AG1327" i="7"/>
  <c r="AR1326" i="7"/>
  <c r="AQ1326" i="7"/>
  <c r="AP1326" i="7"/>
  <c r="AO1326" i="7"/>
  <c r="AN1326" i="7"/>
  <c r="AM1326" i="7"/>
  <c r="AL1326" i="7"/>
  <c r="AK1326" i="7"/>
  <c r="AJ1326" i="7"/>
  <c r="AI1326" i="7"/>
  <c r="AH1326" i="7"/>
  <c r="AG1326" i="7"/>
  <c r="AR1325" i="7"/>
  <c r="AQ1325" i="7"/>
  <c r="AP1325" i="7"/>
  <c r="AO1325" i="7"/>
  <c r="AN1325" i="7"/>
  <c r="AM1325" i="7"/>
  <c r="AL1325" i="7"/>
  <c r="AK1325" i="7"/>
  <c r="AJ1325" i="7"/>
  <c r="AI1325" i="7"/>
  <c r="AH1325" i="7"/>
  <c r="AG1325" i="7"/>
  <c r="AR1324" i="7"/>
  <c r="AQ1324" i="7"/>
  <c r="AP1324" i="7"/>
  <c r="AO1324" i="7"/>
  <c r="AN1324" i="7"/>
  <c r="AM1324" i="7"/>
  <c r="AL1324" i="7"/>
  <c r="AK1324" i="7"/>
  <c r="AJ1324" i="7"/>
  <c r="AI1324" i="7"/>
  <c r="AH1324" i="7"/>
  <c r="AG1324" i="7"/>
  <c r="AR1323" i="7"/>
  <c r="AQ1323" i="7"/>
  <c r="AP1323" i="7"/>
  <c r="AO1323" i="7"/>
  <c r="AN1323" i="7"/>
  <c r="AM1323" i="7"/>
  <c r="AL1323" i="7"/>
  <c r="AK1323" i="7"/>
  <c r="AJ1323" i="7"/>
  <c r="AI1323" i="7"/>
  <c r="AH1323" i="7"/>
  <c r="AG1323" i="7"/>
  <c r="AR1322" i="7"/>
  <c r="AQ1322" i="7"/>
  <c r="AP1322" i="7"/>
  <c r="AO1322" i="7"/>
  <c r="AN1322" i="7"/>
  <c r="AM1322" i="7"/>
  <c r="AL1322" i="7"/>
  <c r="AK1322" i="7"/>
  <c r="AJ1322" i="7"/>
  <c r="AI1322" i="7"/>
  <c r="AH1322" i="7"/>
  <c r="AG1322" i="7"/>
  <c r="AR1321" i="7"/>
  <c r="AQ1321" i="7"/>
  <c r="AP1321" i="7"/>
  <c r="AO1321" i="7"/>
  <c r="AN1321" i="7"/>
  <c r="AM1321" i="7"/>
  <c r="AL1321" i="7"/>
  <c r="AK1321" i="7"/>
  <c r="AJ1321" i="7"/>
  <c r="AI1321" i="7"/>
  <c r="AH1321" i="7"/>
  <c r="AG1321" i="7"/>
  <c r="AR1320" i="7"/>
  <c r="AQ1320" i="7"/>
  <c r="AP1320" i="7"/>
  <c r="AO1320" i="7"/>
  <c r="AN1320" i="7"/>
  <c r="AM1320" i="7"/>
  <c r="AL1320" i="7"/>
  <c r="AK1320" i="7"/>
  <c r="AJ1320" i="7"/>
  <c r="AI1320" i="7"/>
  <c r="AH1320" i="7"/>
  <c r="AG1320" i="7"/>
  <c r="AR1319" i="7"/>
  <c r="AQ1319" i="7"/>
  <c r="AP1319" i="7"/>
  <c r="AO1319" i="7"/>
  <c r="AN1319" i="7"/>
  <c r="AM1319" i="7"/>
  <c r="AL1319" i="7"/>
  <c r="AK1319" i="7"/>
  <c r="AJ1319" i="7"/>
  <c r="AI1319" i="7"/>
  <c r="AH1319" i="7"/>
  <c r="AG1319" i="7"/>
  <c r="AR1318" i="7"/>
  <c r="AQ1318" i="7"/>
  <c r="AP1318" i="7"/>
  <c r="AO1318" i="7"/>
  <c r="AN1318" i="7"/>
  <c r="AM1318" i="7"/>
  <c r="AL1318" i="7"/>
  <c r="AK1318" i="7"/>
  <c r="AJ1318" i="7"/>
  <c r="AI1318" i="7"/>
  <c r="AH1318" i="7"/>
  <c r="AG1318" i="7"/>
  <c r="AR1317" i="7"/>
  <c r="AQ1317" i="7"/>
  <c r="AP1317" i="7"/>
  <c r="AO1317" i="7"/>
  <c r="AN1317" i="7"/>
  <c r="AM1317" i="7"/>
  <c r="AL1317" i="7"/>
  <c r="AK1317" i="7"/>
  <c r="AJ1317" i="7"/>
  <c r="AI1317" i="7"/>
  <c r="AH1317" i="7"/>
  <c r="AG1317" i="7"/>
  <c r="AR1316" i="7"/>
  <c r="AQ1316" i="7"/>
  <c r="AP1316" i="7"/>
  <c r="AO1316" i="7"/>
  <c r="AN1316" i="7"/>
  <c r="AM1316" i="7"/>
  <c r="AL1316" i="7"/>
  <c r="AK1316" i="7"/>
  <c r="AJ1316" i="7"/>
  <c r="AI1316" i="7"/>
  <c r="AH1316" i="7"/>
  <c r="AG1316" i="7"/>
  <c r="AR1315" i="7"/>
  <c r="AQ1315" i="7"/>
  <c r="AP1315" i="7"/>
  <c r="AO1315" i="7"/>
  <c r="AN1315" i="7"/>
  <c r="AM1315" i="7"/>
  <c r="AL1315" i="7"/>
  <c r="AK1315" i="7"/>
  <c r="AJ1315" i="7"/>
  <c r="AI1315" i="7"/>
  <c r="AH1315" i="7"/>
  <c r="AG1315" i="7"/>
  <c r="AR1314" i="7"/>
  <c r="AQ1314" i="7"/>
  <c r="AP1314" i="7"/>
  <c r="AO1314" i="7"/>
  <c r="AN1314" i="7"/>
  <c r="AM1314" i="7"/>
  <c r="AL1314" i="7"/>
  <c r="AK1314" i="7"/>
  <c r="AJ1314" i="7"/>
  <c r="AI1314" i="7"/>
  <c r="AH1314" i="7"/>
  <c r="AG1314" i="7"/>
  <c r="AR1313" i="7"/>
  <c r="AQ1313" i="7"/>
  <c r="AP1313" i="7"/>
  <c r="AO1313" i="7"/>
  <c r="AN1313" i="7"/>
  <c r="AM1313" i="7"/>
  <c r="AL1313" i="7"/>
  <c r="AK1313" i="7"/>
  <c r="AJ1313" i="7"/>
  <c r="AI1313" i="7"/>
  <c r="AH1313" i="7"/>
  <c r="AG1313" i="7"/>
  <c r="AR1312" i="7"/>
  <c r="AQ1312" i="7"/>
  <c r="AP1312" i="7"/>
  <c r="AO1312" i="7"/>
  <c r="AN1312" i="7"/>
  <c r="AM1312" i="7"/>
  <c r="AL1312" i="7"/>
  <c r="AK1312" i="7"/>
  <c r="AJ1312" i="7"/>
  <c r="AI1312" i="7"/>
  <c r="AH1312" i="7"/>
  <c r="AG1312" i="7"/>
  <c r="AR1311" i="7"/>
  <c r="AQ1311" i="7"/>
  <c r="AP1311" i="7"/>
  <c r="AO1311" i="7"/>
  <c r="AN1311" i="7"/>
  <c r="AM1311" i="7"/>
  <c r="AL1311" i="7"/>
  <c r="AK1311" i="7"/>
  <c r="AJ1311" i="7"/>
  <c r="AI1311" i="7"/>
  <c r="AH1311" i="7"/>
  <c r="AG1311" i="7"/>
  <c r="AR1310" i="7"/>
  <c r="AQ1310" i="7"/>
  <c r="AP1310" i="7"/>
  <c r="AO1310" i="7"/>
  <c r="AN1310" i="7"/>
  <c r="AM1310" i="7"/>
  <c r="AL1310" i="7"/>
  <c r="AK1310" i="7"/>
  <c r="AJ1310" i="7"/>
  <c r="AI1310" i="7"/>
  <c r="AH1310" i="7"/>
  <c r="AG1310" i="7"/>
  <c r="AR1309" i="7"/>
  <c r="AQ1309" i="7"/>
  <c r="AP1309" i="7"/>
  <c r="AO1309" i="7"/>
  <c r="AN1309" i="7"/>
  <c r="AM1309" i="7"/>
  <c r="AL1309" i="7"/>
  <c r="AK1309" i="7"/>
  <c r="AJ1309" i="7"/>
  <c r="AI1309" i="7"/>
  <c r="AH1309" i="7"/>
  <c r="AG1309" i="7"/>
  <c r="AR1308" i="7"/>
  <c r="AQ1308" i="7"/>
  <c r="AP1308" i="7"/>
  <c r="AO1308" i="7"/>
  <c r="AN1308" i="7"/>
  <c r="AM1308" i="7"/>
  <c r="AL1308" i="7"/>
  <c r="AK1308" i="7"/>
  <c r="AJ1308" i="7"/>
  <c r="AI1308" i="7"/>
  <c r="AH1308" i="7"/>
  <c r="AG1308" i="7"/>
  <c r="AR1307" i="7"/>
  <c r="AQ1307" i="7"/>
  <c r="AP1307" i="7"/>
  <c r="AO1307" i="7"/>
  <c r="AN1307" i="7"/>
  <c r="AM1307" i="7"/>
  <c r="AL1307" i="7"/>
  <c r="AK1307" i="7"/>
  <c r="AJ1307" i="7"/>
  <c r="AI1307" i="7"/>
  <c r="AH1307" i="7"/>
  <c r="AG1307" i="7"/>
  <c r="AR1306" i="7"/>
  <c r="AQ1306" i="7"/>
  <c r="AP1306" i="7"/>
  <c r="AO1306" i="7"/>
  <c r="AN1306" i="7"/>
  <c r="AM1306" i="7"/>
  <c r="AL1306" i="7"/>
  <c r="AK1306" i="7"/>
  <c r="AJ1306" i="7"/>
  <c r="AI1306" i="7"/>
  <c r="AH1306" i="7"/>
  <c r="AG1306" i="7"/>
  <c r="AR1305" i="7"/>
  <c r="AQ1305" i="7"/>
  <c r="AP1305" i="7"/>
  <c r="AO1305" i="7"/>
  <c r="AN1305" i="7"/>
  <c r="AM1305" i="7"/>
  <c r="AL1305" i="7"/>
  <c r="AK1305" i="7"/>
  <c r="AJ1305" i="7"/>
  <c r="AI1305" i="7"/>
  <c r="AH1305" i="7"/>
  <c r="AG1305" i="7"/>
  <c r="AR1304" i="7"/>
  <c r="AQ1304" i="7"/>
  <c r="AP1304" i="7"/>
  <c r="AO1304" i="7"/>
  <c r="AN1304" i="7"/>
  <c r="AM1304" i="7"/>
  <c r="AL1304" i="7"/>
  <c r="AK1304" i="7"/>
  <c r="AJ1304" i="7"/>
  <c r="AI1304" i="7"/>
  <c r="AH1304" i="7"/>
  <c r="AG1304" i="7"/>
  <c r="AR1303" i="7"/>
  <c r="AQ1303" i="7"/>
  <c r="AP1303" i="7"/>
  <c r="AO1303" i="7"/>
  <c r="AN1303" i="7"/>
  <c r="AM1303" i="7"/>
  <c r="AL1303" i="7"/>
  <c r="AK1303" i="7"/>
  <c r="AJ1303" i="7"/>
  <c r="AI1303" i="7"/>
  <c r="AH1303" i="7"/>
  <c r="AG1303" i="7"/>
  <c r="AR1302" i="7"/>
  <c r="AQ1302" i="7"/>
  <c r="AP1302" i="7"/>
  <c r="AO1302" i="7"/>
  <c r="AN1302" i="7"/>
  <c r="AM1302" i="7"/>
  <c r="AL1302" i="7"/>
  <c r="AK1302" i="7"/>
  <c r="AJ1302" i="7"/>
  <c r="AI1302" i="7"/>
  <c r="AH1302" i="7"/>
  <c r="AG1302" i="7"/>
  <c r="AR1301" i="7"/>
  <c r="AQ1301" i="7"/>
  <c r="AP1301" i="7"/>
  <c r="AO1301" i="7"/>
  <c r="AN1301" i="7"/>
  <c r="AM1301" i="7"/>
  <c r="AL1301" i="7"/>
  <c r="AK1301" i="7"/>
  <c r="AJ1301" i="7"/>
  <c r="AI1301" i="7"/>
  <c r="AH1301" i="7"/>
  <c r="AG1301" i="7"/>
  <c r="AR1300" i="7"/>
  <c r="AQ1300" i="7"/>
  <c r="AP1300" i="7"/>
  <c r="AO1300" i="7"/>
  <c r="AN1300" i="7"/>
  <c r="AM1300" i="7"/>
  <c r="AL1300" i="7"/>
  <c r="AK1300" i="7"/>
  <c r="AJ1300" i="7"/>
  <c r="AI1300" i="7"/>
  <c r="AH1300" i="7"/>
  <c r="AG1300" i="7"/>
  <c r="AR1299" i="7"/>
  <c r="AQ1299" i="7"/>
  <c r="AP1299" i="7"/>
  <c r="AO1299" i="7"/>
  <c r="AN1299" i="7"/>
  <c r="AM1299" i="7"/>
  <c r="AL1299" i="7"/>
  <c r="AK1299" i="7"/>
  <c r="AJ1299" i="7"/>
  <c r="AI1299" i="7"/>
  <c r="AH1299" i="7"/>
  <c r="AG1299" i="7"/>
  <c r="AR1298" i="7"/>
  <c r="AQ1298" i="7"/>
  <c r="AP1298" i="7"/>
  <c r="AO1298" i="7"/>
  <c r="AN1298" i="7"/>
  <c r="AM1298" i="7"/>
  <c r="AL1298" i="7"/>
  <c r="AK1298" i="7"/>
  <c r="AJ1298" i="7"/>
  <c r="AI1298" i="7"/>
  <c r="AH1298" i="7"/>
  <c r="AG1298" i="7"/>
  <c r="AR1297" i="7"/>
  <c r="AQ1297" i="7"/>
  <c r="AP1297" i="7"/>
  <c r="AO1297" i="7"/>
  <c r="AN1297" i="7"/>
  <c r="AM1297" i="7"/>
  <c r="AL1297" i="7"/>
  <c r="AK1297" i="7"/>
  <c r="AJ1297" i="7"/>
  <c r="AI1297" i="7"/>
  <c r="AH1297" i="7"/>
  <c r="AG1297" i="7"/>
  <c r="AR1296" i="7"/>
  <c r="AQ1296" i="7"/>
  <c r="AP1296" i="7"/>
  <c r="AO1296" i="7"/>
  <c r="AN1296" i="7"/>
  <c r="AM1296" i="7"/>
  <c r="AL1296" i="7"/>
  <c r="AK1296" i="7"/>
  <c r="AJ1296" i="7"/>
  <c r="AI1296" i="7"/>
  <c r="AH1296" i="7"/>
  <c r="AG1296" i="7"/>
  <c r="AR1295" i="7"/>
  <c r="AQ1295" i="7"/>
  <c r="AP1295" i="7"/>
  <c r="AO1295" i="7"/>
  <c r="AN1295" i="7"/>
  <c r="AM1295" i="7"/>
  <c r="AL1295" i="7"/>
  <c r="AK1295" i="7"/>
  <c r="AJ1295" i="7"/>
  <c r="AI1295" i="7"/>
  <c r="AH1295" i="7"/>
  <c r="AG1295" i="7"/>
  <c r="AR1294" i="7"/>
  <c r="AQ1294" i="7"/>
  <c r="AP1294" i="7"/>
  <c r="AO1294" i="7"/>
  <c r="AN1294" i="7"/>
  <c r="AM1294" i="7"/>
  <c r="AL1294" i="7"/>
  <c r="AK1294" i="7"/>
  <c r="AJ1294" i="7"/>
  <c r="AI1294" i="7"/>
  <c r="AH1294" i="7"/>
  <c r="AG1294" i="7"/>
  <c r="AR1293" i="7"/>
  <c r="AQ1293" i="7"/>
  <c r="AP1293" i="7"/>
  <c r="AO1293" i="7"/>
  <c r="AN1293" i="7"/>
  <c r="AM1293" i="7"/>
  <c r="AL1293" i="7"/>
  <c r="AK1293" i="7"/>
  <c r="AJ1293" i="7"/>
  <c r="AI1293" i="7"/>
  <c r="AH1293" i="7"/>
  <c r="AG1293" i="7"/>
  <c r="AR1292" i="7"/>
  <c r="AQ1292" i="7"/>
  <c r="AP1292" i="7"/>
  <c r="AO1292" i="7"/>
  <c r="AN1292" i="7"/>
  <c r="AM1292" i="7"/>
  <c r="AL1292" i="7"/>
  <c r="AK1292" i="7"/>
  <c r="AJ1292" i="7"/>
  <c r="AI1292" i="7"/>
  <c r="AH1292" i="7"/>
  <c r="AG1292" i="7"/>
  <c r="AR1291" i="7"/>
  <c r="AQ1291" i="7"/>
  <c r="AP1291" i="7"/>
  <c r="AO1291" i="7"/>
  <c r="AN1291" i="7"/>
  <c r="AM1291" i="7"/>
  <c r="AL1291" i="7"/>
  <c r="AK1291" i="7"/>
  <c r="AJ1291" i="7"/>
  <c r="AI1291" i="7"/>
  <c r="AH1291" i="7"/>
  <c r="AG1291" i="7"/>
  <c r="AR1290" i="7"/>
  <c r="AQ1290" i="7"/>
  <c r="AP1290" i="7"/>
  <c r="AO1290" i="7"/>
  <c r="AN1290" i="7"/>
  <c r="AM1290" i="7"/>
  <c r="AL1290" i="7"/>
  <c r="AK1290" i="7"/>
  <c r="AJ1290" i="7"/>
  <c r="AI1290" i="7"/>
  <c r="AH1290" i="7"/>
  <c r="AG1290" i="7"/>
  <c r="AR1289" i="7"/>
  <c r="AQ1289" i="7"/>
  <c r="AP1289" i="7"/>
  <c r="AO1289" i="7"/>
  <c r="AN1289" i="7"/>
  <c r="AM1289" i="7"/>
  <c r="AL1289" i="7"/>
  <c r="AK1289" i="7"/>
  <c r="AJ1289" i="7"/>
  <c r="AI1289" i="7"/>
  <c r="AH1289" i="7"/>
  <c r="AG1289" i="7"/>
  <c r="AR1288" i="7"/>
  <c r="AQ1288" i="7"/>
  <c r="AP1288" i="7"/>
  <c r="AO1288" i="7"/>
  <c r="AN1288" i="7"/>
  <c r="AM1288" i="7"/>
  <c r="AL1288" i="7"/>
  <c r="AK1288" i="7"/>
  <c r="AJ1288" i="7"/>
  <c r="AI1288" i="7"/>
  <c r="AH1288" i="7"/>
  <c r="AG1288" i="7"/>
  <c r="AR1287" i="7"/>
  <c r="AQ1287" i="7"/>
  <c r="AP1287" i="7"/>
  <c r="AO1287" i="7"/>
  <c r="AN1287" i="7"/>
  <c r="AM1287" i="7"/>
  <c r="AL1287" i="7"/>
  <c r="AK1287" i="7"/>
  <c r="AJ1287" i="7"/>
  <c r="AI1287" i="7"/>
  <c r="AH1287" i="7"/>
  <c r="AG1287" i="7"/>
  <c r="AR1286" i="7"/>
  <c r="AQ1286" i="7"/>
  <c r="AP1286" i="7"/>
  <c r="AO1286" i="7"/>
  <c r="AN1286" i="7"/>
  <c r="AM1286" i="7"/>
  <c r="AL1286" i="7"/>
  <c r="AK1286" i="7"/>
  <c r="AJ1286" i="7"/>
  <c r="AI1286" i="7"/>
  <c r="AH1286" i="7"/>
  <c r="AG1286" i="7"/>
  <c r="AR1285" i="7"/>
  <c r="AQ1285" i="7"/>
  <c r="AP1285" i="7"/>
  <c r="AO1285" i="7"/>
  <c r="AN1285" i="7"/>
  <c r="AM1285" i="7"/>
  <c r="AL1285" i="7"/>
  <c r="AK1285" i="7"/>
  <c r="AJ1285" i="7"/>
  <c r="AI1285" i="7"/>
  <c r="AH1285" i="7"/>
  <c r="AG1285" i="7"/>
  <c r="AR1284" i="7"/>
  <c r="AQ1284" i="7"/>
  <c r="AP1284" i="7"/>
  <c r="AO1284" i="7"/>
  <c r="AN1284" i="7"/>
  <c r="AM1284" i="7"/>
  <c r="AL1284" i="7"/>
  <c r="AK1284" i="7"/>
  <c r="AJ1284" i="7"/>
  <c r="AI1284" i="7"/>
  <c r="AH1284" i="7"/>
  <c r="AG1284" i="7"/>
  <c r="AR1283" i="7"/>
  <c r="AQ1283" i="7"/>
  <c r="AP1283" i="7"/>
  <c r="AO1283" i="7"/>
  <c r="AN1283" i="7"/>
  <c r="AM1283" i="7"/>
  <c r="AL1283" i="7"/>
  <c r="AK1283" i="7"/>
  <c r="AJ1283" i="7"/>
  <c r="AI1283" i="7"/>
  <c r="AH1283" i="7"/>
  <c r="AG1283" i="7"/>
  <c r="AR1282" i="7"/>
  <c r="AQ1282" i="7"/>
  <c r="AP1282" i="7"/>
  <c r="AO1282" i="7"/>
  <c r="AN1282" i="7"/>
  <c r="AM1282" i="7"/>
  <c r="AL1282" i="7"/>
  <c r="AK1282" i="7"/>
  <c r="AJ1282" i="7"/>
  <c r="AI1282" i="7"/>
  <c r="AH1282" i="7"/>
  <c r="AG1282" i="7"/>
  <c r="AR1281" i="7"/>
  <c r="AQ1281" i="7"/>
  <c r="AP1281" i="7"/>
  <c r="AO1281" i="7"/>
  <c r="AN1281" i="7"/>
  <c r="AM1281" i="7"/>
  <c r="AL1281" i="7"/>
  <c r="AK1281" i="7"/>
  <c r="AJ1281" i="7"/>
  <c r="AI1281" i="7"/>
  <c r="AH1281" i="7"/>
  <c r="AG1281" i="7"/>
  <c r="AR1280" i="7"/>
  <c r="AQ1280" i="7"/>
  <c r="AP1280" i="7"/>
  <c r="AO1280" i="7"/>
  <c r="AN1280" i="7"/>
  <c r="AM1280" i="7"/>
  <c r="AL1280" i="7"/>
  <c r="AK1280" i="7"/>
  <c r="AJ1280" i="7"/>
  <c r="AI1280" i="7"/>
  <c r="AH1280" i="7"/>
  <c r="AG1280" i="7"/>
  <c r="AR1279" i="7"/>
  <c r="AQ1279" i="7"/>
  <c r="AP1279" i="7"/>
  <c r="AO1279" i="7"/>
  <c r="AN1279" i="7"/>
  <c r="AM1279" i="7"/>
  <c r="AL1279" i="7"/>
  <c r="AK1279" i="7"/>
  <c r="AJ1279" i="7"/>
  <c r="AI1279" i="7"/>
  <c r="AH1279" i="7"/>
  <c r="AG1279" i="7"/>
  <c r="AR1278" i="7"/>
  <c r="AQ1278" i="7"/>
  <c r="AP1278" i="7"/>
  <c r="AO1278" i="7"/>
  <c r="AN1278" i="7"/>
  <c r="AM1278" i="7"/>
  <c r="AL1278" i="7"/>
  <c r="AK1278" i="7"/>
  <c r="AJ1278" i="7"/>
  <c r="AI1278" i="7"/>
  <c r="AH1278" i="7"/>
  <c r="AG1278" i="7"/>
  <c r="AR1277" i="7"/>
  <c r="AQ1277" i="7"/>
  <c r="AP1277" i="7"/>
  <c r="AO1277" i="7"/>
  <c r="AN1277" i="7"/>
  <c r="AM1277" i="7"/>
  <c r="AL1277" i="7"/>
  <c r="AK1277" i="7"/>
  <c r="AJ1277" i="7"/>
  <c r="AI1277" i="7"/>
  <c r="AH1277" i="7"/>
  <c r="AG1277" i="7"/>
  <c r="AR1276" i="7"/>
  <c r="AQ1276" i="7"/>
  <c r="AP1276" i="7"/>
  <c r="AO1276" i="7"/>
  <c r="AN1276" i="7"/>
  <c r="AM1276" i="7"/>
  <c r="AL1276" i="7"/>
  <c r="AK1276" i="7"/>
  <c r="AJ1276" i="7"/>
  <c r="AI1276" i="7"/>
  <c r="AH1276" i="7"/>
  <c r="AG1276" i="7"/>
  <c r="AR1275" i="7"/>
  <c r="AQ1275" i="7"/>
  <c r="AP1275" i="7"/>
  <c r="AO1275" i="7"/>
  <c r="AN1275" i="7"/>
  <c r="AM1275" i="7"/>
  <c r="AL1275" i="7"/>
  <c r="AK1275" i="7"/>
  <c r="AJ1275" i="7"/>
  <c r="AI1275" i="7"/>
  <c r="AH1275" i="7"/>
  <c r="AG1275" i="7"/>
  <c r="AR1274" i="7"/>
  <c r="AQ1274" i="7"/>
  <c r="AP1274" i="7"/>
  <c r="AO1274" i="7"/>
  <c r="AN1274" i="7"/>
  <c r="AM1274" i="7"/>
  <c r="AL1274" i="7"/>
  <c r="AK1274" i="7"/>
  <c r="AJ1274" i="7"/>
  <c r="AI1274" i="7"/>
  <c r="AH1274" i="7"/>
  <c r="AG1274" i="7"/>
  <c r="AR1273" i="7"/>
  <c r="AQ1273" i="7"/>
  <c r="AP1273" i="7"/>
  <c r="AO1273" i="7"/>
  <c r="AN1273" i="7"/>
  <c r="AM1273" i="7"/>
  <c r="AL1273" i="7"/>
  <c r="AK1273" i="7"/>
  <c r="AJ1273" i="7"/>
  <c r="AI1273" i="7"/>
  <c r="AH1273" i="7"/>
  <c r="AG1273" i="7"/>
  <c r="AR1272" i="7"/>
  <c r="AQ1272" i="7"/>
  <c r="AP1272" i="7"/>
  <c r="AO1272" i="7"/>
  <c r="AN1272" i="7"/>
  <c r="AM1272" i="7"/>
  <c r="AL1272" i="7"/>
  <c r="AK1272" i="7"/>
  <c r="AJ1272" i="7"/>
  <c r="AI1272" i="7"/>
  <c r="AH1272" i="7"/>
  <c r="AG1272" i="7"/>
  <c r="AR1271" i="7"/>
  <c r="AQ1271" i="7"/>
  <c r="AP1271" i="7"/>
  <c r="AO1271" i="7"/>
  <c r="AN1271" i="7"/>
  <c r="AM1271" i="7"/>
  <c r="AL1271" i="7"/>
  <c r="AK1271" i="7"/>
  <c r="AJ1271" i="7"/>
  <c r="AI1271" i="7"/>
  <c r="AH1271" i="7"/>
  <c r="AG1271" i="7"/>
  <c r="AR1270" i="7"/>
  <c r="AQ1270" i="7"/>
  <c r="AP1270" i="7"/>
  <c r="AO1270" i="7"/>
  <c r="AN1270" i="7"/>
  <c r="AM1270" i="7"/>
  <c r="AL1270" i="7"/>
  <c r="AK1270" i="7"/>
  <c r="AJ1270" i="7"/>
  <c r="AI1270" i="7"/>
  <c r="AH1270" i="7"/>
  <c r="AG1270" i="7"/>
  <c r="AR1269" i="7"/>
  <c r="AQ1269" i="7"/>
  <c r="AP1269" i="7"/>
  <c r="AO1269" i="7"/>
  <c r="AN1269" i="7"/>
  <c r="AM1269" i="7"/>
  <c r="AL1269" i="7"/>
  <c r="AK1269" i="7"/>
  <c r="AJ1269" i="7"/>
  <c r="AI1269" i="7"/>
  <c r="AH1269" i="7"/>
  <c r="AG1269" i="7"/>
  <c r="AR1268" i="7"/>
  <c r="AQ1268" i="7"/>
  <c r="AP1268" i="7"/>
  <c r="AO1268" i="7"/>
  <c r="AN1268" i="7"/>
  <c r="AM1268" i="7"/>
  <c r="AL1268" i="7"/>
  <c r="AK1268" i="7"/>
  <c r="AJ1268" i="7"/>
  <c r="AI1268" i="7"/>
  <c r="AH1268" i="7"/>
  <c r="AG1268" i="7"/>
  <c r="AR1267" i="7"/>
  <c r="AQ1267" i="7"/>
  <c r="AP1267" i="7"/>
  <c r="AO1267" i="7"/>
  <c r="AN1267" i="7"/>
  <c r="AM1267" i="7"/>
  <c r="AL1267" i="7"/>
  <c r="AK1267" i="7"/>
  <c r="AJ1267" i="7"/>
  <c r="AI1267" i="7"/>
  <c r="AH1267" i="7"/>
  <c r="AG1267" i="7"/>
  <c r="AR1266" i="7"/>
  <c r="AQ1266" i="7"/>
  <c r="AP1266" i="7"/>
  <c r="AO1266" i="7"/>
  <c r="AN1266" i="7"/>
  <c r="AM1266" i="7"/>
  <c r="AL1266" i="7"/>
  <c r="AK1266" i="7"/>
  <c r="AJ1266" i="7"/>
  <c r="AI1266" i="7"/>
  <c r="AH1266" i="7"/>
  <c r="AG1266" i="7"/>
  <c r="AR1265" i="7"/>
  <c r="AQ1265" i="7"/>
  <c r="AP1265" i="7"/>
  <c r="AO1265" i="7"/>
  <c r="AN1265" i="7"/>
  <c r="AM1265" i="7"/>
  <c r="AL1265" i="7"/>
  <c r="AK1265" i="7"/>
  <c r="AJ1265" i="7"/>
  <c r="AI1265" i="7"/>
  <c r="AH1265" i="7"/>
  <c r="AG1265" i="7"/>
  <c r="AR1264" i="7"/>
  <c r="AQ1264" i="7"/>
  <c r="AP1264" i="7"/>
  <c r="AO1264" i="7"/>
  <c r="AN1264" i="7"/>
  <c r="AM1264" i="7"/>
  <c r="AL1264" i="7"/>
  <c r="AK1264" i="7"/>
  <c r="AJ1264" i="7"/>
  <c r="AI1264" i="7"/>
  <c r="AH1264" i="7"/>
  <c r="AG1264" i="7"/>
  <c r="AR1263" i="7"/>
  <c r="AQ1263" i="7"/>
  <c r="AP1263" i="7"/>
  <c r="AO1263" i="7"/>
  <c r="AN1263" i="7"/>
  <c r="AM1263" i="7"/>
  <c r="AL1263" i="7"/>
  <c r="AK1263" i="7"/>
  <c r="AJ1263" i="7"/>
  <c r="AI1263" i="7"/>
  <c r="AH1263" i="7"/>
  <c r="AG1263" i="7"/>
  <c r="AR1262" i="7"/>
  <c r="AQ1262" i="7"/>
  <c r="AP1262" i="7"/>
  <c r="AO1262" i="7"/>
  <c r="AN1262" i="7"/>
  <c r="AM1262" i="7"/>
  <c r="AL1262" i="7"/>
  <c r="AK1262" i="7"/>
  <c r="AJ1262" i="7"/>
  <c r="AI1262" i="7"/>
  <c r="AH1262" i="7"/>
  <c r="AG1262" i="7"/>
  <c r="AR1261" i="7"/>
  <c r="AQ1261" i="7"/>
  <c r="AP1261" i="7"/>
  <c r="AO1261" i="7"/>
  <c r="AN1261" i="7"/>
  <c r="AM1261" i="7"/>
  <c r="AL1261" i="7"/>
  <c r="AK1261" i="7"/>
  <c r="AJ1261" i="7"/>
  <c r="AI1261" i="7"/>
  <c r="AH1261" i="7"/>
  <c r="AG1261" i="7"/>
  <c r="AR1260" i="7"/>
  <c r="AQ1260" i="7"/>
  <c r="AP1260" i="7"/>
  <c r="AO1260" i="7"/>
  <c r="AN1260" i="7"/>
  <c r="AM1260" i="7"/>
  <c r="AL1260" i="7"/>
  <c r="AK1260" i="7"/>
  <c r="AJ1260" i="7"/>
  <c r="AI1260" i="7"/>
  <c r="AH1260" i="7"/>
  <c r="AG1260" i="7"/>
  <c r="AR1259" i="7"/>
  <c r="AQ1259" i="7"/>
  <c r="AP1259" i="7"/>
  <c r="AO1259" i="7"/>
  <c r="AN1259" i="7"/>
  <c r="AM1259" i="7"/>
  <c r="AL1259" i="7"/>
  <c r="AK1259" i="7"/>
  <c r="AJ1259" i="7"/>
  <c r="AI1259" i="7"/>
  <c r="AH1259" i="7"/>
  <c r="AG1259" i="7"/>
  <c r="AR1258" i="7"/>
  <c r="AQ1258" i="7"/>
  <c r="AP1258" i="7"/>
  <c r="AO1258" i="7"/>
  <c r="AN1258" i="7"/>
  <c r="AM1258" i="7"/>
  <c r="AL1258" i="7"/>
  <c r="AK1258" i="7"/>
  <c r="AJ1258" i="7"/>
  <c r="AI1258" i="7"/>
  <c r="AH1258" i="7"/>
  <c r="AG1258" i="7"/>
  <c r="AR1257" i="7"/>
  <c r="AQ1257" i="7"/>
  <c r="AP1257" i="7"/>
  <c r="AO1257" i="7"/>
  <c r="AN1257" i="7"/>
  <c r="AM1257" i="7"/>
  <c r="AL1257" i="7"/>
  <c r="AK1257" i="7"/>
  <c r="AJ1257" i="7"/>
  <c r="AI1257" i="7"/>
  <c r="AH1257" i="7"/>
  <c r="AG1257" i="7"/>
  <c r="AR1256" i="7"/>
  <c r="AQ1256" i="7"/>
  <c r="AP1256" i="7"/>
  <c r="AO1256" i="7"/>
  <c r="AN1256" i="7"/>
  <c r="AM1256" i="7"/>
  <c r="AL1256" i="7"/>
  <c r="AK1256" i="7"/>
  <c r="AJ1256" i="7"/>
  <c r="AI1256" i="7"/>
  <c r="AH1256" i="7"/>
  <c r="AG1256" i="7"/>
  <c r="AR1255" i="7"/>
  <c r="AQ1255" i="7"/>
  <c r="AP1255" i="7"/>
  <c r="AO1255" i="7"/>
  <c r="AN1255" i="7"/>
  <c r="AM1255" i="7"/>
  <c r="AL1255" i="7"/>
  <c r="AK1255" i="7"/>
  <c r="AJ1255" i="7"/>
  <c r="AI1255" i="7"/>
  <c r="AH1255" i="7"/>
  <c r="AG1255" i="7"/>
  <c r="AR1254" i="7"/>
  <c r="AQ1254" i="7"/>
  <c r="AP1254" i="7"/>
  <c r="AO1254" i="7"/>
  <c r="AN1254" i="7"/>
  <c r="AM1254" i="7"/>
  <c r="AL1254" i="7"/>
  <c r="AK1254" i="7"/>
  <c r="AJ1254" i="7"/>
  <c r="AI1254" i="7"/>
  <c r="AH1254" i="7"/>
  <c r="AG1254" i="7"/>
  <c r="AR1253" i="7"/>
  <c r="AQ1253" i="7"/>
  <c r="AP1253" i="7"/>
  <c r="AO1253" i="7"/>
  <c r="AN1253" i="7"/>
  <c r="AM1253" i="7"/>
  <c r="AL1253" i="7"/>
  <c r="AK1253" i="7"/>
  <c r="AJ1253" i="7"/>
  <c r="AI1253" i="7"/>
  <c r="AH1253" i="7"/>
  <c r="AG1253" i="7"/>
  <c r="AR1252" i="7"/>
  <c r="AQ1252" i="7"/>
  <c r="AP1252" i="7"/>
  <c r="AO1252" i="7"/>
  <c r="AN1252" i="7"/>
  <c r="AM1252" i="7"/>
  <c r="AL1252" i="7"/>
  <c r="AK1252" i="7"/>
  <c r="AJ1252" i="7"/>
  <c r="AI1252" i="7"/>
  <c r="AH1252" i="7"/>
  <c r="AG1252" i="7"/>
  <c r="AR1251" i="7"/>
  <c r="AQ1251" i="7"/>
  <c r="AP1251" i="7"/>
  <c r="AO1251" i="7"/>
  <c r="AN1251" i="7"/>
  <c r="AM1251" i="7"/>
  <c r="AL1251" i="7"/>
  <c r="AK1251" i="7"/>
  <c r="AJ1251" i="7"/>
  <c r="AI1251" i="7"/>
  <c r="AH1251" i="7"/>
  <c r="AG1251" i="7"/>
  <c r="AR1250" i="7"/>
  <c r="AQ1250" i="7"/>
  <c r="AP1250" i="7"/>
  <c r="AO1250" i="7"/>
  <c r="AN1250" i="7"/>
  <c r="AM1250" i="7"/>
  <c r="AL1250" i="7"/>
  <c r="AK1250" i="7"/>
  <c r="AJ1250" i="7"/>
  <c r="AI1250" i="7"/>
  <c r="AH1250" i="7"/>
  <c r="AG1250" i="7"/>
  <c r="AR1249" i="7"/>
  <c r="AQ1249" i="7"/>
  <c r="AP1249" i="7"/>
  <c r="AO1249" i="7"/>
  <c r="AN1249" i="7"/>
  <c r="AM1249" i="7"/>
  <c r="AL1249" i="7"/>
  <c r="AK1249" i="7"/>
  <c r="AJ1249" i="7"/>
  <c r="AI1249" i="7"/>
  <c r="AH1249" i="7"/>
  <c r="AG1249" i="7"/>
  <c r="AR1248" i="7"/>
  <c r="AQ1248" i="7"/>
  <c r="AP1248" i="7"/>
  <c r="AO1248" i="7"/>
  <c r="AN1248" i="7"/>
  <c r="AM1248" i="7"/>
  <c r="AL1248" i="7"/>
  <c r="AK1248" i="7"/>
  <c r="AJ1248" i="7"/>
  <c r="AI1248" i="7"/>
  <c r="AH1248" i="7"/>
  <c r="AG1248" i="7"/>
  <c r="AR1247" i="7"/>
  <c r="AQ1247" i="7"/>
  <c r="AP1247" i="7"/>
  <c r="AO1247" i="7"/>
  <c r="AN1247" i="7"/>
  <c r="AM1247" i="7"/>
  <c r="AL1247" i="7"/>
  <c r="AK1247" i="7"/>
  <c r="AJ1247" i="7"/>
  <c r="AI1247" i="7"/>
  <c r="AH1247" i="7"/>
  <c r="AG1247" i="7"/>
  <c r="AR1246" i="7"/>
  <c r="AQ1246" i="7"/>
  <c r="AP1246" i="7"/>
  <c r="AO1246" i="7"/>
  <c r="AN1246" i="7"/>
  <c r="AM1246" i="7"/>
  <c r="AL1246" i="7"/>
  <c r="AK1246" i="7"/>
  <c r="AJ1246" i="7"/>
  <c r="AI1246" i="7"/>
  <c r="AH1246" i="7"/>
  <c r="AG1246" i="7"/>
  <c r="AR1245" i="7"/>
  <c r="AQ1245" i="7"/>
  <c r="AP1245" i="7"/>
  <c r="AO1245" i="7"/>
  <c r="AN1245" i="7"/>
  <c r="AM1245" i="7"/>
  <c r="AL1245" i="7"/>
  <c r="AK1245" i="7"/>
  <c r="AJ1245" i="7"/>
  <c r="AI1245" i="7"/>
  <c r="AH1245" i="7"/>
  <c r="AG1245" i="7"/>
  <c r="AR1244" i="7"/>
  <c r="AQ1244" i="7"/>
  <c r="AP1244" i="7"/>
  <c r="AO1244" i="7"/>
  <c r="AN1244" i="7"/>
  <c r="AM1244" i="7"/>
  <c r="AL1244" i="7"/>
  <c r="AK1244" i="7"/>
  <c r="AJ1244" i="7"/>
  <c r="AI1244" i="7"/>
  <c r="AH1244" i="7"/>
  <c r="AG1244" i="7"/>
  <c r="AR1243" i="7"/>
  <c r="AQ1243" i="7"/>
  <c r="AP1243" i="7"/>
  <c r="AO1243" i="7"/>
  <c r="AN1243" i="7"/>
  <c r="AM1243" i="7"/>
  <c r="AL1243" i="7"/>
  <c r="AK1243" i="7"/>
  <c r="AJ1243" i="7"/>
  <c r="AI1243" i="7"/>
  <c r="AH1243" i="7"/>
  <c r="AG1243" i="7"/>
  <c r="AR1242" i="7"/>
  <c r="AQ1242" i="7"/>
  <c r="AP1242" i="7"/>
  <c r="AO1242" i="7"/>
  <c r="AN1242" i="7"/>
  <c r="AM1242" i="7"/>
  <c r="AL1242" i="7"/>
  <c r="AK1242" i="7"/>
  <c r="AJ1242" i="7"/>
  <c r="AI1242" i="7"/>
  <c r="AH1242" i="7"/>
  <c r="AG1242" i="7"/>
  <c r="AR1241" i="7"/>
  <c r="AQ1241" i="7"/>
  <c r="AP1241" i="7"/>
  <c r="AO1241" i="7"/>
  <c r="AN1241" i="7"/>
  <c r="AM1241" i="7"/>
  <c r="AL1241" i="7"/>
  <c r="AK1241" i="7"/>
  <c r="AJ1241" i="7"/>
  <c r="AI1241" i="7"/>
  <c r="AH1241" i="7"/>
  <c r="AG1241" i="7"/>
  <c r="AR1240" i="7"/>
  <c r="AQ1240" i="7"/>
  <c r="AP1240" i="7"/>
  <c r="AO1240" i="7"/>
  <c r="AN1240" i="7"/>
  <c r="AM1240" i="7"/>
  <c r="AL1240" i="7"/>
  <c r="AK1240" i="7"/>
  <c r="AJ1240" i="7"/>
  <c r="AI1240" i="7"/>
  <c r="AH1240" i="7"/>
  <c r="AG1240" i="7"/>
  <c r="AR1239" i="7"/>
  <c r="AQ1239" i="7"/>
  <c r="AP1239" i="7"/>
  <c r="AO1239" i="7"/>
  <c r="AN1239" i="7"/>
  <c r="AM1239" i="7"/>
  <c r="AL1239" i="7"/>
  <c r="AK1239" i="7"/>
  <c r="AJ1239" i="7"/>
  <c r="AI1239" i="7"/>
  <c r="AH1239" i="7"/>
  <c r="AG1239" i="7"/>
  <c r="AR1238" i="7"/>
  <c r="AQ1238" i="7"/>
  <c r="AP1238" i="7"/>
  <c r="AO1238" i="7"/>
  <c r="AN1238" i="7"/>
  <c r="AM1238" i="7"/>
  <c r="AL1238" i="7"/>
  <c r="AK1238" i="7"/>
  <c r="AJ1238" i="7"/>
  <c r="AI1238" i="7"/>
  <c r="AH1238" i="7"/>
  <c r="AG1238" i="7"/>
  <c r="AR1237" i="7"/>
  <c r="AQ1237" i="7"/>
  <c r="AP1237" i="7"/>
  <c r="AO1237" i="7"/>
  <c r="AN1237" i="7"/>
  <c r="AM1237" i="7"/>
  <c r="AL1237" i="7"/>
  <c r="AK1237" i="7"/>
  <c r="AJ1237" i="7"/>
  <c r="AI1237" i="7"/>
  <c r="AH1237" i="7"/>
  <c r="AG1237" i="7"/>
  <c r="AR1236" i="7"/>
  <c r="AQ1236" i="7"/>
  <c r="AP1236" i="7"/>
  <c r="AO1236" i="7"/>
  <c r="AN1236" i="7"/>
  <c r="AM1236" i="7"/>
  <c r="AL1236" i="7"/>
  <c r="AK1236" i="7"/>
  <c r="AJ1236" i="7"/>
  <c r="AI1236" i="7"/>
  <c r="AH1236" i="7"/>
  <c r="AG1236" i="7"/>
  <c r="AR1235" i="7"/>
  <c r="AQ1235" i="7"/>
  <c r="AP1235" i="7"/>
  <c r="AO1235" i="7"/>
  <c r="AN1235" i="7"/>
  <c r="AM1235" i="7"/>
  <c r="AL1235" i="7"/>
  <c r="AK1235" i="7"/>
  <c r="AJ1235" i="7"/>
  <c r="AI1235" i="7"/>
  <c r="AH1235" i="7"/>
  <c r="AG1235" i="7"/>
  <c r="AR1234" i="7"/>
  <c r="AQ1234" i="7"/>
  <c r="AP1234" i="7"/>
  <c r="AO1234" i="7"/>
  <c r="AN1234" i="7"/>
  <c r="AM1234" i="7"/>
  <c r="AL1234" i="7"/>
  <c r="AK1234" i="7"/>
  <c r="AJ1234" i="7"/>
  <c r="AI1234" i="7"/>
  <c r="AH1234" i="7"/>
  <c r="AG1234" i="7"/>
  <c r="AR1233" i="7"/>
  <c r="AQ1233" i="7"/>
  <c r="AP1233" i="7"/>
  <c r="AO1233" i="7"/>
  <c r="AN1233" i="7"/>
  <c r="AM1233" i="7"/>
  <c r="AL1233" i="7"/>
  <c r="AK1233" i="7"/>
  <c r="AJ1233" i="7"/>
  <c r="AI1233" i="7"/>
  <c r="AH1233" i="7"/>
  <c r="AG1233" i="7"/>
  <c r="AR1232" i="7"/>
  <c r="AQ1232" i="7"/>
  <c r="AP1232" i="7"/>
  <c r="AO1232" i="7"/>
  <c r="AN1232" i="7"/>
  <c r="AM1232" i="7"/>
  <c r="AL1232" i="7"/>
  <c r="AK1232" i="7"/>
  <c r="AJ1232" i="7"/>
  <c r="AI1232" i="7"/>
  <c r="AH1232" i="7"/>
  <c r="AG1232" i="7"/>
  <c r="AR1231" i="7"/>
  <c r="AQ1231" i="7"/>
  <c r="AP1231" i="7"/>
  <c r="AO1231" i="7"/>
  <c r="AN1231" i="7"/>
  <c r="AM1231" i="7"/>
  <c r="AL1231" i="7"/>
  <c r="AK1231" i="7"/>
  <c r="AJ1231" i="7"/>
  <c r="AI1231" i="7"/>
  <c r="AH1231" i="7"/>
  <c r="AG1231" i="7"/>
  <c r="AR1230" i="7"/>
  <c r="AQ1230" i="7"/>
  <c r="AP1230" i="7"/>
  <c r="AO1230" i="7"/>
  <c r="AN1230" i="7"/>
  <c r="AM1230" i="7"/>
  <c r="AL1230" i="7"/>
  <c r="AK1230" i="7"/>
  <c r="AJ1230" i="7"/>
  <c r="AI1230" i="7"/>
  <c r="AH1230" i="7"/>
  <c r="AG1230" i="7"/>
  <c r="AR1229" i="7"/>
  <c r="AQ1229" i="7"/>
  <c r="AP1229" i="7"/>
  <c r="AO1229" i="7"/>
  <c r="AN1229" i="7"/>
  <c r="AM1229" i="7"/>
  <c r="AL1229" i="7"/>
  <c r="AK1229" i="7"/>
  <c r="AJ1229" i="7"/>
  <c r="AI1229" i="7"/>
  <c r="AH1229" i="7"/>
  <c r="AG1229" i="7"/>
  <c r="AR1228" i="7"/>
  <c r="AQ1228" i="7"/>
  <c r="AP1228" i="7"/>
  <c r="AO1228" i="7"/>
  <c r="AN1228" i="7"/>
  <c r="AM1228" i="7"/>
  <c r="AL1228" i="7"/>
  <c r="AK1228" i="7"/>
  <c r="AJ1228" i="7"/>
  <c r="AI1228" i="7"/>
  <c r="AH1228" i="7"/>
  <c r="AG1228" i="7"/>
  <c r="AR1227" i="7"/>
  <c r="AQ1227" i="7"/>
  <c r="AP1227" i="7"/>
  <c r="AO1227" i="7"/>
  <c r="AN1227" i="7"/>
  <c r="AM1227" i="7"/>
  <c r="AL1227" i="7"/>
  <c r="AK1227" i="7"/>
  <c r="AJ1227" i="7"/>
  <c r="AI1227" i="7"/>
  <c r="AH1227" i="7"/>
  <c r="AG1227" i="7"/>
  <c r="AR1226" i="7"/>
  <c r="AQ1226" i="7"/>
  <c r="AP1226" i="7"/>
  <c r="AO1226" i="7"/>
  <c r="AN1226" i="7"/>
  <c r="AM1226" i="7"/>
  <c r="AL1226" i="7"/>
  <c r="AK1226" i="7"/>
  <c r="AJ1226" i="7"/>
  <c r="AI1226" i="7"/>
  <c r="AH1226" i="7"/>
  <c r="AG1226" i="7"/>
  <c r="AR1225" i="7"/>
  <c r="AQ1225" i="7"/>
  <c r="AP1225" i="7"/>
  <c r="AO1225" i="7"/>
  <c r="AN1225" i="7"/>
  <c r="AM1225" i="7"/>
  <c r="AL1225" i="7"/>
  <c r="AK1225" i="7"/>
  <c r="AJ1225" i="7"/>
  <c r="AI1225" i="7"/>
  <c r="AH1225" i="7"/>
  <c r="AG1225" i="7"/>
  <c r="AR1224" i="7"/>
  <c r="AQ1224" i="7"/>
  <c r="AP1224" i="7"/>
  <c r="AO1224" i="7"/>
  <c r="AN1224" i="7"/>
  <c r="AM1224" i="7"/>
  <c r="AL1224" i="7"/>
  <c r="AK1224" i="7"/>
  <c r="AJ1224" i="7"/>
  <c r="AI1224" i="7"/>
  <c r="AH1224" i="7"/>
  <c r="AG1224" i="7"/>
  <c r="AR1223" i="7"/>
  <c r="AQ1223" i="7"/>
  <c r="AP1223" i="7"/>
  <c r="AO1223" i="7"/>
  <c r="AN1223" i="7"/>
  <c r="AM1223" i="7"/>
  <c r="AL1223" i="7"/>
  <c r="AK1223" i="7"/>
  <c r="AJ1223" i="7"/>
  <c r="AI1223" i="7"/>
  <c r="AH1223" i="7"/>
  <c r="AG1223" i="7"/>
  <c r="AR1222" i="7"/>
  <c r="AQ1222" i="7"/>
  <c r="AP1222" i="7"/>
  <c r="AO1222" i="7"/>
  <c r="AN1222" i="7"/>
  <c r="AM1222" i="7"/>
  <c r="AL1222" i="7"/>
  <c r="AK1222" i="7"/>
  <c r="AJ1222" i="7"/>
  <c r="AI1222" i="7"/>
  <c r="AH1222" i="7"/>
  <c r="AG1222" i="7"/>
  <c r="AR1221" i="7"/>
  <c r="AQ1221" i="7"/>
  <c r="AP1221" i="7"/>
  <c r="AO1221" i="7"/>
  <c r="AN1221" i="7"/>
  <c r="AM1221" i="7"/>
  <c r="AL1221" i="7"/>
  <c r="AK1221" i="7"/>
  <c r="AJ1221" i="7"/>
  <c r="AI1221" i="7"/>
  <c r="AH1221" i="7"/>
  <c r="AG1221" i="7"/>
  <c r="AR1220" i="7"/>
  <c r="AQ1220" i="7"/>
  <c r="AP1220" i="7"/>
  <c r="AO1220" i="7"/>
  <c r="AN1220" i="7"/>
  <c r="AM1220" i="7"/>
  <c r="AL1220" i="7"/>
  <c r="AK1220" i="7"/>
  <c r="AJ1220" i="7"/>
  <c r="AI1220" i="7"/>
  <c r="AH1220" i="7"/>
  <c r="AG1220" i="7"/>
  <c r="AR1219" i="7"/>
  <c r="AQ1219" i="7"/>
  <c r="AP1219" i="7"/>
  <c r="AO1219" i="7"/>
  <c r="AN1219" i="7"/>
  <c r="AM1219" i="7"/>
  <c r="AL1219" i="7"/>
  <c r="AK1219" i="7"/>
  <c r="AJ1219" i="7"/>
  <c r="AI1219" i="7"/>
  <c r="AH1219" i="7"/>
  <c r="AG1219" i="7"/>
  <c r="AR1218" i="7"/>
  <c r="AQ1218" i="7"/>
  <c r="AP1218" i="7"/>
  <c r="AO1218" i="7"/>
  <c r="AN1218" i="7"/>
  <c r="AM1218" i="7"/>
  <c r="AL1218" i="7"/>
  <c r="AK1218" i="7"/>
  <c r="AJ1218" i="7"/>
  <c r="AI1218" i="7"/>
  <c r="AH1218" i="7"/>
  <c r="AG1218" i="7"/>
  <c r="AR1217" i="7"/>
  <c r="AQ1217" i="7"/>
  <c r="AP1217" i="7"/>
  <c r="AO1217" i="7"/>
  <c r="AN1217" i="7"/>
  <c r="AM1217" i="7"/>
  <c r="AL1217" i="7"/>
  <c r="AK1217" i="7"/>
  <c r="AJ1217" i="7"/>
  <c r="AI1217" i="7"/>
  <c r="AH1217" i="7"/>
  <c r="AG1217" i="7"/>
  <c r="AR1216" i="7"/>
  <c r="AQ1216" i="7"/>
  <c r="AP1216" i="7"/>
  <c r="AO1216" i="7"/>
  <c r="AN1216" i="7"/>
  <c r="AM1216" i="7"/>
  <c r="AL1216" i="7"/>
  <c r="AK1216" i="7"/>
  <c r="AJ1216" i="7"/>
  <c r="AI1216" i="7"/>
  <c r="AH1216" i="7"/>
  <c r="AG1216" i="7"/>
  <c r="AR1215" i="7"/>
  <c r="AQ1215" i="7"/>
  <c r="AP1215" i="7"/>
  <c r="AO1215" i="7"/>
  <c r="AN1215" i="7"/>
  <c r="AM1215" i="7"/>
  <c r="AL1215" i="7"/>
  <c r="AK1215" i="7"/>
  <c r="AJ1215" i="7"/>
  <c r="AI1215" i="7"/>
  <c r="AH1215" i="7"/>
  <c r="AG1215" i="7"/>
  <c r="AR1214" i="7"/>
  <c r="AQ1214" i="7"/>
  <c r="AP1214" i="7"/>
  <c r="AO1214" i="7"/>
  <c r="AN1214" i="7"/>
  <c r="AM1214" i="7"/>
  <c r="AL1214" i="7"/>
  <c r="AK1214" i="7"/>
  <c r="AJ1214" i="7"/>
  <c r="AI1214" i="7"/>
  <c r="AH1214" i="7"/>
  <c r="AG1214" i="7"/>
  <c r="AR1213" i="7"/>
  <c r="AQ1213" i="7"/>
  <c r="AP1213" i="7"/>
  <c r="AO1213" i="7"/>
  <c r="AN1213" i="7"/>
  <c r="AM1213" i="7"/>
  <c r="AL1213" i="7"/>
  <c r="AK1213" i="7"/>
  <c r="AJ1213" i="7"/>
  <c r="AI1213" i="7"/>
  <c r="AH1213" i="7"/>
  <c r="AG1213" i="7"/>
  <c r="AR1212" i="7"/>
  <c r="AQ1212" i="7"/>
  <c r="AP1212" i="7"/>
  <c r="AO1212" i="7"/>
  <c r="AN1212" i="7"/>
  <c r="AM1212" i="7"/>
  <c r="AL1212" i="7"/>
  <c r="AK1212" i="7"/>
  <c r="AJ1212" i="7"/>
  <c r="AI1212" i="7"/>
  <c r="AH1212" i="7"/>
  <c r="AG1212" i="7"/>
  <c r="AR1211" i="7"/>
  <c r="AQ1211" i="7"/>
  <c r="AP1211" i="7"/>
  <c r="AO1211" i="7"/>
  <c r="AN1211" i="7"/>
  <c r="AM1211" i="7"/>
  <c r="AL1211" i="7"/>
  <c r="AK1211" i="7"/>
  <c r="AJ1211" i="7"/>
  <c r="AI1211" i="7"/>
  <c r="AH1211" i="7"/>
  <c r="AG1211" i="7"/>
  <c r="AR1210" i="7"/>
  <c r="AQ1210" i="7"/>
  <c r="AP1210" i="7"/>
  <c r="AO1210" i="7"/>
  <c r="AN1210" i="7"/>
  <c r="AM1210" i="7"/>
  <c r="AL1210" i="7"/>
  <c r="AK1210" i="7"/>
  <c r="AJ1210" i="7"/>
  <c r="AI1210" i="7"/>
  <c r="AH1210" i="7"/>
  <c r="AG1210" i="7"/>
  <c r="AR1209" i="7"/>
  <c r="AQ1209" i="7"/>
  <c r="AP1209" i="7"/>
  <c r="AO1209" i="7"/>
  <c r="AN1209" i="7"/>
  <c r="AM1209" i="7"/>
  <c r="AL1209" i="7"/>
  <c r="AK1209" i="7"/>
  <c r="AJ1209" i="7"/>
  <c r="AI1209" i="7"/>
  <c r="AH1209" i="7"/>
  <c r="AG1209" i="7"/>
  <c r="AR1208" i="7"/>
  <c r="AQ1208" i="7"/>
  <c r="AP1208" i="7"/>
  <c r="AO1208" i="7"/>
  <c r="AN1208" i="7"/>
  <c r="AM1208" i="7"/>
  <c r="AL1208" i="7"/>
  <c r="AK1208" i="7"/>
  <c r="AJ1208" i="7"/>
  <c r="AI1208" i="7"/>
  <c r="AH1208" i="7"/>
  <c r="AG1208" i="7"/>
  <c r="AR1207" i="7"/>
  <c r="AQ1207" i="7"/>
  <c r="AP1207" i="7"/>
  <c r="AO1207" i="7"/>
  <c r="AN1207" i="7"/>
  <c r="AM1207" i="7"/>
  <c r="AL1207" i="7"/>
  <c r="AK1207" i="7"/>
  <c r="AJ1207" i="7"/>
  <c r="AI1207" i="7"/>
  <c r="AH1207" i="7"/>
  <c r="AG1207" i="7"/>
  <c r="AR1206" i="7"/>
  <c r="AQ1206" i="7"/>
  <c r="AP1206" i="7"/>
  <c r="AO1206" i="7"/>
  <c r="AN1206" i="7"/>
  <c r="AM1206" i="7"/>
  <c r="AL1206" i="7"/>
  <c r="AK1206" i="7"/>
  <c r="AJ1206" i="7"/>
  <c r="AI1206" i="7"/>
  <c r="AH1206" i="7"/>
  <c r="AG1206" i="7"/>
  <c r="AR1205" i="7"/>
  <c r="AQ1205" i="7"/>
  <c r="AP1205" i="7"/>
  <c r="AO1205" i="7"/>
  <c r="AN1205" i="7"/>
  <c r="AM1205" i="7"/>
  <c r="AL1205" i="7"/>
  <c r="AK1205" i="7"/>
  <c r="AJ1205" i="7"/>
  <c r="AI1205" i="7"/>
  <c r="AH1205" i="7"/>
  <c r="AG1205" i="7"/>
  <c r="AR1204" i="7"/>
  <c r="AQ1204" i="7"/>
  <c r="AP1204" i="7"/>
  <c r="AO1204" i="7"/>
  <c r="AN1204" i="7"/>
  <c r="AM1204" i="7"/>
  <c r="AL1204" i="7"/>
  <c r="AK1204" i="7"/>
  <c r="AJ1204" i="7"/>
  <c r="AI1204" i="7"/>
  <c r="AH1204" i="7"/>
  <c r="AG1204" i="7"/>
  <c r="AR1203" i="7"/>
  <c r="AQ1203" i="7"/>
  <c r="AP1203" i="7"/>
  <c r="AO1203" i="7"/>
  <c r="AN1203" i="7"/>
  <c r="AM1203" i="7"/>
  <c r="AL1203" i="7"/>
  <c r="AK1203" i="7"/>
  <c r="AJ1203" i="7"/>
  <c r="AI1203" i="7"/>
  <c r="AH1203" i="7"/>
  <c r="AG1203" i="7"/>
  <c r="AR1202" i="7"/>
  <c r="AQ1202" i="7"/>
  <c r="AP1202" i="7"/>
  <c r="AO1202" i="7"/>
  <c r="AN1202" i="7"/>
  <c r="AM1202" i="7"/>
  <c r="AL1202" i="7"/>
  <c r="AK1202" i="7"/>
  <c r="AJ1202" i="7"/>
  <c r="AI1202" i="7"/>
  <c r="AH1202" i="7"/>
  <c r="AG1202" i="7"/>
  <c r="AR1201" i="7"/>
  <c r="AQ1201" i="7"/>
  <c r="AP1201" i="7"/>
  <c r="AO1201" i="7"/>
  <c r="AN1201" i="7"/>
  <c r="AM1201" i="7"/>
  <c r="AL1201" i="7"/>
  <c r="AK1201" i="7"/>
  <c r="AJ1201" i="7"/>
  <c r="AI1201" i="7"/>
  <c r="AH1201" i="7"/>
  <c r="AG1201" i="7"/>
  <c r="AR1200" i="7"/>
  <c r="AQ1200" i="7"/>
  <c r="AP1200" i="7"/>
  <c r="AO1200" i="7"/>
  <c r="AN1200" i="7"/>
  <c r="AM1200" i="7"/>
  <c r="AL1200" i="7"/>
  <c r="AK1200" i="7"/>
  <c r="AJ1200" i="7"/>
  <c r="AI1200" i="7"/>
  <c r="AH1200" i="7"/>
  <c r="AG1200" i="7"/>
  <c r="AR1199" i="7"/>
  <c r="AQ1199" i="7"/>
  <c r="AP1199" i="7"/>
  <c r="AO1199" i="7"/>
  <c r="AN1199" i="7"/>
  <c r="AM1199" i="7"/>
  <c r="AL1199" i="7"/>
  <c r="AK1199" i="7"/>
  <c r="AJ1199" i="7"/>
  <c r="AI1199" i="7"/>
  <c r="AH1199" i="7"/>
  <c r="AG1199" i="7"/>
  <c r="AR1198" i="7"/>
  <c r="AQ1198" i="7"/>
  <c r="AP1198" i="7"/>
  <c r="AO1198" i="7"/>
  <c r="AN1198" i="7"/>
  <c r="AM1198" i="7"/>
  <c r="AL1198" i="7"/>
  <c r="AK1198" i="7"/>
  <c r="AJ1198" i="7"/>
  <c r="AI1198" i="7"/>
  <c r="AH1198" i="7"/>
  <c r="AG1198" i="7"/>
  <c r="AR1197" i="7"/>
  <c r="AQ1197" i="7"/>
  <c r="AP1197" i="7"/>
  <c r="AO1197" i="7"/>
  <c r="AN1197" i="7"/>
  <c r="AM1197" i="7"/>
  <c r="AL1197" i="7"/>
  <c r="AK1197" i="7"/>
  <c r="AJ1197" i="7"/>
  <c r="AI1197" i="7"/>
  <c r="AH1197" i="7"/>
  <c r="AG1197" i="7"/>
  <c r="AR1196" i="7"/>
  <c r="AQ1196" i="7"/>
  <c r="AP1196" i="7"/>
  <c r="AO1196" i="7"/>
  <c r="AN1196" i="7"/>
  <c r="AM1196" i="7"/>
  <c r="AL1196" i="7"/>
  <c r="AK1196" i="7"/>
  <c r="AJ1196" i="7"/>
  <c r="AI1196" i="7"/>
  <c r="AH1196" i="7"/>
  <c r="AG1196" i="7"/>
  <c r="AR1195" i="7"/>
  <c r="AQ1195" i="7"/>
  <c r="AP1195" i="7"/>
  <c r="AO1195" i="7"/>
  <c r="AN1195" i="7"/>
  <c r="AM1195" i="7"/>
  <c r="AL1195" i="7"/>
  <c r="AK1195" i="7"/>
  <c r="AJ1195" i="7"/>
  <c r="AI1195" i="7"/>
  <c r="AH1195" i="7"/>
  <c r="AG1195" i="7"/>
  <c r="AR1194" i="7"/>
  <c r="AQ1194" i="7"/>
  <c r="AP1194" i="7"/>
  <c r="AO1194" i="7"/>
  <c r="AN1194" i="7"/>
  <c r="AM1194" i="7"/>
  <c r="AL1194" i="7"/>
  <c r="AK1194" i="7"/>
  <c r="AJ1194" i="7"/>
  <c r="AI1194" i="7"/>
  <c r="AH1194" i="7"/>
  <c r="AG1194" i="7"/>
  <c r="AR1193" i="7"/>
  <c r="AQ1193" i="7"/>
  <c r="AP1193" i="7"/>
  <c r="AO1193" i="7"/>
  <c r="AN1193" i="7"/>
  <c r="AM1193" i="7"/>
  <c r="AL1193" i="7"/>
  <c r="AK1193" i="7"/>
  <c r="AJ1193" i="7"/>
  <c r="AI1193" i="7"/>
  <c r="AH1193" i="7"/>
  <c r="AG1193" i="7"/>
  <c r="AR1192" i="7"/>
  <c r="AQ1192" i="7"/>
  <c r="AP1192" i="7"/>
  <c r="AO1192" i="7"/>
  <c r="AN1192" i="7"/>
  <c r="AM1192" i="7"/>
  <c r="AL1192" i="7"/>
  <c r="AK1192" i="7"/>
  <c r="AJ1192" i="7"/>
  <c r="AI1192" i="7"/>
  <c r="AH1192" i="7"/>
  <c r="AG1192" i="7"/>
  <c r="AR1191" i="7"/>
  <c r="AQ1191" i="7"/>
  <c r="AP1191" i="7"/>
  <c r="AO1191" i="7"/>
  <c r="AN1191" i="7"/>
  <c r="AM1191" i="7"/>
  <c r="AL1191" i="7"/>
  <c r="AK1191" i="7"/>
  <c r="AJ1191" i="7"/>
  <c r="AI1191" i="7"/>
  <c r="AH1191" i="7"/>
  <c r="AG1191" i="7"/>
  <c r="AR1190" i="7"/>
  <c r="AQ1190" i="7"/>
  <c r="AP1190" i="7"/>
  <c r="AO1190" i="7"/>
  <c r="AN1190" i="7"/>
  <c r="AM1190" i="7"/>
  <c r="AL1190" i="7"/>
  <c r="AK1190" i="7"/>
  <c r="AJ1190" i="7"/>
  <c r="AI1190" i="7"/>
  <c r="AH1190" i="7"/>
  <c r="AG1190" i="7"/>
  <c r="AR1189" i="7"/>
  <c r="AQ1189" i="7"/>
  <c r="AP1189" i="7"/>
  <c r="AO1189" i="7"/>
  <c r="AN1189" i="7"/>
  <c r="AM1189" i="7"/>
  <c r="AL1189" i="7"/>
  <c r="AK1189" i="7"/>
  <c r="AJ1189" i="7"/>
  <c r="AI1189" i="7"/>
  <c r="AH1189" i="7"/>
  <c r="AG1189" i="7"/>
  <c r="AR1188" i="7"/>
  <c r="AQ1188" i="7"/>
  <c r="AP1188" i="7"/>
  <c r="AO1188" i="7"/>
  <c r="AN1188" i="7"/>
  <c r="AM1188" i="7"/>
  <c r="AL1188" i="7"/>
  <c r="AK1188" i="7"/>
  <c r="AJ1188" i="7"/>
  <c r="AI1188" i="7"/>
  <c r="AH1188" i="7"/>
  <c r="AG1188" i="7"/>
  <c r="AR1187" i="7"/>
  <c r="AQ1187" i="7"/>
  <c r="AP1187" i="7"/>
  <c r="AO1187" i="7"/>
  <c r="AN1187" i="7"/>
  <c r="AM1187" i="7"/>
  <c r="AL1187" i="7"/>
  <c r="AK1187" i="7"/>
  <c r="AJ1187" i="7"/>
  <c r="AI1187" i="7"/>
  <c r="AH1187" i="7"/>
  <c r="AG1187" i="7"/>
  <c r="AR1186" i="7"/>
  <c r="AQ1186" i="7"/>
  <c r="AP1186" i="7"/>
  <c r="AO1186" i="7"/>
  <c r="AN1186" i="7"/>
  <c r="AM1186" i="7"/>
  <c r="AL1186" i="7"/>
  <c r="AK1186" i="7"/>
  <c r="AJ1186" i="7"/>
  <c r="AI1186" i="7"/>
  <c r="AH1186" i="7"/>
  <c r="AG1186" i="7"/>
  <c r="AR1185" i="7"/>
  <c r="AQ1185" i="7"/>
  <c r="AP1185" i="7"/>
  <c r="AO1185" i="7"/>
  <c r="AN1185" i="7"/>
  <c r="AM1185" i="7"/>
  <c r="AL1185" i="7"/>
  <c r="AK1185" i="7"/>
  <c r="AJ1185" i="7"/>
  <c r="AI1185" i="7"/>
  <c r="AH1185" i="7"/>
  <c r="AG1185" i="7"/>
  <c r="AR1184" i="7"/>
  <c r="AQ1184" i="7"/>
  <c r="AP1184" i="7"/>
  <c r="AO1184" i="7"/>
  <c r="AN1184" i="7"/>
  <c r="AM1184" i="7"/>
  <c r="AL1184" i="7"/>
  <c r="AK1184" i="7"/>
  <c r="AJ1184" i="7"/>
  <c r="AI1184" i="7"/>
  <c r="AH1184" i="7"/>
  <c r="AG1184" i="7"/>
  <c r="AR1183" i="7"/>
  <c r="AQ1183" i="7"/>
  <c r="AP1183" i="7"/>
  <c r="AO1183" i="7"/>
  <c r="AN1183" i="7"/>
  <c r="AM1183" i="7"/>
  <c r="AL1183" i="7"/>
  <c r="AK1183" i="7"/>
  <c r="AJ1183" i="7"/>
  <c r="AI1183" i="7"/>
  <c r="AH1183" i="7"/>
  <c r="AG1183" i="7"/>
  <c r="AR1182" i="7"/>
  <c r="AQ1182" i="7"/>
  <c r="AP1182" i="7"/>
  <c r="AO1182" i="7"/>
  <c r="AN1182" i="7"/>
  <c r="AM1182" i="7"/>
  <c r="AL1182" i="7"/>
  <c r="AK1182" i="7"/>
  <c r="AJ1182" i="7"/>
  <c r="AI1182" i="7"/>
  <c r="AH1182" i="7"/>
  <c r="AG1182" i="7"/>
  <c r="AR1181" i="7"/>
  <c r="AQ1181" i="7"/>
  <c r="AP1181" i="7"/>
  <c r="AO1181" i="7"/>
  <c r="AN1181" i="7"/>
  <c r="AM1181" i="7"/>
  <c r="AL1181" i="7"/>
  <c r="AK1181" i="7"/>
  <c r="AJ1181" i="7"/>
  <c r="AI1181" i="7"/>
  <c r="AH1181" i="7"/>
  <c r="AG1181" i="7"/>
  <c r="AR1180" i="7"/>
  <c r="AQ1180" i="7"/>
  <c r="AP1180" i="7"/>
  <c r="AO1180" i="7"/>
  <c r="AN1180" i="7"/>
  <c r="AM1180" i="7"/>
  <c r="AL1180" i="7"/>
  <c r="AK1180" i="7"/>
  <c r="AJ1180" i="7"/>
  <c r="AI1180" i="7"/>
  <c r="AH1180" i="7"/>
  <c r="AG1180" i="7"/>
  <c r="AR1179" i="7"/>
  <c r="AQ1179" i="7"/>
  <c r="AP1179" i="7"/>
  <c r="AO1179" i="7"/>
  <c r="AN1179" i="7"/>
  <c r="AM1179" i="7"/>
  <c r="AL1179" i="7"/>
  <c r="AK1179" i="7"/>
  <c r="AJ1179" i="7"/>
  <c r="AI1179" i="7"/>
  <c r="AH1179" i="7"/>
  <c r="AG1179" i="7"/>
  <c r="AR1178" i="7"/>
  <c r="AQ1178" i="7"/>
  <c r="AP1178" i="7"/>
  <c r="AO1178" i="7"/>
  <c r="AN1178" i="7"/>
  <c r="AM1178" i="7"/>
  <c r="AL1178" i="7"/>
  <c r="AK1178" i="7"/>
  <c r="AJ1178" i="7"/>
  <c r="AI1178" i="7"/>
  <c r="AH1178" i="7"/>
  <c r="AG1178" i="7"/>
  <c r="AR1177" i="7"/>
  <c r="AQ1177" i="7"/>
  <c r="AP1177" i="7"/>
  <c r="AO1177" i="7"/>
  <c r="AN1177" i="7"/>
  <c r="AM1177" i="7"/>
  <c r="AL1177" i="7"/>
  <c r="AK1177" i="7"/>
  <c r="AJ1177" i="7"/>
  <c r="AI1177" i="7"/>
  <c r="AH1177" i="7"/>
  <c r="AG1177" i="7"/>
  <c r="AR1176" i="7"/>
  <c r="AQ1176" i="7"/>
  <c r="AP1176" i="7"/>
  <c r="AO1176" i="7"/>
  <c r="AN1176" i="7"/>
  <c r="AM1176" i="7"/>
  <c r="AL1176" i="7"/>
  <c r="AK1176" i="7"/>
  <c r="AJ1176" i="7"/>
  <c r="AI1176" i="7"/>
  <c r="AH1176" i="7"/>
  <c r="AG1176" i="7"/>
  <c r="AR1175" i="7"/>
  <c r="AQ1175" i="7"/>
  <c r="AP1175" i="7"/>
  <c r="AO1175" i="7"/>
  <c r="AN1175" i="7"/>
  <c r="AM1175" i="7"/>
  <c r="AL1175" i="7"/>
  <c r="AK1175" i="7"/>
  <c r="AJ1175" i="7"/>
  <c r="AI1175" i="7"/>
  <c r="AH1175" i="7"/>
  <c r="AG1175" i="7"/>
  <c r="AR1174" i="7"/>
  <c r="AQ1174" i="7"/>
  <c r="AP1174" i="7"/>
  <c r="AO1174" i="7"/>
  <c r="AN1174" i="7"/>
  <c r="AM1174" i="7"/>
  <c r="AL1174" i="7"/>
  <c r="AK1174" i="7"/>
  <c r="AJ1174" i="7"/>
  <c r="AI1174" i="7"/>
  <c r="AH1174" i="7"/>
  <c r="AG1174" i="7"/>
  <c r="AR1173" i="7"/>
  <c r="AQ1173" i="7"/>
  <c r="AP1173" i="7"/>
  <c r="AO1173" i="7"/>
  <c r="AN1173" i="7"/>
  <c r="AM1173" i="7"/>
  <c r="AL1173" i="7"/>
  <c r="AK1173" i="7"/>
  <c r="AJ1173" i="7"/>
  <c r="AI1173" i="7"/>
  <c r="AH1173" i="7"/>
  <c r="AG1173" i="7"/>
  <c r="AR1172" i="7"/>
  <c r="AQ1172" i="7"/>
  <c r="AP1172" i="7"/>
  <c r="AO1172" i="7"/>
  <c r="AN1172" i="7"/>
  <c r="AM1172" i="7"/>
  <c r="AL1172" i="7"/>
  <c r="AK1172" i="7"/>
  <c r="AJ1172" i="7"/>
  <c r="AI1172" i="7"/>
  <c r="AH1172" i="7"/>
  <c r="AG1172" i="7"/>
  <c r="AR1171" i="7"/>
  <c r="AQ1171" i="7"/>
  <c r="AP1171" i="7"/>
  <c r="AO1171" i="7"/>
  <c r="AN1171" i="7"/>
  <c r="AM1171" i="7"/>
  <c r="AL1171" i="7"/>
  <c r="AK1171" i="7"/>
  <c r="AJ1171" i="7"/>
  <c r="AI1171" i="7"/>
  <c r="AH1171" i="7"/>
  <c r="AG1171" i="7"/>
  <c r="AR1170" i="7"/>
  <c r="AQ1170" i="7"/>
  <c r="AP1170" i="7"/>
  <c r="AO1170" i="7"/>
  <c r="AN1170" i="7"/>
  <c r="AM1170" i="7"/>
  <c r="AL1170" i="7"/>
  <c r="AK1170" i="7"/>
  <c r="AJ1170" i="7"/>
  <c r="AI1170" i="7"/>
  <c r="AH1170" i="7"/>
  <c r="AG1170" i="7"/>
  <c r="AR1169" i="7"/>
  <c r="AQ1169" i="7"/>
  <c r="AP1169" i="7"/>
  <c r="AO1169" i="7"/>
  <c r="AN1169" i="7"/>
  <c r="AM1169" i="7"/>
  <c r="AL1169" i="7"/>
  <c r="AK1169" i="7"/>
  <c r="AJ1169" i="7"/>
  <c r="AI1169" i="7"/>
  <c r="AH1169" i="7"/>
  <c r="AG1169" i="7"/>
  <c r="AR1168" i="7"/>
  <c r="AQ1168" i="7"/>
  <c r="AP1168" i="7"/>
  <c r="AO1168" i="7"/>
  <c r="AN1168" i="7"/>
  <c r="AM1168" i="7"/>
  <c r="AL1168" i="7"/>
  <c r="AK1168" i="7"/>
  <c r="AJ1168" i="7"/>
  <c r="AI1168" i="7"/>
  <c r="AH1168" i="7"/>
  <c r="AG1168" i="7"/>
  <c r="AR1167" i="7"/>
  <c r="AQ1167" i="7"/>
  <c r="AP1167" i="7"/>
  <c r="AO1167" i="7"/>
  <c r="AN1167" i="7"/>
  <c r="AM1167" i="7"/>
  <c r="AL1167" i="7"/>
  <c r="AK1167" i="7"/>
  <c r="AJ1167" i="7"/>
  <c r="AI1167" i="7"/>
  <c r="AH1167" i="7"/>
  <c r="AG1167" i="7"/>
  <c r="AR1166" i="7"/>
  <c r="AQ1166" i="7"/>
  <c r="AP1166" i="7"/>
  <c r="AO1166" i="7"/>
  <c r="AN1166" i="7"/>
  <c r="AM1166" i="7"/>
  <c r="AL1166" i="7"/>
  <c r="AK1166" i="7"/>
  <c r="AJ1166" i="7"/>
  <c r="AI1166" i="7"/>
  <c r="AH1166" i="7"/>
  <c r="AG1166" i="7"/>
  <c r="AR1165" i="7"/>
  <c r="AQ1165" i="7"/>
  <c r="AP1165" i="7"/>
  <c r="AO1165" i="7"/>
  <c r="AN1165" i="7"/>
  <c r="AM1165" i="7"/>
  <c r="AL1165" i="7"/>
  <c r="AK1165" i="7"/>
  <c r="AJ1165" i="7"/>
  <c r="AI1165" i="7"/>
  <c r="AH1165" i="7"/>
  <c r="AG1165" i="7"/>
  <c r="AR1164" i="7"/>
  <c r="AQ1164" i="7"/>
  <c r="AP1164" i="7"/>
  <c r="AO1164" i="7"/>
  <c r="AN1164" i="7"/>
  <c r="AM1164" i="7"/>
  <c r="AL1164" i="7"/>
  <c r="AK1164" i="7"/>
  <c r="AJ1164" i="7"/>
  <c r="AI1164" i="7"/>
  <c r="AH1164" i="7"/>
  <c r="AG1164" i="7"/>
  <c r="AR1163" i="7"/>
  <c r="AQ1163" i="7"/>
  <c r="AP1163" i="7"/>
  <c r="AO1163" i="7"/>
  <c r="AN1163" i="7"/>
  <c r="AM1163" i="7"/>
  <c r="AL1163" i="7"/>
  <c r="AK1163" i="7"/>
  <c r="AJ1163" i="7"/>
  <c r="AI1163" i="7"/>
  <c r="AH1163" i="7"/>
  <c r="AG1163" i="7"/>
  <c r="AR1162" i="7"/>
  <c r="AQ1162" i="7"/>
  <c r="AP1162" i="7"/>
  <c r="AO1162" i="7"/>
  <c r="AN1162" i="7"/>
  <c r="AM1162" i="7"/>
  <c r="AL1162" i="7"/>
  <c r="AK1162" i="7"/>
  <c r="AJ1162" i="7"/>
  <c r="AI1162" i="7"/>
  <c r="AH1162" i="7"/>
  <c r="AG1162" i="7"/>
  <c r="AR1161" i="7"/>
  <c r="AQ1161" i="7"/>
  <c r="AP1161" i="7"/>
  <c r="AO1161" i="7"/>
  <c r="AN1161" i="7"/>
  <c r="AM1161" i="7"/>
  <c r="AL1161" i="7"/>
  <c r="AK1161" i="7"/>
  <c r="AJ1161" i="7"/>
  <c r="AI1161" i="7"/>
  <c r="AH1161" i="7"/>
  <c r="AG1161" i="7"/>
  <c r="AR1160" i="7"/>
  <c r="AQ1160" i="7"/>
  <c r="AP1160" i="7"/>
  <c r="AO1160" i="7"/>
  <c r="AN1160" i="7"/>
  <c r="AM1160" i="7"/>
  <c r="AL1160" i="7"/>
  <c r="AK1160" i="7"/>
  <c r="AJ1160" i="7"/>
  <c r="AI1160" i="7"/>
  <c r="AH1160" i="7"/>
  <c r="AG1160" i="7"/>
  <c r="AR1159" i="7"/>
  <c r="AQ1159" i="7"/>
  <c r="AP1159" i="7"/>
  <c r="AO1159" i="7"/>
  <c r="AN1159" i="7"/>
  <c r="AM1159" i="7"/>
  <c r="AL1159" i="7"/>
  <c r="AK1159" i="7"/>
  <c r="AJ1159" i="7"/>
  <c r="AI1159" i="7"/>
  <c r="AH1159" i="7"/>
  <c r="AG1159" i="7"/>
  <c r="AR1158" i="7"/>
  <c r="AQ1158" i="7"/>
  <c r="AP1158" i="7"/>
  <c r="AO1158" i="7"/>
  <c r="AN1158" i="7"/>
  <c r="AM1158" i="7"/>
  <c r="AL1158" i="7"/>
  <c r="AK1158" i="7"/>
  <c r="AJ1158" i="7"/>
  <c r="AI1158" i="7"/>
  <c r="AH1158" i="7"/>
  <c r="AG1158" i="7"/>
  <c r="AR1157" i="7"/>
  <c r="AQ1157" i="7"/>
  <c r="AP1157" i="7"/>
  <c r="AO1157" i="7"/>
  <c r="AN1157" i="7"/>
  <c r="AM1157" i="7"/>
  <c r="AL1157" i="7"/>
  <c r="AK1157" i="7"/>
  <c r="AJ1157" i="7"/>
  <c r="AI1157" i="7"/>
  <c r="AH1157" i="7"/>
  <c r="AG1157" i="7"/>
  <c r="AR1156" i="7"/>
  <c r="AQ1156" i="7"/>
  <c r="AP1156" i="7"/>
  <c r="AO1156" i="7"/>
  <c r="AN1156" i="7"/>
  <c r="AM1156" i="7"/>
  <c r="AL1156" i="7"/>
  <c r="AK1156" i="7"/>
  <c r="AJ1156" i="7"/>
  <c r="AI1156" i="7"/>
  <c r="AH1156" i="7"/>
  <c r="AG1156" i="7"/>
  <c r="AR1155" i="7"/>
  <c r="AQ1155" i="7"/>
  <c r="AP1155" i="7"/>
  <c r="AO1155" i="7"/>
  <c r="AN1155" i="7"/>
  <c r="AM1155" i="7"/>
  <c r="AL1155" i="7"/>
  <c r="AK1155" i="7"/>
  <c r="AJ1155" i="7"/>
  <c r="AI1155" i="7"/>
  <c r="AH1155" i="7"/>
  <c r="AG1155" i="7"/>
  <c r="AR1154" i="7"/>
  <c r="AQ1154" i="7"/>
  <c r="AP1154" i="7"/>
  <c r="AO1154" i="7"/>
  <c r="AN1154" i="7"/>
  <c r="AM1154" i="7"/>
  <c r="AL1154" i="7"/>
  <c r="AK1154" i="7"/>
  <c r="AJ1154" i="7"/>
  <c r="AI1154" i="7"/>
  <c r="AH1154" i="7"/>
  <c r="AG1154" i="7"/>
  <c r="AR1153" i="7"/>
  <c r="AQ1153" i="7"/>
  <c r="AP1153" i="7"/>
  <c r="AO1153" i="7"/>
  <c r="AN1153" i="7"/>
  <c r="AM1153" i="7"/>
  <c r="AL1153" i="7"/>
  <c r="AK1153" i="7"/>
  <c r="AJ1153" i="7"/>
  <c r="AI1153" i="7"/>
  <c r="AH1153" i="7"/>
  <c r="AG1153" i="7"/>
  <c r="AR1152" i="7"/>
  <c r="AQ1152" i="7"/>
  <c r="AP1152" i="7"/>
  <c r="AO1152" i="7"/>
  <c r="AN1152" i="7"/>
  <c r="AM1152" i="7"/>
  <c r="AL1152" i="7"/>
  <c r="AK1152" i="7"/>
  <c r="AJ1152" i="7"/>
  <c r="AI1152" i="7"/>
  <c r="AH1152" i="7"/>
  <c r="AG1152" i="7"/>
  <c r="AR1151" i="7"/>
  <c r="AQ1151" i="7"/>
  <c r="AP1151" i="7"/>
  <c r="AO1151" i="7"/>
  <c r="AN1151" i="7"/>
  <c r="AM1151" i="7"/>
  <c r="AL1151" i="7"/>
  <c r="AK1151" i="7"/>
  <c r="AJ1151" i="7"/>
  <c r="AI1151" i="7"/>
  <c r="AH1151" i="7"/>
  <c r="AG1151" i="7"/>
  <c r="AR1150" i="7"/>
  <c r="AQ1150" i="7"/>
  <c r="AP1150" i="7"/>
  <c r="AO1150" i="7"/>
  <c r="AN1150" i="7"/>
  <c r="AM1150" i="7"/>
  <c r="AL1150" i="7"/>
  <c r="AK1150" i="7"/>
  <c r="AJ1150" i="7"/>
  <c r="AI1150" i="7"/>
  <c r="AH1150" i="7"/>
  <c r="AG1150" i="7"/>
  <c r="AR1149" i="7"/>
  <c r="AQ1149" i="7"/>
  <c r="AP1149" i="7"/>
  <c r="AO1149" i="7"/>
  <c r="AN1149" i="7"/>
  <c r="AM1149" i="7"/>
  <c r="AL1149" i="7"/>
  <c r="AK1149" i="7"/>
  <c r="AJ1149" i="7"/>
  <c r="AI1149" i="7"/>
  <c r="AH1149" i="7"/>
  <c r="AG1149" i="7"/>
  <c r="AR1148" i="7"/>
  <c r="AQ1148" i="7"/>
  <c r="AP1148" i="7"/>
  <c r="AO1148" i="7"/>
  <c r="AN1148" i="7"/>
  <c r="AM1148" i="7"/>
  <c r="AL1148" i="7"/>
  <c r="AK1148" i="7"/>
  <c r="AJ1148" i="7"/>
  <c r="AI1148" i="7"/>
  <c r="AH1148" i="7"/>
  <c r="AG1148" i="7"/>
  <c r="AR1147" i="7"/>
  <c r="AQ1147" i="7"/>
  <c r="AP1147" i="7"/>
  <c r="AO1147" i="7"/>
  <c r="AN1147" i="7"/>
  <c r="AM1147" i="7"/>
  <c r="AL1147" i="7"/>
  <c r="AK1147" i="7"/>
  <c r="AJ1147" i="7"/>
  <c r="AI1147" i="7"/>
  <c r="AH1147" i="7"/>
  <c r="AG1147" i="7"/>
  <c r="AR1146" i="7"/>
  <c r="AQ1146" i="7"/>
  <c r="AP1146" i="7"/>
  <c r="AO1146" i="7"/>
  <c r="AN1146" i="7"/>
  <c r="AM1146" i="7"/>
  <c r="AL1146" i="7"/>
  <c r="AK1146" i="7"/>
  <c r="AJ1146" i="7"/>
  <c r="AI1146" i="7"/>
  <c r="AH1146" i="7"/>
  <c r="AG1146" i="7"/>
  <c r="AR1145" i="7"/>
  <c r="AQ1145" i="7"/>
  <c r="AP1145" i="7"/>
  <c r="AO1145" i="7"/>
  <c r="AN1145" i="7"/>
  <c r="AM1145" i="7"/>
  <c r="AL1145" i="7"/>
  <c r="AK1145" i="7"/>
  <c r="AJ1145" i="7"/>
  <c r="AI1145" i="7"/>
  <c r="AH1145" i="7"/>
  <c r="AG1145" i="7"/>
  <c r="AR1144" i="7"/>
  <c r="AQ1144" i="7"/>
  <c r="AP1144" i="7"/>
  <c r="AO1144" i="7"/>
  <c r="AN1144" i="7"/>
  <c r="AM1144" i="7"/>
  <c r="AL1144" i="7"/>
  <c r="AK1144" i="7"/>
  <c r="AJ1144" i="7"/>
  <c r="AI1144" i="7"/>
  <c r="AH1144" i="7"/>
  <c r="AG1144" i="7"/>
  <c r="AR1143" i="7"/>
  <c r="AQ1143" i="7"/>
  <c r="AP1143" i="7"/>
  <c r="AO1143" i="7"/>
  <c r="AN1143" i="7"/>
  <c r="AM1143" i="7"/>
  <c r="AL1143" i="7"/>
  <c r="AK1143" i="7"/>
  <c r="AJ1143" i="7"/>
  <c r="AI1143" i="7"/>
  <c r="AH1143" i="7"/>
  <c r="AG1143" i="7"/>
  <c r="AR1142" i="7"/>
  <c r="AQ1142" i="7"/>
  <c r="AP1142" i="7"/>
  <c r="AO1142" i="7"/>
  <c r="AN1142" i="7"/>
  <c r="AM1142" i="7"/>
  <c r="AL1142" i="7"/>
  <c r="AK1142" i="7"/>
  <c r="AJ1142" i="7"/>
  <c r="AI1142" i="7"/>
  <c r="AH1142" i="7"/>
  <c r="AG1142" i="7"/>
  <c r="AR1141" i="7"/>
  <c r="AQ1141" i="7"/>
  <c r="AP1141" i="7"/>
  <c r="AO1141" i="7"/>
  <c r="AN1141" i="7"/>
  <c r="AM1141" i="7"/>
  <c r="AL1141" i="7"/>
  <c r="AK1141" i="7"/>
  <c r="AJ1141" i="7"/>
  <c r="AI1141" i="7"/>
  <c r="AH1141" i="7"/>
  <c r="AG1141" i="7"/>
  <c r="AR1140" i="7"/>
  <c r="AQ1140" i="7"/>
  <c r="AP1140" i="7"/>
  <c r="AO1140" i="7"/>
  <c r="AN1140" i="7"/>
  <c r="AM1140" i="7"/>
  <c r="AL1140" i="7"/>
  <c r="AK1140" i="7"/>
  <c r="AJ1140" i="7"/>
  <c r="AI1140" i="7"/>
  <c r="AH1140" i="7"/>
  <c r="AG1140" i="7"/>
  <c r="AR1139" i="7"/>
  <c r="AQ1139" i="7"/>
  <c r="AP1139" i="7"/>
  <c r="AO1139" i="7"/>
  <c r="AN1139" i="7"/>
  <c r="AM1139" i="7"/>
  <c r="AL1139" i="7"/>
  <c r="AK1139" i="7"/>
  <c r="AJ1139" i="7"/>
  <c r="AI1139" i="7"/>
  <c r="AH1139" i="7"/>
  <c r="AG1139" i="7"/>
  <c r="AR1138" i="7"/>
  <c r="AQ1138" i="7"/>
  <c r="AP1138" i="7"/>
  <c r="AO1138" i="7"/>
  <c r="AN1138" i="7"/>
  <c r="AM1138" i="7"/>
  <c r="AL1138" i="7"/>
  <c r="AK1138" i="7"/>
  <c r="AJ1138" i="7"/>
  <c r="AI1138" i="7"/>
  <c r="AH1138" i="7"/>
  <c r="AG1138" i="7"/>
  <c r="AR1137" i="7"/>
  <c r="AQ1137" i="7"/>
  <c r="AP1137" i="7"/>
  <c r="AO1137" i="7"/>
  <c r="AN1137" i="7"/>
  <c r="AM1137" i="7"/>
  <c r="AL1137" i="7"/>
  <c r="AK1137" i="7"/>
  <c r="AJ1137" i="7"/>
  <c r="AI1137" i="7"/>
  <c r="AH1137" i="7"/>
  <c r="AG1137" i="7"/>
  <c r="AR1136" i="7"/>
  <c r="AQ1136" i="7"/>
  <c r="AP1136" i="7"/>
  <c r="AO1136" i="7"/>
  <c r="AN1136" i="7"/>
  <c r="AM1136" i="7"/>
  <c r="AL1136" i="7"/>
  <c r="AK1136" i="7"/>
  <c r="AJ1136" i="7"/>
  <c r="AI1136" i="7"/>
  <c r="AH1136" i="7"/>
  <c r="AG1136" i="7"/>
  <c r="AR1135" i="7"/>
  <c r="AQ1135" i="7"/>
  <c r="AP1135" i="7"/>
  <c r="AO1135" i="7"/>
  <c r="AN1135" i="7"/>
  <c r="AM1135" i="7"/>
  <c r="AL1135" i="7"/>
  <c r="AK1135" i="7"/>
  <c r="AJ1135" i="7"/>
  <c r="AI1135" i="7"/>
  <c r="AH1135" i="7"/>
  <c r="AG1135" i="7"/>
  <c r="AR1134" i="7"/>
  <c r="AQ1134" i="7"/>
  <c r="AP1134" i="7"/>
  <c r="AO1134" i="7"/>
  <c r="AN1134" i="7"/>
  <c r="AM1134" i="7"/>
  <c r="AL1134" i="7"/>
  <c r="AK1134" i="7"/>
  <c r="AJ1134" i="7"/>
  <c r="AI1134" i="7"/>
  <c r="AH1134" i="7"/>
  <c r="AG1134" i="7"/>
  <c r="AR1133" i="7"/>
  <c r="AQ1133" i="7"/>
  <c r="AP1133" i="7"/>
  <c r="AO1133" i="7"/>
  <c r="AN1133" i="7"/>
  <c r="AM1133" i="7"/>
  <c r="AL1133" i="7"/>
  <c r="AK1133" i="7"/>
  <c r="AJ1133" i="7"/>
  <c r="AI1133" i="7"/>
  <c r="AH1133" i="7"/>
  <c r="AG1133" i="7"/>
  <c r="AR1132" i="7"/>
  <c r="AQ1132" i="7"/>
  <c r="AP1132" i="7"/>
  <c r="AO1132" i="7"/>
  <c r="AN1132" i="7"/>
  <c r="AM1132" i="7"/>
  <c r="AL1132" i="7"/>
  <c r="AK1132" i="7"/>
  <c r="AJ1132" i="7"/>
  <c r="AI1132" i="7"/>
  <c r="AH1132" i="7"/>
  <c r="AG1132" i="7"/>
  <c r="AR1131" i="7"/>
  <c r="AQ1131" i="7"/>
  <c r="AP1131" i="7"/>
  <c r="AO1131" i="7"/>
  <c r="AN1131" i="7"/>
  <c r="AM1131" i="7"/>
  <c r="AL1131" i="7"/>
  <c r="AK1131" i="7"/>
  <c r="AJ1131" i="7"/>
  <c r="AI1131" i="7"/>
  <c r="AH1131" i="7"/>
  <c r="AG1131" i="7"/>
  <c r="AR1130" i="7"/>
  <c r="AQ1130" i="7"/>
  <c r="AP1130" i="7"/>
  <c r="AO1130" i="7"/>
  <c r="AN1130" i="7"/>
  <c r="AM1130" i="7"/>
  <c r="AL1130" i="7"/>
  <c r="AK1130" i="7"/>
  <c r="AJ1130" i="7"/>
  <c r="AI1130" i="7"/>
  <c r="AH1130" i="7"/>
  <c r="AG1130" i="7"/>
  <c r="AR1129" i="7"/>
  <c r="AQ1129" i="7"/>
  <c r="AP1129" i="7"/>
  <c r="AO1129" i="7"/>
  <c r="AN1129" i="7"/>
  <c r="AM1129" i="7"/>
  <c r="AL1129" i="7"/>
  <c r="AK1129" i="7"/>
  <c r="AJ1129" i="7"/>
  <c r="AI1129" i="7"/>
  <c r="AH1129" i="7"/>
  <c r="AG1129" i="7"/>
  <c r="AR1128" i="7"/>
  <c r="AQ1128" i="7"/>
  <c r="AP1128" i="7"/>
  <c r="AO1128" i="7"/>
  <c r="AN1128" i="7"/>
  <c r="AM1128" i="7"/>
  <c r="AL1128" i="7"/>
  <c r="AK1128" i="7"/>
  <c r="AJ1128" i="7"/>
  <c r="AI1128" i="7"/>
  <c r="AH1128" i="7"/>
  <c r="AG1128" i="7"/>
  <c r="AR1127" i="7"/>
  <c r="AQ1127" i="7"/>
  <c r="AP1127" i="7"/>
  <c r="AO1127" i="7"/>
  <c r="AN1127" i="7"/>
  <c r="AM1127" i="7"/>
  <c r="AL1127" i="7"/>
  <c r="AK1127" i="7"/>
  <c r="AJ1127" i="7"/>
  <c r="AI1127" i="7"/>
  <c r="AH1127" i="7"/>
  <c r="AG1127" i="7"/>
  <c r="AR1126" i="7"/>
  <c r="AQ1126" i="7"/>
  <c r="AP1126" i="7"/>
  <c r="AO1126" i="7"/>
  <c r="AN1126" i="7"/>
  <c r="AM1126" i="7"/>
  <c r="AL1126" i="7"/>
  <c r="AK1126" i="7"/>
  <c r="AJ1126" i="7"/>
  <c r="AI1126" i="7"/>
  <c r="AH1126" i="7"/>
  <c r="AG1126" i="7"/>
  <c r="AR1125" i="7"/>
  <c r="AQ1125" i="7"/>
  <c r="AP1125" i="7"/>
  <c r="AO1125" i="7"/>
  <c r="AN1125" i="7"/>
  <c r="AM1125" i="7"/>
  <c r="AL1125" i="7"/>
  <c r="AK1125" i="7"/>
  <c r="AJ1125" i="7"/>
  <c r="AI1125" i="7"/>
  <c r="AH1125" i="7"/>
  <c r="AG1125" i="7"/>
  <c r="AR1124" i="7"/>
  <c r="AQ1124" i="7"/>
  <c r="AP1124" i="7"/>
  <c r="AO1124" i="7"/>
  <c r="AN1124" i="7"/>
  <c r="AM1124" i="7"/>
  <c r="AL1124" i="7"/>
  <c r="AK1124" i="7"/>
  <c r="AJ1124" i="7"/>
  <c r="AI1124" i="7"/>
  <c r="AH1124" i="7"/>
  <c r="AG1124" i="7"/>
  <c r="AR1123" i="7"/>
  <c r="AQ1123" i="7"/>
  <c r="AP1123" i="7"/>
  <c r="AO1123" i="7"/>
  <c r="AN1123" i="7"/>
  <c r="AM1123" i="7"/>
  <c r="AL1123" i="7"/>
  <c r="AK1123" i="7"/>
  <c r="AJ1123" i="7"/>
  <c r="AI1123" i="7"/>
  <c r="AH1123" i="7"/>
  <c r="AG1123" i="7"/>
  <c r="AR1122" i="7"/>
  <c r="AQ1122" i="7"/>
  <c r="AP1122" i="7"/>
  <c r="AO1122" i="7"/>
  <c r="AN1122" i="7"/>
  <c r="AM1122" i="7"/>
  <c r="AL1122" i="7"/>
  <c r="AK1122" i="7"/>
  <c r="AJ1122" i="7"/>
  <c r="AI1122" i="7"/>
  <c r="AH1122" i="7"/>
  <c r="AG1122" i="7"/>
  <c r="AR1121" i="7"/>
  <c r="AQ1121" i="7"/>
  <c r="AP1121" i="7"/>
  <c r="AO1121" i="7"/>
  <c r="AN1121" i="7"/>
  <c r="AM1121" i="7"/>
  <c r="AL1121" i="7"/>
  <c r="AK1121" i="7"/>
  <c r="AJ1121" i="7"/>
  <c r="AI1121" i="7"/>
  <c r="AH1121" i="7"/>
  <c r="AG1121" i="7"/>
  <c r="AR1120" i="7"/>
  <c r="AQ1120" i="7"/>
  <c r="AP1120" i="7"/>
  <c r="AO1120" i="7"/>
  <c r="AN1120" i="7"/>
  <c r="AM1120" i="7"/>
  <c r="AL1120" i="7"/>
  <c r="AK1120" i="7"/>
  <c r="AJ1120" i="7"/>
  <c r="AI1120" i="7"/>
  <c r="AH1120" i="7"/>
  <c r="AG1120" i="7"/>
  <c r="AR1119" i="7"/>
  <c r="AQ1119" i="7"/>
  <c r="AP1119" i="7"/>
  <c r="AO1119" i="7"/>
  <c r="AN1119" i="7"/>
  <c r="AM1119" i="7"/>
  <c r="AL1119" i="7"/>
  <c r="AK1119" i="7"/>
  <c r="AJ1119" i="7"/>
  <c r="AI1119" i="7"/>
  <c r="AH1119" i="7"/>
  <c r="AG1119" i="7"/>
  <c r="AR1118" i="7"/>
  <c r="AQ1118" i="7"/>
  <c r="AP1118" i="7"/>
  <c r="AO1118" i="7"/>
  <c r="AN1118" i="7"/>
  <c r="AM1118" i="7"/>
  <c r="AL1118" i="7"/>
  <c r="AK1118" i="7"/>
  <c r="AJ1118" i="7"/>
  <c r="AI1118" i="7"/>
  <c r="AH1118" i="7"/>
  <c r="AG1118" i="7"/>
  <c r="AR1117" i="7"/>
  <c r="AQ1117" i="7"/>
  <c r="AP1117" i="7"/>
  <c r="AO1117" i="7"/>
  <c r="AN1117" i="7"/>
  <c r="AM1117" i="7"/>
  <c r="AL1117" i="7"/>
  <c r="AK1117" i="7"/>
  <c r="AJ1117" i="7"/>
  <c r="AI1117" i="7"/>
  <c r="AH1117" i="7"/>
  <c r="AG1117" i="7"/>
  <c r="AR1116" i="7"/>
  <c r="AQ1116" i="7"/>
  <c r="AP1116" i="7"/>
  <c r="AO1116" i="7"/>
  <c r="AN1116" i="7"/>
  <c r="AM1116" i="7"/>
  <c r="AL1116" i="7"/>
  <c r="AK1116" i="7"/>
  <c r="AJ1116" i="7"/>
  <c r="AI1116" i="7"/>
  <c r="AH1116" i="7"/>
  <c r="AG1116" i="7"/>
  <c r="AR1115" i="7"/>
  <c r="AQ1115" i="7"/>
  <c r="AP1115" i="7"/>
  <c r="AO1115" i="7"/>
  <c r="AN1115" i="7"/>
  <c r="AM1115" i="7"/>
  <c r="AL1115" i="7"/>
  <c r="AK1115" i="7"/>
  <c r="AJ1115" i="7"/>
  <c r="AI1115" i="7"/>
  <c r="AH1115" i="7"/>
  <c r="AG1115" i="7"/>
  <c r="AR1114" i="7"/>
  <c r="AQ1114" i="7"/>
  <c r="AP1114" i="7"/>
  <c r="AO1114" i="7"/>
  <c r="AN1114" i="7"/>
  <c r="AM1114" i="7"/>
  <c r="AL1114" i="7"/>
  <c r="AK1114" i="7"/>
  <c r="AJ1114" i="7"/>
  <c r="AI1114" i="7"/>
  <c r="AH1114" i="7"/>
  <c r="AG1114" i="7"/>
  <c r="AR1113" i="7"/>
  <c r="AQ1113" i="7"/>
  <c r="AP1113" i="7"/>
  <c r="AO1113" i="7"/>
  <c r="AN1113" i="7"/>
  <c r="AM1113" i="7"/>
  <c r="AL1113" i="7"/>
  <c r="AK1113" i="7"/>
  <c r="AJ1113" i="7"/>
  <c r="AI1113" i="7"/>
  <c r="AH1113" i="7"/>
  <c r="AG1113" i="7"/>
  <c r="AR1112" i="7"/>
  <c r="AQ1112" i="7"/>
  <c r="AP1112" i="7"/>
  <c r="AO1112" i="7"/>
  <c r="AN1112" i="7"/>
  <c r="AM1112" i="7"/>
  <c r="AL1112" i="7"/>
  <c r="AK1112" i="7"/>
  <c r="AJ1112" i="7"/>
  <c r="AI1112" i="7"/>
  <c r="AH1112" i="7"/>
  <c r="AG1112" i="7"/>
  <c r="AR1111" i="7"/>
  <c r="AQ1111" i="7"/>
  <c r="AP1111" i="7"/>
  <c r="AO1111" i="7"/>
  <c r="AN1111" i="7"/>
  <c r="AM1111" i="7"/>
  <c r="AL1111" i="7"/>
  <c r="AK1111" i="7"/>
  <c r="AJ1111" i="7"/>
  <c r="AI1111" i="7"/>
  <c r="AH1111" i="7"/>
  <c r="AG1111" i="7"/>
  <c r="AR1110" i="7"/>
  <c r="AQ1110" i="7"/>
  <c r="AP1110" i="7"/>
  <c r="AO1110" i="7"/>
  <c r="AN1110" i="7"/>
  <c r="AM1110" i="7"/>
  <c r="AL1110" i="7"/>
  <c r="AK1110" i="7"/>
  <c r="AJ1110" i="7"/>
  <c r="AI1110" i="7"/>
  <c r="AH1110" i="7"/>
  <c r="AG1110" i="7"/>
  <c r="AR1109" i="7"/>
  <c r="AQ1109" i="7"/>
  <c r="AP1109" i="7"/>
  <c r="AO1109" i="7"/>
  <c r="AN1109" i="7"/>
  <c r="AM1109" i="7"/>
  <c r="AL1109" i="7"/>
  <c r="AK1109" i="7"/>
  <c r="AJ1109" i="7"/>
  <c r="AI1109" i="7"/>
  <c r="AH1109" i="7"/>
  <c r="AG1109" i="7"/>
  <c r="AR1108" i="7"/>
  <c r="AQ1108" i="7"/>
  <c r="AP1108" i="7"/>
  <c r="AO1108" i="7"/>
  <c r="AN1108" i="7"/>
  <c r="AM1108" i="7"/>
  <c r="AL1108" i="7"/>
  <c r="AK1108" i="7"/>
  <c r="AJ1108" i="7"/>
  <c r="AI1108" i="7"/>
  <c r="AH1108" i="7"/>
  <c r="AG1108" i="7"/>
  <c r="AR1107" i="7"/>
  <c r="AQ1107" i="7"/>
  <c r="AP1107" i="7"/>
  <c r="AO1107" i="7"/>
  <c r="AN1107" i="7"/>
  <c r="AM1107" i="7"/>
  <c r="AL1107" i="7"/>
  <c r="AK1107" i="7"/>
  <c r="AJ1107" i="7"/>
  <c r="AI1107" i="7"/>
  <c r="AH1107" i="7"/>
  <c r="AG1107" i="7"/>
  <c r="AR1106" i="7"/>
  <c r="AQ1106" i="7"/>
  <c r="AP1106" i="7"/>
  <c r="AO1106" i="7"/>
  <c r="AN1106" i="7"/>
  <c r="AM1106" i="7"/>
  <c r="AL1106" i="7"/>
  <c r="AK1106" i="7"/>
  <c r="AJ1106" i="7"/>
  <c r="AI1106" i="7"/>
  <c r="AH1106" i="7"/>
  <c r="AG1106" i="7"/>
  <c r="AR1105" i="7"/>
  <c r="AQ1105" i="7"/>
  <c r="AP1105" i="7"/>
  <c r="AO1105" i="7"/>
  <c r="AN1105" i="7"/>
  <c r="AM1105" i="7"/>
  <c r="AL1105" i="7"/>
  <c r="AK1105" i="7"/>
  <c r="AJ1105" i="7"/>
  <c r="AI1105" i="7"/>
  <c r="AH1105" i="7"/>
  <c r="AG1105" i="7"/>
  <c r="AR1104" i="7"/>
  <c r="AQ1104" i="7"/>
  <c r="AP1104" i="7"/>
  <c r="AO1104" i="7"/>
  <c r="AN1104" i="7"/>
  <c r="AM1104" i="7"/>
  <c r="AL1104" i="7"/>
  <c r="AK1104" i="7"/>
  <c r="AJ1104" i="7"/>
  <c r="AI1104" i="7"/>
  <c r="AH1104" i="7"/>
  <c r="AG1104" i="7"/>
  <c r="AR1103" i="7"/>
  <c r="AQ1103" i="7"/>
  <c r="AP1103" i="7"/>
  <c r="AO1103" i="7"/>
  <c r="AN1103" i="7"/>
  <c r="AM1103" i="7"/>
  <c r="AL1103" i="7"/>
  <c r="AK1103" i="7"/>
  <c r="AJ1103" i="7"/>
  <c r="AI1103" i="7"/>
  <c r="AH1103" i="7"/>
  <c r="AG1103" i="7"/>
  <c r="AR1102" i="7"/>
  <c r="AQ1102" i="7"/>
  <c r="AP1102" i="7"/>
  <c r="AO1102" i="7"/>
  <c r="AN1102" i="7"/>
  <c r="AM1102" i="7"/>
  <c r="AL1102" i="7"/>
  <c r="AK1102" i="7"/>
  <c r="AJ1102" i="7"/>
  <c r="AI1102" i="7"/>
  <c r="AH1102" i="7"/>
  <c r="AG1102" i="7"/>
  <c r="AR1101" i="7"/>
  <c r="AQ1101" i="7"/>
  <c r="AP1101" i="7"/>
  <c r="AO1101" i="7"/>
  <c r="AN1101" i="7"/>
  <c r="AM1101" i="7"/>
  <c r="AL1101" i="7"/>
  <c r="AK1101" i="7"/>
  <c r="AJ1101" i="7"/>
  <c r="AI1101" i="7"/>
  <c r="AH1101" i="7"/>
  <c r="AG1101" i="7"/>
  <c r="AR1100" i="7"/>
  <c r="AQ1100" i="7"/>
  <c r="AP1100" i="7"/>
  <c r="AO1100" i="7"/>
  <c r="AN1100" i="7"/>
  <c r="AM1100" i="7"/>
  <c r="AL1100" i="7"/>
  <c r="AK1100" i="7"/>
  <c r="AJ1100" i="7"/>
  <c r="AI1100" i="7"/>
  <c r="AH1100" i="7"/>
  <c r="AG1100" i="7"/>
  <c r="AR1099" i="7"/>
  <c r="AQ1099" i="7"/>
  <c r="AP1099" i="7"/>
  <c r="AO1099" i="7"/>
  <c r="AN1099" i="7"/>
  <c r="AM1099" i="7"/>
  <c r="AL1099" i="7"/>
  <c r="AK1099" i="7"/>
  <c r="AJ1099" i="7"/>
  <c r="AI1099" i="7"/>
  <c r="AH1099" i="7"/>
  <c r="AG1099" i="7"/>
  <c r="AR1098" i="7"/>
  <c r="AQ1098" i="7"/>
  <c r="AP1098" i="7"/>
  <c r="AO1098" i="7"/>
  <c r="AN1098" i="7"/>
  <c r="AM1098" i="7"/>
  <c r="AL1098" i="7"/>
  <c r="AK1098" i="7"/>
  <c r="AJ1098" i="7"/>
  <c r="AI1098" i="7"/>
  <c r="AH1098" i="7"/>
  <c r="AG1098" i="7"/>
  <c r="AR1097" i="7"/>
  <c r="AQ1097" i="7"/>
  <c r="AP1097" i="7"/>
  <c r="AO1097" i="7"/>
  <c r="AN1097" i="7"/>
  <c r="AM1097" i="7"/>
  <c r="AL1097" i="7"/>
  <c r="AK1097" i="7"/>
  <c r="AJ1097" i="7"/>
  <c r="AI1097" i="7"/>
  <c r="AH1097" i="7"/>
  <c r="AG1097" i="7"/>
  <c r="AR1096" i="7"/>
  <c r="AQ1096" i="7"/>
  <c r="AP1096" i="7"/>
  <c r="AO1096" i="7"/>
  <c r="AN1096" i="7"/>
  <c r="AM1096" i="7"/>
  <c r="AL1096" i="7"/>
  <c r="AK1096" i="7"/>
  <c r="AJ1096" i="7"/>
  <c r="AI1096" i="7"/>
  <c r="AH1096" i="7"/>
  <c r="AG1096" i="7"/>
  <c r="AR1095" i="7"/>
  <c r="AQ1095" i="7"/>
  <c r="AP1095" i="7"/>
  <c r="AO1095" i="7"/>
  <c r="AN1095" i="7"/>
  <c r="AM1095" i="7"/>
  <c r="AL1095" i="7"/>
  <c r="AK1095" i="7"/>
  <c r="AJ1095" i="7"/>
  <c r="AI1095" i="7"/>
  <c r="AH1095" i="7"/>
  <c r="AG1095" i="7"/>
  <c r="AR1094" i="7"/>
  <c r="AQ1094" i="7"/>
  <c r="AP1094" i="7"/>
  <c r="AO1094" i="7"/>
  <c r="AN1094" i="7"/>
  <c r="AM1094" i="7"/>
  <c r="AL1094" i="7"/>
  <c r="AK1094" i="7"/>
  <c r="AJ1094" i="7"/>
  <c r="AI1094" i="7"/>
  <c r="AH1094" i="7"/>
  <c r="AG1094" i="7"/>
  <c r="AR1093" i="7"/>
  <c r="AQ1093" i="7"/>
  <c r="AP1093" i="7"/>
  <c r="AO1093" i="7"/>
  <c r="AN1093" i="7"/>
  <c r="AM1093" i="7"/>
  <c r="AL1093" i="7"/>
  <c r="AK1093" i="7"/>
  <c r="AJ1093" i="7"/>
  <c r="AI1093" i="7"/>
  <c r="AH1093" i="7"/>
  <c r="AG1093" i="7"/>
  <c r="AR1092" i="7"/>
  <c r="AQ1092" i="7"/>
  <c r="AP1092" i="7"/>
  <c r="AO1092" i="7"/>
  <c r="AN1092" i="7"/>
  <c r="AM1092" i="7"/>
  <c r="AL1092" i="7"/>
  <c r="AK1092" i="7"/>
  <c r="AJ1092" i="7"/>
  <c r="AI1092" i="7"/>
  <c r="AH1092" i="7"/>
  <c r="AG1092" i="7"/>
  <c r="AR1091" i="7"/>
  <c r="AQ1091" i="7"/>
  <c r="AP1091" i="7"/>
  <c r="AO1091" i="7"/>
  <c r="AN1091" i="7"/>
  <c r="AM1091" i="7"/>
  <c r="AL1091" i="7"/>
  <c r="AK1091" i="7"/>
  <c r="AJ1091" i="7"/>
  <c r="AI1091" i="7"/>
  <c r="AH1091" i="7"/>
  <c r="AG1091" i="7"/>
  <c r="AR1090" i="7"/>
  <c r="AQ1090" i="7"/>
  <c r="AP1090" i="7"/>
  <c r="AO1090" i="7"/>
  <c r="AN1090" i="7"/>
  <c r="AM1090" i="7"/>
  <c r="AL1090" i="7"/>
  <c r="AK1090" i="7"/>
  <c r="AJ1090" i="7"/>
  <c r="AI1090" i="7"/>
  <c r="AH1090" i="7"/>
  <c r="AG1090" i="7"/>
  <c r="AR1089" i="7"/>
  <c r="AQ1089" i="7"/>
  <c r="AP1089" i="7"/>
  <c r="AO1089" i="7"/>
  <c r="AN1089" i="7"/>
  <c r="AM1089" i="7"/>
  <c r="AL1089" i="7"/>
  <c r="AK1089" i="7"/>
  <c r="AJ1089" i="7"/>
  <c r="AI1089" i="7"/>
  <c r="AH1089" i="7"/>
  <c r="AG1089" i="7"/>
  <c r="AR1088" i="7"/>
  <c r="AQ1088" i="7"/>
  <c r="AP1088" i="7"/>
  <c r="AO1088" i="7"/>
  <c r="AN1088" i="7"/>
  <c r="AM1088" i="7"/>
  <c r="AL1088" i="7"/>
  <c r="AK1088" i="7"/>
  <c r="AJ1088" i="7"/>
  <c r="AI1088" i="7"/>
  <c r="AH1088" i="7"/>
  <c r="AG1088" i="7"/>
  <c r="AR1087" i="7"/>
  <c r="AQ1087" i="7"/>
  <c r="AP1087" i="7"/>
  <c r="AO1087" i="7"/>
  <c r="AN1087" i="7"/>
  <c r="AM1087" i="7"/>
  <c r="AL1087" i="7"/>
  <c r="AK1087" i="7"/>
  <c r="AJ1087" i="7"/>
  <c r="AI1087" i="7"/>
  <c r="AH1087" i="7"/>
  <c r="AG1087" i="7"/>
  <c r="AR1086" i="7"/>
  <c r="AQ1086" i="7"/>
  <c r="AP1086" i="7"/>
  <c r="AO1086" i="7"/>
  <c r="AN1086" i="7"/>
  <c r="AM1086" i="7"/>
  <c r="AL1086" i="7"/>
  <c r="AK1086" i="7"/>
  <c r="AJ1086" i="7"/>
  <c r="AI1086" i="7"/>
  <c r="AH1086" i="7"/>
  <c r="AG1086" i="7"/>
  <c r="AR1085" i="7"/>
  <c r="AQ1085" i="7"/>
  <c r="AP1085" i="7"/>
  <c r="AO1085" i="7"/>
  <c r="AN1085" i="7"/>
  <c r="AM1085" i="7"/>
  <c r="AL1085" i="7"/>
  <c r="AK1085" i="7"/>
  <c r="AJ1085" i="7"/>
  <c r="AI1085" i="7"/>
  <c r="AH1085" i="7"/>
  <c r="AG1085" i="7"/>
  <c r="AR1084" i="7"/>
  <c r="AQ1084" i="7"/>
  <c r="AP1084" i="7"/>
  <c r="AO1084" i="7"/>
  <c r="AN1084" i="7"/>
  <c r="AM1084" i="7"/>
  <c r="AL1084" i="7"/>
  <c r="AK1084" i="7"/>
  <c r="AJ1084" i="7"/>
  <c r="AI1084" i="7"/>
  <c r="AH1084" i="7"/>
  <c r="AG1084" i="7"/>
  <c r="AR1083" i="7"/>
  <c r="AQ1083" i="7"/>
  <c r="AP1083" i="7"/>
  <c r="AO1083" i="7"/>
  <c r="AN1083" i="7"/>
  <c r="AM1083" i="7"/>
  <c r="AL1083" i="7"/>
  <c r="AK1083" i="7"/>
  <c r="AJ1083" i="7"/>
  <c r="AI1083" i="7"/>
  <c r="AH1083" i="7"/>
  <c r="AG1083" i="7"/>
  <c r="AR1082" i="7"/>
  <c r="AQ1082" i="7"/>
  <c r="AP1082" i="7"/>
  <c r="AO1082" i="7"/>
  <c r="AN1082" i="7"/>
  <c r="AM1082" i="7"/>
  <c r="AL1082" i="7"/>
  <c r="AK1082" i="7"/>
  <c r="AJ1082" i="7"/>
  <c r="AI1082" i="7"/>
  <c r="AH1082" i="7"/>
  <c r="AG1082" i="7"/>
  <c r="AR1081" i="7"/>
  <c r="AQ1081" i="7"/>
  <c r="AP1081" i="7"/>
  <c r="AO1081" i="7"/>
  <c r="AN1081" i="7"/>
  <c r="AM1081" i="7"/>
  <c r="AL1081" i="7"/>
  <c r="AK1081" i="7"/>
  <c r="AJ1081" i="7"/>
  <c r="AI1081" i="7"/>
  <c r="AH1081" i="7"/>
  <c r="AG1081" i="7"/>
  <c r="AR1080" i="7"/>
  <c r="AQ1080" i="7"/>
  <c r="AP1080" i="7"/>
  <c r="AO1080" i="7"/>
  <c r="AN1080" i="7"/>
  <c r="AM1080" i="7"/>
  <c r="AL1080" i="7"/>
  <c r="AK1080" i="7"/>
  <c r="AJ1080" i="7"/>
  <c r="AI1080" i="7"/>
  <c r="AH1080" i="7"/>
  <c r="AG1080" i="7"/>
  <c r="AR1079" i="7"/>
  <c r="AQ1079" i="7"/>
  <c r="AP1079" i="7"/>
  <c r="AO1079" i="7"/>
  <c r="AN1079" i="7"/>
  <c r="AM1079" i="7"/>
  <c r="AL1079" i="7"/>
  <c r="AK1079" i="7"/>
  <c r="AJ1079" i="7"/>
  <c r="AI1079" i="7"/>
  <c r="AH1079" i="7"/>
  <c r="AG1079" i="7"/>
  <c r="AR1078" i="7"/>
  <c r="AQ1078" i="7"/>
  <c r="AP1078" i="7"/>
  <c r="AO1078" i="7"/>
  <c r="AN1078" i="7"/>
  <c r="AM1078" i="7"/>
  <c r="AL1078" i="7"/>
  <c r="AK1078" i="7"/>
  <c r="AJ1078" i="7"/>
  <c r="AI1078" i="7"/>
  <c r="AH1078" i="7"/>
  <c r="AG1078" i="7"/>
  <c r="AR1077" i="7"/>
  <c r="AQ1077" i="7"/>
  <c r="AP1077" i="7"/>
  <c r="AO1077" i="7"/>
  <c r="AN1077" i="7"/>
  <c r="AM1077" i="7"/>
  <c r="AL1077" i="7"/>
  <c r="AK1077" i="7"/>
  <c r="AJ1077" i="7"/>
  <c r="AI1077" i="7"/>
  <c r="AH1077" i="7"/>
  <c r="AG1077" i="7"/>
  <c r="AR1076" i="7"/>
  <c r="AQ1076" i="7"/>
  <c r="AP1076" i="7"/>
  <c r="AO1076" i="7"/>
  <c r="AN1076" i="7"/>
  <c r="AM1076" i="7"/>
  <c r="AL1076" i="7"/>
  <c r="AK1076" i="7"/>
  <c r="AJ1076" i="7"/>
  <c r="AI1076" i="7"/>
  <c r="AH1076" i="7"/>
  <c r="AG1076" i="7"/>
  <c r="AR1075" i="7"/>
  <c r="AQ1075" i="7"/>
  <c r="AP1075" i="7"/>
  <c r="AO1075" i="7"/>
  <c r="AN1075" i="7"/>
  <c r="AM1075" i="7"/>
  <c r="AL1075" i="7"/>
  <c r="AK1075" i="7"/>
  <c r="AJ1075" i="7"/>
  <c r="AI1075" i="7"/>
  <c r="AH1075" i="7"/>
  <c r="AG1075" i="7"/>
  <c r="AR1074" i="7"/>
  <c r="AQ1074" i="7"/>
  <c r="AP1074" i="7"/>
  <c r="AO1074" i="7"/>
  <c r="AN1074" i="7"/>
  <c r="AM1074" i="7"/>
  <c r="AL1074" i="7"/>
  <c r="AK1074" i="7"/>
  <c r="AJ1074" i="7"/>
  <c r="AI1074" i="7"/>
  <c r="AH1074" i="7"/>
  <c r="AG1074" i="7"/>
  <c r="AR1073" i="7"/>
  <c r="AQ1073" i="7"/>
  <c r="AP1073" i="7"/>
  <c r="AO1073" i="7"/>
  <c r="AN1073" i="7"/>
  <c r="AM1073" i="7"/>
  <c r="AL1073" i="7"/>
  <c r="AK1073" i="7"/>
  <c r="AJ1073" i="7"/>
  <c r="AI1073" i="7"/>
  <c r="AH1073" i="7"/>
  <c r="AG1073" i="7"/>
  <c r="AR1072" i="7"/>
  <c r="AQ1072" i="7"/>
  <c r="AP1072" i="7"/>
  <c r="AO1072" i="7"/>
  <c r="AN1072" i="7"/>
  <c r="AM1072" i="7"/>
  <c r="AL1072" i="7"/>
  <c r="AK1072" i="7"/>
  <c r="AJ1072" i="7"/>
  <c r="AI1072" i="7"/>
  <c r="AH1072" i="7"/>
  <c r="AG1072" i="7"/>
  <c r="AR1071" i="7"/>
  <c r="AQ1071" i="7"/>
  <c r="AP1071" i="7"/>
  <c r="AO1071" i="7"/>
  <c r="AN1071" i="7"/>
  <c r="AM1071" i="7"/>
  <c r="AL1071" i="7"/>
  <c r="AK1071" i="7"/>
  <c r="AJ1071" i="7"/>
  <c r="AI1071" i="7"/>
  <c r="AH1071" i="7"/>
  <c r="AG1071" i="7"/>
  <c r="AR1070" i="7"/>
  <c r="AQ1070" i="7"/>
  <c r="AP1070" i="7"/>
  <c r="AO1070" i="7"/>
  <c r="AN1070" i="7"/>
  <c r="AM1070" i="7"/>
  <c r="AL1070" i="7"/>
  <c r="AK1070" i="7"/>
  <c r="AJ1070" i="7"/>
  <c r="AI1070" i="7"/>
  <c r="AH1070" i="7"/>
  <c r="AG1070" i="7"/>
  <c r="AR1069" i="7"/>
  <c r="AQ1069" i="7"/>
  <c r="AP1069" i="7"/>
  <c r="AO1069" i="7"/>
  <c r="AN1069" i="7"/>
  <c r="AM1069" i="7"/>
  <c r="AL1069" i="7"/>
  <c r="AK1069" i="7"/>
  <c r="AJ1069" i="7"/>
  <c r="AI1069" i="7"/>
  <c r="AH1069" i="7"/>
  <c r="AG1069" i="7"/>
  <c r="AR1068" i="7"/>
  <c r="AQ1068" i="7"/>
  <c r="AP1068" i="7"/>
  <c r="AO1068" i="7"/>
  <c r="AN1068" i="7"/>
  <c r="AM1068" i="7"/>
  <c r="AL1068" i="7"/>
  <c r="AK1068" i="7"/>
  <c r="AJ1068" i="7"/>
  <c r="AI1068" i="7"/>
  <c r="AH1068" i="7"/>
  <c r="AG1068" i="7"/>
  <c r="AR1067" i="7"/>
  <c r="AQ1067" i="7"/>
  <c r="AP1067" i="7"/>
  <c r="AO1067" i="7"/>
  <c r="AN1067" i="7"/>
  <c r="AM1067" i="7"/>
  <c r="AL1067" i="7"/>
  <c r="AK1067" i="7"/>
  <c r="AJ1067" i="7"/>
  <c r="AI1067" i="7"/>
  <c r="AH1067" i="7"/>
  <c r="AG1067" i="7"/>
  <c r="AR1066" i="7"/>
  <c r="AQ1066" i="7"/>
  <c r="AP1066" i="7"/>
  <c r="AO1066" i="7"/>
  <c r="AN1066" i="7"/>
  <c r="AM1066" i="7"/>
  <c r="AL1066" i="7"/>
  <c r="AK1066" i="7"/>
  <c r="AJ1066" i="7"/>
  <c r="AI1066" i="7"/>
  <c r="AH1066" i="7"/>
  <c r="AG1066" i="7"/>
  <c r="AR1065" i="7"/>
  <c r="AQ1065" i="7"/>
  <c r="AP1065" i="7"/>
  <c r="AO1065" i="7"/>
  <c r="AN1065" i="7"/>
  <c r="AM1065" i="7"/>
  <c r="AL1065" i="7"/>
  <c r="AK1065" i="7"/>
  <c r="AJ1065" i="7"/>
  <c r="AI1065" i="7"/>
  <c r="AH1065" i="7"/>
  <c r="AG1065" i="7"/>
  <c r="AR1064" i="7"/>
  <c r="AQ1064" i="7"/>
  <c r="AP1064" i="7"/>
  <c r="AO1064" i="7"/>
  <c r="AN1064" i="7"/>
  <c r="AM1064" i="7"/>
  <c r="AL1064" i="7"/>
  <c r="AK1064" i="7"/>
  <c r="AJ1064" i="7"/>
  <c r="AI1064" i="7"/>
  <c r="AH1064" i="7"/>
  <c r="AG1064" i="7"/>
  <c r="AR1063" i="7"/>
  <c r="AQ1063" i="7"/>
  <c r="AP1063" i="7"/>
  <c r="AO1063" i="7"/>
  <c r="AN1063" i="7"/>
  <c r="AM1063" i="7"/>
  <c r="AL1063" i="7"/>
  <c r="AK1063" i="7"/>
  <c r="AJ1063" i="7"/>
  <c r="AI1063" i="7"/>
  <c r="AH1063" i="7"/>
  <c r="AG1063" i="7"/>
  <c r="AR1062" i="7"/>
  <c r="AQ1062" i="7"/>
  <c r="AP1062" i="7"/>
  <c r="AO1062" i="7"/>
  <c r="AN1062" i="7"/>
  <c r="AM1062" i="7"/>
  <c r="AL1062" i="7"/>
  <c r="AK1062" i="7"/>
  <c r="AJ1062" i="7"/>
  <c r="AI1062" i="7"/>
  <c r="AH1062" i="7"/>
  <c r="AG1062" i="7"/>
  <c r="AR1061" i="7"/>
  <c r="AQ1061" i="7"/>
  <c r="AP1061" i="7"/>
  <c r="AO1061" i="7"/>
  <c r="AN1061" i="7"/>
  <c r="AM1061" i="7"/>
  <c r="AL1061" i="7"/>
  <c r="AK1061" i="7"/>
  <c r="AJ1061" i="7"/>
  <c r="AI1061" i="7"/>
  <c r="AH1061" i="7"/>
  <c r="AG1061" i="7"/>
  <c r="AR1060" i="7"/>
  <c r="AQ1060" i="7"/>
  <c r="AP1060" i="7"/>
  <c r="AO1060" i="7"/>
  <c r="AN1060" i="7"/>
  <c r="AM1060" i="7"/>
  <c r="AL1060" i="7"/>
  <c r="AK1060" i="7"/>
  <c r="AJ1060" i="7"/>
  <c r="AI1060" i="7"/>
  <c r="AH1060" i="7"/>
  <c r="AG1060" i="7"/>
  <c r="AR1059" i="7"/>
  <c r="AQ1059" i="7"/>
  <c r="AP1059" i="7"/>
  <c r="AO1059" i="7"/>
  <c r="AN1059" i="7"/>
  <c r="AM1059" i="7"/>
  <c r="AL1059" i="7"/>
  <c r="AK1059" i="7"/>
  <c r="AJ1059" i="7"/>
  <c r="AI1059" i="7"/>
  <c r="AH1059" i="7"/>
  <c r="AG1059" i="7"/>
  <c r="AR1058" i="7"/>
  <c r="AQ1058" i="7"/>
  <c r="AP1058" i="7"/>
  <c r="AO1058" i="7"/>
  <c r="AN1058" i="7"/>
  <c r="AM1058" i="7"/>
  <c r="AL1058" i="7"/>
  <c r="AK1058" i="7"/>
  <c r="AJ1058" i="7"/>
  <c r="AI1058" i="7"/>
  <c r="AH1058" i="7"/>
  <c r="AG1058" i="7"/>
  <c r="AR1057" i="7"/>
  <c r="AQ1057" i="7"/>
  <c r="AP1057" i="7"/>
  <c r="AO1057" i="7"/>
  <c r="AN1057" i="7"/>
  <c r="AM1057" i="7"/>
  <c r="AL1057" i="7"/>
  <c r="AK1057" i="7"/>
  <c r="AJ1057" i="7"/>
  <c r="AI1057" i="7"/>
  <c r="AH1057" i="7"/>
  <c r="AG1057" i="7"/>
  <c r="AR1056" i="7"/>
  <c r="AQ1056" i="7"/>
  <c r="AP1056" i="7"/>
  <c r="AO1056" i="7"/>
  <c r="AN1056" i="7"/>
  <c r="AM1056" i="7"/>
  <c r="AL1056" i="7"/>
  <c r="AK1056" i="7"/>
  <c r="AJ1056" i="7"/>
  <c r="AI1056" i="7"/>
  <c r="AH1056" i="7"/>
  <c r="AG1056" i="7"/>
  <c r="AR1055" i="7"/>
  <c r="AQ1055" i="7"/>
  <c r="AP1055" i="7"/>
  <c r="AO1055" i="7"/>
  <c r="AN1055" i="7"/>
  <c r="AM1055" i="7"/>
  <c r="AL1055" i="7"/>
  <c r="AK1055" i="7"/>
  <c r="AJ1055" i="7"/>
  <c r="AI1055" i="7"/>
  <c r="AH1055" i="7"/>
  <c r="AG1055" i="7"/>
  <c r="AR1054" i="7"/>
  <c r="AQ1054" i="7"/>
  <c r="AP1054" i="7"/>
  <c r="AO1054" i="7"/>
  <c r="AN1054" i="7"/>
  <c r="AM1054" i="7"/>
  <c r="AL1054" i="7"/>
  <c r="AK1054" i="7"/>
  <c r="AJ1054" i="7"/>
  <c r="AI1054" i="7"/>
  <c r="AH1054" i="7"/>
  <c r="AG1054" i="7"/>
  <c r="AR1053" i="7"/>
  <c r="AQ1053" i="7"/>
  <c r="AP1053" i="7"/>
  <c r="AO1053" i="7"/>
  <c r="AN1053" i="7"/>
  <c r="AM1053" i="7"/>
  <c r="AL1053" i="7"/>
  <c r="AK1053" i="7"/>
  <c r="AJ1053" i="7"/>
  <c r="AI1053" i="7"/>
  <c r="AH1053" i="7"/>
  <c r="AG1053" i="7"/>
  <c r="AR1052" i="7"/>
  <c r="AQ1052" i="7"/>
  <c r="AP1052" i="7"/>
  <c r="AO1052" i="7"/>
  <c r="AN1052" i="7"/>
  <c r="AM1052" i="7"/>
  <c r="AL1052" i="7"/>
  <c r="AK1052" i="7"/>
  <c r="AJ1052" i="7"/>
  <c r="AI1052" i="7"/>
  <c r="AH1052" i="7"/>
  <c r="AG1052" i="7"/>
  <c r="AR1051" i="7"/>
  <c r="AQ1051" i="7"/>
  <c r="AP1051" i="7"/>
  <c r="AO1051" i="7"/>
  <c r="AN1051" i="7"/>
  <c r="AM1051" i="7"/>
  <c r="AL1051" i="7"/>
  <c r="AK1051" i="7"/>
  <c r="AJ1051" i="7"/>
  <c r="AI1051" i="7"/>
  <c r="AH1051" i="7"/>
  <c r="AG1051" i="7"/>
  <c r="AR1050" i="7"/>
  <c r="AQ1050" i="7"/>
  <c r="AP1050" i="7"/>
  <c r="AO1050" i="7"/>
  <c r="AN1050" i="7"/>
  <c r="AM1050" i="7"/>
  <c r="AL1050" i="7"/>
  <c r="AK1050" i="7"/>
  <c r="AJ1050" i="7"/>
  <c r="AI1050" i="7"/>
  <c r="AH1050" i="7"/>
  <c r="AG1050" i="7"/>
  <c r="AR1049" i="7"/>
  <c r="AQ1049" i="7"/>
  <c r="AP1049" i="7"/>
  <c r="AO1049" i="7"/>
  <c r="AN1049" i="7"/>
  <c r="AM1049" i="7"/>
  <c r="AL1049" i="7"/>
  <c r="AK1049" i="7"/>
  <c r="AJ1049" i="7"/>
  <c r="AI1049" i="7"/>
  <c r="AH1049" i="7"/>
  <c r="AG1049" i="7"/>
  <c r="AR1048" i="7"/>
  <c r="AQ1048" i="7"/>
  <c r="AP1048" i="7"/>
  <c r="AO1048" i="7"/>
  <c r="AN1048" i="7"/>
  <c r="AM1048" i="7"/>
  <c r="AL1048" i="7"/>
  <c r="AK1048" i="7"/>
  <c r="AJ1048" i="7"/>
  <c r="AI1048" i="7"/>
  <c r="AH1048" i="7"/>
  <c r="AG1048" i="7"/>
  <c r="AR1047" i="7"/>
  <c r="AQ1047" i="7"/>
  <c r="AP1047" i="7"/>
  <c r="AO1047" i="7"/>
  <c r="AN1047" i="7"/>
  <c r="AM1047" i="7"/>
  <c r="AL1047" i="7"/>
  <c r="AK1047" i="7"/>
  <c r="AJ1047" i="7"/>
  <c r="AI1047" i="7"/>
  <c r="AH1047" i="7"/>
  <c r="AG1047" i="7"/>
  <c r="AR1046" i="7"/>
  <c r="AQ1046" i="7"/>
  <c r="AP1046" i="7"/>
  <c r="AO1046" i="7"/>
  <c r="AN1046" i="7"/>
  <c r="AM1046" i="7"/>
  <c r="AL1046" i="7"/>
  <c r="AK1046" i="7"/>
  <c r="AJ1046" i="7"/>
  <c r="AI1046" i="7"/>
  <c r="AH1046" i="7"/>
  <c r="AG1046" i="7"/>
  <c r="AR1045" i="7"/>
  <c r="AQ1045" i="7"/>
  <c r="AP1045" i="7"/>
  <c r="AO1045" i="7"/>
  <c r="AN1045" i="7"/>
  <c r="AM1045" i="7"/>
  <c r="AL1045" i="7"/>
  <c r="AK1045" i="7"/>
  <c r="AJ1045" i="7"/>
  <c r="AI1045" i="7"/>
  <c r="AH1045" i="7"/>
  <c r="AG1045" i="7"/>
  <c r="AR1044" i="7"/>
  <c r="AQ1044" i="7"/>
  <c r="AP1044" i="7"/>
  <c r="AO1044" i="7"/>
  <c r="AN1044" i="7"/>
  <c r="AM1044" i="7"/>
  <c r="AL1044" i="7"/>
  <c r="AK1044" i="7"/>
  <c r="AJ1044" i="7"/>
  <c r="AI1044" i="7"/>
  <c r="AH1044" i="7"/>
  <c r="AG1044" i="7"/>
  <c r="AR1043" i="7"/>
  <c r="AQ1043" i="7"/>
  <c r="AP1043" i="7"/>
  <c r="AO1043" i="7"/>
  <c r="AN1043" i="7"/>
  <c r="AM1043" i="7"/>
  <c r="AL1043" i="7"/>
  <c r="AK1043" i="7"/>
  <c r="AJ1043" i="7"/>
  <c r="AI1043" i="7"/>
  <c r="AH1043" i="7"/>
  <c r="AG1043" i="7"/>
  <c r="AR1042" i="7"/>
  <c r="AQ1042" i="7"/>
  <c r="AP1042" i="7"/>
  <c r="AO1042" i="7"/>
  <c r="AN1042" i="7"/>
  <c r="AM1042" i="7"/>
  <c r="AL1042" i="7"/>
  <c r="AK1042" i="7"/>
  <c r="AJ1042" i="7"/>
  <c r="AI1042" i="7"/>
  <c r="AH1042" i="7"/>
  <c r="AG1042" i="7"/>
  <c r="AR1041" i="7"/>
  <c r="AQ1041" i="7"/>
  <c r="AP1041" i="7"/>
  <c r="AO1041" i="7"/>
  <c r="AN1041" i="7"/>
  <c r="AM1041" i="7"/>
  <c r="AL1041" i="7"/>
  <c r="AK1041" i="7"/>
  <c r="AJ1041" i="7"/>
  <c r="AI1041" i="7"/>
  <c r="AH1041" i="7"/>
  <c r="AG1041" i="7"/>
  <c r="AR1040" i="7"/>
  <c r="AQ1040" i="7"/>
  <c r="AP1040" i="7"/>
  <c r="AO1040" i="7"/>
  <c r="AN1040" i="7"/>
  <c r="AM1040" i="7"/>
  <c r="AL1040" i="7"/>
  <c r="AK1040" i="7"/>
  <c r="AJ1040" i="7"/>
  <c r="AI1040" i="7"/>
  <c r="AH1040" i="7"/>
  <c r="AG1040" i="7"/>
  <c r="AR1039" i="7"/>
  <c r="AQ1039" i="7"/>
  <c r="AP1039" i="7"/>
  <c r="AO1039" i="7"/>
  <c r="AN1039" i="7"/>
  <c r="AM1039" i="7"/>
  <c r="AL1039" i="7"/>
  <c r="AK1039" i="7"/>
  <c r="AJ1039" i="7"/>
  <c r="AI1039" i="7"/>
  <c r="AH1039" i="7"/>
  <c r="AG1039" i="7"/>
  <c r="AR1038" i="7"/>
  <c r="AQ1038" i="7"/>
  <c r="AP1038" i="7"/>
  <c r="AO1038" i="7"/>
  <c r="AN1038" i="7"/>
  <c r="AM1038" i="7"/>
  <c r="AL1038" i="7"/>
  <c r="AK1038" i="7"/>
  <c r="AJ1038" i="7"/>
  <c r="AI1038" i="7"/>
  <c r="AH1038" i="7"/>
  <c r="AG1038" i="7"/>
  <c r="AR1037" i="7"/>
  <c r="AQ1037" i="7"/>
  <c r="AP1037" i="7"/>
  <c r="AO1037" i="7"/>
  <c r="AN1037" i="7"/>
  <c r="AM1037" i="7"/>
  <c r="AL1037" i="7"/>
  <c r="AK1037" i="7"/>
  <c r="AJ1037" i="7"/>
  <c r="AI1037" i="7"/>
  <c r="AH1037" i="7"/>
  <c r="AG1037" i="7"/>
  <c r="AR1036" i="7"/>
  <c r="AQ1036" i="7"/>
  <c r="AP1036" i="7"/>
  <c r="AO1036" i="7"/>
  <c r="AN1036" i="7"/>
  <c r="AM1036" i="7"/>
  <c r="AL1036" i="7"/>
  <c r="AK1036" i="7"/>
  <c r="AJ1036" i="7"/>
  <c r="AI1036" i="7"/>
  <c r="AH1036" i="7"/>
  <c r="AG1036" i="7"/>
  <c r="AR1035" i="7"/>
  <c r="AQ1035" i="7"/>
  <c r="AP1035" i="7"/>
  <c r="AO1035" i="7"/>
  <c r="AN1035" i="7"/>
  <c r="AM1035" i="7"/>
  <c r="AL1035" i="7"/>
  <c r="AK1035" i="7"/>
  <c r="AJ1035" i="7"/>
  <c r="AI1035" i="7"/>
  <c r="AH1035" i="7"/>
  <c r="AG1035" i="7"/>
  <c r="AR1034" i="7"/>
  <c r="AQ1034" i="7"/>
  <c r="AP1034" i="7"/>
  <c r="AO1034" i="7"/>
  <c r="AN1034" i="7"/>
  <c r="AM1034" i="7"/>
  <c r="AL1034" i="7"/>
  <c r="AK1034" i="7"/>
  <c r="AJ1034" i="7"/>
  <c r="AI1034" i="7"/>
  <c r="AH1034" i="7"/>
  <c r="AG1034" i="7"/>
  <c r="AR1033" i="7"/>
  <c r="AQ1033" i="7"/>
  <c r="AP1033" i="7"/>
  <c r="AO1033" i="7"/>
  <c r="AN1033" i="7"/>
  <c r="AM1033" i="7"/>
  <c r="AL1033" i="7"/>
  <c r="AK1033" i="7"/>
  <c r="AJ1033" i="7"/>
  <c r="AI1033" i="7"/>
  <c r="AH1033" i="7"/>
  <c r="AG1033" i="7"/>
  <c r="AR1032" i="7"/>
  <c r="AQ1032" i="7"/>
  <c r="AP1032" i="7"/>
  <c r="AO1032" i="7"/>
  <c r="AN1032" i="7"/>
  <c r="AM1032" i="7"/>
  <c r="AL1032" i="7"/>
  <c r="AK1032" i="7"/>
  <c r="AJ1032" i="7"/>
  <c r="AI1032" i="7"/>
  <c r="AH1032" i="7"/>
  <c r="AG1032" i="7"/>
  <c r="AR1031" i="7"/>
  <c r="AQ1031" i="7"/>
  <c r="AP1031" i="7"/>
  <c r="AO1031" i="7"/>
  <c r="AN1031" i="7"/>
  <c r="AM1031" i="7"/>
  <c r="AL1031" i="7"/>
  <c r="AK1031" i="7"/>
  <c r="AJ1031" i="7"/>
  <c r="AI1031" i="7"/>
  <c r="AH1031" i="7"/>
  <c r="AG1031" i="7"/>
  <c r="AR1030" i="7"/>
  <c r="AQ1030" i="7"/>
  <c r="AP1030" i="7"/>
  <c r="AO1030" i="7"/>
  <c r="AN1030" i="7"/>
  <c r="AM1030" i="7"/>
  <c r="AL1030" i="7"/>
  <c r="AK1030" i="7"/>
  <c r="AJ1030" i="7"/>
  <c r="AI1030" i="7"/>
  <c r="AH1030" i="7"/>
  <c r="AG1030" i="7"/>
  <c r="AR1029" i="7"/>
  <c r="AQ1029" i="7"/>
  <c r="AP1029" i="7"/>
  <c r="AO1029" i="7"/>
  <c r="AN1029" i="7"/>
  <c r="AM1029" i="7"/>
  <c r="AL1029" i="7"/>
  <c r="AK1029" i="7"/>
  <c r="AJ1029" i="7"/>
  <c r="AI1029" i="7"/>
  <c r="AH1029" i="7"/>
  <c r="AG1029" i="7"/>
  <c r="AR1028" i="7"/>
  <c r="AQ1028" i="7"/>
  <c r="AP1028" i="7"/>
  <c r="AO1028" i="7"/>
  <c r="AN1028" i="7"/>
  <c r="AM1028" i="7"/>
  <c r="AL1028" i="7"/>
  <c r="AK1028" i="7"/>
  <c r="AJ1028" i="7"/>
  <c r="AI1028" i="7"/>
  <c r="AH1028" i="7"/>
  <c r="AG1028" i="7"/>
  <c r="AR1027" i="7"/>
  <c r="AQ1027" i="7"/>
  <c r="AP1027" i="7"/>
  <c r="AO1027" i="7"/>
  <c r="AN1027" i="7"/>
  <c r="AM1027" i="7"/>
  <c r="AL1027" i="7"/>
  <c r="AK1027" i="7"/>
  <c r="AJ1027" i="7"/>
  <c r="AI1027" i="7"/>
  <c r="AH1027" i="7"/>
  <c r="AG1027" i="7"/>
  <c r="AR1026" i="7"/>
  <c r="AQ1026" i="7"/>
  <c r="AP1026" i="7"/>
  <c r="AO1026" i="7"/>
  <c r="AN1026" i="7"/>
  <c r="AM1026" i="7"/>
  <c r="AL1026" i="7"/>
  <c r="AK1026" i="7"/>
  <c r="AJ1026" i="7"/>
  <c r="AI1026" i="7"/>
  <c r="AH1026" i="7"/>
  <c r="AG1026" i="7"/>
  <c r="AR1025" i="7"/>
  <c r="AQ1025" i="7"/>
  <c r="AP1025" i="7"/>
  <c r="AO1025" i="7"/>
  <c r="AN1025" i="7"/>
  <c r="AM1025" i="7"/>
  <c r="AL1025" i="7"/>
  <c r="AK1025" i="7"/>
  <c r="AJ1025" i="7"/>
  <c r="AI1025" i="7"/>
  <c r="AH1025" i="7"/>
  <c r="AG1025" i="7"/>
  <c r="AR1024" i="7"/>
  <c r="AQ1024" i="7"/>
  <c r="AP1024" i="7"/>
  <c r="AO1024" i="7"/>
  <c r="AN1024" i="7"/>
  <c r="AM1024" i="7"/>
  <c r="AL1024" i="7"/>
  <c r="AK1024" i="7"/>
  <c r="AJ1024" i="7"/>
  <c r="AI1024" i="7"/>
  <c r="AH1024" i="7"/>
  <c r="AG1024" i="7"/>
  <c r="AR1023" i="7"/>
  <c r="AQ1023" i="7"/>
  <c r="AP1023" i="7"/>
  <c r="AO1023" i="7"/>
  <c r="AN1023" i="7"/>
  <c r="AM1023" i="7"/>
  <c r="AL1023" i="7"/>
  <c r="AK1023" i="7"/>
  <c r="AJ1023" i="7"/>
  <c r="AI1023" i="7"/>
  <c r="AH1023" i="7"/>
  <c r="AG1023" i="7"/>
  <c r="AR1022" i="7"/>
  <c r="AQ1022" i="7"/>
  <c r="AP1022" i="7"/>
  <c r="AO1022" i="7"/>
  <c r="AN1022" i="7"/>
  <c r="AM1022" i="7"/>
  <c r="AL1022" i="7"/>
  <c r="AK1022" i="7"/>
  <c r="AJ1022" i="7"/>
  <c r="AI1022" i="7"/>
  <c r="AH1022" i="7"/>
  <c r="AG1022" i="7"/>
  <c r="AR1021" i="7"/>
  <c r="AQ1021" i="7"/>
  <c r="AP1021" i="7"/>
  <c r="AO1021" i="7"/>
  <c r="AN1021" i="7"/>
  <c r="AM1021" i="7"/>
  <c r="AL1021" i="7"/>
  <c r="AK1021" i="7"/>
  <c r="AJ1021" i="7"/>
  <c r="AI1021" i="7"/>
  <c r="AH1021" i="7"/>
  <c r="AG1021" i="7"/>
  <c r="AR1020" i="7"/>
  <c r="AQ1020" i="7"/>
  <c r="AP1020" i="7"/>
  <c r="AO1020" i="7"/>
  <c r="AN1020" i="7"/>
  <c r="AM1020" i="7"/>
  <c r="AL1020" i="7"/>
  <c r="AK1020" i="7"/>
  <c r="AJ1020" i="7"/>
  <c r="AI1020" i="7"/>
  <c r="AH1020" i="7"/>
  <c r="AG1020" i="7"/>
  <c r="AR1019" i="7"/>
  <c r="AQ1019" i="7"/>
  <c r="AP1019" i="7"/>
  <c r="AO1019" i="7"/>
  <c r="AN1019" i="7"/>
  <c r="AM1019" i="7"/>
  <c r="AL1019" i="7"/>
  <c r="AK1019" i="7"/>
  <c r="AJ1019" i="7"/>
  <c r="AI1019" i="7"/>
  <c r="AH1019" i="7"/>
  <c r="AG1019" i="7"/>
  <c r="AR1018" i="7"/>
  <c r="AQ1018" i="7"/>
  <c r="AP1018" i="7"/>
  <c r="AO1018" i="7"/>
  <c r="AN1018" i="7"/>
  <c r="AM1018" i="7"/>
  <c r="AL1018" i="7"/>
  <c r="AK1018" i="7"/>
  <c r="AJ1018" i="7"/>
  <c r="AI1018" i="7"/>
  <c r="AH1018" i="7"/>
  <c r="AG1018" i="7"/>
  <c r="AR1017" i="7"/>
  <c r="AQ1017" i="7"/>
  <c r="AP1017" i="7"/>
  <c r="AO1017" i="7"/>
  <c r="AN1017" i="7"/>
  <c r="AM1017" i="7"/>
  <c r="AL1017" i="7"/>
  <c r="AK1017" i="7"/>
  <c r="AJ1017" i="7"/>
  <c r="AI1017" i="7"/>
  <c r="AH1017" i="7"/>
  <c r="AG1017" i="7"/>
  <c r="AR1016" i="7"/>
  <c r="AQ1016" i="7"/>
  <c r="AP1016" i="7"/>
  <c r="AO1016" i="7"/>
  <c r="AN1016" i="7"/>
  <c r="AM1016" i="7"/>
  <c r="AL1016" i="7"/>
  <c r="AK1016" i="7"/>
  <c r="AJ1016" i="7"/>
  <c r="AI1016" i="7"/>
  <c r="AH1016" i="7"/>
  <c r="AG1016" i="7"/>
  <c r="AR1015" i="7"/>
  <c r="AQ1015" i="7"/>
  <c r="AP1015" i="7"/>
  <c r="AO1015" i="7"/>
  <c r="AN1015" i="7"/>
  <c r="AM1015" i="7"/>
  <c r="AL1015" i="7"/>
  <c r="AK1015" i="7"/>
  <c r="AJ1015" i="7"/>
  <c r="AI1015" i="7"/>
  <c r="AH1015" i="7"/>
  <c r="AG1015" i="7"/>
  <c r="AR1014" i="7"/>
  <c r="AQ1014" i="7"/>
  <c r="AP1014" i="7"/>
  <c r="AO1014" i="7"/>
  <c r="AN1014" i="7"/>
  <c r="AM1014" i="7"/>
  <c r="AL1014" i="7"/>
  <c r="AK1014" i="7"/>
  <c r="AJ1014" i="7"/>
  <c r="AI1014" i="7"/>
  <c r="AH1014" i="7"/>
  <c r="AG1014" i="7"/>
  <c r="AR1013" i="7"/>
  <c r="AQ1013" i="7"/>
  <c r="AP1013" i="7"/>
  <c r="AO1013" i="7"/>
  <c r="AN1013" i="7"/>
  <c r="AM1013" i="7"/>
  <c r="AL1013" i="7"/>
  <c r="AK1013" i="7"/>
  <c r="AJ1013" i="7"/>
  <c r="AI1013" i="7"/>
  <c r="AH1013" i="7"/>
  <c r="AG1013" i="7"/>
  <c r="AR1012" i="7"/>
  <c r="AQ1012" i="7"/>
  <c r="AP1012" i="7"/>
  <c r="AO1012" i="7"/>
  <c r="AN1012" i="7"/>
  <c r="AM1012" i="7"/>
  <c r="AL1012" i="7"/>
  <c r="AK1012" i="7"/>
  <c r="AJ1012" i="7"/>
  <c r="AI1012" i="7"/>
  <c r="AH1012" i="7"/>
  <c r="AG1012" i="7"/>
  <c r="AR1011" i="7"/>
  <c r="AQ1011" i="7"/>
  <c r="AP1011" i="7"/>
  <c r="AO1011" i="7"/>
  <c r="AN1011" i="7"/>
  <c r="AM1011" i="7"/>
  <c r="AL1011" i="7"/>
  <c r="AK1011" i="7"/>
  <c r="AJ1011" i="7"/>
  <c r="AI1011" i="7"/>
  <c r="AH1011" i="7"/>
  <c r="AG1011" i="7"/>
  <c r="AR1010" i="7"/>
  <c r="AQ1010" i="7"/>
  <c r="AP1010" i="7"/>
  <c r="AO1010" i="7"/>
  <c r="AN1010" i="7"/>
  <c r="AM1010" i="7"/>
  <c r="AL1010" i="7"/>
  <c r="AK1010" i="7"/>
  <c r="AJ1010" i="7"/>
  <c r="AI1010" i="7"/>
  <c r="AH1010" i="7"/>
  <c r="AG1010" i="7"/>
  <c r="AR1009" i="7"/>
  <c r="AQ1009" i="7"/>
  <c r="AP1009" i="7"/>
  <c r="AO1009" i="7"/>
  <c r="AN1009" i="7"/>
  <c r="AM1009" i="7"/>
  <c r="AL1009" i="7"/>
  <c r="AK1009" i="7"/>
  <c r="AJ1009" i="7"/>
  <c r="AI1009" i="7"/>
  <c r="AH1009" i="7"/>
  <c r="AG1009" i="7"/>
  <c r="AR1008" i="7"/>
  <c r="AQ1008" i="7"/>
  <c r="AP1008" i="7"/>
  <c r="AO1008" i="7"/>
  <c r="AN1008" i="7"/>
  <c r="AM1008" i="7"/>
  <c r="AL1008" i="7"/>
  <c r="AK1008" i="7"/>
  <c r="AJ1008" i="7"/>
  <c r="AI1008" i="7"/>
  <c r="AH1008" i="7"/>
  <c r="AG1008" i="7"/>
  <c r="AR1007" i="7"/>
  <c r="AQ1007" i="7"/>
  <c r="AP1007" i="7"/>
  <c r="AO1007" i="7"/>
  <c r="AN1007" i="7"/>
  <c r="AM1007" i="7"/>
  <c r="AL1007" i="7"/>
  <c r="AK1007" i="7"/>
  <c r="AJ1007" i="7"/>
  <c r="AI1007" i="7"/>
  <c r="AH1007" i="7"/>
  <c r="AG1007" i="7"/>
  <c r="AR1006" i="7"/>
  <c r="AQ1006" i="7"/>
  <c r="AP1006" i="7"/>
  <c r="AO1006" i="7"/>
  <c r="AN1006" i="7"/>
  <c r="AM1006" i="7"/>
  <c r="AL1006" i="7"/>
  <c r="AK1006" i="7"/>
  <c r="AJ1006" i="7"/>
  <c r="AI1006" i="7"/>
  <c r="AH1006" i="7"/>
  <c r="AG1006" i="7"/>
  <c r="AR1005" i="7"/>
  <c r="AQ1005" i="7"/>
  <c r="AP1005" i="7"/>
  <c r="AO1005" i="7"/>
  <c r="AN1005" i="7"/>
  <c r="AM1005" i="7"/>
  <c r="AL1005" i="7"/>
  <c r="AK1005" i="7"/>
  <c r="AJ1005" i="7"/>
  <c r="AI1005" i="7"/>
  <c r="AH1005" i="7"/>
  <c r="AG1005" i="7"/>
  <c r="AR1004" i="7"/>
  <c r="AQ1004" i="7"/>
  <c r="AP1004" i="7"/>
  <c r="AO1004" i="7"/>
  <c r="AN1004" i="7"/>
  <c r="AM1004" i="7"/>
  <c r="AL1004" i="7"/>
  <c r="AK1004" i="7"/>
  <c r="AJ1004" i="7"/>
  <c r="AI1004" i="7"/>
  <c r="AH1004" i="7"/>
  <c r="AG1004" i="7"/>
  <c r="AR1003" i="7"/>
  <c r="AQ1003" i="7"/>
  <c r="AP1003" i="7"/>
  <c r="AO1003" i="7"/>
  <c r="AN1003" i="7"/>
  <c r="AM1003" i="7"/>
  <c r="AL1003" i="7"/>
  <c r="AK1003" i="7"/>
  <c r="AJ1003" i="7"/>
  <c r="AI1003" i="7"/>
  <c r="AH1003" i="7"/>
  <c r="AG1003" i="7"/>
  <c r="AR1002" i="7"/>
  <c r="AQ1002" i="7"/>
  <c r="AP1002" i="7"/>
  <c r="AO1002" i="7"/>
  <c r="AN1002" i="7"/>
  <c r="AM1002" i="7"/>
  <c r="AL1002" i="7"/>
  <c r="AK1002" i="7"/>
  <c r="AJ1002" i="7"/>
  <c r="AI1002" i="7"/>
  <c r="AH1002" i="7"/>
  <c r="AG1002" i="7"/>
  <c r="AR1001" i="7"/>
  <c r="AQ1001" i="7"/>
  <c r="AP1001" i="7"/>
  <c r="AO1001" i="7"/>
  <c r="AN1001" i="7"/>
  <c r="AM1001" i="7"/>
  <c r="AL1001" i="7"/>
  <c r="AK1001" i="7"/>
  <c r="AJ1001" i="7"/>
  <c r="AI1001" i="7"/>
  <c r="AH1001" i="7"/>
  <c r="AG1001" i="7"/>
  <c r="AR1000" i="7"/>
  <c r="AQ1000" i="7"/>
  <c r="AP1000" i="7"/>
  <c r="AO1000" i="7"/>
  <c r="AN1000" i="7"/>
  <c r="AM1000" i="7"/>
  <c r="AL1000" i="7"/>
  <c r="AK1000" i="7"/>
  <c r="AJ1000" i="7"/>
  <c r="AI1000" i="7"/>
  <c r="AH1000" i="7"/>
  <c r="AG1000" i="7"/>
  <c r="AR999" i="7"/>
  <c r="AQ999" i="7"/>
  <c r="AP999" i="7"/>
  <c r="AO999" i="7"/>
  <c r="AN999" i="7"/>
  <c r="AM999" i="7"/>
  <c r="AL999" i="7"/>
  <c r="AK999" i="7"/>
  <c r="AJ999" i="7"/>
  <c r="AI999" i="7"/>
  <c r="AH999" i="7"/>
  <c r="AG999" i="7"/>
  <c r="AR998" i="7"/>
  <c r="AQ998" i="7"/>
  <c r="AP998" i="7"/>
  <c r="AO998" i="7"/>
  <c r="AN998" i="7"/>
  <c r="AM998" i="7"/>
  <c r="AL998" i="7"/>
  <c r="AK998" i="7"/>
  <c r="AJ998" i="7"/>
  <c r="AI998" i="7"/>
  <c r="AH998" i="7"/>
  <c r="AG998" i="7"/>
  <c r="AR997" i="7"/>
  <c r="AQ997" i="7"/>
  <c r="AP997" i="7"/>
  <c r="AO997" i="7"/>
  <c r="AN997" i="7"/>
  <c r="AM997" i="7"/>
  <c r="AL997" i="7"/>
  <c r="AK997" i="7"/>
  <c r="AJ997" i="7"/>
  <c r="AI997" i="7"/>
  <c r="AH997" i="7"/>
  <c r="AG997" i="7"/>
  <c r="AR996" i="7"/>
  <c r="AQ996" i="7"/>
  <c r="AP996" i="7"/>
  <c r="AO996" i="7"/>
  <c r="AN996" i="7"/>
  <c r="AM996" i="7"/>
  <c r="AL996" i="7"/>
  <c r="AK996" i="7"/>
  <c r="AJ996" i="7"/>
  <c r="AI996" i="7"/>
  <c r="AH996" i="7"/>
  <c r="AG996" i="7"/>
  <c r="AR995" i="7"/>
  <c r="AQ995" i="7"/>
  <c r="AP995" i="7"/>
  <c r="AO995" i="7"/>
  <c r="AN995" i="7"/>
  <c r="AM995" i="7"/>
  <c r="AL995" i="7"/>
  <c r="AK995" i="7"/>
  <c r="AJ995" i="7"/>
  <c r="AI995" i="7"/>
  <c r="AH995" i="7"/>
  <c r="AG995" i="7"/>
  <c r="AR994" i="7"/>
  <c r="AQ994" i="7"/>
  <c r="AP994" i="7"/>
  <c r="AO994" i="7"/>
  <c r="AN994" i="7"/>
  <c r="AM994" i="7"/>
  <c r="AL994" i="7"/>
  <c r="AK994" i="7"/>
  <c r="AJ994" i="7"/>
  <c r="AI994" i="7"/>
  <c r="AH994" i="7"/>
  <c r="AG994" i="7"/>
  <c r="AR993" i="7"/>
  <c r="AQ993" i="7"/>
  <c r="AP993" i="7"/>
  <c r="AO993" i="7"/>
  <c r="AN993" i="7"/>
  <c r="AM993" i="7"/>
  <c r="AL993" i="7"/>
  <c r="AK993" i="7"/>
  <c r="AJ993" i="7"/>
  <c r="AI993" i="7"/>
  <c r="AH993" i="7"/>
  <c r="AG993" i="7"/>
  <c r="AR992" i="7"/>
  <c r="AQ992" i="7"/>
  <c r="AP992" i="7"/>
  <c r="AO992" i="7"/>
  <c r="AN992" i="7"/>
  <c r="AM992" i="7"/>
  <c r="AL992" i="7"/>
  <c r="AK992" i="7"/>
  <c r="AJ992" i="7"/>
  <c r="AI992" i="7"/>
  <c r="AH992" i="7"/>
  <c r="AG992" i="7"/>
  <c r="AR991" i="7"/>
  <c r="AQ991" i="7"/>
  <c r="AP991" i="7"/>
  <c r="AO991" i="7"/>
  <c r="AN991" i="7"/>
  <c r="AM991" i="7"/>
  <c r="AL991" i="7"/>
  <c r="AK991" i="7"/>
  <c r="AJ991" i="7"/>
  <c r="AI991" i="7"/>
  <c r="AH991" i="7"/>
  <c r="AG991" i="7"/>
  <c r="AR990" i="7"/>
  <c r="AQ990" i="7"/>
  <c r="AP990" i="7"/>
  <c r="AO990" i="7"/>
  <c r="AN990" i="7"/>
  <c r="AM990" i="7"/>
  <c r="AL990" i="7"/>
  <c r="AK990" i="7"/>
  <c r="AJ990" i="7"/>
  <c r="AI990" i="7"/>
  <c r="AH990" i="7"/>
  <c r="AG990" i="7"/>
  <c r="AR989" i="7"/>
  <c r="AQ989" i="7"/>
  <c r="AP989" i="7"/>
  <c r="AO989" i="7"/>
  <c r="AN989" i="7"/>
  <c r="AM989" i="7"/>
  <c r="AL989" i="7"/>
  <c r="AK989" i="7"/>
  <c r="AJ989" i="7"/>
  <c r="AI989" i="7"/>
  <c r="AH989" i="7"/>
  <c r="AG989" i="7"/>
  <c r="AR988" i="7"/>
  <c r="AQ988" i="7"/>
  <c r="AP988" i="7"/>
  <c r="AO988" i="7"/>
  <c r="AN988" i="7"/>
  <c r="AM988" i="7"/>
  <c r="AL988" i="7"/>
  <c r="AK988" i="7"/>
  <c r="AJ988" i="7"/>
  <c r="AI988" i="7"/>
  <c r="AH988" i="7"/>
  <c r="AG988" i="7"/>
  <c r="AR987" i="7"/>
  <c r="AQ987" i="7"/>
  <c r="AP987" i="7"/>
  <c r="AO987" i="7"/>
  <c r="AN987" i="7"/>
  <c r="AM987" i="7"/>
  <c r="AL987" i="7"/>
  <c r="AK987" i="7"/>
  <c r="AJ987" i="7"/>
  <c r="AI987" i="7"/>
  <c r="AH987" i="7"/>
  <c r="AG987" i="7"/>
  <c r="AR986" i="7"/>
  <c r="AQ986" i="7"/>
  <c r="AP986" i="7"/>
  <c r="AO986" i="7"/>
  <c r="AN986" i="7"/>
  <c r="AM986" i="7"/>
  <c r="AL986" i="7"/>
  <c r="AK986" i="7"/>
  <c r="AJ986" i="7"/>
  <c r="AI986" i="7"/>
  <c r="AH986" i="7"/>
  <c r="AG986" i="7"/>
  <c r="AR985" i="7"/>
  <c r="AQ985" i="7"/>
  <c r="AP985" i="7"/>
  <c r="AO985" i="7"/>
  <c r="AN985" i="7"/>
  <c r="AM985" i="7"/>
  <c r="AL985" i="7"/>
  <c r="AK985" i="7"/>
  <c r="AJ985" i="7"/>
  <c r="AI985" i="7"/>
  <c r="AH985" i="7"/>
  <c r="AG985" i="7"/>
  <c r="AR984" i="7"/>
  <c r="AQ984" i="7"/>
  <c r="AP984" i="7"/>
  <c r="AO984" i="7"/>
  <c r="AN984" i="7"/>
  <c r="AM984" i="7"/>
  <c r="AL984" i="7"/>
  <c r="AK984" i="7"/>
  <c r="AJ984" i="7"/>
  <c r="AI984" i="7"/>
  <c r="AH984" i="7"/>
  <c r="AG984" i="7"/>
  <c r="AR983" i="7"/>
  <c r="AQ983" i="7"/>
  <c r="AP983" i="7"/>
  <c r="AO983" i="7"/>
  <c r="AN983" i="7"/>
  <c r="AM983" i="7"/>
  <c r="AL983" i="7"/>
  <c r="AK983" i="7"/>
  <c r="AJ983" i="7"/>
  <c r="AI983" i="7"/>
  <c r="AH983" i="7"/>
  <c r="AG983" i="7"/>
  <c r="AR982" i="7"/>
  <c r="AQ982" i="7"/>
  <c r="AP982" i="7"/>
  <c r="AO982" i="7"/>
  <c r="AN982" i="7"/>
  <c r="AM982" i="7"/>
  <c r="AL982" i="7"/>
  <c r="AK982" i="7"/>
  <c r="AJ982" i="7"/>
  <c r="AI982" i="7"/>
  <c r="AH982" i="7"/>
  <c r="AG982" i="7"/>
  <c r="AR981" i="7"/>
  <c r="AQ981" i="7"/>
  <c r="AP981" i="7"/>
  <c r="AO981" i="7"/>
  <c r="AN981" i="7"/>
  <c r="AM981" i="7"/>
  <c r="AL981" i="7"/>
  <c r="AK981" i="7"/>
  <c r="AJ981" i="7"/>
  <c r="AI981" i="7"/>
  <c r="AH981" i="7"/>
  <c r="AG981" i="7"/>
  <c r="AR980" i="7"/>
  <c r="AQ980" i="7"/>
  <c r="AP980" i="7"/>
  <c r="AO980" i="7"/>
  <c r="AN980" i="7"/>
  <c r="AM980" i="7"/>
  <c r="AL980" i="7"/>
  <c r="AK980" i="7"/>
  <c r="AJ980" i="7"/>
  <c r="AI980" i="7"/>
  <c r="AH980" i="7"/>
  <c r="AG980" i="7"/>
  <c r="AR979" i="7"/>
  <c r="AQ979" i="7"/>
  <c r="AP979" i="7"/>
  <c r="AO979" i="7"/>
  <c r="AN979" i="7"/>
  <c r="AM979" i="7"/>
  <c r="AL979" i="7"/>
  <c r="AK979" i="7"/>
  <c r="AJ979" i="7"/>
  <c r="AI979" i="7"/>
  <c r="AH979" i="7"/>
  <c r="AG979" i="7"/>
  <c r="AR978" i="7"/>
  <c r="AQ978" i="7"/>
  <c r="AP978" i="7"/>
  <c r="AO978" i="7"/>
  <c r="AN978" i="7"/>
  <c r="AM978" i="7"/>
  <c r="AL978" i="7"/>
  <c r="AK978" i="7"/>
  <c r="AJ978" i="7"/>
  <c r="AI978" i="7"/>
  <c r="AH978" i="7"/>
  <c r="AG978" i="7"/>
  <c r="AR977" i="7"/>
  <c r="AQ977" i="7"/>
  <c r="AP977" i="7"/>
  <c r="AO977" i="7"/>
  <c r="AN977" i="7"/>
  <c r="AM977" i="7"/>
  <c r="AL977" i="7"/>
  <c r="AK977" i="7"/>
  <c r="AJ977" i="7"/>
  <c r="AI977" i="7"/>
  <c r="AH977" i="7"/>
  <c r="AG977" i="7"/>
  <c r="AR976" i="7"/>
  <c r="AQ976" i="7"/>
  <c r="AP976" i="7"/>
  <c r="AO976" i="7"/>
  <c r="AN976" i="7"/>
  <c r="AM976" i="7"/>
  <c r="AL976" i="7"/>
  <c r="AK976" i="7"/>
  <c r="AJ976" i="7"/>
  <c r="AI976" i="7"/>
  <c r="AH976" i="7"/>
  <c r="AG976" i="7"/>
  <c r="AR975" i="7"/>
  <c r="AQ975" i="7"/>
  <c r="AP975" i="7"/>
  <c r="AO975" i="7"/>
  <c r="AN975" i="7"/>
  <c r="AM975" i="7"/>
  <c r="AL975" i="7"/>
  <c r="AK975" i="7"/>
  <c r="AJ975" i="7"/>
  <c r="AI975" i="7"/>
  <c r="AH975" i="7"/>
  <c r="AG975" i="7"/>
  <c r="AR974" i="7"/>
  <c r="AQ974" i="7"/>
  <c r="AP974" i="7"/>
  <c r="AO974" i="7"/>
  <c r="AN974" i="7"/>
  <c r="AM974" i="7"/>
  <c r="AL974" i="7"/>
  <c r="AK974" i="7"/>
  <c r="AJ974" i="7"/>
  <c r="AI974" i="7"/>
  <c r="AH974" i="7"/>
  <c r="AG974" i="7"/>
  <c r="AR973" i="7"/>
  <c r="AQ973" i="7"/>
  <c r="AP973" i="7"/>
  <c r="AO973" i="7"/>
  <c r="AN973" i="7"/>
  <c r="AM973" i="7"/>
  <c r="AL973" i="7"/>
  <c r="AK973" i="7"/>
  <c r="AJ973" i="7"/>
  <c r="AI973" i="7"/>
  <c r="AH973" i="7"/>
  <c r="AG973" i="7"/>
  <c r="AR972" i="7"/>
  <c r="AQ972" i="7"/>
  <c r="AP972" i="7"/>
  <c r="AO972" i="7"/>
  <c r="AN972" i="7"/>
  <c r="AM972" i="7"/>
  <c r="AL972" i="7"/>
  <c r="AK972" i="7"/>
  <c r="AJ972" i="7"/>
  <c r="AI972" i="7"/>
  <c r="AH972" i="7"/>
  <c r="AG972" i="7"/>
  <c r="AR971" i="7"/>
  <c r="AQ971" i="7"/>
  <c r="AP971" i="7"/>
  <c r="AO971" i="7"/>
  <c r="AN971" i="7"/>
  <c r="AM971" i="7"/>
  <c r="AL971" i="7"/>
  <c r="AK971" i="7"/>
  <c r="AJ971" i="7"/>
  <c r="AI971" i="7"/>
  <c r="AH971" i="7"/>
  <c r="AG971" i="7"/>
  <c r="AR970" i="7"/>
  <c r="AQ970" i="7"/>
  <c r="AP970" i="7"/>
  <c r="AO970" i="7"/>
  <c r="AN970" i="7"/>
  <c r="AM970" i="7"/>
  <c r="AL970" i="7"/>
  <c r="AK970" i="7"/>
  <c r="AJ970" i="7"/>
  <c r="AI970" i="7"/>
  <c r="AH970" i="7"/>
  <c r="AG970" i="7"/>
  <c r="AR969" i="7"/>
  <c r="AQ969" i="7"/>
  <c r="AP969" i="7"/>
  <c r="AO969" i="7"/>
  <c r="AN969" i="7"/>
  <c r="AM969" i="7"/>
  <c r="AL969" i="7"/>
  <c r="AK969" i="7"/>
  <c r="AJ969" i="7"/>
  <c r="AI969" i="7"/>
  <c r="AH969" i="7"/>
  <c r="AG969" i="7"/>
  <c r="AR968" i="7"/>
  <c r="AQ968" i="7"/>
  <c r="AP968" i="7"/>
  <c r="AO968" i="7"/>
  <c r="AN968" i="7"/>
  <c r="AM968" i="7"/>
  <c r="AL968" i="7"/>
  <c r="AK968" i="7"/>
  <c r="AJ968" i="7"/>
  <c r="AI968" i="7"/>
  <c r="AH968" i="7"/>
  <c r="AG968" i="7"/>
  <c r="AR967" i="7"/>
  <c r="AQ967" i="7"/>
  <c r="AP967" i="7"/>
  <c r="AO967" i="7"/>
  <c r="AN967" i="7"/>
  <c r="AM967" i="7"/>
  <c r="AL967" i="7"/>
  <c r="AK967" i="7"/>
  <c r="AJ967" i="7"/>
  <c r="AI967" i="7"/>
  <c r="AH967" i="7"/>
  <c r="AG967" i="7"/>
  <c r="AR966" i="7"/>
  <c r="AQ966" i="7"/>
  <c r="AP966" i="7"/>
  <c r="AO966" i="7"/>
  <c r="AN966" i="7"/>
  <c r="AM966" i="7"/>
  <c r="AL966" i="7"/>
  <c r="AK966" i="7"/>
  <c r="AJ966" i="7"/>
  <c r="AI966" i="7"/>
  <c r="AH966" i="7"/>
  <c r="AG966" i="7"/>
  <c r="AR965" i="7"/>
  <c r="AQ965" i="7"/>
  <c r="AP965" i="7"/>
  <c r="AO965" i="7"/>
  <c r="AN965" i="7"/>
  <c r="AM965" i="7"/>
  <c r="AL965" i="7"/>
  <c r="AK965" i="7"/>
  <c r="AJ965" i="7"/>
  <c r="AI965" i="7"/>
  <c r="AH965" i="7"/>
  <c r="AG965" i="7"/>
  <c r="AR964" i="7"/>
  <c r="AQ964" i="7"/>
  <c r="AP964" i="7"/>
  <c r="AO964" i="7"/>
  <c r="AN964" i="7"/>
  <c r="AM964" i="7"/>
  <c r="AL964" i="7"/>
  <c r="AK964" i="7"/>
  <c r="AJ964" i="7"/>
  <c r="AI964" i="7"/>
  <c r="AH964" i="7"/>
  <c r="AG964" i="7"/>
  <c r="AR963" i="7"/>
  <c r="AQ963" i="7"/>
  <c r="AP963" i="7"/>
  <c r="AO963" i="7"/>
  <c r="AN963" i="7"/>
  <c r="AM963" i="7"/>
  <c r="AL963" i="7"/>
  <c r="AK963" i="7"/>
  <c r="AJ963" i="7"/>
  <c r="AI963" i="7"/>
  <c r="AH963" i="7"/>
  <c r="AG963" i="7"/>
  <c r="AR962" i="7"/>
  <c r="AQ962" i="7"/>
  <c r="AP962" i="7"/>
  <c r="AO962" i="7"/>
  <c r="AN962" i="7"/>
  <c r="AM962" i="7"/>
  <c r="AL962" i="7"/>
  <c r="AK962" i="7"/>
  <c r="AJ962" i="7"/>
  <c r="AI962" i="7"/>
  <c r="AH962" i="7"/>
  <c r="AG962" i="7"/>
  <c r="AR961" i="7"/>
  <c r="AQ961" i="7"/>
  <c r="AP961" i="7"/>
  <c r="AO961" i="7"/>
  <c r="AN961" i="7"/>
  <c r="AM961" i="7"/>
  <c r="AL961" i="7"/>
  <c r="AK961" i="7"/>
  <c r="AJ961" i="7"/>
  <c r="AI961" i="7"/>
  <c r="AH961" i="7"/>
  <c r="AG961" i="7"/>
  <c r="AR960" i="7"/>
  <c r="AQ960" i="7"/>
  <c r="AP960" i="7"/>
  <c r="AO960" i="7"/>
  <c r="AN960" i="7"/>
  <c r="AM960" i="7"/>
  <c r="AL960" i="7"/>
  <c r="AK960" i="7"/>
  <c r="AJ960" i="7"/>
  <c r="AI960" i="7"/>
  <c r="AH960" i="7"/>
  <c r="AG960" i="7"/>
  <c r="AR959" i="7"/>
  <c r="AQ959" i="7"/>
  <c r="AP959" i="7"/>
  <c r="AO959" i="7"/>
  <c r="AN959" i="7"/>
  <c r="AM959" i="7"/>
  <c r="AL959" i="7"/>
  <c r="AK959" i="7"/>
  <c r="AJ959" i="7"/>
  <c r="AI959" i="7"/>
  <c r="AH959" i="7"/>
  <c r="AG959" i="7"/>
  <c r="AR958" i="7"/>
  <c r="AQ958" i="7"/>
  <c r="AP958" i="7"/>
  <c r="AO958" i="7"/>
  <c r="AN958" i="7"/>
  <c r="AM958" i="7"/>
  <c r="AL958" i="7"/>
  <c r="AK958" i="7"/>
  <c r="AJ958" i="7"/>
  <c r="AI958" i="7"/>
  <c r="AH958" i="7"/>
  <c r="AG958" i="7"/>
  <c r="AR957" i="7"/>
  <c r="AQ957" i="7"/>
  <c r="AP957" i="7"/>
  <c r="AO957" i="7"/>
  <c r="AN957" i="7"/>
  <c r="AM957" i="7"/>
  <c r="AL957" i="7"/>
  <c r="AK957" i="7"/>
  <c r="AJ957" i="7"/>
  <c r="AI957" i="7"/>
  <c r="AH957" i="7"/>
  <c r="AG957" i="7"/>
  <c r="AR956" i="7"/>
  <c r="AQ956" i="7"/>
  <c r="AP956" i="7"/>
  <c r="AO956" i="7"/>
  <c r="AN956" i="7"/>
  <c r="AM956" i="7"/>
  <c r="AL956" i="7"/>
  <c r="AK956" i="7"/>
  <c r="AJ956" i="7"/>
  <c r="AI956" i="7"/>
  <c r="AH956" i="7"/>
  <c r="AG956" i="7"/>
  <c r="AR955" i="7"/>
  <c r="AQ955" i="7"/>
  <c r="AP955" i="7"/>
  <c r="AO955" i="7"/>
  <c r="AN955" i="7"/>
  <c r="AM955" i="7"/>
  <c r="AL955" i="7"/>
  <c r="AK955" i="7"/>
  <c r="AJ955" i="7"/>
  <c r="AI955" i="7"/>
  <c r="AH955" i="7"/>
  <c r="AG955" i="7"/>
  <c r="AR954" i="7"/>
  <c r="AQ954" i="7"/>
  <c r="AP954" i="7"/>
  <c r="AO954" i="7"/>
  <c r="AN954" i="7"/>
  <c r="AM954" i="7"/>
  <c r="AL954" i="7"/>
  <c r="AK954" i="7"/>
  <c r="AJ954" i="7"/>
  <c r="AI954" i="7"/>
  <c r="AH954" i="7"/>
  <c r="AG954" i="7"/>
  <c r="AR953" i="7"/>
  <c r="AQ953" i="7"/>
  <c r="AP953" i="7"/>
  <c r="AO953" i="7"/>
  <c r="AN953" i="7"/>
  <c r="AM953" i="7"/>
  <c r="AL953" i="7"/>
  <c r="AK953" i="7"/>
  <c r="AJ953" i="7"/>
  <c r="AI953" i="7"/>
  <c r="AH953" i="7"/>
  <c r="AG953" i="7"/>
  <c r="AR952" i="7"/>
  <c r="AQ952" i="7"/>
  <c r="AP952" i="7"/>
  <c r="AO952" i="7"/>
  <c r="AN952" i="7"/>
  <c r="AM952" i="7"/>
  <c r="AL952" i="7"/>
  <c r="AK952" i="7"/>
  <c r="AJ952" i="7"/>
  <c r="AI952" i="7"/>
  <c r="AH952" i="7"/>
  <c r="AG952" i="7"/>
  <c r="AR951" i="7"/>
  <c r="AQ951" i="7"/>
  <c r="AP951" i="7"/>
  <c r="AO951" i="7"/>
  <c r="AN951" i="7"/>
  <c r="AM951" i="7"/>
  <c r="AL951" i="7"/>
  <c r="AK951" i="7"/>
  <c r="AJ951" i="7"/>
  <c r="AI951" i="7"/>
  <c r="AH951" i="7"/>
  <c r="AG951" i="7"/>
  <c r="AR950" i="7"/>
  <c r="AQ950" i="7"/>
  <c r="AP950" i="7"/>
  <c r="AO950" i="7"/>
  <c r="AN950" i="7"/>
  <c r="AM950" i="7"/>
  <c r="AL950" i="7"/>
  <c r="AK950" i="7"/>
  <c r="AJ950" i="7"/>
  <c r="AI950" i="7"/>
  <c r="AH950" i="7"/>
  <c r="AG950" i="7"/>
  <c r="AR949" i="7"/>
  <c r="AQ949" i="7"/>
  <c r="AP949" i="7"/>
  <c r="AO949" i="7"/>
  <c r="AN949" i="7"/>
  <c r="AM949" i="7"/>
  <c r="AL949" i="7"/>
  <c r="AK949" i="7"/>
  <c r="AJ949" i="7"/>
  <c r="AI949" i="7"/>
  <c r="AH949" i="7"/>
  <c r="AG949" i="7"/>
  <c r="AR948" i="7"/>
  <c r="AQ948" i="7"/>
  <c r="AP948" i="7"/>
  <c r="AO948" i="7"/>
  <c r="AN948" i="7"/>
  <c r="AM948" i="7"/>
  <c r="AL948" i="7"/>
  <c r="AK948" i="7"/>
  <c r="AJ948" i="7"/>
  <c r="AI948" i="7"/>
  <c r="AH948" i="7"/>
  <c r="AG948" i="7"/>
  <c r="AR947" i="7"/>
  <c r="AQ947" i="7"/>
  <c r="AP947" i="7"/>
  <c r="AO947" i="7"/>
  <c r="AN947" i="7"/>
  <c r="AM947" i="7"/>
  <c r="AL947" i="7"/>
  <c r="AK947" i="7"/>
  <c r="AJ947" i="7"/>
  <c r="AI947" i="7"/>
  <c r="AH947" i="7"/>
  <c r="AG947" i="7"/>
  <c r="AR946" i="7"/>
  <c r="AQ946" i="7"/>
  <c r="AP946" i="7"/>
  <c r="AO946" i="7"/>
  <c r="AN946" i="7"/>
  <c r="AM946" i="7"/>
  <c r="AL946" i="7"/>
  <c r="AK946" i="7"/>
  <c r="AJ946" i="7"/>
  <c r="AI946" i="7"/>
  <c r="AH946" i="7"/>
  <c r="AG946" i="7"/>
  <c r="AR945" i="7"/>
  <c r="AQ945" i="7"/>
  <c r="AP945" i="7"/>
  <c r="AO945" i="7"/>
  <c r="AN945" i="7"/>
  <c r="AM945" i="7"/>
  <c r="AL945" i="7"/>
  <c r="AK945" i="7"/>
  <c r="AJ945" i="7"/>
  <c r="AI945" i="7"/>
  <c r="AH945" i="7"/>
  <c r="AG945" i="7"/>
  <c r="AR944" i="7"/>
  <c r="AQ944" i="7"/>
  <c r="AP944" i="7"/>
  <c r="AO944" i="7"/>
  <c r="AN944" i="7"/>
  <c r="AM944" i="7"/>
  <c r="AL944" i="7"/>
  <c r="AK944" i="7"/>
  <c r="AJ944" i="7"/>
  <c r="AI944" i="7"/>
  <c r="AH944" i="7"/>
  <c r="AG944" i="7"/>
  <c r="AR943" i="7"/>
  <c r="AQ943" i="7"/>
  <c r="AP943" i="7"/>
  <c r="AO943" i="7"/>
  <c r="AN943" i="7"/>
  <c r="AM943" i="7"/>
  <c r="AL943" i="7"/>
  <c r="AK943" i="7"/>
  <c r="AJ943" i="7"/>
  <c r="AI943" i="7"/>
  <c r="AH943" i="7"/>
  <c r="AG943" i="7"/>
  <c r="AR942" i="7"/>
  <c r="AQ942" i="7"/>
  <c r="AP942" i="7"/>
  <c r="AO942" i="7"/>
  <c r="AN942" i="7"/>
  <c r="AM942" i="7"/>
  <c r="AL942" i="7"/>
  <c r="AK942" i="7"/>
  <c r="AJ942" i="7"/>
  <c r="AI942" i="7"/>
  <c r="AH942" i="7"/>
  <c r="AG942" i="7"/>
  <c r="AR941" i="7"/>
  <c r="AQ941" i="7"/>
  <c r="AP941" i="7"/>
  <c r="AO941" i="7"/>
  <c r="AN941" i="7"/>
  <c r="AM941" i="7"/>
  <c r="AL941" i="7"/>
  <c r="AK941" i="7"/>
  <c r="AJ941" i="7"/>
  <c r="AI941" i="7"/>
  <c r="AH941" i="7"/>
  <c r="AG941" i="7"/>
  <c r="AR940" i="7"/>
  <c r="AQ940" i="7"/>
  <c r="AP940" i="7"/>
  <c r="AO940" i="7"/>
  <c r="AN940" i="7"/>
  <c r="AM940" i="7"/>
  <c r="AL940" i="7"/>
  <c r="AK940" i="7"/>
  <c r="AJ940" i="7"/>
  <c r="AI940" i="7"/>
  <c r="AH940" i="7"/>
  <c r="AG940" i="7"/>
  <c r="AR939" i="7"/>
  <c r="AQ939" i="7"/>
  <c r="AP939" i="7"/>
  <c r="AO939" i="7"/>
  <c r="AN939" i="7"/>
  <c r="AM939" i="7"/>
  <c r="AL939" i="7"/>
  <c r="AK939" i="7"/>
  <c r="AJ939" i="7"/>
  <c r="AI939" i="7"/>
  <c r="AH939" i="7"/>
  <c r="AG939" i="7"/>
  <c r="AR938" i="7"/>
  <c r="AQ938" i="7"/>
  <c r="AP938" i="7"/>
  <c r="AO938" i="7"/>
  <c r="AN938" i="7"/>
  <c r="AM938" i="7"/>
  <c r="AL938" i="7"/>
  <c r="AK938" i="7"/>
  <c r="AJ938" i="7"/>
  <c r="AI938" i="7"/>
  <c r="AH938" i="7"/>
  <c r="AG938" i="7"/>
  <c r="AR937" i="7"/>
  <c r="AQ937" i="7"/>
  <c r="AP937" i="7"/>
  <c r="AO937" i="7"/>
  <c r="AN937" i="7"/>
  <c r="AM937" i="7"/>
  <c r="AL937" i="7"/>
  <c r="AK937" i="7"/>
  <c r="AJ937" i="7"/>
  <c r="AI937" i="7"/>
  <c r="AH937" i="7"/>
  <c r="AG937" i="7"/>
  <c r="AR936" i="7"/>
  <c r="AQ936" i="7"/>
  <c r="AP936" i="7"/>
  <c r="AO936" i="7"/>
  <c r="AN936" i="7"/>
  <c r="AM936" i="7"/>
  <c r="AL936" i="7"/>
  <c r="AK936" i="7"/>
  <c r="AJ936" i="7"/>
  <c r="AI936" i="7"/>
  <c r="AH936" i="7"/>
  <c r="AG936" i="7"/>
  <c r="AR935" i="7"/>
  <c r="AQ935" i="7"/>
  <c r="AP935" i="7"/>
  <c r="AO935" i="7"/>
  <c r="AN935" i="7"/>
  <c r="AM935" i="7"/>
  <c r="AL935" i="7"/>
  <c r="AK935" i="7"/>
  <c r="AJ935" i="7"/>
  <c r="AI935" i="7"/>
  <c r="AH935" i="7"/>
  <c r="AG935" i="7"/>
  <c r="AR934" i="7"/>
  <c r="AQ934" i="7"/>
  <c r="AP934" i="7"/>
  <c r="AO934" i="7"/>
  <c r="AN934" i="7"/>
  <c r="AM934" i="7"/>
  <c r="AL934" i="7"/>
  <c r="AK934" i="7"/>
  <c r="AJ934" i="7"/>
  <c r="AI934" i="7"/>
  <c r="AH934" i="7"/>
  <c r="AG934" i="7"/>
  <c r="AR933" i="7"/>
  <c r="AQ933" i="7"/>
  <c r="AP933" i="7"/>
  <c r="AO933" i="7"/>
  <c r="AN933" i="7"/>
  <c r="AM933" i="7"/>
  <c r="AL933" i="7"/>
  <c r="AK933" i="7"/>
  <c r="AJ933" i="7"/>
  <c r="AI933" i="7"/>
  <c r="AH933" i="7"/>
  <c r="AG933" i="7"/>
  <c r="AR932" i="7"/>
  <c r="AQ932" i="7"/>
  <c r="AP932" i="7"/>
  <c r="AO932" i="7"/>
  <c r="AN932" i="7"/>
  <c r="AM932" i="7"/>
  <c r="AL932" i="7"/>
  <c r="AK932" i="7"/>
  <c r="AJ932" i="7"/>
  <c r="AI932" i="7"/>
  <c r="AH932" i="7"/>
  <c r="AG932" i="7"/>
  <c r="AR931" i="7"/>
  <c r="AQ931" i="7"/>
  <c r="AP931" i="7"/>
  <c r="AO931" i="7"/>
  <c r="AN931" i="7"/>
  <c r="AM931" i="7"/>
  <c r="AL931" i="7"/>
  <c r="AK931" i="7"/>
  <c r="AJ931" i="7"/>
  <c r="AI931" i="7"/>
  <c r="AH931" i="7"/>
  <c r="AG931" i="7"/>
  <c r="AR930" i="7"/>
  <c r="AQ930" i="7"/>
  <c r="AP930" i="7"/>
  <c r="AO930" i="7"/>
  <c r="AN930" i="7"/>
  <c r="AM930" i="7"/>
  <c r="AL930" i="7"/>
  <c r="AK930" i="7"/>
  <c r="AJ930" i="7"/>
  <c r="AI930" i="7"/>
  <c r="AH930" i="7"/>
  <c r="AG930" i="7"/>
  <c r="AR929" i="7"/>
  <c r="AQ929" i="7"/>
  <c r="AP929" i="7"/>
  <c r="AO929" i="7"/>
  <c r="AN929" i="7"/>
  <c r="AM929" i="7"/>
  <c r="AL929" i="7"/>
  <c r="AK929" i="7"/>
  <c r="AJ929" i="7"/>
  <c r="AI929" i="7"/>
  <c r="AH929" i="7"/>
  <c r="AG929" i="7"/>
  <c r="AR928" i="7"/>
  <c r="AQ928" i="7"/>
  <c r="AP928" i="7"/>
  <c r="AO928" i="7"/>
  <c r="AN928" i="7"/>
  <c r="AM928" i="7"/>
  <c r="AL928" i="7"/>
  <c r="AK928" i="7"/>
  <c r="AJ928" i="7"/>
  <c r="AI928" i="7"/>
  <c r="AH928" i="7"/>
  <c r="AG928" i="7"/>
  <c r="AR927" i="7"/>
  <c r="AQ927" i="7"/>
  <c r="AP927" i="7"/>
  <c r="AO927" i="7"/>
  <c r="AN927" i="7"/>
  <c r="AM927" i="7"/>
  <c r="AL927" i="7"/>
  <c r="AK927" i="7"/>
  <c r="AJ927" i="7"/>
  <c r="AI927" i="7"/>
  <c r="AH927" i="7"/>
  <c r="AG927" i="7"/>
  <c r="AR926" i="7"/>
  <c r="AQ926" i="7"/>
  <c r="AP926" i="7"/>
  <c r="AO926" i="7"/>
  <c r="AN926" i="7"/>
  <c r="AM926" i="7"/>
  <c r="AL926" i="7"/>
  <c r="AK926" i="7"/>
  <c r="AJ926" i="7"/>
  <c r="AI926" i="7"/>
  <c r="AH926" i="7"/>
  <c r="AG926" i="7"/>
  <c r="AR925" i="7"/>
  <c r="AQ925" i="7"/>
  <c r="AP925" i="7"/>
  <c r="AO925" i="7"/>
  <c r="AN925" i="7"/>
  <c r="AM925" i="7"/>
  <c r="AL925" i="7"/>
  <c r="AK925" i="7"/>
  <c r="AJ925" i="7"/>
  <c r="AI925" i="7"/>
  <c r="AH925" i="7"/>
  <c r="AG925" i="7"/>
  <c r="AR924" i="7"/>
  <c r="AQ924" i="7"/>
  <c r="AP924" i="7"/>
  <c r="AO924" i="7"/>
  <c r="AN924" i="7"/>
  <c r="AM924" i="7"/>
  <c r="AL924" i="7"/>
  <c r="AK924" i="7"/>
  <c r="AJ924" i="7"/>
  <c r="AI924" i="7"/>
  <c r="AH924" i="7"/>
  <c r="AG924" i="7"/>
  <c r="AR923" i="7"/>
  <c r="AQ923" i="7"/>
  <c r="AP923" i="7"/>
  <c r="AO923" i="7"/>
  <c r="AN923" i="7"/>
  <c r="AM923" i="7"/>
  <c r="AL923" i="7"/>
  <c r="AK923" i="7"/>
  <c r="AJ923" i="7"/>
  <c r="AI923" i="7"/>
  <c r="AH923" i="7"/>
  <c r="AG923" i="7"/>
  <c r="AR922" i="7"/>
  <c r="AQ922" i="7"/>
  <c r="AP922" i="7"/>
  <c r="AO922" i="7"/>
  <c r="AN922" i="7"/>
  <c r="AM922" i="7"/>
  <c r="AL922" i="7"/>
  <c r="AK922" i="7"/>
  <c r="AJ922" i="7"/>
  <c r="AI922" i="7"/>
  <c r="AH922" i="7"/>
  <c r="AG922" i="7"/>
  <c r="AR921" i="7"/>
  <c r="AQ921" i="7"/>
  <c r="AP921" i="7"/>
  <c r="AO921" i="7"/>
  <c r="AN921" i="7"/>
  <c r="AM921" i="7"/>
  <c r="AL921" i="7"/>
  <c r="AK921" i="7"/>
  <c r="AJ921" i="7"/>
  <c r="AI921" i="7"/>
  <c r="AH921" i="7"/>
  <c r="AG921" i="7"/>
  <c r="AR920" i="7"/>
  <c r="AQ920" i="7"/>
  <c r="AP920" i="7"/>
  <c r="AO920" i="7"/>
  <c r="AN920" i="7"/>
  <c r="AM920" i="7"/>
  <c r="AL920" i="7"/>
  <c r="AK920" i="7"/>
  <c r="AJ920" i="7"/>
  <c r="AI920" i="7"/>
  <c r="AH920" i="7"/>
  <c r="AG920" i="7"/>
  <c r="AR919" i="7"/>
  <c r="AQ919" i="7"/>
  <c r="AP919" i="7"/>
  <c r="AO919" i="7"/>
  <c r="AN919" i="7"/>
  <c r="AM919" i="7"/>
  <c r="AL919" i="7"/>
  <c r="AK919" i="7"/>
  <c r="AJ919" i="7"/>
  <c r="AI919" i="7"/>
  <c r="AH919" i="7"/>
  <c r="AG919" i="7"/>
  <c r="AR918" i="7"/>
  <c r="AQ918" i="7"/>
  <c r="AP918" i="7"/>
  <c r="AO918" i="7"/>
  <c r="AN918" i="7"/>
  <c r="AM918" i="7"/>
  <c r="AL918" i="7"/>
  <c r="AK918" i="7"/>
  <c r="AJ918" i="7"/>
  <c r="AI918" i="7"/>
  <c r="AH918" i="7"/>
  <c r="AG918" i="7"/>
  <c r="AR917" i="7"/>
  <c r="AQ917" i="7"/>
  <c r="AP917" i="7"/>
  <c r="AO917" i="7"/>
  <c r="AN917" i="7"/>
  <c r="AM917" i="7"/>
  <c r="AL917" i="7"/>
  <c r="AK917" i="7"/>
  <c r="AJ917" i="7"/>
  <c r="AI917" i="7"/>
  <c r="AH917" i="7"/>
  <c r="AG917" i="7"/>
  <c r="AR916" i="7"/>
  <c r="AQ916" i="7"/>
  <c r="AP916" i="7"/>
  <c r="AO916" i="7"/>
  <c r="AN916" i="7"/>
  <c r="AM916" i="7"/>
  <c r="AL916" i="7"/>
  <c r="AK916" i="7"/>
  <c r="AJ916" i="7"/>
  <c r="AI916" i="7"/>
  <c r="AH916" i="7"/>
  <c r="AG916" i="7"/>
  <c r="AR915" i="7"/>
  <c r="AQ915" i="7"/>
  <c r="AP915" i="7"/>
  <c r="AO915" i="7"/>
  <c r="AN915" i="7"/>
  <c r="AM915" i="7"/>
  <c r="AL915" i="7"/>
  <c r="AK915" i="7"/>
  <c r="AJ915" i="7"/>
  <c r="AI915" i="7"/>
  <c r="AH915" i="7"/>
  <c r="AG915" i="7"/>
  <c r="AR914" i="7"/>
  <c r="AQ914" i="7"/>
  <c r="AP914" i="7"/>
  <c r="AO914" i="7"/>
  <c r="AN914" i="7"/>
  <c r="AM914" i="7"/>
  <c r="AL914" i="7"/>
  <c r="AK914" i="7"/>
  <c r="AJ914" i="7"/>
  <c r="AI914" i="7"/>
  <c r="AH914" i="7"/>
  <c r="AG914" i="7"/>
  <c r="AR913" i="7"/>
  <c r="AQ913" i="7"/>
  <c r="AP913" i="7"/>
  <c r="AO913" i="7"/>
  <c r="AN913" i="7"/>
  <c r="AM913" i="7"/>
  <c r="AL913" i="7"/>
  <c r="AK913" i="7"/>
  <c r="AJ913" i="7"/>
  <c r="AI913" i="7"/>
  <c r="AH913" i="7"/>
  <c r="AG913" i="7"/>
  <c r="AR912" i="7"/>
  <c r="AQ912" i="7"/>
  <c r="AP912" i="7"/>
  <c r="AO912" i="7"/>
  <c r="AN912" i="7"/>
  <c r="AM912" i="7"/>
  <c r="AL912" i="7"/>
  <c r="AK912" i="7"/>
  <c r="AJ912" i="7"/>
  <c r="AI912" i="7"/>
  <c r="AH912" i="7"/>
  <c r="AG912" i="7"/>
  <c r="AR911" i="7"/>
  <c r="AQ911" i="7"/>
  <c r="AP911" i="7"/>
  <c r="AO911" i="7"/>
  <c r="AN911" i="7"/>
  <c r="AM911" i="7"/>
  <c r="AL911" i="7"/>
  <c r="AK911" i="7"/>
  <c r="AJ911" i="7"/>
  <c r="AI911" i="7"/>
  <c r="AH911" i="7"/>
  <c r="AG911" i="7"/>
  <c r="AR910" i="7"/>
  <c r="AQ910" i="7"/>
  <c r="AP910" i="7"/>
  <c r="AO910" i="7"/>
  <c r="AN910" i="7"/>
  <c r="AM910" i="7"/>
  <c r="AL910" i="7"/>
  <c r="AK910" i="7"/>
  <c r="AJ910" i="7"/>
  <c r="AI910" i="7"/>
  <c r="AH910" i="7"/>
  <c r="AG910" i="7"/>
  <c r="AR909" i="7"/>
  <c r="AQ909" i="7"/>
  <c r="AP909" i="7"/>
  <c r="AO909" i="7"/>
  <c r="AN909" i="7"/>
  <c r="AM909" i="7"/>
  <c r="AL909" i="7"/>
  <c r="AK909" i="7"/>
  <c r="AJ909" i="7"/>
  <c r="AI909" i="7"/>
  <c r="AH909" i="7"/>
  <c r="AG909" i="7"/>
  <c r="AR908" i="7"/>
  <c r="AQ908" i="7"/>
  <c r="AP908" i="7"/>
  <c r="AO908" i="7"/>
  <c r="AN908" i="7"/>
  <c r="AM908" i="7"/>
  <c r="AL908" i="7"/>
  <c r="AK908" i="7"/>
  <c r="AJ908" i="7"/>
  <c r="AI908" i="7"/>
  <c r="AH908" i="7"/>
  <c r="AG908" i="7"/>
  <c r="AR907" i="7"/>
  <c r="AQ907" i="7"/>
  <c r="AP907" i="7"/>
  <c r="AO907" i="7"/>
  <c r="AN907" i="7"/>
  <c r="AM907" i="7"/>
  <c r="AL907" i="7"/>
  <c r="AK907" i="7"/>
  <c r="AJ907" i="7"/>
  <c r="AI907" i="7"/>
  <c r="AH907" i="7"/>
  <c r="AG907" i="7"/>
  <c r="AR906" i="7"/>
  <c r="AQ906" i="7"/>
  <c r="AP906" i="7"/>
  <c r="AO906" i="7"/>
  <c r="AN906" i="7"/>
  <c r="AM906" i="7"/>
  <c r="AL906" i="7"/>
  <c r="AK906" i="7"/>
  <c r="AJ906" i="7"/>
  <c r="AI906" i="7"/>
  <c r="AH906" i="7"/>
  <c r="AG906" i="7"/>
  <c r="AR905" i="7"/>
  <c r="AQ905" i="7"/>
  <c r="AP905" i="7"/>
  <c r="AO905" i="7"/>
  <c r="AN905" i="7"/>
  <c r="AM905" i="7"/>
  <c r="AL905" i="7"/>
  <c r="AK905" i="7"/>
  <c r="AJ905" i="7"/>
  <c r="AI905" i="7"/>
  <c r="AH905" i="7"/>
  <c r="AG905" i="7"/>
  <c r="AR904" i="7"/>
  <c r="AQ904" i="7"/>
  <c r="AP904" i="7"/>
  <c r="AO904" i="7"/>
  <c r="AN904" i="7"/>
  <c r="AM904" i="7"/>
  <c r="AL904" i="7"/>
  <c r="AK904" i="7"/>
  <c r="AJ904" i="7"/>
  <c r="AI904" i="7"/>
  <c r="AH904" i="7"/>
  <c r="AG904" i="7"/>
  <c r="AR903" i="7"/>
  <c r="AQ903" i="7"/>
  <c r="AP903" i="7"/>
  <c r="AO903" i="7"/>
  <c r="AN903" i="7"/>
  <c r="AM903" i="7"/>
  <c r="AL903" i="7"/>
  <c r="AK903" i="7"/>
  <c r="AJ903" i="7"/>
  <c r="AI903" i="7"/>
  <c r="AH903" i="7"/>
  <c r="AG903" i="7"/>
  <c r="AR902" i="7"/>
  <c r="AQ902" i="7"/>
  <c r="AP902" i="7"/>
  <c r="AO902" i="7"/>
  <c r="AN902" i="7"/>
  <c r="AM902" i="7"/>
  <c r="AL902" i="7"/>
  <c r="AK902" i="7"/>
  <c r="AJ902" i="7"/>
  <c r="AI902" i="7"/>
  <c r="AH902" i="7"/>
  <c r="AG902" i="7"/>
  <c r="AR901" i="7"/>
  <c r="AQ901" i="7"/>
  <c r="AP901" i="7"/>
  <c r="AO901" i="7"/>
  <c r="AN901" i="7"/>
  <c r="AM901" i="7"/>
  <c r="AL901" i="7"/>
  <c r="AK901" i="7"/>
  <c r="AJ901" i="7"/>
  <c r="AI901" i="7"/>
  <c r="AH901" i="7"/>
  <c r="AG901" i="7"/>
  <c r="AR900" i="7"/>
  <c r="AQ900" i="7"/>
  <c r="AP900" i="7"/>
  <c r="AO900" i="7"/>
  <c r="AN900" i="7"/>
  <c r="AM900" i="7"/>
  <c r="AL900" i="7"/>
  <c r="AK900" i="7"/>
  <c r="AJ900" i="7"/>
  <c r="AI900" i="7"/>
  <c r="AH900" i="7"/>
  <c r="AG900" i="7"/>
  <c r="AR899" i="7"/>
  <c r="AQ899" i="7"/>
  <c r="AP899" i="7"/>
  <c r="AO899" i="7"/>
  <c r="AN899" i="7"/>
  <c r="AM899" i="7"/>
  <c r="AL899" i="7"/>
  <c r="AK899" i="7"/>
  <c r="AJ899" i="7"/>
  <c r="AI899" i="7"/>
  <c r="AH899" i="7"/>
  <c r="AG899" i="7"/>
  <c r="AR898" i="7"/>
  <c r="AQ898" i="7"/>
  <c r="AP898" i="7"/>
  <c r="AO898" i="7"/>
  <c r="AN898" i="7"/>
  <c r="AM898" i="7"/>
  <c r="AL898" i="7"/>
  <c r="AK898" i="7"/>
  <c r="AJ898" i="7"/>
  <c r="AI898" i="7"/>
  <c r="AH898" i="7"/>
  <c r="AG898" i="7"/>
  <c r="AR897" i="7"/>
  <c r="AQ897" i="7"/>
  <c r="AP897" i="7"/>
  <c r="AO897" i="7"/>
  <c r="AN897" i="7"/>
  <c r="AM897" i="7"/>
  <c r="AL897" i="7"/>
  <c r="AK897" i="7"/>
  <c r="AJ897" i="7"/>
  <c r="AI897" i="7"/>
  <c r="AH897" i="7"/>
  <c r="AG897" i="7"/>
  <c r="AR896" i="7"/>
  <c r="AQ896" i="7"/>
  <c r="AP896" i="7"/>
  <c r="AO896" i="7"/>
  <c r="AN896" i="7"/>
  <c r="AM896" i="7"/>
  <c r="AL896" i="7"/>
  <c r="AK896" i="7"/>
  <c r="AJ896" i="7"/>
  <c r="AI896" i="7"/>
  <c r="AH896" i="7"/>
  <c r="AG896" i="7"/>
  <c r="AR895" i="7"/>
  <c r="AQ895" i="7"/>
  <c r="AP895" i="7"/>
  <c r="AO895" i="7"/>
  <c r="AN895" i="7"/>
  <c r="AM895" i="7"/>
  <c r="AL895" i="7"/>
  <c r="AK895" i="7"/>
  <c r="AJ895" i="7"/>
  <c r="AI895" i="7"/>
  <c r="AH895" i="7"/>
  <c r="AG895" i="7"/>
  <c r="AR894" i="7"/>
  <c r="AQ894" i="7"/>
  <c r="AP894" i="7"/>
  <c r="AO894" i="7"/>
  <c r="AN894" i="7"/>
  <c r="AM894" i="7"/>
  <c r="AL894" i="7"/>
  <c r="AK894" i="7"/>
  <c r="AJ894" i="7"/>
  <c r="AI894" i="7"/>
  <c r="AH894" i="7"/>
  <c r="AG894" i="7"/>
  <c r="AR893" i="7"/>
  <c r="AQ893" i="7"/>
  <c r="AP893" i="7"/>
  <c r="AO893" i="7"/>
  <c r="AN893" i="7"/>
  <c r="AM893" i="7"/>
  <c r="AL893" i="7"/>
  <c r="AK893" i="7"/>
  <c r="AJ893" i="7"/>
  <c r="AI893" i="7"/>
  <c r="AH893" i="7"/>
  <c r="AG893" i="7"/>
  <c r="AR892" i="7"/>
  <c r="AQ892" i="7"/>
  <c r="AP892" i="7"/>
  <c r="AO892" i="7"/>
  <c r="AN892" i="7"/>
  <c r="AM892" i="7"/>
  <c r="AL892" i="7"/>
  <c r="AK892" i="7"/>
  <c r="AJ892" i="7"/>
  <c r="AI892" i="7"/>
  <c r="AH892" i="7"/>
  <c r="AG892" i="7"/>
  <c r="AR891" i="7"/>
  <c r="AQ891" i="7"/>
  <c r="AP891" i="7"/>
  <c r="AO891" i="7"/>
  <c r="AN891" i="7"/>
  <c r="AM891" i="7"/>
  <c r="AL891" i="7"/>
  <c r="AK891" i="7"/>
  <c r="AJ891" i="7"/>
  <c r="AI891" i="7"/>
  <c r="AH891" i="7"/>
  <c r="AG891" i="7"/>
  <c r="AR890" i="7"/>
  <c r="AQ890" i="7"/>
  <c r="AP890" i="7"/>
  <c r="AO890" i="7"/>
  <c r="AN890" i="7"/>
  <c r="AM890" i="7"/>
  <c r="AL890" i="7"/>
  <c r="AK890" i="7"/>
  <c r="AJ890" i="7"/>
  <c r="AI890" i="7"/>
  <c r="AH890" i="7"/>
  <c r="AG890" i="7"/>
  <c r="AR889" i="7"/>
  <c r="AQ889" i="7"/>
  <c r="AP889" i="7"/>
  <c r="AO889" i="7"/>
  <c r="AN889" i="7"/>
  <c r="AM889" i="7"/>
  <c r="AL889" i="7"/>
  <c r="AK889" i="7"/>
  <c r="AJ889" i="7"/>
  <c r="AI889" i="7"/>
  <c r="AH889" i="7"/>
  <c r="AG889" i="7"/>
  <c r="AR888" i="7"/>
  <c r="AQ888" i="7"/>
  <c r="AP888" i="7"/>
  <c r="AO888" i="7"/>
  <c r="AN888" i="7"/>
  <c r="AM888" i="7"/>
  <c r="AL888" i="7"/>
  <c r="AK888" i="7"/>
  <c r="AJ888" i="7"/>
  <c r="AI888" i="7"/>
  <c r="AH888" i="7"/>
  <c r="AG888" i="7"/>
  <c r="AR887" i="7"/>
  <c r="AQ887" i="7"/>
  <c r="AP887" i="7"/>
  <c r="AO887" i="7"/>
  <c r="AN887" i="7"/>
  <c r="AM887" i="7"/>
  <c r="AL887" i="7"/>
  <c r="AK887" i="7"/>
  <c r="AJ887" i="7"/>
  <c r="AI887" i="7"/>
  <c r="AH887" i="7"/>
  <c r="AG887" i="7"/>
  <c r="AR886" i="7"/>
  <c r="AQ886" i="7"/>
  <c r="AP886" i="7"/>
  <c r="AO886" i="7"/>
  <c r="AN886" i="7"/>
  <c r="AM886" i="7"/>
  <c r="AL886" i="7"/>
  <c r="AK886" i="7"/>
  <c r="AJ886" i="7"/>
  <c r="AI886" i="7"/>
  <c r="AH886" i="7"/>
  <c r="AG886" i="7"/>
  <c r="AR885" i="7"/>
  <c r="AQ885" i="7"/>
  <c r="AP885" i="7"/>
  <c r="AO885" i="7"/>
  <c r="AN885" i="7"/>
  <c r="AM885" i="7"/>
  <c r="AL885" i="7"/>
  <c r="AK885" i="7"/>
  <c r="AJ885" i="7"/>
  <c r="AI885" i="7"/>
  <c r="AH885" i="7"/>
  <c r="AG885" i="7"/>
  <c r="AR884" i="7"/>
  <c r="AQ884" i="7"/>
  <c r="AP884" i="7"/>
  <c r="AO884" i="7"/>
  <c r="AN884" i="7"/>
  <c r="AM884" i="7"/>
  <c r="AL884" i="7"/>
  <c r="AK884" i="7"/>
  <c r="AJ884" i="7"/>
  <c r="AI884" i="7"/>
  <c r="AH884" i="7"/>
  <c r="AG884" i="7"/>
  <c r="AR883" i="7"/>
  <c r="AQ883" i="7"/>
  <c r="AP883" i="7"/>
  <c r="AO883" i="7"/>
  <c r="AN883" i="7"/>
  <c r="AM883" i="7"/>
  <c r="AL883" i="7"/>
  <c r="AK883" i="7"/>
  <c r="AJ883" i="7"/>
  <c r="AI883" i="7"/>
  <c r="AH883" i="7"/>
  <c r="AG883" i="7"/>
  <c r="AR882" i="7"/>
  <c r="AQ882" i="7"/>
  <c r="AP882" i="7"/>
  <c r="AO882" i="7"/>
  <c r="AN882" i="7"/>
  <c r="AM882" i="7"/>
  <c r="AL882" i="7"/>
  <c r="AK882" i="7"/>
  <c r="AJ882" i="7"/>
  <c r="AI882" i="7"/>
  <c r="AH882" i="7"/>
  <c r="AG882" i="7"/>
  <c r="AR881" i="7"/>
  <c r="AQ881" i="7"/>
  <c r="AP881" i="7"/>
  <c r="AO881" i="7"/>
  <c r="AN881" i="7"/>
  <c r="AM881" i="7"/>
  <c r="AL881" i="7"/>
  <c r="AK881" i="7"/>
  <c r="AJ881" i="7"/>
  <c r="AI881" i="7"/>
  <c r="AH881" i="7"/>
  <c r="AG881" i="7"/>
  <c r="AR880" i="7"/>
  <c r="AQ880" i="7"/>
  <c r="AP880" i="7"/>
  <c r="AO880" i="7"/>
  <c r="AN880" i="7"/>
  <c r="AM880" i="7"/>
  <c r="AL880" i="7"/>
  <c r="AK880" i="7"/>
  <c r="AJ880" i="7"/>
  <c r="AI880" i="7"/>
  <c r="AH880" i="7"/>
  <c r="AG880" i="7"/>
  <c r="AR879" i="7"/>
  <c r="AQ879" i="7"/>
  <c r="AP879" i="7"/>
  <c r="AO879" i="7"/>
  <c r="AN879" i="7"/>
  <c r="AM879" i="7"/>
  <c r="AL879" i="7"/>
  <c r="AK879" i="7"/>
  <c r="AJ879" i="7"/>
  <c r="AI879" i="7"/>
  <c r="AH879" i="7"/>
  <c r="AG879" i="7"/>
  <c r="AR878" i="7"/>
  <c r="AQ878" i="7"/>
  <c r="AP878" i="7"/>
  <c r="AO878" i="7"/>
  <c r="AN878" i="7"/>
  <c r="AM878" i="7"/>
  <c r="AL878" i="7"/>
  <c r="AK878" i="7"/>
  <c r="AJ878" i="7"/>
  <c r="AI878" i="7"/>
  <c r="AH878" i="7"/>
  <c r="AG878" i="7"/>
  <c r="AR877" i="7"/>
  <c r="AQ877" i="7"/>
  <c r="AP877" i="7"/>
  <c r="AO877" i="7"/>
  <c r="AN877" i="7"/>
  <c r="AM877" i="7"/>
  <c r="AL877" i="7"/>
  <c r="AK877" i="7"/>
  <c r="AJ877" i="7"/>
  <c r="AI877" i="7"/>
  <c r="AH877" i="7"/>
  <c r="AG877" i="7"/>
  <c r="AR876" i="7"/>
  <c r="AQ876" i="7"/>
  <c r="AP876" i="7"/>
  <c r="AO876" i="7"/>
  <c r="AN876" i="7"/>
  <c r="AM876" i="7"/>
  <c r="AL876" i="7"/>
  <c r="AK876" i="7"/>
  <c r="AJ876" i="7"/>
  <c r="AI876" i="7"/>
  <c r="AH876" i="7"/>
  <c r="AG876" i="7"/>
  <c r="AR875" i="7"/>
  <c r="AQ875" i="7"/>
  <c r="AP875" i="7"/>
  <c r="AO875" i="7"/>
  <c r="AN875" i="7"/>
  <c r="AM875" i="7"/>
  <c r="AL875" i="7"/>
  <c r="AK875" i="7"/>
  <c r="AJ875" i="7"/>
  <c r="AI875" i="7"/>
  <c r="AH875" i="7"/>
  <c r="AG875" i="7"/>
  <c r="AR874" i="7"/>
  <c r="AQ874" i="7"/>
  <c r="AP874" i="7"/>
  <c r="AO874" i="7"/>
  <c r="AN874" i="7"/>
  <c r="AM874" i="7"/>
  <c r="AL874" i="7"/>
  <c r="AK874" i="7"/>
  <c r="AJ874" i="7"/>
  <c r="AI874" i="7"/>
  <c r="AH874" i="7"/>
  <c r="AG874" i="7"/>
  <c r="AR873" i="7"/>
  <c r="AQ873" i="7"/>
  <c r="AP873" i="7"/>
  <c r="AO873" i="7"/>
  <c r="AN873" i="7"/>
  <c r="AM873" i="7"/>
  <c r="AL873" i="7"/>
  <c r="AK873" i="7"/>
  <c r="AJ873" i="7"/>
  <c r="AI873" i="7"/>
  <c r="AH873" i="7"/>
  <c r="AG873" i="7"/>
  <c r="AR872" i="7"/>
  <c r="AQ872" i="7"/>
  <c r="AP872" i="7"/>
  <c r="AO872" i="7"/>
  <c r="AN872" i="7"/>
  <c r="AM872" i="7"/>
  <c r="AL872" i="7"/>
  <c r="AK872" i="7"/>
  <c r="AJ872" i="7"/>
  <c r="AI872" i="7"/>
  <c r="AH872" i="7"/>
  <c r="AG872" i="7"/>
  <c r="AR871" i="7"/>
  <c r="AQ871" i="7"/>
  <c r="AP871" i="7"/>
  <c r="AO871" i="7"/>
  <c r="AN871" i="7"/>
  <c r="AM871" i="7"/>
  <c r="AL871" i="7"/>
  <c r="AK871" i="7"/>
  <c r="AJ871" i="7"/>
  <c r="AI871" i="7"/>
  <c r="AH871" i="7"/>
  <c r="AG871" i="7"/>
  <c r="AR870" i="7"/>
  <c r="AQ870" i="7"/>
  <c r="AP870" i="7"/>
  <c r="AO870" i="7"/>
  <c r="AN870" i="7"/>
  <c r="AM870" i="7"/>
  <c r="AL870" i="7"/>
  <c r="AK870" i="7"/>
  <c r="AJ870" i="7"/>
  <c r="AI870" i="7"/>
  <c r="AH870" i="7"/>
  <c r="AG870" i="7"/>
  <c r="AR869" i="7"/>
  <c r="AQ869" i="7"/>
  <c r="AP869" i="7"/>
  <c r="AO869" i="7"/>
  <c r="AN869" i="7"/>
  <c r="AM869" i="7"/>
  <c r="AL869" i="7"/>
  <c r="AK869" i="7"/>
  <c r="AJ869" i="7"/>
  <c r="AI869" i="7"/>
  <c r="AH869" i="7"/>
  <c r="AG869" i="7"/>
  <c r="AR868" i="7"/>
  <c r="AQ868" i="7"/>
  <c r="AP868" i="7"/>
  <c r="AO868" i="7"/>
  <c r="AN868" i="7"/>
  <c r="AM868" i="7"/>
  <c r="AL868" i="7"/>
  <c r="AK868" i="7"/>
  <c r="AJ868" i="7"/>
  <c r="AI868" i="7"/>
  <c r="AH868" i="7"/>
  <c r="AG868" i="7"/>
  <c r="AR867" i="7"/>
  <c r="AQ867" i="7"/>
  <c r="AP867" i="7"/>
  <c r="AO867" i="7"/>
  <c r="AN867" i="7"/>
  <c r="AM867" i="7"/>
  <c r="AL867" i="7"/>
  <c r="AK867" i="7"/>
  <c r="AJ867" i="7"/>
  <c r="AI867" i="7"/>
  <c r="AH867" i="7"/>
  <c r="AG867" i="7"/>
  <c r="AR866" i="7"/>
  <c r="AQ866" i="7"/>
  <c r="AP866" i="7"/>
  <c r="AO866" i="7"/>
  <c r="AN866" i="7"/>
  <c r="AM866" i="7"/>
  <c r="AL866" i="7"/>
  <c r="AK866" i="7"/>
  <c r="AJ866" i="7"/>
  <c r="AI866" i="7"/>
  <c r="AH866" i="7"/>
  <c r="AG866" i="7"/>
  <c r="AR865" i="7"/>
  <c r="AQ865" i="7"/>
  <c r="AP865" i="7"/>
  <c r="AO865" i="7"/>
  <c r="AN865" i="7"/>
  <c r="AM865" i="7"/>
  <c r="AL865" i="7"/>
  <c r="AK865" i="7"/>
  <c r="AJ865" i="7"/>
  <c r="AI865" i="7"/>
  <c r="AH865" i="7"/>
  <c r="AG865" i="7"/>
  <c r="AR864" i="7"/>
  <c r="AQ864" i="7"/>
  <c r="AP864" i="7"/>
  <c r="AO864" i="7"/>
  <c r="AN864" i="7"/>
  <c r="AM864" i="7"/>
  <c r="AL864" i="7"/>
  <c r="AK864" i="7"/>
  <c r="AJ864" i="7"/>
  <c r="AI864" i="7"/>
  <c r="AH864" i="7"/>
  <c r="AG864" i="7"/>
  <c r="AR863" i="7"/>
  <c r="AQ863" i="7"/>
  <c r="AP863" i="7"/>
  <c r="AO863" i="7"/>
  <c r="AN863" i="7"/>
  <c r="AM863" i="7"/>
  <c r="AL863" i="7"/>
  <c r="AK863" i="7"/>
  <c r="AJ863" i="7"/>
  <c r="AI863" i="7"/>
  <c r="AH863" i="7"/>
  <c r="AG863" i="7"/>
  <c r="AR862" i="7"/>
  <c r="AQ862" i="7"/>
  <c r="AP862" i="7"/>
  <c r="AO862" i="7"/>
  <c r="AN862" i="7"/>
  <c r="AM862" i="7"/>
  <c r="AL862" i="7"/>
  <c r="AK862" i="7"/>
  <c r="AJ862" i="7"/>
  <c r="AI862" i="7"/>
  <c r="AH862" i="7"/>
  <c r="AG862" i="7"/>
  <c r="AR861" i="7"/>
  <c r="AQ861" i="7"/>
  <c r="AP861" i="7"/>
  <c r="AO861" i="7"/>
  <c r="AN861" i="7"/>
  <c r="AM861" i="7"/>
  <c r="AL861" i="7"/>
  <c r="AK861" i="7"/>
  <c r="AJ861" i="7"/>
  <c r="AI861" i="7"/>
  <c r="AH861" i="7"/>
  <c r="AG861" i="7"/>
  <c r="AR860" i="7"/>
  <c r="AQ860" i="7"/>
  <c r="AP860" i="7"/>
  <c r="AO860" i="7"/>
  <c r="AN860" i="7"/>
  <c r="AM860" i="7"/>
  <c r="AL860" i="7"/>
  <c r="AK860" i="7"/>
  <c r="AJ860" i="7"/>
  <c r="AI860" i="7"/>
  <c r="AH860" i="7"/>
  <c r="AG860" i="7"/>
  <c r="AR859" i="7"/>
  <c r="AQ859" i="7"/>
  <c r="AP859" i="7"/>
  <c r="AO859" i="7"/>
  <c r="AN859" i="7"/>
  <c r="AM859" i="7"/>
  <c r="AL859" i="7"/>
  <c r="AK859" i="7"/>
  <c r="AJ859" i="7"/>
  <c r="AI859" i="7"/>
  <c r="AH859" i="7"/>
  <c r="AG859" i="7"/>
  <c r="AR858" i="7"/>
  <c r="AQ858" i="7"/>
  <c r="AP858" i="7"/>
  <c r="AO858" i="7"/>
  <c r="AN858" i="7"/>
  <c r="AM858" i="7"/>
  <c r="AL858" i="7"/>
  <c r="AK858" i="7"/>
  <c r="AJ858" i="7"/>
  <c r="AI858" i="7"/>
  <c r="AH858" i="7"/>
  <c r="AG858" i="7"/>
  <c r="AR857" i="7"/>
  <c r="AQ857" i="7"/>
  <c r="AP857" i="7"/>
  <c r="AO857" i="7"/>
  <c r="AN857" i="7"/>
  <c r="AM857" i="7"/>
  <c r="AL857" i="7"/>
  <c r="AK857" i="7"/>
  <c r="AJ857" i="7"/>
  <c r="AI857" i="7"/>
  <c r="AH857" i="7"/>
  <c r="AG857" i="7"/>
  <c r="AR856" i="7"/>
  <c r="AQ856" i="7"/>
  <c r="AP856" i="7"/>
  <c r="AO856" i="7"/>
  <c r="AN856" i="7"/>
  <c r="AM856" i="7"/>
  <c r="AL856" i="7"/>
  <c r="AK856" i="7"/>
  <c r="AJ856" i="7"/>
  <c r="AI856" i="7"/>
  <c r="AH856" i="7"/>
  <c r="AG856" i="7"/>
  <c r="AR855" i="7"/>
  <c r="AQ855" i="7"/>
  <c r="AP855" i="7"/>
  <c r="AO855" i="7"/>
  <c r="AN855" i="7"/>
  <c r="AM855" i="7"/>
  <c r="AL855" i="7"/>
  <c r="AK855" i="7"/>
  <c r="AJ855" i="7"/>
  <c r="AI855" i="7"/>
  <c r="AH855" i="7"/>
  <c r="AG855" i="7"/>
  <c r="AR854" i="7"/>
  <c r="AQ854" i="7"/>
  <c r="AP854" i="7"/>
  <c r="AO854" i="7"/>
  <c r="AN854" i="7"/>
  <c r="AM854" i="7"/>
  <c r="AL854" i="7"/>
  <c r="AK854" i="7"/>
  <c r="AJ854" i="7"/>
  <c r="AI854" i="7"/>
  <c r="AH854" i="7"/>
  <c r="AG854" i="7"/>
  <c r="AR853" i="7"/>
  <c r="AQ853" i="7"/>
  <c r="AP853" i="7"/>
  <c r="AO853" i="7"/>
  <c r="AN853" i="7"/>
  <c r="AM853" i="7"/>
  <c r="AL853" i="7"/>
  <c r="AK853" i="7"/>
  <c r="AJ853" i="7"/>
  <c r="AI853" i="7"/>
  <c r="AH853" i="7"/>
  <c r="AG853" i="7"/>
  <c r="AR852" i="7"/>
  <c r="AQ852" i="7"/>
  <c r="AP852" i="7"/>
  <c r="AO852" i="7"/>
  <c r="AN852" i="7"/>
  <c r="AM852" i="7"/>
  <c r="AL852" i="7"/>
  <c r="AK852" i="7"/>
  <c r="AJ852" i="7"/>
  <c r="AI852" i="7"/>
  <c r="AH852" i="7"/>
  <c r="AG852" i="7"/>
  <c r="AR851" i="7"/>
  <c r="AQ851" i="7"/>
  <c r="AP851" i="7"/>
  <c r="AO851" i="7"/>
  <c r="AN851" i="7"/>
  <c r="AM851" i="7"/>
  <c r="AL851" i="7"/>
  <c r="AK851" i="7"/>
  <c r="AJ851" i="7"/>
  <c r="AI851" i="7"/>
  <c r="AH851" i="7"/>
  <c r="AG851" i="7"/>
  <c r="AR850" i="7"/>
  <c r="AQ850" i="7"/>
  <c r="AP850" i="7"/>
  <c r="AO850" i="7"/>
  <c r="AN850" i="7"/>
  <c r="AM850" i="7"/>
  <c r="AL850" i="7"/>
  <c r="AK850" i="7"/>
  <c r="AJ850" i="7"/>
  <c r="AI850" i="7"/>
  <c r="AH850" i="7"/>
  <c r="AG850" i="7"/>
  <c r="AR849" i="7"/>
  <c r="AQ849" i="7"/>
  <c r="AP849" i="7"/>
  <c r="AO849" i="7"/>
  <c r="AN849" i="7"/>
  <c r="AM849" i="7"/>
  <c r="AL849" i="7"/>
  <c r="AK849" i="7"/>
  <c r="AJ849" i="7"/>
  <c r="AI849" i="7"/>
  <c r="AH849" i="7"/>
  <c r="AG849" i="7"/>
  <c r="AR848" i="7"/>
  <c r="AQ848" i="7"/>
  <c r="AP848" i="7"/>
  <c r="AO848" i="7"/>
  <c r="AN848" i="7"/>
  <c r="AM848" i="7"/>
  <c r="AL848" i="7"/>
  <c r="AK848" i="7"/>
  <c r="AJ848" i="7"/>
  <c r="AI848" i="7"/>
  <c r="AH848" i="7"/>
  <c r="AG848" i="7"/>
  <c r="AR847" i="7"/>
  <c r="AQ847" i="7"/>
  <c r="AP847" i="7"/>
  <c r="AO847" i="7"/>
  <c r="AN847" i="7"/>
  <c r="AM847" i="7"/>
  <c r="AL847" i="7"/>
  <c r="AK847" i="7"/>
  <c r="AJ847" i="7"/>
  <c r="AI847" i="7"/>
  <c r="AH847" i="7"/>
  <c r="AG847" i="7"/>
  <c r="AR846" i="7"/>
  <c r="AQ846" i="7"/>
  <c r="AP846" i="7"/>
  <c r="AO846" i="7"/>
  <c r="AN846" i="7"/>
  <c r="AM846" i="7"/>
  <c r="AL846" i="7"/>
  <c r="AK846" i="7"/>
  <c r="AJ846" i="7"/>
  <c r="AI846" i="7"/>
  <c r="AH846" i="7"/>
  <c r="AG846" i="7"/>
  <c r="AR845" i="7"/>
  <c r="AQ845" i="7"/>
  <c r="AP845" i="7"/>
  <c r="AO845" i="7"/>
  <c r="AN845" i="7"/>
  <c r="AM845" i="7"/>
  <c r="AL845" i="7"/>
  <c r="AK845" i="7"/>
  <c r="AJ845" i="7"/>
  <c r="AI845" i="7"/>
  <c r="AH845" i="7"/>
  <c r="AG845" i="7"/>
  <c r="AR844" i="7"/>
  <c r="AQ844" i="7"/>
  <c r="AP844" i="7"/>
  <c r="AO844" i="7"/>
  <c r="AN844" i="7"/>
  <c r="AM844" i="7"/>
  <c r="AL844" i="7"/>
  <c r="AK844" i="7"/>
  <c r="AJ844" i="7"/>
  <c r="AI844" i="7"/>
  <c r="AH844" i="7"/>
  <c r="AG844" i="7"/>
  <c r="AR843" i="7"/>
  <c r="AQ843" i="7"/>
  <c r="AP843" i="7"/>
  <c r="AO843" i="7"/>
  <c r="AN843" i="7"/>
  <c r="AM843" i="7"/>
  <c r="AL843" i="7"/>
  <c r="AK843" i="7"/>
  <c r="AJ843" i="7"/>
  <c r="AI843" i="7"/>
  <c r="AH843" i="7"/>
  <c r="AG843" i="7"/>
  <c r="AR842" i="7"/>
  <c r="AQ842" i="7"/>
  <c r="AP842" i="7"/>
  <c r="AO842" i="7"/>
  <c r="AN842" i="7"/>
  <c r="AM842" i="7"/>
  <c r="AL842" i="7"/>
  <c r="AK842" i="7"/>
  <c r="AJ842" i="7"/>
  <c r="AI842" i="7"/>
  <c r="AH842" i="7"/>
  <c r="AG842" i="7"/>
  <c r="AR841" i="7"/>
  <c r="AQ841" i="7"/>
  <c r="AP841" i="7"/>
  <c r="AO841" i="7"/>
  <c r="AN841" i="7"/>
  <c r="AM841" i="7"/>
  <c r="AL841" i="7"/>
  <c r="AK841" i="7"/>
  <c r="AJ841" i="7"/>
  <c r="AI841" i="7"/>
  <c r="AH841" i="7"/>
  <c r="AG841" i="7"/>
  <c r="AR840" i="7"/>
  <c r="AQ840" i="7"/>
  <c r="AP840" i="7"/>
  <c r="AO840" i="7"/>
  <c r="AN840" i="7"/>
  <c r="AM840" i="7"/>
  <c r="AL840" i="7"/>
  <c r="AK840" i="7"/>
  <c r="AJ840" i="7"/>
  <c r="AI840" i="7"/>
  <c r="AH840" i="7"/>
  <c r="AG840" i="7"/>
  <c r="AR839" i="7"/>
  <c r="AQ839" i="7"/>
  <c r="AP839" i="7"/>
  <c r="AO839" i="7"/>
  <c r="AN839" i="7"/>
  <c r="AM839" i="7"/>
  <c r="AL839" i="7"/>
  <c r="AK839" i="7"/>
  <c r="AJ839" i="7"/>
  <c r="AI839" i="7"/>
  <c r="AH839" i="7"/>
  <c r="AG839" i="7"/>
  <c r="AR838" i="7"/>
  <c r="AQ838" i="7"/>
  <c r="AP838" i="7"/>
  <c r="AO838" i="7"/>
  <c r="AN838" i="7"/>
  <c r="AM838" i="7"/>
  <c r="AL838" i="7"/>
  <c r="AK838" i="7"/>
  <c r="AJ838" i="7"/>
  <c r="AI838" i="7"/>
  <c r="AH838" i="7"/>
  <c r="AG838" i="7"/>
  <c r="AR837" i="7"/>
  <c r="AQ837" i="7"/>
  <c r="AP837" i="7"/>
  <c r="AO837" i="7"/>
  <c r="AN837" i="7"/>
  <c r="AM837" i="7"/>
  <c r="AL837" i="7"/>
  <c r="AK837" i="7"/>
  <c r="AJ837" i="7"/>
  <c r="AI837" i="7"/>
  <c r="AH837" i="7"/>
  <c r="AG837" i="7"/>
  <c r="AR836" i="7"/>
  <c r="AQ836" i="7"/>
  <c r="AP836" i="7"/>
  <c r="AO836" i="7"/>
  <c r="AN836" i="7"/>
  <c r="AM836" i="7"/>
  <c r="AL836" i="7"/>
  <c r="AK836" i="7"/>
  <c r="AJ836" i="7"/>
  <c r="AI836" i="7"/>
  <c r="AH836" i="7"/>
  <c r="AG836" i="7"/>
  <c r="AR835" i="7"/>
  <c r="AQ835" i="7"/>
  <c r="AP835" i="7"/>
  <c r="AO835" i="7"/>
  <c r="AN835" i="7"/>
  <c r="AM835" i="7"/>
  <c r="AL835" i="7"/>
  <c r="AK835" i="7"/>
  <c r="AJ835" i="7"/>
  <c r="AI835" i="7"/>
  <c r="AH835" i="7"/>
  <c r="AG835" i="7"/>
  <c r="AR834" i="7"/>
  <c r="AQ834" i="7"/>
  <c r="AP834" i="7"/>
  <c r="AO834" i="7"/>
  <c r="AN834" i="7"/>
  <c r="AM834" i="7"/>
  <c r="AL834" i="7"/>
  <c r="AK834" i="7"/>
  <c r="AJ834" i="7"/>
  <c r="AI834" i="7"/>
  <c r="AH834" i="7"/>
  <c r="AG834" i="7"/>
  <c r="AR833" i="7"/>
  <c r="AQ833" i="7"/>
  <c r="AP833" i="7"/>
  <c r="AO833" i="7"/>
  <c r="AN833" i="7"/>
  <c r="AM833" i="7"/>
  <c r="AL833" i="7"/>
  <c r="AK833" i="7"/>
  <c r="AJ833" i="7"/>
  <c r="AI833" i="7"/>
  <c r="AH833" i="7"/>
  <c r="AG833" i="7"/>
  <c r="AR832" i="7"/>
  <c r="AQ832" i="7"/>
  <c r="AP832" i="7"/>
  <c r="AO832" i="7"/>
  <c r="AN832" i="7"/>
  <c r="AM832" i="7"/>
  <c r="AL832" i="7"/>
  <c r="AK832" i="7"/>
  <c r="AJ832" i="7"/>
  <c r="AI832" i="7"/>
  <c r="AH832" i="7"/>
  <c r="AG832" i="7"/>
  <c r="AR831" i="7"/>
  <c r="AQ831" i="7"/>
  <c r="AP831" i="7"/>
  <c r="AO831" i="7"/>
  <c r="AN831" i="7"/>
  <c r="AM831" i="7"/>
  <c r="AL831" i="7"/>
  <c r="AK831" i="7"/>
  <c r="AJ831" i="7"/>
  <c r="AI831" i="7"/>
  <c r="AH831" i="7"/>
  <c r="AG831" i="7"/>
  <c r="AR830" i="7"/>
  <c r="AQ830" i="7"/>
  <c r="AP830" i="7"/>
  <c r="AO830" i="7"/>
  <c r="AN830" i="7"/>
  <c r="AM830" i="7"/>
  <c r="AL830" i="7"/>
  <c r="AK830" i="7"/>
  <c r="AJ830" i="7"/>
  <c r="AI830" i="7"/>
  <c r="AH830" i="7"/>
  <c r="AG830" i="7"/>
  <c r="AR829" i="7"/>
  <c r="AQ829" i="7"/>
  <c r="AP829" i="7"/>
  <c r="AO829" i="7"/>
  <c r="AN829" i="7"/>
  <c r="AM829" i="7"/>
  <c r="AL829" i="7"/>
  <c r="AK829" i="7"/>
  <c r="AJ829" i="7"/>
  <c r="AI829" i="7"/>
  <c r="AH829" i="7"/>
  <c r="AG829" i="7"/>
  <c r="AR828" i="7"/>
  <c r="AQ828" i="7"/>
  <c r="AP828" i="7"/>
  <c r="AO828" i="7"/>
  <c r="AN828" i="7"/>
  <c r="AM828" i="7"/>
  <c r="AL828" i="7"/>
  <c r="AK828" i="7"/>
  <c r="AJ828" i="7"/>
  <c r="AI828" i="7"/>
  <c r="AH828" i="7"/>
  <c r="AG828" i="7"/>
  <c r="AR827" i="7"/>
  <c r="AQ827" i="7"/>
  <c r="AP827" i="7"/>
  <c r="AO827" i="7"/>
  <c r="AN827" i="7"/>
  <c r="AM827" i="7"/>
  <c r="AL827" i="7"/>
  <c r="AK827" i="7"/>
  <c r="AJ827" i="7"/>
  <c r="AI827" i="7"/>
  <c r="AH827" i="7"/>
  <c r="AG827" i="7"/>
  <c r="AR826" i="7"/>
  <c r="AQ826" i="7"/>
  <c r="AP826" i="7"/>
  <c r="AO826" i="7"/>
  <c r="AN826" i="7"/>
  <c r="AM826" i="7"/>
  <c r="AL826" i="7"/>
  <c r="AK826" i="7"/>
  <c r="AJ826" i="7"/>
  <c r="AI826" i="7"/>
  <c r="AH826" i="7"/>
  <c r="AG826" i="7"/>
  <c r="AR825" i="7"/>
  <c r="AQ825" i="7"/>
  <c r="AP825" i="7"/>
  <c r="AO825" i="7"/>
  <c r="AN825" i="7"/>
  <c r="AM825" i="7"/>
  <c r="AL825" i="7"/>
  <c r="AK825" i="7"/>
  <c r="AJ825" i="7"/>
  <c r="AI825" i="7"/>
  <c r="AH825" i="7"/>
  <c r="AG825" i="7"/>
  <c r="AR824" i="7"/>
  <c r="AQ824" i="7"/>
  <c r="AP824" i="7"/>
  <c r="AO824" i="7"/>
  <c r="AN824" i="7"/>
  <c r="AM824" i="7"/>
  <c r="AL824" i="7"/>
  <c r="AK824" i="7"/>
  <c r="AJ824" i="7"/>
  <c r="AI824" i="7"/>
  <c r="AH824" i="7"/>
  <c r="AG824" i="7"/>
  <c r="AR823" i="7"/>
  <c r="AQ823" i="7"/>
  <c r="AP823" i="7"/>
  <c r="AO823" i="7"/>
  <c r="AN823" i="7"/>
  <c r="AM823" i="7"/>
  <c r="AL823" i="7"/>
  <c r="AK823" i="7"/>
  <c r="AJ823" i="7"/>
  <c r="AI823" i="7"/>
  <c r="AH823" i="7"/>
  <c r="AG823" i="7"/>
  <c r="AR822" i="7"/>
  <c r="AQ822" i="7"/>
  <c r="AP822" i="7"/>
  <c r="AO822" i="7"/>
  <c r="AN822" i="7"/>
  <c r="AM822" i="7"/>
  <c r="AL822" i="7"/>
  <c r="AK822" i="7"/>
  <c r="AJ822" i="7"/>
  <c r="AI822" i="7"/>
  <c r="AH822" i="7"/>
  <c r="AG822" i="7"/>
  <c r="AR821" i="7"/>
  <c r="AQ821" i="7"/>
  <c r="AP821" i="7"/>
  <c r="AO821" i="7"/>
  <c r="AN821" i="7"/>
  <c r="AM821" i="7"/>
  <c r="AL821" i="7"/>
  <c r="AK821" i="7"/>
  <c r="AJ821" i="7"/>
  <c r="AI821" i="7"/>
  <c r="AH821" i="7"/>
  <c r="AG821" i="7"/>
  <c r="AR820" i="7"/>
  <c r="AQ820" i="7"/>
  <c r="AP820" i="7"/>
  <c r="AO820" i="7"/>
  <c r="AN820" i="7"/>
  <c r="AM820" i="7"/>
  <c r="AL820" i="7"/>
  <c r="AK820" i="7"/>
  <c r="AJ820" i="7"/>
  <c r="AI820" i="7"/>
  <c r="AH820" i="7"/>
  <c r="AG820" i="7"/>
  <c r="AR819" i="7"/>
  <c r="AQ819" i="7"/>
  <c r="AP819" i="7"/>
  <c r="AO819" i="7"/>
  <c r="AN819" i="7"/>
  <c r="AM819" i="7"/>
  <c r="AL819" i="7"/>
  <c r="AK819" i="7"/>
  <c r="AJ819" i="7"/>
  <c r="AI819" i="7"/>
  <c r="AH819" i="7"/>
  <c r="AG819" i="7"/>
  <c r="AR818" i="7"/>
  <c r="AQ818" i="7"/>
  <c r="AP818" i="7"/>
  <c r="AO818" i="7"/>
  <c r="AN818" i="7"/>
  <c r="AM818" i="7"/>
  <c r="AL818" i="7"/>
  <c r="AK818" i="7"/>
  <c r="AJ818" i="7"/>
  <c r="AI818" i="7"/>
  <c r="AH818" i="7"/>
  <c r="AG818" i="7"/>
  <c r="AR817" i="7"/>
  <c r="AQ817" i="7"/>
  <c r="AP817" i="7"/>
  <c r="AO817" i="7"/>
  <c r="AN817" i="7"/>
  <c r="AM817" i="7"/>
  <c r="AL817" i="7"/>
  <c r="AK817" i="7"/>
  <c r="AJ817" i="7"/>
  <c r="AI817" i="7"/>
  <c r="AH817" i="7"/>
  <c r="AG817" i="7"/>
  <c r="AR816" i="7"/>
  <c r="AQ816" i="7"/>
  <c r="AP816" i="7"/>
  <c r="AO816" i="7"/>
  <c r="AN816" i="7"/>
  <c r="AM816" i="7"/>
  <c r="AL816" i="7"/>
  <c r="AK816" i="7"/>
  <c r="AJ816" i="7"/>
  <c r="AI816" i="7"/>
  <c r="AH816" i="7"/>
  <c r="AG816" i="7"/>
  <c r="AR815" i="7"/>
  <c r="AQ815" i="7"/>
  <c r="AP815" i="7"/>
  <c r="AO815" i="7"/>
  <c r="AN815" i="7"/>
  <c r="AM815" i="7"/>
  <c r="AL815" i="7"/>
  <c r="AK815" i="7"/>
  <c r="AJ815" i="7"/>
  <c r="AI815" i="7"/>
  <c r="AH815" i="7"/>
  <c r="AG815" i="7"/>
  <c r="AR814" i="7"/>
  <c r="AQ814" i="7"/>
  <c r="AP814" i="7"/>
  <c r="AO814" i="7"/>
  <c r="AN814" i="7"/>
  <c r="AM814" i="7"/>
  <c r="AL814" i="7"/>
  <c r="AK814" i="7"/>
  <c r="AJ814" i="7"/>
  <c r="AI814" i="7"/>
  <c r="AH814" i="7"/>
  <c r="AG814" i="7"/>
  <c r="AR813" i="7"/>
  <c r="AQ813" i="7"/>
  <c r="AP813" i="7"/>
  <c r="AO813" i="7"/>
  <c r="AN813" i="7"/>
  <c r="AM813" i="7"/>
  <c r="AL813" i="7"/>
  <c r="AK813" i="7"/>
  <c r="AJ813" i="7"/>
  <c r="AI813" i="7"/>
  <c r="AH813" i="7"/>
  <c r="AG813" i="7"/>
  <c r="AR812" i="7"/>
  <c r="AQ812" i="7"/>
  <c r="AP812" i="7"/>
  <c r="AO812" i="7"/>
  <c r="AN812" i="7"/>
  <c r="AM812" i="7"/>
  <c r="AL812" i="7"/>
  <c r="AK812" i="7"/>
  <c r="AJ812" i="7"/>
  <c r="AI812" i="7"/>
  <c r="AH812" i="7"/>
  <c r="AG812" i="7"/>
  <c r="AR811" i="7"/>
  <c r="AQ811" i="7"/>
  <c r="AP811" i="7"/>
  <c r="AO811" i="7"/>
  <c r="AN811" i="7"/>
  <c r="AM811" i="7"/>
  <c r="AL811" i="7"/>
  <c r="AK811" i="7"/>
  <c r="AJ811" i="7"/>
  <c r="AI811" i="7"/>
  <c r="AH811" i="7"/>
  <c r="AG811" i="7"/>
  <c r="AR810" i="7"/>
  <c r="AQ810" i="7"/>
  <c r="AP810" i="7"/>
  <c r="AO810" i="7"/>
  <c r="AN810" i="7"/>
  <c r="AM810" i="7"/>
  <c r="AL810" i="7"/>
  <c r="AK810" i="7"/>
  <c r="AJ810" i="7"/>
  <c r="AI810" i="7"/>
  <c r="AH810" i="7"/>
  <c r="AG810" i="7"/>
  <c r="AR809" i="7"/>
  <c r="AQ809" i="7"/>
  <c r="AP809" i="7"/>
  <c r="AO809" i="7"/>
  <c r="AN809" i="7"/>
  <c r="AM809" i="7"/>
  <c r="AL809" i="7"/>
  <c r="AK809" i="7"/>
  <c r="AJ809" i="7"/>
  <c r="AI809" i="7"/>
  <c r="AH809" i="7"/>
  <c r="AG809" i="7"/>
  <c r="AR808" i="7"/>
  <c r="AQ808" i="7"/>
  <c r="AP808" i="7"/>
  <c r="AO808" i="7"/>
  <c r="AN808" i="7"/>
  <c r="AM808" i="7"/>
  <c r="AL808" i="7"/>
  <c r="AK808" i="7"/>
  <c r="AJ808" i="7"/>
  <c r="AI808" i="7"/>
  <c r="AH808" i="7"/>
  <c r="AG808" i="7"/>
  <c r="AR807" i="7"/>
  <c r="AQ807" i="7"/>
  <c r="AP807" i="7"/>
  <c r="AO807" i="7"/>
  <c r="AN807" i="7"/>
  <c r="AM807" i="7"/>
  <c r="AL807" i="7"/>
  <c r="AK807" i="7"/>
  <c r="AJ807" i="7"/>
  <c r="AI807" i="7"/>
  <c r="AH807" i="7"/>
  <c r="AG807" i="7"/>
  <c r="AR806" i="7"/>
  <c r="AQ806" i="7"/>
  <c r="AP806" i="7"/>
  <c r="AO806" i="7"/>
  <c r="AN806" i="7"/>
  <c r="AM806" i="7"/>
  <c r="AL806" i="7"/>
  <c r="AK806" i="7"/>
  <c r="AJ806" i="7"/>
  <c r="AI806" i="7"/>
  <c r="AH806" i="7"/>
  <c r="AG806" i="7"/>
  <c r="AR805" i="7"/>
  <c r="AQ805" i="7"/>
  <c r="AP805" i="7"/>
  <c r="AO805" i="7"/>
  <c r="AN805" i="7"/>
  <c r="AM805" i="7"/>
  <c r="AL805" i="7"/>
  <c r="AK805" i="7"/>
  <c r="AJ805" i="7"/>
  <c r="AI805" i="7"/>
  <c r="AH805" i="7"/>
  <c r="AG805" i="7"/>
  <c r="AR804" i="7"/>
  <c r="AQ804" i="7"/>
  <c r="AP804" i="7"/>
  <c r="AO804" i="7"/>
  <c r="AN804" i="7"/>
  <c r="AM804" i="7"/>
  <c r="AL804" i="7"/>
  <c r="AK804" i="7"/>
  <c r="AJ804" i="7"/>
  <c r="AI804" i="7"/>
  <c r="AH804" i="7"/>
  <c r="AG804" i="7"/>
  <c r="AR803" i="7"/>
  <c r="AQ803" i="7"/>
  <c r="AP803" i="7"/>
  <c r="AO803" i="7"/>
  <c r="AN803" i="7"/>
  <c r="AM803" i="7"/>
  <c r="AL803" i="7"/>
  <c r="AK803" i="7"/>
  <c r="AJ803" i="7"/>
  <c r="AI803" i="7"/>
  <c r="AH803" i="7"/>
  <c r="AG803" i="7"/>
  <c r="AR802" i="7"/>
  <c r="AQ802" i="7"/>
  <c r="AP802" i="7"/>
  <c r="AO802" i="7"/>
  <c r="AN802" i="7"/>
  <c r="AM802" i="7"/>
  <c r="AL802" i="7"/>
  <c r="AK802" i="7"/>
  <c r="AJ802" i="7"/>
  <c r="AI802" i="7"/>
  <c r="AH802" i="7"/>
  <c r="AG802" i="7"/>
  <c r="AR801" i="7"/>
  <c r="AQ801" i="7"/>
  <c r="AP801" i="7"/>
  <c r="AO801" i="7"/>
  <c r="AN801" i="7"/>
  <c r="AM801" i="7"/>
  <c r="AL801" i="7"/>
  <c r="AK801" i="7"/>
  <c r="AJ801" i="7"/>
  <c r="AI801" i="7"/>
  <c r="AH801" i="7"/>
  <c r="AG801" i="7"/>
  <c r="AR800" i="7"/>
  <c r="AQ800" i="7"/>
  <c r="AP800" i="7"/>
  <c r="AO800" i="7"/>
  <c r="AN800" i="7"/>
  <c r="AM800" i="7"/>
  <c r="AL800" i="7"/>
  <c r="AK800" i="7"/>
  <c r="AJ800" i="7"/>
  <c r="AI800" i="7"/>
  <c r="AH800" i="7"/>
  <c r="AG800" i="7"/>
  <c r="AR799" i="7"/>
  <c r="AQ799" i="7"/>
  <c r="AP799" i="7"/>
  <c r="AO799" i="7"/>
  <c r="AN799" i="7"/>
  <c r="AM799" i="7"/>
  <c r="AL799" i="7"/>
  <c r="AK799" i="7"/>
  <c r="AJ799" i="7"/>
  <c r="AI799" i="7"/>
  <c r="AH799" i="7"/>
  <c r="AG799" i="7"/>
  <c r="AR798" i="7"/>
  <c r="AQ798" i="7"/>
  <c r="AP798" i="7"/>
  <c r="AO798" i="7"/>
  <c r="AN798" i="7"/>
  <c r="AM798" i="7"/>
  <c r="AL798" i="7"/>
  <c r="AK798" i="7"/>
  <c r="AJ798" i="7"/>
  <c r="AI798" i="7"/>
  <c r="AH798" i="7"/>
  <c r="AG798" i="7"/>
  <c r="AR797" i="7"/>
  <c r="AQ797" i="7"/>
  <c r="AP797" i="7"/>
  <c r="AO797" i="7"/>
  <c r="AN797" i="7"/>
  <c r="AM797" i="7"/>
  <c r="AL797" i="7"/>
  <c r="AK797" i="7"/>
  <c r="AJ797" i="7"/>
  <c r="AI797" i="7"/>
  <c r="AH797" i="7"/>
  <c r="AG797" i="7"/>
  <c r="AR796" i="7"/>
  <c r="AQ796" i="7"/>
  <c r="AP796" i="7"/>
  <c r="AO796" i="7"/>
  <c r="AN796" i="7"/>
  <c r="AM796" i="7"/>
  <c r="AL796" i="7"/>
  <c r="AK796" i="7"/>
  <c r="AJ796" i="7"/>
  <c r="AI796" i="7"/>
  <c r="AH796" i="7"/>
  <c r="AG796" i="7"/>
  <c r="AR795" i="7"/>
  <c r="AQ795" i="7"/>
  <c r="AP795" i="7"/>
  <c r="AO795" i="7"/>
  <c r="AN795" i="7"/>
  <c r="AM795" i="7"/>
  <c r="AL795" i="7"/>
  <c r="AK795" i="7"/>
  <c r="AJ795" i="7"/>
  <c r="AI795" i="7"/>
  <c r="AH795" i="7"/>
  <c r="AG795" i="7"/>
  <c r="AR794" i="7"/>
  <c r="AQ794" i="7"/>
  <c r="AP794" i="7"/>
  <c r="AO794" i="7"/>
  <c r="AN794" i="7"/>
  <c r="AM794" i="7"/>
  <c r="AL794" i="7"/>
  <c r="AK794" i="7"/>
  <c r="AJ794" i="7"/>
  <c r="AI794" i="7"/>
  <c r="AH794" i="7"/>
  <c r="AG794" i="7"/>
  <c r="AR793" i="7"/>
  <c r="AQ793" i="7"/>
  <c r="AP793" i="7"/>
  <c r="AO793" i="7"/>
  <c r="AN793" i="7"/>
  <c r="AM793" i="7"/>
  <c r="AL793" i="7"/>
  <c r="AK793" i="7"/>
  <c r="AJ793" i="7"/>
  <c r="AI793" i="7"/>
  <c r="AH793" i="7"/>
  <c r="AG793" i="7"/>
  <c r="AR792" i="7"/>
  <c r="AQ792" i="7"/>
  <c r="AP792" i="7"/>
  <c r="AO792" i="7"/>
  <c r="AN792" i="7"/>
  <c r="AM792" i="7"/>
  <c r="AL792" i="7"/>
  <c r="AK792" i="7"/>
  <c r="AJ792" i="7"/>
  <c r="AI792" i="7"/>
  <c r="AH792" i="7"/>
  <c r="AG792" i="7"/>
  <c r="AR791" i="7"/>
  <c r="AQ791" i="7"/>
  <c r="AP791" i="7"/>
  <c r="AO791" i="7"/>
  <c r="AN791" i="7"/>
  <c r="AM791" i="7"/>
  <c r="AL791" i="7"/>
  <c r="AK791" i="7"/>
  <c r="AJ791" i="7"/>
  <c r="AI791" i="7"/>
  <c r="AH791" i="7"/>
  <c r="AG791" i="7"/>
  <c r="AR790" i="7"/>
  <c r="AQ790" i="7"/>
  <c r="AP790" i="7"/>
  <c r="AO790" i="7"/>
  <c r="AN790" i="7"/>
  <c r="AM790" i="7"/>
  <c r="AL790" i="7"/>
  <c r="AK790" i="7"/>
  <c r="AJ790" i="7"/>
  <c r="AI790" i="7"/>
  <c r="AH790" i="7"/>
  <c r="AG790" i="7"/>
  <c r="AR789" i="7"/>
  <c r="AQ789" i="7"/>
  <c r="AP789" i="7"/>
  <c r="AO789" i="7"/>
  <c r="AN789" i="7"/>
  <c r="AM789" i="7"/>
  <c r="AL789" i="7"/>
  <c r="AK789" i="7"/>
  <c r="AJ789" i="7"/>
  <c r="AI789" i="7"/>
  <c r="AH789" i="7"/>
  <c r="AG789" i="7"/>
  <c r="AR788" i="7"/>
  <c r="AQ788" i="7"/>
  <c r="AP788" i="7"/>
  <c r="AO788" i="7"/>
  <c r="AN788" i="7"/>
  <c r="AM788" i="7"/>
  <c r="AL788" i="7"/>
  <c r="AK788" i="7"/>
  <c r="AJ788" i="7"/>
  <c r="AI788" i="7"/>
  <c r="AH788" i="7"/>
  <c r="AG788" i="7"/>
  <c r="AR787" i="7"/>
  <c r="AQ787" i="7"/>
  <c r="AP787" i="7"/>
  <c r="AO787" i="7"/>
  <c r="AN787" i="7"/>
  <c r="AM787" i="7"/>
  <c r="AL787" i="7"/>
  <c r="AK787" i="7"/>
  <c r="AJ787" i="7"/>
  <c r="AI787" i="7"/>
  <c r="AH787" i="7"/>
  <c r="AG787" i="7"/>
  <c r="AR786" i="7"/>
  <c r="AQ786" i="7"/>
  <c r="AP786" i="7"/>
  <c r="AO786" i="7"/>
  <c r="AN786" i="7"/>
  <c r="AM786" i="7"/>
  <c r="AL786" i="7"/>
  <c r="AK786" i="7"/>
  <c r="AJ786" i="7"/>
  <c r="AI786" i="7"/>
  <c r="AH786" i="7"/>
  <c r="AG786" i="7"/>
  <c r="AR785" i="7"/>
  <c r="AQ785" i="7"/>
  <c r="AP785" i="7"/>
  <c r="AO785" i="7"/>
  <c r="AN785" i="7"/>
  <c r="AM785" i="7"/>
  <c r="AL785" i="7"/>
  <c r="AK785" i="7"/>
  <c r="AJ785" i="7"/>
  <c r="AI785" i="7"/>
  <c r="AH785" i="7"/>
  <c r="AG785" i="7"/>
  <c r="AR784" i="7"/>
  <c r="AQ784" i="7"/>
  <c r="AP784" i="7"/>
  <c r="AO784" i="7"/>
  <c r="AN784" i="7"/>
  <c r="AM784" i="7"/>
  <c r="AL784" i="7"/>
  <c r="AK784" i="7"/>
  <c r="AJ784" i="7"/>
  <c r="AI784" i="7"/>
  <c r="AH784" i="7"/>
  <c r="AG784" i="7"/>
  <c r="AR783" i="7"/>
  <c r="AQ783" i="7"/>
  <c r="AP783" i="7"/>
  <c r="AO783" i="7"/>
  <c r="AN783" i="7"/>
  <c r="AM783" i="7"/>
  <c r="AL783" i="7"/>
  <c r="AK783" i="7"/>
  <c r="AJ783" i="7"/>
  <c r="AI783" i="7"/>
  <c r="AH783" i="7"/>
  <c r="AG783" i="7"/>
  <c r="AR782" i="7"/>
  <c r="AQ782" i="7"/>
  <c r="AP782" i="7"/>
  <c r="AO782" i="7"/>
  <c r="AN782" i="7"/>
  <c r="AM782" i="7"/>
  <c r="AL782" i="7"/>
  <c r="AK782" i="7"/>
  <c r="AJ782" i="7"/>
  <c r="AI782" i="7"/>
  <c r="AH782" i="7"/>
  <c r="AG782" i="7"/>
  <c r="AR781" i="7"/>
  <c r="AQ781" i="7"/>
  <c r="AP781" i="7"/>
  <c r="AO781" i="7"/>
  <c r="AN781" i="7"/>
  <c r="AM781" i="7"/>
  <c r="AL781" i="7"/>
  <c r="AK781" i="7"/>
  <c r="AJ781" i="7"/>
  <c r="AI781" i="7"/>
  <c r="AH781" i="7"/>
  <c r="AG781" i="7"/>
  <c r="AR780" i="7"/>
  <c r="AQ780" i="7"/>
  <c r="AP780" i="7"/>
  <c r="AO780" i="7"/>
  <c r="AN780" i="7"/>
  <c r="AM780" i="7"/>
  <c r="AL780" i="7"/>
  <c r="AK780" i="7"/>
  <c r="AJ780" i="7"/>
  <c r="AI780" i="7"/>
  <c r="AH780" i="7"/>
  <c r="AG780" i="7"/>
  <c r="AR779" i="7"/>
  <c r="AQ779" i="7"/>
  <c r="AP779" i="7"/>
  <c r="AO779" i="7"/>
  <c r="AN779" i="7"/>
  <c r="AM779" i="7"/>
  <c r="AL779" i="7"/>
  <c r="AK779" i="7"/>
  <c r="AJ779" i="7"/>
  <c r="AI779" i="7"/>
  <c r="AH779" i="7"/>
  <c r="AG779" i="7"/>
  <c r="AR778" i="7"/>
  <c r="AQ778" i="7"/>
  <c r="AP778" i="7"/>
  <c r="AO778" i="7"/>
  <c r="AN778" i="7"/>
  <c r="AM778" i="7"/>
  <c r="AL778" i="7"/>
  <c r="AK778" i="7"/>
  <c r="AJ778" i="7"/>
  <c r="AI778" i="7"/>
  <c r="AH778" i="7"/>
  <c r="AG778" i="7"/>
  <c r="AR777" i="7"/>
  <c r="AQ777" i="7"/>
  <c r="AP777" i="7"/>
  <c r="AO777" i="7"/>
  <c r="AN777" i="7"/>
  <c r="AM777" i="7"/>
  <c r="AL777" i="7"/>
  <c r="AK777" i="7"/>
  <c r="AJ777" i="7"/>
  <c r="AI777" i="7"/>
  <c r="AH777" i="7"/>
  <c r="AG777" i="7"/>
  <c r="AR776" i="7"/>
  <c r="AQ776" i="7"/>
  <c r="AP776" i="7"/>
  <c r="AO776" i="7"/>
  <c r="AN776" i="7"/>
  <c r="AM776" i="7"/>
  <c r="AL776" i="7"/>
  <c r="AK776" i="7"/>
  <c r="AJ776" i="7"/>
  <c r="AI776" i="7"/>
  <c r="AH776" i="7"/>
  <c r="AG776" i="7"/>
  <c r="AR775" i="7"/>
  <c r="AQ775" i="7"/>
  <c r="AP775" i="7"/>
  <c r="AO775" i="7"/>
  <c r="AN775" i="7"/>
  <c r="AM775" i="7"/>
  <c r="AL775" i="7"/>
  <c r="AK775" i="7"/>
  <c r="AJ775" i="7"/>
  <c r="AI775" i="7"/>
  <c r="AH775" i="7"/>
  <c r="AG775" i="7"/>
  <c r="AR774" i="7"/>
  <c r="AQ774" i="7"/>
  <c r="AP774" i="7"/>
  <c r="AO774" i="7"/>
  <c r="AN774" i="7"/>
  <c r="AM774" i="7"/>
  <c r="AL774" i="7"/>
  <c r="AK774" i="7"/>
  <c r="AJ774" i="7"/>
  <c r="AI774" i="7"/>
  <c r="AH774" i="7"/>
  <c r="AG774" i="7"/>
  <c r="AR773" i="7"/>
  <c r="AQ773" i="7"/>
  <c r="AP773" i="7"/>
  <c r="AO773" i="7"/>
  <c r="AN773" i="7"/>
  <c r="AM773" i="7"/>
  <c r="AL773" i="7"/>
  <c r="AK773" i="7"/>
  <c r="AJ773" i="7"/>
  <c r="AI773" i="7"/>
  <c r="AH773" i="7"/>
  <c r="AG773" i="7"/>
  <c r="AR772" i="7"/>
  <c r="AQ772" i="7"/>
  <c r="AP772" i="7"/>
  <c r="AO772" i="7"/>
  <c r="AN772" i="7"/>
  <c r="AM772" i="7"/>
  <c r="AL772" i="7"/>
  <c r="AK772" i="7"/>
  <c r="AJ772" i="7"/>
  <c r="AI772" i="7"/>
  <c r="AH772" i="7"/>
  <c r="AG772" i="7"/>
  <c r="AR771" i="7"/>
  <c r="AQ771" i="7"/>
  <c r="AP771" i="7"/>
  <c r="AO771" i="7"/>
  <c r="AN771" i="7"/>
  <c r="AM771" i="7"/>
  <c r="AL771" i="7"/>
  <c r="AK771" i="7"/>
  <c r="AJ771" i="7"/>
  <c r="AI771" i="7"/>
  <c r="AH771" i="7"/>
  <c r="AG771" i="7"/>
  <c r="AR770" i="7"/>
  <c r="AQ770" i="7"/>
  <c r="AP770" i="7"/>
  <c r="AO770" i="7"/>
  <c r="AN770" i="7"/>
  <c r="AM770" i="7"/>
  <c r="AL770" i="7"/>
  <c r="AK770" i="7"/>
  <c r="AJ770" i="7"/>
  <c r="AI770" i="7"/>
  <c r="AH770" i="7"/>
  <c r="AG770" i="7"/>
  <c r="AR769" i="7"/>
  <c r="AQ769" i="7"/>
  <c r="AP769" i="7"/>
  <c r="AO769" i="7"/>
  <c r="AN769" i="7"/>
  <c r="AM769" i="7"/>
  <c r="AL769" i="7"/>
  <c r="AK769" i="7"/>
  <c r="AJ769" i="7"/>
  <c r="AI769" i="7"/>
  <c r="AH769" i="7"/>
  <c r="AG769" i="7"/>
  <c r="AR768" i="7"/>
  <c r="AQ768" i="7"/>
  <c r="AP768" i="7"/>
  <c r="AO768" i="7"/>
  <c r="AN768" i="7"/>
  <c r="AM768" i="7"/>
  <c r="AL768" i="7"/>
  <c r="AK768" i="7"/>
  <c r="AJ768" i="7"/>
  <c r="AI768" i="7"/>
  <c r="AH768" i="7"/>
  <c r="AG768" i="7"/>
  <c r="AR767" i="7"/>
  <c r="AQ767" i="7"/>
  <c r="AP767" i="7"/>
  <c r="AO767" i="7"/>
  <c r="AN767" i="7"/>
  <c r="AM767" i="7"/>
  <c r="AL767" i="7"/>
  <c r="AK767" i="7"/>
  <c r="AJ767" i="7"/>
  <c r="AI767" i="7"/>
  <c r="AH767" i="7"/>
  <c r="AG767" i="7"/>
  <c r="AR766" i="7"/>
  <c r="AQ766" i="7"/>
  <c r="AP766" i="7"/>
  <c r="AO766" i="7"/>
  <c r="AN766" i="7"/>
  <c r="AM766" i="7"/>
  <c r="AL766" i="7"/>
  <c r="AK766" i="7"/>
  <c r="AJ766" i="7"/>
  <c r="AI766" i="7"/>
  <c r="AH766" i="7"/>
  <c r="AG766" i="7"/>
  <c r="AR765" i="7"/>
  <c r="AQ765" i="7"/>
  <c r="AP765" i="7"/>
  <c r="AO765" i="7"/>
  <c r="AN765" i="7"/>
  <c r="AM765" i="7"/>
  <c r="AL765" i="7"/>
  <c r="AK765" i="7"/>
  <c r="AJ765" i="7"/>
  <c r="AI765" i="7"/>
  <c r="AH765" i="7"/>
  <c r="AG765" i="7"/>
  <c r="AR764" i="7"/>
  <c r="AQ764" i="7"/>
  <c r="AP764" i="7"/>
  <c r="AO764" i="7"/>
  <c r="AN764" i="7"/>
  <c r="AM764" i="7"/>
  <c r="AL764" i="7"/>
  <c r="AK764" i="7"/>
  <c r="AJ764" i="7"/>
  <c r="AI764" i="7"/>
  <c r="AH764" i="7"/>
  <c r="AG764" i="7"/>
  <c r="AR763" i="7"/>
  <c r="AQ763" i="7"/>
  <c r="AP763" i="7"/>
  <c r="AO763" i="7"/>
  <c r="AN763" i="7"/>
  <c r="AM763" i="7"/>
  <c r="AL763" i="7"/>
  <c r="AK763" i="7"/>
  <c r="AJ763" i="7"/>
  <c r="AI763" i="7"/>
  <c r="AH763" i="7"/>
  <c r="AG763" i="7"/>
  <c r="AR762" i="7"/>
  <c r="AQ762" i="7"/>
  <c r="AP762" i="7"/>
  <c r="AO762" i="7"/>
  <c r="AN762" i="7"/>
  <c r="AM762" i="7"/>
  <c r="AL762" i="7"/>
  <c r="AK762" i="7"/>
  <c r="AJ762" i="7"/>
  <c r="AI762" i="7"/>
  <c r="AH762" i="7"/>
  <c r="AG762" i="7"/>
  <c r="AR761" i="7"/>
  <c r="AQ761" i="7"/>
  <c r="AP761" i="7"/>
  <c r="AO761" i="7"/>
  <c r="AN761" i="7"/>
  <c r="AM761" i="7"/>
  <c r="AL761" i="7"/>
  <c r="AK761" i="7"/>
  <c r="AJ761" i="7"/>
  <c r="AI761" i="7"/>
  <c r="AH761" i="7"/>
  <c r="AG761" i="7"/>
  <c r="AR760" i="7"/>
  <c r="AQ760" i="7"/>
  <c r="AP760" i="7"/>
  <c r="AO760" i="7"/>
  <c r="AN760" i="7"/>
  <c r="AM760" i="7"/>
  <c r="AL760" i="7"/>
  <c r="AK760" i="7"/>
  <c r="AJ760" i="7"/>
  <c r="AI760" i="7"/>
  <c r="AH760" i="7"/>
  <c r="AG760" i="7"/>
  <c r="AR759" i="7"/>
  <c r="AQ759" i="7"/>
  <c r="AP759" i="7"/>
  <c r="AO759" i="7"/>
  <c r="AN759" i="7"/>
  <c r="AM759" i="7"/>
  <c r="AL759" i="7"/>
  <c r="AK759" i="7"/>
  <c r="AJ759" i="7"/>
  <c r="AI759" i="7"/>
  <c r="AH759" i="7"/>
  <c r="AG759" i="7"/>
  <c r="AR758" i="7"/>
  <c r="AQ758" i="7"/>
  <c r="AP758" i="7"/>
  <c r="AO758" i="7"/>
  <c r="AN758" i="7"/>
  <c r="AM758" i="7"/>
  <c r="AL758" i="7"/>
  <c r="AK758" i="7"/>
  <c r="AJ758" i="7"/>
  <c r="AI758" i="7"/>
  <c r="AH758" i="7"/>
  <c r="AG758" i="7"/>
  <c r="AR757" i="7"/>
  <c r="AQ757" i="7"/>
  <c r="AP757" i="7"/>
  <c r="AO757" i="7"/>
  <c r="AN757" i="7"/>
  <c r="AM757" i="7"/>
  <c r="AL757" i="7"/>
  <c r="AK757" i="7"/>
  <c r="AJ757" i="7"/>
  <c r="AI757" i="7"/>
  <c r="AH757" i="7"/>
  <c r="AG757" i="7"/>
  <c r="AR756" i="7"/>
  <c r="AQ756" i="7"/>
  <c r="AP756" i="7"/>
  <c r="AO756" i="7"/>
  <c r="AN756" i="7"/>
  <c r="AM756" i="7"/>
  <c r="AL756" i="7"/>
  <c r="AK756" i="7"/>
  <c r="AJ756" i="7"/>
  <c r="AI756" i="7"/>
  <c r="AH756" i="7"/>
  <c r="AG756" i="7"/>
  <c r="AR755" i="7"/>
  <c r="AQ755" i="7"/>
  <c r="AP755" i="7"/>
  <c r="AO755" i="7"/>
  <c r="AN755" i="7"/>
  <c r="AM755" i="7"/>
  <c r="AL755" i="7"/>
  <c r="AK755" i="7"/>
  <c r="AJ755" i="7"/>
  <c r="AI755" i="7"/>
  <c r="AH755" i="7"/>
  <c r="AG755" i="7"/>
  <c r="AR754" i="7"/>
  <c r="AQ754" i="7"/>
  <c r="AP754" i="7"/>
  <c r="AO754" i="7"/>
  <c r="AN754" i="7"/>
  <c r="AM754" i="7"/>
  <c r="AL754" i="7"/>
  <c r="AK754" i="7"/>
  <c r="AJ754" i="7"/>
  <c r="AI754" i="7"/>
  <c r="AH754" i="7"/>
  <c r="AG754" i="7"/>
  <c r="AR753" i="7"/>
  <c r="AQ753" i="7"/>
  <c r="AP753" i="7"/>
  <c r="AO753" i="7"/>
  <c r="AN753" i="7"/>
  <c r="AM753" i="7"/>
  <c r="AL753" i="7"/>
  <c r="AK753" i="7"/>
  <c r="AJ753" i="7"/>
  <c r="AI753" i="7"/>
  <c r="AH753" i="7"/>
  <c r="AG753" i="7"/>
  <c r="AR752" i="7"/>
  <c r="AQ752" i="7"/>
  <c r="AP752" i="7"/>
  <c r="AO752" i="7"/>
  <c r="AN752" i="7"/>
  <c r="AM752" i="7"/>
  <c r="AL752" i="7"/>
  <c r="AK752" i="7"/>
  <c r="AJ752" i="7"/>
  <c r="AI752" i="7"/>
  <c r="AH752" i="7"/>
  <c r="AG752" i="7"/>
  <c r="AR751" i="7"/>
  <c r="AQ751" i="7"/>
  <c r="AP751" i="7"/>
  <c r="AO751" i="7"/>
  <c r="AN751" i="7"/>
  <c r="AM751" i="7"/>
  <c r="AL751" i="7"/>
  <c r="AK751" i="7"/>
  <c r="AJ751" i="7"/>
  <c r="AI751" i="7"/>
  <c r="AH751" i="7"/>
  <c r="AG751" i="7"/>
  <c r="AR750" i="7"/>
  <c r="AQ750" i="7"/>
  <c r="AP750" i="7"/>
  <c r="AO750" i="7"/>
  <c r="AN750" i="7"/>
  <c r="AM750" i="7"/>
  <c r="AL750" i="7"/>
  <c r="AK750" i="7"/>
  <c r="AJ750" i="7"/>
  <c r="AI750" i="7"/>
  <c r="AH750" i="7"/>
  <c r="AG750" i="7"/>
  <c r="AR749" i="7"/>
  <c r="AQ749" i="7"/>
  <c r="AP749" i="7"/>
  <c r="AO749" i="7"/>
  <c r="AN749" i="7"/>
  <c r="AM749" i="7"/>
  <c r="AL749" i="7"/>
  <c r="AK749" i="7"/>
  <c r="AJ749" i="7"/>
  <c r="AI749" i="7"/>
  <c r="AH749" i="7"/>
  <c r="AG749" i="7"/>
  <c r="AR748" i="7"/>
  <c r="AQ748" i="7"/>
  <c r="AP748" i="7"/>
  <c r="AO748" i="7"/>
  <c r="AN748" i="7"/>
  <c r="AM748" i="7"/>
  <c r="AL748" i="7"/>
  <c r="AK748" i="7"/>
  <c r="AJ748" i="7"/>
  <c r="AI748" i="7"/>
  <c r="AH748" i="7"/>
  <c r="AG748" i="7"/>
  <c r="AR747" i="7"/>
  <c r="AQ747" i="7"/>
  <c r="AP747" i="7"/>
  <c r="AO747" i="7"/>
  <c r="AN747" i="7"/>
  <c r="AM747" i="7"/>
  <c r="AL747" i="7"/>
  <c r="AK747" i="7"/>
  <c r="AJ747" i="7"/>
  <c r="AI747" i="7"/>
  <c r="AH747" i="7"/>
  <c r="AG747" i="7"/>
  <c r="AR746" i="7"/>
  <c r="AQ746" i="7"/>
  <c r="AP746" i="7"/>
  <c r="AO746" i="7"/>
  <c r="AN746" i="7"/>
  <c r="AM746" i="7"/>
  <c r="AL746" i="7"/>
  <c r="AK746" i="7"/>
  <c r="AJ746" i="7"/>
  <c r="AI746" i="7"/>
  <c r="AH746" i="7"/>
  <c r="AG746" i="7"/>
  <c r="AR745" i="7"/>
  <c r="AQ745" i="7"/>
  <c r="AP745" i="7"/>
  <c r="AO745" i="7"/>
  <c r="AN745" i="7"/>
  <c r="AM745" i="7"/>
  <c r="AL745" i="7"/>
  <c r="AK745" i="7"/>
  <c r="AJ745" i="7"/>
  <c r="AI745" i="7"/>
  <c r="AH745" i="7"/>
  <c r="AG745" i="7"/>
  <c r="AR744" i="7"/>
  <c r="AQ744" i="7"/>
  <c r="AP744" i="7"/>
  <c r="AO744" i="7"/>
  <c r="AN744" i="7"/>
  <c r="AM744" i="7"/>
  <c r="AL744" i="7"/>
  <c r="AK744" i="7"/>
  <c r="AJ744" i="7"/>
  <c r="AI744" i="7"/>
  <c r="AH744" i="7"/>
  <c r="AG744" i="7"/>
  <c r="AR743" i="7"/>
  <c r="AQ743" i="7"/>
  <c r="AP743" i="7"/>
  <c r="AO743" i="7"/>
  <c r="AN743" i="7"/>
  <c r="AM743" i="7"/>
  <c r="AL743" i="7"/>
  <c r="AK743" i="7"/>
  <c r="AJ743" i="7"/>
  <c r="AI743" i="7"/>
  <c r="AH743" i="7"/>
  <c r="AG743" i="7"/>
  <c r="AR742" i="7"/>
  <c r="AQ742" i="7"/>
  <c r="AP742" i="7"/>
  <c r="AO742" i="7"/>
  <c r="AN742" i="7"/>
  <c r="AM742" i="7"/>
  <c r="AL742" i="7"/>
  <c r="AK742" i="7"/>
  <c r="AJ742" i="7"/>
  <c r="AI742" i="7"/>
  <c r="AH742" i="7"/>
  <c r="AG742" i="7"/>
  <c r="AR741" i="7"/>
  <c r="AQ741" i="7"/>
  <c r="AP741" i="7"/>
  <c r="AO741" i="7"/>
  <c r="AN741" i="7"/>
  <c r="AM741" i="7"/>
  <c r="AL741" i="7"/>
  <c r="AK741" i="7"/>
  <c r="AJ741" i="7"/>
  <c r="AI741" i="7"/>
  <c r="AH741" i="7"/>
  <c r="AG741" i="7"/>
  <c r="AR740" i="7"/>
  <c r="AQ740" i="7"/>
  <c r="AP740" i="7"/>
  <c r="AO740" i="7"/>
  <c r="AN740" i="7"/>
  <c r="AM740" i="7"/>
  <c r="AL740" i="7"/>
  <c r="AK740" i="7"/>
  <c r="AJ740" i="7"/>
  <c r="AI740" i="7"/>
  <c r="AH740" i="7"/>
  <c r="AG740" i="7"/>
  <c r="AR739" i="7"/>
  <c r="AQ739" i="7"/>
  <c r="AP739" i="7"/>
  <c r="AO739" i="7"/>
  <c r="AN739" i="7"/>
  <c r="AM739" i="7"/>
  <c r="AL739" i="7"/>
  <c r="AK739" i="7"/>
  <c r="AJ739" i="7"/>
  <c r="AI739" i="7"/>
  <c r="AH739" i="7"/>
  <c r="AG739" i="7"/>
  <c r="AR738" i="7"/>
  <c r="AQ738" i="7"/>
  <c r="AP738" i="7"/>
  <c r="AO738" i="7"/>
  <c r="AN738" i="7"/>
  <c r="AM738" i="7"/>
  <c r="AL738" i="7"/>
  <c r="AK738" i="7"/>
  <c r="AJ738" i="7"/>
  <c r="AI738" i="7"/>
  <c r="AH738" i="7"/>
  <c r="AG738" i="7"/>
  <c r="AR737" i="7"/>
  <c r="AQ737" i="7"/>
  <c r="AP737" i="7"/>
  <c r="AO737" i="7"/>
  <c r="AN737" i="7"/>
  <c r="AM737" i="7"/>
  <c r="AL737" i="7"/>
  <c r="AK737" i="7"/>
  <c r="AJ737" i="7"/>
  <c r="AI737" i="7"/>
  <c r="AH737" i="7"/>
  <c r="AG737" i="7"/>
  <c r="AR736" i="7"/>
  <c r="AQ736" i="7"/>
  <c r="AP736" i="7"/>
  <c r="AO736" i="7"/>
  <c r="AN736" i="7"/>
  <c r="AM736" i="7"/>
  <c r="AL736" i="7"/>
  <c r="AK736" i="7"/>
  <c r="AJ736" i="7"/>
  <c r="AI736" i="7"/>
  <c r="AH736" i="7"/>
  <c r="AG736" i="7"/>
  <c r="AR735" i="7"/>
  <c r="AQ735" i="7"/>
  <c r="AP735" i="7"/>
  <c r="AO735" i="7"/>
  <c r="AN735" i="7"/>
  <c r="AM735" i="7"/>
  <c r="AL735" i="7"/>
  <c r="AK735" i="7"/>
  <c r="AJ735" i="7"/>
  <c r="AI735" i="7"/>
  <c r="AH735" i="7"/>
  <c r="AG735" i="7"/>
  <c r="AR734" i="7"/>
  <c r="AQ734" i="7"/>
  <c r="AP734" i="7"/>
  <c r="AO734" i="7"/>
  <c r="AN734" i="7"/>
  <c r="AM734" i="7"/>
  <c r="AL734" i="7"/>
  <c r="AK734" i="7"/>
  <c r="AJ734" i="7"/>
  <c r="AI734" i="7"/>
  <c r="AH734" i="7"/>
  <c r="AG734" i="7"/>
  <c r="AR733" i="7"/>
  <c r="AQ733" i="7"/>
  <c r="AP733" i="7"/>
  <c r="AO733" i="7"/>
  <c r="AN733" i="7"/>
  <c r="AM733" i="7"/>
  <c r="AL733" i="7"/>
  <c r="AK733" i="7"/>
  <c r="AJ733" i="7"/>
  <c r="AI733" i="7"/>
  <c r="AH733" i="7"/>
  <c r="AG733" i="7"/>
  <c r="AR732" i="7"/>
  <c r="AQ732" i="7"/>
  <c r="AP732" i="7"/>
  <c r="AO732" i="7"/>
  <c r="AN732" i="7"/>
  <c r="AM732" i="7"/>
  <c r="AL732" i="7"/>
  <c r="AK732" i="7"/>
  <c r="AJ732" i="7"/>
  <c r="AI732" i="7"/>
  <c r="AH732" i="7"/>
  <c r="AG732" i="7"/>
  <c r="AR731" i="7"/>
  <c r="AQ731" i="7"/>
  <c r="AP731" i="7"/>
  <c r="AO731" i="7"/>
  <c r="AN731" i="7"/>
  <c r="AM731" i="7"/>
  <c r="AL731" i="7"/>
  <c r="AK731" i="7"/>
  <c r="AJ731" i="7"/>
  <c r="AI731" i="7"/>
  <c r="AH731" i="7"/>
  <c r="AG731" i="7"/>
  <c r="AR730" i="7"/>
  <c r="AQ730" i="7"/>
  <c r="AP730" i="7"/>
  <c r="AO730" i="7"/>
  <c r="AN730" i="7"/>
  <c r="AM730" i="7"/>
  <c r="AL730" i="7"/>
  <c r="AK730" i="7"/>
  <c r="AJ730" i="7"/>
  <c r="AI730" i="7"/>
  <c r="AH730" i="7"/>
  <c r="AG730" i="7"/>
  <c r="AR729" i="7"/>
  <c r="AQ729" i="7"/>
  <c r="AP729" i="7"/>
  <c r="AO729" i="7"/>
  <c r="AN729" i="7"/>
  <c r="AM729" i="7"/>
  <c r="AL729" i="7"/>
  <c r="AK729" i="7"/>
  <c r="AJ729" i="7"/>
  <c r="AI729" i="7"/>
  <c r="AH729" i="7"/>
  <c r="AG729" i="7"/>
  <c r="AR728" i="7"/>
  <c r="AQ728" i="7"/>
  <c r="AP728" i="7"/>
  <c r="AO728" i="7"/>
  <c r="AN728" i="7"/>
  <c r="AM728" i="7"/>
  <c r="AL728" i="7"/>
  <c r="AK728" i="7"/>
  <c r="AJ728" i="7"/>
  <c r="AI728" i="7"/>
  <c r="AH728" i="7"/>
  <c r="AG728" i="7"/>
  <c r="AR727" i="7"/>
  <c r="AQ727" i="7"/>
  <c r="AP727" i="7"/>
  <c r="AO727" i="7"/>
  <c r="AN727" i="7"/>
  <c r="AM727" i="7"/>
  <c r="AL727" i="7"/>
  <c r="AK727" i="7"/>
  <c r="AJ727" i="7"/>
  <c r="AI727" i="7"/>
  <c r="AH727" i="7"/>
  <c r="AG727" i="7"/>
  <c r="AR726" i="7"/>
  <c r="AQ726" i="7"/>
  <c r="AP726" i="7"/>
  <c r="AO726" i="7"/>
  <c r="AN726" i="7"/>
  <c r="AM726" i="7"/>
  <c r="AL726" i="7"/>
  <c r="AK726" i="7"/>
  <c r="AJ726" i="7"/>
  <c r="AI726" i="7"/>
  <c r="AH726" i="7"/>
  <c r="AG726" i="7"/>
  <c r="AR725" i="7"/>
  <c r="AQ725" i="7"/>
  <c r="AP725" i="7"/>
  <c r="AO725" i="7"/>
  <c r="AN725" i="7"/>
  <c r="AM725" i="7"/>
  <c r="AL725" i="7"/>
  <c r="AK725" i="7"/>
  <c r="AJ725" i="7"/>
  <c r="AI725" i="7"/>
  <c r="AH725" i="7"/>
  <c r="AG725" i="7"/>
  <c r="AR724" i="7"/>
  <c r="AQ724" i="7"/>
  <c r="AP724" i="7"/>
  <c r="AO724" i="7"/>
  <c r="AN724" i="7"/>
  <c r="AM724" i="7"/>
  <c r="AL724" i="7"/>
  <c r="AK724" i="7"/>
  <c r="AJ724" i="7"/>
  <c r="AI724" i="7"/>
  <c r="AH724" i="7"/>
  <c r="AG724" i="7"/>
  <c r="AR723" i="7"/>
  <c r="AQ723" i="7"/>
  <c r="AP723" i="7"/>
  <c r="AO723" i="7"/>
  <c r="AN723" i="7"/>
  <c r="AM723" i="7"/>
  <c r="AL723" i="7"/>
  <c r="AK723" i="7"/>
  <c r="AJ723" i="7"/>
  <c r="AI723" i="7"/>
  <c r="AH723" i="7"/>
  <c r="AG723" i="7"/>
  <c r="AR722" i="7"/>
  <c r="AQ722" i="7"/>
  <c r="AP722" i="7"/>
  <c r="AO722" i="7"/>
  <c r="AN722" i="7"/>
  <c r="AM722" i="7"/>
  <c r="AL722" i="7"/>
  <c r="AK722" i="7"/>
  <c r="AJ722" i="7"/>
  <c r="AI722" i="7"/>
  <c r="AH722" i="7"/>
  <c r="AG722" i="7"/>
  <c r="AR721" i="7"/>
  <c r="AQ721" i="7"/>
  <c r="AP721" i="7"/>
  <c r="AO721" i="7"/>
  <c r="AN721" i="7"/>
  <c r="AM721" i="7"/>
  <c r="AL721" i="7"/>
  <c r="AK721" i="7"/>
  <c r="AJ721" i="7"/>
  <c r="AI721" i="7"/>
  <c r="AH721" i="7"/>
  <c r="AG721" i="7"/>
  <c r="AR720" i="7"/>
  <c r="AQ720" i="7"/>
  <c r="AP720" i="7"/>
  <c r="AO720" i="7"/>
  <c r="AN720" i="7"/>
  <c r="AM720" i="7"/>
  <c r="AL720" i="7"/>
  <c r="AK720" i="7"/>
  <c r="AJ720" i="7"/>
  <c r="AI720" i="7"/>
  <c r="AH720" i="7"/>
  <c r="AG720" i="7"/>
  <c r="AR719" i="7"/>
  <c r="AQ719" i="7"/>
  <c r="AP719" i="7"/>
  <c r="AO719" i="7"/>
  <c r="AN719" i="7"/>
  <c r="AM719" i="7"/>
  <c r="AL719" i="7"/>
  <c r="AK719" i="7"/>
  <c r="AJ719" i="7"/>
  <c r="AI719" i="7"/>
  <c r="AH719" i="7"/>
  <c r="AG719" i="7"/>
  <c r="AR718" i="7"/>
  <c r="AQ718" i="7"/>
  <c r="AP718" i="7"/>
  <c r="AO718" i="7"/>
  <c r="AN718" i="7"/>
  <c r="AM718" i="7"/>
  <c r="AL718" i="7"/>
  <c r="AK718" i="7"/>
  <c r="AJ718" i="7"/>
  <c r="AI718" i="7"/>
  <c r="AH718" i="7"/>
  <c r="AG718" i="7"/>
  <c r="AR717" i="7"/>
  <c r="AQ717" i="7"/>
  <c r="AP717" i="7"/>
  <c r="AO717" i="7"/>
  <c r="AN717" i="7"/>
  <c r="AM717" i="7"/>
  <c r="AL717" i="7"/>
  <c r="AK717" i="7"/>
  <c r="AJ717" i="7"/>
  <c r="AI717" i="7"/>
  <c r="AH717" i="7"/>
  <c r="AG717" i="7"/>
  <c r="AR716" i="7"/>
  <c r="AQ716" i="7"/>
  <c r="AP716" i="7"/>
  <c r="AO716" i="7"/>
  <c r="AN716" i="7"/>
  <c r="AM716" i="7"/>
  <c r="AL716" i="7"/>
  <c r="AK716" i="7"/>
  <c r="AJ716" i="7"/>
  <c r="AI716" i="7"/>
  <c r="AH716" i="7"/>
  <c r="AG716" i="7"/>
  <c r="AR715" i="7"/>
  <c r="AQ715" i="7"/>
  <c r="AP715" i="7"/>
  <c r="AO715" i="7"/>
  <c r="AN715" i="7"/>
  <c r="AM715" i="7"/>
  <c r="AL715" i="7"/>
  <c r="AK715" i="7"/>
  <c r="AJ715" i="7"/>
  <c r="AI715" i="7"/>
  <c r="AH715" i="7"/>
  <c r="AG715" i="7"/>
  <c r="AR714" i="7"/>
  <c r="AQ714" i="7"/>
  <c r="AP714" i="7"/>
  <c r="AO714" i="7"/>
  <c r="AN714" i="7"/>
  <c r="AM714" i="7"/>
  <c r="AL714" i="7"/>
  <c r="AK714" i="7"/>
  <c r="AJ714" i="7"/>
  <c r="AI714" i="7"/>
  <c r="AH714" i="7"/>
  <c r="AG714" i="7"/>
  <c r="AR713" i="7"/>
  <c r="AQ713" i="7"/>
  <c r="AP713" i="7"/>
  <c r="AO713" i="7"/>
  <c r="AN713" i="7"/>
  <c r="AM713" i="7"/>
  <c r="AL713" i="7"/>
  <c r="AK713" i="7"/>
  <c r="AJ713" i="7"/>
  <c r="AI713" i="7"/>
  <c r="AH713" i="7"/>
  <c r="AG713" i="7"/>
  <c r="AR712" i="7"/>
  <c r="AQ712" i="7"/>
  <c r="AP712" i="7"/>
  <c r="AO712" i="7"/>
  <c r="AN712" i="7"/>
  <c r="AM712" i="7"/>
  <c r="AL712" i="7"/>
  <c r="AK712" i="7"/>
  <c r="AJ712" i="7"/>
  <c r="AI712" i="7"/>
  <c r="AH712" i="7"/>
  <c r="AG712" i="7"/>
  <c r="AR711" i="7"/>
  <c r="AQ711" i="7"/>
  <c r="AP711" i="7"/>
  <c r="AO711" i="7"/>
  <c r="AN711" i="7"/>
  <c r="AM711" i="7"/>
  <c r="AL711" i="7"/>
  <c r="AK711" i="7"/>
  <c r="AJ711" i="7"/>
  <c r="AI711" i="7"/>
  <c r="AH711" i="7"/>
  <c r="AG711" i="7"/>
  <c r="AR710" i="7"/>
  <c r="AQ710" i="7"/>
  <c r="AP710" i="7"/>
  <c r="AO710" i="7"/>
  <c r="AN710" i="7"/>
  <c r="AM710" i="7"/>
  <c r="AL710" i="7"/>
  <c r="AK710" i="7"/>
  <c r="AJ710" i="7"/>
  <c r="AI710" i="7"/>
  <c r="AH710" i="7"/>
  <c r="AG710" i="7"/>
  <c r="AR709" i="7"/>
  <c r="AQ709" i="7"/>
  <c r="AP709" i="7"/>
  <c r="AO709" i="7"/>
  <c r="AN709" i="7"/>
  <c r="AM709" i="7"/>
  <c r="AL709" i="7"/>
  <c r="AK709" i="7"/>
  <c r="AJ709" i="7"/>
  <c r="AI709" i="7"/>
  <c r="AH709" i="7"/>
  <c r="AG709" i="7"/>
  <c r="AR708" i="7"/>
  <c r="AQ708" i="7"/>
  <c r="AP708" i="7"/>
  <c r="AO708" i="7"/>
  <c r="AN708" i="7"/>
  <c r="AM708" i="7"/>
  <c r="AL708" i="7"/>
  <c r="AK708" i="7"/>
  <c r="AJ708" i="7"/>
  <c r="AI708" i="7"/>
  <c r="AH708" i="7"/>
  <c r="AG708" i="7"/>
  <c r="AR707" i="7"/>
  <c r="AQ707" i="7"/>
  <c r="AP707" i="7"/>
  <c r="AO707" i="7"/>
  <c r="AN707" i="7"/>
  <c r="AM707" i="7"/>
  <c r="AL707" i="7"/>
  <c r="AK707" i="7"/>
  <c r="AJ707" i="7"/>
  <c r="AI707" i="7"/>
  <c r="AH707" i="7"/>
  <c r="AG707" i="7"/>
  <c r="AR706" i="7"/>
  <c r="AQ706" i="7"/>
  <c r="AP706" i="7"/>
  <c r="AO706" i="7"/>
  <c r="AN706" i="7"/>
  <c r="AM706" i="7"/>
  <c r="AL706" i="7"/>
  <c r="AK706" i="7"/>
  <c r="AJ706" i="7"/>
  <c r="AI706" i="7"/>
  <c r="AH706" i="7"/>
  <c r="AG706" i="7"/>
  <c r="AR705" i="7"/>
  <c r="AQ705" i="7"/>
  <c r="AP705" i="7"/>
  <c r="AO705" i="7"/>
  <c r="AN705" i="7"/>
  <c r="AM705" i="7"/>
  <c r="AL705" i="7"/>
  <c r="AK705" i="7"/>
  <c r="AJ705" i="7"/>
  <c r="AI705" i="7"/>
  <c r="AH705" i="7"/>
  <c r="AG705" i="7"/>
  <c r="AR704" i="7"/>
  <c r="AQ704" i="7"/>
  <c r="AP704" i="7"/>
  <c r="AO704" i="7"/>
  <c r="AN704" i="7"/>
  <c r="AM704" i="7"/>
  <c r="AL704" i="7"/>
  <c r="AK704" i="7"/>
  <c r="AJ704" i="7"/>
  <c r="AI704" i="7"/>
  <c r="AH704" i="7"/>
  <c r="AG704" i="7"/>
  <c r="AR703" i="7"/>
  <c r="AQ703" i="7"/>
  <c r="AP703" i="7"/>
  <c r="AO703" i="7"/>
  <c r="AN703" i="7"/>
  <c r="AM703" i="7"/>
  <c r="AL703" i="7"/>
  <c r="AK703" i="7"/>
  <c r="AJ703" i="7"/>
  <c r="AI703" i="7"/>
  <c r="AH703" i="7"/>
  <c r="AG703" i="7"/>
  <c r="AR702" i="7"/>
  <c r="AQ702" i="7"/>
  <c r="AP702" i="7"/>
  <c r="AO702" i="7"/>
  <c r="AN702" i="7"/>
  <c r="AM702" i="7"/>
  <c r="AL702" i="7"/>
  <c r="AK702" i="7"/>
  <c r="AJ702" i="7"/>
  <c r="AI702" i="7"/>
  <c r="AH702" i="7"/>
  <c r="AG702" i="7"/>
  <c r="AR701" i="7"/>
  <c r="AQ701" i="7"/>
  <c r="AP701" i="7"/>
  <c r="AO701" i="7"/>
  <c r="AN701" i="7"/>
  <c r="AM701" i="7"/>
  <c r="AL701" i="7"/>
  <c r="AK701" i="7"/>
  <c r="AJ701" i="7"/>
  <c r="AI701" i="7"/>
  <c r="AH701" i="7"/>
  <c r="AG701" i="7"/>
  <c r="AR700" i="7"/>
  <c r="AQ700" i="7"/>
  <c r="AP700" i="7"/>
  <c r="AO700" i="7"/>
  <c r="AN700" i="7"/>
  <c r="AM700" i="7"/>
  <c r="AL700" i="7"/>
  <c r="AK700" i="7"/>
  <c r="AJ700" i="7"/>
  <c r="AI700" i="7"/>
  <c r="AH700" i="7"/>
  <c r="AG700" i="7"/>
  <c r="AR699" i="7"/>
  <c r="AQ699" i="7"/>
  <c r="AP699" i="7"/>
  <c r="AO699" i="7"/>
  <c r="AN699" i="7"/>
  <c r="AM699" i="7"/>
  <c r="AL699" i="7"/>
  <c r="AK699" i="7"/>
  <c r="AJ699" i="7"/>
  <c r="AI699" i="7"/>
  <c r="AH699" i="7"/>
  <c r="AG699" i="7"/>
  <c r="AR698" i="7"/>
  <c r="AQ698" i="7"/>
  <c r="AP698" i="7"/>
  <c r="AO698" i="7"/>
  <c r="AN698" i="7"/>
  <c r="AM698" i="7"/>
  <c r="AL698" i="7"/>
  <c r="AK698" i="7"/>
  <c r="AJ698" i="7"/>
  <c r="AI698" i="7"/>
  <c r="AH698" i="7"/>
  <c r="AG698" i="7"/>
  <c r="AR697" i="7"/>
  <c r="AQ697" i="7"/>
  <c r="AP697" i="7"/>
  <c r="AO697" i="7"/>
  <c r="AN697" i="7"/>
  <c r="AM697" i="7"/>
  <c r="AL697" i="7"/>
  <c r="AK697" i="7"/>
  <c r="AJ697" i="7"/>
  <c r="AI697" i="7"/>
  <c r="AH697" i="7"/>
  <c r="AG697" i="7"/>
  <c r="AR696" i="7"/>
  <c r="AQ696" i="7"/>
  <c r="AP696" i="7"/>
  <c r="AO696" i="7"/>
  <c r="AN696" i="7"/>
  <c r="AM696" i="7"/>
  <c r="AL696" i="7"/>
  <c r="AK696" i="7"/>
  <c r="AJ696" i="7"/>
  <c r="AI696" i="7"/>
  <c r="AH696" i="7"/>
  <c r="AG696" i="7"/>
  <c r="AR695" i="7"/>
  <c r="AQ695" i="7"/>
  <c r="AP695" i="7"/>
  <c r="AO695" i="7"/>
  <c r="AN695" i="7"/>
  <c r="AM695" i="7"/>
  <c r="AL695" i="7"/>
  <c r="AK695" i="7"/>
  <c r="AJ695" i="7"/>
  <c r="AI695" i="7"/>
  <c r="AH695" i="7"/>
  <c r="AG695" i="7"/>
  <c r="AR694" i="7"/>
  <c r="AQ694" i="7"/>
  <c r="AP694" i="7"/>
  <c r="AO694" i="7"/>
  <c r="AN694" i="7"/>
  <c r="AM694" i="7"/>
  <c r="AL694" i="7"/>
  <c r="AK694" i="7"/>
  <c r="AJ694" i="7"/>
  <c r="AI694" i="7"/>
  <c r="AH694" i="7"/>
  <c r="AG694" i="7"/>
  <c r="AR693" i="7"/>
  <c r="AQ693" i="7"/>
  <c r="AP693" i="7"/>
  <c r="AO693" i="7"/>
  <c r="AN693" i="7"/>
  <c r="AM693" i="7"/>
  <c r="AL693" i="7"/>
  <c r="AK693" i="7"/>
  <c r="AJ693" i="7"/>
  <c r="AI693" i="7"/>
  <c r="AH693" i="7"/>
  <c r="AG693" i="7"/>
  <c r="AR692" i="7"/>
  <c r="AQ692" i="7"/>
  <c r="AP692" i="7"/>
  <c r="AO692" i="7"/>
  <c r="AN692" i="7"/>
  <c r="AM692" i="7"/>
  <c r="AL692" i="7"/>
  <c r="AK692" i="7"/>
  <c r="AJ692" i="7"/>
  <c r="AI692" i="7"/>
  <c r="AH692" i="7"/>
  <c r="AG692" i="7"/>
  <c r="AR691" i="7"/>
  <c r="AQ691" i="7"/>
  <c r="AP691" i="7"/>
  <c r="AO691" i="7"/>
  <c r="AN691" i="7"/>
  <c r="AM691" i="7"/>
  <c r="AL691" i="7"/>
  <c r="AK691" i="7"/>
  <c r="AJ691" i="7"/>
  <c r="AI691" i="7"/>
  <c r="AH691" i="7"/>
  <c r="AG691" i="7"/>
  <c r="AR690" i="7"/>
  <c r="AQ690" i="7"/>
  <c r="AP690" i="7"/>
  <c r="AO690" i="7"/>
  <c r="AN690" i="7"/>
  <c r="AM690" i="7"/>
  <c r="AL690" i="7"/>
  <c r="AK690" i="7"/>
  <c r="AJ690" i="7"/>
  <c r="AI690" i="7"/>
  <c r="AH690" i="7"/>
  <c r="AG690" i="7"/>
  <c r="AR689" i="7"/>
  <c r="AQ689" i="7"/>
  <c r="AP689" i="7"/>
  <c r="AO689" i="7"/>
  <c r="AN689" i="7"/>
  <c r="AM689" i="7"/>
  <c r="AL689" i="7"/>
  <c r="AK689" i="7"/>
  <c r="AJ689" i="7"/>
  <c r="AI689" i="7"/>
  <c r="AH689" i="7"/>
  <c r="AG689" i="7"/>
  <c r="AR688" i="7"/>
  <c r="AQ688" i="7"/>
  <c r="AP688" i="7"/>
  <c r="AO688" i="7"/>
  <c r="AN688" i="7"/>
  <c r="AM688" i="7"/>
  <c r="AL688" i="7"/>
  <c r="AK688" i="7"/>
  <c r="AJ688" i="7"/>
  <c r="AI688" i="7"/>
  <c r="AH688" i="7"/>
  <c r="AG688" i="7"/>
  <c r="AR687" i="7"/>
  <c r="AQ687" i="7"/>
  <c r="AP687" i="7"/>
  <c r="AO687" i="7"/>
  <c r="AN687" i="7"/>
  <c r="AM687" i="7"/>
  <c r="AL687" i="7"/>
  <c r="AK687" i="7"/>
  <c r="AJ687" i="7"/>
  <c r="AI687" i="7"/>
  <c r="AH687" i="7"/>
  <c r="AG687" i="7"/>
  <c r="AR686" i="7"/>
  <c r="AQ686" i="7"/>
  <c r="AP686" i="7"/>
  <c r="AO686" i="7"/>
  <c r="AN686" i="7"/>
  <c r="AM686" i="7"/>
  <c r="AL686" i="7"/>
  <c r="AK686" i="7"/>
  <c r="AJ686" i="7"/>
  <c r="AI686" i="7"/>
  <c r="AH686" i="7"/>
  <c r="AG686" i="7"/>
  <c r="AR685" i="7"/>
  <c r="AQ685" i="7"/>
  <c r="AP685" i="7"/>
  <c r="AO685" i="7"/>
  <c r="AN685" i="7"/>
  <c r="AM685" i="7"/>
  <c r="AL685" i="7"/>
  <c r="AK685" i="7"/>
  <c r="AJ685" i="7"/>
  <c r="AI685" i="7"/>
  <c r="AH685" i="7"/>
  <c r="AG685" i="7"/>
  <c r="AR684" i="7"/>
  <c r="AQ684" i="7"/>
  <c r="AP684" i="7"/>
  <c r="AO684" i="7"/>
  <c r="AN684" i="7"/>
  <c r="AM684" i="7"/>
  <c r="AL684" i="7"/>
  <c r="AK684" i="7"/>
  <c r="AJ684" i="7"/>
  <c r="AI684" i="7"/>
  <c r="AH684" i="7"/>
  <c r="AG684" i="7"/>
  <c r="AR683" i="7"/>
  <c r="AQ683" i="7"/>
  <c r="AP683" i="7"/>
  <c r="AO683" i="7"/>
  <c r="AN683" i="7"/>
  <c r="AM683" i="7"/>
  <c r="AL683" i="7"/>
  <c r="AK683" i="7"/>
  <c r="AJ683" i="7"/>
  <c r="AI683" i="7"/>
  <c r="AH683" i="7"/>
  <c r="AG683" i="7"/>
  <c r="AR682" i="7"/>
  <c r="AQ682" i="7"/>
  <c r="AP682" i="7"/>
  <c r="AO682" i="7"/>
  <c r="AN682" i="7"/>
  <c r="AM682" i="7"/>
  <c r="AL682" i="7"/>
  <c r="AK682" i="7"/>
  <c r="AJ682" i="7"/>
  <c r="AI682" i="7"/>
  <c r="AH682" i="7"/>
  <c r="AG682" i="7"/>
  <c r="AR681" i="7"/>
  <c r="AQ681" i="7"/>
  <c r="AP681" i="7"/>
  <c r="AO681" i="7"/>
  <c r="AN681" i="7"/>
  <c r="AM681" i="7"/>
  <c r="AL681" i="7"/>
  <c r="AK681" i="7"/>
  <c r="AJ681" i="7"/>
  <c r="AI681" i="7"/>
  <c r="AH681" i="7"/>
  <c r="AG681" i="7"/>
  <c r="AR680" i="7"/>
  <c r="AQ680" i="7"/>
  <c r="AP680" i="7"/>
  <c r="AO680" i="7"/>
  <c r="AN680" i="7"/>
  <c r="AM680" i="7"/>
  <c r="AL680" i="7"/>
  <c r="AK680" i="7"/>
  <c r="AJ680" i="7"/>
  <c r="AI680" i="7"/>
  <c r="AH680" i="7"/>
  <c r="AG680" i="7"/>
  <c r="AR679" i="7"/>
  <c r="AQ679" i="7"/>
  <c r="AP679" i="7"/>
  <c r="AO679" i="7"/>
  <c r="AN679" i="7"/>
  <c r="AM679" i="7"/>
  <c r="AL679" i="7"/>
  <c r="AK679" i="7"/>
  <c r="AJ679" i="7"/>
  <c r="AI679" i="7"/>
  <c r="AH679" i="7"/>
  <c r="AG679" i="7"/>
  <c r="AR678" i="7"/>
  <c r="AQ678" i="7"/>
  <c r="AP678" i="7"/>
  <c r="AO678" i="7"/>
  <c r="AN678" i="7"/>
  <c r="AM678" i="7"/>
  <c r="AL678" i="7"/>
  <c r="AK678" i="7"/>
  <c r="AJ678" i="7"/>
  <c r="AI678" i="7"/>
  <c r="AH678" i="7"/>
  <c r="AG678" i="7"/>
  <c r="AR677" i="7"/>
  <c r="AQ677" i="7"/>
  <c r="AP677" i="7"/>
  <c r="AO677" i="7"/>
  <c r="AN677" i="7"/>
  <c r="AM677" i="7"/>
  <c r="AL677" i="7"/>
  <c r="AK677" i="7"/>
  <c r="AJ677" i="7"/>
  <c r="AI677" i="7"/>
  <c r="AH677" i="7"/>
  <c r="AG677" i="7"/>
  <c r="AR676" i="7"/>
  <c r="AQ676" i="7"/>
  <c r="AP676" i="7"/>
  <c r="AO676" i="7"/>
  <c r="AN676" i="7"/>
  <c r="AM676" i="7"/>
  <c r="AL676" i="7"/>
  <c r="AK676" i="7"/>
  <c r="AJ676" i="7"/>
  <c r="AI676" i="7"/>
  <c r="AH676" i="7"/>
  <c r="AG676" i="7"/>
  <c r="AR675" i="7"/>
  <c r="AQ675" i="7"/>
  <c r="AP675" i="7"/>
  <c r="AO675" i="7"/>
  <c r="AN675" i="7"/>
  <c r="AM675" i="7"/>
  <c r="AL675" i="7"/>
  <c r="AK675" i="7"/>
  <c r="AJ675" i="7"/>
  <c r="AI675" i="7"/>
  <c r="AH675" i="7"/>
  <c r="AG675" i="7"/>
  <c r="AR674" i="7"/>
  <c r="AQ674" i="7"/>
  <c r="AP674" i="7"/>
  <c r="AO674" i="7"/>
  <c r="AN674" i="7"/>
  <c r="AM674" i="7"/>
  <c r="AL674" i="7"/>
  <c r="AK674" i="7"/>
  <c r="AJ674" i="7"/>
  <c r="AI674" i="7"/>
  <c r="AH674" i="7"/>
  <c r="AG674" i="7"/>
  <c r="AR673" i="7"/>
  <c r="AQ673" i="7"/>
  <c r="AP673" i="7"/>
  <c r="AO673" i="7"/>
  <c r="AN673" i="7"/>
  <c r="AM673" i="7"/>
  <c r="AL673" i="7"/>
  <c r="AK673" i="7"/>
  <c r="AJ673" i="7"/>
  <c r="AI673" i="7"/>
  <c r="AH673" i="7"/>
  <c r="AG673" i="7"/>
  <c r="AR672" i="7"/>
  <c r="AQ672" i="7"/>
  <c r="AP672" i="7"/>
  <c r="AO672" i="7"/>
  <c r="AN672" i="7"/>
  <c r="AM672" i="7"/>
  <c r="AL672" i="7"/>
  <c r="AK672" i="7"/>
  <c r="AJ672" i="7"/>
  <c r="AI672" i="7"/>
  <c r="AH672" i="7"/>
  <c r="AG672" i="7"/>
  <c r="AR671" i="7"/>
  <c r="AQ671" i="7"/>
  <c r="AP671" i="7"/>
  <c r="AO671" i="7"/>
  <c r="AN671" i="7"/>
  <c r="AM671" i="7"/>
  <c r="AL671" i="7"/>
  <c r="AK671" i="7"/>
  <c r="AJ671" i="7"/>
  <c r="AI671" i="7"/>
  <c r="AH671" i="7"/>
  <c r="AG671" i="7"/>
  <c r="AR670" i="7"/>
  <c r="AQ670" i="7"/>
  <c r="AP670" i="7"/>
  <c r="AO670" i="7"/>
  <c r="AN670" i="7"/>
  <c r="AM670" i="7"/>
  <c r="AL670" i="7"/>
  <c r="AK670" i="7"/>
  <c r="AJ670" i="7"/>
  <c r="AI670" i="7"/>
  <c r="AH670" i="7"/>
  <c r="AG670" i="7"/>
  <c r="AR669" i="7"/>
  <c r="AQ669" i="7"/>
  <c r="AP669" i="7"/>
  <c r="AO669" i="7"/>
  <c r="AN669" i="7"/>
  <c r="AM669" i="7"/>
  <c r="AL669" i="7"/>
  <c r="AK669" i="7"/>
  <c r="AJ669" i="7"/>
  <c r="AI669" i="7"/>
  <c r="AH669" i="7"/>
  <c r="AG669" i="7"/>
  <c r="AR668" i="7"/>
  <c r="AQ668" i="7"/>
  <c r="AP668" i="7"/>
  <c r="AO668" i="7"/>
  <c r="AN668" i="7"/>
  <c r="AM668" i="7"/>
  <c r="AL668" i="7"/>
  <c r="AK668" i="7"/>
  <c r="AJ668" i="7"/>
  <c r="AI668" i="7"/>
  <c r="AH668" i="7"/>
  <c r="AG668" i="7"/>
  <c r="AR667" i="7"/>
  <c r="AQ667" i="7"/>
  <c r="AP667" i="7"/>
  <c r="AO667" i="7"/>
  <c r="AN667" i="7"/>
  <c r="AM667" i="7"/>
  <c r="AL667" i="7"/>
  <c r="AK667" i="7"/>
  <c r="AJ667" i="7"/>
  <c r="AI667" i="7"/>
  <c r="AH667" i="7"/>
  <c r="AG667" i="7"/>
  <c r="AR666" i="7"/>
  <c r="AQ666" i="7"/>
  <c r="AP666" i="7"/>
  <c r="AO666" i="7"/>
  <c r="AN666" i="7"/>
  <c r="AM666" i="7"/>
  <c r="AL666" i="7"/>
  <c r="AK666" i="7"/>
  <c r="AJ666" i="7"/>
  <c r="AI666" i="7"/>
  <c r="AH666" i="7"/>
  <c r="AG666" i="7"/>
  <c r="AR665" i="7"/>
  <c r="AQ665" i="7"/>
  <c r="AP665" i="7"/>
  <c r="AO665" i="7"/>
  <c r="AN665" i="7"/>
  <c r="AM665" i="7"/>
  <c r="AL665" i="7"/>
  <c r="AK665" i="7"/>
  <c r="AJ665" i="7"/>
  <c r="AI665" i="7"/>
  <c r="AH665" i="7"/>
  <c r="AG665" i="7"/>
  <c r="AR664" i="7"/>
  <c r="AQ664" i="7"/>
  <c r="AP664" i="7"/>
  <c r="AO664" i="7"/>
  <c r="AN664" i="7"/>
  <c r="AM664" i="7"/>
  <c r="AL664" i="7"/>
  <c r="AK664" i="7"/>
  <c r="AJ664" i="7"/>
  <c r="AI664" i="7"/>
  <c r="AH664" i="7"/>
  <c r="AG664" i="7"/>
  <c r="AR663" i="7"/>
  <c r="AQ663" i="7"/>
  <c r="AP663" i="7"/>
  <c r="AO663" i="7"/>
  <c r="AN663" i="7"/>
  <c r="AM663" i="7"/>
  <c r="AL663" i="7"/>
  <c r="AK663" i="7"/>
  <c r="AJ663" i="7"/>
  <c r="AI663" i="7"/>
  <c r="AH663" i="7"/>
  <c r="AG663" i="7"/>
  <c r="AR662" i="7"/>
  <c r="AQ662" i="7"/>
  <c r="AP662" i="7"/>
  <c r="AO662" i="7"/>
  <c r="AN662" i="7"/>
  <c r="AM662" i="7"/>
  <c r="AL662" i="7"/>
  <c r="AK662" i="7"/>
  <c r="AJ662" i="7"/>
  <c r="AI662" i="7"/>
  <c r="AH662" i="7"/>
  <c r="AG662" i="7"/>
  <c r="AR661" i="7"/>
  <c r="AQ661" i="7"/>
  <c r="AP661" i="7"/>
  <c r="AO661" i="7"/>
  <c r="AN661" i="7"/>
  <c r="AM661" i="7"/>
  <c r="AL661" i="7"/>
  <c r="AK661" i="7"/>
  <c r="AJ661" i="7"/>
  <c r="AI661" i="7"/>
  <c r="AH661" i="7"/>
  <c r="AG661" i="7"/>
  <c r="AR660" i="7"/>
  <c r="AQ660" i="7"/>
  <c r="AP660" i="7"/>
  <c r="AO660" i="7"/>
  <c r="AN660" i="7"/>
  <c r="AM660" i="7"/>
  <c r="AL660" i="7"/>
  <c r="AK660" i="7"/>
  <c r="AJ660" i="7"/>
  <c r="AI660" i="7"/>
  <c r="AH660" i="7"/>
  <c r="AG660" i="7"/>
  <c r="AR659" i="7"/>
  <c r="AQ659" i="7"/>
  <c r="AP659" i="7"/>
  <c r="AO659" i="7"/>
  <c r="AN659" i="7"/>
  <c r="AM659" i="7"/>
  <c r="AL659" i="7"/>
  <c r="AK659" i="7"/>
  <c r="AJ659" i="7"/>
  <c r="AI659" i="7"/>
  <c r="AH659" i="7"/>
  <c r="AG659" i="7"/>
  <c r="AR658" i="7"/>
  <c r="AQ658" i="7"/>
  <c r="AP658" i="7"/>
  <c r="AO658" i="7"/>
  <c r="AN658" i="7"/>
  <c r="AM658" i="7"/>
  <c r="AL658" i="7"/>
  <c r="AK658" i="7"/>
  <c r="AJ658" i="7"/>
  <c r="AI658" i="7"/>
  <c r="AH658" i="7"/>
  <c r="AG658" i="7"/>
  <c r="AR657" i="7"/>
  <c r="AQ657" i="7"/>
  <c r="AP657" i="7"/>
  <c r="AO657" i="7"/>
  <c r="AN657" i="7"/>
  <c r="AM657" i="7"/>
  <c r="AL657" i="7"/>
  <c r="AK657" i="7"/>
  <c r="AJ657" i="7"/>
  <c r="AI657" i="7"/>
  <c r="AH657" i="7"/>
  <c r="AG657" i="7"/>
  <c r="AR656" i="7"/>
  <c r="AQ656" i="7"/>
  <c r="AP656" i="7"/>
  <c r="AO656" i="7"/>
  <c r="AN656" i="7"/>
  <c r="AM656" i="7"/>
  <c r="AL656" i="7"/>
  <c r="AK656" i="7"/>
  <c r="AJ656" i="7"/>
  <c r="AI656" i="7"/>
  <c r="AH656" i="7"/>
  <c r="AG656" i="7"/>
  <c r="AR655" i="7"/>
  <c r="AQ655" i="7"/>
  <c r="AP655" i="7"/>
  <c r="AO655" i="7"/>
  <c r="AN655" i="7"/>
  <c r="AM655" i="7"/>
  <c r="AL655" i="7"/>
  <c r="AK655" i="7"/>
  <c r="AJ655" i="7"/>
  <c r="AI655" i="7"/>
  <c r="AH655" i="7"/>
  <c r="AG655" i="7"/>
  <c r="AR654" i="7"/>
  <c r="AQ654" i="7"/>
  <c r="AP654" i="7"/>
  <c r="AO654" i="7"/>
  <c r="AN654" i="7"/>
  <c r="AM654" i="7"/>
  <c r="AL654" i="7"/>
  <c r="AK654" i="7"/>
  <c r="AJ654" i="7"/>
  <c r="AI654" i="7"/>
  <c r="AH654" i="7"/>
  <c r="AG654" i="7"/>
  <c r="AR653" i="7"/>
  <c r="AQ653" i="7"/>
  <c r="AP653" i="7"/>
  <c r="AO653" i="7"/>
  <c r="AN653" i="7"/>
  <c r="AM653" i="7"/>
  <c r="AL653" i="7"/>
  <c r="AK653" i="7"/>
  <c r="AJ653" i="7"/>
  <c r="AI653" i="7"/>
  <c r="AH653" i="7"/>
  <c r="AG653" i="7"/>
  <c r="AR652" i="7"/>
  <c r="AQ652" i="7"/>
  <c r="AP652" i="7"/>
  <c r="AO652" i="7"/>
  <c r="AN652" i="7"/>
  <c r="AM652" i="7"/>
  <c r="AL652" i="7"/>
  <c r="AK652" i="7"/>
  <c r="AJ652" i="7"/>
  <c r="AI652" i="7"/>
  <c r="AH652" i="7"/>
  <c r="AG652" i="7"/>
  <c r="AR651" i="7"/>
  <c r="AQ651" i="7"/>
  <c r="AP651" i="7"/>
  <c r="AO651" i="7"/>
  <c r="AN651" i="7"/>
  <c r="AM651" i="7"/>
  <c r="AL651" i="7"/>
  <c r="AK651" i="7"/>
  <c r="AJ651" i="7"/>
  <c r="AI651" i="7"/>
  <c r="AH651" i="7"/>
  <c r="AG651" i="7"/>
  <c r="AR650" i="7"/>
  <c r="AQ650" i="7"/>
  <c r="AP650" i="7"/>
  <c r="AO650" i="7"/>
  <c r="AN650" i="7"/>
  <c r="AM650" i="7"/>
  <c r="AL650" i="7"/>
  <c r="AK650" i="7"/>
  <c r="AJ650" i="7"/>
  <c r="AI650" i="7"/>
  <c r="AH650" i="7"/>
  <c r="AG650" i="7"/>
  <c r="AR649" i="7"/>
  <c r="AQ649" i="7"/>
  <c r="AP649" i="7"/>
  <c r="AO649" i="7"/>
  <c r="AN649" i="7"/>
  <c r="AM649" i="7"/>
  <c r="AL649" i="7"/>
  <c r="AK649" i="7"/>
  <c r="AJ649" i="7"/>
  <c r="AI649" i="7"/>
  <c r="AH649" i="7"/>
  <c r="AG649" i="7"/>
  <c r="AR648" i="7"/>
  <c r="AQ648" i="7"/>
  <c r="AP648" i="7"/>
  <c r="AO648" i="7"/>
  <c r="AN648" i="7"/>
  <c r="AM648" i="7"/>
  <c r="AL648" i="7"/>
  <c r="AK648" i="7"/>
  <c r="AJ648" i="7"/>
  <c r="AI648" i="7"/>
  <c r="AH648" i="7"/>
  <c r="AG648" i="7"/>
  <c r="AR647" i="7"/>
  <c r="AQ647" i="7"/>
  <c r="AP647" i="7"/>
  <c r="AO647" i="7"/>
  <c r="AN647" i="7"/>
  <c r="AM647" i="7"/>
  <c r="AL647" i="7"/>
  <c r="AK647" i="7"/>
  <c r="AJ647" i="7"/>
  <c r="AI647" i="7"/>
  <c r="AH647" i="7"/>
  <c r="AG647" i="7"/>
  <c r="AR646" i="7"/>
  <c r="AQ646" i="7"/>
  <c r="AP646" i="7"/>
  <c r="AO646" i="7"/>
  <c r="AN646" i="7"/>
  <c r="AM646" i="7"/>
  <c r="AL646" i="7"/>
  <c r="AK646" i="7"/>
  <c r="AJ646" i="7"/>
  <c r="AI646" i="7"/>
  <c r="AH646" i="7"/>
  <c r="AG646" i="7"/>
  <c r="AR645" i="7"/>
  <c r="AQ645" i="7"/>
  <c r="AP645" i="7"/>
  <c r="AO645" i="7"/>
  <c r="AN645" i="7"/>
  <c r="AM645" i="7"/>
  <c r="AL645" i="7"/>
  <c r="AK645" i="7"/>
  <c r="AJ645" i="7"/>
  <c r="AI645" i="7"/>
  <c r="AH645" i="7"/>
  <c r="AG645" i="7"/>
  <c r="AR644" i="7"/>
  <c r="AQ644" i="7"/>
  <c r="AP644" i="7"/>
  <c r="AO644" i="7"/>
  <c r="AN644" i="7"/>
  <c r="AM644" i="7"/>
  <c r="AL644" i="7"/>
  <c r="AK644" i="7"/>
  <c r="AJ644" i="7"/>
  <c r="AI644" i="7"/>
  <c r="AH644" i="7"/>
  <c r="AG644" i="7"/>
  <c r="AR643" i="7"/>
  <c r="AQ643" i="7"/>
  <c r="AP643" i="7"/>
  <c r="AO643" i="7"/>
  <c r="AN643" i="7"/>
  <c r="AM643" i="7"/>
  <c r="AL643" i="7"/>
  <c r="AK643" i="7"/>
  <c r="AJ643" i="7"/>
  <c r="AI643" i="7"/>
  <c r="AH643" i="7"/>
  <c r="AG643" i="7"/>
  <c r="AR642" i="7"/>
  <c r="AQ642" i="7"/>
  <c r="AP642" i="7"/>
  <c r="AO642" i="7"/>
  <c r="AN642" i="7"/>
  <c r="AM642" i="7"/>
  <c r="AL642" i="7"/>
  <c r="AK642" i="7"/>
  <c r="AJ642" i="7"/>
  <c r="AI642" i="7"/>
  <c r="AH642" i="7"/>
  <c r="AG642" i="7"/>
  <c r="AR641" i="7"/>
  <c r="AQ641" i="7"/>
  <c r="AP641" i="7"/>
  <c r="AO641" i="7"/>
  <c r="AN641" i="7"/>
  <c r="AM641" i="7"/>
  <c r="AL641" i="7"/>
  <c r="AK641" i="7"/>
  <c r="AJ641" i="7"/>
  <c r="AI641" i="7"/>
  <c r="AH641" i="7"/>
  <c r="AG641" i="7"/>
  <c r="AR640" i="7"/>
  <c r="AQ640" i="7"/>
  <c r="AP640" i="7"/>
  <c r="AO640" i="7"/>
  <c r="AN640" i="7"/>
  <c r="AM640" i="7"/>
  <c r="AL640" i="7"/>
  <c r="AK640" i="7"/>
  <c r="AJ640" i="7"/>
  <c r="AI640" i="7"/>
  <c r="AH640" i="7"/>
  <c r="AG640" i="7"/>
  <c r="AR639" i="7"/>
  <c r="AQ639" i="7"/>
  <c r="AP639" i="7"/>
  <c r="AO639" i="7"/>
  <c r="AN639" i="7"/>
  <c r="AM639" i="7"/>
  <c r="AL639" i="7"/>
  <c r="AK639" i="7"/>
  <c r="AJ639" i="7"/>
  <c r="AI639" i="7"/>
  <c r="AH639" i="7"/>
  <c r="AG639" i="7"/>
  <c r="AR638" i="7"/>
  <c r="AQ638" i="7"/>
  <c r="AP638" i="7"/>
  <c r="AO638" i="7"/>
  <c r="AN638" i="7"/>
  <c r="AM638" i="7"/>
  <c r="AL638" i="7"/>
  <c r="AK638" i="7"/>
  <c r="AJ638" i="7"/>
  <c r="AI638" i="7"/>
  <c r="AH638" i="7"/>
  <c r="AG638" i="7"/>
  <c r="AR637" i="7"/>
  <c r="AQ637" i="7"/>
  <c r="AP637" i="7"/>
  <c r="AO637" i="7"/>
  <c r="AN637" i="7"/>
  <c r="AM637" i="7"/>
  <c r="AL637" i="7"/>
  <c r="AK637" i="7"/>
  <c r="AJ637" i="7"/>
  <c r="AI637" i="7"/>
  <c r="AH637" i="7"/>
  <c r="AG637" i="7"/>
  <c r="AR636" i="7"/>
  <c r="AQ636" i="7"/>
  <c r="AP636" i="7"/>
  <c r="AO636" i="7"/>
  <c r="AN636" i="7"/>
  <c r="AM636" i="7"/>
  <c r="AL636" i="7"/>
  <c r="AK636" i="7"/>
  <c r="AJ636" i="7"/>
  <c r="AI636" i="7"/>
  <c r="AH636" i="7"/>
  <c r="AG636" i="7"/>
  <c r="AR635" i="7"/>
  <c r="AQ635" i="7"/>
  <c r="AP635" i="7"/>
  <c r="AO635" i="7"/>
  <c r="AN635" i="7"/>
  <c r="AM635" i="7"/>
  <c r="AL635" i="7"/>
  <c r="AK635" i="7"/>
  <c r="AJ635" i="7"/>
  <c r="AI635" i="7"/>
  <c r="AH635" i="7"/>
  <c r="AG635" i="7"/>
  <c r="AR634" i="7"/>
  <c r="AQ634" i="7"/>
  <c r="AP634" i="7"/>
  <c r="AO634" i="7"/>
  <c r="AN634" i="7"/>
  <c r="AM634" i="7"/>
  <c r="AL634" i="7"/>
  <c r="AK634" i="7"/>
  <c r="AJ634" i="7"/>
  <c r="AI634" i="7"/>
  <c r="AH634" i="7"/>
  <c r="AG634" i="7"/>
  <c r="AR633" i="7"/>
  <c r="AQ633" i="7"/>
  <c r="AP633" i="7"/>
  <c r="AO633" i="7"/>
  <c r="AN633" i="7"/>
  <c r="AM633" i="7"/>
  <c r="AL633" i="7"/>
  <c r="AK633" i="7"/>
  <c r="AJ633" i="7"/>
  <c r="AI633" i="7"/>
  <c r="AH633" i="7"/>
  <c r="AG633" i="7"/>
  <c r="AR632" i="7"/>
  <c r="AQ632" i="7"/>
  <c r="AP632" i="7"/>
  <c r="AO632" i="7"/>
  <c r="AN632" i="7"/>
  <c r="AM632" i="7"/>
  <c r="AL632" i="7"/>
  <c r="AK632" i="7"/>
  <c r="AJ632" i="7"/>
  <c r="AI632" i="7"/>
  <c r="AH632" i="7"/>
  <c r="AG632" i="7"/>
  <c r="AR631" i="7"/>
  <c r="AQ631" i="7"/>
  <c r="AP631" i="7"/>
  <c r="AO631" i="7"/>
  <c r="AN631" i="7"/>
  <c r="AM631" i="7"/>
  <c r="AL631" i="7"/>
  <c r="AK631" i="7"/>
  <c r="AJ631" i="7"/>
  <c r="AI631" i="7"/>
  <c r="AH631" i="7"/>
  <c r="AG631" i="7"/>
  <c r="AR630" i="7"/>
  <c r="AQ630" i="7"/>
  <c r="AP630" i="7"/>
  <c r="AO630" i="7"/>
  <c r="AN630" i="7"/>
  <c r="AM630" i="7"/>
  <c r="AL630" i="7"/>
  <c r="AK630" i="7"/>
  <c r="AJ630" i="7"/>
  <c r="AI630" i="7"/>
  <c r="AH630" i="7"/>
  <c r="AG630" i="7"/>
  <c r="AR629" i="7"/>
  <c r="AQ629" i="7"/>
  <c r="AP629" i="7"/>
  <c r="AO629" i="7"/>
  <c r="AN629" i="7"/>
  <c r="AM629" i="7"/>
  <c r="AL629" i="7"/>
  <c r="AK629" i="7"/>
  <c r="AJ629" i="7"/>
  <c r="AI629" i="7"/>
  <c r="AH629" i="7"/>
  <c r="AG629" i="7"/>
  <c r="AR628" i="7"/>
  <c r="AQ628" i="7"/>
  <c r="AP628" i="7"/>
  <c r="AO628" i="7"/>
  <c r="AN628" i="7"/>
  <c r="AM628" i="7"/>
  <c r="AL628" i="7"/>
  <c r="AK628" i="7"/>
  <c r="AJ628" i="7"/>
  <c r="AI628" i="7"/>
  <c r="AH628" i="7"/>
  <c r="AG628" i="7"/>
  <c r="AR627" i="7"/>
  <c r="AQ627" i="7"/>
  <c r="AP627" i="7"/>
  <c r="AO627" i="7"/>
  <c r="AN627" i="7"/>
  <c r="AM627" i="7"/>
  <c r="AL627" i="7"/>
  <c r="AK627" i="7"/>
  <c r="AJ627" i="7"/>
  <c r="AI627" i="7"/>
  <c r="AH627" i="7"/>
  <c r="AG627" i="7"/>
  <c r="AR626" i="7"/>
  <c r="AQ626" i="7"/>
  <c r="AP626" i="7"/>
  <c r="AO626" i="7"/>
  <c r="AN626" i="7"/>
  <c r="AM626" i="7"/>
  <c r="AL626" i="7"/>
  <c r="AK626" i="7"/>
  <c r="AJ626" i="7"/>
  <c r="AI626" i="7"/>
  <c r="AH626" i="7"/>
  <c r="AG626" i="7"/>
  <c r="AR625" i="7"/>
  <c r="AQ625" i="7"/>
  <c r="AP625" i="7"/>
  <c r="AO625" i="7"/>
  <c r="AN625" i="7"/>
  <c r="AM625" i="7"/>
  <c r="AL625" i="7"/>
  <c r="AK625" i="7"/>
  <c r="AJ625" i="7"/>
  <c r="AI625" i="7"/>
  <c r="AH625" i="7"/>
  <c r="AG625" i="7"/>
  <c r="AR624" i="7"/>
  <c r="AQ624" i="7"/>
  <c r="AP624" i="7"/>
  <c r="AO624" i="7"/>
  <c r="AN624" i="7"/>
  <c r="AM624" i="7"/>
  <c r="AL624" i="7"/>
  <c r="AK624" i="7"/>
  <c r="AJ624" i="7"/>
  <c r="AI624" i="7"/>
  <c r="AH624" i="7"/>
  <c r="AG624" i="7"/>
  <c r="AR623" i="7"/>
  <c r="AQ623" i="7"/>
  <c r="AP623" i="7"/>
  <c r="AO623" i="7"/>
  <c r="AN623" i="7"/>
  <c r="AM623" i="7"/>
  <c r="AL623" i="7"/>
  <c r="AK623" i="7"/>
  <c r="AJ623" i="7"/>
  <c r="AI623" i="7"/>
  <c r="AH623" i="7"/>
  <c r="AG623" i="7"/>
  <c r="AR622" i="7"/>
  <c r="AQ622" i="7"/>
  <c r="AP622" i="7"/>
  <c r="AO622" i="7"/>
  <c r="AN622" i="7"/>
  <c r="AM622" i="7"/>
  <c r="AL622" i="7"/>
  <c r="AK622" i="7"/>
  <c r="AJ622" i="7"/>
  <c r="AI622" i="7"/>
  <c r="AH622" i="7"/>
  <c r="AG622" i="7"/>
  <c r="AR621" i="7"/>
  <c r="AQ621" i="7"/>
  <c r="AP621" i="7"/>
  <c r="AO621" i="7"/>
  <c r="AN621" i="7"/>
  <c r="AM621" i="7"/>
  <c r="AL621" i="7"/>
  <c r="AK621" i="7"/>
  <c r="AJ621" i="7"/>
  <c r="AI621" i="7"/>
  <c r="AH621" i="7"/>
  <c r="AG621" i="7"/>
  <c r="AR620" i="7"/>
  <c r="AQ620" i="7"/>
  <c r="AP620" i="7"/>
  <c r="AO620" i="7"/>
  <c r="AN620" i="7"/>
  <c r="AM620" i="7"/>
  <c r="AL620" i="7"/>
  <c r="AK620" i="7"/>
  <c r="AJ620" i="7"/>
  <c r="AI620" i="7"/>
  <c r="AH620" i="7"/>
  <c r="AG620" i="7"/>
  <c r="AR619" i="7"/>
  <c r="AQ619" i="7"/>
  <c r="AP619" i="7"/>
  <c r="AO619" i="7"/>
  <c r="AN619" i="7"/>
  <c r="AM619" i="7"/>
  <c r="AL619" i="7"/>
  <c r="AK619" i="7"/>
  <c r="AJ619" i="7"/>
  <c r="AI619" i="7"/>
  <c r="AH619" i="7"/>
  <c r="AG619" i="7"/>
  <c r="AR618" i="7"/>
  <c r="AQ618" i="7"/>
  <c r="AP618" i="7"/>
  <c r="AO618" i="7"/>
  <c r="AN618" i="7"/>
  <c r="AM618" i="7"/>
  <c r="AL618" i="7"/>
  <c r="AK618" i="7"/>
  <c r="AJ618" i="7"/>
  <c r="AI618" i="7"/>
  <c r="AH618" i="7"/>
  <c r="AG618" i="7"/>
  <c r="AR617" i="7"/>
  <c r="AQ617" i="7"/>
  <c r="AP617" i="7"/>
  <c r="AO617" i="7"/>
  <c r="AN617" i="7"/>
  <c r="AM617" i="7"/>
  <c r="AL617" i="7"/>
  <c r="AK617" i="7"/>
  <c r="AJ617" i="7"/>
  <c r="AI617" i="7"/>
  <c r="AH617" i="7"/>
  <c r="AG617" i="7"/>
  <c r="AR616" i="7"/>
  <c r="AQ616" i="7"/>
  <c r="AP616" i="7"/>
  <c r="AO616" i="7"/>
  <c r="AN616" i="7"/>
  <c r="AM616" i="7"/>
  <c r="AL616" i="7"/>
  <c r="AK616" i="7"/>
  <c r="AJ616" i="7"/>
  <c r="AI616" i="7"/>
  <c r="AH616" i="7"/>
  <c r="AG616" i="7"/>
  <c r="AR615" i="7"/>
  <c r="AQ615" i="7"/>
  <c r="AP615" i="7"/>
  <c r="AO615" i="7"/>
  <c r="AN615" i="7"/>
  <c r="AM615" i="7"/>
  <c r="AL615" i="7"/>
  <c r="AK615" i="7"/>
  <c r="AJ615" i="7"/>
  <c r="AI615" i="7"/>
  <c r="AH615" i="7"/>
  <c r="AG615" i="7"/>
  <c r="AR614" i="7"/>
  <c r="AQ614" i="7"/>
  <c r="AP614" i="7"/>
  <c r="AO614" i="7"/>
  <c r="AN614" i="7"/>
  <c r="AM614" i="7"/>
  <c r="AL614" i="7"/>
  <c r="AK614" i="7"/>
  <c r="AJ614" i="7"/>
  <c r="AI614" i="7"/>
  <c r="AH614" i="7"/>
  <c r="AG614" i="7"/>
  <c r="AR613" i="7"/>
  <c r="AQ613" i="7"/>
  <c r="AP613" i="7"/>
  <c r="AO613" i="7"/>
  <c r="AN613" i="7"/>
  <c r="AM613" i="7"/>
  <c r="AL613" i="7"/>
  <c r="AK613" i="7"/>
  <c r="AJ613" i="7"/>
  <c r="AI613" i="7"/>
  <c r="AH613" i="7"/>
  <c r="AG613" i="7"/>
  <c r="AR612" i="7"/>
  <c r="AQ612" i="7"/>
  <c r="AP612" i="7"/>
  <c r="AO612" i="7"/>
  <c r="AN612" i="7"/>
  <c r="AM612" i="7"/>
  <c r="AL612" i="7"/>
  <c r="AK612" i="7"/>
  <c r="AJ612" i="7"/>
  <c r="AI612" i="7"/>
  <c r="AH612" i="7"/>
  <c r="AG612" i="7"/>
  <c r="AR611" i="7"/>
  <c r="AQ611" i="7"/>
  <c r="AP611" i="7"/>
  <c r="AO611" i="7"/>
  <c r="AN611" i="7"/>
  <c r="AM611" i="7"/>
  <c r="AL611" i="7"/>
  <c r="AK611" i="7"/>
  <c r="AJ611" i="7"/>
  <c r="AI611" i="7"/>
  <c r="AH611" i="7"/>
  <c r="AG611" i="7"/>
  <c r="AR610" i="7"/>
  <c r="AQ610" i="7"/>
  <c r="AP610" i="7"/>
  <c r="AO610" i="7"/>
  <c r="AN610" i="7"/>
  <c r="AM610" i="7"/>
  <c r="AL610" i="7"/>
  <c r="AK610" i="7"/>
  <c r="AJ610" i="7"/>
  <c r="AI610" i="7"/>
  <c r="AH610" i="7"/>
  <c r="AG610" i="7"/>
  <c r="AR609" i="7"/>
  <c r="AQ609" i="7"/>
  <c r="AP609" i="7"/>
  <c r="AO609" i="7"/>
  <c r="AN609" i="7"/>
  <c r="AM609" i="7"/>
  <c r="AL609" i="7"/>
  <c r="AK609" i="7"/>
  <c r="AJ609" i="7"/>
  <c r="AI609" i="7"/>
  <c r="AH609" i="7"/>
  <c r="AG609" i="7"/>
  <c r="AR608" i="7"/>
  <c r="AQ608" i="7"/>
  <c r="AP608" i="7"/>
  <c r="AO608" i="7"/>
  <c r="AN608" i="7"/>
  <c r="AM608" i="7"/>
  <c r="AL608" i="7"/>
  <c r="AK608" i="7"/>
  <c r="AJ608" i="7"/>
  <c r="AI608" i="7"/>
  <c r="AH608" i="7"/>
  <c r="AG608" i="7"/>
  <c r="AR607" i="7"/>
  <c r="AQ607" i="7"/>
  <c r="AP607" i="7"/>
  <c r="AO607" i="7"/>
  <c r="AN607" i="7"/>
  <c r="AM607" i="7"/>
  <c r="AL607" i="7"/>
  <c r="AK607" i="7"/>
  <c r="AJ607" i="7"/>
  <c r="AI607" i="7"/>
  <c r="AH607" i="7"/>
  <c r="AG607" i="7"/>
  <c r="AR606" i="7"/>
  <c r="AQ606" i="7"/>
  <c r="AP606" i="7"/>
  <c r="AO606" i="7"/>
  <c r="AN606" i="7"/>
  <c r="AM606" i="7"/>
  <c r="AL606" i="7"/>
  <c r="AK606" i="7"/>
  <c r="AJ606" i="7"/>
  <c r="AI606" i="7"/>
  <c r="AH606" i="7"/>
  <c r="AG606" i="7"/>
  <c r="AR605" i="7"/>
  <c r="AQ605" i="7"/>
  <c r="AP605" i="7"/>
  <c r="AO605" i="7"/>
  <c r="AN605" i="7"/>
  <c r="AM605" i="7"/>
  <c r="AL605" i="7"/>
  <c r="AK605" i="7"/>
  <c r="AJ605" i="7"/>
  <c r="AI605" i="7"/>
  <c r="AH605" i="7"/>
  <c r="AG605" i="7"/>
  <c r="AR604" i="7"/>
  <c r="AQ604" i="7"/>
  <c r="AP604" i="7"/>
  <c r="AO604" i="7"/>
  <c r="AN604" i="7"/>
  <c r="AM604" i="7"/>
  <c r="AL604" i="7"/>
  <c r="AK604" i="7"/>
  <c r="AJ604" i="7"/>
  <c r="AI604" i="7"/>
  <c r="AH604" i="7"/>
  <c r="AG604" i="7"/>
  <c r="AR603" i="7"/>
  <c r="AQ603" i="7"/>
  <c r="AP603" i="7"/>
  <c r="AO603" i="7"/>
  <c r="AN603" i="7"/>
  <c r="AM603" i="7"/>
  <c r="AL603" i="7"/>
  <c r="AK603" i="7"/>
  <c r="AJ603" i="7"/>
  <c r="AI603" i="7"/>
  <c r="AH603" i="7"/>
  <c r="AG603" i="7"/>
  <c r="AR602" i="7"/>
  <c r="AQ602" i="7"/>
  <c r="AP602" i="7"/>
  <c r="AO602" i="7"/>
  <c r="AN602" i="7"/>
  <c r="AM602" i="7"/>
  <c r="AL602" i="7"/>
  <c r="AK602" i="7"/>
  <c r="AJ602" i="7"/>
  <c r="AI602" i="7"/>
  <c r="AH602" i="7"/>
  <c r="AG602" i="7"/>
  <c r="AR601" i="7"/>
  <c r="AQ601" i="7"/>
  <c r="AP601" i="7"/>
  <c r="AO601" i="7"/>
  <c r="AN601" i="7"/>
  <c r="AM601" i="7"/>
  <c r="AL601" i="7"/>
  <c r="AK601" i="7"/>
  <c r="AJ601" i="7"/>
  <c r="AI601" i="7"/>
  <c r="AH601" i="7"/>
  <c r="AG601" i="7"/>
  <c r="AR600" i="7"/>
  <c r="AQ600" i="7"/>
  <c r="AP600" i="7"/>
  <c r="AO600" i="7"/>
  <c r="AN600" i="7"/>
  <c r="AM600" i="7"/>
  <c r="AL600" i="7"/>
  <c r="AK600" i="7"/>
  <c r="AJ600" i="7"/>
  <c r="AI600" i="7"/>
  <c r="AH600" i="7"/>
  <c r="AG600" i="7"/>
  <c r="AR599" i="7"/>
  <c r="AQ599" i="7"/>
  <c r="AP599" i="7"/>
  <c r="AO599" i="7"/>
  <c r="AN599" i="7"/>
  <c r="AM599" i="7"/>
  <c r="AL599" i="7"/>
  <c r="AK599" i="7"/>
  <c r="AJ599" i="7"/>
  <c r="AI599" i="7"/>
  <c r="AH599" i="7"/>
  <c r="AG599" i="7"/>
  <c r="AR598" i="7"/>
  <c r="AQ598" i="7"/>
  <c r="AP598" i="7"/>
  <c r="AO598" i="7"/>
  <c r="AN598" i="7"/>
  <c r="AM598" i="7"/>
  <c r="AL598" i="7"/>
  <c r="AK598" i="7"/>
  <c r="AJ598" i="7"/>
  <c r="AI598" i="7"/>
  <c r="AH598" i="7"/>
  <c r="AG598" i="7"/>
  <c r="AR597" i="7"/>
  <c r="AQ597" i="7"/>
  <c r="AP597" i="7"/>
  <c r="AO597" i="7"/>
  <c r="AN597" i="7"/>
  <c r="AM597" i="7"/>
  <c r="AL597" i="7"/>
  <c r="AK597" i="7"/>
  <c r="AJ597" i="7"/>
  <c r="AI597" i="7"/>
  <c r="AH597" i="7"/>
  <c r="AG597" i="7"/>
  <c r="AR596" i="7"/>
  <c r="AQ596" i="7"/>
  <c r="AP596" i="7"/>
  <c r="AO596" i="7"/>
  <c r="AN596" i="7"/>
  <c r="AM596" i="7"/>
  <c r="AL596" i="7"/>
  <c r="AK596" i="7"/>
  <c r="AJ596" i="7"/>
  <c r="AI596" i="7"/>
  <c r="AH596" i="7"/>
  <c r="AG596" i="7"/>
  <c r="AR595" i="7"/>
  <c r="AQ595" i="7"/>
  <c r="AP595" i="7"/>
  <c r="AO595" i="7"/>
  <c r="AN595" i="7"/>
  <c r="AM595" i="7"/>
  <c r="AL595" i="7"/>
  <c r="AK595" i="7"/>
  <c r="AJ595" i="7"/>
  <c r="AI595" i="7"/>
  <c r="AH595" i="7"/>
  <c r="AG595" i="7"/>
  <c r="AR594" i="7"/>
  <c r="AQ594" i="7"/>
  <c r="AP594" i="7"/>
  <c r="AO594" i="7"/>
  <c r="AN594" i="7"/>
  <c r="AM594" i="7"/>
  <c r="AL594" i="7"/>
  <c r="AK594" i="7"/>
  <c r="AJ594" i="7"/>
  <c r="AI594" i="7"/>
  <c r="AH594" i="7"/>
  <c r="AG594" i="7"/>
  <c r="AR593" i="7"/>
  <c r="AQ593" i="7"/>
  <c r="AP593" i="7"/>
  <c r="AO593" i="7"/>
  <c r="AN593" i="7"/>
  <c r="AM593" i="7"/>
  <c r="AL593" i="7"/>
  <c r="AK593" i="7"/>
  <c r="AJ593" i="7"/>
  <c r="AI593" i="7"/>
  <c r="AH593" i="7"/>
  <c r="AG593" i="7"/>
  <c r="AR592" i="7"/>
  <c r="AQ592" i="7"/>
  <c r="AP592" i="7"/>
  <c r="AO592" i="7"/>
  <c r="AN592" i="7"/>
  <c r="AM592" i="7"/>
  <c r="AL592" i="7"/>
  <c r="AK592" i="7"/>
  <c r="AJ592" i="7"/>
  <c r="AI592" i="7"/>
  <c r="AH592" i="7"/>
  <c r="AG592" i="7"/>
  <c r="AR591" i="7"/>
  <c r="AQ591" i="7"/>
  <c r="AP591" i="7"/>
  <c r="AO591" i="7"/>
  <c r="AN591" i="7"/>
  <c r="AM591" i="7"/>
  <c r="AL591" i="7"/>
  <c r="AK591" i="7"/>
  <c r="AJ591" i="7"/>
  <c r="AI591" i="7"/>
  <c r="AH591" i="7"/>
  <c r="AG591" i="7"/>
  <c r="AR590" i="7"/>
  <c r="AQ590" i="7"/>
  <c r="AP590" i="7"/>
  <c r="AO590" i="7"/>
  <c r="AN590" i="7"/>
  <c r="AM590" i="7"/>
  <c r="AL590" i="7"/>
  <c r="AK590" i="7"/>
  <c r="AJ590" i="7"/>
  <c r="AI590" i="7"/>
  <c r="AH590" i="7"/>
  <c r="AG590" i="7"/>
  <c r="AR589" i="7"/>
  <c r="AQ589" i="7"/>
  <c r="AP589" i="7"/>
  <c r="AO589" i="7"/>
  <c r="AN589" i="7"/>
  <c r="AM589" i="7"/>
  <c r="AL589" i="7"/>
  <c r="AK589" i="7"/>
  <c r="AJ589" i="7"/>
  <c r="AI589" i="7"/>
  <c r="AH589" i="7"/>
  <c r="AG589" i="7"/>
  <c r="AR588" i="7"/>
  <c r="AQ588" i="7"/>
  <c r="AP588" i="7"/>
  <c r="AO588" i="7"/>
  <c r="AN588" i="7"/>
  <c r="AM588" i="7"/>
  <c r="AL588" i="7"/>
  <c r="AK588" i="7"/>
  <c r="AJ588" i="7"/>
  <c r="AI588" i="7"/>
  <c r="AH588" i="7"/>
  <c r="AG588" i="7"/>
  <c r="AR587" i="7"/>
  <c r="AQ587" i="7"/>
  <c r="AP587" i="7"/>
  <c r="AO587" i="7"/>
  <c r="AN587" i="7"/>
  <c r="AM587" i="7"/>
  <c r="AL587" i="7"/>
  <c r="AK587" i="7"/>
  <c r="AJ587" i="7"/>
  <c r="AI587" i="7"/>
  <c r="AH587" i="7"/>
  <c r="AG587" i="7"/>
  <c r="AR586" i="7"/>
  <c r="AQ586" i="7"/>
  <c r="AP586" i="7"/>
  <c r="AO586" i="7"/>
  <c r="AN586" i="7"/>
  <c r="AM586" i="7"/>
  <c r="AL586" i="7"/>
  <c r="AK586" i="7"/>
  <c r="AJ586" i="7"/>
  <c r="AI586" i="7"/>
  <c r="AH586" i="7"/>
  <c r="AG586" i="7"/>
  <c r="AR585" i="7"/>
  <c r="AQ585" i="7"/>
  <c r="AP585" i="7"/>
  <c r="AO585" i="7"/>
  <c r="AN585" i="7"/>
  <c r="AM585" i="7"/>
  <c r="AL585" i="7"/>
  <c r="AK585" i="7"/>
  <c r="AJ585" i="7"/>
  <c r="AI585" i="7"/>
  <c r="AH585" i="7"/>
  <c r="AG585" i="7"/>
  <c r="AR584" i="7"/>
  <c r="AQ584" i="7"/>
  <c r="AP584" i="7"/>
  <c r="AO584" i="7"/>
  <c r="AN584" i="7"/>
  <c r="AM584" i="7"/>
  <c r="AL584" i="7"/>
  <c r="AK584" i="7"/>
  <c r="AJ584" i="7"/>
  <c r="AI584" i="7"/>
  <c r="AH584" i="7"/>
  <c r="AG584" i="7"/>
  <c r="AR583" i="7"/>
  <c r="AQ583" i="7"/>
  <c r="AP583" i="7"/>
  <c r="AO583" i="7"/>
  <c r="AN583" i="7"/>
  <c r="AM583" i="7"/>
  <c r="AL583" i="7"/>
  <c r="AK583" i="7"/>
  <c r="AJ583" i="7"/>
  <c r="AI583" i="7"/>
  <c r="AH583" i="7"/>
  <c r="AG583" i="7"/>
  <c r="AR582" i="7"/>
  <c r="AQ582" i="7"/>
  <c r="AP582" i="7"/>
  <c r="AO582" i="7"/>
  <c r="AN582" i="7"/>
  <c r="AM582" i="7"/>
  <c r="AL582" i="7"/>
  <c r="AK582" i="7"/>
  <c r="AJ582" i="7"/>
  <c r="AI582" i="7"/>
  <c r="AH582" i="7"/>
  <c r="AG582" i="7"/>
  <c r="AR581" i="7"/>
  <c r="AQ581" i="7"/>
  <c r="AP581" i="7"/>
  <c r="AO581" i="7"/>
  <c r="AN581" i="7"/>
  <c r="AM581" i="7"/>
  <c r="AL581" i="7"/>
  <c r="AK581" i="7"/>
  <c r="AJ581" i="7"/>
  <c r="AI581" i="7"/>
  <c r="AH581" i="7"/>
  <c r="AG581" i="7"/>
  <c r="AR580" i="7"/>
  <c r="AQ580" i="7"/>
  <c r="AP580" i="7"/>
  <c r="AO580" i="7"/>
  <c r="AN580" i="7"/>
  <c r="AM580" i="7"/>
  <c r="AL580" i="7"/>
  <c r="AK580" i="7"/>
  <c r="AJ580" i="7"/>
  <c r="AI580" i="7"/>
  <c r="AH580" i="7"/>
  <c r="AG580" i="7"/>
  <c r="AR579" i="7"/>
  <c r="AQ579" i="7"/>
  <c r="AP579" i="7"/>
  <c r="AO579" i="7"/>
  <c r="AN579" i="7"/>
  <c r="AM579" i="7"/>
  <c r="AL579" i="7"/>
  <c r="AK579" i="7"/>
  <c r="AJ579" i="7"/>
  <c r="AI579" i="7"/>
  <c r="AH579" i="7"/>
  <c r="AG579" i="7"/>
  <c r="AR578" i="7"/>
  <c r="AQ578" i="7"/>
  <c r="AP578" i="7"/>
  <c r="AO578" i="7"/>
  <c r="AN578" i="7"/>
  <c r="AM578" i="7"/>
  <c r="AL578" i="7"/>
  <c r="AK578" i="7"/>
  <c r="AJ578" i="7"/>
  <c r="AI578" i="7"/>
  <c r="AH578" i="7"/>
  <c r="AG578" i="7"/>
  <c r="AR577" i="7"/>
  <c r="AQ577" i="7"/>
  <c r="AP577" i="7"/>
  <c r="AO577" i="7"/>
  <c r="AN577" i="7"/>
  <c r="AM577" i="7"/>
  <c r="AL577" i="7"/>
  <c r="AK577" i="7"/>
  <c r="AJ577" i="7"/>
  <c r="AI577" i="7"/>
  <c r="AH577" i="7"/>
  <c r="AG577" i="7"/>
  <c r="AR576" i="7"/>
  <c r="AQ576" i="7"/>
  <c r="AP576" i="7"/>
  <c r="AO576" i="7"/>
  <c r="AN576" i="7"/>
  <c r="AM576" i="7"/>
  <c r="AL576" i="7"/>
  <c r="AK576" i="7"/>
  <c r="AJ576" i="7"/>
  <c r="AI576" i="7"/>
  <c r="AH576" i="7"/>
  <c r="AG576" i="7"/>
  <c r="AR575" i="7"/>
  <c r="AQ575" i="7"/>
  <c r="AP575" i="7"/>
  <c r="AO575" i="7"/>
  <c r="AN575" i="7"/>
  <c r="AM575" i="7"/>
  <c r="AL575" i="7"/>
  <c r="AK575" i="7"/>
  <c r="AJ575" i="7"/>
  <c r="AI575" i="7"/>
  <c r="AH575" i="7"/>
  <c r="AG575" i="7"/>
  <c r="AR574" i="7"/>
  <c r="AQ574" i="7"/>
  <c r="AP574" i="7"/>
  <c r="AO574" i="7"/>
  <c r="AN574" i="7"/>
  <c r="AM574" i="7"/>
  <c r="AL574" i="7"/>
  <c r="AK574" i="7"/>
  <c r="AJ574" i="7"/>
  <c r="AI574" i="7"/>
  <c r="AH574" i="7"/>
  <c r="AG574" i="7"/>
  <c r="AR573" i="7"/>
  <c r="AQ573" i="7"/>
  <c r="AP573" i="7"/>
  <c r="AO573" i="7"/>
  <c r="AN573" i="7"/>
  <c r="AM573" i="7"/>
  <c r="AL573" i="7"/>
  <c r="AK573" i="7"/>
  <c r="AJ573" i="7"/>
  <c r="AI573" i="7"/>
  <c r="AH573" i="7"/>
  <c r="AG573" i="7"/>
  <c r="AR572" i="7"/>
  <c r="AQ572" i="7"/>
  <c r="AP572" i="7"/>
  <c r="AO572" i="7"/>
  <c r="AN572" i="7"/>
  <c r="AM572" i="7"/>
  <c r="AL572" i="7"/>
  <c r="AK572" i="7"/>
  <c r="AJ572" i="7"/>
  <c r="AI572" i="7"/>
  <c r="AH572" i="7"/>
  <c r="AG572" i="7"/>
  <c r="AR571" i="7"/>
  <c r="AQ571" i="7"/>
  <c r="AP571" i="7"/>
  <c r="AO571" i="7"/>
  <c r="AN571" i="7"/>
  <c r="AM571" i="7"/>
  <c r="AL571" i="7"/>
  <c r="AK571" i="7"/>
  <c r="AJ571" i="7"/>
  <c r="AI571" i="7"/>
  <c r="AH571" i="7"/>
  <c r="AG571" i="7"/>
  <c r="AR570" i="7"/>
  <c r="AQ570" i="7"/>
  <c r="AP570" i="7"/>
  <c r="AO570" i="7"/>
  <c r="AN570" i="7"/>
  <c r="AM570" i="7"/>
  <c r="AL570" i="7"/>
  <c r="AK570" i="7"/>
  <c r="AJ570" i="7"/>
  <c r="AI570" i="7"/>
  <c r="AH570" i="7"/>
  <c r="AG570" i="7"/>
  <c r="AR569" i="7"/>
  <c r="AQ569" i="7"/>
  <c r="AP569" i="7"/>
  <c r="AO569" i="7"/>
  <c r="AN569" i="7"/>
  <c r="AM569" i="7"/>
  <c r="AL569" i="7"/>
  <c r="AK569" i="7"/>
  <c r="AJ569" i="7"/>
  <c r="AI569" i="7"/>
  <c r="AH569" i="7"/>
  <c r="AG569" i="7"/>
  <c r="AR568" i="7"/>
  <c r="AQ568" i="7"/>
  <c r="AP568" i="7"/>
  <c r="AO568" i="7"/>
  <c r="AN568" i="7"/>
  <c r="AM568" i="7"/>
  <c r="AL568" i="7"/>
  <c r="AK568" i="7"/>
  <c r="AJ568" i="7"/>
  <c r="AI568" i="7"/>
  <c r="AH568" i="7"/>
  <c r="AG568" i="7"/>
  <c r="AR567" i="7"/>
  <c r="AQ567" i="7"/>
  <c r="AP567" i="7"/>
  <c r="AO567" i="7"/>
  <c r="AN567" i="7"/>
  <c r="AM567" i="7"/>
  <c r="AL567" i="7"/>
  <c r="AK567" i="7"/>
  <c r="AJ567" i="7"/>
  <c r="AI567" i="7"/>
  <c r="AH567" i="7"/>
  <c r="AG567" i="7"/>
  <c r="AR566" i="7"/>
  <c r="AQ566" i="7"/>
  <c r="AP566" i="7"/>
  <c r="AO566" i="7"/>
  <c r="AN566" i="7"/>
  <c r="AM566" i="7"/>
  <c r="AL566" i="7"/>
  <c r="AK566" i="7"/>
  <c r="AJ566" i="7"/>
  <c r="AI566" i="7"/>
  <c r="AH566" i="7"/>
  <c r="AG566" i="7"/>
  <c r="AR565" i="7"/>
  <c r="AQ565" i="7"/>
  <c r="AP565" i="7"/>
  <c r="AO565" i="7"/>
  <c r="AN565" i="7"/>
  <c r="AM565" i="7"/>
  <c r="AL565" i="7"/>
  <c r="AK565" i="7"/>
  <c r="AJ565" i="7"/>
  <c r="AI565" i="7"/>
  <c r="AH565" i="7"/>
  <c r="AG565" i="7"/>
  <c r="AR564" i="7"/>
  <c r="AQ564" i="7"/>
  <c r="AP564" i="7"/>
  <c r="AO564" i="7"/>
  <c r="AN564" i="7"/>
  <c r="AM564" i="7"/>
  <c r="AL564" i="7"/>
  <c r="AK564" i="7"/>
  <c r="AJ564" i="7"/>
  <c r="AI564" i="7"/>
  <c r="AH564" i="7"/>
  <c r="AG564" i="7"/>
  <c r="AR563" i="7"/>
  <c r="AQ563" i="7"/>
  <c r="AP563" i="7"/>
  <c r="AO563" i="7"/>
  <c r="AN563" i="7"/>
  <c r="AM563" i="7"/>
  <c r="AL563" i="7"/>
  <c r="AK563" i="7"/>
  <c r="AJ563" i="7"/>
  <c r="AI563" i="7"/>
  <c r="AH563" i="7"/>
  <c r="AG563" i="7"/>
  <c r="AR562" i="7"/>
  <c r="AQ562" i="7"/>
  <c r="AP562" i="7"/>
  <c r="AO562" i="7"/>
  <c r="AN562" i="7"/>
  <c r="AM562" i="7"/>
  <c r="AL562" i="7"/>
  <c r="AK562" i="7"/>
  <c r="AJ562" i="7"/>
  <c r="AI562" i="7"/>
  <c r="AH562" i="7"/>
  <c r="AG562" i="7"/>
  <c r="AR561" i="7"/>
  <c r="AQ561" i="7"/>
  <c r="AP561" i="7"/>
  <c r="AO561" i="7"/>
  <c r="AN561" i="7"/>
  <c r="AM561" i="7"/>
  <c r="AL561" i="7"/>
  <c r="AK561" i="7"/>
  <c r="AJ561" i="7"/>
  <c r="AI561" i="7"/>
  <c r="AH561" i="7"/>
  <c r="AG561" i="7"/>
  <c r="AR560" i="7"/>
  <c r="AQ560" i="7"/>
  <c r="AP560" i="7"/>
  <c r="AO560" i="7"/>
  <c r="AN560" i="7"/>
  <c r="AM560" i="7"/>
  <c r="AL560" i="7"/>
  <c r="AK560" i="7"/>
  <c r="AJ560" i="7"/>
  <c r="AI560" i="7"/>
  <c r="AH560" i="7"/>
  <c r="AG560" i="7"/>
  <c r="AR559" i="7"/>
  <c r="AQ559" i="7"/>
  <c r="AP559" i="7"/>
  <c r="AO559" i="7"/>
  <c r="AN559" i="7"/>
  <c r="AM559" i="7"/>
  <c r="AL559" i="7"/>
  <c r="AK559" i="7"/>
  <c r="AJ559" i="7"/>
  <c r="AI559" i="7"/>
  <c r="AH559" i="7"/>
  <c r="AG559" i="7"/>
  <c r="AR558" i="7"/>
  <c r="AQ558" i="7"/>
  <c r="AP558" i="7"/>
  <c r="AO558" i="7"/>
  <c r="AN558" i="7"/>
  <c r="AM558" i="7"/>
  <c r="AL558" i="7"/>
  <c r="AK558" i="7"/>
  <c r="AJ558" i="7"/>
  <c r="AI558" i="7"/>
  <c r="AH558" i="7"/>
  <c r="AG558" i="7"/>
  <c r="AR557" i="7"/>
  <c r="AQ557" i="7"/>
  <c r="AP557" i="7"/>
  <c r="AO557" i="7"/>
  <c r="AN557" i="7"/>
  <c r="AM557" i="7"/>
  <c r="AL557" i="7"/>
  <c r="AK557" i="7"/>
  <c r="AJ557" i="7"/>
  <c r="AI557" i="7"/>
  <c r="AH557" i="7"/>
  <c r="AG557" i="7"/>
  <c r="AR556" i="7"/>
  <c r="AQ556" i="7"/>
  <c r="AP556" i="7"/>
  <c r="AO556" i="7"/>
  <c r="AN556" i="7"/>
  <c r="AM556" i="7"/>
  <c r="AL556" i="7"/>
  <c r="AK556" i="7"/>
  <c r="AJ556" i="7"/>
  <c r="AI556" i="7"/>
  <c r="AH556" i="7"/>
  <c r="AG556" i="7"/>
  <c r="AR555" i="7"/>
  <c r="AQ555" i="7"/>
  <c r="AP555" i="7"/>
  <c r="AO555" i="7"/>
  <c r="AN555" i="7"/>
  <c r="AM555" i="7"/>
  <c r="AL555" i="7"/>
  <c r="AK555" i="7"/>
  <c r="AJ555" i="7"/>
  <c r="AI555" i="7"/>
  <c r="AH555" i="7"/>
  <c r="AG555" i="7"/>
  <c r="AR554" i="7"/>
  <c r="AQ554" i="7"/>
  <c r="AP554" i="7"/>
  <c r="AO554" i="7"/>
  <c r="AN554" i="7"/>
  <c r="AM554" i="7"/>
  <c r="AL554" i="7"/>
  <c r="AK554" i="7"/>
  <c r="AJ554" i="7"/>
  <c r="AI554" i="7"/>
  <c r="AH554" i="7"/>
  <c r="AG554" i="7"/>
  <c r="AR553" i="7"/>
  <c r="AQ553" i="7"/>
  <c r="AP553" i="7"/>
  <c r="AO553" i="7"/>
  <c r="AN553" i="7"/>
  <c r="AM553" i="7"/>
  <c r="AL553" i="7"/>
  <c r="AK553" i="7"/>
  <c r="AJ553" i="7"/>
  <c r="AI553" i="7"/>
  <c r="AH553" i="7"/>
  <c r="AG553" i="7"/>
  <c r="AR552" i="7"/>
  <c r="AQ552" i="7"/>
  <c r="AP552" i="7"/>
  <c r="AO552" i="7"/>
  <c r="AN552" i="7"/>
  <c r="AM552" i="7"/>
  <c r="AL552" i="7"/>
  <c r="AK552" i="7"/>
  <c r="AJ552" i="7"/>
  <c r="AI552" i="7"/>
  <c r="AH552" i="7"/>
  <c r="AG552" i="7"/>
  <c r="AR551" i="7"/>
  <c r="AQ551" i="7"/>
  <c r="AP551" i="7"/>
  <c r="AO551" i="7"/>
  <c r="AN551" i="7"/>
  <c r="AM551" i="7"/>
  <c r="AL551" i="7"/>
  <c r="AK551" i="7"/>
  <c r="AJ551" i="7"/>
  <c r="AI551" i="7"/>
  <c r="AH551" i="7"/>
  <c r="AG551" i="7"/>
  <c r="AR550" i="7"/>
  <c r="AQ550" i="7"/>
  <c r="AP550" i="7"/>
  <c r="AO550" i="7"/>
  <c r="AN550" i="7"/>
  <c r="AM550" i="7"/>
  <c r="AL550" i="7"/>
  <c r="AK550" i="7"/>
  <c r="AJ550" i="7"/>
  <c r="AI550" i="7"/>
  <c r="AH550" i="7"/>
  <c r="AG550" i="7"/>
  <c r="AR549" i="7"/>
  <c r="AQ549" i="7"/>
  <c r="AP549" i="7"/>
  <c r="AO549" i="7"/>
  <c r="AN549" i="7"/>
  <c r="AM549" i="7"/>
  <c r="AL549" i="7"/>
  <c r="AK549" i="7"/>
  <c r="AJ549" i="7"/>
  <c r="AI549" i="7"/>
  <c r="AH549" i="7"/>
  <c r="AG549" i="7"/>
  <c r="AR548" i="7"/>
  <c r="AQ548" i="7"/>
  <c r="AP548" i="7"/>
  <c r="AO548" i="7"/>
  <c r="AN548" i="7"/>
  <c r="AM548" i="7"/>
  <c r="AL548" i="7"/>
  <c r="AK548" i="7"/>
  <c r="AJ548" i="7"/>
  <c r="AI548" i="7"/>
  <c r="AH548" i="7"/>
  <c r="AG548" i="7"/>
  <c r="AR547" i="7"/>
  <c r="AQ547" i="7"/>
  <c r="AP547" i="7"/>
  <c r="AO547" i="7"/>
  <c r="AN547" i="7"/>
  <c r="AM547" i="7"/>
  <c r="AL547" i="7"/>
  <c r="AK547" i="7"/>
  <c r="AJ547" i="7"/>
  <c r="AI547" i="7"/>
  <c r="AH547" i="7"/>
  <c r="AG547" i="7"/>
  <c r="AR546" i="7"/>
  <c r="AQ546" i="7"/>
  <c r="AP546" i="7"/>
  <c r="AO546" i="7"/>
  <c r="AN546" i="7"/>
  <c r="AM546" i="7"/>
  <c r="AL546" i="7"/>
  <c r="AK546" i="7"/>
  <c r="AJ546" i="7"/>
  <c r="AI546" i="7"/>
  <c r="AH546" i="7"/>
  <c r="AG546" i="7"/>
  <c r="AR545" i="7"/>
  <c r="AQ545" i="7"/>
  <c r="AP545" i="7"/>
  <c r="AO545" i="7"/>
  <c r="AN545" i="7"/>
  <c r="AM545" i="7"/>
  <c r="AL545" i="7"/>
  <c r="AK545" i="7"/>
  <c r="AJ545" i="7"/>
  <c r="AI545" i="7"/>
  <c r="AH545" i="7"/>
  <c r="AG545" i="7"/>
  <c r="AR544" i="7"/>
  <c r="AQ544" i="7"/>
  <c r="AP544" i="7"/>
  <c r="AO544" i="7"/>
  <c r="AN544" i="7"/>
  <c r="AM544" i="7"/>
  <c r="AL544" i="7"/>
  <c r="AK544" i="7"/>
  <c r="AJ544" i="7"/>
  <c r="AI544" i="7"/>
  <c r="AH544" i="7"/>
  <c r="AG544" i="7"/>
  <c r="AR543" i="7"/>
  <c r="AQ543" i="7"/>
  <c r="AP543" i="7"/>
  <c r="AO543" i="7"/>
  <c r="AN543" i="7"/>
  <c r="AM543" i="7"/>
  <c r="AL543" i="7"/>
  <c r="AK543" i="7"/>
  <c r="AJ543" i="7"/>
  <c r="AI543" i="7"/>
  <c r="AH543" i="7"/>
  <c r="AG543" i="7"/>
  <c r="AR542" i="7"/>
  <c r="AQ542" i="7"/>
  <c r="AP542" i="7"/>
  <c r="AO542" i="7"/>
  <c r="AN542" i="7"/>
  <c r="AM542" i="7"/>
  <c r="AL542" i="7"/>
  <c r="AK542" i="7"/>
  <c r="AJ542" i="7"/>
  <c r="AI542" i="7"/>
  <c r="AH542" i="7"/>
  <c r="AG542" i="7"/>
  <c r="AR541" i="7"/>
  <c r="AQ541" i="7"/>
  <c r="AP541" i="7"/>
  <c r="AO541" i="7"/>
  <c r="AN541" i="7"/>
  <c r="AM541" i="7"/>
  <c r="AL541" i="7"/>
  <c r="AK541" i="7"/>
  <c r="AJ541" i="7"/>
  <c r="AI541" i="7"/>
  <c r="AH541" i="7"/>
  <c r="AG541" i="7"/>
  <c r="AR540" i="7"/>
  <c r="AQ540" i="7"/>
  <c r="AP540" i="7"/>
  <c r="AO540" i="7"/>
  <c r="AN540" i="7"/>
  <c r="AM540" i="7"/>
  <c r="AL540" i="7"/>
  <c r="AK540" i="7"/>
  <c r="AJ540" i="7"/>
  <c r="AI540" i="7"/>
  <c r="AH540" i="7"/>
  <c r="AG540" i="7"/>
  <c r="AR539" i="7"/>
  <c r="AQ539" i="7"/>
  <c r="AP539" i="7"/>
  <c r="AO539" i="7"/>
  <c r="AN539" i="7"/>
  <c r="AM539" i="7"/>
  <c r="AL539" i="7"/>
  <c r="AK539" i="7"/>
  <c r="AJ539" i="7"/>
  <c r="AI539" i="7"/>
  <c r="AH539" i="7"/>
  <c r="AG539" i="7"/>
  <c r="AR538" i="7"/>
  <c r="AQ538" i="7"/>
  <c r="AP538" i="7"/>
  <c r="AO538" i="7"/>
  <c r="AN538" i="7"/>
  <c r="AM538" i="7"/>
  <c r="AL538" i="7"/>
  <c r="AK538" i="7"/>
  <c r="AJ538" i="7"/>
  <c r="AI538" i="7"/>
  <c r="AH538" i="7"/>
  <c r="AG538" i="7"/>
  <c r="AR537" i="7"/>
  <c r="AQ537" i="7"/>
  <c r="AP537" i="7"/>
  <c r="AO537" i="7"/>
  <c r="AN537" i="7"/>
  <c r="AM537" i="7"/>
  <c r="AL537" i="7"/>
  <c r="AK537" i="7"/>
  <c r="AJ537" i="7"/>
  <c r="AI537" i="7"/>
  <c r="AH537" i="7"/>
  <c r="AG537" i="7"/>
  <c r="AR536" i="7"/>
  <c r="AQ536" i="7"/>
  <c r="AP536" i="7"/>
  <c r="AO536" i="7"/>
  <c r="AN536" i="7"/>
  <c r="AM536" i="7"/>
  <c r="AL536" i="7"/>
  <c r="AK536" i="7"/>
  <c r="AJ536" i="7"/>
  <c r="AI536" i="7"/>
  <c r="AH536" i="7"/>
  <c r="AG536" i="7"/>
  <c r="AR535" i="7"/>
  <c r="AQ535" i="7"/>
  <c r="AP535" i="7"/>
  <c r="AO535" i="7"/>
  <c r="AN535" i="7"/>
  <c r="AM535" i="7"/>
  <c r="AL535" i="7"/>
  <c r="AK535" i="7"/>
  <c r="AJ535" i="7"/>
  <c r="AI535" i="7"/>
  <c r="AH535" i="7"/>
  <c r="AG535" i="7"/>
  <c r="AR534" i="7"/>
  <c r="AQ534" i="7"/>
  <c r="AP534" i="7"/>
  <c r="AO534" i="7"/>
  <c r="AN534" i="7"/>
  <c r="AM534" i="7"/>
  <c r="AL534" i="7"/>
  <c r="AK534" i="7"/>
  <c r="AJ534" i="7"/>
  <c r="AI534" i="7"/>
  <c r="AH534" i="7"/>
  <c r="AG534" i="7"/>
  <c r="AR533" i="7"/>
  <c r="AQ533" i="7"/>
  <c r="AP533" i="7"/>
  <c r="AO533" i="7"/>
  <c r="AN533" i="7"/>
  <c r="AM533" i="7"/>
  <c r="AL533" i="7"/>
  <c r="AK533" i="7"/>
  <c r="AJ533" i="7"/>
  <c r="AI533" i="7"/>
  <c r="AH533" i="7"/>
  <c r="AG533" i="7"/>
  <c r="AR532" i="7"/>
  <c r="AQ532" i="7"/>
  <c r="AP532" i="7"/>
  <c r="AO532" i="7"/>
  <c r="AN532" i="7"/>
  <c r="AM532" i="7"/>
  <c r="AL532" i="7"/>
  <c r="AK532" i="7"/>
  <c r="AJ532" i="7"/>
  <c r="AI532" i="7"/>
  <c r="AH532" i="7"/>
  <c r="AG532" i="7"/>
  <c r="AR531" i="7"/>
  <c r="AQ531" i="7"/>
  <c r="AP531" i="7"/>
  <c r="AO531" i="7"/>
  <c r="AN531" i="7"/>
  <c r="AM531" i="7"/>
  <c r="AL531" i="7"/>
  <c r="AK531" i="7"/>
  <c r="AJ531" i="7"/>
  <c r="AI531" i="7"/>
  <c r="AH531" i="7"/>
  <c r="AG531" i="7"/>
  <c r="AR530" i="7"/>
  <c r="AQ530" i="7"/>
  <c r="AP530" i="7"/>
  <c r="AO530" i="7"/>
  <c r="AN530" i="7"/>
  <c r="AM530" i="7"/>
  <c r="AL530" i="7"/>
  <c r="AK530" i="7"/>
  <c r="AJ530" i="7"/>
  <c r="AI530" i="7"/>
  <c r="AH530" i="7"/>
  <c r="AG530" i="7"/>
  <c r="AR529" i="7"/>
  <c r="AQ529" i="7"/>
  <c r="AP529" i="7"/>
  <c r="AO529" i="7"/>
  <c r="AN529" i="7"/>
  <c r="AM529" i="7"/>
  <c r="AL529" i="7"/>
  <c r="AK529" i="7"/>
  <c r="AJ529" i="7"/>
  <c r="AI529" i="7"/>
  <c r="AH529" i="7"/>
  <c r="AG529" i="7"/>
  <c r="AR528" i="7"/>
  <c r="AQ528" i="7"/>
  <c r="AP528" i="7"/>
  <c r="AO528" i="7"/>
  <c r="AN528" i="7"/>
  <c r="AM528" i="7"/>
  <c r="AL528" i="7"/>
  <c r="AK528" i="7"/>
  <c r="AJ528" i="7"/>
  <c r="AI528" i="7"/>
  <c r="AH528" i="7"/>
  <c r="AG528" i="7"/>
  <c r="AR527" i="7"/>
  <c r="AQ527" i="7"/>
  <c r="AP527" i="7"/>
  <c r="AO527" i="7"/>
  <c r="AN527" i="7"/>
  <c r="AM527" i="7"/>
  <c r="AL527" i="7"/>
  <c r="AK527" i="7"/>
  <c r="AJ527" i="7"/>
  <c r="AI527" i="7"/>
  <c r="AH527" i="7"/>
  <c r="AG527" i="7"/>
  <c r="AR526" i="7"/>
  <c r="AQ526" i="7"/>
  <c r="AP526" i="7"/>
  <c r="AO526" i="7"/>
  <c r="AN526" i="7"/>
  <c r="AM526" i="7"/>
  <c r="AL526" i="7"/>
  <c r="AK526" i="7"/>
  <c r="AJ526" i="7"/>
  <c r="AI526" i="7"/>
  <c r="AH526" i="7"/>
  <c r="AG526" i="7"/>
  <c r="AR525" i="7"/>
  <c r="AQ525" i="7"/>
  <c r="AP525" i="7"/>
  <c r="AO525" i="7"/>
  <c r="AN525" i="7"/>
  <c r="AM525" i="7"/>
  <c r="AL525" i="7"/>
  <c r="AK525" i="7"/>
  <c r="AJ525" i="7"/>
  <c r="AI525" i="7"/>
  <c r="AH525" i="7"/>
  <c r="AG525" i="7"/>
  <c r="AR524" i="7"/>
  <c r="AQ524" i="7"/>
  <c r="AP524" i="7"/>
  <c r="AO524" i="7"/>
  <c r="AN524" i="7"/>
  <c r="AM524" i="7"/>
  <c r="AL524" i="7"/>
  <c r="AK524" i="7"/>
  <c r="AJ524" i="7"/>
  <c r="AI524" i="7"/>
  <c r="AH524" i="7"/>
  <c r="AG524" i="7"/>
  <c r="AR523" i="7"/>
  <c r="AQ523" i="7"/>
  <c r="AP523" i="7"/>
  <c r="AO523" i="7"/>
  <c r="AN523" i="7"/>
  <c r="AM523" i="7"/>
  <c r="AL523" i="7"/>
  <c r="AK523" i="7"/>
  <c r="AJ523" i="7"/>
  <c r="AI523" i="7"/>
  <c r="AH523" i="7"/>
  <c r="AG523" i="7"/>
  <c r="AR522" i="7"/>
  <c r="AQ522" i="7"/>
  <c r="AP522" i="7"/>
  <c r="AO522" i="7"/>
  <c r="AN522" i="7"/>
  <c r="AM522" i="7"/>
  <c r="AL522" i="7"/>
  <c r="AK522" i="7"/>
  <c r="AJ522" i="7"/>
  <c r="AI522" i="7"/>
  <c r="AH522" i="7"/>
  <c r="AG522" i="7"/>
  <c r="AR521" i="7"/>
  <c r="AQ521" i="7"/>
  <c r="AP521" i="7"/>
  <c r="AO521" i="7"/>
  <c r="AN521" i="7"/>
  <c r="AM521" i="7"/>
  <c r="AL521" i="7"/>
  <c r="AK521" i="7"/>
  <c r="AJ521" i="7"/>
  <c r="AI521" i="7"/>
  <c r="AH521" i="7"/>
  <c r="AG521" i="7"/>
  <c r="AR520" i="7"/>
  <c r="AQ520" i="7"/>
  <c r="AP520" i="7"/>
  <c r="AO520" i="7"/>
  <c r="AN520" i="7"/>
  <c r="AM520" i="7"/>
  <c r="AL520" i="7"/>
  <c r="AK520" i="7"/>
  <c r="AJ520" i="7"/>
  <c r="AI520" i="7"/>
  <c r="AH520" i="7"/>
  <c r="AG520" i="7"/>
  <c r="AR519" i="7"/>
  <c r="AQ519" i="7"/>
  <c r="AP519" i="7"/>
  <c r="AO519" i="7"/>
  <c r="AN519" i="7"/>
  <c r="AM519" i="7"/>
  <c r="AL519" i="7"/>
  <c r="AK519" i="7"/>
  <c r="AJ519" i="7"/>
  <c r="AI519" i="7"/>
  <c r="AH519" i="7"/>
  <c r="AG519" i="7"/>
  <c r="AR518" i="7"/>
  <c r="AQ518" i="7"/>
  <c r="AP518" i="7"/>
  <c r="AO518" i="7"/>
  <c r="AN518" i="7"/>
  <c r="AM518" i="7"/>
  <c r="AL518" i="7"/>
  <c r="AK518" i="7"/>
  <c r="AJ518" i="7"/>
  <c r="AI518" i="7"/>
  <c r="AH518" i="7"/>
  <c r="AG518" i="7"/>
  <c r="AR517" i="7"/>
  <c r="AQ517" i="7"/>
  <c r="AP517" i="7"/>
  <c r="AO517" i="7"/>
  <c r="AN517" i="7"/>
  <c r="AM517" i="7"/>
  <c r="AL517" i="7"/>
  <c r="AK517" i="7"/>
  <c r="AJ517" i="7"/>
  <c r="AI517" i="7"/>
  <c r="AH517" i="7"/>
  <c r="AG517" i="7"/>
  <c r="AR516" i="7"/>
  <c r="AQ516" i="7"/>
  <c r="AP516" i="7"/>
  <c r="AO516" i="7"/>
  <c r="AN516" i="7"/>
  <c r="AM516" i="7"/>
  <c r="AL516" i="7"/>
  <c r="AK516" i="7"/>
  <c r="AJ516" i="7"/>
  <c r="AI516" i="7"/>
  <c r="AH516" i="7"/>
  <c r="AG516" i="7"/>
  <c r="AR515" i="7"/>
  <c r="AQ515" i="7"/>
  <c r="AP515" i="7"/>
  <c r="AO515" i="7"/>
  <c r="AN515" i="7"/>
  <c r="AM515" i="7"/>
  <c r="AL515" i="7"/>
  <c r="AK515" i="7"/>
  <c r="AJ515" i="7"/>
  <c r="AI515" i="7"/>
  <c r="AH515" i="7"/>
  <c r="AG515" i="7"/>
  <c r="AR514" i="7"/>
  <c r="AQ514" i="7"/>
  <c r="AP514" i="7"/>
  <c r="AO514" i="7"/>
  <c r="AN514" i="7"/>
  <c r="AM514" i="7"/>
  <c r="AL514" i="7"/>
  <c r="AK514" i="7"/>
  <c r="AJ514" i="7"/>
  <c r="AI514" i="7"/>
  <c r="AH514" i="7"/>
  <c r="AG514" i="7"/>
  <c r="AR513" i="7"/>
  <c r="AQ513" i="7"/>
  <c r="AP513" i="7"/>
  <c r="AO513" i="7"/>
  <c r="AN513" i="7"/>
  <c r="AM513" i="7"/>
  <c r="AL513" i="7"/>
  <c r="AK513" i="7"/>
  <c r="AJ513" i="7"/>
  <c r="AI513" i="7"/>
  <c r="AH513" i="7"/>
  <c r="AG513" i="7"/>
  <c r="AR512" i="7"/>
  <c r="AQ512" i="7"/>
  <c r="AP512" i="7"/>
  <c r="AO512" i="7"/>
  <c r="AN512" i="7"/>
  <c r="AM512" i="7"/>
  <c r="AL512" i="7"/>
  <c r="AK512" i="7"/>
  <c r="AJ512" i="7"/>
  <c r="AI512" i="7"/>
  <c r="AH512" i="7"/>
  <c r="AG512" i="7"/>
  <c r="AR511" i="7"/>
  <c r="AQ511" i="7"/>
  <c r="AP511" i="7"/>
  <c r="AO511" i="7"/>
  <c r="AN511" i="7"/>
  <c r="AM511" i="7"/>
  <c r="AL511" i="7"/>
  <c r="AK511" i="7"/>
  <c r="AJ511" i="7"/>
  <c r="AI511" i="7"/>
  <c r="AH511" i="7"/>
  <c r="AG511" i="7"/>
  <c r="AR510" i="7"/>
  <c r="AQ510" i="7"/>
  <c r="AP510" i="7"/>
  <c r="AO510" i="7"/>
  <c r="AN510" i="7"/>
  <c r="AM510" i="7"/>
  <c r="AL510" i="7"/>
  <c r="AK510" i="7"/>
  <c r="AJ510" i="7"/>
  <c r="AI510" i="7"/>
  <c r="AH510" i="7"/>
  <c r="AG510" i="7"/>
  <c r="AR509" i="7"/>
  <c r="AQ509" i="7"/>
  <c r="AP509" i="7"/>
  <c r="AO509" i="7"/>
  <c r="AN509" i="7"/>
  <c r="AM509" i="7"/>
  <c r="AL509" i="7"/>
  <c r="AK509" i="7"/>
  <c r="AJ509" i="7"/>
  <c r="AI509" i="7"/>
  <c r="AH509" i="7"/>
  <c r="AG509" i="7"/>
  <c r="AR508" i="7"/>
  <c r="AQ508" i="7"/>
  <c r="AP508" i="7"/>
  <c r="AO508" i="7"/>
  <c r="AN508" i="7"/>
  <c r="AM508" i="7"/>
  <c r="AL508" i="7"/>
  <c r="AK508" i="7"/>
  <c r="AJ508" i="7"/>
  <c r="AI508" i="7"/>
  <c r="AH508" i="7"/>
  <c r="AG508" i="7"/>
  <c r="AR507" i="7"/>
  <c r="AQ507" i="7"/>
  <c r="AP507" i="7"/>
  <c r="AO507" i="7"/>
  <c r="AN507" i="7"/>
  <c r="AM507" i="7"/>
  <c r="AL507" i="7"/>
  <c r="AK507" i="7"/>
  <c r="AJ507" i="7"/>
  <c r="AI507" i="7"/>
  <c r="AH507" i="7"/>
  <c r="AG507" i="7"/>
  <c r="AR506" i="7"/>
  <c r="AQ506" i="7"/>
  <c r="AP506" i="7"/>
  <c r="AO506" i="7"/>
  <c r="AN506" i="7"/>
  <c r="AM506" i="7"/>
  <c r="AL506" i="7"/>
  <c r="AK506" i="7"/>
  <c r="AJ506" i="7"/>
  <c r="AI506" i="7"/>
  <c r="AH506" i="7"/>
  <c r="AG506" i="7"/>
  <c r="AR505" i="7"/>
  <c r="AQ505" i="7"/>
  <c r="AP505" i="7"/>
  <c r="AO505" i="7"/>
  <c r="AN505" i="7"/>
  <c r="AM505" i="7"/>
  <c r="AL505" i="7"/>
  <c r="AK505" i="7"/>
  <c r="AJ505" i="7"/>
  <c r="AI505" i="7"/>
  <c r="AH505" i="7"/>
  <c r="AG505" i="7"/>
  <c r="AR504" i="7"/>
  <c r="AQ504" i="7"/>
  <c r="AP504" i="7"/>
  <c r="AO504" i="7"/>
  <c r="AN504" i="7"/>
  <c r="AM504" i="7"/>
  <c r="AL504" i="7"/>
  <c r="AK504" i="7"/>
  <c r="AJ504" i="7"/>
  <c r="AI504" i="7"/>
  <c r="AH504" i="7"/>
  <c r="AG504" i="7"/>
  <c r="AR503" i="7"/>
  <c r="AQ503" i="7"/>
  <c r="AP503" i="7"/>
  <c r="AO503" i="7"/>
  <c r="AN503" i="7"/>
  <c r="AM503" i="7"/>
  <c r="AL503" i="7"/>
  <c r="AK503" i="7"/>
  <c r="AJ503" i="7"/>
  <c r="AI503" i="7"/>
  <c r="AH503" i="7"/>
  <c r="AG503" i="7"/>
  <c r="AR502" i="7"/>
  <c r="AQ502" i="7"/>
  <c r="AP502" i="7"/>
  <c r="AO502" i="7"/>
  <c r="AN502" i="7"/>
  <c r="AM502" i="7"/>
  <c r="AL502" i="7"/>
  <c r="AK502" i="7"/>
  <c r="AJ502" i="7"/>
  <c r="AI502" i="7"/>
  <c r="AH502" i="7"/>
  <c r="AG502" i="7"/>
  <c r="AR501" i="7"/>
  <c r="AQ501" i="7"/>
  <c r="AP501" i="7"/>
  <c r="AO501" i="7"/>
  <c r="AN501" i="7"/>
  <c r="AM501" i="7"/>
  <c r="AL501" i="7"/>
  <c r="AK501" i="7"/>
  <c r="AJ501" i="7"/>
  <c r="AI501" i="7"/>
  <c r="AH501" i="7"/>
  <c r="AG501" i="7"/>
  <c r="AR500" i="7"/>
  <c r="AQ500" i="7"/>
  <c r="AP500" i="7"/>
  <c r="AO500" i="7"/>
  <c r="AN500" i="7"/>
  <c r="AM500" i="7"/>
  <c r="AL500" i="7"/>
  <c r="AK500" i="7"/>
  <c r="AJ500" i="7"/>
  <c r="AI500" i="7"/>
  <c r="AH500" i="7"/>
  <c r="AG500" i="7"/>
  <c r="AR499" i="7"/>
  <c r="AQ499" i="7"/>
  <c r="AP499" i="7"/>
  <c r="AO499" i="7"/>
  <c r="AN499" i="7"/>
  <c r="AM499" i="7"/>
  <c r="AL499" i="7"/>
  <c r="AK499" i="7"/>
  <c r="AJ499" i="7"/>
  <c r="AI499" i="7"/>
  <c r="AH499" i="7"/>
  <c r="AG499" i="7"/>
  <c r="AR498" i="7"/>
  <c r="AQ498" i="7"/>
  <c r="AP498" i="7"/>
  <c r="AO498" i="7"/>
  <c r="AN498" i="7"/>
  <c r="AM498" i="7"/>
  <c r="AL498" i="7"/>
  <c r="AK498" i="7"/>
  <c r="AJ498" i="7"/>
  <c r="AI498" i="7"/>
  <c r="AH498" i="7"/>
  <c r="AG498" i="7"/>
  <c r="AR497" i="7"/>
  <c r="AQ497" i="7"/>
  <c r="AP497" i="7"/>
  <c r="AO497" i="7"/>
  <c r="AN497" i="7"/>
  <c r="AM497" i="7"/>
  <c r="AL497" i="7"/>
  <c r="AK497" i="7"/>
  <c r="AJ497" i="7"/>
  <c r="AI497" i="7"/>
  <c r="AH497" i="7"/>
  <c r="AG497" i="7"/>
  <c r="AR496" i="7"/>
  <c r="AQ496" i="7"/>
  <c r="AP496" i="7"/>
  <c r="AO496" i="7"/>
  <c r="AN496" i="7"/>
  <c r="AM496" i="7"/>
  <c r="AL496" i="7"/>
  <c r="AK496" i="7"/>
  <c r="AJ496" i="7"/>
  <c r="AI496" i="7"/>
  <c r="AH496" i="7"/>
  <c r="AG496" i="7"/>
  <c r="AR495" i="7"/>
  <c r="AQ495" i="7"/>
  <c r="AP495" i="7"/>
  <c r="AO495" i="7"/>
  <c r="AN495" i="7"/>
  <c r="AM495" i="7"/>
  <c r="AL495" i="7"/>
  <c r="AK495" i="7"/>
  <c r="AJ495" i="7"/>
  <c r="AI495" i="7"/>
  <c r="AH495" i="7"/>
  <c r="AG495" i="7"/>
  <c r="AR494" i="7"/>
  <c r="AQ494" i="7"/>
  <c r="AP494" i="7"/>
  <c r="AO494" i="7"/>
  <c r="AN494" i="7"/>
  <c r="AM494" i="7"/>
  <c r="AL494" i="7"/>
  <c r="AK494" i="7"/>
  <c r="AJ494" i="7"/>
  <c r="AI494" i="7"/>
  <c r="AH494" i="7"/>
  <c r="AG494" i="7"/>
  <c r="AR493" i="7"/>
  <c r="AQ493" i="7"/>
  <c r="AP493" i="7"/>
  <c r="AO493" i="7"/>
  <c r="AN493" i="7"/>
  <c r="AM493" i="7"/>
  <c r="AL493" i="7"/>
  <c r="AK493" i="7"/>
  <c r="AJ493" i="7"/>
  <c r="AI493" i="7"/>
  <c r="AH493" i="7"/>
  <c r="AG493" i="7"/>
  <c r="AR492" i="7"/>
  <c r="AQ492" i="7"/>
  <c r="AP492" i="7"/>
  <c r="AO492" i="7"/>
  <c r="AN492" i="7"/>
  <c r="AM492" i="7"/>
  <c r="AL492" i="7"/>
  <c r="AK492" i="7"/>
  <c r="AJ492" i="7"/>
  <c r="AI492" i="7"/>
  <c r="AH492" i="7"/>
  <c r="AG492" i="7"/>
  <c r="AR491" i="7"/>
  <c r="AQ491" i="7"/>
  <c r="AP491" i="7"/>
  <c r="AO491" i="7"/>
  <c r="AN491" i="7"/>
  <c r="AM491" i="7"/>
  <c r="AL491" i="7"/>
  <c r="AK491" i="7"/>
  <c r="AJ491" i="7"/>
  <c r="AI491" i="7"/>
  <c r="AH491" i="7"/>
  <c r="AG491" i="7"/>
  <c r="AR490" i="7"/>
  <c r="AQ490" i="7"/>
  <c r="AP490" i="7"/>
  <c r="AO490" i="7"/>
  <c r="AN490" i="7"/>
  <c r="AM490" i="7"/>
  <c r="AL490" i="7"/>
  <c r="AK490" i="7"/>
  <c r="AJ490" i="7"/>
  <c r="AI490" i="7"/>
  <c r="AH490" i="7"/>
  <c r="AG490" i="7"/>
  <c r="AR489" i="7"/>
  <c r="AQ489" i="7"/>
  <c r="AP489" i="7"/>
  <c r="AO489" i="7"/>
  <c r="AN489" i="7"/>
  <c r="AM489" i="7"/>
  <c r="AL489" i="7"/>
  <c r="AK489" i="7"/>
  <c r="AJ489" i="7"/>
  <c r="AI489" i="7"/>
  <c r="AH489" i="7"/>
  <c r="AG489" i="7"/>
  <c r="AR488" i="7"/>
  <c r="AQ488" i="7"/>
  <c r="AP488" i="7"/>
  <c r="AO488" i="7"/>
  <c r="AN488" i="7"/>
  <c r="AM488" i="7"/>
  <c r="AL488" i="7"/>
  <c r="AK488" i="7"/>
  <c r="AJ488" i="7"/>
  <c r="AI488" i="7"/>
  <c r="AH488" i="7"/>
  <c r="AG488" i="7"/>
  <c r="AR487" i="7"/>
  <c r="AQ487" i="7"/>
  <c r="AP487" i="7"/>
  <c r="AO487" i="7"/>
  <c r="AN487" i="7"/>
  <c r="AM487" i="7"/>
  <c r="AL487" i="7"/>
  <c r="AK487" i="7"/>
  <c r="AJ487" i="7"/>
  <c r="AI487" i="7"/>
  <c r="AH487" i="7"/>
  <c r="AG487" i="7"/>
  <c r="AR486" i="7"/>
  <c r="AQ486" i="7"/>
  <c r="AP486" i="7"/>
  <c r="AO486" i="7"/>
  <c r="AN486" i="7"/>
  <c r="AM486" i="7"/>
  <c r="AL486" i="7"/>
  <c r="AK486" i="7"/>
  <c r="AJ486" i="7"/>
  <c r="AI486" i="7"/>
  <c r="AH486" i="7"/>
  <c r="AG486" i="7"/>
  <c r="AR485" i="7"/>
  <c r="AQ485" i="7"/>
  <c r="AP485" i="7"/>
  <c r="AO485" i="7"/>
  <c r="AN485" i="7"/>
  <c r="AM485" i="7"/>
  <c r="AL485" i="7"/>
  <c r="AK485" i="7"/>
  <c r="AJ485" i="7"/>
  <c r="AI485" i="7"/>
  <c r="AH485" i="7"/>
  <c r="AG485" i="7"/>
  <c r="AR484" i="7"/>
  <c r="AQ484" i="7"/>
  <c r="AP484" i="7"/>
  <c r="AO484" i="7"/>
  <c r="AN484" i="7"/>
  <c r="AM484" i="7"/>
  <c r="AL484" i="7"/>
  <c r="AK484" i="7"/>
  <c r="AJ484" i="7"/>
  <c r="AI484" i="7"/>
  <c r="AH484" i="7"/>
  <c r="AG484" i="7"/>
  <c r="AR483" i="7"/>
  <c r="AQ483" i="7"/>
  <c r="AP483" i="7"/>
  <c r="AO483" i="7"/>
  <c r="AN483" i="7"/>
  <c r="AM483" i="7"/>
  <c r="AL483" i="7"/>
  <c r="AK483" i="7"/>
  <c r="AJ483" i="7"/>
  <c r="AI483" i="7"/>
  <c r="AH483" i="7"/>
  <c r="AG483" i="7"/>
  <c r="AR482" i="7"/>
  <c r="AQ482" i="7"/>
  <c r="AP482" i="7"/>
  <c r="AO482" i="7"/>
  <c r="AN482" i="7"/>
  <c r="AM482" i="7"/>
  <c r="AL482" i="7"/>
  <c r="AK482" i="7"/>
  <c r="AJ482" i="7"/>
  <c r="AI482" i="7"/>
  <c r="AH482" i="7"/>
  <c r="AG482" i="7"/>
  <c r="AR481" i="7"/>
  <c r="AQ481" i="7"/>
  <c r="AP481" i="7"/>
  <c r="AO481" i="7"/>
  <c r="AN481" i="7"/>
  <c r="AM481" i="7"/>
  <c r="AL481" i="7"/>
  <c r="AK481" i="7"/>
  <c r="AJ481" i="7"/>
  <c r="AI481" i="7"/>
  <c r="AH481" i="7"/>
  <c r="AG481" i="7"/>
  <c r="AR480" i="7"/>
  <c r="AQ480" i="7"/>
  <c r="AP480" i="7"/>
  <c r="AO480" i="7"/>
  <c r="AN480" i="7"/>
  <c r="AM480" i="7"/>
  <c r="AL480" i="7"/>
  <c r="AK480" i="7"/>
  <c r="AJ480" i="7"/>
  <c r="AI480" i="7"/>
  <c r="AH480" i="7"/>
  <c r="AG480" i="7"/>
  <c r="AR479" i="7"/>
  <c r="AQ479" i="7"/>
  <c r="AP479" i="7"/>
  <c r="AO479" i="7"/>
  <c r="AN479" i="7"/>
  <c r="AM479" i="7"/>
  <c r="AL479" i="7"/>
  <c r="AK479" i="7"/>
  <c r="AJ479" i="7"/>
  <c r="AI479" i="7"/>
  <c r="AH479" i="7"/>
  <c r="AG479" i="7"/>
  <c r="AR478" i="7"/>
  <c r="AQ478" i="7"/>
  <c r="AP478" i="7"/>
  <c r="AO478" i="7"/>
  <c r="AN478" i="7"/>
  <c r="AM478" i="7"/>
  <c r="AL478" i="7"/>
  <c r="AK478" i="7"/>
  <c r="AJ478" i="7"/>
  <c r="AI478" i="7"/>
  <c r="AH478" i="7"/>
  <c r="AG478" i="7"/>
  <c r="AR477" i="7"/>
  <c r="AQ477" i="7"/>
  <c r="AP477" i="7"/>
  <c r="AO477" i="7"/>
  <c r="AN477" i="7"/>
  <c r="AM477" i="7"/>
  <c r="AL477" i="7"/>
  <c r="AK477" i="7"/>
  <c r="AJ477" i="7"/>
  <c r="AI477" i="7"/>
  <c r="AH477" i="7"/>
  <c r="AG477" i="7"/>
  <c r="AR476" i="7"/>
  <c r="AQ476" i="7"/>
  <c r="AP476" i="7"/>
  <c r="AO476" i="7"/>
  <c r="AN476" i="7"/>
  <c r="AM476" i="7"/>
  <c r="AL476" i="7"/>
  <c r="AK476" i="7"/>
  <c r="AJ476" i="7"/>
  <c r="AI476" i="7"/>
  <c r="AH476" i="7"/>
  <c r="AG476" i="7"/>
  <c r="AR475" i="7"/>
  <c r="AQ475" i="7"/>
  <c r="AP475" i="7"/>
  <c r="AO475" i="7"/>
  <c r="AN475" i="7"/>
  <c r="AM475" i="7"/>
  <c r="AL475" i="7"/>
  <c r="AK475" i="7"/>
  <c r="AJ475" i="7"/>
  <c r="AI475" i="7"/>
  <c r="AH475" i="7"/>
  <c r="AG475" i="7"/>
  <c r="AR474" i="7"/>
  <c r="AQ474" i="7"/>
  <c r="AP474" i="7"/>
  <c r="AO474" i="7"/>
  <c r="AN474" i="7"/>
  <c r="AM474" i="7"/>
  <c r="AL474" i="7"/>
  <c r="AK474" i="7"/>
  <c r="AJ474" i="7"/>
  <c r="AI474" i="7"/>
  <c r="AH474" i="7"/>
  <c r="AG474" i="7"/>
  <c r="AR473" i="7"/>
  <c r="AQ473" i="7"/>
  <c r="AP473" i="7"/>
  <c r="AO473" i="7"/>
  <c r="AN473" i="7"/>
  <c r="AM473" i="7"/>
  <c r="AL473" i="7"/>
  <c r="AK473" i="7"/>
  <c r="AJ473" i="7"/>
  <c r="AI473" i="7"/>
  <c r="AH473" i="7"/>
  <c r="AG473" i="7"/>
  <c r="AR472" i="7"/>
  <c r="AQ472" i="7"/>
  <c r="AP472" i="7"/>
  <c r="AO472" i="7"/>
  <c r="AN472" i="7"/>
  <c r="AM472" i="7"/>
  <c r="AL472" i="7"/>
  <c r="AK472" i="7"/>
  <c r="AJ472" i="7"/>
  <c r="AI472" i="7"/>
  <c r="AH472" i="7"/>
  <c r="AG472" i="7"/>
  <c r="AR471" i="7"/>
  <c r="AQ471" i="7"/>
  <c r="AP471" i="7"/>
  <c r="AO471" i="7"/>
  <c r="AN471" i="7"/>
  <c r="AM471" i="7"/>
  <c r="AL471" i="7"/>
  <c r="AK471" i="7"/>
  <c r="AJ471" i="7"/>
  <c r="AI471" i="7"/>
  <c r="AH471" i="7"/>
  <c r="AG471" i="7"/>
  <c r="AR470" i="7"/>
  <c r="AQ470" i="7"/>
  <c r="AP470" i="7"/>
  <c r="AO470" i="7"/>
  <c r="AN470" i="7"/>
  <c r="AM470" i="7"/>
  <c r="AL470" i="7"/>
  <c r="AK470" i="7"/>
  <c r="AJ470" i="7"/>
  <c r="AI470" i="7"/>
  <c r="AH470" i="7"/>
  <c r="AG470" i="7"/>
  <c r="AR469" i="7"/>
  <c r="AQ469" i="7"/>
  <c r="AP469" i="7"/>
  <c r="AO469" i="7"/>
  <c r="AN469" i="7"/>
  <c r="AM469" i="7"/>
  <c r="AL469" i="7"/>
  <c r="AK469" i="7"/>
  <c r="AJ469" i="7"/>
  <c r="AI469" i="7"/>
  <c r="AH469" i="7"/>
  <c r="AG469" i="7"/>
  <c r="AR468" i="7"/>
  <c r="AQ468" i="7"/>
  <c r="AP468" i="7"/>
  <c r="AO468" i="7"/>
  <c r="AN468" i="7"/>
  <c r="AM468" i="7"/>
  <c r="AL468" i="7"/>
  <c r="AK468" i="7"/>
  <c r="AJ468" i="7"/>
  <c r="AI468" i="7"/>
  <c r="AH468" i="7"/>
  <c r="AG468" i="7"/>
  <c r="AR467" i="7"/>
  <c r="AQ467" i="7"/>
  <c r="AP467" i="7"/>
  <c r="AO467" i="7"/>
  <c r="AN467" i="7"/>
  <c r="AM467" i="7"/>
  <c r="AL467" i="7"/>
  <c r="AK467" i="7"/>
  <c r="AJ467" i="7"/>
  <c r="AI467" i="7"/>
  <c r="AH467" i="7"/>
  <c r="AG467" i="7"/>
  <c r="AR466" i="7"/>
  <c r="AQ466" i="7"/>
  <c r="AP466" i="7"/>
  <c r="AO466" i="7"/>
  <c r="AN466" i="7"/>
  <c r="AM466" i="7"/>
  <c r="AL466" i="7"/>
  <c r="AK466" i="7"/>
  <c r="AJ466" i="7"/>
  <c r="AI466" i="7"/>
  <c r="AH466" i="7"/>
  <c r="AG466" i="7"/>
  <c r="AR465" i="7"/>
  <c r="AQ465" i="7"/>
  <c r="AP465" i="7"/>
  <c r="AO465" i="7"/>
  <c r="AN465" i="7"/>
  <c r="AM465" i="7"/>
  <c r="AL465" i="7"/>
  <c r="AK465" i="7"/>
  <c r="AJ465" i="7"/>
  <c r="AI465" i="7"/>
  <c r="AH465" i="7"/>
  <c r="AG465" i="7"/>
  <c r="AR464" i="7"/>
  <c r="AQ464" i="7"/>
  <c r="AP464" i="7"/>
  <c r="AO464" i="7"/>
  <c r="AN464" i="7"/>
  <c r="AM464" i="7"/>
  <c r="AL464" i="7"/>
  <c r="AK464" i="7"/>
  <c r="AJ464" i="7"/>
  <c r="AI464" i="7"/>
  <c r="AH464" i="7"/>
  <c r="AG464" i="7"/>
  <c r="AR463" i="7"/>
  <c r="AQ463" i="7"/>
  <c r="AP463" i="7"/>
  <c r="AO463" i="7"/>
  <c r="AN463" i="7"/>
  <c r="AM463" i="7"/>
  <c r="AL463" i="7"/>
  <c r="AK463" i="7"/>
  <c r="AJ463" i="7"/>
  <c r="AI463" i="7"/>
  <c r="AH463" i="7"/>
  <c r="AG463" i="7"/>
  <c r="AR462" i="7"/>
  <c r="AQ462" i="7"/>
  <c r="AP462" i="7"/>
  <c r="AO462" i="7"/>
  <c r="AN462" i="7"/>
  <c r="AM462" i="7"/>
  <c r="AL462" i="7"/>
  <c r="AK462" i="7"/>
  <c r="AJ462" i="7"/>
  <c r="AI462" i="7"/>
  <c r="AH462" i="7"/>
  <c r="AG462" i="7"/>
  <c r="AR461" i="7"/>
  <c r="AQ461" i="7"/>
  <c r="AP461" i="7"/>
  <c r="AO461" i="7"/>
  <c r="AN461" i="7"/>
  <c r="AM461" i="7"/>
  <c r="AL461" i="7"/>
  <c r="AK461" i="7"/>
  <c r="AJ461" i="7"/>
  <c r="AI461" i="7"/>
  <c r="AH461" i="7"/>
  <c r="AG461" i="7"/>
  <c r="AR460" i="7"/>
  <c r="AQ460" i="7"/>
  <c r="AP460" i="7"/>
  <c r="AO460" i="7"/>
  <c r="AN460" i="7"/>
  <c r="AM460" i="7"/>
  <c r="AL460" i="7"/>
  <c r="AK460" i="7"/>
  <c r="AJ460" i="7"/>
  <c r="AI460" i="7"/>
  <c r="AH460" i="7"/>
  <c r="AG460" i="7"/>
  <c r="AR459" i="7"/>
  <c r="AQ459" i="7"/>
  <c r="AP459" i="7"/>
  <c r="AO459" i="7"/>
  <c r="AN459" i="7"/>
  <c r="AM459" i="7"/>
  <c r="AL459" i="7"/>
  <c r="AK459" i="7"/>
  <c r="AJ459" i="7"/>
  <c r="AI459" i="7"/>
  <c r="AH459" i="7"/>
  <c r="AG459" i="7"/>
  <c r="AR458" i="7"/>
  <c r="AQ458" i="7"/>
  <c r="AP458" i="7"/>
  <c r="AO458" i="7"/>
  <c r="AN458" i="7"/>
  <c r="AM458" i="7"/>
  <c r="AL458" i="7"/>
  <c r="AK458" i="7"/>
  <c r="AJ458" i="7"/>
  <c r="AI458" i="7"/>
  <c r="AH458" i="7"/>
  <c r="AG458" i="7"/>
  <c r="AR457" i="7"/>
  <c r="AQ457" i="7"/>
  <c r="AP457" i="7"/>
  <c r="AO457" i="7"/>
  <c r="AN457" i="7"/>
  <c r="AM457" i="7"/>
  <c r="AL457" i="7"/>
  <c r="AK457" i="7"/>
  <c r="AJ457" i="7"/>
  <c r="AI457" i="7"/>
  <c r="AH457" i="7"/>
  <c r="AG457" i="7"/>
  <c r="AR456" i="7"/>
  <c r="AQ456" i="7"/>
  <c r="AP456" i="7"/>
  <c r="AO456" i="7"/>
  <c r="AN456" i="7"/>
  <c r="AM456" i="7"/>
  <c r="AL456" i="7"/>
  <c r="AK456" i="7"/>
  <c r="AJ456" i="7"/>
  <c r="AI456" i="7"/>
  <c r="AH456" i="7"/>
  <c r="AG456" i="7"/>
  <c r="AR455" i="7"/>
  <c r="AQ455" i="7"/>
  <c r="AP455" i="7"/>
  <c r="AO455" i="7"/>
  <c r="AN455" i="7"/>
  <c r="AM455" i="7"/>
  <c r="AL455" i="7"/>
  <c r="AK455" i="7"/>
  <c r="AJ455" i="7"/>
  <c r="AI455" i="7"/>
  <c r="AH455" i="7"/>
  <c r="AG455" i="7"/>
  <c r="AR454" i="7"/>
  <c r="AQ454" i="7"/>
  <c r="AP454" i="7"/>
  <c r="AO454" i="7"/>
  <c r="AN454" i="7"/>
  <c r="AM454" i="7"/>
  <c r="AL454" i="7"/>
  <c r="AK454" i="7"/>
  <c r="AJ454" i="7"/>
  <c r="AI454" i="7"/>
  <c r="AH454" i="7"/>
  <c r="AG454" i="7"/>
  <c r="AR453" i="7"/>
  <c r="AQ453" i="7"/>
  <c r="AP453" i="7"/>
  <c r="AO453" i="7"/>
  <c r="AN453" i="7"/>
  <c r="AM453" i="7"/>
  <c r="AL453" i="7"/>
  <c r="AK453" i="7"/>
  <c r="AJ453" i="7"/>
  <c r="AI453" i="7"/>
  <c r="AH453" i="7"/>
  <c r="AG453" i="7"/>
  <c r="AR452" i="7"/>
  <c r="AQ452" i="7"/>
  <c r="AP452" i="7"/>
  <c r="AO452" i="7"/>
  <c r="AN452" i="7"/>
  <c r="AM452" i="7"/>
  <c r="AL452" i="7"/>
  <c r="AK452" i="7"/>
  <c r="AJ452" i="7"/>
  <c r="AI452" i="7"/>
  <c r="AH452" i="7"/>
  <c r="AG452" i="7"/>
  <c r="AR451" i="7"/>
  <c r="AQ451" i="7"/>
  <c r="AP451" i="7"/>
  <c r="AO451" i="7"/>
  <c r="AN451" i="7"/>
  <c r="AM451" i="7"/>
  <c r="AL451" i="7"/>
  <c r="AK451" i="7"/>
  <c r="AJ451" i="7"/>
  <c r="AI451" i="7"/>
  <c r="AH451" i="7"/>
  <c r="AG451" i="7"/>
  <c r="AR450" i="7"/>
  <c r="AQ450" i="7"/>
  <c r="AP450" i="7"/>
  <c r="AO450" i="7"/>
  <c r="AN450" i="7"/>
  <c r="AM450" i="7"/>
  <c r="AL450" i="7"/>
  <c r="AK450" i="7"/>
  <c r="AJ450" i="7"/>
  <c r="AI450" i="7"/>
  <c r="AH450" i="7"/>
  <c r="AG450" i="7"/>
  <c r="AR449" i="7"/>
  <c r="AQ449" i="7"/>
  <c r="AP449" i="7"/>
  <c r="AO449" i="7"/>
  <c r="AN449" i="7"/>
  <c r="AM449" i="7"/>
  <c r="AL449" i="7"/>
  <c r="AK449" i="7"/>
  <c r="AJ449" i="7"/>
  <c r="AI449" i="7"/>
  <c r="AH449" i="7"/>
  <c r="AG449" i="7"/>
  <c r="AR448" i="7"/>
  <c r="AQ448" i="7"/>
  <c r="AP448" i="7"/>
  <c r="AO448" i="7"/>
  <c r="AN448" i="7"/>
  <c r="AM448" i="7"/>
  <c r="AL448" i="7"/>
  <c r="AK448" i="7"/>
  <c r="AJ448" i="7"/>
  <c r="AI448" i="7"/>
  <c r="AH448" i="7"/>
  <c r="AG448" i="7"/>
  <c r="AR447" i="7"/>
  <c r="AQ447" i="7"/>
  <c r="AP447" i="7"/>
  <c r="AO447" i="7"/>
  <c r="AN447" i="7"/>
  <c r="AM447" i="7"/>
  <c r="AL447" i="7"/>
  <c r="AK447" i="7"/>
  <c r="AJ447" i="7"/>
  <c r="AI447" i="7"/>
  <c r="AH447" i="7"/>
  <c r="AG447" i="7"/>
  <c r="AR446" i="7"/>
  <c r="AQ446" i="7"/>
  <c r="AP446" i="7"/>
  <c r="AO446" i="7"/>
  <c r="AN446" i="7"/>
  <c r="AM446" i="7"/>
  <c r="AL446" i="7"/>
  <c r="AK446" i="7"/>
  <c r="AJ446" i="7"/>
  <c r="AI446" i="7"/>
  <c r="AH446" i="7"/>
  <c r="AG446" i="7"/>
  <c r="AR445" i="7"/>
  <c r="AQ445" i="7"/>
  <c r="AP445" i="7"/>
  <c r="AO445" i="7"/>
  <c r="AN445" i="7"/>
  <c r="AM445" i="7"/>
  <c r="AL445" i="7"/>
  <c r="AK445" i="7"/>
  <c r="AJ445" i="7"/>
  <c r="AI445" i="7"/>
  <c r="AH445" i="7"/>
  <c r="AG445" i="7"/>
  <c r="AR444" i="7"/>
  <c r="AQ444" i="7"/>
  <c r="AP444" i="7"/>
  <c r="AO444" i="7"/>
  <c r="AN444" i="7"/>
  <c r="AM444" i="7"/>
  <c r="AL444" i="7"/>
  <c r="AK444" i="7"/>
  <c r="AJ444" i="7"/>
  <c r="AI444" i="7"/>
  <c r="AH444" i="7"/>
  <c r="AG444" i="7"/>
  <c r="AR443" i="7"/>
  <c r="AQ443" i="7"/>
  <c r="AP443" i="7"/>
  <c r="AO443" i="7"/>
  <c r="AN443" i="7"/>
  <c r="AM443" i="7"/>
  <c r="AL443" i="7"/>
  <c r="AK443" i="7"/>
  <c r="AJ443" i="7"/>
  <c r="AI443" i="7"/>
  <c r="AH443" i="7"/>
  <c r="AG443" i="7"/>
  <c r="AR442" i="7"/>
  <c r="AQ442" i="7"/>
  <c r="AP442" i="7"/>
  <c r="AO442" i="7"/>
  <c r="AN442" i="7"/>
  <c r="AM442" i="7"/>
  <c r="AL442" i="7"/>
  <c r="AK442" i="7"/>
  <c r="AJ442" i="7"/>
  <c r="AI442" i="7"/>
  <c r="AH442" i="7"/>
  <c r="AG442" i="7"/>
  <c r="AR441" i="7"/>
  <c r="AQ441" i="7"/>
  <c r="AP441" i="7"/>
  <c r="AO441" i="7"/>
  <c r="AN441" i="7"/>
  <c r="AM441" i="7"/>
  <c r="AL441" i="7"/>
  <c r="AK441" i="7"/>
  <c r="AJ441" i="7"/>
  <c r="AI441" i="7"/>
  <c r="AH441" i="7"/>
  <c r="AG441" i="7"/>
  <c r="AR440" i="7"/>
  <c r="AQ440" i="7"/>
  <c r="AP440" i="7"/>
  <c r="AO440" i="7"/>
  <c r="AN440" i="7"/>
  <c r="AM440" i="7"/>
  <c r="AL440" i="7"/>
  <c r="AK440" i="7"/>
  <c r="AJ440" i="7"/>
  <c r="AI440" i="7"/>
  <c r="AH440" i="7"/>
  <c r="AG440" i="7"/>
  <c r="AR439" i="7"/>
  <c r="AQ439" i="7"/>
  <c r="AP439" i="7"/>
  <c r="AO439" i="7"/>
  <c r="AN439" i="7"/>
  <c r="AM439" i="7"/>
  <c r="AL439" i="7"/>
  <c r="AK439" i="7"/>
  <c r="AJ439" i="7"/>
  <c r="AI439" i="7"/>
  <c r="AH439" i="7"/>
  <c r="AG439" i="7"/>
  <c r="AR438" i="7"/>
  <c r="AQ438" i="7"/>
  <c r="AP438" i="7"/>
  <c r="AO438" i="7"/>
  <c r="AN438" i="7"/>
  <c r="AM438" i="7"/>
  <c r="AL438" i="7"/>
  <c r="AK438" i="7"/>
  <c r="AJ438" i="7"/>
  <c r="AI438" i="7"/>
  <c r="AH438" i="7"/>
  <c r="AG438" i="7"/>
  <c r="AR437" i="7"/>
  <c r="AQ437" i="7"/>
  <c r="AP437" i="7"/>
  <c r="AO437" i="7"/>
  <c r="AN437" i="7"/>
  <c r="AM437" i="7"/>
  <c r="AL437" i="7"/>
  <c r="AK437" i="7"/>
  <c r="AJ437" i="7"/>
  <c r="AI437" i="7"/>
  <c r="AH437" i="7"/>
  <c r="AG437" i="7"/>
  <c r="AR436" i="7"/>
  <c r="AQ436" i="7"/>
  <c r="AP436" i="7"/>
  <c r="AO436" i="7"/>
  <c r="AN436" i="7"/>
  <c r="AM436" i="7"/>
  <c r="AL436" i="7"/>
  <c r="AK436" i="7"/>
  <c r="AJ436" i="7"/>
  <c r="AI436" i="7"/>
  <c r="AH436" i="7"/>
  <c r="AG436" i="7"/>
  <c r="AR435" i="7"/>
  <c r="AQ435" i="7"/>
  <c r="AP435" i="7"/>
  <c r="AO435" i="7"/>
  <c r="AN435" i="7"/>
  <c r="AM435" i="7"/>
  <c r="AL435" i="7"/>
  <c r="AK435" i="7"/>
  <c r="AJ435" i="7"/>
  <c r="AI435" i="7"/>
  <c r="AH435" i="7"/>
  <c r="AG435" i="7"/>
  <c r="AR434" i="7"/>
  <c r="AQ434" i="7"/>
  <c r="AP434" i="7"/>
  <c r="AO434" i="7"/>
  <c r="AN434" i="7"/>
  <c r="AM434" i="7"/>
  <c r="AL434" i="7"/>
  <c r="AK434" i="7"/>
  <c r="AJ434" i="7"/>
  <c r="AI434" i="7"/>
  <c r="AH434" i="7"/>
  <c r="AG434" i="7"/>
  <c r="AR433" i="7"/>
  <c r="AQ433" i="7"/>
  <c r="AP433" i="7"/>
  <c r="AO433" i="7"/>
  <c r="AN433" i="7"/>
  <c r="AM433" i="7"/>
  <c r="AL433" i="7"/>
  <c r="AK433" i="7"/>
  <c r="AJ433" i="7"/>
  <c r="AI433" i="7"/>
  <c r="AH433" i="7"/>
  <c r="AG433" i="7"/>
  <c r="AR432" i="7"/>
  <c r="AQ432" i="7"/>
  <c r="AP432" i="7"/>
  <c r="AO432" i="7"/>
  <c r="AN432" i="7"/>
  <c r="AM432" i="7"/>
  <c r="AL432" i="7"/>
  <c r="AK432" i="7"/>
  <c r="AJ432" i="7"/>
  <c r="AI432" i="7"/>
  <c r="AH432" i="7"/>
  <c r="AG432" i="7"/>
  <c r="AR431" i="7"/>
  <c r="AQ431" i="7"/>
  <c r="AP431" i="7"/>
  <c r="AO431" i="7"/>
  <c r="AN431" i="7"/>
  <c r="AM431" i="7"/>
  <c r="AL431" i="7"/>
  <c r="AK431" i="7"/>
  <c r="AJ431" i="7"/>
  <c r="AI431" i="7"/>
  <c r="AH431" i="7"/>
  <c r="AG431" i="7"/>
  <c r="AR430" i="7"/>
  <c r="AQ430" i="7"/>
  <c r="AP430" i="7"/>
  <c r="AO430" i="7"/>
  <c r="AN430" i="7"/>
  <c r="AM430" i="7"/>
  <c r="AL430" i="7"/>
  <c r="AK430" i="7"/>
  <c r="AJ430" i="7"/>
  <c r="AI430" i="7"/>
  <c r="AH430" i="7"/>
  <c r="AG430" i="7"/>
  <c r="AR429" i="7"/>
  <c r="AQ429" i="7"/>
  <c r="AP429" i="7"/>
  <c r="AO429" i="7"/>
  <c r="AN429" i="7"/>
  <c r="AM429" i="7"/>
  <c r="AL429" i="7"/>
  <c r="AK429" i="7"/>
  <c r="AJ429" i="7"/>
  <c r="AI429" i="7"/>
  <c r="AH429" i="7"/>
  <c r="AG429" i="7"/>
  <c r="AR428" i="7"/>
  <c r="AQ428" i="7"/>
  <c r="AP428" i="7"/>
  <c r="AO428" i="7"/>
  <c r="AN428" i="7"/>
  <c r="AM428" i="7"/>
  <c r="AL428" i="7"/>
  <c r="AK428" i="7"/>
  <c r="AJ428" i="7"/>
  <c r="AI428" i="7"/>
  <c r="AH428" i="7"/>
  <c r="AG428" i="7"/>
  <c r="AR427" i="7"/>
  <c r="AQ427" i="7"/>
  <c r="AP427" i="7"/>
  <c r="AO427" i="7"/>
  <c r="AN427" i="7"/>
  <c r="AM427" i="7"/>
  <c r="AL427" i="7"/>
  <c r="AK427" i="7"/>
  <c r="AJ427" i="7"/>
  <c r="AI427" i="7"/>
  <c r="AH427" i="7"/>
  <c r="AG427" i="7"/>
  <c r="AR426" i="7"/>
  <c r="AQ426" i="7"/>
  <c r="AP426" i="7"/>
  <c r="AO426" i="7"/>
  <c r="AN426" i="7"/>
  <c r="AM426" i="7"/>
  <c r="AL426" i="7"/>
  <c r="AK426" i="7"/>
  <c r="AJ426" i="7"/>
  <c r="AI426" i="7"/>
  <c r="AH426" i="7"/>
  <c r="AG426" i="7"/>
  <c r="AR425" i="7"/>
  <c r="AQ425" i="7"/>
  <c r="AP425" i="7"/>
  <c r="AO425" i="7"/>
  <c r="AN425" i="7"/>
  <c r="AM425" i="7"/>
  <c r="AL425" i="7"/>
  <c r="AK425" i="7"/>
  <c r="AJ425" i="7"/>
  <c r="AI425" i="7"/>
  <c r="AH425" i="7"/>
  <c r="AG425" i="7"/>
  <c r="AR424" i="7"/>
  <c r="AQ424" i="7"/>
  <c r="AP424" i="7"/>
  <c r="AO424" i="7"/>
  <c r="AN424" i="7"/>
  <c r="AM424" i="7"/>
  <c r="AL424" i="7"/>
  <c r="AK424" i="7"/>
  <c r="AJ424" i="7"/>
  <c r="AI424" i="7"/>
  <c r="AH424" i="7"/>
  <c r="AG424" i="7"/>
  <c r="AR423" i="7"/>
  <c r="AQ423" i="7"/>
  <c r="AP423" i="7"/>
  <c r="AO423" i="7"/>
  <c r="AN423" i="7"/>
  <c r="AM423" i="7"/>
  <c r="AL423" i="7"/>
  <c r="AK423" i="7"/>
  <c r="AJ423" i="7"/>
  <c r="AI423" i="7"/>
  <c r="AH423" i="7"/>
  <c r="AG423" i="7"/>
  <c r="AR422" i="7"/>
  <c r="AQ422" i="7"/>
  <c r="AP422" i="7"/>
  <c r="AO422" i="7"/>
  <c r="AN422" i="7"/>
  <c r="AM422" i="7"/>
  <c r="AL422" i="7"/>
  <c r="AK422" i="7"/>
  <c r="AJ422" i="7"/>
  <c r="AI422" i="7"/>
  <c r="AH422" i="7"/>
  <c r="AG422" i="7"/>
  <c r="AR421" i="7"/>
  <c r="AQ421" i="7"/>
  <c r="AP421" i="7"/>
  <c r="AO421" i="7"/>
  <c r="AN421" i="7"/>
  <c r="AM421" i="7"/>
  <c r="AL421" i="7"/>
  <c r="AK421" i="7"/>
  <c r="AJ421" i="7"/>
  <c r="AI421" i="7"/>
  <c r="AH421" i="7"/>
  <c r="AG421" i="7"/>
  <c r="AR420" i="7"/>
  <c r="AQ420" i="7"/>
  <c r="AP420" i="7"/>
  <c r="AO420" i="7"/>
  <c r="AN420" i="7"/>
  <c r="AM420" i="7"/>
  <c r="AL420" i="7"/>
  <c r="AK420" i="7"/>
  <c r="AJ420" i="7"/>
  <c r="AI420" i="7"/>
  <c r="AH420" i="7"/>
  <c r="AG420" i="7"/>
  <c r="AR419" i="7"/>
  <c r="AQ419" i="7"/>
  <c r="AP419" i="7"/>
  <c r="AO419" i="7"/>
  <c r="AN419" i="7"/>
  <c r="AM419" i="7"/>
  <c r="AL419" i="7"/>
  <c r="AK419" i="7"/>
  <c r="AJ419" i="7"/>
  <c r="AI419" i="7"/>
  <c r="AH419" i="7"/>
  <c r="AG419" i="7"/>
  <c r="AR418" i="7"/>
  <c r="AQ418" i="7"/>
  <c r="AP418" i="7"/>
  <c r="AO418" i="7"/>
  <c r="AN418" i="7"/>
  <c r="AM418" i="7"/>
  <c r="AL418" i="7"/>
  <c r="AK418" i="7"/>
  <c r="AJ418" i="7"/>
  <c r="AI418" i="7"/>
  <c r="AH418" i="7"/>
  <c r="AG418" i="7"/>
  <c r="AR417" i="7"/>
  <c r="AQ417" i="7"/>
  <c r="AP417" i="7"/>
  <c r="AO417" i="7"/>
  <c r="AN417" i="7"/>
  <c r="AM417" i="7"/>
  <c r="AL417" i="7"/>
  <c r="AK417" i="7"/>
  <c r="AJ417" i="7"/>
  <c r="AI417" i="7"/>
  <c r="AH417" i="7"/>
  <c r="AG417" i="7"/>
  <c r="AR416" i="7"/>
  <c r="AQ416" i="7"/>
  <c r="AP416" i="7"/>
  <c r="AO416" i="7"/>
  <c r="AN416" i="7"/>
  <c r="AM416" i="7"/>
  <c r="AL416" i="7"/>
  <c r="AK416" i="7"/>
  <c r="AJ416" i="7"/>
  <c r="AI416" i="7"/>
  <c r="AH416" i="7"/>
  <c r="AG416" i="7"/>
  <c r="AR415" i="7"/>
  <c r="AQ415" i="7"/>
  <c r="AP415" i="7"/>
  <c r="AO415" i="7"/>
  <c r="AN415" i="7"/>
  <c r="AM415" i="7"/>
  <c r="AL415" i="7"/>
  <c r="AK415" i="7"/>
  <c r="AJ415" i="7"/>
  <c r="AI415" i="7"/>
  <c r="AH415" i="7"/>
  <c r="AG415" i="7"/>
  <c r="AR414" i="7"/>
  <c r="AQ414" i="7"/>
  <c r="AP414" i="7"/>
  <c r="AO414" i="7"/>
  <c r="AN414" i="7"/>
  <c r="AM414" i="7"/>
  <c r="AL414" i="7"/>
  <c r="AK414" i="7"/>
  <c r="AJ414" i="7"/>
  <c r="AI414" i="7"/>
  <c r="AH414" i="7"/>
  <c r="AG414" i="7"/>
  <c r="AR413" i="7"/>
  <c r="AQ413" i="7"/>
  <c r="AP413" i="7"/>
  <c r="AO413" i="7"/>
  <c r="AN413" i="7"/>
  <c r="AM413" i="7"/>
  <c r="AL413" i="7"/>
  <c r="AK413" i="7"/>
  <c r="AJ413" i="7"/>
  <c r="AI413" i="7"/>
  <c r="AH413" i="7"/>
  <c r="AG413" i="7"/>
  <c r="AR412" i="7"/>
  <c r="AQ412" i="7"/>
  <c r="AP412" i="7"/>
  <c r="AO412" i="7"/>
  <c r="AN412" i="7"/>
  <c r="AM412" i="7"/>
  <c r="AL412" i="7"/>
  <c r="AK412" i="7"/>
  <c r="AJ412" i="7"/>
  <c r="AI412" i="7"/>
  <c r="AH412" i="7"/>
  <c r="AG412" i="7"/>
  <c r="AR411" i="7"/>
  <c r="AQ411" i="7"/>
  <c r="AP411" i="7"/>
  <c r="AO411" i="7"/>
  <c r="AN411" i="7"/>
  <c r="AM411" i="7"/>
  <c r="AL411" i="7"/>
  <c r="AK411" i="7"/>
  <c r="AJ411" i="7"/>
  <c r="AI411" i="7"/>
  <c r="AH411" i="7"/>
  <c r="AG411" i="7"/>
  <c r="AR410" i="7"/>
  <c r="AQ410" i="7"/>
  <c r="AP410" i="7"/>
  <c r="AO410" i="7"/>
  <c r="AN410" i="7"/>
  <c r="AM410" i="7"/>
  <c r="AL410" i="7"/>
  <c r="AK410" i="7"/>
  <c r="AJ410" i="7"/>
  <c r="AI410" i="7"/>
  <c r="AH410" i="7"/>
  <c r="AG410" i="7"/>
  <c r="AR409" i="7"/>
  <c r="AQ409" i="7"/>
  <c r="AP409" i="7"/>
  <c r="AO409" i="7"/>
  <c r="AN409" i="7"/>
  <c r="AM409" i="7"/>
  <c r="AL409" i="7"/>
  <c r="AK409" i="7"/>
  <c r="AJ409" i="7"/>
  <c r="AI409" i="7"/>
  <c r="AH409" i="7"/>
  <c r="AG409" i="7"/>
  <c r="AR408" i="7"/>
  <c r="AQ408" i="7"/>
  <c r="AP408" i="7"/>
  <c r="AO408" i="7"/>
  <c r="AN408" i="7"/>
  <c r="AM408" i="7"/>
  <c r="AL408" i="7"/>
  <c r="AK408" i="7"/>
  <c r="AJ408" i="7"/>
  <c r="AI408" i="7"/>
  <c r="AH408" i="7"/>
  <c r="AG408" i="7"/>
  <c r="AR407" i="7"/>
  <c r="AQ407" i="7"/>
  <c r="AP407" i="7"/>
  <c r="AO407" i="7"/>
  <c r="AN407" i="7"/>
  <c r="AM407" i="7"/>
  <c r="AL407" i="7"/>
  <c r="AK407" i="7"/>
  <c r="AJ407" i="7"/>
  <c r="AI407" i="7"/>
  <c r="AH407" i="7"/>
  <c r="AG407" i="7"/>
  <c r="AR406" i="7"/>
  <c r="AQ406" i="7"/>
  <c r="AP406" i="7"/>
  <c r="AO406" i="7"/>
  <c r="AN406" i="7"/>
  <c r="AM406" i="7"/>
  <c r="AL406" i="7"/>
  <c r="AK406" i="7"/>
  <c r="AJ406" i="7"/>
  <c r="AI406" i="7"/>
  <c r="AH406" i="7"/>
  <c r="AG406" i="7"/>
  <c r="AR405" i="7"/>
  <c r="AQ405" i="7"/>
  <c r="AP405" i="7"/>
  <c r="AO405" i="7"/>
  <c r="AN405" i="7"/>
  <c r="AM405" i="7"/>
  <c r="AL405" i="7"/>
  <c r="AK405" i="7"/>
  <c r="AJ405" i="7"/>
  <c r="AI405" i="7"/>
  <c r="AH405" i="7"/>
  <c r="AG405" i="7"/>
  <c r="AR404" i="7"/>
  <c r="AQ404" i="7"/>
  <c r="AP404" i="7"/>
  <c r="AO404" i="7"/>
  <c r="AN404" i="7"/>
  <c r="AM404" i="7"/>
  <c r="AL404" i="7"/>
  <c r="AK404" i="7"/>
  <c r="AJ404" i="7"/>
  <c r="AI404" i="7"/>
  <c r="AH404" i="7"/>
  <c r="AG404" i="7"/>
  <c r="AR403" i="7"/>
  <c r="AQ403" i="7"/>
  <c r="AP403" i="7"/>
  <c r="AO403" i="7"/>
  <c r="AN403" i="7"/>
  <c r="AM403" i="7"/>
  <c r="AL403" i="7"/>
  <c r="AK403" i="7"/>
  <c r="AJ403" i="7"/>
  <c r="AI403" i="7"/>
  <c r="AH403" i="7"/>
  <c r="AG403" i="7"/>
  <c r="AR402" i="7"/>
  <c r="AQ402" i="7"/>
  <c r="AP402" i="7"/>
  <c r="AO402" i="7"/>
  <c r="AN402" i="7"/>
  <c r="AM402" i="7"/>
  <c r="AL402" i="7"/>
  <c r="AK402" i="7"/>
  <c r="AJ402" i="7"/>
  <c r="AI402" i="7"/>
  <c r="AH402" i="7"/>
  <c r="AG402" i="7"/>
  <c r="AR401" i="7"/>
  <c r="AQ401" i="7"/>
  <c r="AP401" i="7"/>
  <c r="AO401" i="7"/>
  <c r="AN401" i="7"/>
  <c r="AM401" i="7"/>
  <c r="AL401" i="7"/>
  <c r="AK401" i="7"/>
  <c r="AJ401" i="7"/>
  <c r="AI401" i="7"/>
  <c r="AH401" i="7"/>
  <c r="AG401" i="7"/>
  <c r="AR400" i="7"/>
  <c r="AQ400" i="7"/>
  <c r="AP400" i="7"/>
  <c r="AO400" i="7"/>
  <c r="AN400" i="7"/>
  <c r="AM400" i="7"/>
  <c r="AL400" i="7"/>
  <c r="AK400" i="7"/>
  <c r="AJ400" i="7"/>
  <c r="AI400" i="7"/>
  <c r="AH400" i="7"/>
  <c r="AG400" i="7"/>
  <c r="AR399" i="7"/>
  <c r="AQ399" i="7"/>
  <c r="AP399" i="7"/>
  <c r="AO399" i="7"/>
  <c r="AN399" i="7"/>
  <c r="AM399" i="7"/>
  <c r="AL399" i="7"/>
  <c r="AK399" i="7"/>
  <c r="AJ399" i="7"/>
  <c r="AI399" i="7"/>
  <c r="AH399" i="7"/>
  <c r="AG399" i="7"/>
  <c r="AR398" i="7"/>
  <c r="AQ398" i="7"/>
  <c r="AP398" i="7"/>
  <c r="AO398" i="7"/>
  <c r="AN398" i="7"/>
  <c r="AM398" i="7"/>
  <c r="AL398" i="7"/>
  <c r="AK398" i="7"/>
  <c r="AJ398" i="7"/>
  <c r="AI398" i="7"/>
  <c r="AH398" i="7"/>
  <c r="AG398" i="7"/>
  <c r="AR397" i="7"/>
  <c r="AQ397" i="7"/>
  <c r="AP397" i="7"/>
  <c r="AO397" i="7"/>
  <c r="AN397" i="7"/>
  <c r="AM397" i="7"/>
  <c r="AL397" i="7"/>
  <c r="AK397" i="7"/>
  <c r="AJ397" i="7"/>
  <c r="AI397" i="7"/>
  <c r="AH397" i="7"/>
  <c r="AG397" i="7"/>
  <c r="AR396" i="7"/>
  <c r="AQ396" i="7"/>
  <c r="AP396" i="7"/>
  <c r="AO396" i="7"/>
  <c r="AN396" i="7"/>
  <c r="AM396" i="7"/>
  <c r="AL396" i="7"/>
  <c r="AK396" i="7"/>
  <c r="AJ396" i="7"/>
  <c r="AI396" i="7"/>
  <c r="AH396" i="7"/>
  <c r="AG396" i="7"/>
  <c r="AR395" i="7"/>
  <c r="AQ395" i="7"/>
  <c r="AP395" i="7"/>
  <c r="AO395" i="7"/>
  <c r="AN395" i="7"/>
  <c r="AM395" i="7"/>
  <c r="AL395" i="7"/>
  <c r="AK395" i="7"/>
  <c r="AJ395" i="7"/>
  <c r="AI395" i="7"/>
  <c r="AH395" i="7"/>
  <c r="AG395" i="7"/>
  <c r="AR394" i="7"/>
  <c r="AQ394" i="7"/>
  <c r="AP394" i="7"/>
  <c r="AO394" i="7"/>
  <c r="AN394" i="7"/>
  <c r="AM394" i="7"/>
  <c r="AL394" i="7"/>
  <c r="AK394" i="7"/>
  <c r="AJ394" i="7"/>
  <c r="AI394" i="7"/>
  <c r="AH394" i="7"/>
  <c r="AG394" i="7"/>
  <c r="AR393" i="7"/>
  <c r="AQ393" i="7"/>
  <c r="AP393" i="7"/>
  <c r="AO393" i="7"/>
  <c r="AN393" i="7"/>
  <c r="AM393" i="7"/>
  <c r="AL393" i="7"/>
  <c r="AK393" i="7"/>
  <c r="AJ393" i="7"/>
  <c r="AI393" i="7"/>
  <c r="AH393" i="7"/>
  <c r="AG393" i="7"/>
  <c r="AR392" i="7"/>
  <c r="AQ392" i="7"/>
  <c r="AP392" i="7"/>
  <c r="AO392" i="7"/>
  <c r="AN392" i="7"/>
  <c r="AM392" i="7"/>
  <c r="AL392" i="7"/>
  <c r="AK392" i="7"/>
  <c r="AJ392" i="7"/>
  <c r="AI392" i="7"/>
  <c r="AH392" i="7"/>
  <c r="AG392" i="7"/>
  <c r="AR391" i="7"/>
  <c r="AQ391" i="7"/>
  <c r="AP391" i="7"/>
  <c r="AO391" i="7"/>
  <c r="AN391" i="7"/>
  <c r="AM391" i="7"/>
  <c r="AL391" i="7"/>
  <c r="AK391" i="7"/>
  <c r="AJ391" i="7"/>
  <c r="AI391" i="7"/>
  <c r="AH391" i="7"/>
  <c r="AG391" i="7"/>
  <c r="AR390" i="7"/>
  <c r="AQ390" i="7"/>
  <c r="AP390" i="7"/>
  <c r="AO390" i="7"/>
  <c r="AN390" i="7"/>
  <c r="AM390" i="7"/>
  <c r="AL390" i="7"/>
  <c r="AK390" i="7"/>
  <c r="AJ390" i="7"/>
  <c r="AI390" i="7"/>
  <c r="AH390" i="7"/>
  <c r="AG390" i="7"/>
  <c r="AR389" i="7"/>
  <c r="AQ389" i="7"/>
  <c r="AP389" i="7"/>
  <c r="AO389" i="7"/>
  <c r="AN389" i="7"/>
  <c r="AM389" i="7"/>
  <c r="AL389" i="7"/>
  <c r="AK389" i="7"/>
  <c r="AJ389" i="7"/>
  <c r="AI389" i="7"/>
  <c r="AH389" i="7"/>
  <c r="AG389" i="7"/>
  <c r="AR388" i="7"/>
  <c r="AQ388" i="7"/>
  <c r="AP388" i="7"/>
  <c r="AO388" i="7"/>
  <c r="AN388" i="7"/>
  <c r="AM388" i="7"/>
  <c r="AL388" i="7"/>
  <c r="AK388" i="7"/>
  <c r="AJ388" i="7"/>
  <c r="AI388" i="7"/>
  <c r="AH388" i="7"/>
  <c r="AG388" i="7"/>
  <c r="AR387" i="7"/>
  <c r="AQ387" i="7"/>
  <c r="AP387" i="7"/>
  <c r="AO387" i="7"/>
  <c r="AN387" i="7"/>
  <c r="AM387" i="7"/>
  <c r="AL387" i="7"/>
  <c r="AK387" i="7"/>
  <c r="AJ387" i="7"/>
  <c r="AI387" i="7"/>
  <c r="AH387" i="7"/>
  <c r="AG387" i="7"/>
  <c r="AR386" i="7"/>
  <c r="AQ386" i="7"/>
  <c r="AP386" i="7"/>
  <c r="AO386" i="7"/>
  <c r="AN386" i="7"/>
  <c r="AM386" i="7"/>
  <c r="AL386" i="7"/>
  <c r="AK386" i="7"/>
  <c r="AJ386" i="7"/>
  <c r="AI386" i="7"/>
  <c r="AH386" i="7"/>
  <c r="AG386" i="7"/>
  <c r="AR385" i="7"/>
  <c r="AQ385" i="7"/>
  <c r="AP385" i="7"/>
  <c r="AO385" i="7"/>
  <c r="AN385" i="7"/>
  <c r="AM385" i="7"/>
  <c r="AL385" i="7"/>
  <c r="AK385" i="7"/>
  <c r="AJ385" i="7"/>
  <c r="AI385" i="7"/>
  <c r="AH385" i="7"/>
  <c r="AG385" i="7"/>
  <c r="AR384" i="7"/>
  <c r="AQ384" i="7"/>
  <c r="AP384" i="7"/>
  <c r="AO384" i="7"/>
  <c r="AN384" i="7"/>
  <c r="AM384" i="7"/>
  <c r="AL384" i="7"/>
  <c r="AK384" i="7"/>
  <c r="AJ384" i="7"/>
  <c r="AI384" i="7"/>
  <c r="AH384" i="7"/>
  <c r="AG384" i="7"/>
  <c r="AR383" i="7"/>
  <c r="AQ383" i="7"/>
  <c r="AP383" i="7"/>
  <c r="AO383" i="7"/>
  <c r="AN383" i="7"/>
  <c r="AM383" i="7"/>
  <c r="AL383" i="7"/>
  <c r="AK383" i="7"/>
  <c r="AJ383" i="7"/>
  <c r="AI383" i="7"/>
  <c r="AH383" i="7"/>
  <c r="AG383" i="7"/>
  <c r="AR382" i="7"/>
  <c r="AQ382" i="7"/>
  <c r="AP382" i="7"/>
  <c r="AO382" i="7"/>
  <c r="AN382" i="7"/>
  <c r="AM382" i="7"/>
  <c r="AL382" i="7"/>
  <c r="AK382" i="7"/>
  <c r="AJ382" i="7"/>
  <c r="AI382" i="7"/>
  <c r="AH382" i="7"/>
  <c r="AG382" i="7"/>
  <c r="AR381" i="7"/>
  <c r="AQ381" i="7"/>
  <c r="AP381" i="7"/>
  <c r="AO381" i="7"/>
  <c r="AN381" i="7"/>
  <c r="AM381" i="7"/>
  <c r="AL381" i="7"/>
  <c r="AK381" i="7"/>
  <c r="AJ381" i="7"/>
  <c r="AI381" i="7"/>
  <c r="AH381" i="7"/>
  <c r="AG381" i="7"/>
  <c r="AR380" i="7"/>
  <c r="AQ380" i="7"/>
  <c r="AP380" i="7"/>
  <c r="AO380" i="7"/>
  <c r="AN380" i="7"/>
  <c r="AM380" i="7"/>
  <c r="AL380" i="7"/>
  <c r="AK380" i="7"/>
  <c r="AJ380" i="7"/>
  <c r="AI380" i="7"/>
  <c r="AH380" i="7"/>
  <c r="AG380" i="7"/>
  <c r="AR379" i="7"/>
  <c r="AQ379" i="7"/>
  <c r="AP379" i="7"/>
  <c r="AO379" i="7"/>
  <c r="AN379" i="7"/>
  <c r="AM379" i="7"/>
  <c r="AL379" i="7"/>
  <c r="AK379" i="7"/>
  <c r="AJ379" i="7"/>
  <c r="AI379" i="7"/>
  <c r="AH379" i="7"/>
  <c r="AG379" i="7"/>
  <c r="AR378" i="7"/>
  <c r="AQ378" i="7"/>
  <c r="AP378" i="7"/>
  <c r="AO378" i="7"/>
  <c r="AN378" i="7"/>
  <c r="AM378" i="7"/>
  <c r="AL378" i="7"/>
  <c r="AK378" i="7"/>
  <c r="AJ378" i="7"/>
  <c r="AI378" i="7"/>
  <c r="AH378" i="7"/>
  <c r="AG378" i="7"/>
  <c r="AR377" i="7"/>
  <c r="AQ377" i="7"/>
  <c r="AP377" i="7"/>
  <c r="AO377" i="7"/>
  <c r="AN377" i="7"/>
  <c r="AM377" i="7"/>
  <c r="AL377" i="7"/>
  <c r="AK377" i="7"/>
  <c r="AJ377" i="7"/>
  <c r="AI377" i="7"/>
  <c r="AH377" i="7"/>
  <c r="AG377" i="7"/>
  <c r="AR376" i="7"/>
  <c r="AQ376" i="7"/>
  <c r="AP376" i="7"/>
  <c r="AO376" i="7"/>
  <c r="AN376" i="7"/>
  <c r="AM376" i="7"/>
  <c r="AL376" i="7"/>
  <c r="AK376" i="7"/>
  <c r="AJ376" i="7"/>
  <c r="AI376" i="7"/>
  <c r="AH376" i="7"/>
  <c r="AG376" i="7"/>
  <c r="AR375" i="7"/>
  <c r="AQ375" i="7"/>
  <c r="AP375" i="7"/>
  <c r="AO375" i="7"/>
  <c r="AN375" i="7"/>
  <c r="AM375" i="7"/>
  <c r="AL375" i="7"/>
  <c r="AK375" i="7"/>
  <c r="AJ375" i="7"/>
  <c r="AI375" i="7"/>
  <c r="AH375" i="7"/>
  <c r="AG375" i="7"/>
  <c r="AR374" i="7"/>
  <c r="AQ374" i="7"/>
  <c r="AP374" i="7"/>
  <c r="AO374" i="7"/>
  <c r="AN374" i="7"/>
  <c r="AM374" i="7"/>
  <c r="AL374" i="7"/>
  <c r="AK374" i="7"/>
  <c r="AJ374" i="7"/>
  <c r="AI374" i="7"/>
  <c r="AH374" i="7"/>
  <c r="AG374" i="7"/>
  <c r="AR373" i="7"/>
  <c r="AQ373" i="7"/>
  <c r="AP373" i="7"/>
  <c r="AO373" i="7"/>
  <c r="AN373" i="7"/>
  <c r="AM373" i="7"/>
  <c r="AL373" i="7"/>
  <c r="AK373" i="7"/>
  <c r="AJ373" i="7"/>
  <c r="AI373" i="7"/>
  <c r="AH373" i="7"/>
  <c r="AG373" i="7"/>
  <c r="AR372" i="7"/>
  <c r="AQ372" i="7"/>
  <c r="AP372" i="7"/>
  <c r="AO372" i="7"/>
  <c r="AN372" i="7"/>
  <c r="AM372" i="7"/>
  <c r="AL372" i="7"/>
  <c r="AK372" i="7"/>
  <c r="AJ372" i="7"/>
  <c r="AI372" i="7"/>
  <c r="AH372" i="7"/>
  <c r="AG372" i="7"/>
  <c r="AR371" i="7"/>
  <c r="AQ371" i="7"/>
  <c r="AP371" i="7"/>
  <c r="AO371" i="7"/>
  <c r="AN371" i="7"/>
  <c r="AM371" i="7"/>
  <c r="AL371" i="7"/>
  <c r="AK371" i="7"/>
  <c r="AJ371" i="7"/>
  <c r="AI371" i="7"/>
  <c r="AH371" i="7"/>
  <c r="AG371" i="7"/>
  <c r="AR370" i="7"/>
  <c r="AQ370" i="7"/>
  <c r="AP370" i="7"/>
  <c r="AO370" i="7"/>
  <c r="AN370" i="7"/>
  <c r="AM370" i="7"/>
  <c r="AL370" i="7"/>
  <c r="AK370" i="7"/>
  <c r="AJ370" i="7"/>
  <c r="AI370" i="7"/>
  <c r="AH370" i="7"/>
  <c r="AG370" i="7"/>
  <c r="AR369" i="7"/>
  <c r="AQ369" i="7"/>
  <c r="AP369" i="7"/>
  <c r="AO369" i="7"/>
  <c r="AN369" i="7"/>
  <c r="AM369" i="7"/>
  <c r="AL369" i="7"/>
  <c r="AK369" i="7"/>
  <c r="AJ369" i="7"/>
  <c r="AI369" i="7"/>
  <c r="AH369" i="7"/>
  <c r="AG369" i="7"/>
  <c r="AR368" i="7"/>
  <c r="AQ368" i="7"/>
  <c r="AP368" i="7"/>
  <c r="AO368" i="7"/>
  <c r="AN368" i="7"/>
  <c r="AM368" i="7"/>
  <c r="AL368" i="7"/>
  <c r="AK368" i="7"/>
  <c r="AJ368" i="7"/>
  <c r="AI368" i="7"/>
  <c r="AH368" i="7"/>
  <c r="AG368" i="7"/>
  <c r="AR367" i="7"/>
  <c r="AQ367" i="7"/>
  <c r="AP367" i="7"/>
  <c r="AO367" i="7"/>
  <c r="AN367" i="7"/>
  <c r="AM367" i="7"/>
  <c r="AL367" i="7"/>
  <c r="AK367" i="7"/>
  <c r="AJ367" i="7"/>
  <c r="AI367" i="7"/>
  <c r="AH367" i="7"/>
  <c r="AG367" i="7"/>
  <c r="AR366" i="7"/>
  <c r="AQ366" i="7"/>
  <c r="AP366" i="7"/>
  <c r="AO366" i="7"/>
  <c r="AN366" i="7"/>
  <c r="AM366" i="7"/>
  <c r="AL366" i="7"/>
  <c r="AK366" i="7"/>
  <c r="AJ366" i="7"/>
  <c r="AI366" i="7"/>
  <c r="AH366" i="7"/>
  <c r="AG366" i="7"/>
  <c r="AR365" i="7"/>
  <c r="AQ365" i="7"/>
  <c r="AP365" i="7"/>
  <c r="AO365" i="7"/>
  <c r="AN365" i="7"/>
  <c r="AM365" i="7"/>
  <c r="AL365" i="7"/>
  <c r="AK365" i="7"/>
  <c r="AJ365" i="7"/>
  <c r="AI365" i="7"/>
  <c r="AH365" i="7"/>
  <c r="AG365" i="7"/>
  <c r="AR364" i="7"/>
  <c r="AQ364" i="7"/>
  <c r="AP364" i="7"/>
  <c r="AO364" i="7"/>
  <c r="AN364" i="7"/>
  <c r="AM364" i="7"/>
  <c r="AL364" i="7"/>
  <c r="AK364" i="7"/>
  <c r="AJ364" i="7"/>
  <c r="AI364" i="7"/>
  <c r="AH364" i="7"/>
  <c r="AG364" i="7"/>
  <c r="AR363" i="7"/>
  <c r="AQ363" i="7"/>
  <c r="AP363" i="7"/>
  <c r="AO363" i="7"/>
  <c r="AN363" i="7"/>
  <c r="AM363" i="7"/>
  <c r="AL363" i="7"/>
  <c r="AK363" i="7"/>
  <c r="AJ363" i="7"/>
  <c r="AI363" i="7"/>
  <c r="AH363" i="7"/>
  <c r="AG363" i="7"/>
  <c r="AR362" i="7"/>
  <c r="AQ362" i="7"/>
  <c r="AP362" i="7"/>
  <c r="AO362" i="7"/>
  <c r="AN362" i="7"/>
  <c r="AM362" i="7"/>
  <c r="AL362" i="7"/>
  <c r="AK362" i="7"/>
  <c r="AJ362" i="7"/>
  <c r="AI362" i="7"/>
  <c r="AH362" i="7"/>
  <c r="AG362" i="7"/>
  <c r="AR361" i="7"/>
  <c r="AQ361" i="7"/>
  <c r="AP361" i="7"/>
  <c r="AO361" i="7"/>
  <c r="AN361" i="7"/>
  <c r="AM361" i="7"/>
  <c r="AL361" i="7"/>
  <c r="AK361" i="7"/>
  <c r="AJ361" i="7"/>
  <c r="AI361" i="7"/>
  <c r="AH361" i="7"/>
  <c r="AG361" i="7"/>
  <c r="AR360" i="7"/>
  <c r="AQ360" i="7"/>
  <c r="AP360" i="7"/>
  <c r="AO360" i="7"/>
  <c r="AN360" i="7"/>
  <c r="AM360" i="7"/>
  <c r="AL360" i="7"/>
  <c r="AK360" i="7"/>
  <c r="AJ360" i="7"/>
  <c r="AI360" i="7"/>
  <c r="AH360" i="7"/>
  <c r="AG360" i="7"/>
  <c r="AR359" i="7"/>
  <c r="AQ359" i="7"/>
  <c r="AP359" i="7"/>
  <c r="AO359" i="7"/>
  <c r="AN359" i="7"/>
  <c r="AM359" i="7"/>
  <c r="AL359" i="7"/>
  <c r="AK359" i="7"/>
  <c r="AJ359" i="7"/>
  <c r="AI359" i="7"/>
  <c r="AH359" i="7"/>
  <c r="AG359" i="7"/>
  <c r="AR358" i="7"/>
  <c r="AQ358" i="7"/>
  <c r="AP358" i="7"/>
  <c r="AO358" i="7"/>
  <c r="AN358" i="7"/>
  <c r="AM358" i="7"/>
  <c r="AL358" i="7"/>
  <c r="AK358" i="7"/>
  <c r="AJ358" i="7"/>
  <c r="AI358" i="7"/>
  <c r="AH358" i="7"/>
  <c r="AG358" i="7"/>
  <c r="AR357" i="7"/>
  <c r="AQ357" i="7"/>
  <c r="AP357" i="7"/>
  <c r="AO357" i="7"/>
  <c r="AN357" i="7"/>
  <c r="AM357" i="7"/>
  <c r="AL357" i="7"/>
  <c r="AK357" i="7"/>
  <c r="AJ357" i="7"/>
  <c r="AI357" i="7"/>
  <c r="AH357" i="7"/>
  <c r="AG357" i="7"/>
  <c r="AR356" i="7"/>
  <c r="AQ356" i="7"/>
  <c r="AP356" i="7"/>
  <c r="AO356" i="7"/>
  <c r="AN356" i="7"/>
  <c r="AM356" i="7"/>
  <c r="AL356" i="7"/>
  <c r="AK356" i="7"/>
  <c r="AJ356" i="7"/>
  <c r="AI356" i="7"/>
  <c r="AH356" i="7"/>
  <c r="AG356" i="7"/>
  <c r="AR355" i="7"/>
  <c r="AQ355" i="7"/>
  <c r="AP355" i="7"/>
  <c r="AO355" i="7"/>
  <c r="AN355" i="7"/>
  <c r="AM355" i="7"/>
  <c r="AL355" i="7"/>
  <c r="AK355" i="7"/>
  <c r="AJ355" i="7"/>
  <c r="AI355" i="7"/>
  <c r="AH355" i="7"/>
  <c r="AG355" i="7"/>
  <c r="AR354" i="7"/>
  <c r="AQ354" i="7"/>
  <c r="AP354" i="7"/>
  <c r="AO354" i="7"/>
  <c r="AN354" i="7"/>
  <c r="AM354" i="7"/>
  <c r="AL354" i="7"/>
  <c r="AK354" i="7"/>
  <c r="AJ354" i="7"/>
  <c r="AI354" i="7"/>
  <c r="AH354" i="7"/>
  <c r="AG354" i="7"/>
  <c r="AR353" i="7"/>
  <c r="AQ353" i="7"/>
  <c r="AP353" i="7"/>
  <c r="AO353" i="7"/>
  <c r="AN353" i="7"/>
  <c r="AM353" i="7"/>
  <c r="AL353" i="7"/>
  <c r="AK353" i="7"/>
  <c r="AJ353" i="7"/>
  <c r="AI353" i="7"/>
  <c r="AH353" i="7"/>
  <c r="AG353" i="7"/>
  <c r="AR352" i="7"/>
  <c r="AQ352" i="7"/>
  <c r="AP352" i="7"/>
  <c r="AO352" i="7"/>
  <c r="AN352" i="7"/>
  <c r="AM352" i="7"/>
  <c r="AL352" i="7"/>
  <c r="AK352" i="7"/>
  <c r="AJ352" i="7"/>
  <c r="AI352" i="7"/>
  <c r="AH352" i="7"/>
  <c r="AG352" i="7"/>
  <c r="AR351" i="7"/>
  <c r="AQ351" i="7"/>
  <c r="AP351" i="7"/>
  <c r="AO351" i="7"/>
  <c r="AN351" i="7"/>
  <c r="AM351" i="7"/>
  <c r="AL351" i="7"/>
  <c r="AK351" i="7"/>
  <c r="AJ351" i="7"/>
  <c r="AI351" i="7"/>
  <c r="AH351" i="7"/>
  <c r="AG351" i="7"/>
  <c r="AR350" i="7"/>
  <c r="AQ350" i="7"/>
  <c r="AP350" i="7"/>
  <c r="AO350" i="7"/>
  <c r="AN350" i="7"/>
  <c r="AM350" i="7"/>
  <c r="AL350" i="7"/>
  <c r="AK350" i="7"/>
  <c r="AJ350" i="7"/>
  <c r="AI350" i="7"/>
  <c r="AH350" i="7"/>
  <c r="AG350" i="7"/>
  <c r="AR349" i="7"/>
  <c r="AQ349" i="7"/>
  <c r="AP349" i="7"/>
  <c r="AO349" i="7"/>
  <c r="AN349" i="7"/>
  <c r="AM349" i="7"/>
  <c r="AL349" i="7"/>
  <c r="AK349" i="7"/>
  <c r="AJ349" i="7"/>
  <c r="AI349" i="7"/>
  <c r="AH349" i="7"/>
  <c r="AG349" i="7"/>
  <c r="AR348" i="7"/>
  <c r="AQ348" i="7"/>
  <c r="AP348" i="7"/>
  <c r="AO348" i="7"/>
  <c r="AN348" i="7"/>
  <c r="AM348" i="7"/>
  <c r="AL348" i="7"/>
  <c r="AK348" i="7"/>
  <c r="AJ348" i="7"/>
  <c r="AI348" i="7"/>
  <c r="AH348" i="7"/>
  <c r="AG348" i="7"/>
  <c r="AR347" i="7"/>
  <c r="AQ347" i="7"/>
  <c r="AP347" i="7"/>
  <c r="AO347" i="7"/>
  <c r="AN347" i="7"/>
  <c r="AM347" i="7"/>
  <c r="AL347" i="7"/>
  <c r="AK347" i="7"/>
  <c r="AJ347" i="7"/>
  <c r="AI347" i="7"/>
  <c r="AH347" i="7"/>
  <c r="AG347" i="7"/>
  <c r="AR346" i="7"/>
  <c r="AQ346" i="7"/>
  <c r="AP346" i="7"/>
  <c r="AO346" i="7"/>
  <c r="AN346" i="7"/>
  <c r="AM346" i="7"/>
  <c r="AL346" i="7"/>
  <c r="AK346" i="7"/>
  <c r="AJ346" i="7"/>
  <c r="AI346" i="7"/>
  <c r="AH346" i="7"/>
  <c r="AG346" i="7"/>
  <c r="AR345" i="7"/>
  <c r="AQ345" i="7"/>
  <c r="AP345" i="7"/>
  <c r="AO345" i="7"/>
  <c r="AN345" i="7"/>
  <c r="AM345" i="7"/>
  <c r="AL345" i="7"/>
  <c r="AK345" i="7"/>
  <c r="AJ345" i="7"/>
  <c r="AI345" i="7"/>
  <c r="AH345" i="7"/>
  <c r="AG345" i="7"/>
  <c r="AR344" i="7"/>
  <c r="AQ344" i="7"/>
  <c r="AP344" i="7"/>
  <c r="AO344" i="7"/>
  <c r="AN344" i="7"/>
  <c r="AM344" i="7"/>
  <c r="AL344" i="7"/>
  <c r="AK344" i="7"/>
  <c r="AJ344" i="7"/>
  <c r="AI344" i="7"/>
  <c r="AH344" i="7"/>
  <c r="AG344" i="7"/>
  <c r="AR343" i="7"/>
  <c r="AQ343" i="7"/>
  <c r="AP343" i="7"/>
  <c r="AO343" i="7"/>
  <c r="AN343" i="7"/>
  <c r="AM343" i="7"/>
  <c r="AL343" i="7"/>
  <c r="AK343" i="7"/>
  <c r="AJ343" i="7"/>
  <c r="AI343" i="7"/>
  <c r="AH343" i="7"/>
  <c r="AG343" i="7"/>
  <c r="AR342" i="7"/>
  <c r="AQ342" i="7"/>
  <c r="AP342" i="7"/>
  <c r="AO342" i="7"/>
  <c r="AN342" i="7"/>
  <c r="AM342" i="7"/>
  <c r="AL342" i="7"/>
  <c r="AK342" i="7"/>
  <c r="AJ342" i="7"/>
  <c r="AI342" i="7"/>
  <c r="AH342" i="7"/>
  <c r="AG342" i="7"/>
  <c r="AR341" i="7"/>
  <c r="AQ341" i="7"/>
  <c r="AP341" i="7"/>
  <c r="AO341" i="7"/>
  <c r="AN341" i="7"/>
  <c r="AM341" i="7"/>
  <c r="AL341" i="7"/>
  <c r="AK341" i="7"/>
  <c r="AJ341" i="7"/>
  <c r="AI341" i="7"/>
  <c r="AH341" i="7"/>
  <c r="AG341" i="7"/>
  <c r="AR340" i="7"/>
  <c r="AQ340" i="7"/>
  <c r="AP340" i="7"/>
  <c r="AO340" i="7"/>
  <c r="AN340" i="7"/>
  <c r="AM340" i="7"/>
  <c r="AL340" i="7"/>
  <c r="AK340" i="7"/>
  <c r="AJ340" i="7"/>
  <c r="AI340" i="7"/>
  <c r="AH340" i="7"/>
  <c r="AG340" i="7"/>
  <c r="AR339" i="7"/>
  <c r="AQ339" i="7"/>
  <c r="AP339" i="7"/>
  <c r="AO339" i="7"/>
  <c r="AN339" i="7"/>
  <c r="AM339" i="7"/>
  <c r="AL339" i="7"/>
  <c r="AK339" i="7"/>
  <c r="AJ339" i="7"/>
  <c r="AI339" i="7"/>
  <c r="AH339" i="7"/>
  <c r="AG339" i="7"/>
  <c r="AR338" i="7"/>
  <c r="AQ338" i="7"/>
  <c r="AP338" i="7"/>
  <c r="AO338" i="7"/>
  <c r="AN338" i="7"/>
  <c r="AM338" i="7"/>
  <c r="AL338" i="7"/>
  <c r="AK338" i="7"/>
  <c r="AJ338" i="7"/>
  <c r="AI338" i="7"/>
  <c r="AH338" i="7"/>
  <c r="AG338" i="7"/>
  <c r="AR337" i="7"/>
  <c r="AQ337" i="7"/>
  <c r="AP337" i="7"/>
  <c r="AO337" i="7"/>
  <c r="AN337" i="7"/>
  <c r="AM337" i="7"/>
  <c r="AL337" i="7"/>
  <c r="AK337" i="7"/>
  <c r="AJ337" i="7"/>
  <c r="AI337" i="7"/>
  <c r="AH337" i="7"/>
  <c r="AG337" i="7"/>
  <c r="AR336" i="7"/>
  <c r="AQ336" i="7"/>
  <c r="AP336" i="7"/>
  <c r="AO336" i="7"/>
  <c r="AN336" i="7"/>
  <c r="AM336" i="7"/>
  <c r="AL336" i="7"/>
  <c r="AK336" i="7"/>
  <c r="AJ336" i="7"/>
  <c r="AI336" i="7"/>
  <c r="AH336" i="7"/>
  <c r="AG336" i="7"/>
  <c r="AR335" i="7"/>
  <c r="AQ335" i="7"/>
  <c r="AP335" i="7"/>
  <c r="AO335" i="7"/>
  <c r="AN335" i="7"/>
  <c r="AM335" i="7"/>
  <c r="AL335" i="7"/>
  <c r="AK335" i="7"/>
  <c r="AJ335" i="7"/>
  <c r="AI335" i="7"/>
  <c r="AH335" i="7"/>
  <c r="AG335" i="7"/>
  <c r="AR334" i="7"/>
  <c r="AQ334" i="7"/>
  <c r="AP334" i="7"/>
  <c r="AO334" i="7"/>
  <c r="AN334" i="7"/>
  <c r="AM334" i="7"/>
  <c r="AL334" i="7"/>
  <c r="AK334" i="7"/>
  <c r="AJ334" i="7"/>
  <c r="AI334" i="7"/>
  <c r="AH334" i="7"/>
  <c r="AG334" i="7"/>
  <c r="AR333" i="7"/>
  <c r="AQ333" i="7"/>
  <c r="AP333" i="7"/>
  <c r="AO333" i="7"/>
  <c r="AN333" i="7"/>
  <c r="AM333" i="7"/>
  <c r="AL333" i="7"/>
  <c r="AK333" i="7"/>
  <c r="AJ333" i="7"/>
  <c r="AI333" i="7"/>
  <c r="AH333" i="7"/>
  <c r="AG333" i="7"/>
  <c r="AR332" i="7"/>
  <c r="AQ332" i="7"/>
  <c r="AP332" i="7"/>
  <c r="AO332" i="7"/>
  <c r="AN332" i="7"/>
  <c r="AM332" i="7"/>
  <c r="AL332" i="7"/>
  <c r="AK332" i="7"/>
  <c r="AJ332" i="7"/>
  <c r="AI332" i="7"/>
  <c r="AH332" i="7"/>
  <c r="AG332" i="7"/>
  <c r="AR331" i="7"/>
  <c r="AQ331" i="7"/>
  <c r="AP331" i="7"/>
  <c r="AO331" i="7"/>
  <c r="AN331" i="7"/>
  <c r="AM331" i="7"/>
  <c r="AL331" i="7"/>
  <c r="AK331" i="7"/>
  <c r="AJ331" i="7"/>
  <c r="AI331" i="7"/>
  <c r="AH331" i="7"/>
  <c r="AG331" i="7"/>
  <c r="AR330" i="7"/>
  <c r="AQ330" i="7"/>
  <c r="AP330" i="7"/>
  <c r="AO330" i="7"/>
  <c r="AN330" i="7"/>
  <c r="AM330" i="7"/>
  <c r="AL330" i="7"/>
  <c r="AK330" i="7"/>
  <c r="AJ330" i="7"/>
  <c r="AI330" i="7"/>
  <c r="AH330" i="7"/>
  <c r="AG330" i="7"/>
  <c r="AR329" i="7"/>
  <c r="AQ329" i="7"/>
  <c r="AP329" i="7"/>
  <c r="AO329" i="7"/>
  <c r="AN329" i="7"/>
  <c r="AM329" i="7"/>
  <c r="AL329" i="7"/>
  <c r="AK329" i="7"/>
  <c r="AJ329" i="7"/>
  <c r="AI329" i="7"/>
  <c r="AH329" i="7"/>
  <c r="AG329" i="7"/>
  <c r="AR328" i="7"/>
  <c r="AQ328" i="7"/>
  <c r="AP328" i="7"/>
  <c r="AO328" i="7"/>
  <c r="AN328" i="7"/>
  <c r="AM328" i="7"/>
  <c r="AL328" i="7"/>
  <c r="AK328" i="7"/>
  <c r="AJ328" i="7"/>
  <c r="AI328" i="7"/>
  <c r="AH328" i="7"/>
  <c r="AG328" i="7"/>
  <c r="AR327" i="7"/>
  <c r="AQ327" i="7"/>
  <c r="AP327" i="7"/>
  <c r="AO327" i="7"/>
  <c r="AN327" i="7"/>
  <c r="AM327" i="7"/>
  <c r="AL327" i="7"/>
  <c r="AK327" i="7"/>
  <c r="AJ327" i="7"/>
  <c r="AI327" i="7"/>
  <c r="AH327" i="7"/>
  <c r="AG327" i="7"/>
  <c r="AR326" i="7"/>
  <c r="AQ326" i="7"/>
  <c r="AP326" i="7"/>
  <c r="AO326" i="7"/>
  <c r="AN326" i="7"/>
  <c r="AM326" i="7"/>
  <c r="AL326" i="7"/>
  <c r="AK326" i="7"/>
  <c r="AJ326" i="7"/>
  <c r="AI326" i="7"/>
  <c r="AH326" i="7"/>
  <c r="AG326" i="7"/>
  <c r="AR325" i="7"/>
  <c r="AQ325" i="7"/>
  <c r="AP325" i="7"/>
  <c r="AO325" i="7"/>
  <c r="AN325" i="7"/>
  <c r="AM325" i="7"/>
  <c r="AL325" i="7"/>
  <c r="AK325" i="7"/>
  <c r="AJ325" i="7"/>
  <c r="AI325" i="7"/>
  <c r="AH325" i="7"/>
  <c r="AG325" i="7"/>
  <c r="AR324" i="7"/>
  <c r="AQ324" i="7"/>
  <c r="AP324" i="7"/>
  <c r="AO324" i="7"/>
  <c r="AN324" i="7"/>
  <c r="AM324" i="7"/>
  <c r="AL324" i="7"/>
  <c r="AK324" i="7"/>
  <c r="AJ324" i="7"/>
  <c r="AI324" i="7"/>
  <c r="AH324" i="7"/>
  <c r="AG324" i="7"/>
  <c r="AR323" i="7"/>
  <c r="AQ323" i="7"/>
  <c r="AP323" i="7"/>
  <c r="AO323" i="7"/>
  <c r="AN323" i="7"/>
  <c r="AM323" i="7"/>
  <c r="AL323" i="7"/>
  <c r="AK323" i="7"/>
  <c r="AJ323" i="7"/>
  <c r="AI323" i="7"/>
  <c r="AH323" i="7"/>
  <c r="AG323" i="7"/>
  <c r="AR322" i="7"/>
  <c r="AQ322" i="7"/>
  <c r="AP322" i="7"/>
  <c r="AO322" i="7"/>
  <c r="AN322" i="7"/>
  <c r="AM322" i="7"/>
  <c r="AL322" i="7"/>
  <c r="AK322" i="7"/>
  <c r="AJ322" i="7"/>
  <c r="AI322" i="7"/>
  <c r="AH322" i="7"/>
  <c r="AG322" i="7"/>
  <c r="AR321" i="7"/>
  <c r="AQ321" i="7"/>
  <c r="AP321" i="7"/>
  <c r="AO321" i="7"/>
  <c r="AN321" i="7"/>
  <c r="AM321" i="7"/>
  <c r="AL321" i="7"/>
  <c r="AK321" i="7"/>
  <c r="AJ321" i="7"/>
  <c r="AI321" i="7"/>
  <c r="AH321" i="7"/>
  <c r="AG321" i="7"/>
  <c r="AR320" i="7"/>
  <c r="AQ320" i="7"/>
  <c r="AP320" i="7"/>
  <c r="AO320" i="7"/>
  <c r="AN320" i="7"/>
  <c r="AM320" i="7"/>
  <c r="AL320" i="7"/>
  <c r="AK320" i="7"/>
  <c r="AJ320" i="7"/>
  <c r="AI320" i="7"/>
  <c r="AH320" i="7"/>
  <c r="AG320" i="7"/>
  <c r="AR319" i="7"/>
  <c r="AQ319" i="7"/>
  <c r="AP319" i="7"/>
  <c r="AO319" i="7"/>
  <c r="AN319" i="7"/>
  <c r="AM319" i="7"/>
  <c r="AL319" i="7"/>
  <c r="AK319" i="7"/>
  <c r="AJ319" i="7"/>
  <c r="AI319" i="7"/>
  <c r="AH319" i="7"/>
  <c r="AG319" i="7"/>
  <c r="AR318" i="7"/>
  <c r="AQ318" i="7"/>
  <c r="AP318" i="7"/>
  <c r="AO318" i="7"/>
  <c r="AN318" i="7"/>
  <c r="AM318" i="7"/>
  <c r="AL318" i="7"/>
  <c r="AK318" i="7"/>
  <c r="AJ318" i="7"/>
  <c r="AI318" i="7"/>
  <c r="AH318" i="7"/>
  <c r="AG318" i="7"/>
  <c r="AR317" i="7"/>
  <c r="AQ317" i="7"/>
  <c r="AP317" i="7"/>
  <c r="AO317" i="7"/>
  <c r="AN317" i="7"/>
  <c r="AM317" i="7"/>
  <c r="AL317" i="7"/>
  <c r="AK317" i="7"/>
  <c r="AJ317" i="7"/>
  <c r="AI317" i="7"/>
  <c r="AH317" i="7"/>
  <c r="AG317" i="7"/>
  <c r="AR316" i="7"/>
  <c r="AQ316" i="7"/>
  <c r="AP316" i="7"/>
  <c r="AO316" i="7"/>
  <c r="AN316" i="7"/>
  <c r="AM316" i="7"/>
  <c r="AL316" i="7"/>
  <c r="AK316" i="7"/>
  <c r="AJ316" i="7"/>
  <c r="AI316" i="7"/>
  <c r="AH316" i="7"/>
  <c r="AG316" i="7"/>
  <c r="AR315" i="7"/>
  <c r="AQ315" i="7"/>
  <c r="AP315" i="7"/>
  <c r="AO315" i="7"/>
  <c r="AN315" i="7"/>
  <c r="AM315" i="7"/>
  <c r="AL315" i="7"/>
  <c r="AK315" i="7"/>
  <c r="AJ315" i="7"/>
  <c r="AI315" i="7"/>
  <c r="AH315" i="7"/>
  <c r="AG315" i="7"/>
  <c r="AR314" i="7"/>
  <c r="AQ314" i="7"/>
  <c r="AP314" i="7"/>
  <c r="AO314" i="7"/>
  <c r="AN314" i="7"/>
  <c r="AM314" i="7"/>
  <c r="AL314" i="7"/>
  <c r="AK314" i="7"/>
  <c r="AJ314" i="7"/>
  <c r="AI314" i="7"/>
  <c r="AH314" i="7"/>
  <c r="AG314" i="7"/>
  <c r="AR313" i="7"/>
  <c r="AQ313" i="7"/>
  <c r="AP313" i="7"/>
  <c r="AO313" i="7"/>
  <c r="AN313" i="7"/>
  <c r="AM313" i="7"/>
  <c r="AL313" i="7"/>
  <c r="AK313" i="7"/>
  <c r="AJ313" i="7"/>
  <c r="AI313" i="7"/>
  <c r="AH313" i="7"/>
  <c r="AG313" i="7"/>
  <c r="AR312" i="7"/>
  <c r="AQ312" i="7"/>
  <c r="AP312" i="7"/>
  <c r="AO312" i="7"/>
  <c r="AN312" i="7"/>
  <c r="AM312" i="7"/>
  <c r="AL312" i="7"/>
  <c r="AK312" i="7"/>
  <c r="AJ312" i="7"/>
  <c r="AI312" i="7"/>
  <c r="AH312" i="7"/>
  <c r="AG312" i="7"/>
  <c r="AR311" i="7"/>
  <c r="AQ311" i="7"/>
  <c r="AP311" i="7"/>
  <c r="AO311" i="7"/>
  <c r="AN311" i="7"/>
  <c r="AM311" i="7"/>
  <c r="AL311" i="7"/>
  <c r="AK311" i="7"/>
  <c r="AJ311" i="7"/>
  <c r="AI311" i="7"/>
  <c r="AH311" i="7"/>
  <c r="AG311" i="7"/>
  <c r="AR310" i="7"/>
  <c r="AQ310" i="7"/>
  <c r="AP310" i="7"/>
  <c r="AO310" i="7"/>
  <c r="AN310" i="7"/>
  <c r="AM310" i="7"/>
  <c r="AL310" i="7"/>
  <c r="AK310" i="7"/>
  <c r="AJ310" i="7"/>
  <c r="AI310" i="7"/>
  <c r="AH310" i="7"/>
  <c r="AG310" i="7"/>
  <c r="AR309" i="7"/>
  <c r="AQ309" i="7"/>
  <c r="AP309" i="7"/>
  <c r="AO309" i="7"/>
  <c r="AN309" i="7"/>
  <c r="AM309" i="7"/>
  <c r="AL309" i="7"/>
  <c r="AK309" i="7"/>
  <c r="AJ309" i="7"/>
  <c r="AI309" i="7"/>
  <c r="AH309" i="7"/>
  <c r="AG309" i="7"/>
  <c r="AR308" i="7"/>
  <c r="AQ308" i="7"/>
  <c r="AP308" i="7"/>
  <c r="AO308" i="7"/>
  <c r="AN308" i="7"/>
  <c r="AM308" i="7"/>
  <c r="AL308" i="7"/>
  <c r="AK308" i="7"/>
  <c r="AJ308" i="7"/>
  <c r="AI308" i="7"/>
  <c r="AH308" i="7"/>
  <c r="AG308" i="7"/>
  <c r="AR307" i="7"/>
  <c r="AQ307" i="7"/>
  <c r="AP307" i="7"/>
  <c r="AO307" i="7"/>
  <c r="AN307" i="7"/>
  <c r="AM307" i="7"/>
  <c r="AL307" i="7"/>
  <c r="AK307" i="7"/>
  <c r="AJ307" i="7"/>
  <c r="AI307" i="7"/>
  <c r="AH307" i="7"/>
  <c r="AG307" i="7"/>
  <c r="AR306" i="7"/>
  <c r="AQ306" i="7"/>
  <c r="AP306" i="7"/>
  <c r="AO306" i="7"/>
  <c r="AN306" i="7"/>
  <c r="AM306" i="7"/>
  <c r="AL306" i="7"/>
  <c r="AK306" i="7"/>
  <c r="AJ306" i="7"/>
  <c r="AI306" i="7"/>
  <c r="AH306" i="7"/>
  <c r="AG306" i="7"/>
  <c r="AR305" i="7"/>
  <c r="AQ305" i="7"/>
  <c r="AP305" i="7"/>
  <c r="AO305" i="7"/>
  <c r="AN305" i="7"/>
  <c r="AM305" i="7"/>
  <c r="AL305" i="7"/>
  <c r="AK305" i="7"/>
  <c r="AJ305" i="7"/>
  <c r="AI305" i="7"/>
  <c r="AH305" i="7"/>
  <c r="AG305" i="7"/>
  <c r="AR304" i="7"/>
  <c r="AQ304" i="7"/>
  <c r="AP304" i="7"/>
  <c r="AO304" i="7"/>
  <c r="AN304" i="7"/>
  <c r="AM304" i="7"/>
  <c r="AL304" i="7"/>
  <c r="AK304" i="7"/>
  <c r="AJ304" i="7"/>
  <c r="AI304" i="7"/>
  <c r="AH304" i="7"/>
  <c r="AG304" i="7"/>
  <c r="AR303" i="7"/>
  <c r="AQ303" i="7"/>
  <c r="AP303" i="7"/>
  <c r="AO303" i="7"/>
  <c r="AN303" i="7"/>
  <c r="AM303" i="7"/>
  <c r="AL303" i="7"/>
  <c r="AK303" i="7"/>
  <c r="AJ303" i="7"/>
  <c r="AI303" i="7"/>
  <c r="AH303" i="7"/>
  <c r="AG303" i="7"/>
  <c r="AR302" i="7"/>
  <c r="AQ302" i="7"/>
  <c r="AP302" i="7"/>
  <c r="AO302" i="7"/>
  <c r="AN302" i="7"/>
  <c r="AM302" i="7"/>
  <c r="AL302" i="7"/>
  <c r="AK302" i="7"/>
  <c r="AJ302" i="7"/>
  <c r="AI302" i="7"/>
  <c r="AH302" i="7"/>
  <c r="AG302" i="7"/>
  <c r="AR301" i="7"/>
  <c r="AQ301" i="7"/>
  <c r="AP301" i="7"/>
  <c r="AO301" i="7"/>
  <c r="AN301" i="7"/>
  <c r="AM301" i="7"/>
  <c r="AL301" i="7"/>
  <c r="AK301" i="7"/>
  <c r="AJ301" i="7"/>
  <c r="AI301" i="7"/>
  <c r="AH301" i="7"/>
  <c r="AG301" i="7"/>
  <c r="AR300" i="7"/>
  <c r="AQ300" i="7"/>
  <c r="AP300" i="7"/>
  <c r="AO300" i="7"/>
  <c r="AN300" i="7"/>
  <c r="AM300" i="7"/>
  <c r="AL300" i="7"/>
  <c r="AK300" i="7"/>
  <c r="AJ300" i="7"/>
  <c r="AI300" i="7"/>
  <c r="AH300" i="7"/>
  <c r="AG300" i="7"/>
  <c r="AR299" i="7"/>
  <c r="AQ299" i="7"/>
  <c r="AP299" i="7"/>
  <c r="AO299" i="7"/>
  <c r="AN299" i="7"/>
  <c r="AM299" i="7"/>
  <c r="AL299" i="7"/>
  <c r="AK299" i="7"/>
  <c r="AJ299" i="7"/>
  <c r="AI299" i="7"/>
  <c r="AH299" i="7"/>
  <c r="AG299" i="7"/>
  <c r="AR298" i="7"/>
  <c r="AQ298" i="7"/>
  <c r="AP298" i="7"/>
  <c r="AO298" i="7"/>
  <c r="AN298" i="7"/>
  <c r="AM298" i="7"/>
  <c r="AL298" i="7"/>
  <c r="AK298" i="7"/>
  <c r="AJ298" i="7"/>
  <c r="AI298" i="7"/>
  <c r="AH298" i="7"/>
  <c r="AG298" i="7"/>
  <c r="AR297" i="7"/>
  <c r="AQ297" i="7"/>
  <c r="AP297" i="7"/>
  <c r="AO297" i="7"/>
  <c r="AN297" i="7"/>
  <c r="AM297" i="7"/>
  <c r="AL297" i="7"/>
  <c r="AK297" i="7"/>
  <c r="AJ297" i="7"/>
  <c r="AI297" i="7"/>
  <c r="AH297" i="7"/>
  <c r="AG297" i="7"/>
  <c r="AR296" i="7"/>
  <c r="AQ296" i="7"/>
  <c r="AP296" i="7"/>
  <c r="AO296" i="7"/>
  <c r="AN296" i="7"/>
  <c r="AM296" i="7"/>
  <c r="AL296" i="7"/>
  <c r="AK296" i="7"/>
  <c r="AJ296" i="7"/>
  <c r="AI296" i="7"/>
  <c r="AH296" i="7"/>
  <c r="AG296" i="7"/>
  <c r="AR295" i="7"/>
  <c r="AQ295" i="7"/>
  <c r="AP295" i="7"/>
  <c r="AO295" i="7"/>
  <c r="AN295" i="7"/>
  <c r="AM295" i="7"/>
  <c r="AL295" i="7"/>
  <c r="AK295" i="7"/>
  <c r="AJ295" i="7"/>
  <c r="AI295" i="7"/>
  <c r="AH295" i="7"/>
  <c r="AG295" i="7"/>
  <c r="AR294" i="7"/>
  <c r="AQ294" i="7"/>
  <c r="AP294" i="7"/>
  <c r="AO294" i="7"/>
  <c r="AN294" i="7"/>
  <c r="AM294" i="7"/>
  <c r="AL294" i="7"/>
  <c r="AK294" i="7"/>
  <c r="AJ294" i="7"/>
  <c r="AI294" i="7"/>
  <c r="AH294" i="7"/>
  <c r="AG294" i="7"/>
  <c r="AR293" i="7"/>
  <c r="AQ293" i="7"/>
  <c r="AP293" i="7"/>
  <c r="AO293" i="7"/>
  <c r="AN293" i="7"/>
  <c r="AM293" i="7"/>
  <c r="AL293" i="7"/>
  <c r="AK293" i="7"/>
  <c r="AJ293" i="7"/>
  <c r="AI293" i="7"/>
  <c r="AH293" i="7"/>
  <c r="AG293" i="7"/>
  <c r="AR292" i="7"/>
  <c r="AQ292" i="7"/>
  <c r="AP292" i="7"/>
  <c r="AO292" i="7"/>
  <c r="AN292" i="7"/>
  <c r="AM292" i="7"/>
  <c r="AL292" i="7"/>
  <c r="AK292" i="7"/>
  <c r="AJ292" i="7"/>
  <c r="AI292" i="7"/>
  <c r="AH292" i="7"/>
  <c r="AG292" i="7"/>
  <c r="AR291" i="7"/>
  <c r="AQ291" i="7"/>
  <c r="AP291" i="7"/>
  <c r="AO291" i="7"/>
  <c r="AN291" i="7"/>
  <c r="AM291" i="7"/>
  <c r="AL291" i="7"/>
  <c r="AK291" i="7"/>
  <c r="AJ291" i="7"/>
  <c r="AI291" i="7"/>
  <c r="AH291" i="7"/>
  <c r="AG291" i="7"/>
  <c r="AR290" i="7"/>
  <c r="AQ290" i="7"/>
  <c r="AP290" i="7"/>
  <c r="AO290" i="7"/>
  <c r="AN290" i="7"/>
  <c r="AM290" i="7"/>
  <c r="AL290" i="7"/>
  <c r="AK290" i="7"/>
  <c r="AJ290" i="7"/>
  <c r="AI290" i="7"/>
  <c r="AH290" i="7"/>
  <c r="AG290" i="7"/>
  <c r="AR289" i="7"/>
  <c r="AQ289" i="7"/>
  <c r="AP289" i="7"/>
  <c r="AO289" i="7"/>
  <c r="AN289" i="7"/>
  <c r="AM289" i="7"/>
  <c r="AL289" i="7"/>
  <c r="AK289" i="7"/>
  <c r="AJ289" i="7"/>
  <c r="AI289" i="7"/>
  <c r="AH289" i="7"/>
  <c r="AG289" i="7"/>
  <c r="AR288" i="7"/>
  <c r="AQ288" i="7"/>
  <c r="AP288" i="7"/>
  <c r="AO288" i="7"/>
  <c r="AN288" i="7"/>
  <c r="AM288" i="7"/>
  <c r="AL288" i="7"/>
  <c r="AK288" i="7"/>
  <c r="AJ288" i="7"/>
  <c r="AI288" i="7"/>
  <c r="AH288" i="7"/>
  <c r="AG288" i="7"/>
  <c r="AR287" i="7"/>
  <c r="AQ287" i="7"/>
  <c r="AP287" i="7"/>
  <c r="AO287" i="7"/>
  <c r="AN287" i="7"/>
  <c r="AM287" i="7"/>
  <c r="AL287" i="7"/>
  <c r="AK287" i="7"/>
  <c r="AJ287" i="7"/>
  <c r="AI287" i="7"/>
  <c r="AH287" i="7"/>
  <c r="AG287" i="7"/>
  <c r="AR286" i="7"/>
  <c r="AQ286" i="7"/>
  <c r="AP286" i="7"/>
  <c r="AO286" i="7"/>
  <c r="AN286" i="7"/>
  <c r="AM286" i="7"/>
  <c r="AL286" i="7"/>
  <c r="AK286" i="7"/>
  <c r="AJ286" i="7"/>
  <c r="AI286" i="7"/>
  <c r="AH286" i="7"/>
  <c r="AG286" i="7"/>
  <c r="AR285" i="7"/>
  <c r="AQ285" i="7"/>
  <c r="AP285" i="7"/>
  <c r="AO285" i="7"/>
  <c r="AN285" i="7"/>
  <c r="AM285" i="7"/>
  <c r="AL285" i="7"/>
  <c r="AK285" i="7"/>
  <c r="AJ285" i="7"/>
  <c r="AI285" i="7"/>
  <c r="AH285" i="7"/>
  <c r="AG285" i="7"/>
  <c r="AR284" i="7"/>
  <c r="AQ284" i="7"/>
  <c r="AP284" i="7"/>
  <c r="AO284" i="7"/>
  <c r="AN284" i="7"/>
  <c r="AM284" i="7"/>
  <c r="AL284" i="7"/>
  <c r="AK284" i="7"/>
  <c r="AJ284" i="7"/>
  <c r="AI284" i="7"/>
  <c r="AH284" i="7"/>
  <c r="AG284" i="7"/>
  <c r="AR283" i="7"/>
  <c r="AQ283" i="7"/>
  <c r="AP283" i="7"/>
  <c r="AO283" i="7"/>
  <c r="AN283" i="7"/>
  <c r="AM283" i="7"/>
  <c r="AL283" i="7"/>
  <c r="AK283" i="7"/>
  <c r="AJ283" i="7"/>
  <c r="AI283" i="7"/>
  <c r="AH283" i="7"/>
  <c r="AG283" i="7"/>
  <c r="AR282" i="7"/>
  <c r="AQ282" i="7"/>
  <c r="AP282" i="7"/>
  <c r="AO282" i="7"/>
  <c r="AN282" i="7"/>
  <c r="AM282" i="7"/>
  <c r="AL282" i="7"/>
  <c r="AK282" i="7"/>
  <c r="AJ282" i="7"/>
  <c r="AI282" i="7"/>
  <c r="AH282" i="7"/>
  <c r="AG282" i="7"/>
  <c r="AR281" i="7"/>
  <c r="AQ281" i="7"/>
  <c r="AP281" i="7"/>
  <c r="AO281" i="7"/>
  <c r="AN281" i="7"/>
  <c r="AM281" i="7"/>
  <c r="AL281" i="7"/>
  <c r="AK281" i="7"/>
  <c r="AJ281" i="7"/>
  <c r="AI281" i="7"/>
  <c r="AH281" i="7"/>
  <c r="AG281" i="7"/>
  <c r="AR280" i="7"/>
  <c r="AQ280" i="7"/>
  <c r="AP280" i="7"/>
  <c r="AO280" i="7"/>
  <c r="AN280" i="7"/>
  <c r="AM280" i="7"/>
  <c r="AL280" i="7"/>
  <c r="AK280" i="7"/>
  <c r="AJ280" i="7"/>
  <c r="AI280" i="7"/>
  <c r="AH280" i="7"/>
  <c r="AG280" i="7"/>
  <c r="AR279" i="7"/>
  <c r="AQ279" i="7"/>
  <c r="AP279" i="7"/>
  <c r="AO279" i="7"/>
  <c r="AN279" i="7"/>
  <c r="AM279" i="7"/>
  <c r="AL279" i="7"/>
  <c r="AK279" i="7"/>
  <c r="AJ279" i="7"/>
  <c r="AI279" i="7"/>
  <c r="AH279" i="7"/>
  <c r="AG279" i="7"/>
  <c r="AR278" i="7"/>
  <c r="AQ278" i="7"/>
  <c r="AP278" i="7"/>
  <c r="AO278" i="7"/>
  <c r="AN278" i="7"/>
  <c r="AM278" i="7"/>
  <c r="AL278" i="7"/>
  <c r="AK278" i="7"/>
  <c r="AJ278" i="7"/>
  <c r="AI278" i="7"/>
  <c r="AH278" i="7"/>
  <c r="AG278" i="7"/>
  <c r="AR277" i="7"/>
  <c r="AQ277" i="7"/>
  <c r="AP277" i="7"/>
  <c r="AO277" i="7"/>
  <c r="AN277" i="7"/>
  <c r="AM277" i="7"/>
  <c r="AL277" i="7"/>
  <c r="AK277" i="7"/>
  <c r="AJ277" i="7"/>
  <c r="AI277" i="7"/>
  <c r="AH277" i="7"/>
  <c r="AG277" i="7"/>
  <c r="AR276" i="7"/>
  <c r="AQ276" i="7"/>
  <c r="AP276" i="7"/>
  <c r="AO276" i="7"/>
  <c r="AN276" i="7"/>
  <c r="AM276" i="7"/>
  <c r="AL276" i="7"/>
  <c r="AK276" i="7"/>
  <c r="AJ276" i="7"/>
  <c r="AI276" i="7"/>
  <c r="AH276" i="7"/>
  <c r="AG276" i="7"/>
  <c r="AR275" i="7"/>
  <c r="AQ275" i="7"/>
  <c r="AP275" i="7"/>
  <c r="AO275" i="7"/>
  <c r="AN275" i="7"/>
  <c r="AM275" i="7"/>
  <c r="AL275" i="7"/>
  <c r="AK275" i="7"/>
  <c r="AJ275" i="7"/>
  <c r="AI275" i="7"/>
  <c r="AH275" i="7"/>
  <c r="AG275" i="7"/>
  <c r="AR274" i="7"/>
  <c r="AQ274" i="7"/>
  <c r="AP274" i="7"/>
  <c r="AO274" i="7"/>
  <c r="AN274" i="7"/>
  <c r="AM274" i="7"/>
  <c r="AL274" i="7"/>
  <c r="AK274" i="7"/>
  <c r="AJ274" i="7"/>
  <c r="AI274" i="7"/>
  <c r="AH274" i="7"/>
  <c r="AG274" i="7"/>
  <c r="AR273" i="7"/>
  <c r="AQ273" i="7"/>
  <c r="AP273" i="7"/>
  <c r="AO273" i="7"/>
  <c r="AN273" i="7"/>
  <c r="AM273" i="7"/>
  <c r="AL273" i="7"/>
  <c r="AK273" i="7"/>
  <c r="AJ273" i="7"/>
  <c r="AI273" i="7"/>
  <c r="AH273" i="7"/>
  <c r="AG273" i="7"/>
  <c r="AR272" i="7"/>
  <c r="AQ272" i="7"/>
  <c r="AP272" i="7"/>
  <c r="AO272" i="7"/>
  <c r="AN272" i="7"/>
  <c r="AM272" i="7"/>
  <c r="AL272" i="7"/>
  <c r="AK272" i="7"/>
  <c r="AJ272" i="7"/>
  <c r="AI272" i="7"/>
  <c r="AH272" i="7"/>
  <c r="AG272" i="7"/>
  <c r="AR271" i="7"/>
  <c r="AQ271" i="7"/>
  <c r="AP271" i="7"/>
  <c r="AO271" i="7"/>
  <c r="AN271" i="7"/>
  <c r="AM271" i="7"/>
  <c r="AL271" i="7"/>
  <c r="AK271" i="7"/>
  <c r="AJ271" i="7"/>
  <c r="AI271" i="7"/>
  <c r="AH271" i="7"/>
  <c r="AG271" i="7"/>
  <c r="AR270" i="7"/>
  <c r="AQ270" i="7"/>
  <c r="AP270" i="7"/>
  <c r="AO270" i="7"/>
  <c r="AN270" i="7"/>
  <c r="AM270" i="7"/>
  <c r="AL270" i="7"/>
  <c r="AK270" i="7"/>
  <c r="AJ270" i="7"/>
  <c r="AI270" i="7"/>
  <c r="AH270" i="7"/>
  <c r="AG270" i="7"/>
  <c r="AR269" i="7"/>
  <c r="AQ269" i="7"/>
  <c r="AP269" i="7"/>
  <c r="AO269" i="7"/>
  <c r="AN269" i="7"/>
  <c r="AM269" i="7"/>
  <c r="AL269" i="7"/>
  <c r="AK269" i="7"/>
  <c r="AJ269" i="7"/>
  <c r="AI269" i="7"/>
  <c r="AH269" i="7"/>
  <c r="AG269" i="7"/>
  <c r="AR268" i="7"/>
  <c r="AQ268" i="7"/>
  <c r="AP268" i="7"/>
  <c r="AO268" i="7"/>
  <c r="AN268" i="7"/>
  <c r="AM268" i="7"/>
  <c r="AL268" i="7"/>
  <c r="AK268" i="7"/>
  <c r="AJ268" i="7"/>
  <c r="AI268" i="7"/>
  <c r="AH268" i="7"/>
  <c r="AG268" i="7"/>
  <c r="AR267" i="7"/>
  <c r="AQ267" i="7"/>
  <c r="AP267" i="7"/>
  <c r="AO267" i="7"/>
  <c r="AN267" i="7"/>
  <c r="AM267" i="7"/>
  <c r="AL267" i="7"/>
  <c r="AK267" i="7"/>
  <c r="AJ267" i="7"/>
  <c r="AI267" i="7"/>
  <c r="AH267" i="7"/>
  <c r="AG267" i="7"/>
  <c r="AR266" i="7"/>
  <c r="AQ266" i="7"/>
  <c r="AP266" i="7"/>
  <c r="AO266" i="7"/>
  <c r="AN266" i="7"/>
  <c r="AM266" i="7"/>
  <c r="AL266" i="7"/>
  <c r="AK266" i="7"/>
  <c r="AJ266" i="7"/>
  <c r="AI266" i="7"/>
  <c r="AH266" i="7"/>
  <c r="AG266" i="7"/>
  <c r="AR265" i="7"/>
  <c r="AQ265" i="7"/>
  <c r="AP265" i="7"/>
  <c r="AO265" i="7"/>
  <c r="AN265" i="7"/>
  <c r="AM265" i="7"/>
  <c r="AL265" i="7"/>
  <c r="AK265" i="7"/>
  <c r="AJ265" i="7"/>
  <c r="AI265" i="7"/>
  <c r="AH265" i="7"/>
  <c r="AG265" i="7"/>
  <c r="AR264" i="7"/>
  <c r="AQ264" i="7"/>
  <c r="AP264" i="7"/>
  <c r="AO264" i="7"/>
  <c r="AN264" i="7"/>
  <c r="AM264" i="7"/>
  <c r="AL264" i="7"/>
  <c r="AK264" i="7"/>
  <c r="AJ264" i="7"/>
  <c r="AI264" i="7"/>
  <c r="AH264" i="7"/>
  <c r="AG264" i="7"/>
  <c r="AR263" i="7"/>
  <c r="AQ263" i="7"/>
  <c r="AP263" i="7"/>
  <c r="AO263" i="7"/>
  <c r="AN263" i="7"/>
  <c r="AM263" i="7"/>
  <c r="AL263" i="7"/>
  <c r="AK263" i="7"/>
  <c r="AJ263" i="7"/>
  <c r="AI263" i="7"/>
  <c r="AH263" i="7"/>
  <c r="AG263" i="7"/>
  <c r="AR262" i="7"/>
  <c r="AQ262" i="7"/>
  <c r="AP262" i="7"/>
  <c r="AO262" i="7"/>
  <c r="AN262" i="7"/>
  <c r="AM262" i="7"/>
  <c r="AL262" i="7"/>
  <c r="AK262" i="7"/>
  <c r="AJ262" i="7"/>
  <c r="AI262" i="7"/>
  <c r="AH262" i="7"/>
  <c r="AG262" i="7"/>
  <c r="AR261" i="7"/>
  <c r="AQ261" i="7"/>
  <c r="AP261" i="7"/>
  <c r="AO261" i="7"/>
  <c r="AN261" i="7"/>
  <c r="AM261" i="7"/>
  <c r="AL261" i="7"/>
  <c r="AK261" i="7"/>
  <c r="AJ261" i="7"/>
  <c r="AI261" i="7"/>
  <c r="AH261" i="7"/>
  <c r="AG261" i="7"/>
  <c r="AR260" i="7"/>
  <c r="AQ260" i="7"/>
  <c r="AP260" i="7"/>
  <c r="AO260" i="7"/>
  <c r="AN260" i="7"/>
  <c r="AM260" i="7"/>
  <c r="AL260" i="7"/>
  <c r="AK260" i="7"/>
  <c r="AJ260" i="7"/>
  <c r="AI260" i="7"/>
  <c r="AH260" i="7"/>
  <c r="AG260" i="7"/>
  <c r="AR259" i="7"/>
  <c r="AQ259" i="7"/>
  <c r="AP259" i="7"/>
  <c r="AO259" i="7"/>
  <c r="AN259" i="7"/>
  <c r="AM259" i="7"/>
  <c r="AL259" i="7"/>
  <c r="AK259" i="7"/>
  <c r="AJ259" i="7"/>
  <c r="AI259" i="7"/>
  <c r="AH259" i="7"/>
  <c r="AG259" i="7"/>
  <c r="AR258" i="7"/>
  <c r="AQ258" i="7"/>
  <c r="AP258" i="7"/>
  <c r="AO258" i="7"/>
  <c r="AN258" i="7"/>
  <c r="AM258" i="7"/>
  <c r="AL258" i="7"/>
  <c r="AK258" i="7"/>
  <c r="AJ258" i="7"/>
  <c r="AI258" i="7"/>
  <c r="AH258" i="7"/>
  <c r="AG258" i="7"/>
  <c r="AR257" i="7"/>
  <c r="AQ257" i="7"/>
  <c r="AP257" i="7"/>
  <c r="AO257" i="7"/>
  <c r="AN257" i="7"/>
  <c r="AM257" i="7"/>
  <c r="AL257" i="7"/>
  <c r="AK257" i="7"/>
  <c r="AJ257" i="7"/>
  <c r="AI257" i="7"/>
  <c r="AH257" i="7"/>
  <c r="AG257" i="7"/>
  <c r="AR256" i="7"/>
  <c r="AQ256" i="7"/>
  <c r="AP256" i="7"/>
  <c r="AO256" i="7"/>
  <c r="AN256" i="7"/>
  <c r="AM256" i="7"/>
  <c r="AL256" i="7"/>
  <c r="AK256" i="7"/>
  <c r="AJ256" i="7"/>
  <c r="AI256" i="7"/>
  <c r="AH256" i="7"/>
  <c r="AG256" i="7"/>
  <c r="AR255" i="7"/>
  <c r="AQ255" i="7"/>
  <c r="AP255" i="7"/>
  <c r="AO255" i="7"/>
  <c r="AN255" i="7"/>
  <c r="AM255" i="7"/>
  <c r="AL255" i="7"/>
  <c r="AK255" i="7"/>
  <c r="AJ255" i="7"/>
  <c r="AI255" i="7"/>
  <c r="AH255" i="7"/>
  <c r="AG255" i="7"/>
  <c r="AR254" i="7"/>
  <c r="AQ254" i="7"/>
  <c r="AP254" i="7"/>
  <c r="AO254" i="7"/>
  <c r="AN254" i="7"/>
  <c r="AM254" i="7"/>
  <c r="AL254" i="7"/>
  <c r="AK254" i="7"/>
  <c r="AJ254" i="7"/>
  <c r="AI254" i="7"/>
  <c r="AH254" i="7"/>
  <c r="AG254" i="7"/>
  <c r="AR253" i="7"/>
  <c r="AQ253" i="7"/>
  <c r="AP253" i="7"/>
  <c r="AO253" i="7"/>
  <c r="AN253" i="7"/>
  <c r="AM253" i="7"/>
  <c r="AL253" i="7"/>
  <c r="AK253" i="7"/>
  <c r="AJ253" i="7"/>
  <c r="AI253" i="7"/>
  <c r="AH253" i="7"/>
  <c r="AG253" i="7"/>
  <c r="AR252" i="7"/>
  <c r="AQ252" i="7"/>
  <c r="AP252" i="7"/>
  <c r="AO252" i="7"/>
  <c r="AN252" i="7"/>
  <c r="AM252" i="7"/>
  <c r="AL252" i="7"/>
  <c r="AK252" i="7"/>
  <c r="AJ252" i="7"/>
  <c r="AI252" i="7"/>
  <c r="AH252" i="7"/>
  <c r="AG252" i="7"/>
  <c r="AR251" i="7"/>
  <c r="AQ251" i="7"/>
  <c r="AP251" i="7"/>
  <c r="AO251" i="7"/>
  <c r="AN251" i="7"/>
  <c r="AM251" i="7"/>
  <c r="AL251" i="7"/>
  <c r="AK251" i="7"/>
  <c r="AJ251" i="7"/>
  <c r="AI251" i="7"/>
  <c r="AH251" i="7"/>
  <c r="AG251" i="7"/>
  <c r="AR250" i="7"/>
  <c r="AQ250" i="7"/>
  <c r="AP250" i="7"/>
  <c r="AO250" i="7"/>
  <c r="AN250" i="7"/>
  <c r="AM250" i="7"/>
  <c r="AL250" i="7"/>
  <c r="AK250" i="7"/>
  <c r="AJ250" i="7"/>
  <c r="AI250" i="7"/>
  <c r="AH250" i="7"/>
  <c r="AG250" i="7"/>
  <c r="AR249" i="7"/>
  <c r="AQ249" i="7"/>
  <c r="AP249" i="7"/>
  <c r="AO249" i="7"/>
  <c r="AN249" i="7"/>
  <c r="AM249" i="7"/>
  <c r="AL249" i="7"/>
  <c r="AK249" i="7"/>
  <c r="AJ249" i="7"/>
  <c r="AI249" i="7"/>
  <c r="AH249" i="7"/>
  <c r="AG249" i="7"/>
  <c r="AR248" i="7"/>
  <c r="AQ248" i="7"/>
  <c r="AP248" i="7"/>
  <c r="AO248" i="7"/>
  <c r="AN248" i="7"/>
  <c r="AM248" i="7"/>
  <c r="AL248" i="7"/>
  <c r="AK248" i="7"/>
  <c r="AJ248" i="7"/>
  <c r="AI248" i="7"/>
  <c r="AH248" i="7"/>
  <c r="AG248" i="7"/>
  <c r="AR247" i="7"/>
  <c r="AQ247" i="7"/>
  <c r="AP247" i="7"/>
  <c r="AO247" i="7"/>
  <c r="AN247" i="7"/>
  <c r="AM247" i="7"/>
  <c r="AL247" i="7"/>
  <c r="AK247" i="7"/>
  <c r="AJ247" i="7"/>
  <c r="AI247" i="7"/>
  <c r="AH247" i="7"/>
  <c r="AG247" i="7"/>
  <c r="AR246" i="7"/>
  <c r="AQ246" i="7"/>
  <c r="AP246" i="7"/>
  <c r="AO246" i="7"/>
  <c r="AN246" i="7"/>
  <c r="AM246" i="7"/>
  <c r="AL246" i="7"/>
  <c r="AK246" i="7"/>
  <c r="AJ246" i="7"/>
  <c r="AI246" i="7"/>
  <c r="AH246" i="7"/>
  <c r="AG246" i="7"/>
  <c r="AR245" i="7"/>
  <c r="AQ245" i="7"/>
  <c r="AP245" i="7"/>
  <c r="AO245" i="7"/>
  <c r="AN245" i="7"/>
  <c r="AM245" i="7"/>
  <c r="AL245" i="7"/>
  <c r="AK245" i="7"/>
  <c r="AJ245" i="7"/>
  <c r="AI245" i="7"/>
  <c r="AH245" i="7"/>
  <c r="AG245" i="7"/>
  <c r="AR244" i="7"/>
  <c r="AQ244" i="7"/>
  <c r="AP244" i="7"/>
  <c r="AO244" i="7"/>
  <c r="AN244" i="7"/>
  <c r="AM244" i="7"/>
  <c r="AL244" i="7"/>
  <c r="AK244" i="7"/>
  <c r="AJ244" i="7"/>
  <c r="AI244" i="7"/>
  <c r="AH244" i="7"/>
  <c r="AG244" i="7"/>
  <c r="AR243" i="7"/>
  <c r="AQ243" i="7"/>
  <c r="AP243" i="7"/>
  <c r="AO243" i="7"/>
  <c r="AN243" i="7"/>
  <c r="AM243" i="7"/>
  <c r="AL243" i="7"/>
  <c r="AK243" i="7"/>
  <c r="AJ243" i="7"/>
  <c r="AI243" i="7"/>
  <c r="AH243" i="7"/>
  <c r="AG243" i="7"/>
  <c r="AR242" i="7"/>
  <c r="AQ242" i="7"/>
  <c r="AP242" i="7"/>
  <c r="AO242" i="7"/>
  <c r="AN242" i="7"/>
  <c r="AM242" i="7"/>
  <c r="AL242" i="7"/>
  <c r="AK242" i="7"/>
  <c r="AJ242" i="7"/>
  <c r="AI242" i="7"/>
  <c r="AH242" i="7"/>
  <c r="AG242" i="7"/>
  <c r="AR241" i="7"/>
  <c r="AQ241" i="7"/>
  <c r="AP241" i="7"/>
  <c r="AO241" i="7"/>
  <c r="AN241" i="7"/>
  <c r="AM241" i="7"/>
  <c r="AL241" i="7"/>
  <c r="AK241" i="7"/>
  <c r="AJ241" i="7"/>
  <c r="AI241" i="7"/>
  <c r="AH241" i="7"/>
  <c r="AG241" i="7"/>
  <c r="AR240" i="7"/>
  <c r="AQ240" i="7"/>
  <c r="AP240" i="7"/>
  <c r="AO240" i="7"/>
  <c r="AN240" i="7"/>
  <c r="AM240" i="7"/>
  <c r="AL240" i="7"/>
  <c r="AK240" i="7"/>
  <c r="AJ240" i="7"/>
  <c r="AI240" i="7"/>
  <c r="AH240" i="7"/>
  <c r="AG240" i="7"/>
  <c r="AR239" i="7"/>
  <c r="AQ239" i="7"/>
  <c r="AP239" i="7"/>
  <c r="AO239" i="7"/>
  <c r="AN239" i="7"/>
  <c r="AM239" i="7"/>
  <c r="AL239" i="7"/>
  <c r="AK239" i="7"/>
  <c r="AJ239" i="7"/>
  <c r="AI239" i="7"/>
  <c r="AH239" i="7"/>
  <c r="AG239" i="7"/>
  <c r="AR238" i="7"/>
  <c r="AQ238" i="7"/>
  <c r="AP238" i="7"/>
  <c r="AO238" i="7"/>
  <c r="AN238" i="7"/>
  <c r="AM238" i="7"/>
  <c r="AL238" i="7"/>
  <c r="AK238" i="7"/>
  <c r="AJ238" i="7"/>
  <c r="AI238" i="7"/>
  <c r="AH238" i="7"/>
  <c r="AG238" i="7"/>
  <c r="AR237" i="7"/>
  <c r="AQ237" i="7"/>
  <c r="AP237" i="7"/>
  <c r="AO237" i="7"/>
  <c r="AN237" i="7"/>
  <c r="AM237" i="7"/>
  <c r="AL237" i="7"/>
  <c r="AK237" i="7"/>
  <c r="AJ237" i="7"/>
  <c r="AI237" i="7"/>
  <c r="AH237" i="7"/>
  <c r="AG237" i="7"/>
  <c r="AR236" i="7"/>
  <c r="AQ236" i="7"/>
  <c r="AP236" i="7"/>
  <c r="AO236" i="7"/>
  <c r="AN236" i="7"/>
  <c r="AM236" i="7"/>
  <c r="AL236" i="7"/>
  <c r="AK236" i="7"/>
  <c r="AJ236" i="7"/>
  <c r="AI236" i="7"/>
  <c r="AH236" i="7"/>
  <c r="AG236" i="7"/>
  <c r="AR235" i="7"/>
  <c r="AQ235" i="7"/>
  <c r="AP235" i="7"/>
  <c r="AO235" i="7"/>
  <c r="AN235" i="7"/>
  <c r="AM235" i="7"/>
  <c r="AL235" i="7"/>
  <c r="AK235" i="7"/>
  <c r="AJ235" i="7"/>
  <c r="AI235" i="7"/>
  <c r="AH235" i="7"/>
  <c r="AG235" i="7"/>
  <c r="AR234" i="7"/>
  <c r="AQ234" i="7"/>
  <c r="AP234" i="7"/>
  <c r="AO234" i="7"/>
  <c r="AN234" i="7"/>
  <c r="AM234" i="7"/>
  <c r="AL234" i="7"/>
  <c r="AK234" i="7"/>
  <c r="AJ234" i="7"/>
  <c r="AI234" i="7"/>
  <c r="AH234" i="7"/>
  <c r="AG234" i="7"/>
  <c r="AR233" i="7"/>
  <c r="AQ233" i="7"/>
  <c r="AP233" i="7"/>
  <c r="AO233" i="7"/>
  <c r="AN233" i="7"/>
  <c r="AM233" i="7"/>
  <c r="AL233" i="7"/>
  <c r="AK233" i="7"/>
  <c r="AJ233" i="7"/>
  <c r="AI233" i="7"/>
  <c r="AH233" i="7"/>
  <c r="AG233" i="7"/>
  <c r="H1821" i="5"/>
  <c r="L1812" i="7"/>
  <c r="H1820" i="5"/>
  <c r="L1811" i="7"/>
  <c r="L1810" i="7"/>
  <c r="M1810" i="7" s="1"/>
  <c r="L1809" i="7"/>
  <c r="L1808" i="7"/>
  <c r="N1808" i="7" s="1"/>
  <c r="L1807" i="7"/>
  <c r="M1807" i="7" s="1"/>
  <c r="L1806" i="7"/>
  <c r="M1806" i="7" s="1"/>
  <c r="L1805" i="7"/>
  <c r="L1804" i="7"/>
  <c r="N1804" i="7" s="1"/>
  <c r="L1803" i="7"/>
  <c r="M1803" i="7" s="1"/>
  <c r="L1802" i="7"/>
  <c r="M1802" i="7" s="1"/>
  <c r="L1801" i="7"/>
  <c r="L1800" i="7"/>
  <c r="N1800" i="7" s="1"/>
  <c r="L1799" i="7"/>
  <c r="L1798" i="7"/>
  <c r="M1798" i="7" s="1"/>
  <c r="L1797" i="7"/>
  <c r="L1796" i="7"/>
  <c r="N1796" i="7" s="1"/>
  <c r="L1795" i="7"/>
  <c r="M1795" i="7" s="1"/>
  <c r="L1794" i="7"/>
  <c r="M1794" i="7" s="1"/>
  <c r="L1793" i="7"/>
  <c r="L1792" i="7"/>
  <c r="N1792" i="7" s="1"/>
  <c r="L1791" i="7"/>
  <c r="M1791" i="7" s="1"/>
  <c r="L1790" i="7"/>
  <c r="M1790" i="7" s="1"/>
  <c r="L1789" i="7"/>
  <c r="L1788" i="7"/>
  <c r="N1788" i="7" s="1"/>
  <c r="L1787" i="7"/>
  <c r="M1787" i="7" s="1"/>
  <c r="L1786" i="7"/>
  <c r="M1786" i="7" s="1"/>
  <c r="L1785" i="7"/>
  <c r="L1784" i="7"/>
  <c r="N1784" i="7" s="1"/>
  <c r="L1783" i="7"/>
  <c r="M1783" i="7" s="1"/>
  <c r="L1782" i="7"/>
  <c r="M1782" i="7" s="1"/>
  <c r="L1781" i="7"/>
  <c r="L1780" i="7"/>
  <c r="N1780" i="7" s="1"/>
  <c r="L1779" i="7"/>
  <c r="L1778" i="7"/>
  <c r="M1778" i="7" s="1"/>
  <c r="L1777" i="7"/>
  <c r="L1776" i="7"/>
  <c r="N1776" i="7" s="1"/>
  <c r="L1775" i="7"/>
  <c r="M1775" i="7" s="1"/>
  <c r="L1774" i="7"/>
  <c r="M1774" i="7" s="1"/>
  <c r="L1773" i="7"/>
  <c r="L1772" i="7"/>
  <c r="N1772" i="7" s="1"/>
  <c r="L1771" i="7"/>
  <c r="M1771" i="7" s="1"/>
  <c r="L1770" i="7"/>
  <c r="M1770" i="7" s="1"/>
  <c r="L1769" i="7"/>
  <c r="L1768" i="7"/>
  <c r="N1768" i="7" s="1"/>
  <c r="L1767" i="7"/>
  <c r="M1767" i="7" s="1"/>
  <c r="L1766" i="7"/>
  <c r="M1766" i="7" s="1"/>
  <c r="L1765" i="7"/>
  <c r="L1764" i="7"/>
  <c r="N1764" i="7" s="1"/>
  <c r="L1763" i="7"/>
  <c r="M1763" i="7" s="1"/>
  <c r="L1762" i="7"/>
  <c r="M1762" i="7" s="1"/>
  <c r="L1761" i="7"/>
  <c r="L1760" i="7"/>
  <c r="N1760" i="7" s="1"/>
  <c r="L1759" i="7"/>
  <c r="M1759" i="7" s="1"/>
  <c r="L1758" i="7"/>
  <c r="M1758" i="7" s="1"/>
  <c r="L1757" i="7"/>
  <c r="L1756" i="7"/>
  <c r="N1756" i="7" s="1"/>
  <c r="L1755" i="7"/>
  <c r="M1755" i="7" s="1"/>
  <c r="L1754" i="7"/>
  <c r="M1754" i="7" s="1"/>
  <c r="L1753" i="7"/>
  <c r="L1752" i="7"/>
  <c r="N1752" i="7" s="1"/>
  <c r="L1751" i="7"/>
  <c r="M1751" i="7" s="1"/>
  <c r="L1750" i="7"/>
  <c r="M1750" i="7" s="1"/>
  <c r="L1749" i="7"/>
  <c r="L1748" i="7"/>
  <c r="N1748" i="7" s="1"/>
  <c r="L1747" i="7"/>
  <c r="M1747" i="7" s="1"/>
  <c r="L1746" i="7"/>
  <c r="M1746" i="7" s="1"/>
  <c r="L1745" i="7"/>
  <c r="L1744" i="7"/>
  <c r="N1744" i="7" s="1"/>
  <c r="L1743" i="7"/>
  <c r="M1743" i="7" s="1"/>
  <c r="L1742" i="7"/>
  <c r="M1742" i="7" s="1"/>
  <c r="L1741" i="7"/>
  <c r="L1740" i="7"/>
  <c r="N1740" i="7" s="1"/>
  <c r="L1739" i="7"/>
  <c r="M1739" i="7" s="1"/>
  <c r="L1738" i="7"/>
  <c r="M1738" i="7" s="1"/>
  <c r="L1737" i="7"/>
  <c r="L1736" i="7"/>
  <c r="N1736" i="7" s="1"/>
  <c r="L1735" i="7"/>
  <c r="M1735" i="7" s="1"/>
  <c r="L1734" i="7"/>
  <c r="M1734" i="7" s="1"/>
  <c r="L1733" i="7"/>
  <c r="L1732" i="7"/>
  <c r="N1732" i="7" s="1"/>
  <c r="L1731" i="7"/>
  <c r="M1731" i="7" s="1"/>
  <c r="L1730" i="7"/>
  <c r="M1730" i="7" s="1"/>
  <c r="L1729" i="7"/>
  <c r="L1728" i="7"/>
  <c r="N1728" i="7" s="1"/>
  <c r="L1727" i="7"/>
  <c r="M1727" i="7" s="1"/>
  <c r="L1726" i="7"/>
  <c r="M1726" i="7" s="1"/>
  <c r="L1725" i="7"/>
  <c r="L1724" i="7"/>
  <c r="N1724" i="7" s="1"/>
  <c r="L1723" i="7"/>
  <c r="M1723" i="7" s="1"/>
  <c r="L1722" i="7"/>
  <c r="M1722" i="7" s="1"/>
  <c r="L1721" i="7"/>
  <c r="L1720" i="7"/>
  <c r="N1720" i="7" s="1"/>
  <c r="L1719" i="7"/>
  <c r="M1719" i="7" s="1"/>
  <c r="L1718" i="7"/>
  <c r="M1718" i="7" s="1"/>
  <c r="L1717" i="7"/>
  <c r="L1716" i="7"/>
  <c r="N1716" i="7" s="1"/>
  <c r="L1715" i="7"/>
  <c r="M1715" i="7" s="1"/>
  <c r="L1714" i="7"/>
  <c r="M1714" i="7" s="1"/>
  <c r="L1713" i="7"/>
  <c r="L1712" i="7"/>
  <c r="N1712" i="7" s="1"/>
  <c r="L1711" i="7"/>
  <c r="M1711" i="7" s="1"/>
  <c r="L1710" i="7"/>
  <c r="M1710" i="7" s="1"/>
  <c r="L1709" i="7"/>
  <c r="L1708" i="7"/>
  <c r="N1708" i="7" s="1"/>
  <c r="L1707" i="7"/>
  <c r="M1707" i="7" s="1"/>
  <c r="L1706" i="7"/>
  <c r="M1706" i="7" s="1"/>
  <c r="L1705" i="7"/>
  <c r="L1704" i="7"/>
  <c r="N1704" i="7" s="1"/>
  <c r="L1703" i="7"/>
  <c r="M1703" i="7" s="1"/>
  <c r="L1702" i="7"/>
  <c r="M1702" i="7" s="1"/>
  <c r="L1701" i="7"/>
  <c r="L1700" i="7"/>
  <c r="N1700" i="7" s="1"/>
  <c r="L1699" i="7"/>
  <c r="M1699" i="7" s="1"/>
  <c r="L1698" i="7"/>
  <c r="L1697" i="7"/>
  <c r="L1696" i="7"/>
  <c r="N1696" i="7" s="1"/>
  <c r="L1695" i="7"/>
  <c r="M1695" i="7" s="1"/>
  <c r="L1694" i="7"/>
  <c r="M1694" i="7" s="1"/>
  <c r="L1693" i="7"/>
  <c r="L1692" i="7"/>
  <c r="N1692" i="7" s="1"/>
  <c r="L1691" i="7"/>
  <c r="M1691" i="7" s="1"/>
  <c r="L1690" i="7"/>
  <c r="M1690" i="7" s="1"/>
  <c r="L1689" i="7"/>
  <c r="L1688" i="7"/>
  <c r="N1688" i="7" s="1"/>
  <c r="L1687" i="7"/>
  <c r="M1687" i="7" s="1"/>
  <c r="L1686" i="7"/>
  <c r="M1686" i="7" s="1"/>
  <c r="L1685" i="7"/>
  <c r="L1684" i="7"/>
  <c r="N1684" i="7" s="1"/>
  <c r="L1683" i="7"/>
  <c r="M1683" i="7" s="1"/>
  <c r="L1682" i="7"/>
  <c r="M1682" i="7" s="1"/>
  <c r="L1681" i="7"/>
  <c r="L1680" i="7"/>
  <c r="N1680" i="7" s="1"/>
  <c r="L1679" i="7"/>
  <c r="M1679" i="7" s="1"/>
  <c r="L1678" i="7"/>
  <c r="M1678" i="7" s="1"/>
  <c r="L1677" i="7"/>
  <c r="L1676" i="7"/>
  <c r="N1676" i="7" s="1"/>
  <c r="L1675" i="7"/>
  <c r="M1675" i="7" s="1"/>
  <c r="L1674" i="7"/>
  <c r="M1674" i="7" s="1"/>
  <c r="L1673" i="7"/>
  <c r="L1672" i="7"/>
  <c r="N1672" i="7" s="1"/>
  <c r="L1671" i="7"/>
  <c r="M1671" i="7" s="1"/>
  <c r="L1670" i="7"/>
  <c r="L1669" i="7"/>
  <c r="L1668" i="7"/>
  <c r="N1668" i="7" s="1"/>
  <c r="L1667" i="7"/>
  <c r="M1667" i="7" s="1"/>
  <c r="L1666" i="7"/>
  <c r="M1666" i="7" s="1"/>
  <c r="L1665" i="7"/>
  <c r="L1664" i="7"/>
  <c r="N1664" i="7" s="1"/>
  <c r="L1663" i="7"/>
  <c r="M1663" i="7" s="1"/>
  <c r="L1662" i="7"/>
  <c r="M1662" i="7" s="1"/>
  <c r="L1661" i="7"/>
  <c r="L1660" i="7"/>
  <c r="N1660" i="7" s="1"/>
  <c r="L1659" i="7"/>
  <c r="M1659" i="7" s="1"/>
  <c r="L1658" i="7"/>
  <c r="M1658" i="7" s="1"/>
  <c r="L1657" i="7"/>
  <c r="L1656" i="7"/>
  <c r="N1656" i="7" s="1"/>
  <c r="L1655" i="7"/>
  <c r="M1655" i="7" s="1"/>
  <c r="L1654" i="7"/>
  <c r="M1654" i="7" s="1"/>
  <c r="L1653" i="7"/>
  <c r="L1652" i="7"/>
  <c r="N1652" i="7" s="1"/>
  <c r="L1651" i="7"/>
  <c r="M1651" i="7" s="1"/>
  <c r="L1650" i="7"/>
  <c r="M1650" i="7" s="1"/>
  <c r="L1649" i="7"/>
  <c r="L1648" i="7"/>
  <c r="N1648" i="7" s="1"/>
  <c r="L1647" i="7"/>
  <c r="M1647" i="7" s="1"/>
  <c r="L1646" i="7"/>
  <c r="M1646" i="7" s="1"/>
  <c r="L1645" i="7"/>
  <c r="L1644" i="7"/>
  <c r="N1644" i="7" s="1"/>
  <c r="L1643" i="7"/>
  <c r="M1643" i="7" s="1"/>
  <c r="L1642" i="7"/>
  <c r="L1641" i="7"/>
  <c r="L1640" i="7"/>
  <c r="N1640" i="7" s="1"/>
  <c r="L1639" i="7"/>
  <c r="M1639" i="7" s="1"/>
  <c r="L1638" i="7"/>
  <c r="M1638" i="7" s="1"/>
  <c r="L1637" i="7"/>
  <c r="L1636" i="7"/>
  <c r="N1636" i="7" s="1"/>
  <c r="L1635" i="7"/>
  <c r="M1635" i="7" s="1"/>
  <c r="L1634" i="7"/>
  <c r="M1634" i="7" s="1"/>
  <c r="L1633" i="7"/>
  <c r="L1632" i="7"/>
  <c r="N1632" i="7" s="1"/>
  <c r="L1631" i="7"/>
  <c r="M1631" i="7" s="1"/>
  <c r="L1630" i="7"/>
  <c r="M1630" i="7" s="1"/>
  <c r="L1629" i="7"/>
  <c r="L1628" i="7"/>
  <c r="N1628" i="7" s="1"/>
  <c r="L1627" i="7"/>
  <c r="L1626" i="7"/>
  <c r="M1626" i="7" s="1"/>
  <c r="L1625" i="7"/>
  <c r="L1624" i="7"/>
  <c r="N1624" i="7" s="1"/>
  <c r="L1623" i="7"/>
  <c r="M1623" i="7" s="1"/>
  <c r="L1622" i="7"/>
  <c r="M1622" i="7" s="1"/>
  <c r="L1621" i="7"/>
  <c r="L1620" i="7"/>
  <c r="N1620" i="7" s="1"/>
  <c r="L1619" i="7"/>
  <c r="M1619" i="7" s="1"/>
  <c r="L1618" i="7"/>
  <c r="M1618" i="7" s="1"/>
  <c r="L1617" i="7"/>
  <c r="L1616" i="7"/>
  <c r="N1616" i="7" s="1"/>
  <c r="L1615" i="7"/>
  <c r="M1615" i="7" s="1"/>
  <c r="L1614" i="7"/>
  <c r="M1614" i="7" s="1"/>
  <c r="L1613" i="7"/>
  <c r="L1612" i="7"/>
  <c r="N1612" i="7" s="1"/>
  <c r="L1611" i="7"/>
  <c r="M1611" i="7" s="1"/>
  <c r="L1610" i="7"/>
  <c r="M1610" i="7" s="1"/>
  <c r="L1609" i="7"/>
  <c r="L1608" i="7"/>
  <c r="N1608" i="7" s="1"/>
  <c r="L1607" i="7"/>
  <c r="M1607" i="7" s="1"/>
  <c r="L1606" i="7"/>
  <c r="M1606" i="7" s="1"/>
  <c r="L1605" i="7"/>
  <c r="L1604" i="7"/>
  <c r="N1604" i="7" s="1"/>
  <c r="L1603" i="7"/>
  <c r="M1603" i="7" s="1"/>
  <c r="L1602" i="7"/>
  <c r="M1602" i="7" s="1"/>
  <c r="L1601" i="7"/>
  <c r="L1600" i="7"/>
  <c r="N1600" i="7" s="1"/>
  <c r="L1599" i="7"/>
  <c r="M1599" i="7" s="1"/>
  <c r="L1598" i="7"/>
  <c r="M1598" i="7" s="1"/>
  <c r="L1597" i="7"/>
  <c r="L1596" i="7"/>
  <c r="N1596" i="7" s="1"/>
  <c r="L1595" i="7"/>
  <c r="M1595" i="7" s="1"/>
  <c r="L1594" i="7"/>
  <c r="M1594" i="7" s="1"/>
  <c r="L1593" i="7"/>
  <c r="L1592" i="7"/>
  <c r="N1592" i="7" s="1"/>
  <c r="L1591" i="7"/>
  <c r="M1591" i="7" s="1"/>
  <c r="L1590" i="7"/>
  <c r="M1590" i="7" s="1"/>
  <c r="L1589" i="7"/>
  <c r="L1588" i="7"/>
  <c r="N1588" i="7" s="1"/>
  <c r="L1587" i="7"/>
  <c r="M1587" i="7" s="1"/>
  <c r="L1586" i="7"/>
  <c r="M1586" i="7" s="1"/>
  <c r="L1585" i="7"/>
  <c r="L1584" i="7"/>
  <c r="N1584" i="7" s="1"/>
  <c r="L1583" i="7"/>
  <c r="M1583" i="7" s="1"/>
  <c r="L1582" i="7"/>
  <c r="M1582" i="7" s="1"/>
  <c r="L1581" i="7"/>
  <c r="L1580" i="7"/>
  <c r="N1580" i="7" s="1"/>
  <c r="L1579" i="7"/>
  <c r="M1579" i="7" s="1"/>
  <c r="L1578" i="7"/>
  <c r="M1578" i="7" s="1"/>
  <c r="L1577" i="7"/>
  <c r="L1576" i="7"/>
  <c r="N1576" i="7" s="1"/>
  <c r="L1575" i="7"/>
  <c r="M1575" i="7" s="1"/>
  <c r="L1574" i="7"/>
  <c r="M1574" i="7" s="1"/>
  <c r="L1573" i="7"/>
  <c r="L1572" i="7"/>
  <c r="N1572" i="7" s="1"/>
  <c r="L1571" i="7"/>
  <c r="M1571" i="7" s="1"/>
  <c r="L1570" i="7"/>
  <c r="M1570" i="7" s="1"/>
  <c r="L1569" i="7"/>
  <c r="L1568" i="7"/>
  <c r="N1568" i="7" s="1"/>
  <c r="L1567" i="7"/>
  <c r="M1567" i="7" s="1"/>
  <c r="L1566" i="7"/>
  <c r="M1566" i="7" s="1"/>
  <c r="L1565" i="7"/>
  <c r="L1564" i="7"/>
  <c r="N1564" i="7" s="1"/>
  <c r="L1563" i="7"/>
  <c r="M1563" i="7" s="1"/>
  <c r="L1562" i="7"/>
  <c r="M1562" i="7" s="1"/>
  <c r="L1561" i="7"/>
  <c r="L1560" i="7"/>
  <c r="N1560" i="7" s="1"/>
  <c r="L1559" i="7"/>
  <c r="M1559" i="7" s="1"/>
  <c r="L1558" i="7"/>
  <c r="M1558" i="7" s="1"/>
  <c r="L1557" i="7"/>
  <c r="L1556" i="7"/>
  <c r="N1556" i="7" s="1"/>
  <c r="L1555" i="7"/>
  <c r="M1555" i="7" s="1"/>
  <c r="L1554" i="7"/>
  <c r="M1554" i="7" s="1"/>
  <c r="L1553" i="7"/>
  <c r="L1552" i="7"/>
  <c r="N1552" i="7" s="1"/>
  <c r="L1551" i="7"/>
  <c r="M1551" i="7" s="1"/>
  <c r="L1550" i="7"/>
  <c r="M1550" i="7" s="1"/>
  <c r="L1549" i="7"/>
  <c r="L1548" i="7"/>
  <c r="N1548" i="7" s="1"/>
  <c r="L1547" i="7"/>
  <c r="M1547" i="7" s="1"/>
  <c r="L1546" i="7"/>
  <c r="M1546" i="7" s="1"/>
  <c r="L1545" i="7"/>
  <c r="L1544" i="7"/>
  <c r="L1543" i="7"/>
  <c r="M1543" i="7" s="1"/>
  <c r="L1542" i="7"/>
  <c r="M1542" i="7" s="1"/>
  <c r="L1541" i="7"/>
  <c r="M1541" i="7" s="1"/>
  <c r="L1540" i="7"/>
  <c r="L1539" i="7"/>
  <c r="L1538" i="7"/>
  <c r="M1538" i="7" s="1"/>
  <c r="L1537" i="7"/>
  <c r="M1537" i="7" s="1"/>
  <c r="L1536" i="7"/>
  <c r="L1535" i="7"/>
  <c r="M1535" i="7" s="1"/>
  <c r="L1534" i="7"/>
  <c r="M1534" i="7" s="1"/>
  <c r="L1533" i="7"/>
  <c r="M1533" i="7" s="1"/>
  <c r="L1532" i="7"/>
  <c r="L1531" i="7"/>
  <c r="M1531" i="7" s="1"/>
  <c r="L1530" i="7"/>
  <c r="M1530" i="7" s="1"/>
  <c r="L1529" i="7"/>
  <c r="M1529" i="7" s="1"/>
  <c r="L1528" i="7"/>
  <c r="L1527" i="7"/>
  <c r="M1527" i="7" s="1"/>
  <c r="L1526" i="7"/>
  <c r="M1526" i="7" s="1"/>
  <c r="L1525" i="7"/>
  <c r="M1525" i="7" s="1"/>
  <c r="L1524" i="7"/>
  <c r="N1524" i="7" s="1"/>
  <c r="L1523" i="7"/>
  <c r="M1523" i="7" s="1"/>
  <c r="L1522" i="7"/>
  <c r="N1522" i="7" s="1"/>
  <c r="L1521" i="7"/>
  <c r="M1521" i="7" s="1"/>
  <c r="L1520" i="7"/>
  <c r="N1520" i="7" s="1"/>
  <c r="L1519" i="7"/>
  <c r="M1519" i="7" s="1"/>
  <c r="L1518" i="7"/>
  <c r="N1518" i="7" s="1"/>
  <c r="L1517" i="7"/>
  <c r="M1517" i="7" s="1"/>
  <c r="L1516" i="7"/>
  <c r="N1516" i="7" s="1"/>
  <c r="L1515" i="7"/>
  <c r="M1515" i="7" s="1"/>
  <c r="L1514" i="7"/>
  <c r="N1514" i="7" s="1"/>
  <c r="L1513" i="7"/>
  <c r="L1512" i="7"/>
  <c r="N1512" i="7" s="1"/>
  <c r="L1511" i="7"/>
  <c r="M1511" i="7" s="1"/>
  <c r="L1510" i="7"/>
  <c r="N1510" i="7" s="1"/>
  <c r="L1509" i="7"/>
  <c r="M1509" i="7" s="1"/>
  <c r="L1508" i="7"/>
  <c r="L1507" i="7"/>
  <c r="M1507" i="7" s="1"/>
  <c r="L1506" i="7"/>
  <c r="M1506" i="7" s="1"/>
  <c r="L1505" i="7"/>
  <c r="L1504" i="7"/>
  <c r="N1504" i="7" s="1"/>
  <c r="L1503" i="7"/>
  <c r="L1502" i="7"/>
  <c r="L1501" i="7"/>
  <c r="M1501" i="7" s="1"/>
  <c r="L1500" i="7"/>
  <c r="N1500" i="7" s="1"/>
  <c r="L1499" i="7"/>
  <c r="M1499" i="7" s="1"/>
  <c r="L1498" i="7"/>
  <c r="M1498" i="7" s="1"/>
  <c r="L1497" i="7"/>
  <c r="M1497" i="7" s="1"/>
  <c r="L1496" i="7"/>
  <c r="N1496" i="7" s="1"/>
  <c r="L1495" i="7"/>
  <c r="M1495" i="7" s="1"/>
  <c r="L1494" i="7"/>
  <c r="M1494" i="7" s="1"/>
  <c r="L1493" i="7"/>
  <c r="M1493" i="7" s="1"/>
  <c r="L1492" i="7"/>
  <c r="N1492" i="7" s="1"/>
  <c r="L1491" i="7"/>
  <c r="M1491" i="7" s="1"/>
  <c r="L1490" i="7"/>
  <c r="N1490" i="7" s="1"/>
  <c r="L1489" i="7"/>
  <c r="M1489" i="7" s="1"/>
  <c r="L1488" i="7"/>
  <c r="N1488" i="7" s="1"/>
  <c r="L1487" i="7"/>
  <c r="M1487" i="7" s="1"/>
  <c r="L1486" i="7"/>
  <c r="N1486" i="7" s="1"/>
  <c r="L1485" i="7"/>
  <c r="M1485" i="7" s="1"/>
  <c r="L1484" i="7"/>
  <c r="N1484" i="7" s="1"/>
  <c r="L1483" i="7"/>
  <c r="M1483" i="7" s="1"/>
  <c r="L1482" i="7"/>
  <c r="N1482" i="7" s="1"/>
  <c r="L1481" i="7"/>
  <c r="M1481" i="7" s="1"/>
  <c r="L1480" i="7"/>
  <c r="N1480" i="7" s="1"/>
  <c r="L1479" i="7"/>
  <c r="M1479" i="7" s="1"/>
  <c r="L1478" i="7"/>
  <c r="N1478" i="7" s="1"/>
  <c r="L1477" i="7"/>
  <c r="M1477" i="7" s="1"/>
  <c r="L1476" i="7"/>
  <c r="N1476" i="7" s="1"/>
  <c r="L1475" i="7"/>
  <c r="M1475" i="7" s="1"/>
  <c r="L1474" i="7"/>
  <c r="N1474" i="7" s="1"/>
  <c r="L1473" i="7"/>
  <c r="M1473" i="7" s="1"/>
  <c r="L1472" i="7"/>
  <c r="N1472" i="7" s="1"/>
  <c r="L1471" i="7"/>
  <c r="M1471" i="7" s="1"/>
  <c r="L1470" i="7"/>
  <c r="M1470" i="7" s="1"/>
  <c r="L1469" i="7"/>
  <c r="N1469" i="7" s="1"/>
  <c r="L1468" i="7"/>
  <c r="N1468" i="7" s="1"/>
  <c r="L1467" i="7"/>
  <c r="N1467" i="7" s="1"/>
  <c r="L1466" i="7"/>
  <c r="M1466" i="7" s="1"/>
  <c r="L1465" i="7"/>
  <c r="M1465" i="7" s="1"/>
  <c r="L1464" i="7"/>
  <c r="N1464" i="7" s="1"/>
  <c r="L1463" i="7"/>
  <c r="M1463" i="7" s="1"/>
  <c r="L1462" i="7"/>
  <c r="M1462" i="7" s="1"/>
  <c r="L1461" i="7"/>
  <c r="N1461" i="7" s="1"/>
  <c r="L1460" i="7"/>
  <c r="N1460" i="7" s="1"/>
  <c r="L1459" i="7"/>
  <c r="N1459" i="7" s="1"/>
  <c r="L1458" i="7"/>
  <c r="M1458" i="7" s="1"/>
  <c r="L1457" i="7"/>
  <c r="M1457" i="7" s="1"/>
  <c r="L1456" i="7"/>
  <c r="N1456" i="7" s="1"/>
  <c r="L1455" i="7"/>
  <c r="N1455" i="7" s="1"/>
  <c r="L1454" i="7"/>
  <c r="M1454" i="7" s="1"/>
  <c r="L1453" i="7"/>
  <c r="M1453" i="7" s="1"/>
  <c r="L1452" i="7"/>
  <c r="N1452" i="7" s="1"/>
  <c r="L1451" i="7"/>
  <c r="M1451" i="7" s="1"/>
  <c r="L1450" i="7"/>
  <c r="M1450" i="7" s="1"/>
  <c r="L1449" i="7"/>
  <c r="N1449" i="7" s="1"/>
  <c r="L1448" i="7"/>
  <c r="N1448" i="7" s="1"/>
  <c r="L1447" i="7"/>
  <c r="M1447" i="7" s="1"/>
  <c r="L1446" i="7"/>
  <c r="M1446" i="7" s="1"/>
  <c r="L1445" i="7"/>
  <c r="M1445" i="7" s="1"/>
  <c r="L1444" i="7"/>
  <c r="N1444" i="7" s="1"/>
  <c r="L1443" i="7"/>
  <c r="N1443" i="7" s="1"/>
  <c r="L1442" i="7"/>
  <c r="L1441" i="7"/>
  <c r="N1441" i="7" s="1"/>
  <c r="L1440" i="7"/>
  <c r="N1440" i="7" s="1"/>
  <c r="L1439" i="7"/>
  <c r="N1439" i="7" s="1"/>
  <c r="L1438" i="7"/>
  <c r="L1437" i="7"/>
  <c r="N1437" i="7" s="1"/>
  <c r="L1436" i="7"/>
  <c r="N1436" i="7" s="1"/>
  <c r="L1435" i="7"/>
  <c r="N1435" i="7" s="1"/>
  <c r="L1434" i="7"/>
  <c r="L1433" i="7"/>
  <c r="N1433" i="7" s="1"/>
  <c r="L1432" i="7"/>
  <c r="N1432" i="7" s="1"/>
  <c r="L1431" i="7"/>
  <c r="N1431" i="7" s="1"/>
  <c r="L1430" i="7"/>
  <c r="L1429" i="7"/>
  <c r="N1429" i="7" s="1"/>
  <c r="L1428" i="7"/>
  <c r="N1428" i="7" s="1"/>
  <c r="L1427" i="7"/>
  <c r="N1427" i="7" s="1"/>
  <c r="L1426" i="7"/>
  <c r="L1425" i="7"/>
  <c r="N1425" i="7" s="1"/>
  <c r="L1424" i="7"/>
  <c r="N1424" i="7" s="1"/>
  <c r="L1423" i="7"/>
  <c r="N1423" i="7" s="1"/>
  <c r="L1422" i="7"/>
  <c r="L1421" i="7"/>
  <c r="N1421" i="7" s="1"/>
  <c r="L1420" i="7"/>
  <c r="L1419" i="7"/>
  <c r="N1419" i="7" s="1"/>
  <c r="L1418" i="7"/>
  <c r="L1417" i="7"/>
  <c r="N1417" i="7" s="1"/>
  <c r="L1416" i="7"/>
  <c r="L1415" i="7"/>
  <c r="N1415" i="7" s="1"/>
  <c r="L1414" i="7"/>
  <c r="L1413" i="7"/>
  <c r="N1413" i="7" s="1"/>
  <c r="L1412" i="7"/>
  <c r="L1411" i="7"/>
  <c r="N1411" i="7" s="1"/>
  <c r="L1410" i="7"/>
  <c r="L1409" i="7"/>
  <c r="N1409" i="7" s="1"/>
  <c r="L1408" i="7"/>
  <c r="L1407" i="7"/>
  <c r="N1407" i="7" s="1"/>
  <c r="L1406" i="7"/>
  <c r="L1405" i="7"/>
  <c r="M1405" i="7" s="1"/>
  <c r="L1404" i="7"/>
  <c r="L1403" i="7"/>
  <c r="M1403" i="7" s="1"/>
  <c r="L1402" i="7"/>
  <c r="L1401" i="7"/>
  <c r="N1401" i="7" s="1"/>
  <c r="L1400" i="7"/>
  <c r="L1399" i="7"/>
  <c r="N1399" i="7" s="1"/>
  <c r="L1398" i="7"/>
  <c r="L1397" i="7"/>
  <c r="M1397" i="7" s="1"/>
  <c r="L1396" i="7"/>
  <c r="L1395" i="7"/>
  <c r="M1395" i="7" s="1"/>
  <c r="L1394" i="7"/>
  <c r="L1393" i="7"/>
  <c r="N1393" i="7" s="1"/>
  <c r="L1392" i="7"/>
  <c r="L1391" i="7"/>
  <c r="M1391" i="7" s="1"/>
  <c r="L1390" i="7"/>
  <c r="L1389" i="7"/>
  <c r="N1389" i="7" s="1"/>
  <c r="L1388" i="7"/>
  <c r="L1387" i="7"/>
  <c r="N1387" i="7" s="1"/>
  <c r="L1386" i="7"/>
  <c r="L1385" i="7"/>
  <c r="M1385" i="7" s="1"/>
  <c r="L1384" i="7"/>
  <c r="L1383" i="7"/>
  <c r="N1383" i="7" s="1"/>
  <c r="L1382" i="7"/>
  <c r="L1381" i="7"/>
  <c r="N1381" i="7" s="1"/>
  <c r="L1380" i="7"/>
  <c r="L1379" i="7"/>
  <c r="N1379" i="7" s="1"/>
  <c r="L1378" i="7"/>
  <c r="L1377" i="7"/>
  <c r="M1377" i="7" s="1"/>
  <c r="L1376" i="7"/>
  <c r="L1375" i="7"/>
  <c r="N1375" i="7" s="1"/>
  <c r="L1374" i="7"/>
  <c r="L1373" i="7"/>
  <c r="N1373" i="7" s="1"/>
  <c r="L1372" i="7"/>
  <c r="L1371" i="7"/>
  <c r="N1371" i="7" s="1"/>
  <c r="L1370" i="7"/>
  <c r="L1369" i="7"/>
  <c r="M1369" i="7" s="1"/>
  <c r="L1368" i="7"/>
  <c r="L1367" i="7"/>
  <c r="N1367" i="7" s="1"/>
  <c r="L1366" i="7"/>
  <c r="L1365" i="7"/>
  <c r="N1365" i="7" s="1"/>
  <c r="L1364" i="7"/>
  <c r="L1363" i="7"/>
  <c r="N1363" i="7" s="1"/>
  <c r="L1362" i="7"/>
  <c r="L1361" i="7"/>
  <c r="M1361" i="7" s="1"/>
  <c r="L1360" i="7"/>
  <c r="L1359" i="7"/>
  <c r="M1359" i="7" s="1"/>
  <c r="L1358" i="7"/>
  <c r="L1357" i="7"/>
  <c r="M1357" i="7" s="1"/>
  <c r="L1356" i="7"/>
  <c r="L1355" i="7"/>
  <c r="N1355" i="7" s="1"/>
  <c r="L1354" i="7"/>
  <c r="L1353" i="7"/>
  <c r="M1353" i="7" s="1"/>
  <c r="L1352" i="7"/>
  <c r="M1352" i="7" s="1"/>
  <c r="L1351" i="7"/>
  <c r="N1351" i="7" s="1"/>
  <c r="L1350" i="7"/>
  <c r="N1350" i="7" s="1"/>
  <c r="L1349" i="7"/>
  <c r="N1349" i="7" s="1"/>
  <c r="L1348" i="7"/>
  <c r="M1348" i="7" s="1"/>
  <c r="L1347" i="7"/>
  <c r="N1347" i="7" s="1"/>
  <c r="L1346" i="7"/>
  <c r="N1346" i="7" s="1"/>
  <c r="L1345" i="7"/>
  <c r="M1345" i="7" s="1"/>
  <c r="L1344" i="7"/>
  <c r="M1344" i="7" s="1"/>
  <c r="L1343" i="7"/>
  <c r="M1343" i="7" s="1"/>
  <c r="L1342" i="7"/>
  <c r="L1341" i="7"/>
  <c r="M1341" i="7" s="1"/>
  <c r="L1340" i="7"/>
  <c r="M1340" i="7" s="1"/>
  <c r="L1339" i="7"/>
  <c r="L1338" i="7"/>
  <c r="N1338" i="7" s="1"/>
  <c r="L1337" i="7"/>
  <c r="N1337" i="7" s="1"/>
  <c r="L1336" i="7"/>
  <c r="L1335" i="7"/>
  <c r="N1335" i="7" s="1"/>
  <c r="L1334" i="7"/>
  <c r="N1334" i="7" s="1"/>
  <c r="L1333" i="7"/>
  <c r="M1333" i="7" s="1"/>
  <c r="L1332" i="7"/>
  <c r="M1332" i="7" s="1"/>
  <c r="L1331" i="7"/>
  <c r="M1331" i="7" s="1"/>
  <c r="L1330" i="7"/>
  <c r="N1330" i="7" s="1"/>
  <c r="L1329" i="7"/>
  <c r="M1329" i="7" s="1"/>
  <c r="L1328" i="7"/>
  <c r="M1328" i="7" s="1"/>
  <c r="L1327" i="7"/>
  <c r="M1327" i="7" s="1"/>
  <c r="L1326" i="7"/>
  <c r="N1326" i="7" s="1"/>
  <c r="L1325" i="7"/>
  <c r="N1325" i="7" s="1"/>
  <c r="L1324" i="7"/>
  <c r="M1324" i="7" s="1"/>
  <c r="L1323" i="7"/>
  <c r="M1323" i="7" s="1"/>
  <c r="L1322" i="7"/>
  <c r="N1322" i="7" s="1"/>
  <c r="L1321" i="7"/>
  <c r="N1321" i="7" s="1"/>
  <c r="L1320" i="7"/>
  <c r="M1320" i="7" s="1"/>
  <c r="L1319" i="7"/>
  <c r="M1319" i="7" s="1"/>
  <c r="L1318" i="7"/>
  <c r="L1317" i="7"/>
  <c r="N1317" i="7" s="1"/>
  <c r="L1316" i="7"/>
  <c r="M1316" i="7" s="1"/>
  <c r="L1315" i="7"/>
  <c r="L1314" i="7"/>
  <c r="N1314" i="7" s="1"/>
  <c r="L1313" i="7"/>
  <c r="N1313" i="7" s="1"/>
  <c r="L1312" i="7"/>
  <c r="M1312" i="7" s="1"/>
  <c r="L1311" i="7"/>
  <c r="L1310" i="7"/>
  <c r="N1310" i="7" s="1"/>
  <c r="L1309" i="7"/>
  <c r="M1309" i="7" s="1"/>
  <c r="L1308" i="7"/>
  <c r="M1308" i="7" s="1"/>
  <c r="L1307" i="7"/>
  <c r="L1306" i="7"/>
  <c r="N1306" i="7" s="1"/>
  <c r="L1305" i="7"/>
  <c r="M1305" i="7" s="1"/>
  <c r="L1304" i="7"/>
  <c r="M1304" i="7" s="1"/>
  <c r="L1303" i="7"/>
  <c r="L1302" i="7"/>
  <c r="N1302" i="7" s="1"/>
  <c r="L1301" i="7"/>
  <c r="M1301" i="7" s="1"/>
  <c r="L1300" i="7"/>
  <c r="M1300" i="7" s="1"/>
  <c r="L1299" i="7"/>
  <c r="L1298" i="7"/>
  <c r="N1298" i="7" s="1"/>
  <c r="L1297" i="7"/>
  <c r="M1297" i="7" s="1"/>
  <c r="L1296" i="7"/>
  <c r="M1296" i="7" s="1"/>
  <c r="L1295" i="7"/>
  <c r="L1294" i="7"/>
  <c r="N1294" i="7" s="1"/>
  <c r="L1293" i="7"/>
  <c r="M1293" i="7" s="1"/>
  <c r="L1292" i="7"/>
  <c r="M1292" i="7" s="1"/>
  <c r="L1291" i="7"/>
  <c r="L1290" i="7"/>
  <c r="N1290" i="7" s="1"/>
  <c r="L1289" i="7"/>
  <c r="M1289" i="7" s="1"/>
  <c r="L1288" i="7"/>
  <c r="M1288" i="7" s="1"/>
  <c r="L1287" i="7"/>
  <c r="L1286" i="7"/>
  <c r="N1286" i="7" s="1"/>
  <c r="L1285" i="7"/>
  <c r="M1285" i="7" s="1"/>
  <c r="L1284" i="7"/>
  <c r="M1284" i="7" s="1"/>
  <c r="L1283" i="7"/>
  <c r="L1282" i="7"/>
  <c r="N1282" i="7" s="1"/>
  <c r="L1281" i="7"/>
  <c r="M1281" i="7" s="1"/>
  <c r="L1280" i="7"/>
  <c r="M1280" i="7" s="1"/>
  <c r="L1279" i="7"/>
  <c r="L1278" i="7"/>
  <c r="N1278" i="7" s="1"/>
  <c r="L1277" i="7"/>
  <c r="M1277" i="7" s="1"/>
  <c r="L1276" i="7"/>
  <c r="M1276" i="7" s="1"/>
  <c r="L1275" i="7"/>
  <c r="L1274" i="7"/>
  <c r="N1274" i="7" s="1"/>
  <c r="L1273" i="7"/>
  <c r="M1273" i="7" s="1"/>
  <c r="L1272" i="7"/>
  <c r="M1272" i="7" s="1"/>
  <c r="L1271" i="7"/>
  <c r="L1270" i="7"/>
  <c r="N1270" i="7" s="1"/>
  <c r="L1269" i="7"/>
  <c r="M1269" i="7" s="1"/>
  <c r="L1268" i="7"/>
  <c r="M1268" i="7" s="1"/>
  <c r="L1267" i="7"/>
  <c r="L1266" i="7"/>
  <c r="N1266" i="7" s="1"/>
  <c r="L1265" i="7"/>
  <c r="M1265" i="7" s="1"/>
  <c r="L1264" i="7"/>
  <c r="M1264" i="7" s="1"/>
  <c r="L1263" i="7"/>
  <c r="L1262" i="7"/>
  <c r="N1262" i="7" s="1"/>
  <c r="L1261" i="7"/>
  <c r="M1261" i="7" s="1"/>
  <c r="L1260" i="7"/>
  <c r="M1260" i="7" s="1"/>
  <c r="L1259" i="7"/>
  <c r="L1258" i="7"/>
  <c r="N1258" i="7" s="1"/>
  <c r="L1257" i="7"/>
  <c r="M1257" i="7" s="1"/>
  <c r="L1256" i="7"/>
  <c r="M1256" i="7" s="1"/>
  <c r="L1255" i="7"/>
  <c r="L1254" i="7"/>
  <c r="N1254" i="7" s="1"/>
  <c r="L1253" i="7"/>
  <c r="M1253" i="7" s="1"/>
  <c r="L1252" i="7"/>
  <c r="M1252" i="7" s="1"/>
  <c r="L1251" i="7"/>
  <c r="L1250" i="7"/>
  <c r="N1250" i="7" s="1"/>
  <c r="L1249" i="7"/>
  <c r="M1249" i="7" s="1"/>
  <c r="L1248" i="7"/>
  <c r="M1248" i="7" s="1"/>
  <c r="L1247" i="7"/>
  <c r="L1246" i="7"/>
  <c r="N1246" i="7" s="1"/>
  <c r="L1245" i="7"/>
  <c r="M1245" i="7" s="1"/>
  <c r="L1244" i="7"/>
  <c r="M1244" i="7" s="1"/>
  <c r="L1243" i="7"/>
  <c r="L1242" i="7"/>
  <c r="N1242" i="7" s="1"/>
  <c r="L1241" i="7"/>
  <c r="M1241" i="7" s="1"/>
  <c r="L1240" i="7"/>
  <c r="M1240" i="7" s="1"/>
  <c r="L1239" i="7"/>
  <c r="L1238" i="7"/>
  <c r="N1238" i="7" s="1"/>
  <c r="L1237" i="7"/>
  <c r="M1237" i="7" s="1"/>
  <c r="L1236" i="7"/>
  <c r="M1236" i="7" s="1"/>
  <c r="L1235" i="7"/>
  <c r="L1234" i="7"/>
  <c r="N1234" i="7" s="1"/>
  <c r="L1233" i="7"/>
  <c r="M1233" i="7" s="1"/>
  <c r="L1232" i="7"/>
  <c r="M1232" i="7" s="1"/>
  <c r="L1231" i="7"/>
  <c r="L1230" i="7"/>
  <c r="N1230" i="7" s="1"/>
  <c r="L1229" i="7"/>
  <c r="M1229" i="7" s="1"/>
  <c r="L1228" i="7"/>
  <c r="M1228" i="7" s="1"/>
  <c r="L1227" i="7"/>
  <c r="L1226" i="7"/>
  <c r="N1226" i="7" s="1"/>
  <c r="L1225" i="7"/>
  <c r="M1225" i="7" s="1"/>
  <c r="L1224" i="7"/>
  <c r="M1224" i="7" s="1"/>
  <c r="L1223" i="7"/>
  <c r="L1222" i="7"/>
  <c r="N1222" i="7" s="1"/>
  <c r="L1221" i="7"/>
  <c r="M1221" i="7" s="1"/>
  <c r="L1220" i="7"/>
  <c r="M1220" i="7" s="1"/>
  <c r="L1219" i="7"/>
  <c r="L1218" i="7"/>
  <c r="N1218" i="7" s="1"/>
  <c r="L1217" i="7"/>
  <c r="M1217" i="7" s="1"/>
  <c r="L1216" i="7"/>
  <c r="L1215" i="7"/>
  <c r="L1214" i="7"/>
  <c r="N1214" i="7" s="1"/>
  <c r="L1213" i="7"/>
  <c r="M1213" i="7" s="1"/>
  <c r="L1212" i="7"/>
  <c r="M1212" i="7" s="1"/>
  <c r="L1211" i="7"/>
  <c r="L1210" i="7"/>
  <c r="N1210" i="7" s="1"/>
  <c r="L1209" i="7"/>
  <c r="M1209" i="7" s="1"/>
  <c r="L1208" i="7"/>
  <c r="M1208" i="7" s="1"/>
  <c r="L1207" i="7"/>
  <c r="L1206" i="7"/>
  <c r="N1206" i="7" s="1"/>
  <c r="L1205" i="7"/>
  <c r="M1205" i="7" s="1"/>
  <c r="L1204" i="7"/>
  <c r="M1204" i="7" s="1"/>
  <c r="L1203" i="7"/>
  <c r="L1202" i="7"/>
  <c r="N1202" i="7" s="1"/>
  <c r="L1201" i="7"/>
  <c r="M1201" i="7" s="1"/>
  <c r="L1200" i="7"/>
  <c r="M1200" i="7" s="1"/>
  <c r="L1199" i="7"/>
  <c r="L1198" i="7"/>
  <c r="N1198" i="7" s="1"/>
  <c r="L1197" i="7"/>
  <c r="M1197" i="7" s="1"/>
  <c r="L1196" i="7"/>
  <c r="M1196" i="7" s="1"/>
  <c r="L1195" i="7"/>
  <c r="L1194" i="7"/>
  <c r="N1194" i="7" s="1"/>
  <c r="L1193" i="7"/>
  <c r="M1193" i="7" s="1"/>
  <c r="L1192" i="7"/>
  <c r="M1192" i="7" s="1"/>
  <c r="L1191" i="7"/>
  <c r="L1190" i="7"/>
  <c r="N1190" i="7" s="1"/>
  <c r="L1189" i="7"/>
  <c r="M1189" i="7" s="1"/>
  <c r="L1188" i="7"/>
  <c r="M1188" i="7" s="1"/>
  <c r="L1187" i="7"/>
  <c r="L1186" i="7"/>
  <c r="N1186" i="7" s="1"/>
  <c r="L1185" i="7"/>
  <c r="M1185" i="7" s="1"/>
  <c r="L1184" i="7"/>
  <c r="M1184" i="7" s="1"/>
  <c r="L1183" i="7"/>
  <c r="L1182" i="7"/>
  <c r="N1182" i="7" s="1"/>
  <c r="L1181" i="7"/>
  <c r="M1181" i="7" s="1"/>
  <c r="L1180" i="7"/>
  <c r="M1180" i="7" s="1"/>
  <c r="L1179" i="7"/>
  <c r="L1178" i="7"/>
  <c r="N1178" i="7" s="1"/>
  <c r="L1177" i="7"/>
  <c r="M1177" i="7" s="1"/>
  <c r="L1176" i="7"/>
  <c r="M1176" i="7" s="1"/>
  <c r="L1175" i="7"/>
  <c r="L1174" i="7"/>
  <c r="N1174" i="7" s="1"/>
  <c r="L1173" i="7"/>
  <c r="M1173" i="7" s="1"/>
  <c r="L1172" i="7"/>
  <c r="M1172" i="7" s="1"/>
  <c r="L1171" i="7"/>
  <c r="L1170" i="7"/>
  <c r="N1170" i="7" s="1"/>
  <c r="L1169" i="7"/>
  <c r="M1169" i="7" s="1"/>
  <c r="L1168" i="7"/>
  <c r="M1168" i="7" s="1"/>
  <c r="L1167" i="7"/>
  <c r="L1166" i="7"/>
  <c r="N1166" i="7" s="1"/>
  <c r="L1165" i="7"/>
  <c r="M1165" i="7" s="1"/>
  <c r="L1164" i="7"/>
  <c r="M1164" i="7" s="1"/>
  <c r="L1163" i="7"/>
  <c r="L1162" i="7"/>
  <c r="N1162" i="7" s="1"/>
  <c r="L1161" i="7"/>
  <c r="M1161" i="7" s="1"/>
  <c r="L1160" i="7"/>
  <c r="M1160" i="7" s="1"/>
  <c r="L1159" i="7"/>
  <c r="L1158" i="7"/>
  <c r="N1158" i="7" s="1"/>
  <c r="L1157" i="7"/>
  <c r="M1157" i="7" s="1"/>
  <c r="L1156" i="7"/>
  <c r="M1156" i="7" s="1"/>
  <c r="L1155" i="7"/>
  <c r="L1154" i="7"/>
  <c r="N1154" i="7" s="1"/>
  <c r="L1153" i="7"/>
  <c r="M1153" i="7" s="1"/>
  <c r="L1152" i="7"/>
  <c r="M1152" i="7" s="1"/>
  <c r="L1151" i="7"/>
  <c r="L1150" i="7"/>
  <c r="N1150" i="7" s="1"/>
  <c r="L1149" i="7"/>
  <c r="M1149" i="7" s="1"/>
  <c r="L1148" i="7"/>
  <c r="M1148" i="7" s="1"/>
  <c r="L1147" i="7"/>
  <c r="L1146" i="7"/>
  <c r="N1146" i="7" s="1"/>
  <c r="L1145" i="7"/>
  <c r="M1145" i="7" s="1"/>
  <c r="L1144" i="7"/>
  <c r="M1144" i="7" s="1"/>
  <c r="L1143" i="7"/>
  <c r="L1142" i="7"/>
  <c r="N1142" i="7" s="1"/>
  <c r="L1141" i="7"/>
  <c r="L1140" i="7"/>
  <c r="M1140" i="7" s="1"/>
  <c r="L1139" i="7"/>
  <c r="L1138" i="7"/>
  <c r="N1138" i="7" s="1"/>
  <c r="L1137" i="7"/>
  <c r="M1137" i="7" s="1"/>
  <c r="L1136" i="7"/>
  <c r="M1136" i="7" s="1"/>
  <c r="L1135" i="7"/>
  <c r="L1134" i="7"/>
  <c r="N1134" i="7" s="1"/>
  <c r="L1133" i="7"/>
  <c r="M1133" i="7" s="1"/>
  <c r="L1132" i="7"/>
  <c r="M1132" i="7" s="1"/>
  <c r="L1131" i="7"/>
  <c r="L1130" i="7"/>
  <c r="N1130" i="7" s="1"/>
  <c r="L1129" i="7"/>
  <c r="M1129" i="7" s="1"/>
  <c r="L1128" i="7"/>
  <c r="L1127" i="7"/>
  <c r="L1126" i="7"/>
  <c r="N1126" i="7" s="1"/>
  <c r="L1125" i="7"/>
  <c r="M1125" i="7" s="1"/>
  <c r="L1124" i="7"/>
  <c r="M1124" i="7" s="1"/>
  <c r="L1123" i="7"/>
  <c r="L1122" i="7"/>
  <c r="N1122" i="7" s="1"/>
  <c r="L1121" i="7"/>
  <c r="M1121" i="7" s="1"/>
  <c r="L1120" i="7"/>
  <c r="M1120" i="7" s="1"/>
  <c r="L1119" i="7"/>
  <c r="L1118" i="7"/>
  <c r="N1118" i="7" s="1"/>
  <c r="L1117" i="7"/>
  <c r="M1117" i="7" s="1"/>
  <c r="L1116" i="7"/>
  <c r="M1116" i="7" s="1"/>
  <c r="L1115" i="7"/>
  <c r="L1114" i="7"/>
  <c r="N1114" i="7" s="1"/>
  <c r="L1113" i="7"/>
  <c r="M1113" i="7" s="1"/>
  <c r="L1112" i="7"/>
  <c r="M1112" i="7" s="1"/>
  <c r="L1111" i="7"/>
  <c r="M1111" i="7" s="1"/>
  <c r="L1110" i="7"/>
  <c r="L1109" i="7"/>
  <c r="M1109" i="7" s="1"/>
  <c r="L1108" i="7"/>
  <c r="M1108" i="7" s="1"/>
  <c r="L1107" i="7"/>
  <c r="M1107" i="7" s="1"/>
  <c r="L1106" i="7"/>
  <c r="L1105" i="7"/>
  <c r="M1105" i="7" s="1"/>
  <c r="L1104" i="7"/>
  <c r="M1104" i="7" s="1"/>
  <c r="L1103" i="7"/>
  <c r="M1103" i="7" s="1"/>
  <c r="L1102" i="7"/>
  <c r="L1101" i="7"/>
  <c r="M1101" i="7" s="1"/>
  <c r="L1100" i="7"/>
  <c r="M1100" i="7" s="1"/>
  <c r="L1099" i="7"/>
  <c r="M1099" i="7" s="1"/>
  <c r="L1098" i="7"/>
  <c r="L1097" i="7"/>
  <c r="M1097" i="7" s="1"/>
  <c r="L1096" i="7"/>
  <c r="M1096" i="7" s="1"/>
  <c r="L1095" i="7"/>
  <c r="M1095" i="7" s="1"/>
  <c r="L1094" i="7"/>
  <c r="L1093" i="7"/>
  <c r="M1093" i="7" s="1"/>
  <c r="L1092" i="7"/>
  <c r="M1092" i="7" s="1"/>
  <c r="L1091" i="7"/>
  <c r="M1091" i="7" s="1"/>
  <c r="L1090" i="7"/>
  <c r="L1089" i="7"/>
  <c r="M1089" i="7" s="1"/>
  <c r="L1088" i="7"/>
  <c r="L1087" i="7"/>
  <c r="M1087" i="7" s="1"/>
  <c r="L1086" i="7"/>
  <c r="L1085" i="7"/>
  <c r="M1085" i="7" s="1"/>
  <c r="L1084" i="7"/>
  <c r="M1084" i="7" s="1"/>
  <c r="L1083" i="7"/>
  <c r="L1082" i="7"/>
  <c r="N1082" i="7" s="1"/>
  <c r="L1081" i="7"/>
  <c r="M1081" i="7" s="1"/>
  <c r="L1080" i="7"/>
  <c r="L1079" i="7"/>
  <c r="M1079" i="7" s="1"/>
  <c r="L1078" i="7"/>
  <c r="N1078" i="7" s="1"/>
  <c r="L1077" i="7"/>
  <c r="M1077" i="7" s="1"/>
  <c r="L1076" i="7"/>
  <c r="N1076" i="7" s="1"/>
  <c r="L1075" i="7"/>
  <c r="M1075" i="7" s="1"/>
  <c r="L1074" i="7"/>
  <c r="N1074" i="7" s="1"/>
  <c r="L1073" i="7"/>
  <c r="M1073" i="7" s="1"/>
  <c r="L1072" i="7"/>
  <c r="M1072" i="7" s="1"/>
  <c r="L1071" i="7"/>
  <c r="M1071" i="7" s="1"/>
  <c r="L1070" i="7"/>
  <c r="N1070" i="7" s="1"/>
  <c r="L1069" i="7"/>
  <c r="M1069" i="7" s="1"/>
  <c r="L1068" i="7"/>
  <c r="N1068" i="7" s="1"/>
  <c r="L1067" i="7"/>
  <c r="M1067" i="7" s="1"/>
  <c r="L1066" i="7"/>
  <c r="N1066" i="7" s="1"/>
  <c r="L1065" i="7"/>
  <c r="M1065" i="7" s="1"/>
  <c r="L1064" i="7"/>
  <c r="M1064" i="7" s="1"/>
  <c r="L1063" i="7"/>
  <c r="M1063" i="7" s="1"/>
  <c r="L1062" i="7"/>
  <c r="N1062" i="7" s="1"/>
  <c r="L1061" i="7"/>
  <c r="M1061" i="7" s="1"/>
  <c r="L1060" i="7"/>
  <c r="N1060" i="7" s="1"/>
  <c r="L1059" i="7"/>
  <c r="M1059" i="7" s="1"/>
  <c r="L1058" i="7"/>
  <c r="N1058" i="7" s="1"/>
  <c r="L1057" i="7"/>
  <c r="M1057" i="7" s="1"/>
  <c r="L1056" i="7"/>
  <c r="M1056" i="7" s="1"/>
  <c r="L1055" i="7"/>
  <c r="M1055" i="7" s="1"/>
  <c r="L1054" i="7"/>
  <c r="L1053" i="7"/>
  <c r="M1053" i="7" s="1"/>
  <c r="L1052" i="7"/>
  <c r="N1052" i="7" s="1"/>
  <c r="L1051" i="7"/>
  <c r="M1051" i="7" s="1"/>
  <c r="L1050" i="7"/>
  <c r="N1050" i="7" s="1"/>
  <c r="L1049" i="7"/>
  <c r="M1049" i="7" s="1"/>
  <c r="L1048" i="7"/>
  <c r="N1048" i="7" s="1"/>
  <c r="L1047" i="7"/>
  <c r="N1047" i="7" s="1"/>
  <c r="L1046" i="7"/>
  <c r="N1046" i="7" s="1"/>
  <c r="L1045" i="7"/>
  <c r="M1045" i="7" s="1"/>
  <c r="L1044" i="7"/>
  <c r="N1044" i="7" s="1"/>
  <c r="L1043" i="7"/>
  <c r="M1043" i="7" s="1"/>
  <c r="L1042" i="7"/>
  <c r="N1042" i="7" s="1"/>
  <c r="L1041" i="7"/>
  <c r="M1041" i="7" s="1"/>
  <c r="L1040" i="7"/>
  <c r="M1040" i="7" s="1"/>
  <c r="L1039" i="7"/>
  <c r="N1039" i="7" s="1"/>
  <c r="L1038" i="7"/>
  <c r="L1037" i="7"/>
  <c r="M1037" i="7" s="1"/>
  <c r="L1036" i="7"/>
  <c r="N1036" i="7" s="1"/>
  <c r="L1035" i="7"/>
  <c r="N1035" i="7" s="1"/>
  <c r="L1034" i="7"/>
  <c r="N1034" i="7" s="1"/>
  <c r="L1033" i="7"/>
  <c r="M1033" i="7" s="1"/>
  <c r="L1032" i="7"/>
  <c r="N1032" i="7" s="1"/>
  <c r="L1031" i="7"/>
  <c r="N1031" i="7" s="1"/>
  <c r="L1030" i="7"/>
  <c r="N1030" i="7" s="1"/>
  <c r="L1029" i="7"/>
  <c r="M1029" i="7" s="1"/>
  <c r="L1028" i="7"/>
  <c r="N1028" i="7" s="1"/>
  <c r="L1027" i="7"/>
  <c r="M1027" i="7" s="1"/>
  <c r="L1026" i="7"/>
  <c r="N1026" i="7" s="1"/>
  <c r="L1025" i="7"/>
  <c r="M1025" i="7" s="1"/>
  <c r="L1024" i="7"/>
  <c r="N1024" i="7" s="1"/>
  <c r="L1023" i="7"/>
  <c r="N1023" i="7" s="1"/>
  <c r="L1022" i="7"/>
  <c r="L1021" i="7"/>
  <c r="M1021" i="7" s="1"/>
  <c r="L1020" i="7"/>
  <c r="N1020" i="7" s="1"/>
  <c r="L1019" i="7"/>
  <c r="N1019" i="7" s="1"/>
  <c r="L1018" i="7"/>
  <c r="N1018" i="7" s="1"/>
  <c r="L1017" i="7"/>
  <c r="M1017" i="7" s="1"/>
  <c r="L1016" i="7"/>
  <c r="N1016" i="7" s="1"/>
  <c r="L1015" i="7"/>
  <c r="N1015" i="7" s="1"/>
  <c r="L1014" i="7"/>
  <c r="N1014" i="7" s="1"/>
  <c r="L1013" i="7"/>
  <c r="M1013" i="7" s="1"/>
  <c r="L1012" i="7"/>
  <c r="N1012" i="7" s="1"/>
  <c r="L1011" i="7"/>
  <c r="N1011" i="7" s="1"/>
  <c r="L1010" i="7"/>
  <c r="N1010" i="7" s="1"/>
  <c r="L1009" i="7"/>
  <c r="M1009" i="7" s="1"/>
  <c r="L1008" i="7"/>
  <c r="N1008" i="7" s="1"/>
  <c r="L1007" i="7"/>
  <c r="N1007" i="7" s="1"/>
  <c r="L1006" i="7"/>
  <c r="N1006" i="7" s="1"/>
  <c r="L1005" i="7"/>
  <c r="M1005" i="7" s="1"/>
  <c r="L1004" i="7"/>
  <c r="M1004" i="7" s="1"/>
  <c r="L1003" i="7"/>
  <c r="M1003" i="7" s="1"/>
  <c r="L1002" i="7"/>
  <c r="L1001" i="7"/>
  <c r="M1001" i="7" s="1"/>
  <c r="L1000" i="7"/>
  <c r="M1000" i="7" s="1"/>
  <c r="L999" i="7"/>
  <c r="M999" i="7" s="1"/>
  <c r="L998" i="7"/>
  <c r="L997" i="7"/>
  <c r="M997" i="7" s="1"/>
  <c r="L996" i="7"/>
  <c r="M996" i="7" s="1"/>
  <c r="L995" i="7"/>
  <c r="M995" i="7" s="1"/>
  <c r="L994" i="7"/>
  <c r="L993" i="7"/>
  <c r="M993" i="7" s="1"/>
  <c r="L992" i="7"/>
  <c r="M992" i="7" s="1"/>
  <c r="L991" i="7"/>
  <c r="M991" i="7" s="1"/>
  <c r="L990" i="7"/>
  <c r="L989" i="7"/>
  <c r="M989" i="7" s="1"/>
  <c r="L988" i="7"/>
  <c r="N988" i="7" s="1"/>
  <c r="L987" i="7"/>
  <c r="M987" i="7" s="1"/>
  <c r="L986" i="7"/>
  <c r="L985" i="7"/>
  <c r="M985" i="7" s="1"/>
  <c r="L984" i="7"/>
  <c r="M984" i="7" s="1"/>
  <c r="L983" i="7"/>
  <c r="M983" i="7" s="1"/>
  <c r="L982" i="7"/>
  <c r="L981" i="7"/>
  <c r="M981" i="7" s="1"/>
  <c r="L980" i="7"/>
  <c r="M980" i="7" s="1"/>
  <c r="L979" i="7"/>
  <c r="M979" i="7" s="1"/>
  <c r="L978" i="7"/>
  <c r="L977" i="7"/>
  <c r="M977" i="7" s="1"/>
  <c r="L976" i="7"/>
  <c r="M976" i="7" s="1"/>
  <c r="L975" i="7"/>
  <c r="M975" i="7" s="1"/>
  <c r="L974" i="7"/>
  <c r="L973" i="7"/>
  <c r="M973" i="7" s="1"/>
  <c r="L972" i="7"/>
  <c r="M972" i="7" s="1"/>
  <c r="L971" i="7"/>
  <c r="M971" i="7" s="1"/>
  <c r="L970" i="7"/>
  <c r="L969" i="7"/>
  <c r="M969" i="7" s="1"/>
  <c r="L968" i="7"/>
  <c r="N968" i="7" s="1"/>
  <c r="L967" i="7"/>
  <c r="M967" i="7" s="1"/>
  <c r="L966" i="7"/>
  <c r="L965" i="7"/>
  <c r="M965" i="7" s="1"/>
  <c r="L964" i="7"/>
  <c r="N964" i="7" s="1"/>
  <c r="L963" i="7"/>
  <c r="M963" i="7" s="1"/>
  <c r="L962" i="7"/>
  <c r="L961" i="7"/>
  <c r="M961" i="7" s="1"/>
  <c r="L960" i="7"/>
  <c r="N960" i="7" s="1"/>
  <c r="L959" i="7"/>
  <c r="M959" i="7" s="1"/>
  <c r="L958" i="7"/>
  <c r="L957" i="7"/>
  <c r="M957" i="7" s="1"/>
  <c r="L956" i="7"/>
  <c r="N956" i="7" s="1"/>
  <c r="L955" i="7"/>
  <c r="M955" i="7" s="1"/>
  <c r="L954" i="7"/>
  <c r="L953" i="7"/>
  <c r="M953" i="7" s="1"/>
  <c r="L952" i="7"/>
  <c r="N952" i="7" s="1"/>
  <c r="L951" i="7"/>
  <c r="M951" i="7" s="1"/>
  <c r="L950" i="7"/>
  <c r="L949" i="7"/>
  <c r="M949" i="7" s="1"/>
  <c r="L948" i="7"/>
  <c r="N948" i="7" s="1"/>
  <c r="L947" i="7"/>
  <c r="M947" i="7" s="1"/>
  <c r="L946" i="7"/>
  <c r="L945" i="7"/>
  <c r="M945" i="7" s="1"/>
  <c r="L944" i="7"/>
  <c r="N944" i="7" s="1"/>
  <c r="L943" i="7"/>
  <c r="M943" i="7" s="1"/>
  <c r="L942" i="7"/>
  <c r="L941" i="7"/>
  <c r="M941" i="7" s="1"/>
  <c r="L940" i="7"/>
  <c r="N940" i="7" s="1"/>
  <c r="L939" i="7"/>
  <c r="M939" i="7" s="1"/>
  <c r="L938" i="7"/>
  <c r="L937" i="7"/>
  <c r="M937" i="7" s="1"/>
  <c r="L936" i="7"/>
  <c r="N936" i="7" s="1"/>
  <c r="L935" i="7"/>
  <c r="M935" i="7" s="1"/>
  <c r="L934" i="7"/>
  <c r="L933" i="7"/>
  <c r="M933" i="7" s="1"/>
  <c r="L932" i="7"/>
  <c r="M932" i="7" s="1"/>
  <c r="L931" i="7"/>
  <c r="M931" i="7" s="1"/>
  <c r="L930" i="7"/>
  <c r="L929" i="7"/>
  <c r="M929" i="7" s="1"/>
  <c r="L928" i="7"/>
  <c r="N928" i="7" s="1"/>
  <c r="L927" i="7"/>
  <c r="M927" i="7" s="1"/>
  <c r="L926" i="7"/>
  <c r="L925" i="7"/>
  <c r="M925" i="7" s="1"/>
  <c r="L924" i="7"/>
  <c r="M924" i="7" s="1"/>
  <c r="L923" i="7"/>
  <c r="M923" i="7" s="1"/>
  <c r="L922" i="7"/>
  <c r="L921" i="7"/>
  <c r="M921" i="7" s="1"/>
  <c r="L920" i="7"/>
  <c r="M920" i="7" s="1"/>
  <c r="L919" i="7"/>
  <c r="M919" i="7" s="1"/>
  <c r="L918" i="7"/>
  <c r="L917" i="7"/>
  <c r="M917" i="7" s="1"/>
  <c r="L916" i="7"/>
  <c r="M916" i="7" s="1"/>
  <c r="L915" i="7"/>
  <c r="M915" i="7" s="1"/>
  <c r="L914" i="7"/>
  <c r="L913" i="7"/>
  <c r="M913" i="7" s="1"/>
  <c r="L912" i="7"/>
  <c r="M912" i="7" s="1"/>
  <c r="L911" i="7"/>
  <c r="M911" i="7" s="1"/>
  <c r="L910" i="7"/>
  <c r="L909" i="7"/>
  <c r="M909" i="7" s="1"/>
  <c r="L908" i="7"/>
  <c r="M908" i="7" s="1"/>
  <c r="L907" i="7"/>
  <c r="M907" i="7" s="1"/>
  <c r="L906" i="7"/>
  <c r="L905" i="7"/>
  <c r="M905" i="7" s="1"/>
  <c r="L904" i="7"/>
  <c r="M904" i="7" s="1"/>
  <c r="L903" i="7"/>
  <c r="M903" i="7" s="1"/>
  <c r="L902" i="7"/>
  <c r="L901" i="7"/>
  <c r="M901" i="7" s="1"/>
  <c r="L900" i="7"/>
  <c r="N900" i="7" s="1"/>
  <c r="L899" i="7"/>
  <c r="M899" i="7" s="1"/>
  <c r="L898" i="7"/>
  <c r="L897" i="7"/>
  <c r="M897" i="7" s="1"/>
  <c r="L896" i="7"/>
  <c r="M896" i="7" s="1"/>
  <c r="L895" i="7"/>
  <c r="M895" i="7" s="1"/>
  <c r="L894" i="7"/>
  <c r="L893" i="7"/>
  <c r="M893" i="7" s="1"/>
  <c r="L892" i="7"/>
  <c r="L891" i="7"/>
  <c r="M891" i="7" s="1"/>
  <c r="L890" i="7"/>
  <c r="L889" i="7"/>
  <c r="M889" i="7" s="1"/>
  <c r="L888" i="7"/>
  <c r="N888" i="7" s="1"/>
  <c r="L887" i="7"/>
  <c r="M887" i="7" s="1"/>
  <c r="L886" i="7"/>
  <c r="L885" i="7"/>
  <c r="M885" i="7" s="1"/>
  <c r="L884" i="7"/>
  <c r="N884" i="7" s="1"/>
  <c r="L883" i="7"/>
  <c r="L882" i="7"/>
  <c r="L881" i="7"/>
  <c r="M881" i="7" s="1"/>
  <c r="L880" i="7"/>
  <c r="N880" i="7" s="1"/>
  <c r="L879" i="7"/>
  <c r="M879" i="7" s="1"/>
  <c r="L878" i="7"/>
  <c r="L877" i="7"/>
  <c r="M877" i="7" s="1"/>
  <c r="L876" i="7"/>
  <c r="L875" i="7"/>
  <c r="L874" i="7"/>
  <c r="L873" i="7"/>
  <c r="M873" i="7" s="1"/>
  <c r="L872" i="7"/>
  <c r="N872" i="7" s="1"/>
  <c r="L871" i="7"/>
  <c r="M871" i="7" s="1"/>
  <c r="L870" i="7"/>
  <c r="L869" i="7"/>
  <c r="M869" i="7" s="1"/>
  <c r="L868" i="7"/>
  <c r="N868" i="7" s="1"/>
  <c r="L867" i="7"/>
  <c r="M867" i="7" s="1"/>
  <c r="L866" i="7"/>
  <c r="L865" i="7"/>
  <c r="M865" i="7" s="1"/>
  <c r="L864" i="7"/>
  <c r="N864" i="7" s="1"/>
  <c r="L863" i="7"/>
  <c r="M863" i="7" s="1"/>
  <c r="L862" i="7"/>
  <c r="L861" i="7"/>
  <c r="M861" i="7" s="1"/>
  <c r="L860" i="7"/>
  <c r="N860" i="7" s="1"/>
  <c r="L859" i="7"/>
  <c r="M859" i="7" s="1"/>
  <c r="L858" i="7"/>
  <c r="L857" i="7"/>
  <c r="M857" i="7" s="1"/>
  <c r="L856" i="7"/>
  <c r="N856" i="7" s="1"/>
  <c r="L855" i="7"/>
  <c r="M855" i="7" s="1"/>
  <c r="L854" i="7"/>
  <c r="L853" i="7"/>
  <c r="M853" i="7" s="1"/>
  <c r="L852" i="7"/>
  <c r="M852" i="7" s="1"/>
  <c r="L851" i="7"/>
  <c r="M851" i="7" s="1"/>
  <c r="L850" i="7"/>
  <c r="L849" i="7"/>
  <c r="M849" i="7" s="1"/>
  <c r="L848" i="7"/>
  <c r="N848" i="7" s="1"/>
  <c r="L847" i="7"/>
  <c r="M847" i="7" s="1"/>
  <c r="L846" i="7"/>
  <c r="L845" i="7"/>
  <c r="M845" i="7" s="1"/>
  <c r="L844" i="7"/>
  <c r="N844" i="7" s="1"/>
  <c r="L843" i="7"/>
  <c r="L842" i="7"/>
  <c r="L841" i="7"/>
  <c r="M841" i="7" s="1"/>
  <c r="L840" i="7"/>
  <c r="N840" i="7" s="1"/>
  <c r="L839" i="7"/>
  <c r="M839" i="7" s="1"/>
  <c r="L838" i="7"/>
  <c r="L837" i="7"/>
  <c r="M837" i="7" s="1"/>
  <c r="L836" i="7"/>
  <c r="N836" i="7" s="1"/>
  <c r="L835" i="7"/>
  <c r="M835" i="7" s="1"/>
  <c r="L834" i="7"/>
  <c r="L833" i="7"/>
  <c r="M833" i="7" s="1"/>
  <c r="L832" i="7"/>
  <c r="N832" i="7" s="1"/>
  <c r="L831" i="7"/>
  <c r="M831" i="7" s="1"/>
  <c r="L830" i="7"/>
  <c r="L829" i="7"/>
  <c r="M829" i="7" s="1"/>
  <c r="L828" i="7"/>
  <c r="N828" i="7" s="1"/>
  <c r="L827" i="7"/>
  <c r="L826" i="7"/>
  <c r="L825" i="7"/>
  <c r="M825" i="7" s="1"/>
  <c r="L824" i="7"/>
  <c r="N824" i="7" s="1"/>
  <c r="L823" i="7"/>
  <c r="M823" i="7" s="1"/>
  <c r="L822" i="7"/>
  <c r="L821" i="7"/>
  <c r="M821" i="7" s="1"/>
  <c r="L820" i="7"/>
  <c r="N820" i="7" s="1"/>
  <c r="L819" i="7"/>
  <c r="M819" i="7" s="1"/>
  <c r="L818" i="7"/>
  <c r="L817" i="7"/>
  <c r="M817" i="7" s="1"/>
  <c r="L816" i="7"/>
  <c r="N816" i="7" s="1"/>
  <c r="L815" i="7"/>
  <c r="M815" i="7" s="1"/>
  <c r="L814" i="7"/>
  <c r="L813" i="7"/>
  <c r="M813" i="7" s="1"/>
  <c r="L812" i="7"/>
  <c r="N812" i="7" s="1"/>
  <c r="L811" i="7"/>
  <c r="M811" i="7" s="1"/>
  <c r="L810" i="7"/>
  <c r="L809" i="7"/>
  <c r="M809" i="7" s="1"/>
  <c r="L808" i="7"/>
  <c r="N808" i="7" s="1"/>
  <c r="L807" i="7"/>
  <c r="M807" i="7" s="1"/>
  <c r="L806" i="7"/>
  <c r="L805" i="7"/>
  <c r="M805" i="7" s="1"/>
  <c r="L804" i="7"/>
  <c r="M804" i="7" s="1"/>
  <c r="L803" i="7"/>
  <c r="M803" i="7" s="1"/>
  <c r="L802" i="7"/>
  <c r="N802" i="7" s="1"/>
  <c r="L801" i="7"/>
  <c r="M801" i="7" s="1"/>
  <c r="L800" i="7"/>
  <c r="N800" i="7" s="1"/>
  <c r="L799" i="7"/>
  <c r="M799" i="7" s="1"/>
  <c r="L798" i="7"/>
  <c r="L797" i="7"/>
  <c r="M797" i="7" s="1"/>
  <c r="L796" i="7"/>
  <c r="N796" i="7" s="1"/>
  <c r="L795" i="7"/>
  <c r="L794" i="7"/>
  <c r="N794" i="7" s="1"/>
  <c r="L793" i="7"/>
  <c r="M793" i="7" s="1"/>
  <c r="L792" i="7"/>
  <c r="L791" i="7"/>
  <c r="M791" i="7" s="1"/>
  <c r="L790" i="7"/>
  <c r="N790" i="7" s="1"/>
  <c r="L789" i="7"/>
  <c r="M789" i="7" s="1"/>
  <c r="L788" i="7"/>
  <c r="N788" i="7" s="1"/>
  <c r="L787" i="7"/>
  <c r="M787" i="7" s="1"/>
  <c r="L786" i="7"/>
  <c r="N786" i="7" s="1"/>
  <c r="L785" i="7"/>
  <c r="M785" i="7" s="1"/>
  <c r="L784" i="7"/>
  <c r="M784" i="7" s="1"/>
  <c r="L783" i="7"/>
  <c r="M783" i="7" s="1"/>
  <c r="L782" i="7"/>
  <c r="N782" i="7" s="1"/>
  <c r="L781" i="7"/>
  <c r="M781" i="7" s="1"/>
  <c r="L780" i="7"/>
  <c r="M780" i="7" s="1"/>
  <c r="L779" i="7"/>
  <c r="M779" i="7" s="1"/>
  <c r="L778" i="7"/>
  <c r="N778" i="7" s="1"/>
  <c r="L777" i="7"/>
  <c r="M777" i="7" s="1"/>
  <c r="L776" i="7"/>
  <c r="M776" i="7" s="1"/>
  <c r="L775" i="7"/>
  <c r="M775" i="7" s="1"/>
  <c r="L774" i="7"/>
  <c r="N774" i="7" s="1"/>
  <c r="L773" i="7"/>
  <c r="M773" i="7" s="1"/>
  <c r="L772" i="7"/>
  <c r="M772" i="7" s="1"/>
  <c r="L771" i="7"/>
  <c r="M771" i="7" s="1"/>
  <c r="L770" i="7"/>
  <c r="N770" i="7" s="1"/>
  <c r="L769" i="7"/>
  <c r="M769" i="7" s="1"/>
  <c r="L768" i="7"/>
  <c r="N768" i="7" s="1"/>
  <c r="L767" i="7"/>
  <c r="M767" i="7" s="1"/>
  <c r="L766" i="7"/>
  <c r="N766" i="7" s="1"/>
  <c r="L765" i="7"/>
  <c r="N765" i="7" s="1"/>
  <c r="L764" i="7"/>
  <c r="M764" i="7" s="1"/>
  <c r="L763" i="7"/>
  <c r="M763" i="7" s="1"/>
  <c r="L762" i="7"/>
  <c r="N762" i="7" s="1"/>
  <c r="L761" i="7"/>
  <c r="M761" i="7" s="1"/>
  <c r="L760" i="7"/>
  <c r="L759" i="7"/>
  <c r="M759" i="7" s="1"/>
  <c r="L758" i="7"/>
  <c r="N758" i="7" s="1"/>
  <c r="L757" i="7"/>
  <c r="N757" i="7" s="1"/>
  <c r="L756" i="7"/>
  <c r="N756" i="7" s="1"/>
  <c r="L755" i="7"/>
  <c r="M755" i="7" s="1"/>
  <c r="L754" i="7"/>
  <c r="L753" i="7"/>
  <c r="N753" i="7" s="1"/>
  <c r="L752" i="7"/>
  <c r="M752" i="7" s="1"/>
  <c r="L751" i="7"/>
  <c r="M751" i="7" s="1"/>
  <c r="L750" i="7"/>
  <c r="L749" i="7"/>
  <c r="N749" i="7" s="1"/>
  <c r="L748" i="7"/>
  <c r="M748" i="7" s="1"/>
  <c r="L747" i="7"/>
  <c r="M747" i="7" s="1"/>
  <c r="L746" i="7"/>
  <c r="L745" i="7"/>
  <c r="N745" i="7" s="1"/>
  <c r="L744" i="7"/>
  <c r="M744" i="7" s="1"/>
  <c r="L743" i="7"/>
  <c r="M743" i="7" s="1"/>
  <c r="L742" i="7"/>
  <c r="L741" i="7"/>
  <c r="N741" i="7" s="1"/>
  <c r="L740" i="7"/>
  <c r="M740" i="7" s="1"/>
  <c r="L739" i="7"/>
  <c r="M739" i="7" s="1"/>
  <c r="L738" i="7"/>
  <c r="L737" i="7"/>
  <c r="N737" i="7" s="1"/>
  <c r="L736" i="7"/>
  <c r="M736" i="7" s="1"/>
  <c r="L735" i="7"/>
  <c r="M735" i="7" s="1"/>
  <c r="L734" i="7"/>
  <c r="L733" i="7"/>
  <c r="N733" i="7" s="1"/>
  <c r="L732" i="7"/>
  <c r="M732" i="7" s="1"/>
  <c r="L731" i="7"/>
  <c r="M731" i="7" s="1"/>
  <c r="L730" i="7"/>
  <c r="L729" i="7"/>
  <c r="N729" i="7" s="1"/>
  <c r="L728" i="7"/>
  <c r="M728" i="7" s="1"/>
  <c r="L727" i="7"/>
  <c r="M727" i="7" s="1"/>
  <c r="L726" i="7"/>
  <c r="L725" i="7"/>
  <c r="N725" i="7" s="1"/>
  <c r="L724" i="7"/>
  <c r="M724" i="7" s="1"/>
  <c r="L723" i="7"/>
  <c r="M723" i="7" s="1"/>
  <c r="L722" i="7"/>
  <c r="L721" i="7"/>
  <c r="N721" i="7" s="1"/>
  <c r="L720" i="7"/>
  <c r="M720" i="7" s="1"/>
  <c r="L719" i="7"/>
  <c r="M719" i="7" s="1"/>
  <c r="L718" i="7"/>
  <c r="L717" i="7"/>
  <c r="N717" i="7" s="1"/>
  <c r="L716" i="7"/>
  <c r="M716" i="7" s="1"/>
  <c r="L715" i="7"/>
  <c r="M715" i="7" s="1"/>
  <c r="L714" i="7"/>
  <c r="L713" i="7"/>
  <c r="N713" i="7" s="1"/>
  <c r="L712" i="7"/>
  <c r="M712" i="7" s="1"/>
  <c r="L711" i="7"/>
  <c r="M711" i="7" s="1"/>
  <c r="L710" i="7"/>
  <c r="L709" i="7"/>
  <c r="N709" i="7" s="1"/>
  <c r="L708" i="7"/>
  <c r="M708" i="7" s="1"/>
  <c r="L707" i="7"/>
  <c r="M707" i="7" s="1"/>
  <c r="L706" i="7"/>
  <c r="L705" i="7"/>
  <c r="N705" i="7" s="1"/>
  <c r="L704" i="7"/>
  <c r="M704" i="7" s="1"/>
  <c r="L703" i="7"/>
  <c r="M703" i="7" s="1"/>
  <c r="L702" i="7"/>
  <c r="L701" i="7"/>
  <c r="N701" i="7" s="1"/>
  <c r="L700" i="7"/>
  <c r="M700" i="7" s="1"/>
  <c r="L699" i="7"/>
  <c r="M699" i="7" s="1"/>
  <c r="L698" i="7"/>
  <c r="L697" i="7"/>
  <c r="N697" i="7" s="1"/>
  <c r="L696" i="7"/>
  <c r="M696" i="7" s="1"/>
  <c r="L695" i="7"/>
  <c r="M695" i="7" s="1"/>
  <c r="L694" i="7"/>
  <c r="L693" i="7"/>
  <c r="N693" i="7" s="1"/>
  <c r="L692" i="7"/>
  <c r="M692" i="7" s="1"/>
  <c r="L691" i="7"/>
  <c r="M691" i="7" s="1"/>
  <c r="L690" i="7"/>
  <c r="L689" i="7"/>
  <c r="N689" i="7" s="1"/>
  <c r="L688" i="7"/>
  <c r="M688" i="7" s="1"/>
  <c r="L687" i="7"/>
  <c r="M687" i="7" s="1"/>
  <c r="L686" i="7"/>
  <c r="L685" i="7"/>
  <c r="N685" i="7" s="1"/>
  <c r="L684" i="7"/>
  <c r="M684" i="7" s="1"/>
  <c r="L683" i="7"/>
  <c r="M683" i="7" s="1"/>
  <c r="L682" i="7"/>
  <c r="L681" i="7"/>
  <c r="N681" i="7" s="1"/>
  <c r="L680" i="7"/>
  <c r="M680" i="7" s="1"/>
  <c r="L679" i="7"/>
  <c r="M679" i="7" s="1"/>
  <c r="L678" i="7"/>
  <c r="L677" i="7"/>
  <c r="N677" i="7" s="1"/>
  <c r="L676" i="7"/>
  <c r="M676" i="7" s="1"/>
  <c r="L675" i="7"/>
  <c r="M675" i="7" s="1"/>
  <c r="L674" i="7"/>
  <c r="L673" i="7"/>
  <c r="N673" i="7" s="1"/>
  <c r="L672" i="7"/>
  <c r="M672" i="7" s="1"/>
  <c r="L671" i="7"/>
  <c r="M671" i="7" s="1"/>
  <c r="L670" i="7"/>
  <c r="L669" i="7"/>
  <c r="N669" i="7" s="1"/>
  <c r="L668" i="7"/>
  <c r="M668" i="7" s="1"/>
  <c r="L667" i="7"/>
  <c r="M667" i="7" s="1"/>
  <c r="L666" i="7"/>
  <c r="L665" i="7"/>
  <c r="N665" i="7" s="1"/>
  <c r="L664" i="7"/>
  <c r="L663" i="7"/>
  <c r="M663" i="7" s="1"/>
  <c r="L662" i="7"/>
  <c r="L661" i="7"/>
  <c r="N661" i="7" s="1"/>
  <c r="L660" i="7"/>
  <c r="M660" i="7" s="1"/>
  <c r="L659" i="7"/>
  <c r="L658" i="7"/>
  <c r="L657" i="7"/>
  <c r="N657" i="7" s="1"/>
  <c r="L656" i="7"/>
  <c r="M656" i="7" s="1"/>
  <c r="L655" i="7"/>
  <c r="M655" i="7" s="1"/>
  <c r="L654" i="7"/>
  <c r="L653" i="7"/>
  <c r="N653" i="7" s="1"/>
  <c r="L652" i="7"/>
  <c r="M652" i="7" s="1"/>
  <c r="L651" i="7"/>
  <c r="M651" i="7" s="1"/>
  <c r="L650" i="7"/>
  <c r="L649" i="7"/>
  <c r="N649" i="7" s="1"/>
  <c r="L648" i="7"/>
  <c r="M648" i="7" s="1"/>
  <c r="L647" i="7"/>
  <c r="M647" i="7" s="1"/>
  <c r="L646" i="7"/>
  <c r="L645" i="7"/>
  <c r="N645" i="7" s="1"/>
  <c r="L644" i="7"/>
  <c r="M644" i="7" s="1"/>
  <c r="L643" i="7"/>
  <c r="L642" i="7"/>
  <c r="L641" i="7"/>
  <c r="N641" i="7" s="1"/>
  <c r="L640" i="7"/>
  <c r="M640" i="7" s="1"/>
  <c r="L639" i="7"/>
  <c r="M639" i="7" s="1"/>
  <c r="L638" i="7"/>
  <c r="L637" i="7"/>
  <c r="N637" i="7" s="1"/>
  <c r="L636" i="7"/>
  <c r="M636" i="7" s="1"/>
  <c r="L635" i="7"/>
  <c r="M635" i="7" s="1"/>
  <c r="L634" i="7"/>
  <c r="N634" i="7" s="1"/>
  <c r="L633" i="7"/>
  <c r="N633" i="7" s="1"/>
  <c r="L632" i="7"/>
  <c r="M632" i="7" s="1"/>
  <c r="L631" i="7"/>
  <c r="M631" i="7" s="1"/>
  <c r="L630" i="7"/>
  <c r="N630" i="7" s="1"/>
  <c r="L629" i="7"/>
  <c r="N629" i="7" s="1"/>
  <c r="L628" i="7"/>
  <c r="M628" i="7" s="1"/>
  <c r="L627" i="7"/>
  <c r="M627" i="7" s="1"/>
  <c r="L626" i="7"/>
  <c r="N626" i="7" s="1"/>
  <c r="L625" i="7"/>
  <c r="N625" i="7" s="1"/>
  <c r="L624" i="7"/>
  <c r="M624" i="7" s="1"/>
  <c r="L623" i="7"/>
  <c r="M623" i="7" s="1"/>
  <c r="L622" i="7"/>
  <c r="N622" i="7" s="1"/>
  <c r="L621" i="7"/>
  <c r="N621" i="7" s="1"/>
  <c r="L620" i="7"/>
  <c r="M620" i="7" s="1"/>
  <c r="L619" i="7"/>
  <c r="M619" i="7" s="1"/>
  <c r="L618" i="7"/>
  <c r="N618" i="7" s="1"/>
  <c r="L617" i="7"/>
  <c r="N617" i="7" s="1"/>
  <c r="L616" i="7"/>
  <c r="M616" i="7" s="1"/>
  <c r="L615" i="7"/>
  <c r="N615" i="7" s="1"/>
  <c r="L614" i="7"/>
  <c r="N614" i="7" s="1"/>
  <c r="L613" i="7"/>
  <c r="N613" i="7" s="1"/>
  <c r="L612" i="7"/>
  <c r="M612" i="7" s="1"/>
  <c r="L611" i="7"/>
  <c r="M611" i="7" s="1"/>
  <c r="L610" i="7"/>
  <c r="L609" i="7"/>
  <c r="N609" i="7" s="1"/>
  <c r="L608" i="7"/>
  <c r="M608" i="7" s="1"/>
  <c r="L607" i="7"/>
  <c r="L606" i="7"/>
  <c r="N606" i="7" s="1"/>
  <c r="L605" i="7"/>
  <c r="N605" i="7" s="1"/>
  <c r="L604" i="7"/>
  <c r="M604" i="7" s="1"/>
  <c r="L603" i="7"/>
  <c r="M603" i="7" s="1"/>
  <c r="L602" i="7"/>
  <c r="N602" i="7" s="1"/>
  <c r="L601" i="7"/>
  <c r="N601" i="7" s="1"/>
  <c r="L600" i="7"/>
  <c r="M600" i="7" s="1"/>
  <c r="L599" i="7"/>
  <c r="N599" i="7" s="1"/>
  <c r="L598" i="7"/>
  <c r="M598" i="7" s="1"/>
  <c r="L597" i="7"/>
  <c r="N597" i="7" s="1"/>
  <c r="L596" i="7"/>
  <c r="M596" i="7" s="1"/>
  <c r="L595" i="7"/>
  <c r="M595" i="7" s="1"/>
  <c r="L594" i="7"/>
  <c r="L593" i="7"/>
  <c r="N593" i="7" s="1"/>
  <c r="L592" i="7"/>
  <c r="M592" i="7" s="1"/>
  <c r="L591" i="7"/>
  <c r="L590" i="7"/>
  <c r="M590" i="7" s="1"/>
  <c r="L589" i="7"/>
  <c r="N589" i="7" s="1"/>
  <c r="L588" i="7"/>
  <c r="M588" i="7" s="1"/>
  <c r="L587" i="7"/>
  <c r="L586" i="7"/>
  <c r="M586" i="7" s="1"/>
  <c r="L585" i="7"/>
  <c r="N585" i="7" s="1"/>
  <c r="L584" i="7"/>
  <c r="M584" i="7" s="1"/>
  <c r="L583" i="7"/>
  <c r="N583" i="7" s="1"/>
  <c r="L582" i="7"/>
  <c r="M582" i="7" s="1"/>
  <c r="L581" i="7"/>
  <c r="N581" i="7" s="1"/>
  <c r="L580" i="7"/>
  <c r="M580" i="7" s="1"/>
  <c r="L579" i="7"/>
  <c r="M579" i="7" s="1"/>
  <c r="L578" i="7"/>
  <c r="L577" i="7"/>
  <c r="N577" i="7" s="1"/>
  <c r="L576" i="7"/>
  <c r="M576" i="7" s="1"/>
  <c r="L575" i="7"/>
  <c r="L574" i="7"/>
  <c r="N574" i="7" s="1"/>
  <c r="L573" i="7"/>
  <c r="N573" i="7" s="1"/>
  <c r="L572" i="7"/>
  <c r="M572" i="7" s="1"/>
  <c r="L571" i="7"/>
  <c r="M571" i="7" s="1"/>
  <c r="L570" i="7"/>
  <c r="N570" i="7" s="1"/>
  <c r="L569" i="7"/>
  <c r="L568" i="7"/>
  <c r="M568" i="7" s="1"/>
  <c r="L567" i="7"/>
  <c r="N567" i="7" s="1"/>
  <c r="L566" i="7"/>
  <c r="M566" i="7" s="1"/>
  <c r="L565" i="7"/>
  <c r="N565" i="7" s="1"/>
  <c r="L564" i="7"/>
  <c r="M564" i="7" s="1"/>
  <c r="L563" i="7"/>
  <c r="M563" i="7" s="1"/>
  <c r="L562" i="7"/>
  <c r="L561" i="7"/>
  <c r="N561" i="7" s="1"/>
  <c r="L560" i="7"/>
  <c r="M560" i="7" s="1"/>
  <c r="L559" i="7"/>
  <c r="L558" i="7"/>
  <c r="N558" i="7" s="1"/>
  <c r="L557" i="7"/>
  <c r="N557" i="7" s="1"/>
  <c r="L556" i="7"/>
  <c r="M556" i="7" s="1"/>
  <c r="L555" i="7"/>
  <c r="N555" i="7" s="1"/>
  <c r="L554" i="7"/>
  <c r="N554" i="7" s="1"/>
  <c r="L553" i="7"/>
  <c r="M553" i="7" s="1"/>
  <c r="L552" i="7"/>
  <c r="M552" i="7" s="1"/>
  <c r="L551" i="7"/>
  <c r="N551" i="7" s="1"/>
  <c r="L550" i="7"/>
  <c r="N550" i="7" s="1"/>
  <c r="L549" i="7"/>
  <c r="M549" i="7" s="1"/>
  <c r="L548" i="7"/>
  <c r="M548" i="7" s="1"/>
  <c r="L547" i="7"/>
  <c r="N547" i="7" s="1"/>
  <c r="L546" i="7"/>
  <c r="M546" i="7" s="1"/>
  <c r="L545" i="7"/>
  <c r="L544" i="7"/>
  <c r="M544" i="7" s="1"/>
  <c r="L543" i="7"/>
  <c r="N543" i="7" s="1"/>
  <c r="L542" i="7"/>
  <c r="M542" i="7" s="1"/>
  <c r="L541" i="7"/>
  <c r="N541" i="7" s="1"/>
  <c r="L540" i="7"/>
  <c r="M540" i="7" s="1"/>
  <c r="L539" i="7"/>
  <c r="M539" i="7" s="1"/>
  <c r="L538" i="7"/>
  <c r="L537" i="7"/>
  <c r="M537" i="7" s="1"/>
  <c r="L536" i="7"/>
  <c r="M536" i="7" s="1"/>
  <c r="L535" i="7"/>
  <c r="N535" i="7" s="1"/>
  <c r="L534" i="7"/>
  <c r="N534" i="7" s="1"/>
  <c r="L533" i="7"/>
  <c r="N533" i="7" s="1"/>
  <c r="L532" i="7"/>
  <c r="N532" i="7" s="1"/>
  <c r="L531" i="7"/>
  <c r="N531" i="7" s="1"/>
  <c r="L530" i="7"/>
  <c r="N530" i="7" s="1"/>
  <c r="L529" i="7"/>
  <c r="N529" i="7" s="1"/>
  <c r="L528" i="7"/>
  <c r="N528" i="7" s="1"/>
  <c r="L527" i="7"/>
  <c r="M527" i="7" s="1"/>
  <c r="L526" i="7"/>
  <c r="N526" i="7" s="1"/>
  <c r="L525" i="7"/>
  <c r="N525" i="7" s="1"/>
  <c r="L524" i="7"/>
  <c r="N524" i="7" s="1"/>
  <c r="L523" i="7"/>
  <c r="M523" i="7" s="1"/>
  <c r="L522" i="7"/>
  <c r="N522" i="7" s="1"/>
  <c r="L521" i="7"/>
  <c r="N521" i="7" s="1"/>
  <c r="L520" i="7"/>
  <c r="N520" i="7" s="1"/>
  <c r="L519" i="7"/>
  <c r="M519" i="7" s="1"/>
  <c r="L518" i="7"/>
  <c r="N518" i="7" s="1"/>
  <c r="L517" i="7"/>
  <c r="N517" i="7" s="1"/>
  <c r="L516" i="7"/>
  <c r="N516" i="7" s="1"/>
  <c r="L515" i="7"/>
  <c r="M515" i="7" s="1"/>
  <c r="L514" i="7"/>
  <c r="N514" i="7" s="1"/>
  <c r="L513" i="7"/>
  <c r="N513" i="7" s="1"/>
  <c r="L512" i="7"/>
  <c r="N512" i="7" s="1"/>
  <c r="L511" i="7"/>
  <c r="N511" i="7" s="1"/>
  <c r="L510" i="7"/>
  <c r="N510" i="7" s="1"/>
  <c r="L509" i="7"/>
  <c r="N509" i="7" s="1"/>
  <c r="L508" i="7"/>
  <c r="N508" i="7" s="1"/>
  <c r="L507" i="7"/>
  <c r="M507" i="7" s="1"/>
  <c r="L506" i="7"/>
  <c r="N506" i="7" s="1"/>
  <c r="L505" i="7"/>
  <c r="N505" i="7" s="1"/>
  <c r="L504" i="7"/>
  <c r="N504" i="7" s="1"/>
  <c r="L503" i="7"/>
  <c r="N503" i="7" s="1"/>
  <c r="L502" i="7"/>
  <c r="N502" i="7" s="1"/>
  <c r="L501" i="7"/>
  <c r="N501" i="7" s="1"/>
  <c r="L500" i="7"/>
  <c r="N500" i="7" s="1"/>
  <c r="L499" i="7"/>
  <c r="N499" i="7" s="1"/>
  <c r="L498" i="7"/>
  <c r="N498" i="7" s="1"/>
  <c r="L497" i="7"/>
  <c r="N497" i="7" s="1"/>
  <c r="L496" i="7"/>
  <c r="N496" i="7" s="1"/>
  <c r="L495" i="7"/>
  <c r="M495" i="7" s="1"/>
  <c r="L494" i="7"/>
  <c r="N494" i="7" s="1"/>
  <c r="L493" i="7"/>
  <c r="N493" i="7" s="1"/>
  <c r="L492" i="7"/>
  <c r="N492" i="7" s="1"/>
  <c r="L491" i="7"/>
  <c r="N491" i="7" s="1"/>
  <c r="L490" i="7"/>
  <c r="N490" i="7" s="1"/>
  <c r="L489" i="7"/>
  <c r="N489" i="7" s="1"/>
  <c r="L488" i="7"/>
  <c r="N488" i="7" s="1"/>
  <c r="L487" i="7"/>
  <c r="N487" i="7" s="1"/>
  <c r="L486" i="7"/>
  <c r="N486" i="7" s="1"/>
  <c r="L485" i="7"/>
  <c r="N485" i="7" s="1"/>
  <c r="L484" i="7"/>
  <c r="N484" i="7" s="1"/>
  <c r="L483" i="7"/>
  <c r="N483" i="7" s="1"/>
  <c r="L482" i="7"/>
  <c r="N482" i="7" s="1"/>
  <c r="L481" i="7"/>
  <c r="N481" i="7" s="1"/>
  <c r="L480" i="7"/>
  <c r="N480" i="7" s="1"/>
  <c r="L479" i="7"/>
  <c r="M479" i="7" s="1"/>
  <c r="L478" i="7"/>
  <c r="N478" i="7" s="1"/>
  <c r="L477" i="7"/>
  <c r="N477" i="7" s="1"/>
  <c r="L476" i="7"/>
  <c r="N476" i="7" s="1"/>
  <c r="L475" i="7"/>
  <c r="N475" i="7" s="1"/>
  <c r="L474" i="7"/>
  <c r="N474" i="7" s="1"/>
  <c r="L473" i="7"/>
  <c r="N473" i="7" s="1"/>
  <c r="L472" i="7"/>
  <c r="N472" i="7" s="1"/>
  <c r="L471" i="7"/>
  <c r="M471" i="7" s="1"/>
  <c r="L470" i="7"/>
  <c r="N470" i="7" s="1"/>
  <c r="L469" i="7"/>
  <c r="N469" i="7" s="1"/>
  <c r="L468" i="7"/>
  <c r="N468" i="7" s="1"/>
  <c r="L467" i="7"/>
  <c r="M467" i="7" s="1"/>
  <c r="L466" i="7"/>
  <c r="N466" i="7" s="1"/>
  <c r="L465" i="7"/>
  <c r="N465" i="7" s="1"/>
  <c r="L464" i="7"/>
  <c r="N464" i="7" s="1"/>
  <c r="L463" i="7"/>
  <c r="N463" i="7" s="1"/>
  <c r="L462" i="7"/>
  <c r="N462" i="7" s="1"/>
  <c r="L461" i="7"/>
  <c r="N461" i="7" s="1"/>
  <c r="L460" i="7"/>
  <c r="N460" i="7" s="1"/>
  <c r="L459" i="7"/>
  <c r="M459" i="7" s="1"/>
  <c r="L458" i="7"/>
  <c r="N458" i="7" s="1"/>
  <c r="L457" i="7"/>
  <c r="N457" i="7" s="1"/>
  <c r="L456" i="7"/>
  <c r="N456" i="7" s="1"/>
  <c r="L455" i="7"/>
  <c r="M455" i="7" s="1"/>
  <c r="L454" i="7"/>
  <c r="N454" i="7" s="1"/>
  <c r="L453" i="7"/>
  <c r="N453" i="7" s="1"/>
  <c r="L452" i="7"/>
  <c r="N452" i="7" s="1"/>
  <c r="L451" i="7"/>
  <c r="M451" i="7" s="1"/>
  <c r="L450" i="7"/>
  <c r="L449" i="7"/>
  <c r="N449" i="7" s="1"/>
  <c r="L448" i="7"/>
  <c r="N448" i="7" s="1"/>
  <c r="L447" i="7"/>
  <c r="N447" i="7" s="1"/>
  <c r="L446" i="7"/>
  <c r="L445" i="7"/>
  <c r="N445" i="7" s="1"/>
  <c r="L444" i="7"/>
  <c r="N444" i="7" s="1"/>
  <c r="L443" i="7"/>
  <c r="M443" i="7" s="1"/>
  <c r="L442" i="7"/>
  <c r="L441" i="7"/>
  <c r="N441" i="7" s="1"/>
  <c r="L440" i="7"/>
  <c r="N440" i="7" s="1"/>
  <c r="L439" i="7"/>
  <c r="N439" i="7" s="1"/>
  <c r="L438" i="7"/>
  <c r="L437" i="7"/>
  <c r="N437" i="7" s="1"/>
  <c r="L436" i="7"/>
  <c r="N436" i="7" s="1"/>
  <c r="L435" i="7"/>
  <c r="N435" i="7" s="1"/>
  <c r="L434" i="7"/>
  <c r="L433" i="7"/>
  <c r="N433" i="7" s="1"/>
  <c r="L432" i="7"/>
  <c r="N432" i="7" s="1"/>
  <c r="L431" i="7"/>
  <c r="N431" i="7" s="1"/>
  <c r="L430" i="7"/>
  <c r="L429" i="7"/>
  <c r="N429" i="7" s="1"/>
  <c r="L428" i="7"/>
  <c r="N428" i="7" s="1"/>
  <c r="L427" i="7"/>
  <c r="N427" i="7" s="1"/>
  <c r="L426" i="7"/>
  <c r="L425" i="7"/>
  <c r="N425" i="7" s="1"/>
  <c r="L424" i="7"/>
  <c r="N424" i="7" s="1"/>
  <c r="L423" i="7"/>
  <c r="N423" i="7" s="1"/>
  <c r="L422" i="7"/>
  <c r="L421" i="7"/>
  <c r="L420" i="7"/>
  <c r="N420" i="7" s="1"/>
  <c r="L419" i="7"/>
  <c r="N419" i="7" s="1"/>
  <c r="L418" i="7"/>
  <c r="M418" i="7" s="1"/>
  <c r="L417" i="7"/>
  <c r="L416" i="7"/>
  <c r="N416" i="7" s="1"/>
  <c r="L415" i="7"/>
  <c r="M415" i="7" s="1"/>
  <c r="L414" i="7"/>
  <c r="M414" i="7" s="1"/>
  <c r="L413" i="7"/>
  <c r="L412" i="7"/>
  <c r="N412" i="7" s="1"/>
  <c r="L411" i="7"/>
  <c r="N411" i="7" s="1"/>
  <c r="L410" i="7"/>
  <c r="M410" i="7" s="1"/>
  <c r="L409" i="7"/>
  <c r="L408" i="7"/>
  <c r="N408" i="7" s="1"/>
  <c r="L407" i="7"/>
  <c r="M407" i="7" s="1"/>
  <c r="L406" i="7"/>
  <c r="L405" i="7"/>
  <c r="L404" i="7"/>
  <c r="N404" i="7" s="1"/>
  <c r="L403" i="7"/>
  <c r="N403" i="7" s="1"/>
  <c r="L402" i="7"/>
  <c r="M402" i="7" s="1"/>
  <c r="L401" i="7"/>
  <c r="L400" i="7"/>
  <c r="N400" i="7" s="1"/>
  <c r="L399" i="7"/>
  <c r="M399" i="7" s="1"/>
  <c r="L398" i="7"/>
  <c r="M398" i="7" s="1"/>
  <c r="L397" i="7"/>
  <c r="L396" i="7"/>
  <c r="N396" i="7" s="1"/>
  <c r="L395" i="7"/>
  <c r="M395" i="7" s="1"/>
  <c r="L394" i="7"/>
  <c r="M394" i="7" s="1"/>
  <c r="L393" i="7"/>
  <c r="L392" i="7"/>
  <c r="N392" i="7" s="1"/>
  <c r="L391" i="7"/>
  <c r="M391" i="7" s="1"/>
  <c r="L390" i="7"/>
  <c r="L389" i="7"/>
  <c r="L388" i="7"/>
  <c r="N388" i="7" s="1"/>
  <c r="L387" i="7"/>
  <c r="N387" i="7" s="1"/>
  <c r="L386" i="7"/>
  <c r="M386" i="7" s="1"/>
  <c r="L385" i="7"/>
  <c r="N385" i="7" s="1"/>
  <c r="L384" i="7"/>
  <c r="N384" i="7" s="1"/>
  <c r="L383" i="7"/>
  <c r="M383" i="7" s="1"/>
  <c r="L382" i="7"/>
  <c r="M382" i="7" s="1"/>
  <c r="L381" i="7"/>
  <c r="N381" i="7" s="1"/>
  <c r="L380" i="7"/>
  <c r="N380" i="7" s="1"/>
  <c r="L379" i="7"/>
  <c r="N379" i="7" s="1"/>
  <c r="L378" i="7"/>
  <c r="L377" i="7"/>
  <c r="N377" i="7" s="1"/>
  <c r="L376" i="7"/>
  <c r="N376" i="7" s="1"/>
  <c r="L375" i="7"/>
  <c r="N375" i="7" s="1"/>
  <c r="L374" i="7"/>
  <c r="M374" i="7" s="1"/>
  <c r="L373" i="7"/>
  <c r="M373" i="7" s="1"/>
  <c r="L372" i="7"/>
  <c r="N372" i="7" s="1"/>
  <c r="L371" i="7"/>
  <c r="N371" i="7" s="1"/>
  <c r="L370" i="7"/>
  <c r="M370" i="7" s="1"/>
  <c r="L369" i="7"/>
  <c r="N369" i="7" s="1"/>
  <c r="L368" i="7"/>
  <c r="N368" i="7" s="1"/>
  <c r="L367" i="7"/>
  <c r="N367" i="7" s="1"/>
  <c r="L366" i="7"/>
  <c r="M366" i="7" s="1"/>
  <c r="L365" i="7"/>
  <c r="M365" i="7" s="1"/>
  <c r="L364" i="7"/>
  <c r="N364" i="7" s="1"/>
  <c r="L363" i="7"/>
  <c r="N363" i="7" s="1"/>
  <c r="L362" i="7"/>
  <c r="M362" i="7" s="1"/>
  <c r="L361" i="7"/>
  <c r="N361" i="7" s="1"/>
  <c r="L360" i="7"/>
  <c r="N360" i="7" s="1"/>
  <c r="L359" i="7"/>
  <c r="M359" i="7" s="1"/>
  <c r="L358" i="7"/>
  <c r="M358" i="7" s="1"/>
  <c r="L357" i="7"/>
  <c r="N357" i="7" s="1"/>
  <c r="L356" i="7"/>
  <c r="N356" i="7" s="1"/>
  <c r="L355" i="7"/>
  <c r="N355" i="7" s="1"/>
  <c r="L354" i="7"/>
  <c r="M354" i="7" s="1"/>
  <c r="L353" i="7"/>
  <c r="N353" i="7" s="1"/>
  <c r="L352" i="7"/>
  <c r="L351" i="7"/>
  <c r="N351" i="7" s="1"/>
  <c r="L350" i="7"/>
  <c r="M350" i="7" s="1"/>
  <c r="L349" i="7"/>
  <c r="L348" i="7"/>
  <c r="N348" i="7" s="1"/>
  <c r="L347" i="7"/>
  <c r="N347" i="7" s="1"/>
  <c r="L346" i="7"/>
  <c r="L345" i="7"/>
  <c r="N345" i="7" s="1"/>
  <c r="L344" i="7"/>
  <c r="N344" i="7" s="1"/>
  <c r="L343" i="7"/>
  <c r="N343" i="7" s="1"/>
  <c r="L342" i="7"/>
  <c r="M342" i="7" s="1"/>
  <c r="L341" i="7"/>
  <c r="M341" i="7" s="1"/>
  <c r="L340" i="7"/>
  <c r="N340" i="7" s="1"/>
  <c r="L339" i="7"/>
  <c r="M339" i="7" s="1"/>
  <c r="L338" i="7"/>
  <c r="M338" i="7" s="1"/>
  <c r="L337" i="7"/>
  <c r="N337" i="7" s="1"/>
  <c r="L336" i="7"/>
  <c r="N336" i="7" s="1"/>
  <c r="L335" i="7"/>
  <c r="N335" i="7" s="1"/>
  <c r="L334" i="7"/>
  <c r="M334" i="7" s="1"/>
  <c r="L333" i="7"/>
  <c r="M333" i="7" s="1"/>
  <c r="L332" i="7"/>
  <c r="N332" i="7" s="1"/>
  <c r="L331" i="7"/>
  <c r="N331" i="7" s="1"/>
  <c r="L330" i="7"/>
  <c r="M330" i="7" s="1"/>
  <c r="L329" i="7"/>
  <c r="N329" i="7" s="1"/>
  <c r="L328" i="7"/>
  <c r="N328" i="7" s="1"/>
  <c r="L327" i="7"/>
  <c r="M327" i="7" s="1"/>
  <c r="L326" i="7"/>
  <c r="M326" i="7" s="1"/>
  <c r="L325" i="7"/>
  <c r="N325" i="7" s="1"/>
  <c r="L324" i="7"/>
  <c r="N324" i="7" s="1"/>
  <c r="L323" i="7"/>
  <c r="N323" i="7" s="1"/>
  <c r="L322" i="7"/>
  <c r="M322" i="7" s="1"/>
  <c r="L321" i="7"/>
  <c r="M321" i="7" s="1"/>
  <c r="L320" i="7"/>
  <c r="M320" i="7" s="1"/>
  <c r="L319" i="7"/>
  <c r="L318" i="7"/>
  <c r="M318" i="7" s="1"/>
  <c r="L317" i="7"/>
  <c r="N317" i="7" s="1"/>
  <c r="L316" i="7"/>
  <c r="M316" i="7" s="1"/>
  <c r="L315" i="7"/>
  <c r="N315" i="7" s="1"/>
  <c r="L314" i="7"/>
  <c r="N314" i="7" s="1"/>
  <c r="L313" i="7"/>
  <c r="N313" i="7" s="1"/>
  <c r="L312" i="7"/>
  <c r="M312" i="7" s="1"/>
  <c r="L311" i="7"/>
  <c r="N311" i="7" s="1"/>
  <c r="L310" i="7"/>
  <c r="N310" i="7" s="1"/>
  <c r="L309" i="7"/>
  <c r="N309" i="7" s="1"/>
  <c r="L308" i="7"/>
  <c r="N308" i="7" s="1"/>
  <c r="L307" i="7"/>
  <c r="N307" i="7" s="1"/>
  <c r="L306" i="7"/>
  <c r="N306" i="7" s="1"/>
  <c r="L305" i="7"/>
  <c r="N305" i="7" s="1"/>
  <c r="L304" i="7"/>
  <c r="M304" i="7" s="1"/>
  <c r="L303" i="7"/>
  <c r="N303" i="7" s="1"/>
  <c r="L302" i="7"/>
  <c r="N302" i="7" s="1"/>
  <c r="L301" i="7"/>
  <c r="N301" i="7" s="1"/>
  <c r="L300" i="7"/>
  <c r="N300" i="7" s="1"/>
  <c r="L299" i="7"/>
  <c r="N299" i="7" s="1"/>
  <c r="L298" i="7"/>
  <c r="N298" i="7" s="1"/>
  <c r="L297" i="7"/>
  <c r="N297" i="7" s="1"/>
  <c r="L296" i="7"/>
  <c r="N296" i="7" s="1"/>
  <c r="L295" i="7"/>
  <c r="N295" i="7" s="1"/>
  <c r="L294" i="7"/>
  <c r="N294" i="7" s="1"/>
  <c r="L293" i="7"/>
  <c r="N293" i="7" s="1"/>
  <c r="L292" i="7"/>
  <c r="M292" i="7" s="1"/>
  <c r="L291" i="7"/>
  <c r="N291" i="7" s="1"/>
  <c r="L290" i="7"/>
  <c r="N290" i="7" s="1"/>
  <c r="L289" i="7"/>
  <c r="N289" i="7" s="1"/>
  <c r="L288" i="7"/>
  <c r="M288" i="7" s="1"/>
  <c r="L287" i="7"/>
  <c r="N287" i="7" s="1"/>
  <c r="L286" i="7"/>
  <c r="N286" i="7" s="1"/>
  <c r="L285" i="7"/>
  <c r="N285" i="7" s="1"/>
  <c r="L284" i="7"/>
  <c r="M284" i="7" s="1"/>
  <c r="L283" i="7"/>
  <c r="N283" i="7" s="1"/>
  <c r="L282" i="7"/>
  <c r="N282" i="7" s="1"/>
  <c r="L281" i="7"/>
  <c r="N281" i="7" s="1"/>
  <c r="L280" i="7"/>
  <c r="M280" i="7" s="1"/>
  <c r="L279" i="7"/>
  <c r="N279" i="7" s="1"/>
  <c r="L278" i="7"/>
  <c r="N278" i="7" s="1"/>
  <c r="L277" i="7"/>
  <c r="N277" i="7" s="1"/>
  <c r="L276" i="7"/>
  <c r="N276" i="7" s="1"/>
  <c r="L275" i="7"/>
  <c r="N275" i="7" s="1"/>
  <c r="L274" i="7"/>
  <c r="N274" i="7" s="1"/>
  <c r="L273" i="7"/>
  <c r="N273" i="7" s="1"/>
  <c r="L272" i="7"/>
  <c r="M272" i="7" s="1"/>
  <c r="L271" i="7"/>
  <c r="N271" i="7" s="1"/>
  <c r="L270" i="7"/>
  <c r="N270" i="7" s="1"/>
  <c r="L269" i="7"/>
  <c r="N269" i="7" s="1"/>
  <c r="L268" i="7"/>
  <c r="N268" i="7" s="1"/>
  <c r="L267" i="7"/>
  <c r="N267" i="7" s="1"/>
  <c r="L266" i="7"/>
  <c r="N266" i="7" s="1"/>
  <c r="L265" i="7"/>
  <c r="N265" i="7" s="1"/>
  <c r="L264" i="7"/>
  <c r="N264" i="7" s="1"/>
  <c r="L263" i="7"/>
  <c r="N263" i="7" s="1"/>
  <c r="L262" i="7"/>
  <c r="N262" i="7" s="1"/>
  <c r="L261" i="7"/>
  <c r="N261" i="7" s="1"/>
  <c r="L260" i="7"/>
  <c r="M260" i="7" s="1"/>
  <c r="L259" i="7"/>
  <c r="L258" i="7"/>
  <c r="N258" i="7" s="1"/>
  <c r="L257" i="7"/>
  <c r="N257" i="7" s="1"/>
  <c r="L256" i="7"/>
  <c r="M256" i="7" s="1"/>
  <c r="L255" i="7"/>
  <c r="L254" i="7"/>
  <c r="N254" i="7" s="1"/>
  <c r="L253" i="7"/>
  <c r="N253" i="7" s="1"/>
  <c r="L252" i="7"/>
  <c r="M252" i="7" s="1"/>
  <c r="L251" i="7"/>
  <c r="L250" i="7"/>
  <c r="N250" i="7" s="1"/>
  <c r="L249" i="7"/>
  <c r="N249" i="7" s="1"/>
  <c r="L248" i="7"/>
  <c r="M248" i="7" s="1"/>
  <c r="L247" i="7"/>
  <c r="L246" i="7"/>
  <c r="N246" i="7" s="1"/>
  <c r="L245" i="7"/>
  <c r="N245" i="7" s="1"/>
  <c r="L244" i="7"/>
  <c r="N244" i="7" s="1"/>
  <c r="L243" i="7"/>
  <c r="L242" i="7"/>
  <c r="N242" i="7" s="1"/>
  <c r="L241" i="7"/>
  <c r="N241" i="7" s="1"/>
  <c r="L240" i="7"/>
  <c r="N240" i="7" s="1"/>
  <c r="L239" i="7"/>
  <c r="L238" i="7"/>
  <c r="N238" i="7" s="1"/>
  <c r="L237" i="7"/>
  <c r="N237" i="7" s="1"/>
  <c r="L236" i="7"/>
  <c r="N236" i="7" s="1"/>
  <c r="L235" i="7"/>
  <c r="L234" i="7"/>
  <c r="N234" i="7" s="1"/>
  <c r="L233" i="7"/>
  <c r="N233" i="7" s="1"/>
  <c r="H46" i="5"/>
  <c r="H45" i="5"/>
  <c r="H44" i="5"/>
  <c r="H43" i="5"/>
  <c r="H42" i="5"/>
  <c r="I1812" i="7"/>
  <c r="J1812" i="7" s="1"/>
  <c r="I1811" i="7"/>
  <c r="J1811" i="7" s="1"/>
  <c r="I1810" i="7"/>
  <c r="J1810" i="7" s="1"/>
  <c r="I1809" i="7"/>
  <c r="J1809" i="7" s="1"/>
  <c r="I1808" i="7"/>
  <c r="J1808" i="7" s="1"/>
  <c r="I1807" i="7"/>
  <c r="J1807" i="7" s="1"/>
  <c r="I1806" i="7"/>
  <c r="J1806" i="7" s="1"/>
  <c r="I1805" i="7"/>
  <c r="J1805" i="7" s="1"/>
  <c r="I1804" i="7"/>
  <c r="J1804" i="7" s="1"/>
  <c r="I1803" i="7"/>
  <c r="J1803" i="7" s="1"/>
  <c r="I1802" i="7"/>
  <c r="J1802" i="7" s="1"/>
  <c r="I1801" i="7"/>
  <c r="J1801" i="7" s="1"/>
  <c r="I1800" i="7"/>
  <c r="J1800" i="7" s="1"/>
  <c r="I1799" i="7"/>
  <c r="J1799" i="7" s="1"/>
  <c r="I1798" i="7"/>
  <c r="J1798" i="7" s="1"/>
  <c r="I1797" i="7"/>
  <c r="J1797" i="7" s="1"/>
  <c r="I1796" i="7"/>
  <c r="J1796" i="7" s="1"/>
  <c r="I1795" i="7"/>
  <c r="J1795" i="7" s="1"/>
  <c r="I1794" i="7"/>
  <c r="J1794" i="7" s="1"/>
  <c r="I1793" i="7"/>
  <c r="J1793" i="7" s="1"/>
  <c r="I1792" i="7"/>
  <c r="J1792" i="7" s="1"/>
  <c r="I1791" i="7"/>
  <c r="J1791" i="7" s="1"/>
  <c r="I1790" i="7"/>
  <c r="J1790" i="7" s="1"/>
  <c r="I1789" i="7"/>
  <c r="J1789" i="7" s="1"/>
  <c r="I1788" i="7"/>
  <c r="J1788" i="7" s="1"/>
  <c r="I1787" i="7"/>
  <c r="J1787" i="7" s="1"/>
  <c r="I1786" i="7"/>
  <c r="J1786" i="7" s="1"/>
  <c r="I1785" i="7"/>
  <c r="J1785" i="7" s="1"/>
  <c r="I1784" i="7"/>
  <c r="J1784" i="7" s="1"/>
  <c r="I1783" i="7"/>
  <c r="J1783" i="7" s="1"/>
  <c r="I1782" i="7"/>
  <c r="J1782" i="7" s="1"/>
  <c r="I1781" i="7"/>
  <c r="J1781" i="7" s="1"/>
  <c r="I1780" i="7"/>
  <c r="J1780" i="7" s="1"/>
  <c r="I1779" i="7"/>
  <c r="J1779" i="7" s="1"/>
  <c r="I1778" i="7"/>
  <c r="J1778" i="7" s="1"/>
  <c r="I1777" i="7"/>
  <c r="J1777" i="7" s="1"/>
  <c r="I1776" i="7"/>
  <c r="J1776" i="7" s="1"/>
  <c r="I1775" i="7"/>
  <c r="J1775" i="7" s="1"/>
  <c r="I1774" i="7"/>
  <c r="J1774" i="7" s="1"/>
  <c r="I1773" i="7"/>
  <c r="J1773" i="7" s="1"/>
  <c r="I1772" i="7"/>
  <c r="J1772" i="7" s="1"/>
  <c r="I1771" i="7"/>
  <c r="J1771" i="7" s="1"/>
  <c r="I1770" i="7"/>
  <c r="J1770" i="7" s="1"/>
  <c r="I1769" i="7"/>
  <c r="J1769" i="7" s="1"/>
  <c r="I1768" i="7"/>
  <c r="J1768" i="7" s="1"/>
  <c r="I1767" i="7"/>
  <c r="J1767" i="7" s="1"/>
  <c r="I1766" i="7"/>
  <c r="J1766" i="7" s="1"/>
  <c r="I1765" i="7"/>
  <c r="J1765" i="7" s="1"/>
  <c r="I1764" i="7"/>
  <c r="J1764" i="7" s="1"/>
  <c r="I1763" i="7"/>
  <c r="J1763" i="7" s="1"/>
  <c r="I1762" i="7"/>
  <c r="J1762" i="7" s="1"/>
  <c r="I1761" i="7"/>
  <c r="J1761" i="7" s="1"/>
  <c r="I1760" i="7"/>
  <c r="J1760" i="7" s="1"/>
  <c r="I1759" i="7"/>
  <c r="J1759" i="7" s="1"/>
  <c r="I1758" i="7"/>
  <c r="J1758" i="7" s="1"/>
  <c r="I1757" i="7"/>
  <c r="J1757" i="7" s="1"/>
  <c r="I1756" i="7"/>
  <c r="J1756" i="7" s="1"/>
  <c r="I1755" i="7"/>
  <c r="J1755" i="7" s="1"/>
  <c r="I1754" i="7"/>
  <c r="J1754" i="7" s="1"/>
  <c r="I1753" i="7"/>
  <c r="J1753" i="7" s="1"/>
  <c r="I1752" i="7"/>
  <c r="J1752" i="7" s="1"/>
  <c r="I1751" i="7"/>
  <c r="J1751" i="7" s="1"/>
  <c r="I1750" i="7"/>
  <c r="J1750" i="7" s="1"/>
  <c r="I1749" i="7"/>
  <c r="J1749" i="7" s="1"/>
  <c r="I1748" i="7"/>
  <c r="J1748" i="7" s="1"/>
  <c r="I1747" i="7"/>
  <c r="J1747" i="7" s="1"/>
  <c r="I1746" i="7"/>
  <c r="J1746" i="7" s="1"/>
  <c r="I1745" i="7"/>
  <c r="J1745" i="7" s="1"/>
  <c r="I1744" i="7"/>
  <c r="J1744" i="7" s="1"/>
  <c r="I1743" i="7"/>
  <c r="J1743" i="7" s="1"/>
  <c r="I1742" i="7"/>
  <c r="J1742" i="7" s="1"/>
  <c r="I1741" i="7"/>
  <c r="J1741" i="7" s="1"/>
  <c r="I1740" i="7"/>
  <c r="J1740" i="7" s="1"/>
  <c r="I1739" i="7"/>
  <c r="J1739" i="7" s="1"/>
  <c r="I1738" i="7"/>
  <c r="J1738" i="7" s="1"/>
  <c r="I1737" i="7"/>
  <c r="J1737" i="7" s="1"/>
  <c r="I1736" i="7"/>
  <c r="J1736" i="7" s="1"/>
  <c r="I1735" i="7"/>
  <c r="J1735" i="7" s="1"/>
  <c r="I1734" i="7"/>
  <c r="J1734" i="7" s="1"/>
  <c r="I1733" i="7"/>
  <c r="J1733" i="7" s="1"/>
  <c r="I1732" i="7"/>
  <c r="J1732" i="7" s="1"/>
  <c r="I1731" i="7"/>
  <c r="J1731" i="7" s="1"/>
  <c r="I1730" i="7"/>
  <c r="J1730" i="7" s="1"/>
  <c r="I1729" i="7"/>
  <c r="J1729" i="7" s="1"/>
  <c r="I1728" i="7"/>
  <c r="J1728" i="7" s="1"/>
  <c r="I1727" i="7"/>
  <c r="J1727" i="7" s="1"/>
  <c r="I1726" i="7"/>
  <c r="J1726" i="7" s="1"/>
  <c r="I1725" i="7"/>
  <c r="J1725" i="7" s="1"/>
  <c r="I1724" i="7"/>
  <c r="J1724" i="7" s="1"/>
  <c r="I1723" i="7"/>
  <c r="J1723" i="7" s="1"/>
  <c r="I1722" i="7"/>
  <c r="J1722" i="7" s="1"/>
  <c r="I1721" i="7"/>
  <c r="J1721" i="7" s="1"/>
  <c r="I1720" i="7"/>
  <c r="J1720" i="7" s="1"/>
  <c r="I1719" i="7"/>
  <c r="J1719" i="7" s="1"/>
  <c r="I1718" i="7"/>
  <c r="J1718" i="7" s="1"/>
  <c r="I1717" i="7"/>
  <c r="J1717" i="7" s="1"/>
  <c r="I1716" i="7"/>
  <c r="J1716" i="7" s="1"/>
  <c r="I1715" i="7"/>
  <c r="J1715" i="7" s="1"/>
  <c r="I1714" i="7"/>
  <c r="J1714" i="7" s="1"/>
  <c r="I1713" i="7"/>
  <c r="J1713" i="7" s="1"/>
  <c r="I1712" i="7"/>
  <c r="J1712" i="7" s="1"/>
  <c r="I1711" i="7"/>
  <c r="J1711" i="7" s="1"/>
  <c r="I1710" i="7"/>
  <c r="J1710" i="7" s="1"/>
  <c r="I1709" i="7"/>
  <c r="J1709" i="7" s="1"/>
  <c r="I1708" i="7"/>
  <c r="J1708" i="7" s="1"/>
  <c r="I1707" i="7"/>
  <c r="J1707" i="7" s="1"/>
  <c r="I1706" i="7"/>
  <c r="J1706" i="7" s="1"/>
  <c r="I1705" i="7"/>
  <c r="J1705" i="7" s="1"/>
  <c r="I1704" i="7"/>
  <c r="J1704" i="7" s="1"/>
  <c r="I1703" i="7"/>
  <c r="J1703" i="7" s="1"/>
  <c r="I1702" i="7"/>
  <c r="J1702" i="7" s="1"/>
  <c r="I1701" i="7"/>
  <c r="J1701" i="7" s="1"/>
  <c r="I1700" i="7"/>
  <c r="J1700" i="7" s="1"/>
  <c r="I1699" i="7"/>
  <c r="J1699" i="7" s="1"/>
  <c r="I1698" i="7"/>
  <c r="J1698" i="7" s="1"/>
  <c r="I1697" i="7"/>
  <c r="J1697" i="7" s="1"/>
  <c r="I1696" i="7"/>
  <c r="J1696" i="7" s="1"/>
  <c r="I1695" i="7"/>
  <c r="J1695" i="7" s="1"/>
  <c r="I1694" i="7"/>
  <c r="J1694" i="7" s="1"/>
  <c r="I1693" i="7"/>
  <c r="J1693" i="7" s="1"/>
  <c r="I1692" i="7"/>
  <c r="J1692" i="7" s="1"/>
  <c r="I1691" i="7"/>
  <c r="J1691" i="7" s="1"/>
  <c r="I1690" i="7"/>
  <c r="J1690" i="7" s="1"/>
  <c r="I1689" i="7"/>
  <c r="J1689" i="7" s="1"/>
  <c r="I1688" i="7"/>
  <c r="J1688" i="7" s="1"/>
  <c r="I1687" i="7"/>
  <c r="J1687" i="7" s="1"/>
  <c r="I1686" i="7"/>
  <c r="J1686" i="7" s="1"/>
  <c r="I1685" i="7"/>
  <c r="J1685" i="7" s="1"/>
  <c r="I1684" i="7"/>
  <c r="J1684" i="7" s="1"/>
  <c r="I1683" i="7"/>
  <c r="J1683" i="7" s="1"/>
  <c r="I1682" i="7"/>
  <c r="J1682" i="7" s="1"/>
  <c r="I1681" i="7"/>
  <c r="J1681" i="7" s="1"/>
  <c r="I1680" i="7"/>
  <c r="J1680" i="7" s="1"/>
  <c r="I1679" i="7"/>
  <c r="J1679" i="7" s="1"/>
  <c r="I1678" i="7"/>
  <c r="J1678" i="7" s="1"/>
  <c r="I1677" i="7"/>
  <c r="J1677" i="7" s="1"/>
  <c r="I1676" i="7"/>
  <c r="J1676" i="7" s="1"/>
  <c r="I1675" i="7"/>
  <c r="J1675" i="7" s="1"/>
  <c r="I1674" i="7"/>
  <c r="J1674" i="7" s="1"/>
  <c r="I1673" i="7"/>
  <c r="J1673" i="7" s="1"/>
  <c r="I1672" i="7"/>
  <c r="J1672" i="7" s="1"/>
  <c r="I1671" i="7"/>
  <c r="J1671" i="7" s="1"/>
  <c r="I1670" i="7"/>
  <c r="J1670" i="7" s="1"/>
  <c r="I1669" i="7"/>
  <c r="J1669" i="7" s="1"/>
  <c r="I1668" i="7"/>
  <c r="J1668" i="7" s="1"/>
  <c r="I1667" i="7"/>
  <c r="J1667" i="7" s="1"/>
  <c r="I1666" i="7"/>
  <c r="J1666" i="7" s="1"/>
  <c r="I1665" i="7"/>
  <c r="J1665" i="7" s="1"/>
  <c r="I1664" i="7"/>
  <c r="J1664" i="7" s="1"/>
  <c r="I1663" i="7"/>
  <c r="J1663" i="7" s="1"/>
  <c r="I1662" i="7"/>
  <c r="J1662" i="7" s="1"/>
  <c r="I1661" i="7"/>
  <c r="J1661" i="7" s="1"/>
  <c r="I1660" i="7"/>
  <c r="J1660" i="7" s="1"/>
  <c r="I1659" i="7"/>
  <c r="J1659" i="7" s="1"/>
  <c r="I1658" i="7"/>
  <c r="J1658" i="7" s="1"/>
  <c r="I1657" i="7"/>
  <c r="J1657" i="7" s="1"/>
  <c r="I1656" i="7"/>
  <c r="J1656" i="7" s="1"/>
  <c r="I1655" i="7"/>
  <c r="J1655" i="7" s="1"/>
  <c r="I1654" i="7"/>
  <c r="J1654" i="7" s="1"/>
  <c r="I1653" i="7"/>
  <c r="J1653" i="7" s="1"/>
  <c r="I1652" i="7"/>
  <c r="J1652" i="7" s="1"/>
  <c r="I1651" i="7"/>
  <c r="J1651" i="7" s="1"/>
  <c r="I1650" i="7"/>
  <c r="J1650" i="7" s="1"/>
  <c r="I1649" i="7"/>
  <c r="J1649" i="7" s="1"/>
  <c r="I1648" i="7"/>
  <c r="J1648" i="7" s="1"/>
  <c r="I1647" i="7"/>
  <c r="J1647" i="7" s="1"/>
  <c r="I1646" i="7"/>
  <c r="J1646" i="7" s="1"/>
  <c r="I1645" i="7"/>
  <c r="J1645" i="7" s="1"/>
  <c r="I1644" i="7"/>
  <c r="J1644" i="7" s="1"/>
  <c r="I1643" i="7"/>
  <c r="J1643" i="7" s="1"/>
  <c r="I1642" i="7"/>
  <c r="J1642" i="7" s="1"/>
  <c r="I1641" i="7"/>
  <c r="J1641" i="7" s="1"/>
  <c r="I1640" i="7"/>
  <c r="J1640" i="7" s="1"/>
  <c r="I1639" i="7"/>
  <c r="J1639" i="7" s="1"/>
  <c r="I1638" i="7"/>
  <c r="J1638" i="7" s="1"/>
  <c r="I1637" i="7"/>
  <c r="J1637" i="7" s="1"/>
  <c r="I1636" i="7"/>
  <c r="J1636" i="7" s="1"/>
  <c r="I1635" i="7"/>
  <c r="J1635" i="7" s="1"/>
  <c r="I1634" i="7"/>
  <c r="J1634" i="7" s="1"/>
  <c r="I1633" i="7"/>
  <c r="J1633" i="7" s="1"/>
  <c r="I1632" i="7"/>
  <c r="J1632" i="7" s="1"/>
  <c r="I1631" i="7"/>
  <c r="J1631" i="7" s="1"/>
  <c r="I1630" i="7"/>
  <c r="J1630" i="7" s="1"/>
  <c r="I1629" i="7"/>
  <c r="J1629" i="7" s="1"/>
  <c r="I1628" i="7"/>
  <c r="J1628" i="7" s="1"/>
  <c r="I1627" i="7"/>
  <c r="J1627" i="7" s="1"/>
  <c r="I1626" i="7"/>
  <c r="J1626" i="7" s="1"/>
  <c r="I1625" i="7"/>
  <c r="J1625" i="7" s="1"/>
  <c r="I1624" i="7"/>
  <c r="J1624" i="7" s="1"/>
  <c r="I1623" i="7"/>
  <c r="J1623" i="7" s="1"/>
  <c r="I1622" i="7"/>
  <c r="J1622" i="7" s="1"/>
  <c r="I1621" i="7"/>
  <c r="J1621" i="7" s="1"/>
  <c r="I1620" i="7"/>
  <c r="J1620" i="7" s="1"/>
  <c r="I1619" i="7"/>
  <c r="J1619" i="7" s="1"/>
  <c r="I1618" i="7"/>
  <c r="J1618" i="7" s="1"/>
  <c r="I1617" i="7"/>
  <c r="J1617" i="7" s="1"/>
  <c r="I1616" i="7"/>
  <c r="J1616" i="7" s="1"/>
  <c r="I1615" i="7"/>
  <c r="J1615" i="7" s="1"/>
  <c r="I1614" i="7"/>
  <c r="J1614" i="7" s="1"/>
  <c r="I1613" i="7"/>
  <c r="J1613" i="7" s="1"/>
  <c r="I1612" i="7"/>
  <c r="J1612" i="7" s="1"/>
  <c r="I1611" i="7"/>
  <c r="J1611" i="7" s="1"/>
  <c r="I1610" i="7"/>
  <c r="J1610" i="7" s="1"/>
  <c r="I1609" i="7"/>
  <c r="J1609" i="7" s="1"/>
  <c r="I1608" i="7"/>
  <c r="J1608" i="7" s="1"/>
  <c r="I1607" i="7"/>
  <c r="J1607" i="7" s="1"/>
  <c r="I1606" i="7"/>
  <c r="J1606" i="7" s="1"/>
  <c r="I1605" i="7"/>
  <c r="J1605" i="7" s="1"/>
  <c r="I1604" i="7"/>
  <c r="J1604" i="7" s="1"/>
  <c r="I1603" i="7"/>
  <c r="J1603" i="7" s="1"/>
  <c r="I1602" i="7"/>
  <c r="J1602" i="7" s="1"/>
  <c r="I1601" i="7"/>
  <c r="J1601" i="7" s="1"/>
  <c r="I1600" i="7"/>
  <c r="J1600" i="7" s="1"/>
  <c r="I1599" i="7"/>
  <c r="J1599" i="7" s="1"/>
  <c r="I1598" i="7"/>
  <c r="J1598" i="7" s="1"/>
  <c r="I1597" i="7"/>
  <c r="J1597" i="7" s="1"/>
  <c r="I1596" i="7"/>
  <c r="J1596" i="7" s="1"/>
  <c r="I1595" i="7"/>
  <c r="J1595" i="7" s="1"/>
  <c r="I1594" i="7"/>
  <c r="J1594" i="7" s="1"/>
  <c r="I1593" i="7"/>
  <c r="J1593" i="7" s="1"/>
  <c r="I1592" i="7"/>
  <c r="J1592" i="7" s="1"/>
  <c r="I1591" i="7"/>
  <c r="J1591" i="7" s="1"/>
  <c r="I1590" i="7"/>
  <c r="J1590" i="7" s="1"/>
  <c r="I1589" i="7"/>
  <c r="J1589" i="7" s="1"/>
  <c r="I1588" i="7"/>
  <c r="J1588" i="7" s="1"/>
  <c r="I1587" i="7"/>
  <c r="J1587" i="7" s="1"/>
  <c r="I1586" i="7"/>
  <c r="J1586" i="7" s="1"/>
  <c r="I1585" i="7"/>
  <c r="J1585" i="7" s="1"/>
  <c r="I1584" i="7"/>
  <c r="J1584" i="7" s="1"/>
  <c r="I1583" i="7"/>
  <c r="J1583" i="7" s="1"/>
  <c r="I1582" i="7"/>
  <c r="J1582" i="7" s="1"/>
  <c r="I1581" i="7"/>
  <c r="J1581" i="7" s="1"/>
  <c r="I1580" i="7"/>
  <c r="J1580" i="7" s="1"/>
  <c r="I1579" i="7"/>
  <c r="J1579" i="7" s="1"/>
  <c r="I1578" i="7"/>
  <c r="J1578" i="7" s="1"/>
  <c r="I1577" i="7"/>
  <c r="J1577" i="7" s="1"/>
  <c r="I1576" i="7"/>
  <c r="J1576" i="7" s="1"/>
  <c r="I1575" i="7"/>
  <c r="J1575" i="7" s="1"/>
  <c r="I1574" i="7"/>
  <c r="J1574" i="7" s="1"/>
  <c r="I1573" i="7"/>
  <c r="J1573" i="7" s="1"/>
  <c r="I1572" i="7"/>
  <c r="J1572" i="7" s="1"/>
  <c r="I1571" i="7"/>
  <c r="J1571" i="7" s="1"/>
  <c r="I1570" i="7"/>
  <c r="J1570" i="7" s="1"/>
  <c r="I1569" i="7"/>
  <c r="J1569" i="7" s="1"/>
  <c r="I1568" i="7"/>
  <c r="J1568" i="7" s="1"/>
  <c r="I1567" i="7"/>
  <c r="J1567" i="7" s="1"/>
  <c r="I1566" i="7"/>
  <c r="J1566" i="7" s="1"/>
  <c r="I1565" i="7"/>
  <c r="J1565" i="7" s="1"/>
  <c r="I1564" i="7"/>
  <c r="J1564" i="7" s="1"/>
  <c r="I1563" i="7"/>
  <c r="J1563" i="7" s="1"/>
  <c r="I1562" i="7"/>
  <c r="J1562" i="7" s="1"/>
  <c r="I1561" i="7"/>
  <c r="J1561" i="7" s="1"/>
  <c r="I1560" i="7"/>
  <c r="J1560" i="7" s="1"/>
  <c r="I1559" i="7"/>
  <c r="J1559" i="7" s="1"/>
  <c r="I1558" i="7"/>
  <c r="J1558" i="7" s="1"/>
  <c r="I1557" i="7"/>
  <c r="J1557" i="7" s="1"/>
  <c r="I1556" i="7"/>
  <c r="J1556" i="7" s="1"/>
  <c r="I1555" i="7"/>
  <c r="J1555" i="7" s="1"/>
  <c r="I1554" i="7"/>
  <c r="J1554" i="7" s="1"/>
  <c r="I1553" i="7"/>
  <c r="J1553" i="7" s="1"/>
  <c r="I1552" i="7"/>
  <c r="J1552" i="7" s="1"/>
  <c r="I1551" i="7"/>
  <c r="J1551" i="7" s="1"/>
  <c r="I1550" i="7"/>
  <c r="J1550" i="7" s="1"/>
  <c r="I1549" i="7"/>
  <c r="J1549" i="7" s="1"/>
  <c r="I1548" i="7"/>
  <c r="J1548" i="7" s="1"/>
  <c r="I1547" i="7"/>
  <c r="J1547" i="7" s="1"/>
  <c r="I1546" i="7"/>
  <c r="J1546" i="7" s="1"/>
  <c r="I1545" i="7"/>
  <c r="J1545" i="7" s="1"/>
  <c r="I1544" i="7"/>
  <c r="J1544" i="7" s="1"/>
  <c r="I1543" i="7"/>
  <c r="J1543" i="7" s="1"/>
  <c r="I1542" i="7"/>
  <c r="J1542" i="7" s="1"/>
  <c r="I1541" i="7"/>
  <c r="J1541" i="7" s="1"/>
  <c r="I1540" i="7"/>
  <c r="J1540" i="7" s="1"/>
  <c r="I1539" i="7"/>
  <c r="J1539" i="7" s="1"/>
  <c r="I1538" i="7"/>
  <c r="J1538" i="7" s="1"/>
  <c r="I1537" i="7"/>
  <c r="J1537" i="7" s="1"/>
  <c r="I1536" i="7"/>
  <c r="J1536" i="7" s="1"/>
  <c r="I1535" i="7"/>
  <c r="J1535" i="7" s="1"/>
  <c r="I1534" i="7"/>
  <c r="J1534" i="7" s="1"/>
  <c r="I1533" i="7"/>
  <c r="J1533" i="7" s="1"/>
  <c r="I1532" i="7"/>
  <c r="J1532" i="7" s="1"/>
  <c r="I1531" i="7"/>
  <c r="J1531" i="7" s="1"/>
  <c r="I1530" i="7"/>
  <c r="J1530" i="7" s="1"/>
  <c r="I1529" i="7"/>
  <c r="J1529" i="7" s="1"/>
  <c r="I1528" i="7"/>
  <c r="J1528" i="7" s="1"/>
  <c r="I1527" i="7"/>
  <c r="J1527" i="7" s="1"/>
  <c r="I1526" i="7"/>
  <c r="J1526" i="7" s="1"/>
  <c r="I1525" i="7"/>
  <c r="J1525" i="7" s="1"/>
  <c r="I1524" i="7"/>
  <c r="J1524" i="7" s="1"/>
  <c r="I1523" i="7"/>
  <c r="J1523" i="7" s="1"/>
  <c r="I1522" i="7"/>
  <c r="J1522" i="7" s="1"/>
  <c r="I1521" i="7"/>
  <c r="J1521" i="7" s="1"/>
  <c r="I1520" i="7"/>
  <c r="J1520" i="7" s="1"/>
  <c r="I1519" i="7"/>
  <c r="J1519" i="7" s="1"/>
  <c r="I1518" i="7"/>
  <c r="J1518" i="7" s="1"/>
  <c r="I1517" i="7"/>
  <c r="J1517" i="7" s="1"/>
  <c r="I1516" i="7"/>
  <c r="J1516" i="7" s="1"/>
  <c r="I1515" i="7"/>
  <c r="J1515" i="7" s="1"/>
  <c r="I1514" i="7"/>
  <c r="J1514" i="7" s="1"/>
  <c r="I1513" i="7"/>
  <c r="J1513" i="7" s="1"/>
  <c r="I1512" i="7"/>
  <c r="J1512" i="7" s="1"/>
  <c r="I1511" i="7"/>
  <c r="J1511" i="7" s="1"/>
  <c r="I1510" i="7"/>
  <c r="J1510" i="7" s="1"/>
  <c r="I1509" i="7"/>
  <c r="J1509" i="7" s="1"/>
  <c r="I1508" i="7"/>
  <c r="J1508" i="7" s="1"/>
  <c r="I1507" i="7"/>
  <c r="J1507" i="7" s="1"/>
  <c r="I1506" i="7"/>
  <c r="J1506" i="7" s="1"/>
  <c r="I1505" i="7"/>
  <c r="J1505" i="7" s="1"/>
  <c r="I1504" i="7"/>
  <c r="J1504" i="7" s="1"/>
  <c r="I1503" i="7"/>
  <c r="J1503" i="7" s="1"/>
  <c r="I1502" i="7"/>
  <c r="J1502" i="7" s="1"/>
  <c r="I1501" i="7"/>
  <c r="J1501" i="7" s="1"/>
  <c r="I1500" i="7"/>
  <c r="J1500" i="7" s="1"/>
  <c r="I1499" i="7"/>
  <c r="J1499" i="7" s="1"/>
  <c r="I1498" i="7"/>
  <c r="J1498" i="7" s="1"/>
  <c r="I1497" i="7"/>
  <c r="J1497" i="7" s="1"/>
  <c r="I1496" i="7"/>
  <c r="J1496" i="7" s="1"/>
  <c r="I1495" i="7"/>
  <c r="J1495" i="7" s="1"/>
  <c r="I1494" i="7"/>
  <c r="J1494" i="7" s="1"/>
  <c r="I1493" i="7"/>
  <c r="J1493" i="7" s="1"/>
  <c r="I1492" i="7"/>
  <c r="J1492" i="7" s="1"/>
  <c r="I1491" i="7"/>
  <c r="J1491" i="7" s="1"/>
  <c r="I1490" i="7"/>
  <c r="J1490" i="7" s="1"/>
  <c r="I1489" i="7"/>
  <c r="J1489" i="7" s="1"/>
  <c r="I1488" i="7"/>
  <c r="J1488" i="7" s="1"/>
  <c r="I1487" i="7"/>
  <c r="J1487" i="7" s="1"/>
  <c r="I1486" i="7"/>
  <c r="J1486" i="7" s="1"/>
  <c r="I1485" i="7"/>
  <c r="J1485" i="7" s="1"/>
  <c r="I1484" i="7"/>
  <c r="J1484" i="7" s="1"/>
  <c r="I1483" i="7"/>
  <c r="J1483" i="7" s="1"/>
  <c r="I1482" i="7"/>
  <c r="J1482" i="7" s="1"/>
  <c r="I1481" i="7"/>
  <c r="J1481" i="7" s="1"/>
  <c r="I1480" i="7"/>
  <c r="J1480" i="7" s="1"/>
  <c r="I1479" i="7"/>
  <c r="J1479" i="7" s="1"/>
  <c r="I1478" i="7"/>
  <c r="J1478" i="7" s="1"/>
  <c r="I1477" i="7"/>
  <c r="J1477" i="7" s="1"/>
  <c r="I1476" i="7"/>
  <c r="J1476" i="7" s="1"/>
  <c r="I1475" i="7"/>
  <c r="J1475" i="7" s="1"/>
  <c r="I1474" i="7"/>
  <c r="J1474" i="7" s="1"/>
  <c r="I1473" i="7"/>
  <c r="J1473" i="7" s="1"/>
  <c r="I1472" i="7"/>
  <c r="J1472" i="7" s="1"/>
  <c r="I1471" i="7"/>
  <c r="J1471" i="7" s="1"/>
  <c r="I1470" i="7"/>
  <c r="J1470" i="7" s="1"/>
  <c r="I1469" i="7"/>
  <c r="J1469" i="7" s="1"/>
  <c r="I1468" i="7"/>
  <c r="J1468" i="7" s="1"/>
  <c r="I1467" i="7"/>
  <c r="J1467" i="7" s="1"/>
  <c r="I1466" i="7"/>
  <c r="J1466" i="7" s="1"/>
  <c r="I1465" i="7"/>
  <c r="J1465" i="7" s="1"/>
  <c r="I1464" i="7"/>
  <c r="J1464" i="7" s="1"/>
  <c r="I1463" i="7"/>
  <c r="J1463" i="7" s="1"/>
  <c r="I1462" i="7"/>
  <c r="J1462" i="7" s="1"/>
  <c r="I1461" i="7"/>
  <c r="J1461" i="7" s="1"/>
  <c r="I1460" i="7"/>
  <c r="J1460" i="7" s="1"/>
  <c r="I1459" i="7"/>
  <c r="J1459" i="7" s="1"/>
  <c r="I1458" i="7"/>
  <c r="J1458" i="7" s="1"/>
  <c r="I1457" i="7"/>
  <c r="J1457" i="7" s="1"/>
  <c r="I1456" i="7"/>
  <c r="J1456" i="7" s="1"/>
  <c r="I1455" i="7"/>
  <c r="J1455" i="7" s="1"/>
  <c r="I1454" i="7"/>
  <c r="J1454" i="7" s="1"/>
  <c r="I1453" i="7"/>
  <c r="J1453" i="7" s="1"/>
  <c r="I1452" i="7"/>
  <c r="J1452" i="7" s="1"/>
  <c r="I1451" i="7"/>
  <c r="J1451" i="7" s="1"/>
  <c r="I1450" i="7"/>
  <c r="J1450" i="7" s="1"/>
  <c r="I1449" i="7"/>
  <c r="J1449" i="7" s="1"/>
  <c r="I1448" i="7"/>
  <c r="J1448" i="7" s="1"/>
  <c r="I1447" i="7"/>
  <c r="J1447" i="7" s="1"/>
  <c r="I1446" i="7"/>
  <c r="J1446" i="7" s="1"/>
  <c r="I1445" i="7"/>
  <c r="J1445" i="7" s="1"/>
  <c r="I1444" i="7"/>
  <c r="J1444" i="7" s="1"/>
  <c r="I1443" i="7"/>
  <c r="J1443" i="7" s="1"/>
  <c r="I1442" i="7"/>
  <c r="J1442" i="7" s="1"/>
  <c r="I1441" i="7"/>
  <c r="J1441" i="7" s="1"/>
  <c r="I1440" i="7"/>
  <c r="J1440" i="7" s="1"/>
  <c r="I1439" i="7"/>
  <c r="J1439" i="7" s="1"/>
  <c r="I1438" i="7"/>
  <c r="J1438" i="7" s="1"/>
  <c r="I1437" i="7"/>
  <c r="J1437" i="7" s="1"/>
  <c r="I1436" i="7"/>
  <c r="J1436" i="7" s="1"/>
  <c r="I1435" i="7"/>
  <c r="J1435" i="7" s="1"/>
  <c r="I1434" i="7"/>
  <c r="J1434" i="7" s="1"/>
  <c r="I1433" i="7"/>
  <c r="J1433" i="7" s="1"/>
  <c r="I1432" i="7"/>
  <c r="J1432" i="7" s="1"/>
  <c r="I1431" i="7"/>
  <c r="J1431" i="7" s="1"/>
  <c r="I1430" i="7"/>
  <c r="J1430" i="7" s="1"/>
  <c r="I1429" i="7"/>
  <c r="J1429" i="7" s="1"/>
  <c r="I1428" i="7"/>
  <c r="J1428" i="7" s="1"/>
  <c r="I1427" i="7"/>
  <c r="J1427" i="7" s="1"/>
  <c r="I1426" i="7"/>
  <c r="J1426" i="7" s="1"/>
  <c r="I1425" i="7"/>
  <c r="J1425" i="7" s="1"/>
  <c r="I1424" i="7"/>
  <c r="J1424" i="7" s="1"/>
  <c r="I1423" i="7"/>
  <c r="J1423" i="7" s="1"/>
  <c r="I1422" i="7"/>
  <c r="J1422" i="7" s="1"/>
  <c r="I1421" i="7"/>
  <c r="J1421" i="7" s="1"/>
  <c r="I1420" i="7"/>
  <c r="J1420" i="7" s="1"/>
  <c r="I1419" i="7"/>
  <c r="J1419" i="7" s="1"/>
  <c r="I1418" i="7"/>
  <c r="J1418" i="7" s="1"/>
  <c r="I1417" i="7"/>
  <c r="J1417" i="7" s="1"/>
  <c r="I1416" i="7"/>
  <c r="J1416" i="7" s="1"/>
  <c r="I1415" i="7"/>
  <c r="J1415" i="7" s="1"/>
  <c r="I1414" i="7"/>
  <c r="J1414" i="7" s="1"/>
  <c r="I1413" i="7"/>
  <c r="J1413" i="7" s="1"/>
  <c r="I1412" i="7"/>
  <c r="J1412" i="7" s="1"/>
  <c r="I1411" i="7"/>
  <c r="J1411" i="7" s="1"/>
  <c r="I1410" i="7"/>
  <c r="J1410" i="7" s="1"/>
  <c r="I1409" i="7"/>
  <c r="J1409" i="7" s="1"/>
  <c r="I1408" i="7"/>
  <c r="J1408" i="7" s="1"/>
  <c r="I1407" i="7"/>
  <c r="J1407" i="7" s="1"/>
  <c r="I1406" i="7"/>
  <c r="J1406" i="7" s="1"/>
  <c r="I1405" i="7"/>
  <c r="J1405" i="7" s="1"/>
  <c r="I1404" i="7"/>
  <c r="J1404" i="7" s="1"/>
  <c r="I1403" i="7"/>
  <c r="J1403" i="7" s="1"/>
  <c r="I1402" i="7"/>
  <c r="J1402" i="7" s="1"/>
  <c r="I1401" i="7"/>
  <c r="J1401" i="7" s="1"/>
  <c r="I1400" i="7"/>
  <c r="J1400" i="7" s="1"/>
  <c r="I1399" i="7"/>
  <c r="J1399" i="7" s="1"/>
  <c r="I1398" i="7"/>
  <c r="J1398" i="7" s="1"/>
  <c r="I1397" i="7"/>
  <c r="J1397" i="7" s="1"/>
  <c r="I1396" i="7"/>
  <c r="J1396" i="7" s="1"/>
  <c r="I1395" i="7"/>
  <c r="J1395" i="7" s="1"/>
  <c r="I1394" i="7"/>
  <c r="J1394" i="7" s="1"/>
  <c r="I1393" i="7"/>
  <c r="J1393" i="7" s="1"/>
  <c r="I1392" i="7"/>
  <c r="J1392" i="7" s="1"/>
  <c r="I1391" i="7"/>
  <c r="J1391" i="7" s="1"/>
  <c r="I1390" i="7"/>
  <c r="J1390" i="7" s="1"/>
  <c r="I1389" i="7"/>
  <c r="J1389" i="7" s="1"/>
  <c r="I1388" i="7"/>
  <c r="J1388" i="7" s="1"/>
  <c r="I1387" i="7"/>
  <c r="J1387" i="7" s="1"/>
  <c r="I1386" i="7"/>
  <c r="J1386" i="7" s="1"/>
  <c r="I1385" i="7"/>
  <c r="J1385" i="7" s="1"/>
  <c r="I1384" i="7"/>
  <c r="J1384" i="7" s="1"/>
  <c r="I1383" i="7"/>
  <c r="J1383" i="7" s="1"/>
  <c r="I1382" i="7"/>
  <c r="J1382" i="7" s="1"/>
  <c r="I1381" i="7"/>
  <c r="J1381" i="7" s="1"/>
  <c r="I1380" i="7"/>
  <c r="J1380" i="7" s="1"/>
  <c r="I1379" i="7"/>
  <c r="J1379" i="7" s="1"/>
  <c r="I1378" i="7"/>
  <c r="J1378" i="7" s="1"/>
  <c r="I1377" i="7"/>
  <c r="J1377" i="7" s="1"/>
  <c r="I1376" i="7"/>
  <c r="J1376" i="7" s="1"/>
  <c r="I1375" i="7"/>
  <c r="J1375" i="7" s="1"/>
  <c r="I1374" i="7"/>
  <c r="J1374" i="7" s="1"/>
  <c r="I1373" i="7"/>
  <c r="J1373" i="7" s="1"/>
  <c r="I1372" i="7"/>
  <c r="J1372" i="7" s="1"/>
  <c r="I1371" i="7"/>
  <c r="J1371" i="7" s="1"/>
  <c r="I1370" i="7"/>
  <c r="J1370" i="7" s="1"/>
  <c r="I1369" i="7"/>
  <c r="J1369" i="7" s="1"/>
  <c r="I1368" i="7"/>
  <c r="J1368" i="7" s="1"/>
  <c r="I1367" i="7"/>
  <c r="J1367" i="7" s="1"/>
  <c r="I1366" i="7"/>
  <c r="J1366" i="7" s="1"/>
  <c r="I1365" i="7"/>
  <c r="J1365" i="7" s="1"/>
  <c r="I1364" i="7"/>
  <c r="J1364" i="7" s="1"/>
  <c r="I1363" i="7"/>
  <c r="J1363" i="7" s="1"/>
  <c r="I1362" i="7"/>
  <c r="J1362" i="7" s="1"/>
  <c r="I1361" i="7"/>
  <c r="J1361" i="7" s="1"/>
  <c r="I1360" i="7"/>
  <c r="J1360" i="7" s="1"/>
  <c r="I1359" i="7"/>
  <c r="J1359" i="7" s="1"/>
  <c r="I1358" i="7"/>
  <c r="J1358" i="7" s="1"/>
  <c r="I1357" i="7"/>
  <c r="J1357" i="7" s="1"/>
  <c r="I1356" i="7"/>
  <c r="J1356" i="7" s="1"/>
  <c r="I1355" i="7"/>
  <c r="J1355" i="7" s="1"/>
  <c r="I1354" i="7"/>
  <c r="J1354" i="7" s="1"/>
  <c r="I1353" i="7"/>
  <c r="J1353" i="7" s="1"/>
  <c r="I1352" i="7"/>
  <c r="J1352" i="7" s="1"/>
  <c r="I1351" i="7"/>
  <c r="J1351" i="7" s="1"/>
  <c r="I1350" i="7"/>
  <c r="J1350" i="7" s="1"/>
  <c r="I1349" i="7"/>
  <c r="J1349" i="7" s="1"/>
  <c r="I1348" i="7"/>
  <c r="J1348" i="7" s="1"/>
  <c r="I1347" i="7"/>
  <c r="J1347" i="7" s="1"/>
  <c r="I1346" i="7"/>
  <c r="J1346" i="7" s="1"/>
  <c r="I1345" i="7"/>
  <c r="J1345" i="7" s="1"/>
  <c r="I1344" i="7"/>
  <c r="J1344" i="7" s="1"/>
  <c r="I1343" i="7"/>
  <c r="J1343" i="7" s="1"/>
  <c r="I1342" i="7"/>
  <c r="J1342" i="7" s="1"/>
  <c r="I1341" i="7"/>
  <c r="J1341" i="7" s="1"/>
  <c r="I1340" i="7"/>
  <c r="J1340" i="7" s="1"/>
  <c r="I1339" i="7"/>
  <c r="J1339" i="7" s="1"/>
  <c r="I1338" i="7"/>
  <c r="J1338" i="7" s="1"/>
  <c r="I1337" i="7"/>
  <c r="J1337" i="7" s="1"/>
  <c r="I1336" i="7"/>
  <c r="J1336" i="7" s="1"/>
  <c r="I1335" i="7"/>
  <c r="J1335" i="7" s="1"/>
  <c r="I1334" i="7"/>
  <c r="J1334" i="7" s="1"/>
  <c r="I1333" i="7"/>
  <c r="J1333" i="7" s="1"/>
  <c r="I1332" i="7"/>
  <c r="J1332" i="7" s="1"/>
  <c r="I1331" i="7"/>
  <c r="J1331" i="7" s="1"/>
  <c r="I1330" i="7"/>
  <c r="J1330" i="7" s="1"/>
  <c r="I1329" i="7"/>
  <c r="J1329" i="7" s="1"/>
  <c r="I1328" i="7"/>
  <c r="J1328" i="7" s="1"/>
  <c r="I1327" i="7"/>
  <c r="J1327" i="7" s="1"/>
  <c r="I1326" i="7"/>
  <c r="J1326" i="7" s="1"/>
  <c r="I1325" i="7"/>
  <c r="J1325" i="7" s="1"/>
  <c r="I1324" i="7"/>
  <c r="J1324" i="7" s="1"/>
  <c r="I1323" i="7"/>
  <c r="J1323" i="7" s="1"/>
  <c r="I1322" i="7"/>
  <c r="J1322" i="7" s="1"/>
  <c r="I1321" i="7"/>
  <c r="J1321" i="7" s="1"/>
  <c r="I1320" i="7"/>
  <c r="J1320" i="7" s="1"/>
  <c r="I1319" i="7"/>
  <c r="J1319" i="7" s="1"/>
  <c r="I1318" i="7"/>
  <c r="J1318" i="7" s="1"/>
  <c r="I1317" i="7"/>
  <c r="J1317" i="7" s="1"/>
  <c r="I1316" i="7"/>
  <c r="J1316" i="7" s="1"/>
  <c r="I1315" i="7"/>
  <c r="J1315" i="7" s="1"/>
  <c r="I1314" i="7"/>
  <c r="J1314" i="7" s="1"/>
  <c r="I1313" i="7"/>
  <c r="J1313" i="7" s="1"/>
  <c r="I1312" i="7"/>
  <c r="J1312" i="7" s="1"/>
  <c r="I1311" i="7"/>
  <c r="J1311" i="7" s="1"/>
  <c r="I1310" i="7"/>
  <c r="J1310" i="7" s="1"/>
  <c r="I1309" i="7"/>
  <c r="J1309" i="7" s="1"/>
  <c r="I1308" i="7"/>
  <c r="J1308" i="7" s="1"/>
  <c r="I1307" i="7"/>
  <c r="J1307" i="7" s="1"/>
  <c r="I1306" i="7"/>
  <c r="J1306" i="7" s="1"/>
  <c r="I1305" i="7"/>
  <c r="J1305" i="7" s="1"/>
  <c r="I1304" i="7"/>
  <c r="J1304" i="7" s="1"/>
  <c r="I1303" i="7"/>
  <c r="J1303" i="7" s="1"/>
  <c r="I1302" i="7"/>
  <c r="J1302" i="7" s="1"/>
  <c r="I1301" i="7"/>
  <c r="J1301" i="7" s="1"/>
  <c r="I1300" i="7"/>
  <c r="J1300" i="7" s="1"/>
  <c r="I1299" i="7"/>
  <c r="J1299" i="7" s="1"/>
  <c r="I1298" i="7"/>
  <c r="J1298" i="7" s="1"/>
  <c r="I1297" i="7"/>
  <c r="J1297" i="7" s="1"/>
  <c r="I1296" i="7"/>
  <c r="J1296" i="7" s="1"/>
  <c r="I1295" i="7"/>
  <c r="J1295" i="7" s="1"/>
  <c r="I1294" i="7"/>
  <c r="J1294" i="7" s="1"/>
  <c r="I1293" i="7"/>
  <c r="J1293" i="7" s="1"/>
  <c r="I1292" i="7"/>
  <c r="J1292" i="7" s="1"/>
  <c r="I1291" i="7"/>
  <c r="J1291" i="7" s="1"/>
  <c r="I1290" i="7"/>
  <c r="J1290" i="7" s="1"/>
  <c r="I1289" i="7"/>
  <c r="J1289" i="7" s="1"/>
  <c r="I1288" i="7"/>
  <c r="J1288" i="7" s="1"/>
  <c r="I1287" i="7"/>
  <c r="J1287" i="7" s="1"/>
  <c r="I1286" i="7"/>
  <c r="J1286" i="7" s="1"/>
  <c r="I1285" i="7"/>
  <c r="J1285" i="7" s="1"/>
  <c r="I1284" i="7"/>
  <c r="J1284" i="7" s="1"/>
  <c r="I1283" i="7"/>
  <c r="J1283" i="7" s="1"/>
  <c r="I1282" i="7"/>
  <c r="J1282" i="7" s="1"/>
  <c r="I1281" i="7"/>
  <c r="J1281" i="7" s="1"/>
  <c r="I1280" i="7"/>
  <c r="J1280" i="7" s="1"/>
  <c r="I1279" i="7"/>
  <c r="J1279" i="7" s="1"/>
  <c r="I1278" i="7"/>
  <c r="J1278" i="7" s="1"/>
  <c r="I1277" i="7"/>
  <c r="J1277" i="7" s="1"/>
  <c r="I1276" i="7"/>
  <c r="J1276" i="7" s="1"/>
  <c r="I1275" i="7"/>
  <c r="J1275" i="7" s="1"/>
  <c r="I1274" i="7"/>
  <c r="J1274" i="7" s="1"/>
  <c r="I1273" i="7"/>
  <c r="J1273" i="7" s="1"/>
  <c r="I1272" i="7"/>
  <c r="J1272" i="7" s="1"/>
  <c r="I1271" i="7"/>
  <c r="J1271" i="7" s="1"/>
  <c r="I1270" i="7"/>
  <c r="J1270" i="7" s="1"/>
  <c r="I1269" i="7"/>
  <c r="J1269" i="7" s="1"/>
  <c r="I1268" i="7"/>
  <c r="J1268" i="7" s="1"/>
  <c r="I1267" i="7"/>
  <c r="J1267" i="7" s="1"/>
  <c r="I1266" i="7"/>
  <c r="J1266" i="7" s="1"/>
  <c r="I1265" i="7"/>
  <c r="J1265" i="7" s="1"/>
  <c r="I1264" i="7"/>
  <c r="J1264" i="7" s="1"/>
  <c r="I1263" i="7"/>
  <c r="J1263" i="7" s="1"/>
  <c r="I1262" i="7"/>
  <c r="J1262" i="7" s="1"/>
  <c r="I1261" i="7"/>
  <c r="J1261" i="7" s="1"/>
  <c r="I1260" i="7"/>
  <c r="J1260" i="7" s="1"/>
  <c r="I1259" i="7"/>
  <c r="J1259" i="7" s="1"/>
  <c r="I1258" i="7"/>
  <c r="J1258" i="7" s="1"/>
  <c r="I1257" i="7"/>
  <c r="J1257" i="7" s="1"/>
  <c r="I1256" i="7"/>
  <c r="J1256" i="7" s="1"/>
  <c r="I1255" i="7"/>
  <c r="J1255" i="7" s="1"/>
  <c r="I1254" i="7"/>
  <c r="J1254" i="7" s="1"/>
  <c r="I1253" i="7"/>
  <c r="J1253" i="7" s="1"/>
  <c r="I1252" i="7"/>
  <c r="J1252" i="7" s="1"/>
  <c r="I1251" i="7"/>
  <c r="J1251" i="7" s="1"/>
  <c r="I1250" i="7"/>
  <c r="J1250" i="7" s="1"/>
  <c r="I1249" i="7"/>
  <c r="J1249" i="7" s="1"/>
  <c r="I1248" i="7"/>
  <c r="J1248" i="7" s="1"/>
  <c r="I1247" i="7"/>
  <c r="J1247" i="7" s="1"/>
  <c r="I1246" i="7"/>
  <c r="J1246" i="7" s="1"/>
  <c r="I1245" i="7"/>
  <c r="J1245" i="7" s="1"/>
  <c r="I1244" i="7"/>
  <c r="J1244" i="7" s="1"/>
  <c r="I1243" i="7"/>
  <c r="J1243" i="7" s="1"/>
  <c r="I1242" i="7"/>
  <c r="J1242" i="7" s="1"/>
  <c r="I1241" i="7"/>
  <c r="J1241" i="7" s="1"/>
  <c r="I1240" i="7"/>
  <c r="J1240" i="7" s="1"/>
  <c r="I1239" i="7"/>
  <c r="J1239" i="7" s="1"/>
  <c r="I1238" i="7"/>
  <c r="J1238" i="7" s="1"/>
  <c r="I1237" i="7"/>
  <c r="J1237" i="7" s="1"/>
  <c r="I1236" i="7"/>
  <c r="J1236" i="7" s="1"/>
  <c r="I1235" i="7"/>
  <c r="J1235" i="7" s="1"/>
  <c r="I1234" i="7"/>
  <c r="J1234" i="7" s="1"/>
  <c r="I1233" i="7"/>
  <c r="J1233" i="7" s="1"/>
  <c r="I1232" i="7"/>
  <c r="J1232" i="7" s="1"/>
  <c r="I1231" i="7"/>
  <c r="J1231" i="7" s="1"/>
  <c r="I1230" i="7"/>
  <c r="J1230" i="7" s="1"/>
  <c r="I1229" i="7"/>
  <c r="J1229" i="7" s="1"/>
  <c r="I1228" i="7"/>
  <c r="J1228" i="7" s="1"/>
  <c r="I1227" i="7"/>
  <c r="J1227" i="7" s="1"/>
  <c r="I1226" i="7"/>
  <c r="J1226" i="7" s="1"/>
  <c r="I1225" i="7"/>
  <c r="J1225" i="7" s="1"/>
  <c r="I1224" i="7"/>
  <c r="J1224" i="7" s="1"/>
  <c r="I1223" i="7"/>
  <c r="J1223" i="7" s="1"/>
  <c r="I1222" i="7"/>
  <c r="J1222" i="7" s="1"/>
  <c r="I1221" i="7"/>
  <c r="J1221" i="7" s="1"/>
  <c r="I1220" i="7"/>
  <c r="J1220" i="7" s="1"/>
  <c r="I1219" i="7"/>
  <c r="J1219" i="7" s="1"/>
  <c r="I1218" i="7"/>
  <c r="J1218" i="7" s="1"/>
  <c r="I1217" i="7"/>
  <c r="J1217" i="7" s="1"/>
  <c r="I1216" i="7"/>
  <c r="J1216" i="7" s="1"/>
  <c r="I1215" i="7"/>
  <c r="J1215" i="7" s="1"/>
  <c r="I1214" i="7"/>
  <c r="J1214" i="7" s="1"/>
  <c r="I1213" i="7"/>
  <c r="J1213" i="7" s="1"/>
  <c r="I1212" i="7"/>
  <c r="J1212" i="7" s="1"/>
  <c r="I1211" i="7"/>
  <c r="J1211" i="7" s="1"/>
  <c r="I1210" i="7"/>
  <c r="J1210" i="7" s="1"/>
  <c r="I1209" i="7"/>
  <c r="J1209" i="7" s="1"/>
  <c r="I1208" i="7"/>
  <c r="J1208" i="7" s="1"/>
  <c r="I1207" i="7"/>
  <c r="J1207" i="7" s="1"/>
  <c r="I1206" i="7"/>
  <c r="J1206" i="7" s="1"/>
  <c r="I1205" i="7"/>
  <c r="J1205" i="7" s="1"/>
  <c r="I1204" i="7"/>
  <c r="J1204" i="7" s="1"/>
  <c r="I1203" i="7"/>
  <c r="J1203" i="7" s="1"/>
  <c r="I1202" i="7"/>
  <c r="J1202" i="7" s="1"/>
  <c r="I1201" i="7"/>
  <c r="J1201" i="7" s="1"/>
  <c r="I1200" i="7"/>
  <c r="J1200" i="7" s="1"/>
  <c r="I1199" i="7"/>
  <c r="J1199" i="7" s="1"/>
  <c r="I1198" i="7"/>
  <c r="J1198" i="7" s="1"/>
  <c r="I1197" i="7"/>
  <c r="J1197" i="7" s="1"/>
  <c r="I1196" i="7"/>
  <c r="J1196" i="7" s="1"/>
  <c r="I1195" i="7"/>
  <c r="J1195" i="7" s="1"/>
  <c r="I1194" i="7"/>
  <c r="J1194" i="7" s="1"/>
  <c r="I1193" i="7"/>
  <c r="J1193" i="7" s="1"/>
  <c r="I1192" i="7"/>
  <c r="J1192" i="7" s="1"/>
  <c r="I1191" i="7"/>
  <c r="J1191" i="7" s="1"/>
  <c r="I1190" i="7"/>
  <c r="J1190" i="7" s="1"/>
  <c r="I1189" i="7"/>
  <c r="J1189" i="7" s="1"/>
  <c r="I1188" i="7"/>
  <c r="J1188" i="7" s="1"/>
  <c r="I1187" i="7"/>
  <c r="J1187" i="7" s="1"/>
  <c r="I1186" i="7"/>
  <c r="J1186" i="7" s="1"/>
  <c r="I1185" i="7"/>
  <c r="J1185" i="7" s="1"/>
  <c r="I1184" i="7"/>
  <c r="J1184" i="7" s="1"/>
  <c r="I1183" i="7"/>
  <c r="J1183" i="7" s="1"/>
  <c r="I1182" i="7"/>
  <c r="J1182" i="7" s="1"/>
  <c r="I1181" i="7"/>
  <c r="J1181" i="7" s="1"/>
  <c r="I1180" i="7"/>
  <c r="J1180" i="7" s="1"/>
  <c r="I1179" i="7"/>
  <c r="J1179" i="7" s="1"/>
  <c r="I1178" i="7"/>
  <c r="J1178" i="7" s="1"/>
  <c r="I1177" i="7"/>
  <c r="J1177" i="7" s="1"/>
  <c r="I1176" i="7"/>
  <c r="J1176" i="7" s="1"/>
  <c r="I1175" i="7"/>
  <c r="J1175" i="7" s="1"/>
  <c r="I1174" i="7"/>
  <c r="J1174" i="7" s="1"/>
  <c r="I1173" i="7"/>
  <c r="J1173" i="7" s="1"/>
  <c r="I1172" i="7"/>
  <c r="J1172" i="7" s="1"/>
  <c r="I1171" i="7"/>
  <c r="J1171" i="7" s="1"/>
  <c r="I1170" i="7"/>
  <c r="J1170" i="7" s="1"/>
  <c r="I1169" i="7"/>
  <c r="J1169" i="7" s="1"/>
  <c r="I1168" i="7"/>
  <c r="J1168" i="7" s="1"/>
  <c r="I1167" i="7"/>
  <c r="J1167" i="7" s="1"/>
  <c r="I1166" i="7"/>
  <c r="J1166" i="7" s="1"/>
  <c r="I1165" i="7"/>
  <c r="J1165" i="7" s="1"/>
  <c r="I1164" i="7"/>
  <c r="J1164" i="7" s="1"/>
  <c r="I1163" i="7"/>
  <c r="J1163" i="7" s="1"/>
  <c r="I1162" i="7"/>
  <c r="J1162" i="7" s="1"/>
  <c r="I1161" i="7"/>
  <c r="J1161" i="7" s="1"/>
  <c r="I1160" i="7"/>
  <c r="J1160" i="7" s="1"/>
  <c r="I1159" i="7"/>
  <c r="J1159" i="7" s="1"/>
  <c r="I1158" i="7"/>
  <c r="J1158" i="7" s="1"/>
  <c r="I1157" i="7"/>
  <c r="J1157" i="7" s="1"/>
  <c r="I1156" i="7"/>
  <c r="J1156" i="7" s="1"/>
  <c r="I1155" i="7"/>
  <c r="J1155" i="7" s="1"/>
  <c r="I1154" i="7"/>
  <c r="J1154" i="7" s="1"/>
  <c r="I1153" i="7"/>
  <c r="J1153" i="7" s="1"/>
  <c r="I1152" i="7"/>
  <c r="J1152" i="7" s="1"/>
  <c r="I1151" i="7"/>
  <c r="J1151" i="7" s="1"/>
  <c r="I1150" i="7"/>
  <c r="J1150" i="7" s="1"/>
  <c r="I1149" i="7"/>
  <c r="J1149" i="7" s="1"/>
  <c r="I1148" i="7"/>
  <c r="J1148" i="7" s="1"/>
  <c r="I1147" i="7"/>
  <c r="J1147" i="7" s="1"/>
  <c r="I1146" i="7"/>
  <c r="J1146" i="7" s="1"/>
  <c r="I1145" i="7"/>
  <c r="J1145" i="7" s="1"/>
  <c r="I1144" i="7"/>
  <c r="J1144" i="7" s="1"/>
  <c r="I1143" i="7"/>
  <c r="J1143" i="7" s="1"/>
  <c r="I1142" i="7"/>
  <c r="J1142" i="7" s="1"/>
  <c r="I1141" i="7"/>
  <c r="J1141" i="7" s="1"/>
  <c r="I1140" i="7"/>
  <c r="J1140" i="7" s="1"/>
  <c r="I1139" i="7"/>
  <c r="J1139" i="7" s="1"/>
  <c r="I1138" i="7"/>
  <c r="J1138" i="7" s="1"/>
  <c r="I1137" i="7"/>
  <c r="J1137" i="7" s="1"/>
  <c r="I1136" i="7"/>
  <c r="J1136" i="7" s="1"/>
  <c r="I1135" i="7"/>
  <c r="J1135" i="7" s="1"/>
  <c r="I1134" i="7"/>
  <c r="J1134" i="7" s="1"/>
  <c r="I1133" i="7"/>
  <c r="J1133" i="7" s="1"/>
  <c r="I1132" i="7"/>
  <c r="J1132" i="7" s="1"/>
  <c r="I1131" i="7"/>
  <c r="J1131" i="7" s="1"/>
  <c r="I1130" i="7"/>
  <c r="J1130" i="7" s="1"/>
  <c r="I1129" i="7"/>
  <c r="J1129" i="7" s="1"/>
  <c r="I1128" i="7"/>
  <c r="J1128" i="7" s="1"/>
  <c r="I1127" i="7"/>
  <c r="J1127" i="7" s="1"/>
  <c r="I1126" i="7"/>
  <c r="J1126" i="7" s="1"/>
  <c r="I1125" i="7"/>
  <c r="J1125" i="7" s="1"/>
  <c r="I1124" i="7"/>
  <c r="J1124" i="7" s="1"/>
  <c r="I1123" i="7"/>
  <c r="J1123" i="7" s="1"/>
  <c r="I1122" i="7"/>
  <c r="J1122" i="7" s="1"/>
  <c r="I1121" i="7"/>
  <c r="J1121" i="7" s="1"/>
  <c r="I1120" i="7"/>
  <c r="J1120" i="7" s="1"/>
  <c r="I1119" i="7"/>
  <c r="J1119" i="7" s="1"/>
  <c r="I1118" i="7"/>
  <c r="J1118" i="7" s="1"/>
  <c r="I1117" i="7"/>
  <c r="J1117" i="7" s="1"/>
  <c r="I1116" i="7"/>
  <c r="J1116" i="7" s="1"/>
  <c r="I1115" i="7"/>
  <c r="J1115" i="7" s="1"/>
  <c r="I1114" i="7"/>
  <c r="J1114" i="7" s="1"/>
  <c r="I1113" i="7"/>
  <c r="J1113" i="7" s="1"/>
  <c r="I1112" i="7"/>
  <c r="J1112" i="7" s="1"/>
  <c r="I1111" i="7"/>
  <c r="J1111" i="7" s="1"/>
  <c r="I1110" i="7"/>
  <c r="J1110" i="7" s="1"/>
  <c r="I1109" i="7"/>
  <c r="J1109" i="7" s="1"/>
  <c r="I1108" i="7"/>
  <c r="J1108" i="7" s="1"/>
  <c r="I1107" i="7"/>
  <c r="J1107" i="7" s="1"/>
  <c r="I1106" i="7"/>
  <c r="J1106" i="7" s="1"/>
  <c r="I1105" i="7"/>
  <c r="J1105" i="7" s="1"/>
  <c r="I1104" i="7"/>
  <c r="J1104" i="7" s="1"/>
  <c r="I1103" i="7"/>
  <c r="J1103" i="7" s="1"/>
  <c r="I1102" i="7"/>
  <c r="J1102" i="7" s="1"/>
  <c r="I1101" i="7"/>
  <c r="J1101" i="7" s="1"/>
  <c r="I1100" i="7"/>
  <c r="J1100" i="7" s="1"/>
  <c r="I1099" i="7"/>
  <c r="J1099" i="7" s="1"/>
  <c r="I1098" i="7"/>
  <c r="J1098" i="7" s="1"/>
  <c r="I1097" i="7"/>
  <c r="J1097" i="7" s="1"/>
  <c r="I1096" i="7"/>
  <c r="J1096" i="7" s="1"/>
  <c r="I1095" i="7"/>
  <c r="J1095" i="7" s="1"/>
  <c r="I1094" i="7"/>
  <c r="J1094" i="7" s="1"/>
  <c r="I1093" i="7"/>
  <c r="J1093" i="7" s="1"/>
  <c r="I1092" i="7"/>
  <c r="J1092" i="7" s="1"/>
  <c r="I1091" i="7"/>
  <c r="J1091" i="7" s="1"/>
  <c r="I1090" i="7"/>
  <c r="J1090" i="7" s="1"/>
  <c r="I1089" i="7"/>
  <c r="J1089" i="7" s="1"/>
  <c r="I1088" i="7"/>
  <c r="J1088" i="7" s="1"/>
  <c r="I1087" i="7"/>
  <c r="J1087" i="7" s="1"/>
  <c r="I1086" i="7"/>
  <c r="J1086" i="7" s="1"/>
  <c r="I1085" i="7"/>
  <c r="J1085" i="7" s="1"/>
  <c r="I1084" i="7"/>
  <c r="J1084" i="7" s="1"/>
  <c r="I1083" i="7"/>
  <c r="J1083" i="7" s="1"/>
  <c r="I1082" i="7"/>
  <c r="J1082" i="7" s="1"/>
  <c r="I1081" i="7"/>
  <c r="J1081" i="7" s="1"/>
  <c r="I1080" i="7"/>
  <c r="J1080" i="7" s="1"/>
  <c r="I1079" i="7"/>
  <c r="J1079" i="7" s="1"/>
  <c r="I1078" i="7"/>
  <c r="J1078" i="7" s="1"/>
  <c r="I1077" i="7"/>
  <c r="J1077" i="7" s="1"/>
  <c r="I1076" i="7"/>
  <c r="J1076" i="7" s="1"/>
  <c r="I1075" i="7"/>
  <c r="J1075" i="7" s="1"/>
  <c r="I1074" i="7"/>
  <c r="J1074" i="7" s="1"/>
  <c r="I1073" i="7"/>
  <c r="J1073" i="7" s="1"/>
  <c r="I1072" i="7"/>
  <c r="J1072" i="7" s="1"/>
  <c r="I1071" i="7"/>
  <c r="J1071" i="7" s="1"/>
  <c r="I1070" i="7"/>
  <c r="J1070" i="7" s="1"/>
  <c r="I1069" i="7"/>
  <c r="J1069" i="7" s="1"/>
  <c r="I1068" i="7"/>
  <c r="J1068" i="7" s="1"/>
  <c r="I1067" i="7"/>
  <c r="J1067" i="7" s="1"/>
  <c r="I1066" i="7"/>
  <c r="J1066" i="7" s="1"/>
  <c r="I1065" i="7"/>
  <c r="J1065" i="7" s="1"/>
  <c r="I1064" i="7"/>
  <c r="J1064" i="7" s="1"/>
  <c r="I1063" i="7"/>
  <c r="J1063" i="7" s="1"/>
  <c r="I1062" i="7"/>
  <c r="J1062" i="7" s="1"/>
  <c r="I1061" i="7"/>
  <c r="J1061" i="7" s="1"/>
  <c r="I1060" i="7"/>
  <c r="J1060" i="7" s="1"/>
  <c r="I1059" i="7"/>
  <c r="J1059" i="7" s="1"/>
  <c r="I1058" i="7"/>
  <c r="J1058" i="7" s="1"/>
  <c r="I1057" i="7"/>
  <c r="J1057" i="7" s="1"/>
  <c r="I1056" i="7"/>
  <c r="J1056" i="7" s="1"/>
  <c r="I1055" i="7"/>
  <c r="J1055" i="7" s="1"/>
  <c r="I1054" i="7"/>
  <c r="J1054" i="7" s="1"/>
  <c r="I1053" i="7"/>
  <c r="J1053" i="7" s="1"/>
  <c r="I1052" i="7"/>
  <c r="J1052" i="7" s="1"/>
  <c r="I1051" i="7"/>
  <c r="J1051" i="7" s="1"/>
  <c r="I1050" i="7"/>
  <c r="J1050" i="7" s="1"/>
  <c r="I1049" i="7"/>
  <c r="J1049" i="7" s="1"/>
  <c r="I1048" i="7"/>
  <c r="J1048" i="7" s="1"/>
  <c r="I1047" i="7"/>
  <c r="J1047" i="7" s="1"/>
  <c r="I1046" i="7"/>
  <c r="J1046" i="7" s="1"/>
  <c r="I1045" i="7"/>
  <c r="J1045" i="7" s="1"/>
  <c r="I1044" i="7"/>
  <c r="J1044" i="7" s="1"/>
  <c r="I1043" i="7"/>
  <c r="J1043" i="7" s="1"/>
  <c r="I1042" i="7"/>
  <c r="J1042" i="7" s="1"/>
  <c r="I1041" i="7"/>
  <c r="J1041" i="7" s="1"/>
  <c r="I1040" i="7"/>
  <c r="J1040" i="7" s="1"/>
  <c r="I1039" i="7"/>
  <c r="J1039" i="7" s="1"/>
  <c r="I1038" i="7"/>
  <c r="J1038" i="7" s="1"/>
  <c r="I1037" i="7"/>
  <c r="J1037" i="7" s="1"/>
  <c r="I1036" i="7"/>
  <c r="J1036" i="7" s="1"/>
  <c r="I1035" i="7"/>
  <c r="J1035" i="7" s="1"/>
  <c r="I1034" i="7"/>
  <c r="J1034" i="7" s="1"/>
  <c r="I1033" i="7"/>
  <c r="J1033" i="7" s="1"/>
  <c r="I1032" i="7"/>
  <c r="J1032" i="7" s="1"/>
  <c r="I1031" i="7"/>
  <c r="J1031" i="7" s="1"/>
  <c r="I1030" i="7"/>
  <c r="J1030" i="7" s="1"/>
  <c r="I1029" i="7"/>
  <c r="J1029" i="7" s="1"/>
  <c r="I1028" i="7"/>
  <c r="J1028" i="7" s="1"/>
  <c r="I1027" i="7"/>
  <c r="J1027" i="7" s="1"/>
  <c r="I1026" i="7"/>
  <c r="J1026" i="7" s="1"/>
  <c r="I1025" i="7"/>
  <c r="J1025" i="7" s="1"/>
  <c r="I1024" i="7"/>
  <c r="J1024" i="7" s="1"/>
  <c r="I1023" i="7"/>
  <c r="J1023" i="7" s="1"/>
  <c r="I1022" i="7"/>
  <c r="J1022" i="7" s="1"/>
  <c r="I1021" i="7"/>
  <c r="J1021" i="7" s="1"/>
  <c r="I1020" i="7"/>
  <c r="J1020" i="7" s="1"/>
  <c r="I1019" i="7"/>
  <c r="J1019" i="7" s="1"/>
  <c r="I1018" i="7"/>
  <c r="J1018" i="7" s="1"/>
  <c r="I1017" i="7"/>
  <c r="J1017" i="7" s="1"/>
  <c r="I1016" i="7"/>
  <c r="J1016" i="7" s="1"/>
  <c r="I1015" i="7"/>
  <c r="J1015" i="7" s="1"/>
  <c r="I1014" i="7"/>
  <c r="J1014" i="7" s="1"/>
  <c r="I1013" i="7"/>
  <c r="J1013" i="7" s="1"/>
  <c r="I1012" i="7"/>
  <c r="J1012" i="7" s="1"/>
  <c r="I1011" i="7"/>
  <c r="J1011" i="7" s="1"/>
  <c r="I1010" i="7"/>
  <c r="J1010" i="7" s="1"/>
  <c r="I1009" i="7"/>
  <c r="J1009" i="7" s="1"/>
  <c r="I1008" i="7"/>
  <c r="J1008" i="7" s="1"/>
  <c r="I1007" i="7"/>
  <c r="J1007" i="7" s="1"/>
  <c r="I1006" i="7"/>
  <c r="J1006" i="7" s="1"/>
  <c r="I1005" i="7"/>
  <c r="J1005" i="7" s="1"/>
  <c r="I1004" i="7"/>
  <c r="J1004" i="7" s="1"/>
  <c r="I1003" i="7"/>
  <c r="J1003" i="7" s="1"/>
  <c r="I1002" i="7"/>
  <c r="J1002" i="7" s="1"/>
  <c r="I1001" i="7"/>
  <c r="J1001" i="7" s="1"/>
  <c r="I1000" i="7"/>
  <c r="J1000" i="7" s="1"/>
  <c r="I999" i="7"/>
  <c r="J999" i="7" s="1"/>
  <c r="I998" i="7"/>
  <c r="J998" i="7" s="1"/>
  <c r="I997" i="7"/>
  <c r="J997" i="7" s="1"/>
  <c r="I996" i="7"/>
  <c r="J996" i="7" s="1"/>
  <c r="I995" i="7"/>
  <c r="J995" i="7" s="1"/>
  <c r="I994" i="7"/>
  <c r="J994" i="7" s="1"/>
  <c r="I993" i="7"/>
  <c r="J993" i="7" s="1"/>
  <c r="I992" i="7"/>
  <c r="J992" i="7" s="1"/>
  <c r="I991" i="7"/>
  <c r="J991" i="7" s="1"/>
  <c r="I990" i="7"/>
  <c r="J990" i="7" s="1"/>
  <c r="I989" i="7"/>
  <c r="J989" i="7" s="1"/>
  <c r="I988" i="7"/>
  <c r="J988" i="7" s="1"/>
  <c r="I987" i="7"/>
  <c r="J987" i="7" s="1"/>
  <c r="I986" i="7"/>
  <c r="J986" i="7" s="1"/>
  <c r="I985" i="7"/>
  <c r="J985" i="7" s="1"/>
  <c r="I984" i="7"/>
  <c r="J984" i="7" s="1"/>
  <c r="I983" i="7"/>
  <c r="J983" i="7" s="1"/>
  <c r="I982" i="7"/>
  <c r="J982" i="7" s="1"/>
  <c r="I981" i="7"/>
  <c r="J981" i="7" s="1"/>
  <c r="I980" i="7"/>
  <c r="J980" i="7" s="1"/>
  <c r="I979" i="7"/>
  <c r="J979" i="7" s="1"/>
  <c r="I978" i="7"/>
  <c r="J978" i="7" s="1"/>
  <c r="I977" i="7"/>
  <c r="J977" i="7" s="1"/>
  <c r="I976" i="7"/>
  <c r="J976" i="7" s="1"/>
  <c r="I975" i="7"/>
  <c r="J975" i="7" s="1"/>
  <c r="I974" i="7"/>
  <c r="J974" i="7" s="1"/>
  <c r="I973" i="7"/>
  <c r="J973" i="7" s="1"/>
  <c r="I972" i="7"/>
  <c r="J972" i="7" s="1"/>
  <c r="I971" i="7"/>
  <c r="J971" i="7" s="1"/>
  <c r="I970" i="7"/>
  <c r="J970" i="7" s="1"/>
  <c r="I969" i="7"/>
  <c r="J969" i="7" s="1"/>
  <c r="I968" i="7"/>
  <c r="J968" i="7" s="1"/>
  <c r="I967" i="7"/>
  <c r="J967" i="7" s="1"/>
  <c r="I966" i="7"/>
  <c r="J966" i="7" s="1"/>
  <c r="I965" i="7"/>
  <c r="J965" i="7" s="1"/>
  <c r="I964" i="7"/>
  <c r="J964" i="7" s="1"/>
  <c r="I963" i="7"/>
  <c r="J963" i="7" s="1"/>
  <c r="I962" i="7"/>
  <c r="J962" i="7" s="1"/>
  <c r="I961" i="7"/>
  <c r="J961" i="7" s="1"/>
  <c r="I960" i="7"/>
  <c r="J960" i="7" s="1"/>
  <c r="I959" i="7"/>
  <c r="J959" i="7" s="1"/>
  <c r="I958" i="7"/>
  <c r="J958" i="7" s="1"/>
  <c r="I957" i="7"/>
  <c r="J957" i="7" s="1"/>
  <c r="I956" i="7"/>
  <c r="J956" i="7" s="1"/>
  <c r="I955" i="7"/>
  <c r="J955" i="7" s="1"/>
  <c r="I954" i="7"/>
  <c r="J954" i="7" s="1"/>
  <c r="I953" i="7"/>
  <c r="J953" i="7" s="1"/>
  <c r="I952" i="7"/>
  <c r="J952" i="7" s="1"/>
  <c r="I951" i="7"/>
  <c r="J951" i="7" s="1"/>
  <c r="I950" i="7"/>
  <c r="J950" i="7" s="1"/>
  <c r="I949" i="7"/>
  <c r="J949" i="7" s="1"/>
  <c r="I948" i="7"/>
  <c r="J948" i="7" s="1"/>
  <c r="I947" i="7"/>
  <c r="J947" i="7" s="1"/>
  <c r="I946" i="7"/>
  <c r="J946" i="7" s="1"/>
  <c r="I945" i="7"/>
  <c r="J945" i="7" s="1"/>
  <c r="I944" i="7"/>
  <c r="J944" i="7" s="1"/>
  <c r="I943" i="7"/>
  <c r="J943" i="7" s="1"/>
  <c r="I942" i="7"/>
  <c r="J942" i="7" s="1"/>
  <c r="I941" i="7"/>
  <c r="J941" i="7" s="1"/>
  <c r="I940" i="7"/>
  <c r="J940" i="7" s="1"/>
  <c r="I939" i="7"/>
  <c r="J939" i="7" s="1"/>
  <c r="I938" i="7"/>
  <c r="J938" i="7" s="1"/>
  <c r="I937" i="7"/>
  <c r="J937" i="7" s="1"/>
  <c r="I936" i="7"/>
  <c r="J936" i="7" s="1"/>
  <c r="I935" i="7"/>
  <c r="J935" i="7" s="1"/>
  <c r="I934" i="7"/>
  <c r="J934" i="7" s="1"/>
  <c r="I933" i="7"/>
  <c r="J933" i="7" s="1"/>
  <c r="I932" i="7"/>
  <c r="J932" i="7" s="1"/>
  <c r="I931" i="7"/>
  <c r="J931" i="7" s="1"/>
  <c r="I930" i="7"/>
  <c r="J930" i="7" s="1"/>
  <c r="I929" i="7"/>
  <c r="J929" i="7" s="1"/>
  <c r="I928" i="7"/>
  <c r="J928" i="7" s="1"/>
  <c r="I927" i="7"/>
  <c r="J927" i="7" s="1"/>
  <c r="I926" i="7"/>
  <c r="J926" i="7" s="1"/>
  <c r="I925" i="7"/>
  <c r="J925" i="7" s="1"/>
  <c r="I924" i="7"/>
  <c r="J924" i="7" s="1"/>
  <c r="I923" i="7"/>
  <c r="J923" i="7" s="1"/>
  <c r="I922" i="7"/>
  <c r="J922" i="7" s="1"/>
  <c r="I921" i="7"/>
  <c r="J921" i="7" s="1"/>
  <c r="I920" i="7"/>
  <c r="J920" i="7" s="1"/>
  <c r="I919" i="7"/>
  <c r="J919" i="7" s="1"/>
  <c r="I918" i="7"/>
  <c r="J918" i="7" s="1"/>
  <c r="I917" i="7"/>
  <c r="J917" i="7" s="1"/>
  <c r="I916" i="7"/>
  <c r="J916" i="7" s="1"/>
  <c r="I915" i="7"/>
  <c r="J915" i="7" s="1"/>
  <c r="I914" i="7"/>
  <c r="J914" i="7" s="1"/>
  <c r="I913" i="7"/>
  <c r="J913" i="7" s="1"/>
  <c r="I912" i="7"/>
  <c r="J912" i="7" s="1"/>
  <c r="I911" i="7"/>
  <c r="J911" i="7" s="1"/>
  <c r="I910" i="7"/>
  <c r="J910" i="7" s="1"/>
  <c r="I909" i="7"/>
  <c r="J909" i="7" s="1"/>
  <c r="I908" i="7"/>
  <c r="J908" i="7" s="1"/>
  <c r="I907" i="7"/>
  <c r="J907" i="7" s="1"/>
  <c r="I906" i="7"/>
  <c r="J906" i="7" s="1"/>
  <c r="I905" i="7"/>
  <c r="J905" i="7" s="1"/>
  <c r="I904" i="7"/>
  <c r="J904" i="7" s="1"/>
  <c r="I903" i="7"/>
  <c r="J903" i="7" s="1"/>
  <c r="I902" i="7"/>
  <c r="J902" i="7" s="1"/>
  <c r="I901" i="7"/>
  <c r="J901" i="7" s="1"/>
  <c r="I900" i="7"/>
  <c r="J900" i="7" s="1"/>
  <c r="I899" i="7"/>
  <c r="J899" i="7" s="1"/>
  <c r="I898" i="7"/>
  <c r="J898" i="7" s="1"/>
  <c r="I897" i="7"/>
  <c r="J897" i="7" s="1"/>
  <c r="I896" i="7"/>
  <c r="J896" i="7" s="1"/>
  <c r="I895" i="7"/>
  <c r="J895" i="7" s="1"/>
  <c r="I894" i="7"/>
  <c r="J894" i="7" s="1"/>
  <c r="I893" i="7"/>
  <c r="J893" i="7" s="1"/>
  <c r="I892" i="7"/>
  <c r="J892" i="7" s="1"/>
  <c r="I891" i="7"/>
  <c r="J891" i="7" s="1"/>
  <c r="I890" i="7"/>
  <c r="J890" i="7" s="1"/>
  <c r="I889" i="7"/>
  <c r="J889" i="7" s="1"/>
  <c r="I888" i="7"/>
  <c r="J888" i="7" s="1"/>
  <c r="I887" i="7"/>
  <c r="J887" i="7" s="1"/>
  <c r="I886" i="7"/>
  <c r="J886" i="7" s="1"/>
  <c r="I885" i="7"/>
  <c r="J885" i="7" s="1"/>
  <c r="I884" i="7"/>
  <c r="J884" i="7" s="1"/>
  <c r="I883" i="7"/>
  <c r="J883" i="7" s="1"/>
  <c r="I882" i="7"/>
  <c r="J882" i="7" s="1"/>
  <c r="I881" i="7"/>
  <c r="J881" i="7" s="1"/>
  <c r="I880" i="7"/>
  <c r="J880" i="7" s="1"/>
  <c r="I879" i="7"/>
  <c r="J879" i="7" s="1"/>
  <c r="I878" i="7"/>
  <c r="J878" i="7" s="1"/>
  <c r="I877" i="7"/>
  <c r="J877" i="7" s="1"/>
  <c r="I876" i="7"/>
  <c r="J876" i="7" s="1"/>
  <c r="I875" i="7"/>
  <c r="J875" i="7" s="1"/>
  <c r="I874" i="7"/>
  <c r="J874" i="7" s="1"/>
  <c r="I873" i="7"/>
  <c r="J873" i="7" s="1"/>
  <c r="I872" i="7"/>
  <c r="J872" i="7" s="1"/>
  <c r="I871" i="7"/>
  <c r="J871" i="7" s="1"/>
  <c r="I870" i="7"/>
  <c r="J870" i="7" s="1"/>
  <c r="I869" i="7"/>
  <c r="J869" i="7" s="1"/>
  <c r="I868" i="7"/>
  <c r="J868" i="7" s="1"/>
  <c r="I867" i="7"/>
  <c r="J867" i="7" s="1"/>
  <c r="I866" i="7"/>
  <c r="J866" i="7" s="1"/>
  <c r="I865" i="7"/>
  <c r="J865" i="7" s="1"/>
  <c r="I864" i="7"/>
  <c r="J864" i="7" s="1"/>
  <c r="I863" i="7"/>
  <c r="J863" i="7" s="1"/>
  <c r="I862" i="7"/>
  <c r="J862" i="7" s="1"/>
  <c r="I861" i="7"/>
  <c r="J861" i="7" s="1"/>
  <c r="I860" i="7"/>
  <c r="J860" i="7" s="1"/>
  <c r="I859" i="7"/>
  <c r="J859" i="7" s="1"/>
  <c r="I858" i="7"/>
  <c r="J858" i="7" s="1"/>
  <c r="I857" i="7"/>
  <c r="J857" i="7" s="1"/>
  <c r="I856" i="7"/>
  <c r="J856" i="7" s="1"/>
  <c r="I855" i="7"/>
  <c r="J855" i="7" s="1"/>
  <c r="I854" i="7"/>
  <c r="J854" i="7" s="1"/>
  <c r="I853" i="7"/>
  <c r="J853" i="7" s="1"/>
  <c r="I852" i="7"/>
  <c r="J852" i="7" s="1"/>
  <c r="I851" i="7"/>
  <c r="J851" i="7" s="1"/>
  <c r="I850" i="7"/>
  <c r="J850" i="7" s="1"/>
  <c r="I849" i="7"/>
  <c r="J849" i="7" s="1"/>
  <c r="I848" i="7"/>
  <c r="J848" i="7" s="1"/>
  <c r="I847" i="7"/>
  <c r="J847" i="7" s="1"/>
  <c r="I846" i="7"/>
  <c r="J846" i="7" s="1"/>
  <c r="I845" i="7"/>
  <c r="J845" i="7" s="1"/>
  <c r="I844" i="7"/>
  <c r="J844" i="7" s="1"/>
  <c r="I843" i="7"/>
  <c r="J843" i="7" s="1"/>
  <c r="I842" i="7"/>
  <c r="J842" i="7" s="1"/>
  <c r="I841" i="7"/>
  <c r="J841" i="7" s="1"/>
  <c r="I840" i="7"/>
  <c r="J840" i="7" s="1"/>
  <c r="I839" i="7"/>
  <c r="J839" i="7" s="1"/>
  <c r="I838" i="7"/>
  <c r="J838" i="7" s="1"/>
  <c r="I837" i="7"/>
  <c r="J837" i="7" s="1"/>
  <c r="I836" i="7"/>
  <c r="J836" i="7" s="1"/>
  <c r="I835" i="7"/>
  <c r="J835" i="7" s="1"/>
  <c r="I834" i="7"/>
  <c r="J834" i="7" s="1"/>
  <c r="I833" i="7"/>
  <c r="J833" i="7" s="1"/>
  <c r="I832" i="7"/>
  <c r="J832" i="7" s="1"/>
  <c r="I831" i="7"/>
  <c r="J831" i="7" s="1"/>
  <c r="I830" i="7"/>
  <c r="J830" i="7" s="1"/>
  <c r="I829" i="7"/>
  <c r="J829" i="7" s="1"/>
  <c r="I828" i="7"/>
  <c r="J828" i="7" s="1"/>
  <c r="I827" i="7"/>
  <c r="J827" i="7" s="1"/>
  <c r="I826" i="7"/>
  <c r="J826" i="7" s="1"/>
  <c r="I825" i="7"/>
  <c r="J825" i="7" s="1"/>
  <c r="I824" i="7"/>
  <c r="J824" i="7" s="1"/>
  <c r="I823" i="7"/>
  <c r="J823" i="7" s="1"/>
  <c r="I822" i="7"/>
  <c r="J822" i="7" s="1"/>
  <c r="I821" i="7"/>
  <c r="J821" i="7" s="1"/>
  <c r="I820" i="7"/>
  <c r="J820" i="7" s="1"/>
  <c r="I819" i="7"/>
  <c r="J819" i="7" s="1"/>
  <c r="I818" i="7"/>
  <c r="J818" i="7" s="1"/>
  <c r="I817" i="7"/>
  <c r="J817" i="7" s="1"/>
  <c r="I816" i="7"/>
  <c r="J816" i="7" s="1"/>
  <c r="I815" i="7"/>
  <c r="J815" i="7" s="1"/>
  <c r="I814" i="7"/>
  <c r="J814" i="7" s="1"/>
  <c r="I813" i="7"/>
  <c r="J813" i="7" s="1"/>
  <c r="I812" i="7"/>
  <c r="J812" i="7" s="1"/>
  <c r="I811" i="7"/>
  <c r="J811" i="7" s="1"/>
  <c r="I810" i="7"/>
  <c r="J810" i="7" s="1"/>
  <c r="I809" i="7"/>
  <c r="J809" i="7" s="1"/>
  <c r="I808" i="7"/>
  <c r="J808" i="7" s="1"/>
  <c r="I807" i="7"/>
  <c r="J807" i="7" s="1"/>
  <c r="I806" i="7"/>
  <c r="J806" i="7" s="1"/>
  <c r="I805" i="7"/>
  <c r="J805" i="7" s="1"/>
  <c r="I804" i="7"/>
  <c r="J804" i="7" s="1"/>
  <c r="I803" i="7"/>
  <c r="J803" i="7" s="1"/>
  <c r="I802" i="7"/>
  <c r="J802" i="7" s="1"/>
  <c r="I801" i="7"/>
  <c r="J801" i="7" s="1"/>
  <c r="I800" i="7"/>
  <c r="J800" i="7" s="1"/>
  <c r="I799" i="7"/>
  <c r="J799" i="7" s="1"/>
  <c r="I798" i="7"/>
  <c r="J798" i="7" s="1"/>
  <c r="I797" i="7"/>
  <c r="J797" i="7" s="1"/>
  <c r="I796" i="7"/>
  <c r="J796" i="7" s="1"/>
  <c r="I795" i="7"/>
  <c r="J795" i="7" s="1"/>
  <c r="I794" i="7"/>
  <c r="J794" i="7" s="1"/>
  <c r="I793" i="7"/>
  <c r="J793" i="7" s="1"/>
  <c r="I792" i="7"/>
  <c r="J792" i="7" s="1"/>
  <c r="I791" i="7"/>
  <c r="J791" i="7" s="1"/>
  <c r="I790" i="7"/>
  <c r="J790" i="7" s="1"/>
  <c r="I789" i="7"/>
  <c r="J789" i="7" s="1"/>
  <c r="I788" i="7"/>
  <c r="J788" i="7" s="1"/>
  <c r="I787" i="7"/>
  <c r="J787" i="7" s="1"/>
  <c r="I786" i="7"/>
  <c r="J786" i="7" s="1"/>
  <c r="I785" i="7"/>
  <c r="J785" i="7" s="1"/>
  <c r="I784" i="7"/>
  <c r="J784" i="7" s="1"/>
  <c r="I783" i="7"/>
  <c r="J783" i="7" s="1"/>
  <c r="I782" i="7"/>
  <c r="J782" i="7" s="1"/>
  <c r="I781" i="7"/>
  <c r="J781" i="7" s="1"/>
  <c r="I780" i="7"/>
  <c r="J780" i="7" s="1"/>
  <c r="I779" i="7"/>
  <c r="J779" i="7" s="1"/>
  <c r="I778" i="7"/>
  <c r="J778" i="7" s="1"/>
  <c r="I777" i="7"/>
  <c r="J777" i="7" s="1"/>
  <c r="I776" i="7"/>
  <c r="J776" i="7" s="1"/>
  <c r="I775" i="7"/>
  <c r="J775" i="7" s="1"/>
  <c r="I774" i="7"/>
  <c r="J774" i="7" s="1"/>
  <c r="I773" i="7"/>
  <c r="J773" i="7" s="1"/>
  <c r="I772" i="7"/>
  <c r="J772" i="7" s="1"/>
  <c r="I771" i="7"/>
  <c r="J771" i="7" s="1"/>
  <c r="I770" i="7"/>
  <c r="J770" i="7" s="1"/>
  <c r="I769" i="7"/>
  <c r="J769" i="7" s="1"/>
  <c r="I768" i="7"/>
  <c r="J768" i="7" s="1"/>
  <c r="I767" i="7"/>
  <c r="J767" i="7" s="1"/>
  <c r="I766" i="7"/>
  <c r="J766" i="7" s="1"/>
  <c r="I765" i="7"/>
  <c r="J765" i="7" s="1"/>
  <c r="I764" i="7"/>
  <c r="J764" i="7" s="1"/>
  <c r="I763" i="7"/>
  <c r="J763" i="7" s="1"/>
  <c r="I762" i="7"/>
  <c r="J762" i="7" s="1"/>
  <c r="I761" i="7"/>
  <c r="J761" i="7" s="1"/>
  <c r="I760" i="7"/>
  <c r="J760" i="7" s="1"/>
  <c r="I759" i="7"/>
  <c r="J759" i="7" s="1"/>
  <c r="I758" i="7"/>
  <c r="J758" i="7" s="1"/>
  <c r="I757" i="7"/>
  <c r="J757" i="7" s="1"/>
  <c r="I756" i="7"/>
  <c r="J756" i="7" s="1"/>
  <c r="I755" i="7"/>
  <c r="J755" i="7" s="1"/>
  <c r="I754" i="7"/>
  <c r="J754" i="7" s="1"/>
  <c r="I753" i="7"/>
  <c r="J753" i="7" s="1"/>
  <c r="I752" i="7"/>
  <c r="J752" i="7" s="1"/>
  <c r="I751" i="7"/>
  <c r="J751" i="7" s="1"/>
  <c r="I750" i="7"/>
  <c r="J750" i="7" s="1"/>
  <c r="I749" i="7"/>
  <c r="J749" i="7" s="1"/>
  <c r="I748" i="7"/>
  <c r="J748" i="7" s="1"/>
  <c r="I747" i="7"/>
  <c r="J747" i="7" s="1"/>
  <c r="I746" i="7"/>
  <c r="J746" i="7" s="1"/>
  <c r="I745" i="7"/>
  <c r="J745" i="7" s="1"/>
  <c r="I744" i="7"/>
  <c r="J744" i="7" s="1"/>
  <c r="I743" i="7"/>
  <c r="J743" i="7" s="1"/>
  <c r="I742" i="7"/>
  <c r="J742" i="7" s="1"/>
  <c r="I741" i="7"/>
  <c r="J741" i="7" s="1"/>
  <c r="I740" i="7"/>
  <c r="J740" i="7" s="1"/>
  <c r="I739" i="7"/>
  <c r="J739" i="7" s="1"/>
  <c r="I738" i="7"/>
  <c r="J738" i="7" s="1"/>
  <c r="I737" i="7"/>
  <c r="J737" i="7" s="1"/>
  <c r="I736" i="7"/>
  <c r="J736" i="7" s="1"/>
  <c r="I735" i="7"/>
  <c r="J735" i="7" s="1"/>
  <c r="I734" i="7"/>
  <c r="J734" i="7" s="1"/>
  <c r="I733" i="7"/>
  <c r="J733" i="7" s="1"/>
  <c r="I732" i="7"/>
  <c r="J732" i="7" s="1"/>
  <c r="I731" i="7"/>
  <c r="J731" i="7" s="1"/>
  <c r="I730" i="7"/>
  <c r="J730" i="7" s="1"/>
  <c r="I729" i="7"/>
  <c r="J729" i="7" s="1"/>
  <c r="I728" i="7"/>
  <c r="J728" i="7" s="1"/>
  <c r="I727" i="7"/>
  <c r="J727" i="7" s="1"/>
  <c r="I726" i="7"/>
  <c r="J726" i="7" s="1"/>
  <c r="I725" i="7"/>
  <c r="J725" i="7" s="1"/>
  <c r="I724" i="7"/>
  <c r="J724" i="7" s="1"/>
  <c r="I723" i="7"/>
  <c r="J723" i="7" s="1"/>
  <c r="I722" i="7"/>
  <c r="J722" i="7" s="1"/>
  <c r="I721" i="7"/>
  <c r="J721" i="7" s="1"/>
  <c r="I720" i="7"/>
  <c r="J720" i="7" s="1"/>
  <c r="I719" i="7"/>
  <c r="J719" i="7" s="1"/>
  <c r="I718" i="7"/>
  <c r="J718" i="7" s="1"/>
  <c r="I717" i="7"/>
  <c r="J717" i="7" s="1"/>
  <c r="I716" i="7"/>
  <c r="J716" i="7" s="1"/>
  <c r="I715" i="7"/>
  <c r="J715" i="7" s="1"/>
  <c r="I714" i="7"/>
  <c r="J714" i="7" s="1"/>
  <c r="I713" i="7"/>
  <c r="J713" i="7" s="1"/>
  <c r="I712" i="7"/>
  <c r="J712" i="7" s="1"/>
  <c r="I711" i="7"/>
  <c r="J711" i="7" s="1"/>
  <c r="I710" i="7"/>
  <c r="J710" i="7" s="1"/>
  <c r="I709" i="7"/>
  <c r="J709" i="7" s="1"/>
  <c r="I708" i="7"/>
  <c r="J708" i="7" s="1"/>
  <c r="I707" i="7"/>
  <c r="J707" i="7" s="1"/>
  <c r="I706" i="7"/>
  <c r="J706" i="7" s="1"/>
  <c r="I705" i="7"/>
  <c r="J705" i="7" s="1"/>
  <c r="I704" i="7"/>
  <c r="J704" i="7" s="1"/>
  <c r="I703" i="7"/>
  <c r="J703" i="7" s="1"/>
  <c r="I702" i="7"/>
  <c r="J702" i="7" s="1"/>
  <c r="I701" i="7"/>
  <c r="J701" i="7" s="1"/>
  <c r="I700" i="7"/>
  <c r="J700" i="7" s="1"/>
  <c r="I699" i="7"/>
  <c r="J699" i="7" s="1"/>
  <c r="I698" i="7"/>
  <c r="J698" i="7" s="1"/>
  <c r="I697" i="7"/>
  <c r="J697" i="7" s="1"/>
  <c r="I696" i="7"/>
  <c r="J696" i="7" s="1"/>
  <c r="I695" i="7"/>
  <c r="J695" i="7" s="1"/>
  <c r="I694" i="7"/>
  <c r="J694" i="7" s="1"/>
  <c r="I693" i="7"/>
  <c r="J693" i="7" s="1"/>
  <c r="I692" i="7"/>
  <c r="J692" i="7" s="1"/>
  <c r="I691" i="7"/>
  <c r="J691" i="7" s="1"/>
  <c r="I690" i="7"/>
  <c r="J690" i="7" s="1"/>
  <c r="I689" i="7"/>
  <c r="J689" i="7" s="1"/>
  <c r="I688" i="7"/>
  <c r="J688" i="7" s="1"/>
  <c r="I687" i="7"/>
  <c r="J687" i="7" s="1"/>
  <c r="I686" i="7"/>
  <c r="J686" i="7" s="1"/>
  <c r="I685" i="7"/>
  <c r="J685" i="7" s="1"/>
  <c r="I684" i="7"/>
  <c r="J684" i="7" s="1"/>
  <c r="I683" i="7"/>
  <c r="J683" i="7" s="1"/>
  <c r="I682" i="7"/>
  <c r="J682" i="7" s="1"/>
  <c r="I681" i="7"/>
  <c r="J681" i="7" s="1"/>
  <c r="I680" i="7"/>
  <c r="J680" i="7" s="1"/>
  <c r="I679" i="7"/>
  <c r="J679" i="7" s="1"/>
  <c r="I678" i="7"/>
  <c r="J678" i="7" s="1"/>
  <c r="I677" i="7"/>
  <c r="J677" i="7" s="1"/>
  <c r="I676" i="7"/>
  <c r="J676" i="7" s="1"/>
  <c r="I675" i="7"/>
  <c r="J675" i="7" s="1"/>
  <c r="I674" i="7"/>
  <c r="J674" i="7" s="1"/>
  <c r="I673" i="7"/>
  <c r="J673" i="7" s="1"/>
  <c r="I672" i="7"/>
  <c r="J672" i="7" s="1"/>
  <c r="I671" i="7"/>
  <c r="J671" i="7" s="1"/>
  <c r="I670" i="7"/>
  <c r="J670" i="7" s="1"/>
  <c r="I669" i="7"/>
  <c r="J669" i="7" s="1"/>
  <c r="I668" i="7"/>
  <c r="J668" i="7" s="1"/>
  <c r="I667" i="7"/>
  <c r="J667" i="7" s="1"/>
  <c r="I666" i="7"/>
  <c r="J666" i="7" s="1"/>
  <c r="I665" i="7"/>
  <c r="J665" i="7" s="1"/>
  <c r="I664" i="7"/>
  <c r="J664" i="7" s="1"/>
  <c r="I663" i="7"/>
  <c r="J663" i="7" s="1"/>
  <c r="I662" i="7"/>
  <c r="J662" i="7" s="1"/>
  <c r="I661" i="7"/>
  <c r="J661" i="7" s="1"/>
  <c r="I660" i="7"/>
  <c r="J660" i="7" s="1"/>
  <c r="I659" i="7"/>
  <c r="J659" i="7" s="1"/>
  <c r="I658" i="7"/>
  <c r="J658" i="7" s="1"/>
  <c r="I657" i="7"/>
  <c r="J657" i="7" s="1"/>
  <c r="I656" i="7"/>
  <c r="J656" i="7" s="1"/>
  <c r="I655" i="7"/>
  <c r="J655" i="7" s="1"/>
  <c r="I654" i="7"/>
  <c r="J654" i="7" s="1"/>
  <c r="I653" i="7"/>
  <c r="J653" i="7" s="1"/>
  <c r="I652" i="7"/>
  <c r="J652" i="7" s="1"/>
  <c r="I651" i="7"/>
  <c r="J651" i="7" s="1"/>
  <c r="I650" i="7"/>
  <c r="J650" i="7" s="1"/>
  <c r="I649" i="7"/>
  <c r="J649" i="7" s="1"/>
  <c r="I648" i="7"/>
  <c r="J648" i="7" s="1"/>
  <c r="I647" i="7"/>
  <c r="J647" i="7" s="1"/>
  <c r="I646" i="7"/>
  <c r="J646" i="7" s="1"/>
  <c r="I645" i="7"/>
  <c r="J645" i="7" s="1"/>
  <c r="I644" i="7"/>
  <c r="J644" i="7" s="1"/>
  <c r="I643" i="7"/>
  <c r="J643" i="7" s="1"/>
  <c r="I642" i="7"/>
  <c r="J642" i="7" s="1"/>
  <c r="I641" i="7"/>
  <c r="J641" i="7" s="1"/>
  <c r="I640" i="7"/>
  <c r="J640" i="7" s="1"/>
  <c r="I639" i="7"/>
  <c r="J639" i="7" s="1"/>
  <c r="I638" i="7"/>
  <c r="J638" i="7" s="1"/>
  <c r="I637" i="7"/>
  <c r="J637" i="7" s="1"/>
  <c r="I636" i="7"/>
  <c r="J636" i="7" s="1"/>
  <c r="I635" i="7"/>
  <c r="J635" i="7" s="1"/>
  <c r="I634" i="7"/>
  <c r="J634" i="7" s="1"/>
  <c r="I633" i="7"/>
  <c r="J633" i="7" s="1"/>
  <c r="I632" i="7"/>
  <c r="J632" i="7" s="1"/>
  <c r="I631" i="7"/>
  <c r="J631" i="7" s="1"/>
  <c r="I630" i="7"/>
  <c r="J630" i="7" s="1"/>
  <c r="I629" i="7"/>
  <c r="J629" i="7" s="1"/>
  <c r="I628" i="7"/>
  <c r="J628" i="7" s="1"/>
  <c r="I627" i="7"/>
  <c r="J627" i="7" s="1"/>
  <c r="I626" i="7"/>
  <c r="J626" i="7" s="1"/>
  <c r="I625" i="7"/>
  <c r="J625" i="7" s="1"/>
  <c r="I624" i="7"/>
  <c r="J624" i="7" s="1"/>
  <c r="I623" i="7"/>
  <c r="J623" i="7" s="1"/>
  <c r="I622" i="7"/>
  <c r="J622" i="7" s="1"/>
  <c r="I621" i="7"/>
  <c r="J621" i="7" s="1"/>
  <c r="I620" i="7"/>
  <c r="J620" i="7" s="1"/>
  <c r="I619" i="7"/>
  <c r="J619" i="7" s="1"/>
  <c r="I618" i="7"/>
  <c r="J618" i="7" s="1"/>
  <c r="I617" i="7"/>
  <c r="J617" i="7" s="1"/>
  <c r="I616" i="7"/>
  <c r="J616" i="7" s="1"/>
  <c r="I615" i="7"/>
  <c r="J615" i="7" s="1"/>
  <c r="I614" i="7"/>
  <c r="J614" i="7" s="1"/>
  <c r="I613" i="7"/>
  <c r="J613" i="7" s="1"/>
  <c r="I612" i="7"/>
  <c r="J612" i="7" s="1"/>
  <c r="I611" i="7"/>
  <c r="J611" i="7" s="1"/>
  <c r="I610" i="7"/>
  <c r="J610" i="7" s="1"/>
  <c r="I609" i="7"/>
  <c r="J609" i="7" s="1"/>
  <c r="I608" i="7"/>
  <c r="J608" i="7" s="1"/>
  <c r="I607" i="7"/>
  <c r="J607" i="7" s="1"/>
  <c r="I606" i="7"/>
  <c r="J606" i="7" s="1"/>
  <c r="I605" i="7"/>
  <c r="J605" i="7" s="1"/>
  <c r="I604" i="7"/>
  <c r="J604" i="7" s="1"/>
  <c r="I603" i="7"/>
  <c r="J603" i="7" s="1"/>
  <c r="I602" i="7"/>
  <c r="J602" i="7" s="1"/>
  <c r="I601" i="7"/>
  <c r="J601" i="7" s="1"/>
  <c r="I600" i="7"/>
  <c r="J600" i="7" s="1"/>
  <c r="I599" i="7"/>
  <c r="J599" i="7" s="1"/>
  <c r="I598" i="7"/>
  <c r="J598" i="7" s="1"/>
  <c r="I597" i="7"/>
  <c r="J597" i="7" s="1"/>
  <c r="I596" i="7"/>
  <c r="J596" i="7" s="1"/>
  <c r="I595" i="7"/>
  <c r="J595" i="7" s="1"/>
  <c r="I594" i="7"/>
  <c r="J594" i="7" s="1"/>
  <c r="I593" i="7"/>
  <c r="J593" i="7" s="1"/>
  <c r="I592" i="7"/>
  <c r="J592" i="7" s="1"/>
  <c r="I591" i="7"/>
  <c r="J591" i="7" s="1"/>
  <c r="I590" i="7"/>
  <c r="J590" i="7" s="1"/>
  <c r="I589" i="7"/>
  <c r="J589" i="7" s="1"/>
  <c r="I588" i="7"/>
  <c r="J588" i="7" s="1"/>
  <c r="I587" i="7"/>
  <c r="J587" i="7" s="1"/>
  <c r="I586" i="7"/>
  <c r="J586" i="7" s="1"/>
  <c r="I585" i="7"/>
  <c r="J585" i="7" s="1"/>
  <c r="I584" i="7"/>
  <c r="J584" i="7" s="1"/>
  <c r="I583" i="7"/>
  <c r="J583" i="7" s="1"/>
  <c r="I582" i="7"/>
  <c r="J582" i="7" s="1"/>
  <c r="I581" i="7"/>
  <c r="J581" i="7" s="1"/>
  <c r="I580" i="7"/>
  <c r="J580" i="7" s="1"/>
  <c r="I579" i="7"/>
  <c r="J579" i="7" s="1"/>
  <c r="I578" i="7"/>
  <c r="J578" i="7" s="1"/>
  <c r="I577" i="7"/>
  <c r="J577" i="7" s="1"/>
  <c r="I576" i="7"/>
  <c r="J576" i="7" s="1"/>
  <c r="I575" i="7"/>
  <c r="J575" i="7" s="1"/>
  <c r="I574" i="7"/>
  <c r="J574" i="7" s="1"/>
  <c r="I573" i="7"/>
  <c r="J573" i="7" s="1"/>
  <c r="I572" i="7"/>
  <c r="J572" i="7" s="1"/>
  <c r="I571" i="7"/>
  <c r="J571" i="7" s="1"/>
  <c r="I570" i="7"/>
  <c r="J570" i="7" s="1"/>
  <c r="I569" i="7"/>
  <c r="J569" i="7" s="1"/>
  <c r="I568" i="7"/>
  <c r="J568" i="7" s="1"/>
  <c r="I567" i="7"/>
  <c r="J567" i="7" s="1"/>
  <c r="I566" i="7"/>
  <c r="J566" i="7" s="1"/>
  <c r="I565" i="7"/>
  <c r="J565" i="7" s="1"/>
  <c r="I564" i="7"/>
  <c r="J564" i="7" s="1"/>
  <c r="I563" i="7"/>
  <c r="J563" i="7" s="1"/>
  <c r="I562" i="7"/>
  <c r="J562" i="7" s="1"/>
  <c r="I561" i="7"/>
  <c r="J561" i="7" s="1"/>
  <c r="I560" i="7"/>
  <c r="J560" i="7" s="1"/>
  <c r="I559" i="7"/>
  <c r="J559" i="7" s="1"/>
  <c r="I558" i="7"/>
  <c r="J558" i="7" s="1"/>
  <c r="I557" i="7"/>
  <c r="J557" i="7" s="1"/>
  <c r="I556" i="7"/>
  <c r="J556" i="7" s="1"/>
  <c r="I555" i="7"/>
  <c r="J555" i="7" s="1"/>
  <c r="I554" i="7"/>
  <c r="J554" i="7" s="1"/>
  <c r="I553" i="7"/>
  <c r="J553" i="7" s="1"/>
  <c r="I552" i="7"/>
  <c r="J552" i="7" s="1"/>
  <c r="I551" i="7"/>
  <c r="J551" i="7" s="1"/>
  <c r="I550" i="7"/>
  <c r="J550" i="7" s="1"/>
  <c r="I549" i="7"/>
  <c r="J549" i="7" s="1"/>
  <c r="I548" i="7"/>
  <c r="J548" i="7" s="1"/>
  <c r="I547" i="7"/>
  <c r="J547" i="7" s="1"/>
  <c r="I546" i="7"/>
  <c r="J546" i="7" s="1"/>
  <c r="I545" i="7"/>
  <c r="J545" i="7" s="1"/>
  <c r="I544" i="7"/>
  <c r="J544" i="7" s="1"/>
  <c r="I543" i="7"/>
  <c r="J543" i="7" s="1"/>
  <c r="I542" i="7"/>
  <c r="J542" i="7" s="1"/>
  <c r="I541" i="7"/>
  <c r="J541" i="7" s="1"/>
  <c r="I540" i="7"/>
  <c r="J540" i="7" s="1"/>
  <c r="I539" i="7"/>
  <c r="J539" i="7" s="1"/>
  <c r="I538" i="7"/>
  <c r="J538" i="7" s="1"/>
  <c r="I537" i="7"/>
  <c r="J537" i="7" s="1"/>
  <c r="I536" i="7"/>
  <c r="J536" i="7" s="1"/>
  <c r="I535" i="7"/>
  <c r="J535" i="7" s="1"/>
  <c r="I534" i="7"/>
  <c r="J534" i="7" s="1"/>
  <c r="I533" i="7"/>
  <c r="J533" i="7" s="1"/>
  <c r="I532" i="7"/>
  <c r="J532" i="7" s="1"/>
  <c r="I531" i="7"/>
  <c r="J531" i="7" s="1"/>
  <c r="I530" i="7"/>
  <c r="J530" i="7" s="1"/>
  <c r="I529" i="7"/>
  <c r="J529" i="7" s="1"/>
  <c r="I528" i="7"/>
  <c r="J528" i="7" s="1"/>
  <c r="I527" i="7"/>
  <c r="J527" i="7" s="1"/>
  <c r="I526" i="7"/>
  <c r="J526" i="7" s="1"/>
  <c r="I525" i="7"/>
  <c r="J525" i="7" s="1"/>
  <c r="I524" i="7"/>
  <c r="J524" i="7" s="1"/>
  <c r="I523" i="7"/>
  <c r="J523" i="7" s="1"/>
  <c r="I522" i="7"/>
  <c r="J522" i="7" s="1"/>
  <c r="I521" i="7"/>
  <c r="J521" i="7" s="1"/>
  <c r="I520" i="7"/>
  <c r="J520" i="7" s="1"/>
  <c r="I519" i="7"/>
  <c r="J519" i="7" s="1"/>
  <c r="I518" i="7"/>
  <c r="J518" i="7" s="1"/>
  <c r="I517" i="7"/>
  <c r="J517" i="7" s="1"/>
  <c r="I516" i="7"/>
  <c r="J516" i="7" s="1"/>
  <c r="I515" i="7"/>
  <c r="J515" i="7" s="1"/>
  <c r="I514" i="7"/>
  <c r="J514" i="7" s="1"/>
  <c r="I513" i="7"/>
  <c r="J513" i="7" s="1"/>
  <c r="I512" i="7"/>
  <c r="J512" i="7" s="1"/>
  <c r="I511" i="7"/>
  <c r="J511" i="7" s="1"/>
  <c r="I510" i="7"/>
  <c r="J510" i="7" s="1"/>
  <c r="I509" i="7"/>
  <c r="J509" i="7" s="1"/>
  <c r="I508" i="7"/>
  <c r="J508" i="7" s="1"/>
  <c r="I507" i="7"/>
  <c r="J507" i="7" s="1"/>
  <c r="I506" i="7"/>
  <c r="J506" i="7" s="1"/>
  <c r="I505" i="7"/>
  <c r="J505" i="7" s="1"/>
  <c r="I504" i="7"/>
  <c r="J504" i="7" s="1"/>
  <c r="I503" i="7"/>
  <c r="J503" i="7" s="1"/>
  <c r="I502" i="7"/>
  <c r="J502" i="7" s="1"/>
  <c r="I501" i="7"/>
  <c r="J501" i="7" s="1"/>
  <c r="I500" i="7"/>
  <c r="J500" i="7" s="1"/>
  <c r="I499" i="7"/>
  <c r="J499" i="7" s="1"/>
  <c r="I498" i="7"/>
  <c r="J498" i="7" s="1"/>
  <c r="I497" i="7"/>
  <c r="J497" i="7" s="1"/>
  <c r="I496" i="7"/>
  <c r="J496" i="7" s="1"/>
  <c r="I495" i="7"/>
  <c r="J495" i="7" s="1"/>
  <c r="I494" i="7"/>
  <c r="J494" i="7" s="1"/>
  <c r="I493" i="7"/>
  <c r="J493" i="7" s="1"/>
  <c r="I492" i="7"/>
  <c r="J492" i="7" s="1"/>
  <c r="I491" i="7"/>
  <c r="J491" i="7" s="1"/>
  <c r="I490" i="7"/>
  <c r="J490" i="7" s="1"/>
  <c r="I489" i="7"/>
  <c r="J489" i="7" s="1"/>
  <c r="I488" i="7"/>
  <c r="J488" i="7" s="1"/>
  <c r="I487" i="7"/>
  <c r="J487" i="7" s="1"/>
  <c r="I486" i="7"/>
  <c r="J486" i="7" s="1"/>
  <c r="I485" i="7"/>
  <c r="J485" i="7" s="1"/>
  <c r="I484" i="7"/>
  <c r="J484" i="7" s="1"/>
  <c r="I483" i="7"/>
  <c r="J483" i="7" s="1"/>
  <c r="I482" i="7"/>
  <c r="J482" i="7" s="1"/>
  <c r="I481" i="7"/>
  <c r="J481" i="7" s="1"/>
  <c r="I480" i="7"/>
  <c r="J480" i="7" s="1"/>
  <c r="I479" i="7"/>
  <c r="J479" i="7" s="1"/>
  <c r="I478" i="7"/>
  <c r="J478" i="7" s="1"/>
  <c r="I477" i="7"/>
  <c r="J477" i="7" s="1"/>
  <c r="I476" i="7"/>
  <c r="J476" i="7" s="1"/>
  <c r="I475" i="7"/>
  <c r="J475" i="7" s="1"/>
  <c r="I474" i="7"/>
  <c r="J474" i="7" s="1"/>
  <c r="I473" i="7"/>
  <c r="J473" i="7" s="1"/>
  <c r="I472" i="7"/>
  <c r="J472" i="7" s="1"/>
  <c r="I471" i="7"/>
  <c r="J471" i="7" s="1"/>
  <c r="I470" i="7"/>
  <c r="J470" i="7" s="1"/>
  <c r="I469" i="7"/>
  <c r="J469" i="7" s="1"/>
  <c r="I468" i="7"/>
  <c r="J468" i="7" s="1"/>
  <c r="I467" i="7"/>
  <c r="J467" i="7" s="1"/>
  <c r="I466" i="7"/>
  <c r="J466" i="7" s="1"/>
  <c r="I465" i="7"/>
  <c r="J465" i="7" s="1"/>
  <c r="I464" i="7"/>
  <c r="J464" i="7" s="1"/>
  <c r="I463" i="7"/>
  <c r="J463" i="7" s="1"/>
  <c r="I462" i="7"/>
  <c r="J462" i="7" s="1"/>
  <c r="I461" i="7"/>
  <c r="J461" i="7" s="1"/>
  <c r="I460" i="7"/>
  <c r="J460" i="7" s="1"/>
  <c r="I459" i="7"/>
  <c r="J459" i="7" s="1"/>
  <c r="I458" i="7"/>
  <c r="J458" i="7" s="1"/>
  <c r="I457" i="7"/>
  <c r="J457" i="7" s="1"/>
  <c r="I456" i="7"/>
  <c r="J456" i="7" s="1"/>
  <c r="I455" i="7"/>
  <c r="J455" i="7" s="1"/>
  <c r="I454" i="7"/>
  <c r="J454" i="7" s="1"/>
  <c r="I453" i="7"/>
  <c r="J453" i="7" s="1"/>
  <c r="I452" i="7"/>
  <c r="J452" i="7" s="1"/>
  <c r="I451" i="7"/>
  <c r="J451" i="7" s="1"/>
  <c r="I450" i="7"/>
  <c r="J450" i="7" s="1"/>
  <c r="I449" i="7"/>
  <c r="J449" i="7" s="1"/>
  <c r="I448" i="7"/>
  <c r="J448" i="7" s="1"/>
  <c r="I447" i="7"/>
  <c r="J447" i="7" s="1"/>
  <c r="I446" i="7"/>
  <c r="J446" i="7" s="1"/>
  <c r="I445" i="7"/>
  <c r="J445" i="7" s="1"/>
  <c r="I444" i="7"/>
  <c r="J444" i="7" s="1"/>
  <c r="I443" i="7"/>
  <c r="J443" i="7" s="1"/>
  <c r="I442" i="7"/>
  <c r="J442" i="7" s="1"/>
  <c r="I441" i="7"/>
  <c r="J441" i="7" s="1"/>
  <c r="I440" i="7"/>
  <c r="J440" i="7" s="1"/>
  <c r="I439" i="7"/>
  <c r="J439" i="7" s="1"/>
  <c r="I438" i="7"/>
  <c r="J438" i="7" s="1"/>
  <c r="I437" i="7"/>
  <c r="J437" i="7" s="1"/>
  <c r="I436" i="7"/>
  <c r="J436" i="7" s="1"/>
  <c r="I435" i="7"/>
  <c r="J435" i="7" s="1"/>
  <c r="I434" i="7"/>
  <c r="J434" i="7" s="1"/>
  <c r="I433" i="7"/>
  <c r="J433" i="7" s="1"/>
  <c r="I432" i="7"/>
  <c r="J432" i="7" s="1"/>
  <c r="I431" i="7"/>
  <c r="J431" i="7" s="1"/>
  <c r="I430" i="7"/>
  <c r="J430" i="7" s="1"/>
  <c r="I429" i="7"/>
  <c r="J429" i="7" s="1"/>
  <c r="I428" i="7"/>
  <c r="J428" i="7" s="1"/>
  <c r="I427" i="7"/>
  <c r="J427" i="7" s="1"/>
  <c r="I426" i="7"/>
  <c r="J426" i="7" s="1"/>
  <c r="I425" i="7"/>
  <c r="J425" i="7" s="1"/>
  <c r="I424" i="7"/>
  <c r="J424" i="7" s="1"/>
  <c r="I423" i="7"/>
  <c r="J423" i="7" s="1"/>
  <c r="I422" i="7"/>
  <c r="J422" i="7" s="1"/>
  <c r="I421" i="7"/>
  <c r="J421" i="7" s="1"/>
  <c r="I420" i="7"/>
  <c r="J420" i="7" s="1"/>
  <c r="I419" i="7"/>
  <c r="J419" i="7" s="1"/>
  <c r="I418" i="7"/>
  <c r="J418" i="7" s="1"/>
  <c r="I417" i="7"/>
  <c r="J417" i="7" s="1"/>
  <c r="I416" i="7"/>
  <c r="J416" i="7" s="1"/>
  <c r="I415" i="7"/>
  <c r="J415" i="7" s="1"/>
  <c r="I414" i="7"/>
  <c r="J414" i="7" s="1"/>
  <c r="I413" i="7"/>
  <c r="J413" i="7" s="1"/>
  <c r="I412" i="7"/>
  <c r="J412" i="7" s="1"/>
  <c r="I411" i="7"/>
  <c r="J411" i="7" s="1"/>
  <c r="I410" i="7"/>
  <c r="J410" i="7" s="1"/>
  <c r="I409" i="7"/>
  <c r="J409" i="7" s="1"/>
  <c r="I408" i="7"/>
  <c r="J408" i="7" s="1"/>
  <c r="I407" i="7"/>
  <c r="J407" i="7" s="1"/>
  <c r="I406" i="7"/>
  <c r="J406" i="7" s="1"/>
  <c r="I405" i="7"/>
  <c r="J405" i="7" s="1"/>
  <c r="I404" i="7"/>
  <c r="J404" i="7" s="1"/>
  <c r="I403" i="7"/>
  <c r="J403" i="7" s="1"/>
  <c r="I402" i="7"/>
  <c r="J402" i="7" s="1"/>
  <c r="I401" i="7"/>
  <c r="J401" i="7" s="1"/>
  <c r="I400" i="7"/>
  <c r="J400" i="7" s="1"/>
  <c r="I399" i="7"/>
  <c r="J399" i="7" s="1"/>
  <c r="I398" i="7"/>
  <c r="J398" i="7" s="1"/>
  <c r="I397" i="7"/>
  <c r="J397" i="7" s="1"/>
  <c r="I396" i="7"/>
  <c r="J396" i="7" s="1"/>
  <c r="I395" i="7"/>
  <c r="J395" i="7" s="1"/>
  <c r="I394" i="7"/>
  <c r="J394" i="7" s="1"/>
  <c r="I393" i="7"/>
  <c r="J393" i="7" s="1"/>
  <c r="I392" i="7"/>
  <c r="J392" i="7" s="1"/>
  <c r="I391" i="7"/>
  <c r="J391" i="7" s="1"/>
  <c r="I390" i="7"/>
  <c r="J390" i="7" s="1"/>
  <c r="I389" i="7"/>
  <c r="J389" i="7" s="1"/>
  <c r="I388" i="7"/>
  <c r="J388" i="7" s="1"/>
  <c r="I387" i="7"/>
  <c r="J387" i="7" s="1"/>
  <c r="I386" i="7"/>
  <c r="J386" i="7" s="1"/>
  <c r="I385" i="7"/>
  <c r="J385" i="7" s="1"/>
  <c r="I384" i="7"/>
  <c r="J384" i="7" s="1"/>
  <c r="I383" i="7"/>
  <c r="J383" i="7" s="1"/>
  <c r="I382" i="7"/>
  <c r="J382" i="7" s="1"/>
  <c r="I381" i="7"/>
  <c r="J381" i="7" s="1"/>
  <c r="I380" i="7"/>
  <c r="J380" i="7" s="1"/>
  <c r="I379" i="7"/>
  <c r="J379" i="7" s="1"/>
  <c r="I378" i="7"/>
  <c r="J378" i="7" s="1"/>
  <c r="I377" i="7"/>
  <c r="J377" i="7" s="1"/>
  <c r="I376" i="7"/>
  <c r="J376" i="7" s="1"/>
  <c r="I375" i="7"/>
  <c r="J375" i="7" s="1"/>
  <c r="I374" i="7"/>
  <c r="J374" i="7" s="1"/>
  <c r="I373" i="7"/>
  <c r="J373" i="7" s="1"/>
  <c r="I372" i="7"/>
  <c r="J372" i="7" s="1"/>
  <c r="I371" i="7"/>
  <c r="J371" i="7" s="1"/>
  <c r="I370" i="7"/>
  <c r="J370" i="7" s="1"/>
  <c r="I369" i="7"/>
  <c r="J369" i="7" s="1"/>
  <c r="I368" i="7"/>
  <c r="J368" i="7" s="1"/>
  <c r="I367" i="7"/>
  <c r="J367" i="7" s="1"/>
  <c r="I366" i="7"/>
  <c r="J366" i="7" s="1"/>
  <c r="I365" i="7"/>
  <c r="J365" i="7" s="1"/>
  <c r="I364" i="7"/>
  <c r="J364" i="7" s="1"/>
  <c r="I363" i="7"/>
  <c r="J363" i="7" s="1"/>
  <c r="I362" i="7"/>
  <c r="J362" i="7" s="1"/>
  <c r="I361" i="7"/>
  <c r="J361" i="7" s="1"/>
  <c r="I360" i="7"/>
  <c r="J360" i="7" s="1"/>
  <c r="I359" i="7"/>
  <c r="J359" i="7" s="1"/>
  <c r="I358" i="7"/>
  <c r="J358" i="7" s="1"/>
  <c r="I357" i="7"/>
  <c r="J357" i="7" s="1"/>
  <c r="I356" i="7"/>
  <c r="J356" i="7" s="1"/>
  <c r="I355" i="7"/>
  <c r="J355" i="7" s="1"/>
  <c r="I354" i="7"/>
  <c r="J354" i="7" s="1"/>
  <c r="I353" i="7"/>
  <c r="J353" i="7" s="1"/>
  <c r="I352" i="7"/>
  <c r="J352" i="7" s="1"/>
  <c r="I351" i="7"/>
  <c r="J351" i="7" s="1"/>
  <c r="I350" i="7"/>
  <c r="J350" i="7" s="1"/>
  <c r="I349" i="7"/>
  <c r="J349" i="7" s="1"/>
  <c r="I348" i="7"/>
  <c r="J348" i="7" s="1"/>
  <c r="I347" i="7"/>
  <c r="J347" i="7" s="1"/>
  <c r="I346" i="7"/>
  <c r="J346" i="7" s="1"/>
  <c r="I345" i="7"/>
  <c r="J345" i="7" s="1"/>
  <c r="I344" i="7"/>
  <c r="J344" i="7" s="1"/>
  <c r="I343" i="7"/>
  <c r="J343" i="7" s="1"/>
  <c r="I342" i="7"/>
  <c r="J342" i="7" s="1"/>
  <c r="I341" i="7"/>
  <c r="J341" i="7" s="1"/>
  <c r="I340" i="7"/>
  <c r="J340" i="7" s="1"/>
  <c r="I339" i="7"/>
  <c r="J339" i="7" s="1"/>
  <c r="I338" i="7"/>
  <c r="J338" i="7" s="1"/>
  <c r="I337" i="7"/>
  <c r="J337" i="7" s="1"/>
  <c r="I336" i="7"/>
  <c r="J336" i="7" s="1"/>
  <c r="I335" i="7"/>
  <c r="J335" i="7" s="1"/>
  <c r="I334" i="7"/>
  <c r="J334" i="7" s="1"/>
  <c r="I333" i="7"/>
  <c r="J333" i="7" s="1"/>
  <c r="I332" i="7"/>
  <c r="J332" i="7" s="1"/>
  <c r="I331" i="7"/>
  <c r="J331" i="7" s="1"/>
  <c r="I330" i="7"/>
  <c r="J330" i="7" s="1"/>
  <c r="I329" i="7"/>
  <c r="J329" i="7" s="1"/>
  <c r="I328" i="7"/>
  <c r="J328" i="7" s="1"/>
  <c r="I327" i="7"/>
  <c r="J327" i="7" s="1"/>
  <c r="I326" i="7"/>
  <c r="J326" i="7" s="1"/>
  <c r="I325" i="7"/>
  <c r="J325" i="7" s="1"/>
  <c r="I324" i="7"/>
  <c r="J324" i="7" s="1"/>
  <c r="I323" i="7"/>
  <c r="J323" i="7" s="1"/>
  <c r="I322" i="7"/>
  <c r="J322" i="7" s="1"/>
  <c r="I321" i="7"/>
  <c r="J321" i="7" s="1"/>
  <c r="I320" i="7"/>
  <c r="J320" i="7" s="1"/>
  <c r="I319" i="7"/>
  <c r="J319" i="7" s="1"/>
  <c r="I318" i="7"/>
  <c r="J318" i="7" s="1"/>
  <c r="I317" i="7"/>
  <c r="J317" i="7" s="1"/>
  <c r="I316" i="7"/>
  <c r="J316" i="7" s="1"/>
  <c r="I315" i="7"/>
  <c r="J315" i="7" s="1"/>
  <c r="I314" i="7"/>
  <c r="J314" i="7" s="1"/>
  <c r="I313" i="7"/>
  <c r="J313" i="7" s="1"/>
  <c r="I312" i="7"/>
  <c r="J312" i="7" s="1"/>
  <c r="I311" i="7"/>
  <c r="J311" i="7" s="1"/>
  <c r="I310" i="7"/>
  <c r="J310" i="7" s="1"/>
  <c r="I309" i="7"/>
  <c r="J309" i="7" s="1"/>
  <c r="I308" i="7"/>
  <c r="J308" i="7" s="1"/>
  <c r="I307" i="7"/>
  <c r="J307" i="7" s="1"/>
  <c r="I306" i="7"/>
  <c r="J306" i="7" s="1"/>
  <c r="I305" i="7"/>
  <c r="J305" i="7" s="1"/>
  <c r="I304" i="7"/>
  <c r="J304" i="7" s="1"/>
  <c r="I303" i="7"/>
  <c r="J303" i="7" s="1"/>
  <c r="I302" i="7"/>
  <c r="J302" i="7" s="1"/>
  <c r="I301" i="7"/>
  <c r="J301" i="7" s="1"/>
  <c r="I300" i="7"/>
  <c r="J300" i="7" s="1"/>
  <c r="I299" i="7"/>
  <c r="J299" i="7" s="1"/>
  <c r="I298" i="7"/>
  <c r="J298" i="7" s="1"/>
  <c r="I297" i="7"/>
  <c r="J297" i="7" s="1"/>
  <c r="I296" i="7"/>
  <c r="J296" i="7" s="1"/>
  <c r="I295" i="7"/>
  <c r="J295" i="7" s="1"/>
  <c r="I294" i="7"/>
  <c r="J294" i="7" s="1"/>
  <c r="I293" i="7"/>
  <c r="J293" i="7" s="1"/>
  <c r="I292" i="7"/>
  <c r="J292" i="7" s="1"/>
  <c r="I291" i="7"/>
  <c r="J291" i="7" s="1"/>
  <c r="I290" i="7"/>
  <c r="J290" i="7" s="1"/>
  <c r="I289" i="7"/>
  <c r="J289" i="7" s="1"/>
  <c r="I288" i="7"/>
  <c r="J288" i="7" s="1"/>
  <c r="I287" i="7"/>
  <c r="J287" i="7" s="1"/>
  <c r="I286" i="7"/>
  <c r="J286" i="7" s="1"/>
  <c r="I285" i="7"/>
  <c r="J285" i="7" s="1"/>
  <c r="I284" i="7"/>
  <c r="J284" i="7" s="1"/>
  <c r="I283" i="7"/>
  <c r="J283" i="7" s="1"/>
  <c r="I282" i="7"/>
  <c r="J282" i="7" s="1"/>
  <c r="I281" i="7"/>
  <c r="J281" i="7" s="1"/>
  <c r="I280" i="7"/>
  <c r="J280" i="7" s="1"/>
  <c r="I279" i="7"/>
  <c r="J279" i="7" s="1"/>
  <c r="I278" i="7"/>
  <c r="J278" i="7" s="1"/>
  <c r="I277" i="7"/>
  <c r="J277" i="7" s="1"/>
  <c r="I276" i="7"/>
  <c r="J276" i="7" s="1"/>
  <c r="I275" i="7"/>
  <c r="J275" i="7" s="1"/>
  <c r="I274" i="7"/>
  <c r="J274" i="7" s="1"/>
  <c r="I273" i="7"/>
  <c r="J273" i="7" s="1"/>
  <c r="I272" i="7"/>
  <c r="J272" i="7" s="1"/>
  <c r="I271" i="7"/>
  <c r="J271" i="7" s="1"/>
  <c r="I270" i="7"/>
  <c r="J270" i="7" s="1"/>
  <c r="I269" i="7"/>
  <c r="J269" i="7" s="1"/>
  <c r="I268" i="7"/>
  <c r="J268" i="7" s="1"/>
  <c r="I267" i="7"/>
  <c r="J267" i="7" s="1"/>
  <c r="I266" i="7"/>
  <c r="J266" i="7" s="1"/>
  <c r="I265" i="7"/>
  <c r="J265" i="7" s="1"/>
  <c r="I264" i="7"/>
  <c r="J264" i="7" s="1"/>
  <c r="I263" i="7"/>
  <c r="J263" i="7" s="1"/>
  <c r="I262" i="7"/>
  <c r="J262" i="7" s="1"/>
  <c r="I261" i="7"/>
  <c r="J261" i="7" s="1"/>
  <c r="I260" i="7"/>
  <c r="J260" i="7" s="1"/>
  <c r="I259" i="7"/>
  <c r="J259" i="7" s="1"/>
  <c r="I258" i="7"/>
  <c r="J258" i="7" s="1"/>
  <c r="I257" i="7"/>
  <c r="J257" i="7" s="1"/>
  <c r="I256" i="7"/>
  <c r="J256" i="7" s="1"/>
  <c r="I255" i="7"/>
  <c r="J255" i="7" s="1"/>
  <c r="I254" i="7"/>
  <c r="J254" i="7" s="1"/>
  <c r="I253" i="7"/>
  <c r="J253" i="7" s="1"/>
  <c r="I252" i="7"/>
  <c r="J252" i="7" s="1"/>
  <c r="I251" i="7"/>
  <c r="J251" i="7" s="1"/>
  <c r="I250" i="7"/>
  <c r="J250" i="7" s="1"/>
  <c r="I249" i="7"/>
  <c r="J249" i="7" s="1"/>
  <c r="I248" i="7"/>
  <c r="J248" i="7" s="1"/>
  <c r="I247" i="7"/>
  <c r="J247" i="7" s="1"/>
  <c r="I246" i="7"/>
  <c r="J246" i="7" s="1"/>
  <c r="I245" i="7"/>
  <c r="J245" i="7" s="1"/>
  <c r="I244" i="7"/>
  <c r="J244" i="7" s="1"/>
  <c r="I243" i="7"/>
  <c r="J243" i="7" s="1"/>
  <c r="I242" i="7"/>
  <c r="J242" i="7" s="1"/>
  <c r="I241" i="7"/>
  <c r="J241" i="7" s="1"/>
  <c r="I240" i="7"/>
  <c r="J240" i="7" s="1"/>
  <c r="I239" i="7"/>
  <c r="J239" i="7" s="1"/>
  <c r="I238" i="7"/>
  <c r="J238" i="7" s="1"/>
  <c r="I237" i="7"/>
  <c r="J237" i="7" s="1"/>
  <c r="I236" i="7"/>
  <c r="J236" i="7" s="1"/>
  <c r="I235" i="7"/>
  <c r="J235" i="7" s="1"/>
  <c r="I234" i="7"/>
  <c r="J234" i="7" s="1"/>
  <c r="I233" i="7"/>
  <c r="J233" i="7" s="1"/>
  <c r="AG11" i="7" l="1"/>
  <c r="AI11" i="7"/>
  <c r="AJ11" i="7"/>
  <c r="AK11" i="7"/>
  <c r="AL11" i="7"/>
  <c r="AM11" i="7"/>
  <c r="AN11" i="7"/>
  <c r="AO11" i="7"/>
  <c r="AP11" i="7"/>
  <c r="AQ11" i="7"/>
  <c r="AH11" i="7"/>
  <c r="AR11" i="7"/>
  <c r="N1812" i="7"/>
  <c r="G1821" i="5"/>
  <c r="M1811" i="7"/>
  <c r="G1820" i="5"/>
  <c r="G1612" i="5"/>
  <c r="G1628" i="5"/>
  <c r="G1644" i="5"/>
  <c r="C1708" i="5"/>
  <c r="G1756" i="5"/>
  <c r="G1629" i="5"/>
  <c r="G1645" i="5"/>
  <c r="G1757" i="5"/>
  <c r="G1773" i="5"/>
  <c r="G1789" i="5"/>
  <c r="G1805" i="5"/>
  <c r="G1630" i="5"/>
  <c r="G1646" i="5"/>
  <c r="G1662" i="5"/>
  <c r="G1678" i="5"/>
  <c r="G1694" i="5"/>
  <c r="G1710" i="5"/>
  <c r="G1726" i="5"/>
  <c r="G1742" i="5"/>
  <c r="G1790" i="5"/>
  <c r="G1806" i="5"/>
  <c r="H1759" i="5"/>
  <c r="H1775" i="5"/>
  <c r="G1600" i="5"/>
  <c r="F1616" i="5"/>
  <c r="G1680" i="5"/>
  <c r="F1696" i="5"/>
  <c r="G1712" i="5"/>
  <c r="F1776" i="5"/>
  <c r="F1792" i="5"/>
  <c r="C303" i="5"/>
  <c r="F383" i="5"/>
  <c r="F591" i="5"/>
  <c r="F607" i="5"/>
  <c r="H687" i="5"/>
  <c r="H767" i="5"/>
  <c r="C831" i="5"/>
  <c r="C879" i="5"/>
  <c r="H1023" i="5"/>
  <c r="H1071" i="5"/>
  <c r="H1103" i="5"/>
  <c r="H1327" i="5"/>
  <c r="F1455" i="5"/>
  <c r="F1503" i="5"/>
  <c r="G1583" i="5"/>
  <c r="G1599" i="5"/>
  <c r="G1615" i="5"/>
  <c r="G1647" i="5"/>
  <c r="H256" i="5"/>
  <c r="C288" i="5"/>
  <c r="F368" i="5"/>
  <c r="C400" i="5"/>
  <c r="C448" i="5"/>
  <c r="C464" i="5"/>
  <c r="F480" i="5"/>
  <c r="F528" i="5"/>
  <c r="C576" i="5"/>
  <c r="H592" i="5"/>
  <c r="H608" i="5"/>
  <c r="F640" i="5"/>
  <c r="F672" i="5"/>
  <c r="H688" i="5"/>
  <c r="H960" i="5"/>
  <c r="H1440" i="5"/>
  <c r="C1456" i="5"/>
  <c r="H257" i="5"/>
  <c r="H289" i="5"/>
  <c r="C305" i="5"/>
  <c r="H369" i="5"/>
  <c r="C385" i="5"/>
  <c r="H417" i="5"/>
  <c r="F657" i="5"/>
  <c r="F689" i="5"/>
  <c r="F705" i="5"/>
  <c r="C721" i="5"/>
  <c r="F753" i="5"/>
  <c r="H993" i="5"/>
  <c r="H1105" i="5"/>
  <c r="H1265" i="5"/>
  <c r="H1313" i="5"/>
  <c r="G1601" i="5"/>
  <c r="G1617" i="5"/>
  <c r="G1633" i="5"/>
  <c r="G1649" i="5"/>
  <c r="C1681" i="5"/>
  <c r="G1713" i="5"/>
  <c r="G1729" i="5"/>
  <c r="G1761" i="5"/>
  <c r="G1777" i="5"/>
  <c r="H1809" i="5"/>
  <c r="C252" i="5"/>
  <c r="H316" i="5"/>
  <c r="H332" i="5"/>
  <c r="H348" i="5"/>
  <c r="H364" i="5"/>
  <c r="H380" i="5"/>
  <c r="C396" i="5"/>
  <c r="H412" i="5"/>
  <c r="H428" i="5"/>
  <c r="H444" i="5"/>
  <c r="H460" i="5"/>
  <c r="H476" i="5"/>
  <c r="H508" i="5"/>
  <c r="C540" i="5"/>
  <c r="H556" i="5"/>
  <c r="F572" i="5"/>
  <c r="F588" i="5"/>
  <c r="F604" i="5"/>
  <c r="F620" i="5"/>
  <c r="F636" i="5"/>
  <c r="H716" i="5"/>
  <c r="H748" i="5"/>
  <c r="F780" i="5"/>
  <c r="F828" i="5"/>
  <c r="H844" i="5"/>
  <c r="F860" i="5"/>
  <c r="C892" i="5"/>
  <c r="C956" i="5"/>
  <c r="H1132" i="5"/>
  <c r="H1164" i="5"/>
  <c r="H1180" i="5"/>
  <c r="C1196" i="5"/>
  <c r="H1292" i="5"/>
  <c r="H1308" i="5"/>
  <c r="H1356" i="5"/>
  <c r="G1596" i="5"/>
  <c r="H413" i="5"/>
  <c r="H541" i="5"/>
  <c r="H557" i="5"/>
  <c r="H573" i="5"/>
  <c r="H589" i="5"/>
  <c r="H621" i="5"/>
  <c r="H637" i="5"/>
  <c r="F685" i="5"/>
  <c r="F717" i="5"/>
  <c r="H797" i="5"/>
  <c r="F861" i="5"/>
  <c r="F1005" i="5"/>
  <c r="H1165" i="5"/>
  <c r="F1309" i="5"/>
  <c r="G1679" i="5"/>
  <c r="H242" i="5"/>
  <c r="H274" i="5"/>
  <c r="H290" i="5"/>
  <c r="H306" i="5"/>
  <c r="C370" i="5"/>
  <c r="F546" i="5"/>
  <c r="F562" i="5"/>
  <c r="H610" i="5"/>
  <c r="H706" i="5"/>
  <c r="H738" i="5"/>
  <c r="F786" i="5"/>
  <c r="F802" i="5"/>
  <c r="H850" i="5"/>
  <c r="F866" i="5"/>
  <c r="C994" i="5"/>
  <c r="C1186" i="5"/>
  <c r="H1346" i="5"/>
  <c r="C1362" i="5"/>
  <c r="G1554" i="5"/>
  <c r="C1618" i="5"/>
  <c r="G1634" i="5"/>
  <c r="G1650" i="5"/>
  <c r="G1698" i="5"/>
  <c r="G1714" i="5"/>
  <c r="H1746" i="5"/>
  <c r="H1762" i="5"/>
  <c r="F1564" i="5"/>
  <c r="H291" i="5"/>
  <c r="H307" i="5"/>
  <c r="F339" i="5"/>
  <c r="H563" i="5"/>
  <c r="H595" i="5"/>
  <c r="H627" i="5"/>
  <c r="H691" i="5"/>
  <c r="H707" i="5"/>
  <c r="C755" i="5"/>
  <c r="C883" i="5"/>
  <c r="H995" i="5"/>
  <c r="C1059" i="5"/>
  <c r="C1091" i="5"/>
  <c r="C1123" i="5"/>
  <c r="H1299" i="5"/>
  <c r="H1331" i="5"/>
  <c r="C1411" i="5"/>
  <c r="C1443" i="5"/>
  <c r="F1587" i="5"/>
  <c r="G1603" i="5"/>
  <c r="G1667" i="5"/>
  <c r="G1699" i="5"/>
  <c r="G1747" i="5"/>
  <c r="C228" i="5"/>
  <c r="C276" i="5"/>
  <c r="H292" i="5"/>
  <c r="H308" i="5"/>
  <c r="H324" i="5"/>
  <c r="H340" i="5"/>
  <c r="H356" i="5"/>
  <c r="H372" i="5"/>
  <c r="H388" i="5"/>
  <c r="H404" i="5"/>
  <c r="H420" i="5"/>
  <c r="H436" i="5"/>
  <c r="H452" i="5"/>
  <c r="H468" i="5"/>
  <c r="H484" i="5"/>
  <c r="H500" i="5"/>
  <c r="H516" i="5"/>
  <c r="H532" i="5"/>
  <c r="H548" i="5"/>
  <c r="F580" i="5"/>
  <c r="F612" i="5"/>
  <c r="F628" i="5"/>
  <c r="H708" i="5"/>
  <c r="H724" i="5"/>
  <c r="F740" i="5"/>
  <c r="H852" i="5"/>
  <c r="F868" i="5"/>
  <c r="H1044" i="5"/>
  <c r="H1076" i="5"/>
  <c r="H1092" i="5"/>
  <c r="H1156" i="5"/>
  <c r="H1332" i="5"/>
  <c r="H1348" i="5"/>
  <c r="H1412" i="5"/>
  <c r="C1444" i="5"/>
  <c r="F1460" i="5"/>
  <c r="H1508" i="5"/>
  <c r="H1540" i="5"/>
  <c r="G1556" i="5"/>
  <c r="F1588" i="5"/>
  <c r="G1604" i="5"/>
  <c r="G1620" i="5"/>
  <c r="G1636" i="5"/>
  <c r="G1652" i="5"/>
  <c r="G1668" i="5"/>
  <c r="F1684" i="5"/>
  <c r="G1732" i="5"/>
  <c r="F1484" i="5"/>
  <c r="C213" i="5"/>
  <c r="H261" i="5"/>
  <c r="H549" i="5"/>
  <c r="H565" i="5"/>
  <c r="H581" i="5"/>
  <c r="H597" i="5"/>
  <c r="H613" i="5"/>
  <c r="H629" i="5"/>
  <c r="F709" i="5"/>
  <c r="H757" i="5"/>
  <c r="H805" i="5"/>
  <c r="C997" i="5"/>
  <c r="F1141" i="5"/>
  <c r="H1221" i="5"/>
  <c r="H1269" i="5"/>
  <c r="H1301" i="5"/>
  <c r="H1477" i="5"/>
  <c r="C1493" i="5"/>
  <c r="G1605" i="5"/>
  <c r="C1685" i="5"/>
  <c r="G1749" i="5"/>
  <c r="G1765" i="5"/>
  <c r="G1781" i="5"/>
  <c r="G1797" i="5"/>
  <c r="G1813" i="5"/>
  <c r="C1500" i="5"/>
  <c r="H1453" i="5"/>
  <c r="H1486" i="5"/>
  <c r="C262" i="5"/>
  <c r="C294" i="5"/>
  <c r="C310" i="5"/>
  <c r="H358" i="5"/>
  <c r="H406" i="5"/>
  <c r="H422" i="5"/>
  <c r="H438" i="5"/>
  <c r="H454" i="5"/>
  <c r="H470" i="5"/>
  <c r="H486" i="5"/>
  <c r="H502" i="5"/>
  <c r="H518" i="5"/>
  <c r="H534" i="5"/>
  <c r="H582" i="5"/>
  <c r="H598" i="5"/>
  <c r="H614" i="5"/>
  <c r="H774" i="5"/>
  <c r="F790" i="5"/>
  <c r="F822" i="5"/>
  <c r="F854" i="5"/>
  <c r="F934" i="5"/>
  <c r="H1062" i="5"/>
  <c r="C1254" i="5"/>
  <c r="H1350" i="5"/>
  <c r="F1526" i="5"/>
  <c r="F1542" i="5"/>
  <c r="G1606" i="5"/>
  <c r="G1622" i="5"/>
  <c r="G1638" i="5"/>
  <c r="H1686" i="5"/>
  <c r="G1702" i="5"/>
  <c r="G1718" i="5"/>
  <c r="G1734" i="5"/>
  <c r="G1750" i="5"/>
  <c r="G1782" i="5"/>
  <c r="G1798" i="5"/>
  <c r="C1814" i="5"/>
  <c r="H1518" i="5"/>
  <c r="F599" i="5"/>
  <c r="H727" i="5"/>
  <c r="C807" i="5"/>
  <c r="C855" i="5"/>
  <c r="H1047" i="5"/>
  <c r="H1063" i="5"/>
  <c r="H1095" i="5"/>
  <c r="H1111" i="5"/>
  <c r="F1463" i="5"/>
  <c r="G1527" i="5"/>
  <c r="G1543" i="5"/>
  <c r="G1575" i="5"/>
  <c r="G1607" i="5"/>
  <c r="G1671" i="5"/>
  <c r="G1703" i="5"/>
  <c r="H1501" i="5"/>
  <c r="H248" i="5"/>
  <c r="H264" i="5"/>
  <c r="C376" i="5"/>
  <c r="C488" i="5"/>
  <c r="F536" i="5"/>
  <c r="H584" i="5"/>
  <c r="H616" i="5"/>
  <c r="F664" i="5"/>
  <c r="F760" i="5"/>
  <c r="F776" i="5"/>
  <c r="H824" i="5"/>
  <c r="H1048" i="5"/>
  <c r="F1496" i="5"/>
  <c r="G1544" i="5"/>
  <c r="F1608" i="5"/>
  <c r="F1624" i="5"/>
  <c r="H1672" i="5"/>
  <c r="G1688" i="5"/>
  <c r="G1720" i="5"/>
  <c r="F1784" i="5"/>
  <c r="F1800" i="5"/>
  <c r="F1816" i="5"/>
  <c r="G1565" i="5"/>
  <c r="H1534" i="5"/>
  <c r="H281" i="5"/>
  <c r="H297" i="5"/>
  <c r="C361" i="5"/>
  <c r="H713" i="5"/>
  <c r="H729" i="5"/>
  <c r="F745" i="5"/>
  <c r="C841" i="5"/>
  <c r="H873" i="5"/>
  <c r="H905" i="5"/>
  <c r="C969" i="5"/>
  <c r="H1001" i="5"/>
  <c r="H1049" i="5"/>
  <c r="C1113" i="5"/>
  <c r="H1337" i="5"/>
  <c r="G1577" i="5"/>
  <c r="G1609" i="5"/>
  <c r="G1625" i="5"/>
  <c r="G1641" i="5"/>
  <c r="G1673" i="5"/>
  <c r="G1689" i="5"/>
  <c r="G1705" i="5"/>
  <c r="G1721" i="5"/>
  <c r="G1737" i="5"/>
  <c r="G1753" i="5"/>
  <c r="G1769" i="5"/>
  <c r="G1785" i="5"/>
  <c r="G1817" i="5"/>
  <c r="H1517" i="5"/>
  <c r="H250" i="5"/>
  <c r="H282" i="5"/>
  <c r="H298" i="5"/>
  <c r="C410" i="5"/>
  <c r="H586" i="5"/>
  <c r="H602" i="5"/>
  <c r="H618" i="5"/>
  <c r="C634" i="5"/>
  <c r="F778" i="5"/>
  <c r="F842" i="5"/>
  <c r="F858" i="5"/>
  <c r="F970" i="5"/>
  <c r="H1002" i="5"/>
  <c r="H1034" i="5"/>
  <c r="H1050" i="5"/>
  <c r="C1178" i="5"/>
  <c r="C1194" i="5"/>
  <c r="H1210" i="5"/>
  <c r="C1242" i="5"/>
  <c r="C1370" i="5"/>
  <c r="C1386" i="5"/>
  <c r="C1402" i="5"/>
  <c r="G1530" i="5"/>
  <c r="G1562" i="5"/>
  <c r="H1610" i="5"/>
  <c r="H1626" i="5"/>
  <c r="G1642" i="5"/>
  <c r="G1674" i="5"/>
  <c r="G1690" i="5"/>
  <c r="G1738" i="5"/>
  <c r="H1754" i="5"/>
  <c r="C286" i="5"/>
  <c r="C302" i="5"/>
  <c r="H398" i="5"/>
  <c r="H414" i="5"/>
  <c r="H430" i="5"/>
  <c r="H446" i="5"/>
  <c r="H462" i="5"/>
  <c r="H478" i="5"/>
  <c r="H494" i="5"/>
  <c r="H526" i="5"/>
  <c r="H638" i="5"/>
  <c r="H718" i="5"/>
  <c r="H750" i="5"/>
  <c r="H814" i="5"/>
  <c r="H878" i="5"/>
  <c r="H894" i="5"/>
  <c r="H926" i="5"/>
  <c r="H958" i="5"/>
  <c r="H974" i="5"/>
  <c r="F1038" i="5"/>
  <c r="H1182" i="5"/>
  <c r="H1246" i="5"/>
  <c r="H1262" i="5"/>
  <c r="H1278" i="5"/>
  <c r="C1294" i="5"/>
  <c r="C1342" i="5"/>
  <c r="G1614" i="5"/>
  <c r="H283" i="5"/>
  <c r="H299" i="5"/>
  <c r="H603" i="5"/>
  <c r="H619" i="5"/>
  <c r="H635" i="5"/>
  <c r="C715" i="5"/>
  <c r="C1115" i="5"/>
  <c r="C1323" i="5"/>
  <c r="H1515" i="5"/>
  <c r="G1563" i="5"/>
  <c r="F1579" i="5"/>
  <c r="H1611" i="5"/>
  <c r="H1627" i="5"/>
  <c r="G1707" i="5"/>
  <c r="C1723" i="5"/>
  <c r="G1739" i="5"/>
  <c r="G1819" i="5"/>
  <c r="H234" i="5"/>
  <c r="H233" i="5"/>
  <c r="H218" i="5"/>
  <c r="H226" i="5"/>
  <c r="H181" i="5"/>
  <c r="H205" i="5"/>
  <c r="H182" i="5"/>
  <c r="H198" i="5"/>
  <c r="H206" i="5"/>
  <c r="H183" i="5"/>
  <c r="H191" i="5"/>
  <c r="H199" i="5"/>
  <c r="H184" i="5"/>
  <c r="H192" i="5"/>
  <c r="H200" i="5"/>
  <c r="H216" i="5"/>
  <c r="F186" i="5"/>
  <c r="H210" i="5"/>
  <c r="H133" i="5"/>
  <c r="H141" i="5"/>
  <c r="H149" i="5"/>
  <c r="H157" i="5"/>
  <c r="H165" i="5"/>
  <c r="H173" i="5"/>
  <c r="H134" i="5"/>
  <c r="H142" i="5"/>
  <c r="H150" i="5"/>
  <c r="H158" i="5"/>
  <c r="H166" i="5"/>
  <c r="H174" i="5"/>
  <c r="H135" i="5"/>
  <c r="H143" i="5"/>
  <c r="H151" i="5"/>
  <c r="H159" i="5"/>
  <c r="H167" i="5"/>
  <c r="H175" i="5"/>
  <c r="H144" i="5"/>
  <c r="H160" i="5"/>
  <c r="H176" i="5"/>
  <c r="H117" i="5"/>
  <c r="H125" i="5"/>
  <c r="H118" i="5"/>
  <c r="H126" i="5"/>
  <c r="H119" i="5"/>
  <c r="H127" i="5"/>
  <c r="H128" i="5"/>
  <c r="H109" i="5"/>
  <c r="H110" i="5"/>
  <c r="H111" i="5"/>
  <c r="H112" i="5"/>
  <c r="H103" i="5"/>
  <c r="H101" i="5"/>
  <c r="H102" i="5"/>
  <c r="H95" i="5"/>
  <c r="H96" i="5"/>
  <c r="H61" i="5"/>
  <c r="H69" i="5"/>
  <c r="H77" i="5"/>
  <c r="H85" i="5"/>
  <c r="H93" i="5"/>
  <c r="H62" i="5"/>
  <c r="H70" i="5"/>
  <c r="H78" i="5"/>
  <c r="H86" i="5"/>
  <c r="H94" i="5"/>
  <c r="H63" i="5"/>
  <c r="H71" i="5"/>
  <c r="H79" i="5"/>
  <c r="H87" i="5"/>
  <c r="H64" i="5"/>
  <c r="H80" i="5"/>
  <c r="H53" i="5"/>
  <c r="H54" i="5"/>
  <c r="H47" i="5"/>
  <c r="H55" i="5"/>
  <c r="H48" i="5"/>
  <c r="G42" i="5"/>
  <c r="G46" i="5"/>
  <c r="G43" i="5"/>
  <c r="G45" i="5"/>
  <c r="G44" i="5"/>
  <c r="C915" i="5"/>
  <c r="N322" i="7"/>
  <c r="C222" i="5"/>
  <c r="C449" i="5"/>
  <c r="C896" i="5"/>
  <c r="C1350" i="5"/>
  <c r="N1160" i="7"/>
  <c r="C1408" i="5"/>
  <c r="N1521" i="7"/>
  <c r="C618" i="5"/>
  <c r="N1662" i="7"/>
  <c r="R297" i="7"/>
  <c r="Q297" i="7" s="1"/>
  <c r="R516" i="7"/>
  <c r="Q516" i="7" s="1"/>
  <c r="H897" i="5"/>
  <c r="M329" i="7"/>
  <c r="N809" i="7"/>
  <c r="N1089" i="7"/>
  <c r="N1208" i="7"/>
  <c r="M1411" i="7"/>
  <c r="M1510" i="7"/>
  <c r="N1639" i="7"/>
  <c r="M701" i="7"/>
  <c r="M768" i="7"/>
  <c r="N879" i="7"/>
  <c r="N1072" i="7"/>
  <c r="N1272" i="7"/>
  <c r="M1429" i="7"/>
  <c r="C748" i="5"/>
  <c r="M554" i="7"/>
  <c r="N735" i="7"/>
  <c r="N929" i="7"/>
  <c r="C523" i="5"/>
  <c r="C234" i="5"/>
  <c r="C687" i="5"/>
  <c r="C1453" i="5"/>
  <c r="N320" i="7"/>
  <c r="N663" i="7"/>
  <c r="N785" i="7"/>
  <c r="N921" i="7"/>
  <c r="N1004" i="7"/>
  <c r="N1517" i="7"/>
  <c r="N1747" i="7"/>
  <c r="N1798" i="7"/>
  <c r="C887" i="5"/>
  <c r="C965" i="5"/>
  <c r="C1044" i="5"/>
  <c r="C1636" i="5"/>
  <c r="C206" i="5"/>
  <c r="C1180" i="5"/>
  <c r="M296" i="7"/>
  <c r="M324" i="7"/>
  <c r="M347" i="7"/>
  <c r="M460" i="7"/>
  <c r="C430" i="5"/>
  <c r="F217" i="5"/>
  <c r="M281" i="7"/>
  <c r="M419" i="7"/>
  <c r="M613" i="7"/>
  <c r="N887" i="7"/>
  <c r="M1023" i="7"/>
  <c r="N1790" i="7"/>
  <c r="H190" i="5"/>
  <c r="C735" i="5"/>
  <c r="H953" i="5"/>
  <c r="C1501" i="5"/>
  <c r="H1638" i="5"/>
  <c r="H1645" i="5"/>
  <c r="C993" i="5"/>
  <c r="C1050" i="5"/>
  <c r="C287" i="5"/>
  <c r="C340" i="5"/>
  <c r="C343" i="5"/>
  <c r="F733" i="5"/>
  <c r="C836" i="5"/>
  <c r="C927" i="5"/>
  <c r="C1156" i="5"/>
  <c r="H1252" i="5"/>
  <c r="C1283" i="5"/>
  <c r="C1620" i="5"/>
  <c r="C1733" i="5"/>
  <c r="R1550" i="7"/>
  <c r="Q1550" i="7" s="1"/>
  <c r="R1552" i="7"/>
  <c r="Q1552" i="7" s="1"/>
  <c r="R1554" i="7"/>
  <c r="Q1554" i="7" s="1"/>
  <c r="R1558" i="7"/>
  <c r="Q1558" i="7" s="1"/>
  <c r="R1560" i="7"/>
  <c r="Q1560" i="7" s="1"/>
  <c r="R1562" i="7"/>
  <c r="Q1562" i="7" s="1"/>
  <c r="R1564" i="7"/>
  <c r="Q1564" i="7" s="1"/>
  <c r="R1566" i="7"/>
  <c r="Q1566" i="7" s="1"/>
  <c r="R1568" i="7"/>
  <c r="Q1568" i="7" s="1"/>
  <c r="R1570" i="7"/>
  <c r="Q1570" i="7" s="1"/>
  <c r="R1574" i="7"/>
  <c r="Q1574" i="7" s="1"/>
  <c r="R1576" i="7"/>
  <c r="Q1576" i="7" s="1"/>
  <c r="R1578" i="7"/>
  <c r="Q1578" i="7" s="1"/>
  <c r="R1580" i="7"/>
  <c r="Q1580" i="7" s="1"/>
  <c r="R1582" i="7"/>
  <c r="Q1582" i="7" s="1"/>
  <c r="R1584" i="7"/>
  <c r="Q1584" i="7" s="1"/>
  <c r="R1586" i="7"/>
  <c r="Q1586" i="7" s="1"/>
  <c r="R1588" i="7"/>
  <c r="Q1588" i="7" s="1"/>
  <c r="R1590" i="7"/>
  <c r="Q1590" i="7" s="1"/>
  <c r="R1592" i="7"/>
  <c r="Q1592" i="7" s="1"/>
  <c r="R1594" i="7"/>
  <c r="Q1594" i="7" s="1"/>
  <c r="R1596" i="7"/>
  <c r="Q1596" i="7" s="1"/>
  <c r="R1598" i="7"/>
  <c r="Q1598" i="7" s="1"/>
  <c r="R1600" i="7"/>
  <c r="Q1600" i="7" s="1"/>
  <c r="R1602" i="7"/>
  <c r="Q1602" i="7" s="1"/>
  <c r="R1604" i="7"/>
  <c r="Q1604" i="7" s="1"/>
  <c r="R1606" i="7"/>
  <c r="Q1606" i="7" s="1"/>
  <c r="R1608" i="7"/>
  <c r="Q1608" i="7" s="1"/>
  <c r="R1610" i="7"/>
  <c r="Q1610" i="7" s="1"/>
  <c r="R1612" i="7"/>
  <c r="Q1612" i="7" s="1"/>
  <c r="R1614" i="7"/>
  <c r="Q1614" i="7" s="1"/>
  <c r="R1616" i="7"/>
  <c r="Q1616" i="7" s="1"/>
  <c r="R1622" i="7"/>
  <c r="Q1622" i="7" s="1"/>
  <c r="R1624" i="7"/>
  <c r="Q1624" i="7" s="1"/>
  <c r="R1626" i="7"/>
  <c r="Q1626" i="7" s="1"/>
  <c r="R1628" i="7"/>
  <c r="Q1628" i="7" s="1"/>
  <c r="R1632" i="7"/>
  <c r="Q1632" i="7" s="1"/>
  <c r="R1634" i="7"/>
  <c r="Q1634" i="7" s="1"/>
  <c r="R1638" i="7"/>
  <c r="Q1638" i="7" s="1"/>
  <c r="R1640" i="7"/>
  <c r="Q1640" i="7" s="1"/>
  <c r="R1642" i="7"/>
  <c r="Q1642" i="7" s="1"/>
  <c r="R1646" i="7"/>
  <c r="Q1646" i="7" s="1"/>
  <c r="R1648" i="7"/>
  <c r="Q1648" i="7" s="1"/>
  <c r="R1650" i="7"/>
  <c r="Q1650" i="7" s="1"/>
  <c r="R1652" i="7"/>
  <c r="Q1652" i="7" s="1"/>
  <c r="R1654" i="7"/>
  <c r="Q1654" i="7" s="1"/>
  <c r="R1656" i="7"/>
  <c r="Q1656" i="7" s="1"/>
  <c r="R1658" i="7"/>
  <c r="Q1658" i="7" s="1"/>
  <c r="R1660" i="7"/>
  <c r="Q1660" i="7" s="1"/>
  <c r="R1662" i="7"/>
  <c r="Q1662" i="7" s="1"/>
  <c r="R1664" i="7"/>
  <c r="Q1664" i="7" s="1"/>
  <c r="R1666" i="7"/>
  <c r="Q1666" i="7" s="1"/>
  <c r="R1668" i="7"/>
  <c r="Q1668" i="7" s="1"/>
  <c r="R1670" i="7"/>
  <c r="Q1670" i="7" s="1"/>
  <c r="R1672" i="7"/>
  <c r="Q1672" i="7" s="1"/>
  <c r="R1674" i="7"/>
  <c r="Q1674" i="7" s="1"/>
  <c r="R1676" i="7"/>
  <c r="Q1676" i="7" s="1"/>
  <c r="R1678" i="7"/>
  <c r="Q1678" i="7" s="1"/>
  <c r="R1680" i="7"/>
  <c r="Q1680" i="7" s="1"/>
  <c r="R1682" i="7"/>
  <c r="Q1682" i="7" s="1"/>
  <c r="R1684" i="7"/>
  <c r="Q1684" i="7" s="1"/>
  <c r="R1686" i="7"/>
  <c r="Q1686" i="7" s="1"/>
  <c r="R1688" i="7"/>
  <c r="Q1688" i="7" s="1"/>
  <c r="R1690" i="7"/>
  <c r="Q1690" i="7" s="1"/>
  <c r="R1692" i="7"/>
  <c r="Q1692" i="7" s="1"/>
  <c r="R1694" i="7"/>
  <c r="Q1694" i="7" s="1"/>
  <c r="R1696" i="7"/>
  <c r="Q1696" i="7" s="1"/>
  <c r="R1698" i="7"/>
  <c r="Q1698" i="7" s="1"/>
  <c r="R1700" i="7"/>
  <c r="Q1700" i="7" s="1"/>
  <c r="R1702" i="7"/>
  <c r="Q1702" i="7" s="1"/>
  <c r="R1708" i="7"/>
  <c r="Q1708" i="7" s="1"/>
  <c r="R1710" i="7"/>
  <c r="Q1710" i="7" s="1"/>
  <c r="R1712" i="7"/>
  <c r="Q1712" i="7" s="1"/>
  <c r="R1736" i="7"/>
  <c r="Q1736" i="7" s="1"/>
  <c r="R1738" i="7"/>
  <c r="Q1738" i="7" s="1"/>
  <c r="R1740" i="7"/>
  <c r="Q1740" i="7" s="1"/>
  <c r="R1742" i="7"/>
  <c r="Q1742" i="7" s="1"/>
  <c r="R1744" i="7"/>
  <c r="Q1744" i="7" s="1"/>
  <c r="R1746" i="7"/>
  <c r="Q1746" i="7" s="1"/>
  <c r="R1748" i="7"/>
  <c r="Q1748" i="7" s="1"/>
  <c r="R1750" i="7"/>
  <c r="Q1750" i="7" s="1"/>
  <c r="R1754" i="7"/>
  <c r="Q1754" i="7" s="1"/>
  <c r="R1756" i="7"/>
  <c r="Q1756" i="7" s="1"/>
  <c r="R1758" i="7"/>
  <c r="Q1758" i="7" s="1"/>
  <c r="R1760" i="7"/>
  <c r="Q1760" i="7" s="1"/>
  <c r="R1762" i="7"/>
  <c r="Q1762" i="7" s="1"/>
  <c r="F193" i="5"/>
  <c r="F225" i="5"/>
  <c r="M323" i="7"/>
  <c r="N333" i="7"/>
  <c r="M447" i="7"/>
  <c r="N604" i="7"/>
  <c r="M661" i="7"/>
  <c r="M725" i="7"/>
  <c r="N740" i="7"/>
  <c r="M786" i="7"/>
  <c r="M880" i="7"/>
  <c r="N1003" i="7"/>
  <c r="N1117" i="7"/>
  <c r="N1192" i="7"/>
  <c r="M1421" i="7"/>
  <c r="N1791" i="7"/>
  <c r="R234" i="7"/>
  <c r="Q234" i="7" s="1"/>
  <c r="R235" i="7"/>
  <c r="Q235" i="7" s="1"/>
  <c r="R236" i="7"/>
  <c r="Q236" i="7" s="1"/>
  <c r="R237" i="7"/>
  <c r="Q237" i="7" s="1"/>
  <c r="R239" i="7"/>
  <c r="Q239" i="7" s="1"/>
  <c r="R240" i="7"/>
  <c r="Q240" i="7" s="1"/>
  <c r="R242" i="7"/>
  <c r="Q242" i="7" s="1"/>
  <c r="R243" i="7"/>
  <c r="Q243" i="7" s="1"/>
  <c r="R244" i="7"/>
  <c r="Q244" i="7" s="1"/>
  <c r="R245" i="7"/>
  <c r="Q245" i="7" s="1"/>
  <c r="R247" i="7"/>
  <c r="Q247" i="7" s="1"/>
  <c r="R248" i="7"/>
  <c r="Q248" i="7" s="1"/>
  <c r="R250" i="7"/>
  <c r="Q250" i="7" s="1"/>
  <c r="R251" i="7"/>
  <c r="Q251" i="7" s="1"/>
  <c r="R252" i="7"/>
  <c r="Q252" i="7" s="1"/>
  <c r="R253" i="7"/>
  <c r="Q253" i="7" s="1"/>
  <c r="R255" i="7"/>
  <c r="Q255" i="7" s="1"/>
  <c r="R259" i="7"/>
  <c r="Q259" i="7" s="1"/>
  <c r="R261" i="7"/>
  <c r="Q261" i="7" s="1"/>
  <c r="R263" i="7"/>
  <c r="Q263" i="7" s="1"/>
  <c r="R264" i="7"/>
  <c r="Q264" i="7" s="1"/>
  <c r="R265" i="7"/>
  <c r="Q265" i="7" s="1"/>
  <c r="R266" i="7"/>
  <c r="Q266" i="7" s="1"/>
  <c r="R267" i="7"/>
  <c r="Q267" i="7" s="1"/>
  <c r="R268" i="7"/>
  <c r="Q268" i="7" s="1"/>
  <c r="R269" i="7"/>
  <c r="Q269" i="7" s="1"/>
  <c r="R270" i="7"/>
  <c r="Q270" i="7" s="1"/>
  <c r="R271" i="7"/>
  <c r="Q271" i="7" s="1"/>
  <c r="R272" i="7"/>
  <c r="Q272" i="7" s="1"/>
  <c r="R273" i="7"/>
  <c r="Q273" i="7" s="1"/>
  <c r="R274" i="7"/>
  <c r="Q274" i="7" s="1"/>
  <c r="R275" i="7"/>
  <c r="Q275" i="7" s="1"/>
  <c r="R276" i="7"/>
  <c r="Q276" i="7" s="1"/>
  <c r="R277" i="7"/>
  <c r="Q277" i="7" s="1"/>
  <c r="R278" i="7"/>
  <c r="Q278" i="7" s="1"/>
  <c r="R279" i="7"/>
  <c r="Q279" i="7" s="1"/>
  <c r="R281" i="7"/>
  <c r="Q281" i="7" s="1"/>
  <c r="R282" i="7"/>
  <c r="Q282" i="7" s="1"/>
  <c r="R283" i="7"/>
  <c r="Q283" i="7" s="1"/>
  <c r="R284" i="7"/>
  <c r="Q284" i="7" s="1"/>
  <c r="R285" i="7"/>
  <c r="Q285" i="7" s="1"/>
  <c r="R286" i="7"/>
  <c r="Q286" i="7" s="1"/>
  <c r="R287" i="7"/>
  <c r="Q287" i="7" s="1"/>
  <c r="R288" i="7"/>
  <c r="Q288" i="7" s="1"/>
  <c r="R289" i="7"/>
  <c r="Q289" i="7" s="1"/>
  <c r="R290" i="7"/>
  <c r="Q290" i="7" s="1"/>
  <c r="R291" i="7"/>
  <c r="Q291" i="7" s="1"/>
  <c r="R293" i="7"/>
  <c r="Q293" i="7" s="1"/>
  <c r="R294" i="7"/>
  <c r="Q294" i="7" s="1"/>
  <c r="R295" i="7"/>
  <c r="Q295" i="7" s="1"/>
  <c r="R296" i="7"/>
  <c r="Q296" i="7" s="1"/>
  <c r="R298" i="7"/>
  <c r="Q298" i="7" s="1"/>
  <c r="R299" i="7"/>
  <c r="Q299" i="7" s="1"/>
  <c r="R300" i="7"/>
  <c r="Q300" i="7" s="1"/>
  <c r="R301" i="7"/>
  <c r="Q301" i="7" s="1"/>
  <c r="R303" i="7"/>
  <c r="Q303" i="7" s="1"/>
  <c r="R304" i="7"/>
  <c r="Q304" i="7" s="1"/>
  <c r="R305" i="7"/>
  <c r="Q305" i="7" s="1"/>
  <c r="R306" i="7"/>
  <c r="Q306" i="7" s="1"/>
  <c r="R307" i="7"/>
  <c r="Q307" i="7" s="1"/>
  <c r="R308" i="7"/>
  <c r="Q308" i="7" s="1"/>
  <c r="R309" i="7"/>
  <c r="Q309" i="7" s="1"/>
  <c r="R310" i="7"/>
  <c r="Q310" i="7" s="1"/>
  <c r="R311" i="7"/>
  <c r="Q311" i="7" s="1"/>
  <c r="R312" i="7"/>
  <c r="Q312" i="7" s="1"/>
  <c r="R313" i="7"/>
  <c r="Q313" i="7" s="1"/>
  <c r="R314" i="7"/>
  <c r="Q314" i="7" s="1"/>
  <c r="R315" i="7"/>
  <c r="Q315" i="7" s="1"/>
  <c r="R316" i="7"/>
  <c r="Q316" i="7" s="1"/>
  <c r="R317" i="7"/>
  <c r="Q317" i="7" s="1"/>
  <c r="R318" i="7"/>
  <c r="Q318" i="7" s="1"/>
  <c r="R319" i="7"/>
  <c r="Q319" i="7" s="1"/>
  <c r="R320" i="7"/>
  <c r="Q320" i="7" s="1"/>
  <c r="R321" i="7"/>
  <c r="Q321" i="7" s="1"/>
  <c r="R322" i="7"/>
  <c r="Q322" i="7" s="1"/>
  <c r="R323" i="7"/>
  <c r="Q323" i="7" s="1"/>
  <c r="R324" i="7"/>
  <c r="Q324" i="7" s="1"/>
  <c r="R325" i="7"/>
  <c r="Q325" i="7" s="1"/>
  <c r="R326" i="7"/>
  <c r="Q326" i="7" s="1"/>
  <c r="R327" i="7"/>
  <c r="Q327" i="7" s="1"/>
  <c r="R328" i="7"/>
  <c r="Q328" i="7" s="1"/>
  <c r="R329" i="7"/>
  <c r="Q329" i="7" s="1"/>
  <c r="R330" i="7"/>
  <c r="Q330" i="7" s="1"/>
  <c r="R331" i="7"/>
  <c r="Q331" i="7" s="1"/>
  <c r="R332" i="7"/>
  <c r="Q332" i="7" s="1"/>
  <c r="R333" i="7"/>
  <c r="Q333" i="7" s="1"/>
  <c r="R334" i="7"/>
  <c r="Q334" i="7" s="1"/>
  <c r="R335" i="7"/>
  <c r="Q335" i="7" s="1"/>
  <c r="R336" i="7"/>
  <c r="Q336" i="7" s="1"/>
  <c r="R337" i="7"/>
  <c r="Q337" i="7" s="1"/>
  <c r="R338" i="7"/>
  <c r="Q338" i="7" s="1"/>
  <c r="R339" i="7"/>
  <c r="Q339" i="7" s="1"/>
  <c r="R340" i="7"/>
  <c r="Q340" i="7" s="1"/>
  <c r="R341" i="7"/>
  <c r="Q341" i="7" s="1"/>
  <c r="R342" i="7"/>
  <c r="Q342" i="7" s="1"/>
  <c r="R343" i="7"/>
  <c r="Q343" i="7" s="1"/>
  <c r="R345" i="7"/>
  <c r="Q345" i="7" s="1"/>
  <c r="R346" i="7"/>
  <c r="Q346" i="7" s="1"/>
  <c r="R347" i="7"/>
  <c r="Q347" i="7" s="1"/>
  <c r="R348" i="7"/>
  <c r="Q348" i="7" s="1"/>
  <c r="R349" i="7"/>
  <c r="Q349" i="7" s="1"/>
  <c r="R350" i="7"/>
  <c r="Q350" i="7" s="1"/>
  <c r="R351" i="7"/>
  <c r="Q351" i="7" s="1"/>
  <c r="R352" i="7"/>
  <c r="Q352" i="7" s="1"/>
  <c r="R353" i="7"/>
  <c r="Q353" i="7" s="1"/>
  <c r="R354" i="7"/>
  <c r="Q354" i="7" s="1"/>
  <c r="R355" i="7"/>
  <c r="Q355" i="7" s="1"/>
  <c r="R356" i="7"/>
  <c r="Q356" i="7" s="1"/>
  <c r="R357" i="7"/>
  <c r="Q357" i="7" s="1"/>
  <c r="R358" i="7"/>
  <c r="Q358" i="7" s="1"/>
  <c r="R359" i="7"/>
  <c r="Q359" i="7" s="1"/>
  <c r="R360" i="7"/>
  <c r="Q360" i="7" s="1"/>
  <c r="R361" i="7"/>
  <c r="Q361" i="7" s="1"/>
  <c r="R362" i="7"/>
  <c r="Q362" i="7" s="1"/>
  <c r="R363" i="7"/>
  <c r="Q363" i="7" s="1"/>
  <c r="R364" i="7"/>
  <c r="Q364" i="7" s="1"/>
  <c r="R365" i="7"/>
  <c r="Q365" i="7" s="1"/>
  <c r="R366" i="7"/>
  <c r="Q366" i="7" s="1"/>
  <c r="R367" i="7"/>
  <c r="Q367" i="7" s="1"/>
  <c r="R368" i="7"/>
  <c r="Q368" i="7" s="1"/>
  <c r="R369" i="7"/>
  <c r="Q369" i="7" s="1"/>
  <c r="R370" i="7"/>
  <c r="Q370" i="7" s="1"/>
  <c r="R371" i="7"/>
  <c r="Q371" i="7" s="1"/>
  <c r="R372" i="7"/>
  <c r="Q372" i="7" s="1"/>
  <c r="R373" i="7"/>
  <c r="Q373" i="7" s="1"/>
  <c r="R374" i="7"/>
  <c r="Q374" i="7" s="1"/>
  <c r="R375" i="7"/>
  <c r="Q375" i="7" s="1"/>
  <c r="R376" i="7"/>
  <c r="Q376" i="7" s="1"/>
  <c r="R377" i="7"/>
  <c r="Q377" i="7" s="1"/>
  <c r="R378" i="7"/>
  <c r="Q378" i="7" s="1"/>
  <c r="R379" i="7"/>
  <c r="Q379" i="7" s="1"/>
  <c r="R380" i="7"/>
  <c r="Q380" i="7" s="1"/>
  <c r="R381" i="7"/>
  <c r="Q381" i="7" s="1"/>
  <c r="R382" i="7"/>
  <c r="Q382" i="7" s="1"/>
  <c r="R383" i="7"/>
  <c r="Q383" i="7" s="1"/>
  <c r="R384" i="7"/>
  <c r="Q384" i="7" s="1"/>
  <c r="R385" i="7"/>
  <c r="Q385" i="7" s="1"/>
  <c r="R386" i="7"/>
  <c r="Q386" i="7" s="1"/>
  <c r="R387" i="7"/>
  <c r="Q387" i="7" s="1"/>
  <c r="R388" i="7"/>
  <c r="Q388" i="7" s="1"/>
  <c r="R389" i="7"/>
  <c r="Q389" i="7" s="1"/>
  <c r="R391" i="7"/>
  <c r="Q391" i="7" s="1"/>
  <c r="R392" i="7"/>
  <c r="Q392" i="7" s="1"/>
  <c r="R393" i="7"/>
  <c r="Q393" i="7" s="1"/>
  <c r="M276" i="7"/>
  <c r="M293" i="7"/>
  <c r="N321" i="7"/>
  <c r="M325" i="7"/>
  <c r="M361" i="7"/>
  <c r="M463" i="7"/>
  <c r="N546" i="7"/>
  <c r="M665" i="7"/>
  <c r="N784" i="7"/>
  <c r="M844" i="7"/>
  <c r="M888" i="7"/>
  <c r="N927" i="7"/>
  <c r="M1007" i="7"/>
  <c r="M1024" i="7"/>
  <c r="N1079" i="7"/>
  <c r="N1264" i="7"/>
  <c r="N1297" i="7"/>
  <c r="M1455" i="7"/>
  <c r="M1514" i="7"/>
  <c r="N1519" i="7"/>
  <c r="N1526" i="7"/>
  <c r="N1643" i="7"/>
  <c r="N1746" i="7"/>
  <c r="N1771" i="7"/>
  <c r="R394" i="7"/>
  <c r="Q394" i="7" s="1"/>
  <c r="R395" i="7"/>
  <c r="Q395" i="7" s="1"/>
  <c r="R396" i="7"/>
  <c r="Q396" i="7" s="1"/>
  <c r="R397" i="7"/>
  <c r="Q397" i="7" s="1"/>
  <c r="R398" i="7"/>
  <c r="Q398" i="7" s="1"/>
  <c r="R399" i="7"/>
  <c r="Q399" i="7" s="1"/>
  <c r="R400" i="7"/>
  <c r="Q400" i="7" s="1"/>
  <c r="R401" i="7"/>
  <c r="Q401" i="7" s="1"/>
  <c r="R402" i="7"/>
  <c r="Q402" i="7" s="1"/>
  <c r="R403" i="7"/>
  <c r="Q403" i="7" s="1"/>
  <c r="R404" i="7"/>
  <c r="Q404" i="7" s="1"/>
  <c r="R405" i="7"/>
  <c r="Q405" i="7" s="1"/>
  <c r="R406" i="7"/>
  <c r="Q406" i="7" s="1"/>
  <c r="R407" i="7"/>
  <c r="Q407" i="7" s="1"/>
  <c r="R408" i="7"/>
  <c r="Q408" i="7" s="1"/>
  <c r="R409" i="7"/>
  <c r="Q409" i="7" s="1"/>
  <c r="R410" i="7"/>
  <c r="Q410" i="7" s="1"/>
  <c r="R411" i="7"/>
  <c r="Q411" i="7" s="1"/>
  <c r="R413" i="7"/>
  <c r="Q413" i="7" s="1"/>
  <c r="R414" i="7"/>
  <c r="Q414" i="7" s="1"/>
  <c r="R415" i="7"/>
  <c r="Q415" i="7" s="1"/>
  <c r="R416" i="7"/>
  <c r="Q416" i="7" s="1"/>
  <c r="R417" i="7"/>
  <c r="Q417" i="7" s="1"/>
  <c r="R418" i="7"/>
  <c r="Q418" i="7" s="1"/>
  <c r="R419" i="7"/>
  <c r="Q419" i="7" s="1"/>
  <c r="R421" i="7"/>
  <c r="Q421" i="7" s="1"/>
  <c r="R422" i="7"/>
  <c r="Q422" i="7" s="1"/>
  <c r="R423" i="7"/>
  <c r="Q423" i="7" s="1"/>
  <c r="R424" i="7"/>
  <c r="Q424" i="7" s="1"/>
  <c r="R425" i="7"/>
  <c r="Q425" i="7" s="1"/>
  <c r="R426" i="7"/>
  <c r="Q426" i="7" s="1"/>
  <c r="R427" i="7"/>
  <c r="Q427" i="7" s="1"/>
  <c r="R428" i="7"/>
  <c r="Q428" i="7" s="1"/>
  <c r="R429" i="7"/>
  <c r="Q429" i="7" s="1"/>
  <c r="R430" i="7"/>
  <c r="Q430" i="7" s="1"/>
  <c r="R431" i="7"/>
  <c r="Q431" i="7" s="1"/>
  <c r="R433" i="7"/>
  <c r="Q433" i="7" s="1"/>
  <c r="R434" i="7"/>
  <c r="Q434" i="7" s="1"/>
  <c r="R435" i="7"/>
  <c r="Q435" i="7" s="1"/>
  <c r="R436" i="7"/>
  <c r="Q436" i="7" s="1"/>
  <c r="R437" i="7"/>
  <c r="Q437" i="7" s="1"/>
  <c r="R438" i="7"/>
  <c r="Q438" i="7" s="1"/>
  <c r="R439" i="7"/>
  <c r="Q439" i="7" s="1"/>
  <c r="R440" i="7"/>
  <c r="Q440" i="7" s="1"/>
  <c r="R441" i="7"/>
  <c r="Q441" i="7" s="1"/>
  <c r="R442" i="7"/>
  <c r="Q442" i="7" s="1"/>
  <c r="R443" i="7"/>
  <c r="Q443" i="7" s="1"/>
  <c r="R444" i="7"/>
  <c r="Q444" i="7" s="1"/>
  <c r="R445" i="7"/>
  <c r="Q445" i="7" s="1"/>
  <c r="R447" i="7"/>
  <c r="Q447" i="7" s="1"/>
  <c r="R448" i="7"/>
  <c r="Q448" i="7" s="1"/>
  <c r="R449" i="7"/>
  <c r="Q449" i="7" s="1"/>
  <c r="R450" i="7"/>
  <c r="Q450" i="7" s="1"/>
  <c r="R451" i="7"/>
  <c r="Q451" i="7" s="1"/>
  <c r="R452" i="7"/>
  <c r="Q452" i="7" s="1"/>
  <c r="R453" i="7"/>
  <c r="Q453" i="7" s="1"/>
  <c r="R454" i="7"/>
  <c r="Q454" i="7" s="1"/>
  <c r="R455" i="7"/>
  <c r="Q455" i="7" s="1"/>
  <c r="R456" i="7"/>
  <c r="Q456" i="7" s="1"/>
  <c r="R457" i="7"/>
  <c r="Q457" i="7" s="1"/>
  <c r="R458" i="7"/>
  <c r="Q458" i="7" s="1"/>
  <c r="R459" i="7"/>
  <c r="Q459" i="7" s="1"/>
  <c r="R460" i="7"/>
  <c r="Q460" i="7" s="1"/>
  <c r="R461" i="7"/>
  <c r="Q461" i="7" s="1"/>
  <c r="R462" i="7"/>
  <c r="Q462" i="7" s="1"/>
  <c r="R463" i="7"/>
  <c r="Q463" i="7" s="1"/>
  <c r="R464" i="7"/>
  <c r="Q464" i="7" s="1"/>
  <c r="R465" i="7"/>
  <c r="Q465" i="7" s="1"/>
  <c r="R466" i="7"/>
  <c r="Q466" i="7" s="1"/>
  <c r="R467" i="7"/>
  <c r="Q467" i="7" s="1"/>
  <c r="R468" i="7"/>
  <c r="Q468" i="7" s="1"/>
  <c r="R469" i="7"/>
  <c r="Q469" i="7" s="1"/>
  <c r="R470" i="7"/>
  <c r="Q470" i="7" s="1"/>
  <c r="R471" i="7"/>
  <c r="Q471" i="7" s="1"/>
  <c r="R472" i="7"/>
  <c r="Q472" i="7" s="1"/>
  <c r="R473" i="7"/>
  <c r="Q473" i="7" s="1"/>
  <c r="R474" i="7"/>
  <c r="Q474" i="7" s="1"/>
  <c r="R475" i="7"/>
  <c r="Q475" i="7" s="1"/>
  <c r="R476" i="7"/>
  <c r="Q476" i="7" s="1"/>
  <c r="R477" i="7"/>
  <c r="Q477" i="7" s="1"/>
  <c r="R478" i="7"/>
  <c r="Q478" i="7" s="1"/>
  <c r="R479" i="7"/>
  <c r="Q479" i="7" s="1"/>
  <c r="R480" i="7"/>
  <c r="Q480" i="7" s="1"/>
  <c r="R481" i="7"/>
  <c r="Q481" i="7" s="1"/>
  <c r="R482" i="7"/>
  <c r="Q482" i="7" s="1"/>
  <c r="R483" i="7"/>
  <c r="Q483" i="7" s="1"/>
  <c r="R485" i="7"/>
  <c r="Q485" i="7" s="1"/>
  <c r="R486" i="7"/>
  <c r="Q486" i="7" s="1"/>
  <c r="R487" i="7"/>
  <c r="Q487" i="7" s="1"/>
  <c r="R489" i="7"/>
  <c r="Q489" i="7" s="1"/>
  <c r="R490" i="7"/>
  <c r="Q490" i="7" s="1"/>
  <c r="R491" i="7"/>
  <c r="Q491" i="7" s="1"/>
  <c r="R492" i="7"/>
  <c r="Q492" i="7" s="1"/>
  <c r="R493" i="7"/>
  <c r="Q493" i="7" s="1"/>
  <c r="R494" i="7"/>
  <c r="Q494" i="7" s="1"/>
  <c r="R495" i="7"/>
  <c r="Q495" i="7" s="1"/>
  <c r="R496" i="7"/>
  <c r="Q496" i="7" s="1"/>
  <c r="R497" i="7"/>
  <c r="Q497" i="7" s="1"/>
  <c r="R499" i="7"/>
  <c r="Q499" i="7" s="1"/>
  <c r="R500" i="7"/>
  <c r="Q500" i="7" s="1"/>
  <c r="R501" i="7"/>
  <c r="Q501" i="7" s="1"/>
  <c r="R502" i="7"/>
  <c r="Q502" i="7" s="1"/>
  <c r="R503" i="7"/>
  <c r="Q503" i="7" s="1"/>
  <c r="R504" i="7"/>
  <c r="Q504" i="7" s="1"/>
  <c r="R505" i="7"/>
  <c r="Q505" i="7" s="1"/>
  <c r="R507" i="7"/>
  <c r="Q507" i="7" s="1"/>
  <c r="R508" i="7"/>
  <c r="Q508" i="7" s="1"/>
  <c r="R509" i="7"/>
  <c r="Q509" i="7" s="1"/>
  <c r="R510" i="7"/>
  <c r="Q510" i="7" s="1"/>
  <c r="R511" i="7"/>
  <c r="Q511" i="7" s="1"/>
  <c r="R512" i="7"/>
  <c r="Q512" i="7" s="1"/>
  <c r="R513" i="7"/>
  <c r="Q513" i="7" s="1"/>
  <c r="R514" i="7"/>
  <c r="Q514" i="7" s="1"/>
  <c r="R515" i="7"/>
  <c r="Q515" i="7" s="1"/>
  <c r="R517" i="7"/>
  <c r="Q517" i="7" s="1"/>
  <c r="R518" i="7"/>
  <c r="Q518" i="7" s="1"/>
  <c r="R519" i="7"/>
  <c r="Q519" i="7" s="1"/>
  <c r="R520" i="7"/>
  <c r="Q520" i="7" s="1"/>
  <c r="R521" i="7"/>
  <c r="Q521" i="7" s="1"/>
  <c r="R522" i="7"/>
  <c r="Q522" i="7" s="1"/>
  <c r="R523" i="7"/>
  <c r="Q523" i="7" s="1"/>
  <c r="R524" i="7"/>
  <c r="Q524" i="7" s="1"/>
  <c r="R525" i="7"/>
  <c r="Q525" i="7" s="1"/>
  <c r="R526" i="7"/>
  <c r="Q526" i="7" s="1"/>
  <c r="R527" i="7"/>
  <c r="Q527" i="7" s="1"/>
  <c r="R528" i="7"/>
  <c r="Q528" i="7" s="1"/>
  <c r="R529" i="7"/>
  <c r="Q529" i="7" s="1"/>
  <c r="R530" i="7"/>
  <c r="Q530" i="7" s="1"/>
  <c r="R531" i="7"/>
  <c r="Q531" i="7" s="1"/>
  <c r="R532" i="7"/>
  <c r="Q532" i="7" s="1"/>
  <c r="R533" i="7"/>
  <c r="Q533" i="7" s="1"/>
  <c r="R534" i="7"/>
  <c r="Q534" i="7" s="1"/>
  <c r="R535" i="7"/>
  <c r="Q535" i="7" s="1"/>
  <c r="R537" i="7"/>
  <c r="Q537" i="7" s="1"/>
  <c r="R538" i="7"/>
  <c r="Q538" i="7" s="1"/>
  <c r="R539" i="7"/>
  <c r="Q539" i="7" s="1"/>
  <c r="R540" i="7"/>
  <c r="Q540" i="7" s="1"/>
  <c r="R541" i="7"/>
  <c r="Q541" i="7" s="1"/>
  <c r="R542" i="7"/>
  <c r="Q542" i="7" s="1"/>
  <c r="R543" i="7"/>
  <c r="Q543" i="7" s="1"/>
  <c r="R544" i="7"/>
  <c r="Q544" i="7" s="1"/>
  <c r="R545" i="7"/>
  <c r="Q545" i="7" s="1"/>
  <c r="R546" i="7"/>
  <c r="Q546" i="7" s="1"/>
  <c r="R547" i="7"/>
  <c r="Q547" i="7" s="1"/>
  <c r="R548" i="7"/>
  <c r="Q548" i="7" s="1"/>
  <c r="R549" i="7"/>
  <c r="Q549" i="7" s="1"/>
  <c r="R550" i="7"/>
  <c r="Q550" i="7" s="1"/>
  <c r="R551" i="7"/>
  <c r="Q551" i="7" s="1"/>
  <c r="R552" i="7"/>
  <c r="Q552" i="7" s="1"/>
  <c r="R553" i="7"/>
  <c r="Q553" i="7" s="1"/>
  <c r="R554" i="7"/>
  <c r="Q554" i="7" s="1"/>
  <c r="R555" i="7"/>
  <c r="Q555" i="7" s="1"/>
  <c r="R556" i="7"/>
  <c r="Q556" i="7" s="1"/>
  <c r="R557" i="7"/>
  <c r="Q557" i="7" s="1"/>
  <c r="R558" i="7"/>
  <c r="Q558" i="7" s="1"/>
  <c r="R559" i="7"/>
  <c r="Q559" i="7" s="1"/>
  <c r="R560" i="7"/>
  <c r="Q560" i="7" s="1"/>
  <c r="R561" i="7"/>
  <c r="Q561" i="7" s="1"/>
  <c r="R563" i="7"/>
  <c r="Q563" i="7" s="1"/>
  <c r="R564" i="7"/>
  <c r="Q564" i="7" s="1"/>
  <c r="R565" i="7"/>
  <c r="Q565" i="7" s="1"/>
  <c r="R567" i="7"/>
  <c r="Q567" i="7" s="1"/>
  <c r="R568" i="7"/>
  <c r="Q568" i="7" s="1"/>
  <c r="R569" i="7"/>
  <c r="Q569" i="7" s="1"/>
  <c r="R570" i="7"/>
  <c r="Q570" i="7" s="1"/>
  <c r="R571" i="7"/>
  <c r="Q571" i="7" s="1"/>
  <c r="R572" i="7"/>
  <c r="Q572" i="7" s="1"/>
  <c r="R573" i="7"/>
  <c r="Q573" i="7" s="1"/>
  <c r="R574" i="7"/>
  <c r="Q574" i="7" s="1"/>
  <c r="R577" i="7"/>
  <c r="Q577" i="7" s="1"/>
  <c r="R578" i="7"/>
  <c r="Q578" i="7" s="1"/>
  <c r="R579" i="7"/>
  <c r="Q579" i="7" s="1"/>
  <c r="R580" i="7"/>
  <c r="Q580" i="7" s="1"/>
  <c r="R581" i="7"/>
  <c r="Q581" i="7" s="1"/>
  <c r="R582" i="7"/>
  <c r="Q582" i="7" s="1"/>
  <c r="R585" i="7"/>
  <c r="Q585" i="7" s="1"/>
  <c r="R586" i="7"/>
  <c r="Q586" i="7" s="1"/>
  <c r="R587" i="7"/>
  <c r="Q587" i="7" s="1"/>
  <c r="R590" i="7"/>
  <c r="Q590" i="7" s="1"/>
  <c r="R591" i="7"/>
  <c r="Q591" i="7" s="1"/>
  <c r="R592" i="7"/>
  <c r="Q592" i="7" s="1"/>
  <c r="R593" i="7"/>
  <c r="Q593" i="7" s="1"/>
  <c r="R594" i="7"/>
  <c r="Q594" i="7" s="1"/>
  <c r="R595" i="7"/>
  <c r="Q595" i="7" s="1"/>
  <c r="R598" i="7"/>
  <c r="Q598" i="7" s="1"/>
  <c r="R599" i="7"/>
  <c r="Q599" i="7" s="1"/>
  <c r="R600" i="7"/>
  <c r="Q600" i="7" s="1"/>
  <c r="R601" i="7"/>
  <c r="Q601" i="7" s="1"/>
  <c r="R602" i="7"/>
  <c r="Q602" i="7" s="1"/>
  <c r="R603" i="7"/>
  <c r="Q603" i="7" s="1"/>
  <c r="R604" i="7"/>
  <c r="Q604" i="7" s="1"/>
  <c r="R605" i="7"/>
  <c r="Q605" i="7" s="1"/>
  <c r="R606" i="7"/>
  <c r="Q606" i="7" s="1"/>
  <c r="R607" i="7"/>
  <c r="Q607" i="7" s="1"/>
  <c r="R608" i="7"/>
  <c r="Q608" i="7" s="1"/>
  <c r="R609" i="7"/>
  <c r="Q609" i="7" s="1"/>
  <c r="R610" i="7"/>
  <c r="Q610" i="7" s="1"/>
  <c r="R611" i="7"/>
  <c r="Q611" i="7" s="1"/>
  <c r="R612" i="7"/>
  <c r="Q612" i="7" s="1"/>
  <c r="R613" i="7"/>
  <c r="Q613" i="7" s="1"/>
  <c r="R614" i="7"/>
  <c r="Q614" i="7" s="1"/>
  <c r="R615" i="7"/>
  <c r="Q615" i="7" s="1"/>
  <c r="R617" i="7"/>
  <c r="Q617" i="7" s="1"/>
  <c r="R618" i="7"/>
  <c r="Q618" i="7" s="1"/>
  <c r="R619" i="7"/>
  <c r="Q619" i="7" s="1"/>
  <c r="R621" i="7"/>
  <c r="Q621" i="7" s="1"/>
  <c r="R622" i="7"/>
  <c r="Q622" i="7" s="1"/>
  <c r="R623" i="7"/>
  <c r="Q623" i="7" s="1"/>
  <c r="R624" i="7"/>
  <c r="Q624" i="7" s="1"/>
  <c r="R625" i="7"/>
  <c r="Q625" i="7" s="1"/>
  <c r="R626" i="7"/>
  <c r="Q626" i="7" s="1"/>
  <c r="R627" i="7"/>
  <c r="Q627" i="7" s="1"/>
  <c r="R628" i="7"/>
  <c r="Q628" i="7" s="1"/>
  <c r="R629" i="7"/>
  <c r="Q629" i="7" s="1"/>
  <c r="R630" i="7"/>
  <c r="Q630" i="7" s="1"/>
  <c r="R631" i="7"/>
  <c r="Q631" i="7" s="1"/>
  <c r="R632" i="7"/>
  <c r="Q632" i="7" s="1"/>
  <c r="R633" i="7"/>
  <c r="Q633" i="7" s="1"/>
  <c r="R634" i="7"/>
  <c r="Q634" i="7" s="1"/>
  <c r="R635" i="7"/>
  <c r="Q635" i="7" s="1"/>
  <c r="R636" i="7"/>
  <c r="Q636" i="7" s="1"/>
  <c r="R637" i="7"/>
  <c r="Q637" i="7" s="1"/>
  <c r="R639" i="7"/>
  <c r="Q639" i="7" s="1"/>
  <c r="R640" i="7"/>
  <c r="Q640" i="7" s="1"/>
  <c r="R641" i="7"/>
  <c r="Q641" i="7" s="1"/>
  <c r="R642" i="7"/>
  <c r="Q642" i="7" s="1"/>
  <c r="R643" i="7"/>
  <c r="Q643" i="7" s="1"/>
  <c r="R644" i="7"/>
  <c r="Q644" i="7" s="1"/>
  <c r="R645" i="7"/>
  <c r="Q645" i="7" s="1"/>
  <c r="R646" i="7"/>
  <c r="Q646" i="7" s="1"/>
  <c r="R647" i="7"/>
  <c r="Q647" i="7" s="1"/>
  <c r="R648" i="7"/>
  <c r="Q648" i="7" s="1"/>
  <c r="R649" i="7"/>
  <c r="Q649" i="7" s="1"/>
  <c r="R650" i="7"/>
  <c r="Q650" i="7" s="1"/>
  <c r="R651" i="7"/>
  <c r="Q651" i="7" s="1"/>
  <c r="R652" i="7"/>
  <c r="Q652" i="7" s="1"/>
  <c r="R653" i="7"/>
  <c r="Q653" i="7" s="1"/>
  <c r="R654" i="7"/>
  <c r="Q654" i="7" s="1"/>
  <c r="R655" i="7"/>
  <c r="Q655" i="7" s="1"/>
  <c r="R656" i="7"/>
  <c r="Q656" i="7" s="1"/>
  <c r="R657" i="7"/>
  <c r="Q657" i="7" s="1"/>
  <c r="R658" i="7"/>
  <c r="Q658" i="7" s="1"/>
  <c r="R659" i="7"/>
  <c r="Q659" i="7" s="1"/>
  <c r="R661" i="7"/>
  <c r="Q661" i="7" s="1"/>
  <c r="R662" i="7"/>
  <c r="Q662" i="7" s="1"/>
  <c r="R663" i="7"/>
  <c r="Q663" i="7" s="1"/>
  <c r="R664" i="7"/>
  <c r="Q664" i="7" s="1"/>
  <c r="R665" i="7"/>
  <c r="Q665" i="7" s="1"/>
  <c r="R666" i="7"/>
  <c r="Q666" i="7" s="1"/>
  <c r="R667" i="7"/>
  <c r="Q667" i="7" s="1"/>
  <c r="R668" i="7"/>
  <c r="Q668" i="7" s="1"/>
  <c r="R669" i="7"/>
  <c r="Q669" i="7" s="1"/>
  <c r="R670" i="7"/>
  <c r="Q670" i="7" s="1"/>
  <c r="R671" i="7"/>
  <c r="Q671" i="7" s="1"/>
  <c r="R672" i="7"/>
  <c r="Q672" i="7" s="1"/>
  <c r="R673" i="7"/>
  <c r="Q673" i="7" s="1"/>
  <c r="R674" i="7"/>
  <c r="Q674" i="7" s="1"/>
  <c r="R675" i="7"/>
  <c r="Q675" i="7" s="1"/>
  <c r="R676" i="7"/>
  <c r="Q676" i="7" s="1"/>
  <c r="R677" i="7"/>
  <c r="Q677" i="7" s="1"/>
  <c r="R678" i="7"/>
  <c r="Q678" i="7" s="1"/>
  <c r="R679" i="7"/>
  <c r="Q679" i="7" s="1"/>
  <c r="R680" i="7"/>
  <c r="Q680" i="7" s="1"/>
  <c r="R681" i="7"/>
  <c r="Q681" i="7" s="1"/>
  <c r="R682" i="7"/>
  <c r="Q682" i="7" s="1"/>
  <c r="R683" i="7"/>
  <c r="Q683" i="7" s="1"/>
  <c r="R684" i="7"/>
  <c r="Q684" i="7" s="1"/>
  <c r="R685" i="7"/>
  <c r="Q685" i="7" s="1"/>
  <c r="R686" i="7"/>
  <c r="Q686" i="7" s="1"/>
  <c r="R687" i="7"/>
  <c r="Q687" i="7" s="1"/>
  <c r="R688" i="7"/>
  <c r="Q688" i="7" s="1"/>
  <c r="R689" i="7"/>
  <c r="Q689" i="7" s="1"/>
  <c r="R690" i="7"/>
  <c r="Q690" i="7" s="1"/>
  <c r="R691" i="7"/>
  <c r="Q691" i="7" s="1"/>
  <c r="R693" i="7"/>
  <c r="Q693" i="7" s="1"/>
  <c r="R694" i="7"/>
  <c r="Q694" i="7" s="1"/>
  <c r="R695" i="7"/>
  <c r="Q695" i="7" s="1"/>
  <c r="R696" i="7"/>
  <c r="Q696" i="7" s="1"/>
  <c r="R697" i="7"/>
  <c r="Q697" i="7" s="1"/>
  <c r="R698" i="7"/>
  <c r="Q698" i="7" s="1"/>
  <c r="R699" i="7"/>
  <c r="Q699" i="7" s="1"/>
  <c r="R700" i="7"/>
  <c r="Q700" i="7" s="1"/>
  <c r="R701" i="7"/>
  <c r="Q701" i="7" s="1"/>
  <c r="R702" i="7"/>
  <c r="Q702" i="7" s="1"/>
  <c r="R703" i="7"/>
  <c r="Q703" i="7" s="1"/>
  <c r="R704" i="7"/>
  <c r="Q704" i="7" s="1"/>
  <c r="R705" i="7"/>
  <c r="Q705" i="7" s="1"/>
  <c r="R706" i="7"/>
  <c r="Q706" i="7" s="1"/>
  <c r="R707" i="7"/>
  <c r="Q707" i="7" s="1"/>
  <c r="R708" i="7"/>
  <c r="Q708" i="7" s="1"/>
  <c r="R709" i="7"/>
  <c r="Q709" i="7" s="1"/>
  <c r="R710" i="7"/>
  <c r="Q710" i="7" s="1"/>
  <c r="R711" i="7"/>
  <c r="Q711" i="7" s="1"/>
  <c r="R713" i="7"/>
  <c r="Q713" i="7" s="1"/>
  <c r="R714" i="7"/>
  <c r="Q714" i="7" s="1"/>
  <c r="R715" i="7"/>
  <c r="Q715" i="7" s="1"/>
  <c r="R716" i="7"/>
  <c r="Q716" i="7" s="1"/>
  <c r="R717" i="7"/>
  <c r="Q717" i="7" s="1"/>
  <c r="R718" i="7"/>
  <c r="Q718" i="7" s="1"/>
  <c r="R719" i="7"/>
  <c r="Q719" i="7" s="1"/>
  <c r="R721" i="7"/>
  <c r="Q721" i="7" s="1"/>
  <c r="R723" i="7"/>
  <c r="Q723" i="7" s="1"/>
  <c r="R725" i="7"/>
  <c r="Q725" i="7" s="1"/>
  <c r="R727" i="7"/>
  <c r="Q727" i="7" s="1"/>
  <c r="R728" i="7"/>
  <c r="Q728" i="7" s="1"/>
  <c r="R729" i="7"/>
  <c r="Q729" i="7" s="1"/>
  <c r="R730" i="7"/>
  <c r="Q730" i="7" s="1"/>
  <c r="R731" i="7"/>
  <c r="Q731" i="7" s="1"/>
  <c r="R733" i="7"/>
  <c r="Q733" i="7" s="1"/>
  <c r="R735" i="7"/>
  <c r="Q735" i="7" s="1"/>
  <c r="R736" i="7"/>
  <c r="Q736" i="7" s="1"/>
  <c r="R737" i="7"/>
  <c r="Q737" i="7" s="1"/>
  <c r="R739" i="7"/>
  <c r="Q739" i="7" s="1"/>
  <c r="R740" i="7"/>
  <c r="Q740" i="7" s="1"/>
  <c r="R741" i="7"/>
  <c r="Q741" i="7" s="1"/>
  <c r="R742" i="7"/>
  <c r="Q742" i="7" s="1"/>
  <c r="R743" i="7"/>
  <c r="Q743" i="7" s="1"/>
  <c r="R744" i="7"/>
  <c r="Q744" i="7" s="1"/>
  <c r="R745" i="7"/>
  <c r="Q745" i="7" s="1"/>
  <c r="R746" i="7"/>
  <c r="Q746" i="7" s="1"/>
  <c r="R747" i="7"/>
  <c r="Q747" i="7" s="1"/>
  <c r="R748" i="7"/>
  <c r="Q748" i="7" s="1"/>
  <c r="R749" i="7"/>
  <c r="Q749" i="7" s="1"/>
  <c r="R750" i="7"/>
  <c r="Q750" i="7" s="1"/>
  <c r="R751" i="7"/>
  <c r="Q751" i="7" s="1"/>
  <c r="R752" i="7"/>
  <c r="Q752" i="7" s="1"/>
  <c r="R753" i="7"/>
  <c r="Q753" i="7" s="1"/>
  <c r="R754" i="7"/>
  <c r="Q754" i="7" s="1"/>
  <c r="R755" i="7"/>
  <c r="Q755" i="7" s="1"/>
  <c r="R757" i="7"/>
  <c r="Q757" i="7" s="1"/>
  <c r="R758" i="7"/>
  <c r="Q758" i="7" s="1"/>
  <c r="R759" i="7"/>
  <c r="Q759" i="7" s="1"/>
  <c r="R760" i="7"/>
  <c r="Q760" i="7" s="1"/>
  <c r="R761" i="7"/>
  <c r="Q761" i="7" s="1"/>
  <c r="R762" i="7"/>
  <c r="Q762" i="7" s="1"/>
  <c r="R763" i="7"/>
  <c r="Q763" i="7" s="1"/>
  <c r="R764" i="7"/>
  <c r="Q764" i="7" s="1"/>
  <c r="R765" i="7"/>
  <c r="Q765" i="7" s="1"/>
  <c r="R767" i="7"/>
  <c r="Q767" i="7" s="1"/>
  <c r="R768" i="7"/>
  <c r="Q768" i="7" s="1"/>
  <c r="R769" i="7"/>
  <c r="Q769" i="7" s="1"/>
  <c r="R770" i="7"/>
  <c r="Q770" i="7" s="1"/>
  <c r="R771" i="7"/>
  <c r="Q771" i="7" s="1"/>
  <c r="R772" i="7"/>
  <c r="Q772" i="7" s="1"/>
  <c r="R773" i="7"/>
  <c r="Q773" i="7" s="1"/>
  <c r="R774" i="7"/>
  <c r="Q774" i="7" s="1"/>
  <c r="R775" i="7"/>
  <c r="Q775" i="7" s="1"/>
  <c r="R776" i="7"/>
  <c r="Q776" i="7" s="1"/>
  <c r="R777" i="7"/>
  <c r="Q777" i="7" s="1"/>
  <c r="R779" i="7"/>
  <c r="Q779" i="7" s="1"/>
  <c r="R780" i="7"/>
  <c r="Q780" i="7" s="1"/>
  <c r="R781" i="7"/>
  <c r="Q781" i="7" s="1"/>
  <c r="R782" i="7"/>
  <c r="Q782" i="7" s="1"/>
  <c r="R783" i="7"/>
  <c r="Q783" i="7" s="1"/>
  <c r="R784" i="7"/>
  <c r="Q784" i="7" s="1"/>
  <c r="R785" i="7"/>
  <c r="Q785" i="7" s="1"/>
  <c r="R786" i="7"/>
  <c r="Q786" i="7" s="1"/>
  <c r="R787" i="7"/>
  <c r="Q787" i="7" s="1"/>
  <c r="R788" i="7"/>
  <c r="Q788" i="7" s="1"/>
  <c r="R789" i="7"/>
  <c r="Q789" i="7" s="1"/>
  <c r="R790" i="7"/>
  <c r="Q790" i="7" s="1"/>
  <c r="R791" i="7"/>
  <c r="Q791" i="7" s="1"/>
  <c r="R792" i="7"/>
  <c r="Q792" i="7" s="1"/>
  <c r="R793" i="7"/>
  <c r="Q793" i="7" s="1"/>
  <c r="R794" i="7"/>
  <c r="Q794" i="7" s="1"/>
  <c r="R795" i="7"/>
  <c r="Q795" i="7" s="1"/>
  <c r="R796" i="7"/>
  <c r="Q796" i="7" s="1"/>
  <c r="R797" i="7"/>
  <c r="Q797" i="7" s="1"/>
  <c r="R798" i="7"/>
  <c r="Q798" i="7" s="1"/>
  <c r="R799" i="7"/>
  <c r="Q799" i="7" s="1"/>
  <c r="R800" i="7"/>
  <c r="Q800" i="7" s="1"/>
  <c r="R801" i="7"/>
  <c r="Q801" i="7" s="1"/>
  <c r="R803" i="7"/>
  <c r="Q803" i="7" s="1"/>
  <c r="R804" i="7"/>
  <c r="Q804" i="7" s="1"/>
  <c r="R805" i="7"/>
  <c r="Q805" i="7" s="1"/>
  <c r="R806" i="7"/>
  <c r="Q806" i="7" s="1"/>
  <c r="R807" i="7"/>
  <c r="Q807" i="7" s="1"/>
  <c r="R808" i="7"/>
  <c r="Q808" i="7" s="1"/>
  <c r="R809" i="7"/>
  <c r="Q809" i="7" s="1"/>
  <c r="R810" i="7"/>
  <c r="Q810" i="7" s="1"/>
  <c r="R811" i="7"/>
  <c r="Q811" i="7" s="1"/>
  <c r="R812" i="7"/>
  <c r="Q812" i="7" s="1"/>
  <c r="R813" i="7"/>
  <c r="Q813" i="7" s="1"/>
  <c r="R814" i="7"/>
  <c r="Q814" i="7" s="1"/>
  <c r="R815" i="7"/>
  <c r="Q815" i="7" s="1"/>
  <c r="R816" i="7"/>
  <c r="Q816" i="7" s="1"/>
  <c r="R817" i="7"/>
  <c r="Q817" i="7" s="1"/>
  <c r="R818" i="7"/>
  <c r="Q818" i="7" s="1"/>
  <c r="R819" i="7"/>
  <c r="Q819" i="7" s="1"/>
  <c r="R820" i="7"/>
  <c r="Q820" i="7" s="1"/>
  <c r="R821" i="7"/>
  <c r="Q821" i="7" s="1"/>
  <c r="R822" i="7"/>
  <c r="Q822" i="7" s="1"/>
  <c r="R823" i="7"/>
  <c r="Q823" i="7" s="1"/>
  <c r="R824" i="7"/>
  <c r="Q824" i="7" s="1"/>
  <c r="R825" i="7"/>
  <c r="Q825" i="7" s="1"/>
  <c r="R826" i="7"/>
  <c r="Q826" i="7" s="1"/>
  <c r="R827" i="7"/>
  <c r="Q827" i="7" s="1"/>
  <c r="R829" i="7"/>
  <c r="Q829" i="7" s="1"/>
  <c r="R830" i="7"/>
  <c r="Q830" i="7" s="1"/>
  <c r="R831" i="7"/>
  <c r="Q831" i="7" s="1"/>
  <c r="R832" i="7"/>
  <c r="Q832" i="7" s="1"/>
  <c r="R833" i="7"/>
  <c r="Q833" i="7" s="1"/>
  <c r="R834" i="7"/>
  <c r="Q834" i="7" s="1"/>
  <c r="R835" i="7"/>
  <c r="Q835" i="7" s="1"/>
  <c r="R836" i="7"/>
  <c r="Q836" i="7" s="1"/>
  <c r="R837" i="7"/>
  <c r="Q837" i="7" s="1"/>
  <c r="R838" i="7"/>
  <c r="Q838" i="7" s="1"/>
  <c r="R839" i="7"/>
  <c r="Q839" i="7" s="1"/>
  <c r="R840" i="7"/>
  <c r="Q840" i="7" s="1"/>
  <c r="R841" i="7"/>
  <c r="Q841" i="7" s="1"/>
  <c r="R842" i="7"/>
  <c r="Q842" i="7" s="1"/>
  <c r="R843" i="7"/>
  <c r="Q843" i="7" s="1"/>
  <c r="R844" i="7"/>
  <c r="Q844" i="7" s="1"/>
  <c r="R845" i="7"/>
  <c r="Q845" i="7" s="1"/>
  <c r="R846" i="7"/>
  <c r="Q846" i="7" s="1"/>
  <c r="R847" i="7"/>
  <c r="Q847" i="7" s="1"/>
  <c r="R848" i="7"/>
  <c r="Q848" i="7" s="1"/>
  <c r="R849" i="7"/>
  <c r="Q849" i="7" s="1"/>
  <c r="R850" i="7"/>
  <c r="Q850" i="7" s="1"/>
  <c r="R851" i="7"/>
  <c r="Q851" i="7" s="1"/>
  <c r="R852" i="7"/>
  <c r="Q852" i="7" s="1"/>
  <c r="R853" i="7"/>
  <c r="Q853" i="7" s="1"/>
  <c r="R854" i="7"/>
  <c r="Q854" i="7" s="1"/>
  <c r="R855" i="7"/>
  <c r="Q855" i="7" s="1"/>
  <c r="R856" i="7"/>
  <c r="Q856" i="7" s="1"/>
  <c r="R857" i="7"/>
  <c r="Q857" i="7" s="1"/>
  <c r="R858" i="7"/>
  <c r="Q858" i="7" s="1"/>
  <c r="R859" i="7"/>
  <c r="Q859" i="7" s="1"/>
  <c r="R860" i="7"/>
  <c r="Q860" i="7" s="1"/>
  <c r="R861" i="7"/>
  <c r="Q861" i="7" s="1"/>
  <c r="R863" i="7"/>
  <c r="Q863" i="7" s="1"/>
  <c r="R865" i="7"/>
  <c r="Q865" i="7" s="1"/>
  <c r="R866" i="7"/>
  <c r="Q866" i="7" s="1"/>
  <c r="R867" i="7"/>
  <c r="Q867" i="7" s="1"/>
  <c r="R868" i="7"/>
  <c r="Q868" i="7" s="1"/>
  <c r="R869" i="7"/>
  <c r="Q869" i="7" s="1"/>
  <c r="R870" i="7"/>
  <c r="Q870" i="7" s="1"/>
  <c r="R871" i="7"/>
  <c r="Q871" i="7" s="1"/>
  <c r="R872" i="7"/>
  <c r="Q872" i="7" s="1"/>
  <c r="R873" i="7"/>
  <c r="Q873" i="7" s="1"/>
  <c r="R874" i="7"/>
  <c r="Q874" i="7" s="1"/>
  <c r="R875" i="7"/>
  <c r="Q875" i="7" s="1"/>
  <c r="R876" i="7"/>
  <c r="Q876" i="7" s="1"/>
  <c r="R877" i="7"/>
  <c r="Q877" i="7" s="1"/>
  <c r="R878" i="7"/>
  <c r="Q878" i="7" s="1"/>
  <c r="R879" i="7"/>
  <c r="Q879" i="7" s="1"/>
  <c r="R881" i="7"/>
  <c r="Q881" i="7" s="1"/>
  <c r="R882" i="7"/>
  <c r="Q882" i="7" s="1"/>
  <c r="R883" i="7"/>
  <c r="Q883" i="7" s="1"/>
  <c r="R884" i="7"/>
  <c r="Q884" i="7" s="1"/>
  <c r="R885" i="7"/>
  <c r="Q885" i="7" s="1"/>
  <c r="R886" i="7"/>
  <c r="Q886" i="7" s="1"/>
  <c r="R887" i="7"/>
  <c r="Q887" i="7" s="1"/>
  <c r="R888" i="7"/>
  <c r="Q888" i="7" s="1"/>
  <c r="R889" i="7"/>
  <c r="Q889" i="7" s="1"/>
  <c r="R890" i="7"/>
  <c r="Q890" i="7" s="1"/>
  <c r="R891" i="7"/>
  <c r="Q891" i="7" s="1"/>
  <c r="R892" i="7"/>
  <c r="Q892" i="7" s="1"/>
  <c r="R893" i="7"/>
  <c r="Q893" i="7" s="1"/>
  <c r="R894" i="7"/>
  <c r="Q894" i="7" s="1"/>
  <c r="R895" i="7"/>
  <c r="Q895" i="7" s="1"/>
  <c r="R896" i="7"/>
  <c r="Q896" i="7" s="1"/>
  <c r="R897" i="7"/>
  <c r="Q897" i="7" s="1"/>
  <c r="R898" i="7"/>
  <c r="Q898" i="7" s="1"/>
  <c r="R899" i="7"/>
  <c r="Q899" i="7" s="1"/>
  <c r="R900" i="7"/>
  <c r="Q900" i="7" s="1"/>
  <c r="R901" i="7"/>
  <c r="Q901" i="7" s="1"/>
  <c r="R902" i="7"/>
  <c r="Q902" i="7" s="1"/>
  <c r="R903" i="7"/>
  <c r="Q903" i="7" s="1"/>
  <c r="R905" i="7"/>
  <c r="Q905" i="7" s="1"/>
  <c r="R906" i="7"/>
  <c r="Q906" i="7" s="1"/>
  <c r="R907" i="7"/>
  <c r="Q907" i="7" s="1"/>
  <c r="R908" i="7"/>
  <c r="Q908" i="7" s="1"/>
  <c r="R909" i="7"/>
  <c r="Q909" i="7" s="1"/>
  <c r="R910" i="7"/>
  <c r="Q910" i="7" s="1"/>
  <c r="R911" i="7"/>
  <c r="Q911" i="7" s="1"/>
  <c r="R912" i="7"/>
  <c r="Q912" i="7" s="1"/>
  <c r="R913" i="7"/>
  <c r="Q913" i="7" s="1"/>
  <c r="R914" i="7"/>
  <c r="Q914" i="7" s="1"/>
  <c r="R915" i="7"/>
  <c r="Q915" i="7" s="1"/>
  <c r="R917" i="7"/>
  <c r="Q917" i="7" s="1"/>
  <c r="R918" i="7"/>
  <c r="Q918" i="7" s="1"/>
  <c r="R919" i="7"/>
  <c r="Q919" i="7" s="1"/>
  <c r="R920" i="7"/>
  <c r="Q920" i="7" s="1"/>
  <c r="R921" i="7"/>
  <c r="Q921" i="7" s="1"/>
  <c r="R922" i="7"/>
  <c r="Q922" i="7" s="1"/>
  <c r="R923" i="7"/>
  <c r="Q923" i="7" s="1"/>
  <c r="R924" i="7"/>
  <c r="Q924" i="7" s="1"/>
  <c r="R925" i="7"/>
  <c r="Q925" i="7" s="1"/>
  <c r="R926" i="7"/>
  <c r="Q926" i="7" s="1"/>
  <c r="R927" i="7"/>
  <c r="Q927" i="7" s="1"/>
  <c r="R929" i="7"/>
  <c r="Q929" i="7" s="1"/>
  <c r="R930" i="7"/>
  <c r="Q930" i="7" s="1"/>
  <c r="R931" i="7"/>
  <c r="Q931" i="7" s="1"/>
  <c r="R932" i="7"/>
  <c r="Q932" i="7" s="1"/>
  <c r="R933" i="7"/>
  <c r="Q933" i="7" s="1"/>
  <c r="R934" i="7"/>
  <c r="Q934" i="7" s="1"/>
  <c r="R935" i="7"/>
  <c r="Q935" i="7" s="1"/>
  <c r="R936" i="7"/>
  <c r="Q936" i="7" s="1"/>
  <c r="R937" i="7"/>
  <c r="Q937" i="7" s="1"/>
  <c r="R939" i="7"/>
  <c r="Q939" i="7" s="1"/>
  <c r="R940" i="7"/>
  <c r="Q940" i="7" s="1"/>
  <c r="R941" i="7"/>
  <c r="Q941" i="7" s="1"/>
  <c r="R942" i="7"/>
  <c r="Q942" i="7" s="1"/>
  <c r="R943" i="7"/>
  <c r="Q943" i="7" s="1"/>
  <c r="R944" i="7"/>
  <c r="Q944" i="7" s="1"/>
  <c r="R945" i="7"/>
  <c r="Q945" i="7" s="1"/>
  <c r="R946" i="7"/>
  <c r="Q946" i="7" s="1"/>
  <c r="R947" i="7"/>
  <c r="Q947" i="7" s="1"/>
  <c r="R948" i="7"/>
  <c r="Q948" i="7" s="1"/>
  <c r="R949" i="7"/>
  <c r="Q949" i="7" s="1"/>
  <c r="R950" i="7"/>
  <c r="Q950" i="7" s="1"/>
  <c r="R951" i="7"/>
  <c r="Q951" i="7" s="1"/>
  <c r="R952" i="7"/>
  <c r="Q952" i="7" s="1"/>
  <c r="R953" i="7"/>
  <c r="Q953" i="7" s="1"/>
  <c r="R954" i="7"/>
  <c r="Q954" i="7" s="1"/>
  <c r="R955" i="7"/>
  <c r="Q955" i="7" s="1"/>
  <c r="R956" i="7"/>
  <c r="Q956" i="7" s="1"/>
  <c r="R957" i="7"/>
  <c r="Q957" i="7" s="1"/>
  <c r="R958" i="7"/>
  <c r="Q958" i="7" s="1"/>
  <c r="R959" i="7"/>
  <c r="Q959" i="7" s="1"/>
  <c r="R960" i="7"/>
  <c r="Q960" i="7" s="1"/>
  <c r="R961" i="7"/>
  <c r="Q961" i="7" s="1"/>
  <c r="R963" i="7"/>
  <c r="Q963" i="7" s="1"/>
  <c r="R964" i="7"/>
  <c r="Q964" i="7" s="1"/>
  <c r="R965" i="7"/>
  <c r="Q965" i="7" s="1"/>
  <c r="R966" i="7"/>
  <c r="Q966" i="7" s="1"/>
  <c r="R967" i="7"/>
  <c r="Q967" i="7" s="1"/>
  <c r="R968" i="7"/>
  <c r="Q968" i="7" s="1"/>
  <c r="R969" i="7"/>
  <c r="Q969" i="7" s="1"/>
  <c r="R970" i="7"/>
  <c r="Q970" i="7" s="1"/>
  <c r="R971" i="7"/>
  <c r="Q971" i="7" s="1"/>
  <c r="R972" i="7"/>
  <c r="Q972" i="7" s="1"/>
  <c r="R973" i="7"/>
  <c r="Q973" i="7" s="1"/>
  <c r="R974" i="7"/>
  <c r="Q974" i="7" s="1"/>
  <c r="R975" i="7"/>
  <c r="Q975" i="7" s="1"/>
  <c r="R976" i="7"/>
  <c r="Q976" i="7" s="1"/>
  <c r="R977" i="7"/>
  <c r="Q977" i="7" s="1"/>
  <c r="R978" i="7"/>
  <c r="Q978" i="7" s="1"/>
  <c r="R979" i="7"/>
  <c r="Q979" i="7" s="1"/>
  <c r="R980" i="7"/>
  <c r="Q980" i="7" s="1"/>
  <c r="R981" i="7"/>
  <c r="Q981" i="7" s="1"/>
  <c r="R982" i="7"/>
  <c r="Q982" i="7" s="1"/>
  <c r="R983" i="7"/>
  <c r="Q983" i="7" s="1"/>
  <c r="R984" i="7"/>
  <c r="Q984" i="7" s="1"/>
  <c r="R985" i="7"/>
  <c r="Q985" i="7" s="1"/>
  <c r="R986" i="7"/>
  <c r="Q986" i="7" s="1"/>
  <c r="R987" i="7"/>
  <c r="Q987" i="7" s="1"/>
  <c r="R988" i="7"/>
  <c r="Q988" i="7" s="1"/>
  <c r="R989" i="7"/>
  <c r="Q989" i="7" s="1"/>
  <c r="R990" i="7"/>
  <c r="Q990" i="7" s="1"/>
  <c r="R991" i="7"/>
  <c r="Q991" i="7" s="1"/>
  <c r="R992" i="7"/>
  <c r="Q992" i="7" s="1"/>
  <c r="R993" i="7"/>
  <c r="Q993" i="7" s="1"/>
  <c r="R995" i="7"/>
  <c r="Q995" i="7" s="1"/>
  <c r="R996" i="7"/>
  <c r="Q996" i="7" s="1"/>
  <c r="R997" i="7"/>
  <c r="Q997" i="7" s="1"/>
  <c r="R998" i="7"/>
  <c r="Q998" i="7" s="1"/>
  <c r="R999" i="7"/>
  <c r="Q999" i="7" s="1"/>
  <c r="R1001" i="7"/>
  <c r="Q1001" i="7" s="1"/>
  <c r="R1002" i="7"/>
  <c r="Q1002" i="7" s="1"/>
  <c r="R1003" i="7"/>
  <c r="Q1003" i="7" s="1"/>
  <c r="R1004" i="7"/>
  <c r="Q1004" i="7" s="1"/>
  <c r="R1005" i="7"/>
  <c r="Q1005" i="7" s="1"/>
  <c r="R1006" i="7"/>
  <c r="Q1006" i="7" s="1"/>
  <c r="R1007" i="7"/>
  <c r="Q1007" i="7" s="1"/>
  <c r="R1008" i="7"/>
  <c r="Q1008" i="7" s="1"/>
  <c r="R1009" i="7"/>
  <c r="Q1009" i="7" s="1"/>
  <c r="R1010" i="7"/>
  <c r="Q1010" i="7" s="1"/>
  <c r="R1011" i="7"/>
  <c r="Q1011" i="7" s="1"/>
  <c r="R1012" i="7"/>
  <c r="Q1012" i="7" s="1"/>
  <c r="R1013" i="7"/>
  <c r="Q1013" i="7" s="1"/>
  <c r="R1014" i="7"/>
  <c r="Q1014" i="7" s="1"/>
  <c r="R1015" i="7"/>
  <c r="Q1015" i="7" s="1"/>
  <c r="R1017" i="7"/>
  <c r="Q1017" i="7" s="1"/>
  <c r="R1018" i="7"/>
  <c r="Q1018" i="7" s="1"/>
  <c r="R1019" i="7"/>
  <c r="Q1019" i="7" s="1"/>
  <c r="R1021" i="7"/>
  <c r="Q1021" i="7" s="1"/>
  <c r="R1022" i="7"/>
  <c r="Q1022" i="7" s="1"/>
  <c r="R1023" i="7"/>
  <c r="Q1023" i="7" s="1"/>
  <c r="R1025" i="7"/>
  <c r="Q1025" i="7" s="1"/>
  <c r="R1026" i="7"/>
  <c r="Q1026" i="7" s="1"/>
  <c r="R1027" i="7"/>
  <c r="Q1027" i="7" s="1"/>
  <c r="R1028" i="7"/>
  <c r="Q1028" i="7" s="1"/>
  <c r="R1029" i="7"/>
  <c r="Q1029" i="7" s="1"/>
  <c r="R1030" i="7"/>
  <c r="Q1030" i="7" s="1"/>
  <c r="R1031" i="7"/>
  <c r="Q1031" i="7" s="1"/>
  <c r="R1032" i="7"/>
  <c r="Q1032" i="7" s="1"/>
  <c r="R1033" i="7"/>
  <c r="Q1033" i="7" s="1"/>
  <c r="R1034" i="7"/>
  <c r="Q1034" i="7" s="1"/>
  <c r="R1035" i="7"/>
  <c r="Q1035" i="7" s="1"/>
  <c r="R1036" i="7"/>
  <c r="Q1036" i="7" s="1"/>
  <c r="R1037" i="7"/>
  <c r="Q1037" i="7" s="1"/>
  <c r="R1038" i="7"/>
  <c r="Q1038" i="7" s="1"/>
  <c r="R1039" i="7"/>
  <c r="Q1039" i="7" s="1"/>
  <c r="R1040" i="7"/>
  <c r="Q1040" i="7" s="1"/>
  <c r="R1041" i="7"/>
  <c r="Q1041" i="7" s="1"/>
  <c r="R1042" i="7"/>
  <c r="Q1042" i="7" s="1"/>
  <c r="R1043" i="7"/>
  <c r="Q1043" i="7" s="1"/>
  <c r="R1044" i="7"/>
  <c r="Q1044" i="7" s="1"/>
  <c r="R1045" i="7"/>
  <c r="Q1045" i="7" s="1"/>
  <c r="R1046" i="7"/>
  <c r="Q1046" i="7" s="1"/>
  <c r="R1047" i="7"/>
  <c r="Q1047" i="7" s="1"/>
  <c r="R1048" i="7"/>
  <c r="Q1048" i="7" s="1"/>
  <c r="R1049" i="7"/>
  <c r="Q1049" i="7" s="1"/>
  <c r="R1051" i="7"/>
  <c r="Q1051" i="7" s="1"/>
  <c r="R1053" i="7"/>
  <c r="Q1053" i="7" s="1"/>
  <c r="R1054" i="7"/>
  <c r="Q1054" i="7" s="1"/>
  <c r="R1055" i="7"/>
  <c r="Q1055" i="7" s="1"/>
  <c r="R1056" i="7"/>
  <c r="Q1056" i="7" s="1"/>
  <c r="R1057" i="7"/>
  <c r="Q1057" i="7" s="1"/>
  <c r="R1058" i="7"/>
  <c r="Q1058" i="7" s="1"/>
  <c r="R1059" i="7"/>
  <c r="Q1059" i="7" s="1"/>
  <c r="R1060" i="7"/>
  <c r="Q1060" i="7" s="1"/>
  <c r="R1061" i="7"/>
  <c r="Q1061" i="7" s="1"/>
  <c r="R1063" i="7"/>
  <c r="Q1063" i="7" s="1"/>
  <c r="R1064" i="7"/>
  <c r="Q1064" i="7" s="1"/>
  <c r="R1065" i="7"/>
  <c r="Q1065" i="7" s="1"/>
  <c r="R1066" i="7"/>
  <c r="Q1066" i="7" s="1"/>
  <c r="R1067" i="7"/>
  <c r="Q1067" i="7" s="1"/>
  <c r="R1068" i="7"/>
  <c r="Q1068" i="7" s="1"/>
  <c r="R1069" i="7"/>
  <c r="Q1069" i="7" s="1"/>
  <c r="R1070" i="7"/>
  <c r="Q1070" i="7" s="1"/>
  <c r="R1071" i="7"/>
  <c r="Q1071" i="7" s="1"/>
  <c r="R1072" i="7"/>
  <c r="Q1072" i="7" s="1"/>
  <c r="R1073" i="7"/>
  <c r="Q1073" i="7" s="1"/>
  <c r="R1074" i="7"/>
  <c r="Q1074" i="7" s="1"/>
  <c r="R1075" i="7"/>
  <c r="Q1075" i="7" s="1"/>
  <c r="R1076" i="7"/>
  <c r="Q1076" i="7" s="1"/>
  <c r="R1077" i="7"/>
  <c r="Q1077" i="7" s="1"/>
  <c r="R1078" i="7"/>
  <c r="Q1078" i="7" s="1"/>
  <c r="R1079" i="7"/>
  <c r="Q1079" i="7" s="1"/>
  <c r="R1080" i="7"/>
  <c r="Q1080" i="7" s="1"/>
  <c r="R1081" i="7"/>
  <c r="Q1081" i="7" s="1"/>
  <c r="R1082" i="7"/>
  <c r="Q1082" i="7" s="1"/>
  <c r="R1083" i="7"/>
  <c r="Q1083" i="7" s="1"/>
  <c r="R1084" i="7"/>
  <c r="Q1084" i="7" s="1"/>
  <c r="R1085" i="7"/>
  <c r="Q1085" i="7" s="1"/>
  <c r="R1086" i="7"/>
  <c r="Q1086" i="7" s="1"/>
  <c r="R1087" i="7"/>
  <c r="Q1087" i="7" s="1"/>
  <c r="R1088" i="7"/>
  <c r="Q1088" i="7" s="1"/>
  <c r="R1089" i="7"/>
  <c r="Q1089" i="7" s="1"/>
  <c r="R1090" i="7"/>
  <c r="Q1090" i="7" s="1"/>
  <c r="R1091" i="7"/>
  <c r="Q1091" i="7" s="1"/>
  <c r="R1092" i="7"/>
  <c r="Q1092" i="7" s="1"/>
  <c r="R1093" i="7"/>
  <c r="Q1093" i="7" s="1"/>
  <c r="R1094" i="7"/>
  <c r="Q1094" i="7" s="1"/>
  <c r="R1095" i="7"/>
  <c r="Q1095" i="7" s="1"/>
  <c r="R1096" i="7"/>
  <c r="Q1096" i="7" s="1"/>
  <c r="R1097" i="7"/>
  <c r="Q1097" i="7" s="1"/>
  <c r="R1098" i="7"/>
  <c r="Q1098" i="7" s="1"/>
  <c r="R1099" i="7"/>
  <c r="Q1099" i="7" s="1"/>
  <c r="R1100" i="7"/>
  <c r="Q1100" i="7" s="1"/>
  <c r="R1101" i="7"/>
  <c r="Q1101" i="7" s="1"/>
  <c r="R1102" i="7"/>
  <c r="Q1102" i="7" s="1"/>
  <c r="R1103" i="7"/>
  <c r="Q1103" i="7" s="1"/>
  <c r="R1104" i="7"/>
  <c r="Q1104" i="7" s="1"/>
  <c r="R1105" i="7"/>
  <c r="Q1105" i="7" s="1"/>
  <c r="R1106" i="7"/>
  <c r="Q1106" i="7" s="1"/>
  <c r="R1107" i="7"/>
  <c r="Q1107" i="7" s="1"/>
  <c r="R1108" i="7"/>
  <c r="Q1108" i="7" s="1"/>
  <c r="R1109" i="7"/>
  <c r="Q1109" i="7" s="1"/>
  <c r="R1110" i="7"/>
  <c r="Q1110" i="7" s="1"/>
  <c r="R1111" i="7"/>
  <c r="Q1111" i="7" s="1"/>
  <c r="R1112" i="7"/>
  <c r="Q1112" i="7" s="1"/>
  <c r="R1113" i="7"/>
  <c r="Q1113" i="7" s="1"/>
  <c r="R1114" i="7"/>
  <c r="Q1114" i="7" s="1"/>
  <c r="R1115" i="7"/>
  <c r="Q1115" i="7" s="1"/>
  <c r="R1117" i="7"/>
  <c r="Q1117" i="7" s="1"/>
  <c r="R1118" i="7"/>
  <c r="Q1118" i="7" s="1"/>
  <c r="R1119" i="7"/>
  <c r="Q1119" i="7" s="1"/>
  <c r="R1121" i="7"/>
  <c r="Q1121" i="7" s="1"/>
  <c r="R1123" i="7"/>
  <c r="Q1123" i="7" s="1"/>
  <c r="R1125" i="7"/>
  <c r="Q1125" i="7" s="1"/>
  <c r="R1126" i="7"/>
  <c r="Q1126" i="7" s="1"/>
  <c r="R1127" i="7"/>
  <c r="Q1127" i="7" s="1"/>
  <c r="R1129" i="7"/>
  <c r="Q1129" i="7" s="1"/>
  <c r="R1131" i="7"/>
  <c r="Q1131" i="7" s="1"/>
  <c r="R1132" i="7"/>
  <c r="Q1132" i="7" s="1"/>
  <c r="R1133" i="7"/>
  <c r="Q1133" i="7" s="1"/>
  <c r="R1134" i="7"/>
  <c r="Q1134" i="7" s="1"/>
  <c r="R1135" i="7"/>
  <c r="Q1135" i="7" s="1"/>
  <c r="R1136" i="7"/>
  <c r="Q1136" i="7" s="1"/>
  <c r="R1137" i="7"/>
  <c r="Q1137" i="7" s="1"/>
  <c r="R1138" i="7"/>
  <c r="Q1138" i="7" s="1"/>
  <c r="R1139" i="7"/>
  <c r="Q1139" i="7" s="1"/>
  <c r="R1140" i="7"/>
  <c r="Q1140" i="7" s="1"/>
  <c r="R1141" i="7"/>
  <c r="Q1141" i="7" s="1"/>
  <c r="R1143" i="7"/>
  <c r="Q1143" i="7" s="1"/>
  <c r="R1145" i="7"/>
  <c r="Q1145" i="7" s="1"/>
  <c r="R1146" i="7"/>
  <c r="Q1146" i="7" s="1"/>
  <c r="R1147" i="7"/>
  <c r="Q1147" i="7" s="1"/>
  <c r="R1148" i="7"/>
  <c r="Q1148" i="7" s="1"/>
  <c r="R1149" i="7"/>
  <c r="Q1149" i="7" s="1"/>
  <c r="R1150" i="7"/>
  <c r="Q1150" i="7" s="1"/>
  <c r="R1151" i="7"/>
  <c r="Q1151" i="7" s="1"/>
  <c r="R1152" i="7"/>
  <c r="Q1152" i="7" s="1"/>
  <c r="R1153" i="7"/>
  <c r="Q1153" i="7" s="1"/>
  <c r="R1154" i="7"/>
  <c r="Q1154" i="7" s="1"/>
  <c r="R1155" i="7"/>
  <c r="Q1155" i="7" s="1"/>
  <c r="R1156" i="7"/>
  <c r="Q1156" i="7" s="1"/>
  <c r="R1157" i="7"/>
  <c r="Q1157" i="7" s="1"/>
  <c r="R1158" i="7"/>
  <c r="Q1158" i="7" s="1"/>
  <c r="R1159" i="7"/>
  <c r="Q1159" i="7" s="1"/>
  <c r="R1160" i="7"/>
  <c r="Q1160" i="7" s="1"/>
  <c r="R1161" i="7"/>
  <c r="Q1161" i="7" s="1"/>
  <c r="R1162" i="7"/>
  <c r="Q1162" i="7" s="1"/>
  <c r="R1163" i="7"/>
  <c r="Q1163" i="7" s="1"/>
  <c r="R1164" i="7"/>
  <c r="Q1164" i="7" s="1"/>
  <c r="R1165" i="7"/>
  <c r="Q1165" i="7" s="1"/>
  <c r="R1166" i="7"/>
  <c r="Q1166" i="7" s="1"/>
  <c r="R1167" i="7"/>
  <c r="Q1167" i="7" s="1"/>
  <c r="R1168" i="7"/>
  <c r="Q1168" i="7" s="1"/>
  <c r="R1169" i="7"/>
  <c r="Q1169" i="7" s="1"/>
  <c r="R1170" i="7"/>
  <c r="Q1170" i="7" s="1"/>
  <c r="R1171" i="7"/>
  <c r="Q1171" i="7" s="1"/>
  <c r="R1172" i="7"/>
  <c r="Q1172" i="7" s="1"/>
  <c r="R1173" i="7"/>
  <c r="Q1173" i="7" s="1"/>
  <c r="R1174" i="7"/>
  <c r="Q1174" i="7" s="1"/>
  <c r="R1175" i="7"/>
  <c r="Q1175" i="7" s="1"/>
  <c r="R1176" i="7"/>
  <c r="Q1176" i="7" s="1"/>
  <c r="R1177" i="7"/>
  <c r="Q1177" i="7" s="1"/>
  <c r="R1178" i="7"/>
  <c r="Q1178" i="7" s="1"/>
  <c r="R1179" i="7"/>
  <c r="Q1179" i="7" s="1"/>
  <c r="R1180" i="7"/>
  <c r="Q1180" i="7" s="1"/>
  <c r="R1181" i="7"/>
  <c r="Q1181" i="7" s="1"/>
  <c r="R1182" i="7"/>
  <c r="Q1182" i="7" s="1"/>
  <c r="R1183" i="7"/>
  <c r="Q1183" i="7" s="1"/>
  <c r="R1184" i="7"/>
  <c r="Q1184" i="7" s="1"/>
  <c r="R1185" i="7"/>
  <c r="Q1185" i="7" s="1"/>
  <c r="R1186" i="7"/>
  <c r="Q1186" i="7" s="1"/>
  <c r="R1187" i="7"/>
  <c r="Q1187" i="7" s="1"/>
  <c r="R1188" i="7"/>
  <c r="Q1188" i="7" s="1"/>
  <c r="R1189" i="7"/>
  <c r="Q1189" i="7" s="1"/>
  <c r="R1190" i="7"/>
  <c r="Q1190" i="7" s="1"/>
  <c r="R1191" i="7"/>
  <c r="Q1191" i="7" s="1"/>
  <c r="R1192" i="7"/>
  <c r="Q1192" i="7" s="1"/>
  <c r="R1193" i="7"/>
  <c r="Q1193" i="7" s="1"/>
  <c r="R1194" i="7"/>
  <c r="Q1194" i="7" s="1"/>
  <c r="R1195" i="7"/>
  <c r="Q1195" i="7" s="1"/>
  <c r="R1196" i="7"/>
  <c r="Q1196" i="7" s="1"/>
  <c r="R1197" i="7"/>
  <c r="Q1197" i="7" s="1"/>
  <c r="R1198" i="7"/>
  <c r="Q1198" i="7" s="1"/>
  <c r="R1199" i="7"/>
  <c r="Q1199" i="7" s="1"/>
  <c r="R1200" i="7"/>
  <c r="Q1200" i="7" s="1"/>
  <c r="R1201" i="7"/>
  <c r="Q1201" i="7" s="1"/>
  <c r="R1202" i="7"/>
  <c r="Q1202" i="7" s="1"/>
  <c r="R1203" i="7"/>
  <c r="Q1203" i="7" s="1"/>
  <c r="R1204" i="7"/>
  <c r="Q1204" i="7" s="1"/>
  <c r="R1205" i="7"/>
  <c r="Q1205" i="7" s="1"/>
  <c r="R1206" i="7"/>
  <c r="Q1206" i="7" s="1"/>
  <c r="R1207" i="7"/>
  <c r="Q1207" i="7" s="1"/>
  <c r="R1208" i="7"/>
  <c r="Q1208" i="7" s="1"/>
  <c r="R1209" i="7"/>
  <c r="Q1209" i="7" s="1"/>
  <c r="R1210" i="7"/>
  <c r="Q1210" i="7" s="1"/>
  <c r="R1211" i="7"/>
  <c r="Q1211" i="7" s="1"/>
  <c r="R1212" i="7"/>
  <c r="Q1212" i="7" s="1"/>
  <c r="R1213" i="7"/>
  <c r="Q1213" i="7" s="1"/>
  <c r="R1214" i="7"/>
  <c r="Q1214" i="7" s="1"/>
  <c r="R1215" i="7"/>
  <c r="Q1215" i="7" s="1"/>
  <c r="R1216" i="7"/>
  <c r="Q1216" i="7" s="1"/>
  <c r="R1217" i="7"/>
  <c r="Q1217" i="7" s="1"/>
  <c r="R1218" i="7"/>
  <c r="Q1218" i="7" s="1"/>
  <c r="R1219" i="7"/>
  <c r="Q1219" i="7" s="1"/>
  <c r="R1220" i="7"/>
  <c r="Q1220" i="7" s="1"/>
  <c r="R1221" i="7"/>
  <c r="Q1221" i="7" s="1"/>
  <c r="R1222" i="7"/>
  <c r="Q1222" i="7" s="1"/>
  <c r="R1223" i="7"/>
  <c r="Q1223" i="7" s="1"/>
  <c r="R1224" i="7"/>
  <c r="Q1224" i="7" s="1"/>
  <c r="R1225" i="7"/>
  <c r="Q1225" i="7" s="1"/>
  <c r="R1226" i="7"/>
  <c r="Q1226" i="7" s="1"/>
  <c r="R1227" i="7"/>
  <c r="Q1227" i="7" s="1"/>
  <c r="R1228" i="7"/>
  <c r="Q1228" i="7" s="1"/>
  <c r="R1229" i="7"/>
  <c r="Q1229" i="7" s="1"/>
  <c r="R1230" i="7"/>
  <c r="Q1230" i="7" s="1"/>
  <c r="R1231" i="7"/>
  <c r="Q1231" i="7" s="1"/>
  <c r="R1232" i="7"/>
  <c r="Q1232" i="7" s="1"/>
  <c r="R1233" i="7"/>
  <c r="Q1233" i="7" s="1"/>
  <c r="R1234" i="7"/>
  <c r="Q1234" i="7" s="1"/>
  <c r="R1235" i="7"/>
  <c r="Q1235" i="7" s="1"/>
  <c r="R1237" i="7"/>
  <c r="Q1237" i="7" s="1"/>
  <c r="R1238" i="7"/>
  <c r="Q1238" i="7" s="1"/>
  <c r="R1239" i="7"/>
  <c r="Q1239" i="7" s="1"/>
  <c r="R1241" i="7"/>
  <c r="Q1241" i="7" s="1"/>
  <c r="R1242" i="7"/>
  <c r="Q1242" i="7" s="1"/>
  <c r="R1243" i="7"/>
  <c r="Q1243" i="7" s="1"/>
  <c r="R1244" i="7"/>
  <c r="Q1244" i="7" s="1"/>
  <c r="R1245" i="7"/>
  <c r="Q1245" i="7" s="1"/>
  <c r="R1246" i="7"/>
  <c r="Q1246" i="7" s="1"/>
  <c r="R1247" i="7"/>
  <c r="Q1247" i="7" s="1"/>
  <c r="R1248" i="7"/>
  <c r="Q1248" i="7" s="1"/>
  <c r="R1249" i="7"/>
  <c r="Q1249" i="7" s="1"/>
  <c r="R1250" i="7"/>
  <c r="Q1250" i="7" s="1"/>
  <c r="R1251" i="7"/>
  <c r="Q1251" i="7" s="1"/>
  <c r="R1252" i="7"/>
  <c r="Q1252" i="7" s="1"/>
  <c r="R1253" i="7"/>
  <c r="Q1253" i="7" s="1"/>
  <c r="R1254" i="7"/>
  <c r="Q1254" i="7" s="1"/>
  <c r="R1255" i="7"/>
  <c r="Q1255" i="7" s="1"/>
  <c r="R1257" i="7"/>
  <c r="Q1257" i="7" s="1"/>
  <c r="R1258" i="7"/>
  <c r="Q1258" i="7" s="1"/>
  <c r="R1259" i="7"/>
  <c r="Q1259" i="7" s="1"/>
  <c r="R1261" i="7"/>
  <c r="Q1261" i="7" s="1"/>
  <c r="R1262" i="7"/>
  <c r="Q1262" i="7" s="1"/>
  <c r="R1263" i="7"/>
  <c r="Q1263" i="7" s="1"/>
  <c r="R1264" i="7"/>
  <c r="Q1264" i="7" s="1"/>
  <c r="R1265" i="7"/>
  <c r="Q1265" i="7" s="1"/>
  <c r="R1267" i="7"/>
  <c r="Q1267" i="7" s="1"/>
  <c r="R1268" i="7"/>
  <c r="Q1268" i="7" s="1"/>
  <c r="R1269" i="7"/>
  <c r="Q1269" i="7" s="1"/>
  <c r="R1270" i="7"/>
  <c r="Q1270" i="7" s="1"/>
  <c r="R1271" i="7"/>
  <c r="Q1271" i="7" s="1"/>
  <c r="R1272" i="7"/>
  <c r="Q1272" i="7" s="1"/>
  <c r="R1273" i="7"/>
  <c r="Q1273" i="7" s="1"/>
  <c r="R1274" i="7"/>
  <c r="Q1274" i="7" s="1"/>
  <c r="R1275" i="7"/>
  <c r="Q1275" i="7" s="1"/>
  <c r="R1276" i="7"/>
  <c r="Q1276" i="7" s="1"/>
  <c r="R1277" i="7"/>
  <c r="Q1277" i="7" s="1"/>
  <c r="R1278" i="7"/>
  <c r="Q1278" i="7" s="1"/>
  <c r="R1279" i="7"/>
  <c r="Q1279" i="7" s="1"/>
  <c r="R1280" i="7"/>
  <c r="Q1280" i="7" s="1"/>
  <c r="R1281" i="7"/>
  <c r="Q1281" i="7" s="1"/>
  <c r="R1282" i="7"/>
  <c r="Q1282" i="7" s="1"/>
  <c r="R1283" i="7"/>
  <c r="Q1283" i="7" s="1"/>
  <c r="R1285" i="7"/>
  <c r="Q1285" i="7" s="1"/>
  <c r="R1286" i="7"/>
  <c r="Q1286" i="7" s="1"/>
  <c r="R1287" i="7"/>
  <c r="Q1287" i="7" s="1"/>
  <c r="R1288" i="7"/>
  <c r="Q1288" i="7" s="1"/>
  <c r="R1289" i="7"/>
  <c r="Q1289" i="7" s="1"/>
  <c r="R1290" i="7"/>
  <c r="Q1290" i="7" s="1"/>
  <c r="R1291" i="7"/>
  <c r="Q1291" i="7" s="1"/>
  <c r="R1292" i="7"/>
  <c r="Q1292" i="7" s="1"/>
  <c r="R1293" i="7"/>
  <c r="Q1293" i="7" s="1"/>
  <c r="R1294" i="7"/>
  <c r="Q1294" i="7" s="1"/>
  <c r="R1295" i="7"/>
  <c r="Q1295" i="7" s="1"/>
  <c r="R1296" i="7"/>
  <c r="Q1296" i="7" s="1"/>
  <c r="R1297" i="7"/>
  <c r="Q1297" i="7" s="1"/>
  <c r="R1298" i="7"/>
  <c r="Q1298" i="7" s="1"/>
  <c r="R1299" i="7"/>
  <c r="Q1299" i="7" s="1"/>
  <c r="R1300" i="7"/>
  <c r="Q1300" i="7" s="1"/>
  <c r="R1301" i="7"/>
  <c r="Q1301" i="7" s="1"/>
  <c r="R1302" i="7"/>
  <c r="Q1302" i="7" s="1"/>
  <c r="R1303" i="7"/>
  <c r="Q1303" i="7" s="1"/>
  <c r="R1304" i="7"/>
  <c r="Q1304" i="7" s="1"/>
  <c r="R1305" i="7"/>
  <c r="Q1305" i="7" s="1"/>
  <c r="R1306" i="7"/>
  <c r="Q1306" i="7" s="1"/>
  <c r="R1307" i="7"/>
  <c r="Q1307" i="7" s="1"/>
  <c r="R1308" i="7"/>
  <c r="Q1308" i="7" s="1"/>
  <c r="R1309" i="7"/>
  <c r="Q1309" i="7" s="1"/>
  <c r="R1310" i="7"/>
  <c r="Q1310" i="7" s="1"/>
  <c r="R1311" i="7"/>
  <c r="Q1311" i="7" s="1"/>
  <c r="R1312" i="7"/>
  <c r="Q1312" i="7" s="1"/>
  <c r="R1313" i="7"/>
  <c r="Q1313" i="7" s="1"/>
  <c r="R1314" i="7"/>
  <c r="Q1314" i="7" s="1"/>
  <c r="R1315" i="7"/>
  <c r="Q1315" i="7" s="1"/>
  <c r="R1316" i="7"/>
  <c r="Q1316" i="7" s="1"/>
  <c r="R1317" i="7"/>
  <c r="Q1317" i="7" s="1"/>
  <c r="R1318" i="7"/>
  <c r="Q1318" i="7" s="1"/>
  <c r="R1319" i="7"/>
  <c r="Q1319" i="7" s="1"/>
  <c r="R1321" i="7"/>
  <c r="Q1321" i="7" s="1"/>
  <c r="R1323" i="7"/>
  <c r="Q1323" i="7" s="1"/>
  <c r="R1324" i="7"/>
  <c r="Q1324" i="7" s="1"/>
  <c r="R1325" i="7"/>
  <c r="Q1325" i="7" s="1"/>
  <c r="R1326" i="7"/>
  <c r="Q1326" i="7" s="1"/>
  <c r="R1327" i="7"/>
  <c r="Q1327" i="7" s="1"/>
  <c r="R1328" i="7"/>
  <c r="Q1328" i="7" s="1"/>
  <c r="R1329" i="7"/>
  <c r="Q1329" i="7" s="1"/>
  <c r="R1331" i="7"/>
  <c r="Q1331" i="7" s="1"/>
  <c r="R1332" i="7"/>
  <c r="Q1332" i="7" s="1"/>
  <c r="R1333" i="7"/>
  <c r="Q1333" i="7" s="1"/>
  <c r="R1334" i="7"/>
  <c r="Q1334" i="7" s="1"/>
  <c r="R1335" i="7"/>
  <c r="Q1335" i="7" s="1"/>
  <c r="R1336" i="7"/>
  <c r="Q1336" i="7" s="1"/>
  <c r="R1337" i="7"/>
  <c r="Q1337" i="7" s="1"/>
  <c r="R1339" i="7"/>
  <c r="Q1339" i="7" s="1"/>
  <c r="R1340" i="7"/>
  <c r="Q1340" i="7" s="1"/>
  <c r="R1341" i="7"/>
  <c r="Q1341" i="7" s="1"/>
  <c r="R1342" i="7"/>
  <c r="Q1342" i="7" s="1"/>
  <c r="R1343" i="7"/>
  <c r="Q1343" i="7" s="1"/>
  <c r="R1344" i="7"/>
  <c r="Q1344" i="7" s="1"/>
  <c r="R1345" i="7"/>
  <c r="Q1345" i="7" s="1"/>
  <c r="R1346" i="7"/>
  <c r="Q1346" i="7" s="1"/>
  <c r="R1347" i="7"/>
  <c r="Q1347" i="7" s="1"/>
  <c r="R1348" i="7"/>
  <c r="Q1348" i="7" s="1"/>
  <c r="R1349" i="7"/>
  <c r="Q1349" i="7" s="1"/>
  <c r="R1350" i="7"/>
  <c r="Q1350" i="7" s="1"/>
  <c r="R1351" i="7"/>
  <c r="Q1351" i="7" s="1"/>
  <c r="R1352" i="7"/>
  <c r="Q1352" i="7" s="1"/>
  <c r="R1353" i="7"/>
  <c r="Q1353" i="7" s="1"/>
  <c r="R1354" i="7"/>
  <c r="Q1354" i="7" s="1"/>
  <c r="R1355" i="7"/>
  <c r="Q1355" i="7" s="1"/>
  <c r="R1356" i="7"/>
  <c r="Q1356" i="7" s="1"/>
  <c r="R1357" i="7"/>
  <c r="Q1357" i="7" s="1"/>
  <c r="R1358" i="7"/>
  <c r="Q1358" i="7" s="1"/>
  <c r="R1359" i="7"/>
  <c r="Q1359" i="7" s="1"/>
  <c r="R1360" i="7"/>
  <c r="Q1360" i="7" s="1"/>
  <c r="R1361" i="7"/>
  <c r="Q1361" i="7" s="1"/>
  <c r="R1362" i="7"/>
  <c r="Q1362" i="7" s="1"/>
  <c r="R1363" i="7"/>
  <c r="Q1363" i="7" s="1"/>
  <c r="R1364" i="7"/>
  <c r="Q1364" i="7" s="1"/>
  <c r="R1365" i="7"/>
  <c r="Q1365" i="7" s="1"/>
  <c r="R1366" i="7"/>
  <c r="Q1366" i="7" s="1"/>
  <c r="R1367" i="7"/>
  <c r="Q1367" i="7" s="1"/>
  <c r="R1368" i="7"/>
  <c r="Q1368" i="7" s="1"/>
  <c r="R1369" i="7"/>
  <c r="Q1369" i="7" s="1"/>
  <c r="R1370" i="7"/>
  <c r="Q1370" i="7" s="1"/>
  <c r="R1371" i="7"/>
  <c r="Q1371" i="7" s="1"/>
  <c r="R1372" i="7"/>
  <c r="Q1372" i="7" s="1"/>
  <c r="R1373" i="7"/>
  <c r="Q1373" i="7" s="1"/>
  <c r="R1374" i="7"/>
  <c r="Q1374" i="7" s="1"/>
  <c r="R1375" i="7"/>
  <c r="Q1375" i="7" s="1"/>
  <c r="R1376" i="7"/>
  <c r="Q1376" i="7" s="1"/>
  <c r="R1377" i="7"/>
  <c r="Q1377" i="7" s="1"/>
  <c r="R1378" i="7"/>
  <c r="Q1378" i="7" s="1"/>
  <c r="R1379" i="7"/>
  <c r="Q1379" i="7" s="1"/>
  <c r="R1380" i="7"/>
  <c r="Q1380" i="7" s="1"/>
  <c r="R1381" i="7"/>
  <c r="Q1381" i="7" s="1"/>
  <c r="R1382" i="7"/>
  <c r="Q1382" i="7" s="1"/>
  <c r="R1383" i="7"/>
  <c r="Q1383" i="7" s="1"/>
  <c r="R1384" i="7"/>
  <c r="Q1384" i="7" s="1"/>
  <c r="R1385" i="7"/>
  <c r="Q1385" i="7" s="1"/>
  <c r="R1387" i="7"/>
  <c r="Q1387" i="7" s="1"/>
  <c r="R1388" i="7"/>
  <c r="Q1388" i="7" s="1"/>
  <c r="R1389" i="7"/>
  <c r="Q1389" i="7" s="1"/>
  <c r="R1390" i="7"/>
  <c r="Q1390" i="7" s="1"/>
  <c r="R1391" i="7"/>
  <c r="Q1391" i="7" s="1"/>
  <c r="R1393" i="7"/>
  <c r="Q1393" i="7" s="1"/>
  <c r="R1394" i="7"/>
  <c r="Q1394" i="7" s="1"/>
  <c r="R1395" i="7"/>
  <c r="Q1395" i="7" s="1"/>
  <c r="R1396" i="7"/>
  <c r="Q1396" i="7" s="1"/>
  <c r="R1397" i="7"/>
  <c r="Q1397" i="7" s="1"/>
  <c r="R1399" i="7"/>
  <c r="Q1399" i="7" s="1"/>
  <c r="R1400" i="7"/>
  <c r="Q1400" i="7" s="1"/>
  <c r="R1401" i="7"/>
  <c r="Q1401" i="7" s="1"/>
  <c r="R1402" i="7"/>
  <c r="Q1402" i="7" s="1"/>
  <c r="R1403" i="7"/>
  <c r="Q1403" i="7" s="1"/>
  <c r="R1404" i="7"/>
  <c r="Q1404" i="7" s="1"/>
  <c r="R1405" i="7"/>
  <c r="Q1405" i="7" s="1"/>
  <c r="R1406" i="7"/>
  <c r="Q1406" i="7" s="1"/>
  <c r="R1407" i="7"/>
  <c r="Q1407" i="7" s="1"/>
  <c r="R1408" i="7"/>
  <c r="Q1408" i="7" s="1"/>
  <c r="R1409" i="7"/>
  <c r="Q1409" i="7" s="1"/>
  <c r="R1410" i="7"/>
  <c r="Q1410" i="7" s="1"/>
  <c r="R1411" i="7"/>
  <c r="Q1411" i="7" s="1"/>
  <c r="R1412" i="7"/>
  <c r="Q1412" i="7" s="1"/>
  <c r="R1413" i="7"/>
  <c r="Q1413" i="7" s="1"/>
  <c r="R1414" i="7"/>
  <c r="Q1414" i="7" s="1"/>
  <c r="R1415" i="7"/>
  <c r="Q1415" i="7" s="1"/>
  <c r="R1416" i="7"/>
  <c r="Q1416" i="7" s="1"/>
  <c r="R1417" i="7"/>
  <c r="Q1417" i="7" s="1"/>
  <c r="R1418" i="7"/>
  <c r="Q1418" i="7" s="1"/>
  <c r="R1419" i="7"/>
  <c r="Q1419" i="7" s="1"/>
  <c r="R1420" i="7"/>
  <c r="Q1420" i="7" s="1"/>
  <c r="R1421" i="7"/>
  <c r="Q1421" i="7" s="1"/>
  <c r="R1422" i="7"/>
  <c r="Q1422" i="7" s="1"/>
  <c r="R1423" i="7"/>
  <c r="Q1423" i="7" s="1"/>
  <c r="R1424" i="7"/>
  <c r="Q1424" i="7" s="1"/>
  <c r="R1425" i="7"/>
  <c r="Q1425" i="7" s="1"/>
  <c r="R1426" i="7"/>
  <c r="Q1426" i="7" s="1"/>
  <c r="R1427" i="7"/>
  <c r="Q1427" i="7" s="1"/>
  <c r="R1428" i="7"/>
  <c r="Q1428" i="7" s="1"/>
  <c r="R1429" i="7"/>
  <c r="Q1429" i="7" s="1"/>
  <c r="R1431" i="7"/>
  <c r="Q1431" i="7" s="1"/>
  <c r="R1432" i="7"/>
  <c r="Q1432" i="7" s="1"/>
  <c r="R1433" i="7"/>
  <c r="Q1433" i="7" s="1"/>
  <c r="R1435" i="7"/>
  <c r="Q1435" i="7" s="1"/>
  <c r="R1436" i="7"/>
  <c r="Q1436" i="7" s="1"/>
  <c r="R1437" i="7"/>
  <c r="Q1437" i="7" s="1"/>
  <c r="R1439" i="7"/>
  <c r="Q1439" i="7" s="1"/>
  <c r="R1440" i="7"/>
  <c r="Q1440" i="7" s="1"/>
  <c r="R1441" i="7"/>
  <c r="Q1441" i="7" s="1"/>
  <c r="R1442" i="7"/>
  <c r="Q1442" i="7" s="1"/>
  <c r="R1443" i="7"/>
  <c r="Q1443" i="7" s="1"/>
  <c r="R1444" i="7"/>
  <c r="Q1444" i="7" s="1"/>
  <c r="R1445" i="7"/>
  <c r="Q1445" i="7" s="1"/>
  <c r="R1447" i="7"/>
  <c r="Q1447" i="7" s="1"/>
  <c r="R1448" i="7"/>
  <c r="Q1448" i="7" s="1"/>
  <c r="R1449" i="7"/>
  <c r="Q1449" i="7" s="1"/>
  <c r="R1450" i="7"/>
  <c r="Q1450" i="7" s="1"/>
  <c r="R1451" i="7"/>
  <c r="Q1451" i="7" s="1"/>
  <c r="R1452" i="7"/>
  <c r="Q1452" i="7" s="1"/>
  <c r="R1453" i="7"/>
  <c r="Q1453" i="7" s="1"/>
  <c r="R1455" i="7"/>
  <c r="Q1455" i="7" s="1"/>
  <c r="R1456" i="7"/>
  <c r="Q1456" i="7" s="1"/>
  <c r="R1457" i="7"/>
  <c r="Q1457" i="7" s="1"/>
  <c r="R1458" i="7"/>
  <c r="Q1458" i="7" s="1"/>
  <c r="R1459" i="7"/>
  <c r="Q1459" i="7" s="1"/>
  <c r="R1460" i="7"/>
  <c r="Q1460" i="7" s="1"/>
  <c r="R1461" i="7"/>
  <c r="Q1461" i="7" s="1"/>
  <c r="R1462" i="7"/>
  <c r="Q1462" i="7" s="1"/>
  <c r="R1463" i="7"/>
  <c r="Q1463" i="7" s="1"/>
  <c r="R1464" i="7"/>
  <c r="Q1464" i="7" s="1"/>
  <c r="R1465" i="7"/>
  <c r="Q1465" i="7" s="1"/>
  <c r="R1466" i="7"/>
  <c r="Q1466" i="7" s="1"/>
  <c r="R1467" i="7"/>
  <c r="Q1467" i="7" s="1"/>
  <c r="R1468" i="7"/>
  <c r="Q1468" i="7" s="1"/>
  <c r="R1469" i="7"/>
  <c r="Q1469" i="7" s="1"/>
  <c r="R1470" i="7"/>
  <c r="Q1470" i="7" s="1"/>
  <c r="R1471" i="7"/>
  <c r="Q1471" i="7" s="1"/>
  <c r="R1473" i="7"/>
  <c r="Q1473" i="7" s="1"/>
  <c r="R1474" i="7"/>
  <c r="Q1474" i="7" s="1"/>
  <c r="R1475" i="7"/>
  <c r="Q1475" i="7" s="1"/>
  <c r="R1476" i="7"/>
  <c r="Q1476" i="7" s="1"/>
  <c r="R1477" i="7"/>
  <c r="Q1477" i="7" s="1"/>
  <c r="R1478" i="7"/>
  <c r="Q1478" i="7" s="1"/>
  <c r="R1479" i="7"/>
  <c r="Q1479" i="7" s="1"/>
  <c r="R1480" i="7"/>
  <c r="Q1480" i="7" s="1"/>
  <c r="R1481" i="7"/>
  <c r="Q1481" i="7" s="1"/>
  <c r="R1482" i="7"/>
  <c r="Q1482" i="7" s="1"/>
  <c r="R1483" i="7"/>
  <c r="Q1483" i="7" s="1"/>
  <c r="R1484" i="7"/>
  <c r="Q1484" i="7" s="1"/>
  <c r="R1485" i="7"/>
  <c r="Q1485" i="7" s="1"/>
  <c r="R1486" i="7"/>
  <c r="Q1486" i="7" s="1"/>
  <c r="R1487" i="7"/>
  <c r="Q1487" i="7" s="1"/>
  <c r="R1489" i="7"/>
  <c r="Q1489" i="7" s="1"/>
  <c r="R1491" i="7"/>
  <c r="Q1491" i="7" s="1"/>
  <c r="R1492" i="7"/>
  <c r="Q1492" i="7" s="1"/>
  <c r="R1493" i="7"/>
  <c r="Q1493" i="7" s="1"/>
  <c r="R1494" i="7"/>
  <c r="Q1494" i="7" s="1"/>
  <c r="R1495" i="7"/>
  <c r="Q1495" i="7" s="1"/>
  <c r="R1496" i="7"/>
  <c r="Q1496" i="7" s="1"/>
  <c r="R1497" i="7"/>
  <c r="Q1497" i="7" s="1"/>
  <c r="R1498" i="7"/>
  <c r="Q1498" i="7" s="1"/>
  <c r="R1499" i="7"/>
  <c r="Q1499" i="7" s="1"/>
  <c r="R1500" i="7"/>
  <c r="Q1500" i="7" s="1"/>
  <c r="R1501" i="7"/>
  <c r="Q1501" i="7" s="1"/>
  <c r="R1502" i="7"/>
  <c r="Q1502" i="7" s="1"/>
  <c r="R1503" i="7"/>
  <c r="Q1503" i="7" s="1"/>
  <c r="R1504" i="7"/>
  <c r="Q1504" i="7" s="1"/>
  <c r="R1505" i="7"/>
  <c r="Q1505" i="7" s="1"/>
  <c r="R1506" i="7"/>
  <c r="Q1506" i="7" s="1"/>
  <c r="R1507" i="7"/>
  <c r="Q1507" i="7" s="1"/>
  <c r="R1508" i="7"/>
  <c r="Q1508" i="7" s="1"/>
  <c r="R1509" i="7"/>
  <c r="Q1509" i="7" s="1"/>
  <c r="R1510" i="7"/>
  <c r="Q1510" i="7" s="1"/>
  <c r="R1511" i="7"/>
  <c r="Q1511" i="7" s="1"/>
  <c r="R1513" i="7"/>
  <c r="Q1513" i="7" s="1"/>
  <c r="R1514" i="7"/>
  <c r="Q1514" i="7" s="1"/>
  <c r="R1515" i="7"/>
  <c r="Q1515" i="7" s="1"/>
  <c r="R1516" i="7"/>
  <c r="Q1516" i="7" s="1"/>
  <c r="R1517" i="7"/>
  <c r="Q1517" i="7" s="1"/>
  <c r="R1518" i="7"/>
  <c r="Q1518" i="7" s="1"/>
  <c r="R1519" i="7"/>
  <c r="Q1519" i="7" s="1"/>
  <c r="R1520" i="7"/>
  <c r="Q1520" i="7" s="1"/>
  <c r="R1521" i="7"/>
  <c r="Q1521" i="7" s="1"/>
  <c r="R1522" i="7"/>
  <c r="Q1522" i="7" s="1"/>
  <c r="R1523" i="7"/>
  <c r="Q1523" i="7" s="1"/>
  <c r="R1524" i="7"/>
  <c r="Q1524" i="7" s="1"/>
  <c r="R1525" i="7"/>
  <c r="Q1525" i="7" s="1"/>
  <c r="R1526" i="7"/>
  <c r="Q1526" i="7" s="1"/>
  <c r="R1527" i="7"/>
  <c r="Q1527" i="7" s="1"/>
  <c r="R1529" i="7"/>
  <c r="Q1529" i="7" s="1"/>
  <c r="R1530" i="7"/>
  <c r="Q1530" i="7" s="1"/>
  <c r="R1531" i="7"/>
  <c r="Q1531" i="7" s="1"/>
  <c r="R1532" i="7"/>
  <c r="Q1532" i="7" s="1"/>
  <c r="R1533" i="7"/>
  <c r="Q1533" i="7" s="1"/>
  <c r="R1535" i="7"/>
  <c r="Q1535" i="7" s="1"/>
  <c r="R1536" i="7"/>
  <c r="Q1536" i="7" s="1"/>
  <c r="R1537" i="7"/>
  <c r="Q1537" i="7" s="1"/>
  <c r="R1538" i="7"/>
  <c r="Q1538" i="7" s="1"/>
  <c r="R1539" i="7"/>
  <c r="Q1539" i="7" s="1"/>
  <c r="R1541" i="7"/>
  <c r="Q1541" i="7" s="1"/>
  <c r="R1542" i="7"/>
  <c r="Q1542" i="7" s="1"/>
  <c r="R1543" i="7"/>
  <c r="Q1543" i="7" s="1"/>
  <c r="R1544" i="7"/>
  <c r="Q1544" i="7" s="1"/>
  <c r="R1545" i="7"/>
  <c r="Q1545" i="7" s="1"/>
  <c r="R1546" i="7"/>
  <c r="Q1546" i="7" s="1"/>
  <c r="R1547" i="7"/>
  <c r="Q1547" i="7" s="1"/>
  <c r="R1548" i="7"/>
  <c r="Q1548" i="7" s="1"/>
  <c r="R1549" i="7"/>
  <c r="Q1549" i="7" s="1"/>
  <c r="R1551" i="7"/>
  <c r="Q1551" i="7" s="1"/>
  <c r="R1553" i="7"/>
  <c r="Q1553" i="7" s="1"/>
  <c r="R1555" i="7"/>
  <c r="Q1555" i="7" s="1"/>
  <c r="R1557" i="7"/>
  <c r="Q1557" i="7" s="1"/>
  <c r="R1559" i="7"/>
  <c r="Q1559" i="7" s="1"/>
  <c r="R1561" i="7"/>
  <c r="Q1561" i="7" s="1"/>
  <c r="R1563" i="7"/>
  <c r="Q1563" i="7" s="1"/>
  <c r="R1565" i="7"/>
  <c r="Q1565" i="7" s="1"/>
  <c r="R1567" i="7"/>
  <c r="Q1567" i="7" s="1"/>
  <c r="R1569" i="7"/>
  <c r="Q1569" i="7" s="1"/>
  <c r="R1571" i="7"/>
  <c r="Q1571" i="7" s="1"/>
  <c r="R1573" i="7"/>
  <c r="Q1573" i="7" s="1"/>
  <c r="R1575" i="7"/>
  <c r="Q1575" i="7" s="1"/>
  <c r="R1577" i="7"/>
  <c r="Q1577" i="7" s="1"/>
  <c r="R1579" i="7"/>
  <c r="Q1579" i="7" s="1"/>
  <c r="R1581" i="7"/>
  <c r="Q1581" i="7" s="1"/>
  <c r="R1583" i="7"/>
  <c r="Q1583" i="7" s="1"/>
  <c r="R1585" i="7"/>
  <c r="Q1585" i="7" s="1"/>
  <c r="R1587" i="7"/>
  <c r="Q1587" i="7" s="1"/>
  <c r="R1589" i="7"/>
  <c r="Q1589" i="7" s="1"/>
  <c r="R1591" i="7"/>
  <c r="Q1591" i="7" s="1"/>
  <c r="R1593" i="7"/>
  <c r="Q1593" i="7" s="1"/>
  <c r="R1595" i="7"/>
  <c r="Q1595" i="7" s="1"/>
  <c r="R1597" i="7"/>
  <c r="Q1597" i="7" s="1"/>
  <c r="R1599" i="7"/>
  <c r="Q1599" i="7" s="1"/>
  <c r="R1601" i="7"/>
  <c r="Q1601" i="7" s="1"/>
  <c r="R1603" i="7"/>
  <c r="Q1603" i="7" s="1"/>
  <c r="R1605" i="7"/>
  <c r="Q1605" i="7" s="1"/>
  <c r="R1607" i="7"/>
  <c r="Q1607" i="7" s="1"/>
  <c r="R1609" i="7"/>
  <c r="Q1609" i="7" s="1"/>
  <c r="R1611" i="7"/>
  <c r="Q1611" i="7" s="1"/>
  <c r="R1613" i="7"/>
  <c r="Q1613" i="7" s="1"/>
  <c r="R1615" i="7"/>
  <c r="Q1615" i="7" s="1"/>
  <c r="R1617" i="7"/>
  <c r="Q1617" i="7" s="1"/>
  <c r="R1619" i="7"/>
  <c r="Q1619" i="7" s="1"/>
  <c r="R1621" i="7"/>
  <c r="Q1621" i="7" s="1"/>
  <c r="R1623" i="7"/>
  <c r="Q1623" i="7" s="1"/>
  <c r="R1625" i="7"/>
  <c r="Q1625" i="7" s="1"/>
  <c r="R1627" i="7"/>
  <c r="Q1627" i="7" s="1"/>
  <c r="R1629" i="7"/>
  <c r="Q1629" i="7" s="1"/>
  <c r="R1631" i="7"/>
  <c r="Q1631" i="7" s="1"/>
  <c r="R1633" i="7"/>
  <c r="Q1633" i="7" s="1"/>
  <c r="R1635" i="7"/>
  <c r="Q1635" i="7" s="1"/>
  <c r="R1637" i="7"/>
  <c r="Q1637" i="7" s="1"/>
  <c r="R1639" i="7"/>
  <c r="Q1639" i="7" s="1"/>
  <c r="R1641" i="7"/>
  <c r="Q1641" i="7" s="1"/>
  <c r="R1643" i="7"/>
  <c r="Q1643" i="7" s="1"/>
  <c r="R1645" i="7"/>
  <c r="Q1645" i="7" s="1"/>
  <c r="R1647" i="7"/>
  <c r="Q1647" i="7" s="1"/>
  <c r="R1649" i="7"/>
  <c r="Q1649" i="7" s="1"/>
  <c r="R1651" i="7"/>
  <c r="Q1651" i="7" s="1"/>
  <c r="R1653" i="7"/>
  <c r="Q1653" i="7" s="1"/>
  <c r="R1655" i="7"/>
  <c r="Q1655" i="7" s="1"/>
  <c r="R1657" i="7"/>
  <c r="Q1657" i="7" s="1"/>
  <c r="R1659" i="7"/>
  <c r="Q1659" i="7" s="1"/>
  <c r="R1661" i="7"/>
  <c r="Q1661" i="7" s="1"/>
  <c r="R1663" i="7"/>
  <c r="Q1663" i="7" s="1"/>
  <c r="R1665" i="7"/>
  <c r="Q1665" i="7" s="1"/>
  <c r="R1667" i="7"/>
  <c r="Q1667" i="7" s="1"/>
  <c r="R1669" i="7"/>
  <c r="Q1669" i="7" s="1"/>
  <c r="R1671" i="7"/>
  <c r="Q1671" i="7" s="1"/>
  <c r="R1673" i="7"/>
  <c r="Q1673" i="7" s="1"/>
  <c r="R1675" i="7"/>
  <c r="Q1675" i="7" s="1"/>
  <c r="R1677" i="7"/>
  <c r="Q1677" i="7" s="1"/>
  <c r="R1679" i="7"/>
  <c r="Q1679" i="7" s="1"/>
  <c r="R1681" i="7"/>
  <c r="Q1681" i="7" s="1"/>
  <c r="R1683" i="7"/>
  <c r="Q1683" i="7" s="1"/>
  <c r="R1685" i="7"/>
  <c r="Q1685" i="7" s="1"/>
  <c r="R1687" i="7"/>
  <c r="Q1687" i="7" s="1"/>
  <c r="R1689" i="7"/>
  <c r="Q1689" i="7" s="1"/>
  <c r="R1691" i="7"/>
  <c r="Q1691" i="7" s="1"/>
  <c r="R1693" i="7"/>
  <c r="Q1693" i="7" s="1"/>
  <c r="R1695" i="7"/>
  <c r="Q1695" i="7" s="1"/>
  <c r="R1697" i="7"/>
  <c r="Q1697" i="7" s="1"/>
  <c r="R1699" i="7"/>
  <c r="Q1699" i="7" s="1"/>
  <c r="R1701" i="7"/>
  <c r="Q1701" i="7" s="1"/>
  <c r="R1703" i="7"/>
  <c r="Q1703" i="7" s="1"/>
  <c r="R1705" i="7"/>
  <c r="Q1705" i="7" s="1"/>
  <c r="R1707" i="7"/>
  <c r="Q1707" i="7" s="1"/>
  <c r="R1709" i="7"/>
  <c r="Q1709" i="7" s="1"/>
  <c r="R1711" i="7"/>
  <c r="Q1711" i="7" s="1"/>
  <c r="R1713" i="7"/>
  <c r="Q1713" i="7" s="1"/>
  <c r="R1715" i="7"/>
  <c r="Q1715" i="7" s="1"/>
  <c r="R1717" i="7"/>
  <c r="Q1717" i="7" s="1"/>
  <c r="R1718" i="7"/>
  <c r="Q1718" i="7" s="1"/>
  <c r="R1719" i="7"/>
  <c r="Q1719" i="7" s="1"/>
  <c r="R1720" i="7"/>
  <c r="Q1720" i="7" s="1"/>
  <c r="R1721" i="7"/>
  <c r="Q1721" i="7" s="1"/>
  <c r="R1723" i="7"/>
  <c r="Q1723" i="7" s="1"/>
  <c r="R1725" i="7"/>
  <c r="Q1725" i="7" s="1"/>
  <c r="R1726" i="7"/>
  <c r="Q1726" i="7" s="1"/>
  <c r="R1727" i="7"/>
  <c r="Q1727" i="7" s="1"/>
  <c r="R1728" i="7"/>
  <c r="Q1728" i="7" s="1"/>
  <c r="R1729" i="7"/>
  <c r="Q1729" i="7" s="1"/>
  <c r="R1730" i="7"/>
  <c r="Q1730" i="7" s="1"/>
  <c r="R1731" i="7"/>
  <c r="Q1731" i="7" s="1"/>
  <c r="R1732" i="7"/>
  <c r="Q1732" i="7" s="1"/>
  <c r="R1733" i="7"/>
  <c r="Q1733" i="7" s="1"/>
  <c r="R1734" i="7"/>
  <c r="Q1734" i="7" s="1"/>
  <c r="R1735" i="7"/>
  <c r="Q1735" i="7" s="1"/>
  <c r="R1737" i="7"/>
  <c r="Q1737" i="7" s="1"/>
  <c r="R1739" i="7"/>
  <c r="Q1739" i="7" s="1"/>
  <c r="R1741" i="7"/>
  <c r="Q1741" i="7" s="1"/>
  <c r="R1743" i="7"/>
  <c r="Q1743" i="7" s="1"/>
  <c r="R1745" i="7"/>
  <c r="Q1745" i="7" s="1"/>
  <c r="R1747" i="7"/>
  <c r="Q1747" i="7" s="1"/>
  <c r="R1749" i="7"/>
  <c r="Q1749" i="7" s="1"/>
  <c r="R1751" i="7"/>
  <c r="Q1751" i="7" s="1"/>
  <c r="R1753" i="7"/>
  <c r="Q1753" i="7" s="1"/>
  <c r="R1755" i="7"/>
  <c r="Q1755" i="7" s="1"/>
  <c r="R1757" i="7"/>
  <c r="Q1757" i="7" s="1"/>
  <c r="R1759" i="7"/>
  <c r="Q1759" i="7" s="1"/>
  <c r="R1761" i="7"/>
  <c r="Q1761" i="7" s="1"/>
  <c r="R1763" i="7"/>
  <c r="Q1763" i="7" s="1"/>
  <c r="R1764" i="7"/>
  <c r="Q1764" i="7" s="1"/>
  <c r="R1765" i="7"/>
  <c r="Q1765" i="7" s="1"/>
  <c r="R1766" i="7"/>
  <c r="Q1766" i="7" s="1"/>
  <c r="R1767" i="7"/>
  <c r="Q1767" i="7" s="1"/>
  <c r="R1768" i="7"/>
  <c r="Q1768" i="7" s="1"/>
  <c r="R1769" i="7"/>
  <c r="Q1769" i="7" s="1"/>
  <c r="R1770" i="7"/>
  <c r="Q1770" i="7" s="1"/>
  <c r="R1771" i="7"/>
  <c r="Q1771" i="7" s="1"/>
  <c r="R1772" i="7"/>
  <c r="Q1772" i="7" s="1"/>
  <c r="R1773" i="7"/>
  <c r="Q1773" i="7" s="1"/>
  <c r="H510" i="5"/>
  <c r="H524" i="5"/>
  <c r="H605" i="5"/>
  <c r="C605" i="5"/>
  <c r="C795" i="5"/>
  <c r="C951" i="5"/>
  <c r="F1145" i="5"/>
  <c r="C1219" i="5"/>
  <c r="H1236" i="5"/>
  <c r="C1240" i="5"/>
  <c r="H1425" i="5"/>
  <c r="F1504" i="5"/>
  <c r="C1504" i="5"/>
  <c r="G1660" i="5"/>
  <c r="G1670" i="5"/>
  <c r="F1692" i="5"/>
  <c r="C1728" i="5"/>
  <c r="G1745" i="5"/>
  <c r="C393" i="5"/>
  <c r="H566" i="5"/>
  <c r="H665" i="5"/>
  <c r="H715" i="5"/>
  <c r="H721" i="5"/>
  <c r="F826" i="5"/>
  <c r="H855" i="5"/>
  <c r="H1178" i="5"/>
  <c r="C1451" i="5"/>
  <c r="H1451" i="5"/>
  <c r="H1493" i="5"/>
  <c r="G1623" i="5"/>
  <c r="C1623" i="5"/>
  <c r="G1657" i="5"/>
  <c r="G1697" i="5"/>
  <c r="C289" i="5"/>
  <c r="H396" i="5"/>
  <c r="F427" i="5"/>
  <c r="C454" i="5"/>
  <c r="C567" i="5"/>
  <c r="F896" i="5"/>
  <c r="C1298" i="5"/>
  <c r="H1456" i="5"/>
  <c r="F1494" i="5"/>
  <c r="F1502" i="5"/>
  <c r="F1623" i="5"/>
  <c r="G1814" i="5"/>
  <c r="R1774" i="7"/>
  <c r="Q1774" i="7" s="1"/>
  <c r="R1775" i="7"/>
  <c r="Q1775" i="7" s="1"/>
  <c r="R1776" i="7"/>
  <c r="Q1776" i="7" s="1"/>
  <c r="R1777" i="7"/>
  <c r="Q1777" i="7" s="1"/>
  <c r="R1778" i="7"/>
  <c r="Q1778" i="7" s="1"/>
  <c r="R1779" i="7"/>
  <c r="Q1779" i="7" s="1"/>
  <c r="R1780" i="7"/>
  <c r="Q1780" i="7" s="1"/>
  <c r="R1781" i="7"/>
  <c r="Q1781" i="7" s="1"/>
  <c r="R1782" i="7"/>
  <c r="Q1782" i="7" s="1"/>
  <c r="R1783" i="7"/>
  <c r="Q1783" i="7" s="1"/>
  <c r="R1784" i="7"/>
  <c r="Q1784" i="7" s="1"/>
  <c r="R1785" i="7"/>
  <c r="Q1785" i="7" s="1"/>
  <c r="R1786" i="7"/>
  <c r="Q1786" i="7" s="1"/>
  <c r="R1787" i="7"/>
  <c r="Q1787" i="7" s="1"/>
  <c r="R1788" i="7"/>
  <c r="Q1788" i="7" s="1"/>
  <c r="R1789" i="7"/>
  <c r="Q1789" i="7" s="1"/>
  <c r="R1790" i="7"/>
  <c r="Q1790" i="7" s="1"/>
  <c r="R1791" i="7"/>
  <c r="Q1791" i="7" s="1"/>
  <c r="R1792" i="7"/>
  <c r="Q1792" i="7" s="1"/>
  <c r="R1793" i="7"/>
  <c r="Q1793" i="7" s="1"/>
  <c r="R1794" i="7"/>
  <c r="Q1794" i="7" s="1"/>
  <c r="R1795" i="7"/>
  <c r="Q1795" i="7" s="1"/>
  <c r="R1796" i="7"/>
  <c r="Q1796" i="7" s="1"/>
  <c r="R1797" i="7"/>
  <c r="Q1797" i="7" s="1"/>
  <c r="R1798" i="7"/>
  <c r="Q1798" i="7" s="1"/>
  <c r="R1799" i="7"/>
  <c r="Q1799" i="7" s="1"/>
  <c r="R1801" i="7"/>
  <c r="Q1801" i="7" s="1"/>
  <c r="R1802" i="7"/>
  <c r="Q1802" i="7" s="1"/>
  <c r="R1803" i="7"/>
  <c r="Q1803" i="7" s="1"/>
  <c r="R1804" i="7"/>
  <c r="Q1804" i="7" s="1"/>
  <c r="R1805" i="7"/>
  <c r="Q1805" i="7" s="1"/>
  <c r="R1806" i="7"/>
  <c r="Q1806" i="7" s="1"/>
  <c r="R1807" i="7"/>
  <c r="Q1807" i="7" s="1"/>
  <c r="R1809" i="7"/>
  <c r="Q1809" i="7" s="1"/>
  <c r="R1810" i="7"/>
  <c r="Q1810" i="7" s="1"/>
  <c r="R1811" i="7"/>
  <c r="R1812" i="7"/>
  <c r="E234" i="5"/>
  <c r="L234" i="5" s="1"/>
  <c r="C256" i="5"/>
  <c r="C307" i="5"/>
  <c r="C322" i="5"/>
  <c r="C510" i="5"/>
  <c r="C624" i="5"/>
  <c r="F737" i="5"/>
  <c r="F764" i="5"/>
  <c r="E821" i="5"/>
  <c r="L821" i="5" s="1"/>
  <c r="C1267" i="5"/>
  <c r="C1355" i="5"/>
  <c r="C1460" i="5"/>
  <c r="C1540" i="5"/>
  <c r="G1585" i="5"/>
  <c r="C1692" i="5"/>
  <c r="F1744" i="5"/>
  <c r="G1774" i="5"/>
  <c r="C1774" i="5"/>
  <c r="C1002" i="5"/>
  <c r="C1038" i="5"/>
  <c r="C1496" i="5"/>
  <c r="C1508" i="5"/>
  <c r="C1517" i="5"/>
  <c r="C1632" i="5"/>
  <c r="H1254" i="5"/>
  <c r="R880" i="7"/>
  <c r="Q880" i="7" s="1"/>
  <c r="R1438" i="7"/>
  <c r="Q1438" i="7" s="1"/>
  <c r="R506" i="7"/>
  <c r="Q506" i="7" s="1"/>
  <c r="R722" i="7"/>
  <c r="Q722" i="7" s="1"/>
  <c r="R802" i="7"/>
  <c r="Q802" i="7" s="1"/>
  <c r="R862" i="7"/>
  <c r="Q862" i="7" s="1"/>
  <c r="R1024" i="7"/>
  <c r="Q1024" i="7" s="1"/>
  <c r="R1142" i="7"/>
  <c r="Q1142" i="7" s="1"/>
  <c r="R1322" i="7"/>
  <c r="Q1322" i="7" s="1"/>
  <c r="R1446" i="7"/>
  <c r="Q1446" i="7" s="1"/>
  <c r="R1050" i="7"/>
  <c r="Q1050" i="7" s="1"/>
  <c r="R1454" i="7"/>
  <c r="Q1454" i="7" s="1"/>
  <c r="R1472" i="7"/>
  <c r="Q1472" i="7" s="1"/>
  <c r="R1540" i="7"/>
  <c r="Q1540" i="7" s="1"/>
  <c r="R712" i="7"/>
  <c r="Q712" i="7" s="1"/>
  <c r="R726" i="7"/>
  <c r="Q726" i="7" s="1"/>
  <c r="R828" i="7"/>
  <c r="Q828" i="7" s="1"/>
  <c r="R1488" i="7"/>
  <c r="Q1488" i="7" s="1"/>
  <c r="R692" i="7"/>
  <c r="Q692" i="7" s="1"/>
  <c r="R756" i="7"/>
  <c r="Q756" i="7" s="1"/>
  <c r="R766" i="7"/>
  <c r="Q766" i="7" s="1"/>
  <c r="R566" i="7"/>
  <c r="Q566" i="7" s="1"/>
  <c r="R904" i="7"/>
  <c r="Q904" i="7" s="1"/>
  <c r="R1016" i="7"/>
  <c r="Q1016" i="7" s="1"/>
  <c r="R1260" i="7"/>
  <c r="Q1260" i="7" s="1"/>
  <c r="R1266" i="7"/>
  <c r="Q1266" i="7" s="1"/>
  <c r="R938" i="7"/>
  <c r="Q938" i="7" s="1"/>
  <c r="R1128" i="7"/>
  <c r="Q1128" i="7" s="1"/>
  <c r="R246" i="7"/>
  <c r="Q246" i="7" s="1"/>
  <c r="R1386" i="7"/>
  <c r="Q1386" i="7" s="1"/>
  <c r="R1714" i="7"/>
  <c r="Q1714" i="7" s="1"/>
  <c r="R1722" i="7"/>
  <c r="Q1722" i="7" s="1"/>
  <c r="R1724" i="7"/>
  <c r="Q1724" i="7" s="1"/>
  <c r="R1800" i="7"/>
  <c r="Q1800" i="7" s="1"/>
  <c r="R238" i="7"/>
  <c r="Q238" i="7" s="1"/>
  <c r="R1122" i="7"/>
  <c r="Q1122" i="7" s="1"/>
  <c r="R262" i="7"/>
  <c r="Q262" i="7" s="1"/>
  <c r="R344" i="7"/>
  <c r="Q344" i="7" s="1"/>
  <c r="R732" i="7"/>
  <c r="Q732" i="7" s="1"/>
  <c r="R734" i="7"/>
  <c r="Q734" i="7" s="1"/>
  <c r="R1120" i="7"/>
  <c r="Q1120" i="7" s="1"/>
  <c r="R1240" i="7"/>
  <c r="Q1240" i="7" s="1"/>
  <c r="R1434" i="7"/>
  <c r="Q1434" i="7" s="1"/>
  <c r="R498" i="7"/>
  <c r="Q498" i="7" s="1"/>
  <c r="R928" i="7"/>
  <c r="Q928" i="7" s="1"/>
  <c r="R258" i="7"/>
  <c r="Q258" i="7" s="1"/>
  <c r="R724" i="7"/>
  <c r="Q724" i="7" s="1"/>
  <c r="R1116" i="7"/>
  <c r="Q1116" i="7" s="1"/>
  <c r="R1144" i="7"/>
  <c r="Q1144" i="7" s="1"/>
  <c r="R1704" i="7"/>
  <c r="Q1704" i="7" s="1"/>
  <c r="R390" i="7"/>
  <c r="Q390" i="7" s="1"/>
  <c r="R484" i="7"/>
  <c r="Q484" i="7" s="1"/>
  <c r="R488" i="7"/>
  <c r="Q488" i="7" s="1"/>
  <c r="R536" i="7"/>
  <c r="Q536" i="7" s="1"/>
  <c r="R638" i="7"/>
  <c r="Q638" i="7" s="1"/>
  <c r="R1398" i="7"/>
  <c r="Q1398" i="7" s="1"/>
  <c r="R1706" i="7"/>
  <c r="Q1706" i="7" s="1"/>
  <c r="R256" i="7"/>
  <c r="Q256" i="7" s="1"/>
  <c r="R260" i="7"/>
  <c r="Q260" i="7" s="1"/>
  <c r="R280" i="7"/>
  <c r="Q280" i="7" s="1"/>
  <c r="R292" i="7"/>
  <c r="Q292" i="7" s="1"/>
  <c r="R620" i="7"/>
  <c r="Q620" i="7" s="1"/>
  <c r="R1392" i="7"/>
  <c r="Q1392" i="7" s="1"/>
  <c r="R1528" i="7"/>
  <c r="Q1528" i="7" s="1"/>
  <c r="R1618" i="7"/>
  <c r="Q1618" i="7" s="1"/>
  <c r="R1716" i="7"/>
  <c r="Q1716" i="7" s="1"/>
  <c r="R302" i="7"/>
  <c r="Q302" i="7" s="1"/>
  <c r="R412" i="7"/>
  <c r="Q412" i="7" s="1"/>
  <c r="R420" i="7"/>
  <c r="Q420" i="7" s="1"/>
  <c r="R562" i="7"/>
  <c r="Q562" i="7" s="1"/>
  <c r="R1320" i="7"/>
  <c r="Q1320" i="7" s="1"/>
  <c r="R446" i="7"/>
  <c r="Q446" i="7" s="1"/>
  <c r="R720" i="7"/>
  <c r="Q720" i="7" s="1"/>
  <c r="R962" i="7"/>
  <c r="Q962" i="7" s="1"/>
  <c r="R432" i="7"/>
  <c r="Q432" i="7" s="1"/>
  <c r="R660" i="7"/>
  <c r="Q660" i="7" s="1"/>
  <c r="R778" i="7"/>
  <c r="Q778" i="7" s="1"/>
  <c r="R864" i="7"/>
  <c r="Q864" i="7" s="1"/>
  <c r="R916" i="7"/>
  <c r="Q916" i="7" s="1"/>
  <c r="R1236" i="7"/>
  <c r="Q1236" i="7" s="1"/>
  <c r="R1430" i="7"/>
  <c r="Q1430" i="7" s="1"/>
  <c r="R1534" i="7"/>
  <c r="Q1534" i="7" s="1"/>
  <c r="R1556" i="7"/>
  <c r="Q1556" i="7" s="1"/>
  <c r="R1636" i="7"/>
  <c r="Q1636" i="7" s="1"/>
  <c r="R1000" i="7"/>
  <c r="Q1000" i="7" s="1"/>
  <c r="R1020" i="7"/>
  <c r="Q1020" i="7" s="1"/>
  <c r="R1330" i="7"/>
  <c r="Q1330" i="7" s="1"/>
  <c r="R738" i="7"/>
  <c r="Q738" i="7" s="1"/>
  <c r="R1062" i="7"/>
  <c r="Q1062" i="7" s="1"/>
  <c r="R1130" i="7"/>
  <c r="Q1130" i="7" s="1"/>
  <c r="R1284" i="7"/>
  <c r="Q1284" i="7" s="1"/>
  <c r="R1338" i="7"/>
  <c r="Q1338" i="7" s="1"/>
  <c r="R1512" i="7"/>
  <c r="Q1512" i="7" s="1"/>
  <c r="R1630" i="7"/>
  <c r="Q1630" i="7" s="1"/>
  <c r="R1752" i="7"/>
  <c r="Q1752" i="7" s="1"/>
  <c r="R994" i="7"/>
  <c r="Q994" i="7" s="1"/>
  <c r="R1620" i="7"/>
  <c r="Q1620" i="7" s="1"/>
  <c r="R616" i="7"/>
  <c r="Q616" i="7" s="1"/>
  <c r="R1052" i="7"/>
  <c r="Q1052" i="7" s="1"/>
  <c r="R1124" i="7"/>
  <c r="Q1124" i="7" s="1"/>
  <c r="R1256" i="7"/>
  <c r="Q1256" i="7" s="1"/>
  <c r="R1490" i="7"/>
  <c r="Q1490" i="7" s="1"/>
  <c r="R1572" i="7"/>
  <c r="Q1572" i="7" s="1"/>
  <c r="R1644" i="7"/>
  <c r="Q1644" i="7" s="1"/>
  <c r="R1808" i="7"/>
  <c r="Q1808" i="7" s="1"/>
  <c r="R233" i="7"/>
  <c r="R241" i="7"/>
  <c r="Q241" i="7" s="1"/>
  <c r="R249" i="7"/>
  <c r="Q249" i="7" s="1"/>
  <c r="R254" i="7"/>
  <c r="Q254" i="7" s="1"/>
  <c r="R257" i="7"/>
  <c r="Q257" i="7" s="1"/>
  <c r="R575" i="7"/>
  <c r="Q575" i="7" s="1"/>
  <c r="R576" i="7"/>
  <c r="Q576" i="7" s="1"/>
  <c r="R583" i="7"/>
  <c r="Q583" i="7" s="1"/>
  <c r="R584" i="7"/>
  <c r="Q584" i="7" s="1"/>
  <c r="R588" i="7"/>
  <c r="Q588" i="7" s="1"/>
  <c r="R589" i="7"/>
  <c r="Q589" i="7" s="1"/>
  <c r="R596" i="7"/>
  <c r="Q596" i="7" s="1"/>
  <c r="R597" i="7"/>
  <c r="Q597" i="7" s="1"/>
  <c r="F197" i="5"/>
  <c r="M273" i="7"/>
  <c r="M353" i="7"/>
  <c r="M355" i="7"/>
  <c r="M357" i="7"/>
  <c r="M411" i="7"/>
  <c r="M416" i="7"/>
  <c r="M431" i="7"/>
  <c r="M496" i="7"/>
  <c r="M558" i="7"/>
  <c r="M570" i="7"/>
  <c r="M673" i="7"/>
  <c r="N675" i="7"/>
  <c r="N739" i="7"/>
  <c r="N1475" i="7"/>
  <c r="M1627" i="7"/>
  <c r="N1627" i="7"/>
  <c r="F44" i="5"/>
  <c r="M328" i="7"/>
  <c r="N566" i="7"/>
  <c r="N568" i="7"/>
  <c r="N671" i="7"/>
  <c r="M737" i="7"/>
  <c r="M827" i="7"/>
  <c r="N827" i="7"/>
  <c r="N1300" i="7"/>
  <c r="N1582" i="7"/>
  <c r="M1698" i="7"/>
  <c r="N1698" i="7"/>
  <c r="M1799" i="7"/>
  <c r="N1799" i="7"/>
  <c r="M664" i="7"/>
  <c r="N664" i="7"/>
  <c r="N892" i="7"/>
  <c r="M892" i="7"/>
  <c r="M1779" i="7"/>
  <c r="N1779" i="7"/>
  <c r="M812" i="7"/>
  <c r="N825" i="7"/>
  <c r="M1141" i="7"/>
  <c r="N1141" i="7"/>
  <c r="M1437" i="7"/>
  <c r="M1513" i="7"/>
  <c r="N1513" i="7"/>
  <c r="N354" i="7"/>
  <c r="M356" i="7"/>
  <c r="M371" i="7"/>
  <c r="M400" i="7"/>
  <c r="N410" i="7"/>
  <c r="M487" i="7"/>
  <c r="N569" i="7"/>
  <c r="M569" i="7"/>
  <c r="N636" i="7"/>
  <c r="N728" i="7"/>
  <c r="M1128" i="7"/>
  <c r="N1128" i="7"/>
  <c r="N1244" i="7"/>
  <c r="M1503" i="7"/>
  <c r="N1503" i="7"/>
  <c r="M1670" i="7"/>
  <c r="N1670" i="7"/>
  <c r="M567" i="7"/>
  <c r="N700" i="7"/>
  <c r="M883" i="7"/>
  <c r="N883" i="7"/>
  <c r="N1739" i="7"/>
  <c r="F201" i="5"/>
  <c r="N553" i="7"/>
  <c r="M555" i="7"/>
  <c r="M606" i="7"/>
  <c r="N632" i="7"/>
  <c r="N780" i="7"/>
  <c r="M860" i="7"/>
  <c r="N876" i="7"/>
  <c r="M876" i="7"/>
  <c r="N1092" i="7"/>
  <c r="M1539" i="7"/>
  <c r="N1539" i="7"/>
  <c r="M1642" i="7"/>
  <c r="N1642" i="7"/>
  <c r="N587" i="7"/>
  <c r="M587" i="7"/>
  <c r="M1216" i="7"/>
  <c r="N1216" i="7"/>
  <c r="N1315" i="7"/>
  <c r="M1315" i="7"/>
  <c r="H571" i="5"/>
  <c r="C1035" i="5"/>
  <c r="H1349" i="5"/>
  <c r="G1676" i="5"/>
  <c r="F1700" i="5"/>
  <c r="G1741" i="5"/>
  <c r="F196" i="5"/>
  <c r="C242" i="5"/>
  <c r="C271" i="5"/>
  <c r="C291" i="5"/>
  <c r="H305" i="5"/>
  <c r="C358" i="5"/>
  <c r="E444" i="5"/>
  <c r="L444" i="5" s="1"/>
  <c r="H1548" i="5"/>
  <c r="G1639" i="5"/>
  <c r="C1639" i="5"/>
  <c r="C1767" i="5"/>
  <c r="H492" i="5"/>
  <c r="H600" i="5"/>
  <c r="H807" i="5"/>
  <c r="C903" i="5"/>
  <c r="F1104" i="5"/>
  <c r="H1139" i="5"/>
  <c r="H1196" i="5"/>
  <c r="H1639" i="5"/>
  <c r="H1767" i="5"/>
  <c r="N913" i="7"/>
  <c r="M928" i="7"/>
  <c r="M1058" i="7"/>
  <c r="N1229" i="7"/>
  <c r="M1365" i="7"/>
  <c r="N1501" i="7"/>
  <c r="N1529" i="7"/>
  <c r="N1547" i="7"/>
  <c r="C239" i="5"/>
  <c r="C250" i="5"/>
  <c r="C304" i="5"/>
  <c r="C427" i="5"/>
  <c r="H540" i="5"/>
  <c r="H834" i="5"/>
  <c r="H990" i="5"/>
  <c r="H994" i="5"/>
  <c r="C1005" i="5"/>
  <c r="C1247" i="5"/>
  <c r="C1280" i="5"/>
  <c r="H1416" i="5"/>
  <c r="C1416" i="5"/>
  <c r="H1500" i="5"/>
  <c r="G1665" i="5"/>
  <c r="F1708" i="5"/>
  <c r="M1518" i="7"/>
  <c r="M1520" i="7"/>
  <c r="N1527" i="7"/>
  <c r="N1563" i="7"/>
  <c r="N1638" i="7"/>
  <c r="N1663" i="7"/>
  <c r="N1691" i="7"/>
  <c r="C207" i="5"/>
  <c r="C212" i="5"/>
  <c r="C231" i="5"/>
  <c r="C338" i="5"/>
  <c r="C419" i="5"/>
  <c r="C478" i="5"/>
  <c r="H969" i="5"/>
  <c r="H1163" i="5"/>
  <c r="H1204" i="5"/>
  <c r="C1204" i="5"/>
  <c r="G1533" i="5"/>
  <c r="C1533" i="5"/>
  <c r="H1618" i="5"/>
  <c r="N699" i="7"/>
  <c r="N736" i="7"/>
  <c r="M1066" i="7"/>
  <c r="M1076" i="7"/>
  <c r="N1093" i="7"/>
  <c r="N1168" i="7"/>
  <c r="N1301" i="7"/>
  <c r="M1321" i="7"/>
  <c r="M1476" i="7"/>
  <c r="N1571" i="7"/>
  <c r="N1583" i="7"/>
  <c r="N1738" i="7"/>
  <c r="H649" i="5"/>
  <c r="G1704" i="5"/>
  <c r="M605" i="7"/>
  <c r="M633" i="7"/>
  <c r="N635" i="7"/>
  <c r="M637" i="7"/>
  <c r="N672" i="7"/>
  <c r="N676" i="7"/>
  <c r="N727" i="7"/>
  <c r="M729" i="7"/>
  <c r="N781" i="7"/>
  <c r="N793" i="7"/>
  <c r="N811" i="7"/>
  <c r="M828" i="7"/>
  <c r="M884" i="7"/>
  <c r="N891" i="7"/>
  <c r="N893" i="7"/>
  <c r="N931" i="7"/>
  <c r="M936" i="7"/>
  <c r="N1081" i="7"/>
  <c r="N1101" i="7"/>
  <c r="N1253" i="7"/>
  <c r="N1292" i="7"/>
  <c r="M1314" i="7"/>
  <c r="M1449" i="7"/>
  <c r="M1459" i="7"/>
  <c r="M1469" i="7"/>
  <c r="M1484" i="7"/>
  <c r="N1671" i="7"/>
  <c r="N1699" i="7"/>
  <c r="N1778" i="7"/>
  <c r="C200" i="5"/>
  <c r="C223" i="5"/>
  <c r="C324" i="5"/>
  <c r="C327" i="5"/>
  <c r="C406" i="5"/>
  <c r="F419" i="5"/>
  <c r="C425" i="5"/>
  <c r="C475" i="5"/>
  <c r="C484" i="5"/>
  <c r="C699" i="5"/>
  <c r="H831" i="5"/>
  <c r="G1637" i="5"/>
  <c r="G1758" i="5"/>
  <c r="C1758" i="5"/>
  <c r="N1184" i="7"/>
  <c r="M1500" i="7"/>
  <c r="N1579" i="7"/>
  <c r="C444" i="5"/>
  <c r="H611" i="5"/>
  <c r="C693" i="5"/>
  <c r="C724" i="5"/>
  <c r="C877" i="5"/>
  <c r="H1108" i="5"/>
  <c r="C1108" i="5"/>
  <c r="H1113" i="5"/>
  <c r="H1148" i="5"/>
  <c r="C1200" i="5"/>
  <c r="G1681" i="5"/>
  <c r="C531" i="5"/>
  <c r="C573" i="5"/>
  <c r="C613" i="5"/>
  <c r="C767" i="5"/>
  <c r="C781" i="5"/>
  <c r="C828" i="5"/>
  <c r="C1076" i="5"/>
  <c r="C1092" i="5"/>
  <c r="C1236" i="5"/>
  <c r="C1255" i="5"/>
  <c r="C1336" i="5"/>
  <c r="C1701" i="5"/>
  <c r="C541" i="5"/>
  <c r="C589" i="5"/>
  <c r="C813" i="5"/>
  <c r="C1164" i="5"/>
  <c r="C1184" i="5"/>
  <c r="C1246" i="5"/>
  <c r="C1264" i="5"/>
  <c r="C1440" i="5"/>
  <c r="C1477" i="5"/>
  <c r="C1638" i="5"/>
  <c r="E1661" i="5"/>
  <c r="L1661" i="5" s="1"/>
  <c r="F1728" i="5"/>
  <c r="C1757" i="5"/>
  <c r="C1759" i="5"/>
  <c r="C1817" i="5"/>
  <c r="C725" i="5"/>
  <c r="C741" i="5"/>
  <c r="C1063" i="5"/>
  <c r="C1103" i="5"/>
  <c r="C1174" i="5"/>
  <c r="C1195" i="5"/>
  <c r="C1216" i="5"/>
  <c r="C1304" i="5"/>
  <c r="C1348" i="5"/>
  <c r="C1360" i="5"/>
  <c r="C1412" i="5"/>
  <c r="C1515" i="5"/>
  <c r="C1556" i="5"/>
  <c r="C1594" i="5"/>
  <c r="C1648" i="5"/>
  <c r="C1707" i="5"/>
  <c r="F558" i="5"/>
  <c r="C595" i="5"/>
  <c r="C619" i="5"/>
  <c r="C623" i="5"/>
  <c r="C729" i="5"/>
  <c r="C765" i="5"/>
  <c r="C771" i="5"/>
  <c r="C810" i="5"/>
  <c r="C964" i="5"/>
  <c r="C1001" i="5"/>
  <c r="C1023" i="5"/>
  <c r="C1753" i="5"/>
  <c r="C821" i="5"/>
  <c r="C850" i="5"/>
  <c r="C925" i="5"/>
  <c r="E1103" i="5"/>
  <c r="L1103" i="5" s="1"/>
  <c r="E1412" i="5"/>
  <c r="L1412" i="5" s="1"/>
  <c r="C1599" i="5"/>
  <c r="F1607" i="5"/>
  <c r="H1707" i="5"/>
  <c r="C1745" i="5"/>
  <c r="E771" i="5"/>
  <c r="L771" i="5" s="1"/>
  <c r="F810" i="5"/>
  <c r="M488" i="7"/>
  <c r="M491" i="7"/>
  <c r="M499" i="7"/>
  <c r="M535" i="7"/>
  <c r="N539" i="7"/>
  <c r="N540" i="7"/>
  <c r="M547" i="7"/>
  <c r="H56" i="5"/>
  <c r="H72" i="5"/>
  <c r="H88" i="5"/>
  <c r="H104" i="5"/>
  <c r="H120" i="5"/>
  <c r="H136" i="5"/>
  <c r="H152" i="5"/>
  <c r="H168" i="5"/>
  <c r="H208" i="5"/>
  <c r="H224" i="5"/>
  <c r="H232" i="5"/>
  <c r="H240" i="5"/>
  <c r="H258" i="5"/>
  <c r="H266" i="5"/>
  <c r="H272" i="5"/>
  <c r="H284" i="5"/>
  <c r="H300" i="5"/>
  <c r="H366" i="5"/>
  <c r="H374" i="5"/>
  <c r="H382" i="5"/>
  <c r="H390" i="5"/>
  <c r="F395" i="5"/>
  <c r="C395" i="5"/>
  <c r="F42" i="5"/>
  <c r="F46" i="5"/>
  <c r="K46" i="5" s="1"/>
  <c r="F56" i="5"/>
  <c r="F80" i="5"/>
  <c r="M233" i="7"/>
  <c r="M240" i="7"/>
  <c r="M241" i="7"/>
  <c r="M244" i="7"/>
  <c r="M249" i="7"/>
  <c r="M261" i="7"/>
  <c r="M264" i="7"/>
  <c r="M300" i="7"/>
  <c r="M301" i="7"/>
  <c r="M305" i="7"/>
  <c r="M308" i="7"/>
  <c r="M313" i="7"/>
  <c r="M331" i="7"/>
  <c r="M335" i="7"/>
  <c r="M343" i="7"/>
  <c r="M351" i="7"/>
  <c r="M363" i="7"/>
  <c r="M384" i="7"/>
  <c r="M468" i="7"/>
  <c r="M475" i="7"/>
  <c r="M480" i="7"/>
  <c r="M483" i="7"/>
  <c r="M503" i="7"/>
  <c r="M504" i="7"/>
  <c r="M508" i="7"/>
  <c r="M511" i="7"/>
  <c r="M516" i="7"/>
  <c r="M528" i="7"/>
  <c r="M531" i="7"/>
  <c r="N560" i="7"/>
  <c r="M573" i="7"/>
  <c r="M574" i="7"/>
  <c r="N579" i="7"/>
  <c r="N580" i="7"/>
  <c r="M583" i="7"/>
  <c r="N595" i="7"/>
  <c r="N596" i="7"/>
  <c r="M599" i="7"/>
  <c r="N600" i="7"/>
  <c r="M601" i="7"/>
  <c r="M602" i="7"/>
  <c r="N608" i="7"/>
  <c r="M615" i="7"/>
  <c r="N620" i="7"/>
  <c r="M621" i="7"/>
  <c r="N624" i="7"/>
  <c r="M625" i="7"/>
  <c r="N656" i="7"/>
  <c r="M657" i="7"/>
  <c r="N667" i="7"/>
  <c r="N668" i="7"/>
  <c r="M669" i="7"/>
  <c r="M693" i="7"/>
  <c r="N695" i="7"/>
  <c r="N696" i="7"/>
  <c r="M697" i="7"/>
  <c r="N703" i="7"/>
  <c r="N704" i="7"/>
  <c r="M705" i="7"/>
  <c r="N707" i="7"/>
  <c r="N708" i="7"/>
  <c r="N731" i="7"/>
  <c r="N732" i="7"/>
  <c r="M733" i="7"/>
  <c r="M757" i="7"/>
  <c r="M765" i="7"/>
  <c r="N773" i="7"/>
  <c r="M796" i="7"/>
  <c r="N799" i="7"/>
  <c r="N801" i="7"/>
  <c r="N817" i="7"/>
  <c r="N819" i="7"/>
  <c r="M820" i="7"/>
  <c r="N833" i="7"/>
  <c r="M836" i="7"/>
  <c r="N839" i="7"/>
  <c r="M840" i="7"/>
  <c r="M848" i="7"/>
  <c r="N849" i="7"/>
  <c r="N853" i="7"/>
  <c r="M856" i="7"/>
  <c r="M864" i="7"/>
  <c r="N867" i="7"/>
  <c r="M868" i="7"/>
  <c r="N871" i="7"/>
  <c r="M872" i="7"/>
  <c r="N905" i="7"/>
  <c r="N907" i="7"/>
  <c r="N909" i="7"/>
  <c r="N917" i="7"/>
  <c r="M940" i="7"/>
  <c r="N953" i="7"/>
  <c r="N959" i="7"/>
  <c r="M960" i="7"/>
  <c r="N961" i="7"/>
  <c r="N963" i="7"/>
  <c r="M968" i="7"/>
  <c r="N987" i="7"/>
  <c r="M988" i="7"/>
  <c r="N989" i="7"/>
  <c r="N996" i="7"/>
  <c r="N997" i="7"/>
  <c r="N1033" i="7"/>
  <c r="M1035" i="7"/>
  <c r="N1053" i="7"/>
  <c r="M1060" i="7"/>
  <c r="N1084" i="7"/>
  <c r="N1109" i="7"/>
  <c r="N1125" i="7"/>
  <c r="N1136" i="7"/>
  <c r="N1144" i="7"/>
  <c r="N1165" i="7"/>
  <c r="N1180" i="7"/>
  <c r="N1189" i="7"/>
  <c r="N1205" i="7"/>
  <c r="N1213" i="7"/>
  <c r="N1224" i="7"/>
  <c r="N1232" i="7"/>
  <c r="N1248" i="7"/>
  <c r="N1256" i="7"/>
  <c r="N1269" i="7"/>
  <c r="N1305" i="7"/>
  <c r="N1308" i="7"/>
  <c r="M1325" i="7"/>
  <c r="M1330" i="7"/>
  <c r="M1337" i="7"/>
  <c r="M1363" i="7"/>
  <c r="M1367" i="7"/>
  <c r="M1371" i="7"/>
  <c r="M1413" i="7"/>
  <c r="M1419" i="7"/>
  <c r="M1423" i="7"/>
  <c r="M1427" i="7"/>
  <c r="M1431" i="7"/>
  <c r="M1435" i="7"/>
  <c r="M1439" i="7"/>
  <c r="M1443" i="7"/>
  <c r="M1461" i="7"/>
  <c r="M1467" i="7"/>
  <c r="M1478" i="7"/>
  <c r="N1481" i="7"/>
  <c r="M1482" i="7"/>
  <c r="N1495" i="7"/>
  <c r="N1497" i="7"/>
  <c r="N1507" i="7"/>
  <c r="N1533" i="7"/>
  <c r="N1534" i="7"/>
  <c r="N1535" i="7"/>
  <c r="N1542" i="7"/>
  <c r="N1555" i="7"/>
  <c r="N1566" i="7"/>
  <c r="N1590" i="7"/>
  <c r="N1591" i="7"/>
  <c r="N1595" i="7"/>
  <c r="N1602" i="7"/>
  <c r="N1606" i="7"/>
  <c r="N1607" i="7"/>
  <c r="N1614" i="7"/>
  <c r="N1615" i="7"/>
  <c r="N1622" i="7"/>
  <c r="N1623" i="7"/>
  <c r="N1654" i="7"/>
  <c r="N1655" i="7"/>
  <c r="N1674" i="7"/>
  <c r="N1675" i="7"/>
  <c r="N1682" i="7"/>
  <c r="N1683" i="7"/>
  <c r="N1707" i="7"/>
  <c r="N1714" i="7"/>
  <c r="N1715" i="7"/>
  <c r="N1726" i="7"/>
  <c r="N1727" i="7"/>
  <c r="N1734" i="7"/>
  <c r="N1735" i="7"/>
  <c r="N1755" i="7"/>
  <c r="N1762" i="7"/>
  <c r="N1763" i="7"/>
  <c r="N1802" i="7"/>
  <c r="N1803" i="7"/>
  <c r="N1810" i="7"/>
  <c r="N1811" i="7"/>
  <c r="C56" i="5"/>
  <c r="C72" i="5"/>
  <c r="C88" i="5"/>
  <c r="C104" i="5"/>
  <c r="C120" i="5"/>
  <c r="C136" i="5"/>
  <c r="C152" i="5"/>
  <c r="C168" i="5"/>
  <c r="C208" i="5"/>
  <c r="C224" i="5"/>
  <c r="C232" i="5"/>
  <c r="C237" i="5"/>
  <c r="C240" i="5"/>
  <c r="C244" i="5"/>
  <c r="C255" i="5"/>
  <c r="C258" i="5"/>
  <c r="C266" i="5"/>
  <c r="C272" i="5"/>
  <c r="C282" i="5"/>
  <c r="C284" i="5"/>
  <c r="C298" i="5"/>
  <c r="C300" i="5"/>
  <c r="C318" i="5"/>
  <c r="C321" i="5"/>
  <c r="C323" i="5"/>
  <c r="C328" i="5"/>
  <c r="C334" i="5"/>
  <c r="C337" i="5"/>
  <c r="C339" i="5"/>
  <c r="C344" i="5"/>
  <c r="C360" i="5"/>
  <c r="C366" i="5"/>
  <c r="C374" i="5"/>
  <c r="C382" i="5"/>
  <c r="C390" i="5"/>
  <c r="C394" i="5"/>
  <c r="C409" i="5"/>
  <c r="C420" i="5"/>
  <c r="C428" i="5"/>
  <c r="E428" i="5"/>
  <c r="L428" i="5" s="1"/>
  <c r="C438" i="5"/>
  <c r="C443" i="5"/>
  <c r="C446" i="5"/>
  <c r="C476" i="5"/>
  <c r="C483" i="5"/>
  <c r="C486" i="5"/>
  <c r="C518" i="5"/>
  <c r="C521" i="5"/>
  <c r="C524" i="5"/>
  <c r="C529" i="5"/>
  <c r="C532" i="5"/>
  <c r="C539" i="5"/>
  <c r="C544" i="5"/>
  <c r="C552" i="5"/>
  <c r="C560" i="5"/>
  <c r="C579" i="5"/>
  <c r="C581" i="5"/>
  <c r="E581" i="5"/>
  <c r="L581" i="5" s="1"/>
  <c r="C591" i="5"/>
  <c r="C592" i="5"/>
  <c r="C597" i="5"/>
  <c r="C602" i="5"/>
  <c r="C603" i="5"/>
  <c r="E603" i="5"/>
  <c r="L603" i="5" s="1"/>
  <c r="C607" i="5"/>
  <c r="C608" i="5"/>
  <c r="C611" i="5"/>
  <c r="C621" i="5"/>
  <c r="E621" i="5"/>
  <c r="L621" i="5" s="1"/>
  <c r="C649" i="5"/>
  <c r="C665" i="5"/>
  <c r="C681" i="5"/>
  <c r="E686" i="5"/>
  <c r="L686" i="5" s="1"/>
  <c r="F692" i="5"/>
  <c r="C692" i="5"/>
  <c r="H696" i="5"/>
  <c r="C696" i="5"/>
  <c r="C697" i="5"/>
  <c r="H700" i="5"/>
  <c r="C701" i="5"/>
  <c r="H736" i="5"/>
  <c r="C766" i="5"/>
  <c r="C772" i="5"/>
  <c r="H773" i="5"/>
  <c r="E777" i="5"/>
  <c r="L777" i="5" s="1"/>
  <c r="C777" i="5"/>
  <c r="C787" i="5"/>
  <c r="C793" i="5"/>
  <c r="H798" i="5"/>
  <c r="C799" i="5"/>
  <c r="F800" i="5"/>
  <c r="F812" i="5"/>
  <c r="E815" i="5"/>
  <c r="L815" i="5" s="1"/>
  <c r="C815" i="5"/>
  <c r="C819" i="5"/>
  <c r="H829" i="5"/>
  <c r="C845" i="5"/>
  <c r="E862" i="5"/>
  <c r="L862" i="5" s="1"/>
  <c r="C862" i="5"/>
  <c r="F876" i="5"/>
  <c r="C876" i="5"/>
  <c r="H880" i="5"/>
  <c r="E881" i="5"/>
  <c r="L881" i="5" s="1"/>
  <c r="C881" i="5"/>
  <c r="C888" i="5"/>
  <c r="C889" i="5"/>
  <c r="C916" i="5"/>
  <c r="E917" i="5"/>
  <c r="L917" i="5" s="1"/>
  <c r="C917" i="5"/>
  <c r="C921" i="5"/>
  <c r="F924" i="5"/>
  <c r="C924" i="5"/>
  <c r="C929" i="5"/>
  <c r="C937" i="5"/>
  <c r="C961" i="5"/>
  <c r="F962" i="5"/>
  <c r="E971" i="5"/>
  <c r="L971" i="5" s="1"/>
  <c r="C971" i="5"/>
  <c r="F1004" i="5"/>
  <c r="C1004" i="5"/>
  <c r="F1006" i="5"/>
  <c r="C1006" i="5"/>
  <c r="C1007" i="5"/>
  <c r="F1012" i="5"/>
  <c r="C1012" i="5"/>
  <c r="F1014" i="5"/>
  <c r="C1014" i="5"/>
  <c r="C1015" i="5"/>
  <c r="C1020" i="5"/>
  <c r="H1030" i="5"/>
  <c r="C1030" i="5"/>
  <c r="C1031" i="5"/>
  <c r="C1051" i="5"/>
  <c r="C1055" i="5"/>
  <c r="C1084" i="5"/>
  <c r="C1095" i="5"/>
  <c r="C1105" i="5"/>
  <c r="H1138" i="5"/>
  <c r="C1148" i="5"/>
  <c r="E1160" i="5"/>
  <c r="L1160" i="5" s="1"/>
  <c r="C1160" i="5"/>
  <c r="H681" i="5"/>
  <c r="H697" i="5"/>
  <c r="C713" i="5"/>
  <c r="E719" i="5"/>
  <c r="L719" i="5" s="1"/>
  <c r="C719" i="5"/>
  <c r="F728" i="5"/>
  <c r="C728" i="5"/>
  <c r="F744" i="5"/>
  <c r="C744" i="5"/>
  <c r="F749" i="5"/>
  <c r="H758" i="5"/>
  <c r="C761" i="5"/>
  <c r="C770" i="5"/>
  <c r="H772" i="5"/>
  <c r="E785" i="5"/>
  <c r="L785" i="5" s="1"/>
  <c r="C785" i="5"/>
  <c r="C789" i="5"/>
  <c r="H792" i="5"/>
  <c r="H799" i="5"/>
  <c r="E809" i="5"/>
  <c r="L809" i="5" s="1"/>
  <c r="C809" i="5"/>
  <c r="H815" i="5"/>
  <c r="C834" i="5"/>
  <c r="H837" i="5"/>
  <c r="C853" i="5"/>
  <c r="C870" i="5"/>
  <c r="C873" i="5"/>
  <c r="H881" i="5"/>
  <c r="H889" i="5"/>
  <c r="C897" i="5"/>
  <c r="F898" i="5"/>
  <c r="C901" i="5"/>
  <c r="E905" i="5"/>
  <c r="L905" i="5" s="1"/>
  <c r="C905" i="5"/>
  <c r="H921" i="5"/>
  <c r="H922" i="5"/>
  <c r="H929" i="5"/>
  <c r="H937" i="5"/>
  <c r="C949" i="5"/>
  <c r="C952" i="5"/>
  <c r="C953" i="5"/>
  <c r="H961" i="5"/>
  <c r="H982" i="5"/>
  <c r="F998" i="5"/>
  <c r="C998" i="5"/>
  <c r="H1031" i="5"/>
  <c r="C1034" i="5"/>
  <c r="C1045" i="5"/>
  <c r="C1047" i="5"/>
  <c r="E1049" i="5"/>
  <c r="L1049" i="5" s="1"/>
  <c r="C1049" i="5"/>
  <c r="H1055" i="5"/>
  <c r="C1058" i="5"/>
  <c r="C1067" i="5"/>
  <c r="F1070" i="5"/>
  <c r="C1070" i="5"/>
  <c r="C1071" i="5"/>
  <c r="H1084" i="5"/>
  <c r="F1086" i="5"/>
  <c r="C1086" i="5"/>
  <c r="E1111" i="5"/>
  <c r="L1111" i="5" s="1"/>
  <c r="C1111" i="5"/>
  <c r="F1112" i="5"/>
  <c r="E1132" i="5"/>
  <c r="L1132" i="5" s="1"/>
  <c r="C1132" i="5"/>
  <c r="H1154" i="5"/>
  <c r="C1155" i="5"/>
  <c r="H1172" i="5"/>
  <c r="H1188" i="5"/>
  <c r="C1228" i="5"/>
  <c r="H1238" i="5"/>
  <c r="C1238" i="5"/>
  <c r="C1239" i="5"/>
  <c r="C1244" i="5"/>
  <c r="C1172" i="5"/>
  <c r="C1176" i="5"/>
  <c r="C1183" i="5"/>
  <c r="C1188" i="5"/>
  <c r="C1199" i="5"/>
  <c r="C1211" i="5"/>
  <c r="H1214" i="5"/>
  <c r="C1214" i="5"/>
  <c r="C1215" i="5"/>
  <c r="H1228" i="5"/>
  <c r="H1244" i="5"/>
  <c r="C1248" i="5"/>
  <c r="C1252" i="5"/>
  <c r="C1256" i="5"/>
  <c r="C1259" i="5"/>
  <c r="C1262" i="5"/>
  <c r="C1263" i="5"/>
  <c r="C1275" i="5"/>
  <c r="C1278" i="5"/>
  <c r="C1279" i="5"/>
  <c r="C1292" i="5"/>
  <c r="E1292" i="5"/>
  <c r="L1292" i="5" s="1"/>
  <c r="C1299" i="5"/>
  <c r="C1303" i="5"/>
  <c r="C1308" i="5"/>
  <c r="C1320" i="5"/>
  <c r="C1327" i="5"/>
  <c r="C1331" i="5"/>
  <c r="C1332" i="5"/>
  <c r="E1344" i="5"/>
  <c r="L1344" i="5" s="1"/>
  <c r="C1344" i="5"/>
  <c r="C1356" i="5"/>
  <c r="C1339" i="5"/>
  <c r="E1352" i="5"/>
  <c r="L1352" i="5" s="1"/>
  <c r="C1352" i="5"/>
  <c r="C1358" i="5"/>
  <c r="H1427" i="5"/>
  <c r="H1432" i="5"/>
  <c r="H1437" i="5"/>
  <c r="H1442" i="5"/>
  <c r="H1525" i="5"/>
  <c r="H1527" i="5"/>
  <c r="H1596" i="5"/>
  <c r="C1432" i="5"/>
  <c r="C1437" i="5"/>
  <c r="C1442" i="5"/>
  <c r="C1463" i="5"/>
  <c r="C1468" i="5"/>
  <c r="C1484" i="5"/>
  <c r="C1495" i="5"/>
  <c r="C1497" i="5"/>
  <c r="C1503" i="5"/>
  <c r="C1505" i="5"/>
  <c r="C1521" i="5"/>
  <c r="C1525" i="5"/>
  <c r="H1533" i="5"/>
  <c r="C1544" i="5"/>
  <c r="C1548" i="5"/>
  <c r="H1556" i="5"/>
  <c r="E1577" i="5"/>
  <c r="L1577" i="5" s="1"/>
  <c r="C1587" i="5"/>
  <c r="C1592" i="5"/>
  <c r="C1596" i="5"/>
  <c r="C1600" i="5"/>
  <c r="C1601" i="5"/>
  <c r="H1601" i="5"/>
  <c r="C1602" i="5"/>
  <c r="C1611" i="5"/>
  <c r="C1614" i="5"/>
  <c r="C1617" i="5"/>
  <c r="H1620" i="5"/>
  <c r="C1624" i="5"/>
  <c r="C1627" i="5"/>
  <c r="C1630" i="5"/>
  <c r="H1630" i="5"/>
  <c r="H1636" i="5"/>
  <c r="H1637" i="5"/>
  <c r="E1641" i="5"/>
  <c r="L1641" i="5" s="1"/>
  <c r="C1650" i="5"/>
  <c r="G1654" i="5"/>
  <c r="F1656" i="5"/>
  <c r="H1658" i="5"/>
  <c r="H1666" i="5"/>
  <c r="H1673" i="5"/>
  <c r="H1689" i="5"/>
  <c r="H1702" i="5"/>
  <c r="H1713" i="5"/>
  <c r="H1721" i="5"/>
  <c r="H1729" i="5"/>
  <c r="H1734" i="5"/>
  <c r="C1752" i="5"/>
  <c r="F1752" i="5"/>
  <c r="H1753" i="5"/>
  <c r="E1756" i="5"/>
  <c r="L1756" i="5" s="1"/>
  <c r="H1770" i="5"/>
  <c r="C1777" i="5"/>
  <c r="C1782" i="5"/>
  <c r="E1783" i="5"/>
  <c r="L1783" i="5" s="1"/>
  <c r="H1793" i="5"/>
  <c r="H1814" i="5"/>
  <c r="H1660" i="5"/>
  <c r="C1667" i="5"/>
  <c r="C1669" i="5"/>
  <c r="C1671" i="5"/>
  <c r="C1673" i="5"/>
  <c r="H1681" i="5"/>
  <c r="F1688" i="5"/>
  <c r="C1689" i="5"/>
  <c r="E1690" i="5"/>
  <c r="L1690" i="5" s="1"/>
  <c r="C1693" i="5"/>
  <c r="C1700" i="5"/>
  <c r="C1704" i="5"/>
  <c r="F1704" i="5"/>
  <c r="C1709" i="5"/>
  <c r="C1712" i="5"/>
  <c r="C1713" i="5"/>
  <c r="C1721" i="5"/>
  <c r="C1727" i="5"/>
  <c r="C1729" i="5"/>
  <c r="C1732" i="5"/>
  <c r="C1734" i="5"/>
  <c r="E1734" i="5"/>
  <c r="L1734" i="5" s="1"/>
  <c r="C1739" i="5"/>
  <c r="C1741" i="5"/>
  <c r="E1741" i="5"/>
  <c r="L1741" i="5" s="1"/>
  <c r="C1744" i="5"/>
  <c r="H1745" i="5"/>
  <c r="H1777" i="5"/>
  <c r="H1782" i="5"/>
  <c r="C1793" i="5"/>
  <c r="F90" i="5"/>
  <c r="F188" i="5"/>
  <c r="F194" i="5"/>
  <c r="F195" i="5"/>
  <c r="F202" i="5"/>
  <c r="F207" i="5"/>
  <c r="F241" i="5"/>
  <c r="M236" i="7"/>
  <c r="M237" i="7"/>
  <c r="N248" i="7"/>
  <c r="N252" i="7"/>
  <c r="N256" i="7"/>
  <c r="N260" i="7"/>
  <c r="M268" i="7"/>
  <c r="M269" i="7"/>
  <c r="N272" i="7"/>
  <c r="N280" i="7"/>
  <c r="N284" i="7"/>
  <c r="N288" i="7"/>
  <c r="N292" i="7"/>
  <c r="N304" i="7"/>
  <c r="N312" i="7"/>
  <c r="N316" i="7"/>
  <c r="N327" i="7"/>
  <c r="N339" i="7"/>
  <c r="N359" i="7"/>
  <c r="M367" i="7"/>
  <c r="N373" i="7"/>
  <c r="M375" i="7"/>
  <c r="M379" i="7"/>
  <c r="M380" i="7"/>
  <c r="M381" i="7"/>
  <c r="N383" i="7"/>
  <c r="M387" i="7"/>
  <c r="N391" i="7"/>
  <c r="M392" i="7"/>
  <c r="N395" i="7"/>
  <c r="N399" i="7"/>
  <c r="M403" i="7"/>
  <c r="N407" i="7"/>
  <c r="M408" i="7"/>
  <c r="N415" i="7"/>
  <c r="M423" i="7"/>
  <c r="M424" i="7"/>
  <c r="M427" i="7"/>
  <c r="M432" i="7"/>
  <c r="M435" i="7"/>
  <c r="M439" i="7"/>
  <c r="M440" i="7"/>
  <c r="N443" i="7"/>
  <c r="M444" i="7"/>
  <c r="N451" i="7"/>
  <c r="M452" i="7"/>
  <c r="N455" i="7"/>
  <c r="N459" i="7"/>
  <c r="N467" i="7"/>
  <c r="N471" i="7"/>
  <c r="N479" i="7"/>
  <c r="N495" i="7"/>
  <c r="N507" i="7"/>
  <c r="N515" i="7"/>
  <c r="N519" i="7"/>
  <c r="N523" i="7"/>
  <c r="N527" i="7"/>
  <c r="N537" i="7"/>
  <c r="N542" i="7"/>
  <c r="N549" i="7"/>
  <c r="N571" i="7"/>
  <c r="N586" i="7"/>
  <c r="N590" i="7"/>
  <c r="N603" i="7"/>
  <c r="N619" i="7"/>
  <c r="N623" i="7"/>
  <c r="N761" i="7"/>
  <c r="N764" i="7"/>
  <c r="N769" i="7"/>
  <c r="N772" i="7"/>
  <c r="N804" i="7"/>
  <c r="N852" i="7"/>
  <c r="N896" i="7"/>
  <c r="M900" i="7"/>
  <c r="N901" i="7"/>
  <c r="N903" i="7"/>
  <c r="N904" i="7"/>
  <c r="N908" i="7"/>
  <c r="N912" i="7"/>
  <c r="N916" i="7"/>
  <c r="N920" i="7"/>
  <c r="N924" i="7"/>
  <c r="N932" i="7"/>
  <c r="N943" i="7"/>
  <c r="M944" i="7"/>
  <c r="N947" i="7"/>
  <c r="M948" i="7"/>
  <c r="N951" i="7"/>
  <c r="M952" i="7"/>
  <c r="N955" i="7"/>
  <c r="M956" i="7"/>
  <c r="N957" i="7"/>
  <c r="M964" i="7"/>
  <c r="N965" i="7"/>
  <c r="N967" i="7"/>
  <c r="N969" i="7"/>
  <c r="N971" i="7"/>
  <c r="N972" i="7"/>
  <c r="N973" i="7"/>
  <c r="N976" i="7"/>
  <c r="N977" i="7"/>
  <c r="N980" i="7"/>
  <c r="N981" i="7"/>
  <c r="N984" i="7"/>
  <c r="N985" i="7"/>
  <c r="N991" i="7"/>
  <c r="N992" i="7"/>
  <c r="N993" i="7"/>
  <c r="N999" i="7"/>
  <c r="N1000" i="7"/>
  <c r="N1001" i="7"/>
  <c r="M1006" i="7"/>
  <c r="M1008" i="7"/>
  <c r="M1011" i="7"/>
  <c r="M1016" i="7"/>
  <c r="M1019" i="7"/>
  <c r="M1020" i="7"/>
  <c r="N1021" i="7"/>
  <c r="N1025" i="7"/>
  <c r="N1027" i="7"/>
  <c r="M1032" i="7"/>
  <c r="M1036" i="7"/>
  <c r="N1037" i="7"/>
  <c r="N1040" i="7"/>
  <c r="N1041" i="7"/>
  <c r="N1043" i="7"/>
  <c r="M1048" i="7"/>
  <c r="N1051" i="7"/>
  <c r="M1052" i="7"/>
  <c r="N1057" i="7"/>
  <c r="N1064" i="7"/>
  <c r="N1065" i="7"/>
  <c r="N1153" i="7"/>
  <c r="N1156" i="7"/>
  <c r="N1157" i="7"/>
  <c r="N1161" i="7"/>
  <c r="N1164" i="7"/>
  <c r="N1169" i="7"/>
  <c r="N1172" i="7"/>
  <c r="N1173" i="7"/>
  <c r="N1177" i="7"/>
  <c r="N1200" i="7"/>
  <c r="N1217" i="7"/>
  <c r="N1220" i="7"/>
  <c r="N1221" i="7"/>
  <c r="N1225" i="7"/>
  <c r="N1228" i="7"/>
  <c r="N1233" i="7"/>
  <c r="N1236" i="7"/>
  <c r="N1237" i="7"/>
  <c r="N1241" i="7"/>
  <c r="N1281" i="7"/>
  <c r="N1284" i="7"/>
  <c r="N1285" i="7"/>
  <c r="N1289" i="7"/>
  <c r="N1327" i="7"/>
  <c r="N1329" i="7"/>
  <c r="N1333" i="7"/>
  <c r="N1340" i="7"/>
  <c r="N1341" i="7"/>
  <c r="N1343" i="7"/>
  <c r="N1345" i="7"/>
  <c r="N1348" i="7"/>
  <c r="M1349" i="7"/>
  <c r="M1351" i="7"/>
  <c r="N1353" i="7"/>
  <c r="N1357" i="7"/>
  <c r="N1359" i="7"/>
  <c r="N1361" i="7"/>
  <c r="N1369" i="7"/>
  <c r="M1373" i="7"/>
  <c r="M1375" i="7"/>
  <c r="N1377" i="7"/>
  <c r="M1379" i="7"/>
  <c r="M1381" i="7"/>
  <c r="M1383" i="7"/>
  <c r="N1385" i="7"/>
  <c r="M1387" i="7"/>
  <c r="M1389" i="7"/>
  <c r="N1391" i="7"/>
  <c r="M1393" i="7"/>
  <c r="N1395" i="7"/>
  <c r="N1397" i="7"/>
  <c r="M1399" i="7"/>
  <c r="M1401" i="7"/>
  <c r="N1403" i="7"/>
  <c r="N1405" i="7"/>
  <c r="M1407" i="7"/>
  <c r="M1409" i="7"/>
  <c r="M1415" i="7"/>
  <c r="M1417" i="7"/>
  <c r="M1425" i="7"/>
  <c r="M1433" i="7"/>
  <c r="M1441" i="7"/>
  <c r="N1445" i="7"/>
  <c r="N1447" i="7"/>
  <c r="N1451" i="7"/>
  <c r="N1453" i="7"/>
  <c r="N1457" i="7"/>
  <c r="N1463" i="7"/>
  <c r="N1465" i="7"/>
  <c r="N1471" i="7"/>
  <c r="N1491" i="7"/>
  <c r="M1492" i="7"/>
  <c r="N1494" i="7"/>
  <c r="C48" i="5"/>
  <c r="E48" i="5"/>
  <c r="L48" i="5" s="1"/>
  <c r="C49" i="5"/>
  <c r="G49" i="5"/>
  <c r="G51" i="5"/>
  <c r="G53" i="5"/>
  <c r="F54" i="5"/>
  <c r="G54" i="5"/>
  <c r="E55" i="5"/>
  <c r="L55" i="5" s="1"/>
  <c r="G55" i="5"/>
  <c r="G56" i="5"/>
  <c r="C58" i="5"/>
  <c r="G58" i="5"/>
  <c r="H60" i="5"/>
  <c r="G60" i="5"/>
  <c r="C64" i="5"/>
  <c r="E64" i="5"/>
  <c r="L64" i="5" s="1"/>
  <c r="C65" i="5"/>
  <c r="G65" i="5"/>
  <c r="G67" i="5"/>
  <c r="G69" i="5"/>
  <c r="F70" i="5"/>
  <c r="G70" i="5"/>
  <c r="E71" i="5"/>
  <c r="L71" i="5" s="1"/>
  <c r="G71" i="5"/>
  <c r="G72" i="5"/>
  <c r="F72" i="5"/>
  <c r="C74" i="5"/>
  <c r="G74" i="5"/>
  <c r="H76" i="5"/>
  <c r="G76" i="5"/>
  <c r="C80" i="5"/>
  <c r="E80" i="5"/>
  <c r="L80" i="5" s="1"/>
  <c r="C81" i="5"/>
  <c r="G81" i="5"/>
  <c r="G83" i="5"/>
  <c r="G85" i="5"/>
  <c r="F86" i="5"/>
  <c r="G86" i="5"/>
  <c r="E87" i="5"/>
  <c r="L87" i="5" s="1"/>
  <c r="G87" i="5"/>
  <c r="G88" i="5"/>
  <c r="F88" i="5"/>
  <c r="C90" i="5"/>
  <c r="G90" i="5"/>
  <c r="H92" i="5"/>
  <c r="G92" i="5"/>
  <c r="C96" i="5"/>
  <c r="E96" i="5"/>
  <c r="L96" i="5" s="1"/>
  <c r="C97" i="5"/>
  <c r="G97" i="5"/>
  <c r="G99" i="5"/>
  <c r="G101" i="5"/>
  <c r="F102" i="5"/>
  <c r="G102" i="5"/>
  <c r="E103" i="5"/>
  <c r="L103" i="5" s="1"/>
  <c r="G103" i="5"/>
  <c r="G104" i="5"/>
  <c r="F104" i="5"/>
  <c r="C106" i="5"/>
  <c r="G106" i="5"/>
  <c r="H108" i="5"/>
  <c r="G108" i="5"/>
  <c r="C112" i="5"/>
  <c r="E112" i="5"/>
  <c r="L112" i="5" s="1"/>
  <c r="C113" i="5"/>
  <c r="G113" i="5"/>
  <c r="G115" i="5"/>
  <c r="G117" i="5"/>
  <c r="F118" i="5"/>
  <c r="G118" i="5"/>
  <c r="E119" i="5"/>
  <c r="L119" i="5" s="1"/>
  <c r="G119" i="5"/>
  <c r="G120" i="5"/>
  <c r="F120" i="5"/>
  <c r="C122" i="5"/>
  <c r="G122" i="5"/>
  <c r="H124" i="5"/>
  <c r="G124" i="5"/>
  <c r="C128" i="5"/>
  <c r="E128" i="5"/>
  <c r="L128" i="5" s="1"/>
  <c r="C129" i="5"/>
  <c r="G129" i="5"/>
  <c r="G131" i="5"/>
  <c r="G133" i="5"/>
  <c r="F134" i="5"/>
  <c r="G134" i="5"/>
  <c r="E135" i="5"/>
  <c r="L135" i="5" s="1"/>
  <c r="G135" i="5"/>
  <c r="G136" i="5"/>
  <c r="F136" i="5"/>
  <c r="C138" i="5"/>
  <c r="G138" i="5"/>
  <c r="H140" i="5"/>
  <c r="G140" i="5"/>
  <c r="C144" i="5"/>
  <c r="E144" i="5"/>
  <c r="L144" i="5" s="1"/>
  <c r="C145" i="5"/>
  <c r="G145" i="5"/>
  <c r="G147" i="5"/>
  <c r="G149" i="5"/>
  <c r="F150" i="5"/>
  <c r="G150" i="5"/>
  <c r="E151" i="5"/>
  <c r="L151" i="5" s="1"/>
  <c r="G151" i="5"/>
  <c r="G152" i="5"/>
  <c r="F152" i="5"/>
  <c r="C154" i="5"/>
  <c r="G154" i="5"/>
  <c r="H156" i="5"/>
  <c r="G156" i="5"/>
  <c r="C160" i="5"/>
  <c r="E160" i="5"/>
  <c r="L160" i="5" s="1"/>
  <c r="C161" i="5"/>
  <c r="G161" i="5"/>
  <c r="G163" i="5"/>
  <c r="G165" i="5"/>
  <c r="F166" i="5"/>
  <c r="G166" i="5"/>
  <c r="E167" i="5"/>
  <c r="L167" i="5" s="1"/>
  <c r="G167" i="5"/>
  <c r="G168" i="5"/>
  <c r="F168" i="5"/>
  <c r="C170" i="5"/>
  <c r="G170" i="5"/>
  <c r="H172" i="5"/>
  <c r="G172" i="5"/>
  <c r="C176" i="5"/>
  <c r="E176" i="5"/>
  <c r="L176" i="5" s="1"/>
  <c r="C177" i="5"/>
  <c r="G177" i="5"/>
  <c r="G179" i="5"/>
  <c r="G181" i="5"/>
  <c r="F182" i="5"/>
  <c r="G182" i="5"/>
  <c r="E183" i="5"/>
  <c r="L183" i="5" s="1"/>
  <c r="G183" i="5"/>
  <c r="C184" i="5"/>
  <c r="E184" i="5"/>
  <c r="L184" i="5" s="1"/>
  <c r="C185" i="5"/>
  <c r="G185" i="5"/>
  <c r="C186" i="5"/>
  <c r="G186" i="5"/>
  <c r="G187" i="5"/>
  <c r="F190" i="5"/>
  <c r="G190" i="5"/>
  <c r="E191" i="5"/>
  <c r="L191" i="5" s="1"/>
  <c r="G191" i="5"/>
  <c r="C192" i="5"/>
  <c r="E192" i="5"/>
  <c r="L192" i="5" s="1"/>
  <c r="C193" i="5"/>
  <c r="G193" i="5"/>
  <c r="G195" i="5"/>
  <c r="H196" i="5"/>
  <c r="G196" i="5"/>
  <c r="G197" i="5"/>
  <c r="H197" i="5"/>
  <c r="G200" i="5"/>
  <c r="F200" i="5"/>
  <c r="C202" i="5"/>
  <c r="G202" i="5"/>
  <c r="E204" i="5"/>
  <c r="L204" i="5" s="1"/>
  <c r="C205" i="5"/>
  <c r="E205" i="5"/>
  <c r="L205" i="5" s="1"/>
  <c r="G206" i="5"/>
  <c r="E207" i="5"/>
  <c r="L207" i="5" s="1"/>
  <c r="G207" i="5"/>
  <c r="H207" i="5"/>
  <c r="G208" i="5"/>
  <c r="F208" i="5"/>
  <c r="C210" i="5"/>
  <c r="E210" i="5"/>
  <c r="L210" i="5" s="1"/>
  <c r="G212" i="5"/>
  <c r="F212" i="5"/>
  <c r="G213" i="5"/>
  <c r="C214" i="5"/>
  <c r="C215" i="5"/>
  <c r="F215" i="5"/>
  <c r="C216" i="5"/>
  <c r="E216" i="5"/>
  <c r="L216" i="5" s="1"/>
  <c r="H217" i="5"/>
  <c r="G217" i="5"/>
  <c r="C218" i="5"/>
  <c r="E218" i="5"/>
  <c r="L218" i="5" s="1"/>
  <c r="C220" i="5"/>
  <c r="G220" i="5"/>
  <c r="G222" i="5"/>
  <c r="E223" i="5"/>
  <c r="L223" i="5" s="1"/>
  <c r="G223" i="5"/>
  <c r="H223" i="5"/>
  <c r="G224" i="5"/>
  <c r="F224" i="5"/>
  <c r="C226" i="5"/>
  <c r="E226" i="5"/>
  <c r="L226" i="5" s="1"/>
  <c r="G227" i="5"/>
  <c r="F227" i="5"/>
  <c r="G228" i="5"/>
  <c r="C229" i="5"/>
  <c r="E229" i="5"/>
  <c r="L229" i="5" s="1"/>
  <c r="E231" i="5"/>
  <c r="L231" i="5" s="1"/>
  <c r="G231" i="5"/>
  <c r="H231" i="5"/>
  <c r="G232" i="5"/>
  <c r="G234" i="5"/>
  <c r="F234" i="5"/>
  <c r="G235" i="5"/>
  <c r="G237" i="5"/>
  <c r="E239" i="5"/>
  <c r="L239" i="5" s="1"/>
  <c r="G239" i="5"/>
  <c r="H239" i="5"/>
  <c r="G240" i="5"/>
  <c r="G242" i="5"/>
  <c r="F242" i="5"/>
  <c r="G244" i="5"/>
  <c r="C246" i="5"/>
  <c r="C247" i="5"/>
  <c r="C248" i="5"/>
  <c r="G249" i="5"/>
  <c r="G250" i="5"/>
  <c r="G252" i="5"/>
  <c r="C253" i="5"/>
  <c r="G253" i="5"/>
  <c r="G255" i="5"/>
  <c r="H255" i="5"/>
  <c r="G256" i="5"/>
  <c r="G258" i="5"/>
  <c r="F258" i="5"/>
  <c r="C261" i="5"/>
  <c r="G261" i="5"/>
  <c r="G262" i="5"/>
  <c r="C263" i="5"/>
  <c r="C264" i="5"/>
  <c r="H265" i="5"/>
  <c r="G265" i="5"/>
  <c r="G266" i="5"/>
  <c r="C269" i="5"/>
  <c r="G269" i="5"/>
  <c r="G271" i="5"/>
  <c r="H271" i="5"/>
  <c r="G272" i="5"/>
  <c r="C274" i="5"/>
  <c r="E274" i="5"/>
  <c r="L274" i="5" s="1"/>
  <c r="G276" i="5"/>
  <c r="C277" i="5"/>
  <c r="G279" i="5"/>
  <c r="H280" i="5"/>
  <c r="G280" i="5"/>
  <c r="G282" i="5"/>
  <c r="C283" i="5"/>
  <c r="G284" i="5"/>
  <c r="C285" i="5"/>
  <c r="G285" i="5"/>
  <c r="G287" i="5"/>
  <c r="H288" i="5"/>
  <c r="G288" i="5"/>
  <c r="G289" i="5"/>
  <c r="C290" i="5"/>
  <c r="E291" i="5"/>
  <c r="L291" i="5" s="1"/>
  <c r="G291" i="5"/>
  <c r="C292" i="5"/>
  <c r="G294" i="5"/>
  <c r="C295" i="5"/>
  <c r="C296" i="5"/>
  <c r="C297" i="5"/>
  <c r="G298" i="5"/>
  <c r="C299" i="5"/>
  <c r="G300" i="5"/>
  <c r="C301" i="5"/>
  <c r="G301" i="5"/>
  <c r="G303" i="5"/>
  <c r="H304" i="5"/>
  <c r="G304" i="5"/>
  <c r="G305" i="5"/>
  <c r="C306" i="5"/>
  <c r="G307" i="5"/>
  <c r="C308" i="5"/>
  <c r="G310" i="5"/>
  <c r="C311" i="5"/>
  <c r="C312" i="5"/>
  <c r="C313" i="5"/>
  <c r="C314" i="5"/>
  <c r="C315" i="5"/>
  <c r="C316" i="5"/>
  <c r="E316" i="5"/>
  <c r="L316" i="5" s="1"/>
  <c r="E317" i="5"/>
  <c r="L317" i="5" s="1"/>
  <c r="G318" i="5"/>
  <c r="H318" i="5"/>
  <c r="C319" i="5"/>
  <c r="E319" i="5"/>
  <c r="L319" i="5" s="1"/>
  <c r="C320" i="5"/>
  <c r="G321" i="5"/>
  <c r="H321" i="5"/>
  <c r="G322" i="5"/>
  <c r="H322" i="5"/>
  <c r="G323" i="5"/>
  <c r="H323" i="5"/>
  <c r="G324" i="5"/>
  <c r="C325" i="5"/>
  <c r="G325" i="5"/>
  <c r="H325" i="5"/>
  <c r="C326" i="5"/>
  <c r="G327" i="5"/>
  <c r="H327" i="5"/>
  <c r="H328" i="5"/>
  <c r="G328" i="5"/>
  <c r="C329" i="5"/>
  <c r="C330" i="5"/>
  <c r="C331" i="5"/>
  <c r="F331" i="5"/>
  <c r="C332" i="5"/>
  <c r="E332" i="5"/>
  <c r="L332" i="5" s="1"/>
  <c r="E333" i="5"/>
  <c r="L333" i="5" s="1"/>
  <c r="G334" i="5"/>
  <c r="H334" i="5"/>
  <c r="C335" i="5"/>
  <c r="E335" i="5"/>
  <c r="L335" i="5" s="1"/>
  <c r="C336" i="5"/>
  <c r="G337" i="5"/>
  <c r="H337" i="5"/>
  <c r="F338" i="5"/>
  <c r="G338" i="5"/>
  <c r="H338" i="5"/>
  <c r="G339" i="5"/>
  <c r="H339" i="5"/>
  <c r="G340" i="5"/>
  <c r="C341" i="5"/>
  <c r="G341" i="5"/>
  <c r="H341" i="5"/>
  <c r="C342" i="5"/>
  <c r="G343" i="5"/>
  <c r="H343" i="5"/>
  <c r="H344" i="5"/>
  <c r="G344" i="5"/>
  <c r="C345" i="5"/>
  <c r="C346" i="5"/>
  <c r="C347" i="5"/>
  <c r="F347" i="5"/>
  <c r="C348" i="5"/>
  <c r="E348" i="5"/>
  <c r="L348" i="5" s="1"/>
  <c r="G349" i="5"/>
  <c r="C351" i="5"/>
  <c r="C352" i="5"/>
  <c r="G352" i="5"/>
  <c r="C353" i="5"/>
  <c r="E353" i="5"/>
  <c r="L353" i="5" s="1"/>
  <c r="C354" i="5"/>
  <c r="G354" i="5"/>
  <c r="C355" i="5"/>
  <c r="C356" i="5"/>
  <c r="G357" i="5"/>
  <c r="G358" i="5"/>
  <c r="G360" i="5"/>
  <c r="C362" i="5"/>
  <c r="C363" i="5"/>
  <c r="F363" i="5"/>
  <c r="C364" i="5"/>
  <c r="G365" i="5"/>
  <c r="G366" i="5"/>
  <c r="G367" i="5"/>
  <c r="C369" i="5"/>
  <c r="G369" i="5"/>
  <c r="G370" i="5"/>
  <c r="C371" i="5"/>
  <c r="F371" i="5"/>
  <c r="C372" i="5"/>
  <c r="G373" i="5"/>
  <c r="H373" i="5"/>
  <c r="G374" i="5"/>
  <c r="F374" i="5"/>
  <c r="C377" i="5"/>
  <c r="C378" i="5"/>
  <c r="C379" i="5"/>
  <c r="F379" i="5"/>
  <c r="C380" i="5"/>
  <c r="E380" i="5"/>
  <c r="L380" i="5" s="1"/>
  <c r="G381" i="5"/>
  <c r="G382" i="5"/>
  <c r="F382" i="5"/>
  <c r="G383" i="5"/>
  <c r="G386" i="5"/>
  <c r="C387" i="5"/>
  <c r="C388" i="5"/>
  <c r="G389" i="5"/>
  <c r="H389" i="5"/>
  <c r="G390" i="5"/>
  <c r="C392" i="5"/>
  <c r="G393" i="5"/>
  <c r="H393" i="5"/>
  <c r="G394" i="5"/>
  <c r="G395" i="5"/>
  <c r="H395" i="5"/>
  <c r="G396" i="5"/>
  <c r="C398" i="5"/>
  <c r="G401" i="5"/>
  <c r="C403" i="5"/>
  <c r="F403" i="5"/>
  <c r="C404" i="5"/>
  <c r="G405" i="5"/>
  <c r="H405" i="5"/>
  <c r="G406" i="5"/>
  <c r="C408" i="5"/>
  <c r="G409" i="5"/>
  <c r="G410" i="5"/>
  <c r="C411" i="5"/>
  <c r="F411" i="5"/>
  <c r="C412" i="5"/>
  <c r="G413" i="5"/>
  <c r="C414" i="5"/>
  <c r="G415" i="5"/>
  <c r="C417" i="5"/>
  <c r="G417" i="5"/>
  <c r="G418" i="5"/>
  <c r="G419" i="5"/>
  <c r="H419" i="5"/>
  <c r="G420" i="5"/>
  <c r="C422" i="5"/>
  <c r="E422" i="5"/>
  <c r="L422" i="5" s="1"/>
  <c r="G423" i="5"/>
  <c r="G425" i="5"/>
  <c r="H425" i="5"/>
  <c r="E427" i="5"/>
  <c r="L427" i="5" s="1"/>
  <c r="G427" i="5"/>
  <c r="H427" i="5"/>
  <c r="G428" i="5"/>
  <c r="F428" i="5"/>
  <c r="G430" i="5"/>
  <c r="C432" i="5"/>
  <c r="C433" i="5"/>
  <c r="G434" i="5"/>
  <c r="C435" i="5"/>
  <c r="C436" i="5"/>
  <c r="G437" i="5"/>
  <c r="G438" i="5"/>
  <c r="C440" i="5"/>
  <c r="G440" i="5"/>
  <c r="C441" i="5"/>
  <c r="E443" i="5"/>
  <c r="L443" i="5" s="1"/>
  <c r="G443" i="5"/>
  <c r="H443" i="5"/>
  <c r="G444" i="5"/>
  <c r="G446" i="5"/>
  <c r="G447" i="5"/>
  <c r="G448" i="5"/>
  <c r="G449" i="5"/>
  <c r="H449" i="5"/>
  <c r="C451" i="5"/>
  <c r="C452" i="5"/>
  <c r="E452" i="5"/>
  <c r="L452" i="5" s="1"/>
  <c r="G453" i="5"/>
  <c r="G454" i="5"/>
  <c r="C456" i="5"/>
  <c r="G456" i="5"/>
  <c r="C457" i="5"/>
  <c r="E457" i="5"/>
  <c r="L457" i="5" s="1"/>
  <c r="C459" i="5"/>
  <c r="C460" i="5"/>
  <c r="E461" i="5"/>
  <c r="L461" i="5" s="1"/>
  <c r="G461" i="5"/>
  <c r="C462" i="5"/>
  <c r="E462" i="5"/>
  <c r="L462" i="5" s="1"/>
  <c r="G464" i="5"/>
  <c r="C465" i="5"/>
  <c r="G466" i="5"/>
  <c r="C467" i="5"/>
  <c r="C468" i="5"/>
  <c r="G469" i="5"/>
  <c r="C470" i="5"/>
  <c r="C472" i="5"/>
  <c r="G472" i="5"/>
  <c r="C473" i="5"/>
  <c r="E473" i="5"/>
  <c r="L473" i="5" s="1"/>
  <c r="G474" i="5"/>
  <c r="G475" i="5"/>
  <c r="H475" i="5"/>
  <c r="G476" i="5"/>
  <c r="F476" i="5"/>
  <c r="G478" i="5"/>
  <c r="G479" i="5"/>
  <c r="C480" i="5"/>
  <c r="C481" i="5"/>
  <c r="G483" i="5"/>
  <c r="H483" i="5"/>
  <c r="G484" i="5"/>
  <c r="G486" i="5"/>
  <c r="G487" i="5"/>
  <c r="G488" i="5"/>
  <c r="C489" i="5"/>
  <c r="E489" i="5"/>
  <c r="L489" i="5" s="1"/>
  <c r="G490" i="5"/>
  <c r="C491" i="5"/>
  <c r="C492" i="5"/>
  <c r="G493" i="5"/>
  <c r="C494" i="5"/>
  <c r="E494" i="5"/>
  <c r="L494" i="5" s="1"/>
  <c r="C496" i="5"/>
  <c r="C497" i="5"/>
  <c r="C499" i="5"/>
  <c r="C500" i="5"/>
  <c r="G501" i="5"/>
  <c r="C502" i="5"/>
  <c r="E502" i="5"/>
  <c r="L502" i="5" s="1"/>
  <c r="G504" i="5"/>
  <c r="C505" i="5"/>
  <c r="G506" i="5"/>
  <c r="C507" i="5"/>
  <c r="C508" i="5"/>
  <c r="G509" i="5"/>
  <c r="G510" i="5"/>
  <c r="C513" i="5"/>
  <c r="C515" i="5"/>
  <c r="C516" i="5"/>
  <c r="G517" i="5"/>
  <c r="G518" i="5"/>
  <c r="G521" i="5"/>
  <c r="H521" i="5"/>
  <c r="G523" i="5"/>
  <c r="H523" i="5"/>
  <c r="G524" i="5"/>
  <c r="F524" i="5"/>
  <c r="C526" i="5"/>
  <c r="C527" i="5"/>
  <c r="G527" i="5"/>
  <c r="G529" i="5"/>
  <c r="H529" i="5"/>
  <c r="E531" i="5"/>
  <c r="L531" i="5" s="1"/>
  <c r="G531" i="5"/>
  <c r="H531" i="5"/>
  <c r="G532" i="5"/>
  <c r="F532" i="5"/>
  <c r="C534" i="5"/>
  <c r="C535" i="5"/>
  <c r="G535" i="5"/>
  <c r="C537" i="5"/>
  <c r="E537" i="5"/>
  <c r="L537" i="5" s="1"/>
  <c r="E539" i="5"/>
  <c r="L539" i="5" s="1"/>
  <c r="G539" i="5"/>
  <c r="H539" i="5"/>
  <c r="G540" i="5"/>
  <c r="G541" i="5"/>
  <c r="G544" i="5"/>
  <c r="C547" i="5"/>
  <c r="E547" i="5"/>
  <c r="L547" i="5" s="1"/>
  <c r="C549" i="5"/>
  <c r="G550" i="5"/>
  <c r="H550" i="5"/>
  <c r="G551" i="5"/>
  <c r="G552" i="5"/>
  <c r="C555" i="5"/>
  <c r="E555" i="5"/>
  <c r="L555" i="5" s="1"/>
  <c r="C557" i="5"/>
  <c r="G558" i="5"/>
  <c r="H558" i="5"/>
  <c r="C559" i="5"/>
  <c r="G559" i="5"/>
  <c r="G560" i="5"/>
  <c r="C563" i="5"/>
  <c r="E563" i="5"/>
  <c r="L563" i="5" s="1"/>
  <c r="C565" i="5"/>
  <c r="G566" i="5"/>
  <c r="G567" i="5"/>
  <c r="C569" i="5"/>
  <c r="G570" i="5"/>
  <c r="C571" i="5"/>
  <c r="E571" i="5"/>
  <c r="L571" i="5" s="1"/>
  <c r="G572" i="5"/>
  <c r="H572" i="5"/>
  <c r="G573" i="5"/>
  <c r="F573" i="5"/>
  <c r="G574" i="5"/>
  <c r="C575" i="5"/>
  <c r="G576" i="5"/>
  <c r="H576" i="5"/>
  <c r="C578" i="5"/>
  <c r="F579" i="5"/>
  <c r="G579" i="5"/>
  <c r="H579" i="5"/>
  <c r="G580" i="5"/>
  <c r="H580" i="5"/>
  <c r="G581" i="5"/>
  <c r="F581" i="5"/>
  <c r="G582" i="5"/>
  <c r="C583" i="5"/>
  <c r="C584" i="5"/>
  <c r="G585" i="5"/>
  <c r="C586" i="5"/>
  <c r="C587" i="5"/>
  <c r="H588" i="5"/>
  <c r="G588" i="5"/>
  <c r="G589" i="5"/>
  <c r="F589" i="5"/>
  <c r="G590" i="5"/>
  <c r="G591" i="5"/>
  <c r="G592" i="5"/>
  <c r="G595" i="5"/>
  <c r="F595" i="5"/>
  <c r="H596" i="5"/>
  <c r="G596" i="5"/>
  <c r="G597" i="5"/>
  <c r="F597" i="5"/>
  <c r="G598" i="5"/>
  <c r="C599" i="5"/>
  <c r="C600" i="5"/>
  <c r="G601" i="5"/>
  <c r="G602" i="5"/>
  <c r="G603" i="5"/>
  <c r="H604" i="5"/>
  <c r="G604" i="5"/>
  <c r="G605" i="5"/>
  <c r="F605" i="5"/>
  <c r="H606" i="5"/>
  <c r="G606" i="5"/>
  <c r="G607" i="5"/>
  <c r="G608" i="5"/>
  <c r="F608" i="5"/>
  <c r="G610" i="5"/>
  <c r="G611" i="5"/>
  <c r="F611" i="5"/>
  <c r="H612" i="5"/>
  <c r="G612" i="5"/>
  <c r="G613" i="5"/>
  <c r="F613" i="5"/>
  <c r="G614" i="5"/>
  <c r="C615" i="5"/>
  <c r="C616" i="5"/>
  <c r="G617" i="5"/>
  <c r="G618" i="5"/>
  <c r="G619" i="5"/>
  <c r="H620" i="5"/>
  <c r="G620" i="5"/>
  <c r="G621" i="5"/>
  <c r="F621" i="5"/>
  <c r="G622" i="5"/>
  <c r="G623" i="5"/>
  <c r="G624" i="5"/>
  <c r="G625" i="5"/>
  <c r="C626" i="5"/>
  <c r="G626" i="5"/>
  <c r="C627" i="5"/>
  <c r="C629" i="5"/>
  <c r="C631" i="5"/>
  <c r="C632" i="5"/>
  <c r="G634" i="5"/>
  <c r="C635" i="5"/>
  <c r="E635" i="5"/>
  <c r="L635" i="5" s="1"/>
  <c r="C637" i="5"/>
  <c r="G644" i="5"/>
  <c r="E644" i="5"/>
  <c r="L644" i="5" s="1"/>
  <c r="G648" i="5"/>
  <c r="G650" i="5"/>
  <c r="G652" i="5"/>
  <c r="E652" i="5"/>
  <c r="L652" i="5" s="1"/>
  <c r="G663" i="5"/>
  <c r="G671" i="5"/>
  <c r="G678" i="5"/>
  <c r="G680" i="5"/>
  <c r="G682" i="5"/>
  <c r="H685" i="5"/>
  <c r="G685" i="5"/>
  <c r="E685" i="5"/>
  <c r="L685" i="5" s="1"/>
  <c r="C685" i="5"/>
  <c r="G690" i="5"/>
  <c r="H690" i="5"/>
  <c r="E690" i="5"/>
  <c r="L690" i="5" s="1"/>
  <c r="G698" i="5"/>
  <c r="H698" i="5"/>
  <c r="G706" i="5"/>
  <c r="G708" i="5"/>
  <c r="F708" i="5"/>
  <c r="C708" i="5"/>
  <c r="G712" i="5"/>
  <c r="G720" i="5"/>
  <c r="G722" i="5"/>
  <c r="G726" i="5"/>
  <c r="H726" i="5"/>
  <c r="G732" i="5"/>
  <c r="F732" i="5"/>
  <c r="C732" i="5"/>
  <c r="H733" i="5"/>
  <c r="G733" i="5"/>
  <c r="C733" i="5"/>
  <c r="G734" i="5"/>
  <c r="H734" i="5"/>
  <c r="G737" i="5"/>
  <c r="H737" i="5"/>
  <c r="C737" i="5"/>
  <c r="G745" i="5"/>
  <c r="H745" i="5"/>
  <c r="E745" i="5"/>
  <c r="L745" i="5" s="1"/>
  <c r="C745" i="5"/>
  <c r="H749" i="5"/>
  <c r="G749" i="5"/>
  <c r="C749" i="5"/>
  <c r="G751" i="5"/>
  <c r="E758" i="5"/>
  <c r="L758" i="5" s="1"/>
  <c r="G758" i="5"/>
  <c r="C758" i="5"/>
  <c r="C760" i="5"/>
  <c r="G760" i="5"/>
  <c r="G762" i="5"/>
  <c r="E762" i="5"/>
  <c r="L762" i="5" s="1"/>
  <c r="C762" i="5"/>
  <c r="G764" i="5"/>
  <c r="H764" i="5"/>
  <c r="C764" i="5"/>
  <c r="H769" i="5"/>
  <c r="G769" i="5"/>
  <c r="C769" i="5"/>
  <c r="F773" i="5"/>
  <c r="G773" i="5"/>
  <c r="C773" i="5"/>
  <c r="G775" i="5"/>
  <c r="H775" i="5"/>
  <c r="C775" i="5"/>
  <c r="H779" i="5"/>
  <c r="G779" i="5"/>
  <c r="C779" i="5"/>
  <c r="G788" i="5"/>
  <c r="H788" i="5"/>
  <c r="C788" i="5"/>
  <c r="G791" i="5"/>
  <c r="H791" i="5"/>
  <c r="C791" i="5"/>
  <c r="G796" i="5"/>
  <c r="H796" i="5"/>
  <c r="G797" i="5"/>
  <c r="E797" i="5"/>
  <c r="L797" i="5" s="1"/>
  <c r="C797" i="5"/>
  <c r="C802" i="5"/>
  <c r="G802" i="5"/>
  <c r="G816" i="5"/>
  <c r="G818" i="5"/>
  <c r="G824" i="5"/>
  <c r="E824" i="5"/>
  <c r="L824" i="5" s="1"/>
  <c r="G825" i="5"/>
  <c r="C825" i="5"/>
  <c r="G826" i="5"/>
  <c r="H826" i="5"/>
  <c r="E826" i="5"/>
  <c r="L826" i="5" s="1"/>
  <c r="C826" i="5"/>
  <c r="F829" i="5"/>
  <c r="G829" i="5"/>
  <c r="C829" i="5"/>
  <c r="G830" i="5"/>
  <c r="F837" i="5"/>
  <c r="G837" i="5"/>
  <c r="C837" i="5"/>
  <c r="G838" i="5"/>
  <c r="F838" i="5"/>
  <c r="G839" i="5"/>
  <c r="H839" i="5"/>
  <c r="C839" i="5"/>
  <c r="G843" i="5"/>
  <c r="G847" i="5"/>
  <c r="H847" i="5"/>
  <c r="E847" i="5"/>
  <c r="L847" i="5" s="1"/>
  <c r="C847" i="5"/>
  <c r="G849" i="5"/>
  <c r="G851" i="5"/>
  <c r="C857" i="5"/>
  <c r="G857" i="5"/>
  <c r="G858" i="5"/>
  <c r="H858" i="5"/>
  <c r="C858" i="5"/>
  <c r="G860" i="5"/>
  <c r="H860" i="5"/>
  <c r="C860" i="5"/>
  <c r="G863" i="5"/>
  <c r="E863" i="5"/>
  <c r="L863" i="5" s="1"/>
  <c r="C863" i="5"/>
  <c r="E864" i="5"/>
  <c r="G864" i="5"/>
  <c r="F864" i="5"/>
  <c r="C864" i="5"/>
  <c r="G865" i="5"/>
  <c r="H865" i="5"/>
  <c r="C865" i="5"/>
  <c r="G867" i="5"/>
  <c r="H867" i="5"/>
  <c r="E867" i="5"/>
  <c r="L867" i="5" s="1"/>
  <c r="C867" i="5"/>
  <c r="H869" i="5"/>
  <c r="G869" i="5"/>
  <c r="C869" i="5"/>
  <c r="G874" i="5"/>
  <c r="G904" i="5"/>
  <c r="H907" i="5"/>
  <c r="G907" i="5"/>
  <c r="C907" i="5"/>
  <c r="M245" i="7"/>
  <c r="M253" i="7"/>
  <c r="M257" i="7"/>
  <c r="M265" i="7"/>
  <c r="M277" i="7"/>
  <c r="M285" i="7"/>
  <c r="M289" i="7"/>
  <c r="M297" i="7"/>
  <c r="M309" i="7"/>
  <c r="M317" i="7"/>
  <c r="N326" i="7"/>
  <c r="M332" i="7"/>
  <c r="N341" i="7"/>
  <c r="N350" i="7"/>
  <c r="N358" i="7"/>
  <c r="M360" i="7"/>
  <c r="M364" i="7"/>
  <c r="N365" i="7"/>
  <c r="M385" i="7"/>
  <c r="M388" i="7"/>
  <c r="N394" i="7"/>
  <c r="M396" i="7"/>
  <c r="M404" i="7"/>
  <c r="M412" i="7"/>
  <c r="M420" i="7"/>
  <c r="M428" i="7"/>
  <c r="M436" i="7"/>
  <c r="M448" i="7"/>
  <c r="M456" i="7"/>
  <c r="M464" i="7"/>
  <c r="M472" i="7"/>
  <c r="M476" i="7"/>
  <c r="M484" i="7"/>
  <c r="M492" i="7"/>
  <c r="M500" i="7"/>
  <c r="M512" i="7"/>
  <c r="M520" i="7"/>
  <c r="M524" i="7"/>
  <c r="M532" i="7"/>
  <c r="N536" i="7"/>
  <c r="M543" i="7"/>
  <c r="N548" i="7"/>
  <c r="M550" i="7"/>
  <c r="N556" i="7"/>
  <c r="M557" i="7"/>
  <c r="N563" i="7"/>
  <c r="N564" i="7"/>
  <c r="N572" i="7"/>
  <c r="N576" i="7"/>
  <c r="N582" i="7"/>
  <c r="N584" i="7"/>
  <c r="M585" i="7"/>
  <c r="N588" i="7"/>
  <c r="M589" i="7"/>
  <c r="N592" i="7"/>
  <c r="N598" i="7"/>
  <c r="N611" i="7"/>
  <c r="N612" i="7"/>
  <c r="N616" i="7"/>
  <c r="M617" i="7"/>
  <c r="N628" i="7"/>
  <c r="M629" i="7"/>
  <c r="M630" i="7"/>
  <c r="M634" i="7"/>
  <c r="N640" i="7"/>
  <c r="M641" i="7"/>
  <c r="N644" i="7"/>
  <c r="M645" i="7"/>
  <c r="N647" i="7"/>
  <c r="N648" i="7"/>
  <c r="M649" i="7"/>
  <c r="N651" i="7"/>
  <c r="N652" i="7"/>
  <c r="M653" i="7"/>
  <c r="N660" i="7"/>
  <c r="M677" i="7"/>
  <c r="N679" i="7"/>
  <c r="N680" i="7"/>
  <c r="M681" i="7"/>
  <c r="N683" i="7"/>
  <c r="N684" i="7"/>
  <c r="M685" i="7"/>
  <c r="N687" i="7"/>
  <c r="N688" i="7"/>
  <c r="M689" i="7"/>
  <c r="N691" i="7"/>
  <c r="N692" i="7"/>
  <c r="M709" i="7"/>
  <c r="N711" i="7"/>
  <c r="N712" i="7"/>
  <c r="M713" i="7"/>
  <c r="N715" i="7"/>
  <c r="N716" i="7"/>
  <c r="M717" i="7"/>
  <c r="N719" i="7"/>
  <c r="N720" i="7"/>
  <c r="M721" i="7"/>
  <c r="N723" i="7"/>
  <c r="N724" i="7"/>
  <c r="M741" i="7"/>
  <c r="N743" i="7"/>
  <c r="N744" i="7"/>
  <c r="M745" i="7"/>
  <c r="N747" i="7"/>
  <c r="N748" i="7"/>
  <c r="M749" i="7"/>
  <c r="N751" i="7"/>
  <c r="N752" i="7"/>
  <c r="M753" i="7"/>
  <c r="N755" i="7"/>
  <c r="M758" i="7"/>
  <c r="M774" i="7"/>
  <c r="N775" i="7"/>
  <c r="N776" i="7"/>
  <c r="N777" i="7"/>
  <c r="M778" i="7"/>
  <c r="N789" i="7"/>
  <c r="N797" i="7"/>
  <c r="M800" i="7"/>
  <c r="M802" i="7"/>
  <c r="N803" i="7"/>
  <c r="N805" i="7"/>
  <c r="N813" i="7"/>
  <c r="N821" i="7"/>
  <c r="N829" i="7"/>
  <c r="N835" i="7"/>
  <c r="N837" i="7"/>
  <c r="N841" i="7"/>
  <c r="N845" i="7"/>
  <c r="N857" i="7"/>
  <c r="N861" i="7"/>
  <c r="N863" i="7"/>
  <c r="N865" i="7"/>
  <c r="N869" i="7"/>
  <c r="N873" i="7"/>
  <c r="N877" i="7"/>
  <c r="N881" i="7"/>
  <c r="N885" i="7"/>
  <c r="N889" i="7"/>
  <c r="N895" i="7"/>
  <c r="N897" i="7"/>
  <c r="N899" i="7"/>
  <c r="N911" i="7"/>
  <c r="N915" i="7"/>
  <c r="N919" i="7"/>
  <c r="N923" i="7"/>
  <c r="N925" i="7"/>
  <c r="N933" i="7"/>
  <c r="N935" i="7"/>
  <c r="N937" i="7"/>
  <c r="N939" i="7"/>
  <c r="N941" i="7"/>
  <c r="N945" i="7"/>
  <c r="N949" i="7"/>
  <c r="N975" i="7"/>
  <c r="N979" i="7"/>
  <c r="N983" i="7"/>
  <c r="N995" i="7"/>
  <c r="N1013" i="7"/>
  <c r="N1017" i="7"/>
  <c r="N1029" i="7"/>
  <c r="M1039" i="7"/>
  <c r="N1045" i="7"/>
  <c r="N1049" i="7"/>
  <c r="N1055" i="7"/>
  <c r="N1056" i="7"/>
  <c r="N1061" i="7"/>
  <c r="N1063" i="7"/>
  <c r="N1069" i="7"/>
  <c r="N1073" i="7"/>
  <c r="N1077" i="7"/>
  <c r="M1082" i="7"/>
  <c r="N1085" i="7"/>
  <c r="N1087" i="7"/>
  <c r="N1097" i="7"/>
  <c r="N1103" i="7"/>
  <c r="N1105" i="7"/>
  <c r="N1108" i="7"/>
  <c r="N1111" i="7"/>
  <c r="N1113" i="7"/>
  <c r="N1121" i="7"/>
  <c r="N1124" i="7"/>
  <c r="N1129" i="7"/>
  <c r="N1132" i="7"/>
  <c r="N1133" i="7"/>
  <c r="N1137" i="7"/>
  <c r="N1140" i="7"/>
  <c r="N1145" i="7"/>
  <c r="N1148" i="7"/>
  <c r="N1149" i="7"/>
  <c r="N1152" i="7"/>
  <c r="N1176" i="7"/>
  <c r="N1181" i="7"/>
  <c r="N1185" i="7"/>
  <c r="N1188" i="7"/>
  <c r="N1193" i="7"/>
  <c r="N1196" i="7"/>
  <c r="N1197" i="7"/>
  <c r="N1201" i="7"/>
  <c r="N1204" i="7"/>
  <c r="N1209" i="7"/>
  <c r="N1212" i="7"/>
  <c r="N1240" i="7"/>
  <c r="N1245" i="7"/>
  <c r="N1249" i="7"/>
  <c r="N1252" i="7"/>
  <c r="N1257" i="7"/>
  <c r="N1260" i="7"/>
  <c r="N1261" i="7"/>
  <c r="N1265" i="7"/>
  <c r="N1268" i="7"/>
  <c r="N1273" i="7"/>
  <c r="N1276" i="7"/>
  <c r="N1277" i="7"/>
  <c r="N1280" i="7"/>
  <c r="N1288" i="7"/>
  <c r="N1293" i="7"/>
  <c r="N1296" i="7"/>
  <c r="N1304" i="7"/>
  <c r="N1309" i="7"/>
  <c r="N1316" i="7"/>
  <c r="N1319" i="7"/>
  <c r="M1322" i="7"/>
  <c r="N1323" i="7"/>
  <c r="N1324" i="7"/>
  <c r="N1331" i="7"/>
  <c r="M1346" i="7"/>
  <c r="N1473" i="7"/>
  <c r="M1474" i="7"/>
  <c r="N1479" i="7"/>
  <c r="N1483" i="7"/>
  <c r="N1485" i="7"/>
  <c r="M1486" i="7"/>
  <c r="N1487" i="7"/>
  <c r="M1488" i="7"/>
  <c r="N1489" i="7"/>
  <c r="N1498" i="7"/>
  <c r="N1499" i="7"/>
  <c r="M1504" i="7"/>
  <c r="N1511" i="7"/>
  <c r="N1515" i="7"/>
  <c r="M1516" i="7"/>
  <c r="N1523" i="7"/>
  <c r="M1524" i="7"/>
  <c r="N1531" i="7"/>
  <c r="N1537" i="7"/>
  <c r="N1538" i="7"/>
  <c r="N1543" i="7"/>
  <c r="N1550" i="7"/>
  <c r="N1551" i="7"/>
  <c r="N1559" i="7"/>
  <c r="N1567" i="7"/>
  <c r="N1574" i="7"/>
  <c r="N1575" i="7"/>
  <c r="N1587" i="7"/>
  <c r="N1594" i="7"/>
  <c r="N1598" i="7"/>
  <c r="N1599" i="7"/>
  <c r="N1603" i="7"/>
  <c r="N1610" i="7"/>
  <c r="N1611" i="7"/>
  <c r="N1618" i="7"/>
  <c r="N1619" i="7"/>
  <c r="N1626" i="7"/>
  <c r="N1630" i="7"/>
  <c r="N1631" i="7"/>
  <c r="N1634" i="7"/>
  <c r="N1635" i="7"/>
  <c r="N1646" i="7"/>
  <c r="N1647" i="7"/>
  <c r="N1650" i="7"/>
  <c r="N1651" i="7"/>
  <c r="N1658" i="7"/>
  <c r="N1659" i="7"/>
  <c r="N1666" i="7"/>
  <c r="N1667" i="7"/>
  <c r="N1678" i="7"/>
  <c r="N1679" i="7"/>
  <c r="N1686" i="7"/>
  <c r="N1687" i="7"/>
  <c r="N1690" i="7"/>
  <c r="N1694" i="7"/>
  <c r="N1695" i="7"/>
  <c r="N1702" i="7"/>
  <c r="N1703" i="7"/>
  <c r="N1706" i="7"/>
  <c r="N1710" i="7"/>
  <c r="N1711" i="7"/>
  <c r="N1718" i="7"/>
  <c r="N1719" i="7"/>
  <c r="N1722" i="7"/>
  <c r="N1723" i="7"/>
  <c r="N1730" i="7"/>
  <c r="N1731" i="7"/>
  <c r="N1742" i="7"/>
  <c r="N1743" i="7"/>
  <c r="N1750" i="7"/>
  <c r="N1751" i="7"/>
  <c r="N1754" i="7"/>
  <c r="N1758" i="7"/>
  <c r="N1759" i="7"/>
  <c r="N1766" i="7"/>
  <c r="N1767" i="7"/>
  <c r="N1770" i="7"/>
  <c r="N1774" i="7"/>
  <c r="N1775" i="7"/>
  <c r="N1782" i="7"/>
  <c r="N1783" i="7"/>
  <c r="N1786" i="7"/>
  <c r="N1787" i="7"/>
  <c r="N1794" i="7"/>
  <c r="N1795" i="7"/>
  <c r="N1806" i="7"/>
  <c r="N1807" i="7"/>
  <c r="E47" i="5"/>
  <c r="L47" i="5" s="1"/>
  <c r="G47" i="5"/>
  <c r="G48" i="5"/>
  <c r="F48" i="5"/>
  <c r="C50" i="5"/>
  <c r="G50" i="5"/>
  <c r="H52" i="5"/>
  <c r="G52" i="5"/>
  <c r="C57" i="5"/>
  <c r="G57" i="5"/>
  <c r="G59" i="5"/>
  <c r="G61" i="5"/>
  <c r="F62" i="5"/>
  <c r="G62" i="5"/>
  <c r="E63" i="5"/>
  <c r="L63" i="5" s="1"/>
  <c r="G63" i="5"/>
  <c r="G64" i="5"/>
  <c r="F64" i="5"/>
  <c r="C66" i="5"/>
  <c r="G66" i="5"/>
  <c r="H68" i="5"/>
  <c r="G68" i="5"/>
  <c r="C73" i="5"/>
  <c r="G73" i="5"/>
  <c r="G75" i="5"/>
  <c r="G77" i="5"/>
  <c r="F78" i="5"/>
  <c r="G78" i="5"/>
  <c r="E79" i="5"/>
  <c r="L79" i="5" s="1"/>
  <c r="G79" i="5"/>
  <c r="G80" i="5"/>
  <c r="C82" i="5"/>
  <c r="G82" i="5"/>
  <c r="H84" i="5"/>
  <c r="G84" i="5"/>
  <c r="C89" i="5"/>
  <c r="G89" i="5"/>
  <c r="G91" i="5"/>
  <c r="G93" i="5"/>
  <c r="F94" i="5"/>
  <c r="G94" i="5"/>
  <c r="E95" i="5"/>
  <c r="L95" i="5" s="1"/>
  <c r="G95" i="5"/>
  <c r="G96" i="5"/>
  <c r="F96" i="5"/>
  <c r="C98" i="5"/>
  <c r="G98" i="5"/>
  <c r="H100" i="5"/>
  <c r="G100" i="5"/>
  <c r="C105" i="5"/>
  <c r="G105" i="5"/>
  <c r="G107" i="5"/>
  <c r="G109" i="5"/>
  <c r="F110" i="5"/>
  <c r="G110" i="5"/>
  <c r="E111" i="5"/>
  <c r="L111" i="5" s="1"/>
  <c r="G111" i="5"/>
  <c r="G112" i="5"/>
  <c r="F112" i="5"/>
  <c r="C114" i="5"/>
  <c r="G114" i="5"/>
  <c r="H116" i="5"/>
  <c r="G116" i="5"/>
  <c r="C121" i="5"/>
  <c r="G121" i="5"/>
  <c r="G123" i="5"/>
  <c r="G125" i="5"/>
  <c r="F126" i="5"/>
  <c r="G126" i="5"/>
  <c r="E127" i="5"/>
  <c r="L127" i="5" s="1"/>
  <c r="G127" i="5"/>
  <c r="G128" i="5"/>
  <c r="F128" i="5"/>
  <c r="C130" i="5"/>
  <c r="G130" i="5"/>
  <c r="H132" i="5"/>
  <c r="G132" i="5"/>
  <c r="C137" i="5"/>
  <c r="G137" i="5"/>
  <c r="G139" i="5"/>
  <c r="G141" i="5"/>
  <c r="F142" i="5"/>
  <c r="G142" i="5"/>
  <c r="E143" i="5"/>
  <c r="L143" i="5" s="1"/>
  <c r="G143" i="5"/>
  <c r="G144" i="5"/>
  <c r="F144" i="5"/>
  <c r="C146" i="5"/>
  <c r="G146" i="5"/>
  <c r="H148" i="5"/>
  <c r="G148" i="5"/>
  <c r="C153" i="5"/>
  <c r="G153" i="5"/>
  <c r="G155" i="5"/>
  <c r="G157" i="5"/>
  <c r="F158" i="5"/>
  <c r="G158" i="5"/>
  <c r="E159" i="5"/>
  <c r="L159" i="5" s="1"/>
  <c r="G159" i="5"/>
  <c r="G160" i="5"/>
  <c r="F160" i="5"/>
  <c r="C162" i="5"/>
  <c r="G162" i="5"/>
  <c r="H164" i="5"/>
  <c r="G164" i="5"/>
  <c r="C169" i="5"/>
  <c r="G169" i="5"/>
  <c r="G171" i="5"/>
  <c r="G173" i="5"/>
  <c r="F174" i="5"/>
  <c r="G174" i="5"/>
  <c r="E175" i="5"/>
  <c r="L175" i="5" s="1"/>
  <c r="G175" i="5"/>
  <c r="G176" i="5"/>
  <c r="F176" i="5"/>
  <c r="C178" i="5"/>
  <c r="G178" i="5"/>
  <c r="H180" i="5"/>
  <c r="G180" i="5"/>
  <c r="G184" i="5"/>
  <c r="F184" i="5"/>
  <c r="H188" i="5"/>
  <c r="G188" i="5"/>
  <c r="G189" i="5"/>
  <c r="H189" i="5"/>
  <c r="G192" i="5"/>
  <c r="F192" i="5"/>
  <c r="C194" i="5"/>
  <c r="G194" i="5"/>
  <c r="F198" i="5"/>
  <c r="G198" i="5"/>
  <c r="E199" i="5"/>
  <c r="L199" i="5" s="1"/>
  <c r="G199" i="5"/>
  <c r="C201" i="5"/>
  <c r="G201" i="5"/>
  <c r="G203" i="5"/>
  <c r="H204" i="5"/>
  <c r="G204" i="5"/>
  <c r="F204" i="5"/>
  <c r="G205" i="5"/>
  <c r="F205" i="5"/>
  <c r="G209" i="5"/>
  <c r="G210" i="5"/>
  <c r="F210" i="5"/>
  <c r="G211" i="5"/>
  <c r="G214" i="5"/>
  <c r="E215" i="5"/>
  <c r="L215" i="5" s="1"/>
  <c r="G215" i="5"/>
  <c r="H215" i="5"/>
  <c r="G216" i="5"/>
  <c r="F216" i="5"/>
  <c r="G218" i="5"/>
  <c r="F218" i="5"/>
  <c r="G219" i="5"/>
  <c r="C221" i="5"/>
  <c r="G221" i="5"/>
  <c r="H221" i="5"/>
  <c r="G225" i="5"/>
  <c r="H225" i="5"/>
  <c r="G226" i="5"/>
  <c r="F226" i="5"/>
  <c r="G229" i="5"/>
  <c r="H229" i="5"/>
  <c r="G230" i="5"/>
  <c r="G233" i="5"/>
  <c r="C236" i="5"/>
  <c r="G236" i="5"/>
  <c r="C238" i="5"/>
  <c r="G238" i="5"/>
  <c r="G241" i="5"/>
  <c r="G243" i="5"/>
  <c r="G245" i="5"/>
  <c r="G246" i="5"/>
  <c r="G247" i="5"/>
  <c r="H247" i="5"/>
  <c r="G248" i="5"/>
  <c r="G251" i="5"/>
  <c r="C254" i="5"/>
  <c r="G254" i="5"/>
  <c r="G257" i="5"/>
  <c r="G259" i="5"/>
  <c r="G260" i="5"/>
  <c r="G263" i="5"/>
  <c r="H263" i="5"/>
  <c r="G264" i="5"/>
  <c r="G267" i="5"/>
  <c r="C268" i="5"/>
  <c r="G268" i="5"/>
  <c r="C270" i="5"/>
  <c r="G270" i="5"/>
  <c r="G273" i="5"/>
  <c r="G274" i="5"/>
  <c r="G275" i="5"/>
  <c r="G277" i="5"/>
  <c r="H277" i="5"/>
  <c r="G278" i="5"/>
  <c r="G281" i="5"/>
  <c r="E283" i="5"/>
  <c r="L283" i="5" s="1"/>
  <c r="G283" i="5"/>
  <c r="G286" i="5"/>
  <c r="F290" i="5"/>
  <c r="G290" i="5"/>
  <c r="G292" i="5"/>
  <c r="C293" i="5"/>
  <c r="G293" i="5"/>
  <c r="G295" i="5"/>
  <c r="H296" i="5"/>
  <c r="G296" i="5"/>
  <c r="G297" i="5"/>
  <c r="G299" i="5"/>
  <c r="G302" i="5"/>
  <c r="G306" i="5"/>
  <c r="G308" i="5"/>
  <c r="C309" i="5"/>
  <c r="G309" i="5"/>
  <c r="G311" i="5"/>
  <c r="H312" i="5"/>
  <c r="G312" i="5"/>
  <c r="G313" i="5"/>
  <c r="H313" i="5"/>
  <c r="G314" i="5"/>
  <c r="H314" i="5"/>
  <c r="E315" i="5"/>
  <c r="L315" i="5" s="1"/>
  <c r="G315" i="5"/>
  <c r="H315" i="5"/>
  <c r="G316" i="5"/>
  <c r="C317" i="5"/>
  <c r="G317" i="5"/>
  <c r="H317" i="5"/>
  <c r="G319" i="5"/>
  <c r="H319" i="5"/>
  <c r="H320" i="5"/>
  <c r="G320" i="5"/>
  <c r="G326" i="5"/>
  <c r="H326" i="5"/>
  <c r="G329" i="5"/>
  <c r="H329" i="5"/>
  <c r="F330" i="5"/>
  <c r="G330" i="5"/>
  <c r="H330" i="5"/>
  <c r="E331" i="5"/>
  <c r="L331" i="5" s="1"/>
  <c r="G331" i="5"/>
  <c r="H331" i="5"/>
  <c r="G332" i="5"/>
  <c r="F332" i="5"/>
  <c r="C333" i="5"/>
  <c r="G333" i="5"/>
  <c r="H333" i="5"/>
  <c r="G335" i="5"/>
  <c r="H335" i="5"/>
  <c r="H336" i="5"/>
  <c r="G336" i="5"/>
  <c r="G342" i="5"/>
  <c r="H342" i="5"/>
  <c r="G345" i="5"/>
  <c r="H345" i="5"/>
  <c r="G346" i="5"/>
  <c r="E347" i="5"/>
  <c r="L347" i="5" s="1"/>
  <c r="G347" i="5"/>
  <c r="H347" i="5"/>
  <c r="G348" i="5"/>
  <c r="F348" i="5"/>
  <c r="G350" i="5"/>
  <c r="G351" i="5"/>
  <c r="F351" i="5"/>
  <c r="G353" i="5"/>
  <c r="H353" i="5"/>
  <c r="G355" i="5"/>
  <c r="H355" i="5"/>
  <c r="G356" i="5"/>
  <c r="G359" i="5"/>
  <c r="F359" i="5"/>
  <c r="G361" i="5"/>
  <c r="G362" i="5"/>
  <c r="G363" i="5"/>
  <c r="H363" i="5"/>
  <c r="G364" i="5"/>
  <c r="F364" i="5"/>
  <c r="C368" i="5"/>
  <c r="G368" i="5"/>
  <c r="G371" i="5"/>
  <c r="H371" i="5"/>
  <c r="G372" i="5"/>
  <c r="F372" i="5"/>
  <c r="G375" i="5"/>
  <c r="G376" i="5"/>
  <c r="G377" i="5"/>
  <c r="H377" i="5"/>
  <c r="G378" i="5"/>
  <c r="G379" i="5"/>
  <c r="H379" i="5"/>
  <c r="G380" i="5"/>
  <c r="F380" i="5"/>
  <c r="C384" i="5"/>
  <c r="G384" i="5"/>
  <c r="G385" i="5"/>
  <c r="G387" i="5"/>
  <c r="H387" i="5"/>
  <c r="G388" i="5"/>
  <c r="F388" i="5"/>
  <c r="G391" i="5"/>
  <c r="G392" i="5"/>
  <c r="F392" i="5"/>
  <c r="G397" i="5"/>
  <c r="G398" i="5"/>
  <c r="G399" i="5"/>
  <c r="G400" i="5"/>
  <c r="C402" i="5"/>
  <c r="G402" i="5"/>
  <c r="G403" i="5"/>
  <c r="H403" i="5"/>
  <c r="G404" i="5"/>
  <c r="F404" i="5"/>
  <c r="G407" i="5"/>
  <c r="F407" i="5"/>
  <c r="G408" i="5"/>
  <c r="F408" i="5"/>
  <c r="G411" i="5"/>
  <c r="H411" i="5"/>
  <c r="G412" i="5"/>
  <c r="G414" i="5"/>
  <c r="G416" i="5"/>
  <c r="G421" i="5"/>
  <c r="G422" i="5"/>
  <c r="G424" i="5"/>
  <c r="G426" i="5"/>
  <c r="G429" i="5"/>
  <c r="G431" i="5"/>
  <c r="G432" i="5"/>
  <c r="G433" i="5"/>
  <c r="H433" i="5"/>
  <c r="G435" i="5"/>
  <c r="H435" i="5"/>
  <c r="G436" i="5"/>
  <c r="G439" i="5"/>
  <c r="G441" i="5"/>
  <c r="H441" i="5"/>
  <c r="G442" i="5"/>
  <c r="G445" i="5"/>
  <c r="G450" i="5"/>
  <c r="G451" i="5"/>
  <c r="H451" i="5"/>
  <c r="G452" i="5"/>
  <c r="F452" i="5"/>
  <c r="G455" i="5"/>
  <c r="G457" i="5"/>
  <c r="H457" i="5"/>
  <c r="G458" i="5"/>
  <c r="E459" i="5"/>
  <c r="L459" i="5" s="1"/>
  <c r="G459" i="5"/>
  <c r="H459" i="5"/>
  <c r="G460" i="5"/>
  <c r="F460" i="5"/>
  <c r="G462" i="5"/>
  <c r="G463" i="5"/>
  <c r="G465" i="5"/>
  <c r="H465" i="5"/>
  <c r="G467" i="5"/>
  <c r="H467" i="5"/>
  <c r="G468" i="5"/>
  <c r="F468" i="5"/>
  <c r="G470" i="5"/>
  <c r="G471" i="5"/>
  <c r="G473" i="5"/>
  <c r="H473" i="5"/>
  <c r="E477" i="5"/>
  <c r="L477" i="5" s="1"/>
  <c r="G477" i="5"/>
  <c r="G480" i="5"/>
  <c r="G481" i="5"/>
  <c r="H481" i="5"/>
  <c r="G482" i="5"/>
  <c r="G485" i="5"/>
  <c r="G489" i="5"/>
  <c r="H489" i="5"/>
  <c r="G491" i="5"/>
  <c r="H491" i="5"/>
  <c r="G492" i="5"/>
  <c r="F492" i="5"/>
  <c r="G494" i="5"/>
  <c r="G495" i="5"/>
  <c r="G496" i="5"/>
  <c r="G497" i="5"/>
  <c r="H497" i="5"/>
  <c r="G498" i="5"/>
  <c r="G499" i="5"/>
  <c r="H499" i="5"/>
  <c r="G500" i="5"/>
  <c r="F500" i="5"/>
  <c r="G502" i="5"/>
  <c r="G503" i="5"/>
  <c r="G505" i="5"/>
  <c r="H505" i="5"/>
  <c r="G507" i="5"/>
  <c r="H507" i="5"/>
  <c r="G508" i="5"/>
  <c r="F508" i="5"/>
  <c r="C511" i="5"/>
  <c r="G511" i="5"/>
  <c r="G512" i="5"/>
  <c r="G513" i="5"/>
  <c r="H513" i="5"/>
  <c r="G514" i="5"/>
  <c r="G515" i="5"/>
  <c r="H515" i="5"/>
  <c r="G516" i="5"/>
  <c r="F516" i="5"/>
  <c r="C519" i="5"/>
  <c r="G519" i="5"/>
  <c r="G520" i="5"/>
  <c r="G522" i="5"/>
  <c r="G525" i="5"/>
  <c r="G526" i="5"/>
  <c r="G528" i="5"/>
  <c r="G530" i="5"/>
  <c r="G533" i="5"/>
  <c r="G534" i="5"/>
  <c r="G536" i="5"/>
  <c r="G537" i="5"/>
  <c r="H537" i="5"/>
  <c r="G538" i="5"/>
  <c r="G542" i="5"/>
  <c r="H542" i="5"/>
  <c r="G543" i="5"/>
  <c r="G545" i="5"/>
  <c r="G546" i="5"/>
  <c r="G547" i="5"/>
  <c r="H547" i="5"/>
  <c r="G548" i="5"/>
  <c r="G549" i="5"/>
  <c r="F549" i="5"/>
  <c r="G553" i="5"/>
  <c r="G554" i="5"/>
  <c r="F555" i="5"/>
  <c r="G555" i="5"/>
  <c r="H555" i="5"/>
  <c r="G556" i="5"/>
  <c r="G557" i="5"/>
  <c r="F557" i="5"/>
  <c r="G561" i="5"/>
  <c r="G562" i="5"/>
  <c r="G563" i="5"/>
  <c r="F563" i="5"/>
  <c r="G564" i="5"/>
  <c r="H564" i="5"/>
  <c r="G565" i="5"/>
  <c r="F565" i="5"/>
  <c r="C568" i="5"/>
  <c r="G568" i="5"/>
  <c r="G569" i="5"/>
  <c r="G571" i="5"/>
  <c r="G575" i="5"/>
  <c r="F575" i="5"/>
  <c r="C577" i="5"/>
  <c r="G577" i="5"/>
  <c r="G578" i="5"/>
  <c r="G583" i="5"/>
  <c r="G584" i="5"/>
  <c r="G586" i="5"/>
  <c r="G587" i="5"/>
  <c r="H587" i="5"/>
  <c r="G593" i="5"/>
  <c r="C594" i="5"/>
  <c r="G594" i="5"/>
  <c r="E599" i="5"/>
  <c r="L599" i="5" s="1"/>
  <c r="G599" i="5"/>
  <c r="G600" i="5"/>
  <c r="G609" i="5"/>
  <c r="G615" i="5"/>
  <c r="G616" i="5"/>
  <c r="G627" i="5"/>
  <c r="H628" i="5"/>
  <c r="G628" i="5"/>
  <c r="G629" i="5"/>
  <c r="F629" i="5"/>
  <c r="G630" i="5"/>
  <c r="G631" i="5"/>
  <c r="G632" i="5"/>
  <c r="F632" i="5"/>
  <c r="G633" i="5"/>
  <c r="G635" i="5"/>
  <c r="H636" i="5"/>
  <c r="G636" i="5"/>
  <c r="G637" i="5"/>
  <c r="F637" i="5"/>
  <c r="G638" i="5"/>
  <c r="E639" i="5"/>
  <c r="L639" i="5" s="1"/>
  <c r="G639" i="5"/>
  <c r="C639" i="5"/>
  <c r="G640" i="5"/>
  <c r="E640" i="5"/>
  <c r="L640" i="5" s="1"/>
  <c r="C640" i="5"/>
  <c r="G641" i="5"/>
  <c r="G643" i="5"/>
  <c r="E643" i="5"/>
  <c r="L643" i="5" s="1"/>
  <c r="G645" i="5"/>
  <c r="G651" i="5"/>
  <c r="G654" i="5"/>
  <c r="G656" i="5"/>
  <c r="G657" i="5"/>
  <c r="H657" i="5"/>
  <c r="E657" i="5"/>
  <c r="L657" i="5" s="1"/>
  <c r="C657" i="5"/>
  <c r="G660" i="5"/>
  <c r="G662" i="5"/>
  <c r="G666" i="5"/>
  <c r="G668" i="5"/>
  <c r="E668" i="5"/>
  <c r="L668" i="5" s="1"/>
  <c r="G670" i="5"/>
  <c r="E670" i="5"/>
  <c r="L670" i="5" s="1"/>
  <c r="G673" i="5"/>
  <c r="H673" i="5"/>
  <c r="E673" i="5"/>
  <c r="L673" i="5" s="1"/>
  <c r="C673" i="5"/>
  <c r="G679" i="5"/>
  <c r="G683" i="5"/>
  <c r="G689" i="5"/>
  <c r="H689" i="5"/>
  <c r="E689" i="5"/>
  <c r="L689" i="5" s="1"/>
  <c r="C689" i="5"/>
  <c r="G695" i="5"/>
  <c r="C695" i="5"/>
  <c r="G703" i="5"/>
  <c r="E703" i="5"/>
  <c r="L703" i="5" s="1"/>
  <c r="G704" i="5"/>
  <c r="F704" i="5"/>
  <c r="C704" i="5"/>
  <c r="G705" i="5"/>
  <c r="H705" i="5"/>
  <c r="E705" i="5"/>
  <c r="L705" i="5" s="1"/>
  <c r="C705" i="5"/>
  <c r="H709" i="5"/>
  <c r="G709" i="5"/>
  <c r="C709" i="5"/>
  <c r="H717" i="5"/>
  <c r="G717" i="5"/>
  <c r="C717" i="5"/>
  <c r="G718" i="5"/>
  <c r="G723" i="5"/>
  <c r="E723" i="5"/>
  <c r="L723" i="5" s="1"/>
  <c r="C723" i="5"/>
  <c r="G730" i="5"/>
  <c r="G738" i="5"/>
  <c r="C739" i="5"/>
  <c r="G739" i="5"/>
  <c r="C742" i="5"/>
  <c r="G742" i="5"/>
  <c r="H742" i="5"/>
  <c r="G747" i="5"/>
  <c r="H747" i="5"/>
  <c r="C747" i="5"/>
  <c r="C752" i="5"/>
  <c r="G752" i="5"/>
  <c r="H752" i="5"/>
  <c r="G753" i="5"/>
  <c r="H753" i="5"/>
  <c r="C753" i="5"/>
  <c r="G756" i="5"/>
  <c r="H756" i="5"/>
  <c r="C756" i="5"/>
  <c r="F757" i="5"/>
  <c r="G757" i="5"/>
  <c r="C757" i="5"/>
  <c r="G759" i="5"/>
  <c r="H759" i="5"/>
  <c r="E759" i="5"/>
  <c r="L759" i="5" s="1"/>
  <c r="C759" i="5"/>
  <c r="H763" i="5"/>
  <c r="G763" i="5"/>
  <c r="E763" i="5"/>
  <c r="L763" i="5" s="1"/>
  <c r="C763" i="5"/>
  <c r="G774" i="5"/>
  <c r="C774" i="5"/>
  <c r="C776" i="5"/>
  <c r="G776" i="5"/>
  <c r="E776" i="5"/>
  <c r="L776" i="5" s="1"/>
  <c r="G778" i="5"/>
  <c r="C778" i="5"/>
  <c r="G780" i="5"/>
  <c r="H780" i="5"/>
  <c r="E780" i="5"/>
  <c r="L780" i="5" s="1"/>
  <c r="C780" i="5"/>
  <c r="G783" i="5"/>
  <c r="H783" i="5"/>
  <c r="C783" i="5"/>
  <c r="G801" i="5"/>
  <c r="G803" i="5"/>
  <c r="C803" i="5"/>
  <c r="G805" i="5"/>
  <c r="C805" i="5"/>
  <c r="G806" i="5"/>
  <c r="G808" i="5"/>
  <c r="G817" i="5"/>
  <c r="C817" i="5"/>
  <c r="G820" i="5"/>
  <c r="H820" i="5"/>
  <c r="C820" i="5"/>
  <c r="G823" i="5"/>
  <c r="H823" i="5"/>
  <c r="C823" i="5"/>
  <c r="G833" i="5"/>
  <c r="G840" i="5"/>
  <c r="G842" i="5"/>
  <c r="H842" i="5"/>
  <c r="C842" i="5"/>
  <c r="G844" i="5"/>
  <c r="F844" i="5"/>
  <c r="C844" i="5"/>
  <c r="G852" i="5"/>
  <c r="C852" i="5"/>
  <c r="G859" i="5"/>
  <c r="H859" i="5"/>
  <c r="E859" i="5"/>
  <c r="L859" i="5" s="1"/>
  <c r="C859" i="5"/>
  <c r="H861" i="5"/>
  <c r="G861" i="5"/>
  <c r="C861" i="5"/>
  <c r="C866" i="5"/>
  <c r="G866" i="5"/>
  <c r="H866" i="5"/>
  <c r="G868" i="5"/>
  <c r="H868" i="5"/>
  <c r="C868" i="5"/>
  <c r="G871" i="5"/>
  <c r="E871" i="5"/>
  <c r="L871" i="5" s="1"/>
  <c r="C871" i="5"/>
  <c r="H872" i="5"/>
  <c r="G872" i="5"/>
  <c r="F872" i="5"/>
  <c r="C872" i="5"/>
  <c r="G878" i="5"/>
  <c r="H885" i="5"/>
  <c r="G885" i="5"/>
  <c r="C885" i="5"/>
  <c r="G886" i="5"/>
  <c r="F886" i="5"/>
  <c r="G890" i="5"/>
  <c r="H890" i="5"/>
  <c r="H891" i="5"/>
  <c r="G891" i="5"/>
  <c r="C891" i="5"/>
  <c r="H893" i="5"/>
  <c r="G893" i="5"/>
  <c r="C893" i="5"/>
  <c r="G895" i="5"/>
  <c r="C899" i="5"/>
  <c r="G899" i="5"/>
  <c r="H899" i="5"/>
  <c r="H900" i="5"/>
  <c r="G900" i="5"/>
  <c r="F900" i="5"/>
  <c r="C900" i="5"/>
  <c r="C908" i="5"/>
  <c r="G908" i="5"/>
  <c r="H908" i="5"/>
  <c r="H909" i="5"/>
  <c r="G909" i="5"/>
  <c r="F909" i="5"/>
  <c r="G912" i="5"/>
  <c r="H912" i="5"/>
  <c r="G913" i="5"/>
  <c r="F913" i="5"/>
  <c r="G918" i="5"/>
  <c r="F918" i="5"/>
  <c r="G919" i="5"/>
  <c r="C920" i="5"/>
  <c r="G920" i="5"/>
  <c r="G923" i="5"/>
  <c r="G928" i="5"/>
  <c r="G930" i="5"/>
  <c r="G931" i="5"/>
  <c r="H931" i="5"/>
  <c r="H933" i="5"/>
  <c r="G933" i="5"/>
  <c r="F933" i="5"/>
  <c r="C935" i="5"/>
  <c r="G935" i="5"/>
  <c r="H936" i="5"/>
  <c r="G936" i="5"/>
  <c r="G940" i="5"/>
  <c r="H940" i="5"/>
  <c r="H941" i="5"/>
  <c r="G941" i="5"/>
  <c r="F941" i="5"/>
  <c r="H943" i="5"/>
  <c r="G943" i="5"/>
  <c r="C944" i="5"/>
  <c r="G944" i="5"/>
  <c r="G945" i="5"/>
  <c r="G946" i="5"/>
  <c r="F946" i="5"/>
  <c r="G947" i="5"/>
  <c r="C948" i="5"/>
  <c r="G948" i="5"/>
  <c r="G954" i="5"/>
  <c r="H955" i="5"/>
  <c r="G955" i="5"/>
  <c r="H957" i="5"/>
  <c r="G957" i="5"/>
  <c r="F957" i="5"/>
  <c r="G959" i="5"/>
  <c r="H959" i="5"/>
  <c r="G963" i="5"/>
  <c r="H963" i="5"/>
  <c r="G966" i="5"/>
  <c r="F966" i="5"/>
  <c r="G968" i="5"/>
  <c r="H973" i="5"/>
  <c r="G973" i="5"/>
  <c r="F973" i="5"/>
  <c r="H975" i="5"/>
  <c r="G975" i="5"/>
  <c r="G977" i="5"/>
  <c r="F977" i="5"/>
  <c r="C978" i="5"/>
  <c r="G978" i="5"/>
  <c r="F978" i="5"/>
  <c r="G979" i="5"/>
  <c r="H979" i="5"/>
  <c r="G980" i="5"/>
  <c r="H981" i="5"/>
  <c r="G981" i="5"/>
  <c r="F981" i="5"/>
  <c r="G983" i="5"/>
  <c r="F984" i="5"/>
  <c r="G984" i="5"/>
  <c r="G985" i="5"/>
  <c r="F985" i="5"/>
  <c r="C986" i="5"/>
  <c r="G986" i="5"/>
  <c r="F986" i="5"/>
  <c r="G987" i="5"/>
  <c r="H987" i="5"/>
  <c r="H989" i="5"/>
  <c r="G989" i="5"/>
  <c r="F989" i="5"/>
  <c r="H991" i="5"/>
  <c r="G991" i="5"/>
  <c r="F992" i="5"/>
  <c r="G992" i="5"/>
  <c r="G996" i="5"/>
  <c r="G999" i="5"/>
  <c r="H999" i="5"/>
  <c r="F1000" i="5"/>
  <c r="G1000" i="5"/>
  <c r="F1008" i="5"/>
  <c r="G1008" i="5"/>
  <c r="E1009" i="5"/>
  <c r="L1009" i="5" s="1"/>
  <c r="G1009" i="5"/>
  <c r="G1010" i="5"/>
  <c r="F1010" i="5"/>
  <c r="C1011" i="5"/>
  <c r="G1011" i="5"/>
  <c r="H1011" i="5"/>
  <c r="G1013" i="5"/>
  <c r="H1013" i="5"/>
  <c r="F1016" i="5"/>
  <c r="G1016" i="5"/>
  <c r="E1017" i="5"/>
  <c r="L1017" i="5" s="1"/>
  <c r="G1017" i="5"/>
  <c r="G1018" i="5"/>
  <c r="F1018" i="5"/>
  <c r="C1019" i="5"/>
  <c r="G1019" i="5"/>
  <c r="H1019" i="5"/>
  <c r="G1021" i="5"/>
  <c r="C1022" i="5"/>
  <c r="G1022" i="5"/>
  <c r="G1024" i="5"/>
  <c r="G1025" i="5"/>
  <c r="G1027" i="5"/>
  <c r="G1029" i="5"/>
  <c r="H1029" i="5"/>
  <c r="G1032" i="5"/>
  <c r="G1036" i="5"/>
  <c r="F1036" i="5"/>
  <c r="G1037" i="5"/>
  <c r="H1037" i="5"/>
  <c r="G1039" i="5"/>
  <c r="C1040" i="5"/>
  <c r="G1040" i="5"/>
  <c r="G1041" i="5"/>
  <c r="F1041" i="5"/>
  <c r="G1042" i="5"/>
  <c r="F1042" i="5"/>
  <c r="H1043" i="5"/>
  <c r="G1043" i="5"/>
  <c r="G1046" i="5"/>
  <c r="H1046" i="5"/>
  <c r="G1052" i="5"/>
  <c r="F1052" i="5"/>
  <c r="G1053" i="5"/>
  <c r="H1053" i="5"/>
  <c r="G1054" i="5"/>
  <c r="H1054" i="5"/>
  <c r="G1056" i="5"/>
  <c r="G1060" i="5"/>
  <c r="F1060" i="5"/>
  <c r="H1061" i="5"/>
  <c r="G1061" i="5"/>
  <c r="G1066" i="5"/>
  <c r="H1066" i="5"/>
  <c r="G1068" i="5"/>
  <c r="F1068" i="5"/>
  <c r="G1072" i="5"/>
  <c r="G1073" i="5"/>
  <c r="F1073" i="5"/>
  <c r="G1074" i="5"/>
  <c r="G1075" i="5"/>
  <c r="G1077" i="5"/>
  <c r="G1078" i="5"/>
  <c r="G1079" i="5"/>
  <c r="G1080" i="5"/>
  <c r="G1081" i="5"/>
  <c r="F1081" i="5"/>
  <c r="G1082" i="5"/>
  <c r="G1083" i="5"/>
  <c r="G1087" i="5"/>
  <c r="G1088" i="5"/>
  <c r="G1089" i="5"/>
  <c r="G1094" i="5"/>
  <c r="H1094" i="5"/>
  <c r="G1096" i="5"/>
  <c r="G1097" i="5"/>
  <c r="G1099" i="5"/>
  <c r="G1100" i="5"/>
  <c r="F1100" i="5"/>
  <c r="G1101" i="5"/>
  <c r="G1102" i="5"/>
  <c r="H1102" i="5"/>
  <c r="G1107" i="5"/>
  <c r="G1110" i="5"/>
  <c r="G1116" i="5"/>
  <c r="F1116" i="5"/>
  <c r="H1117" i="5"/>
  <c r="G1117" i="5"/>
  <c r="G1119" i="5"/>
  <c r="E1120" i="5"/>
  <c r="L1120" i="5" s="1"/>
  <c r="G1120" i="5"/>
  <c r="G1121" i="5"/>
  <c r="F1121" i="5"/>
  <c r="G1122" i="5"/>
  <c r="G1124" i="5"/>
  <c r="H1125" i="5"/>
  <c r="G1125" i="5"/>
  <c r="G1127" i="5"/>
  <c r="G1128" i="5"/>
  <c r="G1129" i="5"/>
  <c r="F1129" i="5"/>
  <c r="G1130" i="5"/>
  <c r="C1131" i="5"/>
  <c r="G1131" i="5"/>
  <c r="G1134" i="5"/>
  <c r="G1135" i="5"/>
  <c r="H1136" i="5"/>
  <c r="G1136" i="5"/>
  <c r="G1137" i="5"/>
  <c r="H1137" i="5"/>
  <c r="G1140" i="5"/>
  <c r="C1142" i="5"/>
  <c r="G1142" i="5"/>
  <c r="F1146" i="5"/>
  <c r="G1146" i="5"/>
  <c r="G1147" i="5"/>
  <c r="C1149" i="5"/>
  <c r="G1149" i="5"/>
  <c r="G1151" i="5"/>
  <c r="H1152" i="5"/>
  <c r="G1152" i="5"/>
  <c r="G1153" i="5"/>
  <c r="H1153" i="5"/>
  <c r="G1157" i="5"/>
  <c r="C1158" i="5"/>
  <c r="G1158" i="5"/>
  <c r="G1159" i="5"/>
  <c r="H1162" i="5"/>
  <c r="G1162" i="5"/>
  <c r="G1166" i="5"/>
  <c r="C1167" i="5"/>
  <c r="G1167" i="5"/>
  <c r="H1168" i="5"/>
  <c r="G1168" i="5"/>
  <c r="G1170" i="5"/>
  <c r="G1171" i="5"/>
  <c r="G1173" i="5"/>
  <c r="H1173" i="5"/>
  <c r="G1175" i="5"/>
  <c r="G1177" i="5"/>
  <c r="F1177" i="5"/>
  <c r="H1187" i="5"/>
  <c r="G1187" i="5"/>
  <c r="G1189" i="5"/>
  <c r="H1190" i="5"/>
  <c r="G1190" i="5"/>
  <c r="E1191" i="5"/>
  <c r="L1191" i="5" s="1"/>
  <c r="G1191" i="5"/>
  <c r="H1191" i="5"/>
  <c r="H1192" i="5"/>
  <c r="G1192" i="5"/>
  <c r="G1193" i="5"/>
  <c r="G1197" i="5"/>
  <c r="G1198" i="5"/>
  <c r="G1203" i="5"/>
  <c r="G1205" i="5"/>
  <c r="H1205" i="5"/>
  <c r="G1206" i="5"/>
  <c r="E1207" i="5"/>
  <c r="L1207" i="5" s="1"/>
  <c r="G1207" i="5"/>
  <c r="H1207" i="5"/>
  <c r="H1208" i="5"/>
  <c r="G1208" i="5"/>
  <c r="G1209" i="5"/>
  <c r="G1212" i="5"/>
  <c r="C1218" i="5"/>
  <c r="G1218" i="5"/>
  <c r="G1220" i="5"/>
  <c r="E1223" i="5"/>
  <c r="L1223" i="5" s="1"/>
  <c r="G1223" i="5"/>
  <c r="H1223" i="5"/>
  <c r="H1224" i="5"/>
  <c r="G1224" i="5"/>
  <c r="G1225" i="5"/>
  <c r="H1225" i="5"/>
  <c r="G1226" i="5"/>
  <c r="G1227" i="5"/>
  <c r="G1229" i="5"/>
  <c r="F1230" i="5"/>
  <c r="G1230" i="5"/>
  <c r="E1231" i="5"/>
  <c r="L1231" i="5" s="1"/>
  <c r="G1231" i="5"/>
  <c r="H1231" i="5"/>
  <c r="H1232" i="5"/>
  <c r="G1232" i="5"/>
  <c r="G1233" i="5"/>
  <c r="H1233" i="5"/>
  <c r="G1235" i="5"/>
  <c r="G1237" i="5"/>
  <c r="G1243" i="5"/>
  <c r="G1245" i="5"/>
  <c r="G1251" i="5"/>
  <c r="G1253" i="5"/>
  <c r="G1258" i="5"/>
  <c r="G1260" i="5"/>
  <c r="G1266" i="5"/>
  <c r="G1268" i="5"/>
  <c r="F1270" i="5"/>
  <c r="G1270" i="5"/>
  <c r="E1271" i="5"/>
  <c r="L1271" i="5" s="1"/>
  <c r="G1271" i="5"/>
  <c r="H1271" i="5"/>
  <c r="H1272" i="5"/>
  <c r="G1272" i="5"/>
  <c r="G1273" i="5"/>
  <c r="G1274" i="5"/>
  <c r="H1276" i="5"/>
  <c r="G1276" i="5"/>
  <c r="G1277" i="5"/>
  <c r="G1282" i="5"/>
  <c r="H1284" i="5"/>
  <c r="G1284" i="5"/>
  <c r="G1285" i="5"/>
  <c r="G1286" i="5"/>
  <c r="G1287" i="5"/>
  <c r="G1289" i="5"/>
  <c r="G1293" i="5"/>
  <c r="G1295" i="5"/>
  <c r="H1296" i="5"/>
  <c r="G1296" i="5"/>
  <c r="G1297" i="5"/>
  <c r="G1300" i="5"/>
  <c r="G1306" i="5"/>
  <c r="G1307" i="5"/>
  <c r="H1307" i="5"/>
  <c r="C1310" i="5"/>
  <c r="G1310" i="5"/>
  <c r="H1312" i="5"/>
  <c r="G1312" i="5"/>
  <c r="G1315" i="5"/>
  <c r="G1316" i="5"/>
  <c r="G1317" i="5"/>
  <c r="F1317" i="5"/>
  <c r="G1318" i="5"/>
  <c r="C1319" i="5"/>
  <c r="G1319" i="5"/>
  <c r="G1321" i="5"/>
  <c r="F1321" i="5"/>
  <c r="G1322" i="5"/>
  <c r="G1324" i="5"/>
  <c r="F1324" i="5"/>
  <c r="G1326" i="5"/>
  <c r="H1326" i="5"/>
  <c r="H1328" i="5"/>
  <c r="G1328" i="5"/>
  <c r="F1328" i="5"/>
  <c r="G1329" i="5"/>
  <c r="G1330" i="5"/>
  <c r="H1330" i="5"/>
  <c r="G1333" i="5"/>
  <c r="G1335" i="5"/>
  <c r="H1335" i="5"/>
  <c r="G1340" i="5"/>
  <c r="F1340" i="5"/>
  <c r="G1341" i="5"/>
  <c r="G1343" i="5"/>
  <c r="G1345" i="5"/>
  <c r="H1345" i="5"/>
  <c r="C1347" i="5"/>
  <c r="G1347" i="5"/>
  <c r="G1351" i="5"/>
  <c r="G1353" i="5"/>
  <c r="F1353" i="5"/>
  <c r="C1354" i="5"/>
  <c r="G1354" i="5"/>
  <c r="G1359" i="5"/>
  <c r="G1361" i="5"/>
  <c r="F1361" i="5"/>
  <c r="G1363" i="5"/>
  <c r="H1363" i="5"/>
  <c r="G1364" i="5"/>
  <c r="F1366" i="5"/>
  <c r="G1366" i="5"/>
  <c r="H1366" i="5"/>
  <c r="G1367" i="5"/>
  <c r="H1367" i="5"/>
  <c r="H1368" i="5"/>
  <c r="G1368" i="5"/>
  <c r="F1368" i="5"/>
  <c r="G1369" i="5"/>
  <c r="G1371" i="5"/>
  <c r="G1372" i="5"/>
  <c r="G1373" i="5"/>
  <c r="G1374" i="5"/>
  <c r="H1374" i="5"/>
  <c r="G1375" i="5"/>
  <c r="H1375" i="5"/>
  <c r="H1376" i="5"/>
  <c r="G1376" i="5"/>
  <c r="F1376" i="5"/>
  <c r="G1377" i="5"/>
  <c r="G1378" i="5"/>
  <c r="G1379" i="5"/>
  <c r="G1380" i="5"/>
  <c r="F1380" i="5"/>
  <c r="G1381" i="5"/>
  <c r="F1382" i="5"/>
  <c r="G1382" i="5"/>
  <c r="H1382" i="5"/>
  <c r="G1383" i="5"/>
  <c r="H1383" i="5"/>
  <c r="H1384" i="5"/>
  <c r="G1384" i="5"/>
  <c r="F1384" i="5"/>
  <c r="G1385" i="5"/>
  <c r="G1387" i="5"/>
  <c r="G1388" i="5"/>
  <c r="G1389" i="5"/>
  <c r="G1390" i="5"/>
  <c r="H1390" i="5"/>
  <c r="G1391" i="5"/>
  <c r="H1391" i="5"/>
  <c r="H1392" i="5"/>
  <c r="G1392" i="5"/>
  <c r="G1393" i="5"/>
  <c r="G1395" i="5"/>
  <c r="G1396" i="5"/>
  <c r="G1397" i="5"/>
  <c r="G1398" i="5"/>
  <c r="H1398" i="5"/>
  <c r="G1399" i="5"/>
  <c r="H1399" i="5"/>
  <c r="H1400" i="5"/>
  <c r="G1400" i="5"/>
  <c r="F1400" i="5"/>
  <c r="G1401" i="5"/>
  <c r="G1403" i="5"/>
  <c r="G1404" i="5"/>
  <c r="F1404" i="5"/>
  <c r="G1405" i="5"/>
  <c r="F1406" i="5"/>
  <c r="G1406" i="5"/>
  <c r="H1406" i="5"/>
  <c r="G1407" i="5"/>
  <c r="H1407" i="5"/>
  <c r="G1410" i="5"/>
  <c r="F1414" i="5"/>
  <c r="G1414" i="5"/>
  <c r="C1417" i="5"/>
  <c r="G1417" i="5"/>
  <c r="H1417" i="5"/>
  <c r="C1418" i="5"/>
  <c r="G1418" i="5"/>
  <c r="H1418" i="5"/>
  <c r="G1419" i="5"/>
  <c r="H1419" i="5"/>
  <c r="G1424" i="5"/>
  <c r="C1426" i="5"/>
  <c r="G1426" i="5"/>
  <c r="G1429" i="5"/>
  <c r="G1434" i="5"/>
  <c r="G1436" i="5"/>
  <c r="G1438" i="5"/>
  <c r="C1439" i="5"/>
  <c r="G1439" i="5"/>
  <c r="H1439" i="5"/>
  <c r="G1441" i="5"/>
  <c r="G1445" i="5"/>
  <c r="G1446" i="5"/>
  <c r="H1446" i="5"/>
  <c r="G1448" i="5"/>
  <c r="G1449" i="5"/>
  <c r="G1450" i="5"/>
  <c r="H1452" i="5"/>
  <c r="G1452" i="5"/>
  <c r="G1454" i="5"/>
  <c r="G1457" i="5"/>
  <c r="G1459" i="5"/>
  <c r="G1461" i="5"/>
  <c r="G1464" i="5"/>
  <c r="F1464" i="5"/>
  <c r="G1465" i="5"/>
  <c r="G1466" i="5"/>
  <c r="H1466" i="5"/>
  <c r="G1469" i="5"/>
  <c r="C1471" i="5"/>
  <c r="G1471" i="5"/>
  <c r="G1472" i="5"/>
  <c r="F1472" i="5"/>
  <c r="G1474" i="5"/>
  <c r="H1476" i="5"/>
  <c r="G1476" i="5"/>
  <c r="G1478" i="5"/>
  <c r="H1478" i="5"/>
  <c r="G1480" i="5"/>
  <c r="F1480" i="5"/>
  <c r="G1481" i="5"/>
  <c r="C1482" i="5"/>
  <c r="G1482" i="5"/>
  <c r="G1483" i="5"/>
  <c r="G1485" i="5"/>
  <c r="F1485" i="5"/>
  <c r="C1489" i="5"/>
  <c r="G1489" i="5"/>
  <c r="G1490" i="5"/>
  <c r="H1490" i="5"/>
  <c r="C1492" i="5"/>
  <c r="G1492" i="5"/>
  <c r="G1498" i="5"/>
  <c r="H1498" i="5"/>
  <c r="G1499" i="5"/>
  <c r="G1506" i="5"/>
  <c r="G1509" i="5"/>
  <c r="C1510" i="5"/>
  <c r="G1510" i="5"/>
  <c r="F1510" i="5"/>
  <c r="G1512" i="5"/>
  <c r="G1514" i="5"/>
  <c r="F1516" i="5"/>
  <c r="G1516" i="5"/>
  <c r="G1519" i="5"/>
  <c r="G1520" i="5"/>
  <c r="G1523" i="5"/>
  <c r="F1524" i="5"/>
  <c r="G1524" i="5"/>
  <c r="G1535" i="5"/>
  <c r="G1539" i="5"/>
  <c r="C1539" i="5"/>
  <c r="G1541" i="5"/>
  <c r="H1541" i="5"/>
  <c r="C1541" i="5"/>
  <c r="G1545" i="5"/>
  <c r="C1545" i="5"/>
  <c r="G1546" i="5"/>
  <c r="C1550" i="5"/>
  <c r="G1550" i="5"/>
  <c r="H1550" i="5"/>
  <c r="G1558" i="5"/>
  <c r="G1567" i="5"/>
  <c r="G1569" i="5"/>
  <c r="E1571" i="5"/>
  <c r="L1571" i="5" s="1"/>
  <c r="G1571" i="5"/>
  <c r="G1572" i="5"/>
  <c r="H1572" i="5"/>
  <c r="C1572" i="5"/>
  <c r="G1580" i="5"/>
  <c r="H1580" i="5"/>
  <c r="E1580" i="5"/>
  <c r="L1580" i="5" s="1"/>
  <c r="C1580" i="5"/>
  <c r="G1586" i="5"/>
  <c r="C1586" i="5"/>
  <c r="C1589" i="5"/>
  <c r="G1589" i="5"/>
  <c r="G1590" i="5"/>
  <c r="C1590" i="5"/>
  <c r="G1591" i="5"/>
  <c r="C1591" i="5"/>
  <c r="E1595" i="5"/>
  <c r="L1595" i="5" s="1"/>
  <c r="G1595" i="5"/>
  <c r="F1595" i="5"/>
  <c r="C1595" i="5"/>
  <c r="G642" i="5"/>
  <c r="G646" i="5"/>
  <c r="G647" i="5"/>
  <c r="G649" i="5"/>
  <c r="F649" i="5"/>
  <c r="G653" i="5"/>
  <c r="G655" i="5"/>
  <c r="G658" i="5"/>
  <c r="G659" i="5"/>
  <c r="G661" i="5"/>
  <c r="G664" i="5"/>
  <c r="G665" i="5"/>
  <c r="F665" i="5"/>
  <c r="G667" i="5"/>
  <c r="G669" i="5"/>
  <c r="G672" i="5"/>
  <c r="G674" i="5"/>
  <c r="G675" i="5"/>
  <c r="G676" i="5"/>
  <c r="G677" i="5"/>
  <c r="G681" i="5"/>
  <c r="F681" i="5"/>
  <c r="G684" i="5"/>
  <c r="G686" i="5"/>
  <c r="G687" i="5"/>
  <c r="C688" i="5"/>
  <c r="G688" i="5"/>
  <c r="C691" i="5"/>
  <c r="G691" i="5"/>
  <c r="G692" i="5"/>
  <c r="H692" i="5"/>
  <c r="H693" i="5"/>
  <c r="G693" i="5"/>
  <c r="F693" i="5"/>
  <c r="G694" i="5"/>
  <c r="G696" i="5"/>
  <c r="G697" i="5"/>
  <c r="F697" i="5"/>
  <c r="G699" i="5"/>
  <c r="H699" i="5"/>
  <c r="C700" i="5"/>
  <c r="G700" i="5"/>
  <c r="H701" i="5"/>
  <c r="G701" i="5"/>
  <c r="F701" i="5"/>
  <c r="G702" i="5"/>
  <c r="C707" i="5"/>
  <c r="G707" i="5"/>
  <c r="G710" i="5"/>
  <c r="H710" i="5"/>
  <c r="G711" i="5"/>
  <c r="G713" i="5"/>
  <c r="F713" i="5"/>
  <c r="G714" i="5"/>
  <c r="F714" i="5"/>
  <c r="G715" i="5"/>
  <c r="C716" i="5"/>
  <c r="G716" i="5"/>
  <c r="G719" i="5"/>
  <c r="H719" i="5"/>
  <c r="G721" i="5"/>
  <c r="F721" i="5"/>
  <c r="G724" i="5"/>
  <c r="H725" i="5"/>
  <c r="G725" i="5"/>
  <c r="F725" i="5"/>
  <c r="C727" i="5"/>
  <c r="G727" i="5"/>
  <c r="G728" i="5"/>
  <c r="H728" i="5"/>
  <c r="G729" i="5"/>
  <c r="F729" i="5"/>
  <c r="G731" i="5"/>
  <c r="G735" i="5"/>
  <c r="H735" i="5"/>
  <c r="C736" i="5"/>
  <c r="G736" i="5"/>
  <c r="G740" i="5"/>
  <c r="H741" i="5"/>
  <c r="G741" i="5"/>
  <c r="F741" i="5"/>
  <c r="G743" i="5"/>
  <c r="H743" i="5"/>
  <c r="G744" i="5"/>
  <c r="H744" i="5"/>
  <c r="G746" i="5"/>
  <c r="G748" i="5"/>
  <c r="C750" i="5"/>
  <c r="G750" i="5"/>
  <c r="G754" i="5"/>
  <c r="G755" i="5"/>
  <c r="H761" i="5"/>
  <c r="G761" i="5"/>
  <c r="F761" i="5"/>
  <c r="G765" i="5"/>
  <c r="H765" i="5"/>
  <c r="G766" i="5"/>
  <c r="H766" i="5"/>
  <c r="G767" i="5"/>
  <c r="F767" i="5"/>
  <c r="C768" i="5"/>
  <c r="G768" i="5"/>
  <c r="F768" i="5"/>
  <c r="G770" i="5"/>
  <c r="F770" i="5"/>
  <c r="H771" i="5"/>
  <c r="G771" i="5"/>
  <c r="G772" i="5"/>
  <c r="F772" i="5"/>
  <c r="H777" i="5"/>
  <c r="G777" i="5"/>
  <c r="F777" i="5"/>
  <c r="F781" i="5"/>
  <c r="G781" i="5"/>
  <c r="H781" i="5"/>
  <c r="G782" i="5"/>
  <c r="G784" i="5"/>
  <c r="G785" i="5"/>
  <c r="G786" i="5"/>
  <c r="G787" i="5"/>
  <c r="F789" i="5"/>
  <c r="G789" i="5"/>
  <c r="H789" i="5"/>
  <c r="G790" i="5"/>
  <c r="G792" i="5"/>
  <c r="F792" i="5"/>
  <c r="G793" i="5"/>
  <c r="F793" i="5"/>
  <c r="G794" i="5"/>
  <c r="G795" i="5"/>
  <c r="G798" i="5"/>
  <c r="G799" i="5"/>
  <c r="G800" i="5"/>
  <c r="H800" i="5"/>
  <c r="G804" i="5"/>
  <c r="G807" i="5"/>
  <c r="G809" i="5"/>
  <c r="F809" i="5"/>
  <c r="G810" i="5"/>
  <c r="H810" i="5"/>
  <c r="G811" i="5"/>
  <c r="C812" i="5"/>
  <c r="G812" i="5"/>
  <c r="H812" i="5"/>
  <c r="F813" i="5"/>
  <c r="G813" i="5"/>
  <c r="H813" i="5"/>
  <c r="G814" i="5"/>
  <c r="G815" i="5"/>
  <c r="G819" i="5"/>
  <c r="F821" i="5"/>
  <c r="G821" i="5"/>
  <c r="H821" i="5"/>
  <c r="G822" i="5"/>
  <c r="G827" i="5"/>
  <c r="G828" i="5"/>
  <c r="H828" i="5"/>
  <c r="G831" i="5"/>
  <c r="G832" i="5"/>
  <c r="H832" i="5"/>
  <c r="G834" i="5"/>
  <c r="F834" i="5"/>
  <c r="G835" i="5"/>
  <c r="G836" i="5"/>
  <c r="H836" i="5"/>
  <c r="G841" i="5"/>
  <c r="G845" i="5"/>
  <c r="H845" i="5"/>
  <c r="G846" i="5"/>
  <c r="G848" i="5"/>
  <c r="G850" i="5"/>
  <c r="F850" i="5"/>
  <c r="G853" i="5"/>
  <c r="H853" i="5"/>
  <c r="G854" i="5"/>
  <c r="G855" i="5"/>
  <c r="G856" i="5"/>
  <c r="G862" i="5"/>
  <c r="F862" i="5"/>
  <c r="G870" i="5"/>
  <c r="F870" i="5"/>
  <c r="G873" i="5"/>
  <c r="G875" i="5"/>
  <c r="G876" i="5"/>
  <c r="H876" i="5"/>
  <c r="H877" i="5"/>
  <c r="G877" i="5"/>
  <c r="H879" i="5"/>
  <c r="G879" i="5"/>
  <c r="C880" i="5"/>
  <c r="G880" i="5"/>
  <c r="G881" i="5"/>
  <c r="F881" i="5"/>
  <c r="G882" i="5"/>
  <c r="F882" i="5"/>
  <c r="G883" i="5"/>
  <c r="G884" i="5"/>
  <c r="G887" i="5"/>
  <c r="H887" i="5"/>
  <c r="G888" i="5"/>
  <c r="G889" i="5"/>
  <c r="F889" i="5"/>
  <c r="G892" i="5"/>
  <c r="G894" i="5"/>
  <c r="F894" i="5"/>
  <c r="G896" i="5"/>
  <c r="H896" i="5"/>
  <c r="G897" i="5"/>
  <c r="F897" i="5"/>
  <c r="H898" i="5"/>
  <c r="G898" i="5"/>
  <c r="H901" i="5"/>
  <c r="G901" i="5"/>
  <c r="G902" i="5"/>
  <c r="G903" i="5"/>
  <c r="H903" i="5"/>
  <c r="G905" i="5"/>
  <c r="F905" i="5"/>
  <c r="G906" i="5"/>
  <c r="H906" i="5"/>
  <c r="C909" i="5"/>
  <c r="G910" i="5"/>
  <c r="C911" i="5"/>
  <c r="G911" i="5"/>
  <c r="C912" i="5"/>
  <c r="F912" i="5"/>
  <c r="C913" i="5"/>
  <c r="H913" i="5"/>
  <c r="G914" i="5"/>
  <c r="G915" i="5"/>
  <c r="H915" i="5"/>
  <c r="G916" i="5"/>
  <c r="H917" i="5"/>
  <c r="G917" i="5"/>
  <c r="F917" i="5"/>
  <c r="C919" i="5"/>
  <c r="G921" i="5"/>
  <c r="F921" i="5"/>
  <c r="G922" i="5"/>
  <c r="F922" i="5"/>
  <c r="G924" i="5"/>
  <c r="H924" i="5"/>
  <c r="H925" i="5"/>
  <c r="G925" i="5"/>
  <c r="F925" i="5"/>
  <c r="G926" i="5"/>
  <c r="H927" i="5"/>
  <c r="G927" i="5"/>
  <c r="C928" i="5"/>
  <c r="G929" i="5"/>
  <c r="F929" i="5"/>
  <c r="C931" i="5"/>
  <c r="G932" i="5"/>
  <c r="C933" i="5"/>
  <c r="E933" i="5"/>
  <c r="L933" i="5" s="1"/>
  <c r="H934" i="5"/>
  <c r="G934" i="5"/>
  <c r="H935" i="5"/>
  <c r="C936" i="5"/>
  <c r="F936" i="5"/>
  <c r="G937" i="5"/>
  <c r="G938" i="5"/>
  <c r="C939" i="5"/>
  <c r="G939" i="5"/>
  <c r="C940" i="5"/>
  <c r="F940" i="5"/>
  <c r="C941" i="5"/>
  <c r="E941" i="5"/>
  <c r="L941" i="5" s="1"/>
  <c r="G942" i="5"/>
  <c r="H942" i="5"/>
  <c r="C943" i="5"/>
  <c r="H944" i="5"/>
  <c r="C945" i="5"/>
  <c r="E945" i="5"/>
  <c r="L945" i="5" s="1"/>
  <c r="H945" i="5"/>
  <c r="C947" i="5"/>
  <c r="H949" i="5"/>
  <c r="G949" i="5"/>
  <c r="F949" i="5"/>
  <c r="G950" i="5"/>
  <c r="G951" i="5"/>
  <c r="H951" i="5"/>
  <c r="G952" i="5"/>
  <c r="G953" i="5"/>
  <c r="H954" i="5"/>
  <c r="C955" i="5"/>
  <c r="G956" i="5"/>
  <c r="C957" i="5"/>
  <c r="G958" i="5"/>
  <c r="F958" i="5"/>
  <c r="C960" i="5"/>
  <c r="G960" i="5"/>
  <c r="G961" i="5"/>
  <c r="F961" i="5"/>
  <c r="G962" i="5"/>
  <c r="C963" i="5"/>
  <c r="E963" i="5"/>
  <c r="L963" i="5" s="1"/>
  <c r="G964" i="5"/>
  <c r="H965" i="5"/>
  <c r="G965" i="5"/>
  <c r="F965" i="5"/>
  <c r="E966" i="5"/>
  <c r="L966" i="5" s="1"/>
  <c r="H966" i="5"/>
  <c r="G967" i="5"/>
  <c r="G969" i="5"/>
  <c r="G970" i="5"/>
  <c r="G971" i="5"/>
  <c r="H971" i="5"/>
  <c r="C972" i="5"/>
  <c r="G972" i="5"/>
  <c r="C973" i="5"/>
  <c r="G974" i="5"/>
  <c r="F974" i="5"/>
  <c r="C976" i="5"/>
  <c r="G976" i="5"/>
  <c r="C977" i="5"/>
  <c r="H977" i="5"/>
  <c r="E979" i="5"/>
  <c r="L979" i="5" s="1"/>
  <c r="C980" i="5"/>
  <c r="H980" i="5"/>
  <c r="C981" i="5"/>
  <c r="G982" i="5"/>
  <c r="F982" i="5"/>
  <c r="C984" i="5"/>
  <c r="H984" i="5"/>
  <c r="C985" i="5"/>
  <c r="H985" i="5"/>
  <c r="E986" i="5"/>
  <c r="L986" i="5" s="1"/>
  <c r="E987" i="5"/>
  <c r="L987" i="5" s="1"/>
  <c r="C988" i="5"/>
  <c r="G988" i="5"/>
  <c r="C989" i="5"/>
  <c r="G990" i="5"/>
  <c r="F990" i="5"/>
  <c r="C992" i="5"/>
  <c r="H992" i="5"/>
  <c r="G993" i="5"/>
  <c r="G994" i="5"/>
  <c r="F994" i="5"/>
  <c r="C995" i="5"/>
  <c r="G995" i="5"/>
  <c r="C996" i="5"/>
  <c r="H996" i="5"/>
  <c r="G997" i="5"/>
  <c r="H997" i="5"/>
  <c r="H998" i="5"/>
  <c r="G998" i="5"/>
  <c r="C999" i="5"/>
  <c r="C1000" i="5"/>
  <c r="H1000" i="5"/>
  <c r="G1001" i="5"/>
  <c r="G1002" i="5"/>
  <c r="F1002" i="5"/>
  <c r="C1003" i="5"/>
  <c r="G1003" i="5"/>
  <c r="H1003" i="5"/>
  <c r="G1004" i="5"/>
  <c r="H1004" i="5"/>
  <c r="G1005" i="5"/>
  <c r="H1005" i="5"/>
  <c r="H1006" i="5"/>
  <c r="G1006" i="5"/>
  <c r="G1007" i="5"/>
  <c r="H1007" i="5"/>
  <c r="C1008" i="5"/>
  <c r="H1008" i="5"/>
  <c r="C1009" i="5"/>
  <c r="H1009" i="5"/>
  <c r="C1010" i="5"/>
  <c r="H1010" i="5"/>
  <c r="G1012" i="5"/>
  <c r="H1012" i="5"/>
  <c r="C1013" i="5"/>
  <c r="F1013" i="5"/>
  <c r="H1014" i="5"/>
  <c r="G1014" i="5"/>
  <c r="G1015" i="5"/>
  <c r="H1015" i="5"/>
  <c r="C1016" i="5"/>
  <c r="H1016" i="5"/>
  <c r="C1017" i="5"/>
  <c r="H1017" i="5"/>
  <c r="C1018" i="5"/>
  <c r="E1018" i="5"/>
  <c r="L1018" i="5" s="1"/>
  <c r="H1018" i="5"/>
  <c r="G1020" i="5"/>
  <c r="H1020" i="5"/>
  <c r="C1021" i="5"/>
  <c r="H1021" i="5"/>
  <c r="G1023" i="5"/>
  <c r="E1024" i="5"/>
  <c r="L1024" i="5" s="1"/>
  <c r="C1025" i="5"/>
  <c r="C1026" i="5"/>
  <c r="G1026" i="5"/>
  <c r="C1028" i="5"/>
  <c r="G1028" i="5"/>
  <c r="C1029" i="5"/>
  <c r="E1029" i="5"/>
  <c r="L1029" i="5" s="1"/>
  <c r="G1030" i="5"/>
  <c r="G1031" i="5"/>
  <c r="H1032" i="5"/>
  <c r="C1033" i="5"/>
  <c r="G1033" i="5"/>
  <c r="G1034" i="5"/>
  <c r="F1034" i="5"/>
  <c r="H1035" i="5"/>
  <c r="G1035" i="5"/>
  <c r="C1036" i="5"/>
  <c r="E1036" i="5"/>
  <c r="L1036" i="5" s="1"/>
  <c r="H1036" i="5"/>
  <c r="C1037" i="5"/>
  <c r="E1037" i="5"/>
  <c r="L1037" i="5" s="1"/>
  <c r="E1038" i="5"/>
  <c r="L1038" i="5" s="1"/>
  <c r="G1038" i="5"/>
  <c r="H1038" i="5"/>
  <c r="C1039" i="5"/>
  <c r="H1039" i="5"/>
  <c r="H1040" i="5"/>
  <c r="C1041" i="5"/>
  <c r="H1041" i="5"/>
  <c r="C1042" i="5"/>
  <c r="H1042" i="5"/>
  <c r="C1043" i="5"/>
  <c r="G1044" i="5"/>
  <c r="F1045" i="5"/>
  <c r="G1045" i="5"/>
  <c r="H1045" i="5"/>
  <c r="C1046" i="5"/>
  <c r="F1046" i="5"/>
  <c r="G1047" i="5"/>
  <c r="C1048" i="5"/>
  <c r="G1048" i="5"/>
  <c r="G1049" i="5"/>
  <c r="F1049" i="5"/>
  <c r="G1050" i="5"/>
  <c r="F1050" i="5"/>
  <c r="H1051" i="5"/>
  <c r="G1051" i="5"/>
  <c r="C1052" i="5"/>
  <c r="E1052" i="5"/>
  <c r="L1052" i="5" s="1"/>
  <c r="H1052" i="5"/>
  <c r="C1053" i="5"/>
  <c r="E1053" i="5"/>
  <c r="L1053" i="5" s="1"/>
  <c r="C1054" i="5"/>
  <c r="F1054" i="5"/>
  <c r="G1055" i="5"/>
  <c r="G1057" i="5"/>
  <c r="G1058" i="5"/>
  <c r="G1059" i="5"/>
  <c r="C1060" i="5"/>
  <c r="E1060" i="5"/>
  <c r="L1060" i="5" s="1"/>
  <c r="H1060" i="5"/>
  <c r="E1061" i="5"/>
  <c r="L1061" i="5" s="1"/>
  <c r="G1062" i="5"/>
  <c r="G1063" i="5"/>
  <c r="G1064" i="5"/>
  <c r="F1064" i="5"/>
  <c r="C1065" i="5"/>
  <c r="G1065" i="5"/>
  <c r="E1066" i="5"/>
  <c r="L1066" i="5" s="1"/>
  <c r="G1067" i="5"/>
  <c r="C1068" i="5"/>
  <c r="H1068" i="5"/>
  <c r="G1069" i="5"/>
  <c r="H1070" i="5"/>
  <c r="G1070" i="5"/>
  <c r="G1071" i="5"/>
  <c r="F1072" i="5"/>
  <c r="C1073" i="5"/>
  <c r="H1073" i="5"/>
  <c r="C1075" i="5"/>
  <c r="G1076" i="5"/>
  <c r="F1076" i="5"/>
  <c r="C1078" i="5"/>
  <c r="H1078" i="5"/>
  <c r="C1079" i="5"/>
  <c r="H1079" i="5"/>
  <c r="F1080" i="5"/>
  <c r="C1081" i="5"/>
  <c r="H1081" i="5"/>
  <c r="C1083" i="5"/>
  <c r="G1084" i="5"/>
  <c r="F1084" i="5"/>
  <c r="G1085" i="5"/>
  <c r="G1086" i="5"/>
  <c r="H1086" i="5"/>
  <c r="C1087" i="5"/>
  <c r="E1087" i="5"/>
  <c r="L1087" i="5" s="1"/>
  <c r="H1087" i="5"/>
  <c r="F1088" i="5"/>
  <c r="C1089" i="5"/>
  <c r="E1089" i="5"/>
  <c r="L1089" i="5" s="1"/>
  <c r="H1089" i="5"/>
  <c r="G1090" i="5"/>
  <c r="G1091" i="5"/>
  <c r="G1092" i="5"/>
  <c r="G1093" i="5"/>
  <c r="C1094" i="5"/>
  <c r="F1094" i="5"/>
  <c r="G1095" i="5"/>
  <c r="C1097" i="5"/>
  <c r="H1097" i="5"/>
  <c r="G1098" i="5"/>
  <c r="C1099" i="5"/>
  <c r="C1100" i="5"/>
  <c r="H1100" i="5"/>
  <c r="C1102" i="5"/>
  <c r="F1102" i="5"/>
  <c r="G1103" i="5"/>
  <c r="E1104" i="5"/>
  <c r="L1104" i="5" s="1"/>
  <c r="G1104" i="5"/>
  <c r="G1105" i="5"/>
  <c r="F1105" i="5"/>
  <c r="G1106" i="5"/>
  <c r="G1108" i="5"/>
  <c r="F1108" i="5"/>
  <c r="G1109" i="5"/>
  <c r="C1110" i="5"/>
  <c r="G1111" i="5"/>
  <c r="G1112" i="5"/>
  <c r="G1113" i="5"/>
  <c r="F1113" i="5"/>
  <c r="G1114" i="5"/>
  <c r="G1115" i="5"/>
  <c r="C1116" i="5"/>
  <c r="H1116" i="5"/>
  <c r="H1118" i="5"/>
  <c r="G1118" i="5"/>
  <c r="C1119" i="5"/>
  <c r="E1119" i="5"/>
  <c r="L1119" i="5" s="1"/>
  <c r="H1119" i="5"/>
  <c r="F1120" i="5"/>
  <c r="C1121" i="5"/>
  <c r="H1121" i="5"/>
  <c r="H1122" i="5"/>
  <c r="G1123" i="5"/>
  <c r="C1124" i="5"/>
  <c r="H1124" i="5"/>
  <c r="G1126" i="5"/>
  <c r="C1127" i="5"/>
  <c r="E1127" i="5"/>
  <c r="L1127" i="5" s="1"/>
  <c r="H1127" i="5"/>
  <c r="C1129" i="5"/>
  <c r="H1129" i="5"/>
  <c r="H1130" i="5"/>
  <c r="G1132" i="5"/>
  <c r="H1133" i="5"/>
  <c r="G1133" i="5"/>
  <c r="H1134" i="5"/>
  <c r="C1135" i="5"/>
  <c r="E1135" i="5"/>
  <c r="L1135" i="5" s="1"/>
  <c r="H1135" i="5"/>
  <c r="F1138" i="5"/>
  <c r="G1138" i="5"/>
  <c r="E1139" i="5"/>
  <c r="L1139" i="5" s="1"/>
  <c r="G1139" i="5"/>
  <c r="C1140" i="5"/>
  <c r="H1140" i="5"/>
  <c r="C1141" i="5"/>
  <c r="G1141" i="5"/>
  <c r="F1142" i="5"/>
  <c r="G1143" i="5"/>
  <c r="H1144" i="5"/>
  <c r="G1144" i="5"/>
  <c r="G1145" i="5"/>
  <c r="H1145" i="5"/>
  <c r="H1146" i="5"/>
  <c r="H1147" i="5"/>
  <c r="G1148" i="5"/>
  <c r="F1149" i="5"/>
  <c r="C1150" i="5"/>
  <c r="G1150" i="5"/>
  <c r="F1153" i="5"/>
  <c r="C1154" i="5"/>
  <c r="G1154" i="5"/>
  <c r="G1155" i="5"/>
  <c r="H1155" i="5"/>
  <c r="G1156" i="5"/>
  <c r="C1159" i="5"/>
  <c r="H1160" i="5"/>
  <c r="G1160" i="5"/>
  <c r="G1161" i="5"/>
  <c r="C1162" i="5"/>
  <c r="C1163" i="5"/>
  <c r="G1163" i="5"/>
  <c r="G1164" i="5"/>
  <c r="G1165" i="5"/>
  <c r="F1165" i="5"/>
  <c r="C1168" i="5"/>
  <c r="G1169" i="5"/>
  <c r="C1171" i="5"/>
  <c r="G1172" i="5"/>
  <c r="F1173" i="5"/>
  <c r="G1174" i="5"/>
  <c r="H1174" i="5"/>
  <c r="H1176" i="5"/>
  <c r="G1176" i="5"/>
  <c r="G1178" i="5"/>
  <c r="G1179" i="5"/>
  <c r="G1180" i="5"/>
  <c r="H1181" i="5"/>
  <c r="G1181" i="5"/>
  <c r="F1181" i="5"/>
  <c r="C1182" i="5"/>
  <c r="G1182" i="5"/>
  <c r="G1183" i="5"/>
  <c r="H1183" i="5"/>
  <c r="H1184" i="5"/>
  <c r="G1184" i="5"/>
  <c r="G1185" i="5"/>
  <c r="G1186" i="5"/>
  <c r="C1187" i="5"/>
  <c r="G1188" i="5"/>
  <c r="C1190" i="5"/>
  <c r="C1191" i="5"/>
  <c r="C1192" i="5"/>
  <c r="E1192" i="5"/>
  <c r="L1192" i="5" s="1"/>
  <c r="G1194" i="5"/>
  <c r="G1195" i="5"/>
  <c r="G1196" i="5"/>
  <c r="C1198" i="5"/>
  <c r="G1199" i="5"/>
  <c r="H1199" i="5"/>
  <c r="H1200" i="5"/>
  <c r="G1200" i="5"/>
  <c r="G1201" i="5"/>
  <c r="G1202" i="5"/>
  <c r="C1203" i="5"/>
  <c r="G1204" i="5"/>
  <c r="C1206" i="5"/>
  <c r="H1206" i="5"/>
  <c r="C1207" i="5"/>
  <c r="C1208" i="5"/>
  <c r="E1208" i="5"/>
  <c r="L1208" i="5" s="1"/>
  <c r="C1210" i="5"/>
  <c r="G1210" i="5"/>
  <c r="G1211" i="5"/>
  <c r="C1212" i="5"/>
  <c r="H1212" i="5"/>
  <c r="G1213" i="5"/>
  <c r="G1214" i="5"/>
  <c r="G1215" i="5"/>
  <c r="H1215" i="5"/>
  <c r="H1216" i="5"/>
  <c r="G1216" i="5"/>
  <c r="G1217" i="5"/>
  <c r="H1217" i="5"/>
  <c r="G1219" i="5"/>
  <c r="C1220" i="5"/>
  <c r="E1220" i="5"/>
  <c r="L1220" i="5" s="1"/>
  <c r="H1220" i="5"/>
  <c r="G1221" i="5"/>
  <c r="C1222" i="5"/>
  <c r="G1222" i="5"/>
  <c r="C1223" i="5"/>
  <c r="C1224" i="5"/>
  <c r="E1224" i="5"/>
  <c r="L1224" i="5" s="1"/>
  <c r="C1226" i="5"/>
  <c r="H1226" i="5"/>
  <c r="C1227" i="5"/>
  <c r="G1228" i="5"/>
  <c r="C1230" i="5"/>
  <c r="H1230" i="5"/>
  <c r="C1231" i="5"/>
  <c r="C1232" i="5"/>
  <c r="C1234" i="5"/>
  <c r="G1234" i="5"/>
  <c r="C1235" i="5"/>
  <c r="G1236" i="5"/>
  <c r="H1237" i="5"/>
  <c r="F1238" i="5"/>
  <c r="G1238" i="5"/>
  <c r="E1239" i="5"/>
  <c r="L1239" i="5" s="1"/>
  <c r="G1239" i="5"/>
  <c r="H1239" i="5"/>
  <c r="H1240" i="5"/>
  <c r="G1240" i="5"/>
  <c r="G1241" i="5"/>
  <c r="H1241" i="5"/>
  <c r="G1242" i="5"/>
  <c r="C1243" i="5"/>
  <c r="G1244" i="5"/>
  <c r="H1245" i="5"/>
  <c r="F1246" i="5"/>
  <c r="G1246" i="5"/>
  <c r="G1247" i="5"/>
  <c r="H1247" i="5"/>
  <c r="H1248" i="5"/>
  <c r="G1248" i="5"/>
  <c r="G1249" i="5"/>
  <c r="C1250" i="5"/>
  <c r="G1250" i="5"/>
  <c r="C1251" i="5"/>
  <c r="G1252" i="5"/>
  <c r="H1253" i="5"/>
  <c r="F1254" i="5"/>
  <c r="G1254" i="5"/>
  <c r="G1255" i="5"/>
  <c r="H1255" i="5"/>
  <c r="H1256" i="5"/>
  <c r="G1256" i="5"/>
  <c r="G1257" i="5"/>
  <c r="C1258" i="5"/>
  <c r="G1259" i="5"/>
  <c r="C1260" i="5"/>
  <c r="H1260" i="5"/>
  <c r="G1261" i="5"/>
  <c r="F1262" i="5"/>
  <c r="G1262" i="5"/>
  <c r="G1263" i="5"/>
  <c r="H1263" i="5"/>
  <c r="H1264" i="5"/>
  <c r="G1264" i="5"/>
  <c r="G1265" i="5"/>
  <c r="C1266" i="5"/>
  <c r="G1267" i="5"/>
  <c r="C1268" i="5"/>
  <c r="H1268" i="5"/>
  <c r="G1269" i="5"/>
  <c r="C1270" i="5"/>
  <c r="H1270" i="5"/>
  <c r="C1271" i="5"/>
  <c r="C1272" i="5"/>
  <c r="C1274" i="5"/>
  <c r="G1275" i="5"/>
  <c r="C1276" i="5"/>
  <c r="E1276" i="5"/>
  <c r="L1276" i="5" s="1"/>
  <c r="H1277" i="5"/>
  <c r="F1278" i="5"/>
  <c r="G1278" i="5"/>
  <c r="G1279" i="5"/>
  <c r="H1279" i="5"/>
  <c r="H1280" i="5"/>
  <c r="G1280" i="5"/>
  <c r="G1281" i="5"/>
  <c r="C1282" i="5"/>
  <c r="G1283" i="5"/>
  <c r="C1284" i="5"/>
  <c r="H1285" i="5"/>
  <c r="H1286" i="5"/>
  <c r="H1287" i="5"/>
  <c r="G1288" i="5"/>
  <c r="F1290" i="5"/>
  <c r="G1290" i="5"/>
  <c r="G1291" i="5"/>
  <c r="G1292" i="5"/>
  <c r="G1294" i="5"/>
  <c r="H1294" i="5"/>
  <c r="C1295" i="5"/>
  <c r="H1295" i="5"/>
  <c r="C1296" i="5"/>
  <c r="G1298" i="5"/>
  <c r="H1298" i="5"/>
  <c r="G1299" i="5"/>
  <c r="C1300" i="5"/>
  <c r="H1300" i="5"/>
  <c r="G1301" i="5"/>
  <c r="C1302" i="5"/>
  <c r="G1302" i="5"/>
  <c r="G1303" i="5"/>
  <c r="H1303" i="5"/>
  <c r="H1304" i="5"/>
  <c r="G1304" i="5"/>
  <c r="G1305" i="5"/>
  <c r="C1307" i="5"/>
  <c r="G1308" i="5"/>
  <c r="G1309" i="5"/>
  <c r="H1309" i="5"/>
  <c r="H1310" i="5"/>
  <c r="C1311" i="5"/>
  <c r="G1311" i="5"/>
  <c r="C1312" i="5"/>
  <c r="G1313" i="5"/>
  <c r="C1314" i="5"/>
  <c r="G1314" i="5"/>
  <c r="C1316" i="5"/>
  <c r="H1316" i="5"/>
  <c r="H1317" i="5"/>
  <c r="C1318" i="5"/>
  <c r="H1318" i="5"/>
  <c r="H1319" i="5"/>
  <c r="H1320" i="5"/>
  <c r="G1320" i="5"/>
  <c r="E1321" i="5"/>
  <c r="L1321" i="5" s="1"/>
  <c r="H1321" i="5"/>
  <c r="C1322" i="5"/>
  <c r="H1322" i="5"/>
  <c r="G1323" i="5"/>
  <c r="C1324" i="5"/>
  <c r="H1324" i="5"/>
  <c r="G1325" i="5"/>
  <c r="C1326" i="5"/>
  <c r="E1326" i="5"/>
  <c r="L1326" i="5" s="1"/>
  <c r="G1327" i="5"/>
  <c r="C1328" i="5"/>
  <c r="C1330" i="5"/>
  <c r="G1331" i="5"/>
  <c r="G1332" i="5"/>
  <c r="F1332" i="5"/>
  <c r="G1334" i="5"/>
  <c r="C1335" i="5"/>
  <c r="H1336" i="5"/>
  <c r="G1336" i="5"/>
  <c r="F1336" i="5"/>
  <c r="G1337" i="5"/>
  <c r="C1338" i="5"/>
  <c r="G1338" i="5"/>
  <c r="G1339" i="5"/>
  <c r="H1339" i="5"/>
  <c r="C1340" i="5"/>
  <c r="E1340" i="5"/>
  <c r="L1340" i="5" s="1"/>
  <c r="H1340" i="5"/>
  <c r="H1341" i="5"/>
  <c r="G1342" i="5"/>
  <c r="H1344" i="5"/>
  <c r="G1344" i="5"/>
  <c r="C1346" i="5"/>
  <c r="G1346" i="5"/>
  <c r="G1348" i="5"/>
  <c r="G1349" i="5"/>
  <c r="F1349" i="5"/>
  <c r="G1350" i="5"/>
  <c r="C1351" i="5"/>
  <c r="H1352" i="5"/>
  <c r="G1352" i="5"/>
  <c r="F1352" i="5"/>
  <c r="H1353" i="5"/>
  <c r="G1355" i="5"/>
  <c r="H1355" i="5"/>
  <c r="G1356" i="5"/>
  <c r="G1357" i="5"/>
  <c r="G1358" i="5"/>
  <c r="H1358" i="5"/>
  <c r="H1359" i="5"/>
  <c r="H1360" i="5"/>
  <c r="G1360" i="5"/>
  <c r="E1361" i="5"/>
  <c r="L1361" i="5" s="1"/>
  <c r="H1361" i="5"/>
  <c r="G1362" i="5"/>
  <c r="C1363" i="5"/>
  <c r="C1364" i="5"/>
  <c r="H1364" i="5"/>
  <c r="G1365" i="5"/>
  <c r="C1366" i="5"/>
  <c r="C1368" i="5"/>
  <c r="H1369" i="5"/>
  <c r="G1370" i="5"/>
  <c r="C1371" i="5"/>
  <c r="C1372" i="5"/>
  <c r="H1372" i="5"/>
  <c r="H1373" i="5"/>
  <c r="C1374" i="5"/>
  <c r="C1376" i="5"/>
  <c r="E1377" i="5"/>
  <c r="L1377" i="5" s="1"/>
  <c r="C1378" i="5"/>
  <c r="E1378" i="5"/>
  <c r="L1378" i="5" s="1"/>
  <c r="C1379" i="5"/>
  <c r="C1380" i="5"/>
  <c r="E1380" i="5"/>
  <c r="L1380" i="5" s="1"/>
  <c r="H1380" i="5"/>
  <c r="H1381" i="5"/>
  <c r="C1382" i="5"/>
  <c r="C1384" i="5"/>
  <c r="G1386" i="5"/>
  <c r="C1387" i="5"/>
  <c r="C1388" i="5"/>
  <c r="H1388" i="5"/>
  <c r="H1389" i="5"/>
  <c r="C1390" i="5"/>
  <c r="E1390" i="5"/>
  <c r="L1390" i="5" s="1"/>
  <c r="C1392" i="5"/>
  <c r="E1392" i="5"/>
  <c r="L1392" i="5" s="1"/>
  <c r="C1394" i="5"/>
  <c r="G1394" i="5"/>
  <c r="C1395" i="5"/>
  <c r="C1396" i="5"/>
  <c r="H1396" i="5"/>
  <c r="H1397" i="5"/>
  <c r="C1398" i="5"/>
  <c r="C1400" i="5"/>
  <c r="G1402" i="5"/>
  <c r="C1403" i="5"/>
  <c r="C1404" i="5"/>
  <c r="H1404" i="5"/>
  <c r="H1405" i="5"/>
  <c r="C1406" i="5"/>
  <c r="H1408" i="5"/>
  <c r="G1408" i="5"/>
  <c r="F1408" i="5"/>
  <c r="G1409" i="5"/>
  <c r="C1410" i="5"/>
  <c r="G1411" i="5"/>
  <c r="G1412" i="5"/>
  <c r="F1412" i="5"/>
  <c r="G1413" i="5"/>
  <c r="G1415" i="5"/>
  <c r="G1416" i="5"/>
  <c r="F1416" i="5"/>
  <c r="F1418" i="5"/>
  <c r="H1420" i="5"/>
  <c r="G1420" i="5"/>
  <c r="G1421" i="5"/>
  <c r="F1422" i="5"/>
  <c r="G1422" i="5"/>
  <c r="G1423" i="5"/>
  <c r="C1424" i="5"/>
  <c r="E1424" i="5"/>
  <c r="L1424" i="5" s="1"/>
  <c r="H1424" i="5"/>
  <c r="C1425" i="5"/>
  <c r="G1425" i="5"/>
  <c r="H1426" i="5"/>
  <c r="G1427" i="5"/>
  <c r="H1428" i="5"/>
  <c r="G1428" i="5"/>
  <c r="E1429" i="5"/>
  <c r="L1429" i="5" s="1"/>
  <c r="F1430" i="5"/>
  <c r="G1430" i="5"/>
  <c r="C1431" i="5"/>
  <c r="G1431" i="5"/>
  <c r="G1432" i="5"/>
  <c r="G1433" i="5"/>
  <c r="C1434" i="5"/>
  <c r="C1435" i="5"/>
  <c r="G1435" i="5"/>
  <c r="G1437" i="5"/>
  <c r="H1438" i="5"/>
  <c r="G1440" i="5"/>
  <c r="F1440" i="5"/>
  <c r="E1441" i="5"/>
  <c r="L1441" i="5" s="1"/>
  <c r="G1442" i="5"/>
  <c r="F1442" i="5"/>
  <c r="G1443" i="5"/>
  <c r="G1444" i="5"/>
  <c r="C1445" i="5"/>
  <c r="H1445" i="5"/>
  <c r="E1446" i="5"/>
  <c r="L1446" i="5" s="1"/>
  <c r="C1447" i="5"/>
  <c r="G1447" i="5"/>
  <c r="H1447" i="5"/>
  <c r="C1448" i="5"/>
  <c r="E1448" i="5"/>
  <c r="L1448" i="5" s="1"/>
  <c r="H1448" i="5"/>
  <c r="G1451" i="5"/>
  <c r="C1452" i="5"/>
  <c r="F1452" i="5"/>
  <c r="G1453" i="5"/>
  <c r="G1455" i="5"/>
  <c r="G1456" i="5"/>
  <c r="F1456" i="5"/>
  <c r="C1458" i="5"/>
  <c r="G1458" i="5"/>
  <c r="H1458" i="5"/>
  <c r="C1459" i="5"/>
  <c r="H1460" i="5"/>
  <c r="G1460" i="5"/>
  <c r="C1461" i="5"/>
  <c r="E1461" i="5"/>
  <c r="L1461" i="5" s="1"/>
  <c r="H1461" i="5"/>
  <c r="G1462" i="5"/>
  <c r="H1462" i="5"/>
  <c r="G1463" i="5"/>
  <c r="H1463" i="5"/>
  <c r="C1464" i="5"/>
  <c r="H1464" i="5"/>
  <c r="C1466" i="5"/>
  <c r="E1466" i="5"/>
  <c r="L1466" i="5" s="1"/>
  <c r="C1467" i="5"/>
  <c r="G1467" i="5"/>
  <c r="H1468" i="5"/>
  <c r="G1468" i="5"/>
  <c r="C1469" i="5"/>
  <c r="H1469" i="5"/>
  <c r="G1470" i="5"/>
  <c r="H1471" i="5"/>
  <c r="C1472" i="5"/>
  <c r="H1472" i="5"/>
  <c r="G1473" i="5"/>
  <c r="C1474" i="5"/>
  <c r="G1475" i="5"/>
  <c r="C1476" i="5"/>
  <c r="F1476" i="5"/>
  <c r="G1477" i="5"/>
  <c r="E1478" i="5"/>
  <c r="L1478" i="5" s="1"/>
  <c r="G1479" i="5"/>
  <c r="C1480" i="5"/>
  <c r="H1480" i="5"/>
  <c r="E1482" i="5"/>
  <c r="L1482" i="5" s="1"/>
  <c r="C1483" i="5"/>
  <c r="H1483" i="5"/>
  <c r="H1484" i="5"/>
  <c r="G1484" i="5"/>
  <c r="C1485" i="5"/>
  <c r="H1485" i="5"/>
  <c r="G1486" i="5"/>
  <c r="C1487" i="5"/>
  <c r="G1487" i="5"/>
  <c r="G1488" i="5"/>
  <c r="C1490" i="5"/>
  <c r="F1490" i="5"/>
  <c r="G1491" i="5"/>
  <c r="G1493" i="5"/>
  <c r="F1493" i="5"/>
  <c r="C1494" i="5"/>
  <c r="G1494" i="5"/>
  <c r="H1494" i="5"/>
  <c r="G1495" i="5"/>
  <c r="H1495" i="5"/>
  <c r="G1496" i="5"/>
  <c r="H1496" i="5"/>
  <c r="H1497" i="5"/>
  <c r="G1497" i="5"/>
  <c r="C1498" i="5"/>
  <c r="F1498" i="5"/>
  <c r="C1499" i="5"/>
  <c r="H1499" i="5"/>
  <c r="E1500" i="5"/>
  <c r="L1500" i="5" s="1"/>
  <c r="G1500" i="5"/>
  <c r="G1501" i="5"/>
  <c r="F1501" i="5"/>
  <c r="C1502" i="5"/>
  <c r="G1502" i="5"/>
  <c r="H1502" i="5"/>
  <c r="G1503" i="5"/>
  <c r="H1503" i="5"/>
  <c r="G1504" i="5"/>
  <c r="H1504" i="5"/>
  <c r="H1505" i="5"/>
  <c r="G1505" i="5"/>
  <c r="C1506" i="5"/>
  <c r="F1506" i="5"/>
  <c r="G1507" i="5"/>
  <c r="G1508" i="5"/>
  <c r="C1509" i="5"/>
  <c r="H1509" i="5"/>
  <c r="H1510" i="5"/>
  <c r="G1511" i="5"/>
  <c r="C1513" i="5"/>
  <c r="G1513" i="5"/>
  <c r="C1514" i="5"/>
  <c r="G1515" i="5"/>
  <c r="C1516" i="5"/>
  <c r="H1516" i="5"/>
  <c r="G1517" i="5"/>
  <c r="C1518" i="5"/>
  <c r="G1518" i="5"/>
  <c r="F1518" i="5"/>
  <c r="G1521" i="5"/>
  <c r="C1522" i="5"/>
  <c r="G1522" i="5"/>
  <c r="C1523" i="5"/>
  <c r="C1524" i="5"/>
  <c r="H1524" i="5"/>
  <c r="G1525" i="5"/>
  <c r="C1526" i="5"/>
  <c r="G1526" i="5"/>
  <c r="H1526" i="5"/>
  <c r="E1526" i="5"/>
  <c r="L1526" i="5" s="1"/>
  <c r="G1529" i="5"/>
  <c r="F1529" i="5"/>
  <c r="C1529" i="5"/>
  <c r="G1531" i="5"/>
  <c r="H1531" i="5"/>
  <c r="C1531" i="5"/>
  <c r="F1532" i="5"/>
  <c r="G1532" i="5"/>
  <c r="H1532" i="5"/>
  <c r="C1532" i="5"/>
  <c r="G1536" i="5"/>
  <c r="F1536" i="5"/>
  <c r="C1536" i="5"/>
  <c r="G1537" i="5"/>
  <c r="C1537" i="5"/>
  <c r="G1538" i="5"/>
  <c r="C1542" i="5"/>
  <c r="G1542" i="5"/>
  <c r="H1542" i="5"/>
  <c r="C1547" i="5"/>
  <c r="G1547" i="5"/>
  <c r="G1549" i="5"/>
  <c r="H1549" i="5"/>
  <c r="C1549" i="5"/>
  <c r="F1550" i="5"/>
  <c r="G1553" i="5"/>
  <c r="E1553" i="5"/>
  <c r="L1553" i="5" s="1"/>
  <c r="C1553" i="5"/>
  <c r="G1555" i="5"/>
  <c r="G1557" i="5"/>
  <c r="G1559" i="5"/>
  <c r="G1561" i="5"/>
  <c r="G1564" i="5"/>
  <c r="H1564" i="5"/>
  <c r="C1564" i="5"/>
  <c r="G1566" i="5"/>
  <c r="F1572" i="5"/>
  <c r="F1580" i="5"/>
  <c r="C1582" i="5"/>
  <c r="G1582" i="5"/>
  <c r="G1588" i="5"/>
  <c r="H1588" i="5"/>
  <c r="E1588" i="5"/>
  <c r="L1588" i="5" s="1"/>
  <c r="C1588" i="5"/>
  <c r="G1593" i="5"/>
  <c r="C1593" i="5"/>
  <c r="G1598" i="5"/>
  <c r="C1598" i="5"/>
  <c r="C1528" i="5"/>
  <c r="G1528" i="5"/>
  <c r="C1534" i="5"/>
  <c r="G1534" i="5"/>
  <c r="F1534" i="5"/>
  <c r="F1540" i="5"/>
  <c r="G1540" i="5"/>
  <c r="F1548" i="5"/>
  <c r="G1548" i="5"/>
  <c r="H1551" i="5"/>
  <c r="G1551" i="5"/>
  <c r="C1552" i="5"/>
  <c r="G1552" i="5"/>
  <c r="F1556" i="5"/>
  <c r="G1560" i="5"/>
  <c r="H1568" i="5"/>
  <c r="G1568" i="5"/>
  <c r="G1570" i="5"/>
  <c r="C1573" i="5"/>
  <c r="G1573" i="5"/>
  <c r="C1574" i="5"/>
  <c r="G1574" i="5"/>
  <c r="H1576" i="5"/>
  <c r="G1576" i="5"/>
  <c r="G1578" i="5"/>
  <c r="G1579" i="5"/>
  <c r="C1581" i="5"/>
  <c r="G1581" i="5"/>
  <c r="H1584" i="5"/>
  <c r="G1584" i="5"/>
  <c r="G1587" i="5"/>
  <c r="H1592" i="5"/>
  <c r="G1592" i="5"/>
  <c r="G1594" i="5"/>
  <c r="F1596" i="5"/>
  <c r="C1597" i="5"/>
  <c r="G1597" i="5"/>
  <c r="F1599" i="5"/>
  <c r="G1602" i="5"/>
  <c r="H1602" i="5"/>
  <c r="C1604" i="5"/>
  <c r="H1604" i="5"/>
  <c r="H1605" i="5"/>
  <c r="H1607" i="5"/>
  <c r="C1610" i="5"/>
  <c r="G1611" i="5"/>
  <c r="C1612" i="5"/>
  <c r="E1612" i="5"/>
  <c r="L1612" i="5" s="1"/>
  <c r="H1612" i="5"/>
  <c r="H1614" i="5"/>
  <c r="C1615" i="5"/>
  <c r="F1615" i="5"/>
  <c r="C1616" i="5"/>
  <c r="H1617" i="5"/>
  <c r="G1618" i="5"/>
  <c r="C1619" i="5"/>
  <c r="H1619" i="5"/>
  <c r="F1620" i="5"/>
  <c r="C1621" i="5"/>
  <c r="G1621" i="5"/>
  <c r="H1621" i="5"/>
  <c r="C1622" i="5"/>
  <c r="H1623" i="5"/>
  <c r="H1624" i="5"/>
  <c r="G1624" i="5"/>
  <c r="C1625" i="5"/>
  <c r="C1626" i="5"/>
  <c r="G1627" i="5"/>
  <c r="C1628" i="5"/>
  <c r="H1628" i="5"/>
  <c r="H1632" i="5"/>
  <c r="G1632" i="5"/>
  <c r="F1632" i="5"/>
  <c r="F1635" i="5"/>
  <c r="F1636" i="5"/>
  <c r="C1640" i="5"/>
  <c r="C1643" i="5"/>
  <c r="F1643" i="5"/>
  <c r="C1644" i="5"/>
  <c r="E1644" i="5"/>
  <c r="L1644" i="5" s="1"/>
  <c r="H1644" i="5"/>
  <c r="C1646" i="5"/>
  <c r="H1648" i="5"/>
  <c r="G1648" i="5"/>
  <c r="F1648" i="5"/>
  <c r="C1651" i="5"/>
  <c r="F1651" i="5"/>
  <c r="C1652" i="5"/>
  <c r="H1652" i="5"/>
  <c r="H1653" i="5"/>
  <c r="G1653" i="5"/>
  <c r="F1655" i="5"/>
  <c r="G1655" i="5"/>
  <c r="G1656" i="5"/>
  <c r="C1657" i="5"/>
  <c r="H1657" i="5"/>
  <c r="C1658" i="5"/>
  <c r="G1658" i="5"/>
  <c r="E1659" i="5"/>
  <c r="L1659" i="5" s="1"/>
  <c r="H1659" i="5"/>
  <c r="F1660" i="5"/>
  <c r="H1661" i="5"/>
  <c r="G1661" i="5"/>
  <c r="F1663" i="5"/>
  <c r="G1663" i="5"/>
  <c r="H1663" i="5"/>
  <c r="F1664" i="5"/>
  <c r="C1665" i="5"/>
  <c r="H1665" i="5"/>
  <c r="G1666" i="5"/>
  <c r="H1667" i="5"/>
  <c r="C1668" i="5"/>
  <c r="H1668" i="5"/>
  <c r="H1669" i="5"/>
  <c r="G1669" i="5"/>
  <c r="C1672" i="5"/>
  <c r="G1672" i="5"/>
  <c r="C1675" i="5"/>
  <c r="G1675" i="5"/>
  <c r="H1675" i="5"/>
  <c r="C1676" i="5"/>
  <c r="F1676" i="5"/>
  <c r="C1677" i="5"/>
  <c r="E1677" i="5"/>
  <c r="L1677" i="5" s="1"/>
  <c r="E1679" i="5"/>
  <c r="L1679" i="5" s="1"/>
  <c r="C1680" i="5"/>
  <c r="F1680" i="5"/>
  <c r="C1683" i="5"/>
  <c r="G1683" i="5"/>
  <c r="H1683" i="5"/>
  <c r="C1684" i="5"/>
  <c r="G1684" i="5"/>
  <c r="H1684" i="5"/>
  <c r="H1685" i="5"/>
  <c r="G1685" i="5"/>
  <c r="H1690" i="5"/>
  <c r="G1692" i="5"/>
  <c r="H1692" i="5"/>
  <c r="H1693" i="5"/>
  <c r="G1693" i="5"/>
  <c r="H1695" i="5"/>
  <c r="C1696" i="5"/>
  <c r="G1696" i="5"/>
  <c r="C1697" i="5"/>
  <c r="H1697" i="5"/>
  <c r="G1700" i="5"/>
  <c r="H1700" i="5"/>
  <c r="H1701" i="5"/>
  <c r="G1701" i="5"/>
  <c r="C1703" i="5"/>
  <c r="C1705" i="5"/>
  <c r="E1705" i="5"/>
  <c r="L1705" i="5" s="1"/>
  <c r="H1705" i="5"/>
  <c r="G1706" i="5"/>
  <c r="E1708" i="5"/>
  <c r="L1708" i="5" s="1"/>
  <c r="G1708" i="5"/>
  <c r="H1708" i="5"/>
  <c r="H1709" i="5"/>
  <c r="G1709" i="5"/>
  <c r="H1710" i="5"/>
  <c r="E1711" i="5"/>
  <c r="L1711" i="5" s="1"/>
  <c r="H1715" i="5"/>
  <c r="C1716" i="5"/>
  <c r="F1716" i="5"/>
  <c r="C1717" i="5"/>
  <c r="C1719" i="5"/>
  <c r="H1723" i="5"/>
  <c r="G1723" i="5"/>
  <c r="C1724" i="5"/>
  <c r="F1724" i="5"/>
  <c r="C1725" i="5"/>
  <c r="C1726" i="5"/>
  <c r="H1726" i="5"/>
  <c r="F1727" i="5"/>
  <c r="G1727" i="5"/>
  <c r="H1727" i="5"/>
  <c r="E1728" i="5"/>
  <c r="L1728" i="5" s="1"/>
  <c r="G1728" i="5"/>
  <c r="H1728" i="5"/>
  <c r="C1730" i="5"/>
  <c r="G1730" i="5"/>
  <c r="C1731" i="5"/>
  <c r="F1732" i="5"/>
  <c r="H1733" i="5"/>
  <c r="G1733" i="5"/>
  <c r="C1735" i="5"/>
  <c r="E1735" i="5"/>
  <c r="L1735" i="5" s="1"/>
  <c r="C1736" i="5"/>
  <c r="F1736" i="5"/>
  <c r="C1737" i="5"/>
  <c r="H1737" i="5"/>
  <c r="H1738" i="5"/>
  <c r="C1743" i="5"/>
  <c r="E1744" i="5"/>
  <c r="L1744" i="5" s="1"/>
  <c r="G1744" i="5"/>
  <c r="H1744" i="5"/>
  <c r="C1748" i="5"/>
  <c r="C1749" i="5"/>
  <c r="C1750" i="5"/>
  <c r="C1751" i="5"/>
  <c r="H1751" i="5"/>
  <c r="G1752" i="5"/>
  <c r="H1752" i="5"/>
  <c r="F1756" i="5"/>
  <c r="F1759" i="5"/>
  <c r="G1759" i="5"/>
  <c r="C1760" i="5"/>
  <c r="F1760" i="5"/>
  <c r="C1761" i="5"/>
  <c r="H1761" i="5"/>
  <c r="C1762" i="5"/>
  <c r="G1762" i="5"/>
  <c r="C1763" i="5"/>
  <c r="G1763" i="5"/>
  <c r="F1763" i="5"/>
  <c r="F1767" i="5"/>
  <c r="G1767" i="5"/>
  <c r="C1768" i="5"/>
  <c r="F1768" i="5"/>
  <c r="C1769" i="5"/>
  <c r="E1769" i="5"/>
  <c r="L1769" i="5" s="1"/>
  <c r="H1769" i="5"/>
  <c r="C1770" i="5"/>
  <c r="G1770" i="5"/>
  <c r="C1771" i="5"/>
  <c r="G1771" i="5"/>
  <c r="F1771" i="5"/>
  <c r="F1775" i="5"/>
  <c r="G1775" i="5"/>
  <c r="C1779" i="5"/>
  <c r="G1779" i="5"/>
  <c r="F1779" i="5"/>
  <c r="F1783" i="5"/>
  <c r="G1783" i="5"/>
  <c r="H1783" i="5"/>
  <c r="E1784" i="5"/>
  <c r="L1784" i="5" s="1"/>
  <c r="G1784" i="5"/>
  <c r="H1784" i="5"/>
  <c r="C1785" i="5"/>
  <c r="H1785" i="5"/>
  <c r="C1786" i="5"/>
  <c r="G1786" i="5"/>
  <c r="C1788" i="5"/>
  <c r="G1788" i="5"/>
  <c r="C1790" i="5"/>
  <c r="H1790" i="5"/>
  <c r="E1791" i="5"/>
  <c r="L1791" i="5" s="1"/>
  <c r="G1793" i="5"/>
  <c r="C1794" i="5"/>
  <c r="G1794" i="5"/>
  <c r="E1795" i="5"/>
  <c r="L1795" i="5" s="1"/>
  <c r="C1796" i="5"/>
  <c r="G1796" i="5"/>
  <c r="C1798" i="5"/>
  <c r="H1798" i="5"/>
  <c r="E1799" i="5"/>
  <c r="L1799" i="5" s="1"/>
  <c r="C1801" i="5"/>
  <c r="H1801" i="5"/>
  <c r="C1804" i="5"/>
  <c r="G1804" i="5"/>
  <c r="C1806" i="5"/>
  <c r="H1806" i="5"/>
  <c r="E1807" i="5"/>
  <c r="L1807" i="5" s="1"/>
  <c r="C1809" i="5"/>
  <c r="G1809" i="5"/>
  <c r="E1810" i="5"/>
  <c r="L1810" i="5" s="1"/>
  <c r="G1810" i="5"/>
  <c r="C1811" i="5"/>
  <c r="G1811" i="5"/>
  <c r="F1811" i="5"/>
  <c r="E1816" i="5"/>
  <c r="L1816" i="5" s="1"/>
  <c r="G1816" i="5"/>
  <c r="H1817" i="5"/>
  <c r="C1818" i="5"/>
  <c r="G1818" i="5"/>
  <c r="C1819" i="5"/>
  <c r="H1819" i="5"/>
  <c r="F1604" i="5"/>
  <c r="H1608" i="5"/>
  <c r="G1608" i="5"/>
  <c r="H1609" i="5"/>
  <c r="G1610" i="5"/>
  <c r="F1612" i="5"/>
  <c r="C1613" i="5"/>
  <c r="G1613" i="5"/>
  <c r="H1613" i="5"/>
  <c r="H1615" i="5"/>
  <c r="H1616" i="5"/>
  <c r="G1616" i="5"/>
  <c r="G1619" i="5"/>
  <c r="H1622" i="5"/>
  <c r="H1625" i="5"/>
  <c r="G1626" i="5"/>
  <c r="F1628" i="5"/>
  <c r="H1629" i="5"/>
  <c r="C1631" i="5"/>
  <c r="G1631" i="5"/>
  <c r="C1635" i="5"/>
  <c r="G1635" i="5"/>
  <c r="H1640" i="5"/>
  <c r="G1640" i="5"/>
  <c r="F1640" i="5"/>
  <c r="E1643" i="5"/>
  <c r="L1643" i="5" s="1"/>
  <c r="G1643" i="5"/>
  <c r="H1643" i="5"/>
  <c r="F1644" i="5"/>
  <c r="G1651" i="5"/>
  <c r="H1651" i="5"/>
  <c r="F1652" i="5"/>
  <c r="C1659" i="5"/>
  <c r="G1659" i="5"/>
  <c r="F1659" i="5"/>
  <c r="G1664" i="5"/>
  <c r="H1664" i="5"/>
  <c r="H1676" i="5"/>
  <c r="H1677" i="5"/>
  <c r="G1677" i="5"/>
  <c r="H1680" i="5"/>
  <c r="G1682" i="5"/>
  <c r="H1682" i="5"/>
  <c r="G1686" i="5"/>
  <c r="C1687" i="5"/>
  <c r="G1687" i="5"/>
  <c r="C1691" i="5"/>
  <c r="G1691" i="5"/>
  <c r="C1695" i="5"/>
  <c r="G1695" i="5"/>
  <c r="C1711" i="5"/>
  <c r="G1711" i="5"/>
  <c r="H1711" i="5"/>
  <c r="C1715" i="5"/>
  <c r="G1715" i="5"/>
  <c r="G1716" i="5"/>
  <c r="H1716" i="5"/>
  <c r="H1717" i="5"/>
  <c r="G1717" i="5"/>
  <c r="G1719" i="5"/>
  <c r="G1722" i="5"/>
  <c r="G1724" i="5"/>
  <c r="H1724" i="5"/>
  <c r="H1725" i="5"/>
  <c r="G1725" i="5"/>
  <c r="H1731" i="5"/>
  <c r="G1731" i="5"/>
  <c r="F1731" i="5"/>
  <c r="F1735" i="5"/>
  <c r="G1735" i="5"/>
  <c r="H1735" i="5"/>
  <c r="G1736" i="5"/>
  <c r="H1736" i="5"/>
  <c r="G1740" i="5"/>
  <c r="G1743" i="5"/>
  <c r="C1746" i="5"/>
  <c r="G1746" i="5"/>
  <c r="F1748" i="5"/>
  <c r="G1748" i="5"/>
  <c r="F1751" i="5"/>
  <c r="G1751" i="5"/>
  <c r="C1754" i="5"/>
  <c r="G1754" i="5"/>
  <c r="C1755" i="5"/>
  <c r="G1755" i="5"/>
  <c r="F1755" i="5"/>
  <c r="G1760" i="5"/>
  <c r="H1760" i="5"/>
  <c r="C1764" i="5"/>
  <c r="G1764" i="5"/>
  <c r="F1764" i="5"/>
  <c r="C1766" i="5"/>
  <c r="G1766" i="5"/>
  <c r="G1768" i="5"/>
  <c r="H1768" i="5"/>
  <c r="C1772" i="5"/>
  <c r="G1772" i="5"/>
  <c r="F1772" i="5"/>
  <c r="E1776" i="5"/>
  <c r="L1776" i="5" s="1"/>
  <c r="G1776" i="5"/>
  <c r="H1776" i="5"/>
  <c r="C1778" i="5"/>
  <c r="G1778" i="5"/>
  <c r="C1780" i="5"/>
  <c r="G1780" i="5"/>
  <c r="C1787" i="5"/>
  <c r="G1787" i="5"/>
  <c r="F1787" i="5"/>
  <c r="F1791" i="5"/>
  <c r="G1791" i="5"/>
  <c r="H1791" i="5"/>
  <c r="G1792" i="5"/>
  <c r="H1792" i="5"/>
  <c r="C1795" i="5"/>
  <c r="G1795" i="5"/>
  <c r="F1795" i="5"/>
  <c r="F1799" i="5"/>
  <c r="G1799" i="5"/>
  <c r="H1799" i="5"/>
  <c r="E1800" i="5"/>
  <c r="L1800" i="5" s="1"/>
  <c r="G1800" i="5"/>
  <c r="H1800" i="5"/>
  <c r="G1801" i="5"/>
  <c r="E1802" i="5"/>
  <c r="L1802" i="5" s="1"/>
  <c r="G1802" i="5"/>
  <c r="C1803" i="5"/>
  <c r="G1803" i="5"/>
  <c r="F1803" i="5"/>
  <c r="F1807" i="5"/>
  <c r="G1807" i="5"/>
  <c r="H1807" i="5"/>
  <c r="E1808" i="5"/>
  <c r="L1808" i="5" s="1"/>
  <c r="G1808" i="5"/>
  <c r="H1808" i="5"/>
  <c r="C1812" i="5"/>
  <c r="G1812" i="5"/>
  <c r="F1815" i="5"/>
  <c r="G1815" i="5"/>
  <c r="F1819" i="5"/>
  <c r="H1815" i="5"/>
  <c r="E1818" i="5"/>
  <c r="L1818" i="5" s="1"/>
  <c r="H1816" i="5"/>
  <c r="C1815" i="5"/>
  <c r="H1818" i="5"/>
  <c r="C1816" i="5"/>
  <c r="F50" i="5"/>
  <c r="F52" i="5"/>
  <c r="F58" i="5"/>
  <c r="F60" i="5"/>
  <c r="F66" i="5"/>
  <c r="F68" i="5"/>
  <c r="F74" i="5"/>
  <c r="F76" i="5"/>
  <c r="K76" i="5" s="1"/>
  <c r="F82" i="5"/>
  <c r="F84" i="5"/>
  <c r="F92" i="5"/>
  <c r="F98" i="5"/>
  <c r="F100" i="5"/>
  <c r="F106" i="5"/>
  <c r="F108" i="5"/>
  <c r="F114" i="5"/>
  <c r="F116" i="5"/>
  <c r="F122" i="5"/>
  <c r="F124" i="5"/>
  <c r="F130" i="5"/>
  <c r="F132" i="5"/>
  <c r="F138" i="5"/>
  <c r="F140" i="5"/>
  <c r="F146" i="5"/>
  <c r="F148" i="5"/>
  <c r="F154" i="5"/>
  <c r="F156" i="5"/>
  <c r="F162" i="5"/>
  <c r="F164" i="5"/>
  <c r="F170" i="5"/>
  <c r="F172" i="5"/>
  <c r="F178" i="5"/>
  <c r="F180" i="5"/>
  <c r="C211" i="5"/>
  <c r="H211" i="5"/>
  <c r="H230" i="5"/>
  <c r="F230" i="5"/>
  <c r="E230" i="5"/>
  <c r="L230" i="5" s="1"/>
  <c r="E241" i="5"/>
  <c r="L241" i="5" s="1"/>
  <c r="C241" i="5"/>
  <c r="F245" i="5"/>
  <c r="H260" i="5"/>
  <c r="C275" i="5"/>
  <c r="H275" i="5"/>
  <c r="C367" i="5"/>
  <c r="H367" i="5"/>
  <c r="F367" i="5"/>
  <c r="H386" i="5"/>
  <c r="C386" i="5"/>
  <c r="E397" i="5"/>
  <c r="L397" i="5" s="1"/>
  <c r="C397" i="5"/>
  <c r="H397" i="5"/>
  <c r="C667" i="5"/>
  <c r="H667" i="5"/>
  <c r="C235" i="5"/>
  <c r="H235" i="5"/>
  <c r="H254" i="5"/>
  <c r="F254" i="5"/>
  <c r="F269" i="5"/>
  <c r="C350" i="5"/>
  <c r="H350" i="5"/>
  <c r="F350" i="5"/>
  <c r="H220" i="5"/>
  <c r="H416" i="5"/>
  <c r="C416" i="5"/>
  <c r="F416" i="5"/>
  <c r="E416" i="5"/>
  <c r="L416" i="5" s="1"/>
  <c r="H49" i="5"/>
  <c r="H50" i="5"/>
  <c r="H51" i="5"/>
  <c r="H57" i="5"/>
  <c r="H58" i="5"/>
  <c r="H59" i="5"/>
  <c r="H65" i="5"/>
  <c r="H66" i="5"/>
  <c r="H67" i="5"/>
  <c r="H73" i="5"/>
  <c r="H74" i="5"/>
  <c r="H75" i="5"/>
  <c r="H81" i="5"/>
  <c r="H82" i="5"/>
  <c r="H83" i="5"/>
  <c r="H89" i="5"/>
  <c r="H90" i="5"/>
  <c r="H91" i="5"/>
  <c r="H97" i="5"/>
  <c r="H98" i="5"/>
  <c r="H99" i="5"/>
  <c r="H105" i="5"/>
  <c r="H106" i="5"/>
  <c r="H107" i="5"/>
  <c r="H113" i="5"/>
  <c r="H114" i="5"/>
  <c r="H115" i="5"/>
  <c r="H121" i="5"/>
  <c r="H122" i="5"/>
  <c r="H123" i="5"/>
  <c r="H129" i="5"/>
  <c r="H130" i="5"/>
  <c r="H131" i="5"/>
  <c r="H137" i="5"/>
  <c r="H138" i="5"/>
  <c r="H139" i="5"/>
  <c r="H145" i="5"/>
  <c r="H146" i="5"/>
  <c r="H147" i="5"/>
  <c r="H153" i="5"/>
  <c r="H154" i="5"/>
  <c r="H155" i="5"/>
  <c r="H161" i="5"/>
  <c r="H162" i="5"/>
  <c r="H163" i="5"/>
  <c r="H169" i="5"/>
  <c r="H170" i="5"/>
  <c r="H171" i="5"/>
  <c r="H177" i="5"/>
  <c r="H178" i="5"/>
  <c r="H179" i="5"/>
  <c r="H185" i="5"/>
  <c r="H186" i="5"/>
  <c r="H187" i="5"/>
  <c r="H193" i="5"/>
  <c r="H194" i="5"/>
  <c r="H195" i="5"/>
  <c r="H201" i="5"/>
  <c r="H202" i="5"/>
  <c r="H203" i="5"/>
  <c r="H214" i="5"/>
  <c r="F214" i="5"/>
  <c r="E214" i="5"/>
  <c r="L214" i="5" s="1"/>
  <c r="E220" i="5"/>
  <c r="L220" i="5" s="1"/>
  <c r="E225" i="5"/>
  <c r="L225" i="5" s="1"/>
  <c r="C225" i="5"/>
  <c r="F229" i="5"/>
  <c r="E235" i="5"/>
  <c r="L235" i="5" s="1"/>
  <c r="H244" i="5"/>
  <c r="H245" i="5"/>
  <c r="C259" i="5"/>
  <c r="H259" i="5"/>
  <c r="F265" i="5"/>
  <c r="C421" i="5"/>
  <c r="H421" i="5"/>
  <c r="F421" i="5"/>
  <c r="C219" i="5"/>
  <c r="H219" i="5"/>
  <c r="F220" i="5"/>
  <c r="H238" i="5"/>
  <c r="F238" i="5"/>
  <c r="E238" i="5"/>
  <c r="L238" i="5" s="1"/>
  <c r="H241" i="5"/>
  <c r="E249" i="5"/>
  <c r="L249" i="5" s="1"/>
  <c r="C249" i="5"/>
  <c r="H268" i="5"/>
  <c r="H269" i="5"/>
  <c r="H279" i="5"/>
  <c r="E279" i="5"/>
  <c r="L279" i="5" s="1"/>
  <c r="C279" i="5"/>
  <c r="H442" i="5"/>
  <c r="C442" i="5"/>
  <c r="H504" i="5"/>
  <c r="C504" i="5"/>
  <c r="F504" i="5"/>
  <c r="E209" i="5"/>
  <c r="L209" i="5" s="1"/>
  <c r="C209" i="5"/>
  <c r="F213" i="5"/>
  <c r="E219" i="5"/>
  <c r="L219" i="5" s="1"/>
  <c r="H228" i="5"/>
  <c r="C243" i="5"/>
  <c r="H243" i="5"/>
  <c r="H262" i="5"/>
  <c r="E262" i="5"/>
  <c r="L262" i="5" s="1"/>
  <c r="C273" i="5"/>
  <c r="F401" i="5"/>
  <c r="C401" i="5"/>
  <c r="H401" i="5"/>
  <c r="E401" i="5"/>
  <c r="L401" i="5" s="1"/>
  <c r="C471" i="5"/>
  <c r="H471" i="5"/>
  <c r="E265" i="5"/>
  <c r="L265" i="5" s="1"/>
  <c r="C265" i="5"/>
  <c r="C47" i="5"/>
  <c r="C51" i="5"/>
  <c r="C52" i="5"/>
  <c r="C53" i="5"/>
  <c r="C54" i="5"/>
  <c r="C55" i="5"/>
  <c r="C59" i="5"/>
  <c r="C60" i="5"/>
  <c r="C61" i="5"/>
  <c r="C62" i="5"/>
  <c r="C63" i="5"/>
  <c r="C67" i="5"/>
  <c r="C68" i="5"/>
  <c r="C69" i="5"/>
  <c r="C70" i="5"/>
  <c r="C71" i="5"/>
  <c r="C75" i="5"/>
  <c r="C76" i="5"/>
  <c r="C77" i="5"/>
  <c r="C78" i="5"/>
  <c r="C79" i="5"/>
  <c r="C83" i="5"/>
  <c r="C84" i="5"/>
  <c r="C85" i="5"/>
  <c r="C86" i="5"/>
  <c r="C87" i="5"/>
  <c r="C91" i="5"/>
  <c r="C92" i="5"/>
  <c r="C93" i="5"/>
  <c r="C94" i="5"/>
  <c r="C95" i="5"/>
  <c r="C99" i="5"/>
  <c r="C100" i="5"/>
  <c r="C101" i="5"/>
  <c r="C102" i="5"/>
  <c r="C103" i="5"/>
  <c r="C107" i="5"/>
  <c r="C108" i="5"/>
  <c r="C109" i="5"/>
  <c r="C110" i="5"/>
  <c r="C111" i="5"/>
  <c r="C115" i="5"/>
  <c r="C116" i="5"/>
  <c r="C117" i="5"/>
  <c r="C118" i="5"/>
  <c r="C119" i="5"/>
  <c r="C123" i="5"/>
  <c r="C124" i="5"/>
  <c r="C125" i="5"/>
  <c r="C126" i="5"/>
  <c r="C127" i="5"/>
  <c r="C131" i="5"/>
  <c r="C132" i="5"/>
  <c r="C133" i="5"/>
  <c r="C134" i="5"/>
  <c r="C135" i="5"/>
  <c r="C139" i="5"/>
  <c r="C140" i="5"/>
  <c r="C141" i="5"/>
  <c r="C142" i="5"/>
  <c r="C143" i="5"/>
  <c r="C147" i="5"/>
  <c r="C148" i="5"/>
  <c r="C149" i="5"/>
  <c r="C150" i="5"/>
  <c r="C151" i="5"/>
  <c r="C155" i="5"/>
  <c r="C156" i="5"/>
  <c r="C157" i="5"/>
  <c r="C158" i="5"/>
  <c r="C159" i="5"/>
  <c r="C163" i="5"/>
  <c r="C164" i="5"/>
  <c r="C165" i="5"/>
  <c r="C166" i="5"/>
  <c r="C167" i="5"/>
  <c r="C171" i="5"/>
  <c r="C172" i="5"/>
  <c r="C173" i="5"/>
  <c r="C174" i="5"/>
  <c r="C175" i="5"/>
  <c r="C179" i="5"/>
  <c r="C180" i="5"/>
  <c r="C181" i="5"/>
  <c r="C182" i="5"/>
  <c r="C183" i="5"/>
  <c r="C187" i="5"/>
  <c r="C188" i="5"/>
  <c r="C189" i="5"/>
  <c r="C190" i="5"/>
  <c r="C191" i="5"/>
  <c r="C195" i="5"/>
  <c r="C196" i="5"/>
  <c r="C197" i="5"/>
  <c r="C198" i="5"/>
  <c r="C199" i="5"/>
  <c r="C203" i="5"/>
  <c r="C204" i="5"/>
  <c r="F209" i="5"/>
  <c r="E213" i="5"/>
  <c r="L213" i="5" s="1"/>
  <c r="F219" i="5"/>
  <c r="H222" i="5"/>
  <c r="F222" i="5"/>
  <c r="E222" i="5"/>
  <c r="L222" i="5" s="1"/>
  <c r="E228" i="5"/>
  <c r="L228" i="5" s="1"/>
  <c r="E233" i="5"/>
  <c r="L233" i="5" s="1"/>
  <c r="C233" i="5"/>
  <c r="F237" i="5"/>
  <c r="H252" i="5"/>
  <c r="H253" i="5"/>
  <c r="C267" i="5"/>
  <c r="H267" i="5"/>
  <c r="H276" i="5"/>
  <c r="H424" i="5"/>
  <c r="C424" i="5"/>
  <c r="F424" i="5"/>
  <c r="F206" i="5"/>
  <c r="E206" i="5"/>
  <c r="L206" i="5" s="1"/>
  <c r="H212" i="5"/>
  <c r="H213" i="5"/>
  <c r="C227" i="5"/>
  <c r="H227" i="5"/>
  <c r="F233" i="5"/>
  <c r="E237" i="5"/>
  <c r="L237" i="5" s="1"/>
  <c r="H246" i="5"/>
  <c r="F246" i="5"/>
  <c r="H249" i="5"/>
  <c r="C257" i="5"/>
  <c r="F261" i="5"/>
  <c r="H482" i="5"/>
  <c r="C482" i="5"/>
  <c r="E49" i="5"/>
  <c r="L49" i="5" s="1"/>
  <c r="E50" i="5"/>
  <c r="L50" i="5" s="1"/>
  <c r="E51" i="5"/>
  <c r="L51" i="5" s="1"/>
  <c r="E52" i="5"/>
  <c r="L52" i="5" s="1"/>
  <c r="E53" i="5"/>
  <c r="L53" i="5" s="1"/>
  <c r="E54" i="5"/>
  <c r="L54" i="5" s="1"/>
  <c r="E57" i="5"/>
  <c r="L57" i="5" s="1"/>
  <c r="E58" i="5"/>
  <c r="L58" i="5" s="1"/>
  <c r="E59" i="5"/>
  <c r="L59" i="5" s="1"/>
  <c r="E60" i="5"/>
  <c r="L60" i="5" s="1"/>
  <c r="E61" i="5"/>
  <c r="L61" i="5" s="1"/>
  <c r="E62" i="5"/>
  <c r="L62" i="5" s="1"/>
  <c r="E65" i="5"/>
  <c r="L65" i="5" s="1"/>
  <c r="E66" i="5"/>
  <c r="L66" i="5" s="1"/>
  <c r="E67" i="5"/>
  <c r="L67" i="5" s="1"/>
  <c r="E68" i="5"/>
  <c r="L68" i="5" s="1"/>
  <c r="E69" i="5"/>
  <c r="L69" i="5" s="1"/>
  <c r="E70" i="5"/>
  <c r="L70" i="5" s="1"/>
  <c r="E73" i="5"/>
  <c r="L73" i="5" s="1"/>
  <c r="E74" i="5"/>
  <c r="L74" i="5" s="1"/>
  <c r="E75" i="5"/>
  <c r="L75" i="5" s="1"/>
  <c r="E76" i="5"/>
  <c r="L76" i="5" s="1"/>
  <c r="E77" i="5"/>
  <c r="L77" i="5" s="1"/>
  <c r="E78" i="5"/>
  <c r="L78" i="5" s="1"/>
  <c r="E81" i="5"/>
  <c r="L81" i="5" s="1"/>
  <c r="E82" i="5"/>
  <c r="L82" i="5" s="1"/>
  <c r="E83" i="5"/>
  <c r="L83" i="5" s="1"/>
  <c r="E84" i="5"/>
  <c r="L84" i="5" s="1"/>
  <c r="E85" i="5"/>
  <c r="L85" i="5" s="1"/>
  <c r="E86" i="5"/>
  <c r="L86" i="5" s="1"/>
  <c r="E89" i="5"/>
  <c r="L89" i="5" s="1"/>
  <c r="E90" i="5"/>
  <c r="L90" i="5" s="1"/>
  <c r="E91" i="5"/>
  <c r="L91" i="5" s="1"/>
  <c r="E92" i="5"/>
  <c r="L92" i="5" s="1"/>
  <c r="E93" i="5"/>
  <c r="L93" i="5" s="1"/>
  <c r="E94" i="5"/>
  <c r="L94" i="5" s="1"/>
  <c r="E97" i="5"/>
  <c r="L97" i="5" s="1"/>
  <c r="E98" i="5"/>
  <c r="L98" i="5" s="1"/>
  <c r="E99" i="5"/>
  <c r="L99" i="5" s="1"/>
  <c r="E100" i="5"/>
  <c r="L100" i="5" s="1"/>
  <c r="E101" i="5"/>
  <c r="L101" i="5" s="1"/>
  <c r="E102" i="5"/>
  <c r="L102" i="5" s="1"/>
  <c r="E105" i="5"/>
  <c r="L105" i="5" s="1"/>
  <c r="E106" i="5"/>
  <c r="L106" i="5" s="1"/>
  <c r="E107" i="5"/>
  <c r="L107" i="5" s="1"/>
  <c r="E108" i="5"/>
  <c r="L108" i="5" s="1"/>
  <c r="E109" i="5"/>
  <c r="L109" i="5" s="1"/>
  <c r="E110" i="5"/>
  <c r="L110" i="5" s="1"/>
  <c r="E113" i="5"/>
  <c r="L113" i="5" s="1"/>
  <c r="E114" i="5"/>
  <c r="L114" i="5" s="1"/>
  <c r="E115" i="5"/>
  <c r="L115" i="5" s="1"/>
  <c r="E116" i="5"/>
  <c r="L116" i="5" s="1"/>
  <c r="E117" i="5"/>
  <c r="L117" i="5" s="1"/>
  <c r="E118" i="5"/>
  <c r="L118" i="5" s="1"/>
  <c r="E121" i="5"/>
  <c r="L121" i="5" s="1"/>
  <c r="E122" i="5"/>
  <c r="L122" i="5" s="1"/>
  <c r="E123" i="5"/>
  <c r="L123" i="5" s="1"/>
  <c r="E124" i="5"/>
  <c r="L124" i="5" s="1"/>
  <c r="E125" i="5"/>
  <c r="L125" i="5" s="1"/>
  <c r="E126" i="5"/>
  <c r="L126" i="5" s="1"/>
  <c r="E129" i="5"/>
  <c r="L129" i="5" s="1"/>
  <c r="E130" i="5"/>
  <c r="L130" i="5" s="1"/>
  <c r="E131" i="5"/>
  <c r="L131" i="5" s="1"/>
  <c r="E132" i="5"/>
  <c r="L132" i="5" s="1"/>
  <c r="E133" i="5"/>
  <c r="L133" i="5" s="1"/>
  <c r="E134" i="5"/>
  <c r="L134" i="5" s="1"/>
  <c r="E137" i="5"/>
  <c r="L137" i="5" s="1"/>
  <c r="E138" i="5"/>
  <c r="L138" i="5" s="1"/>
  <c r="E139" i="5"/>
  <c r="L139" i="5" s="1"/>
  <c r="E140" i="5"/>
  <c r="L140" i="5" s="1"/>
  <c r="E141" i="5"/>
  <c r="L141" i="5" s="1"/>
  <c r="E142" i="5"/>
  <c r="L142" i="5" s="1"/>
  <c r="E145" i="5"/>
  <c r="L145" i="5" s="1"/>
  <c r="E146" i="5"/>
  <c r="L146" i="5" s="1"/>
  <c r="E147" i="5"/>
  <c r="L147" i="5" s="1"/>
  <c r="E148" i="5"/>
  <c r="L148" i="5" s="1"/>
  <c r="E149" i="5"/>
  <c r="L149" i="5" s="1"/>
  <c r="E150" i="5"/>
  <c r="L150" i="5" s="1"/>
  <c r="E153" i="5"/>
  <c r="L153" i="5" s="1"/>
  <c r="E154" i="5"/>
  <c r="L154" i="5" s="1"/>
  <c r="E155" i="5"/>
  <c r="L155" i="5" s="1"/>
  <c r="E156" i="5"/>
  <c r="L156" i="5" s="1"/>
  <c r="E157" i="5"/>
  <c r="L157" i="5" s="1"/>
  <c r="E158" i="5"/>
  <c r="L158" i="5" s="1"/>
  <c r="E161" i="5"/>
  <c r="L161" i="5" s="1"/>
  <c r="E162" i="5"/>
  <c r="L162" i="5" s="1"/>
  <c r="E163" i="5"/>
  <c r="L163" i="5" s="1"/>
  <c r="E164" i="5"/>
  <c r="L164" i="5" s="1"/>
  <c r="E165" i="5"/>
  <c r="L165" i="5" s="1"/>
  <c r="E166" i="5"/>
  <c r="L166" i="5" s="1"/>
  <c r="E169" i="5"/>
  <c r="L169" i="5" s="1"/>
  <c r="E170" i="5"/>
  <c r="L170" i="5" s="1"/>
  <c r="E171" i="5"/>
  <c r="L171" i="5" s="1"/>
  <c r="E172" i="5"/>
  <c r="L172" i="5" s="1"/>
  <c r="E173" i="5"/>
  <c r="L173" i="5" s="1"/>
  <c r="E174" i="5"/>
  <c r="L174" i="5" s="1"/>
  <c r="E177" i="5"/>
  <c r="L177" i="5" s="1"/>
  <c r="E178" i="5"/>
  <c r="L178" i="5" s="1"/>
  <c r="E179" i="5"/>
  <c r="L179" i="5" s="1"/>
  <c r="E180" i="5"/>
  <c r="L180" i="5" s="1"/>
  <c r="E181" i="5"/>
  <c r="L181" i="5" s="1"/>
  <c r="E182" i="5"/>
  <c r="L182" i="5" s="1"/>
  <c r="E185" i="5"/>
  <c r="L185" i="5" s="1"/>
  <c r="E186" i="5"/>
  <c r="L186" i="5" s="1"/>
  <c r="E187" i="5"/>
  <c r="L187" i="5" s="1"/>
  <c r="E188" i="5"/>
  <c r="L188" i="5" s="1"/>
  <c r="E189" i="5"/>
  <c r="L189" i="5" s="1"/>
  <c r="E190" i="5"/>
  <c r="L190" i="5" s="1"/>
  <c r="E193" i="5"/>
  <c r="L193" i="5" s="1"/>
  <c r="E194" i="5"/>
  <c r="L194" i="5" s="1"/>
  <c r="E195" i="5"/>
  <c r="L195" i="5" s="1"/>
  <c r="E196" i="5"/>
  <c r="L196" i="5" s="1"/>
  <c r="E197" i="5"/>
  <c r="L197" i="5" s="1"/>
  <c r="E198" i="5"/>
  <c r="L198" i="5" s="1"/>
  <c r="E201" i="5"/>
  <c r="L201" i="5" s="1"/>
  <c r="E202" i="5"/>
  <c r="L202" i="5" s="1"/>
  <c r="E203" i="5"/>
  <c r="L203" i="5" s="1"/>
  <c r="H209" i="5"/>
  <c r="E217" i="5"/>
  <c r="L217" i="5" s="1"/>
  <c r="C217" i="5"/>
  <c r="F221" i="5"/>
  <c r="C230" i="5"/>
  <c r="H236" i="5"/>
  <c r="H237" i="5"/>
  <c r="C245" i="5"/>
  <c r="C251" i="5"/>
  <c r="H251" i="5"/>
  <c r="F257" i="5"/>
  <c r="C260" i="5"/>
  <c r="E261" i="5"/>
  <c r="L261" i="5" s="1"/>
  <c r="H270" i="5"/>
  <c r="F270" i="5"/>
  <c r="H273" i="5"/>
  <c r="H278" i="5"/>
  <c r="F278" i="5"/>
  <c r="C278" i="5"/>
  <c r="C447" i="5"/>
  <c r="H447" i="5"/>
  <c r="C349" i="5"/>
  <c r="C357" i="5"/>
  <c r="H376" i="5"/>
  <c r="C391" i="5"/>
  <c r="H391" i="5"/>
  <c r="H410" i="5"/>
  <c r="E410" i="5"/>
  <c r="L410" i="5" s="1"/>
  <c r="H434" i="5"/>
  <c r="C434" i="5"/>
  <c r="C439" i="5"/>
  <c r="H439" i="5"/>
  <c r="H464" i="5"/>
  <c r="C495" i="5"/>
  <c r="H495" i="5"/>
  <c r="H506" i="5"/>
  <c r="C506" i="5"/>
  <c r="H849" i="5"/>
  <c r="C849" i="5"/>
  <c r="C851" i="5"/>
  <c r="H851" i="5"/>
  <c r="H904" i="5"/>
  <c r="F904" i="5"/>
  <c r="C904" i="5"/>
  <c r="C950" i="5"/>
  <c r="H950" i="5"/>
  <c r="F950" i="5"/>
  <c r="E950" i="5"/>
  <c r="L950" i="5" s="1"/>
  <c r="C1106" i="5"/>
  <c r="F1106" i="5"/>
  <c r="H1106" i="5"/>
  <c r="C280" i="5"/>
  <c r="C281" i="5"/>
  <c r="H370" i="5"/>
  <c r="E370" i="5"/>
  <c r="L370" i="5" s="1"/>
  <c r="C381" i="5"/>
  <c r="E391" i="5"/>
  <c r="L391" i="5" s="1"/>
  <c r="H400" i="5"/>
  <c r="C415" i="5"/>
  <c r="H415" i="5"/>
  <c r="H426" i="5"/>
  <c r="E426" i="5"/>
  <c r="L426" i="5" s="1"/>
  <c r="C426" i="5"/>
  <c r="C431" i="5"/>
  <c r="H431" i="5"/>
  <c r="E439" i="5"/>
  <c r="L439" i="5" s="1"/>
  <c r="F464" i="5"/>
  <c r="H466" i="5"/>
  <c r="C466" i="5"/>
  <c r="H488" i="5"/>
  <c r="E495" i="5"/>
  <c r="L495" i="5" s="1"/>
  <c r="H551" i="5"/>
  <c r="F551" i="5"/>
  <c r="C551" i="5"/>
  <c r="H561" i="5"/>
  <c r="F561" i="5"/>
  <c r="C561" i="5"/>
  <c r="H360" i="5"/>
  <c r="H361" i="5"/>
  <c r="C375" i="5"/>
  <c r="H375" i="5"/>
  <c r="E385" i="5"/>
  <c r="L385" i="5" s="1"/>
  <c r="F391" i="5"/>
  <c r="H394" i="5"/>
  <c r="E405" i="5"/>
  <c r="L405" i="5" s="1"/>
  <c r="C405" i="5"/>
  <c r="F409" i="5"/>
  <c r="H418" i="5"/>
  <c r="E418" i="5"/>
  <c r="L418" i="5" s="1"/>
  <c r="C418" i="5"/>
  <c r="C423" i="5"/>
  <c r="H423" i="5"/>
  <c r="F423" i="5"/>
  <c r="C479" i="5"/>
  <c r="H479" i="5"/>
  <c r="F488" i="5"/>
  <c r="H490" i="5"/>
  <c r="C490" i="5"/>
  <c r="H514" i="5"/>
  <c r="E514" i="5"/>
  <c r="L514" i="5" s="1"/>
  <c r="C514" i="5"/>
  <c r="C683" i="5"/>
  <c r="H683" i="5"/>
  <c r="E683" i="5"/>
  <c r="L683" i="5" s="1"/>
  <c r="C731" i="5"/>
  <c r="H731" i="5"/>
  <c r="F277" i="5"/>
  <c r="E296" i="5"/>
  <c r="L296" i="5" s="1"/>
  <c r="E297" i="5"/>
  <c r="L297" i="5" s="1"/>
  <c r="E298" i="5"/>
  <c r="L298" i="5" s="1"/>
  <c r="E302" i="5"/>
  <c r="L302" i="5" s="1"/>
  <c r="E303" i="5"/>
  <c r="L303" i="5" s="1"/>
  <c r="E309" i="5"/>
  <c r="L309" i="5" s="1"/>
  <c r="H354" i="5"/>
  <c r="E354" i="5"/>
  <c r="L354" i="5" s="1"/>
  <c r="H357" i="5"/>
  <c r="E365" i="5"/>
  <c r="L365" i="5" s="1"/>
  <c r="C365" i="5"/>
  <c r="H384" i="5"/>
  <c r="H385" i="5"/>
  <c r="C399" i="5"/>
  <c r="H399" i="5"/>
  <c r="F400" i="5"/>
  <c r="C453" i="5"/>
  <c r="H453" i="5"/>
  <c r="H456" i="5"/>
  <c r="H472" i="5"/>
  <c r="C503" i="5"/>
  <c r="H503" i="5"/>
  <c r="H512" i="5"/>
  <c r="E512" i="5"/>
  <c r="L512" i="5" s="1"/>
  <c r="C512" i="5"/>
  <c r="H522" i="5"/>
  <c r="C522" i="5"/>
  <c r="H530" i="5"/>
  <c r="E530" i="5"/>
  <c r="L530" i="5" s="1"/>
  <c r="C530" i="5"/>
  <c r="H545" i="5"/>
  <c r="F545" i="5"/>
  <c r="E545" i="5"/>
  <c r="L545" i="5" s="1"/>
  <c r="C545" i="5"/>
  <c r="C641" i="5"/>
  <c r="H641" i="5"/>
  <c r="F641" i="5"/>
  <c r="F281" i="5"/>
  <c r="F285" i="5"/>
  <c r="F289" i="5"/>
  <c r="F293" i="5"/>
  <c r="F297" i="5"/>
  <c r="F301" i="5"/>
  <c r="F310" i="5"/>
  <c r="F313" i="5"/>
  <c r="F318" i="5"/>
  <c r="F321" i="5"/>
  <c r="F325" i="5"/>
  <c r="F326" i="5"/>
  <c r="F327" i="5"/>
  <c r="F329" i="5"/>
  <c r="F334" i="5"/>
  <c r="K334" i="5" s="1"/>
  <c r="F335" i="5"/>
  <c r="F336" i="5"/>
  <c r="K336" i="5" s="1"/>
  <c r="F337" i="5"/>
  <c r="F342" i="5"/>
  <c r="F343" i="5"/>
  <c r="F344" i="5"/>
  <c r="H346" i="5"/>
  <c r="H349" i="5"/>
  <c r="C359" i="5"/>
  <c r="H359" i="5"/>
  <c r="F360" i="5"/>
  <c r="F365" i="5"/>
  <c r="E369" i="5"/>
  <c r="L369" i="5" s="1"/>
  <c r="F375" i="5"/>
  <c r="H378" i="5"/>
  <c r="H381" i="5"/>
  <c r="E384" i="5"/>
  <c r="L384" i="5" s="1"/>
  <c r="C389" i="5"/>
  <c r="H408" i="5"/>
  <c r="H409" i="5"/>
  <c r="E445" i="5"/>
  <c r="L445" i="5" s="1"/>
  <c r="C445" i="5"/>
  <c r="H445" i="5"/>
  <c r="H448" i="5"/>
  <c r="F453" i="5"/>
  <c r="C463" i="5"/>
  <c r="H463" i="5"/>
  <c r="H474" i="5"/>
  <c r="C474" i="5"/>
  <c r="H496" i="5"/>
  <c r="H520" i="5"/>
  <c r="E520" i="5"/>
  <c r="L520" i="5" s="1"/>
  <c r="C520" i="5"/>
  <c r="H528" i="5"/>
  <c r="C528" i="5"/>
  <c r="H536" i="5"/>
  <c r="C536" i="5"/>
  <c r="H720" i="5"/>
  <c r="F720" i="5"/>
  <c r="C720" i="5"/>
  <c r="H352" i="5"/>
  <c r="H368" i="5"/>
  <c r="C383" i="5"/>
  <c r="H383" i="5"/>
  <c r="H402" i="5"/>
  <c r="E402" i="5"/>
  <c r="L402" i="5" s="1"/>
  <c r="E413" i="5"/>
  <c r="L413" i="5" s="1"/>
  <c r="C413" i="5"/>
  <c r="F417" i="5"/>
  <c r="E437" i="5"/>
  <c r="L437" i="5" s="1"/>
  <c r="C437" i="5"/>
  <c r="H437" i="5"/>
  <c r="H440" i="5"/>
  <c r="H458" i="5"/>
  <c r="C458" i="5"/>
  <c r="C487" i="5"/>
  <c r="H487" i="5"/>
  <c r="H498" i="5"/>
  <c r="E498" i="5"/>
  <c r="L498" i="5" s="1"/>
  <c r="C498" i="5"/>
  <c r="H538" i="5"/>
  <c r="C538" i="5"/>
  <c r="H543" i="5"/>
  <c r="C543" i="5"/>
  <c r="C655" i="5"/>
  <c r="H655" i="5"/>
  <c r="H661" i="5"/>
  <c r="C661" i="5"/>
  <c r="F661" i="5"/>
  <c r="H285" i="5"/>
  <c r="H286" i="5"/>
  <c r="H287" i="5"/>
  <c r="H293" i="5"/>
  <c r="H294" i="5"/>
  <c r="H295" i="5"/>
  <c r="H301" i="5"/>
  <c r="H302" i="5"/>
  <c r="H303" i="5"/>
  <c r="H309" i="5"/>
  <c r="H310" i="5"/>
  <c r="H311" i="5"/>
  <c r="H351" i="5"/>
  <c r="E352" i="5"/>
  <c r="L352" i="5" s="1"/>
  <c r="H362" i="5"/>
  <c r="H365" i="5"/>
  <c r="E368" i="5"/>
  <c r="L368" i="5" s="1"/>
  <c r="C373" i="5"/>
  <c r="H392" i="5"/>
  <c r="C407" i="5"/>
  <c r="H407" i="5"/>
  <c r="F413" i="5"/>
  <c r="C429" i="5"/>
  <c r="H429" i="5"/>
  <c r="H432" i="5"/>
  <c r="F437" i="5"/>
  <c r="F440" i="5"/>
  <c r="H450" i="5"/>
  <c r="C450" i="5"/>
  <c r="C455" i="5"/>
  <c r="H455" i="5"/>
  <c r="H480" i="5"/>
  <c r="H553" i="5"/>
  <c r="F553" i="5"/>
  <c r="C553" i="5"/>
  <c r="E570" i="5"/>
  <c r="L570" i="5" s="1"/>
  <c r="H570" i="5"/>
  <c r="C570" i="5"/>
  <c r="C712" i="5"/>
  <c r="H712" i="5"/>
  <c r="F712" i="5"/>
  <c r="F517" i="5"/>
  <c r="C572" i="5"/>
  <c r="C580" i="5"/>
  <c r="C614" i="5"/>
  <c r="C633" i="5"/>
  <c r="H633" i="5"/>
  <c r="F633" i="5"/>
  <c r="C646" i="5"/>
  <c r="H646" i="5"/>
  <c r="C652" i="5"/>
  <c r="H652" i="5"/>
  <c r="C658" i="5"/>
  <c r="H658" i="5"/>
  <c r="F658" i="5"/>
  <c r="C672" i="5"/>
  <c r="H672" i="5"/>
  <c r="C678" i="5"/>
  <c r="H678" i="5"/>
  <c r="H711" i="5"/>
  <c r="C730" i="5"/>
  <c r="H730" i="5"/>
  <c r="H801" i="5"/>
  <c r="E801" i="5"/>
  <c r="L801" i="5" s="1"/>
  <c r="C801" i="5"/>
  <c r="H461" i="5"/>
  <c r="H469" i="5"/>
  <c r="H477" i="5"/>
  <c r="H485" i="5"/>
  <c r="H493" i="5"/>
  <c r="H501" i="5"/>
  <c r="H509" i="5"/>
  <c r="H517" i="5"/>
  <c r="H525" i="5"/>
  <c r="H533" i="5"/>
  <c r="H546" i="5"/>
  <c r="H554" i="5"/>
  <c r="H562" i="5"/>
  <c r="H569" i="5"/>
  <c r="F569" i="5"/>
  <c r="H574" i="5"/>
  <c r="C593" i="5"/>
  <c r="H593" i="5"/>
  <c r="F593" i="5"/>
  <c r="F622" i="5"/>
  <c r="E622" i="5"/>
  <c r="L622" i="5" s="1"/>
  <c r="C622" i="5"/>
  <c r="C644" i="5"/>
  <c r="H644" i="5"/>
  <c r="F644" i="5"/>
  <c r="C650" i="5"/>
  <c r="H650" i="5"/>
  <c r="F650" i="5"/>
  <c r="C664" i="5"/>
  <c r="H664" i="5"/>
  <c r="C670" i="5"/>
  <c r="H670" i="5"/>
  <c r="C676" i="5"/>
  <c r="H676" i="5"/>
  <c r="F676" i="5"/>
  <c r="C679" i="5"/>
  <c r="H679" i="5"/>
  <c r="C694" i="5"/>
  <c r="H694" i="5"/>
  <c r="H746" i="5"/>
  <c r="C746" i="5"/>
  <c r="F746" i="5"/>
  <c r="C784" i="5"/>
  <c r="H784" i="5"/>
  <c r="H833" i="5"/>
  <c r="C833" i="5"/>
  <c r="H559" i="5"/>
  <c r="H577" i="5"/>
  <c r="F577" i="5"/>
  <c r="C590" i="5"/>
  <c r="C601" i="5"/>
  <c r="H601" i="5"/>
  <c r="F601" i="5"/>
  <c r="E630" i="5"/>
  <c r="L630" i="5" s="1"/>
  <c r="C630" i="5"/>
  <c r="C647" i="5"/>
  <c r="H647" i="5"/>
  <c r="H653" i="5"/>
  <c r="C653" i="5"/>
  <c r="F653" i="5"/>
  <c r="C659" i="5"/>
  <c r="H659" i="5"/>
  <c r="C684" i="5"/>
  <c r="H684" i="5"/>
  <c r="F684" i="5"/>
  <c r="C702" i="5"/>
  <c r="H702" i="5"/>
  <c r="F702" i="5"/>
  <c r="E702" i="5"/>
  <c r="L702" i="5" s="1"/>
  <c r="C722" i="5"/>
  <c r="H722" i="5"/>
  <c r="F722" i="5"/>
  <c r="F441" i="5"/>
  <c r="F449" i="5"/>
  <c r="F457" i="5"/>
  <c r="F465" i="5"/>
  <c r="F489" i="5"/>
  <c r="H511" i="5"/>
  <c r="H519" i="5"/>
  <c r="F521" i="5"/>
  <c r="H527" i="5"/>
  <c r="H535" i="5"/>
  <c r="C542" i="5"/>
  <c r="F544" i="5"/>
  <c r="C550" i="5"/>
  <c r="F552" i="5"/>
  <c r="C558" i="5"/>
  <c r="E559" i="5"/>
  <c r="L559" i="5" s="1"/>
  <c r="H567" i="5"/>
  <c r="E577" i="5"/>
  <c r="L577" i="5" s="1"/>
  <c r="H578" i="5"/>
  <c r="E586" i="5"/>
  <c r="L586" i="5" s="1"/>
  <c r="C609" i="5"/>
  <c r="H609" i="5"/>
  <c r="F609" i="5"/>
  <c r="H622" i="5"/>
  <c r="H626" i="5"/>
  <c r="C638" i="5"/>
  <c r="C642" i="5"/>
  <c r="H642" i="5"/>
  <c r="E656" i="5"/>
  <c r="L656" i="5" s="1"/>
  <c r="C656" i="5"/>
  <c r="H656" i="5"/>
  <c r="C662" i="5"/>
  <c r="H662" i="5"/>
  <c r="F662" i="5"/>
  <c r="C668" i="5"/>
  <c r="H668" i="5"/>
  <c r="C674" i="5"/>
  <c r="H674" i="5"/>
  <c r="C680" i="5"/>
  <c r="H680" i="5"/>
  <c r="C703" i="5"/>
  <c r="H703" i="5"/>
  <c r="C461" i="5"/>
  <c r="C469" i="5"/>
  <c r="C477" i="5"/>
  <c r="C485" i="5"/>
  <c r="C493" i="5"/>
  <c r="C501" i="5"/>
  <c r="C509" i="5"/>
  <c r="C517" i="5"/>
  <c r="C525" i="5"/>
  <c r="C533" i="5"/>
  <c r="E542" i="5"/>
  <c r="L542" i="5" s="1"/>
  <c r="H544" i="5"/>
  <c r="H552" i="5"/>
  <c r="F559" i="5"/>
  <c r="H560" i="5"/>
  <c r="C566" i="5"/>
  <c r="H575" i="5"/>
  <c r="H590" i="5"/>
  <c r="C598" i="5"/>
  <c r="H630" i="5"/>
  <c r="H634" i="5"/>
  <c r="E642" i="5"/>
  <c r="L642" i="5" s="1"/>
  <c r="H645" i="5"/>
  <c r="C645" i="5"/>
  <c r="F645" i="5"/>
  <c r="C651" i="5"/>
  <c r="H651" i="5"/>
  <c r="F656" i="5"/>
  <c r="C671" i="5"/>
  <c r="H671" i="5"/>
  <c r="H677" i="5"/>
  <c r="C677" i="5"/>
  <c r="F677" i="5"/>
  <c r="F680" i="5"/>
  <c r="E548" i="5"/>
  <c r="L548" i="5" s="1"/>
  <c r="C548" i="5"/>
  <c r="C556" i="5"/>
  <c r="H568" i="5"/>
  <c r="C574" i="5"/>
  <c r="C582" i="5"/>
  <c r="E606" i="5"/>
  <c r="L606" i="5" s="1"/>
  <c r="C606" i="5"/>
  <c r="C617" i="5"/>
  <c r="H617" i="5"/>
  <c r="F617" i="5"/>
  <c r="C648" i="5"/>
  <c r="H648" i="5"/>
  <c r="C654" i="5"/>
  <c r="H654" i="5"/>
  <c r="F654" i="5"/>
  <c r="C660" i="5"/>
  <c r="H660" i="5"/>
  <c r="F660" i="5"/>
  <c r="C666" i="5"/>
  <c r="H666" i="5"/>
  <c r="F666" i="5"/>
  <c r="H739" i="5"/>
  <c r="E739" i="5"/>
  <c r="L739" i="5" s="1"/>
  <c r="C546" i="5"/>
  <c r="F548" i="5"/>
  <c r="C554" i="5"/>
  <c r="C562" i="5"/>
  <c r="E564" i="5"/>
  <c r="L564" i="5" s="1"/>
  <c r="C564" i="5"/>
  <c r="E582" i="5"/>
  <c r="L582" i="5" s="1"/>
  <c r="C585" i="5"/>
  <c r="H585" i="5"/>
  <c r="F585" i="5"/>
  <c r="H594" i="5"/>
  <c r="C610" i="5"/>
  <c r="E617" i="5"/>
  <c r="L617" i="5" s="1"/>
  <c r="C625" i="5"/>
  <c r="H625" i="5"/>
  <c r="F625" i="5"/>
  <c r="C643" i="5"/>
  <c r="H643" i="5"/>
  <c r="F648" i="5"/>
  <c r="C663" i="5"/>
  <c r="H663" i="5"/>
  <c r="H669" i="5"/>
  <c r="C669" i="5"/>
  <c r="F669" i="5"/>
  <c r="C675" i="5"/>
  <c r="H675" i="5"/>
  <c r="C682" i="5"/>
  <c r="H682" i="5"/>
  <c r="F682" i="5"/>
  <c r="C711" i="5"/>
  <c r="C740" i="5"/>
  <c r="H740" i="5"/>
  <c r="H755" i="5"/>
  <c r="H804" i="5"/>
  <c r="C804" i="5"/>
  <c r="H848" i="5"/>
  <c r="F848" i="5"/>
  <c r="C848" i="5"/>
  <c r="E848" i="5"/>
  <c r="L848" i="5" s="1"/>
  <c r="H583" i="5"/>
  <c r="C588" i="5"/>
  <c r="H591" i="5"/>
  <c r="C596" i="5"/>
  <c r="H599" i="5"/>
  <c r="C604" i="5"/>
  <c r="H607" i="5"/>
  <c r="C612" i="5"/>
  <c r="H615" i="5"/>
  <c r="C620" i="5"/>
  <c r="H623" i="5"/>
  <c r="C628" i="5"/>
  <c r="H631" i="5"/>
  <c r="C636" i="5"/>
  <c r="H639" i="5"/>
  <c r="H686" i="5"/>
  <c r="H695" i="5"/>
  <c r="H704" i="5"/>
  <c r="C710" i="5"/>
  <c r="H714" i="5"/>
  <c r="H723" i="5"/>
  <c r="H732" i="5"/>
  <c r="C738" i="5"/>
  <c r="H751" i="5"/>
  <c r="C806" i="5"/>
  <c r="H806" i="5"/>
  <c r="F806" i="5"/>
  <c r="E814" i="5"/>
  <c r="L814" i="5" s="1"/>
  <c r="C814" i="5"/>
  <c r="F814" i="5"/>
  <c r="H830" i="5"/>
  <c r="E830" i="5"/>
  <c r="L830" i="5" s="1"/>
  <c r="C830" i="5"/>
  <c r="F830" i="5"/>
  <c r="H624" i="5"/>
  <c r="H632" i="5"/>
  <c r="H640" i="5"/>
  <c r="C718" i="5"/>
  <c r="H754" i="5"/>
  <c r="C754" i="5"/>
  <c r="H811" i="5"/>
  <c r="F811" i="5"/>
  <c r="E811" i="5"/>
  <c r="L811" i="5" s="1"/>
  <c r="C811" i="5"/>
  <c r="H818" i="5"/>
  <c r="F818" i="5"/>
  <c r="C818" i="5"/>
  <c r="C827" i="5"/>
  <c r="H827" i="5"/>
  <c r="E604" i="5"/>
  <c r="L604" i="5" s="1"/>
  <c r="E636" i="5"/>
  <c r="L636" i="5" s="1"/>
  <c r="C690" i="5"/>
  <c r="E691" i="5"/>
  <c r="L691" i="5" s="1"/>
  <c r="F700" i="5"/>
  <c r="E708" i="5"/>
  <c r="L708" i="5" s="1"/>
  <c r="F710" i="5"/>
  <c r="E718" i="5"/>
  <c r="L718" i="5" s="1"/>
  <c r="C726" i="5"/>
  <c r="E727" i="5"/>
  <c r="L727" i="5" s="1"/>
  <c r="F736" i="5"/>
  <c r="F738" i="5"/>
  <c r="C743" i="5"/>
  <c r="F748" i="5"/>
  <c r="E748" i="5"/>
  <c r="L748" i="5" s="1"/>
  <c r="F796" i="5"/>
  <c r="C796" i="5"/>
  <c r="C698" i="5"/>
  <c r="C734" i="5"/>
  <c r="F688" i="5"/>
  <c r="E696" i="5"/>
  <c r="L696" i="5" s="1"/>
  <c r="C706" i="5"/>
  <c r="E707" i="5"/>
  <c r="L707" i="5" s="1"/>
  <c r="F716" i="5"/>
  <c r="E724" i="5"/>
  <c r="L724" i="5" s="1"/>
  <c r="F752" i="5"/>
  <c r="E782" i="5"/>
  <c r="L782" i="5" s="1"/>
  <c r="C782" i="5"/>
  <c r="F782" i="5"/>
  <c r="F794" i="5"/>
  <c r="C794" i="5"/>
  <c r="C808" i="5"/>
  <c r="H808" i="5"/>
  <c r="C686" i="5"/>
  <c r="F696" i="5"/>
  <c r="F698" i="5"/>
  <c r="E704" i="5"/>
  <c r="L704" i="5" s="1"/>
  <c r="E706" i="5"/>
  <c r="L706" i="5" s="1"/>
  <c r="C714" i="5"/>
  <c r="F724" i="5"/>
  <c r="C751" i="5"/>
  <c r="F756" i="5"/>
  <c r="H782" i="5"/>
  <c r="H786" i="5"/>
  <c r="C786" i="5"/>
  <c r="H794" i="5"/>
  <c r="F808" i="5"/>
  <c r="C874" i="5"/>
  <c r="H874" i="5"/>
  <c r="F874" i="5"/>
  <c r="H760" i="5"/>
  <c r="H762" i="5"/>
  <c r="H768" i="5"/>
  <c r="H770" i="5"/>
  <c r="H776" i="5"/>
  <c r="H778" i="5"/>
  <c r="H787" i="5"/>
  <c r="F788" i="5"/>
  <c r="H790" i="5"/>
  <c r="F798" i="5"/>
  <c r="H802" i="5"/>
  <c r="H809" i="5"/>
  <c r="H819" i="5"/>
  <c r="F820" i="5"/>
  <c r="F832" i="5"/>
  <c r="C832" i="5"/>
  <c r="H856" i="5"/>
  <c r="F856" i="5"/>
  <c r="C856" i="5"/>
  <c r="H875" i="5"/>
  <c r="C875" i="5"/>
  <c r="C886" i="5"/>
  <c r="H886" i="5"/>
  <c r="E932" i="5"/>
  <c r="L932" i="5" s="1"/>
  <c r="H932" i="5"/>
  <c r="F932" i="5"/>
  <c r="C932" i="5"/>
  <c r="H785" i="5"/>
  <c r="H795" i="5"/>
  <c r="F795" i="5"/>
  <c r="H817" i="5"/>
  <c r="H825" i="5"/>
  <c r="C835" i="5"/>
  <c r="H835" i="5"/>
  <c r="H840" i="5"/>
  <c r="F840" i="5"/>
  <c r="C840" i="5"/>
  <c r="E843" i="5"/>
  <c r="L843" i="5" s="1"/>
  <c r="C843" i="5"/>
  <c r="H843" i="5"/>
  <c r="H854" i="5"/>
  <c r="E854" i="5"/>
  <c r="L854" i="5" s="1"/>
  <c r="C854" i="5"/>
  <c r="E968" i="5"/>
  <c r="L968" i="5" s="1"/>
  <c r="H968" i="5"/>
  <c r="F968" i="5"/>
  <c r="C968" i="5"/>
  <c r="H1077" i="5"/>
  <c r="C1077" i="5"/>
  <c r="C816" i="5"/>
  <c r="H846" i="5"/>
  <c r="C846" i="5"/>
  <c r="F785" i="5"/>
  <c r="H793" i="5"/>
  <c r="H803" i="5"/>
  <c r="E816" i="5"/>
  <c r="L816" i="5" s="1"/>
  <c r="F824" i="5"/>
  <c r="C824" i="5"/>
  <c r="H838" i="5"/>
  <c r="C838" i="5"/>
  <c r="F846" i="5"/>
  <c r="C914" i="5"/>
  <c r="H914" i="5"/>
  <c r="F914" i="5"/>
  <c r="E914" i="5"/>
  <c r="L914" i="5" s="1"/>
  <c r="C790" i="5"/>
  <c r="C792" i="5"/>
  <c r="F816" i="5"/>
  <c r="H822" i="5"/>
  <c r="C822" i="5"/>
  <c r="H857" i="5"/>
  <c r="H895" i="5"/>
  <c r="C895" i="5"/>
  <c r="E798" i="5"/>
  <c r="L798" i="5" s="1"/>
  <c r="C798" i="5"/>
  <c r="C800" i="5"/>
  <c r="H816" i="5"/>
  <c r="H841" i="5"/>
  <c r="H884" i="5"/>
  <c r="C884" i="5"/>
  <c r="H923" i="5"/>
  <c r="C923" i="5"/>
  <c r="H862" i="5"/>
  <c r="H863" i="5"/>
  <c r="H864" i="5"/>
  <c r="H870" i="5"/>
  <c r="H871" i="5"/>
  <c r="C878" i="5"/>
  <c r="H882" i="5"/>
  <c r="F888" i="5"/>
  <c r="F890" i="5"/>
  <c r="E898" i="5"/>
  <c r="L898" i="5" s="1"/>
  <c r="C906" i="5"/>
  <c r="F916" i="5"/>
  <c r="H918" i="5"/>
  <c r="F926" i="5"/>
  <c r="E934" i="5"/>
  <c r="L934" i="5" s="1"/>
  <c r="C942" i="5"/>
  <c r="H946" i="5"/>
  <c r="F952" i="5"/>
  <c r="F954" i="5"/>
  <c r="C959" i="5"/>
  <c r="F964" i="5"/>
  <c r="L864" i="5"/>
  <c r="F878" i="5"/>
  <c r="H888" i="5"/>
  <c r="C894" i="5"/>
  <c r="F906" i="5"/>
  <c r="H916" i="5"/>
  <c r="C922" i="5"/>
  <c r="E940" i="5"/>
  <c r="L940" i="5" s="1"/>
  <c r="F942" i="5"/>
  <c r="H952" i="5"/>
  <c r="H964" i="5"/>
  <c r="F980" i="5"/>
  <c r="E980" i="5"/>
  <c r="L980" i="5" s="1"/>
  <c r="C987" i="5"/>
  <c r="C1082" i="5"/>
  <c r="F1082" i="5"/>
  <c r="H1082" i="5"/>
  <c r="C902" i="5"/>
  <c r="C930" i="5"/>
  <c r="C967" i="5"/>
  <c r="F972" i="5"/>
  <c r="F976" i="5"/>
  <c r="H1026" i="5"/>
  <c r="F1026" i="5"/>
  <c r="C1056" i="5"/>
  <c r="H1056" i="5"/>
  <c r="E902" i="5"/>
  <c r="L902" i="5" s="1"/>
  <c r="C910" i="5"/>
  <c r="F920" i="5"/>
  <c r="E928" i="5"/>
  <c r="L928" i="5" s="1"/>
  <c r="C938" i="5"/>
  <c r="F948" i="5"/>
  <c r="C962" i="5"/>
  <c r="H962" i="5"/>
  <c r="E967" i="5"/>
  <c r="L967" i="5" s="1"/>
  <c r="E983" i="5"/>
  <c r="L983" i="5" s="1"/>
  <c r="C983" i="5"/>
  <c r="H1027" i="5"/>
  <c r="C1027" i="5"/>
  <c r="C1069" i="5"/>
  <c r="H1069" i="5"/>
  <c r="C882" i="5"/>
  <c r="E883" i="5"/>
  <c r="L883" i="5" s="1"/>
  <c r="F892" i="5"/>
  <c r="E900" i="5"/>
  <c r="L900" i="5" s="1"/>
  <c r="F902" i="5"/>
  <c r="E910" i="5"/>
  <c r="L910" i="5" s="1"/>
  <c r="C918" i="5"/>
  <c r="F928" i="5"/>
  <c r="F930" i="5"/>
  <c r="E936" i="5"/>
  <c r="L936" i="5" s="1"/>
  <c r="C946" i="5"/>
  <c r="F956" i="5"/>
  <c r="E962" i="5"/>
  <c r="L962" i="5" s="1"/>
  <c r="H972" i="5"/>
  <c r="H976" i="5"/>
  <c r="C979" i="5"/>
  <c r="H983" i="5"/>
  <c r="C890" i="5"/>
  <c r="H902" i="5"/>
  <c r="F910" i="5"/>
  <c r="H911" i="5"/>
  <c r="H920" i="5"/>
  <c r="C926" i="5"/>
  <c r="H930" i="5"/>
  <c r="F938" i="5"/>
  <c r="H939" i="5"/>
  <c r="H948" i="5"/>
  <c r="C954" i="5"/>
  <c r="H967" i="5"/>
  <c r="C975" i="5"/>
  <c r="H988" i="5"/>
  <c r="F988" i="5"/>
  <c r="F880" i="5"/>
  <c r="H883" i="5"/>
  <c r="E888" i="5"/>
  <c r="L888" i="5" s="1"/>
  <c r="H892" i="5"/>
  <c r="C898" i="5"/>
  <c r="E899" i="5"/>
  <c r="L899" i="5" s="1"/>
  <c r="F908" i="5"/>
  <c r="H910" i="5"/>
  <c r="E916" i="5"/>
  <c r="L916" i="5" s="1"/>
  <c r="H919" i="5"/>
  <c r="H928" i="5"/>
  <c r="C934" i="5"/>
  <c r="H938" i="5"/>
  <c r="F944" i="5"/>
  <c r="H947" i="5"/>
  <c r="E952" i="5"/>
  <c r="L952" i="5" s="1"/>
  <c r="H956" i="5"/>
  <c r="F960" i="5"/>
  <c r="K960" i="5" s="1"/>
  <c r="C970" i="5"/>
  <c r="H970" i="5"/>
  <c r="C991" i="5"/>
  <c r="C958" i="5"/>
  <c r="C966" i="5"/>
  <c r="C974" i="5"/>
  <c r="C982" i="5"/>
  <c r="C990" i="5"/>
  <c r="H1028" i="5"/>
  <c r="C1072" i="5"/>
  <c r="H1072" i="5"/>
  <c r="E1072" i="5"/>
  <c r="L1072" i="5" s="1"/>
  <c r="C1096" i="5"/>
  <c r="H1096" i="5"/>
  <c r="F1096" i="5"/>
  <c r="H1107" i="5"/>
  <c r="E1107" i="5"/>
  <c r="L1107" i="5" s="1"/>
  <c r="C1107" i="5"/>
  <c r="H978" i="5"/>
  <c r="H986" i="5"/>
  <c r="C1024" i="5"/>
  <c r="H1065" i="5"/>
  <c r="C1074" i="5"/>
  <c r="F1074" i="5"/>
  <c r="C1032" i="5"/>
  <c r="C1057" i="5"/>
  <c r="F1065" i="5"/>
  <c r="H1074" i="5"/>
  <c r="F1022" i="5"/>
  <c r="E1032" i="5"/>
  <c r="L1032" i="5" s="1"/>
  <c r="F1033" i="5"/>
  <c r="E984" i="5"/>
  <c r="L984" i="5" s="1"/>
  <c r="F993" i="5"/>
  <c r="E995" i="5"/>
  <c r="L995" i="5" s="1"/>
  <c r="E999" i="5"/>
  <c r="L999" i="5" s="1"/>
  <c r="E1000" i="5"/>
  <c r="L1000" i="5" s="1"/>
  <c r="F1001" i="5"/>
  <c r="E1003" i="5"/>
  <c r="L1003" i="5" s="1"/>
  <c r="E1004" i="5"/>
  <c r="L1004" i="5" s="1"/>
  <c r="E1007" i="5"/>
  <c r="L1007" i="5" s="1"/>
  <c r="E1008" i="5"/>
  <c r="L1008" i="5" s="1"/>
  <c r="F1009" i="5"/>
  <c r="E1013" i="5"/>
  <c r="L1013" i="5" s="1"/>
  <c r="F1017" i="5"/>
  <c r="E1019" i="5"/>
  <c r="L1019" i="5" s="1"/>
  <c r="E1021" i="5"/>
  <c r="L1021" i="5" s="1"/>
  <c r="H1025" i="5"/>
  <c r="F1030" i="5"/>
  <c r="H1057" i="5"/>
  <c r="H1059" i="5"/>
  <c r="E1059" i="5"/>
  <c r="L1059" i="5" s="1"/>
  <c r="F996" i="5"/>
  <c r="H1022" i="5"/>
  <c r="H1024" i="5"/>
  <c r="H1033" i="5"/>
  <c r="F1062" i="5"/>
  <c r="C1062" i="5"/>
  <c r="F1066" i="5"/>
  <c r="C1066" i="5"/>
  <c r="F1058" i="5"/>
  <c r="H1067" i="5"/>
  <c r="E1067" i="5"/>
  <c r="L1067" i="5" s="1"/>
  <c r="C1080" i="5"/>
  <c r="H1080" i="5"/>
  <c r="E1094" i="5"/>
  <c r="L1094" i="5" s="1"/>
  <c r="H1099" i="5"/>
  <c r="E1099" i="5"/>
  <c r="L1099" i="5" s="1"/>
  <c r="C1161" i="5"/>
  <c r="H1161" i="5"/>
  <c r="F1161" i="5"/>
  <c r="F1178" i="5"/>
  <c r="C1249" i="5"/>
  <c r="F1249" i="5"/>
  <c r="H1249" i="5"/>
  <c r="E1078" i="5"/>
  <c r="L1078" i="5" s="1"/>
  <c r="H1083" i="5"/>
  <c r="E1083" i="5"/>
  <c r="L1083" i="5" s="1"/>
  <c r="H1090" i="5"/>
  <c r="H1093" i="5"/>
  <c r="F1093" i="5"/>
  <c r="C1093" i="5"/>
  <c r="C1098" i="5"/>
  <c r="F1098" i="5"/>
  <c r="F1110" i="5"/>
  <c r="C1114" i="5"/>
  <c r="F1114" i="5"/>
  <c r="F1126" i="5"/>
  <c r="C1126" i="5"/>
  <c r="C1130" i="5"/>
  <c r="F1130" i="5"/>
  <c r="C1169" i="5"/>
  <c r="F1169" i="5"/>
  <c r="C1179" i="5"/>
  <c r="H1179" i="5"/>
  <c r="C1189" i="5"/>
  <c r="H1189" i="5"/>
  <c r="F1189" i="5"/>
  <c r="H1242" i="5"/>
  <c r="F1242" i="5"/>
  <c r="C1273" i="5"/>
  <c r="F1273" i="5"/>
  <c r="H1273" i="5"/>
  <c r="E1273" i="5"/>
  <c r="L1273" i="5" s="1"/>
  <c r="E1054" i="5"/>
  <c r="L1054" i="5" s="1"/>
  <c r="H1058" i="5"/>
  <c r="C1064" i="5"/>
  <c r="H1064" i="5"/>
  <c r="F1078" i="5"/>
  <c r="E1088" i="5"/>
  <c r="L1088" i="5" s="1"/>
  <c r="C1088" i="5"/>
  <c r="H1088" i="5"/>
  <c r="H1110" i="5"/>
  <c r="H1123" i="5"/>
  <c r="H1126" i="5"/>
  <c r="H1169" i="5"/>
  <c r="F1194" i="5"/>
  <c r="H1194" i="5"/>
  <c r="F1198" i="5"/>
  <c r="E1198" i="5"/>
  <c r="L1198" i="5" s="1"/>
  <c r="H1198" i="5"/>
  <c r="F1166" i="5"/>
  <c r="H1166" i="5"/>
  <c r="E1166" i="5"/>
  <c r="L1166" i="5" s="1"/>
  <c r="C1166" i="5"/>
  <c r="F1170" i="5"/>
  <c r="C1170" i="5"/>
  <c r="H1170" i="5"/>
  <c r="C1209" i="5"/>
  <c r="F1209" i="5"/>
  <c r="H1209" i="5"/>
  <c r="E1209" i="5"/>
  <c r="L1209" i="5" s="1"/>
  <c r="F1261" i="5"/>
  <c r="C1261" i="5"/>
  <c r="F1314" i="5"/>
  <c r="H1314" i="5"/>
  <c r="F1061" i="5"/>
  <c r="C1061" i="5"/>
  <c r="E1070" i="5"/>
  <c r="L1070" i="5" s="1"/>
  <c r="H1091" i="5"/>
  <c r="H1098" i="5"/>
  <c r="H1101" i="5"/>
  <c r="F1101" i="5"/>
  <c r="C1101" i="5"/>
  <c r="H1109" i="5"/>
  <c r="F1109" i="5"/>
  <c r="C1109" i="5"/>
  <c r="H1114" i="5"/>
  <c r="F1134" i="5"/>
  <c r="C1134" i="5"/>
  <c r="C1157" i="5"/>
  <c r="H1157" i="5"/>
  <c r="F1157" i="5"/>
  <c r="F1202" i="5"/>
  <c r="C1202" i="5"/>
  <c r="H1202" i="5"/>
  <c r="H1261" i="5"/>
  <c r="H1131" i="5"/>
  <c r="F1213" i="5"/>
  <c r="C1213" i="5"/>
  <c r="H1213" i="5"/>
  <c r="H1288" i="5"/>
  <c r="E1288" i="5"/>
  <c r="L1288" i="5" s="1"/>
  <c r="C1288" i="5"/>
  <c r="H1075" i="5"/>
  <c r="H1085" i="5"/>
  <c r="C1085" i="5"/>
  <c r="C1090" i="5"/>
  <c r="F1090" i="5"/>
  <c r="H1115" i="5"/>
  <c r="E1115" i="5"/>
  <c r="L1115" i="5" s="1"/>
  <c r="F1118" i="5"/>
  <c r="C1118" i="5"/>
  <c r="C1122" i="5"/>
  <c r="F1122" i="5"/>
  <c r="E1175" i="5"/>
  <c r="L1175" i="5" s="1"/>
  <c r="H1175" i="5"/>
  <c r="C1175" i="5"/>
  <c r="E1187" i="5"/>
  <c r="L1187" i="5" s="1"/>
  <c r="C1720" i="5"/>
  <c r="H1720" i="5"/>
  <c r="E1720" i="5"/>
  <c r="L1720" i="5" s="1"/>
  <c r="F1720" i="5"/>
  <c r="H1104" i="5"/>
  <c r="H1112" i="5"/>
  <c r="C1117" i="5"/>
  <c r="H1120" i="5"/>
  <c r="C1125" i="5"/>
  <c r="H1128" i="5"/>
  <c r="C1133" i="5"/>
  <c r="H1141" i="5"/>
  <c r="H1142" i="5"/>
  <c r="H1143" i="5"/>
  <c r="H1149" i="5"/>
  <c r="H1150" i="5"/>
  <c r="H1151" i="5"/>
  <c r="E1159" i="5"/>
  <c r="L1159" i="5" s="1"/>
  <c r="H1171" i="5"/>
  <c r="C1177" i="5"/>
  <c r="F1186" i="5"/>
  <c r="F1205" i="5"/>
  <c r="C1205" i="5"/>
  <c r="F1226" i="5"/>
  <c r="C1233" i="5"/>
  <c r="F1233" i="5"/>
  <c r="F1245" i="5"/>
  <c r="C1245" i="5"/>
  <c r="H1266" i="5"/>
  <c r="F1266" i="5"/>
  <c r="F1286" i="5"/>
  <c r="C1286" i="5"/>
  <c r="C1297" i="5"/>
  <c r="H1297" i="5"/>
  <c r="F1297" i="5"/>
  <c r="C1315" i="5"/>
  <c r="H1315" i="5"/>
  <c r="H1555" i="5"/>
  <c r="F1555" i="5"/>
  <c r="C1555" i="5"/>
  <c r="F1158" i="5"/>
  <c r="C1185" i="5"/>
  <c r="C1193" i="5"/>
  <c r="C1201" i="5"/>
  <c r="F1201" i="5"/>
  <c r="F1222" i="5"/>
  <c r="C1257" i="5"/>
  <c r="F1257" i="5"/>
  <c r="F1269" i="5"/>
  <c r="C1269" i="5"/>
  <c r="C1281" i="5"/>
  <c r="F1281" i="5"/>
  <c r="H1289" i="5"/>
  <c r="F1289" i="5"/>
  <c r="E1289" i="5"/>
  <c r="L1289" i="5" s="1"/>
  <c r="C1289" i="5"/>
  <c r="C1333" i="5"/>
  <c r="H1333" i="5"/>
  <c r="F1333" i="5"/>
  <c r="H1488" i="5"/>
  <c r="F1488" i="5"/>
  <c r="C1488" i="5"/>
  <c r="F1197" i="5"/>
  <c r="C1197" i="5"/>
  <c r="F1218" i="5"/>
  <c r="F1229" i="5"/>
  <c r="C1229" i="5"/>
  <c r="H1250" i="5"/>
  <c r="F1250" i="5"/>
  <c r="C1334" i="5"/>
  <c r="H1334" i="5"/>
  <c r="H1479" i="5"/>
  <c r="F1479" i="5"/>
  <c r="C1479" i="5"/>
  <c r="C1491" i="5"/>
  <c r="H1491" i="5"/>
  <c r="C1104" i="5"/>
  <c r="C1112" i="5"/>
  <c r="F1117" i="5"/>
  <c r="C1120" i="5"/>
  <c r="F1125" i="5"/>
  <c r="C1128" i="5"/>
  <c r="F1133" i="5"/>
  <c r="C1136" i="5"/>
  <c r="C1137" i="5"/>
  <c r="C1138" i="5"/>
  <c r="C1139" i="5"/>
  <c r="C1143" i="5"/>
  <c r="C1144" i="5"/>
  <c r="C1145" i="5"/>
  <c r="C1146" i="5"/>
  <c r="C1147" i="5"/>
  <c r="C1151" i="5"/>
  <c r="C1152" i="5"/>
  <c r="C1153" i="5"/>
  <c r="E1155" i="5"/>
  <c r="L1155" i="5" s="1"/>
  <c r="H1159" i="5"/>
  <c r="C1165" i="5"/>
  <c r="F1174" i="5"/>
  <c r="H1177" i="5"/>
  <c r="F1185" i="5"/>
  <c r="H1186" i="5"/>
  <c r="F1193" i="5"/>
  <c r="H1201" i="5"/>
  <c r="F1214" i="5"/>
  <c r="E1214" i="5"/>
  <c r="L1214" i="5" s="1"/>
  <c r="H1222" i="5"/>
  <c r="C1225" i="5"/>
  <c r="H1229" i="5"/>
  <c r="C1241" i="5"/>
  <c r="F1241" i="5"/>
  <c r="F1253" i="5"/>
  <c r="E1253" i="5"/>
  <c r="L1253" i="5" s="1"/>
  <c r="C1253" i="5"/>
  <c r="H1257" i="5"/>
  <c r="H1274" i="5"/>
  <c r="F1274" i="5"/>
  <c r="F1277" i="5"/>
  <c r="E1277" i="5"/>
  <c r="L1277" i="5" s="1"/>
  <c r="C1277" i="5"/>
  <c r="H1281" i="5"/>
  <c r="C1287" i="5"/>
  <c r="E1323" i="5"/>
  <c r="L1323" i="5" s="1"/>
  <c r="H1323" i="5"/>
  <c r="F1323" i="5"/>
  <c r="F1342" i="5"/>
  <c r="H1342" i="5"/>
  <c r="C1393" i="5"/>
  <c r="H1393" i="5"/>
  <c r="E1393" i="5"/>
  <c r="L1393" i="5" s="1"/>
  <c r="F1154" i="5"/>
  <c r="H1158" i="5"/>
  <c r="H1167" i="5"/>
  <c r="C1173" i="5"/>
  <c r="F1182" i="5"/>
  <c r="H1185" i="5"/>
  <c r="H1193" i="5"/>
  <c r="H1197" i="5"/>
  <c r="F1210" i="5"/>
  <c r="H1218" i="5"/>
  <c r="F1221" i="5"/>
  <c r="C1221" i="5"/>
  <c r="H1234" i="5"/>
  <c r="F1234" i="5"/>
  <c r="C1265" i="5"/>
  <c r="F1265" i="5"/>
  <c r="C1305" i="5"/>
  <c r="H1305" i="5"/>
  <c r="F1305" i="5"/>
  <c r="E1305" i="5"/>
  <c r="L1305" i="5" s="1"/>
  <c r="E1343" i="5"/>
  <c r="L1343" i="5" s="1"/>
  <c r="C1343" i="5"/>
  <c r="H1343" i="5"/>
  <c r="E1137" i="5"/>
  <c r="L1137" i="5" s="1"/>
  <c r="E1141" i="5"/>
  <c r="L1141" i="5" s="1"/>
  <c r="E1142" i="5"/>
  <c r="L1142" i="5" s="1"/>
  <c r="E1143" i="5"/>
  <c r="L1143" i="5" s="1"/>
  <c r="F1162" i="5"/>
  <c r="E1171" i="5"/>
  <c r="L1171" i="5" s="1"/>
  <c r="C1181" i="5"/>
  <c r="F1190" i="5"/>
  <c r="H1195" i="5"/>
  <c r="F1206" i="5"/>
  <c r="C1217" i="5"/>
  <c r="F1217" i="5"/>
  <c r="F1237" i="5"/>
  <c r="E1237" i="5"/>
  <c r="L1237" i="5" s="1"/>
  <c r="C1237" i="5"/>
  <c r="H1258" i="5"/>
  <c r="F1258" i="5"/>
  <c r="E1258" i="5"/>
  <c r="L1258" i="5" s="1"/>
  <c r="H1282" i="5"/>
  <c r="F1282" i="5"/>
  <c r="F1285" i="5"/>
  <c r="C1285" i="5"/>
  <c r="F1306" i="5"/>
  <c r="C1306" i="5"/>
  <c r="H1306" i="5"/>
  <c r="C1325" i="5"/>
  <c r="H1325" i="5"/>
  <c r="F1325" i="5"/>
  <c r="H1351" i="5"/>
  <c r="E1357" i="5"/>
  <c r="L1357" i="5" s="1"/>
  <c r="C1357" i="5"/>
  <c r="H1357" i="5"/>
  <c r="F1357" i="5"/>
  <c r="H1362" i="5"/>
  <c r="F1362" i="5"/>
  <c r="E1362" i="5"/>
  <c r="L1362" i="5" s="1"/>
  <c r="F1450" i="5"/>
  <c r="H1450" i="5"/>
  <c r="C1450" i="5"/>
  <c r="E1295" i="5"/>
  <c r="L1295" i="5" s="1"/>
  <c r="C1313" i="5"/>
  <c r="C1341" i="5"/>
  <c r="F1350" i="5"/>
  <c r="H1370" i="5"/>
  <c r="F1370" i="5"/>
  <c r="H1386" i="5"/>
  <c r="F1386" i="5"/>
  <c r="F1475" i="5"/>
  <c r="C1475" i="5"/>
  <c r="H1475" i="5"/>
  <c r="H1538" i="5"/>
  <c r="F1538" i="5"/>
  <c r="C1538" i="5"/>
  <c r="H1559" i="5"/>
  <c r="F1559" i="5"/>
  <c r="E1559" i="5"/>
  <c r="L1559" i="5" s="1"/>
  <c r="C1559" i="5"/>
  <c r="E1203" i="5"/>
  <c r="L1203" i="5" s="1"/>
  <c r="E1219" i="5"/>
  <c r="L1219" i="5" s="1"/>
  <c r="E1235" i="5"/>
  <c r="L1235" i="5" s="1"/>
  <c r="E1259" i="5"/>
  <c r="L1259" i="5" s="1"/>
  <c r="E1275" i="5"/>
  <c r="L1275" i="5" s="1"/>
  <c r="E1283" i="5"/>
  <c r="L1283" i="5" s="1"/>
  <c r="C1290" i="5"/>
  <c r="C1291" i="5"/>
  <c r="F1294" i="5"/>
  <c r="C1321" i="5"/>
  <c r="F1330" i="5"/>
  <c r="C1349" i="5"/>
  <c r="C1361" i="5"/>
  <c r="C1377" i="5"/>
  <c r="H1377" i="5"/>
  <c r="H1379" i="5"/>
  <c r="E1379" i="5"/>
  <c r="L1379" i="5" s="1"/>
  <c r="C1401" i="5"/>
  <c r="H1401" i="5"/>
  <c r="C1293" i="5"/>
  <c r="F1302" i="5"/>
  <c r="E1311" i="5"/>
  <c r="L1311" i="5" s="1"/>
  <c r="F1313" i="5"/>
  <c r="C1329" i="5"/>
  <c r="F1338" i="5"/>
  <c r="F1341" i="5"/>
  <c r="E1347" i="5"/>
  <c r="L1347" i="5" s="1"/>
  <c r="H1394" i="5"/>
  <c r="F1394" i="5"/>
  <c r="E1394" i="5"/>
  <c r="L1394" i="5" s="1"/>
  <c r="C1409" i="5"/>
  <c r="H1409" i="5"/>
  <c r="H1435" i="5"/>
  <c r="E1435" i="5"/>
  <c r="L1435" i="5" s="1"/>
  <c r="E1290" i="5"/>
  <c r="L1290" i="5" s="1"/>
  <c r="E1293" i="5"/>
  <c r="L1293" i="5" s="1"/>
  <c r="C1301" i="5"/>
  <c r="F1310" i="5"/>
  <c r="C1337" i="5"/>
  <c r="H1354" i="5"/>
  <c r="F1354" i="5"/>
  <c r="C1359" i="5"/>
  <c r="C1365" i="5"/>
  <c r="C1369" i="5"/>
  <c r="H1436" i="5"/>
  <c r="C1436" i="5"/>
  <c r="C1511" i="5"/>
  <c r="H1511" i="5"/>
  <c r="H1203" i="5"/>
  <c r="H1211" i="5"/>
  <c r="H1219" i="5"/>
  <c r="H1227" i="5"/>
  <c r="H1235" i="5"/>
  <c r="H1243" i="5"/>
  <c r="H1251" i="5"/>
  <c r="E1254" i="5"/>
  <c r="L1254" i="5" s="1"/>
  <c r="H1259" i="5"/>
  <c r="H1267" i="5"/>
  <c r="H1275" i="5"/>
  <c r="E1278" i="5"/>
  <c r="L1278" i="5" s="1"/>
  <c r="H1283" i="5"/>
  <c r="F1293" i="5"/>
  <c r="C1309" i="5"/>
  <c r="E1310" i="5"/>
  <c r="L1310" i="5" s="1"/>
  <c r="F1318" i="5"/>
  <c r="E1327" i="5"/>
  <c r="L1327" i="5" s="1"/>
  <c r="F1329" i="5"/>
  <c r="C1345" i="5"/>
  <c r="E1346" i="5"/>
  <c r="L1346" i="5" s="1"/>
  <c r="H1365" i="5"/>
  <c r="H1402" i="5"/>
  <c r="F1436" i="5"/>
  <c r="C1465" i="5"/>
  <c r="H1465" i="5"/>
  <c r="E1465" i="5"/>
  <c r="L1465" i="5" s="1"/>
  <c r="C1470" i="5"/>
  <c r="H1470" i="5"/>
  <c r="C1512" i="5"/>
  <c r="H1512" i="5"/>
  <c r="E1512" i="5"/>
  <c r="L1512" i="5" s="1"/>
  <c r="H1290" i="5"/>
  <c r="H1291" i="5"/>
  <c r="H1293" i="5"/>
  <c r="F1298" i="5"/>
  <c r="F1301" i="5"/>
  <c r="H1302" i="5"/>
  <c r="E1309" i="5"/>
  <c r="L1309" i="5" s="1"/>
  <c r="H1311" i="5"/>
  <c r="C1317" i="5"/>
  <c r="H1329" i="5"/>
  <c r="F1337" i="5"/>
  <c r="H1338" i="5"/>
  <c r="E1345" i="5"/>
  <c r="L1345" i="5" s="1"/>
  <c r="H1347" i="5"/>
  <c r="C1353" i="5"/>
  <c r="E1363" i="5"/>
  <c r="L1363" i="5" s="1"/>
  <c r="H1371" i="5"/>
  <c r="H1378" i="5"/>
  <c r="F1378" i="5"/>
  <c r="C1385" i="5"/>
  <c r="H1385" i="5"/>
  <c r="H1410" i="5"/>
  <c r="F1410" i="5"/>
  <c r="E1410" i="5"/>
  <c r="L1410" i="5" s="1"/>
  <c r="H1444" i="5"/>
  <c r="F1444" i="5"/>
  <c r="E1455" i="5"/>
  <c r="L1455" i="5" s="1"/>
  <c r="C1455" i="5"/>
  <c r="H1455" i="5"/>
  <c r="F1454" i="5"/>
  <c r="C1454" i="5"/>
  <c r="F1459" i="5"/>
  <c r="F1474" i="5"/>
  <c r="C1565" i="5"/>
  <c r="H1565" i="5"/>
  <c r="E1565" i="5"/>
  <c r="L1565" i="5" s="1"/>
  <c r="C1373" i="5"/>
  <c r="C1381" i="5"/>
  <c r="C1389" i="5"/>
  <c r="C1397" i="5"/>
  <c r="C1405" i="5"/>
  <c r="C1413" i="5"/>
  <c r="C1414" i="5"/>
  <c r="C1415" i="5"/>
  <c r="C1419" i="5"/>
  <c r="C1420" i="5"/>
  <c r="C1421" i="5"/>
  <c r="C1422" i="5"/>
  <c r="C1423" i="5"/>
  <c r="C1427" i="5"/>
  <c r="C1428" i="5"/>
  <c r="C1429" i="5"/>
  <c r="C1430" i="5"/>
  <c r="C1433" i="5"/>
  <c r="H1433" i="5"/>
  <c r="C1449" i="5"/>
  <c r="H1449" i="5"/>
  <c r="E1454" i="5"/>
  <c r="L1454" i="5" s="1"/>
  <c r="E1463" i="5"/>
  <c r="L1463" i="5" s="1"/>
  <c r="E1474" i="5"/>
  <c r="L1474" i="5" s="1"/>
  <c r="C1478" i="5"/>
  <c r="E1483" i="5"/>
  <c r="L1483" i="5" s="1"/>
  <c r="C1441" i="5"/>
  <c r="H1441" i="5"/>
  <c r="H1459" i="5"/>
  <c r="C1473" i="5"/>
  <c r="H1473" i="5"/>
  <c r="H1474" i="5"/>
  <c r="C1367" i="5"/>
  <c r="E1373" i="5"/>
  <c r="L1373" i="5" s="1"/>
  <c r="C1375" i="5"/>
  <c r="C1383" i="5"/>
  <c r="E1389" i="5"/>
  <c r="L1389" i="5" s="1"/>
  <c r="C1391" i="5"/>
  <c r="C1399" i="5"/>
  <c r="C1407" i="5"/>
  <c r="E1413" i="5"/>
  <c r="L1413" i="5" s="1"/>
  <c r="E1414" i="5"/>
  <c r="L1414" i="5" s="1"/>
  <c r="E1419" i="5"/>
  <c r="L1419" i="5" s="1"/>
  <c r="E1420" i="5"/>
  <c r="L1420" i="5" s="1"/>
  <c r="H1434" i="5"/>
  <c r="H1443" i="5"/>
  <c r="H1454" i="5"/>
  <c r="F1462" i="5"/>
  <c r="C1462" i="5"/>
  <c r="F1467" i="5"/>
  <c r="E1467" i="5"/>
  <c r="L1467" i="5" s="1"/>
  <c r="F1482" i="5"/>
  <c r="F1492" i="5"/>
  <c r="H1520" i="5"/>
  <c r="C1520" i="5"/>
  <c r="F1520" i="5"/>
  <c r="C1535" i="5"/>
  <c r="F1535" i="5"/>
  <c r="H1535" i="5"/>
  <c r="E1535" i="5"/>
  <c r="L1535" i="5" s="1"/>
  <c r="C1543" i="5"/>
  <c r="F1543" i="5"/>
  <c r="H1543" i="5"/>
  <c r="H1387" i="5"/>
  <c r="H1395" i="5"/>
  <c r="H1403" i="5"/>
  <c r="H1411" i="5"/>
  <c r="C1438" i="5"/>
  <c r="C1457" i="5"/>
  <c r="H1457" i="5"/>
  <c r="F1486" i="5"/>
  <c r="C1486" i="5"/>
  <c r="H1489" i="5"/>
  <c r="E1489" i="5"/>
  <c r="L1489" i="5" s="1"/>
  <c r="H1530" i="5"/>
  <c r="F1530" i="5"/>
  <c r="C1530" i="5"/>
  <c r="H1413" i="5"/>
  <c r="H1414" i="5"/>
  <c r="H1415" i="5"/>
  <c r="H1421" i="5"/>
  <c r="H1422" i="5"/>
  <c r="H1423" i="5"/>
  <c r="H1429" i="5"/>
  <c r="H1430" i="5"/>
  <c r="H1431" i="5"/>
  <c r="C1446" i="5"/>
  <c r="F1466" i="5"/>
  <c r="H1467" i="5"/>
  <c r="F1471" i="5"/>
  <c r="C1481" i="5"/>
  <c r="H1481" i="5"/>
  <c r="H1482" i="5"/>
  <c r="H1487" i="5"/>
  <c r="H1492" i="5"/>
  <c r="F1507" i="5"/>
  <c r="H1507" i="5"/>
  <c r="E1507" i="5"/>
  <c r="L1507" i="5" s="1"/>
  <c r="C1507" i="5"/>
  <c r="C1519" i="5"/>
  <c r="F1523" i="5"/>
  <c r="H1529" i="5"/>
  <c r="H1562" i="5"/>
  <c r="E1562" i="5"/>
  <c r="L1562" i="5" s="1"/>
  <c r="C1562" i="5"/>
  <c r="E1603" i="5"/>
  <c r="L1603" i="5" s="1"/>
  <c r="F1603" i="5"/>
  <c r="C1603" i="5"/>
  <c r="H1603" i="5"/>
  <c r="E1460" i="5"/>
  <c r="L1460" i="5" s="1"/>
  <c r="E1484" i="5"/>
  <c r="L1484" i="5" s="1"/>
  <c r="F1508" i="5"/>
  <c r="H1523" i="5"/>
  <c r="E1529" i="5"/>
  <c r="L1529" i="5" s="1"/>
  <c r="C1557" i="5"/>
  <c r="H1557" i="5"/>
  <c r="H1566" i="5"/>
  <c r="C1566" i="5"/>
  <c r="H1522" i="5"/>
  <c r="H1528" i="5"/>
  <c r="F1547" i="5"/>
  <c r="E1547" i="5"/>
  <c r="L1547" i="5" s="1"/>
  <c r="H1552" i="5"/>
  <c r="E1552" i="5"/>
  <c r="L1552" i="5" s="1"/>
  <c r="H1560" i="5"/>
  <c r="F1560" i="5"/>
  <c r="E1560" i="5"/>
  <c r="L1560" i="5" s="1"/>
  <c r="C1560" i="5"/>
  <c r="H1506" i="5"/>
  <c r="F1515" i="5"/>
  <c r="F1539" i="5"/>
  <c r="H1544" i="5"/>
  <c r="E1544" i="5"/>
  <c r="L1544" i="5" s="1"/>
  <c r="H1547" i="5"/>
  <c r="F1552" i="5"/>
  <c r="H1554" i="5"/>
  <c r="E1554" i="5"/>
  <c r="L1554" i="5" s="1"/>
  <c r="C1554" i="5"/>
  <c r="H1563" i="5"/>
  <c r="F1563" i="5"/>
  <c r="C1563" i="5"/>
  <c r="C1633" i="5"/>
  <c r="H1633" i="5"/>
  <c r="E1633" i="5"/>
  <c r="L1633" i="5" s="1"/>
  <c r="E1494" i="5"/>
  <c r="L1494" i="5" s="1"/>
  <c r="E1495" i="5"/>
  <c r="L1495" i="5" s="1"/>
  <c r="E1496" i="5"/>
  <c r="L1496" i="5" s="1"/>
  <c r="E1498" i="5"/>
  <c r="L1498" i="5" s="1"/>
  <c r="E1499" i="5"/>
  <c r="L1499" i="5" s="1"/>
  <c r="F1500" i="5"/>
  <c r="E1502" i="5"/>
  <c r="L1502" i="5" s="1"/>
  <c r="H1514" i="5"/>
  <c r="H1519" i="5"/>
  <c r="H1521" i="5"/>
  <c r="C1527" i="5"/>
  <c r="F1528" i="5"/>
  <c r="H1536" i="5"/>
  <c r="H1539" i="5"/>
  <c r="F1544" i="5"/>
  <c r="H1558" i="5"/>
  <c r="C1558" i="5"/>
  <c r="H1513" i="5"/>
  <c r="H1546" i="5"/>
  <c r="F1546" i="5"/>
  <c r="C1546" i="5"/>
  <c r="C1551" i="5"/>
  <c r="F1551" i="5"/>
  <c r="H1561" i="5"/>
  <c r="E1561" i="5"/>
  <c r="L1561" i="5" s="1"/>
  <c r="C1561" i="5"/>
  <c r="C1567" i="5"/>
  <c r="C1568" i="5"/>
  <c r="C1569" i="5"/>
  <c r="C1570" i="5"/>
  <c r="C1571" i="5"/>
  <c r="C1575" i="5"/>
  <c r="C1576" i="5"/>
  <c r="C1577" i="5"/>
  <c r="C1578" i="5"/>
  <c r="C1579" i="5"/>
  <c r="C1583" i="5"/>
  <c r="C1584" i="5"/>
  <c r="C1585" i="5"/>
  <c r="C1634" i="5"/>
  <c r="H1634" i="5"/>
  <c r="H1600" i="5"/>
  <c r="F1600" i="5"/>
  <c r="E1634" i="5"/>
  <c r="L1634" i="5" s="1"/>
  <c r="H1650" i="5"/>
  <c r="E1569" i="5"/>
  <c r="L1569" i="5" s="1"/>
  <c r="E1570" i="5"/>
  <c r="L1570" i="5" s="1"/>
  <c r="F1571" i="5"/>
  <c r="E1573" i="5"/>
  <c r="L1573" i="5" s="1"/>
  <c r="C1606" i="5"/>
  <c r="F1687" i="5"/>
  <c r="H1687" i="5"/>
  <c r="F1567" i="5"/>
  <c r="F1568" i="5"/>
  <c r="F1575" i="5"/>
  <c r="F1576" i="5"/>
  <c r="F1583" i="5"/>
  <c r="F1584" i="5"/>
  <c r="F1591" i="5"/>
  <c r="F1592" i="5"/>
  <c r="E1642" i="5"/>
  <c r="L1642" i="5" s="1"/>
  <c r="C1642" i="5"/>
  <c r="H1642" i="5"/>
  <c r="H1647" i="5"/>
  <c r="E1647" i="5"/>
  <c r="L1647" i="5" s="1"/>
  <c r="C1647" i="5"/>
  <c r="E1516" i="5"/>
  <c r="L1516" i="5" s="1"/>
  <c r="E1524" i="5"/>
  <c r="L1524" i="5" s="1"/>
  <c r="H1537" i="5"/>
  <c r="H1545" i="5"/>
  <c r="H1553" i="5"/>
  <c r="H1569" i="5"/>
  <c r="H1570" i="5"/>
  <c r="H1571" i="5"/>
  <c r="H1577" i="5"/>
  <c r="H1578" i="5"/>
  <c r="H1579" i="5"/>
  <c r="H1585" i="5"/>
  <c r="H1586" i="5"/>
  <c r="H1587" i="5"/>
  <c r="H1593" i="5"/>
  <c r="H1594" i="5"/>
  <c r="H1595" i="5"/>
  <c r="C1605" i="5"/>
  <c r="E1605" i="5"/>
  <c r="L1605" i="5" s="1"/>
  <c r="F1647" i="5"/>
  <c r="H1567" i="5"/>
  <c r="H1573" i="5"/>
  <c r="H1574" i="5"/>
  <c r="H1575" i="5"/>
  <c r="H1581" i="5"/>
  <c r="H1582" i="5"/>
  <c r="H1583" i="5"/>
  <c r="H1589" i="5"/>
  <c r="H1590" i="5"/>
  <c r="H1591" i="5"/>
  <c r="H1597" i="5"/>
  <c r="H1598" i="5"/>
  <c r="H1599" i="5"/>
  <c r="H1606" i="5"/>
  <c r="H1635" i="5"/>
  <c r="C1641" i="5"/>
  <c r="E1688" i="5"/>
  <c r="L1688" i="5" s="1"/>
  <c r="H1688" i="5"/>
  <c r="C1688" i="5"/>
  <c r="F1703" i="5"/>
  <c r="H1703" i="5"/>
  <c r="E1703" i="5"/>
  <c r="L1703" i="5" s="1"/>
  <c r="C1718" i="5"/>
  <c r="H1718" i="5"/>
  <c r="C1747" i="5"/>
  <c r="H1747" i="5"/>
  <c r="F1747" i="5"/>
  <c r="H1789" i="5"/>
  <c r="C1789" i="5"/>
  <c r="E1631" i="5"/>
  <c r="L1631" i="5" s="1"/>
  <c r="C1674" i="5"/>
  <c r="F1699" i="5"/>
  <c r="H1699" i="5"/>
  <c r="C1699" i="5"/>
  <c r="C1607" i="5"/>
  <c r="C1608" i="5"/>
  <c r="C1609" i="5"/>
  <c r="F1631" i="5"/>
  <c r="H1641" i="5"/>
  <c r="C1645" i="5"/>
  <c r="H1649" i="5"/>
  <c r="C1649" i="5"/>
  <c r="E1674" i="5"/>
  <c r="L1674" i="5" s="1"/>
  <c r="C1678" i="5"/>
  <c r="H1678" i="5"/>
  <c r="E1678" i="5"/>
  <c r="L1678" i="5" s="1"/>
  <c r="C1694" i="5"/>
  <c r="H1694" i="5"/>
  <c r="C1629" i="5"/>
  <c r="F1639" i="5"/>
  <c r="H1646" i="5"/>
  <c r="H1674" i="5"/>
  <c r="E1607" i="5"/>
  <c r="L1607" i="5" s="1"/>
  <c r="E1610" i="5"/>
  <c r="L1610" i="5" s="1"/>
  <c r="F1611" i="5"/>
  <c r="E1614" i="5"/>
  <c r="L1614" i="5" s="1"/>
  <c r="E1616" i="5"/>
  <c r="L1616" i="5" s="1"/>
  <c r="E1617" i="5"/>
  <c r="L1617" i="5" s="1"/>
  <c r="F1619" i="5"/>
  <c r="E1621" i="5"/>
  <c r="L1621" i="5" s="1"/>
  <c r="F1627" i="5"/>
  <c r="H1631" i="5"/>
  <c r="C1637" i="5"/>
  <c r="F1679" i="5"/>
  <c r="H1679" i="5"/>
  <c r="C1679" i="5"/>
  <c r="C1714" i="5"/>
  <c r="H1714" i="5"/>
  <c r="E1635" i="5"/>
  <c r="L1635" i="5" s="1"/>
  <c r="C1670" i="5"/>
  <c r="H1670" i="5"/>
  <c r="F1672" i="5"/>
  <c r="H1654" i="5"/>
  <c r="H1655" i="5"/>
  <c r="H1656" i="5"/>
  <c r="H1662" i="5"/>
  <c r="F1671" i="5"/>
  <c r="C1690" i="5"/>
  <c r="H1691" i="5"/>
  <c r="H1704" i="5"/>
  <c r="E1704" i="5"/>
  <c r="L1704" i="5" s="1"/>
  <c r="H1706" i="5"/>
  <c r="E1710" i="5"/>
  <c r="L1710" i="5" s="1"/>
  <c r="H1722" i="5"/>
  <c r="H1797" i="5"/>
  <c r="E1797" i="5"/>
  <c r="L1797" i="5" s="1"/>
  <c r="C1797" i="5"/>
  <c r="H1671" i="5"/>
  <c r="C1686" i="5"/>
  <c r="C1698" i="5"/>
  <c r="H1712" i="5"/>
  <c r="C1653" i="5"/>
  <c r="C1654" i="5"/>
  <c r="C1655" i="5"/>
  <c r="C1656" i="5"/>
  <c r="C1660" i="5"/>
  <c r="C1661" i="5"/>
  <c r="C1662" i="5"/>
  <c r="C1663" i="5"/>
  <c r="C1664" i="5"/>
  <c r="F1667" i="5"/>
  <c r="F1668" i="5"/>
  <c r="E1676" i="5"/>
  <c r="L1676" i="5" s="1"/>
  <c r="E1698" i="5"/>
  <c r="L1698" i="5" s="1"/>
  <c r="C1702" i="5"/>
  <c r="F1707" i="5"/>
  <c r="F1712" i="5"/>
  <c r="C1666" i="5"/>
  <c r="F1675" i="5"/>
  <c r="H1696" i="5"/>
  <c r="H1698" i="5"/>
  <c r="F1711" i="5"/>
  <c r="K1711" i="5" s="1"/>
  <c r="F1683" i="5"/>
  <c r="F1691" i="5"/>
  <c r="E1691" i="5"/>
  <c r="L1691" i="5" s="1"/>
  <c r="C1706" i="5"/>
  <c r="C1742" i="5"/>
  <c r="C1682" i="5"/>
  <c r="F1695" i="5"/>
  <c r="C1710" i="5"/>
  <c r="F1715" i="5"/>
  <c r="C1722" i="5"/>
  <c r="H1740" i="5"/>
  <c r="F1740" i="5"/>
  <c r="C1740" i="5"/>
  <c r="H1742" i="5"/>
  <c r="F1719" i="5"/>
  <c r="H1730" i="5"/>
  <c r="H1732" i="5"/>
  <c r="H1741" i="5"/>
  <c r="H1743" i="5"/>
  <c r="H1750" i="5"/>
  <c r="H1757" i="5"/>
  <c r="H1719" i="5"/>
  <c r="H1765" i="5"/>
  <c r="C1765" i="5"/>
  <c r="H1773" i="5"/>
  <c r="C1773" i="5"/>
  <c r="H1781" i="5"/>
  <c r="E1781" i="5"/>
  <c r="L1781" i="5" s="1"/>
  <c r="C1781" i="5"/>
  <c r="C1738" i="5"/>
  <c r="H1749" i="5"/>
  <c r="E1765" i="5"/>
  <c r="L1765" i="5" s="1"/>
  <c r="H1805" i="5"/>
  <c r="C1805" i="5"/>
  <c r="F1723" i="5"/>
  <c r="F1739" i="5"/>
  <c r="E1749" i="5"/>
  <c r="L1749" i="5" s="1"/>
  <c r="C1756" i="5"/>
  <c r="H1756" i="5"/>
  <c r="H1758" i="5"/>
  <c r="E1758" i="5"/>
  <c r="L1758" i="5" s="1"/>
  <c r="H1766" i="5"/>
  <c r="H1739" i="5"/>
  <c r="F1743" i="5"/>
  <c r="H1748" i="5"/>
  <c r="H1813" i="5"/>
  <c r="C1813" i="5"/>
  <c r="C1775" i="5"/>
  <c r="H1778" i="5"/>
  <c r="F1780" i="5"/>
  <c r="C1783" i="5"/>
  <c r="H1786" i="5"/>
  <c r="F1788" i="5"/>
  <c r="C1791" i="5"/>
  <c r="H1794" i="5"/>
  <c r="F1796" i="5"/>
  <c r="C1799" i="5"/>
  <c r="H1802" i="5"/>
  <c r="F1804" i="5"/>
  <c r="C1807" i="5"/>
  <c r="H1810" i="5"/>
  <c r="F1812" i="5"/>
  <c r="H1755" i="5"/>
  <c r="H1763" i="5"/>
  <c r="H1771" i="5"/>
  <c r="C1776" i="5"/>
  <c r="H1779" i="5"/>
  <c r="C1784" i="5"/>
  <c r="H1787" i="5"/>
  <c r="C1792" i="5"/>
  <c r="H1795" i="5"/>
  <c r="C1800" i="5"/>
  <c r="H1803" i="5"/>
  <c r="C1808" i="5"/>
  <c r="H1811" i="5"/>
  <c r="E1759" i="5"/>
  <c r="L1759" i="5" s="1"/>
  <c r="H1764" i="5"/>
  <c r="H1772" i="5"/>
  <c r="H1780" i="5"/>
  <c r="H1788" i="5"/>
  <c r="H1796" i="5"/>
  <c r="H1804" i="5"/>
  <c r="H1812" i="5"/>
  <c r="C1802" i="5"/>
  <c r="C1810" i="5"/>
  <c r="H1774" i="5"/>
  <c r="N247" i="7"/>
  <c r="M247" i="7"/>
  <c r="N352" i="7"/>
  <c r="M352" i="7"/>
  <c r="N450" i="7"/>
  <c r="M450" i="7"/>
  <c r="N545" i="7"/>
  <c r="M545" i="7"/>
  <c r="F43" i="5"/>
  <c r="F47" i="5"/>
  <c r="F51" i="5"/>
  <c r="F55" i="5"/>
  <c r="F59" i="5"/>
  <c r="F63" i="5"/>
  <c r="F67" i="5"/>
  <c r="F71" i="5"/>
  <c r="F75" i="5"/>
  <c r="F79" i="5"/>
  <c r="F83" i="5"/>
  <c r="F87" i="5"/>
  <c r="F91" i="5"/>
  <c r="F95" i="5"/>
  <c r="F99" i="5"/>
  <c r="F103" i="5"/>
  <c r="F107" i="5"/>
  <c r="F111" i="5"/>
  <c r="F115" i="5"/>
  <c r="F119" i="5"/>
  <c r="F123" i="5"/>
  <c r="F127" i="5"/>
  <c r="F131" i="5"/>
  <c r="F135" i="5"/>
  <c r="F139" i="5"/>
  <c r="F143" i="5"/>
  <c r="F147" i="5"/>
  <c r="F151" i="5"/>
  <c r="F155" i="5"/>
  <c r="F159" i="5"/>
  <c r="F163" i="5"/>
  <c r="F167" i="5"/>
  <c r="F171" i="5"/>
  <c r="F175" i="5"/>
  <c r="F179" i="5"/>
  <c r="F183" i="5"/>
  <c r="F187" i="5"/>
  <c r="F191" i="5"/>
  <c r="N251" i="7"/>
  <c r="M251" i="7"/>
  <c r="M422" i="7"/>
  <c r="N422" i="7"/>
  <c r="N255" i="7"/>
  <c r="M255" i="7"/>
  <c r="N349" i="7"/>
  <c r="M349" i="7"/>
  <c r="M378" i="7"/>
  <c r="N378" i="7"/>
  <c r="F203" i="5"/>
  <c r="F211" i="5"/>
  <c r="F228" i="5"/>
  <c r="F232" i="5"/>
  <c r="K232" i="5" s="1"/>
  <c r="F236" i="5"/>
  <c r="N259" i="7"/>
  <c r="M259" i="7"/>
  <c r="N319" i="7"/>
  <c r="M319" i="7"/>
  <c r="F240" i="5"/>
  <c r="M346" i="7"/>
  <c r="N346" i="7"/>
  <c r="M406" i="7"/>
  <c r="N406" i="7"/>
  <c r="F45" i="5"/>
  <c r="F49" i="5"/>
  <c r="F53" i="5"/>
  <c r="F57" i="5"/>
  <c r="F61" i="5"/>
  <c r="F65" i="5"/>
  <c r="F69" i="5"/>
  <c r="F73" i="5"/>
  <c r="F77" i="5"/>
  <c r="F81" i="5"/>
  <c r="F85" i="5"/>
  <c r="F89" i="5"/>
  <c r="F93" i="5"/>
  <c r="F97" i="5"/>
  <c r="F101" i="5"/>
  <c r="F105" i="5"/>
  <c r="F109" i="5"/>
  <c r="F113" i="5"/>
  <c r="F117" i="5"/>
  <c r="F121" i="5"/>
  <c r="F125" i="5"/>
  <c r="F129" i="5"/>
  <c r="F133" i="5"/>
  <c r="F137" i="5"/>
  <c r="F141" i="5"/>
  <c r="F145" i="5"/>
  <c r="F149" i="5"/>
  <c r="F153" i="5"/>
  <c r="F157" i="5"/>
  <c r="F161" i="5"/>
  <c r="F165" i="5"/>
  <c r="F169" i="5"/>
  <c r="F173" i="5"/>
  <c r="F177" i="5"/>
  <c r="F181" i="5"/>
  <c r="F185" i="5"/>
  <c r="F189" i="5"/>
  <c r="F199" i="5"/>
  <c r="F223" i="5"/>
  <c r="K223" i="5" s="1"/>
  <c r="N235" i="7"/>
  <c r="M235" i="7"/>
  <c r="N239" i="7"/>
  <c r="M239" i="7"/>
  <c r="N243" i="7"/>
  <c r="M243" i="7"/>
  <c r="M390" i="7"/>
  <c r="N390" i="7"/>
  <c r="N397" i="7"/>
  <c r="M397" i="7"/>
  <c r="N413" i="7"/>
  <c r="M413" i="7"/>
  <c r="N578" i="7"/>
  <c r="M578" i="7"/>
  <c r="N607" i="7"/>
  <c r="M607" i="7"/>
  <c r="N666" i="7"/>
  <c r="M666" i="7"/>
  <c r="N682" i="7"/>
  <c r="M682" i="7"/>
  <c r="N698" i="7"/>
  <c r="M698" i="7"/>
  <c r="N714" i="7"/>
  <c r="M714" i="7"/>
  <c r="N730" i="7"/>
  <c r="M730" i="7"/>
  <c r="N746" i="7"/>
  <c r="M746" i="7"/>
  <c r="N792" i="7"/>
  <c r="M792" i="7"/>
  <c r="M875" i="7"/>
  <c r="N875" i="7"/>
  <c r="M263" i="7"/>
  <c r="M267" i="7"/>
  <c r="M271" i="7"/>
  <c r="M275" i="7"/>
  <c r="M279" i="7"/>
  <c r="M283" i="7"/>
  <c r="M287" i="7"/>
  <c r="M291" i="7"/>
  <c r="M295" i="7"/>
  <c r="M299" i="7"/>
  <c r="M303" i="7"/>
  <c r="M307" i="7"/>
  <c r="M311" i="7"/>
  <c r="M315" i="7"/>
  <c r="N334" i="7"/>
  <c r="M337" i="7"/>
  <c r="M340" i="7"/>
  <c r="N366" i="7"/>
  <c r="M369" i="7"/>
  <c r="M372" i="7"/>
  <c r="N426" i="7"/>
  <c r="M426" i="7"/>
  <c r="N538" i="7"/>
  <c r="M538" i="7"/>
  <c r="M659" i="7"/>
  <c r="N659" i="7"/>
  <c r="N401" i="7"/>
  <c r="M401" i="7"/>
  <c r="N417" i="7"/>
  <c r="M417" i="7"/>
  <c r="N430" i="7"/>
  <c r="M430" i="7"/>
  <c r="N559" i="7"/>
  <c r="M559" i="7"/>
  <c r="N594" i="7"/>
  <c r="M594" i="7"/>
  <c r="N650" i="7"/>
  <c r="M650" i="7"/>
  <c r="F231" i="5"/>
  <c r="F235" i="5"/>
  <c r="F239" i="5"/>
  <c r="M234" i="7"/>
  <c r="M238" i="7"/>
  <c r="M242" i="7"/>
  <c r="M246" i="7"/>
  <c r="M250" i="7"/>
  <c r="M254" i="7"/>
  <c r="M258" i="7"/>
  <c r="M262" i="7"/>
  <c r="M266" i="7"/>
  <c r="M270" i="7"/>
  <c r="M274" i="7"/>
  <c r="M278" i="7"/>
  <c r="M282" i="7"/>
  <c r="M286" i="7"/>
  <c r="M290" i="7"/>
  <c r="M294" i="7"/>
  <c r="M298" i="7"/>
  <c r="M302" i="7"/>
  <c r="M306" i="7"/>
  <c r="M310" i="7"/>
  <c r="M314" i="7"/>
  <c r="N318" i="7"/>
  <c r="N342" i="7"/>
  <c r="M345" i="7"/>
  <c r="M348" i="7"/>
  <c r="N374" i="7"/>
  <c r="M377" i="7"/>
  <c r="N382" i="7"/>
  <c r="N434" i="7"/>
  <c r="M434" i="7"/>
  <c r="M643" i="7"/>
  <c r="N643" i="7"/>
  <c r="N330" i="7"/>
  <c r="M336" i="7"/>
  <c r="N362" i="7"/>
  <c r="M368" i="7"/>
  <c r="N389" i="7"/>
  <c r="M389" i="7"/>
  <c r="N398" i="7"/>
  <c r="N405" i="7"/>
  <c r="M405" i="7"/>
  <c r="N414" i="7"/>
  <c r="N421" i="7"/>
  <c r="M421" i="7"/>
  <c r="N438" i="7"/>
  <c r="M438" i="7"/>
  <c r="N575" i="7"/>
  <c r="M575" i="7"/>
  <c r="N610" i="7"/>
  <c r="M610" i="7"/>
  <c r="N442" i="7"/>
  <c r="M442" i="7"/>
  <c r="N338" i="7"/>
  <c r="M344" i="7"/>
  <c r="N370" i="7"/>
  <c r="M376" i="7"/>
  <c r="N386" i="7"/>
  <c r="N393" i="7"/>
  <c r="M393" i="7"/>
  <c r="N402" i="7"/>
  <c r="N409" i="7"/>
  <c r="M409" i="7"/>
  <c r="N418" i="7"/>
  <c r="N446" i="7"/>
  <c r="M446" i="7"/>
  <c r="N562" i="7"/>
  <c r="M562" i="7"/>
  <c r="N591" i="7"/>
  <c r="M591" i="7"/>
  <c r="N627" i="7"/>
  <c r="N639" i="7"/>
  <c r="N655" i="7"/>
  <c r="N878" i="7"/>
  <c r="M878" i="7"/>
  <c r="N910" i="7"/>
  <c r="M910" i="7"/>
  <c r="N942" i="7"/>
  <c r="M942" i="7"/>
  <c r="N974" i="7"/>
  <c r="M974" i="7"/>
  <c r="N998" i="7"/>
  <c r="M998" i="7"/>
  <c r="N1098" i="7"/>
  <c r="M1098" i="7"/>
  <c r="M454" i="7"/>
  <c r="M458" i="7"/>
  <c r="M462" i="7"/>
  <c r="M466" i="7"/>
  <c r="M470" i="7"/>
  <c r="M474" i="7"/>
  <c r="M478" i="7"/>
  <c r="M482" i="7"/>
  <c r="M486" i="7"/>
  <c r="M490" i="7"/>
  <c r="M494" i="7"/>
  <c r="M498" i="7"/>
  <c r="M502" i="7"/>
  <c r="M506" i="7"/>
  <c r="M510" i="7"/>
  <c r="M514" i="7"/>
  <c r="M518" i="7"/>
  <c r="M522" i="7"/>
  <c r="M526" i="7"/>
  <c r="M530" i="7"/>
  <c r="M534" i="7"/>
  <c r="M541" i="7"/>
  <c r="N552" i="7"/>
  <c r="M565" i="7"/>
  <c r="M581" i="7"/>
  <c r="M597" i="7"/>
  <c r="M618" i="7"/>
  <c r="M626" i="7"/>
  <c r="N631" i="7"/>
  <c r="N638" i="7"/>
  <c r="M638" i="7"/>
  <c r="N654" i="7"/>
  <c r="M654" i="7"/>
  <c r="N670" i="7"/>
  <c r="M670" i="7"/>
  <c r="N686" i="7"/>
  <c r="M686" i="7"/>
  <c r="N702" i="7"/>
  <c r="M702" i="7"/>
  <c r="N718" i="7"/>
  <c r="M718" i="7"/>
  <c r="N734" i="7"/>
  <c r="M734" i="7"/>
  <c r="N750" i="7"/>
  <c r="M750" i="7"/>
  <c r="N798" i="7"/>
  <c r="M798" i="7"/>
  <c r="M425" i="7"/>
  <c r="M429" i="7"/>
  <c r="M433" i="7"/>
  <c r="M437" i="7"/>
  <c r="M441" i="7"/>
  <c r="M445" i="7"/>
  <c r="M449" i="7"/>
  <c r="M453" i="7"/>
  <c r="M457" i="7"/>
  <c r="M461" i="7"/>
  <c r="M465" i="7"/>
  <c r="M469" i="7"/>
  <c r="M473" i="7"/>
  <c r="M477" i="7"/>
  <c r="M481" i="7"/>
  <c r="M485" i="7"/>
  <c r="M489" i="7"/>
  <c r="M493" i="7"/>
  <c r="M497" i="7"/>
  <c r="M501" i="7"/>
  <c r="M505" i="7"/>
  <c r="M509" i="7"/>
  <c r="M513" i="7"/>
  <c r="M517" i="7"/>
  <c r="M521" i="7"/>
  <c r="M525" i="7"/>
  <c r="M529" i="7"/>
  <c r="M533" i="7"/>
  <c r="N544" i="7"/>
  <c r="M551" i="7"/>
  <c r="M561" i="7"/>
  <c r="M577" i="7"/>
  <c r="M593" i="7"/>
  <c r="M609" i="7"/>
  <c r="N642" i="7"/>
  <c r="M642" i="7"/>
  <c r="N658" i="7"/>
  <c r="M658" i="7"/>
  <c r="N674" i="7"/>
  <c r="M674" i="7"/>
  <c r="N690" i="7"/>
  <c r="M690" i="7"/>
  <c r="N706" i="7"/>
  <c r="M706" i="7"/>
  <c r="N722" i="7"/>
  <c r="M722" i="7"/>
  <c r="N738" i="7"/>
  <c r="M738" i="7"/>
  <c r="N754" i="7"/>
  <c r="M754" i="7"/>
  <c r="N760" i="7"/>
  <c r="M760" i="7"/>
  <c r="N846" i="7"/>
  <c r="M846" i="7"/>
  <c r="M795" i="7"/>
  <c r="N795" i="7"/>
  <c r="M843" i="7"/>
  <c r="N843" i="7"/>
  <c r="M614" i="7"/>
  <c r="M622" i="7"/>
  <c r="N646" i="7"/>
  <c r="M646" i="7"/>
  <c r="N662" i="7"/>
  <c r="M662" i="7"/>
  <c r="N678" i="7"/>
  <c r="M678" i="7"/>
  <c r="N694" i="7"/>
  <c r="M694" i="7"/>
  <c r="N710" i="7"/>
  <c r="M710" i="7"/>
  <c r="N726" i="7"/>
  <c r="M726" i="7"/>
  <c r="N742" i="7"/>
  <c r="M742" i="7"/>
  <c r="N858" i="7"/>
  <c r="M858" i="7"/>
  <c r="N890" i="7"/>
  <c r="M890" i="7"/>
  <c r="N922" i="7"/>
  <c r="M922" i="7"/>
  <c r="N954" i="7"/>
  <c r="M954" i="7"/>
  <c r="N986" i="7"/>
  <c r="M986" i="7"/>
  <c r="N1131" i="7"/>
  <c r="M1131" i="7"/>
  <c r="N1147" i="7"/>
  <c r="M1147" i="7"/>
  <c r="N1163" i="7"/>
  <c r="M1163" i="7"/>
  <c r="N1179" i="7"/>
  <c r="M1179" i="7"/>
  <c r="N1195" i="7"/>
  <c r="M1195" i="7"/>
  <c r="N1211" i="7"/>
  <c r="M1211" i="7"/>
  <c r="N1227" i="7"/>
  <c r="M1227" i="7"/>
  <c r="N1243" i="7"/>
  <c r="M1243" i="7"/>
  <c r="N1259" i="7"/>
  <c r="M1259" i="7"/>
  <c r="N1275" i="7"/>
  <c r="M1275" i="7"/>
  <c r="N1291" i="7"/>
  <c r="M1291" i="7"/>
  <c r="N1307" i="7"/>
  <c r="M1307" i="7"/>
  <c r="N1318" i="7"/>
  <c r="M1318" i="7"/>
  <c r="M1336" i="7"/>
  <c r="N1336" i="7"/>
  <c r="M1356" i="7"/>
  <c r="N1356" i="7"/>
  <c r="N763" i="7"/>
  <c r="M766" i="7"/>
  <c r="N783" i="7"/>
  <c r="N806" i="7"/>
  <c r="M806" i="7"/>
  <c r="N814" i="7"/>
  <c r="M814" i="7"/>
  <c r="N822" i="7"/>
  <c r="M822" i="7"/>
  <c r="N830" i="7"/>
  <c r="M830" i="7"/>
  <c r="N838" i="7"/>
  <c r="M838" i="7"/>
  <c r="N855" i="7"/>
  <c r="N870" i="7"/>
  <c r="M870" i="7"/>
  <c r="N902" i="7"/>
  <c r="M902" i="7"/>
  <c r="N934" i="7"/>
  <c r="M934" i="7"/>
  <c r="N966" i="7"/>
  <c r="M966" i="7"/>
  <c r="N1002" i="7"/>
  <c r="M1002" i="7"/>
  <c r="N850" i="7"/>
  <c r="M850" i="7"/>
  <c r="N882" i="7"/>
  <c r="M882" i="7"/>
  <c r="N914" i="7"/>
  <c r="M914" i="7"/>
  <c r="N946" i="7"/>
  <c r="M946" i="7"/>
  <c r="N978" i="7"/>
  <c r="M978" i="7"/>
  <c r="N1022" i="7"/>
  <c r="M1022" i="7"/>
  <c r="N1038" i="7"/>
  <c r="M1038" i="7"/>
  <c r="N1054" i="7"/>
  <c r="M1054" i="7"/>
  <c r="N1115" i="7"/>
  <c r="M1115" i="7"/>
  <c r="M756" i="7"/>
  <c r="N771" i="7"/>
  <c r="M788" i="7"/>
  <c r="N791" i="7"/>
  <c r="M794" i="7"/>
  <c r="M808" i="7"/>
  <c r="M816" i="7"/>
  <c r="M824" i="7"/>
  <c r="M832" i="7"/>
  <c r="N847" i="7"/>
  <c r="N862" i="7"/>
  <c r="M862" i="7"/>
  <c r="N894" i="7"/>
  <c r="M894" i="7"/>
  <c r="N926" i="7"/>
  <c r="M926" i="7"/>
  <c r="N958" i="7"/>
  <c r="M958" i="7"/>
  <c r="N990" i="7"/>
  <c r="M990" i="7"/>
  <c r="M1088" i="7"/>
  <c r="N1088" i="7"/>
  <c r="N759" i="7"/>
  <c r="M762" i="7"/>
  <c r="N779" i="7"/>
  <c r="M782" i="7"/>
  <c r="N842" i="7"/>
  <c r="M842" i="7"/>
  <c r="N859" i="7"/>
  <c r="N874" i="7"/>
  <c r="M874" i="7"/>
  <c r="N906" i="7"/>
  <c r="M906" i="7"/>
  <c r="N938" i="7"/>
  <c r="M938" i="7"/>
  <c r="N970" i="7"/>
  <c r="M970" i="7"/>
  <c r="M1083" i="7"/>
  <c r="N1083" i="7"/>
  <c r="N810" i="7"/>
  <c r="M810" i="7"/>
  <c r="N818" i="7"/>
  <c r="M818" i="7"/>
  <c r="N826" i="7"/>
  <c r="M826" i="7"/>
  <c r="N834" i="7"/>
  <c r="M834" i="7"/>
  <c r="N854" i="7"/>
  <c r="M854" i="7"/>
  <c r="N886" i="7"/>
  <c r="M886" i="7"/>
  <c r="N918" i="7"/>
  <c r="M918" i="7"/>
  <c r="N950" i="7"/>
  <c r="M950" i="7"/>
  <c r="N982" i="7"/>
  <c r="M982" i="7"/>
  <c r="N994" i="7"/>
  <c r="M994" i="7"/>
  <c r="N767" i="7"/>
  <c r="M770" i="7"/>
  <c r="N787" i="7"/>
  <c r="M790" i="7"/>
  <c r="N807" i="7"/>
  <c r="N815" i="7"/>
  <c r="N823" i="7"/>
  <c r="N831" i="7"/>
  <c r="N851" i="7"/>
  <c r="N866" i="7"/>
  <c r="M866" i="7"/>
  <c r="N898" i="7"/>
  <c r="M898" i="7"/>
  <c r="N930" i="7"/>
  <c r="M930" i="7"/>
  <c r="N962" i="7"/>
  <c r="M962" i="7"/>
  <c r="N1080" i="7"/>
  <c r="M1080" i="7"/>
  <c r="M1010" i="7"/>
  <c r="M1026" i="7"/>
  <c r="M1042" i="7"/>
  <c r="N1075" i="7"/>
  <c r="M1078" i="7"/>
  <c r="N1086" i="7"/>
  <c r="M1086" i="7"/>
  <c r="N1091" i="7"/>
  <c r="N1096" i="7"/>
  <c r="N1120" i="7"/>
  <c r="M1370" i="7"/>
  <c r="N1370" i="7"/>
  <c r="M1386" i="7"/>
  <c r="N1386" i="7"/>
  <c r="M1402" i="7"/>
  <c r="N1402" i="7"/>
  <c r="M1418" i="7"/>
  <c r="N1418" i="7"/>
  <c r="M1434" i="7"/>
  <c r="N1434" i="7"/>
  <c r="N1110" i="7"/>
  <c r="M1110" i="7"/>
  <c r="N1009" i="7"/>
  <c r="M1012" i="7"/>
  <c r="M1015" i="7"/>
  <c r="M1028" i="7"/>
  <c r="M1031" i="7"/>
  <c r="M1044" i="7"/>
  <c r="M1047" i="7"/>
  <c r="M1068" i="7"/>
  <c r="N1071" i="7"/>
  <c r="M1074" i="7"/>
  <c r="N1090" i="7"/>
  <c r="M1090" i="7"/>
  <c r="N1095" i="7"/>
  <c r="N1100" i="7"/>
  <c r="N1119" i="7"/>
  <c r="M1119" i="7"/>
  <c r="N1135" i="7"/>
  <c r="M1135" i="7"/>
  <c r="N1151" i="7"/>
  <c r="M1151" i="7"/>
  <c r="N1167" i="7"/>
  <c r="M1167" i="7"/>
  <c r="N1183" i="7"/>
  <c r="M1183" i="7"/>
  <c r="N1199" i="7"/>
  <c r="M1199" i="7"/>
  <c r="N1215" i="7"/>
  <c r="M1215" i="7"/>
  <c r="N1231" i="7"/>
  <c r="M1231" i="7"/>
  <c r="N1247" i="7"/>
  <c r="M1247" i="7"/>
  <c r="N1263" i="7"/>
  <c r="M1263" i="7"/>
  <c r="N1279" i="7"/>
  <c r="M1279" i="7"/>
  <c r="N1295" i="7"/>
  <c r="M1295" i="7"/>
  <c r="N1311" i="7"/>
  <c r="M1311" i="7"/>
  <c r="N1005" i="7"/>
  <c r="M1018" i="7"/>
  <c r="M1034" i="7"/>
  <c r="M1050" i="7"/>
  <c r="N1059" i="7"/>
  <c r="M1062" i="7"/>
  <c r="N1102" i="7"/>
  <c r="M1102" i="7"/>
  <c r="N1107" i="7"/>
  <c r="N1112" i="7"/>
  <c r="N1342" i="7"/>
  <c r="M1342" i="7"/>
  <c r="N1123" i="7"/>
  <c r="M1123" i="7"/>
  <c r="N1139" i="7"/>
  <c r="M1139" i="7"/>
  <c r="N1155" i="7"/>
  <c r="M1155" i="7"/>
  <c r="N1171" i="7"/>
  <c r="M1171" i="7"/>
  <c r="N1187" i="7"/>
  <c r="M1187" i="7"/>
  <c r="N1203" i="7"/>
  <c r="M1203" i="7"/>
  <c r="N1219" i="7"/>
  <c r="M1219" i="7"/>
  <c r="N1235" i="7"/>
  <c r="M1235" i="7"/>
  <c r="N1251" i="7"/>
  <c r="M1251" i="7"/>
  <c r="N1267" i="7"/>
  <c r="M1267" i="7"/>
  <c r="N1283" i="7"/>
  <c r="M1283" i="7"/>
  <c r="N1299" i="7"/>
  <c r="M1299" i="7"/>
  <c r="M1014" i="7"/>
  <c r="M1030" i="7"/>
  <c r="M1046" i="7"/>
  <c r="N1067" i="7"/>
  <c r="M1070" i="7"/>
  <c r="N1094" i="7"/>
  <c r="M1094" i="7"/>
  <c r="N1099" i="7"/>
  <c r="N1104" i="7"/>
  <c r="N1116" i="7"/>
  <c r="N1339" i="7"/>
  <c r="M1339" i="7"/>
  <c r="N1106" i="7"/>
  <c r="M1106" i="7"/>
  <c r="N1127" i="7"/>
  <c r="M1127" i="7"/>
  <c r="N1143" i="7"/>
  <c r="M1143" i="7"/>
  <c r="N1159" i="7"/>
  <c r="M1159" i="7"/>
  <c r="N1175" i="7"/>
  <c r="M1175" i="7"/>
  <c r="N1191" i="7"/>
  <c r="M1191" i="7"/>
  <c r="N1207" i="7"/>
  <c r="M1207" i="7"/>
  <c r="N1223" i="7"/>
  <c r="M1223" i="7"/>
  <c r="N1239" i="7"/>
  <c r="M1239" i="7"/>
  <c r="N1255" i="7"/>
  <c r="M1255" i="7"/>
  <c r="N1271" i="7"/>
  <c r="M1271" i="7"/>
  <c r="N1287" i="7"/>
  <c r="M1287" i="7"/>
  <c r="N1303" i="7"/>
  <c r="M1303" i="7"/>
  <c r="N1372" i="7"/>
  <c r="M1372" i="7"/>
  <c r="N1388" i="7"/>
  <c r="M1388" i="7"/>
  <c r="N1404" i="7"/>
  <c r="M1404" i="7"/>
  <c r="N1420" i="7"/>
  <c r="M1420" i="7"/>
  <c r="M1545" i="7"/>
  <c r="N1545" i="7"/>
  <c r="M1358" i="7"/>
  <c r="N1358" i="7"/>
  <c r="M1374" i="7"/>
  <c r="N1374" i="7"/>
  <c r="M1390" i="7"/>
  <c r="N1390" i="7"/>
  <c r="M1406" i="7"/>
  <c r="N1406" i="7"/>
  <c r="M1422" i="7"/>
  <c r="N1422" i="7"/>
  <c r="M1438" i="7"/>
  <c r="N1438" i="7"/>
  <c r="M1505" i="7"/>
  <c r="N1505" i="7"/>
  <c r="M1114" i="7"/>
  <c r="M1118" i="7"/>
  <c r="M1122" i="7"/>
  <c r="M1126" i="7"/>
  <c r="M1130" i="7"/>
  <c r="M1134" i="7"/>
  <c r="M1138" i="7"/>
  <c r="M1142" i="7"/>
  <c r="M1146" i="7"/>
  <c r="M1150" i="7"/>
  <c r="M1154" i="7"/>
  <c r="M1158" i="7"/>
  <c r="M1162" i="7"/>
  <c r="M1166" i="7"/>
  <c r="M1170" i="7"/>
  <c r="M1174" i="7"/>
  <c r="M1178" i="7"/>
  <c r="M1182" i="7"/>
  <c r="M1186" i="7"/>
  <c r="M1190" i="7"/>
  <c r="M1194" i="7"/>
  <c r="M1198" i="7"/>
  <c r="M1202" i="7"/>
  <c r="M1206" i="7"/>
  <c r="M1210" i="7"/>
  <c r="M1214" i="7"/>
  <c r="M1218" i="7"/>
  <c r="M1222" i="7"/>
  <c r="M1226" i="7"/>
  <c r="M1230" i="7"/>
  <c r="M1234" i="7"/>
  <c r="M1238" i="7"/>
  <c r="M1242" i="7"/>
  <c r="M1246" i="7"/>
  <c r="M1250" i="7"/>
  <c r="M1254" i="7"/>
  <c r="M1258" i="7"/>
  <c r="M1262" i="7"/>
  <c r="M1266" i="7"/>
  <c r="M1270" i="7"/>
  <c r="M1274" i="7"/>
  <c r="M1278" i="7"/>
  <c r="M1282" i="7"/>
  <c r="M1286" i="7"/>
  <c r="M1290" i="7"/>
  <c r="M1294" i="7"/>
  <c r="M1298" i="7"/>
  <c r="M1302" i="7"/>
  <c r="M1306" i="7"/>
  <c r="M1310" i="7"/>
  <c r="M1317" i="7"/>
  <c r="N1344" i="7"/>
  <c r="M1347" i="7"/>
  <c r="M1350" i="7"/>
  <c r="N1360" i="7"/>
  <c r="M1360" i="7"/>
  <c r="N1376" i="7"/>
  <c r="M1376" i="7"/>
  <c r="N1392" i="7"/>
  <c r="M1392" i="7"/>
  <c r="N1408" i="7"/>
  <c r="M1408" i="7"/>
  <c r="N1528" i="7"/>
  <c r="M1528" i="7"/>
  <c r="M1313" i="7"/>
  <c r="N1332" i="7"/>
  <c r="M1335" i="7"/>
  <c r="M1338" i="7"/>
  <c r="M1355" i="7"/>
  <c r="M1362" i="7"/>
  <c r="N1362" i="7"/>
  <c r="M1378" i="7"/>
  <c r="N1378" i="7"/>
  <c r="M1394" i="7"/>
  <c r="N1394" i="7"/>
  <c r="M1410" i="7"/>
  <c r="N1410" i="7"/>
  <c r="M1426" i="7"/>
  <c r="N1426" i="7"/>
  <c r="M1442" i="7"/>
  <c r="N1442" i="7"/>
  <c r="N1320" i="7"/>
  <c r="M1326" i="7"/>
  <c r="N1352" i="7"/>
  <c r="N1364" i="7"/>
  <c r="M1364" i="7"/>
  <c r="N1380" i="7"/>
  <c r="M1380" i="7"/>
  <c r="N1396" i="7"/>
  <c r="M1396" i="7"/>
  <c r="N1412" i="7"/>
  <c r="M1412" i="7"/>
  <c r="M1366" i="7"/>
  <c r="N1366" i="7"/>
  <c r="M1382" i="7"/>
  <c r="N1382" i="7"/>
  <c r="M1398" i="7"/>
  <c r="N1398" i="7"/>
  <c r="M1414" i="7"/>
  <c r="N1414" i="7"/>
  <c r="M1430" i="7"/>
  <c r="N1430" i="7"/>
  <c r="N1502" i="7"/>
  <c r="M1502" i="7"/>
  <c r="N1312" i="7"/>
  <c r="N1328" i="7"/>
  <c r="M1334" i="7"/>
  <c r="M1354" i="7"/>
  <c r="N1354" i="7"/>
  <c r="N1368" i="7"/>
  <c r="M1368" i="7"/>
  <c r="N1384" i="7"/>
  <c r="M1384" i="7"/>
  <c r="N1400" i="7"/>
  <c r="M1400" i="7"/>
  <c r="N1416" i="7"/>
  <c r="M1416" i="7"/>
  <c r="N1508" i="7"/>
  <c r="M1508" i="7"/>
  <c r="N1446" i="7"/>
  <c r="N1450" i="7"/>
  <c r="N1454" i="7"/>
  <c r="N1458" i="7"/>
  <c r="N1462" i="7"/>
  <c r="N1466" i="7"/>
  <c r="N1470" i="7"/>
  <c r="N1506" i="7"/>
  <c r="N1557" i="7"/>
  <c r="M1557" i="7"/>
  <c r="N1573" i="7"/>
  <c r="M1573" i="7"/>
  <c r="N1589" i="7"/>
  <c r="M1589" i="7"/>
  <c r="N1605" i="7"/>
  <c r="M1605" i="7"/>
  <c r="N1621" i="7"/>
  <c r="M1621" i="7"/>
  <c r="N1637" i="7"/>
  <c r="M1637" i="7"/>
  <c r="N1653" i="7"/>
  <c r="M1653" i="7"/>
  <c r="N1669" i="7"/>
  <c r="M1669" i="7"/>
  <c r="N1685" i="7"/>
  <c r="M1685" i="7"/>
  <c r="N1701" i="7"/>
  <c r="M1701" i="7"/>
  <c r="N1717" i="7"/>
  <c r="M1717" i="7"/>
  <c r="N1733" i="7"/>
  <c r="M1733" i="7"/>
  <c r="N1749" i="7"/>
  <c r="M1749" i="7"/>
  <c r="N1765" i="7"/>
  <c r="M1765" i="7"/>
  <c r="N1781" i="7"/>
  <c r="M1781" i="7"/>
  <c r="N1797" i="7"/>
  <c r="M1797" i="7"/>
  <c r="N1540" i="7"/>
  <c r="M1540" i="7"/>
  <c r="N1561" i="7"/>
  <c r="M1561" i="7"/>
  <c r="N1577" i="7"/>
  <c r="M1577" i="7"/>
  <c r="N1593" i="7"/>
  <c r="M1593" i="7"/>
  <c r="N1609" i="7"/>
  <c r="M1609" i="7"/>
  <c r="N1625" i="7"/>
  <c r="M1625" i="7"/>
  <c r="N1641" i="7"/>
  <c r="M1641" i="7"/>
  <c r="N1657" i="7"/>
  <c r="M1657" i="7"/>
  <c r="N1673" i="7"/>
  <c r="M1673" i="7"/>
  <c r="N1689" i="7"/>
  <c r="M1689" i="7"/>
  <c r="N1705" i="7"/>
  <c r="M1705" i="7"/>
  <c r="N1721" i="7"/>
  <c r="M1721" i="7"/>
  <c r="N1737" i="7"/>
  <c r="M1737" i="7"/>
  <c r="N1753" i="7"/>
  <c r="M1753" i="7"/>
  <c r="N1769" i="7"/>
  <c r="M1769" i="7"/>
  <c r="N1785" i="7"/>
  <c r="M1785" i="7"/>
  <c r="N1801" i="7"/>
  <c r="M1801" i="7"/>
  <c r="M1424" i="7"/>
  <c r="M1428" i="7"/>
  <c r="M1432" i="7"/>
  <c r="M1436" i="7"/>
  <c r="M1440" i="7"/>
  <c r="M1444" i="7"/>
  <c r="M1448" i="7"/>
  <c r="M1452" i="7"/>
  <c r="M1456" i="7"/>
  <c r="M1460" i="7"/>
  <c r="M1464" i="7"/>
  <c r="M1468" i="7"/>
  <c r="M1472" i="7"/>
  <c r="M1490" i="7"/>
  <c r="N1493" i="7"/>
  <c r="M1496" i="7"/>
  <c r="M1522" i="7"/>
  <c r="N1525" i="7"/>
  <c r="N1530" i="7"/>
  <c r="N1554" i="7"/>
  <c r="N1570" i="7"/>
  <c r="N1586" i="7"/>
  <c r="N1532" i="7"/>
  <c r="M1532" i="7"/>
  <c r="N1549" i="7"/>
  <c r="M1549" i="7"/>
  <c r="N1565" i="7"/>
  <c r="M1565" i="7"/>
  <c r="N1581" i="7"/>
  <c r="M1581" i="7"/>
  <c r="N1597" i="7"/>
  <c r="M1597" i="7"/>
  <c r="N1613" i="7"/>
  <c r="M1613" i="7"/>
  <c r="N1629" i="7"/>
  <c r="M1629" i="7"/>
  <c r="N1645" i="7"/>
  <c r="M1645" i="7"/>
  <c r="N1661" i="7"/>
  <c r="M1661" i="7"/>
  <c r="N1677" i="7"/>
  <c r="M1677" i="7"/>
  <c r="N1693" i="7"/>
  <c r="M1693" i="7"/>
  <c r="N1709" i="7"/>
  <c r="M1709" i="7"/>
  <c r="N1725" i="7"/>
  <c r="M1725" i="7"/>
  <c r="N1741" i="7"/>
  <c r="M1741" i="7"/>
  <c r="N1757" i="7"/>
  <c r="M1757" i="7"/>
  <c r="N1773" i="7"/>
  <c r="M1773" i="7"/>
  <c r="N1789" i="7"/>
  <c r="M1789" i="7"/>
  <c r="N1805" i="7"/>
  <c r="M1805" i="7"/>
  <c r="N1544" i="7"/>
  <c r="M1544" i="7"/>
  <c r="N1558" i="7"/>
  <c r="N1553" i="7"/>
  <c r="M1553" i="7"/>
  <c r="N1569" i="7"/>
  <c r="M1569" i="7"/>
  <c r="N1585" i="7"/>
  <c r="M1585" i="7"/>
  <c r="N1601" i="7"/>
  <c r="M1601" i="7"/>
  <c r="N1617" i="7"/>
  <c r="M1617" i="7"/>
  <c r="N1633" i="7"/>
  <c r="M1633" i="7"/>
  <c r="N1649" i="7"/>
  <c r="M1649" i="7"/>
  <c r="N1665" i="7"/>
  <c r="M1665" i="7"/>
  <c r="N1681" i="7"/>
  <c r="M1681" i="7"/>
  <c r="N1697" i="7"/>
  <c r="M1697" i="7"/>
  <c r="N1713" i="7"/>
  <c r="M1713" i="7"/>
  <c r="N1729" i="7"/>
  <c r="M1729" i="7"/>
  <c r="N1745" i="7"/>
  <c r="M1745" i="7"/>
  <c r="N1761" i="7"/>
  <c r="M1761" i="7"/>
  <c r="N1777" i="7"/>
  <c r="M1777" i="7"/>
  <c r="N1793" i="7"/>
  <c r="M1793" i="7"/>
  <c r="N1809" i="7"/>
  <c r="M1809" i="7"/>
  <c r="N1477" i="7"/>
  <c r="M1480" i="7"/>
  <c r="N1509" i="7"/>
  <c r="M1512" i="7"/>
  <c r="N1536" i="7"/>
  <c r="M1536" i="7"/>
  <c r="N1541" i="7"/>
  <c r="N1546" i="7"/>
  <c r="N1562" i="7"/>
  <c r="N1578" i="7"/>
  <c r="M1548" i="7"/>
  <c r="M1552" i="7"/>
  <c r="M1556" i="7"/>
  <c r="M1560" i="7"/>
  <c r="M1564" i="7"/>
  <c r="M1568" i="7"/>
  <c r="M1572" i="7"/>
  <c r="M1576" i="7"/>
  <c r="M1580" i="7"/>
  <c r="M1584" i="7"/>
  <c r="M1588" i="7"/>
  <c r="M1592" i="7"/>
  <c r="M1596" i="7"/>
  <c r="M1600" i="7"/>
  <c r="M1604" i="7"/>
  <c r="M1608" i="7"/>
  <c r="M1612" i="7"/>
  <c r="M1616" i="7"/>
  <c r="M1620" i="7"/>
  <c r="M1624" i="7"/>
  <c r="M1628" i="7"/>
  <c r="M1632" i="7"/>
  <c r="M1636" i="7"/>
  <c r="M1640" i="7"/>
  <c r="M1644" i="7"/>
  <c r="M1648" i="7"/>
  <c r="M1652" i="7"/>
  <c r="M1656" i="7"/>
  <c r="M1660" i="7"/>
  <c r="M1664" i="7"/>
  <c r="M1668" i="7"/>
  <c r="M1672" i="7"/>
  <c r="M1676" i="7"/>
  <c r="M1680" i="7"/>
  <c r="M1684" i="7"/>
  <c r="M1688" i="7"/>
  <c r="M1692" i="7"/>
  <c r="M1696" i="7"/>
  <c r="M1700" i="7"/>
  <c r="M1704" i="7"/>
  <c r="M1708" i="7"/>
  <c r="M1712" i="7"/>
  <c r="M1716" i="7"/>
  <c r="M1720" i="7"/>
  <c r="M1724" i="7"/>
  <c r="M1728" i="7"/>
  <c r="M1732" i="7"/>
  <c r="M1736" i="7"/>
  <c r="M1740" i="7"/>
  <c r="M1744" i="7"/>
  <c r="M1748" i="7"/>
  <c r="M1752" i="7"/>
  <c r="M1756" i="7"/>
  <c r="M1760" i="7"/>
  <c r="M1764" i="7"/>
  <c r="M1768" i="7"/>
  <c r="M1772" i="7"/>
  <c r="M1776" i="7"/>
  <c r="M1780" i="7"/>
  <c r="M1784" i="7"/>
  <c r="M1788" i="7"/>
  <c r="M1792" i="7"/>
  <c r="M1796" i="7"/>
  <c r="M1800" i="7"/>
  <c r="M1804" i="7"/>
  <c r="M1808" i="7"/>
  <c r="M1812" i="7"/>
  <c r="Y10" i="7"/>
  <c r="Q233" i="7" l="1"/>
  <c r="C10" i="7"/>
  <c r="E781" i="5"/>
  <c r="L781" i="5" s="1"/>
  <c r="E882" i="5"/>
  <c r="L882" i="5" s="1"/>
  <c r="E831" i="5"/>
  <c r="L831" i="5" s="1"/>
  <c r="F1470" i="5"/>
  <c r="F901" i="5"/>
  <c r="F1225" i="5"/>
  <c r="F1048" i="5"/>
  <c r="F1069" i="5"/>
  <c r="F1525" i="5"/>
  <c r="K1217" i="5"/>
  <c r="K1205" i="5"/>
  <c r="F314" i="5"/>
  <c r="E1331" i="5"/>
  <c r="L1331" i="5" s="1"/>
  <c r="E1084" i="5"/>
  <c r="L1084" i="5" s="1"/>
  <c r="F362" i="5"/>
  <c r="F1478" i="5"/>
  <c r="F610" i="5"/>
  <c r="E752" i="5"/>
  <c r="L752" i="5" s="1"/>
  <c r="F341" i="5"/>
  <c r="K341" i="5" s="1"/>
  <c r="F1458" i="5"/>
  <c r="F1044" i="5"/>
  <c r="E820" i="5"/>
  <c r="L820" i="5" s="1"/>
  <c r="E433" i="5"/>
  <c r="L433" i="5" s="1"/>
  <c r="F1434" i="5"/>
  <c r="F626" i="5"/>
  <c r="F706" i="5"/>
  <c r="E358" i="5"/>
  <c r="L358" i="5" s="1"/>
  <c r="F937" i="5"/>
  <c r="F686" i="5"/>
  <c r="E1407" i="5"/>
  <c r="L1407" i="5" s="1"/>
  <c r="E1240" i="5"/>
  <c r="L1240" i="5" s="1"/>
  <c r="F1448" i="5"/>
  <c r="K1448" i="5" s="1"/>
  <c r="E1213" i="5"/>
  <c r="L1213" i="5" s="1"/>
  <c r="F1392" i="5"/>
  <c r="F282" i="5"/>
  <c r="K282" i="5" s="1"/>
  <c r="F513" i="5"/>
  <c r="E553" i="5"/>
  <c r="L553" i="5" s="1"/>
  <c r="K229" i="5"/>
  <c r="F309" i="5"/>
  <c r="E1058" i="5"/>
  <c r="L1058" i="5" s="1"/>
  <c r="E725" i="5"/>
  <c r="L725" i="5" s="1"/>
  <c r="E1669" i="5"/>
  <c r="L1669" i="5" s="1"/>
  <c r="F306" i="5"/>
  <c r="E364" i="5"/>
  <c r="L364" i="5" s="1"/>
  <c r="E793" i="5"/>
  <c r="L793" i="5" s="1"/>
  <c r="E396" i="5"/>
  <c r="L396" i="5" s="1"/>
  <c r="E1031" i="5"/>
  <c r="L1031" i="5" s="1"/>
  <c r="F718" i="5"/>
  <c r="K718" i="5" s="1"/>
  <c r="E1048" i="5"/>
  <c r="L1048" i="5" s="1"/>
  <c r="E508" i="5"/>
  <c r="L508" i="5" s="1"/>
  <c r="E1701" i="5"/>
  <c r="L1701" i="5" s="1"/>
  <c r="E526" i="5"/>
  <c r="L526" i="5" s="1"/>
  <c r="E1747" i="5"/>
  <c r="L1747" i="5" s="1"/>
  <c r="E730" i="5"/>
  <c r="L730" i="5" s="1"/>
  <c r="E325" i="5"/>
  <c r="L325" i="5" s="1"/>
  <c r="E341" i="5"/>
  <c r="L341" i="5" s="1"/>
  <c r="E1686" i="5"/>
  <c r="L1686" i="5" s="1"/>
  <c r="E1523" i="5"/>
  <c r="L1523" i="5" s="1"/>
  <c r="E1471" i="5"/>
  <c r="L1471" i="5" s="1"/>
  <c r="E1488" i="5"/>
  <c r="L1488" i="5" s="1"/>
  <c r="F456" i="5"/>
  <c r="E290" i="5"/>
  <c r="L290" i="5" s="1"/>
  <c r="E273" i="5"/>
  <c r="L273" i="5" s="1"/>
  <c r="E421" i="5"/>
  <c r="L421" i="5" s="1"/>
  <c r="E1819" i="5"/>
  <c r="L1819" i="5" s="1"/>
  <c r="E1351" i="5"/>
  <c r="L1351" i="5" s="1"/>
  <c r="E1333" i="5"/>
  <c r="L1333" i="5" s="1"/>
  <c r="E956" i="5"/>
  <c r="L956" i="5" s="1"/>
  <c r="E628" i="5"/>
  <c r="L628" i="5" s="1"/>
  <c r="E1768" i="5"/>
  <c r="L1768" i="5" s="1"/>
  <c r="E645" i="5"/>
  <c r="L645" i="5" s="1"/>
  <c r="E769" i="5"/>
  <c r="L769" i="5" s="1"/>
  <c r="E1197" i="5"/>
  <c r="L1197" i="5" s="1"/>
  <c r="E1093" i="5"/>
  <c r="L1093" i="5" s="1"/>
  <c r="E803" i="5"/>
  <c r="L803" i="5" s="1"/>
  <c r="E1583" i="5"/>
  <c r="L1583" i="5" s="1"/>
  <c r="E1299" i="5"/>
  <c r="L1299" i="5" s="1"/>
  <c r="E939" i="5"/>
  <c r="L939" i="5" s="1"/>
  <c r="E989" i="5"/>
  <c r="L989" i="5" s="1"/>
  <c r="E1383" i="5"/>
  <c r="L1383" i="5" s="1"/>
  <c r="E1558" i="5"/>
  <c r="L1558" i="5" s="1"/>
  <c r="E786" i="5"/>
  <c r="L786" i="5" s="1"/>
  <c r="E598" i="5"/>
  <c r="L598" i="5" s="1"/>
  <c r="E536" i="5"/>
  <c r="L536" i="5" s="1"/>
  <c r="E1801" i="5"/>
  <c r="L1801" i="5" s="1"/>
  <c r="E869" i="5"/>
  <c r="L869" i="5" s="1"/>
  <c r="E611" i="5"/>
  <c r="L611" i="5" s="1"/>
  <c r="E1615" i="5"/>
  <c r="L1615" i="5" s="1"/>
  <c r="E1718" i="5"/>
  <c r="L1718" i="5" s="1"/>
  <c r="E450" i="5"/>
  <c r="L450" i="5" s="1"/>
  <c r="E415" i="5"/>
  <c r="L415" i="5" s="1"/>
  <c r="E904" i="5"/>
  <c r="L904" i="5" s="1"/>
  <c r="E519" i="5"/>
  <c r="L519" i="5" s="1"/>
  <c r="E1263" i="5"/>
  <c r="L1263" i="5" s="1"/>
  <c r="E695" i="5"/>
  <c r="L695" i="5" s="1"/>
  <c r="E501" i="5"/>
  <c r="L501" i="5" s="1"/>
  <c r="E248" i="5"/>
  <c r="L248" i="5" s="1"/>
  <c r="E1181" i="5"/>
  <c r="L1181" i="5" s="1"/>
  <c r="E589" i="5"/>
  <c r="L589" i="5" s="1"/>
  <c r="F370" i="5"/>
  <c r="K370" i="5" s="1"/>
  <c r="E1785" i="5"/>
  <c r="L1785" i="5" s="1"/>
  <c r="E1654" i="5"/>
  <c r="L1654" i="5" s="1"/>
  <c r="E921" i="5"/>
  <c r="L921" i="5" s="1"/>
  <c r="E1434" i="5"/>
  <c r="L1434" i="5" s="1"/>
  <c r="E1229" i="5"/>
  <c r="L1229" i="5" s="1"/>
  <c r="E1657" i="5"/>
  <c r="L1657" i="5" s="1"/>
  <c r="E662" i="5"/>
  <c r="L662" i="5" s="1"/>
  <c r="E712" i="5"/>
  <c r="L712" i="5" s="1"/>
  <c r="E1042" i="5"/>
  <c r="L1042" i="5" s="1"/>
  <c r="E973" i="5"/>
  <c r="L973" i="5" s="1"/>
  <c r="F1390" i="5"/>
  <c r="E483" i="5"/>
  <c r="L483" i="5" s="1"/>
  <c r="E308" i="5"/>
  <c r="L308" i="5" s="1"/>
  <c r="E1740" i="5"/>
  <c r="L1740" i="5" s="1"/>
  <c r="E1282" i="5"/>
  <c r="L1282" i="5" s="1"/>
  <c r="E1315" i="5"/>
  <c r="L1315" i="5" s="1"/>
  <c r="E1400" i="5"/>
  <c r="L1400" i="5" s="1"/>
  <c r="F390" i="5"/>
  <c r="E1689" i="5"/>
  <c r="L1689" i="5" s="1"/>
  <c r="E1126" i="5"/>
  <c r="L1126" i="5" s="1"/>
  <c r="F1057" i="5"/>
  <c r="E1077" i="5"/>
  <c r="L1077" i="5" s="1"/>
  <c r="E1622" i="5"/>
  <c r="L1622" i="5" s="1"/>
  <c r="E1246" i="5"/>
  <c r="L1246" i="5" s="1"/>
  <c r="E1006" i="5"/>
  <c r="L1006" i="5" s="1"/>
  <c r="E1590" i="5"/>
  <c r="L1590" i="5" s="1"/>
  <c r="E467" i="5"/>
  <c r="L467" i="5" s="1"/>
  <c r="E853" i="5"/>
  <c r="L853" i="5" s="1"/>
  <c r="E1540" i="5"/>
  <c r="L1540" i="5" s="1"/>
  <c r="E1506" i="5"/>
  <c r="L1506" i="5" s="1"/>
  <c r="E1418" i="5"/>
  <c r="L1418" i="5" s="1"/>
  <c r="E836" i="5"/>
  <c r="L836" i="5" s="1"/>
  <c r="F1426" i="5"/>
  <c r="E1367" i="5"/>
  <c r="L1367" i="5" s="1"/>
  <c r="E1147" i="5"/>
  <c r="L1147" i="5" s="1"/>
  <c r="E679" i="5"/>
  <c r="L679" i="5" s="1"/>
  <c r="E1236" i="5"/>
  <c r="L1236" i="5" s="1"/>
  <c r="E597" i="5"/>
  <c r="L597" i="5" s="1"/>
  <c r="F541" i="5"/>
  <c r="K1644" i="5"/>
  <c r="F444" i="5"/>
  <c r="E1578" i="5"/>
  <c r="L1578" i="5" s="1"/>
  <c r="E951" i="5"/>
  <c r="L951" i="5" s="1"/>
  <c r="E242" i="5"/>
  <c r="L242" i="5" s="1"/>
  <c r="E256" i="5"/>
  <c r="L256" i="5" s="1"/>
  <c r="F1128" i="5"/>
  <c r="F1661" i="5"/>
  <c r="F1785" i="5"/>
  <c r="F1706" i="5"/>
  <c r="F1255" i="5"/>
  <c r="K1255" i="5" s="1"/>
  <c r="F1311" i="5"/>
  <c r="F1429" i="5"/>
  <c r="F1027" i="5"/>
  <c r="F1160" i="5"/>
  <c r="F907" i="5"/>
  <c r="F833" i="5"/>
  <c r="F987" i="5"/>
  <c r="K987" i="5" s="1"/>
  <c r="F775" i="5"/>
  <c r="F995" i="5"/>
  <c r="K995" i="5" s="1"/>
  <c r="F769" i="5"/>
  <c r="F446" i="5"/>
  <c r="F472" i="5"/>
  <c r="F267" i="5"/>
  <c r="F346" i="5"/>
  <c r="F1089" i="5"/>
  <c r="F598" i="5"/>
  <c r="F533" i="5"/>
  <c r="K533" i="5" s="1"/>
  <c r="F405" i="5"/>
  <c r="F294" i="5"/>
  <c r="F448" i="5"/>
  <c r="F1487" i="5"/>
  <c r="K1487" i="5" s="1"/>
  <c r="F1334" i="5"/>
  <c r="F537" i="5"/>
  <c r="F322" i="5"/>
  <c r="F1610" i="5"/>
  <c r="F1371" i="5"/>
  <c r="F1256" i="5"/>
  <c r="F1597" i="5"/>
  <c r="K1597" i="5" s="1"/>
  <c r="F1713" i="5"/>
  <c r="F1433" i="5"/>
  <c r="K1433" i="5" s="1"/>
  <c r="F1818" i="5"/>
  <c r="F1292" i="5"/>
  <c r="F1674" i="5"/>
  <c r="F851" i="5"/>
  <c r="F1745" i="5"/>
  <c r="F1681" i="5"/>
  <c r="F1617" i="5"/>
  <c r="F1770" i="5"/>
  <c r="K1770" i="5" s="1"/>
  <c r="F1465" i="5"/>
  <c r="F1405" i="5"/>
  <c r="K1405" i="5" s="1"/>
  <c r="F1385" i="5"/>
  <c r="F1287" i="5"/>
  <c r="F1223" i="5"/>
  <c r="F1159" i="5"/>
  <c r="F1381" i="5"/>
  <c r="F1200" i="5"/>
  <c r="F1244" i="5"/>
  <c r="K1244" i="5" s="1"/>
  <c r="F1288" i="5"/>
  <c r="K1288" i="5" s="1"/>
  <c r="F1037" i="5"/>
  <c r="F771" i="5"/>
  <c r="F911" i="5"/>
  <c r="F1252" i="5"/>
  <c r="F703" i="5"/>
  <c r="F651" i="5"/>
  <c r="K651" i="5" s="1"/>
  <c r="F510" i="5"/>
  <c r="F679" i="5"/>
  <c r="K679" i="5" s="1"/>
  <c r="F535" i="5"/>
  <c r="F439" i="5"/>
  <c r="F616" i="5"/>
  <c r="F1805" i="5"/>
  <c r="F1741" i="5"/>
  <c r="F1677" i="5"/>
  <c r="K1677" i="5" s="1"/>
  <c r="F1613" i="5"/>
  <c r="F1798" i="5"/>
  <c r="K1798" i="5" s="1"/>
  <c r="F1670" i="5"/>
  <c r="F1541" i="5"/>
  <c r="F1461" i="5"/>
  <c r="F1746" i="5"/>
  <c r="F1618" i="5"/>
  <c r="F1758" i="5"/>
  <c r="F1630" i="5"/>
  <c r="F1283" i="5"/>
  <c r="K1283" i="5" s="1"/>
  <c r="F1219" i="5"/>
  <c r="F1155" i="5"/>
  <c r="F1415" i="5"/>
  <c r="F1103" i="5"/>
  <c r="F1024" i="5"/>
  <c r="F959" i="5"/>
  <c r="F825" i="5"/>
  <c r="F506" i="5"/>
  <c r="F442" i="5"/>
  <c r="F531" i="5"/>
  <c r="F467" i="5"/>
  <c r="F353" i="5"/>
  <c r="K353" i="5" s="1"/>
  <c r="F398" i="5"/>
  <c r="F263" i="5"/>
  <c r="K263" i="5" s="1"/>
  <c r="F884" i="5"/>
  <c r="F1797" i="5"/>
  <c r="K1797" i="5" s="1"/>
  <c r="F947" i="5"/>
  <c r="F727" i="5"/>
  <c r="F1483" i="5"/>
  <c r="F529" i="5"/>
  <c r="F286" i="5"/>
  <c r="F389" i="5"/>
  <c r="F845" i="5"/>
  <c r="K845" i="5" s="1"/>
  <c r="F624" i="5"/>
  <c r="F525" i="5"/>
  <c r="F317" i="5"/>
  <c r="F1527" i="5"/>
  <c r="F576" i="5"/>
  <c r="K576" i="5" s="1"/>
  <c r="F1808" i="5"/>
  <c r="F1601" i="5"/>
  <c r="K1601" i="5" s="1"/>
  <c r="F1449" i="5"/>
  <c r="F1271" i="5"/>
  <c r="F1212" i="5"/>
  <c r="F1694" i="5"/>
  <c r="F1407" i="5"/>
  <c r="F1315" i="5"/>
  <c r="F1554" i="5"/>
  <c r="F534" i="5"/>
  <c r="F292" i="5"/>
  <c r="F1761" i="5"/>
  <c r="F1802" i="5"/>
  <c r="F1481" i="5"/>
  <c r="F1148" i="5"/>
  <c r="F1809" i="5"/>
  <c r="F1801" i="5"/>
  <c r="F1737" i="5"/>
  <c r="F1673" i="5"/>
  <c r="F1609" i="5"/>
  <c r="F1754" i="5"/>
  <c r="F1626" i="5"/>
  <c r="K1626" i="5" s="1"/>
  <c r="F1457" i="5"/>
  <c r="F1511" i="5"/>
  <c r="F1389" i="5"/>
  <c r="F1387" i="5"/>
  <c r="F1369" i="5"/>
  <c r="F1279" i="5"/>
  <c r="F1215" i="5"/>
  <c r="F1151" i="5"/>
  <c r="K1151" i="5" s="1"/>
  <c r="F1312" i="5"/>
  <c r="F1184" i="5"/>
  <c r="F1228" i="5"/>
  <c r="F1272" i="5"/>
  <c r="F1144" i="5"/>
  <c r="F1021" i="5"/>
  <c r="F875" i="5"/>
  <c r="F1092" i="5"/>
  <c r="K1092" i="5" s="1"/>
  <c r="F817" i="5"/>
  <c r="F955" i="5"/>
  <c r="F879" i="5"/>
  <c r="F1236" i="5"/>
  <c r="F963" i="5"/>
  <c r="F687" i="5"/>
  <c r="F763" i="5"/>
  <c r="F618" i="5"/>
  <c r="K618" i="5" s="1"/>
  <c r="F502" i="5"/>
  <c r="F438" i="5"/>
  <c r="F663" i="5"/>
  <c r="F527" i="5"/>
  <c r="F463" i="5"/>
  <c r="F600" i="5"/>
  <c r="F323" i="5"/>
  <c r="F259" i="5"/>
  <c r="K259" i="5" s="1"/>
  <c r="F426" i="5"/>
  <c r="F324" i="5"/>
  <c r="F801" i="5"/>
  <c r="F587" i="5"/>
  <c r="F1365" i="5"/>
  <c r="F268" i="5"/>
  <c r="F1152" i="5"/>
  <c r="F1533" i="5"/>
  <c r="K1533" i="5" s="1"/>
  <c r="F787" i="5"/>
  <c r="F750" i="5"/>
  <c r="K750" i="5" s="1"/>
  <c r="F594" i="5"/>
  <c r="F397" i="5"/>
  <c r="K397" i="5" s="1"/>
  <c r="F274" i="5"/>
  <c r="F766" i="5"/>
  <c r="K766" i="5" s="1"/>
  <c r="F539" i="5"/>
  <c r="F520" i="5"/>
  <c r="F1509" i="5"/>
  <c r="F469" i="5"/>
  <c r="F1733" i="5"/>
  <c r="F1669" i="5"/>
  <c r="F1605" i="5"/>
  <c r="F1782" i="5"/>
  <c r="F1654" i="5"/>
  <c r="F1453" i="5"/>
  <c r="K1453" i="5" s="1"/>
  <c r="F1730" i="5"/>
  <c r="F1602" i="5"/>
  <c r="K1602" i="5" s="1"/>
  <c r="F1742" i="5"/>
  <c r="F1614" i="5"/>
  <c r="F1275" i="5"/>
  <c r="K1275" i="5" s="1"/>
  <c r="F1211" i="5"/>
  <c r="F1147" i="5"/>
  <c r="K1147" i="5" s="1"/>
  <c r="F1399" i="5"/>
  <c r="F1079" i="5"/>
  <c r="F1095" i="5"/>
  <c r="F927" i="5"/>
  <c r="F979" i="5"/>
  <c r="F1097" i="5"/>
  <c r="K1097" i="5" s="1"/>
  <c r="F803" i="5"/>
  <c r="F602" i="5"/>
  <c r="F498" i="5"/>
  <c r="F434" i="5"/>
  <c r="F523" i="5"/>
  <c r="K523" i="5" s="1"/>
  <c r="F1107" i="5"/>
  <c r="F377" i="5"/>
  <c r="F319" i="5"/>
  <c r="F255" i="5"/>
  <c r="F320" i="5"/>
  <c r="F1260" i="5"/>
  <c r="F1355" i="5"/>
  <c r="K1355" i="5" s="1"/>
  <c r="F509" i="5"/>
  <c r="F394" i="5"/>
  <c r="F266" i="5"/>
  <c r="F436" i="5"/>
  <c r="F384" i="5"/>
  <c r="F893" i="5"/>
  <c r="E1294" i="5"/>
  <c r="L1294" i="5" s="1"/>
  <c r="F356" i="5"/>
  <c r="F1519" i="5"/>
  <c r="F671" i="5"/>
  <c r="F747" i="5"/>
  <c r="F586" i="5"/>
  <c r="F494" i="5"/>
  <c r="F807" i="5"/>
  <c r="K807" i="5" s="1"/>
  <c r="F647" i="5"/>
  <c r="F519" i="5"/>
  <c r="K519" i="5" s="1"/>
  <c r="F571" i="5"/>
  <c r="F315" i="5"/>
  <c r="F251" i="5"/>
  <c r="F410" i="5"/>
  <c r="F316" i="5"/>
  <c r="F755" i="5"/>
  <c r="K755" i="5" s="1"/>
  <c r="F422" i="5"/>
  <c r="F1562" i="5"/>
  <c r="K1562" i="5" s="1"/>
  <c r="F1359" i="5"/>
  <c r="F694" i="5"/>
  <c r="F501" i="5"/>
  <c r="F262" i="5"/>
  <c r="F1402" i="5"/>
  <c r="F1360" i="5"/>
  <c r="K1360" i="5" s="1"/>
  <c r="F1029" i="5"/>
  <c r="F953" i="5"/>
  <c r="K953" i="5" s="1"/>
  <c r="F433" i="5"/>
  <c r="F885" i="5"/>
  <c r="E605" i="5"/>
  <c r="L605" i="5" s="1"/>
  <c r="F853" i="5"/>
  <c r="E1156" i="5"/>
  <c r="L1156" i="5" s="1"/>
  <c r="F333" i="5"/>
  <c r="K333" i="5" s="1"/>
  <c r="F1420" i="5"/>
  <c r="E1581" i="5"/>
  <c r="L1581" i="5" s="1"/>
  <c r="F1738" i="5"/>
  <c r="F1143" i="5"/>
  <c r="F1598" i="5"/>
  <c r="K1598" i="5" s="1"/>
  <c r="F1425" i="5"/>
  <c r="F1439" i="5"/>
  <c r="F1364" i="5"/>
  <c r="F1356" i="5"/>
  <c r="F1267" i="5"/>
  <c r="F1383" i="5"/>
  <c r="F1055" i="5"/>
  <c r="F1087" i="5"/>
  <c r="F797" i="5"/>
  <c r="F847" i="5"/>
  <c r="F1345" i="5"/>
  <c r="F570" i="5"/>
  <c r="K570" i="5" s="1"/>
  <c r="F490" i="5"/>
  <c r="F515" i="5"/>
  <c r="F1007" i="5"/>
  <c r="F619" i="5"/>
  <c r="F345" i="5"/>
  <c r="F247" i="5"/>
  <c r="F554" i="5"/>
  <c r="F1451" i="5"/>
  <c r="F299" i="5"/>
  <c r="K299" i="5" s="1"/>
  <c r="F243" i="5"/>
  <c r="F730" i="5"/>
  <c r="F493" i="5"/>
  <c r="K493" i="5" s="1"/>
  <c r="F373" i="5"/>
  <c r="F451" i="5"/>
  <c r="F244" i="5"/>
  <c r="F1358" i="5"/>
  <c r="K1358" i="5" s="1"/>
  <c r="F1028" i="5"/>
  <c r="F432" i="5"/>
  <c r="K432" i="5" s="1"/>
  <c r="F376" i="5"/>
  <c r="F512" i="5"/>
  <c r="F273" i="5"/>
  <c r="K273" i="5" s="1"/>
  <c r="F1512" i="5"/>
  <c r="F1446" i="5"/>
  <c r="F567" i="5"/>
  <c r="E327" i="5"/>
  <c r="L327" i="5" s="1"/>
  <c r="F305" i="5"/>
  <c r="E1786" i="5"/>
  <c r="L1786" i="5" s="1"/>
  <c r="F1168" i="5"/>
  <c r="F923" i="5"/>
  <c r="F1789" i="5"/>
  <c r="F1721" i="5"/>
  <c r="F1441" i="5"/>
  <c r="K1441" i="5" s="1"/>
  <c r="F1347" i="5"/>
  <c r="F1263" i="5"/>
  <c r="K1263" i="5" s="1"/>
  <c r="F1199" i="5"/>
  <c r="F1135" i="5"/>
  <c r="F1280" i="5"/>
  <c r="F1240" i="5"/>
  <c r="F1204" i="5"/>
  <c r="K1204" i="5" s="1"/>
  <c r="F560" i="5"/>
  <c r="F308" i="5"/>
  <c r="F406" i="5"/>
  <c r="K406" i="5" s="1"/>
  <c r="F387" i="5"/>
  <c r="F1714" i="5"/>
  <c r="K1714" i="5" s="1"/>
  <c r="F895" i="5"/>
  <c r="F1517" i="5"/>
  <c r="F783" i="5"/>
  <c r="F643" i="5"/>
  <c r="F485" i="5"/>
  <c r="F369" i="5"/>
  <c r="F1398" i="5"/>
  <c r="F1025" i="5"/>
  <c r="F869" i="5"/>
  <c r="F505" i="5"/>
  <c r="F674" i="5"/>
  <c r="F734" i="5"/>
  <c r="K734" i="5" s="1"/>
  <c r="F1665" i="5"/>
  <c r="F1220" i="5"/>
  <c r="F1521" i="5"/>
  <c r="F1039" i="5"/>
  <c r="F1196" i="5"/>
  <c r="K1196" i="5" s="1"/>
  <c r="F891" i="5"/>
  <c r="F1327" i="5"/>
  <c r="F899" i="5"/>
  <c r="K899" i="5" s="1"/>
  <c r="F655" i="5"/>
  <c r="F731" i="5"/>
  <c r="K731" i="5" s="1"/>
  <c r="F486" i="5"/>
  <c r="F759" i="5"/>
  <c r="F511" i="5"/>
  <c r="F455" i="5"/>
  <c r="F307" i="5"/>
  <c r="F739" i="5"/>
  <c r="F1781" i="5"/>
  <c r="F1717" i="5"/>
  <c r="K1717" i="5" s="1"/>
  <c r="F1653" i="5"/>
  <c r="F1589" i="5"/>
  <c r="F1750" i="5"/>
  <c r="F1622" i="5"/>
  <c r="F1437" i="5"/>
  <c r="F1698" i="5"/>
  <c r="F1570" i="5"/>
  <c r="F1710" i="5"/>
  <c r="K1710" i="5" s="1"/>
  <c r="F1582" i="5"/>
  <c r="F1409" i="5"/>
  <c r="F1423" i="5"/>
  <c r="F1335" i="5"/>
  <c r="F1344" i="5"/>
  <c r="F1326" i="5"/>
  <c r="K1326" i="5" s="1"/>
  <c r="F1259" i="5"/>
  <c r="F1195" i="5"/>
  <c r="K1195" i="5" s="1"/>
  <c r="F1131" i="5"/>
  <c r="F1367" i="5"/>
  <c r="F1023" i="5"/>
  <c r="F1443" i="5"/>
  <c r="F1051" i="5"/>
  <c r="F863" i="5"/>
  <c r="F915" i="5"/>
  <c r="F765" i="5"/>
  <c r="K765" i="5" s="1"/>
  <c r="F839" i="5"/>
  <c r="F482" i="5"/>
  <c r="F635" i="5"/>
  <c r="F507" i="5"/>
  <c r="F983" i="5"/>
  <c r="F584" i="5"/>
  <c r="F303" i="5"/>
  <c r="F668" i="5"/>
  <c r="K668" i="5" s="1"/>
  <c r="F304" i="5"/>
  <c r="F358" i="5"/>
  <c r="F459" i="5"/>
  <c r="F1403" i="5"/>
  <c r="F1513" i="5"/>
  <c r="F1331" i="5"/>
  <c r="F690" i="5"/>
  <c r="F639" i="5"/>
  <c r="F481" i="5"/>
  <c r="F1396" i="5"/>
  <c r="F1020" i="5"/>
  <c r="K1020" i="5" s="1"/>
  <c r="F556" i="5"/>
  <c r="F1150" i="5"/>
  <c r="F836" i="5"/>
  <c r="K836" i="5" s="1"/>
  <c r="F670" i="5"/>
  <c r="F1373" i="5"/>
  <c r="F999" i="5"/>
  <c r="K999" i="5" s="1"/>
  <c r="F1586" i="5"/>
  <c r="F1657" i="5"/>
  <c r="K1657" i="5" s="1"/>
  <c r="F1578" i="5"/>
  <c r="F1191" i="5"/>
  <c r="F1264" i="5"/>
  <c r="F1136" i="5"/>
  <c r="F1308" i="5"/>
  <c r="F1180" i="5"/>
  <c r="K1180" i="5" s="1"/>
  <c r="F1059" i="5"/>
  <c r="F1224" i="5"/>
  <c r="F1099" i="5"/>
  <c r="F1035" i="5"/>
  <c r="F935" i="5"/>
  <c r="F1124" i="5"/>
  <c r="F859" i="5"/>
  <c r="F1316" i="5"/>
  <c r="K1316" i="5" s="1"/>
  <c r="F1188" i="5"/>
  <c r="F867" i="5"/>
  <c r="F631" i="5"/>
  <c r="F715" i="5"/>
  <c r="F542" i="5"/>
  <c r="F478" i="5"/>
  <c r="F743" i="5"/>
  <c r="F627" i="5"/>
  <c r="K627" i="5" s="1"/>
  <c r="F503" i="5"/>
  <c r="F652" i="5"/>
  <c r="K652" i="5" s="1"/>
  <c r="F547" i="5"/>
  <c r="F300" i="5"/>
  <c r="F723" i="5"/>
  <c r="K723" i="5" s="1"/>
  <c r="F415" i="5"/>
  <c r="F1642" i="5"/>
  <c r="K1642" i="5" s="1"/>
  <c r="F1203" i="5"/>
  <c r="F726" i="5"/>
  <c r="F638" i="5"/>
  <c r="F473" i="5"/>
  <c r="F1432" i="5"/>
  <c r="K1432" i="5" s="1"/>
  <c r="F877" i="5"/>
  <c r="F805" i="5"/>
  <c r="F678" i="5"/>
  <c r="F484" i="5"/>
  <c r="F253" i="5"/>
  <c r="F1468" i="5"/>
  <c r="K1468" i="5" s="1"/>
  <c r="F1137" i="5"/>
  <c r="F425" i="5"/>
  <c r="K425" i="5" s="1"/>
  <c r="F1111" i="5"/>
  <c r="F1043" i="5"/>
  <c r="K1043" i="5" s="1"/>
  <c r="F1427" i="5"/>
  <c r="F1019" i="5"/>
  <c r="K1019" i="5" s="1"/>
  <c r="F843" i="5"/>
  <c r="F883" i="5"/>
  <c r="F831" i="5"/>
  <c r="F623" i="5"/>
  <c r="F538" i="5"/>
  <c r="F474" i="5"/>
  <c r="K474" i="5" s="1"/>
  <c r="F606" i="5"/>
  <c r="F499" i="5"/>
  <c r="K499" i="5" s="1"/>
  <c r="F951" i="5"/>
  <c r="F418" i="5"/>
  <c r="F447" i="5"/>
  <c r="F443" i="5"/>
  <c r="F295" i="5"/>
  <c r="F296" i="5"/>
  <c r="K296" i="5" s="1"/>
  <c r="F264" i="5"/>
  <c r="F361" i="5"/>
  <c r="F1766" i="5"/>
  <c r="F1606" i="5"/>
  <c r="F1139" i="5"/>
  <c r="F312" i="5"/>
  <c r="F1445" i="5"/>
  <c r="K1445" i="5" s="1"/>
  <c r="F762" i="5"/>
  <c r="F566" i="5"/>
  <c r="K566" i="5" s="1"/>
  <c r="F1015" i="5"/>
  <c r="F412" i="5"/>
  <c r="F1428" i="5"/>
  <c r="F997" i="5"/>
  <c r="F592" i="5"/>
  <c r="F477" i="5"/>
  <c r="F250" i="5"/>
  <c r="K250" i="5" s="1"/>
  <c r="F1374" i="5"/>
  <c r="F615" i="5"/>
  <c r="F420" i="5"/>
  <c r="F1722" i="5"/>
  <c r="F1319" i="5"/>
  <c r="F1581" i="5"/>
  <c r="K1581" i="5" s="1"/>
  <c r="F1505" i="5"/>
  <c r="F1549" i="5"/>
  <c r="F1187" i="5"/>
  <c r="F659" i="5"/>
  <c r="F707" i="5"/>
  <c r="F355" i="5"/>
  <c r="F1690" i="5"/>
  <c r="F1593" i="5"/>
  <c r="F1351" i="5"/>
  <c r="F751" i="5"/>
  <c r="F311" i="5"/>
  <c r="F1697" i="5"/>
  <c r="F1091" i="5"/>
  <c r="F873" i="5"/>
  <c r="F774" i="5"/>
  <c r="F393" i="5"/>
  <c r="K393" i="5" s="1"/>
  <c r="F249" i="5"/>
  <c r="F1085" i="5"/>
  <c r="K1085" i="5" s="1"/>
  <c r="F564" i="5"/>
  <c r="F366" i="5"/>
  <c r="F1545" i="5"/>
  <c r="F1296" i="5"/>
  <c r="F1638" i="5"/>
  <c r="K1638" i="5" s="1"/>
  <c r="F1594" i="5"/>
  <c r="F1649" i="5"/>
  <c r="F1645" i="5"/>
  <c r="F1682" i="5"/>
  <c r="F1393" i="5"/>
  <c r="K1393" i="5" s="1"/>
  <c r="F1251" i="5"/>
  <c r="F799" i="5"/>
  <c r="F1641" i="5"/>
  <c r="F1247" i="5"/>
  <c r="F1164" i="5"/>
  <c r="F1011" i="5"/>
  <c r="K1011" i="5" s="1"/>
  <c r="F1765" i="5"/>
  <c r="F1701" i="5"/>
  <c r="F1637" i="5"/>
  <c r="K1637" i="5" s="1"/>
  <c r="F1573" i="5"/>
  <c r="F1718" i="5"/>
  <c r="K1718" i="5" s="1"/>
  <c r="F1590" i="5"/>
  <c r="F1499" i="5"/>
  <c r="K1499" i="5" s="1"/>
  <c r="F1794" i="5"/>
  <c r="F1666" i="5"/>
  <c r="K1666" i="5" s="1"/>
  <c r="F1806" i="5"/>
  <c r="K1806" i="5" s="1"/>
  <c r="F1678" i="5"/>
  <c r="F1377" i="5"/>
  <c r="F1391" i="5"/>
  <c r="F1307" i="5"/>
  <c r="F1243" i="5"/>
  <c r="K1243" i="5" s="1"/>
  <c r="F1179" i="5"/>
  <c r="F1514" i="5"/>
  <c r="F1411" i="5"/>
  <c r="F784" i="5"/>
  <c r="K784" i="5" s="1"/>
  <c r="F835" i="5"/>
  <c r="F823" i="5"/>
  <c r="K823" i="5" s="1"/>
  <c r="F852" i="5"/>
  <c r="F530" i="5"/>
  <c r="K530" i="5" s="1"/>
  <c r="F466" i="5"/>
  <c r="F574" i="5"/>
  <c r="F491" i="5"/>
  <c r="F919" i="5"/>
  <c r="F430" i="5"/>
  <c r="F287" i="5"/>
  <c r="K287" i="5" s="1"/>
  <c r="F288" i="5"/>
  <c r="F256" i="5"/>
  <c r="K256" i="5" s="1"/>
  <c r="F1769" i="5"/>
  <c r="F1497" i="5"/>
  <c r="F445" i="5"/>
  <c r="F1424" i="5"/>
  <c r="F1388" i="5"/>
  <c r="F461" i="5"/>
  <c r="F865" i="5"/>
  <c r="F1075" i="5"/>
  <c r="F1067" i="5"/>
  <c r="F578" i="5"/>
  <c r="E1109" i="5"/>
  <c r="L1109" i="5" s="1"/>
  <c r="F1032" i="5"/>
  <c r="F429" i="5"/>
  <c r="F399" i="5"/>
  <c r="F1773" i="5"/>
  <c r="F1734" i="5"/>
  <c r="K1734" i="5" s="1"/>
  <c r="F1115" i="5"/>
  <c r="F1083" i="5"/>
  <c r="F903" i="5"/>
  <c r="K903" i="5" s="1"/>
  <c r="F495" i="5"/>
  <c r="F1348" i="5"/>
  <c r="K1348" i="5" s="1"/>
  <c r="F971" i="5"/>
  <c r="F975" i="5"/>
  <c r="F711" i="5"/>
  <c r="F402" i="5"/>
  <c r="F386" i="5"/>
  <c r="F283" i="5"/>
  <c r="K283" i="5" s="1"/>
  <c r="F603" i="5"/>
  <c r="F381" i="5"/>
  <c r="K381" i="5" s="1"/>
  <c r="F284" i="5"/>
  <c r="F691" i="5"/>
  <c r="F248" i="5"/>
  <c r="F431" i="5"/>
  <c r="F931" i="5"/>
  <c r="F1071" i="5"/>
  <c r="F758" i="5"/>
  <c r="K758" i="5" s="1"/>
  <c r="F742" i="5"/>
  <c r="F583" i="5"/>
  <c r="F646" i="5"/>
  <c r="F302" i="5"/>
  <c r="F1438" i="5"/>
  <c r="K1438" i="5" s="1"/>
  <c r="F1585" i="5"/>
  <c r="F1300" i="5"/>
  <c r="F470" i="5"/>
  <c r="F435" i="5"/>
  <c r="F1633" i="5"/>
  <c r="K1633" i="5" s="1"/>
  <c r="F1435" i="5"/>
  <c r="F1239" i="5"/>
  <c r="K1239" i="5" s="1"/>
  <c r="F1276" i="5"/>
  <c r="F1077" i="5"/>
  <c r="F1047" i="5"/>
  <c r="F1284" i="5"/>
  <c r="F735" i="5"/>
  <c r="F683" i="5"/>
  <c r="K683" i="5" s="1"/>
  <c r="F526" i="5"/>
  <c r="F487" i="5"/>
  <c r="K487" i="5" s="1"/>
  <c r="F328" i="5"/>
  <c r="K328" i="5" s="1"/>
  <c r="F1757" i="5"/>
  <c r="F1565" i="5"/>
  <c r="F1702" i="5"/>
  <c r="F1778" i="5"/>
  <c r="F1790" i="5"/>
  <c r="K1790" i="5" s="1"/>
  <c r="F1375" i="5"/>
  <c r="F1299" i="5"/>
  <c r="K1299" i="5" s="1"/>
  <c r="F1235" i="5"/>
  <c r="F1171" i="5"/>
  <c r="F1447" i="5"/>
  <c r="F1056" i="5"/>
  <c r="F1395" i="5"/>
  <c r="F1003" i="5"/>
  <c r="K1003" i="5" s="1"/>
  <c r="F827" i="5"/>
  <c r="F815" i="5"/>
  <c r="K815" i="5" s="1"/>
  <c r="F804" i="5"/>
  <c r="F522" i="5"/>
  <c r="F458" i="5"/>
  <c r="F550" i="5"/>
  <c r="F483" i="5"/>
  <c r="F887" i="5"/>
  <c r="K887" i="5" s="1"/>
  <c r="F279" i="5"/>
  <c r="F378" i="5"/>
  <c r="K378" i="5" s="1"/>
  <c r="F280" i="5"/>
  <c r="K280" i="5" s="1"/>
  <c r="F260" i="5"/>
  <c r="F1123" i="5"/>
  <c r="F1495" i="5"/>
  <c r="F1372" i="5"/>
  <c r="F634" i="5"/>
  <c r="F582" i="5"/>
  <c r="F352" i="5"/>
  <c r="F497" i="5"/>
  <c r="F596" i="5"/>
  <c r="F496" i="5"/>
  <c r="K496" i="5" s="1"/>
  <c r="E894" i="5"/>
  <c r="L894" i="5" s="1"/>
  <c r="F1820" i="5"/>
  <c r="F1793" i="5"/>
  <c r="F1777" i="5"/>
  <c r="F1531" i="5"/>
  <c r="K1531" i="5" s="1"/>
  <c r="F1709" i="5"/>
  <c r="F1810" i="5"/>
  <c r="F1566" i="5"/>
  <c r="F1322" i="5"/>
  <c r="F1705" i="5"/>
  <c r="F1569" i="5"/>
  <c r="F1303" i="5"/>
  <c r="F1413" i="5"/>
  <c r="F1232" i="5"/>
  <c r="F1192" i="5"/>
  <c r="F871" i="5"/>
  <c r="F462" i="5"/>
  <c r="F1821" i="5"/>
  <c r="K1821" i="5" s="1"/>
  <c r="F1693" i="5"/>
  <c r="F1629" i="5"/>
  <c r="F1553" i="5"/>
  <c r="F1574" i="5"/>
  <c r="F1477" i="5"/>
  <c r="F1650" i="5"/>
  <c r="K1650" i="5" s="1"/>
  <c r="F1662" i="5"/>
  <c r="F1817" i="5"/>
  <c r="K1817" i="5" s="1"/>
  <c r="F1753" i="5"/>
  <c r="F1689" i="5"/>
  <c r="F1625" i="5"/>
  <c r="F1561" i="5"/>
  <c r="F1786" i="5"/>
  <c r="F1658" i="5"/>
  <c r="K1658" i="5" s="1"/>
  <c r="F1473" i="5"/>
  <c r="F1363" i="5"/>
  <c r="K1363" i="5" s="1"/>
  <c r="F1421" i="5"/>
  <c r="F1419" i="5"/>
  <c r="F1401" i="5"/>
  <c r="F1295" i="5"/>
  <c r="K1295" i="5" s="1"/>
  <c r="F1231" i="5"/>
  <c r="F1167" i="5"/>
  <c r="K1167" i="5" s="1"/>
  <c r="F1397" i="5"/>
  <c r="F1216" i="5"/>
  <c r="K1216" i="5" s="1"/>
  <c r="F1132" i="5"/>
  <c r="F1304" i="5"/>
  <c r="F1176" i="5"/>
  <c r="K1176" i="5" s="1"/>
  <c r="F1053" i="5"/>
  <c r="F939" i="5"/>
  <c r="K939" i="5" s="1"/>
  <c r="F791" i="5"/>
  <c r="F1031" i="5"/>
  <c r="F943" i="5"/>
  <c r="F1268" i="5"/>
  <c r="F1140" i="5"/>
  <c r="F719" i="5"/>
  <c r="K719" i="5" s="1"/>
  <c r="F855" i="5"/>
  <c r="F667" i="5"/>
  <c r="K667" i="5" s="1"/>
  <c r="F518" i="5"/>
  <c r="F454" i="5"/>
  <c r="F695" i="5"/>
  <c r="F479" i="5"/>
  <c r="F414" i="5"/>
  <c r="F357" i="5"/>
  <c r="F275" i="5"/>
  <c r="F568" i="5"/>
  <c r="F276" i="5"/>
  <c r="F675" i="5"/>
  <c r="F543" i="5"/>
  <c r="F252" i="5"/>
  <c r="F396" i="5"/>
  <c r="F1522" i="5"/>
  <c r="K1522" i="5" s="1"/>
  <c r="F1346" i="5"/>
  <c r="F969" i="5"/>
  <c r="F857" i="5"/>
  <c r="E1023" i="5"/>
  <c r="L1023" i="5" s="1"/>
  <c r="E974" i="5"/>
  <c r="L974" i="5" s="1"/>
  <c r="F642" i="5"/>
  <c r="K642" i="5" s="1"/>
  <c r="E449" i="5"/>
  <c r="L449" i="5" s="1"/>
  <c r="E1165" i="5"/>
  <c r="L1165" i="5" s="1"/>
  <c r="F1729" i="5"/>
  <c r="K1729" i="5" s="1"/>
  <c r="F1207" i="5"/>
  <c r="F1119" i="5"/>
  <c r="K1119" i="5" s="1"/>
  <c r="F1725" i="5"/>
  <c r="F1726" i="5"/>
  <c r="F1489" i="5"/>
  <c r="F1127" i="5"/>
  <c r="F1537" i="5"/>
  <c r="K1537" i="5" s="1"/>
  <c r="F1183" i="5"/>
  <c r="F1248" i="5"/>
  <c r="F1208" i="5"/>
  <c r="F1063" i="5"/>
  <c r="F1172" i="5"/>
  <c r="K1172" i="5" s="1"/>
  <c r="F699" i="5"/>
  <c r="K699" i="5" s="1"/>
  <c r="F291" i="5"/>
  <c r="K291" i="5" s="1"/>
  <c r="F1417" i="5"/>
  <c r="K1417" i="5" s="1"/>
  <c r="F1175" i="5"/>
  <c r="F1320" i="5"/>
  <c r="F1156" i="5"/>
  <c r="K1156" i="5" s="1"/>
  <c r="F1813" i="5"/>
  <c r="F1749" i="5"/>
  <c r="F1685" i="5"/>
  <c r="K1685" i="5" s="1"/>
  <c r="F1621" i="5"/>
  <c r="F1557" i="5"/>
  <c r="K1557" i="5" s="1"/>
  <c r="F1814" i="5"/>
  <c r="K1814" i="5" s="1"/>
  <c r="F1686" i="5"/>
  <c r="F1558" i="5"/>
  <c r="K1558" i="5" s="1"/>
  <c r="F1469" i="5"/>
  <c r="F1762" i="5"/>
  <c r="F1634" i="5"/>
  <c r="K1634" i="5" s="1"/>
  <c r="F1774" i="5"/>
  <c r="F1646" i="5"/>
  <c r="K1646" i="5" s="1"/>
  <c r="F1343" i="5"/>
  <c r="F1291" i="5"/>
  <c r="F1227" i="5"/>
  <c r="F1163" i="5"/>
  <c r="F1431" i="5"/>
  <c r="F1040" i="5"/>
  <c r="F1379" i="5"/>
  <c r="F991" i="5"/>
  <c r="K991" i="5" s="1"/>
  <c r="F819" i="5"/>
  <c r="F841" i="5"/>
  <c r="F514" i="5"/>
  <c r="K514" i="5" s="1"/>
  <c r="F450" i="5"/>
  <c r="F475" i="5"/>
  <c r="K475" i="5" s="1"/>
  <c r="F385" i="5"/>
  <c r="F354" i="5"/>
  <c r="F271" i="5"/>
  <c r="F349" i="5"/>
  <c r="K349" i="5" s="1"/>
  <c r="F272" i="5"/>
  <c r="F1577" i="5"/>
  <c r="K1577" i="5" s="1"/>
  <c r="F967" i="5"/>
  <c r="K967" i="5" s="1"/>
  <c r="F590" i="5"/>
  <c r="F754" i="5"/>
  <c r="F298" i="5"/>
  <c r="K298" i="5" s="1"/>
  <c r="F1339" i="5"/>
  <c r="K1339" i="5" s="1"/>
  <c r="F849" i="5"/>
  <c r="F630" i="5"/>
  <c r="K630" i="5" s="1"/>
  <c r="F540" i="5"/>
  <c r="F340" i="5"/>
  <c r="F945" i="5"/>
  <c r="F614" i="5"/>
  <c r="F673" i="5"/>
  <c r="K824" i="5"/>
  <c r="K60" i="5"/>
  <c r="K140" i="5"/>
  <c r="K326" i="5"/>
  <c r="K124" i="5"/>
  <c r="K1713" i="5"/>
  <c r="K155" i="5"/>
  <c r="K1515" i="5"/>
  <c r="K1051" i="5"/>
  <c r="K1653" i="5"/>
  <c r="K1367" i="5"/>
  <c r="K915" i="5"/>
  <c r="K1407" i="5"/>
  <c r="K1705" i="5"/>
  <c r="K157" i="5"/>
  <c r="K756" i="5"/>
  <c r="K172" i="5"/>
  <c r="K329" i="5"/>
  <c r="K1701" i="5"/>
  <c r="K288" i="5"/>
  <c r="K153" i="5"/>
  <c r="K108" i="5"/>
  <c r="K1702" i="5"/>
  <c r="K100" i="5"/>
  <c r="K518" i="5"/>
  <c r="K735" i="5"/>
  <c r="K284" i="5"/>
  <c r="K1286" i="5"/>
  <c r="K156" i="5"/>
  <c r="K92" i="5"/>
  <c r="E1699" i="5"/>
  <c r="L1699" i="5" s="1"/>
  <c r="E1589" i="5"/>
  <c r="L1589" i="5" s="1"/>
  <c r="E1521" i="5"/>
  <c r="L1521" i="5" s="1"/>
  <c r="E1770" i="5"/>
  <c r="L1770" i="5" s="1"/>
  <c r="K833" i="5"/>
  <c r="K1486" i="5"/>
  <c r="E1443" i="5"/>
  <c r="L1443" i="5" s="1"/>
  <c r="E1230" i="5"/>
  <c r="L1230" i="5" s="1"/>
  <c r="E1182" i="5"/>
  <c r="L1182" i="5" s="1"/>
  <c r="E804" i="5"/>
  <c r="L804" i="5" s="1"/>
  <c r="E648" i="5"/>
  <c r="L648" i="5" s="1"/>
  <c r="E538" i="5"/>
  <c r="L538" i="5" s="1"/>
  <c r="E434" i="5"/>
  <c r="L434" i="5" s="1"/>
  <c r="E1162" i="5"/>
  <c r="L1162" i="5" s="1"/>
  <c r="E263" i="5"/>
  <c r="L263" i="5" s="1"/>
  <c r="K216" i="5"/>
  <c r="E629" i="5"/>
  <c r="L629" i="5" s="1"/>
  <c r="E1517" i="5"/>
  <c r="L1517" i="5" s="1"/>
  <c r="E736" i="5"/>
  <c r="L736" i="5" s="1"/>
  <c r="E1316" i="5"/>
  <c r="L1316" i="5" s="1"/>
  <c r="K649" i="5"/>
  <c r="E663" i="5"/>
  <c r="L663" i="5" s="1"/>
  <c r="K605" i="5"/>
  <c r="E1648" i="5"/>
  <c r="L1648" i="5" s="1"/>
  <c r="E1771" i="5"/>
  <c r="L1771" i="5" s="1"/>
  <c r="E994" i="5"/>
  <c r="L994" i="5" s="1"/>
  <c r="E1395" i="5"/>
  <c r="L1395" i="5" s="1"/>
  <c r="E1335" i="5"/>
  <c r="L1335" i="5" s="1"/>
  <c r="F1491" i="5"/>
  <c r="K1491" i="5" s="1"/>
  <c r="E872" i="5"/>
  <c r="L872" i="5" s="1"/>
  <c r="K878" i="5"/>
  <c r="E907" i="5"/>
  <c r="L907" i="5" s="1"/>
  <c r="E1549" i="5"/>
  <c r="L1549" i="5" s="1"/>
  <c r="E1472" i="5"/>
  <c r="L1472" i="5" s="1"/>
  <c r="E1247" i="5"/>
  <c r="L1247" i="5" s="1"/>
  <c r="K706" i="5"/>
  <c r="E377" i="5"/>
  <c r="L377" i="5" s="1"/>
  <c r="E1575" i="5"/>
  <c r="L1575" i="5" s="1"/>
  <c r="E713" i="5"/>
  <c r="L713" i="5" s="1"/>
  <c r="E524" i="5"/>
  <c r="L524" i="5" s="1"/>
  <c r="E430" i="5"/>
  <c r="L430" i="5" s="1"/>
  <c r="E301" i="5"/>
  <c r="L301" i="5" s="1"/>
  <c r="E1303" i="5"/>
  <c r="L1303" i="5" s="1"/>
  <c r="E1619" i="5"/>
  <c r="L1619" i="5" s="1"/>
  <c r="E676" i="5"/>
  <c r="L676" i="5" s="1"/>
  <c r="E1401" i="5"/>
  <c r="L1401" i="5" s="1"/>
  <c r="E891" i="5"/>
  <c r="L891" i="5" s="1"/>
  <c r="E1154" i="5"/>
  <c r="L1154" i="5" s="1"/>
  <c r="E926" i="5"/>
  <c r="L926" i="5" s="1"/>
  <c r="E612" i="5"/>
  <c r="L612" i="5" s="1"/>
  <c r="E590" i="5"/>
  <c r="L590" i="5" s="1"/>
  <c r="E554" i="5"/>
  <c r="L554" i="5" s="1"/>
  <c r="E487" i="5"/>
  <c r="L487" i="5" s="1"/>
  <c r="E294" i="5"/>
  <c r="L294" i="5" s="1"/>
  <c r="E1656" i="5"/>
  <c r="L1656" i="5" s="1"/>
  <c r="E937" i="5"/>
  <c r="L937" i="5" s="1"/>
  <c r="E787" i="5"/>
  <c r="L787" i="5" s="1"/>
  <c r="E471" i="5"/>
  <c r="L471" i="5" s="1"/>
  <c r="E960" i="5"/>
  <c r="L960" i="5" s="1"/>
  <c r="K1111" i="5"/>
  <c r="E1152" i="5"/>
  <c r="L1152" i="5" s="1"/>
  <c r="E1286" i="5"/>
  <c r="L1286" i="5" s="1"/>
  <c r="E1020" i="5"/>
  <c r="L1020" i="5" s="1"/>
  <c r="E293" i="5"/>
  <c r="L293" i="5" s="1"/>
  <c r="E361" i="5"/>
  <c r="L361" i="5" s="1"/>
  <c r="E1112" i="5"/>
  <c r="L1112" i="5" s="1"/>
  <c r="E1122" i="5"/>
  <c r="L1122" i="5" s="1"/>
  <c r="E773" i="5"/>
  <c r="L773" i="5" s="1"/>
  <c r="E650" i="5"/>
  <c r="L650" i="5" s="1"/>
  <c r="E404" i="5"/>
  <c r="L404" i="5" s="1"/>
  <c r="E1667" i="5"/>
  <c r="L1667" i="5" s="1"/>
  <c r="E958" i="5"/>
  <c r="L958" i="5" s="1"/>
  <c r="E873" i="5"/>
  <c r="L873" i="5" s="1"/>
  <c r="F779" i="5"/>
  <c r="K779" i="5" s="1"/>
  <c r="E969" i="5"/>
  <c r="L969" i="5" s="1"/>
  <c r="E1337" i="5"/>
  <c r="L1337" i="5" s="1"/>
  <c r="E1202" i="5"/>
  <c r="L1202" i="5" s="1"/>
  <c r="E876" i="5"/>
  <c r="L876" i="5" s="1"/>
  <c r="E1468" i="5"/>
  <c r="L1468" i="5" s="1"/>
  <c r="E992" i="5"/>
  <c r="L992" i="5" s="1"/>
  <c r="E947" i="5"/>
  <c r="L947" i="5" s="1"/>
  <c r="E522" i="5"/>
  <c r="L522" i="5" s="1"/>
  <c r="E1509" i="5"/>
  <c r="L1509" i="5" s="1"/>
  <c r="E1481" i="5"/>
  <c r="L1481" i="5" s="1"/>
  <c r="E1199" i="5"/>
  <c r="L1199" i="5" s="1"/>
  <c r="E615" i="5"/>
  <c r="L615" i="5" s="1"/>
  <c r="E486" i="5"/>
  <c r="L486" i="5" s="1"/>
  <c r="E1428" i="5"/>
  <c r="L1428" i="5" s="1"/>
  <c r="E1723" i="5"/>
  <c r="L1723" i="5" s="1"/>
  <c r="E1287" i="5"/>
  <c r="L1287" i="5" s="1"/>
  <c r="E435" i="5"/>
  <c r="L435" i="5" s="1"/>
  <c r="E314" i="5"/>
  <c r="L314" i="5" s="1"/>
  <c r="E1695" i="5"/>
  <c r="L1695" i="5" s="1"/>
  <c r="K1327" i="5"/>
  <c r="K980" i="5"/>
  <c r="E732" i="5"/>
  <c r="L732" i="5" s="1"/>
  <c r="E550" i="5"/>
  <c r="L550" i="5" s="1"/>
  <c r="E289" i="5"/>
  <c r="L289" i="5" s="1"/>
  <c r="E267" i="5"/>
  <c r="L267" i="5" s="1"/>
  <c r="E1815" i="5"/>
  <c r="L1815" i="5" s="1"/>
  <c r="E1692" i="5"/>
  <c r="L1692" i="5" s="1"/>
  <c r="E1542" i="5"/>
  <c r="L1542" i="5" s="1"/>
  <c r="E1384" i="5"/>
  <c r="L1384" i="5" s="1"/>
  <c r="E870" i="5"/>
  <c r="L870" i="5" s="1"/>
  <c r="E770" i="5"/>
  <c r="L770" i="5" s="1"/>
  <c r="E665" i="5"/>
  <c r="L665" i="5" s="1"/>
  <c r="K300" i="5"/>
  <c r="E1742" i="5"/>
  <c r="L1742" i="5" s="1"/>
  <c r="E1402" i="5"/>
  <c r="L1402" i="5" s="1"/>
  <c r="E1144" i="5"/>
  <c r="L1144" i="5" s="1"/>
  <c r="K453" i="5"/>
  <c r="E1746" i="5"/>
  <c r="L1746" i="5" s="1"/>
  <c r="E1300" i="5"/>
  <c r="L1300" i="5" s="1"/>
  <c r="E1232" i="5"/>
  <c r="L1232" i="5" s="1"/>
  <c r="E1168" i="5"/>
  <c r="L1168" i="5" s="1"/>
  <c r="E1541" i="5"/>
  <c r="L1541" i="5" s="1"/>
  <c r="E791" i="5"/>
  <c r="L791" i="5" s="1"/>
  <c r="E359" i="5"/>
  <c r="L359" i="5" s="1"/>
  <c r="E1148" i="5"/>
  <c r="L1148" i="5" s="1"/>
  <c r="E922" i="5"/>
  <c r="L922" i="5" s="1"/>
  <c r="E478" i="5"/>
  <c r="L478" i="5" s="1"/>
  <c r="E409" i="5"/>
  <c r="L409" i="5" s="1"/>
  <c r="K462" i="5"/>
  <c r="K804" i="5"/>
  <c r="K1118" i="5"/>
  <c r="E1522" i="5"/>
  <c r="L1522" i="5" s="1"/>
  <c r="E1628" i="5"/>
  <c r="L1628" i="5" s="1"/>
  <c r="E1081" i="5"/>
  <c r="L1081" i="5" s="1"/>
  <c r="E923" i="5"/>
  <c r="L923" i="5" s="1"/>
  <c r="E1404" i="5"/>
  <c r="L1404" i="5" s="1"/>
  <c r="K1130" i="5"/>
  <c r="E255" i="5"/>
  <c r="L255" i="5" s="1"/>
  <c r="E1775" i="5"/>
  <c r="L1775" i="5" s="1"/>
  <c r="K635" i="5"/>
  <c r="E991" i="5"/>
  <c r="L991" i="5" s="1"/>
  <c r="E1026" i="5"/>
  <c r="L1026" i="5" s="1"/>
  <c r="E680" i="5"/>
  <c r="L680" i="5" s="1"/>
  <c r="E1813" i="5"/>
  <c r="L1813" i="5" s="1"/>
  <c r="E1630" i="5"/>
  <c r="L1630" i="5" s="1"/>
  <c r="E1250" i="5"/>
  <c r="L1250" i="5" s="1"/>
  <c r="E1167" i="5"/>
  <c r="L1167" i="5" s="1"/>
  <c r="E1012" i="5"/>
  <c r="L1012" i="5" s="1"/>
  <c r="E692" i="5"/>
  <c r="L692" i="5" s="1"/>
  <c r="E269" i="5"/>
  <c r="L269" i="5" s="1"/>
  <c r="E1798" i="5"/>
  <c r="L1798" i="5" s="1"/>
  <c r="E957" i="5"/>
  <c r="L957" i="5" s="1"/>
  <c r="E913" i="5"/>
  <c r="L913" i="5" s="1"/>
  <c r="E753" i="5"/>
  <c r="L753" i="5" s="1"/>
  <c r="E451" i="5"/>
  <c r="L451" i="5" s="1"/>
  <c r="E387" i="5"/>
  <c r="L387" i="5" s="1"/>
  <c r="E839" i="5"/>
  <c r="L839" i="5" s="1"/>
  <c r="E468" i="5"/>
  <c r="L468" i="5" s="1"/>
  <c r="E441" i="5"/>
  <c r="L441" i="5" s="1"/>
  <c r="E649" i="5"/>
  <c r="L649" i="5" s="1"/>
  <c r="K1419" i="5"/>
  <c r="E1027" i="5"/>
  <c r="L1027" i="5" s="1"/>
  <c r="E924" i="5"/>
  <c r="L924" i="5" s="1"/>
  <c r="K1318" i="5"/>
  <c r="E295" i="5"/>
  <c r="L295" i="5" s="1"/>
  <c r="E507" i="5"/>
  <c r="L507" i="5" s="1"/>
  <c r="E1639" i="5"/>
  <c r="L1639" i="5" s="1"/>
  <c r="E1149" i="5"/>
  <c r="L1149" i="5" s="1"/>
  <c r="K105" i="5"/>
  <c r="K95" i="5"/>
  <c r="K1035" i="5"/>
  <c r="E1436" i="5"/>
  <c r="L1436" i="5" s="1"/>
  <c r="E1624" i="5"/>
  <c r="L1624" i="5" s="1"/>
  <c r="E1334" i="5"/>
  <c r="L1334" i="5" s="1"/>
  <c r="E1114" i="5"/>
  <c r="L1114" i="5" s="1"/>
  <c r="E1110" i="5"/>
  <c r="L1110" i="5" s="1"/>
  <c r="E1011" i="5"/>
  <c r="L1011" i="5" s="1"/>
  <c r="E788" i="5"/>
  <c r="L788" i="5" s="1"/>
  <c r="E838" i="5"/>
  <c r="L838" i="5" s="1"/>
  <c r="E253" i="5"/>
  <c r="L253" i="5" s="1"/>
  <c r="E1761" i="5"/>
  <c r="L1761" i="5" s="1"/>
  <c r="E1368" i="5"/>
  <c r="L1368" i="5" s="1"/>
  <c r="E1043" i="5"/>
  <c r="L1043" i="5" s="1"/>
  <c r="E412" i="5"/>
  <c r="L412" i="5" s="1"/>
  <c r="E772" i="5"/>
  <c r="L772" i="5" s="1"/>
  <c r="E1762" i="5"/>
  <c r="L1762" i="5" s="1"/>
  <c r="K479" i="5"/>
  <c r="K67" i="5"/>
  <c r="K712" i="5"/>
  <c r="K757" i="5"/>
  <c r="K44" i="5"/>
  <c r="K1381" i="5"/>
  <c r="K907" i="5"/>
  <c r="K439" i="5"/>
  <c r="K1225" i="5"/>
  <c r="K996" i="5"/>
  <c r="K1518" i="5"/>
  <c r="K526" i="5"/>
  <c r="K1630" i="5"/>
  <c r="K1313" i="5"/>
  <c r="K988" i="5"/>
  <c r="K1490" i="5"/>
  <c r="K1753" i="5"/>
  <c r="K111" i="5"/>
  <c r="K1294" i="5"/>
  <c r="K1687" i="5"/>
  <c r="K289" i="5"/>
  <c r="K1002" i="5"/>
  <c r="K647" i="5"/>
  <c r="K316" i="5"/>
  <c r="K171" i="5"/>
  <c r="K43" i="5"/>
  <c r="K1001" i="5"/>
  <c r="K177" i="5"/>
  <c r="K113" i="5"/>
  <c r="K49" i="5"/>
  <c r="K1314" i="5"/>
  <c r="K307" i="5"/>
  <c r="K308" i="5"/>
  <c r="K45" i="5"/>
  <c r="K798" i="5"/>
  <c r="K337" i="5"/>
  <c r="K1307" i="5"/>
  <c r="K729" i="5"/>
  <c r="K79" i="5"/>
  <c r="K304" i="5"/>
  <c r="K169" i="5"/>
  <c r="K159" i="5"/>
  <c r="K454" i="5"/>
  <c r="K1706" i="5"/>
  <c r="K1319" i="5"/>
  <c r="K935" i="5"/>
  <c r="K165" i="5"/>
  <c r="K101" i="5"/>
  <c r="K1690" i="5"/>
  <c r="K1639" i="5"/>
  <c r="K1568" i="5"/>
  <c r="K747" i="5"/>
  <c r="K306" i="5"/>
  <c r="K1254" i="5"/>
  <c r="K1281" i="5"/>
  <c r="K1076" i="5"/>
  <c r="K889" i="5"/>
  <c r="K468" i="5"/>
  <c r="K586" i="5"/>
  <c r="K880" i="5"/>
  <c r="K557" i="5"/>
  <c r="K532" i="5"/>
  <c r="K820" i="5"/>
  <c r="K437" i="5"/>
  <c r="K344" i="5"/>
  <c r="K163" i="5"/>
  <c r="K906" i="5"/>
  <c r="K1044" i="5"/>
  <c r="K1589" i="5"/>
  <c r="K1302" i="5"/>
  <c r="K680" i="5"/>
  <c r="K1162" i="5"/>
  <c r="K192" i="5"/>
  <c r="K556" i="5"/>
  <c r="K606" i="5"/>
  <c r="K484" i="5"/>
  <c r="K1548" i="5"/>
  <c r="K912" i="5"/>
  <c r="K621" i="5"/>
  <c r="K774" i="5"/>
  <c r="K1742" i="5"/>
  <c r="K1540" i="5"/>
  <c r="K290" i="5"/>
  <c r="K1392" i="5"/>
  <c r="K1373" i="5"/>
  <c r="K1440" i="5"/>
  <c r="K1394" i="5"/>
  <c r="K508" i="5"/>
  <c r="E846" i="5"/>
  <c r="L846" i="5" s="1"/>
  <c r="K1566" i="5"/>
  <c r="K161" i="5"/>
  <c r="E1151" i="5"/>
  <c r="L1151" i="5" s="1"/>
  <c r="K1170" i="5"/>
  <c r="E880" i="5"/>
  <c r="L880" i="5" s="1"/>
  <c r="E796" i="5"/>
  <c r="L796" i="5" s="1"/>
  <c r="E383" i="5"/>
  <c r="L383" i="5" s="1"/>
  <c r="E528" i="5"/>
  <c r="L528" i="5" s="1"/>
  <c r="E346" i="5"/>
  <c r="L346" i="5" s="1"/>
  <c r="E1158" i="5"/>
  <c r="L1158" i="5" s="1"/>
  <c r="K713" i="5"/>
  <c r="K332" i="5"/>
  <c r="E259" i="5"/>
  <c r="L259" i="5" s="1"/>
  <c r="E1356" i="5"/>
  <c r="L1356" i="5" s="1"/>
  <c r="E1133" i="5"/>
  <c r="L1133" i="5" s="1"/>
  <c r="E845" i="5"/>
  <c r="L845" i="5" s="1"/>
  <c r="E1063" i="5"/>
  <c r="L1063" i="5" s="1"/>
  <c r="E856" i="5"/>
  <c r="L856" i="5" s="1"/>
  <c r="E1597" i="5"/>
  <c r="L1597" i="5" s="1"/>
  <c r="K147" i="5"/>
  <c r="E1774" i="5"/>
  <c r="L1774" i="5" s="1"/>
  <c r="E1707" i="5"/>
  <c r="L1707" i="5" s="1"/>
  <c r="E1528" i="5"/>
  <c r="L1528" i="5" s="1"/>
  <c r="E1566" i="5"/>
  <c r="L1566" i="5" s="1"/>
  <c r="E1318" i="5"/>
  <c r="L1318" i="5" s="1"/>
  <c r="E1221" i="5"/>
  <c r="L1221" i="5" s="1"/>
  <c r="E1150" i="5"/>
  <c r="L1150" i="5" s="1"/>
  <c r="E1266" i="5"/>
  <c r="L1266" i="5" s="1"/>
  <c r="E1170" i="5"/>
  <c r="L1170" i="5" s="1"/>
  <c r="E1069" i="5"/>
  <c r="L1069" i="5" s="1"/>
  <c r="E976" i="5"/>
  <c r="L976" i="5" s="1"/>
  <c r="E844" i="5"/>
  <c r="L844" i="5" s="1"/>
  <c r="E895" i="5"/>
  <c r="L895" i="5" s="1"/>
  <c r="K698" i="5"/>
  <c r="E734" i="5"/>
  <c r="L734" i="5" s="1"/>
  <c r="E754" i="5"/>
  <c r="L754" i="5" s="1"/>
  <c r="E620" i="5"/>
  <c r="L620" i="5" s="1"/>
  <c r="E634" i="5"/>
  <c r="L634" i="5" s="1"/>
  <c r="K473" i="5"/>
  <c r="E349" i="5"/>
  <c r="L349" i="5" s="1"/>
  <c r="K233" i="5"/>
  <c r="E1665" i="5"/>
  <c r="L1665" i="5" s="1"/>
  <c r="E1593" i="5"/>
  <c r="L1593" i="5" s="1"/>
  <c r="E1480" i="5"/>
  <c r="L1480" i="5" s="1"/>
  <c r="E1426" i="5"/>
  <c r="L1426" i="5" s="1"/>
  <c r="E1291" i="5"/>
  <c r="L1291" i="5" s="1"/>
  <c r="E1268" i="5"/>
  <c r="L1268" i="5" s="1"/>
  <c r="E993" i="5"/>
  <c r="L993" i="5" s="1"/>
  <c r="E651" i="5"/>
  <c r="L651" i="5" s="1"/>
  <c r="E379" i="5"/>
  <c r="L379" i="5" s="1"/>
  <c r="E363" i="5"/>
  <c r="L363" i="5" s="1"/>
  <c r="E858" i="5"/>
  <c r="L858" i="5" s="1"/>
  <c r="E616" i="5"/>
  <c r="L616" i="5" s="1"/>
  <c r="E557" i="5"/>
  <c r="L557" i="5" s="1"/>
  <c r="K1029" i="5"/>
  <c r="E1663" i="5"/>
  <c r="L1663" i="5" s="1"/>
  <c r="E789" i="5"/>
  <c r="L789" i="5" s="1"/>
  <c r="E714" i="5"/>
  <c r="L714" i="5" s="1"/>
  <c r="E681" i="5"/>
  <c r="L681" i="5" s="1"/>
  <c r="E765" i="5"/>
  <c r="L765" i="5" s="1"/>
  <c r="E1336" i="5"/>
  <c r="L1336" i="5" s="1"/>
  <c r="E807" i="5"/>
  <c r="L807" i="5" s="1"/>
  <c r="E1493" i="5"/>
  <c r="L1493" i="5" s="1"/>
  <c r="E1338" i="5"/>
  <c r="L1338" i="5" s="1"/>
  <c r="E1174" i="5"/>
  <c r="L1174" i="5" s="1"/>
  <c r="E1437" i="5"/>
  <c r="L1437" i="5" s="1"/>
  <c r="E1185" i="5"/>
  <c r="L1185" i="5" s="1"/>
  <c r="E1709" i="5"/>
  <c r="L1709" i="5" s="1"/>
  <c r="E1727" i="5"/>
  <c r="L1727" i="5" s="1"/>
  <c r="E1693" i="5"/>
  <c r="L1693" i="5" s="1"/>
  <c r="E527" i="5"/>
  <c r="L527" i="5" s="1"/>
  <c r="E479" i="5"/>
  <c r="L479" i="5" s="1"/>
  <c r="E398" i="5"/>
  <c r="L398" i="5" s="1"/>
  <c r="E1601" i="5"/>
  <c r="L1601" i="5" s="1"/>
  <c r="E1025" i="5"/>
  <c r="L1025" i="5" s="1"/>
  <c r="E330" i="5"/>
  <c r="L330" i="5" s="1"/>
  <c r="K141" i="5"/>
  <c r="E1405" i="5"/>
  <c r="L1405" i="5" s="1"/>
  <c r="E1370" i="5"/>
  <c r="L1370" i="5" s="1"/>
  <c r="E1751" i="5"/>
  <c r="L1751" i="5" s="1"/>
  <c r="E1668" i="5"/>
  <c r="L1668" i="5" s="1"/>
  <c r="E1638" i="5"/>
  <c r="L1638" i="5" s="1"/>
  <c r="E1548" i="5"/>
  <c r="L1548" i="5" s="1"/>
  <c r="E1543" i="5"/>
  <c r="L1543" i="5" s="1"/>
  <c r="K1411" i="5"/>
  <c r="E1403" i="5"/>
  <c r="L1403" i="5" s="1"/>
  <c r="E1371" i="5"/>
  <c r="L1371" i="5" s="1"/>
  <c r="E1301" i="5"/>
  <c r="L1301" i="5" s="1"/>
  <c r="E1386" i="5"/>
  <c r="L1386" i="5" s="1"/>
  <c r="E1274" i="5"/>
  <c r="L1274" i="5" s="1"/>
  <c r="E975" i="5"/>
  <c r="L975" i="5" s="1"/>
  <c r="E948" i="5"/>
  <c r="L948" i="5" s="1"/>
  <c r="E964" i="5"/>
  <c r="L964" i="5" s="1"/>
  <c r="E896" i="5"/>
  <c r="L896" i="5" s="1"/>
  <c r="E828" i="5"/>
  <c r="L828" i="5" s="1"/>
  <c r="E825" i="5"/>
  <c r="L825" i="5" s="1"/>
  <c r="E808" i="5"/>
  <c r="L808" i="5" s="1"/>
  <c r="E698" i="5"/>
  <c r="L698" i="5" s="1"/>
  <c r="K736" i="5"/>
  <c r="E503" i="5"/>
  <c r="L503" i="5" s="1"/>
  <c r="E399" i="5"/>
  <c r="L399" i="5" s="1"/>
  <c r="E472" i="5"/>
  <c r="L472" i="5" s="1"/>
  <c r="E394" i="5"/>
  <c r="L394" i="5" s="1"/>
  <c r="E1754" i="5"/>
  <c r="L1754" i="5" s="1"/>
  <c r="E1640" i="5"/>
  <c r="L1640" i="5" s="1"/>
  <c r="E1353" i="5"/>
  <c r="L1353" i="5" s="1"/>
  <c r="E1329" i="5"/>
  <c r="L1329" i="5" s="1"/>
  <c r="E931" i="5"/>
  <c r="L931" i="5" s="1"/>
  <c r="E1375" i="5"/>
  <c r="L1375" i="5" s="1"/>
  <c r="E842" i="5"/>
  <c r="L842" i="5" s="1"/>
  <c r="E778" i="5"/>
  <c r="L778" i="5" s="1"/>
  <c r="E717" i="5"/>
  <c r="L717" i="5" s="1"/>
  <c r="E299" i="5"/>
  <c r="L299" i="5" s="1"/>
  <c r="K481" i="5"/>
  <c r="E779" i="5"/>
  <c r="L779" i="5" s="1"/>
  <c r="E591" i="5"/>
  <c r="L591" i="5" s="1"/>
  <c r="E509" i="5"/>
  <c r="L509" i="5" s="1"/>
  <c r="E460" i="5"/>
  <c r="L460" i="5" s="1"/>
  <c r="K382" i="5"/>
  <c r="E329" i="5"/>
  <c r="L329" i="5" s="1"/>
  <c r="E1777" i="5"/>
  <c r="L1777" i="5" s="1"/>
  <c r="E1320" i="5"/>
  <c r="L1320" i="5" s="1"/>
  <c r="E1047" i="5"/>
  <c r="L1047" i="5" s="1"/>
  <c r="E541" i="5"/>
  <c r="L541" i="5" s="1"/>
  <c r="E540" i="5"/>
  <c r="L540" i="5" s="1"/>
  <c r="E1780" i="5"/>
  <c r="L1780" i="5" s="1"/>
  <c r="E1730" i="5"/>
  <c r="L1730" i="5" s="1"/>
  <c r="E638" i="5"/>
  <c r="L638" i="5" s="1"/>
  <c r="E1086" i="5"/>
  <c r="L1086" i="5" s="1"/>
  <c r="E1702" i="5"/>
  <c r="L1702" i="5" s="1"/>
  <c r="E491" i="5"/>
  <c r="L491" i="5" s="1"/>
  <c r="E1459" i="5"/>
  <c r="L1459" i="5" s="1"/>
  <c r="E687" i="5"/>
  <c r="L687" i="5" s="1"/>
  <c r="E981" i="5"/>
  <c r="L981" i="5" s="1"/>
  <c r="E313" i="5"/>
  <c r="L313" i="5" s="1"/>
  <c r="E949" i="5"/>
  <c r="L949" i="5" s="1"/>
  <c r="E1267" i="5"/>
  <c r="L1267" i="5" s="1"/>
  <c r="E944" i="5"/>
  <c r="L944" i="5" s="1"/>
  <c r="E594" i="5"/>
  <c r="L594" i="5" s="1"/>
  <c r="K449" i="5"/>
  <c r="E1755" i="5"/>
  <c r="L1755" i="5" s="1"/>
  <c r="E1550" i="5"/>
  <c r="L1550" i="5" s="1"/>
  <c r="K678" i="5"/>
  <c r="K1160" i="5"/>
  <c r="K133" i="5"/>
  <c r="E1608" i="5"/>
  <c r="L1608" i="5" s="1"/>
  <c r="K1591" i="5"/>
  <c r="K1571" i="5"/>
  <c r="E1508" i="5"/>
  <c r="L1508" i="5" s="1"/>
  <c r="K1341" i="5"/>
  <c r="E1355" i="5"/>
  <c r="L1355" i="5" s="1"/>
  <c r="E1251" i="5"/>
  <c r="L1251" i="5" s="1"/>
  <c r="E1342" i="5"/>
  <c r="L1342" i="5" s="1"/>
  <c r="E1134" i="5"/>
  <c r="L1134" i="5" s="1"/>
  <c r="K890" i="5"/>
  <c r="E822" i="5"/>
  <c r="L822" i="5" s="1"/>
  <c r="E827" i="5"/>
  <c r="L827" i="5" s="1"/>
  <c r="E700" i="5"/>
  <c r="L700" i="5" s="1"/>
  <c r="E744" i="5"/>
  <c r="L744" i="5" s="1"/>
  <c r="E722" i="5"/>
  <c r="L722" i="5" s="1"/>
  <c r="E618" i="5"/>
  <c r="L618" i="5" s="1"/>
  <c r="E312" i="5"/>
  <c r="L312" i="5" s="1"/>
  <c r="E282" i="5"/>
  <c r="L282" i="5" s="1"/>
  <c r="K261" i="5"/>
  <c r="K206" i="5"/>
  <c r="E1700" i="5"/>
  <c r="L1700" i="5" s="1"/>
  <c r="E1662" i="5"/>
  <c r="L1662" i="5" s="1"/>
  <c r="E1514" i="5"/>
  <c r="L1514" i="5" s="1"/>
  <c r="E1445" i="5"/>
  <c r="L1445" i="5" s="1"/>
  <c r="E1374" i="5"/>
  <c r="L1374" i="5" s="1"/>
  <c r="E1255" i="5"/>
  <c r="L1255" i="5" s="1"/>
  <c r="E1215" i="5"/>
  <c r="L1215" i="5" s="1"/>
  <c r="E1190" i="5"/>
  <c r="L1190" i="5" s="1"/>
  <c r="E1140" i="5"/>
  <c r="L1140" i="5" s="1"/>
  <c r="E1079" i="5"/>
  <c r="L1079" i="5" s="1"/>
  <c r="E757" i="5"/>
  <c r="L757" i="5" s="1"/>
  <c r="E742" i="5"/>
  <c r="L742" i="5" s="1"/>
  <c r="E485" i="5"/>
  <c r="L485" i="5" s="1"/>
  <c r="E637" i="5"/>
  <c r="L637" i="5" s="1"/>
  <c r="E345" i="5"/>
  <c r="L345" i="5" s="1"/>
  <c r="E1732" i="5"/>
  <c r="L1732" i="5" s="1"/>
  <c r="E1252" i="5"/>
  <c r="L1252" i="5" s="1"/>
  <c r="E961" i="5"/>
  <c r="L961" i="5" s="1"/>
  <c r="E701" i="5"/>
  <c r="L701" i="5" s="1"/>
  <c r="E1440" i="5"/>
  <c r="L1440" i="5" s="1"/>
  <c r="E1204" i="5"/>
  <c r="L1204" i="5" s="1"/>
  <c r="E1422" i="5"/>
  <c r="L1422" i="5" s="1"/>
  <c r="E1748" i="5"/>
  <c r="L1748" i="5" s="1"/>
  <c r="E1551" i="5"/>
  <c r="L1551" i="5" s="1"/>
  <c r="E897" i="5"/>
  <c r="L897" i="5" s="1"/>
  <c r="E982" i="5"/>
  <c r="L982" i="5" s="1"/>
  <c r="E619" i="5"/>
  <c r="L619" i="5" s="1"/>
  <c r="E1206" i="5"/>
  <c r="L1206" i="5" s="1"/>
  <c r="E1098" i="5"/>
  <c r="L1098" i="5" s="1"/>
  <c r="E497" i="5"/>
  <c r="L497" i="5" s="1"/>
  <c r="E795" i="5"/>
  <c r="L795" i="5" s="1"/>
  <c r="E1574" i="5"/>
  <c r="L1574" i="5" s="1"/>
  <c r="E1359" i="5"/>
  <c r="L1359" i="5" s="1"/>
  <c r="E756" i="5"/>
  <c r="L756" i="5" s="1"/>
  <c r="E1792" i="5"/>
  <c r="L1792" i="5" s="1"/>
  <c r="K267" i="5"/>
  <c r="K1541" i="5"/>
  <c r="K1024" i="5"/>
  <c r="K65" i="5"/>
  <c r="E1515" i="5"/>
  <c r="L1515" i="5" s="1"/>
  <c r="E1563" i="5"/>
  <c r="L1563" i="5" s="1"/>
  <c r="E1457" i="5"/>
  <c r="L1457" i="5" s="1"/>
  <c r="K1282" i="5"/>
  <c r="E1269" i="5"/>
  <c r="L1269" i="5" s="1"/>
  <c r="K1057" i="5"/>
  <c r="E1096" i="5"/>
  <c r="L1096" i="5" s="1"/>
  <c r="E911" i="5"/>
  <c r="L911" i="5" s="1"/>
  <c r="E755" i="5"/>
  <c r="L755" i="5" s="1"/>
  <c r="E666" i="5"/>
  <c r="L666" i="5" s="1"/>
  <c r="E558" i="5"/>
  <c r="L558" i="5" s="1"/>
  <c r="E601" i="5"/>
  <c r="L601" i="5" s="1"/>
  <c r="E672" i="5"/>
  <c r="L672" i="5" s="1"/>
  <c r="E580" i="5"/>
  <c r="L580" i="5" s="1"/>
  <c r="E655" i="5"/>
  <c r="L655" i="5" s="1"/>
  <c r="E458" i="5"/>
  <c r="L458" i="5" s="1"/>
  <c r="E456" i="5"/>
  <c r="L456" i="5" s="1"/>
  <c r="E311" i="5"/>
  <c r="L311" i="5" s="1"/>
  <c r="E281" i="5"/>
  <c r="L281" i="5" s="1"/>
  <c r="K424" i="5"/>
  <c r="E504" i="5"/>
  <c r="L504" i="5" s="1"/>
  <c r="K1769" i="5"/>
  <c r="E1423" i="5"/>
  <c r="L1423" i="5" s="1"/>
  <c r="E1385" i="5"/>
  <c r="L1385" i="5" s="1"/>
  <c r="E1284" i="5"/>
  <c r="L1284" i="5" s="1"/>
  <c r="E1129" i="5"/>
  <c r="L1129" i="5" s="1"/>
  <c r="E1068" i="5"/>
  <c r="L1068" i="5" s="1"/>
  <c r="E1046" i="5"/>
  <c r="L1046" i="5" s="1"/>
  <c r="E805" i="5"/>
  <c r="L805" i="5" s="1"/>
  <c r="E631" i="5"/>
  <c r="L631" i="5" s="1"/>
  <c r="E682" i="5"/>
  <c r="L682" i="5" s="1"/>
  <c r="E470" i="5"/>
  <c r="L470" i="5" s="1"/>
  <c r="E1600" i="5"/>
  <c r="L1600" i="5" s="1"/>
  <c r="E1308" i="5"/>
  <c r="L1308" i="5" s="1"/>
  <c r="E1045" i="5"/>
  <c r="L1045" i="5" s="1"/>
  <c r="E761" i="5"/>
  <c r="L761" i="5" s="1"/>
  <c r="E942" i="5"/>
  <c r="L942" i="5" s="1"/>
  <c r="E1200" i="5"/>
  <c r="L1200" i="5" s="1"/>
  <c r="E1599" i="5"/>
  <c r="L1599" i="5" s="1"/>
  <c r="E343" i="5"/>
  <c r="L343" i="5" s="1"/>
  <c r="E855" i="5"/>
  <c r="L855" i="5" s="1"/>
  <c r="E1653" i="5"/>
  <c r="L1653" i="5" s="1"/>
  <c r="E1675" i="5"/>
  <c r="L1675" i="5" s="1"/>
  <c r="E350" i="5"/>
  <c r="L350" i="5" s="1"/>
  <c r="E475" i="5"/>
  <c r="L475" i="5" s="1"/>
  <c r="K1265" i="5"/>
  <c r="E1030" i="5"/>
  <c r="L1030" i="5" s="1"/>
  <c r="E576" i="5"/>
  <c r="L576" i="5" s="1"/>
  <c r="E1806" i="5"/>
  <c r="L1806" i="5" s="1"/>
  <c r="E271" i="5"/>
  <c r="L271" i="5" s="1"/>
  <c r="E1527" i="5"/>
  <c r="L1527" i="5" s="1"/>
  <c r="E595" i="5"/>
  <c r="L595" i="5" s="1"/>
  <c r="K1401" i="5"/>
  <c r="E857" i="5"/>
  <c r="L857" i="5" s="1"/>
  <c r="K727" i="5"/>
  <c r="E436" i="5"/>
  <c r="L436" i="5" s="1"/>
  <c r="E579" i="5"/>
  <c r="L579" i="5" s="1"/>
  <c r="E1757" i="5"/>
  <c r="L1757" i="5" s="1"/>
  <c r="K1809" i="5"/>
  <c r="K1223" i="5"/>
  <c r="K1737" i="5"/>
  <c r="K1389" i="5"/>
  <c r="K1369" i="5"/>
  <c r="K1312" i="5"/>
  <c r="K1184" i="5"/>
  <c r="K600" i="5"/>
  <c r="K189" i="5"/>
  <c r="K61" i="5"/>
  <c r="K115" i="5"/>
  <c r="K1723" i="5"/>
  <c r="E1722" i="5"/>
  <c r="L1722" i="5" s="1"/>
  <c r="E1694" i="5"/>
  <c r="L1694" i="5" s="1"/>
  <c r="K1451" i="5"/>
  <c r="E1490" i="5"/>
  <c r="L1490" i="5" s="1"/>
  <c r="E1369" i="5"/>
  <c r="L1369" i="5" s="1"/>
  <c r="E1341" i="5"/>
  <c r="L1341" i="5" s="1"/>
  <c r="E1138" i="5"/>
  <c r="L1138" i="5" s="1"/>
  <c r="K911" i="5"/>
  <c r="K954" i="5"/>
  <c r="E841" i="5"/>
  <c r="L841" i="5" s="1"/>
  <c r="K816" i="5"/>
  <c r="E747" i="5"/>
  <c r="L747" i="5" s="1"/>
  <c r="E784" i="5"/>
  <c r="L784" i="5" s="1"/>
  <c r="E474" i="5"/>
  <c r="L474" i="5" s="1"/>
  <c r="E310" i="5"/>
  <c r="L310" i="5" s="1"/>
  <c r="E280" i="5"/>
  <c r="L280" i="5" s="1"/>
  <c r="E488" i="5"/>
  <c r="L488" i="5" s="1"/>
  <c r="E667" i="5"/>
  <c r="L667" i="5" s="1"/>
  <c r="E1752" i="5"/>
  <c r="L1752" i="5" s="1"/>
  <c r="E1726" i="5"/>
  <c r="L1726" i="5" s="1"/>
  <c r="E1697" i="5"/>
  <c r="L1697" i="5" s="1"/>
  <c r="K1609" i="5"/>
  <c r="E1464" i="5"/>
  <c r="L1464" i="5" s="1"/>
  <c r="E1272" i="5"/>
  <c r="L1272" i="5" s="1"/>
  <c r="E1546" i="5"/>
  <c r="L1546" i="5" s="1"/>
  <c r="E1391" i="5"/>
  <c r="L1391" i="5" s="1"/>
  <c r="E1128" i="5"/>
  <c r="L1128" i="5" s="1"/>
  <c r="E878" i="5"/>
  <c r="L878" i="5" s="1"/>
  <c r="E861" i="5"/>
  <c r="L861" i="5" s="1"/>
  <c r="E840" i="5"/>
  <c r="L840" i="5" s="1"/>
  <c r="K198" i="5"/>
  <c r="E829" i="5"/>
  <c r="L829" i="5" s="1"/>
  <c r="E523" i="5"/>
  <c r="L523" i="5" s="1"/>
  <c r="E395" i="5"/>
  <c r="L395" i="5" s="1"/>
  <c r="E1729" i="5"/>
  <c r="L1729" i="5" s="1"/>
  <c r="E1248" i="5"/>
  <c r="L1248" i="5" s="1"/>
  <c r="E906" i="5"/>
  <c r="L906" i="5" s="1"/>
  <c r="E438" i="5"/>
  <c r="L438" i="5" s="1"/>
  <c r="E965" i="5"/>
  <c r="L965" i="5" s="1"/>
  <c r="E510" i="5"/>
  <c r="L510" i="5" s="1"/>
  <c r="E792" i="5"/>
  <c r="L792" i="5" s="1"/>
  <c r="E1205" i="5"/>
  <c r="L1205" i="5" s="1"/>
  <c r="K144" i="5"/>
  <c r="E1817" i="5"/>
  <c r="L1817" i="5" s="1"/>
  <c r="E1307" i="5"/>
  <c r="L1307" i="5" s="1"/>
  <c r="E930" i="5"/>
  <c r="L930" i="5" s="1"/>
  <c r="E614" i="5"/>
  <c r="L614" i="5" s="1"/>
  <c r="E506" i="5"/>
  <c r="L506" i="5" s="1"/>
  <c r="E454" i="5"/>
  <c r="L454" i="5" s="1"/>
  <c r="K1782" i="5"/>
  <c r="K602" i="5"/>
  <c r="K498" i="5"/>
  <c r="K121" i="5"/>
  <c r="K175" i="5"/>
  <c r="E1715" i="5"/>
  <c r="L1715" i="5" s="1"/>
  <c r="E1696" i="5"/>
  <c r="L1696" i="5" s="1"/>
  <c r="E1626" i="5"/>
  <c r="L1626" i="5" s="1"/>
  <c r="E1532" i="5"/>
  <c r="L1532" i="5" s="1"/>
  <c r="E1568" i="5"/>
  <c r="L1568" i="5" s="1"/>
  <c r="E1476" i="5"/>
  <c r="L1476" i="5" s="1"/>
  <c r="E1530" i="5"/>
  <c r="L1530" i="5" s="1"/>
  <c r="E1387" i="5"/>
  <c r="L1387" i="5" s="1"/>
  <c r="E1319" i="5"/>
  <c r="L1319" i="5" s="1"/>
  <c r="E1339" i="5"/>
  <c r="L1339" i="5" s="1"/>
  <c r="E1265" i="5"/>
  <c r="L1265" i="5" s="1"/>
  <c r="E1183" i="5"/>
  <c r="L1183" i="5" s="1"/>
  <c r="E1118" i="5"/>
  <c r="L1118" i="5" s="1"/>
  <c r="E1131" i="5"/>
  <c r="L1131" i="5" s="1"/>
  <c r="E1189" i="5"/>
  <c r="L1189" i="5" s="1"/>
  <c r="E1169" i="5"/>
  <c r="L1169" i="5" s="1"/>
  <c r="E1085" i="5"/>
  <c r="L1085" i="5" s="1"/>
  <c r="E998" i="5"/>
  <c r="L998" i="5" s="1"/>
  <c r="E890" i="5"/>
  <c r="L890" i="5" s="1"/>
  <c r="E912" i="5"/>
  <c r="L912" i="5" s="1"/>
  <c r="E879" i="5"/>
  <c r="L879" i="5" s="1"/>
  <c r="E812" i="5"/>
  <c r="L812" i="5" s="1"/>
  <c r="K832" i="5"/>
  <c r="E794" i="5"/>
  <c r="L794" i="5" s="1"/>
  <c r="K710" i="5"/>
  <c r="E653" i="5"/>
  <c r="L653" i="5" s="1"/>
  <c r="E572" i="5"/>
  <c r="L572" i="5" s="1"/>
  <c r="E429" i="5"/>
  <c r="L429" i="5" s="1"/>
  <c r="E440" i="5"/>
  <c r="L440" i="5" s="1"/>
  <c r="E378" i="5"/>
  <c r="L378" i="5" s="1"/>
  <c r="E257" i="5"/>
  <c r="L257" i="5" s="1"/>
  <c r="E424" i="5"/>
  <c r="L424" i="5" s="1"/>
  <c r="E1587" i="5"/>
  <c r="L1587" i="5" s="1"/>
  <c r="E1317" i="5"/>
  <c r="L1317" i="5" s="1"/>
  <c r="E1117" i="5"/>
  <c r="L1117" i="5" s="1"/>
  <c r="E1097" i="5"/>
  <c r="L1097" i="5" s="1"/>
  <c r="E978" i="5"/>
  <c r="L978" i="5" s="1"/>
  <c r="E909" i="5"/>
  <c r="L909" i="5" s="1"/>
  <c r="E775" i="5"/>
  <c r="L775" i="5" s="1"/>
  <c r="E737" i="5"/>
  <c r="L737" i="5" s="1"/>
  <c r="E600" i="5"/>
  <c r="L600" i="5" s="1"/>
  <c r="E493" i="5"/>
  <c r="L493" i="5" s="1"/>
  <c r="E292" i="5"/>
  <c r="L292" i="5" s="1"/>
  <c r="E1673" i="5"/>
  <c r="L1673" i="5" s="1"/>
  <c r="E1596" i="5"/>
  <c r="L1596" i="5" s="1"/>
  <c r="E1358" i="5"/>
  <c r="L1358" i="5" s="1"/>
  <c r="E1071" i="5"/>
  <c r="L1071" i="5" s="1"/>
  <c r="E1034" i="5"/>
  <c r="L1034" i="5" s="1"/>
  <c r="E697" i="5"/>
  <c r="L697" i="5" s="1"/>
  <c r="E1186" i="5"/>
  <c r="L1186" i="5" s="1"/>
  <c r="K826" i="5"/>
  <c r="E887" i="5"/>
  <c r="L887" i="5" s="1"/>
  <c r="E544" i="5"/>
  <c r="L544" i="5" s="1"/>
  <c r="E1531" i="5"/>
  <c r="L1531" i="5" s="1"/>
  <c r="E1157" i="5"/>
  <c r="L1157" i="5" s="1"/>
  <c r="E1051" i="5"/>
  <c r="L1051" i="5" s="1"/>
  <c r="E1767" i="5"/>
  <c r="L1767" i="5" s="1"/>
  <c r="E1492" i="5"/>
  <c r="L1492" i="5" s="1"/>
  <c r="E1238" i="5"/>
  <c r="L1238" i="5" s="1"/>
  <c r="E602" i="5"/>
  <c r="L602" i="5" s="1"/>
  <c r="E1256" i="5"/>
  <c r="L1256" i="5" s="1"/>
  <c r="E1234" i="5"/>
  <c r="L1234" i="5" s="1"/>
  <c r="E806" i="5"/>
  <c r="L806" i="5" s="1"/>
  <c r="E400" i="5"/>
  <c r="L400" i="5" s="1"/>
  <c r="E1672" i="5"/>
  <c r="L1672" i="5" s="1"/>
  <c r="E1567" i="5"/>
  <c r="L1567" i="5" s="1"/>
  <c r="E1511" i="5"/>
  <c r="L1511" i="5" s="1"/>
  <c r="K1310" i="5"/>
  <c r="K1330" i="5"/>
  <c r="E1173" i="5"/>
  <c r="L1173" i="5" s="1"/>
  <c r="E1136" i="5"/>
  <c r="L1136" i="5" s="1"/>
  <c r="E1479" i="5"/>
  <c r="L1479" i="5" s="1"/>
  <c r="E1016" i="5"/>
  <c r="L1016" i="5" s="1"/>
  <c r="E997" i="5"/>
  <c r="L997" i="5" s="1"/>
  <c r="E892" i="5"/>
  <c r="L892" i="5" s="1"/>
  <c r="E1082" i="5"/>
  <c r="L1082" i="5" s="1"/>
  <c r="E874" i="5"/>
  <c r="L874" i="5" s="1"/>
  <c r="E716" i="5"/>
  <c r="L716" i="5" s="1"/>
  <c r="E654" i="5"/>
  <c r="L654" i="5" s="1"/>
  <c r="E574" i="5"/>
  <c r="L574" i="5" s="1"/>
  <c r="E684" i="5"/>
  <c r="L684" i="5" s="1"/>
  <c r="E647" i="5"/>
  <c r="L647" i="5" s="1"/>
  <c r="E578" i="5"/>
  <c r="L578" i="5" s="1"/>
  <c r="E562" i="5"/>
  <c r="L562" i="5" s="1"/>
  <c r="E417" i="5"/>
  <c r="L417" i="5" s="1"/>
  <c r="E720" i="5"/>
  <c r="L720" i="5" s="1"/>
  <c r="E731" i="5"/>
  <c r="L731" i="5" s="1"/>
  <c r="E381" i="5"/>
  <c r="L381" i="5" s="1"/>
  <c r="E278" i="5"/>
  <c r="L278" i="5" s="1"/>
  <c r="K221" i="5"/>
  <c r="E252" i="5"/>
  <c r="L252" i="5" s="1"/>
  <c r="E442" i="5"/>
  <c r="L442" i="5" s="1"/>
  <c r="E1664" i="5"/>
  <c r="L1664" i="5" s="1"/>
  <c r="K1527" i="5"/>
  <c r="E1406" i="5"/>
  <c r="L1406" i="5" s="1"/>
  <c r="E1372" i="5"/>
  <c r="L1372" i="5" s="1"/>
  <c r="E1306" i="5"/>
  <c r="L1306" i="5" s="1"/>
  <c r="E959" i="5"/>
  <c r="L959" i="5" s="1"/>
  <c r="E893" i="5"/>
  <c r="L893" i="5" s="1"/>
  <c r="E403" i="5"/>
  <c r="L403" i="5" s="1"/>
  <c r="E760" i="5"/>
  <c r="L760" i="5" s="1"/>
  <c r="E505" i="5"/>
  <c r="L505" i="5" s="1"/>
  <c r="E492" i="5"/>
  <c r="L492" i="5" s="1"/>
  <c r="E469" i="5"/>
  <c r="L469" i="5" s="1"/>
  <c r="E419" i="5"/>
  <c r="L419" i="5" s="1"/>
  <c r="E251" i="5"/>
  <c r="L251" i="5" s="1"/>
  <c r="E1753" i="5"/>
  <c r="L1753" i="5" s="1"/>
  <c r="E1360" i="5"/>
  <c r="L1360" i="5" s="1"/>
  <c r="E613" i="5"/>
  <c r="L613" i="5" s="1"/>
  <c r="E1637" i="5"/>
  <c r="L1637" i="5" s="1"/>
  <c r="E393" i="5"/>
  <c r="L393" i="5" s="1"/>
  <c r="E1064" i="5"/>
  <c r="L1064" i="5" s="1"/>
  <c r="E1660" i="5"/>
  <c r="L1660" i="5" s="1"/>
  <c r="E1425" i="5"/>
  <c r="L1425" i="5" s="1"/>
  <c r="E328" i="5"/>
  <c r="L328" i="5" s="1"/>
  <c r="E561" i="5"/>
  <c r="L561" i="5" s="1"/>
  <c r="E729" i="5"/>
  <c r="L729" i="5" s="1"/>
  <c r="K149" i="5"/>
  <c r="E1411" i="5"/>
  <c r="L1411" i="5" s="1"/>
  <c r="E1102" i="5"/>
  <c r="L1102" i="5" s="1"/>
  <c r="E1606" i="5"/>
  <c r="L1606" i="5" s="1"/>
  <c r="K252" i="5"/>
  <c r="E254" i="5"/>
  <c r="L254" i="5" s="1"/>
  <c r="E1388" i="5"/>
  <c r="L1388" i="5" s="1"/>
  <c r="E1491" i="5"/>
  <c r="L1491" i="5" s="1"/>
  <c r="E596" i="5"/>
  <c r="L596" i="5" s="1"/>
  <c r="E490" i="5"/>
  <c r="L490" i="5" s="1"/>
  <c r="E515" i="5"/>
  <c r="L515" i="5" s="1"/>
  <c r="E476" i="5"/>
  <c r="L476" i="5" s="1"/>
  <c r="K1256" i="5"/>
  <c r="K422" i="5"/>
  <c r="K117" i="5"/>
  <c r="E1625" i="5"/>
  <c r="L1625" i="5" s="1"/>
  <c r="E1750" i="5"/>
  <c r="L1750" i="5" s="1"/>
  <c r="E1645" i="5"/>
  <c r="L1645" i="5" s="1"/>
  <c r="E1438" i="5"/>
  <c r="L1438" i="5" s="1"/>
  <c r="E1444" i="5"/>
  <c r="L1444" i="5" s="1"/>
  <c r="E1354" i="5"/>
  <c r="L1354" i="5" s="1"/>
  <c r="E1322" i="5"/>
  <c r="L1322" i="5" s="1"/>
  <c r="E1222" i="5"/>
  <c r="L1222" i="5" s="1"/>
  <c r="E1130" i="5"/>
  <c r="L1130" i="5" s="1"/>
  <c r="E1062" i="5"/>
  <c r="L1062" i="5" s="1"/>
  <c r="E1015" i="5"/>
  <c r="L1015" i="5" s="1"/>
  <c r="E996" i="5"/>
  <c r="L996" i="5" s="1"/>
  <c r="E1065" i="5"/>
  <c r="L1065" i="5" s="1"/>
  <c r="E943" i="5"/>
  <c r="L943" i="5" s="1"/>
  <c r="E715" i="5"/>
  <c r="L715" i="5" s="1"/>
  <c r="E556" i="5"/>
  <c r="L556" i="5" s="1"/>
  <c r="E664" i="5"/>
  <c r="L664" i="5" s="1"/>
  <c r="E543" i="5"/>
  <c r="L543" i="5" s="1"/>
  <c r="E453" i="5"/>
  <c r="L453" i="5" s="1"/>
  <c r="E376" i="5"/>
  <c r="L376" i="5" s="1"/>
  <c r="E276" i="5"/>
  <c r="L276" i="5" s="1"/>
  <c r="K1556" i="5"/>
  <c r="K1252" i="5"/>
  <c r="E1116" i="5"/>
  <c r="L1116" i="5" s="1"/>
  <c r="E977" i="5"/>
  <c r="L977" i="5" s="1"/>
  <c r="E946" i="5"/>
  <c r="L946" i="5" s="1"/>
  <c r="E1545" i="5"/>
  <c r="L1545" i="5" s="1"/>
  <c r="E671" i="5"/>
  <c r="L671" i="5" s="1"/>
  <c r="E632" i="5"/>
  <c r="L632" i="5" s="1"/>
  <c r="E277" i="5"/>
  <c r="L277" i="5" s="1"/>
  <c r="E1671" i="5"/>
  <c r="L1671" i="5" s="1"/>
  <c r="E929" i="5"/>
  <c r="L929" i="5" s="1"/>
  <c r="E1636" i="5"/>
  <c r="L1636" i="5" s="1"/>
  <c r="E1304" i="5"/>
  <c r="L1304" i="5" s="1"/>
  <c r="E813" i="5"/>
  <c r="L813" i="5" s="1"/>
  <c r="E1113" i="5"/>
  <c r="L1113" i="5" s="1"/>
  <c r="E1035" i="5"/>
  <c r="L1035" i="5" s="1"/>
  <c r="E1683" i="5"/>
  <c r="L1683" i="5" s="1"/>
  <c r="E675" i="5"/>
  <c r="L675" i="5" s="1"/>
  <c r="E337" i="5"/>
  <c r="L337" i="5" s="1"/>
  <c r="E367" i="5"/>
  <c r="L367" i="5" s="1"/>
  <c r="E1101" i="5"/>
  <c r="L1101" i="5" s="1"/>
  <c r="E511" i="5"/>
  <c r="L511" i="5" s="1"/>
  <c r="E1475" i="5"/>
  <c r="L1475" i="5" s="1"/>
  <c r="E362" i="5"/>
  <c r="L362" i="5" s="1"/>
  <c r="E1376" i="5"/>
  <c r="L1376" i="5" s="1"/>
  <c r="E1285" i="5"/>
  <c r="L1285" i="5" s="1"/>
  <c r="E1218" i="5"/>
  <c r="L1218" i="5" s="1"/>
  <c r="E1100" i="5"/>
  <c r="L1100" i="5" s="1"/>
  <c r="K1665" i="5"/>
  <c r="K1271" i="5"/>
  <c r="K315" i="5"/>
  <c r="K181" i="5"/>
  <c r="K53" i="5"/>
  <c r="K203" i="5"/>
  <c r="K107" i="5"/>
  <c r="K619" i="5"/>
  <c r="K1721" i="5"/>
  <c r="K486" i="5"/>
  <c r="K739" i="5"/>
  <c r="K173" i="5"/>
  <c r="E1743" i="5"/>
  <c r="L1743" i="5" s="1"/>
  <c r="E1773" i="5"/>
  <c r="L1773" i="5" s="1"/>
  <c r="K1675" i="5"/>
  <c r="E1623" i="5"/>
  <c r="L1623" i="5" s="1"/>
  <c r="E1421" i="5"/>
  <c r="L1421" i="5" s="1"/>
  <c r="E1270" i="5"/>
  <c r="L1270" i="5" s="1"/>
  <c r="K1241" i="5"/>
  <c r="E1080" i="5"/>
  <c r="L1080" i="5" s="1"/>
  <c r="E1014" i="5"/>
  <c r="L1014" i="5" s="1"/>
  <c r="E908" i="5"/>
  <c r="L908" i="5" s="1"/>
  <c r="E790" i="5"/>
  <c r="L790" i="5" s="1"/>
  <c r="E810" i="5"/>
  <c r="L810" i="5" s="1"/>
  <c r="E688" i="5"/>
  <c r="L688" i="5" s="1"/>
  <c r="E740" i="5"/>
  <c r="L740" i="5" s="1"/>
  <c r="E546" i="5"/>
  <c r="L546" i="5" s="1"/>
  <c r="E1724" i="5"/>
  <c r="L1724" i="5" s="1"/>
  <c r="K1680" i="5"/>
  <c r="E1604" i="5"/>
  <c r="L1604" i="5" s="1"/>
  <c r="E1598" i="5"/>
  <c r="L1598" i="5" s="1"/>
  <c r="E1564" i="5"/>
  <c r="L1564" i="5" s="1"/>
  <c r="E1510" i="5"/>
  <c r="L1510" i="5" s="1"/>
  <c r="E1324" i="5"/>
  <c r="L1324" i="5" s="1"/>
  <c r="E1233" i="5"/>
  <c r="L1233" i="5" s="1"/>
  <c r="E1010" i="5"/>
  <c r="L1010" i="5" s="1"/>
  <c r="E1591" i="5"/>
  <c r="L1591" i="5" s="1"/>
  <c r="E1572" i="5"/>
  <c r="L1572" i="5" s="1"/>
  <c r="E823" i="5"/>
  <c r="L823" i="5" s="1"/>
  <c r="E774" i="5"/>
  <c r="L774" i="5" s="1"/>
  <c r="E738" i="5"/>
  <c r="L738" i="5" s="1"/>
  <c r="E247" i="5"/>
  <c r="L247" i="5" s="1"/>
  <c r="E860" i="5"/>
  <c r="L860" i="5" s="1"/>
  <c r="E1095" i="5"/>
  <c r="L1095" i="5" s="1"/>
  <c r="E420" i="5"/>
  <c r="L420" i="5" s="1"/>
  <c r="E1050" i="5"/>
  <c r="L1050" i="5" s="1"/>
  <c r="E1216" i="5"/>
  <c r="L1216" i="5" s="1"/>
  <c r="E1456" i="5"/>
  <c r="L1456" i="5" s="1"/>
  <c r="E746" i="5"/>
  <c r="L746" i="5" s="1"/>
  <c r="E321" i="5"/>
  <c r="L321" i="5" s="1"/>
  <c r="E1057" i="5"/>
  <c r="L1057" i="5" s="1"/>
  <c r="E463" i="5"/>
  <c r="L463" i="5" s="1"/>
  <c r="E925" i="5"/>
  <c r="L925" i="5" s="1"/>
  <c r="E903" i="5"/>
  <c r="L903" i="5" s="1"/>
  <c r="E919" i="5"/>
  <c r="L919" i="5" s="1"/>
  <c r="E464" i="5"/>
  <c r="L464" i="5" s="1"/>
  <c r="E1620" i="5"/>
  <c r="L1620" i="5" s="1"/>
  <c r="E1650" i="5"/>
  <c r="L1650" i="5" s="1"/>
  <c r="E1520" i="5"/>
  <c r="L1520" i="5" s="1"/>
  <c r="E1056" i="5"/>
  <c r="L1056" i="5" s="1"/>
  <c r="E588" i="5"/>
  <c r="L588" i="5" s="1"/>
  <c r="E609" i="5"/>
  <c r="L609" i="5" s="1"/>
  <c r="E306" i="5"/>
  <c r="L306" i="5" s="1"/>
  <c r="E287" i="5"/>
  <c r="L287" i="5" s="1"/>
  <c r="E1803" i="5"/>
  <c r="L1803" i="5" s="1"/>
  <c r="E1582" i="5"/>
  <c r="L1582" i="5" s="1"/>
  <c r="E1297" i="5"/>
  <c r="L1297" i="5" s="1"/>
  <c r="E985" i="5"/>
  <c r="L985" i="5" s="1"/>
  <c r="E709" i="5"/>
  <c r="L709" i="5" s="1"/>
  <c r="E865" i="5"/>
  <c r="L865" i="5" s="1"/>
  <c r="E623" i="5"/>
  <c r="L623" i="5" s="1"/>
  <c r="E1782" i="5"/>
  <c r="L1782" i="5" s="1"/>
  <c r="E518" i="5"/>
  <c r="L518" i="5" s="1"/>
  <c r="E1518" i="5"/>
  <c r="L1518" i="5" s="1"/>
  <c r="E710" i="5"/>
  <c r="L710" i="5" s="1"/>
  <c r="E1349" i="5"/>
  <c r="L1349" i="5" s="1"/>
  <c r="E693" i="5"/>
  <c r="L693" i="5" s="1"/>
  <c r="E1477" i="5"/>
  <c r="L1477" i="5" s="1"/>
  <c r="Q1811" i="7"/>
  <c r="C9" i="7" s="1"/>
  <c r="E1820" i="5"/>
  <c r="L1820" i="5" s="1"/>
  <c r="E484" i="5"/>
  <c r="L484" i="5" s="1"/>
  <c r="E1188" i="5"/>
  <c r="L1188" i="5" s="1"/>
  <c r="E1666" i="5"/>
  <c r="L1666" i="5" s="1"/>
  <c r="E1325" i="5"/>
  <c r="L1325" i="5" s="1"/>
  <c r="E1804" i="5"/>
  <c r="L1804" i="5" s="1"/>
  <c r="E835" i="5"/>
  <c r="L835" i="5" s="1"/>
  <c r="E1556" i="5"/>
  <c r="L1556" i="5" s="1"/>
  <c r="Q1812" i="7"/>
  <c r="E1821" i="5"/>
  <c r="L1821" i="5" s="1"/>
  <c r="E1557" i="5"/>
  <c r="L1557" i="5" s="1"/>
  <c r="E1397" i="5"/>
  <c r="L1397" i="5" s="1"/>
  <c r="E1178" i="5"/>
  <c r="L1178" i="5" s="1"/>
  <c r="E1022" i="5"/>
  <c r="L1022" i="5" s="1"/>
  <c r="E886" i="5"/>
  <c r="L886" i="5" s="1"/>
  <c r="E568" i="5"/>
  <c r="L568" i="5" s="1"/>
  <c r="E305" i="5"/>
  <c r="L305" i="5" s="1"/>
  <c r="E286" i="5"/>
  <c r="L286" i="5" s="1"/>
  <c r="E243" i="5"/>
  <c r="L243" i="5" s="1"/>
  <c r="E1469" i="5"/>
  <c r="L1469" i="5" s="1"/>
  <c r="E1449" i="5"/>
  <c r="L1449" i="5" s="1"/>
  <c r="E1366" i="5"/>
  <c r="L1366" i="5" s="1"/>
  <c r="E1296" i="5"/>
  <c r="L1296" i="5" s="1"/>
  <c r="E1001" i="5"/>
  <c r="L1001" i="5" s="1"/>
  <c r="E1586" i="5"/>
  <c r="L1586" i="5" s="1"/>
  <c r="E678" i="5"/>
  <c r="L678" i="5" s="1"/>
  <c r="E517" i="5"/>
  <c r="L517" i="5" s="1"/>
  <c r="E372" i="5"/>
  <c r="L372" i="5" s="1"/>
  <c r="E264" i="5"/>
  <c r="L264" i="5" s="1"/>
  <c r="E901" i="5"/>
  <c r="L901" i="5" s="1"/>
  <c r="E834" i="5"/>
  <c r="L834" i="5" s="1"/>
  <c r="E1196" i="5"/>
  <c r="L1196" i="5" s="1"/>
  <c r="E1264" i="5"/>
  <c r="L1264" i="5" s="1"/>
  <c r="E425" i="5"/>
  <c r="L425" i="5" s="1"/>
  <c r="E1706" i="5"/>
  <c r="L1706" i="5" s="1"/>
  <c r="E743" i="5"/>
  <c r="L743" i="5" s="1"/>
  <c r="E390" i="5"/>
  <c r="L390" i="5" s="1"/>
  <c r="E1172" i="5"/>
  <c r="L1172" i="5" s="1"/>
  <c r="E1427" i="5"/>
  <c r="L1427" i="5" s="1"/>
  <c r="E351" i="5"/>
  <c r="L351" i="5" s="1"/>
  <c r="E1788" i="5"/>
  <c r="L1788" i="5" s="1"/>
  <c r="E388" i="5"/>
  <c r="L388" i="5" s="1"/>
  <c r="E1537" i="5"/>
  <c r="L1537" i="5" s="1"/>
  <c r="E481" i="5"/>
  <c r="L481" i="5" s="1"/>
  <c r="E1076" i="5"/>
  <c r="L1076" i="5" s="1"/>
  <c r="E566" i="5"/>
  <c r="L566" i="5" s="1"/>
  <c r="E1505" i="5"/>
  <c r="L1505" i="5" s="1"/>
  <c r="E1609" i="5"/>
  <c r="L1609" i="5" s="1"/>
  <c r="E1687" i="5"/>
  <c r="L1687" i="5" s="1"/>
  <c r="E1504" i="5"/>
  <c r="L1504" i="5" s="1"/>
  <c r="E1447" i="5"/>
  <c r="L1447" i="5" s="1"/>
  <c r="E1431" i="5"/>
  <c r="L1431" i="5" s="1"/>
  <c r="E1074" i="5"/>
  <c r="L1074" i="5" s="1"/>
  <c r="E800" i="5"/>
  <c r="L800" i="5" s="1"/>
  <c r="E711" i="5"/>
  <c r="L711" i="5" s="1"/>
  <c r="E496" i="5"/>
  <c r="L496" i="5" s="1"/>
  <c r="E304" i="5"/>
  <c r="L304" i="5" s="1"/>
  <c r="E285" i="5"/>
  <c r="L285" i="5" s="1"/>
  <c r="E386" i="5"/>
  <c r="L386" i="5" s="1"/>
  <c r="E1790" i="5"/>
  <c r="L1790" i="5" s="1"/>
  <c r="E1398" i="5"/>
  <c r="L1398" i="5" s="1"/>
  <c r="E1125" i="5"/>
  <c r="L1125" i="5" s="1"/>
  <c r="E533" i="5"/>
  <c r="L533" i="5" s="1"/>
  <c r="E371" i="5"/>
  <c r="L371" i="5" s="1"/>
  <c r="E516" i="5"/>
  <c r="L516" i="5" s="1"/>
  <c r="E767" i="5"/>
  <c r="L767" i="5" s="1"/>
  <c r="E1180" i="5"/>
  <c r="L1180" i="5" s="1"/>
  <c r="E1430" i="5"/>
  <c r="L1430" i="5" s="1"/>
  <c r="E1501" i="5"/>
  <c r="L1501" i="5" s="1"/>
  <c r="E406" i="5"/>
  <c r="L406" i="5" s="1"/>
  <c r="E266" i="5"/>
  <c r="L266" i="5" s="1"/>
  <c r="E1513" i="5"/>
  <c r="L1513" i="5" s="1"/>
  <c r="E1655" i="5"/>
  <c r="L1655" i="5" s="1"/>
  <c r="E374" i="5"/>
  <c r="L374" i="5" s="1"/>
  <c r="E674" i="5"/>
  <c r="L674" i="5" s="1"/>
  <c r="E1772" i="5"/>
  <c r="L1772" i="5" s="1"/>
  <c r="E1809" i="5"/>
  <c r="L1809" i="5" s="1"/>
  <c r="E482" i="5"/>
  <c r="L482" i="5" s="1"/>
  <c r="E1503" i="5"/>
  <c r="L1503" i="5" s="1"/>
  <c r="E1262" i="5"/>
  <c r="L1262" i="5" s="1"/>
  <c r="E1350" i="5"/>
  <c r="L1350" i="5" s="1"/>
  <c r="E1210" i="5"/>
  <c r="L1210" i="5" s="1"/>
  <c r="E851" i="5"/>
  <c r="L851" i="5" s="1"/>
  <c r="E1719" i="5"/>
  <c r="L1719" i="5" s="1"/>
  <c r="E1652" i="5"/>
  <c r="L1652" i="5" s="1"/>
  <c r="E783" i="5"/>
  <c r="L783" i="5" s="1"/>
  <c r="E355" i="5"/>
  <c r="L355" i="5" s="1"/>
  <c r="E837" i="5"/>
  <c r="L837" i="5" s="1"/>
  <c r="E751" i="5"/>
  <c r="L751" i="5" s="1"/>
  <c r="E1332" i="5"/>
  <c r="L1332" i="5" s="1"/>
  <c r="E1105" i="5"/>
  <c r="L1105" i="5" s="1"/>
  <c r="E799" i="5"/>
  <c r="L799" i="5" s="1"/>
  <c r="E1348" i="5"/>
  <c r="L1348" i="5" s="1"/>
  <c r="E338" i="5"/>
  <c r="L338" i="5" s="1"/>
  <c r="E322" i="5"/>
  <c r="L322" i="5" s="1"/>
  <c r="E1408" i="5"/>
  <c r="L1408" i="5" s="1"/>
  <c r="E1433" i="5"/>
  <c r="L1433" i="5" s="1"/>
  <c r="E633" i="5"/>
  <c r="L633" i="5" s="1"/>
  <c r="E694" i="5"/>
  <c r="L694" i="5" s="1"/>
  <c r="E1525" i="5"/>
  <c r="L1525" i="5" s="1"/>
  <c r="E1108" i="5"/>
  <c r="L1108" i="5" s="1"/>
  <c r="E658" i="5"/>
  <c r="L658" i="5" s="1"/>
  <c r="E1585" i="5"/>
  <c r="L1585" i="5" s="1"/>
  <c r="E336" i="5"/>
  <c r="L336" i="5" s="1"/>
  <c r="E927" i="5"/>
  <c r="L927" i="5" s="1"/>
  <c r="E357" i="5"/>
  <c r="L357" i="5" s="1"/>
  <c r="E819" i="5"/>
  <c r="L819" i="5" s="1"/>
  <c r="E661" i="5"/>
  <c r="L661" i="5" s="1"/>
  <c r="E1738" i="5"/>
  <c r="L1738" i="5" s="1"/>
  <c r="E1439" i="5"/>
  <c r="L1439" i="5" s="1"/>
  <c r="E1450" i="5"/>
  <c r="L1450" i="5" s="1"/>
  <c r="E1153" i="5"/>
  <c r="L1153" i="5" s="1"/>
  <c r="E1075" i="5"/>
  <c r="L1075" i="5" s="1"/>
  <c r="E480" i="5"/>
  <c r="L480" i="5" s="1"/>
  <c r="E551" i="5"/>
  <c r="L551" i="5" s="1"/>
  <c r="E1106" i="5"/>
  <c r="L1106" i="5" s="1"/>
  <c r="E1579" i="5"/>
  <c r="L1579" i="5" s="1"/>
  <c r="E1193" i="5"/>
  <c r="L1193" i="5" s="1"/>
  <c r="E1124" i="5"/>
  <c r="L1124" i="5" s="1"/>
  <c r="E868" i="5"/>
  <c r="L868" i="5" s="1"/>
  <c r="E733" i="5"/>
  <c r="L733" i="5" s="1"/>
  <c r="E1721" i="5"/>
  <c r="L1721" i="5" s="1"/>
  <c r="E768" i="5"/>
  <c r="L768" i="5" s="1"/>
  <c r="E1002" i="5"/>
  <c r="L1002" i="5" s="1"/>
  <c r="E1164" i="5"/>
  <c r="L1164" i="5" s="1"/>
  <c r="E1814" i="5"/>
  <c r="L1814" i="5" s="1"/>
  <c r="E324" i="5"/>
  <c r="L324" i="5" s="1"/>
  <c r="E875" i="5"/>
  <c r="L875" i="5" s="1"/>
  <c r="E1658" i="5"/>
  <c r="L1658" i="5" s="1"/>
  <c r="E585" i="5"/>
  <c r="L585" i="5" s="1"/>
  <c r="E552" i="5"/>
  <c r="L552" i="5" s="1"/>
  <c r="E535" i="5"/>
  <c r="L535" i="5" s="1"/>
  <c r="E646" i="5"/>
  <c r="L646" i="5" s="1"/>
  <c r="E342" i="5"/>
  <c r="L342" i="5" s="1"/>
  <c r="E260" i="5"/>
  <c r="L260" i="5" s="1"/>
  <c r="E1602" i="5"/>
  <c r="L1602" i="5" s="1"/>
  <c r="E877" i="5"/>
  <c r="L877" i="5" s="1"/>
  <c r="E1473" i="5"/>
  <c r="L1473" i="5" s="1"/>
  <c r="E832" i="5"/>
  <c r="L832" i="5" s="1"/>
  <c r="E320" i="5"/>
  <c r="L320" i="5" s="1"/>
  <c r="E852" i="5"/>
  <c r="L852" i="5" s="1"/>
  <c r="E1629" i="5"/>
  <c r="L1629" i="5" s="1"/>
  <c r="E1789" i="5"/>
  <c r="L1789" i="5" s="1"/>
  <c r="E1486" i="5"/>
  <c r="L1486" i="5" s="1"/>
  <c r="E1381" i="5"/>
  <c r="L1381" i="5" s="1"/>
  <c r="E1245" i="5"/>
  <c r="L1245" i="5" s="1"/>
  <c r="E1091" i="5"/>
  <c r="L1091" i="5" s="1"/>
  <c r="E954" i="5"/>
  <c r="L954" i="5" s="1"/>
  <c r="E884" i="5"/>
  <c r="L884" i="5" s="1"/>
  <c r="E833" i="5"/>
  <c r="L833" i="5" s="1"/>
  <c r="E641" i="5"/>
  <c r="L641" i="5" s="1"/>
  <c r="E1737" i="5"/>
  <c r="L1737" i="5" s="1"/>
  <c r="E1717" i="5"/>
  <c r="L1717" i="5" s="1"/>
  <c r="E1364" i="5"/>
  <c r="L1364" i="5" s="1"/>
  <c r="E1225" i="5"/>
  <c r="L1225" i="5" s="1"/>
  <c r="E955" i="5"/>
  <c r="L955" i="5" s="1"/>
  <c r="E339" i="5"/>
  <c r="L339" i="5" s="1"/>
  <c r="E953" i="5"/>
  <c r="L953" i="5" s="1"/>
  <c r="E340" i="5"/>
  <c r="L340" i="5" s="1"/>
  <c r="E1745" i="5"/>
  <c r="L1745" i="5" s="1"/>
  <c r="E1044" i="5"/>
  <c r="L1044" i="5" s="1"/>
  <c r="E1632" i="5"/>
  <c r="L1632" i="5" s="1"/>
  <c r="E990" i="5"/>
  <c r="L990" i="5" s="1"/>
  <c r="E1257" i="5"/>
  <c r="L1257" i="5" s="1"/>
  <c r="E569" i="5"/>
  <c r="L569" i="5" s="1"/>
  <c r="E1592" i="5"/>
  <c r="L1592" i="5" s="1"/>
  <c r="E455" i="5"/>
  <c r="L455" i="5" s="1"/>
  <c r="E326" i="5"/>
  <c r="L326" i="5" s="1"/>
  <c r="E244" i="5"/>
  <c r="L244" i="5" s="1"/>
  <c r="E275" i="5"/>
  <c r="L275" i="5" s="1"/>
  <c r="E300" i="5"/>
  <c r="L300" i="5" s="1"/>
  <c r="E1409" i="5"/>
  <c r="L1409" i="5" s="1"/>
  <c r="E625" i="5"/>
  <c r="L625" i="5" s="1"/>
  <c r="E1739" i="5"/>
  <c r="L1739" i="5" s="1"/>
  <c r="E677" i="5"/>
  <c r="L677" i="5" s="1"/>
  <c r="E918" i="5"/>
  <c r="L918" i="5" s="1"/>
  <c r="E1519" i="5"/>
  <c r="L1519" i="5" s="1"/>
  <c r="E1123" i="5"/>
  <c r="L1123" i="5" s="1"/>
  <c r="E818" i="5"/>
  <c r="L818" i="5" s="1"/>
  <c r="E728" i="5"/>
  <c r="L728" i="5" s="1"/>
  <c r="E1760" i="5"/>
  <c r="L1760" i="5" s="1"/>
  <c r="E1787" i="5"/>
  <c r="L1787" i="5" s="1"/>
  <c r="E1396" i="5"/>
  <c r="L1396" i="5" s="1"/>
  <c r="E1312" i="5"/>
  <c r="L1312" i="5" s="1"/>
  <c r="E1041" i="5"/>
  <c r="L1041" i="5" s="1"/>
  <c r="E885" i="5"/>
  <c r="L885" i="5" s="1"/>
  <c r="E411" i="5"/>
  <c r="L411" i="5" s="1"/>
  <c r="E802" i="5"/>
  <c r="L802" i="5" s="1"/>
  <c r="E749" i="5"/>
  <c r="L749" i="5" s="1"/>
  <c r="E587" i="5"/>
  <c r="L587" i="5" s="1"/>
  <c r="E565" i="5"/>
  <c r="L565" i="5" s="1"/>
  <c r="E500" i="5"/>
  <c r="L500" i="5" s="1"/>
  <c r="E356" i="5"/>
  <c r="L356" i="5" s="1"/>
  <c r="E323" i="5"/>
  <c r="L323" i="5" s="1"/>
  <c r="E1713" i="5"/>
  <c r="L1713" i="5" s="1"/>
  <c r="E608" i="5"/>
  <c r="L608" i="5" s="1"/>
  <c r="E750" i="5"/>
  <c r="L750" i="5" s="1"/>
  <c r="E1681" i="5"/>
  <c r="L1681" i="5" s="1"/>
  <c r="E1685" i="5"/>
  <c r="L1685" i="5" s="1"/>
  <c r="E699" i="5"/>
  <c r="L699" i="5" s="1"/>
  <c r="E1241" i="5"/>
  <c r="L1241" i="5" s="1"/>
  <c r="E521" i="5"/>
  <c r="L521" i="5" s="1"/>
  <c r="E1576" i="5"/>
  <c r="L1576" i="5" s="1"/>
  <c r="E423" i="5"/>
  <c r="L423" i="5" s="1"/>
  <c r="E382" i="5"/>
  <c r="L382" i="5" s="1"/>
  <c r="E1458" i="5"/>
  <c r="L1458" i="5" s="1"/>
  <c r="E284" i="5"/>
  <c r="L284" i="5" s="1"/>
  <c r="E593" i="5"/>
  <c r="L593" i="5" s="1"/>
  <c r="E272" i="5"/>
  <c r="L272" i="5" s="1"/>
  <c r="E1228" i="5"/>
  <c r="L1228" i="5" s="1"/>
  <c r="E1452" i="5"/>
  <c r="L1452" i="5" s="1"/>
  <c r="E307" i="5"/>
  <c r="L307" i="5" s="1"/>
  <c r="E1805" i="5"/>
  <c r="L1805" i="5" s="1"/>
  <c r="E1649" i="5"/>
  <c r="L1649" i="5" s="1"/>
  <c r="E1538" i="5"/>
  <c r="L1538" i="5" s="1"/>
  <c r="E1243" i="5"/>
  <c r="L1243" i="5" s="1"/>
  <c r="E1555" i="5"/>
  <c r="L1555" i="5" s="1"/>
  <c r="E1179" i="5"/>
  <c r="L1179" i="5" s="1"/>
  <c r="E567" i="5"/>
  <c r="L567" i="5" s="1"/>
  <c r="E389" i="5"/>
  <c r="L389" i="5" s="1"/>
  <c r="E431" i="5"/>
  <c r="L431" i="5" s="1"/>
  <c r="E1736" i="5"/>
  <c r="L1736" i="5" s="1"/>
  <c r="E1611" i="5"/>
  <c r="L1611" i="5" s="1"/>
  <c r="E866" i="5"/>
  <c r="L866" i="5" s="1"/>
  <c r="E817" i="5"/>
  <c r="L817" i="5" s="1"/>
  <c r="E583" i="5"/>
  <c r="L583" i="5" s="1"/>
  <c r="E525" i="5"/>
  <c r="L525" i="5" s="1"/>
  <c r="E499" i="5"/>
  <c r="L499" i="5" s="1"/>
  <c r="E764" i="5"/>
  <c r="L764" i="5" s="1"/>
  <c r="E549" i="5"/>
  <c r="L549" i="5" s="1"/>
  <c r="E465" i="5"/>
  <c r="L465" i="5" s="1"/>
  <c r="E446" i="5"/>
  <c r="L446" i="5" s="1"/>
  <c r="E624" i="5"/>
  <c r="L624" i="5" s="1"/>
  <c r="E741" i="5"/>
  <c r="L741" i="5" s="1"/>
  <c r="E366" i="5"/>
  <c r="L366" i="5" s="1"/>
  <c r="E1161" i="5"/>
  <c r="L1161" i="5" s="1"/>
  <c r="E408" i="5"/>
  <c r="L408" i="5" s="1"/>
  <c r="E407" i="5"/>
  <c r="L407" i="5" s="1"/>
  <c r="E245" i="5"/>
  <c r="L245" i="5" s="1"/>
  <c r="E1028" i="5"/>
  <c r="L1028" i="5" s="1"/>
  <c r="E1811" i="5"/>
  <c r="L1811" i="5" s="1"/>
  <c r="E1533" i="5"/>
  <c r="L1533" i="5" s="1"/>
  <c r="E1442" i="5"/>
  <c r="L1442" i="5" s="1"/>
  <c r="E1281" i="5"/>
  <c r="L1281" i="5" s="1"/>
  <c r="E529" i="5"/>
  <c r="L529" i="5" s="1"/>
  <c r="E735" i="5"/>
  <c r="L735" i="5" s="1"/>
  <c r="E1725" i="5"/>
  <c r="L1725" i="5" s="1"/>
  <c r="E1451" i="5"/>
  <c r="L1451" i="5" s="1"/>
  <c r="E592" i="5"/>
  <c r="L592" i="5" s="1"/>
  <c r="E1261" i="5"/>
  <c r="L1261" i="5" s="1"/>
  <c r="E920" i="5"/>
  <c r="L920" i="5" s="1"/>
  <c r="E447" i="5"/>
  <c r="L447" i="5" s="1"/>
  <c r="E1536" i="5"/>
  <c r="L1536" i="5" s="1"/>
  <c r="E1712" i="5"/>
  <c r="L1712" i="5" s="1"/>
  <c r="E1497" i="5"/>
  <c r="L1497" i="5" s="1"/>
  <c r="E972" i="5"/>
  <c r="L972" i="5" s="1"/>
  <c r="E660" i="5"/>
  <c r="L660" i="5" s="1"/>
  <c r="E626" i="5"/>
  <c r="L626" i="5" s="1"/>
  <c r="E849" i="5"/>
  <c r="L849" i="5" s="1"/>
  <c r="E270" i="5"/>
  <c r="L270" i="5" s="1"/>
  <c r="E1485" i="5"/>
  <c r="L1485" i="5" s="1"/>
  <c r="E1382" i="5"/>
  <c r="L1382" i="5" s="1"/>
  <c r="E1330" i="5"/>
  <c r="L1330" i="5" s="1"/>
  <c r="E627" i="5"/>
  <c r="L627" i="5" s="1"/>
  <c r="E1244" i="5"/>
  <c r="L1244" i="5" s="1"/>
  <c r="E850" i="5"/>
  <c r="L850" i="5" s="1"/>
  <c r="E573" i="5"/>
  <c r="L573" i="5" s="1"/>
  <c r="E334" i="5"/>
  <c r="L334" i="5" s="1"/>
  <c r="E1594" i="5"/>
  <c r="L1594" i="5" s="1"/>
  <c r="E392" i="5"/>
  <c r="L392" i="5" s="1"/>
  <c r="E375" i="5"/>
  <c r="L375" i="5" s="1"/>
  <c r="E1462" i="5"/>
  <c r="L1462" i="5" s="1"/>
  <c r="E1779" i="5"/>
  <c r="L1779" i="5" s="1"/>
  <c r="E513" i="5"/>
  <c r="L513" i="5" s="1"/>
  <c r="E1684" i="5"/>
  <c r="L1684" i="5" s="1"/>
  <c r="E1613" i="5"/>
  <c r="L1613" i="5" s="1"/>
  <c r="E1242" i="5"/>
  <c r="L1242" i="5" s="1"/>
  <c r="E288" i="5"/>
  <c r="L288" i="5" s="1"/>
  <c r="E1487" i="5"/>
  <c r="L1487" i="5" s="1"/>
  <c r="E1365" i="5"/>
  <c r="L1365" i="5" s="1"/>
  <c r="E1227" i="5"/>
  <c r="L1227" i="5" s="1"/>
  <c r="E610" i="5"/>
  <c r="L610" i="5" s="1"/>
  <c r="E246" i="5"/>
  <c r="L246" i="5" s="1"/>
  <c r="E268" i="5"/>
  <c r="L268" i="5" s="1"/>
  <c r="E1716" i="5"/>
  <c r="L1716" i="5" s="1"/>
  <c r="E1651" i="5"/>
  <c r="L1651" i="5" s="1"/>
  <c r="E1121" i="5"/>
  <c r="L1121" i="5" s="1"/>
  <c r="E1040" i="5"/>
  <c r="L1040" i="5" s="1"/>
  <c r="E607" i="5"/>
  <c r="L607" i="5" s="1"/>
  <c r="E534" i="5"/>
  <c r="L534" i="5" s="1"/>
  <c r="E414" i="5"/>
  <c r="L414" i="5" s="1"/>
  <c r="E1055" i="5"/>
  <c r="L1055" i="5" s="1"/>
  <c r="E250" i="5"/>
  <c r="L250" i="5" s="1"/>
  <c r="E1416" i="5"/>
  <c r="L1416" i="5" s="1"/>
  <c r="E1670" i="5"/>
  <c r="L1670" i="5" s="1"/>
  <c r="E1534" i="5"/>
  <c r="L1534" i="5" s="1"/>
  <c r="E1453" i="5"/>
  <c r="L1453" i="5" s="1"/>
  <c r="E318" i="5"/>
  <c r="L318" i="5" s="1"/>
  <c r="E1432" i="5"/>
  <c r="L1432" i="5" s="1"/>
  <c r="E1763" i="5"/>
  <c r="L1763" i="5" s="1"/>
  <c r="E915" i="5"/>
  <c r="L915" i="5" s="1"/>
  <c r="E1794" i="5"/>
  <c r="L1794" i="5" s="1"/>
  <c r="E669" i="5"/>
  <c r="L669" i="5" s="1"/>
  <c r="E1793" i="5"/>
  <c r="L1793" i="5" s="1"/>
  <c r="E1249" i="5"/>
  <c r="L1249" i="5" s="1"/>
  <c r="E432" i="5"/>
  <c r="L432" i="5" s="1"/>
  <c r="E970" i="5"/>
  <c r="L970" i="5" s="1"/>
  <c r="E1194" i="5"/>
  <c r="L1194" i="5" s="1"/>
  <c r="E1766" i="5"/>
  <c r="L1766" i="5" s="1"/>
  <c r="E1682" i="5"/>
  <c r="L1682" i="5" s="1"/>
  <c r="E1618" i="5"/>
  <c r="L1618" i="5" s="1"/>
  <c r="E1417" i="5"/>
  <c r="L1417" i="5" s="1"/>
  <c r="E1470" i="5"/>
  <c r="L1470" i="5" s="1"/>
  <c r="E1195" i="5"/>
  <c r="L1195" i="5" s="1"/>
  <c r="E1146" i="5"/>
  <c r="L1146" i="5" s="1"/>
  <c r="E1226" i="5"/>
  <c r="L1226" i="5" s="1"/>
  <c r="E1090" i="5"/>
  <c r="L1090" i="5" s="1"/>
  <c r="E373" i="5"/>
  <c r="L373" i="5" s="1"/>
  <c r="E1714" i="5"/>
  <c r="L1714" i="5" s="1"/>
  <c r="E1646" i="5"/>
  <c r="L1646" i="5" s="1"/>
  <c r="E1260" i="5"/>
  <c r="L1260" i="5" s="1"/>
  <c r="E1212" i="5"/>
  <c r="L1212" i="5" s="1"/>
  <c r="E1073" i="5"/>
  <c r="L1073" i="5" s="1"/>
  <c r="E766" i="5"/>
  <c r="L766" i="5" s="1"/>
  <c r="E1399" i="5"/>
  <c r="L1399" i="5" s="1"/>
  <c r="E726" i="5"/>
  <c r="L726" i="5" s="1"/>
  <c r="E584" i="5"/>
  <c r="L584" i="5" s="1"/>
  <c r="E532" i="5"/>
  <c r="L532" i="5" s="1"/>
  <c r="E1280" i="5"/>
  <c r="L1280" i="5" s="1"/>
  <c r="E721" i="5"/>
  <c r="L721" i="5" s="1"/>
  <c r="E1184" i="5"/>
  <c r="L1184" i="5" s="1"/>
  <c r="E1733" i="5"/>
  <c r="L1733" i="5" s="1"/>
  <c r="E1092" i="5"/>
  <c r="L1092" i="5" s="1"/>
  <c r="E1033" i="5"/>
  <c r="L1033" i="5" s="1"/>
  <c r="E1176" i="5"/>
  <c r="L1176" i="5" s="1"/>
  <c r="E360" i="5"/>
  <c r="L360" i="5" s="1"/>
  <c r="E1302" i="5"/>
  <c r="L1302" i="5" s="1"/>
  <c r="E1812" i="5"/>
  <c r="L1812" i="5" s="1"/>
  <c r="E1778" i="5"/>
  <c r="L1778" i="5" s="1"/>
  <c r="E1217" i="5"/>
  <c r="L1217" i="5" s="1"/>
  <c r="E1584" i="5"/>
  <c r="L1584" i="5" s="1"/>
  <c r="E1764" i="5"/>
  <c r="L1764" i="5" s="1"/>
  <c r="E1731" i="5"/>
  <c r="L1731" i="5" s="1"/>
  <c r="E1627" i="5"/>
  <c r="L1627" i="5" s="1"/>
  <c r="E889" i="5"/>
  <c r="L889" i="5" s="1"/>
  <c r="E1680" i="5"/>
  <c r="L1680" i="5" s="1"/>
  <c r="E1539" i="5"/>
  <c r="L1539" i="5" s="1"/>
  <c r="E1313" i="5"/>
  <c r="L1313" i="5" s="1"/>
  <c r="E1211" i="5"/>
  <c r="L1211" i="5" s="1"/>
  <c r="E1145" i="5"/>
  <c r="L1145" i="5" s="1"/>
  <c r="E1163" i="5"/>
  <c r="L1163" i="5" s="1"/>
  <c r="E1314" i="5"/>
  <c r="L1314" i="5" s="1"/>
  <c r="E1005" i="5"/>
  <c r="L1005" i="5" s="1"/>
  <c r="E935" i="5"/>
  <c r="L935" i="5" s="1"/>
  <c r="E988" i="5"/>
  <c r="L988" i="5" s="1"/>
  <c r="E938" i="5"/>
  <c r="L938" i="5" s="1"/>
  <c r="E659" i="5"/>
  <c r="L659" i="5" s="1"/>
  <c r="E448" i="5"/>
  <c r="L448" i="5" s="1"/>
  <c r="E466" i="5"/>
  <c r="L466" i="5" s="1"/>
  <c r="E1415" i="5"/>
  <c r="L1415" i="5" s="1"/>
  <c r="E1328" i="5"/>
  <c r="L1328" i="5" s="1"/>
  <c r="E1279" i="5"/>
  <c r="L1279" i="5" s="1"/>
  <c r="E1177" i="5"/>
  <c r="L1177" i="5" s="1"/>
  <c r="E1039" i="5"/>
  <c r="L1039" i="5" s="1"/>
  <c r="E1298" i="5"/>
  <c r="L1298" i="5" s="1"/>
  <c r="E344" i="5"/>
  <c r="L344" i="5" s="1"/>
  <c r="E1796" i="5"/>
  <c r="L1796" i="5" s="1"/>
  <c r="E258" i="5"/>
  <c r="L258" i="5" s="1"/>
  <c r="E1201" i="5"/>
  <c r="L1201" i="5" s="1"/>
  <c r="E560" i="5"/>
  <c r="L560" i="5" s="1"/>
  <c r="E575" i="5"/>
  <c r="L575" i="5" s="1"/>
  <c r="K696" i="5"/>
  <c r="K849" i="5"/>
  <c r="K1305" i="5"/>
  <c r="K1231" i="5"/>
  <c r="K596" i="5"/>
  <c r="K1695" i="5"/>
  <c r="K1096" i="5"/>
  <c r="K716" i="5"/>
  <c r="K796" i="5"/>
  <c r="K677" i="5"/>
  <c r="K650" i="5"/>
  <c r="K633" i="5"/>
  <c r="K50" i="5"/>
  <c r="K974" i="5"/>
  <c r="K573" i="5"/>
  <c r="K151" i="5"/>
  <c r="K1174" i="5"/>
  <c r="K1133" i="5"/>
  <c r="K762" i="5"/>
  <c r="K305" i="5"/>
  <c r="K1549" i="5"/>
  <c r="K957" i="5"/>
  <c r="K405" i="5"/>
  <c r="K139" i="5"/>
  <c r="K489" i="5"/>
  <c r="K429" i="5"/>
  <c r="F471" i="5"/>
  <c r="K471" i="5" s="1"/>
  <c r="K941" i="5"/>
  <c r="K749" i="5"/>
  <c r="K1508" i="5"/>
  <c r="K1125" i="5"/>
  <c r="K1257" i="5"/>
  <c r="K682" i="5"/>
  <c r="K237" i="5"/>
  <c r="K421" i="5"/>
  <c r="K170" i="5"/>
  <c r="K1349" i="5"/>
  <c r="K1050" i="5"/>
  <c r="K1328" i="5"/>
  <c r="K900" i="5"/>
  <c r="K516" i="5"/>
  <c r="K390" i="5"/>
  <c r="K1699" i="5"/>
  <c r="K1334" i="5"/>
  <c r="K537" i="5"/>
  <c r="K859" i="5"/>
  <c r="K1636" i="5"/>
  <c r="K1100" i="5"/>
  <c r="K742" i="5"/>
  <c r="K541" i="5"/>
  <c r="K1471" i="5"/>
  <c r="K325" i="5"/>
  <c r="K213" i="5"/>
  <c r="K1472" i="5"/>
  <c r="K515" i="5"/>
  <c r="K1450" i="5"/>
  <c r="K1249" i="5"/>
  <c r="K818" i="5"/>
  <c r="K658" i="5"/>
  <c r="K1137" i="5"/>
  <c r="K922" i="5"/>
  <c r="K834" i="5"/>
  <c r="K205" i="5"/>
  <c r="K96" i="5"/>
  <c r="K476" i="5"/>
  <c r="K231" i="5"/>
  <c r="K245" i="5"/>
  <c r="K59" i="5"/>
  <c r="K185" i="5"/>
  <c r="K47" i="5"/>
  <c r="K504" i="5"/>
  <c r="K78" i="5"/>
  <c r="K1309" i="5"/>
  <c r="K143" i="5"/>
  <c r="K211" i="5"/>
  <c r="K1338" i="5"/>
  <c r="K1370" i="5"/>
  <c r="K1062" i="5"/>
  <c r="K622" i="5"/>
  <c r="K545" i="5"/>
  <c r="K1374" i="5"/>
  <c r="K1820" i="5"/>
  <c r="K187" i="5"/>
  <c r="K57" i="5"/>
  <c r="K167" i="5"/>
  <c r="K103" i="5"/>
  <c r="K68" i="5"/>
  <c r="K933" i="5"/>
  <c r="K218" i="5"/>
  <c r="K184" i="5"/>
  <c r="K128" i="5"/>
  <c r="K690" i="5"/>
  <c r="K168" i="5"/>
  <c r="K152" i="5"/>
  <c r="K120" i="5"/>
  <c r="K104" i="5"/>
  <c r="K88" i="5"/>
  <c r="K1564" i="5"/>
  <c r="K87" i="5"/>
  <c r="K109" i="5"/>
  <c r="K441" i="5"/>
  <c r="K1733" i="5"/>
  <c r="K313" i="5"/>
  <c r="K1785" i="5"/>
  <c r="K235" i="5"/>
  <c r="K372" i="5"/>
  <c r="K1631" i="5"/>
  <c r="K365" i="5"/>
  <c r="K1617" i="5"/>
  <c r="K1611" i="5"/>
  <c r="K1575" i="5"/>
  <c r="K944" i="5"/>
  <c r="K942" i="5"/>
  <c r="K529" i="5"/>
  <c r="K614" i="5"/>
  <c r="K522" i="5"/>
  <c r="K1624" i="5"/>
  <c r="K178" i="5"/>
  <c r="K1262" i="5"/>
  <c r="K239" i="5"/>
  <c r="K1093" i="5"/>
  <c r="K1618" i="5"/>
  <c r="K389" i="5"/>
  <c r="K97" i="5"/>
  <c r="K1789" i="5"/>
  <c r="K417" i="5"/>
  <c r="K89" i="5"/>
  <c r="K240" i="5"/>
  <c r="K1694" i="5"/>
  <c r="K1551" i="5"/>
  <c r="K1554" i="5"/>
  <c r="K1337" i="5"/>
  <c r="K1226" i="5"/>
  <c r="K1202" i="5"/>
  <c r="K1273" i="5"/>
  <c r="K943" i="5"/>
  <c r="K401" i="5"/>
  <c r="K148" i="5"/>
  <c r="K1497" i="5"/>
  <c r="K412" i="5"/>
  <c r="K1021" i="5"/>
  <c r="K275" i="5"/>
  <c r="K91" i="5"/>
  <c r="K1500" i="5"/>
  <c r="K1298" i="5"/>
  <c r="K1627" i="5"/>
  <c r="K1573" i="5"/>
  <c r="K1409" i="5"/>
  <c r="K1479" i="5"/>
  <c r="K1122" i="5"/>
  <c r="K979" i="5"/>
  <c r="K931" i="5"/>
  <c r="K265" i="5"/>
  <c r="K1460" i="5"/>
  <c r="K1425" i="5"/>
  <c r="K1046" i="5"/>
  <c r="K1400" i="5"/>
  <c r="K452" i="5"/>
  <c r="K613" i="5"/>
  <c r="K1238" i="5"/>
  <c r="K1008" i="5"/>
  <c r="K707" i="5"/>
  <c r="K1253" i="5"/>
  <c r="K700" i="5"/>
  <c r="K301" i="5"/>
  <c r="K257" i="5"/>
  <c r="K1132" i="5"/>
  <c r="K958" i="5"/>
  <c r="K1773" i="5"/>
  <c r="K559" i="5"/>
  <c r="K297" i="5"/>
  <c r="K400" i="5"/>
  <c r="K1673" i="5"/>
  <c r="K1366" i="5"/>
  <c r="K1129" i="5"/>
  <c r="K913" i="5"/>
  <c r="K708" i="5"/>
  <c r="K358" i="5"/>
  <c r="K340" i="5"/>
  <c r="K656" i="5"/>
  <c r="K963" i="5"/>
  <c r="K1576" i="5"/>
  <c r="K1198" i="5"/>
  <c r="K1686" i="5"/>
  <c r="K1668" i="5"/>
  <c r="K1678" i="5"/>
  <c r="K1592" i="5"/>
  <c r="K1443" i="5"/>
  <c r="K1378" i="5"/>
  <c r="K1359" i="5"/>
  <c r="K1325" i="5"/>
  <c r="K1154" i="5"/>
  <c r="K1126" i="5"/>
  <c r="K585" i="5"/>
  <c r="K746" i="5"/>
  <c r="K1436" i="5"/>
  <c r="K69" i="5"/>
  <c r="K123" i="5"/>
  <c r="K130" i="5"/>
  <c r="K1604" i="5"/>
  <c r="K266" i="5"/>
  <c r="K1362" i="5"/>
  <c r="K728" i="5"/>
  <c r="K199" i="5"/>
  <c r="K129" i="5"/>
  <c r="K183" i="5"/>
  <c r="K119" i="5"/>
  <c r="K55" i="5"/>
  <c r="K1766" i="5"/>
  <c r="K1667" i="5"/>
  <c r="K1287" i="5"/>
  <c r="K1030" i="5"/>
  <c r="K920" i="5"/>
  <c r="K748" i="5"/>
  <c r="K691" i="5"/>
  <c r="K377" i="5"/>
  <c r="K319" i="5"/>
  <c r="K294" i="5"/>
  <c r="K1791" i="5"/>
  <c r="K1759" i="5"/>
  <c r="K1321" i="5"/>
  <c r="K629" i="5"/>
  <c r="K339" i="5"/>
  <c r="K797" i="5"/>
  <c r="K1482" i="5"/>
  <c r="K1109" i="5"/>
  <c r="K752" i="5"/>
  <c r="K236" i="5"/>
  <c r="K125" i="5"/>
  <c r="K228" i="5"/>
  <c r="K179" i="5"/>
  <c r="K51" i="5"/>
  <c r="K1780" i="5"/>
  <c r="K1765" i="5"/>
  <c r="K1237" i="5"/>
  <c r="K1139" i="5"/>
  <c r="K1066" i="5"/>
  <c r="K902" i="5"/>
  <c r="K848" i="5"/>
  <c r="K643" i="5"/>
  <c r="K367" i="5"/>
  <c r="K52" i="5"/>
  <c r="K1640" i="5"/>
  <c r="K1103" i="5"/>
  <c r="K204" i="5"/>
  <c r="K112" i="5"/>
  <c r="K1466" i="5"/>
  <c r="K1403" i="5"/>
  <c r="K1435" i="5"/>
  <c r="K1357" i="5"/>
  <c r="K1221" i="5"/>
  <c r="K1488" i="5"/>
  <c r="K1158" i="5"/>
  <c r="K1194" i="5"/>
  <c r="K1017" i="5"/>
  <c r="K1065" i="5"/>
  <c r="K879" i="5"/>
  <c r="K927" i="5"/>
  <c r="K1026" i="5"/>
  <c r="K923" i="5"/>
  <c r="K803" i="5"/>
  <c r="K715" i="5"/>
  <c r="K598" i="5"/>
  <c r="K703" i="5"/>
  <c r="K638" i="5"/>
  <c r="K521" i="5"/>
  <c r="K465" i="5"/>
  <c r="K553" i="5"/>
  <c r="K720" i="5"/>
  <c r="K345" i="5"/>
  <c r="K320" i="5"/>
  <c r="K423" i="5"/>
  <c r="K466" i="5"/>
  <c r="K219" i="5"/>
  <c r="K253" i="5"/>
  <c r="K164" i="5"/>
  <c r="K1616" i="5"/>
  <c r="K1693" i="5"/>
  <c r="K1416" i="5"/>
  <c r="K1095" i="5"/>
  <c r="K772" i="5"/>
  <c r="K1284" i="5"/>
  <c r="K1079" i="5"/>
  <c r="K1060" i="5"/>
  <c r="K805" i="5"/>
  <c r="K571" i="5"/>
  <c r="K492" i="5"/>
  <c r="K603" i="5"/>
  <c r="K592" i="5"/>
  <c r="K338" i="5"/>
  <c r="K242" i="5"/>
  <c r="K182" i="5"/>
  <c r="K134" i="5"/>
  <c r="K102" i="5"/>
  <c r="K86" i="5"/>
  <c r="K395" i="5"/>
  <c r="K160" i="5"/>
  <c r="K430" i="5"/>
  <c r="K420" i="5"/>
  <c r="K374" i="5"/>
  <c r="K791" i="5"/>
  <c r="K196" i="5"/>
  <c r="K1552" i="5"/>
  <c r="K1350" i="5"/>
  <c r="K1117" i="5"/>
  <c r="K1269" i="5"/>
  <c r="K1157" i="5"/>
  <c r="K1056" i="5"/>
  <c r="K895" i="5"/>
  <c r="K814" i="5"/>
  <c r="K582" i="5"/>
  <c r="K457" i="5"/>
  <c r="K535" i="5"/>
  <c r="K538" i="5"/>
  <c r="K343" i="5"/>
  <c r="K318" i="5"/>
  <c r="K376" i="5"/>
  <c r="K464" i="5"/>
  <c r="K260" i="5"/>
  <c r="K1751" i="5"/>
  <c r="K1731" i="5"/>
  <c r="K1501" i="5"/>
  <c r="K1094" i="5"/>
  <c r="K741" i="5"/>
  <c r="K1480" i="5"/>
  <c r="K973" i="5"/>
  <c r="K227" i="5"/>
  <c r="K1279" i="5"/>
  <c r="K93" i="5"/>
  <c r="K83" i="5"/>
  <c r="K1757" i="5"/>
  <c r="K1619" i="5"/>
  <c r="K1462" i="5"/>
  <c r="K1285" i="5"/>
  <c r="K1210" i="5"/>
  <c r="K1277" i="5"/>
  <c r="K1179" i="5"/>
  <c r="K971" i="5"/>
  <c r="K1027" i="5"/>
  <c r="K1082" i="5"/>
  <c r="K846" i="5"/>
  <c r="K724" i="5"/>
  <c r="K513" i="5"/>
  <c r="K670" i="5"/>
  <c r="K610" i="5"/>
  <c r="K342" i="5"/>
  <c r="K317" i="5"/>
  <c r="K369" i="5"/>
  <c r="K268" i="5"/>
  <c r="K84" i="5"/>
  <c r="K1777" i="5"/>
  <c r="K1681" i="5"/>
  <c r="K1669" i="5"/>
  <c r="K1320" i="5"/>
  <c r="K1102" i="5"/>
  <c r="K897" i="5"/>
  <c r="K873" i="5"/>
  <c r="K850" i="5"/>
  <c r="K852" i="5"/>
  <c r="K572" i="5"/>
  <c r="K869" i="5"/>
  <c r="K483" i="5"/>
  <c r="K85" i="5"/>
  <c r="K1722" i="5"/>
  <c r="K1483" i="5"/>
  <c r="K1470" i="5"/>
  <c r="K1331" i="5"/>
  <c r="K1538" i="5"/>
  <c r="K1214" i="5"/>
  <c r="K1333" i="5"/>
  <c r="K1213" i="5"/>
  <c r="K1078" i="5"/>
  <c r="K1114" i="5"/>
  <c r="K993" i="5"/>
  <c r="K908" i="5"/>
  <c r="K975" i="5"/>
  <c r="K926" i="5"/>
  <c r="K785" i="5"/>
  <c r="K688" i="5"/>
  <c r="K743" i="5"/>
  <c r="K548" i="5"/>
  <c r="K433" i="5"/>
  <c r="K413" i="5"/>
  <c r="K312" i="5"/>
  <c r="K410" i="5"/>
  <c r="K1746" i="5"/>
  <c r="K1775" i="5"/>
  <c r="K1375" i="5"/>
  <c r="K1264" i="5"/>
  <c r="K1181" i="5"/>
  <c r="K1084" i="5"/>
  <c r="K799" i="5"/>
  <c r="K330" i="5"/>
  <c r="K226" i="5"/>
  <c r="K589" i="5"/>
  <c r="K438" i="5"/>
  <c r="K428" i="5"/>
  <c r="K272" i="5"/>
  <c r="K1458" i="5"/>
  <c r="K1645" i="5"/>
  <c r="K1507" i="5"/>
  <c r="K1346" i="5"/>
  <c r="K687" i="5"/>
  <c r="K609" i="5"/>
  <c r="K505" i="5"/>
  <c r="K455" i="5"/>
  <c r="K375" i="5"/>
  <c r="K276" i="5"/>
  <c r="K238" i="5"/>
  <c r="K74" i="5"/>
  <c r="K1762" i="5"/>
  <c r="K1412" i="5"/>
  <c r="K1207" i="5"/>
  <c r="K896" i="5"/>
  <c r="K1089" i="5"/>
  <c r="K616" i="5"/>
  <c r="K224" i="5"/>
  <c r="K673" i="5"/>
  <c r="K75" i="5"/>
  <c r="K135" i="5"/>
  <c r="K1322" i="5"/>
  <c r="K1672" i="5"/>
  <c r="K1446" i="5"/>
  <c r="K1222" i="5"/>
  <c r="K1009" i="5"/>
  <c r="K955" i="5"/>
  <c r="K357" i="5"/>
  <c r="K1819" i="5"/>
  <c r="K1761" i="5"/>
  <c r="K1652" i="5"/>
  <c r="K1463" i="5"/>
  <c r="K721" i="5"/>
  <c r="K1384" i="5"/>
  <c r="K1353" i="5"/>
  <c r="K1192" i="5"/>
  <c r="K945" i="5"/>
  <c r="K584" i="5"/>
  <c r="K773" i="5"/>
  <c r="K1070" i="5"/>
  <c r="K1707" i="5"/>
  <c r="K1674" i="5"/>
  <c r="K81" i="5"/>
  <c r="K71" i="5"/>
  <c r="K1683" i="5"/>
  <c r="K1520" i="5"/>
  <c r="K1329" i="5"/>
  <c r="K1342" i="5"/>
  <c r="K1061" i="5"/>
  <c r="K892" i="5"/>
  <c r="K972" i="5"/>
  <c r="K77" i="5"/>
  <c r="K131" i="5"/>
  <c r="K1547" i="5"/>
  <c r="K1301" i="5"/>
  <c r="K1182" i="5"/>
  <c r="K1245" i="5"/>
  <c r="K891" i="5"/>
  <c r="K645" i="5"/>
  <c r="K674" i="5"/>
  <c r="K722" i="5"/>
  <c r="K577" i="5"/>
  <c r="K574" i="5"/>
  <c r="K335" i="5"/>
  <c r="K137" i="5"/>
  <c r="K73" i="5"/>
  <c r="K191" i="5"/>
  <c r="K127" i="5"/>
  <c r="K63" i="5"/>
  <c r="K1743" i="5"/>
  <c r="K1715" i="5"/>
  <c r="K1703" i="5"/>
  <c r="K1489" i="5"/>
  <c r="K1397" i="5"/>
  <c r="K1478" i="5"/>
  <c r="K1343" i="5"/>
  <c r="K1190" i="5"/>
  <c r="K1229" i="5"/>
  <c r="K1201" i="5"/>
  <c r="K1233" i="5"/>
  <c r="K1187" i="5"/>
  <c r="K1134" i="5"/>
  <c r="K1123" i="5"/>
  <c r="K1178" i="5"/>
  <c r="K1032" i="5"/>
  <c r="K1074" i="5"/>
  <c r="K983" i="5"/>
  <c r="K788" i="5"/>
  <c r="K738" i="5"/>
  <c r="K663" i="5"/>
  <c r="K568" i="5"/>
  <c r="K544" i="5"/>
  <c r="K694" i="5"/>
  <c r="K646" i="5"/>
  <c r="K472" i="5"/>
  <c r="K309" i="5"/>
  <c r="K277" i="5"/>
  <c r="K409" i="5"/>
  <c r="K551" i="5"/>
  <c r="K254" i="5"/>
  <c r="K386" i="5"/>
  <c r="K132" i="5"/>
  <c r="K66" i="5"/>
  <c r="K1628" i="5"/>
  <c r="K1784" i="5"/>
  <c r="K1689" i="5"/>
  <c r="K1660" i="5"/>
  <c r="K1620" i="5"/>
  <c r="K1596" i="5"/>
  <c r="K1534" i="5"/>
  <c r="K1532" i="5"/>
  <c r="K1498" i="5"/>
  <c r="K1292" i="5"/>
  <c r="K1152" i="5"/>
  <c r="K905" i="5"/>
  <c r="K1052" i="5"/>
  <c r="K909" i="5"/>
  <c r="K866" i="5"/>
  <c r="K534" i="5"/>
  <c r="K436" i="5"/>
  <c r="K404" i="5"/>
  <c r="K314" i="5"/>
  <c r="K588" i="5"/>
  <c r="K1788" i="5"/>
  <c r="K1740" i="5"/>
  <c r="K1670" i="5"/>
  <c r="K1574" i="5"/>
  <c r="K1544" i="5"/>
  <c r="K1560" i="5"/>
  <c r="K1474" i="5"/>
  <c r="K1293" i="5"/>
  <c r="K1559" i="5"/>
  <c r="K1258" i="5"/>
  <c r="K1234" i="5"/>
  <c r="K1261" i="5"/>
  <c r="K1083" i="5"/>
  <c r="K1058" i="5"/>
  <c r="K1077" i="5"/>
  <c r="K875" i="5"/>
  <c r="K806" i="5"/>
  <c r="K671" i="5"/>
  <c r="K1536" i="5"/>
  <c r="K1430" i="5"/>
  <c r="K145" i="5"/>
  <c r="K1812" i="5"/>
  <c r="K1413" i="5"/>
  <c r="K1434" i="5"/>
  <c r="K1306" i="5"/>
  <c r="K1206" i="5"/>
  <c r="K1266" i="5"/>
  <c r="K1166" i="5"/>
  <c r="K930" i="5"/>
  <c r="K751" i="5"/>
  <c r="K782" i="5"/>
  <c r="K634" i="5"/>
  <c r="K676" i="5"/>
  <c r="K1696" i="5"/>
  <c r="K1662" i="5"/>
  <c r="K1774" i="5"/>
  <c r="K1606" i="5"/>
  <c r="K1569" i="5"/>
  <c r="K1535" i="5"/>
  <c r="K1444" i="5"/>
  <c r="K1169" i="5"/>
  <c r="K1033" i="5"/>
  <c r="K928" i="5"/>
  <c r="K959" i="5"/>
  <c r="K916" i="5"/>
  <c r="K884" i="5"/>
  <c r="K840" i="5"/>
  <c r="K811" i="5"/>
  <c r="K1748" i="5"/>
  <c r="K1177" i="5"/>
  <c r="K1593" i="5"/>
  <c r="K1563" i="5"/>
  <c r="K1603" i="5"/>
  <c r="K1467" i="5"/>
  <c r="K1465" i="5"/>
  <c r="K1365" i="5"/>
  <c r="K1209" i="5"/>
  <c r="K968" i="5"/>
  <c r="K874" i="5"/>
  <c r="K695" i="5"/>
  <c r="K669" i="5"/>
  <c r="K625" i="5"/>
  <c r="K617" i="5"/>
  <c r="K560" i="5"/>
  <c r="K702" i="5"/>
  <c r="K450" i="5"/>
  <c r="K1545" i="5"/>
  <c r="K1506" i="5"/>
  <c r="K1315" i="5"/>
  <c r="K1042" i="5"/>
  <c r="K1749" i="5"/>
  <c r="K1750" i="5"/>
  <c r="K1671" i="5"/>
  <c r="K1649" i="5"/>
  <c r="K1747" i="5"/>
  <c r="K1567" i="5"/>
  <c r="K1546" i="5"/>
  <c r="K1539" i="5"/>
  <c r="K1459" i="5"/>
  <c r="K1511" i="5"/>
  <c r="K1291" i="5"/>
  <c r="K1351" i="5"/>
  <c r="K1193" i="5"/>
  <c r="K1242" i="5"/>
  <c r="K910" i="5"/>
  <c r="K835" i="5"/>
  <c r="K932" i="5"/>
  <c r="K856" i="5"/>
  <c r="K666" i="5"/>
  <c r="K517" i="5"/>
  <c r="K490" i="5"/>
  <c r="K1726" i="5"/>
  <c r="K1794" i="5"/>
  <c r="K1127" i="5"/>
  <c r="K886" i="5"/>
  <c r="K607" i="5"/>
  <c r="K1110" i="5"/>
  <c r="K952" i="5"/>
  <c r="K830" i="5"/>
  <c r="K590" i="5"/>
  <c r="K918" i="5"/>
  <c r="K1804" i="5"/>
  <c r="K1739" i="5"/>
  <c r="K1590" i="5"/>
  <c r="K1371" i="5"/>
  <c r="K1354" i="5"/>
  <c r="K1185" i="5"/>
  <c r="K1297" i="5"/>
  <c r="K1098" i="5"/>
  <c r="K914" i="5"/>
  <c r="K808" i="5"/>
  <c r="K827" i="5"/>
  <c r="K684" i="5"/>
  <c r="K801" i="5"/>
  <c r="K246" i="5"/>
  <c r="K1415" i="5"/>
  <c r="K1218" i="5"/>
  <c r="K1186" i="5"/>
  <c r="K919" i="5"/>
  <c r="K817" i="5"/>
  <c r="K1635" i="5"/>
  <c r="K1150" i="5"/>
  <c r="K1585" i="5"/>
  <c r="K1454" i="5"/>
  <c r="K1410" i="5"/>
  <c r="K1512" i="5"/>
  <c r="K1379" i="5"/>
  <c r="K1175" i="5"/>
  <c r="K1090" i="5"/>
  <c r="K1101" i="5"/>
  <c r="K1189" i="5"/>
  <c r="K1022" i="5"/>
  <c r="K1107" i="5"/>
  <c r="K951" i="5"/>
  <c r="K787" i="5"/>
  <c r="K660" i="5"/>
  <c r="K1772" i="5"/>
  <c r="K1072" i="5"/>
  <c r="K714" i="5"/>
  <c r="K1112" i="5"/>
  <c r="K1584" i="5"/>
  <c r="K1528" i="5"/>
  <c r="K1402" i="5"/>
  <c r="K1323" i="5"/>
  <c r="K956" i="5"/>
  <c r="K1274" i="5"/>
  <c r="K659" i="5"/>
  <c r="K1811" i="5"/>
  <c r="K407" i="5"/>
  <c r="K467" i="5"/>
  <c r="K790" i="5"/>
  <c r="K1583" i="5"/>
  <c r="K1796" i="5"/>
  <c r="K1691" i="5"/>
  <c r="K1582" i="5"/>
  <c r="K1395" i="5"/>
  <c r="K1719" i="5"/>
  <c r="K1698" i="5"/>
  <c r="K1679" i="5"/>
  <c r="K1600" i="5"/>
  <c r="K1523" i="5"/>
  <c r="K1543" i="5"/>
  <c r="K1387" i="5"/>
  <c r="K1385" i="5"/>
  <c r="K1475" i="5"/>
  <c r="K1163" i="5"/>
  <c r="K1289" i="5"/>
  <c r="K1720" i="5"/>
  <c r="K1161" i="5"/>
  <c r="K1059" i="5"/>
  <c r="K938" i="5"/>
  <c r="K1069" i="5"/>
  <c r="K948" i="5"/>
  <c r="K883" i="5"/>
  <c r="K976" i="5"/>
  <c r="K819" i="5"/>
  <c r="K654" i="5"/>
  <c r="K527" i="5"/>
  <c r="K1481" i="5"/>
  <c r="K247" i="5"/>
  <c r="K99" i="5"/>
  <c r="K1781" i="5"/>
  <c r="K1712" i="5"/>
  <c r="K1641" i="5"/>
  <c r="K1561" i="5"/>
  <c r="K1492" i="5"/>
  <c r="K1565" i="5"/>
  <c r="K1250" i="5"/>
  <c r="K1197" i="5"/>
  <c r="K1131" i="5"/>
  <c r="K1075" i="5"/>
  <c r="K947" i="5"/>
  <c r="K888" i="5"/>
  <c r="K843" i="5"/>
  <c r="K594" i="5"/>
  <c r="K601" i="5"/>
  <c r="K593" i="5"/>
  <c r="K262" i="5"/>
  <c r="K1336" i="5"/>
  <c r="K862" i="5"/>
  <c r="K1813" i="5"/>
  <c r="K1758" i="5"/>
  <c r="K1805" i="5"/>
  <c r="K1647" i="5"/>
  <c r="K1530" i="5"/>
  <c r="K1386" i="5"/>
  <c r="K1555" i="5"/>
  <c r="K964" i="5"/>
  <c r="K795" i="5"/>
  <c r="K794" i="5"/>
  <c r="K675" i="5"/>
  <c r="K648" i="5"/>
  <c r="K770" i="5"/>
  <c r="K583" i="5"/>
  <c r="K780" i="5"/>
  <c r="K293" i="5"/>
  <c r="K418" i="5"/>
  <c r="K851" i="5"/>
  <c r="K209" i="5"/>
  <c r="K442" i="5"/>
  <c r="K138" i="5"/>
  <c r="K1818" i="5"/>
  <c r="K1807" i="5"/>
  <c r="K1799" i="5"/>
  <c r="K1754" i="5"/>
  <c r="K1730" i="5"/>
  <c r="K1655" i="5"/>
  <c r="K1625" i="5"/>
  <c r="K1456" i="5"/>
  <c r="K1335" i="5"/>
  <c r="K1278" i="5"/>
  <c r="K1246" i="5"/>
  <c r="K1173" i="5"/>
  <c r="K1164" i="5"/>
  <c r="K1148" i="5"/>
  <c r="K1054" i="5"/>
  <c r="K1048" i="5"/>
  <c r="K990" i="5"/>
  <c r="K936" i="5"/>
  <c r="K813" i="5"/>
  <c r="K1516" i="5"/>
  <c r="K1469" i="5"/>
  <c r="K1406" i="5"/>
  <c r="K1398" i="5"/>
  <c r="K1390" i="5"/>
  <c r="K1382" i="5"/>
  <c r="K978" i="5"/>
  <c r="K776" i="5"/>
  <c r="K732" i="5"/>
  <c r="K624" i="5"/>
  <c r="K451" i="5"/>
  <c r="K136" i="5"/>
  <c r="K72" i="5"/>
  <c r="K1614" i="5"/>
  <c r="K362" i="5"/>
  <c r="K543" i="5"/>
  <c r="K463" i="5"/>
  <c r="K431" i="5"/>
  <c r="K447" i="5"/>
  <c r="K230" i="5"/>
  <c r="K1783" i="5"/>
  <c r="K1724" i="5"/>
  <c r="K1654" i="5"/>
  <c r="K1632" i="5"/>
  <c r="K1439" i="5"/>
  <c r="K1188" i="5"/>
  <c r="K1088" i="5"/>
  <c r="K1080" i="5"/>
  <c r="K1071" i="5"/>
  <c r="K1063" i="5"/>
  <c r="K1028" i="5"/>
  <c r="K982" i="5"/>
  <c r="K901" i="5"/>
  <c r="K693" i="5"/>
  <c r="K681" i="5"/>
  <c r="K1514" i="5"/>
  <c r="K1272" i="5"/>
  <c r="K1220" i="5"/>
  <c r="K1087" i="5"/>
  <c r="K1073" i="5"/>
  <c r="K1041" i="5"/>
  <c r="K1018" i="5"/>
  <c r="K986" i="5"/>
  <c r="K251" i="5"/>
  <c r="K829" i="5"/>
  <c r="K597" i="5"/>
  <c r="K580" i="5"/>
  <c r="K542" i="5"/>
  <c r="K501" i="5"/>
  <c r="K396" i="5"/>
  <c r="K355" i="5"/>
  <c r="K208" i="5"/>
  <c r="K744" i="5"/>
  <c r="K1744" i="5"/>
  <c r="K822" i="5"/>
  <c r="K1141" i="5"/>
  <c r="K58" i="5"/>
  <c r="K1803" i="5"/>
  <c r="K1795" i="5"/>
  <c r="K1760" i="5"/>
  <c r="K1736" i="5"/>
  <c r="K1418" i="5"/>
  <c r="K841" i="5"/>
  <c r="K1230" i="5"/>
  <c r="K587" i="5"/>
  <c r="K244" i="5"/>
  <c r="K842" i="5"/>
  <c r="K497" i="5"/>
  <c r="K509" i="5"/>
  <c r="K440" i="5"/>
  <c r="K458" i="5"/>
  <c r="K311" i="5"/>
  <c r="K286" i="5"/>
  <c r="K488" i="5"/>
  <c r="K950" i="5"/>
  <c r="K279" i="5"/>
  <c r="K350" i="5"/>
  <c r="K122" i="5"/>
  <c r="K1697" i="5"/>
  <c r="K1779" i="5"/>
  <c r="K1709" i="5"/>
  <c r="K1580" i="5"/>
  <c r="K1525" i="5"/>
  <c r="K1517" i="5"/>
  <c r="K1495" i="5"/>
  <c r="K1477" i="5"/>
  <c r="K1437" i="5"/>
  <c r="K1408" i="5"/>
  <c r="K1332" i="5"/>
  <c r="K1251" i="5"/>
  <c r="K1236" i="5"/>
  <c r="K1228" i="5"/>
  <c r="K1171" i="5"/>
  <c r="K1047" i="5"/>
  <c r="K965" i="5"/>
  <c r="K934" i="5"/>
  <c r="K917" i="5"/>
  <c r="K877" i="5"/>
  <c r="K855" i="5"/>
  <c r="K771" i="5"/>
  <c r="K701" i="5"/>
  <c r="K1449" i="5"/>
  <c r="K1404" i="5"/>
  <c r="K1396" i="5"/>
  <c r="K1388" i="5"/>
  <c r="K1380" i="5"/>
  <c r="K1364" i="5"/>
  <c r="K1040" i="5"/>
  <c r="K1000" i="5"/>
  <c r="K977" i="5"/>
  <c r="K871" i="5"/>
  <c r="K783" i="5"/>
  <c r="K414" i="5"/>
  <c r="K248" i="5"/>
  <c r="K448" i="5"/>
  <c r="K1215" i="5"/>
  <c r="K962" i="5"/>
  <c r="K692" i="5"/>
  <c r="K1143" i="5"/>
  <c r="K763" i="5"/>
  <c r="K536" i="5"/>
  <c r="K469" i="5"/>
  <c r="K661" i="5"/>
  <c r="K512" i="5"/>
  <c r="K310" i="5"/>
  <c r="K285" i="5"/>
  <c r="K220" i="5"/>
  <c r="K180" i="5"/>
  <c r="K116" i="5"/>
  <c r="K1778" i="5"/>
  <c r="K1764" i="5"/>
  <c r="K1768" i="5"/>
  <c r="K1664" i="5"/>
  <c r="K1615" i="5"/>
  <c r="K1570" i="5"/>
  <c r="K949" i="5"/>
  <c r="K925" i="5"/>
  <c r="K789" i="5"/>
  <c r="K761" i="5"/>
  <c r="K1510" i="5"/>
  <c r="K1135" i="5"/>
  <c r="K1081" i="5"/>
  <c r="K1025" i="5"/>
  <c r="K985" i="5"/>
  <c r="K857" i="5"/>
  <c r="K1104" i="5"/>
  <c r="K1502" i="5"/>
  <c r="K1802" i="5"/>
  <c r="K612" i="5"/>
  <c r="K730" i="5"/>
  <c r="K402" i="5"/>
  <c r="K456" i="5"/>
  <c r="K281" i="5"/>
  <c r="K503" i="5"/>
  <c r="K426" i="5"/>
  <c r="K361" i="5"/>
  <c r="K278" i="5"/>
  <c r="K114" i="5"/>
  <c r="K1735" i="5"/>
  <c r="K1612" i="5"/>
  <c r="K1816" i="5"/>
  <c r="K1786" i="5"/>
  <c r="K1643" i="5"/>
  <c r="K1629" i="5"/>
  <c r="K1622" i="5"/>
  <c r="K1594" i="5"/>
  <c r="K1579" i="5"/>
  <c r="K1572" i="5"/>
  <c r="K1476" i="5"/>
  <c r="K1452" i="5"/>
  <c r="K1428" i="5"/>
  <c r="K1423" i="5"/>
  <c r="K1356" i="5"/>
  <c r="K1308" i="5"/>
  <c r="K1235" i="5"/>
  <c r="K1227" i="5"/>
  <c r="K1203" i="5"/>
  <c r="K1153" i="5"/>
  <c r="K1034" i="5"/>
  <c r="K1464" i="5"/>
  <c r="K1372" i="5"/>
  <c r="K1212" i="5"/>
  <c r="K1068" i="5"/>
  <c r="K1053" i="5"/>
  <c r="K1016" i="5"/>
  <c r="K704" i="5"/>
  <c r="K632" i="5"/>
  <c r="K494" i="5"/>
  <c r="K480" i="5"/>
  <c r="K264" i="5"/>
  <c r="K210" i="5"/>
  <c r="K158" i="5"/>
  <c r="K864" i="5"/>
  <c r="K446" i="5"/>
  <c r="K363" i="5"/>
  <c r="K1015" i="5"/>
  <c r="K558" i="5"/>
  <c r="K197" i="5"/>
  <c r="K360" i="5"/>
  <c r="K106" i="5"/>
  <c r="K1815" i="5"/>
  <c r="K1801" i="5"/>
  <c r="K1756" i="5"/>
  <c r="K1542" i="5"/>
  <c r="K1399" i="5"/>
  <c r="K1347" i="5"/>
  <c r="K940" i="5"/>
  <c r="K821" i="5"/>
  <c r="K809" i="5"/>
  <c r="K1429" i="5"/>
  <c r="K1377" i="5"/>
  <c r="K1361" i="5"/>
  <c r="K1270" i="5"/>
  <c r="K1124" i="5"/>
  <c r="K1039" i="5"/>
  <c r="K984" i="5"/>
  <c r="K868" i="5"/>
  <c r="K174" i="5"/>
  <c r="K1014" i="5"/>
  <c r="K644" i="5"/>
  <c r="K303" i="5"/>
  <c r="K346" i="5"/>
  <c r="K904" i="5"/>
  <c r="K482" i="5"/>
  <c r="K243" i="5"/>
  <c r="K269" i="5"/>
  <c r="K1776" i="5"/>
  <c r="K1610" i="5"/>
  <c r="K1767" i="5"/>
  <c r="K1745" i="5"/>
  <c r="K1663" i="5"/>
  <c r="K1651" i="5"/>
  <c r="K1613" i="5"/>
  <c r="K1493" i="5"/>
  <c r="K1391" i="5"/>
  <c r="K1280" i="5"/>
  <c r="K1248" i="5"/>
  <c r="K1138" i="5"/>
  <c r="K1108" i="5"/>
  <c r="K994" i="5"/>
  <c r="K853" i="5"/>
  <c r="K768" i="5"/>
  <c r="K725" i="5"/>
  <c r="K1509" i="5"/>
  <c r="K1485" i="5"/>
  <c r="K1461" i="5"/>
  <c r="K1414" i="5"/>
  <c r="K1317" i="5"/>
  <c r="K1300" i="5"/>
  <c r="K1208" i="5"/>
  <c r="K1146" i="5"/>
  <c r="K1116" i="5"/>
  <c r="K992" i="5"/>
  <c r="K555" i="5"/>
  <c r="K62" i="5"/>
  <c r="K507" i="5"/>
  <c r="K800" i="5"/>
  <c r="K42" i="5"/>
  <c r="K1708" i="5"/>
  <c r="K1588" i="5"/>
  <c r="K626" i="5"/>
  <c r="K327" i="5"/>
  <c r="K302" i="5"/>
  <c r="K394" i="5"/>
  <c r="K162" i="5"/>
  <c r="K98" i="5"/>
  <c r="K1793" i="5"/>
  <c r="K1763" i="5"/>
  <c r="K1727" i="5"/>
  <c r="K1578" i="5"/>
  <c r="K1550" i="5"/>
  <c r="K1473" i="5"/>
  <c r="K1442" i="5"/>
  <c r="K1427" i="5"/>
  <c r="K1422" i="5"/>
  <c r="K1383" i="5"/>
  <c r="K1240" i="5"/>
  <c r="K1200" i="5"/>
  <c r="K1159" i="5"/>
  <c r="K1115" i="5"/>
  <c r="K1045" i="5"/>
  <c r="K1023" i="5"/>
  <c r="K882" i="5"/>
  <c r="K793" i="5"/>
  <c r="K1524" i="5"/>
  <c r="K1426" i="5"/>
  <c r="K1376" i="5"/>
  <c r="K1368" i="5"/>
  <c r="K1268" i="5"/>
  <c r="K1224" i="5"/>
  <c r="K981" i="5"/>
  <c r="K359" i="5"/>
  <c r="K371" i="5"/>
  <c r="K1012" i="5"/>
  <c r="K837" i="5"/>
  <c r="K615" i="5"/>
  <c r="K662" i="5"/>
  <c r="K552" i="5"/>
  <c r="K653" i="5"/>
  <c r="K711" i="5"/>
  <c r="K415" i="5"/>
  <c r="K391" i="5"/>
  <c r="K506" i="5"/>
  <c r="K434" i="5"/>
  <c r="K270" i="5"/>
  <c r="K222" i="5"/>
  <c r="K154" i="5"/>
  <c r="K1725" i="5"/>
  <c r="K1659" i="5"/>
  <c r="K1771" i="5"/>
  <c r="K1716" i="5"/>
  <c r="K1529" i="5"/>
  <c r="K1521" i="5"/>
  <c r="K1345" i="5"/>
  <c r="K1191" i="5"/>
  <c r="K1113" i="5"/>
  <c r="K1105" i="5"/>
  <c r="K1099" i="5"/>
  <c r="K1038" i="5"/>
  <c r="K1031" i="5"/>
  <c r="K697" i="5"/>
  <c r="K686" i="5"/>
  <c r="K1340" i="5"/>
  <c r="K1296" i="5"/>
  <c r="K1276" i="5"/>
  <c r="K1232" i="5"/>
  <c r="K1121" i="5"/>
  <c r="K1037" i="5"/>
  <c r="K989" i="5"/>
  <c r="K844" i="5"/>
  <c r="K753" i="5"/>
  <c r="K1447" i="5"/>
  <c r="K599" i="5"/>
  <c r="K321" i="5"/>
  <c r="K416" i="5"/>
  <c r="K82" i="5"/>
  <c r="K1755" i="5"/>
  <c r="K1732" i="5"/>
  <c r="K1661" i="5"/>
  <c r="K1648" i="5"/>
  <c r="K1352" i="5"/>
  <c r="K1304" i="5"/>
  <c r="K1290" i="5"/>
  <c r="K1165" i="5"/>
  <c r="K1142" i="5"/>
  <c r="K1136" i="5"/>
  <c r="K1128" i="5"/>
  <c r="K1120" i="5"/>
  <c r="K1049" i="5"/>
  <c r="K961" i="5"/>
  <c r="K929" i="5"/>
  <c r="K894" i="5"/>
  <c r="K870" i="5"/>
  <c r="K792" i="5"/>
  <c r="K781" i="5"/>
  <c r="K767" i="5"/>
  <c r="K1595" i="5"/>
  <c r="K1586" i="5"/>
  <c r="K1168" i="5"/>
  <c r="K1140" i="5"/>
  <c r="K1036" i="5"/>
  <c r="K1010" i="5"/>
  <c r="K966" i="5"/>
  <c r="K520" i="5"/>
  <c r="K408" i="5"/>
  <c r="K398" i="5"/>
  <c r="K356" i="5"/>
  <c r="K1144" i="5"/>
  <c r="K1067" i="5"/>
  <c r="K1728" i="5"/>
  <c r="K1431" i="5"/>
  <c r="K569" i="5"/>
  <c r="K525" i="5"/>
  <c r="K655" i="5"/>
  <c r="K295" i="5"/>
  <c r="K641" i="5"/>
  <c r="K354" i="5"/>
  <c r="K561" i="5"/>
  <c r="K385" i="5"/>
  <c r="K1106" i="5"/>
  <c r="K495" i="5"/>
  <c r="K249" i="5"/>
  <c r="K214" i="5"/>
  <c r="K146" i="5"/>
  <c r="K1787" i="5"/>
  <c r="K1741" i="5"/>
  <c r="K1676" i="5"/>
  <c r="K1599" i="5"/>
  <c r="K1519" i="5"/>
  <c r="K1513" i="5"/>
  <c r="K1457" i="5"/>
  <c r="K1344" i="5"/>
  <c r="K1149" i="5"/>
  <c r="K1064" i="5"/>
  <c r="K1055" i="5"/>
  <c r="K1013" i="5"/>
  <c r="K969" i="5"/>
  <c r="K937" i="5"/>
  <c r="K921" i="5"/>
  <c r="K881" i="5"/>
  <c r="K831" i="5"/>
  <c r="K777" i="5"/>
  <c r="K665" i="5"/>
  <c r="K1424" i="5"/>
  <c r="K1324" i="5"/>
  <c r="K1260" i="5"/>
  <c r="K946" i="5"/>
  <c r="K872" i="5"/>
  <c r="K380" i="5"/>
  <c r="K324" i="5"/>
  <c r="K258" i="5"/>
  <c r="K1006" i="5"/>
  <c r="K876" i="5"/>
  <c r="K1091" i="5"/>
  <c r="K1421" i="5"/>
  <c r="K760" i="5"/>
  <c r="K717" i="5"/>
  <c r="K828" i="5"/>
  <c r="K672" i="5"/>
  <c r="K628" i="5"/>
  <c r="K860" i="5"/>
  <c r="K705" i="5"/>
  <c r="K664" i="5"/>
  <c r="K802" i="5"/>
  <c r="K445" i="5"/>
  <c r="K689" i="5"/>
  <c r="K657" i="5"/>
  <c r="K399" i="5"/>
  <c r="K383" i="5"/>
  <c r="K639" i="5"/>
  <c r="K547" i="5"/>
  <c r="K392" i="5"/>
  <c r="K579" i="5"/>
  <c r="K54" i="5"/>
  <c r="K539" i="5"/>
  <c r="K193" i="5"/>
  <c r="K1259" i="5"/>
  <c r="K567" i="5"/>
  <c r="K1526" i="5"/>
  <c r="K1503" i="5"/>
  <c r="K847" i="5"/>
  <c r="K838" i="5"/>
  <c r="K435" i="5"/>
  <c r="K322" i="5"/>
  <c r="K166" i="5"/>
  <c r="K150" i="5"/>
  <c r="K118" i="5"/>
  <c r="K70" i="5"/>
  <c r="K1688" i="5"/>
  <c r="K1752" i="5"/>
  <c r="K1605" i="5"/>
  <c r="K1007" i="5"/>
  <c r="K443" i="5"/>
  <c r="K1608" i="5"/>
  <c r="K726" i="5"/>
  <c r="K1005" i="5"/>
  <c r="K384" i="5"/>
  <c r="K565" i="5"/>
  <c r="K364" i="5"/>
  <c r="K292" i="5"/>
  <c r="K274" i="5"/>
  <c r="K611" i="5"/>
  <c r="K595" i="5"/>
  <c r="K524" i="5"/>
  <c r="K444" i="5"/>
  <c r="K1738" i="5"/>
  <c r="K885" i="5"/>
  <c r="K564" i="5"/>
  <c r="K1505" i="5"/>
  <c r="K368" i="5"/>
  <c r="K255" i="5"/>
  <c r="K1420" i="5"/>
  <c r="K1455" i="5"/>
  <c r="K637" i="5"/>
  <c r="K578" i="5"/>
  <c r="K502" i="5"/>
  <c r="K477" i="5"/>
  <c r="K388" i="5"/>
  <c r="K351" i="5"/>
  <c r="K94" i="5"/>
  <c r="K863" i="5"/>
  <c r="K825" i="5"/>
  <c r="K403" i="5"/>
  <c r="K241" i="5"/>
  <c r="K1247" i="5"/>
  <c r="K1145" i="5"/>
  <c r="K323" i="5"/>
  <c r="K865" i="5"/>
  <c r="K1808" i="5"/>
  <c r="K215" i="5"/>
  <c r="K207" i="5"/>
  <c r="K1211" i="5"/>
  <c r="K898" i="5"/>
  <c r="K1004" i="5"/>
  <c r="K810" i="5"/>
  <c r="K1621" i="5"/>
  <c r="K550" i="5"/>
  <c r="K1494" i="5"/>
  <c r="K620" i="5"/>
  <c r="K769" i="5"/>
  <c r="K110" i="5"/>
  <c r="K608" i="5"/>
  <c r="K491" i="5"/>
  <c r="K411" i="5"/>
  <c r="K379" i="5"/>
  <c r="K190" i="5"/>
  <c r="K202" i="5"/>
  <c r="K998" i="5"/>
  <c r="K419" i="5"/>
  <c r="K759" i="5"/>
  <c r="K893" i="5"/>
  <c r="K604" i="5"/>
  <c r="K1311" i="5"/>
  <c r="K195" i="5"/>
  <c r="K1704" i="5"/>
  <c r="K1656" i="5"/>
  <c r="K1303" i="5"/>
  <c r="K1086" i="5"/>
  <c r="K924" i="5"/>
  <c r="K271" i="5"/>
  <c r="K764" i="5"/>
  <c r="K970" i="5"/>
  <c r="K1800" i="5"/>
  <c r="K740" i="5"/>
  <c r="K1587" i="5"/>
  <c r="K1682" i="5"/>
  <c r="K575" i="5"/>
  <c r="K549" i="5"/>
  <c r="K511" i="5"/>
  <c r="K500" i="5"/>
  <c r="K126" i="5"/>
  <c r="K48" i="5"/>
  <c r="K540" i="5"/>
  <c r="K510" i="5"/>
  <c r="K347" i="5"/>
  <c r="K200" i="5"/>
  <c r="K194" i="5"/>
  <c r="K1607" i="5"/>
  <c r="K737" i="5"/>
  <c r="K733" i="5"/>
  <c r="K858" i="5"/>
  <c r="K554" i="5"/>
  <c r="K861" i="5"/>
  <c r="K528" i="5"/>
  <c r="K1199" i="5"/>
  <c r="K563" i="5"/>
  <c r="K470" i="5"/>
  <c r="K460" i="5"/>
  <c r="K348" i="5"/>
  <c r="K176" i="5"/>
  <c r="K581" i="5"/>
  <c r="K366" i="5"/>
  <c r="K212" i="5"/>
  <c r="K188" i="5"/>
  <c r="K1155" i="5"/>
  <c r="K812" i="5"/>
  <c r="K775" i="5"/>
  <c r="K80" i="5"/>
  <c r="K217" i="5"/>
  <c r="K373" i="5"/>
  <c r="K1183" i="5"/>
  <c r="K591" i="5"/>
  <c r="K142" i="5"/>
  <c r="K64" i="5"/>
  <c r="K478" i="5"/>
  <c r="K459" i="5"/>
  <c r="K387" i="5"/>
  <c r="K331" i="5"/>
  <c r="K234" i="5"/>
  <c r="K90" i="5"/>
  <c r="K839" i="5"/>
  <c r="K56" i="5"/>
  <c r="K201" i="5"/>
  <c r="K1504" i="5"/>
  <c r="K997" i="5"/>
  <c r="K854" i="5"/>
  <c r="K531" i="5"/>
  <c r="K546" i="5"/>
  <c r="K623" i="5"/>
  <c r="K1700" i="5"/>
  <c r="K1267" i="5"/>
  <c r="K427" i="5"/>
  <c r="K1692" i="5"/>
  <c r="K1496" i="5"/>
  <c r="K1810" i="5"/>
  <c r="K225" i="5"/>
  <c r="K1684" i="5"/>
  <c r="K1792" i="5"/>
  <c r="K1219" i="5"/>
  <c r="K1484" i="5"/>
  <c r="K778" i="5"/>
  <c r="K1553" i="5"/>
  <c r="K867" i="5"/>
  <c r="K786" i="5"/>
  <c r="K352" i="5"/>
  <c r="K562" i="5"/>
  <c r="K685" i="5"/>
  <c r="K186" i="5"/>
  <c r="K754" i="5"/>
  <c r="K461" i="5"/>
  <c r="K1623" i="5"/>
  <c r="K709" i="5"/>
  <c r="K636" i="5"/>
  <c r="K640" i="5"/>
  <c r="K745" i="5"/>
  <c r="K631" i="5"/>
  <c r="K485" i="5"/>
  <c r="D3" i="8" a="1"/>
  <c r="D10" i="8" s="1"/>
  <c r="E240" i="5"/>
  <c r="L240" i="5" s="1"/>
  <c r="E236" i="5"/>
  <c r="L236" i="5" s="1"/>
  <c r="E232" i="5"/>
  <c r="L232" i="5" s="1"/>
  <c r="E224" i="5"/>
  <c r="L224" i="5" s="1"/>
  <c r="E227" i="5"/>
  <c r="L227" i="5" s="1"/>
  <c r="E221" i="5"/>
  <c r="L221" i="5" s="1"/>
  <c r="E208" i="5"/>
  <c r="L208" i="5" s="1"/>
  <c r="E200" i="5"/>
  <c r="L200" i="5" s="1"/>
  <c r="E211" i="5"/>
  <c r="L211" i="5" s="1"/>
  <c r="E212" i="5"/>
  <c r="L212" i="5" s="1"/>
  <c r="E168" i="5"/>
  <c r="L168" i="5" s="1"/>
  <c r="E152" i="5"/>
  <c r="L152" i="5" s="1"/>
  <c r="E136" i="5"/>
  <c r="L136" i="5" s="1"/>
  <c r="E120" i="5"/>
  <c r="L120" i="5" s="1"/>
  <c r="E104" i="5"/>
  <c r="L104" i="5" s="1"/>
  <c r="E72" i="5"/>
  <c r="L72" i="5" s="1"/>
  <c r="E88" i="5"/>
  <c r="L88" i="5" s="1"/>
  <c r="E56" i="5"/>
  <c r="L56" i="5" s="1"/>
  <c r="E46" i="5"/>
  <c r="L46" i="5" s="1"/>
  <c r="E45" i="5"/>
  <c r="L45" i="5" s="1"/>
  <c r="E44" i="5"/>
  <c r="L44" i="5" s="1"/>
  <c r="E42" i="5"/>
  <c r="L42" i="5" s="1"/>
  <c r="E43" i="5"/>
  <c r="L43" i="5" s="1"/>
  <c r="D9" i="8" l="1"/>
  <c r="D11" i="8"/>
  <c r="D12" i="8"/>
  <c r="D14" i="8"/>
  <c r="D5" i="8"/>
  <c r="D13" i="8"/>
  <c r="D7" i="8"/>
  <c r="D4" i="8"/>
  <c r="D3" i="8"/>
  <c r="D6" i="8"/>
  <c r="D8" i="8"/>
  <c r="D5" i="5"/>
  <c r="D6" i="5"/>
  <c r="D24" i="5"/>
  <c r="H25" i="5"/>
  <c r="H26" i="5"/>
  <c r="H27" i="5"/>
  <c r="H28" i="5"/>
  <c r="H29" i="5"/>
  <c r="H30" i="5"/>
  <c r="H31" i="5"/>
  <c r="H32" i="5"/>
  <c r="H33" i="5"/>
  <c r="H34" i="5"/>
  <c r="H35" i="5"/>
  <c r="H36" i="5"/>
  <c r="H37" i="5"/>
  <c r="H38" i="5"/>
  <c r="H39" i="5"/>
  <c r="H40" i="5"/>
  <c r="H41" i="5"/>
  <c r="C16" i="8" l="1"/>
  <c r="C19" i="8" s="1"/>
  <c r="H24" i="5"/>
  <c r="B24" i="5"/>
  <c r="B25" i="5" s="1"/>
  <c r="B26" i="5" s="1"/>
  <c r="B27" i="5" s="1"/>
  <c r="B28" i="5" s="1"/>
  <c r="B29" i="5" s="1"/>
  <c r="C24" i="5"/>
  <c r="E41" i="5"/>
  <c r="L41" i="5" s="1"/>
  <c r="E40" i="5"/>
  <c r="L40" i="5" s="1"/>
  <c r="E39" i="5"/>
  <c r="L39" i="5" s="1"/>
  <c r="E38" i="5"/>
  <c r="L38" i="5" s="1"/>
  <c r="E37" i="5"/>
  <c r="L37" i="5" s="1"/>
  <c r="E36" i="5"/>
  <c r="L36" i="5" s="1"/>
  <c r="E35" i="5"/>
  <c r="L35" i="5" s="1"/>
  <c r="E34" i="5"/>
  <c r="L34" i="5" s="1"/>
  <c r="E33" i="5"/>
  <c r="L33" i="5" s="1"/>
  <c r="E32" i="5"/>
  <c r="L32" i="5" s="1"/>
  <c r="E31" i="5"/>
  <c r="L31" i="5" s="1"/>
  <c r="E30" i="5"/>
  <c r="L30" i="5" s="1"/>
  <c r="E29" i="5"/>
  <c r="L29" i="5" s="1"/>
  <c r="E28" i="5"/>
  <c r="L28" i="5" s="1"/>
  <c r="E27" i="5"/>
  <c r="L27" i="5" s="1"/>
  <c r="E26" i="5"/>
  <c r="L26" i="5" s="1"/>
  <c r="E25" i="5"/>
  <c r="L25" i="5" s="1"/>
  <c r="D7" i="5"/>
  <c r="B30" i="5" l="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B752" i="5" s="1"/>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B902" i="5" s="1"/>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272" i="5" s="1"/>
  <c r="B1273" i="5" s="1"/>
  <c r="B1274" i="5" s="1"/>
  <c r="B1275" i="5" s="1"/>
  <c r="B1276" i="5" s="1"/>
  <c r="B1277" i="5" s="1"/>
  <c r="B1278" i="5" s="1"/>
  <c r="B1279" i="5" s="1"/>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B1399" i="5" s="1"/>
  <c r="B1400" i="5" s="1"/>
  <c r="B1401" i="5" s="1"/>
  <c r="B1402" i="5" s="1"/>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526" i="5" s="1"/>
  <c r="B1527" i="5" s="1"/>
  <c r="B1528" i="5" s="1"/>
  <c r="B1529" i="5" s="1"/>
  <c r="B1530" i="5" s="1"/>
  <c r="B1531" i="5" s="1"/>
  <c r="B1532" i="5" s="1"/>
  <c r="B1533" i="5" s="1"/>
  <c r="B1534" i="5" s="1"/>
  <c r="B1535" i="5" s="1"/>
  <c r="B1536" i="5" s="1"/>
  <c r="B1537" i="5" s="1"/>
  <c r="B1538" i="5" s="1"/>
  <c r="B1539" i="5" s="1"/>
  <c r="B1540" i="5" s="1"/>
  <c r="B1541" i="5" s="1"/>
  <c r="B1542" i="5" s="1"/>
  <c r="B1543" i="5" s="1"/>
  <c r="B1544" i="5" s="1"/>
  <c r="B1545" i="5" s="1"/>
  <c r="B1546" i="5" s="1"/>
  <c r="B1547" i="5" s="1"/>
  <c r="B1548" i="5" s="1"/>
  <c r="B1549" i="5" s="1"/>
  <c r="B1550" i="5" s="1"/>
  <c r="B1551" i="5" s="1"/>
  <c r="B1552" i="5" s="1"/>
  <c r="B1553" i="5" s="1"/>
  <c r="B1554" i="5" s="1"/>
  <c r="B1555" i="5" s="1"/>
  <c r="B1556" i="5" s="1"/>
  <c r="B1557" i="5" s="1"/>
  <c r="B1558" i="5" s="1"/>
  <c r="B1559" i="5" s="1"/>
  <c r="B1560" i="5" s="1"/>
  <c r="B1561" i="5" s="1"/>
  <c r="B1562" i="5" s="1"/>
  <c r="B1563" i="5" s="1"/>
  <c r="B1564" i="5" s="1"/>
  <c r="B1565" i="5" s="1"/>
  <c r="B1566" i="5" s="1"/>
  <c r="B1567" i="5" s="1"/>
  <c r="B1568" i="5" s="1"/>
  <c r="B1569" i="5" s="1"/>
  <c r="B1570" i="5" s="1"/>
  <c r="B1571" i="5" s="1"/>
  <c r="B1572" i="5" s="1"/>
  <c r="B1573" i="5" s="1"/>
  <c r="B1574" i="5" s="1"/>
  <c r="B1575" i="5" s="1"/>
  <c r="B1576" i="5" s="1"/>
  <c r="B1577" i="5" s="1"/>
  <c r="B1578" i="5" s="1"/>
  <c r="B1579" i="5" s="1"/>
  <c r="B1580" i="5" s="1"/>
  <c r="B1581" i="5" s="1"/>
  <c r="B1582" i="5" s="1"/>
  <c r="B1583" i="5" s="1"/>
  <c r="B1584" i="5" s="1"/>
  <c r="B1585" i="5" s="1"/>
  <c r="B1586" i="5" s="1"/>
  <c r="B1587" i="5" s="1"/>
  <c r="B1588" i="5" s="1"/>
  <c r="B1589" i="5" s="1"/>
  <c r="B1590" i="5" s="1"/>
  <c r="B1591" i="5" s="1"/>
  <c r="B1592" i="5" s="1"/>
  <c r="B1593" i="5" s="1"/>
  <c r="B1594" i="5" s="1"/>
  <c r="B1595" i="5" s="1"/>
  <c r="B1596" i="5" s="1"/>
  <c r="B1597" i="5" s="1"/>
  <c r="B1598" i="5" s="1"/>
  <c r="B1599" i="5" s="1"/>
  <c r="B1600" i="5" s="1"/>
  <c r="B1601" i="5" s="1"/>
  <c r="B1602" i="5" s="1"/>
  <c r="B1603" i="5" s="1"/>
  <c r="B1604" i="5" s="1"/>
  <c r="B1605" i="5" s="1"/>
  <c r="B1606" i="5" s="1"/>
  <c r="B1607" i="5" s="1"/>
  <c r="B1608" i="5" s="1"/>
  <c r="B1609" i="5" s="1"/>
  <c r="B1610" i="5" s="1"/>
  <c r="B1611" i="5" s="1"/>
  <c r="B1612" i="5" s="1"/>
  <c r="B1613" i="5" s="1"/>
  <c r="B1614" i="5" s="1"/>
  <c r="B1615" i="5" s="1"/>
  <c r="B1616" i="5" s="1"/>
  <c r="B1617" i="5" s="1"/>
  <c r="B1618" i="5" s="1"/>
  <c r="B1619" i="5" s="1"/>
  <c r="B1620" i="5" s="1"/>
  <c r="B1621" i="5" s="1"/>
  <c r="B1622" i="5" s="1"/>
  <c r="B1623" i="5" s="1"/>
  <c r="B1624" i="5" s="1"/>
  <c r="B1625" i="5" s="1"/>
  <c r="B1626" i="5" s="1"/>
  <c r="B1627" i="5" s="1"/>
  <c r="B1628" i="5" s="1"/>
  <c r="B1629" i="5" s="1"/>
  <c r="B1630" i="5" s="1"/>
  <c r="B1631" i="5" s="1"/>
  <c r="B1632" i="5" s="1"/>
  <c r="B1633" i="5" s="1"/>
  <c r="B1634" i="5" s="1"/>
  <c r="B1635" i="5" s="1"/>
  <c r="B1636" i="5" s="1"/>
  <c r="B1637" i="5" s="1"/>
  <c r="B1638" i="5" s="1"/>
  <c r="B1639" i="5" s="1"/>
  <c r="B1640" i="5" s="1"/>
  <c r="B1641" i="5" s="1"/>
  <c r="B1642" i="5" s="1"/>
  <c r="B1643" i="5" s="1"/>
  <c r="B1644" i="5" s="1"/>
  <c r="B1645" i="5" s="1"/>
  <c r="B1646" i="5" s="1"/>
  <c r="B1647" i="5" s="1"/>
  <c r="B1648" i="5" s="1"/>
  <c r="B1649" i="5" s="1"/>
  <c r="B1650" i="5" s="1"/>
  <c r="B1651" i="5" s="1"/>
  <c r="B1652" i="5" s="1"/>
  <c r="B1653" i="5" s="1"/>
  <c r="B1654" i="5" s="1"/>
  <c r="B1655" i="5" s="1"/>
  <c r="B1656" i="5" s="1"/>
  <c r="B1657" i="5" s="1"/>
  <c r="B1658" i="5" s="1"/>
  <c r="B1659" i="5" s="1"/>
  <c r="B1660" i="5" s="1"/>
  <c r="B1661" i="5" s="1"/>
  <c r="B1662" i="5" s="1"/>
  <c r="B1663" i="5" s="1"/>
  <c r="B1664" i="5" s="1"/>
  <c r="B1665" i="5" s="1"/>
  <c r="B1666" i="5" s="1"/>
  <c r="B1667" i="5" s="1"/>
  <c r="B1668" i="5" s="1"/>
  <c r="B1669" i="5" s="1"/>
  <c r="B1670" i="5" s="1"/>
  <c r="B1671" i="5" s="1"/>
  <c r="B1672" i="5" s="1"/>
  <c r="B1673" i="5" s="1"/>
  <c r="B1674" i="5" s="1"/>
  <c r="B1675" i="5" s="1"/>
  <c r="B1676" i="5" s="1"/>
  <c r="B1677" i="5" s="1"/>
  <c r="B1678" i="5" s="1"/>
  <c r="B1679" i="5" s="1"/>
  <c r="B1680" i="5" s="1"/>
  <c r="B1681" i="5" s="1"/>
  <c r="B1682" i="5" s="1"/>
  <c r="B1683" i="5" s="1"/>
  <c r="B1684" i="5" s="1"/>
  <c r="B1685" i="5" s="1"/>
  <c r="B1686" i="5" s="1"/>
  <c r="B1687" i="5" s="1"/>
  <c r="B1688" i="5" s="1"/>
  <c r="B1689" i="5" s="1"/>
  <c r="B1690" i="5" s="1"/>
  <c r="B1691" i="5" s="1"/>
  <c r="B1692" i="5" s="1"/>
  <c r="B1693" i="5" s="1"/>
  <c r="B1694" i="5" s="1"/>
  <c r="B1695" i="5" s="1"/>
  <c r="B1696" i="5" s="1"/>
  <c r="B1697" i="5" s="1"/>
  <c r="B1698" i="5" s="1"/>
  <c r="B1699" i="5" s="1"/>
  <c r="B1700" i="5" s="1"/>
  <c r="B1701" i="5" s="1"/>
  <c r="B1702" i="5" s="1"/>
  <c r="B1703" i="5" s="1"/>
  <c r="B1704" i="5" s="1"/>
  <c r="B1705" i="5" s="1"/>
  <c r="B1706" i="5" s="1"/>
  <c r="B1707" i="5" s="1"/>
  <c r="B1708" i="5" s="1"/>
  <c r="B1709" i="5" s="1"/>
  <c r="B1710" i="5" s="1"/>
  <c r="B1711" i="5" s="1"/>
  <c r="B1712" i="5" s="1"/>
  <c r="B1713" i="5" s="1"/>
  <c r="B1714" i="5" s="1"/>
  <c r="B1715" i="5" s="1"/>
  <c r="B1716" i="5" s="1"/>
  <c r="B1717" i="5" s="1"/>
  <c r="B1718" i="5" s="1"/>
  <c r="B1719" i="5" s="1"/>
  <c r="B1720" i="5" s="1"/>
  <c r="B1721" i="5" s="1"/>
  <c r="B1722" i="5" s="1"/>
  <c r="B1723" i="5" s="1"/>
  <c r="B1724" i="5" s="1"/>
  <c r="B1725" i="5" s="1"/>
  <c r="B1726" i="5" s="1"/>
  <c r="B1727" i="5" s="1"/>
  <c r="B1728" i="5" s="1"/>
  <c r="B1729" i="5" s="1"/>
  <c r="B1730" i="5" s="1"/>
  <c r="B1731" i="5" s="1"/>
  <c r="B1732" i="5" s="1"/>
  <c r="B1733" i="5" s="1"/>
  <c r="B1734" i="5" s="1"/>
  <c r="B1735" i="5" s="1"/>
  <c r="B1736" i="5" s="1"/>
  <c r="B1737" i="5" s="1"/>
  <c r="B1738" i="5" s="1"/>
  <c r="B1739" i="5" s="1"/>
  <c r="B1740" i="5" s="1"/>
  <c r="B1741" i="5" s="1"/>
  <c r="B1742" i="5" s="1"/>
  <c r="B1743" i="5" s="1"/>
  <c r="B1744" i="5" s="1"/>
  <c r="B1745" i="5" s="1"/>
  <c r="B1746" i="5" s="1"/>
  <c r="B1747" i="5" s="1"/>
  <c r="B1748" i="5" s="1"/>
  <c r="B1749" i="5" s="1"/>
  <c r="B1750" i="5" s="1"/>
  <c r="B1751" i="5" s="1"/>
  <c r="B1752" i="5" s="1"/>
  <c r="B1753" i="5" s="1"/>
  <c r="B1754" i="5" s="1"/>
  <c r="B1755" i="5" s="1"/>
  <c r="B1756" i="5" s="1"/>
  <c r="B1757" i="5" s="1"/>
  <c r="B1758" i="5" s="1"/>
  <c r="B1759" i="5" s="1"/>
  <c r="B1760" i="5" s="1"/>
  <c r="B1761" i="5" s="1"/>
  <c r="B1762" i="5" s="1"/>
  <c r="B1763" i="5" s="1"/>
  <c r="B1764" i="5" s="1"/>
  <c r="B1765" i="5" s="1"/>
  <c r="B1766" i="5" s="1"/>
  <c r="B1767" i="5" s="1"/>
  <c r="B1768" i="5" s="1"/>
  <c r="B1769" i="5" s="1"/>
  <c r="B1770" i="5" s="1"/>
  <c r="B1771" i="5" s="1"/>
  <c r="B1772" i="5" s="1"/>
  <c r="B1773" i="5" s="1"/>
  <c r="B1774" i="5" s="1"/>
  <c r="B1775" i="5" s="1"/>
  <c r="B1776" i="5" s="1"/>
  <c r="B1777" i="5" s="1"/>
  <c r="B1778" i="5" s="1"/>
  <c r="B1779" i="5" s="1"/>
  <c r="B1780" i="5" s="1"/>
  <c r="B1781" i="5" s="1"/>
  <c r="B1782" i="5" s="1"/>
  <c r="B1783" i="5" s="1"/>
  <c r="B1784" i="5" s="1"/>
  <c r="B1785" i="5" s="1"/>
  <c r="B1786" i="5" s="1"/>
  <c r="B1787" i="5" s="1"/>
  <c r="B1788" i="5" s="1"/>
  <c r="B1789" i="5" s="1"/>
  <c r="B1790" i="5" s="1"/>
  <c r="B1791" i="5" s="1"/>
  <c r="B1792" i="5" s="1"/>
  <c r="B1793" i="5" s="1"/>
  <c r="B1794" i="5" s="1"/>
  <c r="B1795" i="5" s="1"/>
  <c r="B1796" i="5" s="1"/>
  <c r="B1797" i="5" s="1"/>
  <c r="B1798" i="5" s="1"/>
  <c r="B1799" i="5" s="1"/>
  <c r="B1800" i="5" s="1"/>
  <c r="B1801" i="5" s="1"/>
  <c r="B1802" i="5" s="1"/>
  <c r="B1803" i="5" s="1"/>
  <c r="B1804" i="5" s="1"/>
  <c r="B1805" i="5" s="1"/>
  <c r="B1806" i="5" s="1"/>
  <c r="B1807" i="5" s="1"/>
  <c r="B1808" i="5" s="1"/>
  <c r="B1809" i="5" s="1"/>
  <c r="B1810" i="5" s="1"/>
  <c r="B1811" i="5" s="1"/>
  <c r="B1812" i="5" s="1"/>
  <c r="B1813" i="5" s="1"/>
  <c r="B1814" i="5" s="1"/>
  <c r="B1815" i="5" s="1"/>
  <c r="B1816" i="5" s="1"/>
  <c r="B1817" i="5" s="1"/>
  <c r="B1818" i="5" s="1"/>
  <c r="B1819" i="5" s="1"/>
  <c r="B1820" i="5" s="1"/>
  <c r="B1821" i="5" s="1"/>
  <c r="B1822" i="5" s="1"/>
  <c r="B1823" i="5" s="1"/>
  <c r="B1824" i="5" s="1"/>
  <c r="B1825" i="5" s="1"/>
  <c r="B1826" i="5" s="1"/>
  <c r="B1827" i="5" s="1"/>
  <c r="B1828" i="5" s="1"/>
  <c r="B1829" i="5" s="1"/>
  <c r="B1830" i="5" s="1"/>
  <c r="B1831" i="5" s="1"/>
  <c r="B1832" i="5" s="1"/>
  <c r="B1833" i="5" s="1"/>
  <c r="B1834" i="5" s="1"/>
  <c r="B1835" i="5" s="1"/>
  <c r="B1836" i="5" s="1"/>
  <c r="B1837" i="5" s="1"/>
  <c r="B1838" i="5" s="1"/>
  <c r="B1839" i="5" s="1"/>
  <c r="B1840" i="5" s="1"/>
  <c r="B1841" i="5" s="1"/>
  <c r="B1842" i="5" s="1"/>
  <c r="B1843" i="5" s="1"/>
  <c r="B1844" i="5" s="1"/>
  <c r="B1845" i="5" s="1"/>
  <c r="B1846" i="5" s="1"/>
  <c r="B1847" i="5" s="1"/>
  <c r="B1848" i="5" s="1"/>
  <c r="B1849" i="5" s="1"/>
  <c r="B1850" i="5" s="1"/>
  <c r="B1851" i="5" s="1"/>
  <c r="B1852" i="5" s="1"/>
  <c r="B1853" i="5" s="1"/>
  <c r="B1854" i="5" s="1"/>
  <c r="B1855" i="5" s="1"/>
  <c r="B1856" i="5" s="1"/>
  <c r="B1857" i="5" s="1"/>
  <c r="B1858" i="5" s="1"/>
  <c r="B1859" i="5" s="1"/>
  <c r="B1860" i="5" s="1"/>
  <c r="B1861" i="5" s="1"/>
  <c r="B1862" i="5" s="1"/>
  <c r="B1863" i="5" s="1"/>
  <c r="B1864" i="5" s="1"/>
  <c r="B1865" i="5" s="1"/>
  <c r="B1866" i="5" s="1"/>
  <c r="B1867" i="5" s="1"/>
  <c r="B1868" i="5" s="1"/>
  <c r="B1869" i="5" s="1"/>
  <c r="B1870" i="5" s="1"/>
  <c r="B1871" i="5" s="1"/>
  <c r="B1872" i="5" s="1"/>
  <c r="B1873" i="5" s="1"/>
  <c r="B1874" i="5" s="1"/>
  <c r="B1875" i="5" s="1"/>
  <c r="B1876" i="5" s="1"/>
  <c r="B1877" i="5" s="1"/>
  <c r="B1878" i="5" s="1"/>
  <c r="B1879" i="5" s="1"/>
  <c r="B1880" i="5" s="1"/>
  <c r="B1881" i="5" s="1"/>
  <c r="B1882" i="5" s="1"/>
  <c r="B1883" i="5" s="1"/>
  <c r="B1884" i="5" s="1"/>
  <c r="B1885" i="5" s="1"/>
  <c r="B1886" i="5" s="1"/>
  <c r="B1887" i="5" s="1"/>
  <c r="B1888" i="5" s="1"/>
  <c r="B1889" i="5" s="1"/>
  <c r="B1890" i="5" s="1"/>
  <c r="B1891" i="5" s="1"/>
  <c r="B1892" i="5" s="1"/>
  <c r="B1893" i="5" s="1"/>
  <c r="B1894" i="5" s="1"/>
  <c r="B1895" i="5" s="1"/>
  <c r="B1896" i="5" s="1"/>
  <c r="B1897" i="5" s="1"/>
  <c r="B1898" i="5" s="1"/>
  <c r="B1899" i="5" s="1"/>
  <c r="B1900" i="5" s="1"/>
  <c r="B1901" i="5" s="1"/>
  <c r="B1902" i="5" s="1"/>
  <c r="B1903" i="5" s="1"/>
  <c r="B1904" i="5" s="1"/>
  <c r="B1905" i="5" s="1"/>
  <c r="B1906" i="5" s="1"/>
  <c r="B1907" i="5" s="1"/>
  <c r="B1908" i="5" s="1"/>
  <c r="B1909" i="5" s="1"/>
  <c r="B1910" i="5" s="1"/>
  <c r="B1911" i="5" s="1"/>
  <c r="B1912" i="5" s="1"/>
  <c r="B1913" i="5" s="1"/>
  <c r="B1914" i="5" s="1"/>
  <c r="B1915" i="5" s="1"/>
  <c r="B1916" i="5" s="1"/>
  <c r="B1917" i="5" s="1"/>
  <c r="B1918" i="5" s="1"/>
  <c r="B1919" i="5" s="1"/>
  <c r="B1920" i="5" s="1"/>
  <c r="B1921" i="5" s="1"/>
  <c r="B1922" i="5" s="1"/>
  <c r="B1923" i="5" s="1"/>
  <c r="B1924" i="5" s="1"/>
  <c r="B1925" i="5" s="1"/>
  <c r="B1926" i="5" s="1"/>
  <c r="B1927" i="5" s="1"/>
  <c r="B1928" i="5" s="1"/>
  <c r="B1929" i="5" s="1"/>
  <c r="B1930" i="5" s="1"/>
  <c r="B1931" i="5" s="1"/>
  <c r="B1932" i="5" s="1"/>
  <c r="B1933" i="5" s="1"/>
  <c r="B1934" i="5" s="1"/>
  <c r="B1935" i="5" s="1"/>
  <c r="B1936" i="5" s="1"/>
  <c r="B1937" i="5" s="1"/>
  <c r="B1938" i="5" s="1"/>
  <c r="B1939" i="5" s="1"/>
  <c r="B1940" i="5" s="1"/>
  <c r="B1941" i="5" s="1"/>
  <c r="B1942" i="5" s="1"/>
  <c r="B1943" i="5" s="1"/>
  <c r="B1944" i="5" s="1"/>
  <c r="B1945" i="5" s="1"/>
  <c r="B1946" i="5" s="1"/>
  <c r="B1947" i="5" s="1"/>
  <c r="B1948" i="5" s="1"/>
  <c r="B1949" i="5" s="1"/>
  <c r="B1950" i="5" s="1"/>
  <c r="B1951" i="5" s="1"/>
  <c r="B1952" i="5" s="1"/>
  <c r="B1953" i="5" s="1"/>
  <c r="B1954" i="5" s="1"/>
  <c r="B1955" i="5" s="1"/>
  <c r="B1956" i="5" s="1"/>
  <c r="B1957" i="5" s="1"/>
  <c r="B1958" i="5" s="1"/>
  <c r="B1959" i="5" s="1"/>
  <c r="B1960" i="5" s="1"/>
  <c r="B1961" i="5" s="1"/>
  <c r="B1962" i="5" s="1"/>
  <c r="B1963" i="5" s="1"/>
  <c r="B1964" i="5" s="1"/>
  <c r="B1965" i="5" s="1"/>
  <c r="B1966" i="5" s="1"/>
  <c r="B1967" i="5" s="1"/>
  <c r="B1968" i="5" s="1"/>
  <c r="B1969" i="5" s="1"/>
  <c r="B1970" i="5" s="1"/>
  <c r="B1971" i="5" s="1"/>
  <c r="B1972" i="5" s="1"/>
  <c r="B1973" i="5" s="1"/>
  <c r="B1974" i="5" s="1"/>
  <c r="B1975" i="5" s="1"/>
  <c r="B1976" i="5" s="1"/>
  <c r="B1977" i="5" s="1"/>
  <c r="B1978" i="5" s="1"/>
  <c r="B1979" i="5" s="1"/>
  <c r="B1980" i="5" s="1"/>
  <c r="B1981" i="5" s="1"/>
  <c r="B1982" i="5" s="1"/>
  <c r="B1983" i="5" s="1"/>
  <c r="B1984" i="5" s="1"/>
  <c r="B1985" i="5" s="1"/>
  <c r="B1986" i="5" s="1"/>
  <c r="B1987" i="5" s="1"/>
  <c r="B1988" i="5" s="1"/>
  <c r="B1989" i="5" s="1"/>
  <c r="B1990" i="5" s="1"/>
  <c r="B1991" i="5" s="1"/>
  <c r="B1992" i="5" s="1"/>
  <c r="B1993" i="5" s="1"/>
  <c r="B1994" i="5" s="1"/>
  <c r="B1995" i="5" s="1"/>
  <c r="B1996" i="5" s="1"/>
  <c r="B1997" i="5" s="1"/>
  <c r="B1998" i="5" s="1"/>
  <c r="B1999" i="5" s="1"/>
  <c r="B2000" i="5" s="1"/>
  <c r="B2001" i="5" s="1"/>
  <c r="B2002" i="5" s="1"/>
  <c r="B2003" i="5" s="1"/>
  <c r="B2004" i="5" s="1"/>
  <c r="B2005" i="5" s="1"/>
  <c r="B2006" i="5" s="1"/>
  <c r="B2007" i="5" s="1"/>
  <c r="B2008" i="5" s="1"/>
  <c r="B2009" i="5" s="1"/>
  <c r="B2010" i="5" s="1"/>
  <c r="B2011" i="5" s="1"/>
  <c r="B2012" i="5" s="1"/>
  <c r="B2013" i="5" s="1"/>
  <c r="B2014" i="5" s="1"/>
  <c r="B2015" i="5" s="1"/>
  <c r="B2016" i="5" s="1"/>
  <c r="B2017" i="5" s="1"/>
  <c r="B2018" i="5" s="1"/>
  <c r="B2019" i="5" s="1"/>
  <c r="B2020" i="5" s="1"/>
  <c r="B2021" i="5" s="1"/>
  <c r="B2022" i="5" s="1"/>
  <c r="B2023" i="5" s="1"/>
  <c r="B2024" i="5" s="1"/>
  <c r="B2025" i="5" s="1"/>
  <c r="B2026" i="5" s="1"/>
  <c r="B2027" i="5" s="1"/>
  <c r="B2028" i="5" s="1"/>
  <c r="B2029" i="5" s="1"/>
  <c r="B2030" i="5" s="1"/>
  <c r="B2031" i="5" s="1"/>
  <c r="B2032" i="5" s="1"/>
  <c r="B2033" i="5" s="1"/>
  <c r="B2034" i="5" s="1"/>
  <c r="B2035" i="5" s="1"/>
  <c r="B2036" i="5" s="1"/>
  <c r="B2037" i="5" s="1"/>
  <c r="B2038" i="5" s="1"/>
  <c r="B2039" i="5" s="1"/>
  <c r="B2040" i="5" s="1"/>
  <c r="B2041" i="5" s="1"/>
  <c r="B2042" i="5" s="1"/>
  <c r="B2043" i="5" s="1"/>
  <c r="B2044" i="5" s="1"/>
  <c r="B2045" i="5" s="1"/>
  <c r="B2046" i="5" s="1"/>
  <c r="B2047" i="5" s="1"/>
  <c r="B2048" i="5" s="1"/>
  <c r="B2049" i="5" s="1"/>
  <c r="B2050" i="5" s="1"/>
  <c r="B2051" i="5" s="1"/>
  <c r="B2052" i="5" s="1"/>
  <c r="B2053" i="5" s="1"/>
  <c r="B2054" i="5" s="1"/>
  <c r="B2055" i="5" s="1"/>
  <c r="B2056" i="5" s="1"/>
  <c r="B2057" i="5" s="1"/>
  <c r="B2058" i="5" s="1"/>
  <c r="B2059" i="5" s="1"/>
  <c r="B2060" i="5" s="1"/>
  <c r="B2061" i="5" s="1"/>
  <c r="B2062" i="5" s="1"/>
  <c r="B2063" i="5" s="1"/>
  <c r="B2064" i="5" s="1"/>
  <c r="B2065" i="5" s="1"/>
  <c r="B2066" i="5" s="1"/>
  <c r="B2067" i="5" s="1"/>
  <c r="B2068" i="5" s="1"/>
  <c r="B2069" i="5" s="1"/>
  <c r="B2070" i="5" s="1"/>
  <c r="B2071" i="5" s="1"/>
  <c r="B2072" i="5" s="1"/>
  <c r="B2073" i="5" s="1"/>
  <c r="B2074" i="5" s="1"/>
  <c r="B2075" i="5" s="1"/>
  <c r="B2076" i="5" s="1"/>
  <c r="B2077" i="5" s="1"/>
  <c r="B2078" i="5" s="1"/>
  <c r="B2079" i="5" s="1"/>
  <c r="B2080" i="5" s="1"/>
  <c r="B2081" i="5" s="1"/>
  <c r="B2082" i="5" s="1"/>
  <c r="B2083" i="5" s="1"/>
  <c r="B2084" i="5" s="1"/>
  <c r="B2085" i="5" s="1"/>
  <c r="B2086" i="5" s="1"/>
  <c r="B2087" i="5" s="1"/>
  <c r="B2088" i="5" s="1"/>
  <c r="B2089" i="5" s="1"/>
  <c r="B2090" i="5" s="1"/>
  <c r="B2091" i="5" s="1"/>
  <c r="B2092" i="5" s="1"/>
  <c r="B2093" i="5" s="1"/>
  <c r="B2094" i="5" s="1"/>
  <c r="B2095" i="5" s="1"/>
  <c r="B2096" i="5" s="1"/>
  <c r="B2097" i="5" s="1"/>
  <c r="B2098" i="5" s="1"/>
  <c r="B2099" i="5" s="1"/>
  <c r="B2100" i="5" s="1"/>
  <c r="B2101" i="5" s="1"/>
  <c r="B2102" i="5" s="1"/>
  <c r="B2103" i="5" s="1"/>
  <c r="B2104" i="5" s="1"/>
  <c r="B2105" i="5" s="1"/>
  <c r="B2106" i="5" s="1"/>
  <c r="B2107" i="5" s="1"/>
  <c r="B2108" i="5" s="1"/>
  <c r="B2109" i="5" s="1"/>
  <c r="B2110" i="5" s="1"/>
  <c r="B2111" i="5" s="1"/>
  <c r="B2112" i="5" s="1"/>
  <c r="B2113" i="5" s="1"/>
  <c r="B2114" i="5" s="1"/>
  <c r="B2115" i="5" s="1"/>
  <c r="B2116" i="5" s="1"/>
  <c r="B2117" i="5" s="1"/>
  <c r="B2118" i="5" s="1"/>
  <c r="B2119" i="5" s="1"/>
  <c r="B2120" i="5" s="1"/>
  <c r="B2121" i="5" s="1"/>
  <c r="B2122" i="5" s="1"/>
  <c r="B2123" i="5" s="1"/>
  <c r="B2124" i="5" s="1"/>
  <c r="B2125" i="5" s="1"/>
  <c r="B2126" i="5" s="1"/>
  <c r="B2127" i="5" s="1"/>
  <c r="B2128" i="5" s="1"/>
  <c r="B2129" i="5" s="1"/>
  <c r="B2130" i="5" s="1"/>
  <c r="B2131" i="5" s="1"/>
  <c r="B2132" i="5" s="1"/>
  <c r="B2133" i="5" s="1"/>
  <c r="B2134" i="5" s="1"/>
  <c r="B2135" i="5" s="1"/>
  <c r="B2136" i="5" s="1"/>
  <c r="B2137" i="5" s="1"/>
  <c r="B2138" i="5" s="1"/>
  <c r="B2139" i="5" s="1"/>
  <c r="B2140" i="5" s="1"/>
  <c r="B2141" i="5" s="1"/>
  <c r="B2142" i="5" s="1"/>
  <c r="B2143" i="5" s="1"/>
  <c r="B2144" i="5" s="1"/>
  <c r="B2145" i="5" s="1"/>
  <c r="B2146" i="5" s="1"/>
  <c r="B2147" i="5" s="1"/>
  <c r="B2148" i="5" s="1"/>
  <c r="B2149" i="5" s="1"/>
  <c r="B2150" i="5" s="1"/>
  <c r="B2151" i="5" s="1"/>
  <c r="B2152" i="5" s="1"/>
  <c r="B2153" i="5" s="1"/>
  <c r="B2154" i="5" s="1"/>
  <c r="B2155" i="5" s="1"/>
  <c r="B2156" i="5" s="1"/>
  <c r="B2157" i="5" s="1"/>
  <c r="B2158" i="5" s="1"/>
  <c r="B2159" i="5" s="1"/>
  <c r="B2160" i="5" s="1"/>
  <c r="B2161" i="5" s="1"/>
  <c r="B2162" i="5" s="1"/>
  <c r="B2163" i="5" s="1"/>
  <c r="B2164" i="5" s="1"/>
  <c r="B2165" i="5" s="1"/>
  <c r="B2166" i="5" s="1"/>
  <c r="B2167" i="5" s="1"/>
  <c r="B2168" i="5" s="1"/>
  <c r="B2169" i="5" s="1"/>
  <c r="B2170" i="5" s="1"/>
  <c r="B2171" i="5" s="1"/>
  <c r="B2172" i="5" s="1"/>
  <c r="B2173" i="5" s="1"/>
  <c r="B2174" i="5" s="1"/>
  <c r="B2175" i="5" s="1"/>
  <c r="B2176" i="5" s="1"/>
  <c r="B2177" i="5" s="1"/>
  <c r="B2178" i="5" s="1"/>
  <c r="B2179" i="5" s="1"/>
  <c r="B2180" i="5" s="1"/>
  <c r="B2181" i="5" s="1"/>
  <c r="B2182" i="5" s="1"/>
  <c r="B2183" i="5" s="1"/>
  <c r="B2184" i="5" s="1"/>
  <c r="B2185" i="5" s="1"/>
  <c r="B2186" i="5" s="1"/>
  <c r="B2187" i="5" s="1"/>
  <c r="B2188" i="5" s="1"/>
  <c r="B2189" i="5" s="1"/>
  <c r="B2190" i="5" s="1"/>
  <c r="B2191" i="5" s="1"/>
  <c r="B2192" i="5" s="1"/>
  <c r="B2193" i="5" s="1"/>
  <c r="B2194" i="5" s="1"/>
  <c r="B2195" i="5" s="1"/>
  <c r="B2196" i="5" s="1"/>
  <c r="B2197" i="5" s="1"/>
  <c r="B2198" i="5" s="1"/>
  <c r="B2199" i="5" s="1"/>
  <c r="B2200" i="5" s="1"/>
  <c r="B2201" i="5" s="1"/>
  <c r="B2202" i="5" s="1"/>
  <c r="B2203" i="5" s="1"/>
  <c r="B2204" i="5" s="1"/>
  <c r="B2205" i="5" s="1"/>
  <c r="B2206" i="5" s="1"/>
  <c r="B2207" i="5" s="1"/>
  <c r="B2208" i="5" s="1"/>
  <c r="B2209" i="5" s="1"/>
  <c r="B2210" i="5" s="1"/>
  <c r="B2211" i="5" s="1"/>
  <c r="B2212" i="5" s="1"/>
  <c r="B2213" i="5" s="1"/>
  <c r="B2214" i="5" s="1"/>
  <c r="B2215" i="5" s="1"/>
  <c r="B2216" i="5" s="1"/>
  <c r="B2217" i="5" s="1"/>
  <c r="B2218" i="5" s="1"/>
  <c r="B2219" i="5" s="1"/>
  <c r="B2220" i="5" s="1"/>
  <c r="B2221" i="5" s="1"/>
  <c r="B2222" i="5" s="1"/>
  <c r="B2223" i="5" s="1"/>
  <c r="B2224" i="5" s="1"/>
  <c r="B2225" i="5" s="1"/>
  <c r="B2226" i="5" s="1"/>
  <c r="B2227" i="5" s="1"/>
  <c r="B2228" i="5" s="1"/>
  <c r="B2229" i="5" s="1"/>
  <c r="B2230" i="5" s="1"/>
  <c r="B2231" i="5" s="1"/>
  <c r="B2232" i="5" s="1"/>
  <c r="B2233" i="5" s="1"/>
  <c r="B2234" i="5" s="1"/>
  <c r="B2235" i="5" s="1"/>
  <c r="B2236" i="5" s="1"/>
  <c r="B2237" i="5" s="1"/>
  <c r="B2238" i="5" s="1"/>
  <c r="B2239" i="5" s="1"/>
  <c r="B2240" i="5" s="1"/>
  <c r="B2241" i="5" s="1"/>
  <c r="B2242" i="5" s="1"/>
  <c r="B2243" i="5" s="1"/>
  <c r="B2244" i="5" s="1"/>
  <c r="B2245" i="5" s="1"/>
  <c r="B2246" i="5" s="1"/>
  <c r="B2247" i="5" s="1"/>
  <c r="B2248" i="5" s="1"/>
  <c r="B2249" i="5" s="1"/>
  <c r="B2250" i="5" s="1"/>
  <c r="B2251" i="5" s="1"/>
  <c r="B2252" i="5" s="1"/>
  <c r="B2253" i="5" s="1"/>
  <c r="B2254" i="5" s="1"/>
  <c r="B2255" i="5" s="1"/>
  <c r="B2256" i="5" s="1"/>
  <c r="B2257" i="5" s="1"/>
  <c r="B2258" i="5" s="1"/>
  <c r="B2259" i="5" s="1"/>
  <c r="B2260" i="5" s="1"/>
  <c r="B2261" i="5" s="1"/>
  <c r="B2262" i="5" s="1"/>
  <c r="B2263" i="5" s="1"/>
  <c r="B2264" i="5" s="1"/>
  <c r="B2265" i="5" s="1"/>
  <c r="B2266" i="5" s="1"/>
  <c r="B2267" i="5" s="1"/>
  <c r="B2268" i="5" s="1"/>
  <c r="B2269" i="5" s="1"/>
  <c r="B2270" i="5" s="1"/>
  <c r="B2271" i="5" s="1"/>
  <c r="B2272" i="5" s="1"/>
  <c r="B2273" i="5" s="1"/>
  <c r="B2274" i="5" s="1"/>
  <c r="B2275" i="5" s="1"/>
  <c r="B2276" i="5" s="1"/>
  <c r="B2277" i="5" s="1"/>
  <c r="B2278" i="5" s="1"/>
  <c r="B2279" i="5" s="1"/>
  <c r="B2280" i="5" s="1"/>
  <c r="B2281" i="5" s="1"/>
  <c r="B2282" i="5" s="1"/>
  <c r="B2283" i="5" s="1"/>
  <c r="B2284" i="5" s="1"/>
  <c r="B2285" i="5" s="1"/>
  <c r="B2286" i="5" s="1"/>
  <c r="B2287" i="5" s="1"/>
  <c r="B2288" i="5" s="1"/>
  <c r="B2289" i="5" s="1"/>
  <c r="B2290" i="5" s="1"/>
  <c r="B2291" i="5" s="1"/>
  <c r="B2292" i="5" s="1"/>
  <c r="B2293" i="5" s="1"/>
  <c r="B2294" i="5" s="1"/>
  <c r="B2295" i="5" s="1"/>
  <c r="B2296" i="5" s="1"/>
  <c r="B2297" i="5" s="1"/>
  <c r="B2298" i="5" s="1"/>
  <c r="B2299" i="5" s="1"/>
  <c r="B2300" i="5" s="1"/>
  <c r="B2301" i="5" s="1"/>
  <c r="B2302" i="5" s="1"/>
  <c r="B2303" i="5" s="1"/>
  <c r="B2304" i="5" s="1"/>
  <c r="B2305" i="5" s="1"/>
  <c r="B2306" i="5" s="1"/>
  <c r="B2307" i="5" s="1"/>
  <c r="B2308" i="5" s="1"/>
  <c r="B2309" i="5" s="1"/>
  <c r="B2310" i="5" s="1"/>
  <c r="B2311" i="5" s="1"/>
  <c r="B2312" i="5" s="1"/>
  <c r="B2313" i="5" s="1"/>
  <c r="B2314" i="5" s="1"/>
  <c r="B2315" i="5" s="1"/>
  <c r="B2316" i="5" s="1"/>
  <c r="B2317" i="5" s="1"/>
  <c r="B2318" i="5" s="1"/>
  <c r="B2319" i="5" s="1"/>
  <c r="B2320" i="5" s="1"/>
  <c r="B2321" i="5" s="1"/>
  <c r="B2322" i="5" s="1"/>
  <c r="B2323" i="5" s="1"/>
  <c r="B2324" i="5" s="1"/>
  <c r="B2325" i="5" s="1"/>
  <c r="B2326" i="5" s="1"/>
  <c r="B2327" i="5" s="1"/>
  <c r="B2328" i="5" s="1"/>
  <c r="B2329" i="5" s="1"/>
  <c r="B2330" i="5" s="1"/>
  <c r="B2331" i="5" s="1"/>
  <c r="B2332" i="5" s="1"/>
  <c r="B2333" i="5" s="1"/>
  <c r="B2334" i="5" s="1"/>
  <c r="B2335" i="5" s="1"/>
  <c r="B2336" i="5" s="1"/>
  <c r="B2337" i="5" s="1"/>
  <c r="B2338" i="5" s="1"/>
  <c r="B2339" i="5" s="1"/>
  <c r="B2340" i="5" s="1"/>
  <c r="B2341" i="5" s="1"/>
  <c r="B2342" i="5" s="1"/>
  <c r="B2343" i="5" s="1"/>
  <c r="B2344" i="5" s="1"/>
  <c r="B2345" i="5" s="1"/>
  <c r="B2346" i="5" s="1"/>
  <c r="B2347" i="5" s="1"/>
  <c r="B2348" i="5" s="1"/>
  <c r="B2349" i="5" s="1"/>
  <c r="B2350" i="5" s="1"/>
  <c r="B2351" i="5" s="1"/>
  <c r="B2352" i="5" s="1"/>
  <c r="B2353" i="5" s="1"/>
  <c r="B2354" i="5" s="1"/>
  <c r="B2355" i="5" s="1"/>
  <c r="B2356" i="5" s="1"/>
  <c r="B2357" i="5" s="1"/>
  <c r="B2358" i="5" s="1"/>
  <c r="B2359" i="5" s="1"/>
  <c r="B2360" i="5" s="1"/>
  <c r="B2361" i="5" s="1"/>
  <c r="B2362" i="5" s="1"/>
  <c r="B2363" i="5" s="1"/>
  <c r="B2364" i="5" s="1"/>
  <c r="B2365" i="5" s="1"/>
  <c r="B2366" i="5" s="1"/>
  <c r="B2367" i="5" s="1"/>
  <c r="B2368" i="5" s="1"/>
  <c r="B2369" i="5" s="1"/>
  <c r="B2370" i="5" s="1"/>
  <c r="B2371" i="5" s="1"/>
  <c r="B2372" i="5" s="1"/>
  <c r="B2373" i="5" s="1"/>
  <c r="B2374" i="5" s="1"/>
  <c r="B2375" i="5" s="1"/>
  <c r="B2376" i="5" s="1"/>
  <c r="B2377" i="5" s="1"/>
  <c r="B2378" i="5" s="1"/>
  <c r="B2379" i="5" s="1"/>
  <c r="B2380" i="5" s="1"/>
  <c r="B2381" i="5" s="1"/>
  <c r="B2382" i="5" s="1"/>
  <c r="B2383" i="5" s="1"/>
  <c r="B2384" i="5" s="1"/>
  <c r="B2385" i="5" s="1"/>
  <c r="B2386" i="5" s="1"/>
  <c r="B2387" i="5" s="1"/>
  <c r="B2388" i="5" s="1"/>
  <c r="B2389" i="5" s="1"/>
  <c r="B2390" i="5" s="1"/>
  <c r="B2391" i="5" s="1"/>
  <c r="B2392" i="5" s="1"/>
  <c r="B2393" i="5" s="1"/>
  <c r="B2394" i="5" s="1"/>
  <c r="B2395" i="5" s="1"/>
  <c r="B2396" i="5" s="1"/>
  <c r="B2397" i="5" s="1"/>
  <c r="B2398" i="5" s="1"/>
  <c r="B2399" i="5" s="1"/>
  <c r="B2400" i="5" s="1"/>
  <c r="B2401" i="5" s="1"/>
  <c r="B2402" i="5" s="1"/>
  <c r="B2403" i="5" s="1"/>
  <c r="B2404" i="5" s="1"/>
  <c r="B2405" i="5" s="1"/>
  <c r="B2406" i="5" s="1"/>
  <c r="B2407" i="5" s="1"/>
  <c r="B2408" i="5" s="1"/>
  <c r="B2409" i="5" s="1"/>
  <c r="B2410" i="5" s="1"/>
  <c r="B2411" i="5" s="1"/>
  <c r="B2412" i="5" s="1"/>
  <c r="B2413" i="5" s="1"/>
  <c r="B2414" i="5" s="1"/>
  <c r="B2415" i="5" s="1"/>
  <c r="B2416" i="5" s="1"/>
  <c r="B2417" i="5" s="1"/>
  <c r="B2418" i="5" s="1"/>
  <c r="B2419" i="5" s="1"/>
  <c r="B2420" i="5" s="1"/>
  <c r="B2421" i="5" s="1"/>
  <c r="B2422" i="5" s="1"/>
  <c r="B2423" i="5" s="1"/>
  <c r="B2424" i="5" s="1"/>
  <c r="B2425" i="5" s="1"/>
  <c r="B2426" i="5" s="1"/>
  <c r="B2427" i="5" s="1"/>
  <c r="B2428" i="5" s="1"/>
  <c r="B2429" i="5" s="1"/>
  <c r="B2430" i="5" s="1"/>
  <c r="B2431" i="5" s="1"/>
  <c r="B2432" i="5" s="1"/>
  <c r="B2433" i="5" s="1"/>
  <c r="B2434" i="5" s="1"/>
  <c r="B2435" i="5" s="1"/>
  <c r="B2436" i="5" s="1"/>
  <c r="B2437" i="5" s="1"/>
  <c r="B2438" i="5" s="1"/>
  <c r="B2439" i="5" s="1"/>
  <c r="B2440" i="5" s="1"/>
  <c r="B2441" i="5" s="1"/>
  <c r="B2442" i="5" s="1"/>
  <c r="B2443" i="5" s="1"/>
  <c r="B2444" i="5" s="1"/>
  <c r="B2445" i="5" s="1"/>
  <c r="B2446" i="5" s="1"/>
  <c r="B2447" i="5" s="1"/>
  <c r="B2448" i="5" s="1"/>
  <c r="B2449" i="5" s="1"/>
  <c r="B2450" i="5" s="1"/>
  <c r="B2451" i="5" s="1"/>
  <c r="B2452" i="5" s="1"/>
  <c r="B2453" i="5" s="1"/>
  <c r="B2454" i="5" s="1"/>
  <c r="B2455" i="5" s="1"/>
  <c r="B2456" i="5" s="1"/>
  <c r="B2457" i="5" s="1"/>
  <c r="B2458" i="5" s="1"/>
  <c r="B2459" i="5" s="1"/>
  <c r="B2460" i="5" s="1"/>
  <c r="B2461" i="5" s="1"/>
  <c r="B2462" i="5" s="1"/>
  <c r="B2463" i="5" s="1"/>
  <c r="B2464" i="5" s="1"/>
  <c r="B2465" i="5" s="1"/>
  <c r="B2466" i="5" s="1"/>
  <c r="B2467" i="5" s="1"/>
  <c r="B2468" i="5" s="1"/>
  <c r="B2469" i="5" s="1"/>
  <c r="B2470" i="5" s="1"/>
  <c r="B2471" i="5" s="1"/>
  <c r="B2472" i="5" s="1"/>
  <c r="B2473" i="5" s="1"/>
  <c r="B2474" i="5" s="1"/>
  <c r="B2475" i="5" s="1"/>
  <c r="B2476" i="5" s="1"/>
  <c r="B2477" i="5" s="1"/>
  <c r="B2478" i="5" s="1"/>
  <c r="B2479" i="5" s="1"/>
  <c r="B2480" i="5" s="1"/>
  <c r="B2481" i="5" s="1"/>
  <c r="B2482" i="5" s="1"/>
  <c r="B2483" i="5" s="1"/>
  <c r="B2484" i="5" s="1"/>
  <c r="B2485" i="5" s="1"/>
  <c r="B2486" i="5" s="1"/>
  <c r="B2487" i="5" s="1"/>
  <c r="B2488" i="5" s="1"/>
  <c r="B2489" i="5" s="1"/>
  <c r="B2490" i="5" s="1"/>
  <c r="B2491" i="5" s="1"/>
  <c r="B2492" i="5" s="1"/>
  <c r="B2493" i="5" s="1"/>
  <c r="B2494" i="5" s="1"/>
  <c r="B2495" i="5" s="1"/>
  <c r="B2496" i="5" s="1"/>
  <c r="B2497" i="5" s="1"/>
  <c r="B2498" i="5" s="1"/>
  <c r="B2499" i="5" s="1"/>
  <c r="B2500" i="5" s="1"/>
  <c r="B2501" i="5" s="1"/>
  <c r="B2502" i="5" s="1"/>
  <c r="B2503" i="5" s="1"/>
  <c r="B2504" i="5" s="1"/>
  <c r="B2505" i="5" s="1"/>
  <c r="B2506" i="5" s="1"/>
  <c r="B2507" i="5" s="1"/>
  <c r="B2508" i="5" s="1"/>
  <c r="B2509" i="5" s="1"/>
  <c r="B2510" i="5" s="1"/>
  <c r="B2511" i="5" s="1"/>
  <c r="B2512" i="5" s="1"/>
  <c r="B2513" i="5" s="1"/>
  <c r="B2514" i="5" s="1"/>
  <c r="B2515" i="5" s="1"/>
  <c r="B2516" i="5" s="1"/>
  <c r="B2517" i="5" s="1"/>
  <c r="B2518" i="5" s="1"/>
  <c r="B2519" i="5" s="1"/>
  <c r="B2520" i="5" s="1"/>
  <c r="B2521" i="5" s="1"/>
  <c r="B2522" i="5" s="1"/>
  <c r="B2523" i="5" s="1"/>
  <c r="B2524" i="5" s="1"/>
  <c r="B2525" i="5" s="1"/>
  <c r="B2526" i="5" s="1"/>
  <c r="B2527" i="5" s="1"/>
  <c r="B2528" i="5" s="1"/>
  <c r="B2529" i="5" s="1"/>
  <c r="B2530" i="5" s="1"/>
  <c r="B2531" i="5" s="1"/>
  <c r="B2532" i="5" s="1"/>
  <c r="B2533" i="5" s="1"/>
  <c r="B2534" i="5" s="1"/>
  <c r="B2535" i="5" s="1"/>
  <c r="B2536" i="5" s="1"/>
  <c r="B2537" i="5" s="1"/>
  <c r="B2538" i="5" s="1"/>
  <c r="B2539" i="5" s="1"/>
  <c r="B2540" i="5" s="1"/>
  <c r="B2541" i="5" s="1"/>
  <c r="B2542" i="5" s="1"/>
  <c r="B2543" i="5" s="1"/>
  <c r="B2544" i="5" s="1"/>
  <c r="B2545" i="5" s="1"/>
  <c r="B2546" i="5" s="1"/>
  <c r="B2547" i="5" s="1"/>
  <c r="B2548" i="5" s="1"/>
  <c r="B2549" i="5" s="1"/>
  <c r="B2550" i="5" s="1"/>
  <c r="B2551" i="5" s="1"/>
  <c r="B2552" i="5" s="1"/>
  <c r="B2553" i="5" s="1"/>
  <c r="B2554" i="5" s="1"/>
  <c r="B2555" i="5" s="1"/>
  <c r="B2556" i="5" s="1"/>
  <c r="B2557" i="5" s="1"/>
  <c r="B2558" i="5" s="1"/>
  <c r="B2559" i="5" s="1"/>
  <c r="B2560" i="5" s="1"/>
  <c r="B2561" i="5" s="1"/>
  <c r="B2562" i="5" s="1"/>
  <c r="B2563" i="5" s="1"/>
  <c r="B2564" i="5" s="1"/>
  <c r="B2565" i="5" s="1"/>
  <c r="B2566" i="5" s="1"/>
  <c r="B2567" i="5" s="1"/>
  <c r="B2568" i="5" s="1"/>
  <c r="B2569" i="5" s="1"/>
  <c r="B2570" i="5" s="1"/>
  <c r="B2571" i="5" s="1"/>
  <c r="B2572" i="5" s="1"/>
  <c r="B2573" i="5" s="1"/>
  <c r="B2574" i="5" s="1"/>
  <c r="B2575" i="5" s="1"/>
  <c r="B2576" i="5" s="1"/>
  <c r="B2577" i="5" s="1"/>
  <c r="B2578" i="5" s="1"/>
  <c r="B2579" i="5" s="1"/>
  <c r="B2580" i="5" s="1"/>
  <c r="B2581" i="5" s="1"/>
  <c r="B2582" i="5" s="1"/>
  <c r="B2583" i="5" s="1"/>
  <c r="B2584" i="5" s="1"/>
  <c r="B2585" i="5" s="1"/>
  <c r="B2586" i="5" s="1"/>
  <c r="B2587" i="5" s="1"/>
  <c r="B2588" i="5" s="1"/>
  <c r="B2589" i="5" s="1"/>
  <c r="B2590" i="5" s="1"/>
  <c r="B2591" i="5" s="1"/>
  <c r="B2592" i="5" s="1"/>
  <c r="B2593" i="5" s="1"/>
  <c r="B2594" i="5" s="1"/>
  <c r="B2595" i="5" s="1"/>
  <c r="B2596" i="5" s="1"/>
  <c r="B2597" i="5" s="1"/>
  <c r="B2598" i="5" s="1"/>
  <c r="B2599" i="5" s="1"/>
  <c r="B2600" i="5" s="1"/>
  <c r="B2601" i="5" s="1"/>
  <c r="B2602" i="5" s="1"/>
  <c r="B2603" i="5" s="1"/>
  <c r="B2604" i="5" s="1"/>
  <c r="B2605" i="5" s="1"/>
  <c r="B2606" i="5" s="1"/>
  <c r="B2607" i="5" s="1"/>
  <c r="B2608" i="5" s="1"/>
  <c r="B2609" i="5" s="1"/>
  <c r="B2610" i="5" s="1"/>
  <c r="B2611" i="5" s="1"/>
  <c r="B2612" i="5" s="1"/>
  <c r="B2613" i="5" s="1"/>
  <c r="B2614" i="5" s="1"/>
  <c r="B2615" i="5" s="1"/>
  <c r="B2616" i="5" s="1"/>
  <c r="B2617" i="5" s="1"/>
  <c r="B2618" i="5" s="1"/>
  <c r="B2619" i="5" s="1"/>
  <c r="B2620" i="5" s="1"/>
  <c r="B2621" i="5" s="1"/>
  <c r="B2622" i="5" s="1"/>
  <c r="B2623" i="5" s="1"/>
  <c r="B2624" i="5" s="1"/>
  <c r="B2625" i="5" s="1"/>
  <c r="B2626" i="5" s="1"/>
  <c r="B2627" i="5" s="1"/>
  <c r="B2628" i="5" s="1"/>
  <c r="B2629" i="5" s="1"/>
  <c r="B2630" i="5" s="1"/>
  <c r="B2631" i="5" s="1"/>
  <c r="B2632" i="5" s="1"/>
  <c r="B2633" i="5" s="1"/>
  <c r="B2634" i="5" s="1"/>
  <c r="B2635" i="5" s="1"/>
  <c r="B2636" i="5" s="1"/>
  <c r="B2637" i="5" s="1"/>
  <c r="B2638" i="5" s="1"/>
  <c r="B2639" i="5" s="1"/>
  <c r="B2640" i="5" s="1"/>
  <c r="B2641" i="5" s="1"/>
  <c r="B2642" i="5" s="1"/>
  <c r="B2643" i="5" s="1"/>
  <c r="B2644" i="5" s="1"/>
  <c r="B2645" i="5" s="1"/>
  <c r="B2646" i="5" s="1"/>
  <c r="B2647" i="5" s="1"/>
  <c r="B2648" i="5" s="1"/>
  <c r="B2649" i="5" s="1"/>
  <c r="B2650" i="5" s="1"/>
  <c r="B2651" i="5" s="1"/>
  <c r="B2652" i="5" s="1"/>
  <c r="B2653" i="5" s="1"/>
  <c r="B2654" i="5" s="1"/>
  <c r="B2655" i="5" s="1"/>
  <c r="B2656" i="5" s="1"/>
  <c r="B2657" i="5" s="1"/>
  <c r="B2658" i="5" s="1"/>
  <c r="B2659" i="5" s="1"/>
  <c r="B2660" i="5" s="1"/>
  <c r="B2661" i="5" s="1"/>
  <c r="B2662" i="5" s="1"/>
  <c r="B2663" i="5" s="1"/>
  <c r="B2664" i="5" s="1"/>
  <c r="B2665" i="5" s="1"/>
  <c r="B2666" i="5" s="1"/>
  <c r="B2667" i="5" s="1"/>
  <c r="B2668" i="5" s="1"/>
  <c r="B2669" i="5" s="1"/>
  <c r="B2670" i="5" s="1"/>
  <c r="B2671" i="5" s="1"/>
  <c r="B2672" i="5" s="1"/>
  <c r="B2673" i="5" s="1"/>
  <c r="B2674" i="5" s="1"/>
  <c r="B2675" i="5" s="1"/>
  <c r="B2676" i="5" s="1"/>
  <c r="B2677" i="5" s="1"/>
  <c r="B2678" i="5" s="1"/>
  <c r="B2679" i="5" s="1"/>
  <c r="B2680" i="5" s="1"/>
  <c r="B2681" i="5" s="1"/>
  <c r="B2682" i="5" s="1"/>
  <c r="B2683" i="5" s="1"/>
  <c r="B2684" i="5" s="1"/>
  <c r="B2685" i="5" s="1"/>
  <c r="B2686" i="5" s="1"/>
  <c r="B2687" i="5" s="1"/>
  <c r="B2688" i="5" s="1"/>
  <c r="B2689" i="5" s="1"/>
  <c r="B2690" i="5" s="1"/>
  <c r="B2691" i="5" s="1"/>
  <c r="B2692" i="5" s="1"/>
  <c r="B2693" i="5" s="1"/>
  <c r="B2694" i="5" s="1"/>
  <c r="B2695" i="5" s="1"/>
  <c r="B2696" i="5" s="1"/>
  <c r="B2697" i="5" s="1"/>
  <c r="B2698" i="5" s="1"/>
  <c r="B2699" i="5" s="1"/>
  <c r="B2700" i="5" s="1"/>
  <c r="B2701" i="5" s="1"/>
  <c r="B2702" i="5" s="1"/>
  <c r="B2703" i="5" s="1"/>
  <c r="B2704" i="5" s="1"/>
  <c r="B2705" i="5" s="1"/>
  <c r="B2706" i="5" s="1"/>
  <c r="B2707" i="5" s="1"/>
  <c r="B2708" i="5" s="1"/>
  <c r="B2709" i="5" s="1"/>
  <c r="B2710" i="5" s="1"/>
  <c r="B2711" i="5" s="1"/>
  <c r="B2712" i="5" s="1"/>
  <c r="B2713" i="5" s="1"/>
  <c r="B2714" i="5" s="1"/>
  <c r="B2715" i="5" s="1"/>
  <c r="B2716" i="5" s="1"/>
  <c r="B2717" i="5" s="1"/>
  <c r="B2718" i="5" s="1"/>
  <c r="B2719" i="5" s="1"/>
  <c r="B2720" i="5" s="1"/>
  <c r="B2721" i="5" s="1"/>
  <c r="B2722" i="5" s="1"/>
  <c r="B2723" i="5" s="1"/>
  <c r="B2724" i="5" s="1"/>
  <c r="B2725" i="5" s="1"/>
  <c r="B2726" i="5" s="1"/>
  <c r="B2727" i="5" s="1"/>
  <c r="B2728" i="5" s="1"/>
  <c r="B2729" i="5" s="1"/>
  <c r="B2730" i="5" s="1"/>
  <c r="B2731" i="5" s="1"/>
  <c r="B2732" i="5" s="1"/>
  <c r="B2733" i="5" s="1"/>
  <c r="B2734" i="5" s="1"/>
  <c r="B2735" i="5" s="1"/>
  <c r="B2736" i="5" s="1"/>
  <c r="B2737" i="5" s="1"/>
  <c r="B2738" i="5" s="1"/>
  <c r="B2739" i="5" s="1"/>
  <c r="B2740" i="5" s="1"/>
  <c r="B2741" i="5" s="1"/>
  <c r="B2742" i="5" s="1"/>
  <c r="B2743" i="5" s="1"/>
  <c r="B2744" i="5" s="1"/>
  <c r="B2745" i="5" s="1"/>
  <c r="B2746" i="5" s="1"/>
  <c r="B2747" i="5" s="1"/>
  <c r="B2748" i="5" s="1"/>
  <c r="B2749" i="5" s="1"/>
  <c r="B2750" i="5" s="1"/>
  <c r="B2751" i="5" s="1"/>
  <c r="B2752" i="5" s="1"/>
  <c r="B2753" i="5" s="1"/>
  <c r="B2754" i="5" s="1"/>
  <c r="B2755" i="5" s="1"/>
  <c r="B2756" i="5" s="1"/>
  <c r="B2757" i="5" s="1"/>
  <c r="B2758" i="5" s="1"/>
  <c r="B2759" i="5" s="1"/>
  <c r="B2760" i="5" s="1"/>
  <c r="B2761" i="5" s="1"/>
  <c r="B2762" i="5" s="1"/>
  <c r="B2763" i="5" s="1"/>
  <c r="B2764" i="5" s="1"/>
  <c r="B2765" i="5" s="1"/>
  <c r="B2766" i="5" s="1"/>
  <c r="B2767" i="5" s="1"/>
  <c r="B2768" i="5" s="1"/>
  <c r="B2769" i="5" s="1"/>
  <c r="B2770" i="5" s="1"/>
  <c r="B2771" i="5" s="1"/>
  <c r="B2772" i="5" s="1"/>
  <c r="B2773" i="5" s="1"/>
  <c r="B2774" i="5" s="1"/>
  <c r="B2775" i="5" s="1"/>
  <c r="B2776" i="5" s="1"/>
  <c r="B2777" i="5" s="1"/>
  <c r="B2778" i="5" s="1"/>
  <c r="B2779" i="5" s="1"/>
  <c r="B2780" i="5" s="1"/>
  <c r="B2781" i="5" s="1"/>
  <c r="B2782" i="5" s="1"/>
  <c r="B2783" i="5" s="1"/>
  <c r="B2784" i="5" s="1"/>
  <c r="B2785" i="5" s="1"/>
  <c r="B2786" i="5" s="1"/>
  <c r="B2787" i="5" s="1"/>
  <c r="B2788" i="5" s="1"/>
  <c r="B2789" i="5" s="1"/>
  <c r="B2790" i="5" s="1"/>
  <c r="B2791" i="5" s="1"/>
  <c r="B2792" i="5" s="1"/>
  <c r="B2793" i="5" s="1"/>
  <c r="B2794" i="5" s="1"/>
  <c r="B2795" i="5" s="1"/>
  <c r="B2796" i="5" s="1"/>
  <c r="B2797" i="5" s="1"/>
  <c r="B2798" i="5" s="1"/>
  <c r="B2799" i="5" s="1"/>
  <c r="B2800" i="5" s="1"/>
  <c r="B2801" i="5" s="1"/>
  <c r="B2802" i="5" s="1"/>
  <c r="B2803" i="5" s="1"/>
  <c r="B2804" i="5" s="1"/>
  <c r="B2805" i="5" s="1"/>
  <c r="B2806" i="5" s="1"/>
  <c r="B2807" i="5" s="1"/>
  <c r="B2808" i="5" s="1"/>
  <c r="B2809" i="5" s="1"/>
  <c r="B2810" i="5" s="1"/>
  <c r="B2811" i="5" s="1"/>
  <c r="B2812" i="5" s="1"/>
  <c r="B2813" i="5" s="1"/>
  <c r="B2814" i="5" s="1"/>
  <c r="B2815" i="5" s="1"/>
  <c r="B2816" i="5" s="1"/>
  <c r="B2817" i="5" s="1"/>
  <c r="B2818" i="5" s="1"/>
  <c r="B2819" i="5" s="1"/>
  <c r="B2820" i="5" s="1"/>
  <c r="B2821" i="5" s="1"/>
  <c r="B2822" i="5" s="1"/>
  <c r="B2823" i="5" s="1"/>
  <c r="B2824" i="5" s="1"/>
  <c r="B2825" i="5" s="1"/>
  <c r="B2826" i="5" s="1"/>
  <c r="B2827" i="5" s="1"/>
  <c r="B2828" i="5" s="1"/>
  <c r="B2829" i="5" s="1"/>
  <c r="B2830" i="5" s="1"/>
  <c r="B2831" i="5" s="1"/>
  <c r="B2832" i="5" s="1"/>
  <c r="B2833" i="5" s="1"/>
  <c r="B2834" i="5" s="1"/>
  <c r="B2835" i="5" s="1"/>
  <c r="B2836" i="5" s="1"/>
  <c r="B2837" i="5" s="1"/>
  <c r="B2838" i="5" s="1"/>
  <c r="B2839" i="5" s="1"/>
  <c r="B2840" i="5" s="1"/>
  <c r="B2841" i="5" s="1"/>
  <c r="B2842" i="5" s="1"/>
  <c r="B2843" i="5" s="1"/>
  <c r="B2844" i="5" s="1"/>
  <c r="B2845" i="5" s="1"/>
  <c r="B2846" i="5" s="1"/>
  <c r="B2847" i="5" s="1"/>
  <c r="B2848" i="5" s="1"/>
  <c r="B2849" i="5" s="1"/>
  <c r="B2850" i="5" s="1"/>
  <c r="B2851" i="5" s="1"/>
  <c r="B2852" i="5" s="1"/>
  <c r="B2853" i="5" s="1"/>
  <c r="B2854" i="5" s="1"/>
  <c r="B2855" i="5" s="1"/>
  <c r="B2856" i="5" s="1"/>
  <c r="B2857" i="5" s="1"/>
  <c r="B2858" i="5" s="1"/>
  <c r="B2859" i="5" s="1"/>
  <c r="B2860" i="5" s="1"/>
  <c r="B2861" i="5" s="1"/>
  <c r="B2862" i="5" s="1"/>
  <c r="B2863" i="5" s="1"/>
  <c r="B2864" i="5" s="1"/>
  <c r="B2865" i="5" s="1"/>
  <c r="B2866" i="5" s="1"/>
  <c r="B2867" i="5" s="1"/>
  <c r="B2868" i="5" s="1"/>
  <c r="B2869" i="5" s="1"/>
  <c r="B2870" i="5" s="1"/>
  <c r="B2871" i="5" s="1"/>
  <c r="B2872" i="5" s="1"/>
  <c r="B2873" i="5" s="1"/>
  <c r="B2874" i="5" s="1"/>
  <c r="B2875" i="5" s="1"/>
  <c r="B2876" i="5" s="1"/>
  <c r="B2877" i="5" s="1"/>
  <c r="B2878" i="5" s="1"/>
  <c r="B2879" i="5" s="1"/>
  <c r="B2880" i="5" s="1"/>
  <c r="B2881" i="5" s="1"/>
  <c r="B2882" i="5" s="1"/>
  <c r="B2883" i="5" s="1"/>
  <c r="B2884" i="5" s="1"/>
  <c r="B2885" i="5" s="1"/>
  <c r="B2886" i="5" s="1"/>
  <c r="B2887" i="5" s="1"/>
  <c r="B2888" i="5" s="1"/>
  <c r="B2889" i="5" s="1"/>
  <c r="B2890" i="5" s="1"/>
  <c r="B2891" i="5" s="1"/>
  <c r="B2892" i="5" s="1"/>
  <c r="B2893" i="5" s="1"/>
  <c r="B2894" i="5" s="1"/>
  <c r="B2895" i="5" s="1"/>
  <c r="B2896" i="5" s="1"/>
  <c r="B2897" i="5" s="1"/>
  <c r="B2898" i="5" s="1"/>
  <c r="B2899" i="5" s="1"/>
  <c r="B2900" i="5" s="1"/>
  <c r="B2901" i="5" s="1"/>
  <c r="B2902" i="5" s="1"/>
  <c r="B2903" i="5" s="1"/>
  <c r="B2904" i="5" s="1"/>
  <c r="B2905" i="5" s="1"/>
  <c r="B2906" i="5" s="1"/>
  <c r="B2907" i="5" s="1"/>
  <c r="B2908" i="5" s="1"/>
  <c r="B2909" i="5" s="1"/>
  <c r="B2910" i="5" s="1"/>
  <c r="B2911" i="5" s="1"/>
  <c r="B2912" i="5" s="1"/>
  <c r="B2913" i="5" s="1"/>
  <c r="B2914" i="5" s="1"/>
  <c r="B2915" i="5" s="1"/>
  <c r="B2916" i="5" s="1"/>
  <c r="B2917" i="5" s="1"/>
  <c r="B2918" i="5" s="1"/>
  <c r="B2919" i="5" s="1"/>
  <c r="B2920" i="5" s="1"/>
  <c r="B2921" i="5" s="1"/>
  <c r="B2922" i="5" s="1"/>
  <c r="B2923" i="5" s="1"/>
  <c r="B2924" i="5" s="1"/>
  <c r="B2925" i="5" s="1"/>
  <c r="B2926" i="5" s="1"/>
  <c r="B2927" i="5" s="1"/>
  <c r="B2928" i="5" s="1"/>
  <c r="B2929" i="5" s="1"/>
  <c r="B2930" i="5" s="1"/>
  <c r="B2931" i="5" s="1"/>
  <c r="B2932" i="5" s="1"/>
  <c r="B2933" i="5" s="1"/>
  <c r="B2934" i="5" s="1"/>
  <c r="B2935" i="5" s="1"/>
  <c r="B2936" i="5" s="1"/>
  <c r="B2937" i="5" s="1"/>
  <c r="B2938" i="5" s="1"/>
  <c r="B2939" i="5" s="1"/>
  <c r="B2940" i="5" s="1"/>
  <c r="B2941" i="5" s="1"/>
  <c r="B2942" i="5" s="1"/>
  <c r="B2943" i="5" s="1"/>
  <c r="B2944" i="5" s="1"/>
  <c r="B2945" i="5" s="1"/>
  <c r="B2946" i="5" s="1"/>
  <c r="B2947" i="5" s="1"/>
  <c r="B2948" i="5" s="1"/>
  <c r="B2949" i="5" s="1"/>
  <c r="B2950" i="5" s="1"/>
  <c r="B2951" i="5" s="1"/>
  <c r="B2952" i="5" s="1"/>
  <c r="B2953" i="5" s="1"/>
  <c r="B2954" i="5" s="1"/>
  <c r="B2955" i="5" s="1"/>
  <c r="B2956" i="5" s="1"/>
  <c r="B2957" i="5" s="1"/>
  <c r="B2958" i="5" s="1"/>
  <c r="B2959" i="5" s="1"/>
  <c r="B2960" i="5" s="1"/>
  <c r="B2961" i="5" s="1"/>
  <c r="B2962" i="5" s="1"/>
  <c r="B2963" i="5" s="1"/>
  <c r="B2964" i="5" s="1"/>
  <c r="B2965" i="5" s="1"/>
  <c r="B2966" i="5" s="1"/>
  <c r="B2967" i="5" s="1"/>
  <c r="B2968" i="5" s="1"/>
  <c r="B2969" i="5" s="1"/>
  <c r="B2970" i="5" s="1"/>
  <c r="B2971" i="5" s="1"/>
  <c r="B2972" i="5" s="1"/>
  <c r="B2973" i="5" s="1"/>
  <c r="B2974" i="5" s="1"/>
  <c r="B2975" i="5" s="1"/>
  <c r="B2976" i="5" s="1"/>
  <c r="B2977" i="5" s="1"/>
  <c r="B2978" i="5" s="1"/>
  <c r="B2979" i="5" s="1"/>
  <c r="B2980" i="5" s="1"/>
  <c r="B2981" i="5" s="1"/>
  <c r="B2982" i="5" s="1"/>
  <c r="B2983" i="5" s="1"/>
  <c r="B2984" i="5" s="1"/>
  <c r="B2985" i="5" s="1"/>
  <c r="B2986" i="5" s="1"/>
  <c r="B2987" i="5" s="1"/>
  <c r="B2988" i="5" s="1"/>
  <c r="B2989" i="5" s="1"/>
  <c r="B2990" i="5" s="1"/>
  <c r="B2991" i="5" s="1"/>
  <c r="B2992" i="5" s="1"/>
  <c r="B2993" i="5" s="1"/>
  <c r="B2994" i="5" s="1"/>
  <c r="B2995" i="5" s="1"/>
  <c r="B2996" i="5" s="1"/>
  <c r="B2997" i="5" s="1"/>
  <c r="B2998" i="5" s="1"/>
  <c r="B2999" i="5" s="1"/>
  <c r="B3000" i="5" s="1"/>
  <c r="B3001" i="5" s="1"/>
  <c r="B3002" i="5" s="1"/>
  <c r="B3003" i="5" s="1"/>
  <c r="B3004" i="5" s="1"/>
  <c r="B3005" i="5" s="1"/>
  <c r="B3006" i="5" s="1"/>
  <c r="B3007" i="5" s="1"/>
  <c r="B3008" i="5" s="1"/>
  <c r="B3009" i="5" s="1"/>
  <c r="B3010" i="5" s="1"/>
  <c r="B3011" i="5" s="1"/>
  <c r="B3012" i="5" s="1"/>
  <c r="B3013" i="5" s="1"/>
  <c r="B3014" i="5" s="1"/>
  <c r="B3015" i="5" s="1"/>
  <c r="B3016" i="5" s="1"/>
  <c r="B3017" i="5" s="1"/>
  <c r="B3018" i="5" s="1"/>
  <c r="B3019" i="5" s="1"/>
  <c r="B3020" i="5" s="1"/>
  <c r="B3021" i="5" s="1"/>
  <c r="B3022" i="5" s="1"/>
  <c r="B3023" i="5" s="1"/>
  <c r="B3024" i="5" s="1"/>
  <c r="B3025" i="5" s="1"/>
  <c r="B3026" i="5" s="1"/>
  <c r="B3027" i="5" s="1"/>
  <c r="B3028" i="5" s="1"/>
  <c r="B3029" i="5" s="1"/>
  <c r="B3030" i="5" s="1"/>
  <c r="B3031" i="5" s="1"/>
  <c r="B3032" i="5" s="1"/>
  <c r="B3033" i="5" s="1"/>
  <c r="B3034" i="5" s="1"/>
  <c r="B3035" i="5" s="1"/>
  <c r="B3036" i="5" s="1"/>
  <c r="B3037" i="5" s="1"/>
  <c r="B3038" i="5" s="1"/>
  <c r="B3039" i="5" s="1"/>
  <c r="B3040" i="5" s="1"/>
  <c r="B3041" i="5" s="1"/>
  <c r="B3042" i="5" s="1"/>
  <c r="B3043" i="5" s="1"/>
  <c r="B3044" i="5" s="1"/>
  <c r="B3045" i="5" s="1"/>
  <c r="B3046" i="5" s="1"/>
  <c r="B3047" i="5" s="1"/>
  <c r="B3048" i="5" s="1"/>
  <c r="B3049" i="5" s="1"/>
  <c r="B3050" i="5" s="1"/>
  <c r="B3051" i="5" s="1"/>
  <c r="B3052" i="5" s="1"/>
  <c r="B3053" i="5" s="1"/>
  <c r="B3054" i="5" s="1"/>
  <c r="B3055" i="5" s="1"/>
  <c r="B3056" i="5" s="1"/>
  <c r="B3057" i="5" s="1"/>
  <c r="B3058" i="5" s="1"/>
  <c r="B3059" i="5" s="1"/>
  <c r="B3060" i="5" s="1"/>
  <c r="B3061" i="5" s="1"/>
  <c r="B3062" i="5" s="1"/>
  <c r="B3063" i="5" s="1"/>
  <c r="B3064" i="5" s="1"/>
  <c r="B3065" i="5" s="1"/>
  <c r="B3066" i="5" s="1"/>
  <c r="B3067" i="5" s="1"/>
  <c r="B3068" i="5" s="1"/>
  <c r="B3069" i="5" s="1"/>
  <c r="B3070" i="5" s="1"/>
  <c r="B3071" i="5" s="1"/>
  <c r="B3072" i="5" s="1"/>
  <c r="B3073" i="5" s="1"/>
  <c r="B3074" i="5" s="1"/>
  <c r="B3075" i="5" s="1"/>
  <c r="B3076" i="5" s="1"/>
  <c r="B3077" i="5" s="1"/>
  <c r="B3078" i="5" s="1"/>
  <c r="B3079" i="5" s="1"/>
  <c r="B3080" i="5" s="1"/>
  <c r="B3081" i="5" s="1"/>
  <c r="B3082" i="5" s="1"/>
  <c r="B3083" i="5" s="1"/>
  <c r="B3084" i="5" s="1"/>
  <c r="B3085" i="5" s="1"/>
  <c r="B3086" i="5" s="1"/>
  <c r="B3087" i="5" s="1"/>
  <c r="B3088" i="5" s="1"/>
  <c r="B3089" i="5" s="1"/>
  <c r="B3090" i="5" s="1"/>
  <c r="B3091" i="5" s="1"/>
  <c r="B3092" i="5" s="1"/>
  <c r="B3093" i="5" s="1"/>
  <c r="B3094" i="5" s="1"/>
  <c r="B3095" i="5" s="1"/>
  <c r="B3096" i="5" s="1"/>
  <c r="B3097" i="5" s="1"/>
  <c r="B3098" i="5" s="1"/>
  <c r="B3099" i="5" s="1"/>
  <c r="B3100" i="5" s="1"/>
  <c r="B3101" i="5" s="1"/>
  <c r="B3102" i="5" s="1"/>
  <c r="B3103" i="5" s="1"/>
  <c r="B3104" i="5" s="1"/>
  <c r="B3105" i="5" s="1"/>
  <c r="B3106" i="5" s="1"/>
  <c r="B3107" i="5" s="1"/>
  <c r="B3108" i="5" s="1"/>
  <c r="B3109" i="5" s="1"/>
  <c r="B3110" i="5" s="1"/>
  <c r="B3111" i="5" s="1"/>
  <c r="B3112" i="5" s="1"/>
  <c r="B3113" i="5" s="1"/>
  <c r="B3114" i="5" s="1"/>
  <c r="B3115" i="5" s="1"/>
  <c r="B3116" i="5" s="1"/>
  <c r="B3117" i="5" s="1"/>
  <c r="B3118" i="5" s="1"/>
  <c r="B3119" i="5" s="1"/>
  <c r="B3120" i="5" s="1"/>
  <c r="B3121" i="5" s="1"/>
  <c r="B3122" i="5" s="1"/>
  <c r="B3123" i="5" s="1"/>
  <c r="B3124" i="5" s="1"/>
  <c r="B3125" i="5" s="1"/>
  <c r="B3126" i="5" s="1"/>
  <c r="B3127" i="5" s="1"/>
  <c r="B3128" i="5" s="1"/>
  <c r="B3129" i="5" s="1"/>
  <c r="B3130" i="5" s="1"/>
  <c r="B3131" i="5" s="1"/>
  <c r="B3132" i="5" s="1"/>
  <c r="B3133" i="5" s="1"/>
  <c r="B3134" i="5" s="1"/>
  <c r="B3135" i="5" s="1"/>
  <c r="B3136" i="5" s="1"/>
  <c r="B3137" i="5" s="1"/>
  <c r="B3138" i="5" s="1"/>
  <c r="B3139" i="5" s="1"/>
  <c r="B3140" i="5" s="1"/>
  <c r="B3141" i="5" s="1"/>
  <c r="B3142" i="5" s="1"/>
  <c r="B3143" i="5" s="1"/>
  <c r="B3144" i="5" s="1"/>
  <c r="B3145" i="5" s="1"/>
  <c r="B3146" i="5" s="1"/>
  <c r="B3147" i="5" s="1"/>
  <c r="B3148" i="5" s="1"/>
  <c r="B3149" i="5" s="1"/>
  <c r="B3150" i="5" s="1"/>
  <c r="B3151" i="5" s="1"/>
  <c r="B3152" i="5" s="1"/>
  <c r="B3153" i="5" s="1"/>
  <c r="B3154" i="5" s="1"/>
  <c r="B3155" i="5" s="1"/>
  <c r="B3156" i="5" s="1"/>
  <c r="B3157" i="5" s="1"/>
  <c r="B3158" i="5" s="1"/>
  <c r="B3159" i="5" s="1"/>
  <c r="B3160" i="5" s="1"/>
  <c r="B3161" i="5" s="1"/>
  <c r="B3162" i="5" s="1"/>
  <c r="B3163" i="5" s="1"/>
  <c r="B3164" i="5" s="1"/>
  <c r="B3165" i="5" s="1"/>
  <c r="B3166" i="5" s="1"/>
  <c r="G25" i="5"/>
  <c r="G26" i="5"/>
  <c r="G27" i="5"/>
  <c r="G28" i="5"/>
  <c r="G29" i="5"/>
  <c r="G30" i="5"/>
  <c r="G31" i="5"/>
  <c r="G32" i="5"/>
  <c r="G33" i="5"/>
  <c r="G34" i="5"/>
  <c r="G35" i="5"/>
  <c r="G36" i="5"/>
  <c r="G37" i="5"/>
  <c r="G38" i="5"/>
  <c r="G39" i="5"/>
  <c r="G40" i="5"/>
  <c r="G41" i="5"/>
  <c r="F25" i="5" l="1"/>
  <c r="K25" i="5" s="1"/>
  <c r="F39" i="5"/>
  <c r="K39" i="5" s="1"/>
  <c r="F31" i="5"/>
  <c r="K31" i="5" s="1"/>
  <c r="F27" i="5"/>
  <c r="K27" i="5" s="1"/>
  <c r="F26" i="5"/>
  <c r="K26" i="5" s="1"/>
  <c r="F41" i="5"/>
  <c r="K41" i="5" s="1"/>
  <c r="F37" i="5"/>
  <c r="K37" i="5" s="1"/>
  <c r="F33" i="5"/>
  <c r="K33" i="5" s="1"/>
  <c r="F29" i="5"/>
  <c r="K29" i="5" s="1"/>
  <c r="F40" i="5"/>
  <c r="K40" i="5" s="1"/>
  <c r="F36" i="5"/>
  <c r="K36" i="5" s="1"/>
  <c r="F32" i="5"/>
  <c r="K32" i="5" s="1"/>
  <c r="F28" i="5"/>
  <c r="K28" i="5" s="1"/>
  <c r="F35" i="5"/>
  <c r="K35" i="5" s="1"/>
  <c r="F38" i="5"/>
  <c r="K38" i="5" s="1"/>
  <c r="F30" i="5"/>
  <c r="K30" i="5" s="1"/>
  <c r="F34" i="5"/>
  <c r="K34" i="5" s="1"/>
  <c r="E24" i="5"/>
  <c r="L24" i="5" s="1"/>
  <c r="D16" i="5" s="1"/>
  <c r="C11" i="7" l="1"/>
  <c r="G24" i="5"/>
  <c r="F24" i="5" l="1"/>
  <c r="K24" i="5" s="1"/>
  <c r="A8" i="3"/>
  <c r="I9" i="5" s="1"/>
  <c r="D15" i="5" l="1"/>
  <c r="D9" i="5" l="1"/>
  <c r="D14" i="5" s="1"/>
  <c r="D20" i="5" l="1"/>
  <c r="D1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A14" authorId="0" shapeId="0" xr:uid="{00000000-0006-0000-0000-000001000000}">
      <text>
        <r>
          <rPr>
            <b/>
            <sz val="11"/>
            <color indexed="81"/>
            <rFont val="Segoe UI"/>
            <family val="2"/>
            <charset val="238"/>
          </rPr>
          <t xml:space="preserve">A kitöltéshez az Ajánlatkérő adatai munkalapon szíveskedjenek a Szerzödő feleket megadni </t>
        </r>
        <r>
          <rPr>
            <sz val="9"/>
            <color indexed="81"/>
            <rFont val="Segoe UI"/>
            <family val="2"/>
            <charset val="238"/>
          </rPr>
          <t xml:space="preserve">
</t>
        </r>
      </text>
    </comment>
    <comment ref="C14" authorId="0" shapeId="0" xr:uid="{00000000-0006-0000-0000-000002000000}">
      <text>
        <r>
          <rPr>
            <b/>
            <sz val="11"/>
            <color indexed="81"/>
            <rFont val="Segoe UI"/>
            <family val="2"/>
            <charset val="238"/>
          </rPr>
          <t xml:space="preserve">A kitöltéshez az Számlafizető adatai munkalapon szíveskedjenek a Számlafizető(k) adatait megadni </t>
        </r>
        <r>
          <rPr>
            <sz val="11"/>
            <color indexed="81"/>
            <rFont val="Segoe UI"/>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I9" authorId="0" shapeId="0" xr:uid="{00000000-0006-0000-0100-000001000000}">
      <text>
        <r>
          <rPr>
            <b/>
            <sz val="9"/>
            <color indexed="81"/>
            <rFont val="Tahoma"/>
            <family val="2"/>
            <charset val="238"/>
          </rPr>
          <t>Indexált beszerzés esetén nem szükséges megadni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H2" authorId="0" shapeId="0" xr:uid="{00000000-0006-0000-0200-000001000000}">
      <text>
        <r>
          <rPr>
            <b/>
            <sz val="9"/>
            <color indexed="81"/>
            <rFont val="Tahoma"/>
            <family val="2"/>
            <charset val="238"/>
          </rPr>
          <t>Szerződést aláíró neve</t>
        </r>
      </text>
    </comment>
    <comment ref="J2" authorId="0" shapeId="0" xr:uid="{00000000-0006-0000-0200-000002000000}">
      <text>
        <r>
          <rPr>
            <b/>
            <sz val="9"/>
            <color indexed="81"/>
            <rFont val="Tahoma"/>
            <family val="2"/>
            <charset val="238"/>
          </rPr>
          <t>Szerződés aláíró neve</t>
        </r>
      </text>
    </comment>
  </commentList>
</comments>
</file>

<file path=xl/sharedStrings.xml><?xml version="1.0" encoding="utf-8"?>
<sst xmlns="http://schemas.openxmlformats.org/spreadsheetml/2006/main" count="874" uniqueCount="630">
  <si>
    <t>Cégnév</t>
  </si>
  <si>
    <t xml:space="preserve">POD </t>
  </si>
  <si>
    <t>= Rögzített elemek</t>
  </si>
  <si>
    <t>= Kitöltendő elemek, egész szám pontossággal</t>
  </si>
  <si>
    <t>20 alatti</t>
  </si>
  <si>
    <t>20-99</t>
  </si>
  <si>
    <t>100-500</t>
  </si>
  <si>
    <t>500-</t>
  </si>
  <si>
    <t>mérő nélküli</t>
  </si>
  <si>
    <t>Szerződő megnevezése</t>
  </si>
  <si>
    <t>Szerződő címe</t>
  </si>
  <si>
    <t>Számlafizető megnevezése</t>
  </si>
  <si>
    <t>Számlafizető címe</t>
  </si>
  <si>
    <t>Mérési pont azonosító</t>
  </si>
  <si>
    <t>Tervezett fogyasztás a szerződött időszakban (kWh)</t>
  </si>
  <si>
    <t>Elosztói engedélyes székhelye</t>
  </si>
  <si>
    <t>Aktuális kereskedő megnevezése</t>
  </si>
  <si>
    <t>1081 Budapest, II. János Pál pápa tér 20.</t>
  </si>
  <si>
    <t xml:space="preserve"> FÖLDGÁZ KÖZBESZERZÉS</t>
  </si>
  <si>
    <t xml:space="preserve"> Ajánlati ártáblázat</t>
  </si>
  <si>
    <t>Elosztói engedélyes neve</t>
  </si>
  <si>
    <t>Társaság neve</t>
  </si>
  <si>
    <t>Címe</t>
  </si>
  <si>
    <t>Csepeli Erőmű Kft.</t>
  </si>
  <si>
    <t>1211 Budapest, Szinesfém utca 1-3</t>
  </si>
  <si>
    <t>E.GAS Gázelosztó Kft.</t>
  </si>
  <si>
    <t>8800 Nagykanizsa, Csengery út 9.</t>
  </si>
  <si>
    <t>E.ON Dél-dunántúli Gázhálózati Zrt.</t>
  </si>
  <si>
    <t>7626 Pécs, Búza tér 8/a</t>
  </si>
  <si>
    <t>E.ON Közép-dunántúli Gázhálózati Zrt.</t>
  </si>
  <si>
    <t>8800 Nagykanizsa, Zrínyi Miklós út 32.</t>
  </si>
  <si>
    <t>ISD POWER Energiatermelő és Szolgáltató Kft.</t>
  </si>
  <si>
    <t>2400 Dunaújváros, Vasmű tér 1-3.</t>
  </si>
  <si>
    <t>Magyar Gázszolgáltató Kft.</t>
  </si>
  <si>
    <t>NATURAL GAS SERVICE Ipari és Szolgáltató Kft.</t>
  </si>
  <si>
    <t>4028 Debrecen, Laktanya u. 38. III/11</t>
  </si>
  <si>
    <t>6724 Szeged, Pulcz u. 44.</t>
  </si>
  <si>
    <t>OERG Ózdi Energiaszolgáltató és Kereskedelmi Kft.</t>
  </si>
  <si>
    <t>3600 Ózd, Gyár út 1.</t>
  </si>
  <si>
    <t>4200 Hajdúszoboszló, Rákóczi Ferenc út 184.</t>
  </si>
  <si>
    <t>Szerződéses hónapok száma:</t>
  </si>
  <si>
    <t>Tervezett fogyasztás a szerződéses időszakban (kWh)</t>
  </si>
  <si>
    <t>Forgalmi díj 
(Ft/MWh)</t>
  </si>
  <si>
    <t>Szerződéses időszak kezdete:</t>
  </si>
  <si>
    <t>Szerződéses időszak vége:</t>
  </si>
  <si>
    <t>= Ajánlati díjelem, három tizedes jegy pontossággal</t>
  </si>
  <si>
    <t>Forgalmi díj
(Ft/szerződéses időszak):</t>
  </si>
  <si>
    <t>Fogyasztási hely címe</t>
  </si>
  <si>
    <t>Kategória besorolás</t>
  </si>
  <si>
    <t>Műszaki adattábla</t>
  </si>
  <si>
    <t>Fűtőérték:</t>
  </si>
  <si>
    <t>Váltószám:</t>
  </si>
  <si>
    <t>Felhasználási helyek száma:</t>
  </si>
  <si>
    <t>39N11</t>
  </si>
  <si>
    <t>39N06</t>
  </si>
  <si>
    <t>39N05</t>
  </si>
  <si>
    <t>39N04</t>
  </si>
  <si>
    <t>39N03</t>
  </si>
  <si>
    <t>39N16</t>
  </si>
  <si>
    <t>39N10</t>
  </si>
  <si>
    <t>39N08</t>
  </si>
  <si>
    <t>39N09</t>
  </si>
  <si>
    <t>Sorszám</t>
  </si>
  <si>
    <t>Felhasználási hely címe</t>
  </si>
  <si>
    <t>Forgalom független rendszerhasználati díjtétel a szerződéses időszakra:</t>
  </si>
  <si>
    <t>Forgalmi díj a tervezett fogyasztási mennyiségre:</t>
  </si>
  <si>
    <t>Tervezett fogyasztás a szerződéses időszakban (kWh):</t>
  </si>
  <si>
    <t>= Kalkulált elemek</t>
  </si>
  <si>
    <t>Kereskedő címe:</t>
  </si>
  <si>
    <t>Maximális mennyiség aránya a szerződötthöz képest (opciós mennyiség)</t>
  </si>
  <si>
    <t>A keretmegállapodás alapján</t>
  </si>
  <si>
    <r>
      <t>Tervezett fogyasztás a szerződött időszakban (m</t>
    </r>
    <r>
      <rPr>
        <b/>
        <vertAlign val="superscript"/>
        <sz val="10"/>
        <color theme="1"/>
        <rFont val="Arial"/>
        <family val="2"/>
        <charset val="238"/>
      </rPr>
      <t>3</t>
    </r>
    <r>
      <rPr>
        <b/>
        <sz val="10"/>
        <color theme="1"/>
        <rFont val="Arial"/>
        <family val="2"/>
        <charset val="238"/>
      </rPr>
      <t>)</t>
    </r>
  </si>
  <si>
    <t>= Kitöltendő elemek, három tizedes jegy pontossággal</t>
  </si>
  <si>
    <t>Tájékoztató jellegű információ:</t>
  </si>
  <si>
    <t xml:space="preserve"> = Ajánlatkérőnek a barna hátterű cellákat kell kitölteni.</t>
  </si>
  <si>
    <r>
      <rPr>
        <b/>
        <sz val="10"/>
        <color rgb="FFFF0000"/>
        <rFont val="Arial"/>
        <family val="2"/>
        <charset val="238"/>
      </rPr>
      <t>Szerződött fölgázmennyiség</t>
    </r>
    <r>
      <rPr>
        <b/>
        <sz val="10"/>
        <rFont val="Arial"/>
        <family val="2"/>
        <charset val="238"/>
      </rPr>
      <t>:</t>
    </r>
  </si>
  <si>
    <t>Maximum szerződött mennyiség:</t>
  </si>
  <si>
    <t>Földgáz termék ár (Molekula díj) - egységár:</t>
  </si>
  <si>
    <t>Szín magyarázat:</t>
  </si>
  <si>
    <r>
      <t xml:space="preserve">Forgalom független rendszerhasználati díjtétel </t>
    </r>
    <r>
      <rPr>
        <b/>
        <sz val="11"/>
        <color rgb="FF0000FF"/>
        <rFont val="Arial"/>
        <family val="2"/>
        <charset val="238"/>
      </rPr>
      <t>(Kapacitásdíj</t>
    </r>
    <r>
      <rPr>
        <b/>
        <sz val="11"/>
        <rFont val="Arial"/>
        <family val="2"/>
        <charset val="238"/>
      </rPr>
      <t>)
(Ft/szerződéses időszak):</t>
    </r>
  </si>
  <si>
    <t>Fajlagos egységár (Földgáz termék ár + Rendszerhasználati ár):</t>
  </si>
  <si>
    <t>Teljes összköltség (Földgáz termék ár + Rendszerhasználati ár):</t>
  </si>
  <si>
    <t>Földgáz termék ár  a tervezett fogyasztási mennyiségre</t>
  </si>
  <si>
    <t>Kapacitásdíj 
(Ft/kWh/h/év)</t>
  </si>
  <si>
    <t>x</t>
  </si>
  <si>
    <r>
      <t>Mérők névleges összteljesítménye (20 m</t>
    </r>
    <r>
      <rPr>
        <b/>
        <vertAlign val="superscript"/>
        <sz val="10"/>
        <rFont val="Arial"/>
        <family val="2"/>
        <charset val="238"/>
      </rPr>
      <t>3</t>
    </r>
    <r>
      <rPr>
        <b/>
        <sz val="10"/>
        <rFont val="Arial"/>
        <family val="2"/>
        <charset val="238"/>
      </rPr>
      <t>/h alatt) (m</t>
    </r>
    <r>
      <rPr>
        <b/>
        <vertAlign val="superscript"/>
        <sz val="10"/>
        <rFont val="Arial"/>
        <family val="2"/>
        <charset val="238"/>
      </rPr>
      <t>3</t>
    </r>
    <r>
      <rPr>
        <b/>
        <sz val="10"/>
        <rFont val="Arial"/>
        <family val="2"/>
        <charset val="238"/>
      </rPr>
      <t>/h):</t>
    </r>
  </si>
  <si>
    <r>
      <t>Maximális lekötött teljesítmény (20-99 m</t>
    </r>
    <r>
      <rPr>
        <b/>
        <vertAlign val="superscript"/>
        <sz val="10"/>
        <rFont val="Arial"/>
        <family val="2"/>
        <charset val="238"/>
      </rPr>
      <t>3</t>
    </r>
    <r>
      <rPr>
        <b/>
        <sz val="10"/>
        <rFont val="Arial"/>
        <family val="2"/>
        <charset val="238"/>
      </rPr>
      <t>/h között) (kWh/h):</t>
    </r>
  </si>
  <si>
    <r>
      <t>Mérők névleges összteljesítménye (20 m</t>
    </r>
    <r>
      <rPr>
        <b/>
        <vertAlign val="superscript"/>
        <sz val="11"/>
        <rFont val="Arial"/>
        <family val="2"/>
        <charset val="238"/>
      </rPr>
      <t>3</t>
    </r>
    <r>
      <rPr>
        <b/>
        <sz val="11"/>
        <rFont val="Arial"/>
        <family val="2"/>
        <charset val="238"/>
      </rPr>
      <t>/h alatt) (m</t>
    </r>
    <r>
      <rPr>
        <b/>
        <vertAlign val="superscript"/>
        <sz val="11"/>
        <rFont val="Arial"/>
        <family val="2"/>
        <charset val="238"/>
      </rPr>
      <t>3</t>
    </r>
    <r>
      <rPr>
        <b/>
        <sz val="11"/>
        <rFont val="Arial"/>
        <family val="2"/>
        <charset val="238"/>
      </rPr>
      <t>/h):</t>
    </r>
  </si>
  <si>
    <r>
      <t>Lekötött teljesítmény
(20-99 m</t>
    </r>
    <r>
      <rPr>
        <b/>
        <vertAlign val="superscript"/>
        <sz val="11"/>
        <rFont val="Arial"/>
        <family val="2"/>
        <charset val="238"/>
      </rPr>
      <t>3</t>
    </r>
    <r>
      <rPr>
        <b/>
        <sz val="11"/>
        <rFont val="Arial"/>
        <family val="2"/>
        <charset val="238"/>
      </rPr>
      <t>/h között) (kWh/h):</t>
    </r>
  </si>
  <si>
    <r>
      <t>Lekötött teljesítmény
(100 m</t>
    </r>
    <r>
      <rPr>
        <b/>
        <vertAlign val="superscript"/>
        <sz val="11"/>
        <rFont val="Arial"/>
        <family val="2"/>
        <charset val="238"/>
      </rPr>
      <t>3</t>
    </r>
    <r>
      <rPr>
        <b/>
        <sz val="11"/>
        <rFont val="Arial"/>
        <family val="2"/>
        <charset val="238"/>
      </rPr>
      <t>/h - ) (kWh/h)</t>
    </r>
  </si>
  <si>
    <t xml:space="preserve"> = A kék hátterű cellák mutatják, hogy milyen időtartományban kell megadni a "Tervezett fogyasztás a szerződött időszakban (m3)" adatokat</t>
  </si>
  <si>
    <r>
      <t>Gázmérők névleges összteljesítménye (m</t>
    </r>
    <r>
      <rPr>
        <b/>
        <vertAlign val="superscript"/>
        <sz val="10"/>
        <rFont val="Arial"/>
        <family val="2"/>
        <charset val="238"/>
      </rPr>
      <t>3</t>
    </r>
    <r>
      <rPr>
        <b/>
        <sz val="10"/>
        <rFont val="Arial"/>
        <family val="2"/>
        <charset val="238"/>
      </rPr>
      <t>/h), ill. 100 m</t>
    </r>
    <r>
      <rPr>
        <b/>
        <vertAlign val="superscript"/>
        <sz val="10"/>
        <rFont val="Arial"/>
        <family val="2"/>
        <charset val="238"/>
      </rPr>
      <t>3</t>
    </r>
    <r>
      <rPr>
        <b/>
        <sz val="10"/>
        <rFont val="Arial"/>
        <family val="2"/>
        <charset val="238"/>
      </rPr>
      <t>/h feletti mérők esetén a lekötés mennyiségét kell magadni (m</t>
    </r>
    <r>
      <rPr>
        <b/>
        <vertAlign val="superscript"/>
        <sz val="10"/>
        <rFont val="Arial"/>
        <family val="2"/>
        <charset val="238"/>
      </rPr>
      <t>3</t>
    </r>
    <r>
      <rPr>
        <b/>
        <sz val="10"/>
        <rFont val="Arial"/>
        <family val="2"/>
        <charset val="238"/>
      </rPr>
      <t>/h)</t>
    </r>
  </si>
  <si>
    <t xml:space="preserve">MVM Égáz-Dégáz Földgázhálózati Zrt.  </t>
  </si>
  <si>
    <t>MVM FŐGÁZ Földgázhálózati Kft.</t>
  </si>
  <si>
    <t>Fogyasztás (MWh)</t>
  </si>
  <si>
    <t>Commodity ár (EUR/MWh)</t>
  </si>
  <si>
    <t>Commodity ár (HUF/kWh)</t>
  </si>
  <si>
    <t>Spread</t>
  </si>
  <si>
    <t>Deviza árfolyam (EUR/HUF)*</t>
  </si>
  <si>
    <t>Havi mennyiségi adatok</t>
  </si>
  <si>
    <t>*Verseny újranyitás megjelenésének napját megelőző kereskedési napon publikáció adatok</t>
  </si>
  <si>
    <t>KM-ben rögzített Spread mértéke:</t>
  </si>
  <si>
    <t>indexált</t>
  </si>
  <si>
    <t>fix ár</t>
  </si>
  <si>
    <t>Kereskedő neve:</t>
  </si>
  <si>
    <t>= Nem töltendő mező</t>
  </si>
  <si>
    <t>Egyösszegű ajánlati ár:</t>
  </si>
  <si>
    <t>= A felolvasólapra kerülő ajánlati ár, kiértékelés alapján. (nem szerződéses egységár</t>
  </si>
  <si>
    <t>Indexált földgáz termék "S" ajánlat ár (EUR/MWh):</t>
  </si>
  <si>
    <t>TFM-Dutch TTF Natural Gas Base Load Futures (EUR/MWh)*</t>
  </si>
  <si>
    <t xml:space="preserve">* kizárólag a kiértékelés alapját képezi, elszámoló ár meghatározása a KM és az egyedi szerződés feltelei szerint történik </t>
  </si>
  <si>
    <t>Termék típusa:</t>
  </si>
  <si>
    <t>*a https://www.theice.com/marketdata/reports/159 linken található TFM-Dutch TTF Natural Gas Base Load Futures riportból, A verseny újranyitás megjelentésének napját megelőző kereskedési napon lekérdezett riport (amennyiben az így megadott napon riport nem kérdezhető le, akkor az ezt megelőző legkorábbi napon elérhető riport alkalmazandó) „SETTLE PRICE” oszlopában, a 2022.-2023. gázév hónapjaira előre jelzett havi árak (12 hónap) árértéke.</t>
  </si>
  <si>
    <t>*a https://www.mnb.hu/arfolyam-lekerdezes linken található az árfolyam esetében a verseny újranyitás megjelentésének napját megelőző kereskedési napon lekérdezett riport alapján (amennyiben az így megadott napon riport nem kérdezhető le, akkor az ezt megelőző legkorábbi napon elérhető riport alkalmazandó)  az MNB által publikált HUF/EUR napi középárfolyamot szükséges meghatározni.</t>
  </si>
  <si>
    <t>A bontás napján</t>
  </si>
  <si>
    <t>Ajánlatkérő / szerződő adatai</t>
  </si>
  <si>
    <t>Ajánlatkérő adatai</t>
  </si>
  <si>
    <t>Kapcsolatartói adatok</t>
  </si>
  <si>
    <t>Neve</t>
  </si>
  <si>
    <t xml:space="preserve">Képviseletében eljáró személy (1) neve </t>
  </si>
  <si>
    <t>Képviseletében eljáró személy (1) beosztása</t>
  </si>
  <si>
    <t xml:space="preserve">Képviseletében eljáró személy (2) neve </t>
  </si>
  <si>
    <t>Képviseletében eljáró személy (2) beosztása</t>
  </si>
  <si>
    <t>Kapcsolattartó neve</t>
  </si>
  <si>
    <t>Beosztása</t>
  </si>
  <si>
    <t>Telefonszáma</t>
  </si>
  <si>
    <t>e-mail cím</t>
  </si>
  <si>
    <t>számlázáshoz e-mail cím</t>
  </si>
  <si>
    <t>Ajánlatkérő 1:</t>
  </si>
  <si>
    <t>Ajánlatkérő 2:</t>
  </si>
  <si>
    <t>Ajánlatkérő 3:</t>
  </si>
  <si>
    <t>Ajánlatkérő 4:</t>
  </si>
  <si>
    <t>Ajánlatkérő 5:</t>
  </si>
  <si>
    <t>Ajánlatkérő 6:</t>
  </si>
  <si>
    <t>Ajánlatkérő 7:</t>
  </si>
  <si>
    <t>Ajánlatkérő 8:</t>
  </si>
  <si>
    <t>Ajánlatkérő 9:</t>
  </si>
  <si>
    <t>Ajánlatkérő 10:</t>
  </si>
  <si>
    <t>Ajánlatkérő 11:</t>
  </si>
  <si>
    <t>Ajánlatkérő 12:</t>
  </si>
  <si>
    <t>Ajánlatkérő 13:</t>
  </si>
  <si>
    <t>Ajánlatkérő 14:</t>
  </si>
  <si>
    <t>Ajánlatkérő 15:</t>
  </si>
  <si>
    <t>Ajánlatkérő 16:</t>
  </si>
  <si>
    <t>Ajánlatkérő 17:</t>
  </si>
  <si>
    <t>Ajánlatkérő 18:</t>
  </si>
  <si>
    <t>Ajánlatkérő 19:</t>
  </si>
  <si>
    <t>Ajánlatkérő 20:</t>
  </si>
  <si>
    <t>Ajánlatkérő 21:</t>
  </si>
  <si>
    <t>Ajánlatkérő 22:</t>
  </si>
  <si>
    <t>Ajánlatkérő 23:</t>
  </si>
  <si>
    <t>Ajánlatkérő 24:</t>
  </si>
  <si>
    <t>Ajánlatkérő 25:</t>
  </si>
  <si>
    <t>Ajánlatkérő 26:</t>
  </si>
  <si>
    <t>Ajánlatkérő 27:</t>
  </si>
  <si>
    <t>Ajánlatkérő 28:</t>
  </si>
  <si>
    <t>Ajánlatkérő 29:</t>
  </si>
  <si>
    <t>Ajánlatkérő 30:</t>
  </si>
  <si>
    <t>Ajánlatkérő 31:</t>
  </si>
  <si>
    <t>Ajánlatkérő 32:</t>
  </si>
  <si>
    <t>Ajánlatkérő 33:</t>
  </si>
  <si>
    <t>Ajánlatkérő 34:</t>
  </si>
  <si>
    <t>Ajánlatkérő 35:</t>
  </si>
  <si>
    <t>Ajánlatkérő 36:</t>
  </si>
  <si>
    <t>Ajánlatkérő 37:</t>
  </si>
  <si>
    <t>Ajánlatkérő 38:</t>
  </si>
  <si>
    <t>Ajánlatkérő 39:</t>
  </si>
  <si>
    <t>Ajánlatkérő 40:</t>
  </si>
  <si>
    <t>Ajánlatkérő 41:</t>
  </si>
  <si>
    <t>Ajánlatkérő 42:</t>
  </si>
  <si>
    <t>Ajánlatkérő 43:</t>
  </si>
  <si>
    <t>Ajánlatkérő 44:</t>
  </si>
  <si>
    <t>Ajánlatkérő 45:</t>
  </si>
  <si>
    <t>Ajánlatkérő 46:</t>
  </si>
  <si>
    <t>Ajánlatkérő 47:</t>
  </si>
  <si>
    <t>Ajánlatkérő 48:</t>
  </si>
  <si>
    <t>Ajánlatkérő 49:</t>
  </si>
  <si>
    <t>Ajánlatkérő 50:</t>
  </si>
  <si>
    <t>Ajánlatkérő 51:</t>
  </si>
  <si>
    <t>Ajánlatkérő 52:</t>
  </si>
  <si>
    <t>Ajánlatkérő 53:</t>
  </si>
  <si>
    <t>Ajánlatkérő 54:</t>
  </si>
  <si>
    <t>Ajánlatkérő 55:</t>
  </si>
  <si>
    <t>Ajánlatkérő 56:</t>
  </si>
  <si>
    <t>Ajánlatkérő 57:</t>
  </si>
  <si>
    <t>Ajánlatkérő 58:</t>
  </si>
  <si>
    <t>Ajánlatkérő 59:</t>
  </si>
  <si>
    <t>Ajánlatkérő 60:</t>
  </si>
  <si>
    <t>Ajánlatkérő 61:</t>
  </si>
  <si>
    <t>Ajánlatkérő 62:</t>
  </si>
  <si>
    <t>Ajánlatkérő 63:</t>
  </si>
  <si>
    <t>Ajánlatkérő 64:</t>
  </si>
  <si>
    <t>Ajánlatkérő 65:</t>
  </si>
  <si>
    <t>Ajánlatkérő 66:</t>
  </si>
  <si>
    <t>Ajánlatkérő 67:</t>
  </si>
  <si>
    <t>Ajánlatkérő 68:</t>
  </si>
  <si>
    <t>Ajánlatkérő 69:</t>
  </si>
  <si>
    <t>Ajánlatkérő 70:</t>
  </si>
  <si>
    <t>Ajánlatkérő 71:</t>
  </si>
  <si>
    <t>Ajánlatkérő 72:</t>
  </si>
  <si>
    <t>Ajánlatkérő 73:</t>
  </si>
  <si>
    <t>Ajánlatkérő 74:</t>
  </si>
  <si>
    <t>Ajánlatkérő 75:</t>
  </si>
  <si>
    <t>Ajánlatkérő 76:</t>
  </si>
  <si>
    <t>Ajánlatkérő 77:</t>
  </si>
  <si>
    <t>Ajánlatkérő 78:</t>
  </si>
  <si>
    <t>Ajánlatkérő 79:</t>
  </si>
  <si>
    <t>Ajánlatkérő 80:</t>
  </si>
  <si>
    <t>Ajánlatkérő 81:</t>
  </si>
  <si>
    <t>Ajánlatkérő 82:</t>
  </si>
  <si>
    <t>Ajánlatkérő 83:</t>
  </si>
  <si>
    <t>Ajánlatkérő 84:</t>
  </si>
  <si>
    <t>Ajánlatkérő 85:</t>
  </si>
  <si>
    <t>Ajánlatkérő 86:</t>
  </si>
  <si>
    <t>Ajánlatkérő 87:</t>
  </si>
  <si>
    <t>Ajánlatkérő 88:</t>
  </si>
  <si>
    <t>Ajánlatkérő 89:</t>
  </si>
  <si>
    <t>Ajánlatkérő 90:</t>
  </si>
  <si>
    <t>Ajánlatkérő 91:</t>
  </si>
  <si>
    <t>Ajánlatkérő 92:</t>
  </si>
  <si>
    <t>Ajánlatkérő 93:</t>
  </si>
  <si>
    <t>Ajánlatkérő 94:</t>
  </si>
  <si>
    <t>Ajánlatkérő 95:</t>
  </si>
  <si>
    <t>Ajánlatkérő 96:</t>
  </si>
  <si>
    <t>Ajánlatkérő 97:</t>
  </si>
  <si>
    <t>Ajánlatkérő 98:</t>
  </si>
  <si>
    <t>Ajánlatkérő 99:</t>
  </si>
  <si>
    <t>Ajánlatkérő 100:</t>
  </si>
  <si>
    <t>Ajánlatkérő neve:</t>
  </si>
  <si>
    <t>Ajánlatkérő / számlafizető adatai</t>
  </si>
  <si>
    <t>Számlafizetők adatai</t>
  </si>
  <si>
    <t>Kapcsolattartó beosztása</t>
  </si>
  <si>
    <t>Számlafizető 1:</t>
  </si>
  <si>
    <t>Számlafizető  2:</t>
  </si>
  <si>
    <t>Számlafizető  3:</t>
  </si>
  <si>
    <t>Számlafizető  4:</t>
  </si>
  <si>
    <t>Számlafizető  5:</t>
  </si>
  <si>
    <t>Számlafizető  6:</t>
  </si>
  <si>
    <t>Számlafizető  7:</t>
  </si>
  <si>
    <t>Számlafizető  8:</t>
  </si>
  <si>
    <t>Számlafizető  9:</t>
  </si>
  <si>
    <t>Számlafizető  10:</t>
  </si>
  <si>
    <t>Számlafizető  11:</t>
  </si>
  <si>
    <t>Számlafizető  12:</t>
  </si>
  <si>
    <t>Számlafizető  13:</t>
  </si>
  <si>
    <t>Számlafizető  14:</t>
  </si>
  <si>
    <t>Számlafizető  15:</t>
  </si>
  <si>
    <t>Számlafizető  16:</t>
  </si>
  <si>
    <t>Számlafizető  17:</t>
  </si>
  <si>
    <t>Számlafizető  18:</t>
  </si>
  <si>
    <t>Számlafizető  19:</t>
  </si>
  <si>
    <t>Számlafizető  20:</t>
  </si>
  <si>
    <t>Számlafizető  21:</t>
  </si>
  <si>
    <t>Számlafizető  22:</t>
  </si>
  <si>
    <t>Számlafizető  23:</t>
  </si>
  <si>
    <t>Számlafizető  24:</t>
  </si>
  <si>
    <t>Számlafizető  25:</t>
  </si>
  <si>
    <t>Számlafizető  26:</t>
  </si>
  <si>
    <t>Számlafizető  27:</t>
  </si>
  <si>
    <t>Számlafizető  28:</t>
  </si>
  <si>
    <t>Számlafizető  29:</t>
  </si>
  <si>
    <t>Számlafizető  30:</t>
  </si>
  <si>
    <t>Számlafizető  31:</t>
  </si>
  <si>
    <t>Számlafizető  32:</t>
  </si>
  <si>
    <t>Számlafizető  33:</t>
  </si>
  <si>
    <t>Számlafizető  34:</t>
  </si>
  <si>
    <t>Számlafizető  35:</t>
  </si>
  <si>
    <t>Számlafizető  36:</t>
  </si>
  <si>
    <t>Számlafizető  37:</t>
  </si>
  <si>
    <t>Számlafizető  38:</t>
  </si>
  <si>
    <t>Számlafizető  39:</t>
  </si>
  <si>
    <t>Számlafizető  40:</t>
  </si>
  <si>
    <t>Számlafizető  41:</t>
  </si>
  <si>
    <t>Számlafizető  42:</t>
  </si>
  <si>
    <t>Számlafizető  43:</t>
  </si>
  <si>
    <t>Számlafizető  44:</t>
  </si>
  <si>
    <t>Számlafizető  45:</t>
  </si>
  <si>
    <t>Számlafizető  46:</t>
  </si>
  <si>
    <t>Számlafizető  47:</t>
  </si>
  <si>
    <t>Számlafizető  48:</t>
  </si>
  <si>
    <t>Számlafizető  49:</t>
  </si>
  <si>
    <t>Számlafizető  50:</t>
  </si>
  <si>
    <t>Számlafizető  51:</t>
  </si>
  <si>
    <t>Számlafizető  52:</t>
  </si>
  <si>
    <t>Számlafizető  53:</t>
  </si>
  <si>
    <t>Számlafizető  54:</t>
  </si>
  <si>
    <t>Számlafizető  55:</t>
  </si>
  <si>
    <t>Számlafizető  56:</t>
  </si>
  <si>
    <t>Számlafizető  57:</t>
  </si>
  <si>
    <t>Számlafizető  58:</t>
  </si>
  <si>
    <t>Számlafizető  59:</t>
  </si>
  <si>
    <t>Számlafizető  60:</t>
  </si>
  <si>
    <t>Számlafizető  61:</t>
  </si>
  <si>
    <t>Számlafizető  62:</t>
  </si>
  <si>
    <t>Számlafizető  63:</t>
  </si>
  <si>
    <t>Számlafizető  64:</t>
  </si>
  <si>
    <t>Számlafizető  65:</t>
  </si>
  <si>
    <t>Számlafizető  66:</t>
  </si>
  <si>
    <t>Számlafizető  67:</t>
  </si>
  <si>
    <t>Számlafizető  68:</t>
  </si>
  <si>
    <t>Számlafizető  69:</t>
  </si>
  <si>
    <t>Számlafizető  70:</t>
  </si>
  <si>
    <t>Számlafizető  71:</t>
  </si>
  <si>
    <t>Számlafizető  72:</t>
  </si>
  <si>
    <t>Számlafizető  73:</t>
  </si>
  <si>
    <t>Számlafizető  74:</t>
  </si>
  <si>
    <t>Számlafizető  75:</t>
  </si>
  <si>
    <t>Számlafizető  76:</t>
  </si>
  <si>
    <t>Számlafizető  77:</t>
  </si>
  <si>
    <t>Számlafizető  78:</t>
  </si>
  <si>
    <t>Számlafizető  79:</t>
  </si>
  <si>
    <t>Számlafizető  80:</t>
  </si>
  <si>
    <t>Számlafizető  81:</t>
  </si>
  <si>
    <t>Számlafizető  82:</t>
  </si>
  <si>
    <t>Számlafizető  83:</t>
  </si>
  <si>
    <t>Számlafizető  84:</t>
  </si>
  <si>
    <t>Számlafizető  85:</t>
  </si>
  <si>
    <t>Számlafizető  86:</t>
  </si>
  <si>
    <t>Számlafizető  87:</t>
  </si>
  <si>
    <t>Számlafizető  88:</t>
  </si>
  <si>
    <t>Számlafizető  89:</t>
  </si>
  <si>
    <t>Számlafizető  90:</t>
  </si>
  <si>
    <t>Számlafizető  91:</t>
  </si>
  <si>
    <t>Számlafizető  92:</t>
  </si>
  <si>
    <t>Számlafizető  93:</t>
  </si>
  <si>
    <t>Számlafizető  94:</t>
  </si>
  <si>
    <t>Számlafizető  95:</t>
  </si>
  <si>
    <t>Számlafizető  96:</t>
  </si>
  <si>
    <t>Számlafizető  97:</t>
  </si>
  <si>
    <t>Számlafizető  98:</t>
  </si>
  <si>
    <t>Számlafizető  99:</t>
  </si>
  <si>
    <t>Számlafizető  100:</t>
  </si>
  <si>
    <t>Cégjegyzékszáma
[ XX XX XXXXXX]</t>
  </si>
  <si>
    <t>Adószáma
[XXXXXXXX-X-XX]</t>
  </si>
  <si>
    <t>Bankszámla száma
[XXXXXXXX-XXXXXXXX-XXXXXXXX]</t>
  </si>
  <si>
    <t>Szerződő KEF intézményi azonosítója
[IN-xxxxx]</t>
  </si>
  <si>
    <t>Számlafizető KEF intézményi azonosítója
[IN-xxxxx]</t>
  </si>
  <si>
    <t>Szerződéses időszak kezdete</t>
  </si>
  <si>
    <t>Kereskedő neve</t>
  </si>
  <si>
    <t>Kereskedő székhelye</t>
  </si>
  <si>
    <t>Kereskedő 5</t>
  </si>
  <si>
    <t>OPUS TIGÁZ Földgázelosztó Zrt.</t>
  </si>
  <si>
    <t>Ajánlatkérő 101:</t>
  </si>
  <si>
    <t>Ajánlatkérő 102:</t>
  </si>
  <si>
    <t>Ajánlatkérő 103:</t>
  </si>
  <si>
    <t>Ajánlatkérő 104:</t>
  </si>
  <si>
    <t>Ajánlatkérő 105:</t>
  </si>
  <si>
    <t>Ajánlatkérő 106:</t>
  </si>
  <si>
    <t>Ajánlatkérő 107:</t>
  </si>
  <si>
    <t>Ajánlatkérő 108:</t>
  </si>
  <si>
    <t>Ajánlatkérő 109:</t>
  </si>
  <si>
    <t>Ajánlatkérő 110:</t>
  </si>
  <si>
    <t>Ajánlatkérő 111:</t>
  </si>
  <si>
    <t>Ajánlatkérő 112:</t>
  </si>
  <si>
    <t>Ajánlatkérő 113:</t>
  </si>
  <si>
    <t>Ajánlatkérő 114:</t>
  </si>
  <si>
    <t>Ajánlatkérő 115:</t>
  </si>
  <si>
    <t>Ajánlatkérő 116:</t>
  </si>
  <si>
    <t>Ajánlatkérő 117:</t>
  </si>
  <si>
    <t>Ajánlatkérő 118:</t>
  </si>
  <si>
    <t>Ajánlatkérő 119:</t>
  </si>
  <si>
    <t>Ajánlatkérő 120:</t>
  </si>
  <si>
    <t>Ajánlatkérő 121:</t>
  </si>
  <si>
    <t>Ajánlatkérő 122:</t>
  </si>
  <si>
    <t>Ajánlatkérő 123:</t>
  </si>
  <si>
    <t>Ajánlatkérő 124:</t>
  </si>
  <si>
    <t>Ajánlatkérő 125:</t>
  </si>
  <si>
    <t>Ajánlatkérő 126:</t>
  </si>
  <si>
    <t>Ajánlatkérő 127:</t>
  </si>
  <si>
    <t>Ajánlatkérő 128:</t>
  </si>
  <si>
    <t>Ajánlatkérő 129:</t>
  </si>
  <si>
    <t>Ajánlatkérő 130:</t>
  </si>
  <si>
    <t>Ajánlatkérő 131:</t>
  </si>
  <si>
    <t>Ajánlatkérő 132:</t>
  </si>
  <si>
    <t>Ajánlatkérő 133:</t>
  </si>
  <si>
    <t>Ajánlatkérő 134:</t>
  </si>
  <si>
    <t>Ajánlatkérő 135:</t>
  </si>
  <si>
    <t>Ajánlatkérő 136:</t>
  </si>
  <si>
    <t>Ajánlatkérő 137:</t>
  </si>
  <si>
    <t>Ajánlatkérő 138:</t>
  </si>
  <si>
    <t>Ajánlatkérő 139:</t>
  </si>
  <si>
    <t>Ajánlatkérő 140:</t>
  </si>
  <si>
    <t>Ajánlatkérő 141:</t>
  </si>
  <si>
    <t>Ajánlatkérő 142:</t>
  </si>
  <si>
    <t>Ajánlatkérő 143:</t>
  </si>
  <si>
    <t>Ajánlatkérő 144:</t>
  </si>
  <si>
    <t>Ajánlatkérő 145:</t>
  </si>
  <si>
    <t>Ajánlatkérő 146:</t>
  </si>
  <si>
    <t>Ajánlatkérő 147:</t>
  </si>
  <si>
    <t>Ajánlatkérő 148:</t>
  </si>
  <si>
    <t>Ajánlatkérő 149:</t>
  </si>
  <si>
    <t>Ajánlatkérő 150:</t>
  </si>
  <si>
    <t>Ajánlatkérő 151:</t>
  </si>
  <si>
    <t>Ajánlatkérő 152:</t>
  </si>
  <si>
    <t>Ajánlatkérő 153:</t>
  </si>
  <si>
    <t>Ajánlatkérő 154:</t>
  </si>
  <si>
    <t>Ajánlatkérő 155:</t>
  </si>
  <si>
    <t>Ajánlatkérő 156:</t>
  </si>
  <si>
    <t>Ajánlatkérő 157:</t>
  </si>
  <si>
    <t>Ajánlatkérő 158:</t>
  </si>
  <si>
    <t>Ajánlatkérő 159:</t>
  </si>
  <si>
    <t>Ajánlatkérő 160:</t>
  </si>
  <si>
    <t>Ajánlatkérő 161:</t>
  </si>
  <si>
    <t>Ajánlatkérő 162:</t>
  </si>
  <si>
    <t>Ajánlatkérő 163:</t>
  </si>
  <si>
    <t>Ajánlatkérő 164:</t>
  </si>
  <si>
    <t>Ajánlatkérő 165:</t>
  </si>
  <si>
    <t>Ajánlatkérő 166:</t>
  </si>
  <si>
    <t>Ajánlatkérő 167:</t>
  </si>
  <si>
    <t>Ajánlatkérő 168:</t>
  </si>
  <si>
    <t>Ajánlatkérő 169:</t>
  </si>
  <si>
    <t>Ajánlatkérő 170:</t>
  </si>
  <si>
    <t>Ajánlatkérő 171:</t>
  </si>
  <si>
    <t>Ajánlatkérő 172:</t>
  </si>
  <si>
    <t>Ajánlatkérő 173:</t>
  </si>
  <si>
    <t>Ajánlatkérő 174:</t>
  </si>
  <si>
    <t>Ajánlatkérő 175:</t>
  </si>
  <si>
    <t>Ajánlatkérő 176:</t>
  </si>
  <si>
    <t>Ajánlatkérő 177:</t>
  </si>
  <si>
    <t>Ajánlatkérő 178:</t>
  </si>
  <si>
    <t>Ajánlatkérő 179:</t>
  </si>
  <si>
    <t>Ajánlatkérő 180:</t>
  </si>
  <si>
    <t>Ajánlatkérő 181:</t>
  </si>
  <si>
    <t>Ajánlatkérő 182:</t>
  </si>
  <si>
    <t>Ajánlatkérő 183:</t>
  </si>
  <si>
    <t>Ajánlatkérő 184:</t>
  </si>
  <si>
    <t>Ajánlatkérő 185:</t>
  </si>
  <si>
    <t>Ajánlatkérő 186:</t>
  </si>
  <si>
    <t>Ajánlatkérő 187:</t>
  </si>
  <si>
    <t>Ajánlatkérő 188:</t>
  </si>
  <si>
    <t>Ajánlatkérő 189:</t>
  </si>
  <si>
    <t>Ajánlatkérő 190:</t>
  </si>
  <si>
    <t>Ajánlatkérő 191:</t>
  </si>
  <si>
    <t>Ajánlatkérő 192:</t>
  </si>
  <si>
    <t>Ajánlatkérő 193:</t>
  </si>
  <si>
    <t>Ajánlatkérő 194:</t>
  </si>
  <si>
    <t>Ajánlatkérő 195:</t>
  </si>
  <si>
    <t>Ajánlatkérő 196:</t>
  </si>
  <si>
    <t>Ajánlatkérő 197:</t>
  </si>
  <si>
    <t>Ajánlatkérő 198:</t>
  </si>
  <si>
    <t>Ajánlatkérő 199:</t>
  </si>
  <si>
    <t>Ajánlatkérő 200:</t>
  </si>
  <si>
    <t>Számlafizető 101:</t>
  </si>
  <si>
    <t>Számlafizető 102:</t>
  </si>
  <si>
    <t>Számlafizető 103:</t>
  </si>
  <si>
    <t>Számlafizető 104:</t>
  </si>
  <si>
    <t>Számlafizető 105:</t>
  </si>
  <si>
    <t>Számlafizető 106:</t>
  </si>
  <si>
    <t>Számlafizető 107:</t>
  </si>
  <si>
    <t>Számlafizető 108:</t>
  </si>
  <si>
    <t>Számlafizető 109:</t>
  </si>
  <si>
    <t>Számlafizető 110:</t>
  </si>
  <si>
    <t>Számlafizető 111:</t>
  </si>
  <si>
    <t>Számlafizető 112:</t>
  </si>
  <si>
    <t>Számlafizető 113:</t>
  </si>
  <si>
    <t>Számlafizető 114:</t>
  </si>
  <si>
    <t>Számlafizető 115:</t>
  </si>
  <si>
    <t>Számlafizető 116:</t>
  </si>
  <si>
    <t>Számlafizető 117:</t>
  </si>
  <si>
    <t>Számlafizető 118:</t>
  </si>
  <si>
    <t>Számlafizető 119:</t>
  </si>
  <si>
    <t>Számlafizető 120:</t>
  </si>
  <si>
    <t>Számlafizető 121:</t>
  </si>
  <si>
    <t>Számlafizető 122:</t>
  </si>
  <si>
    <t>Számlafizető 123:</t>
  </si>
  <si>
    <t>Számlafizető 124:</t>
  </si>
  <si>
    <t>Számlafizető 125:</t>
  </si>
  <si>
    <t>Számlafizető 126:</t>
  </si>
  <si>
    <t>Számlafizető 127:</t>
  </si>
  <si>
    <t>Számlafizető 128:</t>
  </si>
  <si>
    <t>Számlafizető 129:</t>
  </si>
  <si>
    <t>Számlafizető 130:</t>
  </si>
  <si>
    <t>Számlafizető 131:</t>
  </si>
  <si>
    <t>Számlafizető 132:</t>
  </si>
  <si>
    <t>Számlafizető 133:</t>
  </si>
  <si>
    <t>Számlafizető 134:</t>
  </si>
  <si>
    <t>Számlafizető 135:</t>
  </si>
  <si>
    <t>Számlafizető 136:</t>
  </si>
  <si>
    <t>Számlafizető 137:</t>
  </si>
  <si>
    <t>Számlafizető 138:</t>
  </si>
  <si>
    <t>Számlafizető 139:</t>
  </si>
  <si>
    <t>Számlafizető 140:</t>
  </si>
  <si>
    <t>Számlafizető 141:</t>
  </si>
  <si>
    <t>Számlafizető 142:</t>
  </si>
  <si>
    <t>Számlafizető 143:</t>
  </si>
  <si>
    <t>Számlafizető 144:</t>
  </si>
  <si>
    <t>Számlafizető 145:</t>
  </si>
  <si>
    <t>Számlafizető 146:</t>
  </si>
  <si>
    <t>Számlafizető 147:</t>
  </si>
  <si>
    <t>Számlafizető 148:</t>
  </si>
  <si>
    <t>Számlafizető 149:</t>
  </si>
  <si>
    <t>Számlafizető 150:</t>
  </si>
  <si>
    <t>Számlafizető 151:</t>
  </si>
  <si>
    <t>Számlafizető 152:</t>
  </si>
  <si>
    <t>Számlafizető 153:</t>
  </si>
  <si>
    <t>Számlafizető 154:</t>
  </si>
  <si>
    <t>Számlafizető 155:</t>
  </si>
  <si>
    <t>Számlafizető 156:</t>
  </si>
  <si>
    <t>Számlafizető 157:</t>
  </si>
  <si>
    <t>Számlafizető 158:</t>
  </si>
  <si>
    <t>Számlafizető 159:</t>
  </si>
  <si>
    <t>Számlafizető 160:</t>
  </si>
  <si>
    <t>Számlafizető 161:</t>
  </si>
  <si>
    <t>Számlafizető 162:</t>
  </si>
  <si>
    <t>Számlafizető 163:</t>
  </si>
  <si>
    <t>Számlafizető 164:</t>
  </si>
  <si>
    <t>Számlafizető 165:</t>
  </si>
  <si>
    <t>Számlafizető 166:</t>
  </si>
  <si>
    <t>Számlafizető 167:</t>
  </si>
  <si>
    <t>Számlafizető 168:</t>
  </si>
  <si>
    <t>Számlafizető 169:</t>
  </si>
  <si>
    <t>Számlafizető 170:</t>
  </si>
  <si>
    <t>Számlafizető 171:</t>
  </si>
  <si>
    <t>Számlafizető 172:</t>
  </si>
  <si>
    <t>Számlafizető 173:</t>
  </si>
  <si>
    <t>Számlafizető 174:</t>
  </si>
  <si>
    <t>Számlafizető 175:</t>
  </si>
  <si>
    <t>Számlafizető 176:</t>
  </si>
  <si>
    <t>Számlafizető 177:</t>
  </si>
  <si>
    <t>Számlafizető 178:</t>
  </si>
  <si>
    <t>Számlafizető 179:</t>
  </si>
  <si>
    <t>Számlafizető 180:</t>
  </si>
  <si>
    <t>Számlafizető 181:</t>
  </si>
  <si>
    <t>Számlafizető 182:</t>
  </si>
  <si>
    <t>Számlafizető 183:</t>
  </si>
  <si>
    <t>Számlafizető 184:</t>
  </si>
  <si>
    <t>Számlafizető 185:</t>
  </si>
  <si>
    <t>Számlafizető 186:</t>
  </si>
  <si>
    <t>Számlafizető 187:</t>
  </si>
  <si>
    <t>Számlafizető 188:</t>
  </si>
  <si>
    <t>Számlafizető 189:</t>
  </si>
  <si>
    <t>Számlafizető 190:</t>
  </si>
  <si>
    <t>Számlafizető 191:</t>
  </si>
  <si>
    <t>Számlafizető 192:</t>
  </si>
  <si>
    <t>Számlafizető 193:</t>
  </si>
  <si>
    <t>Számlafizető 194:</t>
  </si>
  <si>
    <t>Számlafizető 195:</t>
  </si>
  <si>
    <t>Számlafizető 196:</t>
  </si>
  <si>
    <t>Számlafizető 197:</t>
  </si>
  <si>
    <t>Számlafizető 198:</t>
  </si>
  <si>
    <t>Számlafizető 199:</t>
  </si>
  <si>
    <t>Számlafizető 200:</t>
  </si>
  <si>
    <t>Számla befogadásának visszautasítására jogosult személy</t>
  </si>
  <si>
    <t>Van</t>
  </si>
  <si>
    <t>kWh/h</t>
  </si>
  <si>
    <t>X</t>
  </si>
  <si>
    <t>Nincs</t>
  </si>
  <si>
    <t>kWh/nap</t>
  </si>
  <si>
    <r>
      <t xml:space="preserve"> FÖLDGÁZ KÖZBESZERZÉS a </t>
    </r>
    <r>
      <rPr>
        <b/>
        <sz val="11"/>
        <color rgb="FFFF0000"/>
        <rFont val="Arial"/>
        <family val="2"/>
        <charset val="238"/>
      </rPr>
      <t>2025 - 2026. gázévre</t>
    </r>
  </si>
  <si>
    <t>Van eltérő szerződéses időszakú felhasználási hely?</t>
  </si>
  <si>
    <t>e-számla küldési e-mail cím</t>
  </si>
  <si>
    <t>KM-ben rögzített Spread mértéke:
Indexált beszerzés esetén</t>
  </si>
  <si>
    <r>
      <t>Igényelt lekötött teljesítmény (20-99 m</t>
    </r>
    <r>
      <rPr>
        <b/>
        <vertAlign val="superscript"/>
        <sz val="10"/>
        <rFont val="Arial"/>
        <family val="2"/>
        <charset val="238"/>
      </rPr>
      <t>3</t>
    </r>
    <r>
      <rPr>
        <b/>
        <sz val="10"/>
        <rFont val="Arial"/>
        <family val="2"/>
        <charset val="238"/>
      </rPr>
      <t>/h között) (kWh/h)
(</t>
    </r>
    <r>
      <rPr>
        <b/>
        <sz val="10"/>
        <color rgb="FFFF0000"/>
        <rFont val="Arial"/>
        <family val="2"/>
        <charset val="238"/>
      </rPr>
      <t xml:space="preserve">Az "N" oszlopban szereplő érték vagy annál kisebb;
</t>
    </r>
    <r>
      <rPr>
        <b/>
        <sz val="10"/>
        <rFont val="Arial"/>
        <family val="2"/>
        <charset val="238"/>
      </rPr>
      <t>lsd.: 11/2016. (XI. 14.) MEKH rendelet 29. § (6) bekezdése)</t>
    </r>
  </si>
  <si>
    <t>CSAK a 20 - 99 m3/h kategória esetén kell az O oszlopot kitölteni!</t>
  </si>
  <si>
    <t xml:space="preserve"> = A sárga hátterű cellákban és az "M", "N", "O" oszlopokban automatikusan számol. Nem kell adatokat ezekben megadni.</t>
  </si>
  <si>
    <t>='A zöld hátterű cellákban automatikusan számol. Nem kell adatokat ezekben megadni.</t>
  </si>
  <si>
    <t>Minimum szerződött mennyiség:</t>
  </si>
  <si>
    <t>Minimum fogyasztás a szerződéses időszakban (kWh)</t>
  </si>
  <si>
    <t>Minimum mennyiség aránya a szerződötthöz képest</t>
  </si>
  <si>
    <r>
      <t>Lekötött teljesítmény (100 m</t>
    </r>
    <r>
      <rPr>
        <b/>
        <vertAlign val="superscript"/>
        <sz val="10"/>
        <rFont val="Arial"/>
        <family val="2"/>
        <charset val="238"/>
      </rPr>
      <t>3</t>
    </r>
    <r>
      <rPr>
        <b/>
        <sz val="10"/>
        <rFont val="Arial"/>
        <family val="2"/>
        <charset val="238"/>
      </rPr>
      <t xml:space="preserve">/h - ) (kWh/h)
</t>
    </r>
    <r>
      <rPr>
        <b/>
        <sz val="10"/>
        <color rgb="FFFF0000"/>
        <rFont val="Arial"/>
        <family val="2"/>
        <charset val="238"/>
      </rPr>
      <t>(A lekötött teljesítmény módosítható, kisebb érték megadható, mint amit képlet alapján számol)</t>
    </r>
  </si>
  <si>
    <t>ALTEO Energiakerekedő Zrt.</t>
  </si>
  <si>
    <t>E2 Hungary Energiakereskedelmi és Szolgáltató Zrt.</t>
  </si>
  <si>
    <t>1117 Budapest Dombóvári út 26.</t>
  </si>
  <si>
    <t>MVM Next Energiakereskedelmi Zrt.</t>
  </si>
  <si>
    <t>1081 Budapest II. János Pál pápa tér 20</t>
  </si>
  <si>
    <t>E.ON Energiamegoldások Kft.</t>
  </si>
  <si>
    <t>1117 Budapest Hengermalom út 18.</t>
  </si>
  <si>
    <t>1117 Budapest, Dombovári út 25.</t>
  </si>
  <si>
    <t>polgármester</t>
  </si>
  <si>
    <t>intézményvezető</t>
  </si>
  <si>
    <t>ügyvezető</t>
  </si>
  <si>
    <t>jegyző</t>
  </si>
  <si>
    <t>MVM Next Enegiakereskedelmi Zrt</t>
  </si>
  <si>
    <t>Kóka Község Önkormányzata</t>
  </si>
  <si>
    <t>2243 Kóka, Dózsa György út 1.</t>
  </si>
  <si>
    <t>15730710-2-13</t>
  </si>
  <si>
    <t>11742063-15392567-00000000</t>
  </si>
  <si>
    <t>IN-23728</t>
  </si>
  <si>
    <t>Juhász Ildikó</t>
  </si>
  <si>
    <t>Vastagné Ujfalusi Lídia</t>
  </si>
  <si>
    <t>településüzemeltetési előadó</t>
  </si>
  <si>
    <t>06-29-428-101</t>
  </si>
  <si>
    <t>penzugyivezeto@kokaph.hu</t>
  </si>
  <si>
    <t>konyvelo@kokaph.hu</t>
  </si>
  <si>
    <t>Pappné Tóth Melinda</t>
  </si>
  <si>
    <t>pénzügyi csoportvezető</t>
  </si>
  <si>
    <t>06-20-341-0515</t>
  </si>
  <si>
    <t>Kókai Polgármesteri Hivatal</t>
  </si>
  <si>
    <t>15392567-2-13</t>
  </si>
  <si>
    <t>11742063-15730710-00000000</t>
  </si>
  <si>
    <t>IN-11852</t>
  </si>
  <si>
    <t>Pervainé Hangodi Ágnes</t>
  </si>
  <si>
    <t>penzugy@kokaph.hu</t>
  </si>
  <si>
    <t>Kókai Községi Óvoda</t>
  </si>
  <si>
    <t>2243 Kóka, Kossuth Lajos utca 23.</t>
  </si>
  <si>
    <t>16793150-2-13</t>
  </si>
  <si>
    <t>11742063-16793150-00000000</t>
  </si>
  <si>
    <t>IN-22791</t>
  </si>
  <si>
    <t>Czakóné Hanga Katalin</t>
  </si>
  <si>
    <t>Kókai Bölcsőde és Szociális Alapszolgáltatási Központ</t>
  </si>
  <si>
    <t>2243 Kóka, Pesti utca 51.</t>
  </si>
  <si>
    <t>15846389-2-13</t>
  </si>
  <si>
    <t>11742063-15846389-00000000</t>
  </si>
  <si>
    <t>IN-23729</t>
  </si>
  <si>
    <t>Gábris Annamária Julia</t>
  </si>
  <si>
    <t>2243 Kóka. Pesti utca 51.</t>
  </si>
  <si>
    <t>Kóka Községi Kft.</t>
  </si>
  <si>
    <t>13-09-067907</t>
  </si>
  <si>
    <t>10906718-2-13</t>
  </si>
  <si>
    <t>10403071-50526566-67491002</t>
  </si>
  <si>
    <t>IN-15906</t>
  </si>
  <si>
    <t>Laczkó Mariann</t>
  </si>
  <si>
    <t>06-30-866-1235</t>
  </si>
  <si>
    <t>mlaczko3@gmail.com</t>
  </si>
  <si>
    <t>39N110678080000C</t>
  </si>
  <si>
    <t>2243 Kóka, Dózsa György út 1</t>
  </si>
  <si>
    <t>39N1106782700004</t>
  </si>
  <si>
    <t>2243 Kóka, Kossuth Lajos u. 4.</t>
  </si>
  <si>
    <t>39N110678318000U</t>
  </si>
  <si>
    <t>2243 Kóka, Kossuth Lajos u. 23.</t>
  </si>
  <si>
    <t>39N111256119000S</t>
  </si>
  <si>
    <t>2243 Kóka, Kossuth Lajos u.23.</t>
  </si>
  <si>
    <t>39N110678355000L</t>
  </si>
  <si>
    <t>2243 Kóka, Kossuth Lajos utca 57.</t>
  </si>
  <si>
    <t>39N1106784230005</t>
  </si>
  <si>
    <t>2243 Kóka, Felsővásártér 25.</t>
  </si>
  <si>
    <t>39N110678353000V</t>
  </si>
  <si>
    <t>2243 Kóka, Kossuth Lajos utca 55.</t>
  </si>
  <si>
    <t>39N112660679000J</t>
  </si>
  <si>
    <t>2243 Kóka, Kossuth Lajos utca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</si>
</sst>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 _F_t_-;\-* #,##0.00\ _F_t_-;_-* &quot;-&quot;??\ _F_t_-;_-@_-"/>
    <numFmt numFmtId="165" formatCode="0.000"/>
    <numFmt numFmtId="166" formatCode="_-* #,##0\ _F_t_-;\-* #,##0\ _F_t_-;_-* &quot;-&quot;??\ _F_t_-;_-@_-"/>
    <numFmt numFmtId="167" formatCode="_-* #,##0.0000\ _F_t_-;\-* #,##0.0000\ _F_t_-;_-* &quot;-&quot;????\ _F_t_-;_-@_-"/>
    <numFmt numFmtId="168" formatCode="#,##0_ ;\-#,##0\ "/>
    <numFmt numFmtId="169" formatCode="#,##0.000_ ;\-#,##0.000\ "/>
    <numFmt numFmtId="170" formatCode="[$-40E]yyyy/\ mmmm;@"/>
    <numFmt numFmtId="171" formatCode="0.00&quot; MJ/m3&quot;"/>
    <numFmt numFmtId="172" formatCode="0.0000&quot; MJ/kWh&quot;"/>
    <numFmt numFmtId="173" formatCode="0.000&quot; Ft/kWh&quot;"/>
    <numFmt numFmtId="174" formatCode="#,##0&quot; kWh&quot;"/>
    <numFmt numFmtId="175" formatCode="###,000&quot; db&quot;"/>
    <numFmt numFmtId="176" formatCode="#,##0;General;\-"/>
    <numFmt numFmtId="177" formatCode="#,##0\ &quot;Ft&quot;"/>
    <numFmt numFmtId="178" formatCode="#,##0.000"/>
    <numFmt numFmtId="179" formatCode="0.000&quot; EUR/MWh&quot;"/>
  </numFmts>
  <fonts count="30"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sz val="11"/>
      <color theme="1"/>
      <name val="Arial"/>
      <family val="2"/>
      <charset val="238"/>
    </font>
    <font>
      <b/>
      <sz val="11"/>
      <name val="Arial"/>
      <family val="2"/>
      <charset val="238"/>
    </font>
    <font>
      <b/>
      <u/>
      <sz val="11"/>
      <name val="Arial"/>
      <family val="2"/>
      <charset val="238"/>
    </font>
    <font>
      <sz val="11"/>
      <name val="Arial"/>
      <family val="2"/>
      <charset val="238"/>
    </font>
    <font>
      <b/>
      <sz val="10"/>
      <name val="Arial"/>
      <family val="2"/>
      <charset val="238"/>
    </font>
    <font>
      <sz val="10"/>
      <color theme="1"/>
      <name val="Arial"/>
      <family val="2"/>
      <charset val="238"/>
    </font>
    <font>
      <b/>
      <sz val="10"/>
      <color indexed="62"/>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rgb="FFFF0000"/>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10"/>
      <color rgb="FFFF0000"/>
      <name val="Arial"/>
      <family val="2"/>
      <charset val="238"/>
    </font>
    <font>
      <b/>
      <sz val="11"/>
      <color rgb="FF0000FF"/>
      <name val="Arial"/>
      <family val="2"/>
      <charset val="238"/>
    </font>
    <font>
      <b/>
      <vertAlign val="superscript"/>
      <sz val="10"/>
      <name val="Arial"/>
      <family val="2"/>
      <charset val="238"/>
    </font>
    <font>
      <b/>
      <vertAlign val="superscript"/>
      <sz val="11"/>
      <name val="Arial"/>
      <family val="2"/>
      <charset val="238"/>
    </font>
    <font>
      <b/>
      <sz val="11"/>
      <color theme="1"/>
      <name val="Calibri"/>
      <family val="2"/>
      <charset val="238"/>
      <scheme val="minor"/>
    </font>
    <font>
      <b/>
      <sz val="11"/>
      <color rgb="FFFF0000"/>
      <name val="Calibri"/>
      <family val="2"/>
      <charset val="238"/>
      <scheme val="minor"/>
    </font>
    <font>
      <b/>
      <sz val="9"/>
      <color indexed="81"/>
      <name val="Tahoma"/>
      <family val="2"/>
      <charset val="238"/>
    </font>
    <font>
      <u/>
      <sz val="11"/>
      <color theme="10"/>
      <name val="Calibri"/>
      <family val="2"/>
      <charset val="238"/>
      <scheme val="minor"/>
    </font>
    <font>
      <sz val="9"/>
      <color indexed="81"/>
      <name val="Segoe UI"/>
      <family val="2"/>
      <charset val="238"/>
    </font>
    <font>
      <b/>
      <sz val="11"/>
      <color indexed="81"/>
      <name val="Segoe UI"/>
      <family val="2"/>
      <charset val="238"/>
    </font>
    <font>
      <sz val="11"/>
      <color indexed="81"/>
      <name val="Segoe UI"/>
      <family val="2"/>
      <charset val="238"/>
    </font>
  </fonts>
  <fills count="19">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s>
  <borders count="92">
    <border>
      <left/>
      <right/>
      <top/>
      <bottom/>
      <diagonal/>
    </border>
    <border>
      <left style="medium">
        <color indexed="64"/>
      </left>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rgb="FF3F3F3F"/>
      </left>
      <right style="medium">
        <color rgb="FF3F3F3F"/>
      </right>
      <top style="medium">
        <color rgb="FF3F3F3F"/>
      </top>
      <bottom style="medium">
        <color rgb="FF3F3F3F"/>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rgb="FF3F3F3F"/>
      </left>
      <right/>
      <top style="medium">
        <color rgb="FF3F3F3F"/>
      </top>
      <bottom style="medium">
        <color rgb="FF3F3F3F"/>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ck">
        <color rgb="FF0000FF"/>
      </right>
      <top style="medium">
        <color indexed="64"/>
      </top>
      <bottom/>
      <diagonal/>
    </border>
    <border>
      <left style="thin">
        <color indexed="64"/>
      </left>
      <right style="thick">
        <color rgb="FF0000FF"/>
      </right>
      <top style="thin">
        <color indexed="64"/>
      </top>
      <bottom style="thin">
        <color indexed="64"/>
      </bottom>
      <diagonal/>
    </border>
    <border>
      <left style="thin">
        <color indexed="64"/>
      </left>
      <right style="medium">
        <color rgb="FFFF0000"/>
      </right>
      <top style="medium">
        <color indexed="64"/>
      </top>
      <bottom style="medium">
        <color indexed="64"/>
      </bottom>
      <diagonal/>
    </border>
    <border>
      <left style="thin">
        <color indexed="64"/>
      </left>
      <right style="medium">
        <color rgb="FFFF0000"/>
      </right>
      <top style="thin">
        <color indexed="64"/>
      </top>
      <bottom style="thin">
        <color indexed="64"/>
      </bottom>
      <diagonal/>
    </border>
    <border>
      <left style="thin">
        <color indexed="64"/>
      </left>
      <right/>
      <top style="thin">
        <color indexed="64"/>
      </top>
      <bottom style="thin">
        <color indexed="64"/>
      </bottom>
      <diagonal/>
    </border>
    <border>
      <left style="thick">
        <color rgb="FF2CF88D"/>
      </left>
      <right style="thin">
        <color indexed="64"/>
      </right>
      <top style="medium">
        <color indexed="64"/>
      </top>
      <bottom/>
      <diagonal/>
    </border>
    <border>
      <left style="thick">
        <color rgb="FF2CF88D"/>
      </left>
      <right style="thin">
        <color indexed="64"/>
      </right>
      <top style="thin">
        <color indexed="64"/>
      </top>
      <bottom style="thin">
        <color indexed="64"/>
      </bottom>
      <diagonal/>
    </border>
    <border>
      <left style="thin">
        <color indexed="64"/>
      </left>
      <right style="thick">
        <color rgb="FF2CF88D"/>
      </right>
      <top style="medium">
        <color indexed="64"/>
      </top>
      <bottom/>
      <diagonal/>
    </border>
    <border>
      <left style="thin">
        <color indexed="64"/>
      </left>
      <right style="thick">
        <color rgb="FF2CF88D"/>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rgb="FFFF0000"/>
      </right>
      <top style="medium">
        <color indexed="64"/>
      </top>
      <bottom style="thin">
        <color indexed="64"/>
      </bottom>
      <diagonal/>
    </border>
    <border>
      <left/>
      <right style="medium">
        <color rgb="FFFF0000"/>
      </right>
      <top style="medium">
        <color indexed="64"/>
      </top>
      <bottom style="medium">
        <color indexed="64"/>
      </bottom>
      <diagonal/>
    </border>
    <border>
      <left style="medium">
        <color rgb="FFFF0000"/>
      </left>
      <right style="thin">
        <color indexed="64"/>
      </right>
      <top style="medium">
        <color indexed="64"/>
      </top>
      <bottom style="medium">
        <color indexed="64"/>
      </bottom>
      <diagonal/>
    </border>
    <border>
      <left style="medium">
        <color rgb="FFFF0000"/>
      </left>
      <right/>
      <top style="medium">
        <color indexed="64"/>
      </top>
      <bottom style="medium">
        <color indexed="64"/>
      </bottom>
      <diagonal/>
    </border>
    <border>
      <left/>
      <right/>
      <top style="medium">
        <color indexed="64"/>
      </top>
      <bottom/>
      <diagonal/>
    </border>
    <border>
      <left/>
      <right/>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ck">
        <color indexed="64"/>
      </right>
      <top style="medium">
        <color indexed="64"/>
      </top>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ck">
        <color indexed="64"/>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style="thick">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ck">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7">
    <xf numFmtId="0" fontId="0" fillId="0" borderId="0"/>
    <xf numFmtId="164" fontId="3" fillId="0" borderId="0" applyFont="0" applyFill="0" applyBorder="0" applyAlignment="0" applyProtection="0"/>
    <xf numFmtId="0" fontId="4" fillId="0" borderId="0"/>
    <xf numFmtId="9" fontId="4" fillId="0" borderId="0" applyFont="0" applyFill="0" applyBorder="0" applyAlignment="0" applyProtection="0"/>
    <xf numFmtId="0" fontId="12" fillId="10" borderId="39" applyNumberFormat="0" applyAlignment="0" applyProtection="0"/>
    <xf numFmtId="164" fontId="3" fillId="0" borderId="0" applyFont="0" applyFill="0" applyBorder="0" applyAlignment="0" applyProtection="0"/>
    <xf numFmtId="0" fontId="26" fillId="0" borderId="0" applyNumberFormat="0" applyFill="0" applyBorder="0" applyAlignment="0" applyProtection="0"/>
  </cellStyleXfs>
  <cellXfs count="293">
    <xf numFmtId="0" fontId="0" fillId="0" borderId="0" xfId="0"/>
    <xf numFmtId="0" fontId="5" fillId="9" borderId="0" xfId="0" applyFont="1" applyFill="1"/>
    <xf numFmtId="0" fontId="7" fillId="9" borderId="0" xfId="0" applyFont="1" applyFill="1" applyAlignment="1">
      <alignment vertical="center" wrapText="1"/>
    </xf>
    <xf numFmtId="0" fontId="5" fillId="9" borderId="0" xfId="0" applyFont="1" applyFill="1" applyAlignment="1">
      <alignment vertical="center"/>
    </xf>
    <xf numFmtId="166" fontId="5" fillId="9" borderId="0" xfId="0" applyNumberFormat="1" applyFont="1" applyFill="1"/>
    <xf numFmtId="1" fontId="8" fillId="9" borderId="0" xfId="0" applyNumberFormat="1" applyFont="1" applyFill="1" applyAlignment="1">
      <alignment horizontal="center" vertical="center"/>
    </xf>
    <xf numFmtId="0" fontId="10" fillId="9" borderId="0" xfId="0" applyFont="1" applyFill="1"/>
    <xf numFmtId="0" fontId="5" fillId="9" borderId="0" xfId="0" applyFont="1" applyFill="1" applyAlignment="1">
      <alignment horizontal="center" vertical="center"/>
    </xf>
    <xf numFmtId="0" fontId="10" fillId="9" borderId="0" xfId="0" applyFont="1" applyFill="1" applyAlignment="1">
      <alignment horizontal="center"/>
    </xf>
    <xf numFmtId="166" fontId="10" fillId="9" borderId="0" xfId="1" applyNumberFormat="1" applyFont="1" applyFill="1" applyAlignment="1">
      <alignment horizontal="center"/>
    </xf>
    <xf numFmtId="0" fontId="10" fillId="9" borderId="0" xfId="0" applyFont="1" applyFill="1" applyAlignment="1">
      <alignment vertical="center"/>
    </xf>
    <xf numFmtId="1" fontId="9" fillId="2" borderId="7" xfId="0" applyNumberFormat="1" applyFont="1" applyFill="1" applyBorder="1" applyAlignment="1">
      <alignment horizontal="center" vertical="center" wrapText="1"/>
    </xf>
    <xf numFmtId="175" fontId="9" fillId="2" borderId="7" xfId="0" applyNumberFormat="1" applyFont="1" applyFill="1" applyBorder="1" applyAlignment="1">
      <alignment horizontal="center" vertical="center" wrapText="1"/>
    </xf>
    <xf numFmtId="0" fontId="2" fillId="9" borderId="0" xfId="0" applyFont="1" applyFill="1"/>
    <xf numFmtId="0" fontId="2" fillId="9" borderId="6" xfId="0" applyFont="1" applyFill="1" applyBorder="1" applyAlignment="1">
      <alignment vertical="center"/>
    </xf>
    <xf numFmtId="0" fontId="2" fillId="9" borderId="2" xfId="0" applyFont="1" applyFill="1" applyBorder="1" applyAlignment="1">
      <alignment vertical="center"/>
    </xf>
    <xf numFmtId="176" fontId="2" fillId="9" borderId="0" xfId="0" applyNumberFormat="1" applyFont="1" applyFill="1"/>
    <xf numFmtId="0" fontId="6" fillId="9" borderId="23" xfId="0" quotePrefix="1" applyFont="1" applyFill="1" applyBorder="1" applyAlignment="1">
      <alignment horizontal="left"/>
    </xf>
    <xf numFmtId="0" fontId="6" fillId="9" borderId="24" xfId="0" applyFont="1" applyFill="1" applyBorder="1" applyAlignment="1">
      <alignment horizontal="left"/>
    </xf>
    <xf numFmtId="0" fontId="6" fillId="9" borderId="25" xfId="0" applyFont="1" applyFill="1" applyBorder="1" applyAlignment="1">
      <alignment horizontal="left"/>
    </xf>
    <xf numFmtId="2" fontId="6" fillId="3" borderId="20" xfId="0" applyNumberFormat="1" applyFont="1" applyFill="1" applyBorder="1" applyAlignment="1">
      <alignment horizontal="center" vertical="center"/>
    </xf>
    <xf numFmtId="0" fontId="8" fillId="4" borderId="17" xfId="0" applyFont="1" applyFill="1" applyBorder="1" applyAlignment="1">
      <alignment horizontal="center"/>
    </xf>
    <xf numFmtId="0" fontId="6" fillId="9" borderId="8" xfId="0" applyFont="1" applyFill="1" applyBorder="1" applyAlignment="1">
      <alignment horizontal="center" vertical="center" wrapText="1"/>
    </xf>
    <xf numFmtId="0" fontId="6" fillId="9" borderId="18" xfId="0" applyFont="1" applyFill="1" applyBorder="1" applyAlignment="1">
      <alignment horizontal="center" vertical="center" wrapText="1"/>
    </xf>
    <xf numFmtId="176" fontId="6" fillId="9" borderId="18" xfId="0" applyNumberFormat="1" applyFont="1" applyFill="1" applyBorder="1" applyAlignment="1">
      <alignment horizontal="center" vertical="center" wrapText="1"/>
    </xf>
    <xf numFmtId="176" fontId="6" fillId="8" borderId="29" xfId="2" applyNumberFormat="1" applyFont="1" applyFill="1" applyBorder="1" applyAlignment="1">
      <alignment horizontal="center" vertical="center" wrapText="1"/>
    </xf>
    <xf numFmtId="165" fontId="6" fillId="3" borderId="7" xfId="0" applyNumberFormat="1" applyFont="1" applyFill="1" applyBorder="1" applyAlignment="1" applyProtection="1">
      <alignment horizontal="center" vertical="center" wrapText="1"/>
      <protection locked="0"/>
    </xf>
    <xf numFmtId="0" fontId="6" fillId="9" borderId="7" xfId="0" applyFont="1" applyFill="1" applyBorder="1" applyAlignment="1">
      <alignment horizontal="center" vertical="center" wrapText="1"/>
    </xf>
    <xf numFmtId="0" fontId="6" fillId="2" borderId="7" xfId="0" applyFont="1" applyFill="1" applyBorder="1" applyAlignment="1">
      <alignment horizontal="center" vertical="center" wrapText="1"/>
    </xf>
    <xf numFmtId="176" fontId="6" fillId="2" borderId="7" xfId="0" applyNumberFormat="1" applyFont="1" applyFill="1" applyBorder="1" applyAlignment="1">
      <alignment horizontal="center"/>
    </xf>
    <xf numFmtId="169" fontId="6" fillId="3" borderId="16" xfId="1" applyNumberFormat="1" applyFont="1" applyFill="1" applyBorder="1" applyAlignment="1" applyProtection="1">
      <alignment horizontal="center" vertical="center"/>
      <protection locked="0"/>
    </xf>
    <xf numFmtId="168" fontId="6" fillId="5" borderId="30" xfId="1" applyNumberFormat="1" applyFont="1" applyFill="1" applyBorder="1" applyAlignment="1" applyProtection="1">
      <alignment horizontal="center" vertical="center"/>
    </xf>
    <xf numFmtId="168" fontId="6" fillId="5" borderId="7" xfId="1" applyNumberFormat="1" applyFont="1" applyFill="1" applyBorder="1" applyAlignment="1" applyProtection="1">
      <alignment horizontal="center" vertical="center"/>
    </xf>
    <xf numFmtId="167" fontId="2" fillId="9" borderId="0" xfId="0" applyNumberFormat="1" applyFont="1" applyFill="1"/>
    <xf numFmtId="164" fontId="2" fillId="9" borderId="0" xfId="0" applyNumberFormat="1" applyFont="1" applyFill="1"/>
    <xf numFmtId="0" fontId="13" fillId="9" borderId="40" xfId="0" applyFont="1" applyFill="1" applyBorder="1" applyAlignment="1">
      <alignment horizontal="center" vertical="center"/>
    </xf>
    <xf numFmtId="0" fontId="13" fillId="9" borderId="0" xfId="0" applyFont="1" applyFill="1" applyAlignment="1">
      <alignment horizontal="center" vertical="center"/>
    </xf>
    <xf numFmtId="0" fontId="6" fillId="0" borderId="7" xfId="0" applyFont="1" applyBorder="1" applyAlignment="1">
      <alignment vertical="center"/>
    </xf>
    <xf numFmtId="0" fontId="13" fillId="9" borderId="5" xfId="0" applyFont="1" applyFill="1" applyBorder="1" applyAlignment="1">
      <alignment horizontal="center" vertical="center"/>
    </xf>
    <xf numFmtId="0" fontId="13" fillId="0" borderId="0" xfId="0" applyFont="1" applyAlignment="1">
      <alignment horizontal="center" vertical="center"/>
    </xf>
    <xf numFmtId="14" fontId="6" fillId="2" borderId="6" xfId="0" applyNumberFormat="1" applyFont="1" applyFill="1" applyBorder="1" applyAlignment="1">
      <alignment horizontal="center" vertical="center"/>
    </xf>
    <xf numFmtId="1" fontId="6" fillId="2" borderId="6" xfId="0" applyNumberFormat="1" applyFont="1" applyFill="1" applyBorder="1" applyAlignment="1">
      <alignment horizontal="center" vertical="center"/>
    </xf>
    <xf numFmtId="174" fontId="6" fillId="2" borderId="6" xfId="0" applyNumberFormat="1" applyFont="1" applyFill="1" applyBorder="1" applyAlignment="1">
      <alignment horizontal="center" vertical="center"/>
    </xf>
    <xf numFmtId="2" fontId="6" fillId="0" borderId="0" xfId="0" applyNumberFormat="1" applyFont="1" applyAlignment="1">
      <alignment horizontal="center" vertical="center"/>
    </xf>
    <xf numFmtId="177" fontId="6" fillId="7" borderId="6" xfId="0" applyNumberFormat="1" applyFont="1" applyFill="1" applyBorder="1" applyAlignment="1">
      <alignment horizontal="center" vertical="center"/>
    </xf>
    <xf numFmtId="177" fontId="6" fillId="7" borderId="42" xfId="0" applyNumberFormat="1" applyFont="1" applyFill="1" applyBorder="1" applyAlignment="1">
      <alignment horizontal="center" vertical="center"/>
    </xf>
    <xf numFmtId="177" fontId="6" fillId="4" borderId="28" xfId="0" applyNumberFormat="1" applyFont="1" applyFill="1" applyBorder="1" applyAlignment="1">
      <alignment horizontal="center"/>
    </xf>
    <xf numFmtId="165" fontId="6" fillId="5" borderId="14" xfId="0" applyNumberFormat="1" applyFont="1" applyFill="1" applyBorder="1" applyAlignment="1">
      <alignment horizontal="center" vertical="center"/>
    </xf>
    <xf numFmtId="2" fontId="6" fillId="2" borderId="22" xfId="0" applyNumberFormat="1" applyFont="1" applyFill="1" applyBorder="1" applyAlignment="1">
      <alignment horizontal="center" vertical="center"/>
    </xf>
    <xf numFmtId="165" fontId="12" fillId="10" borderId="44" xfId="4" applyNumberFormat="1" applyBorder="1" applyAlignment="1" applyProtection="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165" fontId="6" fillId="7" borderId="30" xfId="0" applyNumberFormat="1" applyFont="1" applyFill="1" applyBorder="1" applyAlignment="1">
      <alignment vertical="center"/>
    </xf>
    <xf numFmtId="0" fontId="2" fillId="9" borderId="12" xfId="0" applyFont="1" applyFill="1" applyBorder="1" applyAlignment="1">
      <alignment horizontal="center" vertical="center"/>
    </xf>
    <xf numFmtId="170" fontId="2" fillId="9" borderId="12" xfId="0" applyNumberFormat="1" applyFont="1" applyFill="1" applyBorder="1" applyAlignment="1">
      <alignment horizontal="center" vertical="center"/>
    </xf>
    <xf numFmtId="0" fontId="10" fillId="4" borderId="12" xfId="0" applyFont="1" applyFill="1" applyBorder="1"/>
    <xf numFmtId="176" fontId="10" fillId="4" borderId="12" xfId="1" applyNumberFormat="1" applyFont="1" applyFill="1" applyBorder="1"/>
    <xf numFmtId="173" fontId="15" fillId="4" borderId="28" xfId="0" applyNumberFormat="1" applyFont="1" applyFill="1" applyBorder="1" applyAlignment="1">
      <alignment horizontal="center"/>
    </xf>
    <xf numFmtId="0" fontId="13" fillId="9" borderId="0" xfId="0" applyFont="1" applyFill="1" applyAlignment="1">
      <alignment horizontal="center" vertical="center" wrapText="1"/>
    </xf>
    <xf numFmtId="173" fontId="13" fillId="0" borderId="0" xfId="0" applyNumberFormat="1" applyFont="1" applyAlignment="1">
      <alignment horizontal="center" vertical="center"/>
    </xf>
    <xf numFmtId="173" fontId="6" fillId="0" borderId="7" xfId="0" applyNumberFormat="1" applyFont="1" applyBorder="1" applyAlignment="1">
      <alignment horizontal="center" vertical="center"/>
    </xf>
    <xf numFmtId="14" fontId="9" fillId="11" borderId="7" xfId="0" applyNumberFormat="1" applyFont="1" applyFill="1" applyBorder="1" applyAlignment="1" applyProtection="1">
      <alignment horizontal="center" vertical="center"/>
      <protection locked="0"/>
    </xf>
    <xf numFmtId="176" fontId="10" fillId="4" borderId="57" xfId="1" applyNumberFormat="1" applyFont="1" applyFill="1" applyBorder="1"/>
    <xf numFmtId="176" fontId="10" fillId="4" borderId="55" xfId="1" applyNumberFormat="1" applyFont="1" applyFill="1" applyBorder="1"/>
    <xf numFmtId="0" fontId="5" fillId="11" borderId="12" xfId="0" applyFont="1" applyFill="1" applyBorder="1" applyAlignment="1">
      <alignment horizontal="center" vertical="center"/>
    </xf>
    <xf numFmtId="0" fontId="5" fillId="4" borderId="12" xfId="0" applyFont="1" applyFill="1" applyBorder="1" applyAlignment="1">
      <alignment horizontal="center" vertical="center"/>
    </xf>
    <xf numFmtId="176" fontId="10" fillId="4" borderId="12" xfId="0" applyNumberFormat="1" applyFont="1" applyFill="1" applyBorder="1" applyAlignment="1">
      <alignment horizontal="center"/>
    </xf>
    <xf numFmtId="0" fontId="10" fillId="4" borderId="60" xfId="0" applyFont="1" applyFill="1" applyBorder="1" applyAlignment="1">
      <alignment horizontal="center"/>
    </xf>
    <xf numFmtId="176" fontId="10" fillId="4" borderId="62" xfId="0" applyNumberFormat="1" applyFont="1" applyFill="1" applyBorder="1" applyAlignment="1">
      <alignment horizontal="center"/>
    </xf>
    <xf numFmtId="176" fontId="10" fillId="4" borderId="55" xfId="0" applyNumberFormat="1" applyFont="1" applyFill="1" applyBorder="1"/>
    <xf numFmtId="2" fontId="6" fillId="2" borderId="16" xfId="0" applyNumberFormat="1" applyFont="1" applyFill="1" applyBorder="1" applyAlignment="1">
      <alignment horizontal="center" vertical="center"/>
    </xf>
    <xf numFmtId="49" fontId="18" fillId="9" borderId="12" xfId="0" applyNumberFormat="1" applyFont="1" applyFill="1" applyBorder="1" applyAlignment="1">
      <alignment vertical="center"/>
    </xf>
    <xf numFmtId="1" fontId="8" fillId="9" borderId="3" xfId="0" applyNumberFormat="1" applyFont="1" applyFill="1" applyBorder="1" applyAlignment="1">
      <alignment horizontal="center" vertical="center"/>
    </xf>
    <xf numFmtId="0" fontId="5" fillId="9" borderId="3" xfId="0" applyFont="1" applyFill="1" applyBorder="1" applyAlignment="1">
      <alignment vertical="center"/>
    </xf>
    <xf numFmtId="0" fontId="5" fillId="9" borderId="3" xfId="0" applyFont="1" applyFill="1" applyBorder="1" applyAlignment="1">
      <alignment horizontal="center" vertical="center"/>
    </xf>
    <xf numFmtId="0" fontId="5" fillId="9" borderId="55" xfId="0" applyFont="1" applyFill="1" applyBorder="1" applyAlignment="1">
      <alignment horizontal="center" vertical="center"/>
    </xf>
    <xf numFmtId="173" fontId="6" fillId="0" borderId="6" xfId="0" applyNumberFormat="1" applyFont="1" applyBorder="1" applyAlignment="1">
      <alignment horizontal="center" vertical="center"/>
    </xf>
    <xf numFmtId="0" fontId="9" fillId="14" borderId="18" xfId="2" applyFont="1" applyFill="1" applyBorder="1" applyAlignment="1">
      <alignment horizontal="center" vertical="center" wrapText="1"/>
    </xf>
    <xf numFmtId="0" fontId="9" fillId="14" borderId="38" xfId="2" applyFont="1" applyFill="1" applyBorder="1" applyAlignment="1">
      <alignment horizontal="center" vertical="center" wrapText="1"/>
    </xf>
    <xf numFmtId="0" fontId="9" fillId="14" borderId="61" xfId="2" applyFont="1" applyFill="1" applyBorder="1" applyAlignment="1">
      <alignment horizontal="center" vertical="center" wrapText="1"/>
    </xf>
    <xf numFmtId="0" fontId="9" fillId="14" borderId="63" xfId="2" applyFont="1" applyFill="1" applyBorder="1" applyAlignment="1">
      <alignment horizontal="center" vertical="center" wrapText="1"/>
    </xf>
    <xf numFmtId="0" fontId="9" fillId="14" borderId="56" xfId="2" applyFont="1" applyFill="1" applyBorder="1" applyAlignment="1">
      <alignment horizontal="center" vertical="center" wrapText="1"/>
    </xf>
    <xf numFmtId="0" fontId="10" fillId="9" borderId="0" xfId="0" applyFont="1" applyFill="1" applyAlignment="1">
      <alignment horizontal="center" vertical="center"/>
    </xf>
    <xf numFmtId="0" fontId="6" fillId="0" borderId="1" xfId="0" applyFont="1" applyBorder="1" applyAlignment="1">
      <alignment horizontal="center" vertical="center" wrapText="1"/>
    </xf>
    <xf numFmtId="170" fontId="9" fillId="14" borderId="54" xfId="2" applyNumberFormat="1" applyFont="1" applyFill="1" applyBorder="1" applyAlignment="1">
      <alignment horizontal="center" vertical="center" wrapText="1"/>
    </xf>
    <xf numFmtId="170" fontId="9" fillId="14" borderId="67" xfId="2" applyNumberFormat="1" applyFont="1" applyFill="1" applyBorder="1" applyAlignment="1">
      <alignment horizontal="center" vertical="center" wrapText="1"/>
    </xf>
    <xf numFmtId="176" fontId="10" fillId="4" borderId="59" xfId="1" applyNumberFormat="1" applyFont="1" applyFill="1" applyBorder="1"/>
    <xf numFmtId="0" fontId="5" fillId="15" borderId="12" xfId="0" applyFont="1" applyFill="1" applyBorder="1" applyAlignment="1">
      <alignment horizontal="center" vertical="center"/>
    </xf>
    <xf numFmtId="174" fontId="10" fillId="9" borderId="0" xfId="0" applyNumberFormat="1" applyFont="1" applyFill="1"/>
    <xf numFmtId="176" fontId="5" fillId="9" borderId="0" xfId="0" applyNumberFormat="1" applyFont="1" applyFill="1"/>
    <xf numFmtId="176" fontId="10" fillId="9" borderId="0" xfId="0" applyNumberFormat="1" applyFont="1" applyFill="1"/>
    <xf numFmtId="173" fontId="6" fillId="0" borderId="0" xfId="0" applyNumberFormat="1" applyFont="1" applyAlignment="1">
      <alignment horizontal="center" vertical="center"/>
    </xf>
    <xf numFmtId="176" fontId="10" fillId="9" borderId="12" xfId="0" applyNumberFormat="1" applyFont="1" applyFill="1" applyBorder="1"/>
    <xf numFmtId="0" fontId="6" fillId="0" borderId="7" xfId="0" applyFont="1" applyBorder="1" applyAlignment="1">
      <alignment vertical="center" wrapText="1"/>
    </xf>
    <xf numFmtId="165" fontId="6" fillId="16" borderId="14" xfId="0" applyNumberFormat="1" applyFont="1" applyFill="1" applyBorder="1" applyAlignment="1">
      <alignment horizontal="center" vertical="center"/>
    </xf>
    <xf numFmtId="0" fontId="6" fillId="0" borderId="5" xfId="0" applyFont="1" applyBorder="1" applyAlignment="1">
      <alignment vertical="center" wrapText="1"/>
    </xf>
    <xf numFmtId="0" fontId="18" fillId="9" borderId="0" xfId="0" applyFont="1" applyFill="1" applyAlignment="1">
      <alignment horizontal="left"/>
    </xf>
    <xf numFmtId="0" fontId="18" fillId="9" borderId="0" xfId="0" applyFont="1" applyFill="1" applyAlignment="1">
      <alignment horizontal="center"/>
    </xf>
    <xf numFmtId="0" fontId="18" fillId="9" borderId="0" xfId="0" applyFont="1" applyFill="1"/>
    <xf numFmtId="0" fontId="2"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xf numFmtId="170" fontId="2" fillId="9" borderId="12" xfId="0" applyNumberFormat="1" applyFont="1" applyFill="1" applyBorder="1" applyAlignment="1">
      <alignment horizontal="left"/>
    </xf>
    <xf numFmtId="3" fontId="2" fillId="9" borderId="12" xfId="0" applyNumberFormat="1" applyFont="1" applyFill="1" applyBorder="1" applyAlignment="1">
      <alignment horizontal="center"/>
    </xf>
    <xf numFmtId="178" fontId="2" fillId="9" borderId="12" xfId="0" applyNumberFormat="1" applyFont="1" applyFill="1" applyBorder="1" applyAlignment="1">
      <alignment horizontal="center"/>
    </xf>
    <xf numFmtId="0" fontId="2" fillId="9" borderId="0" xfId="0" applyFont="1" applyFill="1" applyAlignment="1">
      <alignment horizontal="left"/>
    </xf>
    <xf numFmtId="0" fontId="2" fillId="9" borderId="0" xfId="0" applyFont="1" applyFill="1" applyAlignment="1">
      <alignment horizontal="center"/>
    </xf>
    <xf numFmtId="0" fontId="2" fillId="11" borderId="12" xfId="0" applyFont="1" applyFill="1" applyBorder="1" applyAlignment="1" applyProtection="1">
      <alignment horizontal="center" vertical="center"/>
      <protection locked="0"/>
    </xf>
    <xf numFmtId="0" fontId="2" fillId="9" borderId="12" xfId="0" applyFont="1" applyFill="1" applyBorder="1" applyAlignment="1">
      <alignment horizontal="center" wrapText="1"/>
    </xf>
    <xf numFmtId="0" fontId="0" fillId="8" borderId="0" xfId="0" applyFill="1"/>
    <xf numFmtId="0" fontId="2" fillId="11" borderId="12" xfId="0" applyFont="1" applyFill="1" applyBorder="1" applyAlignment="1">
      <alignment horizontal="center" vertical="center"/>
    </xf>
    <xf numFmtId="0" fontId="0" fillId="8" borderId="73" xfId="0" applyFill="1" applyBorder="1"/>
    <xf numFmtId="0" fontId="0" fillId="8" borderId="74" xfId="0" applyFill="1" applyBorder="1"/>
    <xf numFmtId="14" fontId="10" fillId="9" borderId="0" xfId="0" applyNumberFormat="1" applyFont="1" applyFill="1"/>
    <xf numFmtId="14" fontId="9" fillId="14" borderId="18" xfId="2" applyNumberFormat="1" applyFont="1" applyFill="1" applyBorder="1" applyAlignment="1">
      <alignment horizontal="center" vertical="center" wrapText="1"/>
    </xf>
    <xf numFmtId="14" fontId="9" fillId="2" borderId="7" xfId="0" applyNumberFormat="1" applyFont="1" applyFill="1" applyBorder="1" applyAlignment="1">
      <alignment horizontal="center" vertical="center" wrapText="1"/>
    </xf>
    <xf numFmtId="1" fontId="10" fillId="9" borderId="0" xfId="0" applyNumberFormat="1" applyFont="1" applyFill="1"/>
    <xf numFmtId="1" fontId="9" fillId="14" borderId="18" xfId="2" applyNumberFormat="1" applyFont="1" applyFill="1" applyBorder="1" applyAlignment="1">
      <alignment horizontal="center" vertical="center" wrapText="1"/>
    </xf>
    <xf numFmtId="1" fontId="10" fillId="17" borderId="55" xfId="1" applyNumberFormat="1" applyFont="1" applyFill="1" applyBorder="1" applyAlignment="1">
      <alignment horizontal="center"/>
    </xf>
    <xf numFmtId="0" fontId="5" fillId="17" borderId="12" xfId="0" applyFont="1" applyFill="1" applyBorder="1" applyAlignment="1">
      <alignment horizontal="center" vertical="center"/>
    </xf>
    <xf numFmtId="0" fontId="6" fillId="9" borderId="65" xfId="0" applyFont="1" applyFill="1" applyBorder="1" applyAlignment="1">
      <alignment horizontal="center" vertical="center" wrapText="1"/>
    </xf>
    <xf numFmtId="0" fontId="6" fillId="6" borderId="1" xfId="0" applyFont="1" applyFill="1" applyBorder="1" applyAlignment="1">
      <alignment horizontal="center" vertical="center"/>
    </xf>
    <xf numFmtId="0" fontId="1" fillId="9" borderId="0" xfId="0" applyFont="1" applyFill="1"/>
    <xf numFmtId="176" fontId="1" fillId="9" borderId="0" xfId="0" applyNumberFormat="1" applyFont="1" applyFill="1"/>
    <xf numFmtId="0" fontId="2" fillId="11" borderId="0" xfId="0" applyFont="1" applyFill="1" applyAlignment="1">
      <alignment horizontal="center" vertical="center"/>
    </xf>
    <xf numFmtId="49" fontId="18" fillId="9" borderId="0" xfId="0" applyNumberFormat="1" applyFont="1" applyFill="1" applyAlignment="1">
      <alignment horizontal="center" vertical="center"/>
    </xf>
    <xf numFmtId="0" fontId="23" fillId="8" borderId="79" xfId="0" applyFont="1" applyFill="1" applyBorder="1" applyAlignment="1">
      <alignment horizontal="center" vertical="center"/>
    </xf>
    <xf numFmtId="0" fontId="23" fillId="8" borderId="80" xfId="0" applyFont="1" applyFill="1" applyBorder="1" applyAlignment="1">
      <alignment horizontal="center" vertical="center"/>
    </xf>
    <xf numFmtId="0" fontId="23" fillId="8" borderId="80" xfId="0" applyFont="1" applyFill="1" applyBorder="1" applyAlignment="1">
      <alignment horizontal="center" vertical="center" wrapText="1"/>
    </xf>
    <xf numFmtId="0" fontId="23" fillId="8" borderId="80" xfId="0" applyFont="1" applyFill="1" applyBorder="1" applyAlignment="1">
      <alignment horizontal="center" wrapText="1"/>
    </xf>
    <xf numFmtId="0" fontId="23" fillId="8" borderId="80" xfId="0" applyFont="1" applyFill="1" applyBorder="1" applyAlignment="1">
      <alignment vertical="center"/>
    </xf>
    <xf numFmtId="0" fontId="23" fillId="8" borderId="81" xfId="0" applyFont="1" applyFill="1" applyBorder="1" applyAlignment="1">
      <alignment vertical="center"/>
    </xf>
    <xf numFmtId="0" fontId="23" fillId="18" borderId="4" xfId="0" applyFont="1" applyFill="1" applyBorder="1" applyAlignment="1">
      <alignment horizontal="center" vertical="center" wrapText="1"/>
    </xf>
    <xf numFmtId="0" fontId="24" fillId="18" borderId="82" xfId="0" applyFont="1" applyFill="1" applyBorder="1" applyAlignment="1">
      <alignment horizontal="center" vertical="center"/>
    </xf>
    <xf numFmtId="0" fontId="23" fillId="18" borderId="83" xfId="0" applyFont="1" applyFill="1" applyBorder="1" applyAlignment="1">
      <alignment horizontal="center" vertical="center"/>
    </xf>
    <xf numFmtId="0" fontId="23" fillId="18" borderId="29" xfId="0" applyFont="1" applyFill="1" applyBorder="1" applyAlignment="1">
      <alignment horizontal="center" vertical="center"/>
    </xf>
    <xf numFmtId="0" fontId="23" fillId="18" borderId="29" xfId="0" applyFont="1" applyFill="1" applyBorder="1" applyAlignment="1">
      <alignment horizontal="center" vertical="center" wrapText="1"/>
    </xf>
    <xf numFmtId="0" fontId="23" fillId="18" borderId="29" xfId="0" applyFont="1" applyFill="1" applyBorder="1" applyAlignment="1">
      <alignment horizontal="center" wrapText="1"/>
    </xf>
    <xf numFmtId="0" fontId="23" fillId="18" borderId="29" xfId="0" applyFont="1" applyFill="1" applyBorder="1" applyAlignment="1">
      <alignment vertical="center"/>
    </xf>
    <xf numFmtId="0" fontId="23" fillId="18" borderId="84" xfId="0" applyFont="1" applyFill="1" applyBorder="1" applyAlignment="1">
      <alignment vertical="center"/>
    </xf>
    <xf numFmtId="0" fontId="23" fillId="8" borderId="85" xfId="0" applyFont="1" applyFill="1" applyBorder="1" applyAlignment="1">
      <alignment horizontal="center" vertical="center"/>
    </xf>
    <xf numFmtId="0" fontId="23" fillId="8" borderId="79" xfId="0" applyFont="1" applyFill="1" applyBorder="1" applyAlignment="1">
      <alignment vertical="center"/>
    </xf>
    <xf numFmtId="0" fontId="2" fillId="11" borderId="86" xfId="0" applyFont="1" applyFill="1" applyBorder="1" applyAlignment="1">
      <alignment horizontal="center" vertical="center"/>
    </xf>
    <xf numFmtId="0" fontId="24" fillId="18" borderId="4" xfId="0" applyFont="1" applyFill="1" applyBorder="1" applyAlignment="1">
      <alignment horizontal="center" vertical="center"/>
    </xf>
    <xf numFmtId="0" fontId="23" fillId="18" borderId="89" xfId="0" applyFont="1" applyFill="1" applyBorder="1" applyAlignment="1">
      <alignment horizontal="center" vertical="center"/>
    </xf>
    <xf numFmtId="0" fontId="23" fillId="18" borderId="83" xfId="0" applyFont="1" applyFill="1" applyBorder="1" applyAlignment="1">
      <alignment vertical="center"/>
    </xf>
    <xf numFmtId="0" fontId="23" fillId="18" borderId="90" xfId="0" applyFont="1" applyFill="1" applyBorder="1" applyAlignment="1">
      <alignment vertical="center"/>
    </xf>
    <xf numFmtId="0" fontId="0" fillId="18" borderId="5" xfId="0" applyFill="1" applyBorder="1"/>
    <xf numFmtId="0" fontId="2" fillId="18" borderId="5" xfId="0" applyFont="1" applyFill="1" applyBorder="1" applyAlignment="1">
      <alignment horizontal="center" vertical="center"/>
    </xf>
    <xf numFmtId="49" fontId="18" fillId="18" borderId="5" xfId="0" applyNumberFormat="1" applyFont="1" applyFill="1" applyBorder="1" applyAlignment="1">
      <alignment horizontal="center" vertical="center"/>
    </xf>
    <xf numFmtId="171" fontId="9" fillId="11" borderId="7" xfId="0" applyNumberFormat="1" applyFont="1" applyFill="1" applyBorder="1" applyAlignment="1" applyProtection="1">
      <alignment horizontal="center" vertical="center" wrapText="1"/>
      <protection locked="0"/>
    </xf>
    <xf numFmtId="9" fontId="9" fillId="11" borderId="7" xfId="3" applyFont="1" applyFill="1" applyBorder="1" applyAlignment="1" applyProtection="1">
      <alignment horizontal="center" vertical="center"/>
      <protection locked="0"/>
    </xf>
    <xf numFmtId="176" fontId="10" fillId="13" borderId="60" xfId="0" applyNumberFormat="1" applyFont="1" applyFill="1" applyBorder="1" applyAlignment="1" applyProtection="1">
      <alignment horizontal="center"/>
      <protection locked="0"/>
    </xf>
    <xf numFmtId="14" fontId="10" fillId="11" borderId="55" xfId="1" applyNumberFormat="1" applyFont="1" applyFill="1" applyBorder="1" applyAlignment="1" applyProtection="1">
      <alignment horizontal="center"/>
      <protection locked="0"/>
    </xf>
    <xf numFmtId="176" fontId="10" fillId="11" borderId="55" xfId="1" applyNumberFormat="1" applyFont="1" applyFill="1" applyBorder="1" applyAlignment="1" applyProtection="1">
      <alignment horizontal="center"/>
      <protection locked="0"/>
    </xf>
    <xf numFmtId="0" fontId="2" fillId="11" borderId="24" xfId="0" applyFont="1" applyFill="1" applyBorder="1" applyAlignment="1" applyProtection="1">
      <alignment horizontal="center" vertical="center"/>
      <protection locked="0"/>
    </xf>
    <xf numFmtId="0" fontId="1" fillId="11" borderId="24" xfId="0" applyFont="1" applyFill="1" applyBorder="1" applyAlignment="1" applyProtection="1">
      <alignment horizontal="center" vertical="center"/>
      <protection locked="0"/>
    </xf>
    <xf numFmtId="0" fontId="2" fillId="11" borderId="12" xfId="0" applyFont="1" applyFill="1" applyBorder="1" applyAlignment="1" applyProtection="1">
      <alignment horizontal="left" vertical="center"/>
      <protection locked="0"/>
    </xf>
    <xf numFmtId="0" fontId="1" fillId="11" borderId="12" xfId="0" applyFont="1" applyFill="1" applyBorder="1" applyAlignment="1" applyProtection="1">
      <alignment horizontal="center" vertical="center"/>
      <protection locked="0"/>
    </xf>
    <xf numFmtId="0" fontId="2" fillId="11" borderId="60" xfId="0" applyFont="1" applyFill="1" applyBorder="1" applyAlignment="1" applyProtection="1">
      <alignment horizontal="center" vertical="center"/>
      <protection locked="0"/>
    </xf>
    <xf numFmtId="0" fontId="26" fillId="11" borderId="12" xfId="6" applyFill="1" applyBorder="1" applyAlignment="1" applyProtection="1">
      <alignment horizontal="center" vertical="center"/>
      <protection locked="0"/>
    </xf>
    <xf numFmtId="0" fontId="1" fillId="11" borderId="12" xfId="0" quotePrefix="1" applyFont="1" applyFill="1" applyBorder="1" applyAlignment="1" applyProtection="1">
      <alignment horizontal="center" vertical="center"/>
      <protection locked="0"/>
    </xf>
    <xf numFmtId="0" fontId="1" fillId="11" borderId="12" xfId="0" applyFont="1" applyFill="1" applyBorder="1" applyAlignment="1" applyProtection="1">
      <alignment horizontal="left" vertical="center"/>
      <protection locked="0"/>
    </xf>
    <xf numFmtId="0" fontId="0" fillId="11" borderId="24" xfId="0" applyFill="1" applyBorder="1" applyAlignment="1" applyProtection="1">
      <alignment horizontal="left"/>
      <protection locked="0"/>
    </xf>
    <xf numFmtId="1" fontId="6" fillId="11" borderId="6" xfId="0" applyNumberFormat="1" applyFont="1" applyFill="1" applyBorder="1" applyAlignment="1" applyProtection="1">
      <alignment horizontal="center" vertical="center"/>
      <protection locked="0"/>
    </xf>
    <xf numFmtId="173" fontId="6" fillId="3" borderId="14" xfId="0" applyNumberFormat="1" applyFont="1" applyFill="1" applyBorder="1" applyAlignment="1" applyProtection="1">
      <alignment horizontal="center" vertical="center"/>
      <protection locked="0"/>
    </xf>
    <xf numFmtId="179" fontId="6" fillId="3" borderId="7" xfId="0" applyNumberFormat="1" applyFont="1" applyFill="1" applyBorder="1" applyAlignment="1" applyProtection="1">
      <alignment horizontal="center" vertical="center"/>
      <protection locked="0"/>
    </xf>
    <xf numFmtId="0" fontId="2" fillId="9" borderId="6" xfId="0" applyFont="1" applyFill="1" applyBorder="1"/>
    <xf numFmtId="0" fontId="2" fillId="9" borderId="7" xfId="0" applyFont="1" applyFill="1" applyBorder="1"/>
    <xf numFmtId="166" fontId="6" fillId="2" borderId="7" xfId="1" applyNumberFormat="1" applyFont="1" applyFill="1" applyBorder="1" applyAlignment="1" applyProtection="1">
      <alignment horizontal="center" vertical="center"/>
    </xf>
    <xf numFmtId="172" fontId="9" fillId="2" borderId="7" xfId="0" applyNumberFormat="1" applyFont="1" applyFill="1" applyBorder="1" applyAlignment="1" applyProtection="1">
      <alignment horizontal="center" vertical="center" wrapText="1"/>
      <protection locked="0"/>
    </xf>
    <xf numFmtId="0" fontId="1" fillId="11" borderId="24" xfId="0" applyFont="1" applyFill="1" applyBorder="1" applyAlignment="1" applyProtection="1">
      <alignment horizontal="left" vertical="center"/>
      <protection locked="0"/>
    </xf>
    <xf numFmtId="176" fontId="10" fillId="4" borderId="64" xfId="0" applyNumberFormat="1" applyFont="1" applyFill="1" applyBorder="1" applyAlignment="1" applyProtection="1">
      <alignment horizontal="center"/>
      <protection locked="0"/>
    </xf>
    <xf numFmtId="49" fontId="18" fillId="9" borderId="0" xfId="0" applyNumberFormat="1" applyFont="1" applyFill="1" applyAlignment="1">
      <alignment horizontal="left" vertical="center"/>
    </xf>
    <xf numFmtId="175" fontId="9" fillId="14" borderId="7" xfId="0" applyNumberFormat="1" applyFont="1" applyFill="1" applyBorder="1" applyAlignment="1">
      <alignment horizontal="center" vertical="center" wrapText="1"/>
    </xf>
    <xf numFmtId="0" fontId="18" fillId="9" borderId="12" xfId="0" applyFont="1" applyFill="1" applyBorder="1" applyAlignment="1">
      <alignment horizontal="center" vertical="center"/>
    </xf>
    <xf numFmtId="0" fontId="2" fillId="9" borderId="12" xfId="0" applyFont="1" applyFill="1" applyBorder="1" applyAlignment="1">
      <alignment horizontal="left" vertical="center"/>
    </xf>
    <xf numFmtId="0" fontId="5" fillId="0" borderId="0" xfId="0" applyFont="1" applyAlignment="1">
      <alignment horizontal="center" vertical="center"/>
    </xf>
    <xf numFmtId="0" fontId="10" fillId="0" borderId="12" xfId="0" applyFont="1" applyBorder="1" applyProtection="1">
      <protection locked="0"/>
    </xf>
    <xf numFmtId="166" fontId="10" fillId="0" borderId="12" xfId="1" applyNumberFormat="1" applyFont="1" applyFill="1" applyBorder="1" applyAlignment="1" applyProtection="1">
      <alignment horizontal="center"/>
      <protection locked="0"/>
    </xf>
    <xf numFmtId="0" fontId="0" fillId="8" borderId="60" xfId="0" applyFill="1" applyBorder="1"/>
    <xf numFmtId="0" fontId="26" fillId="11" borderId="60" xfId="6" applyFill="1" applyBorder="1" applyAlignment="1" applyProtection="1">
      <alignment horizontal="center" vertical="center"/>
      <protection locked="0"/>
    </xf>
    <xf numFmtId="0" fontId="2" fillId="11" borderId="91" xfId="0" applyFont="1" applyFill="1" applyBorder="1" applyAlignment="1" applyProtection="1">
      <alignment horizontal="center" vertical="center"/>
      <protection locked="0"/>
    </xf>
    <xf numFmtId="0" fontId="1" fillId="11" borderId="91" xfId="0" applyFont="1" applyFill="1" applyBorder="1" applyAlignment="1" applyProtection="1">
      <alignment horizontal="center" vertical="center"/>
      <protection locked="0"/>
    </xf>
    <xf numFmtId="0" fontId="2" fillId="11" borderId="91" xfId="0" applyFont="1" applyFill="1" applyBorder="1" applyAlignment="1" applyProtection="1">
      <alignment horizontal="left" vertical="center"/>
      <protection locked="0"/>
    </xf>
    <xf numFmtId="174" fontId="19" fillId="14" borderId="6" xfId="0" applyNumberFormat="1" applyFont="1" applyFill="1" applyBorder="1" applyAlignment="1">
      <alignment horizontal="center" vertical="center" wrapText="1"/>
    </xf>
    <xf numFmtId="174" fontId="19" fillId="2" borderId="6" xfId="0" applyNumberFormat="1" applyFont="1" applyFill="1" applyBorder="1" applyAlignment="1">
      <alignment horizontal="center" vertical="center" wrapText="1"/>
    </xf>
    <xf numFmtId="0" fontId="2" fillId="9" borderId="12" xfId="0" applyFont="1" applyFill="1" applyBorder="1" applyAlignment="1">
      <alignment horizontal="center" vertical="center" wrapText="1"/>
    </xf>
    <xf numFmtId="0" fontId="1" fillId="9" borderId="12" xfId="0" applyFont="1" applyFill="1" applyBorder="1" applyAlignment="1">
      <alignment horizontal="left" vertical="center"/>
    </xf>
    <xf numFmtId="0" fontId="10" fillId="9" borderId="12" xfId="0" applyFont="1" applyFill="1" applyBorder="1" applyAlignment="1">
      <alignment horizontal="center"/>
    </xf>
    <xf numFmtId="0" fontId="19" fillId="9" borderId="1" xfId="0" applyFont="1" applyFill="1" applyBorder="1" applyAlignment="1">
      <alignment horizontal="center" vertical="top" wrapText="1"/>
    </xf>
    <xf numFmtId="0" fontId="0" fillId="0" borderId="65" xfId="0" applyBorder="1" applyAlignment="1">
      <alignment horizontal="center" vertical="top" wrapText="1"/>
    </xf>
    <xf numFmtId="0" fontId="0" fillId="0" borderId="66" xfId="0" applyBorder="1" applyAlignment="1">
      <alignment horizontal="center" vertical="top" wrapText="1"/>
    </xf>
    <xf numFmtId="0" fontId="0" fillId="0" borderId="2" xfId="0" applyBorder="1" applyAlignment="1">
      <alignment horizontal="center" vertical="top" wrapText="1"/>
    </xf>
    <xf numFmtId="0" fontId="16" fillId="12" borderId="70" xfId="0" applyFont="1" applyFill="1" applyBorder="1" applyAlignment="1">
      <alignment horizontal="center"/>
    </xf>
    <xf numFmtId="0" fontId="0" fillId="0" borderId="5" xfId="0" applyBorder="1" applyAlignment="1">
      <alignment horizontal="center"/>
    </xf>
    <xf numFmtId="0" fontId="0" fillId="0" borderId="68" xfId="0" applyBorder="1" applyAlignment="1">
      <alignment horizontal="center"/>
    </xf>
    <xf numFmtId="0" fontId="16" fillId="12" borderId="69" xfId="0" applyFont="1" applyFill="1" applyBorder="1" applyAlignment="1">
      <alignment horizontal="center"/>
    </xf>
    <xf numFmtId="0" fontId="16" fillId="12" borderId="29" xfId="0" applyFont="1" applyFill="1" applyBorder="1" applyAlignment="1">
      <alignment horizontal="center"/>
    </xf>
    <xf numFmtId="0" fontId="16" fillId="12" borderId="58" xfId="0" applyFont="1" applyFill="1" applyBorder="1" applyAlignment="1">
      <alignment horizontal="center"/>
    </xf>
    <xf numFmtId="0" fontId="9" fillId="6" borderId="4"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6"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5" xfId="0" applyFont="1" applyFill="1" applyBorder="1" applyAlignment="1">
      <alignment horizontal="center" vertical="center"/>
    </xf>
    <xf numFmtId="0" fontId="11" fillId="9" borderId="6" xfId="0" applyFont="1" applyFill="1" applyBorder="1" applyAlignment="1">
      <alignment horizontal="center" vertical="center"/>
    </xf>
    <xf numFmtId="0" fontId="9" fillId="3" borderId="4" xfId="0" applyFont="1" applyFill="1" applyBorder="1" applyAlignment="1">
      <alignment vertical="center"/>
    </xf>
    <xf numFmtId="0" fontId="9" fillId="3" borderId="6" xfId="0" applyFont="1" applyFill="1" applyBorder="1" applyAlignment="1">
      <alignment vertical="center"/>
    </xf>
    <xf numFmtId="0" fontId="9" fillId="14" borderId="4" xfId="0" applyFont="1" applyFill="1" applyBorder="1" applyAlignment="1">
      <alignment vertical="center"/>
    </xf>
    <xf numFmtId="0" fontId="9" fillId="14" borderId="5" xfId="0" applyFont="1" applyFill="1" applyBorder="1" applyAlignment="1">
      <alignment vertical="center"/>
    </xf>
    <xf numFmtId="49" fontId="18" fillId="9" borderId="60" xfId="0" applyNumberFormat="1" applyFont="1" applyFill="1" applyBorder="1" applyAlignment="1">
      <alignment horizontal="left" vertical="center"/>
    </xf>
    <xf numFmtId="49" fontId="18" fillId="9" borderId="3" xfId="0" applyNumberFormat="1" applyFont="1" applyFill="1" applyBorder="1" applyAlignment="1">
      <alignment horizontal="left" vertical="center"/>
    </xf>
    <xf numFmtId="49" fontId="18" fillId="9" borderId="55" xfId="0" applyNumberFormat="1" applyFont="1" applyFill="1" applyBorder="1" applyAlignment="1">
      <alignment horizontal="left" vertical="center"/>
    </xf>
    <xf numFmtId="0" fontId="9" fillId="2" borderId="4" xfId="0" applyFont="1" applyFill="1" applyBorder="1" applyAlignment="1">
      <alignment vertical="center"/>
    </xf>
    <xf numFmtId="0" fontId="9" fillId="2" borderId="5" xfId="0" applyFont="1" applyFill="1" applyBorder="1" applyAlignment="1">
      <alignment vertical="center"/>
    </xf>
    <xf numFmtId="0" fontId="9" fillId="3" borderId="5" xfId="0" applyFont="1" applyFill="1" applyBorder="1" applyAlignment="1">
      <alignment vertical="center"/>
    </xf>
    <xf numFmtId="0" fontId="19" fillId="14" borderId="4" xfId="0" applyFont="1" applyFill="1" applyBorder="1" applyAlignment="1">
      <alignment vertical="center"/>
    </xf>
    <xf numFmtId="0" fontId="19" fillId="14" borderId="6" xfId="0" applyFont="1" applyFill="1" applyBorder="1" applyAlignment="1">
      <alignment vertical="center"/>
    </xf>
    <xf numFmtId="0" fontId="9" fillId="14" borderId="6" xfId="0" applyFont="1" applyFill="1" applyBorder="1" applyAlignment="1">
      <alignment vertical="center"/>
    </xf>
    <xf numFmtId="0" fontId="9" fillId="14" borderId="7" xfId="0" applyFont="1" applyFill="1" applyBorder="1" applyAlignment="1">
      <alignment horizontal="left" vertical="center"/>
    </xf>
    <xf numFmtId="165" fontId="6" fillId="7" borderId="30" xfId="0" applyNumberFormat="1" applyFont="1" applyFill="1" applyBorder="1" applyAlignment="1">
      <alignment horizontal="center" vertical="center"/>
    </xf>
    <xf numFmtId="165" fontId="6" fillId="7" borderId="43" xfId="0" applyNumberFormat="1" applyFont="1" applyFill="1" applyBorder="1" applyAlignment="1">
      <alignment horizontal="center" vertical="center"/>
    </xf>
    <xf numFmtId="0" fontId="6" fillId="3" borderId="7" xfId="0" applyFont="1" applyFill="1" applyBorder="1" applyAlignment="1">
      <alignment horizontal="center" vertical="center"/>
    </xf>
    <xf numFmtId="0" fontId="6" fillId="3" borderId="4" xfId="0" applyFont="1" applyFill="1" applyBorder="1" applyAlignment="1">
      <alignment horizontal="center" vertical="center"/>
    </xf>
    <xf numFmtId="0" fontId="15" fillId="4" borderId="26" xfId="0" applyFont="1" applyFill="1" applyBorder="1" applyAlignment="1">
      <alignment horizontal="center"/>
    </xf>
    <xf numFmtId="0" fontId="15" fillId="4" borderId="27" xfId="0" applyFont="1" applyFill="1" applyBorder="1" applyAlignment="1">
      <alignment horizontal="center"/>
    </xf>
    <xf numFmtId="0" fontId="6" fillId="4" borderId="4" xfId="0" applyFont="1" applyFill="1" applyBorder="1" applyAlignment="1">
      <alignment horizontal="center"/>
    </xf>
    <xf numFmtId="0" fontId="6" fillId="4" borderId="5" xfId="0" applyFont="1" applyFill="1" applyBorder="1" applyAlignment="1">
      <alignment horizontal="center"/>
    </xf>
    <xf numFmtId="0" fontId="6" fillId="9" borderId="11" xfId="0" quotePrefix="1" applyFont="1" applyFill="1" applyBorder="1" applyAlignment="1">
      <alignment horizontal="left"/>
    </xf>
    <xf numFmtId="0" fontId="6" fillId="9" borderId="3" xfId="0" quotePrefix="1" applyFont="1" applyFill="1" applyBorder="1" applyAlignment="1">
      <alignment horizontal="left"/>
    </xf>
    <xf numFmtId="0" fontId="6" fillId="9" borderId="21" xfId="0" quotePrefix="1" applyFont="1" applyFill="1" applyBorder="1" applyAlignment="1">
      <alignment horizontal="left"/>
    </xf>
    <xf numFmtId="0" fontId="6" fillId="9" borderId="26" xfId="0" quotePrefix="1" applyFont="1" applyFill="1" applyBorder="1" applyAlignment="1">
      <alignment horizontal="left" wrapText="1"/>
    </xf>
    <xf numFmtId="0" fontId="6" fillId="9" borderId="27" xfId="0" quotePrefix="1" applyFont="1" applyFill="1" applyBorder="1" applyAlignment="1">
      <alignment horizontal="left" wrapText="1"/>
    </xf>
    <xf numFmtId="0" fontId="6" fillId="9" borderId="28" xfId="0" quotePrefix="1" applyFont="1" applyFill="1" applyBorder="1" applyAlignment="1">
      <alignment horizontal="left" wrapText="1"/>
    </xf>
    <xf numFmtId="0" fontId="6" fillId="9" borderId="13" xfId="0" quotePrefix="1" applyFont="1" applyFill="1" applyBorder="1" applyAlignment="1">
      <alignment horizontal="left"/>
    </xf>
    <xf numFmtId="0" fontId="6" fillId="9" borderId="9" xfId="0" applyFont="1" applyFill="1" applyBorder="1" applyAlignment="1">
      <alignment horizontal="left"/>
    </xf>
    <xf numFmtId="0" fontId="6" fillId="9" borderId="10" xfId="0" applyFont="1" applyFill="1" applyBorder="1" applyAlignment="1">
      <alignment horizontal="left"/>
    </xf>
    <xf numFmtId="0" fontId="6" fillId="9" borderId="31" xfId="0" quotePrefix="1" applyFont="1" applyFill="1" applyBorder="1" applyAlignment="1">
      <alignment horizontal="left"/>
    </xf>
    <xf numFmtId="0" fontId="6" fillId="9" borderId="32" xfId="0" quotePrefix="1" applyFont="1" applyFill="1" applyBorder="1" applyAlignment="1">
      <alignment horizontal="left"/>
    </xf>
    <xf numFmtId="0" fontId="6" fillId="9" borderId="33" xfId="0" quotePrefix="1" applyFont="1" applyFill="1" applyBorder="1" applyAlignment="1">
      <alignment horizontal="left" wrapText="1"/>
    </xf>
    <xf numFmtId="0" fontId="6" fillId="9" borderId="34" xfId="0" quotePrefix="1" applyFont="1" applyFill="1" applyBorder="1" applyAlignment="1">
      <alignment horizontal="left" wrapText="1"/>
    </xf>
    <xf numFmtId="0" fontId="6" fillId="9" borderId="41" xfId="0" quotePrefix="1" applyFont="1" applyFill="1" applyBorder="1" applyAlignment="1">
      <alignment horizontal="left" wrapText="1"/>
    </xf>
    <xf numFmtId="0" fontId="14" fillId="9" borderId="45" xfId="0" applyFont="1" applyFill="1" applyBorder="1" applyAlignment="1">
      <alignment horizontal="center" vertical="center"/>
    </xf>
    <xf numFmtId="0" fontId="14" fillId="9" borderId="46" xfId="0" applyFont="1" applyFill="1" applyBorder="1" applyAlignment="1">
      <alignment horizontal="center" vertical="center"/>
    </xf>
    <xf numFmtId="0" fontId="14" fillId="9" borderId="47" xfId="0" applyFont="1" applyFill="1" applyBorder="1" applyAlignment="1">
      <alignment horizontal="center" vertical="center"/>
    </xf>
    <xf numFmtId="165" fontId="6" fillId="7" borderId="4" xfId="0" applyNumberFormat="1" applyFont="1" applyFill="1" applyBorder="1" applyAlignment="1">
      <alignment horizontal="center" vertical="center"/>
    </xf>
    <xf numFmtId="165" fontId="6" fillId="7" borderId="5" xfId="0" applyNumberFormat="1"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13" fillId="9" borderId="19" xfId="0" applyFont="1" applyFill="1" applyBorder="1" applyAlignment="1">
      <alignment horizontal="center" vertical="center"/>
    </xf>
    <xf numFmtId="0" fontId="13" fillId="9" borderId="9" xfId="0" applyFont="1" applyFill="1" applyBorder="1" applyAlignment="1">
      <alignment horizontal="center" vertical="center"/>
    </xf>
    <xf numFmtId="0" fontId="13" fillId="9" borderId="10" xfId="0" applyFont="1" applyFill="1" applyBorder="1" applyAlignment="1">
      <alignment horizontal="center" vertical="center"/>
    </xf>
    <xf numFmtId="0" fontId="13" fillId="9" borderId="35" xfId="0" applyFont="1" applyFill="1" applyBorder="1" applyAlignment="1">
      <alignment horizontal="center" vertical="center"/>
    </xf>
    <xf numFmtId="0" fontId="13" fillId="9" borderId="36" xfId="0" applyFont="1" applyFill="1" applyBorder="1" applyAlignment="1">
      <alignment horizontal="center" vertical="center"/>
    </xf>
    <xf numFmtId="0" fontId="13" fillId="9" borderId="37" xfId="0" applyFont="1" applyFill="1" applyBorder="1" applyAlignment="1">
      <alignment horizontal="center" vertical="center"/>
    </xf>
    <xf numFmtId="0" fontId="6" fillId="0" borderId="5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53" xfId="0" applyFont="1" applyBorder="1" applyAlignment="1">
      <alignment horizontal="center" vertical="center" wrapText="1"/>
    </xf>
    <xf numFmtId="178" fontId="20" fillId="3" borderId="48" xfId="4" applyNumberFormat="1" applyFont="1" applyFill="1" applyBorder="1" applyAlignment="1" applyProtection="1">
      <alignment horizontal="center" vertical="center" wrapText="1"/>
      <protection locked="0"/>
    </xf>
    <xf numFmtId="178" fontId="20" fillId="3" borderId="49" xfId="4" applyNumberFormat="1" applyFont="1" applyFill="1" applyBorder="1" applyAlignment="1" applyProtection="1">
      <alignment horizontal="center" vertical="center" wrapText="1"/>
      <protection locked="0"/>
    </xf>
    <xf numFmtId="178" fontId="20" fillId="3" borderId="50" xfId="4" applyNumberFormat="1" applyFont="1" applyFill="1" applyBorder="1" applyAlignment="1" applyProtection="1">
      <alignment horizontal="center" vertical="center" wrapText="1"/>
      <protection locked="0"/>
    </xf>
    <xf numFmtId="0" fontId="6" fillId="9" borderId="4" xfId="0" applyFont="1" applyFill="1" applyBorder="1" applyAlignment="1" applyProtection="1">
      <alignment horizontal="center" vertical="center"/>
      <protection locked="0"/>
    </xf>
    <xf numFmtId="0" fontId="6" fillId="9" borderId="5" xfId="0" applyFont="1" applyFill="1" applyBorder="1" applyAlignment="1" applyProtection="1">
      <alignment horizontal="center" vertical="center"/>
      <protection locked="0"/>
    </xf>
    <xf numFmtId="0" fontId="6" fillId="9" borderId="6" xfId="0" applyFont="1" applyFill="1" applyBorder="1" applyAlignment="1" applyProtection="1">
      <alignment horizontal="center" vertical="center"/>
      <protection locked="0"/>
    </xf>
    <xf numFmtId="0" fontId="6" fillId="14" borderId="4" xfId="0" applyFont="1" applyFill="1" applyBorder="1" applyAlignment="1">
      <alignment horizontal="center" vertical="center"/>
    </xf>
    <xf numFmtId="0" fontId="6" fillId="14" borderId="5" xfId="0" applyFont="1" applyFill="1" applyBorder="1" applyAlignment="1">
      <alignment horizontal="center" vertical="center"/>
    </xf>
    <xf numFmtId="0" fontId="6" fillId="14" borderId="6"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11" borderId="4" xfId="0" applyFont="1" applyFill="1" applyBorder="1" applyAlignment="1">
      <alignment horizontal="center" vertical="center"/>
    </xf>
    <xf numFmtId="0" fontId="6" fillId="11" borderId="5" xfId="0" applyFont="1" applyFill="1" applyBorder="1" applyAlignment="1">
      <alignment horizontal="center" vertical="center"/>
    </xf>
    <xf numFmtId="0" fontId="24" fillId="8" borderId="0" xfId="0" applyFont="1" applyFill="1" applyAlignment="1">
      <alignment horizontal="center" vertical="center"/>
    </xf>
    <xf numFmtId="0" fontId="24" fillId="8" borderId="72" xfId="0" applyFont="1" applyFill="1" applyBorder="1" applyAlignment="1">
      <alignment horizontal="center" vertical="center"/>
    </xf>
    <xf numFmtId="0" fontId="23" fillId="8" borderId="1" xfId="0" applyFont="1" applyFill="1" applyBorder="1" applyAlignment="1">
      <alignment horizontal="center"/>
    </xf>
    <xf numFmtId="0" fontId="23" fillId="8" borderId="71" xfId="0" applyFont="1" applyFill="1" applyBorder="1" applyAlignment="1">
      <alignment horizontal="center"/>
    </xf>
    <xf numFmtId="0" fontId="23" fillId="8" borderId="65" xfId="0" applyFont="1" applyFill="1" applyBorder="1" applyAlignment="1">
      <alignment horizontal="center"/>
    </xf>
    <xf numFmtId="0" fontId="10" fillId="9" borderId="34" xfId="0" applyFont="1" applyFill="1" applyBorder="1" applyAlignment="1">
      <alignment horizontal="left" vertical="center"/>
    </xf>
    <xf numFmtId="49" fontId="18" fillId="9" borderId="87" xfId="0" applyNumberFormat="1" applyFont="1" applyFill="1" applyBorder="1" applyAlignment="1">
      <alignment horizontal="center" vertical="center"/>
    </xf>
    <xf numFmtId="49" fontId="18" fillId="9" borderId="32" xfId="0" applyNumberFormat="1" applyFont="1" applyFill="1" applyBorder="1" applyAlignment="1">
      <alignment horizontal="center" vertical="center"/>
    </xf>
    <xf numFmtId="49" fontId="18" fillId="9" borderId="88" xfId="0" applyNumberFormat="1" applyFont="1" applyFill="1" applyBorder="1" applyAlignment="1">
      <alignment horizontal="center" vertical="center"/>
    </xf>
    <xf numFmtId="0" fontId="23" fillId="8" borderId="14" xfId="0" applyFont="1" applyFill="1" applyBorder="1" applyAlignment="1">
      <alignment horizontal="center" vertical="center" wrapText="1"/>
    </xf>
    <xf numFmtId="0" fontId="23" fillId="8" borderId="15" xfId="0" applyFont="1" applyFill="1" applyBorder="1" applyAlignment="1">
      <alignment horizontal="center" vertical="center" wrapText="1"/>
    </xf>
    <xf numFmtId="0" fontId="24" fillId="8" borderId="75" xfId="0" applyFont="1" applyFill="1" applyBorder="1" applyAlignment="1">
      <alignment horizontal="center" vertical="center"/>
    </xf>
    <xf numFmtId="0" fontId="24" fillId="8" borderId="78" xfId="0" applyFont="1" applyFill="1" applyBorder="1" applyAlignment="1">
      <alignment horizontal="center" vertical="center"/>
    </xf>
    <xf numFmtId="0" fontId="23" fillId="8" borderId="76" xfId="0" applyFont="1" applyFill="1" applyBorder="1" applyAlignment="1">
      <alignment horizontal="center"/>
    </xf>
    <xf numFmtId="0" fontId="23" fillId="8" borderId="77" xfId="0" applyFont="1" applyFill="1" applyBorder="1" applyAlignment="1">
      <alignment horizontal="center"/>
    </xf>
    <xf numFmtId="49" fontId="18" fillId="9" borderId="60" xfId="0" applyNumberFormat="1" applyFont="1" applyFill="1" applyBorder="1" applyAlignment="1">
      <alignment horizontal="center" vertical="center"/>
    </xf>
    <xf numFmtId="49" fontId="18" fillId="9" borderId="3" xfId="0" applyNumberFormat="1" applyFont="1" applyFill="1" applyBorder="1" applyAlignment="1">
      <alignment horizontal="center" vertical="center"/>
    </xf>
    <xf numFmtId="49" fontId="18" fillId="9" borderId="55" xfId="0" applyNumberFormat="1" applyFont="1" applyFill="1" applyBorder="1" applyAlignment="1">
      <alignment horizontal="center" vertical="center"/>
    </xf>
    <xf numFmtId="0" fontId="2" fillId="9" borderId="60" xfId="0" applyFont="1" applyFill="1" applyBorder="1" applyAlignment="1">
      <alignment horizontal="center"/>
    </xf>
    <xf numFmtId="0" fontId="2" fillId="9" borderId="3" xfId="0" applyFont="1" applyFill="1" applyBorder="1" applyAlignment="1">
      <alignment horizontal="center"/>
    </xf>
    <xf numFmtId="0" fontId="2" fillId="9" borderId="55" xfId="0" applyFont="1" applyFill="1" applyBorder="1" applyAlignment="1">
      <alignment horizontal="center"/>
    </xf>
  </cellXfs>
  <cellStyles count="7">
    <cellStyle name="Ellenőrzőcella" xfId="4" builtinId="23"/>
    <cellStyle name="Ezres" xfId="1" builtinId="3"/>
    <cellStyle name="Ezres 2" xfId="5" xr:uid="{00000000-0005-0000-0000-000002000000}"/>
    <cellStyle name="Hivatkozás" xfId="6" builtinId="8"/>
    <cellStyle name="Normál" xfId="0" builtinId="0"/>
    <cellStyle name="Normál 2" xfId="2" xr:uid="{00000000-0005-0000-0000-000005000000}"/>
    <cellStyle name="Százalék 2 2" xfId="3" xr:uid="{00000000-0005-0000-0000-000006000000}"/>
  </cellStyles>
  <dxfs count="38">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ont>
        <b/>
        <i val="0"/>
        <strike val="0"/>
        <color rgb="FF008000"/>
      </font>
    </dxf>
    <dxf>
      <font>
        <b/>
        <i val="0"/>
        <color rgb="FFFF0000"/>
      </font>
      <fill>
        <patternFill patternType="solid">
          <fgColor auto="1"/>
          <bgColor rgb="FFFF99FF"/>
        </patternFill>
      </fill>
    </dxf>
    <dxf>
      <fill>
        <patternFill>
          <bgColor rgb="FFFF0000"/>
        </patternFill>
      </fill>
    </dxf>
    <dxf>
      <fill>
        <patternFill>
          <bgColor rgb="FFFF0000"/>
        </patternFill>
      </fill>
    </dxf>
    <dxf>
      <fill>
        <patternFill>
          <bgColor theme="9" tint="0.59996337778862885"/>
        </patternFill>
      </fill>
    </dxf>
    <dxf>
      <font>
        <b/>
        <i val="0"/>
        <color rgb="FF0000FF"/>
      </font>
    </dxf>
    <dxf>
      <fill>
        <patternFill>
          <bgColor rgb="FF66CCFF"/>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FF0000"/>
        </patternFill>
      </fill>
    </dxf>
    <dxf>
      <fill>
        <patternFill>
          <bgColor theme="0"/>
        </patternFill>
      </fill>
    </dxf>
    <dxf>
      <fill>
        <patternFill>
          <bgColor theme="0"/>
        </patternFill>
      </fill>
    </dxf>
    <dxf>
      <font>
        <b/>
        <i val="0"/>
        <color rgb="FFFF0000"/>
      </font>
    </dxf>
    <dxf>
      <fill>
        <patternFill>
          <bgColor theme="9" tint="0.59996337778862885"/>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9" tint="0.59996337778862885"/>
        </patternFill>
      </fill>
    </dxf>
    <dxf>
      <fill>
        <patternFill>
          <bgColor theme="0"/>
        </patternFill>
      </fill>
    </dxf>
  </dxfs>
  <tableStyles count="0" defaultTableStyle="TableStyleMedium2" defaultPivotStyle="PivotStyleLight16"/>
  <colors>
    <mruColors>
      <color rgb="FF6AFAAF"/>
      <color rgb="FFFF66FF"/>
      <color rgb="FF0000FF"/>
      <color rgb="FF66CC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ama/AppData/Local/Microsoft/Windows/INetCache/Content.Outlook/6EQMKTWF/ajanlati_artablazat_GE2024_v2_399%20m&#225;sol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űszaki adattábla"/>
      <sheetName val="számoló tábla"/>
      <sheetName val="Ajánlatkérő(k) adatai"/>
      <sheetName val="Számlafizető(k) adatai"/>
      <sheetName val="Indexált árazás_kiértékelése"/>
      <sheetName val="Technikai cellák"/>
    </sheetNames>
    <sheetDataSet>
      <sheetData sheetId="0"/>
      <sheetData sheetId="1"/>
      <sheetData sheetId="2">
        <row r="3">
          <cell r="B3" t="str">
            <v>Budapest Főváros XIX. Kerület Kispesti Polgármesteri Hivatal</v>
          </cell>
        </row>
        <row r="4">
          <cell r="B4" t="str">
            <v>KMO Művelődési Központ és Könyvtár</v>
          </cell>
        </row>
        <row r="5">
          <cell r="B5" t="str">
            <v>KÖZPARK Nonprofit Kft.</v>
          </cell>
        </row>
      </sheetData>
      <sheetData sheetId="3">
        <row r="3">
          <cell r="C3" t="str">
            <v>Budapest Főváros XIX. Kerület Kispesti Polgármesteri Hivatal</v>
          </cell>
        </row>
        <row r="4">
          <cell r="C4" t="str">
            <v>KMO Művelődési Központ és Könyvtár</v>
          </cell>
        </row>
        <row r="5">
          <cell r="C5" t="str">
            <v>KÖZPARK Nonprofit Kft.</v>
          </cell>
        </row>
      </sheetData>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AR5002"/>
  <sheetViews>
    <sheetView showGridLines="0" showZeros="0" tabSelected="1" zoomScale="85" zoomScaleNormal="85" workbookViewId="0">
      <selection sqref="A1:C1"/>
    </sheetView>
  </sheetViews>
  <sheetFormatPr defaultColWidth="9.21875" defaultRowHeight="13.2" x14ac:dyDescent="0.25"/>
  <cols>
    <col min="1" max="1" width="36.21875" style="6" bestFit="1" customWidth="1"/>
    <col min="2" max="2" width="55.77734375" style="6" bestFit="1" customWidth="1"/>
    <col min="3" max="3" width="49.77734375" style="6" customWidth="1"/>
    <col min="4" max="4" width="43.77734375" style="6" bestFit="1" customWidth="1"/>
    <col min="5" max="5" width="43.77734375" style="6" customWidth="1"/>
    <col min="6" max="6" width="18.44140625" style="6" bestFit="1" customWidth="1"/>
    <col min="7" max="7" width="42.5546875" style="6" customWidth="1"/>
    <col min="8" max="8" width="45.44140625" style="6" bestFit="1" customWidth="1"/>
    <col min="9" max="9" width="43.77734375" style="6" bestFit="1" customWidth="1"/>
    <col min="10" max="10" width="40" style="6" customWidth="1"/>
    <col min="11" max="11" width="17.21875" style="9" customWidth="1"/>
    <col min="12" max="12" width="14.44140625" style="8" customWidth="1"/>
    <col min="13" max="13" width="17.21875" style="8" customWidth="1"/>
    <col min="14" max="14" width="20.21875" style="6" customWidth="1"/>
    <col min="15" max="15" width="22.21875" style="6" customWidth="1"/>
    <col min="16" max="16" width="20.77734375" style="6" customWidth="1"/>
    <col min="17" max="18" width="14.21875" style="6" customWidth="1"/>
    <col min="19" max="19" width="14.21875" style="113" customWidth="1"/>
    <col min="20" max="20" width="14.21875" style="116" customWidth="1"/>
    <col min="21" max="21" width="13.77734375" style="6" bestFit="1" customWidth="1"/>
    <col min="22" max="23" width="16" style="6" bestFit="1" customWidth="1"/>
    <col min="24" max="24" width="12" style="6" bestFit="1" customWidth="1"/>
    <col min="25" max="25" width="12.77734375" style="6" bestFit="1" customWidth="1"/>
    <col min="26" max="26" width="13.77734375" style="6" bestFit="1" customWidth="1"/>
    <col min="27" max="29" width="11.5546875" style="6" bestFit="1" customWidth="1"/>
    <col min="30" max="30" width="10.77734375" style="6" bestFit="1" customWidth="1"/>
    <col min="31" max="31" width="15.5546875" style="6" bestFit="1" customWidth="1"/>
    <col min="32" max="32" width="18" style="6" bestFit="1" customWidth="1"/>
    <col min="33" max="33" width="13.77734375" style="6" bestFit="1" customWidth="1"/>
    <col min="34" max="35" width="16" style="6" bestFit="1" customWidth="1"/>
    <col min="36" max="40" width="13.77734375" style="6" bestFit="1" customWidth="1"/>
    <col min="41" max="42" width="12.5546875" style="6" bestFit="1" customWidth="1"/>
    <col min="43" max="43" width="16.21875" style="6" bestFit="1" customWidth="1"/>
    <col min="44" max="44" width="18" style="6" bestFit="1" customWidth="1"/>
    <col min="45" max="51" width="9.21875" style="6"/>
    <col min="52" max="53" width="9.21875" style="6" customWidth="1"/>
    <col min="54" max="16384" width="9.21875" style="6"/>
  </cols>
  <sheetData>
    <row r="1" spans="1:44" ht="15" customHeight="1" thickBot="1" x14ac:dyDescent="0.3">
      <c r="A1" s="200" t="s">
        <v>49</v>
      </c>
      <c r="B1" s="201"/>
      <c r="C1" s="202"/>
      <c r="D1" s="3"/>
      <c r="E1" s="3"/>
      <c r="F1" s="82"/>
      <c r="G1" s="82" t="s">
        <v>78</v>
      </c>
      <c r="H1" s="5"/>
      <c r="I1" s="3"/>
      <c r="J1" s="3"/>
      <c r="K1" s="7"/>
      <c r="L1" s="7"/>
      <c r="M1" s="7"/>
      <c r="N1" s="2"/>
      <c r="O1" s="2"/>
      <c r="P1" s="4"/>
    </row>
    <row r="2" spans="1:44" ht="15" customHeight="1" thickBot="1" x14ac:dyDescent="0.3">
      <c r="A2" s="203" t="s">
        <v>18</v>
      </c>
      <c r="B2" s="204"/>
      <c r="C2" s="205"/>
      <c r="D2" s="3"/>
      <c r="E2" s="3"/>
      <c r="F2" s="64"/>
      <c r="G2" s="71" t="s">
        <v>74</v>
      </c>
      <c r="H2" s="72"/>
      <c r="I2" s="73"/>
      <c r="J2" s="73"/>
      <c r="K2" s="74"/>
      <c r="L2" s="75"/>
      <c r="M2" s="7"/>
      <c r="N2" s="2"/>
      <c r="O2" s="2"/>
      <c r="P2" s="4"/>
    </row>
    <row r="3" spans="1:44" ht="15" customHeight="1" thickBot="1" x14ac:dyDescent="0.3">
      <c r="A3" s="206" t="s">
        <v>43</v>
      </c>
      <c r="B3" s="207"/>
      <c r="C3" s="115">
        <v>46296</v>
      </c>
      <c r="D3" s="3"/>
      <c r="E3" s="3"/>
      <c r="F3" s="65"/>
      <c r="G3" s="71" t="s">
        <v>554</v>
      </c>
      <c r="H3" s="73"/>
      <c r="I3" s="73"/>
      <c r="J3" s="73"/>
      <c r="K3" s="74"/>
      <c r="L3" s="75"/>
      <c r="M3" s="7"/>
      <c r="N3" s="2"/>
      <c r="O3" s="2"/>
      <c r="P3" s="4"/>
    </row>
    <row r="4" spans="1:44" ht="14.4" thickBot="1" x14ac:dyDescent="0.3">
      <c r="A4" s="206" t="s">
        <v>44</v>
      </c>
      <c r="B4" s="207"/>
      <c r="C4" s="61">
        <v>46661</v>
      </c>
      <c r="D4" s="3"/>
      <c r="E4" s="3"/>
      <c r="F4" s="87"/>
      <c r="G4" s="71" t="s">
        <v>90</v>
      </c>
      <c r="H4" s="73"/>
      <c r="I4" s="73"/>
      <c r="J4" s="73"/>
      <c r="K4" s="74"/>
      <c r="L4" s="75"/>
      <c r="M4" s="3"/>
      <c r="N4" s="2"/>
      <c r="O4" s="2"/>
      <c r="P4" s="4"/>
    </row>
    <row r="5" spans="1:44" ht="15" customHeight="1" thickBot="1" x14ac:dyDescent="0.3">
      <c r="A5" s="208" t="s">
        <v>40</v>
      </c>
      <c r="B5" s="209"/>
      <c r="C5" s="11">
        <f>MAX(T:T)</f>
        <v>12</v>
      </c>
      <c r="D5" s="3"/>
      <c r="E5" s="3"/>
      <c r="F5" s="119"/>
      <c r="G5" s="210" t="s">
        <v>555</v>
      </c>
      <c r="H5" s="211"/>
      <c r="I5" s="211"/>
      <c r="J5" s="211"/>
      <c r="K5" s="211"/>
      <c r="L5" s="212"/>
      <c r="M5" s="6"/>
      <c r="P5" s="4"/>
    </row>
    <row r="6" spans="1:44" ht="15" customHeight="1" thickBot="1" x14ac:dyDescent="0.3">
      <c r="A6" s="219" t="s">
        <v>549</v>
      </c>
      <c r="B6" s="219"/>
      <c r="C6" s="174" t="str">
        <f>IF(COUNTIF(S:S,C3)=C12,"","Van")</f>
        <v/>
      </c>
      <c r="D6" s="3"/>
      <c r="E6" s="3"/>
      <c r="F6" s="177"/>
      <c r="G6" s="173"/>
      <c r="H6" s="173"/>
      <c r="I6" s="173"/>
      <c r="J6" s="173"/>
      <c r="K6" s="173"/>
      <c r="L6" s="173"/>
      <c r="M6" s="6"/>
      <c r="P6" s="4"/>
    </row>
    <row r="7" spans="1:44" ht="14.4" thickBot="1" x14ac:dyDescent="0.3">
      <c r="A7" s="206" t="s">
        <v>50</v>
      </c>
      <c r="B7" s="215"/>
      <c r="C7" s="150">
        <v>34.200000000000003</v>
      </c>
      <c r="D7" s="3"/>
      <c r="E7" s="3"/>
      <c r="F7" s="10"/>
      <c r="G7" s="3"/>
      <c r="H7" s="3"/>
      <c r="I7" s="3"/>
      <c r="J7" s="3"/>
      <c r="K7" s="7"/>
      <c r="L7" s="7"/>
      <c r="M7" s="6"/>
      <c r="P7" s="1"/>
    </row>
    <row r="8" spans="1:44" ht="14.4" thickBot="1" x14ac:dyDescent="0.3">
      <c r="A8" s="213" t="s">
        <v>51</v>
      </c>
      <c r="B8" s="214"/>
      <c r="C8" s="170">
        <v>3.25</v>
      </c>
      <c r="D8" s="3"/>
      <c r="E8" s="3"/>
      <c r="F8" s="10"/>
      <c r="G8" s="3"/>
      <c r="H8" s="3"/>
      <c r="I8" s="3"/>
      <c r="J8" s="3"/>
      <c r="K8" s="7"/>
      <c r="L8" s="7"/>
      <c r="M8" s="6"/>
      <c r="P8" s="89"/>
    </row>
    <row r="9" spans="1:44" ht="14.4" thickBot="1" x14ac:dyDescent="0.3">
      <c r="A9" s="216" t="s">
        <v>556</v>
      </c>
      <c r="B9" s="217"/>
      <c r="C9" s="185">
        <f>SUM(Q:Q)</f>
        <v>329549</v>
      </c>
      <c r="D9" s="3"/>
      <c r="E9" s="3"/>
      <c r="F9" s="10"/>
      <c r="G9" s="3"/>
      <c r="M9" s="6"/>
      <c r="P9" s="90"/>
    </row>
    <row r="10" spans="1:44" ht="13.8" thickBot="1" x14ac:dyDescent="0.3">
      <c r="A10" s="208" t="s">
        <v>75</v>
      </c>
      <c r="B10" s="218"/>
      <c r="C10" s="186">
        <f>SUM(R:R)</f>
        <v>470784</v>
      </c>
      <c r="D10" s="88"/>
      <c r="E10" s="88"/>
      <c r="F10" s="151">
        <v>0.7</v>
      </c>
      <c r="G10" s="206" t="s">
        <v>558</v>
      </c>
      <c r="H10" s="215"/>
      <c r="I10" s="207"/>
      <c r="M10" s="6"/>
      <c r="Y10" s="6" t="str">
        <f>IF(C5&gt;0,"Csak a kék háttérrel jelőlt fejlécekhez tartozó oszlopban adhat meg adatokat!"," ")</f>
        <v>Csak a kék háttérrel jelőlt fejlécekhez tartozó oszlopban adhat meg adatokat!</v>
      </c>
      <c r="AG10" s="189" t="s">
        <v>99</v>
      </c>
      <c r="AH10" s="189"/>
      <c r="AI10" s="189"/>
      <c r="AJ10" s="189"/>
      <c r="AK10" s="189"/>
      <c r="AL10" s="189"/>
      <c r="AM10" s="189"/>
      <c r="AN10" s="189"/>
      <c r="AO10" s="189"/>
      <c r="AP10" s="189"/>
      <c r="AQ10" s="189"/>
      <c r="AR10" s="189"/>
    </row>
    <row r="11" spans="1:44" ht="13.8" thickBot="1" x14ac:dyDescent="0.3">
      <c r="A11" s="216" t="s">
        <v>76</v>
      </c>
      <c r="B11" s="218"/>
      <c r="C11" s="186">
        <f>ROUND(C10*$F$11,0)</f>
        <v>612019</v>
      </c>
      <c r="F11" s="151">
        <v>1.3</v>
      </c>
      <c r="G11" s="206" t="s">
        <v>69</v>
      </c>
      <c r="H11" s="215"/>
      <c r="I11" s="207"/>
      <c r="M11" s="6"/>
      <c r="AG11" s="92">
        <f t="shared" ref="AG11:AR11" si="0">SUM(AG15:AG5001)</f>
        <v>27970</v>
      </c>
      <c r="AH11" s="92">
        <f t="shared" si="0"/>
        <v>56068</v>
      </c>
      <c r="AI11" s="92">
        <f t="shared" si="0"/>
        <v>81574</v>
      </c>
      <c r="AJ11" s="92">
        <f t="shared" si="0"/>
        <v>91856</v>
      </c>
      <c r="AK11" s="92">
        <f t="shared" si="0"/>
        <v>77851</v>
      </c>
      <c r="AL11" s="92">
        <f t="shared" si="0"/>
        <v>62445</v>
      </c>
      <c r="AM11" s="92">
        <f t="shared" si="0"/>
        <v>38073</v>
      </c>
      <c r="AN11" s="92">
        <f t="shared" si="0"/>
        <v>13743</v>
      </c>
      <c r="AO11" s="92">
        <f t="shared" si="0"/>
        <v>4766</v>
      </c>
      <c r="AP11" s="92">
        <f t="shared" si="0"/>
        <v>3863</v>
      </c>
      <c r="AQ11" s="92">
        <f t="shared" si="0"/>
        <v>4209</v>
      </c>
      <c r="AR11" s="92">
        <f t="shared" si="0"/>
        <v>8366</v>
      </c>
    </row>
    <row r="12" spans="1:44" ht="13.8" thickBot="1" x14ac:dyDescent="0.3">
      <c r="A12" s="213" t="s">
        <v>52</v>
      </c>
      <c r="B12" s="214"/>
      <c r="C12" s="12">
        <f>COUNTA(F:F)-4</f>
        <v>8</v>
      </c>
      <c r="M12" s="6"/>
      <c r="N12" s="190" t="s">
        <v>553</v>
      </c>
      <c r="O12" s="191"/>
    </row>
    <row r="13" spans="1:44" ht="16.8" thickBot="1" x14ac:dyDescent="0.35">
      <c r="N13" s="192"/>
      <c r="O13" s="193"/>
      <c r="U13" s="194" t="s">
        <v>71</v>
      </c>
      <c r="V13" s="195"/>
      <c r="W13" s="195"/>
      <c r="X13" s="195"/>
      <c r="Y13" s="195"/>
      <c r="Z13" s="195"/>
      <c r="AA13" s="195"/>
      <c r="AB13" s="195"/>
      <c r="AC13" s="195"/>
      <c r="AD13" s="195"/>
      <c r="AE13" s="195"/>
      <c r="AF13" s="196"/>
      <c r="AG13" s="197" t="s">
        <v>14</v>
      </c>
      <c r="AH13" s="198"/>
      <c r="AI13" s="198"/>
      <c r="AJ13" s="198"/>
      <c r="AK13" s="198"/>
      <c r="AL13" s="198"/>
      <c r="AM13" s="198"/>
      <c r="AN13" s="198"/>
      <c r="AO13" s="198"/>
      <c r="AP13" s="198"/>
      <c r="AQ13" s="198"/>
      <c r="AR13" s="199"/>
    </row>
    <row r="14" spans="1:44" ht="121.2" x14ac:dyDescent="0.25">
      <c r="A14" s="77" t="s">
        <v>9</v>
      </c>
      <c r="B14" s="77" t="s">
        <v>10</v>
      </c>
      <c r="C14" s="77" t="s">
        <v>11</v>
      </c>
      <c r="D14" s="77" t="s">
        <v>12</v>
      </c>
      <c r="E14" s="77" t="s">
        <v>550</v>
      </c>
      <c r="F14" s="77" t="s">
        <v>13</v>
      </c>
      <c r="G14" s="77" t="s">
        <v>47</v>
      </c>
      <c r="H14" s="77" t="s">
        <v>16</v>
      </c>
      <c r="I14" s="77" t="s">
        <v>20</v>
      </c>
      <c r="J14" s="77" t="s">
        <v>15</v>
      </c>
      <c r="K14" s="77" t="s">
        <v>91</v>
      </c>
      <c r="L14" s="78" t="s">
        <v>48</v>
      </c>
      <c r="M14" s="79" t="s">
        <v>85</v>
      </c>
      <c r="N14" s="77" t="s">
        <v>86</v>
      </c>
      <c r="O14" s="78" t="s">
        <v>552</v>
      </c>
      <c r="P14" s="80" t="s">
        <v>559</v>
      </c>
      <c r="Q14" s="77" t="s">
        <v>557</v>
      </c>
      <c r="R14" s="81" t="s">
        <v>14</v>
      </c>
      <c r="S14" s="114" t="s">
        <v>337</v>
      </c>
      <c r="T14" s="117" t="s">
        <v>40</v>
      </c>
      <c r="U14" s="84">
        <v>46296</v>
      </c>
      <c r="V14" s="84">
        <v>46327</v>
      </c>
      <c r="W14" s="84">
        <v>46357</v>
      </c>
      <c r="X14" s="84">
        <v>46388</v>
      </c>
      <c r="Y14" s="84">
        <v>46419</v>
      </c>
      <c r="Z14" s="84">
        <v>46447</v>
      </c>
      <c r="AA14" s="84">
        <v>46478</v>
      </c>
      <c r="AB14" s="84">
        <v>46508</v>
      </c>
      <c r="AC14" s="84">
        <v>46539</v>
      </c>
      <c r="AD14" s="84">
        <v>46569</v>
      </c>
      <c r="AE14" s="84">
        <v>46600</v>
      </c>
      <c r="AF14" s="85">
        <v>46631</v>
      </c>
      <c r="AG14" s="84">
        <v>46296</v>
      </c>
      <c r="AH14" s="84">
        <v>46327</v>
      </c>
      <c r="AI14" s="84">
        <v>46357</v>
      </c>
      <c r="AJ14" s="84">
        <v>46388</v>
      </c>
      <c r="AK14" s="84">
        <v>46419</v>
      </c>
      <c r="AL14" s="84">
        <v>46447</v>
      </c>
      <c r="AM14" s="84">
        <v>46478</v>
      </c>
      <c r="AN14" s="84">
        <v>46508</v>
      </c>
      <c r="AO14" s="84">
        <v>46539</v>
      </c>
      <c r="AP14" s="84">
        <v>46569</v>
      </c>
      <c r="AQ14" s="84">
        <v>46600</v>
      </c>
      <c r="AR14" s="85">
        <v>46631</v>
      </c>
    </row>
    <row r="15" spans="1:44" x14ac:dyDescent="0.25">
      <c r="A15" s="178" t="s">
        <v>587</v>
      </c>
      <c r="B15" s="55" t="str">
        <f>_xlfn.IFNA(VLOOKUP(A15,'Ajánlatkérő(k) adatai'!$B$4:$C$205,2,0),"")</f>
        <v>2243 Kóka, Dózsa György út 1.</v>
      </c>
      <c r="C15" s="178" t="s">
        <v>587</v>
      </c>
      <c r="D15" s="55" t="str">
        <f>_xlfn.IFNA(VLOOKUP(C15,'Számlafizető(k) adatai'!$C$4:$D$203,2,0),"")</f>
        <v>2243 Kóka, Dózsa György út 1.</v>
      </c>
      <c r="E15" s="55" t="str">
        <f>_xlfn.IFNA(VLOOKUP(C15,'Számlafizető(k) adatai'!$C$4:$M$203,11,0),"")</f>
        <v>penzugy@kokaph.hu</v>
      </c>
      <c r="F15" s="178" t="s">
        <v>614</v>
      </c>
      <c r="G15" s="178" t="s">
        <v>615</v>
      </c>
      <c r="H15" s="178" t="s">
        <v>572</v>
      </c>
      <c r="I15" s="55" t="str">
        <f>IF(F15="","",VLOOKUP(LEFT(F15,5),'Technikai cellák'!B:C,2,0))</f>
        <v>OPUS TIGÁZ Földgázelosztó Zrt.</v>
      </c>
      <c r="J15" s="55" t="str">
        <f>IF(F15="","",VLOOKUP(I15,'Technikai cellák'!$C$1:$D$12,2,0))</f>
        <v>4200 Hajdúszoboszló, Rákóczi Ferenc út 184.</v>
      </c>
      <c r="K15" s="179">
        <v>25</v>
      </c>
      <c r="L15" s="67" t="str">
        <f t="shared" ref="L15:L78" si="1">IF(K15="","",IF(K15&lt;20,"20 alatti",IF(K15&lt;100,"20-99",IF(K15&lt;500,"100-500","500-"))))</f>
        <v>20-99</v>
      </c>
      <c r="M15" s="68">
        <f t="shared" ref="M15:M78" si="2">ROUND(IF(L15="20 alatti",K15*1,0),0)</f>
        <v>0</v>
      </c>
      <c r="N15" s="66">
        <f t="shared" ref="N15:N78" si="3">ROUND(IF(L15="20-99",K15*10.5,0),0)</f>
        <v>263</v>
      </c>
      <c r="O15" s="152">
        <v>263</v>
      </c>
      <c r="P15" s="172">
        <f t="shared" ref="P15:P79" si="4">ROUND((IF(K15&lt;100,0,K15*$C$7)/$C$8),0)</f>
        <v>0</v>
      </c>
      <c r="Q15" s="69">
        <f t="shared" ref="Q15:Q78" si="5">ROUND(R15*$F$10,0)</f>
        <v>88409</v>
      </c>
      <c r="R15" s="62">
        <f t="shared" ref="R15:R78" si="6">SUM(AG15:AR15)</f>
        <v>126298</v>
      </c>
      <c r="S15" s="153">
        <v>46296</v>
      </c>
      <c r="T15" s="118">
        <f>IF(S15="","",IF((DAYS360(S15,$C$4,TRUE))/30&lt;0,"",(DAYS360(S15,$C$4,))/30))</f>
        <v>12</v>
      </c>
      <c r="U15" s="154">
        <v>644</v>
      </c>
      <c r="V15" s="154">
        <v>1545</v>
      </c>
      <c r="W15" s="154">
        <v>2140</v>
      </c>
      <c r="X15" s="154">
        <v>2387</v>
      </c>
      <c r="Y15" s="154">
        <v>2051</v>
      </c>
      <c r="Z15" s="154">
        <v>1541</v>
      </c>
      <c r="AA15" s="154">
        <v>889</v>
      </c>
      <c r="AB15" s="154">
        <v>316</v>
      </c>
      <c r="AC15" s="154">
        <v>110</v>
      </c>
      <c r="AD15" s="154">
        <v>89</v>
      </c>
      <c r="AE15" s="154">
        <v>98</v>
      </c>
      <c r="AF15" s="154">
        <v>192</v>
      </c>
      <c r="AG15" s="63">
        <f t="shared" ref="AG15:AG78" si="7">ROUND((U15*$C$7)/$C$8,0)</f>
        <v>6777</v>
      </c>
      <c r="AH15" s="56">
        <f t="shared" ref="AH15:AH78" si="8">ROUND((V15*$C$7)/$C$8,0)</f>
        <v>16258</v>
      </c>
      <c r="AI15" s="56">
        <f t="shared" ref="AI15:AI78" si="9">ROUND((W15*$C$7)/$C$8,0)</f>
        <v>22519</v>
      </c>
      <c r="AJ15" s="56">
        <f t="shared" ref="AJ15:AJ78" si="10">ROUND((X15*$C$7)/$C$8,0)</f>
        <v>25119</v>
      </c>
      <c r="AK15" s="56">
        <f t="shared" ref="AK15:AK78" si="11">ROUND((Y15*$C$7)/$C$8,0)</f>
        <v>21583</v>
      </c>
      <c r="AL15" s="56">
        <f t="shared" ref="AL15:AL78" si="12">ROUND((Z15*$C$7)/$C$8,0)</f>
        <v>16216</v>
      </c>
      <c r="AM15" s="56">
        <f t="shared" ref="AM15:AM78" si="13">ROUND((AA15*$C$7)/$C$8,0)</f>
        <v>9355</v>
      </c>
      <c r="AN15" s="56">
        <f t="shared" ref="AN15:AN78" si="14">ROUND((AB15*$C$7)/$C$8,0)</f>
        <v>3325</v>
      </c>
      <c r="AO15" s="56">
        <f t="shared" ref="AO15:AO78" si="15">ROUND((AC15*$C$7)/$C$8,0)</f>
        <v>1158</v>
      </c>
      <c r="AP15" s="56">
        <f t="shared" ref="AP15:AP78" si="16">ROUND((AD15*$C$7)/$C$8,0)</f>
        <v>937</v>
      </c>
      <c r="AQ15" s="56">
        <f t="shared" ref="AQ15:AQ78" si="17">ROUND((AE15*$C$7)/$C$8,0)</f>
        <v>1031</v>
      </c>
      <c r="AR15" s="86">
        <f t="shared" ref="AR15:AR78" si="18">ROUND((AF15*$C$7)/$C$8,0)</f>
        <v>2020</v>
      </c>
    </row>
    <row r="16" spans="1:44" x14ac:dyDescent="0.25">
      <c r="A16" s="178" t="s">
        <v>593</v>
      </c>
      <c r="B16" s="55" t="str">
        <f>_xlfn.IFNA(VLOOKUP(A16,'Ajánlatkérő(k) adatai'!$B$4:$C$205,2,0),"")</f>
        <v>2243 Kóka, Kossuth Lajos utca 23.</v>
      </c>
      <c r="C16" s="178" t="s">
        <v>593</v>
      </c>
      <c r="D16" s="55" t="str">
        <f>_xlfn.IFNA(VLOOKUP(C16,'Számlafizető(k) adatai'!$C$4:$D$203,2,0),"")</f>
        <v>2243 Kóka, Kossuth Lajos utca 23.</v>
      </c>
      <c r="E16" s="55" t="str">
        <f>_xlfn.IFNA(VLOOKUP(C16,'Számlafizető(k) adatai'!$C$4:$M$203,11,0),"")</f>
        <v>penzugy@kokaph.hu</v>
      </c>
      <c r="F16" s="178" t="s">
        <v>616</v>
      </c>
      <c r="G16" s="178" t="s">
        <v>617</v>
      </c>
      <c r="H16" s="178" t="s">
        <v>572</v>
      </c>
      <c r="I16" s="55" t="str">
        <f>IF(F16="","",VLOOKUP(LEFT(F16,5),'Technikai cellák'!B:C,2,0))</f>
        <v>OPUS TIGÁZ Földgázelosztó Zrt.</v>
      </c>
      <c r="J16" s="55" t="str">
        <f>IF(F16="","",VLOOKUP(I16,'Technikai cellák'!$C$1:$D$12,2,0))</f>
        <v>4200 Hajdúszoboszló, Rákóczi Ferenc út 184.</v>
      </c>
      <c r="K16" s="179">
        <v>4</v>
      </c>
      <c r="L16" s="67" t="str">
        <f t="shared" si="1"/>
        <v>20 alatti</v>
      </c>
      <c r="M16" s="68">
        <f t="shared" si="2"/>
        <v>4</v>
      </c>
      <c r="N16" s="66">
        <f t="shared" si="3"/>
        <v>0</v>
      </c>
      <c r="O16" s="152"/>
      <c r="P16" s="172">
        <f t="shared" si="4"/>
        <v>0</v>
      </c>
      <c r="Q16" s="69">
        <f t="shared" si="5"/>
        <v>22843</v>
      </c>
      <c r="R16" s="62">
        <f t="shared" si="6"/>
        <v>32633</v>
      </c>
      <c r="S16" s="153">
        <v>46296</v>
      </c>
      <c r="T16" s="118">
        <f>IF(S16="","",IF((DAYS360(S16,$C$4,TRUE))/30&lt;0,"",(DAYS360(S16,$C$4,))/30))</f>
        <v>12</v>
      </c>
      <c r="U16" s="154">
        <v>181</v>
      </c>
      <c r="V16" s="154">
        <v>365</v>
      </c>
      <c r="W16" s="154">
        <v>533</v>
      </c>
      <c r="X16" s="154">
        <v>602</v>
      </c>
      <c r="Y16" s="154">
        <v>508</v>
      </c>
      <c r="Z16" s="154">
        <v>434</v>
      </c>
      <c r="AA16" s="154">
        <v>251</v>
      </c>
      <c r="AB16" s="154">
        <v>89</v>
      </c>
      <c r="AC16" s="154">
        <v>31</v>
      </c>
      <c r="AD16" s="154">
        <v>25</v>
      </c>
      <c r="AE16" s="154">
        <v>28</v>
      </c>
      <c r="AF16" s="154">
        <v>54</v>
      </c>
      <c r="AG16" s="63">
        <f t="shared" si="7"/>
        <v>1905</v>
      </c>
      <c r="AH16" s="56">
        <f t="shared" si="8"/>
        <v>3841</v>
      </c>
      <c r="AI16" s="56">
        <f t="shared" si="9"/>
        <v>5609</v>
      </c>
      <c r="AJ16" s="56">
        <f t="shared" si="10"/>
        <v>6335</v>
      </c>
      <c r="AK16" s="56">
        <f t="shared" si="11"/>
        <v>5346</v>
      </c>
      <c r="AL16" s="56">
        <f t="shared" si="12"/>
        <v>4567</v>
      </c>
      <c r="AM16" s="56">
        <f t="shared" si="13"/>
        <v>2641</v>
      </c>
      <c r="AN16" s="56">
        <f t="shared" si="14"/>
        <v>937</v>
      </c>
      <c r="AO16" s="56">
        <f t="shared" si="15"/>
        <v>326</v>
      </c>
      <c r="AP16" s="56">
        <f t="shared" si="16"/>
        <v>263</v>
      </c>
      <c r="AQ16" s="56">
        <f t="shared" si="17"/>
        <v>295</v>
      </c>
      <c r="AR16" s="86">
        <f t="shared" si="18"/>
        <v>568</v>
      </c>
    </row>
    <row r="17" spans="1:44" x14ac:dyDescent="0.25">
      <c r="A17" s="178" t="s">
        <v>593</v>
      </c>
      <c r="B17" s="55" t="str">
        <f>_xlfn.IFNA(VLOOKUP(A17,'Ajánlatkérő(k) adatai'!$B$4:$C$205,2,0),"")</f>
        <v>2243 Kóka, Kossuth Lajos utca 23.</v>
      </c>
      <c r="C17" s="178" t="s">
        <v>593</v>
      </c>
      <c r="D17" s="55" t="str">
        <f>_xlfn.IFNA(VLOOKUP(C17,'Számlafizető(k) adatai'!$C$4:$D$203,2,0),"")</f>
        <v>2243 Kóka, Kossuth Lajos utca 23.</v>
      </c>
      <c r="E17" s="55" t="str">
        <f>_xlfn.IFNA(VLOOKUP(C17,'Számlafizető(k) adatai'!$C$4:$M$203,11,0),"")</f>
        <v>penzugy@kokaph.hu</v>
      </c>
      <c r="F17" s="178" t="s">
        <v>618</v>
      </c>
      <c r="G17" s="178" t="s">
        <v>619</v>
      </c>
      <c r="H17" s="178" t="s">
        <v>572</v>
      </c>
      <c r="I17" s="55" t="str">
        <f>IF(F17="","",VLOOKUP(LEFT(F17,5),'Technikai cellák'!B:C,2,0))</f>
        <v>OPUS TIGÁZ Földgázelosztó Zrt.</v>
      </c>
      <c r="J17" s="55" t="str">
        <f>IF(F17="","",VLOOKUP(I17,'Technikai cellák'!$C$1:$D$12,2,0))</f>
        <v>4200 Hajdúszoboszló, Rákóczi Ferenc út 184.</v>
      </c>
      <c r="K17" s="179">
        <v>16</v>
      </c>
      <c r="L17" s="67" t="str">
        <f t="shared" si="1"/>
        <v>20 alatti</v>
      </c>
      <c r="M17" s="68">
        <f t="shared" si="2"/>
        <v>16</v>
      </c>
      <c r="N17" s="66">
        <f t="shared" si="3"/>
        <v>0</v>
      </c>
      <c r="O17" s="152"/>
      <c r="P17" s="172">
        <f t="shared" si="4"/>
        <v>0</v>
      </c>
      <c r="Q17" s="69">
        <f t="shared" si="5"/>
        <v>36831</v>
      </c>
      <c r="R17" s="62">
        <f t="shared" si="6"/>
        <v>52616</v>
      </c>
      <c r="S17" s="153">
        <v>46296</v>
      </c>
      <c r="T17" s="118">
        <f>IF(S17="","",IF((DAYS360(S17,$C$4,TRUE))/30&lt;0,"",(DAYS360(S17,$C$4,))/30))</f>
        <v>12</v>
      </c>
      <c r="U17" s="154">
        <v>322</v>
      </c>
      <c r="V17" s="154">
        <v>586</v>
      </c>
      <c r="W17" s="154">
        <v>900</v>
      </c>
      <c r="X17" s="154">
        <v>1000</v>
      </c>
      <c r="Y17" s="154">
        <v>800</v>
      </c>
      <c r="Z17" s="154">
        <v>537</v>
      </c>
      <c r="AA17" s="154">
        <v>450</v>
      </c>
      <c r="AB17" s="154">
        <v>160</v>
      </c>
      <c r="AC17" s="154">
        <v>55</v>
      </c>
      <c r="AD17" s="154">
        <v>45</v>
      </c>
      <c r="AE17" s="154">
        <v>45</v>
      </c>
      <c r="AF17" s="154">
        <v>100</v>
      </c>
      <c r="AG17" s="63">
        <f t="shared" si="7"/>
        <v>3388</v>
      </c>
      <c r="AH17" s="56">
        <f t="shared" si="8"/>
        <v>6167</v>
      </c>
      <c r="AI17" s="56">
        <f t="shared" si="9"/>
        <v>9471</v>
      </c>
      <c r="AJ17" s="56">
        <f t="shared" si="10"/>
        <v>10523</v>
      </c>
      <c r="AK17" s="56">
        <f t="shared" si="11"/>
        <v>8418</v>
      </c>
      <c r="AL17" s="56">
        <f t="shared" si="12"/>
        <v>5651</v>
      </c>
      <c r="AM17" s="56">
        <f t="shared" si="13"/>
        <v>4735</v>
      </c>
      <c r="AN17" s="56">
        <f t="shared" si="14"/>
        <v>1684</v>
      </c>
      <c r="AO17" s="56">
        <f t="shared" si="15"/>
        <v>579</v>
      </c>
      <c r="AP17" s="56">
        <f t="shared" si="16"/>
        <v>474</v>
      </c>
      <c r="AQ17" s="56">
        <f t="shared" si="17"/>
        <v>474</v>
      </c>
      <c r="AR17" s="86">
        <f t="shared" si="18"/>
        <v>1052</v>
      </c>
    </row>
    <row r="18" spans="1:44" x14ac:dyDescent="0.25">
      <c r="A18" s="178" t="s">
        <v>599</v>
      </c>
      <c r="B18" s="55" t="str">
        <f>_xlfn.IFNA(VLOOKUP(A18,'Ajánlatkérő(k) adatai'!$B$4:$C$205,2,0),"")</f>
        <v>2243 Kóka, Pesti utca 51.</v>
      </c>
      <c r="C18" s="178" t="s">
        <v>599</v>
      </c>
      <c r="D18" s="55" t="str">
        <f>_xlfn.IFNA(VLOOKUP(C18,'Számlafizető(k) adatai'!$C$4:$D$203,2,0),"")</f>
        <v>2243 Kóka, Pesti utca 51.</v>
      </c>
      <c r="E18" s="55" t="str">
        <f>_xlfn.IFNA(VLOOKUP(C18,'Számlafizető(k) adatai'!$C$4:$M$203,11,0),"")</f>
        <v>penzugy@kokaph.hu</v>
      </c>
      <c r="F18" s="178" t="s">
        <v>620</v>
      </c>
      <c r="G18" s="178" t="s">
        <v>621</v>
      </c>
      <c r="H18" s="178" t="s">
        <v>572</v>
      </c>
      <c r="I18" s="55" t="str">
        <f>IF(F18="","",VLOOKUP(LEFT(F18,5),'Technikai cellák'!B:C,2,0))</f>
        <v>OPUS TIGÁZ Földgázelosztó Zrt.</v>
      </c>
      <c r="J18" s="55" t="str">
        <f>IF(F18="","",VLOOKUP(I18,'Technikai cellák'!$C$1:$D$12,2,0))</f>
        <v>4200 Hajdúszoboszló, Rákóczi Ferenc út 184.</v>
      </c>
      <c r="K18" s="179">
        <v>4</v>
      </c>
      <c r="L18" s="67" t="str">
        <f t="shared" si="1"/>
        <v>20 alatti</v>
      </c>
      <c r="M18" s="68">
        <f t="shared" si="2"/>
        <v>4</v>
      </c>
      <c r="N18" s="66">
        <f t="shared" si="3"/>
        <v>0</v>
      </c>
      <c r="O18" s="152"/>
      <c r="P18" s="172">
        <f t="shared" si="4"/>
        <v>0</v>
      </c>
      <c r="Q18" s="69">
        <f t="shared" si="5"/>
        <v>8921</v>
      </c>
      <c r="R18" s="62">
        <f t="shared" si="6"/>
        <v>12744</v>
      </c>
      <c r="S18" s="153">
        <v>46296</v>
      </c>
      <c r="T18" s="118">
        <f t="shared" ref="T18:T81" si="19">IF(S18="","",IF((DAYS360(S18,$C$4,TRUE))/30&lt;0,"",(DAYS360(S18,$C$4,))/30))</f>
        <v>12</v>
      </c>
      <c r="U18" s="154">
        <v>94</v>
      </c>
      <c r="V18" s="154">
        <v>120</v>
      </c>
      <c r="W18" s="154">
        <v>190</v>
      </c>
      <c r="X18" s="154">
        <v>220</v>
      </c>
      <c r="Y18" s="154">
        <v>200</v>
      </c>
      <c r="Z18" s="154">
        <v>160</v>
      </c>
      <c r="AA18" s="154">
        <v>110</v>
      </c>
      <c r="AB18" s="154">
        <v>46</v>
      </c>
      <c r="AC18" s="154">
        <v>16</v>
      </c>
      <c r="AD18" s="154">
        <v>13</v>
      </c>
      <c r="AE18" s="154">
        <v>14</v>
      </c>
      <c r="AF18" s="154">
        <v>28</v>
      </c>
      <c r="AG18" s="63">
        <f t="shared" si="7"/>
        <v>989</v>
      </c>
      <c r="AH18" s="56">
        <f t="shared" si="8"/>
        <v>1263</v>
      </c>
      <c r="AI18" s="56">
        <f t="shared" si="9"/>
        <v>1999</v>
      </c>
      <c r="AJ18" s="56">
        <f t="shared" si="10"/>
        <v>2315</v>
      </c>
      <c r="AK18" s="56">
        <f t="shared" si="11"/>
        <v>2105</v>
      </c>
      <c r="AL18" s="56">
        <f t="shared" si="12"/>
        <v>1684</v>
      </c>
      <c r="AM18" s="56">
        <f t="shared" si="13"/>
        <v>1158</v>
      </c>
      <c r="AN18" s="56">
        <f t="shared" si="14"/>
        <v>484</v>
      </c>
      <c r="AO18" s="56">
        <f t="shared" si="15"/>
        <v>168</v>
      </c>
      <c r="AP18" s="56">
        <f t="shared" si="16"/>
        <v>137</v>
      </c>
      <c r="AQ18" s="56">
        <f t="shared" si="17"/>
        <v>147</v>
      </c>
      <c r="AR18" s="86">
        <f t="shared" si="18"/>
        <v>295</v>
      </c>
    </row>
    <row r="19" spans="1:44" x14ac:dyDescent="0.25">
      <c r="A19" s="178" t="s">
        <v>573</v>
      </c>
      <c r="B19" s="55" t="str">
        <f>_xlfn.IFNA(VLOOKUP(A19,'Ajánlatkérő(k) adatai'!$B$4:$C$205,2,0),"")</f>
        <v>2243 Kóka, Dózsa György út 1.</v>
      </c>
      <c r="C19" s="178" t="s">
        <v>573</v>
      </c>
      <c r="D19" s="55" t="str">
        <f>_xlfn.IFNA(VLOOKUP(C19,'Számlafizető(k) adatai'!$C$4:$D$203,2,0),"")</f>
        <v>2243 Kóka, Dózsa György út 1.</v>
      </c>
      <c r="E19" s="55" t="str">
        <f>_xlfn.IFNA(VLOOKUP(C19,'Számlafizető(k) adatai'!$C$4:$M$203,11,0),"")</f>
        <v>konyvelo@kokaph.hu</v>
      </c>
      <c r="F19" s="178" t="s">
        <v>622</v>
      </c>
      <c r="G19" s="178" t="s">
        <v>623</v>
      </c>
      <c r="H19" s="178" t="s">
        <v>572</v>
      </c>
      <c r="I19" s="55" t="str">
        <f>IF(F19="","",VLOOKUP(LEFT(F19,5),'Technikai cellák'!B:C,2,0))</f>
        <v>OPUS TIGÁZ Földgázelosztó Zrt.</v>
      </c>
      <c r="J19" s="55" t="str">
        <f>IF(F19="","",VLOOKUP(I19,'Technikai cellák'!$C$1:$D$12,2,0))</f>
        <v>4200 Hajdúszoboszló, Rákóczi Ferenc út 184.</v>
      </c>
      <c r="K19" s="179">
        <v>4</v>
      </c>
      <c r="L19" s="67" t="str">
        <f t="shared" si="1"/>
        <v>20 alatti</v>
      </c>
      <c r="M19" s="68">
        <f t="shared" si="2"/>
        <v>4</v>
      </c>
      <c r="N19" s="66">
        <f t="shared" si="3"/>
        <v>0</v>
      </c>
      <c r="O19" s="152"/>
      <c r="P19" s="172">
        <f t="shared" si="4"/>
        <v>0</v>
      </c>
      <c r="Q19" s="69">
        <f t="shared" si="5"/>
        <v>8921</v>
      </c>
      <c r="R19" s="62">
        <f t="shared" si="6"/>
        <v>12744</v>
      </c>
      <c r="S19" s="153">
        <v>46296</v>
      </c>
      <c r="T19" s="118">
        <f t="shared" si="19"/>
        <v>12</v>
      </c>
      <c r="U19" s="154">
        <v>94</v>
      </c>
      <c r="V19" s="154">
        <v>120</v>
      </c>
      <c r="W19" s="154">
        <v>190</v>
      </c>
      <c r="X19" s="154">
        <v>220</v>
      </c>
      <c r="Y19" s="154">
        <v>200</v>
      </c>
      <c r="Z19" s="154">
        <v>160</v>
      </c>
      <c r="AA19" s="154">
        <v>110</v>
      </c>
      <c r="AB19" s="154">
        <v>46</v>
      </c>
      <c r="AC19" s="154">
        <v>16</v>
      </c>
      <c r="AD19" s="154">
        <v>13</v>
      </c>
      <c r="AE19" s="154">
        <v>14</v>
      </c>
      <c r="AF19" s="154">
        <v>28</v>
      </c>
      <c r="AG19" s="63">
        <f t="shared" si="7"/>
        <v>989</v>
      </c>
      <c r="AH19" s="56">
        <f t="shared" si="8"/>
        <v>1263</v>
      </c>
      <c r="AI19" s="56">
        <f t="shared" si="9"/>
        <v>1999</v>
      </c>
      <c r="AJ19" s="56">
        <f t="shared" si="10"/>
        <v>2315</v>
      </c>
      <c r="AK19" s="56">
        <f t="shared" si="11"/>
        <v>2105</v>
      </c>
      <c r="AL19" s="56">
        <f t="shared" si="12"/>
        <v>1684</v>
      </c>
      <c r="AM19" s="56">
        <f t="shared" si="13"/>
        <v>1158</v>
      </c>
      <c r="AN19" s="56">
        <f t="shared" si="14"/>
        <v>484</v>
      </c>
      <c r="AO19" s="56">
        <f t="shared" si="15"/>
        <v>168</v>
      </c>
      <c r="AP19" s="56">
        <f t="shared" si="16"/>
        <v>137</v>
      </c>
      <c r="AQ19" s="56">
        <f t="shared" si="17"/>
        <v>147</v>
      </c>
      <c r="AR19" s="86">
        <f t="shared" si="18"/>
        <v>295</v>
      </c>
    </row>
    <row r="20" spans="1:44" x14ac:dyDescent="0.25">
      <c r="A20" s="178" t="s">
        <v>573</v>
      </c>
      <c r="B20" s="55" t="str">
        <f>_xlfn.IFNA(VLOOKUP(A20,'Ajánlatkérő(k) adatai'!$B$4:$C$205,2,0),"")</f>
        <v>2243 Kóka, Dózsa György út 1.</v>
      </c>
      <c r="C20" s="178" t="s">
        <v>573</v>
      </c>
      <c r="D20" s="55" t="str">
        <f>_xlfn.IFNA(VLOOKUP(C20,'Számlafizető(k) adatai'!$C$4:$D$203,2,0),"")</f>
        <v>2243 Kóka, Dózsa György út 1.</v>
      </c>
      <c r="E20" s="55" t="str">
        <f>_xlfn.IFNA(VLOOKUP(C20,'Számlafizető(k) adatai'!$C$4:$M$203,11,0),"")</f>
        <v>konyvelo@kokaph.hu</v>
      </c>
      <c r="F20" s="178" t="s">
        <v>624</v>
      </c>
      <c r="G20" s="178" t="s">
        <v>625</v>
      </c>
      <c r="H20" s="178" t="s">
        <v>572</v>
      </c>
      <c r="I20" s="55" t="str">
        <f>IF(F20="","",VLOOKUP(LEFT(F20,5),'Technikai cellák'!B:C,2,0))</f>
        <v>OPUS TIGÁZ Földgázelosztó Zrt.</v>
      </c>
      <c r="J20" s="55" t="str">
        <f>IF(F20="","",VLOOKUP(I20,'Technikai cellák'!$C$1:$D$12,2,0))</f>
        <v>4200 Hajdúszoboszló, Rákóczi Ferenc út 184.</v>
      </c>
      <c r="K20" s="179">
        <v>4</v>
      </c>
      <c r="L20" s="67" t="str">
        <f t="shared" si="1"/>
        <v>20 alatti</v>
      </c>
      <c r="M20" s="68">
        <f t="shared" si="2"/>
        <v>4</v>
      </c>
      <c r="N20" s="66">
        <f t="shared" si="3"/>
        <v>0</v>
      </c>
      <c r="O20" s="152"/>
      <c r="P20" s="172">
        <f t="shared" si="4"/>
        <v>0</v>
      </c>
      <c r="Q20" s="69">
        <f t="shared" si="5"/>
        <v>8921</v>
      </c>
      <c r="R20" s="62">
        <f t="shared" si="6"/>
        <v>12744</v>
      </c>
      <c r="S20" s="153">
        <v>46296</v>
      </c>
      <c r="T20" s="118">
        <f t="shared" si="19"/>
        <v>12</v>
      </c>
      <c r="U20" s="154">
        <v>94</v>
      </c>
      <c r="V20" s="154">
        <v>120</v>
      </c>
      <c r="W20" s="154">
        <v>190</v>
      </c>
      <c r="X20" s="154">
        <v>220</v>
      </c>
      <c r="Y20" s="154">
        <v>200</v>
      </c>
      <c r="Z20" s="154">
        <v>160</v>
      </c>
      <c r="AA20" s="154">
        <v>110</v>
      </c>
      <c r="AB20" s="154">
        <v>46</v>
      </c>
      <c r="AC20" s="154">
        <v>16</v>
      </c>
      <c r="AD20" s="154">
        <v>13</v>
      </c>
      <c r="AE20" s="154">
        <v>14</v>
      </c>
      <c r="AF20" s="154">
        <v>28</v>
      </c>
      <c r="AG20" s="63">
        <f t="shared" si="7"/>
        <v>989</v>
      </c>
      <c r="AH20" s="56">
        <f t="shared" si="8"/>
        <v>1263</v>
      </c>
      <c r="AI20" s="56">
        <f t="shared" si="9"/>
        <v>1999</v>
      </c>
      <c r="AJ20" s="56">
        <f t="shared" si="10"/>
        <v>2315</v>
      </c>
      <c r="AK20" s="56">
        <f t="shared" si="11"/>
        <v>2105</v>
      </c>
      <c r="AL20" s="56">
        <f t="shared" si="12"/>
        <v>1684</v>
      </c>
      <c r="AM20" s="56">
        <f t="shared" si="13"/>
        <v>1158</v>
      </c>
      <c r="AN20" s="56">
        <f t="shared" si="14"/>
        <v>484</v>
      </c>
      <c r="AO20" s="56">
        <f t="shared" si="15"/>
        <v>168</v>
      </c>
      <c r="AP20" s="56">
        <f t="shared" si="16"/>
        <v>137</v>
      </c>
      <c r="AQ20" s="56">
        <f t="shared" si="17"/>
        <v>147</v>
      </c>
      <c r="AR20" s="86">
        <f t="shared" si="18"/>
        <v>295</v>
      </c>
    </row>
    <row r="21" spans="1:44" x14ac:dyDescent="0.25">
      <c r="A21" s="178" t="s">
        <v>573</v>
      </c>
      <c r="B21" s="55" t="str">
        <f>_xlfn.IFNA(VLOOKUP(A21,'Ajánlatkérő(k) adatai'!$B$4:$C$205,2,0),"")</f>
        <v>2243 Kóka, Dózsa György út 1.</v>
      </c>
      <c r="C21" s="178" t="s">
        <v>573</v>
      </c>
      <c r="D21" s="55" t="str">
        <f>_xlfn.IFNA(VLOOKUP(C21,'Számlafizető(k) adatai'!$C$4:$D$203,2,0),"")</f>
        <v>2243 Kóka, Dózsa György út 1.</v>
      </c>
      <c r="E21" s="55" t="str">
        <f>_xlfn.IFNA(VLOOKUP(C21,'Számlafizető(k) adatai'!$C$4:$M$203,11,0),"")</f>
        <v>konyvelo@kokaph.hu</v>
      </c>
      <c r="F21" s="178" t="s">
        <v>626</v>
      </c>
      <c r="G21" s="178" t="s">
        <v>627</v>
      </c>
      <c r="H21" s="178" t="s">
        <v>572</v>
      </c>
      <c r="I21" s="55" t="str">
        <f>IF(F21="","",VLOOKUP(LEFT(F21,5),'Technikai cellák'!B:C,2,0))</f>
        <v>OPUS TIGÁZ Földgázelosztó Zrt.</v>
      </c>
      <c r="J21" s="55" t="str">
        <f>IF(F21="","",VLOOKUP(I21,'Technikai cellák'!$C$1:$D$12,2,0))</f>
        <v>4200 Hajdúszoboszló, Rákóczi Ferenc út 184.</v>
      </c>
      <c r="K21" s="179">
        <v>4</v>
      </c>
      <c r="L21" s="67" t="str">
        <f t="shared" si="1"/>
        <v>20 alatti</v>
      </c>
      <c r="M21" s="68">
        <f t="shared" si="2"/>
        <v>4</v>
      </c>
      <c r="N21" s="66">
        <f t="shared" si="3"/>
        <v>0</v>
      </c>
      <c r="O21" s="152"/>
      <c r="P21" s="172">
        <f t="shared" si="4"/>
        <v>0</v>
      </c>
      <c r="Q21" s="69">
        <f t="shared" si="5"/>
        <v>7373</v>
      </c>
      <c r="R21" s="62">
        <f t="shared" si="6"/>
        <v>10533</v>
      </c>
      <c r="S21" s="153">
        <v>46296</v>
      </c>
      <c r="T21" s="118">
        <f t="shared" si="19"/>
        <v>12</v>
      </c>
      <c r="U21" s="154">
        <v>59</v>
      </c>
      <c r="V21" s="154">
        <v>118</v>
      </c>
      <c r="W21" s="154">
        <v>172</v>
      </c>
      <c r="X21" s="154">
        <v>194</v>
      </c>
      <c r="Y21" s="154">
        <v>164</v>
      </c>
      <c r="Z21" s="154">
        <v>140</v>
      </c>
      <c r="AA21" s="154">
        <v>81</v>
      </c>
      <c r="AB21" s="154">
        <v>29</v>
      </c>
      <c r="AC21" s="154">
        <v>10</v>
      </c>
      <c r="AD21" s="154">
        <v>8</v>
      </c>
      <c r="AE21" s="154">
        <v>9</v>
      </c>
      <c r="AF21" s="154">
        <v>17</v>
      </c>
      <c r="AG21" s="63">
        <f t="shared" si="7"/>
        <v>621</v>
      </c>
      <c r="AH21" s="56">
        <f t="shared" si="8"/>
        <v>1242</v>
      </c>
      <c r="AI21" s="56">
        <f t="shared" si="9"/>
        <v>1810</v>
      </c>
      <c r="AJ21" s="56">
        <f t="shared" si="10"/>
        <v>2041</v>
      </c>
      <c r="AK21" s="56">
        <f t="shared" si="11"/>
        <v>1726</v>
      </c>
      <c r="AL21" s="56">
        <f t="shared" si="12"/>
        <v>1473</v>
      </c>
      <c r="AM21" s="56">
        <f t="shared" si="13"/>
        <v>852</v>
      </c>
      <c r="AN21" s="56">
        <f t="shared" si="14"/>
        <v>305</v>
      </c>
      <c r="AO21" s="56">
        <f t="shared" si="15"/>
        <v>105</v>
      </c>
      <c r="AP21" s="56">
        <f t="shared" si="16"/>
        <v>84</v>
      </c>
      <c r="AQ21" s="56">
        <f t="shared" si="17"/>
        <v>95</v>
      </c>
      <c r="AR21" s="86">
        <f t="shared" si="18"/>
        <v>179</v>
      </c>
    </row>
    <row r="22" spans="1:44" x14ac:dyDescent="0.25">
      <c r="A22" s="178" t="s">
        <v>606</v>
      </c>
      <c r="B22" s="55" t="str">
        <f>_xlfn.IFNA(VLOOKUP(A22,'Ajánlatkérő(k) adatai'!$B$4:$C$205,2,0),"")</f>
        <v>2243 Kóka, Dózsa György út 1.</v>
      </c>
      <c r="C22" s="178" t="s">
        <v>606</v>
      </c>
      <c r="D22" s="55" t="str">
        <f>_xlfn.IFNA(VLOOKUP(C22,'Számlafizető(k) adatai'!$C$4:$D$203,2,0),"")</f>
        <v>2243 Kóka, Dózsa György út 1.</v>
      </c>
      <c r="E22" s="55" t="str">
        <f>_xlfn.IFNA(VLOOKUP(C22,'Számlafizető(k) adatai'!$C$4:$M$203,11,0),"")</f>
        <v>mlaczko3@gmail.com</v>
      </c>
      <c r="F22" s="178" t="s">
        <v>628</v>
      </c>
      <c r="G22" s="178" t="s">
        <v>629</v>
      </c>
      <c r="H22" s="178" t="s">
        <v>572</v>
      </c>
      <c r="I22" s="55" t="str">
        <f>IF(F22="","",VLOOKUP(LEFT(F22,5),'Technikai cellák'!B:C,2,0))</f>
        <v>OPUS TIGÁZ Földgázelosztó Zrt.</v>
      </c>
      <c r="J22" s="55" t="str">
        <f>IF(F22="","",VLOOKUP(I22,'Technikai cellák'!$C$1:$D$12,2,0))</f>
        <v>4200 Hajdúszoboszló, Rákóczi Ferenc út 184.</v>
      </c>
      <c r="K22" s="179">
        <v>40</v>
      </c>
      <c r="L22" s="67" t="str">
        <f t="shared" si="1"/>
        <v>20-99</v>
      </c>
      <c r="M22" s="68">
        <f t="shared" si="2"/>
        <v>0</v>
      </c>
      <c r="N22" s="66">
        <f t="shared" si="3"/>
        <v>420</v>
      </c>
      <c r="O22" s="152">
        <v>420</v>
      </c>
      <c r="P22" s="172">
        <f t="shared" si="4"/>
        <v>0</v>
      </c>
      <c r="Q22" s="69">
        <f t="shared" si="5"/>
        <v>147330</v>
      </c>
      <c r="R22" s="62">
        <f t="shared" si="6"/>
        <v>210472</v>
      </c>
      <c r="S22" s="153">
        <v>46296</v>
      </c>
      <c r="T22" s="118">
        <f t="shared" si="19"/>
        <v>12</v>
      </c>
      <c r="U22" s="154">
        <v>1170</v>
      </c>
      <c r="V22" s="154">
        <v>2354</v>
      </c>
      <c r="W22" s="154">
        <v>3437</v>
      </c>
      <c r="X22" s="154">
        <v>3886</v>
      </c>
      <c r="Y22" s="154">
        <v>3275</v>
      </c>
      <c r="Z22" s="154">
        <v>2802</v>
      </c>
      <c r="AA22" s="154">
        <v>1617</v>
      </c>
      <c r="AB22" s="154">
        <v>574</v>
      </c>
      <c r="AC22" s="154">
        <v>199</v>
      </c>
      <c r="AD22" s="154">
        <v>161</v>
      </c>
      <c r="AE22" s="154">
        <v>178</v>
      </c>
      <c r="AF22" s="154">
        <v>348</v>
      </c>
      <c r="AG22" s="63">
        <f t="shared" si="7"/>
        <v>12312</v>
      </c>
      <c r="AH22" s="56">
        <f t="shared" si="8"/>
        <v>24771</v>
      </c>
      <c r="AI22" s="56">
        <f t="shared" si="9"/>
        <v>36168</v>
      </c>
      <c r="AJ22" s="56">
        <f t="shared" si="10"/>
        <v>40893</v>
      </c>
      <c r="AK22" s="56">
        <f t="shared" si="11"/>
        <v>34463</v>
      </c>
      <c r="AL22" s="56">
        <f t="shared" si="12"/>
        <v>29486</v>
      </c>
      <c r="AM22" s="56">
        <f t="shared" si="13"/>
        <v>17016</v>
      </c>
      <c r="AN22" s="56">
        <f t="shared" si="14"/>
        <v>6040</v>
      </c>
      <c r="AO22" s="56">
        <f t="shared" si="15"/>
        <v>2094</v>
      </c>
      <c r="AP22" s="56">
        <f t="shared" si="16"/>
        <v>1694</v>
      </c>
      <c r="AQ22" s="56">
        <f t="shared" si="17"/>
        <v>1873</v>
      </c>
      <c r="AR22" s="86">
        <f t="shared" si="18"/>
        <v>3662</v>
      </c>
    </row>
    <row r="23" spans="1:44" x14ac:dyDescent="0.25">
      <c r="A23" s="178"/>
      <c r="B23" s="55" t="str">
        <f>_xlfn.IFNA(VLOOKUP(A23,'Ajánlatkérő(k) adatai'!$B$4:$C$205,2,0),"")</f>
        <v/>
      </c>
      <c r="C23" s="178"/>
      <c r="D23" s="55" t="str">
        <f>_xlfn.IFNA(VLOOKUP(C23,'Számlafizető(k) adatai'!$C$4:$D$203,2,0),"")</f>
        <v/>
      </c>
      <c r="E23" s="55" t="str">
        <f>_xlfn.IFNA(VLOOKUP(C23,'Számlafizető(k) adatai'!$C$4:$M$203,11,0),"")</f>
        <v/>
      </c>
      <c r="F23" s="178"/>
      <c r="G23" s="178"/>
      <c r="H23" s="178"/>
      <c r="I23" s="55" t="str">
        <f>IF(F23="","",VLOOKUP(LEFT(F23,5),'Technikai cellák'!B:C,2,0))</f>
        <v/>
      </c>
      <c r="J23" s="55" t="str">
        <f>IF(F23="","",VLOOKUP(I23,'Technikai cellák'!$C$1:$D$12,2,0))</f>
        <v/>
      </c>
      <c r="K23" s="179"/>
      <c r="L23" s="67" t="str">
        <f t="shared" si="1"/>
        <v/>
      </c>
      <c r="M23" s="68">
        <f t="shared" si="2"/>
        <v>0</v>
      </c>
      <c r="N23" s="66">
        <f t="shared" si="3"/>
        <v>0</v>
      </c>
      <c r="O23" s="152"/>
      <c r="P23" s="172">
        <f t="shared" si="4"/>
        <v>0</v>
      </c>
      <c r="Q23" s="69">
        <f t="shared" si="5"/>
        <v>0</v>
      </c>
      <c r="R23" s="62">
        <f t="shared" si="6"/>
        <v>0</v>
      </c>
      <c r="S23" s="153"/>
      <c r="T23" s="118" t="str">
        <f t="shared" si="19"/>
        <v/>
      </c>
      <c r="U23" s="154"/>
      <c r="V23" s="154"/>
      <c r="W23" s="154"/>
      <c r="X23" s="154"/>
      <c r="Y23" s="154"/>
      <c r="Z23" s="154"/>
      <c r="AA23" s="154"/>
      <c r="AB23" s="154"/>
      <c r="AC23" s="154"/>
      <c r="AD23" s="154"/>
      <c r="AE23" s="154"/>
      <c r="AF23" s="154"/>
      <c r="AG23" s="63">
        <f t="shared" si="7"/>
        <v>0</v>
      </c>
      <c r="AH23" s="56">
        <f t="shared" si="8"/>
        <v>0</v>
      </c>
      <c r="AI23" s="56">
        <f t="shared" si="9"/>
        <v>0</v>
      </c>
      <c r="AJ23" s="56">
        <f t="shared" si="10"/>
        <v>0</v>
      </c>
      <c r="AK23" s="56">
        <f t="shared" si="11"/>
        <v>0</v>
      </c>
      <c r="AL23" s="56">
        <f t="shared" si="12"/>
        <v>0</v>
      </c>
      <c r="AM23" s="56">
        <f t="shared" si="13"/>
        <v>0</v>
      </c>
      <c r="AN23" s="56">
        <f t="shared" si="14"/>
        <v>0</v>
      </c>
      <c r="AO23" s="56">
        <f t="shared" si="15"/>
        <v>0</v>
      </c>
      <c r="AP23" s="56">
        <f t="shared" si="16"/>
        <v>0</v>
      </c>
      <c r="AQ23" s="56">
        <f t="shared" si="17"/>
        <v>0</v>
      </c>
      <c r="AR23" s="86">
        <f t="shared" si="18"/>
        <v>0</v>
      </c>
    </row>
    <row r="24" spans="1:44" x14ac:dyDescent="0.25">
      <c r="A24" s="178"/>
      <c r="B24" s="55" t="str">
        <f>_xlfn.IFNA(VLOOKUP(A24,'Ajánlatkérő(k) adatai'!$B$4:$C$205,2,0),"")</f>
        <v/>
      </c>
      <c r="C24" s="178"/>
      <c r="D24" s="55" t="str">
        <f>_xlfn.IFNA(VLOOKUP(C24,'Számlafizető(k) adatai'!$C$4:$D$203,2,0),"")</f>
        <v/>
      </c>
      <c r="E24" s="55" t="str">
        <f>_xlfn.IFNA(VLOOKUP(C24,'Számlafizető(k) adatai'!$C$4:$M$203,11,0),"")</f>
        <v/>
      </c>
      <c r="F24" s="178"/>
      <c r="G24" s="178"/>
      <c r="H24" s="178"/>
      <c r="I24" s="55" t="str">
        <f>IF(F24="","",VLOOKUP(LEFT(F24,5),'Technikai cellák'!B:C,2,0))</f>
        <v/>
      </c>
      <c r="J24" s="55" t="str">
        <f>IF(F24="","",VLOOKUP(I24,'Technikai cellák'!$C$1:$D$12,2,0))</f>
        <v/>
      </c>
      <c r="K24" s="179"/>
      <c r="L24" s="67" t="str">
        <f t="shared" si="1"/>
        <v/>
      </c>
      <c r="M24" s="68">
        <f t="shared" si="2"/>
        <v>0</v>
      </c>
      <c r="N24" s="66">
        <f t="shared" si="3"/>
        <v>0</v>
      </c>
      <c r="O24" s="152"/>
      <c r="P24" s="172">
        <f t="shared" si="4"/>
        <v>0</v>
      </c>
      <c r="Q24" s="69">
        <f t="shared" si="5"/>
        <v>0</v>
      </c>
      <c r="R24" s="62">
        <f t="shared" si="6"/>
        <v>0</v>
      </c>
      <c r="S24" s="153"/>
      <c r="T24" s="118" t="str">
        <f t="shared" si="19"/>
        <v/>
      </c>
      <c r="U24" s="154"/>
      <c r="V24" s="154"/>
      <c r="W24" s="154"/>
      <c r="X24" s="154"/>
      <c r="Y24" s="154"/>
      <c r="Z24" s="154"/>
      <c r="AA24" s="154"/>
      <c r="AB24" s="154"/>
      <c r="AC24" s="154"/>
      <c r="AD24" s="154"/>
      <c r="AE24" s="154"/>
      <c r="AF24" s="154"/>
      <c r="AG24" s="63">
        <f t="shared" si="7"/>
        <v>0</v>
      </c>
      <c r="AH24" s="56">
        <f t="shared" si="8"/>
        <v>0</v>
      </c>
      <c r="AI24" s="56">
        <f t="shared" si="9"/>
        <v>0</v>
      </c>
      <c r="AJ24" s="56">
        <f t="shared" si="10"/>
        <v>0</v>
      </c>
      <c r="AK24" s="56">
        <f t="shared" si="11"/>
        <v>0</v>
      </c>
      <c r="AL24" s="56">
        <f t="shared" si="12"/>
        <v>0</v>
      </c>
      <c r="AM24" s="56">
        <f t="shared" si="13"/>
        <v>0</v>
      </c>
      <c r="AN24" s="56">
        <f t="shared" si="14"/>
        <v>0</v>
      </c>
      <c r="AO24" s="56">
        <f t="shared" si="15"/>
        <v>0</v>
      </c>
      <c r="AP24" s="56">
        <f t="shared" si="16"/>
        <v>0</v>
      </c>
      <c r="AQ24" s="56">
        <f t="shared" si="17"/>
        <v>0</v>
      </c>
      <c r="AR24" s="86">
        <f t="shared" si="18"/>
        <v>0</v>
      </c>
    </row>
    <row r="25" spans="1:44" x14ac:dyDescent="0.25">
      <c r="A25" s="178"/>
      <c r="B25" s="55" t="str">
        <f>_xlfn.IFNA(VLOOKUP(A25,'Ajánlatkérő(k) adatai'!$B$4:$C$205,2,0),"")</f>
        <v/>
      </c>
      <c r="C25" s="178"/>
      <c r="D25" s="55" t="str">
        <f>_xlfn.IFNA(VLOOKUP(C25,'Számlafizető(k) adatai'!$C$4:$D$203,2,0),"")</f>
        <v/>
      </c>
      <c r="E25" s="55" t="str">
        <f>_xlfn.IFNA(VLOOKUP(C25,'Számlafizető(k) adatai'!$C$4:$M$203,11,0),"")</f>
        <v/>
      </c>
      <c r="F25" s="178"/>
      <c r="G25" s="178"/>
      <c r="H25" s="178"/>
      <c r="I25" s="55" t="str">
        <f>IF(F25="","",VLOOKUP(LEFT(F25,5),'Technikai cellák'!B:C,2,0))</f>
        <v/>
      </c>
      <c r="J25" s="55" t="str">
        <f>IF(F25="","",VLOOKUP(I25,'Technikai cellák'!$C$1:$D$12,2,0))</f>
        <v/>
      </c>
      <c r="K25" s="179"/>
      <c r="L25" s="67" t="str">
        <f t="shared" si="1"/>
        <v/>
      </c>
      <c r="M25" s="68">
        <f t="shared" si="2"/>
        <v>0</v>
      </c>
      <c r="N25" s="66">
        <f t="shared" si="3"/>
        <v>0</v>
      </c>
      <c r="O25" s="152"/>
      <c r="P25" s="172">
        <f t="shared" si="4"/>
        <v>0</v>
      </c>
      <c r="Q25" s="69">
        <f t="shared" si="5"/>
        <v>0</v>
      </c>
      <c r="R25" s="62">
        <f t="shared" si="6"/>
        <v>0</v>
      </c>
      <c r="S25" s="153"/>
      <c r="T25" s="118" t="str">
        <f t="shared" si="19"/>
        <v/>
      </c>
      <c r="U25" s="154"/>
      <c r="V25" s="154"/>
      <c r="W25" s="154"/>
      <c r="X25" s="154"/>
      <c r="Y25" s="154"/>
      <c r="Z25" s="154"/>
      <c r="AA25" s="154"/>
      <c r="AB25" s="154"/>
      <c r="AC25" s="154"/>
      <c r="AD25" s="154"/>
      <c r="AE25" s="154"/>
      <c r="AF25" s="154"/>
      <c r="AG25" s="63">
        <f t="shared" si="7"/>
        <v>0</v>
      </c>
      <c r="AH25" s="56">
        <f t="shared" si="8"/>
        <v>0</v>
      </c>
      <c r="AI25" s="56">
        <f t="shared" si="9"/>
        <v>0</v>
      </c>
      <c r="AJ25" s="56">
        <f t="shared" si="10"/>
        <v>0</v>
      </c>
      <c r="AK25" s="56">
        <f t="shared" si="11"/>
        <v>0</v>
      </c>
      <c r="AL25" s="56">
        <f t="shared" si="12"/>
        <v>0</v>
      </c>
      <c r="AM25" s="56">
        <f t="shared" si="13"/>
        <v>0</v>
      </c>
      <c r="AN25" s="56">
        <f t="shared" si="14"/>
        <v>0</v>
      </c>
      <c r="AO25" s="56">
        <f t="shared" si="15"/>
        <v>0</v>
      </c>
      <c r="AP25" s="56">
        <f t="shared" si="16"/>
        <v>0</v>
      </c>
      <c r="AQ25" s="56">
        <f t="shared" si="17"/>
        <v>0</v>
      </c>
      <c r="AR25" s="86">
        <f t="shared" si="18"/>
        <v>0</v>
      </c>
    </row>
    <row r="26" spans="1:44" x14ac:dyDescent="0.25">
      <c r="A26" s="178"/>
      <c r="B26" s="55" t="str">
        <f>_xlfn.IFNA(VLOOKUP(A26,'Ajánlatkérő(k) adatai'!$B$4:$C$205,2,0),"")</f>
        <v/>
      </c>
      <c r="C26" s="178"/>
      <c r="D26" s="55" t="str">
        <f>_xlfn.IFNA(VLOOKUP(C26,'Számlafizető(k) adatai'!$C$4:$D$203,2,0),"")</f>
        <v/>
      </c>
      <c r="E26" s="55" t="str">
        <f>_xlfn.IFNA(VLOOKUP(C26,'Számlafizető(k) adatai'!$C$4:$M$203,11,0),"")</f>
        <v/>
      </c>
      <c r="F26" s="178"/>
      <c r="G26" s="178"/>
      <c r="H26" s="178"/>
      <c r="I26" s="55" t="str">
        <f>IF(F26="","",VLOOKUP(LEFT(F26,5),'Technikai cellák'!B:C,2,0))</f>
        <v/>
      </c>
      <c r="J26" s="55" t="str">
        <f>IF(F26="","",VLOOKUP(I26,'Technikai cellák'!$C$1:$D$12,2,0))</f>
        <v/>
      </c>
      <c r="K26" s="179"/>
      <c r="L26" s="67" t="str">
        <f t="shared" si="1"/>
        <v/>
      </c>
      <c r="M26" s="68">
        <f t="shared" si="2"/>
        <v>0</v>
      </c>
      <c r="N26" s="66">
        <f t="shared" si="3"/>
        <v>0</v>
      </c>
      <c r="O26" s="152"/>
      <c r="P26" s="172">
        <f t="shared" si="4"/>
        <v>0</v>
      </c>
      <c r="Q26" s="69">
        <f t="shared" si="5"/>
        <v>0</v>
      </c>
      <c r="R26" s="62">
        <f t="shared" si="6"/>
        <v>0</v>
      </c>
      <c r="S26" s="153"/>
      <c r="T26" s="118" t="str">
        <f t="shared" si="19"/>
        <v/>
      </c>
      <c r="U26" s="154"/>
      <c r="V26" s="154"/>
      <c r="W26" s="154"/>
      <c r="X26" s="154"/>
      <c r="Y26" s="154"/>
      <c r="Z26" s="154"/>
      <c r="AA26" s="154"/>
      <c r="AB26" s="154"/>
      <c r="AC26" s="154"/>
      <c r="AD26" s="154"/>
      <c r="AE26" s="154"/>
      <c r="AF26" s="154"/>
      <c r="AG26" s="63">
        <f t="shared" si="7"/>
        <v>0</v>
      </c>
      <c r="AH26" s="56">
        <f t="shared" si="8"/>
        <v>0</v>
      </c>
      <c r="AI26" s="56">
        <f t="shared" si="9"/>
        <v>0</v>
      </c>
      <c r="AJ26" s="56">
        <f t="shared" si="10"/>
        <v>0</v>
      </c>
      <c r="AK26" s="56">
        <f t="shared" si="11"/>
        <v>0</v>
      </c>
      <c r="AL26" s="56">
        <f t="shared" si="12"/>
        <v>0</v>
      </c>
      <c r="AM26" s="56">
        <f t="shared" si="13"/>
        <v>0</v>
      </c>
      <c r="AN26" s="56">
        <f t="shared" si="14"/>
        <v>0</v>
      </c>
      <c r="AO26" s="56">
        <f t="shared" si="15"/>
        <v>0</v>
      </c>
      <c r="AP26" s="56">
        <f t="shared" si="16"/>
        <v>0</v>
      </c>
      <c r="AQ26" s="56">
        <f t="shared" si="17"/>
        <v>0</v>
      </c>
      <c r="AR26" s="86">
        <f t="shared" si="18"/>
        <v>0</v>
      </c>
    </row>
    <row r="27" spans="1:44" x14ac:dyDescent="0.25">
      <c r="A27" s="178"/>
      <c r="B27" s="55" t="str">
        <f>_xlfn.IFNA(VLOOKUP(A27,'Ajánlatkérő(k) adatai'!$B$4:$C$205,2,0),"")</f>
        <v/>
      </c>
      <c r="C27" s="178"/>
      <c r="D27" s="55" t="str">
        <f>_xlfn.IFNA(VLOOKUP(C27,'Számlafizető(k) adatai'!$C$4:$D$203,2,0),"")</f>
        <v/>
      </c>
      <c r="E27" s="55" t="str">
        <f>_xlfn.IFNA(VLOOKUP(C27,'Számlafizető(k) adatai'!$C$4:$M$203,11,0),"")</f>
        <v/>
      </c>
      <c r="F27" s="178"/>
      <c r="G27" s="178"/>
      <c r="H27" s="178"/>
      <c r="I27" s="55" t="str">
        <f>IF(F27="","",VLOOKUP(LEFT(F27,5),'Technikai cellák'!B:C,2,0))</f>
        <v/>
      </c>
      <c r="J27" s="55" t="str">
        <f>IF(F27="","",VLOOKUP(I27,'Technikai cellák'!$C$1:$D$12,2,0))</f>
        <v/>
      </c>
      <c r="K27" s="179"/>
      <c r="L27" s="67" t="str">
        <f t="shared" si="1"/>
        <v/>
      </c>
      <c r="M27" s="68">
        <f t="shared" si="2"/>
        <v>0</v>
      </c>
      <c r="N27" s="66">
        <f t="shared" si="3"/>
        <v>0</v>
      </c>
      <c r="O27" s="152"/>
      <c r="P27" s="172">
        <f t="shared" si="4"/>
        <v>0</v>
      </c>
      <c r="Q27" s="69">
        <f t="shared" si="5"/>
        <v>0</v>
      </c>
      <c r="R27" s="62">
        <f t="shared" si="6"/>
        <v>0</v>
      </c>
      <c r="S27" s="153"/>
      <c r="T27" s="118" t="str">
        <f t="shared" si="19"/>
        <v/>
      </c>
      <c r="U27" s="154"/>
      <c r="V27" s="154"/>
      <c r="W27" s="154"/>
      <c r="X27" s="154"/>
      <c r="Y27" s="154"/>
      <c r="Z27" s="154"/>
      <c r="AA27" s="154"/>
      <c r="AB27" s="154"/>
      <c r="AC27" s="154"/>
      <c r="AD27" s="154"/>
      <c r="AE27" s="154"/>
      <c r="AF27" s="154"/>
      <c r="AG27" s="63">
        <f t="shared" si="7"/>
        <v>0</v>
      </c>
      <c r="AH27" s="56">
        <f t="shared" si="8"/>
        <v>0</v>
      </c>
      <c r="AI27" s="56">
        <f t="shared" si="9"/>
        <v>0</v>
      </c>
      <c r="AJ27" s="56">
        <f t="shared" si="10"/>
        <v>0</v>
      </c>
      <c r="AK27" s="56">
        <f t="shared" si="11"/>
        <v>0</v>
      </c>
      <c r="AL27" s="56">
        <f t="shared" si="12"/>
        <v>0</v>
      </c>
      <c r="AM27" s="56">
        <f t="shared" si="13"/>
        <v>0</v>
      </c>
      <c r="AN27" s="56">
        <f t="shared" si="14"/>
        <v>0</v>
      </c>
      <c r="AO27" s="56">
        <f t="shared" si="15"/>
        <v>0</v>
      </c>
      <c r="AP27" s="56">
        <f t="shared" si="16"/>
        <v>0</v>
      </c>
      <c r="AQ27" s="56">
        <f t="shared" si="17"/>
        <v>0</v>
      </c>
      <c r="AR27" s="86">
        <f t="shared" si="18"/>
        <v>0</v>
      </c>
    </row>
    <row r="28" spans="1:44" x14ac:dyDescent="0.25">
      <c r="A28" s="178"/>
      <c r="B28" s="55" t="str">
        <f>_xlfn.IFNA(VLOOKUP(A28,'Ajánlatkérő(k) adatai'!$B$4:$C$205,2,0),"")</f>
        <v/>
      </c>
      <c r="C28" s="178"/>
      <c r="D28" s="55" t="str">
        <f>_xlfn.IFNA(VLOOKUP(C28,'Számlafizető(k) adatai'!$C$4:$D$203,2,0),"")</f>
        <v/>
      </c>
      <c r="E28" s="55" t="str">
        <f>_xlfn.IFNA(VLOOKUP(C28,'Számlafizető(k) adatai'!$C$4:$M$203,11,0),"")</f>
        <v/>
      </c>
      <c r="F28" s="178"/>
      <c r="G28" s="178"/>
      <c r="H28" s="178"/>
      <c r="I28" s="55" t="str">
        <f>IF(F28="","",VLOOKUP(LEFT(F28,5),'Technikai cellák'!B:C,2,0))</f>
        <v/>
      </c>
      <c r="J28" s="55" t="str">
        <f>IF(F28="","",VLOOKUP(I28,'Technikai cellák'!$C$1:$D$12,2,0))</f>
        <v/>
      </c>
      <c r="K28" s="179"/>
      <c r="L28" s="67" t="str">
        <f t="shared" si="1"/>
        <v/>
      </c>
      <c r="M28" s="68">
        <f t="shared" si="2"/>
        <v>0</v>
      </c>
      <c r="N28" s="66">
        <f t="shared" si="3"/>
        <v>0</v>
      </c>
      <c r="O28" s="152"/>
      <c r="P28" s="172">
        <f t="shared" si="4"/>
        <v>0</v>
      </c>
      <c r="Q28" s="69">
        <f t="shared" si="5"/>
        <v>0</v>
      </c>
      <c r="R28" s="62">
        <f t="shared" si="6"/>
        <v>0</v>
      </c>
      <c r="S28" s="153"/>
      <c r="T28" s="118" t="str">
        <f t="shared" si="19"/>
        <v/>
      </c>
      <c r="U28" s="154"/>
      <c r="V28" s="154"/>
      <c r="W28" s="154"/>
      <c r="X28" s="154"/>
      <c r="Y28" s="154"/>
      <c r="Z28" s="154"/>
      <c r="AA28" s="154"/>
      <c r="AB28" s="154"/>
      <c r="AC28" s="154"/>
      <c r="AD28" s="154"/>
      <c r="AE28" s="154"/>
      <c r="AF28" s="154"/>
      <c r="AG28" s="63">
        <f t="shared" si="7"/>
        <v>0</v>
      </c>
      <c r="AH28" s="56">
        <f t="shared" si="8"/>
        <v>0</v>
      </c>
      <c r="AI28" s="56">
        <f t="shared" si="9"/>
        <v>0</v>
      </c>
      <c r="AJ28" s="56">
        <f t="shared" si="10"/>
        <v>0</v>
      </c>
      <c r="AK28" s="56">
        <f t="shared" si="11"/>
        <v>0</v>
      </c>
      <c r="AL28" s="56">
        <f t="shared" si="12"/>
        <v>0</v>
      </c>
      <c r="AM28" s="56">
        <f t="shared" si="13"/>
        <v>0</v>
      </c>
      <c r="AN28" s="56">
        <f t="shared" si="14"/>
        <v>0</v>
      </c>
      <c r="AO28" s="56">
        <f t="shared" si="15"/>
        <v>0</v>
      </c>
      <c r="AP28" s="56">
        <f t="shared" si="16"/>
        <v>0</v>
      </c>
      <c r="AQ28" s="56">
        <f t="shared" si="17"/>
        <v>0</v>
      </c>
      <c r="AR28" s="86">
        <f t="shared" si="18"/>
        <v>0</v>
      </c>
    </row>
    <row r="29" spans="1:44" x14ac:dyDescent="0.25">
      <c r="A29" s="178"/>
      <c r="B29" s="55" t="str">
        <f>_xlfn.IFNA(VLOOKUP(A29,'Ajánlatkérő(k) adatai'!$B$4:$C$205,2,0),"")</f>
        <v/>
      </c>
      <c r="C29" s="178"/>
      <c r="D29" s="55" t="str">
        <f>_xlfn.IFNA(VLOOKUP(C29,'Számlafizető(k) adatai'!$C$4:$D$203,2,0),"")</f>
        <v/>
      </c>
      <c r="E29" s="55" t="str">
        <f>_xlfn.IFNA(VLOOKUP(C29,'Számlafizető(k) adatai'!$C$4:$M$203,11,0),"")</f>
        <v/>
      </c>
      <c r="F29" s="178"/>
      <c r="G29" s="178"/>
      <c r="H29" s="178"/>
      <c r="I29" s="55" t="str">
        <f>IF(F29="","",VLOOKUP(LEFT(F29,5),'Technikai cellák'!B:C,2,0))</f>
        <v/>
      </c>
      <c r="J29" s="55" t="str">
        <f>IF(F29="","",VLOOKUP(I29,'Technikai cellák'!$C$1:$D$12,2,0))</f>
        <v/>
      </c>
      <c r="K29" s="179"/>
      <c r="L29" s="67" t="str">
        <f t="shared" si="1"/>
        <v/>
      </c>
      <c r="M29" s="68">
        <f t="shared" si="2"/>
        <v>0</v>
      </c>
      <c r="N29" s="66">
        <f t="shared" si="3"/>
        <v>0</v>
      </c>
      <c r="O29" s="152"/>
      <c r="P29" s="172">
        <f t="shared" si="4"/>
        <v>0</v>
      </c>
      <c r="Q29" s="69">
        <f t="shared" si="5"/>
        <v>0</v>
      </c>
      <c r="R29" s="62">
        <f t="shared" si="6"/>
        <v>0</v>
      </c>
      <c r="S29" s="153"/>
      <c r="T29" s="118" t="str">
        <f t="shared" si="19"/>
        <v/>
      </c>
      <c r="U29" s="154"/>
      <c r="V29" s="154"/>
      <c r="W29" s="154"/>
      <c r="X29" s="154"/>
      <c r="Y29" s="154"/>
      <c r="Z29" s="154"/>
      <c r="AA29" s="154"/>
      <c r="AB29" s="154"/>
      <c r="AC29" s="154"/>
      <c r="AD29" s="154"/>
      <c r="AE29" s="154"/>
      <c r="AF29" s="154"/>
      <c r="AG29" s="63">
        <f t="shared" si="7"/>
        <v>0</v>
      </c>
      <c r="AH29" s="56">
        <f t="shared" si="8"/>
        <v>0</v>
      </c>
      <c r="AI29" s="56">
        <f t="shared" si="9"/>
        <v>0</v>
      </c>
      <c r="AJ29" s="56">
        <f t="shared" si="10"/>
        <v>0</v>
      </c>
      <c r="AK29" s="56">
        <f t="shared" si="11"/>
        <v>0</v>
      </c>
      <c r="AL29" s="56">
        <f t="shared" si="12"/>
        <v>0</v>
      </c>
      <c r="AM29" s="56">
        <f t="shared" si="13"/>
        <v>0</v>
      </c>
      <c r="AN29" s="56">
        <f t="shared" si="14"/>
        <v>0</v>
      </c>
      <c r="AO29" s="56">
        <f t="shared" si="15"/>
        <v>0</v>
      </c>
      <c r="AP29" s="56">
        <f t="shared" si="16"/>
        <v>0</v>
      </c>
      <c r="AQ29" s="56">
        <f t="shared" si="17"/>
        <v>0</v>
      </c>
      <c r="AR29" s="86">
        <f t="shared" si="18"/>
        <v>0</v>
      </c>
    </row>
    <row r="30" spans="1:44" x14ac:dyDescent="0.25">
      <c r="A30" s="178"/>
      <c r="B30" s="55" t="str">
        <f>_xlfn.IFNA(VLOOKUP(A30,'Ajánlatkérő(k) adatai'!$B$4:$C$205,2,0),"")</f>
        <v/>
      </c>
      <c r="C30" s="178"/>
      <c r="D30" s="55" t="str">
        <f>_xlfn.IFNA(VLOOKUP(C30,'Számlafizető(k) adatai'!$C$4:$D$203,2,0),"")</f>
        <v/>
      </c>
      <c r="E30" s="55" t="str">
        <f>_xlfn.IFNA(VLOOKUP(C30,'Számlafizető(k) adatai'!$C$4:$M$203,11,0),"")</f>
        <v/>
      </c>
      <c r="F30" s="178"/>
      <c r="G30" s="178"/>
      <c r="H30" s="178"/>
      <c r="I30" s="55" t="str">
        <f>IF(F30="","",VLOOKUP(LEFT(F30,5),'Technikai cellák'!B:C,2,0))</f>
        <v/>
      </c>
      <c r="J30" s="55" t="str">
        <f>IF(F30="","",VLOOKUP(I30,'Technikai cellák'!$C$1:$D$12,2,0))</f>
        <v/>
      </c>
      <c r="K30" s="179"/>
      <c r="L30" s="67" t="str">
        <f t="shared" si="1"/>
        <v/>
      </c>
      <c r="M30" s="68">
        <f t="shared" si="2"/>
        <v>0</v>
      </c>
      <c r="N30" s="66">
        <f t="shared" si="3"/>
        <v>0</v>
      </c>
      <c r="O30" s="152"/>
      <c r="P30" s="172">
        <f t="shared" si="4"/>
        <v>0</v>
      </c>
      <c r="Q30" s="69">
        <f t="shared" si="5"/>
        <v>0</v>
      </c>
      <c r="R30" s="62">
        <f t="shared" si="6"/>
        <v>0</v>
      </c>
      <c r="S30" s="153"/>
      <c r="T30" s="118" t="str">
        <f t="shared" si="19"/>
        <v/>
      </c>
      <c r="U30" s="154"/>
      <c r="V30" s="154"/>
      <c r="W30" s="154"/>
      <c r="X30" s="154"/>
      <c r="Y30" s="154"/>
      <c r="Z30" s="154"/>
      <c r="AA30" s="154"/>
      <c r="AB30" s="154"/>
      <c r="AC30" s="154"/>
      <c r="AD30" s="154"/>
      <c r="AE30" s="154"/>
      <c r="AF30" s="154"/>
      <c r="AG30" s="63">
        <f t="shared" si="7"/>
        <v>0</v>
      </c>
      <c r="AH30" s="56">
        <f t="shared" si="8"/>
        <v>0</v>
      </c>
      <c r="AI30" s="56">
        <f t="shared" si="9"/>
        <v>0</v>
      </c>
      <c r="AJ30" s="56">
        <f t="shared" si="10"/>
        <v>0</v>
      </c>
      <c r="AK30" s="56">
        <f t="shared" si="11"/>
        <v>0</v>
      </c>
      <c r="AL30" s="56">
        <f t="shared" si="12"/>
        <v>0</v>
      </c>
      <c r="AM30" s="56">
        <f t="shared" si="13"/>
        <v>0</v>
      </c>
      <c r="AN30" s="56">
        <f t="shared" si="14"/>
        <v>0</v>
      </c>
      <c r="AO30" s="56">
        <f t="shared" si="15"/>
        <v>0</v>
      </c>
      <c r="AP30" s="56">
        <f t="shared" si="16"/>
        <v>0</v>
      </c>
      <c r="AQ30" s="56">
        <f t="shared" si="17"/>
        <v>0</v>
      </c>
      <c r="AR30" s="86">
        <f t="shared" si="18"/>
        <v>0</v>
      </c>
    </row>
    <row r="31" spans="1:44" x14ac:dyDescent="0.25">
      <c r="A31" s="178"/>
      <c r="B31" s="55" t="str">
        <f>_xlfn.IFNA(VLOOKUP(A31,'Ajánlatkérő(k) adatai'!$B$4:$C$205,2,0),"")</f>
        <v/>
      </c>
      <c r="C31" s="178"/>
      <c r="D31" s="55" t="str">
        <f>_xlfn.IFNA(VLOOKUP(C31,'Számlafizető(k) adatai'!$C$4:$D$203,2,0),"")</f>
        <v/>
      </c>
      <c r="E31" s="55" t="str">
        <f>_xlfn.IFNA(VLOOKUP(C31,'Számlafizető(k) adatai'!$C$4:$M$203,11,0),"")</f>
        <v/>
      </c>
      <c r="F31" s="178"/>
      <c r="G31" s="178"/>
      <c r="H31" s="178"/>
      <c r="I31" s="55" t="str">
        <f>IF(F31="","",VLOOKUP(LEFT(F31,5),'Technikai cellák'!B:C,2,0))</f>
        <v/>
      </c>
      <c r="J31" s="55" t="str">
        <f>IF(F31="","",VLOOKUP(I31,'Technikai cellák'!$C$1:$D$12,2,0))</f>
        <v/>
      </c>
      <c r="K31" s="179"/>
      <c r="L31" s="67" t="str">
        <f t="shared" si="1"/>
        <v/>
      </c>
      <c r="M31" s="68">
        <f t="shared" si="2"/>
        <v>0</v>
      </c>
      <c r="N31" s="66">
        <f t="shared" si="3"/>
        <v>0</v>
      </c>
      <c r="O31" s="152"/>
      <c r="P31" s="172">
        <f t="shared" si="4"/>
        <v>0</v>
      </c>
      <c r="Q31" s="69">
        <f t="shared" si="5"/>
        <v>0</v>
      </c>
      <c r="R31" s="62">
        <f t="shared" si="6"/>
        <v>0</v>
      </c>
      <c r="S31" s="153"/>
      <c r="T31" s="118" t="str">
        <f t="shared" si="19"/>
        <v/>
      </c>
      <c r="U31" s="154"/>
      <c r="V31" s="154"/>
      <c r="W31" s="154"/>
      <c r="X31" s="154"/>
      <c r="Y31" s="154"/>
      <c r="Z31" s="154"/>
      <c r="AA31" s="154"/>
      <c r="AB31" s="154"/>
      <c r="AC31" s="154"/>
      <c r="AD31" s="154"/>
      <c r="AE31" s="154"/>
      <c r="AF31" s="154"/>
      <c r="AG31" s="63">
        <f t="shared" si="7"/>
        <v>0</v>
      </c>
      <c r="AH31" s="56">
        <f t="shared" si="8"/>
        <v>0</v>
      </c>
      <c r="AI31" s="56">
        <f t="shared" si="9"/>
        <v>0</v>
      </c>
      <c r="AJ31" s="56">
        <f t="shared" si="10"/>
        <v>0</v>
      </c>
      <c r="AK31" s="56">
        <f t="shared" si="11"/>
        <v>0</v>
      </c>
      <c r="AL31" s="56">
        <f t="shared" si="12"/>
        <v>0</v>
      </c>
      <c r="AM31" s="56">
        <f t="shared" si="13"/>
        <v>0</v>
      </c>
      <c r="AN31" s="56">
        <f t="shared" si="14"/>
        <v>0</v>
      </c>
      <c r="AO31" s="56">
        <f t="shared" si="15"/>
        <v>0</v>
      </c>
      <c r="AP31" s="56">
        <f t="shared" si="16"/>
        <v>0</v>
      </c>
      <c r="AQ31" s="56">
        <f t="shared" si="17"/>
        <v>0</v>
      </c>
      <c r="AR31" s="86">
        <f t="shared" si="18"/>
        <v>0</v>
      </c>
    </row>
    <row r="32" spans="1:44" x14ac:dyDescent="0.25">
      <c r="A32" s="178"/>
      <c r="B32" s="55" t="str">
        <f>_xlfn.IFNA(VLOOKUP(A32,'Ajánlatkérő(k) adatai'!$B$4:$C$205,2,0),"")</f>
        <v/>
      </c>
      <c r="C32" s="178"/>
      <c r="D32" s="55" t="str">
        <f>_xlfn.IFNA(VLOOKUP(C32,'Számlafizető(k) adatai'!$C$4:$D$203,2,0),"")</f>
        <v/>
      </c>
      <c r="E32" s="55" t="str">
        <f>_xlfn.IFNA(VLOOKUP(C32,'Számlafizető(k) adatai'!$C$4:$M$203,11,0),"")</f>
        <v/>
      </c>
      <c r="F32" s="178"/>
      <c r="G32" s="178"/>
      <c r="H32" s="178"/>
      <c r="I32" s="55" t="str">
        <f>IF(F32="","",VLOOKUP(LEFT(F32,5),'Technikai cellák'!B:C,2,0))</f>
        <v/>
      </c>
      <c r="J32" s="55" t="str">
        <f>IF(F32="","",VLOOKUP(I32,'Technikai cellák'!$C$1:$D$12,2,0))</f>
        <v/>
      </c>
      <c r="K32" s="179"/>
      <c r="L32" s="67" t="str">
        <f t="shared" si="1"/>
        <v/>
      </c>
      <c r="M32" s="68">
        <f t="shared" si="2"/>
        <v>0</v>
      </c>
      <c r="N32" s="66">
        <f t="shared" si="3"/>
        <v>0</v>
      </c>
      <c r="O32" s="152"/>
      <c r="P32" s="172">
        <f t="shared" si="4"/>
        <v>0</v>
      </c>
      <c r="Q32" s="69">
        <f t="shared" si="5"/>
        <v>0</v>
      </c>
      <c r="R32" s="62">
        <f t="shared" si="6"/>
        <v>0</v>
      </c>
      <c r="S32" s="153"/>
      <c r="T32" s="118" t="str">
        <f t="shared" si="19"/>
        <v/>
      </c>
      <c r="U32" s="154"/>
      <c r="V32" s="154"/>
      <c r="W32" s="154"/>
      <c r="X32" s="154"/>
      <c r="Y32" s="154"/>
      <c r="Z32" s="154"/>
      <c r="AA32" s="154"/>
      <c r="AB32" s="154"/>
      <c r="AC32" s="154"/>
      <c r="AD32" s="154"/>
      <c r="AE32" s="154"/>
      <c r="AF32" s="154"/>
      <c r="AG32" s="63">
        <f t="shared" si="7"/>
        <v>0</v>
      </c>
      <c r="AH32" s="56">
        <f t="shared" si="8"/>
        <v>0</v>
      </c>
      <c r="AI32" s="56">
        <f t="shared" si="9"/>
        <v>0</v>
      </c>
      <c r="AJ32" s="56">
        <f t="shared" si="10"/>
        <v>0</v>
      </c>
      <c r="AK32" s="56">
        <f t="shared" si="11"/>
        <v>0</v>
      </c>
      <c r="AL32" s="56">
        <f t="shared" si="12"/>
        <v>0</v>
      </c>
      <c r="AM32" s="56">
        <f t="shared" si="13"/>
        <v>0</v>
      </c>
      <c r="AN32" s="56">
        <f t="shared" si="14"/>
        <v>0</v>
      </c>
      <c r="AO32" s="56">
        <f t="shared" si="15"/>
        <v>0</v>
      </c>
      <c r="AP32" s="56">
        <f t="shared" si="16"/>
        <v>0</v>
      </c>
      <c r="AQ32" s="56">
        <f t="shared" si="17"/>
        <v>0</v>
      </c>
      <c r="AR32" s="86">
        <f t="shared" si="18"/>
        <v>0</v>
      </c>
    </row>
    <row r="33" spans="1:44" x14ac:dyDescent="0.25">
      <c r="A33" s="178"/>
      <c r="B33" s="55" t="str">
        <f>_xlfn.IFNA(VLOOKUP(A33,'Ajánlatkérő(k) adatai'!$B$4:$C$205,2,0),"")</f>
        <v/>
      </c>
      <c r="C33" s="178"/>
      <c r="D33" s="55" t="str">
        <f>_xlfn.IFNA(VLOOKUP(C33,'Számlafizető(k) adatai'!$C$4:$D$203,2,0),"")</f>
        <v/>
      </c>
      <c r="E33" s="55" t="str">
        <f>_xlfn.IFNA(VLOOKUP(C33,'Számlafizető(k) adatai'!$C$4:$M$203,11,0),"")</f>
        <v/>
      </c>
      <c r="F33" s="178"/>
      <c r="G33" s="178"/>
      <c r="H33" s="178"/>
      <c r="I33" s="55" t="str">
        <f>IF(F33="","",VLOOKUP(LEFT(F33,5),'Technikai cellák'!B:C,2,0))</f>
        <v/>
      </c>
      <c r="J33" s="55" t="str">
        <f>IF(F33="","",VLOOKUP(I33,'Technikai cellák'!$C$1:$D$12,2,0))</f>
        <v/>
      </c>
      <c r="K33" s="179"/>
      <c r="L33" s="67" t="str">
        <f t="shared" si="1"/>
        <v/>
      </c>
      <c r="M33" s="68">
        <f t="shared" si="2"/>
        <v>0</v>
      </c>
      <c r="N33" s="66">
        <f t="shared" si="3"/>
        <v>0</v>
      </c>
      <c r="O33" s="152"/>
      <c r="P33" s="172">
        <f t="shared" si="4"/>
        <v>0</v>
      </c>
      <c r="Q33" s="69">
        <f t="shared" si="5"/>
        <v>0</v>
      </c>
      <c r="R33" s="62">
        <f t="shared" si="6"/>
        <v>0</v>
      </c>
      <c r="S33" s="153"/>
      <c r="T33" s="118" t="str">
        <f t="shared" si="19"/>
        <v/>
      </c>
      <c r="U33" s="154"/>
      <c r="V33" s="154"/>
      <c r="W33" s="154"/>
      <c r="X33" s="154"/>
      <c r="Y33" s="154"/>
      <c r="Z33" s="154"/>
      <c r="AA33" s="154"/>
      <c r="AB33" s="154"/>
      <c r="AC33" s="154"/>
      <c r="AD33" s="154"/>
      <c r="AE33" s="154"/>
      <c r="AF33" s="154"/>
      <c r="AG33" s="63">
        <f t="shared" si="7"/>
        <v>0</v>
      </c>
      <c r="AH33" s="56">
        <f t="shared" si="8"/>
        <v>0</v>
      </c>
      <c r="AI33" s="56">
        <f t="shared" si="9"/>
        <v>0</v>
      </c>
      <c r="AJ33" s="56">
        <f t="shared" si="10"/>
        <v>0</v>
      </c>
      <c r="AK33" s="56">
        <f t="shared" si="11"/>
        <v>0</v>
      </c>
      <c r="AL33" s="56">
        <f t="shared" si="12"/>
        <v>0</v>
      </c>
      <c r="AM33" s="56">
        <f t="shared" si="13"/>
        <v>0</v>
      </c>
      <c r="AN33" s="56">
        <f t="shared" si="14"/>
        <v>0</v>
      </c>
      <c r="AO33" s="56">
        <f t="shared" si="15"/>
        <v>0</v>
      </c>
      <c r="AP33" s="56">
        <f t="shared" si="16"/>
        <v>0</v>
      </c>
      <c r="AQ33" s="56">
        <f t="shared" si="17"/>
        <v>0</v>
      </c>
      <c r="AR33" s="86">
        <f t="shared" si="18"/>
        <v>0</v>
      </c>
    </row>
    <row r="34" spans="1:44" x14ac:dyDescent="0.25">
      <c r="A34" s="178"/>
      <c r="B34" s="55" t="str">
        <f>_xlfn.IFNA(VLOOKUP(A34,'Ajánlatkérő(k) adatai'!$B$4:$C$205,2,0),"")</f>
        <v/>
      </c>
      <c r="C34" s="178"/>
      <c r="D34" s="55" t="str">
        <f>_xlfn.IFNA(VLOOKUP(C34,'Számlafizető(k) adatai'!$C$4:$D$203,2,0),"")</f>
        <v/>
      </c>
      <c r="E34" s="55" t="str">
        <f>_xlfn.IFNA(VLOOKUP(C34,'Számlafizető(k) adatai'!$C$4:$M$203,11,0),"")</f>
        <v/>
      </c>
      <c r="F34" s="178"/>
      <c r="G34" s="178"/>
      <c r="H34" s="178"/>
      <c r="I34" s="55" t="str">
        <f>IF(F34="","",VLOOKUP(LEFT(F34,5),'Technikai cellák'!B:C,2,0))</f>
        <v/>
      </c>
      <c r="J34" s="55" t="str">
        <f>IF(F34="","",VLOOKUP(I34,'Technikai cellák'!$C$1:$D$12,2,0))</f>
        <v/>
      </c>
      <c r="K34" s="179"/>
      <c r="L34" s="67" t="str">
        <f t="shared" si="1"/>
        <v/>
      </c>
      <c r="M34" s="68">
        <f t="shared" si="2"/>
        <v>0</v>
      </c>
      <c r="N34" s="66">
        <f t="shared" si="3"/>
        <v>0</v>
      </c>
      <c r="O34" s="152"/>
      <c r="P34" s="172">
        <f t="shared" si="4"/>
        <v>0</v>
      </c>
      <c r="Q34" s="69">
        <f t="shared" si="5"/>
        <v>0</v>
      </c>
      <c r="R34" s="62">
        <f t="shared" si="6"/>
        <v>0</v>
      </c>
      <c r="S34" s="153"/>
      <c r="T34" s="118" t="str">
        <f t="shared" si="19"/>
        <v/>
      </c>
      <c r="U34" s="154"/>
      <c r="V34" s="154"/>
      <c r="W34" s="154"/>
      <c r="X34" s="154"/>
      <c r="Y34" s="154"/>
      <c r="Z34" s="154"/>
      <c r="AA34" s="154"/>
      <c r="AB34" s="154"/>
      <c r="AC34" s="154"/>
      <c r="AD34" s="154"/>
      <c r="AE34" s="154"/>
      <c r="AF34" s="154"/>
      <c r="AG34" s="63">
        <f t="shared" si="7"/>
        <v>0</v>
      </c>
      <c r="AH34" s="56">
        <f t="shared" si="8"/>
        <v>0</v>
      </c>
      <c r="AI34" s="56">
        <f t="shared" si="9"/>
        <v>0</v>
      </c>
      <c r="AJ34" s="56">
        <f t="shared" si="10"/>
        <v>0</v>
      </c>
      <c r="AK34" s="56">
        <f t="shared" si="11"/>
        <v>0</v>
      </c>
      <c r="AL34" s="56">
        <f t="shared" si="12"/>
        <v>0</v>
      </c>
      <c r="AM34" s="56">
        <f t="shared" si="13"/>
        <v>0</v>
      </c>
      <c r="AN34" s="56">
        <f t="shared" si="14"/>
        <v>0</v>
      </c>
      <c r="AO34" s="56">
        <f t="shared" si="15"/>
        <v>0</v>
      </c>
      <c r="AP34" s="56">
        <f t="shared" si="16"/>
        <v>0</v>
      </c>
      <c r="AQ34" s="56">
        <f t="shared" si="17"/>
        <v>0</v>
      </c>
      <c r="AR34" s="86">
        <f t="shared" si="18"/>
        <v>0</v>
      </c>
    </row>
    <row r="35" spans="1:44" x14ac:dyDescent="0.25">
      <c r="A35" s="178"/>
      <c r="B35" s="55" t="str">
        <f>_xlfn.IFNA(VLOOKUP(A35,'Ajánlatkérő(k) adatai'!$B$4:$C$205,2,0),"")</f>
        <v/>
      </c>
      <c r="C35" s="178"/>
      <c r="D35" s="55" t="str">
        <f>_xlfn.IFNA(VLOOKUP(C35,'Számlafizető(k) adatai'!$C$4:$D$203,2,0),"")</f>
        <v/>
      </c>
      <c r="E35" s="55" t="str">
        <f>_xlfn.IFNA(VLOOKUP(C35,'Számlafizető(k) adatai'!$C$4:$M$203,11,0),"")</f>
        <v/>
      </c>
      <c r="F35" s="178"/>
      <c r="G35" s="178"/>
      <c r="H35" s="178"/>
      <c r="I35" s="55" t="str">
        <f>IF(F35="","",VLOOKUP(LEFT(F35,5),'Technikai cellák'!B:C,2,0))</f>
        <v/>
      </c>
      <c r="J35" s="55" t="str">
        <f>IF(F35="","",VLOOKUP(I35,'Technikai cellák'!$C$1:$D$12,2,0))</f>
        <v/>
      </c>
      <c r="K35" s="179"/>
      <c r="L35" s="67" t="str">
        <f t="shared" si="1"/>
        <v/>
      </c>
      <c r="M35" s="68">
        <f t="shared" si="2"/>
        <v>0</v>
      </c>
      <c r="N35" s="66">
        <f t="shared" si="3"/>
        <v>0</v>
      </c>
      <c r="O35" s="152"/>
      <c r="P35" s="172">
        <f t="shared" si="4"/>
        <v>0</v>
      </c>
      <c r="Q35" s="69">
        <f t="shared" si="5"/>
        <v>0</v>
      </c>
      <c r="R35" s="62">
        <f t="shared" si="6"/>
        <v>0</v>
      </c>
      <c r="S35" s="153"/>
      <c r="T35" s="118" t="str">
        <f t="shared" si="19"/>
        <v/>
      </c>
      <c r="U35" s="154"/>
      <c r="V35" s="154"/>
      <c r="W35" s="154"/>
      <c r="X35" s="154"/>
      <c r="Y35" s="154"/>
      <c r="Z35" s="154"/>
      <c r="AA35" s="154"/>
      <c r="AB35" s="154"/>
      <c r="AC35" s="154"/>
      <c r="AD35" s="154"/>
      <c r="AE35" s="154"/>
      <c r="AF35" s="154"/>
      <c r="AG35" s="63">
        <f t="shared" si="7"/>
        <v>0</v>
      </c>
      <c r="AH35" s="56">
        <f t="shared" si="8"/>
        <v>0</v>
      </c>
      <c r="AI35" s="56">
        <f t="shared" si="9"/>
        <v>0</v>
      </c>
      <c r="AJ35" s="56">
        <f t="shared" si="10"/>
        <v>0</v>
      </c>
      <c r="AK35" s="56">
        <f t="shared" si="11"/>
        <v>0</v>
      </c>
      <c r="AL35" s="56">
        <f t="shared" si="12"/>
        <v>0</v>
      </c>
      <c r="AM35" s="56">
        <f t="shared" si="13"/>
        <v>0</v>
      </c>
      <c r="AN35" s="56">
        <f t="shared" si="14"/>
        <v>0</v>
      </c>
      <c r="AO35" s="56">
        <f t="shared" si="15"/>
        <v>0</v>
      </c>
      <c r="AP35" s="56">
        <f t="shared" si="16"/>
        <v>0</v>
      </c>
      <c r="AQ35" s="56">
        <f t="shared" si="17"/>
        <v>0</v>
      </c>
      <c r="AR35" s="86">
        <f t="shared" si="18"/>
        <v>0</v>
      </c>
    </row>
    <row r="36" spans="1:44" x14ac:dyDescent="0.25">
      <c r="A36" s="178"/>
      <c r="B36" s="55" t="str">
        <f>_xlfn.IFNA(VLOOKUP(A36,'Ajánlatkérő(k) adatai'!$B$4:$C$205,2,0),"")</f>
        <v/>
      </c>
      <c r="C36" s="178"/>
      <c r="D36" s="55" t="str">
        <f>_xlfn.IFNA(VLOOKUP(C36,'Számlafizető(k) adatai'!$C$4:$D$203,2,0),"")</f>
        <v/>
      </c>
      <c r="E36" s="55" t="str">
        <f>_xlfn.IFNA(VLOOKUP(C36,'Számlafizető(k) adatai'!$C$4:$M$203,11,0),"")</f>
        <v/>
      </c>
      <c r="F36" s="178"/>
      <c r="G36" s="178"/>
      <c r="H36" s="178"/>
      <c r="I36" s="55" t="str">
        <f>IF(F36="","",VLOOKUP(LEFT(F36,5),'Technikai cellák'!B:C,2,0))</f>
        <v/>
      </c>
      <c r="J36" s="55" t="str">
        <f>IF(F36="","",VLOOKUP(I36,'Technikai cellák'!$C$1:$D$12,2,0))</f>
        <v/>
      </c>
      <c r="K36" s="179"/>
      <c r="L36" s="67" t="str">
        <f t="shared" si="1"/>
        <v/>
      </c>
      <c r="M36" s="68">
        <f t="shared" si="2"/>
        <v>0</v>
      </c>
      <c r="N36" s="66">
        <f t="shared" si="3"/>
        <v>0</v>
      </c>
      <c r="O36" s="152"/>
      <c r="P36" s="172">
        <f t="shared" si="4"/>
        <v>0</v>
      </c>
      <c r="Q36" s="69">
        <f t="shared" si="5"/>
        <v>0</v>
      </c>
      <c r="R36" s="62">
        <f t="shared" si="6"/>
        <v>0</v>
      </c>
      <c r="S36" s="153"/>
      <c r="T36" s="118" t="str">
        <f t="shared" si="19"/>
        <v/>
      </c>
      <c r="U36" s="154"/>
      <c r="V36" s="154"/>
      <c r="W36" s="154"/>
      <c r="X36" s="154"/>
      <c r="Y36" s="154"/>
      <c r="Z36" s="154"/>
      <c r="AA36" s="154"/>
      <c r="AB36" s="154"/>
      <c r="AC36" s="154"/>
      <c r="AD36" s="154"/>
      <c r="AE36" s="154"/>
      <c r="AF36" s="154"/>
      <c r="AG36" s="63">
        <f t="shared" si="7"/>
        <v>0</v>
      </c>
      <c r="AH36" s="56">
        <f t="shared" si="8"/>
        <v>0</v>
      </c>
      <c r="AI36" s="56">
        <f t="shared" si="9"/>
        <v>0</v>
      </c>
      <c r="AJ36" s="56">
        <f t="shared" si="10"/>
        <v>0</v>
      </c>
      <c r="AK36" s="56">
        <f t="shared" si="11"/>
        <v>0</v>
      </c>
      <c r="AL36" s="56">
        <f t="shared" si="12"/>
        <v>0</v>
      </c>
      <c r="AM36" s="56">
        <f t="shared" si="13"/>
        <v>0</v>
      </c>
      <c r="AN36" s="56">
        <f t="shared" si="14"/>
        <v>0</v>
      </c>
      <c r="AO36" s="56">
        <f t="shared" si="15"/>
        <v>0</v>
      </c>
      <c r="AP36" s="56">
        <f t="shared" si="16"/>
        <v>0</v>
      </c>
      <c r="AQ36" s="56">
        <f t="shared" si="17"/>
        <v>0</v>
      </c>
      <c r="AR36" s="86">
        <f t="shared" si="18"/>
        <v>0</v>
      </c>
    </row>
    <row r="37" spans="1:44" x14ac:dyDescent="0.25">
      <c r="A37" s="178"/>
      <c r="B37" s="55" t="str">
        <f>_xlfn.IFNA(VLOOKUP(A37,'Ajánlatkérő(k) adatai'!$B$4:$C$205,2,0),"")</f>
        <v/>
      </c>
      <c r="C37" s="178"/>
      <c r="D37" s="55" t="str">
        <f>_xlfn.IFNA(VLOOKUP(C37,'Számlafizető(k) adatai'!$C$4:$D$203,2,0),"")</f>
        <v/>
      </c>
      <c r="E37" s="55" t="str">
        <f>_xlfn.IFNA(VLOOKUP(C37,'Számlafizető(k) adatai'!$C$4:$M$203,11,0),"")</f>
        <v/>
      </c>
      <c r="F37" s="178"/>
      <c r="G37" s="178"/>
      <c r="H37" s="178"/>
      <c r="I37" s="55" t="str">
        <f>IF(F37="","",VLOOKUP(LEFT(F37,5),'Technikai cellák'!B:C,2,0))</f>
        <v/>
      </c>
      <c r="J37" s="55" t="str">
        <f>IF(F37="","",VLOOKUP(I37,'Technikai cellák'!$C$1:$D$12,2,0))</f>
        <v/>
      </c>
      <c r="K37" s="179"/>
      <c r="L37" s="67" t="str">
        <f t="shared" si="1"/>
        <v/>
      </c>
      <c r="M37" s="68">
        <f t="shared" si="2"/>
        <v>0</v>
      </c>
      <c r="N37" s="66">
        <f t="shared" si="3"/>
        <v>0</v>
      </c>
      <c r="O37" s="152"/>
      <c r="P37" s="172">
        <f t="shared" si="4"/>
        <v>0</v>
      </c>
      <c r="Q37" s="69">
        <f t="shared" si="5"/>
        <v>0</v>
      </c>
      <c r="R37" s="62">
        <f t="shared" si="6"/>
        <v>0</v>
      </c>
      <c r="S37" s="153"/>
      <c r="T37" s="118" t="str">
        <f t="shared" si="19"/>
        <v/>
      </c>
      <c r="U37" s="154"/>
      <c r="V37" s="154"/>
      <c r="W37" s="154"/>
      <c r="X37" s="154"/>
      <c r="Y37" s="154"/>
      <c r="Z37" s="154"/>
      <c r="AA37" s="154"/>
      <c r="AB37" s="154"/>
      <c r="AC37" s="154"/>
      <c r="AD37" s="154"/>
      <c r="AE37" s="154"/>
      <c r="AF37" s="154"/>
      <c r="AG37" s="63">
        <f t="shared" si="7"/>
        <v>0</v>
      </c>
      <c r="AH37" s="56">
        <f t="shared" si="8"/>
        <v>0</v>
      </c>
      <c r="AI37" s="56">
        <f t="shared" si="9"/>
        <v>0</v>
      </c>
      <c r="AJ37" s="56">
        <f t="shared" si="10"/>
        <v>0</v>
      </c>
      <c r="AK37" s="56">
        <f t="shared" si="11"/>
        <v>0</v>
      </c>
      <c r="AL37" s="56">
        <f t="shared" si="12"/>
        <v>0</v>
      </c>
      <c r="AM37" s="56">
        <f t="shared" si="13"/>
        <v>0</v>
      </c>
      <c r="AN37" s="56">
        <f t="shared" si="14"/>
        <v>0</v>
      </c>
      <c r="AO37" s="56">
        <f t="shared" si="15"/>
        <v>0</v>
      </c>
      <c r="AP37" s="56">
        <f t="shared" si="16"/>
        <v>0</v>
      </c>
      <c r="AQ37" s="56">
        <f t="shared" si="17"/>
        <v>0</v>
      </c>
      <c r="AR37" s="86">
        <f t="shared" si="18"/>
        <v>0</v>
      </c>
    </row>
    <row r="38" spans="1:44" x14ac:dyDescent="0.25">
      <c r="A38" s="178"/>
      <c r="B38" s="55" t="str">
        <f>_xlfn.IFNA(VLOOKUP(A38,'Ajánlatkérő(k) adatai'!$B$4:$C$205,2,0),"")</f>
        <v/>
      </c>
      <c r="C38" s="178"/>
      <c r="D38" s="55" t="str">
        <f>_xlfn.IFNA(VLOOKUP(C38,'Számlafizető(k) adatai'!$C$4:$D$203,2,0),"")</f>
        <v/>
      </c>
      <c r="E38" s="55" t="str">
        <f>_xlfn.IFNA(VLOOKUP(C38,'Számlafizető(k) adatai'!$C$4:$M$203,11,0),"")</f>
        <v/>
      </c>
      <c r="F38" s="178"/>
      <c r="G38" s="178"/>
      <c r="H38" s="178"/>
      <c r="I38" s="55" t="str">
        <f>IF(F38="","",VLOOKUP(LEFT(F38,5),'Technikai cellák'!B:C,2,0))</f>
        <v/>
      </c>
      <c r="J38" s="55" t="str">
        <f>IF(F38="","",VLOOKUP(I38,'Technikai cellák'!$C$1:$D$12,2,0))</f>
        <v/>
      </c>
      <c r="K38" s="179"/>
      <c r="L38" s="67" t="str">
        <f t="shared" si="1"/>
        <v/>
      </c>
      <c r="M38" s="68">
        <f t="shared" si="2"/>
        <v>0</v>
      </c>
      <c r="N38" s="66">
        <f t="shared" si="3"/>
        <v>0</v>
      </c>
      <c r="O38" s="152"/>
      <c r="P38" s="172">
        <f t="shared" si="4"/>
        <v>0</v>
      </c>
      <c r="Q38" s="69">
        <f t="shared" si="5"/>
        <v>0</v>
      </c>
      <c r="R38" s="62">
        <f t="shared" si="6"/>
        <v>0</v>
      </c>
      <c r="S38" s="153"/>
      <c r="T38" s="118" t="str">
        <f t="shared" si="19"/>
        <v/>
      </c>
      <c r="U38" s="154"/>
      <c r="V38" s="154"/>
      <c r="W38" s="154"/>
      <c r="X38" s="154"/>
      <c r="Y38" s="154"/>
      <c r="Z38" s="154"/>
      <c r="AA38" s="154"/>
      <c r="AB38" s="154"/>
      <c r="AC38" s="154"/>
      <c r="AD38" s="154"/>
      <c r="AE38" s="154"/>
      <c r="AF38" s="154"/>
      <c r="AG38" s="63">
        <f t="shared" si="7"/>
        <v>0</v>
      </c>
      <c r="AH38" s="56">
        <f t="shared" si="8"/>
        <v>0</v>
      </c>
      <c r="AI38" s="56">
        <f t="shared" si="9"/>
        <v>0</v>
      </c>
      <c r="AJ38" s="56">
        <f t="shared" si="10"/>
        <v>0</v>
      </c>
      <c r="AK38" s="56">
        <f t="shared" si="11"/>
        <v>0</v>
      </c>
      <c r="AL38" s="56">
        <f t="shared" si="12"/>
        <v>0</v>
      </c>
      <c r="AM38" s="56">
        <f t="shared" si="13"/>
        <v>0</v>
      </c>
      <c r="AN38" s="56">
        <f t="shared" si="14"/>
        <v>0</v>
      </c>
      <c r="AO38" s="56">
        <f t="shared" si="15"/>
        <v>0</v>
      </c>
      <c r="AP38" s="56">
        <f t="shared" si="16"/>
        <v>0</v>
      </c>
      <c r="AQ38" s="56">
        <f t="shared" si="17"/>
        <v>0</v>
      </c>
      <c r="AR38" s="86">
        <f t="shared" si="18"/>
        <v>0</v>
      </c>
    </row>
    <row r="39" spans="1:44" x14ac:dyDescent="0.25">
      <c r="A39" s="178"/>
      <c r="B39" s="55" t="str">
        <f>_xlfn.IFNA(VLOOKUP(A39,'Ajánlatkérő(k) adatai'!$B$4:$C$205,2,0),"")</f>
        <v/>
      </c>
      <c r="C39" s="178"/>
      <c r="D39" s="55" t="str">
        <f>_xlfn.IFNA(VLOOKUP(C39,'Számlafizető(k) adatai'!$C$4:$D$203,2,0),"")</f>
        <v/>
      </c>
      <c r="E39" s="55" t="str">
        <f>_xlfn.IFNA(VLOOKUP(C39,'Számlafizető(k) adatai'!$C$4:$M$203,11,0),"")</f>
        <v/>
      </c>
      <c r="F39" s="178"/>
      <c r="G39" s="178"/>
      <c r="H39" s="178"/>
      <c r="I39" s="55" t="str">
        <f>IF(F39="","",VLOOKUP(LEFT(F39,5),'Technikai cellák'!B:C,2,0))</f>
        <v/>
      </c>
      <c r="J39" s="55" t="str">
        <f>IF(F39="","",VLOOKUP(I39,'Technikai cellák'!$C$1:$D$12,2,0))</f>
        <v/>
      </c>
      <c r="K39" s="179"/>
      <c r="L39" s="67" t="str">
        <f t="shared" si="1"/>
        <v/>
      </c>
      <c r="M39" s="68">
        <f t="shared" si="2"/>
        <v>0</v>
      </c>
      <c r="N39" s="66">
        <f t="shared" si="3"/>
        <v>0</v>
      </c>
      <c r="O39" s="152"/>
      <c r="P39" s="172">
        <f t="shared" si="4"/>
        <v>0</v>
      </c>
      <c r="Q39" s="69">
        <f t="shared" si="5"/>
        <v>0</v>
      </c>
      <c r="R39" s="62">
        <f t="shared" si="6"/>
        <v>0</v>
      </c>
      <c r="S39" s="153"/>
      <c r="T39" s="118" t="str">
        <f t="shared" si="19"/>
        <v/>
      </c>
      <c r="U39" s="154"/>
      <c r="V39" s="154"/>
      <c r="W39" s="154"/>
      <c r="X39" s="154"/>
      <c r="Y39" s="154"/>
      <c r="Z39" s="154"/>
      <c r="AA39" s="154"/>
      <c r="AB39" s="154"/>
      <c r="AC39" s="154"/>
      <c r="AD39" s="154"/>
      <c r="AE39" s="154"/>
      <c r="AF39" s="154"/>
      <c r="AG39" s="63">
        <f t="shared" si="7"/>
        <v>0</v>
      </c>
      <c r="AH39" s="56">
        <f t="shared" si="8"/>
        <v>0</v>
      </c>
      <c r="AI39" s="56">
        <f t="shared" si="9"/>
        <v>0</v>
      </c>
      <c r="AJ39" s="56">
        <f t="shared" si="10"/>
        <v>0</v>
      </c>
      <c r="AK39" s="56">
        <f t="shared" si="11"/>
        <v>0</v>
      </c>
      <c r="AL39" s="56">
        <f t="shared" si="12"/>
        <v>0</v>
      </c>
      <c r="AM39" s="56">
        <f t="shared" si="13"/>
        <v>0</v>
      </c>
      <c r="AN39" s="56">
        <f t="shared" si="14"/>
        <v>0</v>
      </c>
      <c r="AO39" s="56">
        <f t="shared" si="15"/>
        <v>0</v>
      </c>
      <c r="AP39" s="56">
        <f t="shared" si="16"/>
        <v>0</v>
      </c>
      <c r="AQ39" s="56">
        <f t="shared" si="17"/>
        <v>0</v>
      </c>
      <c r="AR39" s="86">
        <f t="shared" si="18"/>
        <v>0</v>
      </c>
    </row>
    <row r="40" spans="1:44" x14ac:dyDescent="0.25">
      <c r="A40" s="178"/>
      <c r="B40" s="55" t="str">
        <f>_xlfn.IFNA(VLOOKUP(A40,'Ajánlatkérő(k) adatai'!$B$4:$C$205,2,0),"")</f>
        <v/>
      </c>
      <c r="C40" s="178"/>
      <c r="D40" s="55" t="str">
        <f>_xlfn.IFNA(VLOOKUP(C40,'Számlafizető(k) adatai'!$C$4:$D$203,2,0),"")</f>
        <v/>
      </c>
      <c r="E40" s="55" t="str">
        <f>_xlfn.IFNA(VLOOKUP(C40,'Számlafizető(k) adatai'!$C$4:$M$203,11,0),"")</f>
        <v/>
      </c>
      <c r="F40" s="178"/>
      <c r="G40" s="178"/>
      <c r="H40" s="178"/>
      <c r="I40" s="55" t="str">
        <f>IF(F40="","",VLOOKUP(LEFT(F40,5),'Technikai cellák'!B:C,2,0))</f>
        <v/>
      </c>
      <c r="J40" s="55" t="str">
        <f>IF(F40="","",VLOOKUP(I40,'Technikai cellák'!$C$1:$D$12,2,0))</f>
        <v/>
      </c>
      <c r="K40" s="179"/>
      <c r="L40" s="67" t="str">
        <f t="shared" si="1"/>
        <v/>
      </c>
      <c r="M40" s="68">
        <f t="shared" si="2"/>
        <v>0</v>
      </c>
      <c r="N40" s="66">
        <f t="shared" si="3"/>
        <v>0</v>
      </c>
      <c r="O40" s="152"/>
      <c r="P40" s="172">
        <f t="shared" si="4"/>
        <v>0</v>
      </c>
      <c r="Q40" s="69">
        <f t="shared" si="5"/>
        <v>0</v>
      </c>
      <c r="R40" s="62">
        <f t="shared" si="6"/>
        <v>0</v>
      </c>
      <c r="S40" s="153"/>
      <c r="T40" s="118" t="str">
        <f t="shared" si="19"/>
        <v/>
      </c>
      <c r="U40" s="154"/>
      <c r="V40" s="154"/>
      <c r="W40" s="154"/>
      <c r="X40" s="154"/>
      <c r="Y40" s="154"/>
      <c r="Z40" s="154"/>
      <c r="AA40" s="154"/>
      <c r="AB40" s="154"/>
      <c r="AC40" s="154"/>
      <c r="AD40" s="154"/>
      <c r="AE40" s="154"/>
      <c r="AF40" s="154"/>
      <c r="AG40" s="63">
        <f t="shared" si="7"/>
        <v>0</v>
      </c>
      <c r="AH40" s="56">
        <f t="shared" si="8"/>
        <v>0</v>
      </c>
      <c r="AI40" s="56">
        <f t="shared" si="9"/>
        <v>0</v>
      </c>
      <c r="AJ40" s="56">
        <f t="shared" si="10"/>
        <v>0</v>
      </c>
      <c r="AK40" s="56">
        <f t="shared" si="11"/>
        <v>0</v>
      </c>
      <c r="AL40" s="56">
        <f t="shared" si="12"/>
        <v>0</v>
      </c>
      <c r="AM40" s="56">
        <f t="shared" si="13"/>
        <v>0</v>
      </c>
      <c r="AN40" s="56">
        <f t="shared" si="14"/>
        <v>0</v>
      </c>
      <c r="AO40" s="56">
        <f t="shared" si="15"/>
        <v>0</v>
      </c>
      <c r="AP40" s="56">
        <f t="shared" si="16"/>
        <v>0</v>
      </c>
      <c r="AQ40" s="56">
        <f t="shared" si="17"/>
        <v>0</v>
      </c>
      <c r="AR40" s="86">
        <f t="shared" si="18"/>
        <v>0</v>
      </c>
    </row>
    <row r="41" spans="1:44" x14ac:dyDescent="0.25">
      <c r="A41" s="178"/>
      <c r="B41" s="55" t="str">
        <f>_xlfn.IFNA(VLOOKUP(A41,'Ajánlatkérő(k) adatai'!$B$4:$C$205,2,0),"")</f>
        <v/>
      </c>
      <c r="C41" s="178"/>
      <c r="D41" s="55" t="str">
        <f>_xlfn.IFNA(VLOOKUP(C41,'Számlafizető(k) adatai'!$C$4:$D$203,2,0),"")</f>
        <v/>
      </c>
      <c r="E41" s="55" t="str">
        <f>_xlfn.IFNA(VLOOKUP(C41,'Számlafizető(k) adatai'!$C$4:$M$203,11,0),"")</f>
        <v/>
      </c>
      <c r="F41" s="178"/>
      <c r="G41" s="178"/>
      <c r="H41" s="178"/>
      <c r="I41" s="55" t="str">
        <f>IF(F41="","",VLOOKUP(LEFT(F41,5),'Technikai cellák'!B:C,2,0))</f>
        <v/>
      </c>
      <c r="J41" s="55" t="str">
        <f>IF(F41="","",VLOOKUP(I41,'Technikai cellák'!$C$1:$D$12,2,0))</f>
        <v/>
      </c>
      <c r="K41" s="179"/>
      <c r="L41" s="67" t="str">
        <f t="shared" si="1"/>
        <v/>
      </c>
      <c r="M41" s="68">
        <f t="shared" si="2"/>
        <v>0</v>
      </c>
      <c r="N41" s="66">
        <f t="shared" si="3"/>
        <v>0</v>
      </c>
      <c r="O41" s="152"/>
      <c r="P41" s="172">
        <f t="shared" si="4"/>
        <v>0</v>
      </c>
      <c r="Q41" s="69">
        <f t="shared" si="5"/>
        <v>0</v>
      </c>
      <c r="R41" s="62">
        <f t="shared" si="6"/>
        <v>0</v>
      </c>
      <c r="S41" s="153"/>
      <c r="T41" s="118" t="str">
        <f t="shared" si="19"/>
        <v/>
      </c>
      <c r="U41" s="154"/>
      <c r="V41" s="154"/>
      <c r="W41" s="154"/>
      <c r="X41" s="154"/>
      <c r="Y41" s="154"/>
      <c r="Z41" s="154"/>
      <c r="AA41" s="154"/>
      <c r="AB41" s="154"/>
      <c r="AC41" s="154"/>
      <c r="AD41" s="154"/>
      <c r="AE41" s="154"/>
      <c r="AF41" s="154"/>
      <c r="AG41" s="63">
        <f t="shared" si="7"/>
        <v>0</v>
      </c>
      <c r="AH41" s="56">
        <f t="shared" si="8"/>
        <v>0</v>
      </c>
      <c r="AI41" s="56">
        <f t="shared" si="9"/>
        <v>0</v>
      </c>
      <c r="AJ41" s="56">
        <f t="shared" si="10"/>
        <v>0</v>
      </c>
      <c r="AK41" s="56">
        <f t="shared" si="11"/>
        <v>0</v>
      </c>
      <c r="AL41" s="56">
        <f t="shared" si="12"/>
        <v>0</v>
      </c>
      <c r="AM41" s="56">
        <f t="shared" si="13"/>
        <v>0</v>
      </c>
      <c r="AN41" s="56">
        <f t="shared" si="14"/>
        <v>0</v>
      </c>
      <c r="AO41" s="56">
        <f t="shared" si="15"/>
        <v>0</v>
      </c>
      <c r="AP41" s="56">
        <f t="shared" si="16"/>
        <v>0</v>
      </c>
      <c r="AQ41" s="56">
        <f t="shared" si="17"/>
        <v>0</v>
      </c>
      <c r="AR41" s="86">
        <f t="shared" si="18"/>
        <v>0</v>
      </c>
    </row>
    <row r="42" spans="1:44" x14ac:dyDescent="0.25">
      <c r="A42" s="178"/>
      <c r="B42" s="55" t="str">
        <f>_xlfn.IFNA(VLOOKUP(A42,'Ajánlatkérő(k) adatai'!$B$4:$C$205,2,0),"")</f>
        <v/>
      </c>
      <c r="C42" s="178"/>
      <c r="D42" s="55" t="str">
        <f>_xlfn.IFNA(VLOOKUP(C42,'Számlafizető(k) adatai'!$C$4:$D$203,2,0),"")</f>
        <v/>
      </c>
      <c r="E42" s="55" t="str">
        <f>_xlfn.IFNA(VLOOKUP(C42,'Számlafizető(k) adatai'!$C$4:$M$203,11,0),"")</f>
        <v/>
      </c>
      <c r="F42" s="178"/>
      <c r="G42" s="178"/>
      <c r="H42" s="178"/>
      <c r="I42" s="55" t="str">
        <f>IF(F42="","",VLOOKUP(LEFT(F42,5),'Technikai cellák'!B:C,2,0))</f>
        <v/>
      </c>
      <c r="J42" s="55" t="str">
        <f>IF(F42="","",VLOOKUP(I42,'Technikai cellák'!$C$1:$D$12,2,0))</f>
        <v/>
      </c>
      <c r="K42" s="179"/>
      <c r="L42" s="67" t="str">
        <f t="shared" si="1"/>
        <v/>
      </c>
      <c r="M42" s="68">
        <f t="shared" si="2"/>
        <v>0</v>
      </c>
      <c r="N42" s="66">
        <f t="shared" si="3"/>
        <v>0</v>
      </c>
      <c r="O42" s="152"/>
      <c r="P42" s="172">
        <f t="shared" si="4"/>
        <v>0</v>
      </c>
      <c r="Q42" s="69">
        <f t="shared" si="5"/>
        <v>0</v>
      </c>
      <c r="R42" s="62">
        <f t="shared" si="6"/>
        <v>0</v>
      </c>
      <c r="S42" s="153"/>
      <c r="T42" s="118" t="str">
        <f t="shared" si="19"/>
        <v/>
      </c>
      <c r="U42" s="154"/>
      <c r="V42" s="154"/>
      <c r="W42" s="154"/>
      <c r="X42" s="154"/>
      <c r="Y42" s="154"/>
      <c r="Z42" s="154"/>
      <c r="AA42" s="154"/>
      <c r="AB42" s="154"/>
      <c r="AC42" s="154"/>
      <c r="AD42" s="154"/>
      <c r="AE42" s="154"/>
      <c r="AF42" s="154"/>
      <c r="AG42" s="63">
        <f t="shared" si="7"/>
        <v>0</v>
      </c>
      <c r="AH42" s="56">
        <f t="shared" si="8"/>
        <v>0</v>
      </c>
      <c r="AI42" s="56">
        <f t="shared" si="9"/>
        <v>0</v>
      </c>
      <c r="AJ42" s="56">
        <f t="shared" si="10"/>
        <v>0</v>
      </c>
      <c r="AK42" s="56">
        <f t="shared" si="11"/>
        <v>0</v>
      </c>
      <c r="AL42" s="56">
        <f t="shared" si="12"/>
        <v>0</v>
      </c>
      <c r="AM42" s="56">
        <f t="shared" si="13"/>
        <v>0</v>
      </c>
      <c r="AN42" s="56">
        <f t="shared" si="14"/>
        <v>0</v>
      </c>
      <c r="AO42" s="56">
        <f t="shared" si="15"/>
        <v>0</v>
      </c>
      <c r="AP42" s="56">
        <f t="shared" si="16"/>
        <v>0</v>
      </c>
      <c r="AQ42" s="56">
        <f t="shared" si="17"/>
        <v>0</v>
      </c>
      <c r="AR42" s="86">
        <f t="shared" si="18"/>
        <v>0</v>
      </c>
    </row>
    <row r="43" spans="1:44" x14ac:dyDescent="0.25">
      <c r="A43" s="178"/>
      <c r="B43" s="55" t="str">
        <f>_xlfn.IFNA(VLOOKUP(A43,'Ajánlatkérő(k) adatai'!$B$4:$C$205,2,0),"")</f>
        <v/>
      </c>
      <c r="C43" s="178"/>
      <c r="D43" s="55" t="str">
        <f>_xlfn.IFNA(VLOOKUP(C43,'Számlafizető(k) adatai'!$C$4:$D$203,2,0),"")</f>
        <v/>
      </c>
      <c r="E43" s="55" t="str">
        <f>_xlfn.IFNA(VLOOKUP(C43,'Számlafizető(k) adatai'!$C$4:$M$203,11,0),"")</f>
        <v/>
      </c>
      <c r="F43" s="178"/>
      <c r="G43" s="178"/>
      <c r="H43" s="178"/>
      <c r="I43" s="55" t="str">
        <f>IF(F43="","",VLOOKUP(LEFT(F43,5),'Technikai cellák'!B:C,2,0))</f>
        <v/>
      </c>
      <c r="J43" s="55" t="str">
        <f>IF(F43="","",VLOOKUP(I43,'Technikai cellák'!$C$1:$D$12,2,0))</f>
        <v/>
      </c>
      <c r="K43" s="179"/>
      <c r="L43" s="67" t="str">
        <f t="shared" si="1"/>
        <v/>
      </c>
      <c r="M43" s="68">
        <f t="shared" si="2"/>
        <v>0</v>
      </c>
      <c r="N43" s="66">
        <f t="shared" si="3"/>
        <v>0</v>
      </c>
      <c r="O43" s="152"/>
      <c r="P43" s="172">
        <f t="shared" si="4"/>
        <v>0</v>
      </c>
      <c r="Q43" s="69">
        <f t="shared" si="5"/>
        <v>0</v>
      </c>
      <c r="R43" s="62">
        <f t="shared" si="6"/>
        <v>0</v>
      </c>
      <c r="S43" s="153"/>
      <c r="T43" s="118" t="str">
        <f t="shared" si="19"/>
        <v/>
      </c>
      <c r="U43" s="154"/>
      <c r="V43" s="154"/>
      <c r="W43" s="154"/>
      <c r="X43" s="154"/>
      <c r="Y43" s="154"/>
      <c r="Z43" s="154"/>
      <c r="AA43" s="154"/>
      <c r="AB43" s="154"/>
      <c r="AC43" s="154"/>
      <c r="AD43" s="154"/>
      <c r="AE43" s="154"/>
      <c r="AF43" s="154"/>
      <c r="AG43" s="63">
        <f t="shared" si="7"/>
        <v>0</v>
      </c>
      <c r="AH43" s="56">
        <f t="shared" si="8"/>
        <v>0</v>
      </c>
      <c r="AI43" s="56">
        <f t="shared" si="9"/>
        <v>0</v>
      </c>
      <c r="AJ43" s="56">
        <f t="shared" si="10"/>
        <v>0</v>
      </c>
      <c r="AK43" s="56">
        <f t="shared" si="11"/>
        <v>0</v>
      </c>
      <c r="AL43" s="56">
        <f t="shared" si="12"/>
        <v>0</v>
      </c>
      <c r="AM43" s="56">
        <f t="shared" si="13"/>
        <v>0</v>
      </c>
      <c r="AN43" s="56">
        <f t="shared" si="14"/>
        <v>0</v>
      </c>
      <c r="AO43" s="56">
        <f t="shared" si="15"/>
        <v>0</v>
      </c>
      <c r="AP43" s="56">
        <f t="shared" si="16"/>
        <v>0</v>
      </c>
      <c r="AQ43" s="56">
        <f t="shared" si="17"/>
        <v>0</v>
      </c>
      <c r="AR43" s="86">
        <f t="shared" si="18"/>
        <v>0</v>
      </c>
    </row>
    <row r="44" spans="1:44" x14ac:dyDescent="0.25">
      <c r="A44" s="178"/>
      <c r="B44" s="55" t="str">
        <f>_xlfn.IFNA(VLOOKUP(A44,'Ajánlatkérő(k) adatai'!$B$4:$C$205,2,0),"")</f>
        <v/>
      </c>
      <c r="C44" s="178"/>
      <c r="D44" s="55" t="str">
        <f>_xlfn.IFNA(VLOOKUP(C44,'Számlafizető(k) adatai'!$C$4:$D$203,2,0),"")</f>
        <v/>
      </c>
      <c r="E44" s="55" t="str">
        <f>_xlfn.IFNA(VLOOKUP(C44,'Számlafizető(k) adatai'!$C$4:$M$203,11,0),"")</f>
        <v/>
      </c>
      <c r="F44" s="178"/>
      <c r="G44" s="178"/>
      <c r="H44" s="178"/>
      <c r="I44" s="55" t="str">
        <f>IF(F44="","",VLOOKUP(LEFT(F44,5),'Technikai cellák'!B:C,2,0))</f>
        <v/>
      </c>
      <c r="J44" s="55" t="str">
        <f>IF(F44="","",VLOOKUP(I44,'Technikai cellák'!$C$1:$D$12,2,0))</f>
        <v/>
      </c>
      <c r="K44" s="179"/>
      <c r="L44" s="67" t="str">
        <f t="shared" si="1"/>
        <v/>
      </c>
      <c r="M44" s="68">
        <f t="shared" si="2"/>
        <v>0</v>
      </c>
      <c r="N44" s="66">
        <f t="shared" si="3"/>
        <v>0</v>
      </c>
      <c r="O44" s="152"/>
      <c r="P44" s="172">
        <f t="shared" si="4"/>
        <v>0</v>
      </c>
      <c r="Q44" s="69">
        <f t="shared" si="5"/>
        <v>0</v>
      </c>
      <c r="R44" s="62">
        <f t="shared" si="6"/>
        <v>0</v>
      </c>
      <c r="S44" s="153"/>
      <c r="T44" s="118" t="str">
        <f t="shared" si="19"/>
        <v/>
      </c>
      <c r="U44" s="154"/>
      <c r="V44" s="154"/>
      <c r="W44" s="154"/>
      <c r="X44" s="154"/>
      <c r="Y44" s="154"/>
      <c r="Z44" s="154"/>
      <c r="AA44" s="154"/>
      <c r="AB44" s="154"/>
      <c r="AC44" s="154"/>
      <c r="AD44" s="154"/>
      <c r="AE44" s="154"/>
      <c r="AF44" s="154"/>
      <c r="AG44" s="63">
        <f t="shared" si="7"/>
        <v>0</v>
      </c>
      <c r="AH44" s="56">
        <f t="shared" si="8"/>
        <v>0</v>
      </c>
      <c r="AI44" s="56">
        <f t="shared" si="9"/>
        <v>0</v>
      </c>
      <c r="AJ44" s="56">
        <f t="shared" si="10"/>
        <v>0</v>
      </c>
      <c r="AK44" s="56">
        <f t="shared" si="11"/>
        <v>0</v>
      </c>
      <c r="AL44" s="56">
        <f t="shared" si="12"/>
        <v>0</v>
      </c>
      <c r="AM44" s="56">
        <f t="shared" si="13"/>
        <v>0</v>
      </c>
      <c r="AN44" s="56">
        <f t="shared" si="14"/>
        <v>0</v>
      </c>
      <c r="AO44" s="56">
        <f t="shared" si="15"/>
        <v>0</v>
      </c>
      <c r="AP44" s="56">
        <f t="shared" si="16"/>
        <v>0</v>
      </c>
      <c r="AQ44" s="56">
        <f t="shared" si="17"/>
        <v>0</v>
      </c>
      <c r="AR44" s="86">
        <f t="shared" si="18"/>
        <v>0</v>
      </c>
    </row>
    <row r="45" spans="1:44" x14ac:dyDescent="0.25">
      <c r="A45" s="178"/>
      <c r="B45" s="55" t="str">
        <f>_xlfn.IFNA(VLOOKUP(A45,'Ajánlatkérő(k) adatai'!$B$4:$C$205,2,0),"")</f>
        <v/>
      </c>
      <c r="C45" s="178"/>
      <c r="D45" s="55" t="str">
        <f>_xlfn.IFNA(VLOOKUP(C45,'Számlafizető(k) adatai'!$C$4:$D$203,2,0),"")</f>
        <v/>
      </c>
      <c r="E45" s="55" t="str">
        <f>_xlfn.IFNA(VLOOKUP(C45,'Számlafizető(k) adatai'!$C$4:$M$203,11,0),"")</f>
        <v/>
      </c>
      <c r="F45" s="178"/>
      <c r="G45" s="178"/>
      <c r="H45" s="178"/>
      <c r="I45" s="55" t="str">
        <f>IF(F45="","",VLOOKUP(LEFT(F45,5),'Technikai cellák'!B:C,2,0))</f>
        <v/>
      </c>
      <c r="J45" s="55" t="str">
        <f>IF(F45="","",VLOOKUP(I45,'Technikai cellák'!$C$1:$D$12,2,0))</f>
        <v/>
      </c>
      <c r="K45" s="179"/>
      <c r="L45" s="67" t="str">
        <f t="shared" si="1"/>
        <v/>
      </c>
      <c r="M45" s="68">
        <f t="shared" si="2"/>
        <v>0</v>
      </c>
      <c r="N45" s="66">
        <f t="shared" si="3"/>
        <v>0</v>
      </c>
      <c r="O45" s="152"/>
      <c r="P45" s="172">
        <f t="shared" si="4"/>
        <v>0</v>
      </c>
      <c r="Q45" s="69">
        <f t="shared" si="5"/>
        <v>0</v>
      </c>
      <c r="R45" s="62">
        <f t="shared" si="6"/>
        <v>0</v>
      </c>
      <c r="S45" s="153"/>
      <c r="T45" s="118" t="str">
        <f t="shared" si="19"/>
        <v/>
      </c>
      <c r="U45" s="154"/>
      <c r="V45" s="154"/>
      <c r="W45" s="154"/>
      <c r="X45" s="154"/>
      <c r="Y45" s="154"/>
      <c r="Z45" s="154"/>
      <c r="AA45" s="154"/>
      <c r="AB45" s="154"/>
      <c r="AC45" s="154"/>
      <c r="AD45" s="154"/>
      <c r="AE45" s="154"/>
      <c r="AF45" s="154"/>
      <c r="AG45" s="63">
        <f t="shared" si="7"/>
        <v>0</v>
      </c>
      <c r="AH45" s="56">
        <f t="shared" si="8"/>
        <v>0</v>
      </c>
      <c r="AI45" s="56">
        <f t="shared" si="9"/>
        <v>0</v>
      </c>
      <c r="AJ45" s="56">
        <f t="shared" si="10"/>
        <v>0</v>
      </c>
      <c r="AK45" s="56">
        <f t="shared" si="11"/>
        <v>0</v>
      </c>
      <c r="AL45" s="56">
        <f t="shared" si="12"/>
        <v>0</v>
      </c>
      <c r="AM45" s="56">
        <f t="shared" si="13"/>
        <v>0</v>
      </c>
      <c r="AN45" s="56">
        <f t="shared" si="14"/>
        <v>0</v>
      </c>
      <c r="AO45" s="56">
        <f t="shared" si="15"/>
        <v>0</v>
      </c>
      <c r="AP45" s="56">
        <f t="shared" si="16"/>
        <v>0</v>
      </c>
      <c r="AQ45" s="56">
        <f t="shared" si="17"/>
        <v>0</v>
      </c>
      <c r="AR45" s="86">
        <f t="shared" si="18"/>
        <v>0</v>
      </c>
    </row>
    <row r="46" spans="1:44" x14ac:dyDescent="0.25">
      <c r="A46" s="178"/>
      <c r="B46" s="55" t="str">
        <f>_xlfn.IFNA(VLOOKUP(A46,'Ajánlatkérő(k) adatai'!$B$4:$C$205,2,0),"")</f>
        <v/>
      </c>
      <c r="C46" s="178"/>
      <c r="D46" s="55" t="str">
        <f>_xlfn.IFNA(VLOOKUP(C46,'Számlafizető(k) adatai'!$C$4:$D$203,2,0),"")</f>
        <v/>
      </c>
      <c r="E46" s="55" t="str">
        <f>_xlfn.IFNA(VLOOKUP(C46,'Számlafizető(k) adatai'!$C$4:$M$203,11,0),"")</f>
        <v/>
      </c>
      <c r="F46" s="178"/>
      <c r="G46" s="178"/>
      <c r="H46" s="178"/>
      <c r="I46" s="55" t="str">
        <f>IF(F46="","",VLOOKUP(LEFT(F46,5),'Technikai cellák'!B:C,2,0))</f>
        <v/>
      </c>
      <c r="J46" s="55" t="str">
        <f>IF(F46="","",VLOOKUP(I46,'Technikai cellák'!$C$1:$D$12,2,0))</f>
        <v/>
      </c>
      <c r="K46" s="179"/>
      <c r="L46" s="67" t="str">
        <f t="shared" si="1"/>
        <v/>
      </c>
      <c r="M46" s="68">
        <f t="shared" si="2"/>
        <v>0</v>
      </c>
      <c r="N46" s="66">
        <f t="shared" si="3"/>
        <v>0</v>
      </c>
      <c r="O46" s="152"/>
      <c r="P46" s="172">
        <f t="shared" si="4"/>
        <v>0</v>
      </c>
      <c r="Q46" s="69">
        <f t="shared" si="5"/>
        <v>0</v>
      </c>
      <c r="R46" s="62">
        <f t="shared" si="6"/>
        <v>0</v>
      </c>
      <c r="S46" s="153"/>
      <c r="T46" s="118" t="str">
        <f t="shared" si="19"/>
        <v/>
      </c>
      <c r="U46" s="154"/>
      <c r="V46" s="154"/>
      <c r="W46" s="154"/>
      <c r="X46" s="154"/>
      <c r="Y46" s="154"/>
      <c r="Z46" s="154"/>
      <c r="AA46" s="154"/>
      <c r="AB46" s="154"/>
      <c r="AC46" s="154"/>
      <c r="AD46" s="154"/>
      <c r="AE46" s="154"/>
      <c r="AF46" s="154"/>
      <c r="AG46" s="63">
        <f t="shared" si="7"/>
        <v>0</v>
      </c>
      <c r="AH46" s="56">
        <f t="shared" si="8"/>
        <v>0</v>
      </c>
      <c r="AI46" s="56">
        <f t="shared" si="9"/>
        <v>0</v>
      </c>
      <c r="AJ46" s="56">
        <f t="shared" si="10"/>
        <v>0</v>
      </c>
      <c r="AK46" s="56">
        <f t="shared" si="11"/>
        <v>0</v>
      </c>
      <c r="AL46" s="56">
        <f t="shared" si="12"/>
        <v>0</v>
      </c>
      <c r="AM46" s="56">
        <f t="shared" si="13"/>
        <v>0</v>
      </c>
      <c r="AN46" s="56">
        <f t="shared" si="14"/>
        <v>0</v>
      </c>
      <c r="AO46" s="56">
        <f t="shared" si="15"/>
        <v>0</v>
      </c>
      <c r="AP46" s="56">
        <f t="shared" si="16"/>
        <v>0</v>
      </c>
      <c r="AQ46" s="56">
        <f t="shared" si="17"/>
        <v>0</v>
      </c>
      <c r="AR46" s="86">
        <f t="shared" si="18"/>
        <v>0</v>
      </c>
    </row>
    <row r="47" spans="1:44" x14ac:dyDescent="0.25">
      <c r="A47" s="178"/>
      <c r="B47" s="55" t="str">
        <f>_xlfn.IFNA(VLOOKUP(A47,'Ajánlatkérő(k) adatai'!$B$4:$C$205,2,0),"")</f>
        <v/>
      </c>
      <c r="C47" s="178"/>
      <c r="D47" s="55" t="str">
        <f>_xlfn.IFNA(VLOOKUP(C47,'Számlafizető(k) adatai'!$C$4:$D$203,2,0),"")</f>
        <v/>
      </c>
      <c r="E47" s="55" t="str">
        <f>_xlfn.IFNA(VLOOKUP(C47,'Számlafizető(k) adatai'!$C$4:$M$203,11,0),"")</f>
        <v/>
      </c>
      <c r="F47" s="178"/>
      <c r="G47" s="178"/>
      <c r="H47" s="178"/>
      <c r="I47" s="55" t="str">
        <f>IF(F47="","",VLOOKUP(LEFT(F47,5),'Technikai cellák'!B:C,2,0))</f>
        <v/>
      </c>
      <c r="J47" s="55" t="str">
        <f>IF(F47="","",VLOOKUP(I47,'Technikai cellák'!$C$1:$D$12,2,0))</f>
        <v/>
      </c>
      <c r="K47" s="179"/>
      <c r="L47" s="67" t="str">
        <f t="shared" si="1"/>
        <v/>
      </c>
      <c r="M47" s="68">
        <f t="shared" si="2"/>
        <v>0</v>
      </c>
      <c r="N47" s="66">
        <f t="shared" si="3"/>
        <v>0</v>
      </c>
      <c r="O47" s="152"/>
      <c r="P47" s="172">
        <f t="shared" si="4"/>
        <v>0</v>
      </c>
      <c r="Q47" s="69">
        <f t="shared" si="5"/>
        <v>0</v>
      </c>
      <c r="R47" s="62">
        <f t="shared" si="6"/>
        <v>0</v>
      </c>
      <c r="S47" s="153"/>
      <c r="T47" s="118" t="str">
        <f t="shared" si="19"/>
        <v/>
      </c>
      <c r="U47" s="154"/>
      <c r="V47" s="154"/>
      <c r="W47" s="154"/>
      <c r="X47" s="154"/>
      <c r="Y47" s="154"/>
      <c r="Z47" s="154"/>
      <c r="AA47" s="154"/>
      <c r="AB47" s="154"/>
      <c r="AC47" s="154"/>
      <c r="AD47" s="154"/>
      <c r="AE47" s="154"/>
      <c r="AF47" s="154"/>
      <c r="AG47" s="63">
        <f t="shared" si="7"/>
        <v>0</v>
      </c>
      <c r="AH47" s="56">
        <f t="shared" si="8"/>
        <v>0</v>
      </c>
      <c r="AI47" s="56">
        <f t="shared" si="9"/>
        <v>0</v>
      </c>
      <c r="AJ47" s="56">
        <f t="shared" si="10"/>
        <v>0</v>
      </c>
      <c r="AK47" s="56">
        <f t="shared" si="11"/>
        <v>0</v>
      </c>
      <c r="AL47" s="56">
        <f t="shared" si="12"/>
        <v>0</v>
      </c>
      <c r="AM47" s="56">
        <f t="shared" si="13"/>
        <v>0</v>
      </c>
      <c r="AN47" s="56">
        <f t="shared" si="14"/>
        <v>0</v>
      </c>
      <c r="AO47" s="56">
        <f t="shared" si="15"/>
        <v>0</v>
      </c>
      <c r="AP47" s="56">
        <f t="shared" si="16"/>
        <v>0</v>
      </c>
      <c r="AQ47" s="56">
        <f t="shared" si="17"/>
        <v>0</v>
      </c>
      <c r="AR47" s="86">
        <f t="shared" si="18"/>
        <v>0</v>
      </c>
    </row>
    <row r="48" spans="1:44" x14ac:dyDescent="0.25">
      <c r="A48" s="178"/>
      <c r="B48" s="55" t="str">
        <f>_xlfn.IFNA(VLOOKUP(A48,'Ajánlatkérő(k) adatai'!$B$4:$C$205,2,0),"")</f>
        <v/>
      </c>
      <c r="C48" s="178"/>
      <c r="D48" s="55" t="str">
        <f>_xlfn.IFNA(VLOOKUP(C48,'Számlafizető(k) adatai'!$C$4:$D$203,2,0),"")</f>
        <v/>
      </c>
      <c r="E48" s="55" t="str">
        <f>_xlfn.IFNA(VLOOKUP(C48,'Számlafizető(k) adatai'!$C$4:$M$203,11,0),"")</f>
        <v/>
      </c>
      <c r="F48" s="178"/>
      <c r="G48" s="178"/>
      <c r="H48" s="178"/>
      <c r="I48" s="55" t="str">
        <f>IF(F48="","",VLOOKUP(LEFT(F48,5),'Technikai cellák'!B:C,2,0))</f>
        <v/>
      </c>
      <c r="J48" s="55" t="str">
        <f>IF(F48="","",VLOOKUP(I48,'Technikai cellák'!$C$1:$D$12,2,0))</f>
        <v/>
      </c>
      <c r="K48" s="179"/>
      <c r="L48" s="67" t="str">
        <f t="shared" si="1"/>
        <v/>
      </c>
      <c r="M48" s="68">
        <f t="shared" si="2"/>
        <v>0</v>
      </c>
      <c r="N48" s="66">
        <f t="shared" si="3"/>
        <v>0</v>
      </c>
      <c r="O48" s="152"/>
      <c r="P48" s="172">
        <f t="shared" si="4"/>
        <v>0</v>
      </c>
      <c r="Q48" s="69">
        <f t="shared" si="5"/>
        <v>0</v>
      </c>
      <c r="R48" s="62">
        <f t="shared" si="6"/>
        <v>0</v>
      </c>
      <c r="S48" s="153"/>
      <c r="T48" s="118" t="str">
        <f t="shared" si="19"/>
        <v/>
      </c>
      <c r="U48" s="154"/>
      <c r="V48" s="154"/>
      <c r="W48" s="154"/>
      <c r="X48" s="154"/>
      <c r="Y48" s="154"/>
      <c r="Z48" s="154"/>
      <c r="AA48" s="154"/>
      <c r="AB48" s="154"/>
      <c r="AC48" s="154"/>
      <c r="AD48" s="154"/>
      <c r="AE48" s="154"/>
      <c r="AF48" s="154"/>
      <c r="AG48" s="63">
        <f t="shared" si="7"/>
        <v>0</v>
      </c>
      <c r="AH48" s="56">
        <f t="shared" si="8"/>
        <v>0</v>
      </c>
      <c r="AI48" s="56">
        <f t="shared" si="9"/>
        <v>0</v>
      </c>
      <c r="AJ48" s="56">
        <f t="shared" si="10"/>
        <v>0</v>
      </c>
      <c r="AK48" s="56">
        <f t="shared" si="11"/>
        <v>0</v>
      </c>
      <c r="AL48" s="56">
        <f t="shared" si="12"/>
        <v>0</v>
      </c>
      <c r="AM48" s="56">
        <f t="shared" si="13"/>
        <v>0</v>
      </c>
      <c r="AN48" s="56">
        <f t="shared" si="14"/>
        <v>0</v>
      </c>
      <c r="AO48" s="56">
        <f t="shared" si="15"/>
        <v>0</v>
      </c>
      <c r="AP48" s="56">
        <f t="shared" si="16"/>
        <v>0</v>
      </c>
      <c r="AQ48" s="56">
        <f t="shared" si="17"/>
        <v>0</v>
      </c>
      <c r="AR48" s="86">
        <f t="shared" si="18"/>
        <v>0</v>
      </c>
    </row>
    <row r="49" spans="1:44" x14ac:dyDescent="0.25">
      <c r="A49" s="178"/>
      <c r="B49" s="55" t="str">
        <f>_xlfn.IFNA(VLOOKUP(A49,'Ajánlatkérő(k) adatai'!$B$4:$C$205,2,0),"")</f>
        <v/>
      </c>
      <c r="C49" s="178"/>
      <c r="D49" s="55" t="str">
        <f>_xlfn.IFNA(VLOOKUP(C49,'Számlafizető(k) adatai'!$C$4:$D$203,2,0),"")</f>
        <v/>
      </c>
      <c r="E49" s="55" t="str">
        <f>_xlfn.IFNA(VLOOKUP(C49,'Számlafizető(k) adatai'!$C$4:$M$203,11,0),"")</f>
        <v/>
      </c>
      <c r="F49" s="178"/>
      <c r="G49" s="178"/>
      <c r="H49" s="178"/>
      <c r="I49" s="55" t="str">
        <f>IF(F49="","",VLOOKUP(LEFT(F49,5),'Technikai cellák'!B:C,2,0))</f>
        <v/>
      </c>
      <c r="J49" s="55" t="str">
        <f>IF(F49="","",VLOOKUP(I49,'Technikai cellák'!$C$1:$D$12,2,0))</f>
        <v/>
      </c>
      <c r="K49" s="179"/>
      <c r="L49" s="67" t="str">
        <f t="shared" si="1"/>
        <v/>
      </c>
      <c r="M49" s="68">
        <f t="shared" si="2"/>
        <v>0</v>
      </c>
      <c r="N49" s="66">
        <f t="shared" si="3"/>
        <v>0</v>
      </c>
      <c r="O49" s="152"/>
      <c r="P49" s="172">
        <f t="shared" si="4"/>
        <v>0</v>
      </c>
      <c r="Q49" s="69">
        <f t="shared" si="5"/>
        <v>0</v>
      </c>
      <c r="R49" s="62">
        <f t="shared" si="6"/>
        <v>0</v>
      </c>
      <c r="S49" s="153"/>
      <c r="T49" s="118" t="str">
        <f t="shared" si="19"/>
        <v/>
      </c>
      <c r="U49" s="154"/>
      <c r="V49" s="154"/>
      <c r="W49" s="154"/>
      <c r="X49" s="154"/>
      <c r="Y49" s="154"/>
      <c r="Z49" s="154"/>
      <c r="AA49" s="154"/>
      <c r="AB49" s="154"/>
      <c r="AC49" s="154"/>
      <c r="AD49" s="154"/>
      <c r="AE49" s="154"/>
      <c r="AF49" s="154"/>
      <c r="AG49" s="63">
        <f t="shared" si="7"/>
        <v>0</v>
      </c>
      <c r="AH49" s="56">
        <f t="shared" si="8"/>
        <v>0</v>
      </c>
      <c r="AI49" s="56">
        <f t="shared" si="9"/>
        <v>0</v>
      </c>
      <c r="AJ49" s="56">
        <f t="shared" si="10"/>
        <v>0</v>
      </c>
      <c r="AK49" s="56">
        <f t="shared" si="11"/>
        <v>0</v>
      </c>
      <c r="AL49" s="56">
        <f t="shared" si="12"/>
        <v>0</v>
      </c>
      <c r="AM49" s="56">
        <f t="shared" si="13"/>
        <v>0</v>
      </c>
      <c r="AN49" s="56">
        <f t="shared" si="14"/>
        <v>0</v>
      </c>
      <c r="AO49" s="56">
        <f t="shared" si="15"/>
        <v>0</v>
      </c>
      <c r="AP49" s="56">
        <f t="shared" si="16"/>
        <v>0</v>
      </c>
      <c r="AQ49" s="56">
        <f t="shared" si="17"/>
        <v>0</v>
      </c>
      <c r="AR49" s="86">
        <f t="shared" si="18"/>
        <v>0</v>
      </c>
    </row>
    <row r="50" spans="1:44" x14ac:dyDescent="0.25">
      <c r="A50" s="178"/>
      <c r="B50" s="55" t="str">
        <f>_xlfn.IFNA(VLOOKUP(A50,'Ajánlatkérő(k) adatai'!$B$4:$C$205,2,0),"")</f>
        <v/>
      </c>
      <c r="C50" s="178"/>
      <c r="D50" s="55" t="str">
        <f>_xlfn.IFNA(VLOOKUP(C50,'Számlafizető(k) adatai'!$C$4:$D$203,2,0),"")</f>
        <v/>
      </c>
      <c r="E50" s="55" t="str">
        <f>_xlfn.IFNA(VLOOKUP(C50,'Számlafizető(k) adatai'!$C$4:$M$203,11,0),"")</f>
        <v/>
      </c>
      <c r="F50" s="178"/>
      <c r="G50" s="178"/>
      <c r="H50" s="178"/>
      <c r="I50" s="55" t="str">
        <f>IF(F50="","",VLOOKUP(LEFT(F50,5),'Technikai cellák'!B:C,2,0))</f>
        <v/>
      </c>
      <c r="J50" s="55" t="str">
        <f>IF(F50="","",VLOOKUP(I50,'Technikai cellák'!$C$1:$D$12,2,0))</f>
        <v/>
      </c>
      <c r="K50" s="179"/>
      <c r="L50" s="67" t="str">
        <f t="shared" si="1"/>
        <v/>
      </c>
      <c r="M50" s="68">
        <f t="shared" si="2"/>
        <v>0</v>
      </c>
      <c r="N50" s="66">
        <f t="shared" si="3"/>
        <v>0</v>
      </c>
      <c r="O50" s="152"/>
      <c r="P50" s="172">
        <f t="shared" si="4"/>
        <v>0</v>
      </c>
      <c r="Q50" s="69">
        <f t="shared" si="5"/>
        <v>0</v>
      </c>
      <c r="R50" s="62">
        <f t="shared" si="6"/>
        <v>0</v>
      </c>
      <c r="S50" s="153"/>
      <c r="T50" s="118" t="str">
        <f t="shared" si="19"/>
        <v/>
      </c>
      <c r="U50" s="154"/>
      <c r="V50" s="154"/>
      <c r="W50" s="154"/>
      <c r="X50" s="154"/>
      <c r="Y50" s="154"/>
      <c r="Z50" s="154"/>
      <c r="AA50" s="154"/>
      <c r="AB50" s="154"/>
      <c r="AC50" s="154"/>
      <c r="AD50" s="154"/>
      <c r="AE50" s="154"/>
      <c r="AF50" s="154"/>
      <c r="AG50" s="63">
        <f t="shared" si="7"/>
        <v>0</v>
      </c>
      <c r="AH50" s="56">
        <f t="shared" si="8"/>
        <v>0</v>
      </c>
      <c r="AI50" s="56">
        <f t="shared" si="9"/>
        <v>0</v>
      </c>
      <c r="AJ50" s="56">
        <f t="shared" si="10"/>
        <v>0</v>
      </c>
      <c r="AK50" s="56">
        <f t="shared" si="11"/>
        <v>0</v>
      </c>
      <c r="AL50" s="56">
        <f t="shared" si="12"/>
        <v>0</v>
      </c>
      <c r="AM50" s="56">
        <f t="shared" si="13"/>
        <v>0</v>
      </c>
      <c r="AN50" s="56">
        <f t="shared" si="14"/>
        <v>0</v>
      </c>
      <c r="AO50" s="56">
        <f t="shared" si="15"/>
        <v>0</v>
      </c>
      <c r="AP50" s="56">
        <f t="shared" si="16"/>
        <v>0</v>
      </c>
      <c r="AQ50" s="56">
        <f t="shared" si="17"/>
        <v>0</v>
      </c>
      <c r="AR50" s="86">
        <f t="shared" si="18"/>
        <v>0</v>
      </c>
    </row>
    <row r="51" spans="1:44" x14ac:dyDescent="0.25">
      <c r="A51" s="178"/>
      <c r="B51" s="55" t="str">
        <f>_xlfn.IFNA(VLOOKUP(A51,'Ajánlatkérő(k) adatai'!$B$4:$C$205,2,0),"")</f>
        <v/>
      </c>
      <c r="C51" s="178"/>
      <c r="D51" s="55" t="str">
        <f>_xlfn.IFNA(VLOOKUP(C51,'Számlafizető(k) adatai'!$C$4:$D$203,2,0),"")</f>
        <v/>
      </c>
      <c r="E51" s="55" t="str">
        <f>_xlfn.IFNA(VLOOKUP(C51,'Számlafizető(k) adatai'!$C$4:$M$203,11,0),"")</f>
        <v/>
      </c>
      <c r="F51" s="178"/>
      <c r="G51" s="178"/>
      <c r="H51" s="178"/>
      <c r="I51" s="55" t="str">
        <f>IF(F51="","",VLOOKUP(LEFT(F51,5),'Technikai cellák'!B:C,2,0))</f>
        <v/>
      </c>
      <c r="J51" s="55" t="str">
        <f>IF(F51="","",VLOOKUP(I51,'Technikai cellák'!$C$1:$D$12,2,0))</f>
        <v/>
      </c>
      <c r="K51" s="179"/>
      <c r="L51" s="67" t="str">
        <f t="shared" si="1"/>
        <v/>
      </c>
      <c r="M51" s="68">
        <f t="shared" si="2"/>
        <v>0</v>
      </c>
      <c r="N51" s="66">
        <f t="shared" si="3"/>
        <v>0</v>
      </c>
      <c r="O51" s="152"/>
      <c r="P51" s="172">
        <f t="shared" si="4"/>
        <v>0</v>
      </c>
      <c r="Q51" s="69">
        <f t="shared" si="5"/>
        <v>0</v>
      </c>
      <c r="R51" s="62">
        <f t="shared" si="6"/>
        <v>0</v>
      </c>
      <c r="S51" s="153"/>
      <c r="T51" s="118" t="str">
        <f t="shared" si="19"/>
        <v/>
      </c>
      <c r="U51" s="154"/>
      <c r="V51" s="154"/>
      <c r="W51" s="154"/>
      <c r="X51" s="154"/>
      <c r="Y51" s="154"/>
      <c r="Z51" s="154"/>
      <c r="AA51" s="154"/>
      <c r="AB51" s="154"/>
      <c r="AC51" s="154"/>
      <c r="AD51" s="154"/>
      <c r="AE51" s="154"/>
      <c r="AF51" s="154"/>
      <c r="AG51" s="63">
        <f t="shared" si="7"/>
        <v>0</v>
      </c>
      <c r="AH51" s="56">
        <f t="shared" si="8"/>
        <v>0</v>
      </c>
      <c r="AI51" s="56">
        <f t="shared" si="9"/>
        <v>0</v>
      </c>
      <c r="AJ51" s="56">
        <f t="shared" si="10"/>
        <v>0</v>
      </c>
      <c r="AK51" s="56">
        <f t="shared" si="11"/>
        <v>0</v>
      </c>
      <c r="AL51" s="56">
        <f t="shared" si="12"/>
        <v>0</v>
      </c>
      <c r="AM51" s="56">
        <f t="shared" si="13"/>
        <v>0</v>
      </c>
      <c r="AN51" s="56">
        <f t="shared" si="14"/>
        <v>0</v>
      </c>
      <c r="AO51" s="56">
        <f t="shared" si="15"/>
        <v>0</v>
      </c>
      <c r="AP51" s="56">
        <f t="shared" si="16"/>
        <v>0</v>
      </c>
      <c r="AQ51" s="56">
        <f t="shared" si="17"/>
        <v>0</v>
      </c>
      <c r="AR51" s="86">
        <f t="shared" si="18"/>
        <v>0</v>
      </c>
    </row>
    <row r="52" spans="1:44" x14ac:dyDescent="0.25">
      <c r="A52" s="178"/>
      <c r="B52" s="55" t="str">
        <f>_xlfn.IFNA(VLOOKUP(A52,'Ajánlatkérő(k) adatai'!$B$4:$C$205,2,0),"")</f>
        <v/>
      </c>
      <c r="C52" s="178"/>
      <c r="D52" s="55" t="str">
        <f>_xlfn.IFNA(VLOOKUP(C52,'Számlafizető(k) adatai'!$C$4:$D$203,2,0),"")</f>
        <v/>
      </c>
      <c r="E52" s="55" t="str">
        <f>_xlfn.IFNA(VLOOKUP(C52,'Számlafizető(k) adatai'!$C$4:$M$203,11,0),"")</f>
        <v/>
      </c>
      <c r="F52" s="178"/>
      <c r="G52" s="178"/>
      <c r="H52" s="178"/>
      <c r="I52" s="55" t="str">
        <f>IF(F52="","",VLOOKUP(LEFT(F52,5),'Technikai cellák'!B:C,2,0))</f>
        <v/>
      </c>
      <c r="J52" s="55" t="str">
        <f>IF(F52="","",VLOOKUP(I52,'Technikai cellák'!$C$1:$D$12,2,0))</f>
        <v/>
      </c>
      <c r="K52" s="179"/>
      <c r="L52" s="67" t="str">
        <f t="shared" si="1"/>
        <v/>
      </c>
      <c r="M52" s="68">
        <f t="shared" si="2"/>
        <v>0</v>
      </c>
      <c r="N52" s="66">
        <f t="shared" si="3"/>
        <v>0</v>
      </c>
      <c r="O52" s="152"/>
      <c r="P52" s="172">
        <f t="shared" si="4"/>
        <v>0</v>
      </c>
      <c r="Q52" s="69">
        <f t="shared" si="5"/>
        <v>0</v>
      </c>
      <c r="R52" s="62">
        <f t="shared" si="6"/>
        <v>0</v>
      </c>
      <c r="S52" s="153"/>
      <c r="T52" s="118" t="str">
        <f t="shared" si="19"/>
        <v/>
      </c>
      <c r="U52" s="154"/>
      <c r="V52" s="154"/>
      <c r="W52" s="154"/>
      <c r="X52" s="154"/>
      <c r="Y52" s="154"/>
      <c r="Z52" s="154"/>
      <c r="AA52" s="154"/>
      <c r="AB52" s="154"/>
      <c r="AC52" s="154"/>
      <c r="AD52" s="154"/>
      <c r="AE52" s="154"/>
      <c r="AF52" s="154"/>
      <c r="AG52" s="63">
        <f t="shared" si="7"/>
        <v>0</v>
      </c>
      <c r="AH52" s="56">
        <f t="shared" si="8"/>
        <v>0</v>
      </c>
      <c r="AI52" s="56">
        <f t="shared" si="9"/>
        <v>0</v>
      </c>
      <c r="AJ52" s="56">
        <f t="shared" si="10"/>
        <v>0</v>
      </c>
      <c r="AK52" s="56">
        <f t="shared" si="11"/>
        <v>0</v>
      </c>
      <c r="AL52" s="56">
        <f t="shared" si="12"/>
        <v>0</v>
      </c>
      <c r="AM52" s="56">
        <f t="shared" si="13"/>
        <v>0</v>
      </c>
      <c r="AN52" s="56">
        <f t="shared" si="14"/>
        <v>0</v>
      </c>
      <c r="AO52" s="56">
        <f t="shared" si="15"/>
        <v>0</v>
      </c>
      <c r="AP52" s="56">
        <f t="shared" si="16"/>
        <v>0</v>
      </c>
      <c r="AQ52" s="56">
        <f t="shared" si="17"/>
        <v>0</v>
      </c>
      <c r="AR52" s="86">
        <f t="shared" si="18"/>
        <v>0</v>
      </c>
    </row>
    <row r="53" spans="1:44" x14ac:dyDescent="0.25">
      <c r="A53" s="178"/>
      <c r="B53" s="55" t="str">
        <f>_xlfn.IFNA(VLOOKUP(A53,'Ajánlatkérő(k) adatai'!$B$4:$C$205,2,0),"")</f>
        <v/>
      </c>
      <c r="C53" s="178"/>
      <c r="D53" s="55" t="str">
        <f>_xlfn.IFNA(VLOOKUP(C53,'Számlafizető(k) adatai'!$C$4:$D$203,2,0),"")</f>
        <v/>
      </c>
      <c r="E53" s="55" t="str">
        <f>_xlfn.IFNA(VLOOKUP(C53,'Számlafizető(k) adatai'!$C$4:$M$203,11,0),"")</f>
        <v/>
      </c>
      <c r="F53" s="178"/>
      <c r="G53" s="178"/>
      <c r="H53" s="178"/>
      <c r="I53" s="55" t="str">
        <f>IF(F53="","",VLOOKUP(LEFT(F53,5),'Technikai cellák'!B:C,2,0))</f>
        <v/>
      </c>
      <c r="J53" s="55" t="str">
        <f>IF(F53="","",VLOOKUP(I53,'Technikai cellák'!$C$1:$D$12,2,0))</f>
        <v/>
      </c>
      <c r="K53" s="179"/>
      <c r="L53" s="67" t="str">
        <f t="shared" si="1"/>
        <v/>
      </c>
      <c r="M53" s="68">
        <f t="shared" si="2"/>
        <v>0</v>
      </c>
      <c r="N53" s="66">
        <f t="shared" si="3"/>
        <v>0</v>
      </c>
      <c r="O53" s="152"/>
      <c r="P53" s="172">
        <f t="shared" si="4"/>
        <v>0</v>
      </c>
      <c r="Q53" s="69">
        <f t="shared" si="5"/>
        <v>0</v>
      </c>
      <c r="R53" s="62">
        <f t="shared" si="6"/>
        <v>0</v>
      </c>
      <c r="S53" s="153"/>
      <c r="T53" s="118" t="str">
        <f t="shared" si="19"/>
        <v/>
      </c>
      <c r="U53" s="154"/>
      <c r="V53" s="154"/>
      <c r="W53" s="154"/>
      <c r="X53" s="154"/>
      <c r="Y53" s="154"/>
      <c r="Z53" s="154"/>
      <c r="AA53" s="154"/>
      <c r="AB53" s="154"/>
      <c r="AC53" s="154"/>
      <c r="AD53" s="154"/>
      <c r="AE53" s="154"/>
      <c r="AF53" s="154"/>
      <c r="AG53" s="63">
        <f t="shared" si="7"/>
        <v>0</v>
      </c>
      <c r="AH53" s="56">
        <f t="shared" si="8"/>
        <v>0</v>
      </c>
      <c r="AI53" s="56">
        <f t="shared" si="9"/>
        <v>0</v>
      </c>
      <c r="AJ53" s="56">
        <f t="shared" si="10"/>
        <v>0</v>
      </c>
      <c r="AK53" s="56">
        <f t="shared" si="11"/>
        <v>0</v>
      </c>
      <c r="AL53" s="56">
        <f t="shared" si="12"/>
        <v>0</v>
      </c>
      <c r="AM53" s="56">
        <f t="shared" si="13"/>
        <v>0</v>
      </c>
      <c r="AN53" s="56">
        <f t="shared" si="14"/>
        <v>0</v>
      </c>
      <c r="AO53" s="56">
        <f t="shared" si="15"/>
        <v>0</v>
      </c>
      <c r="AP53" s="56">
        <f t="shared" si="16"/>
        <v>0</v>
      </c>
      <c r="AQ53" s="56">
        <f t="shared" si="17"/>
        <v>0</v>
      </c>
      <c r="AR53" s="86">
        <f t="shared" si="18"/>
        <v>0</v>
      </c>
    </row>
    <row r="54" spans="1:44" x14ac:dyDescent="0.25">
      <c r="A54" s="178"/>
      <c r="B54" s="55" t="str">
        <f>_xlfn.IFNA(VLOOKUP(A54,'Ajánlatkérő(k) adatai'!$B$4:$C$205,2,0),"")</f>
        <v/>
      </c>
      <c r="C54" s="178"/>
      <c r="D54" s="55" t="str">
        <f>_xlfn.IFNA(VLOOKUP(C54,'Számlafizető(k) adatai'!$C$4:$D$203,2,0),"")</f>
        <v/>
      </c>
      <c r="E54" s="55" t="str">
        <f>_xlfn.IFNA(VLOOKUP(C54,'Számlafizető(k) adatai'!$C$4:$M$203,11,0),"")</f>
        <v/>
      </c>
      <c r="F54" s="178"/>
      <c r="G54" s="178"/>
      <c r="H54" s="178"/>
      <c r="I54" s="55" t="str">
        <f>IF(F54="","",VLOOKUP(LEFT(F54,5),'Technikai cellák'!B:C,2,0))</f>
        <v/>
      </c>
      <c r="J54" s="55" t="str">
        <f>IF(F54="","",VLOOKUP(I54,'Technikai cellák'!$C$1:$D$12,2,0))</f>
        <v/>
      </c>
      <c r="K54" s="179"/>
      <c r="L54" s="67" t="str">
        <f t="shared" si="1"/>
        <v/>
      </c>
      <c r="M54" s="68">
        <f t="shared" si="2"/>
        <v>0</v>
      </c>
      <c r="N54" s="66">
        <f t="shared" si="3"/>
        <v>0</v>
      </c>
      <c r="O54" s="152"/>
      <c r="P54" s="172">
        <f t="shared" si="4"/>
        <v>0</v>
      </c>
      <c r="Q54" s="69">
        <f t="shared" si="5"/>
        <v>0</v>
      </c>
      <c r="R54" s="62">
        <f t="shared" si="6"/>
        <v>0</v>
      </c>
      <c r="S54" s="153"/>
      <c r="T54" s="118" t="str">
        <f t="shared" si="19"/>
        <v/>
      </c>
      <c r="U54" s="154"/>
      <c r="V54" s="154"/>
      <c r="W54" s="154"/>
      <c r="X54" s="154"/>
      <c r="Y54" s="154"/>
      <c r="Z54" s="154"/>
      <c r="AA54" s="154"/>
      <c r="AB54" s="154"/>
      <c r="AC54" s="154"/>
      <c r="AD54" s="154"/>
      <c r="AE54" s="154"/>
      <c r="AF54" s="154"/>
      <c r="AG54" s="63">
        <f t="shared" si="7"/>
        <v>0</v>
      </c>
      <c r="AH54" s="56">
        <f t="shared" si="8"/>
        <v>0</v>
      </c>
      <c r="AI54" s="56">
        <f t="shared" si="9"/>
        <v>0</v>
      </c>
      <c r="AJ54" s="56">
        <f t="shared" si="10"/>
        <v>0</v>
      </c>
      <c r="AK54" s="56">
        <f t="shared" si="11"/>
        <v>0</v>
      </c>
      <c r="AL54" s="56">
        <f t="shared" si="12"/>
        <v>0</v>
      </c>
      <c r="AM54" s="56">
        <f t="shared" si="13"/>
        <v>0</v>
      </c>
      <c r="AN54" s="56">
        <f t="shared" si="14"/>
        <v>0</v>
      </c>
      <c r="AO54" s="56">
        <f t="shared" si="15"/>
        <v>0</v>
      </c>
      <c r="AP54" s="56">
        <f t="shared" si="16"/>
        <v>0</v>
      </c>
      <c r="AQ54" s="56">
        <f t="shared" si="17"/>
        <v>0</v>
      </c>
      <c r="AR54" s="86">
        <f t="shared" si="18"/>
        <v>0</v>
      </c>
    </row>
    <row r="55" spans="1:44" x14ac:dyDescent="0.25">
      <c r="A55" s="178"/>
      <c r="B55" s="55" t="str">
        <f>_xlfn.IFNA(VLOOKUP(A55,'Ajánlatkérő(k) adatai'!$B$4:$C$205,2,0),"")</f>
        <v/>
      </c>
      <c r="C55" s="178"/>
      <c r="D55" s="55" t="str">
        <f>_xlfn.IFNA(VLOOKUP(C55,'Számlafizető(k) adatai'!$C$4:$D$203,2,0),"")</f>
        <v/>
      </c>
      <c r="E55" s="55" t="str">
        <f>_xlfn.IFNA(VLOOKUP(C55,'Számlafizető(k) adatai'!$C$4:$M$203,11,0),"")</f>
        <v/>
      </c>
      <c r="F55" s="178"/>
      <c r="G55" s="178"/>
      <c r="H55" s="178"/>
      <c r="I55" s="55" t="str">
        <f>IF(F55="","",VLOOKUP(LEFT(F55,5),'Technikai cellák'!B:C,2,0))</f>
        <v/>
      </c>
      <c r="J55" s="55" t="str">
        <f>IF(F55="","",VLOOKUP(I55,'Technikai cellák'!$C$1:$D$12,2,0))</f>
        <v/>
      </c>
      <c r="K55" s="179"/>
      <c r="L55" s="67" t="str">
        <f t="shared" si="1"/>
        <v/>
      </c>
      <c r="M55" s="68">
        <f t="shared" si="2"/>
        <v>0</v>
      </c>
      <c r="N55" s="66">
        <f t="shared" si="3"/>
        <v>0</v>
      </c>
      <c r="O55" s="152"/>
      <c r="P55" s="172">
        <f t="shared" si="4"/>
        <v>0</v>
      </c>
      <c r="Q55" s="69">
        <f t="shared" si="5"/>
        <v>0</v>
      </c>
      <c r="R55" s="62">
        <f t="shared" si="6"/>
        <v>0</v>
      </c>
      <c r="S55" s="153"/>
      <c r="T55" s="118" t="str">
        <f t="shared" si="19"/>
        <v/>
      </c>
      <c r="U55" s="154"/>
      <c r="V55" s="154"/>
      <c r="W55" s="154"/>
      <c r="X55" s="154"/>
      <c r="Y55" s="154"/>
      <c r="Z55" s="154"/>
      <c r="AA55" s="154"/>
      <c r="AB55" s="154"/>
      <c r="AC55" s="154"/>
      <c r="AD55" s="154"/>
      <c r="AE55" s="154"/>
      <c r="AF55" s="154"/>
      <c r="AG55" s="63">
        <f t="shared" si="7"/>
        <v>0</v>
      </c>
      <c r="AH55" s="56">
        <f t="shared" si="8"/>
        <v>0</v>
      </c>
      <c r="AI55" s="56">
        <f t="shared" si="9"/>
        <v>0</v>
      </c>
      <c r="AJ55" s="56">
        <f t="shared" si="10"/>
        <v>0</v>
      </c>
      <c r="AK55" s="56">
        <f t="shared" si="11"/>
        <v>0</v>
      </c>
      <c r="AL55" s="56">
        <f t="shared" si="12"/>
        <v>0</v>
      </c>
      <c r="AM55" s="56">
        <f t="shared" si="13"/>
        <v>0</v>
      </c>
      <c r="AN55" s="56">
        <f t="shared" si="14"/>
        <v>0</v>
      </c>
      <c r="AO55" s="56">
        <f t="shared" si="15"/>
        <v>0</v>
      </c>
      <c r="AP55" s="56">
        <f t="shared" si="16"/>
        <v>0</v>
      </c>
      <c r="AQ55" s="56">
        <f t="shared" si="17"/>
        <v>0</v>
      </c>
      <c r="AR55" s="86">
        <f t="shared" si="18"/>
        <v>0</v>
      </c>
    </row>
    <row r="56" spans="1:44" x14ac:dyDescent="0.25">
      <c r="A56" s="178"/>
      <c r="B56" s="55" t="str">
        <f>_xlfn.IFNA(VLOOKUP(A56,'Ajánlatkérő(k) adatai'!$B$4:$C$205,2,0),"")</f>
        <v/>
      </c>
      <c r="C56" s="178"/>
      <c r="D56" s="55" t="str">
        <f>_xlfn.IFNA(VLOOKUP(C56,'Számlafizető(k) adatai'!$C$4:$D$203,2,0),"")</f>
        <v/>
      </c>
      <c r="E56" s="55" t="str">
        <f>_xlfn.IFNA(VLOOKUP(C56,'Számlafizető(k) adatai'!$C$4:$M$203,11,0),"")</f>
        <v/>
      </c>
      <c r="F56" s="178"/>
      <c r="G56" s="178"/>
      <c r="H56" s="178"/>
      <c r="I56" s="55" t="str">
        <f>IF(F56="","",VLOOKUP(LEFT(F56,5),'Technikai cellák'!B:C,2,0))</f>
        <v/>
      </c>
      <c r="J56" s="55" t="str">
        <f>IF(F56="","",VLOOKUP(I56,'Technikai cellák'!$C$1:$D$12,2,0))</f>
        <v/>
      </c>
      <c r="K56" s="179"/>
      <c r="L56" s="67" t="str">
        <f t="shared" si="1"/>
        <v/>
      </c>
      <c r="M56" s="68">
        <f t="shared" si="2"/>
        <v>0</v>
      </c>
      <c r="N56" s="66">
        <f t="shared" si="3"/>
        <v>0</v>
      </c>
      <c r="O56" s="152"/>
      <c r="P56" s="172">
        <f t="shared" si="4"/>
        <v>0</v>
      </c>
      <c r="Q56" s="69">
        <f t="shared" si="5"/>
        <v>0</v>
      </c>
      <c r="R56" s="62">
        <f t="shared" si="6"/>
        <v>0</v>
      </c>
      <c r="S56" s="153"/>
      <c r="T56" s="118" t="str">
        <f t="shared" si="19"/>
        <v/>
      </c>
      <c r="U56" s="154"/>
      <c r="V56" s="154"/>
      <c r="W56" s="154"/>
      <c r="X56" s="154"/>
      <c r="Y56" s="154"/>
      <c r="Z56" s="154"/>
      <c r="AA56" s="154"/>
      <c r="AB56" s="154"/>
      <c r="AC56" s="154"/>
      <c r="AD56" s="154"/>
      <c r="AE56" s="154"/>
      <c r="AF56" s="154"/>
      <c r="AG56" s="63">
        <f t="shared" si="7"/>
        <v>0</v>
      </c>
      <c r="AH56" s="56">
        <f t="shared" si="8"/>
        <v>0</v>
      </c>
      <c r="AI56" s="56">
        <f t="shared" si="9"/>
        <v>0</v>
      </c>
      <c r="AJ56" s="56">
        <f t="shared" si="10"/>
        <v>0</v>
      </c>
      <c r="AK56" s="56">
        <f t="shared" si="11"/>
        <v>0</v>
      </c>
      <c r="AL56" s="56">
        <f t="shared" si="12"/>
        <v>0</v>
      </c>
      <c r="AM56" s="56">
        <f t="shared" si="13"/>
        <v>0</v>
      </c>
      <c r="AN56" s="56">
        <f t="shared" si="14"/>
        <v>0</v>
      </c>
      <c r="AO56" s="56">
        <f t="shared" si="15"/>
        <v>0</v>
      </c>
      <c r="AP56" s="56">
        <f t="shared" si="16"/>
        <v>0</v>
      </c>
      <c r="AQ56" s="56">
        <f t="shared" si="17"/>
        <v>0</v>
      </c>
      <c r="AR56" s="86">
        <f t="shared" si="18"/>
        <v>0</v>
      </c>
    </row>
    <row r="57" spans="1:44" x14ac:dyDescent="0.25">
      <c r="A57" s="178"/>
      <c r="B57" s="55" t="str">
        <f>_xlfn.IFNA(VLOOKUP(A57,'Ajánlatkérő(k) adatai'!$B$4:$C$205,2,0),"")</f>
        <v/>
      </c>
      <c r="C57" s="178"/>
      <c r="D57" s="55" t="str">
        <f>_xlfn.IFNA(VLOOKUP(C57,'Számlafizető(k) adatai'!$C$4:$D$203,2,0),"")</f>
        <v/>
      </c>
      <c r="E57" s="55" t="str">
        <f>_xlfn.IFNA(VLOOKUP(C57,'Számlafizető(k) adatai'!$C$4:$M$203,11,0),"")</f>
        <v/>
      </c>
      <c r="F57" s="178"/>
      <c r="G57" s="178"/>
      <c r="H57" s="178"/>
      <c r="I57" s="55" t="str">
        <f>IF(F57="","",VLOOKUP(LEFT(F57,5),'Technikai cellák'!B:C,2,0))</f>
        <v/>
      </c>
      <c r="J57" s="55" t="str">
        <f>IF(F57="","",VLOOKUP(I57,'Technikai cellák'!$C$1:$D$12,2,0))</f>
        <v/>
      </c>
      <c r="K57" s="179"/>
      <c r="L57" s="67" t="str">
        <f t="shared" si="1"/>
        <v/>
      </c>
      <c r="M57" s="68">
        <f t="shared" si="2"/>
        <v>0</v>
      </c>
      <c r="N57" s="66">
        <f t="shared" si="3"/>
        <v>0</v>
      </c>
      <c r="O57" s="152"/>
      <c r="P57" s="172">
        <f t="shared" si="4"/>
        <v>0</v>
      </c>
      <c r="Q57" s="69">
        <f t="shared" si="5"/>
        <v>0</v>
      </c>
      <c r="R57" s="62">
        <f t="shared" si="6"/>
        <v>0</v>
      </c>
      <c r="S57" s="153"/>
      <c r="T57" s="118" t="str">
        <f t="shared" si="19"/>
        <v/>
      </c>
      <c r="U57" s="154"/>
      <c r="V57" s="154"/>
      <c r="W57" s="154"/>
      <c r="X57" s="154"/>
      <c r="Y57" s="154"/>
      <c r="Z57" s="154"/>
      <c r="AA57" s="154"/>
      <c r="AB57" s="154"/>
      <c r="AC57" s="154"/>
      <c r="AD57" s="154"/>
      <c r="AE57" s="154"/>
      <c r="AF57" s="154"/>
      <c r="AG57" s="63">
        <f t="shared" si="7"/>
        <v>0</v>
      </c>
      <c r="AH57" s="56">
        <f t="shared" si="8"/>
        <v>0</v>
      </c>
      <c r="AI57" s="56">
        <f t="shared" si="9"/>
        <v>0</v>
      </c>
      <c r="AJ57" s="56">
        <f t="shared" si="10"/>
        <v>0</v>
      </c>
      <c r="AK57" s="56">
        <f t="shared" si="11"/>
        <v>0</v>
      </c>
      <c r="AL57" s="56">
        <f t="shared" si="12"/>
        <v>0</v>
      </c>
      <c r="AM57" s="56">
        <f t="shared" si="13"/>
        <v>0</v>
      </c>
      <c r="AN57" s="56">
        <f t="shared" si="14"/>
        <v>0</v>
      </c>
      <c r="AO57" s="56">
        <f t="shared" si="15"/>
        <v>0</v>
      </c>
      <c r="AP57" s="56">
        <f t="shared" si="16"/>
        <v>0</v>
      </c>
      <c r="AQ57" s="56">
        <f t="shared" si="17"/>
        <v>0</v>
      </c>
      <c r="AR57" s="86">
        <f t="shared" si="18"/>
        <v>0</v>
      </c>
    </row>
    <row r="58" spans="1:44" x14ac:dyDescent="0.25">
      <c r="A58" s="178"/>
      <c r="B58" s="55" t="str">
        <f>_xlfn.IFNA(VLOOKUP(A58,'Ajánlatkérő(k) adatai'!$B$4:$C$205,2,0),"")</f>
        <v/>
      </c>
      <c r="C58" s="178"/>
      <c r="D58" s="55" t="str">
        <f>_xlfn.IFNA(VLOOKUP(C58,'Számlafizető(k) adatai'!$C$4:$D$203,2,0),"")</f>
        <v/>
      </c>
      <c r="E58" s="55" t="str">
        <f>_xlfn.IFNA(VLOOKUP(C58,'Számlafizető(k) adatai'!$C$4:$M$203,11,0),"")</f>
        <v/>
      </c>
      <c r="F58" s="178"/>
      <c r="G58" s="178"/>
      <c r="H58" s="178"/>
      <c r="I58" s="55" t="str">
        <f>IF(F58="","",VLOOKUP(LEFT(F58,5),'Technikai cellák'!B:C,2,0))</f>
        <v/>
      </c>
      <c r="J58" s="55" t="str">
        <f>IF(F58="","",VLOOKUP(I58,'Technikai cellák'!$C$1:$D$12,2,0))</f>
        <v/>
      </c>
      <c r="K58" s="179"/>
      <c r="L58" s="67" t="str">
        <f t="shared" si="1"/>
        <v/>
      </c>
      <c r="M58" s="68">
        <f t="shared" si="2"/>
        <v>0</v>
      </c>
      <c r="N58" s="66">
        <f t="shared" si="3"/>
        <v>0</v>
      </c>
      <c r="O58" s="152"/>
      <c r="P58" s="172">
        <f t="shared" si="4"/>
        <v>0</v>
      </c>
      <c r="Q58" s="69">
        <f t="shared" si="5"/>
        <v>0</v>
      </c>
      <c r="R58" s="62">
        <f t="shared" si="6"/>
        <v>0</v>
      </c>
      <c r="S58" s="153"/>
      <c r="T58" s="118" t="str">
        <f t="shared" si="19"/>
        <v/>
      </c>
      <c r="U58" s="154"/>
      <c r="V58" s="154"/>
      <c r="W58" s="154"/>
      <c r="X58" s="154"/>
      <c r="Y58" s="154"/>
      <c r="Z58" s="154"/>
      <c r="AA58" s="154"/>
      <c r="AB58" s="154"/>
      <c r="AC58" s="154"/>
      <c r="AD58" s="154"/>
      <c r="AE58" s="154"/>
      <c r="AF58" s="154"/>
      <c r="AG58" s="63">
        <f t="shared" si="7"/>
        <v>0</v>
      </c>
      <c r="AH58" s="56">
        <f t="shared" si="8"/>
        <v>0</v>
      </c>
      <c r="AI58" s="56">
        <f t="shared" si="9"/>
        <v>0</v>
      </c>
      <c r="AJ58" s="56">
        <f t="shared" si="10"/>
        <v>0</v>
      </c>
      <c r="AK58" s="56">
        <f t="shared" si="11"/>
        <v>0</v>
      </c>
      <c r="AL58" s="56">
        <f t="shared" si="12"/>
        <v>0</v>
      </c>
      <c r="AM58" s="56">
        <f t="shared" si="13"/>
        <v>0</v>
      </c>
      <c r="AN58" s="56">
        <f t="shared" si="14"/>
        <v>0</v>
      </c>
      <c r="AO58" s="56">
        <f t="shared" si="15"/>
        <v>0</v>
      </c>
      <c r="AP58" s="56">
        <f t="shared" si="16"/>
        <v>0</v>
      </c>
      <c r="AQ58" s="56">
        <f t="shared" si="17"/>
        <v>0</v>
      </c>
      <c r="AR58" s="86">
        <f t="shared" si="18"/>
        <v>0</v>
      </c>
    </row>
    <row r="59" spans="1:44" x14ac:dyDescent="0.25">
      <c r="A59" s="178"/>
      <c r="B59" s="55" t="str">
        <f>_xlfn.IFNA(VLOOKUP(A59,'Ajánlatkérő(k) adatai'!$B$4:$C$205,2,0),"")</f>
        <v/>
      </c>
      <c r="C59" s="178"/>
      <c r="D59" s="55" t="str">
        <f>_xlfn.IFNA(VLOOKUP(C59,'Számlafizető(k) adatai'!$C$4:$D$203,2,0),"")</f>
        <v/>
      </c>
      <c r="E59" s="55" t="str">
        <f>_xlfn.IFNA(VLOOKUP(C59,'Számlafizető(k) adatai'!$C$4:$M$203,11,0),"")</f>
        <v/>
      </c>
      <c r="F59" s="178"/>
      <c r="G59" s="178"/>
      <c r="H59" s="178"/>
      <c r="I59" s="55" t="str">
        <f>IF(F59="","",VLOOKUP(LEFT(F59,5),'Technikai cellák'!B:C,2,0))</f>
        <v/>
      </c>
      <c r="J59" s="55" t="str">
        <f>IF(F59="","",VLOOKUP(I59,'Technikai cellák'!$C$1:$D$12,2,0))</f>
        <v/>
      </c>
      <c r="K59" s="179"/>
      <c r="L59" s="67" t="str">
        <f t="shared" si="1"/>
        <v/>
      </c>
      <c r="M59" s="68">
        <f t="shared" si="2"/>
        <v>0</v>
      </c>
      <c r="N59" s="66">
        <f t="shared" si="3"/>
        <v>0</v>
      </c>
      <c r="O59" s="152"/>
      <c r="P59" s="172">
        <f t="shared" si="4"/>
        <v>0</v>
      </c>
      <c r="Q59" s="69">
        <f t="shared" si="5"/>
        <v>0</v>
      </c>
      <c r="R59" s="62">
        <f t="shared" si="6"/>
        <v>0</v>
      </c>
      <c r="S59" s="153"/>
      <c r="T59" s="118" t="str">
        <f t="shared" si="19"/>
        <v/>
      </c>
      <c r="U59" s="154"/>
      <c r="V59" s="154"/>
      <c r="W59" s="154"/>
      <c r="X59" s="154"/>
      <c r="Y59" s="154"/>
      <c r="Z59" s="154"/>
      <c r="AA59" s="154"/>
      <c r="AB59" s="154"/>
      <c r="AC59" s="154"/>
      <c r="AD59" s="154"/>
      <c r="AE59" s="154"/>
      <c r="AF59" s="154"/>
      <c r="AG59" s="63">
        <f t="shared" si="7"/>
        <v>0</v>
      </c>
      <c r="AH59" s="56">
        <f t="shared" si="8"/>
        <v>0</v>
      </c>
      <c r="AI59" s="56">
        <f t="shared" si="9"/>
        <v>0</v>
      </c>
      <c r="AJ59" s="56">
        <f t="shared" si="10"/>
        <v>0</v>
      </c>
      <c r="AK59" s="56">
        <f t="shared" si="11"/>
        <v>0</v>
      </c>
      <c r="AL59" s="56">
        <f t="shared" si="12"/>
        <v>0</v>
      </c>
      <c r="AM59" s="56">
        <f t="shared" si="13"/>
        <v>0</v>
      </c>
      <c r="AN59" s="56">
        <f t="shared" si="14"/>
        <v>0</v>
      </c>
      <c r="AO59" s="56">
        <f t="shared" si="15"/>
        <v>0</v>
      </c>
      <c r="AP59" s="56">
        <f t="shared" si="16"/>
        <v>0</v>
      </c>
      <c r="AQ59" s="56">
        <f t="shared" si="17"/>
        <v>0</v>
      </c>
      <c r="AR59" s="86">
        <f t="shared" si="18"/>
        <v>0</v>
      </c>
    </row>
    <row r="60" spans="1:44" x14ac:dyDescent="0.25">
      <c r="A60" s="178"/>
      <c r="B60" s="55" t="str">
        <f>_xlfn.IFNA(VLOOKUP(A60,'Ajánlatkérő(k) adatai'!$B$4:$C$205,2,0),"")</f>
        <v/>
      </c>
      <c r="C60" s="178"/>
      <c r="D60" s="55" t="str">
        <f>_xlfn.IFNA(VLOOKUP(C60,'Számlafizető(k) adatai'!$C$4:$D$203,2,0),"")</f>
        <v/>
      </c>
      <c r="E60" s="55" t="str">
        <f>_xlfn.IFNA(VLOOKUP(C60,'Számlafizető(k) adatai'!$C$4:$M$203,11,0),"")</f>
        <v/>
      </c>
      <c r="F60" s="178"/>
      <c r="G60" s="178"/>
      <c r="H60" s="178"/>
      <c r="I60" s="55" t="str">
        <f>IF(F60="","",VLOOKUP(LEFT(F60,5),'Technikai cellák'!B:C,2,0))</f>
        <v/>
      </c>
      <c r="J60" s="55" t="str">
        <f>IF(F60="","",VLOOKUP(I60,'Technikai cellák'!$C$1:$D$12,2,0))</f>
        <v/>
      </c>
      <c r="K60" s="179"/>
      <c r="L60" s="67" t="str">
        <f t="shared" si="1"/>
        <v/>
      </c>
      <c r="M60" s="68">
        <f t="shared" si="2"/>
        <v>0</v>
      </c>
      <c r="N60" s="66">
        <f t="shared" si="3"/>
        <v>0</v>
      </c>
      <c r="O60" s="152"/>
      <c r="P60" s="172">
        <f t="shared" si="4"/>
        <v>0</v>
      </c>
      <c r="Q60" s="69">
        <f t="shared" si="5"/>
        <v>0</v>
      </c>
      <c r="R60" s="62">
        <f t="shared" si="6"/>
        <v>0</v>
      </c>
      <c r="S60" s="153"/>
      <c r="T60" s="118" t="str">
        <f t="shared" si="19"/>
        <v/>
      </c>
      <c r="U60" s="154"/>
      <c r="V60" s="154"/>
      <c r="W60" s="154"/>
      <c r="X60" s="154"/>
      <c r="Y60" s="154"/>
      <c r="Z60" s="154"/>
      <c r="AA60" s="154"/>
      <c r="AB60" s="154"/>
      <c r="AC60" s="154"/>
      <c r="AD60" s="154"/>
      <c r="AE60" s="154"/>
      <c r="AF60" s="154"/>
      <c r="AG60" s="63">
        <f t="shared" si="7"/>
        <v>0</v>
      </c>
      <c r="AH60" s="56">
        <f t="shared" si="8"/>
        <v>0</v>
      </c>
      <c r="AI60" s="56">
        <f t="shared" si="9"/>
        <v>0</v>
      </c>
      <c r="AJ60" s="56">
        <f t="shared" si="10"/>
        <v>0</v>
      </c>
      <c r="AK60" s="56">
        <f t="shared" si="11"/>
        <v>0</v>
      </c>
      <c r="AL60" s="56">
        <f t="shared" si="12"/>
        <v>0</v>
      </c>
      <c r="AM60" s="56">
        <f t="shared" si="13"/>
        <v>0</v>
      </c>
      <c r="AN60" s="56">
        <f t="shared" si="14"/>
        <v>0</v>
      </c>
      <c r="AO60" s="56">
        <f t="shared" si="15"/>
        <v>0</v>
      </c>
      <c r="AP60" s="56">
        <f t="shared" si="16"/>
        <v>0</v>
      </c>
      <c r="AQ60" s="56">
        <f t="shared" si="17"/>
        <v>0</v>
      </c>
      <c r="AR60" s="86">
        <f t="shared" si="18"/>
        <v>0</v>
      </c>
    </row>
    <row r="61" spans="1:44" x14ac:dyDescent="0.25">
      <c r="A61" s="178"/>
      <c r="B61" s="55" t="str">
        <f>_xlfn.IFNA(VLOOKUP(A61,'Ajánlatkérő(k) adatai'!$B$4:$C$205,2,0),"")</f>
        <v/>
      </c>
      <c r="C61" s="178"/>
      <c r="D61" s="55" t="str">
        <f>_xlfn.IFNA(VLOOKUP(C61,'Számlafizető(k) adatai'!$C$4:$D$203,2,0),"")</f>
        <v/>
      </c>
      <c r="E61" s="55" t="str">
        <f>_xlfn.IFNA(VLOOKUP(C61,'Számlafizető(k) adatai'!$C$4:$M$203,11,0),"")</f>
        <v/>
      </c>
      <c r="F61" s="178"/>
      <c r="G61" s="178"/>
      <c r="H61" s="178"/>
      <c r="I61" s="55" t="str">
        <f>IF(F61="","",VLOOKUP(LEFT(F61,5),'Technikai cellák'!B:C,2,0))</f>
        <v/>
      </c>
      <c r="J61" s="55" t="str">
        <f>IF(F61="","",VLOOKUP(I61,'Technikai cellák'!$C$1:$D$12,2,0))</f>
        <v/>
      </c>
      <c r="K61" s="179"/>
      <c r="L61" s="67" t="str">
        <f t="shared" si="1"/>
        <v/>
      </c>
      <c r="M61" s="68">
        <f t="shared" si="2"/>
        <v>0</v>
      </c>
      <c r="N61" s="66">
        <f t="shared" si="3"/>
        <v>0</v>
      </c>
      <c r="O61" s="152"/>
      <c r="P61" s="172">
        <f t="shared" si="4"/>
        <v>0</v>
      </c>
      <c r="Q61" s="69">
        <f t="shared" si="5"/>
        <v>0</v>
      </c>
      <c r="R61" s="62">
        <f t="shared" si="6"/>
        <v>0</v>
      </c>
      <c r="S61" s="153"/>
      <c r="T61" s="118" t="str">
        <f t="shared" si="19"/>
        <v/>
      </c>
      <c r="U61" s="154"/>
      <c r="V61" s="154"/>
      <c r="W61" s="154"/>
      <c r="X61" s="154"/>
      <c r="Y61" s="154"/>
      <c r="Z61" s="154"/>
      <c r="AA61" s="154"/>
      <c r="AB61" s="154"/>
      <c r="AC61" s="154"/>
      <c r="AD61" s="154"/>
      <c r="AE61" s="154"/>
      <c r="AF61" s="154"/>
      <c r="AG61" s="63">
        <f t="shared" si="7"/>
        <v>0</v>
      </c>
      <c r="AH61" s="56">
        <f t="shared" si="8"/>
        <v>0</v>
      </c>
      <c r="AI61" s="56">
        <f t="shared" si="9"/>
        <v>0</v>
      </c>
      <c r="AJ61" s="56">
        <f t="shared" si="10"/>
        <v>0</v>
      </c>
      <c r="AK61" s="56">
        <f t="shared" si="11"/>
        <v>0</v>
      </c>
      <c r="AL61" s="56">
        <f t="shared" si="12"/>
        <v>0</v>
      </c>
      <c r="AM61" s="56">
        <f t="shared" si="13"/>
        <v>0</v>
      </c>
      <c r="AN61" s="56">
        <f t="shared" si="14"/>
        <v>0</v>
      </c>
      <c r="AO61" s="56">
        <f t="shared" si="15"/>
        <v>0</v>
      </c>
      <c r="AP61" s="56">
        <f t="shared" si="16"/>
        <v>0</v>
      </c>
      <c r="AQ61" s="56">
        <f t="shared" si="17"/>
        <v>0</v>
      </c>
      <c r="AR61" s="86">
        <f t="shared" si="18"/>
        <v>0</v>
      </c>
    </row>
    <row r="62" spans="1:44" x14ac:dyDescent="0.25">
      <c r="A62" s="178"/>
      <c r="B62" s="55" t="str">
        <f>_xlfn.IFNA(VLOOKUP(A62,'Ajánlatkérő(k) adatai'!$B$4:$C$205,2,0),"")</f>
        <v/>
      </c>
      <c r="C62" s="178"/>
      <c r="D62" s="55" t="str">
        <f>_xlfn.IFNA(VLOOKUP(C62,'Számlafizető(k) adatai'!$C$4:$D$203,2,0),"")</f>
        <v/>
      </c>
      <c r="E62" s="55" t="str">
        <f>_xlfn.IFNA(VLOOKUP(C62,'Számlafizető(k) adatai'!$C$4:$M$203,11,0),"")</f>
        <v/>
      </c>
      <c r="F62" s="178"/>
      <c r="G62" s="178"/>
      <c r="H62" s="178"/>
      <c r="I62" s="55" t="str">
        <f>IF(F62="","",VLOOKUP(LEFT(F62,5),'Technikai cellák'!B:C,2,0))</f>
        <v/>
      </c>
      <c r="J62" s="55" t="str">
        <f>IF(F62="","",VLOOKUP(I62,'Technikai cellák'!$C$1:$D$12,2,0))</f>
        <v/>
      </c>
      <c r="K62" s="179"/>
      <c r="L62" s="67" t="str">
        <f t="shared" si="1"/>
        <v/>
      </c>
      <c r="M62" s="68">
        <f t="shared" si="2"/>
        <v>0</v>
      </c>
      <c r="N62" s="66">
        <f t="shared" si="3"/>
        <v>0</v>
      </c>
      <c r="O62" s="152"/>
      <c r="P62" s="172">
        <f t="shared" si="4"/>
        <v>0</v>
      </c>
      <c r="Q62" s="69">
        <f t="shared" si="5"/>
        <v>0</v>
      </c>
      <c r="R62" s="62">
        <f t="shared" si="6"/>
        <v>0</v>
      </c>
      <c r="S62" s="153"/>
      <c r="T62" s="118" t="str">
        <f t="shared" si="19"/>
        <v/>
      </c>
      <c r="U62" s="154"/>
      <c r="V62" s="154"/>
      <c r="W62" s="154"/>
      <c r="X62" s="154"/>
      <c r="Y62" s="154"/>
      <c r="Z62" s="154"/>
      <c r="AA62" s="154"/>
      <c r="AB62" s="154"/>
      <c r="AC62" s="154"/>
      <c r="AD62" s="154"/>
      <c r="AE62" s="154"/>
      <c r="AF62" s="154"/>
      <c r="AG62" s="63">
        <f t="shared" si="7"/>
        <v>0</v>
      </c>
      <c r="AH62" s="56">
        <f t="shared" si="8"/>
        <v>0</v>
      </c>
      <c r="AI62" s="56">
        <f t="shared" si="9"/>
        <v>0</v>
      </c>
      <c r="AJ62" s="56">
        <f t="shared" si="10"/>
        <v>0</v>
      </c>
      <c r="AK62" s="56">
        <f t="shared" si="11"/>
        <v>0</v>
      </c>
      <c r="AL62" s="56">
        <f t="shared" si="12"/>
        <v>0</v>
      </c>
      <c r="AM62" s="56">
        <f t="shared" si="13"/>
        <v>0</v>
      </c>
      <c r="AN62" s="56">
        <f t="shared" si="14"/>
        <v>0</v>
      </c>
      <c r="AO62" s="56">
        <f t="shared" si="15"/>
        <v>0</v>
      </c>
      <c r="AP62" s="56">
        <f t="shared" si="16"/>
        <v>0</v>
      </c>
      <c r="AQ62" s="56">
        <f t="shared" si="17"/>
        <v>0</v>
      </c>
      <c r="AR62" s="86">
        <f t="shared" si="18"/>
        <v>0</v>
      </c>
    </row>
    <row r="63" spans="1:44" x14ac:dyDescent="0.25">
      <c r="A63" s="178"/>
      <c r="B63" s="55" t="str">
        <f>_xlfn.IFNA(VLOOKUP(A63,'Ajánlatkérő(k) adatai'!$B$4:$C$205,2,0),"")</f>
        <v/>
      </c>
      <c r="C63" s="178"/>
      <c r="D63" s="55" t="str">
        <f>_xlfn.IFNA(VLOOKUP(C63,'Számlafizető(k) adatai'!$C$4:$D$203,2,0),"")</f>
        <v/>
      </c>
      <c r="E63" s="55" t="str">
        <f>_xlfn.IFNA(VLOOKUP(C63,'Számlafizető(k) adatai'!$C$4:$M$203,11,0),"")</f>
        <v/>
      </c>
      <c r="F63" s="178"/>
      <c r="G63" s="178"/>
      <c r="H63" s="178"/>
      <c r="I63" s="55" t="str">
        <f>IF(F63="","",VLOOKUP(LEFT(F63,5),'Technikai cellák'!B:C,2,0))</f>
        <v/>
      </c>
      <c r="J63" s="55" t="str">
        <f>IF(F63="","",VLOOKUP(I63,'Technikai cellák'!$C$1:$D$12,2,0))</f>
        <v/>
      </c>
      <c r="K63" s="179"/>
      <c r="L63" s="67" t="str">
        <f t="shared" si="1"/>
        <v/>
      </c>
      <c r="M63" s="68">
        <f t="shared" si="2"/>
        <v>0</v>
      </c>
      <c r="N63" s="66">
        <f t="shared" si="3"/>
        <v>0</v>
      </c>
      <c r="O63" s="152"/>
      <c r="P63" s="172">
        <f t="shared" si="4"/>
        <v>0</v>
      </c>
      <c r="Q63" s="69">
        <f t="shared" si="5"/>
        <v>0</v>
      </c>
      <c r="R63" s="62">
        <f t="shared" si="6"/>
        <v>0</v>
      </c>
      <c r="S63" s="153"/>
      <c r="T63" s="118" t="str">
        <f t="shared" si="19"/>
        <v/>
      </c>
      <c r="U63" s="154"/>
      <c r="V63" s="154"/>
      <c r="W63" s="154"/>
      <c r="X63" s="154"/>
      <c r="Y63" s="154"/>
      <c r="Z63" s="154"/>
      <c r="AA63" s="154"/>
      <c r="AB63" s="154"/>
      <c r="AC63" s="154"/>
      <c r="AD63" s="154"/>
      <c r="AE63" s="154"/>
      <c r="AF63" s="154"/>
      <c r="AG63" s="63">
        <f t="shared" si="7"/>
        <v>0</v>
      </c>
      <c r="AH63" s="56">
        <f t="shared" si="8"/>
        <v>0</v>
      </c>
      <c r="AI63" s="56">
        <f t="shared" si="9"/>
        <v>0</v>
      </c>
      <c r="AJ63" s="56">
        <f t="shared" si="10"/>
        <v>0</v>
      </c>
      <c r="AK63" s="56">
        <f t="shared" si="11"/>
        <v>0</v>
      </c>
      <c r="AL63" s="56">
        <f t="shared" si="12"/>
        <v>0</v>
      </c>
      <c r="AM63" s="56">
        <f t="shared" si="13"/>
        <v>0</v>
      </c>
      <c r="AN63" s="56">
        <f t="shared" si="14"/>
        <v>0</v>
      </c>
      <c r="AO63" s="56">
        <f t="shared" si="15"/>
        <v>0</v>
      </c>
      <c r="AP63" s="56">
        <f t="shared" si="16"/>
        <v>0</v>
      </c>
      <c r="AQ63" s="56">
        <f t="shared" si="17"/>
        <v>0</v>
      </c>
      <c r="AR63" s="86">
        <f t="shared" si="18"/>
        <v>0</v>
      </c>
    </row>
    <row r="64" spans="1:44" x14ac:dyDescent="0.25">
      <c r="A64" s="178"/>
      <c r="B64" s="55" t="str">
        <f>_xlfn.IFNA(VLOOKUP(A64,'Ajánlatkérő(k) adatai'!$B$4:$C$205,2,0),"")</f>
        <v/>
      </c>
      <c r="C64" s="178"/>
      <c r="D64" s="55" t="str">
        <f>_xlfn.IFNA(VLOOKUP(C64,'Számlafizető(k) adatai'!$C$4:$D$203,2,0),"")</f>
        <v/>
      </c>
      <c r="E64" s="55" t="str">
        <f>_xlfn.IFNA(VLOOKUP(C64,'Számlafizető(k) adatai'!$C$4:$M$203,11,0),"")</f>
        <v/>
      </c>
      <c r="F64" s="178"/>
      <c r="G64" s="178"/>
      <c r="H64" s="178"/>
      <c r="I64" s="55" t="str">
        <f>IF(F64="","",VLOOKUP(LEFT(F64,5),'Technikai cellák'!B:C,2,0))</f>
        <v/>
      </c>
      <c r="J64" s="55" t="str">
        <f>IF(F64="","",VLOOKUP(I64,'Technikai cellák'!$C$1:$D$12,2,0))</f>
        <v/>
      </c>
      <c r="K64" s="179"/>
      <c r="L64" s="67" t="str">
        <f t="shared" si="1"/>
        <v/>
      </c>
      <c r="M64" s="68">
        <f t="shared" si="2"/>
        <v>0</v>
      </c>
      <c r="N64" s="66">
        <f t="shared" si="3"/>
        <v>0</v>
      </c>
      <c r="O64" s="152"/>
      <c r="P64" s="172">
        <f t="shared" si="4"/>
        <v>0</v>
      </c>
      <c r="Q64" s="69">
        <f t="shared" si="5"/>
        <v>0</v>
      </c>
      <c r="R64" s="62">
        <f t="shared" si="6"/>
        <v>0</v>
      </c>
      <c r="S64" s="153"/>
      <c r="T64" s="118" t="str">
        <f t="shared" si="19"/>
        <v/>
      </c>
      <c r="U64" s="154"/>
      <c r="V64" s="154"/>
      <c r="W64" s="154"/>
      <c r="X64" s="154"/>
      <c r="Y64" s="154"/>
      <c r="Z64" s="154"/>
      <c r="AA64" s="154"/>
      <c r="AB64" s="154"/>
      <c r="AC64" s="154"/>
      <c r="AD64" s="154"/>
      <c r="AE64" s="154"/>
      <c r="AF64" s="154"/>
      <c r="AG64" s="63">
        <f t="shared" si="7"/>
        <v>0</v>
      </c>
      <c r="AH64" s="56">
        <f t="shared" si="8"/>
        <v>0</v>
      </c>
      <c r="AI64" s="56">
        <f t="shared" si="9"/>
        <v>0</v>
      </c>
      <c r="AJ64" s="56">
        <f t="shared" si="10"/>
        <v>0</v>
      </c>
      <c r="AK64" s="56">
        <f t="shared" si="11"/>
        <v>0</v>
      </c>
      <c r="AL64" s="56">
        <f t="shared" si="12"/>
        <v>0</v>
      </c>
      <c r="AM64" s="56">
        <f t="shared" si="13"/>
        <v>0</v>
      </c>
      <c r="AN64" s="56">
        <f t="shared" si="14"/>
        <v>0</v>
      </c>
      <c r="AO64" s="56">
        <f t="shared" si="15"/>
        <v>0</v>
      </c>
      <c r="AP64" s="56">
        <f t="shared" si="16"/>
        <v>0</v>
      </c>
      <c r="AQ64" s="56">
        <f t="shared" si="17"/>
        <v>0</v>
      </c>
      <c r="AR64" s="86">
        <f t="shared" si="18"/>
        <v>0</v>
      </c>
    </row>
    <row r="65" spans="1:44" x14ac:dyDescent="0.25">
      <c r="A65" s="178"/>
      <c r="B65" s="55" t="str">
        <f>_xlfn.IFNA(VLOOKUP(A65,'Ajánlatkérő(k) adatai'!$B$4:$C$205,2,0),"")</f>
        <v/>
      </c>
      <c r="C65" s="178"/>
      <c r="D65" s="55" t="str">
        <f>_xlfn.IFNA(VLOOKUP(C65,'Számlafizető(k) adatai'!$C$4:$D$203,2,0),"")</f>
        <v/>
      </c>
      <c r="E65" s="55" t="str">
        <f>_xlfn.IFNA(VLOOKUP(C65,'Számlafizető(k) adatai'!$C$4:$M$203,11,0),"")</f>
        <v/>
      </c>
      <c r="F65" s="178"/>
      <c r="G65" s="178"/>
      <c r="H65" s="178"/>
      <c r="I65" s="55" t="str">
        <f>IF(F65="","",VLOOKUP(LEFT(F65,5),'Technikai cellák'!B:C,2,0))</f>
        <v/>
      </c>
      <c r="J65" s="55" t="str">
        <f>IF(F65="","",VLOOKUP(I65,'Technikai cellák'!$C$1:$D$12,2,0))</f>
        <v/>
      </c>
      <c r="K65" s="179"/>
      <c r="L65" s="67" t="str">
        <f t="shared" si="1"/>
        <v/>
      </c>
      <c r="M65" s="68">
        <f t="shared" si="2"/>
        <v>0</v>
      </c>
      <c r="N65" s="66">
        <f t="shared" si="3"/>
        <v>0</v>
      </c>
      <c r="O65" s="152"/>
      <c r="P65" s="172">
        <f t="shared" si="4"/>
        <v>0</v>
      </c>
      <c r="Q65" s="69">
        <f t="shared" si="5"/>
        <v>0</v>
      </c>
      <c r="R65" s="62">
        <f t="shared" si="6"/>
        <v>0</v>
      </c>
      <c r="S65" s="153"/>
      <c r="T65" s="118" t="str">
        <f t="shared" si="19"/>
        <v/>
      </c>
      <c r="U65" s="154"/>
      <c r="V65" s="154"/>
      <c r="W65" s="154"/>
      <c r="X65" s="154"/>
      <c r="Y65" s="154"/>
      <c r="Z65" s="154"/>
      <c r="AA65" s="154"/>
      <c r="AB65" s="154"/>
      <c r="AC65" s="154"/>
      <c r="AD65" s="154"/>
      <c r="AE65" s="154"/>
      <c r="AF65" s="154"/>
      <c r="AG65" s="63">
        <f t="shared" si="7"/>
        <v>0</v>
      </c>
      <c r="AH65" s="56">
        <f t="shared" si="8"/>
        <v>0</v>
      </c>
      <c r="AI65" s="56">
        <f t="shared" si="9"/>
        <v>0</v>
      </c>
      <c r="AJ65" s="56">
        <f t="shared" si="10"/>
        <v>0</v>
      </c>
      <c r="AK65" s="56">
        <f t="shared" si="11"/>
        <v>0</v>
      </c>
      <c r="AL65" s="56">
        <f t="shared" si="12"/>
        <v>0</v>
      </c>
      <c r="AM65" s="56">
        <f t="shared" si="13"/>
        <v>0</v>
      </c>
      <c r="AN65" s="56">
        <f t="shared" si="14"/>
        <v>0</v>
      </c>
      <c r="AO65" s="56">
        <f t="shared" si="15"/>
        <v>0</v>
      </c>
      <c r="AP65" s="56">
        <f t="shared" si="16"/>
        <v>0</v>
      </c>
      <c r="AQ65" s="56">
        <f t="shared" si="17"/>
        <v>0</v>
      </c>
      <c r="AR65" s="86">
        <f t="shared" si="18"/>
        <v>0</v>
      </c>
    </row>
    <row r="66" spans="1:44" x14ac:dyDescent="0.25">
      <c r="A66" s="178"/>
      <c r="B66" s="55" t="str">
        <f>_xlfn.IFNA(VLOOKUP(A66,'Ajánlatkérő(k) adatai'!$B$4:$C$205,2,0),"")</f>
        <v/>
      </c>
      <c r="C66" s="178"/>
      <c r="D66" s="55" t="str">
        <f>_xlfn.IFNA(VLOOKUP(C66,'Számlafizető(k) adatai'!$C$4:$D$203,2,0),"")</f>
        <v/>
      </c>
      <c r="E66" s="55" t="str">
        <f>_xlfn.IFNA(VLOOKUP(C66,'Számlafizető(k) adatai'!$C$4:$M$203,11,0),"")</f>
        <v/>
      </c>
      <c r="F66" s="178"/>
      <c r="G66" s="178"/>
      <c r="H66" s="178"/>
      <c r="I66" s="55" t="str">
        <f>IF(F66="","",VLOOKUP(LEFT(F66,5),'Technikai cellák'!B:C,2,0))</f>
        <v/>
      </c>
      <c r="J66" s="55" t="str">
        <f>IF(F66="","",VLOOKUP(I66,'Technikai cellák'!$C$1:$D$12,2,0))</f>
        <v/>
      </c>
      <c r="K66" s="179"/>
      <c r="L66" s="67" t="str">
        <f t="shared" si="1"/>
        <v/>
      </c>
      <c r="M66" s="68">
        <f t="shared" si="2"/>
        <v>0</v>
      </c>
      <c r="N66" s="66">
        <f t="shared" si="3"/>
        <v>0</v>
      </c>
      <c r="O66" s="152"/>
      <c r="P66" s="172">
        <f t="shared" si="4"/>
        <v>0</v>
      </c>
      <c r="Q66" s="69">
        <f t="shared" si="5"/>
        <v>0</v>
      </c>
      <c r="R66" s="62">
        <f t="shared" si="6"/>
        <v>0</v>
      </c>
      <c r="S66" s="153"/>
      <c r="T66" s="118" t="str">
        <f t="shared" si="19"/>
        <v/>
      </c>
      <c r="U66" s="154"/>
      <c r="V66" s="154"/>
      <c r="W66" s="154"/>
      <c r="X66" s="154"/>
      <c r="Y66" s="154"/>
      <c r="Z66" s="154"/>
      <c r="AA66" s="154"/>
      <c r="AB66" s="154"/>
      <c r="AC66" s="154"/>
      <c r="AD66" s="154"/>
      <c r="AE66" s="154"/>
      <c r="AF66" s="154"/>
      <c r="AG66" s="63">
        <f t="shared" si="7"/>
        <v>0</v>
      </c>
      <c r="AH66" s="56">
        <f t="shared" si="8"/>
        <v>0</v>
      </c>
      <c r="AI66" s="56">
        <f t="shared" si="9"/>
        <v>0</v>
      </c>
      <c r="AJ66" s="56">
        <f t="shared" si="10"/>
        <v>0</v>
      </c>
      <c r="AK66" s="56">
        <f t="shared" si="11"/>
        <v>0</v>
      </c>
      <c r="AL66" s="56">
        <f t="shared" si="12"/>
        <v>0</v>
      </c>
      <c r="AM66" s="56">
        <f t="shared" si="13"/>
        <v>0</v>
      </c>
      <c r="AN66" s="56">
        <f t="shared" si="14"/>
        <v>0</v>
      </c>
      <c r="AO66" s="56">
        <f t="shared" si="15"/>
        <v>0</v>
      </c>
      <c r="AP66" s="56">
        <f t="shared" si="16"/>
        <v>0</v>
      </c>
      <c r="AQ66" s="56">
        <f t="shared" si="17"/>
        <v>0</v>
      </c>
      <c r="AR66" s="86">
        <f t="shared" si="18"/>
        <v>0</v>
      </c>
    </row>
    <row r="67" spans="1:44" x14ac:dyDescent="0.25">
      <c r="A67" s="178"/>
      <c r="B67" s="55" t="str">
        <f>_xlfn.IFNA(VLOOKUP(A67,'Ajánlatkérő(k) adatai'!$B$4:$C$205,2,0),"")</f>
        <v/>
      </c>
      <c r="C67" s="178"/>
      <c r="D67" s="55" t="str">
        <f>_xlfn.IFNA(VLOOKUP(C67,'Számlafizető(k) adatai'!$C$4:$D$203,2,0),"")</f>
        <v/>
      </c>
      <c r="E67" s="55" t="str">
        <f>_xlfn.IFNA(VLOOKUP(C67,'Számlafizető(k) adatai'!$C$4:$M$203,11,0),"")</f>
        <v/>
      </c>
      <c r="F67" s="178"/>
      <c r="G67" s="178"/>
      <c r="H67" s="178"/>
      <c r="I67" s="55" t="str">
        <f>IF(F67="","",VLOOKUP(LEFT(F67,5),'Technikai cellák'!B:C,2,0))</f>
        <v/>
      </c>
      <c r="J67" s="55" t="str">
        <f>IF(F67="","",VLOOKUP(I67,'Technikai cellák'!$C$1:$D$12,2,0))</f>
        <v/>
      </c>
      <c r="K67" s="179"/>
      <c r="L67" s="67" t="str">
        <f t="shared" si="1"/>
        <v/>
      </c>
      <c r="M67" s="68">
        <f t="shared" si="2"/>
        <v>0</v>
      </c>
      <c r="N67" s="66">
        <f t="shared" si="3"/>
        <v>0</v>
      </c>
      <c r="O67" s="152"/>
      <c r="P67" s="172">
        <f t="shared" si="4"/>
        <v>0</v>
      </c>
      <c r="Q67" s="69">
        <f t="shared" si="5"/>
        <v>0</v>
      </c>
      <c r="R67" s="62">
        <f t="shared" si="6"/>
        <v>0</v>
      </c>
      <c r="S67" s="153"/>
      <c r="T67" s="118" t="str">
        <f t="shared" si="19"/>
        <v/>
      </c>
      <c r="U67" s="154"/>
      <c r="V67" s="154"/>
      <c r="W67" s="154"/>
      <c r="X67" s="154"/>
      <c r="Y67" s="154"/>
      <c r="Z67" s="154"/>
      <c r="AA67" s="154"/>
      <c r="AB67" s="154"/>
      <c r="AC67" s="154"/>
      <c r="AD67" s="154"/>
      <c r="AE67" s="154"/>
      <c r="AF67" s="154"/>
      <c r="AG67" s="63">
        <f t="shared" si="7"/>
        <v>0</v>
      </c>
      <c r="AH67" s="56">
        <f t="shared" si="8"/>
        <v>0</v>
      </c>
      <c r="AI67" s="56">
        <f t="shared" si="9"/>
        <v>0</v>
      </c>
      <c r="AJ67" s="56">
        <f t="shared" si="10"/>
        <v>0</v>
      </c>
      <c r="AK67" s="56">
        <f t="shared" si="11"/>
        <v>0</v>
      </c>
      <c r="AL67" s="56">
        <f t="shared" si="12"/>
        <v>0</v>
      </c>
      <c r="AM67" s="56">
        <f t="shared" si="13"/>
        <v>0</v>
      </c>
      <c r="AN67" s="56">
        <f t="shared" si="14"/>
        <v>0</v>
      </c>
      <c r="AO67" s="56">
        <f t="shared" si="15"/>
        <v>0</v>
      </c>
      <c r="AP67" s="56">
        <f t="shared" si="16"/>
        <v>0</v>
      </c>
      <c r="AQ67" s="56">
        <f t="shared" si="17"/>
        <v>0</v>
      </c>
      <c r="AR67" s="86">
        <f t="shared" si="18"/>
        <v>0</v>
      </c>
    </row>
    <row r="68" spans="1:44" x14ac:dyDescent="0.25">
      <c r="A68" s="178"/>
      <c r="B68" s="55" t="str">
        <f>_xlfn.IFNA(VLOOKUP(A68,'Ajánlatkérő(k) adatai'!$B$4:$C$205,2,0),"")</f>
        <v/>
      </c>
      <c r="C68" s="178"/>
      <c r="D68" s="55" t="str">
        <f>_xlfn.IFNA(VLOOKUP(C68,'Számlafizető(k) adatai'!$C$4:$D$203,2,0),"")</f>
        <v/>
      </c>
      <c r="E68" s="55" t="str">
        <f>_xlfn.IFNA(VLOOKUP(C68,'Számlafizető(k) adatai'!$C$4:$M$203,11,0),"")</f>
        <v/>
      </c>
      <c r="F68" s="178"/>
      <c r="G68" s="178"/>
      <c r="H68" s="178"/>
      <c r="I68" s="55" t="str">
        <f>IF(F68="","",VLOOKUP(LEFT(F68,5),'Technikai cellák'!B:C,2,0))</f>
        <v/>
      </c>
      <c r="J68" s="55" t="str">
        <f>IF(F68="","",VLOOKUP(I68,'Technikai cellák'!$C$1:$D$12,2,0))</f>
        <v/>
      </c>
      <c r="K68" s="179"/>
      <c r="L68" s="67" t="str">
        <f t="shared" si="1"/>
        <v/>
      </c>
      <c r="M68" s="68">
        <f t="shared" si="2"/>
        <v>0</v>
      </c>
      <c r="N68" s="66">
        <f t="shared" si="3"/>
        <v>0</v>
      </c>
      <c r="O68" s="152"/>
      <c r="P68" s="172">
        <f t="shared" si="4"/>
        <v>0</v>
      </c>
      <c r="Q68" s="69">
        <f t="shared" si="5"/>
        <v>0</v>
      </c>
      <c r="R68" s="62">
        <f t="shared" si="6"/>
        <v>0</v>
      </c>
      <c r="S68" s="153"/>
      <c r="T68" s="118" t="str">
        <f t="shared" si="19"/>
        <v/>
      </c>
      <c r="U68" s="154"/>
      <c r="V68" s="154"/>
      <c r="W68" s="154"/>
      <c r="X68" s="154"/>
      <c r="Y68" s="154"/>
      <c r="Z68" s="154"/>
      <c r="AA68" s="154"/>
      <c r="AB68" s="154"/>
      <c r="AC68" s="154"/>
      <c r="AD68" s="154"/>
      <c r="AE68" s="154"/>
      <c r="AF68" s="154"/>
      <c r="AG68" s="63">
        <f t="shared" si="7"/>
        <v>0</v>
      </c>
      <c r="AH68" s="56">
        <f t="shared" si="8"/>
        <v>0</v>
      </c>
      <c r="AI68" s="56">
        <f t="shared" si="9"/>
        <v>0</v>
      </c>
      <c r="AJ68" s="56">
        <f t="shared" si="10"/>
        <v>0</v>
      </c>
      <c r="AK68" s="56">
        <f t="shared" si="11"/>
        <v>0</v>
      </c>
      <c r="AL68" s="56">
        <f t="shared" si="12"/>
        <v>0</v>
      </c>
      <c r="AM68" s="56">
        <f t="shared" si="13"/>
        <v>0</v>
      </c>
      <c r="AN68" s="56">
        <f t="shared" si="14"/>
        <v>0</v>
      </c>
      <c r="AO68" s="56">
        <f t="shared" si="15"/>
        <v>0</v>
      </c>
      <c r="AP68" s="56">
        <f t="shared" si="16"/>
        <v>0</v>
      </c>
      <c r="AQ68" s="56">
        <f t="shared" si="17"/>
        <v>0</v>
      </c>
      <c r="AR68" s="86">
        <f t="shared" si="18"/>
        <v>0</v>
      </c>
    </row>
    <row r="69" spans="1:44" x14ac:dyDescent="0.25">
      <c r="A69" s="178"/>
      <c r="B69" s="55" t="str">
        <f>_xlfn.IFNA(VLOOKUP(A69,'Ajánlatkérő(k) adatai'!$B$4:$C$205,2,0),"")</f>
        <v/>
      </c>
      <c r="C69" s="178"/>
      <c r="D69" s="55" t="str">
        <f>_xlfn.IFNA(VLOOKUP(C69,'Számlafizető(k) adatai'!$C$4:$D$203,2,0),"")</f>
        <v/>
      </c>
      <c r="E69" s="55" t="str">
        <f>_xlfn.IFNA(VLOOKUP(C69,'Számlafizető(k) adatai'!$C$4:$M$203,11,0),"")</f>
        <v/>
      </c>
      <c r="F69" s="178"/>
      <c r="G69" s="178"/>
      <c r="H69" s="178"/>
      <c r="I69" s="55" t="str">
        <f>IF(F69="","",VLOOKUP(LEFT(F69,5),'Technikai cellák'!B:C,2,0))</f>
        <v/>
      </c>
      <c r="J69" s="55" t="str">
        <f>IF(F69="","",VLOOKUP(I69,'Technikai cellák'!$C$1:$D$12,2,0))</f>
        <v/>
      </c>
      <c r="K69" s="179"/>
      <c r="L69" s="67" t="str">
        <f t="shared" si="1"/>
        <v/>
      </c>
      <c r="M69" s="68">
        <f t="shared" si="2"/>
        <v>0</v>
      </c>
      <c r="N69" s="66">
        <f t="shared" si="3"/>
        <v>0</v>
      </c>
      <c r="O69" s="152"/>
      <c r="P69" s="172">
        <f t="shared" si="4"/>
        <v>0</v>
      </c>
      <c r="Q69" s="69">
        <f t="shared" si="5"/>
        <v>0</v>
      </c>
      <c r="R69" s="62">
        <f t="shared" si="6"/>
        <v>0</v>
      </c>
      <c r="S69" s="153"/>
      <c r="T69" s="118" t="str">
        <f t="shared" si="19"/>
        <v/>
      </c>
      <c r="U69" s="154"/>
      <c r="V69" s="154"/>
      <c r="W69" s="154"/>
      <c r="X69" s="154"/>
      <c r="Y69" s="154"/>
      <c r="Z69" s="154"/>
      <c r="AA69" s="154"/>
      <c r="AB69" s="154"/>
      <c r="AC69" s="154"/>
      <c r="AD69" s="154"/>
      <c r="AE69" s="154"/>
      <c r="AF69" s="154"/>
      <c r="AG69" s="63">
        <f t="shared" si="7"/>
        <v>0</v>
      </c>
      <c r="AH69" s="56">
        <f t="shared" si="8"/>
        <v>0</v>
      </c>
      <c r="AI69" s="56">
        <f t="shared" si="9"/>
        <v>0</v>
      </c>
      <c r="AJ69" s="56">
        <f t="shared" si="10"/>
        <v>0</v>
      </c>
      <c r="AK69" s="56">
        <f t="shared" si="11"/>
        <v>0</v>
      </c>
      <c r="AL69" s="56">
        <f t="shared" si="12"/>
        <v>0</v>
      </c>
      <c r="AM69" s="56">
        <f t="shared" si="13"/>
        <v>0</v>
      </c>
      <c r="AN69" s="56">
        <f t="shared" si="14"/>
        <v>0</v>
      </c>
      <c r="AO69" s="56">
        <f t="shared" si="15"/>
        <v>0</v>
      </c>
      <c r="AP69" s="56">
        <f t="shared" si="16"/>
        <v>0</v>
      </c>
      <c r="AQ69" s="56">
        <f t="shared" si="17"/>
        <v>0</v>
      </c>
      <c r="AR69" s="86">
        <f t="shared" si="18"/>
        <v>0</v>
      </c>
    </row>
    <row r="70" spans="1:44" x14ac:dyDescent="0.25">
      <c r="A70" s="178"/>
      <c r="B70" s="55" t="str">
        <f>_xlfn.IFNA(VLOOKUP(A70,'Ajánlatkérő(k) adatai'!$B$4:$C$205,2,0),"")</f>
        <v/>
      </c>
      <c r="C70" s="178"/>
      <c r="D70" s="55" t="str">
        <f>_xlfn.IFNA(VLOOKUP(C70,'Számlafizető(k) adatai'!$C$4:$D$203,2,0),"")</f>
        <v/>
      </c>
      <c r="E70" s="55" t="str">
        <f>_xlfn.IFNA(VLOOKUP(C70,'Számlafizető(k) adatai'!$C$4:$M$203,11,0),"")</f>
        <v/>
      </c>
      <c r="F70" s="178"/>
      <c r="G70" s="178"/>
      <c r="H70" s="178"/>
      <c r="I70" s="55" t="str">
        <f>IF(F70="","",VLOOKUP(LEFT(F70,5),'Technikai cellák'!B:C,2,0))</f>
        <v/>
      </c>
      <c r="J70" s="55" t="str">
        <f>IF(F70="","",VLOOKUP(I70,'Technikai cellák'!$C$1:$D$12,2,0))</f>
        <v/>
      </c>
      <c r="K70" s="179"/>
      <c r="L70" s="67" t="str">
        <f t="shared" si="1"/>
        <v/>
      </c>
      <c r="M70" s="68">
        <f t="shared" si="2"/>
        <v>0</v>
      </c>
      <c r="N70" s="66">
        <f t="shared" si="3"/>
        <v>0</v>
      </c>
      <c r="O70" s="152"/>
      <c r="P70" s="172">
        <f t="shared" si="4"/>
        <v>0</v>
      </c>
      <c r="Q70" s="69">
        <f t="shared" si="5"/>
        <v>0</v>
      </c>
      <c r="R70" s="62">
        <f t="shared" si="6"/>
        <v>0</v>
      </c>
      <c r="S70" s="153"/>
      <c r="T70" s="118" t="str">
        <f t="shared" si="19"/>
        <v/>
      </c>
      <c r="U70" s="154"/>
      <c r="V70" s="154"/>
      <c r="W70" s="154"/>
      <c r="X70" s="154"/>
      <c r="Y70" s="154"/>
      <c r="Z70" s="154"/>
      <c r="AA70" s="154"/>
      <c r="AB70" s="154"/>
      <c r="AC70" s="154"/>
      <c r="AD70" s="154"/>
      <c r="AE70" s="154"/>
      <c r="AF70" s="154"/>
      <c r="AG70" s="63">
        <f t="shared" si="7"/>
        <v>0</v>
      </c>
      <c r="AH70" s="56">
        <f t="shared" si="8"/>
        <v>0</v>
      </c>
      <c r="AI70" s="56">
        <f t="shared" si="9"/>
        <v>0</v>
      </c>
      <c r="AJ70" s="56">
        <f t="shared" si="10"/>
        <v>0</v>
      </c>
      <c r="AK70" s="56">
        <f t="shared" si="11"/>
        <v>0</v>
      </c>
      <c r="AL70" s="56">
        <f t="shared" si="12"/>
        <v>0</v>
      </c>
      <c r="AM70" s="56">
        <f t="shared" si="13"/>
        <v>0</v>
      </c>
      <c r="AN70" s="56">
        <f t="shared" si="14"/>
        <v>0</v>
      </c>
      <c r="AO70" s="56">
        <f t="shared" si="15"/>
        <v>0</v>
      </c>
      <c r="AP70" s="56">
        <f t="shared" si="16"/>
        <v>0</v>
      </c>
      <c r="AQ70" s="56">
        <f t="shared" si="17"/>
        <v>0</v>
      </c>
      <c r="AR70" s="86">
        <f t="shared" si="18"/>
        <v>0</v>
      </c>
    </row>
    <row r="71" spans="1:44" x14ac:dyDescent="0.25">
      <c r="A71" s="178"/>
      <c r="B71" s="55" t="str">
        <f>_xlfn.IFNA(VLOOKUP(A71,'Ajánlatkérő(k) adatai'!$B$4:$C$205,2,0),"")</f>
        <v/>
      </c>
      <c r="C71" s="178"/>
      <c r="D71" s="55" t="str">
        <f>_xlfn.IFNA(VLOOKUP(C71,'Számlafizető(k) adatai'!$C$4:$D$203,2,0),"")</f>
        <v/>
      </c>
      <c r="E71" s="55" t="str">
        <f>_xlfn.IFNA(VLOOKUP(C71,'Számlafizető(k) adatai'!$C$4:$M$203,11,0),"")</f>
        <v/>
      </c>
      <c r="F71" s="178"/>
      <c r="G71" s="178"/>
      <c r="H71" s="178"/>
      <c r="I71" s="55" t="str">
        <f>IF(F71="","",VLOOKUP(LEFT(F71,5),'Technikai cellák'!B:C,2,0))</f>
        <v/>
      </c>
      <c r="J71" s="55" t="str">
        <f>IF(F71="","",VLOOKUP(I71,'Technikai cellák'!$C$1:$D$12,2,0))</f>
        <v/>
      </c>
      <c r="K71" s="179"/>
      <c r="L71" s="67" t="str">
        <f t="shared" si="1"/>
        <v/>
      </c>
      <c r="M71" s="68">
        <f t="shared" si="2"/>
        <v>0</v>
      </c>
      <c r="N71" s="66">
        <f t="shared" si="3"/>
        <v>0</v>
      </c>
      <c r="O71" s="152"/>
      <c r="P71" s="172">
        <f t="shared" si="4"/>
        <v>0</v>
      </c>
      <c r="Q71" s="69">
        <f t="shared" si="5"/>
        <v>0</v>
      </c>
      <c r="R71" s="62">
        <f t="shared" si="6"/>
        <v>0</v>
      </c>
      <c r="S71" s="153"/>
      <c r="T71" s="118" t="str">
        <f t="shared" si="19"/>
        <v/>
      </c>
      <c r="U71" s="154"/>
      <c r="V71" s="154"/>
      <c r="W71" s="154"/>
      <c r="X71" s="154"/>
      <c r="Y71" s="154"/>
      <c r="Z71" s="154"/>
      <c r="AA71" s="154"/>
      <c r="AB71" s="154"/>
      <c r="AC71" s="154"/>
      <c r="AD71" s="154"/>
      <c r="AE71" s="154"/>
      <c r="AF71" s="154"/>
      <c r="AG71" s="63">
        <f t="shared" si="7"/>
        <v>0</v>
      </c>
      <c r="AH71" s="56">
        <f t="shared" si="8"/>
        <v>0</v>
      </c>
      <c r="AI71" s="56">
        <f t="shared" si="9"/>
        <v>0</v>
      </c>
      <c r="AJ71" s="56">
        <f t="shared" si="10"/>
        <v>0</v>
      </c>
      <c r="AK71" s="56">
        <f t="shared" si="11"/>
        <v>0</v>
      </c>
      <c r="AL71" s="56">
        <f t="shared" si="12"/>
        <v>0</v>
      </c>
      <c r="AM71" s="56">
        <f t="shared" si="13"/>
        <v>0</v>
      </c>
      <c r="AN71" s="56">
        <f t="shared" si="14"/>
        <v>0</v>
      </c>
      <c r="AO71" s="56">
        <f t="shared" si="15"/>
        <v>0</v>
      </c>
      <c r="AP71" s="56">
        <f t="shared" si="16"/>
        <v>0</v>
      </c>
      <c r="AQ71" s="56">
        <f t="shared" si="17"/>
        <v>0</v>
      </c>
      <c r="AR71" s="86">
        <f t="shared" si="18"/>
        <v>0</v>
      </c>
    </row>
    <row r="72" spans="1:44" x14ac:dyDescent="0.25">
      <c r="A72" s="178"/>
      <c r="B72" s="55" t="str">
        <f>_xlfn.IFNA(VLOOKUP(A72,'Ajánlatkérő(k) adatai'!$B$4:$C$205,2,0),"")</f>
        <v/>
      </c>
      <c r="C72" s="178"/>
      <c r="D72" s="55" t="str">
        <f>_xlfn.IFNA(VLOOKUP(C72,'Számlafizető(k) adatai'!$C$4:$D$203,2,0),"")</f>
        <v/>
      </c>
      <c r="E72" s="55" t="str">
        <f>_xlfn.IFNA(VLOOKUP(C72,'Számlafizető(k) adatai'!$C$4:$M$203,11,0),"")</f>
        <v/>
      </c>
      <c r="F72" s="178"/>
      <c r="G72" s="178"/>
      <c r="H72" s="178"/>
      <c r="I72" s="55" t="str">
        <f>IF(F72="","",VLOOKUP(LEFT(F72,5),'Technikai cellák'!B:C,2,0))</f>
        <v/>
      </c>
      <c r="J72" s="55" t="str">
        <f>IF(F72="","",VLOOKUP(I72,'Technikai cellák'!$C$1:$D$12,2,0))</f>
        <v/>
      </c>
      <c r="K72" s="179"/>
      <c r="L72" s="67" t="str">
        <f t="shared" si="1"/>
        <v/>
      </c>
      <c r="M72" s="68">
        <f t="shared" si="2"/>
        <v>0</v>
      </c>
      <c r="N72" s="66">
        <f t="shared" si="3"/>
        <v>0</v>
      </c>
      <c r="O72" s="152"/>
      <c r="P72" s="172">
        <f t="shared" si="4"/>
        <v>0</v>
      </c>
      <c r="Q72" s="69">
        <f t="shared" si="5"/>
        <v>0</v>
      </c>
      <c r="R72" s="62">
        <f t="shared" si="6"/>
        <v>0</v>
      </c>
      <c r="S72" s="153"/>
      <c r="T72" s="118" t="str">
        <f t="shared" si="19"/>
        <v/>
      </c>
      <c r="U72" s="154"/>
      <c r="V72" s="154"/>
      <c r="W72" s="154"/>
      <c r="X72" s="154"/>
      <c r="Y72" s="154"/>
      <c r="Z72" s="154"/>
      <c r="AA72" s="154"/>
      <c r="AB72" s="154"/>
      <c r="AC72" s="154"/>
      <c r="AD72" s="154"/>
      <c r="AE72" s="154"/>
      <c r="AF72" s="154"/>
      <c r="AG72" s="63">
        <f t="shared" si="7"/>
        <v>0</v>
      </c>
      <c r="AH72" s="56">
        <f t="shared" si="8"/>
        <v>0</v>
      </c>
      <c r="AI72" s="56">
        <f t="shared" si="9"/>
        <v>0</v>
      </c>
      <c r="AJ72" s="56">
        <f t="shared" si="10"/>
        <v>0</v>
      </c>
      <c r="AK72" s="56">
        <f t="shared" si="11"/>
        <v>0</v>
      </c>
      <c r="AL72" s="56">
        <f t="shared" si="12"/>
        <v>0</v>
      </c>
      <c r="AM72" s="56">
        <f t="shared" si="13"/>
        <v>0</v>
      </c>
      <c r="AN72" s="56">
        <f t="shared" si="14"/>
        <v>0</v>
      </c>
      <c r="AO72" s="56">
        <f t="shared" si="15"/>
        <v>0</v>
      </c>
      <c r="AP72" s="56">
        <f t="shared" si="16"/>
        <v>0</v>
      </c>
      <c r="AQ72" s="56">
        <f t="shared" si="17"/>
        <v>0</v>
      </c>
      <c r="AR72" s="86">
        <f t="shared" si="18"/>
        <v>0</v>
      </c>
    </row>
    <row r="73" spans="1:44" x14ac:dyDescent="0.25">
      <c r="A73" s="178"/>
      <c r="B73" s="55" t="str">
        <f>_xlfn.IFNA(VLOOKUP(A73,'Ajánlatkérő(k) adatai'!$B$4:$C$205,2,0),"")</f>
        <v/>
      </c>
      <c r="C73" s="178"/>
      <c r="D73" s="55" t="str">
        <f>_xlfn.IFNA(VLOOKUP(C73,'Számlafizető(k) adatai'!$C$4:$D$203,2,0),"")</f>
        <v/>
      </c>
      <c r="E73" s="55" t="str">
        <f>_xlfn.IFNA(VLOOKUP(C73,'Számlafizető(k) adatai'!$C$4:$M$203,11,0),"")</f>
        <v/>
      </c>
      <c r="F73" s="178"/>
      <c r="G73" s="178"/>
      <c r="H73" s="178"/>
      <c r="I73" s="55" t="str">
        <f>IF(F73="","",VLOOKUP(LEFT(F73,5),'Technikai cellák'!B:C,2,0))</f>
        <v/>
      </c>
      <c r="J73" s="55" t="str">
        <f>IF(F73="","",VLOOKUP(I73,'Technikai cellák'!$C$1:$D$12,2,0))</f>
        <v/>
      </c>
      <c r="K73" s="179"/>
      <c r="L73" s="67" t="str">
        <f t="shared" si="1"/>
        <v/>
      </c>
      <c r="M73" s="68">
        <f t="shared" si="2"/>
        <v>0</v>
      </c>
      <c r="N73" s="66">
        <f t="shared" si="3"/>
        <v>0</v>
      </c>
      <c r="O73" s="152"/>
      <c r="P73" s="172">
        <f t="shared" si="4"/>
        <v>0</v>
      </c>
      <c r="Q73" s="69">
        <f t="shared" si="5"/>
        <v>0</v>
      </c>
      <c r="R73" s="62">
        <f t="shared" si="6"/>
        <v>0</v>
      </c>
      <c r="S73" s="153"/>
      <c r="T73" s="118" t="str">
        <f t="shared" si="19"/>
        <v/>
      </c>
      <c r="U73" s="154"/>
      <c r="V73" s="154"/>
      <c r="W73" s="154"/>
      <c r="X73" s="154"/>
      <c r="Y73" s="154"/>
      <c r="Z73" s="154"/>
      <c r="AA73" s="154"/>
      <c r="AB73" s="154"/>
      <c r="AC73" s="154"/>
      <c r="AD73" s="154"/>
      <c r="AE73" s="154"/>
      <c r="AF73" s="154"/>
      <c r="AG73" s="63">
        <f t="shared" si="7"/>
        <v>0</v>
      </c>
      <c r="AH73" s="56">
        <f t="shared" si="8"/>
        <v>0</v>
      </c>
      <c r="AI73" s="56">
        <f t="shared" si="9"/>
        <v>0</v>
      </c>
      <c r="AJ73" s="56">
        <f t="shared" si="10"/>
        <v>0</v>
      </c>
      <c r="AK73" s="56">
        <f t="shared" si="11"/>
        <v>0</v>
      </c>
      <c r="AL73" s="56">
        <f t="shared" si="12"/>
        <v>0</v>
      </c>
      <c r="AM73" s="56">
        <f t="shared" si="13"/>
        <v>0</v>
      </c>
      <c r="AN73" s="56">
        <f t="shared" si="14"/>
        <v>0</v>
      </c>
      <c r="AO73" s="56">
        <f t="shared" si="15"/>
        <v>0</v>
      </c>
      <c r="AP73" s="56">
        <f t="shared" si="16"/>
        <v>0</v>
      </c>
      <c r="AQ73" s="56">
        <f t="shared" si="17"/>
        <v>0</v>
      </c>
      <c r="AR73" s="86">
        <f t="shared" si="18"/>
        <v>0</v>
      </c>
    </row>
    <row r="74" spans="1:44" x14ac:dyDescent="0.25">
      <c r="A74" s="178"/>
      <c r="B74" s="55" t="str">
        <f>_xlfn.IFNA(VLOOKUP(A74,'Ajánlatkérő(k) adatai'!$B$4:$C$205,2,0),"")</f>
        <v/>
      </c>
      <c r="C74" s="178"/>
      <c r="D74" s="55" t="str">
        <f>_xlfn.IFNA(VLOOKUP(C74,'Számlafizető(k) adatai'!$C$4:$D$203,2,0),"")</f>
        <v/>
      </c>
      <c r="E74" s="55" t="str">
        <f>_xlfn.IFNA(VLOOKUP(C74,'Számlafizető(k) adatai'!$C$4:$M$203,11,0),"")</f>
        <v/>
      </c>
      <c r="F74" s="178"/>
      <c r="G74" s="178"/>
      <c r="H74" s="178"/>
      <c r="I74" s="55" t="str">
        <f>IF(F74="","",VLOOKUP(LEFT(F74,5),'Technikai cellák'!B:C,2,0))</f>
        <v/>
      </c>
      <c r="J74" s="55" t="str">
        <f>IF(F74="","",VLOOKUP(I74,'Technikai cellák'!$C$1:$D$12,2,0))</f>
        <v/>
      </c>
      <c r="K74" s="179"/>
      <c r="L74" s="67" t="str">
        <f t="shared" si="1"/>
        <v/>
      </c>
      <c r="M74" s="68">
        <f t="shared" si="2"/>
        <v>0</v>
      </c>
      <c r="N74" s="66">
        <f t="shared" si="3"/>
        <v>0</v>
      </c>
      <c r="O74" s="152"/>
      <c r="P74" s="172">
        <f t="shared" si="4"/>
        <v>0</v>
      </c>
      <c r="Q74" s="69">
        <f t="shared" si="5"/>
        <v>0</v>
      </c>
      <c r="R74" s="62">
        <f t="shared" si="6"/>
        <v>0</v>
      </c>
      <c r="S74" s="153"/>
      <c r="T74" s="118" t="str">
        <f t="shared" si="19"/>
        <v/>
      </c>
      <c r="U74" s="154"/>
      <c r="V74" s="154"/>
      <c r="W74" s="154"/>
      <c r="X74" s="154"/>
      <c r="Y74" s="154"/>
      <c r="Z74" s="154"/>
      <c r="AA74" s="154"/>
      <c r="AB74" s="154"/>
      <c r="AC74" s="154"/>
      <c r="AD74" s="154"/>
      <c r="AE74" s="154"/>
      <c r="AF74" s="154"/>
      <c r="AG74" s="63">
        <f t="shared" si="7"/>
        <v>0</v>
      </c>
      <c r="AH74" s="56">
        <f t="shared" si="8"/>
        <v>0</v>
      </c>
      <c r="AI74" s="56">
        <f t="shared" si="9"/>
        <v>0</v>
      </c>
      <c r="AJ74" s="56">
        <f t="shared" si="10"/>
        <v>0</v>
      </c>
      <c r="AK74" s="56">
        <f t="shared" si="11"/>
        <v>0</v>
      </c>
      <c r="AL74" s="56">
        <f t="shared" si="12"/>
        <v>0</v>
      </c>
      <c r="AM74" s="56">
        <f t="shared" si="13"/>
        <v>0</v>
      </c>
      <c r="AN74" s="56">
        <f t="shared" si="14"/>
        <v>0</v>
      </c>
      <c r="AO74" s="56">
        <f t="shared" si="15"/>
        <v>0</v>
      </c>
      <c r="AP74" s="56">
        <f t="shared" si="16"/>
        <v>0</v>
      </c>
      <c r="AQ74" s="56">
        <f t="shared" si="17"/>
        <v>0</v>
      </c>
      <c r="AR74" s="86">
        <f t="shared" si="18"/>
        <v>0</v>
      </c>
    </row>
    <row r="75" spans="1:44" x14ac:dyDescent="0.25">
      <c r="A75" s="178"/>
      <c r="B75" s="55" t="str">
        <f>_xlfn.IFNA(VLOOKUP(A75,'Ajánlatkérő(k) adatai'!$B$4:$C$205,2,0),"")</f>
        <v/>
      </c>
      <c r="C75" s="178"/>
      <c r="D75" s="55" t="str">
        <f>_xlfn.IFNA(VLOOKUP(C75,'Számlafizető(k) adatai'!$C$4:$D$203,2,0),"")</f>
        <v/>
      </c>
      <c r="E75" s="55" t="str">
        <f>_xlfn.IFNA(VLOOKUP(C75,'Számlafizető(k) adatai'!$C$4:$M$203,11,0),"")</f>
        <v/>
      </c>
      <c r="F75" s="178"/>
      <c r="G75" s="178"/>
      <c r="H75" s="178"/>
      <c r="I75" s="55" t="str">
        <f>IF(F75="","",VLOOKUP(LEFT(F75,5),'Technikai cellák'!B:C,2,0))</f>
        <v/>
      </c>
      <c r="J75" s="55" t="str">
        <f>IF(F75="","",VLOOKUP(I75,'Technikai cellák'!$C$1:$D$12,2,0))</f>
        <v/>
      </c>
      <c r="K75" s="179"/>
      <c r="L75" s="67" t="str">
        <f t="shared" si="1"/>
        <v/>
      </c>
      <c r="M75" s="68">
        <f t="shared" si="2"/>
        <v>0</v>
      </c>
      <c r="N75" s="66">
        <f t="shared" si="3"/>
        <v>0</v>
      </c>
      <c r="O75" s="152"/>
      <c r="P75" s="172">
        <f t="shared" si="4"/>
        <v>0</v>
      </c>
      <c r="Q75" s="69">
        <f t="shared" si="5"/>
        <v>0</v>
      </c>
      <c r="R75" s="62">
        <f t="shared" si="6"/>
        <v>0</v>
      </c>
      <c r="S75" s="153"/>
      <c r="T75" s="118" t="str">
        <f t="shared" si="19"/>
        <v/>
      </c>
      <c r="U75" s="154"/>
      <c r="V75" s="154"/>
      <c r="W75" s="154"/>
      <c r="X75" s="154"/>
      <c r="Y75" s="154"/>
      <c r="Z75" s="154"/>
      <c r="AA75" s="154"/>
      <c r="AB75" s="154"/>
      <c r="AC75" s="154"/>
      <c r="AD75" s="154"/>
      <c r="AE75" s="154"/>
      <c r="AF75" s="154"/>
      <c r="AG75" s="63">
        <f t="shared" si="7"/>
        <v>0</v>
      </c>
      <c r="AH75" s="56">
        <f t="shared" si="8"/>
        <v>0</v>
      </c>
      <c r="AI75" s="56">
        <f t="shared" si="9"/>
        <v>0</v>
      </c>
      <c r="AJ75" s="56">
        <f t="shared" si="10"/>
        <v>0</v>
      </c>
      <c r="AK75" s="56">
        <f t="shared" si="11"/>
        <v>0</v>
      </c>
      <c r="AL75" s="56">
        <f t="shared" si="12"/>
        <v>0</v>
      </c>
      <c r="AM75" s="56">
        <f t="shared" si="13"/>
        <v>0</v>
      </c>
      <c r="AN75" s="56">
        <f t="shared" si="14"/>
        <v>0</v>
      </c>
      <c r="AO75" s="56">
        <f t="shared" si="15"/>
        <v>0</v>
      </c>
      <c r="AP75" s="56">
        <f t="shared" si="16"/>
        <v>0</v>
      </c>
      <c r="AQ75" s="56">
        <f t="shared" si="17"/>
        <v>0</v>
      </c>
      <c r="AR75" s="86">
        <f t="shared" si="18"/>
        <v>0</v>
      </c>
    </row>
    <row r="76" spans="1:44" x14ac:dyDescent="0.25">
      <c r="A76" s="178"/>
      <c r="B76" s="55" t="str">
        <f>_xlfn.IFNA(VLOOKUP(A76,'Ajánlatkérő(k) adatai'!$B$4:$C$205,2,0),"")</f>
        <v/>
      </c>
      <c r="C76" s="178"/>
      <c r="D76" s="55" t="str">
        <f>_xlfn.IFNA(VLOOKUP(C76,'Számlafizető(k) adatai'!$C$4:$D$203,2,0),"")</f>
        <v/>
      </c>
      <c r="E76" s="55" t="str">
        <f>_xlfn.IFNA(VLOOKUP(C76,'Számlafizető(k) adatai'!$C$4:$M$203,11,0),"")</f>
        <v/>
      </c>
      <c r="F76" s="178"/>
      <c r="G76" s="178"/>
      <c r="H76" s="178"/>
      <c r="I76" s="55" t="str">
        <f>IF(F76="","",VLOOKUP(LEFT(F76,5),'Technikai cellák'!B:C,2,0))</f>
        <v/>
      </c>
      <c r="J76" s="55" t="str">
        <f>IF(F76="","",VLOOKUP(I76,'Technikai cellák'!$C$1:$D$12,2,0))</f>
        <v/>
      </c>
      <c r="K76" s="179"/>
      <c r="L76" s="67" t="str">
        <f t="shared" si="1"/>
        <v/>
      </c>
      <c r="M76" s="68">
        <f t="shared" si="2"/>
        <v>0</v>
      </c>
      <c r="N76" s="66">
        <f t="shared" si="3"/>
        <v>0</v>
      </c>
      <c r="O76" s="152"/>
      <c r="P76" s="172">
        <f t="shared" si="4"/>
        <v>0</v>
      </c>
      <c r="Q76" s="69">
        <f t="shared" si="5"/>
        <v>0</v>
      </c>
      <c r="R76" s="62">
        <f t="shared" si="6"/>
        <v>0</v>
      </c>
      <c r="S76" s="153"/>
      <c r="T76" s="118" t="str">
        <f t="shared" si="19"/>
        <v/>
      </c>
      <c r="U76" s="154"/>
      <c r="V76" s="154"/>
      <c r="W76" s="154"/>
      <c r="X76" s="154"/>
      <c r="Y76" s="154"/>
      <c r="Z76" s="154"/>
      <c r="AA76" s="154"/>
      <c r="AB76" s="154"/>
      <c r="AC76" s="154"/>
      <c r="AD76" s="154"/>
      <c r="AE76" s="154"/>
      <c r="AF76" s="154"/>
      <c r="AG76" s="63">
        <f t="shared" si="7"/>
        <v>0</v>
      </c>
      <c r="AH76" s="56">
        <f t="shared" si="8"/>
        <v>0</v>
      </c>
      <c r="AI76" s="56">
        <f t="shared" si="9"/>
        <v>0</v>
      </c>
      <c r="AJ76" s="56">
        <f t="shared" si="10"/>
        <v>0</v>
      </c>
      <c r="AK76" s="56">
        <f t="shared" si="11"/>
        <v>0</v>
      </c>
      <c r="AL76" s="56">
        <f t="shared" si="12"/>
        <v>0</v>
      </c>
      <c r="AM76" s="56">
        <f t="shared" si="13"/>
        <v>0</v>
      </c>
      <c r="AN76" s="56">
        <f t="shared" si="14"/>
        <v>0</v>
      </c>
      <c r="AO76" s="56">
        <f t="shared" si="15"/>
        <v>0</v>
      </c>
      <c r="AP76" s="56">
        <f t="shared" si="16"/>
        <v>0</v>
      </c>
      <c r="AQ76" s="56">
        <f t="shared" si="17"/>
        <v>0</v>
      </c>
      <c r="AR76" s="86">
        <f t="shared" si="18"/>
        <v>0</v>
      </c>
    </row>
    <row r="77" spans="1:44" x14ac:dyDescent="0.25">
      <c r="A77" s="178"/>
      <c r="B77" s="55" t="str">
        <f>_xlfn.IFNA(VLOOKUP(A77,'Ajánlatkérő(k) adatai'!$B$4:$C$205,2,0),"")</f>
        <v/>
      </c>
      <c r="C77" s="178"/>
      <c r="D77" s="55" t="str">
        <f>_xlfn.IFNA(VLOOKUP(C77,'Számlafizető(k) adatai'!$C$4:$D$203,2,0),"")</f>
        <v/>
      </c>
      <c r="E77" s="55" t="str">
        <f>_xlfn.IFNA(VLOOKUP(C77,'Számlafizető(k) adatai'!$C$4:$M$203,11,0),"")</f>
        <v/>
      </c>
      <c r="F77" s="178"/>
      <c r="G77" s="178"/>
      <c r="H77" s="178"/>
      <c r="I77" s="55" t="str">
        <f>IF(F77="","",VLOOKUP(LEFT(F77,5),'Technikai cellák'!B:C,2,0))</f>
        <v/>
      </c>
      <c r="J77" s="55" t="str">
        <f>IF(F77="","",VLOOKUP(I77,'Technikai cellák'!$C$1:$D$12,2,0))</f>
        <v/>
      </c>
      <c r="K77" s="179"/>
      <c r="L77" s="67" t="str">
        <f t="shared" si="1"/>
        <v/>
      </c>
      <c r="M77" s="68">
        <f t="shared" si="2"/>
        <v>0</v>
      </c>
      <c r="N77" s="66">
        <f t="shared" si="3"/>
        <v>0</v>
      </c>
      <c r="O77" s="152"/>
      <c r="P77" s="172">
        <f t="shared" si="4"/>
        <v>0</v>
      </c>
      <c r="Q77" s="69">
        <f t="shared" si="5"/>
        <v>0</v>
      </c>
      <c r="R77" s="62">
        <f t="shared" si="6"/>
        <v>0</v>
      </c>
      <c r="S77" s="153"/>
      <c r="T77" s="118" t="str">
        <f t="shared" si="19"/>
        <v/>
      </c>
      <c r="U77" s="154"/>
      <c r="V77" s="154"/>
      <c r="W77" s="154"/>
      <c r="X77" s="154"/>
      <c r="Y77" s="154"/>
      <c r="Z77" s="154"/>
      <c r="AA77" s="154"/>
      <c r="AB77" s="154"/>
      <c r="AC77" s="154"/>
      <c r="AD77" s="154"/>
      <c r="AE77" s="154"/>
      <c r="AF77" s="154"/>
      <c r="AG77" s="63">
        <f t="shared" si="7"/>
        <v>0</v>
      </c>
      <c r="AH77" s="56">
        <f t="shared" si="8"/>
        <v>0</v>
      </c>
      <c r="AI77" s="56">
        <f t="shared" si="9"/>
        <v>0</v>
      </c>
      <c r="AJ77" s="56">
        <f t="shared" si="10"/>
        <v>0</v>
      </c>
      <c r="AK77" s="56">
        <f t="shared" si="11"/>
        <v>0</v>
      </c>
      <c r="AL77" s="56">
        <f t="shared" si="12"/>
        <v>0</v>
      </c>
      <c r="AM77" s="56">
        <f t="shared" si="13"/>
        <v>0</v>
      </c>
      <c r="AN77" s="56">
        <f t="shared" si="14"/>
        <v>0</v>
      </c>
      <c r="AO77" s="56">
        <f t="shared" si="15"/>
        <v>0</v>
      </c>
      <c r="AP77" s="56">
        <f t="shared" si="16"/>
        <v>0</v>
      </c>
      <c r="AQ77" s="56">
        <f t="shared" si="17"/>
        <v>0</v>
      </c>
      <c r="AR77" s="86">
        <f t="shared" si="18"/>
        <v>0</v>
      </c>
    </row>
    <row r="78" spans="1:44" x14ac:dyDescent="0.25">
      <c r="A78" s="178"/>
      <c r="B78" s="55" t="str">
        <f>_xlfn.IFNA(VLOOKUP(A78,'Ajánlatkérő(k) adatai'!$B$4:$C$205,2,0),"")</f>
        <v/>
      </c>
      <c r="C78" s="178"/>
      <c r="D78" s="55" t="str">
        <f>_xlfn.IFNA(VLOOKUP(C78,'Számlafizető(k) adatai'!$C$4:$D$203,2,0),"")</f>
        <v/>
      </c>
      <c r="E78" s="55" t="str">
        <f>_xlfn.IFNA(VLOOKUP(C78,'Számlafizető(k) adatai'!$C$4:$M$203,11,0),"")</f>
        <v/>
      </c>
      <c r="F78" s="178"/>
      <c r="G78" s="178"/>
      <c r="H78" s="178"/>
      <c r="I78" s="55" t="str">
        <f>IF(F78="","",VLOOKUP(LEFT(F78,5),'Technikai cellák'!B:C,2,0))</f>
        <v/>
      </c>
      <c r="J78" s="55" t="str">
        <f>IF(F78="","",VLOOKUP(I78,'Technikai cellák'!$C$1:$D$12,2,0))</f>
        <v/>
      </c>
      <c r="K78" s="179"/>
      <c r="L78" s="67" t="str">
        <f t="shared" si="1"/>
        <v/>
      </c>
      <c r="M78" s="68">
        <f t="shared" si="2"/>
        <v>0</v>
      </c>
      <c r="N78" s="66">
        <f t="shared" si="3"/>
        <v>0</v>
      </c>
      <c r="O78" s="152"/>
      <c r="P78" s="172">
        <f t="shared" si="4"/>
        <v>0</v>
      </c>
      <c r="Q78" s="69">
        <f t="shared" si="5"/>
        <v>0</v>
      </c>
      <c r="R78" s="62">
        <f t="shared" si="6"/>
        <v>0</v>
      </c>
      <c r="S78" s="153"/>
      <c r="T78" s="118" t="str">
        <f t="shared" si="19"/>
        <v/>
      </c>
      <c r="U78" s="154"/>
      <c r="V78" s="154"/>
      <c r="W78" s="154"/>
      <c r="X78" s="154"/>
      <c r="Y78" s="154"/>
      <c r="Z78" s="154"/>
      <c r="AA78" s="154"/>
      <c r="AB78" s="154"/>
      <c r="AC78" s="154"/>
      <c r="AD78" s="154"/>
      <c r="AE78" s="154"/>
      <c r="AF78" s="154"/>
      <c r="AG78" s="63">
        <f t="shared" si="7"/>
        <v>0</v>
      </c>
      <c r="AH78" s="56">
        <f t="shared" si="8"/>
        <v>0</v>
      </c>
      <c r="AI78" s="56">
        <f t="shared" si="9"/>
        <v>0</v>
      </c>
      <c r="AJ78" s="56">
        <f t="shared" si="10"/>
        <v>0</v>
      </c>
      <c r="AK78" s="56">
        <f t="shared" si="11"/>
        <v>0</v>
      </c>
      <c r="AL78" s="56">
        <f t="shared" si="12"/>
        <v>0</v>
      </c>
      <c r="AM78" s="56">
        <f t="shared" si="13"/>
        <v>0</v>
      </c>
      <c r="AN78" s="56">
        <f t="shared" si="14"/>
        <v>0</v>
      </c>
      <c r="AO78" s="56">
        <f t="shared" si="15"/>
        <v>0</v>
      </c>
      <c r="AP78" s="56">
        <f t="shared" si="16"/>
        <v>0</v>
      </c>
      <c r="AQ78" s="56">
        <f t="shared" si="17"/>
        <v>0</v>
      </c>
      <c r="AR78" s="86">
        <f t="shared" si="18"/>
        <v>0</v>
      </c>
    </row>
    <row r="79" spans="1:44" x14ac:dyDescent="0.25">
      <c r="A79" s="178"/>
      <c r="B79" s="55" t="str">
        <f>_xlfn.IFNA(VLOOKUP(A79,'Ajánlatkérő(k) adatai'!$B$4:$C$205,2,0),"")</f>
        <v/>
      </c>
      <c r="C79" s="178"/>
      <c r="D79" s="55" t="str">
        <f>_xlfn.IFNA(VLOOKUP(C79,'Számlafizető(k) adatai'!$C$4:$D$203,2,0),"")</f>
        <v/>
      </c>
      <c r="E79" s="55" t="str">
        <f>_xlfn.IFNA(VLOOKUP(C79,'Számlafizető(k) adatai'!$C$4:$M$203,11,0),"")</f>
        <v/>
      </c>
      <c r="F79" s="178"/>
      <c r="G79" s="178"/>
      <c r="H79" s="178"/>
      <c r="I79" s="55" t="str">
        <f>IF(F79="","",VLOOKUP(LEFT(F79,5),'Technikai cellák'!B:C,2,0))</f>
        <v/>
      </c>
      <c r="J79" s="55" t="str">
        <f>IF(F79="","",VLOOKUP(I79,'Technikai cellák'!$C$1:$D$12,2,0))</f>
        <v/>
      </c>
      <c r="K79" s="179"/>
      <c r="L79" s="67" t="str">
        <f t="shared" ref="L79:L142" si="20">IF(K79="","",IF(K79&lt;20,"20 alatti",IF(K79&lt;100,"20-99",IF(K79&lt;500,"100-500","500-"))))</f>
        <v/>
      </c>
      <c r="M79" s="68">
        <f t="shared" ref="M79:M142" si="21">ROUND(IF(L79="20 alatti",K79*1,0),0)</f>
        <v>0</v>
      </c>
      <c r="N79" s="66">
        <f t="shared" ref="N79:N142" si="22">ROUND(IF(L79="20-99",K79*10.5,0),0)</f>
        <v>0</v>
      </c>
      <c r="O79" s="152"/>
      <c r="P79" s="172">
        <f t="shared" si="4"/>
        <v>0</v>
      </c>
      <c r="Q79" s="69">
        <f t="shared" ref="Q79:Q142" si="23">ROUND(R79*$F$10,0)</f>
        <v>0</v>
      </c>
      <c r="R79" s="62">
        <f t="shared" ref="R79:R142" si="24">SUM(AG79:AR79)</f>
        <v>0</v>
      </c>
      <c r="S79" s="153"/>
      <c r="T79" s="118" t="str">
        <f t="shared" si="19"/>
        <v/>
      </c>
      <c r="U79" s="154"/>
      <c r="V79" s="154"/>
      <c r="W79" s="154"/>
      <c r="X79" s="154"/>
      <c r="Y79" s="154"/>
      <c r="Z79" s="154"/>
      <c r="AA79" s="154"/>
      <c r="AB79" s="154"/>
      <c r="AC79" s="154"/>
      <c r="AD79" s="154"/>
      <c r="AE79" s="154"/>
      <c r="AF79" s="154"/>
      <c r="AG79" s="63">
        <f t="shared" ref="AG79:AG142" si="25">ROUND((U79*$C$7)/$C$8,0)</f>
        <v>0</v>
      </c>
      <c r="AH79" s="56">
        <f t="shared" ref="AH79:AH142" si="26">ROUND((V79*$C$7)/$C$8,0)</f>
        <v>0</v>
      </c>
      <c r="AI79" s="56">
        <f t="shared" ref="AI79:AI142" si="27">ROUND((W79*$C$7)/$C$8,0)</f>
        <v>0</v>
      </c>
      <c r="AJ79" s="56">
        <f t="shared" ref="AJ79:AJ142" si="28">ROUND((X79*$C$7)/$C$8,0)</f>
        <v>0</v>
      </c>
      <c r="AK79" s="56">
        <f t="shared" ref="AK79:AK142" si="29">ROUND((Y79*$C$7)/$C$8,0)</f>
        <v>0</v>
      </c>
      <c r="AL79" s="56">
        <f t="shared" ref="AL79:AL142" si="30">ROUND((Z79*$C$7)/$C$8,0)</f>
        <v>0</v>
      </c>
      <c r="AM79" s="56">
        <f t="shared" ref="AM79:AM142" si="31">ROUND((AA79*$C$7)/$C$8,0)</f>
        <v>0</v>
      </c>
      <c r="AN79" s="56">
        <f t="shared" ref="AN79:AN142" si="32">ROUND((AB79*$C$7)/$C$8,0)</f>
        <v>0</v>
      </c>
      <c r="AO79" s="56">
        <f t="shared" ref="AO79:AO142" si="33">ROUND((AC79*$C$7)/$C$8,0)</f>
        <v>0</v>
      </c>
      <c r="AP79" s="56">
        <f t="shared" ref="AP79:AP142" si="34">ROUND((AD79*$C$7)/$C$8,0)</f>
        <v>0</v>
      </c>
      <c r="AQ79" s="56">
        <f t="shared" ref="AQ79:AQ142" si="35">ROUND((AE79*$C$7)/$C$8,0)</f>
        <v>0</v>
      </c>
      <c r="AR79" s="86">
        <f t="shared" ref="AR79:AR142" si="36">ROUND((AF79*$C$7)/$C$8,0)</f>
        <v>0</v>
      </c>
    </row>
    <row r="80" spans="1:44" x14ac:dyDescent="0.25">
      <c r="A80" s="178"/>
      <c r="B80" s="55" t="str">
        <f>_xlfn.IFNA(VLOOKUP(A80,'Ajánlatkérő(k) adatai'!$B$4:$C$205,2,0),"")</f>
        <v/>
      </c>
      <c r="C80" s="178"/>
      <c r="D80" s="55" t="str">
        <f>_xlfn.IFNA(VLOOKUP(C80,'Számlafizető(k) adatai'!$C$4:$D$203,2,0),"")</f>
        <v/>
      </c>
      <c r="E80" s="55" t="str">
        <f>_xlfn.IFNA(VLOOKUP(C80,'Számlafizető(k) adatai'!$C$4:$M$203,11,0),"")</f>
        <v/>
      </c>
      <c r="F80" s="178"/>
      <c r="G80" s="178"/>
      <c r="H80" s="178"/>
      <c r="I80" s="55" t="str">
        <f>IF(F80="","",VLOOKUP(LEFT(F80,5),'Technikai cellák'!B:C,2,0))</f>
        <v/>
      </c>
      <c r="J80" s="55" t="str">
        <f>IF(F80="","",VLOOKUP(I80,'Technikai cellák'!$C$1:$D$12,2,0))</f>
        <v/>
      </c>
      <c r="K80" s="179"/>
      <c r="L80" s="67" t="str">
        <f t="shared" si="20"/>
        <v/>
      </c>
      <c r="M80" s="68">
        <f t="shared" si="21"/>
        <v>0</v>
      </c>
      <c r="N80" s="66">
        <f t="shared" si="22"/>
        <v>0</v>
      </c>
      <c r="O80" s="152"/>
      <c r="P80" s="172">
        <f t="shared" ref="P80:P143" si="37">ROUND((IF(K80&lt;100,0,K80*$C$7)/$C$8),0)</f>
        <v>0</v>
      </c>
      <c r="Q80" s="69">
        <f t="shared" si="23"/>
        <v>0</v>
      </c>
      <c r="R80" s="62">
        <f t="shared" si="24"/>
        <v>0</v>
      </c>
      <c r="S80" s="153"/>
      <c r="T80" s="118" t="str">
        <f t="shared" si="19"/>
        <v/>
      </c>
      <c r="U80" s="154"/>
      <c r="V80" s="154"/>
      <c r="W80" s="154"/>
      <c r="X80" s="154"/>
      <c r="Y80" s="154"/>
      <c r="Z80" s="154"/>
      <c r="AA80" s="154"/>
      <c r="AB80" s="154"/>
      <c r="AC80" s="154"/>
      <c r="AD80" s="154"/>
      <c r="AE80" s="154"/>
      <c r="AF80" s="154"/>
      <c r="AG80" s="63">
        <f t="shared" si="25"/>
        <v>0</v>
      </c>
      <c r="AH80" s="56">
        <f t="shared" si="26"/>
        <v>0</v>
      </c>
      <c r="AI80" s="56">
        <f t="shared" si="27"/>
        <v>0</v>
      </c>
      <c r="AJ80" s="56">
        <f t="shared" si="28"/>
        <v>0</v>
      </c>
      <c r="AK80" s="56">
        <f t="shared" si="29"/>
        <v>0</v>
      </c>
      <c r="AL80" s="56">
        <f t="shared" si="30"/>
        <v>0</v>
      </c>
      <c r="AM80" s="56">
        <f t="shared" si="31"/>
        <v>0</v>
      </c>
      <c r="AN80" s="56">
        <f t="shared" si="32"/>
        <v>0</v>
      </c>
      <c r="AO80" s="56">
        <f t="shared" si="33"/>
        <v>0</v>
      </c>
      <c r="AP80" s="56">
        <f t="shared" si="34"/>
        <v>0</v>
      </c>
      <c r="AQ80" s="56">
        <f t="shared" si="35"/>
        <v>0</v>
      </c>
      <c r="AR80" s="86">
        <f t="shared" si="36"/>
        <v>0</v>
      </c>
    </row>
    <row r="81" spans="1:44" x14ac:dyDescent="0.25">
      <c r="A81" s="178"/>
      <c r="B81" s="55" t="str">
        <f>_xlfn.IFNA(VLOOKUP(A81,'Ajánlatkérő(k) adatai'!$B$4:$C$205,2,0),"")</f>
        <v/>
      </c>
      <c r="C81" s="178"/>
      <c r="D81" s="55" t="str">
        <f>_xlfn.IFNA(VLOOKUP(C81,'Számlafizető(k) adatai'!$C$4:$D$203,2,0),"")</f>
        <v/>
      </c>
      <c r="E81" s="55" t="str">
        <f>_xlfn.IFNA(VLOOKUP(C81,'Számlafizető(k) adatai'!$C$4:$M$203,11,0),"")</f>
        <v/>
      </c>
      <c r="F81" s="178"/>
      <c r="G81" s="178"/>
      <c r="H81" s="178"/>
      <c r="I81" s="55" t="str">
        <f>IF(F81="","",VLOOKUP(LEFT(F81,5),'Technikai cellák'!B:C,2,0))</f>
        <v/>
      </c>
      <c r="J81" s="55" t="str">
        <f>IF(F81="","",VLOOKUP(I81,'Technikai cellák'!$C$1:$D$12,2,0))</f>
        <v/>
      </c>
      <c r="K81" s="179"/>
      <c r="L81" s="67" t="str">
        <f t="shared" si="20"/>
        <v/>
      </c>
      <c r="M81" s="68">
        <f t="shared" si="21"/>
        <v>0</v>
      </c>
      <c r="N81" s="66">
        <f t="shared" si="22"/>
        <v>0</v>
      </c>
      <c r="O81" s="152"/>
      <c r="P81" s="172">
        <f t="shared" si="37"/>
        <v>0</v>
      </c>
      <c r="Q81" s="69">
        <f t="shared" si="23"/>
        <v>0</v>
      </c>
      <c r="R81" s="62">
        <f t="shared" si="24"/>
        <v>0</v>
      </c>
      <c r="S81" s="153"/>
      <c r="T81" s="118" t="str">
        <f t="shared" si="19"/>
        <v/>
      </c>
      <c r="U81" s="154"/>
      <c r="V81" s="154"/>
      <c r="W81" s="154"/>
      <c r="X81" s="154"/>
      <c r="Y81" s="154"/>
      <c r="Z81" s="154"/>
      <c r="AA81" s="154"/>
      <c r="AB81" s="154"/>
      <c r="AC81" s="154"/>
      <c r="AD81" s="154"/>
      <c r="AE81" s="154"/>
      <c r="AF81" s="154"/>
      <c r="AG81" s="63">
        <f t="shared" si="25"/>
        <v>0</v>
      </c>
      <c r="AH81" s="56">
        <f t="shared" si="26"/>
        <v>0</v>
      </c>
      <c r="AI81" s="56">
        <f t="shared" si="27"/>
        <v>0</v>
      </c>
      <c r="AJ81" s="56">
        <f t="shared" si="28"/>
        <v>0</v>
      </c>
      <c r="AK81" s="56">
        <f t="shared" si="29"/>
        <v>0</v>
      </c>
      <c r="AL81" s="56">
        <f t="shared" si="30"/>
        <v>0</v>
      </c>
      <c r="AM81" s="56">
        <f t="shared" si="31"/>
        <v>0</v>
      </c>
      <c r="AN81" s="56">
        <f t="shared" si="32"/>
        <v>0</v>
      </c>
      <c r="AO81" s="56">
        <f t="shared" si="33"/>
        <v>0</v>
      </c>
      <c r="AP81" s="56">
        <f t="shared" si="34"/>
        <v>0</v>
      </c>
      <c r="AQ81" s="56">
        <f t="shared" si="35"/>
        <v>0</v>
      </c>
      <c r="AR81" s="86">
        <f t="shared" si="36"/>
        <v>0</v>
      </c>
    </row>
    <row r="82" spans="1:44" x14ac:dyDescent="0.25">
      <c r="A82" s="178"/>
      <c r="B82" s="55" t="str">
        <f>_xlfn.IFNA(VLOOKUP(A82,'Ajánlatkérő(k) adatai'!$B$4:$C$205,2,0),"")</f>
        <v/>
      </c>
      <c r="C82" s="178"/>
      <c r="D82" s="55" t="str">
        <f>_xlfn.IFNA(VLOOKUP(C82,'Számlafizető(k) adatai'!$C$4:$D$203,2,0),"")</f>
        <v/>
      </c>
      <c r="E82" s="55" t="str">
        <f>_xlfn.IFNA(VLOOKUP(C82,'Számlafizető(k) adatai'!$C$4:$M$203,11,0),"")</f>
        <v/>
      </c>
      <c r="F82" s="178"/>
      <c r="G82" s="178"/>
      <c r="H82" s="178"/>
      <c r="I82" s="55" t="str">
        <f>IF(F82="","",VLOOKUP(LEFT(F82,5),'Technikai cellák'!B:C,2,0))</f>
        <v/>
      </c>
      <c r="J82" s="55" t="str">
        <f>IF(F82="","",VLOOKUP(I82,'Technikai cellák'!$C$1:$D$12,2,0))</f>
        <v/>
      </c>
      <c r="K82" s="179"/>
      <c r="L82" s="67" t="str">
        <f t="shared" si="20"/>
        <v/>
      </c>
      <c r="M82" s="68">
        <f t="shared" si="21"/>
        <v>0</v>
      </c>
      <c r="N82" s="66">
        <f t="shared" si="22"/>
        <v>0</v>
      </c>
      <c r="O82" s="152"/>
      <c r="P82" s="172">
        <f t="shared" si="37"/>
        <v>0</v>
      </c>
      <c r="Q82" s="69">
        <f t="shared" si="23"/>
        <v>0</v>
      </c>
      <c r="R82" s="62">
        <f t="shared" si="24"/>
        <v>0</v>
      </c>
      <c r="S82" s="153"/>
      <c r="T82" s="118" t="str">
        <f t="shared" ref="T82:T145" si="38">IF(S82="","",IF((DAYS360(S82,$C$4,TRUE))/30&lt;0,"",(DAYS360(S82,$C$4,))/30))</f>
        <v/>
      </c>
      <c r="U82" s="154"/>
      <c r="V82" s="154"/>
      <c r="W82" s="154"/>
      <c r="X82" s="154"/>
      <c r="Y82" s="154"/>
      <c r="Z82" s="154"/>
      <c r="AA82" s="154"/>
      <c r="AB82" s="154"/>
      <c r="AC82" s="154"/>
      <c r="AD82" s="154"/>
      <c r="AE82" s="154"/>
      <c r="AF82" s="154"/>
      <c r="AG82" s="63">
        <f t="shared" si="25"/>
        <v>0</v>
      </c>
      <c r="AH82" s="56">
        <f t="shared" si="26"/>
        <v>0</v>
      </c>
      <c r="AI82" s="56">
        <f t="shared" si="27"/>
        <v>0</v>
      </c>
      <c r="AJ82" s="56">
        <f t="shared" si="28"/>
        <v>0</v>
      </c>
      <c r="AK82" s="56">
        <f t="shared" si="29"/>
        <v>0</v>
      </c>
      <c r="AL82" s="56">
        <f t="shared" si="30"/>
        <v>0</v>
      </c>
      <c r="AM82" s="56">
        <f t="shared" si="31"/>
        <v>0</v>
      </c>
      <c r="AN82" s="56">
        <f t="shared" si="32"/>
        <v>0</v>
      </c>
      <c r="AO82" s="56">
        <f t="shared" si="33"/>
        <v>0</v>
      </c>
      <c r="AP82" s="56">
        <f t="shared" si="34"/>
        <v>0</v>
      </c>
      <c r="AQ82" s="56">
        <f t="shared" si="35"/>
        <v>0</v>
      </c>
      <c r="AR82" s="86">
        <f t="shared" si="36"/>
        <v>0</v>
      </c>
    </row>
    <row r="83" spans="1:44" x14ac:dyDescent="0.25">
      <c r="A83" s="178"/>
      <c r="B83" s="55" t="str">
        <f>_xlfn.IFNA(VLOOKUP(A83,'Ajánlatkérő(k) adatai'!$B$4:$C$205,2,0),"")</f>
        <v/>
      </c>
      <c r="C83" s="178"/>
      <c r="D83" s="55" t="str">
        <f>_xlfn.IFNA(VLOOKUP(C83,'Számlafizető(k) adatai'!$C$4:$D$203,2,0),"")</f>
        <v/>
      </c>
      <c r="E83" s="55" t="str">
        <f>_xlfn.IFNA(VLOOKUP(C83,'Számlafizető(k) adatai'!$C$4:$M$203,11,0),"")</f>
        <v/>
      </c>
      <c r="F83" s="178"/>
      <c r="G83" s="178"/>
      <c r="H83" s="178"/>
      <c r="I83" s="55" t="str">
        <f>IF(F83="","",VLOOKUP(LEFT(F83,5),'Technikai cellák'!B:C,2,0))</f>
        <v/>
      </c>
      <c r="J83" s="55" t="str">
        <f>IF(F83="","",VLOOKUP(I83,'Technikai cellák'!$C$1:$D$12,2,0))</f>
        <v/>
      </c>
      <c r="K83" s="179"/>
      <c r="L83" s="67" t="str">
        <f t="shared" si="20"/>
        <v/>
      </c>
      <c r="M83" s="68">
        <f t="shared" si="21"/>
        <v>0</v>
      </c>
      <c r="N83" s="66">
        <f t="shared" si="22"/>
        <v>0</v>
      </c>
      <c r="O83" s="152"/>
      <c r="P83" s="172">
        <f t="shared" si="37"/>
        <v>0</v>
      </c>
      <c r="Q83" s="69">
        <f t="shared" si="23"/>
        <v>0</v>
      </c>
      <c r="R83" s="62">
        <f t="shared" si="24"/>
        <v>0</v>
      </c>
      <c r="S83" s="153"/>
      <c r="T83" s="118" t="str">
        <f t="shared" si="38"/>
        <v/>
      </c>
      <c r="U83" s="154"/>
      <c r="V83" s="154"/>
      <c r="W83" s="154"/>
      <c r="X83" s="154"/>
      <c r="Y83" s="154"/>
      <c r="Z83" s="154"/>
      <c r="AA83" s="154"/>
      <c r="AB83" s="154"/>
      <c r="AC83" s="154"/>
      <c r="AD83" s="154"/>
      <c r="AE83" s="154"/>
      <c r="AF83" s="154"/>
      <c r="AG83" s="63">
        <f t="shared" si="25"/>
        <v>0</v>
      </c>
      <c r="AH83" s="56">
        <f t="shared" si="26"/>
        <v>0</v>
      </c>
      <c r="AI83" s="56">
        <f t="shared" si="27"/>
        <v>0</v>
      </c>
      <c r="AJ83" s="56">
        <f t="shared" si="28"/>
        <v>0</v>
      </c>
      <c r="AK83" s="56">
        <f t="shared" si="29"/>
        <v>0</v>
      </c>
      <c r="AL83" s="56">
        <f t="shared" si="30"/>
        <v>0</v>
      </c>
      <c r="AM83" s="56">
        <f t="shared" si="31"/>
        <v>0</v>
      </c>
      <c r="AN83" s="56">
        <f t="shared" si="32"/>
        <v>0</v>
      </c>
      <c r="AO83" s="56">
        <f t="shared" si="33"/>
        <v>0</v>
      </c>
      <c r="AP83" s="56">
        <f t="shared" si="34"/>
        <v>0</v>
      </c>
      <c r="AQ83" s="56">
        <f t="shared" si="35"/>
        <v>0</v>
      </c>
      <c r="AR83" s="86">
        <f t="shared" si="36"/>
        <v>0</v>
      </c>
    </row>
    <row r="84" spans="1:44" x14ac:dyDescent="0.25">
      <c r="A84" s="178"/>
      <c r="B84" s="55" t="str">
        <f>_xlfn.IFNA(VLOOKUP(A84,'Ajánlatkérő(k) adatai'!$B$4:$C$205,2,0),"")</f>
        <v/>
      </c>
      <c r="C84" s="178"/>
      <c r="D84" s="55" t="str">
        <f>_xlfn.IFNA(VLOOKUP(C84,'Számlafizető(k) adatai'!$C$4:$D$203,2,0),"")</f>
        <v/>
      </c>
      <c r="E84" s="55" t="str">
        <f>_xlfn.IFNA(VLOOKUP(C84,'Számlafizető(k) adatai'!$C$4:$M$203,11,0),"")</f>
        <v/>
      </c>
      <c r="F84" s="178"/>
      <c r="G84" s="178"/>
      <c r="H84" s="178"/>
      <c r="I84" s="55" t="str">
        <f>IF(F84="","",VLOOKUP(LEFT(F84,5),'Technikai cellák'!B:C,2,0))</f>
        <v/>
      </c>
      <c r="J84" s="55" t="str">
        <f>IF(F84="","",VLOOKUP(I84,'Technikai cellák'!$C$1:$D$12,2,0))</f>
        <v/>
      </c>
      <c r="K84" s="179"/>
      <c r="L84" s="67" t="str">
        <f t="shared" si="20"/>
        <v/>
      </c>
      <c r="M84" s="68">
        <f t="shared" si="21"/>
        <v>0</v>
      </c>
      <c r="N84" s="66">
        <f t="shared" si="22"/>
        <v>0</v>
      </c>
      <c r="O84" s="152"/>
      <c r="P84" s="172">
        <f t="shared" si="37"/>
        <v>0</v>
      </c>
      <c r="Q84" s="69">
        <f t="shared" si="23"/>
        <v>0</v>
      </c>
      <c r="R84" s="62">
        <f t="shared" si="24"/>
        <v>0</v>
      </c>
      <c r="S84" s="153"/>
      <c r="T84" s="118" t="str">
        <f t="shared" si="38"/>
        <v/>
      </c>
      <c r="U84" s="154"/>
      <c r="V84" s="154"/>
      <c r="W84" s="154"/>
      <c r="X84" s="154"/>
      <c r="Y84" s="154"/>
      <c r="Z84" s="154"/>
      <c r="AA84" s="154"/>
      <c r="AB84" s="154"/>
      <c r="AC84" s="154"/>
      <c r="AD84" s="154"/>
      <c r="AE84" s="154"/>
      <c r="AF84" s="154"/>
      <c r="AG84" s="63">
        <f t="shared" si="25"/>
        <v>0</v>
      </c>
      <c r="AH84" s="56">
        <f t="shared" si="26"/>
        <v>0</v>
      </c>
      <c r="AI84" s="56">
        <f t="shared" si="27"/>
        <v>0</v>
      </c>
      <c r="AJ84" s="56">
        <f t="shared" si="28"/>
        <v>0</v>
      </c>
      <c r="AK84" s="56">
        <f t="shared" si="29"/>
        <v>0</v>
      </c>
      <c r="AL84" s="56">
        <f t="shared" si="30"/>
        <v>0</v>
      </c>
      <c r="AM84" s="56">
        <f t="shared" si="31"/>
        <v>0</v>
      </c>
      <c r="AN84" s="56">
        <f t="shared" si="32"/>
        <v>0</v>
      </c>
      <c r="AO84" s="56">
        <f t="shared" si="33"/>
        <v>0</v>
      </c>
      <c r="AP84" s="56">
        <f t="shared" si="34"/>
        <v>0</v>
      </c>
      <c r="AQ84" s="56">
        <f t="shared" si="35"/>
        <v>0</v>
      </c>
      <c r="AR84" s="86">
        <f t="shared" si="36"/>
        <v>0</v>
      </c>
    </row>
    <row r="85" spans="1:44" x14ac:dyDescent="0.25">
      <c r="A85" s="178"/>
      <c r="B85" s="55" t="str">
        <f>_xlfn.IFNA(VLOOKUP(A85,'Ajánlatkérő(k) adatai'!$B$4:$C$205,2,0),"")</f>
        <v/>
      </c>
      <c r="C85" s="178"/>
      <c r="D85" s="55" t="str">
        <f>_xlfn.IFNA(VLOOKUP(C85,'Számlafizető(k) adatai'!$C$4:$D$203,2,0),"")</f>
        <v/>
      </c>
      <c r="E85" s="55" t="str">
        <f>_xlfn.IFNA(VLOOKUP(C85,'Számlafizető(k) adatai'!$C$4:$M$203,11,0),"")</f>
        <v/>
      </c>
      <c r="F85" s="178"/>
      <c r="G85" s="178"/>
      <c r="H85" s="178"/>
      <c r="I85" s="55" t="str">
        <f>IF(F85="","",VLOOKUP(LEFT(F85,5),'Technikai cellák'!B:C,2,0))</f>
        <v/>
      </c>
      <c r="J85" s="55" t="str">
        <f>IF(F85="","",VLOOKUP(I85,'Technikai cellák'!$C$1:$D$12,2,0))</f>
        <v/>
      </c>
      <c r="K85" s="179"/>
      <c r="L85" s="67" t="str">
        <f t="shared" si="20"/>
        <v/>
      </c>
      <c r="M85" s="68">
        <f t="shared" si="21"/>
        <v>0</v>
      </c>
      <c r="N85" s="66">
        <f t="shared" si="22"/>
        <v>0</v>
      </c>
      <c r="O85" s="152"/>
      <c r="P85" s="172">
        <f t="shared" si="37"/>
        <v>0</v>
      </c>
      <c r="Q85" s="69">
        <f t="shared" si="23"/>
        <v>0</v>
      </c>
      <c r="R85" s="62">
        <f t="shared" si="24"/>
        <v>0</v>
      </c>
      <c r="S85" s="153"/>
      <c r="T85" s="118" t="str">
        <f t="shared" si="38"/>
        <v/>
      </c>
      <c r="U85" s="154"/>
      <c r="V85" s="154"/>
      <c r="W85" s="154"/>
      <c r="X85" s="154"/>
      <c r="Y85" s="154"/>
      <c r="Z85" s="154"/>
      <c r="AA85" s="154"/>
      <c r="AB85" s="154"/>
      <c r="AC85" s="154"/>
      <c r="AD85" s="154"/>
      <c r="AE85" s="154"/>
      <c r="AF85" s="154"/>
      <c r="AG85" s="63">
        <f t="shared" si="25"/>
        <v>0</v>
      </c>
      <c r="AH85" s="56">
        <f t="shared" si="26"/>
        <v>0</v>
      </c>
      <c r="AI85" s="56">
        <f t="shared" si="27"/>
        <v>0</v>
      </c>
      <c r="AJ85" s="56">
        <f t="shared" si="28"/>
        <v>0</v>
      </c>
      <c r="AK85" s="56">
        <f t="shared" si="29"/>
        <v>0</v>
      </c>
      <c r="AL85" s="56">
        <f t="shared" si="30"/>
        <v>0</v>
      </c>
      <c r="AM85" s="56">
        <f t="shared" si="31"/>
        <v>0</v>
      </c>
      <c r="AN85" s="56">
        <f t="shared" si="32"/>
        <v>0</v>
      </c>
      <c r="AO85" s="56">
        <f t="shared" si="33"/>
        <v>0</v>
      </c>
      <c r="AP85" s="56">
        <f t="shared" si="34"/>
        <v>0</v>
      </c>
      <c r="AQ85" s="56">
        <f t="shared" si="35"/>
        <v>0</v>
      </c>
      <c r="AR85" s="86">
        <f t="shared" si="36"/>
        <v>0</v>
      </c>
    </row>
    <row r="86" spans="1:44" x14ac:dyDescent="0.25">
      <c r="A86" s="178"/>
      <c r="B86" s="55" t="str">
        <f>_xlfn.IFNA(VLOOKUP(A86,'Ajánlatkérő(k) adatai'!$B$4:$C$205,2,0),"")</f>
        <v/>
      </c>
      <c r="C86" s="178"/>
      <c r="D86" s="55" t="str">
        <f>_xlfn.IFNA(VLOOKUP(C86,'Számlafizető(k) adatai'!$C$4:$D$203,2,0),"")</f>
        <v/>
      </c>
      <c r="E86" s="55" t="str">
        <f>_xlfn.IFNA(VLOOKUP(C86,'Számlafizető(k) adatai'!$C$4:$M$203,11,0),"")</f>
        <v/>
      </c>
      <c r="F86" s="178"/>
      <c r="G86" s="178"/>
      <c r="H86" s="178"/>
      <c r="I86" s="55" t="str">
        <f>IF(F86="","",VLOOKUP(LEFT(F86,5),'Technikai cellák'!B:C,2,0))</f>
        <v/>
      </c>
      <c r="J86" s="55" t="str">
        <f>IF(F86="","",VLOOKUP(I86,'Technikai cellák'!$C$1:$D$12,2,0))</f>
        <v/>
      </c>
      <c r="K86" s="179"/>
      <c r="L86" s="67" t="str">
        <f t="shared" si="20"/>
        <v/>
      </c>
      <c r="M86" s="68">
        <f t="shared" si="21"/>
        <v>0</v>
      </c>
      <c r="N86" s="66">
        <f t="shared" si="22"/>
        <v>0</v>
      </c>
      <c r="O86" s="152"/>
      <c r="P86" s="172">
        <f t="shared" si="37"/>
        <v>0</v>
      </c>
      <c r="Q86" s="69">
        <f t="shared" si="23"/>
        <v>0</v>
      </c>
      <c r="R86" s="62">
        <f t="shared" si="24"/>
        <v>0</v>
      </c>
      <c r="S86" s="153"/>
      <c r="T86" s="118" t="str">
        <f t="shared" si="38"/>
        <v/>
      </c>
      <c r="U86" s="154"/>
      <c r="V86" s="154"/>
      <c r="W86" s="154"/>
      <c r="X86" s="154"/>
      <c r="Y86" s="154"/>
      <c r="Z86" s="154"/>
      <c r="AA86" s="154"/>
      <c r="AB86" s="154"/>
      <c r="AC86" s="154"/>
      <c r="AD86" s="154"/>
      <c r="AE86" s="154"/>
      <c r="AF86" s="154"/>
      <c r="AG86" s="63">
        <f t="shared" si="25"/>
        <v>0</v>
      </c>
      <c r="AH86" s="56">
        <f t="shared" si="26"/>
        <v>0</v>
      </c>
      <c r="AI86" s="56">
        <f t="shared" si="27"/>
        <v>0</v>
      </c>
      <c r="AJ86" s="56">
        <f t="shared" si="28"/>
        <v>0</v>
      </c>
      <c r="AK86" s="56">
        <f t="shared" si="29"/>
        <v>0</v>
      </c>
      <c r="AL86" s="56">
        <f t="shared" si="30"/>
        <v>0</v>
      </c>
      <c r="AM86" s="56">
        <f t="shared" si="31"/>
        <v>0</v>
      </c>
      <c r="AN86" s="56">
        <f t="shared" si="32"/>
        <v>0</v>
      </c>
      <c r="AO86" s="56">
        <f t="shared" si="33"/>
        <v>0</v>
      </c>
      <c r="AP86" s="56">
        <f t="shared" si="34"/>
        <v>0</v>
      </c>
      <c r="AQ86" s="56">
        <f t="shared" si="35"/>
        <v>0</v>
      </c>
      <c r="AR86" s="86">
        <f t="shared" si="36"/>
        <v>0</v>
      </c>
    </row>
    <row r="87" spans="1:44" x14ac:dyDescent="0.25">
      <c r="A87" s="178"/>
      <c r="B87" s="55" t="str">
        <f>_xlfn.IFNA(VLOOKUP(A87,'Ajánlatkérő(k) adatai'!$B$4:$C$205,2,0),"")</f>
        <v/>
      </c>
      <c r="C87" s="178"/>
      <c r="D87" s="55" t="str">
        <f>_xlfn.IFNA(VLOOKUP(C87,'Számlafizető(k) adatai'!$C$4:$D$203,2,0),"")</f>
        <v/>
      </c>
      <c r="E87" s="55" t="str">
        <f>_xlfn.IFNA(VLOOKUP(C87,'Számlafizető(k) adatai'!$C$4:$M$203,11,0),"")</f>
        <v/>
      </c>
      <c r="F87" s="178"/>
      <c r="G87" s="178"/>
      <c r="H87" s="178"/>
      <c r="I87" s="55" t="str">
        <f>IF(F87="","",VLOOKUP(LEFT(F87,5),'Technikai cellák'!B:C,2,0))</f>
        <v/>
      </c>
      <c r="J87" s="55" t="str">
        <f>IF(F87="","",VLOOKUP(I87,'Technikai cellák'!$C$1:$D$12,2,0))</f>
        <v/>
      </c>
      <c r="K87" s="179"/>
      <c r="L87" s="67" t="str">
        <f t="shared" si="20"/>
        <v/>
      </c>
      <c r="M87" s="68">
        <f t="shared" si="21"/>
        <v>0</v>
      </c>
      <c r="N87" s="66">
        <f t="shared" si="22"/>
        <v>0</v>
      </c>
      <c r="O87" s="152"/>
      <c r="P87" s="172">
        <f t="shared" si="37"/>
        <v>0</v>
      </c>
      <c r="Q87" s="69">
        <f t="shared" si="23"/>
        <v>0</v>
      </c>
      <c r="R87" s="62">
        <f t="shared" si="24"/>
        <v>0</v>
      </c>
      <c r="S87" s="153"/>
      <c r="T87" s="118" t="str">
        <f t="shared" si="38"/>
        <v/>
      </c>
      <c r="U87" s="154"/>
      <c r="V87" s="154"/>
      <c r="W87" s="154"/>
      <c r="X87" s="154"/>
      <c r="Y87" s="154"/>
      <c r="Z87" s="154"/>
      <c r="AA87" s="154"/>
      <c r="AB87" s="154"/>
      <c r="AC87" s="154"/>
      <c r="AD87" s="154"/>
      <c r="AE87" s="154"/>
      <c r="AF87" s="154"/>
      <c r="AG87" s="63">
        <f t="shared" si="25"/>
        <v>0</v>
      </c>
      <c r="AH87" s="56">
        <f t="shared" si="26"/>
        <v>0</v>
      </c>
      <c r="AI87" s="56">
        <f t="shared" si="27"/>
        <v>0</v>
      </c>
      <c r="AJ87" s="56">
        <f t="shared" si="28"/>
        <v>0</v>
      </c>
      <c r="AK87" s="56">
        <f t="shared" si="29"/>
        <v>0</v>
      </c>
      <c r="AL87" s="56">
        <f t="shared" si="30"/>
        <v>0</v>
      </c>
      <c r="AM87" s="56">
        <f t="shared" si="31"/>
        <v>0</v>
      </c>
      <c r="AN87" s="56">
        <f t="shared" si="32"/>
        <v>0</v>
      </c>
      <c r="AO87" s="56">
        <f t="shared" si="33"/>
        <v>0</v>
      </c>
      <c r="AP87" s="56">
        <f t="shared" si="34"/>
        <v>0</v>
      </c>
      <c r="AQ87" s="56">
        <f t="shared" si="35"/>
        <v>0</v>
      </c>
      <c r="AR87" s="86">
        <f t="shared" si="36"/>
        <v>0</v>
      </c>
    </row>
    <row r="88" spans="1:44" x14ac:dyDescent="0.25">
      <c r="A88" s="178"/>
      <c r="B88" s="55" t="str">
        <f>_xlfn.IFNA(VLOOKUP(A88,'Ajánlatkérő(k) adatai'!$B$4:$C$205,2,0),"")</f>
        <v/>
      </c>
      <c r="C88" s="178"/>
      <c r="D88" s="55" t="str">
        <f>_xlfn.IFNA(VLOOKUP(C88,'Számlafizető(k) adatai'!$C$4:$D$203,2,0),"")</f>
        <v/>
      </c>
      <c r="E88" s="55" t="str">
        <f>_xlfn.IFNA(VLOOKUP(C88,'Számlafizető(k) adatai'!$C$4:$M$203,11,0),"")</f>
        <v/>
      </c>
      <c r="F88" s="178"/>
      <c r="G88" s="178"/>
      <c r="H88" s="178"/>
      <c r="I88" s="55" t="str">
        <f>IF(F88="","",VLOOKUP(LEFT(F88,5),'Technikai cellák'!B:C,2,0))</f>
        <v/>
      </c>
      <c r="J88" s="55" t="str">
        <f>IF(F88="","",VLOOKUP(I88,'Technikai cellák'!$C$1:$D$12,2,0))</f>
        <v/>
      </c>
      <c r="K88" s="179"/>
      <c r="L88" s="67" t="str">
        <f t="shared" si="20"/>
        <v/>
      </c>
      <c r="M88" s="68">
        <f t="shared" si="21"/>
        <v>0</v>
      </c>
      <c r="N88" s="66">
        <f t="shared" si="22"/>
        <v>0</v>
      </c>
      <c r="O88" s="152"/>
      <c r="P88" s="172">
        <f t="shared" si="37"/>
        <v>0</v>
      </c>
      <c r="Q88" s="69">
        <f t="shared" si="23"/>
        <v>0</v>
      </c>
      <c r="R88" s="62">
        <f t="shared" si="24"/>
        <v>0</v>
      </c>
      <c r="S88" s="153"/>
      <c r="T88" s="118" t="str">
        <f t="shared" si="38"/>
        <v/>
      </c>
      <c r="U88" s="154"/>
      <c r="V88" s="154"/>
      <c r="W88" s="154"/>
      <c r="X88" s="154"/>
      <c r="Y88" s="154"/>
      <c r="Z88" s="154"/>
      <c r="AA88" s="154"/>
      <c r="AB88" s="154"/>
      <c r="AC88" s="154"/>
      <c r="AD88" s="154"/>
      <c r="AE88" s="154"/>
      <c r="AF88" s="154"/>
      <c r="AG88" s="63">
        <f t="shared" si="25"/>
        <v>0</v>
      </c>
      <c r="AH88" s="56">
        <f t="shared" si="26"/>
        <v>0</v>
      </c>
      <c r="AI88" s="56">
        <f t="shared" si="27"/>
        <v>0</v>
      </c>
      <c r="AJ88" s="56">
        <f t="shared" si="28"/>
        <v>0</v>
      </c>
      <c r="AK88" s="56">
        <f t="shared" si="29"/>
        <v>0</v>
      </c>
      <c r="AL88" s="56">
        <f t="shared" si="30"/>
        <v>0</v>
      </c>
      <c r="AM88" s="56">
        <f t="shared" si="31"/>
        <v>0</v>
      </c>
      <c r="AN88" s="56">
        <f t="shared" si="32"/>
        <v>0</v>
      </c>
      <c r="AO88" s="56">
        <f t="shared" si="33"/>
        <v>0</v>
      </c>
      <c r="AP88" s="56">
        <f t="shared" si="34"/>
        <v>0</v>
      </c>
      <c r="AQ88" s="56">
        <f t="shared" si="35"/>
        <v>0</v>
      </c>
      <c r="AR88" s="86">
        <f t="shared" si="36"/>
        <v>0</v>
      </c>
    </row>
    <row r="89" spans="1:44" x14ac:dyDescent="0.25">
      <c r="A89" s="178"/>
      <c r="B89" s="55" t="str">
        <f>_xlfn.IFNA(VLOOKUP(A89,'Ajánlatkérő(k) adatai'!$B$4:$C$205,2,0),"")</f>
        <v/>
      </c>
      <c r="C89" s="178"/>
      <c r="D89" s="55" t="str">
        <f>_xlfn.IFNA(VLOOKUP(C89,'Számlafizető(k) adatai'!$C$4:$D$203,2,0),"")</f>
        <v/>
      </c>
      <c r="E89" s="55" t="str">
        <f>_xlfn.IFNA(VLOOKUP(C89,'Számlafizető(k) adatai'!$C$4:$M$203,11,0),"")</f>
        <v/>
      </c>
      <c r="F89" s="178"/>
      <c r="G89" s="178"/>
      <c r="H89" s="178"/>
      <c r="I89" s="55" t="str">
        <f>IF(F89="","",VLOOKUP(LEFT(F89,5),'Technikai cellák'!B:C,2,0))</f>
        <v/>
      </c>
      <c r="J89" s="55" t="str">
        <f>IF(F89="","",VLOOKUP(I89,'Technikai cellák'!$C$1:$D$12,2,0))</f>
        <v/>
      </c>
      <c r="K89" s="179"/>
      <c r="L89" s="67" t="str">
        <f t="shared" si="20"/>
        <v/>
      </c>
      <c r="M89" s="68">
        <f t="shared" si="21"/>
        <v>0</v>
      </c>
      <c r="N89" s="66">
        <f t="shared" si="22"/>
        <v>0</v>
      </c>
      <c r="O89" s="152"/>
      <c r="P89" s="172">
        <f t="shared" si="37"/>
        <v>0</v>
      </c>
      <c r="Q89" s="69">
        <f t="shared" si="23"/>
        <v>0</v>
      </c>
      <c r="R89" s="62">
        <f t="shared" si="24"/>
        <v>0</v>
      </c>
      <c r="S89" s="153"/>
      <c r="T89" s="118" t="str">
        <f t="shared" si="38"/>
        <v/>
      </c>
      <c r="U89" s="154"/>
      <c r="V89" s="154"/>
      <c r="W89" s="154"/>
      <c r="X89" s="154"/>
      <c r="Y89" s="154"/>
      <c r="Z89" s="154"/>
      <c r="AA89" s="154"/>
      <c r="AB89" s="154"/>
      <c r="AC89" s="154"/>
      <c r="AD89" s="154"/>
      <c r="AE89" s="154"/>
      <c r="AF89" s="154"/>
      <c r="AG89" s="63">
        <f t="shared" si="25"/>
        <v>0</v>
      </c>
      <c r="AH89" s="56">
        <f t="shared" si="26"/>
        <v>0</v>
      </c>
      <c r="AI89" s="56">
        <f t="shared" si="27"/>
        <v>0</v>
      </c>
      <c r="AJ89" s="56">
        <f t="shared" si="28"/>
        <v>0</v>
      </c>
      <c r="AK89" s="56">
        <f t="shared" si="29"/>
        <v>0</v>
      </c>
      <c r="AL89" s="56">
        <f t="shared" si="30"/>
        <v>0</v>
      </c>
      <c r="AM89" s="56">
        <f t="shared" si="31"/>
        <v>0</v>
      </c>
      <c r="AN89" s="56">
        <f t="shared" si="32"/>
        <v>0</v>
      </c>
      <c r="AO89" s="56">
        <f t="shared" si="33"/>
        <v>0</v>
      </c>
      <c r="AP89" s="56">
        <f t="shared" si="34"/>
        <v>0</v>
      </c>
      <c r="AQ89" s="56">
        <f t="shared" si="35"/>
        <v>0</v>
      </c>
      <c r="AR89" s="86">
        <f t="shared" si="36"/>
        <v>0</v>
      </c>
    </row>
    <row r="90" spans="1:44" x14ac:dyDescent="0.25">
      <c r="A90" s="178"/>
      <c r="B90" s="55" t="str">
        <f>_xlfn.IFNA(VLOOKUP(A90,'Ajánlatkérő(k) adatai'!$B$4:$C$205,2,0),"")</f>
        <v/>
      </c>
      <c r="C90" s="178"/>
      <c r="D90" s="55" t="str">
        <f>_xlfn.IFNA(VLOOKUP(C90,'Számlafizető(k) adatai'!$C$4:$D$203,2,0),"")</f>
        <v/>
      </c>
      <c r="E90" s="55" t="str">
        <f>_xlfn.IFNA(VLOOKUP(C90,'Számlafizető(k) adatai'!$C$4:$M$203,11,0),"")</f>
        <v/>
      </c>
      <c r="F90" s="178"/>
      <c r="G90" s="178"/>
      <c r="H90" s="178"/>
      <c r="I90" s="55" t="str">
        <f>IF(F90="","",VLOOKUP(LEFT(F90,5),'Technikai cellák'!B:C,2,0))</f>
        <v/>
      </c>
      <c r="J90" s="55" t="str">
        <f>IF(F90="","",VLOOKUP(I90,'Technikai cellák'!$C$1:$D$12,2,0))</f>
        <v/>
      </c>
      <c r="K90" s="179"/>
      <c r="L90" s="67" t="str">
        <f t="shared" si="20"/>
        <v/>
      </c>
      <c r="M90" s="68">
        <f t="shared" si="21"/>
        <v>0</v>
      </c>
      <c r="N90" s="66">
        <f t="shared" si="22"/>
        <v>0</v>
      </c>
      <c r="O90" s="152"/>
      <c r="P90" s="172">
        <f t="shared" si="37"/>
        <v>0</v>
      </c>
      <c r="Q90" s="69">
        <f t="shared" si="23"/>
        <v>0</v>
      </c>
      <c r="R90" s="62">
        <f t="shared" si="24"/>
        <v>0</v>
      </c>
      <c r="S90" s="153"/>
      <c r="T90" s="118" t="str">
        <f t="shared" si="38"/>
        <v/>
      </c>
      <c r="U90" s="154"/>
      <c r="V90" s="154"/>
      <c r="W90" s="154"/>
      <c r="X90" s="154"/>
      <c r="Y90" s="154"/>
      <c r="Z90" s="154"/>
      <c r="AA90" s="154"/>
      <c r="AB90" s="154"/>
      <c r="AC90" s="154"/>
      <c r="AD90" s="154"/>
      <c r="AE90" s="154"/>
      <c r="AF90" s="154"/>
      <c r="AG90" s="63">
        <f t="shared" si="25"/>
        <v>0</v>
      </c>
      <c r="AH90" s="56">
        <f t="shared" si="26"/>
        <v>0</v>
      </c>
      <c r="AI90" s="56">
        <f t="shared" si="27"/>
        <v>0</v>
      </c>
      <c r="AJ90" s="56">
        <f t="shared" si="28"/>
        <v>0</v>
      </c>
      <c r="AK90" s="56">
        <f t="shared" si="29"/>
        <v>0</v>
      </c>
      <c r="AL90" s="56">
        <f t="shared" si="30"/>
        <v>0</v>
      </c>
      <c r="AM90" s="56">
        <f t="shared" si="31"/>
        <v>0</v>
      </c>
      <c r="AN90" s="56">
        <f t="shared" si="32"/>
        <v>0</v>
      </c>
      <c r="AO90" s="56">
        <f t="shared" si="33"/>
        <v>0</v>
      </c>
      <c r="AP90" s="56">
        <f t="shared" si="34"/>
        <v>0</v>
      </c>
      <c r="AQ90" s="56">
        <f t="shared" si="35"/>
        <v>0</v>
      </c>
      <c r="AR90" s="86">
        <f t="shared" si="36"/>
        <v>0</v>
      </c>
    </row>
    <row r="91" spans="1:44" x14ac:dyDescent="0.25">
      <c r="A91" s="178"/>
      <c r="B91" s="55" t="str">
        <f>_xlfn.IFNA(VLOOKUP(A91,'Ajánlatkérő(k) adatai'!$B$4:$C$205,2,0),"")</f>
        <v/>
      </c>
      <c r="C91" s="178"/>
      <c r="D91" s="55" t="str">
        <f>_xlfn.IFNA(VLOOKUP(C91,'Számlafizető(k) adatai'!$C$4:$D$203,2,0),"")</f>
        <v/>
      </c>
      <c r="E91" s="55" t="str">
        <f>_xlfn.IFNA(VLOOKUP(C91,'Számlafizető(k) adatai'!$C$4:$M$203,11,0),"")</f>
        <v/>
      </c>
      <c r="F91" s="178"/>
      <c r="G91" s="178"/>
      <c r="H91" s="178"/>
      <c r="I91" s="55" t="str">
        <f>IF(F91="","",VLOOKUP(LEFT(F91,5),'Technikai cellák'!B:C,2,0))</f>
        <v/>
      </c>
      <c r="J91" s="55" t="str">
        <f>IF(F91="","",VLOOKUP(I91,'Technikai cellák'!$C$1:$D$12,2,0))</f>
        <v/>
      </c>
      <c r="K91" s="179"/>
      <c r="L91" s="67" t="str">
        <f t="shared" si="20"/>
        <v/>
      </c>
      <c r="M91" s="68">
        <f t="shared" si="21"/>
        <v>0</v>
      </c>
      <c r="N91" s="66">
        <f t="shared" si="22"/>
        <v>0</v>
      </c>
      <c r="O91" s="152"/>
      <c r="P91" s="172">
        <f t="shared" si="37"/>
        <v>0</v>
      </c>
      <c r="Q91" s="69">
        <f t="shared" si="23"/>
        <v>0</v>
      </c>
      <c r="R91" s="62">
        <f t="shared" si="24"/>
        <v>0</v>
      </c>
      <c r="S91" s="153"/>
      <c r="T91" s="118" t="str">
        <f t="shared" si="38"/>
        <v/>
      </c>
      <c r="U91" s="154"/>
      <c r="V91" s="154"/>
      <c r="W91" s="154"/>
      <c r="X91" s="154"/>
      <c r="Y91" s="154"/>
      <c r="Z91" s="154"/>
      <c r="AA91" s="154"/>
      <c r="AB91" s="154"/>
      <c r="AC91" s="154"/>
      <c r="AD91" s="154"/>
      <c r="AE91" s="154"/>
      <c r="AF91" s="154"/>
      <c r="AG91" s="63">
        <f t="shared" si="25"/>
        <v>0</v>
      </c>
      <c r="AH91" s="56">
        <f t="shared" si="26"/>
        <v>0</v>
      </c>
      <c r="AI91" s="56">
        <f t="shared" si="27"/>
        <v>0</v>
      </c>
      <c r="AJ91" s="56">
        <f t="shared" si="28"/>
        <v>0</v>
      </c>
      <c r="AK91" s="56">
        <f t="shared" si="29"/>
        <v>0</v>
      </c>
      <c r="AL91" s="56">
        <f t="shared" si="30"/>
        <v>0</v>
      </c>
      <c r="AM91" s="56">
        <f t="shared" si="31"/>
        <v>0</v>
      </c>
      <c r="AN91" s="56">
        <f t="shared" si="32"/>
        <v>0</v>
      </c>
      <c r="AO91" s="56">
        <f t="shared" si="33"/>
        <v>0</v>
      </c>
      <c r="AP91" s="56">
        <f t="shared" si="34"/>
        <v>0</v>
      </c>
      <c r="AQ91" s="56">
        <f t="shared" si="35"/>
        <v>0</v>
      </c>
      <c r="AR91" s="86">
        <f t="shared" si="36"/>
        <v>0</v>
      </c>
    </row>
    <row r="92" spans="1:44" x14ac:dyDescent="0.25">
      <c r="A92" s="178"/>
      <c r="B92" s="55" t="str">
        <f>_xlfn.IFNA(VLOOKUP(A92,'Ajánlatkérő(k) adatai'!$B$4:$C$205,2,0),"")</f>
        <v/>
      </c>
      <c r="C92" s="178"/>
      <c r="D92" s="55" t="str">
        <f>_xlfn.IFNA(VLOOKUP(C92,'Számlafizető(k) adatai'!$C$4:$D$203,2,0),"")</f>
        <v/>
      </c>
      <c r="E92" s="55" t="str">
        <f>_xlfn.IFNA(VLOOKUP(C92,'Számlafizető(k) adatai'!$C$4:$M$203,11,0),"")</f>
        <v/>
      </c>
      <c r="F92" s="178"/>
      <c r="G92" s="178"/>
      <c r="H92" s="178"/>
      <c r="I92" s="55" t="str">
        <f>IF(F92="","",VLOOKUP(LEFT(F92,5),'Technikai cellák'!B:C,2,0))</f>
        <v/>
      </c>
      <c r="J92" s="55" t="str">
        <f>IF(F92="","",VLOOKUP(I92,'Technikai cellák'!$C$1:$D$12,2,0))</f>
        <v/>
      </c>
      <c r="K92" s="179"/>
      <c r="L92" s="67" t="str">
        <f t="shared" si="20"/>
        <v/>
      </c>
      <c r="M92" s="68">
        <f t="shared" si="21"/>
        <v>0</v>
      </c>
      <c r="N92" s="66">
        <f t="shared" si="22"/>
        <v>0</v>
      </c>
      <c r="O92" s="152"/>
      <c r="P92" s="172">
        <f t="shared" si="37"/>
        <v>0</v>
      </c>
      <c r="Q92" s="69">
        <f t="shared" si="23"/>
        <v>0</v>
      </c>
      <c r="R92" s="62">
        <f t="shared" si="24"/>
        <v>0</v>
      </c>
      <c r="S92" s="153"/>
      <c r="T92" s="118" t="str">
        <f t="shared" si="38"/>
        <v/>
      </c>
      <c r="U92" s="154"/>
      <c r="V92" s="154"/>
      <c r="W92" s="154"/>
      <c r="X92" s="154"/>
      <c r="Y92" s="154"/>
      <c r="Z92" s="154"/>
      <c r="AA92" s="154"/>
      <c r="AB92" s="154"/>
      <c r="AC92" s="154"/>
      <c r="AD92" s="154"/>
      <c r="AE92" s="154"/>
      <c r="AF92" s="154"/>
      <c r="AG92" s="63">
        <f t="shared" si="25"/>
        <v>0</v>
      </c>
      <c r="AH92" s="56">
        <f t="shared" si="26"/>
        <v>0</v>
      </c>
      <c r="AI92" s="56">
        <f t="shared" si="27"/>
        <v>0</v>
      </c>
      <c r="AJ92" s="56">
        <f t="shared" si="28"/>
        <v>0</v>
      </c>
      <c r="AK92" s="56">
        <f t="shared" si="29"/>
        <v>0</v>
      </c>
      <c r="AL92" s="56">
        <f t="shared" si="30"/>
        <v>0</v>
      </c>
      <c r="AM92" s="56">
        <f t="shared" si="31"/>
        <v>0</v>
      </c>
      <c r="AN92" s="56">
        <f t="shared" si="32"/>
        <v>0</v>
      </c>
      <c r="AO92" s="56">
        <f t="shared" si="33"/>
        <v>0</v>
      </c>
      <c r="AP92" s="56">
        <f t="shared" si="34"/>
        <v>0</v>
      </c>
      <c r="AQ92" s="56">
        <f t="shared" si="35"/>
        <v>0</v>
      </c>
      <c r="AR92" s="86">
        <f t="shared" si="36"/>
        <v>0</v>
      </c>
    </row>
    <row r="93" spans="1:44" x14ac:dyDescent="0.25">
      <c r="A93" s="178"/>
      <c r="B93" s="55" t="str">
        <f>_xlfn.IFNA(VLOOKUP(A93,'Ajánlatkérő(k) adatai'!$B$4:$C$205,2,0),"")</f>
        <v/>
      </c>
      <c r="C93" s="178"/>
      <c r="D93" s="55" t="str">
        <f>_xlfn.IFNA(VLOOKUP(C93,'Számlafizető(k) adatai'!$C$4:$D$203,2,0),"")</f>
        <v/>
      </c>
      <c r="E93" s="55" t="str">
        <f>_xlfn.IFNA(VLOOKUP(C93,'Számlafizető(k) adatai'!$C$4:$M$203,11,0),"")</f>
        <v/>
      </c>
      <c r="F93" s="178"/>
      <c r="G93" s="178"/>
      <c r="H93" s="178"/>
      <c r="I93" s="55" t="str">
        <f>IF(F93="","",VLOOKUP(LEFT(F93,5),'Technikai cellák'!B:C,2,0))</f>
        <v/>
      </c>
      <c r="J93" s="55" t="str">
        <f>IF(F93="","",VLOOKUP(I93,'Technikai cellák'!$C$1:$D$12,2,0))</f>
        <v/>
      </c>
      <c r="K93" s="179"/>
      <c r="L93" s="67" t="str">
        <f t="shared" si="20"/>
        <v/>
      </c>
      <c r="M93" s="68">
        <f t="shared" si="21"/>
        <v>0</v>
      </c>
      <c r="N93" s="66">
        <f t="shared" si="22"/>
        <v>0</v>
      </c>
      <c r="O93" s="152"/>
      <c r="P93" s="172">
        <f t="shared" si="37"/>
        <v>0</v>
      </c>
      <c r="Q93" s="69">
        <f t="shared" si="23"/>
        <v>0</v>
      </c>
      <c r="R93" s="62">
        <f t="shared" si="24"/>
        <v>0</v>
      </c>
      <c r="S93" s="153"/>
      <c r="T93" s="118" t="str">
        <f t="shared" si="38"/>
        <v/>
      </c>
      <c r="U93" s="154"/>
      <c r="V93" s="154"/>
      <c r="W93" s="154"/>
      <c r="X93" s="154"/>
      <c r="Y93" s="154"/>
      <c r="Z93" s="154"/>
      <c r="AA93" s="154"/>
      <c r="AB93" s="154"/>
      <c r="AC93" s="154"/>
      <c r="AD93" s="154"/>
      <c r="AE93" s="154"/>
      <c r="AF93" s="154"/>
      <c r="AG93" s="63">
        <f t="shared" si="25"/>
        <v>0</v>
      </c>
      <c r="AH93" s="56">
        <f t="shared" si="26"/>
        <v>0</v>
      </c>
      <c r="AI93" s="56">
        <f t="shared" si="27"/>
        <v>0</v>
      </c>
      <c r="AJ93" s="56">
        <f t="shared" si="28"/>
        <v>0</v>
      </c>
      <c r="AK93" s="56">
        <f t="shared" si="29"/>
        <v>0</v>
      </c>
      <c r="AL93" s="56">
        <f t="shared" si="30"/>
        <v>0</v>
      </c>
      <c r="AM93" s="56">
        <f t="shared" si="31"/>
        <v>0</v>
      </c>
      <c r="AN93" s="56">
        <f t="shared" si="32"/>
        <v>0</v>
      </c>
      <c r="AO93" s="56">
        <f t="shared" si="33"/>
        <v>0</v>
      </c>
      <c r="AP93" s="56">
        <f t="shared" si="34"/>
        <v>0</v>
      </c>
      <c r="AQ93" s="56">
        <f t="shared" si="35"/>
        <v>0</v>
      </c>
      <c r="AR93" s="86">
        <f t="shared" si="36"/>
        <v>0</v>
      </c>
    </row>
    <row r="94" spans="1:44" x14ac:dyDescent="0.25">
      <c r="A94" s="178"/>
      <c r="B94" s="55" t="str">
        <f>_xlfn.IFNA(VLOOKUP(A94,'Ajánlatkérő(k) adatai'!$B$4:$C$205,2,0),"")</f>
        <v/>
      </c>
      <c r="C94" s="178"/>
      <c r="D94" s="55" t="str">
        <f>_xlfn.IFNA(VLOOKUP(C94,'Számlafizető(k) adatai'!$C$4:$D$203,2,0),"")</f>
        <v/>
      </c>
      <c r="E94" s="55" t="str">
        <f>_xlfn.IFNA(VLOOKUP(C94,'Számlafizető(k) adatai'!$C$4:$M$203,11,0),"")</f>
        <v/>
      </c>
      <c r="F94" s="178"/>
      <c r="G94" s="178"/>
      <c r="H94" s="178"/>
      <c r="I94" s="55" t="str">
        <f>IF(F94="","",VLOOKUP(LEFT(F94,5),'Technikai cellák'!B:C,2,0))</f>
        <v/>
      </c>
      <c r="J94" s="55" t="str">
        <f>IF(F94="","",VLOOKUP(I94,'Technikai cellák'!$C$1:$D$12,2,0))</f>
        <v/>
      </c>
      <c r="K94" s="179"/>
      <c r="L94" s="67" t="str">
        <f t="shared" si="20"/>
        <v/>
      </c>
      <c r="M94" s="68">
        <f t="shared" si="21"/>
        <v>0</v>
      </c>
      <c r="N94" s="66">
        <f t="shared" si="22"/>
        <v>0</v>
      </c>
      <c r="O94" s="152"/>
      <c r="P94" s="172">
        <f t="shared" si="37"/>
        <v>0</v>
      </c>
      <c r="Q94" s="69">
        <f t="shared" si="23"/>
        <v>0</v>
      </c>
      <c r="R94" s="62">
        <f t="shared" si="24"/>
        <v>0</v>
      </c>
      <c r="S94" s="153"/>
      <c r="T94" s="118" t="str">
        <f t="shared" si="38"/>
        <v/>
      </c>
      <c r="U94" s="154"/>
      <c r="V94" s="154"/>
      <c r="W94" s="154"/>
      <c r="X94" s="154"/>
      <c r="Y94" s="154"/>
      <c r="Z94" s="154"/>
      <c r="AA94" s="154"/>
      <c r="AB94" s="154"/>
      <c r="AC94" s="154"/>
      <c r="AD94" s="154"/>
      <c r="AE94" s="154"/>
      <c r="AF94" s="154"/>
      <c r="AG94" s="63">
        <f t="shared" si="25"/>
        <v>0</v>
      </c>
      <c r="AH94" s="56">
        <f t="shared" si="26"/>
        <v>0</v>
      </c>
      <c r="AI94" s="56">
        <f t="shared" si="27"/>
        <v>0</v>
      </c>
      <c r="AJ94" s="56">
        <f t="shared" si="28"/>
        <v>0</v>
      </c>
      <c r="AK94" s="56">
        <f t="shared" si="29"/>
        <v>0</v>
      </c>
      <c r="AL94" s="56">
        <f t="shared" si="30"/>
        <v>0</v>
      </c>
      <c r="AM94" s="56">
        <f t="shared" si="31"/>
        <v>0</v>
      </c>
      <c r="AN94" s="56">
        <f t="shared" si="32"/>
        <v>0</v>
      </c>
      <c r="AO94" s="56">
        <f t="shared" si="33"/>
        <v>0</v>
      </c>
      <c r="AP94" s="56">
        <f t="shared" si="34"/>
        <v>0</v>
      </c>
      <c r="AQ94" s="56">
        <f t="shared" si="35"/>
        <v>0</v>
      </c>
      <c r="AR94" s="86">
        <f t="shared" si="36"/>
        <v>0</v>
      </c>
    </row>
    <row r="95" spans="1:44" x14ac:dyDescent="0.25">
      <c r="A95" s="178"/>
      <c r="B95" s="55" t="str">
        <f>_xlfn.IFNA(VLOOKUP(A95,'Ajánlatkérő(k) adatai'!$B$4:$C$205,2,0),"")</f>
        <v/>
      </c>
      <c r="C95" s="178"/>
      <c r="D95" s="55" t="str">
        <f>_xlfn.IFNA(VLOOKUP(C95,'Számlafizető(k) adatai'!$C$4:$D$203,2,0),"")</f>
        <v/>
      </c>
      <c r="E95" s="55" t="str">
        <f>_xlfn.IFNA(VLOOKUP(C95,'Számlafizető(k) adatai'!$C$4:$M$203,11,0),"")</f>
        <v/>
      </c>
      <c r="F95" s="178"/>
      <c r="G95" s="178"/>
      <c r="H95" s="178"/>
      <c r="I95" s="55" t="str">
        <f>IF(F95="","",VLOOKUP(LEFT(F95,5),'Technikai cellák'!B:C,2,0))</f>
        <v/>
      </c>
      <c r="J95" s="55" t="str">
        <f>IF(F95="","",VLOOKUP(I95,'Technikai cellák'!$C$1:$D$12,2,0))</f>
        <v/>
      </c>
      <c r="K95" s="179"/>
      <c r="L95" s="67" t="str">
        <f t="shared" si="20"/>
        <v/>
      </c>
      <c r="M95" s="68">
        <f t="shared" si="21"/>
        <v>0</v>
      </c>
      <c r="N95" s="66">
        <f t="shared" si="22"/>
        <v>0</v>
      </c>
      <c r="O95" s="152"/>
      <c r="P95" s="172">
        <f t="shared" si="37"/>
        <v>0</v>
      </c>
      <c r="Q95" s="69">
        <f t="shared" si="23"/>
        <v>0</v>
      </c>
      <c r="R95" s="62">
        <f t="shared" si="24"/>
        <v>0</v>
      </c>
      <c r="S95" s="153"/>
      <c r="T95" s="118" t="str">
        <f t="shared" si="38"/>
        <v/>
      </c>
      <c r="U95" s="154"/>
      <c r="V95" s="154"/>
      <c r="W95" s="154"/>
      <c r="X95" s="154"/>
      <c r="Y95" s="154"/>
      <c r="Z95" s="154"/>
      <c r="AA95" s="154"/>
      <c r="AB95" s="154"/>
      <c r="AC95" s="154"/>
      <c r="AD95" s="154"/>
      <c r="AE95" s="154"/>
      <c r="AF95" s="154"/>
      <c r="AG95" s="63">
        <f t="shared" si="25"/>
        <v>0</v>
      </c>
      <c r="AH95" s="56">
        <f t="shared" si="26"/>
        <v>0</v>
      </c>
      <c r="AI95" s="56">
        <f t="shared" si="27"/>
        <v>0</v>
      </c>
      <c r="AJ95" s="56">
        <f t="shared" si="28"/>
        <v>0</v>
      </c>
      <c r="AK95" s="56">
        <f t="shared" si="29"/>
        <v>0</v>
      </c>
      <c r="AL95" s="56">
        <f t="shared" si="30"/>
        <v>0</v>
      </c>
      <c r="AM95" s="56">
        <f t="shared" si="31"/>
        <v>0</v>
      </c>
      <c r="AN95" s="56">
        <f t="shared" si="32"/>
        <v>0</v>
      </c>
      <c r="AO95" s="56">
        <f t="shared" si="33"/>
        <v>0</v>
      </c>
      <c r="AP95" s="56">
        <f t="shared" si="34"/>
        <v>0</v>
      </c>
      <c r="AQ95" s="56">
        <f t="shared" si="35"/>
        <v>0</v>
      </c>
      <c r="AR95" s="86">
        <f t="shared" si="36"/>
        <v>0</v>
      </c>
    </row>
    <row r="96" spans="1:44" x14ac:dyDescent="0.25">
      <c r="A96" s="178"/>
      <c r="B96" s="55" t="str">
        <f>_xlfn.IFNA(VLOOKUP(A96,'Ajánlatkérő(k) adatai'!$B$4:$C$205,2,0),"")</f>
        <v/>
      </c>
      <c r="C96" s="178"/>
      <c r="D96" s="55" t="str">
        <f>_xlfn.IFNA(VLOOKUP(C96,'Számlafizető(k) adatai'!$C$4:$D$203,2,0),"")</f>
        <v/>
      </c>
      <c r="E96" s="55" t="str">
        <f>_xlfn.IFNA(VLOOKUP(C96,'Számlafizető(k) adatai'!$C$4:$M$203,11,0),"")</f>
        <v/>
      </c>
      <c r="F96" s="178"/>
      <c r="G96" s="178"/>
      <c r="H96" s="178"/>
      <c r="I96" s="55" t="str">
        <f>IF(F96="","",VLOOKUP(LEFT(F96,5),'Technikai cellák'!B:C,2,0))</f>
        <v/>
      </c>
      <c r="J96" s="55" t="str">
        <f>IF(F96="","",VLOOKUP(I96,'Technikai cellák'!$C$1:$D$12,2,0))</f>
        <v/>
      </c>
      <c r="K96" s="179"/>
      <c r="L96" s="67" t="str">
        <f t="shared" si="20"/>
        <v/>
      </c>
      <c r="M96" s="68">
        <f t="shared" si="21"/>
        <v>0</v>
      </c>
      <c r="N96" s="66">
        <f t="shared" si="22"/>
        <v>0</v>
      </c>
      <c r="O96" s="152"/>
      <c r="P96" s="172">
        <f t="shared" si="37"/>
        <v>0</v>
      </c>
      <c r="Q96" s="69">
        <f t="shared" si="23"/>
        <v>0</v>
      </c>
      <c r="R96" s="62">
        <f t="shared" si="24"/>
        <v>0</v>
      </c>
      <c r="S96" s="153"/>
      <c r="T96" s="118" t="str">
        <f t="shared" si="38"/>
        <v/>
      </c>
      <c r="U96" s="154"/>
      <c r="V96" s="154"/>
      <c r="W96" s="154"/>
      <c r="X96" s="154"/>
      <c r="Y96" s="154"/>
      <c r="Z96" s="154"/>
      <c r="AA96" s="154"/>
      <c r="AB96" s="154"/>
      <c r="AC96" s="154"/>
      <c r="AD96" s="154"/>
      <c r="AE96" s="154"/>
      <c r="AF96" s="154"/>
      <c r="AG96" s="63">
        <f t="shared" si="25"/>
        <v>0</v>
      </c>
      <c r="AH96" s="56">
        <f t="shared" si="26"/>
        <v>0</v>
      </c>
      <c r="AI96" s="56">
        <f t="shared" si="27"/>
        <v>0</v>
      </c>
      <c r="AJ96" s="56">
        <f t="shared" si="28"/>
        <v>0</v>
      </c>
      <c r="AK96" s="56">
        <f t="shared" si="29"/>
        <v>0</v>
      </c>
      <c r="AL96" s="56">
        <f t="shared" si="30"/>
        <v>0</v>
      </c>
      <c r="AM96" s="56">
        <f t="shared" si="31"/>
        <v>0</v>
      </c>
      <c r="AN96" s="56">
        <f t="shared" si="32"/>
        <v>0</v>
      </c>
      <c r="AO96" s="56">
        <f t="shared" si="33"/>
        <v>0</v>
      </c>
      <c r="AP96" s="56">
        <f t="shared" si="34"/>
        <v>0</v>
      </c>
      <c r="AQ96" s="56">
        <f t="shared" si="35"/>
        <v>0</v>
      </c>
      <c r="AR96" s="86">
        <f t="shared" si="36"/>
        <v>0</v>
      </c>
    </row>
    <row r="97" spans="1:44" x14ac:dyDescent="0.25">
      <c r="A97" s="178"/>
      <c r="B97" s="55" t="str">
        <f>_xlfn.IFNA(VLOOKUP(A97,'Ajánlatkérő(k) adatai'!$B$4:$C$205,2,0),"")</f>
        <v/>
      </c>
      <c r="C97" s="178"/>
      <c r="D97" s="55" t="str">
        <f>_xlfn.IFNA(VLOOKUP(C97,'Számlafizető(k) adatai'!$C$4:$D$203,2,0),"")</f>
        <v/>
      </c>
      <c r="E97" s="55" t="str">
        <f>_xlfn.IFNA(VLOOKUP(C97,'Számlafizető(k) adatai'!$C$4:$M$203,11,0),"")</f>
        <v/>
      </c>
      <c r="F97" s="178"/>
      <c r="G97" s="178"/>
      <c r="H97" s="178"/>
      <c r="I97" s="55" t="str">
        <f>IF(F97="","",VLOOKUP(LEFT(F97,5),'Technikai cellák'!B:C,2,0))</f>
        <v/>
      </c>
      <c r="J97" s="55" t="str">
        <f>IF(F97="","",VLOOKUP(I97,'Technikai cellák'!$C$1:$D$12,2,0))</f>
        <v/>
      </c>
      <c r="K97" s="179"/>
      <c r="L97" s="67" t="str">
        <f t="shared" si="20"/>
        <v/>
      </c>
      <c r="M97" s="68">
        <f t="shared" si="21"/>
        <v>0</v>
      </c>
      <c r="N97" s="66">
        <f t="shared" si="22"/>
        <v>0</v>
      </c>
      <c r="O97" s="152"/>
      <c r="P97" s="172">
        <f t="shared" si="37"/>
        <v>0</v>
      </c>
      <c r="Q97" s="69">
        <f t="shared" si="23"/>
        <v>0</v>
      </c>
      <c r="R97" s="62">
        <f t="shared" si="24"/>
        <v>0</v>
      </c>
      <c r="S97" s="153"/>
      <c r="T97" s="118" t="str">
        <f t="shared" si="38"/>
        <v/>
      </c>
      <c r="U97" s="154"/>
      <c r="V97" s="154"/>
      <c r="W97" s="154"/>
      <c r="X97" s="154"/>
      <c r="Y97" s="154"/>
      <c r="Z97" s="154"/>
      <c r="AA97" s="154"/>
      <c r="AB97" s="154"/>
      <c r="AC97" s="154"/>
      <c r="AD97" s="154"/>
      <c r="AE97" s="154"/>
      <c r="AF97" s="154"/>
      <c r="AG97" s="63">
        <f t="shared" si="25"/>
        <v>0</v>
      </c>
      <c r="AH97" s="56">
        <f t="shared" si="26"/>
        <v>0</v>
      </c>
      <c r="AI97" s="56">
        <f t="shared" si="27"/>
        <v>0</v>
      </c>
      <c r="AJ97" s="56">
        <f t="shared" si="28"/>
        <v>0</v>
      </c>
      <c r="AK97" s="56">
        <f t="shared" si="29"/>
        <v>0</v>
      </c>
      <c r="AL97" s="56">
        <f t="shared" si="30"/>
        <v>0</v>
      </c>
      <c r="AM97" s="56">
        <f t="shared" si="31"/>
        <v>0</v>
      </c>
      <c r="AN97" s="56">
        <f t="shared" si="32"/>
        <v>0</v>
      </c>
      <c r="AO97" s="56">
        <f t="shared" si="33"/>
        <v>0</v>
      </c>
      <c r="AP97" s="56">
        <f t="shared" si="34"/>
        <v>0</v>
      </c>
      <c r="AQ97" s="56">
        <f t="shared" si="35"/>
        <v>0</v>
      </c>
      <c r="AR97" s="86">
        <f t="shared" si="36"/>
        <v>0</v>
      </c>
    </row>
    <row r="98" spans="1:44" x14ac:dyDescent="0.25">
      <c r="A98" s="178"/>
      <c r="B98" s="55" t="str">
        <f>_xlfn.IFNA(VLOOKUP(A98,'Ajánlatkérő(k) adatai'!$B$4:$C$205,2,0),"")</f>
        <v/>
      </c>
      <c r="C98" s="178"/>
      <c r="D98" s="55" t="str">
        <f>_xlfn.IFNA(VLOOKUP(C98,'Számlafizető(k) adatai'!$C$4:$D$203,2,0),"")</f>
        <v/>
      </c>
      <c r="E98" s="55" t="str">
        <f>_xlfn.IFNA(VLOOKUP(C98,'Számlafizető(k) adatai'!$C$4:$M$203,11,0),"")</f>
        <v/>
      </c>
      <c r="F98" s="178"/>
      <c r="G98" s="178"/>
      <c r="H98" s="178"/>
      <c r="I98" s="55" t="str">
        <f>IF(F98="","",VLOOKUP(LEFT(F98,5),'Technikai cellák'!B:C,2,0))</f>
        <v/>
      </c>
      <c r="J98" s="55" t="str">
        <f>IF(F98="","",VLOOKUP(I98,'Technikai cellák'!$C$1:$D$12,2,0))</f>
        <v/>
      </c>
      <c r="K98" s="179"/>
      <c r="L98" s="67" t="str">
        <f t="shared" si="20"/>
        <v/>
      </c>
      <c r="M98" s="68">
        <f t="shared" si="21"/>
        <v>0</v>
      </c>
      <c r="N98" s="66">
        <f t="shared" si="22"/>
        <v>0</v>
      </c>
      <c r="O98" s="152"/>
      <c r="P98" s="172">
        <f t="shared" si="37"/>
        <v>0</v>
      </c>
      <c r="Q98" s="69">
        <f t="shared" si="23"/>
        <v>0</v>
      </c>
      <c r="R98" s="62">
        <f t="shared" si="24"/>
        <v>0</v>
      </c>
      <c r="S98" s="153"/>
      <c r="T98" s="118" t="str">
        <f t="shared" si="38"/>
        <v/>
      </c>
      <c r="U98" s="154"/>
      <c r="V98" s="154"/>
      <c r="W98" s="154"/>
      <c r="X98" s="154"/>
      <c r="Y98" s="154"/>
      <c r="Z98" s="154"/>
      <c r="AA98" s="154"/>
      <c r="AB98" s="154"/>
      <c r="AC98" s="154"/>
      <c r="AD98" s="154"/>
      <c r="AE98" s="154"/>
      <c r="AF98" s="154"/>
      <c r="AG98" s="63">
        <f t="shared" si="25"/>
        <v>0</v>
      </c>
      <c r="AH98" s="56">
        <f t="shared" si="26"/>
        <v>0</v>
      </c>
      <c r="AI98" s="56">
        <f t="shared" si="27"/>
        <v>0</v>
      </c>
      <c r="AJ98" s="56">
        <f t="shared" si="28"/>
        <v>0</v>
      </c>
      <c r="AK98" s="56">
        <f t="shared" si="29"/>
        <v>0</v>
      </c>
      <c r="AL98" s="56">
        <f t="shared" si="30"/>
        <v>0</v>
      </c>
      <c r="AM98" s="56">
        <f t="shared" si="31"/>
        <v>0</v>
      </c>
      <c r="AN98" s="56">
        <f t="shared" si="32"/>
        <v>0</v>
      </c>
      <c r="AO98" s="56">
        <f t="shared" si="33"/>
        <v>0</v>
      </c>
      <c r="AP98" s="56">
        <f t="shared" si="34"/>
        <v>0</v>
      </c>
      <c r="AQ98" s="56">
        <f t="shared" si="35"/>
        <v>0</v>
      </c>
      <c r="AR98" s="86">
        <f t="shared" si="36"/>
        <v>0</v>
      </c>
    </row>
    <row r="99" spans="1:44" x14ac:dyDescent="0.25">
      <c r="A99" s="178"/>
      <c r="B99" s="55" t="str">
        <f>_xlfn.IFNA(VLOOKUP(A99,'Ajánlatkérő(k) adatai'!$B$4:$C$205,2,0),"")</f>
        <v/>
      </c>
      <c r="C99" s="178"/>
      <c r="D99" s="55" t="str">
        <f>_xlfn.IFNA(VLOOKUP(C99,'Számlafizető(k) adatai'!$C$4:$D$203,2,0),"")</f>
        <v/>
      </c>
      <c r="E99" s="55" t="str">
        <f>_xlfn.IFNA(VLOOKUP(C99,'Számlafizető(k) adatai'!$C$4:$M$203,11,0),"")</f>
        <v/>
      </c>
      <c r="F99" s="178"/>
      <c r="G99" s="178"/>
      <c r="H99" s="178"/>
      <c r="I99" s="55" t="str">
        <f>IF(F99="","",VLOOKUP(LEFT(F99,5),'Technikai cellák'!B:C,2,0))</f>
        <v/>
      </c>
      <c r="J99" s="55" t="str">
        <f>IF(F99="","",VLOOKUP(I99,'Technikai cellák'!$C$1:$D$12,2,0))</f>
        <v/>
      </c>
      <c r="K99" s="179"/>
      <c r="L99" s="67" t="str">
        <f t="shared" si="20"/>
        <v/>
      </c>
      <c r="M99" s="68">
        <f t="shared" si="21"/>
        <v>0</v>
      </c>
      <c r="N99" s="66">
        <f t="shared" si="22"/>
        <v>0</v>
      </c>
      <c r="O99" s="152"/>
      <c r="P99" s="172">
        <f t="shared" si="37"/>
        <v>0</v>
      </c>
      <c r="Q99" s="69">
        <f t="shared" si="23"/>
        <v>0</v>
      </c>
      <c r="R99" s="62">
        <f t="shared" si="24"/>
        <v>0</v>
      </c>
      <c r="S99" s="153"/>
      <c r="T99" s="118" t="str">
        <f t="shared" si="38"/>
        <v/>
      </c>
      <c r="U99" s="154"/>
      <c r="V99" s="154"/>
      <c r="W99" s="154"/>
      <c r="X99" s="154"/>
      <c r="Y99" s="154"/>
      <c r="Z99" s="154"/>
      <c r="AA99" s="154"/>
      <c r="AB99" s="154"/>
      <c r="AC99" s="154"/>
      <c r="AD99" s="154"/>
      <c r="AE99" s="154"/>
      <c r="AF99" s="154"/>
      <c r="AG99" s="63">
        <f t="shared" si="25"/>
        <v>0</v>
      </c>
      <c r="AH99" s="56">
        <f t="shared" si="26"/>
        <v>0</v>
      </c>
      <c r="AI99" s="56">
        <f t="shared" si="27"/>
        <v>0</v>
      </c>
      <c r="AJ99" s="56">
        <f t="shared" si="28"/>
        <v>0</v>
      </c>
      <c r="AK99" s="56">
        <f t="shared" si="29"/>
        <v>0</v>
      </c>
      <c r="AL99" s="56">
        <f t="shared" si="30"/>
        <v>0</v>
      </c>
      <c r="AM99" s="56">
        <f t="shared" si="31"/>
        <v>0</v>
      </c>
      <c r="AN99" s="56">
        <f t="shared" si="32"/>
        <v>0</v>
      </c>
      <c r="AO99" s="56">
        <f t="shared" si="33"/>
        <v>0</v>
      </c>
      <c r="AP99" s="56">
        <f t="shared" si="34"/>
        <v>0</v>
      </c>
      <c r="AQ99" s="56">
        <f t="shared" si="35"/>
        <v>0</v>
      </c>
      <c r="AR99" s="86">
        <f t="shared" si="36"/>
        <v>0</v>
      </c>
    </row>
    <row r="100" spans="1:44" x14ac:dyDescent="0.25">
      <c r="A100" s="178"/>
      <c r="B100" s="55" t="str">
        <f>_xlfn.IFNA(VLOOKUP(A100,'Ajánlatkérő(k) adatai'!$B$4:$C$205,2,0),"")</f>
        <v/>
      </c>
      <c r="C100" s="178"/>
      <c r="D100" s="55" t="str">
        <f>_xlfn.IFNA(VLOOKUP(C100,'Számlafizető(k) adatai'!$C$4:$D$203,2,0),"")</f>
        <v/>
      </c>
      <c r="E100" s="55" t="str">
        <f>_xlfn.IFNA(VLOOKUP(C100,'Számlafizető(k) adatai'!$C$4:$M$203,11,0),"")</f>
        <v/>
      </c>
      <c r="F100" s="178"/>
      <c r="G100" s="178"/>
      <c r="H100" s="178"/>
      <c r="I100" s="55" t="str">
        <f>IF(F100="","",VLOOKUP(LEFT(F100,5),'Technikai cellák'!B:C,2,0))</f>
        <v/>
      </c>
      <c r="J100" s="55" t="str">
        <f>IF(F100="","",VLOOKUP(I100,'Technikai cellák'!$C$1:$D$12,2,0))</f>
        <v/>
      </c>
      <c r="K100" s="179"/>
      <c r="L100" s="67" t="str">
        <f t="shared" si="20"/>
        <v/>
      </c>
      <c r="M100" s="68">
        <f t="shared" si="21"/>
        <v>0</v>
      </c>
      <c r="N100" s="66">
        <f t="shared" si="22"/>
        <v>0</v>
      </c>
      <c r="O100" s="152"/>
      <c r="P100" s="172">
        <f t="shared" si="37"/>
        <v>0</v>
      </c>
      <c r="Q100" s="69">
        <f t="shared" si="23"/>
        <v>0</v>
      </c>
      <c r="R100" s="62">
        <f t="shared" si="24"/>
        <v>0</v>
      </c>
      <c r="S100" s="153"/>
      <c r="T100" s="118" t="str">
        <f t="shared" si="38"/>
        <v/>
      </c>
      <c r="U100" s="154"/>
      <c r="V100" s="154"/>
      <c r="W100" s="154"/>
      <c r="X100" s="154"/>
      <c r="Y100" s="154"/>
      <c r="Z100" s="154"/>
      <c r="AA100" s="154"/>
      <c r="AB100" s="154"/>
      <c r="AC100" s="154"/>
      <c r="AD100" s="154"/>
      <c r="AE100" s="154"/>
      <c r="AF100" s="154"/>
      <c r="AG100" s="63">
        <f t="shared" si="25"/>
        <v>0</v>
      </c>
      <c r="AH100" s="56">
        <f t="shared" si="26"/>
        <v>0</v>
      </c>
      <c r="AI100" s="56">
        <f t="shared" si="27"/>
        <v>0</v>
      </c>
      <c r="AJ100" s="56">
        <f t="shared" si="28"/>
        <v>0</v>
      </c>
      <c r="AK100" s="56">
        <f t="shared" si="29"/>
        <v>0</v>
      </c>
      <c r="AL100" s="56">
        <f t="shared" si="30"/>
        <v>0</v>
      </c>
      <c r="AM100" s="56">
        <f t="shared" si="31"/>
        <v>0</v>
      </c>
      <c r="AN100" s="56">
        <f t="shared" si="32"/>
        <v>0</v>
      </c>
      <c r="AO100" s="56">
        <f t="shared" si="33"/>
        <v>0</v>
      </c>
      <c r="AP100" s="56">
        <f t="shared" si="34"/>
        <v>0</v>
      </c>
      <c r="AQ100" s="56">
        <f t="shared" si="35"/>
        <v>0</v>
      </c>
      <c r="AR100" s="86">
        <f t="shared" si="36"/>
        <v>0</v>
      </c>
    </row>
    <row r="101" spans="1:44" x14ac:dyDescent="0.25">
      <c r="A101" s="178"/>
      <c r="B101" s="55" t="str">
        <f>_xlfn.IFNA(VLOOKUP(A101,'Ajánlatkérő(k) adatai'!$B$4:$C$205,2,0),"")</f>
        <v/>
      </c>
      <c r="C101" s="178"/>
      <c r="D101" s="55" t="str">
        <f>_xlfn.IFNA(VLOOKUP(C101,'Számlafizető(k) adatai'!$C$4:$D$203,2,0),"")</f>
        <v/>
      </c>
      <c r="E101" s="55" t="str">
        <f>_xlfn.IFNA(VLOOKUP(C101,'Számlafizető(k) adatai'!$C$4:$M$203,11,0),"")</f>
        <v/>
      </c>
      <c r="F101" s="178"/>
      <c r="G101" s="178"/>
      <c r="H101" s="178"/>
      <c r="I101" s="55" t="str">
        <f>IF(F101="","",VLOOKUP(LEFT(F101,5),'Technikai cellák'!B:C,2,0))</f>
        <v/>
      </c>
      <c r="J101" s="55" t="str">
        <f>IF(F101="","",VLOOKUP(I101,'Technikai cellák'!$C$1:$D$12,2,0))</f>
        <v/>
      </c>
      <c r="K101" s="179"/>
      <c r="L101" s="67" t="str">
        <f t="shared" si="20"/>
        <v/>
      </c>
      <c r="M101" s="68">
        <f t="shared" si="21"/>
        <v>0</v>
      </c>
      <c r="N101" s="66">
        <f t="shared" si="22"/>
        <v>0</v>
      </c>
      <c r="O101" s="152"/>
      <c r="P101" s="172">
        <f t="shared" si="37"/>
        <v>0</v>
      </c>
      <c r="Q101" s="69">
        <f t="shared" si="23"/>
        <v>0</v>
      </c>
      <c r="R101" s="62">
        <f t="shared" si="24"/>
        <v>0</v>
      </c>
      <c r="S101" s="153"/>
      <c r="T101" s="118" t="str">
        <f t="shared" si="38"/>
        <v/>
      </c>
      <c r="U101" s="154"/>
      <c r="V101" s="154"/>
      <c r="W101" s="154"/>
      <c r="X101" s="154"/>
      <c r="Y101" s="154"/>
      <c r="Z101" s="154"/>
      <c r="AA101" s="154"/>
      <c r="AB101" s="154"/>
      <c r="AC101" s="154"/>
      <c r="AD101" s="154"/>
      <c r="AE101" s="154"/>
      <c r="AF101" s="154"/>
      <c r="AG101" s="63">
        <f t="shared" si="25"/>
        <v>0</v>
      </c>
      <c r="AH101" s="56">
        <f t="shared" si="26"/>
        <v>0</v>
      </c>
      <c r="AI101" s="56">
        <f t="shared" si="27"/>
        <v>0</v>
      </c>
      <c r="AJ101" s="56">
        <f t="shared" si="28"/>
        <v>0</v>
      </c>
      <c r="AK101" s="56">
        <f t="shared" si="29"/>
        <v>0</v>
      </c>
      <c r="AL101" s="56">
        <f t="shared" si="30"/>
        <v>0</v>
      </c>
      <c r="AM101" s="56">
        <f t="shared" si="31"/>
        <v>0</v>
      </c>
      <c r="AN101" s="56">
        <f t="shared" si="32"/>
        <v>0</v>
      </c>
      <c r="AO101" s="56">
        <f t="shared" si="33"/>
        <v>0</v>
      </c>
      <c r="AP101" s="56">
        <f t="shared" si="34"/>
        <v>0</v>
      </c>
      <c r="AQ101" s="56">
        <f t="shared" si="35"/>
        <v>0</v>
      </c>
      <c r="AR101" s="86">
        <f t="shared" si="36"/>
        <v>0</v>
      </c>
    </row>
    <row r="102" spans="1:44" x14ac:dyDescent="0.25">
      <c r="A102" s="178"/>
      <c r="B102" s="55" t="str">
        <f>_xlfn.IFNA(VLOOKUP(A102,'Ajánlatkérő(k) adatai'!$B$4:$C$205,2,0),"")</f>
        <v/>
      </c>
      <c r="C102" s="178"/>
      <c r="D102" s="55" t="str">
        <f>_xlfn.IFNA(VLOOKUP(C102,'Számlafizető(k) adatai'!$C$4:$D$203,2,0),"")</f>
        <v/>
      </c>
      <c r="E102" s="55" t="str">
        <f>_xlfn.IFNA(VLOOKUP(C102,'Számlafizető(k) adatai'!$C$4:$M$203,11,0),"")</f>
        <v/>
      </c>
      <c r="F102" s="178"/>
      <c r="G102" s="178"/>
      <c r="H102" s="178"/>
      <c r="I102" s="55" t="str">
        <f>IF(F102="","",VLOOKUP(LEFT(F102,5),'Technikai cellák'!B:C,2,0))</f>
        <v/>
      </c>
      <c r="J102" s="55" t="str">
        <f>IF(F102="","",VLOOKUP(I102,'Technikai cellák'!$C$1:$D$12,2,0))</f>
        <v/>
      </c>
      <c r="K102" s="179"/>
      <c r="L102" s="67" t="str">
        <f t="shared" si="20"/>
        <v/>
      </c>
      <c r="M102" s="68">
        <f t="shared" si="21"/>
        <v>0</v>
      </c>
      <c r="N102" s="66">
        <f t="shared" si="22"/>
        <v>0</v>
      </c>
      <c r="O102" s="152"/>
      <c r="P102" s="172">
        <f t="shared" si="37"/>
        <v>0</v>
      </c>
      <c r="Q102" s="69">
        <f t="shared" si="23"/>
        <v>0</v>
      </c>
      <c r="R102" s="62">
        <f t="shared" si="24"/>
        <v>0</v>
      </c>
      <c r="S102" s="153"/>
      <c r="T102" s="118" t="str">
        <f t="shared" si="38"/>
        <v/>
      </c>
      <c r="U102" s="154"/>
      <c r="V102" s="154"/>
      <c r="W102" s="154"/>
      <c r="X102" s="154"/>
      <c r="Y102" s="154"/>
      <c r="Z102" s="154"/>
      <c r="AA102" s="154"/>
      <c r="AB102" s="154"/>
      <c r="AC102" s="154"/>
      <c r="AD102" s="154"/>
      <c r="AE102" s="154"/>
      <c r="AF102" s="154"/>
      <c r="AG102" s="63">
        <f t="shared" si="25"/>
        <v>0</v>
      </c>
      <c r="AH102" s="56">
        <f t="shared" si="26"/>
        <v>0</v>
      </c>
      <c r="AI102" s="56">
        <f t="shared" si="27"/>
        <v>0</v>
      </c>
      <c r="AJ102" s="56">
        <f t="shared" si="28"/>
        <v>0</v>
      </c>
      <c r="AK102" s="56">
        <f t="shared" si="29"/>
        <v>0</v>
      </c>
      <c r="AL102" s="56">
        <f t="shared" si="30"/>
        <v>0</v>
      </c>
      <c r="AM102" s="56">
        <f t="shared" si="31"/>
        <v>0</v>
      </c>
      <c r="AN102" s="56">
        <f t="shared" si="32"/>
        <v>0</v>
      </c>
      <c r="AO102" s="56">
        <f t="shared" si="33"/>
        <v>0</v>
      </c>
      <c r="AP102" s="56">
        <f t="shared" si="34"/>
        <v>0</v>
      </c>
      <c r="AQ102" s="56">
        <f t="shared" si="35"/>
        <v>0</v>
      </c>
      <c r="AR102" s="86">
        <f t="shared" si="36"/>
        <v>0</v>
      </c>
    </row>
    <row r="103" spans="1:44" x14ac:dyDescent="0.25">
      <c r="A103" s="178"/>
      <c r="B103" s="55" t="str">
        <f>_xlfn.IFNA(VLOOKUP(A103,'Ajánlatkérő(k) adatai'!$B$4:$C$205,2,0),"")</f>
        <v/>
      </c>
      <c r="C103" s="178"/>
      <c r="D103" s="55" t="str">
        <f>_xlfn.IFNA(VLOOKUP(C103,'Számlafizető(k) adatai'!$C$4:$D$203,2,0),"")</f>
        <v/>
      </c>
      <c r="E103" s="55" t="str">
        <f>_xlfn.IFNA(VLOOKUP(C103,'Számlafizető(k) adatai'!$C$4:$M$203,11,0),"")</f>
        <v/>
      </c>
      <c r="F103" s="178"/>
      <c r="G103" s="178"/>
      <c r="H103" s="178"/>
      <c r="I103" s="55" t="str">
        <f>IF(F103="","",VLOOKUP(LEFT(F103,5),'Technikai cellák'!B:C,2,0))</f>
        <v/>
      </c>
      <c r="J103" s="55" t="str">
        <f>IF(F103="","",VLOOKUP(I103,'Technikai cellák'!$C$1:$D$12,2,0))</f>
        <v/>
      </c>
      <c r="K103" s="179"/>
      <c r="L103" s="67" t="str">
        <f t="shared" si="20"/>
        <v/>
      </c>
      <c r="M103" s="68">
        <f t="shared" si="21"/>
        <v>0</v>
      </c>
      <c r="N103" s="66">
        <f t="shared" si="22"/>
        <v>0</v>
      </c>
      <c r="O103" s="152"/>
      <c r="P103" s="172">
        <f t="shared" si="37"/>
        <v>0</v>
      </c>
      <c r="Q103" s="69">
        <f t="shared" si="23"/>
        <v>0</v>
      </c>
      <c r="R103" s="62">
        <f t="shared" si="24"/>
        <v>0</v>
      </c>
      <c r="S103" s="153"/>
      <c r="T103" s="118" t="str">
        <f t="shared" si="38"/>
        <v/>
      </c>
      <c r="U103" s="154"/>
      <c r="V103" s="154"/>
      <c r="W103" s="154"/>
      <c r="X103" s="154"/>
      <c r="Y103" s="154"/>
      <c r="Z103" s="154"/>
      <c r="AA103" s="154"/>
      <c r="AB103" s="154"/>
      <c r="AC103" s="154"/>
      <c r="AD103" s="154"/>
      <c r="AE103" s="154"/>
      <c r="AF103" s="154"/>
      <c r="AG103" s="63">
        <f t="shared" si="25"/>
        <v>0</v>
      </c>
      <c r="AH103" s="56">
        <f t="shared" si="26"/>
        <v>0</v>
      </c>
      <c r="AI103" s="56">
        <f t="shared" si="27"/>
        <v>0</v>
      </c>
      <c r="AJ103" s="56">
        <f t="shared" si="28"/>
        <v>0</v>
      </c>
      <c r="AK103" s="56">
        <f t="shared" si="29"/>
        <v>0</v>
      </c>
      <c r="AL103" s="56">
        <f t="shared" si="30"/>
        <v>0</v>
      </c>
      <c r="AM103" s="56">
        <f t="shared" si="31"/>
        <v>0</v>
      </c>
      <c r="AN103" s="56">
        <f t="shared" si="32"/>
        <v>0</v>
      </c>
      <c r="AO103" s="56">
        <f t="shared" si="33"/>
        <v>0</v>
      </c>
      <c r="AP103" s="56">
        <f t="shared" si="34"/>
        <v>0</v>
      </c>
      <c r="AQ103" s="56">
        <f t="shared" si="35"/>
        <v>0</v>
      </c>
      <c r="AR103" s="86">
        <f t="shared" si="36"/>
        <v>0</v>
      </c>
    </row>
    <row r="104" spans="1:44" x14ac:dyDescent="0.25">
      <c r="A104" s="178"/>
      <c r="B104" s="55" t="str">
        <f>_xlfn.IFNA(VLOOKUP(A104,'Ajánlatkérő(k) adatai'!$B$4:$C$205,2,0),"")</f>
        <v/>
      </c>
      <c r="C104" s="178"/>
      <c r="D104" s="55" t="str">
        <f>_xlfn.IFNA(VLOOKUP(C104,'Számlafizető(k) adatai'!$C$4:$D$203,2,0),"")</f>
        <v/>
      </c>
      <c r="E104" s="55" t="str">
        <f>_xlfn.IFNA(VLOOKUP(C104,'Számlafizető(k) adatai'!$C$4:$M$203,11,0),"")</f>
        <v/>
      </c>
      <c r="F104" s="178"/>
      <c r="G104" s="178"/>
      <c r="H104" s="178"/>
      <c r="I104" s="55" t="str">
        <f>IF(F104="","",VLOOKUP(LEFT(F104,5),'Technikai cellák'!B:C,2,0))</f>
        <v/>
      </c>
      <c r="J104" s="55" t="str">
        <f>IF(F104="","",VLOOKUP(I104,'Technikai cellák'!$C$1:$D$12,2,0))</f>
        <v/>
      </c>
      <c r="K104" s="179"/>
      <c r="L104" s="67" t="str">
        <f t="shared" si="20"/>
        <v/>
      </c>
      <c r="M104" s="68">
        <f t="shared" si="21"/>
        <v>0</v>
      </c>
      <c r="N104" s="66">
        <f t="shared" si="22"/>
        <v>0</v>
      </c>
      <c r="O104" s="152"/>
      <c r="P104" s="172">
        <f t="shared" si="37"/>
        <v>0</v>
      </c>
      <c r="Q104" s="69">
        <f t="shared" si="23"/>
        <v>0</v>
      </c>
      <c r="R104" s="62">
        <f t="shared" si="24"/>
        <v>0</v>
      </c>
      <c r="S104" s="153"/>
      <c r="T104" s="118" t="str">
        <f t="shared" si="38"/>
        <v/>
      </c>
      <c r="U104" s="154"/>
      <c r="V104" s="154"/>
      <c r="W104" s="154"/>
      <c r="X104" s="154"/>
      <c r="Y104" s="154"/>
      <c r="Z104" s="154"/>
      <c r="AA104" s="154"/>
      <c r="AB104" s="154"/>
      <c r="AC104" s="154"/>
      <c r="AD104" s="154"/>
      <c r="AE104" s="154"/>
      <c r="AF104" s="154"/>
      <c r="AG104" s="63">
        <f t="shared" si="25"/>
        <v>0</v>
      </c>
      <c r="AH104" s="56">
        <f t="shared" si="26"/>
        <v>0</v>
      </c>
      <c r="AI104" s="56">
        <f t="shared" si="27"/>
        <v>0</v>
      </c>
      <c r="AJ104" s="56">
        <f t="shared" si="28"/>
        <v>0</v>
      </c>
      <c r="AK104" s="56">
        <f t="shared" si="29"/>
        <v>0</v>
      </c>
      <c r="AL104" s="56">
        <f t="shared" si="30"/>
        <v>0</v>
      </c>
      <c r="AM104" s="56">
        <f t="shared" si="31"/>
        <v>0</v>
      </c>
      <c r="AN104" s="56">
        <f t="shared" si="32"/>
        <v>0</v>
      </c>
      <c r="AO104" s="56">
        <f t="shared" si="33"/>
        <v>0</v>
      </c>
      <c r="AP104" s="56">
        <f t="shared" si="34"/>
        <v>0</v>
      </c>
      <c r="AQ104" s="56">
        <f t="shared" si="35"/>
        <v>0</v>
      </c>
      <c r="AR104" s="86">
        <f t="shared" si="36"/>
        <v>0</v>
      </c>
    </row>
    <row r="105" spans="1:44" x14ac:dyDescent="0.25">
      <c r="A105" s="178"/>
      <c r="B105" s="55" t="str">
        <f>_xlfn.IFNA(VLOOKUP(A105,'Ajánlatkérő(k) adatai'!$B$4:$C$205,2,0),"")</f>
        <v/>
      </c>
      <c r="C105" s="178"/>
      <c r="D105" s="55" t="str">
        <f>_xlfn.IFNA(VLOOKUP(C105,'Számlafizető(k) adatai'!$C$4:$D$203,2,0),"")</f>
        <v/>
      </c>
      <c r="E105" s="55" t="str">
        <f>_xlfn.IFNA(VLOOKUP(C105,'Számlafizető(k) adatai'!$C$4:$M$203,11,0),"")</f>
        <v/>
      </c>
      <c r="F105" s="178"/>
      <c r="G105" s="178"/>
      <c r="H105" s="178"/>
      <c r="I105" s="55" t="str">
        <f>IF(F105="","",VLOOKUP(LEFT(F105,5),'Technikai cellák'!B:C,2,0))</f>
        <v/>
      </c>
      <c r="J105" s="55" t="str">
        <f>IF(F105="","",VLOOKUP(I105,'Technikai cellák'!$C$1:$D$12,2,0))</f>
        <v/>
      </c>
      <c r="K105" s="179"/>
      <c r="L105" s="67" t="str">
        <f t="shared" si="20"/>
        <v/>
      </c>
      <c r="M105" s="68">
        <f t="shared" si="21"/>
        <v>0</v>
      </c>
      <c r="N105" s="66">
        <f t="shared" si="22"/>
        <v>0</v>
      </c>
      <c r="O105" s="152"/>
      <c r="P105" s="172">
        <f t="shared" si="37"/>
        <v>0</v>
      </c>
      <c r="Q105" s="69">
        <f t="shared" si="23"/>
        <v>0</v>
      </c>
      <c r="R105" s="62">
        <f t="shared" si="24"/>
        <v>0</v>
      </c>
      <c r="S105" s="153"/>
      <c r="T105" s="118" t="str">
        <f t="shared" si="38"/>
        <v/>
      </c>
      <c r="U105" s="154"/>
      <c r="V105" s="154"/>
      <c r="W105" s="154"/>
      <c r="X105" s="154"/>
      <c r="Y105" s="154"/>
      <c r="Z105" s="154"/>
      <c r="AA105" s="154"/>
      <c r="AB105" s="154"/>
      <c r="AC105" s="154"/>
      <c r="AD105" s="154"/>
      <c r="AE105" s="154"/>
      <c r="AF105" s="154"/>
      <c r="AG105" s="63">
        <f t="shared" si="25"/>
        <v>0</v>
      </c>
      <c r="AH105" s="56">
        <f t="shared" si="26"/>
        <v>0</v>
      </c>
      <c r="AI105" s="56">
        <f t="shared" si="27"/>
        <v>0</v>
      </c>
      <c r="AJ105" s="56">
        <f t="shared" si="28"/>
        <v>0</v>
      </c>
      <c r="AK105" s="56">
        <f t="shared" si="29"/>
        <v>0</v>
      </c>
      <c r="AL105" s="56">
        <f t="shared" si="30"/>
        <v>0</v>
      </c>
      <c r="AM105" s="56">
        <f t="shared" si="31"/>
        <v>0</v>
      </c>
      <c r="AN105" s="56">
        <f t="shared" si="32"/>
        <v>0</v>
      </c>
      <c r="AO105" s="56">
        <f t="shared" si="33"/>
        <v>0</v>
      </c>
      <c r="AP105" s="56">
        <f t="shared" si="34"/>
        <v>0</v>
      </c>
      <c r="AQ105" s="56">
        <f t="shared" si="35"/>
        <v>0</v>
      </c>
      <c r="AR105" s="86">
        <f t="shared" si="36"/>
        <v>0</v>
      </c>
    </row>
    <row r="106" spans="1:44" x14ac:dyDescent="0.25">
      <c r="A106" s="178"/>
      <c r="B106" s="55" t="str">
        <f>_xlfn.IFNA(VLOOKUP(A106,'Ajánlatkérő(k) adatai'!$B$4:$C$205,2,0),"")</f>
        <v/>
      </c>
      <c r="C106" s="178"/>
      <c r="D106" s="55" t="str">
        <f>_xlfn.IFNA(VLOOKUP(C106,'Számlafizető(k) adatai'!$C$4:$D$203,2,0),"")</f>
        <v/>
      </c>
      <c r="E106" s="55" t="str">
        <f>_xlfn.IFNA(VLOOKUP(C106,'Számlafizető(k) adatai'!$C$4:$M$203,11,0),"")</f>
        <v/>
      </c>
      <c r="F106" s="178"/>
      <c r="G106" s="178"/>
      <c r="H106" s="178"/>
      <c r="I106" s="55" t="str">
        <f>IF(F106="","",VLOOKUP(LEFT(F106,5),'Technikai cellák'!B:C,2,0))</f>
        <v/>
      </c>
      <c r="J106" s="55" t="str">
        <f>IF(F106="","",VLOOKUP(I106,'Technikai cellák'!$C$1:$D$12,2,0))</f>
        <v/>
      </c>
      <c r="K106" s="179"/>
      <c r="L106" s="67" t="str">
        <f t="shared" si="20"/>
        <v/>
      </c>
      <c r="M106" s="68">
        <f t="shared" si="21"/>
        <v>0</v>
      </c>
      <c r="N106" s="66">
        <f t="shared" si="22"/>
        <v>0</v>
      </c>
      <c r="O106" s="152"/>
      <c r="P106" s="172">
        <f t="shared" si="37"/>
        <v>0</v>
      </c>
      <c r="Q106" s="69">
        <f t="shared" si="23"/>
        <v>0</v>
      </c>
      <c r="R106" s="62">
        <f t="shared" si="24"/>
        <v>0</v>
      </c>
      <c r="S106" s="153"/>
      <c r="T106" s="118" t="str">
        <f t="shared" si="38"/>
        <v/>
      </c>
      <c r="U106" s="154"/>
      <c r="V106" s="154"/>
      <c r="W106" s="154"/>
      <c r="X106" s="154"/>
      <c r="Y106" s="154"/>
      <c r="Z106" s="154"/>
      <c r="AA106" s="154"/>
      <c r="AB106" s="154"/>
      <c r="AC106" s="154"/>
      <c r="AD106" s="154"/>
      <c r="AE106" s="154"/>
      <c r="AF106" s="154"/>
      <c r="AG106" s="63">
        <f t="shared" si="25"/>
        <v>0</v>
      </c>
      <c r="AH106" s="56">
        <f t="shared" si="26"/>
        <v>0</v>
      </c>
      <c r="AI106" s="56">
        <f t="shared" si="27"/>
        <v>0</v>
      </c>
      <c r="AJ106" s="56">
        <f t="shared" si="28"/>
        <v>0</v>
      </c>
      <c r="AK106" s="56">
        <f t="shared" si="29"/>
        <v>0</v>
      </c>
      <c r="AL106" s="56">
        <f t="shared" si="30"/>
        <v>0</v>
      </c>
      <c r="AM106" s="56">
        <f t="shared" si="31"/>
        <v>0</v>
      </c>
      <c r="AN106" s="56">
        <f t="shared" si="32"/>
        <v>0</v>
      </c>
      <c r="AO106" s="56">
        <f t="shared" si="33"/>
        <v>0</v>
      </c>
      <c r="AP106" s="56">
        <f t="shared" si="34"/>
        <v>0</v>
      </c>
      <c r="AQ106" s="56">
        <f t="shared" si="35"/>
        <v>0</v>
      </c>
      <c r="AR106" s="86">
        <f t="shared" si="36"/>
        <v>0</v>
      </c>
    </row>
    <row r="107" spans="1:44" x14ac:dyDescent="0.25">
      <c r="A107" s="178"/>
      <c r="B107" s="55" t="str">
        <f>_xlfn.IFNA(VLOOKUP(A107,'Ajánlatkérő(k) adatai'!$B$4:$C$205,2,0),"")</f>
        <v/>
      </c>
      <c r="C107" s="178"/>
      <c r="D107" s="55" t="str">
        <f>_xlfn.IFNA(VLOOKUP(C107,'Számlafizető(k) adatai'!$C$4:$D$203,2,0),"")</f>
        <v/>
      </c>
      <c r="E107" s="55" t="str">
        <f>_xlfn.IFNA(VLOOKUP(C107,'Számlafizető(k) adatai'!$C$4:$M$203,11,0),"")</f>
        <v/>
      </c>
      <c r="F107" s="178"/>
      <c r="G107" s="178"/>
      <c r="H107" s="178"/>
      <c r="I107" s="55" t="str">
        <f>IF(F107="","",VLOOKUP(LEFT(F107,5),'Technikai cellák'!B:C,2,0))</f>
        <v/>
      </c>
      <c r="J107" s="55" t="str">
        <f>IF(F107="","",VLOOKUP(I107,'Technikai cellák'!$C$1:$D$12,2,0))</f>
        <v/>
      </c>
      <c r="K107" s="179"/>
      <c r="L107" s="67" t="str">
        <f t="shared" si="20"/>
        <v/>
      </c>
      <c r="M107" s="68">
        <f t="shared" si="21"/>
        <v>0</v>
      </c>
      <c r="N107" s="66">
        <f t="shared" si="22"/>
        <v>0</v>
      </c>
      <c r="O107" s="152"/>
      <c r="P107" s="172">
        <f t="shared" si="37"/>
        <v>0</v>
      </c>
      <c r="Q107" s="69">
        <f t="shared" si="23"/>
        <v>0</v>
      </c>
      <c r="R107" s="62">
        <f t="shared" si="24"/>
        <v>0</v>
      </c>
      <c r="S107" s="153"/>
      <c r="T107" s="118" t="str">
        <f t="shared" si="38"/>
        <v/>
      </c>
      <c r="U107" s="154"/>
      <c r="V107" s="154"/>
      <c r="W107" s="154"/>
      <c r="X107" s="154"/>
      <c r="Y107" s="154"/>
      <c r="Z107" s="154"/>
      <c r="AA107" s="154"/>
      <c r="AB107" s="154"/>
      <c r="AC107" s="154"/>
      <c r="AD107" s="154"/>
      <c r="AE107" s="154"/>
      <c r="AF107" s="154"/>
      <c r="AG107" s="63">
        <f t="shared" si="25"/>
        <v>0</v>
      </c>
      <c r="AH107" s="56">
        <f t="shared" si="26"/>
        <v>0</v>
      </c>
      <c r="AI107" s="56">
        <f t="shared" si="27"/>
        <v>0</v>
      </c>
      <c r="AJ107" s="56">
        <f t="shared" si="28"/>
        <v>0</v>
      </c>
      <c r="AK107" s="56">
        <f t="shared" si="29"/>
        <v>0</v>
      </c>
      <c r="AL107" s="56">
        <f t="shared" si="30"/>
        <v>0</v>
      </c>
      <c r="AM107" s="56">
        <f t="shared" si="31"/>
        <v>0</v>
      </c>
      <c r="AN107" s="56">
        <f t="shared" si="32"/>
        <v>0</v>
      </c>
      <c r="AO107" s="56">
        <f t="shared" si="33"/>
        <v>0</v>
      </c>
      <c r="AP107" s="56">
        <f t="shared" si="34"/>
        <v>0</v>
      </c>
      <c r="AQ107" s="56">
        <f t="shared" si="35"/>
        <v>0</v>
      </c>
      <c r="AR107" s="86">
        <f t="shared" si="36"/>
        <v>0</v>
      </c>
    </row>
    <row r="108" spans="1:44" x14ac:dyDescent="0.25">
      <c r="A108" s="178"/>
      <c r="B108" s="55" t="str">
        <f>_xlfn.IFNA(VLOOKUP(A108,'Ajánlatkérő(k) adatai'!$B$4:$C$205,2,0),"")</f>
        <v/>
      </c>
      <c r="C108" s="178"/>
      <c r="D108" s="55" t="str">
        <f>_xlfn.IFNA(VLOOKUP(C108,'Számlafizető(k) adatai'!$C$4:$D$203,2,0),"")</f>
        <v/>
      </c>
      <c r="E108" s="55" t="str">
        <f>_xlfn.IFNA(VLOOKUP(C108,'Számlafizető(k) adatai'!$C$4:$M$203,11,0),"")</f>
        <v/>
      </c>
      <c r="F108" s="178"/>
      <c r="G108" s="178"/>
      <c r="H108" s="178"/>
      <c r="I108" s="55" t="str">
        <f>IF(F108="","",VLOOKUP(LEFT(F108,5),'Technikai cellák'!B:C,2,0))</f>
        <v/>
      </c>
      <c r="J108" s="55" t="str">
        <f>IF(F108="","",VLOOKUP(I108,'Technikai cellák'!$C$1:$D$12,2,0))</f>
        <v/>
      </c>
      <c r="K108" s="179"/>
      <c r="L108" s="67" t="str">
        <f t="shared" si="20"/>
        <v/>
      </c>
      <c r="M108" s="68">
        <f t="shared" si="21"/>
        <v>0</v>
      </c>
      <c r="N108" s="66">
        <f t="shared" si="22"/>
        <v>0</v>
      </c>
      <c r="O108" s="152"/>
      <c r="P108" s="172">
        <f t="shared" si="37"/>
        <v>0</v>
      </c>
      <c r="Q108" s="69">
        <f t="shared" si="23"/>
        <v>0</v>
      </c>
      <c r="R108" s="62">
        <f t="shared" si="24"/>
        <v>0</v>
      </c>
      <c r="S108" s="153"/>
      <c r="T108" s="118" t="str">
        <f t="shared" si="38"/>
        <v/>
      </c>
      <c r="U108" s="154"/>
      <c r="V108" s="154"/>
      <c r="W108" s="154"/>
      <c r="X108" s="154"/>
      <c r="Y108" s="154"/>
      <c r="Z108" s="154"/>
      <c r="AA108" s="154"/>
      <c r="AB108" s="154"/>
      <c r="AC108" s="154"/>
      <c r="AD108" s="154"/>
      <c r="AE108" s="154"/>
      <c r="AF108" s="154"/>
      <c r="AG108" s="63">
        <f t="shared" si="25"/>
        <v>0</v>
      </c>
      <c r="AH108" s="56">
        <f t="shared" si="26"/>
        <v>0</v>
      </c>
      <c r="AI108" s="56">
        <f t="shared" si="27"/>
        <v>0</v>
      </c>
      <c r="AJ108" s="56">
        <f t="shared" si="28"/>
        <v>0</v>
      </c>
      <c r="AK108" s="56">
        <f t="shared" si="29"/>
        <v>0</v>
      </c>
      <c r="AL108" s="56">
        <f t="shared" si="30"/>
        <v>0</v>
      </c>
      <c r="AM108" s="56">
        <f t="shared" si="31"/>
        <v>0</v>
      </c>
      <c r="AN108" s="56">
        <f t="shared" si="32"/>
        <v>0</v>
      </c>
      <c r="AO108" s="56">
        <f t="shared" si="33"/>
        <v>0</v>
      </c>
      <c r="AP108" s="56">
        <f t="shared" si="34"/>
        <v>0</v>
      </c>
      <c r="AQ108" s="56">
        <f t="shared" si="35"/>
        <v>0</v>
      </c>
      <c r="AR108" s="86">
        <f t="shared" si="36"/>
        <v>0</v>
      </c>
    </row>
    <row r="109" spans="1:44" x14ac:dyDescent="0.25">
      <c r="A109" s="178"/>
      <c r="B109" s="55" t="str">
        <f>_xlfn.IFNA(VLOOKUP(A109,'Ajánlatkérő(k) adatai'!$B$4:$C$205,2,0),"")</f>
        <v/>
      </c>
      <c r="C109" s="178"/>
      <c r="D109" s="55" t="str">
        <f>_xlfn.IFNA(VLOOKUP(C109,'Számlafizető(k) adatai'!$C$4:$D$203,2,0),"")</f>
        <v/>
      </c>
      <c r="E109" s="55" t="str">
        <f>_xlfn.IFNA(VLOOKUP(C109,'Számlafizető(k) adatai'!$C$4:$M$203,11,0),"")</f>
        <v/>
      </c>
      <c r="F109" s="178"/>
      <c r="G109" s="178"/>
      <c r="H109" s="178"/>
      <c r="I109" s="55" t="str">
        <f>IF(F109="","",VLOOKUP(LEFT(F109,5),'Technikai cellák'!B:C,2,0))</f>
        <v/>
      </c>
      <c r="J109" s="55" t="str">
        <f>IF(F109="","",VLOOKUP(I109,'Technikai cellák'!$C$1:$D$12,2,0))</f>
        <v/>
      </c>
      <c r="K109" s="179"/>
      <c r="L109" s="67" t="str">
        <f t="shared" si="20"/>
        <v/>
      </c>
      <c r="M109" s="68">
        <f t="shared" si="21"/>
        <v>0</v>
      </c>
      <c r="N109" s="66">
        <f t="shared" si="22"/>
        <v>0</v>
      </c>
      <c r="O109" s="152"/>
      <c r="P109" s="172">
        <f t="shared" si="37"/>
        <v>0</v>
      </c>
      <c r="Q109" s="69">
        <f t="shared" si="23"/>
        <v>0</v>
      </c>
      <c r="R109" s="62">
        <f t="shared" si="24"/>
        <v>0</v>
      </c>
      <c r="S109" s="153"/>
      <c r="T109" s="118" t="str">
        <f t="shared" si="38"/>
        <v/>
      </c>
      <c r="U109" s="154"/>
      <c r="V109" s="154"/>
      <c r="W109" s="154"/>
      <c r="X109" s="154"/>
      <c r="Y109" s="154"/>
      <c r="Z109" s="154"/>
      <c r="AA109" s="154"/>
      <c r="AB109" s="154"/>
      <c r="AC109" s="154"/>
      <c r="AD109" s="154"/>
      <c r="AE109" s="154"/>
      <c r="AF109" s="154"/>
      <c r="AG109" s="63">
        <f t="shared" si="25"/>
        <v>0</v>
      </c>
      <c r="AH109" s="56">
        <f t="shared" si="26"/>
        <v>0</v>
      </c>
      <c r="AI109" s="56">
        <f t="shared" si="27"/>
        <v>0</v>
      </c>
      <c r="AJ109" s="56">
        <f t="shared" si="28"/>
        <v>0</v>
      </c>
      <c r="AK109" s="56">
        <f t="shared" si="29"/>
        <v>0</v>
      </c>
      <c r="AL109" s="56">
        <f t="shared" si="30"/>
        <v>0</v>
      </c>
      <c r="AM109" s="56">
        <f t="shared" si="31"/>
        <v>0</v>
      </c>
      <c r="AN109" s="56">
        <f t="shared" si="32"/>
        <v>0</v>
      </c>
      <c r="AO109" s="56">
        <f t="shared" si="33"/>
        <v>0</v>
      </c>
      <c r="AP109" s="56">
        <f t="shared" si="34"/>
        <v>0</v>
      </c>
      <c r="AQ109" s="56">
        <f t="shared" si="35"/>
        <v>0</v>
      </c>
      <c r="AR109" s="86">
        <f t="shared" si="36"/>
        <v>0</v>
      </c>
    </row>
    <row r="110" spans="1:44" x14ac:dyDescent="0.25">
      <c r="A110" s="178"/>
      <c r="B110" s="55" t="str">
        <f>_xlfn.IFNA(VLOOKUP(A110,'Ajánlatkérő(k) adatai'!$B$4:$C$205,2,0),"")</f>
        <v/>
      </c>
      <c r="C110" s="178"/>
      <c r="D110" s="55" t="str">
        <f>_xlfn.IFNA(VLOOKUP(C110,'Számlafizető(k) adatai'!$C$4:$D$203,2,0),"")</f>
        <v/>
      </c>
      <c r="E110" s="55" t="str">
        <f>_xlfn.IFNA(VLOOKUP(C110,'Számlafizető(k) adatai'!$C$4:$M$203,11,0),"")</f>
        <v/>
      </c>
      <c r="F110" s="178"/>
      <c r="G110" s="178"/>
      <c r="H110" s="178"/>
      <c r="I110" s="55" t="str">
        <f>IF(F110="","",VLOOKUP(LEFT(F110,5),'Technikai cellák'!B:C,2,0))</f>
        <v/>
      </c>
      <c r="J110" s="55" t="str">
        <f>IF(F110="","",VLOOKUP(I110,'Technikai cellák'!$C$1:$D$12,2,0))</f>
        <v/>
      </c>
      <c r="K110" s="179"/>
      <c r="L110" s="67" t="str">
        <f t="shared" si="20"/>
        <v/>
      </c>
      <c r="M110" s="68">
        <f t="shared" si="21"/>
        <v>0</v>
      </c>
      <c r="N110" s="66">
        <f t="shared" si="22"/>
        <v>0</v>
      </c>
      <c r="O110" s="152"/>
      <c r="P110" s="172">
        <f t="shared" si="37"/>
        <v>0</v>
      </c>
      <c r="Q110" s="69">
        <f t="shared" si="23"/>
        <v>0</v>
      </c>
      <c r="R110" s="62">
        <f t="shared" si="24"/>
        <v>0</v>
      </c>
      <c r="S110" s="153"/>
      <c r="T110" s="118" t="str">
        <f t="shared" si="38"/>
        <v/>
      </c>
      <c r="U110" s="154"/>
      <c r="V110" s="154"/>
      <c r="W110" s="154"/>
      <c r="X110" s="154"/>
      <c r="Y110" s="154"/>
      <c r="Z110" s="154"/>
      <c r="AA110" s="154"/>
      <c r="AB110" s="154"/>
      <c r="AC110" s="154"/>
      <c r="AD110" s="154"/>
      <c r="AE110" s="154"/>
      <c r="AF110" s="154"/>
      <c r="AG110" s="63">
        <f t="shared" si="25"/>
        <v>0</v>
      </c>
      <c r="AH110" s="56">
        <f t="shared" si="26"/>
        <v>0</v>
      </c>
      <c r="AI110" s="56">
        <f t="shared" si="27"/>
        <v>0</v>
      </c>
      <c r="AJ110" s="56">
        <f t="shared" si="28"/>
        <v>0</v>
      </c>
      <c r="AK110" s="56">
        <f t="shared" si="29"/>
        <v>0</v>
      </c>
      <c r="AL110" s="56">
        <f t="shared" si="30"/>
        <v>0</v>
      </c>
      <c r="AM110" s="56">
        <f t="shared" si="31"/>
        <v>0</v>
      </c>
      <c r="AN110" s="56">
        <f t="shared" si="32"/>
        <v>0</v>
      </c>
      <c r="AO110" s="56">
        <f t="shared" si="33"/>
        <v>0</v>
      </c>
      <c r="AP110" s="56">
        <f t="shared" si="34"/>
        <v>0</v>
      </c>
      <c r="AQ110" s="56">
        <f t="shared" si="35"/>
        <v>0</v>
      </c>
      <c r="AR110" s="86">
        <f t="shared" si="36"/>
        <v>0</v>
      </c>
    </row>
    <row r="111" spans="1:44" x14ac:dyDescent="0.25">
      <c r="A111" s="178"/>
      <c r="B111" s="55" t="str">
        <f>_xlfn.IFNA(VLOOKUP(A111,'Ajánlatkérő(k) adatai'!$B$4:$C$205,2,0),"")</f>
        <v/>
      </c>
      <c r="C111" s="178"/>
      <c r="D111" s="55" t="str">
        <f>_xlfn.IFNA(VLOOKUP(C111,'Számlafizető(k) adatai'!$C$4:$D$203,2,0),"")</f>
        <v/>
      </c>
      <c r="E111" s="55" t="str">
        <f>_xlfn.IFNA(VLOOKUP(C111,'Számlafizető(k) adatai'!$C$4:$M$203,11,0),"")</f>
        <v/>
      </c>
      <c r="F111" s="178"/>
      <c r="G111" s="178"/>
      <c r="H111" s="178"/>
      <c r="I111" s="55" t="str">
        <f>IF(F111="","",VLOOKUP(LEFT(F111,5),'Technikai cellák'!B:C,2,0))</f>
        <v/>
      </c>
      <c r="J111" s="55" t="str">
        <f>IF(F111="","",VLOOKUP(I111,'Technikai cellák'!$C$1:$D$12,2,0))</f>
        <v/>
      </c>
      <c r="K111" s="179"/>
      <c r="L111" s="67" t="str">
        <f t="shared" si="20"/>
        <v/>
      </c>
      <c r="M111" s="68">
        <f t="shared" si="21"/>
        <v>0</v>
      </c>
      <c r="N111" s="66">
        <f t="shared" si="22"/>
        <v>0</v>
      </c>
      <c r="O111" s="152"/>
      <c r="P111" s="172">
        <f t="shared" si="37"/>
        <v>0</v>
      </c>
      <c r="Q111" s="69">
        <f t="shared" si="23"/>
        <v>0</v>
      </c>
      <c r="R111" s="62">
        <f t="shared" si="24"/>
        <v>0</v>
      </c>
      <c r="S111" s="153"/>
      <c r="T111" s="118" t="str">
        <f t="shared" si="38"/>
        <v/>
      </c>
      <c r="U111" s="154"/>
      <c r="V111" s="154"/>
      <c r="W111" s="154"/>
      <c r="X111" s="154"/>
      <c r="Y111" s="154"/>
      <c r="Z111" s="154"/>
      <c r="AA111" s="154"/>
      <c r="AB111" s="154"/>
      <c r="AC111" s="154"/>
      <c r="AD111" s="154"/>
      <c r="AE111" s="154"/>
      <c r="AF111" s="154"/>
      <c r="AG111" s="63">
        <f t="shared" si="25"/>
        <v>0</v>
      </c>
      <c r="AH111" s="56">
        <f t="shared" si="26"/>
        <v>0</v>
      </c>
      <c r="AI111" s="56">
        <f t="shared" si="27"/>
        <v>0</v>
      </c>
      <c r="AJ111" s="56">
        <f t="shared" si="28"/>
        <v>0</v>
      </c>
      <c r="AK111" s="56">
        <f t="shared" si="29"/>
        <v>0</v>
      </c>
      <c r="AL111" s="56">
        <f t="shared" si="30"/>
        <v>0</v>
      </c>
      <c r="AM111" s="56">
        <f t="shared" si="31"/>
        <v>0</v>
      </c>
      <c r="AN111" s="56">
        <f t="shared" si="32"/>
        <v>0</v>
      </c>
      <c r="AO111" s="56">
        <f t="shared" si="33"/>
        <v>0</v>
      </c>
      <c r="AP111" s="56">
        <f t="shared" si="34"/>
        <v>0</v>
      </c>
      <c r="AQ111" s="56">
        <f t="shared" si="35"/>
        <v>0</v>
      </c>
      <c r="AR111" s="86">
        <f t="shared" si="36"/>
        <v>0</v>
      </c>
    </row>
    <row r="112" spans="1:44" x14ac:dyDescent="0.25">
      <c r="A112" s="178"/>
      <c r="B112" s="55" t="str">
        <f>_xlfn.IFNA(VLOOKUP(A112,'Ajánlatkérő(k) adatai'!$B$4:$C$205,2,0),"")</f>
        <v/>
      </c>
      <c r="C112" s="178"/>
      <c r="D112" s="55" t="str">
        <f>_xlfn.IFNA(VLOOKUP(C112,'Számlafizető(k) adatai'!$C$4:$D$203,2,0),"")</f>
        <v/>
      </c>
      <c r="E112" s="55" t="str">
        <f>_xlfn.IFNA(VLOOKUP(C112,'Számlafizető(k) adatai'!$C$4:$M$203,11,0),"")</f>
        <v/>
      </c>
      <c r="F112" s="178"/>
      <c r="G112" s="178"/>
      <c r="H112" s="178"/>
      <c r="I112" s="55" t="str">
        <f>IF(F112="","",VLOOKUP(LEFT(F112,5),'Technikai cellák'!B:C,2,0))</f>
        <v/>
      </c>
      <c r="J112" s="55" t="str">
        <f>IF(F112="","",VLOOKUP(I112,'Technikai cellák'!$C$1:$D$12,2,0))</f>
        <v/>
      </c>
      <c r="K112" s="179"/>
      <c r="L112" s="67" t="str">
        <f t="shared" si="20"/>
        <v/>
      </c>
      <c r="M112" s="68">
        <f t="shared" si="21"/>
        <v>0</v>
      </c>
      <c r="N112" s="66">
        <f t="shared" si="22"/>
        <v>0</v>
      </c>
      <c r="O112" s="152"/>
      <c r="P112" s="172">
        <f t="shared" si="37"/>
        <v>0</v>
      </c>
      <c r="Q112" s="69">
        <f t="shared" si="23"/>
        <v>0</v>
      </c>
      <c r="R112" s="62">
        <f t="shared" si="24"/>
        <v>0</v>
      </c>
      <c r="S112" s="153"/>
      <c r="T112" s="118" t="str">
        <f t="shared" si="38"/>
        <v/>
      </c>
      <c r="U112" s="154"/>
      <c r="V112" s="154"/>
      <c r="W112" s="154"/>
      <c r="X112" s="154"/>
      <c r="Y112" s="154"/>
      <c r="Z112" s="154"/>
      <c r="AA112" s="154"/>
      <c r="AB112" s="154"/>
      <c r="AC112" s="154"/>
      <c r="AD112" s="154"/>
      <c r="AE112" s="154"/>
      <c r="AF112" s="154"/>
      <c r="AG112" s="63">
        <f t="shared" si="25"/>
        <v>0</v>
      </c>
      <c r="AH112" s="56">
        <f t="shared" si="26"/>
        <v>0</v>
      </c>
      <c r="AI112" s="56">
        <f t="shared" si="27"/>
        <v>0</v>
      </c>
      <c r="AJ112" s="56">
        <f t="shared" si="28"/>
        <v>0</v>
      </c>
      <c r="AK112" s="56">
        <f t="shared" si="29"/>
        <v>0</v>
      </c>
      <c r="AL112" s="56">
        <f t="shared" si="30"/>
        <v>0</v>
      </c>
      <c r="AM112" s="56">
        <f t="shared" si="31"/>
        <v>0</v>
      </c>
      <c r="AN112" s="56">
        <f t="shared" si="32"/>
        <v>0</v>
      </c>
      <c r="AO112" s="56">
        <f t="shared" si="33"/>
        <v>0</v>
      </c>
      <c r="AP112" s="56">
        <f t="shared" si="34"/>
        <v>0</v>
      </c>
      <c r="AQ112" s="56">
        <f t="shared" si="35"/>
        <v>0</v>
      </c>
      <c r="AR112" s="86">
        <f t="shared" si="36"/>
        <v>0</v>
      </c>
    </row>
    <row r="113" spans="1:44" x14ac:dyDescent="0.25">
      <c r="A113" s="178"/>
      <c r="B113" s="55" t="str">
        <f>_xlfn.IFNA(VLOOKUP(A113,'Ajánlatkérő(k) adatai'!$B$4:$C$205,2,0),"")</f>
        <v/>
      </c>
      <c r="C113" s="178"/>
      <c r="D113" s="55" t="str">
        <f>_xlfn.IFNA(VLOOKUP(C113,'Számlafizető(k) adatai'!$C$4:$D$203,2,0),"")</f>
        <v/>
      </c>
      <c r="E113" s="55" t="str">
        <f>_xlfn.IFNA(VLOOKUP(C113,'Számlafizető(k) adatai'!$C$4:$M$203,11,0),"")</f>
        <v/>
      </c>
      <c r="F113" s="178"/>
      <c r="G113" s="178"/>
      <c r="H113" s="178"/>
      <c r="I113" s="55" t="str">
        <f>IF(F113="","",VLOOKUP(LEFT(F113,5),'Technikai cellák'!B:C,2,0))</f>
        <v/>
      </c>
      <c r="J113" s="55" t="str">
        <f>IF(F113="","",VLOOKUP(I113,'Technikai cellák'!$C$1:$D$12,2,0))</f>
        <v/>
      </c>
      <c r="K113" s="179"/>
      <c r="L113" s="67" t="str">
        <f t="shared" si="20"/>
        <v/>
      </c>
      <c r="M113" s="68">
        <f t="shared" si="21"/>
        <v>0</v>
      </c>
      <c r="N113" s="66">
        <f t="shared" si="22"/>
        <v>0</v>
      </c>
      <c r="O113" s="152"/>
      <c r="P113" s="172">
        <f t="shared" si="37"/>
        <v>0</v>
      </c>
      <c r="Q113" s="69">
        <f t="shared" si="23"/>
        <v>0</v>
      </c>
      <c r="R113" s="62">
        <f t="shared" si="24"/>
        <v>0</v>
      </c>
      <c r="S113" s="153"/>
      <c r="T113" s="118" t="str">
        <f t="shared" si="38"/>
        <v/>
      </c>
      <c r="U113" s="154"/>
      <c r="V113" s="154"/>
      <c r="W113" s="154"/>
      <c r="X113" s="154"/>
      <c r="Y113" s="154"/>
      <c r="Z113" s="154"/>
      <c r="AA113" s="154"/>
      <c r="AB113" s="154"/>
      <c r="AC113" s="154"/>
      <c r="AD113" s="154"/>
      <c r="AE113" s="154"/>
      <c r="AF113" s="154"/>
      <c r="AG113" s="63">
        <f t="shared" si="25"/>
        <v>0</v>
      </c>
      <c r="AH113" s="56">
        <f t="shared" si="26"/>
        <v>0</v>
      </c>
      <c r="AI113" s="56">
        <f t="shared" si="27"/>
        <v>0</v>
      </c>
      <c r="AJ113" s="56">
        <f t="shared" si="28"/>
        <v>0</v>
      </c>
      <c r="AK113" s="56">
        <f t="shared" si="29"/>
        <v>0</v>
      </c>
      <c r="AL113" s="56">
        <f t="shared" si="30"/>
        <v>0</v>
      </c>
      <c r="AM113" s="56">
        <f t="shared" si="31"/>
        <v>0</v>
      </c>
      <c r="AN113" s="56">
        <f t="shared" si="32"/>
        <v>0</v>
      </c>
      <c r="AO113" s="56">
        <f t="shared" si="33"/>
        <v>0</v>
      </c>
      <c r="AP113" s="56">
        <f t="shared" si="34"/>
        <v>0</v>
      </c>
      <c r="AQ113" s="56">
        <f t="shared" si="35"/>
        <v>0</v>
      </c>
      <c r="AR113" s="86">
        <f t="shared" si="36"/>
        <v>0</v>
      </c>
    </row>
    <row r="114" spans="1:44" x14ac:dyDescent="0.25">
      <c r="A114" s="178"/>
      <c r="B114" s="55" t="str">
        <f>_xlfn.IFNA(VLOOKUP(A114,'Ajánlatkérő(k) adatai'!$B$4:$C$205,2,0),"")</f>
        <v/>
      </c>
      <c r="C114" s="178"/>
      <c r="D114" s="55" t="str">
        <f>_xlfn.IFNA(VLOOKUP(C114,'Számlafizető(k) adatai'!$C$4:$D$203,2,0),"")</f>
        <v/>
      </c>
      <c r="E114" s="55" t="str">
        <f>_xlfn.IFNA(VLOOKUP(C114,'Számlafizető(k) adatai'!$C$4:$M$203,11,0),"")</f>
        <v/>
      </c>
      <c r="F114" s="178"/>
      <c r="G114" s="178"/>
      <c r="H114" s="178"/>
      <c r="I114" s="55" t="str">
        <f>IF(F114="","",VLOOKUP(LEFT(F114,5),'Technikai cellák'!B:C,2,0))</f>
        <v/>
      </c>
      <c r="J114" s="55" t="str">
        <f>IF(F114="","",VLOOKUP(I114,'Technikai cellák'!$C$1:$D$12,2,0))</f>
        <v/>
      </c>
      <c r="K114" s="179"/>
      <c r="L114" s="67" t="str">
        <f t="shared" si="20"/>
        <v/>
      </c>
      <c r="M114" s="68">
        <f t="shared" si="21"/>
        <v>0</v>
      </c>
      <c r="N114" s="66">
        <f t="shared" si="22"/>
        <v>0</v>
      </c>
      <c r="O114" s="152"/>
      <c r="P114" s="172">
        <f t="shared" si="37"/>
        <v>0</v>
      </c>
      <c r="Q114" s="69">
        <f t="shared" si="23"/>
        <v>0</v>
      </c>
      <c r="R114" s="62">
        <f t="shared" si="24"/>
        <v>0</v>
      </c>
      <c r="S114" s="153"/>
      <c r="T114" s="118" t="str">
        <f t="shared" si="38"/>
        <v/>
      </c>
      <c r="U114" s="154"/>
      <c r="V114" s="154"/>
      <c r="W114" s="154"/>
      <c r="X114" s="154"/>
      <c r="Y114" s="154"/>
      <c r="Z114" s="154"/>
      <c r="AA114" s="154"/>
      <c r="AB114" s="154"/>
      <c r="AC114" s="154"/>
      <c r="AD114" s="154"/>
      <c r="AE114" s="154"/>
      <c r="AF114" s="154"/>
      <c r="AG114" s="63">
        <f t="shared" si="25"/>
        <v>0</v>
      </c>
      <c r="AH114" s="56">
        <f t="shared" si="26"/>
        <v>0</v>
      </c>
      <c r="AI114" s="56">
        <f t="shared" si="27"/>
        <v>0</v>
      </c>
      <c r="AJ114" s="56">
        <f t="shared" si="28"/>
        <v>0</v>
      </c>
      <c r="AK114" s="56">
        <f t="shared" si="29"/>
        <v>0</v>
      </c>
      <c r="AL114" s="56">
        <f t="shared" si="30"/>
        <v>0</v>
      </c>
      <c r="AM114" s="56">
        <f t="shared" si="31"/>
        <v>0</v>
      </c>
      <c r="AN114" s="56">
        <f t="shared" si="32"/>
        <v>0</v>
      </c>
      <c r="AO114" s="56">
        <f t="shared" si="33"/>
        <v>0</v>
      </c>
      <c r="AP114" s="56">
        <f t="shared" si="34"/>
        <v>0</v>
      </c>
      <c r="AQ114" s="56">
        <f t="shared" si="35"/>
        <v>0</v>
      </c>
      <c r="AR114" s="86">
        <f t="shared" si="36"/>
        <v>0</v>
      </c>
    </row>
    <row r="115" spans="1:44" x14ac:dyDescent="0.25">
      <c r="A115" s="178"/>
      <c r="B115" s="55" t="str">
        <f>_xlfn.IFNA(VLOOKUP(A115,'Ajánlatkérő(k) adatai'!$B$4:$C$205,2,0),"")</f>
        <v/>
      </c>
      <c r="C115" s="178"/>
      <c r="D115" s="55" t="str">
        <f>_xlfn.IFNA(VLOOKUP(C115,'Számlafizető(k) adatai'!$C$4:$D$203,2,0),"")</f>
        <v/>
      </c>
      <c r="E115" s="55" t="str">
        <f>_xlfn.IFNA(VLOOKUP(C115,'Számlafizető(k) adatai'!$C$4:$M$203,11,0),"")</f>
        <v/>
      </c>
      <c r="F115" s="178"/>
      <c r="G115" s="178"/>
      <c r="H115" s="178"/>
      <c r="I115" s="55" t="str">
        <f>IF(F115="","",VLOOKUP(LEFT(F115,5),'Technikai cellák'!B:C,2,0))</f>
        <v/>
      </c>
      <c r="J115" s="55" t="str">
        <f>IF(F115="","",VLOOKUP(I115,'Technikai cellák'!$C$1:$D$12,2,0))</f>
        <v/>
      </c>
      <c r="K115" s="179"/>
      <c r="L115" s="67" t="str">
        <f t="shared" si="20"/>
        <v/>
      </c>
      <c r="M115" s="68">
        <f t="shared" si="21"/>
        <v>0</v>
      </c>
      <c r="N115" s="66">
        <f t="shared" si="22"/>
        <v>0</v>
      </c>
      <c r="O115" s="152"/>
      <c r="P115" s="172">
        <f t="shared" si="37"/>
        <v>0</v>
      </c>
      <c r="Q115" s="69">
        <f t="shared" si="23"/>
        <v>0</v>
      </c>
      <c r="R115" s="62">
        <f t="shared" si="24"/>
        <v>0</v>
      </c>
      <c r="S115" s="153"/>
      <c r="T115" s="118" t="str">
        <f t="shared" si="38"/>
        <v/>
      </c>
      <c r="U115" s="154"/>
      <c r="V115" s="154"/>
      <c r="W115" s="154"/>
      <c r="X115" s="154"/>
      <c r="Y115" s="154"/>
      <c r="Z115" s="154"/>
      <c r="AA115" s="154"/>
      <c r="AB115" s="154"/>
      <c r="AC115" s="154"/>
      <c r="AD115" s="154"/>
      <c r="AE115" s="154"/>
      <c r="AF115" s="154"/>
      <c r="AG115" s="63">
        <f t="shared" si="25"/>
        <v>0</v>
      </c>
      <c r="AH115" s="56">
        <f t="shared" si="26"/>
        <v>0</v>
      </c>
      <c r="AI115" s="56">
        <f t="shared" si="27"/>
        <v>0</v>
      </c>
      <c r="AJ115" s="56">
        <f t="shared" si="28"/>
        <v>0</v>
      </c>
      <c r="AK115" s="56">
        <f t="shared" si="29"/>
        <v>0</v>
      </c>
      <c r="AL115" s="56">
        <f t="shared" si="30"/>
        <v>0</v>
      </c>
      <c r="AM115" s="56">
        <f t="shared" si="31"/>
        <v>0</v>
      </c>
      <c r="AN115" s="56">
        <f t="shared" si="32"/>
        <v>0</v>
      </c>
      <c r="AO115" s="56">
        <f t="shared" si="33"/>
        <v>0</v>
      </c>
      <c r="AP115" s="56">
        <f t="shared" si="34"/>
        <v>0</v>
      </c>
      <c r="AQ115" s="56">
        <f t="shared" si="35"/>
        <v>0</v>
      </c>
      <c r="AR115" s="86">
        <f t="shared" si="36"/>
        <v>0</v>
      </c>
    </row>
    <row r="116" spans="1:44" x14ac:dyDescent="0.25">
      <c r="A116" s="178"/>
      <c r="B116" s="55" t="str">
        <f>_xlfn.IFNA(VLOOKUP(A116,'Ajánlatkérő(k) adatai'!$B$4:$C$205,2,0),"")</f>
        <v/>
      </c>
      <c r="C116" s="178"/>
      <c r="D116" s="55" t="str">
        <f>_xlfn.IFNA(VLOOKUP(C116,'Számlafizető(k) adatai'!$C$4:$D$203,2,0),"")</f>
        <v/>
      </c>
      <c r="E116" s="55" t="str">
        <f>_xlfn.IFNA(VLOOKUP(C116,'Számlafizető(k) adatai'!$C$4:$M$203,11,0),"")</f>
        <v/>
      </c>
      <c r="F116" s="178"/>
      <c r="G116" s="178"/>
      <c r="H116" s="178"/>
      <c r="I116" s="55" t="str">
        <f>IF(F116="","",VLOOKUP(LEFT(F116,5),'Technikai cellák'!B:C,2,0))</f>
        <v/>
      </c>
      <c r="J116" s="55" t="str">
        <f>IF(F116="","",VLOOKUP(I116,'Technikai cellák'!$C$1:$D$12,2,0))</f>
        <v/>
      </c>
      <c r="K116" s="179"/>
      <c r="L116" s="67" t="str">
        <f t="shared" si="20"/>
        <v/>
      </c>
      <c r="M116" s="68">
        <f t="shared" si="21"/>
        <v>0</v>
      </c>
      <c r="N116" s="66">
        <f t="shared" si="22"/>
        <v>0</v>
      </c>
      <c r="O116" s="152"/>
      <c r="P116" s="172">
        <f t="shared" si="37"/>
        <v>0</v>
      </c>
      <c r="Q116" s="69">
        <f t="shared" si="23"/>
        <v>0</v>
      </c>
      <c r="R116" s="62">
        <f t="shared" si="24"/>
        <v>0</v>
      </c>
      <c r="S116" s="153"/>
      <c r="T116" s="118" t="str">
        <f t="shared" si="38"/>
        <v/>
      </c>
      <c r="U116" s="154"/>
      <c r="V116" s="154"/>
      <c r="W116" s="154"/>
      <c r="X116" s="154"/>
      <c r="Y116" s="154"/>
      <c r="Z116" s="154"/>
      <c r="AA116" s="154"/>
      <c r="AB116" s="154"/>
      <c r="AC116" s="154"/>
      <c r="AD116" s="154"/>
      <c r="AE116" s="154"/>
      <c r="AF116" s="154"/>
      <c r="AG116" s="63">
        <f t="shared" si="25"/>
        <v>0</v>
      </c>
      <c r="AH116" s="56">
        <f t="shared" si="26"/>
        <v>0</v>
      </c>
      <c r="AI116" s="56">
        <f t="shared" si="27"/>
        <v>0</v>
      </c>
      <c r="AJ116" s="56">
        <f t="shared" si="28"/>
        <v>0</v>
      </c>
      <c r="AK116" s="56">
        <f t="shared" si="29"/>
        <v>0</v>
      </c>
      <c r="AL116" s="56">
        <f t="shared" si="30"/>
        <v>0</v>
      </c>
      <c r="AM116" s="56">
        <f t="shared" si="31"/>
        <v>0</v>
      </c>
      <c r="AN116" s="56">
        <f t="shared" si="32"/>
        <v>0</v>
      </c>
      <c r="AO116" s="56">
        <f t="shared" si="33"/>
        <v>0</v>
      </c>
      <c r="AP116" s="56">
        <f t="shared" si="34"/>
        <v>0</v>
      </c>
      <c r="AQ116" s="56">
        <f t="shared" si="35"/>
        <v>0</v>
      </c>
      <c r="AR116" s="86">
        <f t="shared" si="36"/>
        <v>0</v>
      </c>
    </row>
    <row r="117" spans="1:44" x14ac:dyDescent="0.25">
      <c r="A117" s="178"/>
      <c r="B117" s="55" t="str">
        <f>_xlfn.IFNA(VLOOKUP(A117,'Ajánlatkérő(k) adatai'!$B$4:$C$205,2,0),"")</f>
        <v/>
      </c>
      <c r="C117" s="178"/>
      <c r="D117" s="55" t="str">
        <f>_xlfn.IFNA(VLOOKUP(C117,'Számlafizető(k) adatai'!$C$4:$D$203,2,0),"")</f>
        <v/>
      </c>
      <c r="E117" s="55" t="str">
        <f>_xlfn.IFNA(VLOOKUP(C117,'Számlafizető(k) adatai'!$C$4:$M$203,11,0),"")</f>
        <v/>
      </c>
      <c r="F117" s="178"/>
      <c r="G117" s="178"/>
      <c r="H117" s="178"/>
      <c r="I117" s="55" t="str">
        <f>IF(F117="","",VLOOKUP(LEFT(F117,5),'Technikai cellák'!B:C,2,0))</f>
        <v/>
      </c>
      <c r="J117" s="55" t="str">
        <f>IF(F117="","",VLOOKUP(I117,'Technikai cellák'!$C$1:$D$12,2,0))</f>
        <v/>
      </c>
      <c r="K117" s="179"/>
      <c r="L117" s="67" t="str">
        <f t="shared" si="20"/>
        <v/>
      </c>
      <c r="M117" s="68">
        <f t="shared" si="21"/>
        <v>0</v>
      </c>
      <c r="N117" s="66">
        <f t="shared" si="22"/>
        <v>0</v>
      </c>
      <c r="O117" s="152"/>
      <c r="P117" s="172">
        <f t="shared" si="37"/>
        <v>0</v>
      </c>
      <c r="Q117" s="69">
        <f t="shared" si="23"/>
        <v>0</v>
      </c>
      <c r="R117" s="62">
        <f t="shared" si="24"/>
        <v>0</v>
      </c>
      <c r="S117" s="153"/>
      <c r="T117" s="118" t="str">
        <f t="shared" si="38"/>
        <v/>
      </c>
      <c r="U117" s="154"/>
      <c r="V117" s="154"/>
      <c r="W117" s="154"/>
      <c r="X117" s="154"/>
      <c r="Y117" s="154"/>
      <c r="Z117" s="154"/>
      <c r="AA117" s="154"/>
      <c r="AB117" s="154"/>
      <c r="AC117" s="154"/>
      <c r="AD117" s="154"/>
      <c r="AE117" s="154"/>
      <c r="AF117" s="154"/>
      <c r="AG117" s="63">
        <f t="shared" si="25"/>
        <v>0</v>
      </c>
      <c r="AH117" s="56">
        <f t="shared" si="26"/>
        <v>0</v>
      </c>
      <c r="AI117" s="56">
        <f t="shared" si="27"/>
        <v>0</v>
      </c>
      <c r="AJ117" s="56">
        <f t="shared" si="28"/>
        <v>0</v>
      </c>
      <c r="AK117" s="56">
        <f t="shared" si="29"/>
        <v>0</v>
      </c>
      <c r="AL117" s="56">
        <f t="shared" si="30"/>
        <v>0</v>
      </c>
      <c r="AM117" s="56">
        <f t="shared" si="31"/>
        <v>0</v>
      </c>
      <c r="AN117" s="56">
        <f t="shared" si="32"/>
        <v>0</v>
      </c>
      <c r="AO117" s="56">
        <f t="shared" si="33"/>
        <v>0</v>
      </c>
      <c r="AP117" s="56">
        <f t="shared" si="34"/>
        <v>0</v>
      </c>
      <c r="AQ117" s="56">
        <f t="shared" si="35"/>
        <v>0</v>
      </c>
      <c r="AR117" s="86">
        <f t="shared" si="36"/>
        <v>0</v>
      </c>
    </row>
    <row r="118" spans="1:44" x14ac:dyDescent="0.25">
      <c r="A118" s="178"/>
      <c r="B118" s="55" t="str">
        <f>_xlfn.IFNA(VLOOKUP(A118,'Ajánlatkérő(k) adatai'!$B$4:$C$205,2,0),"")</f>
        <v/>
      </c>
      <c r="C118" s="178"/>
      <c r="D118" s="55" t="str">
        <f>_xlfn.IFNA(VLOOKUP(C118,'Számlafizető(k) adatai'!$C$4:$D$203,2,0),"")</f>
        <v/>
      </c>
      <c r="E118" s="55" t="str">
        <f>_xlfn.IFNA(VLOOKUP(C118,'Számlafizető(k) adatai'!$C$4:$M$203,11,0),"")</f>
        <v/>
      </c>
      <c r="F118" s="178"/>
      <c r="G118" s="178"/>
      <c r="H118" s="178"/>
      <c r="I118" s="55" t="str">
        <f>IF(F118="","",VLOOKUP(LEFT(F118,5),'Technikai cellák'!B:C,2,0))</f>
        <v/>
      </c>
      <c r="J118" s="55" t="str">
        <f>IF(F118="","",VLOOKUP(I118,'Technikai cellák'!$C$1:$D$12,2,0))</f>
        <v/>
      </c>
      <c r="K118" s="179"/>
      <c r="L118" s="67" t="str">
        <f t="shared" si="20"/>
        <v/>
      </c>
      <c r="M118" s="68">
        <f t="shared" si="21"/>
        <v>0</v>
      </c>
      <c r="N118" s="66">
        <f t="shared" si="22"/>
        <v>0</v>
      </c>
      <c r="O118" s="152"/>
      <c r="P118" s="172">
        <f t="shared" si="37"/>
        <v>0</v>
      </c>
      <c r="Q118" s="69">
        <f t="shared" si="23"/>
        <v>0</v>
      </c>
      <c r="R118" s="62">
        <f t="shared" si="24"/>
        <v>0</v>
      </c>
      <c r="S118" s="153"/>
      <c r="T118" s="118" t="str">
        <f t="shared" si="38"/>
        <v/>
      </c>
      <c r="U118" s="154"/>
      <c r="V118" s="154"/>
      <c r="W118" s="154"/>
      <c r="X118" s="154"/>
      <c r="Y118" s="154"/>
      <c r="Z118" s="154"/>
      <c r="AA118" s="154"/>
      <c r="AB118" s="154"/>
      <c r="AC118" s="154"/>
      <c r="AD118" s="154"/>
      <c r="AE118" s="154"/>
      <c r="AF118" s="154"/>
      <c r="AG118" s="63">
        <f t="shared" si="25"/>
        <v>0</v>
      </c>
      <c r="AH118" s="56">
        <f t="shared" si="26"/>
        <v>0</v>
      </c>
      <c r="AI118" s="56">
        <f t="shared" si="27"/>
        <v>0</v>
      </c>
      <c r="AJ118" s="56">
        <f t="shared" si="28"/>
        <v>0</v>
      </c>
      <c r="AK118" s="56">
        <f t="shared" si="29"/>
        <v>0</v>
      </c>
      <c r="AL118" s="56">
        <f t="shared" si="30"/>
        <v>0</v>
      </c>
      <c r="AM118" s="56">
        <f t="shared" si="31"/>
        <v>0</v>
      </c>
      <c r="AN118" s="56">
        <f t="shared" si="32"/>
        <v>0</v>
      </c>
      <c r="AO118" s="56">
        <f t="shared" si="33"/>
        <v>0</v>
      </c>
      <c r="AP118" s="56">
        <f t="shared" si="34"/>
        <v>0</v>
      </c>
      <c r="AQ118" s="56">
        <f t="shared" si="35"/>
        <v>0</v>
      </c>
      <c r="AR118" s="86">
        <f t="shared" si="36"/>
        <v>0</v>
      </c>
    </row>
    <row r="119" spans="1:44" x14ac:dyDescent="0.25">
      <c r="A119" s="178"/>
      <c r="B119" s="55" t="str">
        <f>_xlfn.IFNA(VLOOKUP(A119,'Ajánlatkérő(k) adatai'!$B$4:$C$205,2,0),"")</f>
        <v/>
      </c>
      <c r="C119" s="178"/>
      <c r="D119" s="55" t="str">
        <f>_xlfn.IFNA(VLOOKUP(C119,'Számlafizető(k) adatai'!$C$4:$D$203,2,0),"")</f>
        <v/>
      </c>
      <c r="E119" s="55" t="str">
        <f>_xlfn.IFNA(VLOOKUP(C119,'Számlafizető(k) adatai'!$C$4:$M$203,11,0),"")</f>
        <v/>
      </c>
      <c r="F119" s="178"/>
      <c r="G119" s="178"/>
      <c r="H119" s="178"/>
      <c r="I119" s="55" t="str">
        <f>IF(F119="","",VLOOKUP(LEFT(F119,5),'Technikai cellák'!B:C,2,0))</f>
        <v/>
      </c>
      <c r="J119" s="55" t="str">
        <f>IF(F119="","",VLOOKUP(I119,'Technikai cellák'!$C$1:$D$12,2,0))</f>
        <v/>
      </c>
      <c r="K119" s="179"/>
      <c r="L119" s="67" t="str">
        <f t="shared" si="20"/>
        <v/>
      </c>
      <c r="M119" s="68">
        <f t="shared" si="21"/>
        <v>0</v>
      </c>
      <c r="N119" s="66">
        <f t="shared" si="22"/>
        <v>0</v>
      </c>
      <c r="O119" s="152"/>
      <c r="P119" s="172">
        <f t="shared" si="37"/>
        <v>0</v>
      </c>
      <c r="Q119" s="69">
        <f t="shared" si="23"/>
        <v>0</v>
      </c>
      <c r="R119" s="62">
        <f t="shared" si="24"/>
        <v>0</v>
      </c>
      <c r="S119" s="153"/>
      <c r="T119" s="118" t="str">
        <f t="shared" si="38"/>
        <v/>
      </c>
      <c r="U119" s="154"/>
      <c r="V119" s="154"/>
      <c r="W119" s="154"/>
      <c r="X119" s="154"/>
      <c r="Y119" s="154"/>
      <c r="Z119" s="154"/>
      <c r="AA119" s="154"/>
      <c r="AB119" s="154"/>
      <c r="AC119" s="154"/>
      <c r="AD119" s="154"/>
      <c r="AE119" s="154"/>
      <c r="AF119" s="154"/>
      <c r="AG119" s="63">
        <f t="shared" si="25"/>
        <v>0</v>
      </c>
      <c r="AH119" s="56">
        <f t="shared" si="26"/>
        <v>0</v>
      </c>
      <c r="AI119" s="56">
        <f t="shared" si="27"/>
        <v>0</v>
      </c>
      <c r="AJ119" s="56">
        <f t="shared" si="28"/>
        <v>0</v>
      </c>
      <c r="AK119" s="56">
        <f t="shared" si="29"/>
        <v>0</v>
      </c>
      <c r="AL119" s="56">
        <f t="shared" si="30"/>
        <v>0</v>
      </c>
      <c r="AM119" s="56">
        <f t="shared" si="31"/>
        <v>0</v>
      </c>
      <c r="AN119" s="56">
        <f t="shared" si="32"/>
        <v>0</v>
      </c>
      <c r="AO119" s="56">
        <f t="shared" si="33"/>
        <v>0</v>
      </c>
      <c r="AP119" s="56">
        <f t="shared" si="34"/>
        <v>0</v>
      </c>
      <c r="AQ119" s="56">
        <f t="shared" si="35"/>
        <v>0</v>
      </c>
      <c r="AR119" s="86">
        <f t="shared" si="36"/>
        <v>0</v>
      </c>
    </row>
    <row r="120" spans="1:44" x14ac:dyDescent="0.25">
      <c r="A120" s="178"/>
      <c r="B120" s="55" t="str">
        <f>_xlfn.IFNA(VLOOKUP(A120,'Ajánlatkérő(k) adatai'!$B$4:$C$205,2,0),"")</f>
        <v/>
      </c>
      <c r="C120" s="178"/>
      <c r="D120" s="55" t="str">
        <f>_xlfn.IFNA(VLOOKUP(C120,'Számlafizető(k) adatai'!$C$4:$D$203,2,0),"")</f>
        <v/>
      </c>
      <c r="E120" s="55" t="str">
        <f>_xlfn.IFNA(VLOOKUP(C120,'Számlafizető(k) adatai'!$C$4:$M$203,11,0),"")</f>
        <v/>
      </c>
      <c r="F120" s="178"/>
      <c r="G120" s="178"/>
      <c r="H120" s="178"/>
      <c r="I120" s="55" t="str">
        <f>IF(F120="","",VLOOKUP(LEFT(F120,5),'Technikai cellák'!B:C,2,0))</f>
        <v/>
      </c>
      <c r="J120" s="55" t="str">
        <f>IF(F120="","",VLOOKUP(I120,'Technikai cellák'!$C$1:$D$12,2,0))</f>
        <v/>
      </c>
      <c r="K120" s="179"/>
      <c r="L120" s="67" t="str">
        <f t="shared" si="20"/>
        <v/>
      </c>
      <c r="M120" s="68">
        <f t="shared" si="21"/>
        <v>0</v>
      </c>
      <c r="N120" s="66">
        <f t="shared" si="22"/>
        <v>0</v>
      </c>
      <c r="O120" s="152"/>
      <c r="P120" s="172">
        <f t="shared" si="37"/>
        <v>0</v>
      </c>
      <c r="Q120" s="69">
        <f t="shared" si="23"/>
        <v>0</v>
      </c>
      <c r="R120" s="62">
        <f t="shared" si="24"/>
        <v>0</v>
      </c>
      <c r="S120" s="153"/>
      <c r="T120" s="118" t="str">
        <f t="shared" si="38"/>
        <v/>
      </c>
      <c r="U120" s="154"/>
      <c r="V120" s="154"/>
      <c r="W120" s="154"/>
      <c r="X120" s="154"/>
      <c r="Y120" s="154"/>
      <c r="Z120" s="154"/>
      <c r="AA120" s="154"/>
      <c r="AB120" s="154"/>
      <c r="AC120" s="154"/>
      <c r="AD120" s="154"/>
      <c r="AE120" s="154"/>
      <c r="AF120" s="154"/>
      <c r="AG120" s="63">
        <f t="shared" si="25"/>
        <v>0</v>
      </c>
      <c r="AH120" s="56">
        <f t="shared" si="26"/>
        <v>0</v>
      </c>
      <c r="AI120" s="56">
        <f t="shared" si="27"/>
        <v>0</v>
      </c>
      <c r="AJ120" s="56">
        <f t="shared" si="28"/>
        <v>0</v>
      </c>
      <c r="AK120" s="56">
        <f t="shared" si="29"/>
        <v>0</v>
      </c>
      <c r="AL120" s="56">
        <f t="shared" si="30"/>
        <v>0</v>
      </c>
      <c r="AM120" s="56">
        <f t="shared" si="31"/>
        <v>0</v>
      </c>
      <c r="AN120" s="56">
        <f t="shared" si="32"/>
        <v>0</v>
      </c>
      <c r="AO120" s="56">
        <f t="shared" si="33"/>
        <v>0</v>
      </c>
      <c r="AP120" s="56">
        <f t="shared" si="34"/>
        <v>0</v>
      </c>
      <c r="AQ120" s="56">
        <f t="shared" si="35"/>
        <v>0</v>
      </c>
      <c r="AR120" s="86">
        <f t="shared" si="36"/>
        <v>0</v>
      </c>
    </row>
    <row r="121" spans="1:44" x14ac:dyDescent="0.25">
      <c r="A121" s="178"/>
      <c r="B121" s="55" t="str">
        <f>_xlfn.IFNA(VLOOKUP(A121,'Ajánlatkérő(k) adatai'!$B$4:$C$205,2,0),"")</f>
        <v/>
      </c>
      <c r="C121" s="178"/>
      <c r="D121" s="55" t="str">
        <f>_xlfn.IFNA(VLOOKUP(C121,'Számlafizető(k) adatai'!$C$4:$D$203,2,0),"")</f>
        <v/>
      </c>
      <c r="E121" s="55" t="str">
        <f>_xlfn.IFNA(VLOOKUP(C121,'Számlafizető(k) adatai'!$C$4:$M$203,11,0),"")</f>
        <v/>
      </c>
      <c r="F121" s="178"/>
      <c r="G121" s="178"/>
      <c r="H121" s="178"/>
      <c r="I121" s="55" t="str">
        <f>IF(F121="","",VLOOKUP(LEFT(F121,5),'Technikai cellák'!B:C,2,0))</f>
        <v/>
      </c>
      <c r="J121" s="55" t="str">
        <f>IF(F121="","",VLOOKUP(I121,'Technikai cellák'!$C$1:$D$12,2,0))</f>
        <v/>
      </c>
      <c r="K121" s="179"/>
      <c r="L121" s="67" t="str">
        <f t="shared" si="20"/>
        <v/>
      </c>
      <c r="M121" s="68">
        <f t="shared" si="21"/>
        <v>0</v>
      </c>
      <c r="N121" s="66">
        <f t="shared" si="22"/>
        <v>0</v>
      </c>
      <c r="O121" s="152"/>
      <c r="P121" s="172">
        <f t="shared" si="37"/>
        <v>0</v>
      </c>
      <c r="Q121" s="69">
        <f t="shared" si="23"/>
        <v>0</v>
      </c>
      <c r="R121" s="62">
        <f t="shared" si="24"/>
        <v>0</v>
      </c>
      <c r="S121" s="153"/>
      <c r="T121" s="118" t="str">
        <f t="shared" si="38"/>
        <v/>
      </c>
      <c r="U121" s="154"/>
      <c r="V121" s="154"/>
      <c r="W121" s="154"/>
      <c r="X121" s="154"/>
      <c r="Y121" s="154"/>
      <c r="Z121" s="154"/>
      <c r="AA121" s="154"/>
      <c r="AB121" s="154"/>
      <c r="AC121" s="154"/>
      <c r="AD121" s="154"/>
      <c r="AE121" s="154"/>
      <c r="AF121" s="154"/>
      <c r="AG121" s="63">
        <f t="shared" si="25"/>
        <v>0</v>
      </c>
      <c r="AH121" s="56">
        <f t="shared" si="26"/>
        <v>0</v>
      </c>
      <c r="AI121" s="56">
        <f t="shared" si="27"/>
        <v>0</v>
      </c>
      <c r="AJ121" s="56">
        <f t="shared" si="28"/>
        <v>0</v>
      </c>
      <c r="AK121" s="56">
        <f t="shared" si="29"/>
        <v>0</v>
      </c>
      <c r="AL121" s="56">
        <f t="shared" si="30"/>
        <v>0</v>
      </c>
      <c r="AM121" s="56">
        <f t="shared" si="31"/>
        <v>0</v>
      </c>
      <c r="AN121" s="56">
        <f t="shared" si="32"/>
        <v>0</v>
      </c>
      <c r="AO121" s="56">
        <f t="shared" si="33"/>
        <v>0</v>
      </c>
      <c r="AP121" s="56">
        <f t="shared" si="34"/>
        <v>0</v>
      </c>
      <c r="AQ121" s="56">
        <f t="shared" si="35"/>
        <v>0</v>
      </c>
      <c r="AR121" s="86">
        <f t="shared" si="36"/>
        <v>0</v>
      </c>
    </row>
    <row r="122" spans="1:44" x14ac:dyDescent="0.25">
      <c r="A122" s="178"/>
      <c r="B122" s="55" t="str">
        <f>_xlfn.IFNA(VLOOKUP(A122,'Ajánlatkérő(k) adatai'!$B$4:$C$205,2,0),"")</f>
        <v/>
      </c>
      <c r="C122" s="178"/>
      <c r="D122" s="55" t="str">
        <f>_xlfn.IFNA(VLOOKUP(C122,'Számlafizető(k) adatai'!$C$4:$D$203,2,0),"")</f>
        <v/>
      </c>
      <c r="E122" s="55" t="str">
        <f>_xlfn.IFNA(VLOOKUP(C122,'Számlafizető(k) adatai'!$C$4:$M$203,11,0),"")</f>
        <v/>
      </c>
      <c r="F122" s="178"/>
      <c r="G122" s="178"/>
      <c r="H122" s="178"/>
      <c r="I122" s="55" t="str">
        <f>IF(F122="","",VLOOKUP(LEFT(F122,5),'Technikai cellák'!B:C,2,0))</f>
        <v/>
      </c>
      <c r="J122" s="55" t="str">
        <f>IF(F122="","",VLOOKUP(I122,'Technikai cellák'!$C$1:$D$12,2,0))</f>
        <v/>
      </c>
      <c r="K122" s="179"/>
      <c r="L122" s="67" t="str">
        <f t="shared" si="20"/>
        <v/>
      </c>
      <c r="M122" s="68">
        <f t="shared" si="21"/>
        <v>0</v>
      </c>
      <c r="N122" s="66">
        <f t="shared" si="22"/>
        <v>0</v>
      </c>
      <c r="O122" s="152"/>
      <c r="P122" s="172">
        <f t="shared" si="37"/>
        <v>0</v>
      </c>
      <c r="Q122" s="69">
        <f t="shared" si="23"/>
        <v>0</v>
      </c>
      <c r="R122" s="62">
        <f t="shared" si="24"/>
        <v>0</v>
      </c>
      <c r="S122" s="153"/>
      <c r="T122" s="118" t="str">
        <f t="shared" si="38"/>
        <v/>
      </c>
      <c r="U122" s="154"/>
      <c r="V122" s="154"/>
      <c r="W122" s="154"/>
      <c r="X122" s="154"/>
      <c r="Y122" s="154"/>
      <c r="Z122" s="154"/>
      <c r="AA122" s="154"/>
      <c r="AB122" s="154"/>
      <c r="AC122" s="154"/>
      <c r="AD122" s="154"/>
      <c r="AE122" s="154"/>
      <c r="AF122" s="154"/>
      <c r="AG122" s="63">
        <f t="shared" si="25"/>
        <v>0</v>
      </c>
      <c r="AH122" s="56">
        <f t="shared" si="26"/>
        <v>0</v>
      </c>
      <c r="AI122" s="56">
        <f t="shared" si="27"/>
        <v>0</v>
      </c>
      <c r="AJ122" s="56">
        <f t="shared" si="28"/>
        <v>0</v>
      </c>
      <c r="AK122" s="56">
        <f t="shared" si="29"/>
        <v>0</v>
      </c>
      <c r="AL122" s="56">
        <f t="shared" si="30"/>
        <v>0</v>
      </c>
      <c r="AM122" s="56">
        <f t="shared" si="31"/>
        <v>0</v>
      </c>
      <c r="AN122" s="56">
        <f t="shared" si="32"/>
        <v>0</v>
      </c>
      <c r="AO122" s="56">
        <f t="shared" si="33"/>
        <v>0</v>
      </c>
      <c r="AP122" s="56">
        <f t="shared" si="34"/>
        <v>0</v>
      </c>
      <c r="AQ122" s="56">
        <f t="shared" si="35"/>
        <v>0</v>
      </c>
      <c r="AR122" s="86">
        <f t="shared" si="36"/>
        <v>0</v>
      </c>
    </row>
    <row r="123" spans="1:44" x14ac:dyDescent="0.25">
      <c r="A123" s="178"/>
      <c r="B123" s="55" t="str">
        <f>_xlfn.IFNA(VLOOKUP(A123,'Ajánlatkérő(k) adatai'!$B$4:$C$205,2,0),"")</f>
        <v/>
      </c>
      <c r="C123" s="178"/>
      <c r="D123" s="55" t="str">
        <f>_xlfn.IFNA(VLOOKUP(C123,'Számlafizető(k) adatai'!$C$4:$D$203,2,0),"")</f>
        <v/>
      </c>
      <c r="E123" s="55" t="str">
        <f>_xlfn.IFNA(VLOOKUP(C123,'Számlafizető(k) adatai'!$C$4:$M$203,11,0),"")</f>
        <v/>
      </c>
      <c r="F123" s="178"/>
      <c r="G123" s="178"/>
      <c r="H123" s="178"/>
      <c r="I123" s="55" t="str">
        <f>IF(F123="","",VLOOKUP(LEFT(F123,5),'Technikai cellák'!B:C,2,0))</f>
        <v/>
      </c>
      <c r="J123" s="55" t="str">
        <f>IF(F123="","",VLOOKUP(I123,'Technikai cellák'!$C$1:$D$12,2,0))</f>
        <v/>
      </c>
      <c r="K123" s="179"/>
      <c r="L123" s="67" t="str">
        <f t="shared" si="20"/>
        <v/>
      </c>
      <c r="M123" s="68">
        <f t="shared" si="21"/>
        <v>0</v>
      </c>
      <c r="N123" s="66">
        <f t="shared" si="22"/>
        <v>0</v>
      </c>
      <c r="O123" s="152"/>
      <c r="P123" s="172">
        <f t="shared" si="37"/>
        <v>0</v>
      </c>
      <c r="Q123" s="69">
        <f t="shared" si="23"/>
        <v>0</v>
      </c>
      <c r="R123" s="62">
        <f t="shared" si="24"/>
        <v>0</v>
      </c>
      <c r="S123" s="153"/>
      <c r="T123" s="118" t="str">
        <f t="shared" si="38"/>
        <v/>
      </c>
      <c r="U123" s="154"/>
      <c r="V123" s="154"/>
      <c r="W123" s="154"/>
      <c r="X123" s="154"/>
      <c r="Y123" s="154"/>
      <c r="Z123" s="154"/>
      <c r="AA123" s="154"/>
      <c r="AB123" s="154"/>
      <c r="AC123" s="154"/>
      <c r="AD123" s="154"/>
      <c r="AE123" s="154"/>
      <c r="AF123" s="154"/>
      <c r="AG123" s="63">
        <f t="shared" si="25"/>
        <v>0</v>
      </c>
      <c r="AH123" s="56">
        <f t="shared" si="26"/>
        <v>0</v>
      </c>
      <c r="AI123" s="56">
        <f t="shared" si="27"/>
        <v>0</v>
      </c>
      <c r="AJ123" s="56">
        <f t="shared" si="28"/>
        <v>0</v>
      </c>
      <c r="AK123" s="56">
        <f t="shared" si="29"/>
        <v>0</v>
      </c>
      <c r="AL123" s="56">
        <f t="shared" si="30"/>
        <v>0</v>
      </c>
      <c r="AM123" s="56">
        <f t="shared" si="31"/>
        <v>0</v>
      </c>
      <c r="AN123" s="56">
        <f t="shared" si="32"/>
        <v>0</v>
      </c>
      <c r="AO123" s="56">
        <f t="shared" si="33"/>
        <v>0</v>
      </c>
      <c r="AP123" s="56">
        <f t="shared" si="34"/>
        <v>0</v>
      </c>
      <c r="AQ123" s="56">
        <f t="shared" si="35"/>
        <v>0</v>
      </c>
      <c r="AR123" s="86">
        <f t="shared" si="36"/>
        <v>0</v>
      </c>
    </row>
    <row r="124" spans="1:44" x14ac:dyDescent="0.25">
      <c r="A124" s="178"/>
      <c r="B124" s="55" t="str">
        <f>_xlfn.IFNA(VLOOKUP(A124,'Ajánlatkérő(k) adatai'!$B$4:$C$205,2,0),"")</f>
        <v/>
      </c>
      <c r="C124" s="178"/>
      <c r="D124" s="55" t="str">
        <f>_xlfn.IFNA(VLOOKUP(C124,'Számlafizető(k) adatai'!$C$4:$D$203,2,0),"")</f>
        <v/>
      </c>
      <c r="E124" s="55" t="str">
        <f>_xlfn.IFNA(VLOOKUP(C124,'Számlafizető(k) adatai'!$C$4:$M$203,11,0),"")</f>
        <v/>
      </c>
      <c r="F124" s="178"/>
      <c r="G124" s="178"/>
      <c r="H124" s="178"/>
      <c r="I124" s="55" t="str">
        <f>IF(F124="","",VLOOKUP(LEFT(F124,5),'Technikai cellák'!B:C,2,0))</f>
        <v/>
      </c>
      <c r="J124" s="55" t="str">
        <f>IF(F124="","",VLOOKUP(I124,'Technikai cellák'!$C$1:$D$12,2,0))</f>
        <v/>
      </c>
      <c r="K124" s="179"/>
      <c r="L124" s="67" t="str">
        <f t="shared" si="20"/>
        <v/>
      </c>
      <c r="M124" s="68">
        <f t="shared" si="21"/>
        <v>0</v>
      </c>
      <c r="N124" s="66">
        <f t="shared" si="22"/>
        <v>0</v>
      </c>
      <c r="O124" s="152"/>
      <c r="P124" s="172">
        <f t="shared" si="37"/>
        <v>0</v>
      </c>
      <c r="Q124" s="69">
        <f t="shared" si="23"/>
        <v>0</v>
      </c>
      <c r="R124" s="62">
        <f t="shared" si="24"/>
        <v>0</v>
      </c>
      <c r="S124" s="153"/>
      <c r="T124" s="118" t="str">
        <f t="shared" si="38"/>
        <v/>
      </c>
      <c r="U124" s="154"/>
      <c r="V124" s="154"/>
      <c r="W124" s="154"/>
      <c r="X124" s="154"/>
      <c r="Y124" s="154"/>
      <c r="Z124" s="154"/>
      <c r="AA124" s="154"/>
      <c r="AB124" s="154"/>
      <c r="AC124" s="154"/>
      <c r="AD124" s="154"/>
      <c r="AE124" s="154"/>
      <c r="AF124" s="154"/>
      <c r="AG124" s="63">
        <f t="shared" si="25"/>
        <v>0</v>
      </c>
      <c r="AH124" s="56">
        <f t="shared" si="26"/>
        <v>0</v>
      </c>
      <c r="AI124" s="56">
        <f t="shared" si="27"/>
        <v>0</v>
      </c>
      <c r="AJ124" s="56">
        <f t="shared" si="28"/>
        <v>0</v>
      </c>
      <c r="AK124" s="56">
        <f t="shared" si="29"/>
        <v>0</v>
      </c>
      <c r="AL124" s="56">
        <f t="shared" si="30"/>
        <v>0</v>
      </c>
      <c r="AM124" s="56">
        <f t="shared" si="31"/>
        <v>0</v>
      </c>
      <c r="AN124" s="56">
        <f t="shared" si="32"/>
        <v>0</v>
      </c>
      <c r="AO124" s="56">
        <f t="shared" si="33"/>
        <v>0</v>
      </c>
      <c r="AP124" s="56">
        <f t="shared" si="34"/>
        <v>0</v>
      </c>
      <c r="AQ124" s="56">
        <f t="shared" si="35"/>
        <v>0</v>
      </c>
      <c r="AR124" s="86">
        <f t="shared" si="36"/>
        <v>0</v>
      </c>
    </row>
    <row r="125" spans="1:44" x14ac:dyDescent="0.25">
      <c r="A125" s="178"/>
      <c r="B125" s="55" t="str">
        <f>_xlfn.IFNA(VLOOKUP(A125,'Ajánlatkérő(k) adatai'!$B$4:$C$205,2,0),"")</f>
        <v/>
      </c>
      <c r="C125" s="178"/>
      <c r="D125" s="55" t="str">
        <f>_xlfn.IFNA(VLOOKUP(C125,'Számlafizető(k) adatai'!$C$4:$D$203,2,0),"")</f>
        <v/>
      </c>
      <c r="E125" s="55" t="str">
        <f>_xlfn.IFNA(VLOOKUP(C125,'Számlafizető(k) adatai'!$C$4:$M$203,11,0),"")</f>
        <v/>
      </c>
      <c r="F125" s="178"/>
      <c r="G125" s="178"/>
      <c r="H125" s="178"/>
      <c r="I125" s="55" t="str">
        <f>IF(F125="","",VLOOKUP(LEFT(F125,5),'Technikai cellák'!B:C,2,0))</f>
        <v/>
      </c>
      <c r="J125" s="55" t="str">
        <f>IF(F125="","",VLOOKUP(I125,'Technikai cellák'!$C$1:$D$12,2,0))</f>
        <v/>
      </c>
      <c r="K125" s="179"/>
      <c r="L125" s="67" t="str">
        <f t="shared" si="20"/>
        <v/>
      </c>
      <c r="M125" s="68">
        <f t="shared" si="21"/>
        <v>0</v>
      </c>
      <c r="N125" s="66">
        <f t="shared" si="22"/>
        <v>0</v>
      </c>
      <c r="O125" s="152"/>
      <c r="P125" s="172">
        <f t="shared" si="37"/>
        <v>0</v>
      </c>
      <c r="Q125" s="69">
        <f t="shared" si="23"/>
        <v>0</v>
      </c>
      <c r="R125" s="62">
        <f t="shared" si="24"/>
        <v>0</v>
      </c>
      <c r="S125" s="153"/>
      <c r="T125" s="118" t="str">
        <f t="shared" si="38"/>
        <v/>
      </c>
      <c r="U125" s="154"/>
      <c r="V125" s="154"/>
      <c r="W125" s="154"/>
      <c r="X125" s="154"/>
      <c r="Y125" s="154"/>
      <c r="Z125" s="154"/>
      <c r="AA125" s="154"/>
      <c r="AB125" s="154"/>
      <c r="AC125" s="154"/>
      <c r="AD125" s="154"/>
      <c r="AE125" s="154"/>
      <c r="AF125" s="154"/>
      <c r="AG125" s="63">
        <f t="shared" si="25"/>
        <v>0</v>
      </c>
      <c r="AH125" s="56">
        <f t="shared" si="26"/>
        <v>0</v>
      </c>
      <c r="AI125" s="56">
        <f t="shared" si="27"/>
        <v>0</v>
      </c>
      <c r="AJ125" s="56">
        <f t="shared" si="28"/>
        <v>0</v>
      </c>
      <c r="AK125" s="56">
        <f t="shared" si="29"/>
        <v>0</v>
      </c>
      <c r="AL125" s="56">
        <f t="shared" si="30"/>
        <v>0</v>
      </c>
      <c r="AM125" s="56">
        <f t="shared" si="31"/>
        <v>0</v>
      </c>
      <c r="AN125" s="56">
        <f t="shared" si="32"/>
        <v>0</v>
      </c>
      <c r="AO125" s="56">
        <f t="shared" si="33"/>
        <v>0</v>
      </c>
      <c r="AP125" s="56">
        <f t="shared" si="34"/>
        <v>0</v>
      </c>
      <c r="AQ125" s="56">
        <f t="shared" si="35"/>
        <v>0</v>
      </c>
      <c r="AR125" s="86">
        <f t="shared" si="36"/>
        <v>0</v>
      </c>
    </row>
    <row r="126" spans="1:44" x14ac:dyDescent="0.25">
      <c r="A126" s="178"/>
      <c r="B126" s="55" t="str">
        <f>_xlfn.IFNA(VLOOKUP(A126,'Ajánlatkérő(k) adatai'!$B$4:$C$205,2,0),"")</f>
        <v/>
      </c>
      <c r="C126" s="178"/>
      <c r="D126" s="55" t="str">
        <f>_xlfn.IFNA(VLOOKUP(C126,'Számlafizető(k) adatai'!$C$4:$D$203,2,0),"")</f>
        <v/>
      </c>
      <c r="E126" s="55" t="str">
        <f>_xlfn.IFNA(VLOOKUP(C126,'Számlafizető(k) adatai'!$C$4:$M$203,11,0),"")</f>
        <v/>
      </c>
      <c r="F126" s="178"/>
      <c r="G126" s="178"/>
      <c r="H126" s="178"/>
      <c r="I126" s="55" t="str">
        <f>IF(F126="","",VLOOKUP(LEFT(F126,5),'Technikai cellák'!B:C,2,0))</f>
        <v/>
      </c>
      <c r="J126" s="55" t="str">
        <f>IF(F126="","",VLOOKUP(I126,'Technikai cellák'!$C$1:$D$12,2,0))</f>
        <v/>
      </c>
      <c r="K126" s="179"/>
      <c r="L126" s="67" t="str">
        <f t="shared" si="20"/>
        <v/>
      </c>
      <c r="M126" s="68">
        <f t="shared" si="21"/>
        <v>0</v>
      </c>
      <c r="N126" s="66">
        <f t="shared" si="22"/>
        <v>0</v>
      </c>
      <c r="O126" s="152"/>
      <c r="P126" s="172">
        <f t="shared" si="37"/>
        <v>0</v>
      </c>
      <c r="Q126" s="69">
        <f t="shared" si="23"/>
        <v>0</v>
      </c>
      <c r="R126" s="62">
        <f t="shared" si="24"/>
        <v>0</v>
      </c>
      <c r="S126" s="153"/>
      <c r="T126" s="118" t="str">
        <f t="shared" si="38"/>
        <v/>
      </c>
      <c r="U126" s="154"/>
      <c r="V126" s="154"/>
      <c r="W126" s="154"/>
      <c r="X126" s="154"/>
      <c r="Y126" s="154"/>
      <c r="Z126" s="154"/>
      <c r="AA126" s="154"/>
      <c r="AB126" s="154"/>
      <c r="AC126" s="154"/>
      <c r="AD126" s="154"/>
      <c r="AE126" s="154"/>
      <c r="AF126" s="154"/>
      <c r="AG126" s="63">
        <f t="shared" si="25"/>
        <v>0</v>
      </c>
      <c r="AH126" s="56">
        <f t="shared" si="26"/>
        <v>0</v>
      </c>
      <c r="AI126" s="56">
        <f t="shared" si="27"/>
        <v>0</v>
      </c>
      <c r="AJ126" s="56">
        <f t="shared" si="28"/>
        <v>0</v>
      </c>
      <c r="AK126" s="56">
        <f t="shared" si="29"/>
        <v>0</v>
      </c>
      <c r="AL126" s="56">
        <f t="shared" si="30"/>
        <v>0</v>
      </c>
      <c r="AM126" s="56">
        <f t="shared" si="31"/>
        <v>0</v>
      </c>
      <c r="AN126" s="56">
        <f t="shared" si="32"/>
        <v>0</v>
      </c>
      <c r="AO126" s="56">
        <f t="shared" si="33"/>
        <v>0</v>
      </c>
      <c r="AP126" s="56">
        <f t="shared" si="34"/>
        <v>0</v>
      </c>
      <c r="AQ126" s="56">
        <f t="shared" si="35"/>
        <v>0</v>
      </c>
      <c r="AR126" s="86">
        <f t="shared" si="36"/>
        <v>0</v>
      </c>
    </row>
    <row r="127" spans="1:44" x14ac:dyDescent="0.25">
      <c r="A127" s="178"/>
      <c r="B127" s="55" t="str">
        <f>_xlfn.IFNA(VLOOKUP(A127,'Ajánlatkérő(k) adatai'!$B$4:$C$205,2,0),"")</f>
        <v/>
      </c>
      <c r="C127" s="178"/>
      <c r="D127" s="55" t="str">
        <f>_xlfn.IFNA(VLOOKUP(C127,'Számlafizető(k) adatai'!$C$4:$D$203,2,0),"")</f>
        <v/>
      </c>
      <c r="E127" s="55" t="str">
        <f>_xlfn.IFNA(VLOOKUP(C127,'Számlafizető(k) adatai'!$C$4:$M$203,11,0),"")</f>
        <v/>
      </c>
      <c r="F127" s="178"/>
      <c r="G127" s="178"/>
      <c r="H127" s="178"/>
      <c r="I127" s="55" t="str">
        <f>IF(F127="","",VLOOKUP(LEFT(F127,5),'Technikai cellák'!B:C,2,0))</f>
        <v/>
      </c>
      <c r="J127" s="55" t="str">
        <f>IF(F127="","",VLOOKUP(I127,'Technikai cellák'!$C$1:$D$12,2,0))</f>
        <v/>
      </c>
      <c r="K127" s="179"/>
      <c r="L127" s="67" t="str">
        <f t="shared" si="20"/>
        <v/>
      </c>
      <c r="M127" s="68">
        <f t="shared" si="21"/>
        <v>0</v>
      </c>
      <c r="N127" s="66">
        <f t="shared" si="22"/>
        <v>0</v>
      </c>
      <c r="O127" s="152"/>
      <c r="P127" s="172">
        <f t="shared" si="37"/>
        <v>0</v>
      </c>
      <c r="Q127" s="69">
        <f t="shared" si="23"/>
        <v>0</v>
      </c>
      <c r="R127" s="62">
        <f t="shared" si="24"/>
        <v>0</v>
      </c>
      <c r="S127" s="153"/>
      <c r="T127" s="118" t="str">
        <f t="shared" si="38"/>
        <v/>
      </c>
      <c r="U127" s="154"/>
      <c r="V127" s="154"/>
      <c r="W127" s="154"/>
      <c r="X127" s="154"/>
      <c r="Y127" s="154"/>
      <c r="Z127" s="154"/>
      <c r="AA127" s="154"/>
      <c r="AB127" s="154"/>
      <c r="AC127" s="154"/>
      <c r="AD127" s="154"/>
      <c r="AE127" s="154"/>
      <c r="AF127" s="154"/>
      <c r="AG127" s="63">
        <f t="shared" si="25"/>
        <v>0</v>
      </c>
      <c r="AH127" s="56">
        <f t="shared" si="26"/>
        <v>0</v>
      </c>
      <c r="AI127" s="56">
        <f t="shared" si="27"/>
        <v>0</v>
      </c>
      <c r="AJ127" s="56">
        <f t="shared" si="28"/>
        <v>0</v>
      </c>
      <c r="AK127" s="56">
        <f t="shared" si="29"/>
        <v>0</v>
      </c>
      <c r="AL127" s="56">
        <f t="shared" si="30"/>
        <v>0</v>
      </c>
      <c r="AM127" s="56">
        <f t="shared" si="31"/>
        <v>0</v>
      </c>
      <c r="AN127" s="56">
        <f t="shared" si="32"/>
        <v>0</v>
      </c>
      <c r="AO127" s="56">
        <f t="shared" si="33"/>
        <v>0</v>
      </c>
      <c r="AP127" s="56">
        <f t="shared" si="34"/>
        <v>0</v>
      </c>
      <c r="AQ127" s="56">
        <f t="shared" si="35"/>
        <v>0</v>
      </c>
      <c r="AR127" s="86">
        <f t="shared" si="36"/>
        <v>0</v>
      </c>
    </row>
    <row r="128" spans="1:44" x14ac:dyDescent="0.25">
      <c r="A128" s="178"/>
      <c r="B128" s="55" t="str">
        <f>_xlfn.IFNA(VLOOKUP(A128,'Ajánlatkérő(k) adatai'!$B$4:$C$205,2,0),"")</f>
        <v/>
      </c>
      <c r="C128" s="178"/>
      <c r="D128" s="55" t="str">
        <f>_xlfn.IFNA(VLOOKUP(C128,'Számlafizető(k) adatai'!$C$4:$D$203,2,0),"")</f>
        <v/>
      </c>
      <c r="E128" s="55" t="str">
        <f>_xlfn.IFNA(VLOOKUP(C128,'Számlafizető(k) adatai'!$C$4:$M$203,11,0),"")</f>
        <v/>
      </c>
      <c r="F128" s="178"/>
      <c r="G128" s="178"/>
      <c r="H128" s="178"/>
      <c r="I128" s="55" t="str">
        <f>IF(F128="","",VLOOKUP(LEFT(F128,5),'Technikai cellák'!B:C,2,0))</f>
        <v/>
      </c>
      <c r="J128" s="55" t="str">
        <f>IF(F128="","",VLOOKUP(I128,'Technikai cellák'!$C$1:$D$12,2,0))</f>
        <v/>
      </c>
      <c r="K128" s="179"/>
      <c r="L128" s="67" t="str">
        <f t="shared" si="20"/>
        <v/>
      </c>
      <c r="M128" s="68">
        <f t="shared" si="21"/>
        <v>0</v>
      </c>
      <c r="N128" s="66">
        <f t="shared" si="22"/>
        <v>0</v>
      </c>
      <c r="O128" s="152"/>
      <c r="P128" s="172">
        <f t="shared" si="37"/>
        <v>0</v>
      </c>
      <c r="Q128" s="69">
        <f t="shared" si="23"/>
        <v>0</v>
      </c>
      <c r="R128" s="62">
        <f t="shared" si="24"/>
        <v>0</v>
      </c>
      <c r="S128" s="153"/>
      <c r="T128" s="118" t="str">
        <f t="shared" si="38"/>
        <v/>
      </c>
      <c r="U128" s="154"/>
      <c r="V128" s="154"/>
      <c r="W128" s="154"/>
      <c r="X128" s="154"/>
      <c r="Y128" s="154"/>
      <c r="Z128" s="154"/>
      <c r="AA128" s="154"/>
      <c r="AB128" s="154"/>
      <c r="AC128" s="154"/>
      <c r="AD128" s="154"/>
      <c r="AE128" s="154"/>
      <c r="AF128" s="154"/>
      <c r="AG128" s="63">
        <f t="shared" si="25"/>
        <v>0</v>
      </c>
      <c r="AH128" s="56">
        <f t="shared" si="26"/>
        <v>0</v>
      </c>
      <c r="AI128" s="56">
        <f t="shared" si="27"/>
        <v>0</v>
      </c>
      <c r="AJ128" s="56">
        <f t="shared" si="28"/>
        <v>0</v>
      </c>
      <c r="AK128" s="56">
        <f t="shared" si="29"/>
        <v>0</v>
      </c>
      <c r="AL128" s="56">
        <f t="shared" si="30"/>
        <v>0</v>
      </c>
      <c r="AM128" s="56">
        <f t="shared" si="31"/>
        <v>0</v>
      </c>
      <c r="AN128" s="56">
        <f t="shared" si="32"/>
        <v>0</v>
      </c>
      <c r="AO128" s="56">
        <f t="shared" si="33"/>
        <v>0</v>
      </c>
      <c r="AP128" s="56">
        <f t="shared" si="34"/>
        <v>0</v>
      </c>
      <c r="AQ128" s="56">
        <f t="shared" si="35"/>
        <v>0</v>
      </c>
      <c r="AR128" s="86">
        <f t="shared" si="36"/>
        <v>0</v>
      </c>
    </row>
    <row r="129" spans="1:44" x14ac:dyDescent="0.25">
      <c r="A129" s="178"/>
      <c r="B129" s="55" t="str">
        <f>_xlfn.IFNA(VLOOKUP(A129,'Ajánlatkérő(k) adatai'!$B$4:$C$205,2,0),"")</f>
        <v/>
      </c>
      <c r="C129" s="178"/>
      <c r="D129" s="55" t="str">
        <f>_xlfn.IFNA(VLOOKUP(C129,'Számlafizető(k) adatai'!$C$4:$D$203,2,0),"")</f>
        <v/>
      </c>
      <c r="E129" s="55" t="str">
        <f>_xlfn.IFNA(VLOOKUP(C129,'Számlafizető(k) adatai'!$C$4:$M$203,11,0),"")</f>
        <v/>
      </c>
      <c r="F129" s="178"/>
      <c r="G129" s="178"/>
      <c r="H129" s="178"/>
      <c r="I129" s="55" t="str">
        <f>IF(F129="","",VLOOKUP(LEFT(F129,5),'Technikai cellák'!B:C,2,0))</f>
        <v/>
      </c>
      <c r="J129" s="55" t="str">
        <f>IF(F129="","",VLOOKUP(I129,'Technikai cellák'!$C$1:$D$12,2,0))</f>
        <v/>
      </c>
      <c r="K129" s="179"/>
      <c r="L129" s="67" t="str">
        <f t="shared" si="20"/>
        <v/>
      </c>
      <c r="M129" s="68">
        <f t="shared" si="21"/>
        <v>0</v>
      </c>
      <c r="N129" s="66">
        <f t="shared" si="22"/>
        <v>0</v>
      </c>
      <c r="O129" s="152"/>
      <c r="P129" s="172">
        <f t="shared" si="37"/>
        <v>0</v>
      </c>
      <c r="Q129" s="69">
        <f t="shared" si="23"/>
        <v>0</v>
      </c>
      <c r="R129" s="62">
        <f t="shared" si="24"/>
        <v>0</v>
      </c>
      <c r="S129" s="153"/>
      <c r="T129" s="118" t="str">
        <f t="shared" si="38"/>
        <v/>
      </c>
      <c r="U129" s="154"/>
      <c r="V129" s="154"/>
      <c r="W129" s="154"/>
      <c r="X129" s="154"/>
      <c r="Y129" s="154"/>
      <c r="Z129" s="154"/>
      <c r="AA129" s="154"/>
      <c r="AB129" s="154"/>
      <c r="AC129" s="154"/>
      <c r="AD129" s="154"/>
      <c r="AE129" s="154"/>
      <c r="AF129" s="154"/>
      <c r="AG129" s="63">
        <f t="shared" si="25"/>
        <v>0</v>
      </c>
      <c r="AH129" s="56">
        <f t="shared" si="26"/>
        <v>0</v>
      </c>
      <c r="AI129" s="56">
        <f t="shared" si="27"/>
        <v>0</v>
      </c>
      <c r="AJ129" s="56">
        <f t="shared" si="28"/>
        <v>0</v>
      </c>
      <c r="AK129" s="56">
        <f t="shared" si="29"/>
        <v>0</v>
      </c>
      <c r="AL129" s="56">
        <f t="shared" si="30"/>
        <v>0</v>
      </c>
      <c r="AM129" s="56">
        <f t="shared" si="31"/>
        <v>0</v>
      </c>
      <c r="AN129" s="56">
        <f t="shared" si="32"/>
        <v>0</v>
      </c>
      <c r="AO129" s="56">
        <f t="shared" si="33"/>
        <v>0</v>
      </c>
      <c r="AP129" s="56">
        <f t="shared" si="34"/>
        <v>0</v>
      </c>
      <c r="AQ129" s="56">
        <f t="shared" si="35"/>
        <v>0</v>
      </c>
      <c r="AR129" s="86">
        <f t="shared" si="36"/>
        <v>0</v>
      </c>
    </row>
    <row r="130" spans="1:44" x14ac:dyDescent="0.25">
      <c r="A130" s="178"/>
      <c r="B130" s="55" t="str">
        <f>_xlfn.IFNA(VLOOKUP(A130,'Ajánlatkérő(k) adatai'!$B$4:$C$205,2,0),"")</f>
        <v/>
      </c>
      <c r="C130" s="178"/>
      <c r="D130" s="55" t="str">
        <f>_xlfn.IFNA(VLOOKUP(C130,'Számlafizető(k) adatai'!$C$4:$D$203,2,0),"")</f>
        <v/>
      </c>
      <c r="E130" s="55" t="str">
        <f>_xlfn.IFNA(VLOOKUP(C130,'Számlafizető(k) adatai'!$C$4:$M$203,11,0),"")</f>
        <v/>
      </c>
      <c r="F130" s="178"/>
      <c r="G130" s="178"/>
      <c r="H130" s="178"/>
      <c r="I130" s="55" t="str">
        <f>IF(F130="","",VLOOKUP(LEFT(F130,5),'Technikai cellák'!B:C,2,0))</f>
        <v/>
      </c>
      <c r="J130" s="55" t="str">
        <f>IF(F130="","",VLOOKUP(I130,'Technikai cellák'!$C$1:$D$12,2,0))</f>
        <v/>
      </c>
      <c r="K130" s="179"/>
      <c r="L130" s="67" t="str">
        <f t="shared" si="20"/>
        <v/>
      </c>
      <c r="M130" s="68">
        <f t="shared" si="21"/>
        <v>0</v>
      </c>
      <c r="N130" s="66">
        <f t="shared" si="22"/>
        <v>0</v>
      </c>
      <c r="O130" s="152"/>
      <c r="P130" s="172">
        <f t="shared" si="37"/>
        <v>0</v>
      </c>
      <c r="Q130" s="69">
        <f t="shared" si="23"/>
        <v>0</v>
      </c>
      <c r="R130" s="62">
        <f t="shared" si="24"/>
        <v>0</v>
      </c>
      <c r="S130" s="153"/>
      <c r="T130" s="118" t="str">
        <f t="shared" si="38"/>
        <v/>
      </c>
      <c r="U130" s="154"/>
      <c r="V130" s="154"/>
      <c r="W130" s="154"/>
      <c r="X130" s="154"/>
      <c r="Y130" s="154"/>
      <c r="Z130" s="154"/>
      <c r="AA130" s="154"/>
      <c r="AB130" s="154"/>
      <c r="AC130" s="154"/>
      <c r="AD130" s="154"/>
      <c r="AE130" s="154"/>
      <c r="AF130" s="154"/>
      <c r="AG130" s="63">
        <f t="shared" si="25"/>
        <v>0</v>
      </c>
      <c r="AH130" s="56">
        <f t="shared" si="26"/>
        <v>0</v>
      </c>
      <c r="AI130" s="56">
        <f t="shared" si="27"/>
        <v>0</v>
      </c>
      <c r="AJ130" s="56">
        <f t="shared" si="28"/>
        <v>0</v>
      </c>
      <c r="AK130" s="56">
        <f t="shared" si="29"/>
        <v>0</v>
      </c>
      <c r="AL130" s="56">
        <f t="shared" si="30"/>
        <v>0</v>
      </c>
      <c r="AM130" s="56">
        <f t="shared" si="31"/>
        <v>0</v>
      </c>
      <c r="AN130" s="56">
        <f t="shared" si="32"/>
        <v>0</v>
      </c>
      <c r="AO130" s="56">
        <f t="shared" si="33"/>
        <v>0</v>
      </c>
      <c r="AP130" s="56">
        <f t="shared" si="34"/>
        <v>0</v>
      </c>
      <c r="AQ130" s="56">
        <f t="shared" si="35"/>
        <v>0</v>
      </c>
      <c r="AR130" s="86">
        <f t="shared" si="36"/>
        <v>0</v>
      </c>
    </row>
    <row r="131" spans="1:44" x14ac:dyDescent="0.25">
      <c r="A131" s="178"/>
      <c r="B131" s="55" t="str">
        <f>_xlfn.IFNA(VLOOKUP(A131,'Ajánlatkérő(k) adatai'!$B$4:$C$205,2,0),"")</f>
        <v/>
      </c>
      <c r="C131" s="178"/>
      <c r="D131" s="55" t="str">
        <f>_xlfn.IFNA(VLOOKUP(C131,'Számlafizető(k) adatai'!$C$4:$D$203,2,0),"")</f>
        <v/>
      </c>
      <c r="E131" s="55" t="str">
        <f>_xlfn.IFNA(VLOOKUP(C131,'Számlafizető(k) adatai'!$C$4:$M$203,11,0),"")</f>
        <v/>
      </c>
      <c r="F131" s="178"/>
      <c r="G131" s="178"/>
      <c r="H131" s="178"/>
      <c r="I131" s="55" t="str">
        <f>IF(F131="","",VLOOKUP(LEFT(F131,5),'Technikai cellák'!B:C,2,0))</f>
        <v/>
      </c>
      <c r="J131" s="55" t="str">
        <f>IF(F131="","",VLOOKUP(I131,'Technikai cellák'!$C$1:$D$12,2,0))</f>
        <v/>
      </c>
      <c r="K131" s="179"/>
      <c r="L131" s="67" t="str">
        <f t="shared" si="20"/>
        <v/>
      </c>
      <c r="M131" s="68">
        <f t="shared" si="21"/>
        <v>0</v>
      </c>
      <c r="N131" s="66">
        <f t="shared" si="22"/>
        <v>0</v>
      </c>
      <c r="O131" s="152"/>
      <c r="P131" s="172">
        <f t="shared" si="37"/>
        <v>0</v>
      </c>
      <c r="Q131" s="69">
        <f t="shared" si="23"/>
        <v>0</v>
      </c>
      <c r="R131" s="62">
        <f t="shared" si="24"/>
        <v>0</v>
      </c>
      <c r="S131" s="153"/>
      <c r="T131" s="118" t="str">
        <f t="shared" si="38"/>
        <v/>
      </c>
      <c r="U131" s="154"/>
      <c r="V131" s="154"/>
      <c r="W131" s="154"/>
      <c r="X131" s="154"/>
      <c r="Y131" s="154"/>
      <c r="Z131" s="154"/>
      <c r="AA131" s="154"/>
      <c r="AB131" s="154"/>
      <c r="AC131" s="154"/>
      <c r="AD131" s="154"/>
      <c r="AE131" s="154"/>
      <c r="AF131" s="154"/>
      <c r="AG131" s="63">
        <f t="shared" si="25"/>
        <v>0</v>
      </c>
      <c r="AH131" s="56">
        <f t="shared" si="26"/>
        <v>0</v>
      </c>
      <c r="AI131" s="56">
        <f t="shared" si="27"/>
        <v>0</v>
      </c>
      <c r="AJ131" s="56">
        <f t="shared" si="28"/>
        <v>0</v>
      </c>
      <c r="AK131" s="56">
        <f t="shared" si="29"/>
        <v>0</v>
      </c>
      <c r="AL131" s="56">
        <f t="shared" si="30"/>
        <v>0</v>
      </c>
      <c r="AM131" s="56">
        <f t="shared" si="31"/>
        <v>0</v>
      </c>
      <c r="AN131" s="56">
        <f t="shared" si="32"/>
        <v>0</v>
      </c>
      <c r="AO131" s="56">
        <f t="shared" si="33"/>
        <v>0</v>
      </c>
      <c r="AP131" s="56">
        <f t="shared" si="34"/>
        <v>0</v>
      </c>
      <c r="AQ131" s="56">
        <f t="shared" si="35"/>
        <v>0</v>
      </c>
      <c r="AR131" s="86">
        <f t="shared" si="36"/>
        <v>0</v>
      </c>
    </row>
    <row r="132" spans="1:44" x14ac:dyDescent="0.25">
      <c r="A132" s="178"/>
      <c r="B132" s="55" t="str">
        <f>_xlfn.IFNA(VLOOKUP(A132,'Ajánlatkérő(k) adatai'!$B$4:$C$205,2,0),"")</f>
        <v/>
      </c>
      <c r="C132" s="178"/>
      <c r="D132" s="55" t="str">
        <f>_xlfn.IFNA(VLOOKUP(C132,'Számlafizető(k) adatai'!$C$4:$D$203,2,0),"")</f>
        <v/>
      </c>
      <c r="E132" s="55" t="str">
        <f>_xlfn.IFNA(VLOOKUP(C132,'Számlafizető(k) adatai'!$C$4:$M$203,11,0),"")</f>
        <v/>
      </c>
      <c r="F132" s="178"/>
      <c r="G132" s="178"/>
      <c r="H132" s="178"/>
      <c r="I132" s="55" t="str">
        <f>IF(F132="","",VLOOKUP(LEFT(F132,5),'Technikai cellák'!B:C,2,0))</f>
        <v/>
      </c>
      <c r="J132" s="55" t="str">
        <f>IF(F132="","",VLOOKUP(I132,'Technikai cellák'!$C$1:$D$12,2,0))</f>
        <v/>
      </c>
      <c r="K132" s="179"/>
      <c r="L132" s="67" t="str">
        <f t="shared" si="20"/>
        <v/>
      </c>
      <c r="M132" s="68">
        <f t="shared" si="21"/>
        <v>0</v>
      </c>
      <c r="N132" s="66">
        <f t="shared" si="22"/>
        <v>0</v>
      </c>
      <c r="O132" s="152"/>
      <c r="P132" s="172">
        <f t="shared" si="37"/>
        <v>0</v>
      </c>
      <c r="Q132" s="69">
        <f t="shared" si="23"/>
        <v>0</v>
      </c>
      <c r="R132" s="62">
        <f t="shared" si="24"/>
        <v>0</v>
      </c>
      <c r="S132" s="153"/>
      <c r="T132" s="118" t="str">
        <f t="shared" si="38"/>
        <v/>
      </c>
      <c r="U132" s="154"/>
      <c r="V132" s="154"/>
      <c r="W132" s="154"/>
      <c r="X132" s="154"/>
      <c r="Y132" s="154"/>
      <c r="Z132" s="154"/>
      <c r="AA132" s="154"/>
      <c r="AB132" s="154"/>
      <c r="AC132" s="154"/>
      <c r="AD132" s="154"/>
      <c r="AE132" s="154"/>
      <c r="AF132" s="154"/>
      <c r="AG132" s="63">
        <f t="shared" si="25"/>
        <v>0</v>
      </c>
      <c r="AH132" s="56">
        <f t="shared" si="26"/>
        <v>0</v>
      </c>
      <c r="AI132" s="56">
        <f t="shared" si="27"/>
        <v>0</v>
      </c>
      <c r="AJ132" s="56">
        <f t="shared" si="28"/>
        <v>0</v>
      </c>
      <c r="AK132" s="56">
        <f t="shared" si="29"/>
        <v>0</v>
      </c>
      <c r="AL132" s="56">
        <f t="shared" si="30"/>
        <v>0</v>
      </c>
      <c r="AM132" s="56">
        <f t="shared" si="31"/>
        <v>0</v>
      </c>
      <c r="AN132" s="56">
        <f t="shared" si="32"/>
        <v>0</v>
      </c>
      <c r="AO132" s="56">
        <f t="shared" si="33"/>
        <v>0</v>
      </c>
      <c r="AP132" s="56">
        <f t="shared" si="34"/>
        <v>0</v>
      </c>
      <c r="AQ132" s="56">
        <f t="shared" si="35"/>
        <v>0</v>
      </c>
      <c r="AR132" s="86">
        <f t="shared" si="36"/>
        <v>0</v>
      </c>
    </row>
    <row r="133" spans="1:44" x14ac:dyDescent="0.25">
      <c r="A133" s="178"/>
      <c r="B133" s="55" t="str">
        <f>_xlfn.IFNA(VLOOKUP(A133,'Ajánlatkérő(k) adatai'!$B$4:$C$205,2,0),"")</f>
        <v/>
      </c>
      <c r="C133" s="178"/>
      <c r="D133" s="55" t="str">
        <f>_xlfn.IFNA(VLOOKUP(C133,'Számlafizető(k) adatai'!$C$4:$D$203,2,0),"")</f>
        <v/>
      </c>
      <c r="E133" s="55" t="str">
        <f>_xlfn.IFNA(VLOOKUP(C133,'Számlafizető(k) adatai'!$C$4:$M$203,11,0),"")</f>
        <v/>
      </c>
      <c r="F133" s="178"/>
      <c r="G133" s="178"/>
      <c r="H133" s="178"/>
      <c r="I133" s="55" t="str">
        <f>IF(F133="","",VLOOKUP(LEFT(F133,5),'Technikai cellák'!B:C,2,0))</f>
        <v/>
      </c>
      <c r="J133" s="55" t="str">
        <f>IF(F133="","",VLOOKUP(I133,'Technikai cellák'!$C$1:$D$12,2,0))</f>
        <v/>
      </c>
      <c r="K133" s="179"/>
      <c r="L133" s="67" t="str">
        <f t="shared" si="20"/>
        <v/>
      </c>
      <c r="M133" s="68">
        <f t="shared" si="21"/>
        <v>0</v>
      </c>
      <c r="N133" s="66">
        <f t="shared" si="22"/>
        <v>0</v>
      </c>
      <c r="O133" s="152"/>
      <c r="P133" s="172">
        <f t="shared" si="37"/>
        <v>0</v>
      </c>
      <c r="Q133" s="69">
        <f t="shared" si="23"/>
        <v>0</v>
      </c>
      <c r="R133" s="62">
        <f t="shared" si="24"/>
        <v>0</v>
      </c>
      <c r="S133" s="153"/>
      <c r="T133" s="118" t="str">
        <f t="shared" si="38"/>
        <v/>
      </c>
      <c r="U133" s="154"/>
      <c r="V133" s="154"/>
      <c r="W133" s="154"/>
      <c r="X133" s="154"/>
      <c r="Y133" s="154"/>
      <c r="Z133" s="154"/>
      <c r="AA133" s="154"/>
      <c r="AB133" s="154"/>
      <c r="AC133" s="154"/>
      <c r="AD133" s="154"/>
      <c r="AE133" s="154"/>
      <c r="AF133" s="154"/>
      <c r="AG133" s="63">
        <f t="shared" si="25"/>
        <v>0</v>
      </c>
      <c r="AH133" s="56">
        <f t="shared" si="26"/>
        <v>0</v>
      </c>
      <c r="AI133" s="56">
        <f t="shared" si="27"/>
        <v>0</v>
      </c>
      <c r="AJ133" s="56">
        <f t="shared" si="28"/>
        <v>0</v>
      </c>
      <c r="AK133" s="56">
        <f t="shared" si="29"/>
        <v>0</v>
      </c>
      <c r="AL133" s="56">
        <f t="shared" si="30"/>
        <v>0</v>
      </c>
      <c r="AM133" s="56">
        <f t="shared" si="31"/>
        <v>0</v>
      </c>
      <c r="AN133" s="56">
        <f t="shared" si="32"/>
        <v>0</v>
      </c>
      <c r="AO133" s="56">
        <f t="shared" si="33"/>
        <v>0</v>
      </c>
      <c r="AP133" s="56">
        <f t="shared" si="34"/>
        <v>0</v>
      </c>
      <c r="AQ133" s="56">
        <f t="shared" si="35"/>
        <v>0</v>
      </c>
      <c r="AR133" s="86">
        <f t="shared" si="36"/>
        <v>0</v>
      </c>
    </row>
    <row r="134" spans="1:44" x14ac:dyDescent="0.25">
      <c r="A134" s="178"/>
      <c r="B134" s="55" t="str">
        <f>_xlfn.IFNA(VLOOKUP(A134,'Ajánlatkérő(k) adatai'!$B$4:$C$205,2,0),"")</f>
        <v/>
      </c>
      <c r="C134" s="178"/>
      <c r="D134" s="55" t="str">
        <f>_xlfn.IFNA(VLOOKUP(C134,'Számlafizető(k) adatai'!$C$4:$D$203,2,0),"")</f>
        <v/>
      </c>
      <c r="E134" s="55" t="str">
        <f>_xlfn.IFNA(VLOOKUP(C134,'Számlafizető(k) adatai'!$C$4:$M$203,11,0),"")</f>
        <v/>
      </c>
      <c r="F134" s="178"/>
      <c r="G134" s="178"/>
      <c r="H134" s="178"/>
      <c r="I134" s="55" t="str">
        <f>IF(F134="","",VLOOKUP(LEFT(F134,5),'Technikai cellák'!B:C,2,0))</f>
        <v/>
      </c>
      <c r="J134" s="55" t="str">
        <f>IF(F134="","",VLOOKUP(I134,'Technikai cellák'!$C$1:$D$12,2,0))</f>
        <v/>
      </c>
      <c r="K134" s="179"/>
      <c r="L134" s="67" t="str">
        <f t="shared" si="20"/>
        <v/>
      </c>
      <c r="M134" s="68">
        <f t="shared" si="21"/>
        <v>0</v>
      </c>
      <c r="N134" s="66">
        <f t="shared" si="22"/>
        <v>0</v>
      </c>
      <c r="O134" s="152"/>
      <c r="P134" s="172">
        <f t="shared" si="37"/>
        <v>0</v>
      </c>
      <c r="Q134" s="69">
        <f t="shared" si="23"/>
        <v>0</v>
      </c>
      <c r="R134" s="62">
        <f t="shared" si="24"/>
        <v>0</v>
      </c>
      <c r="S134" s="153"/>
      <c r="T134" s="118" t="str">
        <f t="shared" si="38"/>
        <v/>
      </c>
      <c r="U134" s="154"/>
      <c r="V134" s="154"/>
      <c r="W134" s="154"/>
      <c r="X134" s="154"/>
      <c r="Y134" s="154"/>
      <c r="Z134" s="154"/>
      <c r="AA134" s="154"/>
      <c r="AB134" s="154"/>
      <c r="AC134" s="154"/>
      <c r="AD134" s="154"/>
      <c r="AE134" s="154"/>
      <c r="AF134" s="154"/>
      <c r="AG134" s="63">
        <f t="shared" si="25"/>
        <v>0</v>
      </c>
      <c r="AH134" s="56">
        <f t="shared" si="26"/>
        <v>0</v>
      </c>
      <c r="AI134" s="56">
        <f t="shared" si="27"/>
        <v>0</v>
      </c>
      <c r="AJ134" s="56">
        <f t="shared" si="28"/>
        <v>0</v>
      </c>
      <c r="AK134" s="56">
        <f t="shared" si="29"/>
        <v>0</v>
      </c>
      <c r="AL134" s="56">
        <f t="shared" si="30"/>
        <v>0</v>
      </c>
      <c r="AM134" s="56">
        <f t="shared" si="31"/>
        <v>0</v>
      </c>
      <c r="AN134" s="56">
        <f t="shared" si="32"/>
        <v>0</v>
      </c>
      <c r="AO134" s="56">
        <f t="shared" si="33"/>
        <v>0</v>
      </c>
      <c r="AP134" s="56">
        <f t="shared" si="34"/>
        <v>0</v>
      </c>
      <c r="AQ134" s="56">
        <f t="shared" si="35"/>
        <v>0</v>
      </c>
      <c r="AR134" s="86">
        <f t="shared" si="36"/>
        <v>0</v>
      </c>
    </row>
    <row r="135" spans="1:44" x14ac:dyDescent="0.25">
      <c r="A135" s="178"/>
      <c r="B135" s="55" t="str">
        <f>_xlfn.IFNA(VLOOKUP(A135,'Ajánlatkérő(k) adatai'!$B$4:$C$205,2,0),"")</f>
        <v/>
      </c>
      <c r="C135" s="178"/>
      <c r="D135" s="55" t="str">
        <f>_xlfn.IFNA(VLOOKUP(C135,'Számlafizető(k) adatai'!$C$4:$D$203,2,0),"")</f>
        <v/>
      </c>
      <c r="E135" s="55" t="str">
        <f>_xlfn.IFNA(VLOOKUP(C135,'Számlafizető(k) adatai'!$C$4:$M$203,11,0),"")</f>
        <v/>
      </c>
      <c r="F135" s="178"/>
      <c r="G135" s="178"/>
      <c r="H135" s="178"/>
      <c r="I135" s="55" t="str">
        <f>IF(F135="","",VLOOKUP(LEFT(F135,5),'Technikai cellák'!B:C,2,0))</f>
        <v/>
      </c>
      <c r="J135" s="55" t="str">
        <f>IF(F135="","",VLOOKUP(I135,'Technikai cellák'!$C$1:$D$12,2,0))</f>
        <v/>
      </c>
      <c r="K135" s="179"/>
      <c r="L135" s="67" t="str">
        <f t="shared" si="20"/>
        <v/>
      </c>
      <c r="M135" s="68">
        <f t="shared" si="21"/>
        <v>0</v>
      </c>
      <c r="N135" s="66">
        <f t="shared" si="22"/>
        <v>0</v>
      </c>
      <c r="O135" s="152"/>
      <c r="P135" s="172">
        <f t="shared" si="37"/>
        <v>0</v>
      </c>
      <c r="Q135" s="69">
        <f t="shared" si="23"/>
        <v>0</v>
      </c>
      <c r="R135" s="62">
        <f t="shared" si="24"/>
        <v>0</v>
      </c>
      <c r="S135" s="153"/>
      <c r="T135" s="118" t="str">
        <f t="shared" si="38"/>
        <v/>
      </c>
      <c r="U135" s="154"/>
      <c r="V135" s="154"/>
      <c r="W135" s="154"/>
      <c r="X135" s="154"/>
      <c r="Y135" s="154"/>
      <c r="Z135" s="154"/>
      <c r="AA135" s="154"/>
      <c r="AB135" s="154"/>
      <c r="AC135" s="154"/>
      <c r="AD135" s="154"/>
      <c r="AE135" s="154"/>
      <c r="AF135" s="154"/>
      <c r="AG135" s="63">
        <f t="shared" si="25"/>
        <v>0</v>
      </c>
      <c r="AH135" s="56">
        <f t="shared" si="26"/>
        <v>0</v>
      </c>
      <c r="AI135" s="56">
        <f t="shared" si="27"/>
        <v>0</v>
      </c>
      <c r="AJ135" s="56">
        <f t="shared" si="28"/>
        <v>0</v>
      </c>
      <c r="AK135" s="56">
        <f t="shared" si="29"/>
        <v>0</v>
      </c>
      <c r="AL135" s="56">
        <f t="shared" si="30"/>
        <v>0</v>
      </c>
      <c r="AM135" s="56">
        <f t="shared" si="31"/>
        <v>0</v>
      </c>
      <c r="AN135" s="56">
        <f t="shared" si="32"/>
        <v>0</v>
      </c>
      <c r="AO135" s="56">
        <f t="shared" si="33"/>
        <v>0</v>
      </c>
      <c r="AP135" s="56">
        <f t="shared" si="34"/>
        <v>0</v>
      </c>
      <c r="AQ135" s="56">
        <f t="shared" si="35"/>
        <v>0</v>
      </c>
      <c r="AR135" s="86">
        <f t="shared" si="36"/>
        <v>0</v>
      </c>
    </row>
    <row r="136" spans="1:44" x14ac:dyDescent="0.25">
      <c r="A136" s="178"/>
      <c r="B136" s="55" t="str">
        <f>_xlfn.IFNA(VLOOKUP(A136,'Ajánlatkérő(k) adatai'!$B$4:$C$205,2,0),"")</f>
        <v/>
      </c>
      <c r="C136" s="178"/>
      <c r="D136" s="55" t="str">
        <f>_xlfn.IFNA(VLOOKUP(C136,'Számlafizető(k) adatai'!$C$4:$D$203,2,0),"")</f>
        <v/>
      </c>
      <c r="E136" s="55" t="str">
        <f>_xlfn.IFNA(VLOOKUP(C136,'Számlafizető(k) adatai'!$C$4:$M$203,11,0),"")</f>
        <v/>
      </c>
      <c r="F136" s="178"/>
      <c r="G136" s="178"/>
      <c r="H136" s="178"/>
      <c r="I136" s="55" t="str">
        <f>IF(F136="","",VLOOKUP(LEFT(F136,5),'Technikai cellák'!B:C,2,0))</f>
        <v/>
      </c>
      <c r="J136" s="55" t="str">
        <f>IF(F136="","",VLOOKUP(I136,'Technikai cellák'!$C$1:$D$12,2,0))</f>
        <v/>
      </c>
      <c r="K136" s="179"/>
      <c r="L136" s="67" t="str">
        <f t="shared" si="20"/>
        <v/>
      </c>
      <c r="M136" s="68">
        <f t="shared" si="21"/>
        <v>0</v>
      </c>
      <c r="N136" s="66">
        <f t="shared" si="22"/>
        <v>0</v>
      </c>
      <c r="O136" s="152"/>
      <c r="P136" s="172">
        <f t="shared" si="37"/>
        <v>0</v>
      </c>
      <c r="Q136" s="69">
        <f t="shared" si="23"/>
        <v>0</v>
      </c>
      <c r="R136" s="62">
        <f t="shared" si="24"/>
        <v>0</v>
      </c>
      <c r="S136" s="153"/>
      <c r="T136" s="118" t="str">
        <f t="shared" si="38"/>
        <v/>
      </c>
      <c r="U136" s="154"/>
      <c r="V136" s="154"/>
      <c r="W136" s="154"/>
      <c r="X136" s="154"/>
      <c r="Y136" s="154"/>
      <c r="Z136" s="154"/>
      <c r="AA136" s="154"/>
      <c r="AB136" s="154"/>
      <c r="AC136" s="154"/>
      <c r="AD136" s="154"/>
      <c r="AE136" s="154"/>
      <c r="AF136" s="154"/>
      <c r="AG136" s="63">
        <f t="shared" si="25"/>
        <v>0</v>
      </c>
      <c r="AH136" s="56">
        <f t="shared" si="26"/>
        <v>0</v>
      </c>
      <c r="AI136" s="56">
        <f t="shared" si="27"/>
        <v>0</v>
      </c>
      <c r="AJ136" s="56">
        <f t="shared" si="28"/>
        <v>0</v>
      </c>
      <c r="AK136" s="56">
        <f t="shared" si="29"/>
        <v>0</v>
      </c>
      <c r="AL136" s="56">
        <f t="shared" si="30"/>
        <v>0</v>
      </c>
      <c r="AM136" s="56">
        <f t="shared" si="31"/>
        <v>0</v>
      </c>
      <c r="AN136" s="56">
        <f t="shared" si="32"/>
        <v>0</v>
      </c>
      <c r="AO136" s="56">
        <f t="shared" si="33"/>
        <v>0</v>
      </c>
      <c r="AP136" s="56">
        <f t="shared" si="34"/>
        <v>0</v>
      </c>
      <c r="AQ136" s="56">
        <f t="shared" si="35"/>
        <v>0</v>
      </c>
      <c r="AR136" s="86">
        <f t="shared" si="36"/>
        <v>0</v>
      </c>
    </row>
    <row r="137" spans="1:44" x14ac:dyDescent="0.25">
      <c r="A137" s="178"/>
      <c r="B137" s="55" t="str">
        <f>_xlfn.IFNA(VLOOKUP(A137,'Ajánlatkérő(k) adatai'!$B$4:$C$205,2,0),"")</f>
        <v/>
      </c>
      <c r="C137" s="178"/>
      <c r="D137" s="55" t="str">
        <f>_xlfn.IFNA(VLOOKUP(C137,'Számlafizető(k) adatai'!$C$4:$D$203,2,0),"")</f>
        <v/>
      </c>
      <c r="E137" s="55" t="str">
        <f>_xlfn.IFNA(VLOOKUP(C137,'Számlafizető(k) adatai'!$C$4:$M$203,11,0),"")</f>
        <v/>
      </c>
      <c r="F137" s="178"/>
      <c r="G137" s="178"/>
      <c r="H137" s="178"/>
      <c r="I137" s="55" t="str">
        <f>IF(F137="","",VLOOKUP(LEFT(F137,5),'Technikai cellák'!B:C,2,0))</f>
        <v/>
      </c>
      <c r="J137" s="55" t="str">
        <f>IF(F137="","",VLOOKUP(I137,'Technikai cellák'!$C$1:$D$12,2,0))</f>
        <v/>
      </c>
      <c r="K137" s="179"/>
      <c r="L137" s="67" t="str">
        <f t="shared" si="20"/>
        <v/>
      </c>
      <c r="M137" s="68">
        <f t="shared" si="21"/>
        <v>0</v>
      </c>
      <c r="N137" s="66">
        <f t="shared" si="22"/>
        <v>0</v>
      </c>
      <c r="O137" s="152"/>
      <c r="P137" s="172">
        <f t="shared" si="37"/>
        <v>0</v>
      </c>
      <c r="Q137" s="69">
        <f t="shared" si="23"/>
        <v>0</v>
      </c>
      <c r="R137" s="62">
        <f t="shared" si="24"/>
        <v>0</v>
      </c>
      <c r="S137" s="153"/>
      <c r="T137" s="118" t="str">
        <f t="shared" si="38"/>
        <v/>
      </c>
      <c r="U137" s="154"/>
      <c r="V137" s="154"/>
      <c r="W137" s="154"/>
      <c r="X137" s="154"/>
      <c r="Y137" s="154"/>
      <c r="Z137" s="154"/>
      <c r="AA137" s="154"/>
      <c r="AB137" s="154"/>
      <c r="AC137" s="154"/>
      <c r="AD137" s="154"/>
      <c r="AE137" s="154"/>
      <c r="AF137" s="154"/>
      <c r="AG137" s="63">
        <f t="shared" si="25"/>
        <v>0</v>
      </c>
      <c r="AH137" s="56">
        <f t="shared" si="26"/>
        <v>0</v>
      </c>
      <c r="AI137" s="56">
        <f t="shared" si="27"/>
        <v>0</v>
      </c>
      <c r="AJ137" s="56">
        <f t="shared" si="28"/>
        <v>0</v>
      </c>
      <c r="AK137" s="56">
        <f t="shared" si="29"/>
        <v>0</v>
      </c>
      <c r="AL137" s="56">
        <f t="shared" si="30"/>
        <v>0</v>
      </c>
      <c r="AM137" s="56">
        <f t="shared" si="31"/>
        <v>0</v>
      </c>
      <c r="AN137" s="56">
        <f t="shared" si="32"/>
        <v>0</v>
      </c>
      <c r="AO137" s="56">
        <f t="shared" si="33"/>
        <v>0</v>
      </c>
      <c r="AP137" s="56">
        <f t="shared" si="34"/>
        <v>0</v>
      </c>
      <c r="AQ137" s="56">
        <f t="shared" si="35"/>
        <v>0</v>
      </c>
      <c r="AR137" s="86">
        <f t="shared" si="36"/>
        <v>0</v>
      </c>
    </row>
    <row r="138" spans="1:44" x14ac:dyDescent="0.25">
      <c r="A138" s="178"/>
      <c r="B138" s="55" t="str">
        <f>_xlfn.IFNA(VLOOKUP(A138,'Ajánlatkérő(k) adatai'!$B$4:$C$205,2,0),"")</f>
        <v/>
      </c>
      <c r="C138" s="178"/>
      <c r="D138" s="55" t="str">
        <f>_xlfn.IFNA(VLOOKUP(C138,'Számlafizető(k) adatai'!$C$4:$D$203,2,0),"")</f>
        <v/>
      </c>
      <c r="E138" s="55" t="str">
        <f>_xlfn.IFNA(VLOOKUP(C138,'Számlafizető(k) adatai'!$C$4:$M$203,11,0),"")</f>
        <v/>
      </c>
      <c r="F138" s="178"/>
      <c r="G138" s="178"/>
      <c r="H138" s="178"/>
      <c r="I138" s="55" t="str">
        <f>IF(F138="","",VLOOKUP(LEFT(F138,5),'Technikai cellák'!B:C,2,0))</f>
        <v/>
      </c>
      <c r="J138" s="55" t="str">
        <f>IF(F138="","",VLOOKUP(I138,'Technikai cellák'!$C$1:$D$12,2,0))</f>
        <v/>
      </c>
      <c r="K138" s="179"/>
      <c r="L138" s="67" t="str">
        <f t="shared" si="20"/>
        <v/>
      </c>
      <c r="M138" s="68">
        <f t="shared" si="21"/>
        <v>0</v>
      </c>
      <c r="N138" s="66">
        <f t="shared" si="22"/>
        <v>0</v>
      </c>
      <c r="O138" s="152"/>
      <c r="P138" s="172">
        <f t="shared" si="37"/>
        <v>0</v>
      </c>
      <c r="Q138" s="69">
        <f t="shared" si="23"/>
        <v>0</v>
      </c>
      <c r="R138" s="62">
        <f t="shared" si="24"/>
        <v>0</v>
      </c>
      <c r="S138" s="153"/>
      <c r="T138" s="118" t="str">
        <f t="shared" si="38"/>
        <v/>
      </c>
      <c r="U138" s="154"/>
      <c r="V138" s="154"/>
      <c r="W138" s="154"/>
      <c r="X138" s="154"/>
      <c r="Y138" s="154"/>
      <c r="Z138" s="154"/>
      <c r="AA138" s="154"/>
      <c r="AB138" s="154"/>
      <c r="AC138" s="154"/>
      <c r="AD138" s="154"/>
      <c r="AE138" s="154"/>
      <c r="AF138" s="154"/>
      <c r="AG138" s="63">
        <f t="shared" si="25"/>
        <v>0</v>
      </c>
      <c r="AH138" s="56">
        <f t="shared" si="26"/>
        <v>0</v>
      </c>
      <c r="AI138" s="56">
        <f t="shared" si="27"/>
        <v>0</v>
      </c>
      <c r="AJ138" s="56">
        <f t="shared" si="28"/>
        <v>0</v>
      </c>
      <c r="AK138" s="56">
        <f t="shared" si="29"/>
        <v>0</v>
      </c>
      <c r="AL138" s="56">
        <f t="shared" si="30"/>
        <v>0</v>
      </c>
      <c r="AM138" s="56">
        <f t="shared" si="31"/>
        <v>0</v>
      </c>
      <c r="AN138" s="56">
        <f t="shared" si="32"/>
        <v>0</v>
      </c>
      <c r="AO138" s="56">
        <f t="shared" si="33"/>
        <v>0</v>
      </c>
      <c r="AP138" s="56">
        <f t="shared" si="34"/>
        <v>0</v>
      </c>
      <c r="AQ138" s="56">
        <f t="shared" si="35"/>
        <v>0</v>
      </c>
      <c r="AR138" s="86">
        <f t="shared" si="36"/>
        <v>0</v>
      </c>
    </row>
    <row r="139" spans="1:44" x14ac:dyDescent="0.25">
      <c r="A139" s="178"/>
      <c r="B139" s="55" t="str">
        <f>_xlfn.IFNA(VLOOKUP(A139,'Ajánlatkérő(k) adatai'!$B$4:$C$205,2,0),"")</f>
        <v/>
      </c>
      <c r="C139" s="178"/>
      <c r="D139" s="55" t="str">
        <f>_xlfn.IFNA(VLOOKUP(C139,'Számlafizető(k) adatai'!$C$4:$D$203,2,0),"")</f>
        <v/>
      </c>
      <c r="E139" s="55" t="str">
        <f>_xlfn.IFNA(VLOOKUP(C139,'Számlafizető(k) adatai'!$C$4:$M$203,11,0),"")</f>
        <v/>
      </c>
      <c r="F139" s="178"/>
      <c r="G139" s="178"/>
      <c r="H139" s="178"/>
      <c r="I139" s="55" t="str">
        <f>IF(F139="","",VLOOKUP(LEFT(F139,5),'Technikai cellák'!B:C,2,0))</f>
        <v/>
      </c>
      <c r="J139" s="55" t="str">
        <f>IF(F139="","",VLOOKUP(I139,'Technikai cellák'!$C$1:$D$12,2,0))</f>
        <v/>
      </c>
      <c r="K139" s="179"/>
      <c r="L139" s="67" t="str">
        <f t="shared" si="20"/>
        <v/>
      </c>
      <c r="M139" s="68">
        <f t="shared" si="21"/>
        <v>0</v>
      </c>
      <c r="N139" s="66">
        <f t="shared" si="22"/>
        <v>0</v>
      </c>
      <c r="O139" s="152"/>
      <c r="P139" s="172">
        <f t="shared" si="37"/>
        <v>0</v>
      </c>
      <c r="Q139" s="69">
        <f t="shared" si="23"/>
        <v>0</v>
      </c>
      <c r="R139" s="62">
        <f t="shared" si="24"/>
        <v>0</v>
      </c>
      <c r="S139" s="153"/>
      <c r="T139" s="118" t="str">
        <f t="shared" si="38"/>
        <v/>
      </c>
      <c r="U139" s="154"/>
      <c r="V139" s="154"/>
      <c r="W139" s="154"/>
      <c r="X139" s="154"/>
      <c r="Y139" s="154"/>
      <c r="Z139" s="154"/>
      <c r="AA139" s="154"/>
      <c r="AB139" s="154"/>
      <c r="AC139" s="154"/>
      <c r="AD139" s="154"/>
      <c r="AE139" s="154"/>
      <c r="AF139" s="154"/>
      <c r="AG139" s="63">
        <f t="shared" si="25"/>
        <v>0</v>
      </c>
      <c r="AH139" s="56">
        <f t="shared" si="26"/>
        <v>0</v>
      </c>
      <c r="AI139" s="56">
        <f t="shared" si="27"/>
        <v>0</v>
      </c>
      <c r="AJ139" s="56">
        <f t="shared" si="28"/>
        <v>0</v>
      </c>
      <c r="AK139" s="56">
        <f t="shared" si="29"/>
        <v>0</v>
      </c>
      <c r="AL139" s="56">
        <f t="shared" si="30"/>
        <v>0</v>
      </c>
      <c r="AM139" s="56">
        <f t="shared" si="31"/>
        <v>0</v>
      </c>
      <c r="AN139" s="56">
        <f t="shared" si="32"/>
        <v>0</v>
      </c>
      <c r="AO139" s="56">
        <f t="shared" si="33"/>
        <v>0</v>
      </c>
      <c r="AP139" s="56">
        <f t="shared" si="34"/>
        <v>0</v>
      </c>
      <c r="AQ139" s="56">
        <f t="shared" si="35"/>
        <v>0</v>
      </c>
      <c r="AR139" s="86">
        <f t="shared" si="36"/>
        <v>0</v>
      </c>
    </row>
    <row r="140" spans="1:44" x14ac:dyDescent="0.25">
      <c r="A140" s="178"/>
      <c r="B140" s="55" t="str">
        <f>_xlfn.IFNA(VLOOKUP(A140,'Ajánlatkérő(k) adatai'!$B$4:$C$205,2,0),"")</f>
        <v/>
      </c>
      <c r="C140" s="178"/>
      <c r="D140" s="55" t="str">
        <f>_xlfn.IFNA(VLOOKUP(C140,'Számlafizető(k) adatai'!$C$4:$D$203,2,0),"")</f>
        <v/>
      </c>
      <c r="E140" s="55" t="str">
        <f>_xlfn.IFNA(VLOOKUP(C140,'Számlafizető(k) adatai'!$C$4:$M$203,11,0),"")</f>
        <v/>
      </c>
      <c r="F140" s="178"/>
      <c r="G140" s="178"/>
      <c r="H140" s="178"/>
      <c r="I140" s="55" t="str">
        <f>IF(F140="","",VLOOKUP(LEFT(F140,5),'Technikai cellák'!B:C,2,0))</f>
        <v/>
      </c>
      <c r="J140" s="55" t="str">
        <f>IF(F140="","",VLOOKUP(I140,'Technikai cellák'!$C$1:$D$12,2,0))</f>
        <v/>
      </c>
      <c r="K140" s="179"/>
      <c r="L140" s="67" t="str">
        <f t="shared" si="20"/>
        <v/>
      </c>
      <c r="M140" s="68">
        <f t="shared" si="21"/>
        <v>0</v>
      </c>
      <c r="N140" s="66">
        <f t="shared" si="22"/>
        <v>0</v>
      </c>
      <c r="O140" s="152"/>
      <c r="P140" s="172">
        <f t="shared" si="37"/>
        <v>0</v>
      </c>
      <c r="Q140" s="69">
        <f t="shared" si="23"/>
        <v>0</v>
      </c>
      <c r="R140" s="62">
        <f t="shared" si="24"/>
        <v>0</v>
      </c>
      <c r="S140" s="153"/>
      <c r="T140" s="118" t="str">
        <f t="shared" si="38"/>
        <v/>
      </c>
      <c r="U140" s="154"/>
      <c r="V140" s="154"/>
      <c r="W140" s="154"/>
      <c r="X140" s="154"/>
      <c r="Y140" s="154"/>
      <c r="Z140" s="154"/>
      <c r="AA140" s="154"/>
      <c r="AB140" s="154"/>
      <c r="AC140" s="154"/>
      <c r="AD140" s="154"/>
      <c r="AE140" s="154"/>
      <c r="AF140" s="154"/>
      <c r="AG140" s="63">
        <f t="shared" si="25"/>
        <v>0</v>
      </c>
      <c r="AH140" s="56">
        <f t="shared" si="26"/>
        <v>0</v>
      </c>
      <c r="AI140" s="56">
        <f t="shared" si="27"/>
        <v>0</v>
      </c>
      <c r="AJ140" s="56">
        <f t="shared" si="28"/>
        <v>0</v>
      </c>
      <c r="AK140" s="56">
        <f t="shared" si="29"/>
        <v>0</v>
      </c>
      <c r="AL140" s="56">
        <f t="shared" si="30"/>
        <v>0</v>
      </c>
      <c r="AM140" s="56">
        <f t="shared" si="31"/>
        <v>0</v>
      </c>
      <c r="AN140" s="56">
        <f t="shared" si="32"/>
        <v>0</v>
      </c>
      <c r="AO140" s="56">
        <f t="shared" si="33"/>
        <v>0</v>
      </c>
      <c r="AP140" s="56">
        <f t="shared" si="34"/>
        <v>0</v>
      </c>
      <c r="AQ140" s="56">
        <f t="shared" si="35"/>
        <v>0</v>
      </c>
      <c r="AR140" s="86">
        <f t="shared" si="36"/>
        <v>0</v>
      </c>
    </row>
    <row r="141" spans="1:44" x14ac:dyDescent="0.25">
      <c r="A141" s="178"/>
      <c r="B141" s="55" t="str">
        <f>_xlfn.IFNA(VLOOKUP(A141,'Ajánlatkérő(k) adatai'!$B$4:$C$205,2,0),"")</f>
        <v/>
      </c>
      <c r="C141" s="178"/>
      <c r="D141" s="55" t="str">
        <f>_xlfn.IFNA(VLOOKUP(C141,'Számlafizető(k) adatai'!$C$4:$D$203,2,0),"")</f>
        <v/>
      </c>
      <c r="E141" s="55" t="str">
        <f>_xlfn.IFNA(VLOOKUP(C141,'Számlafizető(k) adatai'!$C$4:$M$203,11,0),"")</f>
        <v/>
      </c>
      <c r="F141" s="178"/>
      <c r="G141" s="178"/>
      <c r="H141" s="178"/>
      <c r="I141" s="55" t="str">
        <f>IF(F141="","",VLOOKUP(LEFT(F141,5),'Technikai cellák'!B:C,2,0))</f>
        <v/>
      </c>
      <c r="J141" s="55" t="str">
        <f>IF(F141="","",VLOOKUP(I141,'Technikai cellák'!$C$1:$D$12,2,0))</f>
        <v/>
      </c>
      <c r="K141" s="179"/>
      <c r="L141" s="67" t="str">
        <f t="shared" si="20"/>
        <v/>
      </c>
      <c r="M141" s="68">
        <f t="shared" si="21"/>
        <v>0</v>
      </c>
      <c r="N141" s="66">
        <f t="shared" si="22"/>
        <v>0</v>
      </c>
      <c r="O141" s="152"/>
      <c r="P141" s="172">
        <f t="shared" si="37"/>
        <v>0</v>
      </c>
      <c r="Q141" s="69">
        <f t="shared" si="23"/>
        <v>0</v>
      </c>
      <c r="R141" s="62">
        <f t="shared" si="24"/>
        <v>0</v>
      </c>
      <c r="S141" s="153"/>
      <c r="T141" s="118" t="str">
        <f t="shared" si="38"/>
        <v/>
      </c>
      <c r="U141" s="154"/>
      <c r="V141" s="154"/>
      <c r="W141" s="154"/>
      <c r="X141" s="154"/>
      <c r="Y141" s="154"/>
      <c r="Z141" s="154"/>
      <c r="AA141" s="154"/>
      <c r="AB141" s="154"/>
      <c r="AC141" s="154"/>
      <c r="AD141" s="154"/>
      <c r="AE141" s="154"/>
      <c r="AF141" s="154"/>
      <c r="AG141" s="63">
        <f t="shared" si="25"/>
        <v>0</v>
      </c>
      <c r="AH141" s="56">
        <f t="shared" si="26"/>
        <v>0</v>
      </c>
      <c r="AI141" s="56">
        <f t="shared" si="27"/>
        <v>0</v>
      </c>
      <c r="AJ141" s="56">
        <f t="shared" si="28"/>
        <v>0</v>
      </c>
      <c r="AK141" s="56">
        <f t="shared" si="29"/>
        <v>0</v>
      </c>
      <c r="AL141" s="56">
        <f t="shared" si="30"/>
        <v>0</v>
      </c>
      <c r="AM141" s="56">
        <f t="shared" si="31"/>
        <v>0</v>
      </c>
      <c r="AN141" s="56">
        <f t="shared" si="32"/>
        <v>0</v>
      </c>
      <c r="AO141" s="56">
        <f t="shared" si="33"/>
        <v>0</v>
      </c>
      <c r="AP141" s="56">
        <f t="shared" si="34"/>
        <v>0</v>
      </c>
      <c r="AQ141" s="56">
        <f t="shared" si="35"/>
        <v>0</v>
      </c>
      <c r="AR141" s="86">
        <f t="shared" si="36"/>
        <v>0</v>
      </c>
    </row>
    <row r="142" spans="1:44" x14ac:dyDescent="0.25">
      <c r="A142" s="178"/>
      <c r="B142" s="55" t="str">
        <f>_xlfn.IFNA(VLOOKUP(A142,'Ajánlatkérő(k) adatai'!$B$4:$C$205,2,0),"")</f>
        <v/>
      </c>
      <c r="C142" s="178"/>
      <c r="D142" s="55" t="str">
        <f>_xlfn.IFNA(VLOOKUP(C142,'Számlafizető(k) adatai'!$C$4:$D$203,2,0),"")</f>
        <v/>
      </c>
      <c r="E142" s="55" t="str">
        <f>_xlfn.IFNA(VLOOKUP(C142,'Számlafizető(k) adatai'!$C$4:$M$203,11,0),"")</f>
        <v/>
      </c>
      <c r="F142" s="178"/>
      <c r="G142" s="178"/>
      <c r="H142" s="178"/>
      <c r="I142" s="55" t="str">
        <f>IF(F142="","",VLOOKUP(LEFT(F142,5),'Technikai cellák'!B:C,2,0))</f>
        <v/>
      </c>
      <c r="J142" s="55" t="str">
        <f>IF(F142="","",VLOOKUP(I142,'Technikai cellák'!$C$1:$D$12,2,0))</f>
        <v/>
      </c>
      <c r="K142" s="179"/>
      <c r="L142" s="67" t="str">
        <f t="shared" si="20"/>
        <v/>
      </c>
      <c r="M142" s="68">
        <f t="shared" si="21"/>
        <v>0</v>
      </c>
      <c r="N142" s="66">
        <f t="shared" si="22"/>
        <v>0</v>
      </c>
      <c r="O142" s="152"/>
      <c r="P142" s="172">
        <f t="shared" si="37"/>
        <v>0</v>
      </c>
      <c r="Q142" s="69">
        <f t="shared" si="23"/>
        <v>0</v>
      </c>
      <c r="R142" s="62">
        <f t="shared" si="24"/>
        <v>0</v>
      </c>
      <c r="S142" s="153"/>
      <c r="T142" s="118" t="str">
        <f t="shared" si="38"/>
        <v/>
      </c>
      <c r="U142" s="154"/>
      <c r="V142" s="154"/>
      <c r="W142" s="154"/>
      <c r="X142" s="154"/>
      <c r="Y142" s="154"/>
      <c r="Z142" s="154"/>
      <c r="AA142" s="154"/>
      <c r="AB142" s="154"/>
      <c r="AC142" s="154"/>
      <c r="AD142" s="154"/>
      <c r="AE142" s="154"/>
      <c r="AF142" s="154"/>
      <c r="AG142" s="63">
        <f t="shared" si="25"/>
        <v>0</v>
      </c>
      <c r="AH142" s="56">
        <f t="shared" si="26"/>
        <v>0</v>
      </c>
      <c r="AI142" s="56">
        <f t="shared" si="27"/>
        <v>0</v>
      </c>
      <c r="AJ142" s="56">
        <f t="shared" si="28"/>
        <v>0</v>
      </c>
      <c r="AK142" s="56">
        <f t="shared" si="29"/>
        <v>0</v>
      </c>
      <c r="AL142" s="56">
        <f t="shared" si="30"/>
        <v>0</v>
      </c>
      <c r="AM142" s="56">
        <f t="shared" si="31"/>
        <v>0</v>
      </c>
      <c r="AN142" s="56">
        <f t="shared" si="32"/>
        <v>0</v>
      </c>
      <c r="AO142" s="56">
        <f t="shared" si="33"/>
        <v>0</v>
      </c>
      <c r="AP142" s="56">
        <f t="shared" si="34"/>
        <v>0</v>
      </c>
      <c r="AQ142" s="56">
        <f t="shared" si="35"/>
        <v>0</v>
      </c>
      <c r="AR142" s="86">
        <f t="shared" si="36"/>
        <v>0</v>
      </c>
    </row>
    <row r="143" spans="1:44" x14ac:dyDescent="0.25">
      <c r="A143" s="178"/>
      <c r="B143" s="55" t="str">
        <f>_xlfn.IFNA(VLOOKUP(A143,'Ajánlatkérő(k) adatai'!$B$4:$C$205,2,0),"")</f>
        <v/>
      </c>
      <c r="C143" s="178"/>
      <c r="D143" s="55" t="str">
        <f>_xlfn.IFNA(VLOOKUP(C143,'Számlafizető(k) adatai'!$C$4:$D$203,2,0),"")</f>
        <v/>
      </c>
      <c r="E143" s="55" t="str">
        <f>_xlfn.IFNA(VLOOKUP(C143,'Számlafizető(k) adatai'!$C$4:$M$203,11,0),"")</f>
        <v/>
      </c>
      <c r="F143" s="178"/>
      <c r="G143" s="178"/>
      <c r="H143" s="178"/>
      <c r="I143" s="55" t="str">
        <f>IF(F143="","",VLOOKUP(LEFT(F143,5),'Technikai cellák'!B:C,2,0))</f>
        <v/>
      </c>
      <c r="J143" s="55" t="str">
        <f>IF(F143="","",VLOOKUP(I143,'Technikai cellák'!$C$1:$D$12,2,0))</f>
        <v/>
      </c>
      <c r="K143" s="179"/>
      <c r="L143" s="67" t="str">
        <f t="shared" ref="L143:L206" si="39">IF(K143="","",IF(K143&lt;20,"20 alatti",IF(K143&lt;100,"20-99",IF(K143&lt;500,"100-500","500-"))))</f>
        <v/>
      </c>
      <c r="M143" s="68">
        <f t="shared" ref="M143:M206" si="40">ROUND(IF(L143="20 alatti",K143*1,0),0)</f>
        <v>0</v>
      </c>
      <c r="N143" s="66">
        <f t="shared" ref="N143:N206" si="41">ROUND(IF(L143="20-99",K143*10.5,0),0)</f>
        <v>0</v>
      </c>
      <c r="O143" s="152"/>
      <c r="P143" s="172">
        <f t="shared" si="37"/>
        <v>0</v>
      </c>
      <c r="Q143" s="69">
        <f t="shared" ref="Q143:Q206" si="42">ROUND(R143*$F$10,0)</f>
        <v>0</v>
      </c>
      <c r="R143" s="62">
        <f t="shared" ref="R143:R206" si="43">SUM(AG143:AR143)</f>
        <v>0</v>
      </c>
      <c r="S143" s="153"/>
      <c r="T143" s="118" t="str">
        <f t="shared" si="38"/>
        <v/>
      </c>
      <c r="U143" s="154"/>
      <c r="V143" s="154"/>
      <c r="W143" s="154"/>
      <c r="X143" s="154"/>
      <c r="Y143" s="154"/>
      <c r="Z143" s="154"/>
      <c r="AA143" s="154"/>
      <c r="AB143" s="154"/>
      <c r="AC143" s="154"/>
      <c r="AD143" s="154"/>
      <c r="AE143" s="154"/>
      <c r="AF143" s="154"/>
      <c r="AG143" s="63">
        <f t="shared" ref="AG143:AG206" si="44">ROUND((U143*$C$7)/$C$8,0)</f>
        <v>0</v>
      </c>
      <c r="AH143" s="56">
        <f t="shared" ref="AH143:AH206" si="45">ROUND((V143*$C$7)/$C$8,0)</f>
        <v>0</v>
      </c>
      <c r="AI143" s="56">
        <f t="shared" ref="AI143:AI206" si="46">ROUND((W143*$C$7)/$C$8,0)</f>
        <v>0</v>
      </c>
      <c r="AJ143" s="56">
        <f t="shared" ref="AJ143:AJ206" si="47">ROUND((X143*$C$7)/$C$8,0)</f>
        <v>0</v>
      </c>
      <c r="AK143" s="56">
        <f t="shared" ref="AK143:AK206" si="48">ROUND((Y143*$C$7)/$C$8,0)</f>
        <v>0</v>
      </c>
      <c r="AL143" s="56">
        <f t="shared" ref="AL143:AL206" si="49">ROUND((Z143*$C$7)/$C$8,0)</f>
        <v>0</v>
      </c>
      <c r="AM143" s="56">
        <f t="shared" ref="AM143:AM206" si="50">ROUND((AA143*$C$7)/$C$8,0)</f>
        <v>0</v>
      </c>
      <c r="AN143" s="56">
        <f t="shared" ref="AN143:AN206" si="51">ROUND((AB143*$C$7)/$C$8,0)</f>
        <v>0</v>
      </c>
      <c r="AO143" s="56">
        <f t="shared" ref="AO143:AO206" si="52">ROUND((AC143*$C$7)/$C$8,0)</f>
        <v>0</v>
      </c>
      <c r="AP143" s="56">
        <f t="shared" ref="AP143:AP206" si="53">ROUND((AD143*$C$7)/$C$8,0)</f>
        <v>0</v>
      </c>
      <c r="AQ143" s="56">
        <f t="shared" ref="AQ143:AQ206" si="54">ROUND((AE143*$C$7)/$C$8,0)</f>
        <v>0</v>
      </c>
      <c r="AR143" s="86">
        <f t="shared" ref="AR143:AR206" si="55">ROUND((AF143*$C$7)/$C$8,0)</f>
        <v>0</v>
      </c>
    </row>
    <row r="144" spans="1:44" x14ac:dyDescent="0.25">
      <c r="A144" s="178"/>
      <c r="B144" s="55" t="str">
        <f>_xlfn.IFNA(VLOOKUP(A144,'Ajánlatkérő(k) adatai'!$B$4:$C$205,2,0),"")</f>
        <v/>
      </c>
      <c r="C144" s="178"/>
      <c r="D144" s="55" t="str">
        <f>_xlfn.IFNA(VLOOKUP(C144,'Számlafizető(k) adatai'!$C$4:$D$203,2,0),"")</f>
        <v/>
      </c>
      <c r="E144" s="55" t="str">
        <f>_xlfn.IFNA(VLOOKUP(C144,'Számlafizető(k) adatai'!$C$4:$M$203,11,0),"")</f>
        <v/>
      </c>
      <c r="F144" s="178"/>
      <c r="G144" s="178"/>
      <c r="H144" s="178"/>
      <c r="I144" s="55" t="str">
        <f>IF(F144="","",VLOOKUP(LEFT(F144,5),'Technikai cellák'!B:C,2,0))</f>
        <v/>
      </c>
      <c r="J144" s="55" t="str">
        <f>IF(F144="","",VLOOKUP(I144,'Technikai cellák'!$C$1:$D$12,2,0))</f>
        <v/>
      </c>
      <c r="K144" s="179"/>
      <c r="L144" s="67" t="str">
        <f t="shared" si="39"/>
        <v/>
      </c>
      <c r="M144" s="68">
        <f t="shared" si="40"/>
        <v>0</v>
      </c>
      <c r="N144" s="66">
        <f t="shared" si="41"/>
        <v>0</v>
      </c>
      <c r="O144" s="152"/>
      <c r="P144" s="172">
        <f t="shared" ref="P144:P207" si="56">ROUND((IF(K144&lt;100,0,K144*$C$7)/$C$8),0)</f>
        <v>0</v>
      </c>
      <c r="Q144" s="69">
        <f t="shared" si="42"/>
        <v>0</v>
      </c>
      <c r="R144" s="62">
        <f t="shared" si="43"/>
        <v>0</v>
      </c>
      <c r="S144" s="153"/>
      <c r="T144" s="118" t="str">
        <f t="shared" si="38"/>
        <v/>
      </c>
      <c r="U144" s="154"/>
      <c r="V144" s="154"/>
      <c r="W144" s="154"/>
      <c r="X144" s="154"/>
      <c r="Y144" s="154"/>
      <c r="Z144" s="154"/>
      <c r="AA144" s="154"/>
      <c r="AB144" s="154"/>
      <c r="AC144" s="154"/>
      <c r="AD144" s="154"/>
      <c r="AE144" s="154"/>
      <c r="AF144" s="154"/>
      <c r="AG144" s="63">
        <f t="shared" si="44"/>
        <v>0</v>
      </c>
      <c r="AH144" s="56">
        <f t="shared" si="45"/>
        <v>0</v>
      </c>
      <c r="AI144" s="56">
        <f t="shared" si="46"/>
        <v>0</v>
      </c>
      <c r="AJ144" s="56">
        <f t="shared" si="47"/>
        <v>0</v>
      </c>
      <c r="AK144" s="56">
        <f t="shared" si="48"/>
        <v>0</v>
      </c>
      <c r="AL144" s="56">
        <f t="shared" si="49"/>
        <v>0</v>
      </c>
      <c r="AM144" s="56">
        <f t="shared" si="50"/>
        <v>0</v>
      </c>
      <c r="AN144" s="56">
        <f t="shared" si="51"/>
        <v>0</v>
      </c>
      <c r="AO144" s="56">
        <f t="shared" si="52"/>
        <v>0</v>
      </c>
      <c r="AP144" s="56">
        <f t="shared" si="53"/>
        <v>0</v>
      </c>
      <c r="AQ144" s="56">
        <f t="shared" si="54"/>
        <v>0</v>
      </c>
      <c r="AR144" s="86">
        <f t="shared" si="55"/>
        <v>0</v>
      </c>
    </row>
    <row r="145" spans="1:44" x14ac:dyDescent="0.25">
      <c r="A145" s="178"/>
      <c r="B145" s="55" t="str">
        <f>_xlfn.IFNA(VLOOKUP(A145,'Ajánlatkérő(k) adatai'!$B$4:$C$205,2,0),"")</f>
        <v/>
      </c>
      <c r="C145" s="178"/>
      <c r="D145" s="55" t="str">
        <f>_xlfn.IFNA(VLOOKUP(C145,'Számlafizető(k) adatai'!$C$4:$D$203,2,0),"")</f>
        <v/>
      </c>
      <c r="E145" s="55" t="str">
        <f>_xlfn.IFNA(VLOOKUP(C145,'Számlafizető(k) adatai'!$C$4:$M$203,11,0),"")</f>
        <v/>
      </c>
      <c r="F145" s="178"/>
      <c r="G145" s="178"/>
      <c r="H145" s="178"/>
      <c r="I145" s="55" t="str">
        <f>IF(F145="","",VLOOKUP(LEFT(F145,5),'Technikai cellák'!B:C,2,0))</f>
        <v/>
      </c>
      <c r="J145" s="55" t="str">
        <f>IF(F145="","",VLOOKUP(I145,'Technikai cellák'!$C$1:$D$12,2,0))</f>
        <v/>
      </c>
      <c r="K145" s="179"/>
      <c r="L145" s="67" t="str">
        <f t="shared" si="39"/>
        <v/>
      </c>
      <c r="M145" s="68">
        <f t="shared" si="40"/>
        <v>0</v>
      </c>
      <c r="N145" s="66">
        <f t="shared" si="41"/>
        <v>0</v>
      </c>
      <c r="O145" s="152"/>
      <c r="P145" s="172">
        <f t="shared" si="56"/>
        <v>0</v>
      </c>
      <c r="Q145" s="69">
        <f t="shared" si="42"/>
        <v>0</v>
      </c>
      <c r="R145" s="62">
        <f t="shared" si="43"/>
        <v>0</v>
      </c>
      <c r="S145" s="153"/>
      <c r="T145" s="118" t="str">
        <f t="shared" si="38"/>
        <v/>
      </c>
      <c r="U145" s="154"/>
      <c r="V145" s="154"/>
      <c r="W145" s="154"/>
      <c r="X145" s="154"/>
      <c r="Y145" s="154"/>
      <c r="Z145" s="154"/>
      <c r="AA145" s="154"/>
      <c r="AB145" s="154"/>
      <c r="AC145" s="154"/>
      <c r="AD145" s="154"/>
      <c r="AE145" s="154"/>
      <c r="AF145" s="154"/>
      <c r="AG145" s="63">
        <f t="shared" si="44"/>
        <v>0</v>
      </c>
      <c r="AH145" s="56">
        <f t="shared" si="45"/>
        <v>0</v>
      </c>
      <c r="AI145" s="56">
        <f t="shared" si="46"/>
        <v>0</v>
      </c>
      <c r="AJ145" s="56">
        <f t="shared" si="47"/>
        <v>0</v>
      </c>
      <c r="AK145" s="56">
        <f t="shared" si="48"/>
        <v>0</v>
      </c>
      <c r="AL145" s="56">
        <f t="shared" si="49"/>
        <v>0</v>
      </c>
      <c r="AM145" s="56">
        <f t="shared" si="50"/>
        <v>0</v>
      </c>
      <c r="AN145" s="56">
        <f t="shared" si="51"/>
        <v>0</v>
      </c>
      <c r="AO145" s="56">
        <f t="shared" si="52"/>
        <v>0</v>
      </c>
      <c r="AP145" s="56">
        <f t="shared" si="53"/>
        <v>0</v>
      </c>
      <c r="AQ145" s="56">
        <f t="shared" si="54"/>
        <v>0</v>
      </c>
      <c r="AR145" s="86">
        <f t="shared" si="55"/>
        <v>0</v>
      </c>
    </row>
    <row r="146" spans="1:44" x14ac:dyDescent="0.25">
      <c r="A146" s="178"/>
      <c r="B146" s="55" t="str">
        <f>_xlfn.IFNA(VLOOKUP(A146,'Ajánlatkérő(k) adatai'!$B$4:$C$205,2,0),"")</f>
        <v/>
      </c>
      <c r="C146" s="178"/>
      <c r="D146" s="55" t="str">
        <f>_xlfn.IFNA(VLOOKUP(C146,'Számlafizető(k) adatai'!$C$4:$D$203,2,0),"")</f>
        <v/>
      </c>
      <c r="E146" s="55" t="str">
        <f>_xlfn.IFNA(VLOOKUP(C146,'Számlafizető(k) adatai'!$C$4:$M$203,11,0),"")</f>
        <v/>
      </c>
      <c r="F146" s="178"/>
      <c r="G146" s="178"/>
      <c r="H146" s="178"/>
      <c r="I146" s="55" t="str">
        <f>IF(F146="","",VLOOKUP(LEFT(F146,5),'Technikai cellák'!B:C,2,0))</f>
        <v/>
      </c>
      <c r="J146" s="55" t="str">
        <f>IF(F146="","",VLOOKUP(I146,'Technikai cellák'!$C$1:$D$12,2,0))</f>
        <v/>
      </c>
      <c r="K146" s="179"/>
      <c r="L146" s="67" t="str">
        <f t="shared" si="39"/>
        <v/>
      </c>
      <c r="M146" s="68">
        <f t="shared" si="40"/>
        <v>0</v>
      </c>
      <c r="N146" s="66">
        <f t="shared" si="41"/>
        <v>0</v>
      </c>
      <c r="O146" s="152"/>
      <c r="P146" s="172">
        <f t="shared" si="56"/>
        <v>0</v>
      </c>
      <c r="Q146" s="69">
        <f t="shared" si="42"/>
        <v>0</v>
      </c>
      <c r="R146" s="62">
        <f t="shared" si="43"/>
        <v>0</v>
      </c>
      <c r="S146" s="153"/>
      <c r="T146" s="118" t="str">
        <f t="shared" ref="T146:T209" si="57">IF(S146="","",IF((DAYS360(S146,$C$4,TRUE))/30&lt;0,"",(DAYS360(S146,$C$4,))/30))</f>
        <v/>
      </c>
      <c r="U146" s="154"/>
      <c r="V146" s="154"/>
      <c r="W146" s="154"/>
      <c r="X146" s="154"/>
      <c r="Y146" s="154"/>
      <c r="Z146" s="154"/>
      <c r="AA146" s="154"/>
      <c r="AB146" s="154"/>
      <c r="AC146" s="154"/>
      <c r="AD146" s="154"/>
      <c r="AE146" s="154"/>
      <c r="AF146" s="154"/>
      <c r="AG146" s="63">
        <f t="shared" si="44"/>
        <v>0</v>
      </c>
      <c r="AH146" s="56">
        <f t="shared" si="45"/>
        <v>0</v>
      </c>
      <c r="AI146" s="56">
        <f t="shared" si="46"/>
        <v>0</v>
      </c>
      <c r="AJ146" s="56">
        <f t="shared" si="47"/>
        <v>0</v>
      </c>
      <c r="AK146" s="56">
        <f t="shared" si="48"/>
        <v>0</v>
      </c>
      <c r="AL146" s="56">
        <f t="shared" si="49"/>
        <v>0</v>
      </c>
      <c r="AM146" s="56">
        <f t="shared" si="50"/>
        <v>0</v>
      </c>
      <c r="AN146" s="56">
        <f t="shared" si="51"/>
        <v>0</v>
      </c>
      <c r="AO146" s="56">
        <f t="shared" si="52"/>
        <v>0</v>
      </c>
      <c r="AP146" s="56">
        <f t="shared" si="53"/>
        <v>0</v>
      </c>
      <c r="AQ146" s="56">
        <f t="shared" si="54"/>
        <v>0</v>
      </c>
      <c r="AR146" s="86">
        <f t="shared" si="55"/>
        <v>0</v>
      </c>
    </row>
    <row r="147" spans="1:44" x14ac:dyDescent="0.25">
      <c r="A147" s="178"/>
      <c r="B147" s="55" t="str">
        <f>_xlfn.IFNA(VLOOKUP(A147,'Ajánlatkérő(k) adatai'!$B$4:$C$205,2,0),"")</f>
        <v/>
      </c>
      <c r="C147" s="178"/>
      <c r="D147" s="55" t="str">
        <f>_xlfn.IFNA(VLOOKUP(C147,'Számlafizető(k) adatai'!$C$4:$D$203,2,0),"")</f>
        <v/>
      </c>
      <c r="E147" s="55" t="str">
        <f>_xlfn.IFNA(VLOOKUP(C147,'Számlafizető(k) adatai'!$C$4:$M$203,11,0),"")</f>
        <v/>
      </c>
      <c r="F147" s="178"/>
      <c r="G147" s="178"/>
      <c r="H147" s="178"/>
      <c r="I147" s="55" t="str">
        <f>IF(F147="","",VLOOKUP(LEFT(F147,5),'Technikai cellák'!B:C,2,0))</f>
        <v/>
      </c>
      <c r="J147" s="55" t="str">
        <f>IF(F147="","",VLOOKUP(I147,'Technikai cellák'!$C$1:$D$12,2,0))</f>
        <v/>
      </c>
      <c r="K147" s="179"/>
      <c r="L147" s="67" t="str">
        <f t="shared" si="39"/>
        <v/>
      </c>
      <c r="M147" s="68">
        <f t="shared" si="40"/>
        <v>0</v>
      </c>
      <c r="N147" s="66">
        <f t="shared" si="41"/>
        <v>0</v>
      </c>
      <c r="O147" s="152"/>
      <c r="P147" s="172">
        <f t="shared" si="56"/>
        <v>0</v>
      </c>
      <c r="Q147" s="69">
        <f t="shared" si="42"/>
        <v>0</v>
      </c>
      <c r="R147" s="62">
        <f t="shared" si="43"/>
        <v>0</v>
      </c>
      <c r="S147" s="153"/>
      <c r="T147" s="118" t="str">
        <f t="shared" si="57"/>
        <v/>
      </c>
      <c r="U147" s="154"/>
      <c r="V147" s="154"/>
      <c r="W147" s="154"/>
      <c r="X147" s="154"/>
      <c r="Y147" s="154"/>
      <c r="Z147" s="154"/>
      <c r="AA147" s="154"/>
      <c r="AB147" s="154"/>
      <c r="AC147" s="154"/>
      <c r="AD147" s="154"/>
      <c r="AE147" s="154"/>
      <c r="AF147" s="154"/>
      <c r="AG147" s="63">
        <f t="shared" si="44"/>
        <v>0</v>
      </c>
      <c r="AH147" s="56">
        <f t="shared" si="45"/>
        <v>0</v>
      </c>
      <c r="AI147" s="56">
        <f t="shared" si="46"/>
        <v>0</v>
      </c>
      <c r="AJ147" s="56">
        <f t="shared" si="47"/>
        <v>0</v>
      </c>
      <c r="AK147" s="56">
        <f t="shared" si="48"/>
        <v>0</v>
      </c>
      <c r="AL147" s="56">
        <f t="shared" si="49"/>
        <v>0</v>
      </c>
      <c r="AM147" s="56">
        <f t="shared" si="50"/>
        <v>0</v>
      </c>
      <c r="AN147" s="56">
        <f t="shared" si="51"/>
        <v>0</v>
      </c>
      <c r="AO147" s="56">
        <f t="shared" si="52"/>
        <v>0</v>
      </c>
      <c r="AP147" s="56">
        <f t="shared" si="53"/>
        <v>0</v>
      </c>
      <c r="AQ147" s="56">
        <f t="shared" si="54"/>
        <v>0</v>
      </c>
      <c r="AR147" s="86">
        <f t="shared" si="55"/>
        <v>0</v>
      </c>
    </row>
    <row r="148" spans="1:44" x14ac:dyDescent="0.25">
      <c r="A148" s="178"/>
      <c r="B148" s="55" t="str">
        <f>_xlfn.IFNA(VLOOKUP(A148,'Ajánlatkérő(k) adatai'!$B$4:$C$205,2,0),"")</f>
        <v/>
      </c>
      <c r="C148" s="178"/>
      <c r="D148" s="55" t="str">
        <f>_xlfn.IFNA(VLOOKUP(C148,'Számlafizető(k) adatai'!$C$4:$D$203,2,0),"")</f>
        <v/>
      </c>
      <c r="E148" s="55" t="str">
        <f>_xlfn.IFNA(VLOOKUP(C148,'Számlafizető(k) adatai'!$C$4:$M$203,11,0),"")</f>
        <v/>
      </c>
      <c r="F148" s="178"/>
      <c r="G148" s="178"/>
      <c r="H148" s="178"/>
      <c r="I148" s="55" t="str">
        <f>IF(F148="","",VLOOKUP(LEFT(F148,5),'Technikai cellák'!B:C,2,0))</f>
        <v/>
      </c>
      <c r="J148" s="55" t="str">
        <f>IF(F148="","",VLOOKUP(I148,'Technikai cellák'!$C$1:$D$12,2,0))</f>
        <v/>
      </c>
      <c r="K148" s="179"/>
      <c r="L148" s="67" t="str">
        <f t="shared" si="39"/>
        <v/>
      </c>
      <c r="M148" s="68">
        <f t="shared" si="40"/>
        <v>0</v>
      </c>
      <c r="N148" s="66">
        <f t="shared" si="41"/>
        <v>0</v>
      </c>
      <c r="O148" s="152"/>
      <c r="P148" s="172">
        <f t="shared" si="56"/>
        <v>0</v>
      </c>
      <c r="Q148" s="69">
        <f t="shared" si="42"/>
        <v>0</v>
      </c>
      <c r="R148" s="62">
        <f t="shared" si="43"/>
        <v>0</v>
      </c>
      <c r="S148" s="153"/>
      <c r="T148" s="118" t="str">
        <f t="shared" si="57"/>
        <v/>
      </c>
      <c r="U148" s="154"/>
      <c r="V148" s="154"/>
      <c r="W148" s="154"/>
      <c r="X148" s="154"/>
      <c r="Y148" s="154"/>
      <c r="Z148" s="154"/>
      <c r="AA148" s="154"/>
      <c r="AB148" s="154"/>
      <c r="AC148" s="154"/>
      <c r="AD148" s="154"/>
      <c r="AE148" s="154"/>
      <c r="AF148" s="154"/>
      <c r="AG148" s="63">
        <f t="shared" si="44"/>
        <v>0</v>
      </c>
      <c r="AH148" s="56">
        <f t="shared" si="45"/>
        <v>0</v>
      </c>
      <c r="AI148" s="56">
        <f t="shared" si="46"/>
        <v>0</v>
      </c>
      <c r="AJ148" s="56">
        <f t="shared" si="47"/>
        <v>0</v>
      </c>
      <c r="AK148" s="56">
        <f t="shared" si="48"/>
        <v>0</v>
      </c>
      <c r="AL148" s="56">
        <f t="shared" si="49"/>
        <v>0</v>
      </c>
      <c r="AM148" s="56">
        <f t="shared" si="50"/>
        <v>0</v>
      </c>
      <c r="AN148" s="56">
        <f t="shared" si="51"/>
        <v>0</v>
      </c>
      <c r="AO148" s="56">
        <f t="shared" si="52"/>
        <v>0</v>
      </c>
      <c r="AP148" s="56">
        <f t="shared" si="53"/>
        <v>0</v>
      </c>
      <c r="AQ148" s="56">
        <f t="shared" si="54"/>
        <v>0</v>
      </c>
      <c r="AR148" s="86">
        <f t="shared" si="55"/>
        <v>0</v>
      </c>
    </row>
    <row r="149" spans="1:44" x14ac:dyDescent="0.25">
      <c r="A149" s="178"/>
      <c r="B149" s="55" t="str">
        <f>_xlfn.IFNA(VLOOKUP(A149,'Ajánlatkérő(k) adatai'!$B$4:$C$205,2,0),"")</f>
        <v/>
      </c>
      <c r="C149" s="178"/>
      <c r="D149" s="55" t="str">
        <f>_xlfn.IFNA(VLOOKUP(C149,'Számlafizető(k) adatai'!$C$4:$D$203,2,0),"")</f>
        <v/>
      </c>
      <c r="E149" s="55" t="str">
        <f>_xlfn.IFNA(VLOOKUP(C149,'Számlafizető(k) adatai'!$C$4:$M$203,11,0),"")</f>
        <v/>
      </c>
      <c r="F149" s="178"/>
      <c r="G149" s="178"/>
      <c r="H149" s="178"/>
      <c r="I149" s="55" t="str">
        <f>IF(F149="","",VLOOKUP(LEFT(F149,5),'Technikai cellák'!B:C,2,0))</f>
        <v/>
      </c>
      <c r="J149" s="55" t="str">
        <f>IF(F149="","",VLOOKUP(I149,'Technikai cellák'!$C$1:$D$12,2,0))</f>
        <v/>
      </c>
      <c r="K149" s="179"/>
      <c r="L149" s="67" t="str">
        <f t="shared" si="39"/>
        <v/>
      </c>
      <c r="M149" s="68">
        <f t="shared" si="40"/>
        <v>0</v>
      </c>
      <c r="N149" s="66">
        <f t="shared" si="41"/>
        <v>0</v>
      </c>
      <c r="O149" s="152"/>
      <c r="P149" s="172">
        <f t="shared" si="56"/>
        <v>0</v>
      </c>
      <c r="Q149" s="69">
        <f t="shared" si="42"/>
        <v>0</v>
      </c>
      <c r="R149" s="62">
        <f t="shared" si="43"/>
        <v>0</v>
      </c>
      <c r="S149" s="153"/>
      <c r="T149" s="118" t="str">
        <f t="shared" si="57"/>
        <v/>
      </c>
      <c r="U149" s="154"/>
      <c r="V149" s="154"/>
      <c r="W149" s="154"/>
      <c r="X149" s="154"/>
      <c r="Y149" s="154"/>
      <c r="Z149" s="154"/>
      <c r="AA149" s="154"/>
      <c r="AB149" s="154"/>
      <c r="AC149" s="154"/>
      <c r="AD149" s="154"/>
      <c r="AE149" s="154"/>
      <c r="AF149" s="154"/>
      <c r="AG149" s="63">
        <f t="shared" si="44"/>
        <v>0</v>
      </c>
      <c r="AH149" s="56">
        <f t="shared" si="45"/>
        <v>0</v>
      </c>
      <c r="AI149" s="56">
        <f t="shared" si="46"/>
        <v>0</v>
      </c>
      <c r="AJ149" s="56">
        <f t="shared" si="47"/>
        <v>0</v>
      </c>
      <c r="AK149" s="56">
        <f t="shared" si="48"/>
        <v>0</v>
      </c>
      <c r="AL149" s="56">
        <f t="shared" si="49"/>
        <v>0</v>
      </c>
      <c r="AM149" s="56">
        <f t="shared" si="50"/>
        <v>0</v>
      </c>
      <c r="AN149" s="56">
        <f t="shared" si="51"/>
        <v>0</v>
      </c>
      <c r="AO149" s="56">
        <f t="shared" si="52"/>
        <v>0</v>
      </c>
      <c r="AP149" s="56">
        <f t="shared" si="53"/>
        <v>0</v>
      </c>
      <c r="AQ149" s="56">
        <f t="shared" si="54"/>
        <v>0</v>
      </c>
      <c r="AR149" s="86">
        <f t="shared" si="55"/>
        <v>0</v>
      </c>
    </row>
    <row r="150" spans="1:44" x14ac:dyDescent="0.25">
      <c r="A150" s="178"/>
      <c r="B150" s="55" t="str">
        <f>_xlfn.IFNA(VLOOKUP(A150,'Ajánlatkérő(k) adatai'!$B$4:$C$205,2,0),"")</f>
        <v/>
      </c>
      <c r="C150" s="178"/>
      <c r="D150" s="55" t="str">
        <f>_xlfn.IFNA(VLOOKUP(C150,'Számlafizető(k) adatai'!$C$4:$D$203,2,0),"")</f>
        <v/>
      </c>
      <c r="E150" s="55" t="str">
        <f>_xlfn.IFNA(VLOOKUP(C150,'Számlafizető(k) adatai'!$C$4:$M$203,11,0),"")</f>
        <v/>
      </c>
      <c r="F150" s="178"/>
      <c r="G150" s="178"/>
      <c r="H150" s="178"/>
      <c r="I150" s="55" t="str">
        <f>IF(F150="","",VLOOKUP(LEFT(F150,5),'Technikai cellák'!B:C,2,0))</f>
        <v/>
      </c>
      <c r="J150" s="55" t="str">
        <f>IF(F150="","",VLOOKUP(I150,'Technikai cellák'!$C$1:$D$12,2,0))</f>
        <v/>
      </c>
      <c r="K150" s="179"/>
      <c r="L150" s="67" t="str">
        <f t="shared" si="39"/>
        <v/>
      </c>
      <c r="M150" s="68">
        <f t="shared" si="40"/>
        <v>0</v>
      </c>
      <c r="N150" s="66">
        <f t="shared" si="41"/>
        <v>0</v>
      </c>
      <c r="O150" s="152"/>
      <c r="P150" s="172">
        <f t="shared" si="56"/>
        <v>0</v>
      </c>
      <c r="Q150" s="69">
        <f t="shared" si="42"/>
        <v>0</v>
      </c>
      <c r="R150" s="62">
        <f t="shared" si="43"/>
        <v>0</v>
      </c>
      <c r="S150" s="153"/>
      <c r="T150" s="118" t="str">
        <f t="shared" si="57"/>
        <v/>
      </c>
      <c r="U150" s="154"/>
      <c r="V150" s="154"/>
      <c r="W150" s="154"/>
      <c r="X150" s="154"/>
      <c r="Y150" s="154"/>
      <c r="Z150" s="154"/>
      <c r="AA150" s="154"/>
      <c r="AB150" s="154"/>
      <c r="AC150" s="154"/>
      <c r="AD150" s="154"/>
      <c r="AE150" s="154"/>
      <c r="AF150" s="154"/>
      <c r="AG150" s="63">
        <f t="shared" si="44"/>
        <v>0</v>
      </c>
      <c r="AH150" s="56">
        <f t="shared" si="45"/>
        <v>0</v>
      </c>
      <c r="AI150" s="56">
        <f t="shared" si="46"/>
        <v>0</v>
      </c>
      <c r="AJ150" s="56">
        <f t="shared" si="47"/>
        <v>0</v>
      </c>
      <c r="AK150" s="56">
        <f t="shared" si="48"/>
        <v>0</v>
      </c>
      <c r="AL150" s="56">
        <f t="shared" si="49"/>
        <v>0</v>
      </c>
      <c r="AM150" s="56">
        <f t="shared" si="50"/>
        <v>0</v>
      </c>
      <c r="AN150" s="56">
        <f t="shared" si="51"/>
        <v>0</v>
      </c>
      <c r="AO150" s="56">
        <f t="shared" si="52"/>
        <v>0</v>
      </c>
      <c r="AP150" s="56">
        <f t="shared" si="53"/>
        <v>0</v>
      </c>
      <c r="AQ150" s="56">
        <f t="shared" si="54"/>
        <v>0</v>
      </c>
      <c r="AR150" s="86">
        <f t="shared" si="55"/>
        <v>0</v>
      </c>
    </row>
    <row r="151" spans="1:44" x14ac:dyDescent="0.25">
      <c r="A151" s="178"/>
      <c r="B151" s="55" t="str">
        <f>_xlfn.IFNA(VLOOKUP(A151,'Ajánlatkérő(k) adatai'!$B$4:$C$205,2,0),"")</f>
        <v/>
      </c>
      <c r="C151" s="178"/>
      <c r="D151" s="55" t="str">
        <f>_xlfn.IFNA(VLOOKUP(C151,'Számlafizető(k) adatai'!$C$4:$D$203,2,0),"")</f>
        <v/>
      </c>
      <c r="E151" s="55" t="str">
        <f>_xlfn.IFNA(VLOOKUP(C151,'Számlafizető(k) adatai'!$C$4:$M$203,11,0),"")</f>
        <v/>
      </c>
      <c r="F151" s="178"/>
      <c r="G151" s="178"/>
      <c r="H151" s="178"/>
      <c r="I151" s="55" t="str">
        <f>IF(F151="","",VLOOKUP(LEFT(F151,5),'Technikai cellák'!B:C,2,0))</f>
        <v/>
      </c>
      <c r="J151" s="55" t="str">
        <f>IF(F151="","",VLOOKUP(I151,'Technikai cellák'!$C$1:$D$12,2,0))</f>
        <v/>
      </c>
      <c r="K151" s="179"/>
      <c r="L151" s="67" t="str">
        <f t="shared" si="39"/>
        <v/>
      </c>
      <c r="M151" s="68">
        <f t="shared" si="40"/>
        <v>0</v>
      </c>
      <c r="N151" s="66">
        <f t="shared" si="41"/>
        <v>0</v>
      </c>
      <c r="O151" s="152"/>
      <c r="P151" s="172">
        <f t="shared" si="56"/>
        <v>0</v>
      </c>
      <c r="Q151" s="69">
        <f t="shared" si="42"/>
        <v>0</v>
      </c>
      <c r="R151" s="62">
        <f t="shared" si="43"/>
        <v>0</v>
      </c>
      <c r="S151" s="153"/>
      <c r="T151" s="118" t="str">
        <f t="shared" si="57"/>
        <v/>
      </c>
      <c r="U151" s="154"/>
      <c r="V151" s="154"/>
      <c r="W151" s="154"/>
      <c r="X151" s="154"/>
      <c r="Y151" s="154"/>
      <c r="Z151" s="154"/>
      <c r="AA151" s="154"/>
      <c r="AB151" s="154"/>
      <c r="AC151" s="154"/>
      <c r="AD151" s="154"/>
      <c r="AE151" s="154"/>
      <c r="AF151" s="154"/>
      <c r="AG151" s="63">
        <f t="shared" si="44"/>
        <v>0</v>
      </c>
      <c r="AH151" s="56">
        <f t="shared" si="45"/>
        <v>0</v>
      </c>
      <c r="AI151" s="56">
        <f t="shared" si="46"/>
        <v>0</v>
      </c>
      <c r="AJ151" s="56">
        <f t="shared" si="47"/>
        <v>0</v>
      </c>
      <c r="AK151" s="56">
        <f t="shared" si="48"/>
        <v>0</v>
      </c>
      <c r="AL151" s="56">
        <f t="shared" si="49"/>
        <v>0</v>
      </c>
      <c r="AM151" s="56">
        <f t="shared" si="50"/>
        <v>0</v>
      </c>
      <c r="AN151" s="56">
        <f t="shared" si="51"/>
        <v>0</v>
      </c>
      <c r="AO151" s="56">
        <f t="shared" si="52"/>
        <v>0</v>
      </c>
      <c r="AP151" s="56">
        <f t="shared" si="53"/>
        <v>0</v>
      </c>
      <c r="AQ151" s="56">
        <f t="shared" si="54"/>
        <v>0</v>
      </c>
      <c r="AR151" s="86">
        <f t="shared" si="55"/>
        <v>0</v>
      </c>
    </row>
    <row r="152" spans="1:44" x14ac:dyDescent="0.25">
      <c r="A152" s="178"/>
      <c r="B152" s="55" t="str">
        <f>_xlfn.IFNA(VLOOKUP(A152,'Ajánlatkérő(k) adatai'!$B$4:$C$205,2,0),"")</f>
        <v/>
      </c>
      <c r="C152" s="178"/>
      <c r="D152" s="55" t="str">
        <f>_xlfn.IFNA(VLOOKUP(C152,'Számlafizető(k) adatai'!$C$4:$D$203,2,0),"")</f>
        <v/>
      </c>
      <c r="E152" s="55" t="str">
        <f>_xlfn.IFNA(VLOOKUP(C152,'Számlafizető(k) adatai'!$C$4:$M$203,11,0),"")</f>
        <v/>
      </c>
      <c r="F152" s="178"/>
      <c r="G152" s="178"/>
      <c r="H152" s="178"/>
      <c r="I152" s="55" t="str">
        <f>IF(F152="","",VLOOKUP(LEFT(F152,5),'Technikai cellák'!B:C,2,0))</f>
        <v/>
      </c>
      <c r="J152" s="55" t="str">
        <f>IF(F152="","",VLOOKUP(I152,'Technikai cellák'!$C$1:$D$12,2,0))</f>
        <v/>
      </c>
      <c r="K152" s="179"/>
      <c r="L152" s="67" t="str">
        <f t="shared" si="39"/>
        <v/>
      </c>
      <c r="M152" s="68">
        <f t="shared" si="40"/>
        <v>0</v>
      </c>
      <c r="N152" s="66">
        <f t="shared" si="41"/>
        <v>0</v>
      </c>
      <c r="O152" s="152"/>
      <c r="P152" s="172">
        <f t="shared" si="56"/>
        <v>0</v>
      </c>
      <c r="Q152" s="69">
        <f t="shared" si="42"/>
        <v>0</v>
      </c>
      <c r="R152" s="62">
        <f t="shared" si="43"/>
        <v>0</v>
      </c>
      <c r="S152" s="153"/>
      <c r="T152" s="118" t="str">
        <f t="shared" si="57"/>
        <v/>
      </c>
      <c r="U152" s="154"/>
      <c r="V152" s="154"/>
      <c r="W152" s="154"/>
      <c r="X152" s="154"/>
      <c r="Y152" s="154"/>
      <c r="Z152" s="154"/>
      <c r="AA152" s="154"/>
      <c r="AB152" s="154"/>
      <c r="AC152" s="154"/>
      <c r="AD152" s="154"/>
      <c r="AE152" s="154"/>
      <c r="AF152" s="154"/>
      <c r="AG152" s="63">
        <f t="shared" si="44"/>
        <v>0</v>
      </c>
      <c r="AH152" s="56">
        <f t="shared" si="45"/>
        <v>0</v>
      </c>
      <c r="AI152" s="56">
        <f t="shared" si="46"/>
        <v>0</v>
      </c>
      <c r="AJ152" s="56">
        <f t="shared" si="47"/>
        <v>0</v>
      </c>
      <c r="AK152" s="56">
        <f t="shared" si="48"/>
        <v>0</v>
      </c>
      <c r="AL152" s="56">
        <f t="shared" si="49"/>
        <v>0</v>
      </c>
      <c r="AM152" s="56">
        <f t="shared" si="50"/>
        <v>0</v>
      </c>
      <c r="AN152" s="56">
        <f t="shared" si="51"/>
        <v>0</v>
      </c>
      <c r="AO152" s="56">
        <f t="shared" si="52"/>
        <v>0</v>
      </c>
      <c r="AP152" s="56">
        <f t="shared" si="53"/>
        <v>0</v>
      </c>
      <c r="AQ152" s="56">
        <f t="shared" si="54"/>
        <v>0</v>
      </c>
      <c r="AR152" s="86">
        <f t="shared" si="55"/>
        <v>0</v>
      </c>
    </row>
    <row r="153" spans="1:44" x14ac:dyDescent="0.25">
      <c r="A153" s="178"/>
      <c r="B153" s="55" t="str">
        <f>_xlfn.IFNA(VLOOKUP(A153,'Ajánlatkérő(k) adatai'!$B$4:$C$205,2,0),"")</f>
        <v/>
      </c>
      <c r="C153" s="178"/>
      <c r="D153" s="55" t="str">
        <f>_xlfn.IFNA(VLOOKUP(C153,'Számlafizető(k) adatai'!$C$4:$D$203,2,0),"")</f>
        <v/>
      </c>
      <c r="E153" s="55" t="str">
        <f>_xlfn.IFNA(VLOOKUP(C153,'Számlafizető(k) adatai'!$C$4:$M$203,11,0),"")</f>
        <v/>
      </c>
      <c r="F153" s="178"/>
      <c r="G153" s="178"/>
      <c r="H153" s="178"/>
      <c r="I153" s="55" t="str">
        <f>IF(F153="","",VLOOKUP(LEFT(F153,5),'Technikai cellák'!B:C,2,0))</f>
        <v/>
      </c>
      <c r="J153" s="55" t="str">
        <f>IF(F153="","",VLOOKUP(I153,'Technikai cellák'!$C$1:$D$12,2,0))</f>
        <v/>
      </c>
      <c r="K153" s="179"/>
      <c r="L153" s="67" t="str">
        <f t="shared" si="39"/>
        <v/>
      </c>
      <c r="M153" s="68">
        <f t="shared" si="40"/>
        <v>0</v>
      </c>
      <c r="N153" s="66">
        <f t="shared" si="41"/>
        <v>0</v>
      </c>
      <c r="O153" s="152"/>
      <c r="P153" s="172">
        <f t="shared" si="56"/>
        <v>0</v>
      </c>
      <c r="Q153" s="69">
        <f t="shared" si="42"/>
        <v>0</v>
      </c>
      <c r="R153" s="62">
        <f t="shared" si="43"/>
        <v>0</v>
      </c>
      <c r="S153" s="153"/>
      <c r="T153" s="118" t="str">
        <f t="shared" si="57"/>
        <v/>
      </c>
      <c r="U153" s="154"/>
      <c r="V153" s="154"/>
      <c r="W153" s="154"/>
      <c r="X153" s="154"/>
      <c r="Y153" s="154"/>
      <c r="Z153" s="154"/>
      <c r="AA153" s="154"/>
      <c r="AB153" s="154"/>
      <c r="AC153" s="154"/>
      <c r="AD153" s="154"/>
      <c r="AE153" s="154"/>
      <c r="AF153" s="154"/>
      <c r="AG153" s="63">
        <f t="shared" si="44"/>
        <v>0</v>
      </c>
      <c r="AH153" s="56">
        <f t="shared" si="45"/>
        <v>0</v>
      </c>
      <c r="AI153" s="56">
        <f t="shared" si="46"/>
        <v>0</v>
      </c>
      <c r="AJ153" s="56">
        <f t="shared" si="47"/>
        <v>0</v>
      </c>
      <c r="AK153" s="56">
        <f t="shared" si="48"/>
        <v>0</v>
      </c>
      <c r="AL153" s="56">
        <f t="shared" si="49"/>
        <v>0</v>
      </c>
      <c r="AM153" s="56">
        <f t="shared" si="50"/>
        <v>0</v>
      </c>
      <c r="AN153" s="56">
        <f t="shared" si="51"/>
        <v>0</v>
      </c>
      <c r="AO153" s="56">
        <f t="shared" si="52"/>
        <v>0</v>
      </c>
      <c r="AP153" s="56">
        <f t="shared" si="53"/>
        <v>0</v>
      </c>
      <c r="AQ153" s="56">
        <f t="shared" si="54"/>
        <v>0</v>
      </c>
      <c r="AR153" s="86">
        <f t="shared" si="55"/>
        <v>0</v>
      </c>
    </row>
    <row r="154" spans="1:44" x14ac:dyDescent="0.25">
      <c r="A154" s="178"/>
      <c r="B154" s="55" t="str">
        <f>_xlfn.IFNA(VLOOKUP(A154,'Ajánlatkérő(k) adatai'!$B$4:$C$205,2,0),"")</f>
        <v/>
      </c>
      <c r="C154" s="178"/>
      <c r="D154" s="55" t="str">
        <f>_xlfn.IFNA(VLOOKUP(C154,'Számlafizető(k) adatai'!$C$4:$D$203,2,0),"")</f>
        <v/>
      </c>
      <c r="E154" s="55" t="str">
        <f>_xlfn.IFNA(VLOOKUP(C154,'Számlafizető(k) adatai'!$C$4:$M$203,11,0),"")</f>
        <v/>
      </c>
      <c r="F154" s="178"/>
      <c r="G154" s="178"/>
      <c r="H154" s="178"/>
      <c r="I154" s="55" t="str">
        <f>IF(F154="","",VLOOKUP(LEFT(F154,5),'Technikai cellák'!B:C,2,0))</f>
        <v/>
      </c>
      <c r="J154" s="55" t="str">
        <f>IF(F154="","",VLOOKUP(I154,'Technikai cellák'!$C$1:$D$12,2,0))</f>
        <v/>
      </c>
      <c r="K154" s="179"/>
      <c r="L154" s="67" t="str">
        <f t="shared" si="39"/>
        <v/>
      </c>
      <c r="M154" s="68">
        <f t="shared" si="40"/>
        <v>0</v>
      </c>
      <c r="N154" s="66">
        <f t="shared" si="41"/>
        <v>0</v>
      </c>
      <c r="O154" s="152"/>
      <c r="P154" s="172">
        <f t="shared" si="56"/>
        <v>0</v>
      </c>
      <c r="Q154" s="69">
        <f t="shared" si="42"/>
        <v>0</v>
      </c>
      <c r="R154" s="62">
        <f t="shared" si="43"/>
        <v>0</v>
      </c>
      <c r="S154" s="153"/>
      <c r="T154" s="118" t="str">
        <f t="shared" si="57"/>
        <v/>
      </c>
      <c r="U154" s="154"/>
      <c r="V154" s="154"/>
      <c r="W154" s="154"/>
      <c r="X154" s="154"/>
      <c r="Y154" s="154"/>
      <c r="Z154" s="154"/>
      <c r="AA154" s="154"/>
      <c r="AB154" s="154"/>
      <c r="AC154" s="154"/>
      <c r="AD154" s="154"/>
      <c r="AE154" s="154"/>
      <c r="AF154" s="154"/>
      <c r="AG154" s="63">
        <f t="shared" si="44"/>
        <v>0</v>
      </c>
      <c r="AH154" s="56">
        <f t="shared" si="45"/>
        <v>0</v>
      </c>
      <c r="AI154" s="56">
        <f t="shared" si="46"/>
        <v>0</v>
      </c>
      <c r="AJ154" s="56">
        <f t="shared" si="47"/>
        <v>0</v>
      </c>
      <c r="AK154" s="56">
        <f t="shared" si="48"/>
        <v>0</v>
      </c>
      <c r="AL154" s="56">
        <f t="shared" si="49"/>
        <v>0</v>
      </c>
      <c r="AM154" s="56">
        <f t="shared" si="50"/>
        <v>0</v>
      </c>
      <c r="AN154" s="56">
        <f t="shared" si="51"/>
        <v>0</v>
      </c>
      <c r="AO154" s="56">
        <f t="shared" si="52"/>
        <v>0</v>
      </c>
      <c r="AP154" s="56">
        <f t="shared" si="53"/>
        <v>0</v>
      </c>
      <c r="AQ154" s="56">
        <f t="shared" si="54"/>
        <v>0</v>
      </c>
      <c r="AR154" s="86">
        <f t="shared" si="55"/>
        <v>0</v>
      </c>
    </row>
    <row r="155" spans="1:44" x14ac:dyDescent="0.25">
      <c r="A155" s="178"/>
      <c r="B155" s="55" t="str">
        <f>_xlfn.IFNA(VLOOKUP(A155,'Ajánlatkérő(k) adatai'!$B$4:$C$205,2,0),"")</f>
        <v/>
      </c>
      <c r="C155" s="178"/>
      <c r="D155" s="55" t="str">
        <f>_xlfn.IFNA(VLOOKUP(C155,'Számlafizető(k) adatai'!$C$4:$D$203,2,0),"")</f>
        <v/>
      </c>
      <c r="E155" s="55" t="str">
        <f>_xlfn.IFNA(VLOOKUP(C155,'Számlafizető(k) adatai'!$C$4:$M$203,11,0),"")</f>
        <v/>
      </c>
      <c r="F155" s="178"/>
      <c r="G155" s="178"/>
      <c r="H155" s="178"/>
      <c r="I155" s="55" t="str">
        <f>IF(F155="","",VLOOKUP(LEFT(F155,5),'Technikai cellák'!B:C,2,0))</f>
        <v/>
      </c>
      <c r="J155" s="55" t="str">
        <f>IF(F155="","",VLOOKUP(I155,'Technikai cellák'!$C$1:$D$12,2,0))</f>
        <v/>
      </c>
      <c r="K155" s="179"/>
      <c r="L155" s="67" t="str">
        <f t="shared" si="39"/>
        <v/>
      </c>
      <c r="M155" s="68">
        <f t="shared" si="40"/>
        <v>0</v>
      </c>
      <c r="N155" s="66">
        <f t="shared" si="41"/>
        <v>0</v>
      </c>
      <c r="O155" s="152"/>
      <c r="P155" s="172">
        <f t="shared" si="56"/>
        <v>0</v>
      </c>
      <c r="Q155" s="69">
        <f t="shared" si="42"/>
        <v>0</v>
      </c>
      <c r="R155" s="62">
        <f t="shared" si="43"/>
        <v>0</v>
      </c>
      <c r="S155" s="153"/>
      <c r="T155" s="118" t="str">
        <f t="shared" si="57"/>
        <v/>
      </c>
      <c r="U155" s="154"/>
      <c r="V155" s="154"/>
      <c r="W155" s="154"/>
      <c r="X155" s="154"/>
      <c r="Y155" s="154"/>
      <c r="Z155" s="154"/>
      <c r="AA155" s="154"/>
      <c r="AB155" s="154"/>
      <c r="AC155" s="154"/>
      <c r="AD155" s="154"/>
      <c r="AE155" s="154"/>
      <c r="AF155" s="154"/>
      <c r="AG155" s="63">
        <f t="shared" si="44"/>
        <v>0</v>
      </c>
      <c r="AH155" s="56">
        <f t="shared" si="45"/>
        <v>0</v>
      </c>
      <c r="AI155" s="56">
        <f t="shared" si="46"/>
        <v>0</v>
      </c>
      <c r="AJ155" s="56">
        <f t="shared" si="47"/>
        <v>0</v>
      </c>
      <c r="AK155" s="56">
        <f t="shared" si="48"/>
        <v>0</v>
      </c>
      <c r="AL155" s="56">
        <f t="shared" si="49"/>
        <v>0</v>
      </c>
      <c r="AM155" s="56">
        <f t="shared" si="50"/>
        <v>0</v>
      </c>
      <c r="AN155" s="56">
        <f t="shared" si="51"/>
        <v>0</v>
      </c>
      <c r="AO155" s="56">
        <f t="shared" si="52"/>
        <v>0</v>
      </c>
      <c r="AP155" s="56">
        <f t="shared" si="53"/>
        <v>0</v>
      </c>
      <c r="AQ155" s="56">
        <f t="shared" si="54"/>
        <v>0</v>
      </c>
      <c r="AR155" s="86">
        <f t="shared" si="55"/>
        <v>0</v>
      </c>
    </row>
    <row r="156" spans="1:44" x14ac:dyDescent="0.25">
      <c r="A156" s="178"/>
      <c r="B156" s="55" t="str">
        <f>_xlfn.IFNA(VLOOKUP(A156,'Ajánlatkérő(k) adatai'!$B$4:$C$205,2,0),"")</f>
        <v/>
      </c>
      <c r="C156" s="178"/>
      <c r="D156" s="55" t="str">
        <f>_xlfn.IFNA(VLOOKUP(C156,'Számlafizető(k) adatai'!$C$4:$D$203,2,0),"")</f>
        <v/>
      </c>
      <c r="E156" s="55" t="str">
        <f>_xlfn.IFNA(VLOOKUP(C156,'Számlafizető(k) adatai'!$C$4:$M$203,11,0),"")</f>
        <v/>
      </c>
      <c r="F156" s="178"/>
      <c r="G156" s="178"/>
      <c r="H156" s="178"/>
      <c r="I156" s="55" t="str">
        <f>IF(F156="","",VLOOKUP(LEFT(F156,5),'Technikai cellák'!B:C,2,0))</f>
        <v/>
      </c>
      <c r="J156" s="55" t="str">
        <f>IF(F156="","",VLOOKUP(I156,'Technikai cellák'!$C$1:$D$12,2,0))</f>
        <v/>
      </c>
      <c r="K156" s="179"/>
      <c r="L156" s="67" t="str">
        <f t="shared" si="39"/>
        <v/>
      </c>
      <c r="M156" s="68">
        <f t="shared" si="40"/>
        <v>0</v>
      </c>
      <c r="N156" s="66">
        <f t="shared" si="41"/>
        <v>0</v>
      </c>
      <c r="O156" s="152"/>
      <c r="P156" s="172">
        <f t="shared" si="56"/>
        <v>0</v>
      </c>
      <c r="Q156" s="69">
        <f t="shared" si="42"/>
        <v>0</v>
      </c>
      <c r="R156" s="62">
        <f t="shared" si="43"/>
        <v>0</v>
      </c>
      <c r="S156" s="153"/>
      <c r="T156" s="118" t="str">
        <f t="shared" si="57"/>
        <v/>
      </c>
      <c r="U156" s="154"/>
      <c r="V156" s="154"/>
      <c r="W156" s="154"/>
      <c r="X156" s="154"/>
      <c r="Y156" s="154"/>
      <c r="Z156" s="154"/>
      <c r="AA156" s="154"/>
      <c r="AB156" s="154"/>
      <c r="AC156" s="154"/>
      <c r="AD156" s="154"/>
      <c r="AE156" s="154"/>
      <c r="AF156" s="154"/>
      <c r="AG156" s="63">
        <f t="shared" si="44"/>
        <v>0</v>
      </c>
      <c r="AH156" s="56">
        <f t="shared" si="45"/>
        <v>0</v>
      </c>
      <c r="AI156" s="56">
        <f t="shared" si="46"/>
        <v>0</v>
      </c>
      <c r="AJ156" s="56">
        <f t="shared" si="47"/>
        <v>0</v>
      </c>
      <c r="AK156" s="56">
        <f t="shared" si="48"/>
        <v>0</v>
      </c>
      <c r="AL156" s="56">
        <f t="shared" si="49"/>
        <v>0</v>
      </c>
      <c r="AM156" s="56">
        <f t="shared" si="50"/>
        <v>0</v>
      </c>
      <c r="AN156" s="56">
        <f t="shared" si="51"/>
        <v>0</v>
      </c>
      <c r="AO156" s="56">
        <f t="shared" si="52"/>
        <v>0</v>
      </c>
      <c r="AP156" s="56">
        <f t="shared" si="53"/>
        <v>0</v>
      </c>
      <c r="AQ156" s="56">
        <f t="shared" si="54"/>
        <v>0</v>
      </c>
      <c r="AR156" s="86">
        <f t="shared" si="55"/>
        <v>0</v>
      </c>
    </row>
    <row r="157" spans="1:44" x14ac:dyDescent="0.25">
      <c r="A157" s="178"/>
      <c r="B157" s="55" t="str">
        <f>_xlfn.IFNA(VLOOKUP(A157,'Ajánlatkérő(k) adatai'!$B$4:$C$205,2,0),"")</f>
        <v/>
      </c>
      <c r="C157" s="178"/>
      <c r="D157" s="55" t="str">
        <f>_xlfn.IFNA(VLOOKUP(C157,'Számlafizető(k) adatai'!$C$4:$D$203,2,0),"")</f>
        <v/>
      </c>
      <c r="E157" s="55" t="str">
        <f>_xlfn.IFNA(VLOOKUP(C157,'Számlafizető(k) adatai'!$C$4:$M$203,11,0),"")</f>
        <v/>
      </c>
      <c r="F157" s="178"/>
      <c r="G157" s="178"/>
      <c r="H157" s="178"/>
      <c r="I157" s="55" t="str">
        <f>IF(F157="","",VLOOKUP(LEFT(F157,5),'Technikai cellák'!B:C,2,0))</f>
        <v/>
      </c>
      <c r="J157" s="55" t="str">
        <f>IF(F157="","",VLOOKUP(I157,'Technikai cellák'!$C$1:$D$12,2,0))</f>
        <v/>
      </c>
      <c r="K157" s="179"/>
      <c r="L157" s="67" t="str">
        <f t="shared" si="39"/>
        <v/>
      </c>
      <c r="M157" s="68">
        <f t="shared" si="40"/>
        <v>0</v>
      </c>
      <c r="N157" s="66">
        <f t="shared" si="41"/>
        <v>0</v>
      </c>
      <c r="O157" s="152"/>
      <c r="P157" s="172">
        <f t="shared" si="56"/>
        <v>0</v>
      </c>
      <c r="Q157" s="69">
        <f t="shared" si="42"/>
        <v>0</v>
      </c>
      <c r="R157" s="62">
        <f t="shared" si="43"/>
        <v>0</v>
      </c>
      <c r="S157" s="153"/>
      <c r="T157" s="118" t="str">
        <f t="shared" si="57"/>
        <v/>
      </c>
      <c r="U157" s="154"/>
      <c r="V157" s="154"/>
      <c r="W157" s="154"/>
      <c r="X157" s="154"/>
      <c r="Y157" s="154"/>
      <c r="Z157" s="154"/>
      <c r="AA157" s="154"/>
      <c r="AB157" s="154"/>
      <c r="AC157" s="154"/>
      <c r="AD157" s="154"/>
      <c r="AE157" s="154"/>
      <c r="AF157" s="154"/>
      <c r="AG157" s="63">
        <f t="shared" si="44"/>
        <v>0</v>
      </c>
      <c r="AH157" s="56">
        <f t="shared" si="45"/>
        <v>0</v>
      </c>
      <c r="AI157" s="56">
        <f t="shared" si="46"/>
        <v>0</v>
      </c>
      <c r="AJ157" s="56">
        <f t="shared" si="47"/>
        <v>0</v>
      </c>
      <c r="AK157" s="56">
        <f t="shared" si="48"/>
        <v>0</v>
      </c>
      <c r="AL157" s="56">
        <f t="shared" si="49"/>
        <v>0</v>
      </c>
      <c r="AM157" s="56">
        <f t="shared" si="50"/>
        <v>0</v>
      </c>
      <c r="AN157" s="56">
        <f t="shared" si="51"/>
        <v>0</v>
      </c>
      <c r="AO157" s="56">
        <f t="shared" si="52"/>
        <v>0</v>
      </c>
      <c r="AP157" s="56">
        <f t="shared" si="53"/>
        <v>0</v>
      </c>
      <c r="AQ157" s="56">
        <f t="shared" si="54"/>
        <v>0</v>
      </c>
      <c r="AR157" s="86">
        <f t="shared" si="55"/>
        <v>0</v>
      </c>
    </row>
    <row r="158" spans="1:44" x14ac:dyDescent="0.25">
      <c r="A158" s="178"/>
      <c r="B158" s="55" t="str">
        <f>_xlfn.IFNA(VLOOKUP(A158,'Ajánlatkérő(k) adatai'!$B$4:$C$205,2,0),"")</f>
        <v/>
      </c>
      <c r="C158" s="178"/>
      <c r="D158" s="55" t="str">
        <f>_xlfn.IFNA(VLOOKUP(C158,'Számlafizető(k) adatai'!$C$4:$D$203,2,0),"")</f>
        <v/>
      </c>
      <c r="E158" s="55" t="str">
        <f>_xlfn.IFNA(VLOOKUP(C158,'Számlafizető(k) adatai'!$C$4:$M$203,11,0),"")</f>
        <v/>
      </c>
      <c r="F158" s="178"/>
      <c r="G158" s="178"/>
      <c r="H158" s="178"/>
      <c r="I158" s="55" t="str">
        <f>IF(F158="","",VLOOKUP(LEFT(F158,5),'Technikai cellák'!B:C,2,0))</f>
        <v/>
      </c>
      <c r="J158" s="55" t="str">
        <f>IF(F158="","",VLOOKUP(I158,'Technikai cellák'!$C$1:$D$12,2,0))</f>
        <v/>
      </c>
      <c r="K158" s="179"/>
      <c r="L158" s="67" t="str">
        <f t="shared" si="39"/>
        <v/>
      </c>
      <c r="M158" s="68">
        <f t="shared" si="40"/>
        <v>0</v>
      </c>
      <c r="N158" s="66">
        <f t="shared" si="41"/>
        <v>0</v>
      </c>
      <c r="O158" s="152"/>
      <c r="P158" s="172">
        <f t="shared" si="56"/>
        <v>0</v>
      </c>
      <c r="Q158" s="69">
        <f t="shared" si="42"/>
        <v>0</v>
      </c>
      <c r="R158" s="62">
        <f t="shared" si="43"/>
        <v>0</v>
      </c>
      <c r="S158" s="153"/>
      <c r="T158" s="118" t="str">
        <f t="shared" si="57"/>
        <v/>
      </c>
      <c r="U158" s="154"/>
      <c r="V158" s="154"/>
      <c r="W158" s="154"/>
      <c r="X158" s="154"/>
      <c r="Y158" s="154"/>
      <c r="Z158" s="154"/>
      <c r="AA158" s="154"/>
      <c r="AB158" s="154"/>
      <c r="AC158" s="154"/>
      <c r="AD158" s="154"/>
      <c r="AE158" s="154"/>
      <c r="AF158" s="154"/>
      <c r="AG158" s="63">
        <f t="shared" si="44"/>
        <v>0</v>
      </c>
      <c r="AH158" s="56">
        <f t="shared" si="45"/>
        <v>0</v>
      </c>
      <c r="AI158" s="56">
        <f t="shared" si="46"/>
        <v>0</v>
      </c>
      <c r="AJ158" s="56">
        <f t="shared" si="47"/>
        <v>0</v>
      </c>
      <c r="AK158" s="56">
        <f t="shared" si="48"/>
        <v>0</v>
      </c>
      <c r="AL158" s="56">
        <f t="shared" si="49"/>
        <v>0</v>
      </c>
      <c r="AM158" s="56">
        <f t="shared" si="50"/>
        <v>0</v>
      </c>
      <c r="AN158" s="56">
        <f t="shared" si="51"/>
        <v>0</v>
      </c>
      <c r="AO158" s="56">
        <f t="shared" si="52"/>
        <v>0</v>
      </c>
      <c r="AP158" s="56">
        <f t="shared" si="53"/>
        <v>0</v>
      </c>
      <c r="AQ158" s="56">
        <f t="shared" si="54"/>
        <v>0</v>
      </c>
      <c r="AR158" s="86">
        <f t="shared" si="55"/>
        <v>0</v>
      </c>
    </row>
    <row r="159" spans="1:44" x14ac:dyDescent="0.25">
      <c r="A159" s="178"/>
      <c r="B159" s="55" t="str">
        <f>_xlfn.IFNA(VLOOKUP(A159,'Ajánlatkérő(k) adatai'!$B$4:$C$205,2,0),"")</f>
        <v/>
      </c>
      <c r="C159" s="178"/>
      <c r="D159" s="55" t="str">
        <f>_xlfn.IFNA(VLOOKUP(C159,'Számlafizető(k) adatai'!$C$4:$D$203,2,0),"")</f>
        <v/>
      </c>
      <c r="E159" s="55" t="str">
        <f>_xlfn.IFNA(VLOOKUP(C159,'Számlafizető(k) adatai'!$C$4:$M$203,11,0),"")</f>
        <v/>
      </c>
      <c r="F159" s="178"/>
      <c r="G159" s="178"/>
      <c r="H159" s="178"/>
      <c r="I159" s="55" t="str">
        <f>IF(F159="","",VLOOKUP(LEFT(F159,5),'Technikai cellák'!B:C,2,0))</f>
        <v/>
      </c>
      <c r="J159" s="55" t="str">
        <f>IF(F159="","",VLOOKUP(I159,'Technikai cellák'!$C$1:$D$12,2,0))</f>
        <v/>
      </c>
      <c r="K159" s="179"/>
      <c r="L159" s="67" t="str">
        <f t="shared" si="39"/>
        <v/>
      </c>
      <c r="M159" s="68">
        <f t="shared" si="40"/>
        <v>0</v>
      </c>
      <c r="N159" s="66">
        <f t="shared" si="41"/>
        <v>0</v>
      </c>
      <c r="O159" s="152"/>
      <c r="P159" s="172">
        <f t="shared" si="56"/>
        <v>0</v>
      </c>
      <c r="Q159" s="69">
        <f t="shared" si="42"/>
        <v>0</v>
      </c>
      <c r="R159" s="62">
        <f t="shared" si="43"/>
        <v>0</v>
      </c>
      <c r="S159" s="153"/>
      <c r="T159" s="118" t="str">
        <f t="shared" si="57"/>
        <v/>
      </c>
      <c r="U159" s="154"/>
      <c r="V159" s="154"/>
      <c r="W159" s="154"/>
      <c r="X159" s="154"/>
      <c r="Y159" s="154"/>
      <c r="Z159" s="154"/>
      <c r="AA159" s="154"/>
      <c r="AB159" s="154"/>
      <c r="AC159" s="154"/>
      <c r="AD159" s="154"/>
      <c r="AE159" s="154"/>
      <c r="AF159" s="154"/>
      <c r="AG159" s="63">
        <f t="shared" si="44"/>
        <v>0</v>
      </c>
      <c r="AH159" s="56">
        <f t="shared" si="45"/>
        <v>0</v>
      </c>
      <c r="AI159" s="56">
        <f t="shared" si="46"/>
        <v>0</v>
      </c>
      <c r="AJ159" s="56">
        <f t="shared" si="47"/>
        <v>0</v>
      </c>
      <c r="AK159" s="56">
        <f t="shared" si="48"/>
        <v>0</v>
      </c>
      <c r="AL159" s="56">
        <f t="shared" si="49"/>
        <v>0</v>
      </c>
      <c r="AM159" s="56">
        <f t="shared" si="50"/>
        <v>0</v>
      </c>
      <c r="AN159" s="56">
        <f t="shared" si="51"/>
        <v>0</v>
      </c>
      <c r="AO159" s="56">
        <f t="shared" si="52"/>
        <v>0</v>
      </c>
      <c r="AP159" s="56">
        <f t="shared" si="53"/>
        <v>0</v>
      </c>
      <c r="AQ159" s="56">
        <f t="shared" si="54"/>
        <v>0</v>
      </c>
      <c r="AR159" s="86">
        <f t="shared" si="55"/>
        <v>0</v>
      </c>
    </row>
    <row r="160" spans="1:44" x14ac:dyDescent="0.25">
      <c r="A160" s="178"/>
      <c r="B160" s="55" t="str">
        <f>_xlfn.IFNA(VLOOKUP(A160,'Ajánlatkérő(k) adatai'!$B$4:$C$205,2,0),"")</f>
        <v/>
      </c>
      <c r="C160" s="178"/>
      <c r="D160" s="55" t="str">
        <f>_xlfn.IFNA(VLOOKUP(C160,'Számlafizető(k) adatai'!$C$4:$D$203,2,0),"")</f>
        <v/>
      </c>
      <c r="E160" s="55" t="str">
        <f>_xlfn.IFNA(VLOOKUP(C160,'Számlafizető(k) adatai'!$C$4:$M$203,11,0),"")</f>
        <v/>
      </c>
      <c r="F160" s="178"/>
      <c r="G160" s="178"/>
      <c r="H160" s="178"/>
      <c r="I160" s="55" t="str">
        <f>IF(F160="","",VLOOKUP(LEFT(F160,5),'Technikai cellák'!B:C,2,0))</f>
        <v/>
      </c>
      <c r="J160" s="55" t="str">
        <f>IF(F160="","",VLOOKUP(I160,'Technikai cellák'!$C$1:$D$12,2,0))</f>
        <v/>
      </c>
      <c r="K160" s="179"/>
      <c r="L160" s="67" t="str">
        <f t="shared" si="39"/>
        <v/>
      </c>
      <c r="M160" s="68">
        <f t="shared" si="40"/>
        <v>0</v>
      </c>
      <c r="N160" s="66">
        <f t="shared" si="41"/>
        <v>0</v>
      </c>
      <c r="O160" s="152"/>
      <c r="P160" s="172">
        <f t="shared" si="56"/>
        <v>0</v>
      </c>
      <c r="Q160" s="69">
        <f t="shared" si="42"/>
        <v>0</v>
      </c>
      <c r="R160" s="62">
        <f t="shared" si="43"/>
        <v>0</v>
      </c>
      <c r="S160" s="153"/>
      <c r="T160" s="118" t="str">
        <f t="shared" si="57"/>
        <v/>
      </c>
      <c r="U160" s="154"/>
      <c r="V160" s="154"/>
      <c r="W160" s="154"/>
      <c r="X160" s="154"/>
      <c r="Y160" s="154"/>
      <c r="Z160" s="154"/>
      <c r="AA160" s="154"/>
      <c r="AB160" s="154"/>
      <c r="AC160" s="154"/>
      <c r="AD160" s="154"/>
      <c r="AE160" s="154"/>
      <c r="AF160" s="154"/>
      <c r="AG160" s="63">
        <f t="shared" si="44"/>
        <v>0</v>
      </c>
      <c r="AH160" s="56">
        <f t="shared" si="45"/>
        <v>0</v>
      </c>
      <c r="AI160" s="56">
        <f t="shared" si="46"/>
        <v>0</v>
      </c>
      <c r="AJ160" s="56">
        <f t="shared" si="47"/>
        <v>0</v>
      </c>
      <c r="AK160" s="56">
        <f t="shared" si="48"/>
        <v>0</v>
      </c>
      <c r="AL160" s="56">
        <f t="shared" si="49"/>
        <v>0</v>
      </c>
      <c r="AM160" s="56">
        <f t="shared" si="50"/>
        <v>0</v>
      </c>
      <c r="AN160" s="56">
        <f t="shared" si="51"/>
        <v>0</v>
      </c>
      <c r="AO160" s="56">
        <f t="shared" si="52"/>
        <v>0</v>
      </c>
      <c r="AP160" s="56">
        <f t="shared" si="53"/>
        <v>0</v>
      </c>
      <c r="AQ160" s="56">
        <f t="shared" si="54"/>
        <v>0</v>
      </c>
      <c r="AR160" s="86">
        <f t="shared" si="55"/>
        <v>0</v>
      </c>
    </row>
    <row r="161" spans="1:44" x14ac:dyDescent="0.25">
      <c r="A161" s="178"/>
      <c r="B161" s="55" t="str">
        <f>_xlfn.IFNA(VLOOKUP(A161,'Ajánlatkérő(k) adatai'!$B$4:$C$205,2,0),"")</f>
        <v/>
      </c>
      <c r="C161" s="178"/>
      <c r="D161" s="55" t="str">
        <f>_xlfn.IFNA(VLOOKUP(C161,'Számlafizető(k) adatai'!$C$4:$D$203,2,0),"")</f>
        <v/>
      </c>
      <c r="E161" s="55" t="str">
        <f>_xlfn.IFNA(VLOOKUP(C161,'Számlafizető(k) adatai'!$C$4:$M$203,11,0),"")</f>
        <v/>
      </c>
      <c r="F161" s="178"/>
      <c r="G161" s="178"/>
      <c r="H161" s="178"/>
      <c r="I161" s="55" t="str">
        <f>IF(F161="","",VLOOKUP(LEFT(F161,5),'Technikai cellák'!B:C,2,0))</f>
        <v/>
      </c>
      <c r="J161" s="55" t="str">
        <f>IF(F161="","",VLOOKUP(I161,'Technikai cellák'!$C$1:$D$12,2,0))</f>
        <v/>
      </c>
      <c r="K161" s="179"/>
      <c r="L161" s="67" t="str">
        <f t="shared" si="39"/>
        <v/>
      </c>
      <c r="M161" s="68">
        <f t="shared" si="40"/>
        <v>0</v>
      </c>
      <c r="N161" s="66">
        <f t="shared" si="41"/>
        <v>0</v>
      </c>
      <c r="O161" s="152"/>
      <c r="P161" s="172">
        <f t="shared" si="56"/>
        <v>0</v>
      </c>
      <c r="Q161" s="69">
        <f t="shared" si="42"/>
        <v>0</v>
      </c>
      <c r="R161" s="62">
        <f t="shared" si="43"/>
        <v>0</v>
      </c>
      <c r="S161" s="153"/>
      <c r="T161" s="118" t="str">
        <f t="shared" si="57"/>
        <v/>
      </c>
      <c r="U161" s="154"/>
      <c r="V161" s="154"/>
      <c r="W161" s="154"/>
      <c r="X161" s="154"/>
      <c r="Y161" s="154"/>
      <c r="Z161" s="154"/>
      <c r="AA161" s="154"/>
      <c r="AB161" s="154"/>
      <c r="AC161" s="154"/>
      <c r="AD161" s="154"/>
      <c r="AE161" s="154"/>
      <c r="AF161" s="154"/>
      <c r="AG161" s="63">
        <f t="shared" si="44"/>
        <v>0</v>
      </c>
      <c r="AH161" s="56">
        <f t="shared" si="45"/>
        <v>0</v>
      </c>
      <c r="AI161" s="56">
        <f t="shared" si="46"/>
        <v>0</v>
      </c>
      <c r="AJ161" s="56">
        <f t="shared" si="47"/>
        <v>0</v>
      </c>
      <c r="AK161" s="56">
        <f t="shared" si="48"/>
        <v>0</v>
      </c>
      <c r="AL161" s="56">
        <f t="shared" si="49"/>
        <v>0</v>
      </c>
      <c r="AM161" s="56">
        <f t="shared" si="50"/>
        <v>0</v>
      </c>
      <c r="AN161" s="56">
        <f t="shared" si="51"/>
        <v>0</v>
      </c>
      <c r="AO161" s="56">
        <f t="shared" si="52"/>
        <v>0</v>
      </c>
      <c r="AP161" s="56">
        <f t="shared" si="53"/>
        <v>0</v>
      </c>
      <c r="AQ161" s="56">
        <f t="shared" si="54"/>
        <v>0</v>
      </c>
      <c r="AR161" s="86">
        <f t="shared" si="55"/>
        <v>0</v>
      </c>
    </row>
    <row r="162" spans="1:44" x14ac:dyDescent="0.25">
      <c r="A162" s="178"/>
      <c r="B162" s="55" t="str">
        <f>_xlfn.IFNA(VLOOKUP(A162,'Ajánlatkérő(k) adatai'!$B$4:$C$205,2,0),"")</f>
        <v/>
      </c>
      <c r="C162" s="178"/>
      <c r="D162" s="55" t="str">
        <f>_xlfn.IFNA(VLOOKUP(C162,'Számlafizető(k) adatai'!$C$4:$D$203,2,0),"")</f>
        <v/>
      </c>
      <c r="E162" s="55" t="str">
        <f>_xlfn.IFNA(VLOOKUP(C162,'Számlafizető(k) adatai'!$C$4:$M$203,11,0),"")</f>
        <v/>
      </c>
      <c r="F162" s="178"/>
      <c r="G162" s="178"/>
      <c r="H162" s="178"/>
      <c r="I162" s="55" t="str">
        <f>IF(F162="","",VLOOKUP(LEFT(F162,5),'Technikai cellák'!B:C,2,0))</f>
        <v/>
      </c>
      <c r="J162" s="55" t="str">
        <f>IF(F162="","",VLOOKUP(I162,'Technikai cellák'!$C$1:$D$12,2,0))</f>
        <v/>
      </c>
      <c r="K162" s="179"/>
      <c r="L162" s="67" t="str">
        <f t="shared" si="39"/>
        <v/>
      </c>
      <c r="M162" s="68">
        <f t="shared" si="40"/>
        <v>0</v>
      </c>
      <c r="N162" s="66">
        <f t="shared" si="41"/>
        <v>0</v>
      </c>
      <c r="O162" s="152"/>
      <c r="P162" s="172">
        <f t="shared" si="56"/>
        <v>0</v>
      </c>
      <c r="Q162" s="69">
        <f t="shared" si="42"/>
        <v>0</v>
      </c>
      <c r="R162" s="62">
        <f t="shared" si="43"/>
        <v>0</v>
      </c>
      <c r="S162" s="153"/>
      <c r="T162" s="118" t="str">
        <f t="shared" si="57"/>
        <v/>
      </c>
      <c r="U162" s="154"/>
      <c r="V162" s="154"/>
      <c r="W162" s="154"/>
      <c r="X162" s="154"/>
      <c r="Y162" s="154"/>
      <c r="Z162" s="154"/>
      <c r="AA162" s="154"/>
      <c r="AB162" s="154"/>
      <c r="AC162" s="154"/>
      <c r="AD162" s="154"/>
      <c r="AE162" s="154"/>
      <c r="AF162" s="154"/>
      <c r="AG162" s="63">
        <f t="shared" si="44"/>
        <v>0</v>
      </c>
      <c r="AH162" s="56">
        <f t="shared" si="45"/>
        <v>0</v>
      </c>
      <c r="AI162" s="56">
        <f t="shared" si="46"/>
        <v>0</v>
      </c>
      <c r="AJ162" s="56">
        <f t="shared" si="47"/>
        <v>0</v>
      </c>
      <c r="AK162" s="56">
        <f t="shared" si="48"/>
        <v>0</v>
      </c>
      <c r="AL162" s="56">
        <f t="shared" si="49"/>
        <v>0</v>
      </c>
      <c r="AM162" s="56">
        <f t="shared" si="50"/>
        <v>0</v>
      </c>
      <c r="AN162" s="56">
        <f t="shared" si="51"/>
        <v>0</v>
      </c>
      <c r="AO162" s="56">
        <f t="shared" si="52"/>
        <v>0</v>
      </c>
      <c r="AP162" s="56">
        <f t="shared" si="53"/>
        <v>0</v>
      </c>
      <c r="AQ162" s="56">
        <f t="shared" si="54"/>
        <v>0</v>
      </c>
      <c r="AR162" s="86">
        <f t="shared" si="55"/>
        <v>0</v>
      </c>
    </row>
    <row r="163" spans="1:44" x14ac:dyDescent="0.25">
      <c r="A163" s="178"/>
      <c r="B163" s="55" t="str">
        <f>_xlfn.IFNA(VLOOKUP(A163,'Ajánlatkérő(k) adatai'!$B$4:$C$205,2,0),"")</f>
        <v/>
      </c>
      <c r="C163" s="178"/>
      <c r="D163" s="55" t="str">
        <f>_xlfn.IFNA(VLOOKUP(C163,'Számlafizető(k) adatai'!$C$4:$D$203,2,0),"")</f>
        <v/>
      </c>
      <c r="E163" s="55" t="str">
        <f>_xlfn.IFNA(VLOOKUP(C163,'Számlafizető(k) adatai'!$C$4:$M$203,11,0),"")</f>
        <v/>
      </c>
      <c r="F163" s="178"/>
      <c r="G163" s="178"/>
      <c r="H163" s="178"/>
      <c r="I163" s="55" t="str">
        <f>IF(F163="","",VLOOKUP(LEFT(F163,5),'Technikai cellák'!B:C,2,0))</f>
        <v/>
      </c>
      <c r="J163" s="55" t="str">
        <f>IF(F163="","",VLOOKUP(I163,'Technikai cellák'!$C$1:$D$12,2,0))</f>
        <v/>
      </c>
      <c r="K163" s="179"/>
      <c r="L163" s="67" t="str">
        <f t="shared" si="39"/>
        <v/>
      </c>
      <c r="M163" s="68">
        <f t="shared" si="40"/>
        <v>0</v>
      </c>
      <c r="N163" s="66">
        <f t="shared" si="41"/>
        <v>0</v>
      </c>
      <c r="O163" s="152"/>
      <c r="P163" s="172">
        <f t="shared" si="56"/>
        <v>0</v>
      </c>
      <c r="Q163" s="69">
        <f t="shared" si="42"/>
        <v>0</v>
      </c>
      <c r="R163" s="62">
        <f t="shared" si="43"/>
        <v>0</v>
      </c>
      <c r="S163" s="153"/>
      <c r="T163" s="118" t="str">
        <f t="shared" si="57"/>
        <v/>
      </c>
      <c r="U163" s="154"/>
      <c r="V163" s="154"/>
      <c r="W163" s="154"/>
      <c r="X163" s="154"/>
      <c r="Y163" s="154"/>
      <c r="Z163" s="154"/>
      <c r="AA163" s="154"/>
      <c r="AB163" s="154"/>
      <c r="AC163" s="154"/>
      <c r="AD163" s="154"/>
      <c r="AE163" s="154"/>
      <c r="AF163" s="154"/>
      <c r="AG163" s="63">
        <f t="shared" si="44"/>
        <v>0</v>
      </c>
      <c r="AH163" s="56">
        <f t="shared" si="45"/>
        <v>0</v>
      </c>
      <c r="AI163" s="56">
        <f t="shared" si="46"/>
        <v>0</v>
      </c>
      <c r="AJ163" s="56">
        <f t="shared" si="47"/>
        <v>0</v>
      </c>
      <c r="AK163" s="56">
        <f t="shared" si="48"/>
        <v>0</v>
      </c>
      <c r="AL163" s="56">
        <f t="shared" si="49"/>
        <v>0</v>
      </c>
      <c r="AM163" s="56">
        <f t="shared" si="50"/>
        <v>0</v>
      </c>
      <c r="AN163" s="56">
        <f t="shared" si="51"/>
        <v>0</v>
      </c>
      <c r="AO163" s="56">
        <f t="shared" si="52"/>
        <v>0</v>
      </c>
      <c r="AP163" s="56">
        <f t="shared" si="53"/>
        <v>0</v>
      </c>
      <c r="AQ163" s="56">
        <f t="shared" si="54"/>
        <v>0</v>
      </c>
      <c r="AR163" s="86">
        <f t="shared" si="55"/>
        <v>0</v>
      </c>
    </row>
    <row r="164" spans="1:44" x14ac:dyDescent="0.25">
      <c r="A164" s="178"/>
      <c r="B164" s="55" t="str">
        <f>_xlfn.IFNA(VLOOKUP(A164,'Ajánlatkérő(k) adatai'!$B$4:$C$205,2,0),"")</f>
        <v/>
      </c>
      <c r="C164" s="178"/>
      <c r="D164" s="55" t="str">
        <f>_xlfn.IFNA(VLOOKUP(C164,'Számlafizető(k) adatai'!$C$4:$D$203,2,0),"")</f>
        <v/>
      </c>
      <c r="E164" s="55" t="str">
        <f>_xlfn.IFNA(VLOOKUP(C164,'Számlafizető(k) adatai'!$C$4:$M$203,11,0),"")</f>
        <v/>
      </c>
      <c r="F164" s="178"/>
      <c r="G164" s="178"/>
      <c r="H164" s="178"/>
      <c r="I164" s="55" t="str">
        <f>IF(F164="","",VLOOKUP(LEFT(F164,5),'Technikai cellák'!B:C,2,0))</f>
        <v/>
      </c>
      <c r="J164" s="55" t="str">
        <f>IF(F164="","",VLOOKUP(I164,'Technikai cellák'!$C$1:$D$12,2,0))</f>
        <v/>
      </c>
      <c r="K164" s="179"/>
      <c r="L164" s="67" t="str">
        <f t="shared" si="39"/>
        <v/>
      </c>
      <c r="M164" s="68">
        <f t="shared" si="40"/>
        <v>0</v>
      </c>
      <c r="N164" s="66">
        <f t="shared" si="41"/>
        <v>0</v>
      </c>
      <c r="O164" s="152"/>
      <c r="P164" s="172">
        <f t="shared" si="56"/>
        <v>0</v>
      </c>
      <c r="Q164" s="69">
        <f t="shared" si="42"/>
        <v>0</v>
      </c>
      <c r="R164" s="62">
        <f t="shared" si="43"/>
        <v>0</v>
      </c>
      <c r="S164" s="153"/>
      <c r="T164" s="118" t="str">
        <f t="shared" si="57"/>
        <v/>
      </c>
      <c r="U164" s="154"/>
      <c r="V164" s="154"/>
      <c r="W164" s="154"/>
      <c r="X164" s="154"/>
      <c r="Y164" s="154"/>
      <c r="Z164" s="154"/>
      <c r="AA164" s="154"/>
      <c r="AB164" s="154"/>
      <c r="AC164" s="154"/>
      <c r="AD164" s="154"/>
      <c r="AE164" s="154"/>
      <c r="AF164" s="154"/>
      <c r="AG164" s="63">
        <f t="shared" si="44"/>
        <v>0</v>
      </c>
      <c r="AH164" s="56">
        <f t="shared" si="45"/>
        <v>0</v>
      </c>
      <c r="AI164" s="56">
        <f t="shared" si="46"/>
        <v>0</v>
      </c>
      <c r="AJ164" s="56">
        <f t="shared" si="47"/>
        <v>0</v>
      </c>
      <c r="AK164" s="56">
        <f t="shared" si="48"/>
        <v>0</v>
      </c>
      <c r="AL164" s="56">
        <f t="shared" si="49"/>
        <v>0</v>
      </c>
      <c r="AM164" s="56">
        <f t="shared" si="50"/>
        <v>0</v>
      </c>
      <c r="AN164" s="56">
        <f t="shared" si="51"/>
        <v>0</v>
      </c>
      <c r="AO164" s="56">
        <f t="shared" si="52"/>
        <v>0</v>
      </c>
      <c r="AP164" s="56">
        <f t="shared" si="53"/>
        <v>0</v>
      </c>
      <c r="AQ164" s="56">
        <f t="shared" si="54"/>
        <v>0</v>
      </c>
      <c r="AR164" s="86">
        <f t="shared" si="55"/>
        <v>0</v>
      </c>
    </row>
    <row r="165" spans="1:44" x14ac:dyDescent="0.25">
      <c r="A165" s="178"/>
      <c r="B165" s="55" t="str">
        <f>_xlfn.IFNA(VLOOKUP(A165,'Ajánlatkérő(k) adatai'!$B$4:$C$205,2,0),"")</f>
        <v/>
      </c>
      <c r="C165" s="178"/>
      <c r="D165" s="55" t="str">
        <f>_xlfn.IFNA(VLOOKUP(C165,'Számlafizető(k) adatai'!$C$4:$D$203,2,0),"")</f>
        <v/>
      </c>
      <c r="E165" s="55" t="str">
        <f>_xlfn.IFNA(VLOOKUP(C165,'Számlafizető(k) adatai'!$C$4:$M$203,11,0),"")</f>
        <v/>
      </c>
      <c r="F165" s="178"/>
      <c r="G165" s="178"/>
      <c r="H165" s="178"/>
      <c r="I165" s="55" t="str">
        <f>IF(F165="","",VLOOKUP(LEFT(F165,5),'Technikai cellák'!B:C,2,0))</f>
        <v/>
      </c>
      <c r="J165" s="55" t="str">
        <f>IF(F165="","",VLOOKUP(I165,'Technikai cellák'!$C$1:$D$12,2,0))</f>
        <v/>
      </c>
      <c r="K165" s="179"/>
      <c r="L165" s="67" t="str">
        <f t="shared" si="39"/>
        <v/>
      </c>
      <c r="M165" s="68">
        <f t="shared" si="40"/>
        <v>0</v>
      </c>
      <c r="N165" s="66">
        <f t="shared" si="41"/>
        <v>0</v>
      </c>
      <c r="O165" s="152"/>
      <c r="P165" s="172">
        <f t="shared" si="56"/>
        <v>0</v>
      </c>
      <c r="Q165" s="69">
        <f t="shared" si="42"/>
        <v>0</v>
      </c>
      <c r="R165" s="62">
        <f t="shared" si="43"/>
        <v>0</v>
      </c>
      <c r="S165" s="153"/>
      <c r="T165" s="118" t="str">
        <f t="shared" si="57"/>
        <v/>
      </c>
      <c r="U165" s="154"/>
      <c r="V165" s="154"/>
      <c r="W165" s="154"/>
      <c r="X165" s="154"/>
      <c r="Y165" s="154"/>
      <c r="Z165" s="154"/>
      <c r="AA165" s="154"/>
      <c r="AB165" s="154"/>
      <c r="AC165" s="154"/>
      <c r="AD165" s="154"/>
      <c r="AE165" s="154"/>
      <c r="AF165" s="154"/>
      <c r="AG165" s="63">
        <f t="shared" si="44"/>
        <v>0</v>
      </c>
      <c r="AH165" s="56">
        <f t="shared" si="45"/>
        <v>0</v>
      </c>
      <c r="AI165" s="56">
        <f t="shared" si="46"/>
        <v>0</v>
      </c>
      <c r="AJ165" s="56">
        <f t="shared" si="47"/>
        <v>0</v>
      </c>
      <c r="AK165" s="56">
        <f t="shared" si="48"/>
        <v>0</v>
      </c>
      <c r="AL165" s="56">
        <f t="shared" si="49"/>
        <v>0</v>
      </c>
      <c r="AM165" s="56">
        <f t="shared" si="50"/>
        <v>0</v>
      </c>
      <c r="AN165" s="56">
        <f t="shared" si="51"/>
        <v>0</v>
      </c>
      <c r="AO165" s="56">
        <f t="shared" si="52"/>
        <v>0</v>
      </c>
      <c r="AP165" s="56">
        <f t="shared" si="53"/>
        <v>0</v>
      </c>
      <c r="AQ165" s="56">
        <f t="shared" si="54"/>
        <v>0</v>
      </c>
      <c r="AR165" s="86">
        <f t="shared" si="55"/>
        <v>0</v>
      </c>
    </row>
    <row r="166" spans="1:44" x14ac:dyDescent="0.25">
      <c r="A166" s="178"/>
      <c r="B166" s="55" t="str">
        <f>_xlfn.IFNA(VLOOKUP(A166,'Ajánlatkérő(k) adatai'!$B$4:$C$205,2,0),"")</f>
        <v/>
      </c>
      <c r="C166" s="178"/>
      <c r="D166" s="55" t="str">
        <f>_xlfn.IFNA(VLOOKUP(C166,'Számlafizető(k) adatai'!$C$4:$D$203,2,0),"")</f>
        <v/>
      </c>
      <c r="E166" s="55" t="str">
        <f>_xlfn.IFNA(VLOOKUP(C166,'Számlafizető(k) adatai'!$C$4:$M$203,11,0),"")</f>
        <v/>
      </c>
      <c r="F166" s="178"/>
      <c r="G166" s="178"/>
      <c r="H166" s="178"/>
      <c r="I166" s="55" t="str">
        <f>IF(F166="","",VLOOKUP(LEFT(F166,5),'Technikai cellák'!B:C,2,0))</f>
        <v/>
      </c>
      <c r="J166" s="55" t="str">
        <f>IF(F166="","",VLOOKUP(I166,'Technikai cellák'!$C$1:$D$12,2,0))</f>
        <v/>
      </c>
      <c r="K166" s="179"/>
      <c r="L166" s="67" t="str">
        <f t="shared" si="39"/>
        <v/>
      </c>
      <c r="M166" s="68">
        <f t="shared" si="40"/>
        <v>0</v>
      </c>
      <c r="N166" s="66">
        <f t="shared" si="41"/>
        <v>0</v>
      </c>
      <c r="O166" s="152"/>
      <c r="P166" s="172">
        <f t="shared" si="56"/>
        <v>0</v>
      </c>
      <c r="Q166" s="69">
        <f t="shared" si="42"/>
        <v>0</v>
      </c>
      <c r="R166" s="62">
        <f t="shared" si="43"/>
        <v>0</v>
      </c>
      <c r="S166" s="153"/>
      <c r="T166" s="118" t="str">
        <f t="shared" si="57"/>
        <v/>
      </c>
      <c r="U166" s="154"/>
      <c r="V166" s="154"/>
      <c r="W166" s="154"/>
      <c r="X166" s="154"/>
      <c r="Y166" s="154"/>
      <c r="Z166" s="154"/>
      <c r="AA166" s="154"/>
      <c r="AB166" s="154"/>
      <c r="AC166" s="154"/>
      <c r="AD166" s="154"/>
      <c r="AE166" s="154"/>
      <c r="AF166" s="154"/>
      <c r="AG166" s="63">
        <f t="shared" si="44"/>
        <v>0</v>
      </c>
      <c r="AH166" s="56">
        <f t="shared" si="45"/>
        <v>0</v>
      </c>
      <c r="AI166" s="56">
        <f t="shared" si="46"/>
        <v>0</v>
      </c>
      <c r="AJ166" s="56">
        <f t="shared" si="47"/>
        <v>0</v>
      </c>
      <c r="AK166" s="56">
        <f t="shared" si="48"/>
        <v>0</v>
      </c>
      <c r="AL166" s="56">
        <f t="shared" si="49"/>
        <v>0</v>
      </c>
      <c r="AM166" s="56">
        <f t="shared" si="50"/>
        <v>0</v>
      </c>
      <c r="AN166" s="56">
        <f t="shared" si="51"/>
        <v>0</v>
      </c>
      <c r="AO166" s="56">
        <f t="shared" si="52"/>
        <v>0</v>
      </c>
      <c r="AP166" s="56">
        <f t="shared" si="53"/>
        <v>0</v>
      </c>
      <c r="AQ166" s="56">
        <f t="shared" si="54"/>
        <v>0</v>
      </c>
      <c r="AR166" s="86">
        <f t="shared" si="55"/>
        <v>0</v>
      </c>
    </row>
    <row r="167" spans="1:44" x14ac:dyDescent="0.25">
      <c r="A167" s="178"/>
      <c r="B167" s="55" t="str">
        <f>_xlfn.IFNA(VLOOKUP(A167,'Ajánlatkérő(k) adatai'!$B$4:$C$205,2,0),"")</f>
        <v/>
      </c>
      <c r="C167" s="178"/>
      <c r="D167" s="55" t="str">
        <f>_xlfn.IFNA(VLOOKUP(C167,'Számlafizető(k) adatai'!$C$4:$D$203,2,0),"")</f>
        <v/>
      </c>
      <c r="E167" s="55" t="str">
        <f>_xlfn.IFNA(VLOOKUP(C167,'Számlafizető(k) adatai'!$C$4:$M$203,11,0),"")</f>
        <v/>
      </c>
      <c r="F167" s="178"/>
      <c r="G167" s="178"/>
      <c r="H167" s="178"/>
      <c r="I167" s="55" t="str">
        <f>IF(F167="","",VLOOKUP(LEFT(F167,5),'Technikai cellák'!B:C,2,0))</f>
        <v/>
      </c>
      <c r="J167" s="55" t="str">
        <f>IF(F167="","",VLOOKUP(I167,'Technikai cellák'!$C$1:$D$12,2,0))</f>
        <v/>
      </c>
      <c r="K167" s="179"/>
      <c r="L167" s="67" t="str">
        <f t="shared" si="39"/>
        <v/>
      </c>
      <c r="M167" s="68">
        <f t="shared" si="40"/>
        <v>0</v>
      </c>
      <c r="N167" s="66">
        <f t="shared" si="41"/>
        <v>0</v>
      </c>
      <c r="O167" s="152"/>
      <c r="P167" s="172">
        <f t="shared" si="56"/>
        <v>0</v>
      </c>
      <c r="Q167" s="69">
        <f t="shared" si="42"/>
        <v>0</v>
      </c>
      <c r="R167" s="62">
        <f t="shared" si="43"/>
        <v>0</v>
      </c>
      <c r="S167" s="153"/>
      <c r="T167" s="118" t="str">
        <f t="shared" si="57"/>
        <v/>
      </c>
      <c r="U167" s="154"/>
      <c r="V167" s="154"/>
      <c r="W167" s="154"/>
      <c r="X167" s="154"/>
      <c r="Y167" s="154"/>
      <c r="Z167" s="154"/>
      <c r="AA167" s="154"/>
      <c r="AB167" s="154"/>
      <c r="AC167" s="154"/>
      <c r="AD167" s="154"/>
      <c r="AE167" s="154"/>
      <c r="AF167" s="154"/>
      <c r="AG167" s="63">
        <f t="shared" si="44"/>
        <v>0</v>
      </c>
      <c r="AH167" s="56">
        <f t="shared" si="45"/>
        <v>0</v>
      </c>
      <c r="AI167" s="56">
        <f t="shared" si="46"/>
        <v>0</v>
      </c>
      <c r="AJ167" s="56">
        <f t="shared" si="47"/>
        <v>0</v>
      </c>
      <c r="AK167" s="56">
        <f t="shared" si="48"/>
        <v>0</v>
      </c>
      <c r="AL167" s="56">
        <f t="shared" si="49"/>
        <v>0</v>
      </c>
      <c r="AM167" s="56">
        <f t="shared" si="50"/>
        <v>0</v>
      </c>
      <c r="AN167" s="56">
        <f t="shared" si="51"/>
        <v>0</v>
      </c>
      <c r="AO167" s="56">
        <f t="shared" si="52"/>
        <v>0</v>
      </c>
      <c r="AP167" s="56">
        <f t="shared" si="53"/>
        <v>0</v>
      </c>
      <c r="AQ167" s="56">
        <f t="shared" si="54"/>
        <v>0</v>
      </c>
      <c r="AR167" s="86">
        <f t="shared" si="55"/>
        <v>0</v>
      </c>
    </row>
    <row r="168" spans="1:44" x14ac:dyDescent="0.25">
      <c r="A168" s="178"/>
      <c r="B168" s="55" t="str">
        <f>_xlfn.IFNA(VLOOKUP(A168,'Ajánlatkérő(k) adatai'!$B$4:$C$205,2,0),"")</f>
        <v/>
      </c>
      <c r="C168" s="178"/>
      <c r="D168" s="55" t="str">
        <f>_xlfn.IFNA(VLOOKUP(C168,'Számlafizető(k) adatai'!$C$4:$D$203,2,0),"")</f>
        <v/>
      </c>
      <c r="E168" s="55" t="str">
        <f>_xlfn.IFNA(VLOOKUP(C168,'Számlafizető(k) adatai'!$C$4:$M$203,11,0),"")</f>
        <v/>
      </c>
      <c r="F168" s="178"/>
      <c r="G168" s="178"/>
      <c r="H168" s="178"/>
      <c r="I168" s="55" t="str">
        <f>IF(F168="","",VLOOKUP(LEFT(F168,5),'Technikai cellák'!B:C,2,0))</f>
        <v/>
      </c>
      <c r="J168" s="55" t="str">
        <f>IF(F168="","",VLOOKUP(I168,'Technikai cellák'!$C$1:$D$12,2,0))</f>
        <v/>
      </c>
      <c r="K168" s="179"/>
      <c r="L168" s="67" t="str">
        <f t="shared" si="39"/>
        <v/>
      </c>
      <c r="M168" s="68">
        <f t="shared" si="40"/>
        <v>0</v>
      </c>
      <c r="N168" s="66">
        <f t="shared" si="41"/>
        <v>0</v>
      </c>
      <c r="O168" s="152"/>
      <c r="P168" s="172">
        <f t="shared" si="56"/>
        <v>0</v>
      </c>
      <c r="Q168" s="69">
        <f t="shared" si="42"/>
        <v>0</v>
      </c>
      <c r="R168" s="62">
        <f t="shared" si="43"/>
        <v>0</v>
      </c>
      <c r="S168" s="153"/>
      <c r="T168" s="118" t="str">
        <f t="shared" si="57"/>
        <v/>
      </c>
      <c r="U168" s="154"/>
      <c r="V168" s="154"/>
      <c r="W168" s="154"/>
      <c r="X168" s="154"/>
      <c r="Y168" s="154"/>
      <c r="Z168" s="154"/>
      <c r="AA168" s="154"/>
      <c r="AB168" s="154"/>
      <c r="AC168" s="154"/>
      <c r="AD168" s="154"/>
      <c r="AE168" s="154"/>
      <c r="AF168" s="154"/>
      <c r="AG168" s="63">
        <f t="shared" si="44"/>
        <v>0</v>
      </c>
      <c r="AH168" s="56">
        <f t="shared" si="45"/>
        <v>0</v>
      </c>
      <c r="AI168" s="56">
        <f t="shared" si="46"/>
        <v>0</v>
      </c>
      <c r="AJ168" s="56">
        <f t="shared" si="47"/>
        <v>0</v>
      </c>
      <c r="AK168" s="56">
        <f t="shared" si="48"/>
        <v>0</v>
      </c>
      <c r="AL168" s="56">
        <f t="shared" si="49"/>
        <v>0</v>
      </c>
      <c r="AM168" s="56">
        <f t="shared" si="50"/>
        <v>0</v>
      </c>
      <c r="AN168" s="56">
        <f t="shared" si="51"/>
        <v>0</v>
      </c>
      <c r="AO168" s="56">
        <f t="shared" si="52"/>
        <v>0</v>
      </c>
      <c r="AP168" s="56">
        <f t="shared" si="53"/>
        <v>0</v>
      </c>
      <c r="AQ168" s="56">
        <f t="shared" si="54"/>
        <v>0</v>
      </c>
      <c r="AR168" s="86">
        <f t="shared" si="55"/>
        <v>0</v>
      </c>
    </row>
    <row r="169" spans="1:44" x14ac:dyDescent="0.25">
      <c r="A169" s="178"/>
      <c r="B169" s="55" t="str">
        <f>_xlfn.IFNA(VLOOKUP(A169,'Ajánlatkérő(k) adatai'!$B$4:$C$205,2,0),"")</f>
        <v/>
      </c>
      <c r="C169" s="178"/>
      <c r="D169" s="55" t="str">
        <f>_xlfn.IFNA(VLOOKUP(C169,'Számlafizető(k) adatai'!$C$4:$D$203,2,0),"")</f>
        <v/>
      </c>
      <c r="E169" s="55" t="str">
        <f>_xlfn.IFNA(VLOOKUP(C169,'Számlafizető(k) adatai'!$C$4:$M$203,11,0),"")</f>
        <v/>
      </c>
      <c r="F169" s="178"/>
      <c r="G169" s="178"/>
      <c r="H169" s="178"/>
      <c r="I169" s="55" t="str">
        <f>IF(F169="","",VLOOKUP(LEFT(F169,5),'Technikai cellák'!B:C,2,0))</f>
        <v/>
      </c>
      <c r="J169" s="55" t="str">
        <f>IF(F169="","",VLOOKUP(I169,'Technikai cellák'!$C$1:$D$12,2,0))</f>
        <v/>
      </c>
      <c r="K169" s="179"/>
      <c r="L169" s="67" t="str">
        <f t="shared" si="39"/>
        <v/>
      </c>
      <c r="M169" s="68">
        <f t="shared" si="40"/>
        <v>0</v>
      </c>
      <c r="N169" s="66">
        <f t="shared" si="41"/>
        <v>0</v>
      </c>
      <c r="O169" s="152"/>
      <c r="P169" s="172">
        <f t="shared" si="56"/>
        <v>0</v>
      </c>
      <c r="Q169" s="69">
        <f t="shared" si="42"/>
        <v>0</v>
      </c>
      <c r="R169" s="62">
        <f t="shared" si="43"/>
        <v>0</v>
      </c>
      <c r="S169" s="153"/>
      <c r="T169" s="118" t="str">
        <f t="shared" si="57"/>
        <v/>
      </c>
      <c r="U169" s="154"/>
      <c r="V169" s="154"/>
      <c r="W169" s="154"/>
      <c r="X169" s="154"/>
      <c r="Y169" s="154"/>
      <c r="Z169" s="154"/>
      <c r="AA169" s="154"/>
      <c r="AB169" s="154"/>
      <c r="AC169" s="154"/>
      <c r="AD169" s="154"/>
      <c r="AE169" s="154"/>
      <c r="AF169" s="154"/>
      <c r="AG169" s="63">
        <f t="shared" si="44"/>
        <v>0</v>
      </c>
      <c r="AH169" s="56">
        <f t="shared" si="45"/>
        <v>0</v>
      </c>
      <c r="AI169" s="56">
        <f t="shared" si="46"/>
        <v>0</v>
      </c>
      <c r="AJ169" s="56">
        <f t="shared" si="47"/>
        <v>0</v>
      </c>
      <c r="AK169" s="56">
        <f t="shared" si="48"/>
        <v>0</v>
      </c>
      <c r="AL169" s="56">
        <f t="shared" si="49"/>
        <v>0</v>
      </c>
      <c r="AM169" s="56">
        <f t="shared" si="50"/>
        <v>0</v>
      </c>
      <c r="AN169" s="56">
        <f t="shared" si="51"/>
        <v>0</v>
      </c>
      <c r="AO169" s="56">
        <f t="shared" si="52"/>
        <v>0</v>
      </c>
      <c r="AP169" s="56">
        <f t="shared" si="53"/>
        <v>0</v>
      </c>
      <c r="AQ169" s="56">
        <f t="shared" si="54"/>
        <v>0</v>
      </c>
      <c r="AR169" s="86">
        <f t="shared" si="55"/>
        <v>0</v>
      </c>
    </row>
    <row r="170" spans="1:44" x14ac:dyDescent="0.25">
      <c r="A170" s="178"/>
      <c r="B170" s="55" t="str">
        <f>_xlfn.IFNA(VLOOKUP(A170,'Ajánlatkérő(k) adatai'!$B$4:$C$205,2,0),"")</f>
        <v/>
      </c>
      <c r="C170" s="178"/>
      <c r="D170" s="55" t="str">
        <f>_xlfn.IFNA(VLOOKUP(C170,'Számlafizető(k) adatai'!$C$4:$D$203,2,0),"")</f>
        <v/>
      </c>
      <c r="E170" s="55" t="str">
        <f>_xlfn.IFNA(VLOOKUP(C170,'Számlafizető(k) adatai'!$C$4:$M$203,11,0),"")</f>
        <v/>
      </c>
      <c r="F170" s="178"/>
      <c r="G170" s="178"/>
      <c r="H170" s="178"/>
      <c r="I170" s="55" t="str">
        <f>IF(F170="","",VLOOKUP(LEFT(F170,5),'Technikai cellák'!B:C,2,0))</f>
        <v/>
      </c>
      <c r="J170" s="55" t="str">
        <f>IF(F170="","",VLOOKUP(I170,'Technikai cellák'!$C$1:$D$12,2,0))</f>
        <v/>
      </c>
      <c r="K170" s="179"/>
      <c r="L170" s="67" t="str">
        <f t="shared" si="39"/>
        <v/>
      </c>
      <c r="M170" s="68">
        <f t="shared" si="40"/>
        <v>0</v>
      </c>
      <c r="N170" s="66">
        <f t="shared" si="41"/>
        <v>0</v>
      </c>
      <c r="O170" s="152"/>
      <c r="P170" s="172">
        <f t="shared" si="56"/>
        <v>0</v>
      </c>
      <c r="Q170" s="69">
        <f t="shared" si="42"/>
        <v>0</v>
      </c>
      <c r="R170" s="62">
        <f t="shared" si="43"/>
        <v>0</v>
      </c>
      <c r="S170" s="153"/>
      <c r="T170" s="118" t="str">
        <f t="shared" si="57"/>
        <v/>
      </c>
      <c r="U170" s="154"/>
      <c r="V170" s="154"/>
      <c r="W170" s="154"/>
      <c r="X170" s="154"/>
      <c r="Y170" s="154"/>
      <c r="Z170" s="154"/>
      <c r="AA170" s="154"/>
      <c r="AB170" s="154"/>
      <c r="AC170" s="154"/>
      <c r="AD170" s="154"/>
      <c r="AE170" s="154"/>
      <c r="AF170" s="154"/>
      <c r="AG170" s="63">
        <f t="shared" si="44"/>
        <v>0</v>
      </c>
      <c r="AH170" s="56">
        <f t="shared" si="45"/>
        <v>0</v>
      </c>
      <c r="AI170" s="56">
        <f t="shared" si="46"/>
        <v>0</v>
      </c>
      <c r="AJ170" s="56">
        <f t="shared" si="47"/>
        <v>0</v>
      </c>
      <c r="AK170" s="56">
        <f t="shared" si="48"/>
        <v>0</v>
      </c>
      <c r="AL170" s="56">
        <f t="shared" si="49"/>
        <v>0</v>
      </c>
      <c r="AM170" s="56">
        <f t="shared" si="50"/>
        <v>0</v>
      </c>
      <c r="AN170" s="56">
        <f t="shared" si="51"/>
        <v>0</v>
      </c>
      <c r="AO170" s="56">
        <f t="shared" si="52"/>
        <v>0</v>
      </c>
      <c r="AP170" s="56">
        <f t="shared" si="53"/>
        <v>0</v>
      </c>
      <c r="AQ170" s="56">
        <f t="shared" si="54"/>
        <v>0</v>
      </c>
      <c r="AR170" s="86">
        <f t="shared" si="55"/>
        <v>0</v>
      </c>
    </row>
    <row r="171" spans="1:44" x14ac:dyDescent="0.25">
      <c r="A171" s="178"/>
      <c r="B171" s="55" t="str">
        <f>_xlfn.IFNA(VLOOKUP(A171,'Ajánlatkérő(k) adatai'!$B$4:$C$205,2,0),"")</f>
        <v/>
      </c>
      <c r="C171" s="178"/>
      <c r="D171" s="55" t="str">
        <f>_xlfn.IFNA(VLOOKUP(C171,'Számlafizető(k) adatai'!$C$4:$D$203,2,0),"")</f>
        <v/>
      </c>
      <c r="E171" s="55" t="str">
        <f>_xlfn.IFNA(VLOOKUP(C171,'Számlafizető(k) adatai'!$C$4:$M$203,11,0),"")</f>
        <v/>
      </c>
      <c r="F171" s="178"/>
      <c r="G171" s="178"/>
      <c r="H171" s="178"/>
      <c r="I171" s="55" t="str">
        <f>IF(F171="","",VLOOKUP(LEFT(F171,5),'Technikai cellák'!B:C,2,0))</f>
        <v/>
      </c>
      <c r="J171" s="55" t="str">
        <f>IF(F171="","",VLOOKUP(I171,'Technikai cellák'!$C$1:$D$12,2,0))</f>
        <v/>
      </c>
      <c r="K171" s="179"/>
      <c r="L171" s="67" t="str">
        <f t="shared" si="39"/>
        <v/>
      </c>
      <c r="M171" s="68">
        <f t="shared" si="40"/>
        <v>0</v>
      </c>
      <c r="N171" s="66">
        <f t="shared" si="41"/>
        <v>0</v>
      </c>
      <c r="O171" s="152"/>
      <c r="P171" s="172">
        <f t="shared" si="56"/>
        <v>0</v>
      </c>
      <c r="Q171" s="69">
        <f t="shared" si="42"/>
        <v>0</v>
      </c>
      <c r="R171" s="62">
        <f t="shared" si="43"/>
        <v>0</v>
      </c>
      <c r="S171" s="153"/>
      <c r="T171" s="118" t="str">
        <f t="shared" si="57"/>
        <v/>
      </c>
      <c r="U171" s="154"/>
      <c r="V171" s="154"/>
      <c r="W171" s="154"/>
      <c r="X171" s="154"/>
      <c r="Y171" s="154"/>
      <c r="Z171" s="154"/>
      <c r="AA171" s="154"/>
      <c r="AB171" s="154"/>
      <c r="AC171" s="154"/>
      <c r="AD171" s="154"/>
      <c r="AE171" s="154"/>
      <c r="AF171" s="154"/>
      <c r="AG171" s="63">
        <f t="shared" si="44"/>
        <v>0</v>
      </c>
      <c r="AH171" s="56">
        <f t="shared" si="45"/>
        <v>0</v>
      </c>
      <c r="AI171" s="56">
        <f t="shared" si="46"/>
        <v>0</v>
      </c>
      <c r="AJ171" s="56">
        <f t="shared" si="47"/>
        <v>0</v>
      </c>
      <c r="AK171" s="56">
        <f t="shared" si="48"/>
        <v>0</v>
      </c>
      <c r="AL171" s="56">
        <f t="shared" si="49"/>
        <v>0</v>
      </c>
      <c r="AM171" s="56">
        <f t="shared" si="50"/>
        <v>0</v>
      </c>
      <c r="AN171" s="56">
        <f t="shared" si="51"/>
        <v>0</v>
      </c>
      <c r="AO171" s="56">
        <f t="shared" si="52"/>
        <v>0</v>
      </c>
      <c r="AP171" s="56">
        <f t="shared" si="53"/>
        <v>0</v>
      </c>
      <c r="AQ171" s="56">
        <f t="shared" si="54"/>
        <v>0</v>
      </c>
      <c r="AR171" s="86">
        <f t="shared" si="55"/>
        <v>0</v>
      </c>
    </row>
    <row r="172" spans="1:44" x14ac:dyDescent="0.25">
      <c r="A172" s="178"/>
      <c r="B172" s="55" t="str">
        <f>_xlfn.IFNA(VLOOKUP(A172,'Ajánlatkérő(k) adatai'!$B$4:$C$205,2,0),"")</f>
        <v/>
      </c>
      <c r="C172" s="178"/>
      <c r="D172" s="55" t="str">
        <f>_xlfn.IFNA(VLOOKUP(C172,'Számlafizető(k) adatai'!$C$4:$D$203,2,0),"")</f>
        <v/>
      </c>
      <c r="E172" s="55" t="str">
        <f>_xlfn.IFNA(VLOOKUP(C172,'Számlafizető(k) adatai'!$C$4:$M$203,11,0),"")</f>
        <v/>
      </c>
      <c r="F172" s="178"/>
      <c r="G172" s="178"/>
      <c r="H172" s="178"/>
      <c r="I172" s="55" t="str">
        <f>IF(F172="","",VLOOKUP(LEFT(F172,5),'Technikai cellák'!B:C,2,0))</f>
        <v/>
      </c>
      <c r="J172" s="55" t="str">
        <f>IF(F172="","",VLOOKUP(I172,'Technikai cellák'!$C$1:$D$12,2,0))</f>
        <v/>
      </c>
      <c r="K172" s="179"/>
      <c r="L172" s="67" t="str">
        <f t="shared" si="39"/>
        <v/>
      </c>
      <c r="M172" s="68">
        <f t="shared" si="40"/>
        <v>0</v>
      </c>
      <c r="N172" s="66">
        <f t="shared" si="41"/>
        <v>0</v>
      </c>
      <c r="O172" s="152"/>
      <c r="P172" s="172">
        <f t="shared" si="56"/>
        <v>0</v>
      </c>
      <c r="Q172" s="69">
        <f t="shared" si="42"/>
        <v>0</v>
      </c>
      <c r="R172" s="62">
        <f t="shared" si="43"/>
        <v>0</v>
      </c>
      <c r="S172" s="153"/>
      <c r="T172" s="118" t="str">
        <f t="shared" si="57"/>
        <v/>
      </c>
      <c r="U172" s="154"/>
      <c r="V172" s="154"/>
      <c r="W172" s="154"/>
      <c r="X172" s="154"/>
      <c r="Y172" s="154"/>
      <c r="Z172" s="154"/>
      <c r="AA172" s="154"/>
      <c r="AB172" s="154"/>
      <c r="AC172" s="154"/>
      <c r="AD172" s="154"/>
      <c r="AE172" s="154"/>
      <c r="AF172" s="154"/>
      <c r="AG172" s="63">
        <f t="shared" si="44"/>
        <v>0</v>
      </c>
      <c r="AH172" s="56">
        <f t="shared" si="45"/>
        <v>0</v>
      </c>
      <c r="AI172" s="56">
        <f t="shared" si="46"/>
        <v>0</v>
      </c>
      <c r="AJ172" s="56">
        <f t="shared" si="47"/>
        <v>0</v>
      </c>
      <c r="AK172" s="56">
        <f t="shared" si="48"/>
        <v>0</v>
      </c>
      <c r="AL172" s="56">
        <f t="shared" si="49"/>
        <v>0</v>
      </c>
      <c r="AM172" s="56">
        <f t="shared" si="50"/>
        <v>0</v>
      </c>
      <c r="AN172" s="56">
        <f t="shared" si="51"/>
        <v>0</v>
      </c>
      <c r="AO172" s="56">
        <f t="shared" si="52"/>
        <v>0</v>
      </c>
      <c r="AP172" s="56">
        <f t="shared" si="53"/>
        <v>0</v>
      </c>
      <c r="AQ172" s="56">
        <f t="shared" si="54"/>
        <v>0</v>
      </c>
      <c r="AR172" s="86">
        <f t="shared" si="55"/>
        <v>0</v>
      </c>
    </row>
    <row r="173" spans="1:44" x14ac:dyDescent="0.25">
      <c r="A173" s="178"/>
      <c r="B173" s="55" t="str">
        <f>_xlfn.IFNA(VLOOKUP(A173,'Ajánlatkérő(k) adatai'!$B$4:$C$205,2,0),"")</f>
        <v/>
      </c>
      <c r="C173" s="178"/>
      <c r="D173" s="55" t="str">
        <f>_xlfn.IFNA(VLOOKUP(C173,'Számlafizető(k) adatai'!$C$4:$D$203,2,0),"")</f>
        <v/>
      </c>
      <c r="E173" s="55" t="str">
        <f>_xlfn.IFNA(VLOOKUP(C173,'Számlafizető(k) adatai'!$C$4:$M$203,11,0),"")</f>
        <v/>
      </c>
      <c r="F173" s="178"/>
      <c r="G173" s="178"/>
      <c r="H173" s="178"/>
      <c r="I173" s="55" t="str">
        <f>IF(F173="","",VLOOKUP(LEFT(F173,5),'Technikai cellák'!B:C,2,0))</f>
        <v/>
      </c>
      <c r="J173" s="55" t="str">
        <f>IF(F173="","",VLOOKUP(I173,'Technikai cellák'!$C$1:$D$12,2,0))</f>
        <v/>
      </c>
      <c r="K173" s="179"/>
      <c r="L173" s="67" t="str">
        <f t="shared" si="39"/>
        <v/>
      </c>
      <c r="M173" s="68">
        <f t="shared" si="40"/>
        <v>0</v>
      </c>
      <c r="N173" s="66">
        <f t="shared" si="41"/>
        <v>0</v>
      </c>
      <c r="O173" s="152"/>
      <c r="P173" s="172">
        <f t="shared" si="56"/>
        <v>0</v>
      </c>
      <c r="Q173" s="69">
        <f t="shared" si="42"/>
        <v>0</v>
      </c>
      <c r="R173" s="62">
        <f t="shared" si="43"/>
        <v>0</v>
      </c>
      <c r="S173" s="153"/>
      <c r="T173" s="118" t="str">
        <f t="shared" si="57"/>
        <v/>
      </c>
      <c r="U173" s="154"/>
      <c r="V173" s="154"/>
      <c r="W173" s="154"/>
      <c r="X173" s="154"/>
      <c r="Y173" s="154"/>
      <c r="Z173" s="154"/>
      <c r="AA173" s="154"/>
      <c r="AB173" s="154"/>
      <c r="AC173" s="154"/>
      <c r="AD173" s="154"/>
      <c r="AE173" s="154"/>
      <c r="AF173" s="154"/>
      <c r="AG173" s="63">
        <f t="shared" si="44"/>
        <v>0</v>
      </c>
      <c r="AH173" s="56">
        <f t="shared" si="45"/>
        <v>0</v>
      </c>
      <c r="AI173" s="56">
        <f t="shared" si="46"/>
        <v>0</v>
      </c>
      <c r="AJ173" s="56">
        <f t="shared" si="47"/>
        <v>0</v>
      </c>
      <c r="AK173" s="56">
        <f t="shared" si="48"/>
        <v>0</v>
      </c>
      <c r="AL173" s="56">
        <f t="shared" si="49"/>
        <v>0</v>
      </c>
      <c r="AM173" s="56">
        <f t="shared" si="50"/>
        <v>0</v>
      </c>
      <c r="AN173" s="56">
        <f t="shared" si="51"/>
        <v>0</v>
      </c>
      <c r="AO173" s="56">
        <f t="shared" si="52"/>
        <v>0</v>
      </c>
      <c r="AP173" s="56">
        <f t="shared" si="53"/>
        <v>0</v>
      </c>
      <c r="AQ173" s="56">
        <f t="shared" si="54"/>
        <v>0</v>
      </c>
      <c r="AR173" s="86">
        <f t="shared" si="55"/>
        <v>0</v>
      </c>
    </row>
    <row r="174" spans="1:44" x14ac:dyDescent="0.25">
      <c r="A174" s="178"/>
      <c r="B174" s="55" t="str">
        <f>_xlfn.IFNA(VLOOKUP(A174,'Ajánlatkérő(k) adatai'!$B$4:$C$205,2,0),"")</f>
        <v/>
      </c>
      <c r="C174" s="178"/>
      <c r="D174" s="55" t="str">
        <f>_xlfn.IFNA(VLOOKUP(C174,'Számlafizető(k) adatai'!$C$4:$D$203,2,0),"")</f>
        <v/>
      </c>
      <c r="E174" s="55" t="str">
        <f>_xlfn.IFNA(VLOOKUP(C174,'Számlafizető(k) adatai'!$C$4:$M$203,11,0),"")</f>
        <v/>
      </c>
      <c r="F174" s="178"/>
      <c r="G174" s="178"/>
      <c r="H174" s="178"/>
      <c r="I174" s="55" t="str">
        <f>IF(F174="","",VLOOKUP(LEFT(F174,5),'Technikai cellák'!B:C,2,0))</f>
        <v/>
      </c>
      <c r="J174" s="55" t="str">
        <f>IF(F174="","",VLOOKUP(I174,'Technikai cellák'!$C$1:$D$12,2,0))</f>
        <v/>
      </c>
      <c r="K174" s="179"/>
      <c r="L174" s="67" t="str">
        <f t="shared" si="39"/>
        <v/>
      </c>
      <c r="M174" s="68">
        <f t="shared" si="40"/>
        <v>0</v>
      </c>
      <c r="N174" s="66">
        <f t="shared" si="41"/>
        <v>0</v>
      </c>
      <c r="O174" s="152"/>
      <c r="P174" s="172">
        <f t="shared" si="56"/>
        <v>0</v>
      </c>
      <c r="Q174" s="69">
        <f t="shared" si="42"/>
        <v>0</v>
      </c>
      <c r="R174" s="62">
        <f t="shared" si="43"/>
        <v>0</v>
      </c>
      <c r="S174" s="153"/>
      <c r="T174" s="118" t="str">
        <f t="shared" si="57"/>
        <v/>
      </c>
      <c r="U174" s="154"/>
      <c r="V174" s="154"/>
      <c r="W174" s="154"/>
      <c r="X174" s="154"/>
      <c r="Y174" s="154"/>
      <c r="Z174" s="154"/>
      <c r="AA174" s="154"/>
      <c r="AB174" s="154"/>
      <c r="AC174" s="154"/>
      <c r="AD174" s="154"/>
      <c r="AE174" s="154"/>
      <c r="AF174" s="154"/>
      <c r="AG174" s="63">
        <f t="shared" si="44"/>
        <v>0</v>
      </c>
      <c r="AH174" s="56">
        <f t="shared" si="45"/>
        <v>0</v>
      </c>
      <c r="AI174" s="56">
        <f t="shared" si="46"/>
        <v>0</v>
      </c>
      <c r="AJ174" s="56">
        <f t="shared" si="47"/>
        <v>0</v>
      </c>
      <c r="AK174" s="56">
        <f t="shared" si="48"/>
        <v>0</v>
      </c>
      <c r="AL174" s="56">
        <f t="shared" si="49"/>
        <v>0</v>
      </c>
      <c r="AM174" s="56">
        <f t="shared" si="50"/>
        <v>0</v>
      </c>
      <c r="AN174" s="56">
        <f t="shared" si="51"/>
        <v>0</v>
      </c>
      <c r="AO174" s="56">
        <f t="shared" si="52"/>
        <v>0</v>
      </c>
      <c r="AP174" s="56">
        <f t="shared" si="53"/>
        <v>0</v>
      </c>
      <c r="AQ174" s="56">
        <f t="shared" si="54"/>
        <v>0</v>
      </c>
      <c r="AR174" s="86">
        <f t="shared" si="55"/>
        <v>0</v>
      </c>
    </row>
    <row r="175" spans="1:44" x14ac:dyDescent="0.25">
      <c r="A175" s="178"/>
      <c r="B175" s="55" t="str">
        <f>_xlfn.IFNA(VLOOKUP(A175,'Ajánlatkérő(k) adatai'!$B$4:$C$205,2,0),"")</f>
        <v/>
      </c>
      <c r="C175" s="178"/>
      <c r="D175" s="55" t="str">
        <f>_xlfn.IFNA(VLOOKUP(C175,'Számlafizető(k) adatai'!$C$4:$D$203,2,0),"")</f>
        <v/>
      </c>
      <c r="E175" s="55" t="str">
        <f>_xlfn.IFNA(VLOOKUP(C175,'Számlafizető(k) adatai'!$C$4:$M$203,11,0),"")</f>
        <v/>
      </c>
      <c r="F175" s="178"/>
      <c r="G175" s="178"/>
      <c r="H175" s="178"/>
      <c r="I175" s="55" t="str">
        <f>IF(F175="","",VLOOKUP(LEFT(F175,5),'Technikai cellák'!B:C,2,0))</f>
        <v/>
      </c>
      <c r="J175" s="55" t="str">
        <f>IF(F175="","",VLOOKUP(I175,'Technikai cellák'!$C$1:$D$12,2,0))</f>
        <v/>
      </c>
      <c r="K175" s="179"/>
      <c r="L175" s="67" t="str">
        <f t="shared" si="39"/>
        <v/>
      </c>
      <c r="M175" s="68">
        <f t="shared" si="40"/>
        <v>0</v>
      </c>
      <c r="N175" s="66">
        <f t="shared" si="41"/>
        <v>0</v>
      </c>
      <c r="O175" s="152"/>
      <c r="P175" s="172">
        <f t="shared" si="56"/>
        <v>0</v>
      </c>
      <c r="Q175" s="69">
        <f t="shared" si="42"/>
        <v>0</v>
      </c>
      <c r="R175" s="62">
        <f t="shared" si="43"/>
        <v>0</v>
      </c>
      <c r="S175" s="153"/>
      <c r="T175" s="118" t="str">
        <f t="shared" si="57"/>
        <v/>
      </c>
      <c r="U175" s="154"/>
      <c r="V175" s="154"/>
      <c r="W175" s="154"/>
      <c r="X175" s="154"/>
      <c r="Y175" s="154"/>
      <c r="Z175" s="154"/>
      <c r="AA175" s="154"/>
      <c r="AB175" s="154"/>
      <c r="AC175" s="154"/>
      <c r="AD175" s="154"/>
      <c r="AE175" s="154"/>
      <c r="AF175" s="154"/>
      <c r="AG175" s="63">
        <f t="shared" si="44"/>
        <v>0</v>
      </c>
      <c r="AH175" s="56">
        <f t="shared" si="45"/>
        <v>0</v>
      </c>
      <c r="AI175" s="56">
        <f t="shared" si="46"/>
        <v>0</v>
      </c>
      <c r="AJ175" s="56">
        <f t="shared" si="47"/>
        <v>0</v>
      </c>
      <c r="AK175" s="56">
        <f t="shared" si="48"/>
        <v>0</v>
      </c>
      <c r="AL175" s="56">
        <f t="shared" si="49"/>
        <v>0</v>
      </c>
      <c r="AM175" s="56">
        <f t="shared" si="50"/>
        <v>0</v>
      </c>
      <c r="AN175" s="56">
        <f t="shared" si="51"/>
        <v>0</v>
      </c>
      <c r="AO175" s="56">
        <f t="shared" si="52"/>
        <v>0</v>
      </c>
      <c r="AP175" s="56">
        <f t="shared" si="53"/>
        <v>0</v>
      </c>
      <c r="AQ175" s="56">
        <f t="shared" si="54"/>
        <v>0</v>
      </c>
      <c r="AR175" s="86">
        <f t="shared" si="55"/>
        <v>0</v>
      </c>
    </row>
    <row r="176" spans="1:44" x14ac:dyDescent="0.25">
      <c r="A176" s="178"/>
      <c r="B176" s="55" t="str">
        <f>_xlfn.IFNA(VLOOKUP(A176,'Ajánlatkérő(k) adatai'!$B$4:$C$205,2,0),"")</f>
        <v/>
      </c>
      <c r="C176" s="178"/>
      <c r="D176" s="55" t="str">
        <f>_xlfn.IFNA(VLOOKUP(C176,'Számlafizető(k) adatai'!$C$4:$D$203,2,0),"")</f>
        <v/>
      </c>
      <c r="E176" s="55" t="str">
        <f>_xlfn.IFNA(VLOOKUP(C176,'Számlafizető(k) adatai'!$C$4:$M$203,11,0),"")</f>
        <v/>
      </c>
      <c r="F176" s="178"/>
      <c r="G176" s="178"/>
      <c r="H176" s="178"/>
      <c r="I176" s="55" t="str">
        <f>IF(F176="","",VLOOKUP(LEFT(F176,5),'Technikai cellák'!B:C,2,0))</f>
        <v/>
      </c>
      <c r="J176" s="55" t="str">
        <f>IF(F176="","",VLOOKUP(I176,'Technikai cellák'!$C$1:$D$12,2,0))</f>
        <v/>
      </c>
      <c r="K176" s="179"/>
      <c r="L176" s="67" t="str">
        <f t="shared" si="39"/>
        <v/>
      </c>
      <c r="M176" s="68">
        <f t="shared" si="40"/>
        <v>0</v>
      </c>
      <c r="N176" s="66">
        <f t="shared" si="41"/>
        <v>0</v>
      </c>
      <c r="O176" s="152"/>
      <c r="P176" s="172">
        <f t="shared" si="56"/>
        <v>0</v>
      </c>
      <c r="Q176" s="69">
        <f t="shared" si="42"/>
        <v>0</v>
      </c>
      <c r="R176" s="62">
        <f t="shared" si="43"/>
        <v>0</v>
      </c>
      <c r="S176" s="153"/>
      <c r="T176" s="118" t="str">
        <f t="shared" si="57"/>
        <v/>
      </c>
      <c r="U176" s="154"/>
      <c r="V176" s="154"/>
      <c r="W176" s="154"/>
      <c r="X176" s="154"/>
      <c r="Y176" s="154"/>
      <c r="Z176" s="154"/>
      <c r="AA176" s="154"/>
      <c r="AB176" s="154"/>
      <c r="AC176" s="154"/>
      <c r="AD176" s="154"/>
      <c r="AE176" s="154"/>
      <c r="AF176" s="154"/>
      <c r="AG176" s="63">
        <f t="shared" si="44"/>
        <v>0</v>
      </c>
      <c r="AH176" s="56">
        <f t="shared" si="45"/>
        <v>0</v>
      </c>
      <c r="AI176" s="56">
        <f t="shared" si="46"/>
        <v>0</v>
      </c>
      <c r="AJ176" s="56">
        <f t="shared" si="47"/>
        <v>0</v>
      </c>
      <c r="AK176" s="56">
        <f t="shared" si="48"/>
        <v>0</v>
      </c>
      <c r="AL176" s="56">
        <f t="shared" si="49"/>
        <v>0</v>
      </c>
      <c r="AM176" s="56">
        <f t="shared" si="50"/>
        <v>0</v>
      </c>
      <c r="AN176" s="56">
        <f t="shared" si="51"/>
        <v>0</v>
      </c>
      <c r="AO176" s="56">
        <f t="shared" si="52"/>
        <v>0</v>
      </c>
      <c r="AP176" s="56">
        <f t="shared" si="53"/>
        <v>0</v>
      </c>
      <c r="AQ176" s="56">
        <f t="shared" si="54"/>
        <v>0</v>
      </c>
      <c r="AR176" s="86">
        <f t="shared" si="55"/>
        <v>0</v>
      </c>
    </row>
    <row r="177" spans="1:44" x14ac:dyDescent="0.25">
      <c r="A177" s="178"/>
      <c r="B177" s="55" t="str">
        <f>_xlfn.IFNA(VLOOKUP(A177,'Ajánlatkérő(k) adatai'!$B$4:$C$205,2,0),"")</f>
        <v/>
      </c>
      <c r="C177" s="178"/>
      <c r="D177" s="55" t="str">
        <f>_xlfn.IFNA(VLOOKUP(C177,'Számlafizető(k) adatai'!$C$4:$D$203,2,0),"")</f>
        <v/>
      </c>
      <c r="E177" s="55" t="str">
        <f>_xlfn.IFNA(VLOOKUP(C177,'Számlafizető(k) adatai'!$C$4:$M$203,11,0),"")</f>
        <v/>
      </c>
      <c r="F177" s="178"/>
      <c r="G177" s="178"/>
      <c r="H177" s="178"/>
      <c r="I177" s="55" t="str">
        <f>IF(F177="","",VLOOKUP(LEFT(F177,5),'Technikai cellák'!B:C,2,0))</f>
        <v/>
      </c>
      <c r="J177" s="55" t="str">
        <f>IF(F177="","",VLOOKUP(I177,'Technikai cellák'!$C$1:$D$12,2,0))</f>
        <v/>
      </c>
      <c r="K177" s="179"/>
      <c r="L177" s="67" t="str">
        <f t="shared" si="39"/>
        <v/>
      </c>
      <c r="M177" s="68">
        <f t="shared" si="40"/>
        <v>0</v>
      </c>
      <c r="N177" s="66">
        <f t="shared" si="41"/>
        <v>0</v>
      </c>
      <c r="O177" s="152"/>
      <c r="P177" s="172">
        <f t="shared" si="56"/>
        <v>0</v>
      </c>
      <c r="Q177" s="69">
        <f t="shared" si="42"/>
        <v>0</v>
      </c>
      <c r="R177" s="62">
        <f t="shared" si="43"/>
        <v>0</v>
      </c>
      <c r="S177" s="153"/>
      <c r="T177" s="118" t="str">
        <f t="shared" si="57"/>
        <v/>
      </c>
      <c r="U177" s="154"/>
      <c r="V177" s="154"/>
      <c r="W177" s="154"/>
      <c r="X177" s="154"/>
      <c r="Y177" s="154"/>
      <c r="Z177" s="154"/>
      <c r="AA177" s="154"/>
      <c r="AB177" s="154"/>
      <c r="AC177" s="154"/>
      <c r="AD177" s="154"/>
      <c r="AE177" s="154"/>
      <c r="AF177" s="154"/>
      <c r="AG177" s="63">
        <f t="shared" si="44"/>
        <v>0</v>
      </c>
      <c r="AH177" s="56">
        <f t="shared" si="45"/>
        <v>0</v>
      </c>
      <c r="AI177" s="56">
        <f t="shared" si="46"/>
        <v>0</v>
      </c>
      <c r="AJ177" s="56">
        <f t="shared" si="47"/>
        <v>0</v>
      </c>
      <c r="AK177" s="56">
        <f t="shared" si="48"/>
        <v>0</v>
      </c>
      <c r="AL177" s="56">
        <f t="shared" si="49"/>
        <v>0</v>
      </c>
      <c r="AM177" s="56">
        <f t="shared" si="50"/>
        <v>0</v>
      </c>
      <c r="AN177" s="56">
        <f t="shared" si="51"/>
        <v>0</v>
      </c>
      <c r="AO177" s="56">
        <f t="shared" si="52"/>
        <v>0</v>
      </c>
      <c r="AP177" s="56">
        <f t="shared" si="53"/>
        <v>0</v>
      </c>
      <c r="AQ177" s="56">
        <f t="shared" si="54"/>
        <v>0</v>
      </c>
      <c r="AR177" s="86">
        <f t="shared" si="55"/>
        <v>0</v>
      </c>
    </row>
    <row r="178" spans="1:44" x14ac:dyDescent="0.25">
      <c r="A178" s="178"/>
      <c r="B178" s="55" t="str">
        <f>_xlfn.IFNA(VLOOKUP(A178,'Ajánlatkérő(k) adatai'!$B$4:$C$205,2,0),"")</f>
        <v/>
      </c>
      <c r="C178" s="178"/>
      <c r="D178" s="55" t="str">
        <f>_xlfn.IFNA(VLOOKUP(C178,'Számlafizető(k) adatai'!$C$4:$D$203,2,0),"")</f>
        <v/>
      </c>
      <c r="E178" s="55" t="str">
        <f>_xlfn.IFNA(VLOOKUP(C178,'Számlafizető(k) adatai'!$C$4:$M$203,11,0),"")</f>
        <v/>
      </c>
      <c r="F178" s="178"/>
      <c r="G178" s="178"/>
      <c r="H178" s="178"/>
      <c r="I178" s="55" t="str">
        <f>IF(F178="","",VLOOKUP(LEFT(F178,5),'Technikai cellák'!B:C,2,0))</f>
        <v/>
      </c>
      <c r="J178" s="55" t="str">
        <f>IF(F178="","",VLOOKUP(I178,'Technikai cellák'!$C$1:$D$12,2,0))</f>
        <v/>
      </c>
      <c r="K178" s="179"/>
      <c r="L178" s="67" t="str">
        <f t="shared" si="39"/>
        <v/>
      </c>
      <c r="M178" s="68">
        <f t="shared" si="40"/>
        <v>0</v>
      </c>
      <c r="N178" s="66">
        <f t="shared" si="41"/>
        <v>0</v>
      </c>
      <c r="O178" s="152"/>
      <c r="P178" s="172">
        <f t="shared" si="56"/>
        <v>0</v>
      </c>
      <c r="Q178" s="69">
        <f t="shared" si="42"/>
        <v>0</v>
      </c>
      <c r="R178" s="62">
        <f t="shared" si="43"/>
        <v>0</v>
      </c>
      <c r="S178" s="153"/>
      <c r="T178" s="118" t="str">
        <f t="shared" si="57"/>
        <v/>
      </c>
      <c r="U178" s="154"/>
      <c r="V178" s="154"/>
      <c r="W178" s="154"/>
      <c r="X178" s="154"/>
      <c r="Y178" s="154"/>
      <c r="Z178" s="154"/>
      <c r="AA178" s="154"/>
      <c r="AB178" s="154"/>
      <c r="AC178" s="154"/>
      <c r="AD178" s="154"/>
      <c r="AE178" s="154"/>
      <c r="AF178" s="154"/>
      <c r="AG178" s="63">
        <f t="shared" si="44"/>
        <v>0</v>
      </c>
      <c r="AH178" s="56">
        <f t="shared" si="45"/>
        <v>0</v>
      </c>
      <c r="AI178" s="56">
        <f t="shared" si="46"/>
        <v>0</v>
      </c>
      <c r="AJ178" s="56">
        <f t="shared" si="47"/>
        <v>0</v>
      </c>
      <c r="AK178" s="56">
        <f t="shared" si="48"/>
        <v>0</v>
      </c>
      <c r="AL178" s="56">
        <f t="shared" si="49"/>
        <v>0</v>
      </c>
      <c r="AM178" s="56">
        <f t="shared" si="50"/>
        <v>0</v>
      </c>
      <c r="AN178" s="56">
        <f t="shared" si="51"/>
        <v>0</v>
      </c>
      <c r="AO178" s="56">
        <f t="shared" si="52"/>
        <v>0</v>
      </c>
      <c r="AP178" s="56">
        <f t="shared" si="53"/>
        <v>0</v>
      </c>
      <c r="AQ178" s="56">
        <f t="shared" si="54"/>
        <v>0</v>
      </c>
      <c r="AR178" s="86">
        <f t="shared" si="55"/>
        <v>0</v>
      </c>
    </row>
    <row r="179" spans="1:44" x14ac:dyDescent="0.25">
      <c r="A179" s="178"/>
      <c r="B179" s="55" t="str">
        <f>_xlfn.IFNA(VLOOKUP(A179,'Ajánlatkérő(k) adatai'!$B$4:$C$205,2,0),"")</f>
        <v/>
      </c>
      <c r="C179" s="178"/>
      <c r="D179" s="55" t="str">
        <f>_xlfn.IFNA(VLOOKUP(C179,'Számlafizető(k) adatai'!$C$4:$D$203,2,0),"")</f>
        <v/>
      </c>
      <c r="E179" s="55" t="str">
        <f>_xlfn.IFNA(VLOOKUP(C179,'Számlafizető(k) adatai'!$C$4:$M$203,11,0),"")</f>
        <v/>
      </c>
      <c r="F179" s="178"/>
      <c r="G179" s="178"/>
      <c r="H179" s="178"/>
      <c r="I179" s="55" t="str">
        <f>IF(F179="","",VLOOKUP(LEFT(F179,5),'Technikai cellák'!B:C,2,0))</f>
        <v/>
      </c>
      <c r="J179" s="55" t="str">
        <f>IF(F179="","",VLOOKUP(I179,'Technikai cellák'!$C$1:$D$12,2,0))</f>
        <v/>
      </c>
      <c r="K179" s="179"/>
      <c r="L179" s="67" t="str">
        <f t="shared" si="39"/>
        <v/>
      </c>
      <c r="M179" s="68">
        <f t="shared" si="40"/>
        <v>0</v>
      </c>
      <c r="N179" s="66">
        <f t="shared" si="41"/>
        <v>0</v>
      </c>
      <c r="O179" s="152"/>
      <c r="P179" s="172">
        <f t="shared" si="56"/>
        <v>0</v>
      </c>
      <c r="Q179" s="69">
        <f t="shared" si="42"/>
        <v>0</v>
      </c>
      <c r="R179" s="62">
        <f t="shared" si="43"/>
        <v>0</v>
      </c>
      <c r="S179" s="153"/>
      <c r="T179" s="118" t="str">
        <f t="shared" si="57"/>
        <v/>
      </c>
      <c r="U179" s="154"/>
      <c r="V179" s="154"/>
      <c r="W179" s="154"/>
      <c r="X179" s="154"/>
      <c r="Y179" s="154"/>
      <c r="Z179" s="154"/>
      <c r="AA179" s="154"/>
      <c r="AB179" s="154"/>
      <c r="AC179" s="154"/>
      <c r="AD179" s="154"/>
      <c r="AE179" s="154"/>
      <c r="AF179" s="154"/>
      <c r="AG179" s="63">
        <f t="shared" si="44"/>
        <v>0</v>
      </c>
      <c r="AH179" s="56">
        <f t="shared" si="45"/>
        <v>0</v>
      </c>
      <c r="AI179" s="56">
        <f t="shared" si="46"/>
        <v>0</v>
      </c>
      <c r="AJ179" s="56">
        <f t="shared" si="47"/>
        <v>0</v>
      </c>
      <c r="AK179" s="56">
        <f t="shared" si="48"/>
        <v>0</v>
      </c>
      <c r="AL179" s="56">
        <f t="shared" si="49"/>
        <v>0</v>
      </c>
      <c r="AM179" s="56">
        <f t="shared" si="50"/>
        <v>0</v>
      </c>
      <c r="AN179" s="56">
        <f t="shared" si="51"/>
        <v>0</v>
      </c>
      <c r="AO179" s="56">
        <f t="shared" si="52"/>
        <v>0</v>
      </c>
      <c r="AP179" s="56">
        <f t="shared" si="53"/>
        <v>0</v>
      </c>
      <c r="AQ179" s="56">
        <f t="shared" si="54"/>
        <v>0</v>
      </c>
      <c r="AR179" s="86">
        <f t="shared" si="55"/>
        <v>0</v>
      </c>
    </row>
    <row r="180" spans="1:44" x14ac:dyDescent="0.25">
      <c r="A180" s="178"/>
      <c r="B180" s="55" t="str">
        <f>_xlfn.IFNA(VLOOKUP(A180,'Ajánlatkérő(k) adatai'!$B$4:$C$205,2,0),"")</f>
        <v/>
      </c>
      <c r="C180" s="178"/>
      <c r="D180" s="55" t="str">
        <f>_xlfn.IFNA(VLOOKUP(C180,'Számlafizető(k) adatai'!$C$4:$D$203,2,0),"")</f>
        <v/>
      </c>
      <c r="E180" s="55" t="str">
        <f>_xlfn.IFNA(VLOOKUP(C180,'Számlafizető(k) adatai'!$C$4:$M$203,11,0),"")</f>
        <v/>
      </c>
      <c r="F180" s="178"/>
      <c r="G180" s="178"/>
      <c r="H180" s="178"/>
      <c r="I180" s="55" t="str">
        <f>IF(F180="","",VLOOKUP(LEFT(F180,5),'Technikai cellák'!B:C,2,0))</f>
        <v/>
      </c>
      <c r="J180" s="55" t="str">
        <f>IF(F180="","",VLOOKUP(I180,'Technikai cellák'!$C$1:$D$12,2,0))</f>
        <v/>
      </c>
      <c r="K180" s="179"/>
      <c r="L180" s="67" t="str">
        <f t="shared" si="39"/>
        <v/>
      </c>
      <c r="M180" s="68">
        <f t="shared" si="40"/>
        <v>0</v>
      </c>
      <c r="N180" s="66">
        <f t="shared" si="41"/>
        <v>0</v>
      </c>
      <c r="O180" s="152"/>
      <c r="P180" s="172">
        <f t="shared" si="56"/>
        <v>0</v>
      </c>
      <c r="Q180" s="69">
        <f t="shared" si="42"/>
        <v>0</v>
      </c>
      <c r="R180" s="62">
        <f t="shared" si="43"/>
        <v>0</v>
      </c>
      <c r="S180" s="153"/>
      <c r="T180" s="118" t="str">
        <f t="shared" si="57"/>
        <v/>
      </c>
      <c r="U180" s="154"/>
      <c r="V180" s="154"/>
      <c r="W180" s="154"/>
      <c r="X180" s="154"/>
      <c r="Y180" s="154"/>
      <c r="Z180" s="154"/>
      <c r="AA180" s="154"/>
      <c r="AB180" s="154"/>
      <c r="AC180" s="154"/>
      <c r="AD180" s="154"/>
      <c r="AE180" s="154"/>
      <c r="AF180" s="154"/>
      <c r="AG180" s="63">
        <f t="shared" si="44"/>
        <v>0</v>
      </c>
      <c r="AH180" s="56">
        <f t="shared" si="45"/>
        <v>0</v>
      </c>
      <c r="AI180" s="56">
        <f t="shared" si="46"/>
        <v>0</v>
      </c>
      <c r="AJ180" s="56">
        <f t="shared" si="47"/>
        <v>0</v>
      </c>
      <c r="AK180" s="56">
        <f t="shared" si="48"/>
        <v>0</v>
      </c>
      <c r="AL180" s="56">
        <f t="shared" si="49"/>
        <v>0</v>
      </c>
      <c r="AM180" s="56">
        <f t="shared" si="50"/>
        <v>0</v>
      </c>
      <c r="AN180" s="56">
        <f t="shared" si="51"/>
        <v>0</v>
      </c>
      <c r="AO180" s="56">
        <f t="shared" si="52"/>
        <v>0</v>
      </c>
      <c r="AP180" s="56">
        <f t="shared" si="53"/>
        <v>0</v>
      </c>
      <c r="AQ180" s="56">
        <f t="shared" si="54"/>
        <v>0</v>
      </c>
      <c r="AR180" s="86">
        <f t="shared" si="55"/>
        <v>0</v>
      </c>
    </row>
    <row r="181" spans="1:44" x14ac:dyDescent="0.25">
      <c r="A181" s="178"/>
      <c r="B181" s="55" t="str">
        <f>_xlfn.IFNA(VLOOKUP(A181,'Ajánlatkérő(k) adatai'!$B$4:$C$205,2,0),"")</f>
        <v/>
      </c>
      <c r="C181" s="178"/>
      <c r="D181" s="55" t="str">
        <f>_xlfn.IFNA(VLOOKUP(C181,'Számlafizető(k) adatai'!$C$4:$D$203,2,0),"")</f>
        <v/>
      </c>
      <c r="E181" s="55" t="str">
        <f>_xlfn.IFNA(VLOOKUP(C181,'Számlafizető(k) adatai'!$C$4:$M$203,11,0),"")</f>
        <v/>
      </c>
      <c r="F181" s="178"/>
      <c r="G181" s="178"/>
      <c r="H181" s="178"/>
      <c r="I181" s="55" t="str">
        <f>IF(F181="","",VLOOKUP(LEFT(F181,5),'Technikai cellák'!B:C,2,0))</f>
        <v/>
      </c>
      <c r="J181" s="55" t="str">
        <f>IF(F181="","",VLOOKUP(I181,'Technikai cellák'!$C$1:$D$12,2,0))</f>
        <v/>
      </c>
      <c r="K181" s="179"/>
      <c r="L181" s="67" t="str">
        <f t="shared" si="39"/>
        <v/>
      </c>
      <c r="M181" s="68">
        <f t="shared" si="40"/>
        <v>0</v>
      </c>
      <c r="N181" s="66">
        <f t="shared" si="41"/>
        <v>0</v>
      </c>
      <c r="O181" s="152"/>
      <c r="P181" s="172">
        <f t="shared" si="56"/>
        <v>0</v>
      </c>
      <c r="Q181" s="69">
        <f t="shared" si="42"/>
        <v>0</v>
      </c>
      <c r="R181" s="62">
        <f t="shared" si="43"/>
        <v>0</v>
      </c>
      <c r="S181" s="153"/>
      <c r="T181" s="118" t="str">
        <f t="shared" si="57"/>
        <v/>
      </c>
      <c r="U181" s="154"/>
      <c r="V181" s="154"/>
      <c r="W181" s="154"/>
      <c r="X181" s="154"/>
      <c r="Y181" s="154"/>
      <c r="Z181" s="154"/>
      <c r="AA181" s="154"/>
      <c r="AB181" s="154"/>
      <c r="AC181" s="154"/>
      <c r="AD181" s="154"/>
      <c r="AE181" s="154"/>
      <c r="AF181" s="154"/>
      <c r="AG181" s="63">
        <f t="shared" si="44"/>
        <v>0</v>
      </c>
      <c r="AH181" s="56">
        <f t="shared" si="45"/>
        <v>0</v>
      </c>
      <c r="AI181" s="56">
        <f t="shared" si="46"/>
        <v>0</v>
      </c>
      <c r="AJ181" s="56">
        <f t="shared" si="47"/>
        <v>0</v>
      </c>
      <c r="AK181" s="56">
        <f t="shared" si="48"/>
        <v>0</v>
      </c>
      <c r="AL181" s="56">
        <f t="shared" si="49"/>
        <v>0</v>
      </c>
      <c r="AM181" s="56">
        <f t="shared" si="50"/>
        <v>0</v>
      </c>
      <c r="AN181" s="56">
        <f t="shared" si="51"/>
        <v>0</v>
      </c>
      <c r="AO181" s="56">
        <f t="shared" si="52"/>
        <v>0</v>
      </c>
      <c r="AP181" s="56">
        <f t="shared" si="53"/>
        <v>0</v>
      </c>
      <c r="AQ181" s="56">
        <f t="shared" si="54"/>
        <v>0</v>
      </c>
      <c r="AR181" s="86">
        <f t="shared" si="55"/>
        <v>0</v>
      </c>
    </row>
    <row r="182" spans="1:44" x14ac:dyDescent="0.25">
      <c r="A182" s="178"/>
      <c r="B182" s="55" t="str">
        <f>_xlfn.IFNA(VLOOKUP(A182,'Ajánlatkérő(k) adatai'!$B$4:$C$205,2,0),"")</f>
        <v/>
      </c>
      <c r="C182" s="178"/>
      <c r="D182" s="55" t="str">
        <f>_xlfn.IFNA(VLOOKUP(C182,'Számlafizető(k) adatai'!$C$4:$D$203,2,0),"")</f>
        <v/>
      </c>
      <c r="E182" s="55" t="str">
        <f>_xlfn.IFNA(VLOOKUP(C182,'Számlafizető(k) adatai'!$C$4:$M$203,11,0),"")</f>
        <v/>
      </c>
      <c r="F182" s="178"/>
      <c r="G182" s="178"/>
      <c r="H182" s="178"/>
      <c r="I182" s="55" t="str">
        <f>IF(F182="","",VLOOKUP(LEFT(F182,5),'Technikai cellák'!B:C,2,0))</f>
        <v/>
      </c>
      <c r="J182" s="55" t="str">
        <f>IF(F182="","",VLOOKUP(I182,'Technikai cellák'!$C$1:$D$12,2,0))</f>
        <v/>
      </c>
      <c r="K182" s="179"/>
      <c r="L182" s="67" t="str">
        <f t="shared" si="39"/>
        <v/>
      </c>
      <c r="M182" s="68">
        <f t="shared" si="40"/>
        <v>0</v>
      </c>
      <c r="N182" s="66">
        <f t="shared" si="41"/>
        <v>0</v>
      </c>
      <c r="O182" s="152"/>
      <c r="P182" s="172">
        <f t="shared" si="56"/>
        <v>0</v>
      </c>
      <c r="Q182" s="69">
        <f t="shared" si="42"/>
        <v>0</v>
      </c>
      <c r="R182" s="62">
        <f t="shared" si="43"/>
        <v>0</v>
      </c>
      <c r="S182" s="153"/>
      <c r="T182" s="118" t="str">
        <f t="shared" si="57"/>
        <v/>
      </c>
      <c r="U182" s="154"/>
      <c r="V182" s="154"/>
      <c r="W182" s="154"/>
      <c r="X182" s="154"/>
      <c r="Y182" s="154"/>
      <c r="Z182" s="154"/>
      <c r="AA182" s="154"/>
      <c r="AB182" s="154"/>
      <c r="AC182" s="154"/>
      <c r="AD182" s="154"/>
      <c r="AE182" s="154"/>
      <c r="AF182" s="154"/>
      <c r="AG182" s="63">
        <f t="shared" si="44"/>
        <v>0</v>
      </c>
      <c r="AH182" s="56">
        <f t="shared" si="45"/>
        <v>0</v>
      </c>
      <c r="AI182" s="56">
        <f t="shared" si="46"/>
        <v>0</v>
      </c>
      <c r="AJ182" s="56">
        <f t="shared" si="47"/>
        <v>0</v>
      </c>
      <c r="AK182" s="56">
        <f t="shared" si="48"/>
        <v>0</v>
      </c>
      <c r="AL182" s="56">
        <f t="shared" si="49"/>
        <v>0</v>
      </c>
      <c r="AM182" s="56">
        <f t="shared" si="50"/>
        <v>0</v>
      </c>
      <c r="AN182" s="56">
        <f t="shared" si="51"/>
        <v>0</v>
      </c>
      <c r="AO182" s="56">
        <f t="shared" si="52"/>
        <v>0</v>
      </c>
      <c r="AP182" s="56">
        <f t="shared" si="53"/>
        <v>0</v>
      </c>
      <c r="AQ182" s="56">
        <f t="shared" si="54"/>
        <v>0</v>
      </c>
      <c r="AR182" s="86">
        <f t="shared" si="55"/>
        <v>0</v>
      </c>
    </row>
    <row r="183" spans="1:44" x14ac:dyDescent="0.25">
      <c r="A183" s="178"/>
      <c r="B183" s="55" t="str">
        <f>_xlfn.IFNA(VLOOKUP(A183,'Ajánlatkérő(k) adatai'!$B$4:$C$205,2,0),"")</f>
        <v/>
      </c>
      <c r="C183" s="178"/>
      <c r="D183" s="55" t="str">
        <f>_xlfn.IFNA(VLOOKUP(C183,'Számlafizető(k) adatai'!$C$4:$D$203,2,0),"")</f>
        <v/>
      </c>
      <c r="E183" s="55" t="str">
        <f>_xlfn.IFNA(VLOOKUP(C183,'Számlafizető(k) adatai'!$C$4:$M$203,11,0),"")</f>
        <v/>
      </c>
      <c r="F183" s="178"/>
      <c r="G183" s="178"/>
      <c r="H183" s="178"/>
      <c r="I183" s="55" t="str">
        <f>IF(F183="","",VLOOKUP(LEFT(F183,5),'Technikai cellák'!B:C,2,0))</f>
        <v/>
      </c>
      <c r="J183" s="55" t="str">
        <f>IF(F183="","",VLOOKUP(I183,'Technikai cellák'!$C$1:$D$12,2,0))</f>
        <v/>
      </c>
      <c r="K183" s="179"/>
      <c r="L183" s="67" t="str">
        <f t="shared" si="39"/>
        <v/>
      </c>
      <c r="M183" s="68">
        <f t="shared" si="40"/>
        <v>0</v>
      </c>
      <c r="N183" s="66">
        <f t="shared" si="41"/>
        <v>0</v>
      </c>
      <c r="O183" s="152"/>
      <c r="P183" s="172">
        <f t="shared" si="56"/>
        <v>0</v>
      </c>
      <c r="Q183" s="69">
        <f t="shared" si="42"/>
        <v>0</v>
      </c>
      <c r="R183" s="62">
        <f t="shared" si="43"/>
        <v>0</v>
      </c>
      <c r="S183" s="153"/>
      <c r="T183" s="118" t="str">
        <f t="shared" si="57"/>
        <v/>
      </c>
      <c r="U183" s="154"/>
      <c r="V183" s="154"/>
      <c r="W183" s="154"/>
      <c r="X183" s="154"/>
      <c r="Y183" s="154"/>
      <c r="Z183" s="154"/>
      <c r="AA183" s="154"/>
      <c r="AB183" s="154"/>
      <c r="AC183" s="154"/>
      <c r="AD183" s="154"/>
      <c r="AE183" s="154"/>
      <c r="AF183" s="154"/>
      <c r="AG183" s="63">
        <f t="shared" si="44"/>
        <v>0</v>
      </c>
      <c r="AH183" s="56">
        <f t="shared" si="45"/>
        <v>0</v>
      </c>
      <c r="AI183" s="56">
        <f t="shared" si="46"/>
        <v>0</v>
      </c>
      <c r="AJ183" s="56">
        <f t="shared" si="47"/>
        <v>0</v>
      </c>
      <c r="AK183" s="56">
        <f t="shared" si="48"/>
        <v>0</v>
      </c>
      <c r="AL183" s="56">
        <f t="shared" si="49"/>
        <v>0</v>
      </c>
      <c r="AM183" s="56">
        <f t="shared" si="50"/>
        <v>0</v>
      </c>
      <c r="AN183" s="56">
        <f t="shared" si="51"/>
        <v>0</v>
      </c>
      <c r="AO183" s="56">
        <f t="shared" si="52"/>
        <v>0</v>
      </c>
      <c r="AP183" s="56">
        <f t="shared" si="53"/>
        <v>0</v>
      </c>
      <c r="AQ183" s="56">
        <f t="shared" si="54"/>
        <v>0</v>
      </c>
      <c r="AR183" s="86">
        <f t="shared" si="55"/>
        <v>0</v>
      </c>
    </row>
    <row r="184" spans="1:44" x14ac:dyDescent="0.25">
      <c r="A184" s="178"/>
      <c r="B184" s="55" t="str">
        <f>_xlfn.IFNA(VLOOKUP(A184,'Ajánlatkérő(k) adatai'!$B$4:$C$205,2,0),"")</f>
        <v/>
      </c>
      <c r="C184" s="178"/>
      <c r="D184" s="55" t="str">
        <f>_xlfn.IFNA(VLOOKUP(C184,'Számlafizető(k) adatai'!$C$4:$D$203,2,0),"")</f>
        <v/>
      </c>
      <c r="E184" s="55" t="str">
        <f>_xlfn.IFNA(VLOOKUP(C184,'Számlafizető(k) adatai'!$C$4:$M$203,11,0),"")</f>
        <v/>
      </c>
      <c r="F184" s="178"/>
      <c r="G184" s="178"/>
      <c r="H184" s="178"/>
      <c r="I184" s="55" t="str">
        <f>IF(F184="","",VLOOKUP(LEFT(F184,5),'Technikai cellák'!B:C,2,0))</f>
        <v/>
      </c>
      <c r="J184" s="55" t="str">
        <f>IF(F184="","",VLOOKUP(I184,'Technikai cellák'!$C$1:$D$12,2,0))</f>
        <v/>
      </c>
      <c r="K184" s="179"/>
      <c r="L184" s="67" t="str">
        <f t="shared" si="39"/>
        <v/>
      </c>
      <c r="M184" s="68">
        <f t="shared" si="40"/>
        <v>0</v>
      </c>
      <c r="N184" s="66">
        <f t="shared" si="41"/>
        <v>0</v>
      </c>
      <c r="O184" s="152"/>
      <c r="P184" s="172">
        <f t="shared" si="56"/>
        <v>0</v>
      </c>
      <c r="Q184" s="69">
        <f t="shared" si="42"/>
        <v>0</v>
      </c>
      <c r="R184" s="62">
        <f t="shared" si="43"/>
        <v>0</v>
      </c>
      <c r="S184" s="153"/>
      <c r="T184" s="118" t="str">
        <f t="shared" si="57"/>
        <v/>
      </c>
      <c r="U184" s="154"/>
      <c r="V184" s="154"/>
      <c r="W184" s="154"/>
      <c r="X184" s="154"/>
      <c r="Y184" s="154"/>
      <c r="Z184" s="154"/>
      <c r="AA184" s="154"/>
      <c r="AB184" s="154"/>
      <c r="AC184" s="154"/>
      <c r="AD184" s="154"/>
      <c r="AE184" s="154"/>
      <c r="AF184" s="154"/>
      <c r="AG184" s="63">
        <f t="shared" si="44"/>
        <v>0</v>
      </c>
      <c r="AH184" s="56">
        <f t="shared" si="45"/>
        <v>0</v>
      </c>
      <c r="AI184" s="56">
        <f t="shared" si="46"/>
        <v>0</v>
      </c>
      <c r="AJ184" s="56">
        <f t="shared" si="47"/>
        <v>0</v>
      </c>
      <c r="AK184" s="56">
        <f t="shared" si="48"/>
        <v>0</v>
      </c>
      <c r="AL184" s="56">
        <f t="shared" si="49"/>
        <v>0</v>
      </c>
      <c r="AM184" s="56">
        <f t="shared" si="50"/>
        <v>0</v>
      </c>
      <c r="AN184" s="56">
        <f t="shared" si="51"/>
        <v>0</v>
      </c>
      <c r="AO184" s="56">
        <f t="shared" si="52"/>
        <v>0</v>
      </c>
      <c r="AP184" s="56">
        <f t="shared" si="53"/>
        <v>0</v>
      </c>
      <c r="AQ184" s="56">
        <f t="shared" si="54"/>
        <v>0</v>
      </c>
      <c r="AR184" s="86">
        <f t="shared" si="55"/>
        <v>0</v>
      </c>
    </row>
    <row r="185" spans="1:44" x14ac:dyDescent="0.25">
      <c r="A185" s="178"/>
      <c r="B185" s="55" t="str">
        <f>_xlfn.IFNA(VLOOKUP(A185,'Ajánlatkérő(k) adatai'!$B$4:$C$205,2,0),"")</f>
        <v/>
      </c>
      <c r="C185" s="178"/>
      <c r="D185" s="55" t="str">
        <f>_xlfn.IFNA(VLOOKUP(C185,'Számlafizető(k) adatai'!$C$4:$D$203,2,0),"")</f>
        <v/>
      </c>
      <c r="E185" s="55" t="str">
        <f>_xlfn.IFNA(VLOOKUP(C185,'Számlafizető(k) adatai'!$C$4:$M$203,11,0),"")</f>
        <v/>
      </c>
      <c r="F185" s="178"/>
      <c r="G185" s="178"/>
      <c r="H185" s="178"/>
      <c r="I185" s="55" t="str">
        <f>IF(F185="","",VLOOKUP(LEFT(F185,5),'Technikai cellák'!B:C,2,0))</f>
        <v/>
      </c>
      <c r="J185" s="55" t="str">
        <f>IF(F185="","",VLOOKUP(I185,'Technikai cellák'!$C$1:$D$12,2,0))</f>
        <v/>
      </c>
      <c r="K185" s="179"/>
      <c r="L185" s="67" t="str">
        <f t="shared" si="39"/>
        <v/>
      </c>
      <c r="M185" s="68">
        <f t="shared" si="40"/>
        <v>0</v>
      </c>
      <c r="N185" s="66">
        <f t="shared" si="41"/>
        <v>0</v>
      </c>
      <c r="O185" s="152"/>
      <c r="P185" s="172">
        <f t="shared" si="56"/>
        <v>0</v>
      </c>
      <c r="Q185" s="69">
        <f t="shared" si="42"/>
        <v>0</v>
      </c>
      <c r="R185" s="62">
        <f t="shared" si="43"/>
        <v>0</v>
      </c>
      <c r="S185" s="153"/>
      <c r="T185" s="118" t="str">
        <f t="shared" si="57"/>
        <v/>
      </c>
      <c r="U185" s="154"/>
      <c r="V185" s="154"/>
      <c r="W185" s="154"/>
      <c r="X185" s="154"/>
      <c r="Y185" s="154"/>
      <c r="Z185" s="154"/>
      <c r="AA185" s="154"/>
      <c r="AB185" s="154"/>
      <c r="AC185" s="154"/>
      <c r="AD185" s="154"/>
      <c r="AE185" s="154"/>
      <c r="AF185" s="154"/>
      <c r="AG185" s="63">
        <f t="shared" si="44"/>
        <v>0</v>
      </c>
      <c r="AH185" s="56">
        <f t="shared" si="45"/>
        <v>0</v>
      </c>
      <c r="AI185" s="56">
        <f t="shared" si="46"/>
        <v>0</v>
      </c>
      <c r="AJ185" s="56">
        <f t="shared" si="47"/>
        <v>0</v>
      </c>
      <c r="AK185" s="56">
        <f t="shared" si="48"/>
        <v>0</v>
      </c>
      <c r="AL185" s="56">
        <f t="shared" si="49"/>
        <v>0</v>
      </c>
      <c r="AM185" s="56">
        <f t="shared" si="50"/>
        <v>0</v>
      </c>
      <c r="AN185" s="56">
        <f t="shared" si="51"/>
        <v>0</v>
      </c>
      <c r="AO185" s="56">
        <f t="shared" si="52"/>
        <v>0</v>
      </c>
      <c r="AP185" s="56">
        <f t="shared" si="53"/>
        <v>0</v>
      </c>
      <c r="AQ185" s="56">
        <f t="shared" si="54"/>
        <v>0</v>
      </c>
      <c r="AR185" s="86">
        <f t="shared" si="55"/>
        <v>0</v>
      </c>
    </row>
    <row r="186" spans="1:44" x14ac:dyDescent="0.25">
      <c r="A186" s="178"/>
      <c r="B186" s="55" t="str">
        <f>_xlfn.IFNA(VLOOKUP(A186,'Ajánlatkérő(k) adatai'!$B$4:$C$205,2,0),"")</f>
        <v/>
      </c>
      <c r="C186" s="178"/>
      <c r="D186" s="55" t="str">
        <f>_xlfn.IFNA(VLOOKUP(C186,'Számlafizető(k) adatai'!$C$4:$D$203,2,0),"")</f>
        <v/>
      </c>
      <c r="E186" s="55" t="str">
        <f>_xlfn.IFNA(VLOOKUP(C186,'Számlafizető(k) adatai'!$C$4:$M$203,11,0),"")</f>
        <v/>
      </c>
      <c r="F186" s="178"/>
      <c r="G186" s="178"/>
      <c r="H186" s="178"/>
      <c r="I186" s="55" t="str">
        <f>IF(F186="","",VLOOKUP(LEFT(F186,5),'Technikai cellák'!B:C,2,0))</f>
        <v/>
      </c>
      <c r="J186" s="55" t="str">
        <f>IF(F186="","",VLOOKUP(I186,'Technikai cellák'!$C$1:$D$12,2,0))</f>
        <v/>
      </c>
      <c r="K186" s="179"/>
      <c r="L186" s="67" t="str">
        <f t="shared" si="39"/>
        <v/>
      </c>
      <c r="M186" s="68">
        <f t="shared" si="40"/>
        <v>0</v>
      </c>
      <c r="N186" s="66">
        <f t="shared" si="41"/>
        <v>0</v>
      </c>
      <c r="O186" s="152"/>
      <c r="P186" s="172">
        <f t="shared" si="56"/>
        <v>0</v>
      </c>
      <c r="Q186" s="69">
        <f t="shared" si="42"/>
        <v>0</v>
      </c>
      <c r="R186" s="62">
        <f t="shared" si="43"/>
        <v>0</v>
      </c>
      <c r="S186" s="153"/>
      <c r="T186" s="118" t="str">
        <f t="shared" si="57"/>
        <v/>
      </c>
      <c r="U186" s="154"/>
      <c r="V186" s="154"/>
      <c r="W186" s="154"/>
      <c r="X186" s="154"/>
      <c r="Y186" s="154"/>
      <c r="Z186" s="154"/>
      <c r="AA186" s="154"/>
      <c r="AB186" s="154"/>
      <c r="AC186" s="154"/>
      <c r="AD186" s="154"/>
      <c r="AE186" s="154"/>
      <c r="AF186" s="154"/>
      <c r="AG186" s="63">
        <f t="shared" si="44"/>
        <v>0</v>
      </c>
      <c r="AH186" s="56">
        <f t="shared" si="45"/>
        <v>0</v>
      </c>
      <c r="AI186" s="56">
        <f t="shared" si="46"/>
        <v>0</v>
      </c>
      <c r="AJ186" s="56">
        <f t="shared" si="47"/>
        <v>0</v>
      </c>
      <c r="AK186" s="56">
        <f t="shared" si="48"/>
        <v>0</v>
      </c>
      <c r="AL186" s="56">
        <f t="shared" si="49"/>
        <v>0</v>
      </c>
      <c r="AM186" s="56">
        <f t="shared" si="50"/>
        <v>0</v>
      </c>
      <c r="AN186" s="56">
        <f t="shared" si="51"/>
        <v>0</v>
      </c>
      <c r="AO186" s="56">
        <f t="shared" si="52"/>
        <v>0</v>
      </c>
      <c r="AP186" s="56">
        <f t="shared" si="53"/>
        <v>0</v>
      </c>
      <c r="AQ186" s="56">
        <f t="shared" si="54"/>
        <v>0</v>
      </c>
      <c r="AR186" s="86">
        <f t="shared" si="55"/>
        <v>0</v>
      </c>
    </row>
    <row r="187" spans="1:44" x14ac:dyDescent="0.25">
      <c r="A187" s="178"/>
      <c r="B187" s="55" t="str">
        <f>_xlfn.IFNA(VLOOKUP(A187,'Ajánlatkérő(k) adatai'!$B$4:$C$205,2,0),"")</f>
        <v/>
      </c>
      <c r="C187" s="178"/>
      <c r="D187" s="55" t="str">
        <f>_xlfn.IFNA(VLOOKUP(C187,'Számlafizető(k) adatai'!$C$4:$D$203,2,0),"")</f>
        <v/>
      </c>
      <c r="E187" s="55" t="str">
        <f>_xlfn.IFNA(VLOOKUP(C187,'Számlafizető(k) adatai'!$C$4:$M$203,11,0),"")</f>
        <v/>
      </c>
      <c r="F187" s="178"/>
      <c r="G187" s="178"/>
      <c r="H187" s="178"/>
      <c r="I187" s="55" t="str">
        <f>IF(F187="","",VLOOKUP(LEFT(F187,5),'Technikai cellák'!B:C,2,0))</f>
        <v/>
      </c>
      <c r="J187" s="55" t="str">
        <f>IF(F187="","",VLOOKUP(I187,'Technikai cellák'!$C$1:$D$12,2,0))</f>
        <v/>
      </c>
      <c r="K187" s="179"/>
      <c r="L187" s="67" t="str">
        <f t="shared" si="39"/>
        <v/>
      </c>
      <c r="M187" s="68">
        <f t="shared" si="40"/>
        <v>0</v>
      </c>
      <c r="N187" s="66">
        <f t="shared" si="41"/>
        <v>0</v>
      </c>
      <c r="O187" s="152"/>
      <c r="P187" s="172">
        <f t="shared" si="56"/>
        <v>0</v>
      </c>
      <c r="Q187" s="69">
        <f t="shared" si="42"/>
        <v>0</v>
      </c>
      <c r="R187" s="62">
        <f t="shared" si="43"/>
        <v>0</v>
      </c>
      <c r="S187" s="153"/>
      <c r="T187" s="118" t="str">
        <f t="shared" si="57"/>
        <v/>
      </c>
      <c r="U187" s="154"/>
      <c r="V187" s="154"/>
      <c r="W187" s="154"/>
      <c r="X187" s="154"/>
      <c r="Y187" s="154"/>
      <c r="Z187" s="154"/>
      <c r="AA187" s="154"/>
      <c r="AB187" s="154"/>
      <c r="AC187" s="154"/>
      <c r="AD187" s="154"/>
      <c r="AE187" s="154"/>
      <c r="AF187" s="154"/>
      <c r="AG187" s="63">
        <f t="shared" si="44"/>
        <v>0</v>
      </c>
      <c r="AH187" s="56">
        <f t="shared" si="45"/>
        <v>0</v>
      </c>
      <c r="AI187" s="56">
        <f t="shared" si="46"/>
        <v>0</v>
      </c>
      <c r="AJ187" s="56">
        <f t="shared" si="47"/>
        <v>0</v>
      </c>
      <c r="AK187" s="56">
        <f t="shared" si="48"/>
        <v>0</v>
      </c>
      <c r="AL187" s="56">
        <f t="shared" si="49"/>
        <v>0</v>
      </c>
      <c r="AM187" s="56">
        <f t="shared" si="50"/>
        <v>0</v>
      </c>
      <c r="AN187" s="56">
        <f t="shared" si="51"/>
        <v>0</v>
      </c>
      <c r="AO187" s="56">
        <f t="shared" si="52"/>
        <v>0</v>
      </c>
      <c r="AP187" s="56">
        <f t="shared" si="53"/>
        <v>0</v>
      </c>
      <c r="AQ187" s="56">
        <f t="shared" si="54"/>
        <v>0</v>
      </c>
      <c r="AR187" s="86">
        <f t="shared" si="55"/>
        <v>0</v>
      </c>
    </row>
    <row r="188" spans="1:44" x14ac:dyDescent="0.25">
      <c r="A188" s="178"/>
      <c r="B188" s="55" t="str">
        <f>_xlfn.IFNA(VLOOKUP(A188,'Ajánlatkérő(k) adatai'!$B$4:$C$205,2,0),"")</f>
        <v/>
      </c>
      <c r="C188" s="178"/>
      <c r="D188" s="55" t="str">
        <f>_xlfn.IFNA(VLOOKUP(C188,'Számlafizető(k) adatai'!$C$4:$D$203,2,0),"")</f>
        <v/>
      </c>
      <c r="E188" s="55" t="str">
        <f>_xlfn.IFNA(VLOOKUP(C188,'Számlafizető(k) adatai'!$C$4:$M$203,11,0),"")</f>
        <v/>
      </c>
      <c r="F188" s="178"/>
      <c r="G188" s="178"/>
      <c r="H188" s="178"/>
      <c r="I188" s="55" t="str">
        <f>IF(F188="","",VLOOKUP(LEFT(F188,5),'Technikai cellák'!B:C,2,0))</f>
        <v/>
      </c>
      <c r="J188" s="55" t="str">
        <f>IF(F188="","",VLOOKUP(I188,'Technikai cellák'!$C$1:$D$12,2,0))</f>
        <v/>
      </c>
      <c r="K188" s="179"/>
      <c r="L188" s="67" t="str">
        <f t="shared" si="39"/>
        <v/>
      </c>
      <c r="M188" s="68">
        <f t="shared" si="40"/>
        <v>0</v>
      </c>
      <c r="N188" s="66">
        <f t="shared" si="41"/>
        <v>0</v>
      </c>
      <c r="O188" s="152"/>
      <c r="P188" s="172">
        <f t="shared" si="56"/>
        <v>0</v>
      </c>
      <c r="Q188" s="69">
        <f t="shared" si="42"/>
        <v>0</v>
      </c>
      <c r="R188" s="62">
        <f t="shared" si="43"/>
        <v>0</v>
      </c>
      <c r="S188" s="153"/>
      <c r="T188" s="118" t="str">
        <f t="shared" si="57"/>
        <v/>
      </c>
      <c r="U188" s="154"/>
      <c r="V188" s="154"/>
      <c r="W188" s="154"/>
      <c r="X188" s="154"/>
      <c r="Y188" s="154"/>
      <c r="Z188" s="154"/>
      <c r="AA188" s="154"/>
      <c r="AB188" s="154"/>
      <c r="AC188" s="154"/>
      <c r="AD188" s="154"/>
      <c r="AE188" s="154"/>
      <c r="AF188" s="154"/>
      <c r="AG188" s="63">
        <f t="shared" si="44"/>
        <v>0</v>
      </c>
      <c r="AH188" s="56">
        <f t="shared" si="45"/>
        <v>0</v>
      </c>
      <c r="AI188" s="56">
        <f t="shared" si="46"/>
        <v>0</v>
      </c>
      <c r="AJ188" s="56">
        <f t="shared" si="47"/>
        <v>0</v>
      </c>
      <c r="AK188" s="56">
        <f t="shared" si="48"/>
        <v>0</v>
      </c>
      <c r="AL188" s="56">
        <f t="shared" si="49"/>
        <v>0</v>
      </c>
      <c r="AM188" s="56">
        <f t="shared" si="50"/>
        <v>0</v>
      </c>
      <c r="AN188" s="56">
        <f t="shared" si="51"/>
        <v>0</v>
      </c>
      <c r="AO188" s="56">
        <f t="shared" si="52"/>
        <v>0</v>
      </c>
      <c r="AP188" s="56">
        <f t="shared" si="53"/>
        <v>0</v>
      </c>
      <c r="AQ188" s="56">
        <f t="shared" si="54"/>
        <v>0</v>
      </c>
      <c r="AR188" s="86">
        <f t="shared" si="55"/>
        <v>0</v>
      </c>
    </row>
    <row r="189" spans="1:44" x14ac:dyDescent="0.25">
      <c r="A189" s="178"/>
      <c r="B189" s="55" t="str">
        <f>_xlfn.IFNA(VLOOKUP(A189,'Ajánlatkérő(k) adatai'!$B$4:$C$205,2,0),"")</f>
        <v/>
      </c>
      <c r="C189" s="178"/>
      <c r="D189" s="55" t="str">
        <f>_xlfn.IFNA(VLOOKUP(C189,'Számlafizető(k) adatai'!$C$4:$D$203,2,0),"")</f>
        <v/>
      </c>
      <c r="E189" s="55" t="str">
        <f>_xlfn.IFNA(VLOOKUP(C189,'Számlafizető(k) adatai'!$C$4:$M$203,11,0),"")</f>
        <v/>
      </c>
      <c r="F189" s="178"/>
      <c r="G189" s="178"/>
      <c r="H189" s="178"/>
      <c r="I189" s="55" t="str">
        <f>IF(F189="","",VLOOKUP(LEFT(F189,5),'Technikai cellák'!B:C,2,0))</f>
        <v/>
      </c>
      <c r="J189" s="55" t="str">
        <f>IF(F189="","",VLOOKUP(I189,'Technikai cellák'!$C$1:$D$12,2,0))</f>
        <v/>
      </c>
      <c r="K189" s="179"/>
      <c r="L189" s="67" t="str">
        <f t="shared" si="39"/>
        <v/>
      </c>
      <c r="M189" s="68">
        <f t="shared" si="40"/>
        <v>0</v>
      </c>
      <c r="N189" s="66">
        <f t="shared" si="41"/>
        <v>0</v>
      </c>
      <c r="O189" s="152"/>
      <c r="P189" s="172">
        <f t="shared" si="56"/>
        <v>0</v>
      </c>
      <c r="Q189" s="69">
        <f t="shared" si="42"/>
        <v>0</v>
      </c>
      <c r="R189" s="62">
        <f t="shared" si="43"/>
        <v>0</v>
      </c>
      <c r="S189" s="153"/>
      <c r="T189" s="118" t="str">
        <f t="shared" si="57"/>
        <v/>
      </c>
      <c r="U189" s="154"/>
      <c r="V189" s="154"/>
      <c r="W189" s="154"/>
      <c r="X189" s="154"/>
      <c r="Y189" s="154"/>
      <c r="Z189" s="154"/>
      <c r="AA189" s="154"/>
      <c r="AB189" s="154"/>
      <c r="AC189" s="154"/>
      <c r="AD189" s="154"/>
      <c r="AE189" s="154"/>
      <c r="AF189" s="154"/>
      <c r="AG189" s="63">
        <f t="shared" si="44"/>
        <v>0</v>
      </c>
      <c r="AH189" s="56">
        <f t="shared" si="45"/>
        <v>0</v>
      </c>
      <c r="AI189" s="56">
        <f t="shared" si="46"/>
        <v>0</v>
      </c>
      <c r="AJ189" s="56">
        <f t="shared" si="47"/>
        <v>0</v>
      </c>
      <c r="AK189" s="56">
        <f t="shared" si="48"/>
        <v>0</v>
      </c>
      <c r="AL189" s="56">
        <f t="shared" si="49"/>
        <v>0</v>
      </c>
      <c r="AM189" s="56">
        <f t="shared" si="50"/>
        <v>0</v>
      </c>
      <c r="AN189" s="56">
        <f t="shared" si="51"/>
        <v>0</v>
      </c>
      <c r="AO189" s="56">
        <f t="shared" si="52"/>
        <v>0</v>
      </c>
      <c r="AP189" s="56">
        <f t="shared" si="53"/>
        <v>0</v>
      </c>
      <c r="AQ189" s="56">
        <f t="shared" si="54"/>
        <v>0</v>
      </c>
      <c r="AR189" s="86">
        <f t="shared" si="55"/>
        <v>0</v>
      </c>
    </row>
    <row r="190" spans="1:44" x14ac:dyDescent="0.25">
      <c r="A190" s="178"/>
      <c r="B190" s="55" t="str">
        <f>_xlfn.IFNA(VLOOKUP(A190,'Ajánlatkérő(k) adatai'!$B$4:$C$205,2,0),"")</f>
        <v/>
      </c>
      <c r="C190" s="178"/>
      <c r="D190" s="55" t="str">
        <f>_xlfn.IFNA(VLOOKUP(C190,'Számlafizető(k) adatai'!$C$4:$D$203,2,0),"")</f>
        <v/>
      </c>
      <c r="E190" s="55" t="str">
        <f>_xlfn.IFNA(VLOOKUP(C190,'Számlafizető(k) adatai'!$C$4:$M$203,11,0),"")</f>
        <v/>
      </c>
      <c r="F190" s="178"/>
      <c r="G190" s="178"/>
      <c r="H190" s="178"/>
      <c r="I190" s="55" t="str">
        <f>IF(F190="","",VLOOKUP(LEFT(F190,5),'Technikai cellák'!B:C,2,0))</f>
        <v/>
      </c>
      <c r="J190" s="55" t="str">
        <f>IF(F190="","",VLOOKUP(I190,'Technikai cellák'!$C$1:$D$12,2,0))</f>
        <v/>
      </c>
      <c r="K190" s="179"/>
      <c r="L190" s="67" t="str">
        <f t="shared" si="39"/>
        <v/>
      </c>
      <c r="M190" s="68">
        <f t="shared" si="40"/>
        <v>0</v>
      </c>
      <c r="N190" s="66">
        <f t="shared" si="41"/>
        <v>0</v>
      </c>
      <c r="O190" s="152"/>
      <c r="P190" s="172">
        <f t="shared" si="56"/>
        <v>0</v>
      </c>
      <c r="Q190" s="69">
        <f t="shared" si="42"/>
        <v>0</v>
      </c>
      <c r="R190" s="62">
        <f t="shared" si="43"/>
        <v>0</v>
      </c>
      <c r="S190" s="153"/>
      <c r="T190" s="118" t="str">
        <f t="shared" si="57"/>
        <v/>
      </c>
      <c r="U190" s="154"/>
      <c r="V190" s="154"/>
      <c r="W190" s="154"/>
      <c r="X190" s="154"/>
      <c r="Y190" s="154"/>
      <c r="Z190" s="154"/>
      <c r="AA190" s="154"/>
      <c r="AB190" s="154"/>
      <c r="AC190" s="154"/>
      <c r="AD190" s="154"/>
      <c r="AE190" s="154"/>
      <c r="AF190" s="154"/>
      <c r="AG190" s="63">
        <f t="shared" si="44"/>
        <v>0</v>
      </c>
      <c r="AH190" s="56">
        <f t="shared" si="45"/>
        <v>0</v>
      </c>
      <c r="AI190" s="56">
        <f t="shared" si="46"/>
        <v>0</v>
      </c>
      <c r="AJ190" s="56">
        <f t="shared" si="47"/>
        <v>0</v>
      </c>
      <c r="AK190" s="56">
        <f t="shared" si="48"/>
        <v>0</v>
      </c>
      <c r="AL190" s="56">
        <f t="shared" si="49"/>
        <v>0</v>
      </c>
      <c r="AM190" s="56">
        <f t="shared" si="50"/>
        <v>0</v>
      </c>
      <c r="AN190" s="56">
        <f t="shared" si="51"/>
        <v>0</v>
      </c>
      <c r="AO190" s="56">
        <f t="shared" si="52"/>
        <v>0</v>
      </c>
      <c r="AP190" s="56">
        <f t="shared" si="53"/>
        <v>0</v>
      </c>
      <c r="AQ190" s="56">
        <f t="shared" si="54"/>
        <v>0</v>
      </c>
      <c r="AR190" s="86">
        <f t="shared" si="55"/>
        <v>0</v>
      </c>
    </row>
    <row r="191" spans="1:44" x14ac:dyDescent="0.25">
      <c r="A191" s="178"/>
      <c r="B191" s="55" t="str">
        <f>_xlfn.IFNA(VLOOKUP(A191,'Ajánlatkérő(k) adatai'!$B$4:$C$205,2,0),"")</f>
        <v/>
      </c>
      <c r="C191" s="178"/>
      <c r="D191" s="55" t="str">
        <f>_xlfn.IFNA(VLOOKUP(C191,'Számlafizető(k) adatai'!$C$4:$D$203,2,0),"")</f>
        <v/>
      </c>
      <c r="E191" s="55" t="str">
        <f>_xlfn.IFNA(VLOOKUP(C191,'Számlafizető(k) adatai'!$C$4:$M$203,11,0),"")</f>
        <v/>
      </c>
      <c r="F191" s="178"/>
      <c r="G191" s="178"/>
      <c r="H191" s="178"/>
      <c r="I191" s="55" t="str">
        <f>IF(F191="","",VLOOKUP(LEFT(F191,5),'Technikai cellák'!B:C,2,0))</f>
        <v/>
      </c>
      <c r="J191" s="55" t="str">
        <f>IF(F191="","",VLOOKUP(I191,'Technikai cellák'!$C$1:$D$12,2,0))</f>
        <v/>
      </c>
      <c r="K191" s="179"/>
      <c r="L191" s="67" t="str">
        <f t="shared" si="39"/>
        <v/>
      </c>
      <c r="M191" s="68">
        <f t="shared" si="40"/>
        <v>0</v>
      </c>
      <c r="N191" s="66">
        <f t="shared" si="41"/>
        <v>0</v>
      </c>
      <c r="O191" s="152"/>
      <c r="P191" s="172">
        <f t="shared" si="56"/>
        <v>0</v>
      </c>
      <c r="Q191" s="69">
        <f t="shared" si="42"/>
        <v>0</v>
      </c>
      <c r="R191" s="62">
        <f t="shared" si="43"/>
        <v>0</v>
      </c>
      <c r="S191" s="153"/>
      <c r="T191" s="118" t="str">
        <f t="shared" si="57"/>
        <v/>
      </c>
      <c r="U191" s="154"/>
      <c r="V191" s="154"/>
      <c r="W191" s="154"/>
      <c r="X191" s="154"/>
      <c r="Y191" s="154"/>
      <c r="Z191" s="154"/>
      <c r="AA191" s="154"/>
      <c r="AB191" s="154"/>
      <c r="AC191" s="154"/>
      <c r="AD191" s="154"/>
      <c r="AE191" s="154"/>
      <c r="AF191" s="154"/>
      <c r="AG191" s="63">
        <f t="shared" si="44"/>
        <v>0</v>
      </c>
      <c r="AH191" s="56">
        <f t="shared" si="45"/>
        <v>0</v>
      </c>
      <c r="AI191" s="56">
        <f t="shared" si="46"/>
        <v>0</v>
      </c>
      <c r="AJ191" s="56">
        <f t="shared" si="47"/>
        <v>0</v>
      </c>
      <c r="AK191" s="56">
        <f t="shared" si="48"/>
        <v>0</v>
      </c>
      <c r="AL191" s="56">
        <f t="shared" si="49"/>
        <v>0</v>
      </c>
      <c r="AM191" s="56">
        <f t="shared" si="50"/>
        <v>0</v>
      </c>
      <c r="AN191" s="56">
        <f t="shared" si="51"/>
        <v>0</v>
      </c>
      <c r="AO191" s="56">
        <f t="shared" si="52"/>
        <v>0</v>
      </c>
      <c r="AP191" s="56">
        <f t="shared" si="53"/>
        <v>0</v>
      </c>
      <c r="AQ191" s="56">
        <f t="shared" si="54"/>
        <v>0</v>
      </c>
      <c r="AR191" s="86">
        <f t="shared" si="55"/>
        <v>0</v>
      </c>
    </row>
    <row r="192" spans="1:44" x14ac:dyDescent="0.25">
      <c r="A192" s="178"/>
      <c r="B192" s="55" t="str">
        <f>_xlfn.IFNA(VLOOKUP(A192,'Ajánlatkérő(k) adatai'!$B$4:$C$205,2,0),"")</f>
        <v/>
      </c>
      <c r="C192" s="178"/>
      <c r="D192" s="55" t="str">
        <f>_xlfn.IFNA(VLOOKUP(C192,'Számlafizető(k) adatai'!$C$4:$D$203,2,0),"")</f>
        <v/>
      </c>
      <c r="E192" s="55" t="str">
        <f>_xlfn.IFNA(VLOOKUP(C192,'Számlafizető(k) adatai'!$C$4:$M$203,11,0),"")</f>
        <v/>
      </c>
      <c r="F192" s="178"/>
      <c r="G192" s="178"/>
      <c r="H192" s="178"/>
      <c r="I192" s="55" t="str">
        <f>IF(F192="","",VLOOKUP(LEFT(F192,5),'Technikai cellák'!B:C,2,0))</f>
        <v/>
      </c>
      <c r="J192" s="55" t="str">
        <f>IF(F192="","",VLOOKUP(I192,'Technikai cellák'!$C$1:$D$12,2,0))</f>
        <v/>
      </c>
      <c r="K192" s="179"/>
      <c r="L192" s="67" t="str">
        <f t="shared" si="39"/>
        <v/>
      </c>
      <c r="M192" s="68">
        <f t="shared" si="40"/>
        <v>0</v>
      </c>
      <c r="N192" s="66">
        <f t="shared" si="41"/>
        <v>0</v>
      </c>
      <c r="O192" s="152"/>
      <c r="P192" s="172">
        <f t="shared" si="56"/>
        <v>0</v>
      </c>
      <c r="Q192" s="69">
        <f t="shared" si="42"/>
        <v>0</v>
      </c>
      <c r="R192" s="62">
        <f t="shared" si="43"/>
        <v>0</v>
      </c>
      <c r="S192" s="153"/>
      <c r="T192" s="118" t="str">
        <f t="shared" si="57"/>
        <v/>
      </c>
      <c r="U192" s="154"/>
      <c r="V192" s="154"/>
      <c r="W192" s="154"/>
      <c r="X192" s="154"/>
      <c r="Y192" s="154"/>
      <c r="Z192" s="154"/>
      <c r="AA192" s="154"/>
      <c r="AB192" s="154"/>
      <c r="AC192" s="154"/>
      <c r="AD192" s="154"/>
      <c r="AE192" s="154"/>
      <c r="AF192" s="154"/>
      <c r="AG192" s="63">
        <f t="shared" si="44"/>
        <v>0</v>
      </c>
      <c r="AH192" s="56">
        <f t="shared" si="45"/>
        <v>0</v>
      </c>
      <c r="AI192" s="56">
        <f t="shared" si="46"/>
        <v>0</v>
      </c>
      <c r="AJ192" s="56">
        <f t="shared" si="47"/>
        <v>0</v>
      </c>
      <c r="AK192" s="56">
        <f t="shared" si="48"/>
        <v>0</v>
      </c>
      <c r="AL192" s="56">
        <f t="shared" si="49"/>
        <v>0</v>
      </c>
      <c r="AM192" s="56">
        <f t="shared" si="50"/>
        <v>0</v>
      </c>
      <c r="AN192" s="56">
        <f t="shared" si="51"/>
        <v>0</v>
      </c>
      <c r="AO192" s="56">
        <f t="shared" si="52"/>
        <v>0</v>
      </c>
      <c r="AP192" s="56">
        <f t="shared" si="53"/>
        <v>0</v>
      </c>
      <c r="AQ192" s="56">
        <f t="shared" si="54"/>
        <v>0</v>
      </c>
      <c r="AR192" s="86">
        <f t="shared" si="55"/>
        <v>0</v>
      </c>
    </row>
    <row r="193" spans="1:44" x14ac:dyDescent="0.25">
      <c r="A193" s="178"/>
      <c r="B193" s="55" t="str">
        <f>_xlfn.IFNA(VLOOKUP(A193,'Ajánlatkérő(k) adatai'!$B$4:$C$205,2,0),"")</f>
        <v/>
      </c>
      <c r="C193" s="178"/>
      <c r="D193" s="55" t="str">
        <f>_xlfn.IFNA(VLOOKUP(C193,'Számlafizető(k) adatai'!$C$4:$D$203,2,0),"")</f>
        <v/>
      </c>
      <c r="E193" s="55" t="str">
        <f>_xlfn.IFNA(VLOOKUP(C193,'Számlafizető(k) adatai'!$C$4:$M$203,11,0),"")</f>
        <v/>
      </c>
      <c r="F193" s="178"/>
      <c r="G193" s="178"/>
      <c r="H193" s="178"/>
      <c r="I193" s="55" t="str">
        <f>IF(F193="","",VLOOKUP(LEFT(F193,5),'Technikai cellák'!B:C,2,0))</f>
        <v/>
      </c>
      <c r="J193" s="55" t="str">
        <f>IF(F193="","",VLOOKUP(I193,'Technikai cellák'!$C$1:$D$12,2,0))</f>
        <v/>
      </c>
      <c r="K193" s="179"/>
      <c r="L193" s="67" t="str">
        <f t="shared" si="39"/>
        <v/>
      </c>
      <c r="M193" s="68">
        <f t="shared" si="40"/>
        <v>0</v>
      </c>
      <c r="N193" s="66">
        <f t="shared" si="41"/>
        <v>0</v>
      </c>
      <c r="O193" s="152"/>
      <c r="P193" s="172">
        <f t="shared" si="56"/>
        <v>0</v>
      </c>
      <c r="Q193" s="69">
        <f t="shared" si="42"/>
        <v>0</v>
      </c>
      <c r="R193" s="62">
        <f t="shared" si="43"/>
        <v>0</v>
      </c>
      <c r="S193" s="153"/>
      <c r="T193" s="118" t="str">
        <f t="shared" si="57"/>
        <v/>
      </c>
      <c r="U193" s="154"/>
      <c r="V193" s="154"/>
      <c r="W193" s="154"/>
      <c r="X193" s="154"/>
      <c r="Y193" s="154"/>
      <c r="Z193" s="154"/>
      <c r="AA193" s="154"/>
      <c r="AB193" s="154"/>
      <c r="AC193" s="154"/>
      <c r="AD193" s="154"/>
      <c r="AE193" s="154"/>
      <c r="AF193" s="154"/>
      <c r="AG193" s="63">
        <f t="shared" si="44"/>
        <v>0</v>
      </c>
      <c r="AH193" s="56">
        <f t="shared" si="45"/>
        <v>0</v>
      </c>
      <c r="AI193" s="56">
        <f t="shared" si="46"/>
        <v>0</v>
      </c>
      <c r="AJ193" s="56">
        <f t="shared" si="47"/>
        <v>0</v>
      </c>
      <c r="AK193" s="56">
        <f t="shared" si="48"/>
        <v>0</v>
      </c>
      <c r="AL193" s="56">
        <f t="shared" si="49"/>
        <v>0</v>
      </c>
      <c r="AM193" s="56">
        <f t="shared" si="50"/>
        <v>0</v>
      </c>
      <c r="AN193" s="56">
        <f t="shared" si="51"/>
        <v>0</v>
      </c>
      <c r="AO193" s="56">
        <f t="shared" si="52"/>
        <v>0</v>
      </c>
      <c r="AP193" s="56">
        <f t="shared" si="53"/>
        <v>0</v>
      </c>
      <c r="AQ193" s="56">
        <f t="shared" si="54"/>
        <v>0</v>
      </c>
      <c r="AR193" s="86">
        <f t="shared" si="55"/>
        <v>0</v>
      </c>
    </row>
    <row r="194" spans="1:44" x14ac:dyDescent="0.25">
      <c r="A194" s="178"/>
      <c r="B194" s="55" t="str">
        <f>_xlfn.IFNA(VLOOKUP(A194,'Ajánlatkérő(k) adatai'!$B$4:$C$205,2,0),"")</f>
        <v/>
      </c>
      <c r="C194" s="178"/>
      <c r="D194" s="55" t="str">
        <f>_xlfn.IFNA(VLOOKUP(C194,'Számlafizető(k) adatai'!$C$4:$D$203,2,0),"")</f>
        <v/>
      </c>
      <c r="E194" s="55" t="str">
        <f>_xlfn.IFNA(VLOOKUP(C194,'Számlafizető(k) adatai'!$C$4:$M$203,11,0),"")</f>
        <v/>
      </c>
      <c r="F194" s="178"/>
      <c r="G194" s="178"/>
      <c r="H194" s="178"/>
      <c r="I194" s="55" t="str">
        <f>IF(F194="","",VLOOKUP(LEFT(F194,5),'Technikai cellák'!B:C,2,0))</f>
        <v/>
      </c>
      <c r="J194" s="55" t="str">
        <f>IF(F194="","",VLOOKUP(I194,'Technikai cellák'!$C$1:$D$12,2,0))</f>
        <v/>
      </c>
      <c r="K194" s="179"/>
      <c r="L194" s="67" t="str">
        <f t="shared" si="39"/>
        <v/>
      </c>
      <c r="M194" s="68">
        <f t="shared" si="40"/>
        <v>0</v>
      </c>
      <c r="N194" s="66">
        <f t="shared" si="41"/>
        <v>0</v>
      </c>
      <c r="O194" s="152"/>
      <c r="P194" s="172">
        <f t="shared" si="56"/>
        <v>0</v>
      </c>
      <c r="Q194" s="69">
        <f t="shared" si="42"/>
        <v>0</v>
      </c>
      <c r="R194" s="62">
        <f t="shared" si="43"/>
        <v>0</v>
      </c>
      <c r="S194" s="153"/>
      <c r="T194" s="118" t="str">
        <f t="shared" si="57"/>
        <v/>
      </c>
      <c r="U194" s="154"/>
      <c r="V194" s="154"/>
      <c r="W194" s="154"/>
      <c r="X194" s="154"/>
      <c r="Y194" s="154"/>
      <c r="Z194" s="154"/>
      <c r="AA194" s="154"/>
      <c r="AB194" s="154"/>
      <c r="AC194" s="154"/>
      <c r="AD194" s="154"/>
      <c r="AE194" s="154"/>
      <c r="AF194" s="154"/>
      <c r="AG194" s="63">
        <f t="shared" si="44"/>
        <v>0</v>
      </c>
      <c r="AH194" s="56">
        <f t="shared" si="45"/>
        <v>0</v>
      </c>
      <c r="AI194" s="56">
        <f t="shared" si="46"/>
        <v>0</v>
      </c>
      <c r="AJ194" s="56">
        <f t="shared" si="47"/>
        <v>0</v>
      </c>
      <c r="AK194" s="56">
        <f t="shared" si="48"/>
        <v>0</v>
      </c>
      <c r="AL194" s="56">
        <f t="shared" si="49"/>
        <v>0</v>
      </c>
      <c r="AM194" s="56">
        <f t="shared" si="50"/>
        <v>0</v>
      </c>
      <c r="AN194" s="56">
        <f t="shared" si="51"/>
        <v>0</v>
      </c>
      <c r="AO194" s="56">
        <f t="shared" si="52"/>
        <v>0</v>
      </c>
      <c r="AP194" s="56">
        <f t="shared" si="53"/>
        <v>0</v>
      </c>
      <c r="AQ194" s="56">
        <f t="shared" si="54"/>
        <v>0</v>
      </c>
      <c r="AR194" s="86">
        <f t="shared" si="55"/>
        <v>0</v>
      </c>
    </row>
    <row r="195" spans="1:44" x14ac:dyDescent="0.25">
      <c r="A195" s="178"/>
      <c r="B195" s="55" t="str">
        <f>_xlfn.IFNA(VLOOKUP(A195,'Ajánlatkérő(k) adatai'!$B$4:$C$205,2,0),"")</f>
        <v/>
      </c>
      <c r="C195" s="178"/>
      <c r="D195" s="55" t="str">
        <f>_xlfn.IFNA(VLOOKUP(C195,'Számlafizető(k) adatai'!$C$4:$D$203,2,0),"")</f>
        <v/>
      </c>
      <c r="E195" s="55" t="str">
        <f>_xlfn.IFNA(VLOOKUP(C195,'Számlafizető(k) adatai'!$C$4:$M$203,11,0),"")</f>
        <v/>
      </c>
      <c r="F195" s="178"/>
      <c r="G195" s="178"/>
      <c r="H195" s="178"/>
      <c r="I195" s="55" t="str">
        <f>IF(F195="","",VLOOKUP(LEFT(F195,5),'Technikai cellák'!B:C,2,0))</f>
        <v/>
      </c>
      <c r="J195" s="55" t="str">
        <f>IF(F195="","",VLOOKUP(I195,'Technikai cellák'!$C$1:$D$12,2,0))</f>
        <v/>
      </c>
      <c r="K195" s="179"/>
      <c r="L195" s="67" t="str">
        <f t="shared" si="39"/>
        <v/>
      </c>
      <c r="M195" s="68">
        <f t="shared" si="40"/>
        <v>0</v>
      </c>
      <c r="N195" s="66">
        <f t="shared" si="41"/>
        <v>0</v>
      </c>
      <c r="O195" s="152"/>
      <c r="P195" s="172">
        <f t="shared" si="56"/>
        <v>0</v>
      </c>
      <c r="Q195" s="69">
        <f t="shared" si="42"/>
        <v>0</v>
      </c>
      <c r="R195" s="62">
        <f t="shared" si="43"/>
        <v>0</v>
      </c>
      <c r="S195" s="153"/>
      <c r="T195" s="118" t="str">
        <f t="shared" si="57"/>
        <v/>
      </c>
      <c r="U195" s="154"/>
      <c r="V195" s="154"/>
      <c r="W195" s="154"/>
      <c r="X195" s="154"/>
      <c r="Y195" s="154"/>
      <c r="Z195" s="154"/>
      <c r="AA195" s="154"/>
      <c r="AB195" s="154"/>
      <c r="AC195" s="154"/>
      <c r="AD195" s="154"/>
      <c r="AE195" s="154"/>
      <c r="AF195" s="154"/>
      <c r="AG195" s="63">
        <f t="shared" si="44"/>
        <v>0</v>
      </c>
      <c r="AH195" s="56">
        <f t="shared" si="45"/>
        <v>0</v>
      </c>
      <c r="AI195" s="56">
        <f t="shared" si="46"/>
        <v>0</v>
      </c>
      <c r="AJ195" s="56">
        <f t="shared" si="47"/>
        <v>0</v>
      </c>
      <c r="AK195" s="56">
        <f t="shared" si="48"/>
        <v>0</v>
      </c>
      <c r="AL195" s="56">
        <f t="shared" si="49"/>
        <v>0</v>
      </c>
      <c r="AM195" s="56">
        <f t="shared" si="50"/>
        <v>0</v>
      </c>
      <c r="AN195" s="56">
        <f t="shared" si="51"/>
        <v>0</v>
      </c>
      <c r="AO195" s="56">
        <f t="shared" si="52"/>
        <v>0</v>
      </c>
      <c r="AP195" s="56">
        <f t="shared" si="53"/>
        <v>0</v>
      </c>
      <c r="AQ195" s="56">
        <f t="shared" si="54"/>
        <v>0</v>
      </c>
      <c r="AR195" s="86">
        <f t="shared" si="55"/>
        <v>0</v>
      </c>
    </row>
    <row r="196" spans="1:44" x14ac:dyDescent="0.25">
      <c r="A196" s="178"/>
      <c r="B196" s="55" t="str">
        <f>_xlfn.IFNA(VLOOKUP(A196,'Ajánlatkérő(k) adatai'!$B$4:$C$205,2,0),"")</f>
        <v/>
      </c>
      <c r="C196" s="178"/>
      <c r="D196" s="55" t="str">
        <f>_xlfn.IFNA(VLOOKUP(C196,'Számlafizető(k) adatai'!$C$4:$D$203,2,0),"")</f>
        <v/>
      </c>
      <c r="E196" s="55" t="str">
        <f>_xlfn.IFNA(VLOOKUP(C196,'Számlafizető(k) adatai'!$C$4:$M$203,11,0),"")</f>
        <v/>
      </c>
      <c r="F196" s="178"/>
      <c r="G196" s="178"/>
      <c r="H196" s="178"/>
      <c r="I196" s="55" t="str">
        <f>IF(F196="","",VLOOKUP(LEFT(F196,5),'Technikai cellák'!B:C,2,0))</f>
        <v/>
      </c>
      <c r="J196" s="55" t="str">
        <f>IF(F196="","",VLOOKUP(I196,'Technikai cellák'!$C$1:$D$12,2,0))</f>
        <v/>
      </c>
      <c r="K196" s="179"/>
      <c r="L196" s="67" t="str">
        <f t="shared" si="39"/>
        <v/>
      </c>
      <c r="M196" s="68">
        <f t="shared" si="40"/>
        <v>0</v>
      </c>
      <c r="N196" s="66">
        <f t="shared" si="41"/>
        <v>0</v>
      </c>
      <c r="O196" s="152"/>
      <c r="P196" s="172">
        <f t="shared" si="56"/>
        <v>0</v>
      </c>
      <c r="Q196" s="69">
        <f t="shared" si="42"/>
        <v>0</v>
      </c>
      <c r="R196" s="62">
        <f t="shared" si="43"/>
        <v>0</v>
      </c>
      <c r="S196" s="153"/>
      <c r="T196" s="118" t="str">
        <f t="shared" si="57"/>
        <v/>
      </c>
      <c r="U196" s="154"/>
      <c r="V196" s="154"/>
      <c r="W196" s="154"/>
      <c r="X196" s="154"/>
      <c r="Y196" s="154"/>
      <c r="Z196" s="154"/>
      <c r="AA196" s="154"/>
      <c r="AB196" s="154"/>
      <c r="AC196" s="154"/>
      <c r="AD196" s="154"/>
      <c r="AE196" s="154"/>
      <c r="AF196" s="154"/>
      <c r="AG196" s="63">
        <f t="shared" si="44"/>
        <v>0</v>
      </c>
      <c r="AH196" s="56">
        <f t="shared" si="45"/>
        <v>0</v>
      </c>
      <c r="AI196" s="56">
        <f t="shared" si="46"/>
        <v>0</v>
      </c>
      <c r="AJ196" s="56">
        <f t="shared" si="47"/>
        <v>0</v>
      </c>
      <c r="AK196" s="56">
        <f t="shared" si="48"/>
        <v>0</v>
      </c>
      <c r="AL196" s="56">
        <f t="shared" si="49"/>
        <v>0</v>
      </c>
      <c r="AM196" s="56">
        <f t="shared" si="50"/>
        <v>0</v>
      </c>
      <c r="AN196" s="56">
        <f t="shared" si="51"/>
        <v>0</v>
      </c>
      <c r="AO196" s="56">
        <f t="shared" si="52"/>
        <v>0</v>
      </c>
      <c r="AP196" s="56">
        <f t="shared" si="53"/>
        <v>0</v>
      </c>
      <c r="AQ196" s="56">
        <f t="shared" si="54"/>
        <v>0</v>
      </c>
      <c r="AR196" s="86">
        <f t="shared" si="55"/>
        <v>0</v>
      </c>
    </row>
    <row r="197" spans="1:44" x14ac:dyDescent="0.25">
      <c r="A197" s="178"/>
      <c r="B197" s="55" t="str">
        <f>_xlfn.IFNA(VLOOKUP(A197,'Ajánlatkérő(k) adatai'!$B$4:$C$205,2,0),"")</f>
        <v/>
      </c>
      <c r="C197" s="178"/>
      <c r="D197" s="55" t="str">
        <f>_xlfn.IFNA(VLOOKUP(C197,'Számlafizető(k) adatai'!$C$4:$D$203,2,0),"")</f>
        <v/>
      </c>
      <c r="E197" s="55" t="str">
        <f>_xlfn.IFNA(VLOOKUP(C197,'Számlafizető(k) adatai'!$C$4:$M$203,11,0),"")</f>
        <v/>
      </c>
      <c r="F197" s="178"/>
      <c r="G197" s="178"/>
      <c r="H197" s="178"/>
      <c r="I197" s="55" t="str">
        <f>IF(F197="","",VLOOKUP(LEFT(F197,5),'Technikai cellák'!B:C,2,0))</f>
        <v/>
      </c>
      <c r="J197" s="55" t="str">
        <f>IF(F197="","",VLOOKUP(I197,'Technikai cellák'!$C$1:$D$12,2,0))</f>
        <v/>
      </c>
      <c r="K197" s="179"/>
      <c r="L197" s="67" t="str">
        <f t="shared" si="39"/>
        <v/>
      </c>
      <c r="M197" s="68">
        <f t="shared" si="40"/>
        <v>0</v>
      </c>
      <c r="N197" s="66">
        <f t="shared" si="41"/>
        <v>0</v>
      </c>
      <c r="O197" s="152"/>
      <c r="P197" s="172">
        <f t="shared" si="56"/>
        <v>0</v>
      </c>
      <c r="Q197" s="69">
        <f t="shared" si="42"/>
        <v>0</v>
      </c>
      <c r="R197" s="62">
        <f t="shared" si="43"/>
        <v>0</v>
      </c>
      <c r="S197" s="153"/>
      <c r="T197" s="118" t="str">
        <f t="shared" si="57"/>
        <v/>
      </c>
      <c r="U197" s="154"/>
      <c r="V197" s="154"/>
      <c r="W197" s="154"/>
      <c r="X197" s="154"/>
      <c r="Y197" s="154"/>
      <c r="Z197" s="154"/>
      <c r="AA197" s="154"/>
      <c r="AB197" s="154"/>
      <c r="AC197" s="154"/>
      <c r="AD197" s="154"/>
      <c r="AE197" s="154"/>
      <c r="AF197" s="154"/>
      <c r="AG197" s="63">
        <f t="shared" si="44"/>
        <v>0</v>
      </c>
      <c r="AH197" s="56">
        <f t="shared" si="45"/>
        <v>0</v>
      </c>
      <c r="AI197" s="56">
        <f t="shared" si="46"/>
        <v>0</v>
      </c>
      <c r="AJ197" s="56">
        <f t="shared" si="47"/>
        <v>0</v>
      </c>
      <c r="AK197" s="56">
        <f t="shared" si="48"/>
        <v>0</v>
      </c>
      <c r="AL197" s="56">
        <f t="shared" si="49"/>
        <v>0</v>
      </c>
      <c r="AM197" s="56">
        <f t="shared" si="50"/>
        <v>0</v>
      </c>
      <c r="AN197" s="56">
        <f t="shared" si="51"/>
        <v>0</v>
      </c>
      <c r="AO197" s="56">
        <f t="shared" si="52"/>
        <v>0</v>
      </c>
      <c r="AP197" s="56">
        <f t="shared" si="53"/>
        <v>0</v>
      </c>
      <c r="AQ197" s="56">
        <f t="shared" si="54"/>
        <v>0</v>
      </c>
      <c r="AR197" s="86">
        <f t="shared" si="55"/>
        <v>0</v>
      </c>
    </row>
    <row r="198" spans="1:44" x14ac:dyDescent="0.25">
      <c r="A198" s="178"/>
      <c r="B198" s="55" t="str">
        <f>_xlfn.IFNA(VLOOKUP(A198,'Ajánlatkérő(k) adatai'!$B$4:$C$205,2,0),"")</f>
        <v/>
      </c>
      <c r="C198" s="178"/>
      <c r="D198" s="55" t="str">
        <f>_xlfn.IFNA(VLOOKUP(C198,'Számlafizető(k) adatai'!$C$4:$D$203,2,0),"")</f>
        <v/>
      </c>
      <c r="E198" s="55" t="str">
        <f>_xlfn.IFNA(VLOOKUP(C198,'Számlafizető(k) adatai'!$C$4:$M$203,11,0),"")</f>
        <v/>
      </c>
      <c r="F198" s="178"/>
      <c r="G198" s="178"/>
      <c r="H198" s="178"/>
      <c r="I198" s="55" t="str">
        <f>IF(F198="","",VLOOKUP(LEFT(F198,5),'Technikai cellák'!B:C,2,0))</f>
        <v/>
      </c>
      <c r="J198" s="55" t="str">
        <f>IF(F198="","",VLOOKUP(I198,'Technikai cellák'!$C$1:$D$12,2,0))</f>
        <v/>
      </c>
      <c r="K198" s="179"/>
      <c r="L198" s="67" t="str">
        <f t="shared" si="39"/>
        <v/>
      </c>
      <c r="M198" s="68">
        <f t="shared" si="40"/>
        <v>0</v>
      </c>
      <c r="N198" s="66">
        <f t="shared" si="41"/>
        <v>0</v>
      </c>
      <c r="O198" s="152"/>
      <c r="P198" s="172">
        <f t="shared" si="56"/>
        <v>0</v>
      </c>
      <c r="Q198" s="69">
        <f t="shared" si="42"/>
        <v>0</v>
      </c>
      <c r="R198" s="62">
        <f t="shared" si="43"/>
        <v>0</v>
      </c>
      <c r="S198" s="153"/>
      <c r="T198" s="118" t="str">
        <f t="shared" si="57"/>
        <v/>
      </c>
      <c r="U198" s="154"/>
      <c r="V198" s="154"/>
      <c r="W198" s="154"/>
      <c r="X198" s="154"/>
      <c r="Y198" s="154"/>
      <c r="Z198" s="154"/>
      <c r="AA198" s="154"/>
      <c r="AB198" s="154"/>
      <c r="AC198" s="154"/>
      <c r="AD198" s="154"/>
      <c r="AE198" s="154"/>
      <c r="AF198" s="154"/>
      <c r="AG198" s="63">
        <f t="shared" si="44"/>
        <v>0</v>
      </c>
      <c r="AH198" s="56">
        <f t="shared" si="45"/>
        <v>0</v>
      </c>
      <c r="AI198" s="56">
        <f t="shared" si="46"/>
        <v>0</v>
      </c>
      <c r="AJ198" s="56">
        <f t="shared" si="47"/>
        <v>0</v>
      </c>
      <c r="AK198" s="56">
        <f t="shared" si="48"/>
        <v>0</v>
      </c>
      <c r="AL198" s="56">
        <f t="shared" si="49"/>
        <v>0</v>
      </c>
      <c r="AM198" s="56">
        <f t="shared" si="50"/>
        <v>0</v>
      </c>
      <c r="AN198" s="56">
        <f t="shared" si="51"/>
        <v>0</v>
      </c>
      <c r="AO198" s="56">
        <f t="shared" si="52"/>
        <v>0</v>
      </c>
      <c r="AP198" s="56">
        <f t="shared" si="53"/>
        <v>0</v>
      </c>
      <c r="AQ198" s="56">
        <f t="shared" si="54"/>
        <v>0</v>
      </c>
      <c r="AR198" s="86">
        <f t="shared" si="55"/>
        <v>0</v>
      </c>
    </row>
    <row r="199" spans="1:44" x14ac:dyDescent="0.25">
      <c r="A199" s="178"/>
      <c r="B199" s="55" t="str">
        <f>_xlfn.IFNA(VLOOKUP(A199,'Ajánlatkérő(k) adatai'!$B$4:$C$205,2,0),"")</f>
        <v/>
      </c>
      <c r="C199" s="178"/>
      <c r="D199" s="55" t="str">
        <f>_xlfn.IFNA(VLOOKUP(C199,'Számlafizető(k) adatai'!$C$4:$D$203,2,0),"")</f>
        <v/>
      </c>
      <c r="E199" s="55" t="str">
        <f>_xlfn.IFNA(VLOOKUP(C199,'Számlafizető(k) adatai'!$C$4:$M$203,11,0),"")</f>
        <v/>
      </c>
      <c r="F199" s="178"/>
      <c r="G199" s="178"/>
      <c r="H199" s="178"/>
      <c r="I199" s="55" t="str">
        <f>IF(F199="","",VLOOKUP(LEFT(F199,5),'Technikai cellák'!B:C,2,0))</f>
        <v/>
      </c>
      <c r="J199" s="55" t="str">
        <f>IF(F199="","",VLOOKUP(I199,'Technikai cellák'!$C$1:$D$12,2,0))</f>
        <v/>
      </c>
      <c r="K199" s="179"/>
      <c r="L199" s="67" t="str">
        <f t="shared" si="39"/>
        <v/>
      </c>
      <c r="M199" s="68">
        <f t="shared" si="40"/>
        <v>0</v>
      </c>
      <c r="N199" s="66">
        <f t="shared" si="41"/>
        <v>0</v>
      </c>
      <c r="O199" s="152"/>
      <c r="P199" s="172">
        <f t="shared" si="56"/>
        <v>0</v>
      </c>
      <c r="Q199" s="69">
        <f t="shared" si="42"/>
        <v>0</v>
      </c>
      <c r="R199" s="62">
        <f t="shared" si="43"/>
        <v>0</v>
      </c>
      <c r="S199" s="153"/>
      <c r="T199" s="118" t="str">
        <f t="shared" si="57"/>
        <v/>
      </c>
      <c r="U199" s="154"/>
      <c r="V199" s="154"/>
      <c r="W199" s="154"/>
      <c r="X199" s="154"/>
      <c r="Y199" s="154"/>
      <c r="Z199" s="154"/>
      <c r="AA199" s="154"/>
      <c r="AB199" s="154"/>
      <c r="AC199" s="154"/>
      <c r="AD199" s="154"/>
      <c r="AE199" s="154"/>
      <c r="AF199" s="154"/>
      <c r="AG199" s="63">
        <f t="shared" si="44"/>
        <v>0</v>
      </c>
      <c r="AH199" s="56">
        <f t="shared" si="45"/>
        <v>0</v>
      </c>
      <c r="AI199" s="56">
        <f t="shared" si="46"/>
        <v>0</v>
      </c>
      <c r="AJ199" s="56">
        <f t="shared" si="47"/>
        <v>0</v>
      </c>
      <c r="AK199" s="56">
        <f t="shared" si="48"/>
        <v>0</v>
      </c>
      <c r="AL199" s="56">
        <f t="shared" si="49"/>
        <v>0</v>
      </c>
      <c r="AM199" s="56">
        <f t="shared" si="50"/>
        <v>0</v>
      </c>
      <c r="AN199" s="56">
        <f t="shared" si="51"/>
        <v>0</v>
      </c>
      <c r="AO199" s="56">
        <f t="shared" si="52"/>
        <v>0</v>
      </c>
      <c r="AP199" s="56">
        <f t="shared" si="53"/>
        <v>0</v>
      </c>
      <c r="AQ199" s="56">
        <f t="shared" si="54"/>
        <v>0</v>
      </c>
      <c r="AR199" s="86">
        <f t="shared" si="55"/>
        <v>0</v>
      </c>
    </row>
    <row r="200" spans="1:44" x14ac:dyDescent="0.25">
      <c r="A200" s="178"/>
      <c r="B200" s="55" t="str">
        <f>_xlfn.IFNA(VLOOKUP(A200,'Ajánlatkérő(k) adatai'!$B$4:$C$205,2,0),"")</f>
        <v/>
      </c>
      <c r="C200" s="178"/>
      <c r="D200" s="55" t="str">
        <f>_xlfn.IFNA(VLOOKUP(C200,'Számlafizető(k) adatai'!$C$4:$D$203,2,0),"")</f>
        <v/>
      </c>
      <c r="E200" s="55" t="str">
        <f>_xlfn.IFNA(VLOOKUP(C200,'Számlafizető(k) adatai'!$C$4:$M$203,11,0),"")</f>
        <v/>
      </c>
      <c r="F200" s="178"/>
      <c r="G200" s="178"/>
      <c r="H200" s="178"/>
      <c r="I200" s="55" t="str">
        <f>IF(F200="","",VLOOKUP(LEFT(F200,5),'Technikai cellák'!B:C,2,0))</f>
        <v/>
      </c>
      <c r="J200" s="55" t="str">
        <f>IF(F200="","",VLOOKUP(I200,'Technikai cellák'!$C$1:$D$12,2,0))</f>
        <v/>
      </c>
      <c r="K200" s="179"/>
      <c r="L200" s="67" t="str">
        <f t="shared" si="39"/>
        <v/>
      </c>
      <c r="M200" s="68">
        <f t="shared" si="40"/>
        <v>0</v>
      </c>
      <c r="N200" s="66">
        <f t="shared" si="41"/>
        <v>0</v>
      </c>
      <c r="O200" s="152"/>
      <c r="P200" s="172">
        <f t="shared" si="56"/>
        <v>0</v>
      </c>
      <c r="Q200" s="69">
        <f t="shared" si="42"/>
        <v>0</v>
      </c>
      <c r="R200" s="62">
        <f t="shared" si="43"/>
        <v>0</v>
      </c>
      <c r="S200" s="153"/>
      <c r="T200" s="118" t="str">
        <f t="shared" si="57"/>
        <v/>
      </c>
      <c r="U200" s="154"/>
      <c r="V200" s="154"/>
      <c r="W200" s="154"/>
      <c r="X200" s="154"/>
      <c r="Y200" s="154"/>
      <c r="Z200" s="154"/>
      <c r="AA200" s="154"/>
      <c r="AB200" s="154"/>
      <c r="AC200" s="154"/>
      <c r="AD200" s="154"/>
      <c r="AE200" s="154"/>
      <c r="AF200" s="154"/>
      <c r="AG200" s="63">
        <f t="shared" si="44"/>
        <v>0</v>
      </c>
      <c r="AH200" s="56">
        <f t="shared" si="45"/>
        <v>0</v>
      </c>
      <c r="AI200" s="56">
        <f t="shared" si="46"/>
        <v>0</v>
      </c>
      <c r="AJ200" s="56">
        <f t="shared" si="47"/>
        <v>0</v>
      </c>
      <c r="AK200" s="56">
        <f t="shared" si="48"/>
        <v>0</v>
      </c>
      <c r="AL200" s="56">
        <f t="shared" si="49"/>
        <v>0</v>
      </c>
      <c r="AM200" s="56">
        <f t="shared" si="50"/>
        <v>0</v>
      </c>
      <c r="AN200" s="56">
        <f t="shared" si="51"/>
        <v>0</v>
      </c>
      <c r="AO200" s="56">
        <f t="shared" si="52"/>
        <v>0</v>
      </c>
      <c r="AP200" s="56">
        <f t="shared" si="53"/>
        <v>0</v>
      </c>
      <c r="AQ200" s="56">
        <f t="shared" si="54"/>
        <v>0</v>
      </c>
      <c r="AR200" s="86">
        <f t="shared" si="55"/>
        <v>0</v>
      </c>
    </row>
    <row r="201" spans="1:44" x14ac:dyDescent="0.25">
      <c r="A201" s="178"/>
      <c r="B201" s="55" t="str">
        <f>_xlfn.IFNA(VLOOKUP(A201,'Ajánlatkérő(k) adatai'!$B$4:$C$205,2,0),"")</f>
        <v/>
      </c>
      <c r="C201" s="178"/>
      <c r="D201" s="55" t="str">
        <f>_xlfn.IFNA(VLOOKUP(C201,'Számlafizető(k) adatai'!$C$4:$D$203,2,0),"")</f>
        <v/>
      </c>
      <c r="E201" s="55" t="str">
        <f>_xlfn.IFNA(VLOOKUP(C201,'Számlafizető(k) adatai'!$C$4:$M$203,11,0),"")</f>
        <v/>
      </c>
      <c r="F201" s="178"/>
      <c r="G201" s="178"/>
      <c r="H201" s="178"/>
      <c r="I201" s="55" t="str">
        <f>IF(F201="","",VLOOKUP(LEFT(F201,5),'Technikai cellák'!B:C,2,0))</f>
        <v/>
      </c>
      <c r="J201" s="55" t="str">
        <f>IF(F201="","",VLOOKUP(I201,'Technikai cellák'!$C$1:$D$12,2,0))</f>
        <v/>
      </c>
      <c r="K201" s="179"/>
      <c r="L201" s="67" t="str">
        <f t="shared" si="39"/>
        <v/>
      </c>
      <c r="M201" s="68">
        <f t="shared" si="40"/>
        <v>0</v>
      </c>
      <c r="N201" s="66">
        <f t="shared" si="41"/>
        <v>0</v>
      </c>
      <c r="O201" s="152"/>
      <c r="P201" s="172">
        <f t="shared" si="56"/>
        <v>0</v>
      </c>
      <c r="Q201" s="69">
        <f t="shared" si="42"/>
        <v>0</v>
      </c>
      <c r="R201" s="62">
        <f t="shared" si="43"/>
        <v>0</v>
      </c>
      <c r="S201" s="153"/>
      <c r="T201" s="118" t="str">
        <f t="shared" si="57"/>
        <v/>
      </c>
      <c r="U201" s="154"/>
      <c r="V201" s="154"/>
      <c r="W201" s="154"/>
      <c r="X201" s="154"/>
      <c r="Y201" s="154"/>
      <c r="Z201" s="154"/>
      <c r="AA201" s="154"/>
      <c r="AB201" s="154"/>
      <c r="AC201" s="154"/>
      <c r="AD201" s="154"/>
      <c r="AE201" s="154"/>
      <c r="AF201" s="154"/>
      <c r="AG201" s="63">
        <f t="shared" si="44"/>
        <v>0</v>
      </c>
      <c r="AH201" s="56">
        <f t="shared" si="45"/>
        <v>0</v>
      </c>
      <c r="AI201" s="56">
        <f t="shared" si="46"/>
        <v>0</v>
      </c>
      <c r="AJ201" s="56">
        <f t="shared" si="47"/>
        <v>0</v>
      </c>
      <c r="AK201" s="56">
        <f t="shared" si="48"/>
        <v>0</v>
      </c>
      <c r="AL201" s="56">
        <f t="shared" si="49"/>
        <v>0</v>
      </c>
      <c r="AM201" s="56">
        <f t="shared" si="50"/>
        <v>0</v>
      </c>
      <c r="AN201" s="56">
        <f t="shared" si="51"/>
        <v>0</v>
      </c>
      <c r="AO201" s="56">
        <f t="shared" si="52"/>
        <v>0</v>
      </c>
      <c r="AP201" s="56">
        <f t="shared" si="53"/>
        <v>0</v>
      </c>
      <c r="AQ201" s="56">
        <f t="shared" si="54"/>
        <v>0</v>
      </c>
      <c r="AR201" s="86">
        <f t="shared" si="55"/>
        <v>0</v>
      </c>
    </row>
    <row r="202" spans="1:44" x14ac:dyDescent="0.25">
      <c r="A202" s="178"/>
      <c r="B202" s="55" t="str">
        <f>_xlfn.IFNA(VLOOKUP(A202,'Ajánlatkérő(k) adatai'!$B$4:$C$205,2,0),"")</f>
        <v/>
      </c>
      <c r="C202" s="178"/>
      <c r="D202" s="55" t="str">
        <f>_xlfn.IFNA(VLOOKUP(C202,'Számlafizető(k) adatai'!$C$4:$D$203,2,0),"")</f>
        <v/>
      </c>
      <c r="E202" s="55" t="str">
        <f>_xlfn.IFNA(VLOOKUP(C202,'Számlafizető(k) adatai'!$C$4:$M$203,11,0),"")</f>
        <v/>
      </c>
      <c r="F202" s="178"/>
      <c r="G202" s="178"/>
      <c r="H202" s="178"/>
      <c r="I202" s="55" t="str">
        <f>IF(F202="","",VLOOKUP(LEFT(F202,5),'Technikai cellák'!B:C,2,0))</f>
        <v/>
      </c>
      <c r="J202" s="55" t="str">
        <f>IF(F202="","",VLOOKUP(I202,'Technikai cellák'!$C$1:$D$12,2,0))</f>
        <v/>
      </c>
      <c r="K202" s="179"/>
      <c r="L202" s="67" t="str">
        <f t="shared" si="39"/>
        <v/>
      </c>
      <c r="M202" s="68">
        <f t="shared" si="40"/>
        <v>0</v>
      </c>
      <c r="N202" s="66">
        <f t="shared" si="41"/>
        <v>0</v>
      </c>
      <c r="O202" s="152"/>
      <c r="P202" s="172">
        <f t="shared" si="56"/>
        <v>0</v>
      </c>
      <c r="Q202" s="69">
        <f t="shared" si="42"/>
        <v>0</v>
      </c>
      <c r="R202" s="62">
        <f t="shared" si="43"/>
        <v>0</v>
      </c>
      <c r="S202" s="153"/>
      <c r="T202" s="118" t="str">
        <f t="shared" si="57"/>
        <v/>
      </c>
      <c r="U202" s="154"/>
      <c r="V202" s="154"/>
      <c r="W202" s="154"/>
      <c r="X202" s="154"/>
      <c r="Y202" s="154"/>
      <c r="Z202" s="154"/>
      <c r="AA202" s="154"/>
      <c r="AB202" s="154"/>
      <c r="AC202" s="154"/>
      <c r="AD202" s="154"/>
      <c r="AE202" s="154"/>
      <c r="AF202" s="154"/>
      <c r="AG202" s="63">
        <f t="shared" si="44"/>
        <v>0</v>
      </c>
      <c r="AH202" s="56">
        <f t="shared" si="45"/>
        <v>0</v>
      </c>
      <c r="AI202" s="56">
        <f t="shared" si="46"/>
        <v>0</v>
      </c>
      <c r="AJ202" s="56">
        <f t="shared" si="47"/>
        <v>0</v>
      </c>
      <c r="AK202" s="56">
        <f t="shared" si="48"/>
        <v>0</v>
      </c>
      <c r="AL202" s="56">
        <f t="shared" si="49"/>
        <v>0</v>
      </c>
      <c r="AM202" s="56">
        <f t="shared" si="50"/>
        <v>0</v>
      </c>
      <c r="AN202" s="56">
        <f t="shared" si="51"/>
        <v>0</v>
      </c>
      <c r="AO202" s="56">
        <f t="shared" si="52"/>
        <v>0</v>
      </c>
      <c r="AP202" s="56">
        <f t="shared" si="53"/>
        <v>0</v>
      </c>
      <c r="AQ202" s="56">
        <f t="shared" si="54"/>
        <v>0</v>
      </c>
      <c r="AR202" s="86">
        <f t="shared" si="55"/>
        <v>0</v>
      </c>
    </row>
    <row r="203" spans="1:44" x14ac:dyDescent="0.25">
      <c r="A203" s="178"/>
      <c r="B203" s="55" t="str">
        <f>_xlfn.IFNA(VLOOKUP(A203,'Ajánlatkérő(k) adatai'!$B$4:$C$205,2,0),"")</f>
        <v/>
      </c>
      <c r="C203" s="178"/>
      <c r="D203" s="55" t="str">
        <f>_xlfn.IFNA(VLOOKUP(C203,'Számlafizető(k) adatai'!$C$4:$D$203,2,0),"")</f>
        <v/>
      </c>
      <c r="E203" s="55" t="str">
        <f>_xlfn.IFNA(VLOOKUP(C203,'Számlafizető(k) adatai'!$C$4:$M$203,11,0),"")</f>
        <v/>
      </c>
      <c r="F203" s="178"/>
      <c r="G203" s="178"/>
      <c r="H203" s="178"/>
      <c r="I203" s="55" t="str">
        <f>IF(F203="","",VLOOKUP(LEFT(F203,5),'Technikai cellák'!B:C,2,0))</f>
        <v/>
      </c>
      <c r="J203" s="55" t="str">
        <f>IF(F203="","",VLOOKUP(I203,'Technikai cellák'!$C$1:$D$12,2,0))</f>
        <v/>
      </c>
      <c r="K203" s="179"/>
      <c r="L203" s="67" t="str">
        <f t="shared" si="39"/>
        <v/>
      </c>
      <c r="M203" s="68">
        <f t="shared" si="40"/>
        <v>0</v>
      </c>
      <c r="N203" s="66">
        <f t="shared" si="41"/>
        <v>0</v>
      </c>
      <c r="O203" s="152"/>
      <c r="P203" s="172">
        <f t="shared" si="56"/>
        <v>0</v>
      </c>
      <c r="Q203" s="69">
        <f t="shared" si="42"/>
        <v>0</v>
      </c>
      <c r="R203" s="62">
        <f t="shared" si="43"/>
        <v>0</v>
      </c>
      <c r="S203" s="153"/>
      <c r="T203" s="118" t="str">
        <f t="shared" si="57"/>
        <v/>
      </c>
      <c r="U203" s="154"/>
      <c r="V203" s="154"/>
      <c r="W203" s="154"/>
      <c r="X203" s="154"/>
      <c r="Y203" s="154"/>
      <c r="Z203" s="154"/>
      <c r="AA203" s="154"/>
      <c r="AB203" s="154"/>
      <c r="AC203" s="154"/>
      <c r="AD203" s="154"/>
      <c r="AE203" s="154"/>
      <c r="AF203" s="154"/>
      <c r="AG203" s="63">
        <f t="shared" si="44"/>
        <v>0</v>
      </c>
      <c r="AH203" s="56">
        <f t="shared" si="45"/>
        <v>0</v>
      </c>
      <c r="AI203" s="56">
        <f t="shared" si="46"/>
        <v>0</v>
      </c>
      <c r="AJ203" s="56">
        <f t="shared" si="47"/>
        <v>0</v>
      </c>
      <c r="AK203" s="56">
        <f t="shared" si="48"/>
        <v>0</v>
      </c>
      <c r="AL203" s="56">
        <f t="shared" si="49"/>
        <v>0</v>
      </c>
      <c r="AM203" s="56">
        <f t="shared" si="50"/>
        <v>0</v>
      </c>
      <c r="AN203" s="56">
        <f t="shared" si="51"/>
        <v>0</v>
      </c>
      <c r="AO203" s="56">
        <f t="shared" si="52"/>
        <v>0</v>
      </c>
      <c r="AP203" s="56">
        <f t="shared" si="53"/>
        <v>0</v>
      </c>
      <c r="AQ203" s="56">
        <f t="shared" si="54"/>
        <v>0</v>
      </c>
      <c r="AR203" s="86">
        <f t="shared" si="55"/>
        <v>0</v>
      </c>
    </row>
    <row r="204" spans="1:44" x14ac:dyDescent="0.25">
      <c r="A204" s="178"/>
      <c r="B204" s="55" t="str">
        <f>_xlfn.IFNA(VLOOKUP(A204,'Ajánlatkérő(k) adatai'!$B$4:$C$205,2,0),"")</f>
        <v/>
      </c>
      <c r="C204" s="178"/>
      <c r="D204" s="55" t="str">
        <f>_xlfn.IFNA(VLOOKUP(C204,'Számlafizető(k) adatai'!$C$4:$D$203,2,0),"")</f>
        <v/>
      </c>
      <c r="E204" s="55" t="str">
        <f>_xlfn.IFNA(VLOOKUP(C204,'Számlafizető(k) adatai'!$C$4:$M$203,11,0),"")</f>
        <v/>
      </c>
      <c r="F204" s="178"/>
      <c r="G204" s="178"/>
      <c r="H204" s="178"/>
      <c r="I204" s="55" t="str">
        <f>IF(F204="","",VLOOKUP(LEFT(F204,5),'Technikai cellák'!B:C,2,0))</f>
        <v/>
      </c>
      <c r="J204" s="55" t="str">
        <f>IF(F204="","",VLOOKUP(I204,'Technikai cellák'!$C$1:$D$12,2,0))</f>
        <v/>
      </c>
      <c r="K204" s="179"/>
      <c r="L204" s="67" t="str">
        <f t="shared" si="39"/>
        <v/>
      </c>
      <c r="M204" s="68">
        <f t="shared" si="40"/>
        <v>0</v>
      </c>
      <c r="N204" s="66">
        <f t="shared" si="41"/>
        <v>0</v>
      </c>
      <c r="O204" s="152"/>
      <c r="P204" s="172">
        <f t="shared" si="56"/>
        <v>0</v>
      </c>
      <c r="Q204" s="69">
        <f t="shared" si="42"/>
        <v>0</v>
      </c>
      <c r="R204" s="62">
        <f t="shared" si="43"/>
        <v>0</v>
      </c>
      <c r="S204" s="153"/>
      <c r="T204" s="118" t="str">
        <f t="shared" si="57"/>
        <v/>
      </c>
      <c r="U204" s="154"/>
      <c r="V204" s="154"/>
      <c r="W204" s="154"/>
      <c r="X204" s="154"/>
      <c r="Y204" s="154"/>
      <c r="Z204" s="154"/>
      <c r="AA204" s="154"/>
      <c r="AB204" s="154"/>
      <c r="AC204" s="154"/>
      <c r="AD204" s="154"/>
      <c r="AE204" s="154"/>
      <c r="AF204" s="154"/>
      <c r="AG204" s="63">
        <f t="shared" si="44"/>
        <v>0</v>
      </c>
      <c r="AH204" s="56">
        <f t="shared" si="45"/>
        <v>0</v>
      </c>
      <c r="AI204" s="56">
        <f t="shared" si="46"/>
        <v>0</v>
      </c>
      <c r="AJ204" s="56">
        <f t="shared" si="47"/>
        <v>0</v>
      </c>
      <c r="AK204" s="56">
        <f t="shared" si="48"/>
        <v>0</v>
      </c>
      <c r="AL204" s="56">
        <f t="shared" si="49"/>
        <v>0</v>
      </c>
      <c r="AM204" s="56">
        <f t="shared" si="50"/>
        <v>0</v>
      </c>
      <c r="AN204" s="56">
        <f t="shared" si="51"/>
        <v>0</v>
      </c>
      <c r="AO204" s="56">
        <f t="shared" si="52"/>
        <v>0</v>
      </c>
      <c r="AP204" s="56">
        <f t="shared" si="53"/>
        <v>0</v>
      </c>
      <c r="AQ204" s="56">
        <f t="shared" si="54"/>
        <v>0</v>
      </c>
      <c r="AR204" s="86">
        <f t="shared" si="55"/>
        <v>0</v>
      </c>
    </row>
    <row r="205" spans="1:44" x14ac:dyDescent="0.25">
      <c r="A205" s="178"/>
      <c r="B205" s="55" t="str">
        <f>_xlfn.IFNA(VLOOKUP(A205,'Ajánlatkérő(k) adatai'!$B$4:$C$205,2,0),"")</f>
        <v/>
      </c>
      <c r="C205" s="178"/>
      <c r="D205" s="55" t="str">
        <f>_xlfn.IFNA(VLOOKUP(C205,'Számlafizető(k) adatai'!$C$4:$D$203,2,0),"")</f>
        <v/>
      </c>
      <c r="E205" s="55" t="str">
        <f>_xlfn.IFNA(VLOOKUP(C205,'Számlafizető(k) adatai'!$C$4:$M$203,11,0),"")</f>
        <v/>
      </c>
      <c r="F205" s="178"/>
      <c r="G205" s="178"/>
      <c r="H205" s="178"/>
      <c r="I205" s="55" t="str">
        <f>IF(F205="","",VLOOKUP(LEFT(F205,5),'Technikai cellák'!B:C,2,0))</f>
        <v/>
      </c>
      <c r="J205" s="55" t="str">
        <f>IF(F205="","",VLOOKUP(I205,'Technikai cellák'!$C$1:$D$12,2,0))</f>
        <v/>
      </c>
      <c r="K205" s="179"/>
      <c r="L205" s="67" t="str">
        <f t="shared" si="39"/>
        <v/>
      </c>
      <c r="M205" s="68">
        <f t="shared" si="40"/>
        <v>0</v>
      </c>
      <c r="N205" s="66">
        <f t="shared" si="41"/>
        <v>0</v>
      </c>
      <c r="O205" s="152"/>
      <c r="P205" s="172">
        <f t="shared" si="56"/>
        <v>0</v>
      </c>
      <c r="Q205" s="69">
        <f t="shared" si="42"/>
        <v>0</v>
      </c>
      <c r="R205" s="62">
        <f t="shared" si="43"/>
        <v>0</v>
      </c>
      <c r="S205" s="153"/>
      <c r="T205" s="118" t="str">
        <f t="shared" si="57"/>
        <v/>
      </c>
      <c r="U205" s="154"/>
      <c r="V205" s="154"/>
      <c r="W205" s="154"/>
      <c r="X205" s="154"/>
      <c r="Y205" s="154"/>
      <c r="Z205" s="154"/>
      <c r="AA205" s="154"/>
      <c r="AB205" s="154"/>
      <c r="AC205" s="154"/>
      <c r="AD205" s="154"/>
      <c r="AE205" s="154"/>
      <c r="AF205" s="154"/>
      <c r="AG205" s="63">
        <f t="shared" si="44"/>
        <v>0</v>
      </c>
      <c r="AH205" s="56">
        <f t="shared" si="45"/>
        <v>0</v>
      </c>
      <c r="AI205" s="56">
        <f t="shared" si="46"/>
        <v>0</v>
      </c>
      <c r="AJ205" s="56">
        <f t="shared" si="47"/>
        <v>0</v>
      </c>
      <c r="AK205" s="56">
        <f t="shared" si="48"/>
        <v>0</v>
      </c>
      <c r="AL205" s="56">
        <f t="shared" si="49"/>
        <v>0</v>
      </c>
      <c r="AM205" s="56">
        <f t="shared" si="50"/>
        <v>0</v>
      </c>
      <c r="AN205" s="56">
        <f t="shared" si="51"/>
        <v>0</v>
      </c>
      <c r="AO205" s="56">
        <f t="shared" si="52"/>
        <v>0</v>
      </c>
      <c r="AP205" s="56">
        <f t="shared" si="53"/>
        <v>0</v>
      </c>
      <c r="AQ205" s="56">
        <f t="shared" si="54"/>
        <v>0</v>
      </c>
      <c r="AR205" s="86">
        <f t="shared" si="55"/>
        <v>0</v>
      </c>
    </row>
    <row r="206" spans="1:44" x14ac:dyDescent="0.25">
      <c r="A206" s="178"/>
      <c r="B206" s="55" t="str">
        <f>_xlfn.IFNA(VLOOKUP(A206,'Ajánlatkérő(k) adatai'!$B$4:$C$205,2,0),"")</f>
        <v/>
      </c>
      <c r="C206" s="178"/>
      <c r="D206" s="55" t="str">
        <f>_xlfn.IFNA(VLOOKUP(C206,'Számlafizető(k) adatai'!$C$4:$D$203,2,0),"")</f>
        <v/>
      </c>
      <c r="E206" s="55" t="str">
        <f>_xlfn.IFNA(VLOOKUP(C206,'Számlafizető(k) adatai'!$C$4:$M$203,11,0),"")</f>
        <v/>
      </c>
      <c r="F206" s="178"/>
      <c r="G206" s="178"/>
      <c r="H206" s="178"/>
      <c r="I206" s="55" t="str">
        <f>IF(F206="","",VLOOKUP(LEFT(F206,5),'Technikai cellák'!B:C,2,0))</f>
        <v/>
      </c>
      <c r="J206" s="55" t="str">
        <f>IF(F206="","",VLOOKUP(I206,'Technikai cellák'!$C$1:$D$12,2,0))</f>
        <v/>
      </c>
      <c r="K206" s="179"/>
      <c r="L206" s="67" t="str">
        <f t="shared" si="39"/>
        <v/>
      </c>
      <c r="M206" s="68">
        <f t="shared" si="40"/>
        <v>0</v>
      </c>
      <c r="N206" s="66">
        <f t="shared" si="41"/>
        <v>0</v>
      </c>
      <c r="O206" s="152"/>
      <c r="P206" s="172">
        <f t="shared" si="56"/>
        <v>0</v>
      </c>
      <c r="Q206" s="69">
        <f t="shared" si="42"/>
        <v>0</v>
      </c>
      <c r="R206" s="62">
        <f t="shared" si="43"/>
        <v>0</v>
      </c>
      <c r="S206" s="153"/>
      <c r="T206" s="118" t="str">
        <f t="shared" si="57"/>
        <v/>
      </c>
      <c r="U206" s="154"/>
      <c r="V206" s="154"/>
      <c r="W206" s="154"/>
      <c r="X206" s="154"/>
      <c r="Y206" s="154"/>
      <c r="Z206" s="154"/>
      <c r="AA206" s="154"/>
      <c r="AB206" s="154"/>
      <c r="AC206" s="154"/>
      <c r="AD206" s="154"/>
      <c r="AE206" s="154"/>
      <c r="AF206" s="154"/>
      <c r="AG206" s="63">
        <f t="shared" si="44"/>
        <v>0</v>
      </c>
      <c r="AH206" s="56">
        <f t="shared" si="45"/>
        <v>0</v>
      </c>
      <c r="AI206" s="56">
        <f t="shared" si="46"/>
        <v>0</v>
      </c>
      <c r="AJ206" s="56">
        <f t="shared" si="47"/>
        <v>0</v>
      </c>
      <c r="AK206" s="56">
        <f t="shared" si="48"/>
        <v>0</v>
      </c>
      <c r="AL206" s="56">
        <f t="shared" si="49"/>
        <v>0</v>
      </c>
      <c r="AM206" s="56">
        <f t="shared" si="50"/>
        <v>0</v>
      </c>
      <c r="AN206" s="56">
        <f t="shared" si="51"/>
        <v>0</v>
      </c>
      <c r="AO206" s="56">
        <f t="shared" si="52"/>
        <v>0</v>
      </c>
      <c r="AP206" s="56">
        <f t="shared" si="53"/>
        <v>0</v>
      </c>
      <c r="AQ206" s="56">
        <f t="shared" si="54"/>
        <v>0</v>
      </c>
      <c r="AR206" s="86">
        <f t="shared" si="55"/>
        <v>0</v>
      </c>
    </row>
    <row r="207" spans="1:44" x14ac:dyDescent="0.25">
      <c r="A207" s="178"/>
      <c r="B207" s="55" t="str">
        <f>_xlfn.IFNA(VLOOKUP(A207,'Ajánlatkérő(k) adatai'!$B$4:$C$205,2,0),"")</f>
        <v/>
      </c>
      <c r="C207" s="178"/>
      <c r="D207" s="55" t="str">
        <f>_xlfn.IFNA(VLOOKUP(C207,'Számlafizető(k) adatai'!$C$4:$D$203,2,0),"")</f>
        <v/>
      </c>
      <c r="E207" s="55" t="str">
        <f>_xlfn.IFNA(VLOOKUP(C207,'Számlafizető(k) adatai'!$C$4:$M$203,11,0),"")</f>
        <v/>
      </c>
      <c r="F207" s="178"/>
      <c r="G207" s="178"/>
      <c r="H207" s="178"/>
      <c r="I207" s="55" t="str">
        <f>IF(F207="","",VLOOKUP(LEFT(F207,5),'Technikai cellák'!B:C,2,0))</f>
        <v/>
      </c>
      <c r="J207" s="55" t="str">
        <f>IF(F207="","",VLOOKUP(I207,'Technikai cellák'!$C$1:$D$12,2,0))</f>
        <v/>
      </c>
      <c r="K207" s="179"/>
      <c r="L207" s="67" t="str">
        <f t="shared" ref="L207:L232" si="58">IF(K207="","",IF(K207&lt;20,"20 alatti",IF(K207&lt;100,"20-99",IF(K207&lt;500,"100-500","500-"))))</f>
        <v/>
      </c>
      <c r="M207" s="68">
        <f t="shared" ref="M207:M232" si="59">ROUND(IF(L207="20 alatti",K207*1,0),0)</f>
        <v>0</v>
      </c>
      <c r="N207" s="66">
        <f t="shared" ref="N207:N232" si="60">ROUND(IF(L207="20-99",K207*10.5,0),0)</f>
        <v>0</v>
      </c>
      <c r="O207" s="152"/>
      <c r="P207" s="172">
        <f t="shared" si="56"/>
        <v>0</v>
      </c>
      <c r="Q207" s="69">
        <f t="shared" ref="Q207:Q232" si="61">ROUND(R207*$F$10,0)</f>
        <v>0</v>
      </c>
      <c r="R207" s="62">
        <f t="shared" ref="R207:R232" si="62">SUM(AG207:AR207)</f>
        <v>0</v>
      </c>
      <c r="S207" s="153"/>
      <c r="T207" s="118" t="str">
        <f t="shared" si="57"/>
        <v/>
      </c>
      <c r="U207" s="154"/>
      <c r="V207" s="154"/>
      <c r="W207" s="154"/>
      <c r="X207" s="154"/>
      <c r="Y207" s="154"/>
      <c r="Z207" s="154"/>
      <c r="AA207" s="154"/>
      <c r="AB207" s="154"/>
      <c r="AC207" s="154"/>
      <c r="AD207" s="154"/>
      <c r="AE207" s="154"/>
      <c r="AF207" s="154"/>
      <c r="AG207" s="63">
        <f t="shared" ref="AG207:AG232" si="63">ROUND((U207*$C$7)/$C$8,0)</f>
        <v>0</v>
      </c>
      <c r="AH207" s="56">
        <f t="shared" ref="AH207:AH232" si="64">ROUND((V207*$C$7)/$C$8,0)</f>
        <v>0</v>
      </c>
      <c r="AI207" s="56">
        <f t="shared" ref="AI207:AI232" si="65">ROUND((W207*$C$7)/$C$8,0)</f>
        <v>0</v>
      </c>
      <c r="AJ207" s="56">
        <f t="shared" ref="AJ207:AJ232" si="66">ROUND((X207*$C$7)/$C$8,0)</f>
        <v>0</v>
      </c>
      <c r="AK207" s="56">
        <f t="shared" ref="AK207:AK232" si="67">ROUND((Y207*$C$7)/$C$8,0)</f>
        <v>0</v>
      </c>
      <c r="AL207" s="56">
        <f t="shared" ref="AL207:AL232" si="68">ROUND((Z207*$C$7)/$C$8,0)</f>
        <v>0</v>
      </c>
      <c r="AM207" s="56">
        <f t="shared" ref="AM207:AM232" si="69">ROUND((AA207*$C$7)/$C$8,0)</f>
        <v>0</v>
      </c>
      <c r="AN207" s="56">
        <f t="shared" ref="AN207:AN232" si="70">ROUND((AB207*$C$7)/$C$8,0)</f>
        <v>0</v>
      </c>
      <c r="AO207" s="56">
        <f t="shared" ref="AO207:AO232" si="71">ROUND((AC207*$C$7)/$C$8,0)</f>
        <v>0</v>
      </c>
      <c r="AP207" s="56">
        <f t="shared" ref="AP207:AP232" si="72">ROUND((AD207*$C$7)/$C$8,0)</f>
        <v>0</v>
      </c>
      <c r="AQ207" s="56">
        <f t="shared" ref="AQ207:AQ232" si="73">ROUND((AE207*$C$7)/$C$8,0)</f>
        <v>0</v>
      </c>
      <c r="AR207" s="86">
        <f t="shared" ref="AR207:AR232" si="74">ROUND((AF207*$C$7)/$C$8,0)</f>
        <v>0</v>
      </c>
    </row>
    <row r="208" spans="1:44" x14ac:dyDescent="0.25">
      <c r="A208" s="178"/>
      <c r="B208" s="55" t="str">
        <f>_xlfn.IFNA(VLOOKUP(A208,'Ajánlatkérő(k) adatai'!$B$4:$C$205,2,0),"")</f>
        <v/>
      </c>
      <c r="C208" s="178"/>
      <c r="D208" s="55" t="str">
        <f>_xlfn.IFNA(VLOOKUP(C208,'Számlafizető(k) adatai'!$C$4:$D$203,2,0),"")</f>
        <v/>
      </c>
      <c r="E208" s="55" t="str">
        <f>_xlfn.IFNA(VLOOKUP(C208,'Számlafizető(k) adatai'!$C$4:$M$203,11,0),"")</f>
        <v/>
      </c>
      <c r="F208" s="178"/>
      <c r="G208" s="178"/>
      <c r="H208" s="178"/>
      <c r="I208" s="55" t="str">
        <f>IF(F208="","",VLOOKUP(LEFT(F208,5),'Technikai cellák'!B:C,2,0))</f>
        <v/>
      </c>
      <c r="J208" s="55" t="str">
        <f>IF(F208="","",VLOOKUP(I208,'Technikai cellák'!$C$1:$D$12,2,0))</f>
        <v/>
      </c>
      <c r="K208" s="179"/>
      <c r="L208" s="67" t="str">
        <f t="shared" si="58"/>
        <v/>
      </c>
      <c r="M208" s="68">
        <f t="shared" si="59"/>
        <v>0</v>
      </c>
      <c r="N208" s="66">
        <f t="shared" si="60"/>
        <v>0</v>
      </c>
      <c r="O208" s="152"/>
      <c r="P208" s="172">
        <f t="shared" ref="P208:P271" si="75">ROUND((IF(K208&lt;100,0,K208*$C$7)/$C$8),0)</f>
        <v>0</v>
      </c>
      <c r="Q208" s="69">
        <f t="shared" si="61"/>
        <v>0</v>
      </c>
      <c r="R208" s="62">
        <f t="shared" si="62"/>
        <v>0</v>
      </c>
      <c r="S208" s="153"/>
      <c r="T208" s="118" t="str">
        <f t="shared" si="57"/>
        <v/>
      </c>
      <c r="U208" s="154"/>
      <c r="V208" s="154"/>
      <c r="W208" s="154"/>
      <c r="X208" s="154"/>
      <c r="Y208" s="154"/>
      <c r="Z208" s="154"/>
      <c r="AA208" s="154"/>
      <c r="AB208" s="154"/>
      <c r="AC208" s="154"/>
      <c r="AD208" s="154"/>
      <c r="AE208" s="154"/>
      <c r="AF208" s="154"/>
      <c r="AG208" s="63">
        <f t="shared" si="63"/>
        <v>0</v>
      </c>
      <c r="AH208" s="56">
        <f t="shared" si="64"/>
        <v>0</v>
      </c>
      <c r="AI208" s="56">
        <f t="shared" si="65"/>
        <v>0</v>
      </c>
      <c r="AJ208" s="56">
        <f t="shared" si="66"/>
        <v>0</v>
      </c>
      <c r="AK208" s="56">
        <f t="shared" si="67"/>
        <v>0</v>
      </c>
      <c r="AL208" s="56">
        <f t="shared" si="68"/>
        <v>0</v>
      </c>
      <c r="AM208" s="56">
        <f t="shared" si="69"/>
        <v>0</v>
      </c>
      <c r="AN208" s="56">
        <f t="shared" si="70"/>
        <v>0</v>
      </c>
      <c r="AO208" s="56">
        <f t="shared" si="71"/>
        <v>0</v>
      </c>
      <c r="AP208" s="56">
        <f t="shared" si="72"/>
        <v>0</v>
      </c>
      <c r="AQ208" s="56">
        <f t="shared" si="73"/>
        <v>0</v>
      </c>
      <c r="AR208" s="86">
        <f t="shared" si="74"/>
        <v>0</v>
      </c>
    </row>
    <row r="209" spans="1:44" x14ac:dyDescent="0.25">
      <c r="A209" s="178"/>
      <c r="B209" s="55" t="str">
        <f>_xlfn.IFNA(VLOOKUP(A209,'Ajánlatkérő(k) adatai'!$B$4:$C$205,2,0),"")</f>
        <v/>
      </c>
      <c r="C209" s="178"/>
      <c r="D209" s="55" t="str">
        <f>_xlfn.IFNA(VLOOKUP(C209,'Számlafizető(k) adatai'!$C$4:$D$203,2,0),"")</f>
        <v/>
      </c>
      <c r="E209" s="55" t="str">
        <f>_xlfn.IFNA(VLOOKUP(C209,'Számlafizető(k) adatai'!$C$4:$M$203,11,0),"")</f>
        <v/>
      </c>
      <c r="F209" s="178"/>
      <c r="G209" s="178"/>
      <c r="H209" s="178"/>
      <c r="I209" s="55" t="str">
        <f>IF(F209="","",VLOOKUP(LEFT(F209,5),'Technikai cellák'!B:C,2,0))</f>
        <v/>
      </c>
      <c r="J209" s="55" t="str">
        <f>IF(F209="","",VLOOKUP(I209,'Technikai cellák'!$C$1:$D$12,2,0))</f>
        <v/>
      </c>
      <c r="K209" s="179"/>
      <c r="L209" s="67" t="str">
        <f t="shared" si="58"/>
        <v/>
      </c>
      <c r="M209" s="68">
        <f t="shared" si="59"/>
        <v>0</v>
      </c>
      <c r="N209" s="66">
        <f t="shared" si="60"/>
        <v>0</v>
      </c>
      <c r="O209" s="152"/>
      <c r="P209" s="172">
        <f t="shared" si="75"/>
        <v>0</v>
      </c>
      <c r="Q209" s="69">
        <f t="shared" si="61"/>
        <v>0</v>
      </c>
      <c r="R209" s="62">
        <f t="shared" si="62"/>
        <v>0</v>
      </c>
      <c r="S209" s="153"/>
      <c r="T209" s="118" t="str">
        <f t="shared" si="57"/>
        <v/>
      </c>
      <c r="U209" s="154"/>
      <c r="V209" s="154"/>
      <c r="W209" s="154"/>
      <c r="X209" s="154"/>
      <c r="Y209" s="154"/>
      <c r="Z209" s="154"/>
      <c r="AA209" s="154"/>
      <c r="AB209" s="154"/>
      <c r="AC209" s="154"/>
      <c r="AD209" s="154"/>
      <c r="AE209" s="154"/>
      <c r="AF209" s="154"/>
      <c r="AG209" s="63">
        <f t="shared" si="63"/>
        <v>0</v>
      </c>
      <c r="AH209" s="56">
        <f t="shared" si="64"/>
        <v>0</v>
      </c>
      <c r="AI209" s="56">
        <f t="shared" si="65"/>
        <v>0</v>
      </c>
      <c r="AJ209" s="56">
        <f t="shared" si="66"/>
        <v>0</v>
      </c>
      <c r="AK209" s="56">
        <f t="shared" si="67"/>
        <v>0</v>
      </c>
      <c r="AL209" s="56">
        <f t="shared" si="68"/>
        <v>0</v>
      </c>
      <c r="AM209" s="56">
        <f t="shared" si="69"/>
        <v>0</v>
      </c>
      <c r="AN209" s="56">
        <f t="shared" si="70"/>
        <v>0</v>
      </c>
      <c r="AO209" s="56">
        <f t="shared" si="71"/>
        <v>0</v>
      </c>
      <c r="AP209" s="56">
        <f t="shared" si="72"/>
        <v>0</v>
      </c>
      <c r="AQ209" s="56">
        <f t="shared" si="73"/>
        <v>0</v>
      </c>
      <c r="AR209" s="86">
        <f t="shared" si="74"/>
        <v>0</v>
      </c>
    </row>
    <row r="210" spans="1:44" x14ac:dyDescent="0.25">
      <c r="A210" s="178"/>
      <c r="B210" s="55" t="str">
        <f>_xlfn.IFNA(VLOOKUP(A210,'Ajánlatkérő(k) adatai'!$B$4:$C$205,2,0),"")</f>
        <v/>
      </c>
      <c r="C210" s="178"/>
      <c r="D210" s="55" t="str">
        <f>_xlfn.IFNA(VLOOKUP(C210,'Számlafizető(k) adatai'!$C$4:$D$203,2,0),"")</f>
        <v/>
      </c>
      <c r="E210" s="55" t="str">
        <f>_xlfn.IFNA(VLOOKUP(C210,'Számlafizető(k) adatai'!$C$4:$M$203,11,0),"")</f>
        <v/>
      </c>
      <c r="F210" s="178"/>
      <c r="G210" s="178"/>
      <c r="H210" s="178"/>
      <c r="I210" s="55" t="str">
        <f>IF(F210="","",VLOOKUP(LEFT(F210,5),'Technikai cellák'!B:C,2,0))</f>
        <v/>
      </c>
      <c r="J210" s="55" t="str">
        <f>IF(F210="","",VLOOKUP(I210,'Technikai cellák'!$C$1:$D$12,2,0))</f>
        <v/>
      </c>
      <c r="K210" s="179"/>
      <c r="L210" s="67" t="str">
        <f t="shared" si="58"/>
        <v/>
      </c>
      <c r="M210" s="68">
        <f t="shared" si="59"/>
        <v>0</v>
      </c>
      <c r="N210" s="66">
        <f t="shared" si="60"/>
        <v>0</v>
      </c>
      <c r="O210" s="152"/>
      <c r="P210" s="172">
        <f t="shared" si="75"/>
        <v>0</v>
      </c>
      <c r="Q210" s="69">
        <f t="shared" si="61"/>
        <v>0</v>
      </c>
      <c r="R210" s="62">
        <f t="shared" si="62"/>
        <v>0</v>
      </c>
      <c r="S210" s="153"/>
      <c r="T210" s="118" t="str">
        <f t="shared" ref="T210:T273" si="76">IF(S210="","",IF((DAYS360(S210,$C$4,TRUE))/30&lt;0,"",(DAYS360(S210,$C$4,))/30))</f>
        <v/>
      </c>
      <c r="U210" s="154"/>
      <c r="V210" s="154"/>
      <c r="W210" s="154"/>
      <c r="X210" s="154"/>
      <c r="Y210" s="154"/>
      <c r="Z210" s="154"/>
      <c r="AA210" s="154"/>
      <c r="AB210" s="154"/>
      <c r="AC210" s="154"/>
      <c r="AD210" s="154"/>
      <c r="AE210" s="154"/>
      <c r="AF210" s="154"/>
      <c r="AG210" s="63">
        <f t="shared" si="63"/>
        <v>0</v>
      </c>
      <c r="AH210" s="56">
        <f t="shared" si="64"/>
        <v>0</v>
      </c>
      <c r="AI210" s="56">
        <f t="shared" si="65"/>
        <v>0</v>
      </c>
      <c r="AJ210" s="56">
        <f t="shared" si="66"/>
        <v>0</v>
      </c>
      <c r="AK210" s="56">
        <f t="shared" si="67"/>
        <v>0</v>
      </c>
      <c r="AL210" s="56">
        <f t="shared" si="68"/>
        <v>0</v>
      </c>
      <c r="AM210" s="56">
        <f t="shared" si="69"/>
        <v>0</v>
      </c>
      <c r="AN210" s="56">
        <f t="shared" si="70"/>
        <v>0</v>
      </c>
      <c r="AO210" s="56">
        <f t="shared" si="71"/>
        <v>0</v>
      </c>
      <c r="AP210" s="56">
        <f t="shared" si="72"/>
        <v>0</v>
      </c>
      <c r="AQ210" s="56">
        <f t="shared" si="73"/>
        <v>0</v>
      </c>
      <c r="AR210" s="86">
        <f t="shared" si="74"/>
        <v>0</v>
      </c>
    </row>
    <row r="211" spans="1:44" x14ac:dyDescent="0.25">
      <c r="A211" s="178"/>
      <c r="B211" s="55" t="str">
        <f>_xlfn.IFNA(VLOOKUP(A211,'Ajánlatkérő(k) adatai'!$B$4:$C$205,2,0),"")</f>
        <v/>
      </c>
      <c r="C211" s="178"/>
      <c r="D211" s="55" t="str">
        <f>_xlfn.IFNA(VLOOKUP(C211,'Számlafizető(k) adatai'!$C$4:$D$203,2,0),"")</f>
        <v/>
      </c>
      <c r="E211" s="55" t="str">
        <f>_xlfn.IFNA(VLOOKUP(C211,'Számlafizető(k) adatai'!$C$4:$M$203,11,0),"")</f>
        <v/>
      </c>
      <c r="F211" s="178"/>
      <c r="G211" s="178"/>
      <c r="H211" s="178"/>
      <c r="I211" s="55" t="str">
        <f>IF(F211="","",VLOOKUP(LEFT(F211,5),'Technikai cellák'!B:C,2,0))</f>
        <v/>
      </c>
      <c r="J211" s="55" t="str">
        <f>IF(F211="","",VLOOKUP(I211,'Technikai cellák'!$C$1:$D$12,2,0))</f>
        <v/>
      </c>
      <c r="K211" s="179"/>
      <c r="L211" s="67" t="str">
        <f t="shared" si="58"/>
        <v/>
      </c>
      <c r="M211" s="68">
        <f t="shared" si="59"/>
        <v>0</v>
      </c>
      <c r="N211" s="66">
        <f t="shared" si="60"/>
        <v>0</v>
      </c>
      <c r="O211" s="152"/>
      <c r="P211" s="172">
        <f t="shared" si="75"/>
        <v>0</v>
      </c>
      <c r="Q211" s="69">
        <f t="shared" si="61"/>
        <v>0</v>
      </c>
      <c r="R211" s="62">
        <f t="shared" si="62"/>
        <v>0</v>
      </c>
      <c r="S211" s="153"/>
      <c r="T211" s="118" t="str">
        <f t="shared" si="76"/>
        <v/>
      </c>
      <c r="U211" s="154"/>
      <c r="V211" s="154"/>
      <c r="W211" s="154"/>
      <c r="X211" s="154"/>
      <c r="Y211" s="154"/>
      <c r="Z211" s="154"/>
      <c r="AA211" s="154"/>
      <c r="AB211" s="154"/>
      <c r="AC211" s="154"/>
      <c r="AD211" s="154"/>
      <c r="AE211" s="154"/>
      <c r="AF211" s="154"/>
      <c r="AG211" s="63">
        <f t="shared" si="63"/>
        <v>0</v>
      </c>
      <c r="AH211" s="56">
        <f t="shared" si="64"/>
        <v>0</v>
      </c>
      <c r="AI211" s="56">
        <f t="shared" si="65"/>
        <v>0</v>
      </c>
      <c r="AJ211" s="56">
        <f t="shared" si="66"/>
        <v>0</v>
      </c>
      <c r="AK211" s="56">
        <f t="shared" si="67"/>
        <v>0</v>
      </c>
      <c r="AL211" s="56">
        <f t="shared" si="68"/>
        <v>0</v>
      </c>
      <c r="AM211" s="56">
        <f t="shared" si="69"/>
        <v>0</v>
      </c>
      <c r="AN211" s="56">
        <f t="shared" si="70"/>
        <v>0</v>
      </c>
      <c r="AO211" s="56">
        <f t="shared" si="71"/>
        <v>0</v>
      </c>
      <c r="AP211" s="56">
        <f t="shared" si="72"/>
        <v>0</v>
      </c>
      <c r="AQ211" s="56">
        <f t="shared" si="73"/>
        <v>0</v>
      </c>
      <c r="AR211" s="86">
        <f t="shared" si="74"/>
        <v>0</v>
      </c>
    </row>
    <row r="212" spans="1:44" x14ac:dyDescent="0.25">
      <c r="A212" s="178"/>
      <c r="B212" s="55" t="str">
        <f>_xlfn.IFNA(VLOOKUP(A212,'Ajánlatkérő(k) adatai'!$B$4:$C$205,2,0),"")</f>
        <v/>
      </c>
      <c r="C212" s="178"/>
      <c r="D212" s="55" t="str">
        <f>_xlfn.IFNA(VLOOKUP(C212,'Számlafizető(k) adatai'!$C$4:$D$203,2,0),"")</f>
        <v/>
      </c>
      <c r="E212" s="55" t="str">
        <f>_xlfn.IFNA(VLOOKUP(C212,'Számlafizető(k) adatai'!$C$4:$M$203,11,0),"")</f>
        <v/>
      </c>
      <c r="F212" s="178"/>
      <c r="G212" s="178"/>
      <c r="H212" s="178"/>
      <c r="I212" s="55" t="str">
        <f>IF(F212="","",VLOOKUP(LEFT(F212,5),'Technikai cellák'!B:C,2,0))</f>
        <v/>
      </c>
      <c r="J212" s="55" t="str">
        <f>IF(F212="","",VLOOKUP(I212,'Technikai cellák'!$C$1:$D$12,2,0))</f>
        <v/>
      </c>
      <c r="K212" s="179"/>
      <c r="L212" s="67" t="str">
        <f t="shared" si="58"/>
        <v/>
      </c>
      <c r="M212" s="68">
        <f t="shared" si="59"/>
        <v>0</v>
      </c>
      <c r="N212" s="66">
        <f t="shared" si="60"/>
        <v>0</v>
      </c>
      <c r="O212" s="152"/>
      <c r="P212" s="172">
        <f t="shared" si="75"/>
        <v>0</v>
      </c>
      <c r="Q212" s="69">
        <f t="shared" si="61"/>
        <v>0</v>
      </c>
      <c r="R212" s="62">
        <f t="shared" si="62"/>
        <v>0</v>
      </c>
      <c r="S212" s="153"/>
      <c r="T212" s="118" t="str">
        <f t="shared" si="76"/>
        <v/>
      </c>
      <c r="U212" s="154"/>
      <c r="V212" s="154"/>
      <c r="W212" s="154"/>
      <c r="X212" s="154"/>
      <c r="Y212" s="154"/>
      <c r="Z212" s="154"/>
      <c r="AA212" s="154"/>
      <c r="AB212" s="154"/>
      <c r="AC212" s="154"/>
      <c r="AD212" s="154"/>
      <c r="AE212" s="154"/>
      <c r="AF212" s="154"/>
      <c r="AG212" s="63">
        <f t="shared" si="63"/>
        <v>0</v>
      </c>
      <c r="AH212" s="56">
        <f t="shared" si="64"/>
        <v>0</v>
      </c>
      <c r="AI212" s="56">
        <f t="shared" si="65"/>
        <v>0</v>
      </c>
      <c r="AJ212" s="56">
        <f t="shared" si="66"/>
        <v>0</v>
      </c>
      <c r="AK212" s="56">
        <f t="shared" si="67"/>
        <v>0</v>
      </c>
      <c r="AL212" s="56">
        <f t="shared" si="68"/>
        <v>0</v>
      </c>
      <c r="AM212" s="56">
        <f t="shared" si="69"/>
        <v>0</v>
      </c>
      <c r="AN212" s="56">
        <f t="shared" si="70"/>
        <v>0</v>
      </c>
      <c r="AO212" s="56">
        <f t="shared" si="71"/>
        <v>0</v>
      </c>
      <c r="AP212" s="56">
        <f t="shared" si="72"/>
        <v>0</v>
      </c>
      <c r="AQ212" s="56">
        <f t="shared" si="73"/>
        <v>0</v>
      </c>
      <c r="AR212" s="86">
        <f t="shared" si="74"/>
        <v>0</v>
      </c>
    </row>
    <row r="213" spans="1:44" x14ac:dyDescent="0.25">
      <c r="A213" s="178"/>
      <c r="B213" s="55" t="str">
        <f>_xlfn.IFNA(VLOOKUP(A213,'Ajánlatkérő(k) adatai'!$B$4:$C$205,2,0),"")</f>
        <v/>
      </c>
      <c r="C213" s="178"/>
      <c r="D213" s="55" t="str">
        <f>_xlfn.IFNA(VLOOKUP(C213,'Számlafizető(k) adatai'!$C$4:$D$203,2,0),"")</f>
        <v/>
      </c>
      <c r="E213" s="55" t="str">
        <f>_xlfn.IFNA(VLOOKUP(C213,'Számlafizető(k) adatai'!$C$4:$M$203,11,0),"")</f>
        <v/>
      </c>
      <c r="F213" s="178"/>
      <c r="G213" s="178"/>
      <c r="H213" s="178"/>
      <c r="I213" s="55" t="str">
        <f>IF(F213="","",VLOOKUP(LEFT(F213,5),'Technikai cellák'!B:C,2,0))</f>
        <v/>
      </c>
      <c r="J213" s="55" t="str">
        <f>IF(F213="","",VLOOKUP(I213,'Technikai cellák'!$C$1:$D$12,2,0))</f>
        <v/>
      </c>
      <c r="K213" s="179"/>
      <c r="L213" s="67" t="str">
        <f t="shared" si="58"/>
        <v/>
      </c>
      <c r="M213" s="68">
        <f t="shared" si="59"/>
        <v>0</v>
      </c>
      <c r="N213" s="66">
        <f t="shared" si="60"/>
        <v>0</v>
      </c>
      <c r="O213" s="152"/>
      <c r="P213" s="172">
        <f t="shared" si="75"/>
        <v>0</v>
      </c>
      <c r="Q213" s="69">
        <f t="shared" si="61"/>
        <v>0</v>
      </c>
      <c r="R213" s="62">
        <f t="shared" si="62"/>
        <v>0</v>
      </c>
      <c r="S213" s="153"/>
      <c r="T213" s="118" t="str">
        <f t="shared" si="76"/>
        <v/>
      </c>
      <c r="U213" s="154"/>
      <c r="V213" s="154"/>
      <c r="W213" s="154"/>
      <c r="X213" s="154"/>
      <c r="Y213" s="154"/>
      <c r="Z213" s="154"/>
      <c r="AA213" s="154"/>
      <c r="AB213" s="154"/>
      <c r="AC213" s="154"/>
      <c r="AD213" s="154"/>
      <c r="AE213" s="154"/>
      <c r="AF213" s="154"/>
      <c r="AG213" s="63">
        <f t="shared" si="63"/>
        <v>0</v>
      </c>
      <c r="AH213" s="56">
        <f t="shared" si="64"/>
        <v>0</v>
      </c>
      <c r="AI213" s="56">
        <f t="shared" si="65"/>
        <v>0</v>
      </c>
      <c r="AJ213" s="56">
        <f t="shared" si="66"/>
        <v>0</v>
      </c>
      <c r="AK213" s="56">
        <f t="shared" si="67"/>
        <v>0</v>
      </c>
      <c r="AL213" s="56">
        <f t="shared" si="68"/>
        <v>0</v>
      </c>
      <c r="AM213" s="56">
        <f t="shared" si="69"/>
        <v>0</v>
      </c>
      <c r="AN213" s="56">
        <f t="shared" si="70"/>
        <v>0</v>
      </c>
      <c r="AO213" s="56">
        <f t="shared" si="71"/>
        <v>0</v>
      </c>
      <c r="AP213" s="56">
        <f t="shared" si="72"/>
        <v>0</v>
      </c>
      <c r="AQ213" s="56">
        <f t="shared" si="73"/>
        <v>0</v>
      </c>
      <c r="AR213" s="86">
        <f t="shared" si="74"/>
        <v>0</v>
      </c>
    </row>
    <row r="214" spans="1:44" x14ac:dyDescent="0.25">
      <c r="A214" s="178"/>
      <c r="B214" s="55" t="str">
        <f>_xlfn.IFNA(VLOOKUP(A214,'Ajánlatkérő(k) adatai'!$B$4:$C$205,2,0),"")</f>
        <v/>
      </c>
      <c r="C214" s="178"/>
      <c r="D214" s="55" t="str">
        <f>_xlfn.IFNA(VLOOKUP(C214,'Számlafizető(k) adatai'!$C$4:$D$203,2,0),"")</f>
        <v/>
      </c>
      <c r="E214" s="55" t="str">
        <f>_xlfn.IFNA(VLOOKUP(C214,'Számlafizető(k) adatai'!$C$4:$M$203,11,0),"")</f>
        <v/>
      </c>
      <c r="F214" s="178"/>
      <c r="G214" s="178"/>
      <c r="H214" s="178"/>
      <c r="I214" s="55" t="str">
        <f>IF(F214="","",VLOOKUP(LEFT(F214,5),'Technikai cellák'!B:C,2,0))</f>
        <v/>
      </c>
      <c r="J214" s="55" t="str">
        <f>IF(F214="","",VLOOKUP(I214,'Technikai cellák'!$C$1:$D$12,2,0))</f>
        <v/>
      </c>
      <c r="K214" s="179"/>
      <c r="L214" s="67" t="str">
        <f t="shared" si="58"/>
        <v/>
      </c>
      <c r="M214" s="68">
        <f t="shared" si="59"/>
        <v>0</v>
      </c>
      <c r="N214" s="66">
        <f t="shared" si="60"/>
        <v>0</v>
      </c>
      <c r="O214" s="152"/>
      <c r="P214" s="172">
        <f t="shared" si="75"/>
        <v>0</v>
      </c>
      <c r="Q214" s="69">
        <f t="shared" si="61"/>
        <v>0</v>
      </c>
      <c r="R214" s="62">
        <f t="shared" si="62"/>
        <v>0</v>
      </c>
      <c r="S214" s="153"/>
      <c r="T214" s="118" t="str">
        <f t="shared" si="76"/>
        <v/>
      </c>
      <c r="U214" s="154"/>
      <c r="V214" s="154"/>
      <c r="W214" s="154"/>
      <c r="X214" s="154"/>
      <c r="Y214" s="154"/>
      <c r="Z214" s="154"/>
      <c r="AA214" s="154"/>
      <c r="AB214" s="154"/>
      <c r="AC214" s="154"/>
      <c r="AD214" s="154"/>
      <c r="AE214" s="154"/>
      <c r="AF214" s="154"/>
      <c r="AG214" s="63">
        <f t="shared" si="63"/>
        <v>0</v>
      </c>
      <c r="AH214" s="56">
        <f t="shared" si="64"/>
        <v>0</v>
      </c>
      <c r="AI214" s="56">
        <f t="shared" si="65"/>
        <v>0</v>
      </c>
      <c r="AJ214" s="56">
        <f t="shared" si="66"/>
        <v>0</v>
      </c>
      <c r="AK214" s="56">
        <f t="shared" si="67"/>
        <v>0</v>
      </c>
      <c r="AL214" s="56">
        <f t="shared" si="68"/>
        <v>0</v>
      </c>
      <c r="AM214" s="56">
        <f t="shared" si="69"/>
        <v>0</v>
      </c>
      <c r="AN214" s="56">
        <f t="shared" si="70"/>
        <v>0</v>
      </c>
      <c r="AO214" s="56">
        <f t="shared" si="71"/>
        <v>0</v>
      </c>
      <c r="AP214" s="56">
        <f t="shared" si="72"/>
        <v>0</v>
      </c>
      <c r="AQ214" s="56">
        <f t="shared" si="73"/>
        <v>0</v>
      </c>
      <c r="AR214" s="86">
        <f t="shared" si="74"/>
        <v>0</v>
      </c>
    </row>
    <row r="215" spans="1:44" x14ac:dyDescent="0.25">
      <c r="A215" s="178"/>
      <c r="B215" s="55" t="str">
        <f>_xlfn.IFNA(VLOOKUP(A215,'Ajánlatkérő(k) adatai'!$B$4:$C$205,2,0),"")</f>
        <v/>
      </c>
      <c r="C215" s="178"/>
      <c r="D215" s="55" t="str">
        <f>_xlfn.IFNA(VLOOKUP(C215,'Számlafizető(k) adatai'!$C$4:$D$203,2,0),"")</f>
        <v/>
      </c>
      <c r="E215" s="55" t="str">
        <f>_xlfn.IFNA(VLOOKUP(C215,'Számlafizető(k) adatai'!$C$4:$M$203,11,0),"")</f>
        <v/>
      </c>
      <c r="F215" s="178"/>
      <c r="G215" s="178"/>
      <c r="H215" s="178"/>
      <c r="I215" s="55" t="str">
        <f>IF(F215="","",VLOOKUP(LEFT(F215,5),'Technikai cellák'!B:C,2,0))</f>
        <v/>
      </c>
      <c r="J215" s="55" t="str">
        <f>IF(F215="","",VLOOKUP(I215,'Technikai cellák'!$C$1:$D$12,2,0))</f>
        <v/>
      </c>
      <c r="K215" s="179"/>
      <c r="L215" s="67" t="str">
        <f t="shared" si="58"/>
        <v/>
      </c>
      <c r="M215" s="68">
        <f t="shared" si="59"/>
        <v>0</v>
      </c>
      <c r="N215" s="66">
        <f t="shared" si="60"/>
        <v>0</v>
      </c>
      <c r="O215" s="152"/>
      <c r="P215" s="172">
        <f t="shared" si="75"/>
        <v>0</v>
      </c>
      <c r="Q215" s="69">
        <f t="shared" si="61"/>
        <v>0</v>
      </c>
      <c r="R215" s="62">
        <f t="shared" si="62"/>
        <v>0</v>
      </c>
      <c r="S215" s="153"/>
      <c r="T215" s="118" t="str">
        <f t="shared" si="76"/>
        <v/>
      </c>
      <c r="U215" s="154"/>
      <c r="V215" s="154"/>
      <c r="W215" s="154"/>
      <c r="X215" s="154"/>
      <c r="Y215" s="154"/>
      <c r="Z215" s="154"/>
      <c r="AA215" s="154"/>
      <c r="AB215" s="154"/>
      <c r="AC215" s="154"/>
      <c r="AD215" s="154"/>
      <c r="AE215" s="154"/>
      <c r="AF215" s="154"/>
      <c r="AG215" s="63">
        <f t="shared" si="63"/>
        <v>0</v>
      </c>
      <c r="AH215" s="56">
        <f t="shared" si="64"/>
        <v>0</v>
      </c>
      <c r="AI215" s="56">
        <f t="shared" si="65"/>
        <v>0</v>
      </c>
      <c r="AJ215" s="56">
        <f t="shared" si="66"/>
        <v>0</v>
      </c>
      <c r="AK215" s="56">
        <f t="shared" si="67"/>
        <v>0</v>
      </c>
      <c r="AL215" s="56">
        <f t="shared" si="68"/>
        <v>0</v>
      </c>
      <c r="AM215" s="56">
        <f t="shared" si="69"/>
        <v>0</v>
      </c>
      <c r="AN215" s="56">
        <f t="shared" si="70"/>
        <v>0</v>
      </c>
      <c r="AO215" s="56">
        <f t="shared" si="71"/>
        <v>0</v>
      </c>
      <c r="AP215" s="56">
        <f t="shared" si="72"/>
        <v>0</v>
      </c>
      <c r="AQ215" s="56">
        <f t="shared" si="73"/>
        <v>0</v>
      </c>
      <c r="AR215" s="86">
        <f t="shared" si="74"/>
        <v>0</v>
      </c>
    </row>
    <row r="216" spans="1:44" x14ac:dyDescent="0.25">
      <c r="A216" s="178"/>
      <c r="B216" s="55" t="str">
        <f>_xlfn.IFNA(VLOOKUP(A216,'Ajánlatkérő(k) adatai'!$B$4:$C$205,2,0),"")</f>
        <v/>
      </c>
      <c r="C216" s="178"/>
      <c r="D216" s="55" t="str">
        <f>_xlfn.IFNA(VLOOKUP(C216,'Számlafizető(k) adatai'!$C$4:$D$203,2,0),"")</f>
        <v/>
      </c>
      <c r="E216" s="55" t="str">
        <f>_xlfn.IFNA(VLOOKUP(C216,'Számlafizető(k) adatai'!$C$4:$M$203,11,0),"")</f>
        <v/>
      </c>
      <c r="F216" s="178"/>
      <c r="G216" s="178"/>
      <c r="H216" s="178"/>
      <c r="I216" s="55" t="str">
        <f>IF(F216="","",VLOOKUP(LEFT(F216,5),'Technikai cellák'!B:C,2,0))</f>
        <v/>
      </c>
      <c r="J216" s="55" t="str">
        <f>IF(F216="","",VLOOKUP(I216,'Technikai cellák'!$C$1:$D$12,2,0))</f>
        <v/>
      </c>
      <c r="K216" s="179"/>
      <c r="L216" s="67" t="str">
        <f t="shared" si="58"/>
        <v/>
      </c>
      <c r="M216" s="68">
        <f t="shared" si="59"/>
        <v>0</v>
      </c>
      <c r="N216" s="66">
        <f t="shared" si="60"/>
        <v>0</v>
      </c>
      <c r="O216" s="152"/>
      <c r="P216" s="172">
        <f t="shared" si="75"/>
        <v>0</v>
      </c>
      <c r="Q216" s="69">
        <f t="shared" si="61"/>
        <v>0</v>
      </c>
      <c r="R216" s="62">
        <f t="shared" si="62"/>
        <v>0</v>
      </c>
      <c r="S216" s="153"/>
      <c r="T216" s="118" t="str">
        <f t="shared" si="76"/>
        <v/>
      </c>
      <c r="U216" s="154"/>
      <c r="V216" s="154"/>
      <c r="W216" s="154"/>
      <c r="X216" s="154"/>
      <c r="Y216" s="154"/>
      <c r="Z216" s="154"/>
      <c r="AA216" s="154"/>
      <c r="AB216" s="154"/>
      <c r="AC216" s="154"/>
      <c r="AD216" s="154"/>
      <c r="AE216" s="154"/>
      <c r="AF216" s="154"/>
      <c r="AG216" s="63">
        <f t="shared" si="63"/>
        <v>0</v>
      </c>
      <c r="AH216" s="56">
        <f t="shared" si="64"/>
        <v>0</v>
      </c>
      <c r="AI216" s="56">
        <f t="shared" si="65"/>
        <v>0</v>
      </c>
      <c r="AJ216" s="56">
        <f t="shared" si="66"/>
        <v>0</v>
      </c>
      <c r="AK216" s="56">
        <f t="shared" si="67"/>
        <v>0</v>
      </c>
      <c r="AL216" s="56">
        <f t="shared" si="68"/>
        <v>0</v>
      </c>
      <c r="AM216" s="56">
        <f t="shared" si="69"/>
        <v>0</v>
      </c>
      <c r="AN216" s="56">
        <f t="shared" si="70"/>
        <v>0</v>
      </c>
      <c r="AO216" s="56">
        <f t="shared" si="71"/>
        <v>0</v>
      </c>
      <c r="AP216" s="56">
        <f t="shared" si="72"/>
        <v>0</v>
      </c>
      <c r="AQ216" s="56">
        <f t="shared" si="73"/>
        <v>0</v>
      </c>
      <c r="AR216" s="86">
        <f t="shared" si="74"/>
        <v>0</v>
      </c>
    </row>
    <row r="217" spans="1:44" x14ac:dyDescent="0.25">
      <c r="A217" s="178"/>
      <c r="B217" s="55" t="str">
        <f>_xlfn.IFNA(VLOOKUP(A217,'Ajánlatkérő(k) adatai'!$B$4:$C$205,2,0),"")</f>
        <v/>
      </c>
      <c r="C217" s="178"/>
      <c r="D217" s="55" t="str">
        <f>_xlfn.IFNA(VLOOKUP(C217,'Számlafizető(k) adatai'!$C$4:$D$203,2,0),"")</f>
        <v/>
      </c>
      <c r="E217" s="55" t="str">
        <f>_xlfn.IFNA(VLOOKUP(C217,'Számlafizető(k) adatai'!$C$4:$M$203,11,0),"")</f>
        <v/>
      </c>
      <c r="F217" s="178"/>
      <c r="G217" s="178"/>
      <c r="H217" s="178"/>
      <c r="I217" s="55" t="str">
        <f>IF(F217="","",VLOOKUP(LEFT(F217,5),'Technikai cellák'!B:C,2,0))</f>
        <v/>
      </c>
      <c r="J217" s="55" t="str">
        <f>IF(F217="","",VLOOKUP(I217,'Technikai cellák'!$C$1:$D$12,2,0))</f>
        <v/>
      </c>
      <c r="K217" s="179"/>
      <c r="L217" s="67" t="str">
        <f t="shared" si="58"/>
        <v/>
      </c>
      <c r="M217" s="68">
        <f t="shared" si="59"/>
        <v>0</v>
      </c>
      <c r="N217" s="66">
        <f t="shared" si="60"/>
        <v>0</v>
      </c>
      <c r="O217" s="152"/>
      <c r="P217" s="172">
        <f t="shared" si="75"/>
        <v>0</v>
      </c>
      <c r="Q217" s="69">
        <f t="shared" si="61"/>
        <v>0</v>
      </c>
      <c r="R217" s="62">
        <f t="shared" si="62"/>
        <v>0</v>
      </c>
      <c r="S217" s="153"/>
      <c r="T217" s="118" t="str">
        <f t="shared" si="76"/>
        <v/>
      </c>
      <c r="U217" s="154"/>
      <c r="V217" s="154"/>
      <c r="W217" s="154"/>
      <c r="X217" s="154"/>
      <c r="Y217" s="154"/>
      <c r="Z217" s="154"/>
      <c r="AA217" s="154"/>
      <c r="AB217" s="154"/>
      <c r="AC217" s="154"/>
      <c r="AD217" s="154"/>
      <c r="AE217" s="154"/>
      <c r="AF217" s="154"/>
      <c r="AG217" s="63">
        <f t="shared" si="63"/>
        <v>0</v>
      </c>
      <c r="AH217" s="56">
        <f t="shared" si="64"/>
        <v>0</v>
      </c>
      <c r="AI217" s="56">
        <f t="shared" si="65"/>
        <v>0</v>
      </c>
      <c r="AJ217" s="56">
        <f t="shared" si="66"/>
        <v>0</v>
      </c>
      <c r="AK217" s="56">
        <f t="shared" si="67"/>
        <v>0</v>
      </c>
      <c r="AL217" s="56">
        <f t="shared" si="68"/>
        <v>0</v>
      </c>
      <c r="AM217" s="56">
        <f t="shared" si="69"/>
        <v>0</v>
      </c>
      <c r="AN217" s="56">
        <f t="shared" si="70"/>
        <v>0</v>
      </c>
      <c r="AO217" s="56">
        <f t="shared" si="71"/>
        <v>0</v>
      </c>
      <c r="AP217" s="56">
        <f t="shared" si="72"/>
        <v>0</v>
      </c>
      <c r="AQ217" s="56">
        <f t="shared" si="73"/>
        <v>0</v>
      </c>
      <c r="AR217" s="86">
        <f t="shared" si="74"/>
        <v>0</v>
      </c>
    </row>
    <row r="218" spans="1:44" x14ac:dyDescent="0.25">
      <c r="A218" s="178"/>
      <c r="B218" s="55" t="str">
        <f>_xlfn.IFNA(VLOOKUP(A218,'Ajánlatkérő(k) adatai'!$B$4:$C$205,2,0),"")</f>
        <v/>
      </c>
      <c r="C218" s="178"/>
      <c r="D218" s="55" t="str">
        <f>_xlfn.IFNA(VLOOKUP(C218,'Számlafizető(k) adatai'!$C$4:$D$203,2,0),"")</f>
        <v/>
      </c>
      <c r="E218" s="55" t="str">
        <f>_xlfn.IFNA(VLOOKUP(C218,'Számlafizető(k) adatai'!$C$4:$M$203,11,0),"")</f>
        <v/>
      </c>
      <c r="F218" s="178"/>
      <c r="G218" s="178"/>
      <c r="H218" s="178"/>
      <c r="I218" s="55" t="str">
        <f>IF(F218="","",VLOOKUP(LEFT(F218,5),'Technikai cellák'!B:C,2,0))</f>
        <v/>
      </c>
      <c r="J218" s="55" t="str">
        <f>IF(F218="","",VLOOKUP(I218,'Technikai cellák'!$C$1:$D$12,2,0))</f>
        <v/>
      </c>
      <c r="K218" s="179"/>
      <c r="L218" s="67" t="str">
        <f t="shared" si="58"/>
        <v/>
      </c>
      <c r="M218" s="68">
        <f t="shared" si="59"/>
        <v>0</v>
      </c>
      <c r="N218" s="66">
        <f t="shared" si="60"/>
        <v>0</v>
      </c>
      <c r="O218" s="152"/>
      <c r="P218" s="172">
        <f t="shared" si="75"/>
        <v>0</v>
      </c>
      <c r="Q218" s="69">
        <f t="shared" si="61"/>
        <v>0</v>
      </c>
      <c r="R218" s="62">
        <f t="shared" si="62"/>
        <v>0</v>
      </c>
      <c r="S218" s="153"/>
      <c r="T218" s="118" t="str">
        <f t="shared" si="76"/>
        <v/>
      </c>
      <c r="U218" s="154"/>
      <c r="V218" s="154"/>
      <c r="W218" s="154"/>
      <c r="X218" s="154"/>
      <c r="Y218" s="154"/>
      <c r="Z218" s="154"/>
      <c r="AA218" s="154"/>
      <c r="AB218" s="154"/>
      <c r="AC218" s="154"/>
      <c r="AD218" s="154"/>
      <c r="AE218" s="154"/>
      <c r="AF218" s="154"/>
      <c r="AG218" s="63">
        <f t="shared" si="63"/>
        <v>0</v>
      </c>
      <c r="AH218" s="56">
        <f t="shared" si="64"/>
        <v>0</v>
      </c>
      <c r="AI218" s="56">
        <f t="shared" si="65"/>
        <v>0</v>
      </c>
      <c r="AJ218" s="56">
        <f t="shared" si="66"/>
        <v>0</v>
      </c>
      <c r="AK218" s="56">
        <f t="shared" si="67"/>
        <v>0</v>
      </c>
      <c r="AL218" s="56">
        <f t="shared" si="68"/>
        <v>0</v>
      </c>
      <c r="AM218" s="56">
        <f t="shared" si="69"/>
        <v>0</v>
      </c>
      <c r="AN218" s="56">
        <f t="shared" si="70"/>
        <v>0</v>
      </c>
      <c r="AO218" s="56">
        <f t="shared" si="71"/>
        <v>0</v>
      </c>
      <c r="AP218" s="56">
        <f t="shared" si="72"/>
        <v>0</v>
      </c>
      <c r="AQ218" s="56">
        <f t="shared" si="73"/>
        <v>0</v>
      </c>
      <c r="AR218" s="86">
        <f t="shared" si="74"/>
        <v>0</v>
      </c>
    </row>
    <row r="219" spans="1:44" x14ac:dyDescent="0.25">
      <c r="A219" s="178"/>
      <c r="B219" s="55" t="str">
        <f>_xlfn.IFNA(VLOOKUP(A219,'Ajánlatkérő(k) adatai'!$B$4:$C$205,2,0),"")</f>
        <v/>
      </c>
      <c r="C219" s="178"/>
      <c r="D219" s="55" t="str">
        <f>_xlfn.IFNA(VLOOKUP(C219,'Számlafizető(k) adatai'!$C$4:$D$203,2,0),"")</f>
        <v/>
      </c>
      <c r="E219" s="55" t="str">
        <f>_xlfn.IFNA(VLOOKUP(C219,'Számlafizető(k) adatai'!$C$4:$M$203,11,0),"")</f>
        <v/>
      </c>
      <c r="F219" s="178"/>
      <c r="G219" s="178"/>
      <c r="H219" s="178"/>
      <c r="I219" s="55" t="str">
        <f>IF(F219="","",VLOOKUP(LEFT(F219,5),'Technikai cellák'!B:C,2,0))</f>
        <v/>
      </c>
      <c r="J219" s="55" t="str">
        <f>IF(F219="","",VLOOKUP(I219,'Technikai cellák'!$C$1:$D$12,2,0))</f>
        <v/>
      </c>
      <c r="K219" s="179"/>
      <c r="L219" s="67" t="str">
        <f t="shared" si="58"/>
        <v/>
      </c>
      <c r="M219" s="68">
        <f t="shared" si="59"/>
        <v>0</v>
      </c>
      <c r="N219" s="66">
        <f t="shared" si="60"/>
        <v>0</v>
      </c>
      <c r="O219" s="152"/>
      <c r="P219" s="172">
        <f t="shared" si="75"/>
        <v>0</v>
      </c>
      <c r="Q219" s="69">
        <f t="shared" si="61"/>
        <v>0</v>
      </c>
      <c r="R219" s="62">
        <f t="shared" si="62"/>
        <v>0</v>
      </c>
      <c r="S219" s="153"/>
      <c r="T219" s="118" t="str">
        <f t="shared" si="76"/>
        <v/>
      </c>
      <c r="U219" s="154"/>
      <c r="V219" s="154"/>
      <c r="W219" s="154"/>
      <c r="X219" s="154"/>
      <c r="Y219" s="154"/>
      <c r="Z219" s="154"/>
      <c r="AA219" s="154"/>
      <c r="AB219" s="154"/>
      <c r="AC219" s="154"/>
      <c r="AD219" s="154"/>
      <c r="AE219" s="154"/>
      <c r="AF219" s="154"/>
      <c r="AG219" s="63">
        <f t="shared" si="63"/>
        <v>0</v>
      </c>
      <c r="AH219" s="56">
        <f t="shared" si="64"/>
        <v>0</v>
      </c>
      <c r="AI219" s="56">
        <f t="shared" si="65"/>
        <v>0</v>
      </c>
      <c r="AJ219" s="56">
        <f t="shared" si="66"/>
        <v>0</v>
      </c>
      <c r="AK219" s="56">
        <f t="shared" si="67"/>
        <v>0</v>
      </c>
      <c r="AL219" s="56">
        <f t="shared" si="68"/>
        <v>0</v>
      </c>
      <c r="AM219" s="56">
        <f t="shared" si="69"/>
        <v>0</v>
      </c>
      <c r="AN219" s="56">
        <f t="shared" si="70"/>
        <v>0</v>
      </c>
      <c r="AO219" s="56">
        <f t="shared" si="71"/>
        <v>0</v>
      </c>
      <c r="AP219" s="56">
        <f t="shared" si="72"/>
        <v>0</v>
      </c>
      <c r="AQ219" s="56">
        <f t="shared" si="73"/>
        <v>0</v>
      </c>
      <c r="AR219" s="86">
        <f t="shared" si="74"/>
        <v>0</v>
      </c>
    </row>
    <row r="220" spans="1:44" x14ac:dyDescent="0.25">
      <c r="A220" s="178"/>
      <c r="B220" s="55" t="str">
        <f>_xlfn.IFNA(VLOOKUP(A220,'Ajánlatkérő(k) adatai'!$B$4:$C$205,2,0),"")</f>
        <v/>
      </c>
      <c r="C220" s="178"/>
      <c r="D220" s="55" t="str">
        <f>_xlfn.IFNA(VLOOKUP(C220,'Számlafizető(k) adatai'!$C$4:$D$203,2,0),"")</f>
        <v/>
      </c>
      <c r="E220" s="55" t="str">
        <f>_xlfn.IFNA(VLOOKUP(C220,'Számlafizető(k) adatai'!$C$4:$M$203,11,0),"")</f>
        <v/>
      </c>
      <c r="F220" s="178"/>
      <c r="G220" s="178"/>
      <c r="H220" s="178"/>
      <c r="I220" s="55" t="str">
        <f>IF(F220="","",VLOOKUP(LEFT(F220,5),'Technikai cellák'!B:C,2,0))</f>
        <v/>
      </c>
      <c r="J220" s="55" t="str">
        <f>IF(F220="","",VLOOKUP(I220,'Technikai cellák'!$C$1:$D$12,2,0))</f>
        <v/>
      </c>
      <c r="K220" s="179"/>
      <c r="L220" s="67" t="str">
        <f t="shared" si="58"/>
        <v/>
      </c>
      <c r="M220" s="68">
        <f t="shared" si="59"/>
        <v>0</v>
      </c>
      <c r="N220" s="66">
        <f t="shared" si="60"/>
        <v>0</v>
      </c>
      <c r="O220" s="152"/>
      <c r="P220" s="172">
        <f t="shared" si="75"/>
        <v>0</v>
      </c>
      <c r="Q220" s="69">
        <f t="shared" si="61"/>
        <v>0</v>
      </c>
      <c r="R220" s="62">
        <f t="shared" si="62"/>
        <v>0</v>
      </c>
      <c r="S220" s="153"/>
      <c r="T220" s="118" t="str">
        <f t="shared" si="76"/>
        <v/>
      </c>
      <c r="U220" s="154"/>
      <c r="V220" s="154"/>
      <c r="W220" s="154"/>
      <c r="X220" s="154"/>
      <c r="Y220" s="154"/>
      <c r="Z220" s="154"/>
      <c r="AA220" s="154"/>
      <c r="AB220" s="154"/>
      <c r="AC220" s="154"/>
      <c r="AD220" s="154"/>
      <c r="AE220" s="154"/>
      <c r="AF220" s="154"/>
      <c r="AG220" s="63">
        <f t="shared" si="63"/>
        <v>0</v>
      </c>
      <c r="AH220" s="56">
        <f t="shared" si="64"/>
        <v>0</v>
      </c>
      <c r="AI220" s="56">
        <f t="shared" si="65"/>
        <v>0</v>
      </c>
      <c r="AJ220" s="56">
        <f t="shared" si="66"/>
        <v>0</v>
      </c>
      <c r="AK220" s="56">
        <f t="shared" si="67"/>
        <v>0</v>
      </c>
      <c r="AL220" s="56">
        <f t="shared" si="68"/>
        <v>0</v>
      </c>
      <c r="AM220" s="56">
        <f t="shared" si="69"/>
        <v>0</v>
      </c>
      <c r="AN220" s="56">
        <f t="shared" si="70"/>
        <v>0</v>
      </c>
      <c r="AO220" s="56">
        <f t="shared" si="71"/>
        <v>0</v>
      </c>
      <c r="AP220" s="56">
        <f t="shared" si="72"/>
        <v>0</v>
      </c>
      <c r="AQ220" s="56">
        <f t="shared" si="73"/>
        <v>0</v>
      </c>
      <c r="AR220" s="86">
        <f t="shared" si="74"/>
        <v>0</v>
      </c>
    </row>
    <row r="221" spans="1:44" x14ac:dyDescent="0.25">
      <c r="A221" s="178"/>
      <c r="B221" s="55" t="str">
        <f>_xlfn.IFNA(VLOOKUP(A221,'Ajánlatkérő(k) adatai'!$B$4:$C$205,2,0),"")</f>
        <v/>
      </c>
      <c r="C221" s="178"/>
      <c r="D221" s="55" t="str">
        <f>_xlfn.IFNA(VLOOKUP(C221,'Számlafizető(k) adatai'!$C$4:$D$203,2,0),"")</f>
        <v/>
      </c>
      <c r="E221" s="55" t="str">
        <f>_xlfn.IFNA(VLOOKUP(C221,'Számlafizető(k) adatai'!$C$4:$M$203,11,0),"")</f>
        <v/>
      </c>
      <c r="F221" s="178"/>
      <c r="G221" s="178"/>
      <c r="H221" s="178"/>
      <c r="I221" s="55" t="str">
        <f>IF(F221="","",VLOOKUP(LEFT(F221,5),'Technikai cellák'!B:C,2,0))</f>
        <v/>
      </c>
      <c r="J221" s="55" t="str">
        <f>IF(F221="","",VLOOKUP(I221,'Technikai cellák'!$C$1:$D$12,2,0))</f>
        <v/>
      </c>
      <c r="K221" s="179"/>
      <c r="L221" s="67" t="str">
        <f t="shared" si="58"/>
        <v/>
      </c>
      <c r="M221" s="68">
        <f t="shared" si="59"/>
        <v>0</v>
      </c>
      <c r="N221" s="66">
        <f t="shared" si="60"/>
        <v>0</v>
      </c>
      <c r="O221" s="152"/>
      <c r="P221" s="172">
        <f t="shared" si="75"/>
        <v>0</v>
      </c>
      <c r="Q221" s="69">
        <f t="shared" si="61"/>
        <v>0</v>
      </c>
      <c r="R221" s="62">
        <f t="shared" si="62"/>
        <v>0</v>
      </c>
      <c r="S221" s="153"/>
      <c r="T221" s="118" t="str">
        <f t="shared" si="76"/>
        <v/>
      </c>
      <c r="U221" s="154"/>
      <c r="V221" s="154"/>
      <c r="W221" s="154"/>
      <c r="X221" s="154"/>
      <c r="Y221" s="154"/>
      <c r="Z221" s="154"/>
      <c r="AA221" s="154"/>
      <c r="AB221" s="154"/>
      <c r="AC221" s="154"/>
      <c r="AD221" s="154"/>
      <c r="AE221" s="154"/>
      <c r="AF221" s="154"/>
      <c r="AG221" s="63">
        <f t="shared" si="63"/>
        <v>0</v>
      </c>
      <c r="AH221" s="56">
        <f t="shared" si="64"/>
        <v>0</v>
      </c>
      <c r="AI221" s="56">
        <f t="shared" si="65"/>
        <v>0</v>
      </c>
      <c r="AJ221" s="56">
        <f t="shared" si="66"/>
        <v>0</v>
      </c>
      <c r="AK221" s="56">
        <f t="shared" si="67"/>
        <v>0</v>
      </c>
      <c r="AL221" s="56">
        <f t="shared" si="68"/>
        <v>0</v>
      </c>
      <c r="AM221" s="56">
        <f t="shared" si="69"/>
        <v>0</v>
      </c>
      <c r="AN221" s="56">
        <f t="shared" si="70"/>
        <v>0</v>
      </c>
      <c r="AO221" s="56">
        <f t="shared" si="71"/>
        <v>0</v>
      </c>
      <c r="AP221" s="56">
        <f t="shared" si="72"/>
        <v>0</v>
      </c>
      <c r="AQ221" s="56">
        <f t="shared" si="73"/>
        <v>0</v>
      </c>
      <c r="AR221" s="86">
        <f t="shared" si="74"/>
        <v>0</v>
      </c>
    </row>
    <row r="222" spans="1:44" x14ac:dyDescent="0.25">
      <c r="A222" s="178"/>
      <c r="B222" s="55" t="str">
        <f>_xlfn.IFNA(VLOOKUP(A222,'Ajánlatkérő(k) adatai'!$B$4:$C$205,2,0),"")</f>
        <v/>
      </c>
      <c r="C222" s="178"/>
      <c r="D222" s="55" t="str">
        <f>_xlfn.IFNA(VLOOKUP(C222,'Számlafizető(k) adatai'!$C$4:$D$203,2,0),"")</f>
        <v/>
      </c>
      <c r="E222" s="55" t="str">
        <f>_xlfn.IFNA(VLOOKUP(C222,'Számlafizető(k) adatai'!$C$4:$M$203,11,0),"")</f>
        <v/>
      </c>
      <c r="F222" s="178"/>
      <c r="G222" s="178"/>
      <c r="H222" s="178"/>
      <c r="I222" s="55" t="str">
        <f>IF(F222="","",VLOOKUP(LEFT(F222,5),'Technikai cellák'!B:C,2,0))</f>
        <v/>
      </c>
      <c r="J222" s="55" t="str">
        <f>IF(F222="","",VLOOKUP(I222,'Technikai cellák'!$C$1:$D$12,2,0))</f>
        <v/>
      </c>
      <c r="K222" s="179"/>
      <c r="L222" s="67" t="str">
        <f t="shared" si="58"/>
        <v/>
      </c>
      <c r="M222" s="68">
        <f t="shared" si="59"/>
        <v>0</v>
      </c>
      <c r="N222" s="66">
        <f t="shared" si="60"/>
        <v>0</v>
      </c>
      <c r="O222" s="152"/>
      <c r="P222" s="172">
        <f t="shared" si="75"/>
        <v>0</v>
      </c>
      <c r="Q222" s="69">
        <f t="shared" si="61"/>
        <v>0</v>
      </c>
      <c r="R222" s="62">
        <f t="shared" si="62"/>
        <v>0</v>
      </c>
      <c r="S222" s="153"/>
      <c r="T222" s="118" t="str">
        <f t="shared" si="76"/>
        <v/>
      </c>
      <c r="U222" s="154"/>
      <c r="V222" s="154"/>
      <c r="W222" s="154"/>
      <c r="X222" s="154"/>
      <c r="Y222" s="154"/>
      <c r="Z222" s="154"/>
      <c r="AA222" s="154"/>
      <c r="AB222" s="154"/>
      <c r="AC222" s="154"/>
      <c r="AD222" s="154"/>
      <c r="AE222" s="154"/>
      <c r="AF222" s="154"/>
      <c r="AG222" s="63">
        <f t="shared" si="63"/>
        <v>0</v>
      </c>
      <c r="AH222" s="56">
        <f t="shared" si="64"/>
        <v>0</v>
      </c>
      <c r="AI222" s="56">
        <f t="shared" si="65"/>
        <v>0</v>
      </c>
      <c r="AJ222" s="56">
        <f t="shared" si="66"/>
        <v>0</v>
      </c>
      <c r="AK222" s="56">
        <f t="shared" si="67"/>
        <v>0</v>
      </c>
      <c r="AL222" s="56">
        <f t="shared" si="68"/>
        <v>0</v>
      </c>
      <c r="AM222" s="56">
        <f t="shared" si="69"/>
        <v>0</v>
      </c>
      <c r="AN222" s="56">
        <f t="shared" si="70"/>
        <v>0</v>
      </c>
      <c r="AO222" s="56">
        <f t="shared" si="71"/>
        <v>0</v>
      </c>
      <c r="AP222" s="56">
        <f t="shared" si="72"/>
        <v>0</v>
      </c>
      <c r="AQ222" s="56">
        <f t="shared" si="73"/>
        <v>0</v>
      </c>
      <c r="AR222" s="86">
        <f t="shared" si="74"/>
        <v>0</v>
      </c>
    </row>
    <row r="223" spans="1:44" x14ac:dyDescent="0.25">
      <c r="A223" s="178"/>
      <c r="B223" s="55" t="str">
        <f>_xlfn.IFNA(VLOOKUP(A223,'Ajánlatkérő(k) adatai'!$B$4:$C$205,2,0),"")</f>
        <v/>
      </c>
      <c r="C223" s="178"/>
      <c r="D223" s="55" t="str">
        <f>_xlfn.IFNA(VLOOKUP(C223,'Számlafizető(k) adatai'!$C$4:$D$203,2,0),"")</f>
        <v/>
      </c>
      <c r="E223" s="55" t="str">
        <f>_xlfn.IFNA(VLOOKUP(C223,'Számlafizető(k) adatai'!$C$4:$M$203,11,0),"")</f>
        <v/>
      </c>
      <c r="F223" s="178"/>
      <c r="G223" s="178"/>
      <c r="H223" s="178"/>
      <c r="I223" s="55" t="str">
        <f>IF(F223="","",VLOOKUP(LEFT(F223,5),'Technikai cellák'!B:C,2,0))</f>
        <v/>
      </c>
      <c r="J223" s="55" t="str">
        <f>IF(F223="","",VLOOKUP(I223,'Technikai cellák'!$C$1:$D$12,2,0))</f>
        <v/>
      </c>
      <c r="K223" s="179"/>
      <c r="L223" s="67" t="str">
        <f t="shared" si="58"/>
        <v/>
      </c>
      <c r="M223" s="68">
        <f t="shared" si="59"/>
        <v>0</v>
      </c>
      <c r="N223" s="66">
        <f t="shared" si="60"/>
        <v>0</v>
      </c>
      <c r="O223" s="152"/>
      <c r="P223" s="172">
        <f t="shared" si="75"/>
        <v>0</v>
      </c>
      <c r="Q223" s="69">
        <f t="shared" si="61"/>
        <v>0</v>
      </c>
      <c r="R223" s="62">
        <f t="shared" si="62"/>
        <v>0</v>
      </c>
      <c r="S223" s="153"/>
      <c r="T223" s="118" t="str">
        <f t="shared" si="76"/>
        <v/>
      </c>
      <c r="U223" s="154"/>
      <c r="V223" s="154"/>
      <c r="W223" s="154"/>
      <c r="X223" s="154"/>
      <c r="Y223" s="154"/>
      <c r="Z223" s="154"/>
      <c r="AA223" s="154"/>
      <c r="AB223" s="154"/>
      <c r="AC223" s="154"/>
      <c r="AD223" s="154"/>
      <c r="AE223" s="154"/>
      <c r="AF223" s="154"/>
      <c r="AG223" s="63">
        <f t="shared" si="63"/>
        <v>0</v>
      </c>
      <c r="AH223" s="56">
        <f t="shared" si="64"/>
        <v>0</v>
      </c>
      <c r="AI223" s="56">
        <f t="shared" si="65"/>
        <v>0</v>
      </c>
      <c r="AJ223" s="56">
        <f t="shared" si="66"/>
        <v>0</v>
      </c>
      <c r="AK223" s="56">
        <f t="shared" si="67"/>
        <v>0</v>
      </c>
      <c r="AL223" s="56">
        <f t="shared" si="68"/>
        <v>0</v>
      </c>
      <c r="AM223" s="56">
        <f t="shared" si="69"/>
        <v>0</v>
      </c>
      <c r="AN223" s="56">
        <f t="shared" si="70"/>
        <v>0</v>
      </c>
      <c r="AO223" s="56">
        <f t="shared" si="71"/>
        <v>0</v>
      </c>
      <c r="AP223" s="56">
        <f t="shared" si="72"/>
        <v>0</v>
      </c>
      <c r="AQ223" s="56">
        <f t="shared" si="73"/>
        <v>0</v>
      </c>
      <c r="AR223" s="86">
        <f t="shared" si="74"/>
        <v>0</v>
      </c>
    </row>
    <row r="224" spans="1:44" x14ac:dyDescent="0.25">
      <c r="A224" s="178"/>
      <c r="B224" s="55" t="str">
        <f>_xlfn.IFNA(VLOOKUP(A224,'Ajánlatkérő(k) adatai'!$B$4:$C$205,2,0),"")</f>
        <v/>
      </c>
      <c r="C224" s="178"/>
      <c r="D224" s="55" t="str">
        <f>_xlfn.IFNA(VLOOKUP(C224,'Számlafizető(k) adatai'!$C$4:$D$203,2,0),"")</f>
        <v/>
      </c>
      <c r="E224" s="55" t="str">
        <f>_xlfn.IFNA(VLOOKUP(C224,'Számlafizető(k) adatai'!$C$4:$M$203,11,0),"")</f>
        <v/>
      </c>
      <c r="F224" s="178"/>
      <c r="G224" s="178"/>
      <c r="H224" s="178"/>
      <c r="I224" s="55" t="str">
        <f>IF(F224="","",VLOOKUP(LEFT(F224,5),'Technikai cellák'!B:C,2,0))</f>
        <v/>
      </c>
      <c r="J224" s="55" t="str">
        <f>IF(F224="","",VLOOKUP(I224,'Technikai cellák'!$C$1:$D$12,2,0))</f>
        <v/>
      </c>
      <c r="K224" s="179"/>
      <c r="L224" s="67" t="str">
        <f t="shared" si="58"/>
        <v/>
      </c>
      <c r="M224" s="68">
        <f t="shared" si="59"/>
        <v>0</v>
      </c>
      <c r="N224" s="66">
        <f t="shared" si="60"/>
        <v>0</v>
      </c>
      <c r="O224" s="152"/>
      <c r="P224" s="172">
        <f t="shared" si="75"/>
        <v>0</v>
      </c>
      <c r="Q224" s="69">
        <f t="shared" si="61"/>
        <v>0</v>
      </c>
      <c r="R224" s="62">
        <f t="shared" si="62"/>
        <v>0</v>
      </c>
      <c r="S224" s="153"/>
      <c r="T224" s="118" t="str">
        <f t="shared" si="76"/>
        <v/>
      </c>
      <c r="U224" s="154"/>
      <c r="V224" s="154"/>
      <c r="W224" s="154"/>
      <c r="X224" s="154"/>
      <c r="Y224" s="154"/>
      <c r="Z224" s="154"/>
      <c r="AA224" s="154"/>
      <c r="AB224" s="154"/>
      <c r="AC224" s="154"/>
      <c r="AD224" s="154"/>
      <c r="AE224" s="154"/>
      <c r="AF224" s="154"/>
      <c r="AG224" s="63">
        <f t="shared" si="63"/>
        <v>0</v>
      </c>
      <c r="AH224" s="56">
        <f t="shared" si="64"/>
        <v>0</v>
      </c>
      <c r="AI224" s="56">
        <f t="shared" si="65"/>
        <v>0</v>
      </c>
      <c r="AJ224" s="56">
        <f t="shared" si="66"/>
        <v>0</v>
      </c>
      <c r="AK224" s="56">
        <f t="shared" si="67"/>
        <v>0</v>
      </c>
      <c r="AL224" s="56">
        <f t="shared" si="68"/>
        <v>0</v>
      </c>
      <c r="AM224" s="56">
        <f t="shared" si="69"/>
        <v>0</v>
      </c>
      <c r="AN224" s="56">
        <f t="shared" si="70"/>
        <v>0</v>
      </c>
      <c r="AO224" s="56">
        <f t="shared" si="71"/>
        <v>0</v>
      </c>
      <c r="AP224" s="56">
        <f t="shared" si="72"/>
        <v>0</v>
      </c>
      <c r="AQ224" s="56">
        <f t="shared" si="73"/>
        <v>0</v>
      </c>
      <c r="AR224" s="86">
        <f t="shared" si="74"/>
        <v>0</v>
      </c>
    </row>
    <row r="225" spans="1:44" x14ac:dyDescent="0.25">
      <c r="A225" s="178"/>
      <c r="B225" s="55" t="str">
        <f>_xlfn.IFNA(VLOOKUP(A225,'Ajánlatkérő(k) adatai'!$B$4:$C$205,2,0),"")</f>
        <v/>
      </c>
      <c r="C225" s="178"/>
      <c r="D225" s="55" t="str">
        <f>_xlfn.IFNA(VLOOKUP(C225,'Számlafizető(k) adatai'!$C$4:$D$203,2,0),"")</f>
        <v/>
      </c>
      <c r="E225" s="55" t="str">
        <f>_xlfn.IFNA(VLOOKUP(C225,'Számlafizető(k) adatai'!$C$4:$M$203,11,0),"")</f>
        <v/>
      </c>
      <c r="F225" s="178"/>
      <c r="G225" s="178"/>
      <c r="H225" s="178"/>
      <c r="I225" s="55" t="str">
        <f>IF(F225="","",VLOOKUP(LEFT(F225,5),'Technikai cellák'!B:C,2,0))</f>
        <v/>
      </c>
      <c r="J225" s="55" t="str">
        <f>IF(F225="","",VLOOKUP(I225,'Technikai cellák'!$C$1:$D$12,2,0))</f>
        <v/>
      </c>
      <c r="K225" s="179"/>
      <c r="L225" s="67" t="str">
        <f t="shared" si="58"/>
        <v/>
      </c>
      <c r="M225" s="68">
        <f t="shared" si="59"/>
        <v>0</v>
      </c>
      <c r="N225" s="66">
        <f t="shared" si="60"/>
        <v>0</v>
      </c>
      <c r="O225" s="152"/>
      <c r="P225" s="172">
        <f t="shared" si="75"/>
        <v>0</v>
      </c>
      <c r="Q225" s="69">
        <f t="shared" si="61"/>
        <v>0</v>
      </c>
      <c r="R225" s="62">
        <f t="shared" si="62"/>
        <v>0</v>
      </c>
      <c r="S225" s="153"/>
      <c r="T225" s="118" t="str">
        <f t="shared" si="76"/>
        <v/>
      </c>
      <c r="U225" s="154"/>
      <c r="V225" s="154"/>
      <c r="W225" s="154"/>
      <c r="X225" s="154"/>
      <c r="Y225" s="154"/>
      <c r="Z225" s="154"/>
      <c r="AA225" s="154"/>
      <c r="AB225" s="154"/>
      <c r="AC225" s="154"/>
      <c r="AD225" s="154"/>
      <c r="AE225" s="154"/>
      <c r="AF225" s="154"/>
      <c r="AG225" s="63">
        <f t="shared" si="63"/>
        <v>0</v>
      </c>
      <c r="AH225" s="56">
        <f t="shared" si="64"/>
        <v>0</v>
      </c>
      <c r="AI225" s="56">
        <f t="shared" si="65"/>
        <v>0</v>
      </c>
      <c r="AJ225" s="56">
        <f t="shared" si="66"/>
        <v>0</v>
      </c>
      <c r="AK225" s="56">
        <f t="shared" si="67"/>
        <v>0</v>
      </c>
      <c r="AL225" s="56">
        <f t="shared" si="68"/>
        <v>0</v>
      </c>
      <c r="AM225" s="56">
        <f t="shared" si="69"/>
        <v>0</v>
      </c>
      <c r="AN225" s="56">
        <f t="shared" si="70"/>
        <v>0</v>
      </c>
      <c r="AO225" s="56">
        <f t="shared" si="71"/>
        <v>0</v>
      </c>
      <c r="AP225" s="56">
        <f t="shared" si="72"/>
        <v>0</v>
      </c>
      <c r="AQ225" s="56">
        <f t="shared" si="73"/>
        <v>0</v>
      </c>
      <c r="AR225" s="86">
        <f t="shared" si="74"/>
        <v>0</v>
      </c>
    </row>
    <row r="226" spans="1:44" x14ac:dyDescent="0.25">
      <c r="A226" s="178"/>
      <c r="B226" s="55" t="str">
        <f>_xlfn.IFNA(VLOOKUP(A226,'Ajánlatkérő(k) adatai'!$B$4:$C$205,2,0),"")</f>
        <v/>
      </c>
      <c r="C226" s="178"/>
      <c r="D226" s="55" t="str">
        <f>_xlfn.IFNA(VLOOKUP(C226,'Számlafizető(k) adatai'!$C$4:$D$203,2,0),"")</f>
        <v/>
      </c>
      <c r="E226" s="55" t="str">
        <f>_xlfn.IFNA(VLOOKUP(C226,'Számlafizető(k) adatai'!$C$4:$M$203,11,0),"")</f>
        <v/>
      </c>
      <c r="F226" s="178"/>
      <c r="G226" s="178"/>
      <c r="H226" s="178"/>
      <c r="I226" s="55" t="str">
        <f>IF(F226="","",VLOOKUP(LEFT(F226,5),'Technikai cellák'!B:C,2,0))</f>
        <v/>
      </c>
      <c r="J226" s="55" t="str">
        <f>IF(F226="","",VLOOKUP(I226,'Technikai cellák'!$C$1:$D$12,2,0))</f>
        <v/>
      </c>
      <c r="K226" s="179"/>
      <c r="L226" s="67" t="str">
        <f t="shared" si="58"/>
        <v/>
      </c>
      <c r="M226" s="68">
        <f t="shared" si="59"/>
        <v>0</v>
      </c>
      <c r="N226" s="66">
        <f t="shared" si="60"/>
        <v>0</v>
      </c>
      <c r="O226" s="152"/>
      <c r="P226" s="172">
        <f t="shared" si="75"/>
        <v>0</v>
      </c>
      <c r="Q226" s="69">
        <f t="shared" si="61"/>
        <v>0</v>
      </c>
      <c r="R226" s="62">
        <f t="shared" si="62"/>
        <v>0</v>
      </c>
      <c r="S226" s="153"/>
      <c r="T226" s="118" t="str">
        <f t="shared" si="76"/>
        <v/>
      </c>
      <c r="U226" s="154"/>
      <c r="V226" s="154"/>
      <c r="W226" s="154"/>
      <c r="X226" s="154"/>
      <c r="Y226" s="154"/>
      <c r="Z226" s="154"/>
      <c r="AA226" s="154"/>
      <c r="AB226" s="154"/>
      <c r="AC226" s="154"/>
      <c r="AD226" s="154"/>
      <c r="AE226" s="154"/>
      <c r="AF226" s="154"/>
      <c r="AG226" s="63">
        <f t="shared" si="63"/>
        <v>0</v>
      </c>
      <c r="AH226" s="56">
        <f t="shared" si="64"/>
        <v>0</v>
      </c>
      <c r="AI226" s="56">
        <f t="shared" si="65"/>
        <v>0</v>
      </c>
      <c r="AJ226" s="56">
        <f t="shared" si="66"/>
        <v>0</v>
      </c>
      <c r="AK226" s="56">
        <f t="shared" si="67"/>
        <v>0</v>
      </c>
      <c r="AL226" s="56">
        <f t="shared" si="68"/>
        <v>0</v>
      </c>
      <c r="AM226" s="56">
        <f t="shared" si="69"/>
        <v>0</v>
      </c>
      <c r="AN226" s="56">
        <f t="shared" si="70"/>
        <v>0</v>
      </c>
      <c r="AO226" s="56">
        <f t="shared" si="71"/>
        <v>0</v>
      </c>
      <c r="AP226" s="56">
        <f t="shared" si="72"/>
        <v>0</v>
      </c>
      <c r="AQ226" s="56">
        <f t="shared" si="73"/>
        <v>0</v>
      </c>
      <c r="AR226" s="86">
        <f t="shared" si="74"/>
        <v>0</v>
      </c>
    </row>
    <row r="227" spans="1:44" x14ac:dyDescent="0.25">
      <c r="A227" s="178"/>
      <c r="B227" s="55" t="str">
        <f>_xlfn.IFNA(VLOOKUP(A227,'Ajánlatkérő(k) adatai'!$B$4:$C$205,2,0),"")</f>
        <v/>
      </c>
      <c r="C227" s="178"/>
      <c r="D227" s="55" t="str">
        <f>_xlfn.IFNA(VLOOKUP(C227,'Számlafizető(k) adatai'!$C$4:$D$203,2,0),"")</f>
        <v/>
      </c>
      <c r="E227" s="55" t="str">
        <f>_xlfn.IFNA(VLOOKUP(C227,'Számlafizető(k) adatai'!$C$4:$M$203,11,0),"")</f>
        <v/>
      </c>
      <c r="F227" s="178"/>
      <c r="G227" s="178"/>
      <c r="H227" s="178"/>
      <c r="I227" s="55" t="str">
        <f>IF(F227="","",VLOOKUP(LEFT(F227,5),'Technikai cellák'!B:C,2,0))</f>
        <v/>
      </c>
      <c r="J227" s="55" t="str">
        <f>IF(F227="","",VLOOKUP(I227,'Technikai cellák'!$C$1:$D$12,2,0))</f>
        <v/>
      </c>
      <c r="K227" s="179"/>
      <c r="L227" s="67" t="str">
        <f t="shared" si="58"/>
        <v/>
      </c>
      <c r="M227" s="68">
        <f t="shared" si="59"/>
        <v>0</v>
      </c>
      <c r="N227" s="66">
        <f t="shared" si="60"/>
        <v>0</v>
      </c>
      <c r="O227" s="152"/>
      <c r="P227" s="172">
        <f t="shared" si="75"/>
        <v>0</v>
      </c>
      <c r="Q227" s="69">
        <f t="shared" si="61"/>
        <v>0</v>
      </c>
      <c r="R227" s="62">
        <f t="shared" si="62"/>
        <v>0</v>
      </c>
      <c r="S227" s="153"/>
      <c r="T227" s="118" t="str">
        <f t="shared" si="76"/>
        <v/>
      </c>
      <c r="U227" s="154"/>
      <c r="V227" s="154"/>
      <c r="W227" s="154"/>
      <c r="X227" s="154"/>
      <c r="Y227" s="154"/>
      <c r="Z227" s="154"/>
      <c r="AA227" s="154"/>
      <c r="AB227" s="154"/>
      <c r="AC227" s="154"/>
      <c r="AD227" s="154"/>
      <c r="AE227" s="154"/>
      <c r="AF227" s="154"/>
      <c r="AG227" s="63">
        <f t="shared" si="63"/>
        <v>0</v>
      </c>
      <c r="AH227" s="56">
        <f t="shared" si="64"/>
        <v>0</v>
      </c>
      <c r="AI227" s="56">
        <f t="shared" si="65"/>
        <v>0</v>
      </c>
      <c r="AJ227" s="56">
        <f t="shared" si="66"/>
        <v>0</v>
      </c>
      <c r="AK227" s="56">
        <f t="shared" si="67"/>
        <v>0</v>
      </c>
      <c r="AL227" s="56">
        <f t="shared" si="68"/>
        <v>0</v>
      </c>
      <c r="AM227" s="56">
        <f t="shared" si="69"/>
        <v>0</v>
      </c>
      <c r="AN227" s="56">
        <f t="shared" si="70"/>
        <v>0</v>
      </c>
      <c r="AO227" s="56">
        <f t="shared" si="71"/>
        <v>0</v>
      </c>
      <c r="AP227" s="56">
        <f t="shared" si="72"/>
        <v>0</v>
      </c>
      <c r="AQ227" s="56">
        <f t="shared" si="73"/>
        <v>0</v>
      </c>
      <c r="AR227" s="86">
        <f t="shared" si="74"/>
        <v>0</v>
      </c>
    </row>
    <row r="228" spans="1:44" x14ac:dyDescent="0.25">
      <c r="A228" s="178"/>
      <c r="B228" s="55" t="str">
        <f>_xlfn.IFNA(VLOOKUP(A228,'Ajánlatkérő(k) adatai'!$B$4:$C$205,2,0),"")</f>
        <v/>
      </c>
      <c r="C228" s="178"/>
      <c r="D228" s="55" t="str">
        <f>_xlfn.IFNA(VLOOKUP(C228,'Számlafizető(k) adatai'!$C$4:$D$203,2,0),"")</f>
        <v/>
      </c>
      <c r="E228" s="55" t="str">
        <f>_xlfn.IFNA(VLOOKUP(C228,'Számlafizető(k) adatai'!$C$4:$M$203,11,0),"")</f>
        <v/>
      </c>
      <c r="F228" s="178"/>
      <c r="G228" s="178"/>
      <c r="H228" s="178"/>
      <c r="I228" s="55" t="str">
        <f>IF(F228="","",VLOOKUP(LEFT(F228,5),'Technikai cellák'!B:C,2,0))</f>
        <v/>
      </c>
      <c r="J228" s="55" t="str">
        <f>IF(F228="","",VLOOKUP(I228,'Technikai cellák'!$C$1:$D$12,2,0))</f>
        <v/>
      </c>
      <c r="K228" s="179"/>
      <c r="L228" s="67" t="str">
        <f t="shared" si="58"/>
        <v/>
      </c>
      <c r="M228" s="68">
        <f t="shared" si="59"/>
        <v>0</v>
      </c>
      <c r="N228" s="66">
        <f t="shared" si="60"/>
        <v>0</v>
      </c>
      <c r="O228" s="152"/>
      <c r="P228" s="172">
        <f t="shared" si="75"/>
        <v>0</v>
      </c>
      <c r="Q228" s="69">
        <f t="shared" si="61"/>
        <v>0</v>
      </c>
      <c r="R228" s="62">
        <f t="shared" si="62"/>
        <v>0</v>
      </c>
      <c r="S228" s="153"/>
      <c r="T228" s="118" t="str">
        <f t="shared" si="76"/>
        <v/>
      </c>
      <c r="U228" s="154"/>
      <c r="V228" s="154"/>
      <c r="W228" s="154"/>
      <c r="X228" s="154"/>
      <c r="Y228" s="154"/>
      <c r="Z228" s="154"/>
      <c r="AA228" s="154"/>
      <c r="AB228" s="154"/>
      <c r="AC228" s="154"/>
      <c r="AD228" s="154"/>
      <c r="AE228" s="154"/>
      <c r="AF228" s="154"/>
      <c r="AG228" s="63">
        <f t="shared" si="63"/>
        <v>0</v>
      </c>
      <c r="AH228" s="56">
        <f t="shared" si="64"/>
        <v>0</v>
      </c>
      <c r="AI228" s="56">
        <f t="shared" si="65"/>
        <v>0</v>
      </c>
      <c r="AJ228" s="56">
        <f t="shared" si="66"/>
        <v>0</v>
      </c>
      <c r="AK228" s="56">
        <f t="shared" si="67"/>
        <v>0</v>
      </c>
      <c r="AL228" s="56">
        <f t="shared" si="68"/>
        <v>0</v>
      </c>
      <c r="AM228" s="56">
        <f t="shared" si="69"/>
        <v>0</v>
      </c>
      <c r="AN228" s="56">
        <f t="shared" si="70"/>
        <v>0</v>
      </c>
      <c r="AO228" s="56">
        <f t="shared" si="71"/>
        <v>0</v>
      </c>
      <c r="AP228" s="56">
        <f t="shared" si="72"/>
        <v>0</v>
      </c>
      <c r="AQ228" s="56">
        <f t="shared" si="73"/>
        <v>0</v>
      </c>
      <c r="AR228" s="86">
        <f t="shared" si="74"/>
        <v>0</v>
      </c>
    </row>
    <row r="229" spans="1:44" x14ac:dyDescent="0.25">
      <c r="A229" s="178"/>
      <c r="B229" s="55" t="str">
        <f>_xlfn.IFNA(VLOOKUP(A229,'Ajánlatkérő(k) adatai'!$B$4:$C$205,2,0),"")</f>
        <v/>
      </c>
      <c r="C229" s="178"/>
      <c r="D229" s="55" t="str">
        <f>_xlfn.IFNA(VLOOKUP(C229,'Számlafizető(k) adatai'!$C$4:$D$203,2,0),"")</f>
        <v/>
      </c>
      <c r="E229" s="55" t="str">
        <f>_xlfn.IFNA(VLOOKUP(C229,'Számlafizető(k) adatai'!$C$4:$M$203,11,0),"")</f>
        <v/>
      </c>
      <c r="F229" s="178"/>
      <c r="G229" s="178"/>
      <c r="H229" s="178"/>
      <c r="I229" s="55" t="str">
        <f>IF(F229="","",VLOOKUP(LEFT(F229,5),'Technikai cellák'!B:C,2,0))</f>
        <v/>
      </c>
      <c r="J229" s="55" t="str">
        <f>IF(F229="","",VLOOKUP(I229,'Technikai cellák'!$C$1:$D$12,2,0))</f>
        <v/>
      </c>
      <c r="K229" s="179"/>
      <c r="L229" s="67" t="str">
        <f t="shared" si="58"/>
        <v/>
      </c>
      <c r="M229" s="68">
        <f t="shared" si="59"/>
        <v>0</v>
      </c>
      <c r="N229" s="66">
        <f t="shared" si="60"/>
        <v>0</v>
      </c>
      <c r="O229" s="152"/>
      <c r="P229" s="172">
        <f t="shared" si="75"/>
        <v>0</v>
      </c>
      <c r="Q229" s="69">
        <f t="shared" si="61"/>
        <v>0</v>
      </c>
      <c r="R229" s="62">
        <f t="shared" si="62"/>
        <v>0</v>
      </c>
      <c r="S229" s="153"/>
      <c r="T229" s="118" t="str">
        <f t="shared" si="76"/>
        <v/>
      </c>
      <c r="U229" s="154"/>
      <c r="V229" s="154"/>
      <c r="W229" s="154"/>
      <c r="X229" s="154"/>
      <c r="Y229" s="154"/>
      <c r="Z229" s="154"/>
      <c r="AA229" s="154"/>
      <c r="AB229" s="154"/>
      <c r="AC229" s="154"/>
      <c r="AD229" s="154"/>
      <c r="AE229" s="154"/>
      <c r="AF229" s="154"/>
      <c r="AG229" s="63">
        <f t="shared" si="63"/>
        <v>0</v>
      </c>
      <c r="AH229" s="56">
        <f t="shared" si="64"/>
        <v>0</v>
      </c>
      <c r="AI229" s="56">
        <f t="shared" si="65"/>
        <v>0</v>
      </c>
      <c r="AJ229" s="56">
        <f t="shared" si="66"/>
        <v>0</v>
      </c>
      <c r="AK229" s="56">
        <f t="shared" si="67"/>
        <v>0</v>
      </c>
      <c r="AL229" s="56">
        <f t="shared" si="68"/>
        <v>0</v>
      </c>
      <c r="AM229" s="56">
        <f t="shared" si="69"/>
        <v>0</v>
      </c>
      <c r="AN229" s="56">
        <f t="shared" si="70"/>
        <v>0</v>
      </c>
      <c r="AO229" s="56">
        <f t="shared" si="71"/>
        <v>0</v>
      </c>
      <c r="AP229" s="56">
        <f t="shared" si="72"/>
        <v>0</v>
      </c>
      <c r="AQ229" s="56">
        <f t="shared" si="73"/>
        <v>0</v>
      </c>
      <c r="AR229" s="86">
        <f t="shared" si="74"/>
        <v>0</v>
      </c>
    </row>
    <row r="230" spans="1:44" x14ac:dyDescent="0.25">
      <c r="A230" s="178"/>
      <c r="B230" s="55" t="str">
        <f>_xlfn.IFNA(VLOOKUP(A230,'Ajánlatkérő(k) adatai'!$B$4:$C$205,2,0),"")</f>
        <v/>
      </c>
      <c r="C230" s="178"/>
      <c r="D230" s="55" t="str">
        <f>_xlfn.IFNA(VLOOKUP(C230,'Számlafizető(k) adatai'!$C$4:$D$203,2,0),"")</f>
        <v/>
      </c>
      <c r="E230" s="55" t="str">
        <f>_xlfn.IFNA(VLOOKUP(C230,'Számlafizető(k) adatai'!$C$4:$M$203,11,0),"")</f>
        <v/>
      </c>
      <c r="F230" s="178"/>
      <c r="G230" s="178"/>
      <c r="H230" s="178"/>
      <c r="I230" s="55" t="str">
        <f>IF(F230="","",VLOOKUP(LEFT(F230,5),'Technikai cellák'!B:C,2,0))</f>
        <v/>
      </c>
      <c r="J230" s="55" t="str">
        <f>IF(F230="","",VLOOKUP(I230,'Technikai cellák'!$C$1:$D$12,2,0))</f>
        <v/>
      </c>
      <c r="K230" s="179"/>
      <c r="L230" s="67" t="str">
        <f t="shared" si="58"/>
        <v/>
      </c>
      <c r="M230" s="68">
        <f t="shared" si="59"/>
        <v>0</v>
      </c>
      <c r="N230" s="66">
        <f t="shared" si="60"/>
        <v>0</v>
      </c>
      <c r="O230" s="152"/>
      <c r="P230" s="172">
        <f t="shared" si="75"/>
        <v>0</v>
      </c>
      <c r="Q230" s="69">
        <f t="shared" si="61"/>
        <v>0</v>
      </c>
      <c r="R230" s="62">
        <f t="shared" si="62"/>
        <v>0</v>
      </c>
      <c r="S230" s="153"/>
      <c r="T230" s="118" t="str">
        <f t="shared" si="76"/>
        <v/>
      </c>
      <c r="U230" s="154"/>
      <c r="V230" s="154"/>
      <c r="W230" s="154"/>
      <c r="X230" s="154"/>
      <c r="Y230" s="154"/>
      <c r="Z230" s="154"/>
      <c r="AA230" s="154"/>
      <c r="AB230" s="154"/>
      <c r="AC230" s="154"/>
      <c r="AD230" s="154"/>
      <c r="AE230" s="154"/>
      <c r="AF230" s="154"/>
      <c r="AG230" s="63">
        <f t="shared" si="63"/>
        <v>0</v>
      </c>
      <c r="AH230" s="56">
        <f t="shared" si="64"/>
        <v>0</v>
      </c>
      <c r="AI230" s="56">
        <f t="shared" si="65"/>
        <v>0</v>
      </c>
      <c r="AJ230" s="56">
        <f t="shared" si="66"/>
        <v>0</v>
      </c>
      <c r="AK230" s="56">
        <f t="shared" si="67"/>
        <v>0</v>
      </c>
      <c r="AL230" s="56">
        <f t="shared" si="68"/>
        <v>0</v>
      </c>
      <c r="AM230" s="56">
        <f t="shared" si="69"/>
        <v>0</v>
      </c>
      <c r="AN230" s="56">
        <f t="shared" si="70"/>
        <v>0</v>
      </c>
      <c r="AO230" s="56">
        <f t="shared" si="71"/>
        <v>0</v>
      </c>
      <c r="AP230" s="56">
        <f t="shared" si="72"/>
        <v>0</v>
      </c>
      <c r="AQ230" s="56">
        <f t="shared" si="73"/>
        <v>0</v>
      </c>
      <c r="AR230" s="86">
        <f t="shared" si="74"/>
        <v>0</v>
      </c>
    </row>
    <row r="231" spans="1:44" x14ac:dyDescent="0.25">
      <c r="A231" s="178"/>
      <c r="B231" s="55" t="str">
        <f>_xlfn.IFNA(VLOOKUP(A231,'Ajánlatkérő(k) adatai'!$B$4:$C$205,2,0),"")</f>
        <v/>
      </c>
      <c r="C231" s="178"/>
      <c r="D231" s="55" t="str">
        <f>_xlfn.IFNA(VLOOKUP(C231,'Számlafizető(k) adatai'!$C$4:$D$203,2,0),"")</f>
        <v/>
      </c>
      <c r="E231" s="55" t="str">
        <f>_xlfn.IFNA(VLOOKUP(C231,'Számlafizető(k) adatai'!$C$4:$M$203,11,0),"")</f>
        <v/>
      </c>
      <c r="F231" s="178"/>
      <c r="G231" s="178"/>
      <c r="H231" s="178"/>
      <c r="I231" s="55" t="str">
        <f>IF(F231="","",VLOOKUP(LEFT(F231,5),'Technikai cellák'!B:C,2,0))</f>
        <v/>
      </c>
      <c r="J231" s="55" t="str">
        <f>IF(F231="","",VLOOKUP(I231,'Technikai cellák'!$C$1:$D$12,2,0))</f>
        <v/>
      </c>
      <c r="K231" s="179"/>
      <c r="L231" s="67" t="str">
        <f t="shared" si="58"/>
        <v/>
      </c>
      <c r="M231" s="68">
        <f t="shared" si="59"/>
        <v>0</v>
      </c>
      <c r="N231" s="66">
        <f t="shared" si="60"/>
        <v>0</v>
      </c>
      <c r="O231" s="152"/>
      <c r="P231" s="172">
        <f t="shared" si="75"/>
        <v>0</v>
      </c>
      <c r="Q231" s="69">
        <f t="shared" si="61"/>
        <v>0</v>
      </c>
      <c r="R231" s="62">
        <f t="shared" si="62"/>
        <v>0</v>
      </c>
      <c r="S231" s="153"/>
      <c r="T231" s="118" t="str">
        <f t="shared" si="76"/>
        <v/>
      </c>
      <c r="U231" s="154"/>
      <c r="V231" s="154"/>
      <c r="W231" s="154"/>
      <c r="X231" s="154"/>
      <c r="Y231" s="154"/>
      <c r="Z231" s="154"/>
      <c r="AA231" s="154"/>
      <c r="AB231" s="154"/>
      <c r="AC231" s="154"/>
      <c r="AD231" s="154"/>
      <c r="AE231" s="154"/>
      <c r="AF231" s="154"/>
      <c r="AG231" s="63">
        <f t="shared" si="63"/>
        <v>0</v>
      </c>
      <c r="AH231" s="56">
        <f t="shared" si="64"/>
        <v>0</v>
      </c>
      <c r="AI231" s="56">
        <f t="shared" si="65"/>
        <v>0</v>
      </c>
      <c r="AJ231" s="56">
        <f t="shared" si="66"/>
        <v>0</v>
      </c>
      <c r="AK231" s="56">
        <f t="shared" si="67"/>
        <v>0</v>
      </c>
      <c r="AL231" s="56">
        <f t="shared" si="68"/>
        <v>0</v>
      </c>
      <c r="AM231" s="56">
        <f t="shared" si="69"/>
        <v>0</v>
      </c>
      <c r="AN231" s="56">
        <f t="shared" si="70"/>
        <v>0</v>
      </c>
      <c r="AO231" s="56">
        <f t="shared" si="71"/>
        <v>0</v>
      </c>
      <c r="AP231" s="56">
        <f t="shared" si="72"/>
        <v>0</v>
      </c>
      <c r="AQ231" s="56">
        <f t="shared" si="73"/>
        <v>0</v>
      </c>
      <c r="AR231" s="86">
        <f t="shared" si="74"/>
        <v>0</v>
      </c>
    </row>
    <row r="232" spans="1:44" x14ac:dyDescent="0.25">
      <c r="A232" s="178"/>
      <c r="B232" s="55" t="str">
        <f>_xlfn.IFNA(VLOOKUP(A232,'Ajánlatkérő(k) adatai'!$B$4:$C$205,2,0),"")</f>
        <v/>
      </c>
      <c r="C232" s="178"/>
      <c r="D232" s="55" t="str">
        <f>_xlfn.IFNA(VLOOKUP(C232,'Számlafizető(k) adatai'!$C$4:$D$203,2,0),"")</f>
        <v/>
      </c>
      <c r="E232" s="55" t="str">
        <f>_xlfn.IFNA(VLOOKUP(C232,'Számlafizető(k) adatai'!$C$4:$M$203,11,0),"")</f>
        <v/>
      </c>
      <c r="F232" s="178"/>
      <c r="G232" s="178"/>
      <c r="H232" s="178"/>
      <c r="I232" s="55" t="str">
        <f>IF(F232="","",VLOOKUP(LEFT(F232,5),'Technikai cellák'!B:C,2,0))</f>
        <v/>
      </c>
      <c r="J232" s="55" t="str">
        <f>IF(F232="","",VLOOKUP(I232,'Technikai cellák'!$C$1:$D$12,2,0))</f>
        <v/>
      </c>
      <c r="K232" s="179"/>
      <c r="L232" s="67" t="str">
        <f t="shared" si="58"/>
        <v/>
      </c>
      <c r="M232" s="68">
        <f t="shared" si="59"/>
        <v>0</v>
      </c>
      <c r="N232" s="66">
        <f t="shared" si="60"/>
        <v>0</v>
      </c>
      <c r="O232" s="152"/>
      <c r="P232" s="172">
        <f t="shared" si="75"/>
        <v>0</v>
      </c>
      <c r="Q232" s="69">
        <f t="shared" si="61"/>
        <v>0</v>
      </c>
      <c r="R232" s="62">
        <f t="shared" si="62"/>
        <v>0</v>
      </c>
      <c r="S232" s="153"/>
      <c r="T232" s="118" t="str">
        <f t="shared" si="76"/>
        <v/>
      </c>
      <c r="U232" s="154"/>
      <c r="V232" s="154"/>
      <c r="W232" s="154"/>
      <c r="X232" s="154"/>
      <c r="Y232" s="154"/>
      <c r="Z232" s="154"/>
      <c r="AA232" s="154"/>
      <c r="AB232" s="154"/>
      <c r="AC232" s="154"/>
      <c r="AD232" s="154"/>
      <c r="AE232" s="154"/>
      <c r="AF232" s="154"/>
      <c r="AG232" s="63">
        <f t="shared" si="63"/>
        <v>0</v>
      </c>
      <c r="AH232" s="56">
        <f t="shared" si="64"/>
        <v>0</v>
      </c>
      <c r="AI232" s="56">
        <f t="shared" si="65"/>
        <v>0</v>
      </c>
      <c r="AJ232" s="56">
        <f t="shared" si="66"/>
        <v>0</v>
      </c>
      <c r="AK232" s="56">
        <f t="shared" si="67"/>
        <v>0</v>
      </c>
      <c r="AL232" s="56">
        <f t="shared" si="68"/>
        <v>0</v>
      </c>
      <c r="AM232" s="56">
        <f t="shared" si="69"/>
        <v>0</v>
      </c>
      <c r="AN232" s="56">
        <f t="shared" si="70"/>
        <v>0</v>
      </c>
      <c r="AO232" s="56">
        <f t="shared" si="71"/>
        <v>0</v>
      </c>
      <c r="AP232" s="56">
        <f t="shared" si="72"/>
        <v>0</v>
      </c>
      <c r="AQ232" s="56">
        <f t="shared" si="73"/>
        <v>0</v>
      </c>
      <c r="AR232" s="86">
        <f t="shared" si="74"/>
        <v>0</v>
      </c>
    </row>
    <row r="233" spans="1:44" x14ac:dyDescent="0.25">
      <c r="A233" s="178"/>
      <c r="B233" s="55" t="str">
        <f>_xlfn.IFNA(VLOOKUP(A233,'Ajánlatkérő(k) adatai'!$B$4:$C$205,2,0),"")</f>
        <v/>
      </c>
      <c r="C233" s="178"/>
      <c r="D233" s="55" t="str">
        <f>_xlfn.IFNA(VLOOKUP(C233,'Számlafizető(k) adatai'!$C$4:$D$203,2,0),"")</f>
        <v/>
      </c>
      <c r="E233" s="55" t="str">
        <f>_xlfn.IFNA(VLOOKUP(C233,'Számlafizető(k) adatai'!$C$4:$M$203,11,0),"")</f>
        <v/>
      </c>
      <c r="F233" s="178"/>
      <c r="G233" s="178"/>
      <c r="H233" s="178"/>
      <c r="I233" s="55" t="str">
        <f>IF(F233="","",VLOOKUP(LEFT(F233,5),'Technikai cellák'!B:C,2,0))</f>
        <v/>
      </c>
      <c r="J233" s="55" t="str">
        <f>IF(F233="","",VLOOKUP(I233,'Technikai cellák'!$C$1:$D$12,2,0))</f>
        <v/>
      </c>
      <c r="K233" s="179"/>
      <c r="L233" s="67" t="str">
        <f t="shared" ref="L233:L244" si="77">IF(K233="","",IF(K233&lt;20,"20 alatti",IF(K233&lt;100,"20-99",IF(K233&lt;500,"100-500","500-"))))</f>
        <v/>
      </c>
      <c r="M233" s="68">
        <f t="shared" ref="M233:M244" si="78">ROUND(IF(L233="20 alatti",K233*1,0),0)</f>
        <v>0</v>
      </c>
      <c r="N233" s="66">
        <f t="shared" ref="N233:N244" si="79">ROUND(IF(L233="20-99",K233*10.5,0),0)</f>
        <v>0</v>
      </c>
      <c r="O233" s="152"/>
      <c r="P233" s="172">
        <f t="shared" si="75"/>
        <v>0</v>
      </c>
      <c r="Q233" s="69">
        <f t="shared" ref="Q233:Q244" si="80">ROUND(R233*$F$10,0)</f>
        <v>0</v>
      </c>
      <c r="R233" s="62">
        <f t="shared" ref="R233:R260" si="81">SUM(AG233:AR233)</f>
        <v>0</v>
      </c>
      <c r="S233" s="153"/>
      <c r="T233" s="118" t="str">
        <f t="shared" si="76"/>
        <v/>
      </c>
      <c r="U233" s="154"/>
      <c r="V233" s="154"/>
      <c r="W233" s="154"/>
      <c r="X233" s="154"/>
      <c r="Y233" s="154"/>
      <c r="Z233" s="154"/>
      <c r="AA233" s="154"/>
      <c r="AB233" s="154"/>
      <c r="AC233" s="154"/>
      <c r="AD233" s="154"/>
      <c r="AE233" s="154"/>
      <c r="AF233" s="154"/>
      <c r="AG233" s="63">
        <f t="shared" ref="AG233:AG260" si="82">ROUND((U233*$C$7)/$C$8,0)</f>
        <v>0</v>
      </c>
      <c r="AH233" s="56">
        <f t="shared" ref="AH233:AH260" si="83">ROUND((V233*$C$7)/$C$8,0)</f>
        <v>0</v>
      </c>
      <c r="AI233" s="56">
        <f t="shared" ref="AI233:AI260" si="84">ROUND((W233*$C$7)/$C$8,0)</f>
        <v>0</v>
      </c>
      <c r="AJ233" s="56">
        <f t="shared" ref="AJ233:AJ260" si="85">ROUND((X233*$C$7)/$C$8,0)</f>
        <v>0</v>
      </c>
      <c r="AK233" s="56">
        <f t="shared" ref="AK233:AK260" si="86">ROUND((Y233*$C$7)/$C$8,0)</f>
        <v>0</v>
      </c>
      <c r="AL233" s="56">
        <f t="shared" ref="AL233:AL260" si="87">ROUND((Z233*$C$7)/$C$8,0)</f>
        <v>0</v>
      </c>
      <c r="AM233" s="56">
        <f t="shared" ref="AM233:AM260" si="88">ROUND((AA233*$C$7)/$C$8,0)</f>
        <v>0</v>
      </c>
      <c r="AN233" s="56">
        <f t="shared" ref="AN233:AN260" si="89">ROUND((AB233*$C$7)/$C$8,0)</f>
        <v>0</v>
      </c>
      <c r="AO233" s="56">
        <f t="shared" ref="AO233:AO260" si="90">ROUND((AC233*$C$7)/$C$8,0)</f>
        <v>0</v>
      </c>
      <c r="AP233" s="56">
        <f t="shared" ref="AP233:AP260" si="91">ROUND((AD233*$C$7)/$C$8,0)</f>
        <v>0</v>
      </c>
      <c r="AQ233" s="56">
        <f t="shared" ref="AQ233:AQ260" si="92">ROUND((AE233*$C$7)/$C$8,0)</f>
        <v>0</v>
      </c>
      <c r="AR233" s="86">
        <f t="shared" ref="AR233:AR260" si="93">ROUND((AF233*$C$7)/$C$8,0)</f>
        <v>0</v>
      </c>
    </row>
    <row r="234" spans="1:44" x14ac:dyDescent="0.25">
      <c r="A234" s="178"/>
      <c r="B234" s="55" t="str">
        <f>_xlfn.IFNA(VLOOKUP(A234,'Ajánlatkérő(k) adatai'!$B$4:$C$205,2,0),"")</f>
        <v/>
      </c>
      <c r="C234" s="178"/>
      <c r="D234" s="55" t="str">
        <f>_xlfn.IFNA(VLOOKUP(C234,'Számlafizető(k) adatai'!$C$4:$D$203,2,0),"")</f>
        <v/>
      </c>
      <c r="E234" s="55" t="str">
        <f>_xlfn.IFNA(VLOOKUP(C234,'Számlafizető(k) adatai'!$C$4:$M$203,11,0),"")</f>
        <v/>
      </c>
      <c r="F234" s="178"/>
      <c r="G234" s="178"/>
      <c r="H234" s="178"/>
      <c r="I234" s="55" t="str">
        <f>IF(F234="","",VLOOKUP(LEFT(F234,5),'Technikai cellák'!B:C,2,0))</f>
        <v/>
      </c>
      <c r="J234" s="55" t="str">
        <f>IF(F234="","",VLOOKUP(I234,'Technikai cellák'!$C$1:$D$12,2,0))</f>
        <v/>
      </c>
      <c r="K234" s="179"/>
      <c r="L234" s="67" t="str">
        <f t="shared" si="77"/>
        <v/>
      </c>
      <c r="M234" s="68">
        <f t="shared" si="78"/>
        <v>0</v>
      </c>
      <c r="N234" s="66">
        <f t="shared" si="79"/>
        <v>0</v>
      </c>
      <c r="O234" s="152"/>
      <c r="P234" s="172">
        <f t="shared" si="75"/>
        <v>0</v>
      </c>
      <c r="Q234" s="69">
        <f t="shared" si="80"/>
        <v>0</v>
      </c>
      <c r="R234" s="62">
        <f t="shared" si="81"/>
        <v>0</v>
      </c>
      <c r="S234" s="153"/>
      <c r="T234" s="118" t="str">
        <f t="shared" si="76"/>
        <v/>
      </c>
      <c r="U234" s="154"/>
      <c r="V234" s="154"/>
      <c r="W234" s="154"/>
      <c r="X234" s="154"/>
      <c r="Y234" s="154"/>
      <c r="Z234" s="154"/>
      <c r="AA234" s="154"/>
      <c r="AB234" s="154"/>
      <c r="AC234" s="154"/>
      <c r="AD234" s="154"/>
      <c r="AE234" s="154"/>
      <c r="AF234" s="154"/>
      <c r="AG234" s="63">
        <f t="shared" si="82"/>
        <v>0</v>
      </c>
      <c r="AH234" s="56">
        <f t="shared" si="83"/>
        <v>0</v>
      </c>
      <c r="AI234" s="56">
        <f t="shared" si="84"/>
        <v>0</v>
      </c>
      <c r="AJ234" s="56">
        <f t="shared" si="85"/>
        <v>0</v>
      </c>
      <c r="AK234" s="56">
        <f t="shared" si="86"/>
        <v>0</v>
      </c>
      <c r="AL234" s="56">
        <f t="shared" si="87"/>
        <v>0</v>
      </c>
      <c r="AM234" s="56">
        <f t="shared" si="88"/>
        <v>0</v>
      </c>
      <c r="AN234" s="56">
        <f t="shared" si="89"/>
        <v>0</v>
      </c>
      <c r="AO234" s="56">
        <f t="shared" si="90"/>
        <v>0</v>
      </c>
      <c r="AP234" s="56">
        <f t="shared" si="91"/>
        <v>0</v>
      </c>
      <c r="AQ234" s="56">
        <f t="shared" si="92"/>
        <v>0</v>
      </c>
      <c r="AR234" s="86">
        <f t="shared" si="93"/>
        <v>0</v>
      </c>
    </row>
    <row r="235" spans="1:44" x14ac:dyDescent="0.25">
      <c r="A235" s="178"/>
      <c r="B235" s="55" t="str">
        <f>_xlfn.IFNA(VLOOKUP(A235,'Ajánlatkérő(k) adatai'!$B$4:$C$205,2,0),"")</f>
        <v/>
      </c>
      <c r="C235" s="178"/>
      <c r="D235" s="55" t="str">
        <f>_xlfn.IFNA(VLOOKUP(C235,'Számlafizető(k) adatai'!$C$4:$D$203,2,0),"")</f>
        <v/>
      </c>
      <c r="E235" s="55" t="str">
        <f>_xlfn.IFNA(VLOOKUP(C235,'Számlafizető(k) adatai'!$C$4:$M$203,11,0),"")</f>
        <v/>
      </c>
      <c r="F235" s="178"/>
      <c r="G235" s="178"/>
      <c r="H235" s="178"/>
      <c r="I235" s="55" t="str">
        <f>IF(F235="","",VLOOKUP(LEFT(F235,5),'Technikai cellák'!B:C,2,0))</f>
        <v/>
      </c>
      <c r="J235" s="55" t="str">
        <f>IF(F235="","",VLOOKUP(I235,'Technikai cellák'!$C$1:$D$12,2,0))</f>
        <v/>
      </c>
      <c r="K235" s="179"/>
      <c r="L235" s="67" t="str">
        <f t="shared" si="77"/>
        <v/>
      </c>
      <c r="M235" s="68">
        <f t="shared" si="78"/>
        <v>0</v>
      </c>
      <c r="N235" s="66">
        <f t="shared" si="79"/>
        <v>0</v>
      </c>
      <c r="O235" s="152"/>
      <c r="P235" s="172">
        <f t="shared" si="75"/>
        <v>0</v>
      </c>
      <c r="Q235" s="69">
        <f t="shared" si="80"/>
        <v>0</v>
      </c>
      <c r="R235" s="62">
        <f t="shared" si="81"/>
        <v>0</v>
      </c>
      <c r="S235" s="153"/>
      <c r="T235" s="118" t="str">
        <f t="shared" si="76"/>
        <v/>
      </c>
      <c r="U235" s="154"/>
      <c r="V235" s="154"/>
      <c r="W235" s="154"/>
      <c r="X235" s="154"/>
      <c r="Y235" s="154"/>
      <c r="Z235" s="154"/>
      <c r="AA235" s="154"/>
      <c r="AB235" s="154"/>
      <c r="AC235" s="154"/>
      <c r="AD235" s="154"/>
      <c r="AE235" s="154"/>
      <c r="AF235" s="154"/>
      <c r="AG235" s="63">
        <f t="shared" si="82"/>
        <v>0</v>
      </c>
      <c r="AH235" s="56">
        <f t="shared" si="83"/>
        <v>0</v>
      </c>
      <c r="AI235" s="56">
        <f t="shared" si="84"/>
        <v>0</v>
      </c>
      <c r="AJ235" s="56">
        <f t="shared" si="85"/>
        <v>0</v>
      </c>
      <c r="AK235" s="56">
        <f t="shared" si="86"/>
        <v>0</v>
      </c>
      <c r="AL235" s="56">
        <f t="shared" si="87"/>
        <v>0</v>
      </c>
      <c r="AM235" s="56">
        <f t="shared" si="88"/>
        <v>0</v>
      </c>
      <c r="AN235" s="56">
        <f t="shared" si="89"/>
        <v>0</v>
      </c>
      <c r="AO235" s="56">
        <f t="shared" si="90"/>
        <v>0</v>
      </c>
      <c r="AP235" s="56">
        <f t="shared" si="91"/>
        <v>0</v>
      </c>
      <c r="AQ235" s="56">
        <f t="shared" si="92"/>
        <v>0</v>
      </c>
      <c r="AR235" s="86">
        <f t="shared" si="93"/>
        <v>0</v>
      </c>
    </row>
    <row r="236" spans="1:44" x14ac:dyDescent="0.25">
      <c r="A236" s="178"/>
      <c r="B236" s="55" t="str">
        <f>_xlfn.IFNA(VLOOKUP(A236,'Ajánlatkérő(k) adatai'!$B$4:$C$205,2,0),"")</f>
        <v/>
      </c>
      <c r="C236" s="178"/>
      <c r="D236" s="55" t="str">
        <f>_xlfn.IFNA(VLOOKUP(C236,'Számlafizető(k) adatai'!$C$4:$D$203,2,0),"")</f>
        <v/>
      </c>
      <c r="E236" s="55" t="str">
        <f>_xlfn.IFNA(VLOOKUP(C236,'Számlafizető(k) adatai'!$C$4:$M$203,11,0),"")</f>
        <v/>
      </c>
      <c r="F236" s="178"/>
      <c r="G236" s="178"/>
      <c r="H236" s="178"/>
      <c r="I236" s="55" t="str">
        <f>IF(F236="","",VLOOKUP(LEFT(F236,5),'Technikai cellák'!B:C,2,0))</f>
        <v/>
      </c>
      <c r="J236" s="55" t="str">
        <f>IF(F236="","",VLOOKUP(I236,'Technikai cellák'!$C$1:$D$12,2,0))</f>
        <v/>
      </c>
      <c r="K236" s="179"/>
      <c r="L236" s="67" t="str">
        <f t="shared" si="77"/>
        <v/>
      </c>
      <c r="M236" s="68">
        <f t="shared" si="78"/>
        <v>0</v>
      </c>
      <c r="N236" s="66">
        <f t="shared" si="79"/>
        <v>0</v>
      </c>
      <c r="O236" s="152"/>
      <c r="P236" s="172">
        <f t="shared" si="75"/>
        <v>0</v>
      </c>
      <c r="Q236" s="69">
        <f t="shared" si="80"/>
        <v>0</v>
      </c>
      <c r="R236" s="62">
        <f t="shared" si="81"/>
        <v>0</v>
      </c>
      <c r="S236" s="153"/>
      <c r="T236" s="118" t="str">
        <f t="shared" si="76"/>
        <v/>
      </c>
      <c r="U236" s="154"/>
      <c r="V236" s="154"/>
      <c r="W236" s="154"/>
      <c r="X236" s="154"/>
      <c r="Y236" s="154"/>
      <c r="Z236" s="154"/>
      <c r="AA236" s="154"/>
      <c r="AB236" s="154"/>
      <c r="AC236" s="154"/>
      <c r="AD236" s="154"/>
      <c r="AE236" s="154"/>
      <c r="AF236" s="154"/>
      <c r="AG236" s="63">
        <f t="shared" si="82"/>
        <v>0</v>
      </c>
      <c r="AH236" s="56">
        <f t="shared" si="83"/>
        <v>0</v>
      </c>
      <c r="AI236" s="56">
        <f t="shared" si="84"/>
        <v>0</v>
      </c>
      <c r="AJ236" s="56">
        <f t="shared" si="85"/>
        <v>0</v>
      </c>
      <c r="AK236" s="56">
        <f t="shared" si="86"/>
        <v>0</v>
      </c>
      <c r="AL236" s="56">
        <f t="shared" si="87"/>
        <v>0</v>
      </c>
      <c r="AM236" s="56">
        <f t="shared" si="88"/>
        <v>0</v>
      </c>
      <c r="AN236" s="56">
        <f t="shared" si="89"/>
        <v>0</v>
      </c>
      <c r="AO236" s="56">
        <f t="shared" si="90"/>
        <v>0</v>
      </c>
      <c r="AP236" s="56">
        <f t="shared" si="91"/>
        <v>0</v>
      </c>
      <c r="AQ236" s="56">
        <f t="shared" si="92"/>
        <v>0</v>
      </c>
      <c r="AR236" s="86">
        <f t="shared" si="93"/>
        <v>0</v>
      </c>
    </row>
    <row r="237" spans="1:44" x14ac:dyDescent="0.25">
      <c r="A237" s="178"/>
      <c r="B237" s="55" t="str">
        <f>_xlfn.IFNA(VLOOKUP(A237,'Ajánlatkérő(k) adatai'!$B$4:$C$205,2,0),"")</f>
        <v/>
      </c>
      <c r="C237" s="178"/>
      <c r="D237" s="55" t="str">
        <f>_xlfn.IFNA(VLOOKUP(C237,'Számlafizető(k) adatai'!$C$4:$D$203,2,0),"")</f>
        <v/>
      </c>
      <c r="E237" s="55" t="str">
        <f>_xlfn.IFNA(VLOOKUP(C237,'Számlafizető(k) adatai'!$C$4:$M$203,11,0),"")</f>
        <v/>
      </c>
      <c r="F237" s="178"/>
      <c r="G237" s="178"/>
      <c r="H237" s="178"/>
      <c r="I237" s="55" t="str">
        <f>IF(F237="","",VLOOKUP(LEFT(F237,5),'Technikai cellák'!B:C,2,0))</f>
        <v/>
      </c>
      <c r="J237" s="55" t="str">
        <f>IF(F237="","",VLOOKUP(I237,'Technikai cellák'!$C$1:$D$12,2,0))</f>
        <v/>
      </c>
      <c r="K237" s="179"/>
      <c r="L237" s="67" t="str">
        <f t="shared" si="77"/>
        <v/>
      </c>
      <c r="M237" s="68">
        <f t="shared" si="78"/>
        <v>0</v>
      </c>
      <c r="N237" s="66">
        <f t="shared" si="79"/>
        <v>0</v>
      </c>
      <c r="O237" s="152"/>
      <c r="P237" s="172">
        <f t="shared" si="75"/>
        <v>0</v>
      </c>
      <c r="Q237" s="69">
        <f t="shared" si="80"/>
        <v>0</v>
      </c>
      <c r="R237" s="62">
        <f t="shared" si="81"/>
        <v>0</v>
      </c>
      <c r="S237" s="153"/>
      <c r="T237" s="118" t="str">
        <f t="shared" si="76"/>
        <v/>
      </c>
      <c r="U237" s="154"/>
      <c r="V237" s="154"/>
      <c r="W237" s="154"/>
      <c r="X237" s="154"/>
      <c r="Y237" s="154"/>
      <c r="Z237" s="154"/>
      <c r="AA237" s="154"/>
      <c r="AB237" s="154"/>
      <c r="AC237" s="154"/>
      <c r="AD237" s="154"/>
      <c r="AE237" s="154"/>
      <c r="AF237" s="154"/>
      <c r="AG237" s="63">
        <f t="shared" si="82"/>
        <v>0</v>
      </c>
      <c r="AH237" s="56">
        <f t="shared" si="83"/>
        <v>0</v>
      </c>
      <c r="AI237" s="56">
        <f t="shared" si="84"/>
        <v>0</v>
      </c>
      <c r="AJ237" s="56">
        <f t="shared" si="85"/>
        <v>0</v>
      </c>
      <c r="AK237" s="56">
        <f t="shared" si="86"/>
        <v>0</v>
      </c>
      <c r="AL237" s="56">
        <f t="shared" si="87"/>
        <v>0</v>
      </c>
      <c r="AM237" s="56">
        <f t="shared" si="88"/>
        <v>0</v>
      </c>
      <c r="AN237" s="56">
        <f t="shared" si="89"/>
        <v>0</v>
      </c>
      <c r="AO237" s="56">
        <f t="shared" si="90"/>
        <v>0</v>
      </c>
      <c r="AP237" s="56">
        <f t="shared" si="91"/>
        <v>0</v>
      </c>
      <c r="AQ237" s="56">
        <f t="shared" si="92"/>
        <v>0</v>
      </c>
      <c r="AR237" s="86">
        <f t="shared" si="93"/>
        <v>0</v>
      </c>
    </row>
    <row r="238" spans="1:44" x14ac:dyDescent="0.25">
      <c r="A238" s="178"/>
      <c r="B238" s="55" t="str">
        <f>_xlfn.IFNA(VLOOKUP(A238,'Ajánlatkérő(k) adatai'!$B$4:$C$205,2,0),"")</f>
        <v/>
      </c>
      <c r="C238" s="178"/>
      <c r="D238" s="55" t="str">
        <f>_xlfn.IFNA(VLOOKUP(C238,'Számlafizető(k) adatai'!$C$4:$D$203,2,0),"")</f>
        <v/>
      </c>
      <c r="E238" s="55" t="str">
        <f>_xlfn.IFNA(VLOOKUP(C238,'Számlafizető(k) adatai'!$C$4:$M$203,11,0),"")</f>
        <v/>
      </c>
      <c r="F238" s="178"/>
      <c r="G238" s="178"/>
      <c r="H238" s="178"/>
      <c r="I238" s="55" t="str">
        <f>IF(F238="","",VLOOKUP(LEFT(F238,5),'Technikai cellák'!B:C,2,0))</f>
        <v/>
      </c>
      <c r="J238" s="55" t="str">
        <f>IF(F238="","",VLOOKUP(I238,'Technikai cellák'!$C$1:$D$12,2,0))</f>
        <v/>
      </c>
      <c r="K238" s="179"/>
      <c r="L238" s="67" t="str">
        <f t="shared" si="77"/>
        <v/>
      </c>
      <c r="M238" s="68">
        <f t="shared" si="78"/>
        <v>0</v>
      </c>
      <c r="N238" s="66">
        <f t="shared" si="79"/>
        <v>0</v>
      </c>
      <c r="O238" s="152"/>
      <c r="P238" s="172">
        <f t="shared" si="75"/>
        <v>0</v>
      </c>
      <c r="Q238" s="69">
        <f t="shared" si="80"/>
        <v>0</v>
      </c>
      <c r="R238" s="62">
        <f t="shared" si="81"/>
        <v>0</v>
      </c>
      <c r="S238" s="153"/>
      <c r="T238" s="118" t="str">
        <f t="shared" si="76"/>
        <v/>
      </c>
      <c r="U238" s="154"/>
      <c r="V238" s="154"/>
      <c r="W238" s="154"/>
      <c r="X238" s="154"/>
      <c r="Y238" s="154"/>
      <c r="Z238" s="154"/>
      <c r="AA238" s="154"/>
      <c r="AB238" s="154"/>
      <c r="AC238" s="154"/>
      <c r="AD238" s="154"/>
      <c r="AE238" s="154"/>
      <c r="AF238" s="154"/>
      <c r="AG238" s="63">
        <f t="shared" si="82"/>
        <v>0</v>
      </c>
      <c r="AH238" s="56">
        <f t="shared" si="83"/>
        <v>0</v>
      </c>
      <c r="AI238" s="56">
        <f t="shared" si="84"/>
        <v>0</v>
      </c>
      <c r="AJ238" s="56">
        <f t="shared" si="85"/>
        <v>0</v>
      </c>
      <c r="AK238" s="56">
        <f t="shared" si="86"/>
        <v>0</v>
      </c>
      <c r="AL238" s="56">
        <f t="shared" si="87"/>
        <v>0</v>
      </c>
      <c r="AM238" s="56">
        <f t="shared" si="88"/>
        <v>0</v>
      </c>
      <c r="AN238" s="56">
        <f t="shared" si="89"/>
        <v>0</v>
      </c>
      <c r="AO238" s="56">
        <f t="shared" si="90"/>
        <v>0</v>
      </c>
      <c r="AP238" s="56">
        <f t="shared" si="91"/>
        <v>0</v>
      </c>
      <c r="AQ238" s="56">
        <f t="shared" si="92"/>
        <v>0</v>
      </c>
      <c r="AR238" s="86">
        <f t="shared" si="93"/>
        <v>0</v>
      </c>
    </row>
    <row r="239" spans="1:44" x14ac:dyDescent="0.25">
      <c r="A239" s="178"/>
      <c r="B239" s="55" t="str">
        <f>_xlfn.IFNA(VLOOKUP(A239,'Ajánlatkérő(k) adatai'!$B$4:$C$205,2,0),"")</f>
        <v/>
      </c>
      <c r="C239" s="178"/>
      <c r="D239" s="55" t="str">
        <f>_xlfn.IFNA(VLOOKUP(C239,'Számlafizető(k) adatai'!$C$4:$D$203,2,0),"")</f>
        <v/>
      </c>
      <c r="E239" s="55" t="str">
        <f>_xlfn.IFNA(VLOOKUP(C239,'Számlafizető(k) adatai'!$C$4:$M$203,11,0),"")</f>
        <v/>
      </c>
      <c r="F239" s="178"/>
      <c r="G239" s="178"/>
      <c r="H239" s="178"/>
      <c r="I239" s="55" t="str">
        <f>IF(F239="","",VLOOKUP(LEFT(F239,5),'Technikai cellák'!B:C,2,0))</f>
        <v/>
      </c>
      <c r="J239" s="55" t="str">
        <f>IF(F239="","",VLOOKUP(I239,'Technikai cellák'!$C$1:$D$12,2,0))</f>
        <v/>
      </c>
      <c r="K239" s="179"/>
      <c r="L239" s="67" t="str">
        <f t="shared" si="77"/>
        <v/>
      </c>
      <c r="M239" s="68">
        <f t="shared" si="78"/>
        <v>0</v>
      </c>
      <c r="N239" s="66">
        <f t="shared" si="79"/>
        <v>0</v>
      </c>
      <c r="O239" s="152"/>
      <c r="P239" s="172">
        <f t="shared" si="75"/>
        <v>0</v>
      </c>
      <c r="Q239" s="69">
        <f t="shared" si="80"/>
        <v>0</v>
      </c>
      <c r="R239" s="62">
        <f t="shared" si="81"/>
        <v>0</v>
      </c>
      <c r="S239" s="153"/>
      <c r="T239" s="118" t="str">
        <f t="shared" si="76"/>
        <v/>
      </c>
      <c r="U239" s="154"/>
      <c r="V239" s="154"/>
      <c r="W239" s="154"/>
      <c r="X239" s="154"/>
      <c r="Y239" s="154"/>
      <c r="Z239" s="154"/>
      <c r="AA239" s="154"/>
      <c r="AB239" s="154"/>
      <c r="AC239" s="154"/>
      <c r="AD239" s="154"/>
      <c r="AE239" s="154"/>
      <c r="AF239" s="154"/>
      <c r="AG239" s="63">
        <f t="shared" si="82"/>
        <v>0</v>
      </c>
      <c r="AH239" s="56">
        <f t="shared" si="83"/>
        <v>0</v>
      </c>
      <c r="AI239" s="56">
        <f t="shared" si="84"/>
        <v>0</v>
      </c>
      <c r="AJ239" s="56">
        <f t="shared" si="85"/>
        <v>0</v>
      </c>
      <c r="AK239" s="56">
        <f t="shared" si="86"/>
        <v>0</v>
      </c>
      <c r="AL239" s="56">
        <f t="shared" si="87"/>
        <v>0</v>
      </c>
      <c r="AM239" s="56">
        <f t="shared" si="88"/>
        <v>0</v>
      </c>
      <c r="AN239" s="56">
        <f t="shared" si="89"/>
        <v>0</v>
      </c>
      <c r="AO239" s="56">
        <f t="shared" si="90"/>
        <v>0</v>
      </c>
      <c r="AP239" s="56">
        <f t="shared" si="91"/>
        <v>0</v>
      </c>
      <c r="AQ239" s="56">
        <f t="shared" si="92"/>
        <v>0</v>
      </c>
      <c r="AR239" s="86">
        <f t="shared" si="93"/>
        <v>0</v>
      </c>
    </row>
    <row r="240" spans="1:44" x14ac:dyDescent="0.25">
      <c r="A240" s="178"/>
      <c r="B240" s="55" t="str">
        <f>_xlfn.IFNA(VLOOKUP(A240,'Ajánlatkérő(k) adatai'!$B$4:$C$205,2,0),"")</f>
        <v/>
      </c>
      <c r="C240" s="178"/>
      <c r="D240" s="55" t="str">
        <f>_xlfn.IFNA(VLOOKUP(C240,'Számlafizető(k) adatai'!$C$4:$D$203,2,0),"")</f>
        <v/>
      </c>
      <c r="E240" s="55" t="str">
        <f>_xlfn.IFNA(VLOOKUP(C240,'Számlafizető(k) adatai'!$C$4:$M$203,11,0),"")</f>
        <v/>
      </c>
      <c r="F240" s="178"/>
      <c r="G240" s="178"/>
      <c r="H240" s="178"/>
      <c r="I240" s="55" t="str">
        <f>IF(F240="","",VLOOKUP(LEFT(F240,5),'Technikai cellák'!B:C,2,0))</f>
        <v/>
      </c>
      <c r="J240" s="55" t="str">
        <f>IF(F240="","",VLOOKUP(I240,'Technikai cellák'!$C$1:$D$12,2,0))</f>
        <v/>
      </c>
      <c r="K240" s="179"/>
      <c r="L240" s="67" t="str">
        <f t="shared" si="77"/>
        <v/>
      </c>
      <c r="M240" s="68">
        <f t="shared" si="78"/>
        <v>0</v>
      </c>
      <c r="N240" s="66">
        <f t="shared" si="79"/>
        <v>0</v>
      </c>
      <c r="O240" s="152"/>
      <c r="P240" s="172">
        <f t="shared" si="75"/>
        <v>0</v>
      </c>
      <c r="Q240" s="69">
        <f t="shared" si="80"/>
        <v>0</v>
      </c>
      <c r="R240" s="62">
        <f t="shared" si="81"/>
        <v>0</v>
      </c>
      <c r="S240" s="153"/>
      <c r="T240" s="118" t="str">
        <f t="shared" si="76"/>
        <v/>
      </c>
      <c r="U240" s="154"/>
      <c r="V240" s="154"/>
      <c r="W240" s="154"/>
      <c r="X240" s="154"/>
      <c r="Y240" s="154"/>
      <c r="Z240" s="154"/>
      <c r="AA240" s="154"/>
      <c r="AB240" s="154"/>
      <c r="AC240" s="154"/>
      <c r="AD240" s="154"/>
      <c r="AE240" s="154"/>
      <c r="AF240" s="154"/>
      <c r="AG240" s="63">
        <f t="shared" si="82"/>
        <v>0</v>
      </c>
      <c r="AH240" s="56">
        <f t="shared" si="83"/>
        <v>0</v>
      </c>
      <c r="AI240" s="56">
        <f t="shared" si="84"/>
        <v>0</v>
      </c>
      <c r="AJ240" s="56">
        <f t="shared" si="85"/>
        <v>0</v>
      </c>
      <c r="AK240" s="56">
        <f t="shared" si="86"/>
        <v>0</v>
      </c>
      <c r="AL240" s="56">
        <f t="shared" si="87"/>
        <v>0</v>
      </c>
      <c r="AM240" s="56">
        <f t="shared" si="88"/>
        <v>0</v>
      </c>
      <c r="AN240" s="56">
        <f t="shared" si="89"/>
        <v>0</v>
      </c>
      <c r="AO240" s="56">
        <f t="shared" si="90"/>
        <v>0</v>
      </c>
      <c r="AP240" s="56">
        <f t="shared" si="91"/>
        <v>0</v>
      </c>
      <c r="AQ240" s="56">
        <f t="shared" si="92"/>
        <v>0</v>
      </c>
      <c r="AR240" s="86">
        <f t="shared" si="93"/>
        <v>0</v>
      </c>
    </row>
    <row r="241" spans="1:44" x14ac:dyDescent="0.25">
      <c r="A241" s="178"/>
      <c r="B241" s="55" t="str">
        <f>_xlfn.IFNA(VLOOKUP(A241,'Ajánlatkérő(k) adatai'!$B$4:$C$205,2,0),"")</f>
        <v/>
      </c>
      <c r="C241" s="178"/>
      <c r="D241" s="55" t="str">
        <f>_xlfn.IFNA(VLOOKUP(C241,'Számlafizető(k) adatai'!$C$4:$D$203,2,0),"")</f>
        <v/>
      </c>
      <c r="E241" s="55" t="str">
        <f>_xlfn.IFNA(VLOOKUP(C241,'Számlafizető(k) adatai'!$C$4:$M$203,11,0),"")</f>
        <v/>
      </c>
      <c r="F241" s="178"/>
      <c r="G241" s="178"/>
      <c r="H241" s="178"/>
      <c r="I241" s="55" t="str">
        <f>IF(F241="","",VLOOKUP(LEFT(F241,5),'Technikai cellák'!B:C,2,0))</f>
        <v/>
      </c>
      <c r="J241" s="55" t="str">
        <f>IF(F241="","",VLOOKUP(I241,'Technikai cellák'!$C$1:$D$12,2,0))</f>
        <v/>
      </c>
      <c r="K241" s="179"/>
      <c r="L241" s="67" t="str">
        <f t="shared" si="77"/>
        <v/>
      </c>
      <c r="M241" s="68">
        <f t="shared" si="78"/>
        <v>0</v>
      </c>
      <c r="N241" s="66">
        <f t="shared" si="79"/>
        <v>0</v>
      </c>
      <c r="O241" s="152"/>
      <c r="P241" s="172">
        <f t="shared" si="75"/>
        <v>0</v>
      </c>
      <c r="Q241" s="69">
        <f t="shared" si="80"/>
        <v>0</v>
      </c>
      <c r="R241" s="62">
        <f t="shared" si="81"/>
        <v>0</v>
      </c>
      <c r="S241" s="153"/>
      <c r="T241" s="118" t="str">
        <f t="shared" si="76"/>
        <v/>
      </c>
      <c r="U241" s="154"/>
      <c r="V241" s="154"/>
      <c r="W241" s="154"/>
      <c r="X241" s="154"/>
      <c r="Y241" s="154"/>
      <c r="Z241" s="154"/>
      <c r="AA241" s="154"/>
      <c r="AB241" s="154"/>
      <c r="AC241" s="154"/>
      <c r="AD241" s="154"/>
      <c r="AE241" s="154"/>
      <c r="AF241" s="154"/>
      <c r="AG241" s="63">
        <f t="shared" si="82"/>
        <v>0</v>
      </c>
      <c r="AH241" s="56">
        <f t="shared" si="83"/>
        <v>0</v>
      </c>
      <c r="AI241" s="56">
        <f t="shared" si="84"/>
        <v>0</v>
      </c>
      <c r="AJ241" s="56">
        <f t="shared" si="85"/>
        <v>0</v>
      </c>
      <c r="AK241" s="56">
        <f t="shared" si="86"/>
        <v>0</v>
      </c>
      <c r="AL241" s="56">
        <f t="shared" si="87"/>
        <v>0</v>
      </c>
      <c r="AM241" s="56">
        <f t="shared" si="88"/>
        <v>0</v>
      </c>
      <c r="AN241" s="56">
        <f t="shared" si="89"/>
        <v>0</v>
      </c>
      <c r="AO241" s="56">
        <f t="shared" si="90"/>
        <v>0</v>
      </c>
      <c r="AP241" s="56">
        <f t="shared" si="91"/>
        <v>0</v>
      </c>
      <c r="AQ241" s="56">
        <f t="shared" si="92"/>
        <v>0</v>
      </c>
      <c r="AR241" s="86">
        <f t="shared" si="93"/>
        <v>0</v>
      </c>
    </row>
    <row r="242" spans="1:44" x14ac:dyDescent="0.25">
      <c r="A242" s="178"/>
      <c r="B242" s="55" t="str">
        <f>_xlfn.IFNA(VLOOKUP(A242,'Ajánlatkérő(k) adatai'!$B$4:$C$205,2,0),"")</f>
        <v/>
      </c>
      <c r="C242" s="178"/>
      <c r="D242" s="55" t="str">
        <f>_xlfn.IFNA(VLOOKUP(C242,'Számlafizető(k) adatai'!$C$4:$D$203,2,0),"")</f>
        <v/>
      </c>
      <c r="E242" s="55" t="str">
        <f>_xlfn.IFNA(VLOOKUP(C242,'Számlafizető(k) adatai'!$C$4:$M$203,11,0),"")</f>
        <v/>
      </c>
      <c r="F242" s="178"/>
      <c r="G242" s="178"/>
      <c r="H242" s="178"/>
      <c r="I242" s="55" t="str">
        <f>IF(F242="","",VLOOKUP(LEFT(F242,5),'Technikai cellák'!B:C,2,0))</f>
        <v/>
      </c>
      <c r="J242" s="55" t="str">
        <f>IF(F242="","",VLOOKUP(I242,'Technikai cellák'!$C$1:$D$12,2,0))</f>
        <v/>
      </c>
      <c r="K242" s="179"/>
      <c r="L242" s="67" t="str">
        <f t="shared" si="77"/>
        <v/>
      </c>
      <c r="M242" s="68">
        <f t="shared" si="78"/>
        <v>0</v>
      </c>
      <c r="N242" s="66">
        <f t="shared" si="79"/>
        <v>0</v>
      </c>
      <c r="O242" s="152"/>
      <c r="P242" s="172">
        <f t="shared" si="75"/>
        <v>0</v>
      </c>
      <c r="Q242" s="69">
        <f t="shared" si="80"/>
        <v>0</v>
      </c>
      <c r="R242" s="62">
        <f t="shared" si="81"/>
        <v>0</v>
      </c>
      <c r="S242" s="153"/>
      <c r="T242" s="118" t="str">
        <f t="shared" si="76"/>
        <v/>
      </c>
      <c r="U242" s="154"/>
      <c r="V242" s="154"/>
      <c r="W242" s="154"/>
      <c r="X242" s="154"/>
      <c r="Y242" s="154"/>
      <c r="Z242" s="154"/>
      <c r="AA242" s="154"/>
      <c r="AB242" s="154"/>
      <c r="AC242" s="154"/>
      <c r="AD242" s="154"/>
      <c r="AE242" s="154"/>
      <c r="AF242" s="154"/>
      <c r="AG242" s="63">
        <f t="shared" si="82"/>
        <v>0</v>
      </c>
      <c r="AH242" s="56">
        <f t="shared" si="83"/>
        <v>0</v>
      </c>
      <c r="AI242" s="56">
        <f t="shared" si="84"/>
        <v>0</v>
      </c>
      <c r="AJ242" s="56">
        <f t="shared" si="85"/>
        <v>0</v>
      </c>
      <c r="AK242" s="56">
        <f t="shared" si="86"/>
        <v>0</v>
      </c>
      <c r="AL242" s="56">
        <f t="shared" si="87"/>
        <v>0</v>
      </c>
      <c r="AM242" s="56">
        <f t="shared" si="88"/>
        <v>0</v>
      </c>
      <c r="AN242" s="56">
        <f t="shared" si="89"/>
        <v>0</v>
      </c>
      <c r="AO242" s="56">
        <f t="shared" si="90"/>
        <v>0</v>
      </c>
      <c r="AP242" s="56">
        <f t="shared" si="91"/>
        <v>0</v>
      </c>
      <c r="AQ242" s="56">
        <f t="shared" si="92"/>
        <v>0</v>
      </c>
      <c r="AR242" s="86">
        <f t="shared" si="93"/>
        <v>0</v>
      </c>
    </row>
    <row r="243" spans="1:44" x14ac:dyDescent="0.25">
      <c r="A243" s="178"/>
      <c r="B243" s="55" t="str">
        <f>_xlfn.IFNA(VLOOKUP(A243,'Ajánlatkérő(k) adatai'!$B$4:$C$205,2,0),"")</f>
        <v/>
      </c>
      <c r="C243" s="178"/>
      <c r="D243" s="55" t="str">
        <f>_xlfn.IFNA(VLOOKUP(C243,'Számlafizető(k) adatai'!$C$4:$D$203,2,0),"")</f>
        <v/>
      </c>
      <c r="E243" s="55" t="str">
        <f>_xlfn.IFNA(VLOOKUP(C243,'Számlafizető(k) adatai'!$C$4:$M$203,11,0),"")</f>
        <v/>
      </c>
      <c r="F243" s="178"/>
      <c r="G243" s="178"/>
      <c r="H243" s="178"/>
      <c r="I243" s="55" t="str">
        <f>IF(F243="","",VLOOKUP(LEFT(F243,5),'Technikai cellák'!B:C,2,0))</f>
        <v/>
      </c>
      <c r="J243" s="55" t="str">
        <f>IF(F243="","",VLOOKUP(I243,'Technikai cellák'!$C$1:$D$12,2,0))</f>
        <v/>
      </c>
      <c r="K243" s="179"/>
      <c r="L243" s="67" t="str">
        <f t="shared" si="77"/>
        <v/>
      </c>
      <c r="M243" s="68">
        <f t="shared" si="78"/>
        <v>0</v>
      </c>
      <c r="N243" s="66">
        <f t="shared" si="79"/>
        <v>0</v>
      </c>
      <c r="O243" s="152"/>
      <c r="P243" s="172">
        <f t="shared" si="75"/>
        <v>0</v>
      </c>
      <c r="Q243" s="69">
        <f t="shared" si="80"/>
        <v>0</v>
      </c>
      <c r="R243" s="62">
        <f t="shared" si="81"/>
        <v>0</v>
      </c>
      <c r="S243" s="153"/>
      <c r="T243" s="118" t="str">
        <f t="shared" si="76"/>
        <v/>
      </c>
      <c r="U243" s="154"/>
      <c r="V243" s="154"/>
      <c r="W243" s="154"/>
      <c r="X243" s="154"/>
      <c r="Y243" s="154"/>
      <c r="Z243" s="154"/>
      <c r="AA243" s="154"/>
      <c r="AB243" s="154"/>
      <c r="AC243" s="154"/>
      <c r="AD243" s="154"/>
      <c r="AE243" s="154"/>
      <c r="AF243" s="154"/>
      <c r="AG243" s="63">
        <f t="shared" si="82"/>
        <v>0</v>
      </c>
      <c r="AH243" s="56">
        <f t="shared" si="83"/>
        <v>0</v>
      </c>
      <c r="AI243" s="56">
        <f t="shared" si="84"/>
        <v>0</v>
      </c>
      <c r="AJ243" s="56">
        <f t="shared" si="85"/>
        <v>0</v>
      </c>
      <c r="AK243" s="56">
        <f t="shared" si="86"/>
        <v>0</v>
      </c>
      <c r="AL243" s="56">
        <f t="shared" si="87"/>
        <v>0</v>
      </c>
      <c r="AM243" s="56">
        <f t="shared" si="88"/>
        <v>0</v>
      </c>
      <c r="AN243" s="56">
        <f t="shared" si="89"/>
        <v>0</v>
      </c>
      <c r="AO243" s="56">
        <f t="shared" si="90"/>
        <v>0</v>
      </c>
      <c r="AP243" s="56">
        <f t="shared" si="91"/>
        <v>0</v>
      </c>
      <c r="AQ243" s="56">
        <f t="shared" si="92"/>
        <v>0</v>
      </c>
      <c r="AR243" s="86">
        <f t="shared" si="93"/>
        <v>0</v>
      </c>
    </row>
    <row r="244" spans="1:44" x14ac:dyDescent="0.25">
      <c r="A244" s="178"/>
      <c r="B244" s="55" t="str">
        <f>_xlfn.IFNA(VLOOKUP(A244,'Ajánlatkérő(k) adatai'!$B$4:$C$205,2,0),"")</f>
        <v/>
      </c>
      <c r="C244" s="178"/>
      <c r="D244" s="55" t="str">
        <f>_xlfn.IFNA(VLOOKUP(C244,'Számlafizető(k) adatai'!$C$4:$D$203,2,0),"")</f>
        <v/>
      </c>
      <c r="E244" s="55" t="str">
        <f>_xlfn.IFNA(VLOOKUP(C244,'Számlafizető(k) adatai'!$C$4:$M$203,11,0),"")</f>
        <v/>
      </c>
      <c r="F244" s="178"/>
      <c r="G244" s="178"/>
      <c r="H244" s="178"/>
      <c r="I244" s="55" t="str">
        <f>IF(F244="","",VLOOKUP(LEFT(F244,5),'Technikai cellák'!B:C,2,0))</f>
        <v/>
      </c>
      <c r="J244" s="55" t="str">
        <f>IF(F244="","",VLOOKUP(I244,'Technikai cellák'!$C$1:$D$12,2,0))</f>
        <v/>
      </c>
      <c r="K244" s="179"/>
      <c r="L244" s="67" t="str">
        <f t="shared" si="77"/>
        <v/>
      </c>
      <c r="M244" s="68">
        <f t="shared" si="78"/>
        <v>0</v>
      </c>
      <c r="N244" s="66">
        <f t="shared" si="79"/>
        <v>0</v>
      </c>
      <c r="O244" s="152"/>
      <c r="P244" s="172">
        <f t="shared" si="75"/>
        <v>0</v>
      </c>
      <c r="Q244" s="69">
        <f t="shared" si="80"/>
        <v>0</v>
      </c>
      <c r="R244" s="62">
        <f t="shared" si="81"/>
        <v>0</v>
      </c>
      <c r="S244" s="153"/>
      <c r="T244" s="118" t="str">
        <f t="shared" si="76"/>
        <v/>
      </c>
      <c r="U244" s="154"/>
      <c r="V244" s="154"/>
      <c r="W244" s="154"/>
      <c r="X244" s="154"/>
      <c r="Y244" s="154"/>
      <c r="Z244" s="154"/>
      <c r="AA244" s="154"/>
      <c r="AB244" s="154"/>
      <c r="AC244" s="154"/>
      <c r="AD244" s="154"/>
      <c r="AE244" s="154"/>
      <c r="AF244" s="154"/>
      <c r="AG244" s="63">
        <f t="shared" si="82"/>
        <v>0</v>
      </c>
      <c r="AH244" s="56">
        <f t="shared" si="83"/>
        <v>0</v>
      </c>
      <c r="AI244" s="56">
        <f t="shared" si="84"/>
        <v>0</v>
      </c>
      <c r="AJ244" s="56">
        <f t="shared" si="85"/>
        <v>0</v>
      </c>
      <c r="AK244" s="56">
        <f t="shared" si="86"/>
        <v>0</v>
      </c>
      <c r="AL244" s="56">
        <f t="shared" si="87"/>
        <v>0</v>
      </c>
      <c r="AM244" s="56">
        <f t="shared" si="88"/>
        <v>0</v>
      </c>
      <c r="AN244" s="56">
        <f t="shared" si="89"/>
        <v>0</v>
      </c>
      <c r="AO244" s="56">
        <f t="shared" si="90"/>
        <v>0</v>
      </c>
      <c r="AP244" s="56">
        <f t="shared" si="91"/>
        <v>0</v>
      </c>
      <c r="AQ244" s="56">
        <f t="shared" si="92"/>
        <v>0</v>
      </c>
      <c r="AR244" s="86">
        <f t="shared" si="93"/>
        <v>0</v>
      </c>
    </row>
    <row r="245" spans="1:44" x14ac:dyDescent="0.25">
      <c r="A245" s="178"/>
      <c r="B245" s="55" t="str">
        <f>_xlfn.IFNA(VLOOKUP(A245,'Ajánlatkérő(k) adatai'!$B$4:$C$205,2,0),"")</f>
        <v/>
      </c>
      <c r="C245" s="178"/>
      <c r="D245" s="55" t="str">
        <f>_xlfn.IFNA(VLOOKUP(C245,'Számlafizető(k) adatai'!$C$4:$D$203,2,0),"")</f>
        <v/>
      </c>
      <c r="E245" s="55" t="str">
        <f>_xlfn.IFNA(VLOOKUP(C245,'Számlafizető(k) adatai'!$C$4:$M$203,11,0),"")</f>
        <v/>
      </c>
      <c r="F245" s="178"/>
      <c r="G245" s="178"/>
      <c r="H245" s="178"/>
      <c r="I245" s="55" t="str">
        <f>IF(F245="","",VLOOKUP(LEFT(F245,5),'Technikai cellák'!B:C,2,0))</f>
        <v/>
      </c>
      <c r="J245" s="55" t="str">
        <f>IF(F245="","",VLOOKUP(I245,'Technikai cellák'!$C$1:$D$12,2,0))</f>
        <v/>
      </c>
      <c r="K245" s="179"/>
      <c r="L245" s="67" t="str">
        <f t="shared" ref="L245:L308" si="94">IF(K245="","",IF(K245&lt;20,"20 alatti",IF(K245&lt;100,"20-99",IF(K245&lt;500,"100-500","500-"))))</f>
        <v/>
      </c>
      <c r="M245" s="68">
        <f t="shared" ref="M245:M308" si="95">ROUND(IF(L245="20 alatti",K245*1,0),0)</f>
        <v>0</v>
      </c>
      <c r="N245" s="66">
        <f t="shared" ref="N245:N308" si="96">ROUND(IF(L245="20-99",K245*10.5,0),0)</f>
        <v>0</v>
      </c>
      <c r="O245" s="152"/>
      <c r="P245" s="172">
        <f t="shared" si="75"/>
        <v>0</v>
      </c>
      <c r="Q245" s="69">
        <f t="shared" ref="Q245:Q308" si="97">ROUND(R245*$F$10,0)</f>
        <v>0</v>
      </c>
      <c r="R245" s="62">
        <f t="shared" si="81"/>
        <v>0</v>
      </c>
      <c r="S245" s="153"/>
      <c r="T245" s="118" t="str">
        <f t="shared" si="76"/>
        <v/>
      </c>
      <c r="U245" s="154"/>
      <c r="V245" s="154"/>
      <c r="W245" s="154"/>
      <c r="X245" s="154"/>
      <c r="Y245" s="154"/>
      <c r="Z245" s="154"/>
      <c r="AA245" s="154"/>
      <c r="AB245" s="154"/>
      <c r="AC245" s="154"/>
      <c r="AD245" s="154"/>
      <c r="AE245" s="154"/>
      <c r="AF245" s="154"/>
      <c r="AG245" s="63">
        <f t="shared" si="82"/>
        <v>0</v>
      </c>
      <c r="AH245" s="56">
        <f t="shared" si="83"/>
        <v>0</v>
      </c>
      <c r="AI245" s="56">
        <f t="shared" si="84"/>
        <v>0</v>
      </c>
      <c r="AJ245" s="56">
        <f t="shared" si="85"/>
        <v>0</v>
      </c>
      <c r="AK245" s="56">
        <f t="shared" si="86"/>
        <v>0</v>
      </c>
      <c r="AL245" s="56">
        <f t="shared" si="87"/>
        <v>0</v>
      </c>
      <c r="AM245" s="56">
        <f t="shared" si="88"/>
        <v>0</v>
      </c>
      <c r="AN245" s="56">
        <f t="shared" si="89"/>
        <v>0</v>
      </c>
      <c r="AO245" s="56">
        <f t="shared" si="90"/>
        <v>0</v>
      </c>
      <c r="AP245" s="56">
        <f t="shared" si="91"/>
        <v>0</v>
      </c>
      <c r="AQ245" s="56">
        <f t="shared" si="92"/>
        <v>0</v>
      </c>
      <c r="AR245" s="86">
        <f t="shared" si="93"/>
        <v>0</v>
      </c>
    </row>
    <row r="246" spans="1:44" x14ac:dyDescent="0.25">
      <c r="A246" s="178"/>
      <c r="B246" s="55" t="str">
        <f>_xlfn.IFNA(VLOOKUP(A246,'Ajánlatkérő(k) adatai'!$B$4:$C$205,2,0),"")</f>
        <v/>
      </c>
      <c r="C246" s="178"/>
      <c r="D246" s="55" t="str">
        <f>_xlfn.IFNA(VLOOKUP(C246,'Számlafizető(k) adatai'!$C$4:$D$203,2,0),"")</f>
        <v/>
      </c>
      <c r="E246" s="55" t="str">
        <f>_xlfn.IFNA(VLOOKUP(C246,'Számlafizető(k) adatai'!$C$4:$M$203,11,0),"")</f>
        <v/>
      </c>
      <c r="F246" s="178"/>
      <c r="G246" s="178"/>
      <c r="H246" s="178"/>
      <c r="I246" s="55" t="str">
        <f>IF(F246="","",VLOOKUP(LEFT(F246,5),'Technikai cellák'!B:C,2,0))</f>
        <v/>
      </c>
      <c r="J246" s="55" t="str">
        <f>IF(F246="","",VLOOKUP(I246,'Technikai cellák'!$C$1:$D$12,2,0))</f>
        <v/>
      </c>
      <c r="K246" s="179"/>
      <c r="L246" s="67" t="str">
        <f t="shared" si="94"/>
        <v/>
      </c>
      <c r="M246" s="68">
        <f t="shared" si="95"/>
        <v>0</v>
      </c>
      <c r="N246" s="66">
        <f t="shared" si="96"/>
        <v>0</v>
      </c>
      <c r="O246" s="152"/>
      <c r="P246" s="172">
        <f t="shared" si="75"/>
        <v>0</v>
      </c>
      <c r="Q246" s="69">
        <f t="shared" si="97"/>
        <v>0</v>
      </c>
      <c r="R246" s="62">
        <f t="shared" si="81"/>
        <v>0</v>
      </c>
      <c r="S246" s="153"/>
      <c r="T246" s="118" t="str">
        <f t="shared" si="76"/>
        <v/>
      </c>
      <c r="U246" s="154"/>
      <c r="V246" s="154"/>
      <c r="W246" s="154"/>
      <c r="X246" s="154"/>
      <c r="Y246" s="154"/>
      <c r="Z246" s="154"/>
      <c r="AA246" s="154"/>
      <c r="AB246" s="154"/>
      <c r="AC246" s="154"/>
      <c r="AD246" s="154"/>
      <c r="AE246" s="154"/>
      <c r="AF246" s="154"/>
      <c r="AG246" s="63">
        <f t="shared" si="82"/>
        <v>0</v>
      </c>
      <c r="AH246" s="56">
        <f t="shared" si="83"/>
        <v>0</v>
      </c>
      <c r="AI246" s="56">
        <f t="shared" si="84"/>
        <v>0</v>
      </c>
      <c r="AJ246" s="56">
        <f t="shared" si="85"/>
        <v>0</v>
      </c>
      <c r="AK246" s="56">
        <f t="shared" si="86"/>
        <v>0</v>
      </c>
      <c r="AL246" s="56">
        <f t="shared" si="87"/>
        <v>0</v>
      </c>
      <c r="AM246" s="56">
        <f t="shared" si="88"/>
        <v>0</v>
      </c>
      <c r="AN246" s="56">
        <f t="shared" si="89"/>
        <v>0</v>
      </c>
      <c r="AO246" s="56">
        <f t="shared" si="90"/>
        <v>0</v>
      </c>
      <c r="AP246" s="56">
        <f t="shared" si="91"/>
        <v>0</v>
      </c>
      <c r="AQ246" s="56">
        <f t="shared" si="92"/>
        <v>0</v>
      </c>
      <c r="AR246" s="86">
        <f t="shared" si="93"/>
        <v>0</v>
      </c>
    </row>
    <row r="247" spans="1:44" x14ac:dyDescent="0.25">
      <c r="A247" s="178"/>
      <c r="B247" s="55" t="str">
        <f>_xlfn.IFNA(VLOOKUP(A247,'Ajánlatkérő(k) adatai'!$B$4:$C$205,2,0),"")</f>
        <v/>
      </c>
      <c r="C247" s="178"/>
      <c r="D247" s="55" t="str">
        <f>_xlfn.IFNA(VLOOKUP(C247,'Számlafizető(k) adatai'!$C$4:$D$203,2,0),"")</f>
        <v/>
      </c>
      <c r="E247" s="55" t="str">
        <f>_xlfn.IFNA(VLOOKUP(C247,'Számlafizető(k) adatai'!$C$4:$M$203,11,0),"")</f>
        <v/>
      </c>
      <c r="F247" s="178"/>
      <c r="G247" s="178"/>
      <c r="H247" s="178"/>
      <c r="I247" s="55" t="str">
        <f>IF(F247="","",VLOOKUP(LEFT(F247,5),'Technikai cellák'!B:C,2,0))</f>
        <v/>
      </c>
      <c r="J247" s="55" t="str">
        <f>IF(F247="","",VLOOKUP(I247,'Technikai cellák'!$C$1:$D$12,2,0))</f>
        <v/>
      </c>
      <c r="K247" s="179"/>
      <c r="L247" s="67" t="str">
        <f t="shared" si="94"/>
        <v/>
      </c>
      <c r="M247" s="68">
        <f t="shared" si="95"/>
        <v>0</v>
      </c>
      <c r="N247" s="66">
        <f t="shared" si="96"/>
        <v>0</v>
      </c>
      <c r="O247" s="152"/>
      <c r="P247" s="172">
        <f t="shared" si="75"/>
        <v>0</v>
      </c>
      <c r="Q247" s="69">
        <f t="shared" si="97"/>
        <v>0</v>
      </c>
      <c r="R247" s="62">
        <f t="shared" si="81"/>
        <v>0</v>
      </c>
      <c r="S247" s="153"/>
      <c r="T247" s="118" t="str">
        <f t="shared" si="76"/>
        <v/>
      </c>
      <c r="U247" s="154"/>
      <c r="V247" s="154"/>
      <c r="W247" s="154"/>
      <c r="X247" s="154"/>
      <c r="Y247" s="154"/>
      <c r="Z247" s="154"/>
      <c r="AA247" s="154"/>
      <c r="AB247" s="154"/>
      <c r="AC247" s="154"/>
      <c r="AD247" s="154"/>
      <c r="AE247" s="154"/>
      <c r="AF247" s="154"/>
      <c r="AG247" s="63">
        <f t="shared" si="82"/>
        <v>0</v>
      </c>
      <c r="AH247" s="56">
        <f t="shared" si="83"/>
        <v>0</v>
      </c>
      <c r="AI247" s="56">
        <f t="shared" si="84"/>
        <v>0</v>
      </c>
      <c r="AJ247" s="56">
        <f t="shared" si="85"/>
        <v>0</v>
      </c>
      <c r="AK247" s="56">
        <f t="shared" si="86"/>
        <v>0</v>
      </c>
      <c r="AL247" s="56">
        <f t="shared" si="87"/>
        <v>0</v>
      </c>
      <c r="AM247" s="56">
        <f t="shared" si="88"/>
        <v>0</v>
      </c>
      <c r="AN247" s="56">
        <f t="shared" si="89"/>
        <v>0</v>
      </c>
      <c r="AO247" s="56">
        <f t="shared" si="90"/>
        <v>0</v>
      </c>
      <c r="AP247" s="56">
        <f t="shared" si="91"/>
        <v>0</v>
      </c>
      <c r="AQ247" s="56">
        <f t="shared" si="92"/>
        <v>0</v>
      </c>
      <c r="AR247" s="86">
        <f t="shared" si="93"/>
        <v>0</v>
      </c>
    </row>
    <row r="248" spans="1:44" x14ac:dyDescent="0.25">
      <c r="A248" s="178"/>
      <c r="B248" s="55" t="str">
        <f>_xlfn.IFNA(VLOOKUP(A248,'Ajánlatkérő(k) adatai'!$B$4:$C$205,2,0),"")</f>
        <v/>
      </c>
      <c r="C248" s="178"/>
      <c r="D248" s="55" t="str">
        <f>_xlfn.IFNA(VLOOKUP(C248,'Számlafizető(k) adatai'!$C$4:$D$203,2,0),"")</f>
        <v/>
      </c>
      <c r="E248" s="55" t="str">
        <f>_xlfn.IFNA(VLOOKUP(C248,'Számlafizető(k) adatai'!$C$4:$M$203,11,0),"")</f>
        <v/>
      </c>
      <c r="F248" s="178"/>
      <c r="G248" s="178"/>
      <c r="H248" s="178"/>
      <c r="I248" s="55" t="str">
        <f>IF(F248="","",VLOOKUP(LEFT(F248,5),'Technikai cellák'!B:C,2,0))</f>
        <v/>
      </c>
      <c r="J248" s="55" t="str">
        <f>IF(F248="","",VLOOKUP(I248,'Technikai cellák'!$C$1:$D$12,2,0))</f>
        <v/>
      </c>
      <c r="K248" s="179"/>
      <c r="L248" s="67" t="str">
        <f t="shared" si="94"/>
        <v/>
      </c>
      <c r="M248" s="68">
        <f t="shared" si="95"/>
        <v>0</v>
      </c>
      <c r="N248" s="66">
        <f t="shared" si="96"/>
        <v>0</v>
      </c>
      <c r="O248" s="152"/>
      <c r="P248" s="172">
        <f t="shared" si="75"/>
        <v>0</v>
      </c>
      <c r="Q248" s="69">
        <f t="shared" si="97"/>
        <v>0</v>
      </c>
      <c r="R248" s="62">
        <f t="shared" si="81"/>
        <v>0</v>
      </c>
      <c r="S248" s="153"/>
      <c r="T248" s="118" t="str">
        <f t="shared" si="76"/>
        <v/>
      </c>
      <c r="U248" s="154"/>
      <c r="V248" s="154"/>
      <c r="W248" s="154"/>
      <c r="X248" s="154"/>
      <c r="Y248" s="154"/>
      <c r="Z248" s="154"/>
      <c r="AA248" s="154"/>
      <c r="AB248" s="154"/>
      <c r="AC248" s="154"/>
      <c r="AD248" s="154"/>
      <c r="AE248" s="154"/>
      <c r="AF248" s="154"/>
      <c r="AG248" s="63">
        <f t="shared" si="82"/>
        <v>0</v>
      </c>
      <c r="AH248" s="56">
        <f t="shared" si="83"/>
        <v>0</v>
      </c>
      <c r="AI248" s="56">
        <f t="shared" si="84"/>
        <v>0</v>
      </c>
      <c r="AJ248" s="56">
        <f t="shared" si="85"/>
        <v>0</v>
      </c>
      <c r="AK248" s="56">
        <f t="shared" si="86"/>
        <v>0</v>
      </c>
      <c r="AL248" s="56">
        <f t="shared" si="87"/>
        <v>0</v>
      </c>
      <c r="AM248" s="56">
        <f t="shared" si="88"/>
        <v>0</v>
      </c>
      <c r="AN248" s="56">
        <f t="shared" si="89"/>
        <v>0</v>
      </c>
      <c r="AO248" s="56">
        <f t="shared" si="90"/>
        <v>0</v>
      </c>
      <c r="AP248" s="56">
        <f t="shared" si="91"/>
        <v>0</v>
      </c>
      <c r="AQ248" s="56">
        <f t="shared" si="92"/>
        <v>0</v>
      </c>
      <c r="AR248" s="86">
        <f t="shared" si="93"/>
        <v>0</v>
      </c>
    </row>
    <row r="249" spans="1:44" x14ac:dyDescent="0.25">
      <c r="A249" s="178"/>
      <c r="B249" s="55" t="str">
        <f>_xlfn.IFNA(VLOOKUP(A249,'Ajánlatkérő(k) adatai'!$B$4:$C$205,2,0),"")</f>
        <v/>
      </c>
      <c r="C249" s="178"/>
      <c r="D249" s="55" t="str">
        <f>_xlfn.IFNA(VLOOKUP(C249,'Számlafizető(k) adatai'!$C$4:$D$203,2,0),"")</f>
        <v/>
      </c>
      <c r="E249" s="55" t="str">
        <f>_xlfn.IFNA(VLOOKUP(C249,'Számlafizető(k) adatai'!$C$4:$M$203,11,0),"")</f>
        <v/>
      </c>
      <c r="F249" s="178"/>
      <c r="G249" s="178"/>
      <c r="H249" s="178"/>
      <c r="I249" s="55" t="str">
        <f>IF(F249="","",VLOOKUP(LEFT(F249,5),'Technikai cellák'!B:C,2,0))</f>
        <v/>
      </c>
      <c r="J249" s="55" t="str">
        <f>IF(F249="","",VLOOKUP(I249,'Technikai cellák'!$C$1:$D$12,2,0))</f>
        <v/>
      </c>
      <c r="K249" s="179"/>
      <c r="L249" s="67" t="str">
        <f t="shared" si="94"/>
        <v/>
      </c>
      <c r="M249" s="68">
        <f t="shared" si="95"/>
        <v>0</v>
      </c>
      <c r="N249" s="66">
        <f t="shared" si="96"/>
        <v>0</v>
      </c>
      <c r="O249" s="152"/>
      <c r="P249" s="172">
        <f t="shared" si="75"/>
        <v>0</v>
      </c>
      <c r="Q249" s="69">
        <f t="shared" si="97"/>
        <v>0</v>
      </c>
      <c r="R249" s="62">
        <f t="shared" si="81"/>
        <v>0</v>
      </c>
      <c r="S249" s="153"/>
      <c r="T249" s="118" t="str">
        <f t="shared" si="76"/>
        <v/>
      </c>
      <c r="U249" s="154"/>
      <c r="V249" s="154"/>
      <c r="W249" s="154"/>
      <c r="X249" s="154"/>
      <c r="Y249" s="154"/>
      <c r="Z249" s="154"/>
      <c r="AA249" s="154"/>
      <c r="AB249" s="154"/>
      <c r="AC249" s="154"/>
      <c r="AD249" s="154"/>
      <c r="AE249" s="154"/>
      <c r="AF249" s="154"/>
      <c r="AG249" s="63">
        <f t="shared" si="82"/>
        <v>0</v>
      </c>
      <c r="AH249" s="56">
        <f t="shared" si="83"/>
        <v>0</v>
      </c>
      <c r="AI249" s="56">
        <f t="shared" si="84"/>
        <v>0</v>
      </c>
      <c r="AJ249" s="56">
        <f t="shared" si="85"/>
        <v>0</v>
      </c>
      <c r="AK249" s="56">
        <f t="shared" si="86"/>
        <v>0</v>
      </c>
      <c r="AL249" s="56">
        <f t="shared" si="87"/>
        <v>0</v>
      </c>
      <c r="AM249" s="56">
        <f t="shared" si="88"/>
        <v>0</v>
      </c>
      <c r="AN249" s="56">
        <f t="shared" si="89"/>
        <v>0</v>
      </c>
      <c r="AO249" s="56">
        <f t="shared" si="90"/>
        <v>0</v>
      </c>
      <c r="AP249" s="56">
        <f t="shared" si="91"/>
        <v>0</v>
      </c>
      <c r="AQ249" s="56">
        <f t="shared" si="92"/>
        <v>0</v>
      </c>
      <c r="AR249" s="86">
        <f t="shared" si="93"/>
        <v>0</v>
      </c>
    </row>
    <row r="250" spans="1:44" x14ac:dyDescent="0.25">
      <c r="A250" s="178"/>
      <c r="B250" s="55" t="str">
        <f>_xlfn.IFNA(VLOOKUP(A250,'Ajánlatkérő(k) adatai'!$B$4:$C$205,2,0),"")</f>
        <v/>
      </c>
      <c r="C250" s="178"/>
      <c r="D250" s="55" t="str">
        <f>_xlfn.IFNA(VLOOKUP(C250,'Számlafizető(k) adatai'!$C$4:$D$203,2,0),"")</f>
        <v/>
      </c>
      <c r="E250" s="55" t="str">
        <f>_xlfn.IFNA(VLOOKUP(C250,'Számlafizető(k) adatai'!$C$4:$M$203,11,0),"")</f>
        <v/>
      </c>
      <c r="F250" s="178"/>
      <c r="G250" s="178"/>
      <c r="H250" s="178"/>
      <c r="I250" s="55" t="str">
        <f>IF(F250="","",VLOOKUP(LEFT(F250,5),'Technikai cellák'!B:C,2,0))</f>
        <v/>
      </c>
      <c r="J250" s="55" t="str">
        <f>IF(F250="","",VLOOKUP(I250,'Technikai cellák'!$C$1:$D$12,2,0))</f>
        <v/>
      </c>
      <c r="K250" s="179"/>
      <c r="L250" s="67" t="str">
        <f t="shared" si="94"/>
        <v/>
      </c>
      <c r="M250" s="68">
        <f t="shared" si="95"/>
        <v>0</v>
      </c>
      <c r="N250" s="66">
        <f t="shared" si="96"/>
        <v>0</v>
      </c>
      <c r="O250" s="152"/>
      <c r="P250" s="172">
        <f t="shared" si="75"/>
        <v>0</v>
      </c>
      <c r="Q250" s="69">
        <f t="shared" si="97"/>
        <v>0</v>
      </c>
      <c r="R250" s="62">
        <f t="shared" si="81"/>
        <v>0</v>
      </c>
      <c r="S250" s="153"/>
      <c r="T250" s="118" t="str">
        <f t="shared" si="76"/>
        <v/>
      </c>
      <c r="U250" s="154"/>
      <c r="V250" s="154"/>
      <c r="W250" s="154"/>
      <c r="X250" s="154"/>
      <c r="Y250" s="154"/>
      <c r="Z250" s="154"/>
      <c r="AA250" s="154"/>
      <c r="AB250" s="154"/>
      <c r="AC250" s="154"/>
      <c r="AD250" s="154"/>
      <c r="AE250" s="154"/>
      <c r="AF250" s="154"/>
      <c r="AG250" s="63">
        <f t="shared" si="82"/>
        <v>0</v>
      </c>
      <c r="AH250" s="56">
        <f t="shared" si="83"/>
        <v>0</v>
      </c>
      <c r="AI250" s="56">
        <f t="shared" si="84"/>
        <v>0</v>
      </c>
      <c r="AJ250" s="56">
        <f t="shared" si="85"/>
        <v>0</v>
      </c>
      <c r="AK250" s="56">
        <f t="shared" si="86"/>
        <v>0</v>
      </c>
      <c r="AL250" s="56">
        <f t="shared" si="87"/>
        <v>0</v>
      </c>
      <c r="AM250" s="56">
        <f t="shared" si="88"/>
        <v>0</v>
      </c>
      <c r="AN250" s="56">
        <f t="shared" si="89"/>
        <v>0</v>
      </c>
      <c r="AO250" s="56">
        <f t="shared" si="90"/>
        <v>0</v>
      </c>
      <c r="AP250" s="56">
        <f t="shared" si="91"/>
        <v>0</v>
      </c>
      <c r="AQ250" s="56">
        <f t="shared" si="92"/>
        <v>0</v>
      </c>
      <c r="AR250" s="86">
        <f t="shared" si="93"/>
        <v>0</v>
      </c>
    </row>
    <row r="251" spans="1:44" x14ac:dyDescent="0.25">
      <c r="A251" s="178"/>
      <c r="B251" s="55" t="str">
        <f>_xlfn.IFNA(VLOOKUP(A251,'Ajánlatkérő(k) adatai'!$B$4:$C$205,2,0),"")</f>
        <v/>
      </c>
      <c r="C251" s="178"/>
      <c r="D251" s="55" t="str">
        <f>_xlfn.IFNA(VLOOKUP(C251,'Számlafizető(k) adatai'!$C$4:$D$203,2,0),"")</f>
        <v/>
      </c>
      <c r="E251" s="55" t="str">
        <f>_xlfn.IFNA(VLOOKUP(C251,'Számlafizető(k) adatai'!$C$4:$M$203,11,0),"")</f>
        <v/>
      </c>
      <c r="F251" s="178"/>
      <c r="G251" s="178"/>
      <c r="H251" s="178"/>
      <c r="I251" s="55" t="str">
        <f>IF(F251="","",VLOOKUP(LEFT(F251,5),'Technikai cellák'!B:C,2,0))</f>
        <v/>
      </c>
      <c r="J251" s="55" t="str">
        <f>IF(F251="","",VLOOKUP(I251,'Technikai cellák'!$C$1:$D$12,2,0))</f>
        <v/>
      </c>
      <c r="K251" s="179"/>
      <c r="L251" s="67" t="str">
        <f t="shared" si="94"/>
        <v/>
      </c>
      <c r="M251" s="68">
        <f t="shared" si="95"/>
        <v>0</v>
      </c>
      <c r="N251" s="66">
        <f t="shared" si="96"/>
        <v>0</v>
      </c>
      <c r="O251" s="152"/>
      <c r="P251" s="172">
        <f t="shared" si="75"/>
        <v>0</v>
      </c>
      <c r="Q251" s="69">
        <f t="shared" si="97"/>
        <v>0</v>
      </c>
      <c r="R251" s="62">
        <f t="shared" si="81"/>
        <v>0</v>
      </c>
      <c r="S251" s="153"/>
      <c r="T251" s="118" t="str">
        <f t="shared" si="76"/>
        <v/>
      </c>
      <c r="U251" s="154"/>
      <c r="V251" s="154"/>
      <c r="W251" s="154"/>
      <c r="X251" s="154"/>
      <c r="Y251" s="154"/>
      <c r="Z251" s="154"/>
      <c r="AA251" s="154"/>
      <c r="AB251" s="154"/>
      <c r="AC251" s="154"/>
      <c r="AD251" s="154"/>
      <c r="AE251" s="154"/>
      <c r="AF251" s="154"/>
      <c r="AG251" s="63">
        <f t="shared" si="82"/>
        <v>0</v>
      </c>
      <c r="AH251" s="56">
        <f t="shared" si="83"/>
        <v>0</v>
      </c>
      <c r="AI251" s="56">
        <f t="shared" si="84"/>
        <v>0</v>
      </c>
      <c r="AJ251" s="56">
        <f t="shared" si="85"/>
        <v>0</v>
      </c>
      <c r="AK251" s="56">
        <f t="shared" si="86"/>
        <v>0</v>
      </c>
      <c r="AL251" s="56">
        <f t="shared" si="87"/>
        <v>0</v>
      </c>
      <c r="AM251" s="56">
        <f t="shared" si="88"/>
        <v>0</v>
      </c>
      <c r="AN251" s="56">
        <f t="shared" si="89"/>
        <v>0</v>
      </c>
      <c r="AO251" s="56">
        <f t="shared" si="90"/>
        <v>0</v>
      </c>
      <c r="AP251" s="56">
        <f t="shared" si="91"/>
        <v>0</v>
      </c>
      <c r="AQ251" s="56">
        <f t="shared" si="92"/>
        <v>0</v>
      </c>
      <c r="AR251" s="86">
        <f t="shared" si="93"/>
        <v>0</v>
      </c>
    </row>
    <row r="252" spans="1:44" x14ac:dyDescent="0.25">
      <c r="A252" s="178"/>
      <c r="B252" s="55" t="str">
        <f>_xlfn.IFNA(VLOOKUP(A252,'Ajánlatkérő(k) adatai'!$B$4:$C$205,2,0),"")</f>
        <v/>
      </c>
      <c r="C252" s="178"/>
      <c r="D252" s="55" t="str">
        <f>_xlfn.IFNA(VLOOKUP(C252,'Számlafizető(k) adatai'!$C$4:$D$203,2,0),"")</f>
        <v/>
      </c>
      <c r="E252" s="55" t="str">
        <f>_xlfn.IFNA(VLOOKUP(C252,'Számlafizető(k) adatai'!$C$4:$M$203,11,0),"")</f>
        <v/>
      </c>
      <c r="F252" s="178"/>
      <c r="G252" s="178"/>
      <c r="H252" s="178"/>
      <c r="I252" s="55" t="str">
        <f>IF(F252="","",VLOOKUP(LEFT(F252,5),'Technikai cellák'!B:C,2,0))</f>
        <v/>
      </c>
      <c r="J252" s="55" t="str">
        <f>IF(F252="","",VLOOKUP(I252,'Technikai cellák'!$C$1:$D$12,2,0))</f>
        <v/>
      </c>
      <c r="K252" s="179"/>
      <c r="L252" s="67" t="str">
        <f t="shared" si="94"/>
        <v/>
      </c>
      <c r="M252" s="68">
        <f t="shared" si="95"/>
        <v>0</v>
      </c>
      <c r="N252" s="66">
        <f t="shared" si="96"/>
        <v>0</v>
      </c>
      <c r="O252" s="152"/>
      <c r="P252" s="172">
        <f t="shared" si="75"/>
        <v>0</v>
      </c>
      <c r="Q252" s="69">
        <f t="shared" si="97"/>
        <v>0</v>
      </c>
      <c r="R252" s="62">
        <f t="shared" si="81"/>
        <v>0</v>
      </c>
      <c r="S252" s="153"/>
      <c r="T252" s="118" t="str">
        <f t="shared" si="76"/>
        <v/>
      </c>
      <c r="U252" s="154"/>
      <c r="V252" s="154"/>
      <c r="W252" s="154"/>
      <c r="X252" s="154"/>
      <c r="Y252" s="154"/>
      <c r="Z252" s="154"/>
      <c r="AA252" s="154"/>
      <c r="AB252" s="154"/>
      <c r="AC252" s="154"/>
      <c r="AD252" s="154"/>
      <c r="AE252" s="154"/>
      <c r="AF252" s="154"/>
      <c r="AG252" s="63">
        <f t="shared" si="82"/>
        <v>0</v>
      </c>
      <c r="AH252" s="56">
        <f t="shared" si="83"/>
        <v>0</v>
      </c>
      <c r="AI252" s="56">
        <f t="shared" si="84"/>
        <v>0</v>
      </c>
      <c r="AJ252" s="56">
        <f t="shared" si="85"/>
        <v>0</v>
      </c>
      <c r="AK252" s="56">
        <f t="shared" si="86"/>
        <v>0</v>
      </c>
      <c r="AL252" s="56">
        <f t="shared" si="87"/>
        <v>0</v>
      </c>
      <c r="AM252" s="56">
        <f t="shared" si="88"/>
        <v>0</v>
      </c>
      <c r="AN252" s="56">
        <f t="shared" si="89"/>
        <v>0</v>
      </c>
      <c r="AO252" s="56">
        <f t="shared" si="90"/>
        <v>0</v>
      </c>
      <c r="AP252" s="56">
        <f t="shared" si="91"/>
        <v>0</v>
      </c>
      <c r="AQ252" s="56">
        <f t="shared" si="92"/>
        <v>0</v>
      </c>
      <c r="AR252" s="86">
        <f t="shared" si="93"/>
        <v>0</v>
      </c>
    </row>
    <row r="253" spans="1:44" x14ac:dyDescent="0.25">
      <c r="A253" s="178"/>
      <c r="B253" s="55" t="str">
        <f>_xlfn.IFNA(VLOOKUP(A253,'Ajánlatkérő(k) adatai'!$B$4:$C$205,2,0),"")</f>
        <v/>
      </c>
      <c r="C253" s="178"/>
      <c r="D253" s="55" t="str">
        <f>_xlfn.IFNA(VLOOKUP(C253,'Számlafizető(k) adatai'!$C$4:$D$203,2,0),"")</f>
        <v/>
      </c>
      <c r="E253" s="55" t="str">
        <f>_xlfn.IFNA(VLOOKUP(C253,'Számlafizető(k) adatai'!$C$4:$M$203,11,0),"")</f>
        <v/>
      </c>
      <c r="F253" s="178"/>
      <c r="G253" s="178"/>
      <c r="H253" s="178"/>
      <c r="I253" s="55" t="str">
        <f>IF(F253="","",VLOOKUP(LEFT(F253,5),'Technikai cellák'!B:C,2,0))</f>
        <v/>
      </c>
      <c r="J253" s="55" t="str">
        <f>IF(F253="","",VLOOKUP(I253,'Technikai cellák'!$C$1:$D$12,2,0))</f>
        <v/>
      </c>
      <c r="K253" s="179"/>
      <c r="L253" s="67" t="str">
        <f t="shared" si="94"/>
        <v/>
      </c>
      <c r="M253" s="68">
        <f t="shared" si="95"/>
        <v>0</v>
      </c>
      <c r="N253" s="66">
        <f t="shared" si="96"/>
        <v>0</v>
      </c>
      <c r="O253" s="152"/>
      <c r="P253" s="172">
        <f t="shared" si="75"/>
        <v>0</v>
      </c>
      <c r="Q253" s="69">
        <f t="shared" si="97"/>
        <v>0</v>
      </c>
      <c r="R253" s="62">
        <f t="shared" si="81"/>
        <v>0</v>
      </c>
      <c r="S253" s="153"/>
      <c r="T253" s="118" t="str">
        <f t="shared" si="76"/>
        <v/>
      </c>
      <c r="U253" s="154"/>
      <c r="V253" s="154"/>
      <c r="W253" s="154"/>
      <c r="X253" s="154"/>
      <c r="Y253" s="154"/>
      <c r="Z253" s="154"/>
      <c r="AA253" s="154"/>
      <c r="AB253" s="154"/>
      <c r="AC253" s="154"/>
      <c r="AD253" s="154"/>
      <c r="AE253" s="154"/>
      <c r="AF253" s="154"/>
      <c r="AG253" s="63">
        <f t="shared" si="82"/>
        <v>0</v>
      </c>
      <c r="AH253" s="56">
        <f t="shared" si="83"/>
        <v>0</v>
      </c>
      <c r="AI253" s="56">
        <f t="shared" si="84"/>
        <v>0</v>
      </c>
      <c r="AJ253" s="56">
        <f t="shared" si="85"/>
        <v>0</v>
      </c>
      <c r="AK253" s="56">
        <f t="shared" si="86"/>
        <v>0</v>
      </c>
      <c r="AL253" s="56">
        <f t="shared" si="87"/>
        <v>0</v>
      </c>
      <c r="AM253" s="56">
        <f t="shared" si="88"/>
        <v>0</v>
      </c>
      <c r="AN253" s="56">
        <f t="shared" si="89"/>
        <v>0</v>
      </c>
      <c r="AO253" s="56">
        <f t="shared" si="90"/>
        <v>0</v>
      </c>
      <c r="AP253" s="56">
        <f t="shared" si="91"/>
        <v>0</v>
      </c>
      <c r="AQ253" s="56">
        <f t="shared" si="92"/>
        <v>0</v>
      </c>
      <c r="AR253" s="86">
        <f t="shared" si="93"/>
        <v>0</v>
      </c>
    </row>
    <row r="254" spans="1:44" x14ac:dyDescent="0.25">
      <c r="A254" s="178"/>
      <c r="B254" s="55" t="str">
        <f>_xlfn.IFNA(VLOOKUP(A254,'Ajánlatkérő(k) adatai'!$B$4:$C$205,2,0),"")</f>
        <v/>
      </c>
      <c r="C254" s="178"/>
      <c r="D254" s="55" t="str">
        <f>_xlfn.IFNA(VLOOKUP(C254,'Számlafizető(k) adatai'!$C$4:$D$203,2,0),"")</f>
        <v/>
      </c>
      <c r="E254" s="55" t="str">
        <f>_xlfn.IFNA(VLOOKUP(C254,'Számlafizető(k) adatai'!$C$4:$M$203,11,0),"")</f>
        <v/>
      </c>
      <c r="F254" s="178"/>
      <c r="G254" s="178"/>
      <c r="H254" s="178"/>
      <c r="I254" s="55" t="str">
        <f>IF(F254="","",VLOOKUP(LEFT(F254,5),'Technikai cellák'!B:C,2,0))</f>
        <v/>
      </c>
      <c r="J254" s="55" t="str">
        <f>IF(F254="","",VLOOKUP(I254,'Technikai cellák'!$C$1:$D$12,2,0))</f>
        <v/>
      </c>
      <c r="K254" s="179"/>
      <c r="L254" s="67" t="str">
        <f t="shared" si="94"/>
        <v/>
      </c>
      <c r="M254" s="68">
        <f t="shared" si="95"/>
        <v>0</v>
      </c>
      <c r="N254" s="66">
        <f t="shared" si="96"/>
        <v>0</v>
      </c>
      <c r="O254" s="152"/>
      <c r="P254" s="172">
        <f t="shared" si="75"/>
        <v>0</v>
      </c>
      <c r="Q254" s="69">
        <f t="shared" si="97"/>
        <v>0</v>
      </c>
      <c r="R254" s="62">
        <f t="shared" si="81"/>
        <v>0</v>
      </c>
      <c r="S254" s="153"/>
      <c r="T254" s="118" t="str">
        <f t="shared" si="76"/>
        <v/>
      </c>
      <c r="U254" s="154"/>
      <c r="V254" s="154"/>
      <c r="W254" s="154"/>
      <c r="X254" s="154"/>
      <c r="Y254" s="154"/>
      <c r="Z254" s="154"/>
      <c r="AA254" s="154"/>
      <c r="AB254" s="154"/>
      <c r="AC254" s="154"/>
      <c r="AD254" s="154"/>
      <c r="AE254" s="154"/>
      <c r="AF254" s="154"/>
      <c r="AG254" s="63">
        <f t="shared" si="82"/>
        <v>0</v>
      </c>
      <c r="AH254" s="56">
        <f t="shared" si="83"/>
        <v>0</v>
      </c>
      <c r="AI254" s="56">
        <f t="shared" si="84"/>
        <v>0</v>
      </c>
      <c r="AJ254" s="56">
        <f t="shared" si="85"/>
        <v>0</v>
      </c>
      <c r="AK254" s="56">
        <f t="shared" si="86"/>
        <v>0</v>
      </c>
      <c r="AL254" s="56">
        <f t="shared" si="87"/>
        <v>0</v>
      </c>
      <c r="AM254" s="56">
        <f t="shared" si="88"/>
        <v>0</v>
      </c>
      <c r="AN254" s="56">
        <f t="shared" si="89"/>
        <v>0</v>
      </c>
      <c r="AO254" s="56">
        <f t="shared" si="90"/>
        <v>0</v>
      </c>
      <c r="AP254" s="56">
        <f t="shared" si="91"/>
        <v>0</v>
      </c>
      <c r="AQ254" s="56">
        <f t="shared" si="92"/>
        <v>0</v>
      </c>
      <c r="AR254" s="86">
        <f t="shared" si="93"/>
        <v>0</v>
      </c>
    </row>
    <row r="255" spans="1:44" x14ac:dyDescent="0.25">
      <c r="A255" s="178"/>
      <c r="B255" s="55" t="str">
        <f>_xlfn.IFNA(VLOOKUP(A255,'Ajánlatkérő(k) adatai'!$B$4:$C$205,2,0),"")</f>
        <v/>
      </c>
      <c r="C255" s="178"/>
      <c r="D255" s="55" t="str">
        <f>_xlfn.IFNA(VLOOKUP(C255,'Számlafizető(k) adatai'!$C$4:$D$203,2,0),"")</f>
        <v/>
      </c>
      <c r="E255" s="55" t="str">
        <f>_xlfn.IFNA(VLOOKUP(C255,'Számlafizető(k) adatai'!$C$4:$M$203,11,0),"")</f>
        <v/>
      </c>
      <c r="F255" s="178"/>
      <c r="G255" s="178"/>
      <c r="H255" s="178"/>
      <c r="I255" s="55" t="str">
        <f>IF(F255="","",VLOOKUP(LEFT(F255,5),'Technikai cellák'!B:C,2,0))</f>
        <v/>
      </c>
      <c r="J255" s="55" t="str">
        <f>IF(F255="","",VLOOKUP(I255,'Technikai cellák'!$C$1:$D$12,2,0))</f>
        <v/>
      </c>
      <c r="K255" s="179"/>
      <c r="L255" s="67" t="str">
        <f t="shared" si="94"/>
        <v/>
      </c>
      <c r="M255" s="68">
        <f t="shared" si="95"/>
        <v>0</v>
      </c>
      <c r="N255" s="66">
        <f t="shared" si="96"/>
        <v>0</v>
      </c>
      <c r="O255" s="152"/>
      <c r="P255" s="172">
        <f t="shared" si="75"/>
        <v>0</v>
      </c>
      <c r="Q255" s="69">
        <f t="shared" si="97"/>
        <v>0</v>
      </c>
      <c r="R255" s="62">
        <f t="shared" si="81"/>
        <v>0</v>
      </c>
      <c r="S255" s="153"/>
      <c r="T255" s="118" t="str">
        <f t="shared" si="76"/>
        <v/>
      </c>
      <c r="U255" s="154"/>
      <c r="V255" s="154"/>
      <c r="W255" s="154"/>
      <c r="X255" s="154"/>
      <c r="Y255" s="154"/>
      <c r="Z255" s="154"/>
      <c r="AA255" s="154"/>
      <c r="AB255" s="154"/>
      <c r="AC255" s="154"/>
      <c r="AD255" s="154"/>
      <c r="AE255" s="154"/>
      <c r="AF255" s="154"/>
      <c r="AG255" s="63">
        <f t="shared" si="82"/>
        <v>0</v>
      </c>
      <c r="AH255" s="56">
        <f t="shared" si="83"/>
        <v>0</v>
      </c>
      <c r="AI255" s="56">
        <f t="shared" si="84"/>
        <v>0</v>
      </c>
      <c r="AJ255" s="56">
        <f t="shared" si="85"/>
        <v>0</v>
      </c>
      <c r="AK255" s="56">
        <f t="shared" si="86"/>
        <v>0</v>
      </c>
      <c r="AL255" s="56">
        <f t="shared" si="87"/>
        <v>0</v>
      </c>
      <c r="AM255" s="56">
        <f t="shared" si="88"/>
        <v>0</v>
      </c>
      <c r="AN255" s="56">
        <f t="shared" si="89"/>
        <v>0</v>
      </c>
      <c r="AO255" s="56">
        <f t="shared" si="90"/>
        <v>0</v>
      </c>
      <c r="AP255" s="56">
        <f t="shared" si="91"/>
        <v>0</v>
      </c>
      <c r="AQ255" s="56">
        <f t="shared" si="92"/>
        <v>0</v>
      </c>
      <c r="AR255" s="86">
        <f t="shared" si="93"/>
        <v>0</v>
      </c>
    </row>
    <row r="256" spans="1:44" x14ac:dyDescent="0.25">
      <c r="A256" s="178"/>
      <c r="B256" s="55" t="str">
        <f>_xlfn.IFNA(VLOOKUP(A256,'Ajánlatkérő(k) adatai'!$B$4:$C$205,2,0),"")</f>
        <v/>
      </c>
      <c r="C256" s="178"/>
      <c r="D256" s="55" t="str">
        <f>_xlfn.IFNA(VLOOKUP(C256,'Számlafizető(k) adatai'!$C$4:$D$203,2,0),"")</f>
        <v/>
      </c>
      <c r="E256" s="55" t="str">
        <f>_xlfn.IFNA(VLOOKUP(C256,'Számlafizető(k) adatai'!$C$4:$M$203,11,0),"")</f>
        <v/>
      </c>
      <c r="F256" s="178"/>
      <c r="G256" s="178"/>
      <c r="H256" s="178"/>
      <c r="I256" s="55" t="str">
        <f>IF(F256="","",VLOOKUP(LEFT(F256,5),'Technikai cellák'!B:C,2,0))</f>
        <v/>
      </c>
      <c r="J256" s="55" t="str">
        <f>IF(F256="","",VLOOKUP(I256,'Technikai cellák'!$C$1:$D$12,2,0))</f>
        <v/>
      </c>
      <c r="K256" s="179"/>
      <c r="L256" s="67" t="str">
        <f t="shared" si="94"/>
        <v/>
      </c>
      <c r="M256" s="68">
        <f t="shared" si="95"/>
        <v>0</v>
      </c>
      <c r="N256" s="66">
        <f t="shared" si="96"/>
        <v>0</v>
      </c>
      <c r="O256" s="152"/>
      <c r="P256" s="172">
        <f t="shared" si="75"/>
        <v>0</v>
      </c>
      <c r="Q256" s="69">
        <f t="shared" si="97"/>
        <v>0</v>
      </c>
      <c r="R256" s="62">
        <f t="shared" si="81"/>
        <v>0</v>
      </c>
      <c r="S256" s="153"/>
      <c r="T256" s="118" t="str">
        <f t="shared" si="76"/>
        <v/>
      </c>
      <c r="U256" s="154"/>
      <c r="V256" s="154"/>
      <c r="W256" s="154"/>
      <c r="X256" s="154"/>
      <c r="Y256" s="154"/>
      <c r="Z256" s="154"/>
      <c r="AA256" s="154"/>
      <c r="AB256" s="154"/>
      <c r="AC256" s="154"/>
      <c r="AD256" s="154"/>
      <c r="AE256" s="154"/>
      <c r="AF256" s="154"/>
      <c r="AG256" s="63">
        <f t="shared" si="82"/>
        <v>0</v>
      </c>
      <c r="AH256" s="56">
        <f t="shared" si="83"/>
        <v>0</v>
      </c>
      <c r="AI256" s="56">
        <f t="shared" si="84"/>
        <v>0</v>
      </c>
      <c r="AJ256" s="56">
        <f t="shared" si="85"/>
        <v>0</v>
      </c>
      <c r="AK256" s="56">
        <f t="shared" si="86"/>
        <v>0</v>
      </c>
      <c r="AL256" s="56">
        <f t="shared" si="87"/>
        <v>0</v>
      </c>
      <c r="AM256" s="56">
        <f t="shared" si="88"/>
        <v>0</v>
      </c>
      <c r="AN256" s="56">
        <f t="shared" si="89"/>
        <v>0</v>
      </c>
      <c r="AO256" s="56">
        <f t="shared" si="90"/>
        <v>0</v>
      </c>
      <c r="AP256" s="56">
        <f t="shared" si="91"/>
        <v>0</v>
      </c>
      <c r="AQ256" s="56">
        <f t="shared" si="92"/>
        <v>0</v>
      </c>
      <c r="AR256" s="86">
        <f t="shared" si="93"/>
        <v>0</v>
      </c>
    </row>
    <row r="257" spans="1:44" x14ac:dyDescent="0.25">
      <c r="A257" s="178"/>
      <c r="B257" s="55" t="str">
        <f>_xlfn.IFNA(VLOOKUP(A257,'Ajánlatkérő(k) adatai'!$B$4:$C$205,2,0),"")</f>
        <v/>
      </c>
      <c r="C257" s="178"/>
      <c r="D257" s="55" t="str">
        <f>_xlfn.IFNA(VLOOKUP(C257,'Számlafizető(k) adatai'!$C$4:$D$203,2,0),"")</f>
        <v/>
      </c>
      <c r="E257" s="55" t="str">
        <f>_xlfn.IFNA(VLOOKUP(C257,'Számlafizető(k) adatai'!$C$4:$M$203,11,0),"")</f>
        <v/>
      </c>
      <c r="F257" s="178"/>
      <c r="G257" s="178"/>
      <c r="H257" s="178"/>
      <c r="I257" s="55" t="str">
        <f>IF(F257="","",VLOOKUP(LEFT(F257,5),'Technikai cellák'!B:C,2,0))</f>
        <v/>
      </c>
      <c r="J257" s="55" t="str">
        <f>IF(F257="","",VLOOKUP(I257,'Technikai cellák'!$C$1:$D$12,2,0))</f>
        <v/>
      </c>
      <c r="K257" s="179"/>
      <c r="L257" s="67" t="str">
        <f t="shared" si="94"/>
        <v/>
      </c>
      <c r="M257" s="68">
        <f t="shared" si="95"/>
        <v>0</v>
      </c>
      <c r="N257" s="66">
        <f t="shared" si="96"/>
        <v>0</v>
      </c>
      <c r="O257" s="152"/>
      <c r="P257" s="172">
        <f t="shared" si="75"/>
        <v>0</v>
      </c>
      <c r="Q257" s="69">
        <f t="shared" si="97"/>
        <v>0</v>
      </c>
      <c r="R257" s="62">
        <f t="shared" si="81"/>
        <v>0</v>
      </c>
      <c r="S257" s="153"/>
      <c r="T257" s="118" t="str">
        <f t="shared" si="76"/>
        <v/>
      </c>
      <c r="U257" s="154"/>
      <c r="V257" s="154"/>
      <c r="W257" s="154"/>
      <c r="X257" s="154"/>
      <c r="Y257" s="154"/>
      <c r="Z257" s="154"/>
      <c r="AA257" s="154"/>
      <c r="AB257" s="154"/>
      <c r="AC257" s="154"/>
      <c r="AD257" s="154"/>
      <c r="AE257" s="154"/>
      <c r="AF257" s="154"/>
      <c r="AG257" s="63">
        <f t="shared" si="82"/>
        <v>0</v>
      </c>
      <c r="AH257" s="56">
        <f t="shared" si="83"/>
        <v>0</v>
      </c>
      <c r="AI257" s="56">
        <f t="shared" si="84"/>
        <v>0</v>
      </c>
      <c r="AJ257" s="56">
        <f t="shared" si="85"/>
        <v>0</v>
      </c>
      <c r="AK257" s="56">
        <f t="shared" si="86"/>
        <v>0</v>
      </c>
      <c r="AL257" s="56">
        <f t="shared" si="87"/>
        <v>0</v>
      </c>
      <c r="AM257" s="56">
        <f t="shared" si="88"/>
        <v>0</v>
      </c>
      <c r="AN257" s="56">
        <f t="shared" si="89"/>
        <v>0</v>
      </c>
      <c r="AO257" s="56">
        <f t="shared" si="90"/>
        <v>0</v>
      </c>
      <c r="AP257" s="56">
        <f t="shared" si="91"/>
        <v>0</v>
      </c>
      <c r="AQ257" s="56">
        <f t="shared" si="92"/>
        <v>0</v>
      </c>
      <c r="AR257" s="86">
        <f t="shared" si="93"/>
        <v>0</v>
      </c>
    </row>
    <row r="258" spans="1:44" x14ac:dyDescent="0.25">
      <c r="A258" s="178"/>
      <c r="B258" s="55" t="str">
        <f>_xlfn.IFNA(VLOOKUP(A258,'Ajánlatkérő(k) adatai'!$B$4:$C$205,2,0),"")</f>
        <v/>
      </c>
      <c r="C258" s="178"/>
      <c r="D258" s="55" t="str">
        <f>_xlfn.IFNA(VLOOKUP(C258,'Számlafizető(k) adatai'!$C$4:$D$203,2,0),"")</f>
        <v/>
      </c>
      <c r="E258" s="55" t="str">
        <f>_xlfn.IFNA(VLOOKUP(C258,'Számlafizető(k) adatai'!$C$4:$M$203,11,0),"")</f>
        <v/>
      </c>
      <c r="F258" s="178"/>
      <c r="G258" s="178"/>
      <c r="H258" s="178"/>
      <c r="I258" s="55" t="str">
        <f>IF(F258="","",VLOOKUP(LEFT(F258,5),'Technikai cellák'!B:C,2,0))</f>
        <v/>
      </c>
      <c r="J258" s="55" t="str">
        <f>IF(F258="","",VLOOKUP(I258,'Technikai cellák'!$C$1:$D$12,2,0))</f>
        <v/>
      </c>
      <c r="K258" s="179"/>
      <c r="L258" s="67" t="str">
        <f t="shared" si="94"/>
        <v/>
      </c>
      <c r="M258" s="68">
        <f t="shared" si="95"/>
        <v>0</v>
      </c>
      <c r="N258" s="66">
        <f t="shared" si="96"/>
        <v>0</v>
      </c>
      <c r="O258" s="152"/>
      <c r="P258" s="172">
        <f t="shared" si="75"/>
        <v>0</v>
      </c>
      <c r="Q258" s="69">
        <f t="shared" si="97"/>
        <v>0</v>
      </c>
      <c r="R258" s="62">
        <f t="shared" si="81"/>
        <v>0</v>
      </c>
      <c r="S258" s="153"/>
      <c r="T258" s="118" t="str">
        <f t="shared" si="76"/>
        <v/>
      </c>
      <c r="U258" s="154"/>
      <c r="V258" s="154"/>
      <c r="W258" s="154"/>
      <c r="X258" s="154"/>
      <c r="Y258" s="154"/>
      <c r="Z258" s="154"/>
      <c r="AA258" s="154"/>
      <c r="AB258" s="154"/>
      <c r="AC258" s="154"/>
      <c r="AD258" s="154"/>
      <c r="AE258" s="154"/>
      <c r="AF258" s="154"/>
      <c r="AG258" s="63">
        <f t="shared" si="82"/>
        <v>0</v>
      </c>
      <c r="AH258" s="56">
        <f t="shared" si="83"/>
        <v>0</v>
      </c>
      <c r="AI258" s="56">
        <f t="shared" si="84"/>
        <v>0</v>
      </c>
      <c r="AJ258" s="56">
        <f t="shared" si="85"/>
        <v>0</v>
      </c>
      <c r="AK258" s="56">
        <f t="shared" si="86"/>
        <v>0</v>
      </c>
      <c r="AL258" s="56">
        <f t="shared" si="87"/>
        <v>0</v>
      </c>
      <c r="AM258" s="56">
        <f t="shared" si="88"/>
        <v>0</v>
      </c>
      <c r="AN258" s="56">
        <f t="shared" si="89"/>
        <v>0</v>
      </c>
      <c r="AO258" s="56">
        <f t="shared" si="90"/>
        <v>0</v>
      </c>
      <c r="AP258" s="56">
        <f t="shared" si="91"/>
        <v>0</v>
      </c>
      <c r="AQ258" s="56">
        <f t="shared" si="92"/>
        <v>0</v>
      </c>
      <c r="AR258" s="86">
        <f t="shared" si="93"/>
        <v>0</v>
      </c>
    </row>
    <row r="259" spans="1:44" x14ac:dyDescent="0.25">
      <c r="A259" s="178"/>
      <c r="B259" s="55" t="str">
        <f>_xlfn.IFNA(VLOOKUP(A259,'Ajánlatkérő(k) adatai'!$B$4:$C$205,2,0),"")</f>
        <v/>
      </c>
      <c r="C259" s="178"/>
      <c r="D259" s="55" t="str">
        <f>_xlfn.IFNA(VLOOKUP(C259,'Számlafizető(k) adatai'!$C$4:$D$203,2,0),"")</f>
        <v/>
      </c>
      <c r="E259" s="55" t="str">
        <f>_xlfn.IFNA(VLOOKUP(C259,'Számlafizető(k) adatai'!$C$4:$M$203,11,0),"")</f>
        <v/>
      </c>
      <c r="F259" s="178"/>
      <c r="G259" s="178"/>
      <c r="H259" s="178"/>
      <c r="I259" s="55" t="str">
        <f>IF(F259="","",VLOOKUP(LEFT(F259,5),'Technikai cellák'!B:C,2,0))</f>
        <v/>
      </c>
      <c r="J259" s="55" t="str">
        <f>IF(F259="","",VLOOKUP(I259,'Technikai cellák'!$C$1:$D$12,2,0))</f>
        <v/>
      </c>
      <c r="K259" s="179"/>
      <c r="L259" s="67" t="str">
        <f t="shared" si="94"/>
        <v/>
      </c>
      <c r="M259" s="68">
        <f t="shared" si="95"/>
        <v>0</v>
      </c>
      <c r="N259" s="66">
        <f t="shared" si="96"/>
        <v>0</v>
      </c>
      <c r="O259" s="152"/>
      <c r="P259" s="172">
        <f t="shared" si="75"/>
        <v>0</v>
      </c>
      <c r="Q259" s="69">
        <f t="shared" si="97"/>
        <v>0</v>
      </c>
      <c r="R259" s="62">
        <f t="shared" si="81"/>
        <v>0</v>
      </c>
      <c r="S259" s="153"/>
      <c r="T259" s="118" t="str">
        <f t="shared" si="76"/>
        <v/>
      </c>
      <c r="U259" s="154"/>
      <c r="V259" s="154"/>
      <c r="W259" s="154"/>
      <c r="X259" s="154"/>
      <c r="Y259" s="154"/>
      <c r="Z259" s="154"/>
      <c r="AA259" s="154"/>
      <c r="AB259" s="154"/>
      <c r="AC259" s="154"/>
      <c r="AD259" s="154"/>
      <c r="AE259" s="154"/>
      <c r="AF259" s="154"/>
      <c r="AG259" s="63">
        <f t="shared" si="82"/>
        <v>0</v>
      </c>
      <c r="AH259" s="56">
        <f t="shared" si="83"/>
        <v>0</v>
      </c>
      <c r="AI259" s="56">
        <f t="shared" si="84"/>
        <v>0</v>
      </c>
      <c r="AJ259" s="56">
        <f t="shared" si="85"/>
        <v>0</v>
      </c>
      <c r="AK259" s="56">
        <f t="shared" si="86"/>
        <v>0</v>
      </c>
      <c r="AL259" s="56">
        <f t="shared" si="87"/>
        <v>0</v>
      </c>
      <c r="AM259" s="56">
        <f t="shared" si="88"/>
        <v>0</v>
      </c>
      <c r="AN259" s="56">
        <f t="shared" si="89"/>
        <v>0</v>
      </c>
      <c r="AO259" s="56">
        <f t="shared" si="90"/>
        <v>0</v>
      </c>
      <c r="AP259" s="56">
        <f t="shared" si="91"/>
        <v>0</v>
      </c>
      <c r="AQ259" s="56">
        <f t="shared" si="92"/>
        <v>0</v>
      </c>
      <c r="AR259" s="86">
        <f t="shared" si="93"/>
        <v>0</v>
      </c>
    </row>
    <row r="260" spans="1:44" x14ac:dyDescent="0.25">
      <c r="A260" s="178"/>
      <c r="B260" s="55" t="str">
        <f>_xlfn.IFNA(VLOOKUP(A260,'Ajánlatkérő(k) adatai'!$B$4:$C$205,2,0),"")</f>
        <v/>
      </c>
      <c r="C260" s="178"/>
      <c r="D260" s="55" t="str">
        <f>_xlfn.IFNA(VLOOKUP(C260,'Számlafizető(k) adatai'!$C$4:$D$203,2,0),"")</f>
        <v/>
      </c>
      <c r="E260" s="55" t="str">
        <f>_xlfn.IFNA(VLOOKUP(C260,'Számlafizető(k) adatai'!$C$4:$M$203,11,0),"")</f>
        <v/>
      </c>
      <c r="F260" s="178"/>
      <c r="G260" s="178"/>
      <c r="H260" s="178"/>
      <c r="I260" s="55" t="str">
        <f>IF(F260="","",VLOOKUP(LEFT(F260,5),'Technikai cellák'!B:C,2,0))</f>
        <v/>
      </c>
      <c r="J260" s="55" t="str">
        <f>IF(F260="","",VLOOKUP(I260,'Technikai cellák'!$C$1:$D$12,2,0))</f>
        <v/>
      </c>
      <c r="K260" s="179"/>
      <c r="L260" s="67" t="str">
        <f t="shared" si="94"/>
        <v/>
      </c>
      <c r="M260" s="68">
        <f t="shared" si="95"/>
        <v>0</v>
      </c>
      <c r="N260" s="66">
        <f t="shared" si="96"/>
        <v>0</v>
      </c>
      <c r="O260" s="152"/>
      <c r="P260" s="172">
        <f t="shared" si="75"/>
        <v>0</v>
      </c>
      <c r="Q260" s="69">
        <f t="shared" si="97"/>
        <v>0</v>
      </c>
      <c r="R260" s="62">
        <f t="shared" si="81"/>
        <v>0</v>
      </c>
      <c r="S260" s="153"/>
      <c r="T260" s="118" t="str">
        <f t="shared" si="76"/>
        <v/>
      </c>
      <c r="U260" s="154"/>
      <c r="V260" s="154"/>
      <c r="W260" s="154"/>
      <c r="X260" s="154"/>
      <c r="Y260" s="154"/>
      <c r="Z260" s="154"/>
      <c r="AA260" s="154"/>
      <c r="AB260" s="154"/>
      <c r="AC260" s="154"/>
      <c r="AD260" s="154"/>
      <c r="AE260" s="154"/>
      <c r="AF260" s="154"/>
      <c r="AG260" s="63">
        <f t="shared" si="82"/>
        <v>0</v>
      </c>
      <c r="AH260" s="56">
        <f t="shared" si="83"/>
        <v>0</v>
      </c>
      <c r="AI260" s="56">
        <f t="shared" si="84"/>
        <v>0</v>
      </c>
      <c r="AJ260" s="56">
        <f t="shared" si="85"/>
        <v>0</v>
      </c>
      <c r="AK260" s="56">
        <f t="shared" si="86"/>
        <v>0</v>
      </c>
      <c r="AL260" s="56">
        <f t="shared" si="87"/>
        <v>0</v>
      </c>
      <c r="AM260" s="56">
        <f t="shared" si="88"/>
        <v>0</v>
      </c>
      <c r="AN260" s="56">
        <f t="shared" si="89"/>
        <v>0</v>
      </c>
      <c r="AO260" s="56">
        <f t="shared" si="90"/>
        <v>0</v>
      </c>
      <c r="AP260" s="56">
        <f t="shared" si="91"/>
        <v>0</v>
      </c>
      <c r="AQ260" s="56">
        <f t="shared" si="92"/>
        <v>0</v>
      </c>
      <c r="AR260" s="86">
        <f t="shared" si="93"/>
        <v>0</v>
      </c>
    </row>
    <row r="261" spans="1:44" x14ac:dyDescent="0.25">
      <c r="A261" s="178"/>
      <c r="B261" s="55" t="str">
        <f>_xlfn.IFNA(VLOOKUP(A261,'Ajánlatkérő(k) adatai'!$B$4:$C$205,2,0),"")</f>
        <v/>
      </c>
      <c r="C261" s="178"/>
      <c r="D261" s="55" t="str">
        <f>_xlfn.IFNA(VLOOKUP(C261,'Számlafizető(k) adatai'!$C$4:$D$203,2,0),"")</f>
        <v/>
      </c>
      <c r="E261" s="55" t="str">
        <f>_xlfn.IFNA(VLOOKUP(C261,'Számlafizető(k) adatai'!$C$4:$M$203,11,0),"")</f>
        <v/>
      </c>
      <c r="F261" s="178"/>
      <c r="G261" s="178"/>
      <c r="H261" s="178"/>
      <c r="I261" s="55" t="str">
        <f>IF(F261="","",VLOOKUP(LEFT(F261,5),'Technikai cellák'!B:C,2,0))</f>
        <v/>
      </c>
      <c r="J261" s="55" t="str">
        <f>IF(F261="","",VLOOKUP(I261,'Technikai cellák'!$C$1:$D$12,2,0))</f>
        <v/>
      </c>
      <c r="K261" s="179"/>
      <c r="L261" s="67" t="str">
        <f t="shared" si="94"/>
        <v/>
      </c>
      <c r="M261" s="68">
        <f t="shared" si="95"/>
        <v>0</v>
      </c>
      <c r="N261" s="66">
        <f t="shared" si="96"/>
        <v>0</v>
      </c>
      <c r="O261" s="152"/>
      <c r="P261" s="172">
        <f t="shared" si="75"/>
        <v>0</v>
      </c>
      <c r="Q261" s="69">
        <f t="shared" si="97"/>
        <v>0</v>
      </c>
      <c r="R261" s="62">
        <f t="shared" ref="R261:R324" si="98">SUM(AG261:AR261)</f>
        <v>0</v>
      </c>
      <c r="S261" s="153"/>
      <c r="T261" s="118" t="str">
        <f t="shared" si="76"/>
        <v/>
      </c>
      <c r="U261" s="154"/>
      <c r="V261" s="154"/>
      <c r="W261" s="154"/>
      <c r="X261" s="154"/>
      <c r="Y261" s="154"/>
      <c r="Z261" s="154"/>
      <c r="AA261" s="154"/>
      <c r="AB261" s="154"/>
      <c r="AC261" s="154"/>
      <c r="AD261" s="154"/>
      <c r="AE261" s="154"/>
      <c r="AF261" s="154"/>
      <c r="AG261" s="63">
        <f t="shared" ref="AG261:AG324" si="99">ROUND((U261*$C$7)/$C$8,0)</f>
        <v>0</v>
      </c>
      <c r="AH261" s="56">
        <f t="shared" ref="AH261:AH324" si="100">ROUND((V261*$C$7)/$C$8,0)</f>
        <v>0</v>
      </c>
      <c r="AI261" s="56">
        <f t="shared" ref="AI261:AI324" si="101">ROUND((W261*$C$7)/$C$8,0)</f>
        <v>0</v>
      </c>
      <c r="AJ261" s="56">
        <f t="shared" ref="AJ261:AJ324" si="102">ROUND((X261*$C$7)/$C$8,0)</f>
        <v>0</v>
      </c>
      <c r="AK261" s="56">
        <f t="shared" ref="AK261:AK324" si="103">ROUND((Y261*$C$7)/$C$8,0)</f>
        <v>0</v>
      </c>
      <c r="AL261" s="56">
        <f t="shared" ref="AL261:AL324" si="104">ROUND((Z261*$C$7)/$C$8,0)</f>
        <v>0</v>
      </c>
      <c r="AM261" s="56">
        <f t="shared" ref="AM261:AM324" si="105">ROUND((AA261*$C$7)/$C$8,0)</f>
        <v>0</v>
      </c>
      <c r="AN261" s="56">
        <f t="shared" ref="AN261:AN324" si="106">ROUND((AB261*$C$7)/$C$8,0)</f>
        <v>0</v>
      </c>
      <c r="AO261" s="56">
        <f t="shared" ref="AO261:AO324" si="107">ROUND((AC261*$C$7)/$C$8,0)</f>
        <v>0</v>
      </c>
      <c r="AP261" s="56">
        <f t="shared" ref="AP261:AP324" si="108">ROUND((AD261*$C$7)/$C$8,0)</f>
        <v>0</v>
      </c>
      <c r="AQ261" s="56">
        <f t="shared" ref="AQ261:AQ324" si="109">ROUND((AE261*$C$7)/$C$8,0)</f>
        <v>0</v>
      </c>
      <c r="AR261" s="86">
        <f t="shared" ref="AR261:AR324" si="110">ROUND((AF261*$C$7)/$C$8,0)</f>
        <v>0</v>
      </c>
    </row>
    <row r="262" spans="1:44" x14ac:dyDescent="0.25">
      <c r="A262" s="178"/>
      <c r="B262" s="55" t="str">
        <f>_xlfn.IFNA(VLOOKUP(A262,'Ajánlatkérő(k) adatai'!$B$4:$C$205,2,0),"")</f>
        <v/>
      </c>
      <c r="C262" s="178"/>
      <c r="D262" s="55" t="str">
        <f>_xlfn.IFNA(VLOOKUP(C262,'Számlafizető(k) adatai'!$C$4:$D$203,2,0),"")</f>
        <v/>
      </c>
      <c r="E262" s="55" t="str">
        <f>_xlfn.IFNA(VLOOKUP(C262,'Számlafizető(k) adatai'!$C$4:$M$203,11,0),"")</f>
        <v/>
      </c>
      <c r="F262" s="178"/>
      <c r="G262" s="178"/>
      <c r="H262" s="178"/>
      <c r="I262" s="55" t="str">
        <f>IF(F262="","",VLOOKUP(LEFT(F262,5),'Technikai cellák'!B:C,2,0))</f>
        <v/>
      </c>
      <c r="J262" s="55" t="str">
        <f>IF(F262="","",VLOOKUP(I262,'Technikai cellák'!$C$1:$D$12,2,0))</f>
        <v/>
      </c>
      <c r="K262" s="179"/>
      <c r="L262" s="67" t="str">
        <f t="shared" si="94"/>
        <v/>
      </c>
      <c r="M262" s="68">
        <f t="shared" si="95"/>
        <v>0</v>
      </c>
      <c r="N262" s="66">
        <f t="shared" si="96"/>
        <v>0</v>
      </c>
      <c r="O262" s="152"/>
      <c r="P262" s="172">
        <f t="shared" si="75"/>
        <v>0</v>
      </c>
      <c r="Q262" s="69">
        <f t="shared" si="97"/>
        <v>0</v>
      </c>
      <c r="R262" s="62">
        <f t="shared" si="98"/>
        <v>0</v>
      </c>
      <c r="S262" s="153"/>
      <c r="T262" s="118" t="str">
        <f t="shared" si="76"/>
        <v/>
      </c>
      <c r="U262" s="154"/>
      <c r="V262" s="154"/>
      <c r="W262" s="154"/>
      <c r="X262" s="154"/>
      <c r="Y262" s="154"/>
      <c r="Z262" s="154"/>
      <c r="AA262" s="154"/>
      <c r="AB262" s="154"/>
      <c r="AC262" s="154"/>
      <c r="AD262" s="154"/>
      <c r="AE262" s="154"/>
      <c r="AF262" s="154"/>
      <c r="AG262" s="63">
        <f t="shared" si="99"/>
        <v>0</v>
      </c>
      <c r="AH262" s="56">
        <f t="shared" si="100"/>
        <v>0</v>
      </c>
      <c r="AI262" s="56">
        <f t="shared" si="101"/>
        <v>0</v>
      </c>
      <c r="AJ262" s="56">
        <f t="shared" si="102"/>
        <v>0</v>
      </c>
      <c r="AK262" s="56">
        <f t="shared" si="103"/>
        <v>0</v>
      </c>
      <c r="AL262" s="56">
        <f t="shared" si="104"/>
        <v>0</v>
      </c>
      <c r="AM262" s="56">
        <f t="shared" si="105"/>
        <v>0</v>
      </c>
      <c r="AN262" s="56">
        <f t="shared" si="106"/>
        <v>0</v>
      </c>
      <c r="AO262" s="56">
        <f t="shared" si="107"/>
        <v>0</v>
      </c>
      <c r="AP262" s="56">
        <f t="shared" si="108"/>
        <v>0</v>
      </c>
      <c r="AQ262" s="56">
        <f t="shared" si="109"/>
        <v>0</v>
      </c>
      <c r="AR262" s="86">
        <f t="shared" si="110"/>
        <v>0</v>
      </c>
    </row>
    <row r="263" spans="1:44" x14ac:dyDescent="0.25">
      <c r="A263" s="178"/>
      <c r="B263" s="55" t="str">
        <f>_xlfn.IFNA(VLOOKUP(A263,'Ajánlatkérő(k) adatai'!$B$4:$C$205,2,0),"")</f>
        <v/>
      </c>
      <c r="C263" s="178"/>
      <c r="D263" s="55" t="str">
        <f>_xlfn.IFNA(VLOOKUP(C263,'Számlafizető(k) adatai'!$C$4:$D$203,2,0),"")</f>
        <v/>
      </c>
      <c r="E263" s="55" t="str">
        <f>_xlfn.IFNA(VLOOKUP(C263,'Számlafizető(k) adatai'!$C$4:$M$203,11,0),"")</f>
        <v/>
      </c>
      <c r="F263" s="178"/>
      <c r="G263" s="178"/>
      <c r="H263" s="178"/>
      <c r="I263" s="55" t="str">
        <f>IF(F263="","",VLOOKUP(LEFT(F263,5),'Technikai cellák'!B:C,2,0))</f>
        <v/>
      </c>
      <c r="J263" s="55" t="str">
        <f>IF(F263="","",VLOOKUP(I263,'Technikai cellák'!$C$1:$D$12,2,0))</f>
        <v/>
      </c>
      <c r="K263" s="179"/>
      <c r="L263" s="67" t="str">
        <f t="shared" si="94"/>
        <v/>
      </c>
      <c r="M263" s="68">
        <f t="shared" si="95"/>
        <v>0</v>
      </c>
      <c r="N263" s="66">
        <f t="shared" si="96"/>
        <v>0</v>
      </c>
      <c r="O263" s="152"/>
      <c r="P263" s="172">
        <f t="shared" si="75"/>
        <v>0</v>
      </c>
      <c r="Q263" s="69">
        <f t="shared" si="97"/>
        <v>0</v>
      </c>
      <c r="R263" s="62">
        <f t="shared" si="98"/>
        <v>0</v>
      </c>
      <c r="S263" s="153"/>
      <c r="T263" s="118" t="str">
        <f t="shared" si="76"/>
        <v/>
      </c>
      <c r="U263" s="154"/>
      <c r="V263" s="154"/>
      <c r="W263" s="154"/>
      <c r="X263" s="154"/>
      <c r="Y263" s="154"/>
      <c r="Z263" s="154"/>
      <c r="AA263" s="154"/>
      <c r="AB263" s="154"/>
      <c r="AC263" s="154"/>
      <c r="AD263" s="154"/>
      <c r="AE263" s="154"/>
      <c r="AF263" s="154"/>
      <c r="AG263" s="63">
        <f t="shared" si="99"/>
        <v>0</v>
      </c>
      <c r="AH263" s="56">
        <f t="shared" si="100"/>
        <v>0</v>
      </c>
      <c r="AI263" s="56">
        <f t="shared" si="101"/>
        <v>0</v>
      </c>
      <c r="AJ263" s="56">
        <f t="shared" si="102"/>
        <v>0</v>
      </c>
      <c r="AK263" s="56">
        <f t="shared" si="103"/>
        <v>0</v>
      </c>
      <c r="AL263" s="56">
        <f t="shared" si="104"/>
        <v>0</v>
      </c>
      <c r="AM263" s="56">
        <f t="shared" si="105"/>
        <v>0</v>
      </c>
      <c r="AN263" s="56">
        <f t="shared" si="106"/>
        <v>0</v>
      </c>
      <c r="AO263" s="56">
        <f t="shared" si="107"/>
        <v>0</v>
      </c>
      <c r="AP263" s="56">
        <f t="shared" si="108"/>
        <v>0</v>
      </c>
      <c r="AQ263" s="56">
        <f t="shared" si="109"/>
        <v>0</v>
      </c>
      <c r="AR263" s="86">
        <f t="shared" si="110"/>
        <v>0</v>
      </c>
    </row>
    <row r="264" spans="1:44" x14ac:dyDescent="0.25">
      <c r="A264" s="178"/>
      <c r="B264" s="55" t="str">
        <f>_xlfn.IFNA(VLOOKUP(A264,'Ajánlatkérő(k) adatai'!$B$4:$C$205,2,0),"")</f>
        <v/>
      </c>
      <c r="C264" s="178"/>
      <c r="D264" s="55" t="str">
        <f>_xlfn.IFNA(VLOOKUP(C264,'Számlafizető(k) adatai'!$C$4:$D$203,2,0),"")</f>
        <v/>
      </c>
      <c r="E264" s="55" t="str">
        <f>_xlfn.IFNA(VLOOKUP(C264,'Számlafizető(k) adatai'!$C$4:$M$203,11,0),"")</f>
        <v/>
      </c>
      <c r="F264" s="178"/>
      <c r="G264" s="178"/>
      <c r="H264" s="178"/>
      <c r="I264" s="55" t="str">
        <f>IF(F264="","",VLOOKUP(LEFT(F264,5),'Technikai cellák'!B:C,2,0))</f>
        <v/>
      </c>
      <c r="J264" s="55" t="str">
        <f>IF(F264="","",VLOOKUP(I264,'Technikai cellák'!$C$1:$D$12,2,0))</f>
        <v/>
      </c>
      <c r="K264" s="179"/>
      <c r="L264" s="67" t="str">
        <f t="shared" si="94"/>
        <v/>
      </c>
      <c r="M264" s="68">
        <f t="shared" si="95"/>
        <v>0</v>
      </c>
      <c r="N264" s="66">
        <f t="shared" si="96"/>
        <v>0</v>
      </c>
      <c r="O264" s="152"/>
      <c r="P264" s="172">
        <f t="shared" si="75"/>
        <v>0</v>
      </c>
      <c r="Q264" s="69">
        <f t="shared" si="97"/>
        <v>0</v>
      </c>
      <c r="R264" s="62">
        <f t="shared" si="98"/>
        <v>0</v>
      </c>
      <c r="S264" s="153"/>
      <c r="T264" s="118" t="str">
        <f t="shared" si="76"/>
        <v/>
      </c>
      <c r="U264" s="154"/>
      <c r="V264" s="154"/>
      <c r="W264" s="154"/>
      <c r="X264" s="154"/>
      <c r="Y264" s="154"/>
      <c r="Z264" s="154"/>
      <c r="AA264" s="154"/>
      <c r="AB264" s="154"/>
      <c r="AC264" s="154"/>
      <c r="AD264" s="154"/>
      <c r="AE264" s="154"/>
      <c r="AF264" s="154"/>
      <c r="AG264" s="63">
        <f t="shared" si="99"/>
        <v>0</v>
      </c>
      <c r="AH264" s="56">
        <f t="shared" si="100"/>
        <v>0</v>
      </c>
      <c r="AI264" s="56">
        <f t="shared" si="101"/>
        <v>0</v>
      </c>
      <c r="AJ264" s="56">
        <f t="shared" si="102"/>
        <v>0</v>
      </c>
      <c r="AK264" s="56">
        <f t="shared" si="103"/>
        <v>0</v>
      </c>
      <c r="AL264" s="56">
        <f t="shared" si="104"/>
        <v>0</v>
      </c>
      <c r="AM264" s="56">
        <f t="shared" si="105"/>
        <v>0</v>
      </c>
      <c r="AN264" s="56">
        <f t="shared" si="106"/>
        <v>0</v>
      </c>
      <c r="AO264" s="56">
        <f t="shared" si="107"/>
        <v>0</v>
      </c>
      <c r="AP264" s="56">
        <f t="shared" si="108"/>
        <v>0</v>
      </c>
      <c r="AQ264" s="56">
        <f t="shared" si="109"/>
        <v>0</v>
      </c>
      <c r="AR264" s="86">
        <f t="shared" si="110"/>
        <v>0</v>
      </c>
    </row>
    <row r="265" spans="1:44" x14ac:dyDescent="0.25">
      <c r="A265" s="178"/>
      <c r="B265" s="55" t="str">
        <f>_xlfn.IFNA(VLOOKUP(A265,'Ajánlatkérő(k) adatai'!$B$4:$C$205,2,0),"")</f>
        <v/>
      </c>
      <c r="C265" s="178"/>
      <c r="D265" s="55" t="str">
        <f>_xlfn.IFNA(VLOOKUP(C265,'Számlafizető(k) adatai'!$C$4:$D$203,2,0),"")</f>
        <v/>
      </c>
      <c r="E265" s="55" t="str">
        <f>_xlfn.IFNA(VLOOKUP(C265,'Számlafizető(k) adatai'!$C$4:$M$203,11,0),"")</f>
        <v/>
      </c>
      <c r="F265" s="178"/>
      <c r="G265" s="178"/>
      <c r="H265" s="178"/>
      <c r="I265" s="55" t="str">
        <f>IF(F265="","",VLOOKUP(LEFT(F265,5),'Technikai cellák'!B:C,2,0))</f>
        <v/>
      </c>
      <c r="J265" s="55" t="str">
        <f>IF(F265="","",VLOOKUP(I265,'Technikai cellák'!$C$1:$D$12,2,0))</f>
        <v/>
      </c>
      <c r="K265" s="179"/>
      <c r="L265" s="67" t="str">
        <f t="shared" si="94"/>
        <v/>
      </c>
      <c r="M265" s="68">
        <f t="shared" si="95"/>
        <v>0</v>
      </c>
      <c r="N265" s="66">
        <f t="shared" si="96"/>
        <v>0</v>
      </c>
      <c r="O265" s="152"/>
      <c r="P265" s="172">
        <f t="shared" si="75"/>
        <v>0</v>
      </c>
      <c r="Q265" s="69">
        <f t="shared" si="97"/>
        <v>0</v>
      </c>
      <c r="R265" s="62">
        <f t="shared" si="98"/>
        <v>0</v>
      </c>
      <c r="S265" s="153"/>
      <c r="T265" s="118" t="str">
        <f t="shared" si="76"/>
        <v/>
      </c>
      <c r="U265" s="154"/>
      <c r="V265" s="154"/>
      <c r="W265" s="154"/>
      <c r="X265" s="154"/>
      <c r="Y265" s="154"/>
      <c r="Z265" s="154"/>
      <c r="AA265" s="154"/>
      <c r="AB265" s="154"/>
      <c r="AC265" s="154"/>
      <c r="AD265" s="154"/>
      <c r="AE265" s="154"/>
      <c r="AF265" s="154"/>
      <c r="AG265" s="63">
        <f t="shared" si="99"/>
        <v>0</v>
      </c>
      <c r="AH265" s="56">
        <f t="shared" si="100"/>
        <v>0</v>
      </c>
      <c r="AI265" s="56">
        <f t="shared" si="101"/>
        <v>0</v>
      </c>
      <c r="AJ265" s="56">
        <f t="shared" si="102"/>
        <v>0</v>
      </c>
      <c r="AK265" s="56">
        <f t="shared" si="103"/>
        <v>0</v>
      </c>
      <c r="AL265" s="56">
        <f t="shared" si="104"/>
        <v>0</v>
      </c>
      <c r="AM265" s="56">
        <f t="shared" si="105"/>
        <v>0</v>
      </c>
      <c r="AN265" s="56">
        <f t="shared" si="106"/>
        <v>0</v>
      </c>
      <c r="AO265" s="56">
        <f t="shared" si="107"/>
        <v>0</v>
      </c>
      <c r="AP265" s="56">
        <f t="shared" si="108"/>
        <v>0</v>
      </c>
      <c r="AQ265" s="56">
        <f t="shared" si="109"/>
        <v>0</v>
      </c>
      <c r="AR265" s="86">
        <f t="shared" si="110"/>
        <v>0</v>
      </c>
    </row>
    <row r="266" spans="1:44" x14ac:dyDescent="0.25">
      <c r="A266" s="178"/>
      <c r="B266" s="55" t="str">
        <f>_xlfn.IFNA(VLOOKUP(A266,'Ajánlatkérő(k) adatai'!$B$4:$C$205,2,0),"")</f>
        <v/>
      </c>
      <c r="C266" s="178"/>
      <c r="D266" s="55" t="str">
        <f>_xlfn.IFNA(VLOOKUP(C266,'Számlafizető(k) adatai'!$C$4:$D$203,2,0),"")</f>
        <v/>
      </c>
      <c r="E266" s="55" t="str">
        <f>_xlfn.IFNA(VLOOKUP(C266,'Számlafizető(k) adatai'!$C$4:$M$203,11,0),"")</f>
        <v/>
      </c>
      <c r="F266" s="178"/>
      <c r="G266" s="178"/>
      <c r="H266" s="178"/>
      <c r="I266" s="55" t="str">
        <f>IF(F266="","",VLOOKUP(LEFT(F266,5),'Technikai cellák'!B:C,2,0))</f>
        <v/>
      </c>
      <c r="J266" s="55" t="str">
        <f>IF(F266="","",VLOOKUP(I266,'Technikai cellák'!$C$1:$D$12,2,0))</f>
        <v/>
      </c>
      <c r="K266" s="179"/>
      <c r="L266" s="67" t="str">
        <f t="shared" si="94"/>
        <v/>
      </c>
      <c r="M266" s="68">
        <f t="shared" si="95"/>
        <v>0</v>
      </c>
      <c r="N266" s="66">
        <f t="shared" si="96"/>
        <v>0</v>
      </c>
      <c r="O266" s="152"/>
      <c r="P266" s="172">
        <f t="shared" si="75"/>
        <v>0</v>
      </c>
      <c r="Q266" s="69">
        <f t="shared" si="97"/>
        <v>0</v>
      </c>
      <c r="R266" s="62">
        <f t="shared" si="98"/>
        <v>0</v>
      </c>
      <c r="S266" s="153"/>
      <c r="T266" s="118" t="str">
        <f t="shared" si="76"/>
        <v/>
      </c>
      <c r="U266" s="154"/>
      <c r="V266" s="154"/>
      <c r="W266" s="154"/>
      <c r="X266" s="154"/>
      <c r="Y266" s="154"/>
      <c r="Z266" s="154"/>
      <c r="AA266" s="154"/>
      <c r="AB266" s="154"/>
      <c r="AC266" s="154"/>
      <c r="AD266" s="154"/>
      <c r="AE266" s="154"/>
      <c r="AF266" s="154"/>
      <c r="AG266" s="63">
        <f t="shared" si="99"/>
        <v>0</v>
      </c>
      <c r="AH266" s="56">
        <f t="shared" si="100"/>
        <v>0</v>
      </c>
      <c r="AI266" s="56">
        <f t="shared" si="101"/>
        <v>0</v>
      </c>
      <c r="AJ266" s="56">
        <f t="shared" si="102"/>
        <v>0</v>
      </c>
      <c r="AK266" s="56">
        <f t="shared" si="103"/>
        <v>0</v>
      </c>
      <c r="AL266" s="56">
        <f t="shared" si="104"/>
        <v>0</v>
      </c>
      <c r="AM266" s="56">
        <f t="shared" si="105"/>
        <v>0</v>
      </c>
      <c r="AN266" s="56">
        <f t="shared" si="106"/>
        <v>0</v>
      </c>
      <c r="AO266" s="56">
        <f t="shared" si="107"/>
        <v>0</v>
      </c>
      <c r="AP266" s="56">
        <f t="shared" si="108"/>
        <v>0</v>
      </c>
      <c r="AQ266" s="56">
        <f t="shared" si="109"/>
        <v>0</v>
      </c>
      <c r="AR266" s="86">
        <f t="shared" si="110"/>
        <v>0</v>
      </c>
    </row>
    <row r="267" spans="1:44" x14ac:dyDescent="0.25">
      <c r="A267" s="178"/>
      <c r="B267" s="55" t="str">
        <f>_xlfn.IFNA(VLOOKUP(A267,'Ajánlatkérő(k) adatai'!$B$4:$C$205,2,0),"")</f>
        <v/>
      </c>
      <c r="C267" s="178"/>
      <c r="D267" s="55" t="str">
        <f>_xlfn.IFNA(VLOOKUP(C267,'Számlafizető(k) adatai'!$C$4:$D$203,2,0),"")</f>
        <v/>
      </c>
      <c r="E267" s="55" t="str">
        <f>_xlfn.IFNA(VLOOKUP(C267,'Számlafizető(k) adatai'!$C$4:$M$203,11,0),"")</f>
        <v/>
      </c>
      <c r="F267" s="178"/>
      <c r="G267" s="178"/>
      <c r="H267" s="178"/>
      <c r="I267" s="55" t="str">
        <f>IF(F267="","",VLOOKUP(LEFT(F267,5),'Technikai cellák'!B:C,2,0))</f>
        <v/>
      </c>
      <c r="J267" s="55" t="str">
        <f>IF(F267="","",VLOOKUP(I267,'Technikai cellák'!$C$1:$D$12,2,0))</f>
        <v/>
      </c>
      <c r="K267" s="179"/>
      <c r="L267" s="67" t="str">
        <f t="shared" si="94"/>
        <v/>
      </c>
      <c r="M267" s="68">
        <f t="shared" si="95"/>
        <v>0</v>
      </c>
      <c r="N267" s="66">
        <f t="shared" si="96"/>
        <v>0</v>
      </c>
      <c r="O267" s="152"/>
      <c r="P267" s="172">
        <f t="shared" si="75"/>
        <v>0</v>
      </c>
      <c r="Q267" s="69">
        <f t="shared" si="97"/>
        <v>0</v>
      </c>
      <c r="R267" s="62">
        <f t="shared" si="98"/>
        <v>0</v>
      </c>
      <c r="S267" s="153"/>
      <c r="T267" s="118" t="str">
        <f t="shared" si="76"/>
        <v/>
      </c>
      <c r="U267" s="154"/>
      <c r="V267" s="154"/>
      <c r="W267" s="154"/>
      <c r="X267" s="154"/>
      <c r="Y267" s="154"/>
      <c r="Z267" s="154"/>
      <c r="AA267" s="154"/>
      <c r="AB267" s="154"/>
      <c r="AC267" s="154"/>
      <c r="AD267" s="154"/>
      <c r="AE267" s="154"/>
      <c r="AF267" s="154"/>
      <c r="AG267" s="63">
        <f t="shared" si="99"/>
        <v>0</v>
      </c>
      <c r="AH267" s="56">
        <f t="shared" si="100"/>
        <v>0</v>
      </c>
      <c r="AI267" s="56">
        <f t="shared" si="101"/>
        <v>0</v>
      </c>
      <c r="AJ267" s="56">
        <f t="shared" si="102"/>
        <v>0</v>
      </c>
      <c r="AK267" s="56">
        <f t="shared" si="103"/>
        <v>0</v>
      </c>
      <c r="AL267" s="56">
        <f t="shared" si="104"/>
        <v>0</v>
      </c>
      <c r="AM267" s="56">
        <f t="shared" si="105"/>
        <v>0</v>
      </c>
      <c r="AN267" s="56">
        <f t="shared" si="106"/>
        <v>0</v>
      </c>
      <c r="AO267" s="56">
        <f t="shared" si="107"/>
        <v>0</v>
      </c>
      <c r="AP267" s="56">
        <f t="shared" si="108"/>
        <v>0</v>
      </c>
      <c r="AQ267" s="56">
        <f t="shared" si="109"/>
        <v>0</v>
      </c>
      <c r="AR267" s="86">
        <f t="shared" si="110"/>
        <v>0</v>
      </c>
    </row>
    <row r="268" spans="1:44" x14ac:dyDescent="0.25">
      <c r="A268" s="178"/>
      <c r="B268" s="55" t="str">
        <f>_xlfn.IFNA(VLOOKUP(A268,'Ajánlatkérő(k) adatai'!$B$4:$C$205,2,0),"")</f>
        <v/>
      </c>
      <c r="C268" s="178"/>
      <c r="D268" s="55" t="str">
        <f>_xlfn.IFNA(VLOOKUP(C268,'Számlafizető(k) adatai'!$C$4:$D$203,2,0),"")</f>
        <v/>
      </c>
      <c r="E268" s="55" t="str">
        <f>_xlfn.IFNA(VLOOKUP(C268,'Számlafizető(k) adatai'!$C$4:$M$203,11,0),"")</f>
        <v/>
      </c>
      <c r="F268" s="178"/>
      <c r="G268" s="178"/>
      <c r="H268" s="178"/>
      <c r="I268" s="55" t="str">
        <f>IF(F268="","",VLOOKUP(LEFT(F268,5),'Technikai cellák'!B:C,2,0))</f>
        <v/>
      </c>
      <c r="J268" s="55" t="str">
        <f>IF(F268="","",VLOOKUP(I268,'Technikai cellák'!$C$1:$D$12,2,0))</f>
        <v/>
      </c>
      <c r="K268" s="179"/>
      <c r="L268" s="67" t="str">
        <f t="shared" si="94"/>
        <v/>
      </c>
      <c r="M268" s="68">
        <f t="shared" si="95"/>
        <v>0</v>
      </c>
      <c r="N268" s="66">
        <f t="shared" si="96"/>
        <v>0</v>
      </c>
      <c r="O268" s="152"/>
      <c r="P268" s="172">
        <f t="shared" si="75"/>
        <v>0</v>
      </c>
      <c r="Q268" s="69">
        <f t="shared" si="97"/>
        <v>0</v>
      </c>
      <c r="R268" s="62">
        <f t="shared" si="98"/>
        <v>0</v>
      </c>
      <c r="S268" s="153"/>
      <c r="T268" s="118" t="str">
        <f t="shared" si="76"/>
        <v/>
      </c>
      <c r="U268" s="154"/>
      <c r="V268" s="154"/>
      <c r="W268" s="154"/>
      <c r="X268" s="154"/>
      <c r="Y268" s="154"/>
      <c r="Z268" s="154"/>
      <c r="AA268" s="154"/>
      <c r="AB268" s="154"/>
      <c r="AC268" s="154"/>
      <c r="AD268" s="154"/>
      <c r="AE268" s="154"/>
      <c r="AF268" s="154"/>
      <c r="AG268" s="63">
        <f t="shared" si="99"/>
        <v>0</v>
      </c>
      <c r="AH268" s="56">
        <f t="shared" si="100"/>
        <v>0</v>
      </c>
      <c r="AI268" s="56">
        <f t="shared" si="101"/>
        <v>0</v>
      </c>
      <c r="AJ268" s="56">
        <f t="shared" si="102"/>
        <v>0</v>
      </c>
      <c r="AK268" s="56">
        <f t="shared" si="103"/>
        <v>0</v>
      </c>
      <c r="AL268" s="56">
        <f t="shared" si="104"/>
        <v>0</v>
      </c>
      <c r="AM268" s="56">
        <f t="shared" si="105"/>
        <v>0</v>
      </c>
      <c r="AN268" s="56">
        <f t="shared" si="106"/>
        <v>0</v>
      </c>
      <c r="AO268" s="56">
        <f t="shared" si="107"/>
        <v>0</v>
      </c>
      <c r="AP268" s="56">
        <f t="shared" si="108"/>
        <v>0</v>
      </c>
      <c r="AQ268" s="56">
        <f t="shared" si="109"/>
        <v>0</v>
      </c>
      <c r="AR268" s="86">
        <f t="shared" si="110"/>
        <v>0</v>
      </c>
    </row>
    <row r="269" spans="1:44" x14ac:dyDescent="0.25">
      <c r="A269" s="178"/>
      <c r="B269" s="55" t="str">
        <f>_xlfn.IFNA(VLOOKUP(A269,'Ajánlatkérő(k) adatai'!$B$4:$C$205,2,0),"")</f>
        <v/>
      </c>
      <c r="C269" s="178"/>
      <c r="D269" s="55" t="str">
        <f>_xlfn.IFNA(VLOOKUP(C269,'Számlafizető(k) adatai'!$C$4:$D$203,2,0),"")</f>
        <v/>
      </c>
      <c r="E269" s="55" t="str">
        <f>_xlfn.IFNA(VLOOKUP(C269,'Számlafizető(k) adatai'!$C$4:$M$203,11,0),"")</f>
        <v/>
      </c>
      <c r="F269" s="178"/>
      <c r="G269" s="178"/>
      <c r="H269" s="178"/>
      <c r="I269" s="55" t="str">
        <f>IF(F269="","",VLOOKUP(LEFT(F269,5),'Technikai cellák'!B:C,2,0))</f>
        <v/>
      </c>
      <c r="J269" s="55" t="str">
        <f>IF(F269="","",VLOOKUP(I269,'Technikai cellák'!$C$1:$D$12,2,0))</f>
        <v/>
      </c>
      <c r="K269" s="179"/>
      <c r="L269" s="67" t="str">
        <f t="shared" si="94"/>
        <v/>
      </c>
      <c r="M269" s="68">
        <f t="shared" si="95"/>
        <v>0</v>
      </c>
      <c r="N269" s="66">
        <f t="shared" si="96"/>
        <v>0</v>
      </c>
      <c r="O269" s="152"/>
      <c r="P269" s="172">
        <f t="shared" si="75"/>
        <v>0</v>
      </c>
      <c r="Q269" s="69">
        <f t="shared" si="97"/>
        <v>0</v>
      </c>
      <c r="R269" s="62">
        <f t="shared" si="98"/>
        <v>0</v>
      </c>
      <c r="S269" s="153"/>
      <c r="T269" s="118" t="str">
        <f t="shared" si="76"/>
        <v/>
      </c>
      <c r="U269" s="154"/>
      <c r="V269" s="154"/>
      <c r="W269" s="154"/>
      <c r="X269" s="154"/>
      <c r="Y269" s="154"/>
      <c r="Z269" s="154"/>
      <c r="AA269" s="154"/>
      <c r="AB269" s="154"/>
      <c r="AC269" s="154"/>
      <c r="AD269" s="154"/>
      <c r="AE269" s="154"/>
      <c r="AF269" s="154"/>
      <c r="AG269" s="63">
        <f t="shared" si="99"/>
        <v>0</v>
      </c>
      <c r="AH269" s="56">
        <f t="shared" si="100"/>
        <v>0</v>
      </c>
      <c r="AI269" s="56">
        <f t="shared" si="101"/>
        <v>0</v>
      </c>
      <c r="AJ269" s="56">
        <f t="shared" si="102"/>
        <v>0</v>
      </c>
      <c r="AK269" s="56">
        <f t="shared" si="103"/>
        <v>0</v>
      </c>
      <c r="AL269" s="56">
        <f t="shared" si="104"/>
        <v>0</v>
      </c>
      <c r="AM269" s="56">
        <f t="shared" si="105"/>
        <v>0</v>
      </c>
      <c r="AN269" s="56">
        <f t="shared" si="106"/>
        <v>0</v>
      </c>
      <c r="AO269" s="56">
        <f t="shared" si="107"/>
        <v>0</v>
      </c>
      <c r="AP269" s="56">
        <f t="shared" si="108"/>
        <v>0</v>
      </c>
      <c r="AQ269" s="56">
        <f t="shared" si="109"/>
        <v>0</v>
      </c>
      <c r="AR269" s="86">
        <f t="shared" si="110"/>
        <v>0</v>
      </c>
    </row>
    <row r="270" spans="1:44" x14ac:dyDescent="0.25">
      <c r="A270" s="178"/>
      <c r="B270" s="55" t="str">
        <f>_xlfn.IFNA(VLOOKUP(A270,'Ajánlatkérő(k) adatai'!$B$4:$C$205,2,0),"")</f>
        <v/>
      </c>
      <c r="C270" s="178"/>
      <c r="D270" s="55" t="str">
        <f>_xlfn.IFNA(VLOOKUP(C270,'Számlafizető(k) adatai'!$C$4:$D$203,2,0),"")</f>
        <v/>
      </c>
      <c r="E270" s="55" t="str">
        <f>_xlfn.IFNA(VLOOKUP(C270,'Számlafizető(k) adatai'!$C$4:$M$203,11,0),"")</f>
        <v/>
      </c>
      <c r="F270" s="178"/>
      <c r="G270" s="178"/>
      <c r="H270" s="178"/>
      <c r="I270" s="55" t="str">
        <f>IF(F270="","",VLOOKUP(LEFT(F270,5),'Technikai cellák'!B:C,2,0))</f>
        <v/>
      </c>
      <c r="J270" s="55" t="str">
        <f>IF(F270="","",VLOOKUP(I270,'Technikai cellák'!$C$1:$D$12,2,0))</f>
        <v/>
      </c>
      <c r="K270" s="179"/>
      <c r="L270" s="67" t="str">
        <f t="shared" si="94"/>
        <v/>
      </c>
      <c r="M270" s="68">
        <f t="shared" si="95"/>
        <v>0</v>
      </c>
      <c r="N270" s="66">
        <f t="shared" si="96"/>
        <v>0</v>
      </c>
      <c r="O270" s="152"/>
      <c r="P270" s="172">
        <f t="shared" si="75"/>
        <v>0</v>
      </c>
      <c r="Q270" s="69">
        <f t="shared" si="97"/>
        <v>0</v>
      </c>
      <c r="R270" s="62">
        <f t="shared" si="98"/>
        <v>0</v>
      </c>
      <c r="S270" s="153"/>
      <c r="T270" s="118" t="str">
        <f t="shared" si="76"/>
        <v/>
      </c>
      <c r="U270" s="154"/>
      <c r="V270" s="154"/>
      <c r="W270" s="154"/>
      <c r="X270" s="154"/>
      <c r="Y270" s="154"/>
      <c r="Z270" s="154"/>
      <c r="AA270" s="154"/>
      <c r="AB270" s="154"/>
      <c r="AC270" s="154"/>
      <c r="AD270" s="154"/>
      <c r="AE270" s="154"/>
      <c r="AF270" s="154"/>
      <c r="AG270" s="63">
        <f t="shared" si="99"/>
        <v>0</v>
      </c>
      <c r="AH270" s="56">
        <f t="shared" si="100"/>
        <v>0</v>
      </c>
      <c r="AI270" s="56">
        <f t="shared" si="101"/>
        <v>0</v>
      </c>
      <c r="AJ270" s="56">
        <f t="shared" si="102"/>
        <v>0</v>
      </c>
      <c r="AK270" s="56">
        <f t="shared" si="103"/>
        <v>0</v>
      </c>
      <c r="AL270" s="56">
        <f t="shared" si="104"/>
        <v>0</v>
      </c>
      <c r="AM270" s="56">
        <f t="shared" si="105"/>
        <v>0</v>
      </c>
      <c r="AN270" s="56">
        <f t="shared" si="106"/>
        <v>0</v>
      </c>
      <c r="AO270" s="56">
        <f t="shared" si="107"/>
        <v>0</v>
      </c>
      <c r="AP270" s="56">
        <f t="shared" si="108"/>
        <v>0</v>
      </c>
      <c r="AQ270" s="56">
        <f t="shared" si="109"/>
        <v>0</v>
      </c>
      <c r="AR270" s="86">
        <f t="shared" si="110"/>
        <v>0</v>
      </c>
    </row>
    <row r="271" spans="1:44" x14ac:dyDescent="0.25">
      <c r="A271" s="178"/>
      <c r="B271" s="55" t="str">
        <f>_xlfn.IFNA(VLOOKUP(A271,'Ajánlatkérő(k) adatai'!$B$4:$C$205,2,0),"")</f>
        <v/>
      </c>
      <c r="C271" s="178"/>
      <c r="D271" s="55" t="str">
        <f>_xlfn.IFNA(VLOOKUP(C271,'Számlafizető(k) adatai'!$C$4:$D$203,2,0),"")</f>
        <v/>
      </c>
      <c r="E271" s="55" t="str">
        <f>_xlfn.IFNA(VLOOKUP(C271,'Számlafizető(k) adatai'!$C$4:$M$203,11,0),"")</f>
        <v/>
      </c>
      <c r="F271" s="178"/>
      <c r="G271" s="178"/>
      <c r="H271" s="178"/>
      <c r="I271" s="55" t="str">
        <f>IF(F271="","",VLOOKUP(LEFT(F271,5),'Technikai cellák'!B:C,2,0))</f>
        <v/>
      </c>
      <c r="J271" s="55" t="str">
        <f>IF(F271="","",VLOOKUP(I271,'Technikai cellák'!$C$1:$D$12,2,0))</f>
        <v/>
      </c>
      <c r="K271" s="179"/>
      <c r="L271" s="67" t="str">
        <f t="shared" si="94"/>
        <v/>
      </c>
      <c r="M271" s="68">
        <f t="shared" si="95"/>
        <v>0</v>
      </c>
      <c r="N271" s="66">
        <f t="shared" si="96"/>
        <v>0</v>
      </c>
      <c r="O271" s="152"/>
      <c r="P271" s="172">
        <f t="shared" si="75"/>
        <v>0</v>
      </c>
      <c r="Q271" s="69">
        <f t="shared" si="97"/>
        <v>0</v>
      </c>
      <c r="R271" s="62">
        <f t="shared" si="98"/>
        <v>0</v>
      </c>
      <c r="S271" s="153"/>
      <c r="T271" s="118" t="str">
        <f t="shared" si="76"/>
        <v/>
      </c>
      <c r="U271" s="154"/>
      <c r="V271" s="154"/>
      <c r="W271" s="154"/>
      <c r="X271" s="154"/>
      <c r="Y271" s="154"/>
      <c r="Z271" s="154"/>
      <c r="AA271" s="154"/>
      <c r="AB271" s="154"/>
      <c r="AC271" s="154"/>
      <c r="AD271" s="154"/>
      <c r="AE271" s="154"/>
      <c r="AF271" s="154"/>
      <c r="AG271" s="63">
        <f t="shared" si="99"/>
        <v>0</v>
      </c>
      <c r="AH271" s="56">
        <f t="shared" si="100"/>
        <v>0</v>
      </c>
      <c r="AI271" s="56">
        <f t="shared" si="101"/>
        <v>0</v>
      </c>
      <c r="AJ271" s="56">
        <f t="shared" si="102"/>
        <v>0</v>
      </c>
      <c r="AK271" s="56">
        <f t="shared" si="103"/>
        <v>0</v>
      </c>
      <c r="AL271" s="56">
        <f t="shared" si="104"/>
        <v>0</v>
      </c>
      <c r="AM271" s="56">
        <f t="shared" si="105"/>
        <v>0</v>
      </c>
      <c r="AN271" s="56">
        <f t="shared" si="106"/>
        <v>0</v>
      </c>
      <c r="AO271" s="56">
        <f t="shared" si="107"/>
        <v>0</v>
      </c>
      <c r="AP271" s="56">
        <f t="shared" si="108"/>
        <v>0</v>
      </c>
      <c r="AQ271" s="56">
        <f t="shared" si="109"/>
        <v>0</v>
      </c>
      <c r="AR271" s="86">
        <f t="shared" si="110"/>
        <v>0</v>
      </c>
    </row>
    <row r="272" spans="1:44" x14ac:dyDescent="0.25">
      <c r="A272" s="178"/>
      <c r="B272" s="55" t="str">
        <f>_xlfn.IFNA(VLOOKUP(A272,'Ajánlatkérő(k) adatai'!$B$4:$C$205,2,0),"")</f>
        <v/>
      </c>
      <c r="C272" s="178"/>
      <c r="D272" s="55" t="str">
        <f>_xlfn.IFNA(VLOOKUP(C272,'Számlafizető(k) adatai'!$C$4:$D$203,2,0),"")</f>
        <v/>
      </c>
      <c r="E272" s="55" t="str">
        <f>_xlfn.IFNA(VLOOKUP(C272,'Számlafizető(k) adatai'!$C$4:$M$203,11,0),"")</f>
        <v/>
      </c>
      <c r="F272" s="178"/>
      <c r="G272" s="178"/>
      <c r="H272" s="178"/>
      <c r="I272" s="55" t="str">
        <f>IF(F272="","",VLOOKUP(LEFT(F272,5),'Technikai cellák'!B:C,2,0))</f>
        <v/>
      </c>
      <c r="J272" s="55" t="str">
        <f>IF(F272="","",VLOOKUP(I272,'Technikai cellák'!$C$1:$D$12,2,0))</f>
        <v/>
      </c>
      <c r="K272" s="179"/>
      <c r="L272" s="67" t="str">
        <f t="shared" si="94"/>
        <v/>
      </c>
      <c r="M272" s="68">
        <f t="shared" si="95"/>
        <v>0</v>
      </c>
      <c r="N272" s="66">
        <f t="shared" si="96"/>
        <v>0</v>
      </c>
      <c r="O272" s="152"/>
      <c r="P272" s="172">
        <f t="shared" ref="P272:P335" si="111">ROUND((IF(K272&lt;100,0,K272*$C$7)/$C$8),0)</f>
        <v>0</v>
      </c>
      <c r="Q272" s="69">
        <f t="shared" si="97"/>
        <v>0</v>
      </c>
      <c r="R272" s="62">
        <f t="shared" si="98"/>
        <v>0</v>
      </c>
      <c r="S272" s="153"/>
      <c r="T272" s="118" t="str">
        <f t="shared" si="76"/>
        <v/>
      </c>
      <c r="U272" s="154"/>
      <c r="V272" s="154"/>
      <c r="W272" s="154"/>
      <c r="X272" s="154"/>
      <c r="Y272" s="154"/>
      <c r="Z272" s="154"/>
      <c r="AA272" s="154"/>
      <c r="AB272" s="154"/>
      <c r="AC272" s="154"/>
      <c r="AD272" s="154"/>
      <c r="AE272" s="154"/>
      <c r="AF272" s="154"/>
      <c r="AG272" s="63">
        <f t="shared" si="99"/>
        <v>0</v>
      </c>
      <c r="AH272" s="56">
        <f t="shared" si="100"/>
        <v>0</v>
      </c>
      <c r="AI272" s="56">
        <f t="shared" si="101"/>
        <v>0</v>
      </c>
      <c r="AJ272" s="56">
        <f t="shared" si="102"/>
        <v>0</v>
      </c>
      <c r="AK272" s="56">
        <f t="shared" si="103"/>
        <v>0</v>
      </c>
      <c r="AL272" s="56">
        <f t="shared" si="104"/>
        <v>0</v>
      </c>
      <c r="AM272" s="56">
        <f t="shared" si="105"/>
        <v>0</v>
      </c>
      <c r="AN272" s="56">
        <f t="shared" si="106"/>
        <v>0</v>
      </c>
      <c r="AO272" s="56">
        <f t="shared" si="107"/>
        <v>0</v>
      </c>
      <c r="AP272" s="56">
        <f t="shared" si="108"/>
        <v>0</v>
      </c>
      <c r="AQ272" s="56">
        <f t="shared" si="109"/>
        <v>0</v>
      </c>
      <c r="AR272" s="86">
        <f t="shared" si="110"/>
        <v>0</v>
      </c>
    </row>
    <row r="273" spans="1:44" x14ac:dyDescent="0.25">
      <c r="A273" s="178"/>
      <c r="B273" s="55" t="str">
        <f>_xlfn.IFNA(VLOOKUP(A273,'Ajánlatkérő(k) adatai'!$B$4:$C$205,2,0),"")</f>
        <v/>
      </c>
      <c r="C273" s="178"/>
      <c r="D273" s="55" t="str">
        <f>_xlfn.IFNA(VLOOKUP(C273,'Számlafizető(k) adatai'!$C$4:$D$203,2,0),"")</f>
        <v/>
      </c>
      <c r="E273" s="55" t="str">
        <f>_xlfn.IFNA(VLOOKUP(C273,'Számlafizető(k) adatai'!$C$4:$M$203,11,0),"")</f>
        <v/>
      </c>
      <c r="F273" s="178"/>
      <c r="G273" s="178"/>
      <c r="H273" s="178"/>
      <c r="I273" s="55" t="str">
        <f>IF(F273="","",VLOOKUP(LEFT(F273,5),'Technikai cellák'!B:C,2,0))</f>
        <v/>
      </c>
      <c r="J273" s="55" t="str">
        <f>IF(F273="","",VLOOKUP(I273,'Technikai cellák'!$C$1:$D$12,2,0))</f>
        <v/>
      </c>
      <c r="K273" s="179"/>
      <c r="L273" s="67" t="str">
        <f t="shared" si="94"/>
        <v/>
      </c>
      <c r="M273" s="68">
        <f t="shared" si="95"/>
        <v>0</v>
      </c>
      <c r="N273" s="66">
        <f t="shared" si="96"/>
        <v>0</v>
      </c>
      <c r="O273" s="152"/>
      <c r="P273" s="172">
        <f t="shared" si="111"/>
        <v>0</v>
      </c>
      <c r="Q273" s="69">
        <f t="shared" si="97"/>
        <v>0</v>
      </c>
      <c r="R273" s="62">
        <f t="shared" si="98"/>
        <v>0</v>
      </c>
      <c r="S273" s="153"/>
      <c r="T273" s="118" t="str">
        <f t="shared" si="76"/>
        <v/>
      </c>
      <c r="U273" s="154"/>
      <c r="V273" s="154"/>
      <c r="W273" s="154"/>
      <c r="X273" s="154"/>
      <c r="Y273" s="154"/>
      <c r="Z273" s="154"/>
      <c r="AA273" s="154"/>
      <c r="AB273" s="154"/>
      <c r="AC273" s="154"/>
      <c r="AD273" s="154"/>
      <c r="AE273" s="154"/>
      <c r="AF273" s="154"/>
      <c r="AG273" s="63">
        <f t="shared" si="99"/>
        <v>0</v>
      </c>
      <c r="AH273" s="56">
        <f t="shared" si="100"/>
        <v>0</v>
      </c>
      <c r="AI273" s="56">
        <f t="shared" si="101"/>
        <v>0</v>
      </c>
      <c r="AJ273" s="56">
        <f t="shared" si="102"/>
        <v>0</v>
      </c>
      <c r="AK273" s="56">
        <f t="shared" si="103"/>
        <v>0</v>
      </c>
      <c r="AL273" s="56">
        <f t="shared" si="104"/>
        <v>0</v>
      </c>
      <c r="AM273" s="56">
        <f t="shared" si="105"/>
        <v>0</v>
      </c>
      <c r="AN273" s="56">
        <f t="shared" si="106"/>
        <v>0</v>
      </c>
      <c r="AO273" s="56">
        <f t="shared" si="107"/>
        <v>0</v>
      </c>
      <c r="AP273" s="56">
        <f t="shared" si="108"/>
        <v>0</v>
      </c>
      <c r="AQ273" s="56">
        <f t="shared" si="109"/>
        <v>0</v>
      </c>
      <c r="AR273" s="86">
        <f t="shared" si="110"/>
        <v>0</v>
      </c>
    </row>
    <row r="274" spans="1:44" x14ac:dyDescent="0.25">
      <c r="A274" s="178"/>
      <c r="B274" s="55" t="str">
        <f>_xlfn.IFNA(VLOOKUP(A274,'Ajánlatkérő(k) adatai'!$B$4:$C$205,2,0),"")</f>
        <v/>
      </c>
      <c r="C274" s="178"/>
      <c r="D274" s="55" t="str">
        <f>_xlfn.IFNA(VLOOKUP(C274,'Számlafizető(k) adatai'!$C$4:$D$203,2,0),"")</f>
        <v/>
      </c>
      <c r="E274" s="55" t="str">
        <f>_xlfn.IFNA(VLOOKUP(C274,'Számlafizető(k) adatai'!$C$4:$M$203,11,0),"")</f>
        <v/>
      </c>
      <c r="F274" s="178"/>
      <c r="G274" s="178"/>
      <c r="H274" s="178"/>
      <c r="I274" s="55" t="str">
        <f>IF(F274="","",VLOOKUP(LEFT(F274,5),'Technikai cellák'!B:C,2,0))</f>
        <v/>
      </c>
      <c r="J274" s="55" t="str">
        <f>IF(F274="","",VLOOKUP(I274,'Technikai cellák'!$C$1:$D$12,2,0))</f>
        <v/>
      </c>
      <c r="K274" s="179"/>
      <c r="L274" s="67" t="str">
        <f t="shared" si="94"/>
        <v/>
      </c>
      <c r="M274" s="68">
        <f t="shared" si="95"/>
        <v>0</v>
      </c>
      <c r="N274" s="66">
        <f t="shared" si="96"/>
        <v>0</v>
      </c>
      <c r="O274" s="152"/>
      <c r="P274" s="172">
        <f t="shared" si="111"/>
        <v>0</v>
      </c>
      <c r="Q274" s="69">
        <f t="shared" si="97"/>
        <v>0</v>
      </c>
      <c r="R274" s="62">
        <f t="shared" si="98"/>
        <v>0</v>
      </c>
      <c r="S274" s="153"/>
      <c r="T274" s="118" t="str">
        <f t="shared" ref="T274:T337" si="112">IF(S274="","",IF((DAYS360(S274,$C$4,TRUE))/30&lt;0,"",(DAYS360(S274,$C$4,))/30))</f>
        <v/>
      </c>
      <c r="U274" s="154"/>
      <c r="V274" s="154"/>
      <c r="W274" s="154"/>
      <c r="X274" s="154"/>
      <c r="Y274" s="154"/>
      <c r="Z274" s="154"/>
      <c r="AA274" s="154"/>
      <c r="AB274" s="154"/>
      <c r="AC274" s="154"/>
      <c r="AD274" s="154"/>
      <c r="AE274" s="154"/>
      <c r="AF274" s="154"/>
      <c r="AG274" s="63">
        <f t="shared" si="99"/>
        <v>0</v>
      </c>
      <c r="AH274" s="56">
        <f t="shared" si="100"/>
        <v>0</v>
      </c>
      <c r="AI274" s="56">
        <f t="shared" si="101"/>
        <v>0</v>
      </c>
      <c r="AJ274" s="56">
        <f t="shared" si="102"/>
        <v>0</v>
      </c>
      <c r="AK274" s="56">
        <f t="shared" si="103"/>
        <v>0</v>
      </c>
      <c r="AL274" s="56">
        <f t="shared" si="104"/>
        <v>0</v>
      </c>
      <c r="AM274" s="56">
        <f t="shared" si="105"/>
        <v>0</v>
      </c>
      <c r="AN274" s="56">
        <f t="shared" si="106"/>
        <v>0</v>
      </c>
      <c r="AO274" s="56">
        <f t="shared" si="107"/>
        <v>0</v>
      </c>
      <c r="AP274" s="56">
        <f t="shared" si="108"/>
        <v>0</v>
      </c>
      <c r="AQ274" s="56">
        <f t="shared" si="109"/>
        <v>0</v>
      </c>
      <c r="AR274" s="86">
        <f t="shared" si="110"/>
        <v>0</v>
      </c>
    </row>
    <row r="275" spans="1:44" x14ac:dyDescent="0.25">
      <c r="A275" s="178"/>
      <c r="B275" s="55" t="str">
        <f>_xlfn.IFNA(VLOOKUP(A275,'Ajánlatkérő(k) adatai'!$B$4:$C$205,2,0),"")</f>
        <v/>
      </c>
      <c r="C275" s="178"/>
      <c r="D275" s="55" t="str">
        <f>_xlfn.IFNA(VLOOKUP(C275,'Számlafizető(k) adatai'!$C$4:$D$203,2,0),"")</f>
        <v/>
      </c>
      <c r="E275" s="55" t="str">
        <f>_xlfn.IFNA(VLOOKUP(C275,'Számlafizető(k) adatai'!$C$4:$M$203,11,0),"")</f>
        <v/>
      </c>
      <c r="F275" s="178"/>
      <c r="G275" s="178"/>
      <c r="H275" s="178"/>
      <c r="I275" s="55" t="str">
        <f>IF(F275="","",VLOOKUP(LEFT(F275,5),'Technikai cellák'!B:C,2,0))</f>
        <v/>
      </c>
      <c r="J275" s="55" t="str">
        <f>IF(F275="","",VLOOKUP(I275,'Technikai cellák'!$C$1:$D$12,2,0))</f>
        <v/>
      </c>
      <c r="K275" s="179"/>
      <c r="L275" s="67" t="str">
        <f t="shared" si="94"/>
        <v/>
      </c>
      <c r="M275" s="68">
        <f t="shared" si="95"/>
        <v>0</v>
      </c>
      <c r="N275" s="66">
        <f t="shared" si="96"/>
        <v>0</v>
      </c>
      <c r="O275" s="152"/>
      <c r="P275" s="172">
        <f t="shared" si="111"/>
        <v>0</v>
      </c>
      <c r="Q275" s="69">
        <f t="shared" si="97"/>
        <v>0</v>
      </c>
      <c r="R275" s="62">
        <f t="shared" si="98"/>
        <v>0</v>
      </c>
      <c r="S275" s="153"/>
      <c r="T275" s="118" t="str">
        <f t="shared" si="112"/>
        <v/>
      </c>
      <c r="U275" s="154"/>
      <c r="V275" s="154"/>
      <c r="W275" s="154"/>
      <c r="X275" s="154"/>
      <c r="Y275" s="154"/>
      <c r="Z275" s="154"/>
      <c r="AA275" s="154"/>
      <c r="AB275" s="154"/>
      <c r="AC275" s="154"/>
      <c r="AD275" s="154"/>
      <c r="AE275" s="154"/>
      <c r="AF275" s="154"/>
      <c r="AG275" s="63">
        <f t="shared" si="99"/>
        <v>0</v>
      </c>
      <c r="AH275" s="56">
        <f t="shared" si="100"/>
        <v>0</v>
      </c>
      <c r="AI275" s="56">
        <f t="shared" si="101"/>
        <v>0</v>
      </c>
      <c r="AJ275" s="56">
        <f t="shared" si="102"/>
        <v>0</v>
      </c>
      <c r="AK275" s="56">
        <f t="shared" si="103"/>
        <v>0</v>
      </c>
      <c r="AL275" s="56">
        <f t="shared" si="104"/>
        <v>0</v>
      </c>
      <c r="AM275" s="56">
        <f t="shared" si="105"/>
        <v>0</v>
      </c>
      <c r="AN275" s="56">
        <f t="shared" si="106"/>
        <v>0</v>
      </c>
      <c r="AO275" s="56">
        <f t="shared" si="107"/>
        <v>0</v>
      </c>
      <c r="AP275" s="56">
        <f t="shared" si="108"/>
        <v>0</v>
      </c>
      <c r="AQ275" s="56">
        <f t="shared" si="109"/>
        <v>0</v>
      </c>
      <c r="AR275" s="86">
        <f t="shared" si="110"/>
        <v>0</v>
      </c>
    </row>
    <row r="276" spans="1:44" x14ac:dyDescent="0.25">
      <c r="A276" s="178"/>
      <c r="B276" s="55" t="str">
        <f>_xlfn.IFNA(VLOOKUP(A276,'Ajánlatkérő(k) adatai'!$B$4:$C$205,2,0),"")</f>
        <v/>
      </c>
      <c r="C276" s="178"/>
      <c r="D276" s="55" t="str">
        <f>_xlfn.IFNA(VLOOKUP(C276,'Számlafizető(k) adatai'!$C$4:$D$203,2,0),"")</f>
        <v/>
      </c>
      <c r="E276" s="55" t="str">
        <f>_xlfn.IFNA(VLOOKUP(C276,'Számlafizető(k) adatai'!$C$4:$M$203,11,0),"")</f>
        <v/>
      </c>
      <c r="F276" s="178"/>
      <c r="G276" s="178"/>
      <c r="H276" s="178"/>
      <c r="I276" s="55" t="str">
        <f>IF(F276="","",VLOOKUP(LEFT(F276,5),'Technikai cellák'!B:C,2,0))</f>
        <v/>
      </c>
      <c r="J276" s="55" t="str">
        <f>IF(F276="","",VLOOKUP(I276,'Technikai cellák'!$C$1:$D$12,2,0))</f>
        <v/>
      </c>
      <c r="K276" s="179"/>
      <c r="L276" s="67" t="str">
        <f t="shared" si="94"/>
        <v/>
      </c>
      <c r="M276" s="68">
        <f t="shared" si="95"/>
        <v>0</v>
      </c>
      <c r="N276" s="66">
        <f t="shared" si="96"/>
        <v>0</v>
      </c>
      <c r="O276" s="152"/>
      <c r="P276" s="172">
        <f t="shared" si="111"/>
        <v>0</v>
      </c>
      <c r="Q276" s="69">
        <f t="shared" si="97"/>
        <v>0</v>
      </c>
      <c r="R276" s="62">
        <f t="shared" si="98"/>
        <v>0</v>
      </c>
      <c r="S276" s="153"/>
      <c r="T276" s="118" t="str">
        <f t="shared" si="112"/>
        <v/>
      </c>
      <c r="U276" s="154"/>
      <c r="V276" s="154"/>
      <c r="W276" s="154"/>
      <c r="X276" s="154"/>
      <c r="Y276" s="154"/>
      <c r="Z276" s="154"/>
      <c r="AA276" s="154"/>
      <c r="AB276" s="154"/>
      <c r="AC276" s="154"/>
      <c r="AD276" s="154"/>
      <c r="AE276" s="154"/>
      <c r="AF276" s="154"/>
      <c r="AG276" s="63">
        <f t="shared" si="99"/>
        <v>0</v>
      </c>
      <c r="AH276" s="56">
        <f t="shared" si="100"/>
        <v>0</v>
      </c>
      <c r="AI276" s="56">
        <f t="shared" si="101"/>
        <v>0</v>
      </c>
      <c r="AJ276" s="56">
        <f t="shared" si="102"/>
        <v>0</v>
      </c>
      <c r="AK276" s="56">
        <f t="shared" si="103"/>
        <v>0</v>
      </c>
      <c r="AL276" s="56">
        <f t="shared" si="104"/>
        <v>0</v>
      </c>
      <c r="AM276" s="56">
        <f t="shared" si="105"/>
        <v>0</v>
      </c>
      <c r="AN276" s="56">
        <f t="shared" si="106"/>
        <v>0</v>
      </c>
      <c r="AO276" s="56">
        <f t="shared" si="107"/>
        <v>0</v>
      </c>
      <c r="AP276" s="56">
        <f t="shared" si="108"/>
        <v>0</v>
      </c>
      <c r="AQ276" s="56">
        <f t="shared" si="109"/>
        <v>0</v>
      </c>
      <c r="AR276" s="86">
        <f t="shared" si="110"/>
        <v>0</v>
      </c>
    </row>
    <row r="277" spans="1:44" x14ac:dyDescent="0.25">
      <c r="A277" s="178"/>
      <c r="B277" s="55" t="str">
        <f>_xlfn.IFNA(VLOOKUP(A277,'Ajánlatkérő(k) adatai'!$B$4:$C$205,2,0),"")</f>
        <v/>
      </c>
      <c r="C277" s="178"/>
      <c r="D277" s="55" t="str">
        <f>_xlfn.IFNA(VLOOKUP(C277,'Számlafizető(k) adatai'!$C$4:$D$203,2,0),"")</f>
        <v/>
      </c>
      <c r="E277" s="55" t="str">
        <f>_xlfn.IFNA(VLOOKUP(C277,'Számlafizető(k) adatai'!$C$4:$M$203,11,0),"")</f>
        <v/>
      </c>
      <c r="F277" s="178"/>
      <c r="G277" s="178"/>
      <c r="H277" s="178"/>
      <c r="I277" s="55" t="str">
        <f>IF(F277="","",VLOOKUP(LEFT(F277,5),'Technikai cellák'!B:C,2,0))</f>
        <v/>
      </c>
      <c r="J277" s="55" t="str">
        <f>IF(F277="","",VLOOKUP(I277,'Technikai cellák'!$C$1:$D$12,2,0))</f>
        <v/>
      </c>
      <c r="K277" s="179"/>
      <c r="L277" s="67" t="str">
        <f t="shared" si="94"/>
        <v/>
      </c>
      <c r="M277" s="68">
        <f t="shared" si="95"/>
        <v>0</v>
      </c>
      <c r="N277" s="66">
        <f t="shared" si="96"/>
        <v>0</v>
      </c>
      <c r="O277" s="152"/>
      <c r="P277" s="172">
        <f t="shared" si="111"/>
        <v>0</v>
      </c>
      <c r="Q277" s="69">
        <f t="shared" si="97"/>
        <v>0</v>
      </c>
      <c r="R277" s="62">
        <f t="shared" si="98"/>
        <v>0</v>
      </c>
      <c r="S277" s="153"/>
      <c r="T277" s="118" t="str">
        <f t="shared" si="112"/>
        <v/>
      </c>
      <c r="U277" s="154"/>
      <c r="V277" s="154"/>
      <c r="W277" s="154"/>
      <c r="X277" s="154"/>
      <c r="Y277" s="154"/>
      <c r="Z277" s="154"/>
      <c r="AA277" s="154"/>
      <c r="AB277" s="154"/>
      <c r="AC277" s="154"/>
      <c r="AD277" s="154"/>
      <c r="AE277" s="154"/>
      <c r="AF277" s="154"/>
      <c r="AG277" s="63">
        <f t="shared" si="99"/>
        <v>0</v>
      </c>
      <c r="AH277" s="56">
        <f t="shared" si="100"/>
        <v>0</v>
      </c>
      <c r="AI277" s="56">
        <f t="shared" si="101"/>
        <v>0</v>
      </c>
      <c r="AJ277" s="56">
        <f t="shared" si="102"/>
        <v>0</v>
      </c>
      <c r="AK277" s="56">
        <f t="shared" si="103"/>
        <v>0</v>
      </c>
      <c r="AL277" s="56">
        <f t="shared" si="104"/>
        <v>0</v>
      </c>
      <c r="AM277" s="56">
        <f t="shared" si="105"/>
        <v>0</v>
      </c>
      <c r="AN277" s="56">
        <f t="shared" si="106"/>
        <v>0</v>
      </c>
      <c r="AO277" s="56">
        <f t="shared" si="107"/>
        <v>0</v>
      </c>
      <c r="AP277" s="56">
        <f t="shared" si="108"/>
        <v>0</v>
      </c>
      <c r="AQ277" s="56">
        <f t="shared" si="109"/>
        <v>0</v>
      </c>
      <c r="AR277" s="86">
        <f t="shared" si="110"/>
        <v>0</v>
      </c>
    </row>
    <row r="278" spans="1:44" x14ac:dyDescent="0.25">
      <c r="A278" s="178"/>
      <c r="B278" s="55" t="str">
        <f>_xlfn.IFNA(VLOOKUP(A278,'Ajánlatkérő(k) adatai'!$B$4:$C$205,2,0),"")</f>
        <v/>
      </c>
      <c r="C278" s="178"/>
      <c r="D278" s="55" t="str">
        <f>_xlfn.IFNA(VLOOKUP(C278,'Számlafizető(k) adatai'!$C$4:$D$203,2,0),"")</f>
        <v/>
      </c>
      <c r="E278" s="55" t="str">
        <f>_xlfn.IFNA(VLOOKUP(C278,'Számlafizető(k) adatai'!$C$4:$M$203,11,0),"")</f>
        <v/>
      </c>
      <c r="F278" s="178"/>
      <c r="G278" s="178"/>
      <c r="H278" s="178"/>
      <c r="I278" s="55" t="str">
        <f>IF(F278="","",VLOOKUP(LEFT(F278,5),'Technikai cellák'!B:C,2,0))</f>
        <v/>
      </c>
      <c r="J278" s="55" t="str">
        <f>IF(F278="","",VLOOKUP(I278,'Technikai cellák'!$C$1:$D$12,2,0))</f>
        <v/>
      </c>
      <c r="K278" s="179"/>
      <c r="L278" s="67" t="str">
        <f t="shared" si="94"/>
        <v/>
      </c>
      <c r="M278" s="68">
        <f t="shared" si="95"/>
        <v>0</v>
      </c>
      <c r="N278" s="66">
        <f t="shared" si="96"/>
        <v>0</v>
      </c>
      <c r="O278" s="152"/>
      <c r="P278" s="172">
        <f t="shared" si="111"/>
        <v>0</v>
      </c>
      <c r="Q278" s="69">
        <f t="shared" si="97"/>
        <v>0</v>
      </c>
      <c r="R278" s="62">
        <f t="shared" si="98"/>
        <v>0</v>
      </c>
      <c r="S278" s="153"/>
      <c r="T278" s="118" t="str">
        <f t="shared" si="112"/>
        <v/>
      </c>
      <c r="U278" s="154"/>
      <c r="V278" s="154"/>
      <c r="W278" s="154"/>
      <c r="X278" s="154"/>
      <c r="Y278" s="154"/>
      <c r="Z278" s="154"/>
      <c r="AA278" s="154"/>
      <c r="AB278" s="154"/>
      <c r="AC278" s="154"/>
      <c r="AD278" s="154"/>
      <c r="AE278" s="154"/>
      <c r="AF278" s="154"/>
      <c r="AG278" s="63">
        <f t="shared" si="99"/>
        <v>0</v>
      </c>
      <c r="AH278" s="56">
        <f t="shared" si="100"/>
        <v>0</v>
      </c>
      <c r="AI278" s="56">
        <f t="shared" si="101"/>
        <v>0</v>
      </c>
      <c r="AJ278" s="56">
        <f t="shared" si="102"/>
        <v>0</v>
      </c>
      <c r="AK278" s="56">
        <f t="shared" si="103"/>
        <v>0</v>
      </c>
      <c r="AL278" s="56">
        <f t="shared" si="104"/>
        <v>0</v>
      </c>
      <c r="AM278" s="56">
        <f t="shared" si="105"/>
        <v>0</v>
      </c>
      <c r="AN278" s="56">
        <f t="shared" si="106"/>
        <v>0</v>
      </c>
      <c r="AO278" s="56">
        <f t="shared" si="107"/>
        <v>0</v>
      </c>
      <c r="AP278" s="56">
        <f t="shared" si="108"/>
        <v>0</v>
      </c>
      <c r="AQ278" s="56">
        <f t="shared" si="109"/>
        <v>0</v>
      </c>
      <c r="AR278" s="86">
        <f t="shared" si="110"/>
        <v>0</v>
      </c>
    </row>
    <row r="279" spans="1:44" x14ac:dyDescent="0.25">
      <c r="A279" s="178"/>
      <c r="B279" s="55" t="str">
        <f>_xlfn.IFNA(VLOOKUP(A279,'Ajánlatkérő(k) adatai'!$B$4:$C$205,2,0),"")</f>
        <v/>
      </c>
      <c r="C279" s="178"/>
      <c r="D279" s="55" t="str">
        <f>_xlfn.IFNA(VLOOKUP(C279,'Számlafizető(k) adatai'!$C$4:$D$203,2,0),"")</f>
        <v/>
      </c>
      <c r="E279" s="55" t="str">
        <f>_xlfn.IFNA(VLOOKUP(C279,'Számlafizető(k) adatai'!$C$4:$M$203,11,0),"")</f>
        <v/>
      </c>
      <c r="F279" s="178"/>
      <c r="G279" s="178"/>
      <c r="H279" s="178"/>
      <c r="I279" s="55" t="str">
        <f>IF(F279="","",VLOOKUP(LEFT(F279,5),'Technikai cellák'!B:C,2,0))</f>
        <v/>
      </c>
      <c r="J279" s="55" t="str">
        <f>IF(F279="","",VLOOKUP(I279,'Technikai cellák'!$C$1:$D$12,2,0))</f>
        <v/>
      </c>
      <c r="K279" s="179"/>
      <c r="L279" s="67" t="str">
        <f t="shared" si="94"/>
        <v/>
      </c>
      <c r="M279" s="68">
        <f t="shared" si="95"/>
        <v>0</v>
      </c>
      <c r="N279" s="66">
        <f t="shared" si="96"/>
        <v>0</v>
      </c>
      <c r="O279" s="152"/>
      <c r="P279" s="172">
        <f t="shared" si="111"/>
        <v>0</v>
      </c>
      <c r="Q279" s="69">
        <f t="shared" si="97"/>
        <v>0</v>
      </c>
      <c r="R279" s="62">
        <f t="shared" si="98"/>
        <v>0</v>
      </c>
      <c r="S279" s="153"/>
      <c r="T279" s="118" t="str">
        <f t="shared" si="112"/>
        <v/>
      </c>
      <c r="U279" s="154"/>
      <c r="V279" s="154"/>
      <c r="W279" s="154"/>
      <c r="X279" s="154"/>
      <c r="Y279" s="154"/>
      <c r="Z279" s="154"/>
      <c r="AA279" s="154"/>
      <c r="AB279" s="154"/>
      <c r="AC279" s="154"/>
      <c r="AD279" s="154"/>
      <c r="AE279" s="154"/>
      <c r="AF279" s="154"/>
      <c r="AG279" s="63">
        <f t="shared" si="99"/>
        <v>0</v>
      </c>
      <c r="AH279" s="56">
        <f t="shared" si="100"/>
        <v>0</v>
      </c>
      <c r="AI279" s="56">
        <f t="shared" si="101"/>
        <v>0</v>
      </c>
      <c r="AJ279" s="56">
        <f t="shared" si="102"/>
        <v>0</v>
      </c>
      <c r="AK279" s="56">
        <f t="shared" si="103"/>
        <v>0</v>
      </c>
      <c r="AL279" s="56">
        <f t="shared" si="104"/>
        <v>0</v>
      </c>
      <c r="AM279" s="56">
        <f t="shared" si="105"/>
        <v>0</v>
      </c>
      <c r="AN279" s="56">
        <f t="shared" si="106"/>
        <v>0</v>
      </c>
      <c r="AO279" s="56">
        <f t="shared" si="107"/>
        <v>0</v>
      </c>
      <c r="AP279" s="56">
        <f t="shared" si="108"/>
        <v>0</v>
      </c>
      <c r="AQ279" s="56">
        <f t="shared" si="109"/>
        <v>0</v>
      </c>
      <c r="AR279" s="86">
        <f t="shared" si="110"/>
        <v>0</v>
      </c>
    </row>
    <row r="280" spans="1:44" x14ac:dyDescent="0.25">
      <c r="A280" s="178"/>
      <c r="B280" s="55" t="str">
        <f>_xlfn.IFNA(VLOOKUP(A280,'Ajánlatkérő(k) adatai'!$B$4:$C$205,2,0),"")</f>
        <v/>
      </c>
      <c r="C280" s="178"/>
      <c r="D280" s="55" t="str">
        <f>_xlfn.IFNA(VLOOKUP(C280,'Számlafizető(k) adatai'!$C$4:$D$203,2,0),"")</f>
        <v/>
      </c>
      <c r="E280" s="55" t="str">
        <f>_xlfn.IFNA(VLOOKUP(C280,'Számlafizető(k) adatai'!$C$4:$M$203,11,0),"")</f>
        <v/>
      </c>
      <c r="F280" s="178"/>
      <c r="G280" s="178"/>
      <c r="H280" s="178"/>
      <c r="I280" s="55" t="str">
        <f>IF(F280="","",VLOOKUP(LEFT(F280,5),'Technikai cellák'!B:C,2,0))</f>
        <v/>
      </c>
      <c r="J280" s="55" t="str">
        <f>IF(F280="","",VLOOKUP(I280,'Technikai cellák'!$C$1:$D$12,2,0))</f>
        <v/>
      </c>
      <c r="K280" s="179"/>
      <c r="L280" s="67" t="str">
        <f t="shared" si="94"/>
        <v/>
      </c>
      <c r="M280" s="68">
        <f t="shared" si="95"/>
        <v>0</v>
      </c>
      <c r="N280" s="66">
        <f t="shared" si="96"/>
        <v>0</v>
      </c>
      <c r="O280" s="152"/>
      <c r="P280" s="172">
        <f t="shared" si="111"/>
        <v>0</v>
      </c>
      <c r="Q280" s="69">
        <f t="shared" si="97"/>
        <v>0</v>
      </c>
      <c r="R280" s="62">
        <f t="shared" si="98"/>
        <v>0</v>
      </c>
      <c r="S280" s="153"/>
      <c r="T280" s="118" t="str">
        <f t="shared" si="112"/>
        <v/>
      </c>
      <c r="U280" s="154"/>
      <c r="V280" s="154"/>
      <c r="W280" s="154"/>
      <c r="X280" s="154"/>
      <c r="Y280" s="154"/>
      <c r="Z280" s="154"/>
      <c r="AA280" s="154"/>
      <c r="AB280" s="154"/>
      <c r="AC280" s="154"/>
      <c r="AD280" s="154"/>
      <c r="AE280" s="154"/>
      <c r="AF280" s="154"/>
      <c r="AG280" s="63">
        <f t="shared" si="99"/>
        <v>0</v>
      </c>
      <c r="AH280" s="56">
        <f t="shared" si="100"/>
        <v>0</v>
      </c>
      <c r="AI280" s="56">
        <f t="shared" si="101"/>
        <v>0</v>
      </c>
      <c r="AJ280" s="56">
        <f t="shared" si="102"/>
        <v>0</v>
      </c>
      <c r="AK280" s="56">
        <f t="shared" si="103"/>
        <v>0</v>
      </c>
      <c r="AL280" s="56">
        <f t="shared" si="104"/>
        <v>0</v>
      </c>
      <c r="AM280" s="56">
        <f t="shared" si="105"/>
        <v>0</v>
      </c>
      <c r="AN280" s="56">
        <f t="shared" si="106"/>
        <v>0</v>
      </c>
      <c r="AO280" s="56">
        <f t="shared" si="107"/>
        <v>0</v>
      </c>
      <c r="AP280" s="56">
        <f t="shared" si="108"/>
        <v>0</v>
      </c>
      <c r="AQ280" s="56">
        <f t="shared" si="109"/>
        <v>0</v>
      </c>
      <c r="AR280" s="86">
        <f t="shared" si="110"/>
        <v>0</v>
      </c>
    </row>
    <row r="281" spans="1:44" x14ac:dyDescent="0.25">
      <c r="A281" s="178"/>
      <c r="B281" s="55" t="str">
        <f>_xlfn.IFNA(VLOOKUP(A281,'Ajánlatkérő(k) adatai'!$B$4:$C$205,2,0),"")</f>
        <v/>
      </c>
      <c r="C281" s="178"/>
      <c r="D281" s="55" t="str">
        <f>_xlfn.IFNA(VLOOKUP(C281,'Számlafizető(k) adatai'!$C$4:$D$203,2,0),"")</f>
        <v/>
      </c>
      <c r="E281" s="55" t="str">
        <f>_xlfn.IFNA(VLOOKUP(C281,'Számlafizető(k) adatai'!$C$4:$M$203,11,0),"")</f>
        <v/>
      </c>
      <c r="F281" s="178"/>
      <c r="G281" s="178"/>
      <c r="H281" s="178"/>
      <c r="I281" s="55" t="str">
        <f>IF(F281="","",VLOOKUP(LEFT(F281,5),'Technikai cellák'!B:C,2,0))</f>
        <v/>
      </c>
      <c r="J281" s="55" t="str">
        <f>IF(F281="","",VLOOKUP(I281,'Technikai cellák'!$C$1:$D$12,2,0))</f>
        <v/>
      </c>
      <c r="K281" s="179"/>
      <c r="L281" s="67" t="str">
        <f t="shared" si="94"/>
        <v/>
      </c>
      <c r="M281" s="68">
        <f t="shared" si="95"/>
        <v>0</v>
      </c>
      <c r="N281" s="66">
        <f t="shared" si="96"/>
        <v>0</v>
      </c>
      <c r="O281" s="152"/>
      <c r="P281" s="172">
        <f t="shared" si="111"/>
        <v>0</v>
      </c>
      <c r="Q281" s="69">
        <f t="shared" si="97"/>
        <v>0</v>
      </c>
      <c r="R281" s="62">
        <f t="shared" si="98"/>
        <v>0</v>
      </c>
      <c r="S281" s="153"/>
      <c r="T281" s="118" t="str">
        <f t="shared" si="112"/>
        <v/>
      </c>
      <c r="U281" s="154"/>
      <c r="V281" s="154"/>
      <c r="W281" s="154"/>
      <c r="X281" s="154"/>
      <c r="Y281" s="154"/>
      <c r="Z281" s="154"/>
      <c r="AA281" s="154"/>
      <c r="AB281" s="154"/>
      <c r="AC281" s="154"/>
      <c r="AD281" s="154"/>
      <c r="AE281" s="154"/>
      <c r="AF281" s="154"/>
      <c r="AG281" s="63">
        <f t="shared" si="99"/>
        <v>0</v>
      </c>
      <c r="AH281" s="56">
        <f t="shared" si="100"/>
        <v>0</v>
      </c>
      <c r="AI281" s="56">
        <f t="shared" si="101"/>
        <v>0</v>
      </c>
      <c r="AJ281" s="56">
        <f t="shared" si="102"/>
        <v>0</v>
      </c>
      <c r="AK281" s="56">
        <f t="shared" si="103"/>
        <v>0</v>
      </c>
      <c r="AL281" s="56">
        <f t="shared" si="104"/>
        <v>0</v>
      </c>
      <c r="AM281" s="56">
        <f t="shared" si="105"/>
        <v>0</v>
      </c>
      <c r="AN281" s="56">
        <f t="shared" si="106"/>
        <v>0</v>
      </c>
      <c r="AO281" s="56">
        <f t="shared" si="107"/>
        <v>0</v>
      </c>
      <c r="AP281" s="56">
        <f t="shared" si="108"/>
        <v>0</v>
      </c>
      <c r="AQ281" s="56">
        <f t="shared" si="109"/>
        <v>0</v>
      </c>
      <c r="AR281" s="86">
        <f t="shared" si="110"/>
        <v>0</v>
      </c>
    </row>
    <row r="282" spans="1:44" x14ac:dyDescent="0.25">
      <c r="A282" s="178"/>
      <c r="B282" s="55" t="str">
        <f>_xlfn.IFNA(VLOOKUP(A282,'Ajánlatkérő(k) adatai'!$B$4:$C$205,2,0),"")</f>
        <v/>
      </c>
      <c r="C282" s="178"/>
      <c r="D282" s="55" t="str">
        <f>_xlfn.IFNA(VLOOKUP(C282,'Számlafizető(k) adatai'!$C$4:$D$203,2,0),"")</f>
        <v/>
      </c>
      <c r="E282" s="55" t="str">
        <f>_xlfn.IFNA(VLOOKUP(C282,'Számlafizető(k) adatai'!$C$4:$M$203,11,0),"")</f>
        <v/>
      </c>
      <c r="F282" s="178"/>
      <c r="G282" s="178"/>
      <c r="H282" s="178"/>
      <c r="I282" s="55" t="str">
        <f>IF(F282="","",VLOOKUP(LEFT(F282,5),'Technikai cellák'!B:C,2,0))</f>
        <v/>
      </c>
      <c r="J282" s="55" t="str">
        <f>IF(F282="","",VLOOKUP(I282,'Technikai cellák'!$C$1:$D$12,2,0))</f>
        <v/>
      </c>
      <c r="K282" s="179"/>
      <c r="L282" s="67" t="str">
        <f t="shared" si="94"/>
        <v/>
      </c>
      <c r="M282" s="68">
        <f t="shared" si="95"/>
        <v>0</v>
      </c>
      <c r="N282" s="66">
        <f t="shared" si="96"/>
        <v>0</v>
      </c>
      <c r="O282" s="152"/>
      <c r="P282" s="172">
        <f t="shared" si="111"/>
        <v>0</v>
      </c>
      <c r="Q282" s="69">
        <f t="shared" si="97"/>
        <v>0</v>
      </c>
      <c r="R282" s="62">
        <f t="shared" si="98"/>
        <v>0</v>
      </c>
      <c r="S282" s="153"/>
      <c r="T282" s="118" t="str">
        <f t="shared" si="112"/>
        <v/>
      </c>
      <c r="U282" s="154"/>
      <c r="V282" s="154"/>
      <c r="W282" s="154"/>
      <c r="X282" s="154"/>
      <c r="Y282" s="154"/>
      <c r="Z282" s="154"/>
      <c r="AA282" s="154"/>
      <c r="AB282" s="154"/>
      <c r="AC282" s="154"/>
      <c r="AD282" s="154"/>
      <c r="AE282" s="154"/>
      <c r="AF282" s="154"/>
      <c r="AG282" s="63">
        <f t="shared" si="99"/>
        <v>0</v>
      </c>
      <c r="AH282" s="56">
        <f t="shared" si="100"/>
        <v>0</v>
      </c>
      <c r="AI282" s="56">
        <f t="shared" si="101"/>
        <v>0</v>
      </c>
      <c r="AJ282" s="56">
        <f t="shared" si="102"/>
        <v>0</v>
      </c>
      <c r="AK282" s="56">
        <f t="shared" si="103"/>
        <v>0</v>
      </c>
      <c r="AL282" s="56">
        <f t="shared" si="104"/>
        <v>0</v>
      </c>
      <c r="AM282" s="56">
        <f t="shared" si="105"/>
        <v>0</v>
      </c>
      <c r="AN282" s="56">
        <f t="shared" si="106"/>
        <v>0</v>
      </c>
      <c r="AO282" s="56">
        <f t="shared" si="107"/>
        <v>0</v>
      </c>
      <c r="AP282" s="56">
        <f t="shared" si="108"/>
        <v>0</v>
      </c>
      <c r="AQ282" s="56">
        <f t="shared" si="109"/>
        <v>0</v>
      </c>
      <c r="AR282" s="86">
        <f t="shared" si="110"/>
        <v>0</v>
      </c>
    </row>
    <row r="283" spans="1:44" x14ac:dyDescent="0.25">
      <c r="A283" s="178"/>
      <c r="B283" s="55" t="str">
        <f>_xlfn.IFNA(VLOOKUP(A283,'Ajánlatkérő(k) adatai'!$B$4:$C$205,2,0),"")</f>
        <v/>
      </c>
      <c r="C283" s="178"/>
      <c r="D283" s="55" t="str">
        <f>_xlfn.IFNA(VLOOKUP(C283,'Számlafizető(k) adatai'!$C$4:$D$203,2,0),"")</f>
        <v/>
      </c>
      <c r="E283" s="55" t="str">
        <f>_xlfn.IFNA(VLOOKUP(C283,'Számlafizető(k) adatai'!$C$4:$M$203,11,0),"")</f>
        <v/>
      </c>
      <c r="F283" s="178"/>
      <c r="G283" s="178"/>
      <c r="H283" s="178"/>
      <c r="I283" s="55" t="str">
        <f>IF(F283="","",VLOOKUP(LEFT(F283,5),'Technikai cellák'!B:C,2,0))</f>
        <v/>
      </c>
      <c r="J283" s="55" t="str">
        <f>IF(F283="","",VLOOKUP(I283,'Technikai cellák'!$C$1:$D$12,2,0))</f>
        <v/>
      </c>
      <c r="K283" s="179"/>
      <c r="L283" s="67" t="str">
        <f t="shared" si="94"/>
        <v/>
      </c>
      <c r="M283" s="68">
        <f t="shared" si="95"/>
        <v>0</v>
      </c>
      <c r="N283" s="66">
        <f t="shared" si="96"/>
        <v>0</v>
      </c>
      <c r="O283" s="152"/>
      <c r="P283" s="172">
        <f t="shared" si="111"/>
        <v>0</v>
      </c>
      <c r="Q283" s="69">
        <f t="shared" si="97"/>
        <v>0</v>
      </c>
      <c r="R283" s="62">
        <f t="shared" si="98"/>
        <v>0</v>
      </c>
      <c r="S283" s="153"/>
      <c r="T283" s="118" t="str">
        <f t="shared" si="112"/>
        <v/>
      </c>
      <c r="U283" s="154"/>
      <c r="V283" s="154"/>
      <c r="W283" s="154"/>
      <c r="X283" s="154"/>
      <c r="Y283" s="154"/>
      <c r="Z283" s="154"/>
      <c r="AA283" s="154"/>
      <c r="AB283" s="154"/>
      <c r="AC283" s="154"/>
      <c r="AD283" s="154"/>
      <c r="AE283" s="154"/>
      <c r="AF283" s="154"/>
      <c r="AG283" s="63">
        <f t="shared" si="99"/>
        <v>0</v>
      </c>
      <c r="AH283" s="56">
        <f t="shared" si="100"/>
        <v>0</v>
      </c>
      <c r="AI283" s="56">
        <f t="shared" si="101"/>
        <v>0</v>
      </c>
      <c r="AJ283" s="56">
        <f t="shared" si="102"/>
        <v>0</v>
      </c>
      <c r="AK283" s="56">
        <f t="shared" si="103"/>
        <v>0</v>
      </c>
      <c r="AL283" s="56">
        <f t="shared" si="104"/>
        <v>0</v>
      </c>
      <c r="AM283" s="56">
        <f t="shared" si="105"/>
        <v>0</v>
      </c>
      <c r="AN283" s="56">
        <f t="shared" si="106"/>
        <v>0</v>
      </c>
      <c r="AO283" s="56">
        <f t="shared" si="107"/>
        <v>0</v>
      </c>
      <c r="AP283" s="56">
        <f t="shared" si="108"/>
        <v>0</v>
      </c>
      <c r="AQ283" s="56">
        <f t="shared" si="109"/>
        <v>0</v>
      </c>
      <c r="AR283" s="86">
        <f t="shared" si="110"/>
        <v>0</v>
      </c>
    </row>
    <row r="284" spans="1:44" x14ac:dyDescent="0.25">
      <c r="A284" s="178"/>
      <c r="B284" s="55" t="str">
        <f>_xlfn.IFNA(VLOOKUP(A284,'Ajánlatkérő(k) adatai'!$B$4:$C$205,2,0),"")</f>
        <v/>
      </c>
      <c r="C284" s="178"/>
      <c r="D284" s="55" t="str">
        <f>_xlfn.IFNA(VLOOKUP(C284,'Számlafizető(k) adatai'!$C$4:$D$203,2,0),"")</f>
        <v/>
      </c>
      <c r="E284" s="55" t="str">
        <f>_xlfn.IFNA(VLOOKUP(C284,'Számlafizető(k) adatai'!$C$4:$M$203,11,0),"")</f>
        <v/>
      </c>
      <c r="F284" s="178"/>
      <c r="G284" s="178"/>
      <c r="H284" s="178"/>
      <c r="I284" s="55" t="str">
        <f>IF(F284="","",VLOOKUP(LEFT(F284,5),'Technikai cellák'!B:C,2,0))</f>
        <v/>
      </c>
      <c r="J284" s="55" t="str">
        <f>IF(F284="","",VLOOKUP(I284,'Technikai cellák'!$C$1:$D$12,2,0))</f>
        <v/>
      </c>
      <c r="K284" s="179"/>
      <c r="L284" s="67" t="str">
        <f t="shared" si="94"/>
        <v/>
      </c>
      <c r="M284" s="68">
        <f t="shared" si="95"/>
        <v>0</v>
      </c>
      <c r="N284" s="66">
        <f t="shared" si="96"/>
        <v>0</v>
      </c>
      <c r="O284" s="152"/>
      <c r="P284" s="172">
        <f t="shared" si="111"/>
        <v>0</v>
      </c>
      <c r="Q284" s="69">
        <f t="shared" si="97"/>
        <v>0</v>
      </c>
      <c r="R284" s="62">
        <f t="shared" si="98"/>
        <v>0</v>
      </c>
      <c r="S284" s="153"/>
      <c r="T284" s="118" t="str">
        <f t="shared" si="112"/>
        <v/>
      </c>
      <c r="U284" s="154"/>
      <c r="V284" s="154"/>
      <c r="W284" s="154"/>
      <c r="X284" s="154"/>
      <c r="Y284" s="154"/>
      <c r="Z284" s="154"/>
      <c r="AA284" s="154"/>
      <c r="AB284" s="154"/>
      <c r="AC284" s="154"/>
      <c r="AD284" s="154"/>
      <c r="AE284" s="154"/>
      <c r="AF284" s="154"/>
      <c r="AG284" s="63">
        <f t="shared" si="99"/>
        <v>0</v>
      </c>
      <c r="AH284" s="56">
        <f t="shared" si="100"/>
        <v>0</v>
      </c>
      <c r="AI284" s="56">
        <f t="shared" si="101"/>
        <v>0</v>
      </c>
      <c r="AJ284" s="56">
        <f t="shared" si="102"/>
        <v>0</v>
      </c>
      <c r="AK284" s="56">
        <f t="shared" si="103"/>
        <v>0</v>
      </c>
      <c r="AL284" s="56">
        <f t="shared" si="104"/>
        <v>0</v>
      </c>
      <c r="AM284" s="56">
        <f t="shared" si="105"/>
        <v>0</v>
      </c>
      <c r="AN284" s="56">
        <f t="shared" si="106"/>
        <v>0</v>
      </c>
      <c r="AO284" s="56">
        <f t="shared" si="107"/>
        <v>0</v>
      </c>
      <c r="AP284" s="56">
        <f t="shared" si="108"/>
        <v>0</v>
      </c>
      <c r="AQ284" s="56">
        <f t="shared" si="109"/>
        <v>0</v>
      </c>
      <c r="AR284" s="86">
        <f t="shared" si="110"/>
        <v>0</v>
      </c>
    </row>
    <row r="285" spans="1:44" x14ac:dyDescent="0.25">
      <c r="A285" s="178"/>
      <c r="B285" s="55" t="str">
        <f>_xlfn.IFNA(VLOOKUP(A285,'Ajánlatkérő(k) adatai'!$B$4:$C$205,2,0),"")</f>
        <v/>
      </c>
      <c r="C285" s="178"/>
      <c r="D285" s="55" t="str">
        <f>_xlfn.IFNA(VLOOKUP(C285,'Számlafizető(k) adatai'!$C$4:$D$203,2,0),"")</f>
        <v/>
      </c>
      <c r="E285" s="55" t="str">
        <f>_xlfn.IFNA(VLOOKUP(C285,'Számlafizető(k) adatai'!$C$4:$M$203,11,0),"")</f>
        <v/>
      </c>
      <c r="F285" s="178"/>
      <c r="G285" s="178"/>
      <c r="H285" s="178"/>
      <c r="I285" s="55" t="str">
        <f>IF(F285="","",VLOOKUP(LEFT(F285,5),'Technikai cellák'!B:C,2,0))</f>
        <v/>
      </c>
      <c r="J285" s="55" t="str">
        <f>IF(F285="","",VLOOKUP(I285,'Technikai cellák'!$C$1:$D$12,2,0))</f>
        <v/>
      </c>
      <c r="K285" s="179"/>
      <c r="L285" s="67" t="str">
        <f t="shared" si="94"/>
        <v/>
      </c>
      <c r="M285" s="68">
        <f t="shared" si="95"/>
        <v>0</v>
      </c>
      <c r="N285" s="66">
        <f t="shared" si="96"/>
        <v>0</v>
      </c>
      <c r="O285" s="152"/>
      <c r="P285" s="172">
        <f t="shared" si="111"/>
        <v>0</v>
      </c>
      <c r="Q285" s="69">
        <f t="shared" si="97"/>
        <v>0</v>
      </c>
      <c r="R285" s="62">
        <f t="shared" si="98"/>
        <v>0</v>
      </c>
      <c r="S285" s="153"/>
      <c r="T285" s="118" t="str">
        <f t="shared" si="112"/>
        <v/>
      </c>
      <c r="U285" s="154"/>
      <c r="V285" s="154"/>
      <c r="W285" s="154"/>
      <c r="X285" s="154"/>
      <c r="Y285" s="154"/>
      <c r="Z285" s="154"/>
      <c r="AA285" s="154"/>
      <c r="AB285" s="154"/>
      <c r="AC285" s="154"/>
      <c r="AD285" s="154"/>
      <c r="AE285" s="154"/>
      <c r="AF285" s="154"/>
      <c r="AG285" s="63">
        <f t="shared" si="99"/>
        <v>0</v>
      </c>
      <c r="AH285" s="56">
        <f t="shared" si="100"/>
        <v>0</v>
      </c>
      <c r="AI285" s="56">
        <f t="shared" si="101"/>
        <v>0</v>
      </c>
      <c r="AJ285" s="56">
        <f t="shared" si="102"/>
        <v>0</v>
      </c>
      <c r="AK285" s="56">
        <f t="shared" si="103"/>
        <v>0</v>
      </c>
      <c r="AL285" s="56">
        <f t="shared" si="104"/>
        <v>0</v>
      </c>
      <c r="AM285" s="56">
        <f t="shared" si="105"/>
        <v>0</v>
      </c>
      <c r="AN285" s="56">
        <f t="shared" si="106"/>
        <v>0</v>
      </c>
      <c r="AO285" s="56">
        <f t="shared" si="107"/>
        <v>0</v>
      </c>
      <c r="AP285" s="56">
        <f t="shared" si="108"/>
        <v>0</v>
      </c>
      <c r="AQ285" s="56">
        <f t="shared" si="109"/>
        <v>0</v>
      </c>
      <c r="AR285" s="86">
        <f t="shared" si="110"/>
        <v>0</v>
      </c>
    </row>
    <row r="286" spans="1:44" x14ac:dyDescent="0.25">
      <c r="A286" s="178"/>
      <c r="B286" s="55" t="str">
        <f>_xlfn.IFNA(VLOOKUP(A286,'Ajánlatkérő(k) adatai'!$B$4:$C$205,2,0),"")</f>
        <v/>
      </c>
      <c r="C286" s="178"/>
      <c r="D286" s="55" t="str">
        <f>_xlfn.IFNA(VLOOKUP(C286,'Számlafizető(k) adatai'!$C$4:$D$203,2,0),"")</f>
        <v/>
      </c>
      <c r="E286" s="55" t="str">
        <f>_xlfn.IFNA(VLOOKUP(C286,'Számlafizető(k) adatai'!$C$4:$M$203,11,0),"")</f>
        <v/>
      </c>
      <c r="F286" s="178"/>
      <c r="G286" s="178"/>
      <c r="H286" s="178"/>
      <c r="I286" s="55" t="str">
        <f>IF(F286="","",VLOOKUP(LEFT(F286,5),'Technikai cellák'!B:C,2,0))</f>
        <v/>
      </c>
      <c r="J286" s="55" t="str">
        <f>IF(F286="","",VLOOKUP(I286,'Technikai cellák'!$C$1:$D$12,2,0))</f>
        <v/>
      </c>
      <c r="K286" s="179"/>
      <c r="L286" s="67" t="str">
        <f t="shared" si="94"/>
        <v/>
      </c>
      <c r="M286" s="68">
        <f t="shared" si="95"/>
        <v>0</v>
      </c>
      <c r="N286" s="66">
        <f t="shared" si="96"/>
        <v>0</v>
      </c>
      <c r="O286" s="152"/>
      <c r="P286" s="172">
        <f t="shared" si="111"/>
        <v>0</v>
      </c>
      <c r="Q286" s="69">
        <f t="shared" si="97"/>
        <v>0</v>
      </c>
      <c r="R286" s="62">
        <f t="shared" si="98"/>
        <v>0</v>
      </c>
      <c r="S286" s="153"/>
      <c r="T286" s="118" t="str">
        <f t="shared" si="112"/>
        <v/>
      </c>
      <c r="U286" s="154"/>
      <c r="V286" s="154"/>
      <c r="W286" s="154"/>
      <c r="X286" s="154"/>
      <c r="Y286" s="154"/>
      <c r="Z286" s="154"/>
      <c r="AA286" s="154"/>
      <c r="AB286" s="154"/>
      <c r="AC286" s="154"/>
      <c r="AD286" s="154"/>
      <c r="AE286" s="154"/>
      <c r="AF286" s="154"/>
      <c r="AG286" s="63">
        <f t="shared" si="99"/>
        <v>0</v>
      </c>
      <c r="AH286" s="56">
        <f t="shared" si="100"/>
        <v>0</v>
      </c>
      <c r="AI286" s="56">
        <f t="shared" si="101"/>
        <v>0</v>
      </c>
      <c r="AJ286" s="56">
        <f t="shared" si="102"/>
        <v>0</v>
      </c>
      <c r="AK286" s="56">
        <f t="shared" si="103"/>
        <v>0</v>
      </c>
      <c r="AL286" s="56">
        <f t="shared" si="104"/>
        <v>0</v>
      </c>
      <c r="AM286" s="56">
        <f t="shared" si="105"/>
        <v>0</v>
      </c>
      <c r="AN286" s="56">
        <f t="shared" si="106"/>
        <v>0</v>
      </c>
      <c r="AO286" s="56">
        <f t="shared" si="107"/>
        <v>0</v>
      </c>
      <c r="AP286" s="56">
        <f t="shared" si="108"/>
        <v>0</v>
      </c>
      <c r="AQ286" s="56">
        <f t="shared" si="109"/>
        <v>0</v>
      </c>
      <c r="AR286" s="86">
        <f t="shared" si="110"/>
        <v>0</v>
      </c>
    </row>
    <row r="287" spans="1:44" x14ac:dyDescent="0.25">
      <c r="A287" s="178"/>
      <c r="B287" s="55" t="str">
        <f>_xlfn.IFNA(VLOOKUP(A287,'Ajánlatkérő(k) adatai'!$B$4:$C$205,2,0),"")</f>
        <v/>
      </c>
      <c r="C287" s="178"/>
      <c r="D287" s="55" t="str">
        <f>_xlfn.IFNA(VLOOKUP(C287,'Számlafizető(k) adatai'!$C$4:$D$203,2,0),"")</f>
        <v/>
      </c>
      <c r="E287" s="55" t="str">
        <f>_xlfn.IFNA(VLOOKUP(C287,'Számlafizető(k) adatai'!$C$4:$M$203,11,0),"")</f>
        <v/>
      </c>
      <c r="F287" s="178"/>
      <c r="G287" s="178"/>
      <c r="H287" s="178"/>
      <c r="I287" s="55" t="str">
        <f>IF(F287="","",VLOOKUP(LEFT(F287,5),'Technikai cellák'!B:C,2,0))</f>
        <v/>
      </c>
      <c r="J287" s="55" t="str">
        <f>IF(F287="","",VLOOKUP(I287,'Technikai cellák'!$C$1:$D$12,2,0))</f>
        <v/>
      </c>
      <c r="K287" s="179"/>
      <c r="L287" s="67" t="str">
        <f t="shared" si="94"/>
        <v/>
      </c>
      <c r="M287" s="68">
        <f t="shared" si="95"/>
        <v>0</v>
      </c>
      <c r="N287" s="66">
        <f t="shared" si="96"/>
        <v>0</v>
      </c>
      <c r="O287" s="152"/>
      <c r="P287" s="172">
        <f t="shared" si="111"/>
        <v>0</v>
      </c>
      <c r="Q287" s="69">
        <f t="shared" si="97"/>
        <v>0</v>
      </c>
      <c r="R287" s="62">
        <f t="shared" si="98"/>
        <v>0</v>
      </c>
      <c r="S287" s="153"/>
      <c r="T287" s="118" t="str">
        <f t="shared" si="112"/>
        <v/>
      </c>
      <c r="U287" s="154"/>
      <c r="V287" s="154"/>
      <c r="W287" s="154"/>
      <c r="X287" s="154"/>
      <c r="Y287" s="154"/>
      <c r="Z287" s="154"/>
      <c r="AA287" s="154"/>
      <c r="AB287" s="154"/>
      <c r="AC287" s="154"/>
      <c r="AD287" s="154"/>
      <c r="AE287" s="154"/>
      <c r="AF287" s="154"/>
      <c r="AG287" s="63">
        <f t="shared" si="99"/>
        <v>0</v>
      </c>
      <c r="AH287" s="56">
        <f t="shared" si="100"/>
        <v>0</v>
      </c>
      <c r="AI287" s="56">
        <f t="shared" si="101"/>
        <v>0</v>
      </c>
      <c r="AJ287" s="56">
        <f t="shared" si="102"/>
        <v>0</v>
      </c>
      <c r="AK287" s="56">
        <f t="shared" si="103"/>
        <v>0</v>
      </c>
      <c r="AL287" s="56">
        <f t="shared" si="104"/>
        <v>0</v>
      </c>
      <c r="AM287" s="56">
        <f t="shared" si="105"/>
        <v>0</v>
      </c>
      <c r="AN287" s="56">
        <f t="shared" si="106"/>
        <v>0</v>
      </c>
      <c r="AO287" s="56">
        <f t="shared" si="107"/>
        <v>0</v>
      </c>
      <c r="AP287" s="56">
        <f t="shared" si="108"/>
        <v>0</v>
      </c>
      <c r="AQ287" s="56">
        <f t="shared" si="109"/>
        <v>0</v>
      </c>
      <c r="AR287" s="86">
        <f t="shared" si="110"/>
        <v>0</v>
      </c>
    </row>
    <row r="288" spans="1:44" x14ac:dyDescent="0.25">
      <c r="A288" s="178"/>
      <c r="B288" s="55" t="str">
        <f>_xlfn.IFNA(VLOOKUP(A288,'Ajánlatkérő(k) adatai'!$B$4:$C$205,2,0),"")</f>
        <v/>
      </c>
      <c r="C288" s="178"/>
      <c r="D288" s="55" t="str">
        <f>_xlfn.IFNA(VLOOKUP(C288,'Számlafizető(k) adatai'!$C$4:$D$203,2,0),"")</f>
        <v/>
      </c>
      <c r="E288" s="55" t="str">
        <f>_xlfn.IFNA(VLOOKUP(C288,'Számlafizető(k) adatai'!$C$4:$M$203,11,0),"")</f>
        <v/>
      </c>
      <c r="F288" s="178"/>
      <c r="G288" s="178"/>
      <c r="H288" s="178"/>
      <c r="I288" s="55" t="str">
        <f>IF(F288="","",VLOOKUP(LEFT(F288,5),'Technikai cellák'!B:C,2,0))</f>
        <v/>
      </c>
      <c r="J288" s="55" t="str">
        <f>IF(F288="","",VLOOKUP(I288,'Technikai cellák'!$C$1:$D$12,2,0))</f>
        <v/>
      </c>
      <c r="K288" s="179"/>
      <c r="L288" s="67" t="str">
        <f t="shared" si="94"/>
        <v/>
      </c>
      <c r="M288" s="68">
        <f t="shared" si="95"/>
        <v>0</v>
      </c>
      <c r="N288" s="66">
        <f t="shared" si="96"/>
        <v>0</v>
      </c>
      <c r="O288" s="152"/>
      <c r="P288" s="172">
        <f t="shared" si="111"/>
        <v>0</v>
      </c>
      <c r="Q288" s="69">
        <f t="shared" si="97"/>
        <v>0</v>
      </c>
      <c r="R288" s="62">
        <f t="shared" si="98"/>
        <v>0</v>
      </c>
      <c r="S288" s="153"/>
      <c r="T288" s="118" t="str">
        <f t="shared" si="112"/>
        <v/>
      </c>
      <c r="U288" s="154"/>
      <c r="V288" s="154"/>
      <c r="W288" s="154"/>
      <c r="X288" s="154"/>
      <c r="Y288" s="154"/>
      <c r="Z288" s="154"/>
      <c r="AA288" s="154"/>
      <c r="AB288" s="154"/>
      <c r="AC288" s="154"/>
      <c r="AD288" s="154"/>
      <c r="AE288" s="154"/>
      <c r="AF288" s="154"/>
      <c r="AG288" s="63">
        <f t="shared" si="99"/>
        <v>0</v>
      </c>
      <c r="AH288" s="56">
        <f t="shared" si="100"/>
        <v>0</v>
      </c>
      <c r="AI288" s="56">
        <f t="shared" si="101"/>
        <v>0</v>
      </c>
      <c r="AJ288" s="56">
        <f t="shared" si="102"/>
        <v>0</v>
      </c>
      <c r="AK288" s="56">
        <f t="shared" si="103"/>
        <v>0</v>
      </c>
      <c r="AL288" s="56">
        <f t="shared" si="104"/>
        <v>0</v>
      </c>
      <c r="AM288" s="56">
        <f t="shared" si="105"/>
        <v>0</v>
      </c>
      <c r="AN288" s="56">
        <f t="shared" si="106"/>
        <v>0</v>
      </c>
      <c r="AO288" s="56">
        <f t="shared" si="107"/>
        <v>0</v>
      </c>
      <c r="AP288" s="56">
        <f t="shared" si="108"/>
        <v>0</v>
      </c>
      <c r="AQ288" s="56">
        <f t="shared" si="109"/>
        <v>0</v>
      </c>
      <c r="AR288" s="86">
        <f t="shared" si="110"/>
        <v>0</v>
      </c>
    </row>
    <row r="289" spans="1:44" x14ac:dyDescent="0.25">
      <c r="A289" s="178"/>
      <c r="B289" s="55" t="str">
        <f>_xlfn.IFNA(VLOOKUP(A289,'Ajánlatkérő(k) adatai'!$B$4:$C$205,2,0),"")</f>
        <v/>
      </c>
      <c r="C289" s="178"/>
      <c r="D289" s="55" t="str">
        <f>_xlfn.IFNA(VLOOKUP(C289,'Számlafizető(k) adatai'!$C$4:$D$203,2,0),"")</f>
        <v/>
      </c>
      <c r="E289" s="55" t="str">
        <f>_xlfn.IFNA(VLOOKUP(C289,'Számlafizető(k) adatai'!$C$4:$M$203,11,0),"")</f>
        <v/>
      </c>
      <c r="F289" s="178"/>
      <c r="G289" s="178"/>
      <c r="H289" s="178"/>
      <c r="I289" s="55" t="str">
        <f>IF(F289="","",VLOOKUP(LEFT(F289,5),'Technikai cellák'!B:C,2,0))</f>
        <v/>
      </c>
      <c r="J289" s="55" t="str">
        <f>IF(F289="","",VLOOKUP(I289,'Technikai cellák'!$C$1:$D$12,2,0))</f>
        <v/>
      </c>
      <c r="K289" s="179"/>
      <c r="L289" s="67" t="str">
        <f t="shared" si="94"/>
        <v/>
      </c>
      <c r="M289" s="68">
        <f t="shared" si="95"/>
        <v>0</v>
      </c>
      <c r="N289" s="66">
        <f t="shared" si="96"/>
        <v>0</v>
      </c>
      <c r="O289" s="152"/>
      <c r="P289" s="172">
        <f t="shared" si="111"/>
        <v>0</v>
      </c>
      <c r="Q289" s="69">
        <f t="shared" si="97"/>
        <v>0</v>
      </c>
      <c r="R289" s="62">
        <f t="shared" si="98"/>
        <v>0</v>
      </c>
      <c r="S289" s="153"/>
      <c r="T289" s="118" t="str">
        <f t="shared" si="112"/>
        <v/>
      </c>
      <c r="U289" s="154"/>
      <c r="V289" s="154"/>
      <c r="W289" s="154"/>
      <c r="X289" s="154"/>
      <c r="Y289" s="154"/>
      <c r="Z289" s="154"/>
      <c r="AA289" s="154"/>
      <c r="AB289" s="154"/>
      <c r="AC289" s="154"/>
      <c r="AD289" s="154"/>
      <c r="AE289" s="154"/>
      <c r="AF289" s="154"/>
      <c r="AG289" s="63">
        <f t="shared" si="99"/>
        <v>0</v>
      </c>
      <c r="AH289" s="56">
        <f t="shared" si="100"/>
        <v>0</v>
      </c>
      <c r="AI289" s="56">
        <f t="shared" si="101"/>
        <v>0</v>
      </c>
      <c r="AJ289" s="56">
        <f t="shared" si="102"/>
        <v>0</v>
      </c>
      <c r="AK289" s="56">
        <f t="shared" si="103"/>
        <v>0</v>
      </c>
      <c r="AL289" s="56">
        <f t="shared" si="104"/>
        <v>0</v>
      </c>
      <c r="AM289" s="56">
        <f t="shared" si="105"/>
        <v>0</v>
      </c>
      <c r="AN289" s="56">
        <f t="shared" si="106"/>
        <v>0</v>
      </c>
      <c r="AO289" s="56">
        <f t="shared" si="107"/>
        <v>0</v>
      </c>
      <c r="AP289" s="56">
        <f t="shared" si="108"/>
        <v>0</v>
      </c>
      <c r="AQ289" s="56">
        <f t="shared" si="109"/>
        <v>0</v>
      </c>
      <c r="AR289" s="86">
        <f t="shared" si="110"/>
        <v>0</v>
      </c>
    </row>
    <row r="290" spans="1:44" x14ac:dyDescent="0.25">
      <c r="A290" s="178"/>
      <c r="B290" s="55" t="str">
        <f>_xlfn.IFNA(VLOOKUP(A290,'Ajánlatkérő(k) adatai'!$B$4:$C$205,2,0),"")</f>
        <v/>
      </c>
      <c r="C290" s="178"/>
      <c r="D290" s="55" t="str">
        <f>_xlfn.IFNA(VLOOKUP(C290,'Számlafizető(k) adatai'!$C$4:$D$203,2,0),"")</f>
        <v/>
      </c>
      <c r="E290" s="55" t="str">
        <f>_xlfn.IFNA(VLOOKUP(C290,'Számlafizető(k) adatai'!$C$4:$M$203,11,0),"")</f>
        <v/>
      </c>
      <c r="F290" s="178"/>
      <c r="G290" s="178"/>
      <c r="H290" s="178"/>
      <c r="I290" s="55" t="str">
        <f>IF(F290="","",VLOOKUP(LEFT(F290,5),'Technikai cellák'!B:C,2,0))</f>
        <v/>
      </c>
      <c r="J290" s="55" t="str">
        <f>IF(F290="","",VLOOKUP(I290,'Technikai cellák'!$C$1:$D$12,2,0))</f>
        <v/>
      </c>
      <c r="K290" s="179"/>
      <c r="L290" s="67" t="str">
        <f t="shared" si="94"/>
        <v/>
      </c>
      <c r="M290" s="68">
        <f t="shared" si="95"/>
        <v>0</v>
      </c>
      <c r="N290" s="66">
        <f t="shared" si="96"/>
        <v>0</v>
      </c>
      <c r="O290" s="152"/>
      <c r="P290" s="172">
        <f t="shared" si="111"/>
        <v>0</v>
      </c>
      <c r="Q290" s="69">
        <f t="shared" si="97"/>
        <v>0</v>
      </c>
      <c r="R290" s="62">
        <f t="shared" si="98"/>
        <v>0</v>
      </c>
      <c r="S290" s="153"/>
      <c r="T290" s="118" t="str">
        <f t="shared" si="112"/>
        <v/>
      </c>
      <c r="U290" s="154"/>
      <c r="V290" s="154"/>
      <c r="W290" s="154"/>
      <c r="X290" s="154"/>
      <c r="Y290" s="154"/>
      <c r="Z290" s="154"/>
      <c r="AA290" s="154"/>
      <c r="AB290" s="154"/>
      <c r="AC290" s="154"/>
      <c r="AD290" s="154"/>
      <c r="AE290" s="154"/>
      <c r="AF290" s="154"/>
      <c r="AG290" s="63">
        <f t="shared" si="99"/>
        <v>0</v>
      </c>
      <c r="AH290" s="56">
        <f t="shared" si="100"/>
        <v>0</v>
      </c>
      <c r="AI290" s="56">
        <f t="shared" si="101"/>
        <v>0</v>
      </c>
      <c r="AJ290" s="56">
        <f t="shared" si="102"/>
        <v>0</v>
      </c>
      <c r="AK290" s="56">
        <f t="shared" si="103"/>
        <v>0</v>
      </c>
      <c r="AL290" s="56">
        <f t="shared" si="104"/>
        <v>0</v>
      </c>
      <c r="AM290" s="56">
        <f t="shared" si="105"/>
        <v>0</v>
      </c>
      <c r="AN290" s="56">
        <f t="shared" si="106"/>
        <v>0</v>
      </c>
      <c r="AO290" s="56">
        <f t="shared" si="107"/>
        <v>0</v>
      </c>
      <c r="AP290" s="56">
        <f t="shared" si="108"/>
        <v>0</v>
      </c>
      <c r="AQ290" s="56">
        <f t="shared" si="109"/>
        <v>0</v>
      </c>
      <c r="AR290" s="86">
        <f t="shared" si="110"/>
        <v>0</v>
      </c>
    </row>
    <row r="291" spans="1:44" x14ac:dyDescent="0.25">
      <c r="A291" s="178"/>
      <c r="B291" s="55" t="str">
        <f>_xlfn.IFNA(VLOOKUP(A291,'Ajánlatkérő(k) adatai'!$B$4:$C$205,2,0),"")</f>
        <v/>
      </c>
      <c r="C291" s="178"/>
      <c r="D291" s="55" t="str">
        <f>_xlfn.IFNA(VLOOKUP(C291,'Számlafizető(k) adatai'!$C$4:$D$203,2,0),"")</f>
        <v/>
      </c>
      <c r="E291" s="55" t="str">
        <f>_xlfn.IFNA(VLOOKUP(C291,'Számlafizető(k) adatai'!$C$4:$M$203,11,0),"")</f>
        <v/>
      </c>
      <c r="F291" s="178"/>
      <c r="G291" s="178"/>
      <c r="H291" s="178"/>
      <c r="I291" s="55" t="str">
        <f>IF(F291="","",VLOOKUP(LEFT(F291,5),'Technikai cellák'!B:C,2,0))</f>
        <v/>
      </c>
      <c r="J291" s="55" t="str">
        <f>IF(F291="","",VLOOKUP(I291,'Technikai cellák'!$C$1:$D$12,2,0))</f>
        <v/>
      </c>
      <c r="K291" s="179"/>
      <c r="L291" s="67" t="str">
        <f t="shared" si="94"/>
        <v/>
      </c>
      <c r="M291" s="68">
        <f t="shared" si="95"/>
        <v>0</v>
      </c>
      <c r="N291" s="66">
        <f t="shared" si="96"/>
        <v>0</v>
      </c>
      <c r="O291" s="152"/>
      <c r="P291" s="172">
        <f t="shared" si="111"/>
        <v>0</v>
      </c>
      <c r="Q291" s="69">
        <f t="shared" si="97"/>
        <v>0</v>
      </c>
      <c r="R291" s="62">
        <f t="shared" si="98"/>
        <v>0</v>
      </c>
      <c r="S291" s="153"/>
      <c r="T291" s="118" t="str">
        <f t="shared" si="112"/>
        <v/>
      </c>
      <c r="U291" s="154"/>
      <c r="V291" s="154"/>
      <c r="W291" s="154"/>
      <c r="X291" s="154"/>
      <c r="Y291" s="154"/>
      <c r="Z291" s="154"/>
      <c r="AA291" s="154"/>
      <c r="AB291" s="154"/>
      <c r="AC291" s="154"/>
      <c r="AD291" s="154"/>
      <c r="AE291" s="154"/>
      <c r="AF291" s="154"/>
      <c r="AG291" s="63">
        <f t="shared" si="99"/>
        <v>0</v>
      </c>
      <c r="AH291" s="56">
        <f t="shared" si="100"/>
        <v>0</v>
      </c>
      <c r="AI291" s="56">
        <f t="shared" si="101"/>
        <v>0</v>
      </c>
      <c r="AJ291" s="56">
        <f t="shared" si="102"/>
        <v>0</v>
      </c>
      <c r="AK291" s="56">
        <f t="shared" si="103"/>
        <v>0</v>
      </c>
      <c r="AL291" s="56">
        <f t="shared" si="104"/>
        <v>0</v>
      </c>
      <c r="AM291" s="56">
        <f t="shared" si="105"/>
        <v>0</v>
      </c>
      <c r="AN291" s="56">
        <f t="shared" si="106"/>
        <v>0</v>
      </c>
      <c r="AO291" s="56">
        <f t="shared" si="107"/>
        <v>0</v>
      </c>
      <c r="AP291" s="56">
        <f t="shared" si="108"/>
        <v>0</v>
      </c>
      <c r="AQ291" s="56">
        <f t="shared" si="109"/>
        <v>0</v>
      </c>
      <c r="AR291" s="86">
        <f t="shared" si="110"/>
        <v>0</v>
      </c>
    </row>
    <row r="292" spans="1:44" x14ac:dyDescent="0.25">
      <c r="A292" s="178"/>
      <c r="B292" s="55" t="str">
        <f>_xlfn.IFNA(VLOOKUP(A292,'Ajánlatkérő(k) adatai'!$B$4:$C$205,2,0),"")</f>
        <v/>
      </c>
      <c r="C292" s="178"/>
      <c r="D292" s="55" t="str">
        <f>_xlfn.IFNA(VLOOKUP(C292,'Számlafizető(k) adatai'!$C$4:$D$203,2,0),"")</f>
        <v/>
      </c>
      <c r="E292" s="55" t="str">
        <f>_xlfn.IFNA(VLOOKUP(C292,'Számlafizető(k) adatai'!$C$4:$M$203,11,0),"")</f>
        <v/>
      </c>
      <c r="F292" s="178"/>
      <c r="G292" s="178"/>
      <c r="H292" s="178"/>
      <c r="I292" s="55" t="str">
        <f>IF(F292="","",VLOOKUP(LEFT(F292,5),'Technikai cellák'!B:C,2,0))</f>
        <v/>
      </c>
      <c r="J292" s="55" t="str">
        <f>IF(F292="","",VLOOKUP(I292,'Technikai cellák'!$C$1:$D$12,2,0))</f>
        <v/>
      </c>
      <c r="K292" s="179"/>
      <c r="L292" s="67" t="str">
        <f t="shared" si="94"/>
        <v/>
      </c>
      <c r="M292" s="68">
        <f t="shared" si="95"/>
        <v>0</v>
      </c>
      <c r="N292" s="66">
        <f t="shared" si="96"/>
        <v>0</v>
      </c>
      <c r="O292" s="152"/>
      <c r="P292" s="172">
        <f t="shared" si="111"/>
        <v>0</v>
      </c>
      <c r="Q292" s="69">
        <f t="shared" si="97"/>
        <v>0</v>
      </c>
      <c r="R292" s="62">
        <f t="shared" si="98"/>
        <v>0</v>
      </c>
      <c r="S292" s="153"/>
      <c r="T292" s="118" t="str">
        <f t="shared" si="112"/>
        <v/>
      </c>
      <c r="U292" s="154"/>
      <c r="V292" s="154"/>
      <c r="W292" s="154"/>
      <c r="X292" s="154"/>
      <c r="Y292" s="154"/>
      <c r="Z292" s="154"/>
      <c r="AA292" s="154"/>
      <c r="AB292" s="154"/>
      <c r="AC292" s="154"/>
      <c r="AD292" s="154"/>
      <c r="AE292" s="154"/>
      <c r="AF292" s="154"/>
      <c r="AG292" s="63">
        <f t="shared" si="99"/>
        <v>0</v>
      </c>
      <c r="AH292" s="56">
        <f t="shared" si="100"/>
        <v>0</v>
      </c>
      <c r="AI292" s="56">
        <f t="shared" si="101"/>
        <v>0</v>
      </c>
      <c r="AJ292" s="56">
        <f t="shared" si="102"/>
        <v>0</v>
      </c>
      <c r="AK292" s="56">
        <f t="shared" si="103"/>
        <v>0</v>
      </c>
      <c r="AL292" s="56">
        <f t="shared" si="104"/>
        <v>0</v>
      </c>
      <c r="AM292" s="56">
        <f t="shared" si="105"/>
        <v>0</v>
      </c>
      <c r="AN292" s="56">
        <f t="shared" si="106"/>
        <v>0</v>
      </c>
      <c r="AO292" s="56">
        <f t="shared" si="107"/>
        <v>0</v>
      </c>
      <c r="AP292" s="56">
        <f t="shared" si="108"/>
        <v>0</v>
      </c>
      <c r="AQ292" s="56">
        <f t="shared" si="109"/>
        <v>0</v>
      </c>
      <c r="AR292" s="86">
        <f t="shared" si="110"/>
        <v>0</v>
      </c>
    </row>
    <row r="293" spans="1:44" x14ac:dyDescent="0.25">
      <c r="A293" s="178"/>
      <c r="B293" s="55" t="str">
        <f>_xlfn.IFNA(VLOOKUP(A293,'Ajánlatkérő(k) adatai'!$B$4:$C$205,2,0),"")</f>
        <v/>
      </c>
      <c r="C293" s="178"/>
      <c r="D293" s="55" t="str">
        <f>_xlfn.IFNA(VLOOKUP(C293,'Számlafizető(k) adatai'!$C$4:$D$203,2,0),"")</f>
        <v/>
      </c>
      <c r="E293" s="55" t="str">
        <f>_xlfn.IFNA(VLOOKUP(C293,'Számlafizető(k) adatai'!$C$4:$M$203,11,0),"")</f>
        <v/>
      </c>
      <c r="F293" s="178"/>
      <c r="G293" s="178"/>
      <c r="H293" s="178"/>
      <c r="I293" s="55" t="str">
        <f>IF(F293="","",VLOOKUP(LEFT(F293,5),'Technikai cellák'!B:C,2,0))</f>
        <v/>
      </c>
      <c r="J293" s="55" t="str">
        <f>IF(F293="","",VLOOKUP(I293,'Technikai cellák'!$C$1:$D$12,2,0))</f>
        <v/>
      </c>
      <c r="K293" s="179"/>
      <c r="L293" s="67" t="str">
        <f t="shared" si="94"/>
        <v/>
      </c>
      <c r="M293" s="68">
        <f t="shared" si="95"/>
        <v>0</v>
      </c>
      <c r="N293" s="66">
        <f t="shared" si="96"/>
        <v>0</v>
      </c>
      <c r="O293" s="152"/>
      <c r="P293" s="172">
        <f t="shared" si="111"/>
        <v>0</v>
      </c>
      <c r="Q293" s="69">
        <f t="shared" si="97"/>
        <v>0</v>
      </c>
      <c r="R293" s="62">
        <f t="shared" si="98"/>
        <v>0</v>
      </c>
      <c r="S293" s="153"/>
      <c r="T293" s="118" t="str">
        <f t="shared" si="112"/>
        <v/>
      </c>
      <c r="U293" s="154"/>
      <c r="V293" s="154"/>
      <c r="W293" s="154"/>
      <c r="X293" s="154"/>
      <c r="Y293" s="154"/>
      <c r="Z293" s="154"/>
      <c r="AA293" s="154"/>
      <c r="AB293" s="154"/>
      <c r="AC293" s="154"/>
      <c r="AD293" s="154"/>
      <c r="AE293" s="154"/>
      <c r="AF293" s="154"/>
      <c r="AG293" s="63">
        <f t="shared" si="99"/>
        <v>0</v>
      </c>
      <c r="AH293" s="56">
        <f t="shared" si="100"/>
        <v>0</v>
      </c>
      <c r="AI293" s="56">
        <f t="shared" si="101"/>
        <v>0</v>
      </c>
      <c r="AJ293" s="56">
        <f t="shared" si="102"/>
        <v>0</v>
      </c>
      <c r="AK293" s="56">
        <f t="shared" si="103"/>
        <v>0</v>
      </c>
      <c r="AL293" s="56">
        <f t="shared" si="104"/>
        <v>0</v>
      </c>
      <c r="AM293" s="56">
        <f t="shared" si="105"/>
        <v>0</v>
      </c>
      <c r="AN293" s="56">
        <f t="shared" si="106"/>
        <v>0</v>
      </c>
      <c r="AO293" s="56">
        <f t="shared" si="107"/>
        <v>0</v>
      </c>
      <c r="AP293" s="56">
        <f t="shared" si="108"/>
        <v>0</v>
      </c>
      <c r="AQ293" s="56">
        <f t="shared" si="109"/>
        <v>0</v>
      </c>
      <c r="AR293" s="86">
        <f t="shared" si="110"/>
        <v>0</v>
      </c>
    </row>
    <row r="294" spans="1:44" x14ac:dyDescent="0.25">
      <c r="A294" s="178"/>
      <c r="B294" s="55" t="str">
        <f>_xlfn.IFNA(VLOOKUP(A294,'Ajánlatkérő(k) adatai'!$B$4:$C$205,2,0),"")</f>
        <v/>
      </c>
      <c r="C294" s="178"/>
      <c r="D294" s="55" t="str">
        <f>_xlfn.IFNA(VLOOKUP(C294,'Számlafizető(k) adatai'!$C$4:$D$203,2,0),"")</f>
        <v/>
      </c>
      <c r="E294" s="55" t="str">
        <f>_xlfn.IFNA(VLOOKUP(C294,'Számlafizető(k) adatai'!$C$4:$M$203,11,0),"")</f>
        <v/>
      </c>
      <c r="F294" s="178"/>
      <c r="G294" s="178"/>
      <c r="H294" s="178"/>
      <c r="I294" s="55" t="str">
        <f>IF(F294="","",VLOOKUP(LEFT(F294,5),'Technikai cellák'!B:C,2,0))</f>
        <v/>
      </c>
      <c r="J294" s="55" t="str">
        <f>IF(F294="","",VLOOKUP(I294,'Technikai cellák'!$C$1:$D$12,2,0))</f>
        <v/>
      </c>
      <c r="K294" s="179"/>
      <c r="L294" s="67" t="str">
        <f t="shared" si="94"/>
        <v/>
      </c>
      <c r="M294" s="68">
        <f t="shared" si="95"/>
        <v>0</v>
      </c>
      <c r="N294" s="66">
        <f t="shared" si="96"/>
        <v>0</v>
      </c>
      <c r="O294" s="152"/>
      <c r="P294" s="172">
        <f t="shared" si="111"/>
        <v>0</v>
      </c>
      <c r="Q294" s="69">
        <f t="shared" si="97"/>
        <v>0</v>
      </c>
      <c r="R294" s="62">
        <f t="shared" si="98"/>
        <v>0</v>
      </c>
      <c r="S294" s="153"/>
      <c r="T294" s="118" t="str">
        <f t="shared" si="112"/>
        <v/>
      </c>
      <c r="U294" s="154"/>
      <c r="V294" s="154"/>
      <c r="W294" s="154"/>
      <c r="X294" s="154"/>
      <c r="Y294" s="154"/>
      <c r="Z294" s="154"/>
      <c r="AA294" s="154"/>
      <c r="AB294" s="154"/>
      <c r="AC294" s="154"/>
      <c r="AD294" s="154"/>
      <c r="AE294" s="154"/>
      <c r="AF294" s="154"/>
      <c r="AG294" s="63">
        <f t="shared" si="99"/>
        <v>0</v>
      </c>
      <c r="AH294" s="56">
        <f t="shared" si="100"/>
        <v>0</v>
      </c>
      <c r="AI294" s="56">
        <f t="shared" si="101"/>
        <v>0</v>
      </c>
      <c r="AJ294" s="56">
        <f t="shared" si="102"/>
        <v>0</v>
      </c>
      <c r="AK294" s="56">
        <f t="shared" si="103"/>
        <v>0</v>
      </c>
      <c r="AL294" s="56">
        <f t="shared" si="104"/>
        <v>0</v>
      </c>
      <c r="AM294" s="56">
        <f t="shared" si="105"/>
        <v>0</v>
      </c>
      <c r="AN294" s="56">
        <f t="shared" si="106"/>
        <v>0</v>
      </c>
      <c r="AO294" s="56">
        <f t="shared" si="107"/>
        <v>0</v>
      </c>
      <c r="AP294" s="56">
        <f t="shared" si="108"/>
        <v>0</v>
      </c>
      <c r="AQ294" s="56">
        <f t="shared" si="109"/>
        <v>0</v>
      </c>
      <c r="AR294" s="86">
        <f t="shared" si="110"/>
        <v>0</v>
      </c>
    </row>
    <row r="295" spans="1:44" x14ac:dyDescent="0.25">
      <c r="A295" s="178"/>
      <c r="B295" s="55" t="str">
        <f>_xlfn.IFNA(VLOOKUP(A295,'Ajánlatkérő(k) adatai'!$B$4:$C$205,2,0),"")</f>
        <v/>
      </c>
      <c r="C295" s="178"/>
      <c r="D295" s="55" t="str">
        <f>_xlfn.IFNA(VLOOKUP(C295,'Számlafizető(k) adatai'!$C$4:$D$203,2,0),"")</f>
        <v/>
      </c>
      <c r="E295" s="55" t="str">
        <f>_xlfn.IFNA(VLOOKUP(C295,'Számlafizető(k) adatai'!$C$4:$M$203,11,0),"")</f>
        <v/>
      </c>
      <c r="F295" s="178"/>
      <c r="G295" s="178"/>
      <c r="H295" s="178"/>
      <c r="I295" s="55" t="str">
        <f>IF(F295="","",VLOOKUP(LEFT(F295,5),'Technikai cellák'!B:C,2,0))</f>
        <v/>
      </c>
      <c r="J295" s="55" t="str">
        <f>IF(F295="","",VLOOKUP(I295,'Technikai cellák'!$C$1:$D$12,2,0))</f>
        <v/>
      </c>
      <c r="K295" s="179"/>
      <c r="L295" s="67" t="str">
        <f t="shared" si="94"/>
        <v/>
      </c>
      <c r="M295" s="68">
        <f t="shared" si="95"/>
        <v>0</v>
      </c>
      <c r="N295" s="66">
        <f t="shared" si="96"/>
        <v>0</v>
      </c>
      <c r="O295" s="152"/>
      <c r="P295" s="172">
        <f t="shared" si="111"/>
        <v>0</v>
      </c>
      <c r="Q295" s="69">
        <f t="shared" si="97"/>
        <v>0</v>
      </c>
      <c r="R295" s="62">
        <f t="shared" si="98"/>
        <v>0</v>
      </c>
      <c r="S295" s="153"/>
      <c r="T295" s="118" t="str">
        <f t="shared" si="112"/>
        <v/>
      </c>
      <c r="U295" s="154"/>
      <c r="V295" s="154"/>
      <c r="W295" s="154"/>
      <c r="X295" s="154"/>
      <c r="Y295" s="154"/>
      <c r="Z295" s="154"/>
      <c r="AA295" s="154"/>
      <c r="AB295" s="154"/>
      <c r="AC295" s="154"/>
      <c r="AD295" s="154"/>
      <c r="AE295" s="154"/>
      <c r="AF295" s="154"/>
      <c r="AG295" s="63">
        <f t="shared" si="99"/>
        <v>0</v>
      </c>
      <c r="AH295" s="56">
        <f t="shared" si="100"/>
        <v>0</v>
      </c>
      <c r="AI295" s="56">
        <f t="shared" si="101"/>
        <v>0</v>
      </c>
      <c r="AJ295" s="56">
        <f t="shared" si="102"/>
        <v>0</v>
      </c>
      <c r="AK295" s="56">
        <f t="shared" si="103"/>
        <v>0</v>
      </c>
      <c r="AL295" s="56">
        <f t="shared" si="104"/>
        <v>0</v>
      </c>
      <c r="AM295" s="56">
        <f t="shared" si="105"/>
        <v>0</v>
      </c>
      <c r="AN295" s="56">
        <f t="shared" si="106"/>
        <v>0</v>
      </c>
      <c r="AO295" s="56">
        <f t="shared" si="107"/>
        <v>0</v>
      </c>
      <c r="AP295" s="56">
        <f t="shared" si="108"/>
        <v>0</v>
      </c>
      <c r="AQ295" s="56">
        <f t="shared" si="109"/>
        <v>0</v>
      </c>
      <c r="AR295" s="86">
        <f t="shared" si="110"/>
        <v>0</v>
      </c>
    </row>
    <row r="296" spans="1:44" x14ac:dyDescent="0.25">
      <c r="A296" s="178"/>
      <c r="B296" s="55" t="str">
        <f>_xlfn.IFNA(VLOOKUP(A296,'Ajánlatkérő(k) adatai'!$B$4:$C$205,2,0),"")</f>
        <v/>
      </c>
      <c r="C296" s="178"/>
      <c r="D296" s="55" t="str">
        <f>_xlfn.IFNA(VLOOKUP(C296,'Számlafizető(k) adatai'!$C$4:$D$203,2,0),"")</f>
        <v/>
      </c>
      <c r="E296" s="55" t="str">
        <f>_xlfn.IFNA(VLOOKUP(C296,'Számlafizető(k) adatai'!$C$4:$M$203,11,0),"")</f>
        <v/>
      </c>
      <c r="F296" s="178"/>
      <c r="G296" s="178"/>
      <c r="H296" s="178"/>
      <c r="I296" s="55" t="str">
        <f>IF(F296="","",VLOOKUP(LEFT(F296,5),'Technikai cellák'!B:C,2,0))</f>
        <v/>
      </c>
      <c r="J296" s="55" t="str">
        <f>IF(F296="","",VLOOKUP(I296,'Technikai cellák'!$C$1:$D$12,2,0))</f>
        <v/>
      </c>
      <c r="K296" s="179"/>
      <c r="L296" s="67" t="str">
        <f t="shared" si="94"/>
        <v/>
      </c>
      <c r="M296" s="68">
        <f t="shared" si="95"/>
        <v>0</v>
      </c>
      <c r="N296" s="66">
        <f t="shared" si="96"/>
        <v>0</v>
      </c>
      <c r="O296" s="152"/>
      <c r="P296" s="172">
        <f t="shared" si="111"/>
        <v>0</v>
      </c>
      <c r="Q296" s="69">
        <f t="shared" si="97"/>
        <v>0</v>
      </c>
      <c r="R296" s="62">
        <f t="shared" si="98"/>
        <v>0</v>
      </c>
      <c r="S296" s="153"/>
      <c r="T296" s="118" t="str">
        <f t="shared" si="112"/>
        <v/>
      </c>
      <c r="U296" s="154"/>
      <c r="V296" s="154"/>
      <c r="W296" s="154"/>
      <c r="X296" s="154"/>
      <c r="Y296" s="154"/>
      <c r="Z296" s="154"/>
      <c r="AA296" s="154"/>
      <c r="AB296" s="154"/>
      <c r="AC296" s="154"/>
      <c r="AD296" s="154"/>
      <c r="AE296" s="154"/>
      <c r="AF296" s="154"/>
      <c r="AG296" s="63">
        <f t="shared" si="99"/>
        <v>0</v>
      </c>
      <c r="AH296" s="56">
        <f t="shared" si="100"/>
        <v>0</v>
      </c>
      <c r="AI296" s="56">
        <f t="shared" si="101"/>
        <v>0</v>
      </c>
      <c r="AJ296" s="56">
        <f t="shared" si="102"/>
        <v>0</v>
      </c>
      <c r="AK296" s="56">
        <f t="shared" si="103"/>
        <v>0</v>
      </c>
      <c r="AL296" s="56">
        <f t="shared" si="104"/>
        <v>0</v>
      </c>
      <c r="AM296" s="56">
        <f t="shared" si="105"/>
        <v>0</v>
      </c>
      <c r="AN296" s="56">
        <f t="shared" si="106"/>
        <v>0</v>
      </c>
      <c r="AO296" s="56">
        <f t="shared" si="107"/>
        <v>0</v>
      </c>
      <c r="AP296" s="56">
        <f t="shared" si="108"/>
        <v>0</v>
      </c>
      <c r="AQ296" s="56">
        <f t="shared" si="109"/>
        <v>0</v>
      </c>
      <c r="AR296" s="86">
        <f t="shared" si="110"/>
        <v>0</v>
      </c>
    </row>
    <row r="297" spans="1:44" x14ac:dyDescent="0.25">
      <c r="A297" s="178"/>
      <c r="B297" s="55" t="str">
        <f>_xlfn.IFNA(VLOOKUP(A297,'Ajánlatkérő(k) adatai'!$B$4:$C$205,2,0),"")</f>
        <v/>
      </c>
      <c r="C297" s="178"/>
      <c r="D297" s="55" t="str">
        <f>_xlfn.IFNA(VLOOKUP(C297,'Számlafizető(k) adatai'!$C$4:$D$203,2,0),"")</f>
        <v/>
      </c>
      <c r="E297" s="55" t="str">
        <f>_xlfn.IFNA(VLOOKUP(C297,'Számlafizető(k) adatai'!$C$4:$M$203,11,0),"")</f>
        <v/>
      </c>
      <c r="F297" s="178"/>
      <c r="G297" s="178"/>
      <c r="H297" s="178"/>
      <c r="I297" s="55" t="str">
        <f>IF(F297="","",VLOOKUP(LEFT(F297,5),'Technikai cellák'!B:C,2,0))</f>
        <v/>
      </c>
      <c r="J297" s="55" t="str">
        <f>IF(F297="","",VLOOKUP(I297,'Technikai cellák'!$C$1:$D$12,2,0))</f>
        <v/>
      </c>
      <c r="K297" s="179"/>
      <c r="L297" s="67" t="str">
        <f t="shared" si="94"/>
        <v/>
      </c>
      <c r="M297" s="68">
        <f t="shared" si="95"/>
        <v>0</v>
      </c>
      <c r="N297" s="66">
        <f t="shared" si="96"/>
        <v>0</v>
      </c>
      <c r="O297" s="152"/>
      <c r="P297" s="172">
        <f t="shared" si="111"/>
        <v>0</v>
      </c>
      <c r="Q297" s="69">
        <f t="shared" si="97"/>
        <v>0</v>
      </c>
      <c r="R297" s="62">
        <f t="shared" si="98"/>
        <v>0</v>
      </c>
      <c r="S297" s="153"/>
      <c r="T297" s="118" t="str">
        <f t="shared" si="112"/>
        <v/>
      </c>
      <c r="U297" s="154"/>
      <c r="V297" s="154"/>
      <c r="W297" s="154"/>
      <c r="X297" s="154"/>
      <c r="Y297" s="154"/>
      <c r="Z297" s="154"/>
      <c r="AA297" s="154"/>
      <c r="AB297" s="154"/>
      <c r="AC297" s="154"/>
      <c r="AD297" s="154"/>
      <c r="AE297" s="154"/>
      <c r="AF297" s="154"/>
      <c r="AG297" s="63">
        <f t="shared" si="99"/>
        <v>0</v>
      </c>
      <c r="AH297" s="56">
        <f t="shared" si="100"/>
        <v>0</v>
      </c>
      <c r="AI297" s="56">
        <f t="shared" si="101"/>
        <v>0</v>
      </c>
      <c r="AJ297" s="56">
        <f t="shared" si="102"/>
        <v>0</v>
      </c>
      <c r="AK297" s="56">
        <f t="shared" si="103"/>
        <v>0</v>
      </c>
      <c r="AL297" s="56">
        <f t="shared" si="104"/>
        <v>0</v>
      </c>
      <c r="AM297" s="56">
        <f t="shared" si="105"/>
        <v>0</v>
      </c>
      <c r="AN297" s="56">
        <f t="shared" si="106"/>
        <v>0</v>
      </c>
      <c r="AO297" s="56">
        <f t="shared" si="107"/>
        <v>0</v>
      </c>
      <c r="AP297" s="56">
        <f t="shared" si="108"/>
        <v>0</v>
      </c>
      <c r="AQ297" s="56">
        <f t="shared" si="109"/>
        <v>0</v>
      </c>
      <c r="AR297" s="86">
        <f t="shared" si="110"/>
        <v>0</v>
      </c>
    </row>
    <row r="298" spans="1:44" x14ac:dyDescent="0.25">
      <c r="A298" s="178"/>
      <c r="B298" s="55" t="str">
        <f>_xlfn.IFNA(VLOOKUP(A298,'Ajánlatkérő(k) adatai'!$B$4:$C$205,2,0),"")</f>
        <v/>
      </c>
      <c r="C298" s="178"/>
      <c r="D298" s="55" t="str">
        <f>_xlfn.IFNA(VLOOKUP(C298,'Számlafizető(k) adatai'!$C$4:$D$203,2,0),"")</f>
        <v/>
      </c>
      <c r="E298" s="55" t="str">
        <f>_xlfn.IFNA(VLOOKUP(C298,'Számlafizető(k) adatai'!$C$4:$M$203,11,0),"")</f>
        <v/>
      </c>
      <c r="F298" s="178"/>
      <c r="G298" s="178"/>
      <c r="H298" s="178"/>
      <c r="I298" s="55" t="str">
        <f>IF(F298="","",VLOOKUP(LEFT(F298,5),'Technikai cellák'!B:C,2,0))</f>
        <v/>
      </c>
      <c r="J298" s="55" t="str">
        <f>IF(F298="","",VLOOKUP(I298,'Technikai cellák'!$C$1:$D$12,2,0))</f>
        <v/>
      </c>
      <c r="K298" s="179"/>
      <c r="L298" s="67" t="str">
        <f t="shared" si="94"/>
        <v/>
      </c>
      <c r="M298" s="68">
        <f t="shared" si="95"/>
        <v>0</v>
      </c>
      <c r="N298" s="66">
        <f t="shared" si="96"/>
        <v>0</v>
      </c>
      <c r="O298" s="152"/>
      <c r="P298" s="172">
        <f t="shared" si="111"/>
        <v>0</v>
      </c>
      <c r="Q298" s="69">
        <f t="shared" si="97"/>
        <v>0</v>
      </c>
      <c r="R298" s="62">
        <f t="shared" si="98"/>
        <v>0</v>
      </c>
      <c r="S298" s="153"/>
      <c r="T298" s="118" t="str">
        <f t="shared" si="112"/>
        <v/>
      </c>
      <c r="U298" s="154"/>
      <c r="V298" s="154"/>
      <c r="W298" s="154"/>
      <c r="X298" s="154"/>
      <c r="Y298" s="154"/>
      <c r="Z298" s="154"/>
      <c r="AA298" s="154"/>
      <c r="AB298" s="154"/>
      <c r="AC298" s="154"/>
      <c r="AD298" s="154"/>
      <c r="AE298" s="154"/>
      <c r="AF298" s="154"/>
      <c r="AG298" s="63">
        <f t="shared" si="99"/>
        <v>0</v>
      </c>
      <c r="AH298" s="56">
        <f t="shared" si="100"/>
        <v>0</v>
      </c>
      <c r="AI298" s="56">
        <f t="shared" si="101"/>
        <v>0</v>
      </c>
      <c r="AJ298" s="56">
        <f t="shared" si="102"/>
        <v>0</v>
      </c>
      <c r="AK298" s="56">
        <f t="shared" si="103"/>
        <v>0</v>
      </c>
      <c r="AL298" s="56">
        <f t="shared" si="104"/>
        <v>0</v>
      </c>
      <c r="AM298" s="56">
        <f t="shared" si="105"/>
        <v>0</v>
      </c>
      <c r="AN298" s="56">
        <f t="shared" si="106"/>
        <v>0</v>
      </c>
      <c r="AO298" s="56">
        <f t="shared" si="107"/>
        <v>0</v>
      </c>
      <c r="AP298" s="56">
        <f t="shared" si="108"/>
        <v>0</v>
      </c>
      <c r="AQ298" s="56">
        <f t="shared" si="109"/>
        <v>0</v>
      </c>
      <c r="AR298" s="86">
        <f t="shared" si="110"/>
        <v>0</v>
      </c>
    </row>
    <row r="299" spans="1:44" x14ac:dyDescent="0.25">
      <c r="A299" s="178"/>
      <c r="B299" s="55" t="str">
        <f>_xlfn.IFNA(VLOOKUP(A299,'Ajánlatkérő(k) adatai'!$B$4:$C$205,2,0),"")</f>
        <v/>
      </c>
      <c r="C299" s="178"/>
      <c r="D299" s="55" t="str">
        <f>_xlfn.IFNA(VLOOKUP(C299,'Számlafizető(k) adatai'!$C$4:$D$203,2,0),"")</f>
        <v/>
      </c>
      <c r="E299" s="55" t="str">
        <f>_xlfn.IFNA(VLOOKUP(C299,'Számlafizető(k) adatai'!$C$4:$M$203,11,0),"")</f>
        <v/>
      </c>
      <c r="F299" s="178"/>
      <c r="G299" s="178"/>
      <c r="H299" s="178"/>
      <c r="I299" s="55" t="str">
        <f>IF(F299="","",VLOOKUP(LEFT(F299,5),'Technikai cellák'!B:C,2,0))</f>
        <v/>
      </c>
      <c r="J299" s="55" t="str">
        <f>IF(F299="","",VLOOKUP(I299,'Technikai cellák'!$C$1:$D$12,2,0))</f>
        <v/>
      </c>
      <c r="K299" s="179"/>
      <c r="L299" s="67" t="str">
        <f t="shared" si="94"/>
        <v/>
      </c>
      <c r="M299" s="68">
        <f t="shared" si="95"/>
        <v>0</v>
      </c>
      <c r="N299" s="66">
        <f t="shared" si="96"/>
        <v>0</v>
      </c>
      <c r="O299" s="152"/>
      <c r="P299" s="172">
        <f t="shared" si="111"/>
        <v>0</v>
      </c>
      <c r="Q299" s="69">
        <f t="shared" si="97"/>
        <v>0</v>
      </c>
      <c r="R299" s="62">
        <f t="shared" si="98"/>
        <v>0</v>
      </c>
      <c r="S299" s="153"/>
      <c r="T299" s="118" t="str">
        <f t="shared" si="112"/>
        <v/>
      </c>
      <c r="U299" s="154"/>
      <c r="V299" s="154"/>
      <c r="W299" s="154"/>
      <c r="X299" s="154"/>
      <c r="Y299" s="154"/>
      <c r="Z299" s="154"/>
      <c r="AA299" s="154"/>
      <c r="AB299" s="154"/>
      <c r="AC299" s="154"/>
      <c r="AD299" s="154"/>
      <c r="AE299" s="154"/>
      <c r="AF299" s="154"/>
      <c r="AG299" s="63">
        <f t="shared" si="99"/>
        <v>0</v>
      </c>
      <c r="AH299" s="56">
        <f t="shared" si="100"/>
        <v>0</v>
      </c>
      <c r="AI299" s="56">
        <f t="shared" si="101"/>
        <v>0</v>
      </c>
      <c r="AJ299" s="56">
        <f t="shared" si="102"/>
        <v>0</v>
      </c>
      <c r="AK299" s="56">
        <f t="shared" si="103"/>
        <v>0</v>
      </c>
      <c r="AL299" s="56">
        <f t="shared" si="104"/>
        <v>0</v>
      </c>
      <c r="AM299" s="56">
        <f t="shared" si="105"/>
        <v>0</v>
      </c>
      <c r="AN299" s="56">
        <f t="shared" si="106"/>
        <v>0</v>
      </c>
      <c r="AO299" s="56">
        <f t="shared" si="107"/>
        <v>0</v>
      </c>
      <c r="AP299" s="56">
        <f t="shared" si="108"/>
        <v>0</v>
      </c>
      <c r="AQ299" s="56">
        <f t="shared" si="109"/>
        <v>0</v>
      </c>
      <c r="AR299" s="86">
        <f t="shared" si="110"/>
        <v>0</v>
      </c>
    </row>
    <row r="300" spans="1:44" x14ac:dyDescent="0.25">
      <c r="A300" s="178"/>
      <c r="B300" s="55" t="str">
        <f>_xlfn.IFNA(VLOOKUP(A300,'Ajánlatkérő(k) adatai'!$B$4:$C$205,2,0),"")</f>
        <v/>
      </c>
      <c r="C300" s="178"/>
      <c r="D300" s="55" t="str">
        <f>_xlfn.IFNA(VLOOKUP(C300,'Számlafizető(k) adatai'!$C$4:$D$203,2,0),"")</f>
        <v/>
      </c>
      <c r="E300" s="55" t="str">
        <f>_xlfn.IFNA(VLOOKUP(C300,'Számlafizető(k) adatai'!$C$4:$M$203,11,0),"")</f>
        <v/>
      </c>
      <c r="F300" s="178"/>
      <c r="G300" s="178"/>
      <c r="H300" s="178"/>
      <c r="I300" s="55" t="str">
        <f>IF(F300="","",VLOOKUP(LEFT(F300,5),'Technikai cellák'!B:C,2,0))</f>
        <v/>
      </c>
      <c r="J300" s="55" t="str">
        <f>IF(F300="","",VLOOKUP(I300,'Technikai cellák'!$C$1:$D$12,2,0))</f>
        <v/>
      </c>
      <c r="K300" s="179"/>
      <c r="L300" s="67" t="str">
        <f t="shared" si="94"/>
        <v/>
      </c>
      <c r="M300" s="68">
        <f t="shared" si="95"/>
        <v>0</v>
      </c>
      <c r="N300" s="66">
        <f t="shared" si="96"/>
        <v>0</v>
      </c>
      <c r="O300" s="152"/>
      <c r="P300" s="172">
        <f t="shared" si="111"/>
        <v>0</v>
      </c>
      <c r="Q300" s="69">
        <f t="shared" si="97"/>
        <v>0</v>
      </c>
      <c r="R300" s="62">
        <f t="shared" si="98"/>
        <v>0</v>
      </c>
      <c r="S300" s="153"/>
      <c r="T300" s="118" t="str">
        <f t="shared" si="112"/>
        <v/>
      </c>
      <c r="U300" s="154"/>
      <c r="V300" s="154"/>
      <c r="W300" s="154"/>
      <c r="X300" s="154"/>
      <c r="Y300" s="154"/>
      <c r="Z300" s="154"/>
      <c r="AA300" s="154"/>
      <c r="AB300" s="154"/>
      <c r="AC300" s="154"/>
      <c r="AD300" s="154"/>
      <c r="AE300" s="154"/>
      <c r="AF300" s="154"/>
      <c r="AG300" s="63">
        <f t="shared" si="99"/>
        <v>0</v>
      </c>
      <c r="AH300" s="56">
        <f t="shared" si="100"/>
        <v>0</v>
      </c>
      <c r="AI300" s="56">
        <f t="shared" si="101"/>
        <v>0</v>
      </c>
      <c r="AJ300" s="56">
        <f t="shared" si="102"/>
        <v>0</v>
      </c>
      <c r="AK300" s="56">
        <f t="shared" si="103"/>
        <v>0</v>
      </c>
      <c r="AL300" s="56">
        <f t="shared" si="104"/>
        <v>0</v>
      </c>
      <c r="AM300" s="56">
        <f t="shared" si="105"/>
        <v>0</v>
      </c>
      <c r="AN300" s="56">
        <f t="shared" si="106"/>
        <v>0</v>
      </c>
      <c r="AO300" s="56">
        <f t="shared" si="107"/>
        <v>0</v>
      </c>
      <c r="AP300" s="56">
        <f t="shared" si="108"/>
        <v>0</v>
      </c>
      <c r="AQ300" s="56">
        <f t="shared" si="109"/>
        <v>0</v>
      </c>
      <c r="AR300" s="86">
        <f t="shared" si="110"/>
        <v>0</v>
      </c>
    </row>
    <row r="301" spans="1:44" x14ac:dyDescent="0.25">
      <c r="A301" s="178"/>
      <c r="B301" s="55" t="str">
        <f>_xlfn.IFNA(VLOOKUP(A301,'Ajánlatkérő(k) adatai'!$B$4:$C$205,2,0),"")</f>
        <v/>
      </c>
      <c r="C301" s="178"/>
      <c r="D301" s="55" t="str">
        <f>_xlfn.IFNA(VLOOKUP(C301,'Számlafizető(k) adatai'!$C$4:$D$203,2,0),"")</f>
        <v/>
      </c>
      <c r="E301" s="55" t="str">
        <f>_xlfn.IFNA(VLOOKUP(C301,'Számlafizető(k) adatai'!$C$4:$M$203,11,0),"")</f>
        <v/>
      </c>
      <c r="F301" s="178"/>
      <c r="G301" s="178"/>
      <c r="H301" s="178"/>
      <c r="I301" s="55" t="str">
        <f>IF(F301="","",VLOOKUP(LEFT(F301,5),'Technikai cellák'!B:C,2,0))</f>
        <v/>
      </c>
      <c r="J301" s="55" t="str">
        <f>IF(F301="","",VLOOKUP(I301,'Technikai cellák'!$C$1:$D$12,2,0))</f>
        <v/>
      </c>
      <c r="K301" s="179"/>
      <c r="L301" s="67" t="str">
        <f t="shared" si="94"/>
        <v/>
      </c>
      <c r="M301" s="68">
        <f t="shared" si="95"/>
        <v>0</v>
      </c>
      <c r="N301" s="66">
        <f t="shared" si="96"/>
        <v>0</v>
      </c>
      <c r="O301" s="152"/>
      <c r="P301" s="172">
        <f t="shared" si="111"/>
        <v>0</v>
      </c>
      <c r="Q301" s="69">
        <f t="shared" si="97"/>
        <v>0</v>
      </c>
      <c r="R301" s="62">
        <f t="shared" si="98"/>
        <v>0</v>
      </c>
      <c r="S301" s="153"/>
      <c r="T301" s="118" t="str">
        <f t="shared" si="112"/>
        <v/>
      </c>
      <c r="U301" s="154"/>
      <c r="V301" s="154"/>
      <c r="W301" s="154"/>
      <c r="X301" s="154"/>
      <c r="Y301" s="154"/>
      <c r="Z301" s="154"/>
      <c r="AA301" s="154"/>
      <c r="AB301" s="154"/>
      <c r="AC301" s="154"/>
      <c r="AD301" s="154"/>
      <c r="AE301" s="154"/>
      <c r="AF301" s="154"/>
      <c r="AG301" s="63">
        <f t="shared" si="99"/>
        <v>0</v>
      </c>
      <c r="AH301" s="56">
        <f t="shared" si="100"/>
        <v>0</v>
      </c>
      <c r="AI301" s="56">
        <f t="shared" si="101"/>
        <v>0</v>
      </c>
      <c r="AJ301" s="56">
        <f t="shared" si="102"/>
        <v>0</v>
      </c>
      <c r="AK301" s="56">
        <f t="shared" si="103"/>
        <v>0</v>
      </c>
      <c r="AL301" s="56">
        <f t="shared" si="104"/>
        <v>0</v>
      </c>
      <c r="AM301" s="56">
        <f t="shared" si="105"/>
        <v>0</v>
      </c>
      <c r="AN301" s="56">
        <f t="shared" si="106"/>
        <v>0</v>
      </c>
      <c r="AO301" s="56">
        <f t="shared" si="107"/>
        <v>0</v>
      </c>
      <c r="AP301" s="56">
        <f t="shared" si="108"/>
        <v>0</v>
      </c>
      <c r="AQ301" s="56">
        <f t="shared" si="109"/>
        <v>0</v>
      </c>
      <c r="AR301" s="86">
        <f t="shared" si="110"/>
        <v>0</v>
      </c>
    </row>
    <row r="302" spans="1:44" x14ac:dyDescent="0.25">
      <c r="A302" s="178"/>
      <c r="B302" s="55" t="str">
        <f>_xlfn.IFNA(VLOOKUP(A302,'Ajánlatkérő(k) adatai'!$B$4:$C$205,2,0),"")</f>
        <v/>
      </c>
      <c r="C302" s="178"/>
      <c r="D302" s="55" t="str">
        <f>_xlfn.IFNA(VLOOKUP(C302,'Számlafizető(k) adatai'!$C$4:$D$203,2,0),"")</f>
        <v/>
      </c>
      <c r="E302" s="55" t="str">
        <f>_xlfn.IFNA(VLOOKUP(C302,'Számlafizető(k) adatai'!$C$4:$M$203,11,0),"")</f>
        <v/>
      </c>
      <c r="F302" s="178"/>
      <c r="G302" s="178"/>
      <c r="H302" s="178"/>
      <c r="I302" s="55" t="str">
        <f>IF(F302="","",VLOOKUP(LEFT(F302,5),'Technikai cellák'!B:C,2,0))</f>
        <v/>
      </c>
      <c r="J302" s="55" t="str">
        <f>IF(F302="","",VLOOKUP(I302,'Technikai cellák'!$C$1:$D$12,2,0))</f>
        <v/>
      </c>
      <c r="K302" s="179"/>
      <c r="L302" s="67" t="str">
        <f t="shared" si="94"/>
        <v/>
      </c>
      <c r="M302" s="68">
        <f t="shared" si="95"/>
        <v>0</v>
      </c>
      <c r="N302" s="66">
        <f t="shared" si="96"/>
        <v>0</v>
      </c>
      <c r="O302" s="152"/>
      <c r="P302" s="172">
        <f t="shared" si="111"/>
        <v>0</v>
      </c>
      <c r="Q302" s="69">
        <f t="shared" si="97"/>
        <v>0</v>
      </c>
      <c r="R302" s="62">
        <f t="shared" si="98"/>
        <v>0</v>
      </c>
      <c r="S302" s="153"/>
      <c r="T302" s="118" t="str">
        <f t="shared" si="112"/>
        <v/>
      </c>
      <c r="U302" s="154"/>
      <c r="V302" s="154"/>
      <c r="W302" s="154"/>
      <c r="X302" s="154"/>
      <c r="Y302" s="154"/>
      <c r="Z302" s="154"/>
      <c r="AA302" s="154"/>
      <c r="AB302" s="154"/>
      <c r="AC302" s="154"/>
      <c r="AD302" s="154"/>
      <c r="AE302" s="154"/>
      <c r="AF302" s="154"/>
      <c r="AG302" s="63">
        <f t="shared" si="99"/>
        <v>0</v>
      </c>
      <c r="AH302" s="56">
        <f t="shared" si="100"/>
        <v>0</v>
      </c>
      <c r="AI302" s="56">
        <f t="shared" si="101"/>
        <v>0</v>
      </c>
      <c r="AJ302" s="56">
        <f t="shared" si="102"/>
        <v>0</v>
      </c>
      <c r="AK302" s="56">
        <f t="shared" si="103"/>
        <v>0</v>
      </c>
      <c r="AL302" s="56">
        <f t="shared" si="104"/>
        <v>0</v>
      </c>
      <c r="AM302" s="56">
        <f t="shared" si="105"/>
        <v>0</v>
      </c>
      <c r="AN302" s="56">
        <f t="shared" si="106"/>
        <v>0</v>
      </c>
      <c r="AO302" s="56">
        <f t="shared" si="107"/>
        <v>0</v>
      </c>
      <c r="AP302" s="56">
        <f t="shared" si="108"/>
        <v>0</v>
      </c>
      <c r="AQ302" s="56">
        <f t="shared" si="109"/>
        <v>0</v>
      </c>
      <c r="AR302" s="86">
        <f t="shared" si="110"/>
        <v>0</v>
      </c>
    </row>
    <row r="303" spans="1:44" x14ac:dyDescent="0.25">
      <c r="A303" s="178"/>
      <c r="B303" s="55" t="str">
        <f>_xlfn.IFNA(VLOOKUP(A303,'Ajánlatkérő(k) adatai'!$B$4:$C$205,2,0),"")</f>
        <v/>
      </c>
      <c r="C303" s="178"/>
      <c r="D303" s="55" t="str">
        <f>_xlfn.IFNA(VLOOKUP(C303,'Számlafizető(k) adatai'!$C$4:$D$203,2,0),"")</f>
        <v/>
      </c>
      <c r="E303" s="55" t="str">
        <f>_xlfn.IFNA(VLOOKUP(C303,'Számlafizető(k) adatai'!$C$4:$M$203,11,0),"")</f>
        <v/>
      </c>
      <c r="F303" s="178"/>
      <c r="G303" s="178"/>
      <c r="H303" s="178"/>
      <c r="I303" s="55" t="str">
        <f>IF(F303="","",VLOOKUP(LEFT(F303,5),'Technikai cellák'!B:C,2,0))</f>
        <v/>
      </c>
      <c r="J303" s="55" t="str">
        <f>IF(F303="","",VLOOKUP(I303,'Technikai cellák'!$C$1:$D$12,2,0))</f>
        <v/>
      </c>
      <c r="K303" s="179"/>
      <c r="L303" s="67" t="str">
        <f t="shared" si="94"/>
        <v/>
      </c>
      <c r="M303" s="68">
        <f t="shared" si="95"/>
        <v>0</v>
      </c>
      <c r="N303" s="66">
        <f t="shared" si="96"/>
        <v>0</v>
      </c>
      <c r="O303" s="152"/>
      <c r="P303" s="172">
        <f t="shared" si="111"/>
        <v>0</v>
      </c>
      <c r="Q303" s="69">
        <f t="shared" si="97"/>
        <v>0</v>
      </c>
      <c r="R303" s="62">
        <f t="shared" si="98"/>
        <v>0</v>
      </c>
      <c r="S303" s="153"/>
      <c r="T303" s="118" t="str">
        <f t="shared" si="112"/>
        <v/>
      </c>
      <c r="U303" s="154"/>
      <c r="V303" s="154"/>
      <c r="W303" s="154"/>
      <c r="X303" s="154"/>
      <c r="Y303" s="154"/>
      <c r="Z303" s="154"/>
      <c r="AA303" s="154"/>
      <c r="AB303" s="154"/>
      <c r="AC303" s="154"/>
      <c r="AD303" s="154"/>
      <c r="AE303" s="154"/>
      <c r="AF303" s="154"/>
      <c r="AG303" s="63">
        <f t="shared" si="99"/>
        <v>0</v>
      </c>
      <c r="AH303" s="56">
        <f t="shared" si="100"/>
        <v>0</v>
      </c>
      <c r="AI303" s="56">
        <f t="shared" si="101"/>
        <v>0</v>
      </c>
      <c r="AJ303" s="56">
        <f t="shared" si="102"/>
        <v>0</v>
      </c>
      <c r="AK303" s="56">
        <f t="shared" si="103"/>
        <v>0</v>
      </c>
      <c r="AL303" s="56">
        <f t="shared" si="104"/>
        <v>0</v>
      </c>
      <c r="AM303" s="56">
        <f t="shared" si="105"/>
        <v>0</v>
      </c>
      <c r="AN303" s="56">
        <f t="shared" si="106"/>
        <v>0</v>
      </c>
      <c r="AO303" s="56">
        <f t="shared" si="107"/>
        <v>0</v>
      </c>
      <c r="AP303" s="56">
        <f t="shared" si="108"/>
        <v>0</v>
      </c>
      <c r="AQ303" s="56">
        <f t="shared" si="109"/>
        <v>0</v>
      </c>
      <c r="AR303" s="86">
        <f t="shared" si="110"/>
        <v>0</v>
      </c>
    </row>
    <row r="304" spans="1:44" x14ac:dyDescent="0.25">
      <c r="A304" s="178"/>
      <c r="B304" s="55" t="str">
        <f>_xlfn.IFNA(VLOOKUP(A304,'Ajánlatkérő(k) adatai'!$B$4:$C$205,2,0),"")</f>
        <v/>
      </c>
      <c r="C304" s="178"/>
      <c r="D304" s="55" t="str">
        <f>_xlfn.IFNA(VLOOKUP(C304,'Számlafizető(k) adatai'!$C$4:$D$203,2,0),"")</f>
        <v/>
      </c>
      <c r="E304" s="55" t="str">
        <f>_xlfn.IFNA(VLOOKUP(C304,'Számlafizető(k) adatai'!$C$4:$M$203,11,0),"")</f>
        <v/>
      </c>
      <c r="F304" s="178"/>
      <c r="G304" s="178"/>
      <c r="H304" s="178"/>
      <c r="I304" s="55" t="str">
        <f>IF(F304="","",VLOOKUP(LEFT(F304,5),'Technikai cellák'!B:C,2,0))</f>
        <v/>
      </c>
      <c r="J304" s="55" t="str">
        <f>IF(F304="","",VLOOKUP(I304,'Technikai cellák'!$C$1:$D$12,2,0))</f>
        <v/>
      </c>
      <c r="K304" s="179"/>
      <c r="L304" s="67" t="str">
        <f t="shared" si="94"/>
        <v/>
      </c>
      <c r="M304" s="68">
        <f t="shared" si="95"/>
        <v>0</v>
      </c>
      <c r="N304" s="66">
        <f t="shared" si="96"/>
        <v>0</v>
      </c>
      <c r="O304" s="152"/>
      <c r="P304" s="172">
        <f t="shared" si="111"/>
        <v>0</v>
      </c>
      <c r="Q304" s="69">
        <f t="shared" si="97"/>
        <v>0</v>
      </c>
      <c r="R304" s="62">
        <f t="shared" si="98"/>
        <v>0</v>
      </c>
      <c r="S304" s="153"/>
      <c r="T304" s="118" t="str">
        <f t="shared" si="112"/>
        <v/>
      </c>
      <c r="U304" s="154"/>
      <c r="V304" s="154"/>
      <c r="W304" s="154"/>
      <c r="X304" s="154"/>
      <c r="Y304" s="154"/>
      <c r="Z304" s="154"/>
      <c r="AA304" s="154"/>
      <c r="AB304" s="154"/>
      <c r="AC304" s="154"/>
      <c r="AD304" s="154"/>
      <c r="AE304" s="154"/>
      <c r="AF304" s="154"/>
      <c r="AG304" s="63">
        <f t="shared" si="99"/>
        <v>0</v>
      </c>
      <c r="AH304" s="56">
        <f t="shared" si="100"/>
        <v>0</v>
      </c>
      <c r="AI304" s="56">
        <f t="shared" si="101"/>
        <v>0</v>
      </c>
      <c r="AJ304" s="56">
        <f t="shared" si="102"/>
        <v>0</v>
      </c>
      <c r="AK304" s="56">
        <f t="shared" si="103"/>
        <v>0</v>
      </c>
      <c r="AL304" s="56">
        <f t="shared" si="104"/>
        <v>0</v>
      </c>
      <c r="AM304" s="56">
        <f t="shared" si="105"/>
        <v>0</v>
      </c>
      <c r="AN304" s="56">
        <f t="shared" si="106"/>
        <v>0</v>
      </c>
      <c r="AO304" s="56">
        <f t="shared" si="107"/>
        <v>0</v>
      </c>
      <c r="AP304" s="56">
        <f t="shared" si="108"/>
        <v>0</v>
      </c>
      <c r="AQ304" s="56">
        <f t="shared" si="109"/>
        <v>0</v>
      </c>
      <c r="AR304" s="86">
        <f t="shared" si="110"/>
        <v>0</v>
      </c>
    </row>
    <row r="305" spans="1:44" x14ac:dyDescent="0.25">
      <c r="A305" s="178"/>
      <c r="B305" s="55" t="str">
        <f>_xlfn.IFNA(VLOOKUP(A305,'Ajánlatkérő(k) adatai'!$B$4:$C$205,2,0),"")</f>
        <v/>
      </c>
      <c r="C305" s="178"/>
      <c r="D305" s="55" t="str">
        <f>_xlfn.IFNA(VLOOKUP(C305,'Számlafizető(k) adatai'!$C$4:$D$203,2,0),"")</f>
        <v/>
      </c>
      <c r="E305" s="55" t="str">
        <f>_xlfn.IFNA(VLOOKUP(C305,'Számlafizető(k) adatai'!$C$4:$M$203,11,0),"")</f>
        <v/>
      </c>
      <c r="F305" s="178"/>
      <c r="G305" s="178"/>
      <c r="H305" s="178"/>
      <c r="I305" s="55" t="str">
        <f>IF(F305="","",VLOOKUP(LEFT(F305,5),'Technikai cellák'!B:C,2,0))</f>
        <v/>
      </c>
      <c r="J305" s="55" t="str">
        <f>IF(F305="","",VLOOKUP(I305,'Technikai cellák'!$C$1:$D$12,2,0))</f>
        <v/>
      </c>
      <c r="K305" s="179"/>
      <c r="L305" s="67" t="str">
        <f t="shared" si="94"/>
        <v/>
      </c>
      <c r="M305" s="68">
        <f t="shared" si="95"/>
        <v>0</v>
      </c>
      <c r="N305" s="66">
        <f t="shared" si="96"/>
        <v>0</v>
      </c>
      <c r="O305" s="152"/>
      <c r="P305" s="172">
        <f t="shared" si="111"/>
        <v>0</v>
      </c>
      <c r="Q305" s="69">
        <f t="shared" si="97"/>
        <v>0</v>
      </c>
      <c r="R305" s="62">
        <f t="shared" si="98"/>
        <v>0</v>
      </c>
      <c r="S305" s="153"/>
      <c r="T305" s="118" t="str">
        <f t="shared" si="112"/>
        <v/>
      </c>
      <c r="U305" s="154"/>
      <c r="V305" s="154"/>
      <c r="W305" s="154"/>
      <c r="X305" s="154"/>
      <c r="Y305" s="154"/>
      <c r="Z305" s="154"/>
      <c r="AA305" s="154"/>
      <c r="AB305" s="154"/>
      <c r="AC305" s="154"/>
      <c r="AD305" s="154"/>
      <c r="AE305" s="154"/>
      <c r="AF305" s="154"/>
      <c r="AG305" s="63">
        <f t="shared" si="99"/>
        <v>0</v>
      </c>
      <c r="AH305" s="56">
        <f t="shared" si="100"/>
        <v>0</v>
      </c>
      <c r="AI305" s="56">
        <f t="shared" si="101"/>
        <v>0</v>
      </c>
      <c r="AJ305" s="56">
        <f t="shared" si="102"/>
        <v>0</v>
      </c>
      <c r="AK305" s="56">
        <f t="shared" si="103"/>
        <v>0</v>
      </c>
      <c r="AL305" s="56">
        <f t="shared" si="104"/>
        <v>0</v>
      </c>
      <c r="AM305" s="56">
        <f t="shared" si="105"/>
        <v>0</v>
      </c>
      <c r="AN305" s="56">
        <f t="shared" si="106"/>
        <v>0</v>
      </c>
      <c r="AO305" s="56">
        <f t="shared" si="107"/>
        <v>0</v>
      </c>
      <c r="AP305" s="56">
        <f t="shared" si="108"/>
        <v>0</v>
      </c>
      <c r="AQ305" s="56">
        <f t="shared" si="109"/>
        <v>0</v>
      </c>
      <c r="AR305" s="86">
        <f t="shared" si="110"/>
        <v>0</v>
      </c>
    </row>
    <row r="306" spans="1:44" x14ac:dyDescent="0.25">
      <c r="A306" s="178"/>
      <c r="B306" s="55" t="str">
        <f>_xlfn.IFNA(VLOOKUP(A306,'Ajánlatkérő(k) adatai'!$B$4:$C$205,2,0),"")</f>
        <v/>
      </c>
      <c r="C306" s="178"/>
      <c r="D306" s="55" t="str">
        <f>_xlfn.IFNA(VLOOKUP(C306,'Számlafizető(k) adatai'!$C$4:$D$203,2,0),"")</f>
        <v/>
      </c>
      <c r="E306" s="55" t="str">
        <f>_xlfn.IFNA(VLOOKUP(C306,'Számlafizető(k) adatai'!$C$4:$M$203,11,0),"")</f>
        <v/>
      </c>
      <c r="F306" s="178"/>
      <c r="G306" s="178"/>
      <c r="H306" s="178"/>
      <c r="I306" s="55" t="str">
        <f>IF(F306="","",VLOOKUP(LEFT(F306,5),'Technikai cellák'!B:C,2,0))</f>
        <v/>
      </c>
      <c r="J306" s="55" t="str">
        <f>IF(F306="","",VLOOKUP(I306,'Technikai cellák'!$C$1:$D$12,2,0))</f>
        <v/>
      </c>
      <c r="K306" s="179"/>
      <c r="L306" s="67" t="str">
        <f t="shared" si="94"/>
        <v/>
      </c>
      <c r="M306" s="68">
        <f t="shared" si="95"/>
        <v>0</v>
      </c>
      <c r="N306" s="66">
        <f t="shared" si="96"/>
        <v>0</v>
      </c>
      <c r="O306" s="152"/>
      <c r="P306" s="172">
        <f t="shared" si="111"/>
        <v>0</v>
      </c>
      <c r="Q306" s="69">
        <f t="shared" si="97"/>
        <v>0</v>
      </c>
      <c r="R306" s="62">
        <f t="shared" si="98"/>
        <v>0</v>
      </c>
      <c r="S306" s="153"/>
      <c r="T306" s="118" t="str">
        <f t="shared" si="112"/>
        <v/>
      </c>
      <c r="U306" s="154"/>
      <c r="V306" s="154"/>
      <c r="W306" s="154"/>
      <c r="X306" s="154"/>
      <c r="Y306" s="154"/>
      <c r="Z306" s="154"/>
      <c r="AA306" s="154"/>
      <c r="AB306" s="154"/>
      <c r="AC306" s="154"/>
      <c r="AD306" s="154"/>
      <c r="AE306" s="154"/>
      <c r="AF306" s="154"/>
      <c r="AG306" s="63">
        <f t="shared" si="99"/>
        <v>0</v>
      </c>
      <c r="AH306" s="56">
        <f t="shared" si="100"/>
        <v>0</v>
      </c>
      <c r="AI306" s="56">
        <f t="shared" si="101"/>
        <v>0</v>
      </c>
      <c r="AJ306" s="56">
        <f t="shared" si="102"/>
        <v>0</v>
      </c>
      <c r="AK306" s="56">
        <f t="shared" si="103"/>
        <v>0</v>
      </c>
      <c r="AL306" s="56">
        <f t="shared" si="104"/>
        <v>0</v>
      </c>
      <c r="AM306" s="56">
        <f t="shared" si="105"/>
        <v>0</v>
      </c>
      <c r="AN306" s="56">
        <f t="shared" si="106"/>
        <v>0</v>
      </c>
      <c r="AO306" s="56">
        <f t="shared" si="107"/>
        <v>0</v>
      </c>
      <c r="AP306" s="56">
        <f t="shared" si="108"/>
        <v>0</v>
      </c>
      <c r="AQ306" s="56">
        <f t="shared" si="109"/>
        <v>0</v>
      </c>
      <c r="AR306" s="86">
        <f t="shared" si="110"/>
        <v>0</v>
      </c>
    </row>
    <row r="307" spans="1:44" x14ac:dyDescent="0.25">
      <c r="A307" s="178"/>
      <c r="B307" s="55" t="str">
        <f>_xlfn.IFNA(VLOOKUP(A307,'Ajánlatkérő(k) adatai'!$B$4:$C$205,2,0),"")</f>
        <v/>
      </c>
      <c r="C307" s="178"/>
      <c r="D307" s="55" t="str">
        <f>_xlfn.IFNA(VLOOKUP(C307,'Számlafizető(k) adatai'!$C$4:$D$203,2,0),"")</f>
        <v/>
      </c>
      <c r="E307" s="55" t="str">
        <f>_xlfn.IFNA(VLOOKUP(C307,'Számlafizető(k) adatai'!$C$4:$M$203,11,0),"")</f>
        <v/>
      </c>
      <c r="F307" s="178"/>
      <c r="G307" s="178"/>
      <c r="H307" s="178"/>
      <c r="I307" s="55" t="str">
        <f>IF(F307="","",VLOOKUP(LEFT(F307,5),'Technikai cellák'!B:C,2,0))</f>
        <v/>
      </c>
      <c r="J307" s="55" t="str">
        <f>IF(F307="","",VLOOKUP(I307,'Technikai cellák'!$C$1:$D$12,2,0))</f>
        <v/>
      </c>
      <c r="K307" s="179"/>
      <c r="L307" s="67" t="str">
        <f t="shared" si="94"/>
        <v/>
      </c>
      <c r="M307" s="68">
        <f t="shared" si="95"/>
        <v>0</v>
      </c>
      <c r="N307" s="66">
        <f t="shared" si="96"/>
        <v>0</v>
      </c>
      <c r="O307" s="152"/>
      <c r="P307" s="172">
        <f t="shared" si="111"/>
        <v>0</v>
      </c>
      <c r="Q307" s="69">
        <f t="shared" si="97"/>
        <v>0</v>
      </c>
      <c r="R307" s="62">
        <f t="shared" si="98"/>
        <v>0</v>
      </c>
      <c r="S307" s="153"/>
      <c r="T307" s="118" t="str">
        <f t="shared" si="112"/>
        <v/>
      </c>
      <c r="U307" s="154"/>
      <c r="V307" s="154"/>
      <c r="W307" s="154"/>
      <c r="X307" s="154"/>
      <c r="Y307" s="154"/>
      <c r="Z307" s="154"/>
      <c r="AA307" s="154"/>
      <c r="AB307" s="154"/>
      <c r="AC307" s="154"/>
      <c r="AD307" s="154"/>
      <c r="AE307" s="154"/>
      <c r="AF307" s="154"/>
      <c r="AG307" s="63">
        <f t="shared" si="99"/>
        <v>0</v>
      </c>
      <c r="AH307" s="56">
        <f t="shared" si="100"/>
        <v>0</v>
      </c>
      <c r="AI307" s="56">
        <f t="shared" si="101"/>
        <v>0</v>
      </c>
      <c r="AJ307" s="56">
        <f t="shared" si="102"/>
        <v>0</v>
      </c>
      <c r="AK307" s="56">
        <f t="shared" si="103"/>
        <v>0</v>
      </c>
      <c r="AL307" s="56">
        <f t="shared" si="104"/>
        <v>0</v>
      </c>
      <c r="AM307" s="56">
        <f t="shared" si="105"/>
        <v>0</v>
      </c>
      <c r="AN307" s="56">
        <f t="shared" si="106"/>
        <v>0</v>
      </c>
      <c r="AO307" s="56">
        <f t="shared" si="107"/>
        <v>0</v>
      </c>
      <c r="AP307" s="56">
        <f t="shared" si="108"/>
        <v>0</v>
      </c>
      <c r="AQ307" s="56">
        <f t="shared" si="109"/>
        <v>0</v>
      </c>
      <c r="AR307" s="86">
        <f t="shared" si="110"/>
        <v>0</v>
      </c>
    </row>
    <row r="308" spans="1:44" x14ac:dyDescent="0.25">
      <c r="A308" s="178"/>
      <c r="B308" s="55" t="str">
        <f>_xlfn.IFNA(VLOOKUP(A308,'Ajánlatkérő(k) adatai'!$B$4:$C$205,2,0),"")</f>
        <v/>
      </c>
      <c r="C308" s="178"/>
      <c r="D308" s="55" t="str">
        <f>_xlfn.IFNA(VLOOKUP(C308,'Számlafizető(k) adatai'!$C$4:$D$203,2,0),"")</f>
        <v/>
      </c>
      <c r="E308" s="55" t="str">
        <f>_xlfn.IFNA(VLOOKUP(C308,'Számlafizető(k) adatai'!$C$4:$M$203,11,0),"")</f>
        <v/>
      </c>
      <c r="F308" s="178"/>
      <c r="G308" s="178"/>
      <c r="H308" s="178"/>
      <c r="I308" s="55" t="str">
        <f>IF(F308="","",VLOOKUP(LEFT(F308,5),'Technikai cellák'!B:C,2,0))</f>
        <v/>
      </c>
      <c r="J308" s="55" t="str">
        <f>IF(F308="","",VLOOKUP(I308,'Technikai cellák'!$C$1:$D$12,2,0))</f>
        <v/>
      </c>
      <c r="K308" s="179"/>
      <c r="L308" s="67" t="str">
        <f t="shared" si="94"/>
        <v/>
      </c>
      <c r="M308" s="68">
        <f t="shared" si="95"/>
        <v>0</v>
      </c>
      <c r="N308" s="66">
        <f t="shared" si="96"/>
        <v>0</v>
      </c>
      <c r="O308" s="152"/>
      <c r="P308" s="172">
        <f t="shared" si="111"/>
        <v>0</v>
      </c>
      <c r="Q308" s="69">
        <f t="shared" si="97"/>
        <v>0</v>
      </c>
      <c r="R308" s="62">
        <f t="shared" si="98"/>
        <v>0</v>
      </c>
      <c r="S308" s="153"/>
      <c r="T308" s="118" t="str">
        <f t="shared" si="112"/>
        <v/>
      </c>
      <c r="U308" s="154"/>
      <c r="V308" s="154"/>
      <c r="W308" s="154"/>
      <c r="X308" s="154"/>
      <c r="Y308" s="154"/>
      <c r="Z308" s="154"/>
      <c r="AA308" s="154"/>
      <c r="AB308" s="154"/>
      <c r="AC308" s="154"/>
      <c r="AD308" s="154"/>
      <c r="AE308" s="154"/>
      <c r="AF308" s="154"/>
      <c r="AG308" s="63">
        <f t="shared" si="99"/>
        <v>0</v>
      </c>
      <c r="AH308" s="56">
        <f t="shared" si="100"/>
        <v>0</v>
      </c>
      <c r="AI308" s="56">
        <f t="shared" si="101"/>
        <v>0</v>
      </c>
      <c r="AJ308" s="56">
        <f t="shared" si="102"/>
        <v>0</v>
      </c>
      <c r="AK308" s="56">
        <f t="shared" si="103"/>
        <v>0</v>
      </c>
      <c r="AL308" s="56">
        <f t="shared" si="104"/>
        <v>0</v>
      </c>
      <c r="AM308" s="56">
        <f t="shared" si="105"/>
        <v>0</v>
      </c>
      <c r="AN308" s="56">
        <f t="shared" si="106"/>
        <v>0</v>
      </c>
      <c r="AO308" s="56">
        <f t="shared" si="107"/>
        <v>0</v>
      </c>
      <c r="AP308" s="56">
        <f t="shared" si="108"/>
        <v>0</v>
      </c>
      <c r="AQ308" s="56">
        <f t="shared" si="109"/>
        <v>0</v>
      </c>
      <c r="AR308" s="86">
        <f t="shared" si="110"/>
        <v>0</v>
      </c>
    </row>
    <row r="309" spans="1:44" x14ac:dyDescent="0.25">
      <c r="A309" s="178"/>
      <c r="B309" s="55" t="str">
        <f>_xlfn.IFNA(VLOOKUP(A309,'Ajánlatkérő(k) adatai'!$B$4:$C$205,2,0),"")</f>
        <v/>
      </c>
      <c r="C309" s="178"/>
      <c r="D309" s="55" t="str">
        <f>_xlfn.IFNA(VLOOKUP(C309,'Számlafizető(k) adatai'!$C$4:$D$203,2,0),"")</f>
        <v/>
      </c>
      <c r="E309" s="55" t="str">
        <f>_xlfn.IFNA(VLOOKUP(C309,'Számlafizető(k) adatai'!$C$4:$M$203,11,0),"")</f>
        <v/>
      </c>
      <c r="F309" s="178"/>
      <c r="G309" s="178"/>
      <c r="H309" s="178"/>
      <c r="I309" s="55" t="str">
        <f>IF(F309="","",VLOOKUP(LEFT(F309,5),'Technikai cellák'!B:C,2,0))</f>
        <v/>
      </c>
      <c r="J309" s="55" t="str">
        <f>IF(F309="","",VLOOKUP(I309,'Technikai cellák'!$C$1:$D$12,2,0))</f>
        <v/>
      </c>
      <c r="K309" s="179"/>
      <c r="L309" s="67" t="str">
        <f t="shared" ref="L309:L372" si="113">IF(K309="","",IF(K309&lt;20,"20 alatti",IF(K309&lt;100,"20-99",IF(K309&lt;500,"100-500","500-"))))</f>
        <v/>
      </c>
      <c r="M309" s="68">
        <f t="shared" ref="M309:M372" si="114">ROUND(IF(L309="20 alatti",K309*1,0),0)</f>
        <v>0</v>
      </c>
      <c r="N309" s="66">
        <f t="shared" ref="N309:N372" si="115">ROUND(IF(L309="20-99",K309*10.5,0),0)</f>
        <v>0</v>
      </c>
      <c r="O309" s="152"/>
      <c r="P309" s="172">
        <f t="shared" si="111"/>
        <v>0</v>
      </c>
      <c r="Q309" s="69">
        <f t="shared" ref="Q309:Q372" si="116">ROUND(R309*$F$10,0)</f>
        <v>0</v>
      </c>
      <c r="R309" s="62">
        <f t="shared" si="98"/>
        <v>0</v>
      </c>
      <c r="S309" s="153"/>
      <c r="T309" s="118" t="str">
        <f t="shared" si="112"/>
        <v/>
      </c>
      <c r="U309" s="154"/>
      <c r="V309" s="154"/>
      <c r="W309" s="154"/>
      <c r="X309" s="154"/>
      <c r="Y309" s="154"/>
      <c r="Z309" s="154"/>
      <c r="AA309" s="154"/>
      <c r="AB309" s="154"/>
      <c r="AC309" s="154"/>
      <c r="AD309" s="154"/>
      <c r="AE309" s="154"/>
      <c r="AF309" s="154"/>
      <c r="AG309" s="63">
        <f t="shared" si="99"/>
        <v>0</v>
      </c>
      <c r="AH309" s="56">
        <f t="shared" si="100"/>
        <v>0</v>
      </c>
      <c r="AI309" s="56">
        <f t="shared" si="101"/>
        <v>0</v>
      </c>
      <c r="AJ309" s="56">
        <f t="shared" si="102"/>
        <v>0</v>
      </c>
      <c r="AK309" s="56">
        <f t="shared" si="103"/>
        <v>0</v>
      </c>
      <c r="AL309" s="56">
        <f t="shared" si="104"/>
        <v>0</v>
      </c>
      <c r="AM309" s="56">
        <f t="shared" si="105"/>
        <v>0</v>
      </c>
      <c r="AN309" s="56">
        <f t="shared" si="106"/>
        <v>0</v>
      </c>
      <c r="AO309" s="56">
        <f t="shared" si="107"/>
        <v>0</v>
      </c>
      <c r="AP309" s="56">
        <f t="shared" si="108"/>
        <v>0</v>
      </c>
      <c r="AQ309" s="56">
        <f t="shared" si="109"/>
        <v>0</v>
      </c>
      <c r="AR309" s="86">
        <f t="shared" si="110"/>
        <v>0</v>
      </c>
    </row>
    <row r="310" spans="1:44" x14ac:dyDescent="0.25">
      <c r="A310" s="178"/>
      <c r="B310" s="55" t="str">
        <f>_xlfn.IFNA(VLOOKUP(A310,'Ajánlatkérő(k) adatai'!$B$4:$C$205,2,0),"")</f>
        <v/>
      </c>
      <c r="C310" s="178"/>
      <c r="D310" s="55" t="str">
        <f>_xlfn.IFNA(VLOOKUP(C310,'Számlafizető(k) adatai'!$C$4:$D$203,2,0),"")</f>
        <v/>
      </c>
      <c r="E310" s="55" t="str">
        <f>_xlfn.IFNA(VLOOKUP(C310,'Számlafizető(k) adatai'!$C$4:$M$203,11,0),"")</f>
        <v/>
      </c>
      <c r="F310" s="178"/>
      <c r="G310" s="178"/>
      <c r="H310" s="178"/>
      <c r="I310" s="55" t="str">
        <f>IF(F310="","",VLOOKUP(LEFT(F310,5),'Technikai cellák'!B:C,2,0))</f>
        <v/>
      </c>
      <c r="J310" s="55" t="str">
        <f>IF(F310="","",VLOOKUP(I310,'Technikai cellák'!$C$1:$D$12,2,0))</f>
        <v/>
      </c>
      <c r="K310" s="179"/>
      <c r="L310" s="67" t="str">
        <f t="shared" si="113"/>
        <v/>
      </c>
      <c r="M310" s="68">
        <f t="shared" si="114"/>
        <v>0</v>
      </c>
      <c r="N310" s="66">
        <f t="shared" si="115"/>
        <v>0</v>
      </c>
      <c r="O310" s="152"/>
      <c r="P310" s="172">
        <f t="shared" si="111"/>
        <v>0</v>
      </c>
      <c r="Q310" s="69">
        <f t="shared" si="116"/>
        <v>0</v>
      </c>
      <c r="R310" s="62">
        <f t="shared" si="98"/>
        <v>0</v>
      </c>
      <c r="S310" s="153"/>
      <c r="T310" s="118" t="str">
        <f t="shared" si="112"/>
        <v/>
      </c>
      <c r="U310" s="154"/>
      <c r="V310" s="154"/>
      <c r="W310" s="154"/>
      <c r="X310" s="154"/>
      <c r="Y310" s="154"/>
      <c r="Z310" s="154"/>
      <c r="AA310" s="154"/>
      <c r="AB310" s="154"/>
      <c r="AC310" s="154"/>
      <c r="AD310" s="154"/>
      <c r="AE310" s="154"/>
      <c r="AF310" s="154"/>
      <c r="AG310" s="63">
        <f t="shared" si="99"/>
        <v>0</v>
      </c>
      <c r="AH310" s="56">
        <f t="shared" si="100"/>
        <v>0</v>
      </c>
      <c r="AI310" s="56">
        <f t="shared" si="101"/>
        <v>0</v>
      </c>
      <c r="AJ310" s="56">
        <f t="shared" si="102"/>
        <v>0</v>
      </c>
      <c r="AK310" s="56">
        <f t="shared" si="103"/>
        <v>0</v>
      </c>
      <c r="AL310" s="56">
        <f t="shared" si="104"/>
        <v>0</v>
      </c>
      <c r="AM310" s="56">
        <f t="shared" si="105"/>
        <v>0</v>
      </c>
      <c r="AN310" s="56">
        <f t="shared" si="106"/>
        <v>0</v>
      </c>
      <c r="AO310" s="56">
        <f t="shared" si="107"/>
        <v>0</v>
      </c>
      <c r="AP310" s="56">
        <f t="shared" si="108"/>
        <v>0</v>
      </c>
      <c r="AQ310" s="56">
        <f t="shared" si="109"/>
        <v>0</v>
      </c>
      <c r="AR310" s="86">
        <f t="shared" si="110"/>
        <v>0</v>
      </c>
    </row>
    <row r="311" spans="1:44" x14ac:dyDescent="0.25">
      <c r="A311" s="178"/>
      <c r="B311" s="55" t="str">
        <f>_xlfn.IFNA(VLOOKUP(A311,'Ajánlatkérő(k) adatai'!$B$4:$C$205,2,0),"")</f>
        <v/>
      </c>
      <c r="C311" s="178"/>
      <c r="D311" s="55" t="str">
        <f>_xlfn.IFNA(VLOOKUP(C311,'Számlafizető(k) adatai'!$C$4:$D$203,2,0),"")</f>
        <v/>
      </c>
      <c r="E311" s="55" t="str">
        <f>_xlfn.IFNA(VLOOKUP(C311,'Számlafizető(k) adatai'!$C$4:$M$203,11,0),"")</f>
        <v/>
      </c>
      <c r="F311" s="178"/>
      <c r="G311" s="178"/>
      <c r="H311" s="178"/>
      <c r="I311" s="55" t="str">
        <f>IF(F311="","",VLOOKUP(LEFT(F311,5),'Technikai cellák'!B:C,2,0))</f>
        <v/>
      </c>
      <c r="J311" s="55" t="str">
        <f>IF(F311="","",VLOOKUP(I311,'Technikai cellák'!$C$1:$D$12,2,0))</f>
        <v/>
      </c>
      <c r="K311" s="179"/>
      <c r="L311" s="67" t="str">
        <f t="shared" si="113"/>
        <v/>
      </c>
      <c r="M311" s="68">
        <f t="shared" si="114"/>
        <v>0</v>
      </c>
      <c r="N311" s="66">
        <f t="shared" si="115"/>
        <v>0</v>
      </c>
      <c r="O311" s="152"/>
      <c r="P311" s="172">
        <f t="shared" si="111"/>
        <v>0</v>
      </c>
      <c r="Q311" s="69">
        <f t="shared" si="116"/>
        <v>0</v>
      </c>
      <c r="R311" s="62">
        <f t="shared" si="98"/>
        <v>0</v>
      </c>
      <c r="S311" s="153"/>
      <c r="T311" s="118" t="str">
        <f t="shared" si="112"/>
        <v/>
      </c>
      <c r="U311" s="154"/>
      <c r="V311" s="154"/>
      <c r="W311" s="154"/>
      <c r="X311" s="154"/>
      <c r="Y311" s="154"/>
      <c r="Z311" s="154"/>
      <c r="AA311" s="154"/>
      <c r="AB311" s="154"/>
      <c r="AC311" s="154"/>
      <c r="AD311" s="154"/>
      <c r="AE311" s="154"/>
      <c r="AF311" s="154"/>
      <c r="AG311" s="63">
        <f t="shared" si="99"/>
        <v>0</v>
      </c>
      <c r="AH311" s="56">
        <f t="shared" si="100"/>
        <v>0</v>
      </c>
      <c r="AI311" s="56">
        <f t="shared" si="101"/>
        <v>0</v>
      </c>
      <c r="AJ311" s="56">
        <f t="shared" si="102"/>
        <v>0</v>
      </c>
      <c r="AK311" s="56">
        <f t="shared" si="103"/>
        <v>0</v>
      </c>
      <c r="AL311" s="56">
        <f t="shared" si="104"/>
        <v>0</v>
      </c>
      <c r="AM311" s="56">
        <f t="shared" si="105"/>
        <v>0</v>
      </c>
      <c r="AN311" s="56">
        <f t="shared" si="106"/>
        <v>0</v>
      </c>
      <c r="AO311" s="56">
        <f t="shared" si="107"/>
        <v>0</v>
      </c>
      <c r="AP311" s="56">
        <f t="shared" si="108"/>
        <v>0</v>
      </c>
      <c r="AQ311" s="56">
        <f t="shared" si="109"/>
        <v>0</v>
      </c>
      <c r="AR311" s="86">
        <f t="shared" si="110"/>
        <v>0</v>
      </c>
    </row>
    <row r="312" spans="1:44" x14ac:dyDescent="0.25">
      <c r="A312" s="178"/>
      <c r="B312" s="55" t="str">
        <f>_xlfn.IFNA(VLOOKUP(A312,'Ajánlatkérő(k) adatai'!$B$4:$C$205,2,0),"")</f>
        <v/>
      </c>
      <c r="C312" s="178"/>
      <c r="D312" s="55" t="str">
        <f>_xlfn.IFNA(VLOOKUP(C312,'Számlafizető(k) adatai'!$C$4:$D$203,2,0),"")</f>
        <v/>
      </c>
      <c r="E312" s="55" t="str">
        <f>_xlfn.IFNA(VLOOKUP(C312,'Számlafizető(k) adatai'!$C$4:$M$203,11,0),"")</f>
        <v/>
      </c>
      <c r="F312" s="178"/>
      <c r="G312" s="178"/>
      <c r="H312" s="178"/>
      <c r="I312" s="55" t="str">
        <f>IF(F312="","",VLOOKUP(LEFT(F312,5),'Technikai cellák'!B:C,2,0))</f>
        <v/>
      </c>
      <c r="J312" s="55" t="str">
        <f>IF(F312="","",VLOOKUP(I312,'Technikai cellák'!$C$1:$D$12,2,0))</f>
        <v/>
      </c>
      <c r="K312" s="179"/>
      <c r="L312" s="67" t="str">
        <f t="shared" si="113"/>
        <v/>
      </c>
      <c r="M312" s="68">
        <f t="shared" si="114"/>
        <v>0</v>
      </c>
      <c r="N312" s="66">
        <f t="shared" si="115"/>
        <v>0</v>
      </c>
      <c r="O312" s="152"/>
      <c r="P312" s="172">
        <f t="shared" si="111"/>
        <v>0</v>
      </c>
      <c r="Q312" s="69">
        <f t="shared" si="116"/>
        <v>0</v>
      </c>
      <c r="R312" s="62">
        <f t="shared" si="98"/>
        <v>0</v>
      </c>
      <c r="S312" s="153"/>
      <c r="T312" s="118" t="str">
        <f t="shared" si="112"/>
        <v/>
      </c>
      <c r="U312" s="154"/>
      <c r="V312" s="154"/>
      <c r="W312" s="154"/>
      <c r="X312" s="154"/>
      <c r="Y312" s="154"/>
      <c r="Z312" s="154"/>
      <c r="AA312" s="154"/>
      <c r="AB312" s="154"/>
      <c r="AC312" s="154"/>
      <c r="AD312" s="154"/>
      <c r="AE312" s="154"/>
      <c r="AF312" s="154"/>
      <c r="AG312" s="63">
        <f t="shared" si="99"/>
        <v>0</v>
      </c>
      <c r="AH312" s="56">
        <f t="shared" si="100"/>
        <v>0</v>
      </c>
      <c r="AI312" s="56">
        <f t="shared" si="101"/>
        <v>0</v>
      </c>
      <c r="AJ312" s="56">
        <f t="shared" si="102"/>
        <v>0</v>
      </c>
      <c r="AK312" s="56">
        <f t="shared" si="103"/>
        <v>0</v>
      </c>
      <c r="AL312" s="56">
        <f t="shared" si="104"/>
        <v>0</v>
      </c>
      <c r="AM312" s="56">
        <f t="shared" si="105"/>
        <v>0</v>
      </c>
      <c r="AN312" s="56">
        <f t="shared" si="106"/>
        <v>0</v>
      </c>
      <c r="AO312" s="56">
        <f t="shared" si="107"/>
        <v>0</v>
      </c>
      <c r="AP312" s="56">
        <f t="shared" si="108"/>
        <v>0</v>
      </c>
      <c r="AQ312" s="56">
        <f t="shared" si="109"/>
        <v>0</v>
      </c>
      <c r="AR312" s="86">
        <f t="shared" si="110"/>
        <v>0</v>
      </c>
    </row>
    <row r="313" spans="1:44" x14ac:dyDescent="0.25">
      <c r="A313" s="178"/>
      <c r="B313" s="55" t="str">
        <f>_xlfn.IFNA(VLOOKUP(A313,'Ajánlatkérő(k) adatai'!$B$4:$C$205,2,0),"")</f>
        <v/>
      </c>
      <c r="C313" s="178"/>
      <c r="D313" s="55" t="str">
        <f>_xlfn.IFNA(VLOOKUP(C313,'Számlafizető(k) adatai'!$C$4:$D$203,2,0),"")</f>
        <v/>
      </c>
      <c r="E313" s="55" t="str">
        <f>_xlfn.IFNA(VLOOKUP(C313,'Számlafizető(k) adatai'!$C$4:$M$203,11,0),"")</f>
        <v/>
      </c>
      <c r="F313" s="178"/>
      <c r="G313" s="178"/>
      <c r="H313" s="178"/>
      <c r="I313" s="55" t="str">
        <f>IF(F313="","",VLOOKUP(LEFT(F313,5),'Technikai cellák'!B:C,2,0))</f>
        <v/>
      </c>
      <c r="J313" s="55" t="str">
        <f>IF(F313="","",VLOOKUP(I313,'Technikai cellák'!$C$1:$D$12,2,0))</f>
        <v/>
      </c>
      <c r="K313" s="179"/>
      <c r="L313" s="67" t="str">
        <f t="shared" si="113"/>
        <v/>
      </c>
      <c r="M313" s="68">
        <f t="shared" si="114"/>
        <v>0</v>
      </c>
      <c r="N313" s="66">
        <f t="shared" si="115"/>
        <v>0</v>
      </c>
      <c r="O313" s="152"/>
      <c r="P313" s="172">
        <f t="shared" si="111"/>
        <v>0</v>
      </c>
      <c r="Q313" s="69">
        <f t="shared" si="116"/>
        <v>0</v>
      </c>
      <c r="R313" s="62">
        <f t="shared" si="98"/>
        <v>0</v>
      </c>
      <c r="S313" s="153"/>
      <c r="T313" s="118" t="str">
        <f t="shared" si="112"/>
        <v/>
      </c>
      <c r="U313" s="154"/>
      <c r="V313" s="154"/>
      <c r="W313" s="154"/>
      <c r="X313" s="154"/>
      <c r="Y313" s="154"/>
      <c r="Z313" s="154"/>
      <c r="AA313" s="154"/>
      <c r="AB313" s="154"/>
      <c r="AC313" s="154"/>
      <c r="AD313" s="154"/>
      <c r="AE313" s="154"/>
      <c r="AF313" s="154"/>
      <c r="AG313" s="63">
        <f t="shared" si="99"/>
        <v>0</v>
      </c>
      <c r="AH313" s="56">
        <f t="shared" si="100"/>
        <v>0</v>
      </c>
      <c r="AI313" s="56">
        <f t="shared" si="101"/>
        <v>0</v>
      </c>
      <c r="AJ313" s="56">
        <f t="shared" si="102"/>
        <v>0</v>
      </c>
      <c r="AK313" s="56">
        <f t="shared" si="103"/>
        <v>0</v>
      </c>
      <c r="AL313" s="56">
        <f t="shared" si="104"/>
        <v>0</v>
      </c>
      <c r="AM313" s="56">
        <f t="shared" si="105"/>
        <v>0</v>
      </c>
      <c r="AN313" s="56">
        <f t="shared" si="106"/>
        <v>0</v>
      </c>
      <c r="AO313" s="56">
        <f t="shared" si="107"/>
        <v>0</v>
      </c>
      <c r="AP313" s="56">
        <f t="shared" si="108"/>
        <v>0</v>
      </c>
      <c r="AQ313" s="56">
        <f t="shared" si="109"/>
        <v>0</v>
      </c>
      <c r="AR313" s="86">
        <f t="shared" si="110"/>
        <v>0</v>
      </c>
    </row>
    <row r="314" spans="1:44" x14ac:dyDescent="0.25">
      <c r="A314" s="178"/>
      <c r="B314" s="55" t="str">
        <f>_xlfn.IFNA(VLOOKUP(A314,'Ajánlatkérő(k) adatai'!$B$4:$C$205,2,0),"")</f>
        <v/>
      </c>
      <c r="C314" s="178"/>
      <c r="D314" s="55" t="str">
        <f>_xlfn.IFNA(VLOOKUP(C314,'Számlafizető(k) adatai'!$C$4:$D$203,2,0),"")</f>
        <v/>
      </c>
      <c r="E314" s="55" t="str">
        <f>_xlfn.IFNA(VLOOKUP(C314,'Számlafizető(k) adatai'!$C$4:$M$203,11,0),"")</f>
        <v/>
      </c>
      <c r="F314" s="178"/>
      <c r="G314" s="178"/>
      <c r="H314" s="178"/>
      <c r="I314" s="55" t="str">
        <f>IF(F314="","",VLOOKUP(LEFT(F314,5),'Technikai cellák'!B:C,2,0))</f>
        <v/>
      </c>
      <c r="J314" s="55" t="str">
        <f>IF(F314="","",VLOOKUP(I314,'Technikai cellák'!$C$1:$D$12,2,0))</f>
        <v/>
      </c>
      <c r="K314" s="179"/>
      <c r="L314" s="67" t="str">
        <f t="shared" si="113"/>
        <v/>
      </c>
      <c r="M314" s="68">
        <f t="shared" si="114"/>
        <v>0</v>
      </c>
      <c r="N314" s="66">
        <f t="shared" si="115"/>
        <v>0</v>
      </c>
      <c r="O314" s="152"/>
      <c r="P314" s="172">
        <f t="shared" si="111"/>
        <v>0</v>
      </c>
      <c r="Q314" s="69">
        <f t="shared" si="116"/>
        <v>0</v>
      </c>
      <c r="R314" s="62">
        <f t="shared" si="98"/>
        <v>0</v>
      </c>
      <c r="S314" s="153"/>
      <c r="T314" s="118" t="str">
        <f t="shared" si="112"/>
        <v/>
      </c>
      <c r="U314" s="154"/>
      <c r="V314" s="154"/>
      <c r="W314" s="154"/>
      <c r="X314" s="154"/>
      <c r="Y314" s="154"/>
      <c r="Z314" s="154"/>
      <c r="AA314" s="154"/>
      <c r="AB314" s="154"/>
      <c r="AC314" s="154"/>
      <c r="AD314" s="154"/>
      <c r="AE314" s="154"/>
      <c r="AF314" s="154"/>
      <c r="AG314" s="63">
        <f t="shared" si="99"/>
        <v>0</v>
      </c>
      <c r="AH314" s="56">
        <f t="shared" si="100"/>
        <v>0</v>
      </c>
      <c r="AI314" s="56">
        <f t="shared" si="101"/>
        <v>0</v>
      </c>
      <c r="AJ314" s="56">
        <f t="shared" si="102"/>
        <v>0</v>
      </c>
      <c r="AK314" s="56">
        <f t="shared" si="103"/>
        <v>0</v>
      </c>
      <c r="AL314" s="56">
        <f t="shared" si="104"/>
        <v>0</v>
      </c>
      <c r="AM314" s="56">
        <f t="shared" si="105"/>
        <v>0</v>
      </c>
      <c r="AN314" s="56">
        <f t="shared" si="106"/>
        <v>0</v>
      </c>
      <c r="AO314" s="56">
        <f t="shared" si="107"/>
        <v>0</v>
      </c>
      <c r="AP314" s="56">
        <f t="shared" si="108"/>
        <v>0</v>
      </c>
      <c r="AQ314" s="56">
        <f t="shared" si="109"/>
        <v>0</v>
      </c>
      <c r="AR314" s="86">
        <f t="shared" si="110"/>
        <v>0</v>
      </c>
    </row>
    <row r="315" spans="1:44" x14ac:dyDescent="0.25">
      <c r="A315" s="178"/>
      <c r="B315" s="55" t="str">
        <f>_xlfn.IFNA(VLOOKUP(A315,'Ajánlatkérő(k) adatai'!$B$4:$C$205,2,0),"")</f>
        <v/>
      </c>
      <c r="C315" s="178"/>
      <c r="D315" s="55" t="str">
        <f>_xlfn.IFNA(VLOOKUP(C315,'Számlafizető(k) adatai'!$C$4:$D$203,2,0),"")</f>
        <v/>
      </c>
      <c r="E315" s="55" t="str">
        <f>_xlfn.IFNA(VLOOKUP(C315,'Számlafizető(k) adatai'!$C$4:$M$203,11,0),"")</f>
        <v/>
      </c>
      <c r="F315" s="178"/>
      <c r="G315" s="178"/>
      <c r="H315" s="178"/>
      <c r="I315" s="55" t="str">
        <f>IF(F315="","",VLOOKUP(LEFT(F315,5),'Technikai cellák'!B:C,2,0))</f>
        <v/>
      </c>
      <c r="J315" s="55" t="str">
        <f>IF(F315="","",VLOOKUP(I315,'Technikai cellák'!$C$1:$D$12,2,0))</f>
        <v/>
      </c>
      <c r="K315" s="179"/>
      <c r="L315" s="67" t="str">
        <f t="shared" si="113"/>
        <v/>
      </c>
      <c r="M315" s="68">
        <f t="shared" si="114"/>
        <v>0</v>
      </c>
      <c r="N315" s="66">
        <f t="shared" si="115"/>
        <v>0</v>
      </c>
      <c r="O315" s="152"/>
      <c r="P315" s="172">
        <f t="shared" si="111"/>
        <v>0</v>
      </c>
      <c r="Q315" s="69">
        <f t="shared" si="116"/>
        <v>0</v>
      </c>
      <c r="R315" s="62">
        <f t="shared" si="98"/>
        <v>0</v>
      </c>
      <c r="S315" s="153"/>
      <c r="T315" s="118" t="str">
        <f t="shared" si="112"/>
        <v/>
      </c>
      <c r="U315" s="154"/>
      <c r="V315" s="154"/>
      <c r="W315" s="154"/>
      <c r="X315" s="154"/>
      <c r="Y315" s="154"/>
      <c r="Z315" s="154"/>
      <c r="AA315" s="154"/>
      <c r="AB315" s="154"/>
      <c r="AC315" s="154"/>
      <c r="AD315" s="154"/>
      <c r="AE315" s="154"/>
      <c r="AF315" s="154"/>
      <c r="AG315" s="63">
        <f t="shared" si="99"/>
        <v>0</v>
      </c>
      <c r="AH315" s="56">
        <f t="shared" si="100"/>
        <v>0</v>
      </c>
      <c r="AI315" s="56">
        <f t="shared" si="101"/>
        <v>0</v>
      </c>
      <c r="AJ315" s="56">
        <f t="shared" si="102"/>
        <v>0</v>
      </c>
      <c r="AK315" s="56">
        <f t="shared" si="103"/>
        <v>0</v>
      </c>
      <c r="AL315" s="56">
        <f t="shared" si="104"/>
        <v>0</v>
      </c>
      <c r="AM315" s="56">
        <f t="shared" si="105"/>
        <v>0</v>
      </c>
      <c r="AN315" s="56">
        <f t="shared" si="106"/>
        <v>0</v>
      </c>
      <c r="AO315" s="56">
        <f t="shared" si="107"/>
        <v>0</v>
      </c>
      <c r="AP315" s="56">
        <f t="shared" si="108"/>
        <v>0</v>
      </c>
      <c r="AQ315" s="56">
        <f t="shared" si="109"/>
        <v>0</v>
      </c>
      <c r="AR315" s="86">
        <f t="shared" si="110"/>
        <v>0</v>
      </c>
    </row>
    <row r="316" spans="1:44" x14ac:dyDescent="0.25">
      <c r="A316" s="178"/>
      <c r="B316" s="55" t="str">
        <f>_xlfn.IFNA(VLOOKUP(A316,'Ajánlatkérő(k) adatai'!$B$4:$C$205,2,0),"")</f>
        <v/>
      </c>
      <c r="C316" s="178"/>
      <c r="D316" s="55" t="str">
        <f>_xlfn.IFNA(VLOOKUP(C316,'Számlafizető(k) adatai'!$C$4:$D$203,2,0),"")</f>
        <v/>
      </c>
      <c r="E316" s="55" t="str">
        <f>_xlfn.IFNA(VLOOKUP(C316,'Számlafizető(k) adatai'!$C$4:$M$203,11,0),"")</f>
        <v/>
      </c>
      <c r="F316" s="178"/>
      <c r="G316" s="178"/>
      <c r="H316" s="178"/>
      <c r="I316" s="55" t="str">
        <f>IF(F316="","",VLOOKUP(LEFT(F316,5),'Technikai cellák'!B:C,2,0))</f>
        <v/>
      </c>
      <c r="J316" s="55" t="str">
        <f>IF(F316="","",VLOOKUP(I316,'Technikai cellák'!$C$1:$D$12,2,0))</f>
        <v/>
      </c>
      <c r="K316" s="179"/>
      <c r="L316" s="67" t="str">
        <f t="shared" si="113"/>
        <v/>
      </c>
      <c r="M316" s="68">
        <f t="shared" si="114"/>
        <v>0</v>
      </c>
      <c r="N316" s="66">
        <f t="shared" si="115"/>
        <v>0</v>
      </c>
      <c r="O316" s="152"/>
      <c r="P316" s="172">
        <f t="shared" si="111"/>
        <v>0</v>
      </c>
      <c r="Q316" s="69">
        <f t="shared" si="116"/>
        <v>0</v>
      </c>
      <c r="R316" s="62">
        <f t="shared" si="98"/>
        <v>0</v>
      </c>
      <c r="S316" s="153"/>
      <c r="T316" s="118" t="str">
        <f t="shared" si="112"/>
        <v/>
      </c>
      <c r="U316" s="154"/>
      <c r="V316" s="154"/>
      <c r="W316" s="154"/>
      <c r="X316" s="154"/>
      <c r="Y316" s="154"/>
      <c r="Z316" s="154"/>
      <c r="AA316" s="154"/>
      <c r="AB316" s="154"/>
      <c r="AC316" s="154"/>
      <c r="AD316" s="154"/>
      <c r="AE316" s="154"/>
      <c r="AF316" s="154"/>
      <c r="AG316" s="63">
        <f t="shared" si="99"/>
        <v>0</v>
      </c>
      <c r="AH316" s="56">
        <f t="shared" si="100"/>
        <v>0</v>
      </c>
      <c r="AI316" s="56">
        <f t="shared" si="101"/>
        <v>0</v>
      </c>
      <c r="AJ316" s="56">
        <f t="shared" si="102"/>
        <v>0</v>
      </c>
      <c r="AK316" s="56">
        <f t="shared" si="103"/>
        <v>0</v>
      </c>
      <c r="AL316" s="56">
        <f t="shared" si="104"/>
        <v>0</v>
      </c>
      <c r="AM316" s="56">
        <f t="shared" si="105"/>
        <v>0</v>
      </c>
      <c r="AN316" s="56">
        <f t="shared" si="106"/>
        <v>0</v>
      </c>
      <c r="AO316" s="56">
        <f t="shared" si="107"/>
        <v>0</v>
      </c>
      <c r="AP316" s="56">
        <f t="shared" si="108"/>
        <v>0</v>
      </c>
      <c r="AQ316" s="56">
        <f t="shared" si="109"/>
        <v>0</v>
      </c>
      <c r="AR316" s="86">
        <f t="shared" si="110"/>
        <v>0</v>
      </c>
    </row>
    <row r="317" spans="1:44" x14ac:dyDescent="0.25">
      <c r="A317" s="178"/>
      <c r="B317" s="55" t="str">
        <f>_xlfn.IFNA(VLOOKUP(A317,'Ajánlatkérő(k) adatai'!$B$4:$C$205,2,0),"")</f>
        <v/>
      </c>
      <c r="C317" s="178"/>
      <c r="D317" s="55" t="str">
        <f>_xlfn.IFNA(VLOOKUP(C317,'Számlafizető(k) adatai'!$C$4:$D$203,2,0),"")</f>
        <v/>
      </c>
      <c r="E317" s="55" t="str">
        <f>_xlfn.IFNA(VLOOKUP(C317,'Számlafizető(k) adatai'!$C$4:$M$203,11,0),"")</f>
        <v/>
      </c>
      <c r="F317" s="178"/>
      <c r="G317" s="178"/>
      <c r="H317" s="178"/>
      <c r="I317" s="55" t="str">
        <f>IF(F317="","",VLOOKUP(LEFT(F317,5),'Technikai cellák'!B:C,2,0))</f>
        <v/>
      </c>
      <c r="J317" s="55" t="str">
        <f>IF(F317="","",VLOOKUP(I317,'Technikai cellák'!$C$1:$D$12,2,0))</f>
        <v/>
      </c>
      <c r="K317" s="179"/>
      <c r="L317" s="67" t="str">
        <f t="shared" si="113"/>
        <v/>
      </c>
      <c r="M317" s="68">
        <f t="shared" si="114"/>
        <v>0</v>
      </c>
      <c r="N317" s="66">
        <f t="shared" si="115"/>
        <v>0</v>
      </c>
      <c r="O317" s="152"/>
      <c r="P317" s="172">
        <f t="shared" si="111"/>
        <v>0</v>
      </c>
      <c r="Q317" s="69">
        <f t="shared" si="116"/>
        <v>0</v>
      </c>
      <c r="R317" s="62">
        <f t="shared" si="98"/>
        <v>0</v>
      </c>
      <c r="S317" s="153"/>
      <c r="T317" s="118" t="str">
        <f t="shared" si="112"/>
        <v/>
      </c>
      <c r="U317" s="154"/>
      <c r="V317" s="154"/>
      <c r="W317" s="154"/>
      <c r="X317" s="154"/>
      <c r="Y317" s="154"/>
      <c r="Z317" s="154"/>
      <c r="AA317" s="154"/>
      <c r="AB317" s="154"/>
      <c r="AC317" s="154"/>
      <c r="AD317" s="154"/>
      <c r="AE317" s="154"/>
      <c r="AF317" s="154"/>
      <c r="AG317" s="63">
        <f t="shared" si="99"/>
        <v>0</v>
      </c>
      <c r="AH317" s="56">
        <f t="shared" si="100"/>
        <v>0</v>
      </c>
      <c r="AI317" s="56">
        <f t="shared" si="101"/>
        <v>0</v>
      </c>
      <c r="AJ317" s="56">
        <f t="shared" si="102"/>
        <v>0</v>
      </c>
      <c r="AK317" s="56">
        <f t="shared" si="103"/>
        <v>0</v>
      </c>
      <c r="AL317" s="56">
        <f t="shared" si="104"/>
        <v>0</v>
      </c>
      <c r="AM317" s="56">
        <f t="shared" si="105"/>
        <v>0</v>
      </c>
      <c r="AN317" s="56">
        <f t="shared" si="106"/>
        <v>0</v>
      </c>
      <c r="AO317" s="56">
        <f t="shared" si="107"/>
        <v>0</v>
      </c>
      <c r="AP317" s="56">
        <f t="shared" si="108"/>
        <v>0</v>
      </c>
      <c r="AQ317" s="56">
        <f t="shared" si="109"/>
        <v>0</v>
      </c>
      <c r="AR317" s="86">
        <f t="shared" si="110"/>
        <v>0</v>
      </c>
    </row>
    <row r="318" spans="1:44" x14ac:dyDescent="0.25">
      <c r="A318" s="178"/>
      <c r="B318" s="55" t="str">
        <f>_xlfn.IFNA(VLOOKUP(A318,'Ajánlatkérő(k) adatai'!$B$4:$C$205,2,0),"")</f>
        <v/>
      </c>
      <c r="C318" s="178"/>
      <c r="D318" s="55" t="str">
        <f>_xlfn.IFNA(VLOOKUP(C318,'Számlafizető(k) adatai'!$C$4:$D$203,2,0),"")</f>
        <v/>
      </c>
      <c r="E318" s="55" t="str">
        <f>_xlfn.IFNA(VLOOKUP(C318,'Számlafizető(k) adatai'!$C$4:$M$203,11,0),"")</f>
        <v/>
      </c>
      <c r="F318" s="178"/>
      <c r="G318" s="178"/>
      <c r="H318" s="178"/>
      <c r="I318" s="55" t="str">
        <f>IF(F318="","",VLOOKUP(LEFT(F318,5),'Technikai cellák'!B:C,2,0))</f>
        <v/>
      </c>
      <c r="J318" s="55" t="str">
        <f>IF(F318="","",VLOOKUP(I318,'Technikai cellák'!$C$1:$D$12,2,0))</f>
        <v/>
      </c>
      <c r="K318" s="179"/>
      <c r="L318" s="67" t="str">
        <f t="shared" si="113"/>
        <v/>
      </c>
      <c r="M318" s="68">
        <f t="shared" si="114"/>
        <v>0</v>
      </c>
      <c r="N318" s="66">
        <f t="shared" si="115"/>
        <v>0</v>
      </c>
      <c r="O318" s="152"/>
      <c r="P318" s="172">
        <f t="shared" si="111"/>
        <v>0</v>
      </c>
      <c r="Q318" s="69">
        <f t="shared" si="116"/>
        <v>0</v>
      </c>
      <c r="R318" s="62">
        <f t="shared" si="98"/>
        <v>0</v>
      </c>
      <c r="S318" s="153"/>
      <c r="T318" s="118" t="str">
        <f t="shared" si="112"/>
        <v/>
      </c>
      <c r="U318" s="154"/>
      <c r="V318" s="154"/>
      <c r="W318" s="154"/>
      <c r="X318" s="154"/>
      <c r="Y318" s="154"/>
      <c r="Z318" s="154"/>
      <c r="AA318" s="154"/>
      <c r="AB318" s="154"/>
      <c r="AC318" s="154"/>
      <c r="AD318" s="154"/>
      <c r="AE318" s="154"/>
      <c r="AF318" s="154"/>
      <c r="AG318" s="63">
        <f t="shared" si="99"/>
        <v>0</v>
      </c>
      <c r="AH318" s="56">
        <f t="shared" si="100"/>
        <v>0</v>
      </c>
      <c r="AI318" s="56">
        <f t="shared" si="101"/>
        <v>0</v>
      </c>
      <c r="AJ318" s="56">
        <f t="shared" si="102"/>
        <v>0</v>
      </c>
      <c r="AK318" s="56">
        <f t="shared" si="103"/>
        <v>0</v>
      </c>
      <c r="AL318" s="56">
        <f t="shared" si="104"/>
        <v>0</v>
      </c>
      <c r="AM318" s="56">
        <f t="shared" si="105"/>
        <v>0</v>
      </c>
      <c r="AN318" s="56">
        <f t="shared" si="106"/>
        <v>0</v>
      </c>
      <c r="AO318" s="56">
        <f t="shared" si="107"/>
        <v>0</v>
      </c>
      <c r="AP318" s="56">
        <f t="shared" si="108"/>
        <v>0</v>
      </c>
      <c r="AQ318" s="56">
        <f t="shared" si="109"/>
        <v>0</v>
      </c>
      <c r="AR318" s="86">
        <f t="shared" si="110"/>
        <v>0</v>
      </c>
    </row>
    <row r="319" spans="1:44" x14ac:dyDescent="0.25">
      <c r="A319" s="178"/>
      <c r="B319" s="55" t="str">
        <f>_xlfn.IFNA(VLOOKUP(A319,'Ajánlatkérő(k) adatai'!$B$4:$C$205,2,0),"")</f>
        <v/>
      </c>
      <c r="C319" s="178"/>
      <c r="D319" s="55" t="str">
        <f>_xlfn.IFNA(VLOOKUP(C319,'Számlafizető(k) adatai'!$C$4:$D$203,2,0),"")</f>
        <v/>
      </c>
      <c r="E319" s="55" t="str">
        <f>_xlfn.IFNA(VLOOKUP(C319,'Számlafizető(k) adatai'!$C$4:$M$203,11,0),"")</f>
        <v/>
      </c>
      <c r="F319" s="178"/>
      <c r="G319" s="178"/>
      <c r="H319" s="178"/>
      <c r="I319" s="55" t="str">
        <f>IF(F319="","",VLOOKUP(LEFT(F319,5),'Technikai cellák'!B:C,2,0))</f>
        <v/>
      </c>
      <c r="J319" s="55" t="str">
        <f>IF(F319="","",VLOOKUP(I319,'Technikai cellák'!$C$1:$D$12,2,0))</f>
        <v/>
      </c>
      <c r="K319" s="179"/>
      <c r="L319" s="67" t="str">
        <f t="shared" si="113"/>
        <v/>
      </c>
      <c r="M319" s="68">
        <f t="shared" si="114"/>
        <v>0</v>
      </c>
      <c r="N319" s="66">
        <f t="shared" si="115"/>
        <v>0</v>
      </c>
      <c r="O319" s="152"/>
      <c r="P319" s="172">
        <f t="shared" si="111"/>
        <v>0</v>
      </c>
      <c r="Q319" s="69">
        <f t="shared" si="116"/>
        <v>0</v>
      </c>
      <c r="R319" s="62">
        <f t="shared" si="98"/>
        <v>0</v>
      </c>
      <c r="S319" s="153"/>
      <c r="T319" s="118" t="str">
        <f t="shared" si="112"/>
        <v/>
      </c>
      <c r="U319" s="154"/>
      <c r="V319" s="154"/>
      <c r="W319" s="154"/>
      <c r="X319" s="154"/>
      <c r="Y319" s="154"/>
      <c r="Z319" s="154"/>
      <c r="AA319" s="154"/>
      <c r="AB319" s="154"/>
      <c r="AC319" s="154"/>
      <c r="AD319" s="154"/>
      <c r="AE319" s="154"/>
      <c r="AF319" s="154"/>
      <c r="AG319" s="63">
        <f t="shared" si="99"/>
        <v>0</v>
      </c>
      <c r="AH319" s="56">
        <f t="shared" si="100"/>
        <v>0</v>
      </c>
      <c r="AI319" s="56">
        <f t="shared" si="101"/>
        <v>0</v>
      </c>
      <c r="AJ319" s="56">
        <f t="shared" si="102"/>
        <v>0</v>
      </c>
      <c r="AK319" s="56">
        <f t="shared" si="103"/>
        <v>0</v>
      </c>
      <c r="AL319" s="56">
        <f t="shared" si="104"/>
        <v>0</v>
      </c>
      <c r="AM319" s="56">
        <f t="shared" si="105"/>
        <v>0</v>
      </c>
      <c r="AN319" s="56">
        <f t="shared" si="106"/>
        <v>0</v>
      </c>
      <c r="AO319" s="56">
        <f t="shared" si="107"/>
        <v>0</v>
      </c>
      <c r="AP319" s="56">
        <f t="shared" si="108"/>
        <v>0</v>
      </c>
      <c r="AQ319" s="56">
        <f t="shared" si="109"/>
        <v>0</v>
      </c>
      <c r="AR319" s="86">
        <f t="shared" si="110"/>
        <v>0</v>
      </c>
    </row>
    <row r="320" spans="1:44" x14ac:dyDescent="0.25">
      <c r="A320" s="178"/>
      <c r="B320" s="55" t="str">
        <f>_xlfn.IFNA(VLOOKUP(A320,'Ajánlatkérő(k) adatai'!$B$4:$C$205,2,0),"")</f>
        <v/>
      </c>
      <c r="C320" s="178"/>
      <c r="D320" s="55" t="str">
        <f>_xlfn.IFNA(VLOOKUP(C320,'Számlafizető(k) adatai'!$C$4:$D$203,2,0),"")</f>
        <v/>
      </c>
      <c r="E320" s="55" t="str">
        <f>_xlfn.IFNA(VLOOKUP(C320,'Számlafizető(k) adatai'!$C$4:$M$203,11,0),"")</f>
        <v/>
      </c>
      <c r="F320" s="178"/>
      <c r="G320" s="178"/>
      <c r="H320" s="178"/>
      <c r="I320" s="55" t="str">
        <f>IF(F320="","",VLOOKUP(LEFT(F320,5),'Technikai cellák'!B:C,2,0))</f>
        <v/>
      </c>
      <c r="J320" s="55" t="str">
        <f>IF(F320="","",VLOOKUP(I320,'Technikai cellák'!$C$1:$D$12,2,0))</f>
        <v/>
      </c>
      <c r="K320" s="179"/>
      <c r="L320" s="67" t="str">
        <f t="shared" si="113"/>
        <v/>
      </c>
      <c r="M320" s="68">
        <f t="shared" si="114"/>
        <v>0</v>
      </c>
      <c r="N320" s="66">
        <f t="shared" si="115"/>
        <v>0</v>
      </c>
      <c r="O320" s="152"/>
      <c r="P320" s="172">
        <f t="shared" si="111"/>
        <v>0</v>
      </c>
      <c r="Q320" s="69">
        <f t="shared" si="116"/>
        <v>0</v>
      </c>
      <c r="R320" s="62">
        <f t="shared" si="98"/>
        <v>0</v>
      </c>
      <c r="S320" s="153"/>
      <c r="T320" s="118" t="str">
        <f t="shared" si="112"/>
        <v/>
      </c>
      <c r="U320" s="154"/>
      <c r="V320" s="154"/>
      <c r="W320" s="154"/>
      <c r="X320" s="154"/>
      <c r="Y320" s="154"/>
      <c r="Z320" s="154"/>
      <c r="AA320" s="154"/>
      <c r="AB320" s="154"/>
      <c r="AC320" s="154"/>
      <c r="AD320" s="154"/>
      <c r="AE320" s="154"/>
      <c r="AF320" s="154"/>
      <c r="AG320" s="63">
        <f t="shared" si="99"/>
        <v>0</v>
      </c>
      <c r="AH320" s="56">
        <f t="shared" si="100"/>
        <v>0</v>
      </c>
      <c r="AI320" s="56">
        <f t="shared" si="101"/>
        <v>0</v>
      </c>
      <c r="AJ320" s="56">
        <f t="shared" si="102"/>
        <v>0</v>
      </c>
      <c r="AK320" s="56">
        <f t="shared" si="103"/>
        <v>0</v>
      </c>
      <c r="AL320" s="56">
        <f t="shared" si="104"/>
        <v>0</v>
      </c>
      <c r="AM320" s="56">
        <f t="shared" si="105"/>
        <v>0</v>
      </c>
      <c r="AN320" s="56">
        <f t="shared" si="106"/>
        <v>0</v>
      </c>
      <c r="AO320" s="56">
        <f t="shared" si="107"/>
        <v>0</v>
      </c>
      <c r="AP320" s="56">
        <f t="shared" si="108"/>
        <v>0</v>
      </c>
      <c r="AQ320" s="56">
        <f t="shared" si="109"/>
        <v>0</v>
      </c>
      <c r="AR320" s="86">
        <f t="shared" si="110"/>
        <v>0</v>
      </c>
    </row>
    <row r="321" spans="1:44" x14ac:dyDescent="0.25">
      <c r="A321" s="178"/>
      <c r="B321" s="55" t="str">
        <f>_xlfn.IFNA(VLOOKUP(A321,'Ajánlatkérő(k) adatai'!$B$4:$C$205,2,0),"")</f>
        <v/>
      </c>
      <c r="C321" s="178"/>
      <c r="D321" s="55" t="str">
        <f>_xlfn.IFNA(VLOOKUP(C321,'Számlafizető(k) adatai'!$C$4:$D$203,2,0),"")</f>
        <v/>
      </c>
      <c r="E321" s="55" t="str">
        <f>_xlfn.IFNA(VLOOKUP(C321,'Számlafizető(k) adatai'!$C$4:$M$203,11,0),"")</f>
        <v/>
      </c>
      <c r="F321" s="178"/>
      <c r="G321" s="178"/>
      <c r="H321" s="178"/>
      <c r="I321" s="55" t="str">
        <f>IF(F321="","",VLOOKUP(LEFT(F321,5),'Technikai cellák'!B:C,2,0))</f>
        <v/>
      </c>
      <c r="J321" s="55" t="str">
        <f>IF(F321="","",VLOOKUP(I321,'Technikai cellák'!$C$1:$D$12,2,0))</f>
        <v/>
      </c>
      <c r="K321" s="179"/>
      <c r="L321" s="67" t="str">
        <f t="shared" si="113"/>
        <v/>
      </c>
      <c r="M321" s="68">
        <f t="shared" si="114"/>
        <v>0</v>
      </c>
      <c r="N321" s="66">
        <f t="shared" si="115"/>
        <v>0</v>
      </c>
      <c r="O321" s="152"/>
      <c r="P321" s="172">
        <f t="shared" si="111"/>
        <v>0</v>
      </c>
      <c r="Q321" s="69">
        <f t="shared" si="116"/>
        <v>0</v>
      </c>
      <c r="R321" s="62">
        <f t="shared" si="98"/>
        <v>0</v>
      </c>
      <c r="S321" s="153"/>
      <c r="T321" s="118" t="str">
        <f t="shared" si="112"/>
        <v/>
      </c>
      <c r="U321" s="154"/>
      <c r="V321" s="154"/>
      <c r="W321" s="154"/>
      <c r="X321" s="154"/>
      <c r="Y321" s="154"/>
      <c r="Z321" s="154"/>
      <c r="AA321" s="154"/>
      <c r="AB321" s="154"/>
      <c r="AC321" s="154"/>
      <c r="AD321" s="154"/>
      <c r="AE321" s="154"/>
      <c r="AF321" s="154"/>
      <c r="AG321" s="63">
        <f t="shared" si="99"/>
        <v>0</v>
      </c>
      <c r="AH321" s="56">
        <f t="shared" si="100"/>
        <v>0</v>
      </c>
      <c r="AI321" s="56">
        <f t="shared" si="101"/>
        <v>0</v>
      </c>
      <c r="AJ321" s="56">
        <f t="shared" si="102"/>
        <v>0</v>
      </c>
      <c r="AK321" s="56">
        <f t="shared" si="103"/>
        <v>0</v>
      </c>
      <c r="AL321" s="56">
        <f t="shared" si="104"/>
        <v>0</v>
      </c>
      <c r="AM321" s="56">
        <f t="shared" si="105"/>
        <v>0</v>
      </c>
      <c r="AN321" s="56">
        <f t="shared" si="106"/>
        <v>0</v>
      </c>
      <c r="AO321" s="56">
        <f t="shared" si="107"/>
        <v>0</v>
      </c>
      <c r="AP321" s="56">
        <f t="shared" si="108"/>
        <v>0</v>
      </c>
      <c r="AQ321" s="56">
        <f t="shared" si="109"/>
        <v>0</v>
      </c>
      <c r="AR321" s="86">
        <f t="shared" si="110"/>
        <v>0</v>
      </c>
    </row>
    <row r="322" spans="1:44" x14ac:dyDescent="0.25">
      <c r="A322" s="178"/>
      <c r="B322" s="55" t="str">
        <f>_xlfn.IFNA(VLOOKUP(A322,'Ajánlatkérő(k) adatai'!$B$4:$C$205,2,0),"")</f>
        <v/>
      </c>
      <c r="C322" s="178"/>
      <c r="D322" s="55" t="str">
        <f>_xlfn.IFNA(VLOOKUP(C322,'Számlafizető(k) adatai'!$C$4:$D$203,2,0),"")</f>
        <v/>
      </c>
      <c r="E322" s="55" t="str">
        <f>_xlfn.IFNA(VLOOKUP(C322,'Számlafizető(k) adatai'!$C$4:$M$203,11,0),"")</f>
        <v/>
      </c>
      <c r="F322" s="178"/>
      <c r="G322" s="178"/>
      <c r="H322" s="178"/>
      <c r="I322" s="55" t="str">
        <f>IF(F322="","",VLOOKUP(LEFT(F322,5),'Technikai cellák'!B:C,2,0))</f>
        <v/>
      </c>
      <c r="J322" s="55" t="str">
        <f>IF(F322="","",VLOOKUP(I322,'Technikai cellák'!$C$1:$D$12,2,0))</f>
        <v/>
      </c>
      <c r="K322" s="179"/>
      <c r="L322" s="67" t="str">
        <f t="shared" si="113"/>
        <v/>
      </c>
      <c r="M322" s="68">
        <f t="shared" si="114"/>
        <v>0</v>
      </c>
      <c r="N322" s="66">
        <f t="shared" si="115"/>
        <v>0</v>
      </c>
      <c r="O322" s="152"/>
      <c r="P322" s="172">
        <f t="shared" si="111"/>
        <v>0</v>
      </c>
      <c r="Q322" s="69">
        <f t="shared" si="116"/>
        <v>0</v>
      </c>
      <c r="R322" s="62">
        <f t="shared" si="98"/>
        <v>0</v>
      </c>
      <c r="S322" s="153"/>
      <c r="T322" s="118" t="str">
        <f t="shared" si="112"/>
        <v/>
      </c>
      <c r="U322" s="154"/>
      <c r="V322" s="154"/>
      <c r="W322" s="154"/>
      <c r="X322" s="154"/>
      <c r="Y322" s="154"/>
      <c r="Z322" s="154"/>
      <c r="AA322" s="154"/>
      <c r="AB322" s="154"/>
      <c r="AC322" s="154"/>
      <c r="AD322" s="154"/>
      <c r="AE322" s="154"/>
      <c r="AF322" s="154"/>
      <c r="AG322" s="63">
        <f t="shared" si="99"/>
        <v>0</v>
      </c>
      <c r="AH322" s="56">
        <f t="shared" si="100"/>
        <v>0</v>
      </c>
      <c r="AI322" s="56">
        <f t="shared" si="101"/>
        <v>0</v>
      </c>
      <c r="AJ322" s="56">
        <f t="shared" si="102"/>
        <v>0</v>
      </c>
      <c r="AK322" s="56">
        <f t="shared" si="103"/>
        <v>0</v>
      </c>
      <c r="AL322" s="56">
        <f t="shared" si="104"/>
        <v>0</v>
      </c>
      <c r="AM322" s="56">
        <f t="shared" si="105"/>
        <v>0</v>
      </c>
      <c r="AN322" s="56">
        <f t="shared" si="106"/>
        <v>0</v>
      </c>
      <c r="AO322" s="56">
        <f t="shared" si="107"/>
        <v>0</v>
      </c>
      <c r="AP322" s="56">
        <f t="shared" si="108"/>
        <v>0</v>
      </c>
      <c r="AQ322" s="56">
        <f t="shared" si="109"/>
        <v>0</v>
      </c>
      <c r="AR322" s="86">
        <f t="shared" si="110"/>
        <v>0</v>
      </c>
    </row>
    <row r="323" spans="1:44" x14ac:dyDescent="0.25">
      <c r="A323" s="178"/>
      <c r="B323" s="55" t="str">
        <f>_xlfn.IFNA(VLOOKUP(A323,'Ajánlatkérő(k) adatai'!$B$4:$C$205,2,0),"")</f>
        <v/>
      </c>
      <c r="C323" s="178"/>
      <c r="D323" s="55" t="str">
        <f>_xlfn.IFNA(VLOOKUP(C323,'Számlafizető(k) adatai'!$C$4:$D$203,2,0),"")</f>
        <v/>
      </c>
      <c r="E323" s="55" t="str">
        <f>_xlfn.IFNA(VLOOKUP(C323,'Számlafizető(k) adatai'!$C$4:$M$203,11,0),"")</f>
        <v/>
      </c>
      <c r="F323" s="178"/>
      <c r="G323" s="178"/>
      <c r="H323" s="178"/>
      <c r="I323" s="55" t="str">
        <f>IF(F323="","",VLOOKUP(LEFT(F323,5),'Technikai cellák'!B:C,2,0))</f>
        <v/>
      </c>
      <c r="J323" s="55" t="str">
        <f>IF(F323="","",VLOOKUP(I323,'Technikai cellák'!$C$1:$D$12,2,0))</f>
        <v/>
      </c>
      <c r="K323" s="179"/>
      <c r="L323" s="67" t="str">
        <f t="shared" si="113"/>
        <v/>
      </c>
      <c r="M323" s="68">
        <f t="shared" si="114"/>
        <v>0</v>
      </c>
      <c r="N323" s="66">
        <f t="shared" si="115"/>
        <v>0</v>
      </c>
      <c r="O323" s="152"/>
      <c r="P323" s="172">
        <f t="shared" si="111"/>
        <v>0</v>
      </c>
      <c r="Q323" s="69">
        <f t="shared" si="116"/>
        <v>0</v>
      </c>
      <c r="R323" s="62">
        <f t="shared" si="98"/>
        <v>0</v>
      </c>
      <c r="S323" s="153"/>
      <c r="T323" s="118" t="str">
        <f t="shared" si="112"/>
        <v/>
      </c>
      <c r="U323" s="154"/>
      <c r="V323" s="154"/>
      <c r="W323" s="154"/>
      <c r="X323" s="154"/>
      <c r="Y323" s="154"/>
      <c r="Z323" s="154"/>
      <c r="AA323" s="154"/>
      <c r="AB323" s="154"/>
      <c r="AC323" s="154"/>
      <c r="AD323" s="154"/>
      <c r="AE323" s="154"/>
      <c r="AF323" s="154"/>
      <c r="AG323" s="63">
        <f t="shared" si="99"/>
        <v>0</v>
      </c>
      <c r="AH323" s="56">
        <f t="shared" si="100"/>
        <v>0</v>
      </c>
      <c r="AI323" s="56">
        <f t="shared" si="101"/>
        <v>0</v>
      </c>
      <c r="AJ323" s="56">
        <f t="shared" si="102"/>
        <v>0</v>
      </c>
      <c r="AK323" s="56">
        <f t="shared" si="103"/>
        <v>0</v>
      </c>
      <c r="AL323" s="56">
        <f t="shared" si="104"/>
        <v>0</v>
      </c>
      <c r="AM323" s="56">
        <f t="shared" si="105"/>
        <v>0</v>
      </c>
      <c r="AN323" s="56">
        <f t="shared" si="106"/>
        <v>0</v>
      </c>
      <c r="AO323" s="56">
        <f t="shared" si="107"/>
        <v>0</v>
      </c>
      <c r="AP323" s="56">
        <f t="shared" si="108"/>
        <v>0</v>
      </c>
      <c r="AQ323" s="56">
        <f t="shared" si="109"/>
        <v>0</v>
      </c>
      <c r="AR323" s="86">
        <f t="shared" si="110"/>
        <v>0</v>
      </c>
    </row>
    <row r="324" spans="1:44" x14ac:dyDescent="0.25">
      <c r="A324" s="178"/>
      <c r="B324" s="55" t="str">
        <f>_xlfn.IFNA(VLOOKUP(A324,'Ajánlatkérő(k) adatai'!$B$4:$C$205,2,0),"")</f>
        <v/>
      </c>
      <c r="C324" s="178"/>
      <c r="D324" s="55" t="str">
        <f>_xlfn.IFNA(VLOOKUP(C324,'Számlafizető(k) adatai'!$C$4:$D$203,2,0),"")</f>
        <v/>
      </c>
      <c r="E324" s="55" t="str">
        <f>_xlfn.IFNA(VLOOKUP(C324,'Számlafizető(k) adatai'!$C$4:$M$203,11,0),"")</f>
        <v/>
      </c>
      <c r="F324" s="178"/>
      <c r="G324" s="178"/>
      <c r="H324" s="178"/>
      <c r="I324" s="55" t="str">
        <f>IF(F324="","",VLOOKUP(LEFT(F324,5),'Technikai cellák'!B:C,2,0))</f>
        <v/>
      </c>
      <c r="J324" s="55" t="str">
        <f>IF(F324="","",VLOOKUP(I324,'Technikai cellák'!$C$1:$D$12,2,0))</f>
        <v/>
      </c>
      <c r="K324" s="179"/>
      <c r="L324" s="67" t="str">
        <f t="shared" si="113"/>
        <v/>
      </c>
      <c r="M324" s="68">
        <f t="shared" si="114"/>
        <v>0</v>
      </c>
      <c r="N324" s="66">
        <f t="shared" si="115"/>
        <v>0</v>
      </c>
      <c r="O324" s="152"/>
      <c r="P324" s="172">
        <f t="shared" si="111"/>
        <v>0</v>
      </c>
      <c r="Q324" s="69">
        <f t="shared" si="116"/>
        <v>0</v>
      </c>
      <c r="R324" s="62">
        <f t="shared" si="98"/>
        <v>0</v>
      </c>
      <c r="S324" s="153"/>
      <c r="T324" s="118" t="str">
        <f t="shared" si="112"/>
        <v/>
      </c>
      <c r="U324" s="154"/>
      <c r="V324" s="154"/>
      <c r="W324" s="154"/>
      <c r="X324" s="154"/>
      <c r="Y324" s="154"/>
      <c r="Z324" s="154"/>
      <c r="AA324" s="154"/>
      <c r="AB324" s="154"/>
      <c r="AC324" s="154"/>
      <c r="AD324" s="154"/>
      <c r="AE324" s="154"/>
      <c r="AF324" s="154"/>
      <c r="AG324" s="63">
        <f t="shared" si="99"/>
        <v>0</v>
      </c>
      <c r="AH324" s="56">
        <f t="shared" si="100"/>
        <v>0</v>
      </c>
      <c r="AI324" s="56">
        <f t="shared" si="101"/>
        <v>0</v>
      </c>
      <c r="AJ324" s="56">
        <f t="shared" si="102"/>
        <v>0</v>
      </c>
      <c r="AK324" s="56">
        <f t="shared" si="103"/>
        <v>0</v>
      </c>
      <c r="AL324" s="56">
        <f t="shared" si="104"/>
        <v>0</v>
      </c>
      <c r="AM324" s="56">
        <f t="shared" si="105"/>
        <v>0</v>
      </c>
      <c r="AN324" s="56">
        <f t="shared" si="106"/>
        <v>0</v>
      </c>
      <c r="AO324" s="56">
        <f t="shared" si="107"/>
        <v>0</v>
      </c>
      <c r="AP324" s="56">
        <f t="shared" si="108"/>
        <v>0</v>
      </c>
      <c r="AQ324" s="56">
        <f t="shared" si="109"/>
        <v>0</v>
      </c>
      <c r="AR324" s="86">
        <f t="shared" si="110"/>
        <v>0</v>
      </c>
    </row>
    <row r="325" spans="1:44" x14ac:dyDescent="0.25">
      <c r="A325" s="178"/>
      <c r="B325" s="55" t="str">
        <f>_xlfn.IFNA(VLOOKUP(A325,'Ajánlatkérő(k) adatai'!$B$4:$C$205,2,0),"")</f>
        <v/>
      </c>
      <c r="C325" s="178"/>
      <c r="D325" s="55" t="str">
        <f>_xlfn.IFNA(VLOOKUP(C325,'Számlafizető(k) adatai'!$C$4:$D$203,2,0),"")</f>
        <v/>
      </c>
      <c r="E325" s="55" t="str">
        <f>_xlfn.IFNA(VLOOKUP(C325,'Számlafizető(k) adatai'!$C$4:$M$203,11,0),"")</f>
        <v/>
      </c>
      <c r="F325" s="178"/>
      <c r="G325" s="178"/>
      <c r="H325" s="178"/>
      <c r="I325" s="55" t="str">
        <f>IF(F325="","",VLOOKUP(LEFT(F325,5),'Technikai cellák'!B:C,2,0))</f>
        <v/>
      </c>
      <c r="J325" s="55" t="str">
        <f>IF(F325="","",VLOOKUP(I325,'Technikai cellák'!$C$1:$D$12,2,0))</f>
        <v/>
      </c>
      <c r="K325" s="179"/>
      <c r="L325" s="67" t="str">
        <f t="shared" si="113"/>
        <v/>
      </c>
      <c r="M325" s="68">
        <f t="shared" si="114"/>
        <v>0</v>
      </c>
      <c r="N325" s="66">
        <f t="shared" si="115"/>
        <v>0</v>
      </c>
      <c r="O325" s="152"/>
      <c r="P325" s="172">
        <f t="shared" si="111"/>
        <v>0</v>
      </c>
      <c r="Q325" s="69">
        <f t="shared" si="116"/>
        <v>0</v>
      </c>
      <c r="R325" s="62">
        <f t="shared" ref="R325:R388" si="117">SUM(AG325:AR325)</f>
        <v>0</v>
      </c>
      <c r="S325" s="153"/>
      <c r="T325" s="118" t="str">
        <f t="shared" si="112"/>
        <v/>
      </c>
      <c r="U325" s="154"/>
      <c r="V325" s="154"/>
      <c r="W325" s="154"/>
      <c r="X325" s="154"/>
      <c r="Y325" s="154"/>
      <c r="Z325" s="154"/>
      <c r="AA325" s="154"/>
      <c r="AB325" s="154"/>
      <c r="AC325" s="154"/>
      <c r="AD325" s="154"/>
      <c r="AE325" s="154"/>
      <c r="AF325" s="154"/>
      <c r="AG325" s="63">
        <f t="shared" ref="AG325:AG388" si="118">ROUND((U325*$C$7)/$C$8,0)</f>
        <v>0</v>
      </c>
      <c r="AH325" s="56">
        <f t="shared" ref="AH325:AH388" si="119">ROUND((V325*$C$7)/$C$8,0)</f>
        <v>0</v>
      </c>
      <c r="AI325" s="56">
        <f t="shared" ref="AI325:AI388" si="120">ROUND((W325*$C$7)/$C$8,0)</f>
        <v>0</v>
      </c>
      <c r="AJ325" s="56">
        <f t="shared" ref="AJ325:AJ388" si="121">ROUND((X325*$C$7)/$C$8,0)</f>
        <v>0</v>
      </c>
      <c r="AK325" s="56">
        <f t="shared" ref="AK325:AK388" si="122">ROUND((Y325*$C$7)/$C$8,0)</f>
        <v>0</v>
      </c>
      <c r="AL325" s="56">
        <f t="shared" ref="AL325:AL388" si="123">ROUND((Z325*$C$7)/$C$8,0)</f>
        <v>0</v>
      </c>
      <c r="AM325" s="56">
        <f t="shared" ref="AM325:AM388" si="124">ROUND((AA325*$C$7)/$C$8,0)</f>
        <v>0</v>
      </c>
      <c r="AN325" s="56">
        <f t="shared" ref="AN325:AN388" si="125">ROUND((AB325*$C$7)/$C$8,0)</f>
        <v>0</v>
      </c>
      <c r="AO325" s="56">
        <f t="shared" ref="AO325:AO388" si="126">ROUND((AC325*$C$7)/$C$8,0)</f>
        <v>0</v>
      </c>
      <c r="AP325" s="56">
        <f t="shared" ref="AP325:AP388" si="127">ROUND((AD325*$C$7)/$C$8,0)</f>
        <v>0</v>
      </c>
      <c r="AQ325" s="56">
        <f t="shared" ref="AQ325:AQ388" si="128">ROUND((AE325*$C$7)/$C$8,0)</f>
        <v>0</v>
      </c>
      <c r="AR325" s="86">
        <f t="shared" ref="AR325:AR388" si="129">ROUND((AF325*$C$7)/$C$8,0)</f>
        <v>0</v>
      </c>
    </row>
    <row r="326" spans="1:44" x14ac:dyDescent="0.25">
      <c r="A326" s="178"/>
      <c r="B326" s="55" t="str">
        <f>_xlfn.IFNA(VLOOKUP(A326,'Ajánlatkérő(k) adatai'!$B$4:$C$205,2,0),"")</f>
        <v/>
      </c>
      <c r="C326" s="178"/>
      <c r="D326" s="55" t="str">
        <f>_xlfn.IFNA(VLOOKUP(C326,'Számlafizető(k) adatai'!$C$4:$D$203,2,0),"")</f>
        <v/>
      </c>
      <c r="E326" s="55" t="str">
        <f>_xlfn.IFNA(VLOOKUP(C326,'Számlafizető(k) adatai'!$C$4:$M$203,11,0),"")</f>
        <v/>
      </c>
      <c r="F326" s="178"/>
      <c r="G326" s="178"/>
      <c r="H326" s="178"/>
      <c r="I326" s="55" t="str">
        <f>IF(F326="","",VLOOKUP(LEFT(F326,5),'Technikai cellák'!B:C,2,0))</f>
        <v/>
      </c>
      <c r="J326" s="55" t="str">
        <f>IF(F326="","",VLOOKUP(I326,'Technikai cellák'!$C$1:$D$12,2,0))</f>
        <v/>
      </c>
      <c r="K326" s="179"/>
      <c r="L326" s="67" t="str">
        <f t="shared" si="113"/>
        <v/>
      </c>
      <c r="M326" s="68">
        <f t="shared" si="114"/>
        <v>0</v>
      </c>
      <c r="N326" s="66">
        <f t="shared" si="115"/>
        <v>0</v>
      </c>
      <c r="O326" s="152"/>
      <c r="P326" s="172">
        <f t="shared" si="111"/>
        <v>0</v>
      </c>
      <c r="Q326" s="69">
        <f t="shared" si="116"/>
        <v>0</v>
      </c>
      <c r="R326" s="62">
        <f t="shared" si="117"/>
        <v>0</v>
      </c>
      <c r="S326" s="153"/>
      <c r="T326" s="118" t="str">
        <f t="shared" si="112"/>
        <v/>
      </c>
      <c r="U326" s="154"/>
      <c r="V326" s="154"/>
      <c r="W326" s="154"/>
      <c r="X326" s="154"/>
      <c r="Y326" s="154"/>
      <c r="Z326" s="154"/>
      <c r="AA326" s="154"/>
      <c r="AB326" s="154"/>
      <c r="AC326" s="154"/>
      <c r="AD326" s="154"/>
      <c r="AE326" s="154"/>
      <c r="AF326" s="154"/>
      <c r="AG326" s="63">
        <f t="shared" si="118"/>
        <v>0</v>
      </c>
      <c r="AH326" s="56">
        <f t="shared" si="119"/>
        <v>0</v>
      </c>
      <c r="AI326" s="56">
        <f t="shared" si="120"/>
        <v>0</v>
      </c>
      <c r="AJ326" s="56">
        <f t="shared" si="121"/>
        <v>0</v>
      </c>
      <c r="AK326" s="56">
        <f t="shared" si="122"/>
        <v>0</v>
      </c>
      <c r="AL326" s="56">
        <f t="shared" si="123"/>
        <v>0</v>
      </c>
      <c r="AM326" s="56">
        <f t="shared" si="124"/>
        <v>0</v>
      </c>
      <c r="AN326" s="56">
        <f t="shared" si="125"/>
        <v>0</v>
      </c>
      <c r="AO326" s="56">
        <f t="shared" si="126"/>
        <v>0</v>
      </c>
      <c r="AP326" s="56">
        <f t="shared" si="127"/>
        <v>0</v>
      </c>
      <c r="AQ326" s="56">
        <f t="shared" si="128"/>
        <v>0</v>
      </c>
      <c r="AR326" s="86">
        <f t="shared" si="129"/>
        <v>0</v>
      </c>
    </row>
    <row r="327" spans="1:44" x14ac:dyDescent="0.25">
      <c r="A327" s="178"/>
      <c r="B327" s="55" t="str">
        <f>_xlfn.IFNA(VLOOKUP(A327,'Ajánlatkérő(k) adatai'!$B$4:$C$205,2,0),"")</f>
        <v/>
      </c>
      <c r="C327" s="178"/>
      <c r="D327" s="55" t="str">
        <f>_xlfn.IFNA(VLOOKUP(C327,'Számlafizető(k) adatai'!$C$4:$D$203,2,0),"")</f>
        <v/>
      </c>
      <c r="E327" s="55" t="str">
        <f>_xlfn.IFNA(VLOOKUP(C327,'Számlafizető(k) adatai'!$C$4:$M$203,11,0),"")</f>
        <v/>
      </c>
      <c r="F327" s="178"/>
      <c r="G327" s="178"/>
      <c r="H327" s="178"/>
      <c r="I327" s="55" t="str">
        <f>IF(F327="","",VLOOKUP(LEFT(F327,5),'Technikai cellák'!B:C,2,0))</f>
        <v/>
      </c>
      <c r="J327" s="55" t="str">
        <f>IF(F327="","",VLOOKUP(I327,'Technikai cellák'!$C$1:$D$12,2,0))</f>
        <v/>
      </c>
      <c r="K327" s="179"/>
      <c r="L327" s="67" t="str">
        <f t="shared" si="113"/>
        <v/>
      </c>
      <c r="M327" s="68">
        <f t="shared" si="114"/>
        <v>0</v>
      </c>
      <c r="N327" s="66">
        <f t="shared" si="115"/>
        <v>0</v>
      </c>
      <c r="O327" s="152"/>
      <c r="P327" s="172">
        <f t="shared" si="111"/>
        <v>0</v>
      </c>
      <c r="Q327" s="69">
        <f t="shared" si="116"/>
        <v>0</v>
      </c>
      <c r="R327" s="62">
        <f t="shared" si="117"/>
        <v>0</v>
      </c>
      <c r="S327" s="153"/>
      <c r="T327" s="118" t="str">
        <f t="shared" si="112"/>
        <v/>
      </c>
      <c r="U327" s="154"/>
      <c r="V327" s="154"/>
      <c r="W327" s="154"/>
      <c r="X327" s="154"/>
      <c r="Y327" s="154"/>
      <c r="Z327" s="154"/>
      <c r="AA327" s="154"/>
      <c r="AB327" s="154"/>
      <c r="AC327" s="154"/>
      <c r="AD327" s="154"/>
      <c r="AE327" s="154"/>
      <c r="AF327" s="154"/>
      <c r="AG327" s="63">
        <f t="shared" si="118"/>
        <v>0</v>
      </c>
      <c r="AH327" s="56">
        <f t="shared" si="119"/>
        <v>0</v>
      </c>
      <c r="AI327" s="56">
        <f t="shared" si="120"/>
        <v>0</v>
      </c>
      <c r="AJ327" s="56">
        <f t="shared" si="121"/>
        <v>0</v>
      </c>
      <c r="AK327" s="56">
        <f t="shared" si="122"/>
        <v>0</v>
      </c>
      <c r="AL327" s="56">
        <f t="shared" si="123"/>
        <v>0</v>
      </c>
      <c r="AM327" s="56">
        <f t="shared" si="124"/>
        <v>0</v>
      </c>
      <c r="AN327" s="56">
        <f t="shared" si="125"/>
        <v>0</v>
      </c>
      <c r="AO327" s="56">
        <f t="shared" si="126"/>
        <v>0</v>
      </c>
      <c r="AP327" s="56">
        <f t="shared" si="127"/>
        <v>0</v>
      </c>
      <c r="AQ327" s="56">
        <f t="shared" si="128"/>
        <v>0</v>
      </c>
      <c r="AR327" s="86">
        <f t="shared" si="129"/>
        <v>0</v>
      </c>
    </row>
    <row r="328" spans="1:44" x14ac:dyDescent="0.25">
      <c r="A328" s="178"/>
      <c r="B328" s="55" t="str">
        <f>_xlfn.IFNA(VLOOKUP(A328,'Ajánlatkérő(k) adatai'!$B$4:$C$205,2,0),"")</f>
        <v/>
      </c>
      <c r="C328" s="178"/>
      <c r="D328" s="55" t="str">
        <f>_xlfn.IFNA(VLOOKUP(C328,'Számlafizető(k) adatai'!$C$4:$D$203,2,0),"")</f>
        <v/>
      </c>
      <c r="E328" s="55" t="str">
        <f>_xlfn.IFNA(VLOOKUP(C328,'Számlafizető(k) adatai'!$C$4:$M$203,11,0),"")</f>
        <v/>
      </c>
      <c r="F328" s="178"/>
      <c r="G328" s="178"/>
      <c r="H328" s="178"/>
      <c r="I328" s="55" t="str">
        <f>IF(F328="","",VLOOKUP(LEFT(F328,5),'Technikai cellák'!B:C,2,0))</f>
        <v/>
      </c>
      <c r="J328" s="55" t="str">
        <f>IF(F328="","",VLOOKUP(I328,'Technikai cellák'!$C$1:$D$12,2,0))</f>
        <v/>
      </c>
      <c r="K328" s="179"/>
      <c r="L328" s="67" t="str">
        <f t="shared" si="113"/>
        <v/>
      </c>
      <c r="M328" s="68">
        <f t="shared" si="114"/>
        <v>0</v>
      </c>
      <c r="N328" s="66">
        <f t="shared" si="115"/>
        <v>0</v>
      </c>
      <c r="O328" s="152"/>
      <c r="P328" s="172">
        <f t="shared" si="111"/>
        <v>0</v>
      </c>
      <c r="Q328" s="69">
        <f t="shared" si="116"/>
        <v>0</v>
      </c>
      <c r="R328" s="62">
        <f t="shared" si="117"/>
        <v>0</v>
      </c>
      <c r="S328" s="153"/>
      <c r="T328" s="118" t="str">
        <f t="shared" si="112"/>
        <v/>
      </c>
      <c r="U328" s="154"/>
      <c r="V328" s="154"/>
      <c r="W328" s="154"/>
      <c r="X328" s="154"/>
      <c r="Y328" s="154"/>
      <c r="Z328" s="154"/>
      <c r="AA328" s="154"/>
      <c r="AB328" s="154"/>
      <c r="AC328" s="154"/>
      <c r="AD328" s="154"/>
      <c r="AE328" s="154"/>
      <c r="AF328" s="154"/>
      <c r="AG328" s="63">
        <f t="shared" si="118"/>
        <v>0</v>
      </c>
      <c r="AH328" s="56">
        <f t="shared" si="119"/>
        <v>0</v>
      </c>
      <c r="AI328" s="56">
        <f t="shared" si="120"/>
        <v>0</v>
      </c>
      <c r="AJ328" s="56">
        <f t="shared" si="121"/>
        <v>0</v>
      </c>
      <c r="AK328" s="56">
        <f t="shared" si="122"/>
        <v>0</v>
      </c>
      <c r="AL328" s="56">
        <f t="shared" si="123"/>
        <v>0</v>
      </c>
      <c r="AM328" s="56">
        <f t="shared" si="124"/>
        <v>0</v>
      </c>
      <c r="AN328" s="56">
        <f t="shared" si="125"/>
        <v>0</v>
      </c>
      <c r="AO328" s="56">
        <f t="shared" si="126"/>
        <v>0</v>
      </c>
      <c r="AP328" s="56">
        <f t="shared" si="127"/>
        <v>0</v>
      </c>
      <c r="AQ328" s="56">
        <f t="shared" si="128"/>
        <v>0</v>
      </c>
      <c r="AR328" s="86">
        <f t="shared" si="129"/>
        <v>0</v>
      </c>
    </row>
    <row r="329" spans="1:44" x14ac:dyDescent="0.25">
      <c r="A329" s="178"/>
      <c r="B329" s="55" t="str">
        <f>_xlfn.IFNA(VLOOKUP(A329,'Ajánlatkérő(k) adatai'!$B$4:$C$205,2,0),"")</f>
        <v/>
      </c>
      <c r="C329" s="178"/>
      <c r="D329" s="55" t="str">
        <f>_xlfn.IFNA(VLOOKUP(C329,'Számlafizető(k) adatai'!$C$4:$D$203,2,0),"")</f>
        <v/>
      </c>
      <c r="E329" s="55" t="str">
        <f>_xlfn.IFNA(VLOOKUP(C329,'Számlafizető(k) adatai'!$C$4:$M$203,11,0),"")</f>
        <v/>
      </c>
      <c r="F329" s="178"/>
      <c r="G329" s="178"/>
      <c r="H329" s="178"/>
      <c r="I329" s="55" t="str">
        <f>IF(F329="","",VLOOKUP(LEFT(F329,5),'Technikai cellák'!B:C,2,0))</f>
        <v/>
      </c>
      <c r="J329" s="55" t="str">
        <f>IF(F329="","",VLOOKUP(I329,'Technikai cellák'!$C$1:$D$12,2,0))</f>
        <v/>
      </c>
      <c r="K329" s="179"/>
      <c r="L329" s="67" t="str">
        <f t="shared" si="113"/>
        <v/>
      </c>
      <c r="M329" s="68">
        <f t="shared" si="114"/>
        <v>0</v>
      </c>
      <c r="N329" s="66">
        <f t="shared" si="115"/>
        <v>0</v>
      </c>
      <c r="O329" s="152"/>
      <c r="P329" s="172">
        <f t="shared" si="111"/>
        <v>0</v>
      </c>
      <c r="Q329" s="69">
        <f t="shared" si="116"/>
        <v>0</v>
      </c>
      <c r="R329" s="62">
        <f t="shared" si="117"/>
        <v>0</v>
      </c>
      <c r="S329" s="153"/>
      <c r="T329" s="118" t="str">
        <f t="shared" si="112"/>
        <v/>
      </c>
      <c r="U329" s="154"/>
      <c r="V329" s="154"/>
      <c r="W329" s="154"/>
      <c r="X329" s="154"/>
      <c r="Y329" s="154"/>
      <c r="Z329" s="154"/>
      <c r="AA329" s="154"/>
      <c r="AB329" s="154"/>
      <c r="AC329" s="154"/>
      <c r="AD329" s="154"/>
      <c r="AE329" s="154"/>
      <c r="AF329" s="154"/>
      <c r="AG329" s="63">
        <f t="shared" si="118"/>
        <v>0</v>
      </c>
      <c r="AH329" s="56">
        <f t="shared" si="119"/>
        <v>0</v>
      </c>
      <c r="AI329" s="56">
        <f t="shared" si="120"/>
        <v>0</v>
      </c>
      <c r="AJ329" s="56">
        <f t="shared" si="121"/>
        <v>0</v>
      </c>
      <c r="AK329" s="56">
        <f t="shared" si="122"/>
        <v>0</v>
      </c>
      <c r="AL329" s="56">
        <f t="shared" si="123"/>
        <v>0</v>
      </c>
      <c r="AM329" s="56">
        <f t="shared" si="124"/>
        <v>0</v>
      </c>
      <c r="AN329" s="56">
        <f t="shared" si="125"/>
        <v>0</v>
      </c>
      <c r="AO329" s="56">
        <f t="shared" si="126"/>
        <v>0</v>
      </c>
      <c r="AP329" s="56">
        <f t="shared" si="127"/>
        <v>0</v>
      </c>
      <c r="AQ329" s="56">
        <f t="shared" si="128"/>
        <v>0</v>
      </c>
      <c r="AR329" s="86">
        <f t="shared" si="129"/>
        <v>0</v>
      </c>
    </row>
    <row r="330" spans="1:44" x14ac:dyDescent="0.25">
      <c r="A330" s="178"/>
      <c r="B330" s="55" t="str">
        <f>_xlfn.IFNA(VLOOKUP(A330,'Ajánlatkérő(k) adatai'!$B$4:$C$205,2,0),"")</f>
        <v/>
      </c>
      <c r="C330" s="178"/>
      <c r="D330" s="55" t="str">
        <f>_xlfn.IFNA(VLOOKUP(C330,'Számlafizető(k) adatai'!$C$4:$D$203,2,0),"")</f>
        <v/>
      </c>
      <c r="E330" s="55" t="str">
        <f>_xlfn.IFNA(VLOOKUP(C330,'Számlafizető(k) adatai'!$C$4:$M$203,11,0),"")</f>
        <v/>
      </c>
      <c r="F330" s="178"/>
      <c r="G330" s="178"/>
      <c r="H330" s="178"/>
      <c r="I330" s="55" t="str">
        <f>IF(F330="","",VLOOKUP(LEFT(F330,5),'Technikai cellák'!B:C,2,0))</f>
        <v/>
      </c>
      <c r="J330" s="55" t="str">
        <f>IF(F330="","",VLOOKUP(I330,'Technikai cellák'!$C$1:$D$12,2,0))</f>
        <v/>
      </c>
      <c r="K330" s="179"/>
      <c r="L330" s="67" t="str">
        <f t="shared" si="113"/>
        <v/>
      </c>
      <c r="M330" s="68">
        <f t="shared" si="114"/>
        <v>0</v>
      </c>
      <c r="N330" s="66">
        <f t="shared" si="115"/>
        <v>0</v>
      </c>
      <c r="O330" s="152"/>
      <c r="P330" s="172">
        <f t="shared" si="111"/>
        <v>0</v>
      </c>
      <c r="Q330" s="69">
        <f t="shared" si="116"/>
        <v>0</v>
      </c>
      <c r="R330" s="62">
        <f t="shared" si="117"/>
        <v>0</v>
      </c>
      <c r="S330" s="153"/>
      <c r="T330" s="118" t="str">
        <f t="shared" si="112"/>
        <v/>
      </c>
      <c r="U330" s="154"/>
      <c r="V330" s="154"/>
      <c r="W330" s="154"/>
      <c r="X330" s="154"/>
      <c r="Y330" s="154"/>
      <c r="Z330" s="154"/>
      <c r="AA330" s="154"/>
      <c r="AB330" s="154"/>
      <c r="AC330" s="154"/>
      <c r="AD330" s="154"/>
      <c r="AE330" s="154"/>
      <c r="AF330" s="154"/>
      <c r="AG330" s="63">
        <f t="shared" si="118"/>
        <v>0</v>
      </c>
      <c r="AH330" s="56">
        <f t="shared" si="119"/>
        <v>0</v>
      </c>
      <c r="AI330" s="56">
        <f t="shared" si="120"/>
        <v>0</v>
      </c>
      <c r="AJ330" s="56">
        <f t="shared" si="121"/>
        <v>0</v>
      </c>
      <c r="AK330" s="56">
        <f t="shared" si="122"/>
        <v>0</v>
      </c>
      <c r="AL330" s="56">
        <f t="shared" si="123"/>
        <v>0</v>
      </c>
      <c r="AM330" s="56">
        <f t="shared" si="124"/>
        <v>0</v>
      </c>
      <c r="AN330" s="56">
        <f t="shared" si="125"/>
        <v>0</v>
      </c>
      <c r="AO330" s="56">
        <f t="shared" si="126"/>
        <v>0</v>
      </c>
      <c r="AP330" s="56">
        <f t="shared" si="127"/>
        <v>0</v>
      </c>
      <c r="AQ330" s="56">
        <f t="shared" si="128"/>
        <v>0</v>
      </c>
      <c r="AR330" s="86">
        <f t="shared" si="129"/>
        <v>0</v>
      </c>
    </row>
    <row r="331" spans="1:44" x14ac:dyDescent="0.25">
      <c r="A331" s="178"/>
      <c r="B331" s="55" t="str">
        <f>_xlfn.IFNA(VLOOKUP(A331,'Ajánlatkérő(k) adatai'!$B$4:$C$205,2,0),"")</f>
        <v/>
      </c>
      <c r="C331" s="178"/>
      <c r="D331" s="55" t="str">
        <f>_xlfn.IFNA(VLOOKUP(C331,'Számlafizető(k) adatai'!$C$4:$D$203,2,0),"")</f>
        <v/>
      </c>
      <c r="E331" s="55" t="str">
        <f>_xlfn.IFNA(VLOOKUP(C331,'Számlafizető(k) adatai'!$C$4:$M$203,11,0),"")</f>
        <v/>
      </c>
      <c r="F331" s="178"/>
      <c r="G331" s="178"/>
      <c r="H331" s="178"/>
      <c r="I331" s="55" t="str">
        <f>IF(F331="","",VLOOKUP(LEFT(F331,5),'Technikai cellák'!B:C,2,0))</f>
        <v/>
      </c>
      <c r="J331" s="55" t="str">
        <f>IF(F331="","",VLOOKUP(I331,'Technikai cellák'!$C$1:$D$12,2,0))</f>
        <v/>
      </c>
      <c r="K331" s="179"/>
      <c r="L331" s="67" t="str">
        <f t="shared" si="113"/>
        <v/>
      </c>
      <c r="M331" s="68">
        <f t="shared" si="114"/>
        <v>0</v>
      </c>
      <c r="N331" s="66">
        <f t="shared" si="115"/>
        <v>0</v>
      </c>
      <c r="O331" s="152"/>
      <c r="P331" s="172">
        <f t="shared" si="111"/>
        <v>0</v>
      </c>
      <c r="Q331" s="69">
        <f t="shared" si="116"/>
        <v>0</v>
      </c>
      <c r="R331" s="62">
        <f t="shared" si="117"/>
        <v>0</v>
      </c>
      <c r="S331" s="153"/>
      <c r="T331" s="118" t="str">
        <f t="shared" si="112"/>
        <v/>
      </c>
      <c r="U331" s="154"/>
      <c r="V331" s="154"/>
      <c r="W331" s="154"/>
      <c r="X331" s="154"/>
      <c r="Y331" s="154"/>
      <c r="Z331" s="154"/>
      <c r="AA331" s="154"/>
      <c r="AB331" s="154"/>
      <c r="AC331" s="154"/>
      <c r="AD331" s="154"/>
      <c r="AE331" s="154"/>
      <c r="AF331" s="154"/>
      <c r="AG331" s="63">
        <f t="shared" si="118"/>
        <v>0</v>
      </c>
      <c r="AH331" s="56">
        <f t="shared" si="119"/>
        <v>0</v>
      </c>
      <c r="AI331" s="56">
        <f t="shared" si="120"/>
        <v>0</v>
      </c>
      <c r="AJ331" s="56">
        <f t="shared" si="121"/>
        <v>0</v>
      </c>
      <c r="AK331" s="56">
        <f t="shared" si="122"/>
        <v>0</v>
      </c>
      <c r="AL331" s="56">
        <f t="shared" si="123"/>
        <v>0</v>
      </c>
      <c r="AM331" s="56">
        <f t="shared" si="124"/>
        <v>0</v>
      </c>
      <c r="AN331" s="56">
        <f t="shared" si="125"/>
        <v>0</v>
      </c>
      <c r="AO331" s="56">
        <f t="shared" si="126"/>
        <v>0</v>
      </c>
      <c r="AP331" s="56">
        <f t="shared" si="127"/>
        <v>0</v>
      </c>
      <c r="AQ331" s="56">
        <f t="shared" si="128"/>
        <v>0</v>
      </c>
      <c r="AR331" s="86">
        <f t="shared" si="129"/>
        <v>0</v>
      </c>
    </row>
    <row r="332" spans="1:44" x14ac:dyDescent="0.25">
      <c r="A332" s="178"/>
      <c r="B332" s="55" t="str">
        <f>_xlfn.IFNA(VLOOKUP(A332,'Ajánlatkérő(k) adatai'!$B$4:$C$205,2,0),"")</f>
        <v/>
      </c>
      <c r="C332" s="178"/>
      <c r="D332" s="55" t="str">
        <f>_xlfn.IFNA(VLOOKUP(C332,'Számlafizető(k) adatai'!$C$4:$D$203,2,0),"")</f>
        <v/>
      </c>
      <c r="E332" s="55" t="str">
        <f>_xlfn.IFNA(VLOOKUP(C332,'Számlafizető(k) adatai'!$C$4:$M$203,11,0),"")</f>
        <v/>
      </c>
      <c r="F332" s="178"/>
      <c r="G332" s="178"/>
      <c r="H332" s="178"/>
      <c r="I332" s="55" t="str">
        <f>IF(F332="","",VLOOKUP(LEFT(F332,5),'Technikai cellák'!B:C,2,0))</f>
        <v/>
      </c>
      <c r="J332" s="55" t="str">
        <f>IF(F332="","",VLOOKUP(I332,'Technikai cellák'!$C$1:$D$12,2,0))</f>
        <v/>
      </c>
      <c r="K332" s="179"/>
      <c r="L332" s="67" t="str">
        <f t="shared" si="113"/>
        <v/>
      </c>
      <c r="M332" s="68">
        <f t="shared" si="114"/>
        <v>0</v>
      </c>
      <c r="N332" s="66">
        <f t="shared" si="115"/>
        <v>0</v>
      </c>
      <c r="O332" s="152"/>
      <c r="P332" s="172">
        <f t="shared" si="111"/>
        <v>0</v>
      </c>
      <c r="Q332" s="69">
        <f t="shared" si="116"/>
        <v>0</v>
      </c>
      <c r="R332" s="62">
        <f t="shared" si="117"/>
        <v>0</v>
      </c>
      <c r="S332" s="153"/>
      <c r="T332" s="118" t="str">
        <f t="shared" si="112"/>
        <v/>
      </c>
      <c r="U332" s="154"/>
      <c r="V332" s="154"/>
      <c r="W332" s="154"/>
      <c r="X332" s="154"/>
      <c r="Y332" s="154"/>
      <c r="Z332" s="154"/>
      <c r="AA332" s="154"/>
      <c r="AB332" s="154"/>
      <c r="AC332" s="154"/>
      <c r="AD332" s="154"/>
      <c r="AE332" s="154"/>
      <c r="AF332" s="154"/>
      <c r="AG332" s="63">
        <f t="shared" si="118"/>
        <v>0</v>
      </c>
      <c r="AH332" s="56">
        <f t="shared" si="119"/>
        <v>0</v>
      </c>
      <c r="AI332" s="56">
        <f t="shared" si="120"/>
        <v>0</v>
      </c>
      <c r="AJ332" s="56">
        <f t="shared" si="121"/>
        <v>0</v>
      </c>
      <c r="AK332" s="56">
        <f t="shared" si="122"/>
        <v>0</v>
      </c>
      <c r="AL332" s="56">
        <f t="shared" si="123"/>
        <v>0</v>
      </c>
      <c r="AM332" s="56">
        <f t="shared" si="124"/>
        <v>0</v>
      </c>
      <c r="AN332" s="56">
        <f t="shared" si="125"/>
        <v>0</v>
      </c>
      <c r="AO332" s="56">
        <f t="shared" si="126"/>
        <v>0</v>
      </c>
      <c r="AP332" s="56">
        <f t="shared" si="127"/>
        <v>0</v>
      </c>
      <c r="AQ332" s="56">
        <f t="shared" si="128"/>
        <v>0</v>
      </c>
      <c r="AR332" s="86">
        <f t="shared" si="129"/>
        <v>0</v>
      </c>
    </row>
    <row r="333" spans="1:44" x14ac:dyDescent="0.25">
      <c r="A333" s="178"/>
      <c r="B333" s="55" t="str">
        <f>_xlfn.IFNA(VLOOKUP(A333,'Ajánlatkérő(k) adatai'!$B$4:$C$205,2,0),"")</f>
        <v/>
      </c>
      <c r="C333" s="178"/>
      <c r="D333" s="55" t="str">
        <f>_xlfn.IFNA(VLOOKUP(C333,'Számlafizető(k) adatai'!$C$4:$D$203,2,0),"")</f>
        <v/>
      </c>
      <c r="E333" s="55" t="str">
        <f>_xlfn.IFNA(VLOOKUP(C333,'Számlafizető(k) adatai'!$C$4:$M$203,11,0),"")</f>
        <v/>
      </c>
      <c r="F333" s="178"/>
      <c r="G333" s="178"/>
      <c r="H333" s="178"/>
      <c r="I333" s="55" t="str">
        <f>IF(F333="","",VLOOKUP(LEFT(F333,5),'Technikai cellák'!B:C,2,0))</f>
        <v/>
      </c>
      <c r="J333" s="55" t="str">
        <f>IF(F333="","",VLOOKUP(I333,'Technikai cellák'!$C$1:$D$12,2,0))</f>
        <v/>
      </c>
      <c r="K333" s="179"/>
      <c r="L333" s="67" t="str">
        <f t="shared" si="113"/>
        <v/>
      </c>
      <c r="M333" s="68">
        <f t="shared" si="114"/>
        <v>0</v>
      </c>
      <c r="N333" s="66">
        <f t="shared" si="115"/>
        <v>0</v>
      </c>
      <c r="O333" s="152"/>
      <c r="P333" s="172">
        <f t="shared" si="111"/>
        <v>0</v>
      </c>
      <c r="Q333" s="69">
        <f t="shared" si="116"/>
        <v>0</v>
      </c>
      <c r="R333" s="62">
        <f t="shared" si="117"/>
        <v>0</v>
      </c>
      <c r="S333" s="153"/>
      <c r="T333" s="118" t="str">
        <f t="shared" si="112"/>
        <v/>
      </c>
      <c r="U333" s="154"/>
      <c r="V333" s="154"/>
      <c r="W333" s="154"/>
      <c r="X333" s="154"/>
      <c r="Y333" s="154"/>
      <c r="Z333" s="154"/>
      <c r="AA333" s="154"/>
      <c r="AB333" s="154"/>
      <c r="AC333" s="154"/>
      <c r="AD333" s="154"/>
      <c r="AE333" s="154"/>
      <c r="AF333" s="154"/>
      <c r="AG333" s="63">
        <f t="shared" si="118"/>
        <v>0</v>
      </c>
      <c r="AH333" s="56">
        <f t="shared" si="119"/>
        <v>0</v>
      </c>
      <c r="AI333" s="56">
        <f t="shared" si="120"/>
        <v>0</v>
      </c>
      <c r="AJ333" s="56">
        <f t="shared" si="121"/>
        <v>0</v>
      </c>
      <c r="AK333" s="56">
        <f t="shared" si="122"/>
        <v>0</v>
      </c>
      <c r="AL333" s="56">
        <f t="shared" si="123"/>
        <v>0</v>
      </c>
      <c r="AM333" s="56">
        <f t="shared" si="124"/>
        <v>0</v>
      </c>
      <c r="AN333" s="56">
        <f t="shared" si="125"/>
        <v>0</v>
      </c>
      <c r="AO333" s="56">
        <f t="shared" si="126"/>
        <v>0</v>
      </c>
      <c r="AP333" s="56">
        <f t="shared" si="127"/>
        <v>0</v>
      </c>
      <c r="AQ333" s="56">
        <f t="shared" si="128"/>
        <v>0</v>
      </c>
      <c r="AR333" s="86">
        <f t="shared" si="129"/>
        <v>0</v>
      </c>
    </row>
    <row r="334" spans="1:44" x14ac:dyDescent="0.25">
      <c r="A334" s="178"/>
      <c r="B334" s="55" t="str">
        <f>_xlfn.IFNA(VLOOKUP(A334,'Ajánlatkérő(k) adatai'!$B$4:$C$205,2,0),"")</f>
        <v/>
      </c>
      <c r="C334" s="178"/>
      <c r="D334" s="55" t="str">
        <f>_xlfn.IFNA(VLOOKUP(C334,'Számlafizető(k) adatai'!$C$4:$D$203,2,0),"")</f>
        <v/>
      </c>
      <c r="E334" s="55" t="str">
        <f>_xlfn.IFNA(VLOOKUP(C334,'Számlafizető(k) adatai'!$C$4:$M$203,11,0),"")</f>
        <v/>
      </c>
      <c r="F334" s="178"/>
      <c r="G334" s="178"/>
      <c r="H334" s="178"/>
      <c r="I334" s="55" t="str">
        <f>IF(F334="","",VLOOKUP(LEFT(F334,5),'Technikai cellák'!B:C,2,0))</f>
        <v/>
      </c>
      <c r="J334" s="55" t="str">
        <f>IF(F334="","",VLOOKUP(I334,'Technikai cellák'!$C$1:$D$12,2,0))</f>
        <v/>
      </c>
      <c r="K334" s="179"/>
      <c r="L334" s="67" t="str">
        <f t="shared" si="113"/>
        <v/>
      </c>
      <c r="M334" s="68">
        <f t="shared" si="114"/>
        <v>0</v>
      </c>
      <c r="N334" s="66">
        <f t="shared" si="115"/>
        <v>0</v>
      </c>
      <c r="O334" s="152"/>
      <c r="P334" s="172">
        <f t="shared" si="111"/>
        <v>0</v>
      </c>
      <c r="Q334" s="69">
        <f t="shared" si="116"/>
        <v>0</v>
      </c>
      <c r="R334" s="62">
        <f t="shared" si="117"/>
        <v>0</v>
      </c>
      <c r="S334" s="153"/>
      <c r="T334" s="118" t="str">
        <f t="shared" si="112"/>
        <v/>
      </c>
      <c r="U334" s="154"/>
      <c r="V334" s="154"/>
      <c r="W334" s="154"/>
      <c r="X334" s="154"/>
      <c r="Y334" s="154"/>
      <c r="Z334" s="154"/>
      <c r="AA334" s="154"/>
      <c r="AB334" s="154"/>
      <c r="AC334" s="154"/>
      <c r="AD334" s="154"/>
      <c r="AE334" s="154"/>
      <c r="AF334" s="154"/>
      <c r="AG334" s="63">
        <f t="shared" si="118"/>
        <v>0</v>
      </c>
      <c r="AH334" s="56">
        <f t="shared" si="119"/>
        <v>0</v>
      </c>
      <c r="AI334" s="56">
        <f t="shared" si="120"/>
        <v>0</v>
      </c>
      <c r="AJ334" s="56">
        <f t="shared" si="121"/>
        <v>0</v>
      </c>
      <c r="AK334" s="56">
        <f t="shared" si="122"/>
        <v>0</v>
      </c>
      <c r="AL334" s="56">
        <f t="shared" si="123"/>
        <v>0</v>
      </c>
      <c r="AM334" s="56">
        <f t="shared" si="124"/>
        <v>0</v>
      </c>
      <c r="AN334" s="56">
        <f t="shared" si="125"/>
        <v>0</v>
      </c>
      <c r="AO334" s="56">
        <f t="shared" si="126"/>
        <v>0</v>
      </c>
      <c r="AP334" s="56">
        <f t="shared" si="127"/>
        <v>0</v>
      </c>
      <c r="AQ334" s="56">
        <f t="shared" si="128"/>
        <v>0</v>
      </c>
      <c r="AR334" s="86">
        <f t="shared" si="129"/>
        <v>0</v>
      </c>
    </row>
    <row r="335" spans="1:44" x14ac:dyDescent="0.25">
      <c r="A335" s="178"/>
      <c r="B335" s="55" t="str">
        <f>_xlfn.IFNA(VLOOKUP(A335,'Ajánlatkérő(k) adatai'!$B$4:$C$205,2,0),"")</f>
        <v/>
      </c>
      <c r="C335" s="178"/>
      <c r="D335" s="55" t="str">
        <f>_xlfn.IFNA(VLOOKUP(C335,'Számlafizető(k) adatai'!$C$4:$D$203,2,0),"")</f>
        <v/>
      </c>
      <c r="E335" s="55" t="str">
        <f>_xlfn.IFNA(VLOOKUP(C335,'Számlafizető(k) adatai'!$C$4:$M$203,11,0),"")</f>
        <v/>
      </c>
      <c r="F335" s="178"/>
      <c r="G335" s="178"/>
      <c r="H335" s="178"/>
      <c r="I335" s="55" t="str">
        <f>IF(F335="","",VLOOKUP(LEFT(F335,5),'Technikai cellák'!B:C,2,0))</f>
        <v/>
      </c>
      <c r="J335" s="55" t="str">
        <f>IF(F335="","",VLOOKUP(I335,'Technikai cellák'!$C$1:$D$12,2,0))</f>
        <v/>
      </c>
      <c r="K335" s="179"/>
      <c r="L335" s="67" t="str">
        <f t="shared" si="113"/>
        <v/>
      </c>
      <c r="M335" s="68">
        <f t="shared" si="114"/>
        <v>0</v>
      </c>
      <c r="N335" s="66">
        <f t="shared" si="115"/>
        <v>0</v>
      </c>
      <c r="O335" s="152"/>
      <c r="P335" s="172">
        <f t="shared" si="111"/>
        <v>0</v>
      </c>
      <c r="Q335" s="69">
        <f t="shared" si="116"/>
        <v>0</v>
      </c>
      <c r="R335" s="62">
        <f t="shared" si="117"/>
        <v>0</v>
      </c>
      <c r="S335" s="153"/>
      <c r="T335" s="118" t="str">
        <f t="shared" si="112"/>
        <v/>
      </c>
      <c r="U335" s="154"/>
      <c r="V335" s="154"/>
      <c r="W335" s="154"/>
      <c r="X335" s="154"/>
      <c r="Y335" s="154"/>
      <c r="Z335" s="154"/>
      <c r="AA335" s="154"/>
      <c r="AB335" s="154"/>
      <c r="AC335" s="154"/>
      <c r="AD335" s="154"/>
      <c r="AE335" s="154"/>
      <c r="AF335" s="154"/>
      <c r="AG335" s="63">
        <f t="shared" si="118"/>
        <v>0</v>
      </c>
      <c r="AH335" s="56">
        <f t="shared" si="119"/>
        <v>0</v>
      </c>
      <c r="AI335" s="56">
        <f t="shared" si="120"/>
        <v>0</v>
      </c>
      <c r="AJ335" s="56">
        <f t="shared" si="121"/>
        <v>0</v>
      </c>
      <c r="AK335" s="56">
        <f t="shared" si="122"/>
        <v>0</v>
      </c>
      <c r="AL335" s="56">
        <f t="shared" si="123"/>
        <v>0</v>
      </c>
      <c r="AM335" s="56">
        <f t="shared" si="124"/>
        <v>0</v>
      </c>
      <c r="AN335" s="56">
        <f t="shared" si="125"/>
        <v>0</v>
      </c>
      <c r="AO335" s="56">
        <f t="shared" si="126"/>
        <v>0</v>
      </c>
      <c r="AP335" s="56">
        <f t="shared" si="127"/>
        <v>0</v>
      </c>
      <c r="AQ335" s="56">
        <f t="shared" si="128"/>
        <v>0</v>
      </c>
      <c r="AR335" s="86">
        <f t="shared" si="129"/>
        <v>0</v>
      </c>
    </row>
    <row r="336" spans="1:44" x14ac:dyDescent="0.25">
      <c r="A336" s="178"/>
      <c r="B336" s="55" t="str">
        <f>_xlfn.IFNA(VLOOKUP(A336,'Ajánlatkérő(k) adatai'!$B$4:$C$205,2,0),"")</f>
        <v/>
      </c>
      <c r="C336" s="178"/>
      <c r="D336" s="55" t="str">
        <f>_xlfn.IFNA(VLOOKUP(C336,'Számlafizető(k) adatai'!$C$4:$D$203,2,0),"")</f>
        <v/>
      </c>
      <c r="E336" s="55" t="str">
        <f>_xlfn.IFNA(VLOOKUP(C336,'Számlafizető(k) adatai'!$C$4:$M$203,11,0),"")</f>
        <v/>
      </c>
      <c r="F336" s="178"/>
      <c r="G336" s="178"/>
      <c r="H336" s="178"/>
      <c r="I336" s="55" t="str">
        <f>IF(F336="","",VLOOKUP(LEFT(F336,5),'Technikai cellák'!B:C,2,0))</f>
        <v/>
      </c>
      <c r="J336" s="55" t="str">
        <f>IF(F336="","",VLOOKUP(I336,'Technikai cellák'!$C$1:$D$12,2,0))</f>
        <v/>
      </c>
      <c r="K336" s="179"/>
      <c r="L336" s="67" t="str">
        <f t="shared" si="113"/>
        <v/>
      </c>
      <c r="M336" s="68">
        <f t="shared" si="114"/>
        <v>0</v>
      </c>
      <c r="N336" s="66">
        <f t="shared" si="115"/>
        <v>0</v>
      </c>
      <c r="O336" s="152"/>
      <c r="P336" s="172">
        <f t="shared" ref="P336:P399" si="130">ROUND((IF(K336&lt;100,0,K336*$C$7)/$C$8),0)</f>
        <v>0</v>
      </c>
      <c r="Q336" s="69">
        <f t="shared" si="116"/>
        <v>0</v>
      </c>
      <c r="R336" s="62">
        <f t="shared" si="117"/>
        <v>0</v>
      </c>
      <c r="S336" s="153"/>
      <c r="T336" s="118" t="str">
        <f t="shared" si="112"/>
        <v/>
      </c>
      <c r="U336" s="154"/>
      <c r="V336" s="154"/>
      <c r="W336" s="154"/>
      <c r="X336" s="154"/>
      <c r="Y336" s="154"/>
      <c r="Z336" s="154"/>
      <c r="AA336" s="154"/>
      <c r="AB336" s="154"/>
      <c r="AC336" s="154"/>
      <c r="AD336" s="154"/>
      <c r="AE336" s="154"/>
      <c r="AF336" s="154"/>
      <c r="AG336" s="63">
        <f t="shared" si="118"/>
        <v>0</v>
      </c>
      <c r="AH336" s="56">
        <f t="shared" si="119"/>
        <v>0</v>
      </c>
      <c r="AI336" s="56">
        <f t="shared" si="120"/>
        <v>0</v>
      </c>
      <c r="AJ336" s="56">
        <f t="shared" si="121"/>
        <v>0</v>
      </c>
      <c r="AK336" s="56">
        <f t="shared" si="122"/>
        <v>0</v>
      </c>
      <c r="AL336" s="56">
        <f t="shared" si="123"/>
        <v>0</v>
      </c>
      <c r="AM336" s="56">
        <f t="shared" si="124"/>
        <v>0</v>
      </c>
      <c r="AN336" s="56">
        <f t="shared" si="125"/>
        <v>0</v>
      </c>
      <c r="AO336" s="56">
        <f t="shared" si="126"/>
        <v>0</v>
      </c>
      <c r="AP336" s="56">
        <f t="shared" si="127"/>
        <v>0</v>
      </c>
      <c r="AQ336" s="56">
        <f t="shared" si="128"/>
        <v>0</v>
      </c>
      <c r="AR336" s="86">
        <f t="shared" si="129"/>
        <v>0</v>
      </c>
    </row>
    <row r="337" spans="1:44" x14ac:dyDescent="0.25">
      <c r="A337" s="178"/>
      <c r="B337" s="55" t="str">
        <f>_xlfn.IFNA(VLOOKUP(A337,'Ajánlatkérő(k) adatai'!$B$4:$C$205,2,0),"")</f>
        <v/>
      </c>
      <c r="C337" s="178"/>
      <c r="D337" s="55" t="str">
        <f>_xlfn.IFNA(VLOOKUP(C337,'Számlafizető(k) adatai'!$C$4:$D$203,2,0),"")</f>
        <v/>
      </c>
      <c r="E337" s="55" t="str">
        <f>_xlfn.IFNA(VLOOKUP(C337,'Számlafizető(k) adatai'!$C$4:$M$203,11,0),"")</f>
        <v/>
      </c>
      <c r="F337" s="178"/>
      <c r="G337" s="178"/>
      <c r="H337" s="178"/>
      <c r="I337" s="55" t="str">
        <f>IF(F337="","",VLOOKUP(LEFT(F337,5),'Technikai cellák'!B:C,2,0))</f>
        <v/>
      </c>
      <c r="J337" s="55" t="str">
        <f>IF(F337="","",VLOOKUP(I337,'Technikai cellák'!$C$1:$D$12,2,0))</f>
        <v/>
      </c>
      <c r="K337" s="179"/>
      <c r="L337" s="67" t="str">
        <f t="shared" si="113"/>
        <v/>
      </c>
      <c r="M337" s="68">
        <f t="shared" si="114"/>
        <v>0</v>
      </c>
      <c r="N337" s="66">
        <f t="shared" si="115"/>
        <v>0</v>
      </c>
      <c r="O337" s="152"/>
      <c r="P337" s="172">
        <f t="shared" si="130"/>
        <v>0</v>
      </c>
      <c r="Q337" s="69">
        <f t="shared" si="116"/>
        <v>0</v>
      </c>
      <c r="R337" s="62">
        <f t="shared" si="117"/>
        <v>0</v>
      </c>
      <c r="S337" s="153"/>
      <c r="T337" s="118" t="str">
        <f t="shared" si="112"/>
        <v/>
      </c>
      <c r="U337" s="154"/>
      <c r="V337" s="154"/>
      <c r="W337" s="154"/>
      <c r="X337" s="154"/>
      <c r="Y337" s="154"/>
      <c r="Z337" s="154"/>
      <c r="AA337" s="154"/>
      <c r="AB337" s="154"/>
      <c r="AC337" s="154"/>
      <c r="AD337" s="154"/>
      <c r="AE337" s="154"/>
      <c r="AF337" s="154"/>
      <c r="AG337" s="63">
        <f t="shared" si="118"/>
        <v>0</v>
      </c>
      <c r="AH337" s="56">
        <f t="shared" si="119"/>
        <v>0</v>
      </c>
      <c r="AI337" s="56">
        <f t="shared" si="120"/>
        <v>0</v>
      </c>
      <c r="AJ337" s="56">
        <f t="shared" si="121"/>
        <v>0</v>
      </c>
      <c r="AK337" s="56">
        <f t="shared" si="122"/>
        <v>0</v>
      </c>
      <c r="AL337" s="56">
        <f t="shared" si="123"/>
        <v>0</v>
      </c>
      <c r="AM337" s="56">
        <f t="shared" si="124"/>
        <v>0</v>
      </c>
      <c r="AN337" s="56">
        <f t="shared" si="125"/>
        <v>0</v>
      </c>
      <c r="AO337" s="56">
        <f t="shared" si="126"/>
        <v>0</v>
      </c>
      <c r="AP337" s="56">
        <f t="shared" si="127"/>
        <v>0</v>
      </c>
      <c r="AQ337" s="56">
        <f t="shared" si="128"/>
        <v>0</v>
      </c>
      <c r="AR337" s="86">
        <f t="shared" si="129"/>
        <v>0</v>
      </c>
    </row>
    <row r="338" spans="1:44" x14ac:dyDescent="0.25">
      <c r="A338" s="178"/>
      <c r="B338" s="55" t="str">
        <f>_xlfn.IFNA(VLOOKUP(A338,'Ajánlatkérő(k) adatai'!$B$4:$C$205,2,0),"")</f>
        <v/>
      </c>
      <c r="C338" s="178"/>
      <c r="D338" s="55" t="str">
        <f>_xlfn.IFNA(VLOOKUP(C338,'Számlafizető(k) adatai'!$C$4:$D$203,2,0),"")</f>
        <v/>
      </c>
      <c r="E338" s="55" t="str">
        <f>_xlfn.IFNA(VLOOKUP(C338,'Számlafizető(k) adatai'!$C$4:$M$203,11,0),"")</f>
        <v/>
      </c>
      <c r="F338" s="178"/>
      <c r="G338" s="178"/>
      <c r="H338" s="178"/>
      <c r="I338" s="55" t="str">
        <f>IF(F338="","",VLOOKUP(LEFT(F338,5),'Technikai cellák'!B:C,2,0))</f>
        <v/>
      </c>
      <c r="J338" s="55" t="str">
        <f>IF(F338="","",VLOOKUP(I338,'Technikai cellák'!$C$1:$D$12,2,0))</f>
        <v/>
      </c>
      <c r="K338" s="179"/>
      <c r="L338" s="67" t="str">
        <f t="shared" si="113"/>
        <v/>
      </c>
      <c r="M338" s="68">
        <f t="shared" si="114"/>
        <v>0</v>
      </c>
      <c r="N338" s="66">
        <f t="shared" si="115"/>
        <v>0</v>
      </c>
      <c r="O338" s="152"/>
      <c r="P338" s="172">
        <f t="shared" si="130"/>
        <v>0</v>
      </c>
      <c r="Q338" s="69">
        <f t="shared" si="116"/>
        <v>0</v>
      </c>
      <c r="R338" s="62">
        <f t="shared" si="117"/>
        <v>0</v>
      </c>
      <c r="S338" s="153"/>
      <c r="T338" s="118" t="str">
        <f t="shared" ref="T338:T401" si="131">IF(S338="","",IF((DAYS360(S338,$C$4,TRUE))/30&lt;0,"",(DAYS360(S338,$C$4,))/30))</f>
        <v/>
      </c>
      <c r="U338" s="154"/>
      <c r="V338" s="154"/>
      <c r="W338" s="154"/>
      <c r="X338" s="154"/>
      <c r="Y338" s="154"/>
      <c r="Z338" s="154"/>
      <c r="AA338" s="154"/>
      <c r="AB338" s="154"/>
      <c r="AC338" s="154"/>
      <c r="AD338" s="154"/>
      <c r="AE338" s="154"/>
      <c r="AF338" s="154"/>
      <c r="AG338" s="63">
        <f t="shared" si="118"/>
        <v>0</v>
      </c>
      <c r="AH338" s="56">
        <f t="shared" si="119"/>
        <v>0</v>
      </c>
      <c r="AI338" s="56">
        <f t="shared" si="120"/>
        <v>0</v>
      </c>
      <c r="AJ338" s="56">
        <f t="shared" si="121"/>
        <v>0</v>
      </c>
      <c r="AK338" s="56">
        <f t="shared" si="122"/>
        <v>0</v>
      </c>
      <c r="AL338" s="56">
        <f t="shared" si="123"/>
        <v>0</v>
      </c>
      <c r="AM338" s="56">
        <f t="shared" si="124"/>
        <v>0</v>
      </c>
      <c r="AN338" s="56">
        <f t="shared" si="125"/>
        <v>0</v>
      </c>
      <c r="AO338" s="56">
        <f t="shared" si="126"/>
        <v>0</v>
      </c>
      <c r="AP338" s="56">
        <f t="shared" si="127"/>
        <v>0</v>
      </c>
      <c r="AQ338" s="56">
        <f t="shared" si="128"/>
        <v>0</v>
      </c>
      <c r="AR338" s="86">
        <f t="shared" si="129"/>
        <v>0</v>
      </c>
    </row>
    <row r="339" spans="1:44" x14ac:dyDescent="0.25">
      <c r="A339" s="178"/>
      <c r="B339" s="55" t="str">
        <f>_xlfn.IFNA(VLOOKUP(A339,'Ajánlatkérő(k) adatai'!$B$4:$C$205,2,0),"")</f>
        <v/>
      </c>
      <c r="C339" s="178"/>
      <c r="D339" s="55" t="str">
        <f>_xlfn.IFNA(VLOOKUP(C339,'Számlafizető(k) adatai'!$C$4:$D$203,2,0),"")</f>
        <v/>
      </c>
      <c r="E339" s="55" t="str">
        <f>_xlfn.IFNA(VLOOKUP(C339,'Számlafizető(k) adatai'!$C$4:$M$203,11,0),"")</f>
        <v/>
      </c>
      <c r="F339" s="178"/>
      <c r="G339" s="178"/>
      <c r="H339" s="178"/>
      <c r="I339" s="55" t="str">
        <f>IF(F339="","",VLOOKUP(LEFT(F339,5),'Technikai cellák'!B:C,2,0))</f>
        <v/>
      </c>
      <c r="J339" s="55" t="str">
        <f>IF(F339="","",VLOOKUP(I339,'Technikai cellák'!$C$1:$D$12,2,0))</f>
        <v/>
      </c>
      <c r="K339" s="179"/>
      <c r="L339" s="67" t="str">
        <f t="shared" si="113"/>
        <v/>
      </c>
      <c r="M339" s="68">
        <f t="shared" si="114"/>
        <v>0</v>
      </c>
      <c r="N339" s="66">
        <f t="shared" si="115"/>
        <v>0</v>
      </c>
      <c r="O339" s="152"/>
      <c r="P339" s="172">
        <f t="shared" si="130"/>
        <v>0</v>
      </c>
      <c r="Q339" s="69">
        <f t="shared" si="116"/>
        <v>0</v>
      </c>
      <c r="R339" s="62">
        <f t="shared" si="117"/>
        <v>0</v>
      </c>
      <c r="S339" s="153"/>
      <c r="T339" s="118" t="str">
        <f t="shared" si="131"/>
        <v/>
      </c>
      <c r="U339" s="154"/>
      <c r="V339" s="154"/>
      <c r="W339" s="154"/>
      <c r="X339" s="154"/>
      <c r="Y339" s="154"/>
      <c r="Z339" s="154"/>
      <c r="AA339" s="154"/>
      <c r="AB339" s="154"/>
      <c r="AC339" s="154"/>
      <c r="AD339" s="154"/>
      <c r="AE339" s="154"/>
      <c r="AF339" s="154"/>
      <c r="AG339" s="63">
        <f t="shared" si="118"/>
        <v>0</v>
      </c>
      <c r="AH339" s="56">
        <f t="shared" si="119"/>
        <v>0</v>
      </c>
      <c r="AI339" s="56">
        <f t="shared" si="120"/>
        <v>0</v>
      </c>
      <c r="AJ339" s="56">
        <f t="shared" si="121"/>
        <v>0</v>
      </c>
      <c r="AK339" s="56">
        <f t="shared" si="122"/>
        <v>0</v>
      </c>
      <c r="AL339" s="56">
        <f t="shared" si="123"/>
        <v>0</v>
      </c>
      <c r="AM339" s="56">
        <f t="shared" si="124"/>
        <v>0</v>
      </c>
      <c r="AN339" s="56">
        <f t="shared" si="125"/>
        <v>0</v>
      </c>
      <c r="AO339" s="56">
        <f t="shared" si="126"/>
        <v>0</v>
      </c>
      <c r="AP339" s="56">
        <f t="shared" si="127"/>
        <v>0</v>
      </c>
      <c r="AQ339" s="56">
        <f t="shared" si="128"/>
        <v>0</v>
      </c>
      <c r="AR339" s="86">
        <f t="shared" si="129"/>
        <v>0</v>
      </c>
    </row>
    <row r="340" spans="1:44" x14ac:dyDescent="0.25">
      <c r="A340" s="178"/>
      <c r="B340" s="55" t="str">
        <f>_xlfn.IFNA(VLOOKUP(A340,'Ajánlatkérő(k) adatai'!$B$4:$C$205,2,0),"")</f>
        <v/>
      </c>
      <c r="C340" s="178"/>
      <c r="D340" s="55" t="str">
        <f>_xlfn.IFNA(VLOOKUP(C340,'Számlafizető(k) adatai'!$C$4:$D$203,2,0),"")</f>
        <v/>
      </c>
      <c r="E340" s="55" t="str">
        <f>_xlfn.IFNA(VLOOKUP(C340,'Számlafizető(k) adatai'!$C$4:$M$203,11,0),"")</f>
        <v/>
      </c>
      <c r="F340" s="178"/>
      <c r="G340" s="178"/>
      <c r="H340" s="178"/>
      <c r="I340" s="55" t="str">
        <f>IF(F340="","",VLOOKUP(LEFT(F340,5),'Technikai cellák'!B:C,2,0))</f>
        <v/>
      </c>
      <c r="J340" s="55" t="str">
        <f>IF(F340="","",VLOOKUP(I340,'Technikai cellák'!$C$1:$D$12,2,0))</f>
        <v/>
      </c>
      <c r="K340" s="179"/>
      <c r="L340" s="67" t="str">
        <f t="shared" si="113"/>
        <v/>
      </c>
      <c r="M340" s="68">
        <f t="shared" si="114"/>
        <v>0</v>
      </c>
      <c r="N340" s="66">
        <f t="shared" si="115"/>
        <v>0</v>
      </c>
      <c r="O340" s="152"/>
      <c r="P340" s="172">
        <f t="shared" si="130"/>
        <v>0</v>
      </c>
      <c r="Q340" s="69">
        <f t="shared" si="116"/>
        <v>0</v>
      </c>
      <c r="R340" s="62">
        <f t="shared" si="117"/>
        <v>0</v>
      </c>
      <c r="S340" s="153"/>
      <c r="T340" s="118" t="str">
        <f t="shared" si="131"/>
        <v/>
      </c>
      <c r="U340" s="154"/>
      <c r="V340" s="154"/>
      <c r="W340" s="154"/>
      <c r="X340" s="154"/>
      <c r="Y340" s="154"/>
      <c r="Z340" s="154"/>
      <c r="AA340" s="154"/>
      <c r="AB340" s="154"/>
      <c r="AC340" s="154"/>
      <c r="AD340" s="154"/>
      <c r="AE340" s="154"/>
      <c r="AF340" s="154"/>
      <c r="AG340" s="63">
        <f t="shared" si="118"/>
        <v>0</v>
      </c>
      <c r="AH340" s="56">
        <f t="shared" si="119"/>
        <v>0</v>
      </c>
      <c r="AI340" s="56">
        <f t="shared" si="120"/>
        <v>0</v>
      </c>
      <c r="AJ340" s="56">
        <f t="shared" si="121"/>
        <v>0</v>
      </c>
      <c r="AK340" s="56">
        <f t="shared" si="122"/>
        <v>0</v>
      </c>
      <c r="AL340" s="56">
        <f t="shared" si="123"/>
        <v>0</v>
      </c>
      <c r="AM340" s="56">
        <f t="shared" si="124"/>
        <v>0</v>
      </c>
      <c r="AN340" s="56">
        <f t="shared" si="125"/>
        <v>0</v>
      </c>
      <c r="AO340" s="56">
        <f t="shared" si="126"/>
        <v>0</v>
      </c>
      <c r="AP340" s="56">
        <f t="shared" si="127"/>
        <v>0</v>
      </c>
      <c r="AQ340" s="56">
        <f t="shared" si="128"/>
        <v>0</v>
      </c>
      <c r="AR340" s="86">
        <f t="shared" si="129"/>
        <v>0</v>
      </c>
    </row>
    <row r="341" spans="1:44" x14ac:dyDescent="0.25">
      <c r="A341" s="178"/>
      <c r="B341" s="55" t="str">
        <f>_xlfn.IFNA(VLOOKUP(A341,'Ajánlatkérő(k) adatai'!$B$4:$C$205,2,0),"")</f>
        <v/>
      </c>
      <c r="C341" s="178"/>
      <c r="D341" s="55" t="str">
        <f>_xlfn.IFNA(VLOOKUP(C341,'Számlafizető(k) adatai'!$C$4:$D$203,2,0),"")</f>
        <v/>
      </c>
      <c r="E341" s="55" t="str">
        <f>_xlfn.IFNA(VLOOKUP(C341,'Számlafizető(k) adatai'!$C$4:$M$203,11,0),"")</f>
        <v/>
      </c>
      <c r="F341" s="178"/>
      <c r="G341" s="178"/>
      <c r="H341" s="178"/>
      <c r="I341" s="55" t="str">
        <f>IF(F341="","",VLOOKUP(LEFT(F341,5),'Technikai cellák'!B:C,2,0))</f>
        <v/>
      </c>
      <c r="J341" s="55" t="str">
        <f>IF(F341="","",VLOOKUP(I341,'Technikai cellák'!$C$1:$D$12,2,0))</f>
        <v/>
      </c>
      <c r="K341" s="179"/>
      <c r="L341" s="67" t="str">
        <f t="shared" si="113"/>
        <v/>
      </c>
      <c r="M341" s="68">
        <f t="shared" si="114"/>
        <v>0</v>
      </c>
      <c r="N341" s="66">
        <f t="shared" si="115"/>
        <v>0</v>
      </c>
      <c r="O341" s="152"/>
      <c r="P341" s="172">
        <f t="shared" si="130"/>
        <v>0</v>
      </c>
      <c r="Q341" s="69">
        <f t="shared" si="116"/>
        <v>0</v>
      </c>
      <c r="R341" s="62">
        <f t="shared" si="117"/>
        <v>0</v>
      </c>
      <c r="S341" s="153"/>
      <c r="T341" s="118" t="str">
        <f t="shared" si="131"/>
        <v/>
      </c>
      <c r="U341" s="154"/>
      <c r="V341" s="154"/>
      <c r="W341" s="154"/>
      <c r="X341" s="154"/>
      <c r="Y341" s="154"/>
      <c r="Z341" s="154"/>
      <c r="AA341" s="154"/>
      <c r="AB341" s="154"/>
      <c r="AC341" s="154"/>
      <c r="AD341" s="154"/>
      <c r="AE341" s="154"/>
      <c r="AF341" s="154"/>
      <c r="AG341" s="63">
        <f t="shared" si="118"/>
        <v>0</v>
      </c>
      <c r="AH341" s="56">
        <f t="shared" si="119"/>
        <v>0</v>
      </c>
      <c r="AI341" s="56">
        <f t="shared" si="120"/>
        <v>0</v>
      </c>
      <c r="AJ341" s="56">
        <f t="shared" si="121"/>
        <v>0</v>
      </c>
      <c r="AK341" s="56">
        <f t="shared" si="122"/>
        <v>0</v>
      </c>
      <c r="AL341" s="56">
        <f t="shared" si="123"/>
        <v>0</v>
      </c>
      <c r="AM341" s="56">
        <f t="shared" si="124"/>
        <v>0</v>
      </c>
      <c r="AN341" s="56">
        <f t="shared" si="125"/>
        <v>0</v>
      </c>
      <c r="AO341" s="56">
        <f t="shared" si="126"/>
        <v>0</v>
      </c>
      <c r="AP341" s="56">
        <f t="shared" si="127"/>
        <v>0</v>
      </c>
      <c r="AQ341" s="56">
        <f t="shared" si="128"/>
        <v>0</v>
      </c>
      <c r="AR341" s="86">
        <f t="shared" si="129"/>
        <v>0</v>
      </c>
    </row>
    <row r="342" spans="1:44" x14ac:dyDescent="0.25">
      <c r="A342" s="178"/>
      <c r="B342" s="55" t="str">
        <f>_xlfn.IFNA(VLOOKUP(A342,'Ajánlatkérő(k) adatai'!$B$4:$C$205,2,0),"")</f>
        <v/>
      </c>
      <c r="C342" s="178"/>
      <c r="D342" s="55" t="str">
        <f>_xlfn.IFNA(VLOOKUP(C342,'Számlafizető(k) adatai'!$C$4:$D$203,2,0),"")</f>
        <v/>
      </c>
      <c r="E342" s="55" t="str">
        <f>_xlfn.IFNA(VLOOKUP(C342,'Számlafizető(k) adatai'!$C$4:$M$203,11,0),"")</f>
        <v/>
      </c>
      <c r="F342" s="178"/>
      <c r="G342" s="178"/>
      <c r="H342" s="178"/>
      <c r="I342" s="55" t="str">
        <f>IF(F342="","",VLOOKUP(LEFT(F342,5),'Technikai cellák'!B:C,2,0))</f>
        <v/>
      </c>
      <c r="J342" s="55" t="str">
        <f>IF(F342="","",VLOOKUP(I342,'Technikai cellák'!$C$1:$D$12,2,0))</f>
        <v/>
      </c>
      <c r="K342" s="179"/>
      <c r="L342" s="67" t="str">
        <f t="shared" si="113"/>
        <v/>
      </c>
      <c r="M342" s="68">
        <f t="shared" si="114"/>
        <v>0</v>
      </c>
      <c r="N342" s="66">
        <f t="shared" si="115"/>
        <v>0</v>
      </c>
      <c r="O342" s="152"/>
      <c r="P342" s="172">
        <f t="shared" si="130"/>
        <v>0</v>
      </c>
      <c r="Q342" s="69">
        <f t="shared" si="116"/>
        <v>0</v>
      </c>
      <c r="R342" s="62">
        <f t="shared" si="117"/>
        <v>0</v>
      </c>
      <c r="S342" s="153"/>
      <c r="T342" s="118" t="str">
        <f t="shared" si="131"/>
        <v/>
      </c>
      <c r="U342" s="154"/>
      <c r="V342" s="154"/>
      <c r="W342" s="154"/>
      <c r="X342" s="154"/>
      <c r="Y342" s="154"/>
      <c r="Z342" s="154"/>
      <c r="AA342" s="154"/>
      <c r="AB342" s="154"/>
      <c r="AC342" s="154"/>
      <c r="AD342" s="154"/>
      <c r="AE342" s="154"/>
      <c r="AF342" s="154"/>
      <c r="AG342" s="63">
        <f t="shared" si="118"/>
        <v>0</v>
      </c>
      <c r="AH342" s="56">
        <f t="shared" si="119"/>
        <v>0</v>
      </c>
      <c r="AI342" s="56">
        <f t="shared" si="120"/>
        <v>0</v>
      </c>
      <c r="AJ342" s="56">
        <f t="shared" si="121"/>
        <v>0</v>
      </c>
      <c r="AK342" s="56">
        <f t="shared" si="122"/>
        <v>0</v>
      </c>
      <c r="AL342" s="56">
        <f t="shared" si="123"/>
        <v>0</v>
      </c>
      <c r="AM342" s="56">
        <f t="shared" si="124"/>
        <v>0</v>
      </c>
      <c r="AN342" s="56">
        <f t="shared" si="125"/>
        <v>0</v>
      </c>
      <c r="AO342" s="56">
        <f t="shared" si="126"/>
        <v>0</v>
      </c>
      <c r="AP342" s="56">
        <f t="shared" si="127"/>
        <v>0</v>
      </c>
      <c r="AQ342" s="56">
        <f t="shared" si="128"/>
        <v>0</v>
      </c>
      <c r="AR342" s="86">
        <f t="shared" si="129"/>
        <v>0</v>
      </c>
    </row>
    <row r="343" spans="1:44" x14ac:dyDescent="0.25">
      <c r="A343" s="178"/>
      <c r="B343" s="55" t="str">
        <f>_xlfn.IFNA(VLOOKUP(A343,'Ajánlatkérő(k) adatai'!$B$4:$C$205,2,0),"")</f>
        <v/>
      </c>
      <c r="C343" s="178"/>
      <c r="D343" s="55" t="str">
        <f>_xlfn.IFNA(VLOOKUP(C343,'Számlafizető(k) adatai'!$C$4:$D$203,2,0),"")</f>
        <v/>
      </c>
      <c r="E343" s="55" t="str">
        <f>_xlfn.IFNA(VLOOKUP(C343,'Számlafizető(k) adatai'!$C$4:$M$203,11,0),"")</f>
        <v/>
      </c>
      <c r="F343" s="178"/>
      <c r="G343" s="178"/>
      <c r="H343" s="178"/>
      <c r="I343" s="55" t="str">
        <f>IF(F343="","",VLOOKUP(LEFT(F343,5),'Technikai cellák'!B:C,2,0))</f>
        <v/>
      </c>
      <c r="J343" s="55" t="str">
        <f>IF(F343="","",VLOOKUP(I343,'Technikai cellák'!$C$1:$D$12,2,0))</f>
        <v/>
      </c>
      <c r="K343" s="179"/>
      <c r="L343" s="67" t="str">
        <f t="shared" si="113"/>
        <v/>
      </c>
      <c r="M343" s="68">
        <f t="shared" si="114"/>
        <v>0</v>
      </c>
      <c r="N343" s="66">
        <f t="shared" si="115"/>
        <v>0</v>
      </c>
      <c r="O343" s="152"/>
      <c r="P343" s="172">
        <f t="shared" si="130"/>
        <v>0</v>
      </c>
      <c r="Q343" s="69">
        <f t="shared" si="116"/>
        <v>0</v>
      </c>
      <c r="R343" s="62">
        <f t="shared" si="117"/>
        <v>0</v>
      </c>
      <c r="S343" s="153"/>
      <c r="T343" s="118" t="str">
        <f t="shared" si="131"/>
        <v/>
      </c>
      <c r="U343" s="154"/>
      <c r="V343" s="154"/>
      <c r="W343" s="154"/>
      <c r="X343" s="154"/>
      <c r="Y343" s="154"/>
      <c r="Z343" s="154"/>
      <c r="AA343" s="154"/>
      <c r="AB343" s="154"/>
      <c r="AC343" s="154"/>
      <c r="AD343" s="154"/>
      <c r="AE343" s="154"/>
      <c r="AF343" s="154"/>
      <c r="AG343" s="63">
        <f t="shared" si="118"/>
        <v>0</v>
      </c>
      <c r="AH343" s="56">
        <f t="shared" si="119"/>
        <v>0</v>
      </c>
      <c r="AI343" s="56">
        <f t="shared" si="120"/>
        <v>0</v>
      </c>
      <c r="AJ343" s="56">
        <f t="shared" si="121"/>
        <v>0</v>
      </c>
      <c r="AK343" s="56">
        <f t="shared" si="122"/>
        <v>0</v>
      </c>
      <c r="AL343" s="56">
        <f t="shared" si="123"/>
        <v>0</v>
      </c>
      <c r="AM343" s="56">
        <f t="shared" si="124"/>
        <v>0</v>
      </c>
      <c r="AN343" s="56">
        <f t="shared" si="125"/>
        <v>0</v>
      </c>
      <c r="AO343" s="56">
        <f t="shared" si="126"/>
        <v>0</v>
      </c>
      <c r="AP343" s="56">
        <f t="shared" si="127"/>
        <v>0</v>
      </c>
      <c r="AQ343" s="56">
        <f t="shared" si="128"/>
        <v>0</v>
      </c>
      <c r="AR343" s="86">
        <f t="shared" si="129"/>
        <v>0</v>
      </c>
    </row>
    <row r="344" spans="1:44" x14ac:dyDescent="0.25">
      <c r="A344" s="178"/>
      <c r="B344" s="55" t="str">
        <f>_xlfn.IFNA(VLOOKUP(A344,'Ajánlatkérő(k) adatai'!$B$4:$C$205,2,0),"")</f>
        <v/>
      </c>
      <c r="C344" s="178"/>
      <c r="D344" s="55" t="str">
        <f>_xlfn.IFNA(VLOOKUP(C344,'Számlafizető(k) adatai'!$C$4:$D$203,2,0),"")</f>
        <v/>
      </c>
      <c r="E344" s="55" t="str">
        <f>_xlfn.IFNA(VLOOKUP(C344,'Számlafizető(k) adatai'!$C$4:$M$203,11,0),"")</f>
        <v/>
      </c>
      <c r="F344" s="178"/>
      <c r="G344" s="178"/>
      <c r="H344" s="178"/>
      <c r="I344" s="55" t="str">
        <f>IF(F344="","",VLOOKUP(LEFT(F344,5),'Technikai cellák'!B:C,2,0))</f>
        <v/>
      </c>
      <c r="J344" s="55" t="str">
        <f>IF(F344="","",VLOOKUP(I344,'Technikai cellák'!$C$1:$D$12,2,0))</f>
        <v/>
      </c>
      <c r="K344" s="179"/>
      <c r="L344" s="67" t="str">
        <f t="shared" si="113"/>
        <v/>
      </c>
      <c r="M344" s="68">
        <f t="shared" si="114"/>
        <v>0</v>
      </c>
      <c r="N344" s="66">
        <f t="shared" si="115"/>
        <v>0</v>
      </c>
      <c r="O344" s="152"/>
      <c r="P344" s="172">
        <f t="shared" si="130"/>
        <v>0</v>
      </c>
      <c r="Q344" s="69">
        <f t="shared" si="116"/>
        <v>0</v>
      </c>
      <c r="R344" s="62">
        <f t="shared" si="117"/>
        <v>0</v>
      </c>
      <c r="S344" s="153"/>
      <c r="T344" s="118" t="str">
        <f t="shared" si="131"/>
        <v/>
      </c>
      <c r="U344" s="154"/>
      <c r="V344" s="154"/>
      <c r="W344" s="154"/>
      <c r="X344" s="154"/>
      <c r="Y344" s="154"/>
      <c r="Z344" s="154"/>
      <c r="AA344" s="154"/>
      <c r="AB344" s="154"/>
      <c r="AC344" s="154"/>
      <c r="AD344" s="154"/>
      <c r="AE344" s="154"/>
      <c r="AF344" s="154"/>
      <c r="AG344" s="63">
        <f t="shared" si="118"/>
        <v>0</v>
      </c>
      <c r="AH344" s="56">
        <f t="shared" si="119"/>
        <v>0</v>
      </c>
      <c r="AI344" s="56">
        <f t="shared" si="120"/>
        <v>0</v>
      </c>
      <c r="AJ344" s="56">
        <f t="shared" si="121"/>
        <v>0</v>
      </c>
      <c r="AK344" s="56">
        <f t="shared" si="122"/>
        <v>0</v>
      </c>
      <c r="AL344" s="56">
        <f t="shared" si="123"/>
        <v>0</v>
      </c>
      <c r="AM344" s="56">
        <f t="shared" si="124"/>
        <v>0</v>
      </c>
      <c r="AN344" s="56">
        <f t="shared" si="125"/>
        <v>0</v>
      </c>
      <c r="AO344" s="56">
        <f t="shared" si="126"/>
        <v>0</v>
      </c>
      <c r="AP344" s="56">
        <f t="shared" si="127"/>
        <v>0</v>
      </c>
      <c r="AQ344" s="56">
        <f t="shared" si="128"/>
        <v>0</v>
      </c>
      <c r="AR344" s="86">
        <f t="shared" si="129"/>
        <v>0</v>
      </c>
    </row>
    <row r="345" spans="1:44" x14ac:dyDescent="0.25">
      <c r="A345" s="178"/>
      <c r="B345" s="55" t="str">
        <f>_xlfn.IFNA(VLOOKUP(A345,'Ajánlatkérő(k) adatai'!$B$4:$C$205,2,0),"")</f>
        <v/>
      </c>
      <c r="C345" s="178"/>
      <c r="D345" s="55" t="str">
        <f>_xlfn.IFNA(VLOOKUP(C345,'Számlafizető(k) adatai'!$C$4:$D$203,2,0),"")</f>
        <v/>
      </c>
      <c r="E345" s="55" t="str">
        <f>_xlfn.IFNA(VLOOKUP(C345,'Számlafizető(k) adatai'!$C$4:$M$203,11,0),"")</f>
        <v/>
      </c>
      <c r="F345" s="178"/>
      <c r="G345" s="178"/>
      <c r="H345" s="178"/>
      <c r="I345" s="55" t="str">
        <f>IF(F345="","",VLOOKUP(LEFT(F345,5),'Technikai cellák'!B:C,2,0))</f>
        <v/>
      </c>
      <c r="J345" s="55" t="str">
        <f>IF(F345="","",VLOOKUP(I345,'Technikai cellák'!$C$1:$D$12,2,0))</f>
        <v/>
      </c>
      <c r="K345" s="179"/>
      <c r="L345" s="67" t="str">
        <f t="shared" si="113"/>
        <v/>
      </c>
      <c r="M345" s="68">
        <f t="shared" si="114"/>
        <v>0</v>
      </c>
      <c r="N345" s="66">
        <f t="shared" si="115"/>
        <v>0</v>
      </c>
      <c r="O345" s="152"/>
      <c r="P345" s="172">
        <f t="shared" si="130"/>
        <v>0</v>
      </c>
      <c r="Q345" s="69">
        <f t="shared" si="116"/>
        <v>0</v>
      </c>
      <c r="R345" s="62">
        <f t="shared" si="117"/>
        <v>0</v>
      </c>
      <c r="S345" s="153"/>
      <c r="T345" s="118" t="str">
        <f t="shared" si="131"/>
        <v/>
      </c>
      <c r="U345" s="154"/>
      <c r="V345" s="154"/>
      <c r="W345" s="154"/>
      <c r="X345" s="154"/>
      <c r="Y345" s="154"/>
      <c r="Z345" s="154"/>
      <c r="AA345" s="154"/>
      <c r="AB345" s="154"/>
      <c r="AC345" s="154"/>
      <c r="AD345" s="154"/>
      <c r="AE345" s="154"/>
      <c r="AF345" s="154"/>
      <c r="AG345" s="63">
        <f t="shared" si="118"/>
        <v>0</v>
      </c>
      <c r="AH345" s="56">
        <f t="shared" si="119"/>
        <v>0</v>
      </c>
      <c r="AI345" s="56">
        <f t="shared" si="120"/>
        <v>0</v>
      </c>
      <c r="AJ345" s="56">
        <f t="shared" si="121"/>
        <v>0</v>
      </c>
      <c r="AK345" s="56">
        <f t="shared" si="122"/>
        <v>0</v>
      </c>
      <c r="AL345" s="56">
        <f t="shared" si="123"/>
        <v>0</v>
      </c>
      <c r="AM345" s="56">
        <f t="shared" si="124"/>
        <v>0</v>
      </c>
      <c r="AN345" s="56">
        <f t="shared" si="125"/>
        <v>0</v>
      </c>
      <c r="AO345" s="56">
        <f t="shared" si="126"/>
        <v>0</v>
      </c>
      <c r="AP345" s="56">
        <f t="shared" si="127"/>
        <v>0</v>
      </c>
      <c r="AQ345" s="56">
        <f t="shared" si="128"/>
        <v>0</v>
      </c>
      <c r="AR345" s="86">
        <f t="shared" si="129"/>
        <v>0</v>
      </c>
    </row>
    <row r="346" spans="1:44" x14ac:dyDescent="0.25">
      <c r="A346" s="178"/>
      <c r="B346" s="55" t="str">
        <f>_xlfn.IFNA(VLOOKUP(A346,'Ajánlatkérő(k) adatai'!$B$4:$C$205,2,0),"")</f>
        <v/>
      </c>
      <c r="C346" s="178"/>
      <c r="D346" s="55" t="str">
        <f>_xlfn.IFNA(VLOOKUP(C346,'Számlafizető(k) adatai'!$C$4:$D$203,2,0),"")</f>
        <v/>
      </c>
      <c r="E346" s="55" t="str">
        <f>_xlfn.IFNA(VLOOKUP(C346,'Számlafizető(k) adatai'!$C$4:$M$203,11,0),"")</f>
        <v/>
      </c>
      <c r="F346" s="178"/>
      <c r="G346" s="178"/>
      <c r="H346" s="178"/>
      <c r="I346" s="55" t="str">
        <f>IF(F346="","",VLOOKUP(LEFT(F346,5),'Technikai cellák'!B:C,2,0))</f>
        <v/>
      </c>
      <c r="J346" s="55" t="str">
        <f>IF(F346="","",VLOOKUP(I346,'Technikai cellák'!$C$1:$D$12,2,0))</f>
        <v/>
      </c>
      <c r="K346" s="179"/>
      <c r="L346" s="67" t="str">
        <f t="shared" si="113"/>
        <v/>
      </c>
      <c r="M346" s="68">
        <f t="shared" si="114"/>
        <v>0</v>
      </c>
      <c r="N346" s="66">
        <f t="shared" si="115"/>
        <v>0</v>
      </c>
      <c r="O346" s="152"/>
      <c r="P346" s="172">
        <f t="shared" si="130"/>
        <v>0</v>
      </c>
      <c r="Q346" s="69">
        <f t="shared" si="116"/>
        <v>0</v>
      </c>
      <c r="R346" s="62">
        <f t="shared" si="117"/>
        <v>0</v>
      </c>
      <c r="S346" s="153"/>
      <c r="T346" s="118" t="str">
        <f t="shared" si="131"/>
        <v/>
      </c>
      <c r="U346" s="154"/>
      <c r="V346" s="154"/>
      <c r="W346" s="154"/>
      <c r="X346" s="154"/>
      <c r="Y346" s="154"/>
      <c r="Z346" s="154"/>
      <c r="AA346" s="154"/>
      <c r="AB346" s="154"/>
      <c r="AC346" s="154"/>
      <c r="AD346" s="154"/>
      <c r="AE346" s="154"/>
      <c r="AF346" s="154"/>
      <c r="AG346" s="63">
        <f t="shared" si="118"/>
        <v>0</v>
      </c>
      <c r="AH346" s="56">
        <f t="shared" si="119"/>
        <v>0</v>
      </c>
      <c r="AI346" s="56">
        <f t="shared" si="120"/>
        <v>0</v>
      </c>
      <c r="AJ346" s="56">
        <f t="shared" si="121"/>
        <v>0</v>
      </c>
      <c r="AK346" s="56">
        <f t="shared" si="122"/>
        <v>0</v>
      </c>
      <c r="AL346" s="56">
        <f t="shared" si="123"/>
        <v>0</v>
      </c>
      <c r="AM346" s="56">
        <f t="shared" si="124"/>
        <v>0</v>
      </c>
      <c r="AN346" s="56">
        <f t="shared" si="125"/>
        <v>0</v>
      </c>
      <c r="AO346" s="56">
        <f t="shared" si="126"/>
        <v>0</v>
      </c>
      <c r="AP346" s="56">
        <f t="shared" si="127"/>
        <v>0</v>
      </c>
      <c r="AQ346" s="56">
        <f t="shared" si="128"/>
        <v>0</v>
      </c>
      <c r="AR346" s="86">
        <f t="shared" si="129"/>
        <v>0</v>
      </c>
    </row>
    <row r="347" spans="1:44" x14ac:dyDescent="0.25">
      <c r="A347" s="178"/>
      <c r="B347" s="55" t="str">
        <f>_xlfn.IFNA(VLOOKUP(A347,'Ajánlatkérő(k) adatai'!$B$4:$C$205,2,0),"")</f>
        <v/>
      </c>
      <c r="C347" s="178"/>
      <c r="D347" s="55" t="str">
        <f>_xlfn.IFNA(VLOOKUP(C347,'Számlafizető(k) adatai'!$C$4:$D$203,2,0),"")</f>
        <v/>
      </c>
      <c r="E347" s="55" t="str">
        <f>_xlfn.IFNA(VLOOKUP(C347,'Számlafizető(k) adatai'!$C$4:$M$203,11,0),"")</f>
        <v/>
      </c>
      <c r="F347" s="178"/>
      <c r="G347" s="178"/>
      <c r="H347" s="178"/>
      <c r="I347" s="55" t="str">
        <f>IF(F347="","",VLOOKUP(LEFT(F347,5),'Technikai cellák'!B:C,2,0))</f>
        <v/>
      </c>
      <c r="J347" s="55" t="str">
        <f>IF(F347="","",VLOOKUP(I347,'Technikai cellák'!$C$1:$D$12,2,0))</f>
        <v/>
      </c>
      <c r="K347" s="179"/>
      <c r="L347" s="67" t="str">
        <f t="shared" si="113"/>
        <v/>
      </c>
      <c r="M347" s="68">
        <f t="shared" si="114"/>
        <v>0</v>
      </c>
      <c r="N347" s="66">
        <f t="shared" si="115"/>
        <v>0</v>
      </c>
      <c r="O347" s="152"/>
      <c r="P347" s="172">
        <f t="shared" si="130"/>
        <v>0</v>
      </c>
      <c r="Q347" s="69">
        <f t="shared" si="116"/>
        <v>0</v>
      </c>
      <c r="R347" s="62">
        <f t="shared" si="117"/>
        <v>0</v>
      </c>
      <c r="S347" s="153"/>
      <c r="T347" s="118" t="str">
        <f t="shared" si="131"/>
        <v/>
      </c>
      <c r="U347" s="154"/>
      <c r="V347" s="154"/>
      <c r="W347" s="154"/>
      <c r="X347" s="154"/>
      <c r="Y347" s="154"/>
      <c r="Z347" s="154"/>
      <c r="AA347" s="154"/>
      <c r="AB347" s="154"/>
      <c r="AC347" s="154"/>
      <c r="AD347" s="154"/>
      <c r="AE347" s="154"/>
      <c r="AF347" s="154"/>
      <c r="AG347" s="63">
        <f t="shared" si="118"/>
        <v>0</v>
      </c>
      <c r="AH347" s="56">
        <f t="shared" si="119"/>
        <v>0</v>
      </c>
      <c r="AI347" s="56">
        <f t="shared" si="120"/>
        <v>0</v>
      </c>
      <c r="AJ347" s="56">
        <f t="shared" si="121"/>
        <v>0</v>
      </c>
      <c r="AK347" s="56">
        <f t="shared" si="122"/>
        <v>0</v>
      </c>
      <c r="AL347" s="56">
        <f t="shared" si="123"/>
        <v>0</v>
      </c>
      <c r="AM347" s="56">
        <f t="shared" si="124"/>
        <v>0</v>
      </c>
      <c r="AN347" s="56">
        <f t="shared" si="125"/>
        <v>0</v>
      </c>
      <c r="AO347" s="56">
        <f t="shared" si="126"/>
        <v>0</v>
      </c>
      <c r="AP347" s="56">
        <f t="shared" si="127"/>
        <v>0</v>
      </c>
      <c r="AQ347" s="56">
        <f t="shared" si="128"/>
        <v>0</v>
      </c>
      <c r="AR347" s="86">
        <f t="shared" si="129"/>
        <v>0</v>
      </c>
    </row>
    <row r="348" spans="1:44" x14ac:dyDescent="0.25">
      <c r="A348" s="178"/>
      <c r="B348" s="55" t="str">
        <f>_xlfn.IFNA(VLOOKUP(A348,'Ajánlatkérő(k) adatai'!$B$4:$C$205,2,0),"")</f>
        <v/>
      </c>
      <c r="C348" s="178"/>
      <c r="D348" s="55" t="str">
        <f>_xlfn.IFNA(VLOOKUP(C348,'Számlafizető(k) adatai'!$C$4:$D$203,2,0),"")</f>
        <v/>
      </c>
      <c r="E348" s="55" t="str">
        <f>_xlfn.IFNA(VLOOKUP(C348,'Számlafizető(k) adatai'!$C$4:$M$203,11,0),"")</f>
        <v/>
      </c>
      <c r="F348" s="178"/>
      <c r="G348" s="178"/>
      <c r="H348" s="178"/>
      <c r="I348" s="55" t="str">
        <f>IF(F348="","",VLOOKUP(LEFT(F348,5),'Technikai cellák'!B:C,2,0))</f>
        <v/>
      </c>
      <c r="J348" s="55" t="str">
        <f>IF(F348="","",VLOOKUP(I348,'Technikai cellák'!$C$1:$D$12,2,0))</f>
        <v/>
      </c>
      <c r="K348" s="179"/>
      <c r="L348" s="67" t="str">
        <f t="shared" si="113"/>
        <v/>
      </c>
      <c r="M348" s="68">
        <f t="shared" si="114"/>
        <v>0</v>
      </c>
      <c r="N348" s="66">
        <f t="shared" si="115"/>
        <v>0</v>
      </c>
      <c r="O348" s="152"/>
      <c r="P348" s="172">
        <f t="shared" si="130"/>
        <v>0</v>
      </c>
      <c r="Q348" s="69">
        <f t="shared" si="116"/>
        <v>0</v>
      </c>
      <c r="R348" s="62">
        <f t="shared" si="117"/>
        <v>0</v>
      </c>
      <c r="S348" s="153"/>
      <c r="T348" s="118" t="str">
        <f t="shared" si="131"/>
        <v/>
      </c>
      <c r="U348" s="154"/>
      <c r="V348" s="154"/>
      <c r="W348" s="154"/>
      <c r="X348" s="154"/>
      <c r="Y348" s="154"/>
      <c r="Z348" s="154"/>
      <c r="AA348" s="154"/>
      <c r="AB348" s="154"/>
      <c r="AC348" s="154"/>
      <c r="AD348" s="154"/>
      <c r="AE348" s="154"/>
      <c r="AF348" s="154"/>
      <c r="AG348" s="63">
        <f t="shared" si="118"/>
        <v>0</v>
      </c>
      <c r="AH348" s="56">
        <f t="shared" si="119"/>
        <v>0</v>
      </c>
      <c r="AI348" s="56">
        <f t="shared" si="120"/>
        <v>0</v>
      </c>
      <c r="AJ348" s="56">
        <f t="shared" si="121"/>
        <v>0</v>
      </c>
      <c r="AK348" s="56">
        <f t="shared" si="122"/>
        <v>0</v>
      </c>
      <c r="AL348" s="56">
        <f t="shared" si="123"/>
        <v>0</v>
      </c>
      <c r="AM348" s="56">
        <f t="shared" si="124"/>
        <v>0</v>
      </c>
      <c r="AN348" s="56">
        <f t="shared" si="125"/>
        <v>0</v>
      </c>
      <c r="AO348" s="56">
        <f t="shared" si="126"/>
        <v>0</v>
      </c>
      <c r="AP348" s="56">
        <f t="shared" si="127"/>
        <v>0</v>
      </c>
      <c r="AQ348" s="56">
        <f t="shared" si="128"/>
        <v>0</v>
      </c>
      <c r="AR348" s="86">
        <f t="shared" si="129"/>
        <v>0</v>
      </c>
    </row>
    <row r="349" spans="1:44" x14ac:dyDescent="0.25">
      <c r="A349" s="178"/>
      <c r="B349" s="55" t="str">
        <f>_xlfn.IFNA(VLOOKUP(A349,'Ajánlatkérő(k) adatai'!$B$4:$C$205,2,0),"")</f>
        <v/>
      </c>
      <c r="C349" s="178"/>
      <c r="D349" s="55" t="str">
        <f>_xlfn.IFNA(VLOOKUP(C349,'Számlafizető(k) adatai'!$C$4:$D$203,2,0),"")</f>
        <v/>
      </c>
      <c r="E349" s="55" t="str">
        <f>_xlfn.IFNA(VLOOKUP(C349,'Számlafizető(k) adatai'!$C$4:$M$203,11,0),"")</f>
        <v/>
      </c>
      <c r="F349" s="178"/>
      <c r="G349" s="178"/>
      <c r="H349" s="178"/>
      <c r="I349" s="55" t="str">
        <f>IF(F349="","",VLOOKUP(LEFT(F349,5),'Technikai cellák'!B:C,2,0))</f>
        <v/>
      </c>
      <c r="J349" s="55" t="str">
        <f>IF(F349="","",VLOOKUP(I349,'Technikai cellák'!$C$1:$D$12,2,0))</f>
        <v/>
      </c>
      <c r="K349" s="179"/>
      <c r="L349" s="67" t="str">
        <f t="shared" si="113"/>
        <v/>
      </c>
      <c r="M349" s="68">
        <f t="shared" si="114"/>
        <v>0</v>
      </c>
      <c r="N349" s="66">
        <f t="shared" si="115"/>
        <v>0</v>
      </c>
      <c r="O349" s="152"/>
      <c r="P349" s="172">
        <f t="shared" si="130"/>
        <v>0</v>
      </c>
      <c r="Q349" s="69">
        <f t="shared" si="116"/>
        <v>0</v>
      </c>
      <c r="R349" s="62">
        <f t="shared" si="117"/>
        <v>0</v>
      </c>
      <c r="S349" s="153"/>
      <c r="T349" s="118" t="str">
        <f t="shared" si="131"/>
        <v/>
      </c>
      <c r="U349" s="154"/>
      <c r="V349" s="154"/>
      <c r="W349" s="154"/>
      <c r="X349" s="154"/>
      <c r="Y349" s="154"/>
      <c r="Z349" s="154"/>
      <c r="AA349" s="154"/>
      <c r="AB349" s="154"/>
      <c r="AC349" s="154"/>
      <c r="AD349" s="154"/>
      <c r="AE349" s="154"/>
      <c r="AF349" s="154"/>
      <c r="AG349" s="63">
        <f t="shared" si="118"/>
        <v>0</v>
      </c>
      <c r="AH349" s="56">
        <f t="shared" si="119"/>
        <v>0</v>
      </c>
      <c r="AI349" s="56">
        <f t="shared" si="120"/>
        <v>0</v>
      </c>
      <c r="AJ349" s="56">
        <f t="shared" si="121"/>
        <v>0</v>
      </c>
      <c r="AK349" s="56">
        <f t="shared" si="122"/>
        <v>0</v>
      </c>
      <c r="AL349" s="56">
        <f t="shared" si="123"/>
        <v>0</v>
      </c>
      <c r="AM349" s="56">
        <f t="shared" si="124"/>
        <v>0</v>
      </c>
      <c r="AN349" s="56">
        <f t="shared" si="125"/>
        <v>0</v>
      </c>
      <c r="AO349" s="56">
        <f t="shared" si="126"/>
        <v>0</v>
      </c>
      <c r="AP349" s="56">
        <f t="shared" si="127"/>
        <v>0</v>
      </c>
      <c r="AQ349" s="56">
        <f t="shared" si="128"/>
        <v>0</v>
      </c>
      <c r="AR349" s="86">
        <f t="shared" si="129"/>
        <v>0</v>
      </c>
    </row>
    <row r="350" spans="1:44" x14ac:dyDescent="0.25">
      <c r="A350" s="178"/>
      <c r="B350" s="55" t="str">
        <f>_xlfn.IFNA(VLOOKUP(A350,'Ajánlatkérő(k) adatai'!$B$4:$C$205,2,0),"")</f>
        <v/>
      </c>
      <c r="C350" s="178"/>
      <c r="D350" s="55" t="str">
        <f>_xlfn.IFNA(VLOOKUP(C350,'Számlafizető(k) adatai'!$C$4:$D$203,2,0),"")</f>
        <v/>
      </c>
      <c r="E350" s="55" t="str">
        <f>_xlfn.IFNA(VLOOKUP(C350,'Számlafizető(k) adatai'!$C$4:$M$203,11,0),"")</f>
        <v/>
      </c>
      <c r="F350" s="178"/>
      <c r="G350" s="178"/>
      <c r="H350" s="178"/>
      <c r="I350" s="55" t="str">
        <f>IF(F350="","",VLOOKUP(LEFT(F350,5),'Technikai cellák'!B:C,2,0))</f>
        <v/>
      </c>
      <c r="J350" s="55" t="str">
        <f>IF(F350="","",VLOOKUP(I350,'Technikai cellák'!$C$1:$D$12,2,0))</f>
        <v/>
      </c>
      <c r="K350" s="179"/>
      <c r="L350" s="67" t="str">
        <f t="shared" si="113"/>
        <v/>
      </c>
      <c r="M350" s="68">
        <f t="shared" si="114"/>
        <v>0</v>
      </c>
      <c r="N350" s="66">
        <f t="shared" si="115"/>
        <v>0</v>
      </c>
      <c r="O350" s="152"/>
      <c r="P350" s="172">
        <f t="shared" si="130"/>
        <v>0</v>
      </c>
      <c r="Q350" s="69">
        <f t="shared" si="116"/>
        <v>0</v>
      </c>
      <c r="R350" s="62">
        <f t="shared" si="117"/>
        <v>0</v>
      </c>
      <c r="S350" s="153"/>
      <c r="T350" s="118" t="str">
        <f t="shared" si="131"/>
        <v/>
      </c>
      <c r="U350" s="154"/>
      <c r="V350" s="154"/>
      <c r="W350" s="154"/>
      <c r="X350" s="154"/>
      <c r="Y350" s="154"/>
      <c r="Z350" s="154"/>
      <c r="AA350" s="154"/>
      <c r="AB350" s="154"/>
      <c r="AC350" s="154"/>
      <c r="AD350" s="154"/>
      <c r="AE350" s="154"/>
      <c r="AF350" s="154"/>
      <c r="AG350" s="63">
        <f t="shared" si="118"/>
        <v>0</v>
      </c>
      <c r="AH350" s="56">
        <f t="shared" si="119"/>
        <v>0</v>
      </c>
      <c r="AI350" s="56">
        <f t="shared" si="120"/>
        <v>0</v>
      </c>
      <c r="AJ350" s="56">
        <f t="shared" si="121"/>
        <v>0</v>
      </c>
      <c r="AK350" s="56">
        <f t="shared" si="122"/>
        <v>0</v>
      </c>
      <c r="AL350" s="56">
        <f t="shared" si="123"/>
        <v>0</v>
      </c>
      <c r="AM350" s="56">
        <f t="shared" si="124"/>
        <v>0</v>
      </c>
      <c r="AN350" s="56">
        <f t="shared" si="125"/>
        <v>0</v>
      </c>
      <c r="AO350" s="56">
        <f t="shared" si="126"/>
        <v>0</v>
      </c>
      <c r="AP350" s="56">
        <f t="shared" si="127"/>
        <v>0</v>
      </c>
      <c r="AQ350" s="56">
        <f t="shared" si="128"/>
        <v>0</v>
      </c>
      <c r="AR350" s="86">
        <f t="shared" si="129"/>
        <v>0</v>
      </c>
    </row>
    <row r="351" spans="1:44" x14ac:dyDescent="0.25">
      <c r="A351" s="178"/>
      <c r="B351" s="55" t="str">
        <f>_xlfn.IFNA(VLOOKUP(A351,'Ajánlatkérő(k) adatai'!$B$4:$C$205,2,0),"")</f>
        <v/>
      </c>
      <c r="C351" s="178"/>
      <c r="D351" s="55" t="str">
        <f>_xlfn.IFNA(VLOOKUP(C351,'Számlafizető(k) adatai'!$C$4:$D$203,2,0),"")</f>
        <v/>
      </c>
      <c r="E351" s="55" t="str">
        <f>_xlfn.IFNA(VLOOKUP(C351,'Számlafizető(k) adatai'!$C$4:$M$203,11,0),"")</f>
        <v/>
      </c>
      <c r="F351" s="178"/>
      <c r="G351" s="178"/>
      <c r="H351" s="178"/>
      <c r="I351" s="55" t="str">
        <f>IF(F351="","",VLOOKUP(LEFT(F351,5),'Technikai cellák'!B:C,2,0))</f>
        <v/>
      </c>
      <c r="J351" s="55" t="str">
        <f>IF(F351="","",VLOOKUP(I351,'Technikai cellák'!$C$1:$D$12,2,0))</f>
        <v/>
      </c>
      <c r="K351" s="179"/>
      <c r="L351" s="67" t="str">
        <f t="shared" si="113"/>
        <v/>
      </c>
      <c r="M351" s="68">
        <f t="shared" si="114"/>
        <v>0</v>
      </c>
      <c r="N351" s="66">
        <f t="shared" si="115"/>
        <v>0</v>
      </c>
      <c r="O351" s="152"/>
      <c r="P351" s="172">
        <f t="shared" si="130"/>
        <v>0</v>
      </c>
      <c r="Q351" s="69">
        <f t="shared" si="116"/>
        <v>0</v>
      </c>
      <c r="R351" s="62">
        <f t="shared" si="117"/>
        <v>0</v>
      </c>
      <c r="S351" s="153"/>
      <c r="T351" s="118" t="str">
        <f t="shared" si="131"/>
        <v/>
      </c>
      <c r="U351" s="154"/>
      <c r="V351" s="154"/>
      <c r="W351" s="154"/>
      <c r="X351" s="154"/>
      <c r="Y351" s="154"/>
      <c r="Z351" s="154"/>
      <c r="AA351" s="154"/>
      <c r="AB351" s="154"/>
      <c r="AC351" s="154"/>
      <c r="AD351" s="154"/>
      <c r="AE351" s="154"/>
      <c r="AF351" s="154"/>
      <c r="AG351" s="63">
        <f t="shared" si="118"/>
        <v>0</v>
      </c>
      <c r="AH351" s="56">
        <f t="shared" si="119"/>
        <v>0</v>
      </c>
      <c r="AI351" s="56">
        <f t="shared" si="120"/>
        <v>0</v>
      </c>
      <c r="AJ351" s="56">
        <f t="shared" si="121"/>
        <v>0</v>
      </c>
      <c r="AK351" s="56">
        <f t="shared" si="122"/>
        <v>0</v>
      </c>
      <c r="AL351" s="56">
        <f t="shared" si="123"/>
        <v>0</v>
      </c>
      <c r="AM351" s="56">
        <f t="shared" si="124"/>
        <v>0</v>
      </c>
      <c r="AN351" s="56">
        <f t="shared" si="125"/>
        <v>0</v>
      </c>
      <c r="AO351" s="56">
        <f t="shared" si="126"/>
        <v>0</v>
      </c>
      <c r="AP351" s="56">
        <f t="shared" si="127"/>
        <v>0</v>
      </c>
      <c r="AQ351" s="56">
        <f t="shared" si="128"/>
        <v>0</v>
      </c>
      <c r="AR351" s="86">
        <f t="shared" si="129"/>
        <v>0</v>
      </c>
    </row>
    <row r="352" spans="1:44" x14ac:dyDescent="0.25">
      <c r="A352" s="178"/>
      <c r="B352" s="55" t="str">
        <f>_xlfn.IFNA(VLOOKUP(A352,'Ajánlatkérő(k) adatai'!$B$4:$C$205,2,0),"")</f>
        <v/>
      </c>
      <c r="C352" s="178"/>
      <c r="D352" s="55" t="str">
        <f>_xlfn.IFNA(VLOOKUP(C352,'Számlafizető(k) adatai'!$C$4:$D$203,2,0),"")</f>
        <v/>
      </c>
      <c r="E352" s="55" t="str">
        <f>_xlfn.IFNA(VLOOKUP(C352,'Számlafizető(k) adatai'!$C$4:$M$203,11,0),"")</f>
        <v/>
      </c>
      <c r="F352" s="178"/>
      <c r="G352" s="178"/>
      <c r="H352" s="178"/>
      <c r="I352" s="55" t="str">
        <f>IF(F352="","",VLOOKUP(LEFT(F352,5),'Technikai cellák'!B:C,2,0))</f>
        <v/>
      </c>
      <c r="J352" s="55" t="str">
        <f>IF(F352="","",VLOOKUP(I352,'Technikai cellák'!$C$1:$D$12,2,0))</f>
        <v/>
      </c>
      <c r="K352" s="179"/>
      <c r="L352" s="67" t="str">
        <f t="shared" si="113"/>
        <v/>
      </c>
      <c r="M352" s="68">
        <f t="shared" si="114"/>
        <v>0</v>
      </c>
      <c r="N352" s="66">
        <f t="shared" si="115"/>
        <v>0</v>
      </c>
      <c r="O352" s="152"/>
      <c r="P352" s="172">
        <f t="shared" si="130"/>
        <v>0</v>
      </c>
      <c r="Q352" s="69">
        <f t="shared" si="116"/>
        <v>0</v>
      </c>
      <c r="R352" s="62">
        <f t="shared" si="117"/>
        <v>0</v>
      </c>
      <c r="S352" s="153"/>
      <c r="T352" s="118" t="str">
        <f t="shared" si="131"/>
        <v/>
      </c>
      <c r="U352" s="154"/>
      <c r="V352" s="154"/>
      <c r="W352" s="154"/>
      <c r="X352" s="154"/>
      <c r="Y352" s="154"/>
      <c r="Z352" s="154"/>
      <c r="AA352" s="154"/>
      <c r="AB352" s="154"/>
      <c r="AC352" s="154"/>
      <c r="AD352" s="154"/>
      <c r="AE352" s="154"/>
      <c r="AF352" s="154"/>
      <c r="AG352" s="63">
        <f t="shared" si="118"/>
        <v>0</v>
      </c>
      <c r="AH352" s="56">
        <f t="shared" si="119"/>
        <v>0</v>
      </c>
      <c r="AI352" s="56">
        <f t="shared" si="120"/>
        <v>0</v>
      </c>
      <c r="AJ352" s="56">
        <f t="shared" si="121"/>
        <v>0</v>
      </c>
      <c r="AK352" s="56">
        <f t="shared" si="122"/>
        <v>0</v>
      </c>
      <c r="AL352" s="56">
        <f t="shared" si="123"/>
        <v>0</v>
      </c>
      <c r="AM352" s="56">
        <f t="shared" si="124"/>
        <v>0</v>
      </c>
      <c r="AN352" s="56">
        <f t="shared" si="125"/>
        <v>0</v>
      </c>
      <c r="AO352" s="56">
        <f t="shared" si="126"/>
        <v>0</v>
      </c>
      <c r="AP352" s="56">
        <f t="shared" si="127"/>
        <v>0</v>
      </c>
      <c r="AQ352" s="56">
        <f t="shared" si="128"/>
        <v>0</v>
      </c>
      <c r="AR352" s="86">
        <f t="shared" si="129"/>
        <v>0</v>
      </c>
    </row>
    <row r="353" spans="1:44" x14ac:dyDescent="0.25">
      <c r="A353" s="178"/>
      <c r="B353" s="55" t="str">
        <f>_xlfn.IFNA(VLOOKUP(A353,'Ajánlatkérő(k) adatai'!$B$4:$C$205,2,0),"")</f>
        <v/>
      </c>
      <c r="C353" s="178"/>
      <c r="D353" s="55" t="str">
        <f>_xlfn.IFNA(VLOOKUP(C353,'Számlafizető(k) adatai'!$C$4:$D$203,2,0),"")</f>
        <v/>
      </c>
      <c r="E353" s="55" t="str">
        <f>_xlfn.IFNA(VLOOKUP(C353,'Számlafizető(k) adatai'!$C$4:$M$203,11,0),"")</f>
        <v/>
      </c>
      <c r="F353" s="178"/>
      <c r="G353" s="178"/>
      <c r="H353" s="178"/>
      <c r="I353" s="55" t="str">
        <f>IF(F353="","",VLOOKUP(LEFT(F353,5),'Technikai cellák'!B:C,2,0))</f>
        <v/>
      </c>
      <c r="J353" s="55" t="str">
        <f>IF(F353="","",VLOOKUP(I353,'Technikai cellák'!$C$1:$D$12,2,0))</f>
        <v/>
      </c>
      <c r="K353" s="179"/>
      <c r="L353" s="67" t="str">
        <f t="shared" si="113"/>
        <v/>
      </c>
      <c r="M353" s="68">
        <f t="shared" si="114"/>
        <v>0</v>
      </c>
      <c r="N353" s="66">
        <f t="shared" si="115"/>
        <v>0</v>
      </c>
      <c r="O353" s="152"/>
      <c r="P353" s="172">
        <f t="shared" si="130"/>
        <v>0</v>
      </c>
      <c r="Q353" s="69">
        <f t="shared" si="116"/>
        <v>0</v>
      </c>
      <c r="R353" s="62">
        <f t="shared" si="117"/>
        <v>0</v>
      </c>
      <c r="S353" s="153"/>
      <c r="T353" s="118" t="str">
        <f t="shared" si="131"/>
        <v/>
      </c>
      <c r="U353" s="154"/>
      <c r="V353" s="154"/>
      <c r="W353" s="154"/>
      <c r="X353" s="154"/>
      <c r="Y353" s="154"/>
      <c r="Z353" s="154"/>
      <c r="AA353" s="154"/>
      <c r="AB353" s="154"/>
      <c r="AC353" s="154"/>
      <c r="AD353" s="154"/>
      <c r="AE353" s="154"/>
      <c r="AF353" s="154"/>
      <c r="AG353" s="63">
        <f t="shared" si="118"/>
        <v>0</v>
      </c>
      <c r="AH353" s="56">
        <f t="shared" si="119"/>
        <v>0</v>
      </c>
      <c r="AI353" s="56">
        <f t="shared" si="120"/>
        <v>0</v>
      </c>
      <c r="AJ353" s="56">
        <f t="shared" si="121"/>
        <v>0</v>
      </c>
      <c r="AK353" s="56">
        <f t="shared" si="122"/>
        <v>0</v>
      </c>
      <c r="AL353" s="56">
        <f t="shared" si="123"/>
        <v>0</v>
      </c>
      <c r="AM353" s="56">
        <f t="shared" si="124"/>
        <v>0</v>
      </c>
      <c r="AN353" s="56">
        <f t="shared" si="125"/>
        <v>0</v>
      </c>
      <c r="AO353" s="56">
        <f t="shared" si="126"/>
        <v>0</v>
      </c>
      <c r="AP353" s="56">
        <f t="shared" si="127"/>
        <v>0</v>
      </c>
      <c r="AQ353" s="56">
        <f t="shared" si="128"/>
        <v>0</v>
      </c>
      <c r="AR353" s="86">
        <f t="shared" si="129"/>
        <v>0</v>
      </c>
    </row>
    <row r="354" spans="1:44" x14ac:dyDescent="0.25">
      <c r="A354" s="178"/>
      <c r="B354" s="55" t="str">
        <f>_xlfn.IFNA(VLOOKUP(A354,'Ajánlatkérő(k) adatai'!$B$4:$C$205,2,0),"")</f>
        <v/>
      </c>
      <c r="C354" s="178"/>
      <c r="D354" s="55" t="str">
        <f>_xlfn.IFNA(VLOOKUP(C354,'Számlafizető(k) adatai'!$C$4:$D$203,2,0),"")</f>
        <v/>
      </c>
      <c r="E354" s="55" t="str">
        <f>_xlfn.IFNA(VLOOKUP(C354,'Számlafizető(k) adatai'!$C$4:$M$203,11,0),"")</f>
        <v/>
      </c>
      <c r="F354" s="178"/>
      <c r="G354" s="178"/>
      <c r="H354" s="178"/>
      <c r="I354" s="55" t="str">
        <f>IF(F354="","",VLOOKUP(LEFT(F354,5),'Technikai cellák'!B:C,2,0))</f>
        <v/>
      </c>
      <c r="J354" s="55" t="str">
        <f>IF(F354="","",VLOOKUP(I354,'Technikai cellák'!$C$1:$D$12,2,0))</f>
        <v/>
      </c>
      <c r="K354" s="179"/>
      <c r="L354" s="67" t="str">
        <f t="shared" si="113"/>
        <v/>
      </c>
      <c r="M354" s="68">
        <f t="shared" si="114"/>
        <v>0</v>
      </c>
      <c r="N354" s="66">
        <f t="shared" si="115"/>
        <v>0</v>
      </c>
      <c r="O354" s="152"/>
      <c r="P354" s="172">
        <f t="shared" si="130"/>
        <v>0</v>
      </c>
      <c r="Q354" s="69">
        <f t="shared" si="116"/>
        <v>0</v>
      </c>
      <c r="R354" s="62">
        <f t="shared" si="117"/>
        <v>0</v>
      </c>
      <c r="S354" s="153"/>
      <c r="T354" s="118" t="str">
        <f t="shared" si="131"/>
        <v/>
      </c>
      <c r="U354" s="154"/>
      <c r="V354" s="154"/>
      <c r="W354" s="154"/>
      <c r="X354" s="154"/>
      <c r="Y354" s="154"/>
      <c r="Z354" s="154"/>
      <c r="AA354" s="154"/>
      <c r="AB354" s="154"/>
      <c r="AC354" s="154"/>
      <c r="AD354" s="154"/>
      <c r="AE354" s="154"/>
      <c r="AF354" s="154"/>
      <c r="AG354" s="63">
        <f t="shared" si="118"/>
        <v>0</v>
      </c>
      <c r="AH354" s="56">
        <f t="shared" si="119"/>
        <v>0</v>
      </c>
      <c r="AI354" s="56">
        <f t="shared" si="120"/>
        <v>0</v>
      </c>
      <c r="AJ354" s="56">
        <f t="shared" si="121"/>
        <v>0</v>
      </c>
      <c r="AK354" s="56">
        <f t="shared" si="122"/>
        <v>0</v>
      </c>
      <c r="AL354" s="56">
        <f t="shared" si="123"/>
        <v>0</v>
      </c>
      <c r="AM354" s="56">
        <f t="shared" si="124"/>
        <v>0</v>
      </c>
      <c r="AN354" s="56">
        <f t="shared" si="125"/>
        <v>0</v>
      </c>
      <c r="AO354" s="56">
        <f t="shared" si="126"/>
        <v>0</v>
      </c>
      <c r="AP354" s="56">
        <f t="shared" si="127"/>
        <v>0</v>
      </c>
      <c r="AQ354" s="56">
        <f t="shared" si="128"/>
        <v>0</v>
      </c>
      <c r="AR354" s="86">
        <f t="shared" si="129"/>
        <v>0</v>
      </c>
    </row>
    <row r="355" spans="1:44" x14ac:dyDescent="0.25">
      <c r="A355" s="178"/>
      <c r="B355" s="55" t="str">
        <f>_xlfn.IFNA(VLOOKUP(A355,'Ajánlatkérő(k) adatai'!$B$4:$C$205,2,0),"")</f>
        <v/>
      </c>
      <c r="C355" s="178"/>
      <c r="D355" s="55" t="str">
        <f>_xlfn.IFNA(VLOOKUP(C355,'Számlafizető(k) adatai'!$C$4:$D$203,2,0),"")</f>
        <v/>
      </c>
      <c r="E355" s="55" t="str">
        <f>_xlfn.IFNA(VLOOKUP(C355,'Számlafizető(k) adatai'!$C$4:$M$203,11,0),"")</f>
        <v/>
      </c>
      <c r="F355" s="178"/>
      <c r="G355" s="178"/>
      <c r="H355" s="178"/>
      <c r="I355" s="55" t="str">
        <f>IF(F355="","",VLOOKUP(LEFT(F355,5),'Technikai cellák'!B:C,2,0))</f>
        <v/>
      </c>
      <c r="J355" s="55" t="str">
        <f>IF(F355="","",VLOOKUP(I355,'Technikai cellák'!$C$1:$D$12,2,0))</f>
        <v/>
      </c>
      <c r="K355" s="179"/>
      <c r="L355" s="67" t="str">
        <f t="shared" si="113"/>
        <v/>
      </c>
      <c r="M355" s="68">
        <f t="shared" si="114"/>
        <v>0</v>
      </c>
      <c r="N355" s="66">
        <f t="shared" si="115"/>
        <v>0</v>
      </c>
      <c r="O355" s="152"/>
      <c r="P355" s="172">
        <f t="shared" si="130"/>
        <v>0</v>
      </c>
      <c r="Q355" s="69">
        <f t="shared" si="116"/>
        <v>0</v>
      </c>
      <c r="R355" s="62">
        <f t="shared" si="117"/>
        <v>0</v>
      </c>
      <c r="S355" s="153"/>
      <c r="T355" s="118" t="str">
        <f t="shared" si="131"/>
        <v/>
      </c>
      <c r="U355" s="154"/>
      <c r="V355" s="154"/>
      <c r="W355" s="154"/>
      <c r="X355" s="154"/>
      <c r="Y355" s="154"/>
      <c r="Z355" s="154"/>
      <c r="AA355" s="154"/>
      <c r="AB355" s="154"/>
      <c r="AC355" s="154"/>
      <c r="AD355" s="154"/>
      <c r="AE355" s="154"/>
      <c r="AF355" s="154"/>
      <c r="AG355" s="63">
        <f t="shared" si="118"/>
        <v>0</v>
      </c>
      <c r="AH355" s="56">
        <f t="shared" si="119"/>
        <v>0</v>
      </c>
      <c r="AI355" s="56">
        <f t="shared" si="120"/>
        <v>0</v>
      </c>
      <c r="AJ355" s="56">
        <f t="shared" si="121"/>
        <v>0</v>
      </c>
      <c r="AK355" s="56">
        <f t="shared" si="122"/>
        <v>0</v>
      </c>
      <c r="AL355" s="56">
        <f t="shared" si="123"/>
        <v>0</v>
      </c>
      <c r="AM355" s="56">
        <f t="shared" si="124"/>
        <v>0</v>
      </c>
      <c r="AN355" s="56">
        <f t="shared" si="125"/>
        <v>0</v>
      </c>
      <c r="AO355" s="56">
        <f t="shared" si="126"/>
        <v>0</v>
      </c>
      <c r="AP355" s="56">
        <f t="shared" si="127"/>
        <v>0</v>
      </c>
      <c r="AQ355" s="56">
        <f t="shared" si="128"/>
        <v>0</v>
      </c>
      <c r="AR355" s="86">
        <f t="shared" si="129"/>
        <v>0</v>
      </c>
    </row>
    <row r="356" spans="1:44" x14ac:dyDescent="0.25">
      <c r="A356" s="178"/>
      <c r="B356" s="55" t="str">
        <f>_xlfn.IFNA(VLOOKUP(A356,'Ajánlatkérő(k) adatai'!$B$4:$C$205,2,0),"")</f>
        <v/>
      </c>
      <c r="C356" s="178"/>
      <c r="D356" s="55" t="str">
        <f>_xlfn.IFNA(VLOOKUP(C356,'Számlafizető(k) adatai'!$C$4:$D$203,2,0),"")</f>
        <v/>
      </c>
      <c r="E356" s="55" t="str">
        <f>_xlfn.IFNA(VLOOKUP(C356,'Számlafizető(k) adatai'!$C$4:$M$203,11,0),"")</f>
        <v/>
      </c>
      <c r="F356" s="178"/>
      <c r="G356" s="178"/>
      <c r="H356" s="178"/>
      <c r="I356" s="55" t="str">
        <f>IF(F356="","",VLOOKUP(LEFT(F356,5),'Technikai cellák'!B:C,2,0))</f>
        <v/>
      </c>
      <c r="J356" s="55" t="str">
        <f>IF(F356="","",VLOOKUP(I356,'Technikai cellák'!$C$1:$D$12,2,0))</f>
        <v/>
      </c>
      <c r="K356" s="179"/>
      <c r="L356" s="67" t="str">
        <f t="shared" si="113"/>
        <v/>
      </c>
      <c r="M356" s="68">
        <f t="shared" si="114"/>
        <v>0</v>
      </c>
      <c r="N356" s="66">
        <f t="shared" si="115"/>
        <v>0</v>
      </c>
      <c r="O356" s="152"/>
      <c r="P356" s="172">
        <f t="shared" si="130"/>
        <v>0</v>
      </c>
      <c r="Q356" s="69">
        <f t="shared" si="116"/>
        <v>0</v>
      </c>
      <c r="R356" s="62">
        <f t="shared" si="117"/>
        <v>0</v>
      </c>
      <c r="S356" s="153"/>
      <c r="T356" s="118" t="str">
        <f t="shared" si="131"/>
        <v/>
      </c>
      <c r="U356" s="154"/>
      <c r="V356" s="154"/>
      <c r="W356" s="154"/>
      <c r="X356" s="154"/>
      <c r="Y356" s="154"/>
      <c r="Z356" s="154"/>
      <c r="AA356" s="154"/>
      <c r="AB356" s="154"/>
      <c r="AC356" s="154"/>
      <c r="AD356" s="154"/>
      <c r="AE356" s="154"/>
      <c r="AF356" s="154"/>
      <c r="AG356" s="63">
        <f t="shared" si="118"/>
        <v>0</v>
      </c>
      <c r="AH356" s="56">
        <f t="shared" si="119"/>
        <v>0</v>
      </c>
      <c r="AI356" s="56">
        <f t="shared" si="120"/>
        <v>0</v>
      </c>
      <c r="AJ356" s="56">
        <f t="shared" si="121"/>
        <v>0</v>
      </c>
      <c r="AK356" s="56">
        <f t="shared" si="122"/>
        <v>0</v>
      </c>
      <c r="AL356" s="56">
        <f t="shared" si="123"/>
        <v>0</v>
      </c>
      <c r="AM356" s="56">
        <f t="shared" si="124"/>
        <v>0</v>
      </c>
      <c r="AN356" s="56">
        <f t="shared" si="125"/>
        <v>0</v>
      </c>
      <c r="AO356" s="56">
        <f t="shared" si="126"/>
        <v>0</v>
      </c>
      <c r="AP356" s="56">
        <f t="shared" si="127"/>
        <v>0</v>
      </c>
      <c r="AQ356" s="56">
        <f t="shared" si="128"/>
        <v>0</v>
      </c>
      <c r="AR356" s="86">
        <f t="shared" si="129"/>
        <v>0</v>
      </c>
    </row>
    <row r="357" spans="1:44" x14ac:dyDescent="0.25">
      <c r="A357" s="178"/>
      <c r="B357" s="55" t="str">
        <f>_xlfn.IFNA(VLOOKUP(A357,'Ajánlatkérő(k) adatai'!$B$4:$C$205,2,0),"")</f>
        <v/>
      </c>
      <c r="C357" s="178"/>
      <c r="D357" s="55" t="str">
        <f>_xlfn.IFNA(VLOOKUP(C357,'Számlafizető(k) adatai'!$C$4:$D$203,2,0),"")</f>
        <v/>
      </c>
      <c r="E357" s="55" t="str">
        <f>_xlfn.IFNA(VLOOKUP(C357,'Számlafizető(k) adatai'!$C$4:$M$203,11,0),"")</f>
        <v/>
      </c>
      <c r="F357" s="178"/>
      <c r="G357" s="178"/>
      <c r="H357" s="178"/>
      <c r="I357" s="55" t="str">
        <f>IF(F357="","",VLOOKUP(LEFT(F357,5),'Technikai cellák'!B:C,2,0))</f>
        <v/>
      </c>
      <c r="J357" s="55" t="str">
        <f>IF(F357="","",VLOOKUP(I357,'Technikai cellák'!$C$1:$D$12,2,0))</f>
        <v/>
      </c>
      <c r="K357" s="179"/>
      <c r="L357" s="67" t="str">
        <f t="shared" si="113"/>
        <v/>
      </c>
      <c r="M357" s="68">
        <f t="shared" si="114"/>
        <v>0</v>
      </c>
      <c r="N357" s="66">
        <f t="shared" si="115"/>
        <v>0</v>
      </c>
      <c r="O357" s="152"/>
      <c r="P357" s="172">
        <f t="shared" si="130"/>
        <v>0</v>
      </c>
      <c r="Q357" s="69">
        <f t="shared" si="116"/>
        <v>0</v>
      </c>
      <c r="R357" s="62">
        <f t="shared" si="117"/>
        <v>0</v>
      </c>
      <c r="S357" s="153"/>
      <c r="T357" s="118" t="str">
        <f t="shared" si="131"/>
        <v/>
      </c>
      <c r="U357" s="154"/>
      <c r="V357" s="154"/>
      <c r="W357" s="154"/>
      <c r="X357" s="154"/>
      <c r="Y357" s="154"/>
      <c r="Z357" s="154"/>
      <c r="AA357" s="154"/>
      <c r="AB357" s="154"/>
      <c r="AC357" s="154"/>
      <c r="AD357" s="154"/>
      <c r="AE357" s="154"/>
      <c r="AF357" s="154"/>
      <c r="AG357" s="63">
        <f t="shared" si="118"/>
        <v>0</v>
      </c>
      <c r="AH357" s="56">
        <f t="shared" si="119"/>
        <v>0</v>
      </c>
      <c r="AI357" s="56">
        <f t="shared" si="120"/>
        <v>0</v>
      </c>
      <c r="AJ357" s="56">
        <f t="shared" si="121"/>
        <v>0</v>
      </c>
      <c r="AK357" s="56">
        <f t="shared" si="122"/>
        <v>0</v>
      </c>
      <c r="AL357" s="56">
        <f t="shared" si="123"/>
        <v>0</v>
      </c>
      <c r="AM357" s="56">
        <f t="shared" si="124"/>
        <v>0</v>
      </c>
      <c r="AN357" s="56">
        <f t="shared" si="125"/>
        <v>0</v>
      </c>
      <c r="AO357" s="56">
        <f t="shared" si="126"/>
        <v>0</v>
      </c>
      <c r="AP357" s="56">
        <f t="shared" si="127"/>
        <v>0</v>
      </c>
      <c r="AQ357" s="56">
        <f t="shared" si="128"/>
        <v>0</v>
      </c>
      <c r="AR357" s="86">
        <f t="shared" si="129"/>
        <v>0</v>
      </c>
    </row>
    <row r="358" spans="1:44" x14ac:dyDescent="0.25">
      <c r="A358" s="178"/>
      <c r="B358" s="55" t="str">
        <f>_xlfn.IFNA(VLOOKUP(A358,'Ajánlatkérő(k) adatai'!$B$4:$C$205,2,0),"")</f>
        <v/>
      </c>
      <c r="C358" s="178"/>
      <c r="D358" s="55" t="str">
        <f>_xlfn.IFNA(VLOOKUP(C358,'Számlafizető(k) adatai'!$C$4:$D$203,2,0),"")</f>
        <v/>
      </c>
      <c r="E358" s="55" t="str">
        <f>_xlfn.IFNA(VLOOKUP(C358,'Számlafizető(k) adatai'!$C$4:$M$203,11,0),"")</f>
        <v/>
      </c>
      <c r="F358" s="178"/>
      <c r="G358" s="178"/>
      <c r="H358" s="178"/>
      <c r="I358" s="55" t="str">
        <f>IF(F358="","",VLOOKUP(LEFT(F358,5),'Technikai cellák'!B:C,2,0))</f>
        <v/>
      </c>
      <c r="J358" s="55" t="str">
        <f>IF(F358="","",VLOOKUP(I358,'Technikai cellák'!$C$1:$D$12,2,0))</f>
        <v/>
      </c>
      <c r="K358" s="179"/>
      <c r="L358" s="67" t="str">
        <f t="shared" si="113"/>
        <v/>
      </c>
      <c r="M358" s="68">
        <f t="shared" si="114"/>
        <v>0</v>
      </c>
      <c r="N358" s="66">
        <f t="shared" si="115"/>
        <v>0</v>
      </c>
      <c r="O358" s="152"/>
      <c r="P358" s="172">
        <f t="shared" si="130"/>
        <v>0</v>
      </c>
      <c r="Q358" s="69">
        <f t="shared" si="116"/>
        <v>0</v>
      </c>
      <c r="R358" s="62">
        <f t="shared" si="117"/>
        <v>0</v>
      </c>
      <c r="S358" s="153"/>
      <c r="T358" s="118" t="str">
        <f t="shared" si="131"/>
        <v/>
      </c>
      <c r="U358" s="154"/>
      <c r="V358" s="154"/>
      <c r="W358" s="154"/>
      <c r="X358" s="154"/>
      <c r="Y358" s="154"/>
      <c r="Z358" s="154"/>
      <c r="AA358" s="154"/>
      <c r="AB358" s="154"/>
      <c r="AC358" s="154"/>
      <c r="AD358" s="154"/>
      <c r="AE358" s="154"/>
      <c r="AF358" s="154"/>
      <c r="AG358" s="63">
        <f t="shared" si="118"/>
        <v>0</v>
      </c>
      <c r="AH358" s="56">
        <f t="shared" si="119"/>
        <v>0</v>
      </c>
      <c r="AI358" s="56">
        <f t="shared" si="120"/>
        <v>0</v>
      </c>
      <c r="AJ358" s="56">
        <f t="shared" si="121"/>
        <v>0</v>
      </c>
      <c r="AK358" s="56">
        <f t="shared" si="122"/>
        <v>0</v>
      </c>
      <c r="AL358" s="56">
        <f t="shared" si="123"/>
        <v>0</v>
      </c>
      <c r="AM358" s="56">
        <f t="shared" si="124"/>
        <v>0</v>
      </c>
      <c r="AN358" s="56">
        <f t="shared" si="125"/>
        <v>0</v>
      </c>
      <c r="AO358" s="56">
        <f t="shared" si="126"/>
        <v>0</v>
      </c>
      <c r="AP358" s="56">
        <f t="shared" si="127"/>
        <v>0</v>
      </c>
      <c r="AQ358" s="56">
        <f t="shared" si="128"/>
        <v>0</v>
      </c>
      <c r="AR358" s="86">
        <f t="shared" si="129"/>
        <v>0</v>
      </c>
    </row>
    <row r="359" spans="1:44" x14ac:dyDescent="0.25">
      <c r="A359" s="178"/>
      <c r="B359" s="55" t="str">
        <f>_xlfn.IFNA(VLOOKUP(A359,'Ajánlatkérő(k) adatai'!$B$4:$C$205,2,0),"")</f>
        <v/>
      </c>
      <c r="C359" s="178"/>
      <c r="D359" s="55" t="str">
        <f>_xlfn.IFNA(VLOOKUP(C359,'Számlafizető(k) adatai'!$C$4:$D$203,2,0),"")</f>
        <v/>
      </c>
      <c r="E359" s="55" t="str">
        <f>_xlfn.IFNA(VLOOKUP(C359,'Számlafizető(k) adatai'!$C$4:$M$203,11,0),"")</f>
        <v/>
      </c>
      <c r="F359" s="178"/>
      <c r="G359" s="178"/>
      <c r="H359" s="178"/>
      <c r="I359" s="55" t="str">
        <f>IF(F359="","",VLOOKUP(LEFT(F359,5),'Technikai cellák'!B:C,2,0))</f>
        <v/>
      </c>
      <c r="J359" s="55" t="str">
        <f>IF(F359="","",VLOOKUP(I359,'Technikai cellák'!$C$1:$D$12,2,0))</f>
        <v/>
      </c>
      <c r="K359" s="179"/>
      <c r="L359" s="67" t="str">
        <f t="shared" si="113"/>
        <v/>
      </c>
      <c r="M359" s="68">
        <f t="shared" si="114"/>
        <v>0</v>
      </c>
      <c r="N359" s="66">
        <f t="shared" si="115"/>
        <v>0</v>
      </c>
      <c r="O359" s="152"/>
      <c r="P359" s="172">
        <f t="shared" si="130"/>
        <v>0</v>
      </c>
      <c r="Q359" s="69">
        <f t="shared" si="116"/>
        <v>0</v>
      </c>
      <c r="R359" s="62">
        <f t="shared" si="117"/>
        <v>0</v>
      </c>
      <c r="S359" s="153"/>
      <c r="T359" s="118" t="str">
        <f t="shared" si="131"/>
        <v/>
      </c>
      <c r="U359" s="154"/>
      <c r="V359" s="154"/>
      <c r="W359" s="154"/>
      <c r="X359" s="154"/>
      <c r="Y359" s="154"/>
      <c r="Z359" s="154"/>
      <c r="AA359" s="154"/>
      <c r="AB359" s="154"/>
      <c r="AC359" s="154"/>
      <c r="AD359" s="154"/>
      <c r="AE359" s="154"/>
      <c r="AF359" s="154"/>
      <c r="AG359" s="63">
        <f t="shared" si="118"/>
        <v>0</v>
      </c>
      <c r="AH359" s="56">
        <f t="shared" si="119"/>
        <v>0</v>
      </c>
      <c r="AI359" s="56">
        <f t="shared" si="120"/>
        <v>0</v>
      </c>
      <c r="AJ359" s="56">
        <f t="shared" si="121"/>
        <v>0</v>
      </c>
      <c r="AK359" s="56">
        <f t="shared" si="122"/>
        <v>0</v>
      </c>
      <c r="AL359" s="56">
        <f t="shared" si="123"/>
        <v>0</v>
      </c>
      <c r="AM359" s="56">
        <f t="shared" si="124"/>
        <v>0</v>
      </c>
      <c r="AN359" s="56">
        <f t="shared" si="125"/>
        <v>0</v>
      </c>
      <c r="AO359" s="56">
        <f t="shared" si="126"/>
        <v>0</v>
      </c>
      <c r="AP359" s="56">
        <f t="shared" si="127"/>
        <v>0</v>
      </c>
      <c r="AQ359" s="56">
        <f t="shared" si="128"/>
        <v>0</v>
      </c>
      <c r="AR359" s="86">
        <f t="shared" si="129"/>
        <v>0</v>
      </c>
    </row>
    <row r="360" spans="1:44" x14ac:dyDescent="0.25">
      <c r="A360" s="178"/>
      <c r="B360" s="55" t="str">
        <f>_xlfn.IFNA(VLOOKUP(A360,'Ajánlatkérő(k) adatai'!$B$4:$C$205,2,0),"")</f>
        <v/>
      </c>
      <c r="C360" s="178"/>
      <c r="D360" s="55" t="str">
        <f>_xlfn.IFNA(VLOOKUP(C360,'Számlafizető(k) adatai'!$C$4:$D$203,2,0),"")</f>
        <v/>
      </c>
      <c r="E360" s="55" t="str">
        <f>_xlfn.IFNA(VLOOKUP(C360,'Számlafizető(k) adatai'!$C$4:$M$203,11,0),"")</f>
        <v/>
      </c>
      <c r="F360" s="178"/>
      <c r="G360" s="178"/>
      <c r="H360" s="178"/>
      <c r="I360" s="55" t="str">
        <f>IF(F360="","",VLOOKUP(LEFT(F360,5),'Technikai cellák'!B:C,2,0))</f>
        <v/>
      </c>
      <c r="J360" s="55" t="str">
        <f>IF(F360="","",VLOOKUP(I360,'Technikai cellák'!$C$1:$D$12,2,0))</f>
        <v/>
      </c>
      <c r="K360" s="179"/>
      <c r="L360" s="67" t="str">
        <f t="shared" si="113"/>
        <v/>
      </c>
      <c r="M360" s="68">
        <f t="shared" si="114"/>
        <v>0</v>
      </c>
      <c r="N360" s="66">
        <f t="shared" si="115"/>
        <v>0</v>
      </c>
      <c r="O360" s="152"/>
      <c r="P360" s="172">
        <f t="shared" si="130"/>
        <v>0</v>
      </c>
      <c r="Q360" s="69">
        <f t="shared" si="116"/>
        <v>0</v>
      </c>
      <c r="R360" s="62">
        <f t="shared" si="117"/>
        <v>0</v>
      </c>
      <c r="S360" s="153"/>
      <c r="T360" s="118" t="str">
        <f t="shared" si="131"/>
        <v/>
      </c>
      <c r="U360" s="154"/>
      <c r="V360" s="154"/>
      <c r="W360" s="154"/>
      <c r="X360" s="154"/>
      <c r="Y360" s="154"/>
      <c r="Z360" s="154"/>
      <c r="AA360" s="154"/>
      <c r="AB360" s="154"/>
      <c r="AC360" s="154"/>
      <c r="AD360" s="154"/>
      <c r="AE360" s="154"/>
      <c r="AF360" s="154"/>
      <c r="AG360" s="63">
        <f t="shared" si="118"/>
        <v>0</v>
      </c>
      <c r="AH360" s="56">
        <f t="shared" si="119"/>
        <v>0</v>
      </c>
      <c r="AI360" s="56">
        <f t="shared" si="120"/>
        <v>0</v>
      </c>
      <c r="AJ360" s="56">
        <f t="shared" si="121"/>
        <v>0</v>
      </c>
      <c r="AK360" s="56">
        <f t="shared" si="122"/>
        <v>0</v>
      </c>
      <c r="AL360" s="56">
        <f t="shared" si="123"/>
        <v>0</v>
      </c>
      <c r="AM360" s="56">
        <f t="shared" si="124"/>
        <v>0</v>
      </c>
      <c r="AN360" s="56">
        <f t="shared" si="125"/>
        <v>0</v>
      </c>
      <c r="AO360" s="56">
        <f t="shared" si="126"/>
        <v>0</v>
      </c>
      <c r="AP360" s="56">
        <f t="shared" si="127"/>
        <v>0</v>
      </c>
      <c r="AQ360" s="56">
        <f t="shared" si="128"/>
        <v>0</v>
      </c>
      <c r="AR360" s="86">
        <f t="shared" si="129"/>
        <v>0</v>
      </c>
    </row>
    <row r="361" spans="1:44" x14ac:dyDescent="0.25">
      <c r="A361" s="178"/>
      <c r="B361" s="55" t="str">
        <f>_xlfn.IFNA(VLOOKUP(A361,'Ajánlatkérő(k) adatai'!$B$4:$C$205,2,0),"")</f>
        <v/>
      </c>
      <c r="C361" s="178"/>
      <c r="D361" s="55" t="str">
        <f>_xlfn.IFNA(VLOOKUP(C361,'Számlafizető(k) adatai'!$C$4:$D$203,2,0),"")</f>
        <v/>
      </c>
      <c r="E361" s="55" t="str">
        <f>_xlfn.IFNA(VLOOKUP(C361,'Számlafizető(k) adatai'!$C$4:$M$203,11,0),"")</f>
        <v/>
      </c>
      <c r="F361" s="178"/>
      <c r="G361" s="178"/>
      <c r="H361" s="178"/>
      <c r="I361" s="55" t="str">
        <f>IF(F361="","",VLOOKUP(LEFT(F361,5),'Technikai cellák'!B:C,2,0))</f>
        <v/>
      </c>
      <c r="J361" s="55" t="str">
        <f>IF(F361="","",VLOOKUP(I361,'Technikai cellák'!$C$1:$D$12,2,0))</f>
        <v/>
      </c>
      <c r="K361" s="179"/>
      <c r="L361" s="67" t="str">
        <f t="shared" si="113"/>
        <v/>
      </c>
      <c r="M361" s="68">
        <f t="shared" si="114"/>
        <v>0</v>
      </c>
      <c r="N361" s="66">
        <f t="shared" si="115"/>
        <v>0</v>
      </c>
      <c r="O361" s="152"/>
      <c r="P361" s="172">
        <f t="shared" si="130"/>
        <v>0</v>
      </c>
      <c r="Q361" s="69">
        <f t="shared" si="116"/>
        <v>0</v>
      </c>
      <c r="R361" s="62">
        <f t="shared" si="117"/>
        <v>0</v>
      </c>
      <c r="S361" s="153"/>
      <c r="T361" s="118" t="str">
        <f t="shared" si="131"/>
        <v/>
      </c>
      <c r="U361" s="154"/>
      <c r="V361" s="154"/>
      <c r="W361" s="154"/>
      <c r="X361" s="154"/>
      <c r="Y361" s="154"/>
      <c r="Z361" s="154"/>
      <c r="AA361" s="154"/>
      <c r="AB361" s="154"/>
      <c r="AC361" s="154"/>
      <c r="AD361" s="154"/>
      <c r="AE361" s="154"/>
      <c r="AF361" s="154"/>
      <c r="AG361" s="63">
        <f t="shared" si="118"/>
        <v>0</v>
      </c>
      <c r="AH361" s="56">
        <f t="shared" si="119"/>
        <v>0</v>
      </c>
      <c r="AI361" s="56">
        <f t="shared" si="120"/>
        <v>0</v>
      </c>
      <c r="AJ361" s="56">
        <f t="shared" si="121"/>
        <v>0</v>
      </c>
      <c r="AK361" s="56">
        <f t="shared" si="122"/>
        <v>0</v>
      </c>
      <c r="AL361" s="56">
        <f t="shared" si="123"/>
        <v>0</v>
      </c>
      <c r="AM361" s="56">
        <f t="shared" si="124"/>
        <v>0</v>
      </c>
      <c r="AN361" s="56">
        <f t="shared" si="125"/>
        <v>0</v>
      </c>
      <c r="AO361" s="56">
        <f t="shared" si="126"/>
        <v>0</v>
      </c>
      <c r="AP361" s="56">
        <f t="shared" si="127"/>
        <v>0</v>
      </c>
      <c r="AQ361" s="56">
        <f t="shared" si="128"/>
        <v>0</v>
      </c>
      <c r="AR361" s="86">
        <f t="shared" si="129"/>
        <v>0</v>
      </c>
    </row>
    <row r="362" spans="1:44" x14ac:dyDescent="0.25">
      <c r="A362" s="178"/>
      <c r="B362" s="55" t="str">
        <f>_xlfn.IFNA(VLOOKUP(A362,'Ajánlatkérő(k) adatai'!$B$4:$C$205,2,0),"")</f>
        <v/>
      </c>
      <c r="C362" s="178"/>
      <c r="D362" s="55" t="str">
        <f>_xlfn.IFNA(VLOOKUP(C362,'Számlafizető(k) adatai'!$C$4:$D$203,2,0),"")</f>
        <v/>
      </c>
      <c r="E362" s="55" t="str">
        <f>_xlfn.IFNA(VLOOKUP(C362,'Számlafizető(k) adatai'!$C$4:$M$203,11,0),"")</f>
        <v/>
      </c>
      <c r="F362" s="178"/>
      <c r="G362" s="178"/>
      <c r="H362" s="178"/>
      <c r="I362" s="55" t="str">
        <f>IF(F362="","",VLOOKUP(LEFT(F362,5),'Technikai cellák'!B:C,2,0))</f>
        <v/>
      </c>
      <c r="J362" s="55" t="str">
        <f>IF(F362="","",VLOOKUP(I362,'Technikai cellák'!$C$1:$D$12,2,0))</f>
        <v/>
      </c>
      <c r="K362" s="179"/>
      <c r="L362" s="67" t="str">
        <f t="shared" si="113"/>
        <v/>
      </c>
      <c r="M362" s="68">
        <f t="shared" si="114"/>
        <v>0</v>
      </c>
      <c r="N362" s="66">
        <f t="shared" si="115"/>
        <v>0</v>
      </c>
      <c r="O362" s="152"/>
      <c r="P362" s="172">
        <f t="shared" si="130"/>
        <v>0</v>
      </c>
      <c r="Q362" s="69">
        <f t="shared" si="116"/>
        <v>0</v>
      </c>
      <c r="R362" s="62">
        <f t="shared" si="117"/>
        <v>0</v>
      </c>
      <c r="S362" s="153"/>
      <c r="T362" s="118" t="str">
        <f t="shared" si="131"/>
        <v/>
      </c>
      <c r="U362" s="154"/>
      <c r="V362" s="154"/>
      <c r="W362" s="154"/>
      <c r="X362" s="154"/>
      <c r="Y362" s="154"/>
      <c r="Z362" s="154"/>
      <c r="AA362" s="154"/>
      <c r="AB362" s="154"/>
      <c r="AC362" s="154"/>
      <c r="AD362" s="154"/>
      <c r="AE362" s="154"/>
      <c r="AF362" s="154"/>
      <c r="AG362" s="63">
        <f t="shared" si="118"/>
        <v>0</v>
      </c>
      <c r="AH362" s="56">
        <f t="shared" si="119"/>
        <v>0</v>
      </c>
      <c r="AI362" s="56">
        <f t="shared" si="120"/>
        <v>0</v>
      </c>
      <c r="AJ362" s="56">
        <f t="shared" si="121"/>
        <v>0</v>
      </c>
      <c r="AK362" s="56">
        <f t="shared" si="122"/>
        <v>0</v>
      </c>
      <c r="AL362" s="56">
        <f t="shared" si="123"/>
        <v>0</v>
      </c>
      <c r="AM362" s="56">
        <f t="shared" si="124"/>
        <v>0</v>
      </c>
      <c r="AN362" s="56">
        <f t="shared" si="125"/>
        <v>0</v>
      </c>
      <c r="AO362" s="56">
        <f t="shared" si="126"/>
        <v>0</v>
      </c>
      <c r="AP362" s="56">
        <f t="shared" si="127"/>
        <v>0</v>
      </c>
      <c r="AQ362" s="56">
        <f t="shared" si="128"/>
        <v>0</v>
      </c>
      <c r="AR362" s="86">
        <f t="shared" si="129"/>
        <v>0</v>
      </c>
    </row>
    <row r="363" spans="1:44" x14ac:dyDescent="0.25">
      <c r="A363" s="178"/>
      <c r="B363" s="55" t="str">
        <f>_xlfn.IFNA(VLOOKUP(A363,'Ajánlatkérő(k) adatai'!$B$4:$C$205,2,0),"")</f>
        <v/>
      </c>
      <c r="C363" s="178"/>
      <c r="D363" s="55" t="str">
        <f>_xlfn.IFNA(VLOOKUP(C363,'Számlafizető(k) adatai'!$C$4:$D$203,2,0),"")</f>
        <v/>
      </c>
      <c r="E363" s="55" t="str">
        <f>_xlfn.IFNA(VLOOKUP(C363,'Számlafizető(k) adatai'!$C$4:$M$203,11,0),"")</f>
        <v/>
      </c>
      <c r="F363" s="178"/>
      <c r="G363" s="178"/>
      <c r="H363" s="178"/>
      <c r="I363" s="55" t="str">
        <f>IF(F363="","",VLOOKUP(LEFT(F363,5),'Technikai cellák'!B:C,2,0))</f>
        <v/>
      </c>
      <c r="J363" s="55" t="str">
        <f>IF(F363="","",VLOOKUP(I363,'Technikai cellák'!$C$1:$D$12,2,0))</f>
        <v/>
      </c>
      <c r="K363" s="179"/>
      <c r="L363" s="67" t="str">
        <f t="shared" si="113"/>
        <v/>
      </c>
      <c r="M363" s="68">
        <f t="shared" si="114"/>
        <v>0</v>
      </c>
      <c r="N363" s="66">
        <f t="shared" si="115"/>
        <v>0</v>
      </c>
      <c r="O363" s="152"/>
      <c r="P363" s="172">
        <f t="shared" si="130"/>
        <v>0</v>
      </c>
      <c r="Q363" s="69">
        <f t="shared" si="116"/>
        <v>0</v>
      </c>
      <c r="R363" s="62">
        <f t="shared" si="117"/>
        <v>0</v>
      </c>
      <c r="S363" s="153"/>
      <c r="T363" s="118" t="str">
        <f t="shared" si="131"/>
        <v/>
      </c>
      <c r="U363" s="154"/>
      <c r="V363" s="154"/>
      <c r="W363" s="154"/>
      <c r="X363" s="154"/>
      <c r="Y363" s="154"/>
      <c r="Z363" s="154"/>
      <c r="AA363" s="154"/>
      <c r="AB363" s="154"/>
      <c r="AC363" s="154"/>
      <c r="AD363" s="154"/>
      <c r="AE363" s="154"/>
      <c r="AF363" s="154"/>
      <c r="AG363" s="63">
        <f t="shared" si="118"/>
        <v>0</v>
      </c>
      <c r="AH363" s="56">
        <f t="shared" si="119"/>
        <v>0</v>
      </c>
      <c r="AI363" s="56">
        <f t="shared" si="120"/>
        <v>0</v>
      </c>
      <c r="AJ363" s="56">
        <f t="shared" si="121"/>
        <v>0</v>
      </c>
      <c r="AK363" s="56">
        <f t="shared" si="122"/>
        <v>0</v>
      </c>
      <c r="AL363" s="56">
        <f t="shared" si="123"/>
        <v>0</v>
      </c>
      <c r="AM363" s="56">
        <f t="shared" si="124"/>
        <v>0</v>
      </c>
      <c r="AN363" s="56">
        <f t="shared" si="125"/>
        <v>0</v>
      </c>
      <c r="AO363" s="56">
        <f t="shared" si="126"/>
        <v>0</v>
      </c>
      <c r="AP363" s="56">
        <f t="shared" si="127"/>
        <v>0</v>
      </c>
      <c r="AQ363" s="56">
        <f t="shared" si="128"/>
        <v>0</v>
      </c>
      <c r="AR363" s="86">
        <f t="shared" si="129"/>
        <v>0</v>
      </c>
    </row>
    <row r="364" spans="1:44" x14ac:dyDescent="0.25">
      <c r="A364" s="178"/>
      <c r="B364" s="55" t="str">
        <f>_xlfn.IFNA(VLOOKUP(A364,'Ajánlatkérő(k) adatai'!$B$4:$C$205,2,0),"")</f>
        <v/>
      </c>
      <c r="C364" s="178"/>
      <c r="D364" s="55" t="str">
        <f>_xlfn.IFNA(VLOOKUP(C364,'Számlafizető(k) adatai'!$C$4:$D$203,2,0),"")</f>
        <v/>
      </c>
      <c r="E364" s="55" t="str">
        <f>_xlfn.IFNA(VLOOKUP(C364,'Számlafizető(k) adatai'!$C$4:$M$203,11,0),"")</f>
        <v/>
      </c>
      <c r="F364" s="178"/>
      <c r="G364" s="178"/>
      <c r="H364" s="178"/>
      <c r="I364" s="55" t="str">
        <f>IF(F364="","",VLOOKUP(LEFT(F364,5),'Technikai cellák'!B:C,2,0))</f>
        <v/>
      </c>
      <c r="J364" s="55" t="str">
        <f>IF(F364="","",VLOOKUP(I364,'Technikai cellák'!$C$1:$D$12,2,0))</f>
        <v/>
      </c>
      <c r="K364" s="179"/>
      <c r="L364" s="67" t="str">
        <f t="shared" si="113"/>
        <v/>
      </c>
      <c r="M364" s="68">
        <f t="shared" si="114"/>
        <v>0</v>
      </c>
      <c r="N364" s="66">
        <f t="shared" si="115"/>
        <v>0</v>
      </c>
      <c r="O364" s="152"/>
      <c r="P364" s="172">
        <f t="shared" si="130"/>
        <v>0</v>
      </c>
      <c r="Q364" s="69">
        <f t="shared" si="116"/>
        <v>0</v>
      </c>
      <c r="R364" s="62">
        <f t="shared" si="117"/>
        <v>0</v>
      </c>
      <c r="S364" s="153"/>
      <c r="T364" s="118" t="str">
        <f t="shared" si="131"/>
        <v/>
      </c>
      <c r="U364" s="154"/>
      <c r="V364" s="154"/>
      <c r="W364" s="154"/>
      <c r="X364" s="154"/>
      <c r="Y364" s="154"/>
      <c r="Z364" s="154"/>
      <c r="AA364" s="154"/>
      <c r="AB364" s="154"/>
      <c r="AC364" s="154"/>
      <c r="AD364" s="154"/>
      <c r="AE364" s="154"/>
      <c r="AF364" s="154"/>
      <c r="AG364" s="63">
        <f t="shared" si="118"/>
        <v>0</v>
      </c>
      <c r="AH364" s="56">
        <f t="shared" si="119"/>
        <v>0</v>
      </c>
      <c r="AI364" s="56">
        <f t="shared" si="120"/>
        <v>0</v>
      </c>
      <c r="AJ364" s="56">
        <f t="shared" si="121"/>
        <v>0</v>
      </c>
      <c r="AK364" s="56">
        <f t="shared" si="122"/>
        <v>0</v>
      </c>
      <c r="AL364" s="56">
        <f t="shared" si="123"/>
        <v>0</v>
      </c>
      <c r="AM364" s="56">
        <f t="shared" si="124"/>
        <v>0</v>
      </c>
      <c r="AN364" s="56">
        <f t="shared" si="125"/>
        <v>0</v>
      </c>
      <c r="AO364" s="56">
        <f t="shared" si="126"/>
        <v>0</v>
      </c>
      <c r="AP364" s="56">
        <f t="shared" si="127"/>
        <v>0</v>
      </c>
      <c r="AQ364" s="56">
        <f t="shared" si="128"/>
        <v>0</v>
      </c>
      <c r="AR364" s="86">
        <f t="shared" si="129"/>
        <v>0</v>
      </c>
    </row>
    <row r="365" spans="1:44" x14ac:dyDescent="0.25">
      <c r="A365" s="178"/>
      <c r="B365" s="55" t="str">
        <f>_xlfn.IFNA(VLOOKUP(A365,'Ajánlatkérő(k) adatai'!$B$4:$C$205,2,0),"")</f>
        <v/>
      </c>
      <c r="C365" s="178"/>
      <c r="D365" s="55" t="str">
        <f>_xlfn.IFNA(VLOOKUP(C365,'Számlafizető(k) adatai'!$C$4:$D$203,2,0),"")</f>
        <v/>
      </c>
      <c r="E365" s="55" t="str">
        <f>_xlfn.IFNA(VLOOKUP(C365,'Számlafizető(k) adatai'!$C$4:$M$203,11,0),"")</f>
        <v/>
      </c>
      <c r="F365" s="178"/>
      <c r="G365" s="178"/>
      <c r="H365" s="178"/>
      <c r="I365" s="55" t="str">
        <f>IF(F365="","",VLOOKUP(LEFT(F365,5),'Technikai cellák'!B:C,2,0))</f>
        <v/>
      </c>
      <c r="J365" s="55" t="str">
        <f>IF(F365="","",VLOOKUP(I365,'Technikai cellák'!$C$1:$D$12,2,0))</f>
        <v/>
      </c>
      <c r="K365" s="179"/>
      <c r="L365" s="67" t="str">
        <f t="shared" si="113"/>
        <v/>
      </c>
      <c r="M365" s="68">
        <f t="shared" si="114"/>
        <v>0</v>
      </c>
      <c r="N365" s="66">
        <f t="shared" si="115"/>
        <v>0</v>
      </c>
      <c r="O365" s="152"/>
      <c r="P365" s="172">
        <f t="shared" si="130"/>
        <v>0</v>
      </c>
      <c r="Q365" s="69">
        <f t="shared" si="116"/>
        <v>0</v>
      </c>
      <c r="R365" s="62">
        <f t="shared" si="117"/>
        <v>0</v>
      </c>
      <c r="S365" s="153"/>
      <c r="T365" s="118" t="str">
        <f t="shared" si="131"/>
        <v/>
      </c>
      <c r="U365" s="154"/>
      <c r="V365" s="154"/>
      <c r="W365" s="154"/>
      <c r="X365" s="154"/>
      <c r="Y365" s="154"/>
      <c r="Z365" s="154"/>
      <c r="AA365" s="154"/>
      <c r="AB365" s="154"/>
      <c r="AC365" s="154"/>
      <c r="AD365" s="154"/>
      <c r="AE365" s="154"/>
      <c r="AF365" s="154"/>
      <c r="AG365" s="63">
        <f t="shared" si="118"/>
        <v>0</v>
      </c>
      <c r="AH365" s="56">
        <f t="shared" si="119"/>
        <v>0</v>
      </c>
      <c r="AI365" s="56">
        <f t="shared" si="120"/>
        <v>0</v>
      </c>
      <c r="AJ365" s="56">
        <f t="shared" si="121"/>
        <v>0</v>
      </c>
      <c r="AK365" s="56">
        <f t="shared" si="122"/>
        <v>0</v>
      </c>
      <c r="AL365" s="56">
        <f t="shared" si="123"/>
        <v>0</v>
      </c>
      <c r="AM365" s="56">
        <f t="shared" si="124"/>
        <v>0</v>
      </c>
      <c r="AN365" s="56">
        <f t="shared" si="125"/>
        <v>0</v>
      </c>
      <c r="AO365" s="56">
        <f t="shared" si="126"/>
        <v>0</v>
      </c>
      <c r="AP365" s="56">
        <f t="shared" si="127"/>
        <v>0</v>
      </c>
      <c r="AQ365" s="56">
        <f t="shared" si="128"/>
        <v>0</v>
      </c>
      <c r="AR365" s="86">
        <f t="shared" si="129"/>
        <v>0</v>
      </c>
    </row>
    <row r="366" spans="1:44" x14ac:dyDescent="0.25">
      <c r="A366" s="178"/>
      <c r="B366" s="55" t="str">
        <f>_xlfn.IFNA(VLOOKUP(A366,'Ajánlatkérő(k) adatai'!$B$4:$C$205,2,0),"")</f>
        <v/>
      </c>
      <c r="C366" s="178"/>
      <c r="D366" s="55" t="str">
        <f>_xlfn.IFNA(VLOOKUP(C366,'Számlafizető(k) adatai'!$C$4:$D$203,2,0),"")</f>
        <v/>
      </c>
      <c r="E366" s="55" t="str">
        <f>_xlfn.IFNA(VLOOKUP(C366,'Számlafizető(k) adatai'!$C$4:$M$203,11,0),"")</f>
        <v/>
      </c>
      <c r="F366" s="178"/>
      <c r="G366" s="178"/>
      <c r="H366" s="178"/>
      <c r="I366" s="55" t="str">
        <f>IF(F366="","",VLOOKUP(LEFT(F366,5),'Technikai cellák'!B:C,2,0))</f>
        <v/>
      </c>
      <c r="J366" s="55" t="str">
        <f>IF(F366="","",VLOOKUP(I366,'Technikai cellák'!$C$1:$D$12,2,0))</f>
        <v/>
      </c>
      <c r="K366" s="179"/>
      <c r="L366" s="67" t="str">
        <f t="shared" si="113"/>
        <v/>
      </c>
      <c r="M366" s="68">
        <f t="shared" si="114"/>
        <v>0</v>
      </c>
      <c r="N366" s="66">
        <f t="shared" si="115"/>
        <v>0</v>
      </c>
      <c r="O366" s="152"/>
      <c r="P366" s="172">
        <f t="shared" si="130"/>
        <v>0</v>
      </c>
      <c r="Q366" s="69">
        <f t="shared" si="116"/>
        <v>0</v>
      </c>
      <c r="R366" s="62">
        <f t="shared" si="117"/>
        <v>0</v>
      </c>
      <c r="S366" s="153"/>
      <c r="T366" s="118" t="str">
        <f t="shared" si="131"/>
        <v/>
      </c>
      <c r="U366" s="154"/>
      <c r="V366" s="154"/>
      <c r="W366" s="154"/>
      <c r="X366" s="154"/>
      <c r="Y366" s="154"/>
      <c r="Z366" s="154"/>
      <c r="AA366" s="154"/>
      <c r="AB366" s="154"/>
      <c r="AC366" s="154"/>
      <c r="AD366" s="154"/>
      <c r="AE366" s="154"/>
      <c r="AF366" s="154"/>
      <c r="AG366" s="63">
        <f t="shared" si="118"/>
        <v>0</v>
      </c>
      <c r="AH366" s="56">
        <f t="shared" si="119"/>
        <v>0</v>
      </c>
      <c r="AI366" s="56">
        <f t="shared" si="120"/>
        <v>0</v>
      </c>
      <c r="AJ366" s="56">
        <f t="shared" si="121"/>
        <v>0</v>
      </c>
      <c r="AK366" s="56">
        <f t="shared" si="122"/>
        <v>0</v>
      </c>
      <c r="AL366" s="56">
        <f t="shared" si="123"/>
        <v>0</v>
      </c>
      <c r="AM366" s="56">
        <f t="shared" si="124"/>
        <v>0</v>
      </c>
      <c r="AN366" s="56">
        <f t="shared" si="125"/>
        <v>0</v>
      </c>
      <c r="AO366" s="56">
        <f t="shared" si="126"/>
        <v>0</v>
      </c>
      <c r="AP366" s="56">
        <f t="shared" si="127"/>
        <v>0</v>
      </c>
      <c r="AQ366" s="56">
        <f t="shared" si="128"/>
        <v>0</v>
      </c>
      <c r="AR366" s="86">
        <f t="shared" si="129"/>
        <v>0</v>
      </c>
    </row>
    <row r="367" spans="1:44" x14ac:dyDescent="0.25">
      <c r="A367" s="178"/>
      <c r="B367" s="55" t="str">
        <f>_xlfn.IFNA(VLOOKUP(A367,'Ajánlatkérő(k) adatai'!$B$4:$C$205,2,0),"")</f>
        <v/>
      </c>
      <c r="C367" s="178"/>
      <c r="D367" s="55" t="str">
        <f>_xlfn.IFNA(VLOOKUP(C367,'Számlafizető(k) adatai'!$C$4:$D$203,2,0),"")</f>
        <v/>
      </c>
      <c r="E367" s="55" t="str">
        <f>_xlfn.IFNA(VLOOKUP(C367,'Számlafizető(k) adatai'!$C$4:$M$203,11,0),"")</f>
        <v/>
      </c>
      <c r="F367" s="178"/>
      <c r="G367" s="178"/>
      <c r="H367" s="178"/>
      <c r="I367" s="55" t="str">
        <f>IF(F367="","",VLOOKUP(LEFT(F367,5),'Technikai cellák'!B:C,2,0))</f>
        <v/>
      </c>
      <c r="J367" s="55" t="str">
        <f>IF(F367="","",VLOOKUP(I367,'Technikai cellák'!$C$1:$D$12,2,0))</f>
        <v/>
      </c>
      <c r="K367" s="179"/>
      <c r="L367" s="67" t="str">
        <f t="shared" si="113"/>
        <v/>
      </c>
      <c r="M367" s="68">
        <f t="shared" si="114"/>
        <v>0</v>
      </c>
      <c r="N367" s="66">
        <f t="shared" si="115"/>
        <v>0</v>
      </c>
      <c r="O367" s="152"/>
      <c r="P367" s="172">
        <f t="shared" si="130"/>
        <v>0</v>
      </c>
      <c r="Q367" s="69">
        <f t="shared" si="116"/>
        <v>0</v>
      </c>
      <c r="R367" s="62">
        <f t="shared" si="117"/>
        <v>0</v>
      </c>
      <c r="S367" s="153"/>
      <c r="T367" s="118" t="str">
        <f t="shared" si="131"/>
        <v/>
      </c>
      <c r="U367" s="154"/>
      <c r="V367" s="154"/>
      <c r="W367" s="154"/>
      <c r="X367" s="154"/>
      <c r="Y367" s="154"/>
      <c r="Z367" s="154"/>
      <c r="AA367" s="154"/>
      <c r="AB367" s="154"/>
      <c r="AC367" s="154"/>
      <c r="AD367" s="154"/>
      <c r="AE367" s="154"/>
      <c r="AF367" s="154"/>
      <c r="AG367" s="63">
        <f t="shared" si="118"/>
        <v>0</v>
      </c>
      <c r="AH367" s="56">
        <f t="shared" si="119"/>
        <v>0</v>
      </c>
      <c r="AI367" s="56">
        <f t="shared" si="120"/>
        <v>0</v>
      </c>
      <c r="AJ367" s="56">
        <f t="shared" si="121"/>
        <v>0</v>
      </c>
      <c r="AK367" s="56">
        <f t="shared" si="122"/>
        <v>0</v>
      </c>
      <c r="AL367" s="56">
        <f t="shared" si="123"/>
        <v>0</v>
      </c>
      <c r="AM367" s="56">
        <f t="shared" si="124"/>
        <v>0</v>
      </c>
      <c r="AN367" s="56">
        <f t="shared" si="125"/>
        <v>0</v>
      </c>
      <c r="AO367" s="56">
        <f t="shared" si="126"/>
        <v>0</v>
      </c>
      <c r="AP367" s="56">
        <f t="shared" si="127"/>
        <v>0</v>
      </c>
      <c r="AQ367" s="56">
        <f t="shared" si="128"/>
        <v>0</v>
      </c>
      <c r="AR367" s="86">
        <f t="shared" si="129"/>
        <v>0</v>
      </c>
    </row>
    <row r="368" spans="1:44" x14ac:dyDescent="0.25">
      <c r="A368" s="178"/>
      <c r="B368" s="55" t="str">
        <f>_xlfn.IFNA(VLOOKUP(A368,'Ajánlatkérő(k) adatai'!$B$4:$C$205,2,0),"")</f>
        <v/>
      </c>
      <c r="C368" s="178"/>
      <c r="D368" s="55" t="str">
        <f>_xlfn.IFNA(VLOOKUP(C368,'Számlafizető(k) adatai'!$C$4:$D$203,2,0),"")</f>
        <v/>
      </c>
      <c r="E368" s="55" t="str">
        <f>_xlfn.IFNA(VLOOKUP(C368,'Számlafizető(k) adatai'!$C$4:$M$203,11,0),"")</f>
        <v/>
      </c>
      <c r="F368" s="178"/>
      <c r="G368" s="178"/>
      <c r="H368" s="178"/>
      <c r="I368" s="55" t="str">
        <f>IF(F368="","",VLOOKUP(LEFT(F368,5),'Technikai cellák'!B:C,2,0))</f>
        <v/>
      </c>
      <c r="J368" s="55" t="str">
        <f>IF(F368="","",VLOOKUP(I368,'Technikai cellák'!$C$1:$D$12,2,0))</f>
        <v/>
      </c>
      <c r="K368" s="179"/>
      <c r="L368" s="67" t="str">
        <f t="shared" si="113"/>
        <v/>
      </c>
      <c r="M368" s="68">
        <f t="shared" si="114"/>
        <v>0</v>
      </c>
      <c r="N368" s="66">
        <f t="shared" si="115"/>
        <v>0</v>
      </c>
      <c r="O368" s="152"/>
      <c r="P368" s="172">
        <f t="shared" si="130"/>
        <v>0</v>
      </c>
      <c r="Q368" s="69">
        <f t="shared" si="116"/>
        <v>0</v>
      </c>
      <c r="R368" s="62">
        <f t="shared" si="117"/>
        <v>0</v>
      </c>
      <c r="S368" s="153"/>
      <c r="T368" s="118" t="str">
        <f t="shared" si="131"/>
        <v/>
      </c>
      <c r="U368" s="154"/>
      <c r="V368" s="154"/>
      <c r="W368" s="154"/>
      <c r="X368" s="154"/>
      <c r="Y368" s="154"/>
      <c r="Z368" s="154"/>
      <c r="AA368" s="154"/>
      <c r="AB368" s="154"/>
      <c r="AC368" s="154"/>
      <c r="AD368" s="154"/>
      <c r="AE368" s="154"/>
      <c r="AF368" s="154"/>
      <c r="AG368" s="63">
        <f t="shared" si="118"/>
        <v>0</v>
      </c>
      <c r="AH368" s="56">
        <f t="shared" si="119"/>
        <v>0</v>
      </c>
      <c r="AI368" s="56">
        <f t="shared" si="120"/>
        <v>0</v>
      </c>
      <c r="AJ368" s="56">
        <f t="shared" si="121"/>
        <v>0</v>
      </c>
      <c r="AK368" s="56">
        <f t="shared" si="122"/>
        <v>0</v>
      </c>
      <c r="AL368" s="56">
        <f t="shared" si="123"/>
        <v>0</v>
      </c>
      <c r="AM368" s="56">
        <f t="shared" si="124"/>
        <v>0</v>
      </c>
      <c r="AN368" s="56">
        <f t="shared" si="125"/>
        <v>0</v>
      </c>
      <c r="AO368" s="56">
        <f t="shared" si="126"/>
        <v>0</v>
      </c>
      <c r="AP368" s="56">
        <f t="shared" si="127"/>
        <v>0</v>
      </c>
      <c r="AQ368" s="56">
        <f t="shared" si="128"/>
        <v>0</v>
      </c>
      <c r="AR368" s="86">
        <f t="shared" si="129"/>
        <v>0</v>
      </c>
    </row>
    <row r="369" spans="1:44" x14ac:dyDescent="0.25">
      <c r="A369" s="178"/>
      <c r="B369" s="55" t="str">
        <f>_xlfn.IFNA(VLOOKUP(A369,'Ajánlatkérő(k) adatai'!$B$4:$C$205,2,0),"")</f>
        <v/>
      </c>
      <c r="C369" s="178"/>
      <c r="D369" s="55" t="str">
        <f>_xlfn.IFNA(VLOOKUP(C369,'Számlafizető(k) adatai'!$C$4:$D$203,2,0),"")</f>
        <v/>
      </c>
      <c r="E369" s="55" t="str">
        <f>_xlfn.IFNA(VLOOKUP(C369,'Számlafizető(k) adatai'!$C$4:$M$203,11,0),"")</f>
        <v/>
      </c>
      <c r="F369" s="178"/>
      <c r="G369" s="178"/>
      <c r="H369" s="178"/>
      <c r="I369" s="55" t="str">
        <f>IF(F369="","",VLOOKUP(LEFT(F369,5),'Technikai cellák'!B:C,2,0))</f>
        <v/>
      </c>
      <c r="J369" s="55" t="str">
        <f>IF(F369="","",VLOOKUP(I369,'Technikai cellák'!$C$1:$D$12,2,0))</f>
        <v/>
      </c>
      <c r="K369" s="179"/>
      <c r="L369" s="67" t="str">
        <f t="shared" si="113"/>
        <v/>
      </c>
      <c r="M369" s="68">
        <f t="shared" si="114"/>
        <v>0</v>
      </c>
      <c r="N369" s="66">
        <f t="shared" si="115"/>
        <v>0</v>
      </c>
      <c r="O369" s="152"/>
      <c r="P369" s="172">
        <f t="shared" si="130"/>
        <v>0</v>
      </c>
      <c r="Q369" s="69">
        <f t="shared" si="116"/>
        <v>0</v>
      </c>
      <c r="R369" s="62">
        <f t="shared" si="117"/>
        <v>0</v>
      </c>
      <c r="S369" s="153"/>
      <c r="T369" s="118" t="str">
        <f t="shared" si="131"/>
        <v/>
      </c>
      <c r="U369" s="154"/>
      <c r="V369" s="154"/>
      <c r="W369" s="154"/>
      <c r="X369" s="154"/>
      <c r="Y369" s="154"/>
      <c r="Z369" s="154"/>
      <c r="AA369" s="154"/>
      <c r="AB369" s="154"/>
      <c r="AC369" s="154"/>
      <c r="AD369" s="154"/>
      <c r="AE369" s="154"/>
      <c r="AF369" s="154"/>
      <c r="AG369" s="63">
        <f t="shared" si="118"/>
        <v>0</v>
      </c>
      <c r="AH369" s="56">
        <f t="shared" si="119"/>
        <v>0</v>
      </c>
      <c r="AI369" s="56">
        <f t="shared" si="120"/>
        <v>0</v>
      </c>
      <c r="AJ369" s="56">
        <f t="shared" si="121"/>
        <v>0</v>
      </c>
      <c r="AK369" s="56">
        <f t="shared" si="122"/>
        <v>0</v>
      </c>
      <c r="AL369" s="56">
        <f t="shared" si="123"/>
        <v>0</v>
      </c>
      <c r="AM369" s="56">
        <f t="shared" si="124"/>
        <v>0</v>
      </c>
      <c r="AN369" s="56">
        <f t="shared" si="125"/>
        <v>0</v>
      </c>
      <c r="AO369" s="56">
        <f t="shared" si="126"/>
        <v>0</v>
      </c>
      <c r="AP369" s="56">
        <f t="shared" si="127"/>
        <v>0</v>
      </c>
      <c r="AQ369" s="56">
        <f t="shared" si="128"/>
        <v>0</v>
      </c>
      <c r="AR369" s="86">
        <f t="shared" si="129"/>
        <v>0</v>
      </c>
    </row>
    <row r="370" spans="1:44" x14ac:dyDescent="0.25">
      <c r="A370" s="178"/>
      <c r="B370" s="55" t="str">
        <f>_xlfn.IFNA(VLOOKUP(A370,'Ajánlatkérő(k) adatai'!$B$4:$C$205,2,0),"")</f>
        <v/>
      </c>
      <c r="C370" s="178"/>
      <c r="D370" s="55" t="str">
        <f>_xlfn.IFNA(VLOOKUP(C370,'Számlafizető(k) adatai'!$C$4:$D$203,2,0),"")</f>
        <v/>
      </c>
      <c r="E370" s="55" t="str">
        <f>_xlfn.IFNA(VLOOKUP(C370,'Számlafizető(k) adatai'!$C$4:$M$203,11,0),"")</f>
        <v/>
      </c>
      <c r="F370" s="178"/>
      <c r="G370" s="178"/>
      <c r="H370" s="178"/>
      <c r="I370" s="55" t="str">
        <f>IF(F370="","",VLOOKUP(LEFT(F370,5),'Technikai cellák'!B:C,2,0))</f>
        <v/>
      </c>
      <c r="J370" s="55" t="str">
        <f>IF(F370="","",VLOOKUP(I370,'Technikai cellák'!$C$1:$D$12,2,0))</f>
        <v/>
      </c>
      <c r="K370" s="179"/>
      <c r="L370" s="67" t="str">
        <f t="shared" si="113"/>
        <v/>
      </c>
      <c r="M370" s="68">
        <f t="shared" si="114"/>
        <v>0</v>
      </c>
      <c r="N370" s="66">
        <f t="shared" si="115"/>
        <v>0</v>
      </c>
      <c r="O370" s="152"/>
      <c r="P370" s="172">
        <f t="shared" si="130"/>
        <v>0</v>
      </c>
      <c r="Q370" s="69">
        <f t="shared" si="116"/>
        <v>0</v>
      </c>
      <c r="R370" s="62">
        <f t="shared" si="117"/>
        <v>0</v>
      </c>
      <c r="S370" s="153"/>
      <c r="T370" s="118" t="str">
        <f t="shared" si="131"/>
        <v/>
      </c>
      <c r="U370" s="154"/>
      <c r="V370" s="154"/>
      <c r="W370" s="154"/>
      <c r="X370" s="154"/>
      <c r="Y370" s="154"/>
      <c r="Z370" s="154"/>
      <c r="AA370" s="154"/>
      <c r="AB370" s="154"/>
      <c r="AC370" s="154"/>
      <c r="AD370" s="154"/>
      <c r="AE370" s="154"/>
      <c r="AF370" s="154"/>
      <c r="AG370" s="63">
        <f t="shared" si="118"/>
        <v>0</v>
      </c>
      <c r="AH370" s="56">
        <f t="shared" si="119"/>
        <v>0</v>
      </c>
      <c r="AI370" s="56">
        <f t="shared" si="120"/>
        <v>0</v>
      </c>
      <c r="AJ370" s="56">
        <f t="shared" si="121"/>
        <v>0</v>
      </c>
      <c r="AK370" s="56">
        <f t="shared" si="122"/>
        <v>0</v>
      </c>
      <c r="AL370" s="56">
        <f t="shared" si="123"/>
        <v>0</v>
      </c>
      <c r="AM370" s="56">
        <f t="shared" si="124"/>
        <v>0</v>
      </c>
      <c r="AN370" s="56">
        <f t="shared" si="125"/>
        <v>0</v>
      </c>
      <c r="AO370" s="56">
        <f t="shared" si="126"/>
        <v>0</v>
      </c>
      <c r="AP370" s="56">
        <f t="shared" si="127"/>
        <v>0</v>
      </c>
      <c r="AQ370" s="56">
        <f t="shared" si="128"/>
        <v>0</v>
      </c>
      <c r="AR370" s="86">
        <f t="shared" si="129"/>
        <v>0</v>
      </c>
    </row>
    <row r="371" spans="1:44" x14ac:dyDescent="0.25">
      <c r="A371" s="178"/>
      <c r="B371" s="55" t="str">
        <f>_xlfn.IFNA(VLOOKUP(A371,'Ajánlatkérő(k) adatai'!$B$4:$C$205,2,0),"")</f>
        <v/>
      </c>
      <c r="C371" s="178"/>
      <c r="D371" s="55" t="str">
        <f>_xlfn.IFNA(VLOOKUP(C371,'Számlafizető(k) adatai'!$C$4:$D$203,2,0),"")</f>
        <v/>
      </c>
      <c r="E371" s="55" t="str">
        <f>_xlfn.IFNA(VLOOKUP(C371,'Számlafizető(k) adatai'!$C$4:$M$203,11,0),"")</f>
        <v/>
      </c>
      <c r="F371" s="178"/>
      <c r="G371" s="178"/>
      <c r="H371" s="178"/>
      <c r="I371" s="55" t="str">
        <f>IF(F371="","",VLOOKUP(LEFT(F371,5),'Technikai cellák'!B:C,2,0))</f>
        <v/>
      </c>
      <c r="J371" s="55" t="str">
        <f>IF(F371="","",VLOOKUP(I371,'Technikai cellák'!$C$1:$D$12,2,0))</f>
        <v/>
      </c>
      <c r="K371" s="179"/>
      <c r="L371" s="67" t="str">
        <f t="shared" si="113"/>
        <v/>
      </c>
      <c r="M371" s="68">
        <f t="shared" si="114"/>
        <v>0</v>
      </c>
      <c r="N371" s="66">
        <f t="shared" si="115"/>
        <v>0</v>
      </c>
      <c r="O371" s="152"/>
      <c r="P371" s="172">
        <f t="shared" si="130"/>
        <v>0</v>
      </c>
      <c r="Q371" s="69">
        <f t="shared" si="116"/>
        <v>0</v>
      </c>
      <c r="R371" s="62">
        <f t="shared" si="117"/>
        <v>0</v>
      </c>
      <c r="S371" s="153"/>
      <c r="T371" s="118" t="str">
        <f t="shared" si="131"/>
        <v/>
      </c>
      <c r="U371" s="154"/>
      <c r="V371" s="154"/>
      <c r="W371" s="154"/>
      <c r="X371" s="154"/>
      <c r="Y371" s="154"/>
      <c r="Z371" s="154"/>
      <c r="AA371" s="154"/>
      <c r="AB371" s="154"/>
      <c r="AC371" s="154"/>
      <c r="AD371" s="154"/>
      <c r="AE371" s="154"/>
      <c r="AF371" s="154"/>
      <c r="AG371" s="63">
        <f t="shared" si="118"/>
        <v>0</v>
      </c>
      <c r="AH371" s="56">
        <f t="shared" si="119"/>
        <v>0</v>
      </c>
      <c r="AI371" s="56">
        <f t="shared" si="120"/>
        <v>0</v>
      </c>
      <c r="AJ371" s="56">
        <f t="shared" si="121"/>
        <v>0</v>
      </c>
      <c r="AK371" s="56">
        <f t="shared" si="122"/>
        <v>0</v>
      </c>
      <c r="AL371" s="56">
        <f t="shared" si="123"/>
        <v>0</v>
      </c>
      <c r="AM371" s="56">
        <f t="shared" si="124"/>
        <v>0</v>
      </c>
      <c r="AN371" s="56">
        <f t="shared" si="125"/>
        <v>0</v>
      </c>
      <c r="AO371" s="56">
        <f t="shared" si="126"/>
        <v>0</v>
      </c>
      <c r="AP371" s="56">
        <f t="shared" si="127"/>
        <v>0</v>
      </c>
      <c r="AQ371" s="56">
        <f t="shared" si="128"/>
        <v>0</v>
      </c>
      <c r="AR371" s="86">
        <f t="shared" si="129"/>
        <v>0</v>
      </c>
    </row>
    <row r="372" spans="1:44" x14ac:dyDescent="0.25">
      <c r="A372" s="178"/>
      <c r="B372" s="55" t="str">
        <f>_xlfn.IFNA(VLOOKUP(A372,'Ajánlatkérő(k) adatai'!$B$4:$C$205,2,0),"")</f>
        <v/>
      </c>
      <c r="C372" s="178"/>
      <c r="D372" s="55" t="str">
        <f>_xlfn.IFNA(VLOOKUP(C372,'Számlafizető(k) adatai'!$C$4:$D$203,2,0),"")</f>
        <v/>
      </c>
      <c r="E372" s="55" t="str">
        <f>_xlfn.IFNA(VLOOKUP(C372,'Számlafizető(k) adatai'!$C$4:$M$203,11,0),"")</f>
        <v/>
      </c>
      <c r="F372" s="178"/>
      <c r="G372" s="178"/>
      <c r="H372" s="178"/>
      <c r="I372" s="55" t="str">
        <f>IF(F372="","",VLOOKUP(LEFT(F372,5),'Technikai cellák'!B:C,2,0))</f>
        <v/>
      </c>
      <c r="J372" s="55" t="str">
        <f>IF(F372="","",VLOOKUP(I372,'Technikai cellák'!$C$1:$D$12,2,0))</f>
        <v/>
      </c>
      <c r="K372" s="179"/>
      <c r="L372" s="67" t="str">
        <f t="shared" si="113"/>
        <v/>
      </c>
      <c r="M372" s="68">
        <f t="shared" si="114"/>
        <v>0</v>
      </c>
      <c r="N372" s="66">
        <f t="shared" si="115"/>
        <v>0</v>
      </c>
      <c r="O372" s="152"/>
      <c r="P372" s="172">
        <f t="shared" si="130"/>
        <v>0</v>
      </c>
      <c r="Q372" s="69">
        <f t="shared" si="116"/>
        <v>0</v>
      </c>
      <c r="R372" s="62">
        <f t="shared" si="117"/>
        <v>0</v>
      </c>
      <c r="S372" s="153"/>
      <c r="T372" s="118" t="str">
        <f t="shared" si="131"/>
        <v/>
      </c>
      <c r="U372" s="154"/>
      <c r="V372" s="154"/>
      <c r="W372" s="154"/>
      <c r="X372" s="154"/>
      <c r="Y372" s="154"/>
      <c r="Z372" s="154"/>
      <c r="AA372" s="154"/>
      <c r="AB372" s="154"/>
      <c r="AC372" s="154"/>
      <c r="AD372" s="154"/>
      <c r="AE372" s="154"/>
      <c r="AF372" s="154"/>
      <c r="AG372" s="63">
        <f t="shared" si="118"/>
        <v>0</v>
      </c>
      <c r="AH372" s="56">
        <f t="shared" si="119"/>
        <v>0</v>
      </c>
      <c r="AI372" s="56">
        <f t="shared" si="120"/>
        <v>0</v>
      </c>
      <c r="AJ372" s="56">
        <f t="shared" si="121"/>
        <v>0</v>
      </c>
      <c r="AK372" s="56">
        <f t="shared" si="122"/>
        <v>0</v>
      </c>
      <c r="AL372" s="56">
        <f t="shared" si="123"/>
        <v>0</v>
      </c>
      <c r="AM372" s="56">
        <f t="shared" si="124"/>
        <v>0</v>
      </c>
      <c r="AN372" s="56">
        <f t="shared" si="125"/>
        <v>0</v>
      </c>
      <c r="AO372" s="56">
        <f t="shared" si="126"/>
        <v>0</v>
      </c>
      <c r="AP372" s="56">
        <f t="shared" si="127"/>
        <v>0</v>
      </c>
      <c r="AQ372" s="56">
        <f t="shared" si="128"/>
        <v>0</v>
      </c>
      <c r="AR372" s="86">
        <f t="shared" si="129"/>
        <v>0</v>
      </c>
    </row>
    <row r="373" spans="1:44" x14ac:dyDescent="0.25">
      <c r="A373" s="178"/>
      <c r="B373" s="55" t="str">
        <f>_xlfn.IFNA(VLOOKUP(A373,'Ajánlatkérő(k) adatai'!$B$4:$C$205,2,0),"")</f>
        <v/>
      </c>
      <c r="C373" s="178"/>
      <c r="D373" s="55" t="str">
        <f>_xlfn.IFNA(VLOOKUP(C373,'Számlafizető(k) adatai'!$C$4:$D$203,2,0),"")</f>
        <v/>
      </c>
      <c r="E373" s="55" t="str">
        <f>_xlfn.IFNA(VLOOKUP(C373,'Számlafizető(k) adatai'!$C$4:$M$203,11,0),"")</f>
        <v/>
      </c>
      <c r="F373" s="178"/>
      <c r="G373" s="178"/>
      <c r="H373" s="178"/>
      <c r="I373" s="55" t="str">
        <f>IF(F373="","",VLOOKUP(LEFT(F373,5),'Technikai cellák'!B:C,2,0))</f>
        <v/>
      </c>
      <c r="J373" s="55" t="str">
        <f>IF(F373="","",VLOOKUP(I373,'Technikai cellák'!$C$1:$D$12,2,0))</f>
        <v/>
      </c>
      <c r="K373" s="179"/>
      <c r="L373" s="67" t="str">
        <f t="shared" ref="L373:L436" si="132">IF(K373="","",IF(K373&lt;20,"20 alatti",IF(K373&lt;100,"20-99",IF(K373&lt;500,"100-500","500-"))))</f>
        <v/>
      </c>
      <c r="M373" s="68">
        <f t="shared" ref="M373:M436" si="133">ROUND(IF(L373="20 alatti",K373*1,0),0)</f>
        <v>0</v>
      </c>
      <c r="N373" s="66">
        <f t="shared" ref="N373:N436" si="134">ROUND(IF(L373="20-99",K373*10.5,0),0)</f>
        <v>0</v>
      </c>
      <c r="O373" s="152"/>
      <c r="P373" s="172">
        <f t="shared" si="130"/>
        <v>0</v>
      </c>
      <c r="Q373" s="69">
        <f t="shared" ref="Q373:Q436" si="135">ROUND(R373*$F$10,0)</f>
        <v>0</v>
      </c>
      <c r="R373" s="62">
        <f t="shared" si="117"/>
        <v>0</v>
      </c>
      <c r="S373" s="153"/>
      <c r="T373" s="118" t="str">
        <f t="shared" si="131"/>
        <v/>
      </c>
      <c r="U373" s="154"/>
      <c r="V373" s="154"/>
      <c r="W373" s="154"/>
      <c r="X373" s="154"/>
      <c r="Y373" s="154"/>
      <c r="Z373" s="154"/>
      <c r="AA373" s="154"/>
      <c r="AB373" s="154"/>
      <c r="AC373" s="154"/>
      <c r="AD373" s="154"/>
      <c r="AE373" s="154"/>
      <c r="AF373" s="154"/>
      <c r="AG373" s="63">
        <f t="shared" si="118"/>
        <v>0</v>
      </c>
      <c r="AH373" s="56">
        <f t="shared" si="119"/>
        <v>0</v>
      </c>
      <c r="AI373" s="56">
        <f t="shared" si="120"/>
        <v>0</v>
      </c>
      <c r="AJ373" s="56">
        <f t="shared" si="121"/>
        <v>0</v>
      </c>
      <c r="AK373" s="56">
        <f t="shared" si="122"/>
        <v>0</v>
      </c>
      <c r="AL373" s="56">
        <f t="shared" si="123"/>
        <v>0</v>
      </c>
      <c r="AM373" s="56">
        <f t="shared" si="124"/>
        <v>0</v>
      </c>
      <c r="AN373" s="56">
        <f t="shared" si="125"/>
        <v>0</v>
      </c>
      <c r="AO373" s="56">
        <f t="shared" si="126"/>
        <v>0</v>
      </c>
      <c r="AP373" s="56">
        <f t="shared" si="127"/>
        <v>0</v>
      </c>
      <c r="AQ373" s="56">
        <f t="shared" si="128"/>
        <v>0</v>
      </c>
      <c r="AR373" s="86">
        <f t="shared" si="129"/>
        <v>0</v>
      </c>
    </row>
    <row r="374" spans="1:44" x14ac:dyDescent="0.25">
      <c r="A374" s="178"/>
      <c r="B374" s="55" t="str">
        <f>_xlfn.IFNA(VLOOKUP(A374,'Ajánlatkérő(k) adatai'!$B$4:$C$205,2,0),"")</f>
        <v/>
      </c>
      <c r="C374" s="178"/>
      <c r="D374" s="55" t="str">
        <f>_xlfn.IFNA(VLOOKUP(C374,'Számlafizető(k) adatai'!$C$4:$D$203,2,0),"")</f>
        <v/>
      </c>
      <c r="E374" s="55" t="str">
        <f>_xlfn.IFNA(VLOOKUP(C374,'Számlafizető(k) adatai'!$C$4:$M$203,11,0),"")</f>
        <v/>
      </c>
      <c r="F374" s="178"/>
      <c r="G374" s="178"/>
      <c r="H374" s="178"/>
      <c r="I374" s="55" t="str">
        <f>IF(F374="","",VLOOKUP(LEFT(F374,5),'Technikai cellák'!B:C,2,0))</f>
        <v/>
      </c>
      <c r="J374" s="55" t="str">
        <f>IF(F374="","",VLOOKUP(I374,'Technikai cellák'!$C$1:$D$12,2,0))</f>
        <v/>
      </c>
      <c r="K374" s="179"/>
      <c r="L374" s="67" t="str">
        <f t="shared" si="132"/>
        <v/>
      </c>
      <c r="M374" s="68">
        <f t="shared" si="133"/>
        <v>0</v>
      </c>
      <c r="N374" s="66">
        <f t="shared" si="134"/>
        <v>0</v>
      </c>
      <c r="O374" s="152"/>
      <c r="P374" s="172">
        <f t="shared" si="130"/>
        <v>0</v>
      </c>
      <c r="Q374" s="69">
        <f t="shared" si="135"/>
        <v>0</v>
      </c>
      <c r="R374" s="62">
        <f t="shared" si="117"/>
        <v>0</v>
      </c>
      <c r="S374" s="153"/>
      <c r="T374" s="118" t="str">
        <f t="shared" si="131"/>
        <v/>
      </c>
      <c r="U374" s="154"/>
      <c r="V374" s="154"/>
      <c r="W374" s="154"/>
      <c r="X374" s="154"/>
      <c r="Y374" s="154"/>
      <c r="Z374" s="154"/>
      <c r="AA374" s="154"/>
      <c r="AB374" s="154"/>
      <c r="AC374" s="154"/>
      <c r="AD374" s="154"/>
      <c r="AE374" s="154"/>
      <c r="AF374" s="154"/>
      <c r="AG374" s="63">
        <f t="shared" si="118"/>
        <v>0</v>
      </c>
      <c r="AH374" s="56">
        <f t="shared" si="119"/>
        <v>0</v>
      </c>
      <c r="AI374" s="56">
        <f t="shared" si="120"/>
        <v>0</v>
      </c>
      <c r="AJ374" s="56">
        <f t="shared" si="121"/>
        <v>0</v>
      </c>
      <c r="AK374" s="56">
        <f t="shared" si="122"/>
        <v>0</v>
      </c>
      <c r="AL374" s="56">
        <f t="shared" si="123"/>
        <v>0</v>
      </c>
      <c r="AM374" s="56">
        <f t="shared" si="124"/>
        <v>0</v>
      </c>
      <c r="AN374" s="56">
        <f t="shared" si="125"/>
        <v>0</v>
      </c>
      <c r="AO374" s="56">
        <f t="shared" si="126"/>
        <v>0</v>
      </c>
      <c r="AP374" s="56">
        <f t="shared" si="127"/>
        <v>0</v>
      </c>
      <c r="AQ374" s="56">
        <f t="shared" si="128"/>
        <v>0</v>
      </c>
      <c r="AR374" s="86">
        <f t="shared" si="129"/>
        <v>0</v>
      </c>
    </row>
    <row r="375" spans="1:44" x14ac:dyDescent="0.25">
      <c r="A375" s="178"/>
      <c r="B375" s="55" t="str">
        <f>_xlfn.IFNA(VLOOKUP(A375,'Ajánlatkérő(k) adatai'!$B$4:$C$205,2,0),"")</f>
        <v/>
      </c>
      <c r="C375" s="178"/>
      <c r="D375" s="55" t="str">
        <f>_xlfn.IFNA(VLOOKUP(C375,'Számlafizető(k) adatai'!$C$4:$D$203,2,0),"")</f>
        <v/>
      </c>
      <c r="E375" s="55" t="str">
        <f>_xlfn.IFNA(VLOOKUP(C375,'Számlafizető(k) adatai'!$C$4:$M$203,11,0),"")</f>
        <v/>
      </c>
      <c r="F375" s="178"/>
      <c r="G375" s="178"/>
      <c r="H375" s="178"/>
      <c r="I375" s="55" t="str">
        <f>IF(F375="","",VLOOKUP(LEFT(F375,5),'Technikai cellák'!B:C,2,0))</f>
        <v/>
      </c>
      <c r="J375" s="55" t="str">
        <f>IF(F375="","",VLOOKUP(I375,'Technikai cellák'!$C$1:$D$12,2,0))</f>
        <v/>
      </c>
      <c r="K375" s="179"/>
      <c r="L375" s="67" t="str">
        <f t="shared" si="132"/>
        <v/>
      </c>
      <c r="M375" s="68">
        <f t="shared" si="133"/>
        <v>0</v>
      </c>
      <c r="N375" s="66">
        <f t="shared" si="134"/>
        <v>0</v>
      </c>
      <c r="O375" s="152"/>
      <c r="P375" s="172">
        <f t="shared" si="130"/>
        <v>0</v>
      </c>
      <c r="Q375" s="69">
        <f t="shared" si="135"/>
        <v>0</v>
      </c>
      <c r="R375" s="62">
        <f t="shared" si="117"/>
        <v>0</v>
      </c>
      <c r="S375" s="153"/>
      <c r="T375" s="118" t="str">
        <f t="shared" si="131"/>
        <v/>
      </c>
      <c r="U375" s="154"/>
      <c r="V375" s="154"/>
      <c r="W375" s="154"/>
      <c r="X375" s="154"/>
      <c r="Y375" s="154"/>
      <c r="Z375" s="154"/>
      <c r="AA375" s="154"/>
      <c r="AB375" s="154"/>
      <c r="AC375" s="154"/>
      <c r="AD375" s="154"/>
      <c r="AE375" s="154"/>
      <c r="AF375" s="154"/>
      <c r="AG375" s="63">
        <f t="shared" si="118"/>
        <v>0</v>
      </c>
      <c r="AH375" s="56">
        <f t="shared" si="119"/>
        <v>0</v>
      </c>
      <c r="AI375" s="56">
        <f t="shared" si="120"/>
        <v>0</v>
      </c>
      <c r="AJ375" s="56">
        <f t="shared" si="121"/>
        <v>0</v>
      </c>
      <c r="AK375" s="56">
        <f t="shared" si="122"/>
        <v>0</v>
      </c>
      <c r="AL375" s="56">
        <f t="shared" si="123"/>
        <v>0</v>
      </c>
      <c r="AM375" s="56">
        <f t="shared" si="124"/>
        <v>0</v>
      </c>
      <c r="AN375" s="56">
        <f t="shared" si="125"/>
        <v>0</v>
      </c>
      <c r="AO375" s="56">
        <f t="shared" si="126"/>
        <v>0</v>
      </c>
      <c r="AP375" s="56">
        <f t="shared" si="127"/>
        <v>0</v>
      </c>
      <c r="AQ375" s="56">
        <f t="shared" si="128"/>
        <v>0</v>
      </c>
      <c r="AR375" s="86">
        <f t="shared" si="129"/>
        <v>0</v>
      </c>
    </row>
    <row r="376" spans="1:44" x14ac:dyDescent="0.25">
      <c r="A376" s="178"/>
      <c r="B376" s="55" t="str">
        <f>_xlfn.IFNA(VLOOKUP(A376,'Ajánlatkérő(k) adatai'!$B$4:$C$205,2,0),"")</f>
        <v/>
      </c>
      <c r="C376" s="178"/>
      <c r="D376" s="55" t="str">
        <f>_xlfn.IFNA(VLOOKUP(C376,'Számlafizető(k) adatai'!$C$4:$D$203,2,0),"")</f>
        <v/>
      </c>
      <c r="E376" s="55" t="str">
        <f>_xlfn.IFNA(VLOOKUP(C376,'Számlafizető(k) adatai'!$C$4:$M$203,11,0),"")</f>
        <v/>
      </c>
      <c r="F376" s="178"/>
      <c r="G376" s="178"/>
      <c r="H376" s="178"/>
      <c r="I376" s="55" t="str">
        <f>IF(F376="","",VLOOKUP(LEFT(F376,5),'Technikai cellák'!B:C,2,0))</f>
        <v/>
      </c>
      <c r="J376" s="55" t="str">
        <f>IF(F376="","",VLOOKUP(I376,'Technikai cellák'!$C$1:$D$12,2,0))</f>
        <v/>
      </c>
      <c r="K376" s="179"/>
      <c r="L376" s="67" t="str">
        <f t="shared" si="132"/>
        <v/>
      </c>
      <c r="M376" s="68">
        <f t="shared" si="133"/>
        <v>0</v>
      </c>
      <c r="N376" s="66">
        <f t="shared" si="134"/>
        <v>0</v>
      </c>
      <c r="O376" s="152"/>
      <c r="P376" s="172">
        <f t="shared" si="130"/>
        <v>0</v>
      </c>
      <c r="Q376" s="69">
        <f t="shared" si="135"/>
        <v>0</v>
      </c>
      <c r="R376" s="62">
        <f t="shared" si="117"/>
        <v>0</v>
      </c>
      <c r="S376" s="153"/>
      <c r="T376" s="118" t="str">
        <f t="shared" si="131"/>
        <v/>
      </c>
      <c r="U376" s="154"/>
      <c r="V376" s="154"/>
      <c r="W376" s="154"/>
      <c r="X376" s="154"/>
      <c r="Y376" s="154"/>
      <c r="Z376" s="154"/>
      <c r="AA376" s="154"/>
      <c r="AB376" s="154"/>
      <c r="AC376" s="154"/>
      <c r="AD376" s="154"/>
      <c r="AE376" s="154"/>
      <c r="AF376" s="154"/>
      <c r="AG376" s="63">
        <f t="shared" si="118"/>
        <v>0</v>
      </c>
      <c r="AH376" s="56">
        <f t="shared" si="119"/>
        <v>0</v>
      </c>
      <c r="AI376" s="56">
        <f t="shared" si="120"/>
        <v>0</v>
      </c>
      <c r="AJ376" s="56">
        <f t="shared" si="121"/>
        <v>0</v>
      </c>
      <c r="AK376" s="56">
        <f t="shared" si="122"/>
        <v>0</v>
      </c>
      <c r="AL376" s="56">
        <f t="shared" si="123"/>
        <v>0</v>
      </c>
      <c r="AM376" s="56">
        <f t="shared" si="124"/>
        <v>0</v>
      </c>
      <c r="AN376" s="56">
        <f t="shared" si="125"/>
        <v>0</v>
      </c>
      <c r="AO376" s="56">
        <f t="shared" si="126"/>
        <v>0</v>
      </c>
      <c r="AP376" s="56">
        <f t="shared" si="127"/>
        <v>0</v>
      </c>
      <c r="AQ376" s="56">
        <f t="shared" si="128"/>
        <v>0</v>
      </c>
      <c r="AR376" s="86">
        <f t="shared" si="129"/>
        <v>0</v>
      </c>
    </row>
    <row r="377" spans="1:44" x14ac:dyDescent="0.25">
      <c r="A377" s="178"/>
      <c r="B377" s="55" t="str">
        <f>_xlfn.IFNA(VLOOKUP(A377,'Ajánlatkérő(k) adatai'!$B$4:$C$205,2,0),"")</f>
        <v/>
      </c>
      <c r="C377" s="178"/>
      <c r="D377" s="55" t="str">
        <f>_xlfn.IFNA(VLOOKUP(C377,'Számlafizető(k) adatai'!$C$4:$D$203,2,0),"")</f>
        <v/>
      </c>
      <c r="E377" s="55" t="str">
        <f>_xlfn.IFNA(VLOOKUP(C377,'Számlafizető(k) adatai'!$C$4:$M$203,11,0),"")</f>
        <v/>
      </c>
      <c r="F377" s="178"/>
      <c r="G377" s="178"/>
      <c r="H377" s="178"/>
      <c r="I377" s="55" t="str">
        <f>IF(F377="","",VLOOKUP(LEFT(F377,5),'Technikai cellák'!B:C,2,0))</f>
        <v/>
      </c>
      <c r="J377" s="55" t="str">
        <f>IF(F377="","",VLOOKUP(I377,'Technikai cellák'!$C$1:$D$12,2,0))</f>
        <v/>
      </c>
      <c r="K377" s="179"/>
      <c r="L377" s="67" t="str">
        <f t="shared" si="132"/>
        <v/>
      </c>
      <c r="M377" s="68">
        <f t="shared" si="133"/>
        <v>0</v>
      </c>
      <c r="N377" s="66">
        <f t="shared" si="134"/>
        <v>0</v>
      </c>
      <c r="O377" s="152"/>
      <c r="P377" s="172">
        <f t="shared" si="130"/>
        <v>0</v>
      </c>
      <c r="Q377" s="69">
        <f t="shared" si="135"/>
        <v>0</v>
      </c>
      <c r="R377" s="62">
        <f t="shared" si="117"/>
        <v>0</v>
      </c>
      <c r="S377" s="153"/>
      <c r="T377" s="118" t="str">
        <f t="shared" si="131"/>
        <v/>
      </c>
      <c r="U377" s="154"/>
      <c r="V377" s="154"/>
      <c r="W377" s="154"/>
      <c r="X377" s="154"/>
      <c r="Y377" s="154"/>
      <c r="Z377" s="154"/>
      <c r="AA377" s="154"/>
      <c r="AB377" s="154"/>
      <c r="AC377" s="154"/>
      <c r="AD377" s="154"/>
      <c r="AE377" s="154"/>
      <c r="AF377" s="154"/>
      <c r="AG377" s="63">
        <f t="shared" si="118"/>
        <v>0</v>
      </c>
      <c r="AH377" s="56">
        <f t="shared" si="119"/>
        <v>0</v>
      </c>
      <c r="AI377" s="56">
        <f t="shared" si="120"/>
        <v>0</v>
      </c>
      <c r="AJ377" s="56">
        <f t="shared" si="121"/>
        <v>0</v>
      </c>
      <c r="AK377" s="56">
        <f t="shared" si="122"/>
        <v>0</v>
      </c>
      <c r="AL377" s="56">
        <f t="shared" si="123"/>
        <v>0</v>
      </c>
      <c r="AM377" s="56">
        <f t="shared" si="124"/>
        <v>0</v>
      </c>
      <c r="AN377" s="56">
        <f t="shared" si="125"/>
        <v>0</v>
      </c>
      <c r="AO377" s="56">
        <f t="shared" si="126"/>
        <v>0</v>
      </c>
      <c r="AP377" s="56">
        <f t="shared" si="127"/>
        <v>0</v>
      </c>
      <c r="AQ377" s="56">
        <f t="shared" si="128"/>
        <v>0</v>
      </c>
      <c r="AR377" s="86">
        <f t="shared" si="129"/>
        <v>0</v>
      </c>
    </row>
    <row r="378" spans="1:44" x14ac:dyDescent="0.25">
      <c r="A378" s="178"/>
      <c r="B378" s="55" t="str">
        <f>_xlfn.IFNA(VLOOKUP(A378,'Ajánlatkérő(k) adatai'!$B$4:$C$205,2,0),"")</f>
        <v/>
      </c>
      <c r="C378" s="178"/>
      <c r="D378" s="55" t="str">
        <f>_xlfn.IFNA(VLOOKUP(C378,'Számlafizető(k) adatai'!$C$4:$D$203,2,0),"")</f>
        <v/>
      </c>
      <c r="E378" s="55" t="str">
        <f>_xlfn.IFNA(VLOOKUP(C378,'Számlafizető(k) adatai'!$C$4:$M$203,11,0),"")</f>
        <v/>
      </c>
      <c r="F378" s="178"/>
      <c r="G378" s="178"/>
      <c r="H378" s="178"/>
      <c r="I378" s="55" t="str">
        <f>IF(F378="","",VLOOKUP(LEFT(F378,5),'Technikai cellák'!B:C,2,0))</f>
        <v/>
      </c>
      <c r="J378" s="55" t="str">
        <f>IF(F378="","",VLOOKUP(I378,'Technikai cellák'!$C$1:$D$12,2,0))</f>
        <v/>
      </c>
      <c r="K378" s="179"/>
      <c r="L378" s="67" t="str">
        <f t="shared" si="132"/>
        <v/>
      </c>
      <c r="M378" s="68">
        <f t="shared" si="133"/>
        <v>0</v>
      </c>
      <c r="N378" s="66">
        <f t="shared" si="134"/>
        <v>0</v>
      </c>
      <c r="O378" s="152"/>
      <c r="P378" s="172">
        <f t="shared" si="130"/>
        <v>0</v>
      </c>
      <c r="Q378" s="69">
        <f t="shared" si="135"/>
        <v>0</v>
      </c>
      <c r="R378" s="62">
        <f t="shared" si="117"/>
        <v>0</v>
      </c>
      <c r="S378" s="153"/>
      <c r="T378" s="118" t="str">
        <f t="shared" si="131"/>
        <v/>
      </c>
      <c r="U378" s="154"/>
      <c r="V378" s="154"/>
      <c r="W378" s="154"/>
      <c r="X378" s="154"/>
      <c r="Y378" s="154"/>
      <c r="Z378" s="154"/>
      <c r="AA378" s="154"/>
      <c r="AB378" s="154"/>
      <c r="AC378" s="154"/>
      <c r="AD378" s="154"/>
      <c r="AE378" s="154"/>
      <c r="AF378" s="154"/>
      <c r="AG378" s="63">
        <f t="shared" si="118"/>
        <v>0</v>
      </c>
      <c r="AH378" s="56">
        <f t="shared" si="119"/>
        <v>0</v>
      </c>
      <c r="AI378" s="56">
        <f t="shared" si="120"/>
        <v>0</v>
      </c>
      <c r="AJ378" s="56">
        <f t="shared" si="121"/>
        <v>0</v>
      </c>
      <c r="AK378" s="56">
        <f t="shared" si="122"/>
        <v>0</v>
      </c>
      <c r="AL378" s="56">
        <f t="shared" si="123"/>
        <v>0</v>
      </c>
      <c r="AM378" s="56">
        <f t="shared" si="124"/>
        <v>0</v>
      </c>
      <c r="AN378" s="56">
        <f t="shared" si="125"/>
        <v>0</v>
      </c>
      <c r="AO378" s="56">
        <f t="shared" si="126"/>
        <v>0</v>
      </c>
      <c r="AP378" s="56">
        <f t="shared" si="127"/>
        <v>0</v>
      </c>
      <c r="AQ378" s="56">
        <f t="shared" si="128"/>
        <v>0</v>
      </c>
      <c r="AR378" s="86">
        <f t="shared" si="129"/>
        <v>0</v>
      </c>
    </row>
    <row r="379" spans="1:44" x14ac:dyDescent="0.25">
      <c r="A379" s="178"/>
      <c r="B379" s="55" t="str">
        <f>_xlfn.IFNA(VLOOKUP(A379,'Ajánlatkérő(k) adatai'!$B$4:$C$205,2,0),"")</f>
        <v/>
      </c>
      <c r="C379" s="178"/>
      <c r="D379" s="55" t="str">
        <f>_xlfn.IFNA(VLOOKUP(C379,'Számlafizető(k) adatai'!$C$4:$D$203,2,0),"")</f>
        <v/>
      </c>
      <c r="E379" s="55" t="str">
        <f>_xlfn.IFNA(VLOOKUP(C379,'Számlafizető(k) adatai'!$C$4:$M$203,11,0),"")</f>
        <v/>
      </c>
      <c r="F379" s="178"/>
      <c r="G379" s="178"/>
      <c r="H379" s="178"/>
      <c r="I379" s="55" t="str">
        <f>IF(F379="","",VLOOKUP(LEFT(F379,5),'Technikai cellák'!B:C,2,0))</f>
        <v/>
      </c>
      <c r="J379" s="55" t="str">
        <f>IF(F379="","",VLOOKUP(I379,'Technikai cellák'!$C$1:$D$12,2,0))</f>
        <v/>
      </c>
      <c r="K379" s="179"/>
      <c r="L379" s="67" t="str">
        <f t="shared" si="132"/>
        <v/>
      </c>
      <c r="M379" s="68">
        <f t="shared" si="133"/>
        <v>0</v>
      </c>
      <c r="N379" s="66">
        <f t="shared" si="134"/>
        <v>0</v>
      </c>
      <c r="O379" s="152"/>
      <c r="P379" s="172">
        <f t="shared" si="130"/>
        <v>0</v>
      </c>
      <c r="Q379" s="69">
        <f t="shared" si="135"/>
        <v>0</v>
      </c>
      <c r="R379" s="62">
        <f t="shared" si="117"/>
        <v>0</v>
      </c>
      <c r="S379" s="153"/>
      <c r="T379" s="118" t="str">
        <f t="shared" si="131"/>
        <v/>
      </c>
      <c r="U379" s="154"/>
      <c r="V379" s="154"/>
      <c r="W379" s="154"/>
      <c r="X379" s="154"/>
      <c r="Y379" s="154"/>
      <c r="Z379" s="154"/>
      <c r="AA379" s="154"/>
      <c r="AB379" s="154"/>
      <c r="AC379" s="154"/>
      <c r="AD379" s="154"/>
      <c r="AE379" s="154"/>
      <c r="AF379" s="154"/>
      <c r="AG379" s="63">
        <f t="shared" si="118"/>
        <v>0</v>
      </c>
      <c r="AH379" s="56">
        <f t="shared" si="119"/>
        <v>0</v>
      </c>
      <c r="AI379" s="56">
        <f t="shared" si="120"/>
        <v>0</v>
      </c>
      <c r="AJ379" s="56">
        <f t="shared" si="121"/>
        <v>0</v>
      </c>
      <c r="AK379" s="56">
        <f t="shared" si="122"/>
        <v>0</v>
      </c>
      <c r="AL379" s="56">
        <f t="shared" si="123"/>
        <v>0</v>
      </c>
      <c r="AM379" s="56">
        <f t="shared" si="124"/>
        <v>0</v>
      </c>
      <c r="AN379" s="56">
        <f t="shared" si="125"/>
        <v>0</v>
      </c>
      <c r="AO379" s="56">
        <f t="shared" si="126"/>
        <v>0</v>
      </c>
      <c r="AP379" s="56">
        <f t="shared" si="127"/>
        <v>0</v>
      </c>
      <c r="AQ379" s="56">
        <f t="shared" si="128"/>
        <v>0</v>
      </c>
      <c r="AR379" s="86">
        <f t="shared" si="129"/>
        <v>0</v>
      </c>
    </row>
    <row r="380" spans="1:44" x14ac:dyDescent="0.25">
      <c r="A380" s="178"/>
      <c r="B380" s="55" t="str">
        <f>_xlfn.IFNA(VLOOKUP(A380,'Ajánlatkérő(k) adatai'!$B$4:$C$205,2,0),"")</f>
        <v/>
      </c>
      <c r="C380" s="178"/>
      <c r="D380" s="55" t="str">
        <f>_xlfn.IFNA(VLOOKUP(C380,'Számlafizető(k) adatai'!$C$4:$D$203,2,0),"")</f>
        <v/>
      </c>
      <c r="E380" s="55" t="str">
        <f>_xlfn.IFNA(VLOOKUP(C380,'Számlafizető(k) adatai'!$C$4:$M$203,11,0),"")</f>
        <v/>
      </c>
      <c r="F380" s="178"/>
      <c r="G380" s="178"/>
      <c r="H380" s="178"/>
      <c r="I380" s="55" t="str">
        <f>IF(F380="","",VLOOKUP(LEFT(F380,5),'Technikai cellák'!B:C,2,0))</f>
        <v/>
      </c>
      <c r="J380" s="55" t="str">
        <f>IF(F380="","",VLOOKUP(I380,'Technikai cellák'!$C$1:$D$12,2,0))</f>
        <v/>
      </c>
      <c r="K380" s="179"/>
      <c r="L380" s="67" t="str">
        <f t="shared" si="132"/>
        <v/>
      </c>
      <c r="M380" s="68">
        <f t="shared" si="133"/>
        <v>0</v>
      </c>
      <c r="N380" s="66">
        <f t="shared" si="134"/>
        <v>0</v>
      </c>
      <c r="O380" s="152"/>
      <c r="P380" s="172">
        <f t="shared" si="130"/>
        <v>0</v>
      </c>
      <c r="Q380" s="69">
        <f t="shared" si="135"/>
        <v>0</v>
      </c>
      <c r="R380" s="62">
        <f t="shared" si="117"/>
        <v>0</v>
      </c>
      <c r="S380" s="153"/>
      <c r="T380" s="118" t="str">
        <f t="shared" si="131"/>
        <v/>
      </c>
      <c r="U380" s="154"/>
      <c r="V380" s="154"/>
      <c r="W380" s="154"/>
      <c r="X380" s="154"/>
      <c r="Y380" s="154"/>
      <c r="Z380" s="154"/>
      <c r="AA380" s="154"/>
      <c r="AB380" s="154"/>
      <c r="AC380" s="154"/>
      <c r="AD380" s="154"/>
      <c r="AE380" s="154"/>
      <c r="AF380" s="154"/>
      <c r="AG380" s="63">
        <f t="shared" si="118"/>
        <v>0</v>
      </c>
      <c r="AH380" s="56">
        <f t="shared" si="119"/>
        <v>0</v>
      </c>
      <c r="AI380" s="56">
        <f t="shared" si="120"/>
        <v>0</v>
      </c>
      <c r="AJ380" s="56">
        <f t="shared" si="121"/>
        <v>0</v>
      </c>
      <c r="AK380" s="56">
        <f t="shared" si="122"/>
        <v>0</v>
      </c>
      <c r="AL380" s="56">
        <f t="shared" si="123"/>
        <v>0</v>
      </c>
      <c r="AM380" s="56">
        <f t="shared" si="124"/>
        <v>0</v>
      </c>
      <c r="AN380" s="56">
        <f t="shared" si="125"/>
        <v>0</v>
      </c>
      <c r="AO380" s="56">
        <f t="shared" si="126"/>
        <v>0</v>
      </c>
      <c r="AP380" s="56">
        <f t="shared" si="127"/>
        <v>0</v>
      </c>
      <c r="AQ380" s="56">
        <f t="shared" si="128"/>
        <v>0</v>
      </c>
      <c r="AR380" s="86">
        <f t="shared" si="129"/>
        <v>0</v>
      </c>
    </row>
    <row r="381" spans="1:44" x14ac:dyDescent="0.25">
      <c r="A381" s="178"/>
      <c r="B381" s="55" t="str">
        <f>_xlfn.IFNA(VLOOKUP(A381,'Ajánlatkérő(k) adatai'!$B$4:$C$205,2,0),"")</f>
        <v/>
      </c>
      <c r="C381" s="178"/>
      <c r="D381" s="55" t="str">
        <f>_xlfn.IFNA(VLOOKUP(C381,'Számlafizető(k) adatai'!$C$4:$D$203,2,0),"")</f>
        <v/>
      </c>
      <c r="E381" s="55" t="str">
        <f>_xlfn.IFNA(VLOOKUP(C381,'Számlafizető(k) adatai'!$C$4:$M$203,11,0),"")</f>
        <v/>
      </c>
      <c r="F381" s="178"/>
      <c r="G381" s="178"/>
      <c r="H381" s="178"/>
      <c r="I381" s="55" t="str">
        <f>IF(F381="","",VLOOKUP(LEFT(F381,5),'Technikai cellák'!B:C,2,0))</f>
        <v/>
      </c>
      <c r="J381" s="55" t="str">
        <f>IF(F381="","",VLOOKUP(I381,'Technikai cellák'!$C$1:$D$12,2,0))</f>
        <v/>
      </c>
      <c r="K381" s="179"/>
      <c r="L381" s="67" t="str">
        <f t="shared" si="132"/>
        <v/>
      </c>
      <c r="M381" s="68">
        <f t="shared" si="133"/>
        <v>0</v>
      </c>
      <c r="N381" s="66">
        <f t="shared" si="134"/>
        <v>0</v>
      </c>
      <c r="O381" s="152"/>
      <c r="P381" s="172">
        <f t="shared" si="130"/>
        <v>0</v>
      </c>
      <c r="Q381" s="69">
        <f t="shared" si="135"/>
        <v>0</v>
      </c>
      <c r="R381" s="62">
        <f t="shared" si="117"/>
        <v>0</v>
      </c>
      <c r="S381" s="153"/>
      <c r="T381" s="118" t="str">
        <f t="shared" si="131"/>
        <v/>
      </c>
      <c r="U381" s="154"/>
      <c r="V381" s="154"/>
      <c r="W381" s="154"/>
      <c r="X381" s="154"/>
      <c r="Y381" s="154"/>
      <c r="Z381" s="154"/>
      <c r="AA381" s="154"/>
      <c r="AB381" s="154"/>
      <c r="AC381" s="154"/>
      <c r="AD381" s="154"/>
      <c r="AE381" s="154"/>
      <c r="AF381" s="154"/>
      <c r="AG381" s="63">
        <f t="shared" si="118"/>
        <v>0</v>
      </c>
      <c r="AH381" s="56">
        <f t="shared" si="119"/>
        <v>0</v>
      </c>
      <c r="AI381" s="56">
        <f t="shared" si="120"/>
        <v>0</v>
      </c>
      <c r="AJ381" s="56">
        <f t="shared" si="121"/>
        <v>0</v>
      </c>
      <c r="AK381" s="56">
        <f t="shared" si="122"/>
        <v>0</v>
      </c>
      <c r="AL381" s="56">
        <f t="shared" si="123"/>
        <v>0</v>
      </c>
      <c r="AM381" s="56">
        <f t="shared" si="124"/>
        <v>0</v>
      </c>
      <c r="AN381" s="56">
        <f t="shared" si="125"/>
        <v>0</v>
      </c>
      <c r="AO381" s="56">
        <f t="shared" si="126"/>
        <v>0</v>
      </c>
      <c r="AP381" s="56">
        <f t="shared" si="127"/>
        <v>0</v>
      </c>
      <c r="AQ381" s="56">
        <f t="shared" si="128"/>
        <v>0</v>
      </c>
      <c r="AR381" s="86">
        <f t="shared" si="129"/>
        <v>0</v>
      </c>
    </row>
    <row r="382" spans="1:44" x14ac:dyDescent="0.25">
      <c r="A382" s="178"/>
      <c r="B382" s="55" t="str">
        <f>_xlfn.IFNA(VLOOKUP(A382,'Ajánlatkérő(k) adatai'!$B$4:$C$205,2,0),"")</f>
        <v/>
      </c>
      <c r="C382" s="178"/>
      <c r="D382" s="55" t="str">
        <f>_xlfn.IFNA(VLOOKUP(C382,'Számlafizető(k) adatai'!$C$4:$D$203,2,0),"")</f>
        <v/>
      </c>
      <c r="E382" s="55" t="str">
        <f>_xlfn.IFNA(VLOOKUP(C382,'Számlafizető(k) adatai'!$C$4:$M$203,11,0),"")</f>
        <v/>
      </c>
      <c r="F382" s="178"/>
      <c r="G382" s="178"/>
      <c r="H382" s="178"/>
      <c r="I382" s="55" t="str">
        <f>IF(F382="","",VLOOKUP(LEFT(F382,5),'Technikai cellák'!B:C,2,0))</f>
        <v/>
      </c>
      <c r="J382" s="55" t="str">
        <f>IF(F382="","",VLOOKUP(I382,'Technikai cellák'!$C$1:$D$12,2,0))</f>
        <v/>
      </c>
      <c r="K382" s="179"/>
      <c r="L382" s="67" t="str">
        <f t="shared" si="132"/>
        <v/>
      </c>
      <c r="M382" s="68">
        <f t="shared" si="133"/>
        <v>0</v>
      </c>
      <c r="N382" s="66">
        <f t="shared" si="134"/>
        <v>0</v>
      </c>
      <c r="O382" s="152"/>
      <c r="P382" s="172">
        <f t="shared" si="130"/>
        <v>0</v>
      </c>
      <c r="Q382" s="69">
        <f t="shared" si="135"/>
        <v>0</v>
      </c>
      <c r="R382" s="62">
        <f t="shared" si="117"/>
        <v>0</v>
      </c>
      <c r="S382" s="153"/>
      <c r="T382" s="118" t="str">
        <f t="shared" si="131"/>
        <v/>
      </c>
      <c r="U382" s="154"/>
      <c r="V382" s="154"/>
      <c r="W382" s="154"/>
      <c r="X382" s="154"/>
      <c r="Y382" s="154"/>
      <c r="Z382" s="154"/>
      <c r="AA382" s="154"/>
      <c r="AB382" s="154"/>
      <c r="AC382" s="154"/>
      <c r="AD382" s="154"/>
      <c r="AE382" s="154"/>
      <c r="AF382" s="154"/>
      <c r="AG382" s="63">
        <f t="shared" si="118"/>
        <v>0</v>
      </c>
      <c r="AH382" s="56">
        <f t="shared" si="119"/>
        <v>0</v>
      </c>
      <c r="AI382" s="56">
        <f t="shared" si="120"/>
        <v>0</v>
      </c>
      <c r="AJ382" s="56">
        <f t="shared" si="121"/>
        <v>0</v>
      </c>
      <c r="AK382" s="56">
        <f t="shared" si="122"/>
        <v>0</v>
      </c>
      <c r="AL382" s="56">
        <f t="shared" si="123"/>
        <v>0</v>
      </c>
      <c r="AM382" s="56">
        <f t="shared" si="124"/>
        <v>0</v>
      </c>
      <c r="AN382" s="56">
        <f t="shared" si="125"/>
        <v>0</v>
      </c>
      <c r="AO382" s="56">
        <f t="shared" si="126"/>
        <v>0</v>
      </c>
      <c r="AP382" s="56">
        <f t="shared" si="127"/>
        <v>0</v>
      </c>
      <c r="AQ382" s="56">
        <f t="shared" si="128"/>
        <v>0</v>
      </c>
      <c r="AR382" s="86">
        <f t="shared" si="129"/>
        <v>0</v>
      </c>
    </row>
    <row r="383" spans="1:44" x14ac:dyDescent="0.25">
      <c r="A383" s="178"/>
      <c r="B383" s="55" t="str">
        <f>_xlfn.IFNA(VLOOKUP(A383,'Ajánlatkérő(k) adatai'!$B$4:$C$205,2,0),"")</f>
        <v/>
      </c>
      <c r="C383" s="178"/>
      <c r="D383" s="55" t="str">
        <f>_xlfn.IFNA(VLOOKUP(C383,'Számlafizető(k) adatai'!$C$4:$D$203,2,0),"")</f>
        <v/>
      </c>
      <c r="E383" s="55" t="str">
        <f>_xlfn.IFNA(VLOOKUP(C383,'Számlafizető(k) adatai'!$C$4:$M$203,11,0),"")</f>
        <v/>
      </c>
      <c r="F383" s="178"/>
      <c r="G383" s="178"/>
      <c r="H383" s="178"/>
      <c r="I383" s="55" t="str">
        <f>IF(F383="","",VLOOKUP(LEFT(F383,5),'Technikai cellák'!B:C,2,0))</f>
        <v/>
      </c>
      <c r="J383" s="55" t="str">
        <f>IF(F383="","",VLOOKUP(I383,'Technikai cellák'!$C$1:$D$12,2,0))</f>
        <v/>
      </c>
      <c r="K383" s="179"/>
      <c r="L383" s="67" t="str">
        <f t="shared" si="132"/>
        <v/>
      </c>
      <c r="M383" s="68">
        <f t="shared" si="133"/>
        <v>0</v>
      </c>
      <c r="N383" s="66">
        <f t="shared" si="134"/>
        <v>0</v>
      </c>
      <c r="O383" s="152"/>
      <c r="P383" s="172">
        <f t="shared" si="130"/>
        <v>0</v>
      </c>
      <c r="Q383" s="69">
        <f t="shared" si="135"/>
        <v>0</v>
      </c>
      <c r="R383" s="62">
        <f t="shared" si="117"/>
        <v>0</v>
      </c>
      <c r="S383" s="153"/>
      <c r="T383" s="118" t="str">
        <f t="shared" si="131"/>
        <v/>
      </c>
      <c r="U383" s="154"/>
      <c r="V383" s="154"/>
      <c r="W383" s="154"/>
      <c r="X383" s="154"/>
      <c r="Y383" s="154"/>
      <c r="Z383" s="154"/>
      <c r="AA383" s="154"/>
      <c r="AB383" s="154"/>
      <c r="AC383" s="154"/>
      <c r="AD383" s="154"/>
      <c r="AE383" s="154"/>
      <c r="AF383" s="154"/>
      <c r="AG383" s="63">
        <f t="shared" si="118"/>
        <v>0</v>
      </c>
      <c r="AH383" s="56">
        <f t="shared" si="119"/>
        <v>0</v>
      </c>
      <c r="AI383" s="56">
        <f t="shared" si="120"/>
        <v>0</v>
      </c>
      <c r="AJ383" s="56">
        <f t="shared" si="121"/>
        <v>0</v>
      </c>
      <c r="AK383" s="56">
        <f t="shared" si="122"/>
        <v>0</v>
      </c>
      <c r="AL383" s="56">
        <f t="shared" si="123"/>
        <v>0</v>
      </c>
      <c r="AM383" s="56">
        <f t="shared" si="124"/>
        <v>0</v>
      </c>
      <c r="AN383" s="56">
        <f t="shared" si="125"/>
        <v>0</v>
      </c>
      <c r="AO383" s="56">
        <f t="shared" si="126"/>
        <v>0</v>
      </c>
      <c r="AP383" s="56">
        <f t="shared" si="127"/>
        <v>0</v>
      </c>
      <c r="AQ383" s="56">
        <f t="shared" si="128"/>
        <v>0</v>
      </c>
      <c r="AR383" s="86">
        <f t="shared" si="129"/>
        <v>0</v>
      </c>
    </row>
    <row r="384" spans="1:44" x14ac:dyDescent="0.25">
      <c r="A384" s="178"/>
      <c r="B384" s="55" t="str">
        <f>_xlfn.IFNA(VLOOKUP(A384,'Ajánlatkérő(k) adatai'!$B$4:$C$205,2,0),"")</f>
        <v/>
      </c>
      <c r="C384" s="178"/>
      <c r="D384" s="55" t="str">
        <f>_xlfn.IFNA(VLOOKUP(C384,'Számlafizető(k) adatai'!$C$4:$D$203,2,0),"")</f>
        <v/>
      </c>
      <c r="E384" s="55" t="str">
        <f>_xlfn.IFNA(VLOOKUP(C384,'Számlafizető(k) adatai'!$C$4:$M$203,11,0),"")</f>
        <v/>
      </c>
      <c r="F384" s="178"/>
      <c r="G384" s="178"/>
      <c r="H384" s="178"/>
      <c r="I384" s="55" t="str">
        <f>IF(F384="","",VLOOKUP(LEFT(F384,5),'Technikai cellák'!B:C,2,0))</f>
        <v/>
      </c>
      <c r="J384" s="55" t="str">
        <f>IF(F384="","",VLOOKUP(I384,'Technikai cellák'!$C$1:$D$12,2,0))</f>
        <v/>
      </c>
      <c r="K384" s="179"/>
      <c r="L384" s="67" t="str">
        <f t="shared" si="132"/>
        <v/>
      </c>
      <c r="M384" s="68">
        <f t="shared" si="133"/>
        <v>0</v>
      </c>
      <c r="N384" s="66">
        <f t="shared" si="134"/>
        <v>0</v>
      </c>
      <c r="O384" s="152"/>
      <c r="P384" s="172">
        <f t="shared" si="130"/>
        <v>0</v>
      </c>
      <c r="Q384" s="69">
        <f t="shared" si="135"/>
        <v>0</v>
      </c>
      <c r="R384" s="62">
        <f t="shared" si="117"/>
        <v>0</v>
      </c>
      <c r="S384" s="153"/>
      <c r="T384" s="118" t="str">
        <f t="shared" si="131"/>
        <v/>
      </c>
      <c r="U384" s="154"/>
      <c r="V384" s="154"/>
      <c r="W384" s="154"/>
      <c r="X384" s="154"/>
      <c r="Y384" s="154"/>
      <c r="Z384" s="154"/>
      <c r="AA384" s="154"/>
      <c r="AB384" s="154"/>
      <c r="AC384" s="154"/>
      <c r="AD384" s="154"/>
      <c r="AE384" s="154"/>
      <c r="AF384" s="154"/>
      <c r="AG384" s="63">
        <f t="shared" si="118"/>
        <v>0</v>
      </c>
      <c r="AH384" s="56">
        <f t="shared" si="119"/>
        <v>0</v>
      </c>
      <c r="AI384" s="56">
        <f t="shared" si="120"/>
        <v>0</v>
      </c>
      <c r="AJ384" s="56">
        <f t="shared" si="121"/>
        <v>0</v>
      </c>
      <c r="AK384" s="56">
        <f t="shared" si="122"/>
        <v>0</v>
      </c>
      <c r="AL384" s="56">
        <f t="shared" si="123"/>
        <v>0</v>
      </c>
      <c r="AM384" s="56">
        <f t="shared" si="124"/>
        <v>0</v>
      </c>
      <c r="AN384" s="56">
        <f t="shared" si="125"/>
        <v>0</v>
      </c>
      <c r="AO384" s="56">
        <f t="shared" si="126"/>
        <v>0</v>
      </c>
      <c r="AP384" s="56">
        <f t="shared" si="127"/>
        <v>0</v>
      </c>
      <c r="AQ384" s="56">
        <f t="shared" si="128"/>
        <v>0</v>
      </c>
      <c r="AR384" s="86">
        <f t="shared" si="129"/>
        <v>0</v>
      </c>
    </row>
    <row r="385" spans="1:44" x14ac:dyDescent="0.25">
      <c r="A385" s="178"/>
      <c r="B385" s="55" t="str">
        <f>_xlfn.IFNA(VLOOKUP(A385,'Ajánlatkérő(k) adatai'!$B$4:$C$205,2,0),"")</f>
        <v/>
      </c>
      <c r="C385" s="178"/>
      <c r="D385" s="55" t="str">
        <f>_xlfn.IFNA(VLOOKUP(C385,'Számlafizető(k) adatai'!$C$4:$D$203,2,0),"")</f>
        <v/>
      </c>
      <c r="E385" s="55" t="str">
        <f>_xlfn.IFNA(VLOOKUP(C385,'Számlafizető(k) adatai'!$C$4:$M$203,11,0),"")</f>
        <v/>
      </c>
      <c r="F385" s="178"/>
      <c r="G385" s="178"/>
      <c r="H385" s="178"/>
      <c r="I385" s="55" t="str">
        <f>IF(F385="","",VLOOKUP(LEFT(F385,5),'Technikai cellák'!B:C,2,0))</f>
        <v/>
      </c>
      <c r="J385" s="55" t="str">
        <f>IF(F385="","",VLOOKUP(I385,'Technikai cellák'!$C$1:$D$12,2,0))</f>
        <v/>
      </c>
      <c r="K385" s="179"/>
      <c r="L385" s="67" t="str">
        <f t="shared" si="132"/>
        <v/>
      </c>
      <c r="M385" s="68">
        <f t="shared" si="133"/>
        <v>0</v>
      </c>
      <c r="N385" s="66">
        <f t="shared" si="134"/>
        <v>0</v>
      </c>
      <c r="O385" s="152"/>
      <c r="P385" s="172">
        <f t="shared" si="130"/>
        <v>0</v>
      </c>
      <c r="Q385" s="69">
        <f t="shared" si="135"/>
        <v>0</v>
      </c>
      <c r="R385" s="62">
        <f t="shared" si="117"/>
        <v>0</v>
      </c>
      <c r="S385" s="153"/>
      <c r="T385" s="118" t="str">
        <f t="shared" si="131"/>
        <v/>
      </c>
      <c r="U385" s="154"/>
      <c r="V385" s="154"/>
      <c r="W385" s="154"/>
      <c r="X385" s="154"/>
      <c r="Y385" s="154"/>
      <c r="Z385" s="154"/>
      <c r="AA385" s="154"/>
      <c r="AB385" s="154"/>
      <c r="AC385" s="154"/>
      <c r="AD385" s="154"/>
      <c r="AE385" s="154"/>
      <c r="AF385" s="154"/>
      <c r="AG385" s="63">
        <f t="shared" si="118"/>
        <v>0</v>
      </c>
      <c r="AH385" s="56">
        <f t="shared" si="119"/>
        <v>0</v>
      </c>
      <c r="AI385" s="56">
        <f t="shared" si="120"/>
        <v>0</v>
      </c>
      <c r="AJ385" s="56">
        <f t="shared" si="121"/>
        <v>0</v>
      </c>
      <c r="AK385" s="56">
        <f t="shared" si="122"/>
        <v>0</v>
      </c>
      <c r="AL385" s="56">
        <f t="shared" si="123"/>
        <v>0</v>
      </c>
      <c r="AM385" s="56">
        <f t="shared" si="124"/>
        <v>0</v>
      </c>
      <c r="AN385" s="56">
        <f t="shared" si="125"/>
        <v>0</v>
      </c>
      <c r="AO385" s="56">
        <f t="shared" si="126"/>
        <v>0</v>
      </c>
      <c r="AP385" s="56">
        <f t="shared" si="127"/>
        <v>0</v>
      </c>
      <c r="AQ385" s="56">
        <f t="shared" si="128"/>
        <v>0</v>
      </c>
      <c r="AR385" s="86">
        <f t="shared" si="129"/>
        <v>0</v>
      </c>
    </row>
    <row r="386" spans="1:44" x14ac:dyDescent="0.25">
      <c r="A386" s="178"/>
      <c r="B386" s="55" t="str">
        <f>_xlfn.IFNA(VLOOKUP(A386,'Ajánlatkérő(k) adatai'!$B$4:$C$205,2,0),"")</f>
        <v/>
      </c>
      <c r="C386" s="178"/>
      <c r="D386" s="55" t="str">
        <f>_xlfn.IFNA(VLOOKUP(C386,'Számlafizető(k) adatai'!$C$4:$D$203,2,0),"")</f>
        <v/>
      </c>
      <c r="E386" s="55" t="str">
        <f>_xlfn.IFNA(VLOOKUP(C386,'Számlafizető(k) adatai'!$C$4:$M$203,11,0),"")</f>
        <v/>
      </c>
      <c r="F386" s="178"/>
      <c r="G386" s="178"/>
      <c r="H386" s="178"/>
      <c r="I386" s="55" t="str">
        <f>IF(F386="","",VLOOKUP(LEFT(F386,5),'Technikai cellák'!B:C,2,0))</f>
        <v/>
      </c>
      <c r="J386" s="55" t="str">
        <f>IF(F386="","",VLOOKUP(I386,'Technikai cellák'!$C$1:$D$12,2,0))</f>
        <v/>
      </c>
      <c r="K386" s="179"/>
      <c r="L386" s="67" t="str">
        <f t="shared" si="132"/>
        <v/>
      </c>
      <c r="M386" s="68">
        <f t="shared" si="133"/>
        <v>0</v>
      </c>
      <c r="N386" s="66">
        <f t="shared" si="134"/>
        <v>0</v>
      </c>
      <c r="O386" s="152"/>
      <c r="P386" s="172">
        <f t="shared" si="130"/>
        <v>0</v>
      </c>
      <c r="Q386" s="69">
        <f t="shared" si="135"/>
        <v>0</v>
      </c>
      <c r="R386" s="62">
        <f t="shared" si="117"/>
        <v>0</v>
      </c>
      <c r="S386" s="153"/>
      <c r="T386" s="118" t="str">
        <f t="shared" si="131"/>
        <v/>
      </c>
      <c r="U386" s="154"/>
      <c r="V386" s="154"/>
      <c r="W386" s="154"/>
      <c r="X386" s="154"/>
      <c r="Y386" s="154"/>
      <c r="Z386" s="154"/>
      <c r="AA386" s="154"/>
      <c r="AB386" s="154"/>
      <c r="AC386" s="154"/>
      <c r="AD386" s="154"/>
      <c r="AE386" s="154"/>
      <c r="AF386" s="154"/>
      <c r="AG386" s="63">
        <f t="shared" si="118"/>
        <v>0</v>
      </c>
      <c r="AH386" s="56">
        <f t="shared" si="119"/>
        <v>0</v>
      </c>
      <c r="AI386" s="56">
        <f t="shared" si="120"/>
        <v>0</v>
      </c>
      <c r="AJ386" s="56">
        <f t="shared" si="121"/>
        <v>0</v>
      </c>
      <c r="AK386" s="56">
        <f t="shared" si="122"/>
        <v>0</v>
      </c>
      <c r="AL386" s="56">
        <f t="shared" si="123"/>
        <v>0</v>
      </c>
      <c r="AM386" s="56">
        <f t="shared" si="124"/>
        <v>0</v>
      </c>
      <c r="AN386" s="56">
        <f t="shared" si="125"/>
        <v>0</v>
      </c>
      <c r="AO386" s="56">
        <f t="shared" si="126"/>
        <v>0</v>
      </c>
      <c r="AP386" s="56">
        <f t="shared" si="127"/>
        <v>0</v>
      </c>
      <c r="AQ386" s="56">
        <f t="shared" si="128"/>
        <v>0</v>
      </c>
      <c r="AR386" s="86">
        <f t="shared" si="129"/>
        <v>0</v>
      </c>
    </row>
    <row r="387" spans="1:44" x14ac:dyDescent="0.25">
      <c r="A387" s="178"/>
      <c r="B387" s="55" t="str">
        <f>_xlfn.IFNA(VLOOKUP(A387,'Ajánlatkérő(k) adatai'!$B$4:$C$205,2,0),"")</f>
        <v/>
      </c>
      <c r="C387" s="178"/>
      <c r="D387" s="55" t="str">
        <f>_xlfn.IFNA(VLOOKUP(C387,'Számlafizető(k) adatai'!$C$4:$D$203,2,0),"")</f>
        <v/>
      </c>
      <c r="E387" s="55" t="str">
        <f>_xlfn.IFNA(VLOOKUP(C387,'Számlafizető(k) adatai'!$C$4:$M$203,11,0),"")</f>
        <v/>
      </c>
      <c r="F387" s="178"/>
      <c r="G387" s="178"/>
      <c r="H387" s="178"/>
      <c r="I387" s="55" t="str">
        <f>IF(F387="","",VLOOKUP(LEFT(F387,5),'Technikai cellák'!B:C,2,0))</f>
        <v/>
      </c>
      <c r="J387" s="55" t="str">
        <f>IF(F387="","",VLOOKUP(I387,'Technikai cellák'!$C$1:$D$12,2,0))</f>
        <v/>
      </c>
      <c r="K387" s="179"/>
      <c r="L387" s="67" t="str">
        <f t="shared" si="132"/>
        <v/>
      </c>
      <c r="M387" s="68">
        <f t="shared" si="133"/>
        <v>0</v>
      </c>
      <c r="N387" s="66">
        <f t="shared" si="134"/>
        <v>0</v>
      </c>
      <c r="O387" s="152"/>
      <c r="P387" s="172">
        <f t="shared" si="130"/>
        <v>0</v>
      </c>
      <c r="Q387" s="69">
        <f t="shared" si="135"/>
        <v>0</v>
      </c>
      <c r="R387" s="62">
        <f t="shared" si="117"/>
        <v>0</v>
      </c>
      <c r="S387" s="153"/>
      <c r="T387" s="118" t="str">
        <f t="shared" si="131"/>
        <v/>
      </c>
      <c r="U387" s="154"/>
      <c r="V387" s="154"/>
      <c r="W387" s="154"/>
      <c r="X387" s="154"/>
      <c r="Y387" s="154"/>
      <c r="Z387" s="154"/>
      <c r="AA387" s="154"/>
      <c r="AB387" s="154"/>
      <c r="AC387" s="154"/>
      <c r="AD387" s="154"/>
      <c r="AE387" s="154"/>
      <c r="AF387" s="154"/>
      <c r="AG387" s="63">
        <f t="shared" si="118"/>
        <v>0</v>
      </c>
      <c r="AH387" s="56">
        <f t="shared" si="119"/>
        <v>0</v>
      </c>
      <c r="AI387" s="56">
        <f t="shared" si="120"/>
        <v>0</v>
      </c>
      <c r="AJ387" s="56">
        <f t="shared" si="121"/>
        <v>0</v>
      </c>
      <c r="AK387" s="56">
        <f t="shared" si="122"/>
        <v>0</v>
      </c>
      <c r="AL387" s="56">
        <f t="shared" si="123"/>
        <v>0</v>
      </c>
      <c r="AM387" s="56">
        <f t="shared" si="124"/>
        <v>0</v>
      </c>
      <c r="AN387" s="56">
        <f t="shared" si="125"/>
        <v>0</v>
      </c>
      <c r="AO387" s="56">
        <f t="shared" si="126"/>
        <v>0</v>
      </c>
      <c r="AP387" s="56">
        <f t="shared" si="127"/>
        <v>0</v>
      </c>
      <c r="AQ387" s="56">
        <f t="shared" si="128"/>
        <v>0</v>
      </c>
      <c r="AR387" s="86">
        <f t="shared" si="129"/>
        <v>0</v>
      </c>
    </row>
    <row r="388" spans="1:44" x14ac:dyDescent="0.25">
      <c r="A388" s="178"/>
      <c r="B388" s="55" t="str">
        <f>_xlfn.IFNA(VLOOKUP(A388,'Ajánlatkérő(k) adatai'!$B$4:$C$205,2,0),"")</f>
        <v/>
      </c>
      <c r="C388" s="178"/>
      <c r="D388" s="55" t="str">
        <f>_xlfn.IFNA(VLOOKUP(C388,'Számlafizető(k) adatai'!$C$4:$D$203,2,0),"")</f>
        <v/>
      </c>
      <c r="E388" s="55" t="str">
        <f>_xlfn.IFNA(VLOOKUP(C388,'Számlafizető(k) adatai'!$C$4:$M$203,11,0),"")</f>
        <v/>
      </c>
      <c r="F388" s="178"/>
      <c r="G388" s="178"/>
      <c r="H388" s="178"/>
      <c r="I388" s="55" t="str">
        <f>IF(F388="","",VLOOKUP(LEFT(F388,5),'Technikai cellák'!B:C,2,0))</f>
        <v/>
      </c>
      <c r="J388" s="55" t="str">
        <f>IF(F388="","",VLOOKUP(I388,'Technikai cellák'!$C$1:$D$12,2,0))</f>
        <v/>
      </c>
      <c r="K388" s="179"/>
      <c r="L388" s="67" t="str">
        <f t="shared" si="132"/>
        <v/>
      </c>
      <c r="M388" s="68">
        <f t="shared" si="133"/>
        <v>0</v>
      </c>
      <c r="N388" s="66">
        <f t="shared" si="134"/>
        <v>0</v>
      </c>
      <c r="O388" s="152"/>
      <c r="P388" s="172">
        <f t="shared" si="130"/>
        <v>0</v>
      </c>
      <c r="Q388" s="69">
        <f t="shared" si="135"/>
        <v>0</v>
      </c>
      <c r="R388" s="62">
        <f t="shared" si="117"/>
        <v>0</v>
      </c>
      <c r="S388" s="153"/>
      <c r="T388" s="118" t="str">
        <f t="shared" si="131"/>
        <v/>
      </c>
      <c r="U388" s="154"/>
      <c r="V388" s="154"/>
      <c r="W388" s="154"/>
      <c r="X388" s="154"/>
      <c r="Y388" s="154"/>
      <c r="Z388" s="154"/>
      <c r="AA388" s="154"/>
      <c r="AB388" s="154"/>
      <c r="AC388" s="154"/>
      <c r="AD388" s="154"/>
      <c r="AE388" s="154"/>
      <c r="AF388" s="154"/>
      <c r="AG388" s="63">
        <f t="shared" si="118"/>
        <v>0</v>
      </c>
      <c r="AH388" s="56">
        <f t="shared" si="119"/>
        <v>0</v>
      </c>
      <c r="AI388" s="56">
        <f t="shared" si="120"/>
        <v>0</v>
      </c>
      <c r="AJ388" s="56">
        <f t="shared" si="121"/>
        <v>0</v>
      </c>
      <c r="AK388" s="56">
        <f t="shared" si="122"/>
        <v>0</v>
      </c>
      <c r="AL388" s="56">
        <f t="shared" si="123"/>
        <v>0</v>
      </c>
      <c r="AM388" s="56">
        <f t="shared" si="124"/>
        <v>0</v>
      </c>
      <c r="AN388" s="56">
        <f t="shared" si="125"/>
        <v>0</v>
      </c>
      <c r="AO388" s="56">
        <f t="shared" si="126"/>
        <v>0</v>
      </c>
      <c r="AP388" s="56">
        <f t="shared" si="127"/>
        <v>0</v>
      </c>
      <c r="AQ388" s="56">
        <f t="shared" si="128"/>
        <v>0</v>
      </c>
      <c r="AR388" s="86">
        <f t="shared" si="129"/>
        <v>0</v>
      </c>
    </row>
    <row r="389" spans="1:44" x14ac:dyDescent="0.25">
      <c r="A389" s="178"/>
      <c r="B389" s="55" t="str">
        <f>_xlfn.IFNA(VLOOKUP(A389,'Ajánlatkérő(k) adatai'!$B$4:$C$205,2,0),"")</f>
        <v/>
      </c>
      <c r="C389" s="178"/>
      <c r="D389" s="55" t="str">
        <f>_xlfn.IFNA(VLOOKUP(C389,'Számlafizető(k) adatai'!$C$4:$D$203,2,0),"")</f>
        <v/>
      </c>
      <c r="E389" s="55" t="str">
        <f>_xlfn.IFNA(VLOOKUP(C389,'Számlafizető(k) adatai'!$C$4:$M$203,11,0),"")</f>
        <v/>
      </c>
      <c r="F389" s="178"/>
      <c r="G389" s="178"/>
      <c r="H389" s="178"/>
      <c r="I389" s="55" t="str">
        <f>IF(F389="","",VLOOKUP(LEFT(F389,5),'Technikai cellák'!B:C,2,0))</f>
        <v/>
      </c>
      <c r="J389" s="55" t="str">
        <f>IF(F389="","",VLOOKUP(I389,'Technikai cellák'!$C$1:$D$12,2,0))</f>
        <v/>
      </c>
      <c r="K389" s="179"/>
      <c r="L389" s="67" t="str">
        <f t="shared" si="132"/>
        <v/>
      </c>
      <c r="M389" s="68">
        <f t="shared" si="133"/>
        <v>0</v>
      </c>
      <c r="N389" s="66">
        <f t="shared" si="134"/>
        <v>0</v>
      </c>
      <c r="O389" s="152"/>
      <c r="P389" s="172">
        <f t="shared" si="130"/>
        <v>0</v>
      </c>
      <c r="Q389" s="69">
        <f t="shared" si="135"/>
        <v>0</v>
      </c>
      <c r="R389" s="62">
        <f t="shared" ref="R389:R452" si="136">SUM(AG389:AR389)</f>
        <v>0</v>
      </c>
      <c r="S389" s="153"/>
      <c r="T389" s="118" t="str">
        <f t="shared" si="131"/>
        <v/>
      </c>
      <c r="U389" s="154"/>
      <c r="V389" s="154"/>
      <c r="W389" s="154"/>
      <c r="X389" s="154"/>
      <c r="Y389" s="154"/>
      <c r="Z389" s="154"/>
      <c r="AA389" s="154"/>
      <c r="AB389" s="154"/>
      <c r="AC389" s="154"/>
      <c r="AD389" s="154"/>
      <c r="AE389" s="154"/>
      <c r="AF389" s="154"/>
      <c r="AG389" s="63">
        <f t="shared" ref="AG389:AG452" si="137">ROUND((U389*$C$7)/$C$8,0)</f>
        <v>0</v>
      </c>
      <c r="AH389" s="56">
        <f t="shared" ref="AH389:AH452" si="138">ROUND((V389*$C$7)/$C$8,0)</f>
        <v>0</v>
      </c>
      <c r="AI389" s="56">
        <f t="shared" ref="AI389:AI452" si="139">ROUND((W389*$C$7)/$C$8,0)</f>
        <v>0</v>
      </c>
      <c r="AJ389" s="56">
        <f t="shared" ref="AJ389:AJ452" si="140">ROUND((X389*$C$7)/$C$8,0)</f>
        <v>0</v>
      </c>
      <c r="AK389" s="56">
        <f t="shared" ref="AK389:AK452" si="141">ROUND((Y389*$C$7)/$C$8,0)</f>
        <v>0</v>
      </c>
      <c r="AL389" s="56">
        <f t="shared" ref="AL389:AL452" si="142">ROUND((Z389*$C$7)/$C$8,0)</f>
        <v>0</v>
      </c>
      <c r="AM389" s="56">
        <f t="shared" ref="AM389:AM452" si="143">ROUND((AA389*$C$7)/$C$8,0)</f>
        <v>0</v>
      </c>
      <c r="AN389" s="56">
        <f t="shared" ref="AN389:AN452" si="144">ROUND((AB389*$C$7)/$C$8,0)</f>
        <v>0</v>
      </c>
      <c r="AO389" s="56">
        <f t="shared" ref="AO389:AO452" si="145">ROUND((AC389*$C$7)/$C$8,0)</f>
        <v>0</v>
      </c>
      <c r="AP389" s="56">
        <f t="shared" ref="AP389:AP452" si="146">ROUND((AD389*$C$7)/$C$8,0)</f>
        <v>0</v>
      </c>
      <c r="AQ389" s="56">
        <f t="shared" ref="AQ389:AQ452" si="147">ROUND((AE389*$C$7)/$C$8,0)</f>
        <v>0</v>
      </c>
      <c r="AR389" s="86">
        <f t="shared" ref="AR389:AR452" si="148">ROUND((AF389*$C$7)/$C$8,0)</f>
        <v>0</v>
      </c>
    </row>
    <row r="390" spans="1:44" x14ac:dyDescent="0.25">
      <c r="A390" s="178"/>
      <c r="B390" s="55" t="str">
        <f>_xlfn.IFNA(VLOOKUP(A390,'Ajánlatkérő(k) adatai'!$B$4:$C$205,2,0),"")</f>
        <v/>
      </c>
      <c r="C390" s="178"/>
      <c r="D390" s="55" t="str">
        <f>_xlfn.IFNA(VLOOKUP(C390,'Számlafizető(k) adatai'!$C$4:$D$203,2,0),"")</f>
        <v/>
      </c>
      <c r="E390" s="55" t="str">
        <f>_xlfn.IFNA(VLOOKUP(C390,'Számlafizető(k) adatai'!$C$4:$M$203,11,0),"")</f>
        <v/>
      </c>
      <c r="F390" s="178"/>
      <c r="G390" s="178"/>
      <c r="H390" s="178"/>
      <c r="I390" s="55" t="str">
        <f>IF(F390="","",VLOOKUP(LEFT(F390,5),'Technikai cellák'!B:C,2,0))</f>
        <v/>
      </c>
      <c r="J390" s="55" t="str">
        <f>IF(F390="","",VLOOKUP(I390,'Technikai cellák'!$C$1:$D$12,2,0))</f>
        <v/>
      </c>
      <c r="K390" s="179"/>
      <c r="L390" s="67" t="str">
        <f t="shared" si="132"/>
        <v/>
      </c>
      <c r="M390" s="68">
        <f t="shared" si="133"/>
        <v>0</v>
      </c>
      <c r="N390" s="66">
        <f t="shared" si="134"/>
        <v>0</v>
      </c>
      <c r="O390" s="152"/>
      <c r="P390" s="172">
        <f t="shared" si="130"/>
        <v>0</v>
      </c>
      <c r="Q390" s="69">
        <f t="shared" si="135"/>
        <v>0</v>
      </c>
      <c r="R390" s="62">
        <f t="shared" si="136"/>
        <v>0</v>
      </c>
      <c r="S390" s="153"/>
      <c r="T390" s="118" t="str">
        <f t="shared" si="131"/>
        <v/>
      </c>
      <c r="U390" s="154"/>
      <c r="V390" s="154"/>
      <c r="W390" s="154"/>
      <c r="X390" s="154"/>
      <c r="Y390" s="154"/>
      <c r="Z390" s="154"/>
      <c r="AA390" s="154"/>
      <c r="AB390" s="154"/>
      <c r="AC390" s="154"/>
      <c r="AD390" s="154"/>
      <c r="AE390" s="154"/>
      <c r="AF390" s="154"/>
      <c r="AG390" s="63">
        <f t="shared" si="137"/>
        <v>0</v>
      </c>
      <c r="AH390" s="56">
        <f t="shared" si="138"/>
        <v>0</v>
      </c>
      <c r="AI390" s="56">
        <f t="shared" si="139"/>
        <v>0</v>
      </c>
      <c r="AJ390" s="56">
        <f t="shared" si="140"/>
        <v>0</v>
      </c>
      <c r="AK390" s="56">
        <f t="shared" si="141"/>
        <v>0</v>
      </c>
      <c r="AL390" s="56">
        <f t="shared" si="142"/>
        <v>0</v>
      </c>
      <c r="AM390" s="56">
        <f t="shared" si="143"/>
        <v>0</v>
      </c>
      <c r="AN390" s="56">
        <f t="shared" si="144"/>
        <v>0</v>
      </c>
      <c r="AO390" s="56">
        <f t="shared" si="145"/>
        <v>0</v>
      </c>
      <c r="AP390" s="56">
        <f t="shared" si="146"/>
        <v>0</v>
      </c>
      <c r="AQ390" s="56">
        <f t="shared" si="147"/>
        <v>0</v>
      </c>
      <c r="AR390" s="86">
        <f t="shared" si="148"/>
        <v>0</v>
      </c>
    </row>
    <row r="391" spans="1:44" x14ac:dyDescent="0.25">
      <c r="A391" s="178"/>
      <c r="B391" s="55" t="str">
        <f>_xlfn.IFNA(VLOOKUP(A391,'Ajánlatkérő(k) adatai'!$B$4:$C$205,2,0),"")</f>
        <v/>
      </c>
      <c r="C391" s="178"/>
      <c r="D391" s="55" t="str">
        <f>_xlfn.IFNA(VLOOKUP(C391,'Számlafizető(k) adatai'!$C$4:$D$203,2,0),"")</f>
        <v/>
      </c>
      <c r="E391" s="55" t="str">
        <f>_xlfn.IFNA(VLOOKUP(C391,'Számlafizető(k) adatai'!$C$4:$M$203,11,0),"")</f>
        <v/>
      </c>
      <c r="F391" s="178"/>
      <c r="G391" s="178"/>
      <c r="H391" s="178"/>
      <c r="I391" s="55" t="str">
        <f>IF(F391="","",VLOOKUP(LEFT(F391,5),'Technikai cellák'!B:C,2,0))</f>
        <v/>
      </c>
      <c r="J391" s="55" t="str">
        <f>IF(F391="","",VLOOKUP(I391,'Technikai cellák'!$C$1:$D$12,2,0))</f>
        <v/>
      </c>
      <c r="K391" s="179"/>
      <c r="L391" s="67" t="str">
        <f t="shared" si="132"/>
        <v/>
      </c>
      <c r="M391" s="68">
        <f t="shared" si="133"/>
        <v>0</v>
      </c>
      <c r="N391" s="66">
        <f t="shared" si="134"/>
        <v>0</v>
      </c>
      <c r="O391" s="152"/>
      <c r="P391" s="172">
        <f t="shared" si="130"/>
        <v>0</v>
      </c>
      <c r="Q391" s="69">
        <f t="shared" si="135"/>
        <v>0</v>
      </c>
      <c r="R391" s="62">
        <f t="shared" si="136"/>
        <v>0</v>
      </c>
      <c r="S391" s="153"/>
      <c r="T391" s="118" t="str">
        <f t="shared" si="131"/>
        <v/>
      </c>
      <c r="U391" s="154"/>
      <c r="V391" s="154"/>
      <c r="W391" s="154"/>
      <c r="X391" s="154"/>
      <c r="Y391" s="154"/>
      <c r="Z391" s="154"/>
      <c r="AA391" s="154"/>
      <c r="AB391" s="154"/>
      <c r="AC391" s="154"/>
      <c r="AD391" s="154"/>
      <c r="AE391" s="154"/>
      <c r="AF391" s="154"/>
      <c r="AG391" s="63">
        <f t="shared" si="137"/>
        <v>0</v>
      </c>
      <c r="AH391" s="56">
        <f t="shared" si="138"/>
        <v>0</v>
      </c>
      <c r="AI391" s="56">
        <f t="shared" si="139"/>
        <v>0</v>
      </c>
      <c r="AJ391" s="56">
        <f t="shared" si="140"/>
        <v>0</v>
      </c>
      <c r="AK391" s="56">
        <f t="shared" si="141"/>
        <v>0</v>
      </c>
      <c r="AL391" s="56">
        <f t="shared" si="142"/>
        <v>0</v>
      </c>
      <c r="AM391" s="56">
        <f t="shared" si="143"/>
        <v>0</v>
      </c>
      <c r="AN391" s="56">
        <f t="shared" si="144"/>
        <v>0</v>
      </c>
      <c r="AO391" s="56">
        <f t="shared" si="145"/>
        <v>0</v>
      </c>
      <c r="AP391" s="56">
        <f t="shared" si="146"/>
        <v>0</v>
      </c>
      <c r="AQ391" s="56">
        <f t="shared" si="147"/>
        <v>0</v>
      </c>
      <c r="AR391" s="86">
        <f t="shared" si="148"/>
        <v>0</v>
      </c>
    </row>
    <row r="392" spans="1:44" x14ac:dyDescent="0.25">
      <c r="A392" s="178"/>
      <c r="B392" s="55" t="str">
        <f>_xlfn.IFNA(VLOOKUP(A392,'Ajánlatkérő(k) adatai'!$B$4:$C$205,2,0),"")</f>
        <v/>
      </c>
      <c r="C392" s="178"/>
      <c r="D392" s="55" t="str">
        <f>_xlfn.IFNA(VLOOKUP(C392,'Számlafizető(k) adatai'!$C$4:$D$203,2,0),"")</f>
        <v/>
      </c>
      <c r="E392" s="55" t="str">
        <f>_xlfn.IFNA(VLOOKUP(C392,'Számlafizető(k) adatai'!$C$4:$M$203,11,0),"")</f>
        <v/>
      </c>
      <c r="F392" s="178"/>
      <c r="G392" s="178"/>
      <c r="H392" s="178"/>
      <c r="I392" s="55" t="str">
        <f>IF(F392="","",VLOOKUP(LEFT(F392,5),'Technikai cellák'!B:C,2,0))</f>
        <v/>
      </c>
      <c r="J392" s="55" t="str">
        <f>IF(F392="","",VLOOKUP(I392,'Technikai cellák'!$C$1:$D$12,2,0))</f>
        <v/>
      </c>
      <c r="K392" s="179"/>
      <c r="L392" s="67" t="str">
        <f t="shared" si="132"/>
        <v/>
      </c>
      <c r="M392" s="68">
        <f t="shared" si="133"/>
        <v>0</v>
      </c>
      <c r="N392" s="66">
        <f t="shared" si="134"/>
        <v>0</v>
      </c>
      <c r="O392" s="152"/>
      <c r="P392" s="172">
        <f t="shared" si="130"/>
        <v>0</v>
      </c>
      <c r="Q392" s="69">
        <f t="shared" si="135"/>
        <v>0</v>
      </c>
      <c r="R392" s="62">
        <f t="shared" si="136"/>
        <v>0</v>
      </c>
      <c r="S392" s="153"/>
      <c r="T392" s="118" t="str">
        <f t="shared" si="131"/>
        <v/>
      </c>
      <c r="U392" s="154"/>
      <c r="V392" s="154"/>
      <c r="W392" s="154"/>
      <c r="X392" s="154"/>
      <c r="Y392" s="154"/>
      <c r="Z392" s="154"/>
      <c r="AA392" s="154"/>
      <c r="AB392" s="154"/>
      <c r="AC392" s="154"/>
      <c r="AD392" s="154"/>
      <c r="AE392" s="154"/>
      <c r="AF392" s="154"/>
      <c r="AG392" s="63">
        <f t="shared" si="137"/>
        <v>0</v>
      </c>
      <c r="AH392" s="56">
        <f t="shared" si="138"/>
        <v>0</v>
      </c>
      <c r="AI392" s="56">
        <f t="shared" si="139"/>
        <v>0</v>
      </c>
      <c r="AJ392" s="56">
        <f t="shared" si="140"/>
        <v>0</v>
      </c>
      <c r="AK392" s="56">
        <f t="shared" si="141"/>
        <v>0</v>
      </c>
      <c r="AL392" s="56">
        <f t="shared" si="142"/>
        <v>0</v>
      </c>
      <c r="AM392" s="56">
        <f t="shared" si="143"/>
        <v>0</v>
      </c>
      <c r="AN392" s="56">
        <f t="shared" si="144"/>
        <v>0</v>
      </c>
      <c r="AO392" s="56">
        <f t="shared" si="145"/>
        <v>0</v>
      </c>
      <c r="AP392" s="56">
        <f t="shared" si="146"/>
        <v>0</v>
      </c>
      <c r="AQ392" s="56">
        <f t="shared" si="147"/>
        <v>0</v>
      </c>
      <c r="AR392" s="86">
        <f t="shared" si="148"/>
        <v>0</v>
      </c>
    </row>
    <row r="393" spans="1:44" x14ac:dyDescent="0.25">
      <c r="A393" s="178"/>
      <c r="B393" s="55" t="str">
        <f>_xlfn.IFNA(VLOOKUP(A393,'Ajánlatkérő(k) adatai'!$B$4:$C$205,2,0),"")</f>
        <v/>
      </c>
      <c r="C393" s="178"/>
      <c r="D393" s="55" t="str">
        <f>_xlfn.IFNA(VLOOKUP(C393,'Számlafizető(k) adatai'!$C$4:$D$203,2,0),"")</f>
        <v/>
      </c>
      <c r="E393" s="55" t="str">
        <f>_xlfn.IFNA(VLOOKUP(C393,'Számlafizető(k) adatai'!$C$4:$M$203,11,0),"")</f>
        <v/>
      </c>
      <c r="F393" s="178"/>
      <c r="G393" s="178"/>
      <c r="H393" s="178"/>
      <c r="I393" s="55" t="str">
        <f>IF(F393="","",VLOOKUP(LEFT(F393,5),'Technikai cellák'!B:C,2,0))</f>
        <v/>
      </c>
      <c r="J393" s="55" t="str">
        <f>IF(F393="","",VLOOKUP(I393,'Technikai cellák'!$C$1:$D$12,2,0))</f>
        <v/>
      </c>
      <c r="K393" s="179"/>
      <c r="L393" s="67" t="str">
        <f t="shared" si="132"/>
        <v/>
      </c>
      <c r="M393" s="68">
        <f t="shared" si="133"/>
        <v>0</v>
      </c>
      <c r="N393" s="66">
        <f t="shared" si="134"/>
        <v>0</v>
      </c>
      <c r="O393" s="152"/>
      <c r="P393" s="172">
        <f t="shared" si="130"/>
        <v>0</v>
      </c>
      <c r="Q393" s="69">
        <f t="shared" si="135"/>
        <v>0</v>
      </c>
      <c r="R393" s="62">
        <f t="shared" si="136"/>
        <v>0</v>
      </c>
      <c r="S393" s="153"/>
      <c r="T393" s="118" t="str">
        <f t="shared" si="131"/>
        <v/>
      </c>
      <c r="U393" s="154"/>
      <c r="V393" s="154"/>
      <c r="W393" s="154"/>
      <c r="X393" s="154"/>
      <c r="Y393" s="154"/>
      <c r="Z393" s="154"/>
      <c r="AA393" s="154"/>
      <c r="AB393" s="154"/>
      <c r="AC393" s="154"/>
      <c r="AD393" s="154"/>
      <c r="AE393" s="154"/>
      <c r="AF393" s="154"/>
      <c r="AG393" s="63">
        <f t="shared" si="137"/>
        <v>0</v>
      </c>
      <c r="AH393" s="56">
        <f t="shared" si="138"/>
        <v>0</v>
      </c>
      <c r="AI393" s="56">
        <f t="shared" si="139"/>
        <v>0</v>
      </c>
      <c r="AJ393" s="56">
        <f t="shared" si="140"/>
        <v>0</v>
      </c>
      <c r="AK393" s="56">
        <f t="shared" si="141"/>
        <v>0</v>
      </c>
      <c r="AL393" s="56">
        <f t="shared" si="142"/>
        <v>0</v>
      </c>
      <c r="AM393" s="56">
        <f t="shared" si="143"/>
        <v>0</v>
      </c>
      <c r="AN393" s="56">
        <f t="shared" si="144"/>
        <v>0</v>
      </c>
      <c r="AO393" s="56">
        <f t="shared" si="145"/>
        <v>0</v>
      </c>
      <c r="AP393" s="56">
        <f t="shared" si="146"/>
        <v>0</v>
      </c>
      <c r="AQ393" s="56">
        <f t="shared" si="147"/>
        <v>0</v>
      </c>
      <c r="AR393" s="86">
        <f t="shared" si="148"/>
        <v>0</v>
      </c>
    </row>
    <row r="394" spans="1:44" x14ac:dyDescent="0.25">
      <c r="A394" s="178"/>
      <c r="B394" s="55" t="str">
        <f>_xlfn.IFNA(VLOOKUP(A394,'Ajánlatkérő(k) adatai'!$B$4:$C$205,2,0),"")</f>
        <v/>
      </c>
      <c r="C394" s="178"/>
      <c r="D394" s="55" t="str">
        <f>_xlfn.IFNA(VLOOKUP(C394,'Számlafizető(k) adatai'!$C$4:$D$203,2,0),"")</f>
        <v/>
      </c>
      <c r="E394" s="55" t="str">
        <f>_xlfn.IFNA(VLOOKUP(C394,'Számlafizető(k) adatai'!$C$4:$M$203,11,0),"")</f>
        <v/>
      </c>
      <c r="F394" s="178"/>
      <c r="G394" s="178"/>
      <c r="H394" s="178"/>
      <c r="I394" s="55" t="str">
        <f>IF(F394="","",VLOOKUP(LEFT(F394,5),'Technikai cellák'!B:C,2,0))</f>
        <v/>
      </c>
      <c r="J394" s="55" t="str">
        <f>IF(F394="","",VLOOKUP(I394,'Technikai cellák'!$C$1:$D$12,2,0))</f>
        <v/>
      </c>
      <c r="K394" s="179"/>
      <c r="L394" s="67" t="str">
        <f t="shared" si="132"/>
        <v/>
      </c>
      <c r="M394" s="68">
        <f t="shared" si="133"/>
        <v>0</v>
      </c>
      <c r="N394" s="66">
        <f t="shared" si="134"/>
        <v>0</v>
      </c>
      <c r="O394" s="152"/>
      <c r="P394" s="172">
        <f t="shared" si="130"/>
        <v>0</v>
      </c>
      <c r="Q394" s="69">
        <f t="shared" si="135"/>
        <v>0</v>
      </c>
      <c r="R394" s="62">
        <f t="shared" si="136"/>
        <v>0</v>
      </c>
      <c r="S394" s="153"/>
      <c r="T394" s="118" t="str">
        <f t="shared" si="131"/>
        <v/>
      </c>
      <c r="U394" s="154"/>
      <c r="V394" s="154"/>
      <c r="W394" s="154"/>
      <c r="X394" s="154"/>
      <c r="Y394" s="154"/>
      <c r="Z394" s="154"/>
      <c r="AA394" s="154"/>
      <c r="AB394" s="154"/>
      <c r="AC394" s="154"/>
      <c r="AD394" s="154"/>
      <c r="AE394" s="154"/>
      <c r="AF394" s="154"/>
      <c r="AG394" s="63">
        <f t="shared" si="137"/>
        <v>0</v>
      </c>
      <c r="AH394" s="56">
        <f t="shared" si="138"/>
        <v>0</v>
      </c>
      <c r="AI394" s="56">
        <f t="shared" si="139"/>
        <v>0</v>
      </c>
      <c r="AJ394" s="56">
        <f t="shared" si="140"/>
        <v>0</v>
      </c>
      <c r="AK394" s="56">
        <f t="shared" si="141"/>
        <v>0</v>
      </c>
      <c r="AL394" s="56">
        <f t="shared" si="142"/>
        <v>0</v>
      </c>
      <c r="AM394" s="56">
        <f t="shared" si="143"/>
        <v>0</v>
      </c>
      <c r="AN394" s="56">
        <f t="shared" si="144"/>
        <v>0</v>
      </c>
      <c r="AO394" s="56">
        <f t="shared" si="145"/>
        <v>0</v>
      </c>
      <c r="AP394" s="56">
        <f t="shared" si="146"/>
        <v>0</v>
      </c>
      <c r="AQ394" s="56">
        <f t="shared" si="147"/>
        <v>0</v>
      </c>
      <c r="AR394" s="86">
        <f t="shared" si="148"/>
        <v>0</v>
      </c>
    </row>
    <row r="395" spans="1:44" x14ac:dyDescent="0.25">
      <c r="A395" s="178"/>
      <c r="B395" s="55" t="str">
        <f>_xlfn.IFNA(VLOOKUP(A395,'Ajánlatkérő(k) adatai'!$B$4:$C$205,2,0),"")</f>
        <v/>
      </c>
      <c r="C395" s="178"/>
      <c r="D395" s="55" t="str">
        <f>_xlfn.IFNA(VLOOKUP(C395,'Számlafizető(k) adatai'!$C$4:$D$203,2,0),"")</f>
        <v/>
      </c>
      <c r="E395" s="55" t="str">
        <f>_xlfn.IFNA(VLOOKUP(C395,'Számlafizető(k) adatai'!$C$4:$M$203,11,0),"")</f>
        <v/>
      </c>
      <c r="F395" s="178"/>
      <c r="G395" s="178"/>
      <c r="H395" s="178"/>
      <c r="I395" s="55" t="str">
        <f>IF(F395="","",VLOOKUP(LEFT(F395,5),'Technikai cellák'!B:C,2,0))</f>
        <v/>
      </c>
      <c r="J395" s="55" t="str">
        <f>IF(F395="","",VLOOKUP(I395,'Technikai cellák'!$C$1:$D$12,2,0))</f>
        <v/>
      </c>
      <c r="K395" s="179"/>
      <c r="L395" s="67" t="str">
        <f t="shared" si="132"/>
        <v/>
      </c>
      <c r="M395" s="68">
        <f t="shared" si="133"/>
        <v>0</v>
      </c>
      <c r="N395" s="66">
        <f t="shared" si="134"/>
        <v>0</v>
      </c>
      <c r="O395" s="152"/>
      <c r="P395" s="172">
        <f t="shared" si="130"/>
        <v>0</v>
      </c>
      <c r="Q395" s="69">
        <f t="shared" si="135"/>
        <v>0</v>
      </c>
      <c r="R395" s="62">
        <f t="shared" si="136"/>
        <v>0</v>
      </c>
      <c r="S395" s="153"/>
      <c r="T395" s="118" t="str">
        <f t="shared" si="131"/>
        <v/>
      </c>
      <c r="U395" s="154"/>
      <c r="V395" s="154"/>
      <c r="W395" s="154"/>
      <c r="X395" s="154"/>
      <c r="Y395" s="154"/>
      <c r="Z395" s="154"/>
      <c r="AA395" s="154"/>
      <c r="AB395" s="154"/>
      <c r="AC395" s="154"/>
      <c r="AD395" s="154"/>
      <c r="AE395" s="154"/>
      <c r="AF395" s="154"/>
      <c r="AG395" s="63">
        <f t="shared" si="137"/>
        <v>0</v>
      </c>
      <c r="AH395" s="56">
        <f t="shared" si="138"/>
        <v>0</v>
      </c>
      <c r="AI395" s="56">
        <f t="shared" si="139"/>
        <v>0</v>
      </c>
      <c r="AJ395" s="56">
        <f t="shared" si="140"/>
        <v>0</v>
      </c>
      <c r="AK395" s="56">
        <f t="shared" si="141"/>
        <v>0</v>
      </c>
      <c r="AL395" s="56">
        <f t="shared" si="142"/>
        <v>0</v>
      </c>
      <c r="AM395" s="56">
        <f t="shared" si="143"/>
        <v>0</v>
      </c>
      <c r="AN395" s="56">
        <f t="shared" si="144"/>
        <v>0</v>
      </c>
      <c r="AO395" s="56">
        <f t="shared" si="145"/>
        <v>0</v>
      </c>
      <c r="AP395" s="56">
        <f t="shared" si="146"/>
        <v>0</v>
      </c>
      <c r="AQ395" s="56">
        <f t="shared" si="147"/>
        <v>0</v>
      </c>
      <c r="AR395" s="86">
        <f t="shared" si="148"/>
        <v>0</v>
      </c>
    </row>
    <row r="396" spans="1:44" x14ac:dyDescent="0.25">
      <c r="A396" s="178"/>
      <c r="B396" s="55" t="str">
        <f>_xlfn.IFNA(VLOOKUP(A396,'Ajánlatkérő(k) adatai'!$B$4:$C$205,2,0),"")</f>
        <v/>
      </c>
      <c r="C396" s="178"/>
      <c r="D396" s="55" t="str">
        <f>_xlfn.IFNA(VLOOKUP(C396,'Számlafizető(k) adatai'!$C$4:$D$203,2,0),"")</f>
        <v/>
      </c>
      <c r="E396" s="55" t="str">
        <f>_xlfn.IFNA(VLOOKUP(C396,'Számlafizető(k) adatai'!$C$4:$M$203,11,0),"")</f>
        <v/>
      </c>
      <c r="F396" s="178"/>
      <c r="G396" s="178"/>
      <c r="H396" s="178"/>
      <c r="I396" s="55" t="str">
        <f>IF(F396="","",VLOOKUP(LEFT(F396,5),'Technikai cellák'!B:C,2,0))</f>
        <v/>
      </c>
      <c r="J396" s="55" t="str">
        <f>IF(F396="","",VLOOKUP(I396,'Technikai cellák'!$C$1:$D$12,2,0))</f>
        <v/>
      </c>
      <c r="K396" s="179"/>
      <c r="L396" s="67" t="str">
        <f t="shared" si="132"/>
        <v/>
      </c>
      <c r="M396" s="68">
        <f t="shared" si="133"/>
        <v>0</v>
      </c>
      <c r="N396" s="66">
        <f t="shared" si="134"/>
        <v>0</v>
      </c>
      <c r="O396" s="152"/>
      <c r="P396" s="172">
        <f t="shared" si="130"/>
        <v>0</v>
      </c>
      <c r="Q396" s="69">
        <f t="shared" si="135"/>
        <v>0</v>
      </c>
      <c r="R396" s="62">
        <f t="shared" si="136"/>
        <v>0</v>
      </c>
      <c r="S396" s="153"/>
      <c r="T396" s="118" t="str">
        <f t="shared" si="131"/>
        <v/>
      </c>
      <c r="U396" s="154"/>
      <c r="V396" s="154"/>
      <c r="W396" s="154"/>
      <c r="X396" s="154"/>
      <c r="Y396" s="154"/>
      <c r="Z396" s="154"/>
      <c r="AA396" s="154"/>
      <c r="AB396" s="154"/>
      <c r="AC396" s="154"/>
      <c r="AD396" s="154"/>
      <c r="AE396" s="154"/>
      <c r="AF396" s="154"/>
      <c r="AG396" s="63">
        <f t="shared" si="137"/>
        <v>0</v>
      </c>
      <c r="AH396" s="56">
        <f t="shared" si="138"/>
        <v>0</v>
      </c>
      <c r="AI396" s="56">
        <f t="shared" si="139"/>
        <v>0</v>
      </c>
      <c r="AJ396" s="56">
        <f t="shared" si="140"/>
        <v>0</v>
      </c>
      <c r="AK396" s="56">
        <f t="shared" si="141"/>
        <v>0</v>
      </c>
      <c r="AL396" s="56">
        <f t="shared" si="142"/>
        <v>0</v>
      </c>
      <c r="AM396" s="56">
        <f t="shared" si="143"/>
        <v>0</v>
      </c>
      <c r="AN396" s="56">
        <f t="shared" si="144"/>
        <v>0</v>
      </c>
      <c r="AO396" s="56">
        <f t="shared" si="145"/>
        <v>0</v>
      </c>
      <c r="AP396" s="56">
        <f t="shared" si="146"/>
        <v>0</v>
      </c>
      <c r="AQ396" s="56">
        <f t="shared" si="147"/>
        <v>0</v>
      </c>
      <c r="AR396" s="86">
        <f t="shared" si="148"/>
        <v>0</v>
      </c>
    </row>
    <row r="397" spans="1:44" x14ac:dyDescent="0.25">
      <c r="A397" s="178"/>
      <c r="B397" s="55" t="str">
        <f>_xlfn.IFNA(VLOOKUP(A397,'Ajánlatkérő(k) adatai'!$B$4:$C$205,2,0),"")</f>
        <v/>
      </c>
      <c r="C397" s="178"/>
      <c r="D397" s="55" t="str">
        <f>_xlfn.IFNA(VLOOKUP(C397,'Számlafizető(k) adatai'!$C$4:$D$203,2,0),"")</f>
        <v/>
      </c>
      <c r="E397" s="55" t="str">
        <f>_xlfn.IFNA(VLOOKUP(C397,'Számlafizető(k) adatai'!$C$4:$M$203,11,0),"")</f>
        <v/>
      </c>
      <c r="F397" s="178"/>
      <c r="G397" s="178"/>
      <c r="H397" s="178"/>
      <c r="I397" s="55" t="str">
        <f>IF(F397="","",VLOOKUP(LEFT(F397,5),'Technikai cellák'!B:C,2,0))</f>
        <v/>
      </c>
      <c r="J397" s="55" t="str">
        <f>IF(F397="","",VLOOKUP(I397,'Technikai cellák'!$C$1:$D$12,2,0))</f>
        <v/>
      </c>
      <c r="K397" s="179"/>
      <c r="L397" s="67" t="str">
        <f t="shared" si="132"/>
        <v/>
      </c>
      <c r="M397" s="68">
        <f t="shared" si="133"/>
        <v>0</v>
      </c>
      <c r="N397" s="66">
        <f t="shared" si="134"/>
        <v>0</v>
      </c>
      <c r="O397" s="152"/>
      <c r="P397" s="172">
        <f t="shared" si="130"/>
        <v>0</v>
      </c>
      <c r="Q397" s="69">
        <f t="shared" si="135"/>
        <v>0</v>
      </c>
      <c r="R397" s="62">
        <f t="shared" si="136"/>
        <v>0</v>
      </c>
      <c r="S397" s="153"/>
      <c r="T397" s="118" t="str">
        <f t="shared" si="131"/>
        <v/>
      </c>
      <c r="U397" s="154"/>
      <c r="V397" s="154"/>
      <c r="W397" s="154"/>
      <c r="X397" s="154"/>
      <c r="Y397" s="154"/>
      <c r="Z397" s="154"/>
      <c r="AA397" s="154"/>
      <c r="AB397" s="154"/>
      <c r="AC397" s="154"/>
      <c r="AD397" s="154"/>
      <c r="AE397" s="154"/>
      <c r="AF397" s="154"/>
      <c r="AG397" s="63">
        <f t="shared" si="137"/>
        <v>0</v>
      </c>
      <c r="AH397" s="56">
        <f t="shared" si="138"/>
        <v>0</v>
      </c>
      <c r="AI397" s="56">
        <f t="shared" si="139"/>
        <v>0</v>
      </c>
      <c r="AJ397" s="56">
        <f t="shared" si="140"/>
        <v>0</v>
      </c>
      <c r="AK397" s="56">
        <f t="shared" si="141"/>
        <v>0</v>
      </c>
      <c r="AL397" s="56">
        <f t="shared" si="142"/>
        <v>0</v>
      </c>
      <c r="AM397" s="56">
        <f t="shared" si="143"/>
        <v>0</v>
      </c>
      <c r="AN397" s="56">
        <f t="shared" si="144"/>
        <v>0</v>
      </c>
      <c r="AO397" s="56">
        <f t="shared" si="145"/>
        <v>0</v>
      </c>
      <c r="AP397" s="56">
        <f t="shared" si="146"/>
        <v>0</v>
      </c>
      <c r="AQ397" s="56">
        <f t="shared" si="147"/>
        <v>0</v>
      </c>
      <c r="AR397" s="86">
        <f t="shared" si="148"/>
        <v>0</v>
      </c>
    </row>
    <row r="398" spans="1:44" x14ac:dyDescent="0.25">
      <c r="A398" s="178"/>
      <c r="B398" s="55" t="str">
        <f>_xlfn.IFNA(VLOOKUP(A398,'Ajánlatkérő(k) adatai'!$B$4:$C$205,2,0),"")</f>
        <v/>
      </c>
      <c r="C398" s="178"/>
      <c r="D398" s="55" t="str">
        <f>_xlfn.IFNA(VLOOKUP(C398,'Számlafizető(k) adatai'!$C$4:$D$203,2,0),"")</f>
        <v/>
      </c>
      <c r="E398" s="55" t="str">
        <f>_xlfn.IFNA(VLOOKUP(C398,'Számlafizető(k) adatai'!$C$4:$M$203,11,0),"")</f>
        <v/>
      </c>
      <c r="F398" s="178"/>
      <c r="G398" s="178"/>
      <c r="H398" s="178"/>
      <c r="I398" s="55" t="str">
        <f>IF(F398="","",VLOOKUP(LEFT(F398,5),'Technikai cellák'!B:C,2,0))</f>
        <v/>
      </c>
      <c r="J398" s="55" t="str">
        <f>IF(F398="","",VLOOKUP(I398,'Technikai cellák'!$C$1:$D$12,2,0))</f>
        <v/>
      </c>
      <c r="K398" s="179"/>
      <c r="L398" s="67" t="str">
        <f t="shared" si="132"/>
        <v/>
      </c>
      <c r="M398" s="68">
        <f t="shared" si="133"/>
        <v>0</v>
      </c>
      <c r="N398" s="66">
        <f t="shared" si="134"/>
        <v>0</v>
      </c>
      <c r="O398" s="152"/>
      <c r="P398" s="172">
        <f t="shared" si="130"/>
        <v>0</v>
      </c>
      <c r="Q398" s="69">
        <f t="shared" si="135"/>
        <v>0</v>
      </c>
      <c r="R398" s="62">
        <f t="shared" si="136"/>
        <v>0</v>
      </c>
      <c r="S398" s="153"/>
      <c r="T398" s="118" t="str">
        <f t="shared" si="131"/>
        <v/>
      </c>
      <c r="U398" s="154"/>
      <c r="V398" s="154"/>
      <c r="W398" s="154"/>
      <c r="X398" s="154"/>
      <c r="Y398" s="154"/>
      <c r="Z398" s="154"/>
      <c r="AA398" s="154"/>
      <c r="AB398" s="154"/>
      <c r="AC398" s="154"/>
      <c r="AD398" s="154"/>
      <c r="AE398" s="154"/>
      <c r="AF398" s="154"/>
      <c r="AG398" s="63">
        <f t="shared" si="137"/>
        <v>0</v>
      </c>
      <c r="AH398" s="56">
        <f t="shared" si="138"/>
        <v>0</v>
      </c>
      <c r="AI398" s="56">
        <f t="shared" si="139"/>
        <v>0</v>
      </c>
      <c r="AJ398" s="56">
        <f t="shared" si="140"/>
        <v>0</v>
      </c>
      <c r="AK398" s="56">
        <f t="shared" si="141"/>
        <v>0</v>
      </c>
      <c r="AL398" s="56">
        <f t="shared" si="142"/>
        <v>0</v>
      </c>
      <c r="AM398" s="56">
        <f t="shared" si="143"/>
        <v>0</v>
      </c>
      <c r="AN398" s="56">
        <f t="shared" si="144"/>
        <v>0</v>
      </c>
      <c r="AO398" s="56">
        <f t="shared" si="145"/>
        <v>0</v>
      </c>
      <c r="AP398" s="56">
        <f t="shared" si="146"/>
        <v>0</v>
      </c>
      <c r="AQ398" s="56">
        <f t="shared" si="147"/>
        <v>0</v>
      </c>
      <c r="AR398" s="86">
        <f t="shared" si="148"/>
        <v>0</v>
      </c>
    </row>
    <row r="399" spans="1:44" x14ac:dyDescent="0.25">
      <c r="A399" s="178"/>
      <c r="B399" s="55" t="str">
        <f>_xlfn.IFNA(VLOOKUP(A399,'Ajánlatkérő(k) adatai'!$B$4:$C$205,2,0),"")</f>
        <v/>
      </c>
      <c r="C399" s="178"/>
      <c r="D399" s="55" t="str">
        <f>_xlfn.IFNA(VLOOKUP(C399,'Számlafizető(k) adatai'!$C$4:$D$203,2,0),"")</f>
        <v/>
      </c>
      <c r="E399" s="55" t="str">
        <f>_xlfn.IFNA(VLOOKUP(C399,'Számlafizető(k) adatai'!$C$4:$M$203,11,0),"")</f>
        <v/>
      </c>
      <c r="F399" s="178"/>
      <c r="G399" s="178"/>
      <c r="H399" s="178"/>
      <c r="I399" s="55" t="str">
        <f>IF(F399="","",VLOOKUP(LEFT(F399,5),'Technikai cellák'!B:C,2,0))</f>
        <v/>
      </c>
      <c r="J399" s="55" t="str">
        <f>IF(F399="","",VLOOKUP(I399,'Technikai cellák'!$C$1:$D$12,2,0))</f>
        <v/>
      </c>
      <c r="K399" s="179"/>
      <c r="L399" s="67" t="str">
        <f t="shared" si="132"/>
        <v/>
      </c>
      <c r="M399" s="68">
        <f t="shared" si="133"/>
        <v>0</v>
      </c>
      <c r="N399" s="66">
        <f t="shared" si="134"/>
        <v>0</v>
      </c>
      <c r="O399" s="152"/>
      <c r="P399" s="172">
        <f t="shared" si="130"/>
        <v>0</v>
      </c>
      <c r="Q399" s="69">
        <f t="shared" si="135"/>
        <v>0</v>
      </c>
      <c r="R399" s="62">
        <f t="shared" si="136"/>
        <v>0</v>
      </c>
      <c r="S399" s="153"/>
      <c r="T399" s="118" t="str">
        <f t="shared" si="131"/>
        <v/>
      </c>
      <c r="U399" s="154"/>
      <c r="V399" s="154"/>
      <c r="W399" s="154"/>
      <c r="X399" s="154"/>
      <c r="Y399" s="154"/>
      <c r="Z399" s="154"/>
      <c r="AA399" s="154"/>
      <c r="AB399" s="154"/>
      <c r="AC399" s="154"/>
      <c r="AD399" s="154"/>
      <c r="AE399" s="154"/>
      <c r="AF399" s="154"/>
      <c r="AG399" s="63">
        <f t="shared" si="137"/>
        <v>0</v>
      </c>
      <c r="AH399" s="56">
        <f t="shared" si="138"/>
        <v>0</v>
      </c>
      <c r="AI399" s="56">
        <f t="shared" si="139"/>
        <v>0</v>
      </c>
      <c r="AJ399" s="56">
        <f t="shared" si="140"/>
        <v>0</v>
      </c>
      <c r="AK399" s="56">
        <f t="shared" si="141"/>
        <v>0</v>
      </c>
      <c r="AL399" s="56">
        <f t="shared" si="142"/>
        <v>0</v>
      </c>
      <c r="AM399" s="56">
        <f t="shared" si="143"/>
        <v>0</v>
      </c>
      <c r="AN399" s="56">
        <f t="shared" si="144"/>
        <v>0</v>
      </c>
      <c r="AO399" s="56">
        <f t="shared" si="145"/>
        <v>0</v>
      </c>
      <c r="AP399" s="56">
        <f t="shared" si="146"/>
        <v>0</v>
      </c>
      <c r="AQ399" s="56">
        <f t="shared" si="147"/>
        <v>0</v>
      </c>
      <c r="AR399" s="86">
        <f t="shared" si="148"/>
        <v>0</v>
      </c>
    </row>
    <row r="400" spans="1:44" x14ac:dyDescent="0.25">
      <c r="A400" s="178"/>
      <c r="B400" s="55" t="str">
        <f>_xlfn.IFNA(VLOOKUP(A400,'Ajánlatkérő(k) adatai'!$B$4:$C$205,2,0),"")</f>
        <v/>
      </c>
      <c r="C400" s="178"/>
      <c r="D400" s="55" t="str">
        <f>_xlfn.IFNA(VLOOKUP(C400,'Számlafizető(k) adatai'!$C$4:$D$203,2,0),"")</f>
        <v/>
      </c>
      <c r="E400" s="55" t="str">
        <f>_xlfn.IFNA(VLOOKUP(C400,'Számlafizető(k) adatai'!$C$4:$M$203,11,0),"")</f>
        <v/>
      </c>
      <c r="F400" s="178"/>
      <c r="G400" s="178"/>
      <c r="H400" s="178"/>
      <c r="I400" s="55" t="str">
        <f>IF(F400="","",VLOOKUP(LEFT(F400,5),'Technikai cellák'!B:C,2,0))</f>
        <v/>
      </c>
      <c r="J400" s="55" t="str">
        <f>IF(F400="","",VLOOKUP(I400,'Technikai cellák'!$C$1:$D$12,2,0))</f>
        <v/>
      </c>
      <c r="K400" s="179"/>
      <c r="L400" s="67" t="str">
        <f t="shared" si="132"/>
        <v/>
      </c>
      <c r="M400" s="68">
        <f t="shared" si="133"/>
        <v>0</v>
      </c>
      <c r="N400" s="66">
        <f t="shared" si="134"/>
        <v>0</v>
      </c>
      <c r="O400" s="152"/>
      <c r="P400" s="172">
        <f t="shared" ref="P400:P463" si="149">ROUND((IF(K400&lt;100,0,K400*$C$7)/$C$8),0)</f>
        <v>0</v>
      </c>
      <c r="Q400" s="69">
        <f t="shared" si="135"/>
        <v>0</v>
      </c>
      <c r="R400" s="62">
        <f t="shared" si="136"/>
        <v>0</v>
      </c>
      <c r="S400" s="153"/>
      <c r="T400" s="118" t="str">
        <f t="shared" si="131"/>
        <v/>
      </c>
      <c r="U400" s="154"/>
      <c r="V400" s="154"/>
      <c r="W400" s="154"/>
      <c r="X400" s="154"/>
      <c r="Y400" s="154"/>
      <c r="Z400" s="154"/>
      <c r="AA400" s="154"/>
      <c r="AB400" s="154"/>
      <c r="AC400" s="154"/>
      <c r="AD400" s="154"/>
      <c r="AE400" s="154"/>
      <c r="AF400" s="154"/>
      <c r="AG400" s="63">
        <f t="shared" si="137"/>
        <v>0</v>
      </c>
      <c r="AH400" s="56">
        <f t="shared" si="138"/>
        <v>0</v>
      </c>
      <c r="AI400" s="56">
        <f t="shared" si="139"/>
        <v>0</v>
      </c>
      <c r="AJ400" s="56">
        <f t="shared" si="140"/>
        <v>0</v>
      </c>
      <c r="AK400" s="56">
        <f t="shared" si="141"/>
        <v>0</v>
      </c>
      <c r="AL400" s="56">
        <f t="shared" si="142"/>
        <v>0</v>
      </c>
      <c r="AM400" s="56">
        <f t="shared" si="143"/>
        <v>0</v>
      </c>
      <c r="AN400" s="56">
        <f t="shared" si="144"/>
        <v>0</v>
      </c>
      <c r="AO400" s="56">
        <f t="shared" si="145"/>
        <v>0</v>
      </c>
      <c r="AP400" s="56">
        <f t="shared" si="146"/>
        <v>0</v>
      </c>
      <c r="AQ400" s="56">
        <f t="shared" si="147"/>
        <v>0</v>
      </c>
      <c r="AR400" s="86">
        <f t="shared" si="148"/>
        <v>0</v>
      </c>
    </row>
    <row r="401" spans="1:44" x14ac:dyDescent="0.25">
      <c r="A401" s="178"/>
      <c r="B401" s="55" t="str">
        <f>_xlfn.IFNA(VLOOKUP(A401,'Ajánlatkérő(k) adatai'!$B$4:$C$205,2,0),"")</f>
        <v/>
      </c>
      <c r="C401" s="178"/>
      <c r="D401" s="55" t="str">
        <f>_xlfn.IFNA(VLOOKUP(C401,'Számlafizető(k) adatai'!$C$4:$D$203,2,0),"")</f>
        <v/>
      </c>
      <c r="E401" s="55" t="str">
        <f>_xlfn.IFNA(VLOOKUP(C401,'Számlafizető(k) adatai'!$C$4:$M$203,11,0),"")</f>
        <v/>
      </c>
      <c r="F401" s="178"/>
      <c r="G401" s="178"/>
      <c r="H401" s="178"/>
      <c r="I401" s="55" t="str">
        <f>IF(F401="","",VLOOKUP(LEFT(F401,5),'Technikai cellák'!B:C,2,0))</f>
        <v/>
      </c>
      <c r="J401" s="55" t="str">
        <f>IF(F401="","",VLOOKUP(I401,'Technikai cellák'!$C$1:$D$12,2,0))</f>
        <v/>
      </c>
      <c r="K401" s="179"/>
      <c r="L401" s="67" t="str">
        <f t="shared" si="132"/>
        <v/>
      </c>
      <c r="M401" s="68">
        <f t="shared" si="133"/>
        <v>0</v>
      </c>
      <c r="N401" s="66">
        <f t="shared" si="134"/>
        <v>0</v>
      </c>
      <c r="O401" s="152"/>
      <c r="P401" s="172">
        <f t="shared" si="149"/>
        <v>0</v>
      </c>
      <c r="Q401" s="69">
        <f t="shared" si="135"/>
        <v>0</v>
      </c>
      <c r="R401" s="62">
        <f t="shared" si="136"/>
        <v>0</v>
      </c>
      <c r="S401" s="153"/>
      <c r="T401" s="118" t="str">
        <f t="shared" si="131"/>
        <v/>
      </c>
      <c r="U401" s="154"/>
      <c r="V401" s="154"/>
      <c r="W401" s="154"/>
      <c r="X401" s="154"/>
      <c r="Y401" s="154"/>
      <c r="Z401" s="154"/>
      <c r="AA401" s="154"/>
      <c r="AB401" s="154"/>
      <c r="AC401" s="154"/>
      <c r="AD401" s="154"/>
      <c r="AE401" s="154"/>
      <c r="AF401" s="154"/>
      <c r="AG401" s="63">
        <f t="shared" si="137"/>
        <v>0</v>
      </c>
      <c r="AH401" s="56">
        <f t="shared" si="138"/>
        <v>0</v>
      </c>
      <c r="AI401" s="56">
        <f t="shared" si="139"/>
        <v>0</v>
      </c>
      <c r="AJ401" s="56">
        <f t="shared" si="140"/>
        <v>0</v>
      </c>
      <c r="AK401" s="56">
        <f t="shared" si="141"/>
        <v>0</v>
      </c>
      <c r="AL401" s="56">
        <f t="shared" si="142"/>
        <v>0</v>
      </c>
      <c r="AM401" s="56">
        <f t="shared" si="143"/>
        <v>0</v>
      </c>
      <c r="AN401" s="56">
        <f t="shared" si="144"/>
        <v>0</v>
      </c>
      <c r="AO401" s="56">
        <f t="shared" si="145"/>
        <v>0</v>
      </c>
      <c r="AP401" s="56">
        <f t="shared" si="146"/>
        <v>0</v>
      </c>
      <c r="AQ401" s="56">
        <f t="shared" si="147"/>
        <v>0</v>
      </c>
      <c r="AR401" s="86">
        <f t="shared" si="148"/>
        <v>0</v>
      </c>
    </row>
    <row r="402" spans="1:44" x14ac:dyDescent="0.25">
      <c r="A402" s="178"/>
      <c r="B402" s="55" t="str">
        <f>_xlfn.IFNA(VLOOKUP(A402,'Ajánlatkérő(k) adatai'!$B$4:$C$205,2,0),"")</f>
        <v/>
      </c>
      <c r="C402" s="178"/>
      <c r="D402" s="55" t="str">
        <f>_xlfn.IFNA(VLOOKUP(C402,'Számlafizető(k) adatai'!$C$4:$D$203,2,0),"")</f>
        <v/>
      </c>
      <c r="E402" s="55" t="str">
        <f>_xlfn.IFNA(VLOOKUP(C402,'Számlafizető(k) adatai'!$C$4:$M$203,11,0),"")</f>
        <v/>
      </c>
      <c r="F402" s="178"/>
      <c r="G402" s="178"/>
      <c r="H402" s="178"/>
      <c r="I402" s="55" t="str">
        <f>IF(F402="","",VLOOKUP(LEFT(F402,5),'Technikai cellák'!B:C,2,0))</f>
        <v/>
      </c>
      <c r="J402" s="55" t="str">
        <f>IF(F402="","",VLOOKUP(I402,'Technikai cellák'!$C$1:$D$12,2,0))</f>
        <v/>
      </c>
      <c r="K402" s="179"/>
      <c r="L402" s="67" t="str">
        <f t="shared" si="132"/>
        <v/>
      </c>
      <c r="M402" s="68">
        <f t="shared" si="133"/>
        <v>0</v>
      </c>
      <c r="N402" s="66">
        <f t="shared" si="134"/>
        <v>0</v>
      </c>
      <c r="O402" s="152"/>
      <c r="P402" s="172">
        <f t="shared" si="149"/>
        <v>0</v>
      </c>
      <c r="Q402" s="69">
        <f t="shared" si="135"/>
        <v>0</v>
      </c>
      <c r="R402" s="62">
        <f t="shared" si="136"/>
        <v>0</v>
      </c>
      <c r="S402" s="153"/>
      <c r="T402" s="118" t="str">
        <f t="shared" ref="T402:T465" si="150">IF(S402="","",IF((DAYS360(S402,$C$4,TRUE))/30&lt;0,"",(DAYS360(S402,$C$4,))/30))</f>
        <v/>
      </c>
      <c r="U402" s="154"/>
      <c r="V402" s="154"/>
      <c r="W402" s="154"/>
      <c r="X402" s="154"/>
      <c r="Y402" s="154"/>
      <c r="Z402" s="154"/>
      <c r="AA402" s="154"/>
      <c r="AB402" s="154"/>
      <c r="AC402" s="154"/>
      <c r="AD402" s="154"/>
      <c r="AE402" s="154"/>
      <c r="AF402" s="154"/>
      <c r="AG402" s="63">
        <f t="shared" si="137"/>
        <v>0</v>
      </c>
      <c r="AH402" s="56">
        <f t="shared" si="138"/>
        <v>0</v>
      </c>
      <c r="AI402" s="56">
        <f t="shared" si="139"/>
        <v>0</v>
      </c>
      <c r="AJ402" s="56">
        <f t="shared" si="140"/>
        <v>0</v>
      </c>
      <c r="AK402" s="56">
        <f t="shared" si="141"/>
        <v>0</v>
      </c>
      <c r="AL402" s="56">
        <f t="shared" si="142"/>
        <v>0</v>
      </c>
      <c r="AM402" s="56">
        <f t="shared" si="143"/>
        <v>0</v>
      </c>
      <c r="AN402" s="56">
        <f t="shared" si="144"/>
        <v>0</v>
      </c>
      <c r="AO402" s="56">
        <f t="shared" si="145"/>
        <v>0</v>
      </c>
      <c r="AP402" s="56">
        <f t="shared" si="146"/>
        <v>0</v>
      </c>
      <c r="AQ402" s="56">
        <f t="shared" si="147"/>
        <v>0</v>
      </c>
      <c r="AR402" s="86">
        <f t="shared" si="148"/>
        <v>0</v>
      </c>
    </row>
    <row r="403" spans="1:44" x14ac:dyDescent="0.25">
      <c r="A403" s="178"/>
      <c r="B403" s="55" t="str">
        <f>_xlfn.IFNA(VLOOKUP(A403,'Ajánlatkérő(k) adatai'!$B$4:$C$205,2,0),"")</f>
        <v/>
      </c>
      <c r="C403" s="178"/>
      <c r="D403" s="55" t="str">
        <f>_xlfn.IFNA(VLOOKUP(C403,'Számlafizető(k) adatai'!$C$4:$D$203,2,0),"")</f>
        <v/>
      </c>
      <c r="E403" s="55" t="str">
        <f>_xlfn.IFNA(VLOOKUP(C403,'Számlafizető(k) adatai'!$C$4:$M$203,11,0),"")</f>
        <v/>
      </c>
      <c r="F403" s="178"/>
      <c r="G403" s="178"/>
      <c r="H403" s="178"/>
      <c r="I403" s="55" t="str">
        <f>IF(F403="","",VLOOKUP(LEFT(F403,5),'Technikai cellák'!B:C,2,0))</f>
        <v/>
      </c>
      <c r="J403" s="55" t="str">
        <f>IF(F403="","",VLOOKUP(I403,'Technikai cellák'!$C$1:$D$12,2,0))</f>
        <v/>
      </c>
      <c r="K403" s="179"/>
      <c r="L403" s="67" t="str">
        <f t="shared" si="132"/>
        <v/>
      </c>
      <c r="M403" s="68">
        <f t="shared" si="133"/>
        <v>0</v>
      </c>
      <c r="N403" s="66">
        <f t="shared" si="134"/>
        <v>0</v>
      </c>
      <c r="O403" s="152"/>
      <c r="P403" s="172">
        <f t="shared" si="149"/>
        <v>0</v>
      </c>
      <c r="Q403" s="69">
        <f t="shared" si="135"/>
        <v>0</v>
      </c>
      <c r="R403" s="62">
        <f t="shared" si="136"/>
        <v>0</v>
      </c>
      <c r="S403" s="153"/>
      <c r="T403" s="118" t="str">
        <f t="shared" si="150"/>
        <v/>
      </c>
      <c r="U403" s="154"/>
      <c r="V403" s="154"/>
      <c r="W403" s="154"/>
      <c r="X403" s="154"/>
      <c r="Y403" s="154"/>
      <c r="Z403" s="154"/>
      <c r="AA403" s="154"/>
      <c r="AB403" s="154"/>
      <c r="AC403" s="154"/>
      <c r="AD403" s="154"/>
      <c r="AE403" s="154"/>
      <c r="AF403" s="154"/>
      <c r="AG403" s="63">
        <f t="shared" si="137"/>
        <v>0</v>
      </c>
      <c r="AH403" s="56">
        <f t="shared" si="138"/>
        <v>0</v>
      </c>
      <c r="AI403" s="56">
        <f t="shared" si="139"/>
        <v>0</v>
      </c>
      <c r="AJ403" s="56">
        <f t="shared" si="140"/>
        <v>0</v>
      </c>
      <c r="AK403" s="56">
        <f t="shared" si="141"/>
        <v>0</v>
      </c>
      <c r="AL403" s="56">
        <f t="shared" si="142"/>
        <v>0</v>
      </c>
      <c r="AM403" s="56">
        <f t="shared" si="143"/>
        <v>0</v>
      </c>
      <c r="AN403" s="56">
        <f t="shared" si="144"/>
        <v>0</v>
      </c>
      <c r="AO403" s="56">
        <f t="shared" si="145"/>
        <v>0</v>
      </c>
      <c r="AP403" s="56">
        <f t="shared" si="146"/>
        <v>0</v>
      </c>
      <c r="AQ403" s="56">
        <f t="shared" si="147"/>
        <v>0</v>
      </c>
      <c r="AR403" s="86">
        <f t="shared" si="148"/>
        <v>0</v>
      </c>
    </row>
    <row r="404" spans="1:44" x14ac:dyDescent="0.25">
      <c r="A404" s="178"/>
      <c r="B404" s="55" t="str">
        <f>_xlfn.IFNA(VLOOKUP(A404,'Ajánlatkérő(k) adatai'!$B$4:$C$205,2,0),"")</f>
        <v/>
      </c>
      <c r="C404" s="178"/>
      <c r="D404" s="55" t="str">
        <f>_xlfn.IFNA(VLOOKUP(C404,'Számlafizető(k) adatai'!$C$4:$D$203,2,0),"")</f>
        <v/>
      </c>
      <c r="E404" s="55" t="str">
        <f>_xlfn.IFNA(VLOOKUP(C404,'Számlafizető(k) adatai'!$C$4:$M$203,11,0),"")</f>
        <v/>
      </c>
      <c r="F404" s="178"/>
      <c r="G404" s="178"/>
      <c r="H404" s="178"/>
      <c r="I404" s="55" t="str">
        <f>IF(F404="","",VLOOKUP(LEFT(F404,5),'Technikai cellák'!B:C,2,0))</f>
        <v/>
      </c>
      <c r="J404" s="55" t="str">
        <f>IF(F404="","",VLOOKUP(I404,'Technikai cellák'!$C$1:$D$12,2,0))</f>
        <v/>
      </c>
      <c r="K404" s="179"/>
      <c r="L404" s="67" t="str">
        <f t="shared" si="132"/>
        <v/>
      </c>
      <c r="M404" s="68">
        <f t="shared" si="133"/>
        <v>0</v>
      </c>
      <c r="N404" s="66">
        <f t="shared" si="134"/>
        <v>0</v>
      </c>
      <c r="O404" s="152"/>
      <c r="P404" s="172">
        <f t="shared" si="149"/>
        <v>0</v>
      </c>
      <c r="Q404" s="69">
        <f t="shared" si="135"/>
        <v>0</v>
      </c>
      <c r="R404" s="62">
        <f t="shared" si="136"/>
        <v>0</v>
      </c>
      <c r="S404" s="153"/>
      <c r="T404" s="118" t="str">
        <f t="shared" si="150"/>
        <v/>
      </c>
      <c r="U404" s="154"/>
      <c r="V404" s="154"/>
      <c r="W404" s="154"/>
      <c r="X404" s="154"/>
      <c r="Y404" s="154"/>
      <c r="Z404" s="154"/>
      <c r="AA404" s="154"/>
      <c r="AB404" s="154"/>
      <c r="AC404" s="154"/>
      <c r="AD404" s="154"/>
      <c r="AE404" s="154"/>
      <c r="AF404" s="154"/>
      <c r="AG404" s="63">
        <f t="shared" si="137"/>
        <v>0</v>
      </c>
      <c r="AH404" s="56">
        <f t="shared" si="138"/>
        <v>0</v>
      </c>
      <c r="AI404" s="56">
        <f t="shared" si="139"/>
        <v>0</v>
      </c>
      <c r="AJ404" s="56">
        <f t="shared" si="140"/>
        <v>0</v>
      </c>
      <c r="AK404" s="56">
        <f t="shared" si="141"/>
        <v>0</v>
      </c>
      <c r="AL404" s="56">
        <f t="shared" si="142"/>
        <v>0</v>
      </c>
      <c r="AM404" s="56">
        <f t="shared" si="143"/>
        <v>0</v>
      </c>
      <c r="AN404" s="56">
        <f t="shared" si="144"/>
        <v>0</v>
      </c>
      <c r="AO404" s="56">
        <f t="shared" si="145"/>
        <v>0</v>
      </c>
      <c r="AP404" s="56">
        <f t="shared" si="146"/>
        <v>0</v>
      </c>
      <c r="AQ404" s="56">
        <f t="shared" si="147"/>
        <v>0</v>
      </c>
      <c r="AR404" s="86">
        <f t="shared" si="148"/>
        <v>0</v>
      </c>
    </row>
    <row r="405" spans="1:44" x14ac:dyDescent="0.25">
      <c r="A405" s="178"/>
      <c r="B405" s="55" t="str">
        <f>_xlfn.IFNA(VLOOKUP(A405,'Ajánlatkérő(k) adatai'!$B$4:$C$205,2,0),"")</f>
        <v/>
      </c>
      <c r="C405" s="178"/>
      <c r="D405" s="55" t="str">
        <f>_xlfn.IFNA(VLOOKUP(C405,'Számlafizető(k) adatai'!$C$4:$D$203,2,0),"")</f>
        <v/>
      </c>
      <c r="E405" s="55" t="str">
        <f>_xlfn.IFNA(VLOOKUP(C405,'Számlafizető(k) adatai'!$C$4:$M$203,11,0),"")</f>
        <v/>
      </c>
      <c r="F405" s="178"/>
      <c r="G405" s="178"/>
      <c r="H405" s="178"/>
      <c r="I405" s="55" t="str">
        <f>IF(F405="","",VLOOKUP(LEFT(F405,5),'Technikai cellák'!B:C,2,0))</f>
        <v/>
      </c>
      <c r="J405" s="55" t="str">
        <f>IF(F405="","",VLOOKUP(I405,'Technikai cellák'!$C$1:$D$12,2,0))</f>
        <v/>
      </c>
      <c r="K405" s="179"/>
      <c r="L405" s="67" t="str">
        <f t="shared" si="132"/>
        <v/>
      </c>
      <c r="M405" s="68">
        <f t="shared" si="133"/>
        <v>0</v>
      </c>
      <c r="N405" s="66">
        <f t="shared" si="134"/>
        <v>0</v>
      </c>
      <c r="O405" s="152"/>
      <c r="P405" s="172">
        <f t="shared" si="149"/>
        <v>0</v>
      </c>
      <c r="Q405" s="69">
        <f t="shared" si="135"/>
        <v>0</v>
      </c>
      <c r="R405" s="62">
        <f t="shared" si="136"/>
        <v>0</v>
      </c>
      <c r="S405" s="153"/>
      <c r="T405" s="118" t="str">
        <f t="shared" si="150"/>
        <v/>
      </c>
      <c r="U405" s="154"/>
      <c r="V405" s="154"/>
      <c r="W405" s="154"/>
      <c r="X405" s="154"/>
      <c r="Y405" s="154"/>
      <c r="Z405" s="154"/>
      <c r="AA405" s="154"/>
      <c r="AB405" s="154"/>
      <c r="AC405" s="154"/>
      <c r="AD405" s="154"/>
      <c r="AE405" s="154"/>
      <c r="AF405" s="154"/>
      <c r="AG405" s="63">
        <f t="shared" si="137"/>
        <v>0</v>
      </c>
      <c r="AH405" s="56">
        <f t="shared" si="138"/>
        <v>0</v>
      </c>
      <c r="AI405" s="56">
        <f t="shared" si="139"/>
        <v>0</v>
      </c>
      <c r="AJ405" s="56">
        <f t="shared" si="140"/>
        <v>0</v>
      </c>
      <c r="AK405" s="56">
        <f t="shared" si="141"/>
        <v>0</v>
      </c>
      <c r="AL405" s="56">
        <f t="shared" si="142"/>
        <v>0</v>
      </c>
      <c r="AM405" s="56">
        <f t="shared" si="143"/>
        <v>0</v>
      </c>
      <c r="AN405" s="56">
        <f t="shared" si="144"/>
        <v>0</v>
      </c>
      <c r="AO405" s="56">
        <f t="shared" si="145"/>
        <v>0</v>
      </c>
      <c r="AP405" s="56">
        <f t="shared" si="146"/>
        <v>0</v>
      </c>
      <c r="AQ405" s="56">
        <f t="shared" si="147"/>
        <v>0</v>
      </c>
      <c r="AR405" s="86">
        <f t="shared" si="148"/>
        <v>0</v>
      </c>
    </row>
    <row r="406" spans="1:44" x14ac:dyDescent="0.25">
      <c r="A406" s="178"/>
      <c r="B406" s="55" t="str">
        <f>_xlfn.IFNA(VLOOKUP(A406,'Ajánlatkérő(k) adatai'!$B$4:$C$205,2,0),"")</f>
        <v/>
      </c>
      <c r="C406" s="178"/>
      <c r="D406" s="55" t="str">
        <f>_xlfn.IFNA(VLOOKUP(C406,'Számlafizető(k) adatai'!$C$4:$D$203,2,0),"")</f>
        <v/>
      </c>
      <c r="E406" s="55" t="str">
        <f>_xlfn.IFNA(VLOOKUP(C406,'Számlafizető(k) adatai'!$C$4:$M$203,11,0),"")</f>
        <v/>
      </c>
      <c r="F406" s="178"/>
      <c r="G406" s="178"/>
      <c r="H406" s="178"/>
      <c r="I406" s="55" t="str">
        <f>IF(F406="","",VLOOKUP(LEFT(F406,5),'Technikai cellák'!B:C,2,0))</f>
        <v/>
      </c>
      <c r="J406" s="55" t="str">
        <f>IF(F406="","",VLOOKUP(I406,'Technikai cellák'!$C$1:$D$12,2,0))</f>
        <v/>
      </c>
      <c r="K406" s="179"/>
      <c r="L406" s="67" t="str">
        <f t="shared" si="132"/>
        <v/>
      </c>
      <c r="M406" s="68">
        <f t="shared" si="133"/>
        <v>0</v>
      </c>
      <c r="N406" s="66">
        <f t="shared" si="134"/>
        <v>0</v>
      </c>
      <c r="O406" s="152"/>
      <c r="P406" s="172">
        <f t="shared" si="149"/>
        <v>0</v>
      </c>
      <c r="Q406" s="69">
        <f t="shared" si="135"/>
        <v>0</v>
      </c>
      <c r="R406" s="62">
        <f t="shared" si="136"/>
        <v>0</v>
      </c>
      <c r="S406" s="153"/>
      <c r="T406" s="118" t="str">
        <f t="shared" si="150"/>
        <v/>
      </c>
      <c r="U406" s="154"/>
      <c r="V406" s="154"/>
      <c r="W406" s="154"/>
      <c r="X406" s="154"/>
      <c r="Y406" s="154"/>
      <c r="Z406" s="154"/>
      <c r="AA406" s="154"/>
      <c r="AB406" s="154"/>
      <c r="AC406" s="154"/>
      <c r="AD406" s="154"/>
      <c r="AE406" s="154"/>
      <c r="AF406" s="154"/>
      <c r="AG406" s="63">
        <f t="shared" si="137"/>
        <v>0</v>
      </c>
      <c r="AH406" s="56">
        <f t="shared" si="138"/>
        <v>0</v>
      </c>
      <c r="AI406" s="56">
        <f t="shared" si="139"/>
        <v>0</v>
      </c>
      <c r="AJ406" s="56">
        <f t="shared" si="140"/>
        <v>0</v>
      </c>
      <c r="AK406" s="56">
        <f t="shared" si="141"/>
        <v>0</v>
      </c>
      <c r="AL406" s="56">
        <f t="shared" si="142"/>
        <v>0</v>
      </c>
      <c r="AM406" s="56">
        <f t="shared" si="143"/>
        <v>0</v>
      </c>
      <c r="AN406" s="56">
        <f t="shared" si="144"/>
        <v>0</v>
      </c>
      <c r="AO406" s="56">
        <f t="shared" si="145"/>
        <v>0</v>
      </c>
      <c r="AP406" s="56">
        <f t="shared" si="146"/>
        <v>0</v>
      </c>
      <c r="AQ406" s="56">
        <f t="shared" si="147"/>
        <v>0</v>
      </c>
      <c r="AR406" s="86">
        <f t="shared" si="148"/>
        <v>0</v>
      </c>
    </row>
    <row r="407" spans="1:44" x14ac:dyDescent="0.25">
      <c r="A407" s="178"/>
      <c r="B407" s="55" t="str">
        <f>_xlfn.IFNA(VLOOKUP(A407,'Ajánlatkérő(k) adatai'!$B$4:$C$205,2,0),"")</f>
        <v/>
      </c>
      <c r="C407" s="178"/>
      <c r="D407" s="55" t="str">
        <f>_xlfn.IFNA(VLOOKUP(C407,'Számlafizető(k) adatai'!$C$4:$D$203,2,0),"")</f>
        <v/>
      </c>
      <c r="E407" s="55" t="str">
        <f>_xlfn.IFNA(VLOOKUP(C407,'Számlafizető(k) adatai'!$C$4:$M$203,11,0),"")</f>
        <v/>
      </c>
      <c r="F407" s="178"/>
      <c r="G407" s="178"/>
      <c r="H407" s="178"/>
      <c r="I407" s="55" t="str">
        <f>IF(F407="","",VLOOKUP(LEFT(F407,5),'Technikai cellák'!B:C,2,0))</f>
        <v/>
      </c>
      <c r="J407" s="55" t="str">
        <f>IF(F407="","",VLOOKUP(I407,'Technikai cellák'!$C$1:$D$12,2,0))</f>
        <v/>
      </c>
      <c r="K407" s="179"/>
      <c r="L407" s="67" t="str">
        <f t="shared" si="132"/>
        <v/>
      </c>
      <c r="M407" s="68">
        <f t="shared" si="133"/>
        <v>0</v>
      </c>
      <c r="N407" s="66">
        <f t="shared" si="134"/>
        <v>0</v>
      </c>
      <c r="O407" s="152"/>
      <c r="P407" s="172">
        <f t="shared" si="149"/>
        <v>0</v>
      </c>
      <c r="Q407" s="69">
        <f t="shared" si="135"/>
        <v>0</v>
      </c>
      <c r="R407" s="62">
        <f t="shared" si="136"/>
        <v>0</v>
      </c>
      <c r="S407" s="153"/>
      <c r="T407" s="118" t="str">
        <f t="shared" si="150"/>
        <v/>
      </c>
      <c r="U407" s="154"/>
      <c r="V407" s="154"/>
      <c r="W407" s="154"/>
      <c r="X407" s="154"/>
      <c r="Y407" s="154"/>
      <c r="Z407" s="154"/>
      <c r="AA407" s="154"/>
      <c r="AB407" s="154"/>
      <c r="AC407" s="154"/>
      <c r="AD407" s="154"/>
      <c r="AE407" s="154"/>
      <c r="AF407" s="154"/>
      <c r="AG407" s="63">
        <f t="shared" si="137"/>
        <v>0</v>
      </c>
      <c r="AH407" s="56">
        <f t="shared" si="138"/>
        <v>0</v>
      </c>
      <c r="AI407" s="56">
        <f t="shared" si="139"/>
        <v>0</v>
      </c>
      <c r="AJ407" s="56">
        <f t="shared" si="140"/>
        <v>0</v>
      </c>
      <c r="AK407" s="56">
        <f t="shared" si="141"/>
        <v>0</v>
      </c>
      <c r="AL407" s="56">
        <f t="shared" si="142"/>
        <v>0</v>
      </c>
      <c r="AM407" s="56">
        <f t="shared" si="143"/>
        <v>0</v>
      </c>
      <c r="AN407" s="56">
        <f t="shared" si="144"/>
        <v>0</v>
      </c>
      <c r="AO407" s="56">
        <f t="shared" si="145"/>
        <v>0</v>
      </c>
      <c r="AP407" s="56">
        <f t="shared" si="146"/>
        <v>0</v>
      </c>
      <c r="AQ407" s="56">
        <f t="shared" si="147"/>
        <v>0</v>
      </c>
      <c r="AR407" s="86">
        <f t="shared" si="148"/>
        <v>0</v>
      </c>
    </row>
    <row r="408" spans="1:44" x14ac:dyDescent="0.25">
      <c r="A408" s="178"/>
      <c r="B408" s="55" t="str">
        <f>_xlfn.IFNA(VLOOKUP(A408,'Ajánlatkérő(k) adatai'!$B$4:$C$205,2,0),"")</f>
        <v/>
      </c>
      <c r="C408" s="178"/>
      <c r="D408" s="55" t="str">
        <f>_xlfn.IFNA(VLOOKUP(C408,'Számlafizető(k) adatai'!$C$4:$D$203,2,0),"")</f>
        <v/>
      </c>
      <c r="E408" s="55" t="str">
        <f>_xlfn.IFNA(VLOOKUP(C408,'Számlafizető(k) adatai'!$C$4:$M$203,11,0),"")</f>
        <v/>
      </c>
      <c r="F408" s="178"/>
      <c r="G408" s="178"/>
      <c r="H408" s="178"/>
      <c r="I408" s="55" t="str">
        <f>IF(F408="","",VLOOKUP(LEFT(F408,5),'Technikai cellák'!B:C,2,0))</f>
        <v/>
      </c>
      <c r="J408" s="55" t="str">
        <f>IF(F408="","",VLOOKUP(I408,'Technikai cellák'!$C$1:$D$12,2,0))</f>
        <v/>
      </c>
      <c r="K408" s="179"/>
      <c r="L408" s="67" t="str">
        <f t="shared" si="132"/>
        <v/>
      </c>
      <c r="M408" s="68">
        <f t="shared" si="133"/>
        <v>0</v>
      </c>
      <c r="N408" s="66">
        <f t="shared" si="134"/>
        <v>0</v>
      </c>
      <c r="O408" s="152"/>
      <c r="P408" s="172">
        <f t="shared" si="149"/>
        <v>0</v>
      </c>
      <c r="Q408" s="69">
        <f t="shared" si="135"/>
        <v>0</v>
      </c>
      <c r="R408" s="62">
        <f t="shared" si="136"/>
        <v>0</v>
      </c>
      <c r="S408" s="153"/>
      <c r="T408" s="118" t="str">
        <f t="shared" si="150"/>
        <v/>
      </c>
      <c r="U408" s="154"/>
      <c r="V408" s="154"/>
      <c r="W408" s="154"/>
      <c r="X408" s="154"/>
      <c r="Y408" s="154"/>
      <c r="Z408" s="154"/>
      <c r="AA408" s="154"/>
      <c r="AB408" s="154"/>
      <c r="AC408" s="154"/>
      <c r="AD408" s="154"/>
      <c r="AE408" s="154"/>
      <c r="AF408" s="154"/>
      <c r="AG408" s="63">
        <f t="shared" si="137"/>
        <v>0</v>
      </c>
      <c r="AH408" s="56">
        <f t="shared" si="138"/>
        <v>0</v>
      </c>
      <c r="AI408" s="56">
        <f t="shared" si="139"/>
        <v>0</v>
      </c>
      <c r="AJ408" s="56">
        <f t="shared" si="140"/>
        <v>0</v>
      </c>
      <c r="AK408" s="56">
        <f t="shared" si="141"/>
        <v>0</v>
      </c>
      <c r="AL408" s="56">
        <f t="shared" si="142"/>
        <v>0</v>
      </c>
      <c r="AM408" s="56">
        <f t="shared" si="143"/>
        <v>0</v>
      </c>
      <c r="AN408" s="56">
        <f t="shared" si="144"/>
        <v>0</v>
      </c>
      <c r="AO408" s="56">
        <f t="shared" si="145"/>
        <v>0</v>
      </c>
      <c r="AP408" s="56">
        <f t="shared" si="146"/>
        <v>0</v>
      </c>
      <c r="AQ408" s="56">
        <f t="shared" si="147"/>
        <v>0</v>
      </c>
      <c r="AR408" s="86">
        <f t="shared" si="148"/>
        <v>0</v>
      </c>
    </row>
    <row r="409" spans="1:44" x14ac:dyDescent="0.25">
      <c r="A409" s="178"/>
      <c r="B409" s="55" t="str">
        <f>_xlfn.IFNA(VLOOKUP(A409,'Ajánlatkérő(k) adatai'!$B$4:$C$205,2,0),"")</f>
        <v/>
      </c>
      <c r="C409" s="178"/>
      <c r="D409" s="55" t="str">
        <f>_xlfn.IFNA(VLOOKUP(C409,'Számlafizető(k) adatai'!$C$4:$D$203,2,0),"")</f>
        <v/>
      </c>
      <c r="E409" s="55" t="str">
        <f>_xlfn.IFNA(VLOOKUP(C409,'Számlafizető(k) adatai'!$C$4:$M$203,11,0),"")</f>
        <v/>
      </c>
      <c r="F409" s="178"/>
      <c r="G409" s="178"/>
      <c r="H409" s="178"/>
      <c r="I409" s="55" t="str">
        <f>IF(F409="","",VLOOKUP(LEFT(F409,5),'Technikai cellák'!B:C,2,0))</f>
        <v/>
      </c>
      <c r="J409" s="55" t="str">
        <f>IF(F409="","",VLOOKUP(I409,'Technikai cellák'!$C$1:$D$12,2,0))</f>
        <v/>
      </c>
      <c r="K409" s="179"/>
      <c r="L409" s="67" t="str">
        <f t="shared" si="132"/>
        <v/>
      </c>
      <c r="M409" s="68">
        <f t="shared" si="133"/>
        <v>0</v>
      </c>
      <c r="N409" s="66">
        <f t="shared" si="134"/>
        <v>0</v>
      </c>
      <c r="O409" s="152"/>
      <c r="P409" s="172">
        <f t="shared" si="149"/>
        <v>0</v>
      </c>
      <c r="Q409" s="69">
        <f t="shared" si="135"/>
        <v>0</v>
      </c>
      <c r="R409" s="62">
        <f t="shared" si="136"/>
        <v>0</v>
      </c>
      <c r="S409" s="153"/>
      <c r="T409" s="118" t="str">
        <f t="shared" si="150"/>
        <v/>
      </c>
      <c r="U409" s="154"/>
      <c r="V409" s="154"/>
      <c r="W409" s="154"/>
      <c r="X409" s="154"/>
      <c r="Y409" s="154"/>
      <c r="Z409" s="154"/>
      <c r="AA409" s="154"/>
      <c r="AB409" s="154"/>
      <c r="AC409" s="154"/>
      <c r="AD409" s="154"/>
      <c r="AE409" s="154"/>
      <c r="AF409" s="154"/>
      <c r="AG409" s="63">
        <f t="shared" si="137"/>
        <v>0</v>
      </c>
      <c r="AH409" s="56">
        <f t="shared" si="138"/>
        <v>0</v>
      </c>
      <c r="AI409" s="56">
        <f t="shared" si="139"/>
        <v>0</v>
      </c>
      <c r="AJ409" s="56">
        <f t="shared" si="140"/>
        <v>0</v>
      </c>
      <c r="AK409" s="56">
        <f t="shared" si="141"/>
        <v>0</v>
      </c>
      <c r="AL409" s="56">
        <f t="shared" si="142"/>
        <v>0</v>
      </c>
      <c r="AM409" s="56">
        <f t="shared" si="143"/>
        <v>0</v>
      </c>
      <c r="AN409" s="56">
        <f t="shared" si="144"/>
        <v>0</v>
      </c>
      <c r="AO409" s="56">
        <f t="shared" si="145"/>
        <v>0</v>
      </c>
      <c r="AP409" s="56">
        <f t="shared" si="146"/>
        <v>0</v>
      </c>
      <c r="AQ409" s="56">
        <f t="shared" si="147"/>
        <v>0</v>
      </c>
      <c r="AR409" s="86">
        <f t="shared" si="148"/>
        <v>0</v>
      </c>
    </row>
    <row r="410" spans="1:44" x14ac:dyDescent="0.25">
      <c r="A410" s="178"/>
      <c r="B410" s="55" t="str">
        <f>_xlfn.IFNA(VLOOKUP(A410,'Ajánlatkérő(k) adatai'!$B$4:$C$205,2,0),"")</f>
        <v/>
      </c>
      <c r="C410" s="178"/>
      <c r="D410" s="55" t="str">
        <f>_xlfn.IFNA(VLOOKUP(C410,'Számlafizető(k) adatai'!$C$4:$D$203,2,0),"")</f>
        <v/>
      </c>
      <c r="E410" s="55" t="str">
        <f>_xlfn.IFNA(VLOOKUP(C410,'Számlafizető(k) adatai'!$C$4:$M$203,11,0),"")</f>
        <v/>
      </c>
      <c r="F410" s="178"/>
      <c r="G410" s="178"/>
      <c r="H410" s="178"/>
      <c r="I410" s="55" t="str">
        <f>IF(F410="","",VLOOKUP(LEFT(F410,5),'Technikai cellák'!B:C,2,0))</f>
        <v/>
      </c>
      <c r="J410" s="55" t="str">
        <f>IF(F410="","",VLOOKUP(I410,'Technikai cellák'!$C$1:$D$12,2,0))</f>
        <v/>
      </c>
      <c r="K410" s="179"/>
      <c r="L410" s="67" t="str">
        <f t="shared" si="132"/>
        <v/>
      </c>
      <c r="M410" s="68">
        <f t="shared" si="133"/>
        <v>0</v>
      </c>
      <c r="N410" s="66">
        <f t="shared" si="134"/>
        <v>0</v>
      </c>
      <c r="O410" s="152"/>
      <c r="P410" s="172">
        <f t="shared" si="149"/>
        <v>0</v>
      </c>
      <c r="Q410" s="69">
        <f t="shared" si="135"/>
        <v>0</v>
      </c>
      <c r="R410" s="62">
        <f t="shared" si="136"/>
        <v>0</v>
      </c>
      <c r="S410" s="153"/>
      <c r="T410" s="118" t="str">
        <f t="shared" si="150"/>
        <v/>
      </c>
      <c r="U410" s="154"/>
      <c r="V410" s="154"/>
      <c r="W410" s="154"/>
      <c r="X410" s="154"/>
      <c r="Y410" s="154"/>
      <c r="Z410" s="154"/>
      <c r="AA410" s="154"/>
      <c r="AB410" s="154"/>
      <c r="AC410" s="154"/>
      <c r="AD410" s="154"/>
      <c r="AE410" s="154"/>
      <c r="AF410" s="154"/>
      <c r="AG410" s="63">
        <f t="shared" si="137"/>
        <v>0</v>
      </c>
      <c r="AH410" s="56">
        <f t="shared" si="138"/>
        <v>0</v>
      </c>
      <c r="AI410" s="56">
        <f t="shared" si="139"/>
        <v>0</v>
      </c>
      <c r="AJ410" s="56">
        <f t="shared" si="140"/>
        <v>0</v>
      </c>
      <c r="AK410" s="56">
        <f t="shared" si="141"/>
        <v>0</v>
      </c>
      <c r="AL410" s="56">
        <f t="shared" si="142"/>
        <v>0</v>
      </c>
      <c r="AM410" s="56">
        <f t="shared" si="143"/>
        <v>0</v>
      </c>
      <c r="AN410" s="56">
        <f t="shared" si="144"/>
        <v>0</v>
      </c>
      <c r="AO410" s="56">
        <f t="shared" si="145"/>
        <v>0</v>
      </c>
      <c r="AP410" s="56">
        <f t="shared" si="146"/>
        <v>0</v>
      </c>
      <c r="AQ410" s="56">
        <f t="shared" si="147"/>
        <v>0</v>
      </c>
      <c r="AR410" s="86">
        <f t="shared" si="148"/>
        <v>0</v>
      </c>
    </row>
    <row r="411" spans="1:44" x14ac:dyDescent="0.25">
      <c r="A411" s="178"/>
      <c r="B411" s="55" t="str">
        <f>_xlfn.IFNA(VLOOKUP(A411,'Ajánlatkérő(k) adatai'!$B$4:$C$205,2,0),"")</f>
        <v/>
      </c>
      <c r="C411" s="178"/>
      <c r="D411" s="55" t="str">
        <f>_xlfn.IFNA(VLOOKUP(C411,'Számlafizető(k) adatai'!$C$4:$D$203,2,0),"")</f>
        <v/>
      </c>
      <c r="E411" s="55" t="str">
        <f>_xlfn.IFNA(VLOOKUP(C411,'Számlafizető(k) adatai'!$C$4:$M$203,11,0),"")</f>
        <v/>
      </c>
      <c r="F411" s="178"/>
      <c r="G411" s="178"/>
      <c r="H411" s="178"/>
      <c r="I411" s="55" t="str">
        <f>IF(F411="","",VLOOKUP(LEFT(F411,5),'Technikai cellák'!B:C,2,0))</f>
        <v/>
      </c>
      <c r="J411" s="55" t="str">
        <f>IF(F411="","",VLOOKUP(I411,'Technikai cellák'!$C$1:$D$12,2,0))</f>
        <v/>
      </c>
      <c r="K411" s="179"/>
      <c r="L411" s="67" t="str">
        <f t="shared" si="132"/>
        <v/>
      </c>
      <c r="M411" s="68">
        <f t="shared" si="133"/>
        <v>0</v>
      </c>
      <c r="N411" s="66">
        <f t="shared" si="134"/>
        <v>0</v>
      </c>
      <c r="O411" s="152"/>
      <c r="P411" s="172">
        <f t="shared" si="149"/>
        <v>0</v>
      </c>
      <c r="Q411" s="69">
        <f t="shared" si="135"/>
        <v>0</v>
      </c>
      <c r="R411" s="62">
        <f t="shared" si="136"/>
        <v>0</v>
      </c>
      <c r="S411" s="153"/>
      <c r="T411" s="118" t="str">
        <f t="shared" si="150"/>
        <v/>
      </c>
      <c r="U411" s="154"/>
      <c r="V411" s="154"/>
      <c r="W411" s="154"/>
      <c r="X411" s="154"/>
      <c r="Y411" s="154"/>
      <c r="Z411" s="154"/>
      <c r="AA411" s="154"/>
      <c r="AB411" s="154"/>
      <c r="AC411" s="154"/>
      <c r="AD411" s="154"/>
      <c r="AE411" s="154"/>
      <c r="AF411" s="154"/>
      <c r="AG411" s="63">
        <f t="shared" si="137"/>
        <v>0</v>
      </c>
      <c r="AH411" s="56">
        <f t="shared" si="138"/>
        <v>0</v>
      </c>
      <c r="AI411" s="56">
        <f t="shared" si="139"/>
        <v>0</v>
      </c>
      <c r="AJ411" s="56">
        <f t="shared" si="140"/>
        <v>0</v>
      </c>
      <c r="AK411" s="56">
        <f t="shared" si="141"/>
        <v>0</v>
      </c>
      <c r="AL411" s="56">
        <f t="shared" si="142"/>
        <v>0</v>
      </c>
      <c r="AM411" s="56">
        <f t="shared" si="143"/>
        <v>0</v>
      </c>
      <c r="AN411" s="56">
        <f t="shared" si="144"/>
        <v>0</v>
      </c>
      <c r="AO411" s="56">
        <f t="shared" si="145"/>
        <v>0</v>
      </c>
      <c r="AP411" s="56">
        <f t="shared" si="146"/>
        <v>0</v>
      </c>
      <c r="AQ411" s="56">
        <f t="shared" si="147"/>
        <v>0</v>
      </c>
      <c r="AR411" s="86">
        <f t="shared" si="148"/>
        <v>0</v>
      </c>
    </row>
    <row r="412" spans="1:44" x14ac:dyDescent="0.25">
      <c r="A412" s="178"/>
      <c r="B412" s="55" t="str">
        <f>_xlfn.IFNA(VLOOKUP(A412,'Ajánlatkérő(k) adatai'!$B$4:$C$205,2,0),"")</f>
        <v/>
      </c>
      <c r="C412" s="178"/>
      <c r="D412" s="55" t="str">
        <f>_xlfn.IFNA(VLOOKUP(C412,'Számlafizető(k) adatai'!$C$4:$D$203,2,0),"")</f>
        <v/>
      </c>
      <c r="E412" s="55" t="str">
        <f>_xlfn.IFNA(VLOOKUP(C412,'Számlafizető(k) adatai'!$C$4:$M$203,11,0),"")</f>
        <v/>
      </c>
      <c r="F412" s="178"/>
      <c r="G412" s="178"/>
      <c r="H412" s="178"/>
      <c r="I412" s="55" t="str">
        <f>IF(F412="","",VLOOKUP(LEFT(F412,5),'Technikai cellák'!B:C,2,0))</f>
        <v/>
      </c>
      <c r="J412" s="55" t="str">
        <f>IF(F412="","",VLOOKUP(I412,'Technikai cellák'!$C$1:$D$12,2,0))</f>
        <v/>
      </c>
      <c r="K412" s="179"/>
      <c r="L412" s="67" t="str">
        <f t="shared" si="132"/>
        <v/>
      </c>
      <c r="M412" s="68">
        <f t="shared" si="133"/>
        <v>0</v>
      </c>
      <c r="N412" s="66">
        <f t="shared" si="134"/>
        <v>0</v>
      </c>
      <c r="O412" s="152"/>
      <c r="P412" s="172">
        <f t="shared" si="149"/>
        <v>0</v>
      </c>
      <c r="Q412" s="69">
        <f t="shared" si="135"/>
        <v>0</v>
      </c>
      <c r="R412" s="62">
        <f t="shared" si="136"/>
        <v>0</v>
      </c>
      <c r="S412" s="153"/>
      <c r="T412" s="118" t="str">
        <f t="shared" si="150"/>
        <v/>
      </c>
      <c r="U412" s="154"/>
      <c r="V412" s="154"/>
      <c r="W412" s="154"/>
      <c r="X412" s="154"/>
      <c r="Y412" s="154"/>
      <c r="Z412" s="154"/>
      <c r="AA412" s="154"/>
      <c r="AB412" s="154"/>
      <c r="AC412" s="154"/>
      <c r="AD412" s="154"/>
      <c r="AE412" s="154"/>
      <c r="AF412" s="154"/>
      <c r="AG412" s="63">
        <f t="shared" si="137"/>
        <v>0</v>
      </c>
      <c r="AH412" s="56">
        <f t="shared" si="138"/>
        <v>0</v>
      </c>
      <c r="AI412" s="56">
        <f t="shared" si="139"/>
        <v>0</v>
      </c>
      <c r="AJ412" s="56">
        <f t="shared" si="140"/>
        <v>0</v>
      </c>
      <c r="AK412" s="56">
        <f t="shared" si="141"/>
        <v>0</v>
      </c>
      <c r="AL412" s="56">
        <f t="shared" si="142"/>
        <v>0</v>
      </c>
      <c r="AM412" s="56">
        <f t="shared" si="143"/>
        <v>0</v>
      </c>
      <c r="AN412" s="56">
        <f t="shared" si="144"/>
        <v>0</v>
      </c>
      <c r="AO412" s="56">
        <f t="shared" si="145"/>
        <v>0</v>
      </c>
      <c r="AP412" s="56">
        <f t="shared" si="146"/>
        <v>0</v>
      </c>
      <c r="AQ412" s="56">
        <f t="shared" si="147"/>
        <v>0</v>
      </c>
      <c r="AR412" s="86">
        <f t="shared" si="148"/>
        <v>0</v>
      </c>
    </row>
    <row r="413" spans="1:44" x14ac:dyDescent="0.25">
      <c r="A413" s="178"/>
      <c r="B413" s="55" t="str">
        <f>_xlfn.IFNA(VLOOKUP(A413,'Ajánlatkérő(k) adatai'!$B$4:$C$205,2,0),"")</f>
        <v/>
      </c>
      <c r="C413" s="178"/>
      <c r="D413" s="55" t="str">
        <f>_xlfn.IFNA(VLOOKUP(C413,'Számlafizető(k) adatai'!$C$4:$D$203,2,0),"")</f>
        <v/>
      </c>
      <c r="E413" s="55" t="str">
        <f>_xlfn.IFNA(VLOOKUP(C413,'Számlafizető(k) adatai'!$C$4:$M$203,11,0),"")</f>
        <v/>
      </c>
      <c r="F413" s="178"/>
      <c r="G413" s="178"/>
      <c r="H413" s="178"/>
      <c r="I413" s="55" t="str">
        <f>IF(F413="","",VLOOKUP(LEFT(F413,5),'Technikai cellák'!B:C,2,0))</f>
        <v/>
      </c>
      <c r="J413" s="55" t="str">
        <f>IF(F413="","",VLOOKUP(I413,'Technikai cellák'!$C$1:$D$12,2,0))</f>
        <v/>
      </c>
      <c r="K413" s="179"/>
      <c r="L413" s="67" t="str">
        <f t="shared" si="132"/>
        <v/>
      </c>
      <c r="M413" s="68">
        <f t="shared" si="133"/>
        <v>0</v>
      </c>
      <c r="N413" s="66">
        <f t="shared" si="134"/>
        <v>0</v>
      </c>
      <c r="O413" s="152"/>
      <c r="P413" s="172">
        <f t="shared" si="149"/>
        <v>0</v>
      </c>
      <c r="Q413" s="69">
        <f t="shared" si="135"/>
        <v>0</v>
      </c>
      <c r="R413" s="62">
        <f t="shared" si="136"/>
        <v>0</v>
      </c>
      <c r="S413" s="153"/>
      <c r="T413" s="118" t="str">
        <f t="shared" si="150"/>
        <v/>
      </c>
      <c r="U413" s="154"/>
      <c r="V413" s="154"/>
      <c r="W413" s="154"/>
      <c r="X413" s="154"/>
      <c r="Y413" s="154"/>
      <c r="Z413" s="154"/>
      <c r="AA413" s="154"/>
      <c r="AB413" s="154"/>
      <c r="AC413" s="154"/>
      <c r="AD413" s="154"/>
      <c r="AE413" s="154"/>
      <c r="AF413" s="154"/>
      <c r="AG413" s="63">
        <f t="shared" si="137"/>
        <v>0</v>
      </c>
      <c r="AH413" s="56">
        <f t="shared" si="138"/>
        <v>0</v>
      </c>
      <c r="AI413" s="56">
        <f t="shared" si="139"/>
        <v>0</v>
      </c>
      <c r="AJ413" s="56">
        <f t="shared" si="140"/>
        <v>0</v>
      </c>
      <c r="AK413" s="56">
        <f t="shared" si="141"/>
        <v>0</v>
      </c>
      <c r="AL413" s="56">
        <f t="shared" si="142"/>
        <v>0</v>
      </c>
      <c r="AM413" s="56">
        <f t="shared" si="143"/>
        <v>0</v>
      </c>
      <c r="AN413" s="56">
        <f t="shared" si="144"/>
        <v>0</v>
      </c>
      <c r="AO413" s="56">
        <f t="shared" si="145"/>
        <v>0</v>
      </c>
      <c r="AP413" s="56">
        <f t="shared" si="146"/>
        <v>0</v>
      </c>
      <c r="AQ413" s="56">
        <f t="shared" si="147"/>
        <v>0</v>
      </c>
      <c r="AR413" s="86">
        <f t="shared" si="148"/>
        <v>0</v>
      </c>
    </row>
    <row r="414" spans="1:44" x14ac:dyDescent="0.25">
      <c r="A414" s="178"/>
      <c r="B414" s="55" t="str">
        <f>_xlfn.IFNA(VLOOKUP(A414,'Ajánlatkérő(k) adatai'!$B$4:$C$205,2,0),"")</f>
        <v/>
      </c>
      <c r="C414" s="178"/>
      <c r="D414" s="55" t="str">
        <f>_xlfn.IFNA(VLOOKUP(C414,'Számlafizető(k) adatai'!$C$4:$D$203,2,0),"")</f>
        <v/>
      </c>
      <c r="E414" s="55" t="str">
        <f>_xlfn.IFNA(VLOOKUP(C414,'Számlafizető(k) adatai'!$C$4:$M$203,11,0),"")</f>
        <v/>
      </c>
      <c r="F414" s="178"/>
      <c r="G414" s="178"/>
      <c r="H414" s="178"/>
      <c r="I414" s="55" t="str">
        <f>IF(F414="","",VLOOKUP(LEFT(F414,5),'Technikai cellák'!B:C,2,0))</f>
        <v/>
      </c>
      <c r="J414" s="55" t="str">
        <f>IF(F414="","",VLOOKUP(I414,'Technikai cellák'!$C$1:$D$12,2,0))</f>
        <v/>
      </c>
      <c r="K414" s="179"/>
      <c r="L414" s="67" t="str">
        <f t="shared" si="132"/>
        <v/>
      </c>
      <c r="M414" s="68">
        <f t="shared" si="133"/>
        <v>0</v>
      </c>
      <c r="N414" s="66">
        <f t="shared" si="134"/>
        <v>0</v>
      </c>
      <c r="O414" s="152"/>
      <c r="P414" s="172">
        <f t="shared" si="149"/>
        <v>0</v>
      </c>
      <c r="Q414" s="69">
        <f t="shared" si="135"/>
        <v>0</v>
      </c>
      <c r="R414" s="62">
        <f t="shared" si="136"/>
        <v>0</v>
      </c>
      <c r="S414" s="153"/>
      <c r="T414" s="118" t="str">
        <f t="shared" si="150"/>
        <v/>
      </c>
      <c r="U414" s="154"/>
      <c r="V414" s="154"/>
      <c r="W414" s="154"/>
      <c r="X414" s="154"/>
      <c r="Y414" s="154"/>
      <c r="Z414" s="154"/>
      <c r="AA414" s="154"/>
      <c r="AB414" s="154"/>
      <c r="AC414" s="154"/>
      <c r="AD414" s="154"/>
      <c r="AE414" s="154"/>
      <c r="AF414" s="154"/>
      <c r="AG414" s="63">
        <f t="shared" si="137"/>
        <v>0</v>
      </c>
      <c r="AH414" s="56">
        <f t="shared" si="138"/>
        <v>0</v>
      </c>
      <c r="AI414" s="56">
        <f t="shared" si="139"/>
        <v>0</v>
      </c>
      <c r="AJ414" s="56">
        <f t="shared" si="140"/>
        <v>0</v>
      </c>
      <c r="AK414" s="56">
        <f t="shared" si="141"/>
        <v>0</v>
      </c>
      <c r="AL414" s="56">
        <f t="shared" si="142"/>
        <v>0</v>
      </c>
      <c r="AM414" s="56">
        <f t="shared" si="143"/>
        <v>0</v>
      </c>
      <c r="AN414" s="56">
        <f t="shared" si="144"/>
        <v>0</v>
      </c>
      <c r="AO414" s="56">
        <f t="shared" si="145"/>
        <v>0</v>
      </c>
      <c r="AP414" s="56">
        <f t="shared" si="146"/>
        <v>0</v>
      </c>
      <c r="AQ414" s="56">
        <f t="shared" si="147"/>
        <v>0</v>
      </c>
      <c r="AR414" s="86">
        <f t="shared" si="148"/>
        <v>0</v>
      </c>
    </row>
    <row r="415" spans="1:44" x14ac:dyDescent="0.25">
      <c r="A415" s="178"/>
      <c r="B415" s="55" t="str">
        <f>_xlfn.IFNA(VLOOKUP(A415,'Ajánlatkérő(k) adatai'!$B$4:$C$205,2,0),"")</f>
        <v/>
      </c>
      <c r="C415" s="178"/>
      <c r="D415" s="55" t="str">
        <f>_xlfn.IFNA(VLOOKUP(C415,'Számlafizető(k) adatai'!$C$4:$D$203,2,0),"")</f>
        <v/>
      </c>
      <c r="E415" s="55" t="str">
        <f>_xlfn.IFNA(VLOOKUP(C415,'Számlafizető(k) adatai'!$C$4:$M$203,11,0),"")</f>
        <v/>
      </c>
      <c r="F415" s="178"/>
      <c r="G415" s="178"/>
      <c r="H415" s="178"/>
      <c r="I415" s="55" t="str">
        <f>IF(F415="","",VLOOKUP(LEFT(F415,5),'Technikai cellák'!B:C,2,0))</f>
        <v/>
      </c>
      <c r="J415" s="55" t="str">
        <f>IF(F415="","",VLOOKUP(I415,'Technikai cellák'!$C$1:$D$12,2,0))</f>
        <v/>
      </c>
      <c r="K415" s="179"/>
      <c r="L415" s="67" t="str">
        <f t="shared" si="132"/>
        <v/>
      </c>
      <c r="M415" s="68">
        <f t="shared" si="133"/>
        <v>0</v>
      </c>
      <c r="N415" s="66">
        <f t="shared" si="134"/>
        <v>0</v>
      </c>
      <c r="O415" s="152"/>
      <c r="P415" s="172">
        <f t="shared" si="149"/>
        <v>0</v>
      </c>
      <c r="Q415" s="69">
        <f t="shared" si="135"/>
        <v>0</v>
      </c>
      <c r="R415" s="62">
        <f t="shared" si="136"/>
        <v>0</v>
      </c>
      <c r="S415" s="153"/>
      <c r="T415" s="118" t="str">
        <f t="shared" si="150"/>
        <v/>
      </c>
      <c r="U415" s="154"/>
      <c r="V415" s="154"/>
      <c r="W415" s="154"/>
      <c r="X415" s="154"/>
      <c r="Y415" s="154"/>
      <c r="Z415" s="154"/>
      <c r="AA415" s="154"/>
      <c r="AB415" s="154"/>
      <c r="AC415" s="154"/>
      <c r="AD415" s="154"/>
      <c r="AE415" s="154"/>
      <c r="AF415" s="154"/>
      <c r="AG415" s="63">
        <f t="shared" si="137"/>
        <v>0</v>
      </c>
      <c r="AH415" s="56">
        <f t="shared" si="138"/>
        <v>0</v>
      </c>
      <c r="AI415" s="56">
        <f t="shared" si="139"/>
        <v>0</v>
      </c>
      <c r="AJ415" s="56">
        <f t="shared" si="140"/>
        <v>0</v>
      </c>
      <c r="AK415" s="56">
        <f t="shared" si="141"/>
        <v>0</v>
      </c>
      <c r="AL415" s="56">
        <f t="shared" si="142"/>
        <v>0</v>
      </c>
      <c r="AM415" s="56">
        <f t="shared" si="143"/>
        <v>0</v>
      </c>
      <c r="AN415" s="56">
        <f t="shared" si="144"/>
        <v>0</v>
      </c>
      <c r="AO415" s="56">
        <f t="shared" si="145"/>
        <v>0</v>
      </c>
      <c r="AP415" s="56">
        <f t="shared" si="146"/>
        <v>0</v>
      </c>
      <c r="AQ415" s="56">
        <f t="shared" si="147"/>
        <v>0</v>
      </c>
      <c r="AR415" s="86">
        <f t="shared" si="148"/>
        <v>0</v>
      </c>
    </row>
    <row r="416" spans="1:44" x14ac:dyDescent="0.25">
      <c r="A416" s="178"/>
      <c r="B416" s="55" t="str">
        <f>_xlfn.IFNA(VLOOKUP(A416,'Ajánlatkérő(k) adatai'!$B$4:$C$205,2,0),"")</f>
        <v/>
      </c>
      <c r="C416" s="178"/>
      <c r="D416" s="55" t="str">
        <f>_xlfn.IFNA(VLOOKUP(C416,'Számlafizető(k) adatai'!$C$4:$D$203,2,0),"")</f>
        <v/>
      </c>
      <c r="E416" s="55" t="str">
        <f>_xlfn.IFNA(VLOOKUP(C416,'Számlafizető(k) adatai'!$C$4:$M$203,11,0),"")</f>
        <v/>
      </c>
      <c r="F416" s="178"/>
      <c r="G416" s="178"/>
      <c r="H416" s="178"/>
      <c r="I416" s="55" t="str">
        <f>IF(F416="","",VLOOKUP(LEFT(F416,5),'Technikai cellák'!B:C,2,0))</f>
        <v/>
      </c>
      <c r="J416" s="55" t="str">
        <f>IF(F416="","",VLOOKUP(I416,'Technikai cellák'!$C$1:$D$12,2,0))</f>
        <v/>
      </c>
      <c r="K416" s="179"/>
      <c r="L416" s="67" t="str">
        <f t="shared" si="132"/>
        <v/>
      </c>
      <c r="M416" s="68">
        <f t="shared" si="133"/>
        <v>0</v>
      </c>
      <c r="N416" s="66">
        <f t="shared" si="134"/>
        <v>0</v>
      </c>
      <c r="O416" s="152"/>
      <c r="P416" s="172">
        <f t="shared" si="149"/>
        <v>0</v>
      </c>
      <c r="Q416" s="69">
        <f t="shared" si="135"/>
        <v>0</v>
      </c>
      <c r="R416" s="62">
        <f t="shared" si="136"/>
        <v>0</v>
      </c>
      <c r="S416" s="153"/>
      <c r="T416" s="118" t="str">
        <f t="shared" si="150"/>
        <v/>
      </c>
      <c r="U416" s="154"/>
      <c r="V416" s="154"/>
      <c r="W416" s="154"/>
      <c r="X416" s="154"/>
      <c r="Y416" s="154"/>
      <c r="Z416" s="154"/>
      <c r="AA416" s="154"/>
      <c r="AB416" s="154"/>
      <c r="AC416" s="154"/>
      <c r="AD416" s="154"/>
      <c r="AE416" s="154"/>
      <c r="AF416" s="154"/>
      <c r="AG416" s="63">
        <f t="shared" si="137"/>
        <v>0</v>
      </c>
      <c r="AH416" s="56">
        <f t="shared" si="138"/>
        <v>0</v>
      </c>
      <c r="AI416" s="56">
        <f t="shared" si="139"/>
        <v>0</v>
      </c>
      <c r="AJ416" s="56">
        <f t="shared" si="140"/>
        <v>0</v>
      </c>
      <c r="AK416" s="56">
        <f t="shared" si="141"/>
        <v>0</v>
      </c>
      <c r="AL416" s="56">
        <f t="shared" si="142"/>
        <v>0</v>
      </c>
      <c r="AM416" s="56">
        <f t="shared" si="143"/>
        <v>0</v>
      </c>
      <c r="AN416" s="56">
        <f t="shared" si="144"/>
        <v>0</v>
      </c>
      <c r="AO416" s="56">
        <f t="shared" si="145"/>
        <v>0</v>
      </c>
      <c r="AP416" s="56">
        <f t="shared" si="146"/>
        <v>0</v>
      </c>
      <c r="AQ416" s="56">
        <f t="shared" si="147"/>
        <v>0</v>
      </c>
      <c r="AR416" s="86">
        <f t="shared" si="148"/>
        <v>0</v>
      </c>
    </row>
    <row r="417" spans="1:44" x14ac:dyDescent="0.25">
      <c r="A417" s="178"/>
      <c r="B417" s="55" t="str">
        <f>_xlfn.IFNA(VLOOKUP(A417,'Ajánlatkérő(k) adatai'!$B$4:$C$205,2,0),"")</f>
        <v/>
      </c>
      <c r="C417" s="178"/>
      <c r="D417" s="55" t="str">
        <f>_xlfn.IFNA(VLOOKUP(C417,'Számlafizető(k) adatai'!$C$4:$D$203,2,0),"")</f>
        <v/>
      </c>
      <c r="E417" s="55" t="str">
        <f>_xlfn.IFNA(VLOOKUP(C417,'Számlafizető(k) adatai'!$C$4:$M$203,11,0),"")</f>
        <v/>
      </c>
      <c r="F417" s="178"/>
      <c r="G417" s="178"/>
      <c r="H417" s="178"/>
      <c r="I417" s="55" t="str">
        <f>IF(F417="","",VLOOKUP(LEFT(F417,5),'Technikai cellák'!B:C,2,0))</f>
        <v/>
      </c>
      <c r="J417" s="55" t="str">
        <f>IF(F417="","",VLOOKUP(I417,'Technikai cellák'!$C$1:$D$12,2,0))</f>
        <v/>
      </c>
      <c r="K417" s="179"/>
      <c r="L417" s="67" t="str">
        <f t="shared" si="132"/>
        <v/>
      </c>
      <c r="M417" s="68">
        <f t="shared" si="133"/>
        <v>0</v>
      </c>
      <c r="N417" s="66">
        <f t="shared" si="134"/>
        <v>0</v>
      </c>
      <c r="O417" s="152"/>
      <c r="P417" s="172">
        <f t="shared" si="149"/>
        <v>0</v>
      </c>
      <c r="Q417" s="69">
        <f t="shared" si="135"/>
        <v>0</v>
      </c>
      <c r="R417" s="62">
        <f t="shared" si="136"/>
        <v>0</v>
      </c>
      <c r="S417" s="153"/>
      <c r="T417" s="118" t="str">
        <f t="shared" si="150"/>
        <v/>
      </c>
      <c r="U417" s="154"/>
      <c r="V417" s="154"/>
      <c r="W417" s="154"/>
      <c r="X417" s="154"/>
      <c r="Y417" s="154"/>
      <c r="Z417" s="154"/>
      <c r="AA417" s="154"/>
      <c r="AB417" s="154"/>
      <c r="AC417" s="154"/>
      <c r="AD417" s="154"/>
      <c r="AE417" s="154"/>
      <c r="AF417" s="154"/>
      <c r="AG417" s="63">
        <f t="shared" si="137"/>
        <v>0</v>
      </c>
      <c r="AH417" s="56">
        <f t="shared" si="138"/>
        <v>0</v>
      </c>
      <c r="AI417" s="56">
        <f t="shared" si="139"/>
        <v>0</v>
      </c>
      <c r="AJ417" s="56">
        <f t="shared" si="140"/>
        <v>0</v>
      </c>
      <c r="AK417" s="56">
        <f t="shared" si="141"/>
        <v>0</v>
      </c>
      <c r="AL417" s="56">
        <f t="shared" si="142"/>
        <v>0</v>
      </c>
      <c r="AM417" s="56">
        <f t="shared" si="143"/>
        <v>0</v>
      </c>
      <c r="AN417" s="56">
        <f t="shared" si="144"/>
        <v>0</v>
      </c>
      <c r="AO417" s="56">
        <f t="shared" si="145"/>
        <v>0</v>
      </c>
      <c r="AP417" s="56">
        <f t="shared" si="146"/>
        <v>0</v>
      </c>
      <c r="AQ417" s="56">
        <f t="shared" si="147"/>
        <v>0</v>
      </c>
      <c r="AR417" s="86">
        <f t="shared" si="148"/>
        <v>0</v>
      </c>
    </row>
    <row r="418" spans="1:44" x14ac:dyDescent="0.25">
      <c r="A418" s="178"/>
      <c r="B418" s="55" t="str">
        <f>_xlfn.IFNA(VLOOKUP(A418,'Ajánlatkérő(k) adatai'!$B$4:$C$205,2,0),"")</f>
        <v/>
      </c>
      <c r="C418" s="178"/>
      <c r="D418" s="55" t="str">
        <f>_xlfn.IFNA(VLOOKUP(C418,'Számlafizető(k) adatai'!$C$4:$D$203,2,0),"")</f>
        <v/>
      </c>
      <c r="E418" s="55" t="str">
        <f>_xlfn.IFNA(VLOOKUP(C418,'Számlafizető(k) adatai'!$C$4:$M$203,11,0),"")</f>
        <v/>
      </c>
      <c r="F418" s="178"/>
      <c r="G418" s="178"/>
      <c r="H418" s="178"/>
      <c r="I418" s="55" t="str">
        <f>IF(F418="","",VLOOKUP(LEFT(F418,5),'Technikai cellák'!B:C,2,0))</f>
        <v/>
      </c>
      <c r="J418" s="55" t="str">
        <f>IF(F418="","",VLOOKUP(I418,'Technikai cellák'!$C$1:$D$12,2,0))</f>
        <v/>
      </c>
      <c r="K418" s="179"/>
      <c r="L418" s="67" t="str">
        <f t="shared" si="132"/>
        <v/>
      </c>
      <c r="M418" s="68">
        <f t="shared" si="133"/>
        <v>0</v>
      </c>
      <c r="N418" s="66">
        <f t="shared" si="134"/>
        <v>0</v>
      </c>
      <c r="O418" s="152"/>
      <c r="P418" s="172">
        <f t="shared" si="149"/>
        <v>0</v>
      </c>
      <c r="Q418" s="69">
        <f t="shared" si="135"/>
        <v>0</v>
      </c>
      <c r="R418" s="62">
        <f t="shared" si="136"/>
        <v>0</v>
      </c>
      <c r="S418" s="153"/>
      <c r="T418" s="118" t="str">
        <f t="shared" si="150"/>
        <v/>
      </c>
      <c r="U418" s="154"/>
      <c r="V418" s="154"/>
      <c r="W418" s="154"/>
      <c r="X418" s="154"/>
      <c r="Y418" s="154"/>
      <c r="Z418" s="154"/>
      <c r="AA418" s="154"/>
      <c r="AB418" s="154"/>
      <c r="AC418" s="154"/>
      <c r="AD418" s="154"/>
      <c r="AE418" s="154"/>
      <c r="AF418" s="154"/>
      <c r="AG418" s="63">
        <f t="shared" si="137"/>
        <v>0</v>
      </c>
      <c r="AH418" s="56">
        <f t="shared" si="138"/>
        <v>0</v>
      </c>
      <c r="AI418" s="56">
        <f t="shared" si="139"/>
        <v>0</v>
      </c>
      <c r="AJ418" s="56">
        <f t="shared" si="140"/>
        <v>0</v>
      </c>
      <c r="AK418" s="56">
        <f t="shared" si="141"/>
        <v>0</v>
      </c>
      <c r="AL418" s="56">
        <f t="shared" si="142"/>
        <v>0</v>
      </c>
      <c r="AM418" s="56">
        <f t="shared" si="143"/>
        <v>0</v>
      </c>
      <c r="AN418" s="56">
        <f t="shared" si="144"/>
        <v>0</v>
      </c>
      <c r="AO418" s="56">
        <f t="shared" si="145"/>
        <v>0</v>
      </c>
      <c r="AP418" s="56">
        <f t="shared" si="146"/>
        <v>0</v>
      </c>
      <c r="AQ418" s="56">
        <f t="shared" si="147"/>
        <v>0</v>
      </c>
      <c r="AR418" s="86">
        <f t="shared" si="148"/>
        <v>0</v>
      </c>
    </row>
    <row r="419" spans="1:44" x14ac:dyDescent="0.25">
      <c r="A419" s="178"/>
      <c r="B419" s="55" t="str">
        <f>_xlfn.IFNA(VLOOKUP(A419,'Ajánlatkérő(k) adatai'!$B$4:$C$205,2,0),"")</f>
        <v/>
      </c>
      <c r="C419" s="178"/>
      <c r="D419" s="55" t="str">
        <f>_xlfn.IFNA(VLOOKUP(C419,'Számlafizető(k) adatai'!$C$4:$D$203,2,0),"")</f>
        <v/>
      </c>
      <c r="E419" s="55" t="str">
        <f>_xlfn.IFNA(VLOOKUP(C419,'Számlafizető(k) adatai'!$C$4:$M$203,11,0),"")</f>
        <v/>
      </c>
      <c r="F419" s="178"/>
      <c r="G419" s="178"/>
      <c r="H419" s="178"/>
      <c r="I419" s="55" t="str">
        <f>IF(F419="","",VLOOKUP(LEFT(F419,5),'Technikai cellák'!B:C,2,0))</f>
        <v/>
      </c>
      <c r="J419" s="55" t="str">
        <f>IF(F419="","",VLOOKUP(I419,'Technikai cellák'!$C$1:$D$12,2,0))</f>
        <v/>
      </c>
      <c r="K419" s="179"/>
      <c r="L419" s="67" t="str">
        <f t="shared" si="132"/>
        <v/>
      </c>
      <c r="M419" s="68">
        <f t="shared" si="133"/>
        <v>0</v>
      </c>
      <c r="N419" s="66">
        <f t="shared" si="134"/>
        <v>0</v>
      </c>
      <c r="O419" s="152"/>
      <c r="P419" s="172">
        <f t="shared" si="149"/>
        <v>0</v>
      </c>
      <c r="Q419" s="69">
        <f t="shared" si="135"/>
        <v>0</v>
      </c>
      <c r="R419" s="62">
        <f t="shared" si="136"/>
        <v>0</v>
      </c>
      <c r="S419" s="153"/>
      <c r="T419" s="118" t="str">
        <f t="shared" si="150"/>
        <v/>
      </c>
      <c r="U419" s="154"/>
      <c r="V419" s="154"/>
      <c r="W419" s="154"/>
      <c r="X419" s="154"/>
      <c r="Y419" s="154"/>
      <c r="Z419" s="154"/>
      <c r="AA419" s="154"/>
      <c r="AB419" s="154"/>
      <c r="AC419" s="154"/>
      <c r="AD419" s="154"/>
      <c r="AE419" s="154"/>
      <c r="AF419" s="154"/>
      <c r="AG419" s="63">
        <f t="shared" si="137"/>
        <v>0</v>
      </c>
      <c r="AH419" s="56">
        <f t="shared" si="138"/>
        <v>0</v>
      </c>
      <c r="AI419" s="56">
        <f t="shared" si="139"/>
        <v>0</v>
      </c>
      <c r="AJ419" s="56">
        <f t="shared" si="140"/>
        <v>0</v>
      </c>
      <c r="AK419" s="56">
        <f t="shared" si="141"/>
        <v>0</v>
      </c>
      <c r="AL419" s="56">
        <f t="shared" si="142"/>
        <v>0</v>
      </c>
      <c r="AM419" s="56">
        <f t="shared" si="143"/>
        <v>0</v>
      </c>
      <c r="AN419" s="56">
        <f t="shared" si="144"/>
        <v>0</v>
      </c>
      <c r="AO419" s="56">
        <f t="shared" si="145"/>
        <v>0</v>
      </c>
      <c r="AP419" s="56">
        <f t="shared" si="146"/>
        <v>0</v>
      </c>
      <c r="AQ419" s="56">
        <f t="shared" si="147"/>
        <v>0</v>
      </c>
      <c r="AR419" s="86">
        <f t="shared" si="148"/>
        <v>0</v>
      </c>
    </row>
    <row r="420" spans="1:44" x14ac:dyDescent="0.25">
      <c r="A420" s="178"/>
      <c r="B420" s="55" t="str">
        <f>_xlfn.IFNA(VLOOKUP(A420,'Ajánlatkérő(k) adatai'!$B$4:$C$205,2,0),"")</f>
        <v/>
      </c>
      <c r="C420" s="178"/>
      <c r="D420" s="55" t="str">
        <f>_xlfn.IFNA(VLOOKUP(C420,'Számlafizető(k) adatai'!$C$4:$D$203,2,0),"")</f>
        <v/>
      </c>
      <c r="E420" s="55" t="str">
        <f>_xlfn.IFNA(VLOOKUP(C420,'Számlafizető(k) adatai'!$C$4:$M$203,11,0),"")</f>
        <v/>
      </c>
      <c r="F420" s="178"/>
      <c r="G420" s="178"/>
      <c r="H420" s="178"/>
      <c r="I420" s="55" t="str">
        <f>IF(F420="","",VLOOKUP(LEFT(F420,5),'Technikai cellák'!B:C,2,0))</f>
        <v/>
      </c>
      <c r="J420" s="55" t="str">
        <f>IF(F420="","",VLOOKUP(I420,'Technikai cellák'!$C$1:$D$12,2,0))</f>
        <v/>
      </c>
      <c r="K420" s="179"/>
      <c r="L420" s="67" t="str">
        <f t="shared" si="132"/>
        <v/>
      </c>
      <c r="M420" s="68">
        <f t="shared" si="133"/>
        <v>0</v>
      </c>
      <c r="N420" s="66">
        <f t="shared" si="134"/>
        <v>0</v>
      </c>
      <c r="O420" s="152"/>
      <c r="P420" s="172">
        <f t="shared" si="149"/>
        <v>0</v>
      </c>
      <c r="Q420" s="69">
        <f t="shared" si="135"/>
        <v>0</v>
      </c>
      <c r="R420" s="62">
        <f t="shared" si="136"/>
        <v>0</v>
      </c>
      <c r="S420" s="153"/>
      <c r="T420" s="118" t="str">
        <f t="shared" si="150"/>
        <v/>
      </c>
      <c r="U420" s="154"/>
      <c r="V420" s="154"/>
      <c r="W420" s="154"/>
      <c r="X420" s="154"/>
      <c r="Y420" s="154"/>
      <c r="Z420" s="154"/>
      <c r="AA420" s="154"/>
      <c r="AB420" s="154"/>
      <c r="AC420" s="154"/>
      <c r="AD420" s="154"/>
      <c r="AE420" s="154"/>
      <c r="AF420" s="154"/>
      <c r="AG420" s="63">
        <f t="shared" si="137"/>
        <v>0</v>
      </c>
      <c r="AH420" s="56">
        <f t="shared" si="138"/>
        <v>0</v>
      </c>
      <c r="AI420" s="56">
        <f t="shared" si="139"/>
        <v>0</v>
      </c>
      <c r="AJ420" s="56">
        <f t="shared" si="140"/>
        <v>0</v>
      </c>
      <c r="AK420" s="56">
        <f t="shared" si="141"/>
        <v>0</v>
      </c>
      <c r="AL420" s="56">
        <f t="shared" si="142"/>
        <v>0</v>
      </c>
      <c r="AM420" s="56">
        <f t="shared" si="143"/>
        <v>0</v>
      </c>
      <c r="AN420" s="56">
        <f t="shared" si="144"/>
        <v>0</v>
      </c>
      <c r="AO420" s="56">
        <f t="shared" si="145"/>
        <v>0</v>
      </c>
      <c r="AP420" s="56">
        <f t="shared" si="146"/>
        <v>0</v>
      </c>
      <c r="AQ420" s="56">
        <f t="shared" si="147"/>
        <v>0</v>
      </c>
      <c r="AR420" s="86">
        <f t="shared" si="148"/>
        <v>0</v>
      </c>
    </row>
    <row r="421" spans="1:44" x14ac:dyDescent="0.25">
      <c r="A421" s="178"/>
      <c r="B421" s="55" t="str">
        <f>_xlfn.IFNA(VLOOKUP(A421,'Ajánlatkérő(k) adatai'!$B$4:$C$205,2,0),"")</f>
        <v/>
      </c>
      <c r="C421" s="178"/>
      <c r="D421" s="55" t="str">
        <f>_xlfn.IFNA(VLOOKUP(C421,'Számlafizető(k) adatai'!$C$4:$D$203,2,0),"")</f>
        <v/>
      </c>
      <c r="E421" s="55" t="str">
        <f>_xlfn.IFNA(VLOOKUP(C421,'Számlafizető(k) adatai'!$C$4:$M$203,11,0),"")</f>
        <v/>
      </c>
      <c r="F421" s="178"/>
      <c r="G421" s="178"/>
      <c r="H421" s="178"/>
      <c r="I421" s="55" t="str">
        <f>IF(F421="","",VLOOKUP(LEFT(F421,5),'Technikai cellák'!B:C,2,0))</f>
        <v/>
      </c>
      <c r="J421" s="55" t="str">
        <f>IF(F421="","",VLOOKUP(I421,'Technikai cellák'!$C$1:$D$12,2,0))</f>
        <v/>
      </c>
      <c r="K421" s="179"/>
      <c r="L421" s="67" t="str">
        <f t="shared" si="132"/>
        <v/>
      </c>
      <c r="M421" s="68">
        <f t="shared" si="133"/>
        <v>0</v>
      </c>
      <c r="N421" s="66">
        <f t="shared" si="134"/>
        <v>0</v>
      </c>
      <c r="O421" s="152"/>
      <c r="P421" s="172">
        <f t="shared" si="149"/>
        <v>0</v>
      </c>
      <c r="Q421" s="69">
        <f t="shared" si="135"/>
        <v>0</v>
      </c>
      <c r="R421" s="62">
        <f t="shared" si="136"/>
        <v>0</v>
      </c>
      <c r="S421" s="153"/>
      <c r="T421" s="118" t="str">
        <f t="shared" si="150"/>
        <v/>
      </c>
      <c r="U421" s="154"/>
      <c r="V421" s="154"/>
      <c r="W421" s="154"/>
      <c r="X421" s="154"/>
      <c r="Y421" s="154"/>
      <c r="Z421" s="154"/>
      <c r="AA421" s="154"/>
      <c r="AB421" s="154"/>
      <c r="AC421" s="154"/>
      <c r="AD421" s="154"/>
      <c r="AE421" s="154"/>
      <c r="AF421" s="154"/>
      <c r="AG421" s="63">
        <f t="shared" si="137"/>
        <v>0</v>
      </c>
      <c r="AH421" s="56">
        <f t="shared" si="138"/>
        <v>0</v>
      </c>
      <c r="AI421" s="56">
        <f t="shared" si="139"/>
        <v>0</v>
      </c>
      <c r="AJ421" s="56">
        <f t="shared" si="140"/>
        <v>0</v>
      </c>
      <c r="AK421" s="56">
        <f t="shared" si="141"/>
        <v>0</v>
      </c>
      <c r="AL421" s="56">
        <f t="shared" si="142"/>
        <v>0</v>
      </c>
      <c r="AM421" s="56">
        <f t="shared" si="143"/>
        <v>0</v>
      </c>
      <c r="AN421" s="56">
        <f t="shared" si="144"/>
        <v>0</v>
      </c>
      <c r="AO421" s="56">
        <f t="shared" si="145"/>
        <v>0</v>
      </c>
      <c r="AP421" s="56">
        <f t="shared" si="146"/>
        <v>0</v>
      </c>
      <c r="AQ421" s="56">
        <f t="shared" si="147"/>
        <v>0</v>
      </c>
      <c r="AR421" s="86">
        <f t="shared" si="148"/>
        <v>0</v>
      </c>
    </row>
    <row r="422" spans="1:44" x14ac:dyDescent="0.25">
      <c r="A422" s="178"/>
      <c r="B422" s="55" t="str">
        <f>_xlfn.IFNA(VLOOKUP(A422,'Ajánlatkérő(k) adatai'!$B$4:$C$205,2,0),"")</f>
        <v/>
      </c>
      <c r="C422" s="178"/>
      <c r="D422" s="55" t="str">
        <f>_xlfn.IFNA(VLOOKUP(C422,'Számlafizető(k) adatai'!$C$4:$D$203,2,0),"")</f>
        <v/>
      </c>
      <c r="E422" s="55" t="str">
        <f>_xlfn.IFNA(VLOOKUP(C422,'Számlafizető(k) adatai'!$C$4:$M$203,11,0),"")</f>
        <v/>
      </c>
      <c r="F422" s="178"/>
      <c r="G422" s="178"/>
      <c r="H422" s="178"/>
      <c r="I422" s="55" t="str">
        <f>IF(F422="","",VLOOKUP(LEFT(F422,5),'Technikai cellák'!B:C,2,0))</f>
        <v/>
      </c>
      <c r="J422" s="55" t="str">
        <f>IF(F422="","",VLOOKUP(I422,'Technikai cellák'!$C$1:$D$12,2,0))</f>
        <v/>
      </c>
      <c r="K422" s="179"/>
      <c r="L422" s="67" t="str">
        <f t="shared" si="132"/>
        <v/>
      </c>
      <c r="M422" s="68">
        <f t="shared" si="133"/>
        <v>0</v>
      </c>
      <c r="N422" s="66">
        <f t="shared" si="134"/>
        <v>0</v>
      </c>
      <c r="O422" s="152"/>
      <c r="P422" s="172">
        <f t="shared" si="149"/>
        <v>0</v>
      </c>
      <c r="Q422" s="69">
        <f t="shared" si="135"/>
        <v>0</v>
      </c>
      <c r="R422" s="62">
        <f t="shared" si="136"/>
        <v>0</v>
      </c>
      <c r="S422" s="153"/>
      <c r="T422" s="118" t="str">
        <f t="shared" si="150"/>
        <v/>
      </c>
      <c r="U422" s="154"/>
      <c r="V422" s="154"/>
      <c r="W422" s="154"/>
      <c r="X422" s="154"/>
      <c r="Y422" s="154"/>
      <c r="Z422" s="154"/>
      <c r="AA422" s="154"/>
      <c r="AB422" s="154"/>
      <c r="AC422" s="154"/>
      <c r="AD422" s="154"/>
      <c r="AE422" s="154"/>
      <c r="AF422" s="154"/>
      <c r="AG422" s="63">
        <f t="shared" si="137"/>
        <v>0</v>
      </c>
      <c r="AH422" s="56">
        <f t="shared" si="138"/>
        <v>0</v>
      </c>
      <c r="AI422" s="56">
        <f t="shared" si="139"/>
        <v>0</v>
      </c>
      <c r="AJ422" s="56">
        <f t="shared" si="140"/>
        <v>0</v>
      </c>
      <c r="AK422" s="56">
        <f t="shared" si="141"/>
        <v>0</v>
      </c>
      <c r="AL422" s="56">
        <f t="shared" si="142"/>
        <v>0</v>
      </c>
      <c r="AM422" s="56">
        <f t="shared" si="143"/>
        <v>0</v>
      </c>
      <c r="AN422" s="56">
        <f t="shared" si="144"/>
        <v>0</v>
      </c>
      <c r="AO422" s="56">
        <f t="shared" si="145"/>
        <v>0</v>
      </c>
      <c r="AP422" s="56">
        <f t="shared" si="146"/>
        <v>0</v>
      </c>
      <c r="AQ422" s="56">
        <f t="shared" si="147"/>
        <v>0</v>
      </c>
      <c r="AR422" s="86">
        <f t="shared" si="148"/>
        <v>0</v>
      </c>
    </row>
    <row r="423" spans="1:44" x14ac:dyDescent="0.25">
      <c r="A423" s="178"/>
      <c r="B423" s="55" t="str">
        <f>_xlfn.IFNA(VLOOKUP(A423,'Ajánlatkérő(k) adatai'!$B$4:$C$205,2,0),"")</f>
        <v/>
      </c>
      <c r="C423" s="178"/>
      <c r="D423" s="55" t="str">
        <f>_xlfn.IFNA(VLOOKUP(C423,'Számlafizető(k) adatai'!$C$4:$D$203,2,0),"")</f>
        <v/>
      </c>
      <c r="E423" s="55" t="str">
        <f>_xlfn.IFNA(VLOOKUP(C423,'Számlafizető(k) adatai'!$C$4:$M$203,11,0),"")</f>
        <v/>
      </c>
      <c r="F423" s="178"/>
      <c r="G423" s="178"/>
      <c r="H423" s="178"/>
      <c r="I423" s="55" t="str">
        <f>IF(F423="","",VLOOKUP(LEFT(F423,5),'Technikai cellák'!B:C,2,0))</f>
        <v/>
      </c>
      <c r="J423" s="55" t="str">
        <f>IF(F423="","",VLOOKUP(I423,'Technikai cellák'!$C$1:$D$12,2,0))</f>
        <v/>
      </c>
      <c r="K423" s="179"/>
      <c r="L423" s="67" t="str">
        <f t="shared" si="132"/>
        <v/>
      </c>
      <c r="M423" s="68">
        <f t="shared" si="133"/>
        <v>0</v>
      </c>
      <c r="N423" s="66">
        <f t="shared" si="134"/>
        <v>0</v>
      </c>
      <c r="O423" s="152"/>
      <c r="P423" s="172">
        <f t="shared" si="149"/>
        <v>0</v>
      </c>
      <c r="Q423" s="69">
        <f t="shared" si="135"/>
        <v>0</v>
      </c>
      <c r="R423" s="62">
        <f t="shared" si="136"/>
        <v>0</v>
      </c>
      <c r="S423" s="153"/>
      <c r="T423" s="118" t="str">
        <f t="shared" si="150"/>
        <v/>
      </c>
      <c r="U423" s="154"/>
      <c r="V423" s="154"/>
      <c r="W423" s="154"/>
      <c r="X423" s="154"/>
      <c r="Y423" s="154"/>
      <c r="Z423" s="154"/>
      <c r="AA423" s="154"/>
      <c r="AB423" s="154"/>
      <c r="AC423" s="154"/>
      <c r="AD423" s="154"/>
      <c r="AE423" s="154"/>
      <c r="AF423" s="154"/>
      <c r="AG423" s="63">
        <f t="shared" si="137"/>
        <v>0</v>
      </c>
      <c r="AH423" s="56">
        <f t="shared" si="138"/>
        <v>0</v>
      </c>
      <c r="AI423" s="56">
        <f t="shared" si="139"/>
        <v>0</v>
      </c>
      <c r="AJ423" s="56">
        <f t="shared" si="140"/>
        <v>0</v>
      </c>
      <c r="AK423" s="56">
        <f t="shared" si="141"/>
        <v>0</v>
      </c>
      <c r="AL423" s="56">
        <f t="shared" si="142"/>
        <v>0</v>
      </c>
      <c r="AM423" s="56">
        <f t="shared" si="143"/>
        <v>0</v>
      </c>
      <c r="AN423" s="56">
        <f t="shared" si="144"/>
        <v>0</v>
      </c>
      <c r="AO423" s="56">
        <f t="shared" si="145"/>
        <v>0</v>
      </c>
      <c r="AP423" s="56">
        <f t="shared" si="146"/>
        <v>0</v>
      </c>
      <c r="AQ423" s="56">
        <f t="shared" si="147"/>
        <v>0</v>
      </c>
      <c r="AR423" s="86">
        <f t="shared" si="148"/>
        <v>0</v>
      </c>
    </row>
    <row r="424" spans="1:44" x14ac:dyDescent="0.25">
      <c r="A424" s="178"/>
      <c r="B424" s="55" t="str">
        <f>_xlfn.IFNA(VLOOKUP(A424,'Ajánlatkérő(k) adatai'!$B$4:$C$205,2,0),"")</f>
        <v/>
      </c>
      <c r="C424" s="178"/>
      <c r="D424" s="55" t="str">
        <f>_xlfn.IFNA(VLOOKUP(C424,'Számlafizető(k) adatai'!$C$4:$D$203,2,0),"")</f>
        <v/>
      </c>
      <c r="E424" s="55" t="str">
        <f>_xlfn.IFNA(VLOOKUP(C424,'Számlafizető(k) adatai'!$C$4:$M$203,11,0),"")</f>
        <v/>
      </c>
      <c r="F424" s="178"/>
      <c r="G424" s="178"/>
      <c r="H424" s="178"/>
      <c r="I424" s="55" t="str">
        <f>IF(F424="","",VLOOKUP(LEFT(F424,5),'Technikai cellák'!B:C,2,0))</f>
        <v/>
      </c>
      <c r="J424" s="55" t="str">
        <f>IF(F424="","",VLOOKUP(I424,'Technikai cellák'!$C$1:$D$12,2,0))</f>
        <v/>
      </c>
      <c r="K424" s="179"/>
      <c r="L424" s="67" t="str">
        <f t="shared" si="132"/>
        <v/>
      </c>
      <c r="M424" s="68">
        <f t="shared" si="133"/>
        <v>0</v>
      </c>
      <c r="N424" s="66">
        <f t="shared" si="134"/>
        <v>0</v>
      </c>
      <c r="O424" s="152"/>
      <c r="P424" s="172">
        <f t="shared" si="149"/>
        <v>0</v>
      </c>
      <c r="Q424" s="69">
        <f t="shared" si="135"/>
        <v>0</v>
      </c>
      <c r="R424" s="62">
        <f t="shared" si="136"/>
        <v>0</v>
      </c>
      <c r="S424" s="153"/>
      <c r="T424" s="118" t="str">
        <f t="shared" si="150"/>
        <v/>
      </c>
      <c r="U424" s="154"/>
      <c r="V424" s="154"/>
      <c r="W424" s="154"/>
      <c r="X424" s="154"/>
      <c r="Y424" s="154"/>
      <c r="Z424" s="154"/>
      <c r="AA424" s="154"/>
      <c r="AB424" s="154"/>
      <c r="AC424" s="154"/>
      <c r="AD424" s="154"/>
      <c r="AE424" s="154"/>
      <c r="AF424" s="154"/>
      <c r="AG424" s="63">
        <f t="shared" si="137"/>
        <v>0</v>
      </c>
      <c r="AH424" s="56">
        <f t="shared" si="138"/>
        <v>0</v>
      </c>
      <c r="AI424" s="56">
        <f t="shared" si="139"/>
        <v>0</v>
      </c>
      <c r="AJ424" s="56">
        <f t="shared" si="140"/>
        <v>0</v>
      </c>
      <c r="AK424" s="56">
        <f t="shared" si="141"/>
        <v>0</v>
      </c>
      <c r="AL424" s="56">
        <f t="shared" si="142"/>
        <v>0</v>
      </c>
      <c r="AM424" s="56">
        <f t="shared" si="143"/>
        <v>0</v>
      </c>
      <c r="AN424" s="56">
        <f t="shared" si="144"/>
        <v>0</v>
      </c>
      <c r="AO424" s="56">
        <f t="shared" si="145"/>
        <v>0</v>
      </c>
      <c r="AP424" s="56">
        <f t="shared" si="146"/>
        <v>0</v>
      </c>
      <c r="AQ424" s="56">
        <f t="shared" si="147"/>
        <v>0</v>
      </c>
      <c r="AR424" s="86">
        <f t="shared" si="148"/>
        <v>0</v>
      </c>
    </row>
    <row r="425" spans="1:44" x14ac:dyDescent="0.25">
      <c r="A425" s="178"/>
      <c r="B425" s="55" t="str">
        <f>_xlfn.IFNA(VLOOKUP(A425,'Ajánlatkérő(k) adatai'!$B$4:$C$205,2,0),"")</f>
        <v/>
      </c>
      <c r="C425" s="178"/>
      <c r="D425" s="55" t="str">
        <f>_xlfn.IFNA(VLOOKUP(C425,'Számlafizető(k) adatai'!$C$4:$D$203,2,0),"")</f>
        <v/>
      </c>
      <c r="E425" s="55" t="str">
        <f>_xlfn.IFNA(VLOOKUP(C425,'Számlafizető(k) adatai'!$C$4:$M$203,11,0),"")</f>
        <v/>
      </c>
      <c r="F425" s="178"/>
      <c r="G425" s="178"/>
      <c r="H425" s="178"/>
      <c r="I425" s="55" t="str">
        <f>IF(F425="","",VLOOKUP(LEFT(F425,5),'Technikai cellák'!B:C,2,0))</f>
        <v/>
      </c>
      <c r="J425" s="55" t="str">
        <f>IF(F425="","",VLOOKUP(I425,'Technikai cellák'!$C$1:$D$12,2,0))</f>
        <v/>
      </c>
      <c r="K425" s="179"/>
      <c r="L425" s="67" t="str">
        <f t="shared" si="132"/>
        <v/>
      </c>
      <c r="M425" s="68">
        <f t="shared" si="133"/>
        <v>0</v>
      </c>
      <c r="N425" s="66">
        <f t="shared" si="134"/>
        <v>0</v>
      </c>
      <c r="O425" s="152"/>
      <c r="P425" s="172">
        <f t="shared" si="149"/>
        <v>0</v>
      </c>
      <c r="Q425" s="69">
        <f t="shared" si="135"/>
        <v>0</v>
      </c>
      <c r="R425" s="62">
        <f t="shared" si="136"/>
        <v>0</v>
      </c>
      <c r="S425" s="153"/>
      <c r="T425" s="118" t="str">
        <f t="shared" si="150"/>
        <v/>
      </c>
      <c r="U425" s="154"/>
      <c r="V425" s="154"/>
      <c r="W425" s="154"/>
      <c r="X425" s="154"/>
      <c r="Y425" s="154"/>
      <c r="Z425" s="154"/>
      <c r="AA425" s="154"/>
      <c r="AB425" s="154"/>
      <c r="AC425" s="154"/>
      <c r="AD425" s="154"/>
      <c r="AE425" s="154"/>
      <c r="AF425" s="154"/>
      <c r="AG425" s="63">
        <f t="shared" si="137"/>
        <v>0</v>
      </c>
      <c r="AH425" s="56">
        <f t="shared" si="138"/>
        <v>0</v>
      </c>
      <c r="AI425" s="56">
        <f t="shared" si="139"/>
        <v>0</v>
      </c>
      <c r="AJ425" s="56">
        <f t="shared" si="140"/>
        <v>0</v>
      </c>
      <c r="AK425" s="56">
        <f t="shared" si="141"/>
        <v>0</v>
      </c>
      <c r="AL425" s="56">
        <f t="shared" si="142"/>
        <v>0</v>
      </c>
      <c r="AM425" s="56">
        <f t="shared" si="143"/>
        <v>0</v>
      </c>
      <c r="AN425" s="56">
        <f t="shared" si="144"/>
        <v>0</v>
      </c>
      <c r="AO425" s="56">
        <f t="shared" si="145"/>
        <v>0</v>
      </c>
      <c r="AP425" s="56">
        <f t="shared" si="146"/>
        <v>0</v>
      </c>
      <c r="AQ425" s="56">
        <f t="shared" si="147"/>
        <v>0</v>
      </c>
      <c r="AR425" s="86">
        <f t="shared" si="148"/>
        <v>0</v>
      </c>
    </row>
    <row r="426" spans="1:44" x14ac:dyDescent="0.25">
      <c r="A426" s="178"/>
      <c r="B426" s="55" t="str">
        <f>_xlfn.IFNA(VLOOKUP(A426,'Ajánlatkérő(k) adatai'!$B$4:$C$205,2,0),"")</f>
        <v/>
      </c>
      <c r="C426" s="178"/>
      <c r="D426" s="55" t="str">
        <f>_xlfn.IFNA(VLOOKUP(C426,'Számlafizető(k) adatai'!$C$4:$D$203,2,0),"")</f>
        <v/>
      </c>
      <c r="E426" s="55" t="str">
        <f>_xlfn.IFNA(VLOOKUP(C426,'Számlafizető(k) adatai'!$C$4:$M$203,11,0),"")</f>
        <v/>
      </c>
      <c r="F426" s="178"/>
      <c r="G426" s="178"/>
      <c r="H426" s="178"/>
      <c r="I426" s="55" t="str">
        <f>IF(F426="","",VLOOKUP(LEFT(F426,5),'Technikai cellák'!B:C,2,0))</f>
        <v/>
      </c>
      <c r="J426" s="55" t="str">
        <f>IF(F426="","",VLOOKUP(I426,'Technikai cellák'!$C$1:$D$12,2,0))</f>
        <v/>
      </c>
      <c r="K426" s="179"/>
      <c r="L426" s="67" t="str">
        <f t="shared" si="132"/>
        <v/>
      </c>
      <c r="M426" s="68">
        <f t="shared" si="133"/>
        <v>0</v>
      </c>
      <c r="N426" s="66">
        <f t="shared" si="134"/>
        <v>0</v>
      </c>
      <c r="O426" s="152"/>
      <c r="P426" s="172">
        <f t="shared" si="149"/>
        <v>0</v>
      </c>
      <c r="Q426" s="69">
        <f t="shared" si="135"/>
        <v>0</v>
      </c>
      <c r="R426" s="62">
        <f t="shared" si="136"/>
        <v>0</v>
      </c>
      <c r="S426" s="153"/>
      <c r="T426" s="118" t="str">
        <f t="shared" si="150"/>
        <v/>
      </c>
      <c r="U426" s="154"/>
      <c r="V426" s="154"/>
      <c r="W426" s="154"/>
      <c r="X426" s="154"/>
      <c r="Y426" s="154"/>
      <c r="Z426" s="154"/>
      <c r="AA426" s="154"/>
      <c r="AB426" s="154"/>
      <c r="AC426" s="154"/>
      <c r="AD426" s="154"/>
      <c r="AE426" s="154"/>
      <c r="AF426" s="154"/>
      <c r="AG426" s="63">
        <f t="shared" si="137"/>
        <v>0</v>
      </c>
      <c r="AH426" s="56">
        <f t="shared" si="138"/>
        <v>0</v>
      </c>
      <c r="AI426" s="56">
        <f t="shared" si="139"/>
        <v>0</v>
      </c>
      <c r="AJ426" s="56">
        <f t="shared" si="140"/>
        <v>0</v>
      </c>
      <c r="AK426" s="56">
        <f t="shared" si="141"/>
        <v>0</v>
      </c>
      <c r="AL426" s="56">
        <f t="shared" si="142"/>
        <v>0</v>
      </c>
      <c r="AM426" s="56">
        <f t="shared" si="143"/>
        <v>0</v>
      </c>
      <c r="AN426" s="56">
        <f t="shared" si="144"/>
        <v>0</v>
      </c>
      <c r="AO426" s="56">
        <f t="shared" si="145"/>
        <v>0</v>
      </c>
      <c r="AP426" s="56">
        <f t="shared" si="146"/>
        <v>0</v>
      </c>
      <c r="AQ426" s="56">
        <f t="shared" si="147"/>
        <v>0</v>
      </c>
      <c r="AR426" s="86">
        <f t="shared" si="148"/>
        <v>0</v>
      </c>
    </row>
    <row r="427" spans="1:44" x14ac:dyDescent="0.25">
      <c r="A427" s="178"/>
      <c r="B427" s="55" t="str">
        <f>_xlfn.IFNA(VLOOKUP(A427,'Ajánlatkérő(k) adatai'!$B$4:$C$205,2,0),"")</f>
        <v/>
      </c>
      <c r="C427" s="178"/>
      <c r="D427" s="55" t="str">
        <f>_xlfn.IFNA(VLOOKUP(C427,'Számlafizető(k) adatai'!$C$4:$D$203,2,0),"")</f>
        <v/>
      </c>
      <c r="E427" s="55" t="str">
        <f>_xlfn.IFNA(VLOOKUP(C427,'Számlafizető(k) adatai'!$C$4:$M$203,11,0),"")</f>
        <v/>
      </c>
      <c r="F427" s="178"/>
      <c r="G427" s="178"/>
      <c r="H427" s="178"/>
      <c r="I427" s="55" t="str">
        <f>IF(F427="","",VLOOKUP(LEFT(F427,5),'Technikai cellák'!B:C,2,0))</f>
        <v/>
      </c>
      <c r="J427" s="55" t="str">
        <f>IF(F427="","",VLOOKUP(I427,'Technikai cellák'!$C$1:$D$12,2,0))</f>
        <v/>
      </c>
      <c r="K427" s="179"/>
      <c r="L427" s="67" t="str">
        <f t="shared" si="132"/>
        <v/>
      </c>
      <c r="M427" s="68">
        <f t="shared" si="133"/>
        <v>0</v>
      </c>
      <c r="N427" s="66">
        <f t="shared" si="134"/>
        <v>0</v>
      </c>
      <c r="O427" s="152"/>
      <c r="P427" s="172">
        <f t="shared" si="149"/>
        <v>0</v>
      </c>
      <c r="Q427" s="69">
        <f t="shared" si="135"/>
        <v>0</v>
      </c>
      <c r="R427" s="62">
        <f t="shared" si="136"/>
        <v>0</v>
      </c>
      <c r="S427" s="153"/>
      <c r="T427" s="118" t="str">
        <f t="shared" si="150"/>
        <v/>
      </c>
      <c r="U427" s="154"/>
      <c r="V427" s="154"/>
      <c r="W427" s="154"/>
      <c r="X427" s="154"/>
      <c r="Y427" s="154"/>
      <c r="Z427" s="154"/>
      <c r="AA427" s="154"/>
      <c r="AB427" s="154"/>
      <c r="AC427" s="154"/>
      <c r="AD427" s="154"/>
      <c r="AE427" s="154"/>
      <c r="AF427" s="154"/>
      <c r="AG427" s="63">
        <f t="shared" si="137"/>
        <v>0</v>
      </c>
      <c r="AH427" s="56">
        <f t="shared" si="138"/>
        <v>0</v>
      </c>
      <c r="AI427" s="56">
        <f t="shared" si="139"/>
        <v>0</v>
      </c>
      <c r="AJ427" s="56">
        <f t="shared" si="140"/>
        <v>0</v>
      </c>
      <c r="AK427" s="56">
        <f t="shared" si="141"/>
        <v>0</v>
      </c>
      <c r="AL427" s="56">
        <f t="shared" si="142"/>
        <v>0</v>
      </c>
      <c r="AM427" s="56">
        <f t="shared" si="143"/>
        <v>0</v>
      </c>
      <c r="AN427" s="56">
        <f t="shared" si="144"/>
        <v>0</v>
      </c>
      <c r="AO427" s="56">
        <f t="shared" si="145"/>
        <v>0</v>
      </c>
      <c r="AP427" s="56">
        <f t="shared" si="146"/>
        <v>0</v>
      </c>
      <c r="AQ427" s="56">
        <f t="shared" si="147"/>
        <v>0</v>
      </c>
      <c r="AR427" s="86">
        <f t="shared" si="148"/>
        <v>0</v>
      </c>
    </row>
    <row r="428" spans="1:44" x14ac:dyDescent="0.25">
      <c r="A428" s="178"/>
      <c r="B428" s="55" t="str">
        <f>_xlfn.IFNA(VLOOKUP(A428,'Ajánlatkérő(k) adatai'!$B$4:$C$205,2,0),"")</f>
        <v/>
      </c>
      <c r="C428" s="178"/>
      <c r="D428" s="55" t="str">
        <f>_xlfn.IFNA(VLOOKUP(C428,'Számlafizető(k) adatai'!$C$4:$D$203,2,0),"")</f>
        <v/>
      </c>
      <c r="E428" s="55" t="str">
        <f>_xlfn.IFNA(VLOOKUP(C428,'Számlafizető(k) adatai'!$C$4:$M$203,11,0),"")</f>
        <v/>
      </c>
      <c r="F428" s="178"/>
      <c r="G428" s="178"/>
      <c r="H428" s="178"/>
      <c r="I428" s="55" t="str">
        <f>IF(F428="","",VLOOKUP(LEFT(F428,5),'Technikai cellák'!B:C,2,0))</f>
        <v/>
      </c>
      <c r="J428" s="55" t="str">
        <f>IF(F428="","",VLOOKUP(I428,'Technikai cellák'!$C$1:$D$12,2,0))</f>
        <v/>
      </c>
      <c r="K428" s="179"/>
      <c r="L428" s="67" t="str">
        <f t="shared" si="132"/>
        <v/>
      </c>
      <c r="M428" s="68">
        <f t="shared" si="133"/>
        <v>0</v>
      </c>
      <c r="N428" s="66">
        <f t="shared" si="134"/>
        <v>0</v>
      </c>
      <c r="O428" s="152"/>
      <c r="P428" s="172">
        <f t="shared" si="149"/>
        <v>0</v>
      </c>
      <c r="Q428" s="69">
        <f t="shared" si="135"/>
        <v>0</v>
      </c>
      <c r="R428" s="62">
        <f t="shared" si="136"/>
        <v>0</v>
      </c>
      <c r="S428" s="153"/>
      <c r="T428" s="118" t="str">
        <f t="shared" si="150"/>
        <v/>
      </c>
      <c r="U428" s="154"/>
      <c r="V428" s="154"/>
      <c r="W428" s="154"/>
      <c r="X428" s="154"/>
      <c r="Y428" s="154"/>
      <c r="Z428" s="154"/>
      <c r="AA428" s="154"/>
      <c r="AB428" s="154"/>
      <c r="AC428" s="154"/>
      <c r="AD428" s="154"/>
      <c r="AE428" s="154"/>
      <c r="AF428" s="154"/>
      <c r="AG428" s="63">
        <f t="shared" si="137"/>
        <v>0</v>
      </c>
      <c r="AH428" s="56">
        <f t="shared" si="138"/>
        <v>0</v>
      </c>
      <c r="AI428" s="56">
        <f t="shared" si="139"/>
        <v>0</v>
      </c>
      <c r="AJ428" s="56">
        <f t="shared" si="140"/>
        <v>0</v>
      </c>
      <c r="AK428" s="56">
        <f t="shared" si="141"/>
        <v>0</v>
      </c>
      <c r="AL428" s="56">
        <f t="shared" si="142"/>
        <v>0</v>
      </c>
      <c r="AM428" s="56">
        <f t="shared" si="143"/>
        <v>0</v>
      </c>
      <c r="AN428" s="56">
        <f t="shared" si="144"/>
        <v>0</v>
      </c>
      <c r="AO428" s="56">
        <f t="shared" si="145"/>
        <v>0</v>
      </c>
      <c r="AP428" s="56">
        <f t="shared" si="146"/>
        <v>0</v>
      </c>
      <c r="AQ428" s="56">
        <f t="shared" si="147"/>
        <v>0</v>
      </c>
      <c r="AR428" s="86">
        <f t="shared" si="148"/>
        <v>0</v>
      </c>
    </row>
    <row r="429" spans="1:44" x14ac:dyDescent="0.25">
      <c r="A429" s="178"/>
      <c r="B429" s="55" t="str">
        <f>_xlfn.IFNA(VLOOKUP(A429,'Ajánlatkérő(k) adatai'!$B$4:$C$205,2,0),"")</f>
        <v/>
      </c>
      <c r="C429" s="178"/>
      <c r="D429" s="55" t="str">
        <f>_xlfn.IFNA(VLOOKUP(C429,'Számlafizető(k) adatai'!$C$4:$D$203,2,0),"")</f>
        <v/>
      </c>
      <c r="E429" s="55" t="str">
        <f>_xlfn.IFNA(VLOOKUP(C429,'Számlafizető(k) adatai'!$C$4:$M$203,11,0),"")</f>
        <v/>
      </c>
      <c r="F429" s="178"/>
      <c r="G429" s="178"/>
      <c r="H429" s="178"/>
      <c r="I429" s="55" t="str">
        <f>IF(F429="","",VLOOKUP(LEFT(F429,5),'Technikai cellák'!B:C,2,0))</f>
        <v/>
      </c>
      <c r="J429" s="55" t="str">
        <f>IF(F429="","",VLOOKUP(I429,'Technikai cellák'!$C$1:$D$12,2,0))</f>
        <v/>
      </c>
      <c r="K429" s="179"/>
      <c r="L429" s="67" t="str">
        <f t="shared" si="132"/>
        <v/>
      </c>
      <c r="M429" s="68">
        <f t="shared" si="133"/>
        <v>0</v>
      </c>
      <c r="N429" s="66">
        <f t="shared" si="134"/>
        <v>0</v>
      </c>
      <c r="O429" s="152"/>
      <c r="P429" s="172">
        <f t="shared" si="149"/>
        <v>0</v>
      </c>
      <c r="Q429" s="69">
        <f t="shared" si="135"/>
        <v>0</v>
      </c>
      <c r="R429" s="62">
        <f t="shared" si="136"/>
        <v>0</v>
      </c>
      <c r="S429" s="153"/>
      <c r="T429" s="118" t="str">
        <f t="shared" si="150"/>
        <v/>
      </c>
      <c r="U429" s="154"/>
      <c r="V429" s="154"/>
      <c r="W429" s="154"/>
      <c r="X429" s="154"/>
      <c r="Y429" s="154"/>
      <c r="Z429" s="154"/>
      <c r="AA429" s="154"/>
      <c r="AB429" s="154"/>
      <c r="AC429" s="154"/>
      <c r="AD429" s="154"/>
      <c r="AE429" s="154"/>
      <c r="AF429" s="154"/>
      <c r="AG429" s="63">
        <f t="shared" si="137"/>
        <v>0</v>
      </c>
      <c r="AH429" s="56">
        <f t="shared" si="138"/>
        <v>0</v>
      </c>
      <c r="AI429" s="56">
        <f t="shared" si="139"/>
        <v>0</v>
      </c>
      <c r="AJ429" s="56">
        <f t="shared" si="140"/>
        <v>0</v>
      </c>
      <c r="AK429" s="56">
        <f t="shared" si="141"/>
        <v>0</v>
      </c>
      <c r="AL429" s="56">
        <f t="shared" si="142"/>
        <v>0</v>
      </c>
      <c r="AM429" s="56">
        <f t="shared" si="143"/>
        <v>0</v>
      </c>
      <c r="AN429" s="56">
        <f t="shared" si="144"/>
        <v>0</v>
      </c>
      <c r="AO429" s="56">
        <f t="shared" si="145"/>
        <v>0</v>
      </c>
      <c r="AP429" s="56">
        <f t="shared" si="146"/>
        <v>0</v>
      </c>
      <c r="AQ429" s="56">
        <f t="shared" si="147"/>
        <v>0</v>
      </c>
      <c r="AR429" s="86">
        <f t="shared" si="148"/>
        <v>0</v>
      </c>
    </row>
    <row r="430" spans="1:44" x14ac:dyDescent="0.25">
      <c r="A430" s="178"/>
      <c r="B430" s="55" t="str">
        <f>_xlfn.IFNA(VLOOKUP(A430,'Ajánlatkérő(k) adatai'!$B$4:$C$205,2,0),"")</f>
        <v/>
      </c>
      <c r="C430" s="178"/>
      <c r="D430" s="55" t="str">
        <f>_xlfn.IFNA(VLOOKUP(C430,'Számlafizető(k) adatai'!$C$4:$D$203,2,0),"")</f>
        <v/>
      </c>
      <c r="E430" s="55" t="str">
        <f>_xlfn.IFNA(VLOOKUP(C430,'Számlafizető(k) adatai'!$C$4:$M$203,11,0),"")</f>
        <v/>
      </c>
      <c r="F430" s="178"/>
      <c r="G430" s="178"/>
      <c r="H430" s="178"/>
      <c r="I430" s="55" t="str">
        <f>IF(F430="","",VLOOKUP(LEFT(F430,5),'Technikai cellák'!B:C,2,0))</f>
        <v/>
      </c>
      <c r="J430" s="55" t="str">
        <f>IF(F430="","",VLOOKUP(I430,'Technikai cellák'!$C$1:$D$12,2,0))</f>
        <v/>
      </c>
      <c r="K430" s="179"/>
      <c r="L430" s="67" t="str">
        <f t="shared" si="132"/>
        <v/>
      </c>
      <c r="M430" s="68">
        <f t="shared" si="133"/>
        <v>0</v>
      </c>
      <c r="N430" s="66">
        <f t="shared" si="134"/>
        <v>0</v>
      </c>
      <c r="O430" s="152"/>
      <c r="P430" s="172">
        <f t="shared" si="149"/>
        <v>0</v>
      </c>
      <c r="Q430" s="69">
        <f t="shared" si="135"/>
        <v>0</v>
      </c>
      <c r="R430" s="62">
        <f t="shared" si="136"/>
        <v>0</v>
      </c>
      <c r="S430" s="153"/>
      <c r="T430" s="118" t="str">
        <f t="shared" si="150"/>
        <v/>
      </c>
      <c r="U430" s="154"/>
      <c r="V430" s="154"/>
      <c r="W430" s="154"/>
      <c r="X430" s="154"/>
      <c r="Y430" s="154"/>
      <c r="Z430" s="154"/>
      <c r="AA430" s="154"/>
      <c r="AB430" s="154"/>
      <c r="AC430" s="154"/>
      <c r="AD430" s="154"/>
      <c r="AE430" s="154"/>
      <c r="AF430" s="154"/>
      <c r="AG430" s="63">
        <f t="shared" si="137"/>
        <v>0</v>
      </c>
      <c r="AH430" s="56">
        <f t="shared" si="138"/>
        <v>0</v>
      </c>
      <c r="AI430" s="56">
        <f t="shared" si="139"/>
        <v>0</v>
      </c>
      <c r="AJ430" s="56">
        <f t="shared" si="140"/>
        <v>0</v>
      </c>
      <c r="AK430" s="56">
        <f t="shared" si="141"/>
        <v>0</v>
      </c>
      <c r="AL430" s="56">
        <f t="shared" si="142"/>
        <v>0</v>
      </c>
      <c r="AM430" s="56">
        <f t="shared" si="143"/>
        <v>0</v>
      </c>
      <c r="AN430" s="56">
        <f t="shared" si="144"/>
        <v>0</v>
      </c>
      <c r="AO430" s="56">
        <f t="shared" si="145"/>
        <v>0</v>
      </c>
      <c r="AP430" s="56">
        <f t="shared" si="146"/>
        <v>0</v>
      </c>
      <c r="AQ430" s="56">
        <f t="shared" si="147"/>
        <v>0</v>
      </c>
      <c r="AR430" s="86">
        <f t="shared" si="148"/>
        <v>0</v>
      </c>
    </row>
    <row r="431" spans="1:44" x14ac:dyDescent="0.25">
      <c r="A431" s="178"/>
      <c r="B431" s="55" t="str">
        <f>_xlfn.IFNA(VLOOKUP(A431,'Ajánlatkérő(k) adatai'!$B$4:$C$205,2,0),"")</f>
        <v/>
      </c>
      <c r="C431" s="178"/>
      <c r="D431" s="55" t="str">
        <f>_xlfn.IFNA(VLOOKUP(C431,'Számlafizető(k) adatai'!$C$4:$D$203,2,0),"")</f>
        <v/>
      </c>
      <c r="E431" s="55" t="str">
        <f>_xlfn.IFNA(VLOOKUP(C431,'Számlafizető(k) adatai'!$C$4:$M$203,11,0),"")</f>
        <v/>
      </c>
      <c r="F431" s="178"/>
      <c r="G431" s="178"/>
      <c r="H431" s="178"/>
      <c r="I431" s="55" t="str">
        <f>IF(F431="","",VLOOKUP(LEFT(F431,5),'Technikai cellák'!B:C,2,0))</f>
        <v/>
      </c>
      <c r="J431" s="55" t="str">
        <f>IF(F431="","",VLOOKUP(I431,'Technikai cellák'!$C$1:$D$12,2,0))</f>
        <v/>
      </c>
      <c r="K431" s="179"/>
      <c r="L431" s="67" t="str">
        <f t="shared" si="132"/>
        <v/>
      </c>
      <c r="M431" s="68">
        <f t="shared" si="133"/>
        <v>0</v>
      </c>
      <c r="N431" s="66">
        <f t="shared" si="134"/>
        <v>0</v>
      </c>
      <c r="O431" s="152"/>
      <c r="P431" s="172">
        <f t="shared" si="149"/>
        <v>0</v>
      </c>
      <c r="Q431" s="69">
        <f t="shared" si="135"/>
        <v>0</v>
      </c>
      <c r="R431" s="62">
        <f t="shared" si="136"/>
        <v>0</v>
      </c>
      <c r="S431" s="153"/>
      <c r="T431" s="118" t="str">
        <f t="shared" si="150"/>
        <v/>
      </c>
      <c r="U431" s="154"/>
      <c r="V431" s="154"/>
      <c r="W431" s="154"/>
      <c r="X431" s="154"/>
      <c r="Y431" s="154"/>
      <c r="Z431" s="154"/>
      <c r="AA431" s="154"/>
      <c r="AB431" s="154"/>
      <c r="AC431" s="154"/>
      <c r="AD431" s="154"/>
      <c r="AE431" s="154"/>
      <c r="AF431" s="154"/>
      <c r="AG431" s="63">
        <f t="shared" si="137"/>
        <v>0</v>
      </c>
      <c r="AH431" s="56">
        <f t="shared" si="138"/>
        <v>0</v>
      </c>
      <c r="AI431" s="56">
        <f t="shared" si="139"/>
        <v>0</v>
      </c>
      <c r="AJ431" s="56">
        <f t="shared" si="140"/>
        <v>0</v>
      </c>
      <c r="AK431" s="56">
        <f t="shared" si="141"/>
        <v>0</v>
      </c>
      <c r="AL431" s="56">
        <f t="shared" si="142"/>
        <v>0</v>
      </c>
      <c r="AM431" s="56">
        <f t="shared" si="143"/>
        <v>0</v>
      </c>
      <c r="AN431" s="56">
        <f t="shared" si="144"/>
        <v>0</v>
      </c>
      <c r="AO431" s="56">
        <f t="shared" si="145"/>
        <v>0</v>
      </c>
      <c r="AP431" s="56">
        <f t="shared" si="146"/>
        <v>0</v>
      </c>
      <c r="AQ431" s="56">
        <f t="shared" si="147"/>
        <v>0</v>
      </c>
      <c r="AR431" s="86">
        <f t="shared" si="148"/>
        <v>0</v>
      </c>
    </row>
    <row r="432" spans="1:44" x14ac:dyDescent="0.25">
      <c r="A432" s="178"/>
      <c r="B432" s="55" t="str">
        <f>_xlfn.IFNA(VLOOKUP(A432,'Ajánlatkérő(k) adatai'!$B$4:$C$205,2,0),"")</f>
        <v/>
      </c>
      <c r="C432" s="178"/>
      <c r="D432" s="55" t="str">
        <f>_xlfn.IFNA(VLOOKUP(C432,'Számlafizető(k) adatai'!$C$4:$D$203,2,0),"")</f>
        <v/>
      </c>
      <c r="E432" s="55" t="str">
        <f>_xlfn.IFNA(VLOOKUP(C432,'Számlafizető(k) adatai'!$C$4:$M$203,11,0),"")</f>
        <v/>
      </c>
      <c r="F432" s="178"/>
      <c r="G432" s="178"/>
      <c r="H432" s="178"/>
      <c r="I432" s="55" t="str">
        <f>IF(F432="","",VLOOKUP(LEFT(F432,5),'Technikai cellák'!B:C,2,0))</f>
        <v/>
      </c>
      <c r="J432" s="55" t="str">
        <f>IF(F432="","",VLOOKUP(I432,'Technikai cellák'!$C$1:$D$12,2,0))</f>
        <v/>
      </c>
      <c r="K432" s="179"/>
      <c r="L432" s="67" t="str">
        <f t="shared" si="132"/>
        <v/>
      </c>
      <c r="M432" s="68">
        <f t="shared" si="133"/>
        <v>0</v>
      </c>
      <c r="N432" s="66">
        <f t="shared" si="134"/>
        <v>0</v>
      </c>
      <c r="O432" s="152"/>
      <c r="P432" s="172">
        <f t="shared" si="149"/>
        <v>0</v>
      </c>
      <c r="Q432" s="69">
        <f t="shared" si="135"/>
        <v>0</v>
      </c>
      <c r="R432" s="62">
        <f t="shared" si="136"/>
        <v>0</v>
      </c>
      <c r="S432" s="153"/>
      <c r="T432" s="118" t="str">
        <f t="shared" si="150"/>
        <v/>
      </c>
      <c r="U432" s="154"/>
      <c r="V432" s="154"/>
      <c r="W432" s="154"/>
      <c r="X432" s="154"/>
      <c r="Y432" s="154"/>
      <c r="Z432" s="154"/>
      <c r="AA432" s="154"/>
      <c r="AB432" s="154"/>
      <c r="AC432" s="154"/>
      <c r="AD432" s="154"/>
      <c r="AE432" s="154"/>
      <c r="AF432" s="154"/>
      <c r="AG432" s="63">
        <f t="shared" si="137"/>
        <v>0</v>
      </c>
      <c r="AH432" s="56">
        <f t="shared" si="138"/>
        <v>0</v>
      </c>
      <c r="AI432" s="56">
        <f t="shared" si="139"/>
        <v>0</v>
      </c>
      <c r="AJ432" s="56">
        <f t="shared" si="140"/>
        <v>0</v>
      </c>
      <c r="AK432" s="56">
        <f t="shared" si="141"/>
        <v>0</v>
      </c>
      <c r="AL432" s="56">
        <f t="shared" si="142"/>
        <v>0</v>
      </c>
      <c r="AM432" s="56">
        <f t="shared" si="143"/>
        <v>0</v>
      </c>
      <c r="AN432" s="56">
        <f t="shared" si="144"/>
        <v>0</v>
      </c>
      <c r="AO432" s="56">
        <f t="shared" si="145"/>
        <v>0</v>
      </c>
      <c r="AP432" s="56">
        <f t="shared" si="146"/>
        <v>0</v>
      </c>
      <c r="AQ432" s="56">
        <f t="shared" si="147"/>
        <v>0</v>
      </c>
      <c r="AR432" s="86">
        <f t="shared" si="148"/>
        <v>0</v>
      </c>
    </row>
    <row r="433" spans="1:44" x14ac:dyDescent="0.25">
      <c r="A433" s="178"/>
      <c r="B433" s="55" t="str">
        <f>_xlfn.IFNA(VLOOKUP(A433,'Ajánlatkérő(k) adatai'!$B$4:$C$205,2,0),"")</f>
        <v/>
      </c>
      <c r="C433" s="178"/>
      <c r="D433" s="55" t="str">
        <f>_xlfn.IFNA(VLOOKUP(C433,'Számlafizető(k) adatai'!$C$4:$D$203,2,0),"")</f>
        <v/>
      </c>
      <c r="E433" s="55" t="str">
        <f>_xlfn.IFNA(VLOOKUP(C433,'Számlafizető(k) adatai'!$C$4:$M$203,11,0),"")</f>
        <v/>
      </c>
      <c r="F433" s="178"/>
      <c r="G433" s="178"/>
      <c r="H433" s="178"/>
      <c r="I433" s="55" t="str">
        <f>IF(F433="","",VLOOKUP(LEFT(F433,5),'Technikai cellák'!B:C,2,0))</f>
        <v/>
      </c>
      <c r="J433" s="55" t="str">
        <f>IF(F433="","",VLOOKUP(I433,'Technikai cellák'!$C$1:$D$12,2,0))</f>
        <v/>
      </c>
      <c r="K433" s="179"/>
      <c r="L433" s="67" t="str">
        <f t="shared" si="132"/>
        <v/>
      </c>
      <c r="M433" s="68">
        <f t="shared" si="133"/>
        <v>0</v>
      </c>
      <c r="N433" s="66">
        <f t="shared" si="134"/>
        <v>0</v>
      </c>
      <c r="O433" s="152"/>
      <c r="P433" s="172">
        <f t="shared" si="149"/>
        <v>0</v>
      </c>
      <c r="Q433" s="69">
        <f t="shared" si="135"/>
        <v>0</v>
      </c>
      <c r="R433" s="62">
        <f t="shared" si="136"/>
        <v>0</v>
      </c>
      <c r="S433" s="153"/>
      <c r="T433" s="118" t="str">
        <f t="shared" si="150"/>
        <v/>
      </c>
      <c r="U433" s="154"/>
      <c r="V433" s="154"/>
      <c r="W433" s="154"/>
      <c r="X433" s="154"/>
      <c r="Y433" s="154"/>
      <c r="Z433" s="154"/>
      <c r="AA433" s="154"/>
      <c r="AB433" s="154"/>
      <c r="AC433" s="154"/>
      <c r="AD433" s="154"/>
      <c r="AE433" s="154"/>
      <c r="AF433" s="154"/>
      <c r="AG433" s="63">
        <f t="shared" si="137"/>
        <v>0</v>
      </c>
      <c r="AH433" s="56">
        <f t="shared" si="138"/>
        <v>0</v>
      </c>
      <c r="AI433" s="56">
        <f t="shared" si="139"/>
        <v>0</v>
      </c>
      <c r="AJ433" s="56">
        <f t="shared" si="140"/>
        <v>0</v>
      </c>
      <c r="AK433" s="56">
        <f t="shared" si="141"/>
        <v>0</v>
      </c>
      <c r="AL433" s="56">
        <f t="shared" si="142"/>
        <v>0</v>
      </c>
      <c r="AM433" s="56">
        <f t="shared" si="143"/>
        <v>0</v>
      </c>
      <c r="AN433" s="56">
        <f t="shared" si="144"/>
        <v>0</v>
      </c>
      <c r="AO433" s="56">
        <f t="shared" si="145"/>
        <v>0</v>
      </c>
      <c r="AP433" s="56">
        <f t="shared" si="146"/>
        <v>0</v>
      </c>
      <c r="AQ433" s="56">
        <f t="shared" si="147"/>
        <v>0</v>
      </c>
      <c r="AR433" s="86">
        <f t="shared" si="148"/>
        <v>0</v>
      </c>
    </row>
    <row r="434" spans="1:44" x14ac:dyDescent="0.25">
      <c r="A434" s="178"/>
      <c r="B434" s="55" t="str">
        <f>_xlfn.IFNA(VLOOKUP(A434,'Ajánlatkérő(k) adatai'!$B$4:$C$205,2,0),"")</f>
        <v/>
      </c>
      <c r="C434" s="178"/>
      <c r="D434" s="55" t="str">
        <f>_xlfn.IFNA(VLOOKUP(C434,'Számlafizető(k) adatai'!$C$4:$D$203,2,0),"")</f>
        <v/>
      </c>
      <c r="E434" s="55" t="str">
        <f>_xlfn.IFNA(VLOOKUP(C434,'Számlafizető(k) adatai'!$C$4:$M$203,11,0),"")</f>
        <v/>
      </c>
      <c r="F434" s="178"/>
      <c r="G434" s="178"/>
      <c r="H434" s="178"/>
      <c r="I434" s="55" t="str">
        <f>IF(F434="","",VLOOKUP(LEFT(F434,5),'Technikai cellák'!B:C,2,0))</f>
        <v/>
      </c>
      <c r="J434" s="55" t="str">
        <f>IF(F434="","",VLOOKUP(I434,'Technikai cellák'!$C$1:$D$12,2,0))</f>
        <v/>
      </c>
      <c r="K434" s="179"/>
      <c r="L434" s="67" t="str">
        <f t="shared" si="132"/>
        <v/>
      </c>
      <c r="M434" s="68">
        <f t="shared" si="133"/>
        <v>0</v>
      </c>
      <c r="N434" s="66">
        <f t="shared" si="134"/>
        <v>0</v>
      </c>
      <c r="O434" s="152"/>
      <c r="P434" s="172">
        <f t="shared" si="149"/>
        <v>0</v>
      </c>
      <c r="Q434" s="69">
        <f t="shared" si="135"/>
        <v>0</v>
      </c>
      <c r="R434" s="62">
        <f t="shared" si="136"/>
        <v>0</v>
      </c>
      <c r="S434" s="153"/>
      <c r="T434" s="118" t="str">
        <f t="shared" si="150"/>
        <v/>
      </c>
      <c r="U434" s="154"/>
      <c r="V434" s="154"/>
      <c r="W434" s="154"/>
      <c r="X434" s="154"/>
      <c r="Y434" s="154"/>
      <c r="Z434" s="154"/>
      <c r="AA434" s="154"/>
      <c r="AB434" s="154"/>
      <c r="AC434" s="154"/>
      <c r="AD434" s="154"/>
      <c r="AE434" s="154"/>
      <c r="AF434" s="154"/>
      <c r="AG434" s="63">
        <f t="shared" si="137"/>
        <v>0</v>
      </c>
      <c r="AH434" s="56">
        <f t="shared" si="138"/>
        <v>0</v>
      </c>
      <c r="AI434" s="56">
        <f t="shared" si="139"/>
        <v>0</v>
      </c>
      <c r="AJ434" s="56">
        <f t="shared" si="140"/>
        <v>0</v>
      </c>
      <c r="AK434" s="56">
        <f t="shared" si="141"/>
        <v>0</v>
      </c>
      <c r="AL434" s="56">
        <f t="shared" si="142"/>
        <v>0</v>
      </c>
      <c r="AM434" s="56">
        <f t="shared" si="143"/>
        <v>0</v>
      </c>
      <c r="AN434" s="56">
        <f t="shared" si="144"/>
        <v>0</v>
      </c>
      <c r="AO434" s="56">
        <f t="shared" si="145"/>
        <v>0</v>
      </c>
      <c r="AP434" s="56">
        <f t="shared" si="146"/>
        <v>0</v>
      </c>
      <c r="AQ434" s="56">
        <f t="shared" si="147"/>
        <v>0</v>
      </c>
      <c r="AR434" s="86">
        <f t="shared" si="148"/>
        <v>0</v>
      </c>
    </row>
    <row r="435" spans="1:44" x14ac:dyDescent="0.25">
      <c r="A435" s="178"/>
      <c r="B435" s="55" t="str">
        <f>_xlfn.IFNA(VLOOKUP(A435,'Ajánlatkérő(k) adatai'!$B$4:$C$205,2,0),"")</f>
        <v/>
      </c>
      <c r="C435" s="178"/>
      <c r="D435" s="55" t="str">
        <f>_xlfn.IFNA(VLOOKUP(C435,'Számlafizető(k) adatai'!$C$4:$D$203,2,0),"")</f>
        <v/>
      </c>
      <c r="E435" s="55" t="str">
        <f>_xlfn.IFNA(VLOOKUP(C435,'Számlafizető(k) adatai'!$C$4:$M$203,11,0),"")</f>
        <v/>
      </c>
      <c r="F435" s="178"/>
      <c r="G435" s="178"/>
      <c r="H435" s="178"/>
      <c r="I435" s="55" t="str">
        <f>IF(F435="","",VLOOKUP(LEFT(F435,5),'Technikai cellák'!B:C,2,0))</f>
        <v/>
      </c>
      <c r="J435" s="55" t="str">
        <f>IF(F435="","",VLOOKUP(I435,'Technikai cellák'!$C$1:$D$12,2,0))</f>
        <v/>
      </c>
      <c r="K435" s="179"/>
      <c r="L435" s="67" t="str">
        <f t="shared" si="132"/>
        <v/>
      </c>
      <c r="M435" s="68">
        <f t="shared" si="133"/>
        <v>0</v>
      </c>
      <c r="N435" s="66">
        <f t="shared" si="134"/>
        <v>0</v>
      </c>
      <c r="O435" s="152"/>
      <c r="P435" s="172">
        <f t="shared" si="149"/>
        <v>0</v>
      </c>
      <c r="Q435" s="69">
        <f t="shared" si="135"/>
        <v>0</v>
      </c>
      <c r="R435" s="62">
        <f t="shared" si="136"/>
        <v>0</v>
      </c>
      <c r="S435" s="153"/>
      <c r="T435" s="118" t="str">
        <f t="shared" si="150"/>
        <v/>
      </c>
      <c r="U435" s="154"/>
      <c r="V435" s="154"/>
      <c r="W435" s="154"/>
      <c r="X435" s="154"/>
      <c r="Y435" s="154"/>
      <c r="Z435" s="154"/>
      <c r="AA435" s="154"/>
      <c r="AB435" s="154"/>
      <c r="AC435" s="154"/>
      <c r="AD435" s="154"/>
      <c r="AE435" s="154"/>
      <c r="AF435" s="154"/>
      <c r="AG435" s="63">
        <f t="shared" si="137"/>
        <v>0</v>
      </c>
      <c r="AH435" s="56">
        <f t="shared" si="138"/>
        <v>0</v>
      </c>
      <c r="AI435" s="56">
        <f t="shared" si="139"/>
        <v>0</v>
      </c>
      <c r="AJ435" s="56">
        <f t="shared" si="140"/>
        <v>0</v>
      </c>
      <c r="AK435" s="56">
        <f t="shared" si="141"/>
        <v>0</v>
      </c>
      <c r="AL435" s="56">
        <f t="shared" si="142"/>
        <v>0</v>
      </c>
      <c r="AM435" s="56">
        <f t="shared" si="143"/>
        <v>0</v>
      </c>
      <c r="AN435" s="56">
        <f t="shared" si="144"/>
        <v>0</v>
      </c>
      <c r="AO435" s="56">
        <f t="shared" si="145"/>
        <v>0</v>
      </c>
      <c r="AP435" s="56">
        <f t="shared" si="146"/>
        <v>0</v>
      </c>
      <c r="AQ435" s="56">
        <f t="shared" si="147"/>
        <v>0</v>
      </c>
      <c r="AR435" s="86">
        <f t="shared" si="148"/>
        <v>0</v>
      </c>
    </row>
    <row r="436" spans="1:44" x14ac:dyDescent="0.25">
      <c r="A436" s="178"/>
      <c r="B436" s="55" t="str">
        <f>_xlfn.IFNA(VLOOKUP(A436,'Ajánlatkérő(k) adatai'!$B$4:$C$205,2,0),"")</f>
        <v/>
      </c>
      <c r="C436" s="178"/>
      <c r="D436" s="55" t="str">
        <f>_xlfn.IFNA(VLOOKUP(C436,'Számlafizető(k) adatai'!$C$4:$D$203,2,0),"")</f>
        <v/>
      </c>
      <c r="E436" s="55" t="str">
        <f>_xlfn.IFNA(VLOOKUP(C436,'Számlafizető(k) adatai'!$C$4:$M$203,11,0),"")</f>
        <v/>
      </c>
      <c r="F436" s="178"/>
      <c r="G436" s="178"/>
      <c r="H436" s="178"/>
      <c r="I436" s="55" t="str">
        <f>IF(F436="","",VLOOKUP(LEFT(F436,5),'Technikai cellák'!B:C,2,0))</f>
        <v/>
      </c>
      <c r="J436" s="55" t="str">
        <f>IF(F436="","",VLOOKUP(I436,'Technikai cellák'!$C$1:$D$12,2,0))</f>
        <v/>
      </c>
      <c r="K436" s="179"/>
      <c r="L436" s="67" t="str">
        <f t="shared" si="132"/>
        <v/>
      </c>
      <c r="M436" s="68">
        <f t="shared" si="133"/>
        <v>0</v>
      </c>
      <c r="N436" s="66">
        <f t="shared" si="134"/>
        <v>0</v>
      </c>
      <c r="O436" s="152"/>
      <c r="P436" s="172">
        <f t="shared" si="149"/>
        <v>0</v>
      </c>
      <c r="Q436" s="69">
        <f t="shared" si="135"/>
        <v>0</v>
      </c>
      <c r="R436" s="62">
        <f t="shared" si="136"/>
        <v>0</v>
      </c>
      <c r="S436" s="153"/>
      <c r="T436" s="118" t="str">
        <f t="shared" si="150"/>
        <v/>
      </c>
      <c r="U436" s="154"/>
      <c r="V436" s="154"/>
      <c r="W436" s="154"/>
      <c r="X436" s="154"/>
      <c r="Y436" s="154"/>
      <c r="Z436" s="154"/>
      <c r="AA436" s="154"/>
      <c r="AB436" s="154"/>
      <c r="AC436" s="154"/>
      <c r="AD436" s="154"/>
      <c r="AE436" s="154"/>
      <c r="AF436" s="154"/>
      <c r="AG436" s="63">
        <f t="shared" si="137"/>
        <v>0</v>
      </c>
      <c r="AH436" s="56">
        <f t="shared" si="138"/>
        <v>0</v>
      </c>
      <c r="AI436" s="56">
        <f t="shared" si="139"/>
        <v>0</v>
      </c>
      <c r="AJ436" s="56">
        <f t="shared" si="140"/>
        <v>0</v>
      </c>
      <c r="AK436" s="56">
        <f t="shared" si="141"/>
        <v>0</v>
      </c>
      <c r="AL436" s="56">
        <f t="shared" si="142"/>
        <v>0</v>
      </c>
      <c r="AM436" s="56">
        <f t="shared" si="143"/>
        <v>0</v>
      </c>
      <c r="AN436" s="56">
        <f t="shared" si="144"/>
        <v>0</v>
      </c>
      <c r="AO436" s="56">
        <f t="shared" si="145"/>
        <v>0</v>
      </c>
      <c r="AP436" s="56">
        <f t="shared" si="146"/>
        <v>0</v>
      </c>
      <c r="AQ436" s="56">
        <f t="shared" si="147"/>
        <v>0</v>
      </c>
      <c r="AR436" s="86">
        <f t="shared" si="148"/>
        <v>0</v>
      </c>
    </row>
    <row r="437" spans="1:44" x14ac:dyDescent="0.25">
      <c r="A437" s="178"/>
      <c r="B437" s="55" t="str">
        <f>_xlfn.IFNA(VLOOKUP(A437,'Ajánlatkérő(k) adatai'!$B$4:$C$205,2,0),"")</f>
        <v/>
      </c>
      <c r="C437" s="178"/>
      <c r="D437" s="55" t="str">
        <f>_xlfn.IFNA(VLOOKUP(C437,'Számlafizető(k) adatai'!$C$4:$D$203,2,0),"")</f>
        <v/>
      </c>
      <c r="E437" s="55" t="str">
        <f>_xlfn.IFNA(VLOOKUP(C437,'Számlafizető(k) adatai'!$C$4:$M$203,11,0),"")</f>
        <v/>
      </c>
      <c r="F437" s="178"/>
      <c r="G437" s="178"/>
      <c r="H437" s="178"/>
      <c r="I437" s="55" t="str">
        <f>IF(F437="","",VLOOKUP(LEFT(F437,5),'Technikai cellák'!B:C,2,0))</f>
        <v/>
      </c>
      <c r="J437" s="55" t="str">
        <f>IF(F437="","",VLOOKUP(I437,'Technikai cellák'!$C$1:$D$12,2,0))</f>
        <v/>
      </c>
      <c r="K437" s="179"/>
      <c r="L437" s="67" t="str">
        <f t="shared" ref="L437:L500" si="151">IF(K437="","",IF(K437&lt;20,"20 alatti",IF(K437&lt;100,"20-99",IF(K437&lt;500,"100-500","500-"))))</f>
        <v/>
      </c>
      <c r="M437" s="68">
        <f t="shared" ref="M437:M500" si="152">ROUND(IF(L437="20 alatti",K437*1,0),0)</f>
        <v>0</v>
      </c>
      <c r="N437" s="66">
        <f t="shared" ref="N437:N500" si="153">ROUND(IF(L437="20-99",K437*10.5,0),0)</f>
        <v>0</v>
      </c>
      <c r="O437" s="152"/>
      <c r="P437" s="172">
        <f t="shared" si="149"/>
        <v>0</v>
      </c>
      <c r="Q437" s="69">
        <f t="shared" ref="Q437:Q500" si="154">ROUND(R437*$F$10,0)</f>
        <v>0</v>
      </c>
      <c r="R437" s="62">
        <f t="shared" si="136"/>
        <v>0</v>
      </c>
      <c r="S437" s="153"/>
      <c r="T437" s="118" t="str">
        <f t="shared" si="150"/>
        <v/>
      </c>
      <c r="U437" s="154"/>
      <c r="V437" s="154"/>
      <c r="W437" s="154"/>
      <c r="X437" s="154"/>
      <c r="Y437" s="154"/>
      <c r="Z437" s="154"/>
      <c r="AA437" s="154"/>
      <c r="AB437" s="154"/>
      <c r="AC437" s="154"/>
      <c r="AD437" s="154"/>
      <c r="AE437" s="154"/>
      <c r="AF437" s="154"/>
      <c r="AG437" s="63">
        <f t="shared" si="137"/>
        <v>0</v>
      </c>
      <c r="AH437" s="56">
        <f t="shared" si="138"/>
        <v>0</v>
      </c>
      <c r="AI437" s="56">
        <f t="shared" si="139"/>
        <v>0</v>
      </c>
      <c r="AJ437" s="56">
        <f t="shared" si="140"/>
        <v>0</v>
      </c>
      <c r="AK437" s="56">
        <f t="shared" si="141"/>
        <v>0</v>
      </c>
      <c r="AL437" s="56">
        <f t="shared" si="142"/>
        <v>0</v>
      </c>
      <c r="AM437" s="56">
        <f t="shared" si="143"/>
        <v>0</v>
      </c>
      <c r="AN437" s="56">
        <f t="shared" si="144"/>
        <v>0</v>
      </c>
      <c r="AO437" s="56">
        <f t="shared" si="145"/>
        <v>0</v>
      </c>
      <c r="AP437" s="56">
        <f t="shared" si="146"/>
        <v>0</v>
      </c>
      <c r="AQ437" s="56">
        <f t="shared" si="147"/>
        <v>0</v>
      </c>
      <c r="AR437" s="86">
        <f t="shared" si="148"/>
        <v>0</v>
      </c>
    </row>
    <row r="438" spans="1:44" x14ac:dyDescent="0.25">
      <c r="A438" s="178"/>
      <c r="B438" s="55" t="str">
        <f>_xlfn.IFNA(VLOOKUP(A438,'Ajánlatkérő(k) adatai'!$B$4:$C$205,2,0),"")</f>
        <v/>
      </c>
      <c r="C438" s="178"/>
      <c r="D438" s="55" t="str">
        <f>_xlfn.IFNA(VLOOKUP(C438,'Számlafizető(k) adatai'!$C$4:$D$203,2,0),"")</f>
        <v/>
      </c>
      <c r="E438" s="55" t="str">
        <f>_xlfn.IFNA(VLOOKUP(C438,'Számlafizető(k) adatai'!$C$4:$M$203,11,0),"")</f>
        <v/>
      </c>
      <c r="F438" s="178"/>
      <c r="G438" s="178"/>
      <c r="H438" s="178"/>
      <c r="I438" s="55" t="str">
        <f>IF(F438="","",VLOOKUP(LEFT(F438,5),'Technikai cellák'!B:C,2,0))</f>
        <v/>
      </c>
      <c r="J438" s="55" t="str">
        <f>IF(F438="","",VLOOKUP(I438,'Technikai cellák'!$C$1:$D$12,2,0))</f>
        <v/>
      </c>
      <c r="K438" s="179"/>
      <c r="L438" s="67" t="str">
        <f t="shared" si="151"/>
        <v/>
      </c>
      <c r="M438" s="68">
        <f t="shared" si="152"/>
        <v>0</v>
      </c>
      <c r="N438" s="66">
        <f t="shared" si="153"/>
        <v>0</v>
      </c>
      <c r="O438" s="152"/>
      <c r="P438" s="172">
        <f t="shared" si="149"/>
        <v>0</v>
      </c>
      <c r="Q438" s="69">
        <f t="shared" si="154"/>
        <v>0</v>
      </c>
      <c r="R438" s="62">
        <f t="shared" si="136"/>
        <v>0</v>
      </c>
      <c r="S438" s="153"/>
      <c r="T438" s="118" t="str">
        <f t="shared" si="150"/>
        <v/>
      </c>
      <c r="U438" s="154"/>
      <c r="V438" s="154"/>
      <c r="W438" s="154"/>
      <c r="X438" s="154"/>
      <c r="Y438" s="154"/>
      <c r="Z438" s="154"/>
      <c r="AA438" s="154"/>
      <c r="AB438" s="154"/>
      <c r="AC438" s="154"/>
      <c r="AD438" s="154"/>
      <c r="AE438" s="154"/>
      <c r="AF438" s="154"/>
      <c r="AG438" s="63">
        <f t="shared" si="137"/>
        <v>0</v>
      </c>
      <c r="AH438" s="56">
        <f t="shared" si="138"/>
        <v>0</v>
      </c>
      <c r="AI438" s="56">
        <f t="shared" si="139"/>
        <v>0</v>
      </c>
      <c r="AJ438" s="56">
        <f t="shared" si="140"/>
        <v>0</v>
      </c>
      <c r="AK438" s="56">
        <f t="shared" si="141"/>
        <v>0</v>
      </c>
      <c r="AL438" s="56">
        <f t="shared" si="142"/>
        <v>0</v>
      </c>
      <c r="AM438" s="56">
        <f t="shared" si="143"/>
        <v>0</v>
      </c>
      <c r="AN438" s="56">
        <f t="shared" si="144"/>
        <v>0</v>
      </c>
      <c r="AO438" s="56">
        <f t="shared" si="145"/>
        <v>0</v>
      </c>
      <c r="AP438" s="56">
        <f t="shared" si="146"/>
        <v>0</v>
      </c>
      <c r="AQ438" s="56">
        <f t="shared" si="147"/>
        <v>0</v>
      </c>
      <c r="AR438" s="86">
        <f t="shared" si="148"/>
        <v>0</v>
      </c>
    </row>
    <row r="439" spans="1:44" x14ac:dyDescent="0.25">
      <c r="A439" s="178"/>
      <c r="B439" s="55" t="str">
        <f>_xlfn.IFNA(VLOOKUP(A439,'Ajánlatkérő(k) adatai'!$B$4:$C$205,2,0),"")</f>
        <v/>
      </c>
      <c r="C439" s="178"/>
      <c r="D439" s="55" t="str">
        <f>_xlfn.IFNA(VLOOKUP(C439,'Számlafizető(k) adatai'!$C$4:$D$203,2,0),"")</f>
        <v/>
      </c>
      <c r="E439" s="55" t="str">
        <f>_xlfn.IFNA(VLOOKUP(C439,'Számlafizető(k) adatai'!$C$4:$M$203,11,0),"")</f>
        <v/>
      </c>
      <c r="F439" s="178"/>
      <c r="G439" s="178"/>
      <c r="H439" s="178"/>
      <c r="I439" s="55" t="str">
        <f>IF(F439="","",VLOOKUP(LEFT(F439,5),'Technikai cellák'!B:C,2,0))</f>
        <v/>
      </c>
      <c r="J439" s="55" t="str">
        <f>IF(F439="","",VLOOKUP(I439,'Technikai cellák'!$C$1:$D$12,2,0))</f>
        <v/>
      </c>
      <c r="K439" s="179"/>
      <c r="L439" s="67" t="str">
        <f t="shared" si="151"/>
        <v/>
      </c>
      <c r="M439" s="68">
        <f t="shared" si="152"/>
        <v>0</v>
      </c>
      <c r="N439" s="66">
        <f t="shared" si="153"/>
        <v>0</v>
      </c>
      <c r="O439" s="152"/>
      <c r="P439" s="172">
        <f t="shared" si="149"/>
        <v>0</v>
      </c>
      <c r="Q439" s="69">
        <f t="shared" si="154"/>
        <v>0</v>
      </c>
      <c r="R439" s="62">
        <f t="shared" si="136"/>
        <v>0</v>
      </c>
      <c r="S439" s="153"/>
      <c r="T439" s="118" t="str">
        <f t="shared" si="150"/>
        <v/>
      </c>
      <c r="U439" s="154"/>
      <c r="V439" s="154"/>
      <c r="W439" s="154"/>
      <c r="X439" s="154"/>
      <c r="Y439" s="154"/>
      <c r="Z439" s="154"/>
      <c r="AA439" s="154"/>
      <c r="AB439" s="154"/>
      <c r="AC439" s="154"/>
      <c r="AD439" s="154"/>
      <c r="AE439" s="154"/>
      <c r="AF439" s="154"/>
      <c r="AG439" s="63">
        <f t="shared" si="137"/>
        <v>0</v>
      </c>
      <c r="AH439" s="56">
        <f t="shared" si="138"/>
        <v>0</v>
      </c>
      <c r="AI439" s="56">
        <f t="shared" si="139"/>
        <v>0</v>
      </c>
      <c r="AJ439" s="56">
        <f t="shared" si="140"/>
        <v>0</v>
      </c>
      <c r="AK439" s="56">
        <f t="shared" si="141"/>
        <v>0</v>
      </c>
      <c r="AL439" s="56">
        <f t="shared" si="142"/>
        <v>0</v>
      </c>
      <c r="AM439" s="56">
        <f t="shared" si="143"/>
        <v>0</v>
      </c>
      <c r="AN439" s="56">
        <f t="shared" si="144"/>
        <v>0</v>
      </c>
      <c r="AO439" s="56">
        <f t="shared" si="145"/>
        <v>0</v>
      </c>
      <c r="AP439" s="56">
        <f t="shared" si="146"/>
        <v>0</v>
      </c>
      <c r="AQ439" s="56">
        <f t="shared" si="147"/>
        <v>0</v>
      </c>
      <c r="AR439" s="86">
        <f t="shared" si="148"/>
        <v>0</v>
      </c>
    </row>
    <row r="440" spans="1:44" x14ac:dyDescent="0.25">
      <c r="A440" s="178"/>
      <c r="B440" s="55" t="str">
        <f>_xlfn.IFNA(VLOOKUP(A440,'Ajánlatkérő(k) adatai'!$B$4:$C$205,2,0),"")</f>
        <v/>
      </c>
      <c r="C440" s="178"/>
      <c r="D440" s="55" t="str">
        <f>_xlfn.IFNA(VLOOKUP(C440,'Számlafizető(k) adatai'!$C$4:$D$203,2,0),"")</f>
        <v/>
      </c>
      <c r="E440" s="55" t="str">
        <f>_xlfn.IFNA(VLOOKUP(C440,'Számlafizető(k) adatai'!$C$4:$M$203,11,0),"")</f>
        <v/>
      </c>
      <c r="F440" s="178"/>
      <c r="G440" s="178"/>
      <c r="H440" s="178"/>
      <c r="I440" s="55" t="str">
        <f>IF(F440="","",VLOOKUP(LEFT(F440,5),'Technikai cellák'!B:C,2,0))</f>
        <v/>
      </c>
      <c r="J440" s="55" t="str">
        <f>IF(F440="","",VLOOKUP(I440,'Technikai cellák'!$C$1:$D$12,2,0))</f>
        <v/>
      </c>
      <c r="K440" s="179"/>
      <c r="L440" s="67" t="str">
        <f t="shared" si="151"/>
        <v/>
      </c>
      <c r="M440" s="68">
        <f t="shared" si="152"/>
        <v>0</v>
      </c>
      <c r="N440" s="66">
        <f t="shared" si="153"/>
        <v>0</v>
      </c>
      <c r="O440" s="152"/>
      <c r="P440" s="172">
        <f t="shared" si="149"/>
        <v>0</v>
      </c>
      <c r="Q440" s="69">
        <f t="shared" si="154"/>
        <v>0</v>
      </c>
      <c r="R440" s="62">
        <f t="shared" si="136"/>
        <v>0</v>
      </c>
      <c r="S440" s="153"/>
      <c r="T440" s="118" t="str">
        <f t="shared" si="150"/>
        <v/>
      </c>
      <c r="U440" s="154"/>
      <c r="V440" s="154"/>
      <c r="W440" s="154"/>
      <c r="X440" s="154"/>
      <c r="Y440" s="154"/>
      <c r="Z440" s="154"/>
      <c r="AA440" s="154"/>
      <c r="AB440" s="154"/>
      <c r="AC440" s="154"/>
      <c r="AD440" s="154"/>
      <c r="AE440" s="154"/>
      <c r="AF440" s="154"/>
      <c r="AG440" s="63">
        <f t="shared" si="137"/>
        <v>0</v>
      </c>
      <c r="AH440" s="56">
        <f t="shared" si="138"/>
        <v>0</v>
      </c>
      <c r="AI440" s="56">
        <f t="shared" si="139"/>
        <v>0</v>
      </c>
      <c r="AJ440" s="56">
        <f t="shared" si="140"/>
        <v>0</v>
      </c>
      <c r="AK440" s="56">
        <f t="shared" si="141"/>
        <v>0</v>
      </c>
      <c r="AL440" s="56">
        <f t="shared" si="142"/>
        <v>0</v>
      </c>
      <c r="AM440" s="56">
        <f t="shared" si="143"/>
        <v>0</v>
      </c>
      <c r="AN440" s="56">
        <f t="shared" si="144"/>
        <v>0</v>
      </c>
      <c r="AO440" s="56">
        <f t="shared" si="145"/>
        <v>0</v>
      </c>
      <c r="AP440" s="56">
        <f t="shared" si="146"/>
        <v>0</v>
      </c>
      <c r="AQ440" s="56">
        <f t="shared" si="147"/>
        <v>0</v>
      </c>
      <c r="AR440" s="86">
        <f t="shared" si="148"/>
        <v>0</v>
      </c>
    </row>
    <row r="441" spans="1:44" x14ac:dyDescent="0.25">
      <c r="A441" s="178"/>
      <c r="B441" s="55" t="str">
        <f>_xlfn.IFNA(VLOOKUP(A441,'Ajánlatkérő(k) adatai'!$B$4:$C$205,2,0),"")</f>
        <v/>
      </c>
      <c r="C441" s="178"/>
      <c r="D441" s="55" t="str">
        <f>_xlfn.IFNA(VLOOKUP(C441,'Számlafizető(k) adatai'!$C$4:$D$203,2,0),"")</f>
        <v/>
      </c>
      <c r="E441" s="55" t="str">
        <f>_xlfn.IFNA(VLOOKUP(C441,'Számlafizető(k) adatai'!$C$4:$M$203,11,0),"")</f>
        <v/>
      </c>
      <c r="F441" s="178"/>
      <c r="G441" s="178"/>
      <c r="H441" s="178"/>
      <c r="I441" s="55" t="str">
        <f>IF(F441="","",VLOOKUP(LEFT(F441,5),'Technikai cellák'!B:C,2,0))</f>
        <v/>
      </c>
      <c r="J441" s="55" t="str">
        <f>IF(F441="","",VLOOKUP(I441,'Technikai cellák'!$C$1:$D$12,2,0))</f>
        <v/>
      </c>
      <c r="K441" s="179"/>
      <c r="L441" s="67" t="str">
        <f t="shared" si="151"/>
        <v/>
      </c>
      <c r="M441" s="68">
        <f t="shared" si="152"/>
        <v>0</v>
      </c>
      <c r="N441" s="66">
        <f t="shared" si="153"/>
        <v>0</v>
      </c>
      <c r="O441" s="152"/>
      <c r="P441" s="172">
        <f t="shared" si="149"/>
        <v>0</v>
      </c>
      <c r="Q441" s="69">
        <f t="shared" si="154"/>
        <v>0</v>
      </c>
      <c r="R441" s="62">
        <f t="shared" si="136"/>
        <v>0</v>
      </c>
      <c r="S441" s="153"/>
      <c r="T441" s="118" t="str">
        <f t="shared" si="150"/>
        <v/>
      </c>
      <c r="U441" s="154"/>
      <c r="V441" s="154"/>
      <c r="W441" s="154"/>
      <c r="X441" s="154"/>
      <c r="Y441" s="154"/>
      <c r="Z441" s="154"/>
      <c r="AA441" s="154"/>
      <c r="AB441" s="154"/>
      <c r="AC441" s="154"/>
      <c r="AD441" s="154"/>
      <c r="AE441" s="154"/>
      <c r="AF441" s="154"/>
      <c r="AG441" s="63">
        <f t="shared" si="137"/>
        <v>0</v>
      </c>
      <c r="AH441" s="56">
        <f t="shared" si="138"/>
        <v>0</v>
      </c>
      <c r="AI441" s="56">
        <f t="shared" si="139"/>
        <v>0</v>
      </c>
      <c r="AJ441" s="56">
        <f t="shared" si="140"/>
        <v>0</v>
      </c>
      <c r="AK441" s="56">
        <f t="shared" si="141"/>
        <v>0</v>
      </c>
      <c r="AL441" s="56">
        <f t="shared" si="142"/>
        <v>0</v>
      </c>
      <c r="AM441" s="56">
        <f t="shared" si="143"/>
        <v>0</v>
      </c>
      <c r="AN441" s="56">
        <f t="shared" si="144"/>
        <v>0</v>
      </c>
      <c r="AO441" s="56">
        <f t="shared" si="145"/>
        <v>0</v>
      </c>
      <c r="AP441" s="56">
        <f t="shared" si="146"/>
        <v>0</v>
      </c>
      <c r="AQ441" s="56">
        <f t="shared" si="147"/>
        <v>0</v>
      </c>
      <c r="AR441" s="86">
        <f t="shared" si="148"/>
        <v>0</v>
      </c>
    </row>
    <row r="442" spans="1:44" x14ac:dyDescent="0.25">
      <c r="A442" s="178"/>
      <c r="B442" s="55" t="str">
        <f>_xlfn.IFNA(VLOOKUP(A442,'Ajánlatkérő(k) adatai'!$B$4:$C$205,2,0),"")</f>
        <v/>
      </c>
      <c r="C442" s="178"/>
      <c r="D442" s="55" t="str">
        <f>_xlfn.IFNA(VLOOKUP(C442,'Számlafizető(k) adatai'!$C$4:$D$203,2,0),"")</f>
        <v/>
      </c>
      <c r="E442" s="55" t="str">
        <f>_xlfn.IFNA(VLOOKUP(C442,'Számlafizető(k) adatai'!$C$4:$M$203,11,0),"")</f>
        <v/>
      </c>
      <c r="F442" s="178"/>
      <c r="G442" s="178"/>
      <c r="H442" s="178"/>
      <c r="I442" s="55" t="str">
        <f>IF(F442="","",VLOOKUP(LEFT(F442,5),'Technikai cellák'!B:C,2,0))</f>
        <v/>
      </c>
      <c r="J442" s="55" t="str">
        <f>IF(F442="","",VLOOKUP(I442,'Technikai cellák'!$C$1:$D$12,2,0))</f>
        <v/>
      </c>
      <c r="K442" s="179"/>
      <c r="L442" s="67" t="str">
        <f t="shared" si="151"/>
        <v/>
      </c>
      <c r="M442" s="68">
        <f t="shared" si="152"/>
        <v>0</v>
      </c>
      <c r="N442" s="66">
        <f t="shared" si="153"/>
        <v>0</v>
      </c>
      <c r="O442" s="152"/>
      <c r="P442" s="172">
        <f t="shared" si="149"/>
        <v>0</v>
      </c>
      <c r="Q442" s="69">
        <f t="shared" si="154"/>
        <v>0</v>
      </c>
      <c r="R442" s="62">
        <f t="shared" si="136"/>
        <v>0</v>
      </c>
      <c r="S442" s="153"/>
      <c r="T442" s="118" t="str">
        <f t="shared" si="150"/>
        <v/>
      </c>
      <c r="U442" s="154"/>
      <c r="V442" s="154"/>
      <c r="W442" s="154"/>
      <c r="X442" s="154"/>
      <c r="Y442" s="154"/>
      <c r="Z442" s="154"/>
      <c r="AA442" s="154"/>
      <c r="AB442" s="154"/>
      <c r="AC442" s="154"/>
      <c r="AD442" s="154"/>
      <c r="AE442" s="154"/>
      <c r="AF442" s="154"/>
      <c r="AG442" s="63">
        <f t="shared" si="137"/>
        <v>0</v>
      </c>
      <c r="AH442" s="56">
        <f t="shared" si="138"/>
        <v>0</v>
      </c>
      <c r="AI442" s="56">
        <f t="shared" si="139"/>
        <v>0</v>
      </c>
      <c r="AJ442" s="56">
        <f t="shared" si="140"/>
        <v>0</v>
      </c>
      <c r="AK442" s="56">
        <f t="shared" si="141"/>
        <v>0</v>
      </c>
      <c r="AL442" s="56">
        <f t="shared" si="142"/>
        <v>0</v>
      </c>
      <c r="AM442" s="56">
        <f t="shared" si="143"/>
        <v>0</v>
      </c>
      <c r="AN442" s="56">
        <f t="shared" si="144"/>
        <v>0</v>
      </c>
      <c r="AO442" s="56">
        <f t="shared" si="145"/>
        <v>0</v>
      </c>
      <c r="AP442" s="56">
        <f t="shared" si="146"/>
        <v>0</v>
      </c>
      <c r="AQ442" s="56">
        <f t="shared" si="147"/>
        <v>0</v>
      </c>
      <c r="AR442" s="86">
        <f t="shared" si="148"/>
        <v>0</v>
      </c>
    </row>
    <row r="443" spans="1:44" x14ac:dyDescent="0.25">
      <c r="A443" s="178"/>
      <c r="B443" s="55" t="str">
        <f>_xlfn.IFNA(VLOOKUP(A443,'Ajánlatkérő(k) adatai'!$B$4:$C$205,2,0),"")</f>
        <v/>
      </c>
      <c r="C443" s="178"/>
      <c r="D443" s="55" t="str">
        <f>_xlfn.IFNA(VLOOKUP(C443,'Számlafizető(k) adatai'!$C$4:$D$203,2,0),"")</f>
        <v/>
      </c>
      <c r="E443" s="55" t="str">
        <f>_xlfn.IFNA(VLOOKUP(C443,'Számlafizető(k) adatai'!$C$4:$M$203,11,0),"")</f>
        <v/>
      </c>
      <c r="F443" s="178"/>
      <c r="G443" s="178"/>
      <c r="H443" s="178"/>
      <c r="I443" s="55" t="str">
        <f>IF(F443="","",VLOOKUP(LEFT(F443,5),'Technikai cellák'!B:C,2,0))</f>
        <v/>
      </c>
      <c r="J443" s="55" t="str">
        <f>IF(F443="","",VLOOKUP(I443,'Technikai cellák'!$C$1:$D$12,2,0))</f>
        <v/>
      </c>
      <c r="K443" s="179"/>
      <c r="L443" s="67" t="str">
        <f t="shared" si="151"/>
        <v/>
      </c>
      <c r="M443" s="68">
        <f t="shared" si="152"/>
        <v>0</v>
      </c>
      <c r="N443" s="66">
        <f t="shared" si="153"/>
        <v>0</v>
      </c>
      <c r="O443" s="152"/>
      <c r="P443" s="172">
        <f t="shared" si="149"/>
        <v>0</v>
      </c>
      <c r="Q443" s="69">
        <f t="shared" si="154"/>
        <v>0</v>
      </c>
      <c r="R443" s="62">
        <f t="shared" si="136"/>
        <v>0</v>
      </c>
      <c r="S443" s="153"/>
      <c r="T443" s="118" t="str">
        <f t="shared" si="150"/>
        <v/>
      </c>
      <c r="U443" s="154"/>
      <c r="V443" s="154"/>
      <c r="W443" s="154"/>
      <c r="X443" s="154"/>
      <c r="Y443" s="154"/>
      <c r="Z443" s="154"/>
      <c r="AA443" s="154"/>
      <c r="AB443" s="154"/>
      <c r="AC443" s="154"/>
      <c r="AD443" s="154"/>
      <c r="AE443" s="154"/>
      <c r="AF443" s="154"/>
      <c r="AG443" s="63">
        <f t="shared" si="137"/>
        <v>0</v>
      </c>
      <c r="AH443" s="56">
        <f t="shared" si="138"/>
        <v>0</v>
      </c>
      <c r="AI443" s="56">
        <f t="shared" si="139"/>
        <v>0</v>
      </c>
      <c r="AJ443" s="56">
        <f t="shared" si="140"/>
        <v>0</v>
      </c>
      <c r="AK443" s="56">
        <f t="shared" si="141"/>
        <v>0</v>
      </c>
      <c r="AL443" s="56">
        <f t="shared" si="142"/>
        <v>0</v>
      </c>
      <c r="AM443" s="56">
        <f t="shared" si="143"/>
        <v>0</v>
      </c>
      <c r="AN443" s="56">
        <f t="shared" si="144"/>
        <v>0</v>
      </c>
      <c r="AO443" s="56">
        <f t="shared" si="145"/>
        <v>0</v>
      </c>
      <c r="AP443" s="56">
        <f t="shared" si="146"/>
        <v>0</v>
      </c>
      <c r="AQ443" s="56">
        <f t="shared" si="147"/>
        <v>0</v>
      </c>
      <c r="AR443" s="86">
        <f t="shared" si="148"/>
        <v>0</v>
      </c>
    </row>
    <row r="444" spans="1:44" x14ac:dyDescent="0.25">
      <c r="A444" s="178"/>
      <c r="B444" s="55" t="str">
        <f>_xlfn.IFNA(VLOOKUP(A444,'Ajánlatkérő(k) adatai'!$B$4:$C$205,2,0),"")</f>
        <v/>
      </c>
      <c r="C444" s="178"/>
      <c r="D444" s="55" t="str">
        <f>_xlfn.IFNA(VLOOKUP(C444,'Számlafizető(k) adatai'!$C$4:$D$203,2,0),"")</f>
        <v/>
      </c>
      <c r="E444" s="55" t="str">
        <f>_xlfn.IFNA(VLOOKUP(C444,'Számlafizető(k) adatai'!$C$4:$M$203,11,0),"")</f>
        <v/>
      </c>
      <c r="F444" s="178"/>
      <c r="G444" s="178"/>
      <c r="H444" s="178"/>
      <c r="I444" s="55" t="str">
        <f>IF(F444="","",VLOOKUP(LEFT(F444,5),'Technikai cellák'!B:C,2,0))</f>
        <v/>
      </c>
      <c r="J444" s="55" t="str">
        <f>IF(F444="","",VLOOKUP(I444,'Technikai cellák'!$C$1:$D$12,2,0))</f>
        <v/>
      </c>
      <c r="K444" s="179"/>
      <c r="L444" s="67" t="str">
        <f t="shared" si="151"/>
        <v/>
      </c>
      <c r="M444" s="68">
        <f t="shared" si="152"/>
        <v>0</v>
      </c>
      <c r="N444" s="66">
        <f t="shared" si="153"/>
        <v>0</v>
      </c>
      <c r="O444" s="152"/>
      <c r="P444" s="172">
        <f t="shared" si="149"/>
        <v>0</v>
      </c>
      <c r="Q444" s="69">
        <f t="shared" si="154"/>
        <v>0</v>
      </c>
      <c r="R444" s="62">
        <f t="shared" si="136"/>
        <v>0</v>
      </c>
      <c r="S444" s="153"/>
      <c r="T444" s="118" t="str">
        <f t="shared" si="150"/>
        <v/>
      </c>
      <c r="U444" s="154"/>
      <c r="V444" s="154"/>
      <c r="W444" s="154"/>
      <c r="X444" s="154"/>
      <c r="Y444" s="154"/>
      <c r="Z444" s="154"/>
      <c r="AA444" s="154"/>
      <c r="AB444" s="154"/>
      <c r="AC444" s="154"/>
      <c r="AD444" s="154"/>
      <c r="AE444" s="154"/>
      <c r="AF444" s="154"/>
      <c r="AG444" s="63">
        <f t="shared" si="137"/>
        <v>0</v>
      </c>
      <c r="AH444" s="56">
        <f t="shared" si="138"/>
        <v>0</v>
      </c>
      <c r="AI444" s="56">
        <f t="shared" si="139"/>
        <v>0</v>
      </c>
      <c r="AJ444" s="56">
        <f t="shared" si="140"/>
        <v>0</v>
      </c>
      <c r="AK444" s="56">
        <f t="shared" si="141"/>
        <v>0</v>
      </c>
      <c r="AL444" s="56">
        <f t="shared" si="142"/>
        <v>0</v>
      </c>
      <c r="AM444" s="56">
        <f t="shared" si="143"/>
        <v>0</v>
      </c>
      <c r="AN444" s="56">
        <f t="shared" si="144"/>
        <v>0</v>
      </c>
      <c r="AO444" s="56">
        <f t="shared" si="145"/>
        <v>0</v>
      </c>
      <c r="AP444" s="56">
        <f t="shared" si="146"/>
        <v>0</v>
      </c>
      <c r="AQ444" s="56">
        <f t="shared" si="147"/>
        <v>0</v>
      </c>
      <c r="AR444" s="86">
        <f t="shared" si="148"/>
        <v>0</v>
      </c>
    </row>
    <row r="445" spans="1:44" x14ac:dyDescent="0.25">
      <c r="A445" s="178"/>
      <c r="B445" s="55" t="str">
        <f>_xlfn.IFNA(VLOOKUP(A445,'Ajánlatkérő(k) adatai'!$B$4:$C$205,2,0),"")</f>
        <v/>
      </c>
      <c r="C445" s="178"/>
      <c r="D445" s="55" t="str">
        <f>_xlfn.IFNA(VLOOKUP(C445,'Számlafizető(k) adatai'!$C$4:$D$203,2,0),"")</f>
        <v/>
      </c>
      <c r="E445" s="55" t="str">
        <f>_xlfn.IFNA(VLOOKUP(C445,'Számlafizető(k) adatai'!$C$4:$M$203,11,0),"")</f>
        <v/>
      </c>
      <c r="F445" s="178"/>
      <c r="G445" s="178"/>
      <c r="H445" s="178"/>
      <c r="I445" s="55" t="str">
        <f>IF(F445="","",VLOOKUP(LEFT(F445,5),'Technikai cellák'!B:C,2,0))</f>
        <v/>
      </c>
      <c r="J445" s="55" t="str">
        <f>IF(F445="","",VLOOKUP(I445,'Technikai cellák'!$C$1:$D$12,2,0))</f>
        <v/>
      </c>
      <c r="K445" s="179"/>
      <c r="L445" s="67" t="str">
        <f t="shared" si="151"/>
        <v/>
      </c>
      <c r="M445" s="68">
        <f t="shared" si="152"/>
        <v>0</v>
      </c>
      <c r="N445" s="66">
        <f t="shared" si="153"/>
        <v>0</v>
      </c>
      <c r="O445" s="152"/>
      <c r="P445" s="172">
        <f t="shared" si="149"/>
        <v>0</v>
      </c>
      <c r="Q445" s="69">
        <f t="shared" si="154"/>
        <v>0</v>
      </c>
      <c r="R445" s="62">
        <f t="shared" si="136"/>
        <v>0</v>
      </c>
      <c r="S445" s="153"/>
      <c r="T445" s="118" t="str">
        <f t="shared" si="150"/>
        <v/>
      </c>
      <c r="U445" s="154"/>
      <c r="V445" s="154"/>
      <c r="W445" s="154"/>
      <c r="X445" s="154"/>
      <c r="Y445" s="154"/>
      <c r="Z445" s="154"/>
      <c r="AA445" s="154"/>
      <c r="AB445" s="154"/>
      <c r="AC445" s="154"/>
      <c r="AD445" s="154"/>
      <c r="AE445" s="154"/>
      <c r="AF445" s="154"/>
      <c r="AG445" s="63">
        <f t="shared" si="137"/>
        <v>0</v>
      </c>
      <c r="AH445" s="56">
        <f t="shared" si="138"/>
        <v>0</v>
      </c>
      <c r="AI445" s="56">
        <f t="shared" si="139"/>
        <v>0</v>
      </c>
      <c r="AJ445" s="56">
        <f t="shared" si="140"/>
        <v>0</v>
      </c>
      <c r="AK445" s="56">
        <f t="shared" si="141"/>
        <v>0</v>
      </c>
      <c r="AL445" s="56">
        <f t="shared" si="142"/>
        <v>0</v>
      </c>
      <c r="AM445" s="56">
        <f t="shared" si="143"/>
        <v>0</v>
      </c>
      <c r="AN445" s="56">
        <f t="shared" si="144"/>
        <v>0</v>
      </c>
      <c r="AO445" s="56">
        <f t="shared" si="145"/>
        <v>0</v>
      </c>
      <c r="AP445" s="56">
        <f t="shared" si="146"/>
        <v>0</v>
      </c>
      <c r="AQ445" s="56">
        <f t="shared" si="147"/>
        <v>0</v>
      </c>
      <c r="AR445" s="86">
        <f t="shared" si="148"/>
        <v>0</v>
      </c>
    </row>
    <row r="446" spans="1:44" x14ac:dyDescent="0.25">
      <c r="A446" s="178"/>
      <c r="B446" s="55" t="str">
        <f>_xlfn.IFNA(VLOOKUP(A446,'Ajánlatkérő(k) adatai'!$B$4:$C$205,2,0),"")</f>
        <v/>
      </c>
      <c r="C446" s="178"/>
      <c r="D446" s="55" t="str">
        <f>_xlfn.IFNA(VLOOKUP(C446,'Számlafizető(k) adatai'!$C$4:$D$203,2,0),"")</f>
        <v/>
      </c>
      <c r="E446" s="55" t="str">
        <f>_xlfn.IFNA(VLOOKUP(C446,'Számlafizető(k) adatai'!$C$4:$M$203,11,0),"")</f>
        <v/>
      </c>
      <c r="F446" s="178"/>
      <c r="G446" s="178"/>
      <c r="H446" s="178"/>
      <c r="I446" s="55" t="str">
        <f>IF(F446="","",VLOOKUP(LEFT(F446,5),'Technikai cellák'!B:C,2,0))</f>
        <v/>
      </c>
      <c r="J446" s="55" t="str">
        <f>IF(F446="","",VLOOKUP(I446,'Technikai cellák'!$C$1:$D$12,2,0))</f>
        <v/>
      </c>
      <c r="K446" s="179"/>
      <c r="L446" s="67" t="str">
        <f t="shared" si="151"/>
        <v/>
      </c>
      <c r="M446" s="68">
        <f t="shared" si="152"/>
        <v>0</v>
      </c>
      <c r="N446" s="66">
        <f t="shared" si="153"/>
        <v>0</v>
      </c>
      <c r="O446" s="152"/>
      <c r="P446" s="172">
        <f t="shared" si="149"/>
        <v>0</v>
      </c>
      <c r="Q446" s="69">
        <f t="shared" si="154"/>
        <v>0</v>
      </c>
      <c r="R446" s="62">
        <f t="shared" si="136"/>
        <v>0</v>
      </c>
      <c r="S446" s="153"/>
      <c r="T446" s="118" t="str">
        <f t="shared" si="150"/>
        <v/>
      </c>
      <c r="U446" s="154"/>
      <c r="V446" s="154"/>
      <c r="W446" s="154"/>
      <c r="X446" s="154"/>
      <c r="Y446" s="154"/>
      <c r="Z446" s="154"/>
      <c r="AA446" s="154"/>
      <c r="AB446" s="154"/>
      <c r="AC446" s="154"/>
      <c r="AD446" s="154"/>
      <c r="AE446" s="154"/>
      <c r="AF446" s="154"/>
      <c r="AG446" s="63">
        <f t="shared" si="137"/>
        <v>0</v>
      </c>
      <c r="AH446" s="56">
        <f t="shared" si="138"/>
        <v>0</v>
      </c>
      <c r="AI446" s="56">
        <f t="shared" si="139"/>
        <v>0</v>
      </c>
      <c r="AJ446" s="56">
        <f t="shared" si="140"/>
        <v>0</v>
      </c>
      <c r="AK446" s="56">
        <f t="shared" si="141"/>
        <v>0</v>
      </c>
      <c r="AL446" s="56">
        <f t="shared" si="142"/>
        <v>0</v>
      </c>
      <c r="AM446" s="56">
        <f t="shared" si="143"/>
        <v>0</v>
      </c>
      <c r="AN446" s="56">
        <f t="shared" si="144"/>
        <v>0</v>
      </c>
      <c r="AO446" s="56">
        <f t="shared" si="145"/>
        <v>0</v>
      </c>
      <c r="AP446" s="56">
        <f t="shared" si="146"/>
        <v>0</v>
      </c>
      <c r="AQ446" s="56">
        <f t="shared" si="147"/>
        <v>0</v>
      </c>
      <c r="AR446" s="86">
        <f t="shared" si="148"/>
        <v>0</v>
      </c>
    </row>
    <row r="447" spans="1:44" x14ac:dyDescent="0.25">
      <c r="A447" s="178"/>
      <c r="B447" s="55" t="str">
        <f>_xlfn.IFNA(VLOOKUP(A447,'Ajánlatkérő(k) adatai'!$B$4:$C$205,2,0),"")</f>
        <v/>
      </c>
      <c r="C447" s="178"/>
      <c r="D447" s="55" t="str">
        <f>_xlfn.IFNA(VLOOKUP(C447,'Számlafizető(k) adatai'!$C$4:$D$203,2,0),"")</f>
        <v/>
      </c>
      <c r="E447" s="55" t="str">
        <f>_xlfn.IFNA(VLOOKUP(C447,'Számlafizető(k) adatai'!$C$4:$M$203,11,0),"")</f>
        <v/>
      </c>
      <c r="F447" s="178"/>
      <c r="G447" s="178"/>
      <c r="H447" s="178"/>
      <c r="I447" s="55" t="str">
        <f>IF(F447="","",VLOOKUP(LEFT(F447,5),'Technikai cellák'!B:C,2,0))</f>
        <v/>
      </c>
      <c r="J447" s="55" t="str">
        <f>IF(F447="","",VLOOKUP(I447,'Technikai cellák'!$C$1:$D$12,2,0))</f>
        <v/>
      </c>
      <c r="K447" s="179"/>
      <c r="L447" s="67" t="str">
        <f t="shared" si="151"/>
        <v/>
      </c>
      <c r="M447" s="68">
        <f t="shared" si="152"/>
        <v>0</v>
      </c>
      <c r="N447" s="66">
        <f t="shared" si="153"/>
        <v>0</v>
      </c>
      <c r="O447" s="152"/>
      <c r="P447" s="172">
        <f t="shared" si="149"/>
        <v>0</v>
      </c>
      <c r="Q447" s="69">
        <f t="shared" si="154"/>
        <v>0</v>
      </c>
      <c r="R447" s="62">
        <f t="shared" si="136"/>
        <v>0</v>
      </c>
      <c r="S447" s="153"/>
      <c r="T447" s="118" t="str">
        <f t="shared" si="150"/>
        <v/>
      </c>
      <c r="U447" s="154"/>
      <c r="V447" s="154"/>
      <c r="W447" s="154"/>
      <c r="X447" s="154"/>
      <c r="Y447" s="154"/>
      <c r="Z447" s="154"/>
      <c r="AA447" s="154"/>
      <c r="AB447" s="154"/>
      <c r="AC447" s="154"/>
      <c r="AD447" s="154"/>
      <c r="AE447" s="154"/>
      <c r="AF447" s="154"/>
      <c r="AG447" s="63">
        <f t="shared" si="137"/>
        <v>0</v>
      </c>
      <c r="AH447" s="56">
        <f t="shared" si="138"/>
        <v>0</v>
      </c>
      <c r="AI447" s="56">
        <f t="shared" si="139"/>
        <v>0</v>
      </c>
      <c r="AJ447" s="56">
        <f t="shared" si="140"/>
        <v>0</v>
      </c>
      <c r="AK447" s="56">
        <f t="shared" si="141"/>
        <v>0</v>
      </c>
      <c r="AL447" s="56">
        <f t="shared" si="142"/>
        <v>0</v>
      </c>
      <c r="AM447" s="56">
        <f t="shared" si="143"/>
        <v>0</v>
      </c>
      <c r="AN447" s="56">
        <f t="shared" si="144"/>
        <v>0</v>
      </c>
      <c r="AO447" s="56">
        <f t="shared" si="145"/>
        <v>0</v>
      </c>
      <c r="AP447" s="56">
        <f t="shared" si="146"/>
        <v>0</v>
      </c>
      <c r="AQ447" s="56">
        <f t="shared" si="147"/>
        <v>0</v>
      </c>
      <c r="AR447" s="86">
        <f t="shared" si="148"/>
        <v>0</v>
      </c>
    </row>
    <row r="448" spans="1:44" x14ac:dyDescent="0.25">
      <c r="A448" s="178"/>
      <c r="B448" s="55" t="str">
        <f>_xlfn.IFNA(VLOOKUP(A448,'Ajánlatkérő(k) adatai'!$B$4:$C$205,2,0),"")</f>
        <v/>
      </c>
      <c r="C448" s="178"/>
      <c r="D448" s="55" t="str">
        <f>_xlfn.IFNA(VLOOKUP(C448,'Számlafizető(k) adatai'!$C$4:$D$203,2,0),"")</f>
        <v/>
      </c>
      <c r="E448" s="55" t="str">
        <f>_xlfn.IFNA(VLOOKUP(C448,'Számlafizető(k) adatai'!$C$4:$M$203,11,0),"")</f>
        <v/>
      </c>
      <c r="F448" s="178"/>
      <c r="G448" s="178"/>
      <c r="H448" s="178"/>
      <c r="I448" s="55" t="str">
        <f>IF(F448="","",VLOOKUP(LEFT(F448,5),'Technikai cellák'!B:C,2,0))</f>
        <v/>
      </c>
      <c r="J448" s="55" t="str">
        <f>IF(F448="","",VLOOKUP(I448,'Technikai cellák'!$C$1:$D$12,2,0))</f>
        <v/>
      </c>
      <c r="K448" s="179"/>
      <c r="L448" s="67" t="str">
        <f t="shared" si="151"/>
        <v/>
      </c>
      <c r="M448" s="68">
        <f t="shared" si="152"/>
        <v>0</v>
      </c>
      <c r="N448" s="66">
        <f t="shared" si="153"/>
        <v>0</v>
      </c>
      <c r="O448" s="152"/>
      <c r="P448" s="172">
        <f t="shared" si="149"/>
        <v>0</v>
      </c>
      <c r="Q448" s="69">
        <f t="shared" si="154"/>
        <v>0</v>
      </c>
      <c r="R448" s="62">
        <f t="shared" si="136"/>
        <v>0</v>
      </c>
      <c r="S448" s="153"/>
      <c r="T448" s="118" t="str">
        <f t="shared" si="150"/>
        <v/>
      </c>
      <c r="U448" s="154"/>
      <c r="V448" s="154"/>
      <c r="W448" s="154"/>
      <c r="X448" s="154"/>
      <c r="Y448" s="154"/>
      <c r="Z448" s="154"/>
      <c r="AA448" s="154"/>
      <c r="AB448" s="154"/>
      <c r="AC448" s="154"/>
      <c r="AD448" s="154"/>
      <c r="AE448" s="154"/>
      <c r="AF448" s="154"/>
      <c r="AG448" s="63">
        <f t="shared" si="137"/>
        <v>0</v>
      </c>
      <c r="AH448" s="56">
        <f t="shared" si="138"/>
        <v>0</v>
      </c>
      <c r="AI448" s="56">
        <f t="shared" si="139"/>
        <v>0</v>
      </c>
      <c r="AJ448" s="56">
        <f t="shared" si="140"/>
        <v>0</v>
      </c>
      <c r="AK448" s="56">
        <f t="shared" si="141"/>
        <v>0</v>
      </c>
      <c r="AL448" s="56">
        <f t="shared" si="142"/>
        <v>0</v>
      </c>
      <c r="AM448" s="56">
        <f t="shared" si="143"/>
        <v>0</v>
      </c>
      <c r="AN448" s="56">
        <f t="shared" si="144"/>
        <v>0</v>
      </c>
      <c r="AO448" s="56">
        <f t="shared" si="145"/>
        <v>0</v>
      </c>
      <c r="AP448" s="56">
        <f t="shared" si="146"/>
        <v>0</v>
      </c>
      <c r="AQ448" s="56">
        <f t="shared" si="147"/>
        <v>0</v>
      </c>
      <c r="AR448" s="86">
        <f t="shared" si="148"/>
        <v>0</v>
      </c>
    </row>
    <row r="449" spans="1:44" x14ac:dyDescent="0.25">
      <c r="A449" s="178"/>
      <c r="B449" s="55" t="str">
        <f>_xlfn.IFNA(VLOOKUP(A449,'Ajánlatkérő(k) adatai'!$B$4:$C$205,2,0),"")</f>
        <v/>
      </c>
      <c r="C449" s="178"/>
      <c r="D449" s="55" t="str">
        <f>_xlfn.IFNA(VLOOKUP(C449,'Számlafizető(k) adatai'!$C$4:$D$203,2,0),"")</f>
        <v/>
      </c>
      <c r="E449" s="55" t="str">
        <f>_xlfn.IFNA(VLOOKUP(C449,'Számlafizető(k) adatai'!$C$4:$M$203,11,0),"")</f>
        <v/>
      </c>
      <c r="F449" s="178"/>
      <c r="G449" s="178"/>
      <c r="H449" s="178"/>
      <c r="I449" s="55" t="str">
        <f>IF(F449="","",VLOOKUP(LEFT(F449,5),'Technikai cellák'!B:C,2,0))</f>
        <v/>
      </c>
      <c r="J449" s="55" t="str">
        <f>IF(F449="","",VLOOKUP(I449,'Technikai cellák'!$C$1:$D$12,2,0))</f>
        <v/>
      </c>
      <c r="K449" s="179"/>
      <c r="L449" s="67" t="str">
        <f t="shared" si="151"/>
        <v/>
      </c>
      <c r="M449" s="68">
        <f t="shared" si="152"/>
        <v>0</v>
      </c>
      <c r="N449" s="66">
        <f t="shared" si="153"/>
        <v>0</v>
      </c>
      <c r="O449" s="152"/>
      <c r="P449" s="172">
        <f t="shared" si="149"/>
        <v>0</v>
      </c>
      <c r="Q449" s="69">
        <f t="shared" si="154"/>
        <v>0</v>
      </c>
      <c r="R449" s="62">
        <f t="shared" si="136"/>
        <v>0</v>
      </c>
      <c r="S449" s="153"/>
      <c r="T449" s="118" t="str">
        <f t="shared" si="150"/>
        <v/>
      </c>
      <c r="U449" s="154"/>
      <c r="V449" s="154"/>
      <c r="W449" s="154"/>
      <c r="X449" s="154"/>
      <c r="Y449" s="154"/>
      <c r="Z449" s="154"/>
      <c r="AA449" s="154"/>
      <c r="AB449" s="154"/>
      <c r="AC449" s="154"/>
      <c r="AD449" s="154"/>
      <c r="AE449" s="154"/>
      <c r="AF449" s="154"/>
      <c r="AG449" s="63">
        <f t="shared" si="137"/>
        <v>0</v>
      </c>
      <c r="AH449" s="56">
        <f t="shared" si="138"/>
        <v>0</v>
      </c>
      <c r="AI449" s="56">
        <f t="shared" si="139"/>
        <v>0</v>
      </c>
      <c r="AJ449" s="56">
        <f t="shared" si="140"/>
        <v>0</v>
      </c>
      <c r="AK449" s="56">
        <f t="shared" si="141"/>
        <v>0</v>
      </c>
      <c r="AL449" s="56">
        <f t="shared" si="142"/>
        <v>0</v>
      </c>
      <c r="AM449" s="56">
        <f t="shared" si="143"/>
        <v>0</v>
      </c>
      <c r="AN449" s="56">
        <f t="shared" si="144"/>
        <v>0</v>
      </c>
      <c r="AO449" s="56">
        <f t="shared" si="145"/>
        <v>0</v>
      </c>
      <c r="AP449" s="56">
        <f t="shared" si="146"/>
        <v>0</v>
      </c>
      <c r="AQ449" s="56">
        <f t="shared" si="147"/>
        <v>0</v>
      </c>
      <c r="AR449" s="86">
        <f t="shared" si="148"/>
        <v>0</v>
      </c>
    </row>
    <row r="450" spans="1:44" x14ac:dyDescent="0.25">
      <c r="A450" s="178"/>
      <c r="B450" s="55" t="str">
        <f>_xlfn.IFNA(VLOOKUP(A450,'Ajánlatkérő(k) adatai'!$B$4:$C$205,2,0),"")</f>
        <v/>
      </c>
      <c r="C450" s="178"/>
      <c r="D450" s="55" t="str">
        <f>_xlfn.IFNA(VLOOKUP(C450,'Számlafizető(k) adatai'!$C$4:$D$203,2,0),"")</f>
        <v/>
      </c>
      <c r="E450" s="55" t="str">
        <f>_xlfn.IFNA(VLOOKUP(C450,'Számlafizető(k) adatai'!$C$4:$M$203,11,0),"")</f>
        <v/>
      </c>
      <c r="F450" s="178"/>
      <c r="G450" s="178"/>
      <c r="H450" s="178"/>
      <c r="I450" s="55" t="str">
        <f>IF(F450="","",VLOOKUP(LEFT(F450,5),'Technikai cellák'!B:C,2,0))</f>
        <v/>
      </c>
      <c r="J450" s="55" t="str">
        <f>IF(F450="","",VLOOKUP(I450,'Technikai cellák'!$C$1:$D$12,2,0))</f>
        <v/>
      </c>
      <c r="K450" s="179"/>
      <c r="L450" s="67" t="str">
        <f t="shared" si="151"/>
        <v/>
      </c>
      <c r="M450" s="68">
        <f t="shared" si="152"/>
        <v>0</v>
      </c>
      <c r="N450" s="66">
        <f t="shared" si="153"/>
        <v>0</v>
      </c>
      <c r="O450" s="152"/>
      <c r="P450" s="172">
        <f t="shared" si="149"/>
        <v>0</v>
      </c>
      <c r="Q450" s="69">
        <f t="shared" si="154"/>
        <v>0</v>
      </c>
      <c r="R450" s="62">
        <f t="shared" si="136"/>
        <v>0</v>
      </c>
      <c r="S450" s="153"/>
      <c r="T450" s="118" t="str">
        <f t="shared" si="150"/>
        <v/>
      </c>
      <c r="U450" s="154"/>
      <c r="V450" s="154"/>
      <c r="W450" s="154"/>
      <c r="X450" s="154"/>
      <c r="Y450" s="154"/>
      <c r="Z450" s="154"/>
      <c r="AA450" s="154"/>
      <c r="AB450" s="154"/>
      <c r="AC450" s="154"/>
      <c r="AD450" s="154"/>
      <c r="AE450" s="154"/>
      <c r="AF450" s="154"/>
      <c r="AG450" s="63">
        <f t="shared" si="137"/>
        <v>0</v>
      </c>
      <c r="AH450" s="56">
        <f t="shared" si="138"/>
        <v>0</v>
      </c>
      <c r="AI450" s="56">
        <f t="shared" si="139"/>
        <v>0</v>
      </c>
      <c r="AJ450" s="56">
        <f t="shared" si="140"/>
        <v>0</v>
      </c>
      <c r="AK450" s="56">
        <f t="shared" si="141"/>
        <v>0</v>
      </c>
      <c r="AL450" s="56">
        <f t="shared" si="142"/>
        <v>0</v>
      </c>
      <c r="AM450" s="56">
        <f t="shared" si="143"/>
        <v>0</v>
      </c>
      <c r="AN450" s="56">
        <f t="shared" si="144"/>
        <v>0</v>
      </c>
      <c r="AO450" s="56">
        <f t="shared" si="145"/>
        <v>0</v>
      </c>
      <c r="AP450" s="56">
        <f t="shared" si="146"/>
        <v>0</v>
      </c>
      <c r="AQ450" s="56">
        <f t="shared" si="147"/>
        <v>0</v>
      </c>
      <c r="AR450" s="86">
        <f t="shared" si="148"/>
        <v>0</v>
      </c>
    </row>
    <row r="451" spans="1:44" x14ac:dyDescent="0.25">
      <c r="A451" s="178"/>
      <c r="B451" s="55" t="str">
        <f>_xlfn.IFNA(VLOOKUP(A451,'Ajánlatkérő(k) adatai'!$B$4:$C$205,2,0),"")</f>
        <v/>
      </c>
      <c r="C451" s="178"/>
      <c r="D451" s="55" t="str">
        <f>_xlfn.IFNA(VLOOKUP(C451,'Számlafizető(k) adatai'!$C$4:$D$203,2,0),"")</f>
        <v/>
      </c>
      <c r="E451" s="55" t="str">
        <f>_xlfn.IFNA(VLOOKUP(C451,'Számlafizető(k) adatai'!$C$4:$M$203,11,0),"")</f>
        <v/>
      </c>
      <c r="F451" s="178"/>
      <c r="G451" s="178"/>
      <c r="H451" s="178"/>
      <c r="I451" s="55" t="str">
        <f>IF(F451="","",VLOOKUP(LEFT(F451,5),'Technikai cellák'!B:C,2,0))</f>
        <v/>
      </c>
      <c r="J451" s="55" t="str">
        <f>IF(F451="","",VLOOKUP(I451,'Technikai cellák'!$C$1:$D$12,2,0))</f>
        <v/>
      </c>
      <c r="K451" s="179"/>
      <c r="L451" s="67" t="str">
        <f t="shared" si="151"/>
        <v/>
      </c>
      <c r="M451" s="68">
        <f t="shared" si="152"/>
        <v>0</v>
      </c>
      <c r="N451" s="66">
        <f t="shared" si="153"/>
        <v>0</v>
      </c>
      <c r="O451" s="152"/>
      <c r="P451" s="172">
        <f t="shared" si="149"/>
        <v>0</v>
      </c>
      <c r="Q451" s="69">
        <f t="shared" si="154"/>
        <v>0</v>
      </c>
      <c r="R451" s="62">
        <f t="shared" si="136"/>
        <v>0</v>
      </c>
      <c r="S451" s="153"/>
      <c r="T451" s="118" t="str">
        <f t="shared" si="150"/>
        <v/>
      </c>
      <c r="U451" s="154"/>
      <c r="V451" s="154"/>
      <c r="W451" s="154"/>
      <c r="X451" s="154"/>
      <c r="Y451" s="154"/>
      <c r="Z451" s="154"/>
      <c r="AA451" s="154"/>
      <c r="AB451" s="154"/>
      <c r="AC451" s="154"/>
      <c r="AD451" s="154"/>
      <c r="AE451" s="154"/>
      <c r="AF451" s="154"/>
      <c r="AG451" s="63">
        <f t="shared" si="137"/>
        <v>0</v>
      </c>
      <c r="AH451" s="56">
        <f t="shared" si="138"/>
        <v>0</v>
      </c>
      <c r="AI451" s="56">
        <f t="shared" si="139"/>
        <v>0</v>
      </c>
      <c r="AJ451" s="56">
        <f t="shared" si="140"/>
        <v>0</v>
      </c>
      <c r="AK451" s="56">
        <f t="shared" si="141"/>
        <v>0</v>
      </c>
      <c r="AL451" s="56">
        <f t="shared" si="142"/>
        <v>0</v>
      </c>
      <c r="AM451" s="56">
        <f t="shared" si="143"/>
        <v>0</v>
      </c>
      <c r="AN451" s="56">
        <f t="shared" si="144"/>
        <v>0</v>
      </c>
      <c r="AO451" s="56">
        <f t="shared" si="145"/>
        <v>0</v>
      </c>
      <c r="AP451" s="56">
        <f t="shared" si="146"/>
        <v>0</v>
      </c>
      <c r="AQ451" s="56">
        <f t="shared" si="147"/>
        <v>0</v>
      </c>
      <c r="AR451" s="86">
        <f t="shared" si="148"/>
        <v>0</v>
      </c>
    </row>
    <row r="452" spans="1:44" x14ac:dyDescent="0.25">
      <c r="A452" s="178"/>
      <c r="B452" s="55" t="str">
        <f>_xlfn.IFNA(VLOOKUP(A452,'Ajánlatkérő(k) adatai'!$B$4:$C$205,2,0),"")</f>
        <v/>
      </c>
      <c r="C452" s="178"/>
      <c r="D452" s="55" t="str">
        <f>_xlfn.IFNA(VLOOKUP(C452,'Számlafizető(k) adatai'!$C$4:$D$203,2,0),"")</f>
        <v/>
      </c>
      <c r="E452" s="55" t="str">
        <f>_xlfn.IFNA(VLOOKUP(C452,'Számlafizető(k) adatai'!$C$4:$M$203,11,0),"")</f>
        <v/>
      </c>
      <c r="F452" s="178"/>
      <c r="G452" s="178"/>
      <c r="H452" s="178"/>
      <c r="I452" s="55" t="str">
        <f>IF(F452="","",VLOOKUP(LEFT(F452,5),'Technikai cellák'!B:C,2,0))</f>
        <v/>
      </c>
      <c r="J452" s="55" t="str">
        <f>IF(F452="","",VLOOKUP(I452,'Technikai cellák'!$C$1:$D$12,2,0))</f>
        <v/>
      </c>
      <c r="K452" s="179"/>
      <c r="L452" s="67" t="str">
        <f t="shared" si="151"/>
        <v/>
      </c>
      <c r="M452" s="68">
        <f t="shared" si="152"/>
        <v>0</v>
      </c>
      <c r="N452" s="66">
        <f t="shared" si="153"/>
        <v>0</v>
      </c>
      <c r="O452" s="152"/>
      <c r="P452" s="172">
        <f t="shared" si="149"/>
        <v>0</v>
      </c>
      <c r="Q452" s="69">
        <f t="shared" si="154"/>
        <v>0</v>
      </c>
      <c r="R452" s="62">
        <f t="shared" si="136"/>
        <v>0</v>
      </c>
      <c r="S452" s="153"/>
      <c r="T452" s="118" t="str">
        <f t="shared" si="150"/>
        <v/>
      </c>
      <c r="U452" s="154"/>
      <c r="V452" s="154"/>
      <c r="W452" s="154"/>
      <c r="X452" s="154"/>
      <c r="Y452" s="154"/>
      <c r="Z452" s="154"/>
      <c r="AA452" s="154"/>
      <c r="AB452" s="154"/>
      <c r="AC452" s="154"/>
      <c r="AD452" s="154"/>
      <c r="AE452" s="154"/>
      <c r="AF452" s="154"/>
      <c r="AG452" s="63">
        <f t="shared" si="137"/>
        <v>0</v>
      </c>
      <c r="AH452" s="56">
        <f t="shared" si="138"/>
        <v>0</v>
      </c>
      <c r="AI452" s="56">
        <f t="shared" si="139"/>
        <v>0</v>
      </c>
      <c r="AJ452" s="56">
        <f t="shared" si="140"/>
        <v>0</v>
      </c>
      <c r="AK452" s="56">
        <f t="shared" si="141"/>
        <v>0</v>
      </c>
      <c r="AL452" s="56">
        <f t="shared" si="142"/>
        <v>0</v>
      </c>
      <c r="AM452" s="56">
        <f t="shared" si="143"/>
        <v>0</v>
      </c>
      <c r="AN452" s="56">
        <f t="shared" si="144"/>
        <v>0</v>
      </c>
      <c r="AO452" s="56">
        <f t="shared" si="145"/>
        <v>0</v>
      </c>
      <c r="AP452" s="56">
        <f t="shared" si="146"/>
        <v>0</v>
      </c>
      <c r="AQ452" s="56">
        <f t="shared" si="147"/>
        <v>0</v>
      </c>
      <c r="AR452" s="86">
        <f t="shared" si="148"/>
        <v>0</v>
      </c>
    </row>
    <row r="453" spans="1:44" x14ac:dyDescent="0.25">
      <c r="A453" s="178"/>
      <c r="B453" s="55" t="str">
        <f>_xlfn.IFNA(VLOOKUP(A453,'Ajánlatkérő(k) adatai'!$B$4:$C$205,2,0),"")</f>
        <v/>
      </c>
      <c r="C453" s="178"/>
      <c r="D453" s="55" t="str">
        <f>_xlfn.IFNA(VLOOKUP(C453,'Számlafizető(k) adatai'!$C$4:$D$203,2,0),"")</f>
        <v/>
      </c>
      <c r="E453" s="55" t="str">
        <f>_xlfn.IFNA(VLOOKUP(C453,'Számlafizető(k) adatai'!$C$4:$M$203,11,0),"")</f>
        <v/>
      </c>
      <c r="F453" s="178"/>
      <c r="G453" s="178"/>
      <c r="H453" s="178"/>
      <c r="I453" s="55" t="str">
        <f>IF(F453="","",VLOOKUP(LEFT(F453,5),'Technikai cellák'!B:C,2,0))</f>
        <v/>
      </c>
      <c r="J453" s="55" t="str">
        <f>IF(F453="","",VLOOKUP(I453,'Technikai cellák'!$C$1:$D$12,2,0))</f>
        <v/>
      </c>
      <c r="K453" s="179"/>
      <c r="L453" s="67" t="str">
        <f t="shared" si="151"/>
        <v/>
      </c>
      <c r="M453" s="68">
        <f t="shared" si="152"/>
        <v>0</v>
      </c>
      <c r="N453" s="66">
        <f t="shared" si="153"/>
        <v>0</v>
      </c>
      <c r="O453" s="152"/>
      <c r="P453" s="172">
        <f t="shared" si="149"/>
        <v>0</v>
      </c>
      <c r="Q453" s="69">
        <f t="shared" si="154"/>
        <v>0</v>
      </c>
      <c r="R453" s="62">
        <f t="shared" ref="R453:R516" si="155">SUM(AG453:AR453)</f>
        <v>0</v>
      </c>
      <c r="S453" s="153"/>
      <c r="T453" s="118" t="str">
        <f t="shared" si="150"/>
        <v/>
      </c>
      <c r="U453" s="154"/>
      <c r="V453" s="154"/>
      <c r="W453" s="154"/>
      <c r="X453" s="154"/>
      <c r="Y453" s="154"/>
      <c r="Z453" s="154"/>
      <c r="AA453" s="154"/>
      <c r="AB453" s="154"/>
      <c r="AC453" s="154"/>
      <c r="AD453" s="154"/>
      <c r="AE453" s="154"/>
      <c r="AF453" s="154"/>
      <c r="AG453" s="63">
        <f t="shared" ref="AG453:AG516" si="156">ROUND((U453*$C$7)/$C$8,0)</f>
        <v>0</v>
      </c>
      <c r="AH453" s="56">
        <f t="shared" ref="AH453:AH516" si="157">ROUND((V453*$C$7)/$C$8,0)</f>
        <v>0</v>
      </c>
      <c r="AI453" s="56">
        <f t="shared" ref="AI453:AI516" si="158">ROUND((W453*$C$7)/$C$8,0)</f>
        <v>0</v>
      </c>
      <c r="AJ453" s="56">
        <f t="shared" ref="AJ453:AJ516" si="159">ROUND((X453*$C$7)/$C$8,0)</f>
        <v>0</v>
      </c>
      <c r="AK453" s="56">
        <f t="shared" ref="AK453:AK516" si="160">ROUND((Y453*$C$7)/$C$8,0)</f>
        <v>0</v>
      </c>
      <c r="AL453" s="56">
        <f t="shared" ref="AL453:AL516" si="161">ROUND((Z453*$C$7)/$C$8,0)</f>
        <v>0</v>
      </c>
      <c r="AM453" s="56">
        <f t="shared" ref="AM453:AM516" si="162">ROUND((AA453*$C$7)/$C$8,0)</f>
        <v>0</v>
      </c>
      <c r="AN453" s="56">
        <f t="shared" ref="AN453:AN516" si="163">ROUND((AB453*$C$7)/$C$8,0)</f>
        <v>0</v>
      </c>
      <c r="AO453" s="56">
        <f t="shared" ref="AO453:AO516" si="164">ROUND((AC453*$C$7)/$C$8,0)</f>
        <v>0</v>
      </c>
      <c r="AP453" s="56">
        <f t="shared" ref="AP453:AP516" si="165">ROUND((AD453*$C$7)/$C$8,0)</f>
        <v>0</v>
      </c>
      <c r="AQ453" s="56">
        <f t="shared" ref="AQ453:AQ516" si="166">ROUND((AE453*$C$7)/$C$8,0)</f>
        <v>0</v>
      </c>
      <c r="AR453" s="86">
        <f t="shared" ref="AR453:AR516" si="167">ROUND((AF453*$C$7)/$C$8,0)</f>
        <v>0</v>
      </c>
    </row>
    <row r="454" spans="1:44" x14ac:dyDescent="0.25">
      <c r="A454" s="178"/>
      <c r="B454" s="55" t="str">
        <f>_xlfn.IFNA(VLOOKUP(A454,'Ajánlatkérő(k) adatai'!$B$4:$C$205,2,0),"")</f>
        <v/>
      </c>
      <c r="C454" s="178"/>
      <c r="D454" s="55" t="str">
        <f>_xlfn.IFNA(VLOOKUP(C454,'Számlafizető(k) adatai'!$C$4:$D$203,2,0),"")</f>
        <v/>
      </c>
      <c r="E454" s="55" t="str">
        <f>_xlfn.IFNA(VLOOKUP(C454,'Számlafizető(k) adatai'!$C$4:$M$203,11,0),"")</f>
        <v/>
      </c>
      <c r="F454" s="178"/>
      <c r="G454" s="178"/>
      <c r="H454" s="178"/>
      <c r="I454" s="55" t="str">
        <f>IF(F454="","",VLOOKUP(LEFT(F454,5),'Technikai cellák'!B:C,2,0))</f>
        <v/>
      </c>
      <c r="J454" s="55" t="str">
        <f>IF(F454="","",VLOOKUP(I454,'Technikai cellák'!$C$1:$D$12,2,0))</f>
        <v/>
      </c>
      <c r="K454" s="179"/>
      <c r="L454" s="67" t="str">
        <f t="shared" si="151"/>
        <v/>
      </c>
      <c r="M454" s="68">
        <f t="shared" si="152"/>
        <v>0</v>
      </c>
      <c r="N454" s="66">
        <f t="shared" si="153"/>
        <v>0</v>
      </c>
      <c r="O454" s="152"/>
      <c r="P454" s="172">
        <f t="shared" si="149"/>
        <v>0</v>
      </c>
      <c r="Q454" s="69">
        <f t="shared" si="154"/>
        <v>0</v>
      </c>
      <c r="R454" s="62">
        <f t="shared" si="155"/>
        <v>0</v>
      </c>
      <c r="S454" s="153"/>
      <c r="T454" s="118" t="str">
        <f t="shared" si="150"/>
        <v/>
      </c>
      <c r="U454" s="154"/>
      <c r="V454" s="154"/>
      <c r="W454" s="154"/>
      <c r="X454" s="154"/>
      <c r="Y454" s="154"/>
      <c r="Z454" s="154"/>
      <c r="AA454" s="154"/>
      <c r="AB454" s="154"/>
      <c r="AC454" s="154"/>
      <c r="AD454" s="154"/>
      <c r="AE454" s="154"/>
      <c r="AF454" s="154"/>
      <c r="AG454" s="63">
        <f t="shared" si="156"/>
        <v>0</v>
      </c>
      <c r="AH454" s="56">
        <f t="shared" si="157"/>
        <v>0</v>
      </c>
      <c r="AI454" s="56">
        <f t="shared" si="158"/>
        <v>0</v>
      </c>
      <c r="AJ454" s="56">
        <f t="shared" si="159"/>
        <v>0</v>
      </c>
      <c r="AK454" s="56">
        <f t="shared" si="160"/>
        <v>0</v>
      </c>
      <c r="AL454" s="56">
        <f t="shared" si="161"/>
        <v>0</v>
      </c>
      <c r="AM454" s="56">
        <f t="shared" si="162"/>
        <v>0</v>
      </c>
      <c r="AN454" s="56">
        <f t="shared" si="163"/>
        <v>0</v>
      </c>
      <c r="AO454" s="56">
        <f t="shared" si="164"/>
        <v>0</v>
      </c>
      <c r="AP454" s="56">
        <f t="shared" si="165"/>
        <v>0</v>
      </c>
      <c r="AQ454" s="56">
        <f t="shared" si="166"/>
        <v>0</v>
      </c>
      <c r="AR454" s="86">
        <f t="shared" si="167"/>
        <v>0</v>
      </c>
    </row>
    <row r="455" spans="1:44" x14ac:dyDescent="0.25">
      <c r="A455" s="178"/>
      <c r="B455" s="55" t="str">
        <f>_xlfn.IFNA(VLOOKUP(A455,'Ajánlatkérő(k) adatai'!$B$4:$C$205,2,0),"")</f>
        <v/>
      </c>
      <c r="C455" s="178"/>
      <c r="D455" s="55" t="str">
        <f>_xlfn.IFNA(VLOOKUP(C455,'Számlafizető(k) adatai'!$C$4:$D$203,2,0),"")</f>
        <v/>
      </c>
      <c r="E455" s="55" t="str">
        <f>_xlfn.IFNA(VLOOKUP(C455,'Számlafizető(k) adatai'!$C$4:$M$203,11,0),"")</f>
        <v/>
      </c>
      <c r="F455" s="178"/>
      <c r="G455" s="178"/>
      <c r="H455" s="178"/>
      <c r="I455" s="55" t="str">
        <f>IF(F455="","",VLOOKUP(LEFT(F455,5),'Technikai cellák'!B:C,2,0))</f>
        <v/>
      </c>
      <c r="J455" s="55" t="str">
        <f>IF(F455="","",VLOOKUP(I455,'Technikai cellák'!$C$1:$D$12,2,0))</f>
        <v/>
      </c>
      <c r="K455" s="179"/>
      <c r="L455" s="67" t="str">
        <f t="shared" si="151"/>
        <v/>
      </c>
      <c r="M455" s="68">
        <f t="shared" si="152"/>
        <v>0</v>
      </c>
      <c r="N455" s="66">
        <f t="shared" si="153"/>
        <v>0</v>
      </c>
      <c r="O455" s="152"/>
      <c r="P455" s="172">
        <f t="shared" si="149"/>
        <v>0</v>
      </c>
      <c r="Q455" s="69">
        <f t="shared" si="154"/>
        <v>0</v>
      </c>
      <c r="R455" s="62">
        <f t="shared" si="155"/>
        <v>0</v>
      </c>
      <c r="S455" s="153"/>
      <c r="T455" s="118" t="str">
        <f t="shared" si="150"/>
        <v/>
      </c>
      <c r="U455" s="154"/>
      <c r="V455" s="154"/>
      <c r="W455" s="154"/>
      <c r="X455" s="154"/>
      <c r="Y455" s="154"/>
      <c r="Z455" s="154"/>
      <c r="AA455" s="154"/>
      <c r="AB455" s="154"/>
      <c r="AC455" s="154"/>
      <c r="AD455" s="154"/>
      <c r="AE455" s="154"/>
      <c r="AF455" s="154"/>
      <c r="AG455" s="63">
        <f t="shared" si="156"/>
        <v>0</v>
      </c>
      <c r="AH455" s="56">
        <f t="shared" si="157"/>
        <v>0</v>
      </c>
      <c r="AI455" s="56">
        <f t="shared" si="158"/>
        <v>0</v>
      </c>
      <c r="AJ455" s="56">
        <f t="shared" si="159"/>
        <v>0</v>
      </c>
      <c r="AK455" s="56">
        <f t="shared" si="160"/>
        <v>0</v>
      </c>
      <c r="AL455" s="56">
        <f t="shared" si="161"/>
        <v>0</v>
      </c>
      <c r="AM455" s="56">
        <f t="shared" si="162"/>
        <v>0</v>
      </c>
      <c r="AN455" s="56">
        <f t="shared" si="163"/>
        <v>0</v>
      </c>
      <c r="AO455" s="56">
        <f t="shared" si="164"/>
        <v>0</v>
      </c>
      <c r="AP455" s="56">
        <f t="shared" si="165"/>
        <v>0</v>
      </c>
      <c r="AQ455" s="56">
        <f t="shared" si="166"/>
        <v>0</v>
      </c>
      <c r="AR455" s="86">
        <f t="shared" si="167"/>
        <v>0</v>
      </c>
    </row>
    <row r="456" spans="1:44" x14ac:dyDescent="0.25">
      <c r="A456" s="178"/>
      <c r="B456" s="55" t="str">
        <f>_xlfn.IFNA(VLOOKUP(A456,'Ajánlatkérő(k) adatai'!$B$4:$C$205,2,0),"")</f>
        <v/>
      </c>
      <c r="C456" s="178"/>
      <c r="D456" s="55" t="str">
        <f>_xlfn.IFNA(VLOOKUP(C456,'Számlafizető(k) adatai'!$C$4:$D$203,2,0),"")</f>
        <v/>
      </c>
      <c r="E456" s="55" t="str">
        <f>_xlfn.IFNA(VLOOKUP(C456,'Számlafizető(k) adatai'!$C$4:$M$203,11,0),"")</f>
        <v/>
      </c>
      <c r="F456" s="178"/>
      <c r="G456" s="178"/>
      <c r="H456" s="178"/>
      <c r="I456" s="55" t="str">
        <f>IF(F456="","",VLOOKUP(LEFT(F456,5),'Technikai cellák'!B:C,2,0))</f>
        <v/>
      </c>
      <c r="J456" s="55" t="str">
        <f>IF(F456="","",VLOOKUP(I456,'Technikai cellák'!$C$1:$D$12,2,0))</f>
        <v/>
      </c>
      <c r="K456" s="179"/>
      <c r="L456" s="67" t="str">
        <f t="shared" si="151"/>
        <v/>
      </c>
      <c r="M456" s="68">
        <f t="shared" si="152"/>
        <v>0</v>
      </c>
      <c r="N456" s="66">
        <f t="shared" si="153"/>
        <v>0</v>
      </c>
      <c r="O456" s="152"/>
      <c r="P456" s="172">
        <f t="shared" si="149"/>
        <v>0</v>
      </c>
      <c r="Q456" s="69">
        <f t="shared" si="154"/>
        <v>0</v>
      </c>
      <c r="R456" s="62">
        <f t="shared" si="155"/>
        <v>0</v>
      </c>
      <c r="S456" s="153"/>
      <c r="T456" s="118" t="str">
        <f t="shared" si="150"/>
        <v/>
      </c>
      <c r="U456" s="154"/>
      <c r="V456" s="154"/>
      <c r="W456" s="154"/>
      <c r="X456" s="154"/>
      <c r="Y456" s="154"/>
      <c r="Z456" s="154"/>
      <c r="AA456" s="154"/>
      <c r="AB456" s="154"/>
      <c r="AC456" s="154"/>
      <c r="AD456" s="154"/>
      <c r="AE456" s="154"/>
      <c r="AF456" s="154"/>
      <c r="AG456" s="63">
        <f t="shared" si="156"/>
        <v>0</v>
      </c>
      <c r="AH456" s="56">
        <f t="shared" si="157"/>
        <v>0</v>
      </c>
      <c r="AI456" s="56">
        <f t="shared" si="158"/>
        <v>0</v>
      </c>
      <c r="AJ456" s="56">
        <f t="shared" si="159"/>
        <v>0</v>
      </c>
      <c r="AK456" s="56">
        <f t="shared" si="160"/>
        <v>0</v>
      </c>
      <c r="AL456" s="56">
        <f t="shared" si="161"/>
        <v>0</v>
      </c>
      <c r="AM456" s="56">
        <f t="shared" si="162"/>
        <v>0</v>
      </c>
      <c r="AN456" s="56">
        <f t="shared" si="163"/>
        <v>0</v>
      </c>
      <c r="AO456" s="56">
        <f t="shared" si="164"/>
        <v>0</v>
      </c>
      <c r="AP456" s="56">
        <f t="shared" si="165"/>
        <v>0</v>
      </c>
      <c r="AQ456" s="56">
        <f t="shared" si="166"/>
        <v>0</v>
      </c>
      <c r="AR456" s="86">
        <f t="shared" si="167"/>
        <v>0</v>
      </c>
    </row>
    <row r="457" spans="1:44" x14ac:dyDescent="0.25">
      <c r="A457" s="178"/>
      <c r="B457" s="55" t="str">
        <f>_xlfn.IFNA(VLOOKUP(A457,'Ajánlatkérő(k) adatai'!$B$4:$C$205,2,0),"")</f>
        <v/>
      </c>
      <c r="C457" s="178"/>
      <c r="D457" s="55" t="str">
        <f>_xlfn.IFNA(VLOOKUP(C457,'Számlafizető(k) adatai'!$C$4:$D$203,2,0),"")</f>
        <v/>
      </c>
      <c r="E457" s="55" t="str">
        <f>_xlfn.IFNA(VLOOKUP(C457,'Számlafizető(k) adatai'!$C$4:$M$203,11,0),"")</f>
        <v/>
      </c>
      <c r="F457" s="178"/>
      <c r="G457" s="178"/>
      <c r="H457" s="178"/>
      <c r="I457" s="55" t="str">
        <f>IF(F457="","",VLOOKUP(LEFT(F457,5),'Technikai cellák'!B:C,2,0))</f>
        <v/>
      </c>
      <c r="J457" s="55" t="str">
        <f>IF(F457="","",VLOOKUP(I457,'Technikai cellák'!$C$1:$D$12,2,0))</f>
        <v/>
      </c>
      <c r="K457" s="179"/>
      <c r="L457" s="67" t="str">
        <f t="shared" si="151"/>
        <v/>
      </c>
      <c r="M457" s="68">
        <f t="shared" si="152"/>
        <v>0</v>
      </c>
      <c r="N457" s="66">
        <f t="shared" si="153"/>
        <v>0</v>
      </c>
      <c r="O457" s="152"/>
      <c r="P457" s="172">
        <f t="shared" si="149"/>
        <v>0</v>
      </c>
      <c r="Q457" s="69">
        <f t="shared" si="154"/>
        <v>0</v>
      </c>
      <c r="R457" s="62">
        <f t="shared" si="155"/>
        <v>0</v>
      </c>
      <c r="S457" s="153"/>
      <c r="T457" s="118" t="str">
        <f t="shared" si="150"/>
        <v/>
      </c>
      <c r="U457" s="154"/>
      <c r="V457" s="154"/>
      <c r="W457" s="154"/>
      <c r="X457" s="154"/>
      <c r="Y457" s="154"/>
      <c r="Z457" s="154"/>
      <c r="AA457" s="154"/>
      <c r="AB457" s="154"/>
      <c r="AC457" s="154"/>
      <c r="AD457" s="154"/>
      <c r="AE457" s="154"/>
      <c r="AF457" s="154"/>
      <c r="AG457" s="63">
        <f t="shared" si="156"/>
        <v>0</v>
      </c>
      <c r="AH457" s="56">
        <f t="shared" si="157"/>
        <v>0</v>
      </c>
      <c r="AI457" s="56">
        <f t="shared" si="158"/>
        <v>0</v>
      </c>
      <c r="AJ457" s="56">
        <f t="shared" si="159"/>
        <v>0</v>
      </c>
      <c r="AK457" s="56">
        <f t="shared" si="160"/>
        <v>0</v>
      </c>
      <c r="AL457" s="56">
        <f t="shared" si="161"/>
        <v>0</v>
      </c>
      <c r="AM457" s="56">
        <f t="shared" si="162"/>
        <v>0</v>
      </c>
      <c r="AN457" s="56">
        <f t="shared" si="163"/>
        <v>0</v>
      </c>
      <c r="AO457" s="56">
        <f t="shared" si="164"/>
        <v>0</v>
      </c>
      <c r="AP457" s="56">
        <f t="shared" si="165"/>
        <v>0</v>
      </c>
      <c r="AQ457" s="56">
        <f t="shared" si="166"/>
        <v>0</v>
      </c>
      <c r="AR457" s="86">
        <f t="shared" si="167"/>
        <v>0</v>
      </c>
    </row>
    <row r="458" spans="1:44" x14ac:dyDescent="0.25">
      <c r="A458" s="178"/>
      <c r="B458" s="55" t="str">
        <f>_xlfn.IFNA(VLOOKUP(A458,'Ajánlatkérő(k) adatai'!$B$4:$C$205,2,0),"")</f>
        <v/>
      </c>
      <c r="C458" s="178"/>
      <c r="D458" s="55" t="str">
        <f>_xlfn.IFNA(VLOOKUP(C458,'Számlafizető(k) adatai'!$C$4:$D$203,2,0),"")</f>
        <v/>
      </c>
      <c r="E458" s="55" t="str">
        <f>_xlfn.IFNA(VLOOKUP(C458,'Számlafizető(k) adatai'!$C$4:$M$203,11,0),"")</f>
        <v/>
      </c>
      <c r="F458" s="178"/>
      <c r="G458" s="178"/>
      <c r="H458" s="178"/>
      <c r="I458" s="55" t="str">
        <f>IF(F458="","",VLOOKUP(LEFT(F458,5),'Technikai cellák'!B:C,2,0))</f>
        <v/>
      </c>
      <c r="J458" s="55" t="str">
        <f>IF(F458="","",VLOOKUP(I458,'Technikai cellák'!$C$1:$D$12,2,0))</f>
        <v/>
      </c>
      <c r="K458" s="179"/>
      <c r="L458" s="67" t="str">
        <f t="shared" si="151"/>
        <v/>
      </c>
      <c r="M458" s="68">
        <f t="shared" si="152"/>
        <v>0</v>
      </c>
      <c r="N458" s="66">
        <f t="shared" si="153"/>
        <v>0</v>
      </c>
      <c r="O458" s="152"/>
      <c r="P458" s="172">
        <f t="shared" si="149"/>
        <v>0</v>
      </c>
      <c r="Q458" s="69">
        <f t="shared" si="154"/>
        <v>0</v>
      </c>
      <c r="R458" s="62">
        <f t="shared" si="155"/>
        <v>0</v>
      </c>
      <c r="S458" s="153"/>
      <c r="T458" s="118" t="str">
        <f t="shared" si="150"/>
        <v/>
      </c>
      <c r="U458" s="154"/>
      <c r="V458" s="154"/>
      <c r="W458" s="154"/>
      <c r="X458" s="154"/>
      <c r="Y458" s="154"/>
      <c r="Z458" s="154"/>
      <c r="AA458" s="154"/>
      <c r="AB458" s="154"/>
      <c r="AC458" s="154"/>
      <c r="AD458" s="154"/>
      <c r="AE458" s="154"/>
      <c r="AF458" s="154"/>
      <c r="AG458" s="63">
        <f t="shared" si="156"/>
        <v>0</v>
      </c>
      <c r="AH458" s="56">
        <f t="shared" si="157"/>
        <v>0</v>
      </c>
      <c r="AI458" s="56">
        <f t="shared" si="158"/>
        <v>0</v>
      </c>
      <c r="AJ458" s="56">
        <f t="shared" si="159"/>
        <v>0</v>
      </c>
      <c r="AK458" s="56">
        <f t="shared" si="160"/>
        <v>0</v>
      </c>
      <c r="AL458" s="56">
        <f t="shared" si="161"/>
        <v>0</v>
      </c>
      <c r="AM458" s="56">
        <f t="shared" si="162"/>
        <v>0</v>
      </c>
      <c r="AN458" s="56">
        <f t="shared" si="163"/>
        <v>0</v>
      </c>
      <c r="AO458" s="56">
        <f t="shared" si="164"/>
        <v>0</v>
      </c>
      <c r="AP458" s="56">
        <f t="shared" si="165"/>
        <v>0</v>
      </c>
      <c r="AQ458" s="56">
        <f t="shared" si="166"/>
        <v>0</v>
      </c>
      <c r="AR458" s="86">
        <f t="shared" si="167"/>
        <v>0</v>
      </c>
    </row>
    <row r="459" spans="1:44" x14ac:dyDescent="0.25">
      <c r="A459" s="178"/>
      <c r="B459" s="55" t="str">
        <f>_xlfn.IFNA(VLOOKUP(A459,'Ajánlatkérő(k) adatai'!$B$4:$C$205,2,0),"")</f>
        <v/>
      </c>
      <c r="C459" s="178"/>
      <c r="D459" s="55" t="str">
        <f>_xlfn.IFNA(VLOOKUP(C459,'Számlafizető(k) adatai'!$C$4:$D$203,2,0),"")</f>
        <v/>
      </c>
      <c r="E459" s="55" t="str">
        <f>_xlfn.IFNA(VLOOKUP(C459,'Számlafizető(k) adatai'!$C$4:$M$203,11,0),"")</f>
        <v/>
      </c>
      <c r="F459" s="178"/>
      <c r="G459" s="178"/>
      <c r="H459" s="178"/>
      <c r="I459" s="55" t="str">
        <f>IF(F459="","",VLOOKUP(LEFT(F459,5),'Technikai cellák'!B:C,2,0))</f>
        <v/>
      </c>
      <c r="J459" s="55" t="str">
        <f>IF(F459="","",VLOOKUP(I459,'Technikai cellák'!$C$1:$D$12,2,0))</f>
        <v/>
      </c>
      <c r="K459" s="179"/>
      <c r="L459" s="67" t="str">
        <f t="shared" si="151"/>
        <v/>
      </c>
      <c r="M459" s="68">
        <f t="shared" si="152"/>
        <v>0</v>
      </c>
      <c r="N459" s="66">
        <f t="shared" si="153"/>
        <v>0</v>
      </c>
      <c r="O459" s="152"/>
      <c r="P459" s="172">
        <f t="shared" si="149"/>
        <v>0</v>
      </c>
      <c r="Q459" s="69">
        <f t="shared" si="154"/>
        <v>0</v>
      </c>
      <c r="R459" s="62">
        <f t="shared" si="155"/>
        <v>0</v>
      </c>
      <c r="S459" s="153"/>
      <c r="T459" s="118" t="str">
        <f t="shared" si="150"/>
        <v/>
      </c>
      <c r="U459" s="154"/>
      <c r="V459" s="154"/>
      <c r="W459" s="154"/>
      <c r="X459" s="154"/>
      <c r="Y459" s="154"/>
      <c r="Z459" s="154"/>
      <c r="AA459" s="154"/>
      <c r="AB459" s="154"/>
      <c r="AC459" s="154"/>
      <c r="AD459" s="154"/>
      <c r="AE459" s="154"/>
      <c r="AF459" s="154"/>
      <c r="AG459" s="63">
        <f t="shared" si="156"/>
        <v>0</v>
      </c>
      <c r="AH459" s="56">
        <f t="shared" si="157"/>
        <v>0</v>
      </c>
      <c r="AI459" s="56">
        <f t="shared" si="158"/>
        <v>0</v>
      </c>
      <c r="AJ459" s="56">
        <f t="shared" si="159"/>
        <v>0</v>
      </c>
      <c r="AK459" s="56">
        <f t="shared" si="160"/>
        <v>0</v>
      </c>
      <c r="AL459" s="56">
        <f t="shared" si="161"/>
        <v>0</v>
      </c>
      <c r="AM459" s="56">
        <f t="shared" si="162"/>
        <v>0</v>
      </c>
      <c r="AN459" s="56">
        <f t="shared" si="163"/>
        <v>0</v>
      </c>
      <c r="AO459" s="56">
        <f t="shared" si="164"/>
        <v>0</v>
      </c>
      <c r="AP459" s="56">
        <f t="shared" si="165"/>
        <v>0</v>
      </c>
      <c r="AQ459" s="56">
        <f t="shared" si="166"/>
        <v>0</v>
      </c>
      <c r="AR459" s="86">
        <f t="shared" si="167"/>
        <v>0</v>
      </c>
    </row>
    <row r="460" spans="1:44" x14ac:dyDescent="0.25">
      <c r="A460" s="178"/>
      <c r="B460" s="55" t="str">
        <f>_xlfn.IFNA(VLOOKUP(A460,'Ajánlatkérő(k) adatai'!$B$4:$C$205,2,0),"")</f>
        <v/>
      </c>
      <c r="C460" s="178"/>
      <c r="D460" s="55" t="str">
        <f>_xlfn.IFNA(VLOOKUP(C460,'Számlafizető(k) adatai'!$C$4:$D$203,2,0),"")</f>
        <v/>
      </c>
      <c r="E460" s="55" t="str">
        <f>_xlfn.IFNA(VLOOKUP(C460,'Számlafizető(k) adatai'!$C$4:$M$203,11,0),"")</f>
        <v/>
      </c>
      <c r="F460" s="178"/>
      <c r="G460" s="178"/>
      <c r="H460" s="178"/>
      <c r="I460" s="55" t="str">
        <f>IF(F460="","",VLOOKUP(LEFT(F460,5),'Technikai cellák'!B:C,2,0))</f>
        <v/>
      </c>
      <c r="J460" s="55" t="str">
        <f>IF(F460="","",VLOOKUP(I460,'Technikai cellák'!$C$1:$D$12,2,0))</f>
        <v/>
      </c>
      <c r="K460" s="179"/>
      <c r="L460" s="67" t="str">
        <f t="shared" si="151"/>
        <v/>
      </c>
      <c r="M460" s="68">
        <f t="shared" si="152"/>
        <v>0</v>
      </c>
      <c r="N460" s="66">
        <f t="shared" si="153"/>
        <v>0</v>
      </c>
      <c r="O460" s="152"/>
      <c r="P460" s="172">
        <f t="shared" si="149"/>
        <v>0</v>
      </c>
      <c r="Q460" s="69">
        <f t="shared" si="154"/>
        <v>0</v>
      </c>
      <c r="R460" s="62">
        <f t="shared" si="155"/>
        <v>0</v>
      </c>
      <c r="S460" s="153"/>
      <c r="T460" s="118" t="str">
        <f t="shared" si="150"/>
        <v/>
      </c>
      <c r="U460" s="154"/>
      <c r="V460" s="154"/>
      <c r="W460" s="154"/>
      <c r="X460" s="154"/>
      <c r="Y460" s="154"/>
      <c r="Z460" s="154"/>
      <c r="AA460" s="154"/>
      <c r="AB460" s="154"/>
      <c r="AC460" s="154"/>
      <c r="AD460" s="154"/>
      <c r="AE460" s="154"/>
      <c r="AF460" s="154"/>
      <c r="AG460" s="63">
        <f t="shared" si="156"/>
        <v>0</v>
      </c>
      <c r="AH460" s="56">
        <f t="shared" si="157"/>
        <v>0</v>
      </c>
      <c r="AI460" s="56">
        <f t="shared" si="158"/>
        <v>0</v>
      </c>
      <c r="AJ460" s="56">
        <f t="shared" si="159"/>
        <v>0</v>
      </c>
      <c r="AK460" s="56">
        <f t="shared" si="160"/>
        <v>0</v>
      </c>
      <c r="AL460" s="56">
        <f t="shared" si="161"/>
        <v>0</v>
      </c>
      <c r="AM460" s="56">
        <f t="shared" si="162"/>
        <v>0</v>
      </c>
      <c r="AN460" s="56">
        <f t="shared" si="163"/>
        <v>0</v>
      </c>
      <c r="AO460" s="56">
        <f t="shared" si="164"/>
        <v>0</v>
      </c>
      <c r="AP460" s="56">
        <f t="shared" si="165"/>
        <v>0</v>
      </c>
      <c r="AQ460" s="56">
        <f t="shared" si="166"/>
        <v>0</v>
      </c>
      <c r="AR460" s="86">
        <f t="shared" si="167"/>
        <v>0</v>
      </c>
    </row>
    <row r="461" spans="1:44" x14ac:dyDescent="0.25">
      <c r="A461" s="178"/>
      <c r="B461" s="55" t="str">
        <f>_xlfn.IFNA(VLOOKUP(A461,'Ajánlatkérő(k) adatai'!$B$4:$C$205,2,0),"")</f>
        <v/>
      </c>
      <c r="C461" s="178"/>
      <c r="D461" s="55" t="str">
        <f>_xlfn.IFNA(VLOOKUP(C461,'Számlafizető(k) adatai'!$C$4:$D$203,2,0),"")</f>
        <v/>
      </c>
      <c r="E461" s="55" t="str">
        <f>_xlfn.IFNA(VLOOKUP(C461,'Számlafizető(k) adatai'!$C$4:$M$203,11,0),"")</f>
        <v/>
      </c>
      <c r="F461" s="178"/>
      <c r="G461" s="178"/>
      <c r="H461" s="178"/>
      <c r="I461" s="55" t="str">
        <f>IF(F461="","",VLOOKUP(LEFT(F461,5),'Technikai cellák'!B:C,2,0))</f>
        <v/>
      </c>
      <c r="J461" s="55" t="str">
        <f>IF(F461="","",VLOOKUP(I461,'Technikai cellák'!$C$1:$D$12,2,0))</f>
        <v/>
      </c>
      <c r="K461" s="179"/>
      <c r="L461" s="67" t="str">
        <f t="shared" si="151"/>
        <v/>
      </c>
      <c r="M461" s="68">
        <f t="shared" si="152"/>
        <v>0</v>
      </c>
      <c r="N461" s="66">
        <f t="shared" si="153"/>
        <v>0</v>
      </c>
      <c r="O461" s="152"/>
      <c r="P461" s="172">
        <f t="shared" si="149"/>
        <v>0</v>
      </c>
      <c r="Q461" s="69">
        <f t="shared" si="154"/>
        <v>0</v>
      </c>
      <c r="R461" s="62">
        <f t="shared" si="155"/>
        <v>0</v>
      </c>
      <c r="S461" s="153"/>
      <c r="T461" s="118" t="str">
        <f t="shared" si="150"/>
        <v/>
      </c>
      <c r="U461" s="154"/>
      <c r="V461" s="154"/>
      <c r="W461" s="154"/>
      <c r="X461" s="154"/>
      <c r="Y461" s="154"/>
      <c r="Z461" s="154"/>
      <c r="AA461" s="154"/>
      <c r="AB461" s="154"/>
      <c r="AC461" s="154"/>
      <c r="AD461" s="154"/>
      <c r="AE461" s="154"/>
      <c r="AF461" s="154"/>
      <c r="AG461" s="63">
        <f t="shared" si="156"/>
        <v>0</v>
      </c>
      <c r="AH461" s="56">
        <f t="shared" si="157"/>
        <v>0</v>
      </c>
      <c r="AI461" s="56">
        <f t="shared" si="158"/>
        <v>0</v>
      </c>
      <c r="AJ461" s="56">
        <f t="shared" si="159"/>
        <v>0</v>
      </c>
      <c r="AK461" s="56">
        <f t="shared" si="160"/>
        <v>0</v>
      </c>
      <c r="AL461" s="56">
        <f t="shared" si="161"/>
        <v>0</v>
      </c>
      <c r="AM461" s="56">
        <f t="shared" si="162"/>
        <v>0</v>
      </c>
      <c r="AN461" s="56">
        <f t="shared" si="163"/>
        <v>0</v>
      </c>
      <c r="AO461" s="56">
        <f t="shared" si="164"/>
        <v>0</v>
      </c>
      <c r="AP461" s="56">
        <f t="shared" si="165"/>
        <v>0</v>
      </c>
      <c r="AQ461" s="56">
        <f t="shared" si="166"/>
        <v>0</v>
      </c>
      <c r="AR461" s="86">
        <f t="shared" si="167"/>
        <v>0</v>
      </c>
    </row>
    <row r="462" spans="1:44" x14ac:dyDescent="0.25">
      <c r="A462" s="178"/>
      <c r="B462" s="55" t="str">
        <f>_xlfn.IFNA(VLOOKUP(A462,'Ajánlatkérő(k) adatai'!$B$4:$C$205,2,0),"")</f>
        <v/>
      </c>
      <c r="C462" s="178"/>
      <c r="D462" s="55" t="str">
        <f>_xlfn.IFNA(VLOOKUP(C462,'Számlafizető(k) adatai'!$C$4:$D$203,2,0),"")</f>
        <v/>
      </c>
      <c r="E462" s="55" t="str">
        <f>_xlfn.IFNA(VLOOKUP(C462,'Számlafizető(k) adatai'!$C$4:$M$203,11,0),"")</f>
        <v/>
      </c>
      <c r="F462" s="178"/>
      <c r="G462" s="178"/>
      <c r="H462" s="178"/>
      <c r="I462" s="55" t="str">
        <f>IF(F462="","",VLOOKUP(LEFT(F462,5),'Technikai cellák'!B:C,2,0))</f>
        <v/>
      </c>
      <c r="J462" s="55" t="str">
        <f>IF(F462="","",VLOOKUP(I462,'Technikai cellák'!$C$1:$D$12,2,0))</f>
        <v/>
      </c>
      <c r="K462" s="179"/>
      <c r="L462" s="67" t="str">
        <f t="shared" si="151"/>
        <v/>
      </c>
      <c r="M462" s="68">
        <f t="shared" si="152"/>
        <v>0</v>
      </c>
      <c r="N462" s="66">
        <f t="shared" si="153"/>
        <v>0</v>
      </c>
      <c r="O462" s="152"/>
      <c r="P462" s="172">
        <f t="shared" si="149"/>
        <v>0</v>
      </c>
      <c r="Q462" s="69">
        <f t="shared" si="154"/>
        <v>0</v>
      </c>
      <c r="R462" s="62">
        <f t="shared" si="155"/>
        <v>0</v>
      </c>
      <c r="S462" s="153"/>
      <c r="T462" s="118" t="str">
        <f t="shared" si="150"/>
        <v/>
      </c>
      <c r="U462" s="154"/>
      <c r="V462" s="154"/>
      <c r="W462" s="154"/>
      <c r="X462" s="154"/>
      <c r="Y462" s="154"/>
      <c r="Z462" s="154"/>
      <c r="AA462" s="154"/>
      <c r="AB462" s="154"/>
      <c r="AC462" s="154"/>
      <c r="AD462" s="154"/>
      <c r="AE462" s="154"/>
      <c r="AF462" s="154"/>
      <c r="AG462" s="63">
        <f t="shared" si="156"/>
        <v>0</v>
      </c>
      <c r="AH462" s="56">
        <f t="shared" si="157"/>
        <v>0</v>
      </c>
      <c r="AI462" s="56">
        <f t="shared" si="158"/>
        <v>0</v>
      </c>
      <c r="AJ462" s="56">
        <f t="shared" si="159"/>
        <v>0</v>
      </c>
      <c r="AK462" s="56">
        <f t="shared" si="160"/>
        <v>0</v>
      </c>
      <c r="AL462" s="56">
        <f t="shared" si="161"/>
        <v>0</v>
      </c>
      <c r="AM462" s="56">
        <f t="shared" si="162"/>
        <v>0</v>
      </c>
      <c r="AN462" s="56">
        <f t="shared" si="163"/>
        <v>0</v>
      </c>
      <c r="AO462" s="56">
        <f t="shared" si="164"/>
        <v>0</v>
      </c>
      <c r="AP462" s="56">
        <f t="shared" si="165"/>
        <v>0</v>
      </c>
      <c r="AQ462" s="56">
        <f t="shared" si="166"/>
        <v>0</v>
      </c>
      <c r="AR462" s="86">
        <f t="shared" si="167"/>
        <v>0</v>
      </c>
    </row>
    <row r="463" spans="1:44" x14ac:dyDescent="0.25">
      <c r="A463" s="178"/>
      <c r="B463" s="55" t="str">
        <f>_xlfn.IFNA(VLOOKUP(A463,'Ajánlatkérő(k) adatai'!$B$4:$C$205,2,0),"")</f>
        <v/>
      </c>
      <c r="C463" s="178"/>
      <c r="D463" s="55" t="str">
        <f>_xlfn.IFNA(VLOOKUP(C463,'Számlafizető(k) adatai'!$C$4:$D$203,2,0),"")</f>
        <v/>
      </c>
      <c r="E463" s="55" t="str">
        <f>_xlfn.IFNA(VLOOKUP(C463,'Számlafizető(k) adatai'!$C$4:$M$203,11,0),"")</f>
        <v/>
      </c>
      <c r="F463" s="178"/>
      <c r="G463" s="178"/>
      <c r="H463" s="178"/>
      <c r="I463" s="55" t="str">
        <f>IF(F463="","",VLOOKUP(LEFT(F463,5),'Technikai cellák'!B:C,2,0))</f>
        <v/>
      </c>
      <c r="J463" s="55" t="str">
        <f>IF(F463="","",VLOOKUP(I463,'Technikai cellák'!$C$1:$D$12,2,0))</f>
        <v/>
      </c>
      <c r="K463" s="179"/>
      <c r="L463" s="67" t="str">
        <f t="shared" si="151"/>
        <v/>
      </c>
      <c r="M463" s="68">
        <f t="shared" si="152"/>
        <v>0</v>
      </c>
      <c r="N463" s="66">
        <f t="shared" si="153"/>
        <v>0</v>
      </c>
      <c r="O463" s="152"/>
      <c r="P463" s="172">
        <f t="shared" si="149"/>
        <v>0</v>
      </c>
      <c r="Q463" s="69">
        <f t="shared" si="154"/>
        <v>0</v>
      </c>
      <c r="R463" s="62">
        <f t="shared" si="155"/>
        <v>0</v>
      </c>
      <c r="S463" s="153"/>
      <c r="T463" s="118" t="str">
        <f t="shared" si="150"/>
        <v/>
      </c>
      <c r="U463" s="154"/>
      <c r="V463" s="154"/>
      <c r="W463" s="154"/>
      <c r="X463" s="154"/>
      <c r="Y463" s="154"/>
      <c r="Z463" s="154"/>
      <c r="AA463" s="154"/>
      <c r="AB463" s="154"/>
      <c r="AC463" s="154"/>
      <c r="AD463" s="154"/>
      <c r="AE463" s="154"/>
      <c r="AF463" s="154"/>
      <c r="AG463" s="63">
        <f t="shared" si="156"/>
        <v>0</v>
      </c>
      <c r="AH463" s="56">
        <f t="shared" si="157"/>
        <v>0</v>
      </c>
      <c r="AI463" s="56">
        <f t="shared" si="158"/>
        <v>0</v>
      </c>
      <c r="AJ463" s="56">
        <f t="shared" si="159"/>
        <v>0</v>
      </c>
      <c r="AK463" s="56">
        <f t="shared" si="160"/>
        <v>0</v>
      </c>
      <c r="AL463" s="56">
        <f t="shared" si="161"/>
        <v>0</v>
      </c>
      <c r="AM463" s="56">
        <f t="shared" si="162"/>
        <v>0</v>
      </c>
      <c r="AN463" s="56">
        <f t="shared" si="163"/>
        <v>0</v>
      </c>
      <c r="AO463" s="56">
        <f t="shared" si="164"/>
        <v>0</v>
      </c>
      <c r="AP463" s="56">
        <f t="shared" si="165"/>
        <v>0</v>
      </c>
      <c r="AQ463" s="56">
        <f t="shared" si="166"/>
        <v>0</v>
      </c>
      <c r="AR463" s="86">
        <f t="shared" si="167"/>
        <v>0</v>
      </c>
    </row>
    <row r="464" spans="1:44" x14ac:dyDescent="0.25">
      <c r="A464" s="178"/>
      <c r="B464" s="55" t="str">
        <f>_xlfn.IFNA(VLOOKUP(A464,'Ajánlatkérő(k) adatai'!$B$4:$C$205,2,0),"")</f>
        <v/>
      </c>
      <c r="C464" s="178"/>
      <c r="D464" s="55" t="str">
        <f>_xlfn.IFNA(VLOOKUP(C464,'Számlafizető(k) adatai'!$C$4:$D$203,2,0),"")</f>
        <v/>
      </c>
      <c r="E464" s="55" t="str">
        <f>_xlfn.IFNA(VLOOKUP(C464,'Számlafizető(k) adatai'!$C$4:$M$203,11,0),"")</f>
        <v/>
      </c>
      <c r="F464" s="178"/>
      <c r="G464" s="178"/>
      <c r="H464" s="178"/>
      <c r="I464" s="55" t="str">
        <f>IF(F464="","",VLOOKUP(LEFT(F464,5),'Technikai cellák'!B:C,2,0))</f>
        <v/>
      </c>
      <c r="J464" s="55" t="str">
        <f>IF(F464="","",VLOOKUP(I464,'Technikai cellák'!$C$1:$D$12,2,0))</f>
        <v/>
      </c>
      <c r="K464" s="179"/>
      <c r="L464" s="67" t="str">
        <f t="shared" si="151"/>
        <v/>
      </c>
      <c r="M464" s="68">
        <f t="shared" si="152"/>
        <v>0</v>
      </c>
      <c r="N464" s="66">
        <f t="shared" si="153"/>
        <v>0</v>
      </c>
      <c r="O464" s="152"/>
      <c r="P464" s="172">
        <f t="shared" ref="P464:P527" si="168">ROUND((IF(K464&lt;100,0,K464*$C$7)/$C$8),0)</f>
        <v>0</v>
      </c>
      <c r="Q464" s="69">
        <f t="shared" si="154"/>
        <v>0</v>
      </c>
      <c r="R464" s="62">
        <f t="shared" si="155"/>
        <v>0</v>
      </c>
      <c r="S464" s="153"/>
      <c r="T464" s="118" t="str">
        <f t="shared" si="150"/>
        <v/>
      </c>
      <c r="U464" s="154"/>
      <c r="V464" s="154"/>
      <c r="W464" s="154"/>
      <c r="X464" s="154"/>
      <c r="Y464" s="154"/>
      <c r="Z464" s="154"/>
      <c r="AA464" s="154"/>
      <c r="AB464" s="154"/>
      <c r="AC464" s="154"/>
      <c r="AD464" s="154"/>
      <c r="AE464" s="154"/>
      <c r="AF464" s="154"/>
      <c r="AG464" s="63">
        <f t="shared" si="156"/>
        <v>0</v>
      </c>
      <c r="AH464" s="56">
        <f t="shared" si="157"/>
        <v>0</v>
      </c>
      <c r="AI464" s="56">
        <f t="shared" si="158"/>
        <v>0</v>
      </c>
      <c r="AJ464" s="56">
        <f t="shared" si="159"/>
        <v>0</v>
      </c>
      <c r="AK464" s="56">
        <f t="shared" si="160"/>
        <v>0</v>
      </c>
      <c r="AL464" s="56">
        <f t="shared" si="161"/>
        <v>0</v>
      </c>
      <c r="AM464" s="56">
        <f t="shared" si="162"/>
        <v>0</v>
      </c>
      <c r="AN464" s="56">
        <f t="shared" si="163"/>
        <v>0</v>
      </c>
      <c r="AO464" s="56">
        <f t="shared" si="164"/>
        <v>0</v>
      </c>
      <c r="AP464" s="56">
        <f t="shared" si="165"/>
        <v>0</v>
      </c>
      <c r="AQ464" s="56">
        <f t="shared" si="166"/>
        <v>0</v>
      </c>
      <c r="AR464" s="86">
        <f t="shared" si="167"/>
        <v>0</v>
      </c>
    </row>
    <row r="465" spans="1:44" x14ac:dyDescent="0.25">
      <c r="A465" s="178"/>
      <c r="B465" s="55" t="str">
        <f>_xlfn.IFNA(VLOOKUP(A465,'Ajánlatkérő(k) adatai'!$B$4:$C$205,2,0),"")</f>
        <v/>
      </c>
      <c r="C465" s="178"/>
      <c r="D465" s="55" t="str">
        <f>_xlfn.IFNA(VLOOKUP(C465,'Számlafizető(k) adatai'!$C$4:$D$203,2,0),"")</f>
        <v/>
      </c>
      <c r="E465" s="55" t="str">
        <f>_xlfn.IFNA(VLOOKUP(C465,'Számlafizető(k) adatai'!$C$4:$M$203,11,0),"")</f>
        <v/>
      </c>
      <c r="F465" s="178"/>
      <c r="G465" s="178"/>
      <c r="H465" s="178"/>
      <c r="I465" s="55" t="str">
        <f>IF(F465="","",VLOOKUP(LEFT(F465,5),'Technikai cellák'!B:C,2,0))</f>
        <v/>
      </c>
      <c r="J465" s="55" t="str">
        <f>IF(F465="","",VLOOKUP(I465,'Technikai cellák'!$C$1:$D$12,2,0))</f>
        <v/>
      </c>
      <c r="K465" s="179"/>
      <c r="L465" s="67" t="str">
        <f t="shared" si="151"/>
        <v/>
      </c>
      <c r="M465" s="68">
        <f t="shared" si="152"/>
        <v>0</v>
      </c>
      <c r="N465" s="66">
        <f t="shared" si="153"/>
        <v>0</v>
      </c>
      <c r="O465" s="152"/>
      <c r="P465" s="172">
        <f t="shared" si="168"/>
        <v>0</v>
      </c>
      <c r="Q465" s="69">
        <f t="shared" si="154"/>
        <v>0</v>
      </c>
      <c r="R465" s="62">
        <f t="shared" si="155"/>
        <v>0</v>
      </c>
      <c r="S465" s="153"/>
      <c r="T465" s="118" t="str">
        <f t="shared" si="150"/>
        <v/>
      </c>
      <c r="U465" s="154"/>
      <c r="V465" s="154"/>
      <c r="W465" s="154"/>
      <c r="X465" s="154"/>
      <c r="Y465" s="154"/>
      <c r="Z465" s="154"/>
      <c r="AA465" s="154"/>
      <c r="AB465" s="154"/>
      <c r="AC465" s="154"/>
      <c r="AD465" s="154"/>
      <c r="AE465" s="154"/>
      <c r="AF465" s="154"/>
      <c r="AG465" s="63">
        <f t="shared" si="156"/>
        <v>0</v>
      </c>
      <c r="AH465" s="56">
        <f t="shared" si="157"/>
        <v>0</v>
      </c>
      <c r="AI465" s="56">
        <f t="shared" si="158"/>
        <v>0</v>
      </c>
      <c r="AJ465" s="56">
        <f t="shared" si="159"/>
        <v>0</v>
      </c>
      <c r="AK465" s="56">
        <f t="shared" si="160"/>
        <v>0</v>
      </c>
      <c r="AL465" s="56">
        <f t="shared" si="161"/>
        <v>0</v>
      </c>
      <c r="AM465" s="56">
        <f t="shared" si="162"/>
        <v>0</v>
      </c>
      <c r="AN465" s="56">
        <f t="shared" si="163"/>
        <v>0</v>
      </c>
      <c r="AO465" s="56">
        <f t="shared" si="164"/>
        <v>0</v>
      </c>
      <c r="AP465" s="56">
        <f t="shared" si="165"/>
        <v>0</v>
      </c>
      <c r="AQ465" s="56">
        <f t="shared" si="166"/>
        <v>0</v>
      </c>
      <c r="AR465" s="86">
        <f t="shared" si="167"/>
        <v>0</v>
      </c>
    </row>
    <row r="466" spans="1:44" x14ac:dyDescent="0.25">
      <c r="A466" s="178"/>
      <c r="B466" s="55" t="str">
        <f>_xlfn.IFNA(VLOOKUP(A466,'Ajánlatkérő(k) adatai'!$B$4:$C$205,2,0),"")</f>
        <v/>
      </c>
      <c r="C466" s="178"/>
      <c r="D466" s="55" t="str">
        <f>_xlfn.IFNA(VLOOKUP(C466,'Számlafizető(k) adatai'!$C$4:$D$203,2,0),"")</f>
        <v/>
      </c>
      <c r="E466" s="55" t="str">
        <f>_xlfn.IFNA(VLOOKUP(C466,'Számlafizető(k) adatai'!$C$4:$M$203,11,0),"")</f>
        <v/>
      </c>
      <c r="F466" s="178"/>
      <c r="G466" s="178"/>
      <c r="H466" s="178"/>
      <c r="I466" s="55" t="str">
        <f>IF(F466="","",VLOOKUP(LEFT(F466,5),'Technikai cellák'!B:C,2,0))</f>
        <v/>
      </c>
      <c r="J466" s="55" t="str">
        <f>IF(F466="","",VLOOKUP(I466,'Technikai cellák'!$C$1:$D$12,2,0))</f>
        <v/>
      </c>
      <c r="K466" s="179"/>
      <c r="L466" s="67" t="str">
        <f t="shared" si="151"/>
        <v/>
      </c>
      <c r="M466" s="68">
        <f t="shared" si="152"/>
        <v>0</v>
      </c>
      <c r="N466" s="66">
        <f t="shared" si="153"/>
        <v>0</v>
      </c>
      <c r="O466" s="152"/>
      <c r="P466" s="172">
        <f t="shared" si="168"/>
        <v>0</v>
      </c>
      <c r="Q466" s="69">
        <f t="shared" si="154"/>
        <v>0</v>
      </c>
      <c r="R466" s="62">
        <f t="shared" si="155"/>
        <v>0</v>
      </c>
      <c r="S466" s="153"/>
      <c r="T466" s="118" t="str">
        <f t="shared" ref="T466:T529" si="169">IF(S466="","",IF((DAYS360(S466,$C$4,TRUE))/30&lt;0,"",(DAYS360(S466,$C$4,))/30))</f>
        <v/>
      </c>
      <c r="U466" s="154"/>
      <c r="V466" s="154"/>
      <c r="W466" s="154"/>
      <c r="X466" s="154"/>
      <c r="Y466" s="154"/>
      <c r="Z466" s="154"/>
      <c r="AA466" s="154"/>
      <c r="AB466" s="154"/>
      <c r="AC466" s="154"/>
      <c r="AD466" s="154"/>
      <c r="AE466" s="154"/>
      <c r="AF466" s="154"/>
      <c r="AG466" s="63">
        <f t="shared" si="156"/>
        <v>0</v>
      </c>
      <c r="AH466" s="56">
        <f t="shared" si="157"/>
        <v>0</v>
      </c>
      <c r="AI466" s="56">
        <f t="shared" si="158"/>
        <v>0</v>
      </c>
      <c r="AJ466" s="56">
        <f t="shared" si="159"/>
        <v>0</v>
      </c>
      <c r="AK466" s="56">
        <f t="shared" si="160"/>
        <v>0</v>
      </c>
      <c r="AL466" s="56">
        <f t="shared" si="161"/>
        <v>0</v>
      </c>
      <c r="AM466" s="56">
        <f t="shared" si="162"/>
        <v>0</v>
      </c>
      <c r="AN466" s="56">
        <f t="shared" si="163"/>
        <v>0</v>
      </c>
      <c r="AO466" s="56">
        <f t="shared" si="164"/>
        <v>0</v>
      </c>
      <c r="AP466" s="56">
        <f t="shared" si="165"/>
        <v>0</v>
      </c>
      <c r="AQ466" s="56">
        <f t="shared" si="166"/>
        <v>0</v>
      </c>
      <c r="AR466" s="86">
        <f t="shared" si="167"/>
        <v>0</v>
      </c>
    </row>
    <row r="467" spans="1:44" x14ac:dyDescent="0.25">
      <c r="A467" s="178"/>
      <c r="B467" s="55" t="str">
        <f>_xlfn.IFNA(VLOOKUP(A467,'Ajánlatkérő(k) adatai'!$B$4:$C$205,2,0),"")</f>
        <v/>
      </c>
      <c r="C467" s="178"/>
      <c r="D467" s="55" t="str">
        <f>_xlfn.IFNA(VLOOKUP(C467,'Számlafizető(k) adatai'!$C$4:$D$203,2,0),"")</f>
        <v/>
      </c>
      <c r="E467" s="55" t="str">
        <f>_xlfn.IFNA(VLOOKUP(C467,'Számlafizető(k) adatai'!$C$4:$M$203,11,0),"")</f>
        <v/>
      </c>
      <c r="F467" s="178"/>
      <c r="G467" s="178"/>
      <c r="H467" s="178"/>
      <c r="I467" s="55" t="str">
        <f>IF(F467="","",VLOOKUP(LEFT(F467,5),'Technikai cellák'!B:C,2,0))</f>
        <v/>
      </c>
      <c r="J467" s="55" t="str">
        <f>IF(F467="","",VLOOKUP(I467,'Technikai cellák'!$C$1:$D$12,2,0))</f>
        <v/>
      </c>
      <c r="K467" s="179"/>
      <c r="L467" s="67" t="str">
        <f t="shared" si="151"/>
        <v/>
      </c>
      <c r="M467" s="68">
        <f t="shared" si="152"/>
        <v>0</v>
      </c>
      <c r="N467" s="66">
        <f t="shared" si="153"/>
        <v>0</v>
      </c>
      <c r="O467" s="152"/>
      <c r="P467" s="172">
        <f t="shared" si="168"/>
        <v>0</v>
      </c>
      <c r="Q467" s="69">
        <f t="shared" si="154"/>
        <v>0</v>
      </c>
      <c r="R467" s="62">
        <f t="shared" si="155"/>
        <v>0</v>
      </c>
      <c r="S467" s="153"/>
      <c r="T467" s="118" t="str">
        <f t="shared" si="169"/>
        <v/>
      </c>
      <c r="U467" s="154"/>
      <c r="V467" s="154"/>
      <c r="W467" s="154"/>
      <c r="X467" s="154"/>
      <c r="Y467" s="154"/>
      <c r="Z467" s="154"/>
      <c r="AA467" s="154"/>
      <c r="AB467" s="154"/>
      <c r="AC467" s="154"/>
      <c r="AD467" s="154"/>
      <c r="AE467" s="154"/>
      <c r="AF467" s="154"/>
      <c r="AG467" s="63">
        <f t="shared" si="156"/>
        <v>0</v>
      </c>
      <c r="AH467" s="56">
        <f t="shared" si="157"/>
        <v>0</v>
      </c>
      <c r="AI467" s="56">
        <f t="shared" si="158"/>
        <v>0</v>
      </c>
      <c r="AJ467" s="56">
        <f t="shared" si="159"/>
        <v>0</v>
      </c>
      <c r="AK467" s="56">
        <f t="shared" si="160"/>
        <v>0</v>
      </c>
      <c r="AL467" s="56">
        <f t="shared" si="161"/>
        <v>0</v>
      </c>
      <c r="AM467" s="56">
        <f t="shared" si="162"/>
        <v>0</v>
      </c>
      <c r="AN467" s="56">
        <f t="shared" si="163"/>
        <v>0</v>
      </c>
      <c r="AO467" s="56">
        <f t="shared" si="164"/>
        <v>0</v>
      </c>
      <c r="AP467" s="56">
        <f t="shared" si="165"/>
        <v>0</v>
      </c>
      <c r="AQ467" s="56">
        <f t="shared" si="166"/>
        <v>0</v>
      </c>
      <c r="AR467" s="86">
        <f t="shared" si="167"/>
        <v>0</v>
      </c>
    </row>
    <row r="468" spans="1:44" x14ac:dyDescent="0.25">
      <c r="A468" s="178"/>
      <c r="B468" s="55" t="str">
        <f>_xlfn.IFNA(VLOOKUP(A468,'Ajánlatkérő(k) adatai'!$B$4:$C$205,2,0),"")</f>
        <v/>
      </c>
      <c r="C468" s="178"/>
      <c r="D468" s="55" t="str">
        <f>_xlfn.IFNA(VLOOKUP(C468,'Számlafizető(k) adatai'!$C$4:$D$203,2,0),"")</f>
        <v/>
      </c>
      <c r="E468" s="55" t="str">
        <f>_xlfn.IFNA(VLOOKUP(C468,'Számlafizető(k) adatai'!$C$4:$M$203,11,0),"")</f>
        <v/>
      </c>
      <c r="F468" s="178"/>
      <c r="G468" s="178"/>
      <c r="H468" s="178"/>
      <c r="I468" s="55" t="str">
        <f>IF(F468="","",VLOOKUP(LEFT(F468,5),'Technikai cellák'!B:C,2,0))</f>
        <v/>
      </c>
      <c r="J468" s="55" t="str">
        <f>IF(F468="","",VLOOKUP(I468,'Technikai cellák'!$C$1:$D$12,2,0))</f>
        <v/>
      </c>
      <c r="K468" s="179"/>
      <c r="L468" s="67" t="str">
        <f t="shared" si="151"/>
        <v/>
      </c>
      <c r="M468" s="68">
        <f t="shared" si="152"/>
        <v>0</v>
      </c>
      <c r="N468" s="66">
        <f t="shared" si="153"/>
        <v>0</v>
      </c>
      <c r="O468" s="152"/>
      <c r="P468" s="172">
        <f t="shared" si="168"/>
        <v>0</v>
      </c>
      <c r="Q468" s="69">
        <f t="shared" si="154"/>
        <v>0</v>
      </c>
      <c r="R468" s="62">
        <f t="shared" si="155"/>
        <v>0</v>
      </c>
      <c r="S468" s="153"/>
      <c r="T468" s="118" t="str">
        <f t="shared" si="169"/>
        <v/>
      </c>
      <c r="U468" s="154"/>
      <c r="V468" s="154"/>
      <c r="W468" s="154"/>
      <c r="X468" s="154"/>
      <c r="Y468" s="154"/>
      <c r="Z468" s="154"/>
      <c r="AA468" s="154"/>
      <c r="AB468" s="154"/>
      <c r="AC468" s="154"/>
      <c r="AD468" s="154"/>
      <c r="AE468" s="154"/>
      <c r="AF468" s="154"/>
      <c r="AG468" s="63">
        <f t="shared" si="156"/>
        <v>0</v>
      </c>
      <c r="AH468" s="56">
        <f t="shared" si="157"/>
        <v>0</v>
      </c>
      <c r="AI468" s="56">
        <f t="shared" si="158"/>
        <v>0</v>
      </c>
      <c r="AJ468" s="56">
        <f t="shared" si="159"/>
        <v>0</v>
      </c>
      <c r="AK468" s="56">
        <f t="shared" si="160"/>
        <v>0</v>
      </c>
      <c r="AL468" s="56">
        <f t="shared" si="161"/>
        <v>0</v>
      </c>
      <c r="AM468" s="56">
        <f t="shared" si="162"/>
        <v>0</v>
      </c>
      <c r="AN468" s="56">
        <f t="shared" si="163"/>
        <v>0</v>
      </c>
      <c r="AO468" s="56">
        <f t="shared" si="164"/>
        <v>0</v>
      </c>
      <c r="AP468" s="56">
        <f t="shared" si="165"/>
        <v>0</v>
      </c>
      <c r="AQ468" s="56">
        <f t="shared" si="166"/>
        <v>0</v>
      </c>
      <c r="AR468" s="86">
        <f t="shared" si="167"/>
        <v>0</v>
      </c>
    </row>
    <row r="469" spans="1:44" x14ac:dyDescent="0.25">
      <c r="A469" s="178"/>
      <c r="B469" s="55" t="str">
        <f>_xlfn.IFNA(VLOOKUP(A469,'Ajánlatkérő(k) adatai'!$B$4:$C$205,2,0),"")</f>
        <v/>
      </c>
      <c r="C469" s="178"/>
      <c r="D469" s="55" t="str">
        <f>_xlfn.IFNA(VLOOKUP(C469,'Számlafizető(k) adatai'!$C$4:$D$203,2,0),"")</f>
        <v/>
      </c>
      <c r="E469" s="55" t="str">
        <f>_xlfn.IFNA(VLOOKUP(C469,'Számlafizető(k) adatai'!$C$4:$M$203,11,0),"")</f>
        <v/>
      </c>
      <c r="F469" s="178"/>
      <c r="G469" s="178"/>
      <c r="H469" s="178"/>
      <c r="I469" s="55" t="str">
        <f>IF(F469="","",VLOOKUP(LEFT(F469,5),'Technikai cellák'!B:C,2,0))</f>
        <v/>
      </c>
      <c r="J469" s="55" t="str">
        <f>IF(F469="","",VLOOKUP(I469,'Technikai cellák'!$C$1:$D$12,2,0))</f>
        <v/>
      </c>
      <c r="K469" s="179"/>
      <c r="L469" s="67" t="str">
        <f t="shared" si="151"/>
        <v/>
      </c>
      <c r="M469" s="68">
        <f t="shared" si="152"/>
        <v>0</v>
      </c>
      <c r="N469" s="66">
        <f t="shared" si="153"/>
        <v>0</v>
      </c>
      <c r="O469" s="152"/>
      <c r="P469" s="172">
        <f t="shared" si="168"/>
        <v>0</v>
      </c>
      <c r="Q469" s="69">
        <f t="shared" si="154"/>
        <v>0</v>
      </c>
      <c r="R469" s="62">
        <f t="shared" si="155"/>
        <v>0</v>
      </c>
      <c r="S469" s="153"/>
      <c r="T469" s="118" t="str">
        <f t="shared" si="169"/>
        <v/>
      </c>
      <c r="U469" s="154"/>
      <c r="V469" s="154"/>
      <c r="W469" s="154"/>
      <c r="X469" s="154"/>
      <c r="Y469" s="154"/>
      <c r="Z469" s="154"/>
      <c r="AA469" s="154"/>
      <c r="AB469" s="154"/>
      <c r="AC469" s="154"/>
      <c r="AD469" s="154"/>
      <c r="AE469" s="154"/>
      <c r="AF469" s="154"/>
      <c r="AG469" s="63">
        <f t="shared" si="156"/>
        <v>0</v>
      </c>
      <c r="AH469" s="56">
        <f t="shared" si="157"/>
        <v>0</v>
      </c>
      <c r="AI469" s="56">
        <f t="shared" si="158"/>
        <v>0</v>
      </c>
      <c r="AJ469" s="56">
        <f t="shared" si="159"/>
        <v>0</v>
      </c>
      <c r="AK469" s="56">
        <f t="shared" si="160"/>
        <v>0</v>
      </c>
      <c r="AL469" s="56">
        <f t="shared" si="161"/>
        <v>0</v>
      </c>
      <c r="AM469" s="56">
        <f t="shared" si="162"/>
        <v>0</v>
      </c>
      <c r="AN469" s="56">
        <f t="shared" si="163"/>
        <v>0</v>
      </c>
      <c r="AO469" s="56">
        <f t="shared" si="164"/>
        <v>0</v>
      </c>
      <c r="AP469" s="56">
        <f t="shared" si="165"/>
        <v>0</v>
      </c>
      <c r="AQ469" s="56">
        <f t="shared" si="166"/>
        <v>0</v>
      </c>
      <c r="AR469" s="86">
        <f t="shared" si="167"/>
        <v>0</v>
      </c>
    </row>
    <row r="470" spans="1:44" x14ac:dyDescent="0.25">
      <c r="A470" s="178"/>
      <c r="B470" s="55" t="str">
        <f>_xlfn.IFNA(VLOOKUP(A470,'Ajánlatkérő(k) adatai'!$B$4:$C$205,2,0),"")</f>
        <v/>
      </c>
      <c r="C470" s="178"/>
      <c r="D470" s="55" t="str">
        <f>_xlfn.IFNA(VLOOKUP(C470,'Számlafizető(k) adatai'!$C$4:$D$203,2,0),"")</f>
        <v/>
      </c>
      <c r="E470" s="55" t="str">
        <f>_xlfn.IFNA(VLOOKUP(C470,'Számlafizető(k) adatai'!$C$4:$M$203,11,0),"")</f>
        <v/>
      </c>
      <c r="F470" s="178"/>
      <c r="G470" s="178"/>
      <c r="H470" s="178"/>
      <c r="I470" s="55" t="str">
        <f>IF(F470="","",VLOOKUP(LEFT(F470,5),'Technikai cellák'!B:C,2,0))</f>
        <v/>
      </c>
      <c r="J470" s="55" t="str">
        <f>IF(F470="","",VLOOKUP(I470,'Technikai cellák'!$C$1:$D$12,2,0))</f>
        <v/>
      </c>
      <c r="K470" s="179"/>
      <c r="L470" s="67" t="str">
        <f t="shared" si="151"/>
        <v/>
      </c>
      <c r="M470" s="68">
        <f t="shared" si="152"/>
        <v>0</v>
      </c>
      <c r="N470" s="66">
        <f t="shared" si="153"/>
        <v>0</v>
      </c>
      <c r="O470" s="152"/>
      <c r="P470" s="172">
        <f t="shared" si="168"/>
        <v>0</v>
      </c>
      <c r="Q470" s="69">
        <f t="shared" si="154"/>
        <v>0</v>
      </c>
      <c r="R470" s="62">
        <f t="shared" si="155"/>
        <v>0</v>
      </c>
      <c r="S470" s="153"/>
      <c r="T470" s="118" t="str">
        <f t="shared" si="169"/>
        <v/>
      </c>
      <c r="U470" s="154"/>
      <c r="V470" s="154"/>
      <c r="W470" s="154"/>
      <c r="X470" s="154"/>
      <c r="Y470" s="154"/>
      <c r="Z470" s="154"/>
      <c r="AA470" s="154"/>
      <c r="AB470" s="154"/>
      <c r="AC470" s="154"/>
      <c r="AD470" s="154"/>
      <c r="AE470" s="154"/>
      <c r="AF470" s="154"/>
      <c r="AG470" s="63">
        <f t="shared" si="156"/>
        <v>0</v>
      </c>
      <c r="AH470" s="56">
        <f t="shared" si="157"/>
        <v>0</v>
      </c>
      <c r="AI470" s="56">
        <f t="shared" si="158"/>
        <v>0</v>
      </c>
      <c r="AJ470" s="56">
        <f t="shared" si="159"/>
        <v>0</v>
      </c>
      <c r="AK470" s="56">
        <f t="shared" si="160"/>
        <v>0</v>
      </c>
      <c r="AL470" s="56">
        <f t="shared" si="161"/>
        <v>0</v>
      </c>
      <c r="AM470" s="56">
        <f t="shared" si="162"/>
        <v>0</v>
      </c>
      <c r="AN470" s="56">
        <f t="shared" si="163"/>
        <v>0</v>
      </c>
      <c r="AO470" s="56">
        <f t="shared" si="164"/>
        <v>0</v>
      </c>
      <c r="AP470" s="56">
        <f t="shared" si="165"/>
        <v>0</v>
      </c>
      <c r="AQ470" s="56">
        <f t="shared" si="166"/>
        <v>0</v>
      </c>
      <c r="AR470" s="86">
        <f t="shared" si="167"/>
        <v>0</v>
      </c>
    </row>
    <row r="471" spans="1:44" x14ac:dyDescent="0.25">
      <c r="A471" s="178"/>
      <c r="B471" s="55" t="str">
        <f>_xlfn.IFNA(VLOOKUP(A471,'Ajánlatkérő(k) adatai'!$B$4:$C$205,2,0),"")</f>
        <v/>
      </c>
      <c r="C471" s="178"/>
      <c r="D471" s="55" t="str">
        <f>_xlfn.IFNA(VLOOKUP(C471,'Számlafizető(k) adatai'!$C$4:$D$203,2,0),"")</f>
        <v/>
      </c>
      <c r="E471" s="55" t="str">
        <f>_xlfn.IFNA(VLOOKUP(C471,'Számlafizető(k) adatai'!$C$4:$M$203,11,0),"")</f>
        <v/>
      </c>
      <c r="F471" s="178"/>
      <c r="G471" s="178"/>
      <c r="H471" s="178"/>
      <c r="I471" s="55" t="str">
        <f>IF(F471="","",VLOOKUP(LEFT(F471,5),'Technikai cellák'!B:C,2,0))</f>
        <v/>
      </c>
      <c r="J471" s="55" t="str">
        <f>IF(F471="","",VLOOKUP(I471,'Technikai cellák'!$C$1:$D$12,2,0))</f>
        <v/>
      </c>
      <c r="K471" s="179"/>
      <c r="L471" s="67" t="str">
        <f t="shared" si="151"/>
        <v/>
      </c>
      <c r="M471" s="68">
        <f t="shared" si="152"/>
        <v>0</v>
      </c>
      <c r="N471" s="66">
        <f t="shared" si="153"/>
        <v>0</v>
      </c>
      <c r="O471" s="152"/>
      <c r="P471" s="172">
        <f t="shared" si="168"/>
        <v>0</v>
      </c>
      <c r="Q471" s="69">
        <f t="shared" si="154"/>
        <v>0</v>
      </c>
      <c r="R471" s="62">
        <f t="shared" si="155"/>
        <v>0</v>
      </c>
      <c r="S471" s="153"/>
      <c r="T471" s="118" t="str">
        <f t="shared" si="169"/>
        <v/>
      </c>
      <c r="U471" s="154"/>
      <c r="V471" s="154"/>
      <c r="W471" s="154"/>
      <c r="X471" s="154"/>
      <c r="Y471" s="154"/>
      <c r="Z471" s="154"/>
      <c r="AA471" s="154"/>
      <c r="AB471" s="154"/>
      <c r="AC471" s="154"/>
      <c r="AD471" s="154"/>
      <c r="AE471" s="154"/>
      <c r="AF471" s="154"/>
      <c r="AG471" s="63">
        <f t="shared" si="156"/>
        <v>0</v>
      </c>
      <c r="AH471" s="56">
        <f t="shared" si="157"/>
        <v>0</v>
      </c>
      <c r="AI471" s="56">
        <f t="shared" si="158"/>
        <v>0</v>
      </c>
      <c r="AJ471" s="56">
        <f t="shared" si="159"/>
        <v>0</v>
      </c>
      <c r="AK471" s="56">
        <f t="shared" si="160"/>
        <v>0</v>
      </c>
      <c r="AL471" s="56">
        <f t="shared" si="161"/>
        <v>0</v>
      </c>
      <c r="AM471" s="56">
        <f t="shared" si="162"/>
        <v>0</v>
      </c>
      <c r="AN471" s="56">
        <f t="shared" si="163"/>
        <v>0</v>
      </c>
      <c r="AO471" s="56">
        <f t="shared" si="164"/>
        <v>0</v>
      </c>
      <c r="AP471" s="56">
        <f t="shared" si="165"/>
        <v>0</v>
      </c>
      <c r="AQ471" s="56">
        <f t="shared" si="166"/>
        <v>0</v>
      </c>
      <c r="AR471" s="86">
        <f t="shared" si="167"/>
        <v>0</v>
      </c>
    </row>
    <row r="472" spans="1:44" x14ac:dyDescent="0.25">
      <c r="A472" s="178"/>
      <c r="B472" s="55" t="str">
        <f>_xlfn.IFNA(VLOOKUP(A472,'Ajánlatkérő(k) adatai'!$B$4:$C$205,2,0),"")</f>
        <v/>
      </c>
      <c r="C472" s="178"/>
      <c r="D472" s="55" t="str">
        <f>_xlfn.IFNA(VLOOKUP(C472,'Számlafizető(k) adatai'!$C$4:$D$203,2,0),"")</f>
        <v/>
      </c>
      <c r="E472" s="55" t="str">
        <f>_xlfn.IFNA(VLOOKUP(C472,'Számlafizető(k) adatai'!$C$4:$M$203,11,0),"")</f>
        <v/>
      </c>
      <c r="F472" s="178"/>
      <c r="G472" s="178"/>
      <c r="H472" s="178"/>
      <c r="I472" s="55" t="str">
        <f>IF(F472="","",VLOOKUP(LEFT(F472,5),'Technikai cellák'!B:C,2,0))</f>
        <v/>
      </c>
      <c r="J472" s="55" t="str">
        <f>IF(F472="","",VLOOKUP(I472,'Technikai cellák'!$C$1:$D$12,2,0))</f>
        <v/>
      </c>
      <c r="K472" s="179"/>
      <c r="L472" s="67" t="str">
        <f t="shared" si="151"/>
        <v/>
      </c>
      <c r="M472" s="68">
        <f t="shared" si="152"/>
        <v>0</v>
      </c>
      <c r="N472" s="66">
        <f t="shared" si="153"/>
        <v>0</v>
      </c>
      <c r="O472" s="152"/>
      <c r="P472" s="172">
        <f t="shared" si="168"/>
        <v>0</v>
      </c>
      <c r="Q472" s="69">
        <f t="shared" si="154"/>
        <v>0</v>
      </c>
      <c r="R472" s="62">
        <f t="shared" si="155"/>
        <v>0</v>
      </c>
      <c r="S472" s="153"/>
      <c r="T472" s="118" t="str">
        <f t="shared" si="169"/>
        <v/>
      </c>
      <c r="U472" s="154"/>
      <c r="V472" s="154"/>
      <c r="W472" s="154"/>
      <c r="X472" s="154"/>
      <c r="Y472" s="154"/>
      <c r="Z472" s="154"/>
      <c r="AA472" s="154"/>
      <c r="AB472" s="154"/>
      <c r="AC472" s="154"/>
      <c r="AD472" s="154"/>
      <c r="AE472" s="154"/>
      <c r="AF472" s="154"/>
      <c r="AG472" s="63">
        <f t="shared" si="156"/>
        <v>0</v>
      </c>
      <c r="AH472" s="56">
        <f t="shared" si="157"/>
        <v>0</v>
      </c>
      <c r="AI472" s="56">
        <f t="shared" si="158"/>
        <v>0</v>
      </c>
      <c r="AJ472" s="56">
        <f t="shared" si="159"/>
        <v>0</v>
      </c>
      <c r="AK472" s="56">
        <f t="shared" si="160"/>
        <v>0</v>
      </c>
      <c r="AL472" s="56">
        <f t="shared" si="161"/>
        <v>0</v>
      </c>
      <c r="AM472" s="56">
        <f t="shared" si="162"/>
        <v>0</v>
      </c>
      <c r="AN472" s="56">
        <f t="shared" si="163"/>
        <v>0</v>
      </c>
      <c r="AO472" s="56">
        <f t="shared" si="164"/>
        <v>0</v>
      </c>
      <c r="AP472" s="56">
        <f t="shared" si="165"/>
        <v>0</v>
      </c>
      <c r="AQ472" s="56">
        <f t="shared" si="166"/>
        <v>0</v>
      </c>
      <c r="AR472" s="86">
        <f t="shared" si="167"/>
        <v>0</v>
      </c>
    </row>
    <row r="473" spans="1:44" x14ac:dyDescent="0.25">
      <c r="A473" s="178"/>
      <c r="B473" s="55" t="str">
        <f>_xlfn.IFNA(VLOOKUP(A473,'Ajánlatkérő(k) adatai'!$B$4:$C$205,2,0),"")</f>
        <v/>
      </c>
      <c r="C473" s="178"/>
      <c r="D473" s="55" t="str">
        <f>_xlfn.IFNA(VLOOKUP(C473,'Számlafizető(k) adatai'!$C$4:$D$203,2,0),"")</f>
        <v/>
      </c>
      <c r="E473" s="55" t="str">
        <f>_xlfn.IFNA(VLOOKUP(C473,'Számlafizető(k) adatai'!$C$4:$M$203,11,0),"")</f>
        <v/>
      </c>
      <c r="F473" s="178"/>
      <c r="G473" s="178"/>
      <c r="H473" s="178"/>
      <c r="I473" s="55" t="str">
        <f>IF(F473="","",VLOOKUP(LEFT(F473,5),'Technikai cellák'!B:C,2,0))</f>
        <v/>
      </c>
      <c r="J473" s="55" t="str">
        <f>IF(F473="","",VLOOKUP(I473,'Technikai cellák'!$C$1:$D$12,2,0))</f>
        <v/>
      </c>
      <c r="K473" s="179"/>
      <c r="L473" s="67" t="str">
        <f t="shared" si="151"/>
        <v/>
      </c>
      <c r="M473" s="68">
        <f t="shared" si="152"/>
        <v>0</v>
      </c>
      <c r="N473" s="66">
        <f t="shared" si="153"/>
        <v>0</v>
      </c>
      <c r="O473" s="152"/>
      <c r="P473" s="172">
        <f t="shared" si="168"/>
        <v>0</v>
      </c>
      <c r="Q473" s="69">
        <f t="shared" si="154"/>
        <v>0</v>
      </c>
      <c r="R473" s="62">
        <f t="shared" si="155"/>
        <v>0</v>
      </c>
      <c r="S473" s="153"/>
      <c r="T473" s="118" t="str">
        <f t="shared" si="169"/>
        <v/>
      </c>
      <c r="U473" s="154"/>
      <c r="V473" s="154"/>
      <c r="W473" s="154"/>
      <c r="X473" s="154"/>
      <c r="Y473" s="154"/>
      <c r="Z473" s="154"/>
      <c r="AA473" s="154"/>
      <c r="AB473" s="154"/>
      <c r="AC473" s="154"/>
      <c r="AD473" s="154"/>
      <c r="AE473" s="154"/>
      <c r="AF473" s="154"/>
      <c r="AG473" s="63">
        <f t="shared" si="156"/>
        <v>0</v>
      </c>
      <c r="AH473" s="56">
        <f t="shared" si="157"/>
        <v>0</v>
      </c>
      <c r="AI473" s="56">
        <f t="shared" si="158"/>
        <v>0</v>
      </c>
      <c r="AJ473" s="56">
        <f t="shared" si="159"/>
        <v>0</v>
      </c>
      <c r="AK473" s="56">
        <f t="shared" si="160"/>
        <v>0</v>
      </c>
      <c r="AL473" s="56">
        <f t="shared" si="161"/>
        <v>0</v>
      </c>
      <c r="AM473" s="56">
        <f t="shared" si="162"/>
        <v>0</v>
      </c>
      <c r="AN473" s="56">
        <f t="shared" si="163"/>
        <v>0</v>
      </c>
      <c r="AO473" s="56">
        <f t="shared" si="164"/>
        <v>0</v>
      </c>
      <c r="AP473" s="56">
        <f t="shared" si="165"/>
        <v>0</v>
      </c>
      <c r="AQ473" s="56">
        <f t="shared" si="166"/>
        <v>0</v>
      </c>
      <c r="AR473" s="86">
        <f t="shared" si="167"/>
        <v>0</v>
      </c>
    </row>
    <row r="474" spans="1:44" x14ac:dyDescent="0.25">
      <c r="A474" s="178"/>
      <c r="B474" s="55" t="str">
        <f>_xlfn.IFNA(VLOOKUP(A474,'Ajánlatkérő(k) adatai'!$B$4:$C$205,2,0),"")</f>
        <v/>
      </c>
      <c r="C474" s="178"/>
      <c r="D474" s="55" t="str">
        <f>_xlfn.IFNA(VLOOKUP(C474,'Számlafizető(k) adatai'!$C$4:$D$203,2,0),"")</f>
        <v/>
      </c>
      <c r="E474" s="55" t="str">
        <f>_xlfn.IFNA(VLOOKUP(C474,'Számlafizető(k) adatai'!$C$4:$M$203,11,0),"")</f>
        <v/>
      </c>
      <c r="F474" s="178"/>
      <c r="G474" s="178"/>
      <c r="H474" s="178"/>
      <c r="I474" s="55" t="str">
        <f>IF(F474="","",VLOOKUP(LEFT(F474,5),'Technikai cellák'!B:C,2,0))</f>
        <v/>
      </c>
      <c r="J474" s="55" t="str">
        <f>IF(F474="","",VLOOKUP(I474,'Technikai cellák'!$C$1:$D$12,2,0))</f>
        <v/>
      </c>
      <c r="K474" s="179"/>
      <c r="L474" s="67" t="str">
        <f t="shared" si="151"/>
        <v/>
      </c>
      <c r="M474" s="68">
        <f t="shared" si="152"/>
        <v>0</v>
      </c>
      <c r="N474" s="66">
        <f t="shared" si="153"/>
        <v>0</v>
      </c>
      <c r="O474" s="152"/>
      <c r="P474" s="172">
        <f t="shared" si="168"/>
        <v>0</v>
      </c>
      <c r="Q474" s="69">
        <f t="shared" si="154"/>
        <v>0</v>
      </c>
      <c r="R474" s="62">
        <f t="shared" si="155"/>
        <v>0</v>
      </c>
      <c r="S474" s="153"/>
      <c r="T474" s="118" t="str">
        <f t="shared" si="169"/>
        <v/>
      </c>
      <c r="U474" s="154"/>
      <c r="V474" s="154"/>
      <c r="W474" s="154"/>
      <c r="X474" s="154"/>
      <c r="Y474" s="154"/>
      <c r="Z474" s="154"/>
      <c r="AA474" s="154"/>
      <c r="AB474" s="154"/>
      <c r="AC474" s="154"/>
      <c r="AD474" s="154"/>
      <c r="AE474" s="154"/>
      <c r="AF474" s="154"/>
      <c r="AG474" s="63">
        <f t="shared" si="156"/>
        <v>0</v>
      </c>
      <c r="AH474" s="56">
        <f t="shared" si="157"/>
        <v>0</v>
      </c>
      <c r="AI474" s="56">
        <f t="shared" si="158"/>
        <v>0</v>
      </c>
      <c r="AJ474" s="56">
        <f t="shared" si="159"/>
        <v>0</v>
      </c>
      <c r="AK474" s="56">
        <f t="shared" si="160"/>
        <v>0</v>
      </c>
      <c r="AL474" s="56">
        <f t="shared" si="161"/>
        <v>0</v>
      </c>
      <c r="AM474" s="56">
        <f t="shared" si="162"/>
        <v>0</v>
      </c>
      <c r="AN474" s="56">
        <f t="shared" si="163"/>
        <v>0</v>
      </c>
      <c r="AO474" s="56">
        <f t="shared" si="164"/>
        <v>0</v>
      </c>
      <c r="AP474" s="56">
        <f t="shared" si="165"/>
        <v>0</v>
      </c>
      <c r="AQ474" s="56">
        <f t="shared" si="166"/>
        <v>0</v>
      </c>
      <c r="AR474" s="86">
        <f t="shared" si="167"/>
        <v>0</v>
      </c>
    </row>
    <row r="475" spans="1:44" x14ac:dyDescent="0.25">
      <c r="A475" s="178"/>
      <c r="B475" s="55" t="str">
        <f>_xlfn.IFNA(VLOOKUP(A475,'Ajánlatkérő(k) adatai'!$B$4:$C$205,2,0),"")</f>
        <v/>
      </c>
      <c r="C475" s="178"/>
      <c r="D475" s="55" t="str">
        <f>_xlfn.IFNA(VLOOKUP(C475,'Számlafizető(k) adatai'!$C$4:$D$203,2,0),"")</f>
        <v/>
      </c>
      <c r="E475" s="55" t="str">
        <f>_xlfn.IFNA(VLOOKUP(C475,'Számlafizető(k) adatai'!$C$4:$M$203,11,0),"")</f>
        <v/>
      </c>
      <c r="F475" s="178"/>
      <c r="G475" s="178"/>
      <c r="H475" s="178"/>
      <c r="I475" s="55" t="str">
        <f>IF(F475="","",VLOOKUP(LEFT(F475,5),'Technikai cellák'!B:C,2,0))</f>
        <v/>
      </c>
      <c r="J475" s="55" t="str">
        <f>IF(F475="","",VLOOKUP(I475,'Technikai cellák'!$C$1:$D$12,2,0))</f>
        <v/>
      </c>
      <c r="K475" s="179"/>
      <c r="L475" s="67" t="str">
        <f t="shared" si="151"/>
        <v/>
      </c>
      <c r="M475" s="68">
        <f t="shared" si="152"/>
        <v>0</v>
      </c>
      <c r="N475" s="66">
        <f t="shared" si="153"/>
        <v>0</v>
      </c>
      <c r="O475" s="152"/>
      <c r="P475" s="172">
        <f t="shared" si="168"/>
        <v>0</v>
      </c>
      <c r="Q475" s="69">
        <f t="shared" si="154"/>
        <v>0</v>
      </c>
      <c r="R475" s="62">
        <f t="shared" si="155"/>
        <v>0</v>
      </c>
      <c r="S475" s="153"/>
      <c r="T475" s="118" t="str">
        <f t="shared" si="169"/>
        <v/>
      </c>
      <c r="U475" s="154"/>
      <c r="V475" s="154"/>
      <c r="W475" s="154"/>
      <c r="X475" s="154"/>
      <c r="Y475" s="154"/>
      <c r="Z475" s="154"/>
      <c r="AA475" s="154"/>
      <c r="AB475" s="154"/>
      <c r="AC475" s="154"/>
      <c r="AD475" s="154"/>
      <c r="AE475" s="154"/>
      <c r="AF475" s="154"/>
      <c r="AG475" s="63">
        <f t="shared" si="156"/>
        <v>0</v>
      </c>
      <c r="AH475" s="56">
        <f t="shared" si="157"/>
        <v>0</v>
      </c>
      <c r="AI475" s="56">
        <f t="shared" si="158"/>
        <v>0</v>
      </c>
      <c r="AJ475" s="56">
        <f t="shared" si="159"/>
        <v>0</v>
      </c>
      <c r="AK475" s="56">
        <f t="shared" si="160"/>
        <v>0</v>
      </c>
      <c r="AL475" s="56">
        <f t="shared" si="161"/>
        <v>0</v>
      </c>
      <c r="AM475" s="56">
        <f t="shared" si="162"/>
        <v>0</v>
      </c>
      <c r="AN475" s="56">
        <f t="shared" si="163"/>
        <v>0</v>
      </c>
      <c r="AO475" s="56">
        <f t="shared" si="164"/>
        <v>0</v>
      </c>
      <c r="AP475" s="56">
        <f t="shared" si="165"/>
        <v>0</v>
      </c>
      <c r="AQ475" s="56">
        <f t="shared" si="166"/>
        <v>0</v>
      </c>
      <c r="AR475" s="86">
        <f t="shared" si="167"/>
        <v>0</v>
      </c>
    </row>
    <row r="476" spans="1:44" x14ac:dyDescent="0.25">
      <c r="A476" s="178"/>
      <c r="B476" s="55" t="str">
        <f>_xlfn.IFNA(VLOOKUP(A476,'Ajánlatkérő(k) adatai'!$B$4:$C$205,2,0),"")</f>
        <v/>
      </c>
      <c r="C476" s="178"/>
      <c r="D476" s="55" t="str">
        <f>_xlfn.IFNA(VLOOKUP(C476,'Számlafizető(k) adatai'!$C$4:$D$203,2,0),"")</f>
        <v/>
      </c>
      <c r="E476" s="55" t="str">
        <f>_xlfn.IFNA(VLOOKUP(C476,'Számlafizető(k) adatai'!$C$4:$M$203,11,0),"")</f>
        <v/>
      </c>
      <c r="F476" s="178"/>
      <c r="G476" s="178"/>
      <c r="H476" s="178"/>
      <c r="I476" s="55" t="str">
        <f>IF(F476="","",VLOOKUP(LEFT(F476,5),'Technikai cellák'!B:C,2,0))</f>
        <v/>
      </c>
      <c r="J476" s="55" t="str">
        <f>IF(F476="","",VLOOKUP(I476,'Technikai cellák'!$C$1:$D$12,2,0))</f>
        <v/>
      </c>
      <c r="K476" s="179"/>
      <c r="L476" s="67" t="str">
        <f t="shared" si="151"/>
        <v/>
      </c>
      <c r="M476" s="68">
        <f t="shared" si="152"/>
        <v>0</v>
      </c>
      <c r="N476" s="66">
        <f t="shared" si="153"/>
        <v>0</v>
      </c>
      <c r="O476" s="152"/>
      <c r="P476" s="172">
        <f t="shared" si="168"/>
        <v>0</v>
      </c>
      <c r="Q476" s="69">
        <f t="shared" si="154"/>
        <v>0</v>
      </c>
      <c r="R476" s="62">
        <f t="shared" si="155"/>
        <v>0</v>
      </c>
      <c r="S476" s="153"/>
      <c r="T476" s="118" t="str">
        <f t="shared" si="169"/>
        <v/>
      </c>
      <c r="U476" s="154"/>
      <c r="V476" s="154"/>
      <c r="W476" s="154"/>
      <c r="X476" s="154"/>
      <c r="Y476" s="154"/>
      <c r="Z476" s="154"/>
      <c r="AA476" s="154"/>
      <c r="AB476" s="154"/>
      <c r="AC476" s="154"/>
      <c r="AD476" s="154"/>
      <c r="AE476" s="154"/>
      <c r="AF476" s="154"/>
      <c r="AG476" s="63">
        <f t="shared" si="156"/>
        <v>0</v>
      </c>
      <c r="AH476" s="56">
        <f t="shared" si="157"/>
        <v>0</v>
      </c>
      <c r="AI476" s="56">
        <f t="shared" si="158"/>
        <v>0</v>
      </c>
      <c r="AJ476" s="56">
        <f t="shared" si="159"/>
        <v>0</v>
      </c>
      <c r="AK476" s="56">
        <f t="shared" si="160"/>
        <v>0</v>
      </c>
      <c r="AL476" s="56">
        <f t="shared" si="161"/>
        <v>0</v>
      </c>
      <c r="AM476" s="56">
        <f t="shared" si="162"/>
        <v>0</v>
      </c>
      <c r="AN476" s="56">
        <f t="shared" si="163"/>
        <v>0</v>
      </c>
      <c r="AO476" s="56">
        <f t="shared" si="164"/>
        <v>0</v>
      </c>
      <c r="AP476" s="56">
        <f t="shared" si="165"/>
        <v>0</v>
      </c>
      <c r="AQ476" s="56">
        <f t="shared" si="166"/>
        <v>0</v>
      </c>
      <c r="AR476" s="86">
        <f t="shared" si="167"/>
        <v>0</v>
      </c>
    </row>
    <row r="477" spans="1:44" x14ac:dyDescent="0.25">
      <c r="A477" s="178"/>
      <c r="B477" s="55" t="str">
        <f>_xlfn.IFNA(VLOOKUP(A477,'Ajánlatkérő(k) adatai'!$B$4:$C$205,2,0),"")</f>
        <v/>
      </c>
      <c r="C477" s="178"/>
      <c r="D477" s="55" t="str">
        <f>_xlfn.IFNA(VLOOKUP(C477,'Számlafizető(k) adatai'!$C$4:$D$203,2,0),"")</f>
        <v/>
      </c>
      <c r="E477" s="55" t="str">
        <f>_xlfn.IFNA(VLOOKUP(C477,'Számlafizető(k) adatai'!$C$4:$M$203,11,0),"")</f>
        <v/>
      </c>
      <c r="F477" s="178"/>
      <c r="G477" s="178"/>
      <c r="H477" s="178"/>
      <c r="I477" s="55" t="str">
        <f>IF(F477="","",VLOOKUP(LEFT(F477,5),'Technikai cellák'!B:C,2,0))</f>
        <v/>
      </c>
      <c r="J477" s="55" t="str">
        <f>IF(F477="","",VLOOKUP(I477,'Technikai cellák'!$C$1:$D$12,2,0))</f>
        <v/>
      </c>
      <c r="K477" s="179"/>
      <c r="L477" s="67" t="str">
        <f t="shared" si="151"/>
        <v/>
      </c>
      <c r="M477" s="68">
        <f t="shared" si="152"/>
        <v>0</v>
      </c>
      <c r="N477" s="66">
        <f t="shared" si="153"/>
        <v>0</v>
      </c>
      <c r="O477" s="152"/>
      <c r="P477" s="172">
        <f t="shared" si="168"/>
        <v>0</v>
      </c>
      <c r="Q477" s="69">
        <f t="shared" si="154"/>
        <v>0</v>
      </c>
      <c r="R477" s="62">
        <f t="shared" si="155"/>
        <v>0</v>
      </c>
      <c r="S477" s="153"/>
      <c r="T477" s="118" t="str">
        <f t="shared" si="169"/>
        <v/>
      </c>
      <c r="U477" s="154"/>
      <c r="V477" s="154"/>
      <c r="W477" s="154"/>
      <c r="X477" s="154"/>
      <c r="Y477" s="154"/>
      <c r="Z477" s="154"/>
      <c r="AA477" s="154"/>
      <c r="AB477" s="154"/>
      <c r="AC477" s="154"/>
      <c r="AD477" s="154"/>
      <c r="AE477" s="154"/>
      <c r="AF477" s="154"/>
      <c r="AG477" s="63">
        <f t="shared" si="156"/>
        <v>0</v>
      </c>
      <c r="AH477" s="56">
        <f t="shared" si="157"/>
        <v>0</v>
      </c>
      <c r="AI477" s="56">
        <f t="shared" si="158"/>
        <v>0</v>
      </c>
      <c r="AJ477" s="56">
        <f t="shared" si="159"/>
        <v>0</v>
      </c>
      <c r="AK477" s="56">
        <f t="shared" si="160"/>
        <v>0</v>
      </c>
      <c r="AL477" s="56">
        <f t="shared" si="161"/>
        <v>0</v>
      </c>
      <c r="AM477" s="56">
        <f t="shared" si="162"/>
        <v>0</v>
      </c>
      <c r="AN477" s="56">
        <f t="shared" si="163"/>
        <v>0</v>
      </c>
      <c r="AO477" s="56">
        <f t="shared" si="164"/>
        <v>0</v>
      </c>
      <c r="AP477" s="56">
        <f t="shared" si="165"/>
        <v>0</v>
      </c>
      <c r="AQ477" s="56">
        <f t="shared" si="166"/>
        <v>0</v>
      </c>
      <c r="AR477" s="86">
        <f t="shared" si="167"/>
        <v>0</v>
      </c>
    </row>
    <row r="478" spans="1:44" x14ac:dyDescent="0.25">
      <c r="A478" s="178"/>
      <c r="B478" s="55" t="str">
        <f>_xlfn.IFNA(VLOOKUP(A478,'Ajánlatkérő(k) adatai'!$B$4:$C$205,2,0),"")</f>
        <v/>
      </c>
      <c r="C478" s="178"/>
      <c r="D478" s="55" t="str">
        <f>_xlfn.IFNA(VLOOKUP(C478,'Számlafizető(k) adatai'!$C$4:$D$203,2,0),"")</f>
        <v/>
      </c>
      <c r="E478" s="55" t="str">
        <f>_xlfn.IFNA(VLOOKUP(C478,'Számlafizető(k) adatai'!$C$4:$M$203,11,0),"")</f>
        <v/>
      </c>
      <c r="F478" s="178"/>
      <c r="G478" s="178"/>
      <c r="H478" s="178"/>
      <c r="I478" s="55" t="str">
        <f>IF(F478="","",VLOOKUP(LEFT(F478,5),'Technikai cellák'!B:C,2,0))</f>
        <v/>
      </c>
      <c r="J478" s="55" t="str">
        <f>IF(F478="","",VLOOKUP(I478,'Technikai cellák'!$C$1:$D$12,2,0))</f>
        <v/>
      </c>
      <c r="K478" s="179"/>
      <c r="L478" s="67" t="str">
        <f t="shared" si="151"/>
        <v/>
      </c>
      <c r="M478" s="68">
        <f t="shared" si="152"/>
        <v>0</v>
      </c>
      <c r="N478" s="66">
        <f t="shared" si="153"/>
        <v>0</v>
      </c>
      <c r="O478" s="152"/>
      <c r="P478" s="172">
        <f t="shared" si="168"/>
        <v>0</v>
      </c>
      <c r="Q478" s="69">
        <f t="shared" si="154"/>
        <v>0</v>
      </c>
      <c r="R478" s="62">
        <f t="shared" si="155"/>
        <v>0</v>
      </c>
      <c r="S478" s="153"/>
      <c r="T478" s="118" t="str">
        <f t="shared" si="169"/>
        <v/>
      </c>
      <c r="U478" s="154"/>
      <c r="V478" s="154"/>
      <c r="W478" s="154"/>
      <c r="X478" s="154"/>
      <c r="Y478" s="154"/>
      <c r="Z478" s="154"/>
      <c r="AA478" s="154"/>
      <c r="AB478" s="154"/>
      <c r="AC478" s="154"/>
      <c r="AD478" s="154"/>
      <c r="AE478" s="154"/>
      <c r="AF478" s="154"/>
      <c r="AG478" s="63">
        <f t="shared" si="156"/>
        <v>0</v>
      </c>
      <c r="AH478" s="56">
        <f t="shared" si="157"/>
        <v>0</v>
      </c>
      <c r="AI478" s="56">
        <f t="shared" si="158"/>
        <v>0</v>
      </c>
      <c r="AJ478" s="56">
        <f t="shared" si="159"/>
        <v>0</v>
      </c>
      <c r="AK478" s="56">
        <f t="shared" si="160"/>
        <v>0</v>
      </c>
      <c r="AL478" s="56">
        <f t="shared" si="161"/>
        <v>0</v>
      </c>
      <c r="AM478" s="56">
        <f t="shared" si="162"/>
        <v>0</v>
      </c>
      <c r="AN478" s="56">
        <f t="shared" si="163"/>
        <v>0</v>
      </c>
      <c r="AO478" s="56">
        <f t="shared" si="164"/>
        <v>0</v>
      </c>
      <c r="AP478" s="56">
        <f t="shared" si="165"/>
        <v>0</v>
      </c>
      <c r="AQ478" s="56">
        <f t="shared" si="166"/>
        <v>0</v>
      </c>
      <c r="AR478" s="86">
        <f t="shared" si="167"/>
        <v>0</v>
      </c>
    </row>
    <row r="479" spans="1:44" x14ac:dyDescent="0.25">
      <c r="A479" s="178"/>
      <c r="B479" s="55" t="str">
        <f>_xlfn.IFNA(VLOOKUP(A479,'Ajánlatkérő(k) adatai'!$B$4:$C$205,2,0),"")</f>
        <v/>
      </c>
      <c r="C479" s="178"/>
      <c r="D479" s="55" t="str">
        <f>_xlfn.IFNA(VLOOKUP(C479,'Számlafizető(k) adatai'!$C$4:$D$203,2,0),"")</f>
        <v/>
      </c>
      <c r="E479" s="55" t="str">
        <f>_xlfn.IFNA(VLOOKUP(C479,'Számlafizető(k) adatai'!$C$4:$M$203,11,0),"")</f>
        <v/>
      </c>
      <c r="F479" s="178"/>
      <c r="G479" s="178"/>
      <c r="H479" s="178"/>
      <c r="I479" s="55" t="str">
        <f>IF(F479="","",VLOOKUP(LEFT(F479,5),'Technikai cellák'!B:C,2,0))</f>
        <v/>
      </c>
      <c r="J479" s="55" t="str">
        <f>IF(F479="","",VLOOKUP(I479,'Technikai cellák'!$C$1:$D$12,2,0))</f>
        <v/>
      </c>
      <c r="K479" s="179"/>
      <c r="L479" s="67" t="str">
        <f t="shared" si="151"/>
        <v/>
      </c>
      <c r="M479" s="68">
        <f t="shared" si="152"/>
        <v>0</v>
      </c>
      <c r="N479" s="66">
        <f t="shared" si="153"/>
        <v>0</v>
      </c>
      <c r="O479" s="152"/>
      <c r="P479" s="172">
        <f t="shared" si="168"/>
        <v>0</v>
      </c>
      <c r="Q479" s="69">
        <f t="shared" si="154"/>
        <v>0</v>
      </c>
      <c r="R479" s="62">
        <f t="shared" si="155"/>
        <v>0</v>
      </c>
      <c r="S479" s="153"/>
      <c r="T479" s="118" t="str">
        <f t="shared" si="169"/>
        <v/>
      </c>
      <c r="U479" s="154"/>
      <c r="V479" s="154"/>
      <c r="W479" s="154"/>
      <c r="X479" s="154"/>
      <c r="Y479" s="154"/>
      <c r="Z479" s="154"/>
      <c r="AA479" s="154"/>
      <c r="AB479" s="154"/>
      <c r="AC479" s="154"/>
      <c r="AD479" s="154"/>
      <c r="AE479" s="154"/>
      <c r="AF479" s="154"/>
      <c r="AG479" s="63">
        <f t="shared" si="156"/>
        <v>0</v>
      </c>
      <c r="AH479" s="56">
        <f t="shared" si="157"/>
        <v>0</v>
      </c>
      <c r="AI479" s="56">
        <f t="shared" si="158"/>
        <v>0</v>
      </c>
      <c r="AJ479" s="56">
        <f t="shared" si="159"/>
        <v>0</v>
      </c>
      <c r="AK479" s="56">
        <f t="shared" si="160"/>
        <v>0</v>
      </c>
      <c r="AL479" s="56">
        <f t="shared" si="161"/>
        <v>0</v>
      </c>
      <c r="AM479" s="56">
        <f t="shared" si="162"/>
        <v>0</v>
      </c>
      <c r="AN479" s="56">
        <f t="shared" si="163"/>
        <v>0</v>
      </c>
      <c r="AO479" s="56">
        <f t="shared" si="164"/>
        <v>0</v>
      </c>
      <c r="AP479" s="56">
        <f t="shared" si="165"/>
        <v>0</v>
      </c>
      <c r="AQ479" s="56">
        <f t="shared" si="166"/>
        <v>0</v>
      </c>
      <c r="AR479" s="86">
        <f t="shared" si="167"/>
        <v>0</v>
      </c>
    </row>
    <row r="480" spans="1:44" x14ac:dyDescent="0.25">
      <c r="A480" s="178"/>
      <c r="B480" s="55" t="str">
        <f>_xlfn.IFNA(VLOOKUP(A480,'Ajánlatkérő(k) adatai'!$B$4:$C$205,2,0),"")</f>
        <v/>
      </c>
      <c r="C480" s="178"/>
      <c r="D480" s="55" t="str">
        <f>_xlfn.IFNA(VLOOKUP(C480,'Számlafizető(k) adatai'!$C$4:$D$203,2,0),"")</f>
        <v/>
      </c>
      <c r="E480" s="55" t="str">
        <f>_xlfn.IFNA(VLOOKUP(C480,'Számlafizető(k) adatai'!$C$4:$M$203,11,0),"")</f>
        <v/>
      </c>
      <c r="F480" s="178"/>
      <c r="G480" s="178"/>
      <c r="H480" s="178"/>
      <c r="I480" s="55" t="str">
        <f>IF(F480="","",VLOOKUP(LEFT(F480,5),'Technikai cellák'!B:C,2,0))</f>
        <v/>
      </c>
      <c r="J480" s="55" t="str">
        <f>IF(F480="","",VLOOKUP(I480,'Technikai cellák'!$C$1:$D$12,2,0))</f>
        <v/>
      </c>
      <c r="K480" s="179"/>
      <c r="L480" s="67" t="str">
        <f t="shared" si="151"/>
        <v/>
      </c>
      <c r="M480" s="68">
        <f t="shared" si="152"/>
        <v>0</v>
      </c>
      <c r="N480" s="66">
        <f t="shared" si="153"/>
        <v>0</v>
      </c>
      <c r="O480" s="152"/>
      <c r="P480" s="172">
        <f t="shared" si="168"/>
        <v>0</v>
      </c>
      <c r="Q480" s="69">
        <f t="shared" si="154"/>
        <v>0</v>
      </c>
      <c r="R480" s="62">
        <f t="shared" si="155"/>
        <v>0</v>
      </c>
      <c r="S480" s="153"/>
      <c r="T480" s="118" t="str">
        <f t="shared" si="169"/>
        <v/>
      </c>
      <c r="U480" s="154"/>
      <c r="V480" s="154"/>
      <c r="W480" s="154"/>
      <c r="X480" s="154"/>
      <c r="Y480" s="154"/>
      <c r="Z480" s="154"/>
      <c r="AA480" s="154"/>
      <c r="AB480" s="154"/>
      <c r="AC480" s="154"/>
      <c r="AD480" s="154"/>
      <c r="AE480" s="154"/>
      <c r="AF480" s="154"/>
      <c r="AG480" s="63">
        <f t="shared" si="156"/>
        <v>0</v>
      </c>
      <c r="AH480" s="56">
        <f t="shared" si="157"/>
        <v>0</v>
      </c>
      <c r="AI480" s="56">
        <f t="shared" si="158"/>
        <v>0</v>
      </c>
      <c r="AJ480" s="56">
        <f t="shared" si="159"/>
        <v>0</v>
      </c>
      <c r="AK480" s="56">
        <f t="shared" si="160"/>
        <v>0</v>
      </c>
      <c r="AL480" s="56">
        <f t="shared" si="161"/>
        <v>0</v>
      </c>
      <c r="AM480" s="56">
        <f t="shared" si="162"/>
        <v>0</v>
      </c>
      <c r="AN480" s="56">
        <f t="shared" si="163"/>
        <v>0</v>
      </c>
      <c r="AO480" s="56">
        <f t="shared" si="164"/>
        <v>0</v>
      </c>
      <c r="AP480" s="56">
        <f t="shared" si="165"/>
        <v>0</v>
      </c>
      <c r="AQ480" s="56">
        <f t="shared" si="166"/>
        <v>0</v>
      </c>
      <c r="AR480" s="86">
        <f t="shared" si="167"/>
        <v>0</v>
      </c>
    </row>
    <row r="481" spans="1:44" x14ac:dyDescent="0.25">
      <c r="A481" s="178"/>
      <c r="B481" s="55" t="str">
        <f>_xlfn.IFNA(VLOOKUP(A481,'Ajánlatkérő(k) adatai'!$B$4:$C$205,2,0),"")</f>
        <v/>
      </c>
      <c r="C481" s="178"/>
      <c r="D481" s="55" t="str">
        <f>_xlfn.IFNA(VLOOKUP(C481,'Számlafizető(k) adatai'!$C$4:$D$203,2,0),"")</f>
        <v/>
      </c>
      <c r="E481" s="55" t="str">
        <f>_xlfn.IFNA(VLOOKUP(C481,'Számlafizető(k) adatai'!$C$4:$M$203,11,0),"")</f>
        <v/>
      </c>
      <c r="F481" s="178"/>
      <c r="G481" s="178"/>
      <c r="H481" s="178"/>
      <c r="I481" s="55" t="str">
        <f>IF(F481="","",VLOOKUP(LEFT(F481,5),'Technikai cellák'!B:C,2,0))</f>
        <v/>
      </c>
      <c r="J481" s="55" t="str">
        <f>IF(F481="","",VLOOKUP(I481,'Technikai cellák'!$C$1:$D$12,2,0))</f>
        <v/>
      </c>
      <c r="K481" s="179"/>
      <c r="L481" s="67" t="str">
        <f t="shared" si="151"/>
        <v/>
      </c>
      <c r="M481" s="68">
        <f t="shared" si="152"/>
        <v>0</v>
      </c>
      <c r="N481" s="66">
        <f t="shared" si="153"/>
        <v>0</v>
      </c>
      <c r="O481" s="152"/>
      <c r="P481" s="172">
        <f t="shared" si="168"/>
        <v>0</v>
      </c>
      <c r="Q481" s="69">
        <f t="shared" si="154"/>
        <v>0</v>
      </c>
      <c r="R481" s="62">
        <f t="shared" si="155"/>
        <v>0</v>
      </c>
      <c r="S481" s="153"/>
      <c r="T481" s="118" t="str">
        <f t="shared" si="169"/>
        <v/>
      </c>
      <c r="U481" s="154"/>
      <c r="V481" s="154"/>
      <c r="W481" s="154"/>
      <c r="X481" s="154"/>
      <c r="Y481" s="154"/>
      <c r="Z481" s="154"/>
      <c r="AA481" s="154"/>
      <c r="AB481" s="154"/>
      <c r="AC481" s="154"/>
      <c r="AD481" s="154"/>
      <c r="AE481" s="154"/>
      <c r="AF481" s="154"/>
      <c r="AG481" s="63">
        <f t="shared" si="156"/>
        <v>0</v>
      </c>
      <c r="AH481" s="56">
        <f t="shared" si="157"/>
        <v>0</v>
      </c>
      <c r="AI481" s="56">
        <f t="shared" si="158"/>
        <v>0</v>
      </c>
      <c r="AJ481" s="56">
        <f t="shared" si="159"/>
        <v>0</v>
      </c>
      <c r="AK481" s="56">
        <f t="shared" si="160"/>
        <v>0</v>
      </c>
      <c r="AL481" s="56">
        <f t="shared" si="161"/>
        <v>0</v>
      </c>
      <c r="AM481" s="56">
        <f t="shared" si="162"/>
        <v>0</v>
      </c>
      <c r="AN481" s="56">
        <f t="shared" si="163"/>
        <v>0</v>
      </c>
      <c r="AO481" s="56">
        <f t="shared" si="164"/>
        <v>0</v>
      </c>
      <c r="AP481" s="56">
        <f t="shared" si="165"/>
        <v>0</v>
      </c>
      <c r="AQ481" s="56">
        <f t="shared" si="166"/>
        <v>0</v>
      </c>
      <c r="AR481" s="86">
        <f t="shared" si="167"/>
        <v>0</v>
      </c>
    </row>
    <row r="482" spans="1:44" x14ac:dyDescent="0.25">
      <c r="A482" s="178"/>
      <c r="B482" s="55" t="str">
        <f>_xlfn.IFNA(VLOOKUP(A482,'Ajánlatkérő(k) adatai'!$B$4:$C$205,2,0),"")</f>
        <v/>
      </c>
      <c r="C482" s="178"/>
      <c r="D482" s="55" t="str">
        <f>_xlfn.IFNA(VLOOKUP(C482,'Számlafizető(k) adatai'!$C$4:$D$203,2,0),"")</f>
        <v/>
      </c>
      <c r="E482" s="55" t="str">
        <f>_xlfn.IFNA(VLOOKUP(C482,'Számlafizető(k) adatai'!$C$4:$M$203,11,0),"")</f>
        <v/>
      </c>
      <c r="F482" s="178"/>
      <c r="G482" s="178"/>
      <c r="H482" s="178"/>
      <c r="I482" s="55" t="str">
        <f>IF(F482="","",VLOOKUP(LEFT(F482,5),'Technikai cellák'!B:C,2,0))</f>
        <v/>
      </c>
      <c r="J482" s="55" t="str">
        <f>IF(F482="","",VLOOKUP(I482,'Technikai cellák'!$C$1:$D$12,2,0))</f>
        <v/>
      </c>
      <c r="K482" s="179"/>
      <c r="L482" s="67" t="str">
        <f t="shared" si="151"/>
        <v/>
      </c>
      <c r="M482" s="68">
        <f t="shared" si="152"/>
        <v>0</v>
      </c>
      <c r="N482" s="66">
        <f t="shared" si="153"/>
        <v>0</v>
      </c>
      <c r="O482" s="152"/>
      <c r="P482" s="172">
        <f t="shared" si="168"/>
        <v>0</v>
      </c>
      <c r="Q482" s="69">
        <f t="shared" si="154"/>
        <v>0</v>
      </c>
      <c r="R482" s="62">
        <f t="shared" si="155"/>
        <v>0</v>
      </c>
      <c r="S482" s="153"/>
      <c r="T482" s="118" t="str">
        <f t="shared" si="169"/>
        <v/>
      </c>
      <c r="U482" s="154"/>
      <c r="V482" s="154"/>
      <c r="W482" s="154"/>
      <c r="X482" s="154"/>
      <c r="Y482" s="154"/>
      <c r="Z482" s="154"/>
      <c r="AA482" s="154"/>
      <c r="AB482" s="154"/>
      <c r="AC482" s="154"/>
      <c r="AD482" s="154"/>
      <c r="AE482" s="154"/>
      <c r="AF482" s="154"/>
      <c r="AG482" s="63">
        <f t="shared" si="156"/>
        <v>0</v>
      </c>
      <c r="AH482" s="56">
        <f t="shared" si="157"/>
        <v>0</v>
      </c>
      <c r="AI482" s="56">
        <f t="shared" si="158"/>
        <v>0</v>
      </c>
      <c r="AJ482" s="56">
        <f t="shared" si="159"/>
        <v>0</v>
      </c>
      <c r="AK482" s="56">
        <f t="shared" si="160"/>
        <v>0</v>
      </c>
      <c r="AL482" s="56">
        <f t="shared" si="161"/>
        <v>0</v>
      </c>
      <c r="AM482" s="56">
        <f t="shared" si="162"/>
        <v>0</v>
      </c>
      <c r="AN482" s="56">
        <f t="shared" si="163"/>
        <v>0</v>
      </c>
      <c r="AO482" s="56">
        <f t="shared" si="164"/>
        <v>0</v>
      </c>
      <c r="AP482" s="56">
        <f t="shared" si="165"/>
        <v>0</v>
      </c>
      <c r="AQ482" s="56">
        <f t="shared" si="166"/>
        <v>0</v>
      </c>
      <c r="AR482" s="86">
        <f t="shared" si="167"/>
        <v>0</v>
      </c>
    </row>
    <row r="483" spans="1:44" x14ac:dyDescent="0.25">
      <c r="A483" s="178"/>
      <c r="B483" s="55" t="str">
        <f>_xlfn.IFNA(VLOOKUP(A483,'Ajánlatkérő(k) adatai'!$B$4:$C$205,2,0),"")</f>
        <v/>
      </c>
      <c r="C483" s="178"/>
      <c r="D483" s="55" t="str">
        <f>_xlfn.IFNA(VLOOKUP(C483,'Számlafizető(k) adatai'!$C$4:$D$203,2,0),"")</f>
        <v/>
      </c>
      <c r="E483" s="55" t="str">
        <f>_xlfn.IFNA(VLOOKUP(C483,'Számlafizető(k) adatai'!$C$4:$M$203,11,0),"")</f>
        <v/>
      </c>
      <c r="F483" s="178"/>
      <c r="G483" s="178"/>
      <c r="H483" s="178"/>
      <c r="I483" s="55" t="str">
        <f>IF(F483="","",VLOOKUP(LEFT(F483,5),'Technikai cellák'!B:C,2,0))</f>
        <v/>
      </c>
      <c r="J483" s="55" t="str">
        <f>IF(F483="","",VLOOKUP(I483,'Technikai cellák'!$C$1:$D$12,2,0))</f>
        <v/>
      </c>
      <c r="K483" s="179"/>
      <c r="L483" s="67" t="str">
        <f t="shared" si="151"/>
        <v/>
      </c>
      <c r="M483" s="68">
        <f t="shared" si="152"/>
        <v>0</v>
      </c>
      <c r="N483" s="66">
        <f t="shared" si="153"/>
        <v>0</v>
      </c>
      <c r="O483" s="152"/>
      <c r="P483" s="172">
        <f t="shared" si="168"/>
        <v>0</v>
      </c>
      <c r="Q483" s="69">
        <f t="shared" si="154"/>
        <v>0</v>
      </c>
      <c r="R483" s="62">
        <f t="shared" si="155"/>
        <v>0</v>
      </c>
      <c r="S483" s="153"/>
      <c r="T483" s="118" t="str">
        <f t="shared" si="169"/>
        <v/>
      </c>
      <c r="U483" s="154"/>
      <c r="V483" s="154"/>
      <c r="W483" s="154"/>
      <c r="X483" s="154"/>
      <c r="Y483" s="154"/>
      <c r="Z483" s="154"/>
      <c r="AA483" s="154"/>
      <c r="AB483" s="154"/>
      <c r="AC483" s="154"/>
      <c r="AD483" s="154"/>
      <c r="AE483" s="154"/>
      <c r="AF483" s="154"/>
      <c r="AG483" s="63">
        <f t="shared" si="156"/>
        <v>0</v>
      </c>
      <c r="AH483" s="56">
        <f t="shared" si="157"/>
        <v>0</v>
      </c>
      <c r="AI483" s="56">
        <f t="shared" si="158"/>
        <v>0</v>
      </c>
      <c r="AJ483" s="56">
        <f t="shared" si="159"/>
        <v>0</v>
      </c>
      <c r="AK483" s="56">
        <f t="shared" si="160"/>
        <v>0</v>
      </c>
      <c r="AL483" s="56">
        <f t="shared" si="161"/>
        <v>0</v>
      </c>
      <c r="AM483" s="56">
        <f t="shared" si="162"/>
        <v>0</v>
      </c>
      <c r="AN483" s="56">
        <f t="shared" si="163"/>
        <v>0</v>
      </c>
      <c r="AO483" s="56">
        <f t="shared" si="164"/>
        <v>0</v>
      </c>
      <c r="AP483" s="56">
        <f t="shared" si="165"/>
        <v>0</v>
      </c>
      <c r="AQ483" s="56">
        <f t="shared" si="166"/>
        <v>0</v>
      </c>
      <c r="AR483" s="86">
        <f t="shared" si="167"/>
        <v>0</v>
      </c>
    </row>
    <row r="484" spans="1:44" x14ac:dyDescent="0.25">
      <c r="A484" s="178"/>
      <c r="B484" s="55" t="str">
        <f>_xlfn.IFNA(VLOOKUP(A484,'Ajánlatkérő(k) adatai'!$B$4:$C$205,2,0),"")</f>
        <v/>
      </c>
      <c r="C484" s="178"/>
      <c r="D484" s="55" t="str">
        <f>_xlfn.IFNA(VLOOKUP(C484,'Számlafizető(k) adatai'!$C$4:$D$203,2,0),"")</f>
        <v/>
      </c>
      <c r="E484" s="55" t="str">
        <f>_xlfn.IFNA(VLOOKUP(C484,'Számlafizető(k) adatai'!$C$4:$M$203,11,0),"")</f>
        <v/>
      </c>
      <c r="F484" s="178"/>
      <c r="G484" s="178"/>
      <c r="H484" s="178"/>
      <c r="I484" s="55" t="str">
        <f>IF(F484="","",VLOOKUP(LEFT(F484,5),'Technikai cellák'!B:C,2,0))</f>
        <v/>
      </c>
      <c r="J484" s="55" t="str">
        <f>IF(F484="","",VLOOKUP(I484,'Technikai cellák'!$C$1:$D$12,2,0))</f>
        <v/>
      </c>
      <c r="K484" s="179"/>
      <c r="L484" s="67" t="str">
        <f t="shared" si="151"/>
        <v/>
      </c>
      <c r="M484" s="68">
        <f t="shared" si="152"/>
        <v>0</v>
      </c>
      <c r="N484" s="66">
        <f t="shared" si="153"/>
        <v>0</v>
      </c>
      <c r="O484" s="152"/>
      <c r="P484" s="172">
        <f t="shared" si="168"/>
        <v>0</v>
      </c>
      <c r="Q484" s="69">
        <f t="shared" si="154"/>
        <v>0</v>
      </c>
      <c r="R484" s="62">
        <f t="shared" si="155"/>
        <v>0</v>
      </c>
      <c r="S484" s="153"/>
      <c r="T484" s="118" t="str">
        <f t="shared" si="169"/>
        <v/>
      </c>
      <c r="U484" s="154"/>
      <c r="V484" s="154"/>
      <c r="W484" s="154"/>
      <c r="X484" s="154"/>
      <c r="Y484" s="154"/>
      <c r="Z484" s="154"/>
      <c r="AA484" s="154"/>
      <c r="AB484" s="154"/>
      <c r="AC484" s="154"/>
      <c r="AD484" s="154"/>
      <c r="AE484" s="154"/>
      <c r="AF484" s="154"/>
      <c r="AG484" s="63">
        <f t="shared" si="156"/>
        <v>0</v>
      </c>
      <c r="AH484" s="56">
        <f t="shared" si="157"/>
        <v>0</v>
      </c>
      <c r="AI484" s="56">
        <f t="shared" si="158"/>
        <v>0</v>
      </c>
      <c r="AJ484" s="56">
        <f t="shared" si="159"/>
        <v>0</v>
      </c>
      <c r="AK484" s="56">
        <f t="shared" si="160"/>
        <v>0</v>
      </c>
      <c r="AL484" s="56">
        <f t="shared" si="161"/>
        <v>0</v>
      </c>
      <c r="AM484" s="56">
        <f t="shared" si="162"/>
        <v>0</v>
      </c>
      <c r="AN484" s="56">
        <f t="shared" si="163"/>
        <v>0</v>
      </c>
      <c r="AO484" s="56">
        <f t="shared" si="164"/>
        <v>0</v>
      </c>
      <c r="AP484" s="56">
        <f t="shared" si="165"/>
        <v>0</v>
      </c>
      <c r="AQ484" s="56">
        <f t="shared" si="166"/>
        <v>0</v>
      </c>
      <c r="AR484" s="86">
        <f t="shared" si="167"/>
        <v>0</v>
      </c>
    </row>
    <row r="485" spans="1:44" x14ac:dyDescent="0.25">
      <c r="A485" s="178"/>
      <c r="B485" s="55" t="str">
        <f>_xlfn.IFNA(VLOOKUP(A485,'Ajánlatkérő(k) adatai'!$B$4:$C$205,2,0),"")</f>
        <v/>
      </c>
      <c r="C485" s="178"/>
      <c r="D485" s="55" t="str">
        <f>_xlfn.IFNA(VLOOKUP(C485,'Számlafizető(k) adatai'!$C$4:$D$203,2,0),"")</f>
        <v/>
      </c>
      <c r="E485" s="55" t="str">
        <f>_xlfn.IFNA(VLOOKUP(C485,'Számlafizető(k) adatai'!$C$4:$M$203,11,0),"")</f>
        <v/>
      </c>
      <c r="F485" s="178"/>
      <c r="G485" s="178"/>
      <c r="H485" s="178"/>
      <c r="I485" s="55" t="str">
        <f>IF(F485="","",VLOOKUP(LEFT(F485,5),'Technikai cellák'!B:C,2,0))</f>
        <v/>
      </c>
      <c r="J485" s="55" t="str">
        <f>IF(F485="","",VLOOKUP(I485,'Technikai cellák'!$C$1:$D$12,2,0))</f>
        <v/>
      </c>
      <c r="K485" s="179"/>
      <c r="L485" s="67" t="str">
        <f t="shared" si="151"/>
        <v/>
      </c>
      <c r="M485" s="68">
        <f t="shared" si="152"/>
        <v>0</v>
      </c>
      <c r="N485" s="66">
        <f t="shared" si="153"/>
        <v>0</v>
      </c>
      <c r="O485" s="152"/>
      <c r="P485" s="172">
        <f t="shared" si="168"/>
        <v>0</v>
      </c>
      <c r="Q485" s="69">
        <f t="shared" si="154"/>
        <v>0</v>
      </c>
      <c r="R485" s="62">
        <f t="shared" si="155"/>
        <v>0</v>
      </c>
      <c r="S485" s="153"/>
      <c r="T485" s="118" t="str">
        <f t="shared" si="169"/>
        <v/>
      </c>
      <c r="U485" s="154"/>
      <c r="V485" s="154"/>
      <c r="W485" s="154"/>
      <c r="X485" s="154"/>
      <c r="Y485" s="154"/>
      <c r="Z485" s="154"/>
      <c r="AA485" s="154"/>
      <c r="AB485" s="154"/>
      <c r="AC485" s="154"/>
      <c r="AD485" s="154"/>
      <c r="AE485" s="154"/>
      <c r="AF485" s="154"/>
      <c r="AG485" s="63">
        <f t="shared" si="156"/>
        <v>0</v>
      </c>
      <c r="AH485" s="56">
        <f t="shared" si="157"/>
        <v>0</v>
      </c>
      <c r="AI485" s="56">
        <f t="shared" si="158"/>
        <v>0</v>
      </c>
      <c r="AJ485" s="56">
        <f t="shared" si="159"/>
        <v>0</v>
      </c>
      <c r="AK485" s="56">
        <f t="shared" si="160"/>
        <v>0</v>
      </c>
      <c r="AL485" s="56">
        <f t="shared" si="161"/>
        <v>0</v>
      </c>
      <c r="AM485" s="56">
        <f t="shared" si="162"/>
        <v>0</v>
      </c>
      <c r="AN485" s="56">
        <f t="shared" si="163"/>
        <v>0</v>
      </c>
      <c r="AO485" s="56">
        <f t="shared" si="164"/>
        <v>0</v>
      </c>
      <c r="AP485" s="56">
        <f t="shared" si="165"/>
        <v>0</v>
      </c>
      <c r="AQ485" s="56">
        <f t="shared" si="166"/>
        <v>0</v>
      </c>
      <c r="AR485" s="86">
        <f t="shared" si="167"/>
        <v>0</v>
      </c>
    </row>
    <row r="486" spans="1:44" x14ac:dyDescent="0.25">
      <c r="A486" s="178"/>
      <c r="B486" s="55" t="str">
        <f>_xlfn.IFNA(VLOOKUP(A486,'Ajánlatkérő(k) adatai'!$B$4:$C$205,2,0),"")</f>
        <v/>
      </c>
      <c r="C486" s="178"/>
      <c r="D486" s="55" t="str">
        <f>_xlfn.IFNA(VLOOKUP(C486,'Számlafizető(k) adatai'!$C$4:$D$203,2,0),"")</f>
        <v/>
      </c>
      <c r="E486" s="55" t="str">
        <f>_xlfn.IFNA(VLOOKUP(C486,'Számlafizető(k) adatai'!$C$4:$M$203,11,0),"")</f>
        <v/>
      </c>
      <c r="F486" s="178"/>
      <c r="G486" s="178"/>
      <c r="H486" s="178"/>
      <c r="I486" s="55" t="str">
        <f>IF(F486="","",VLOOKUP(LEFT(F486,5),'Technikai cellák'!B:C,2,0))</f>
        <v/>
      </c>
      <c r="J486" s="55" t="str">
        <f>IF(F486="","",VLOOKUP(I486,'Technikai cellák'!$C$1:$D$12,2,0))</f>
        <v/>
      </c>
      <c r="K486" s="179"/>
      <c r="L486" s="67" t="str">
        <f t="shared" si="151"/>
        <v/>
      </c>
      <c r="M486" s="68">
        <f t="shared" si="152"/>
        <v>0</v>
      </c>
      <c r="N486" s="66">
        <f t="shared" si="153"/>
        <v>0</v>
      </c>
      <c r="O486" s="152"/>
      <c r="P486" s="172">
        <f t="shared" si="168"/>
        <v>0</v>
      </c>
      <c r="Q486" s="69">
        <f t="shared" si="154"/>
        <v>0</v>
      </c>
      <c r="R486" s="62">
        <f t="shared" si="155"/>
        <v>0</v>
      </c>
      <c r="S486" s="153"/>
      <c r="T486" s="118" t="str">
        <f t="shared" si="169"/>
        <v/>
      </c>
      <c r="U486" s="154"/>
      <c r="V486" s="154"/>
      <c r="W486" s="154"/>
      <c r="X486" s="154"/>
      <c r="Y486" s="154"/>
      <c r="Z486" s="154"/>
      <c r="AA486" s="154"/>
      <c r="AB486" s="154"/>
      <c r="AC486" s="154"/>
      <c r="AD486" s="154"/>
      <c r="AE486" s="154"/>
      <c r="AF486" s="154"/>
      <c r="AG486" s="63">
        <f t="shared" si="156"/>
        <v>0</v>
      </c>
      <c r="AH486" s="56">
        <f t="shared" si="157"/>
        <v>0</v>
      </c>
      <c r="AI486" s="56">
        <f t="shared" si="158"/>
        <v>0</v>
      </c>
      <c r="AJ486" s="56">
        <f t="shared" si="159"/>
        <v>0</v>
      </c>
      <c r="AK486" s="56">
        <f t="shared" si="160"/>
        <v>0</v>
      </c>
      <c r="AL486" s="56">
        <f t="shared" si="161"/>
        <v>0</v>
      </c>
      <c r="AM486" s="56">
        <f t="shared" si="162"/>
        <v>0</v>
      </c>
      <c r="AN486" s="56">
        <f t="shared" si="163"/>
        <v>0</v>
      </c>
      <c r="AO486" s="56">
        <f t="shared" si="164"/>
        <v>0</v>
      </c>
      <c r="AP486" s="56">
        <f t="shared" si="165"/>
        <v>0</v>
      </c>
      <c r="AQ486" s="56">
        <f t="shared" si="166"/>
        <v>0</v>
      </c>
      <c r="AR486" s="86">
        <f t="shared" si="167"/>
        <v>0</v>
      </c>
    </row>
    <row r="487" spans="1:44" x14ac:dyDescent="0.25">
      <c r="A487" s="178"/>
      <c r="B487" s="55" t="str">
        <f>_xlfn.IFNA(VLOOKUP(A487,'Ajánlatkérő(k) adatai'!$B$4:$C$205,2,0),"")</f>
        <v/>
      </c>
      <c r="C487" s="178"/>
      <c r="D487" s="55" t="str">
        <f>_xlfn.IFNA(VLOOKUP(C487,'Számlafizető(k) adatai'!$C$4:$D$203,2,0),"")</f>
        <v/>
      </c>
      <c r="E487" s="55" t="str">
        <f>_xlfn.IFNA(VLOOKUP(C487,'Számlafizető(k) adatai'!$C$4:$M$203,11,0),"")</f>
        <v/>
      </c>
      <c r="F487" s="178"/>
      <c r="G487" s="178"/>
      <c r="H487" s="178"/>
      <c r="I487" s="55" t="str">
        <f>IF(F487="","",VLOOKUP(LEFT(F487,5),'Technikai cellák'!B:C,2,0))</f>
        <v/>
      </c>
      <c r="J487" s="55" t="str">
        <f>IF(F487="","",VLOOKUP(I487,'Technikai cellák'!$C$1:$D$12,2,0))</f>
        <v/>
      </c>
      <c r="K487" s="179"/>
      <c r="L487" s="67" t="str">
        <f t="shared" si="151"/>
        <v/>
      </c>
      <c r="M487" s="68">
        <f t="shared" si="152"/>
        <v>0</v>
      </c>
      <c r="N487" s="66">
        <f t="shared" si="153"/>
        <v>0</v>
      </c>
      <c r="O487" s="152"/>
      <c r="P487" s="172">
        <f t="shared" si="168"/>
        <v>0</v>
      </c>
      <c r="Q487" s="69">
        <f t="shared" si="154"/>
        <v>0</v>
      </c>
      <c r="R487" s="62">
        <f t="shared" si="155"/>
        <v>0</v>
      </c>
      <c r="S487" s="153"/>
      <c r="T487" s="118" t="str">
        <f t="shared" si="169"/>
        <v/>
      </c>
      <c r="U487" s="154"/>
      <c r="V487" s="154"/>
      <c r="W487" s="154"/>
      <c r="X487" s="154"/>
      <c r="Y487" s="154"/>
      <c r="Z487" s="154"/>
      <c r="AA487" s="154"/>
      <c r="AB487" s="154"/>
      <c r="AC487" s="154"/>
      <c r="AD487" s="154"/>
      <c r="AE487" s="154"/>
      <c r="AF487" s="154"/>
      <c r="AG487" s="63">
        <f t="shared" si="156"/>
        <v>0</v>
      </c>
      <c r="AH487" s="56">
        <f t="shared" si="157"/>
        <v>0</v>
      </c>
      <c r="AI487" s="56">
        <f t="shared" si="158"/>
        <v>0</v>
      </c>
      <c r="AJ487" s="56">
        <f t="shared" si="159"/>
        <v>0</v>
      </c>
      <c r="AK487" s="56">
        <f t="shared" si="160"/>
        <v>0</v>
      </c>
      <c r="AL487" s="56">
        <f t="shared" si="161"/>
        <v>0</v>
      </c>
      <c r="AM487" s="56">
        <f t="shared" si="162"/>
        <v>0</v>
      </c>
      <c r="AN487" s="56">
        <f t="shared" si="163"/>
        <v>0</v>
      </c>
      <c r="AO487" s="56">
        <f t="shared" si="164"/>
        <v>0</v>
      </c>
      <c r="AP487" s="56">
        <f t="shared" si="165"/>
        <v>0</v>
      </c>
      <c r="AQ487" s="56">
        <f t="shared" si="166"/>
        <v>0</v>
      </c>
      <c r="AR487" s="86">
        <f t="shared" si="167"/>
        <v>0</v>
      </c>
    </row>
    <row r="488" spans="1:44" x14ac:dyDescent="0.25">
      <c r="A488" s="178"/>
      <c r="B488" s="55" t="str">
        <f>_xlfn.IFNA(VLOOKUP(A488,'Ajánlatkérő(k) adatai'!$B$4:$C$205,2,0),"")</f>
        <v/>
      </c>
      <c r="C488" s="178"/>
      <c r="D488" s="55" t="str">
        <f>_xlfn.IFNA(VLOOKUP(C488,'Számlafizető(k) adatai'!$C$4:$D$203,2,0),"")</f>
        <v/>
      </c>
      <c r="E488" s="55" t="str">
        <f>_xlfn.IFNA(VLOOKUP(C488,'Számlafizető(k) adatai'!$C$4:$M$203,11,0),"")</f>
        <v/>
      </c>
      <c r="F488" s="178"/>
      <c r="G488" s="178"/>
      <c r="H488" s="178"/>
      <c r="I488" s="55" t="str">
        <f>IF(F488="","",VLOOKUP(LEFT(F488,5),'Technikai cellák'!B:C,2,0))</f>
        <v/>
      </c>
      <c r="J488" s="55" t="str">
        <f>IF(F488="","",VLOOKUP(I488,'Technikai cellák'!$C$1:$D$12,2,0))</f>
        <v/>
      </c>
      <c r="K488" s="179"/>
      <c r="L488" s="67" t="str">
        <f t="shared" si="151"/>
        <v/>
      </c>
      <c r="M488" s="68">
        <f t="shared" si="152"/>
        <v>0</v>
      </c>
      <c r="N488" s="66">
        <f t="shared" si="153"/>
        <v>0</v>
      </c>
      <c r="O488" s="152"/>
      <c r="P488" s="172">
        <f t="shared" si="168"/>
        <v>0</v>
      </c>
      <c r="Q488" s="69">
        <f t="shared" si="154"/>
        <v>0</v>
      </c>
      <c r="R488" s="62">
        <f t="shared" si="155"/>
        <v>0</v>
      </c>
      <c r="S488" s="153"/>
      <c r="T488" s="118" t="str">
        <f t="shared" si="169"/>
        <v/>
      </c>
      <c r="U488" s="154"/>
      <c r="V488" s="154"/>
      <c r="W488" s="154"/>
      <c r="X488" s="154"/>
      <c r="Y488" s="154"/>
      <c r="Z488" s="154"/>
      <c r="AA488" s="154"/>
      <c r="AB488" s="154"/>
      <c r="AC488" s="154"/>
      <c r="AD488" s="154"/>
      <c r="AE488" s="154"/>
      <c r="AF488" s="154"/>
      <c r="AG488" s="63">
        <f t="shared" si="156"/>
        <v>0</v>
      </c>
      <c r="AH488" s="56">
        <f t="shared" si="157"/>
        <v>0</v>
      </c>
      <c r="AI488" s="56">
        <f t="shared" si="158"/>
        <v>0</v>
      </c>
      <c r="AJ488" s="56">
        <f t="shared" si="159"/>
        <v>0</v>
      </c>
      <c r="AK488" s="56">
        <f t="shared" si="160"/>
        <v>0</v>
      </c>
      <c r="AL488" s="56">
        <f t="shared" si="161"/>
        <v>0</v>
      </c>
      <c r="AM488" s="56">
        <f t="shared" si="162"/>
        <v>0</v>
      </c>
      <c r="AN488" s="56">
        <f t="shared" si="163"/>
        <v>0</v>
      </c>
      <c r="AO488" s="56">
        <f t="shared" si="164"/>
        <v>0</v>
      </c>
      <c r="AP488" s="56">
        <f t="shared" si="165"/>
        <v>0</v>
      </c>
      <c r="AQ488" s="56">
        <f t="shared" si="166"/>
        <v>0</v>
      </c>
      <c r="AR488" s="86">
        <f t="shared" si="167"/>
        <v>0</v>
      </c>
    </row>
    <row r="489" spans="1:44" x14ac:dyDescent="0.25">
      <c r="A489" s="178"/>
      <c r="B489" s="55" t="str">
        <f>_xlfn.IFNA(VLOOKUP(A489,'Ajánlatkérő(k) adatai'!$B$4:$C$205,2,0),"")</f>
        <v/>
      </c>
      <c r="C489" s="178"/>
      <c r="D489" s="55" t="str">
        <f>_xlfn.IFNA(VLOOKUP(C489,'Számlafizető(k) adatai'!$C$4:$D$203,2,0),"")</f>
        <v/>
      </c>
      <c r="E489" s="55" t="str">
        <f>_xlfn.IFNA(VLOOKUP(C489,'Számlafizető(k) adatai'!$C$4:$M$203,11,0),"")</f>
        <v/>
      </c>
      <c r="F489" s="178"/>
      <c r="G489" s="178"/>
      <c r="H489" s="178"/>
      <c r="I489" s="55" t="str">
        <f>IF(F489="","",VLOOKUP(LEFT(F489,5),'Technikai cellák'!B:C,2,0))</f>
        <v/>
      </c>
      <c r="J489" s="55" t="str">
        <f>IF(F489="","",VLOOKUP(I489,'Technikai cellák'!$C$1:$D$12,2,0))</f>
        <v/>
      </c>
      <c r="K489" s="179"/>
      <c r="L489" s="67" t="str">
        <f t="shared" si="151"/>
        <v/>
      </c>
      <c r="M489" s="68">
        <f t="shared" si="152"/>
        <v>0</v>
      </c>
      <c r="N489" s="66">
        <f t="shared" si="153"/>
        <v>0</v>
      </c>
      <c r="O489" s="152"/>
      <c r="P489" s="172">
        <f t="shared" si="168"/>
        <v>0</v>
      </c>
      <c r="Q489" s="69">
        <f t="shared" si="154"/>
        <v>0</v>
      </c>
      <c r="R489" s="62">
        <f t="shared" si="155"/>
        <v>0</v>
      </c>
      <c r="S489" s="153"/>
      <c r="T489" s="118" t="str">
        <f t="shared" si="169"/>
        <v/>
      </c>
      <c r="U489" s="154"/>
      <c r="V489" s="154"/>
      <c r="W489" s="154"/>
      <c r="X489" s="154"/>
      <c r="Y489" s="154"/>
      <c r="Z489" s="154"/>
      <c r="AA489" s="154"/>
      <c r="AB489" s="154"/>
      <c r="AC489" s="154"/>
      <c r="AD489" s="154"/>
      <c r="AE489" s="154"/>
      <c r="AF489" s="154"/>
      <c r="AG489" s="63">
        <f t="shared" si="156"/>
        <v>0</v>
      </c>
      <c r="AH489" s="56">
        <f t="shared" si="157"/>
        <v>0</v>
      </c>
      <c r="AI489" s="56">
        <f t="shared" si="158"/>
        <v>0</v>
      </c>
      <c r="AJ489" s="56">
        <f t="shared" si="159"/>
        <v>0</v>
      </c>
      <c r="AK489" s="56">
        <f t="shared" si="160"/>
        <v>0</v>
      </c>
      <c r="AL489" s="56">
        <f t="shared" si="161"/>
        <v>0</v>
      </c>
      <c r="AM489" s="56">
        <f t="shared" si="162"/>
        <v>0</v>
      </c>
      <c r="AN489" s="56">
        <f t="shared" si="163"/>
        <v>0</v>
      </c>
      <c r="AO489" s="56">
        <f t="shared" si="164"/>
        <v>0</v>
      </c>
      <c r="AP489" s="56">
        <f t="shared" si="165"/>
        <v>0</v>
      </c>
      <c r="AQ489" s="56">
        <f t="shared" si="166"/>
        <v>0</v>
      </c>
      <c r="AR489" s="86">
        <f t="shared" si="167"/>
        <v>0</v>
      </c>
    </row>
    <row r="490" spans="1:44" x14ac:dyDescent="0.25">
      <c r="A490" s="178"/>
      <c r="B490" s="55" t="str">
        <f>_xlfn.IFNA(VLOOKUP(A490,'Ajánlatkérő(k) adatai'!$B$4:$C$205,2,0),"")</f>
        <v/>
      </c>
      <c r="C490" s="178"/>
      <c r="D490" s="55" t="str">
        <f>_xlfn.IFNA(VLOOKUP(C490,'Számlafizető(k) adatai'!$C$4:$D$203,2,0),"")</f>
        <v/>
      </c>
      <c r="E490" s="55" t="str">
        <f>_xlfn.IFNA(VLOOKUP(C490,'Számlafizető(k) adatai'!$C$4:$M$203,11,0),"")</f>
        <v/>
      </c>
      <c r="F490" s="178"/>
      <c r="G490" s="178"/>
      <c r="H490" s="178"/>
      <c r="I490" s="55" t="str">
        <f>IF(F490="","",VLOOKUP(LEFT(F490,5),'Technikai cellák'!B:C,2,0))</f>
        <v/>
      </c>
      <c r="J490" s="55" t="str">
        <f>IF(F490="","",VLOOKUP(I490,'Technikai cellák'!$C$1:$D$12,2,0))</f>
        <v/>
      </c>
      <c r="K490" s="179"/>
      <c r="L490" s="67" t="str">
        <f t="shared" si="151"/>
        <v/>
      </c>
      <c r="M490" s="68">
        <f t="shared" si="152"/>
        <v>0</v>
      </c>
      <c r="N490" s="66">
        <f t="shared" si="153"/>
        <v>0</v>
      </c>
      <c r="O490" s="152"/>
      <c r="P490" s="172">
        <f t="shared" si="168"/>
        <v>0</v>
      </c>
      <c r="Q490" s="69">
        <f t="shared" si="154"/>
        <v>0</v>
      </c>
      <c r="R490" s="62">
        <f t="shared" si="155"/>
        <v>0</v>
      </c>
      <c r="S490" s="153"/>
      <c r="T490" s="118" t="str">
        <f t="shared" si="169"/>
        <v/>
      </c>
      <c r="U490" s="154"/>
      <c r="V490" s="154"/>
      <c r="W490" s="154"/>
      <c r="X490" s="154"/>
      <c r="Y490" s="154"/>
      <c r="Z490" s="154"/>
      <c r="AA490" s="154"/>
      <c r="AB490" s="154"/>
      <c r="AC490" s="154"/>
      <c r="AD490" s="154"/>
      <c r="AE490" s="154"/>
      <c r="AF490" s="154"/>
      <c r="AG490" s="63">
        <f t="shared" si="156"/>
        <v>0</v>
      </c>
      <c r="AH490" s="56">
        <f t="shared" si="157"/>
        <v>0</v>
      </c>
      <c r="AI490" s="56">
        <f t="shared" si="158"/>
        <v>0</v>
      </c>
      <c r="AJ490" s="56">
        <f t="shared" si="159"/>
        <v>0</v>
      </c>
      <c r="AK490" s="56">
        <f t="shared" si="160"/>
        <v>0</v>
      </c>
      <c r="AL490" s="56">
        <f t="shared" si="161"/>
        <v>0</v>
      </c>
      <c r="AM490" s="56">
        <f t="shared" si="162"/>
        <v>0</v>
      </c>
      <c r="AN490" s="56">
        <f t="shared" si="163"/>
        <v>0</v>
      </c>
      <c r="AO490" s="56">
        <f t="shared" si="164"/>
        <v>0</v>
      </c>
      <c r="AP490" s="56">
        <f t="shared" si="165"/>
        <v>0</v>
      </c>
      <c r="AQ490" s="56">
        <f t="shared" si="166"/>
        <v>0</v>
      </c>
      <c r="AR490" s="86">
        <f t="shared" si="167"/>
        <v>0</v>
      </c>
    </row>
    <row r="491" spans="1:44" x14ac:dyDescent="0.25">
      <c r="A491" s="178"/>
      <c r="B491" s="55" t="str">
        <f>_xlfn.IFNA(VLOOKUP(A491,'Ajánlatkérő(k) adatai'!$B$4:$C$205,2,0),"")</f>
        <v/>
      </c>
      <c r="C491" s="178"/>
      <c r="D491" s="55" t="str">
        <f>_xlfn.IFNA(VLOOKUP(C491,'Számlafizető(k) adatai'!$C$4:$D$203,2,0),"")</f>
        <v/>
      </c>
      <c r="E491" s="55" t="str">
        <f>_xlfn.IFNA(VLOOKUP(C491,'Számlafizető(k) adatai'!$C$4:$M$203,11,0),"")</f>
        <v/>
      </c>
      <c r="F491" s="178"/>
      <c r="G491" s="178"/>
      <c r="H491" s="178"/>
      <c r="I491" s="55" t="str">
        <f>IF(F491="","",VLOOKUP(LEFT(F491,5),'Technikai cellák'!B:C,2,0))</f>
        <v/>
      </c>
      <c r="J491" s="55" t="str">
        <f>IF(F491="","",VLOOKUP(I491,'Technikai cellák'!$C$1:$D$12,2,0))</f>
        <v/>
      </c>
      <c r="K491" s="179"/>
      <c r="L491" s="67" t="str">
        <f t="shared" si="151"/>
        <v/>
      </c>
      <c r="M491" s="68">
        <f t="shared" si="152"/>
        <v>0</v>
      </c>
      <c r="N491" s="66">
        <f t="shared" si="153"/>
        <v>0</v>
      </c>
      <c r="O491" s="152"/>
      <c r="P491" s="172">
        <f t="shared" si="168"/>
        <v>0</v>
      </c>
      <c r="Q491" s="69">
        <f t="shared" si="154"/>
        <v>0</v>
      </c>
      <c r="R491" s="62">
        <f t="shared" si="155"/>
        <v>0</v>
      </c>
      <c r="S491" s="153"/>
      <c r="T491" s="118" t="str">
        <f t="shared" si="169"/>
        <v/>
      </c>
      <c r="U491" s="154"/>
      <c r="V491" s="154"/>
      <c r="W491" s="154"/>
      <c r="X491" s="154"/>
      <c r="Y491" s="154"/>
      <c r="Z491" s="154"/>
      <c r="AA491" s="154"/>
      <c r="AB491" s="154"/>
      <c r="AC491" s="154"/>
      <c r="AD491" s="154"/>
      <c r="AE491" s="154"/>
      <c r="AF491" s="154"/>
      <c r="AG491" s="63">
        <f t="shared" si="156"/>
        <v>0</v>
      </c>
      <c r="AH491" s="56">
        <f t="shared" si="157"/>
        <v>0</v>
      </c>
      <c r="AI491" s="56">
        <f t="shared" si="158"/>
        <v>0</v>
      </c>
      <c r="AJ491" s="56">
        <f t="shared" si="159"/>
        <v>0</v>
      </c>
      <c r="AK491" s="56">
        <f t="shared" si="160"/>
        <v>0</v>
      </c>
      <c r="AL491" s="56">
        <f t="shared" si="161"/>
        <v>0</v>
      </c>
      <c r="AM491" s="56">
        <f t="shared" si="162"/>
        <v>0</v>
      </c>
      <c r="AN491" s="56">
        <f t="shared" si="163"/>
        <v>0</v>
      </c>
      <c r="AO491" s="56">
        <f t="shared" si="164"/>
        <v>0</v>
      </c>
      <c r="AP491" s="56">
        <f t="shared" si="165"/>
        <v>0</v>
      </c>
      <c r="AQ491" s="56">
        <f t="shared" si="166"/>
        <v>0</v>
      </c>
      <c r="AR491" s="86">
        <f t="shared" si="167"/>
        <v>0</v>
      </c>
    </row>
    <row r="492" spans="1:44" x14ac:dyDescent="0.25">
      <c r="A492" s="178"/>
      <c r="B492" s="55" t="str">
        <f>_xlfn.IFNA(VLOOKUP(A492,'Ajánlatkérő(k) adatai'!$B$4:$C$205,2,0),"")</f>
        <v/>
      </c>
      <c r="C492" s="178"/>
      <c r="D492" s="55" t="str">
        <f>_xlfn.IFNA(VLOOKUP(C492,'Számlafizető(k) adatai'!$C$4:$D$203,2,0),"")</f>
        <v/>
      </c>
      <c r="E492" s="55" t="str">
        <f>_xlfn.IFNA(VLOOKUP(C492,'Számlafizető(k) adatai'!$C$4:$M$203,11,0),"")</f>
        <v/>
      </c>
      <c r="F492" s="178"/>
      <c r="G492" s="178"/>
      <c r="H492" s="178"/>
      <c r="I492" s="55" t="str">
        <f>IF(F492="","",VLOOKUP(LEFT(F492,5),'Technikai cellák'!B:C,2,0))</f>
        <v/>
      </c>
      <c r="J492" s="55" t="str">
        <f>IF(F492="","",VLOOKUP(I492,'Technikai cellák'!$C$1:$D$12,2,0))</f>
        <v/>
      </c>
      <c r="K492" s="179"/>
      <c r="L492" s="67" t="str">
        <f t="shared" si="151"/>
        <v/>
      </c>
      <c r="M492" s="68">
        <f t="shared" si="152"/>
        <v>0</v>
      </c>
      <c r="N492" s="66">
        <f t="shared" si="153"/>
        <v>0</v>
      </c>
      <c r="O492" s="152"/>
      <c r="P492" s="172">
        <f t="shared" si="168"/>
        <v>0</v>
      </c>
      <c r="Q492" s="69">
        <f t="shared" si="154"/>
        <v>0</v>
      </c>
      <c r="R492" s="62">
        <f t="shared" si="155"/>
        <v>0</v>
      </c>
      <c r="S492" s="153"/>
      <c r="T492" s="118" t="str">
        <f t="shared" si="169"/>
        <v/>
      </c>
      <c r="U492" s="154"/>
      <c r="V492" s="154"/>
      <c r="W492" s="154"/>
      <c r="X492" s="154"/>
      <c r="Y492" s="154"/>
      <c r="Z492" s="154"/>
      <c r="AA492" s="154"/>
      <c r="AB492" s="154"/>
      <c r="AC492" s="154"/>
      <c r="AD492" s="154"/>
      <c r="AE492" s="154"/>
      <c r="AF492" s="154"/>
      <c r="AG492" s="63">
        <f t="shared" si="156"/>
        <v>0</v>
      </c>
      <c r="AH492" s="56">
        <f t="shared" si="157"/>
        <v>0</v>
      </c>
      <c r="AI492" s="56">
        <f t="shared" si="158"/>
        <v>0</v>
      </c>
      <c r="AJ492" s="56">
        <f t="shared" si="159"/>
        <v>0</v>
      </c>
      <c r="AK492" s="56">
        <f t="shared" si="160"/>
        <v>0</v>
      </c>
      <c r="AL492" s="56">
        <f t="shared" si="161"/>
        <v>0</v>
      </c>
      <c r="AM492" s="56">
        <f t="shared" si="162"/>
        <v>0</v>
      </c>
      <c r="AN492" s="56">
        <f t="shared" si="163"/>
        <v>0</v>
      </c>
      <c r="AO492" s="56">
        <f t="shared" si="164"/>
        <v>0</v>
      </c>
      <c r="AP492" s="56">
        <f t="shared" si="165"/>
        <v>0</v>
      </c>
      <c r="AQ492" s="56">
        <f t="shared" si="166"/>
        <v>0</v>
      </c>
      <c r="AR492" s="86">
        <f t="shared" si="167"/>
        <v>0</v>
      </c>
    </row>
    <row r="493" spans="1:44" x14ac:dyDescent="0.25">
      <c r="A493" s="178"/>
      <c r="B493" s="55" t="str">
        <f>_xlfn.IFNA(VLOOKUP(A493,'Ajánlatkérő(k) adatai'!$B$4:$C$205,2,0),"")</f>
        <v/>
      </c>
      <c r="C493" s="178"/>
      <c r="D493" s="55" t="str">
        <f>_xlfn.IFNA(VLOOKUP(C493,'Számlafizető(k) adatai'!$C$4:$D$203,2,0),"")</f>
        <v/>
      </c>
      <c r="E493" s="55" t="str">
        <f>_xlfn.IFNA(VLOOKUP(C493,'Számlafizető(k) adatai'!$C$4:$M$203,11,0),"")</f>
        <v/>
      </c>
      <c r="F493" s="178"/>
      <c r="G493" s="178"/>
      <c r="H493" s="178"/>
      <c r="I493" s="55" t="str">
        <f>IF(F493="","",VLOOKUP(LEFT(F493,5),'Technikai cellák'!B:C,2,0))</f>
        <v/>
      </c>
      <c r="J493" s="55" t="str">
        <f>IF(F493="","",VLOOKUP(I493,'Technikai cellák'!$C$1:$D$12,2,0))</f>
        <v/>
      </c>
      <c r="K493" s="179"/>
      <c r="L493" s="67" t="str">
        <f t="shared" si="151"/>
        <v/>
      </c>
      <c r="M493" s="68">
        <f t="shared" si="152"/>
        <v>0</v>
      </c>
      <c r="N493" s="66">
        <f t="shared" si="153"/>
        <v>0</v>
      </c>
      <c r="O493" s="152"/>
      <c r="P493" s="172">
        <f t="shared" si="168"/>
        <v>0</v>
      </c>
      <c r="Q493" s="69">
        <f t="shared" si="154"/>
        <v>0</v>
      </c>
      <c r="R493" s="62">
        <f t="shared" si="155"/>
        <v>0</v>
      </c>
      <c r="S493" s="153"/>
      <c r="T493" s="118" t="str">
        <f t="shared" si="169"/>
        <v/>
      </c>
      <c r="U493" s="154"/>
      <c r="V493" s="154"/>
      <c r="W493" s="154"/>
      <c r="X493" s="154"/>
      <c r="Y493" s="154"/>
      <c r="Z493" s="154"/>
      <c r="AA493" s="154"/>
      <c r="AB493" s="154"/>
      <c r="AC493" s="154"/>
      <c r="AD493" s="154"/>
      <c r="AE493" s="154"/>
      <c r="AF493" s="154"/>
      <c r="AG493" s="63">
        <f t="shared" si="156"/>
        <v>0</v>
      </c>
      <c r="AH493" s="56">
        <f t="shared" si="157"/>
        <v>0</v>
      </c>
      <c r="AI493" s="56">
        <f t="shared" si="158"/>
        <v>0</v>
      </c>
      <c r="AJ493" s="56">
        <f t="shared" si="159"/>
        <v>0</v>
      </c>
      <c r="AK493" s="56">
        <f t="shared" si="160"/>
        <v>0</v>
      </c>
      <c r="AL493" s="56">
        <f t="shared" si="161"/>
        <v>0</v>
      </c>
      <c r="AM493" s="56">
        <f t="shared" si="162"/>
        <v>0</v>
      </c>
      <c r="AN493" s="56">
        <f t="shared" si="163"/>
        <v>0</v>
      </c>
      <c r="AO493" s="56">
        <f t="shared" si="164"/>
        <v>0</v>
      </c>
      <c r="AP493" s="56">
        <f t="shared" si="165"/>
        <v>0</v>
      </c>
      <c r="AQ493" s="56">
        <f t="shared" si="166"/>
        <v>0</v>
      </c>
      <c r="AR493" s="86">
        <f t="shared" si="167"/>
        <v>0</v>
      </c>
    </row>
    <row r="494" spans="1:44" x14ac:dyDescent="0.25">
      <c r="A494" s="178"/>
      <c r="B494" s="55" t="str">
        <f>_xlfn.IFNA(VLOOKUP(A494,'Ajánlatkérő(k) adatai'!$B$4:$C$205,2,0),"")</f>
        <v/>
      </c>
      <c r="C494" s="178"/>
      <c r="D494" s="55" t="str">
        <f>_xlfn.IFNA(VLOOKUP(C494,'Számlafizető(k) adatai'!$C$4:$D$203,2,0),"")</f>
        <v/>
      </c>
      <c r="E494" s="55" t="str">
        <f>_xlfn.IFNA(VLOOKUP(C494,'Számlafizető(k) adatai'!$C$4:$M$203,11,0),"")</f>
        <v/>
      </c>
      <c r="F494" s="178"/>
      <c r="G494" s="178"/>
      <c r="H494" s="178"/>
      <c r="I494" s="55" t="str">
        <f>IF(F494="","",VLOOKUP(LEFT(F494,5),'Technikai cellák'!B:C,2,0))</f>
        <v/>
      </c>
      <c r="J494" s="55" t="str">
        <f>IF(F494="","",VLOOKUP(I494,'Technikai cellák'!$C$1:$D$12,2,0))</f>
        <v/>
      </c>
      <c r="K494" s="179"/>
      <c r="L494" s="67" t="str">
        <f t="shared" si="151"/>
        <v/>
      </c>
      <c r="M494" s="68">
        <f t="shared" si="152"/>
        <v>0</v>
      </c>
      <c r="N494" s="66">
        <f t="shared" si="153"/>
        <v>0</v>
      </c>
      <c r="O494" s="152"/>
      <c r="P494" s="172">
        <f t="shared" si="168"/>
        <v>0</v>
      </c>
      <c r="Q494" s="69">
        <f t="shared" si="154"/>
        <v>0</v>
      </c>
      <c r="R494" s="62">
        <f t="shared" si="155"/>
        <v>0</v>
      </c>
      <c r="S494" s="153"/>
      <c r="T494" s="118" t="str">
        <f t="shared" si="169"/>
        <v/>
      </c>
      <c r="U494" s="154"/>
      <c r="V494" s="154"/>
      <c r="W494" s="154"/>
      <c r="X494" s="154"/>
      <c r="Y494" s="154"/>
      <c r="Z494" s="154"/>
      <c r="AA494" s="154"/>
      <c r="AB494" s="154"/>
      <c r="AC494" s="154"/>
      <c r="AD494" s="154"/>
      <c r="AE494" s="154"/>
      <c r="AF494" s="154"/>
      <c r="AG494" s="63">
        <f t="shared" si="156"/>
        <v>0</v>
      </c>
      <c r="AH494" s="56">
        <f t="shared" si="157"/>
        <v>0</v>
      </c>
      <c r="AI494" s="56">
        <f t="shared" si="158"/>
        <v>0</v>
      </c>
      <c r="AJ494" s="56">
        <f t="shared" si="159"/>
        <v>0</v>
      </c>
      <c r="AK494" s="56">
        <f t="shared" si="160"/>
        <v>0</v>
      </c>
      <c r="AL494" s="56">
        <f t="shared" si="161"/>
        <v>0</v>
      </c>
      <c r="AM494" s="56">
        <f t="shared" si="162"/>
        <v>0</v>
      </c>
      <c r="AN494" s="56">
        <f t="shared" si="163"/>
        <v>0</v>
      </c>
      <c r="AO494" s="56">
        <f t="shared" si="164"/>
        <v>0</v>
      </c>
      <c r="AP494" s="56">
        <f t="shared" si="165"/>
        <v>0</v>
      </c>
      <c r="AQ494" s="56">
        <f t="shared" si="166"/>
        <v>0</v>
      </c>
      <c r="AR494" s="86">
        <f t="shared" si="167"/>
        <v>0</v>
      </c>
    </row>
    <row r="495" spans="1:44" x14ac:dyDescent="0.25">
      <c r="A495" s="178"/>
      <c r="B495" s="55" t="str">
        <f>_xlfn.IFNA(VLOOKUP(A495,'Ajánlatkérő(k) adatai'!$B$4:$C$205,2,0),"")</f>
        <v/>
      </c>
      <c r="C495" s="178"/>
      <c r="D495" s="55" t="str">
        <f>_xlfn.IFNA(VLOOKUP(C495,'Számlafizető(k) adatai'!$C$4:$D$203,2,0),"")</f>
        <v/>
      </c>
      <c r="E495" s="55" t="str">
        <f>_xlfn.IFNA(VLOOKUP(C495,'Számlafizető(k) adatai'!$C$4:$M$203,11,0),"")</f>
        <v/>
      </c>
      <c r="F495" s="178"/>
      <c r="G495" s="178"/>
      <c r="H495" s="178"/>
      <c r="I495" s="55" t="str">
        <f>IF(F495="","",VLOOKUP(LEFT(F495,5),'Technikai cellák'!B:C,2,0))</f>
        <v/>
      </c>
      <c r="J495" s="55" t="str">
        <f>IF(F495="","",VLOOKUP(I495,'Technikai cellák'!$C$1:$D$12,2,0))</f>
        <v/>
      </c>
      <c r="K495" s="179"/>
      <c r="L495" s="67" t="str">
        <f t="shared" si="151"/>
        <v/>
      </c>
      <c r="M495" s="68">
        <f t="shared" si="152"/>
        <v>0</v>
      </c>
      <c r="N495" s="66">
        <f t="shared" si="153"/>
        <v>0</v>
      </c>
      <c r="O495" s="152"/>
      <c r="P495" s="172">
        <f t="shared" si="168"/>
        <v>0</v>
      </c>
      <c r="Q495" s="69">
        <f t="shared" si="154"/>
        <v>0</v>
      </c>
      <c r="R495" s="62">
        <f t="shared" si="155"/>
        <v>0</v>
      </c>
      <c r="S495" s="153"/>
      <c r="T495" s="118" t="str">
        <f t="shared" si="169"/>
        <v/>
      </c>
      <c r="U495" s="154"/>
      <c r="V495" s="154"/>
      <c r="W495" s="154"/>
      <c r="X495" s="154"/>
      <c r="Y495" s="154"/>
      <c r="Z495" s="154"/>
      <c r="AA495" s="154"/>
      <c r="AB495" s="154"/>
      <c r="AC495" s="154"/>
      <c r="AD495" s="154"/>
      <c r="AE495" s="154"/>
      <c r="AF495" s="154"/>
      <c r="AG495" s="63">
        <f t="shared" si="156"/>
        <v>0</v>
      </c>
      <c r="AH495" s="56">
        <f t="shared" si="157"/>
        <v>0</v>
      </c>
      <c r="AI495" s="56">
        <f t="shared" si="158"/>
        <v>0</v>
      </c>
      <c r="AJ495" s="56">
        <f t="shared" si="159"/>
        <v>0</v>
      </c>
      <c r="AK495" s="56">
        <f t="shared" si="160"/>
        <v>0</v>
      </c>
      <c r="AL495" s="56">
        <f t="shared" si="161"/>
        <v>0</v>
      </c>
      <c r="AM495" s="56">
        <f t="shared" si="162"/>
        <v>0</v>
      </c>
      <c r="AN495" s="56">
        <f t="shared" si="163"/>
        <v>0</v>
      </c>
      <c r="AO495" s="56">
        <f t="shared" si="164"/>
        <v>0</v>
      </c>
      <c r="AP495" s="56">
        <f t="shared" si="165"/>
        <v>0</v>
      </c>
      <c r="AQ495" s="56">
        <f t="shared" si="166"/>
        <v>0</v>
      </c>
      <c r="AR495" s="86">
        <f t="shared" si="167"/>
        <v>0</v>
      </c>
    </row>
    <row r="496" spans="1:44" x14ac:dyDescent="0.25">
      <c r="A496" s="178"/>
      <c r="B496" s="55" t="str">
        <f>_xlfn.IFNA(VLOOKUP(A496,'Ajánlatkérő(k) adatai'!$B$4:$C$205,2,0),"")</f>
        <v/>
      </c>
      <c r="C496" s="178"/>
      <c r="D496" s="55" t="str">
        <f>_xlfn.IFNA(VLOOKUP(C496,'Számlafizető(k) adatai'!$C$4:$D$203,2,0),"")</f>
        <v/>
      </c>
      <c r="E496" s="55" t="str">
        <f>_xlfn.IFNA(VLOOKUP(C496,'Számlafizető(k) adatai'!$C$4:$M$203,11,0),"")</f>
        <v/>
      </c>
      <c r="F496" s="178"/>
      <c r="G496" s="178"/>
      <c r="H496" s="178"/>
      <c r="I496" s="55" t="str">
        <f>IF(F496="","",VLOOKUP(LEFT(F496,5),'Technikai cellák'!B:C,2,0))</f>
        <v/>
      </c>
      <c r="J496" s="55" t="str">
        <f>IF(F496="","",VLOOKUP(I496,'Technikai cellák'!$C$1:$D$12,2,0))</f>
        <v/>
      </c>
      <c r="K496" s="179"/>
      <c r="L496" s="67" t="str">
        <f t="shared" si="151"/>
        <v/>
      </c>
      <c r="M496" s="68">
        <f t="shared" si="152"/>
        <v>0</v>
      </c>
      <c r="N496" s="66">
        <f t="shared" si="153"/>
        <v>0</v>
      </c>
      <c r="O496" s="152"/>
      <c r="P496" s="172">
        <f t="shared" si="168"/>
        <v>0</v>
      </c>
      <c r="Q496" s="69">
        <f t="shared" si="154"/>
        <v>0</v>
      </c>
      <c r="R496" s="62">
        <f t="shared" si="155"/>
        <v>0</v>
      </c>
      <c r="S496" s="153"/>
      <c r="T496" s="118" t="str">
        <f t="shared" si="169"/>
        <v/>
      </c>
      <c r="U496" s="154"/>
      <c r="V496" s="154"/>
      <c r="W496" s="154"/>
      <c r="X496" s="154"/>
      <c r="Y496" s="154"/>
      <c r="Z496" s="154"/>
      <c r="AA496" s="154"/>
      <c r="AB496" s="154"/>
      <c r="AC496" s="154"/>
      <c r="AD496" s="154"/>
      <c r="AE496" s="154"/>
      <c r="AF496" s="154"/>
      <c r="AG496" s="63">
        <f t="shared" si="156"/>
        <v>0</v>
      </c>
      <c r="AH496" s="56">
        <f t="shared" si="157"/>
        <v>0</v>
      </c>
      <c r="AI496" s="56">
        <f t="shared" si="158"/>
        <v>0</v>
      </c>
      <c r="AJ496" s="56">
        <f t="shared" si="159"/>
        <v>0</v>
      </c>
      <c r="AK496" s="56">
        <f t="shared" si="160"/>
        <v>0</v>
      </c>
      <c r="AL496" s="56">
        <f t="shared" si="161"/>
        <v>0</v>
      </c>
      <c r="AM496" s="56">
        <f t="shared" si="162"/>
        <v>0</v>
      </c>
      <c r="AN496" s="56">
        <f t="shared" si="163"/>
        <v>0</v>
      </c>
      <c r="AO496" s="56">
        <f t="shared" si="164"/>
        <v>0</v>
      </c>
      <c r="AP496" s="56">
        <f t="shared" si="165"/>
        <v>0</v>
      </c>
      <c r="AQ496" s="56">
        <f t="shared" si="166"/>
        <v>0</v>
      </c>
      <c r="AR496" s="86">
        <f t="shared" si="167"/>
        <v>0</v>
      </c>
    </row>
    <row r="497" spans="1:44" x14ac:dyDescent="0.25">
      <c r="A497" s="178"/>
      <c r="B497" s="55" t="str">
        <f>_xlfn.IFNA(VLOOKUP(A497,'Ajánlatkérő(k) adatai'!$B$4:$C$205,2,0),"")</f>
        <v/>
      </c>
      <c r="C497" s="178"/>
      <c r="D497" s="55" t="str">
        <f>_xlfn.IFNA(VLOOKUP(C497,'Számlafizető(k) adatai'!$C$4:$D$203,2,0),"")</f>
        <v/>
      </c>
      <c r="E497" s="55" t="str">
        <f>_xlfn.IFNA(VLOOKUP(C497,'Számlafizető(k) adatai'!$C$4:$M$203,11,0),"")</f>
        <v/>
      </c>
      <c r="F497" s="178"/>
      <c r="G497" s="178"/>
      <c r="H497" s="178"/>
      <c r="I497" s="55" t="str">
        <f>IF(F497="","",VLOOKUP(LEFT(F497,5),'Technikai cellák'!B:C,2,0))</f>
        <v/>
      </c>
      <c r="J497" s="55" t="str">
        <f>IF(F497="","",VLOOKUP(I497,'Technikai cellák'!$C$1:$D$12,2,0))</f>
        <v/>
      </c>
      <c r="K497" s="179"/>
      <c r="L497" s="67" t="str">
        <f t="shared" si="151"/>
        <v/>
      </c>
      <c r="M497" s="68">
        <f t="shared" si="152"/>
        <v>0</v>
      </c>
      <c r="N497" s="66">
        <f t="shared" si="153"/>
        <v>0</v>
      </c>
      <c r="O497" s="152"/>
      <c r="P497" s="172">
        <f t="shared" si="168"/>
        <v>0</v>
      </c>
      <c r="Q497" s="69">
        <f t="shared" si="154"/>
        <v>0</v>
      </c>
      <c r="R497" s="62">
        <f t="shared" si="155"/>
        <v>0</v>
      </c>
      <c r="S497" s="153"/>
      <c r="T497" s="118" t="str">
        <f t="shared" si="169"/>
        <v/>
      </c>
      <c r="U497" s="154"/>
      <c r="V497" s="154"/>
      <c r="W497" s="154"/>
      <c r="X497" s="154"/>
      <c r="Y497" s="154"/>
      <c r="Z497" s="154"/>
      <c r="AA497" s="154"/>
      <c r="AB497" s="154"/>
      <c r="AC497" s="154"/>
      <c r="AD497" s="154"/>
      <c r="AE497" s="154"/>
      <c r="AF497" s="154"/>
      <c r="AG497" s="63">
        <f t="shared" si="156"/>
        <v>0</v>
      </c>
      <c r="AH497" s="56">
        <f t="shared" si="157"/>
        <v>0</v>
      </c>
      <c r="AI497" s="56">
        <f t="shared" si="158"/>
        <v>0</v>
      </c>
      <c r="AJ497" s="56">
        <f t="shared" si="159"/>
        <v>0</v>
      </c>
      <c r="AK497" s="56">
        <f t="shared" si="160"/>
        <v>0</v>
      </c>
      <c r="AL497" s="56">
        <f t="shared" si="161"/>
        <v>0</v>
      </c>
      <c r="AM497" s="56">
        <f t="shared" si="162"/>
        <v>0</v>
      </c>
      <c r="AN497" s="56">
        <f t="shared" si="163"/>
        <v>0</v>
      </c>
      <c r="AO497" s="56">
        <f t="shared" si="164"/>
        <v>0</v>
      </c>
      <c r="AP497" s="56">
        <f t="shared" si="165"/>
        <v>0</v>
      </c>
      <c r="AQ497" s="56">
        <f t="shared" si="166"/>
        <v>0</v>
      </c>
      <c r="AR497" s="86">
        <f t="shared" si="167"/>
        <v>0</v>
      </c>
    </row>
    <row r="498" spans="1:44" x14ac:dyDescent="0.25">
      <c r="A498" s="178"/>
      <c r="B498" s="55" t="str">
        <f>_xlfn.IFNA(VLOOKUP(A498,'Ajánlatkérő(k) adatai'!$B$4:$C$205,2,0),"")</f>
        <v/>
      </c>
      <c r="C498" s="178"/>
      <c r="D498" s="55" t="str">
        <f>_xlfn.IFNA(VLOOKUP(C498,'Számlafizető(k) adatai'!$C$4:$D$203,2,0),"")</f>
        <v/>
      </c>
      <c r="E498" s="55" t="str">
        <f>_xlfn.IFNA(VLOOKUP(C498,'Számlafizető(k) adatai'!$C$4:$M$203,11,0),"")</f>
        <v/>
      </c>
      <c r="F498" s="178"/>
      <c r="G498" s="178"/>
      <c r="H498" s="178"/>
      <c r="I498" s="55" t="str">
        <f>IF(F498="","",VLOOKUP(LEFT(F498,5),'Technikai cellák'!B:C,2,0))</f>
        <v/>
      </c>
      <c r="J498" s="55" t="str">
        <f>IF(F498="","",VLOOKUP(I498,'Technikai cellák'!$C$1:$D$12,2,0))</f>
        <v/>
      </c>
      <c r="K498" s="179"/>
      <c r="L498" s="67" t="str">
        <f t="shared" si="151"/>
        <v/>
      </c>
      <c r="M498" s="68">
        <f t="shared" si="152"/>
        <v>0</v>
      </c>
      <c r="N498" s="66">
        <f t="shared" si="153"/>
        <v>0</v>
      </c>
      <c r="O498" s="152"/>
      <c r="P498" s="172">
        <f t="shared" si="168"/>
        <v>0</v>
      </c>
      <c r="Q498" s="69">
        <f t="shared" si="154"/>
        <v>0</v>
      </c>
      <c r="R498" s="62">
        <f t="shared" si="155"/>
        <v>0</v>
      </c>
      <c r="S498" s="153"/>
      <c r="T498" s="118" t="str">
        <f t="shared" si="169"/>
        <v/>
      </c>
      <c r="U498" s="154"/>
      <c r="V498" s="154"/>
      <c r="W498" s="154"/>
      <c r="X498" s="154"/>
      <c r="Y498" s="154"/>
      <c r="Z498" s="154"/>
      <c r="AA498" s="154"/>
      <c r="AB498" s="154"/>
      <c r="AC498" s="154"/>
      <c r="AD498" s="154"/>
      <c r="AE498" s="154"/>
      <c r="AF498" s="154"/>
      <c r="AG498" s="63">
        <f t="shared" si="156"/>
        <v>0</v>
      </c>
      <c r="AH498" s="56">
        <f t="shared" si="157"/>
        <v>0</v>
      </c>
      <c r="AI498" s="56">
        <f t="shared" si="158"/>
        <v>0</v>
      </c>
      <c r="AJ498" s="56">
        <f t="shared" si="159"/>
        <v>0</v>
      </c>
      <c r="AK498" s="56">
        <f t="shared" si="160"/>
        <v>0</v>
      </c>
      <c r="AL498" s="56">
        <f t="shared" si="161"/>
        <v>0</v>
      </c>
      <c r="AM498" s="56">
        <f t="shared" si="162"/>
        <v>0</v>
      </c>
      <c r="AN498" s="56">
        <f t="shared" si="163"/>
        <v>0</v>
      </c>
      <c r="AO498" s="56">
        <f t="shared" si="164"/>
        <v>0</v>
      </c>
      <c r="AP498" s="56">
        <f t="shared" si="165"/>
        <v>0</v>
      </c>
      <c r="AQ498" s="56">
        <f t="shared" si="166"/>
        <v>0</v>
      </c>
      <c r="AR498" s="86">
        <f t="shared" si="167"/>
        <v>0</v>
      </c>
    </row>
    <row r="499" spans="1:44" x14ac:dyDescent="0.25">
      <c r="A499" s="178"/>
      <c r="B499" s="55" t="str">
        <f>_xlfn.IFNA(VLOOKUP(A499,'Ajánlatkérő(k) adatai'!$B$4:$C$205,2,0),"")</f>
        <v/>
      </c>
      <c r="C499" s="178"/>
      <c r="D499" s="55" t="str">
        <f>_xlfn.IFNA(VLOOKUP(C499,'Számlafizető(k) adatai'!$C$4:$D$203,2,0),"")</f>
        <v/>
      </c>
      <c r="E499" s="55" t="str">
        <f>_xlfn.IFNA(VLOOKUP(C499,'Számlafizető(k) adatai'!$C$4:$M$203,11,0),"")</f>
        <v/>
      </c>
      <c r="F499" s="178"/>
      <c r="G499" s="178"/>
      <c r="H499" s="178"/>
      <c r="I499" s="55" t="str">
        <f>IF(F499="","",VLOOKUP(LEFT(F499,5),'Technikai cellák'!B:C,2,0))</f>
        <v/>
      </c>
      <c r="J499" s="55" t="str">
        <f>IF(F499="","",VLOOKUP(I499,'Technikai cellák'!$C$1:$D$12,2,0))</f>
        <v/>
      </c>
      <c r="K499" s="179"/>
      <c r="L499" s="67" t="str">
        <f t="shared" si="151"/>
        <v/>
      </c>
      <c r="M499" s="68">
        <f t="shared" si="152"/>
        <v>0</v>
      </c>
      <c r="N499" s="66">
        <f t="shared" si="153"/>
        <v>0</v>
      </c>
      <c r="O499" s="152"/>
      <c r="P499" s="172">
        <f t="shared" si="168"/>
        <v>0</v>
      </c>
      <c r="Q499" s="69">
        <f t="shared" si="154"/>
        <v>0</v>
      </c>
      <c r="R499" s="62">
        <f t="shared" si="155"/>
        <v>0</v>
      </c>
      <c r="S499" s="153"/>
      <c r="T499" s="118" t="str">
        <f t="shared" si="169"/>
        <v/>
      </c>
      <c r="U499" s="154"/>
      <c r="V499" s="154"/>
      <c r="W499" s="154"/>
      <c r="X499" s="154"/>
      <c r="Y499" s="154"/>
      <c r="Z499" s="154"/>
      <c r="AA499" s="154"/>
      <c r="AB499" s="154"/>
      <c r="AC499" s="154"/>
      <c r="AD499" s="154"/>
      <c r="AE499" s="154"/>
      <c r="AF499" s="154"/>
      <c r="AG499" s="63">
        <f t="shared" si="156"/>
        <v>0</v>
      </c>
      <c r="AH499" s="56">
        <f t="shared" si="157"/>
        <v>0</v>
      </c>
      <c r="AI499" s="56">
        <f t="shared" si="158"/>
        <v>0</v>
      </c>
      <c r="AJ499" s="56">
        <f t="shared" si="159"/>
        <v>0</v>
      </c>
      <c r="AK499" s="56">
        <f t="shared" si="160"/>
        <v>0</v>
      </c>
      <c r="AL499" s="56">
        <f t="shared" si="161"/>
        <v>0</v>
      </c>
      <c r="AM499" s="56">
        <f t="shared" si="162"/>
        <v>0</v>
      </c>
      <c r="AN499" s="56">
        <f t="shared" si="163"/>
        <v>0</v>
      </c>
      <c r="AO499" s="56">
        <f t="shared" si="164"/>
        <v>0</v>
      </c>
      <c r="AP499" s="56">
        <f t="shared" si="165"/>
        <v>0</v>
      </c>
      <c r="AQ499" s="56">
        <f t="shared" si="166"/>
        <v>0</v>
      </c>
      <c r="AR499" s="86">
        <f t="shared" si="167"/>
        <v>0</v>
      </c>
    </row>
    <row r="500" spans="1:44" x14ac:dyDescent="0.25">
      <c r="A500" s="178"/>
      <c r="B500" s="55" t="str">
        <f>_xlfn.IFNA(VLOOKUP(A500,'Ajánlatkérő(k) adatai'!$B$4:$C$205,2,0),"")</f>
        <v/>
      </c>
      <c r="C500" s="178"/>
      <c r="D500" s="55" t="str">
        <f>_xlfn.IFNA(VLOOKUP(C500,'Számlafizető(k) adatai'!$C$4:$D$203,2,0),"")</f>
        <v/>
      </c>
      <c r="E500" s="55" t="str">
        <f>_xlfn.IFNA(VLOOKUP(C500,'Számlafizető(k) adatai'!$C$4:$M$203,11,0),"")</f>
        <v/>
      </c>
      <c r="F500" s="178"/>
      <c r="G500" s="178"/>
      <c r="H500" s="178"/>
      <c r="I500" s="55" t="str">
        <f>IF(F500="","",VLOOKUP(LEFT(F500,5),'Technikai cellák'!B:C,2,0))</f>
        <v/>
      </c>
      <c r="J500" s="55" t="str">
        <f>IF(F500="","",VLOOKUP(I500,'Technikai cellák'!$C$1:$D$12,2,0))</f>
        <v/>
      </c>
      <c r="K500" s="179"/>
      <c r="L500" s="67" t="str">
        <f t="shared" si="151"/>
        <v/>
      </c>
      <c r="M500" s="68">
        <f t="shared" si="152"/>
        <v>0</v>
      </c>
      <c r="N500" s="66">
        <f t="shared" si="153"/>
        <v>0</v>
      </c>
      <c r="O500" s="152"/>
      <c r="P500" s="172">
        <f t="shared" si="168"/>
        <v>0</v>
      </c>
      <c r="Q500" s="69">
        <f t="shared" si="154"/>
        <v>0</v>
      </c>
      <c r="R500" s="62">
        <f t="shared" si="155"/>
        <v>0</v>
      </c>
      <c r="S500" s="153"/>
      <c r="T500" s="118" t="str">
        <f t="shared" si="169"/>
        <v/>
      </c>
      <c r="U500" s="154"/>
      <c r="V500" s="154"/>
      <c r="W500" s="154"/>
      <c r="X500" s="154"/>
      <c r="Y500" s="154"/>
      <c r="Z500" s="154"/>
      <c r="AA500" s="154"/>
      <c r="AB500" s="154"/>
      <c r="AC500" s="154"/>
      <c r="AD500" s="154"/>
      <c r="AE500" s="154"/>
      <c r="AF500" s="154"/>
      <c r="AG500" s="63">
        <f t="shared" si="156"/>
        <v>0</v>
      </c>
      <c r="AH500" s="56">
        <f t="shared" si="157"/>
        <v>0</v>
      </c>
      <c r="AI500" s="56">
        <f t="shared" si="158"/>
        <v>0</v>
      </c>
      <c r="AJ500" s="56">
        <f t="shared" si="159"/>
        <v>0</v>
      </c>
      <c r="AK500" s="56">
        <f t="shared" si="160"/>
        <v>0</v>
      </c>
      <c r="AL500" s="56">
        <f t="shared" si="161"/>
        <v>0</v>
      </c>
      <c r="AM500" s="56">
        <f t="shared" si="162"/>
        <v>0</v>
      </c>
      <c r="AN500" s="56">
        <f t="shared" si="163"/>
        <v>0</v>
      </c>
      <c r="AO500" s="56">
        <f t="shared" si="164"/>
        <v>0</v>
      </c>
      <c r="AP500" s="56">
        <f t="shared" si="165"/>
        <v>0</v>
      </c>
      <c r="AQ500" s="56">
        <f t="shared" si="166"/>
        <v>0</v>
      </c>
      <c r="AR500" s="86">
        <f t="shared" si="167"/>
        <v>0</v>
      </c>
    </row>
    <row r="501" spans="1:44" x14ac:dyDescent="0.25">
      <c r="A501" s="178"/>
      <c r="B501" s="55" t="str">
        <f>_xlfn.IFNA(VLOOKUP(A501,'Ajánlatkérő(k) adatai'!$B$4:$C$205,2,0),"")</f>
        <v/>
      </c>
      <c r="C501" s="178"/>
      <c r="D501" s="55" t="str">
        <f>_xlfn.IFNA(VLOOKUP(C501,'Számlafizető(k) adatai'!$C$4:$D$203,2,0),"")</f>
        <v/>
      </c>
      <c r="E501" s="55" t="str">
        <f>_xlfn.IFNA(VLOOKUP(C501,'Számlafizető(k) adatai'!$C$4:$M$203,11,0),"")</f>
        <v/>
      </c>
      <c r="F501" s="178"/>
      <c r="G501" s="178"/>
      <c r="H501" s="178"/>
      <c r="I501" s="55" t="str">
        <f>IF(F501="","",VLOOKUP(LEFT(F501,5),'Technikai cellák'!B:C,2,0))</f>
        <v/>
      </c>
      <c r="J501" s="55" t="str">
        <f>IF(F501="","",VLOOKUP(I501,'Technikai cellák'!$C$1:$D$12,2,0))</f>
        <v/>
      </c>
      <c r="K501" s="179"/>
      <c r="L501" s="67" t="str">
        <f t="shared" ref="L501:L564" si="170">IF(K501="","",IF(K501&lt;20,"20 alatti",IF(K501&lt;100,"20-99",IF(K501&lt;500,"100-500","500-"))))</f>
        <v/>
      </c>
      <c r="M501" s="68">
        <f t="shared" ref="M501:M564" si="171">ROUND(IF(L501="20 alatti",K501*1,0),0)</f>
        <v>0</v>
      </c>
      <c r="N501" s="66">
        <f t="shared" ref="N501:N564" si="172">ROUND(IF(L501="20-99",K501*10.5,0),0)</f>
        <v>0</v>
      </c>
      <c r="O501" s="152"/>
      <c r="P501" s="172">
        <f t="shared" si="168"/>
        <v>0</v>
      </c>
      <c r="Q501" s="69">
        <f t="shared" ref="Q501:Q564" si="173">ROUND(R501*$F$10,0)</f>
        <v>0</v>
      </c>
      <c r="R501" s="62">
        <f t="shared" si="155"/>
        <v>0</v>
      </c>
      <c r="S501" s="153"/>
      <c r="T501" s="118" t="str">
        <f t="shared" si="169"/>
        <v/>
      </c>
      <c r="U501" s="154"/>
      <c r="V501" s="154"/>
      <c r="W501" s="154"/>
      <c r="X501" s="154"/>
      <c r="Y501" s="154"/>
      <c r="Z501" s="154"/>
      <c r="AA501" s="154"/>
      <c r="AB501" s="154"/>
      <c r="AC501" s="154"/>
      <c r="AD501" s="154"/>
      <c r="AE501" s="154"/>
      <c r="AF501" s="154"/>
      <c r="AG501" s="63">
        <f t="shared" si="156"/>
        <v>0</v>
      </c>
      <c r="AH501" s="56">
        <f t="shared" si="157"/>
        <v>0</v>
      </c>
      <c r="AI501" s="56">
        <f t="shared" si="158"/>
        <v>0</v>
      </c>
      <c r="AJ501" s="56">
        <f t="shared" si="159"/>
        <v>0</v>
      </c>
      <c r="AK501" s="56">
        <f t="shared" si="160"/>
        <v>0</v>
      </c>
      <c r="AL501" s="56">
        <f t="shared" si="161"/>
        <v>0</v>
      </c>
      <c r="AM501" s="56">
        <f t="shared" si="162"/>
        <v>0</v>
      </c>
      <c r="AN501" s="56">
        <f t="shared" si="163"/>
        <v>0</v>
      </c>
      <c r="AO501" s="56">
        <f t="shared" si="164"/>
        <v>0</v>
      </c>
      <c r="AP501" s="56">
        <f t="shared" si="165"/>
        <v>0</v>
      </c>
      <c r="AQ501" s="56">
        <f t="shared" si="166"/>
        <v>0</v>
      </c>
      <c r="AR501" s="86">
        <f t="shared" si="167"/>
        <v>0</v>
      </c>
    </row>
    <row r="502" spans="1:44" x14ac:dyDescent="0.25">
      <c r="A502" s="178"/>
      <c r="B502" s="55" t="str">
        <f>_xlfn.IFNA(VLOOKUP(A502,'Ajánlatkérő(k) adatai'!$B$4:$C$205,2,0),"")</f>
        <v/>
      </c>
      <c r="C502" s="178"/>
      <c r="D502" s="55" t="str">
        <f>_xlfn.IFNA(VLOOKUP(C502,'Számlafizető(k) adatai'!$C$4:$D$203,2,0),"")</f>
        <v/>
      </c>
      <c r="E502" s="55" t="str">
        <f>_xlfn.IFNA(VLOOKUP(C502,'Számlafizető(k) adatai'!$C$4:$M$203,11,0),"")</f>
        <v/>
      </c>
      <c r="F502" s="178"/>
      <c r="G502" s="178"/>
      <c r="H502" s="178"/>
      <c r="I502" s="55" t="str">
        <f>IF(F502="","",VLOOKUP(LEFT(F502,5),'Technikai cellák'!B:C,2,0))</f>
        <v/>
      </c>
      <c r="J502" s="55" t="str">
        <f>IF(F502="","",VLOOKUP(I502,'Technikai cellák'!$C$1:$D$12,2,0))</f>
        <v/>
      </c>
      <c r="K502" s="179"/>
      <c r="L502" s="67" t="str">
        <f t="shared" si="170"/>
        <v/>
      </c>
      <c r="M502" s="68">
        <f t="shared" si="171"/>
        <v>0</v>
      </c>
      <c r="N502" s="66">
        <f t="shared" si="172"/>
        <v>0</v>
      </c>
      <c r="O502" s="152"/>
      <c r="P502" s="172">
        <f t="shared" si="168"/>
        <v>0</v>
      </c>
      <c r="Q502" s="69">
        <f t="shared" si="173"/>
        <v>0</v>
      </c>
      <c r="R502" s="62">
        <f t="shared" si="155"/>
        <v>0</v>
      </c>
      <c r="S502" s="153"/>
      <c r="T502" s="118" t="str">
        <f t="shared" si="169"/>
        <v/>
      </c>
      <c r="U502" s="154"/>
      <c r="V502" s="154"/>
      <c r="W502" s="154"/>
      <c r="X502" s="154"/>
      <c r="Y502" s="154"/>
      <c r="Z502" s="154"/>
      <c r="AA502" s="154"/>
      <c r="AB502" s="154"/>
      <c r="AC502" s="154"/>
      <c r="AD502" s="154"/>
      <c r="AE502" s="154"/>
      <c r="AF502" s="154"/>
      <c r="AG502" s="63">
        <f t="shared" si="156"/>
        <v>0</v>
      </c>
      <c r="AH502" s="56">
        <f t="shared" si="157"/>
        <v>0</v>
      </c>
      <c r="AI502" s="56">
        <f t="shared" si="158"/>
        <v>0</v>
      </c>
      <c r="AJ502" s="56">
        <f t="shared" si="159"/>
        <v>0</v>
      </c>
      <c r="AK502" s="56">
        <f t="shared" si="160"/>
        <v>0</v>
      </c>
      <c r="AL502" s="56">
        <f t="shared" si="161"/>
        <v>0</v>
      </c>
      <c r="AM502" s="56">
        <f t="shared" si="162"/>
        <v>0</v>
      </c>
      <c r="AN502" s="56">
        <f t="shared" si="163"/>
        <v>0</v>
      </c>
      <c r="AO502" s="56">
        <f t="shared" si="164"/>
        <v>0</v>
      </c>
      <c r="AP502" s="56">
        <f t="shared" si="165"/>
        <v>0</v>
      </c>
      <c r="AQ502" s="56">
        <f t="shared" si="166"/>
        <v>0</v>
      </c>
      <c r="AR502" s="86">
        <f t="shared" si="167"/>
        <v>0</v>
      </c>
    </row>
    <row r="503" spans="1:44" x14ac:dyDescent="0.25">
      <c r="A503" s="178"/>
      <c r="B503" s="55" t="str">
        <f>_xlfn.IFNA(VLOOKUP(A503,'Ajánlatkérő(k) adatai'!$B$4:$C$205,2,0),"")</f>
        <v/>
      </c>
      <c r="C503" s="178"/>
      <c r="D503" s="55" t="str">
        <f>_xlfn.IFNA(VLOOKUP(C503,'Számlafizető(k) adatai'!$C$4:$D$203,2,0),"")</f>
        <v/>
      </c>
      <c r="E503" s="55" t="str">
        <f>_xlfn.IFNA(VLOOKUP(C503,'Számlafizető(k) adatai'!$C$4:$M$203,11,0),"")</f>
        <v/>
      </c>
      <c r="F503" s="178"/>
      <c r="G503" s="178"/>
      <c r="H503" s="178"/>
      <c r="I503" s="55" t="str">
        <f>IF(F503="","",VLOOKUP(LEFT(F503,5),'Technikai cellák'!B:C,2,0))</f>
        <v/>
      </c>
      <c r="J503" s="55" t="str">
        <f>IF(F503="","",VLOOKUP(I503,'Technikai cellák'!$C$1:$D$12,2,0))</f>
        <v/>
      </c>
      <c r="K503" s="179"/>
      <c r="L503" s="67" t="str">
        <f t="shared" si="170"/>
        <v/>
      </c>
      <c r="M503" s="68">
        <f t="shared" si="171"/>
        <v>0</v>
      </c>
      <c r="N503" s="66">
        <f t="shared" si="172"/>
        <v>0</v>
      </c>
      <c r="O503" s="152"/>
      <c r="P503" s="172">
        <f t="shared" si="168"/>
        <v>0</v>
      </c>
      <c r="Q503" s="69">
        <f t="shared" si="173"/>
        <v>0</v>
      </c>
      <c r="R503" s="62">
        <f t="shared" si="155"/>
        <v>0</v>
      </c>
      <c r="S503" s="153"/>
      <c r="T503" s="118" t="str">
        <f t="shared" si="169"/>
        <v/>
      </c>
      <c r="U503" s="154"/>
      <c r="V503" s="154"/>
      <c r="W503" s="154"/>
      <c r="X503" s="154"/>
      <c r="Y503" s="154"/>
      <c r="Z503" s="154"/>
      <c r="AA503" s="154"/>
      <c r="AB503" s="154"/>
      <c r="AC503" s="154"/>
      <c r="AD503" s="154"/>
      <c r="AE503" s="154"/>
      <c r="AF503" s="154"/>
      <c r="AG503" s="63">
        <f t="shared" si="156"/>
        <v>0</v>
      </c>
      <c r="AH503" s="56">
        <f t="shared" si="157"/>
        <v>0</v>
      </c>
      <c r="AI503" s="56">
        <f t="shared" si="158"/>
        <v>0</v>
      </c>
      <c r="AJ503" s="56">
        <f t="shared" si="159"/>
        <v>0</v>
      </c>
      <c r="AK503" s="56">
        <f t="shared" si="160"/>
        <v>0</v>
      </c>
      <c r="AL503" s="56">
        <f t="shared" si="161"/>
        <v>0</v>
      </c>
      <c r="AM503" s="56">
        <f t="shared" si="162"/>
        <v>0</v>
      </c>
      <c r="AN503" s="56">
        <f t="shared" si="163"/>
        <v>0</v>
      </c>
      <c r="AO503" s="56">
        <f t="shared" si="164"/>
        <v>0</v>
      </c>
      <c r="AP503" s="56">
        <f t="shared" si="165"/>
        <v>0</v>
      </c>
      <c r="AQ503" s="56">
        <f t="shared" si="166"/>
        <v>0</v>
      </c>
      <c r="AR503" s="86">
        <f t="shared" si="167"/>
        <v>0</v>
      </c>
    </row>
    <row r="504" spans="1:44" x14ac:dyDescent="0.25">
      <c r="A504" s="178"/>
      <c r="B504" s="55" t="str">
        <f>_xlfn.IFNA(VLOOKUP(A504,'Ajánlatkérő(k) adatai'!$B$4:$C$205,2,0),"")</f>
        <v/>
      </c>
      <c r="C504" s="178"/>
      <c r="D504" s="55" t="str">
        <f>_xlfn.IFNA(VLOOKUP(C504,'Számlafizető(k) adatai'!$C$4:$D$203,2,0),"")</f>
        <v/>
      </c>
      <c r="E504" s="55" t="str">
        <f>_xlfn.IFNA(VLOOKUP(C504,'Számlafizető(k) adatai'!$C$4:$M$203,11,0),"")</f>
        <v/>
      </c>
      <c r="F504" s="178"/>
      <c r="G504" s="178"/>
      <c r="H504" s="178"/>
      <c r="I504" s="55" t="str">
        <f>IF(F504="","",VLOOKUP(LEFT(F504,5),'Technikai cellák'!B:C,2,0))</f>
        <v/>
      </c>
      <c r="J504" s="55" t="str">
        <f>IF(F504="","",VLOOKUP(I504,'Technikai cellák'!$C$1:$D$12,2,0))</f>
        <v/>
      </c>
      <c r="K504" s="179"/>
      <c r="L504" s="67" t="str">
        <f t="shared" si="170"/>
        <v/>
      </c>
      <c r="M504" s="68">
        <f t="shared" si="171"/>
        <v>0</v>
      </c>
      <c r="N504" s="66">
        <f t="shared" si="172"/>
        <v>0</v>
      </c>
      <c r="O504" s="152"/>
      <c r="P504" s="172">
        <f t="shared" si="168"/>
        <v>0</v>
      </c>
      <c r="Q504" s="69">
        <f t="shared" si="173"/>
        <v>0</v>
      </c>
      <c r="R504" s="62">
        <f t="shared" si="155"/>
        <v>0</v>
      </c>
      <c r="S504" s="153"/>
      <c r="T504" s="118" t="str">
        <f t="shared" si="169"/>
        <v/>
      </c>
      <c r="U504" s="154"/>
      <c r="V504" s="154"/>
      <c r="W504" s="154"/>
      <c r="X504" s="154"/>
      <c r="Y504" s="154"/>
      <c r="Z504" s="154"/>
      <c r="AA504" s="154"/>
      <c r="AB504" s="154"/>
      <c r="AC504" s="154"/>
      <c r="AD504" s="154"/>
      <c r="AE504" s="154"/>
      <c r="AF504" s="154"/>
      <c r="AG504" s="63">
        <f t="shared" si="156"/>
        <v>0</v>
      </c>
      <c r="AH504" s="56">
        <f t="shared" si="157"/>
        <v>0</v>
      </c>
      <c r="AI504" s="56">
        <f t="shared" si="158"/>
        <v>0</v>
      </c>
      <c r="AJ504" s="56">
        <f t="shared" si="159"/>
        <v>0</v>
      </c>
      <c r="AK504" s="56">
        <f t="shared" si="160"/>
        <v>0</v>
      </c>
      <c r="AL504" s="56">
        <f t="shared" si="161"/>
        <v>0</v>
      </c>
      <c r="AM504" s="56">
        <f t="shared" si="162"/>
        <v>0</v>
      </c>
      <c r="AN504" s="56">
        <f t="shared" si="163"/>
        <v>0</v>
      </c>
      <c r="AO504" s="56">
        <f t="shared" si="164"/>
        <v>0</v>
      </c>
      <c r="AP504" s="56">
        <f t="shared" si="165"/>
        <v>0</v>
      </c>
      <c r="AQ504" s="56">
        <f t="shared" si="166"/>
        <v>0</v>
      </c>
      <c r="AR504" s="86">
        <f t="shared" si="167"/>
        <v>0</v>
      </c>
    </row>
    <row r="505" spans="1:44" x14ac:dyDescent="0.25">
      <c r="A505" s="178"/>
      <c r="B505" s="55" t="str">
        <f>_xlfn.IFNA(VLOOKUP(A505,'Ajánlatkérő(k) adatai'!$B$4:$C$205,2,0),"")</f>
        <v/>
      </c>
      <c r="C505" s="178"/>
      <c r="D505" s="55" t="str">
        <f>_xlfn.IFNA(VLOOKUP(C505,'Számlafizető(k) adatai'!$C$4:$D$203,2,0),"")</f>
        <v/>
      </c>
      <c r="E505" s="55" t="str">
        <f>_xlfn.IFNA(VLOOKUP(C505,'Számlafizető(k) adatai'!$C$4:$M$203,11,0),"")</f>
        <v/>
      </c>
      <c r="F505" s="178"/>
      <c r="G505" s="178"/>
      <c r="H505" s="178"/>
      <c r="I505" s="55" t="str">
        <f>IF(F505="","",VLOOKUP(LEFT(F505,5),'Technikai cellák'!B:C,2,0))</f>
        <v/>
      </c>
      <c r="J505" s="55" t="str">
        <f>IF(F505="","",VLOOKUP(I505,'Technikai cellák'!$C$1:$D$12,2,0))</f>
        <v/>
      </c>
      <c r="K505" s="179"/>
      <c r="L505" s="67" t="str">
        <f t="shared" si="170"/>
        <v/>
      </c>
      <c r="M505" s="68">
        <f t="shared" si="171"/>
        <v>0</v>
      </c>
      <c r="N505" s="66">
        <f t="shared" si="172"/>
        <v>0</v>
      </c>
      <c r="O505" s="152"/>
      <c r="P505" s="172">
        <f t="shared" si="168"/>
        <v>0</v>
      </c>
      <c r="Q505" s="69">
        <f t="shared" si="173"/>
        <v>0</v>
      </c>
      <c r="R505" s="62">
        <f t="shared" si="155"/>
        <v>0</v>
      </c>
      <c r="S505" s="153"/>
      <c r="T505" s="118" t="str">
        <f t="shared" si="169"/>
        <v/>
      </c>
      <c r="U505" s="154"/>
      <c r="V505" s="154"/>
      <c r="W505" s="154"/>
      <c r="X505" s="154"/>
      <c r="Y505" s="154"/>
      <c r="Z505" s="154"/>
      <c r="AA505" s="154"/>
      <c r="AB505" s="154"/>
      <c r="AC505" s="154"/>
      <c r="AD505" s="154"/>
      <c r="AE505" s="154"/>
      <c r="AF505" s="154"/>
      <c r="AG505" s="63">
        <f t="shared" si="156"/>
        <v>0</v>
      </c>
      <c r="AH505" s="56">
        <f t="shared" si="157"/>
        <v>0</v>
      </c>
      <c r="AI505" s="56">
        <f t="shared" si="158"/>
        <v>0</v>
      </c>
      <c r="AJ505" s="56">
        <f t="shared" si="159"/>
        <v>0</v>
      </c>
      <c r="AK505" s="56">
        <f t="shared" si="160"/>
        <v>0</v>
      </c>
      <c r="AL505" s="56">
        <f t="shared" si="161"/>
        <v>0</v>
      </c>
      <c r="AM505" s="56">
        <f t="shared" si="162"/>
        <v>0</v>
      </c>
      <c r="AN505" s="56">
        <f t="shared" si="163"/>
        <v>0</v>
      </c>
      <c r="AO505" s="56">
        <f t="shared" si="164"/>
        <v>0</v>
      </c>
      <c r="AP505" s="56">
        <f t="shared" si="165"/>
        <v>0</v>
      </c>
      <c r="AQ505" s="56">
        <f t="shared" si="166"/>
        <v>0</v>
      </c>
      <c r="AR505" s="86">
        <f t="shared" si="167"/>
        <v>0</v>
      </c>
    </row>
    <row r="506" spans="1:44" x14ac:dyDescent="0.25">
      <c r="A506" s="178"/>
      <c r="B506" s="55" t="str">
        <f>_xlfn.IFNA(VLOOKUP(A506,'Ajánlatkérő(k) adatai'!$B$4:$C$205,2,0),"")</f>
        <v/>
      </c>
      <c r="C506" s="178"/>
      <c r="D506" s="55" t="str">
        <f>_xlfn.IFNA(VLOOKUP(C506,'Számlafizető(k) adatai'!$C$4:$D$203,2,0),"")</f>
        <v/>
      </c>
      <c r="E506" s="55" t="str">
        <f>_xlfn.IFNA(VLOOKUP(C506,'Számlafizető(k) adatai'!$C$4:$M$203,11,0),"")</f>
        <v/>
      </c>
      <c r="F506" s="178"/>
      <c r="G506" s="178"/>
      <c r="H506" s="178"/>
      <c r="I506" s="55" t="str">
        <f>IF(F506="","",VLOOKUP(LEFT(F506,5),'Technikai cellák'!B:C,2,0))</f>
        <v/>
      </c>
      <c r="J506" s="55" t="str">
        <f>IF(F506="","",VLOOKUP(I506,'Technikai cellák'!$C$1:$D$12,2,0))</f>
        <v/>
      </c>
      <c r="K506" s="179"/>
      <c r="L506" s="67" t="str">
        <f t="shared" si="170"/>
        <v/>
      </c>
      <c r="M506" s="68">
        <f t="shared" si="171"/>
        <v>0</v>
      </c>
      <c r="N506" s="66">
        <f t="shared" si="172"/>
        <v>0</v>
      </c>
      <c r="O506" s="152"/>
      <c r="P506" s="172">
        <f t="shared" si="168"/>
        <v>0</v>
      </c>
      <c r="Q506" s="69">
        <f t="shared" si="173"/>
        <v>0</v>
      </c>
      <c r="R506" s="62">
        <f t="shared" si="155"/>
        <v>0</v>
      </c>
      <c r="S506" s="153"/>
      <c r="T506" s="118" t="str">
        <f t="shared" si="169"/>
        <v/>
      </c>
      <c r="U506" s="154"/>
      <c r="V506" s="154"/>
      <c r="W506" s="154"/>
      <c r="X506" s="154"/>
      <c r="Y506" s="154"/>
      <c r="Z506" s="154"/>
      <c r="AA506" s="154"/>
      <c r="AB506" s="154"/>
      <c r="AC506" s="154"/>
      <c r="AD506" s="154"/>
      <c r="AE506" s="154"/>
      <c r="AF506" s="154"/>
      <c r="AG506" s="63">
        <f t="shared" si="156"/>
        <v>0</v>
      </c>
      <c r="AH506" s="56">
        <f t="shared" si="157"/>
        <v>0</v>
      </c>
      <c r="AI506" s="56">
        <f t="shared" si="158"/>
        <v>0</v>
      </c>
      <c r="AJ506" s="56">
        <f t="shared" si="159"/>
        <v>0</v>
      </c>
      <c r="AK506" s="56">
        <f t="shared" si="160"/>
        <v>0</v>
      </c>
      <c r="AL506" s="56">
        <f t="shared" si="161"/>
        <v>0</v>
      </c>
      <c r="AM506" s="56">
        <f t="shared" si="162"/>
        <v>0</v>
      </c>
      <c r="AN506" s="56">
        <f t="shared" si="163"/>
        <v>0</v>
      </c>
      <c r="AO506" s="56">
        <f t="shared" si="164"/>
        <v>0</v>
      </c>
      <c r="AP506" s="56">
        <f t="shared" si="165"/>
        <v>0</v>
      </c>
      <c r="AQ506" s="56">
        <f t="shared" si="166"/>
        <v>0</v>
      </c>
      <c r="AR506" s="86">
        <f t="shared" si="167"/>
        <v>0</v>
      </c>
    </row>
    <row r="507" spans="1:44" x14ac:dyDescent="0.25">
      <c r="A507" s="178"/>
      <c r="B507" s="55" t="str">
        <f>_xlfn.IFNA(VLOOKUP(A507,'Ajánlatkérő(k) adatai'!$B$4:$C$205,2,0),"")</f>
        <v/>
      </c>
      <c r="C507" s="178"/>
      <c r="D507" s="55" t="str">
        <f>_xlfn.IFNA(VLOOKUP(C507,'Számlafizető(k) adatai'!$C$4:$D$203,2,0),"")</f>
        <v/>
      </c>
      <c r="E507" s="55" t="str">
        <f>_xlfn.IFNA(VLOOKUP(C507,'Számlafizető(k) adatai'!$C$4:$M$203,11,0),"")</f>
        <v/>
      </c>
      <c r="F507" s="178"/>
      <c r="G507" s="178"/>
      <c r="H507" s="178"/>
      <c r="I507" s="55" t="str">
        <f>IF(F507="","",VLOOKUP(LEFT(F507,5),'Technikai cellák'!B:C,2,0))</f>
        <v/>
      </c>
      <c r="J507" s="55" t="str">
        <f>IF(F507="","",VLOOKUP(I507,'Technikai cellák'!$C$1:$D$12,2,0))</f>
        <v/>
      </c>
      <c r="K507" s="179"/>
      <c r="L507" s="67" t="str">
        <f t="shared" si="170"/>
        <v/>
      </c>
      <c r="M507" s="68">
        <f t="shared" si="171"/>
        <v>0</v>
      </c>
      <c r="N507" s="66">
        <f t="shared" si="172"/>
        <v>0</v>
      </c>
      <c r="O507" s="152"/>
      <c r="P507" s="172">
        <f t="shared" si="168"/>
        <v>0</v>
      </c>
      <c r="Q507" s="69">
        <f t="shared" si="173"/>
        <v>0</v>
      </c>
      <c r="R507" s="62">
        <f t="shared" si="155"/>
        <v>0</v>
      </c>
      <c r="S507" s="153"/>
      <c r="T507" s="118" t="str">
        <f t="shared" si="169"/>
        <v/>
      </c>
      <c r="U507" s="154"/>
      <c r="V507" s="154"/>
      <c r="W507" s="154"/>
      <c r="X507" s="154"/>
      <c r="Y507" s="154"/>
      <c r="Z507" s="154"/>
      <c r="AA507" s="154"/>
      <c r="AB507" s="154"/>
      <c r="AC507" s="154"/>
      <c r="AD507" s="154"/>
      <c r="AE507" s="154"/>
      <c r="AF507" s="154"/>
      <c r="AG507" s="63">
        <f t="shared" si="156"/>
        <v>0</v>
      </c>
      <c r="AH507" s="56">
        <f t="shared" si="157"/>
        <v>0</v>
      </c>
      <c r="AI507" s="56">
        <f t="shared" si="158"/>
        <v>0</v>
      </c>
      <c r="AJ507" s="56">
        <f t="shared" si="159"/>
        <v>0</v>
      </c>
      <c r="AK507" s="56">
        <f t="shared" si="160"/>
        <v>0</v>
      </c>
      <c r="AL507" s="56">
        <f t="shared" si="161"/>
        <v>0</v>
      </c>
      <c r="AM507" s="56">
        <f t="shared" si="162"/>
        <v>0</v>
      </c>
      <c r="AN507" s="56">
        <f t="shared" si="163"/>
        <v>0</v>
      </c>
      <c r="AO507" s="56">
        <f t="shared" si="164"/>
        <v>0</v>
      </c>
      <c r="AP507" s="56">
        <f t="shared" si="165"/>
        <v>0</v>
      </c>
      <c r="AQ507" s="56">
        <f t="shared" si="166"/>
        <v>0</v>
      </c>
      <c r="AR507" s="86">
        <f t="shared" si="167"/>
        <v>0</v>
      </c>
    </row>
    <row r="508" spans="1:44" x14ac:dyDescent="0.25">
      <c r="A508" s="178"/>
      <c r="B508" s="55" t="str">
        <f>_xlfn.IFNA(VLOOKUP(A508,'Ajánlatkérő(k) adatai'!$B$4:$C$205,2,0),"")</f>
        <v/>
      </c>
      <c r="C508" s="178"/>
      <c r="D508" s="55" t="str">
        <f>_xlfn.IFNA(VLOOKUP(C508,'Számlafizető(k) adatai'!$C$4:$D$203,2,0),"")</f>
        <v/>
      </c>
      <c r="E508" s="55" t="str">
        <f>_xlfn.IFNA(VLOOKUP(C508,'Számlafizető(k) adatai'!$C$4:$M$203,11,0),"")</f>
        <v/>
      </c>
      <c r="F508" s="178"/>
      <c r="G508" s="178"/>
      <c r="H508" s="178"/>
      <c r="I508" s="55" t="str">
        <f>IF(F508="","",VLOOKUP(LEFT(F508,5),'Technikai cellák'!B:C,2,0))</f>
        <v/>
      </c>
      <c r="J508" s="55" t="str">
        <f>IF(F508="","",VLOOKUP(I508,'Technikai cellák'!$C$1:$D$12,2,0))</f>
        <v/>
      </c>
      <c r="K508" s="179"/>
      <c r="L508" s="67" t="str">
        <f t="shared" si="170"/>
        <v/>
      </c>
      <c r="M508" s="68">
        <f t="shared" si="171"/>
        <v>0</v>
      </c>
      <c r="N508" s="66">
        <f t="shared" si="172"/>
        <v>0</v>
      </c>
      <c r="O508" s="152"/>
      <c r="P508" s="172">
        <f t="shared" si="168"/>
        <v>0</v>
      </c>
      <c r="Q508" s="69">
        <f t="shared" si="173"/>
        <v>0</v>
      </c>
      <c r="R508" s="62">
        <f t="shared" si="155"/>
        <v>0</v>
      </c>
      <c r="S508" s="153"/>
      <c r="T508" s="118" t="str">
        <f t="shared" si="169"/>
        <v/>
      </c>
      <c r="U508" s="154"/>
      <c r="V508" s="154"/>
      <c r="W508" s="154"/>
      <c r="X508" s="154"/>
      <c r="Y508" s="154"/>
      <c r="Z508" s="154"/>
      <c r="AA508" s="154"/>
      <c r="AB508" s="154"/>
      <c r="AC508" s="154"/>
      <c r="AD508" s="154"/>
      <c r="AE508" s="154"/>
      <c r="AF508" s="154"/>
      <c r="AG508" s="63">
        <f t="shared" si="156"/>
        <v>0</v>
      </c>
      <c r="AH508" s="56">
        <f t="shared" si="157"/>
        <v>0</v>
      </c>
      <c r="AI508" s="56">
        <f t="shared" si="158"/>
        <v>0</v>
      </c>
      <c r="AJ508" s="56">
        <f t="shared" si="159"/>
        <v>0</v>
      </c>
      <c r="AK508" s="56">
        <f t="shared" si="160"/>
        <v>0</v>
      </c>
      <c r="AL508" s="56">
        <f t="shared" si="161"/>
        <v>0</v>
      </c>
      <c r="AM508" s="56">
        <f t="shared" si="162"/>
        <v>0</v>
      </c>
      <c r="AN508" s="56">
        <f t="shared" si="163"/>
        <v>0</v>
      </c>
      <c r="AO508" s="56">
        <f t="shared" si="164"/>
        <v>0</v>
      </c>
      <c r="AP508" s="56">
        <f t="shared" si="165"/>
        <v>0</v>
      </c>
      <c r="AQ508" s="56">
        <f t="shared" si="166"/>
        <v>0</v>
      </c>
      <c r="AR508" s="86">
        <f t="shared" si="167"/>
        <v>0</v>
      </c>
    </row>
    <row r="509" spans="1:44" x14ac:dyDescent="0.25">
      <c r="A509" s="178"/>
      <c r="B509" s="55" t="str">
        <f>_xlfn.IFNA(VLOOKUP(A509,'Ajánlatkérő(k) adatai'!$B$4:$C$205,2,0),"")</f>
        <v/>
      </c>
      <c r="C509" s="178"/>
      <c r="D509" s="55" t="str">
        <f>_xlfn.IFNA(VLOOKUP(C509,'Számlafizető(k) adatai'!$C$4:$D$203,2,0),"")</f>
        <v/>
      </c>
      <c r="E509" s="55" t="str">
        <f>_xlfn.IFNA(VLOOKUP(C509,'Számlafizető(k) adatai'!$C$4:$M$203,11,0),"")</f>
        <v/>
      </c>
      <c r="F509" s="178"/>
      <c r="G509" s="178"/>
      <c r="H509" s="178"/>
      <c r="I509" s="55" t="str">
        <f>IF(F509="","",VLOOKUP(LEFT(F509,5),'Technikai cellák'!B:C,2,0))</f>
        <v/>
      </c>
      <c r="J509" s="55" t="str">
        <f>IF(F509="","",VLOOKUP(I509,'Technikai cellák'!$C$1:$D$12,2,0))</f>
        <v/>
      </c>
      <c r="K509" s="179"/>
      <c r="L509" s="67" t="str">
        <f t="shared" si="170"/>
        <v/>
      </c>
      <c r="M509" s="68">
        <f t="shared" si="171"/>
        <v>0</v>
      </c>
      <c r="N509" s="66">
        <f t="shared" si="172"/>
        <v>0</v>
      </c>
      <c r="O509" s="152"/>
      <c r="P509" s="172">
        <f t="shared" si="168"/>
        <v>0</v>
      </c>
      <c r="Q509" s="69">
        <f t="shared" si="173"/>
        <v>0</v>
      </c>
      <c r="R509" s="62">
        <f t="shared" si="155"/>
        <v>0</v>
      </c>
      <c r="S509" s="153"/>
      <c r="T509" s="118" t="str">
        <f t="shared" si="169"/>
        <v/>
      </c>
      <c r="U509" s="154"/>
      <c r="V509" s="154"/>
      <c r="W509" s="154"/>
      <c r="X509" s="154"/>
      <c r="Y509" s="154"/>
      <c r="Z509" s="154"/>
      <c r="AA509" s="154"/>
      <c r="AB509" s="154"/>
      <c r="AC509" s="154"/>
      <c r="AD509" s="154"/>
      <c r="AE509" s="154"/>
      <c r="AF509" s="154"/>
      <c r="AG509" s="63">
        <f t="shared" si="156"/>
        <v>0</v>
      </c>
      <c r="AH509" s="56">
        <f t="shared" si="157"/>
        <v>0</v>
      </c>
      <c r="AI509" s="56">
        <f t="shared" si="158"/>
        <v>0</v>
      </c>
      <c r="AJ509" s="56">
        <f t="shared" si="159"/>
        <v>0</v>
      </c>
      <c r="AK509" s="56">
        <f t="shared" si="160"/>
        <v>0</v>
      </c>
      <c r="AL509" s="56">
        <f t="shared" si="161"/>
        <v>0</v>
      </c>
      <c r="AM509" s="56">
        <f t="shared" si="162"/>
        <v>0</v>
      </c>
      <c r="AN509" s="56">
        <f t="shared" si="163"/>
        <v>0</v>
      </c>
      <c r="AO509" s="56">
        <f t="shared" si="164"/>
        <v>0</v>
      </c>
      <c r="AP509" s="56">
        <f t="shared" si="165"/>
        <v>0</v>
      </c>
      <c r="AQ509" s="56">
        <f t="shared" si="166"/>
        <v>0</v>
      </c>
      <c r="AR509" s="86">
        <f t="shared" si="167"/>
        <v>0</v>
      </c>
    </row>
    <row r="510" spans="1:44" x14ac:dyDescent="0.25">
      <c r="A510" s="178"/>
      <c r="B510" s="55" t="str">
        <f>_xlfn.IFNA(VLOOKUP(A510,'Ajánlatkérő(k) adatai'!$B$4:$C$205,2,0),"")</f>
        <v/>
      </c>
      <c r="C510" s="178"/>
      <c r="D510" s="55" t="str">
        <f>_xlfn.IFNA(VLOOKUP(C510,'Számlafizető(k) adatai'!$C$4:$D$203,2,0),"")</f>
        <v/>
      </c>
      <c r="E510" s="55" t="str">
        <f>_xlfn.IFNA(VLOOKUP(C510,'Számlafizető(k) adatai'!$C$4:$M$203,11,0),"")</f>
        <v/>
      </c>
      <c r="F510" s="178"/>
      <c r="G510" s="178"/>
      <c r="H510" s="178"/>
      <c r="I510" s="55" t="str">
        <f>IF(F510="","",VLOOKUP(LEFT(F510,5),'Technikai cellák'!B:C,2,0))</f>
        <v/>
      </c>
      <c r="J510" s="55" t="str">
        <f>IF(F510="","",VLOOKUP(I510,'Technikai cellák'!$C$1:$D$12,2,0))</f>
        <v/>
      </c>
      <c r="K510" s="179"/>
      <c r="L510" s="67" t="str">
        <f t="shared" si="170"/>
        <v/>
      </c>
      <c r="M510" s="68">
        <f t="shared" si="171"/>
        <v>0</v>
      </c>
      <c r="N510" s="66">
        <f t="shared" si="172"/>
        <v>0</v>
      </c>
      <c r="O510" s="152"/>
      <c r="P510" s="172">
        <f t="shared" si="168"/>
        <v>0</v>
      </c>
      <c r="Q510" s="69">
        <f t="shared" si="173"/>
        <v>0</v>
      </c>
      <c r="R510" s="62">
        <f t="shared" si="155"/>
        <v>0</v>
      </c>
      <c r="S510" s="153"/>
      <c r="T510" s="118" t="str">
        <f t="shared" si="169"/>
        <v/>
      </c>
      <c r="U510" s="154"/>
      <c r="V510" s="154"/>
      <c r="W510" s="154"/>
      <c r="X510" s="154"/>
      <c r="Y510" s="154"/>
      <c r="Z510" s="154"/>
      <c r="AA510" s="154"/>
      <c r="AB510" s="154"/>
      <c r="AC510" s="154"/>
      <c r="AD510" s="154"/>
      <c r="AE510" s="154"/>
      <c r="AF510" s="154"/>
      <c r="AG510" s="63">
        <f t="shared" si="156"/>
        <v>0</v>
      </c>
      <c r="AH510" s="56">
        <f t="shared" si="157"/>
        <v>0</v>
      </c>
      <c r="AI510" s="56">
        <f t="shared" si="158"/>
        <v>0</v>
      </c>
      <c r="AJ510" s="56">
        <f t="shared" si="159"/>
        <v>0</v>
      </c>
      <c r="AK510" s="56">
        <f t="shared" si="160"/>
        <v>0</v>
      </c>
      <c r="AL510" s="56">
        <f t="shared" si="161"/>
        <v>0</v>
      </c>
      <c r="AM510" s="56">
        <f t="shared" si="162"/>
        <v>0</v>
      </c>
      <c r="AN510" s="56">
        <f t="shared" si="163"/>
        <v>0</v>
      </c>
      <c r="AO510" s="56">
        <f t="shared" si="164"/>
        <v>0</v>
      </c>
      <c r="AP510" s="56">
        <f t="shared" si="165"/>
        <v>0</v>
      </c>
      <c r="AQ510" s="56">
        <f t="shared" si="166"/>
        <v>0</v>
      </c>
      <c r="AR510" s="86">
        <f t="shared" si="167"/>
        <v>0</v>
      </c>
    </row>
    <row r="511" spans="1:44" x14ac:dyDescent="0.25">
      <c r="A511" s="178"/>
      <c r="B511" s="55" t="str">
        <f>_xlfn.IFNA(VLOOKUP(A511,'Ajánlatkérő(k) adatai'!$B$4:$C$205,2,0),"")</f>
        <v/>
      </c>
      <c r="C511" s="178"/>
      <c r="D511" s="55" t="str">
        <f>_xlfn.IFNA(VLOOKUP(C511,'Számlafizető(k) adatai'!$C$4:$D$203,2,0),"")</f>
        <v/>
      </c>
      <c r="E511" s="55" t="str">
        <f>_xlfn.IFNA(VLOOKUP(C511,'Számlafizető(k) adatai'!$C$4:$M$203,11,0),"")</f>
        <v/>
      </c>
      <c r="F511" s="178"/>
      <c r="G511" s="178"/>
      <c r="H511" s="178"/>
      <c r="I511" s="55" t="str">
        <f>IF(F511="","",VLOOKUP(LEFT(F511,5),'Technikai cellák'!B:C,2,0))</f>
        <v/>
      </c>
      <c r="J511" s="55" t="str">
        <f>IF(F511="","",VLOOKUP(I511,'Technikai cellák'!$C$1:$D$12,2,0))</f>
        <v/>
      </c>
      <c r="K511" s="179"/>
      <c r="L511" s="67" t="str">
        <f t="shared" si="170"/>
        <v/>
      </c>
      <c r="M511" s="68">
        <f t="shared" si="171"/>
        <v>0</v>
      </c>
      <c r="N511" s="66">
        <f t="shared" si="172"/>
        <v>0</v>
      </c>
      <c r="O511" s="152"/>
      <c r="P511" s="172">
        <f t="shared" si="168"/>
        <v>0</v>
      </c>
      <c r="Q511" s="69">
        <f t="shared" si="173"/>
        <v>0</v>
      </c>
      <c r="R511" s="62">
        <f t="shared" si="155"/>
        <v>0</v>
      </c>
      <c r="S511" s="153"/>
      <c r="T511" s="118" t="str">
        <f t="shared" si="169"/>
        <v/>
      </c>
      <c r="U511" s="154"/>
      <c r="V511" s="154"/>
      <c r="W511" s="154"/>
      <c r="X511" s="154"/>
      <c r="Y511" s="154"/>
      <c r="Z511" s="154"/>
      <c r="AA511" s="154"/>
      <c r="AB511" s="154"/>
      <c r="AC511" s="154"/>
      <c r="AD511" s="154"/>
      <c r="AE511" s="154"/>
      <c r="AF511" s="154"/>
      <c r="AG511" s="63">
        <f t="shared" si="156"/>
        <v>0</v>
      </c>
      <c r="AH511" s="56">
        <f t="shared" si="157"/>
        <v>0</v>
      </c>
      <c r="AI511" s="56">
        <f t="shared" si="158"/>
        <v>0</v>
      </c>
      <c r="AJ511" s="56">
        <f t="shared" si="159"/>
        <v>0</v>
      </c>
      <c r="AK511" s="56">
        <f t="shared" si="160"/>
        <v>0</v>
      </c>
      <c r="AL511" s="56">
        <f t="shared" si="161"/>
        <v>0</v>
      </c>
      <c r="AM511" s="56">
        <f t="shared" si="162"/>
        <v>0</v>
      </c>
      <c r="AN511" s="56">
        <f t="shared" si="163"/>
        <v>0</v>
      </c>
      <c r="AO511" s="56">
        <f t="shared" si="164"/>
        <v>0</v>
      </c>
      <c r="AP511" s="56">
        <f t="shared" si="165"/>
        <v>0</v>
      </c>
      <c r="AQ511" s="56">
        <f t="shared" si="166"/>
        <v>0</v>
      </c>
      <c r="AR511" s="86">
        <f t="shared" si="167"/>
        <v>0</v>
      </c>
    </row>
    <row r="512" spans="1:44" x14ac:dyDescent="0.25">
      <c r="A512" s="178"/>
      <c r="B512" s="55" t="str">
        <f>_xlfn.IFNA(VLOOKUP(A512,'Ajánlatkérő(k) adatai'!$B$4:$C$205,2,0),"")</f>
        <v/>
      </c>
      <c r="C512" s="178"/>
      <c r="D512" s="55" t="str">
        <f>_xlfn.IFNA(VLOOKUP(C512,'Számlafizető(k) adatai'!$C$4:$D$203,2,0),"")</f>
        <v/>
      </c>
      <c r="E512" s="55" t="str">
        <f>_xlfn.IFNA(VLOOKUP(C512,'Számlafizető(k) adatai'!$C$4:$M$203,11,0),"")</f>
        <v/>
      </c>
      <c r="F512" s="178"/>
      <c r="G512" s="178"/>
      <c r="H512" s="178"/>
      <c r="I512" s="55" t="str">
        <f>IF(F512="","",VLOOKUP(LEFT(F512,5),'Technikai cellák'!B:C,2,0))</f>
        <v/>
      </c>
      <c r="J512" s="55" t="str">
        <f>IF(F512="","",VLOOKUP(I512,'Technikai cellák'!$C$1:$D$12,2,0))</f>
        <v/>
      </c>
      <c r="K512" s="179"/>
      <c r="L512" s="67" t="str">
        <f t="shared" si="170"/>
        <v/>
      </c>
      <c r="M512" s="68">
        <f t="shared" si="171"/>
        <v>0</v>
      </c>
      <c r="N512" s="66">
        <f t="shared" si="172"/>
        <v>0</v>
      </c>
      <c r="O512" s="152"/>
      <c r="P512" s="172">
        <f t="shared" si="168"/>
        <v>0</v>
      </c>
      <c r="Q512" s="69">
        <f t="shared" si="173"/>
        <v>0</v>
      </c>
      <c r="R512" s="62">
        <f t="shared" si="155"/>
        <v>0</v>
      </c>
      <c r="S512" s="153"/>
      <c r="T512" s="118" t="str">
        <f t="shared" si="169"/>
        <v/>
      </c>
      <c r="U512" s="154"/>
      <c r="V512" s="154"/>
      <c r="W512" s="154"/>
      <c r="X512" s="154"/>
      <c r="Y512" s="154"/>
      <c r="Z512" s="154"/>
      <c r="AA512" s="154"/>
      <c r="AB512" s="154"/>
      <c r="AC512" s="154"/>
      <c r="AD512" s="154"/>
      <c r="AE512" s="154"/>
      <c r="AF512" s="154"/>
      <c r="AG512" s="63">
        <f t="shared" si="156"/>
        <v>0</v>
      </c>
      <c r="AH512" s="56">
        <f t="shared" si="157"/>
        <v>0</v>
      </c>
      <c r="AI512" s="56">
        <f t="shared" si="158"/>
        <v>0</v>
      </c>
      <c r="AJ512" s="56">
        <f t="shared" si="159"/>
        <v>0</v>
      </c>
      <c r="AK512" s="56">
        <f t="shared" si="160"/>
        <v>0</v>
      </c>
      <c r="AL512" s="56">
        <f t="shared" si="161"/>
        <v>0</v>
      </c>
      <c r="AM512" s="56">
        <f t="shared" si="162"/>
        <v>0</v>
      </c>
      <c r="AN512" s="56">
        <f t="shared" si="163"/>
        <v>0</v>
      </c>
      <c r="AO512" s="56">
        <f t="shared" si="164"/>
        <v>0</v>
      </c>
      <c r="AP512" s="56">
        <f t="shared" si="165"/>
        <v>0</v>
      </c>
      <c r="AQ512" s="56">
        <f t="shared" si="166"/>
        <v>0</v>
      </c>
      <c r="AR512" s="86">
        <f t="shared" si="167"/>
        <v>0</v>
      </c>
    </row>
    <row r="513" spans="1:44" x14ac:dyDescent="0.25">
      <c r="A513" s="178"/>
      <c r="B513" s="55" t="str">
        <f>_xlfn.IFNA(VLOOKUP(A513,'Ajánlatkérő(k) adatai'!$B$4:$C$205,2,0),"")</f>
        <v/>
      </c>
      <c r="C513" s="178"/>
      <c r="D513" s="55" t="str">
        <f>_xlfn.IFNA(VLOOKUP(C513,'Számlafizető(k) adatai'!$C$4:$D$203,2,0),"")</f>
        <v/>
      </c>
      <c r="E513" s="55" t="str">
        <f>_xlfn.IFNA(VLOOKUP(C513,'Számlafizető(k) adatai'!$C$4:$M$203,11,0),"")</f>
        <v/>
      </c>
      <c r="F513" s="178"/>
      <c r="G513" s="178"/>
      <c r="H513" s="178"/>
      <c r="I513" s="55" t="str">
        <f>IF(F513="","",VLOOKUP(LEFT(F513,5),'Technikai cellák'!B:C,2,0))</f>
        <v/>
      </c>
      <c r="J513" s="55" t="str">
        <f>IF(F513="","",VLOOKUP(I513,'Technikai cellák'!$C$1:$D$12,2,0))</f>
        <v/>
      </c>
      <c r="K513" s="179"/>
      <c r="L513" s="67" t="str">
        <f t="shared" si="170"/>
        <v/>
      </c>
      <c r="M513" s="68">
        <f t="shared" si="171"/>
        <v>0</v>
      </c>
      <c r="N513" s="66">
        <f t="shared" si="172"/>
        <v>0</v>
      </c>
      <c r="O513" s="152"/>
      <c r="P513" s="172">
        <f t="shared" si="168"/>
        <v>0</v>
      </c>
      <c r="Q513" s="69">
        <f t="shared" si="173"/>
        <v>0</v>
      </c>
      <c r="R513" s="62">
        <f t="shared" si="155"/>
        <v>0</v>
      </c>
      <c r="S513" s="153"/>
      <c r="T513" s="118" t="str">
        <f t="shared" si="169"/>
        <v/>
      </c>
      <c r="U513" s="154"/>
      <c r="V513" s="154"/>
      <c r="W513" s="154"/>
      <c r="X513" s="154"/>
      <c r="Y513" s="154"/>
      <c r="Z513" s="154"/>
      <c r="AA513" s="154"/>
      <c r="AB513" s="154"/>
      <c r="AC513" s="154"/>
      <c r="AD513" s="154"/>
      <c r="AE513" s="154"/>
      <c r="AF513" s="154"/>
      <c r="AG513" s="63">
        <f t="shared" si="156"/>
        <v>0</v>
      </c>
      <c r="AH513" s="56">
        <f t="shared" si="157"/>
        <v>0</v>
      </c>
      <c r="AI513" s="56">
        <f t="shared" si="158"/>
        <v>0</v>
      </c>
      <c r="AJ513" s="56">
        <f t="shared" si="159"/>
        <v>0</v>
      </c>
      <c r="AK513" s="56">
        <f t="shared" si="160"/>
        <v>0</v>
      </c>
      <c r="AL513" s="56">
        <f t="shared" si="161"/>
        <v>0</v>
      </c>
      <c r="AM513" s="56">
        <f t="shared" si="162"/>
        <v>0</v>
      </c>
      <c r="AN513" s="56">
        <f t="shared" si="163"/>
        <v>0</v>
      </c>
      <c r="AO513" s="56">
        <f t="shared" si="164"/>
        <v>0</v>
      </c>
      <c r="AP513" s="56">
        <f t="shared" si="165"/>
        <v>0</v>
      </c>
      <c r="AQ513" s="56">
        <f t="shared" si="166"/>
        <v>0</v>
      </c>
      <c r="AR513" s="86">
        <f t="shared" si="167"/>
        <v>0</v>
      </c>
    </row>
    <row r="514" spans="1:44" x14ac:dyDescent="0.25">
      <c r="A514" s="178"/>
      <c r="B514" s="55" t="str">
        <f>_xlfn.IFNA(VLOOKUP(A514,'Ajánlatkérő(k) adatai'!$B$4:$C$205,2,0),"")</f>
        <v/>
      </c>
      <c r="C514" s="178"/>
      <c r="D514" s="55" t="str">
        <f>_xlfn.IFNA(VLOOKUP(C514,'Számlafizető(k) adatai'!$C$4:$D$203,2,0),"")</f>
        <v/>
      </c>
      <c r="E514" s="55" t="str">
        <f>_xlfn.IFNA(VLOOKUP(C514,'Számlafizető(k) adatai'!$C$4:$M$203,11,0),"")</f>
        <v/>
      </c>
      <c r="F514" s="178"/>
      <c r="G514" s="178"/>
      <c r="H514" s="178"/>
      <c r="I514" s="55" t="str">
        <f>IF(F514="","",VLOOKUP(LEFT(F514,5),'Technikai cellák'!B:C,2,0))</f>
        <v/>
      </c>
      <c r="J514" s="55" t="str">
        <f>IF(F514="","",VLOOKUP(I514,'Technikai cellák'!$C$1:$D$12,2,0))</f>
        <v/>
      </c>
      <c r="K514" s="179"/>
      <c r="L514" s="67" t="str">
        <f t="shared" si="170"/>
        <v/>
      </c>
      <c r="M514" s="68">
        <f t="shared" si="171"/>
        <v>0</v>
      </c>
      <c r="N514" s="66">
        <f t="shared" si="172"/>
        <v>0</v>
      </c>
      <c r="O514" s="152"/>
      <c r="P514" s="172">
        <f t="shared" si="168"/>
        <v>0</v>
      </c>
      <c r="Q514" s="69">
        <f t="shared" si="173"/>
        <v>0</v>
      </c>
      <c r="R514" s="62">
        <f t="shared" si="155"/>
        <v>0</v>
      </c>
      <c r="S514" s="153"/>
      <c r="T514" s="118" t="str">
        <f t="shared" si="169"/>
        <v/>
      </c>
      <c r="U514" s="154"/>
      <c r="V514" s="154"/>
      <c r="W514" s="154"/>
      <c r="X514" s="154"/>
      <c r="Y514" s="154"/>
      <c r="Z514" s="154"/>
      <c r="AA514" s="154"/>
      <c r="AB514" s="154"/>
      <c r="AC514" s="154"/>
      <c r="AD514" s="154"/>
      <c r="AE514" s="154"/>
      <c r="AF514" s="154"/>
      <c r="AG514" s="63">
        <f t="shared" si="156"/>
        <v>0</v>
      </c>
      <c r="AH514" s="56">
        <f t="shared" si="157"/>
        <v>0</v>
      </c>
      <c r="AI514" s="56">
        <f t="shared" si="158"/>
        <v>0</v>
      </c>
      <c r="AJ514" s="56">
        <f t="shared" si="159"/>
        <v>0</v>
      </c>
      <c r="AK514" s="56">
        <f t="shared" si="160"/>
        <v>0</v>
      </c>
      <c r="AL514" s="56">
        <f t="shared" si="161"/>
        <v>0</v>
      </c>
      <c r="AM514" s="56">
        <f t="shared" si="162"/>
        <v>0</v>
      </c>
      <c r="AN514" s="56">
        <f t="shared" si="163"/>
        <v>0</v>
      </c>
      <c r="AO514" s="56">
        <f t="shared" si="164"/>
        <v>0</v>
      </c>
      <c r="AP514" s="56">
        <f t="shared" si="165"/>
        <v>0</v>
      </c>
      <c r="AQ514" s="56">
        <f t="shared" si="166"/>
        <v>0</v>
      </c>
      <c r="AR514" s="86">
        <f t="shared" si="167"/>
        <v>0</v>
      </c>
    </row>
    <row r="515" spans="1:44" x14ac:dyDescent="0.25">
      <c r="A515" s="178"/>
      <c r="B515" s="55" t="str">
        <f>_xlfn.IFNA(VLOOKUP(A515,'Ajánlatkérő(k) adatai'!$B$4:$C$205,2,0),"")</f>
        <v/>
      </c>
      <c r="C515" s="178"/>
      <c r="D515" s="55" t="str">
        <f>_xlfn.IFNA(VLOOKUP(C515,'Számlafizető(k) adatai'!$C$4:$D$203,2,0),"")</f>
        <v/>
      </c>
      <c r="E515" s="55" t="str">
        <f>_xlfn.IFNA(VLOOKUP(C515,'Számlafizető(k) adatai'!$C$4:$M$203,11,0),"")</f>
        <v/>
      </c>
      <c r="F515" s="178"/>
      <c r="G515" s="178"/>
      <c r="H515" s="178"/>
      <c r="I515" s="55" t="str">
        <f>IF(F515="","",VLOOKUP(LEFT(F515,5),'Technikai cellák'!B:C,2,0))</f>
        <v/>
      </c>
      <c r="J515" s="55" t="str">
        <f>IF(F515="","",VLOOKUP(I515,'Technikai cellák'!$C$1:$D$12,2,0))</f>
        <v/>
      </c>
      <c r="K515" s="179"/>
      <c r="L515" s="67" t="str">
        <f t="shared" si="170"/>
        <v/>
      </c>
      <c r="M515" s="68">
        <f t="shared" si="171"/>
        <v>0</v>
      </c>
      <c r="N515" s="66">
        <f t="shared" si="172"/>
        <v>0</v>
      </c>
      <c r="O515" s="152"/>
      <c r="P515" s="172">
        <f t="shared" si="168"/>
        <v>0</v>
      </c>
      <c r="Q515" s="69">
        <f t="shared" si="173"/>
        <v>0</v>
      </c>
      <c r="R515" s="62">
        <f t="shared" si="155"/>
        <v>0</v>
      </c>
      <c r="S515" s="153"/>
      <c r="T515" s="118" t="str">
        <f t="shared" si="169"/>
        <v/>
      </c>
      <c r="U515" s="154"/>
      <c r="V515" s="154"/>
      <c r="W515" s="154"/>
      <c r="X515" s="154"/>
      <c r="Y515" s="154"/>
      <c r="Z515" s="154"/>
      <c r="AA515" s="154"/>
      <c r="AB515" s="154"/>
      <c r="AC515" s="154"/>
      <c r="AD515" s="154"/>
      <c r="AE515" s="154"/>
      <c r="AF515" s="154"/>
      <c r="AG515" s="63">
        <f t="shared" si="156"/>
        <v>0</v>
      </c>
      <c r="AH515" s="56">
        <f t="shared" si="157"/>
        <v>0</v>
      </c>
      <c r="AI515" s="56">
        <f t="shared" si="158"/>
        <v>0</v>
      </c>
      <c r="AJ515" s="56">
        <f t="shared" si="159"/>
        <v>0</v>
      </c>
      <c r="AK515" s="56">
        <f t="shared" si="160"/>
        <v>0</v>
      </c>
      <c r="AL515" s="56">
        <f t="shared" si="161"/>
        <v>0</v>
      </c>
      <c r="AM515" s="56">
        <f t="shared" si="162"/>
        <v>0</v>
      </c>
      <c r="AN515" s="56">
        <f t="shared" si="163"/>
        <v>0</v>
      </c>
      <c r="AO515" s="56">
        <f t="shared" si="164"/>
        <v>0</v>
      </c>
      <c r="AP515" s="56">
        <f t="shared" si="165"/>
        <v>0</v>
      </c>
      <c r="AQ515" s="56">
        <f t="shared" si="166"/>
        <v>0</v>
      </c>
      <c r="AR515" s="86">
        <f t="shared" si="167"/>
        <v>0</v>
      </c>
    </row>
    <row r="516" spans="1:44" x14ac:dyDescent="0.25">
      <c r="A516" s="178"/>
      <c r="B516" s="55" t="str">
        <f>_xlfn.IFNA(VLOOKUP(A516,'Ajánlatkérő(k) adatai'!$B$4:$C$205,2,0),"")</f>
        <v/>
      </c>
      <c r="C516" s="178"/>
      <c r="D516" s="55" t="str">
        <f>_xlfn.IFNA(VLOOKUP(C516,'Számlafizető(k) adatai'!$C$4:$D$203,2,0),"")</f>
        <v/>
      </c>
      <c r="E516" s="55" t="str">
        <f>_xlfn.IFNA(VLOOKUP(C516,'Számlafizető(k) adatai'!$C$4:$M$203,11,0),"")</f>
        <v/>
      </c>
      <c r="F516" s="178"/>
      <c r="G516" s="178"/>
      <c r="H516" s="178"/>
      <c r="I516" s="55" t="str">
        <f>IF(F516="","",VLOOKUP(LEFT(F516,5),'Technikai cellák'!B:C,2,0))</f>
        <v/>
      </c>
      <c r="J516" s="55" t="str">
        <f>IF(F516="","",VLOOKUP(I516,'Technikai cellák'!$C$1:$D$12,2,0))</f>
        <v/>
      </c>
      <c r="K516" s="179"/>
      <c r="L516" s="67" t="str">
        <f t="shared" si="170"/>
        <v/>
      </c>
      <c r="M516" s="68">
        <f t="shared" si="171"/>
        <v>0</v>
      </c>
      <c r="N516" s="66">
        <f t="shared" si="172"/>
        <v>0</v>
      </c>
      <c r="O516" s="152"/>
      <c r="P516" s="172">
        <f t="shared" si="168"/>
        <v>0</v>
      </c>
      <c r="Q516" s="69">
        <f t="shared" si="173"/>
        <v>0</v>
      </c>
      <c r="R516" s="62">
        <f t="shared" si="155"/>
        <v>0</v>
      </c>
      <c r="S516" s="153"/>
      <c r="T516" s="118" t="str">
        <f t="shared" si="169"/>
        <v/>
      </c>
      <c r="U516" s="154"/>
      <c r="V516" s="154"/>
      <c r="W516" s="154"/>
      <c r="X516" s="154"/>
      <c r="Y516" s="154"/>
      <c r="Z516" s="154"/>
      <c r="AA516" s="154"/>
      <c r="AB516" s="154"/>
      <c r="AC516" s="154"/>
      <c r="AD516" s="154"/>
      <c r="AE516" s="154"/>
      <c r="AF516" s="154"/>
      <c r="AG516" s="63">
        <f t="shared" si="156"/>
        <v>0</v>
      </c>
      <c r="AH516" s="56">
        <f t="shared" si="157"/>
        <v>0</v>
      </c>
      <c r="AI516" s="56">
        <f t="shared" si="158"/>
        <v>0</v>
      </c>
      <c r="AJ516" s="56">
        <f t="shared" si="159"/>
        <v>0</v>
      </c>
      <c r="AK516" s="56">
        <f t="shared" si="160"/>
        <v>0</v>
      </c>
      <c r="AL516" s="56">
        <f t="shared" si="161"/>
        <v>0</v>
      </c>
      <c r="AM516" s="56">
        <f t="shared" si="162"/>
        <v>0</v>
      </c>
      <c r="AN516" s="56">
        <f t="shared" si="163"/>
        <v>0</v>
      </c>
      <c r="AO516" s="56">
        <f t="shared" si="164"/>
        <v>0</v>
      </c>
      <c r="AP516" s="56">
        <f t="shared" si="165"/>
        <v>0</v>
      </c>
      <c r="AQ516" s="56">
        <f t="shared" si="166"/>
        <v>0</v>
      </c>
      <c r="AR516" s="86">
        <f t="shared" si="167"/>
        <v>0</v>
      </c>
    </row>
    <row r="517" spans="1:44" x14ac:dyDescent="0.25">
      <c r="A517" s="178"/>
      <c r="B517" s="55" t="str">
        <f>_xlfn.IFNA(VLOOKUP(A517,'Ajánlatkérő(k) adatai'!$B$4:$C$205,2,0),"")</f>
        <v/>
      </c>
      <c r="C517" s="178"/>
      <c r="D517" s="55" t="str">
        <f>_xlfn.IFNA(VLOOKUP(C517,'Számlafizető(k) adatai'!$C$4:$D$203,2,0),"")</f>
        <v/>
      </c>
      <c r="E517" s="55" t="str">
        <f>_xlfn.IFNA(VLOOKUP(C517,'Számlafizető(k) adatai'!$C$4:$M$203,11,0),"")</f>
        <v/>
      </c>
      <c r="F517" s="178"/>
      <c r="G517" s="178"/>
      <c r="H517" s="178"/>
      <c r="I517" s="55" t="str">
        <f>IF(F517="","",VLOOKUP(LEFT(F517,5),'Technikai cellák'!B:C,2,0))</f>
        <v/>
      </c>
      <c r="J517" s="55" t="str">
        <f>IF(F517="","",VLOOKUP(I517,'Technikai cellák'!$C$1:$D$12,2,0))</f>
        <v/>
      </c>
      <c r="K517" s="179"/>
      <c r="L517" s="67" t="str">
        <f t="shared" si="170"/>
        <v/>
      </c>
      <c r="M517" s="68">
        <f t="shared" si="171"/>
        <v>0</v>
      </c>
      <c r="N517" s="66">
        <f t="shared" si="172"/>
        <v>0</v>
      </c>
      <c r="O517" s="152"/>
      <c r="P517" s="172">
        <f t="shared" si="168"/>
        <v>0</v>
      </c>
      <c r="Q517" s="69">
        <f t="shared" si="173"/>
        <v>0</v>
      </c>
      <c r="R517" s="62">
        <f t="shared" ref="R517:R580" si="174">SUM(AG517:AR517)</f>
        <v>0</v>
      </c>
      <c r="S517" s="153"/>
      <c r="T517" s="118" t="str">
        <f t="shared" si="169"/>
        <v/>
      </c>
      <c r="U517" s="154"/>
      <c r="V517" s="154"/>
      <c r="W517" s="154"/>
      <c r="X517" s="154"/>
      <c r="Y517" s="154"/>
      <c r="Z517" s="154"/>
      <c r="AA517" s="154"/>
      <c r="AB517" s="154"/>
      <c r="AC517" s="154"/>
      <c r="AD517" s="154"/>
      <c r="AE517" s="154"/>
      <c r="AF517" s="154"/>
      <c r="AG517" s="63">
        <f t="shared" ref="AG517:AG580" si="175">ROUND((U517*$C$7)/$C$8,0)</f>
        <v>0</v>
      </c>
      <c r="AH517" s="56">
        <f t="shared" ref="AH517:AH580" si="176">ROUND((V517*$C$7)/$C$8,0)</f>
        <v>0</v>
      </c>
      <c r="AI517" s="56">
        <f t="shared" ref="AI517:AI580" si="177">ROUND((W517*$C$7)/$C$8,0)</f>
        <v>0</v>
      </c>
      <c r="AJ517" s="56">
        <f t="shared" ref="AJ517:AJ580" si="178">ROUND((X517*$C$7)/$C$8,0)</f>
        <v>0</v>
      </c>
      <c r="AK517" s="56">
        <f t="shared" ref="AK517:AK580" si="179">ROUND((Y517*$C$7)/$C$8,0)</f>
        <v>0</v>
      </c>
      <c r="AL517" s="56">
        <f t="shared" ref="AL517:AL580" si="180">ROUND((Z517*$C$7)/$C$8,0)</f>
        <v>0</v>
      </c>
      <c r="AM517" s="56">
        <f t="shared" ref="AM517:AM580" si="181">ROUND((AA517*$C$7)/$C$8,0)</f>
        <v>0</v>
      </c>
      <c r="AN517" s="56">
        <f t="shared" ref="AN517:AN580" si="182">ROUND((AB517*$C$7)/$C$8,0)</f>
        <v>0</v>
      </c>
      <c r="AO517" s="56">
        <f t="shared" ref="AO517:AO580" si="183">ROUND((AC517*$C$7)/$C$8,0)</f>
        <v>0</v>
      </c>
      <c r="AP517" s="56">
        <f t="shared" ref="AP517:AP580" si="184">ROUND((AD517*$C$7)/$C$8,0)</f>
        <v>0</v>
      </c>
      <c r="AQ517" s="56">
        <f t="shared" ref="AQ517:AQ580" si="185">ROUND((AE517*$C$7)/$C$8,0)</f>
        <v>0</v>
      </c>
      <c r="AR517" s="86">
        <f t="shared" ref="AR517:AR580" si="186">ROUND((AF517*$C$7)/$C$8,0)</f>
        <v>0</v>
      </c>
    </row>
    <row r="518" spans="1:44" x14ac:dyDescent="0.25">
      <c r="A518" s="178"/>
      <c r="B518" s="55" t="str">
        <f>_xlfn.IFNA(VLOOKUP(A518,'Ajánlatkérő(k) adatai'!$B$4:$C$205,2,0),"")</f>
        <v/>
      </c>
      <c r="C518" s="178"/>
      <c r="D518" s="55" t="str">
        <f>_xlfn.IFNA(VLOOKUP(C518,'Számlafizető(k) adatai'!$C$4:$D$203,2,0),"")</f>
        <v/>
      </c>
      <c r="E518" s="55" t="str">
        <f>_xlfn.IFNA(VLOOKUP(C518,'Számlafizető(k) adatai'!$C$4:$M$203,11,0),"")</f>
        <v/>
      </c>
      <c r="F518" s="178"/>
      <c r="G518" s="178"/>
      <c r="H518" s="178"/>
      <c r="I518" s="55" t="str">
        <f>IF(F518="","",VLOOKUP(LEFT(F518,5),'Technikai cellák'!B:C,2,0))</f>
        <v/>
      </c>
      <c r="J518" s="55" t="str">
        <f>IF(F518="","",VLOOKUP(I518,'Technikai cellák'!$C$1:$D$12,2,0))</f>
        <v/>
      </c>
      <c r="K518" s="179"/>
      <c r="L518" s="67" t="str">
        <f t="shared" si="170"/>
        <v/>
      </c>
      <c r="M518" s="68">
        <f t="shared" si="171"/>
        <v>0</v>
      </c>
      <c r="N518" s="66">
        <f t="shared" si="172"/>
        <v>0</v>
      </c>
      <c r="O518" s="152"/>
      <c r="P518" s="172">
        <f t="shared" si="168"/>
        <v>0</v>
      </c>
      <c r="Q518" s="69">
        <f t="shared" si="173"/>
        <v>0</v>
      </c>
      <c r="R518" s="62">
        <f t="shared" si="174"/>
        <v>0</v>
      </c>
      <c r="S518" s="153"/>
      <c r="T518" s="118" t="str">
        <f t="shared" si="169"/>
        <v/>
      </c>
      <c r="U518" s="154"/>
      <c r="V518" s="154"/>
      <c r="W518" s="154"/>
      <c r="X518" s="154"/>
      <c r="Y518" s="154"/>
      <c r="Z518" s="154"/>
      <c r="AA518" s="154"/>
      <c r="AB518" s="154"/>
      <c r="AC518" s="154"/>
      <c r="AD518" s="154"/>
      <c r="AE518" s="154"/>
      <c r="AF518" s="154"/>
      <c r="AG518" s="63">
        <f t="shared" si="175"/>
        <v>0</v>
      </c>
      <c r="AH518" s="56">
        <f t="shared" si="176"/>
        <v>0</v>
      </c>
      <c r="AI518" s="56">
        <f t="shared" si="177"/>
        <v>0</v>
      </c>
      <c r="AJ518" s="56">
        <f t="shared" si="178"/>
        <v>0</v>
      </c>
      <c r="AK518" s="56">
        <f t="shared" si="179"/>
        <v>0</v>
      </c>
      <c r="AL518" s="56">
        <f t="shared" si="180"/>
        <v>0</v>
      </c>
      <c r="AM518" s="56">
        <f t="shared" si="181"/>
        <v>0</v>
      </c>
      <c r="AN518" s="56">
        <f t="shared" si="182"/>
        <v>0</v>
      </c>
      <c r="AO518" s="56">
        <f t="shared" si="183"/>
        <v>0</v>
      </c>
      <c r="AP518" s="56">
        <f t="shared" si="184"/>
        <v>0</v>
      </c>
      <c r="AQ518" s="56">
        <f t="shared" si="185"/>
        <v>0</v>
      </c>
      <c r="AR518" s="86">
        <f t="shared" si="186"/>
        <v>0</v>
      </c>
    </row>
    <row r="519" spans="1:44" x14ac:dyDescent="0.25">
      <c r="A519" s="178"/>
      <c r="B519" s="55" t="str">
        <f>_xlfn.IFNA(VLOOKUP(A519,'Ajánlatkérő(k) adatai'!$B$4:$C$205,2,0),"")</f>
        <v/>
      </c>
      <c r="C519" s="178"/>
      <c r="D519" s="55" t="str">
        <f>_xlfn.IFNA(VLOOKUP(C519,'Számlafizető(k) adatai'!$C$4:$D$203,2,0),"")</f>
        <v/>
      </c>
      <c r="E519" s="55" t="str">
        <f>_xlfn.IFNA(VLOOKUP(C519,'Számlafizető(k) adatai'!$C$4:$M$203,11,0),"")</f>
        <v/>
      </c>
      <c r="F519" s="178"/>
      <c r="G519" s="178"/>
      <c r="H519" s="178"/>
      <c r="I519" s="55" t="str">
        <f>IF(F519="","",VLOOKUP(LEFT(F519,5),'Technikai cellák'!B:C,2,0))</f>
        <v/>
      </c>
      <c r="J519" s="55" t="str">
        <f>IF(F519="","",VLOOKUP(I519,'Technikai cellák'!$C$1:$D$12,2,0))</f>
        <v/>
      </c>
      <c r="K519" s="179"/>
      <c r="L519" s="67" t="str">
        <f t="shared" si="170"/>
        <v/>
      </c>
      <c r="M519" s="68">
        <f t="shared" si="171"/>
        <v>0</v>
      </c>
      <c r="N519" s="66">
        <f t="shared" si="172"/>
        <v>0</v>
      </c>
      <c r="O519" s="152"/>
      <c r="P519" s="172">
        <f t="shared" si="168"/>
        <v>0</v>
      </c>
      <c r="Q519" s="69">
        <f t="shared" si="173"/>
        <v>0</v>
      </c>
      <c r="R519" s="62">
        <f t="shared" si="174"/>
        <v>0</v>
      </c>
      <c r="S519" s="153"/>
      <c r="T519" s="118" t="str">
        <f t="shared" si="169"/>
        <v/>
      </c>
      <c r="U519" s="154"/>
      <c r="V519" s="154"/>
      <c r="W519" s="154"/>
      <c r="X519" s="154"/>
      <c r="Y519" s="154"/>
      <c r="Z519" s="154"/>
      <c r="AA519" s="154"/>
      <c r="AB519" s="154"/>
      <c r="AC519" s="154"/>
      <c r="AD519" s="154"/>
      <c r="AE519" s="154"/>
      <c r="AF519" s="154"/>
      <c r="AG519" s="63">
        <f t="shared" si="175"/>
        <v>0</v>
      </c>
      <c r="AH519" s="56">
        <f t="shared" si="176"/>
        <v>0</v>
      </c>
      <c r="AI519" s="56">
        <f t="shared" si="177"/>
        <v>0</v>
      </c>
      <c r="AJ519" s="56">
        <f t="shared" si="178"/>
        <v>0</v>
      </c>
      <c r="AK519" s="56">
        <f t="shared" si="179"/>
        <v>0</v>
      </c>
      <c r="AL519" s="56">
        <f t="shared" si="180"/>
        <v>0</v>
      </c>
      <c r="AM519" s="56">
        <f t="shared" si="181"/>
        <v>0</v>
      </c>
      <c r="AN519" s="56">
        <f t="shared" si="182"/>
        <v>0</v>
      </c>
      <c r="AO519" s="56">
        <f t="shared" si="183"/>
        <v>0</v>
      </c>
      <c r="AP519" s="56">
        <f t="shared" si="184"/>
        <v>0</v>
      </c>
      <c r="AQ519" s="56">
        <f t="shared" si="185"/>
        <v>0</v>
      </c>
      <c r="AR519" s="86">
        <f t="shared" si="186"/>
        <v>0</v>
      </c>
    </row>
    <row r="520" spans="1:44" x14ac:dyDescent="0.25">
      <c r="A520" s="178"/>
      <c r="B520" s="55" t="str">
        <f>_xlfn.IFNA(VLOOKUP(A520,'Ajánlatkérő(k) adatai'!$B$4:$C$205,2,0),"")</f>
        <v/>
      </c>
      <c r="C520" s="178"/>
      <c r="D520" s="55" t="str">
        <f>_xlfn.IFNA(VLOOKUP(C520,'Számlafizető(k) adatai'!$C$4:$D$203,2,0),"")</f>
        <v/>
      </c>
      <c r="E520" s="55" t="str">
        <f>_xlfn.IFNA(VLOOKUP(C520,'Számlafizető(k) adatai'!$C$4:$M$203,11,0),"")</f>
        <v/>
      </c>
      <c r="F520" s="178"/>
      <c r="G520" s="178"/>
      <c r="H520" s="178"/>
      <c r="I520" s="55" t="str">
        <f>IF(F520="","",VLOOKUP(LEFT(F520,5),'Technikai cellák'!B:C,2,0))</f>
        <v/>
      </c>
      <c r="J520" s="55" t="str">
        <f>IF(F520="","",VLOOKUP(I520,'Technikai cellák'!$C$1:$D$12,2,0))</f>
        <v/>
      </c>
      <c r="K520" s="179"/>
      <c r="L520" s="67" t="str">
        <f t="shared" si="170"/>
        <v/>
      </c>
      <c r="M520" s="68">
        <f t="shared" si="171"/>
        <v>0</v>
      </c>
      <c r="N520" s="66">
        <f t="shared" si="172"/>
        <v>0</v>
      </c>
      <c r="O520" s="152"/>
      <c r="P520" s="172">
        <f t="shared" si="168"/>
        <v>0</v>
      </c>
      <c r="Q520" s="69">
        <f t="shared" si="173"/>
        <v>0</v>
      </c>
      <c r="R520" s="62">
        <f t="shared" si="174"/>
        <v>0</v>
      </c>
      <c r="S520" s="153"/>
      <c r="T520" s="118" t="str">
        <f t="shared" si="169"/>
        <v/>
      </c>
      <c r="U520" s="154"/>
      <c r="V520" s="154"/>
      <c r="W520" s="154"/>
      <c r="X520" s="154"/>
      <c r="Y520" s="154"/>
      <c r="Z520" s="154"/>
      <c r="AA520" s="154"/>
      <c r="AB520" s="154"/>
      <c r="AC520" s="154"/>
      <c r="AD520" s="154"/>
      <c r="AE520" s="154"/>
      <c r="AF520" s="154"/>
      <c r="AG520" s="63">
        <f t="shared" si="175"/>
        <v>0</v>
      </c>
      <c r="AH520" s="56">
        <f t="shared" si="176"/>
        <v>0</v>
      </c>
      <c r="AI520" s="56">
        <f t="shared" si="177"/>
        <v>0</v>
      </c>
      <c r="AJ520" s="56">
        <f t="shared" si="178"/>
        <v>0</v>
      </c>
      <c r="AK520" s="56">
        <f t="shared" si="179"/>
        <v>0</v>
      </c>
      <c r="AL520" s="56">
        <f t="shared" si="180"/>
        <v>0</v>
      </c>
      <c r="AM520" s="56">
        <f t="shared" si="181"/>
        <v>0</v>
      </c>
      <c r="AN520" s="56">
        <f t="shared" si="182"/>
        <v>0</v>
      </c>
      <c r="AO520" s="56">
        <f t="shared" si="183"/>
        <v>0</v>
      </c>
      <c r="AP520" s="56">
        <f t="shared" si="184"/>
        <v>0</v>
      </c>
      <c r="AQ520" s="56">
        <f t="shared" si="185"/>
        <v>0</v>
      </c>
      <c r="AR520" s="86">
        <f t="shared" si="186"/>
        <v>0</v>
      </c>
    </row>
    <row r="521" spans="1:44" x14ac:dyDescent="0.25">
      <c r="A521" s="178"/>
      <c r="B521" s="55" t="str">
        <f>_xlfn.IFNA(VLOOKUP(A521,'Ajánlatkérő(k) adatai'!$B$4:$C$205,2,0),"")</f>
        <v/>
      </c>
      <c r="C521" s="178"/>
      <c r="D521" s="55" t="str">
        <f>_xlfn.IFNA(VLOOKUP(C521,'Számlafizető(k) adatai'!$C$4:$D$203,2,0),"")</f>
        <v/>
      </c>
      <c r="E521" s="55" t="str">
        <f>_xlfn.IFNA(VLOOKUP(C521,'Számlafizető(k) adatai'!$C$4:$M$203,11,0),"")</f>
        <v/>
      </c>
      <c r="F521" s="178"/>
      <c r="G521" s="178"/>
      <c r="H521" s="178"/>
      <c r="I521" s="55" t="str">
        <f>IF(F521="","",VLOOKUP(LEFT(F521,5),'Technikai cellák'!B:C,2,0))</f>
        <v/>
      </c>
      <c r="J521" s="55" t="str">
        <f>IF(F521="","",VLOOKUP(I521,'Technikai cellák'!$C$1:$D$12,2,0))</f>
        <v/>
      </c>
      <c r="K521" s="179"/>
      <c r="L521" s="67" t="str">
        <f t="shared" si="170"/>
        <v/>
      </c>
      <c r="M521" s="68">
        <f t="shared" si="171"/>
        <v>0</v>
      </c>
      <c r="N521" s="66">
        <f t="shared" si="172"/>
        <v>0</v>
      </c>
      <c r="O521" s="152"/>
      <c r="P521" s="172">
        <f t="shared" si="168"/>
        <v>0</v>
      </c>
      <c r="Q521" s="69">
        <f t="shared" si="173"/>
        <v>0</v>
      </c>
      <c r="R521" s="62">
        <f t="shared" si="174"/>
        <v>0</v>
      </c>
      <c r="S521" s="153"/>
      <c r="T521" s="118" t="str">
        <f t="shared" si="169"/>
        <v/>
      </c>
      <c r="U521" s="154"/>
      <c r="V521" s="154"/>
      <c r="W521" s="154"/>
      <c r="X521" s="154"/>
      <c r="Y521" s="154"/>
      <c r="Z521" s="154"/>
      <c r="AA521" s="154"/>
      <c r="AB521" s="154"/>
      <c r="AC521" s="154"/>
      <c r="AD521" s="154"/>
      <c r="AE521" s="154"/>
      <c r="AF521" s="154"/>
      <c r="AG521" s="63">
        <f t="shared" si="175"/>
        <v>0</v>
      </c>
      <c r="AH521" s="56">
        <f t="shared" si="176"/>
        <v>0</v>
      </c>
      <c r="AI521" s="56">
        <f t="shared" si="177"/>
        <v>0</v>
      </c>
      <c r="AJ521" s="56">
        <f t="shared" si="178"/>
        <v>0</v>
      </c>
      <c r="AK521" s="56">
        <f t="shared" si="179"/>
        <v>0</v>
      </c>
      <c r="AL521" s="56">
        <f t="shared" si="180"/>
        <v>0</v>
      </c>
      <c r="AM521" s="56">
        <f t="shared" si="181"/>
        <v>0</v>
      </c>
      <c r="AN521" s="56">
        <f t="shared" si="182"/>
        <v>0</v>
      </c>
      <c r="AO521" s="56">
        <f t="shared" si="183"/>
        <v>0</v>
      </c>
      <c r="AP521" s="56">
        <f t="shared" si="184"/>
        <v>0</v>
      </c>
      <c r="AQ521" s="56">
        <f t="shared" si="185"/>
        <v>0</v>
      </c>
      <c r="AR521" s="86">
        <f t="shared" si="186"/>
        <v>0</v>
      </c>
    </row>
    <row r="522" spans="1:44" x14ac:dyDescent="0.25">
      <c r="A522" s="178"/>
      <c r="B522" s="55" t="str">
        <f>_xlfn.IFNA(VLOOKUP(A522,'Ajánlatkérő(k) adatai'!$B$4:$C$205,2,0),"")</f>
        <v/>
      </c>
      <c r="C522" s="178"/>
      <c r="D522" s="55" t="str">
        <f>_xlfn.IFNA(VLOOKUP(C522,'Számlafizető(k) adatai'!$C$4:$D$203,2,0),"")</f>
        <v/>
      </c>
      <c r="E522" s="55" t="str">
        <f>_xlfn.IFNA(VLOOKUP(C522,'Számlafizető(k) adatai'!$C$4:$M$203,11,0),"")</f>
        <v/>
      </c>
      <c r="F522" s="178"/>
      <c r="G522" s="178"/>
      <c r="H522" s="178"/>
      <c r="I522" s="55" t="str">
        <f>IF(F522="","",VLOOKUP(LEFT(F522,5),'Technikai cellák'!B:C,2,0))</f>
        <v/>
      </c>
      <c r="J522" s="55" t="str">
        <f>IF(F522="","",VLOOKUP(I522,'Technikai cellák'!$C$1:$D$12,2,0))</f>
        <v/>
      </c>
      <c r="K522" s="179"/>
      <c r="L522" s="67" t="str">
        <f t="shared" si="170"/>
        <v/>
      </c>
      <c r="M522" s="68">
        <f t="shared" si="171"/>
        <v>0</v>
      </c>
      <c r="N522" s="66">
        <f t="shared" si="172"/>
        <v>0</v>
      </c>
      <c r="O522" s="152"/>
      <c r="P522" s="172">
        <f t="shared" si="168"/>
        <v>0</v>
      </c>
      <c r="Q522" s="69">
        <f t="shared" si="173"/>
        <v>0</v>
      </c>
      <c r="R522" s="62">
        <f t="shared" si="174"/>
        <v>0</v>
      </c>
      <c r="S522" s="153"/>
      <c r="T522" s="118" t="str">
        <f t="shared" si="169"/>
        <v/>
      </c>
      <c r="U522" s="154"/>
      <c r="V522" s="154"/>
      <c r="W522" s="154"/>
      <c r="X522" s="154"/>
      <c r="Y522" s="154"/>
      <c r="Z522" s="154"/>
      <c r="AA522" s="154"/>
      <c r="AB522" s="154"/>
      <c r="AC522" s="154"/>
      <c r="AD522" s="154"/>
      <c r="AE522" s="154"/>
      <c r="AF522" s="154"/>
      <c r="AG522" s="63">
        <f t="shared" si="175"/>
        <v>0</v>
      </c>
      <c r="AH522" s="56">
        <f t="shared" si="176"/>
        <v>0</v>
      </c>
      <c r="AI522" s="56">
        <f t="shared" si="177"/>
        <v>0</v>
      </c>
      <c r="AJ522" s="56">
        <f t="shared" si="178"/>
        <v>0</v>
      </c>
      <c r="AK522" s="56">
        <f t="shared" si="179"/>
        <v>0</v>
      </c>
      <c r="AL522" s="56">
        <f t="shared" si="180"/>
        <v>0</v>
      </c>
      <c r="AM522" s="56">
        <f t="shared" si="181"/>
        <v>0</v>
      </c>
      <c r="AN522" s="56">
        <f t="shared" si="182"/>
        <v>0</v>
      </c>
      <c r="AO522" s="56">
        <f t="shared" si="183"/>
        <v>0</v>
      </c>
      <c r="AP522" s="56">
        <f t="shared" si="184"/>
        <v>0</v>
      </c>
      <c r="AQ522" s="56">
        <f t="shared" si="185"/>
        <v>0</v>
      </c>
      <c r="AR522" s="86">
        <f t="shared" si="186"/>
        <v>0</v>
      </c>
    </row>
    <row r="523" spans="1:44" x14ac:dyDescent="0.25">
      <c r="A523" s="178"/>
      <c r="B523" s="55" t="str">
        <f>_xlfn.IFNA(VLOOKUP(A523,'Ajánlatkérő(k) adatai'!$B$4:$C$205,2,0),"")</f>
        <v/>
      </c>
      <c r="C523" s="178"/>
      <c r="D523" s="55" t="str">
        <f>_xlfn.IFNA(VLOOKUP(C523,'Számlafizető(k) adatai'!$C$4:$D$203,2,0),"")</f>
        <v/>
      </c>
      <c r="E523" s="55" t="str">
        <f>_xlfn.IFNA(VLOOKUP(C523,'Számlafizető(k) adatai'!$C$4:$M$203,11,0),"")</f>
        <v/>
      </c>
      <c r="F523" s="178"/>
      <c r="G523" s="178"/>
      <c r="H523" s="178"/>
      <c r="I523" s="55" t="str">
        <f>IF(F523="","",VLOOKUP(LEFT(F523,5),'Technikai cellák'!B:C,2,0))</f>
        <v/>
      </c>
      <c r="J523" s="55" t="str">
        <f>IF(F523="","",VLOOKUP(I523,'Technikai cellák'!$C$1:$D$12,2,0))</f>
        <v/>
      </c>
      <c r="K523" s="179"/>
      <c r="L523" s="67" t="str">
        <f t="shared" si="170"/>
        <v/>
      </c>
      <c r="M523" s="68">
        <f t="shared" si="171"/>
        <v>0</v>
      </c>
      <c r="N523" s="66">
        <f t="shared" si="172"/>
        <v>0</v>
      </c>
      <c r="O523" s="152"/>
      <c r="P523" s="172">
        <f t="shared" si="168"/>
        <v>0</v>
      </c>
      <c r="Q523" s="69">
        <f t="shared" si="173"/>
        <v>0</v>
      </c>
      <c r="R523" s="62">
        <f t="shared" si="174"/>
        <v>0</v>
      </c>
      <c r="S523" s="153"/>
      <c r="T523" s="118" t="str">
        <f t="shared" si="169"/>
        <v/>
      </c>
      <c r="U523" s="154"/>
      <c r="V523" s="154"/>
      <c r="W523" s="154"/>
      <c r="X523" s="154"/>
      <c r="Y523" s="154"/>
      <c r="Z523" s="154"/>
      <c r="AA523" s="154"/>
      <c r="AB523" s="154"/>
      <c r="AC523" s="154"/>
      <c r="AD523" s="154"/>
      <c r="AE523" s="154"/>
      <c r="AF523" s="154"/>
      <c r="AG523" s="63">
        <f t="shared" si="175"/>
        <v>0</v>
      </c>
      <c r="AH523" s="56">
        <f t="shared" si="176"/>
        <v>0</v>
      </c>
      <c r="AI523" s="56">
        <f t="shared" si="177"/>
        <v>0</v>
      </c>
      <c r="AJ523" s="56">
        <f t="shared" si="178"/>
        <v>0</v>
      </c>
      <c r="AK523" s="56">
        <f t="shared" si="179"/>
        <v>0</v>
      </c>
      <c r="AL523" s="56">
        <f t="shared" si="180"/>
        <v>0</v>
      </c>
      <c r="AM523" s="56">
        <f t="shared" si="181"/>
        <v>0</v>
      </c>
      <c r="AN523" s="56">
        <f t="shared" si="182"/>
        <v>0</v>
      </c>
      <c r="AO523" s="56">
        <f t="shared" si="183"/>
        <v>0</v>
      </c>
      <c r="AP523" s="56">
        <f t="shared" si="184"/>
        <v>0</v>
      </c>
      <c r="AQ523" s="56">
        <f t="shared" si="185"/>
        <v>0</v>
      </c>
      <c r="AR523" s="86">
        <f t="shared" si="186"/>
        <v>0</v>
      </c>
    </row>
    <row r="524" spans="1:44" x14ac:dyDescent="0.25">
      <c r="A524" s="178"/>
      <c r="B524" s="55" t="str">
        <f>_xlfn.IFNA(VLOOKUP(A524,'Ajánlatkérő(k) adatai'!$B$4:$C$205,2,0),"")</f>
        <v/>
      </c>
      <c r="C524" s="178"/>
      <c r="D524" s="55" t="str">
        <f>_xlfn.IFNA(VLOOKUP(C524,'Számlafizető(k) adatai'!$C$4:$D$203,2,0),"")</f>
        <v/>
      </c>
      <c r="E524" s="55" t="str">
        <f>_xlfn.IFNA(VLOOKUP(C524,'Számlafizető(k) adatai'!$C$4:$M$203,11,0),"")</f>
        <v/>
      </c>
      <c r="F524" s="178"/>
      <c r="G524" s="178"/>
      <c r="H524" s="178"/>
      <c r="I524" s="55" t="str">
        <f>IF(F524="","",VLOOKUP(LEFT(F524,5),'Technikai cellák'!B:C,2,0))</f>
        <v/>
      </c>
      <c r="J524" s="55" t="str">
        <f>IF(F524="","",VLOOKUP(I524,'Technikai cellák'!$C$1:$D$12,2,0))</f>
        <v/>
      </c>
      <c r="K524" s="179"/>
      <c r="L524" s="67" t="str">
        <f t="shared" si="170"/>
        <v/>
      </c>
      <c r="M524" s="68">
        <f t="shared" si="171"/>
        <v>0</v>
      </c>
      <c r="N524" s="66">
        <f t="shared" si="172"/>
        <v>0</v>
      </c>
      <c r="O524" s="152"/>
      <c r="P524" s="172">
        <f t="shared" si="168"/>
        <v>0</v>
      </c>
      <c r="Q524" s="69">
        <f t="shared" si="173"/>
        <v>0</v>
      </c>
      <c r="R524" s="62">
        <f t="shared" si="174"/>
        <v>0</v>
      </c>
      <c r="S524" s="153"/>
      <c r="T524" s="118" t="str">
        <f t="shared" si="169"/>
        <v/>
      </c>
      <c r="U524" s="154"/>
      <c r="V524" s="154"/>
      <c r="W524" s="154"/>
      <c r="X524" s="154"/>
      <c r="Y524" s="154"/>
      <c r="Z524" s="154"/>
      <c r="AA524" s="154"/>
      <c r="AB524" s="154"/>
      <c r="AC524" s="154"/>
      <c r="AD524" s="154"/>
      <c r="AE524" s="154"/>
      <c r="AF524" s="154"/>
      <c r="AG524" s="63">
        <f t="shared" si="175"/>
        <v>0</v>
      </c>
      <c r="AH524" s="56">
        <f t="shared" si="176"/>
        <v>0</v>
      </c>
      <c r="AI524" s="56">
        <f t="shared" si="177"/>
        <v>0</v>
      </c>
      <c r="AJ524" s="56">
        <f t="shared" si="178"/>
        <v>0</v>
      </c>
      <c r="AK524" s="56">
        <f t="shared" si="179"/>
        <v>0</v>
      </c>
      <c r="AL524" s="56">
        <f t="shared" si="180"/>
        <v>0</v>
      </c>
      <c r="AM524" s="56">
        <f t="shared" si="181"/>
        <v>0</v>
      </c>
      <c r="AN524" s="56">
        <f t="shared" si="182"/>
        <v>0</v>
      </c>
      <c r="AO524" s="56">
        <f t="shared" si="183"/>
        <v>0</v>
      </c>
      <c r="AP524" s="56">
        <f t="shared" si="184"/>
        <v>0</v>
      </c>
      <c r="AQ524" s="56">
        <f t="shared" si="185"/>
        <v>0</v>
      </c>
      <c r="AR524" s="86">
        <f t="shared" si="186"/>
        <v>0</v>
      </c>
    </row>
    <row r="525" spans="1:44" x14ac:dyDescent="0.25">
      <c r="A525" s="178"/>
      <c r="B525" s="55" t="str">
        <f>_xlfn.IFNA(VLOOKUP(A525,'Ajánlatkérő(k) adatai'!$B$4:$C$205,2,0),"")</f>
        <v/>
      </c>
      <c r="C525" s="178"/>
      <c r="D525" s="55" t="str">
        <f>_xlfn.IFNA(VLOOKUP(C525,'Számlafizető(k) adatai'!$C$4:$D$203,2,0),"")</f>
        <v/>
      </c>
      <c r="E525" s="55" t="str">
        <f>_xlfn.IFNA(VLOOKUP(C525,'Számlafizető(k) adatai'!$C$4:$M$203,11,0),"")</f>
        <v/>
      </c>
      <c r="F525" s="178"/>
      <c r="G525" s="178"/>
      <c r="H525" s="178"/>
      <c r="I525" s="55" t="str">
        <f>IF(F525="","",VLOOKUP(LEFT(F525,5),'Technikai cellák'!B:C,2,0))</f>
        <v/>
      </c>
      <c r="J525" s="55" t="str">
        <f>IF(F525="","",VLOOKUP(I525,'Technikai cellák'!$C$1:$D$12,2,0))</f>
        <v/>
      </c>
      <c r="K525" s="179"/>
      <c r="L525" s="67" t="str">
        <f t="shared" si="170"/>
        <v/>
      </c>
      <c r="M525" s="68">
        <f t="shared" si="171"/>
        <v>0</v>
      </c>
      <c r="N525" s="66">
        <f t="shared" si="172"/>
        <v>0</v>
      </c>
      <c r="O525" s="152"/>
      <c r="P525" s="172">
        <f t="shared" si="168"/>
        <v>0</v>
      </c>
      <c r="Q525" s="69">
        <f t="shared" si="173"/>
        <v>0</v>
      </c>
      <c r="R525" s="62">
        <f t="shared" si="174"/>
        <v>0</v>
      </c>
      <c r="S525" s="153"/>
      <c r="T525" s="118" t="str">
        <f t="shared" si="169"/>
        <v/>
      </c>
      <c r="U525" s="154"/>
      <c r="V525" s="154"/>
      <c r="W525" s="154"/>
      <c r="X525" s="154"/>
      <c r="Y525" s="154"/>
      <c r="Z525" s="154"/>
      <c r="AA525" s="154"/>
      <c r="AB525" s="154"/>
      <c r="AC525" s="154"/>
      <c r="AD525" s="154"/>
      <c r="AE525" s="154"/>
      <c r="AF525" s="154"/>
      <c r="AG525" s="63">
        <f t="shared" si="175"/>
        <v>0</v>
      </c>
      <c r="AH525" s="56">
        <f t="shared" si="176"/>
        <v>0</v>
      </c>
      <c r="AI525" s="56">
        <f t="shared" si="177"/>
        <v>0</v>
      </c>
      <c r="AJ525" s="56">
        <f t="shared" si="178"/>
        <v>0</v>
      </c>
      <c r="AK525" s="56">
        <f t="shared" si="179"/>
        <v>0</v>
      </c>
      <c r="AL525" s="56">
        <f t="shared" si="180"/>
        <v>0</v>
      </c>
      <c r="AM525" s="56">
        <f t="shared" si="181"/>
        <v>0</v>
      </c>
      <c r="AN525" s="56">
        <f t="shared" si="182"/>
        <v>0</v>
      </c>
      <c r="AO525" s="56">
        <f t="shared" si="183"/>
        <v>0</v>
      </c>
      <c r="AP525" s="56">
        <f t="shared" si="184"/>
        <v>0</v>
      </c>
      <c r="AQ525" s="56">
        <f t="shared" si="185"/>
        <v>0</v>
      </c>
      <c r="AR525" s="86">
        <f t="shared" si="186"/>
        <v>0</v>
      </c>
    </row>
    <row r="526" spans="1:44" x14ac:dyDescent="0.25">
      <c r="A526" s="178"/>
      <c r="B526" s="55" t="str">
        <f>_xlfn.IFNA(VLOOKUP(A526,'Ajánlatkérő(k) adatai'!$B$4:$C$205,2,0),"")</f>
        <v/>
      </c>
      <c r="C526" s="178"/>
      <c r="D526" s="55" t="str">
        <f>_xlfn.IFNA(VLOOKUP(C526,'Számlafizető(k) adatai'!$C$4:$D$203,2,0),"")</f>
        <v/>
      </c>
      <c r="E526" s="55" t="str">
        <f>_xlfn.IFNA(VLOOKUP(C526,'Számlafizető(k) adatai'!$C$4:$M$203,11,0),"")</f>
        <v/>
      </c>
      <c r="F526" s="178"/>
      <c r="G526" s="178"/>
      <c r="H526" s="178"/>
      <c r="I526" s="55" t="str">
        <f>IF(F526="","",VLOOKUP(LEFT(F526,5),'Technikai cellák'!B:C,2,0))</f>
        <v/>
      </c>
      <c r="J526" s="55" t="str">
        <f>IF(F526="","",VLOOKUP(I526,'Technikai cellák'!$C$1:$D$12,2,0))</f>
        <v/>
      </c>
      <c r="K526" s="179"/>
      <c r="L526" s="67" t="str">
        <f t="shared" si="170"/>
        <v/>
      </c>
      <c r="M526" s="68">
        <f t="shared" si="171"/>
        <v>0</v>
      </c>
      <c r="N526" s="66">
        <f t="shared" si="172"/>
        <v>0</v>
      </c>
      <c r="O526" s="152"/>
      <c r="P526" s="172">
        <f t="shared" si="168"/>
        <v>0</v>
      </c>
      <c r="Q526" s="69">
        <f t="shared" si="173"/>
        <v>0</v>
      </c>
      <c r="R526" s="62">
        <f t="shared" si="174"/>
        <v>0</v>
      </c>
      <c r="S526" s="153"/>
      <c r="T526" s="118" t="str">
        <f t="shared" si="169"/>
        <v/>
      </c>
      <c r="U526" s="154"/>
      <c r="V526" s="154"/>
      <c r="W526" s="154"/>
      <c r="X526" s="154"/>
      <c r="Y526" s="154"/>
      <c r="Z526" s="154"/>
      <c r="AA526" s="154"/>
      <c r="AB526" s="154"/>
      <c r="AC526" s="154"/>
      <c r="AD526" s="154"/>
      <c r="AE526" s="154"/>
      <c r="AF526" s="154"/>
      <c r="AG526" s="63">
        <f t="shared" si="175"/>
        <v>0</v>
      </c>
      <c r="AH526" s="56">
        <f t="shared" si="176"/>
        <v>0</v>
      </c>
      <c r="AI526" s="56">
        <f t="shared" si="177"/>
        <v>0</v>
      </c>
      <c r="AJ526" s="56">
        <f t="shared" si="178"/>
        <v>0</v>
      </c>
      <c r="AK526" s="56">
        <f t="shared" si="179"/>
        <v>0</v>
      </c>
      <c r="AL526" s="56">
        <f t="shared" si="180"/>
        <v>0</v>
      </c>
      <c r="AM526" s="56">
        <f t="shared" si="181"/>
        <v>0</v>
      </c>
      <c r="AN526" s="56">
        <f t="shared" si="182"/>
        <v>0</v>
      </c>
      <c r="AO526" s="56">
        <f t="shared" si="183"/>
        <v>0</v>
      </c>
      <c r="AP526" s="56">
        <f t="shared" si="184"/>
        <v>0</v>
      </c>
      <c r="AQ526" s="56">
        <f t="shared" si="185"/>
        <v>0</v>
      </c>
      <c r="AR526" s="86">
        <f t="shared" si="186"/>
        <v>0</v>
      </c>
    </row>
    <row r="527" spans="1:44" x14ac:dyDescent="0.25">
      <c r="A527" s="178"/>
      <c r="B527" s="55" t="str">
        <f>_xlfn.IFNA(VLOOKUP(A527,'Ajánlatkérő(k) adatai'!$B$4:$C$205,2,0),"")</f>
        <v/>
      </c>
      <c r="C527" s="178"/>
      <c r="D527" s="55" t="str">
        <f>_xlfn.IFNA(VLOOKUP(C527,'Számlafizető(k) adatai'!$C$4:$D$203,2,0),"")</f>
        <v/>
      </c>
      <c r="E527" s="55" t="str">
        <f>_xlfn.IFNA(VLOOKUP(C527,'Számlafizető(k) adatai'!$C$4:$M$203,11,0),"")</f>
        <v/>
      </c>
      <c r="F527" s="178"/>
      <c r="G527" s="178"/>
      <c r="H527" s="178"/>
      <c r="I527" s="55" t="str">
        <f>IF(F527="","",VLOOKUP(LEFT(F527,5),'Technikai cellák'!B:C,2,0))</f>
        <v/>
      </c>
      <c r="J527" s="55" t="str">
        <f>IF(F527="","",VLOOKUP(I527,'Technikai cellák'!$C$1:$D$12,2,0))</f>
        <v/>
      </c>
      <c r="K527" s="179"/>
      <c r="L527" s="67" t="str">
        <f t="shared" si="170"/>
        <v/>
      </c>
      <c r="M527" s="68">
        <f t="shared" si="171"/>
        <v>0</v>
      </c>
      <c r="N527" s="66">
        <f t="shared" si="172"/>
        <v>0</v>
      </c>
      <c r="O527" s="152"/>
      <c r="P527" s="172">
        <f t="shared" si="168"/>
        <v>0</v>
      </c>
      <c r="Q527" s="69">
        <f t="shared" si="173"/>
        <v>0</v>
      </c>
      <c r="R527" s="62">
        <f t="shared" si="174"/>
        <v>0</v>
      </c>
      <c r="S527" s="153"/>
      <c r="T527" s="118" t="str">
        <f t="shared" si="169"/>
        <v/>
      </c>
      <c r="U527" s="154"/>
      <c r="V527" s="154"/>
      <c r="W527" s="154"/>
      <c r="X527" s="154"/>
      <c r="Y527" s="154"/>
      <c r="Z527" s="154"/>
      <c r="AA527" s="154"/>
      <c r="AB527" s="154"/>
      <c r="AC527" s="154"/>
      <c r="AD527" s="154"/>
      <c r="AE527" s="154"/>
      <c r="AF527" s="154"/>
      <c r="AG527" s="63">
        <f t="shared" si="175"/>
        <v>0</v>
      </c>
      <c r="AH527" s="56">
        <f t="shared" si="176"/>
        <v>0</v>
      </c>
      <c r="AI527" s="56">
        <f t="shared" si="177"/>
        <v>0</v>
      </c>
      <c r="AJ527" s="56">
        <f t="shared" si="178"/>
        <v>0</v>
      </c>
      <c r="AK527" s="56">
        <f t="shared" si="179"/>
        <v>0</v>
      </c>
      <c r="AL527" s="56">
        <f t="shared" si="180"/>
        <v>0</v>
      </c>
      <c r="AM527" s="56">
        <f t="shared" si="181"/>
        <v>0</v>
      </c>
      <c r="AN527" s="56">
        <f t="shared" si="182"/>
        <v>0</v>
      </c>
      <c r="AO527" s="56">
        <f t="shared" si="183"/>
        <v>0</v>
      </c>
      <c r="AP527" s="56">
        <f t="shared" si="184"/>
        <v>0</v>
      </c>
      <c r="AQ527" s="56">
        <f t="shared" si="185"/>
        <v>0</v>
      </c>
      <c r="AR527" s="86">
        <f t="shared" si="186"/>
        <v>0</v>
      </c>
    </row>
    <row r="528" spans="1:44" x14ac:dyDescent="0.25">
      <c r="A528" s="178"/>
      <c r="B528" s="55" t="str">
        <f>_xlfn.IFNA(VLOOKUP(A528,'Ajánlatkérő(k) adatai'!$B$4:$C$205,2,0),"")</f>
        <v/>
      </c>
      <c r="C528" s="178"/>
      <c r="D528" s="55" t="str">
        <f>_xlfn.IFNA(VLOOKUP(C528,'Számlafizető(k) adatai'!$C$4:$D$203,2,0),"")</f>
        <v/>
      </c>
      <c r="E528" s="55" t="str">
        <f>_xlfn.IFNA(VLOOKUP(C528,'Számlafizető(k) adatai'!$C$4:$M$203,11,0),"")</f>
        <v/>
      </c>
      <c r="F528" s="178"/>
      <c r="G528" s="178"/>
      <c r="H528" s="178"/>
      <c r="I528" s="55" t="str">
        <f>IF(F528="","",VLOOKUP(LEFT(F528,5),'Technikai cellák'!B:C,2,0))</f>
        <v/>
      </c>
      <c r="J528" s="55" t="str">
        <f>IF(F528="","",VLOOKUP(I528,'Technikai cellák'!$C$1:$D$12,2,0))</f>
        <v/>
      </c>
      <c r="K528" s="179"/>
      <c r="L528" s="67" t="str">
        <f t="shared" si="170"/>
        <v/>
      </c>
      <c r="M528" s="68">
        <f t="shared" si="171"/>
        <v>0</v>
      </c>
      <c r="N528" s="66">
        <f t="shared" si="172"/>
        <v>0</v>
      </c>
      <c r="O528" s="152"/>
      <c r="P528" s="172">
        <f t="shared" ref="P528:P591" si="187">ROUND((IF(K528&lt;100,0,K528*$C$7)/$C$8),0)</f>
        <v>0</v>
      </c>
      <c r="Q528" s="69">
        <f t="shared" si="173"/>
        <v>0</v>
      </c>
      <c r="R528" s="62">
        <f t="shared" si="174"/>
        <v>0</v>
      </c>
      <c r="S528" s="153"/>
      <c r="T528" s="118" t="str">
        <f t="shared" si="169"/>
        <v/>
      </c>
      <c r="U528" s="154"/>
      <c r="V528" s="154"/>
      <c r="W528" s="154"/>
      <c r="X528" s="154"/>
      <c r="Y528" s="154"/>
      <c r="Z528" s="154"/>
      <c r="AA528" s="154"/>
      <c r="AB528" s="154"/>
      <c r="AC528" s="154"/>
      <c r="AD528" s="154"/>
      <c r="AE528" s="154"/>
      <c r="AF528" s="154"/>
      <c r="AG528" s="63">
        <f t="shared" si="175"/>
        <v>0</v>
      </c>
      <c r="AH528" s="56">
        <f t="shared" si="176"/>
        <v>0</v>
      </c>
      <c r="AI528" s="56">
        <f t="shared" si="177"/>
        <v>0</v>
      </c>
      <c r="AJ528" s="56">
        <f t="shared" si="178"/>
        <v>0</v>
      </c>
      <c r="AK528" s="56">
        <f t="shared" si="179"/>
        <v>0</v>
      </c>
      <c r="AL528" s="56">
        <f t="shared" si="180"/>
        <v>0</v>
      </c>
      <c r="AM528" s="56">
        <f t="shared" si="181"/>
        <v>0</v>
      </c>
      <c r="AN528" s="56">
        <f t="shared" si="182"/>
        <v>0</v>
      </c>
      <c r="AO528" s="56">
        <f t="shared" si="183"/>
        <v>0</v>
      </c>
      <c r="AP528" s="56">
        <f t="shared" si="184"/>
        <v>0</v>
      </c>
      <c r="AQ528" s="56">
        <f t="shared" si="185"/>
        <v>0</v>
      </c>
      <c r="AR528" s="86">
        <f t="shared" si="186"/>
        <v>0</v>
      </c>
    </row>
    <row r="529" spans="1:44" x14ac:dyDescent="0.25">
      <c r="A529" s="178"/>
      <c r="B529" s="55" t="str">
        <f>_xlfn.IFNA(VLOOKUP(A529,'Ajánlatkérő(k) adatai'!$B$4:$C$205,2,0),"")</f>
        <v/>
      </c>
      <c r="C529" s="178"/>
      <c r="D529" s="55" t="str">
        <f>_xlfn.IFNA(VLOOKUP(C529,'Számlafizető(k) adatai'!$C$4:$D$203,2,0),"")</f>
        <v/>
      </c>
      <c r="E529" s="55" t="str">
        <f>_xlfn.IFNA(VLOOKUP(C529,'Számlafizető(k) adatai'!$C$4:$M$203,11,0),"")</f>
        <v/>
      </c>
      <c r="F529" s="178"/>
      <c r="G529" s="178"/>
      <c r="H529" s="178"/>
      <c r="I529" s="55" t="str">
        <f>IF(F529="","",VLOOKUP(LEFT(F529,5),'Technikai cellák'!B:C,2,0))</f>
        <v/>
      </c>
      <c r="J529" s="55" t="str">
        <f>IF(F529="","",VLOOKUP(I529,'Technikai cellák'!$C$1:$D$12,2,0))</f>
        <v/>
      </c>
      <c r="K529" s="179"/>
      <c r="L529" s="67" t="str">
        <f t="shared" si="170"/>
        <v/>
      </c>
      <c r="M529" s="68">
        <f t="shared" si="171"/>
        <v>0</v>
      </c>
      <c r="N529" s="66">
        <f t="shared" si="172"/>
        <v>0</v>
      </c>
      <c r="O529" s="152"/>
      <c r="P529" s="172">
        <f t="shared" si="187"/>
        <v>0</v>
      </c>
      <c r="Q529" s="69">
        <f t="shared" si="173"/>
        <v>0</v>
      </c>
      <c r="R529" s="62">
        <f t="shared" si="174"/>
        <v>0</v>
      </c>
      <c r="S529" s="153"/>
      <c r="T529" s="118" t="str">
        <f t="shared" si="169"/>
        <v/>
      </c>
      <c r="U529" s="154"/>
      <c r="V529" s="154"/>
      <c r="W529" s="154"/>
      <c r="X529" s="154"/>
      <c r="Y529" s="154"/>
      <c r="Z529" s="154"/>
      <c r="AA529" s="154"/>
      <c r="AB529" s="154"/>
      <c r="AC529" s="154"/>
      <c r="AD529" s="154"/>
      <c r="AE529" s="154"/>
      <c r="AF529" s="154"/>
      <c r="AG529" s="63">
        <f t="shared" si="175"/>
        <v>0</v>
      </c>
      <c r="AH529" s="56">
        <f t="shared" si="176"/>
        <v>0</v>
      </c>
      <c r="AI529" s="56">
        <f t="shared" si="177"/>
        <v>0</v>
      </c>
      <c r="AJ529" s="56">
        <f t="shared" si="178"/>
        <v>0</v>
      </c>
      <c r="AK529" s="56">
        <f t="shared" si="179"/>
        <v>0</v>
      </c>
      <c r="AL529" s="56">
        <f t="shared" si="180"/>
        <v>0</v>
      </c>
      <c r="AM529" s="56">
        <f t="shared" si="181"/>
        <v>0</v>
      </c>
      <c r="AN529" s="56">
        <f t="shared" si="182"/>
        <v>0</v>
      </c>
      <c r="AO529" s="56">
        <f t="shared" si="183"/>
        <v>0</v>
      </c>
      <c r="AP529" s="56">
        <f t="shared" si="184"/>
        <v>0</v>
      </c>
      <c r="AQ529" s="56">
        <f t="shared" si="185"/>
        <v>0</v>
      </c>
      <c r="AR529" s="86">
        <f t="shared" si="186"/>
        <v>0</v>
      </c>
    </row>
    <row r="530" spans="1:44" x14ac:dyDescent="0.25">
      <c r="A530" s="178"/>
      <c r="B530" s="55" t="str">
        <f>_xlfn.IFNA(VLOOKUP(A530,'Ajánlatkérő(k) adatai'!$B$4:$C$205,2,0),"")</f>
        <v/>
      </c>
      <c r="C530" s="178"/>
      <c r="D530" s="55" t="str">
        <f>_xlfn.IFNA(VLOOKUP(C530,'Számlafizető(k) adatai'!$C$4:$D$203,2,0),"")</f>
        <v/>
      </c>
      <c r="E530" s="55" t="str">
        <f>_xlfn.IFNA(VLOOKUP(C530,'Számlafizető(k) adatai'!$C$4:$M$203,11,0),"")</f>
        <v/>
      </c>
      <c r="F530" s="178"/>
      <c r="G530" s="178"/>
      <c r="H530" s="178"/>
      <c r="I530" s="55" t="str">
        <f>IF(F530="","",VLOOKUP(LEFT(F530,5),'Technikai cellák'!B:C,2,0))</f>
        <v/>
      </c>
      <c r="J530" s="55" t="str">
        <f>IF(F530="","",VLOOKUP(I530,'Technikai cellák'!$C$1:$D$12,2,0))</f>
        <v/>
      </c>
      <c r="K530" s="179"/>
      <c r="L530" s="67" t="str">
        <f t="shared" si="170"/>
        <v/>
      </c>
      <c r="M530" s="68">
        <f t="shared" si="171"/>
        <v>0</v>
      </c>
      <c r="N530" s="66">
        <f t="shared" si="172"/>
        <v>0</v>
      </c>
      <c r="O530" s="152"/>
      <c r="P530" s="172">
        <f t="shared" si="187"/>
        <v>0</v>
      </c>
      <c r="Q530" s="69">
        <f t="shared" si="173"/>
        <v>0</v>
      </c>
      <c r="R530" s="62">
        <f t="shared" si="174"/>
        <v>0</v>
      </c>
      <c r="S530" s="153"/>
      <c r="T530" s="118" t="str">
        <f t="shared" ref="T530:T593" si="188">IF(S530="","",IF((DAYS360(S530,$C$4,TRUE))/30&lt;0,"",(DAYS360(S530,$C$4,))/30))</f>
        <v/>
      </c>
      <c r="U530" s="154"/>
      <c r="V530" s="154"/>
      <c r="W530" s="154"/>
      <c r="X530" s="154"/>
      <c r="Y530" s="154"/>
      <c r="Z530" s="154"/>
      <c r="AA530" s="154"/>
      <c r="AB530" s="154"/>
      <c r="AC530" s="154"/>
      <c r="AD530" s="154"/>
      <c r="AE530" s="154"/>
      <c r="AF530" s="154"/>
      <c r="AG530" s="63">
        <f t="shared" si="175"/>
        <v>0</v>
      </c>
      <c r="AH530" s="56">
        <f t="shared" si="176"/>
        <v>0</v>
      </c>
      <c r="AI530" s="56">
        <f t="shared" si="177"/>
        <v>0</v>
      </c>
      <c r="AJ530" s="56">
        <f t="shared" si="178"/>
        <v>0</v>
      </c>
      <c r="AK530" s="56">
        <f t="shared" si="179"/>
        <v>0</v>
      </c>
      <c r="AL530" s="56">
        <f t="shared" si="180"/>
        <v>0</v>
      </c>
      <c r="AM530" s="56">
        <f t="shared" si="181"/>
        <v>0</v>
      </c>
      <c r="AN530" s="56">
        <f t="shared" si="182"/>
        <v>0</v>
      </c>
      <c r="AO530" s="56">
        <f t="shared" si="183"/>
        <v>0</v>
      </c>
      <c r="AP530" s="56">
        <f t="shared" si="184"/>
        <v>0</v>
      </c>
      <c r="AQ530" s="56">
        <f t="shared" si="185"/>
        <v>0</v>
      </c>
      <c r="AR530" s="86">
        <f t="shared" si="186"/>
        <v>0</v>
      </c>
    </row>
    <row r="531" spans="1:44" x14ac:dyDescent="0.25">
      <c r="A531" s="178"/>
      <c r="B531" s="55" t="str">
        <f>_xlfn.IFNA(VLOOKUP(A531,'Ajánlatkérő(k) adatai'!$B$4:$C$205,2,0),"")</f>
        <v/>
      </c>
      <c r="C531" s="178"/>
      <c r="D531" s="55" t="str">
        <f>_xlfn.IFNA(VLOOKUP(C531,'Számlafizető(k) adatai'!$C$4:$D$203,2,0),"")</f>
        <v/>
      </c>
      <c r="E531" s="55" t="str">
        <f>_xlfn.IFNA(VLOOKUP(C531,'Számlafizető(k) adatai'!$C$4:$M$203,11,0),"")</f>
        <v/>
      </c>
      <c r="F531" s="178"/>
      <c r="G531" s="178"/>
      <c r="H531" s="178"/>
      <c r="I531" s="55" t="str">
        <f>IF(F531="","",VLOOKUP(LEFT(F531,5),'Technikai cellák'!B:C,2,0))</f>
        <v/>
      </c>
      <c r="J531" s="55" t="str">
        <f>IF(F531="","",VLOOKUP(I531,'Technikai cellák'!$C$1:$D$12,2,0))</f>
        <v/>
      </c>
      <c r="K531" s="179"/>
      <c r="L531" s="67" t="str">
        <f t="shared" si="170"/>
        <v/>
      </c>
      <c r="M531" s="68">
        <f t="shared" si="171"/>
        <v>0</v>
      </c>
      <c r="N531" s="66">
        <f t="shared" si="172"/>
        <v>0</v>
      </c>
      <c r="O531" s="152"/>
      <c r="P531" s="172">
        <f t="shared" si="187"/>
        <v>0</v>
      </c>
      <c r="Q531" s="69">
        <f t="shared" si="173"/>
        <v>0</v>
      </c>
      <c r="R531" s="62">
        <f t="shared" si="174"/>
        <v>0</v>
      </c>
      <c r="S531" s="153"/>
      <c r="T531" s="118" t="str">
        <f t="shared" si="188"/>
        <v/>
      </c>
      <c r="U531" s="154"/>
      <c r="V531" s="154"/>
      <c r="W531" s="154"/>
      <c r="X531" s="154"/>
      <c r="Y531" s="154"/>
      <c r="Z531" s="154"/>
      <c r="AA531" s="154"/>
      <c r="AB531" s="154"/>
      <c r="AC531" s="154"/>
      <c r="AD531" s="154"/>
      <c r="AE531" s="154"/>
      <c r="AF531" s="154"/>
      <c r="AG531" s="63">
        <f t="shared" si="175"/>
        <v>0</v>
      </c>
      <c r="AH531" s="56">
        <f t="shared" si="176"/>
        <v>0</v>
      </c>
      <c r="AI531" s="56">
        <f t="shared" si="177"/>
        <v>0</v>
      </c>
      <c r="AJ531" s="56">
        <f t="shared" si="178"/>
        <v>0</v>
      </c>
      <c r="AK531" s="56">
        <f t="shared" si="179"/>
        <v>0</v>
      </c>
      <c r="AL531" s="56">
        <f t="shared" si="180"/>
        <v>0</v>
      </c>
      <c r="AM531" s="56">
        <f t="shared" si="181"/>
        <v>0</v>
      </c>
      <c r="AN531" s="56">
        <f t="shared" si="182"/>
        <v>0</v>
      </c>
      <c r="AO531" s="56">
        <f t="shared" si="183"/>
        <v>0</v>
      </c>
      <c r="AP531" s="56">
        <f t="shared" si="184"/>
        <v>0</v>
      </c>
      <c r="AQ531" s="56">
        <f t="shared" si="185"/>
        <v>0</v>
      </c>
      <c r="AR531" s="86">
        <f t="shared" si="186"/>
        <v>0</v>
      </c>
    </row>
    <row r="532" spans="1:44" x14ac:dyDescent="0.25">
      <c r="A532" s="178"/>
      <c r="B532" s="55" t="str">
        <f>_xlfn.IFNA(VLOOKUP(A532,'Ajánlatkérő(k) adatai'!$B$4:$C$205,2,0),"")</f>
        <v/>
      </c>
      <c r="C532" s="178"/>
      <c r="D532" s="55" t="str">
        <f>_xlfn.IFNA(VLOOKUP(C532,'Számlafizető(k) adatai'!$C$4:$D$203,2,0),"")</f>
        <v/>
      </c>
      <c r="E532" s="55" t="str">
        <f>_xlfn.IFNA(VLOOKUP(C532,'Számlafizető(k) adatai'!$C$4:$M$203,11,0),"")</f>
        <v/>
      </c>
      <c r="F532" s="178"/>
      <c r="G532" s="178"/>
      <c r="H532" s="178"/>
      <c r="I532" s="55" t="str">
        <f>IF(F532="","",VLOOKUP(LEFT(F532,5),'Technikai cellák'!B:C,2,0))</f>
        <v/>
      </c>
      <c r="J532" s="55" t="str">
        <f>IF(F532="","",VLOOKUP(I532,'Technikai cellák'!$C$1:$D$12,2,0))</f>
        <v/>
      </c>
      <c r="K532" s="179"/>
      <c r="L532" s="67" t="str">
        <f t="shared" si="170"/>
        <v/>
      </c>
      <c r="M532" s="68">
        <f t="shared" si="171"/>
        <v>0</v>
      </c>
      <c r="N532" s="66">
        <f t="shared" si="172"/>
        <v>0</v>
      </c>
      <c r="O532" s="152"/>
      <c r="P532" s="172">
        <f t="shared" si="187"/>
        <v>0</v>
      </c>
      <c r="Q532" s="69">
        <f t="shared" si="173"/>
        <v>0</v>
      </c>
      <c r="R532" s="62">
        <f t="shared" si="174"/>
        <v>0</v>
      </c>
      <c r="S532" s="153"/>
      <c r="T532" s="118" t="str">
        <f t="shared" si="188"/>
        <v/>
      </c>
      <c r="U532" s="154"/>
      <c r="V532" s="154"/>
      <c r="W532" s="154"/>
      <c r="X532" s="154"/>
      <c r="Y532" s="154"/>
      <c r="Z532" s="154"/>
      <c r="AA532" s="154"/>
      <c r="AB532" s="154"/>
      <c r="AC532" s="154"/>
      <c r="AD532" s="154"/>
      <c r="AE532" s="154"/>
      <c r="AF532" s="154"/>
      <c r="AG532" s="63">
        <f t="shared" si="175"/>
        <v>0</v>
      </c>
      <c r="AH532" s="56">
        <f t="shared" si="176"/>
        <v>0</v>
      </c>
      <c r="AI532" s="56">
        <f t="shared" si="177"/>
        <v>0</v>
      </c>
      <c r="AJ532" s="56">
        <f t="shared" si="178"/>
        <v>0</v>
      </c>
      <c r="AK532" s="56">
        <f t="shared" si="179"/>
        <v>0</v>
      </c>
      <c r="AL532" s="56">
        <f t="shared" si="180"/>
        <v>0</v>
      </c>
      <c r="AM532" s="56">
        <f t="shared" si="181"/>
        <v>0</v>
      </c>
      <c r="AN532" s="56">
        <f t="shared" si="182"/>
        <v>0</v>
      </c>
      <c r="AO532" s="56">
        <f t="shared" si="183"/>
        <v>0</v>
      </c>
      <c r="AP532" s="56">
        <f t="shared" si="184"/>
        <v>0</v>
      </c>
      <c r="AQ532" s="56">
        <f t="shared" si="185"/>
        <v>0</v>
      </c>
      <c r="AR532" s="86">
        <f t="shared" si="186"/>
        <v>0</v>
      </c>
    </row>
    <row r="533" spans="1:44" x14ac:dyDescent="0.25">
      <c r="A533" s="178"/>
      <c r="B533" s="55" t="str">
        <f>_xlfn.IFNA(VLOOKUP(A533,'Ajánlatkérő(k) adatai'!$B$4:$C$205,2,0),"")</f>
        <v/>
      </c>
      <c r="C533" s="178"/>
      <c r="D533" s="55" t="str">
        <f>_xlfn.IFNA(VLOOKUP(C533,'Számlafizető(k) adatai'!$C$4:$D$203,2,0),"")</f>
        <v/>
      </c>
      <c r="E533" s="55" t="str">
        <f>_xlfn.IFNA(VLOOKUP(C533,'Számlafizető(k) adatai'!$C$4:$M$203,11,0),"")</f>
        <v/>
      </c>
      <c r="F533" s="178"/>
      <c r="G533" s="178"/>
      <c r="H533" s="178"/>
      <c r="I533" s="55" t="str">
        <f>IF(F533="","",VLOOKUP(LEFT(F533,5),'Technikai cellák'!B:C,2,0))</f>
        <v/>
      </c>
      <c r="J533" s="55" t="str">
        <f>IF(F533="","",VLOOKUP(I533,'Technikai cellák'!$C$1:$D$12,2,0))</f>
        <v/>
      </c>
      <c r="K533" s="179"/>
      <c r="L533" s="67" t="str">
        <f t="shared" si="170"/>
        <v/>
      </c>
      <c r="M533" s="68">
        <f t="shared" si="171"/>
        <v>0</v>
      </c>
      <c r="N533" s="66">
        <f t="shared" si="172"/>
        <v>0</v>
      </c>
      <c r="O533" s="152"/>
      <c r="P533" s="172">
        <f t="shared" si="187"/>
        <v>0</v>
      </c>
      <c r="Q533" s="69">
        <f t="shared" si="173"/>
        <v>0</v>
      </c>
      <c r="R533" s="62">
        <f t="shared" si="174"/>
        <v>0</v>
      </c>
      <c r="S533" s="153"/>
      <c r="T533" s="118" t="str">
        <f t="shared" si="188"/>
        <v/>
      </c>
      <c r="U533" s="154"/>
      <c r="V533" s="154"/>
      <c r="W533" s="154"/>
      <c r="X533" s="154"/>
      <c r="Y533" s="154"/>
      <c r="Z533" s="154"/>
      <c r="AA533" s="154"/>
      <c r="AB533" s="154"/>
      <c r="AC533" s="154"/>
      <c r="AD533" s="154"/>
      <c r="AE533" s="154"/>
      <c r="AF533" s="154"/>
      <c r="AG533" s="63">
        <f t="shared" si="175"/>
        <v>0</v>
      </c>
      <c r="AH533" s="56">
        <f t="shared" si="176"/>
        <v>0</v>
      </c>
      <c r="AI533" s="56">
        <f t="shared" si="177"/>
        <v>0</v>
      </c>
      <c r="AJ533" s="56">
        <f t="shared" si="178"/>
        <v>0</v>
      </c>
      <c r="AK533" s="56">
        <f t="shared" si="179"/>
        <v>0</v>
      </c>
      <c r="AL533" s="56">
        <f t="shared" si="180"/>
        <v>0</v>
      </c>
      <c r="AM533" s="56">
        <f t="shared" si="181"/>
        <v>0</v>
      </c>
      <c r="AN533" s="56">
        <f t="shared" si="182"/>
        <v>0</v>
      </c>
      <c r="AO533" s="56">
        <f t="shared" si="183"/>
        <v>0</v>
      </c>
      <c r="AP533" s="56">
        <f t="shared" si="184"/>
        <v>0</v>
      </c>
      <c r="AQ533" s="56">
        <f t="shared" si="185"/>
        <v>0</v>
      </c>
      <c r="AR533" s="86">
        <f t="shared" si="186"/>
        <v>0</v>
      </c>
    </row>
    <row r="534" spans="1:44" x14ac:dyDescent="0.25">
      <c r="A534" s="178"/>
      <c r="B534" s="55" t="str">
        <f>_xlfn.IFNA(VLOOKUP(A534,'Ajánlatkérő(k) adatai'!$B$4:$C$205,2,0),"")</f>
        <v/>
      </c>
      <c r="C534" s="178"/>
      <c r="D534" s="55" t="str">
        <f>_xlfn.IFNA(VLOOKUP(C534,'Számlafizető(k) adatai'!$C$4:$D$203,2,0),"")</f>
        <v/>
      </c>
      <c r="E534" s="55" t="str">
        <f>_xlfn.IFNA(VLOOKUP(C534,'Számlafizető(k) adatai'!$C$4:$M$203,11,0),"")</f>
        <v/>
      </c>
      <c r="F534" s="178"/>
      <c r="G534" s="178"/>
      <c r="H534" s="178"/>
      <c r="I534" s="55" t="str">
        <f>IF(F534="","",VLOOKUP(LEFT(F534,5),'Technikai cellák'!B:C,2,0))</f>
        <v/>
      </c>
      <c r="J534" s="55" t="str">
        <f>IF(F534="","",VLOOKUP(I534,'Technikai cellák'!$C$1:$D$12,2,0))</f>
        <v/>
      </c>
      <c r="K534" s="179"/>
      <c r="L534" s="67" t="str">
        <f t="shared" si="170"/>
        <v/>
      </c>
      <c r="M534" s="68">
        <f t="shared" si="171"/>
        <v>0</v>
      </c>
      <c r="N534" s="66">
        <f t="shared" si="172"/>
        <v>0</v>
      </c>
      <c r="O534" s="152"/>
      <c r="P534" s="172">
        <f t="shared" si="187"/>
        <v>0</v>
      </c>
      <c r="Q534" s="69">
        <f t="shared" si="173"/>
        <v>0</v>
      </c>
      <c r="R534" s="62">
        <f t="shared" si="174"/>
        <v>0</v>
      </c>
      <c r="S534" s="153"/>
      <c r="T534" s="118" t="str">
        <f t="shared" si="188"/>
        <v/>
      </c>
      <c r="U534" s="154"/>
      <c r="V534" s="154"/>
      <c r="W534" s="154"/>
      <c r="X534" s="154"/>
      <c r="Y534" s="154"/>
      <c r="Z534" s="154"/>
      <c r="AA534" s="154"/>
      <c r="AB534" s="154"/>
      <c r="AC534" s="154"/>
      <c r="AD534" s="154"/>
      <c r="AE534" s="154"/>
      <c r="AF534" s="154"/>
      <c r="AG534" s="63">
        <f t="shared" si="175"/>
        <v>0</v>
      </c>
      <c r="AH534" s="56">
        <f t="shared" si="176"/>
        <v>0</v>
      </c>
      <c r="AI534" s="56">
        <f t="shared" si="177"/>
        <v>0</v>
      </c>
      <c r="AJ534" s="56">
        <f t="shared" si="178"/>
        <v>0</v>
      </c>
      <c r="AK534" s="56">
        <f t="shared" si="179"/>
        <v>0</v>
      </c>
      <c r="AL534" s="56">
        <f t="shared" si="180"/>
        <v>0</v>
      </c>
      <c r="AM534" s="56">
        <f t="shared" si="181"/>
        <v>0</v>
      </c>
      <c r="AN534" s="56">
        <f t="shared" si="182"/>
        <v>0</v>
      </c>
      <c r="AO534" s="56">
        <f t="shared" si="183"/>
        <v>0</v>
      </c>
      <c r="AP534" s="56">
        <f t="shared" si="184"/>
        <v>0</v>
      </c>
      <c r="AQ534" s="56">
        <f t="shared" si="185"/>
        <v>0</v>
      </c>
      <c r="AR534" s="86">
        <f t="shared" si="186"/>
        <v>0</v>
      </c>
    </row>
    <row r="535" spans="1:44" x14ac:dyDescent="0.25">
      <c r="A535" s="178"/>
      <c r="B535" s="55" t="str">
        <f>_xlfn.IFNA(VLOOKUP(A535,'Ajánlatkérő(k) adatai'!$B$4:$C$205,2,0),"")</f>
        <v/>
      </c>
      <c r="C535" s="178"/>
      <c r="D535" s="55" t="str">
        <f>_xlfn.IFNA(VLOOKUP(C535,'Számlafizető(k) adatai'!$C$4:$D$203,2,0),"")</f>
        <v/>
      </c>
      <c r="E535" s="55" t="str">
        <f>_xlfn.IFNA(VLOOKUP(C535,'Számlafizető(k) adatai'!$C$4:$M$203,11,0),"")</f>
        <v/>
      </c>
      <c r="F535" s="178"/>
      <c r="G535" s="178"/>
      <c r="H535" s="178"/>
      <c r="I535" s="55" t="str">
        <f>IF(F535="","",VLOOKUP(LEFT(F535,5),'Technikai cellák'!B:C,2,0))</f>
        <v/>
      </c>
      <c r="J535" s="55" t="str">
        <f>IF(F535="","",VLOOKUP(I535,'Technikai cellák'!$C$1:$D$12,2,0))</f>
        <v/>
      </c>
      <c r="K535" s="179"/>
      <c r="L535" s="67" t="str">
        <f t="shared" si="170"/>
        <v/>
      </c>
      <c r="M535" s="68">
        <f t="shared" si="171"/>
        <v>0</v>
      </c>
      <c r="N535" s="66">
        <f t="shared" si="172"/>
        <v>0</v>
      </c>
      <c r="O535" s="152"/>
      <c r="P535" s="172">
        <f t="shared" si="187"/>
        <v>0</v>
      </c>
      <c r="Q535" s="69">
        <f t="shared" si="173"/>
        <v>0</v>
      </c>
      <c r="R535" s="62">
        <f t="shared" si="174"/>
        <v>0</v>
      </c>
      <c r="S535" s="153"/>
      <c r="T535" s="118" t="str">
        <f t="shared" si="188"/>
        <v/>
      </c>
      <c r="U535" s="154"/>
      <c r="V535" s="154"/>
      <c r="W535" s="154"/>
      <c r="X535" s="154"/>
      <c r="Y535" s="154"/>
      <c r="Z535" s="154"/>
      <c r="AA535" s="154"/>
      <c r="AB535" s="154"/>
      <c r="AC535" s="154"/>
      <c r="AD535" s="154"/>
      <c r="AE535" s="154"/>
      <c r="AF535" s="154"/>
      <c r="AG535" s="63">
        <f t="shared" si="175"/>
        <v>0</v>
      </c>
      <c r="AH535" s="56">
        <f t="shared" si="176"/>
        <v>0</v>
      </c>
      <c r="AI535" s="56">
        <f t="shared" si="177"/>
        <v>0</v>
      </c>
      <c r="AJ535" s="56">
        <f t="shared" si="178"/>
        <v>0</v>
      </c>
      <c r="AK535" s="56">
        <f t="shared" si="179"/>
        <v>0</v>
      </c>
      <c r="AL535" s="56">
        <f t="shared" si="180"/>
        <v>0</v>
      </c>
      <c r="AM535" s="56">
        <f t="shared" si="181"/>
        <v>0</v>
      </c>
      <c r="AN535" s="56">
        <f t="shared" si="182"/>
        <v>0</v>
      </c>
      <c r="AO535" s="56">
        <f t="shared" si="183"/>
        <v>0</v>
      </c>
      <c r="AP535" s="56">
        <f t="shared" si="184"/>
        <v>0</v>
      </c>
      <c r="AQ535" s="56">
        <f t="shared" si="185"/>
        <v>0</v>
      </c>
      <c r="AR535" s="86">
        <f t="shared" si="186"/>
        <v>0</v>
      </c>
    </row>
    <row r="536" spans="1:44" x14ac:dyDescent="0.25">
      <c r="A536" s="178"/>
      <c r="B536" s="55" t="str">
        <f>_xlfn.IFNA(VLOOKUP(A536,'Ajánlatkérő(k) adatai'!$B$4:$C$205,2,0),"")</f>
        <v/>
      </c>
      <c r="C536" s="178"/>
      <c r="D536" s="55" t="str">
        <f>_xlfn.IFNA(VLOOKUP(C536,'Számlafizető(k) adatai'!$C$4:$D$203,2,0),"")</f>
        <v/>
      </c>
      <c r="E536" s="55" t="str">
        <f>_xlfn.IFNA(VLOOKUP(C536,'Számlafizető(k) adatai'!$C$4:$M$203,11,0),"")</f>
        <v/>
      </c>
      <c r="F536" s="178"/>
      <c r="G536" s="178"/>
      <c r="H536" s="178"/>
      <c r="I536" s="55" t="str">
        <f>IF(F536="","",VLOOKUP(LEFT(F536,5),'Technikai cellák'!B:C,2,0))</f>
        <v/>
      </c>
      <c r="J536" s="55" t="str">
        <f>IF(F536="","",VLOOKUP(I536,'Technikai cellák'!$C$1:$D$12,2,0))</f>
        <v/>
      </c>
      <c r="K536" s="179"/>
      <c r="L536" s="67" t="str">
        <f t="shared" si="170"/>
        <v/>
      </c>
      <c r="M536" s="68">
        <f t="shared" si="171"/>
        <v>0</v>
      </c>
      <c r="N536" s="66">
        <f t="shared" si="172"/>
        <v>0</v>
      </c>
      <c r="O536" s="152"/>
      <c r="P536" s="172">
        <f t="shared" si="187"/>
        <v>0</v>
      </c>
      <c r="Q536" s="69">
        <f t="shared" si="173"/>
        <v>0</v>
      </c>
      <c r="R536" s="62">
        <f t="shared" si="174"/>
        <v>0</v>
      </c>
      <c r="S536" s="153"/>
      <c r="T536" s="118" t="str">
        <f t="shared" si="188"/>
        <v/>
      </c>
      <c r="U536" s="154"/>
      <c r="V536" s="154"/>
      <c r="W536" s="154"/>
      <c r="X536" s="154"/>
      <c r="Y536" s="154"/>
      <c r="Z536" s="154"/>
      <c r="AA536" s="154"/>
      <c r="AB536" s="154"/>
      <c r="AC536" s="154"/>
      <c r="AD536" s="154"/>
      <c r="AE536" s="154"/>
      <c r="AF536" s="154"/>
      <c r="AG536" s="63">
        <f t="shared" si="175"/>
        <v>0</v>
      </c>
      <c r="AH536" s="56">
        <f t="shared" si="176"/>
        <v>0</v>
      </c>
      <c r="AI536" s="56">
        <f t="shared" si="177"/>
        <v>0</v>
      </c>
      <c r="AJ536" s="56">
        <f t="shared" si="178"/>
        <v>0</v>
      </c>
      <c r="AK536" s="56">
        <f t="shared" si="179"/>
        <v>0</v>
      </c>
      <c r="AL536" s="56">
        <f t="shared" si="180"/>
        <v>0</v>
      </c>
      <c r="AM536" s="56">
        <f t="shared" si="181"/>
        <v>0</v>
      </c>
      <c r="AN536" s="56">
        <f t="shared" si="182"/>
        <v>0</v>
      </c>
      <c r="AO536" s="56">
        <f t="shared" si="183"/>
        <v>0</v>
      </c>
      <c r="AP536" s="56">
        <f t="shared" si="184"/>
        <v>0</v>
      </c>
      <c r="AQ536" s="56">
        <f t="shared" si="185"/>
        <v>0</v>
      </c>
      <c r="AR536" s="86">
        <f t="shared" si="186"/>
        <v>0</v>
      </c>
    </row>
    <row r="537" spans="1:44" x14ac:dyDescent="0.25">
      <c r="A537" s="178"/>
      <c r="B537" s="55" t="str">
        <f>_xlfn.IFNA(VLOOKUP(A537,'Ajánlatkérő(k) adatai'!$B$4:$C$205,2,0),"")</f>
        <v/>
      </c>
      <c r="C537" s="178"/>
      <c r="D537" s="55" t="str">
        <f>_xlfn.IFNA(VLOOKUP(C537,'Számlafizető(k) adatai'!$C$4:$D$203,2,0),"")</f>
        <v/>
      </c>
      <c r="E537" s="55" t="str">
        <f>_xlfn.IFNA(VLOOKUP(C537,'Számlafizető(k) adatai'!$C$4:$M$203,11,0),"")</f>
        <v/>
      </c>
      <c r="F537" s="178"/>
      <c r="G537" s="178"/>
      <c r="H537" s="178"/>
      <c r="I537" s="55" t="str">
        <f>IF(F537="","",VLOOKUP(LEFT(F537,5),'Technikai cellák'!B:C,2,0))</f>
        <v/>
      </c>
      <c r="J537" s="55" t="str">
        <f>IF(F537="","",VLOOKUP(I537,'Technikai cellák'!$C$1:$D$12,2,0))</f>
        <v/>
      </c>
      <c r="K537" s="179"/>
      <c r="L537" s="67" t="str">
        <f t="shared" si="170"/>
        <v/>
      </c>
      <c r="M537" s="68">
        <f t="shared" si="171"/>
        <v>0</v>
      </c>
      <c r="N537" s="66">
        <f t="shared" si="172"/>
        <v>0</v>
      </c>
      <c r="O537" s="152"/>
      <c r="P537" s="172">
        <f t="shared" si="187"/>
        <v>0</v>
      </c>
      <c r="Q537" s="69">
        <f t="shared" si="173"/>
        <v>0</v>
      </c>
      <c r="R537" s="62">
        <f t="shared" si="174"/>
        <v>0</v>
      </c>
      <c r="S537" s="153"/>
      <c r="T537" s="118" t="str">
        <f t="shared" si="188"/>
        <v/>
      </c>
      <c r="U537" s="154"/>
      <c r="V537" s="154"/>
      <c r="W537" s="154"/>
      <c r="X537" s="154"/>
      <c r="Y537" s="154"/>
      <c r="Z537" s="154"/>
      <c r="AA537" s="154"/>
      <c r="AB537" s="154"/>
      <c r="AC537" s="154"/>
      <c r="AD537" s="154"/>
      <c r="AE537" s="154"/>
      <c r="AF537" s="154"/>
      <c r="AG537" s="63">
        <f t="shared" si="175"/>
        <v>0</v>
      </c>
      <c r="AH537" s="56">
        <f t="shared" si="176"/>
        <v>0</v>
      </c>
      <c r="AI537" s="56">
        <f t="shared" si="177"/>
        <v>0</v>
      </c>
      <c r="AJ537" s="56">
        <f t="shared" si="178"/>
        <v>0</v>
      </c>
      <c r="AK537" s="56">
        <f t="shared" si="179"/>
        <v>0</v>
      </c>
      <c r="AL537" s="56">
        <f t="shared" si="180"/>
        <v>0</v>
      </c>
      <c r="AM537" s="56">
        <f t="shared" si="181"/>
        <v>0</v>
      </c>
      <c r="AN537" s="56">
        <f t="shared" si="182"/>
        <v>0</v>
      </c>
      <c r="AO537" s="56">
        <f t="shared" si="183"/>
        <v>0</v>
      </c>
      <c r="AP537" s="56">
        <f t="shared" si="184"/>
        <v>0</v>
      </c>
      <c r="AQ537" s="56">
        <f t="shared" si="185"/>
        <v>0</v>
      </c>
      <c r="AR537" s="86">
        <f t="shared" si="186"/>
        <v>0</v>
      </c>
    </row>
    <row r="538" spans="1:44" x14ac:dyDescent="0.25">
      <c r="A538" s="178"/>
      <c r="B538" s="55" t="str">
        <f>_xlfn.IFNA(VLOOKUP(A538,'Ajánlatkérő(k) adatai'!$B$4:$C$205,2,0),"")</f>
        <v/>
      </c>
      <c r="C538" s="178"/>
      <c r="D538" s="55" t="str">
        <f>_xlfn.IFNA(VLOOKUP(C538,'Számlafizető(k) adatai'!$C$4:$D$203,2,0),"")</f>
        <v/>
      </c>
      <c r="E538" s="55" t="str">
        <f>_xlfn.IFNA(VLOOKUP(C538,'Számlafizető(k) adatai'!$C$4:$M$203,11,0),"")</f>
        <v/>
      </c>
      <c r="F538" s="178"/>
      <c r="G538" s="178"/>
      <c r="H538" s="178"/>
      <c r="I538" s="55" t="str">
        <f>IF(F538="","",VLOOKUP(LEFT(F538,5),'Technikai cellák'!B:C,2,0))</f>
        <v/>
      </c>
      <c r="J538" s="55" t="str">
        <f>IF(F538="","",VLOOKUP(I538,'Technikai cellák'!$C$1:$D$12,2,0))</f>
        <v/>
      </c>
      <c r="K538" s="179"/>
      <c r="L538" s="67" t="str">
        <f t="shared" si="170"/>
        <v/>
      </c>
      <c r="M538" s="68">
        <f t="shared" si="171"/>
        <v>0</v>
      </c>
      <c r="N538" s="66">
        <f t="shared" si="172"/>
        <v>0</v>
      </c>
      <c r="O538" s="152"/>
      <c r="P538" s="172">
        <f t="shared" si="187"/>
        <v>0</v>
      </c>
      <c r="Q538" s="69">
        <f t="shared" si="173"/>
        <v>0</v>
      </c>
      <c r="R538" s="62">
        <f t="shared" si="174"/>
        <v>0</v>
      </c>
      <c r="S538" s="153"/>
      <c r="T538" s="118" t="str">
        <f t="shared" si="188"/>
        <v/>
      </c>
      <c r="U538" s="154"/>
      <c r="V538" s="154"/>
      <c r="W538" s="154"/>
      <c r="X538" s="154"/>
      <c r="Y538" s="154"/>
      <c r="Z538" s="154"/>
      <c r="AA538" s="154"/>
      <c r="AB538" s="154"/>
      <c r="AC538" s="154"/>
      <c r="AD538" s="154"/>
      <c r="AE538" s="154"/>
      <c r="AF538" s="154"/>
      <c r="AG538" s="63">
        <f t="shared" si="175"/>
        <v>0</v>
      </c>
      <c r="AH538" s="56">
        <f t="shared" si="176"/>
        <v>0</v>
      </c>
      <c r="AI538" s="56">
        <f t="shared" si="177"/>
        <v>0</v>
      </c>
      <c r="AJ538" s="56">
        <f t="shared" si="178"/>
        <v>0</v>
      </c>
      <c r="AK538" s="56">
        <f t="shared" si="179"/>
        <v>0</v>
      </c>
      <c r="AL538" s="56">
        <f t="shared" si="180"/>
        <v>0</v>
      </c>
      <c r="AM538" s="56">
        <f t="shared" si="181"/>
        <v>0</v>
      </c>
      <c r="AN538" s="56">
        <f t="shared" si="182"/>
        <v>0</v>
      </c>
      <c r="AO538" s="56">
        <f t="shared" si="183"/>
        <v>0</v>
      </c>
      <c r="AP538" s="56">
        <f t="shared" si="184"/>
        <v>0</v>
      </c>
      <c r="AQ538" s="56">
        <f t="shared" si="185"/>
        <v>0</v>
      </c>
      <c r="AR538" s="86">
        <f t="shared" si="186"/>
        <v>0</v>
      </c>
    </row>
    <row r="539" spans="1:44" x14ac:dyDescent="0.25">
      <c r="A539" s="178"/>
      <c r="B539" s="55" t="str">
        <f>_xlfn.IFNA(VLOOKUP(A539,'Ajánlatkérő(k) adatai'!$B$4:$C$205,2,0),"")</f>
        <v/>
      </c>
      <c r="C539" s="178"/>
      <c r="D539" s="55" t="str">
        <f>_xlfn.IFNA(VLOOKUP(C539,'Számlafizető(k) adatai'!$C$4:$D$203,2,0),"")</f>
        <v/>
      </c>
      <c r="E539" s="55" t="str">
        <f>_xlfn.IFNA(VLOOKUP(C539,'Számlafizető(k) adatai'!$C$4:$M$203,11,0),"")</f>
        <v/>
      </c>
      <c r="F539" s="178"/>
      <c r="G539" s="178"/>
      <c r="H539" s="178"/>
      <c r="I539" s="55" t="str">
        <f>IF(F539="","",VLOOKUP(LEFT(F539,5),'Technikai cellák'!B:C,2,0))</f>
        <v/>
      </c>
      <c r="J539" s="55" t="str">
        <f>IF(F539="","",VLOOKUP(I539,'Technikai cellák'!$C$1:$D$12,2,0))</f>
        <v/>
      </c>
      <c r="K539" s="179"/>
      <c r="L539" s="67" t="str">
        <f t="shared" si="170"/>
        <v/>
      </c>
      <c r="M539" s="68">
        <f t="shared" si="171"/>
        <v>0</v>
      </c>
      <c r="N539" s="66">
        <f t="shared" si="172"/>
        <v>0</v>
      </c>
      <c r="O539" s="152"/>
      <c r="P539" s="172">
        <f t="shared" si="187"/>
        <v>0</v>
      </c>
      <c r="Q539" s="69">
        <f t="shared" si="173"/>
        <v>0</v>
      </c>
      <c r="R539" s="62">
        <f t="shared" si="174"/>
        <v>0</v>
      </c>
      <c r="S539" s="153"/>
      <c r="T539" s="118" t="str">
        <f t="shared" si="188"/>
        <v/>
      </c>
      <c r="U539" s="154"/>
      <c r="V539" s="154"/>
      <c r="W539" s="154"/>
      <c r="X539" s="154"/>
      <c r="Y539" s="154"/>
      <c r="Z539" s="154"/>
      <c r="AA539" s="154"/>
      <c r="AB539" s="154"/>
      <c r="AC539" s="154"/>
      <c r="AD539" s="154"/>
      <c r="AE539" s="154"/>
      <c r="AF539" s="154"/>
      <c r="AG539" s="63">
        <f t="shared" si="175"/>
        <v>0</v>
      </c>
      <c r="AH539" s="56">
        <f t="shared" si="176"/>
        <v>0</v>
      </c>
      <c r="AI539" s="56">
        <f t="shared" si="177"/>
        <v>0</v>
      </c>
      <c r="AJ539" s="56">
        <f t="shared" si="178"/>
        <v>0</v>
      </c>
      <c r="AK539" s="56">
        <f t="shared" si="179"/>
        <v>0</v>
      </c>
      <c r="AL539" s="56">
        <f t="shared" si="180"/>
        <v>0</v>
      </c>
      <c r="AM539" s="56">
        <f t="shared" si="181"/>
        <v>0</v>
      </c>
      <c r="AN539" s="56">
        <f t="shared" si="182"/>
        <v>0</v>
      </c>
      <c r="AO539" s="56">
        <f t="shared" si="183"/>
        <v>0</v>
      </c>
      <c r="AP539" s="56">
        <f t="shared" si="184"/>
        <v>0</v>
      </c>
      <c r="AQ539" s="56">
        <f t="shared" si="185"/>
        <v>0</v>
      </c>
      <c r="AR539" s="86">
        <f t="shared" si="186"/>
        <v>0</v>
      </c>
    </row>
    <row r="540" spans="1:44" x14ac:dyDescent="0.25">
      <c r="A540" s="178"/>
      <c r="B540" s="55" t="str">
        <f>_xlfn.IFNA(VLOOKUP(A540,'Ajánlatkérő(k) adatai'!$B$4:$C$205,2,0),"")</f>
        <v/>
      </c>
      <c r="C540" s="178"/>
      <c r="D540" s="55" t="str">
        <f>_xlfn.IFNA(VLOOKUP(C540,'Számlafizető(k) adatai'!$C$4:$D$203,2,0),"")</f>
        <v/>
      </c>
      <c r="E540" s="55" t="str">
        <f>_xlfn.IFNA(VLOOKUP(C540,'Számlafizető(k) adatai'!$C$4:$M$203,11,0),"")</f>
        <v/>
      </c>
      <c r="F540" s="178"/>
      <c r="G540" s="178"/>
      <c r="H540" s="178"/>
      <c r="I540" s="55" t="str">
        <f>IF(F540="","",VLOOKUP(LEFT(F540,5),'Technikai cellák'!B:C,2,0))</f>
        <v/>
      </c>
      <c r="J540" s="55" t="str">
        <f>IF(F540="","",VLOOKUP(I540,'Technikai cellák'!$C$1:$D$12,2,0))</f>
        <v/>
      </c>
      <c r="K540" s="179"/>
      <c r="L540" s="67" t="str">
        <f t="shared" si="170"/>
        <v/>
      </c>
      <c r="M540" s="68">
        <f t="shared" si="171"/>
        <v>0</v>
      </c>
      <c r="N540" s="66">
        <f t="shared" si="172"/>
        <v>0</v>
      </c>
      <c r="O540" s="152"/>
      <c r="P540" s="172">
        <f t="shared" si="187"/>
        <v>0</v>
      </c>
      <c r="Q540" s="69">
        <f t="shared" si="173"/>
        <v>0</v>
      </c>
      <c r="R540" s="62">
        <f t="shared" si="174"/>
        <v>0</v>
      </c>
      <c r="S540" s="153"/>
      <c r="T540" s="118" t="str">
        <f t="shared" si="188"/>
        <v/>
      </c>
      <c r="U540" s="154"/>
      <c r="V540" s="154"/>
      <c r="W540" s="154"/>
      <c r="X540" s="154"/>
      <c r="Y540" s="154"/>
      <c r="Z540" s="154"/>
      <c r="AA540" s="154"/>
      <c r="AB540" s="154"/>
      <c r="AC540" s="154"/>
      <c r="AD540" s="154"/>
      <c r="AE540" s="154"/>
      <c r="AF540" s="154"/>
      <c r="AG540" s="63">
        <f t="shared" si="175"/>
        <v>0</v>
      </c>
      <c r="AH540" s="56">
        <f t="shared" si="176"/>
        <v>0</v>
      </c>
      <c r="AI540" s="56">
        <f t="shared" si="177"/>
        <v>0</v>
      </c>
      <c r="AJ540" s="56">
        <f t="shared" si="178"/>
        <v>0</v>
      </c>
      <c r="AK540" s="56">
        <f t="shared" si="179"/>
        <v>0</v>
      </c>
      <c r="AL540" s="56">
        <f t="shared" si="180"/>
        <v>0</v>
      </c>
      <c r="AM540" s="56">
        <f t="shared" si="181"/>
        <v>0</v>
      </c>
      <c r="AN540" s="56">
        <f t="shared" si="182"/>
        <v>0</v>
      </c>
      <c r="AO540" s="56">
        <f t="shared" si="183"/>
        <v>0</v>
      </c>
      <c r="AP540" s="56">
        <f t="shared" si="184"/>
        <v>0</v>
      </c>
      <c r="AQ540" s="56">
        <f t="shared" si="185"/>
        <v>0</v>
      </c>
      <c r="AR540" s="86">
        <f t="shared" si="186"/>
        <v>0</v>
      </c>
    </row>
    <row r="541" spans="1:44" x14ac:dyDescent="0.25">
      <c r="A541" s="178"/>
      <c r="B541" s="55" t="str">
        <f>_xlfn.IFNA(VLOOKUP(A541,'Ajánlatkérő(k) adatai'!$B$4:$C$205,2,0),"")</f>
        <v/>
      </c>
      <c r="C541" s="178"/>
      <c r="D541" s="55" t="str">
        <f>_xlfn.IFNA(VLOOKUP(C541,'Számlafizető(k) adatai'!$C$4:$D$203,2,0),"")</f>
        <v/>
      </c>
      <c r="E541" s="55" t="str">
        <f>_xlfn.IFNA(VLOOKUP(C541,'Számlafizető(k) adatai'!$C$4:$M$203,11,0),"")</f>
        <v/>
      </c>
      <c r="F541" s="178"/>
      <c r="G541" s="178"/>
      <c r="H541" s="178"/>
      <c r="I541" s="55" t="str">
        <f>IF(F541="","",VLOOKUP(LEFT(F541,5),'Technikai cellák'!B:C,2,0))</f>
        <v/>
      </c>
      <c r="J541" s="55" t="str">
        <f>IF(F541="","",VLOOKUP(I541,'Technikai cellák'!$C$1:$D$12,2,0))</f>
        <v/>
      </c>
      <c r="K541" s="179"/>
      <c r="L541" s="67" t="str">
        <f t="shared" si="170"/>
        <v/>
      </c>
      <c r="M541" s="68">
        <f t="shared" si="171"/>
        <v>0</v>
      </c>
      <c r="N541" s="66">
        <f t="shared" si="172"/>
        <v>0</v>
      </c>
      <c r="O541" s="152"/>
      <c r="P541" s="172">
        <f t="shared" si="187"/>
        <v>0</v>
      </c>
      <c r="Q541" s="69">
        <f t="shared" si="173"/>
        <v>0</v>
      </c>
      <c r="R541" s="62">
        <f t="shared" si="174"/>
        <v>0</v>
      </c>
      <c r="S541" s="153"/>
      <c r="T541" s="118" t="str">
        <f t="shared" si="188"/>
        <v/>
      </c>
      <c r="U541" s="154"/>
      <c r="V541" s="154"/>
      <c r="W541" s="154"/>
      <c r="X541" s="154"/>
      <c r="Y541" s="154"/>
      <c r="Z541" s="154"/>
      <c r="AA541" s="154"/>
      <c r="AB541" s="154"/>
      <c r="AC541" s="154"/>
      <c r="AD541" s="154"/>
      <c r="AE541" s="154"/>
      <c r="AF541" s="154"/>
      <c r="AG541" s="63">
        <f t="shared" si="175"/>
        <v>0</v>
      </c>
      <c r="AH541" s="56">
        <f t="shared" si="176"/>
        <v>0</v>
      </c>
      <c r="AI541" s="56">
        <f t="shared" si="177"/>
        <v>0</v>
      </c>
      <c r="AJ541" s="56">
        <f t="shared" si="178"/>
        <v>0</v>
      </c>
      <c r="AK541" s="56">
        <f t="shared" si="179"/>
        <v>0</v>
      </c>
      <c r="AL541" s="56">
        <f t="shared" si="180"/>
        <v>0</v>
      </c>
      <c r="AM541" s="56">
        <f t="shared" si="181"/>
        <v>0</v>
      </c>
      <c r="AN541" s="56">
        <f t="shared" si="182"/>
        <v>0</v>
      </c>
      <c r="AO541" s="56">
        <f t="shared" si="183"/>
        <v>0</v>
      </c>
      <c r="AP541" s="56">
        <f t="shared" si="184"/>
        <v>0</v>
      </c>
      <c r="AQ541" s="56">
        <f t="shared" si="185"/>
        <v>0</v>
      </c>
      <c r="AR541" s="86">
        <f t="shared" si="186"/>
        <v>0</v>
      </c>
    </row>
    <row r="542" spans="1:44" x14ac:dyDescent="0.25">
      <c r="A542" s="178"/>
      <c r="B542" s="55" t="str">
        <f>_xlfn.IFNA(VLOOKUP(A542,'Ajánlatkérő(k) adatai'!$B$4:$C$205,2,0),"")</f>
        <v/>
      </c>
      <c r="C542" s="178"/>
      <c r="D542" s="55" t="str">
        <f>_xlfn.IFNA(VLOOKUP(C542,'Számlafizető(k) adatai'!$C$4:$D$203,2,0),"")</f>
        <v/>
      </c>
      <c r="E542" s="55" t="str">
        <f>_xlfn.IFNA(VLOOKUP(C542,'Számlafizető(k) adatai'!$C$4:$M$203,11,0),"")</f>
        <v/>
      </c>
      <c r="F542" s="178"/>
      <c r="G542" s="178"/>
      <c r="H542" s="178"/>
      <c r="I542" s="55" t="str">
        <f>IF(F542="","",VLOOKUP(LEFT(F542,5),'Technikai cellák'!B:C,2,0))</f>
        <v/>
      </c>
      <c r="J542" s="55" t="str">
        <f>IF(F542="","",VLOOKUP(I542,'Technikai cellák'!$C$1:$D$12,2,0))</f>
        <v/>
      </c>
      <c r="K542" s="179"/>
      <c r="L542" s="67" t="str">
        <f t="shared" si="170"/>
        <v/>
      </c>
      <c r="M542" s="68">
        <f t="shared" si="171"/>
        <v>0</v>
      </c>
      <c r="N542" s="66">
        <f t="shared" si="172"/>
        <v>0</v>
      </c>
      <c r="O542" s="152"/>
      <c r="P542" s="172">
        <f t="shared" si="187"/>
        <v>0</v>
      </c>
      <c r="Q542" s="69">
        <f t="shared" si="173"/>
        <v>0</v>
      </c>
      <c r="R542" s="62">
        <f t="shared" si="174"/>
        <v>0</v>
      </c>
      <c r="S542" s="153"/>
      <c r="T542" s="118" t="str">
        <f t="shared" si="188"/>
        <v/>
      </c>
      <c r="U542" s="154"/>
      <c r="V542" s="154"/>
      <c r="W542" s="154"/>
      <c r="X542" s="154"/>
      <c r="Y542" s="154"/>
      <c r="Z542" s="154"/>
      <c r="AA542" s="154"/>
      <c r="AB542" s="154"/>
      <c r="AC542" s="154"/>
      <c r="AD542" s="154"/>
      <c r="AE542" s="154"/>
      <c r="AF542" s="154"/>
      <c r="AG542" s="63">
        <f t="shared" si="175"/>
        <v>0</v>
      </c>
      <c r="AH542" s="56">
        <f t="shared" si="176"/>
        <v>0</v>
      </c>
      <c r="AI542" s="56">
        <f t="shared" si="177"/>
        <v>0</v>
      </c>
      <c r="AJ542" s="56">
        <f t="shared" si="178"/>
        <v>0</v>
      </c>
      <c r="AK542" s="56">
        <f t="shared" si="179"/>
        <v>0</v>
      </c>
      <c r="AL542" s="56">
        <f t="shared" si="180"/>
        <v>0</v>
      </c>
      <c r="AM542" s="56">
        <f t="shared" si="181"/>
        <v>0</v>
      </c>
      <c r="AN542" s="56">
        <f t="shared" si="182"/>
        <v>0</v>
      </c>
      <c r="AO542" s="56">
        <f t="shared" si="183"/>
        <v>0</v>
      </c>
      <c r="AP542" s="56">
        <f t="shared" si="184"/>
        <v>0</v>
      </c>
      <c r="AQ542" s="56">
        <f t="shared" si="185"/>
        <v>0</v>
      </c>
      <c r="AR542" s="86">
        <f t="shared" si="186"/>
        <v>0</v>
      </c>
    </row>
    <row r="543" spans="1:44" x14ac:dyDescent="0.25">
      <c r="A543" s="178"/>
      <c r="B543" s="55" t="str">
        <f>_xlfn.IFNA(VLOOKUP(A543,'Ajánlatkérő(k) adatai'!$B$4:$C$205,2,0),"")</f>
        <v/>
      </c>
      <c r="C543" s="178"/>
      <c r="D543" s="55" t="str">
        <f>_xlfn.IFNA(VLOOKUP(C543,'Számlafizető(k) adatai'!$C$4:$D$203,2,0),"")</f>
        <v/>
      </c>
      <c r="E543" s="55" t="str">
        <f>_xlfn.IFNA(VLOOKUP(C543,'Számlafizető(k) adatai'!$C$4:$M$203,11,0),"")</f>
        <v/>
      </c>
      <c r="F543" s="178"/>
      <c r="G543" s="178"/>
      <c r="H543" s="178"/>
      <c r="I543" s="55" t="str">
        <f>IF(F543="","",VLOOKUP(LEFT(F543,5),'Technikai cellák'!B:C,2,0))</f>
        <v/>
      </c>
      <c r="J543" s="55" t="str">
        <f>IF(F543="","",VLOOKUP(I543,'Technikai cellák'!$C$1:$D$12,2,0))</f>
        <v/>
      </c>
      <c r="K543" s="179"/>
      <c r="L543" s="67" t="str">
        <f t="shared" si="170"/>
        <v/>
      </c>
      <c r="M543" s="68">
        <f t="shared" si="171"/>
        <v>0</v>
      </c>
      <c r="N543" s="66">
        <f t="shared" si="172"/>
        <v>0</v>
      </c>
      <c r="O543" s="152"/>
      <c r="P543" s="172">
        <f t="shared" si="187"/>
        <v>0</v>
      </c>
      <c r="Q543" s="69">
        <f t="shared" si="173"/>
        <v>0</v>
      </c>
      <c r="R543" s="62">
        <f t="shared" si="174"/>
        <v>0</v>
      </c>
      <c r="S543" s="153"/>
      <c r="T543" s="118" t="str">
        <f t="shared" si="188"/>
        <v/>
      </c>
      <c r="U543" s="154"/>
      <c r="V543" s="154"/>
      <c r="W543" s="154"/>
      <c r="X543" s="154"/>
      <c r="Y543" s="154"/>
      <c r="Z543" s="154"/>
      <c r="AA543" s="154"/>
      <c r="AB543" s="154"/>
      <c r="AC543" s="154"/>
      <c r="AD543" s="154"/>
      <c r="AE543" s="154"/>
      <c r="AF543" s="154"/>
      <c r="AG543" s="63">
        <f t="shared" si="175"/>
        <v>0</v>
      </c>
      <c r="AH543" s="56">
        <f t="shared" si="176"/>
        <v>0</v>
      </c>
      <c r="AI543" s="56">
        <f t="shared" si="177"/>
        <v>0</v>
      </c>
      <c r="AJ543" s="56">
        <f t="shared" si="178"/>
        <v>0</v>
      </c>
      <c r="AK543" s="56">
        <f t="shared" si="179"/>
        <v>0</v>
      </c>
      <c r="AL543" s="56">
        <f t="shared" si="180"/>
        <v>0</v>
      </c>
      <c r="AM543" s="56">
        <f t="shared" si="181"/>
        <v>0</v>
      </c>
      <c r="AN543" s="56">
        <f t="shared" si="182"/>
        <v>0</v>
      </c>
      <c r="AO543" s="56">
        <f t="shared" si="183"/>
        <v>0</v>
      </c>
      <c r="AP543" s="56">
        <f t="shared" si="184"/>
        <v>0</v>
      </c>
      <c r="AQ543" s="56">
        <f t="shared" si="185"/>
        <v>0</v>
      </c>
      <c r="AR543" s="86">
        <f t="shared" si="186"/>
        <v>0</v>
      </c>
    </row>
    <row r="544" spans="1:44" x14ac:dyDescent="0.25">
      <c r="A544" s="178"/>
      <c r="B544" s="55" t="str">
        <f>_xlfn.IFNA(VLOOKUP(A544,'Ajánlatkérő(k) adatai'!$B$4:$C$205,2,0),"")</f>
        <v/>
      </c>
      <c r="C544" s="178"/>
      <c r="D544" s="55" t="str">
        <f>_xlfn.IFNA(VLOOKUP(C544,'Számlafizető(k) adatai'!$C$4:$D$203,2,0),"")</f>
        <v/>
      </c>
      <c r="E544" s="55" t="str">
        <f>_xlfn.IFNA(VLOOKUP(C544,'Számlafizető(k) adatai'!$C$4:$M$203,11,0),"")</f>
        <v/>
      </c>
      <c r="F544" s="178"/>
      <c r="G544" s="178"/>
      <c r="H544" s="178"/>
      <c r="I544" s="55" t="str">
        <f>IF(F544="","",VLOOKUP(LEFT(F544,5),'Technikai cellák'!B:C,2,0))</f>
        <v/>
      </c>
      <c r="J544" s="55" t="str">
        <f>IF(F544="","",VLOOKUP(I544,'Technikai cellák'!$C$1:$D$12,2,0))</f>
        <v/>
      </c>
      <c r="K544" s="179"/>
      <c r="L544" s="67" t="str">
        <f t="shared" si="170"/>
        <v/>
      </c>
      <c r="M544" s="68">
        <f t="shared" si="171"/>
        <v>0</v>
      </c>
      <c r="N544" s="66">
        <f t="shared" si="172"/>
        <v>0</v>
      </c>
      <c r="O544" s="152"/>
      <c r="P544" s="172">
        <f t="shared" si="187"/>
        <v>0</v>
      </c>
      <c r="Q544" s="69">
        <f t="shared" si="173"/>
        <v>0</v>
      </c>
      <c r="R544" s="62">
        <f t="shared" si="174"/>
        <v>0</v>
      </c>
      <c r="S544" s="153"/>
      <c r="T544" s="118" t="str">
        <f t="shared" si="188"/>
        <v/>
      </c>
      <c r="U544" s="154"/>
      <c r="V544" s="154"/>
      <c r="W544" s="154"/>
      <c r="X544" s="154"/>
      <c r="Y544" s="154"/>
      <c r="Z544" s="154"/>
      <c r="AA544" s="154"/>
      <c r="AB544" s="154"/>
      <c r="AC544" s="154"/>
      <c r="AD544" s="154"/>
      <c r="AE544" s="154"/>
      <c r="AF544" s="154"/>
      <c r="AG544" s="63">
        <f t="shared" si="175"/>
        <v>0</v>
      </c>
      <c r="AH544" s="56">
        <f t="shared" si="176"/>
        <v>0</v>
      </c>
      <c r="AI544" s="56">
        <f t="shared" si="177"/>
        <v>0</v>
      </c>
      <c r="AJ544" s="56">
        <f t="shared" si="178"/>
        <v>0</v>
      </c>
      <c r="AK544" s="56">
        <f t="shared" si="179"/>
        <v>0</v>
      </c>
      <c r="AL544" s="56">
        <f t="shared" si="180"/>
        <v>0</v>
      </c>
      <c r="AM544" s="56">
        <f t="shared" si="181"/>
        <v>0</v>
      </c>
      <c r="AN544" s="56">
        <f t="shared" si="182"/>
        <v>0</v>
      </c>
      <c r="AO544" s="56">
        <f t="shared" si="183"/>
        <v>0</v>
      </c>
      <c r="AP544" s="56">
        <f t="shared" si="184"/>
        <v>0</v>
      </c>
      <c r="AQ544" s="56">
        <f t="shared" si="185"/>
        <v>0</v>
      </c>
      <c r="AR544" s="86">
        <f t="shared" si="186"/>
        <v>0</v>
      </c>
    </row>
    <row r="545" spans="1:44" x14ac:dyDescent="0.25">
      <c r="A545" s="178"/>
      <c r="B545" s="55" t="str">
        <f>_xlfn.IFNA(VLOOKUP(A545,'Ajánlatkérő(k) adatai'!$B$4:$C$205,2,0),"")</f>
        <v/>
      </c>
      <c r="C545" s="178"/>
      <c r="D545" s="55" t="str">
        <f>_xlfn.IFNA(VLOOKUP(C545,'Számlafizető(k) adatai'!$C$4:$D$203,2,0),"")</f>
        <v/>
      </c>
      <c r="E545" s="55" t="str">
        <f>_xlfn.IFNA(VLOOKUP(C545,'Számlafizető(k) adatai'!$C$4:$M$203,11,0),"")</f>
        <v/>
      </c>
      <c r="F545" s="178"/>
      <c r="G545" s="178"/>
      <c r="H545" s="178"/>
      <c r="I545" s="55" t="str">
        <f>IF(F545="","",VLOOKUP(LEFT(F545,5),'Technikai cellák'!B:C,2,0))</f>
        <v/>
      </c>
      <c r="J545" s="55" t="str">
        <f>IF(F545="","",VLOOKUP(I545,'Technikai cellák'!$C$1:$D$12,2,0))</f>
        <v/>
      </c>
      <c r="K545" s="179"/>
      <c r="L545" s="67" t="str">
        <f t="shared" si="170"/>
        <v/>
      </c>
      <c r="M545" s="68">
        <f t="shared" si="171"/>
        <v>0</v>
      </c>
      <c r="N545" s="66">
        <f t="shared" si="172"/>
        <v>0</v>
      </c>
      <c r="O545" s="152"/>
      <c r="P545" s="172">
        <f t="shared" si="187"/>
        <v>0</v>
      </c>
      <c r="Q545" s="69">
        <f t="shared" si="173"/>
        <v>0</v>
      </c>
      <c r="R545" s="62">
        <f t="shared" si="174"/>
        <v>0</v>
      </c>
      <c r="S545" s="153"/>
      <c r="T545" s="118" t="str">
        <f t="shared" si="188"/>
        <v/>
      </c>
      <c r="U545" s="154"/>
      <c r="V545" s="154"/>
      <c r="W545" s="154"/>
      <c r="X545" s="154"/>
      <c r="Y545" s="154"/>
      <c r="Z545" s="154"/>
      <c r="AA545" s="154"/>
      <c r="AB545" s="154"/>
      <c r="AC545" s="154"/>
      <c r="AD545" s="154"/>
      <c r="AE545" s="154"/>
      <c r="AF545" s="154"/>
      <c r="AG545" s="63">
        <f t="shared" si="175"/>
        <v>0</v>
      </c>
      <c r="AH545" s="56">
        <f t="shared" si="176"/>
        <v>0</v>
      </c>
      <c r="AI545" s="56">
        <f t="shared" si="177"/>
        <v>0</v>
      </c>
      <c r="AJ545" s="56">
        <f t="shared" si="178"/>
        <v>0</v>
      </c>
      <c r="AK545" s="56">
        <f t="shared" si="179"/>
        <v>0</v>
      </c>
      <c r="AL545" s="56">
        <f t="shared" si="180"/>
        <v>0</v>
      </c>
      <c r="AM545" s="56">
        <f t="shared" si="181"/>
        <v>0</v>
      </c>
      <c r="AN545" s="56">
        <f t="shared" si="182"/>
        <v>0</v>
      </c>
      <c r="AO545" s="56">
        <f t="shared" si="183"/>
        <v>0</v>
      </c>
      <c r="AP545" s="56">
        <f t="shared" si="184"/>
        <v>0</v>
      </c>
      <c r="AQ545" s="56">
        <f t="shared" si="185"/>
        <v>0</v>
      </c>
      <c r="AR545" s="86">
        <f t="shared" si="186"/>
        <v>0</v>
      </c>
    </row>
    <row r="546" spans="1:44" x14ac:dyDescent="0.25">
      <c r="A546" s="178"/>
      <c r="B546" s="55" t="str">
        <f>_xlfn.IFNA(VLOOKUP(A546,'Ajánlatkérő(k) adatai'!$B$4:$C$205,2,0),"")</f>
        <v/>
      </c>
      <c r="C546" s="178"/>
      <c r="D546" s="55" t="str">
        <f>_xlfn.IFNA(VLOOKUP(C546,'Számlafizető(k) adatai'!$C$4:$D$203,2,0),"")</f>
        <v/>
      </c>
      <c r="E546" s="55" t="str">
        <f>_xlfn.IFNA(VLOOKUP(C546,'Számlafizető(k) adatai'!$C$4:$M$203,11,0),"")</f>
        <v/>
      </c>
      <c r="F546" s="178"/>
      <c r="G546" s="178"/>
      <c r="H546" s="178"/>
      <c r="I546" s="55" t="str">
        <f>IF(F546="","",VLOOKUP(LEFT(F546,5),'Technikai cellák'!B:C,2,0))</f>
        <v/>
      </c>
      <c r="J546" s="55" t="str">
        <f>IF(F546="","",VLOOKUP(I546,'Technikai cellák'!$C$1:$D$12,2,0))</f>
        <v/>
      </c>
      <c r="K546" s="179"/>
      <c r="L546" s="67" t="str">
        <f t="shared" si="170"/>
        <v/>
      </c>
      <c r="M546" s="68">
        <f t="shared" si="171"/>
        <v>0</v>
      </c>
      <c r="N546" s="66">
        <f t="shared" si="172"/>
        <v>0</v>
      </c>
      <c r="O546" s="152"/>
      <c r="P546" s="172">
        <f t="shared" si="187"/>
        <v>0</v>
      </c>
      <c r="Q546" s="69">
        <f t="shared" si="173"/>
        <v>0</v>
      </c>
      <c r="R546" s="62">
        <f t="shared" si="174"/>
        <v>0</v>
      </c>
      <c r="S546" s="153"/>
      <c r="T546" s="118" t="str">
        <f t="shared" si="188"/>
        <v/>
      </c>
      <c r="U546" s="154"/>
      <c r="V546" s="154"/>
      <c r="W546" s="154"/>
      <c r="X546" s="154"/>
      <c r="Y546" s="154"/>
      <c r="Z546" s="154"/>
      <c r="AA546" s="154"/>
      <c r="AB546" s="154"/>
      <c r="AC546" s="154"/>
      <c r="AD546" s="154"/>
      <c r="AE546" s="154"/>
      <c r="AF546" s="154"/>
      <c r="AG546" s="63">
        <f t="shared" si="175"/>
        <v>0</v>
      </c>
      <c r="AH546" s="56">
        <f t="shared" si="176"/>
        <v>0</v>
      </c>
      <c r="AI546" s="56">
        <f t="shared" si="177"/>
        <v>0</v>
      </c>
      <c r="AJ546" s="56">
        <f t="shared" si="178"/>
        <v>0</v>
      </c>
      <c r="AK546" s="56">
        <f t="shared" si="179"/>
        <v>0</v>
      </c>
      <c r="AL546" s="56">
        <f t="shared" si="180"/>
        <v>0</v>
      </c>
      <c r="AM546" s="56">
        <f t="shared" si="181"/>
        <v>0</v>
      </c>
      <c r="AN546" s="56">
        <f t="shared" si="182"/>
        <v>0</v>
      </c>
      <c r="AO546" s="56">
        <f t="shared" si="183"/>
        <v>0</v>
      </c>
      <c r="AP546" s="56">
        <f t="shared" si="184"/>
        <v>0</v>
      </c>
      <c r="AQ546" s="56">
        <f t="shared" si="185"/>
        <v>0</v>
      </c>
      <c r="AR546" s="86">
        <f t="shared" si="186"/>
        <v>0</v>
      </c>
    </row>
    <row r="547" spans="1:44" x14ac:dyDescent="0.25">
      <c r="A547" s="178"/>
      <c r="B547" s="55" t="str">
        <f>_xlfn.IFNA(VLOOKUP(A547,'Ajánlatkérő(k) adatai'!$B$4:$C$205,2,0),"")</f>
        <v/>
      </c>
      <c r="C547" s="178"/>
      <c r="D547" s="55" t="str">
        <f>_xlfn.IFNA(VLOOKUP(C547,'Számlafizető(k) adatai'!$C$4:$D$203,2,0),"")</f>
        <v/>
      </c>
      <c r="E547" s="55" t="str">
        <f>_xlfn.IFNA(VLOOKUP(C547,'Számlafizető(k) adatai'!$C$4:$M$203,11,0),"")</f>
        <v/>
      </c>
      <c r="F547" s="178"/>
      <c r="G547" s="178"/>
      <c r="H547" s="178"/>
      <c r="I547" s="55" t="str">
        <f>IF(F547="","",VLOOKUP(LEFT(F547,5),'Technikai cellák'!B:C,2,0))</f>
        <v/>
      </c>
      <c r="J547" s="55" t="str">
        <f>IF(F547="","",VLOOKUP(I547,'Technikai cellák'!$C$1:$D$12,2,0))</f>
        <v/>
      </c>
      <c r="K547" s="179"/>
      <c r="L547" s="67" t="str">
        <f t="shared" si="170"/>
        <v/>
      </c>
      <c r="M547" s="68">
        <f t="shared" si="171"/>
        <v>0</v>
      </c>
      <c r="N547" s="66">
        <f t="shared" si="172"/>
        <v>0</v>
      </c>
      <c r="O547" s="152"/>
      <c r="P547" s="172">
        <f t="shared" si="187"/>
        <v>0</v>
      </c>
      <c r="Q547" s="69">
        <f t="shared" si="173"/>
        <v>0</v>
      </c>
      <c r="R547" s="62">
        <f t="shared" si="174"/>
        <v>0</v>
      </c>
      <c r="S547" s="153"/>
      <c r="T547" s="118" t="str">
        <f t="shared" si="188"/>
        <v/>
      </c>
      <c r="U547" s="154"/>
      <c r="V547" s="154"/>
      <c r="W547" s="154"/>
      <c r="X547" s="154"/>
      <c r="Y547" s="154"/>
      <c r="Z547" s="154"/>
      <c r="AA547" s="154"/>
      <c r="AB547" s="154"/>
      <c r="AC547" s="154"/>
      <c r="AD547" s="154"/>
      <c r="AE547" s="154"/>
      <c r="AF547" s="154"/>
      <c r="AG547" s="63">
        <f t="shared" si="175"/>
        <v>0</v>
      </c>
      <c r="AH547" s="56">
        <f t="shared" si="176"/>
        <v>0</v>
      </c>
      <c r="AI547" s="56">
        <f t="shared" si="177"/>
        <v>0</v>
      </c>
      <c r="AJ547" s="56">
        <f t="shared" si="178"/>
        <v>0</v>
      </c>
      <c r="AK547" s="56">
        <f t="shared" si="179"/>
        <v>0</v>
      </c>
      <c r="AL547" s="56">
        <f t="shared" si="180"/>
        <v>0</v>
      </c>
      <c r="AM547" s="56">
        <f t="shared" si="181"/>
        <v>0</v>
      </c>
      <c r="AN547" s="56">
        <f t="shared" si="182"/>
        <v>0</v>
      </c>
      <c r="AO547" s="56">
        <f t="shared" si="183"/>
        <v>0</v>
      </c>
      <c r="AP547" s="56">
        <f t="shared" si="184"/>
        <v>0</v>
      </c>
      <c r="AQ547" s="56">
        <f t="shared" si="185"/>
        <v>0</v>
      </c>
      <c r="AR547" s="86">
        <f t="shared" si="186"/>
        <v>0</v>
      </c>
    </row>
    <row r="548" spans="1:44" x14ac:dyDescent="0.25">
      <c r="A548" s="178"/>
      <c r="B548" s="55" t="str">
        <f>_xlfn.IFNA(VLOOKUP(A548,'Ajánlatkérő(k) adatai'!$B$4:$C$205,2,0),"")</f>
        <v/>
      </c>
      <c r="C548" s="178"/>
      <c r="D548" s="55" t="str">
        <f>_xlfn.IFNA(VLOOKUP(C548,'Számlafizető(k) adatai'!$C$4:$D$203,2,0),"")</f>
        <v/>
      </c>
      <c r="E548" s="55" t="str">
        <f>_xlfn.IFNA(VLOOKUP(C548,'Számlafizető(k) adatai'!$C$4:$M$203,11,0),"")</f>
        <v/>
      </c>
      <c r="F548" s="178"/>
      <c r="G548" s="178"/>
      <c r="H548" s="178"/>
      <c r="I548" s="55" t="str">
        <f>IF(F548="","",VLOOKUP(LEFT(F548,5),'Technikai cellák'!B:C,2,0))</f>
        <v/>
      </c>
      <c r="J548" s="55" t="str">
        <f>IF(F548="","",VLOOKUP(I548,'Technikai cellák'!$C$1:$D$12,2,0))</f>
        <v/>
      </c>
      <c r="K548" s="179"/>
      <c r="L548" s="67" t="str">
        <f t="shared" si="170"/>
        <v/>
      </c>
      <c r="M548" s="68">
        <f t="shared" si="171"/>
        <v>0</v>
      </c>
      <c r="N548" s="66">
        <f t="shared" si="172"/>
        <v>0</v>
      </c>
      <c r="O548" s="152"/>
      <c r="P548" s="172">
        <f t="shared" si="187"/>
        <v>0</v>
      </c>
      <c r="Q548" s="69">
        <f t="shared" si="173"/>
        <v>0</v>
      </c>
      <c r="R548" s="62">
        <f t="shared" si="174"/>
        <v>0</v>
      </c>
      <c r="S548" s="153"/>
      <c r="T548" s="118" t="str">
        <f t="shared" si="188"/>
        <v/>
      </c>
      <c r="U548" s="154"/>
      <c r="V548" s="154"/>
      <c r="W548" s="154"/>
      <c r="X548" s="154"/>
      <c r="Y548" s="154"/>
      <c r="Z548" s="154"/>
      <c r="AA548" s="154"/>
      <c r="AB548" s="154"/>
      <c r="AC548" s="154"/>
      <c r="AD548" s="154"/>
      <c r="AE548" s="154"/>
      <c r="AF548" s="154"/>
      <c r="AG548" s="63">
        <f t="shared" si="175"/>
        <v>0</v>
      </c>
      <c r="AH548" s="56">
        <f t="shared" si="176"/>
        <v>0</v>
      </c>
      <c r="AI548" s="56">
        <f t="shared" si="177"/>
        <v>0</v>
      </c>
      <c r="AJ548" s="56">
        <f t="shared" si="178"/>
        <v>0</v>
      </c>
      <c r="AK548" s="56">
        <f t="shared" si="179"/>
        <v>0</v>
      </c>
      <c r="AL548" s="56">
        <f t="shared" si="180"/>
        <v>0</v>
      </c>
      <c r="AM548" s="56">
        <f t="shared" si="181"/>
        <v>0</v>
      </c>
      <c r="AN548" s="56">
        <f t="shared" si="182"/>
        <v>0</v>
      </c>
      <c r="AO548" s="56">
        <f t="shared" si="183"/>
        <v>0</v>
      </c>
      <c r="AP548" s="56">
        <f t="shared" si="184"/>
        <v>0</v>
      </c>
      <c r="AQ548" s="56">
        <f t="shared" si="185"/>
        <v>0</v>
      </c>
      <c r="AR548" s="86">
        <f t="shared" si="186"/>
        <v>0</v>
      </c>
    </row>
    <row r="549" spans="1:44" x14ac:dyDescent="0.25">
      <c r="A549" s="178"/>
      <c r="B549" s="55" t="str">
        <f>_xlfn.IFNA(VLOOKUP(A549,'Ajánlatkérő(k) adatai'!$B$4:$C$205,2,0),"")</f>
        <v/>
      </c>
      <c r="C549" s="178"/>
      <c r="D549" s="55" t="str">
        <f>_xlfn.IFNA(VLOOKUP(C549,'Számlafizető(k) adatai'!$C$4:$D$203,2,0),"")</f>
        <v/>
      </c>
      <c r="E549" s="55" t="str">
        <f>_xlfn.IFNA(VLOOKUP(C549,'Számlafizető(k) adatai'!$C$4:$M$203,11,0),"")</f>
        <v/>
      </c>
      <c r="F549" s="178"/>
      <c r="G549" s="178"/>
      <c r="H549" s="178"/>
      <c r="I549" s="55" t="str">
        <f>IF(F549="","",VLOOKUP(LEFT(F549,5),'Technikai cellák'!B:C,2,0))</f>
        <v/>
      </c>
      <c r="J549" s="55" t="str">
        <f>IF(F549="","",VLOOKUP(I549,'Technikai cellák'!$C$1:$D$12,2,0))</f>
        <v/>
      </c>
      <c r="K549" s="179"/>
      <c r="L549" s="67" t="str">
        <f t="shared" si="170"/>
        <v/>
      </c>
      <c r="M549" s="68">
        <f t="shared" si="171"/>
        <v>0</v>
      </c>
      <c r="N549" s="66">
        <f t="shared" si="172"/>
        <v>0</v>
      </c>
      <c r="O549" s="152"/>
      <c r="P549" s="172">
        <f t="shared" si="187"/>
        <v>0</v>
      </c>
      <c r="Q549" s="69">
        <f t="shared" si="173"/>
        <v>0</v>
      </c>
      <c r="R549" s="62">
        <f t="shared" si="174"/>
        <v>0</v>
      </c>
      <c r="S549" s="153"/>
      <c r="T549" s="118" t="str">
        <f t="shared" si="188"/>
        <v/>
      </c>
      <c r="U549" s="154"/>
      <c r="V549" s="154"/>
      <c r="W549" s="154"/>
      <c r="X549" s="154"/>
      <c r="Y549" s="154"/>
      <c r="Z549" s="154"/>
      <c r="AA549" s="154"/>
      <c r="AB549" s="154"/>
      <c r="AC549" s="154"/>
      <c r="AD549" s="154"/>
      <c r="AE549" s="154"/>
      <c r="AF549" s="154"/>
      <c r="AG549" s="63">
        <f t="shared" si="175"/>
        <v>0</v>
      </c>
      <c r="AH549" s="56">
        <f t="shared" si="176"/>
        <v>0</v>
      </c>
      <c r="AI549" s="56">
        <f t="shared" si="177"/>
        <v>0</v>
      </c>
      <c r="AJ549" s="56">
        <f t="shared" si="178"/>
        <v>0</v>
      </c>
      <c r="AK549" s="56">
        <f t="shared" si="179"/>
        <v>0</v>
      </c>
      <c r="AL549" s="56">
        <f t="shared" si="180"/>
        <v>0</v>
      </c>
      <c r="AM549" s="56">
        <f t="shared" si="181"/>
        <v>0</v>
      </c>
      <c r="AN549" s="56">
        <f t="shared" si="182"/>
        <v>0</v>
      </c>
      <c r="AO549" s="56">
        <f t="shared" si="183"/>
        <v>0</v>
      </c>
      <c r="AP549" s="56">
        <f t="shared" si="184"/>
        <v>0</v>
      </c>
      <c r="AQ549" s="56">
        <f t="shared" si="185"/>
        <v>0</v>
      </c>
      <c r="AR549" s="86">
        <f t="shared" si="186"/>
        <v>0</v>
      </c>
    </row>
    <row r="550" spans="1:44" x14ac:dyDescent="0.25">
      <c r="A550" s="178"/>
      <c r="B550" s="55" t="str">
        <f>_xlfn.IFNA(VLOOKUP(A550,'Ajánlatkérő(k) adatai'!$B$4:$C$205,2,0),"")</f>
        <v/>
      </c>
      <c r="C550" s="178"/>
      <c r="D550" s="55" t="str">
        <f>_xlfn.IFNA(VLOOKUP(C550,'Számlafizető(k) adatai'!$C$4:$D$203,2,0),"")</f>
        <v/>
      </c>
      <c r="E550" s="55" t="str">
        <f>_xlfn.IFNA(VLOOKUP(C550,'Számlafizető(k) adatai'!$C$4:$M$203,11,0),"")</f>
        <v/>
      </c>
      <c r="F550" s="178"/>
      <c r="G550" s="178"/>
      <c r="H550" s="178"/>
      <c r="I550" s="55" t="str">
        <f>IF(F550="","",VLOOKUP(LEFT(F550,5),'Technikai cellák'!B:C,2,0))</f>
        <v/>
      </c>
      <c r="J550" s="55" t="str">
        <f>IF(F550="","",VLOOKUP(I550,'Technikai cellák'!$C$1:$D$12,2,0))</f>
        <v/>
      </c>
      <c r="K550" s="179"/>
      <c r="L550" s="67" t="str">
        <f t="shared" si="170"/>
        <v/>
      </c>
      <c r="M550" s="68">
        <f t="shared" si="171"/>
        <v>0</v>
      </c>
      <c r="N550" s="66">
        <f t="shared" si="172"/>
        <v>0</v>
      </c>
      <c r="O550" s="152"/>
      <c r="P550" s="172">
        <f t="shared" si="187"/>
        <v>0</v>
      </c>
      <c r="Q550" s="69">
        <f t="shared" si="173"/>
        <v>0</v>
      </c>
      <c r="R550" s="62">
        <f t="shared" si="174"/>
        <v>0</v>
      </c>
      <c r="S550" s="153"/>
      <c r="T550" s="118" t="str">
        <f t="shared" si="188"/>
        <v/>
      </c>
      <c r="U550" s="154"/>
      <c r="V550" s="154"/>
      <c r="W550" s="154"/>
      <c r="X550" s="154"/>
      <c r="Y550" s="154"/>
      <c r="Z550" s="154"/>
      <c r="AA550" s="154"/>
      <c r="AB550" s="154"/>
      <c r="AC550" s="154"/>
      <c r="AD550" s="154"/>
      <c r="AE550" s="154"/>
      <c r="AF550" s="154"/>
      <c r="AG550" s="63">
        <f t="shared" si="175"/>
        <v>0</v>
      </c>
      <c r="AH550" s="56">
        <f t="shared" si="176"/>
        <v>0</v>
      </c>
      <c r="AI550" s="56">
        <f t="shared" si="177"/>
        <v>0</v>
      </c>
      <c r="AJ550" s="56">
        <f t="shared" si="178"/>
        <v>0</v>
      </c>
      <c r="AK550" s="56">
        <f t="shared" si="179"/>
        <v>0</v>
      </c>
      <c r="AL550" s="56">
        <f t="shared" si="180"/>
        <v>0</v>
      </c>
      <c r="AM550" s="56">
        <f t="shared" si="181"/>
        <v>0</v>
      </c>
      <c r="AN550" s="56">
        <f t="shared" si="182"/>
        <v>0</v>
      </c>
      <c r="AO550" s="56">
        <f t="shared" si="183"/>
        <v>0</v>
      </c>
      <c r="AP550" s="56">
        <f t="shared" si="184"/>
        <v>0</v>
      </c>
      <c r="AQ550" s="56">
        <f t="shared" si="185"/>
        <v>0</v>
      </c>
      <c r="AR550" s="86">
        <f t="shared" si="186"/>
        <v>0</v>
      </c>
    </row>
    <row r="551" spans="1:44" x14ac:dyDescent="0.25">
      <c r="A551" s="178"/>
      <c r="B551" s="55" t="str">
        <f>_xlfn.IFNA(VLOOKUP(A551,'Ajánlatkérő(k) adatai'!$B$4:$C$205,2,0),"")</f>
        <v/>
      </c>
      <c r="C551" s="178"/>
      <c r="D551" s="55" t="str">
        <f>_xlfn.IFNA(VLOOKUP(C551,'Számlafizető(k) adatai'!$C$4:$D$203,2,0),"")</f>
        <v/>
      </c>
      <c r="E551" s="55" t="str">
        <f>_xlfn.IFNA(VLOOKUP(C551,'Számlafizető(k) adatai'!$C$4:$M$203,11,0),"")</f>
        <v/>
      </c>
      <c r="F551" s="178"/>
      <c r="G551" s="178"/>
      <c r="H551" s="178"/>
      <c r="I551" s="55" t="str">
        <f>IF(F551="","",VLOOKUP(LEFT(F551,5),'Technikai cellák'!B:C,2,0))</f>
        <v/>
      </c>
      <c r="J551" s="55" t="str">
        <f>IF(F551="","",VLOOKUP(I551,'Technikai cellák'!$C$1:$D$12,2,0))</f>
        <v/>
      </c>
      <c r="K551" s="179"/>
      <c r="L551" s="67" t="str">
        <f t="shared" si="170"/>
        <v/>
      </c>
      <c r="M551" s="68">
        <f t="shared" si="171"/>
        <v>0</v>
      </c>
      <c r="N551" s="66">
        <f t="shared" si="172"/>
        <v>0</v>
      </c>
      <c r="O551" s="152"/>
      <c r="P551" s="172">
        <f t="shared" si="187"/>
        <v>0</v>
      </c>
      <c r="Q551" s="69">
        <f t="shared" si="173"/>
        <v>0</v>
      </c>
      <c r="R551" s="62">
        <f t="shared" si="174"/>
        <v>0</v>
      </c>
      <c r="S551" s="153"/>
      <c r="T551" s="118" t="str">
        <f t="shared" si="188"/>
        <v/>
      </c>
      <c r="U551" s="154"/>
      <c r="V551" s="154"/>
      <c r="W551" s="154"/>
      <c r="X551" s="154"/>
      <c r="Y551" s="154"/>
      <c r="Z551" s="154"/>
      <c r="AA551" s="154"/>
      <c r="AB551" s="154"/>
      <c r="AC551" s="154"/>
      <c r="AD551" s="154"/>
      <c r="AE551" s="154"/>
      <c r="AF551" s="154"/>
      <c r="AG551" s="63">
        <f t="shared" si="175"/>
        <v>0</v>
      </c>
      <c r="AH551" s="56">
        <f t="shared" si="176"/>
        <v>0</v>
      </c>
      <c r="AI551" s="56">
        <f t="shared" si="177"/>
        <v>0</v>
      </c>
      <c r="AJ551" s="56">
        <f t="shared" si="178"/>
        <v>0</v>
      </c>
      <c r="AK551" s="56">
        <f t="shared" si="179"/>
        <v>0</v>
      </c>
      <c r="AL551" s="56">
        <f t="shared" si="180"/>
        <v>0</v>
      </c>
      <c r="AM551" s="56">
        <f t="shared" si="181"/>
        <v>0</v>
      </c>
      <c r="AN551" s="56">
        <f t="shared" si="182"/>
        <v>0</v>
      </c>
      <c r="AO551" s="56">
        <f t="shared" si="183"/>
        <v>0</v>
      </c>
      <c r="AP551" s="56">
        <f t="shared" si="184"/>
        <v>0</v>
      </c>
      <c r="AQ551" s="56">
        <f t="shared" si="185"/>
        <v>0</v>
      </c>
      <c r="AR551" s="86">
        <f t="shared" si="186"/>
        <v>0</v>
      </c>
    </row>
    <row r="552" spans="1:44" x14ac:dyDescent="0.25">
      <c r="A552" s="178"/>
      <c r="B552" s="55" t="str">
        <f>_xlfn.IFNA(VLOOKUP(A552,'Ajánlatkérő(k) adatai'!$B$4:$C$205,2,0),"")</f>
        <v/>
      </c>
      <c r="C552" s="178"/>
      <c r="D552" s="55" t="str">
        <f>_xlfn.IFNA(VLOOKUP(C552,'Számlafizető(k) adatai'!$C$4:$D$203,2,0),"")</f>
        <v/>
      </c>
      <c r="E552" s="55" t="str">
        <f>_xlfn.IFNA(VLOOKUP(C552,'Számlafizető(k) adatai'!$C$4:$M$203,11,0),"")</f>
        <v/>
      </c>
      <c r="F552" s="178"/>
      <c r="G552" s="178"/>
      <c r="H552" s="178"/>
      <c r="I552" s="55" t="str">
        <f>IF(F552="","",VLOOKUP(LEFT(F552,5),'Technikai cellák'!B:C,2,0))</f>
        <v/>
      </c>
      <c r="J552" s="55" t="str">
        <f>IF(F552="","",VLOOKUP(I552,'Technikai cellák'!$C$1:$D$12,2,0))</f>
        <v/>
      </c>
      <c r="K552" s="179"/>
      <c r="L552" s="67" t="str">
        <f t="shared" si="170"/>
        <v/>
      </c>
      <c r="M552" s="68">
        <f t="shared" si="171"/>
        <v>0</v>
      </c>
      <c r="N552" s="66">
        <f t="shared" si="172"/>
        <v>0</v>
      </c>
      <c r="O552" s="152"/>
      <c r="P552" s="172">
        <f t="shared" si="187"/>
        <v>0</v>
      </c>
      <c r="Q552" s="69">
        <f t="shared" si="173"/>
        <v>0</v>
      </c>
      <c r="R552" s="62">
        <f t="shared" si="174"/>
        <v>0</v>
      </c>
      <c r="S552" s="153"/>
      <c r="T552" s="118" t="str">
        <f t="shared" si="188"/>
        <v/>
      </c>
      <c r="U552" s="154"/>
      <c r="V552" s="154"/>
      <c r="W552" s="154"/>
      <c r="X552" s="154"/>
      <c r="Y552" s="154"/>
      <c r="Z552" s="154"/>
      <c r="AA552" s="154"/>
      <c r="AB552" s="154"/>
      <c r="AC552" s="154"/>
      <c r="AD552" s="154"/>
      <c r="AE552" s="154"/>
      <c r="AF552" s="154"/>
      <c r="AG552" s="63">
        <f t="shared" si="175"/>
        <v>0</v>
      </c>
      <c r="AH552" s="56">
        <f t="shared" si="176"/>
        <v>0</v>
      </c>
      <c r="AI552" s="56">
        <f t="shared" si="177"/>
        <v>0</v>
      </c>
      <c r="AJ552" s="56">
        <f t="shared" si="178"/>
        <v>0</v>
      </c>
      <c r="AK552" s="56">
        <f t="shared" si="179"/>
        <v>0</v>
      </c>
      <c r="AL552" s="56">
        <f t="shared" si="180"/>
        <v>0</v>
      </c>
      <c r="AM552" s="56">
        <f t="shared" si="181"/>
        <v>0</v>
      </c>
      <c r="AN552" s="56">
        <f t="shared" si="182"/>
        <v>0</v>
      </c>
      <c r="AO552" s="56">
        <f t="shared" si="183"/>
        <v>0</v>
      </c>
      <c r="AP552" s="56">
        <f t="shared" si="184"/>
        <v>0</v>
      </c>
      <c r="AQ552" s="56">
        <f t="shared" si="185"/>
        <v>0</v>
      </c>
      <c r="AR552" s="86">
        <f t="shared" si="186"/>
        <v>0</v>
      </c>
    </row>
    <row r="553" spans="1:44" x14ac:dyDescent="0.25">
      <c r="A553" s="178"/>
      <c r="B553" s="55" t="str">
        <f>_xlfn.IFNA(VLOOKUP(A553,'Ajánlatkérő(k) adatai'!$B$4:$C$205,2,0),"")</f>
        <v/>
      </c>
      <c r="C553" s="178"/>
      <c r="D553" s="55" t="str">
        <f>_xlfn.IFNA(VLOOKUP(C553,'Számlafizető(k) adatai'!$C$4:$D$203,2,0),"")</f>
        <v/>
      </c>
      <c r="E553" s="55" t="str">
        <f>_xlfn.IFNA(VLOOKUP(C553,'Számlafizető(k) adatai'!$C$4:$M$203,11,0),"")</f>
        <v/>
      </c>
      <c r="F553" s="178"/>
      <c r="G553" s="178"/>
      <c r="H553" s="178"/>
      <c r="I553" s="55" t="str">
        <f>IF(F553="","",VLOOKUP(LEFT(F553,5),'Technikai cellák'!B:C,2,0))</f>
        <v/>
      </c>
      <c r="J553" s="55" t="str">
        <f>IF(F553="","",VLOOKUP(I553,'Technikai cellák'!$C$1:$D$12,2,0))</f>
        <v/>
      </c>
      <c r="K553" s="179"/>
      <c r="L553" s="67" t="str">
        <f t="shared" si="170"/>
        <v/>
      </c>
      <c r="M553" s="68">
        <f t="shared" si="171"/>
        <v>0</v>
      </c>
      <c r="N553" s="66">
        <f t="shared" si="172"/>
        <v>0</v>
      </c>
      <c r="O553" s="152"/>
      <c r="P553" s="172">
        <f t="shared" si="187"/>
        <v>0</v>
      </c>
      <c r="Q553" s="69">
        <f t="shared" si="173"/>
        <v>0</v>
      </c>
      <c r="R553" s="62">
        <f t="shared" si="174"/>
        <v>0</v>
      </c>
      <c r="S553" s="153"/>
      <c r="T553" s="118" t="str">
        <f t="shared" si="188"/>
        <v/>
      </c>
      <c r="U553" s="154"/>
      <c r="V553" s="154"/>
      <c r="W553" s="154"/>
      <c r="X553" s="154"/>
      <c r="Y553" s="154"/>
      <c r="Z553" s="154"/>
      <c r="AA553" s="154"/>
      <c r="AB553" s="154"/>
      <c r="AC553" s="154"/>
      <c r="AD553" s="154"/>
      <c r="AE553" s="154"/>
      <c r="AF553" s="154"/>
      <c r="AG553" s="63">
        <f t="shared" si="175"/>
        <v>0</v>
      </c>
      <c r="AH553" s="56">
        <f t="shared" si="176"/>
        <v>0</v>
      </c>
      <c r="AI553" s="56">
        <f t="shared" si="177"/>
        <v>0</v>
      </c>
      <c r="AJ553" s="56">
        <f t="shared" si="178"/>
        <v>0</v>
      </c>
      <c r="AK553" s="56">
        <f t="shared" si="179"/>
        <v>0</v>
      </c>
      <c r="AL553" s="56">
        <f t="shared" si="180"/>
        <v>0</v>
      </c>
      <c r="AM553" s="56">
        <f t="shared" si="181"/>
        <v>0</v>
      </c>
      <c r="AN553" s="56">
        <f t="shared" si="182"/>
        <v>0</v>
      </c>
      <c r="AO553" s="56">
        <f t="shared" si="183"/>
        <v>0</v>
      </c>
      <c r="AP553" s="56">
        <f t="shared" si="184"/>
        <v>0</v>
      </c>
      <c r="AQ553" s="56">
        <f t="shared" si="185"/>
        <v>0</v>
      </c>
      <c r="AR553" s="86">
        <f t="shared" si="186"/>
        <v>0</v>
      </c>
    </row>
    <row r="554" spans="1:44" x14ac:dyDescent="0.25">
      <c r="A554" s="178"/>
      <c r="B554" s="55" t="str">
        <f>_xlfn.IFNA(VLOOKUP(A554,'Ajánlatkérő(k) adatai'!$B$4:$C$205,2,0),"")</f>
        <v/>
      </c>
      <c r="C554" s="178"/>
      <c r="D554" s="55" t="str">
        <f>_xlfn.IFNA(VLOOKUP(C554,'Számlafizető(k) adatai'!$C$4:$D$203,2,0),"")</f>
        <v/>
      </c>
      <c r="E554" s="55" t="str">
        <f>_xlfn.IFNA(VLOOKUP(C554,'Számlafizető(k) adatai'!$C$4:$M$203,11,0),"")</f>
        <v/>
      </c>
      <c r="F554" s="178"/>
      <c r="G554" s="178"/>
      <c r="H554" s="178"/>
      <c r="I554" s="55" t="str">
        <f>IF(F554="","",VLOOKUP(LEFT(F554,5),'Technikai cellák'!B:C,2,0))</f>
        <v/>
      </c>
      <c r="J554" s="55" t="str">
        <f>IF(F554="","",VLOOKUP(I554,'Technikai cellák'!$C$1:$D$12,2,0))</f>
        <v/>
      </c>
      <c r="K554" s="179"/>
      <c r="L554" s="67" t="str">
        <f t="shared" si="170"/>
        <v/>
      </c>
      <c r="M554" s="68">
        <f t="shared" si="171"/>
        <v>0</v>
      </c>
      <c r="N554" s="66">
        <f t="shared" si="172"/>
        <v>0</v>
      </c>
      <c r="O554" s="152"/>
      <c r="P554" s="172">
        <f t="shared" si="187"/>
        <v>0</v>
      </c>
      <c r="Q554" s="69">
        <f t="shared" si="173"/>
        <v>0</v>
      </c>
      <c r="R554" s="62">
        <f t="shared" si="174"/>
        <v>0</v>
      </c>
      <c r="S554" s="153"/>
      <c r="T554" s="118" t="str">
        <f t="shared" si="188"/>
        <v/>
      </c>
      <c r="U554" s="154"/>
      <c r="V554" s="154"/>
      <c r="W554" s="154"/>
      <c r="X554" s="154"/>
      <c r="Y554" s="154"/>
      <c r="Z554" s="154"/>
      <c r="AA554" s="154"/>
      <c r="AB554" s="154"/>
      <c r="AC554" s="154"/>
      <c r="AD554" s="154"/>
      <c r="AE554" s="154"/>
      <c r="AF554" s="154"/>
      <c r="AG554" s="63">
        <f t="shared" si="175"/>
        <v>0</v>
      </c>
      <c r="AH554" s="56">
        <f t="shared" si="176"/>
        <v>0</v>
      </c>
      <c r="AI554" s="56">
        <f t="shared" si="177"/>
        <v>0</v>
      </c>
      <c r="AJ554" s="56">
        <f t="shared" si="178"/>
        <v>0</v>
      </c>
      <c r="AK554" s="56">
        <f t="shared" si="179"/>
        <v>0</v>
      </c>
      <c r="AL554" s="56">
        <f t="shared" si="180"/>
        <v>0</v>
      </c>
      <c r="AM554" s="56">
        <f t="shared" si="181"/>
        <v>0</v>
      </c>
      <c r="AN554" s="56">
        <f t="shared" si="182"/>
        <v>0</v>
      </c>
      <c r="AO554" s="56">
        <f t="shared" si="183"/>
        <v>0</v>
      </c>
      <c r="AP554" s="56">
        <f t="shared" si="184"/>
        <v>0</v>
      </c>
      <c r="AQ554" s="56">
        <f t="shared" si="185"/>
        <v>0</v>
      </c>
      <c r="AR554" s="86">
        <f t="shared" si="186"/>
        <v>0</v>
      </c>
    </row>
    <row r="555" spans="1:44" x14ac:dyDescent="0.25">
      <c r="A555" s="178"/>
      <c r="B555" s="55" t="str">
        <f>_xlfn.IFNA(VLOOKUP(A555,'Ajánlatkérő(k) adatai'!$B$4:$C$205,2,0),"")</f>
        <v/>
      </c>
      <c r="C555" s="178"/>
      <c r="D555" s="55" t="str">
        <f>_xlfn.IFNA(VLOOKUP(C555,'Számlafizető(k) adatai'!$C$4:$D$203,2,0),"")</f>
        <v/>
      </c>
      <c r="E555" s="55" t="str">
        <f>_xlfn.IFNA(VLOOKUP(C555,'Számlafizető(k) adatai'!$C$4:$M$203,11,0),"")</f>
        <v/>
      </c>
      <c r="F555" s="178"/>
      <c r="G555" s="178"/>
      <c r="H555" s="178"/>
      <c r="I555" s="55" t="str">
        <f>IF(F555="","",VLOOKUP(LEFT(F555,5),'Technikai cellák'!B:C,2,0))</f>
        <v/>
      </c>
      <c r="J555" s="55" t="str">
        <f>IF(F555="","",VLOOKUP(I555,'Technikai cellák'!$C$1:$D$12,2,0))</f>
        <v/>
      </c>
      <c r="K555" s="179"/>
      <c r="L555" s="67" t="str">
        <f t="shared" si="170"/>
        <v/>
      </c>
      <c r="M555" s="68">
        <f t="shared" si="171"/>
        <v>0</v>
      </c>
      <c r="N555" s="66">
        <f t="shared" si="172"/>
        <v>0</v>
      </c>
      <c r="O555" s="152"/>
      <c r="P555" s="172">
        <f t="shared" si="187"/>
        <v>0</v>
      </c>
      <c r="Q555" s="69">
        <f t="shared" si="173"/>
        <v>0</v>
      </c>
      <c r="R555" s="62">
        <f t="shared" si="174"/>
        <v>0</v>
      </c>
      <c r="S555" s="153"/>
      <c r="T555" s="118" t="str">
        <f t="shared" si="188"/>
        <v/>
      </c>
      <c r="U555" s="154"/>
      <c r="V555" s="154"/>
      <c r="W555" s="154"/>
      <c r="X555" s="154"/>
      <c r="Y555" s="154"/>
      <c r="Z555" s="154"/>
      <c r="AA555" s="154"/>
      <c r="AB555" s="154"/>
      <c r="AC555" s="154"/>
      <c r="AD555" s="154"/>
      <c r="AE555" s="154"/>
      <c r="AF555" s="154"/>
      <c r="AG555" s="63">
        <f t="shared" si="175"/>
        <v>0</v>
      </c>
      <c r="AH555" s="56">
        <f t="shared" si="176"/>
        <v>0</v>
      </c>
      <c r="AI555" s="56">
        <f t="shared" si="177"/>
        <v>0</v>
      </c>
      <c r="AJ555" s="56">
        <f t="shared" si="178"/>
        <v>0</v>
      </c>
      <c r="AK555" s="56">
        <f t="shared" si="179"/>
        <v>0</v>
      </c>
      <c r="AL555" s="56">
        <f t="shared" si="180"/>
        <v>0</v>
      </c>
      <c r="AM555" s="56">
        <f t="shared" si="181"/>
        <v>0</v>
      </c>
      <c r="AN555" s="56">
        <f t="shared" si="182"/>
        <v>0</v>
      </c>
      <c r="AO555" s="56">
        <f t="shared" si="183"/>
        <v>0</v>
      </c>
      <c r="AP555" s="56">
        <f t="shared" si="184"/>
        <v>0</v>
      </c>
      <c r="AQ555" s="56">
        <f t="shared" si="185"/>
        <v>0</v>
      </c>
      <c r="AR555" s="86">
        <f t="shared" si="186"/>
        <v>0</v>
      </c>
    </row>
    <row r="556" spans="1:44" x14ac:dyDescent="0.25">
      <c r="A556" s="178"/>
      <c r="B556" s="55" t="str">
        <f>_xlfn.IFNA(VLOOKUP(A556,'Ajánlatkérő(k) adatai'!$B$4:$C$205,2,0),"")</f>
        <v/>
      </c>
      <c r="C556" s="178"/>
      <c r="D556" s="55" t="str">
        <f>_xlfn.IFNA(VLOOKUP(C556,'Számlafizető(k) adatai'!$C$4:$D$203,2,0),"")</f>
        <v/>
      </c>
      <c r="E556" s="55" t="str">
        <f>_xlfn.IFNA(VLOOKUP(C556,'Számlafizető(k) adatai'!$C$4:$M$203,11,0),"")</f>
        <v/>
      </c>
      <c r="F556" s="178"/>
      <c r="G556" s="178"/>
      <c r="H556" s="178"/>
      <c r="I556" s="55" t="str">
        <f>IF(F556="","",VLOOKUP(LEFT(F556,5),'Technikai cellák'!B:C,2,0))</f>
        <v/>
      </c>
      <c r="J556" s="55" t="str">
        <f>IF(F556="","",VLOOKUP(I556,'Technikai cellák'!$C$1:$D$12,2,0))</f>
        <v/>
      </c>
      <c r="K556" s="179"/>
      <c r="L556" s="67" t="str">
        <f t="shared" si="170"/>
        <v/>
      </c>
      <c r="M556" s="68">
        <f t="shared" si="171"/>
        <v>0</v>
      </c>
      <c r="N556" s="66">
        <f t="shared" si="172"/>
        <v>0</v>
      </c>
      <c r="O556" s="152"/>
      <c r="P556" s="172">
        <f t="shared" si="187"/>
        <v>0</v>
      </c>
      <c r="Q556" s="69">
        <f t="shared" si="173"/>
        <v>0</v>
      </c>
      <c r="R556" s="62">
        <f t="shared" si="174"/>
        <v>0</v>
      </c>
      <c r="S556" s="153"/>
      <c r="T556" s="118" t="str">
        <f t="shared" si="188"/>
        <v/>
      </c>
      <c r="U556" s="154"/>
      <c r="V556" s="154"/>
      <c r="W556" s="154"/>
      <c r="X556" s="154"/>
      <c r="Y556" s="154"/>
      <c r="Z556" s="154"/>
      <c r="AA556" s="154"/>
      <c r="AB556" s="154"/>
      <c r="AC556" s="154"/>
      <c r="AD556" s="154"/>
      <c r="AE556" s="154"/>
      <c r="AF556" s="154"/>
      <c r="AG556" s="63">
        <f t="shared" si="175"/>
        <v>0</v>
      </c>
      <c r="AH556" s="56">
        <f t="shared" si="176"/>
        <v>0</v>
      </c>
      <c r="AI556" s="56">
        <f t="shared" si="177"/>
        <v>0</v>
      </c>
      <c r="AJ556" s="56">
        <f t="shared" si="178"/>
        <v>0</v>
      </c>
      <c r="AK556" s="56">
        <f t="shared" si="179"/>
        <v>0</v>
      </c>
      <c r="AL556" s="56">
        <f t="shared" si="180"/>
        <v>0</v>
      </c>
      <c r="AM556" s="56">
        <f t="shared" si="181"/>
        <v>0</v>
      </c>
      <c r="AN556" s="56">
        <f t="shared" si="182"/>
        <v>0</v>
      </c>
      <c r="AO556" s="56">
        <f t="shared" si="183"/>
        <v>0</v>
      </c>
      <c r="AP556" s="56">
        <f t="shared" si="184"/>
        <v>0</v>
      </c>
      <c r="AQ556" s="56">
        <f t="shared" si="185"/>
        <v>0</v>
      </c>
      <c r="AR556" s="86">
        <f t="shared" si="186"/>
        <v>0</v>
      </c>
    </row>
    <row r="557" spans="1:44" x14ac:dyDescent="0.25">
      <c r="A557" s="178"/>
      <c r="B557" s="55" t="str">
        <f>_xlfn.IFNA(VLOOKUP(A557,'Ajánlatkérő(k) adatai'!$B$4:$C$205,2,0),"")</f>
        <v/>
      </c>
      <c r="C557" s="178"/>
      <c r="D557" s="55" t="str">
        <f>_xlfn.IFNA(VLOOKUP(C557,'Számlafizető(k) adatai'!$C$4:$D$203,2,0),"")</f>
        <v/>
      </c>
      <c r="E557" s="55" t="str">
        <f>_xlfn.IFNA(VLOOKUP(C557,'Számlafizető(k) adatai'!$C$4:$M$203,11,0),"")</f>
        <v/>
      </c>
      <c r="F557" s="178"/>
      <c r="G557" s="178"/>
      <c r="H557" s="178"/>
      <c r="I557" s="55" t="str">
        <f>IF(F557="","",VLOOKUP(LEFT(F557,5),'Technikai cellák'!B:C,2,0))</f>
        <v/>
      </c>
      <c r="J557" s="55" t="str">
        <f>IF(F557="","",VLOOKUP(I557,'Technikai cellák'!$C$1:$D$12,2,0))</f>
        <v/>
      </c>
      <c r="K557" s="179"/>
      <c r="L557" s="67" t="str">
        <f t="shared" si="170"/>
        <v/>
      </c>
      <c r="M557" s="68">
        <f t="shared" si="171"/>
        <v>0</v>
      </c>
      <c r="N557" s="66">
        <f t="shared" si="172"/>
        <v>0</v>
      </c>
      <c r="O557" s="152"/>
      <c r="P557" s="172">
        <f t="shared" si="187"/>
        <v>0</v>
      </c>
      <c r="Q557" s="69">
        <f t="shared" si="173"/>
        <v>0</v>
      </c>
      <c r="R557" s="62">
        <f t="shared" si="174"/>
        <v>0</v>
      </c>
      <c r="S557" s="153"/>
      <c r="T557" s="118" t="str">
        <f t="shared" si="188"/>
        <v/>
      </c>
      <c r="U557" s="154"/>
      <c r="V557" s="154"/>
      <c r="W557" s="154"/>
      <c r="X557" s="154"/>
      <c r="Y557" s="154"/>
      <c r="Z557" s="154"/>
      <c r="AA557" s="154"/>
      <c r="AB557" s="154"/>
      <c r="AC557" s="154"/>
      <c r="AD557" s="154"/>
      <c r="AE557" s="154"/>
      <c r="AF557" s="154"/>
      <c r="AG557" s="63">
        <f t="shared" si="175"/>
        <v>0</v>
      </c>
      <c r="AH557" s="56">
        <f t="shared" si="176"/>
        <v>0</v>
      </c>
      <c r="AI557" s="56">
        <f t="shared" si="177"/>
        <v>0</v>
      </c>
      <c r="AJ557" s="56">
        <f t="shared" si="178"/>
        <v>0</v>
      </c>
      <c r="AK557" s="56">
        <f t="shared" si="179"/>
        <v>0</v>
      </c>
      <c r="AL557" s="56">
        <f t="shared" si="180"/>
        <v>0</v>
      </c>
      <c r="AM557" s="56">
        <f t="shared" si="181"/>
        <v>0</v>
      </c>
      <c r="AN557" s="56">
        <f t="shared" si="182"/>
        <v>0</v>
      </c>
      <c r="AO557" s="56">
        <f t="shared" si="183"/>
        <v>0</v>
      </c>
      <c r="AP557" s="56">
        <f t="shared" si="184"/>
        <v>0</v>
      </c>
      <c r="AQ557" s="56">
        <f t="shared" si="185"/>
        <v>0</v>
      </c>
      <c r="AR557" s="86">
        <f t="shared" si="186"/>
        <v>0</v>
      </c>
    </row>
    <row r="558" spans="1:44" x14ac:dyDescent="0.25">
      <c r="A558" s="178"/>
      <c r="B558" s="55" t="str">
        <f>_xlfn.IFNA(VLOOKUP(A558,'Ajánlatkérő(k) adatai'!$B$4:$C$205,2,0),"")</f>
        <v/>
      </c>
      <c r="C558" s="178"/>
      <c r="D558" s="55" t="str">
        <f>_xlfn.IFNA(VLOOKUP(C558,'Számlafizető(k) adatai'!$C$4:$D$203,2,0),"")</f>
        <v/>
      </c>
      <c r="E558" s="55" t="str">
        <f>_xlfn.IFNA(VLOOKUP(C558,'Számlafizető(k) adatai'!$C$4:$M$203,11,0),"")</f>
        <v/>
      </c>
      <c r="F558" s="178"/>
      <c r="G558" s="178"/>
      <c r="H558" s="178"/>
      <c r="I558" s="55" t="str">
        <f>IF(F558="","",VLOOKUP(LEFT(F558,5),'Technikai cellák'!B:C,2,0))</f>
        <v/>
      </c>
      <c r="J558" s="55" t="str">
        <f>IF(F558="","",VLOOKUP(I558,'Technikai cellák'!$C$1:$D$12,2,0))</f>
        <v/>
      </c>
      <c r="K558" s="179"/>
      <c r="L558" s="67" t="str">
        <f t="shared" si="170"/>
        <v/>
      </c>
      <c r="M558" s="68">
        <f t="shared" si="171"/>
        <v>0</v>
      </c>
      <c r="N558" s="66">
        <f t="shared" si="172"/>
        <v>0</v>
      </c>
      <c r="O558" s="152"/>
      <c r="P558" s="172">
        <f t="shared" si="187"/>
        <v>0</v>
      </c>
      <c r="Q558" s="69">
        <f t="shared" si="173"/>
        <v>0</v>
      </c>
      <c r="R558" s="62">
        <f t="shared" si="174"/>
        <v>0</v>
      </c>
      <c r="S558" s="153"/>
      <c r="T558" s="118" t="str">
        <f t="shared" si="188"/>
        <v/>
      </c>
      <c r="U558" s="154"/>
      <c r="V558" s="154"/>
      <c r="W558" s="154"/>
      <c r="X558" s="154"/>
      <c r="Y558" s="154"/>
      <c r="Z558" s="154"/>
      <c r="AA558" s="154"/>
      <c r="AB558" s="154"/>
      <c r="AC558" s="154"/>
      <c r="AD558" s="154"/>
      <c r="AE558" s="154"/>
      <c r="AF558" s="154"/>
      <c r="AG558" s="63">
        <f t="shared" si="175"/>
        <v>0</v>
      </c>
      <c r="AH558" s="56">
        <f t="shared" si="176"/>
        <v>0</v>
      </c>
      <c r="AI558" s="56">
        <f t="shared" si="177"/>
        <v>0</v>
      </c>
      <c r="AJ558" s="56">
        <f t="shared" si="178"/>
        <v>0</v>
      </c>
      <c r="AK558" s="56">
        <f t="shared" si="179"/>
        <v>0</v>
      </c>
      <c r="AL558" s="56">
        <f t="shared" si="180"/>
        <v>0</v>
      </c>
      <c r="AM558" s="56">
        <f t="shared" si="181"/>
        <v>0</v>
      </c>
      <c r="AN558" s="56">
        <f t="shared" si="182"/>
        <v>0</v>
      </c>
      <c r="AO558" s="56">
        <f t="shared" si="183"/>
        <v>0</v>
      </c>
      <c r="AP558" s="56">
        <f t="shared" si="184"/>
        <v>0</v>
      </c>
      <c r="AQ558" s="56">
        <f t="shared" si="185"/>
        <v>0</v>
      </c>
      <c r="AR558" s="86">
        <f t="shared" si="186"/>
        <v>0</v>
      </c>
    </row>
    <row r="559" spans="1:44" x14ac:dyDescent="0.25">
      <c r="A559" s="178"/>
      <c r="B559" s="55" t="str">
        <f>_xlfn.IFNA(VLOOKUP(A559,'Ajánlatkérő(k) adatai'!$B$4:$C$205,2,0),"")</f>
        <v/>
      </c>
      <c r="C559" s="178"/>
      <c r="D559" s="55" t="str">
        <f>_xlfn.IFNA(VLOOKUP(C559,'Számlafizető(k) adatai'!$C$4:$D$203,2,0),"")</f>
        <v/>
      </c>
      <c r="E559" s="55" t="str">
        <f>_xlfn.IFNA(VLOOKUP(C559,'Számlafizető(k) adatai'!$C$4:$M$203,11,0),"")</f>
        <v/>
      </c>
      <c r="F559" s="178"/>
      <c r="G559" s="178"/>
      <c r="H559" s="178"/>
      <c r="I559" s="55" t="str">
        <f>IF(F559="","",VLOOKUP(LEFT(F559,5),'Technikai cellák'!B:C,2,0))</f>
        <v/>
      </c>
      <c r="J559" s="55" t="str">
        <f>IF(F559="","",VLOOKUP(I559,'Technikai cellák'!$C$1:$D$12,2,0))</f>
        <v/>
      </c>
      <c r="K559" s="179"/>
      <c r="L559" s="67" t="str">
        <f t="shared" si="170"/>
        <v/>
      </c>
      <c r="M559" s="68">
        <f t="shared" si="171"/>
        <v>0</v>
      </c>
      <c r="N559" s="66">
        <f t="shared" si="172"/>
        <v>0</v>
      </c>
      <c r="O559" s="152"/>
      <c r="P559" s="172">
        <f t="shared" si="187"/>
        <v>0</v>
      </c>
      <c r="Q559" s="69">
        <f t="shared" si="173"/>
        <v>0</v>
      </c>
      <c r="R559" s="62">
        <f t="shared" si="174"/>
        <v>0</v>
      </c>
      <c r="S559" s="153"/>
      <c r="T559" s="118" t="str">
        <f t="shared" si="188"/>
        <v/>
      </c>
      <c r="U559" s="154"/>
      <c r="V559" s="154"/>
      <c r="W559" s="154"/>
      <c r="X559" s="154"/>
      <c r="Y559" s="154"/>
      <c r="Z559" s="154"/>
      <c r="AA559" s="154"/>
      <c r="AB559" s="154"/>
      <c r="AC559" s="154"/>
      <c r="AD559" s="154"/>
      <c r="AE559" s="154"/>
      <c r="AF559" s="154"/>
      <c r="AG559" s="63">
        <f t="shared" si="175"/>
        <v>0</v>
      </c>
      <c r="AH559" s="56">
        <f t="shared" si="176"/>
        <v>0</v>
      </c>
      <c r="AI559" s="56">
        <f t="shared" si="177"/>
        <v>0</v>
      </c>
      <c r="AJ559" s="56">
        <f t="shared" si="178"/>
        <v>0</v>
      </c>
      <c r="AK559" s="56">
        <f t="shared" si="179"/>
        <v>0</v>
      </c>
      <c r="AL559" s="56">
        <f t="shared" si="180"/>
        <v>0</v>
      </c>
      <c r="AM559" s="56">
        <f t="shared" si="181"/>
        <v>0</v>
      </c>
      <c r="AN559" s="56">
        <f t="shared" si="182"/>
        <v>0</v>
      </c>
      <c r="AO559" s="56">
        <f t="shared" si="183"/>
        <v>0</v>
      </c>
      <c r="AP559" s="56">
        <f t="shared" si="184"/>
        <v>0</v>
      </c>
      <c r="AQ559" s="56">
        <f t="shared" si="185"/>
        <v>0</v>
      </c>
      <c r="AR559" s="86">
        <f t="shared" si="186"/>
        <v>0</v>
      </c>
    </row>
    <row r="560" spans="1:44" x14ac:dyDescent="0.25">
      <c r="A560" s="178"/>
      <c r="B560" s="55" t="str">
        <f>_xlfn.IFNA(VLOOKUP(A560,'Ajánlatkérő(k) adatai'!$B$4:$C$205,2,0),"")</f>
        <v/>
      </c>
      <c r="C560" s="178"/>
      <c r="D560" s="55" t="str">
        <f>_xlfn.IFNA(VLOOKUP(C560,'Számlafizető(k) adatai'!$C$4:$D$203,2,0),"")</f>
        <v/>
      </c>
      <c r="E560" s="55" t="str">
        <f>_xlfn.IFNA(VLOOKUP(C560,'Számlafizető(k) adatai'!$C$4:$M$203,11,0),"")</f>
        <v/>
      </c>
      <c r="F560" s="178"/>
      <c r="G560" s="178"/>
      <c r="H560" s="178"/>
      <c r="I560" s="55" t="str">
        <f>IF(F560="","",VLOOKUP(LEFT(F560,5),'Technikai cellák'!B:C,2,0))</f>
        <v/>
      </c>
      <c r="J560" s="55" t="str">
        <f>IF(F560="","",VLOOKUP(I560,'Technikai cellák'!$C$1:$D$12,2,0))</f>
        <v/>
      </c>
      <c r="K560" s="179"/>
      <c r="L560" s="67" t="str">
        <f t="shared" si="170"/>
        <v/>
      </c>
      <c r="M560" s="68">
        <f t="shared" si="171"/>
        <v>0</v>
      </c>
      <c r="N560" s="66">
        <f t="shared" si="172"/>
        <v>0</v>
      </c>
      <c r="O560" s="152"/>
      <c r="P560" s="172">
        <f t="shared" si="187"/>
        <v>0</v>
      </c>
      <c r="Q560" s="69">
        <f t="shared" si="173"/>
        <v>0</v>
      </c>
      <c r="R560" s="62">
        <f t="shared" si="174"/>
        <v>0</v>
      </c>
      <c r="S560" s="153"/>
      <c r="T560" s="118" t="str">
        <f t="shared" si="188"/>
        <v/>
      </c>
      <c r="U560" s="154"/>
      <c r="V560" s="154"/>
      <c r="W560" s="154"/>
      <c r="X560" s="154"/>
      <c r="Y560" s="154"/>
      <c r="Z560" s="154"/>
      <c r="AA560" s="154"/>
      <c r="AB560" s="154"/>
      <c r="AC560" s="154"/>
      <c r="AD560" s="154"/>
      <c r="AE560" s="154"/>
      <c r="AF560" s="154"/>
      <c r="AG560" s="63">
        <f t="shared" si="175"/>
        <v>0</v>
      </c>
      <c r="AH560" s="56">
        <f t="shared" si="176"/>
        <v>0</v>
      </c>
      <c r="AI560" s="56">
        <f t="shared" si="177"/>
        <v>0</v>
      </c>
      <c r="AJ560" s="56">
        <f t="shared" si="178"/>
        <v>0</v>
      </c>
      <c r="AK560" s="56">
        <f t="shared" si="179"/>
        <v>0</v>
      </c>
      <c r="AL560" s="56">
        <f t="shared" si="180"/>
        <v>0</v>
      </c>
      <c r="AM560" s="56">
        <f t="shared" si="181"/>
        <v>0</v>
      </c>
      <c r="AN560" s="56">
        <f t="shared" si="182"/>
        <v>0</v>
      </c>
      <c r="AO560" s="56">
        <f t="shared" si="183"/>
        <v>0</v>
      </c>
      <c r="AP560" s="56">
        <f t="shared" si="184"/>
        <v>0</v>
      </c>
      <c r="AQ560" s="56">
        <f t="shared" si="185"/>
        <v>0</v>
      </c>
      <c r="AR560" s="86">
        <f t="shared" si="186"/>
        <v>0</v>
      </c>
    </row>
    <row r="561" spans="1:44" x14ac:dyDescent="0.25">
      <c r="A561" s="178"/>
      <c r="B561" s="55" t="str">
        <f>_xlfn.IFNA(VLOOKUP(A561,'Ajánlatkérő(k) adatai'!$B$4:$C$205,2,0),"")</f>
        <v/>
      </c>
      <c r="C561" s="178"/>
      <c r="D561" s="55" t="str">
        <f>_xlfn.IFNA(VLOOKUP(C561,'Számlafizető(k) adatai'!$C$4:$D$203,2,0),"")</f>
        <v/>
      </c>
      <c r="E561" s="55" t="str">
        <f>_xlfn.IFNA(VLOOKUP(C561,'Számlafizető(k) adatai'!$C$4:$M$203,11,0),"")</f>
        <v/>
      </c>
      <c r="F561" s="178"/>
      <c r="G561" s="178"/>
      <c r="H561" s="178"/>
      <c r="I561" s="55" t="str">
        <f>IF(F561="","",VLOOKUP(LEFT(F561,5),'Technikai cellák'!B:C,2,0))</f>
        <v/>
      </c>
      <c r="J561" s="55" t="str">
        <f>IF(F561="","",VLOOKUP(I561,'Technikai cellák'!$C$1:$D$12,2,0))</f>
        <v/>
      </c>
      <c r="K561" s="179"/>
      <c r="L561" s="67" t="str">
        <f t="shared" si="170"/>
        <v/>
      </c>
      <c r="M561" s="68">
        <f t="shared" si="171"/>
        <v>0</v>
      </c>
      <c r="N561" s="66">
        <f t="shared" si="172"/>
        <v>0</v>
      </c>
      <c r="O561" s="152"/>
      <c r="P561" s="172">
        <f t="shared" si="187"/>
        <v>0</v>
      </c>
      <c r="Q561" s="69">
        <f t="shared" si="173"/>
        <v>0</v>
      </c>
      <c r="R561" s="62">
        <f t="shared" si="174"/>
        <v>0</v>
      </c>
      <c r="S561" s="153"/>
      <c r="T561" s="118" t="str">
        <f t="shared" si="188"/>
        <v/>
      </c>
      <c r="U561" s="154"/>
      <c r="V561" s="154"/>
      <c r="W561" s="154"/>
      <c r="X561" s="154"/>
      <c r="Y561" s="154"/>
      <c r="Z561" s="154"/>
      <c r="AA561" s="154"/>
      <c r="AB561" s="154"/>
      <c r="AC561" s="154"/>
      <c r="AD561" s="154"/>
      <c r="AE561" s="154"/>
      <c r="AF561" s="154"/>
      <c r="AG561" s="63">
        <f t="shared" si="175"/>
        <v>0</v>
      </c>
      <c r="AH561" s="56">
        <f t="shared" si="176"/>
        <v>0</v>
      </c>
      <c r="AI561" s="56">
        <f t="shared" si="177"/>
        <v>0</v>
      </c>
      <c r="AJ561" s="56">
        <f t="shared" si="178"/>
        <v>0</v>
      </c>
      <c r="AK561" s="56">
        <f t="shared" si="179"/>
        <v>0</v>
      </c>
      <c r="AL561" s="56">
        <f t="shared" si="180"/>
        <v>0</v>
      </c>
      <c r="AM561" s="56">
        <f t="shared" si="181"/>
        <v>0</v>
      </c>
      <c r="AN561" s="56">
        <f t="shared" si="182"/>
        <v>0</v>
      </c>
      <c r="AO561" s="56">
        <f t="shared" si="183"/>
        <v>0</v>
      </c>
      <c r="AP561" s="56">
        <f t="shared" si="184"/>
        <v>0</v>
      </c>
      <c r="AQ561" s="56">
        <f t="shared" si="185"/>
        <v>0</v>
      </c>
      <c r="AR561" s="86">
        <f t="shared" si="186"/>
        <v>0</v>
      </c>
    </row>
    <row r="562" spans="1:44" x14ac:dyDescent="0.25">
      <c r="A562" s="178"/>
      <c r="B562" s="55" t="str">
        <f>_xlfn.IFNA(VLOOKUP(A562,'Ajánlatkérő(k) adatai'!$B$4:$C$205,2,0),"")</f>
        <v/>
      </c>
      <c r="C562" s="178"/>
      <c r="D562" s="55" t="str">
        <f>_xlfn.IFNA(VLOOKUP(C562,'Számlafizető(k) adatai'!$C$4:$D$203,2,0),"")</f>
        <v/>
      </c>
      <c r="E562" s="55" t="str">
        <f>_xlfn.IFNA(VLOOKUP(C562,'Számlafizető(k) adatai'!$C$4:$M$203,11,0),"")</f>
        <v/>
      </c>
      <c r="F562" s="178"/>
      <c r="G562" s="178"/>
      <c r="H562" s="178"/>
      <c r="I562" s="55" t="str">
        <f>IF(F562="","",VLOOKUP(LEFT(F562,5),'Technikai cellák'!B:C,2,0))</f>
        <v/>
      </c>
      <c r="J562" s="55" t="str">
        <f>IF(F562="","",VLOOKUP(I562,'Technikai cellák'!$C$1:$D$12,2,0))</f>
        <v/>
      </c>
      <c r="K562" s="179"/>
      <c r="L562" s="67" t="str">
        <f t="shared" si="170"/>
        <v/>
      </c>
      <c r="M562" s="68">
        <f t="shared" si="171"/>
        <v>0</v>
      </c>
      <c r="N562" s="66">
        <f t="shared" si="172"/>
        <v>0</v>
      </c>
      <c r="O562" s="152"/>
      <c r="P562" s="172">
        <f t="shared" si="187"/>
        <v>0</v>
      </c>
      <c r="Q562" s="69">
        <f t="shared" si="173"/>
        <v>0</v>
      </c>
      <c r="R562" s="62">
        <f t="shared" si="174"/>
        <v>0</v>
      </c>
      <c r="S562" s="153"/>
      <c r="T562" s="118" t="str">
        <f t="shared" si="188"/>
        <v/>
      </c>
      <c r="U562" s="154"/>
      <c r="V562" s="154"/>
      <c r="W562" s="154"/>
      <c r="X562" s="154"/>
      <c r="Y562" s="154"/>
      <c r="Z562" s="154"/>
      <c r="AA562" s="154"/>
      <c r="AB562" s="154"/>
      <c r="AC562" s="154"/>
      <c r="AD562" s="154"/>
      <c r="AE562" s="154"/>
      <c r="AF562" s="154"/>
      <c r="AG562" s="63">
        <f t="shared" si="175"/>
        <v>0</v>
      </c>
      <c r="AH562" s="56">
        <f t="shared" si="176"/>
        <v>0</v>
      </c>
      <c r="AI562" s="56">
        <f t="shared" si="177"/>
        <v>0</v>
      </c>
      <c r="AJ562" s="56">
        <f t="shared" si="178"/>
        <v>0</v>
      </c>
      <c r="AK562" s="56">
        <f t="shared" si="179"/>
        <v>0</v>
      </c>
      <c r="AL562" s="56">
        <f t="shared" si="180"/>
        <v>0</v>
      </c>
      <c r="AM562" s="56">
        <f t="shared" si="181"/>
        <v>0</v>
      </c>
      <c r="AN562" s="56">
        <f t="shared" si="182"/>
        <v>0</v>
      </c>
      <c r="AO562" s="56">
        <f t="shared" si="183"/>
        <v>0</v>
      </c>
      <c r="AP562" s="56">
        <f t="shared" si="184"/>
        <v>0</v>
      </c>
      <c r="AQ562" s="56">
        <f t="shared" si="185"/>
        <v>0</v>
      </c>
      <c r="AR562" s="86">
        <f t="shared" si="186"/>
        <v>0</v>
      </c>
    </row>
    <row r="563" spans="1:44" x14ac:dyDescent="0.25">
      <c r="A563" s="178"/>
      <c r="B563" s="55" t="str">
        <f>_xlfn.IFNA(VLOOKUP(A563,'Ajánlatkérő(k) adatai'!$B$4:$C$205,2,0),"")</f>
        <v/>
      </c>
      <c r="C563" s="178"/>
      <c r="D563" s="55" t="str">
        <f>_xlfn.IFNA(VLOOKUP(C563,'Számlafizető(k) adatai'!$C$4:$D$203,2,0),"")</f>
        <v/>
      </c>
      <c r="E563" s="55" t="str">
        <f>_xlfn.IFNA(VLOOKUP(C563,'Számlafizető(k) adatai'!$C$4:$M$203,11,0),"")</f>
        <v/>
      </c>
      <c r="F563" s="178"/>
      <c r="G563" s="178"/>
      <c r="H563" s="178"/>
      <c r="I563" s="55" t="str">
        <f>IF(F563="","",VLOOKUP(LEFT(F563,5),'Technikai cellák'!B:C,2,0))</f>
        <v/>
      </c>
      <c r="J563" s="55" t="str">
        <f>IF(F563="","",VLOOKUP(I563,'Technikai cellák'!$C$1:$D$12,2,0))</f>
        <v/>
      </c>
      <c r="K563" s="179"/>
      <c r="L563" s="67" t="str">
        <f t="shared" si="170"/>
        <v/>
      </c>
      <c r="M563" s="68">
        <f t="shared" si="171"/>
        <v>0</v>
      </c>
      <c r="N563" s="66">
        <f t="shared" si="172"/>
        <v>0</v>
      </c>
      <c r="O563" s="152"/>
      <c r="P563" s="172">
        <f t="shared" si="187"/>
        <v>0</v>
      </c>
      <c r="Q563" s="69">
        <f t="shared" si="173"/>
        <v>0</v>
      </c>
      <c r="R563" s="62">
        <f t="shared" si="174"/>
        <v>0</v>
      </c>
      <c r="S563" s="153"/>
      <c r="T563" s="118" t="str">
        <f t="shared" si="188"/>
        <v/>
      </c>
      <c r="U563" s="154"/>
      <c r="V563" s="154"/>
      <c r="W563" s="154"/>
      <c r="X563" s="154"/>
      <c r="Y563" s="154"/>
      <c r="Z563" s="154"/>
      <c r="AA563" s="154"/>
      <c r="AB563" s="154"/>
      <c r="AC563" s="154"/>
      <c r="AD563" s="154"/>
      <c r="AE563" s="154"/>
      <c r="AF563" s="154"/>
      <c r="AG563" s="63">
        <f t="shared" si="175"/>
        <v>0</v>
      </c>
      <c r="AH563" s="56">
        <f t="shared" si="176"/>
        <v>0</v>
      </c>
      <c r="AI563" s="56">
        <f t="shared" si="177"/>
        <v>0</v>
      </c>
      <c r="AJ563" s="56">
        <f t="shared" si="178"/>
        <v>0</v>
      </c>
      <c r="AK563" s="56">
        <f t="shared" si="179"/>
        <v>0</v>
      </c>
      <c r="AL563" s="56">
        <f t="shared" si="180"/>
        <v>0</v>
      </c>
      <c r="AM563" s="56">
        <f t="shared" si="181"/>
        <v>0</v>
      </c>
      <c r="AN563" s="56">
        <f t="shared" si="182"/>
        <v>0</v>
      </c>
      <c r="AO563" s="56">
        <f t="shared" si="183"/>
        <v>0</v>
      </c>
      <c r="AP563" s="56">
        <f t="shared" si="184"/>
        <v>0</v>
      </c>
      <c r="AQ563" s="56">
        <f t="shared" si="185"/>
        <v>0</v>
      </c>
      <c r="AR563" s="86">
        <f t="shared" si="186"/>
        <v>0</v>
      </c>
    </row>
    <row r="564" spans="1:44" x14ac:dyDescent="0.25">
      <c r="A564" s="178"/>
      <c r="B564" s="55" t="str">
        <f>_xlfn.IFNA(VLOOKUP(A564,'Ajánlatkérő(k) adatai'!$B$4:$C$205,2,0),"")</f>
        <v/>
      </c>
      <c r="C564" s="178"/>
      <c r="D564" s="55" t="str">
        <f>_xlfn.IFNA(VLOOKUP(C564,'Számlafizető(k) adatai'!$C$4:$D$203,2,0),"")</f>
        <v/>
      </c>
      <c r="E564" s="55" t="str">
        <f>_xlfn.IFNA(VLOOKUP(C564,'Számlafizető(k) adatai'!$C$4:$M$203,11,0),"")</f>
        <v/>
      </c>
      <c r="F564" s="178"/>
      <c r="G564" s="178"/>
      <c r="H564" s="178"/>
      <c r="I564" s="55" t="str">
        <f>IF(F564="","",VLOOKUP(LEFT(F564,5),'Technikai cellák'!B:C,2,0))</f>
        <v/>
      </c>
      <c r="J564" s="55" t="str">
        <f>IF(F564="","",VLOOKUP(I564,'Technikai cellák'!$C$1:$D$12,2,0))</f>
        <v/>
      </c>
      <c r="K564" s="179"/>
      <c r="L564" s="67" t="str">
        <f t="shared" si="170"/>
        <v/>
      </c>
      <c r="M564" s="68">
        <f t="shared" si="171"/>
        <v>0</v>
      </c>
      <c r="N564" s="66">
        <f t="shared" si="172"/>
        <v>0</v>
      </c>
      <c r="O564" s="152"/>
      <c r="P564" s="172">
        <f t="shared" si="187"/>
        <v>0</v>
      </c>
      <c r="Q564" s="69">
        <f t="shared" si="173"/>
        <v>0</v>
      </c>
      <c r="R564" s="62">
        <f t="shared" si="174"/>
        <v>0</v>
      </c>
      <c r="S564" s="153"/>
      <c r="T564" s="118" t="str">
        <f t="shared" si="188"/>
        <v/>
      </c>
      <c r="U564" s="154"/>
      <c r="V564" s="154"/>
      <c r="W564" s="154"/>
      <c r="X564" s="154"/>
      <c r="Y564" s="154"/>
      <c r="Z564" s="154"/>
      <c r="AA564" s="154"/>
      <c r="AB564" s="154"/>
      <c r="AC564" s="154"/>
      <c r="AD564" s="154"/>
      <c r="AE564" s="154"/>
      <c r="AF564" s="154"/>
      <c r="AG564" s="63">
        <f t="shared" si="175"/>
        <v>0</v>
      </c>
      <c r="AH564" s="56">
        <f t="shared" si="176"/>
        <v>0</v>
      </c>
      <c r="AI564" s="56">
        <f t="shared" si="177"/>
        <v>0</v>
      </c>
      <c r="AJ564" s="56">
        <f t="shared" si="178"/>
        <v>0</v>
      </c>
      <c r="AK564" s="56">
        <f t="shared" si="179"/>
        <v>0</v>
      </c>
      <c r="AL564" s="56">
        <f t="shared" si="180"/>
        <v>0</v>
      </c>
      <c r="AM564" s="56">
        <f t="shared" si="181"/>
        <v>0</v>
      </c>
      <c r="AN564" s="56">
        <f t="shared" si="182"/>
        <v>0</v>
      </c>
      <c r="AO564" s="56">
        <f t="shared" si="183"/>
        <v>0</v>
      </c>
      <c r="AP564" s="56">
        <f t="shared" si="184"/>
        <v>0</v>
      </c>
      <c r="AQ564" s="56">
        <f t="shared" si="185"/>
        <v>0</v>
      </c>
      <c r="AR564" s="86">
        <f t="shared" si="186"/>
        <v>0</v>
      </c>
    </row>
    <row r="565" spans="1:44" x14ac:dyDescent="0.25">
      <c r="A565" s="178"/>
      <c r="B565" s="55" t="str">
        <f>_xlfn.IFNA(VLOOKUP(A565,'Ajánlatkérő(k) adatai'!$B$4:$C$205,2,0),"")</f>
        <v/>
      </c>
      <c r="C565" s="178"/>
      <c r="D565" s="55" t="str">
        <f>_xlfn.IFNA(VLOOKUP(C565,'Számlafizető(k) adatai'!$C$4:$D$203,2,0),"")</f>
        <v/>
      </c>
      <c r="E565" s="55" t="str">
        <f>_xlfn.IFNA(VLOOKUP(C565,'Számlafizető(k) adatai'!$C$4:$M$203,11,0),"")</f>
        <v/>
      </c>
      <c r="F565" s="178"/>
      <c r="G565" s="178"/>
      <c r="H565" s="178"/>
      <c r="I565" s="55" t="str">
        <f>IF(F565="","",VLOOKUP(LEFT(F565,5),'Technikai cellák'!B:C,2,0))</f>
        <v/>
      </c>
      <c r="J565" s="55" t="str">
        <f>IF(F565="","",VLOOKUP(I565,'Technikai cellák'!$C$1:$D$12,2,0))</f>
        <v/>
      </c>
      <c r="K565" s="179"/>
      <c r="L565" s="67" t="str">
        <f t="shared" ref="L565:L628" si="189">IF(K565="","",IF(K565&lt;20,"20 alatti",IF(K565&lt;100,"20-99",IF(K565&lt;500,"100-500","500-"))))</f>
        <v/>
      </c>
      <c r="M565" s="68">
        <f t="shared" ref="M565:M628" si="190">ROUND(IF(L565="20 alatti",K565*1,0),0)</f>
        <v>0</v>
      </c>
      <c r="N565" s="66">
        <f t="shared" ref="N565:N628" si="191">ROUND(IF(L565="20-99",K565*10.5,0),0)</f>
        <v>0</v>
      </c>
      <c r="O565" s="152"/>
      <c r="P565" s="172">
        <f t="shared" si="187"/>
        <v>0</v>
      </c>
      <c r="Q565" s="69">
        <f t="shared" ref="Q565:Q628" si="192">ROUND(R565*$F$10,0)</f>
        <v>0</v>
      </c>
      <c r="R565" s="62">
        <f t="shared" si="174"/>
        <v>0</v>
      </c>
      <c r="S565" s="153"/>
      <c r="T565" s="118" t="str">
        <f t="shared" si="188"/>
        <v/>
      </c>
      <c r="U565" s="154"/>
      <c r="V565" s="154"/>
      <c r="W565" s="154"/>
      <c r="X565" s="154"/>
      <c r="Y565" s="154"/>
      <c r="Z565" s="154"/>
      <c r="AA565" s="154"/>
      <c r="AB565" s="154"/>
      <c r="AC565" s="154"/>
      <c r="AD565" s="154"/>
      <c r="AE565" s="154"/>
      <c r="AF565" s="154"/>
      <c r="AG565" s="63">
        <f t="shared" si="175"/>
        <v>0</v>
      </c>
      <c r="AH565" s="56">
        <f t="shared" si="176"/>
        <v>0</v>
      </c>
      <c r="AI565" s="56">
        <f t="shared" si="177"/>
        <v>0</v>
      </c>
      <c r="AJ565" s="56">
        <f t="shared" si="178"/>
        <v>0</v>
      </c>
      <c r="AK565" s="56">
        <f t="shared" si="179"/>
        <v>0</v>
      </c>
      <c r="AL565" s="56">
        <f t="shared" si="180"/>
        <v>0</v>
      </c>
      <c r="AM565" s="56">
        <f t="shared" si="181"/>
        <v>0</v>
      </c>
      <c r="AN565" s="56">
        <f t="shared" si="182"/>
        <v>0</v>
      </c>
      <c r="AO565" s="56">
        <f t="shared" si="183"/>
        <v>0</v>
      </c>
      <c r="AP565" s="56">
        <f t="shared" si="184"/>
        <v>0</v>
      </c>
      <c r="AQ565" s="56">
        <f t="shared" si="185"/>
        <v>0</v>
      </c>
      <c r="AR565" s="86">
        <f t="shared" si="186"/>
        <v>0</v>
      </c>
    </row>
    <row r="566" spans="1:44" x14ac:dyDescent="0.25">
      <c r="A566" s="178"/>
      <c r="B566" s="55" t="str">
        <f>_xlfn.IFNA(VLOOKUP(A566,'Ajánlatkérő(k) adatai'!$B$4:$C$205,2,0),"")</f>
        <v/>
      </c>
      <c r="C566" s="178"/>
      <c r="D566" s="55" t="str">
        <f>_xlfn.IFNA(VLOOKUP(C566,'Számlafizető(k) adatai'!$C$4:$D$203,2,0),"")</f>
        <v/>
      </c>
      <c r="E566" s="55" t="str">
        <f>_xlfn.IFNA(VLOOKUP(C566,'Számlafizető(k) adatai'!$C$4:$M$203,11,0),"")</f>
        <v/>
      </c>
      <c r="F566" s="178"/>
      <c r="G566" s="178"/>
      <c r="H566" s="178"/>
      <c r="I566" s="55" t="str">
        <f>IF(F566="","",VLOOKUP(LEFT(F566,5),'Technikai cellák'!B:C,2,0))</f>
        <v/>
      </c>
      <c r="J566" s="55" t="str">
        <f>IF(F566="","",VLOOKUP(I566,'Technikai cellák'!$C$1:$D$12,2,0))</f>
        <v/>
      </c>
      <c r="K566" s="179"/>
      <c r="L566" s="67" t="str">
        <f t="shared" si="189"/>
        <v/>
      </c>
      <c r="M566" s="68">
        <f t="shared" si="190"/>
        <v>0</v>
      </c>
      <c r="N566" s="66">
        <f t="shared" si="191"/>
        <v>0</v>
      </c>
      <c r="O566" s="152"/>
      <c r="P566" s="172">
        <f t="shared" si="187"/>
        <v>0</v>
      </c>
      <c r="Q566" s="69">
        <f t="shared" si="192"/>
        <v>0</v>
      </c>
      <c r="R566" s="62">
        <f t="shared" si="174"/>
        <v>0</v>
      </c>
      <c r="S566" s="153"/>
      <c r="T566" s="118" t="str">
        <f t="shared" si="188"/>
        <v/>
      </c>
      <c r="U566" s="154"/>
      <c r="V566" s="154"/>
      <c r="W566" s="154"/>
      <c r="X566" s="154"/>
      <c r="Y566" s="154"/>
      <c r="Z566" s="154"/>
      <c r="AA566" s="154"/>
      <c r="AB566" s="154"/>
      <c r="AC566" s="154"/>
      <c r="AD566" s="154"/>
      <c r="AE566" s="154"/>
      <c r="AF566" s="154"/>
      <c r="AG566" s="63">
        <f t="shared" si="175"/>
        <v>0</v>
      </c>
      <c r="AH566" s="56">
        <f t="shared" si="176"/>
        <v>0</v>
      </c>
      <c r="AI566" s="56">
        <f t="shared" si="177"/>
        <v>0</v>
      </c>
      <c r="AJ566" s="56">
        <f t="shared" si="178"/>
        <v>0</v>
      </c>
      <c r="AK566" s="56">
        <f t="shared" si="179"/>
        <v>0</v>
      </c>
      <c r="AL566" s="56">
        <f t="shared" si="180"/>
        <v>0</v>
      </c>
      <c r="AM566" s="56">
        <f t="shared" si="181"/>
        <v>0</v>
      </c>
      <c r="AN566" s="56">
        <f t="shared" si="182"/>
        <v>0</v>
      </c>
      <c r="AO566" s="56">
        <f t="shared" si="183"/>
        <v>0</v>
      </c>
      <c r="AP566" s="56">
        <f t="shared" si="184"/>
        <v>0</v>
      </c>
      <c r="AQ566" s="56">
        <f t="shared" si="185"/>
        <v>0</v>
      </c>
      <c r="AR566" s="86">
        <f t="shared" si="186"/>
        <v>0</v>
      </c>
    </row>
    <row r="567" spans="1:44" x14ac:dyDescent="0.25">
      <c r="A567" s="178"/>
      <c r="B567" s="55" t="str">
        <f>_xlfn.IFNA(VLOOKUP(A567,'Ajánlatkérő(k) adatai'!$B$4:$C$205,2,0),"")</f>
        <v/>
      </c>
      <c r="C567" s="178"/>
      <c r="D567" s="55" t="str">
        <f>_xlfn.IFNA(VLOOKUP(C567,'Számlafizető(k) adatai'!$C$4:$D$203,2,0),"")</f>
        <v/>
      </c>
      <c r="E567" s="55" t="str">
        <f>_xlfn.IFNA(VLOOKUP(C567,'Számlafizető(k) adatai'!$C$4:$M$203,11,0),"")</f>
        <v/>
      </c>
      <c r="F567" s="178"/>
      <c r="G567" s="178"/>
      <c r="H567" s="178"/>
      <c r="I567" s="55" t="str">
        <f>IF(F567="","",VLOOKUP(LEFT(F567,5),'Technikai cellák'!B:C,2,0))</f>
        <v/>
      </c>
      <c r="J567" s="55" t="str">
        <f>IF(F567="","",VLOOKUP(I567,'Technikai cellák'!$C$1:$D$12,2,0))</f>
        <v/>
      </c>
      <c r="K567" s="179"/>
      <c r="L567" s="67" t="str">
        <f t="shared" si="189"/>
        <v/>
      </c>
      <c r="M567" s="68">
        <f t="shared" si="190"/>
        <v>0</v>
      </c>
      <c r="N567" s="66">
        <f t="shared" si="191"/>
        <v>0</v>
      </c>
      <c r="O567" s="152"/>
      <c r="P567" s="172">
        <f t="shared" si="187"/>
        <v>0</v>
      </c>
      <c r="Q567" s="69">
        <f t="shared" si="192"/>
        <v>0</v>
      </c>
      <c r="R567" s="62">
        <f t="shared" si="174"/>
        <v>0</v>
      </c>
      <c r="S567" s="153"/>
      <c r="T567" s="118" t="str">
        <f t="shared" si="188"/>
        <v/>
      </c>
      <c r="U567" s="154"/>
      <c r="V567" s="154"/>
      <c r="W567" s="154"/>
      <c r="X567" s="154"/>
      <c r="Y567" s="154"/>
      <c r="Z567" s="154"/>
      <c r="AA567" s="154"/>
      <c r="AB567" s="154"/>
      <c r="AC567" s="154"/>
      <c r="AD567" s="154"/>
      <c r="AE567" s="154"/>
      <c r="AF567" s="154"/>
      <c r="AG567" s="63">
        <f t="shared" si="175"/>
        <v>0</v>
      </c>
      <c r="AH567" s="56">
        <f t="shared" si="176"/>
        <v>0</v>
      </c>
      <c r="AI567" s="56">
        <f t="shared" si="177"/>
        <v>0</v>
      </c>
      <c r="AJ567" s="56">
        <f t="shared" si="178"/>
        <v>0</v>
      </c>
      <c r="AK567" s="56">
        <f t="shared" si="179"/>
        <v>0</v>
      </c>
      <c r="AL567" s="56">
        <f t="shared" si="180"/>
        <v>0</v>
      </c>
      <c r="AM567" s="56">
        <f t="shared" si="181"/>
        <v>0</v>
      </c>
      <c r="AN567" s="56">
        <f t="shared" si="182"/>
        <v>0</v>
      </c>
      <c r="AO567" s="56">
        <f t="shared" si="183"/>
        <v>0</v>
      </c>
      <c r="AP567" s="56">
        <f t="shared" si="184"/>
        <v>0</v>
      </c>
      <c r="AQ567" s="56">
        <f t="shared" si="185"/>
        <v>0</v>
      </c>
      <c r="AR567" s="86">
        <f t="shared" si="186"/>
        <v>0</v>
      </c>
    </row>
    <row r="568" spans="1:44" x14ac:dyDescent="0.25">
      <c r="A568" s="178"/>
      <c r="B568" s="55" t="str">
        <f>_xlfn.IFNA(VLOOKUP(A568,'Ajánlatkérő(k) adatai'!$B$4:$C$205,2,0),"")</f>
        <v/>
      </c>
      <c r="C568" s="178"/>
      <c r="D568" s="55" t="str">
        <f>_xlfn.IFNA(VLOOKUP(C568,'Számlafizető(k) adatai'!$C$4:$D$203,2,0),"")</f>
        <v/>
      </c>
      <c r="E568" s="55" t="str">
        <f>_xlfn.IFNA(VLOOKUP(C568,'Számlafizető(k) adatai'!$C$4:$M$203,11,0),"")</f>
        <v/>
      </c>
      <c r="F568" s="178"/>
      <c r="G568" s="178"/>
      <c r="H568" s="178"/>
      <c r="I568" s="55" t="str">
        <f>IF(F568="","",VLOOKUP(LEFT(F568,5),'Technikai cellák'!B:C,2,0))</f>
        <v/>
      </c>
      <c r="J568" s="55" t="str">
        <f>IF(F568="","",VLOOKUP(I568,'Technikai cellák'!$C$1:$D$12,2,0))</f>
        <v/>
      </c>
      <c r="K568" s="179"/>
      <c r="L568" s="67" t="str">
        <f t="shared" si="189"/>
        <v/>
      </c>
      <c r="M568" s="68">
        <f t="shared" si="190"/>
        <v>0</v>
      </c>
      <c r="N568" s="66">
        <f t="shared" si="191"/>
        <v>0</v>
      </c>
      <c r="O568" s="152"/>
      <c r="P568" s="172">
        <f t="shared" si="187"/>
        <v>0</v>
      </c>
      <c r="Q568" s="69">
        <f t="shared" si="192"/>
        <v>0</v>
      </c>
      <c r="R568" s="62">
        <f t="shared" si="174"/>
        <v>0</v>
      </c>
      <c r="S568" s="153"/>
      <c r="T568" s="118" t="str">
        <f t="shared" si="188"/>
        <v/>
      </c>
      <c r="U568" s="154"/>
      <c r="V568" s="154"/>
      <c r="W568" s="154"/>
      <c r="X568" s="154"/>
      <c r="Y568" s="154"/>
      <c r="Z568" s="154"/>
      <c r="AA568" s="154"/>
      <c r="AB568" s="154"/>
      <c r="AC568" s="154"/>
      <c r="AD568" s="154"/>
      <c r="AE568" s="154"/>
      <c r="AF568" s="154"/>
      <c r="AG568" s="63">
        <f t="shared" si="175"/>
        <v>0</v>
      </c>
      <c r="AH568" s="56">
        <f t="shared" si="176"/>
        <v>0</v>
      </c>
      <c r="AI568" s="56">
        <f t="shared" si="177"/>
        <v>0</v>
      </c>
      <c r="AJ568" s="56">
        <f t="shared" si="178"/>
        <v>0</v>
      </c>
      <c r="AK568" s="56">
        <f t="shared" si="179"/>
        <v>0</v>
      </c>
      <c r="AL568" s="56">
        <f t="shared" si="180"/>
        <v>0</v>
      </c>
      <c r="AM568" s="56">
        <f t="shared" si="181"/>
        <v>0</v>
      </c>
      <c r="AN568" s="56">
        <f t="shared" si="182"/>
        <v>0</v>
      </c>
      <c r="AO568" s="56">
        <f t="shared" si="183"/>
        <v>0</v>
      </c>
      <c r="AP568" s="56">
        <f t="shared" si="184"/>
        <v>0</v>
      </c>
      <c r="AQ568" s="56">
        <f t="shared" si="185"/>
        <v>0</v>
      </c>
      <c r="AR568" s="86">
        <f t="shared" si="186"/>
        <v>0</v>
      </c>
    </row>
    <row r="569" spans="1:44" x14ac:dyDescent="0.25">
      <c r="A569" s="178"/>
      <c r="B569" s="55" t="str">
        <f>_xlfn.IFNA(VLOOKUP(A569,'Ajánlatkérő(k) adatai'!$B$4:$C$205,2,0),"")</f>
        <v/>
      </c>
      <c r="C569" s="178"/>
      <c r="D569" s="55" t="str">
        <f>_xlfn.IFNA(VLOOKUP(C569,'Számlafizető(k) adatai'!$C$4:$D$203,2,0),"")</f>
        <v/>
      </c>
      <c r="E569" s="55" t="str">
        <f>_xlfn.IFNA(VLOOKUP(C569,'Számlafizető(k) adatai'!$C$4:$M$203,11,0),"")</f>
        <v/>
      </c>
      <c r="F569" s="178"/>
      <c r="G569" s="178"/>
      <c r="H569" s="178"/>
      <c r="I569" s="55" t="str">
        <f>IF(F569="","",VLOOKUP(LEFT(F569,5),'Technikai cellák'!B:C,2,0))</f>
        <v/>
      </c>
      <c r="J569" s="55" t="str">
        <f>IF(F569="","",VLOOKUP(I569,'Technikai cellák'!$C$1:$D$12,2,0))</f>
        <v/>
      </c>
      <c r="K569" s="179"/>
      <c r="L569" s="67" t="str">
        <f t="shared" si="189"/>
        <v/>
      </c>
      <c r="M569" s="68">
        <f t="shared" si="190"/>
        <v>0</v>
      </c>
      <c r="N569" s="66">
        <f t="shared" si="191"/>
        <v>0</v>
      </c>
      <c r="O569" s="152"/>
      <c r="P569" s="172">
        <f t="shared" si="187"/>
        <v>0</v>
      </c>
      <c r="Q569" s="69">
        <f t="shared" si="192"/>
        <v>0</v>
      </c>
      <c r="R569" s="62">
        <f t="shared" si="174"/>
        <v>0</v>
      </c>
      <c r="S569" s="153"/>
      <c r="T569" s="118" t="str">
        <f t="shared" si="188"/>
        <v/>
      </c>
      <c r="U569" s="154"/>
      <c r="V569" s="154"/>
      <c r="W569" s="154"/>
      <c r="X569" s="154"/>
      <c r="Y569" s="154"/>
      <c r="Z569" s="154"/>
      <c r="AA569" s="154"/>
      <c r="AB569" s="154"/>
      <c r="AC569" s="154"/>
      <c r="AD569" s="154"/>
      <c r="AE569" s="154"/>
      <c r="AF569" s="154"/>
      <c r="AG569" s="63">
        <f t="shared" si="175"/>
        <v>0</v>
      </c>
      <c r="AH569" s="56">
        <f t="shared" si="176"/>
        <v>0</v>
      </c>
      <c r="AI569" s="56">
        <f t="shared" si="177"/>
        <v>0</v>
      </c>
      <c r="AJ569" s="56">
        <f t="shared" si="178"/>
        <v>0</v>
      </c>
      <c r="AK569" s="56">
        <f t="shared" si="179"/>
        <v>0</v>
      </c>
      <c r="AL569" s="56">
        <f t="shared" si="180"/>
        <v>0</v>
      </c>
      <c r="AM569" s="56">
        <f t="shared" si="181"/>
        <v>0</v>
      </c>
      <c r="AN569" s="56">
        <f t="shared" si="182"/>
        <v>0</v>
      </c>
      <c r="AO569" s="56">
        <f t="shared" si="183"/>
        <v>0</v>
      </c>
      <c r="AP569" s="56">
        <f t="shared" si="184"/>
        <v>0</v>
      </c>
      <c r="AQ569" s="56">
        <f t="shared" si="185"/>
        <v>0</v>
      </c>
      <c r="AR569" s="86">
        <f t="shared" si="186"/>
        <v>0</v>
      </c>
    </row>
    <row r="570" spans="1:44" x14ac:dyDescent="0.25">
      <c r="A570" s="178"/>
      <c r="B570" s="55" t="str">
        <f>_xlfn.IFNA(VLOOKUP(A570,'Ajánlatkérő(k) adatai'!$B$4:$C$205,2,0),"")</f>
        <v/>
      </c>
      <c r="C570" s="178"/>
      <c r="D570" s="55" t="str">
        <f>_xlfn.IFNA(VLOOKUP(C570,'Számlafizető(k) adatai'!$C$4:$D$203,2,0),"")</f>
        <v/>
      </c>
      <c r="E570" s="55" t="str">
        <f>_xlfn.IFNA(VLOOKUP(C570,'Számlafizető(k) adatai'!$C$4:$M$203,11,0),"")</f>
        <v/>
      </c>
      <c r="F570" s="178"/>
      <c r="G570" s="178"/>
      <c r="H570" s="178"/>
      <c r="I570" s="55" t="str">
        <f>IF(F570="","",VLOOKUP(LEFT(F570,5),'Technikai cellák'!B:C,2,0))</f>
        <v/>
      </c>
      <c r="J570" s="55" t="str">
        <f>IF(F570="","",VLOOKUP(I570,'Technikai cellák'!$C$1:$D$12,2,0))</f>
        <v/>
      </c>
      <c r="K570" s="179"/>
      <c r="L570" s="67" t="str">
        <f t="shared" si="189"/>
        <v/>
      </c>
      <c r="M570" s="68">
        <f t="shared" si="190"/>
        <v>0</v>
      </c>
      <c r="N570" s="66">
        <f t="shared" si="191"/>
        <v>0</v>
      </c>
      <c r="O570" s="152"/>
      <c r="P570" s="172">
        <f t="shared" si="187"/>
        <v>0</v>
      </c>
      <c r="Q570" s="69">
        <f t="shared" si="192"/>
        <v>0</v>
      </c>
      <c r="R570" s="62">
        <f t="shared" si="174"/>
        <v>0</v>
      </c>
      <c r="S570" s="153"/>
      <c r="T570" s="118" t="str">
        <f t="shared" si="188"/>
        <v/>
      </c>
      <c r="U570" s="154"/>
      <c r="V570" s="154"/>
      <c r="W570" s="154"/>
      <c r="X570" s="154"/>
      <c r="Y570" s="154"/>
      <c r="Z570" s="154"/>
      <c r="AA570" s="154"/>
      <c r="AB570" s="154"/>
      <c r="AC570" s="154"/>
      <c r="AD570" s="154"/>
      <c r="AE570" s="154"/>
      <c r="AF570" s="154"/>
      <c r="AG570" s="63">
        <f t="shared" si="175"/>
        <v>0</v>
      </c>
      <c r="AH570" s="56">
        <f t="shared" si="176"/>
        <v>0</v>
      </c>
      <c r="AI570" s="56">
        <f t="shared" si="177"/>
        <v>0</v>
      </c>
      <c r="AJ570" s="56">
        <f t="shared" si="178"/>
        <v>0</v>
      </c>
      <c r="AK570" s="56">
        <f t="shared" si="179"/>
        <v>0</v>
      </c>
      <c r="AL570" s="56">
        <f t="shared" si="180"/>
        <v>0</v>
      </c>
      <c r="AM570" s="56">
        <f t="shared" si="181"/>
        <v>0</v>
      </c>
      <c r="AN570" s="56">
        <f t="shared" si="182"/>
        <v>0</v>
      </c>
      <c r="AO570" s="56">
        <f t="shared" si="183"/>
        <v>0</v>
      </c>
      <c r="AP570" s="56">
        <f t="shared" si="184"/>
        <v>0</v>
      </c>
      <c r="AQ570" s="56">
        <f t="shared" si="185"/>
        <v>0</v>
      </c>
      <c r="AR570" s="86">
        <f t="shared" si="186"/>
        <v>0</v>
      </c>
    </row>
    <row r="571" spans="1:44" x14ac:dyDescent="0.25">
      <c r="A571" s="178"/>
      <c r="B571" s="55" t="str">
        <f>_xlfn.IFNA(VLOOKUP(A571,'Ajánlatkérő(k) adatai'!$B$4:$C$205,2,0),"")</f>
        <v/>
      </c>
      <c r="C571" s="178"/>
      <c r="D571" s="55" t="str">
        <f>_xlfn.IFNA(VLOOKUP(C571,'Számlafizető(k) adatai'!$C$4:$D$203,2,0),"")</f>
        <v/>
      </c>
      <c r="E571" s="55" t="str">
        <f>_xlfn.IFNA(VLOOKUP(C571,'Számlafizető(k) adatai'!$C$4:$M$203,11,0),"")</f>
        <v/>
      </c>
      <c r="F571" s="178"/>
      <c r="G571" s="178"/>
      <c r="H571" s="178"/>
      <c r="I571" s="55" t="str">
        <f>IF(F571="","",VLOOKUP(LEFT(F571,5),'Technikai cellák'!B:C,2,0))</f>
        <v/>
      </c>
      <c r="J571" s="55" t="str">
        <f>IF(F571="","",VLOOKUP(I571,'Technikai cellák'!$C$1:$D$12,2,0))</f>
        <v/>
      </c>
      <c r="K571" s="179"/>
      <c r="L571" s="67" t="str">
        <f t="shared" si="189"/>
        <v/>
      </c>
      <c r="M571" s="68">
        <f t="shared" si="190"/>
        <v>0</v>
      </c>
      <c r="N571" s="66">
        <f t="shared" si="191"/>
        <v>0</v>
      </c>
      <c r="O571" s="152"/>
      <c r="P571" s="172">
        <f t="shared" si="187"/>
        <v>0</v>
      </c>
      <c r="Q571" s="69">
        <f t="shared" si="192"/>
        <v>0</v>
      </c>
      <c r="R571" s="62">
        <f t="shared" si="174"/>
        <v>0</v>
      </c>
      <c r="S571" s="153"/>
      <c r="T571" s="118" t="str">
        <f t="shared" si="188"/>
        <v/>
      </c>
      <c r="U571" s="154"/>
      <c r="V571" s="154"/>
      <c r="W571" s="154"/>
      <c r="X571" s="154"/>
      <c r="Y571" s="154"/>
      <c r="Z571" s="154"/>
      <c r="AA571" s="154"/>
      <c r="AB571" s="154"/>
      <c r="AC571" s="154"/>
      <c r="AD571" s="154"/>
      <c r="AE571" s="154"/>
      <c r="AF571" s="154"/>
      <c r="AG571" s="63">
        <f t="shared" si="175"/>
        <v>0</v>
      </c>
      <c r="AH571" s="56">
        <f t="shared" si="176"/>
        <v>0</v>
      </c>
      <c r="AI571" s="56">
        <f t="shared" si="177"/>
        <v>0</v>
      </c>
      <c r="AJ571" s="56">
        <f t="shared" si="178"/>
        <v>0</v>
      </c>
      <c r="AK571" s="56">
        <f t="shared" si="179"/>
        <v>0</v>
      </c>
      <c r="AL571" s="56">
        <f t="shared" si="180"/>
        <v>0</v>
      </c>
      <c r="AM571" s="56">
        <f t="shared" si="181"/>
        <v>0</v>
      </c>
      <c r="AN571" s="56">
        <f t="shared" si="182"/>
        <v>0</v>
      </c>
      <c r="AO571" s="56">
        <f t="shared" si="183"/>
        <v>0</v>
      </c>
      <c r="AP571" s="56">
        <f t="shared" si="184"/>
        <v>0</v>
      </c>
      <c r="AQ571" s="56">
        <f t="shared" si="185"/>
        <v>0</v>
      </c>
      <c r="AR571" s="86">
        <f t="shared" si="186"/>
        <v>0</v>
      </c>
    </row>
    <row r="572" spans="1:44" x14ac:dyDescent="0.25">
      <c r="A572" s="178"/>
      <c r="B572" s="55" t="str">
        <f>_xlfn.IFNA(VLOOKUP(A572,'Ajánlatkérő(k) adatai'!$B$4:$C$205,2,0),"")</f>
        <v/>
      </c>
      <c r="C572" s="178"/>
      <c r="D572" s="55" t="str">
        <f>_xlfn.IFNA(VLOOKUP(C572,'Számlafizető(k) adatai'!$C$4:$D$203,2,0),"")</f>
        <v/>
      </c>
      <c r="E572" s="55" t="str">
        <f>_xlfn.IFNA(VLOOKUP(C572,'Számlafizető(k) adatai'!$C$4:$M$203,11,0),"")</f>
        <v/>
      </c>
      <c r="F572" s="178"/>
      <c r="G572" s="178"/>
      <c r="H572" s="178"/>
      <c r="I572" s="55" t="str">
        <f>IF(F572="","",VLOOKUP(LEFT(F572,5),'Technikai cellák'!B:C,2,0))</f>
        <v/>
      </c>
      <c r="J572" s="55" t="str">
        <f>IF(F572="","",VLOOKUP(I572,'Technikai cellák'!$C$1:$D$12,2,0))</f>
        <v/>
      </c>
      <c r="K572" s="179"/>
      <c r="L572" s="67" t="str">
        <f t="shared" si="189"/>
        <v/>
      </c>
      <c r="M572" s="68">
        <f t="shared" si="190"/>
        <v>0</v>
      </c>
      <c r="N572" s="66">
        <f t="shared" si="191"/>
        <v>0</v>
      </c>
      <c r="O572" s="152"/>
      <c r="P572" s="172">
        <f t="shared" si="187"/>
        <v>0</v>
      </c>
      <c r="Q572" s="69">
        <f t="shared" si="192"/>
        <v>0</v>
      </c>
      <c r="R572" s="62">
        <f t="shared" si="174"/>
        <v>0</v>
      </c>
      <c r="S572" s="153"/>
      <c r="T572" s="118" t="str">
        <f t="shared" si="188"/>
        <v/>
      </c>
      <c r="U572" s="154"/>
      <c r="V572" s="154"/>
      <c r="W572" s="154"/>
      <c r="X572" s="154"/>
      <c r="Y572" s="154"/>
      <c r="Z572" s="154"/>
      <c r="AA572" s="154"/>
      <c r="AB572" s="154"/>
      <c r="AC572" s="154"/>
      <c r="AD572" s="154"/>
      <c r="AE572" s="154"/>
      <c r="AF572" s="154"/>
      <c r="AG572" s="63">
        <f t="shared" si="175"/>
        <v>0</v>
      </c>
      <c r="AH572" s="56">
        <f t="shared" si="176"/>
        <v>0</v>
      </c>
      <c r="AI572" s="56">
        <f t="shared" si="177"/>
        <v>0</v>
      </c>
      <c r="AJ572" s="56">
        <f t="shared" si="178"/>
        <v>0</v>
      </c>
      <c r="AK572" s="56">
        <f t="shared" si="179"/>
        <v>0</v>
      </c>
      <c r="AL572" s="56">
        <f t="shared" si="180"/>
        <v>0</v>
      </c>
      <c r="AM572" s="56">
        <f t="shared" si="181"/>
        <v>0</v>
      </c>
      <c r="AN572" s="56">
        <f t="shared" si="182"/>
        <v>0</v>
      </c>
      <c r="AO572" s="56">
        <f t="shared" si="183"/>
        <v>0</v>
      </c>
      <c r="AP572" s="56">
        <f t="shared" si="184"/>
        <v>0</v>
      </c>
      <c r="AQ572" s="56">
        <f t="shared" si="185"/>
        <v>0</v>
      </c>
      <c r="AR572" s="86">
        <f t="shared" si="186"/>
        <v>0</v>
      </c>
    </row>
    <row r="573" spans="1:44" x14ac:dyDescent="0.25">
      <c r="A573" s="178"/>
      <c r="B573" s="55" t="str">
        <f>_xlfn.IFNA(VLOOKUP(A573,'Ajánlatkérő(k) adatai'!$B$4:$C$205,2,0),"")</f>
        <v/>
      </c>
      <c r="C573" s="178"/>
      <c r="D573" s="55" t="str">
        <f>_xlfn.IFNA(VLOOKUP(C573,'Számlafizető(k) adatai'!$C$4:$D$203,2,0),"")</f>
        <v/>
      </c>
      <c r="E573" s="55" t="str">
        <f>_xlfn.IFNA(VLOOKUP(C573,'Számlafizető(k) adatai'!$C$4:$M$203,11,0),"")</f>
        <v/>
      </c>
      <c r="F573" s="178"/>
      <c r="G573" s="178"/>
      <c r="H573" s="178"/>
      <c r="I573" s="55" t="str">
        <f>IF(F573="","",VLOOKUP(LEFT(F573,5),'Technikai cellák'!B:C,2,0))</f>
        <v/>
      </c>
      <c r="J573" s="55" t="str">
        <f>IF(F573="","",VLOOKUP(I573,'Technikai cellák'!$C$1:$D$12,2,0))</f>
        <v/>
      </c>
      <c r="K573" s="179"/>
      <c r="L573" s="67" t="str">
        <f t="shared" si="189"/>
        <v/>
      </c>
      <c r="M573" s="68">
        <f t="shared" si="190"/>
        <v>0</v>
      </c>
      <c r="N573" s="66">
        <f t="shared" si="191"/>
        <v>0</v>
      </c>
      <c r="O573" s="152"/>
      <c r="P573" s="172">
        <f t="shared" si="187"/>
        <v>0</v>
      </c>
      <c r="Q573" s="69">
        <f t="shared" si="192"/>
        <v>0</v>
      </c>
      <c r="R573" s="62">
        <f t="shared" si="174"/>
        <v>0</v>
      </c>
      <c r="S573" s="153"/>
      <c r="T573" s="118" t="str">
        <f t="shared" si="188"/>
        <v/>
      </c>
      <c r="U573" s="154"/>
      <c r="V573" s="154"/>
      <c r="W573" s="154"/>
      <c r="X573" s="154"/>
      <c r="Y573" s="154"/>
      <c r="Z573" s="154"/>
      <c r="AA573" s="154"/>
      <c r="AB573" s="154"/>
      <c r="AC573" s="154"/>
      <c r="AD573" s="154"/>
      <c r="AE573" s="154"/>
      <c r="AF573" s="154"/>
      <c r="AG573" s="63">
        <f t="shared" si="175"/>
        <v>0</v>
      </c>
      <c r="AH573" s="56">
        <f t="shared" si="176"/>
        <v>0</v>
      </c>
      <c r="AI573" s="56">
        <f t="shared" si="177"/>
        <v>0</v>
      </c>
      <c r="AJ573" s="56">
        <f t="shared" si="178"/>
        <v>0</v>
      </c>
      <c r="AK573" s="56">
        <f t="shared" si="179"/>
        <v>0</v>
      </c>
      <c r="AL573" s="56">
        <f t="shared" si="180"/>
        <v>0</v>
      </c>
      <c r="AM573" s="56">
        <f t="shared" si="181"/>
        <v>0</v>
      </c>
      <c r="AN573" s="56">
        <f t="shared" si="182"/>
        <v>0</v>
      </c>
      <c r="AO573" s="56">
        <f t="shared" si="183"/>
        <v>0</v>
      </c>
      <c r="AP573" s="56">
        <f t="shared" si="184"/>
        <v>0</v>
      </c>
      <c r="AQ573" s="56">
        <f t="shared" si="185"/>
        <v>0</v>
      </c>
      <c r="AR573" s="86">
        <f t="shared" si="186"/>
        <v>0</v>
      </c>
    </row>
    <row r="574" spans="1:44" x14ac:dyDescent="0.25">
      <c r="A574" s="178"/>
      <c r="B574" s="55" t="str">
        <f>_xlfn.IFNA(VLOOKUP(A574,'Ajánlatkérő(k) adatai'!$B$4:$C$205,2,0),"")</f>
        <v/>
      </c>
      <c r="C574" s="178"/>
      <c r="D574" s="55" t="str">
        <f>_xlfn.IFNA(VLOOKUP(C574,'Számlafizető(k) adatai'!$C$4:$D$203,2,0),"")</f>
        <v/>
      </c>
      <c r="E574" s="55" t="str">
        <f>_xlfn.IFNA(VLOOKUP(C574,'Számlafizető(k) adatai'!$C$4:$M$203,11,0),"")</f>
        <v/>
      </c>
      <c r="F574" s="178"/>
      <c r="G574" s="178"/>
      <c r="H574" s="178"/>
      <c r="I574" s="55" t="str">
        <f>IF(F574="","",VLOOKUP(LEFT(F574,5),'Technikai cellák'!B:C,2,0))</f>
        <v/>
      </c>
      <c r="J574" s="55" t="str">
        <f>IF(F574="","",VLOOKUP(I574,'Technikai cellák'!$C$1:$D$12,2,0))</f>
        <v/>
      </c>
      <c r="K574" s="179"/>
      <c r="L574" s="67" t="str">
        <f t="shared" si="189"/>
        <v/>
      </c>
      <c r="M574" s="68">
        <f t="shared" si="190"/>
        <v>0</v>
      </c>
      <c r="N574" s="66">
        <f t="shared" si="191"/>
        <v>0</v>
      </c>
      <c r="O574" s="152"/>
      <c r="P574" s="172">
        <f t="shared" si="187"/>
        <v>0</v>
      </c>
      <c r="Q574" s="69">
        <f t="shared" si="192"/>
        <v>0</v>
      </c>
      <c r="R574" s="62">
        <f t="shared" si="174"/>
        <v>0</v>
      </c>
      <c r="S574" s="153"/>
      <c r="T574" s="118" t="str">
        <f t="shared" si="188"/>
        <v/>
      </c>
      <c r="U574" s="154"/>
      <c r="V574" s="154"/>
      <c r="W574" s="154"/>
      <c r="X574" s="154"/>
      <c r="Y574" s="154"/>
      <c r="Z574" s="154"/>
      <c r="AA574" s="154"/>
      <c r="AB574" s="154"/>
      <c r="AC574" s="154"/>
      <c r="AD574" s="154"/>
      <c r="AE574" s="154"/>
      <c r="AF574" s="154"/>
      <c r="AG574" s="63">
        <f t="shared" si="175"/>
        <v>0</v>
      </c>
      <c r="AH574" s="56">
        <f t="shared" si="176"/>
        <v>0</v>
      </c>
      <c r="AI574" s="56">
        <f t="shared" si="177"/>
        <v>0</v>
      </c>
      <c r="AJ574" s="56">
        <f t="shared" si="178"/>
        <v>0</v>
      </c>
      <c r="AK574" s="56">
        <f t="shared" si="179"/>
        <v>0</v>
      </c>
      <c r="AL574" s="56">
        <f t="shared" si="180"/>
        <v>0</v>
      </c>
      <c r="AM574" s="56">
        <f t="shared" si="181"/>
        <v>0</v>
      </c>
      <c r="AN574" s="56">
        <f t="shared" si="182"/>
        <v>0</v>
      </c>
      <c r="AO574" s="56">
        <f t="shared" si="183"/>
        <v>0</v>
      </c>
      <c r="AP574" s="56">
        <f t="shared" si="184"/>
        <v>0</v>
      </c>
      <c r="AQ574" s="56">
        <f t="shared" si="185"/>
        <v>0</v>
      </c>
      <c r="AR574" s="86">
        <f t="shared" si="186"/>
        <v>0</v>
      </c>
    </row>
    <row r="575" spans="1:44" x14ac:dyDescent="0.25">
      <c r="A575" s="178"/>
      <c r="B575" s="55" t="str">
        <f>_xlfn.IFNA(VLOOKUP(A575,'Ajánlatkérő(k) adatai'!$B$4:$C$205,2,0),"")</f>
        <v/>
      </c>
      <c r="C575" s="178"/>
      <c r="D575" s="55" t="str">
        <f>_xlfn.IFNA(VLOOKUP(C575,'Számlafizető(k) adatai'!$C$4:$D$203,2,0),"")</f>
        <v/>
      </c>
      <c r="E575" s="55" t="str">
        <f>_xlfn.IFNA(VLOOKUP(C575,'Számlafizető(k) adatai'!$C$4:$M$203,11,0),"")</f>
        <v/>
      </c>
      <c r="F575" s="178"/>
      <c r="G575" s="178"/>
      <c r="H575" s="178"/>
      <c r="I575" s="55" t="str">
        <f>IF(F575="","",VLOOKUP(LEFT(F575,5),'Technikai cellák'!B:C,2,0))</f>
        <v/>
      </c>
      <c r="J575" s="55" t="str">
        <f>IF(F575="","",VLOOKUP(I575,'Technikai cellák'!$C$1:$D$12,2,0))</f>
        <v/>
      </c>
      <c r="K575" s="179"/>
      <c r="L575" s="67" t="str">
        <f t="shared" si="189"/>
        <v/>
      </c>
      <c r="M575" s="68">
        <f t="shared" si="190"/>
        <v>0</v>
      </c>
      <c r="N575" s="66">
        <f t="shared" si="191"/>
        <v>0</v>
      </c>
      <c r="O575" s="152"/>
      <c r="P575" s="172">
        <f t="shared" si="187"/>
        <v>0</v>
      </c>
      <c r="Q575" s="69">
        <f t="shared" si="192"/>
        <v>0</v>
      </c>
      <c r="R575" s="62">
        <f t="shared" si="174"/>
        <v>0</v>
      </c>
      <c r="S575" s="153"/>
      <c r="T575" s="118" t="str">
        <f t="shared" si="188"/>
        <v/>
      </c>
      <c r="U575" s="154"/>
      <c r="V575" s="154"/>
      <c r="W575" s="154"/>
      <c r="X575" s="154"/>
      <c r="Y575" s="154"/>
      <c r="Z575" s="154"/>
      <c r="AA575" s="154"/>
      <c r="AB575" s="154"/>
      <c r="AC575" s="154"/>
      <c r="AD575" s="154"/>
      <c r="AE575" s="154"/>
      <c r="AF575" s="154"/>
      <c r="AG575" s="63">
        <f t="shared" si="175"/>
        <v>0</v>
      </c>
      <c r="AH575" s="56">
        <f t="shared" si="176"/>
        <v>0</v>
      </c>
      <c r="AI575" s="56">
        <f t="shared" si="177"/>
        <v>0</v>
      </c>
      <c r="AJ575" s="56">
        <f t="shared" si="178"/>
        <v>0</v>
      </c>
      <c r="AK575" s="56">
        <f t="shared" si="179"/>
        <v>0</v>
      </c>
      <c r="AL575" s="56">
        <f t="shared" si="180"/>
        <v>0</v>
      </c>
      <c r="AM575" s="56">
        <f t="shared" si="181"/>
        <v>0</v>
      </c>
      <c r="AN575" s="56">
        <f t="shared" si="182"/>
        <v>0</v>
      </c>
      <c r="AO575" s="56">
        <f t="shared" si="183"/>
        <v>0</v>
      </c>
      <c r="AP575" s="56">
        <f t="shared" si="184"/>
        <v>0</v>
      </c>
      <c r="AQ575" s="56">
        <f t="shared" si="185"/>
        <v>0</v>
      </c>
      <c r="AR575" s="86">
        <f t="shared" si="186"/>
        <v>0</v>
      </c>
    </row>
    <row r="576" spans="1:44" x14ac:dyDescent="0.25">
      <c r="A576" s="178"/>
      <c r="B576" s="55" t="str">
        <f>_xlfn.IFNA(VLOOKUP(A576,'Ajánlatkérő(k) adatai'!$B$4:$C$205,2,0),"")</f>
        <v/>
      </c>
      <c r="C576" s="178"/>
      <c r="D576" s="55" t="str">
        <f>_xlfn.IFNA(VLOOKUP(C576,'Számlafizető(k) adatai'!$C$4:$D$203,2,0),"")</f>
        <v/>
      </c>
      <c r="E576" s="55" t="str">
        <f>_xlfn.IFNA(VLOOKUP(C576,'Számlafizető(k) adatai'!$C$4:$M$203,11,0),"")</f>
        <v/>
      </c>
      <c r="F576" s="178"/>
      <c r="G576" s="178"/>
      <c r="H576" s="178"/>
      <c r="I576" s="55" t="str">
        <f>IF(F576="","",VLOOKUP(LEFT(F576,5),'Technikai cellák'!B:C,2,0))</f>
        <v/>
      </c>
      <c r="J576" s="55" t="str">
        <f>IF(F576="","",VLOOKUP(I576,'Technikai cellák'!$C$1:$D$12,2,0))</f>
        <v/>
      </c>
      <c r="K576" s="179"/>
      <c r="L576" s="67" t="str">
        <f t="shared" si="189"/>
        <v/>
      </c>
      <c r="M576" s="68">
        <f t="shared" si="190"/>
        <v>0</v>
      </c>
      <c r="N576" s="66">
        <f t="shared" si="191"/>
        <v>0</v>
      </c>
      <c r="O576" s="152"/>
      <c r="P576" s="172">
        <f t="shared" si="187"/>
        <v>0</v>
      </c>
      <c r="Q576" s="69">
        <f t="shared" si="192"/>
        <v>0</v>
      </c>
      <c r="R576" s="62">
        <f t="shared" si="174"/>
        <v>0</v>
      </c>
      <c r="S576" s="153"/>
      <c r="T576" s="118" t="str">
        <f t="shared" si="188"/>
        <v/>
      </c>
      <c r="U576" s="154"/>
      <c r="V576" s="154"/>
      <c r="W576" s="154"/>
      <c r="X576" s="154"/>
      <c r="Y576" s="154"/>
      <c r="Z576" s="154"/>
      <c r="AA576" s="154"/>
      <c r="AB576" s="154"/>
      <c r="AC576" s="154"/>
      <c r="AD576" s="154"/>
      <c r="AE576" s="154"/>
      <c r="AF576" s="154"/>
      <c r="AG576" s="63">
        <f t="shared" si="175"/>
        <v>0</v>
      </c>
      <c r="AH576" s="56">
        <f t="shared" si="176"/>
        <v>0</v>
      </c>
      <c r="AI576" s="56">
        <f t="shared" si="177"/>
        <v>0</v>
      </c>
      <c r="AJ576" s="56">
        <f t="shared" si="178"/>
        <v>0</v>
      </c>
      <c r="AK576" s="56">
        <f t="shared" si="179"/>
        <v>0</v>
      </c>
      <c r="AL576" s="56">
        <f t="shared" si="180"/>
        <v>0</v>
      </c>
      <c r="AM576" s="56">
        <f t="shared" si="181"/>
        <v>0</v>
      </c>
      <c r="AN576" s="56">
        <f t="shared" si="182"/>
        <v>0</v>
      </c>
      <c r="AO576" s="56">
        <f t="shared" si="183"/>
        <v>0</v>
      </c>
      <c r="AP576" s="56">
        <f t="shared" si="184"/>
        <v>0</v>
      </c>
      <c r="AQ576" s="56">
        <f t="shared" si="185"/>
        <v>0</v>
      </c>
      <c r="AR576" s="86">
        <f t="shared" si="186"/>
        <v>0</v>
      </c>
    </row>
    <row r="577" spans="1:44" x14ac:dyDescent="0.25">
      <c r="A577" s="178"/>
      <c r="B577" s="55" t="str">
        <f>_xlfn.IFNA(VLOOKUP(A577,'Ajánlatkérő(k) adatai'!$B$4:$C$205,2,0),"")</f>
        <v/>
      </c>
      <c r="C577" s="178"/>
      <c r="D577" s="55" t="str">
        <f>_xlfn.IFNA(VLOOKUP(C577,'Számlafizető(k) adatai'!$C$4:$D$203,2,0),"")</f>
        <v/>
      </c>
      <c r="E577" s="55" t="str">
        <f>_xlfn.IFNA(VLOOKUP(C577,'Számlafizető(k) adatai'!$C$4:$M$203,11,0),"")</f>
        <v/>
      </c>
      <c r="F577" s="178"/>
      <c r="G577" s="178"/>
      <c r="H577" s="178"/>
      <c r="I577" s="55" t="str">
        <f>IF(F577="","",VLOOKUP(LEFT(F577,5),'Technikai cellák'!B:C,2,0))</f>
        <v/>
      </c>
      <c r="J577" s="55" t="str">
        <f>IF(F577="","",VLOOKUP(I577,'Technikai cellák'!$C$1:$D$12,2,0))</f>
        <v/>
      </c>
      <c r="K577" s="179"/>
      <c r="L577" s="67" t="str">
        <f t="shared" si="189"/>
        <v/>
      </c>
      <c r="M577" s="68">
        <f t="shared" si="190"/>
        <v>0</v>
      </c>
      <c r="N577" s="66">
        <f t="shared" si="191"/>
        <v>0</v>
      </c>
      <c r="O577" s="152"/>
      <c r="P577" s="172">
        <f t="shared" si="187"/>
        <v>0</v>
      </c>
      <c r="Q577" s="69">
        <f t="shared" si="192"/>
        <v>0</v>
      </c>
      <c r="R577" s="62">
        <f t="shared" si="174"/>
        <v>0</v>
      </c>
      <c r="S577" s="153"/>
      <c r="T577" s="118" t="str">
        <f t="shared" si="188"/>
        <v/>
      </c>
      <c r="U577" s="154"/>
      <c r="V577" s="154"/>
      <c r="W577" s="154"/>
      <c r="X577" s="154"/>
      <c r="Y577" s="154"/>
      <c r="Z577" s="154"/>
      <c r="AA577" s="154"/>
      <c r="AB577" s="154"/>
      <c r="AC577" s="154"/>
      <c r="AD577" s="154"/>
      <c r="AE577" s="154"/>
      <c r="AF577" s="154"/>
      <c r="AG577" s="63">
        <f t="shared" si="175"/>
        <v>0</v>
      </c>
      <c r="AH577" s="56">
        <f t="shared" si="176"/>
        <v>0</v>
      </c>
      <c r="AI577" s="56">
        <f t="shared" si="177"/>
        <v>0</v>
      </c>
      <c r="AJ577" s="56">
        <f t="shared" si="178"/>
        <v>0</v>
      </c>
      <c r="AK577" s="56">
        <f t="shared" si="179"/>
        <v>0</v>
      </c>
      <c r="AL577" s="56">
        <f t="shared" si="180"/>
        <v>0</v>
      </c>
      <c r="AM577" s="56">
        <f t="shared" si="181"/>
        <v>0</v>
      </c>
      <c r="AN577" s="56">
        <f t="shared" si="182"/>
        <v>0</v>
      </c>
      <c r="AO577" s="56">
        <f t="shared" si="183"/>
        <v>0</v>
      </c>
      <c r="AP577" s="56">
        <f t="shared" si="184"/>
        <v>0</v>
      </c>
      <c r="AQ577" s="56">
        <f t="shared" si="185"/>
        <v>0</v>
      </c>
      <c r="AR577" s="86">
        <f t="shared" si="186"/>
        <v>0</v>
      </c>
    </row>
    <row r="578" spans="1:44" x14ac:dyDescent="0.25">
      <c r="A578" s="178"/>
      <c r="B578" s="55" t="str">
        <f>_xlfn.IFNA(VLOOKUP(A578,'Ajánlatkérő(k) adatai'!$B$4:$C$205,2,0),"")</f>
        <v/>
      </c>
      <c r="C578" s="178"/>
      <c r="D578" s="55" t="str">
        <f>_xlfn.IFNA(VLOOKUP(C578,'Számlafizető(k) adatai'!$C$4:$D$203,2,0),"")</f>
        <v/>
      </c>
      <c r="E578" s="55" t="str">
        <f>_xlfn.IFNA(VLOOKUP(C578,'Számlafizető(k) adatai'!$C$4:$M$203,11,0),"")</f>
        <v/>
      </c>
      <c r="F578" s="178"/>
      <c r="G578" s="178"/>
      <c r="H578" s="178"/>
      <c r="I578" s="55" t="str">
        <f>IF(F578="","",VLOOKUP(LEFT(F578,5),'Technikai cellák'!B:C,2,0))</f>
        <v/>
      </c>
      <c r="J578" s="55" t="str">
        <f>IF(F578="","",VLOOKUP(I578,'Technikai cellák'!$C$1:$D$12,2,0))</f>
        <v/>
      </c>
      <c r="K578" s="179"/>
      <c r="L578" s="67" t="str">
        <f t="shared" si="189"/>
        <v/>
      </c>
      <c r="M578" s="68">
        <f t="shared" si="190"/>
        <v>0</v>
      </c>
      <c r="N578" s="66">
        <f t="shared" si="191"/>
        <v>0</v>
      </c>
      <c r="O578" s="152"/>
      <c r="P578" s="172">
        <f t="shared" si="187"/>
        <v>0</v>
      </c>
      <c r="Q578" s="69">
        <f t="shared" si="192"/>
        <v>0</v>
      </c>
      <c r="R578" s="62">
        <f t="shared" si="174"/>
        <v>0</v>
      </c>
      <c r="S578" s="153"/>
      <c r="T578" s="118" t="str">
        <f t="shared" si="188"/>
        <v/>
      </c>
      <c r="U578" s="154"/>
      <c r="V578" s="154"/>
      <c r="W578" s="154"/>
      <c r="X578" s="154"/>
      <c r="Y578" s="154"/>
      <c r="Z578" s="154"/>
      <c r="AA578" s="154"/>
      <c r="AB578" s="154"/>
      <c r="AC578" s="154"/>
      <c r="AD578" s="154"/>
      <c r="AE578" s="154"/>
      <c r="AF578" s="154"/>
      <c r="AG578" s="63">
        <f t="shared" si="175"/>
        <v>0</v>
      </c>
      <c r="AH578" s="56">
        <f t="shared" si="176"/>
        <v>0</v>
      </c>
      <c r="AI578" s="56">
        <f t="shared" si="177"/>
        <v>0</v>
      </c>
      <c r="AJ578" s="56">
        <f t="shared" si="178"/>
        <v>0</v>
      </c>
      <c r="AK578" s="56">
        <f t="shared" si="179"/>
        <v>0</v>
      </c>
      <c r="AL578" s="56">
        <f t="shared" si="180"/>
        <v>0</v>
      </c>
      <c r="AM578" s="56">
        <f t="shared" si="181"/>
        <v>0</v>
      </c>
      <c r="AN578" s="56">
        <f t="shared" si="182"/>
        <v>0</v>
      </c>
      <c r="AO578" s="56">
        <f t="shared" si="183"/>
        <v>0</v>
      </c>
      <c r="AP578" s="56">
        <f t="shared" si="184"/>
        <v>0</v>
      </c>
      <c r="AQ578" s="56">
        <f t="shared" si="185"/>
        <v>0</v>
      </c>
      <c r="AR578" s="86">
        <f t="shared" si="186"/>
        <v>0</v>
      </c>
    </row>
    <row r="579" spans="1:44" x14ac:dyDescent="0.25">
      <c r="A579" s="178"/>
      <c r="B579" s="55" t="str">
        <f>_xlfn.IFNA(VLOOKUP(A579,'Ajánlatkérő(k) adatai'!$B$4:$C$205,2,0),"")</f>
        <v/>
      </c>
      <c r="C579" s="178"/>
      <c r="D579" s="55" t="str">
        <f>_xlfn.IFNA(VLOOKUP(C579,'Számlafizető(k) adatai'!$C$4:$D$203,2,0),"")</f>
        <v/>
      </c>
      <c r="E579" s="55" t="str">
        <f>_xlfn.IFNA(VLOOKUP(C579,'Számlafizető(k) adatai'!$C$4:$M$203,11,0),"")</f>
        <v/>
      </c>
      <c r="F579" s="178"/>
      <c r="G579" s="178"/>
      <c r="H579" s="178"/>
      <c r="I579" s="55" t="str">
        <f>IF(F579="","",VLOOKUP(LEFT(F579,5),'Technikai cellák'!B:C,2,0))</f>
        <v/>
      </c>
      <c r="J579" s="55" t="str">
        <f>IF(F579="","",VLOOKUP(I579,'Technikai cellák'!$C$1:$D$12,2,0))</f>
        <v/>
      </c>
      <c r="K579" s="179"/>
      <c r="L579" s="67" t="str">
        <f t="shared" si="189"/>
        <v/>
      </c>
      <c r="M579" s="68">
        <f t="shared" si="190"/>
        <v>0</v>
      </c>
      <c r="N579" s="66">
        <f t="shared" si="191"/>
        <v>0</v>
      </c>
      <c r="O579" s="152"/>
      <c r="P579" s="172">
        <f t="shared" si="187"/>
        <v>0</v>
      </c>
      <c r="Q579" s="69">
        <f t="shared" si="192"/>
        <v>0</v>
      </c>
      <c r="R579" s="62">
        <f t="shared" si="174"/>
        <v>0</v>
      </c>
      <c r="S579" s="153"/>
      <c r="T579" s="118" t="str">
        <f t="shared" si="188"/>
        <v/>
      </c>
      <c r="U579" s="154"/>
      <c r="V579" s="154"/>
      <c r="W579" s="154"/>
      <c r="X579" s="154"/>
      <c r="Y579" s="154"/>
      <c r="Z579" s="154"/>
      <c r="AA579" s="154"/>
      <c r="AB579" s="154"/>
      <c r="AC579" s="154"/>
      <c r="AD579" s="154"/>
      <c r="AE579" s="154"/>
      <c r="AF579" s="154"/>
      <c r="AG579" s="63">
        <f t="shared" si="175"/>
        <v>0</v>
      </c>
      <c r="AH579" s="56">
        <f t="shared" si="176"/>
        <v>0</v>
      </c>
      <c r="AI579" s="56">
        <f t="shared" si="177"/>
        <v>0</v>
      </c>
      <c r="AJ579" s="56">
        <f t="shared" si="178"/>
        <v>0</v>
      </c>
      <c r="AK579" s="56">
        <f t="shared" si="179"/>
        <v>0</v>
      </c>
      <c r="AL579" s="56">
        <f t="shared" si="180"/>
        <v>0</v>
      </c>
      <c r="AM579" s="56">
        <f t="shared" si="181"/>
        <v>0</v>
      </c>
      <c r="AN579" s="56">
        <f t="shared" si="182"/>
        <v>0</v>
      </c>
      <c r="AO579" s="56">
        <f t="shared" si="183"/>
        <v>0</v>
      </c>
      <c r="AP579" s="56">
        <f t="shared" si="184"/>
        <v>0</v>
      </c>
      <c r="AQ579" s="56">
        <f t="shared" si="185"/>
        <v>0</v>
      </c>
      <c r="AR579" s="86">
        <f t="shared" si="186"/>
        <v>0</v>
      </c>
    </row>
    <row r="580" spans="1:44" x14ac:dyDescent="0.25">
      <c r="A580" s="178"/>
      <c r="B580" s="55" t="str">
        <f>_xlfn.IFNA(VLOOKUP(A580,'Ajánlatkérő(k) adatai'!$B$4:$C$205,2,0),"")</f>
        <v/>
      </c>
      <c r="C580" s="178"/>
      <c r="D580" s="55" t="str">
        <f>_xlfn.IFNA(VLOOKUP(C580,'Számlafizető(k) adatai'!$C$4:$D$203,2,0),"")</f>
        <v/>
      </c>
      <c r="E580" s="55" t="str">
        <f>_xlfn.IFNA(VLOOKUP(C580,'Számlafizető(k) adatai'!$C$4:$M$203,11,0),"")</f>
        <v/>
      </c>
      <c r="F580" s="178"/>
      <c r="G580" s="178"/>
      <c r="H580" s="178"/>
      <c r="I580" s="55" t="str">
        <f>IF(F580="","",VLOOKUP(LEFT(F580,5),'Technikai cellák'!B:C,2,0))</f>
        <v/>
      </c>
      <c r="J580" s="55" t="str">
        <f>IF(F580="","",VLOOKUP(I580,'Technikai cellák'!$C$1:$D$12,2,0))</f>
        <v/>
      </c>
      <c r="K580" s="179"/>
      <c r="L580" s="67" t="str">
        <f t="shared" si="189"/>
        <v/>
      </c>
      <c r="M580" s="68">
        <f t="shared" si="190"/>
        <v>0</v>
      </c>
      <c r="N580" s="66">
        <f t="shared" si="191"/>
        <v>0</v>
      </c>
      <c r="O580" s="152"/>
      <c r="P580" s="172">
        <f t="shared" si="187"/>
        <v>0</v>
      </c>
      <c r="Q580" s="69">
        <f t="shared" si="192"/>
        <v>0</v>
      </c>
      <c r="R580" s="62">
        <f t="shared" si="174"/>
        <v>0</v>
      </c>
      <c r="S580" s="153"/>
      <c r="T580" s="118" t="str">
        <f t="shared" si="188"/>
        <v/>
      </c>
      <c r="U580" s="154"/>
      <c r="V580" s="154"/>
      <c r="W580" s="154"/>
      <c r="X580" s="154"/>
      <c r="Y580" s="154"/>
      <c r="Z580" s="154"/>
      <c r="AA580" s="154"/>
      <c r="AB580" s="154"/>
      <c r="AC580" s="154"/>
      <c r="AD580" s="154"/>
      <c r="AE580" s="154"/>
      <c r="AF580" s="154"/>
      <c r="AG580" s="63">
        <f t="shared" si="175"/>
        <v>0</v>
      </c>
      <c r="AH580" s="56">
        <f t="shared" si="176"/>
        <v>0</v>
      </c>
      <c r="AI580" s="56">
        <f t="shared" si="177"/>
        <v>0</v>
      </c>
      <c r="AJ580" s="56">
        <f t="shared" si="178"/>
        <v>0</v>
      </c>
      <c r="AK580" s="56">
        <f t="shared" si="179"/>
        <v>0</v>
      </c>
      <c r="AL580" s="56">
        <f t="shared" si="180"/>
        <v>0</v>
      </c>
      <c r="AM580" s="56">
        <f t="shared" si="181"/>
        <v>0</v>
      </c>
      <c r="AN580" s="56">
        <f t="shared" si="182"/>
        <v>0</v>
      </c>
      <c r="AO580" s="56">
        <f t="shared" si="183"/>
        <v>0</v>
      </c>
      <c r="AP580" s="56">
        <f t="shared" si="184"/>
        <v>0</v>
      </c>
      <c r="AQ580" s="56">
        <f t="shared" si="185"/>
        <v>0</v>
      </c>
      <c r="AR580" s="86">
        <f t="shared" si="186"/>
        <v>0</v>
      </c>
    </row>
    <row r="581" spans="1:44" x14ac:dyDescent="0.25">
      <c r="A581" s="178"/>
      <c r="B581" s="55" t="str">
        <f>_xlfn.IFNA(VLOOKUP(A581,'Ajánlatkérő(k) adatai'!$B$4:$C$205,2,0),"")</f>
        <v/>
      </c>
      <c r="C581" s="178"/>
      <c r="D581" s="55" t="str">
        <f>_xlfn.IFNA(VLOOKUP(C581,'Számlafizető(k) adatai'!$C$4:$D$203,2,0),"")</f>
        <v/>
      </c>
      <c r="E581" s="55" t="str">
        <f>_xlfn.IFNA(VLOOKUP(C581,'Számlafizető(k) adatai'!$C$4:$M$203,11,0),"")</f>
        <v/>
      </c>
      <c r="F581" s="178"/>
      <c r="G581" s="178"/>
      <c r="H581" s="178"/>
      <c r="I581" s="55" t="str">
        <f>IF(F581="","",VLOOKUP(LEFT(F581,5),'Technikai cellák'!B:C,2,0))</f>
        <v/>
      </c>
      <c r="J581" s="55" t="str">
        <f>IF(F581="","",VLOOKUP(I581,'Technikai cellák'!$C$1:$D$12,2,0))</f>
        <v/>
      </c>
      <c r="K581" s="179"/>
      <c r="L581" s="67" t="str">
        <f t="shared" si="189"/>
        <v/>
      </c>
      <c r="M581" s="68">
        <f t="shared" si="190"/>
        <v>0</v>
      </c>
      <c r="N581" s="66">
        <f t="shared" si="191"/>
        <v>0</v>
      </c>
      <c r="O581" s="152"/>
      <c r="P581" s="172">
        <f t="shared" si="187"/>
        <v>0</v>
      </c>
      <c r="Q581" s="69">
        <f t="shared" si="192"/>
        <v>0</v>
      </c>
      <c r="R581" s="62">
        <f t="shared" ref="R581:R644" si="193">SUM(AG581:AR581)</f>
        <v>0</v>
      </c>
      <c r="S581" s="153"/>
      <c r="T581" s="118" t="str">
        <f t="shared" si="188"/>
        <v/>
      </c>
      <c r="U581" s="154"/>
      <c r="V581" s="154"/>
      <c r="W581" s="154"/>
      <c r="X581" s="154"/>
      <c r="Y581" s="154"/>
      <c r="Z581" s="154"/>
      <c r="AA581" s="154"/>
      <c r="AB581" s="154"/>
      <c r="AC581" s="154"/>
      <c r="AD581" s="154"/>
      <c r="AE581" s="154"/>
      <c r="AF581" s="154"/>
      <c r="AG581" s="63">
        <f t="shared" ref="AG581:AG644" si="194">ROUND((U581*$C$7)/$C$8,0)</f>
        <v>0</v>
      </c>
      <c r="AH581" s="56">
        <f t="shared" ref="AH581:AH644" si="195">ROUND((V581*$C$7)/$C$8,0)</f>
        <v>0</v>
      </c>
      <c r="AI581" s="56">
        <f t="shared" ref="AI581:AI644" si="196">ROUND((W581*$C$7)/$C$8,0)</f>
        <v>0</v>
      </c>
      <c r="AJ581" s="56">
        <f t="shared" ref="AJ581:AJ644" si="197">ROUND((X581*$C$7)/$C$8,0)</f>
        <v>0</v>
      </c>
      <c r="AK581" s="56">
        <f t="shared" ref="AK581:AK644" si="198">ROUND((Y581*$C$7)/$C$8,0)</f>
        <v>0</v>
      </c>
      <c r="AL581" s="56">
        <f t="shared" ref="AL581:AL644" si="199">ROUND((Z581*$C$7)/$C$8,0)</f>
        <v>0</v>
      </c>
      <c r="AM581" s="56">
        <f t="shared" ref="AM581:AM644" si="200">ROUND((AA581*$C$7)/$C$8,0)</f>
        <v>0</v>
      </c>
      <c r="AN581" s="56">
        <f t="shared" ref="AN581:AN644" si="201">ROUND((AB581*$C$7)/$C$8,0)</f>
        <v>0</v>
      </c>
      <c r="AO581" s="56">
        <f t="shared" ref="AO581:AO644" si="202">ROUND((AC581*$C$7)/$C$8,0)</f>
        <v>0</v>
      </c>
      <c r="AP581" s="56">
        <f t="shared" ref="AP581:AP644" si="203">ROUND((AD581*$C$7)/$C$8,0)</f>
        <v>0</v>
      </c>
      <c r="AQ581" s="56">
        <f t="shared" ref="AQ581:AQ644" si="204">ROUND((AE581*$C$7)/$C$8,0)</f>
        <v>0</v>
      </c>
      <c r="AR581" s="86">
        <f t="shared" ref="AR581:AR644" si="205">ROUND((AF581*$C$7)/$C$8,0)</f>
        <v>0</v>
      </c>
    </row>
    <row r="582" spans="1:44" x14ac:dyDescent="0.25">
      <c r="A582" s="178"/>
      <c r="B582" s="55" t="str">
        <f>_xlfn.IFNA(VLOOKUP(A582,'Ajánlatkérő(k) adatai'!$B$4:$C$205,2,0),"")</f>
        <v/>
      </c>
      <c r="C582" s="178"/>
      <c r="D582" s="55" t="str">
        <f>_xlfn.IFNA(VLOOKUP(C582,'Számlafizető(k) adatai'!$C$4:$D$203,2,0),"")</f>
        <v/>
      </c>
      <c r="E582" s="55" t="str">
        <f>_xlfn.IFNA(VLOOKUP(C582,'Számlafizető(k) adatai'!$C$4:$M$203,11,0),"")</f>
        <v/>
      </c>
      <c r="F582" s="178"/>
      <c r="G582" s="178"/>
      <c r="H582" s="178"/>
      <c r="I582" s="55" t="str">
        <f>IF(F582="","",VLOOKUP(LEFT(F582,5),'Technikai cellák'!B:C,2,0))</f>
        <v/>
      </c>
      <c r="J582" s="55" t="str">
        <f>IF(F582="","",VLOOKUP(I582,'Technikai cellák'!$C$1:$D$12,2,0))</f>
        <v/>
      </c>
      <c r="K582" s="179"/>
      <c r="L582" s="67" t="str">
        <f t="shared" si="189"/>
        <v/>
      </c>
      <c r="M582" s="68">
        <f t="shared" si="190"/>
        <v>0</v>
      </c>
      <c r="N582" s="66">
        <f t="shared" si="191"/>
        <v>0</v>
      </c>
      <c r="O582" s="152"/>
      <c r="P582" s="172">
        <f t="shared" si="187"/>
        <v>0</v>
      </c>
      <c r="Q582" s="69">
        <f t="shared" si="192"/>
        <v>0</v>
      </c>
      <c r="R582" s="62">
        <f t="shared" si="193"/>
        <v>0</v>
      </c>
      <c r="S582" s="153"/>
      <c r="T582" s="118" t="str">
        <f t="shared" si="188"/>
        <v/>
      </c>
      <c r="U582" s="154"/>
      <c r="V582" s="154"/>
      <c r="W582" s="154"/>
      <c r="X582" s="154"/>
      <c r="Y582" s="154"/>
      <c r="Z582" s="154"/>
      <c r="AA582" s="154"/>
      <c r="AB582" s="154"/>
      <c r="AC582" s="154"/>
      <c r="AD582" s="154"/>
      <c r="AE582" s="154"/>
      <c r="AF582" s="154"/>
      <c r="AG582" s="63">
        <f t="shared" si="194"/>
        <v>0</v>
      </c>
      <c r="AH582" s="56">
        <f t="shared" si="195"/>
        <v>0</v>
      </c>
      <c r="AI582" s="56">
        <f t="shared" si="196"/>
        <v>0</v>
      </c>
      <c r="AJ582" s="56">
        <f t="shared" si="197"/>
        <v>0</v>
      </c>
      <c r="AK582" s="56">
        <f t="shared" si="198"/>
        <v>0</v>
      </c>
      <c r="AL582" s="56">
        <f t="shared" si="199"/>
        <v>0</v>
      </c>
      <c r="AM582" s="56">
        <f t="shared" si="200"/>
        <v>0</v>
      </c>
      <c r="AN582" s="56">
        <f t="shared" si="201"/>
        <v>0</v>
      </c>
      <c r="AO582" s="56">
        <f t="shared" si="202"/>
        <v>0</v>
      </c>
      <c r="AP582" s="56">
        <f t="shared" si="203"/>
        <v>0</v>
      </c>
      <c r="AQ582" s="56">
        <f t="shared" si="204"/>
        <v>0</v>
      </c>
      <c r="AR582" s="86">
        <f t="shared" si="205"/>
        <v>0</v>
      </c>
    </row>
    <row r="583" spans="1:44" x14ac:dyDescent="0.25">
      <c r="A583" s="178"/>
      <c r="B583" s="55" t="str">
        <f>_xlfn.IFNA(VLOOKUP(A583,'Ajánlatkérő(k) adatai'!$B$4:$C$205,2,0),"")</f>
        <v/>
      </c>
      <c r="C583" s="178"/>
      <c r="D583" s="55" t="str">
        <f>_xlfn.IFNA(VLOOKUP(C583,'Számlafizető(k) adatai'!$C$4:$D$203,2,0),"")</f>
        <v/>
      </c>
      <c r="E583" s="55" t="str">
        <f>_xlfn.IFNA(VLOOKUP(C583,'Számlafizető(k) adatai'!$C$4:$M$203,11,0),"")</f>
        <v/>
      </c>
      <c r="F583" s="178"/>
      <c r="G583" s="178"/>
      <c r="H583" s="178"/>
      <c r="I583" s="55" t="str">
        <f>IF(F583="","",VLOOKUP(LEFT(F583,5),'Technikai cellák'!B:C,2,0))</f>
        <v/>
      </c>
      <c r="J583" s="55" t="str">
        <f>IF(F583="","",VLOOKUP(I583,'Technikai cellák'!$C$1:$D$12,2,0))</f>
        <v/>
      </c>
      <c r="K583" s="179"/>
      <c r="L583" s="67" t="str">
        <f t="shared" si="189"/>
        <v/>
      </c>
      <c r="M583" s="68">
        <f t="shared" si="190"/>
        <v>0</v>
      </c>
      <c r="N583" s="66">
        <f t="shared" si="191"/>
        <v>0</v>
      </c>
      <c r="O583" s="152"/>
      <c r="P583" s="172">
        <f t="shared" si="187"/>
        <v>0</v>
      </c>
      <c r="Q583" s="69">
        <f t="shared" si="192"/>
        <v>0</v>
      </c>
      <c r="R583" s="62">
        <f t="shared" si="193"/>
        <v>0</v>
      </c>
      <c r="S583" s="153"/>
      <c r="T583" s="118" t="str">
        <f t="shared" si="188"/>
        <v/>
      </c>
      <c r="U583" s="154"/>
      <c r="V583" s="154"/>
      <c r="W583" s="154"/>
      <c r="X583" s="154"/>
      <c r="Y583" s="154"/>
      <c r="Z583" s="154"/>
      <c r="AA583" s="154"/>
      <c r="AB583" s="154"/>
      <c r="AC583" s="154"/>
      <c r="AD583" s="154"/>
      <c r="AE583" s="154"/>
      <c r="AF583" s="154"/>
      <c r="AG583" s="63">
        <f t="shared" si="194"/>
        <v>0</v>
      </c>
      <c r="AH583" s="56">
        <f t="shared" si="195"/>
        <v>0</v>
      </c>
      <c r="AI583" s="56">
        <f t="shared" si="196"/>
        <v>0</v>
      </c>
      <c r="AJ583" s="56">
        <f t="shared" si="197"/>
        <v>0</v>
      </c>
      <c r="AK583" s="56">
        <f t="shared" si="198"/>
        <v>0</v>
      </c>
      <c r="AL583" s="56">
        <f t="shared" si="199"/>
        <v>0</v>
      </c>
      <c r="AM583" s="56">
        <f t="shared" si="200"/>
        <v>0</v>
      </c>
      <c r="AN583" s="56">
        <f t="shared" si="201"/>
        <v>0</v>
      </c>
      <c r="AO583" s="56">
        <f t="shared" si="202"/>
        <v>0</v>
      </c>
      <c r="AP583" s="56">
        <f t="shared" si="203"/>
        <v>0</v>
      </c>
      <c r="AQ583" s="56">
        <f t="shared" si="204"/>
        <v>0</v>
      </c>
      <c r="AR583" s="86">
        <f t="shared" si="205"/>
        <v>0</v>
      </c>
    </row>
    <row r="584" spans="1:44" x14ac:dyDescent="0.25">
      <c r="A584" s="178"/>
      <c r="B584" s="55" t="str">
        <f>_xlfn.IFNA(VLOOKUP(A584,'Ajánlatkérő(k) adatai'!$B$4:$C$205,2,0),"")</f>
        <v/>
      </c>
      <c r="C584" s="178"/>
      <c r="D584" s="55" t="str">
        <f>_xlfn.IFNA(VLOOKUP(C584,'Számlafizető(k) adatai'!$C$4:$D$203,2,0),"")</f>
        <v/>
      </c>
      <c r="E584" s="55" t="str">
        <f>_xlfn.IFNA(VLOOKUP(C584,'Számlafizető(k) adatai'!$C$4:$M$203,11,0),"")</f>
        <v/>
      </c>
      <c r="F584" s="178"/>
      <c r="G584" s="178"/>
      <c r="H584" s="178"/>
      <c r="I584" s="55" t="str">
        <f>IF(F584="","",VLOOKUP(LEFT(F584,5),'Technikai cellák'!B:C,2,0))</f>
        <v/>
      </c>
      <c r="J584" s="55" t="str">
        <f>IF(F584="","",VLOOKUP(I584,'Technikai cellák'!$C$1:$D$12,2,0))</f>
        <v/>
      </c>
      <c r="K584" s="179"/>
      <c r="L584" s="67" t="str">
        <f t="shared" si="189"/>
        <v/>
      </c>
      <c r="M584" s="68">
        <f t="shared" si="190"/>
        <v>0</v>
      </c>
      <c r="N584" s="66">
        <f t="shared" si="191"/>
        <v>0</v>
      </c>
      <c r="O584" s="152"/>
      <c r="P584" s="172">
        <f t="shared" si="187"/>
        <v>0</v>
      </c>
      <c r="Q584" s="69">
        <f t="shared" si="192"/>
        <v>0</v>
      </c>
      <c r="R584" s="62">
        <f t="shared" si="193"/>
        <v>0</v>
      </c>
      <c r="S584" s="153"/>
      <c r="T584" s="118" t="str">
        <f t="shared" si="188"/>
        <v/>
      </c>
      <c r="U584" s="154"/>
      <c r="V584" s="154"/>
      <c r="W584" s="154"/>
      <c r="X584" s="154"/>
      <c r="Y584" s="154"/>
      <c r="Z584" s="154"/>
      <c r="AA584" s="154"/>
      <c r="AB584" s="154"/>
      <c r="AC584" s="154"/>
      <c r="AD584" s="154"/>
      <c r="AE584" s="154"/>
      <c r="AF584" s="154"/>
      <c r="AG584" s="63">
        <f t="shared" si="194"/>
        <v>0</v>
      </c>
      <c r="AH584" s="56">
        <f t="shared" si="195"/>
        <v>0</v>
      </c>
      <c r="AI584" s="56">
        <f t="shared" si="196"/>
        <v>0</v>
      </c>
      <c r="AJ584" s="56">
        <f t="shared" si="197"/>
        <v>0</v>
      </c>
      <c r="AK584" s="56">
        <f t="shared" si="198"/>
        <v>0</v>
      </c>
      <c r="AL584" s="56">
        <f t="shared" si="199"/>
        <v>0</v>
      </c>
      <c r="AM584" s="56">
        <f t="shared" si="200"/>
        <v>0</v>
      </c>
      <c r="AN584" s="56">
        <f t="shared" si="201"/>
        <v>0</v>
      </c>
      <c r="AO584" s="56">
        <f t="shared" si="202"/>
        <v>0</v>
      </c>
      <c r="AP584" s="56">
        <f t="shared" si="203"/>
        <v>0</v>
      </c>
      <c r="AQ584" s="56">
        <f t="shared" si="204"/>
        <v>0</v>
      </c>
      <c r="AR584" s="86">
        <f t="shared" si="205"/>
        <v>0</v>
      </c>
    </row>
    <row r="585" spans="1:44" x14ac:dyDescent="0.25">
      <c r="A585" s="178"/>
      <c r="B585" s="55" t="str">
        <f>_xlfn.IFNA(VLOOKUP(A585,'Ajánlatkérő(k) adatai'!$B$4:$C$205,2,0),"")</f>
        <v/>
      </c>
      <c r="C585" s="178"/>
      <c r="D585" s="55" t="str">
        <f>_xlfn.IFNA(VLOOKUP(C585,'Számlafizető(k) adatai'!$C$4:$D$203,2,0),"")</f>
        <v/>
      </c>
      <c r="E585" s="55" t="str">
        <f>_xlfn.IFNA(VLOOKUP(C585,'Számlafizető(k) adatai'!$C$4:$M$203,11,0),"")</f>
        <v/>
      </c>
      <c r="F585" s="178"/>
      <c r="G585" s="178"/>
      <c r="H585" s="178"/>
      <c r="I585" s="55" t="str">
        <f>IF(F585="","",VLOOKUP(LEFT(F585,5),'Technikai cellák'!B:C,2,0))</f>
        <v/>
      </c>
      <c r="J585" s="55" t="str">
        <f>IF(F585="","",VLOOKUP(I585,'Technikai cellák'!$C$1:$D$12,2,0))</f>
        <v/>
      </c>
      <c r="K585" s="179"/>
      <c r="L585" s="67" t="str">
        <f t="shared" si="189"/>
        <v/>
      </c>
      <c r="M585" s="68">
        <f t="shared" si="190"/>
        <v>0</v>
      </c>
      <c r="N585" s="66">
        <f t="shared" si="191"/>
        <v>0</v>
      </c>
      <c r="O585" s="152"/>
      <c r="P585" s="172">
        <f t="shared" si="187"/>
        <v>0</v>
      </c>
      <c r="Q585" s="69">
        <f t="shared" si="192"/>
        <v>0</v>
      </c>
      <c r="R585" s="62">
        <f t="shared" si="193"/>
        <v>0</v>
      </c>
      <c r="S585" s="153"/>
      <c r="T585" s="118" t="str">
        <f t="shared" si="188"/>
        <v/>
      </c>
      <c r="U585" s="154"/>
      <c r="V585" s="154"/>
      <c r="W585" s="154"/>
      <c r="X585" s="154"/>
      <c r="Y585" s="154"/>
      <c r="Z585" s="154"/>
      <c r="AA585" s="154"/>
      <c r="AB585" s="154"/>
      <c r="AC585" s="154"/>
      <c r="AD585" s="154"/>
      <c r="AE585" s="154"/>
      <c r="AF585" s="154"/>
      <c r="AG585" s="63">
        <f t="shared" si="194"/>
        <v>0</v>
      </c>
      <c r="AH585" s="56">
        <f t="shared" si="195"/>
        <v>0</v>
      </c>
      <c r="AI585" s="56">
        <f t="shared" si="196"/>
        <v>0</v>
      </c>
      <c r="AJ585" s="56">
        <f t="shared" si="197"/>
        <v>0</v>
      </c>
      <c r="AK585" s="56">
        <f t="shared" si="198"/>
        <v>0</v>
      </c>
      <c r="AL585" s="56">
        <f t="shared" si="199"/>
        <v>0</v>
      </c>
      <c r="AM585" s="56">
        <f t="shared" si="200"/>
        <v>0</v>
      </c>
      <c r="AN585" s="56">
        <f t="shared" si="201"/>
        <v>0</v>
      </c>
      <c r="AO585" s="56">
        <f t="shared" si="202"/>
        <v>0</v>
      </c>
      <c r="AP585" s="56">
        <f t="shared" si="203"/>
        <v>0</v>
      </c>
      <c r="AQ585" s="56">
        <f t="shared" si="204"/>
        <v>0</v>
      </c>
      <c r="AR585" s="86">
        <f t="shared" si="205"/>
        <v>0</v>
      </c>
    </row>
    <row r="586" spans="1:44" x14ac:dyDescent="0.25">
      <c r="A586" s="178"/>
      <c r="B586" s="55" t="str">
        <f>_xlfn.IFNA(VLOOKUP(A586,'Ajánlatkérő(k) adatai'!$B$4:$C$205,2,0),"")</f>
        <v/>
      </c>
      <c r="C586" s="178"/>
      <c r="D586" s="55" t="str">
        <f>_xlfn.IFNA(VLOOKUP(C586,'Számlafizető(k) adatai'!$C$4:$D$203,2,0),"")</f>
        <v/>
      </c>
      <c r="E586" s="55" t="str">
        <f>_xlfn.IFNA(VLOOKUP(C586,'Számlafizető(k) adatai'!$C$4:$M$203,11,0),"")</f>
        <v/>
      </c>
      <c r="F586" s="178"/>
      <c r="G586" s="178"/>
      <c r="H586" s="178"/>
      <c r="I586" s="55" t="str">
        <f>IF(F586="","",VLOOKUP(LEFT(F586,5),'Technikai cellák'!B:C,2,0))</f>
        <v/>
      </c>
      <c r="J586" s="55" t="str">
        <f>IF(F586="","",VLOOKUP(I586,'Technikai cellák'!$C$1:$D$12,2,0))</f>
        <v/>
      </c>
      <c r="K586" s="179"/>
      <c r="L586" s="67" t="str">
        <f t="shared" si="189"/>
        <v/>
      </c>
      <c r="M586" s="68">
        <f t="shared" si="190"/>
        <v>0</v>
      </c>
      <c r="N586" s="66">
        <f t="shared" si="191"/>
        <v>0</v>
      </c>
      <c r="O586" s="152"/>
      <c r="P586" s="172">
        <f t="shared" si="187"/>
        <v>0</v>
      </c>
      <c r="Q586" s="69">
        <f t="shared" si="192"/>
        <v>0</v>
      </c>
      <c r="R586" s="62">
        <f t="shared" si="193"/>
        <v>0</v>
      </c>
      <c r="S586" s="153"/>
      <c r="T586" s="118" t="str">
        <f t="shared" si="188"/>
        <v/>
      </c>
      <c r="U586" s="154"/>
      <c r="V586" s="154"/>
      <c r="W586" s="154"/>
      <c r="X586" s="154"/>
      <c r="Y586" s="154"/>
      <c r="Z586" s="154"/>
      <c r="AA586" s="154"/>
      <c r="AB586" s="154"/>
      <c r="AC586" s="154"/>
      <c r="AD586" s="154"/>
      <c r="AE586" s="154"/>
      <c r="AF586" s="154"/>
      <c r="AG586" s="63">
        <f t="shared" si="194"/>
        <v>0</v>
      </c>
      <c r="AH586" s="56">
        <f t="shared" si="195"/>
        <v>0</v>
      </c>
      <c r="AI586" s="56">
        <f t="shared" si="196"/>
        <v>0</v>
      </c>
      <c r="AJ586" s="56">
        <f t="shared" si="197"/>
        <v>0</v>
      </c>
      <c r="AK586" s="56">
        <f t="shared" si="198"/>
        <v>0</v>
      </c>
      <c r="AL586" s="56">
        <f t="shared" si="199"/>
        <v>0</v>
      </c>
      <c r="AM586" s="56">
        <f t="shared" si="200"/>
        <v>0</v>
      </c>
      <c r="AN586" s="56">
        <f t="shared" si="201"/>
        <v>0</v>
      </c>
      <c r="AO586" s="56">
        <f t="shared" si="202"/>
        <v>0</v>
      </c>
      <c r="AP586" s="56">
        <f t="shared" si="203"/>
        <v>0</v>
      </c>
      <c r="AQ586" s="56">
        <f t="shared" si="204"/>
        <v>0</v>
      </c>
      <c r="AR586" s="86">
        <f t="shared" si="205"/>
        <v>0</v>
      </c>
    </row>
    <row r="587" spans="1:44" x14ac:dyDescent="0.25">
      <c r="A587" s="178"/>
      <c r="B587" s="55" t="str">
        <f>_xlfn.IFNA(VLOOKUP(A587,'Ajánlatkérő(k) adatai'!$B$4:$C$205,2,0),"")</f>
        <v/>
      </c>
      <c r="C587" s="178"/>
      <c r="D587" s="55" t="str">
        <f>_xlfn.IFNA(VLOOKUP(C587,'Számlafizető(k) adatai'!$C$4:$D$203,2,0),"")</f>
        <v/>
      </c>
      <c r="E587" s="55" t="str">
        <f>_xlfn.IFNA(VLOOKUP(C587,'Számlafizető(k) adatai'!$C$4:$M$203,11,0),"")</f>
        <v/>
      </c>
      <c r="F587" s="178"/>
      <c r="G587" s="178"/>
      <c r="H587" s="178"/>
      <c r="I587" s="55" t="str">
        <f>IF(F587="","",VLOOKUP(LEFT(F587,5),'Technikai cellák'!B:C,2,0))</f>
        <v/>
      </c>
      <c r="J587" s="55" t="str">
        <f>IF(F587="","",VLOOKUP(I587,'Technikai cellák'!$C$1:$D$12,2,0))</f>
        <v/>
      </c>
      <c r="K587" s="179"/>
      <c r="L587" s="67" t="str">
        <f t="shared" si="189"/>
        <v/>
      </c>
      <c r="M587" s="68">
        <f t="shared" si="190"/>
        <v>0</v>
      </c>
      <c r="N587" s="66">
        <f t="shared" si="191"/>
        <v>0</v>
      </c>
      <c r="O587" s="152"/>
      <c r="P587" s="172">
        <f t="shared" si="187"/>
        <v>0</v>
      </c>
      <c r="Q587" s="69">
        <f t="shared" si="192"/>
        <v>0</v>
      </c>
      <c r="R587" s="62">
        <f t="shared" si="193"/>
        <v>0</v>
      </c>
      <c r="S587" s="153"/>
      <c r="T587" s="118" t="str">
        <f t="shared" si="188"/>
        <v/>
      </c>
      <c r="U587" s="154"/>
      <c r="V587" s="154"/>
      <c r="W587" s="154"/>
      <c r="X587" s="154"/>
      <c r="Y587" s="154"/>
      <c r="Z587" s="154"/>
      <c r="AA587" s="154"/>
      <c r="AB587" s="154"/>
      <c r="AC587" s="154"/>
      <c r="AD587" s="154"/>
      <c r="AE587" s="154"/>
      <c r="AF587" s="154"/>
      <c r="AG587" s="63">
        <f t="shared" si="194"/>
        <v>0</v>
      </c>
      <c r="AH587" s="56">
        <f t="shared" si="195"/>
        <v>0</v>
      </c>
      <c r="AI587" s="56">
        <f t="shared" si="196"/>
        <v>0</v>
      </c>
      <c r="AJ587" s="56">
        <f t="shared" si="197"/>
        <v>0</v>
      </c>
      <c r="AK587" s="56">
        <f t="shared" si="198"/>
        <v>0</v>
      </c>
      <c r="AL587" s="56">
        <f t="shared" si="199"/>
        <v>0</v>
      </c>
      <c r="AM587" s="56">
        <f t="shared" si="200"/>
        <v>0</v>
      </c>
      <c r="AN587" s="56">
        <f t="shared" si="201"/>
        <v>0</v>
      </c>
      <c r="AO587" s="56">
        <f t="shared" si="202"/>
        <v>0</v>
      </c>
      <c r="AP587" s="56">
        <f t="shared" si="203"/>
        <v>0</v>
      </c>
      <c r="AQ587" s="56">
        <f t="shared" si="204"/>
        <v>0</v>
      </c>
      <c r="AR587" s="86">
        <f t="shared" si="205"/>
        <v>0</v>
      </c>
    </row>
    <row r="588" spans="1:44" x14ac:dyDescent="0.25">
      <c r="A588" s="178"/>
      <c r="B588" s="55" t="str">
        <f>_xlfn.IFNA(VLOOKUP(A588,'Ajánlatkérő(k) adatai'!$B$4:$C$205,2,0),"")</f>
        <v/>
      </c>
      <c r="C588" s="178"/>
      <c r="D588" s="55" t="str">
        <f>_xlfn.IFNA(VLOOKUP(C588,'Számlafizető(k) adatai'!$C$4:$D$203,2,0),"")</f>
        <v/>
      </c>
      <c r="E588" s="55" t="str">
        <f>_xlfn.IFNA(VLOOKUP(C588,'Számlafizető(k) adatai'!$C$4:$M$203,11,0),"")</f>
        <v/>
      </c>
      <c r="F588" s="178"/>
      <c r="G588" s="178"/>
      <c r="H588" s="178"/>
      <c r="I588" s="55" t="str">
        <f>IF(F588="","",VLOOKUP(LEFT(F588,5),'Technikai cellák'!B:C,2,0))</f>
        <v/>
      </c>
      <c r="J588" s="55" t="str">
        <f>IF(F588="","",VLOOKUP(I588,'Technikai cellák'!$C$1:$D$12,2,0))</f>
        <v/>
      </c>
      <c r="K588" s="179"/>
      <c r="L588" s="67" t="str">
        <f t="shared" si="189"/>
        <v/>
      </c>
      <c r="M588" s="68">
        <f t="shared" si="190"/>
        <v>0</v>
      </c>
      <c r="N588" s="66">
        <f t="shared" si="191"/>
        <v>0</v>
      </c>
      <c r="O588" s="152"/>
      <c r="P588" s="172">
        <f t="shared" si="187"/>
        <v>0</v>
      </c>
      <c r="Q588" s="69">
        <f t="shared" si="192"/>
        <v>0</v>
      </c>
      <c r="R588" s="62">
        <f t="shared" si="193"/>
        <v>0</v>
      </c>
      <c r="S588" s="153"/>
      <c r="T588" s="118" t="str">
        <f t="shared" si="188"/>
        <v/>
      </c>
      <c r="U588" s="154"/>
      <c r="V588" s="154"/>
      <c r="W588" s="154"/>
      <c r="X588" s="154"/>
      <c r="Y588" s="154"/>
      <c r="Z588" s="154"/>
      <c r="AA588" s="154"/>
      <c r="AB588" s="154"/>
      <c r="AC588" s="154"/>
      <c r="AD588" s="154"/>
      <c r="AE588" s="154"/>
      <c r="AF588" s="154"/>
      <c r="AG588" s="63">
        <f t="shared" si="194"/>
        <v>0</v>
      </c>
      <c r="AH588" s="56">
        <f t="shared" si="195"/>
        <v>0</v>
      </c>
      <c r="AI588" s="56">
        <f t="shared" si="196"/>
        <v>0</v>
      </c>
      <c r="AJ588" s="56">
        <f t="shared" si="197"/>
        <v>0</v>
      </c>
      <c r="AK588" s="56">
        <f t="shared" si="198"/>
        <v>0</v>
      </c>
      <c r="AL588" s="56">
        <f t="shared" si="199"/>
        <v>0</v>
      </c>
      <c r="AM588" s="56">
        <f t="shared" si="200"/>
        <v>0</v>
      </c>
      <c r="AN588" s="56">
        <f t="shared" si="201"/>
        <v>0</v>
      </c>
      <c r="AO588" s="56">
        <f t="shared" si="202"/>
        <v>0</v>
      </c>
      <c r="AP588" s="56">
        <f t="shared" si="203"/>
        <v>0</v>
      </c>
      <c r="AQ588" s="56">
        <f t="shared" si="204"/>
        <v>0</v>
      </c>
      <c r="AR588" s="86">
        <f t="shared" si="205"/>
        <v>0</v>
      </c>
    </row>
    <row r="589" spans="1:44" x14ac:dyDescent="0.25">
      <c r="A589" s="178"/>
      <c r="B589" s="55" t="str">
        <f>_xlfn.IFNA(VLOOKUP(A589,'Ajánlatkérő(k) adatai'!$B$4:$C$205,2,0),"")</f>
        <v/>
      </c>
      <c r="C589" s="178"/>
      <c r="D589" s="55" t="str">
        <f>_xlfn.IFNA(VLOOKUP(C589,'Számlafizető(k) adatai'!$C$4:$D$203,2,0),"")</f>
        <v/>
      </c>
      <c r="E589" s="55" t="str">
        <f>_xlfn.IFNA(VLOOKUP(C589,'Számlafizető(k) adatai'!$C$4:$M$203,11,0),"")</f>
        <v/>
      </c>
      <c r="F589" s="178"/>
      <c r="G589" s="178"/>
      <c r="H589" s="178"/>
      <c r="I589" s="55" t="str">
        <f>IF(F589="","",VLOOKUP(LEFT(F589,5),'Technikai cellák'!B:C,2,0))</f>
        <v/>
      </c>
      <c r="J589" s="55" t="str">
        <f>IF(F589="","",VLOOKUP(I589,'Technikai cellák'!$C$1:$D$12,2,0))</f>
        <v/>
      </c>
      <c r="K589" s="179"/>
      <c r="L589" s="67" t="str">
        <f t="shared" si="189"/>
        <v/>
      </c>
      <c r="M589" s="68">
        <f t="shared" si="190"/>
        <v>0</v>
      </c>
      <c r="N589" s="66">
        <f t="shared" si="191"/>
        <v>0</v>
      </c>
      <c r="O589" s="152"/>
      <c r="P589" s="172">
        <f t="shared" si="187"/>
        <v>0</v>
      </c>
      <c r="Q589" s="69">
        <f t="shared" si="192"/>
        <v>0</v>
      </c>
      <c r="R589" s="62">
        <f t="shared" si="193"/>
        <v>0</v>
      </c>
      <c r="S589" s="153"/>
      <c r="T589" s="118" t="str">
        <f t="shared" si="188"/>
        <v/>
      </c>
      <c r="U589" s="154"/>
      <c r="V589" s="154"/>
      <c r="W589" s="154"/>
      <c r="X589" s="154"/>
      <c r="Y589" s="154"/>
      <c r="Z589" s="154"/>
      <c r="AA589" s="154"/>
      <c r="AB589" s="154"/>
      <c r="AC589" s="154"/>
      <c r="AD589" s="154"/>
      <c r="AE589" s="154"/>
      <c r="AF589" s="154"/>
      <c r="AG589" s="63">
        <f t="shared" si="194"/>
        <v>0</v>
      </c>
      <c r="AH589" s="56">
        <f t="shared" si="195"/>
        <v>0</v>
      </c>
      <c r="AI589" s="56">
        <f t="shared" si="196"/>
        <v>0</v>
      </c>
      <c r="AJ589" s="56">
        <f t="shared" si="197"/>
        <v>0</v>
      </c>
      <c r="AK589" s="56">
        <f t="shared" si="198"/>
        <v>0</v>
      </c>
      <c r="AL589" s="56">
        <f t="shared" si="199"/>
        <v>0</v>
      </c>
      <c r="AM589" s="56">
        <f t="shared" si="200"/>
        <v>0</v>
      </c>
      <c r="AN589" s="56">
        <f t="shared" si="201"/>
        <v>0</v>
      </c>
      <c r="AO589" s="56">
        <f t="shared" si="202"/>
        <v>0</v>
      </c>
      <c r="AP589" s="56">
        <f t="shared" si="203"/>
        <v>0</v>
      </c>
      <c r="AQ589" s="56">
        <f t="shared" si="204"/>
        <v>0</v>
      </c>
      <c r="AR589" s="86">
        <f t="shared" si="205"/>
        <v>0</v>
      </c>
    </row>
    <row r="590" spans="1:44" x14ac:dyDescent="0.25">
      <c r="A590" s="178"/>
      <c r="B590" s="55" t="str">
        <f>_xlfn.IFNA(VLOOKUP(A590,'Ajánlatkérő(k) adatai'!$B$4:$C$205,2,0),"")</f>
        <v/>
      </c>
      <c r="C590" s="178"/>
      <c r="D590" s="55" t="str">
        <f>_xlfn.IFNA(VLOOKUP(C590,'Számlafizető(k) adatai'!$C$4:$D$203,2,0),"")</f>
        <v/>
      </c>
      <c r="E590" s="55" t="str">
        <f>_xlfn.IFNA(VLOOKUP(C590,'Számlafizető(k) adatai'!$C$4:$M$203,11,0),"")</f>
        <v/>
      </c>
      <c r="F590" s="178"/>
      <c r="G590" s="178"/>
      <c r="H590" s="178"/>
      <c r="I590" s="55" t="str">
        <f>IF(F590="","",VLOOKUP(LEFT(F590,5),'Technikai cellák'!B:C,2,0))</f>
        <v/>
      </c>
      <c r="J590" s="55" t="str">
        <f>IF(F590="","",VLOOKUP(I590,'Technikai cellák'!$C$1:$D$12,2,0))</f>
        <v/>
      </c>
      <c r="K590" s="179"/>
      <c r="L590" s="67" t="str">
        <f t="shared" si="189"/>
        <v/>
      </c>
      <c r="M590" s="68">
        <f t="shared" si="190"/>
        <v>0</v>
      </c>
      <c r="N590" s="66">
        <f t="shared" si="191"/>
        <v>0</v>
      </c>
      <c r="O590" s="152"/>
      <c r="P590" s="172">
        <f t="shared" si="187"/>
        <v>0</v>
      </c>
      <c r="Q590" s="69">
        <f t="shared" si="192"/>
        <v>0</v>
      </c>
      <c r="R590" s="62">
        <f t="shared" si="193"/>
        <v>0</v>
      </c>
      <c r="S590" s="153"/>
      <c r="T590" s="118" t="str">
        <f t="shared" si="188"/>
        <v/>
      </c>
      <c r="U590" s="154"/>
      <c r="V590" s="154"/>
      <c r="W590" s="154"/>
      <c r="X590" s="154"/>
      <c r="Y590" s="154"/>
      <c r="Z590" s="154"/>
      <c r="AA590" s="154"/>
      <c r="AB590" s="154"/>
      <c r="AC590" s="154"/>
      <c r="AD590" s="154"/>
      <c r="AE590" s="154"/>
      <c r="AF590" s="154"/>
      <c r="AG590" s="63">
        <f t="shared" si="194"/>
        <v>0</v>
      </c>
      <c r="AH590" s="56">
        <f t="shared" si="195"/>
        <v>0</v>
      </c>
      <c r="AI590" s="56">
        <f t="shared" si="196"/>
        <v>0</v>
      </c>
      <c r="AJ590" s="56">
        <f t="shared" si="197"/>
        <v>0</v>
      </c>
      <c r="AK590" s="56">
        <f t="shared" si="198"/>
        <v>0</v>
      </c>
      <c r="AL590" s="56">
        <f t="shared" si="199"/>
        <v>0</v>
      </c>
      <c r="AM590" s="56">
        <f t="shared" si="200"/>
        <v>0</v>
      </c>
      <c r="AN590" s="56">
        <f t="shared" si="201"/>
        <v>0</v>
      </c>
      <c r="AO590" s="56">
        <f t="shared" si="202"/>
        <v>0</v>
      </c>
      <c r="AP590" s="56">
        <f t="shared" si="203"/>
        <v>0</v>
      </c>
      <c r="AQ590" s="56">
        <f t="shared" si="204"/>
        <v>0</v>
      </c>
      <c r="AR590" s="86">
        <f t="shared" si="205"/>
        <v>0</v>
      </c>
    </row>
    <row r="591" spans="1:44" x14ac:dyDescent="0.25">
      <c r="A591" s="178"/>
      <c r="B591" s="55" t="str">
        <f>_xlfn.IFNA(VLOOKUP(A591,'Ajánlatkérő(k) adatai'!$B$4:$C$205,2,0),"")</f>
        <v/>
      </c>
      <c r="C591" s="178"/>
      <c r="D591" s="55" t="str">
        <f>_xlfn.IFNA(VLOOKUP(C591,'Számlafizető(k) adatai'!$C$4:$D$203,2,0),"")</f>
        <v/>
      </c>
      <c r="E591" s="55" t="str">
        <f>_xlfn.IFNA(VLOOKUP(C591,'Számlafizető(k) adatai'!$C$4:$M$203,11,0),"")</f>
        <v/>
      </c>
      <c r="F591" s="178"/>
      <c r="G591" s="178"/>
      <c r="H591" s="178"/>
      <c r="I591" s="55" t="str">
        <f>IF(F591="","",VLOOKUP(LEFT(F591,5),'Technikai cellák'!B:C,2,0))</f>
        <v/>
      </c>
      <c r="J591" s="55" t="str">
        <f>IF(F591="","",VLOOKUP(I591,'Technikai cellák'!$C$1:$D$12,2,0))</f>
        <v/>
      </c>
      <c r="K591" s="179"/>
      <c r="L591" s="67" t="str">
        <f t="shared" si="189"/>
        <v/>
      </c>
      <c r="M591" s="68">
        <f t="shared" si="190"/>
        <v>0</v>
      </c>
      <c r="N591" s="66">
        <f t="shared" si="191"/>
        <v>0</v>
      </c>
      <c r="O591" s="152"/>
      <c r="P591" s="172">
        <f t="shared" si="187"/>
        <v>0</v>
      </c>
      <c r="Q591" s="69">
        <f t="shared" si="192"/>
        <v>0</v>
      </c>
      <c r="R591" s="62">
        <f t="shared" si="193"/>
        <v>0</v>
      </c>
      <c r="S591" s="153"/>
      <c r="T591" s="118" t="str">
        <f t="shared" si="188"/>
        <v/>
      </c>
      <c r="U591" s="154"/>
      <c r="V591" s="154"/>
      <c r="W591" s="154"/>
      <c r="X591" s="154"/>
      <c r="Y591" s="154"/>
      <c r="Z591" s="154"/>
      <c r="AA591" s="154"/>
      <c r="AB591" s="154"/>
      <c r="AC591" s="154"/>
      <c r="AD591" s="154"/>
      <c r="AE591" s="154"/>
      <c r="AF591" s="154"/>
      <c r="AG591" s="63">
        <f t="shared" si="194"/>
        <v>0</v>
      </c>
      <c r="AH591" s="56">
        <f t="shared" si="195"/>
        <v>0</v>
      </c>
      <c r="AI591" s="56">
        <f t="shared" si="196"/>
        <v>0</v>
      </c>
      <c r="AJ591" s="56">
        <f t="shared" si="197"/>
        <v>0</v>
      </c>
      <c r="AK591" s="56">
        <f t="shared" si="198"/>
        <v>0</v>
      </c>
      <c r="AL591" s="56">
        <f t="shared" si="199"/>
        <v>0</v>
      </c>
      <c r="AM591" s="56">
        <f t="shared" si="200"/>
        <v>0</v>
      </c>
      <c r="AN591" s="56">
        <f t="shared" si="201"/>
        <v>0</v>
      </c>
      <c r="AO591" s="56">
        <f t="shared" si="202"/>
        <v>0</v>
      </c>
      <c r="AP591" s="56">
        <f t="shared" si="203"/>
        <v>0</v>
      </c>
      <c r="AQ591" s="56">
        <f t="shared" si="204"/>
        <v>0</v>
      </c>
      <c r="AR591" s="86">
        <f t="shared" si="205"/>
        <v>0</v>
      </c>
    </row>
    <row r="592" spans="1:44" x14ac:dyDescent="0.25">
      <c r="A592" s="178"/>
      <c r="B592" s="55" t="str">
        <f>_xlfn.IFNA(VLOOKUP(A592,'Ajánlatkérő(k) adatai'!$B$4:$C$205,2,0),"")</f>
        <v/>
      </c>
      <c r="C592" s="178"/>
      <c r="D592" s="55" t="str">
        <f>_xlfn.IFNA(VLOOKUP(C592,'Számlafizető(k) adatai'!$C$4:$D$203,2,0),"")</f>
        <v/>
      </c>
      <c r="E592" s="55" t="str">
        <f>_xlfn.IFNA(VLOOKUP(C592,'Számlafizető(k) adatai'!$C$4:$M$203,11,0),"")</f>
        <v/>
      </c>
      <c r="F592" s="178"/>
      <c r="G592" s="178"/>
      <c r="H592" s="178"/>
      <c r="I592" s="55" t="str">
        <f>IF(F592="","",VLOOKUP(LEFT(F592,5),'Technikai cellák'!B:C,2,0))</f>
        <v/>
      </c>
      <c r="J592" s="55" t="str">
        <f>IF(F592="","",VLOOKUP(I592,'Technikai cellák'!$C$1:$D$12,2,0))</f>
        <v/>
      </c>
      <c r="K592" s="179"/>
      <c r="L592" s="67" t="str">
        <f t="shared" si="189"/>
        <v/>
      </c>
      <c r="M592" s="68">
        <f t="shared" si="190"/>
        <v>0</v>
      </c>
      <c r="N592" s="66">
        <f t="shared" si="191"/>
        <v>0</v>
      </c>
      <c r="O592" s="152"/>
      <c r="P592" s="172">
        <f t="shared" ref="P592:P655" si="206">ROUND((IF(K592&lt;100,0,K592*$C$7)/$C$8),0)</f>
        <v>0</v>
      </c>
      <c r="Q592" s="69">
        <f t="shared" si="192"/>
        <v>0</v>
      </c>
      <c r="R592" s="62">
        <f t="shared" si="193"/>
        <v>0</v>
      </c>
      <c r="S592" s="153"/>
      <c r="T592" s="118" t="str">
        <f t="shared" si="188"/>
        <v/>
      </c>
      <c r="U592" s="154"/>
      <c r="V592" s="154"/>
      <c r="W592" s="154"/>
      <c r="X592" s="154"/>
      <c r="Y592" s="154"/>
      <c r="Z592" s="154"/>
      <c r="AA592" s="154"/>
      <c r="AB592" s="154"/>
      <c r="AC592" s="154"/>
      <c r="AD592" s="154"/>
      <c r="AE592" s="154"/>
      <c r="AF592" s="154"/>
      <c r="AG592" s="63">
        <f t="shared" si="194"/>
        <v>0</v>
      </c>
      <c r="AH592" s="56">
        <f t="shared" si="195"/>
        <v>0</v>
      </c>
      <c r="AI592" s="56">
        <f t="shared" si="196"/>
        <v>0</v>
      </c>
      <c r="AJ592" s="56">
        <f t="shared" si="197"/>
        <v>0</v>
      </c>
      <c r="AK592" s="56">
        <f t="shared" si="198"/>
        <v>0</v>
      </c>
      <c r="AL592" s="56">
        <f t="shared" si="199"/>
        <v>0</v>
      </c>
      <c r="AM592" s="56">
        <f t="shared" si="200"/>
        <v>0</v>
      </c>
      <c r="AN592" s="56">
        <f t="shared" si="201"/>
        <v>0</v>
      </c>
      <c r="AO592" s="56">
        <f t="shared" si="202"/>
        <v>0</v>
      </c>
      <c r="AP592" s="56">
        <f t="shared" si="203"/>
        <v>0</v>
      </c>
      <c r="AQ592" s="56">
        <f t="shared" si="204"/>
        <v>0</v>
      </c>
      <c r="AR592" s="86">
        <f t="shared" si="205"/>
        <v>0</v>
      </c>
    </row>
    <row r="593" spans="1:44" x14ac:dyDescent="0.25">
      <c r="A593" s="178"/>
      <c r="B593" s="55" t="str">
        <f>_xlfn.IFNA(VLOOKUP(A593,'Ajánlatkérő(k) adatai'!$B$4:$C$205,2,0),"")</f>
        <v/>
      </c>
      <c r="C593" s="178"/>
      <c r="D593" s="55" t="str">
        <f>_xlfn.IFNA(VLOOKUP(C593,'Számlafizető(k) adatai'!$C$4:$D$203,2,0),"")</f>
        <v/>
      </c>
      <c r="E593" s="55" t="str">
        <f>_xlfn.IFNA(VLOOKUP(C593,'Számlafizető(k) adatai'!$C$4:$M$203,11,0),"")</f>
        <v/>
      </c>
      <c r="F593" s="178"/>
      <c r="G593" s="178"/>
      <c r="H593" s="178"/>
      <c r="I593" s="55" t="str">
        <f>IF(F593="","",VLOOKUP(LEFT(F593,5),'Technikai cellák'!B:C,2,0))</f>
        <v/>
      </c>
      <c r="J593" s="55" t="str">
        <f>IF(F593="","",VLOOKUP(I593,'Technikai cellák'!$C$1:$D$12,2,0))</f>
        <v/>
      </c>
      <c r="K593" s="179"/>
      <c r="L593" s="67" t="str">
        <f t="shared" si="189"/>
        <v/>
      </c>
      <c r="M593" s="68">
        <f t="shared" si="190"/>
        <v>0</v>
      </c>
      <c r="N593" s="66">
        <f t="shared" si="191"/>
        <v>0</v>
      </c>
      <c r="O593" s="152"/>
      <c r="P593" s="172">
        <f t="shared" si="206"/>
        <v>0</v>
      </c>
      <c r="Q593" s="69">
        <f t="shared" si="192"/>
        <v>0</v>
      </c>
      <c r="R593" s="62">
        <f t="shared" si="193"/>
        <v>0</v>
      </c>
      <c r="S593" s="153"/>
      <c r="T593" s="118" t="str">
        <f t="shared" si="188"/>
        <v/>
      </c>
      <c r="U593" s="154"/>
      <c r="V593" s="154"/>
      <c r="W593" s="154"/>
      <c r="X593" s="154"/>
      <c r="Y593" s="154"/>
      <c r="Z593" s="154"/>
      <c r="AA593" s="154"/>
      <c r="AB593" s="154"/>
      <c r="AC593" s="154"/>
      <c r="AD593" s="154"/>
      <c r="AE593" s="154"/>
      <c r="AF593" s="154"/>
      <c r="AG593" s="63">
        <f t="shared" si="194"/>
        <v>0</v>
      </c>
      <c r="AH593" s="56">
        <f t="shared" si="195"/>
        <v>0</v>
      </c>
      <c r="AI593" s="56">
        <f t="shared" si="196"/>
        <v>0</v>
      </c>
      <c r="AJ593" s="56">
        <f t="shared" si="197"/>
        <v>0</v>
      </c>
      <c r="AK593" s="56">
        <f t="shared" si="198"/>
        <v>0</v>
      </c>
      <c r="AL593" s="56">
        <f t="shared" si="199"/>
        <v>0</v>
      </c>
      <c r="AM593" s="56">
        <f t="shared" si="200"/>
        <v>0</v>
      </c>
      <c r="AN593" s="56">
        <f t="shared" si="201"/>
        <v>0</v>
      </c>
      <c r="AO593" s="56">
        <f t="shared" si="202"/>
        <v>0</v>
      </c>
      <c r="AP593" s="56">
        <f t="shared" si="203"/>
        <v>0</v>
      </c>
      <c r="AQ593" s="56">
        <f t="shared" si="204"/>
        <v>0</v>
      </c>
      <c r="AR593" s="86">
        <f t="shared" si="205"/>
        <v>0</v>
      </c>
    </row>
    <row r="594" spans="1:44" x14ac:dyDescent="0.25">
      <c r="A594" s="178"/>
      <c r="B594" s="55" t="str">
        <f>_xlfn.IFNA(VLOOKUP(A594,'Ajánlatkérő(k) adatai'!$B$4:$C$205,2,0),"")</f>
        <v/>
      </c>
      <c r="C594" s="178"/>
      <c r="D594" s="55" t="str">
        <f>_xlfn.IFNA(VLOOKUP(C594,'Számlafizető(k) adatai'!$C$4:$D$203,2,0),"")</f>
        <v/>
      </c>
      <c r="E594" s="55" t="str">
        <f>_xlfn.IFNA(VLOOKUP(C594,'Számlafizető(k) adatai'!$C$4:$M$203,11,0),"")</f>
        <v/>
      </c>
      <c r="F594" s="178"/>
      <c r="G594" s="178"/>
      <c r="H594" s="178"/>
      <c r="I594" s="55" t="str">
        <f>IF(F594="","",VLOOKUP(LEFT(F594,5),'Technikai cellák'!B:C,2,0))</f>
        <v/>
      </c>
      <c r="J594" s="55" t="str">
        <f>IF(F594="","",VLOOKUP(I594,'Technikai cellák'!$C$1:$D$12,2,0))</f>
        <v/>
      </c>
      <c r="K594" s="179"/>
      <c r="L594" s="67" t="str">
        <f t="shared" si="189"/>
        <v/>
      </c>
      <c r="M594" s="68">
        <f t="shared" si="190"/>
        <v>0</v>
      </c>
      <c r="N594" s="66">
        <f t="shared" si="191"/>
        <v>0</v>
      </c>
      <c r="O594" s="152"/>
      <c r="P594" s="172">
        <f t="shared" si="206"/>
        <v>0</v>
      </c>
      <c r="Q594" s="69">
        <f t="shared" si="192"/>
        <v>0</v>
      </c>
      <c r="R594" s="62">
        <f t="shared" si="193"/>
        <v>0</v>
      </c>
      <c r="S594" s="153"/>
      <c r="T594" s="118" t="str">
        <f t="shared" ref="T594:T657" si="207">IF(S594="","",IF((DAYS360(S594,$C$4,TRUE))/30&lt;0,"",(DAYS360(S594,$C$4,))/30))</f>
        <v/>
      </c>
      <c r="U594" s="154"/>
      <c r="V594" s="154"/>
      <c r="W594" s="154"/>
      <c r="X594" s="154"/>
      <c r="Y594" s="154"/>
      <c r="Z594" s="154"/>
      <c r="AA594" s="154"/>
      <c r="AB594" s="154"/>
      <c r="AC594" s="154"/>
      <c r="AD594" s="154"/>
      <c r="AE594" s="154"/>
      <c r="AF594" s="154"/>
      <c r="AG594" s="63">
        <f t="shared" si="194"/>
        <v>0</v>
      </c>
      <c r="AH594" s="56">
        <f t="shared" si="195"/>
        <v>0</v>
      </c>
      <c r="AI594" s="56">
        <f t="shared" si="196"/>
        <v>0</v>
      </c>
      <c r="AJ594" s="56">
        <f t="shared" si="197"/>
        <v>0</v>
      </c>
      <c r="AK594" s="56">
        <f t="shared" si="198"/>
        <v>0</v>
      </c>
      <c r="AL594" s="56">
        <f t="shared" si="199"/>
        <v>0</v>
      </c>
      <c r="AM594" s="56">
        <f t="shared" si="200"/>
        <v>0</v>
      </c>
      <c r="AN594" s="56">
        <f t="shared" si="201"/>
        <v>0</v>
      </c>
      <c r="AO594" s="56">
        <f t="shared" si="202"/>
        <v>0</v>
      </c>
      <c r="AP594" s="56">
        <f t="shared" si="203"/>
        <v>0</v>
      </c>
      <c r="AQ594" s="56">
        <f t="shared" si="204"/>
        <v>0</v>
      </c>
      <c r="AR594" s="86">
        <f t="shared" si="205"/>
        <v>0</v>
      </c>
    </row>
    <row r="595" spans="1:44" x14ac:dyDescent="0.25">
      <c r="A595" s="178"/>
      <c r="B595" s="55" t="str">
        <f>_xlfn.IFNA(VLOOKUP(A595,'Ajánlatkérő(k) adatai'!$B$4:$C$205,2,0),"")</f>
        <v/>
      </c>
      <c r="C595" s="178"/>
      <c r="D595" s="55" t="str">
        <f>_xlfn.IFNA(VLOOKUP(C595,'Számlafizető(k) adatai'!$C$4:$D$203,2,0),"")</f>
        <v/>
      </c>
      <c r="E595" s="55" t="str">
        <f>_xlfn.IFNA(VLOOKUP(C595,'Számlafizető(k) adatai'!$C$4:$M$203,11,0),"")</f>
        <v/>
      </c>
      <c r="F595" s="178"/>
      <c r="G595" s="178"/>
      <c r="H595" s="178"/>
      <c r="I595" s="55" t="str">
        <f>IF(F595="","",VLOOKUP(LEFT(F595,5),'Technikai cellák'!B:C,2,0))</f>
        <v/>
      </c>
      <c r="J595" s="55" t="str">
        <f>IF(F595="","",VLOOKUP(I595,'Technikai cellák'!$C$1:$D$12,2,0))</f>
        <v/>
      </c>
      <c r="K595" s="179"/>
      <c r="L595" s="67" t="str">
        <f t="shared" si="189"/>
        <v/>
      </c>
      <c r="M595" s="68">
        <f t="shared" si="190"/>
        <v>0</v>
      </c>
      <c r="N595" s="66">
        <f t="shared" si="191"/>
        <v>0</v>
      </c>
      <c r="O595" s="152"/>
      <c r="P595" s="172">
        <f t="shared" si="206"/>
        <v>0</v>
      </c>
      <c r="Q595" s="69">
        <f t="shared" si="192"/>
        <v>0</v>
      </c>
      <c r="R595" s="62">
        <f t="shared" si="193"/>
        <v>0</v>
      </c>
      <c r="S595" s="153"/>
      <c r="T595" s="118" t="str">
        <f t="shared" si="207"/>
        <v/>
      </c>
      <c r="U595" s="154"/>
      <c r="V595" s="154"/>
      <c r="W595" s="154"/>
      <c r="X595" s="154"/>
      <c r="Y595" s="154"/>
      <c r="Z595" s="154"/>
      <c r="AA595" s="154"/>
      <c r="AB595" s="154"/>
      <c r="AC595" s="154"/>
      <c r="AD595" s="154"/>
      <c r="AE595" s="154"/>
      <c r="AF595" s="154"/>
      <c r="AG595" s="63">
        <f t="shared" si="194"/>
        <v>0</v>
      </c>
      <c r="AH595" s="56">
        <f t="shared" si="195"/>
        <v>0</v>
      </c>
      <c r="AI595" s="56">
        <f t="shared" si="196"/>
        <v>0</v>
      </c>
      <c r="AJ595" s="56">
        <f t="shared" si="197"/>
        <v>0</v>
      </c>
      <c r="AK595" s="56">
        <f t="shared" si="198"/>
        <v>0</v>
      </c>
      <c r="AL595" s="56">
        <f t="shared" si="199"/>
        <v>0</v>
      </c>
      <c r="AM595" s="56">
        <f t="shared" si="200"/>
        <v>0</v>
      </c>
      <c r="AN595" s="56">
        <f t="shared" si="201"/>
        <v>0</v>
      </c>
      <c r="AO595" s="56">
        <f t="shared" si="202"/>
        <v>0</v>
      </c>
      <c r="AP595" s="56">
        <f t="shared" si="203"/>
        <v>0</v>
      </c>
      <c r="AQ595" s="56">
        <f t="shared" si="204"/>
        <v>0</v>
      </c>
      <c r="AR595" s="86">
        <f t="shared" si="205"/>
        <v>0</v>
      </c>
    </row>
    <row r="596" spans="1:44" x14ac:dyDescent="0.25">
      <c r="A596" s="178"/>
      <c r="B596" s="55" t="str">
        <f>_xlfn.IFNA(VLOOKUP(A596,'Ajánlatkérő(k) adatai'!$B$4:$C$205,2,0),"")</f>
        <v/>
      </c>
      <c r="C596" s="178"/>
      <c r="D596" s="55" t="str">
        <f>_xlfn.IFNA(VLOOKUP(C596,'Számlafizető(k) adatai'!$C$4:$D$203,2,0),"")</f>
        <v/>
      </c>
      <c r="E596" s="55" t="str">
        <f>_xlfn.IFNA(VLOOKUP(C596,'Számlafizető(k) adatai'!$C$4:$M$203,11,0),"")</f>
        <v/>
      </c>
      <c r="F596" s="178"/>
      <c r="G596" s="178"/>
      <c r="H596" s="178"/>
      <c r="I596" s="55" t="str">
        <f>IF(F596="","",VLOOKUP(LEFT(F596,5),'Technikai cellák'!B:C,2,0))</f>
        <v/>
      </c>
      <c r="J596" s="55" t="str">
        <f>IF(F596="","",VLOOKUP(I596,'Technikai cellák'!$C$1:$D$12,2,0))</f>
        <v/>
      </c>
      <c r="K596" s="179"/>
      <c r="L596" s="67" t="str">
        <f t="shared" si="189"/>
        <v/>
      </c>
      <c r="M596" s="68">
        <f t="shared" si="190"/>
        <v>0</v>
      </c>
      <c r="N596" s="66">
        <f t="shared" si="191"/>
        <v>0</v>
      </c>
      <c r="O596" s="152"/>
      <c r="P596" s="172">
        <f t="shared" si="206"/>
        <v>0</v>
      </c>
      <c r="Q596" s="69">
        <f t="shared" si="192"/>
        <v>0</v>
      </c>
      <c r="R596" s="62">
        <f t="shared" si="193"/>
        <v>0</v>
      </c>
      <c r="S596" s="153"/>
      <c r="T596" s="118" t="str">
        <f t="shared" si="207"/>
        <v/>
      </c>
      <c r="U596" s="154"/>
      <c r="V596" s="154"/>
      <c r="W596" s="154"/>
      <c r="X596" s="154"/>
      <c r="Y596" s="154"/>
      <c r="Z596" s="154"/>
      <c r="AA596" s="154"/>
      <c r="AB596" s="154"/>
      <c r="AC596" s="154"/>
      <c r="AD596" s="154"/>
      <c r="AE596" s="154"/>
      <c r="AF596" s="154"/>
      <c r="AG596" s="63">
        <f t="shared" si="194"/>
        <v>0</v>
      </c>
      <c r="AH596" s="56">
        <f t="shared" si="195"/>
        <v>0</v>
      </c>
      <c r="AI596" s="56">
        <f t="shared" si="196"/>
        <v>0</v>
      </c>
      <c r="AJ596" s="56">
        <f t="shared" si="197"/>
        <v>0</v>
      </c>
      <c r="AK596" s="56">
        <f t="shared" si="198"/>
        <v>0</v>
      </c>
      <c r="AL596" s="56">
        <f t="shared" si="199"/>
        <v>0</v>
      </c>
      <c r="AM596" s="56">
        <f t="shared" si="200"/>
        <v>0</v>
      </c>
      <c r="AN596" s="56">
        <f t="shared" si="201"/>
        <v>0</v>
      </c>
      <c r="AO596" s="56">
        <f t="shared" si="202"/>
        <v>0</v>
      </c>
      <c r="AP596" s="56">
        <f t="shared" si="203"/>
        <v>0</v>
      </c>
      <c r="AQ596" s="56">
        <f t="shared" si="204"/>
        <v>0</v>
      </c>
      <c r="AR596" s="86">
        <f t="shared" si="205"/>
        <v>0</v>
      </c>
    </row>
    <row r="597" spans="1:44" x14ac:dyDescent="0.25">
      <c r="A597" s="178"/>
      <c r="B597" s="55" t="str">
        <f>_xlfn.IFNA(VLOOKUP(A597,'Ajánlatkérő(k) adatai'!$B$4:$C$205,2,0),"")</f>
        <v/>
      </c>
      <c r="C597" s="178"/>
      <c r="D597" s="55" t="str">
        <f>_xlfn.IFNA(VLOOKUP(C597,'Számlafizető(k) adatai'!$C$4:$D$203,2,0),"")</f>
        <v/>
      </c>
      <c r="E597" s="55" t="str">
        <f>_xlfn.IFNA(VLOOKUP(C597,'Számlafizető(k) adatai'!$C$4:$M$203,11,0),"")</f>
        <v/>
      </c>
      <c r="F597" s="178"/>
      <c r="G597" s="178"/>
      <c r="H597" s="178"/>
      <c r="I597" s="55" t="str">
        <f>IF(F597="","",VLOOKUP(LEFT(F597,5),'Technikai cellák'!B:C,2,0))</f>
        <v/>
      </c>
      <c r="J597" s="55" t="str">
        <f>IF(F597="","",VLOOKUP(I597,'Technikai cellák'!$C$1:$D$12,2,0))</f>
        <v/>
      </c>
      <c r="K597" s="179"/>
      <c r="L597" s="67" t="str">
        <f t="shared" si="189"/>
        <v/>
      </c>
      <c r="M597" s="68">
        <f t="shared" si="190"/>
        <v>0</v>
      </c>
      <c r="N597" s="66">
        <f t="shared" si="191"/>
        <v>0</v>
      </c>
      <c r="O597" s="152"/>
      <c r="P597" s="172">
        <f t="shared" si="206"/>
        <v>0</v>
      </c>
      <c r="Q597" s="69">
        <f t="shared" si="192"/>
        <v>0</v>
      </c>
      <c r="R597" s="62">
        <f t="shared" si="193"/>
        <v>0</v>
      </c>
      <c r="S597" s="153"/>
      <c r="T597" s="118" t="str">
        <f t="shared" si="207"/>
        <v/>
      </c>
      <c r="U597" s="154"/>
      <c r="V597" s="154"/>
      <c r="W597" s="154"/>
      <c r="X597" s="154"/>
      <c r="Y597" s="154"/>
      <c r="Z597" s="154"/>
      <c r="AA597" s="154"/>
      <c r="AB597" s="154"/>
      <c r="AC597" s="154"/>
      <c r="AD597" s="154"/>
      <c r="AE597" s="154"/>
      <c r="AF597" s="154"/>
      <c r="AG597" s="63">
        <f t="shared" si="194"/>
        <v>0</v>
      </c>
      <c r="AH597" s="56">
        <f t="shared" si="195"/>
        <v>0</v>
      </c>
      <c r="AI597" s="56">
        <f t="shared" si="196"/>
        <v>0</v>
      </c>
      <c r="AJ597" s="56">
        <f t="shared" si="197"/>
        <v>0</v>
      </c>
      <c r="AK597" s="56">
        <f t="shared" si="198"/>
        <v>0</v>
      </c>
      <c r="AL597" s="56">
        <f t="shared" si="199"/>
        <v>0</v>
      </c>
      <c r="AM597" s="56">
        <f t="shared" si="200"/>
        <v>0</v>
      </c>
      <c r="AN597" s="56">
        <f t="shared" si="201"/>
        <v>0</v>
      </c>
      <c r="AO597" s="56">
        <f t="shared" si="202"/>
        <v>0</v>
      </c>
      <c r="AP597" s="56">
        <f t="shared" si="203"/>
        <v>0</v>
      </c>
      <c r="AQ597" s="56">
        <f t="shared" si="204"/>
        <v>0</v>
      </c>
      <c r="AR597" s="86">
        <f t="shared" si="205"/>
        <v>0</v>
      </c>
    </row>
    <row r="598" spans="1:44" x14ac:dyDescent="0.25">
      <c r="A598" s="178"/>
      <c r="B598" s="55" t="str">
        <f>_xlfn.IFNA(VLOOKUP(A598,'Ajánlatkérő(k) adatai'!$B$4:$C$205,2,0),"")</f>
        <v/>
      </c>
      <c r="C598" s="178"/>
      <c r="D598" s="55" t="str">
        <f>_xlfn.IFNA(VLOOKUP(C598,'Számlafizető(k) adatai'!$C$4:$D$203,2,0),"")</f>
        <v/>
      </c>
      <c r="E598" s="55" t="str">
        <f>_xlfn.IFNA(VLOOKUP(C598,'Számlafizető(k) adatai'!$C$4:$M$203,11,0),"")</f>
        <v/>
      </c>
      <c r="F598" s="178"/>
      <c r="G598" s="178"/>
      <c r="H598" s="178"/>
      <c r="I598" s="55" t="str">
        <f>IF(F598="","",VLOOKUP(LEFT(F598,5),'Technikai cellák'!B:C,2,0))</f>
        <v/>
      </c>
      <c r="J598" s="55" t="str">
        <f>IF(F598="","",VLOOKUP(I598,'Technikai cellák'!$C$1:$D$12,2,0))</f>
        <v/>
      </c>
      <c r="K598" s="179"/>
      <c r="L598" s="67" t="str">
        <f t="shared" si="189"/>
        <v/>
      </c>
      <c r="M598" s="68">
        <f t="shared" si="190"/>
        <v>0</v>
      </c>
      <c r="N598" s="66">
        <f t="shared" si="191"/>
        <v>0</v>
      </c>
      <c r="O598" s="152"/>
      <c r="P598" s="172">
        <f t="shared" si="206"/>
        <v>0</v>
      </c>
      <c r="Q598" s="69">
        <f t="shared" si="192"/>
        <v>0</v>
      </c>
      <c r="R598" s="62">
        <f t="shared" si="193"/>
        <v>0</v>
      </c>
      <c r="S598" s="153"/>
      <c r="T598" s="118" t="str">
        <f t="shared" si="207"/>
        <v/>
      </c>
      <c r="U598" s="154"/>
      <c r="V598" s="154"/>
      <c r="W598" s="154"/>
      <c r="X598" s="154"/>
      <c r="Y598" s="154"/>
      <c r="Z598" s="154"/>
      <c r="AA598" s="154"/>
      <c r="AB598" s="154"/>
      <c r="AC598" s="154"/>
      <c r="AD598" s="154"/>
      <c r="AE598" s="154"/>
      <c r="AF598" s="154"/>
      <c r="AG598" s="63">
        <f t="shared" si="194"/>
        <v>0</v>
      </c>
      <c r="AH598" s="56">
        <f t="shared" si="195"/>
        <v>0</v>
      </c>
      <c r="AI598" s="56">
        <f t="shared" si="196"/>
        <v>0</v>
      </c>
      <c r="AJ598" s="56">
        <f t="shared" si="197"/>
        <v>0</v>
      </c>
      <c r="AK598" s="56">
        <f t="shared" si="198"/>
        <v>0</v>
      </c>
      <c r="AL598" s="56">
        <f t="shared" si="199"/>
        <v>0</v>
      </c>
      <c r="AM598" s="56">
        <f t="shared" si="200"/>
        <v>0</v>
      </c>
      <c r="AN598" s="56">
        <f t="shared" si="201"/>
        <v>0</v>
      </c>
      <c r="AO598" s="56">
        <f t="shared" si="202"/>
        <v>0</v>
      </c>
      <c r="AP598" s="56">
        <f t="shared" si="203"/>
        <v>0</v>
      </c>
      <c r="AQ598" s="56">
        <f t="shared" si="204"/>
        <v>0</v>
      </c>
      <c r="AR598" s="86">
        <f t="shared" si="205"/>
        <v>0</v>
      </c>
    </row>
    <row r="599" spans="1:44" x14ac:dyDescent="0.25">
      <c r="A599" s="178"/>
      <c r="B599" s="55" t="str">
        <f>_xlfn.IFNA(VLOOKUP(A599,'Ajánlatkérő(k) adatai'!$B$4:$C$205,2,0),"")</f>
        <v/>
      </c>
      <c r="C599" s="178"/>
      <c r="D599" s="55" t="str">
        <f>_xlfn.IFNA(VLOOKUP(C599,'Számlafizető(k) adatai'!$C$4:$D$203,2,0),"")</f>
        <v/>
      </c>
      <c r="E599" s="55" t="str">
        <f>_xlfn.IFNA(VLOOKUP(C599,'Számlafizető(k) adatai'!$C$4:$M$203,11,0),"")</f>
        <v/>
      </c>
      <c r="F599" s="178"/>
      <c r="G599" s="178"/>
      <c r="H599" s="178"/>
      <c r="I599" s="55" t="str">
        <f>IF(F599="","",VLOOKUP(LEFT(F599,5),'Technikai cellák'!B:C,2,0))</f>
        <v/>
      </c>
      <c r="J599" s="55" t="str">
        <f>IF(F599="","",VLOOKUP(I599,'Technikai cellák'!$C$1:$D$12,2,0))</f>
        <v/>
      </c>
      <c r="K599" s="179"/>
      <c r="L599" s="67" t="str">
        <f t="shared" si="189"/>
        <v/>
      </c>
      <c r="M599" s="68">
        <f t="shared" si="190"/>
        <v>0</v>
      </c>
      <c r="N599" s="66">
        <f t="shared" si="191"/>
        <v>0</v>
      </c>
      <c r="O599" s="152"/>
      <c r="P599" s="172">
        <f t="shared" si="206"/>
        <v>0</v>
      </c>
      <c r="Q599" s="69">
        <f t="shared" si="192"/>
        <v>0</v>
      </c>
      <c r="R599" s="62">
        <f t="shared" si="193"/>
        <v>0</v>
      </c>
      <c r="S599" s="153"/>
      <c r="T599" s="118" t="str">
        <f t="shared" si="207"/>
        <v/>
      </c>
      <c r="U599" s="154"/>
      <c r="V599" s="154"/>
      <c r="W599" s="154"/>
      <c r="X599" s="154"/>
      <c r="Y599" s="154"/>
      <c r="Z599" s="154"/>
      <c r="AA599" s="154"/>
      <c r="AB599" s="154"/>
      <c r="AC599" s="154"/>
      <c r="AD599" s="154"/>
      <c r="AE599" s="154"/>
      <c r="AF599" s="154"/>
      <c r="AG599" s="63">
        <f t="shared" si="194"/>
        <v>0</v>
      </c>
      <c r="AH599" s="56">
        <f t="shared" si="195"/>
        <v>0</v>
      </c>
      <c r="AI599" s="56">
        <f t="shared" si="196"/>
        <v>0</v>
      </c>
      <c r="AJ599" s="56">
        <f t="shared" si="197"/>
        <v>0</v>
      </c>
      <c r="AK599" s="56">
        <f t="shared" si="198"/>
        <v>0</v>
      </c>
      <c r="AL599" s="56">
        <f t="shared" si="199"/>
        <v>0</v>
      </c>
      <c r="AM599" s="56">
        <f t="shared" si="200"/>
        <v>0</v>
      </c>
      <c r="AN599" s="56">
        <f t="shared" si="201"/>
        <v>0</v>
      </c>
      <c r="AO599" s="56">
        <f t="shared" si="202"/>
        <v>0</v>
      </c>
      <c r="AP599" s="56">
        <f t="shared" si="203"/>
        <v>0</v>
      </c>
      <c r="AQ599" s="56">
        <f t="shared" si="204"/>
        <v>0</v>
      </c>
      <c r="AR599" s="86">
        <f t="shared" si="205"/>
        <v>0</v>
      </c>
    </row>
    <row r="600" spans="1:44" x14ac:dyDescent="0.25">
      <c r="A600" s="178"/>
      <c r="B600" s="55" t="str">
        <f>_xlfn.IFNA(VLOOKUP(A600,'Ajánlatkérő(k) adatai'!$B$4:$C$205,2,0),"")</f>
        <v/>
      </c>
      <c r="C600" s="178"/>
      <c r="D600" s="55" t="str">
        <f>_xlfn.IFNA(VLOOKUP(C600,'Számlafizető(k) adatai'!$C$4:$D$203,2,0),"")</f>
        <v/>
      </c>
      <c r="E600" s="55" t="str">
        <f>_xlfn.IFNA(VLOOKUP(C600,'Számlafizető(k) adatai'!$C$4:$M$203,11,0),"")</f>
        <v/>
      </c>
      <c r="F600" s="178"/>
      <c r="G600" s="178"/>
      <c r="H600" s="178"/>
      <c r="I600" s="55" t="str">
        <f>IF(F600="","",VLOOKUP(LEFT(F600,5),'Technikai cellák'!B:C,2,0))</f>
        <v/>
      </c>
      <c r="J600" s="55" t="str">
        <f>IF(F600="","",VLOOKUP(I600,'Technikai cellák'!$C$1:$D$12,2,0))</f>
        <v/>
      </c>
      <c r="K600" s="179"/>
      <c r="L600" s="67" t="str">
        <f t="shared" si="189"/>
        <v/>
      </c>
      <c r="M600" s="68">
        <f t="shared" si="190"/>
        <v>0</v>
      </c>
      <c r="N600" s="66">
        <f t="shared" si="191"/>
        <v>0</v>
      </c>
      <c r="O600" s="152"/>
      <c r="P600" s="172">
        <f t="shared" si="206"/>
        <v>0</v>
      </c>
      <c r="Q600" s="69">
        <f t="shared" si="192"/>
        <v>0</v>
      </c>
      <c r="R600" s="62">
        <f t="shared" si="193"/>
        <v>0</v>
      </c>
      <c r="S600" s="153"/>
      <c r="T600" s="118" t="str">
        <f t="shared" si="207"/>
        <v/>
      </c>
      <c r="U600" s="154"/>
      <c r="V600" s="154"/>
      <c r="W600" s="154"/>
      <c r="X600" s="154"/>
      <c r="Y600" s="154"/>
      <c r="Z600" s="154"/>
      <c r="AA600" s="154"/>
      <c r="AB600" s="154"/>
      <c r="AC600" s="154"/>
      <c r="AD600" s="154"/>
      <c r="AE600" s="154"/>
      <c r="AF600" s="154"/>
      <c r="AG600" s="63">
        <f t="shared" si="194"/>
        <v>0</v>
      </c>
      <c r="AH600" s="56">
        <f t="shared" si="195"/>
        <v>0</v>
      </c>
      <c r="AI600" s="56">
        <f t="shared" si="196"/>
        <v>0</v>
      </c>
      <c r="AJ600" s="56">
        <f t="shared" si="197"/>
        <v>0</v>
      </c>
      <c r="AK600" s="56">
        <f t="shared" si="198"/>
        <v>0</v>
      </c>
      <c r="AL600" s="56">
        <f t="shared" si="199"/>
        <v>0</v>
      </c>
      <c r="AM600" s="56">
        <f t="shared" si="200"/>
        <v>0</v>
      </c>
      <c r="AN600" s="56">
        <f t="shared" si="201"/>
        <v>0</v>
      </c>
      <c r="AO600" s="56">
        <f t="shared" si="202"/>
        <v>0</v>
      </c>
      <c r="AP600" s="56">
        <f t="shared" si="203"/>
        <v>0</v>
      </c>
      <c r="AQ600" s="56">
        <f t="shared" si="204"/>
        <v>0</v>
      </c>
      <c r="AR600" s="86">
        <f t="shared" si="205"/>
        <v>0</v>
      </c>
    </row>
    <row r="601" spans="1:44" x14ac:dyDescent="0.25">
      <c r="A601" s="178"/>
      <c r="B601" s="55" t="str">
        <f>_xlfn.IFNA(VLOOKUP(A601,'Ajánlatkérő(k) adatai'!$B$4:$C$205,2,0),"")</f>
        <v/>
      </c>
      <c r="C601" s="178"/>
      <c r="D601" s="55" t="str">
        <f>_xlfn.IFNA(VLOOKUP(C601,'Számlafizető(k) adatai'!$C$4:$D$203,2,0),"")</f>
        <v/>
      </c>
      <c r="E601" s="55" t="str">
        <f>_xlfn.IFNA(VLOOKUP(C601,'Számlafizető(k) adatai'!$C$4:$M$203,11,0),"")</f>
        <v/>
      </c>
      <c r="F601" s="178"/>
      <c r="G601" s="178"/>
      <c r="H601" s="178"/>
      <c r="I601" s="55" t="str">
        <f>IF(F601="","",VLOOKUP(LEFT(F601,5),'Technikai cellák'!B:C,2,0))</f>
        <v/>
      </c>
      <c r="J601" s="55" t="str">
        <f>IF(F601="","",VLOOKUP(I601,'Technikai cellák'!$C$1:$D$12,2,0))</f>
        <v/>
      </c>
      <c r="K601" s="179"/>
      <c r="L601" s="67" t="str">
        <f t="shared" si="189"/>
        <v/>
      </c>
      <c r="M601" s="68">
        <f t="shared" si="190"/>
        <v>0</v>
      </c>
      <c r="N601" s="66">
        <f t="shared" si="191"/>
        <v>0</v>
      </c>
      <c r="O601" s="152"/>
      <c r="P601" s="172">
        <f t="shared" si="206"/>
        <v>0</v>
      </c>
      <c r="Q601" s="69">
        <f t="shared" si="192"/>
        <v>0</v>
      </c>
      <c r="R601" s="62">
        <f t="shared" si="193"/>
        <v>0</v>
      </c>
      <c r="S601" s="153"/>
      <c r="T601" s="118" t="str">
        <f t="shared" si="207"/>
        <v/>
      </c>
      <c r="U601" s="154"/>
      <c r="V601" s="154"/>
      <c r="W601" s="154"/>
      <c r="X601" s="154"/>
      <c r="Y601" s="154"/>
      <c r="Z601" s="154"/>
      <c r="AA601" s="154"/>
      <c r="AB601" s="154"/>
      <c r="AC601" s="154"/>
      <c r="AD601" s="154"/>
      <c r="AE601" s="154"/>
      <c r="AF601" s="154"/>
      <c r="AG601" s="63">
        <f t="shared" si="194"/>
        <v>0</v>
      </c>
      <c r="AH601" s="56">
        <f t="shared" si="195"/>
        <v>0</v>
      </c>
      <c r="AI601" s="56">
        <f t="shared" si="196"/>
        <v>0</v>
      </c>
      <c r="AJ601" s="56">
        <f t="shared" si="197"/>
        <v>0</v>
      </c>
      <c r="AK601" s="56">
        <f t="shared" si="198"/>
        <v>0</v>
      </c>
      <c r="AL601" s="56">
        <f t="shared" si="199"/>
        <v>0</v>
      </c>
      <c r="AM601" s="56">
        <f t="shared" si="200"/>
        <v>0</v>
      </c>
      <c r="AN601" s="56">
        <f t="shared" si="201"/>
        <v>0</v>
      </c>
      <c r="AO601" s="56">
        <f t="shared" si="202"/>
        <v>0</v>
      </c>
      <c r="AP601" s="56">
        <f t="shared" si="203"/>
        <v>0</v>
      </c>
      <c r="AQ601" s="56">
        <f t="shared" si="204"/>
        <v>0</v>
      </c>
      <c r="AR601" s="86">
        <f t="shared" si="205"/>
        <v>0</v>
      </c>
    </row>
    <row r="602" spans="1:44" x14ac:dyDescent="0.25">
      <c r="A602" s="178"/>
      <c r="B602" s="55" t="str">
        <f>_xlfn.IFNA(VLOOKUP(A602,'Ajánlatkérő(k) adatai'!$B$4:$C$205,2,0),"")</f>
        <v/>
      </c>
      <c r="C602" s="178"/>
      <c r="D602" s="55" t="str">
        <f>_xlfn.IFNA(VLOOKUP(C602,'Számlafizető(k) adatai'!$C$4:$D$203,2,0),"")</f>
        <v/>
      </c>
      <c r="E602" s="55" t="str">
        <f>_xlfn.IFNA(VLOOKUP(C602,'Számlafizető(k) adatai'!$C$4:$M$203,11,0),"")</f>
        <v/>
      </c>
      <c r="F602" s="178"/>
      <c r="G602" s="178"/>
      <c r="H602" s="178"/>
      <c r="I602" s="55" t="str">
        <f>IF(F602="","",VLOOKUP(LEFT(F602,5),'Technikai cellák'!B:C,2,0))</f>
        <v/>
      </c>
      <c r="J602" s="55" t="str">
        <f>IF(F602="","",VLOOKUP(I602,'Technikai cellák'!$C$1:$D$12,2,0))</f>
        <v/>
      </c>
      <c r="K602" s="179"/>
      <c r="L602" s="67" t="str">
        <f t="shared" si="189"/>
        <v/>
      </c>
      <c r="M602" s="68">
        <f t="shared" si="190"/>
        <v>0</v>
      </c>
      <c r="N602" s="66">
        <f t="shared" si="191"/>
        <v>0</v>
      </c>
      <c r="O602" s="152"/>
      <c r="P602" s="172">
        <f t="shared" si="206"/>
        <v>0</v>
      </c>
      <c r="Q602" s="69">
        <f t="shared" si="192"/>
        <v>0</v>
      </c>
      <c r="R602" s="62">
        <f t="shared" si="193"/>
        <v>0</v>
      </c>
      <c r="S602" s="153"/>
      <c r="T602" s="118" t="str">
        <f t="shared" si="207"/>
        <v/>
      </c>
      <c r="U602" s="154"/>
      <c r="V602" s="154"/>
      <c r="W602" s="154"/>
      <c r="X602" s="154"/>
      <c r="Y602" s="154"/>
      <c r="Z602" s="154"/>
      <c r="AA602" s="154"/>
      <c r="AB602" s="154"/>
      <c r="AC602" s="154"/>
      <c r="AD602" s="154"/>
      <c r="AE602" s="154"/>
      <c r="AF602" s="154"/>
      <c r="AG602" s="63">
        <f t="shared" si="194"/>
        <v>0</v>
      </c>
      <c r="AH602" s="56">
        <f t="shared" si="195"/>
        <v>0</v>
      </c>
      <c r="AI602" s="56">
        <f t="shared" si="196"/>
        <v>0</v>
      </c>
      <c r="AJ602" s="56">
        <f t="shared" si="197"/>
        <v>0</v>
      </c>
      <c r="AK602" s="56">
        <f t="shared" si="198"/>
        <v>0</v>
      </c>
      <c r="AL602" s="56">
        <f t="shared" si="199"/>
        <v>0</v>
      </c>
      <c r="AM602" s="56">
        <f t="shared" si="200"/>
        <v>0</v>
      </c>
      <c r="AN602" s="56">
        <f t="shared" si="201"/>
        <v>0</v>
      </c>
      <c r="AO602" s="56">
        <f t="shared" si="202"/>
        <v>0</v>
      </c>
      <c r="AP602" s="56">
        <f t="shared" si="203"/>
        <v>0</v>
      </c>
      <c r="AQ602" s="56">
        <f t="shared" si="204"/>
        <v>0</v>
      </c>
      <c r="AR602" s="86">
        <f t="shared" si="205"/>
        <v>0</v>
      </c>
    </row>
    <row r="603" spans="1:44" x14ac:dyDescent="0.25">
      <c r="A603" s="178"/>
      <c r="B603" s="55" t="str">
        <f>_xlfn.IFNA(VLOOKUP(A603,'Ajánlatkérő(k) adatai'!$B$4:$C$205,2,0),"")</f>
        <v/>
      </c>
      <c r="C603" s="178"/>
      <c r="D603" s="55" t="str">
        <f>_xlfn.IFNA(VLOOKUP(C603,'Számlafizető(k) adatai'!$C$4:$D$203,2,0),"")</f>
        <v/>
      </c>
      <c r="E603" s="55" t="str">
        <f>_xlfn.IFNA(VLOOKUP(C603,'Számlafizető(k) adatai'!$C$4:$M$203,11,0),"")</f>
        <v/>
      </c>
      <c r="F603" s="178"/>
      <c r="G603" s="178"/>
      <c r="H603" s="178"/>
      <c r="I603" s="55" t="str">
        <f>IF(F603="","",VLOOKUP(LEFT(F603,5),'Technikai cellák'!B:C,2,0))</f>
        <v/>
      </c>
      <c r="J603" s="55" t="str">
        <f>IF(F603="","",VLOOKUP(I603,'Technikai cellák'!$C$1:$D$12,2,0))</f>
        <v/>
      </c>
      <c r="K603" s="179"/>
      <c r="L603" s="67" t="str">
        <f t="shared" si="189"/>
        <v/>
      </c>
      <c r="M603" s="68">
        <f t="shared" si="190"/>
        <v>0</v>
      </c>
      <c r="N603" s="66">
        <f t="shared" si="191"/>
        <v>0</v>
      </c>
      <c r="O603" s="152"/>
      <c r="P603" s="172">
        <f t="shared" si="206"/>
        <v>0</v>
      </c>
      <c r="Q603" s="69">
        <f t="shared" si="192"/>
        <v>0</v>
      </c>
      <c r="R603" s="62">
        <f t="shared" si="193"/>
        <v>0</v>
      </c>
      <c r="S603" s="153"/>
      <c r="T603" s="118" t="str">
        <f t="shared" si="207"/>
        <v/>
      </c>
      <c r="U603" s="154"/>
      <c r="V603" s="154"/>
      <c r="W603" s="154"/>
      <c r="X603" s="154"/>
      <c r="Y603" s="154"/>
      <c r="Z603" s="154"/>
      <c r="AA603" s="154"/>
      <c r="AB603" s="154"/>
      <c r="AC603" s="154"/>
      <c r="AD603" s="154"/>
      <c r="AE603" s="154"/>
      <c r="AF603" s="154"/>
      <c r="AG603" s="63">
        <f t="shared" si="194"/>
        <v>0</v>
      </c>
      <c r="AH603" s="56">
        <f t="shared" si="195"/>
        <v>0</v>
      </c>
      <c r="AI603" s="56">
        <f t="shared" si="196"/>
        <v>0</v>
      </c>
      <c r="AJ603" s="56">
        <f t="shared" si="197"/>
        <v>0</v>
      </c>
      <c r="AK603" s="56">
        <f t="shared" si="198"/>
        <v>0</v>
      </c>
      <c r="AL603" s="56">
        <f t="shared" si="199"/>
        <v>0</v>
      </c>
      <c r="AM603" s="56">
        <f t="shared" si="200"/>
        <v>0</v>
      </c>
      <c r="AN603" s="56">
        <f t="shared" si="201"/>
        <v>0</v>
      </c>
      <c r="AO603" s="56">
        <f t="shared" si="202"/>
        <v>0</v>
      </c>
      <c r="AP603" s="56">
        <f t="shared" si="203"/>
        <v>0</v>
      </c>
      <c r="AQ603" s="56">
        <f t="shared" si="204"/>
        <v>0</v>
      </c>
      <c r="AR603" s="86">
        <f t="shared" si="205"/>
        <v>0</v>
      </c>
    </row>
    <row r="604" spans="1:44" x14ac:dyDescent="0.25">
      <c r="A604" s="178"/>
      <c r="B604" s="55" t="str">
        <f>_xlfn.IFNA(VLOOKUP(A604,'Ajánlatkérő(k) adatai'!$B$4:$C$205,2,0),"")</f>
        <v/>
      </c>
      <c r="C604" s="178"/>
      <c r="D604" s="55" t="str">
        <f>_xlfn.IFNA(VLOOKUP(C604,'Számlafizető(k) adatai'!$C$4:$D$203,2,0),"")</f>
        <v/>
      </c>
      <c r="E604" s="55" t="str">
        <f>_xlfn.IFNA(VLOOKUP(C604,'Számlafizető(k) adatai'!$C$4:$M$203,11,0),"")</f>
        <v/>
      </c>
      <c r="F604" s="178"/>
      <c r="G604" s="178"/>
      <c r="H604" s="178"/>
      <c r="I604" s="55" t="str">
        <f>IF(F604="","",VLOOKUP(LEFT(F604,5),'Technikai cellák'!B:C,2,0))</f>
        <v/>
      </c>
      <c r="J604" s="55" t="str">
        <f>IF(F604="","",VLOOKUP(I604,'Technikai cellák'!$C$1:$D$12,2,0))</f>
        <v/>
      </c>
      <c r="K604" s="179"/>
      <c r="L604" s="67" t="str">
        <f t="shared" si="189"/>
        <v/>
      </c>
      <c r="M604" s="68">
        <f t="shared" si="190"/>
        <v>0</v>
      </c>
      <c r="N604" s="66">
        <f t="shared" si="191"/>
        <v>0</v>
      </c>
      <c r="O604" s="152"/>
      <c r="P604" s="172">
        <f t="shared" si="206"/>
        <v>0</v>
      </c>
      <c r="Q604" s="69">
        <f t="shared" si="192"/>
        <v>0</v>
      </c>
      <c r="R604" s="62">
        <f t="shared" si="193"/>
        <v>0</v>
      </c>
      <c r="S604" s="153"/>
      <c r="T604" s="118" t="str">
        <f t="shared" si="207"/>
        <v/>
      </c>
      <c r="U604" s="154"/>
      <c r="V604" s="154"/>
      <c r="W604" s="154"/>
      <c r="X604" s="154"/>
      <c r="Y604" s="154"/>
      <c r="Z604" s="154"/>
      <c r="AA604" s="154"/>
      <c r="AB604" s="154"/>
      <c r="AC604" s="154"/>
      <c r="AD604" s="154"/>
      <c r="AE604" s="154"/>
      <c r="AF604" s="154"/>
      <c r="AG604" s="63">
        <f t="shared" si="194"/>
        <v>0</v>
      </c>
      <c r="AH604" s="56">
        <f t="shared" si="195"/>
        <v>0</v>
      </c>
      <c r="AI604" s="56">
        <f t="shared" si="196"/>
        <v>0</v>
      </c>
      <c r="AJ604" s="56">
        <f t="shared" si="197"/>
        <v>0</v>
      </c>
      <c r="AK604" s="56">
        <f t="shared" si="198"/>
        <v>0</v>
      </c>
      <c r="AL604" s="56">
        <f t="shared" si="199"/>
        <v>0</v>
      </c>
      <c r="AM604" s="56">
        <f t="shared" si="200"/>
        <v>0</v>
      </c>
      <c r="AN604" s="56">
        <f t="shared" si="201"/>
        <v>0</v>
      </c>
      <c r="AO604" s="56">
        <f t="shared" si="202"/>
        <v>0</v>
      </c>
      <c r="AP604" s="56">
        <f t="shared" si="203"/>
        <v>0</v>
      </c>
      <c r="AQ604" s="56">
        <f t="shared" si="204"/>
        <v>0</v>
      </c>
      <c r="AR604" s="86">
        <f t="shared" si="205"/>
        <v>0</v>
      </c>
    </row>
    <row r="605" spans="1:44" x14ac:dyDescent="0.25">
      <c r="A605" s="178"/>
      <c r="B605" s="55" t="str">
        <f>_xlfn.IFNA(VLOOKUP(A605,'Ajánlatkérő(k) adatai'!$B$4:$C$205,2,0),"")</f>
        <v/>
      </c>
      <c r="C605" s="178"/>
      <c r="D605" s="55" t="str">
        <f>_xlfn.IFNA(VLOOKUP(C605,'Számlafizető(k) adatai'!$C$4:$D$203,2,0),"")</f>
        <v/>
      </c>
      <c r="E605" s="55" t="str">
        <f>_xlfn.IFNA(VLOOKUP(C605,'Számlafizető(k) adatai'!$C$4:$M$203,11,0),"")</f>
        <v/>
      </c>
      <c r="F605" s="178"/>
      <c r="G605" s="178"/>
      <c r="H605" s="178"/>
      <c r="I605" s="55" t="str">
        <f>IF(F605="","",VLOOKUP(LEFT(F605,5),'Technikai cellák'!B:C,2,0))</f>
        <v/>
      </c>
      <c r="J605" s="55" t="str">
        <f>IF(F605="","",VLOOKUP(I605,'Technikai cellák'!$C$1:$D$12,2,0))</f>
        <v/>
      </c>
      <c r="K605" s="179"/>
      <c r="L605" s="67" t="str">
        <f t="shared" si="189"/>
        <v/>
      </c>
      <c r="M605" s="68">
        <f t="shared" si="190"/>
        <v>0</v>
      </c>
      <c r="N605" s="66">
        <f t="shared" si="191"/>
        <v>0</v>
      </c>
      <c r="O605" s="152"/>
      <c r="P605" s="172">
        <f t="shared" si="206"/>
        <v>0</v>
      </c>
      <c r="Q605" s="69">
        <f t="shared" si="192"/>
        <v>0</v>
      </c>
      <c r="R605" s="62">
        <f t="shared" si="193"/>
        <v>0</v>
      </c>
      <c r="S605" s="153"/>
      <c r="T605" s="118" t="str">
        <f t="shared" si="207"/>
        <v/>
      </c>
      <c r="U605" s="154"/>
      <c r="V605" s="154"/>
      <c r="W605" s="154"/>
      <c r="X605" s="154"/>
      <c r="Y605" s="154"/>
      <c r="Z605" s="154"/>
      <c r="AA605" s="154"/>
      <c r="AB605" s="154"/>
      <c r="AC605" s="154"/>
      <c r="AD605" s="154"/>
      <c r="AE605" s="154"/>
      <c r="AF605" s="154"/>
      <c r="AG605" s="63">
        <f t="shared" si="194"/>
        <v>0</v>
      </c>
      <c r="AH605" s="56">
        <f t="shared" si="195"/>
        <v>0</v>
      </c>
      <c r="AI605" s="56">
        <f t="shared" si="196"/>
        <v>0</v>
      </c>
      <c r="AJ605" s="56">
        <f t="shared" si="197"/>
        <v>0</v>
      </c>
      <c r="AK605" s="56">
        <f t="shared" si="198"/>
        <v>0</v>
      </c>
      <c r="AL605" s="56">
        <f t="shared" si="199"/>
        <v>0</v>
      </c>
      <c r="AM605" s="56">
        <f t="shared" si="200"/>
        <v>0</v>
      </c>
      <c r="AN605" s="56">
        <f t="shared" si="201"/>
        <v>0</v>
      </c>
      <c r="AO605" s="56">
        <f t="shared" si="202"/>
        <v>0</v>
      </c>
      <c r="AP605" s="56">
        <f t="shared" si="203"/>
        <v>0</v>
      </c>
      <c r="AQ605" s="56">
        <f t="shared" si="204"/>
        <v>0</v>
      </c>
      <c r="AR605" s="86">
        <f t="shared" si="205"/>
        <v>0</v>
      </c>
    </row>
    <row r="606" spans="1:44" x14ac:dyDescent="0.25">
      <c r="A606" s="178"/>
      <c r="B606" s="55" t="str">
        <f>_xlfn.IFNA(VLOOKUP(A606,'Ajánlatkérő(k) adatai'!$B$4:$C$205,2,0),"")</f>
        <v/>
      </c>
      <c r="C606" s="178"/>
      <c r="D606" s="55" t="str">
        <f>_xlfn.IFNA(VLOOKUP(C606,'Számlafizető(k) adatai'!$C$4:$D$203,2,0),"")</f>
        <v/>
      </c>
      <c r="E606" s="55" t="str">
        <f>_xlfn.IFNA(VLOOKUP(C606,'Számlafizető(k) adatai'!$C$4:$M$203,11,0),"")</f>
        <v/>
      </c>
      <c r="F606" s="178"/>
      <c r="G606" s="178"/>
      <c r="H606" s="178"/>
      <c r="I606" s="55" t="str">
        <f>IF(F606="","",VLOOKUP(LEFT(F606,5),'Technikai cellák'!B:C,2,0))</f>
        <v/>
      </c>
      <c r="J606" s="55" t="str">
        <f>IF(F606="","",VLOOKUP(I606,'Technikai cellák'!$C$1:$D$12,2,0))</f>
        <v/>
      </c>
      <c r="K606" s="179"/>
      <c r="L606" s="67" t="str">
        <f t="shared" si="189"/>
        <v/>
      </c>
      <c r="M606" s="68">
        <f t="shared" si="190"/>
        <v>0</v>
      </c>
      <c r="N606" s="66">
        <f t="shared" si="191"/>
        <v>0</v>
      </c>
      <c r="O606" s="152"/>
      <c r="P606" s="172">
        <f t="shared" si="206"/>
        <v>0</v>
      </c>
      <c r="Q606" s="69">
        <f t="shared" si="192"/>
        <v>0</v>
      </c>
      <c r="R606" s="62">
        <f t="shared" si="193"/>
        <v>0</v>
      </c>
      <c r="S606" s="153"/>
      <c r="T606" s="118" t="str">
        <f t="shared" si="207"/>
        <v/>
      </c>
      <c r="U606" s="154"/>
      <c r="V606" s="154"/>
      <c r="W606" s="154"/>
      <c r="X606" s="154"/>
      <c r="Y606" s="154"/>
      <c r="Z606" s="154"/>
      <c r="AA606" s="154"/>
      <c r="AB606" s="154"/>
      <c r="AC606" s="154"/>
      <c r="AD606" s="154"/>
      <c r="AE606" s="154"/>
      <c r="AF606" s="154"/>
      <c r="AG606" s="63">
        <f t="shared" si="194"/>
        <v>0</v>
      </c>
      <c r="AH606" s="56">
        <f t="shared" si="195"/>
        <v>0</v>
      </c>
      <c r="AI606" s="56">
        <f t="shared" si="196"/>
        <v>0</v>
      </c>
      <c r="AJ606" s="56">
        <f t="shared" si="197"/>
        <v>0</v>
      </c>
      <c r="AK606" s="56">
        <f t="shared" si="198"/>
        <v>0</v>
      </c>
      <c r="AL606" s="56">
        <f t="shared" si="199"/>
        <v>0</v>
      </c>
      <c r="AM606" s="56">
        <f t="shared" si="200"/>
        <v>0</v>
      </c>
      <c r="AN606" s="56">
        <f t="shared" si="201"/>
        <v>0</v>
      </c>
      <c r="AO606" s="56">
        <f t="shared" si="202"/>
        <v>0</v>
      </c>
      <c r="AP606" s="56">
        <f t="shared" si="203"/>
        <v>0</v>
      </c>
      <c r="AQ606" s="56">
        <f t="shared" si="204"/>
        <v>0</v>
      </c>
      <c r="AR606" s="86">
        <f t="shared" si="205"/>
        <v>0</v>
      </c>
    </row>
    <row r="607" spans="1:44" x14ac:dyDescent="0.25">
      <c r="A607" s="178"/>
      <c r="B607" s="55" t="str">
        <f>_xlfn.IFNA(VLOOKUP(A607,'Ajánlatkérő(k) adatai'!$B$4:$C$205,2,0),"")</f>
        <v/>
      </c>
      <c r="C607" s="178"/>
      <c r="D607" s="55" t="str">
        <f>_xlfn.IFNA(VLOOKUP(C607,'Számlafizető(k) adatai'!$C$4:$D$203,2,0),"")</f>
        <v/>
      </c>
      <c r="E607" s="55" t="str">
        <f>_xlfn.IFNA(VLOOKUP(C607,'Számlafizető(k) adatai'!$C$4:$M$203,11,0),"")</f>
        <v/>
      </c>
      <c r="F607" s="178"/>
      <c r="G607" s="178"/>
      <c r="H607" s="178"/>
      <c r="I607" s="55" t="str">
        <f>IF(F607="","",VLOOKUP(LEFT(F607,5),'Technikai cellák'!B:C,2,0))</f>
        <v/>
      </c>
      <c r="J607" s="55" t="str">
        <f>IF(F607="","",VLOOKUP(I607,'Technikai cellák'!$C$1:$D$12,2,0))</f>
        <v/>
      </c>
      <c r="K607" s="179"/>
      <c r="L607" s="67" t="str">
        <f t="shared" si="189"/>
        <v/>
      </c>
      <c r="M607" s="68">
        <f t="shared" si="190"/>
        <v>0</v>
      </c>
      <c r="N607" s="66">
        <f t="shared" si="191"/>
        <v>0</v>
      </c>
      <c r="O607" s="152"/>
      <c r="P607" s="172">
        <f t="shared" si="206"/>
        <v>0</v>
      </c>
      <c r="Q607" s="69">
        <f t="shared" si="192"/>
        <v>0</v>
      </c>
      <c r="R607" s="62">
        <f t="shared" si="193"/>
        <v>0</v>
      </c>
      <c r="S607" s="153"/>
      <c r="T607" s="118" t="str">
        <f t="shared" si="207"/>
        <v/>
      </c>
      <c r="U607" s="154"/>
      <c r="V607" s="154"/>
      <c r="W607" s="154"/>
      <c r="X607" s="154"/>
      <c r="Y607" s="154"/>
      <c r="Z607" s="154"/>
      <c r="AA607" s="154"/>
      <c r="AB607" s="154"/>
      <c r="AC607" s="154"/>
      <c r="AD607" s="154"/>
      <c r="AE607" s="154"/>
      <c r="AF607" s="154"/>
      <c r="AG607" s="63">
        <f t="shared" si="194"/>
        <v>0</v>
      </c>
      <c r="AH607" s="56">
        <f t="shared" si="195"/>
        <v>0</v>
      </c>
      <c r="AI607" s="56">
        <f t="shared" si="196"/>
        <v>0</v>
      </c>
      <c r="AJ607" s="56">
        <f t="shared" si="197"/>
        <v>0</v>
      </c>
      <c r="AK607" s="56">
        <f t="shared" si="198"/>
        <v>0</v>
      </c>
      <c r="AL607" s="56">
        <f t="shared" si="199"/>
        <v>0</v>
      </c>
      <c r="AM607" s="56">
        <f t="shared" si="200"/>
        <v>0</v>
      </c>
      <c r="AN607" s="56">
        <f t="shared" si="201"/>
        <v>0</v>
      </c>
      <c r="AO607" s="56">
        <f t="shared" si="202"/>
        <v>0</v>
      </c>
      <c r="AP607" s="56">
        <f t="shared" si="203"/>
        <v>0</v>
      </c>
      <c r="AQ607" s="56">
        <f t="shared" si="204"/>
        <v>0</v>
      </c>
      <c r="AR607" s="86">
        <f t="shared" si="205"/>
        <v>0</v>
      </c>
    </row>
    <row r="608" spans="1:44" x14ac:dyDescent="0.25">
      <c r="A608" s="178"/>
      <c r="B608" s="55" t="str">
        <f>_xlfn.IFNA(VLOOKUP(A608,'Ajánlatkérő(k) adatai'!$B$4:$C$205,2,0),"")</f>
        <v/>
      </c>
      <c r="C608" s="178"/>
      <c r="D608" s="55" t="str">
        <f>_xlfn.IFNA(VLOOKUP(C608,'Számlafizető(k) adatai'!$C$4:$D$203,2,0),"")</f>
        <v/>
      </c>
      <c r="E608" s="55" t="str">
        <f>_xlfn.IFNA(VLOOKUP(C608,'Számlafizető(k) adatai'!$C$4:$M$203,11,0),"")</f>
        <v/>
      </c>
      <c r="F608" s="178"/>
      <c r="G608" s="178"/>
      <c r="H608" s="178"/>
      <c r="I608" s="55" t="str">
        <f>IF(F608="","",VLOOKUP(LEFT(F608,5),'Technikai cellák'!B:C,2,0))</f>
        <v/>
      </c>
      <c r="J608" s="55" t="str">
        <f>IF(F608="","",VLOOKUP(I608,'Technikai cellák'!$C$1:$D$12,2,0))</f>
        <v/>
      </c>
      <c r="K608" s="179"/>
      <c r="L608" s="67" t="str">
        <f t="shared" si="189"/>
        <v/>
      </c>
      <c r="M608" s="68">
        <f t="shared" si="190"/>
        <v>0</v>
      </c>
      <c r="N608" s="66">
        <f t="shared" si="191"/>
        <v>0</v>
      </c>
      <c r="O608" s="152"/>
      <c r="P608" s="172">
        <f t="shared" si="206"/>
        <v>0</v>
      </c>
      <c r="Q608" s="69">
        <f t="shared" si="192"/>
        <v>0</v>
      </c>
      <c r="R608" s="62">
        <f t="shared" si="193"/>
        <v>0</v>
      </c>
      <c r="S608" s="153"/>
      <c r="T608" s="118" t="str">
        <f t="shared" si="207"/>
        <v/>
      </c>
      <c r="U608" s="154"/>
      <c r="V608" s="154"/>
      <c r="W608" s="154"/>
      <c r="X608" s="154"/>
      <c r="Y608" s="154"/>
      <c r="Z608" s="154"/>
      <c r="AA608" s="154"/>
      <c r="AB608" s="154"/>
      <c r="AC608" s="154"/>
      <c r="AD608" s="154"/>
      <c r="AE608" s="154"/>
      <c r="AF608" s="154"/>
      <c r="AG608" s="63">
        <f t="shared" si="194"/>
        <v>0</v>
      </c>
      <c r="AH608" s="56">
        <f t="shared" si="195"/>
        <v>0</v>
      </c>
      <c r="AI608" s="56">
        <f t="shared" si="196"/>
        <v>0</v>
      </c>
      <c r="AJ608" s="56">
        <f t="shared" si="197"/>
        <v>0</v>
      </c>
      <c r="AK608" s="56">
        <f t="shared" si="198"/>
        <v>0</v>
      </c>
      <c r="AL608" s="56">
        <f t="shared" si="199"/>
        <v>0</v>
      </c>
      <c r="AM608" s="56">
        <f t="shared" si="200"/>
        <v>0</v>
      </c>
      <c r="AN608" s="56">
        <f t="shared" si="201"/>
        <v>0</v>
      </c>
      <c r="AO608" s="56">
        <f t="shared" si="202"/>
        <v>0</v>
      </c>
      <c r="AP608" s="56">
        <f t="shared" si="203"/>
        <v>0</v>
      </c>
      <c r="AQ608" s="56">
        <f t="shared" si="204"/>
        <v>0</v>
      </c>
      <c r="AR608" s="86">
        <f t="shared" si="205"/>
        <v>0</v>
      </c>
    </row>
    <row r="609" spans="1:44" x14ac:dyDescent="0.25">
      <c r="A609" s="178"/>
      <c r="B609" s="55" t="str">
        <f>_xlfn.IFNA(VLOOKUP(A609,'Ajánlatkérő(k) adatai'!$B$4:$C$205,2,0),"")</f>
        <v/>
      </c>
      <c r="C609" s="178"/>
      <c r="D609" s="55" t="str">
        <f>_xlfn.IFNA(VLOOKUP(C609,'Számlafizető(k) adatai'!$C$4:$D$203,2,0),"")</f>
        <v/>
      </c>
      <c r="E609" s="55" t="str">
        <f>_xlfn.IFNA(VLOOKUP(C609,'Számlafizető(k) adatai'!$C$4:$M$203,11,0),"")</f>
        <v/>
      </c>
      <c r="F609" s="178"/>
      <c r="G609" s="178"/>
      <c r="H609" s="178"/>
      <c r="I609" s="55" t="str">
        <f>IF(F609="","",VLOOKUP(LEFT(F609,5),'Technikai cellák'!B:C,2,0))</f>
        <v/>
      </c>
      <c r="J609" s="55" t="str">
        <f>IF(F609="","",VLOOKUP(I609,'Technikai cellák'!$C$1:$D$12,2,0))</f>
        <v/>
      </c>
      <c r="K609" s="179"/>
      <c r="L609" s="67" t="str">
        <f t="shared" si="189"/>
        <v/>
      </c>
      <c r="M609" s="68">
        <f t="shared" si="190"/>
        <v>0</v>
      </c>
      <c r="N609" s="66">
        <f t="shared" si="191"/>
        <v>0</v>
      </c>
      <c r="O609" s="152"/>
      <c r="P609" s="172">
        <f t="shared" si="206"/>
        <v>0</v>
      </c>
      <c r="Q609" s="69">
        <f t="shared" si="192"/>
        <v>0</v>
      </c>
      <c r="R609" s="62">
        <f t="shared" si="193"/>
        <v>0</v>
      </c>
      <c r="S609" s="153"/>
      <c r="T609" s="118" t="str">
        <f t="shared" si="207"/>
        <v/>
      </c>
      <c r="U609" s="154"/>
      <c r="V609" s="154"/>
      <c r="W609" s="154"/>
      <c r="X609" s="154"/>
      <c r="Y609" s="154"/>
      <c r="Z609" s="154"/>
      <c r="AA609" s="154"/>
      <c r="AB609" s="154"/>
      <c r="AC609" s="154"/>
      <c r="AD609" s="154"/>
      <c r="AE609" s="154"/>
      <c r="AF609" s="154"/>
      <c r="AG609" s="63">
        <f t="shared" si="194"/>
        <v>0</v>
      </c>
      <c r="AH609" s="56">
        <f t="shared" si="195"/>
        <v>0</v>
      </c>
      <c r="AI609" s="56">
        <f t="shared" si="196"/>
        <v>0</v>
      </c>
      <c r="AJ609" s="56">
        <f t="shared" si="197"/>
        <v>0</v>
      </c>
      <c r="AK609" s="56">
        <f t="shared" si="198"/>
        <v>0</v>
      </c>
      <c r="AL609" s="56">
        <f t="shared" si="199"/>
        <v>0</v>
      </c>
      <c r="AM609" s="56">
        <f t="shared" si="200"/>
        <v>0</v>
      </c>
      <c r="AN609" s="56">
        <f t="shared" si="201"/>
        <v>0</v>
      </c>
      <c r="AO609" s="56">
        <f t="shared" si="202"/>
        <v>0</v>
      </c>
      <c r="AP609" s="56">
        <f t="shared" si="203"/>
        <v>0</v>
      </c>
      <c r="AQ609" s="56">
        <f t="shared" si="204"/>
        <v>0</v>
      </c>
      <c r="AR609" s="86">
        <f t="shared" si="205"/>
        <v>0</v>
      </c>
    </row>
    <row r="610" spans="1:44" x14ac:dyDescent="0.25">
      <c r="A610" s="178"/>
      <c r="B610" s="55" t="str">
        <f>_xlfn.IFNA(VLOOKUP(A610,'Ajánlatkérő(k) adatai'!$B$4:$C$205,2,0),"")</f>
        <v/>
      </c>
      <c r="C610" s="178"/>
      <c r="D610" s="55" t="str">
        <f>_xlfn.IFNA(VLOOKUP(C610,'Számlafizető(k) adatai'!$C$4:$D$203,2,0),"")</f>
        <v/>
      </c>
      <c r="E610" s="55" t="str">
        <f>_xlfn.IFNA(VLOOKUP(C610,'Számlafizető(k) adatai'!$C$4:$M$203,11,0),"")</f>
        <v/>
      </c>
      <c r="F610" s="178"/>
      <c r="G610" s="178"/>
      <c r="H610" s="178"/>
      <c r="I610" s="55" t="str">
        <f>IF(F610="","",VLOOKUP(LEFT(F610,5),'Technikai cellák'!B:C,2,0))</f>
        <v/>
      </c>
      <c r="J610" s="55" t="str">
        <f>IF(F610="","",VLOOKUP(I610,'Technikai cellák'!$C$1:$D$12,2,0))</f>
        <v/>
      </c>
      <c r="K610" s="179"/>
      <c r="L610" s="67" t="str">
        <f t="shared" si="189"/>
        <v/>
      </c>
      <c r="M610" s="68">
        <f t="shared" si="190"/>
        <v>0</v>
      </c>
      <c r="N610" s="66">
        <f t="shared" si="191"/>
        <v>0</v>
      </c>
      <c r="O610" s="152"/>
      <c r="P610" s="172">
        <f t="shared" si="206"/>
        <v>0</v>
      </c>
      <c r="Q610" s="69">
        <f t="shared" si="192"/>
        <v>0</v>
      </c>
      <c r="R610" s="62">
        <f t="shared" si="193"/>
        <v>0</v>
      </c>
      <c r="S610" s="153"/>
      <c r="T610" s="118" t="str">
        <f t="shared" si="207"/>
        <v/>
      </c>
      <c r="U610" s="154"/>
      <c r="V610" s="154"/>
      <c r="W610" s="154"/>
      <c r="X610" s="154"/>
      <c r="Y610" s="154"/>
      <c r="Z610" s="154"/>
      <c r="AA610" s="154"/>
      <c r="AB610" s="154"/>
      <c r="AC610" s="154"/>
      <c r="AD610" s="154"/>
      <c r="AE610" s="154"/>
      <c r="AF610" s="154"/>
      <c r="AG610" s="63">
        <f t="shared" si="194"/>
        <v>0</v>
      </c>
      <c r="AH610" s="56">
        <f t="shared" si="195"/>
        <v>0</v>
      </c>
      <c r="AI610" s="56">
        <f t="shared" si="196"/>
        <v>0</v>
      </c>
      <c r="AJ610" s="56">
        <f t="shared" si="197"/>
        <v>0</v>
      </c>
      <c r="AK610" s="56">
        <f t="shared" si="198"/>
        <v>0</v>
      </c>
      <c r="AL610" s="56">
        <f t="shared" si="199"/>
        <v>0</v>
      </c>
      <c r="AM610" s="56">
        <f t="shared" si="200"/>
        <v>0</v>
      </c>
      <c r="AN610" s="56">
        <f t="shared" si="201"/>
        <v>0</v>
      </c>
      <c r="AO610" s="56">
        <f t="shared" si="202"/>
        <v>0</v>
      </c>
      <c r="AP610" s="56">
        <f t="shared" si="203"/>
        <v>0</v>
      </c>
      <c r="AQ610" s="56">
        <f t="shared" si="204"/>
        <v>0</v>
      </c>
      <c r="AR610" s="86">
        <f t="shared" si="205"/>
        <v>0</v>
      </c>
    </row>
    <row r="611" spans="1:44" x14ac:dyDescent="0.25">
      <c r="A611" s="178"/>
      <c r="B611" s="55" t="str">
        <f>_xlfn.IFNA(VLOOKUP(A611,'Ajánlatkérő(k) adatai'!$B$4:$C$205,2,0),"")</f>
        <v/>
      </c>
      <c r="C611" s="178"/>
      <c r="D611" s="55" t="str">
        <f>_xlfn.IFNA(VLOOKUP(C611,'Számlafizető(k) adatai'!$C$4:$D$203,2,0),"")</f>
        <v/>
      </c>
      <c r="E611" s="55" t="str">
        <f>_xlfn.IFNA(VLOOKUP(C611,'Számlafizető(k) adatai'!$C$4:$M$203,11,0),"")</f>
        <v/>
      </c>
      <c r="F611" s="178"/>
      <c r="G611" s="178"/>
      <c r="H611" s="178"/>
      <c r="I611" s="55" t="str">
        <f>IF(F611="","",VLOOKUP(LEFT(F611,5),'Technikai cellák'!B:C,2,0))</f>
        <v/>
      </c>
      <c r="J611" s="55" t="str">
        <f>IF(F611="","",VLOOKUP(I611,'Technikai cellák'!$C$1:$D$12,2,0))</f>
        <v/>
      </c>
      <c r="K611" s="179"/>
      <c r="L611" s="67" t="str">
        <f t="shared" si="189"/>
        <v/>
      </c>
      <c r="M611" s="68">
        <f t="shared" si="190"/>
        <v>0</v>
      </c>
      <c r="N611" s="66">
        <f t="shared" si="191"/>
        <v>0</v>
      </c>
      <c r="O611" s="152"/>
      <c r="P611" s="172">
        <f t="shared" si="206"/>
        <v>0</v>
      </c>
      <c r="Q611" s="69">
        <f t="shared" si="192"/>
        <v>0</v>
      </c>
      <c r="R611" s="62">
        <f t="shared" si="193"/>
        <v>0</v>
      </c>
      <c r="S611" s="153"/>
      <c r="T611" s="118" t="str">
        <f t="shared" si="207"/>
        <v/>
      </c>
      <c r="U611" s="154"/>
      <c r="V611" s="154"/>
      <c r="W611" s="154"/>
      <c r="X611" s="154"/>
      <c r="Y611" s="154"/>
      <c r="Z611" s="154"/>
      <c r="AA611" s="154"/>
      <c r="AB611" s="154"/>
      <c r="AC611" s="154"/>
      <c r="AD611" s="154"/>
      <c r="AE611" s="154"/>
      <c r="AF611" s="154"/>
      <c r="AG611" s="63">
        <f t="shared" si="194"/>
        <v>0</v>
      </c>
      <c r="AH611" s="56">
        <f t="shared" si="195"/>
        <v>0</v>
      </c>
      <c r="AI611" s="56">
        <f t="shared" si="196"/>
        <v>0</v>
      </c>
      <c r="AJ611" s="56">
        <f t="shared" si="197"/>
        <v>0</v>
      </c>
      <c r="AK611" s="56">
        <f t="shared" si="198"/>
        <v>0</v>
      </c>
      <c r="AL611" s="56">
        <f t="shared" si="199"/>
        <v>0</v>
      </c>
      <c r="AM611" s="56">
        <f t="shared" si="200"/>
        <v>0</v>
      </c>
      <c r="AN611" s="56">
        <f t="shared" si="201"/>
        <v>0</v>
      </c>
      <c r="AO611" s="56">
        <f t="shared" si="202"/>
        <v>0</v>
      </c>
      <c r="AP611" s="56">
        <f t="shared" si="203"/>
        <v>0</v>
      </c>
      <c r="AQ611" s="56">
        <f t="shared" si="204"/>
        <v>0</v>
      </c>
      <c r="AR611" s="86">
        <f t="shared" si="205"/>
        <v>0</v>
      </c>
    </row>
    <row r="612" spans="1:44" x14ac:dyDescent="0.25">
      <c r="A612" s="178"/>
      <c r="B612" s="55" t="str">
        <f>_xlfn.IFNA(VLOOKUP(A612,'Ajánlatkérő(k) adatai'!$B$4:$C$205,2,0),"")</f>
        <v/>
      </c>
      <c r="C612" s="178"/>
      <c r="D612" s="55" t="str">
        <f>_xlfn.IFNA(VLOOKUP(C612,'Számlafizető(k) adatai'!$C$4:$D$203,2,0),"")</f>
        <v/>
      </c>
      <c r="E612" s="55" t="str">
        <f>_xlfn.IFNA(VLOOKUP(C612,'Számlafizető(k) adatai'!$C$4:$M$203,11,0),"")</f>
        <v/>
      </c>
      <c r="F612" s="178"/>
      <c r="G612" s="178"/>
      <c r="H612" s="178"/>
      <c r="I612" s="55" t="str">
        <f>IF(F612="","",VLOOKUP(LEFT(F612,5),'Technikai cellák'!B:C,2,0))</f>
        <v/>
      </c>
      <c r="J612" s="55" t="str">
        <f>IF(F612="","",VLOOKUP(I612,'Technikai cellák'!$C$1:$D$12,2,0))</f>
        <v/>
      </c>
      <c r="K612" s="179"/>
      <c r="L612" s="67" t="str">
        <f t="shared" si="189"/>
        <v/>
      </c>
      <c r="M612" s="68">
        <f t="shared" si="190"/>
        <v>0</v>
      </c>
      <c r="N612" s="66">
        <f t="shared" si="191"/>
        <v>0</v>
      </c>
      <c r="O612" s="152"/>
      <c r="P612" s="172">
        <f t="shared" si="206"/>
        <v>0</v>
      </c>
      <c r="Q612" s="69">
        <f t="shared" si="192"/>
        <v>0</v>
      </c>
      <c r="R612" s="62">
        <f t="shared" si="193"/>
        <v>0</v>
      </c>
      <c r="S612" s="153"/>
      <c r="T612" s="118" t="str">
        <f t="shared" si="207"/>
        <v/>
      </c>
      <c r="U612" s="154"/>
      <c r="V612" s="154"/>
      <c r="W612" s="154"/>
      <c r="X612" s="154"/>
      <c r="Y612" s="154"/>
      <c r="Z612" s="154"/>
      <c r="AA612" s="154"/>
      <c r="AB612" s="154"/>
      <c r="AC612" s="154"/>
      <c r="AD612" s="154"/>
      <c r="AE612" s="154"/>
      <c r="AF612" s="154"/>
      <c r="AG612" s="63">
        <f t="shared" si="194"/>
        <v>0</v>
      </c>
      <c r="AH612" s="56">
        <f t="shared" si="195"/>
        <v>0</v>
      </c>
      <c r="AI612" s="56">
        <f t="shared" si="196"/>
        <v>0</v>
      </c>
      <c r="AJ612" s="56">
        <f t="shared" si="197"/>
        <v>0</v>
      </c>
      <c r="AK612" s="56">
        <f t="shared" si="198"/>
        <v>0</v>
      </c>
      <c r="AL612" s="56">
        <f t="shared" si="199"/>
        <v>0</v>
      </c>
      <c r="AM612" s="56">
        <f t="shared" si="200"/>
        <v>0</v>
      </c>
      <c r="AN612" s="56">
        <f t="shared" si="201"/>
        <v>0</v>
      </c>
      <c r="AO612" s="56">
        <f t="shared" si="202"/>
        <v>0</v>
      </c>
      <c r="AP612" s="56">
        <f t="shared" si="203"/>
        <v>0</v>
      </c>
      <c r="AQ612" s="56">
        <f t="shared" si="204"/>
        <v>0</v>
      </c>
      <c r="AR612" s="86">
        <f t="shared" si="205"/>
        <v>0</v>
      </c>
    </row>
    <row r="613" spans="1:44" x14ac:dyDescent="0.25">
      <c r="A613" s="178"/>
      <c r="B613" s="55" t="str">
        <f>_xlfn.IFNA(VLOOKUP(A613,'Ajánlatkérő(k) adatai'!$B$4:$C$205,2,0),"")</f>
        <v/>
      </c>
      <c r="C613" s="178"/>
      <c r="D613" s="55" t="str">
        <f>_xlfn.IFNA(VLOOKUP(C613,'Számlafizető(k) adatai'!$C$4:$D$203,2,0),"")</f>
        <v/>
      </c>
      <c r="E613" s="55" t="str">
        <f>_xlfn.IFNA(VLOOKUP(C613,'Számlafizető(k) adatai'!$C$4:$M$203,11,0),"")</f>
        <v/>
      </c>
      <c r="F613" s="178"/>
      <c r="G613" s="178"/>
      <c r="H613" s="178"/>
      <c r="I613" s="55" t="str">
        <f>IF(F613="","",VLOOKUP(LEFT(F613,5),'Technikai cellák'!B:C,2,0))</f>
        <v/>
      </c>
      <c r="J613" s="55" t="str">
        <f>IF(F613="","",VLOOKUP(I613,'Technikai cellák'!$C$1:$D$12,2,0))</f>
        <v/>
      </c>
      <c r="K613" s="179"/>
      <c r="L613" s="67" t="str">
        <f t="shared" si="189"/>
        <v/>
      </c>
      <c r="M613" s="68">
        <f t="shared" si="190"/>
        <v>0</v>
      </c>
      <c r="N613" s="66">
        <f t="shared" si="191"/>
        <v>0</v>
      </c>
      <c r="O613" s="152"/>
      <c r="P613" s="172">
        <f t="shared" si="206"/>
        <v>0</v>
      </c>
      <c r="Q613" s="69">
        <f t="shared" si="192"/>
        <v>0</v>
      </c>
      <c r="R613" s="62">
        <f t="shared" si="193"/>
        <v>0</v>
      </c>
      <c r="S613" s="153"/>
      <c r="T613" s="118" t="str">
        <f t="shared" si="207"/>
        <v/>
      </c>
      <c r="U613" s="154"/>
      <c r="V613" s="154"/>
      <c r="W613" s="154"/>
      <c r="X613" s="154"/>
      <c r="Y613" s="154"/>
      <c r="Z613" s="154"/>
      <c r="AA613" s="154"/>
      <c r="AB613" s="154"/>
      <c r="AC613" s="154"/>
      <c r="AD613" s="154"/>
      <c r="AE613" s="154"/>
      <c r="AF613" s="154"/>
      <c r="AG613" s="63">
        <f t="shared" si="194"/>
        <v>0</v>
      </c>
      <c r="AH613" s="56">
        <f t="shared" si="195"/>
        <v>0</v>
      </c>
      <c r="AI613" s="56">
        <f t="shared" si="196"/>
        <v>0</v>
      </c>
      <c r="AJ613" s="56">
        <f t="shared" si="197"/>
        <v>0</v>
      </c>
      <c r="AK613" s="56">
        <f t="shared" si="198"/>
        <v>0</v>
      </c>
      <c r="AL613" s="56">
        <f t="shared" si="199"/>
        <v>0</v>
      </c>
      <c r="AM613" s="56">
        <f t="shared" si="200"/>
        <v>0</v>
      </c>
      <c r="AN613" s="56">
        <f t="shared" si="201"/>
        <v>0</v>
      </c>
      <c r="AO613" s="56">
        <f t="shared" si="202"/>
        <v>0</v>
      </c>
      <c r="AP613" s="56">
        <f t="shared" si="203"/>
        <v>0</v>
      </c>
      <c r="AQ613" s="56">
        <f t="shared" si="204"/>
        <v>0</v>
      </c>
      <c r="AR613" s="86">
        <f t="shared" si="205"/>
        <v>0</v>
      </c>
    </row>
    <row r="614" spans="1:44" x14ac:dyDescent="0.25">
      <c r="A614" s="178"/>
      <c r="B614" s="55" t="str">
        <f>_xlfn.IFNA(VLOOKUP(A614,'Ajánlatkérő(k) adatai'!$B$4:$C$205,2,0),"")</f>
        <v/>
      </c>
      <c r="C614" s="178"/>
      <c r="D614" s="55" t="str">
        <f>_xlfn.IFNA(VLOOKUP(C614,'Számlafizető(k) adatai'!$C$4:$D$203,2,0),"")</f>
        <v/>
      </c>
      <c r="E614" s="55" t="str">
        <f>_xlfn.IFNA(VLOOKUP(C614,'Számlafizető(k) adatai'!$C$4:$M$203,11,0),"")</f>
        <v/>
      </c>
      <c r="F614" s="178"/>
      <c r="G614" s="178"/>
      <c r="H614" s="178"/>
      <c r="I614" s="55" t="str">
        <f>IF(F614="","",VLOOKUP(LEFT(F614,5),'Technikai cellák'!B:C,2,0))</f>
        <v/>
      </c>
      <c r="J614" s="55" t="str">
        <f>IF(F614="","",VLOOKUP(I614,'Technikai cellák'!$C$1:$D$12,2,0))</f>
        <v/>
      </c>
      <c r="K614" s="179"/>
      <c r="L614" s="67" t="str">
        <f t="shared" si="189"/>
        <v/>
      </c>
      <c r="M614" s="68">
        <f t="shared" si="190"/>
        <v>0</v>
      </c>
      <c r="N614" s="66">
        <f t="shared" si="191"/>
        <v>0</v>
      </c>
      <c r="O614" s="152"/>
      <c r="P614" s="172">
        <f t="shared" si="206"/>
        <v>0</v>
      </c>
      <c r="Q614" s="69">
        <f t="shared" si="192"/>
        <v>0</v>
      </c>
      <c r="R614" s="62">
        <f t="shared" si="193"/>
        <v>0</v>
      </c>
      <c r="S614" s="153"/>
      <c r="T614" s="118" t="str">
        <f t="shared" si="207"/>
        <v/>
      </c>
      <c r="U614" s="154"/>
      <c r="V614" s="154"/>
      <c r="W614" s="154"/>
      <c r="X614" s="154"/>
      <c r="Y614" s="154"/>
      <c r="Z614" s="154"/>
      <c r="AA614" s="154"/>
      <c r="AB614" s="154"/>
      <c r="AC614" s="154"/>
      <c r="AD614" s="154"/>
      <c r="AE614" s="154"/>
      <c r="AF614" s="154"/>
      <c r="AG614" s="63">
        <f t="shared" si="194"/>
        <v>0</v>
      </c>
      <c r="AH614" s="56">
        <f t="shared" si="195"/>
        <v>0</v>
      </c>
      <c r="AI614" s="56">
        <f t="shared" si="196"/>
        <v>0</v>
      </c>
      <c r="AJ614" s="56">
        <f t="shared" si="197"/>
        <v>0</v>
      </c>
      <c r="AK614" s="56">
        <f t="shared" si="198"/>
        <v>0</v>
      </c>
      <c r="AL614" s="56">
        <f t="shared" si="199"/>
        <v>0</v>
      </c>
      <c r="AM614" s="56">
        <f t="shared" si="200"/>
        <v>0</v>
      </c>
      <c r="AN614" s="56">
        <f t="shared" si="201"/>
        <v>0</v>
      </c>
      <c r="AO614" s="56">
        <f t="shared" si="202"/>
        <v>0</v>
      </c>
      <c r="AP614" s="56">
        <f t="shared" si="203"/>
        <v>0</v>
      </c>
      <c r="AQ614" s="56">
        <f t="shared" si="204"/>
        <v>0</v>
      </c>
      <c r="AR614" s="86">
        <f t="shared" si="205"/>
        <v>0</v>
      </c>
    </row>
    <row r="615" spans="1:44" x14ac:dyDescent="0.25">
      <c r="A615" s="178"/>
      <c r="B615" s="55" t="str">
        <f>_xlfn.IFNA(VLOOKUP(A615,'Ajánlatkérő(k) adatai'!$B$4:$C$205,2,0),"")</f>
        <v/>
      </c>
      <c r="C615" s="178"/>
      <c r="D615" s="55" t="str">
        <f>_xlfn.IFNA(VLOOKUP(C615,'Számlafizető(k) adatai'!$C$4:$D$203,2,0),"")</f>
        <v/>
      </c>
      <c r="E615" s="55" t="str">
        <f>_xlfn.IFNA(VLOOKUP(C615,'Számlafizető(k) adatai'!$C$4:$M$203,11,0),"")</f>
        <v/>
      </c>
      <c r="F615" s="178"/>
      <c r="G615" s="178"/>
      <c r="H615" s="178"/>
      <c r="I615" s="55" t="str">
        <f>IF(F615="","",VLOOKUP(LEFT(F615,5),'Technikai cellák'!B:C,2,0))</f>
        <v/>
      </c>
      <c r="J615" s="55" t="str">
        <f>IF(F615="","",VLOOKUP(I615,'Technikai cellák'!$C$1:$D$12,2,0))</f>
        <v/>
      </c>
      <c r="K615" s="179"/>
      <c r="L615" s="67" t="str">
        <f t="shared" si="189"/>
        <v/>
      </c>
      <c r="M615" s="68">
        <f t="shared" si="190"/>
        <v>0</v>
      </c>
      <c r="N615" s="66">
        <f t="shared" si="191"/>
        <v>0</v>
      </c>
      <c r="O615" s="152"/>
      <c r="P615" s="172">
        <f t="shared" si="206"/>
        <v>0</v>
      </c>
      <c r="Q615" s="69">
        <f t="shared" si="192"/>
        <v>0</v>
      </c>
      <c r="R615" s="62">
        <f t="shared" si="193"/>
        <v>0</v>
      </c>
      <c r="S615" s="153"/>
      <c r="T615" s="118" t="str">
        <f t="shared" si="207"/>
        <v/>
      </c>
      <c r="U615" s="154"/>
      <c r="V615" s="154"/>
      <c r="W615" s="154"/>
      <c r="X615" s="154"/>
      <c r="Y615" s="154"/>
      <c r="Z615" s="154"/>
      <c r="AA615" s="154"/>
      <c r="AB615" s="154"/>
      <c r="AC615" s="154"/>
      <c r="AD615" s="154"/>
      <c r="AE615" s="154"/>
      <c r="AF615" s="154"/>
      <c r="AG615" s="63">
        <f t="shared" si="194"/>
        <v>0</v>
      </c>
      <c r="AH615" s="56">
        <f t="shared" si="195"/>
        <v>0</v>
      </c>
      <c r="AI615" s="56">
        <f t="shared" si="196"/>
        <v>0</v>
      </c>
      <c r="AJ615" s="56">
        <f t="shared" si="197"/>
        <v>0</v>
      </c>
      <c r="AK615" s="56">
        <f t="shared" si="198"/>
        <v>0</v>
      </c>
      <c r="AL615" s="56">
        <f t="shared" si="199"/>
        <v>0</v>
      </c>
      <c r="AM615" s="56">
        <f t="shared" si="200"/>
        <v>0</v>
      </c>
      <c r="AN615" s="56">
        <f t="shared" si="201"/>
        <v>0</v>
      </c>
      <c r="AO615" s="56">
        <f t="shared" si="202"/>
        <v>0</v>
      </c>
      <c r="AP615" s="56">
        <f t="shared" si="203"/>
        <v>0</v>
      </c>
      <c r="AQ615" s="56">
        <f t="shared" si="204"/>
        <v>0</v>
      </c>
      <c r="AR615" s="86">
        <f t="shared" si="205"/>
        <v>0</v>
      </c>
    </row>
    <row r="616" spans="1:44" x14ac:dyDescent="0.25">
      <c r="A616" s="178"/>
      <c r="B616" s="55" t="str">
        <f>_xlfn.IFNA(VLOOKUP(A616,'Ajánlatkérő(k) adatai'!$B$4:$C$205,2,0),"")</f>
        <v/>
      </c>
      <c r="C616" s="178"/>
      <c r="D616" s="55" t="str">
        <f>_xlfn.IFNA(VLOOKUP(C616,'Számlafizető(k) adatai'!$C$4:$D$203,2,0),"")</f>
        <v/>
      </c>
      <c r="E616" s="55" t="str">
        <f>_xlfn.IFNA(VLOOKUP(C616,'Számlafizető(k) adatai'!$C$4:$M$203,11,0),"")</f>
        <v/>
      </c>
      <c r="F616" s="178"/>
      <c r="G616" s="178"/>
      <c r="H616" s="178"/>
      <c r="I616" s="55" t="str">
        <f>IF(F616="","",VLOOKUP(LEFT(F616,5),'Technikai cellák'!B:C,2,0))</f>
        <v/>
      </c>
      <c r="J616" s="55" t="str">
        <f>IF(F616="","",VLOOKUP(I616,'Technikai cellák'!$C$1:$D$12,2,0))</f>
        <v/>
      </c>
      <c r="K616" s="179"/>
      <c r="L616" s="67" t="str">
        <f t="shared" si="189"/>
        <v/>
      </c>
      <c r="M616" s="68">
        <f t="shared" si="190"/>
        <v>0</v>
      </c>
      <c r="N616" s="66">
        <f t="shared" si="191"/>
        <v>0</v>
      </c>
      <c r="O616" s="152"/>
      <c r="P616" s="172">
        <f t="shared" si="206"/>
        <v>0</v>
      </c>
      <c r="Q616" s="69">
        <f t="shared" si="192"/>
        <v>0</v>
      </c>
      <c r="R616" s="62">
        <f t="shared" si="193"/>
        <v>0</v>
      </c>
      <c r="S616" s="153"/>
      <c r="T616" s="118" t="str">
        <f t="shared" si="207"/>
        <v/>
      </c>
      <c r="U616" s="154"/>
      <c r="V616" s="154"/>
      <c r="W616" s="154"/>
      <c r="X616" s="154"/>
      <c r="Y616" s="154"/>
      <c r="Z616" s="154"/>
      <c r="AA616" s="154"/>
      <c r="AB616" s="154"/>
      <c r="AC616" s="154"/>
      <c r="AD616" s="154"/>
      <c r="AE616" s="154"/>
      <c r="AF616" s="154"/>
      <c r="AG616" s="63">
        <f t="shared" si="194"/>
        <v>0</v>
      </c>
      <c r="AH616" s="56">
        <f t="shared" si="195"/>
        <v>0</v>
      </c>
      <c r="AI616" s="56">
        <f t="shared" si="196"/>
        <v>0</v>
      </c>
      <c r="AJ616" s="56">
        <f t="shared" si="197"/>
        <v>0</v>
      </c>
      <c r="AK616" s="56">
        <f t="shared" si="198"/>
        <v>0</v>
      </c>
      <c r="AL616" s="56">
        <f t="shared" si="199"/>
        <v>0</v>
      </c>
      <c r="AM616" s="56">
        <f t="shared" si="200"/>
        <v>0</v>
      </c>
      <c r="AN616" s="56">
        <f t="shared" si="201"/>
        <v>0</v>
      </c>
      <c r="AO616" s="56">
        <f t="shared" si="202"/>
        <v>0</v>
      </c>
      <c r="AP616" s="56">
        <f t="shared" si="203"/>
        <v>0</v>
      </c>
      <c r="AQ616" s="56">
        <f t="shared" si="204"/>
        <v>0</v>
      </c>
      <c r="AR616" s="86">
        <f t="shared" si="205"/>
        <v>0</v>
      </c>
    </row>
    <row r="617" spans="1:44" x14ac:dyDescent="0.25">
      <c r="A617" s="178"/>
      <c r="B617" s="55" t="str">
        <f>_xlfn.IFNA(VLOOKUP(A617,'Ajánlatkérő(k) adatai'!$B$4:$C$205,2,0),"")</f>
        <v/>
      </c>
      <c r="C617" s="178"/>
      <c r="D617" s="55" t="str">
        <f>_xlfn.IFNA(VLOOKUP(C617,'Számlafizető(k) adatai'!$C$4:$D$203,2,0),"")</f>
        <v/>
      </c>
      <c r="E617" s="55" t="str">
        <f>_xlfn.IFNA(VLOOKUP(C617,'Számlafizető(k) adatai'!$C$4:$M$203,11,0),"")</f>
        <v/>
      </c>
      <c r="F617" s="178"/>
      <c r="G617" s="178"/>
      <c r="H617" s="178"/>
      <c r="I617" s="55" t="str">
        <f>IF(F617="","",VLOOKUP(LEFT(F617,5),'Technikai cellák'!B:C,2,0))</f>
        <v/>
      </c>
      <c r="J617" s="55" t="str">
        <f>IF(F617="","",VLOOKUP(I617,'Technikai cellák'!$C$1:$D$12,2,0))</f>
        <v/>
      </c>
      <c r="K617" s="179"/>
      <c r="L617" s="67" t="str">
        <f t="shared" si="189"/>
        <v/>
      </c>
      <c r="M617" s="68">
        <f t="shared" si="190"/>
        <v>0</v>
      </c>
      <c r="N617" s="66">
        <f t="shared" si="191"/>
        <v>0</v>
      </c>
      <c r="O617" s="152"/>
      <c r="P617" s="172">
        <f t="shared" si="206"/>
        <v>0</v>
      </c>
      <c r="Q617" s="69">
        <f t="shared" si="192"/>
        <v>0</v>
      </c>
      <c r="R617" s="62">
        <f t="shared" si="193"/>
        <v>0</v>
      </c>
      <c r="S617" s="153"/>
      <c r="T617" s="118" t="str">
        <f t="shared" si="207"/>
        <v/>
      </c>
      <c r="U617" s="154"/>
      <c r="V617" s="154"/>
      <c r="W617" s="154"/>
      <c r="X617" s="154"/>
      <c r="Y617" s="154"/>
      <c r="Z617" s="154"/>
      <c r="AA617" s="154"/>
      <c r="AB617" s="154"/>
      <c r="AC617" s="154"/>
      <c r="AD617" s="154"/>
      <c r="AE617" s="154"/>
      <c r="AF617" s="154"/>
      <c r="AG617" s="63">
        <f t="shared" si="194"/>
        <v>0</v>
      </c>
      <c r="AH617" s="56">
        <f t="shared" si="195"/>
        <v>0</v>
      </c>
      <c r="AI617" s="56">
        <f t="shared" si="196"/>
        <v>0</v>
      </c>
      <c r="AJ617" s="56">
        <f t="shared" si="197"/>
        <v>0</v>
      </c>
      <c r="AK617" s="56">
        <f t="shared" si="198"/>
        <v>0</v>
      </c>
      <c r="AL617" s="56">
        <f t="shared" si="199"/>
        <v>0</v>
      </c>
      <c r="AM617" s="56">
        <f t="shared" si="200"/>
        <v>0</v>
      </c>
      <c r="AN617" s="56">
        <f t="shared" si="201"/>
        <v>0</v>
      </c>
      <c r="AO617" s="56">
        <f t="shared" si="202"/>
        <v>0</v>
      </c>
      <c r="AP617" s="56">
        <f t="shared" si="203"/>
        <v>0</v>
      </c>
      <c r="AQ617" s="56">
        <f t="shared" si="204"/>
        <v>0</v>
      </c>
      <c r="AR617" s="86">
        <f t="shared" si="205"/>
        <v>0</v>
      </c>
    </row>
    <row r="618" spans="1:44" x14ac:dyDescent="0.25">
      <c r="A618" s="178"/>
      <c r="B618" s="55" t="str">
        <f>_xlfn.IFNA(VLOOKUP(A618,'Ajánlatkérő(k) adatai'!$B$4:$C$205,2,0),"")</f>
        <v/>
      </c>
      <c r="C618" s="178"/>
      <c r="D618" s="55" t="str">
        <f>_xlfn.IFNA(VLOOKUP(C618,'Számlafizető(k) adatai'!$C$4:$D$203,2,0),"")</f>
        <v/>
      </c>
      <c r="E618" s="55" t="str">
        <f>_xlfn.IFNA(VLOOKUP(C618,'Számlafizető(k) adatai'!$C$4:$M$203,11,0),"")</f>
        <v/>
      </c>
      <c r="F618" s="178"/>
      <c r="G618" s="178"/>
      <c r="H618" s="178"/>
      <c r="I618" s="55" t="str">
        <f>IF(F618="","",VLOOKUP(LEFT(F618,5),'Technikai cellák'!B:C,2,0))</f>
        <v/>
      </c>
      <c r="J618" s="55" t="str">
        <f>IF(F618="","",VLOOKUP(I618,'Technikai cellák'!$C$1:$D$12,2,0))</f>
        <v/>
      </c>
      <c r="K618" s="179"/>
      <c r="L618" s="67" t="str">
        <f t="shared" si="189"/>
        <v/>
      </c>
      <c r="M618" s="68">
        <f t="shared" si="190"/>
        <v>0</v>
      </c>
      <c r="N618" s="66">
        <f t="shared" si="191"/>
        <v>0</v>
      </c>
      <c r="O618" s="152"/>
      <c r="P618" s="172">
        <f t="shared" si="206"/>
        <v>0</v>
      </c>
      <c r="Q618" s="69">
        <f t="shared" si="192"/>
        <v>0</v>
      </c>
      <c r="R618" s="62">
        <f t="shared" si="193"/>
        <v>0</v>
      </c>
      <c r="S618" s="153"/>
      <c r="T618" s="118" t="str">
        <f t="shared" si="207"/>
        <v/>
      </c>
      <c r="U618" s="154"/>
      <c r="V618" s="154"/>
      <c r="W618" s="154"/>
      <c r="X618" s="154"/>
      <c r="Y618" s="154"/>
      <c r="Z618" s="154"/>
      <c r="AA618" s="154"/>
      <c r="AB618" s="154"/>
      <c r="AC618" s="154"/>
      <c r="AD618" s="154"/>
      <c r="AE618" s="154"/>
      <c r="AF618" s="154"/>
      <c r="AG618" s="63">
        <f t="shared" si="194"/>
        <v>0</v>
      </c>
      <c r="AH618" s="56">
        <f t="shared" si="195"/>
        <v>0</v>
      </c>
      <c r="AI618" s="56">
        <f t="shared" si="196"/>
        <v>0</v>
      </c>
      <c r="AJ618" s="56">
        <f t="shared" si="197"/>
        <v>0</v>
      </c>
      <c r="AK618" s="56">
        <f t="shared" si="198"/>
        <v>0</v>
      </c>
      <c r="AL618" s="56">
        <f t="shared" si="199"/>
        <v>0</v>
      </c>
      <c r="AM618" s="56">
        <f t="shared" si="200"/>
        <v>0</v>
      </c>
      <c r="AN618" s="56">
        <f t="shared" si="201"/>
        <v>0</v>
      </c>
      <c r="AO618" s="56">
        <f t="shared" si="202"/>
        <v>0</v>
      </c>
      <c r="AP618" s="56">
        <f t="shared" si="203"/>
        <v>0</v>
      </c>
      <c r="AQ618" s="56">
        <f t="shared" si="204"/>
        <v>0</v>
      </c>
      <c r="AR618" s="86">
        <f t="shared" si="205"/>
        <v>0</v>
      </c>
    </row>
    <row r="619" spans="1:44" x14ac:dyDescent="0.25">
      <c r="A619" s="178"/>
      <c r="B619" s="55" t="str">
        <f>_xlfn.IFNA(VLOOKUP(A619,'Ajánlatkérő(k) adatai'!$B$4:$C$205,2,0),"")</f>
        <v/>
      </c>
      <c r="C619" s="178"/>
      <c r="D619" s="55" t="str">
        <f>_xlfn.IFNA(VLOOKUP(C619,'Számlafizető(k) adatai'!$C$4:$D$203,2,0),"")</f>
        <v/>
      </c>
      <c r="E619" s="55" t="str">
        <f>_xlfn.IFNA(VLOOKUP(C619,'Számlafizető(k) adatai'!$C$4:$M$203,11,0),"")</f>
        <v/>
      </c>
      <c r="F619" s="178"/>
      <c r="G619" s="178"/>
      <c r="H619" s="178"/>
      <c r="I619" s="55" t="str">
        <f>IF(F619="","",VLOOKUP(LEFT(F619,5),'Technikai cellák'!B:C,2,0))</f>
        <v/>
      </c>
      <c r="J619" s="55" t="str">
        <f>IF(F619="","",VLOOKUP(I619,'Technikai cellák'!$C$1:$D$12,2,0))</f>
        <v/>
      </c>
      <c r="K619" s="179"/>
      <c r="L619" s="67" t="str">
        <f t="shared" si="189"/>
        <v/>
      </c>
      <c r="M619" s="68">
        <f t="shared" si="190"/>
        <v>0</v>
      </c>
      <c r="N619" s="66">
        <f t="shared" si="191"/>
        <v>0</v>
      </c>
      <c r="O619" s="152"/>
      <c r="P619" s="172">
        <f t="shared" si="206"/>
        <v>0</v>
      </c>
      <c r="Q619" s="69">
        <f t="shared" si="192"/>
        <v>0</v>
      </c>
      <c r="R619" s="62">
        <f t="shared" si="193"/>
        <v>0</v>
      </c>
      <c r="S619" s="153"/>
      <c r="T619" s="118" t="str">
        <f t="shared" si="207"/>
        <v/>
      </c>
      <c r="U619" s="154"/>
      <c r="V619" s="154"/>
      <c r="W619" s="154"/>
      <c r="X619" s="154"/>
      <c r="Y619" s="154"/>
      <c r="Z619" s="154"/>
      <c r="AA619" s="154"/>
      <c r="AB619" s="154"/>
      <c r="AC619" s="154"/>
      <c r="AD619" s="154"/>
      <c r="AE619" s="154"/>
      <c r="AF619" s="154"/>
      <c r="AG619" s="63">
        <f t="shared" si="194"/>
        <v>0</v>
      </c>
      <c r="AH619" s="56">
        <f t="shared" si="195"/>
        <v>0</v>
      </c>
      <c r="AI619" s="56">
        <f t="shared" si="196"/>
        <v>0</v>
      </c>
      <c r="AJ619" s="56">
        <f t="shared" si="197"/>
        <v>0</v>
      </c>
      <c r="AK619" s="56">
        <f t="shared" si="198"/>
        <v>0</v>
      </c>
      <c r="AL619" s="56">
        <f t="shared" si="199"/>
        <v>0</v>
      </c>
      <c r="AM619" s="56">
        <f t="shared" si="200"/>
        <v>0</v>
      </c>
      <c r="AN619" s="56">
        <f t="shared" si="201"/>
        <v>0</v>
      </c>
      <c r="AO619" s="56">
        <f t="shared" si="202"/>
        <v>0</v>
      </c>
      <c r="AP619" s="56">
        <f t="shared" si="203"/>
        <v>0</v>
      </c>
      <c r="AQ619" s="56">
        <f t="shared" si="204"/>
        <v>0</v>
      </c>
      <c r="AR619" s="86">
        <f t="shared" si="205"/>
        <v>0</v>
      </c>
    </row>
    <row r="620" spans="1:44" x14ac:dyDescent="0.25">
      <c r="A620" s="178"/>
      <c r="B620" s="55" t="str">
        <f>_xlfn.IFNA(VLOOKUP(A620,'Ajánlatkérő(k) adatai'!$B$4:$C$205,2,0),"")</f>
        <v/>
      </c>
      <c r="C620" s="178"/>
      <c r="D620" s="55" t="str">
        <f>_xlfn.IFNA(VLOOKUP(C620,'Számlafizető(k) adatai'!$C$4:$D$203,2,0),"")</f>
        <v/>
      </c>
      <c r="E620" s="55" t="str">
        <f>_xlfn.IFNA(VLOOKUP(C620,'Számlafizető(k) adatai'!$C$4:$M$203,11,0),"")</f>
        <v/>
      </c>
      <c r="F620" s="178"/>
      <c r="G620" s="178"/>
      <c r="H620" s="178"/>
      <c r="I620" s="55" t="str">
        <f>IF(F620="","",VLOOKUP(LEFT(F620,5),'Technikai cellák'!B:C,2,0))</f>
        <v/>
      </c>
      <c r="J620" s="55" t="str">
        <f>IF(F620="","",VLOOKUP(I620,'Technikai cellák'!$C$1:$D$12,2,0))</f>
        <v/>
      </c>
      <c r="K620" s="179"/>
      <c r="L620" s="67" t="str">
        <f t="shared" si="189"/>
        <v/>
      </c>
      <c r="M620" s="68">
        <f t="shared" si="190"/>
        <v>0</v>
      </c>
      <c r="N620" s="66">
        <f t="shared" si="191"/>
        <v>0</v>
      </c>
      <c r="O620" s="152"/>
      <c r="P620" s="172">
        <f t="shared" si="206"/>
        <v>0</v>
      </c>
      <c r="Q620" s="69">
        <f t="shared" si="192"/>
        <v>0</v>
      </c>
      <c r="R620" s="62">
        <f t="shared" si="193"/>
        <v>0</v>
      </c>
      <c r="S620" s="153"/>
      <c r="T620" s="118" t="str">
        <f t="shared" si="207"/>
        <v/>
      </c>
      <c r="U620" s="154"/>
      <c r="V620" s="154"/>
      <c r="W620" s="154"/>
      <c r="X620" s="154"/>
      <c r="Y620" s="154"/>
      <c r="Z620" s="154"/>
      <c r="AA620" s="154"/>
      <c r="AB620" s="154"/>
      <c r="AC620" s="154"/>
      <c r="AD620" s="154"/>
      <c r="AE620" s="154"/>
      <c r="AF620" s="154"/>
      <c r="AG620" s="63">
        <f t="shared" si="194"/>
        <v>0</v>
      </c>
      <c r="AH620" s="56">
        <f t="shared" si="195"/>
        <v>0</v>
      </c>
      <c r="AI620" s="56">
        <f t="shared" si="196"/>
        <v>0</v>
      </c>
      <c r="AJ620" s="56">
        <f t="shared" si="197"/>
        <v>0</v>
      </c>
      <c r="AK620" s="56">
        <f t="shared" si="198"/>
        <v>0</v>
      </c>
      <c r="AL620" s="56">
        <f t="shared" si="199"/>
        <v>0</v>
      </c>
      <c r="AM620" s="56">
        <f t="shared" si="200"/>
        <v>0</v>
      </c>
      <c r="AN620" s="56">
        <f t="shared" si="201"/>
        <v>0</v>
      </c>
      <c r="AO620" s="56">
        <f t="shared" si="202"/>
        <v>0</v>
      </c>
      <c r="AP620" s="56">
        <f t="shared" si="203"/>
        <v>0</v>
      </c>
      <c r="AQ620" s="56">
        <f t="shared" si="204"/>
        <v>0</v>
      </c>
      <c r="AR620" s="86">
        <f t="shared" si="205"/>
        <v>0</v>
      </c>
    </row>
    <row r="621" spans="1:44" x14ac:dyDescent="0.25">
      <c r="A621" s="178"/>
      <c r="B621" s="55" t="str">
        <f>_xlfn.IFNA(VLOOKUP(A621,'Ajánlatkérő(k) adatai'!$B$4:$C$205,2,0),"")</f>
        <v/>
      </c>
      <c r="C621" s="178"/>
      <c r="D621" s="55" t="str">
        <f>_xlfn.IFNA(VLOOKUP(C621,'Számlafizető(k) adatai'!$C$4:$D$203,2,0),"")</f>
        <v/>
      </c>
      <c r="E621" s="55" t="str">
        <f>_xlfn.IFNA(VLOOKUP(C621,'Számlafizető(k) adatai'!$C$4:$M$203,11,0),"")</f>
        <v/>
      </c>
      <c r="F621" s="178"/>
      <c r="G621" s="178"/>
      <c r="H621" s="178"/>
      <c r="I621" s="55" t="str">
        <f>IF(F621="","",VLOOKUP(LEFT(F621,5),'Technikai cellák'!B:C,2,0))</f>
        <v/>
      </c>
      <c r="J621" s="55" t="str">
        <f>IF(F621="","",VLOOKUP(I621,'Technikai cellák'!$C$1:$D$12,2,0))</f>
        <v/>
      </c>
      <c r="K621" s="179"/>
      <c r="L621" s="67" t="str">
        <f t="shared" si="189"/>
        <v/>
      </c>
      <c r="M621" s="68">
        <f t="shared" si="190"/>
        <v>0</v>
      </c>
      <c r="N621" s="66">
        <f t="shared" si="191"/>
        <v>0</v>
      </c>
      <c r="O621" s="152"/>
      <c r="P621" s="172">
        <f t="shared" si="206"/>
        <v>0</v>
      </c>
      <c r="Q621" s="69">
        <f t="shared" si="192"/>
        <v>0</v>
      </c>
      <c r="R621" s="62">
        <f t="shared" si="193"/>
        <v>0</v>
      </c>
      <c r="S621" s="153"/>
      <c r="T621" s="118" t="str">
        <f t="shared" si="207"/>
        <v/>
      </c>
      <c r="U621" s="154"/>
      <c r="V621" s="154"/>
      <c r="W621" s="154"/>
      <c r="X621" s="154"/>
      <c r="Y621" s="154"/>
      <c r="Z621" s="154"/>
      <c r="AA621" s="154"/>
      <c r="AB621" s="154"/>
      <c r="AC621" s="154"/>
      <c r="AD621" s="154"/>
      <c r="AE621" s="154"/>
      <c r="AF621" s="154"/>
      <c r="AG621" s="63">
        <f t="shared" si="194"/>
        <v>0</v>
      </c>
      <c r="AH621" s="56">
        <f t="shared" si="195"/>
        <v>0</v>
      </c>
      <c r="AI621" s="56">
        <f t="shared" si="196"/>
        <v>0</v>
      </c>
      <c r="AJ621" s="56">
        <f t="shared" si="197"/>
        <v>0</v>
      </c>
      <c r="AK621" s="56">
        <f t="shared" si="198"/>
        <v>0</v>
      </c>
      <c r="AL621" s="56">
        <f t="shared" si="199"/>
        <v>0</v>
      </c>
      <c r="AM621" s="56">
        <f t="shared" si="200"/>
        <v>0</v>
      </c>
      <c r="AN621" s="56">
        <f t="shared" si="201"/>
        <v>0</v>
      </c>
      <c r="AO621" s="56">
        <f t="shared" si="202"/>
        <v>0</v>
      </c>
      <c r="AP621" s="56">
        <f t="shared" si="203"/>
        <v>0</v>
      </c>
      <c r="AQ621" s="56">
        <f t="shared" si="204"/>
        <v>0</v>
      </c>
      <c r="AR621" s="86">
        <f t="shared" si="205"/>
        <v>0</v>
      </c>
    </row>
    <row r="622" spans="1:44" x14ac:dyDescent="0.25">
      <c r="A622" s="178"/>
      <c r="B622" s="55" t="str">
        <f>_xlfn.IFNA(VLOOKUP(A622,'Ajánlatkérő(k) adatai'!$B$4:$C$205,2,0),"")</f>
        <v/>
      </c>
      <c r="C622" s="178"/>
      <c r="D622" s="55" t="str">
        <f>_xlfn.IFNA(VLOOKUP(C622,'Számlafizető(k) adatai'!$C$4:$D$203,2,0),"")</f>
        <v/>
      </c>
      <c r="E622" s="55" t="str">
        <f>_xlfn.IFNA(VLOOKUP(C622,'Számlafizető(k) adatai'!$C$4:$M$203,11,0),"")</f>
        <v/>
      </c>
      <c r="F622" s="178"/>
      <c r="G622" s="178"/>
      <c r="H622" s="178"/>
      <c r="I622" s="55" t="str">
        <f>IF(F622="","",VLOOKUP(LEFT(F622,5),'Technikai cellák'!B:C,2,0))</f>
        <v/>
      </c>
      <c r="J622" s="55" t="str">
        <f>IF(F622="","",VLOOKUP(I622,'Technikai cellák'!$C$1:$D$12,2,0))</f>
        <v/>
      </c>
      <c r="K622" s="179"/>
      <c r="L622" s="67" t="str">
        <f t="shared" si="189"/>
        <v/>
      </c>
      <c r="M622" s="68">
        <f t="shared" si="190"/>
        <v>0</v>
      </c>
      <c r="N622" s="66">
        <f t="shared" si="191"/>
        <v>0</v>
      </c>
      <c r="O622" s="152"/>
      <c r="P622" s="172">
        <f t="shared" si="206"/>
        <v>0</v>
      </c>
      <c r="Q622" s="69">
        <f t="shared" si="192"/>
        <v>0</v>
      </c>
      <c r="R622" s="62">
        <f t="shared" si="193"/>
        <v>0</v>
      </c>
      <c r="S622" s="153"/>
      <c r="T622" s="118" t="str">
        <f t="shared" si="207"/>
        <v/>
      </c>
      <c r="U622" s="154"/>
      <c r="V622" s="154"/>
      <c r="W622" s="154"/>
      <c r="X622" s="154"/>
      <c r="Y622" s="154"/>
      <c r="Z622" s="154"/>
      <c r="AA622" s="154"/>
      <c r="AB622" s="154"/>
      <c r="AC622" s="154"/>
      <c r="AD622" s="154"/>
      <c r="AE622" s="154"/>
      <c r="AF622" s="154"/>
      <c r="AG622" s="63">
        <f t="shared" si="194"/>
        <v>0</v>
      </c>
      <c r="AH622" s="56">
        <f t="shared" si="195"/>
        <v>0</v>
      </c>
      <c r="AI622" s="56">
        <f t="shared" si="196"/>
        <v>0</v>
      </c>
      <c r="AJ622" s="56">
        <f t="shared" si="197"/>
        <v>0</v>
      </c>
      <c r="AK622" s="56">
        <f t="shared" si="198"/>
        <v>0</v>
      </c>
      <c r="AL622" s="56">
        <f t="shared" si="199"/>
        <v>0</v>
      </c>
      <c r="AM622" s="56">
        <f t="shared" si="200"/>
        <v>0</v>
      </c>
      <c r="AN622" s="56">
        <f t="shared" si="201"/>
        <v>0</v>
      </c>
      <c r="AO622" s="56">
        <f t="shared" si="202"/>
        <v>0</v>
      </c>
      <c r="AP622" s="56">
        <f t="shared" si="203"/>
        <v>0</v>
      </c>
      <c r="AQ622" s="56">
        <f t="shared" si="204"/>
        <v>0</v>
      </c>
      <c r="AR622" s="86">
        <f t="shared" si="205"/>
        <v>0</v>
      </c>
    </row>
    <row r="623" spans="1:44" x14ac:dyDescent="0.25">
      <c r="A623" s="178"/>
      <c r="B623" s="55" t="str">
        <f>_xlfn.IFNA(VLOOKUP(A623,'Ajánlatkérő(k) adatai'!$B$4:$C$205,2,0),"")</f>
        <v/>
      </c>
      <c r="C623" s="178"/>
      <c r="D623" s="55" t="str">
        <f>_xlfn.IFNA(VLOOKUP(C623,'Számlafizető(k) adatai'!$C$4:$D$203,2,0),"")</f>
        <v/>
      </c>
      <c r="E623" s="55" t="str">
        <f>_xlfn.IFNA(VLOOKUP(C623,'Számlafizető(k) adatai'!$C$4:$M$203,11,0),"")</f>
        <v/>
      </c>
      <c r="F623" s="178"/>
      <c r="G623" s="178"/>
      <c r="H623" s="178"/>
      <c r="I623" s="55" t="str">
        <f>IF(F623="","",VLOOKUP(LEFT(F623,5),'Technikai cellák'!B:C,2,0))</f>
        <v/>
      </c>
      <c r="J623" s="55" t="str">
        <f>IF(F623="","",VLOOKUP(I623,'Technikai cellák'!$C$1:$D$12,2,0))</f>
        <v/>
      </c>
      <c r="K623" s="179"/>
      <c r="L623" s="67" t="str">
        <f t="shared" si="189"/>
        <v/>
      </c>
      <c r="M623" s="68">
        <f t="shared" si="190"/>
        <v>0</v>
      </c>
      <c r="N623" s="66">
        <f t="shared" si="191"/>
        <v>0</v>
      </c>
      <c r="O623" s="152"/>
      <c r="P623" s="172">
        <f t="shared" si="206"/>
        <v>0</v>
      </c>
      <c r="Q623" s="69">
        <f t="shared" si="192"/>
        <v>0</v>
      </c>
      <c r="R623" s="62">
        <f t="shared" si="193"/>
        <v>0</v>
      </c>
      <c r="S623" s="153"/>
      <c r="T623" s="118" t="str">
        <f t="shared" si="207"/>
        <v/>
      </c>
      <c r="U623" s="154"/>
      <c r="V623" s="154"/>
      <c r="W623" s="154"/>
      <c r="X623" s="154"/>
      <c r="Y623" s="154"/>
      <c r="Z623" s="154"/>
      <c r="AA623" s="154"/>
      <c r="AB623" s="154"/>
      <c r="AC623" s="154"/>
      <c r="AD623" s="154"/>
      <c r="AE623" s="154"/>
      <c r="AF623" s="154"/>
      <c r="AG623" s="63">
        <f t="shared" si="194"/>
        <v>0</v>
      </c>
      <c r="AH623" s="56">
        <f t="shared" si="195"/>
        <v>0</v>
      </c>
      <c r="AI623" s="56">
        <f t="shared" si="196"/>
        <v>0</v>
      </c>
      <c r="AJ623" s="56">
        <f t="shared" si="197"/>
        <v>0</v>
      </c>
      <c r="AK623" s="56">
        <f t="shared" si="198"/>
        <v>0</v>
      </c>
      <c r="AL623" s="56">
        <f t="shared" si="199"/>
        <v>0</v>
      </c>
      <c r="AM623" s="56">
        <f t="shared" si="200"/>
        <v>0</v>
      </c>
      <c r="AN623" s="56">
        <f t="shared" si="201"/>
        <v>0</v>
      </c>
      <c r="AO623" s="56">
        <f t="shared" si="202"/>
        <v>0</v>
      </c>
      <c r="AP623" s="56">
        <f t="shared" si="203"/>
        <v>0</v>
      </c>
      <c r="AQ623" s="56">
        <f t="shared" si="204"/>
        <v>0</v>
      </c>
      <c r="AR623" s="86">
        <f t="shared" si="205"/>
        <v>0</v>
      </c>
    </row>
    <row r="624" spans="1:44" x14ac:dyDescent="0.25">
      <c r="A624" s="178"/>
      <c r="B624" s="55" t="str">
        <f>_xlfn.IFNA(VLOOKUP(A624,'Ajánlatkérő(k) adatai'!$B$4:$C$205,2,0),"")</f>
        <v/>
      </c>
      <c r="C624" s="178"/>
      <c r="D624" s="55" t="str">
        <f>_xlfn.IFNA(VLOOKUP(C624,'Számlafizető(k) adatai'!$C$4:$D$203,2,0),"")</f>
        <v/>
      </c>
      <c r="E624" s="55" t="str">
        <f>_xlfn.IFNA(VLOOKUP(C624,'Számlafizető(k) adatai'!$C$4:$M$203,11,0),"")</f>
        <v/>
      </c>
      <c r="F624" s="178"/>
      <c r="G624" s="178"/>
      <c r="H624" s="178"/>
      <c r="I624" s="55" t="str">
        <f>IF(F624="","",VLOOKUP(LEFT(F624,5),'Technikai cellák'!B:C,2,0))</f>
        <v/>
      </c>
      <c r="J624" s="55" t="str">
        <f>IF(F624="","",VLOOKUP(I624,'Technikai cellák'!$C$1:$D$12,2,0))</f>
        <v/>
      </c>
      <c r="K624" s="179"/>
      <c r="L624" s="67" t="str">
        <f t="shared" si="189"/>
        <v/>
      </c>
      <c r="M624" s="68">
        <f t="shared" si="190"/>
        <v>0</v>
      </c>
      <c r="N624" s="66">
        <f t="shared" si="191"/>
        <v>0</v>
      </c>
      <c r="O624" s="152"/>
      <c r="P624" s="172">
        <f t="shared" si="206"/>
        <v>0</v>
      </c>
      <c r="Q624" s="69">
        <f t="shared" si="192"/>
        <v>0</v>
      </c>
      <c r="R624" s="62">
        <f t="shared" si="193"/>
        <v>0</v>
      </c>
      <c r="S624" s="153"/>
      <c r="T624" s="118" t="str">
        <f t="shared" si="207"/>
        <v/>
      </c>
      <c r="U624" s="154"/>
      <c r="V624" s="154"/>
      <c r="W624" s="154"/>
      <c r="X624" s="154"/>
      <c r="Y624" s="154"/>
      <c r="Z624" s="154"/>
      <c r="AA624" s="154"/>
      <c r="AB624" s="154"/>
      <c r="AC624" s="154"/>
      <c r="AD624" s="154"/>
      <c r="AE624" s="154"/>
      <c r="AF624" s="154"/>
      <c r="AG624" s="63">
        <f t="shared" si="194"/>
        <v>0</v>
      </c>
      <c r="AH624" s="56">
        <f t="shared" si="195"/>
        <v>0</v>
      </c>
      <c r="AI624" s="56">
        <f t="shared" si="196"/>
        <v>0</v>
      </c>
      <c r="AJ624" s="56">
        <f t="shared" si="197"/>
        <v>0</v>
      </c>
      <c r="AK624" s="56">
        <f t="shared" si="198"/>
        <v>0</v>
      </c>
      <c r="AL624" s="56">
        <f t="shared" si="199"/>
        <v>0</v>
      </c>
      <c r="AM624" s="56">
        <f t="shared" si="200"/>
        <v>0</v>
      </c>
      <c r="AN624" s="56">
        <f t="shared" si="201"/>
        <v>0</v>
      </c>
      <c r="AO624" s="56">
        <f t="shared" si="202"/>
        <v>0</v>
      </c>
      <c r="AP624" s="56">
        <f t="shared" si="203"/>
        <v>0</v>
      </c>
      <c r="AQ624" s="56">
        <f t="shared" si="204"/>
        <v>0</v>
      </c>
      <c r="AR624" s="86">
        <f t="shared" si="205"/>
        <v>0</v>
      </c>
    </row>
    <row r="625" spans="1:44" x14ac:dyDescent="0.25">
      <c r="A625" s="178"/>
      <c r="B625" s="55" t="str">
        <f>_xlfn.IFNA(VLOOKUP(A625,'Ajánlatkérő(k) adatai'!$B$4:$C$205,2,0),"")</f>
        <v/>
      </c>
      <c r="C625" s="178"/>
      <c r="D625" s="55" t="str">
        <f>_xlfn.IFNA(VLOOKUP(C625,'Számlafizető(k) adatai'!$C$4:$D$203,2,0),"")</f>
        <v/>
      </c>
      <c r="E625" s="55" t="str">
        <f>_xlfn.IFNA(VLOOKUP(C625,'Számlafizető(k) adatai'!$C$4:$M$203,11,0),"")</f>
        <v/>
      </c>
      <c r="F625" s="178"/>
      <c r="G625" s="178"/>
      <c r="H625" s="178"/>
      <c r="I625" s="55" t="str">
        <f>IF(F625="","",VLOOKUP(LEFT(F625,5),'Technikai cellák'!B:C,2,0))</f>
        <v/>
      </c>
      <c r="J625" s="55" t="str">
        <f>IF(F625="","",VLOOKUP(I625,'Technikai cellák'!$C$1:$D$12,2,0))</f>
        <v/>
      </c>
      <c r="K625" s="179"/>
      <c r="L625" s="67" t="str">
        <f t="shared" si="189"/>
        <v/>
      </c>
      <c r="M625" s="68">
        <f t="shared" si="190"/>
        <v>0</v>
      </c>
      <c r="N625" s="66">
        <f t="shared" si="191"/>
        <v>0</v>
      </c>
      <c r="O625" s="152"/>
      <c r="P625" s="172">
        <f t="shared" si="206"/>
        <v>0</v>
      </c>
      <c r="Q625" s="69">
        <f t="shared" si="192"/>
        <v>0</v>
      </c>
      <c r="R625" s="62">
        <f t="shared" si="193"/>
        <v>0</v>
      </c>
      <c r="S625" s="153"/>
      <c r="T625" s="118" t="str">
        <f t="shared" si="207"/>
        <v/>
      </c>
      <c r="U625" s="154"/>
      <c r="V625" s="154"/>
      <c r="W625" s="154"/>
      <c r="X625" s="154"/>
      <c r="Y625" s="154"/>
      <c r="Z625" s="154"/>
      <c r="AA625" s="154"/>
      <c r="AB625" s="154"/>
      <c r="AC625" s="154"/>
      <c r="AD625" s="154"/>
      <c r="AE625" s="154"/>
      <c r="AF625" s="154"/>
      <c r="AG625" s="63">
        <f t="shared" si="194"/>
        <v>0</v>
      </c>
      <c r="AH625" s="56">
        <f t="shared" si="195"/>
        <v>0</v>
      </c>
      <c r="AI625" s="56">
        <f t="shared" si="196"/>
        <v>0</v>
      </c>
      <c r="AJ625" s="56">
        <f t="shared" si="197"/>
        <v>0</v>
      </c>
      <c r="AK625" s="56">
        <f t="shared" si="198"/>
        <v>0</v>
      </c>
      <c r="AL625" s="56">
        <f t="shared" si="199"/>
        <v>0</v>
      </c>
      <c r="AM625" s="56">
        <f t="shared" si="200"/>
        <v>0</v>
      </c>
      <c r="AN625" s="56">
        <f t="shared" si="201"/>
        <v>0</v>
      </c>
      <c r="AO625" s="56">
        <f t="shared" si="202"/>
        <v>0</v>
      </c>
      <c r="AP625" s="56">
        <f t="shared" si="203"/>
        <v>0</v>
      </c>
      <c r="AQ625" s="56">
        <f t="shared" si="204"/>
        <v>0</v>
      </c>
      <c r="AR625" s="86">
        <f t="shared" si="205"/>
        <v>0</v>
      </c>
    </row>
    <row r="626" spans="1:44" x14ac:dyDescent="0.25">
      <c r="A626" s="178"/>
      <c r="B626" s="55" t="str">
        <f>_xlfn.IFNA(VLOOKUP(A626,'Ajánlatkérő(k) adatai'!$B$4:$C$205,2,0),"")</f>
        <v/>
      </c>
      <c r="C626" s="178"/>
      <c r="D626" s="55" t="str">
        <f>_xlfn.IFNA(VLOOKUP(C626,'Számlafizető(k) adatai'!$C$4:$D$203,2,0),"")</f>
        <v/>
      </c>
      <c r="E626" s="55" t="str">
        <f>_xlfn.IFNA(VLOOKUP(C626,'Számlafizető(k) adatai'!$C$4:$M$203,11,0),"")</f>
        <v/>
      </c>
      <c r="F626" s="178"/>
      <c r="G626" s="178"/>
      <c r="H626" s="178"/>
      <c r="I626" s="55" t="str">
        <f>IF(F626="","",VLOOKUP(LEFT(F626,5),'Technikai cellák'!B:C,2,0))</f>
        <v/>
      </c>
      <c r="J626" s="55" t="str">
        <f>IF(F626="","",VLOOKUP(I626,'Technikai cellák'!$C$1:$D$12,2,0))</f>
        <v/>
      </c>
      <c r="K626" s="179"/>
      <c r="L626" s="67" t="str">
        <f t="shared" si="189"/>
        <v/>
      </c>
      <c r="M626" s="68">
        <f t="shared" si="190"/>
        <v>0</v>
      </c>
      <c r="N626" s="66">
        <f t="shared" si="191"/>
        <v>0</v>
      </c>
      <c r="O626" s="152"/>
      <c r="P626" s="172">
        <f t="shared" si="206"/>
        <v>0</v>
      </c>
      <c r="Q626" s="69">
        <f t="shared" si="192"/>
        <v>0</v>
      </c>
      <c r="R626" s="62">
        <f t="shared" si="193"/>
        <v>0</v>
      </c>
      <c r="S626" s="153"/>
      <c r="T626" s="118" t="str">
        <f t="shared" si="207"/>
        <v/>
      </c>
      <c r="U626" s="154"/>
      <c r="V626" s="154"/>
      <c r="W626" s="154"/>
      <c r="X626" s="154"/>
      <c r="Y626" s="154"/>
      <c r="Z626" s="154"/>
      <c r="AA626" s="154"/>
      <c r="AB626" s="154"/>
      <c r="AC626" s="154"/>
      <c r="AD626" s="154"/>
      <c r="AE626" s="154"/>
      <c r="AF626" s="154"/>
      <c r="AG626" s="63">
        <f t="shared" si="194"/>
        <v>0</v>
      </c>
      <c r="AH626" s="56">
        <f t="shared" si="195"/>
        <v>0</v>
      </c>
      <c r="AI626" s="56">
        <f t="shared" si="196"/>
        <v>0</v>
      </c>
      <c r="AJ626" s="56">
        <f t="shared" si="197"/>
        <v>0</v>
      </c>
      <c r="AK626" s="56">
        <f t="shared" si="198"/>
        <v>0</v>
      </c>
      <c r="AL626" s="56">
        <f t="shared" si="199"/>
        <v>0</v>
      </c>
      <c r="AM626" s="56">
        <f t="shared" si="200"/>
        <v>0</v>
      </c>
      <c r="AN626" s="56">
        <f t="shared" si="201"/>
        <v>0</v>
      </c>
      <c r="AO626" s="56">
        <f t="shared" si="202"/>
        <v>0</v>
      </c>
      <c r="AP626" s="56">
        <f t="shared" si="203"/>
        <v>0</v>
      </c>
      <c r="AQ626" s="56">
        <f t="shared" si="204"/>
        <v>0</v>
      </c>
      <c r="AR626" s="86">
        <f t="shared" si="205"/>
        <v>0</v>
      </c>
    </row>
    <row r="627" spans="1:44" x14ac:dyDescent="0.25">
      <c r="A627" s="178"/>
      <c r="B627" s="55" t="str">
        <f>_xlfn.IFNA(VLOOKUP(A627,'Ajánlatkérő(k) adatai'!$B$4:$C$205,2,0),"")</f>
        <v/>
      </c>
      <c r="C627" s="178"/>
      <c r="D627" s="55" t="str">
        <f>_xlfn.IFNA(VLOOKUP(C627,'Számlafizető(k) adatai'!$C$4:$D$203,2,0),"")</f>
        <v/>
      </c>
      <c r="E627" s="55" t="str">
        <f>_xlfn.IFNA(VLOOKUP(C627,'Számlafizető(k) adatai'!$C$4:$M$203,11,0),"")</f>
        <v/>
      </c>
      <c r="F627" s="178"/>
      <c r="G627" s="178"/>
      <c r="H627" s="178"/>
      <c r="I627" s="55" t="str">
        <f>IF(F627="","",VLOOKUP(LEFT(F627,5),'Technikai cellák'!B:C,2,0))</f>
        <v/>
      </c>
      <c r="J627" s="55" t="str">
        <f>IF(F627="","",VLOOKUP(I627,'Technikai cellák'!$C$1:$D$12,2,0))</f>
        <v/>
      </c>
      <c r="K627" s="179"/>
      <c r="L627" s="67" t="str">
        <f t="shared" si="189"/>
        <v/>
      </c>
      <c r="M627" s="68">
        <f t="shared" si="190"/>
        <v>0</v>
      </c>
      <c r="N627" s="66">
        <f t="shared" si="191"/>
        <v>0</v>
      </c>
      <c r="O627" s="152"/>
      <c r="P627" s="172">
        <f t="shared" si="206"/>
        <v>0</v>
      </c>
      <c r="Q627" s="69">
        <f t="shared" si="192"/>
        <v>0</v>
      </c>
      <c r="R627" s="62">
        <f t="shared" si="193"/>
        <v>0</v>
      </c>
      <c r="S627" s="153"/>
      <c r="T627" s="118" t="str">
        <f t="shared" si="207"/>
        <v/>
      </c>
      <c r="U627" s="154"/>
      <c r="V627" s="154"/>
      <c r="W627" s="154"/>
      <c r="X627" s="154"/>
      <c r="Y627" s="154"/>
      <c r="Z627" s="154"/>
      <c r="AA627" s="154"/>
      <c r="AB627" s="154"/>
      <c r="AC627" s="154"/>
      <c r="AD627" s="154"/>
      <c r="AE627" s="154"/>
      <c r="AF627" s="154"/>
      <c r="AG627" s="63">
        <f t="shared" si="194"/>
        <v>0</v>
      </c>
      <c r="AH627" s="56">
        <f t="shared" si="195"/>
        <v>0</v>
      </c>
      <c r="AI627" s="56">
        <f t="shared" si="196"/>
        <v>0</v>
      </c>
      <c r="AJ627" s="56">
        <f t="shared" si="197"/>
        <v>0</v>
      </c>
      <c r="AK627" s="56">
        <f t="shared" si="198"/>
        <v>0</v>
      </c>
      <c r="AL627" s="56">
        <f t="shared" si="199"/>
        <v>0</v>
      </c>
      <c r="AM627" s="56">
        <f t="shared" si="200"/>
        <v>0</v>
      </c>
      <c r="AN627" s="56">
        <f t="shared" si="201"/>
        <v>0</v>
      </c>
      <c r="AO627" s="56">
        <f t="shared" si="202"/>
        <v>0</v>
      </c>
      <c r="AP627" s="56">
        <f t="shared" si="203"/>
        <v>0</v>
      </c>
      <c r="AQ627" s="56">
        <f t="shared" si="204"/>
        <v>0</v>
      </c>
      <c r="AR627" s="86">
        <f t="shared" si="205"/>
        <v>0</v>
      </c>
    </row>
    <row r="628" spans="1:44" x14ac:dyDescent="0.25">
      <c r="A628" s="178"/>
      <c r="B628" s="55" t="str">
        <f>_xlfn.IFNA(VLOOKUP(A628,'Ajánlatkérő(k) adatai'!$B$4:$C$205,2,0),"")</f>
        <v/>
      </c>
      <c r="C628" s="178"/>
      <c r="D628" s="55" t="str">
        <f>_xlfn.IFNA(VLOOKUP(C628,'Számlafizető(k) adatai'!$C$4:$D$203,2,0),"")</f>
        <v/>
      </c>
      <c r="E628" s="55" t="str">
        <f>_xlfn.IFNA(VLOOKUP(C628,'Számlafizető(k) adatai'!$C$4:$M$203,11,0),"")</f>
        <v/>
      </c>
      <c r="F628" s="178"/>
      <c r="G628" s="178"/>
      <c r="H628" s="178"/>
      <c r="I628" s="55" t="str">
        <f>IF(F628="","",VLOOKUP(LEFT(F628,5),'Technikai cellák'!B:C,2,0))</f>
        <v/>
      </c>
      <c r="J628" s="55" t="str">
        <f>IF(F628="","",VLOOKUP(I628,'Technikai cellák'!$C$1:$D$12,2,0))</f>
        <v/>
      </c>
      <c r="K628" s="179"/>
      <c r="L628" s="67" t="str">
        <f t="shared" si="189"/>
        <v/>
      </c>
      <c r="M628" s="68">
        <f t="shared" si="190"/>
        <v>0</v>
      </c>
      <c r="N628" s="66">
        <f t="shared" si="191"/>
        <v>0</v>
      </c>
      <c r="O628" s="152"/>
      <c r="P628" s="172">
        <f t="shared" si="206"/>
        <v>0</v>
      </c>
      <c r="Q628" s="69">
        <f t="shared" si="192"/>
        <v>0</v>
      </c>
      <c r="R628" s="62">
        <f t="shared" si="193"/>
        <v>0</v>
      </c>
      <c r="S628" s="153"/>
      <c r="T628" s="118" t="str">
        <f t="shared" si="207"/>
        <v/>
      </c>
      <c r="U628" s="154"/>
      <c r="V628" s="154"/>
      <c r="W628" s="154"/>
      <c r="X628" s="154"/>
      <c r="Y628" s="154"/>
      <c r="Z628" s="154"/>
      <c r="AA628" s="154"/>
      <c r="AB628" s="154"/>
      <c r="AC628" s="154"/>
      <c r="AD628" s="154"/>
      <c r="AE628" s="154"/>
      <c r="AF628" s="154"/>
      <c r="AG628" s="63">
        <f t="shared" si="194"/>
        <v>0</v>
      </c>
      <c r="AH628" s="56">
        <f t="shared" si="195"/>
        <v>0</v>
      </c>
      <c r="AI628" s="56">
        <f t="shared" si="196"/>
        <v>0</v>
      </c>
      <c r="AJ628" s="56">
        <f t="shared" si="197"/>
        <v>0</v>
      </c>
      <c r="AK628" s="56">
        <f t="shared" si="198"/>
        <v>0</v>
      </c>
      <c r="AL628" s="56">
        <f t="shared" si="199"/>
        <v>0</v>
      </c>
      <c r="AM628" s="56">
        <f t="shared" si="200"/>
        <v>0</v>
      </c>
      <c r="AN628" s="56">
        <f t="shared" si="201"/>
        <v>0</v>
      </c>
      <c r="AO628" s="56">
        <f t="shared" si="202"/>
        <v>0</v>
      </c>
      <c r="AP628" s="56">
        <f t="shared" si="203"/>
        <v>0</v>
      </c>
      <c r="AQ628" s="56">
        <f t="shared" si="204"/>
        <v>0</v>
      </c>
      <c r="AR628" s="86">
        <f t="shared" si="205"/>
        <v>0</v>
      </c>
    </row>
    <row r="629" spans="1:44" x14ac:dyDescent="0.25">
      <c r="A629" s="178"/>
      <c r="B629" s="55" t="str">
        <f>_xlfn.IFNA(VLOOKUP(A629,'Ajánlatkérő(k) adatai'!$B$4:$C$205,2,0),"")</f>
        <v/>
      </c>
      <c r="C629" s="178"/>
      <c r="D629" s="55" t="str">
        <f>_xlfn.IFNA(VLOOKUP(C629,'Számlafizető(k) adatai'!$C$4:$D$203,2,0),"")</f>
        <v/>
      </c>
      <c r="E629" s="55" t="str">
        <f>_xlfn.IFNA(VLOOKUP(C629,'Számlafizető(k) adatai'!$C$4:$M$203,11,0),"")</f>
        <v/>
      </c>
      <c r="F629" s="178"/>
      <c r="G629" s="178"/>
      <c r="H629" s="178"/>
      <c r="I629" s="55" t="str">
        <f>IF(F629="","",VLOOKUP(LEFT(F629,5),'Technikai cellák'!B:C,2,0))</f>
        <v/>
      </c>
      <c r="J629" s="55" t="str">
        <f>IF(F629="","",VLOOKUP(I629,'Technikai cellák'!$C$1:$D$12,2,0))</f>
        <v/>
      </c>
      <c r="K629" s="179"/>
      <c r="L629" s="67" t="str">
        <f t="shared" ref="L629:L692" si="208">IF(K629="","",IF(K629&lt;20,"20 alatti",IF(K629&lt;100,"20-99",IF(K629&lt;500,"100-500","500-"))))</f>
        <v/>
      </c>
      <c r="M629" s="68">
        <f t="shared" ref="M629:M692" si="209">ROUND(IF(L629="20 alatti",K629*1,0),0)</f>
        <v>0</v>
      </c>
      <c r="N629" s="66">
        <f t="shared" ref="N629:N692" si="210">ROUND(IF(L629="20-99",K629*10.5,0),0)</f>
        <v>0</v>
      </c>
      <c r="O629" s="152"/>
      <c r="P629" s="172">
        <f t="shared" si="206"/>
        <v>0</v>
      </c>
      <c r="Q629" s="69">
        <f t="shared" ref="Q629:Q692" si="211">ROUND(R629*$F$10,0)</f>
        <v>0</v>
      </c>
      <c r="R629" s="62">
        <f t="shared" si="193"/>
        <v>0</v>
      </c>
      <c r="S629" s="153"/>
      <c r="T629" s="118" t="str">
        <f t="shared" si="207"/>
        <v/>
      </c>
      <c r="U629" s="154"/>
      <c r="V629" s="154"/>
      <c r="W629" s="154"/>
      <c r="X629" s="154"/>
      <c r="Y629" s="154"/>
      <c r="Z629" s="154"/>
      <c r="AA629" s="154"/>
      <c r="AB629" s="154"/>
      <c r="AC629" s="154"/>
      <c r="AD629" s="154"/>
      <c r="AE629" s="154"/>
      <c r="AF629" s="154"/>
      <c r="AG629" s="63">
        <f t="shared" si="194"/>
        <v>0</v>
      </c>
      <c r="AH629" s="56">
        <f t="shared" si="195"/>
        <v>0</v>
      </c>
      <c r="AI629" s="56">
        <f t="shared" si="196"/>
        <v>0</v>
      </c>
      <c r="AJ629" s="56">
        <f t="shared" si="197"/>
        <v>0</v>
      </c>
      <c r="AK629" s="56">
        <f t="shared" si="198"/>
        <v>0</v>
      </c>
      <c r="AL629" s="56">
        <f t="shared" si="199"/>
        <v>0</v>
      </c>
      <c r="AM629" s="56">
        <f t="shared" si="200"/>
        <v>0</v>
      </c>
      <c r="AN629" s="56">
        <f t="shared" si="201"/>
        <v>0</v>
      </c>
      <c r="AO629" s="56">
        <f t="shared" si="202"/>
        <v>0</v>
      </c>
      <c r="AP629" s="56">
        <f t="shared" si="203"/>
        <v>0</v>
      </c>
      <c r="AQ629" s="56">
        <f t="shared" si="204"/>
        <v>0</v>
      </c>
      <c r="AR629" s="86">
        <f t="shared" si="205"/>
        <v>0</v>
      </c>
    </row>
    <row r="630" spans="1:44" x14ac:dyDescent="0.25">
      <c r="A630" s="178"/>
      <c r="B630" s="55" t="str">
        <f>_xlfn.IFNA(VLOOKUP(A630,'Ajánlatkérő(k) adatai'!$B$4:$C$205,2,0),"")</f>
        <v/>
      </c>
      <c r="C630" s="178"/>
      <c r="D630" s="55" t="str">
        <f>_xlfn.IFNA(VLOOKUP(C630,'Számlafizető(k) adatai'!$C$4:$D$203,2,0),"")</f>
        <v/>
      </c>
      <c r="E630" s="55" t="str">
        <f>_xlfn.IFNA(VLOOKUP(C630,'Számlafizető(k) adatai'!$C$4:$M$203,11,0),"")</f>
        <v/>
      </c>
      <c r="F630" s="178"/>
      <c r="G630" s="178"/>
      <c r="H630" s="178"/>
      <c r="I630" s="55" t="str">
        <f>IF(F630="","",VLOOKUP(LEFT(F630,5),'Technikai cellák'!B:C,2,0))</f>
        <v/>
      </c>
      <c r="J630" s="55" t="str">
        <f>IF(F630="","",VLOOKUP(I630,'Technikai cellák'!$C$1:$D$12,2,0))</f>
        <v/>
      </c>
      <c r="K630" s="179"/>
      <c r="L630" s="67" t="str">
        <f t="shared" si="208"/>
        <v/>
      </c>
      <c r="M630" s="68">
        <f t="shared" si="209"/>
        <v>0</v>
      </c>
      <c r="N630" s="66">
        <f t="shared" si="210"/>
        <v>0</v>
      </c>
      <c r="O630" s="152"/>
      <c r="P630" s="172">
        <f t="shared" si="206"/>
        <v>0</v>
      </c>
      <c r="Q630" s="69">
        <f t="shared" si="211"/>
        <v>0</v>
      </c>
      <c r="R630" s="62">
        <f t="shared" si="193"/>
        <v>0</v>
      </c>
      <c r="S630" s="153"/>
      <c r="T630" s="118" t="str">
        <f t="shared" si="207"/>
        <v/>
      </c>
      <c r="U630" s="154"/>
      <c r="V630" s="154"/>
      <c r="W630" s="154"/>
      <c r="X630" s="154"/>
      <c r="Y630" s="154"/>
      <c r="Z630" s="154"/>
      <c r="AA630" s="154"/>
      <c r="AB630" s="154"/>
      <c r="AC630" s="154"/>
      <c r="AD630" s="154"/>
      <c r="AE630" s="154"/>
      <c r="AF630" s="154"/>
      <c r="AG630" s="63">
        <f t="shared" si="194"/>
        <v>0</v>
      </c>
      <c r="AH630" s="56">
        <f t="shared" si="195"/>
        <v>0</v>
      </c>
      <c r="AI630" s="56">
        <f t="shared" si="196"/>
        <v>0</v>
      </c>
      <c r="AJ630" s="56">
        <f t="shared" si="197"/>
        <v>0</v>
      </c>
      <c r="AK630" s="56">
        <f t="shared" si="198"/>
        <v>0</v>
      </c>
      <c r="AL630" s="56">
        <f t="shared" si="199"/>
        <v>0</v>
      </c>
      <c r="AM630" s="56">
        <f t="shared" si="200"/>
        <v>0</v>
      </c>
      <c r="AN630" s="56">
        <f t="shared" si="201"/>
        <v>0</v>
      </c>
      <c r="AO630" s="56">
        <f t="shared" si="202"/>
        <v>0</v>
      </c>
      <c r="AP630" s="56">
        <f t="shared" si="203"/>
        <v>0</v>
      </c>
      <c r="AQ630" s="56">
        <f t="shared" si="204"/>
        <v>0</v>
      </c>
      <c r="AR630" s="86">
        <f t="shared" si="205"/>
        <v>0</v>
      </c>
    </row>
    <row r="631" spans="1:44" x14ac:dyDescent="0.25">
      <c r="A631" s="178"/>
      <c r="B631" s="55" t="str">
        <f>_xlfn.IFNA(VLOOKUP(A631,'Ajánlatkérő(k) adatai'!$B$4:$C$205,2,0),"")</f>
        <v/>
      </c>
      <c r="C631" s="178"/>
      <c r="D631" s="55" t="str">
        <f>_xlfn.IFNA(VLOOKUP(C631,'Számlafizető(k) adatai'!$C$4:$D$203,2,0),"")</f>
        <v/>
      </c>
      <c r="E631" s="55" t="str">
        <f>_xlfn.IFNA(VLOOKUP(C631,'Számlafizető(k) adatai'!$C$4:$M$203,11,0),"")</f>
        <v/>
      </c>
      <c r="F631" s="178"/>
      <c r="G631" s="178"/>
      <c r="H631" s="178"/>
      <c r="I631" s="55" t="str">
        <f>IF(F631="","",VLOOKUP(LEFT(F631,5),'Technikai cellák'!B:C,2,0))</f>
        <v/>
      </c>
      <c r="J631" s="55" t="str">
        <f>IF(F631="","",VLOOKUP(I631,'Technikai cellák'!$C$1:$D$12,2,0))</f>
        <v/>
      </c>
      <c r="K631" s="179"/>
      <c r="L631" s="67" t="str">
        <f t="shared" si="208"/>
        <v/>
      </c>
      <c r="M631" s="68">
        <f t="shared" si="209"/>
        <v>0</v>
      </c>
      <c r="N631" s="66">
        <f t="shared" si="210"/>
        <v>0</v>
      </c>
      <c r="O631" s="152"/>
      <c r="P631" s="172">
        <f t="shared" si="206"/>
        <v>0</v>
      </c>
      <c r="Q631" s="69">
        <f t="shared" si="211"/>
        <v>0</v>
      </c>
      <c r="R631" s="62">
        <f t="shared" si="193"/>
        <v>0</v>
      </c>
      <c r="S631" s="153"/>
      <c r="T631" s="118" t="str">
        <f t="shared" si="207"/>
        <v/>
      </c>
      <c r="U631" s="154"/>
      <c r="V631" s="154"/>
      <c r="W631" s="154"/>
      <c r="X631" s="154"/>
      <c r="Y631" s="154"/>
      <c r="Z631" s="154"/>
      <c r="AA631" s="154"/>
      <c r="AB631" s="154"/>
      <c r="AC631" s="154"/>
      <c r="AD631" s="154"/>
      <c r="AE631" s="154"/>
      <c r="AF631" s="154"/>
      <c r="AG631" s="63">
        <f t="shared" si="194"/>
        <v>0</v>
      </c>
      <c r="AH631" s="56">
        <f t="shared" si="195"/>
        <v>0</v>
      </c>
      <c r="AI631" s="56">
        <f t="shared" si="196"/>
        <v>0</v>
      </c>
      <c r="AJ631" s="56">
        <f t="shared" si="197"/>
        <v>0</v>
      </c>
      <c r="AK631" s="56">
        <f t="shared" si="198"/>
        <v>0</v>
      </c>
      <c r="AL631" s="56">
        <f t="shared" si="199"/>
        <v>0</v>
      </c>
      <c r="AM631" s="56">
        <f t="shared" si="200"/>
        <v>0</v>
      </c>
      <c r="AN631" s="56">
        <f t="shared" si="201"/>
        <v>0</v>
      </c>
      <c r="AO631" s="56">
        <f t="shared" si="202"/>
        <v>0</v>
      </c>
      <c r="AP631" s="56">
        <f t="shared" si="203"/>
        <v>0</v>
      </c>
      <c r="AQ631" s="56">
        <f t="shared" si="204"/>
        <v>0</v>
      </c>
      <c r="AR631" s="86">
        <f t="shared" si="205"/>
        <v>0</v>
      </c>
    </row>
    <row r="632" spans="1:44" x14ac:dyDescent="0.25">
      <c r="A632" s="178"/>
      <c r="B632" s="55" t="str">
        <f>_xlfn.IFNA(VLOOKUP(A632,'Ajánlatkérő(k) adatai'!$B$4:$C$205,2,0),"")</f>
        <v/>
      </c>
      <c r="C632" s="178"/>
      <c r="D632" s="55" t="str">
        <f>_xlfn.IFNA(VLOOKUP(C632,'Számlafizető(k) adatai'!$C$4:$D$203,2,0),"")</f>
        <v/>
      </c>
      <c r="E632" s="55" t="str">
        <f>_xlfn.IFNA(VLOOKUP(C632,'Számlafizető(k) adatai'!$C$4:$M$203,11,0),"")</f>
        <v/>
      </c>
      <c r="F632" s="178"/>
      <c r="G632" s="178"/>
      <c r="H632" s="178"/>
      <c r="I632" s="55" t="str">
        <f>IF(F632="","",VLOOKUP(LEFT(F632,5),'Technikai cellák'!B:C,2,0))</f>
        <v/>
      </c>
      <c r="J632" s="55" t="str">
        <f>IF(F632="","",VLOOKUP(I632,'Technikai cellák'!$C$1:$D$12,2,0))</f>
        <v/>
      </c>
      <c r="K632" s="179"/>
      <c r="L632" s="67" t="str">
        <f t="shared" si="208"/>
        <v/>
      </c>
      <c r="M632" s="68">
        <f t="shared" si="209"/>
        <v>0</v>
      </c>
      <c r="N632" s="66">
        <f t="shared" si="210"/>
        <v>0</v>
      </c>
      <c r="O632" s="152"/>
      <c r="P632" s="172">
        <f t="shared" si="206"/>
        <v>0</v>
      </c>
      <c r="Q632" s="69">
        <f t="shared" si="211"/>
        <v>0</v>
      </c>
      <c r="R632" s="62">
        <f t="shared" si="193"/>
        <v>0</v>
      </c>
      <c r="S632" s="153"/>
      <c r="T632" s="118" t="str">
        <f t="shared" si="207"/>
        <v/>
      </c>
      <c r="U632" s="154"/>
      <c r="V632" s="154"/>
      <c r="W632" s="154"/>
      <c r="X632" s="154"/>
      <c r="Y632" s="154"/>
      <c r="Z632" s="154"/>
      <c r="AA632" s="154"/>
      <c r="AB632" s="154"/>
      <c r="AC632" s="154"/>
      <c r="AD632" s="154"/>
      <c r="AE632" s="154"/>
      <c r="AF632" s="154"/>
      <c r="AG632" s="63">
        <f t="shared" si="194"/>
        <v>0</v>
      </c>
      <c r="AH632" s="56">
        <f t="shared" si="195"/>
        <v>0</v>
      </c>
      <c r="AI632" s="56">
        <f t="shared" si="196"/>
        <v>0</v>
      </c>
      <c r="AJ632" s="56">
        <f t="shared" si="197"/>
        <v>0</v>
      </c>
      <c r="AK632" s="56">
        <f t="shared" si="198"/>
        <v>0</v>
      </c>
      <c r="AL632" s="56">
        <f t="shared" si="199"/>
        <v>0</v>
      </c>
      <c r="AM632" s="56">
        <f t="shared" si="200"/>
        <v>0</v>
      </c>
      <c r="AN632" s="56">
        <f t="shared" si="201"/>
        <v>0</v>
      </c>
      <c r="AO632" s="56">
        <f t="shared" si="202"/>
        <v>0</v>
      </c>
      <c r="AP632" s="56">
        <f t="shared" si="203"/>
        <v>0</v>
      </c>
      <c r="AQ632" s="56">
        <f t="shared" si="204"/>
        <v>0</v>
      </c>
      <c r="AR632" s="86">
        <f t="shared" si="205"/>
        <v>0</v>
      </c>
    </row>
    <row r="633" spans="1:44" x14ac:dyDescent="0.25">
      <c r="A633" s="178"/>
      <c r="B633" s="55" t="str">
        <f>_xlfn.IFNA(VLOOKUP(A633,'Ajánlatkérő(k) adatai'!$B$4:$C$205,2,0),"")</f>
        <v/>
      </c>
      <c r="C633" s="178"/>
      <c r="D633" s="55" t="str">
        <f>_xlfn.IFNA(VLOOKUP(C633,'Számlafizető(k) adatai'!$C$4:$D$203,2,0),"")</f>
        <v/>
      </c>
      <c r="E633" s="55" t="str">
        <f>_xlfn.IFNA(VLOOKUP(C633,'Számlafizető(k) adatai'!$C$4:$M$203,11,0),"")</f>
        <v/>
      </c>
      <c r="F633" s="178"/>
      <c r="G633" s="178"/>
      <c r="H633" s="178"/>
      <c r="I633" s="55" t="str">
        <f>IF(F633="","",VLOOKUP(LEFT(F633,5),'Technikai cellák'!B:C,2,0))</f>
        <v/>
      </c>
      <c r="J633" s="55" t="str">
        <f>IF(F633="","",VLOOKUP(I633,'Technikai cellák'!$C$1:$D$12,2,0))</f>
        <v/>
      </c>
      <c r="K633" s="179"/>
      <c r="L633" s="67" t="str">
        <f t="shared" si="208"/>
        <v/>
      </c>
      <c r="M633" s="68">
        <f t="shared" si="209"/>
        <v>0</v>
      </c>
      <c r="N633" s="66">
        <f t="shared" si="210"/>
        <v>0</v>
      </c>
      <c r="O633" s="152"/>
      <c r="P633" s="172">
        <f t="shared" si="206"/>
        <v>0</v>
      </c>
      <c r="Q633" s="69">
        <f t="shared" si="211"/>
        <v>0</v>
      </c>
      <c r="R633" s="62">
        <f t="shared" si="193"/>
        <v>0</v>
      </c>
      <c r="S633" s="153"/>
      <c r="T633" s="118" t="str">
        <f t="shared" si="207"/>
        <v/>
      </c>
      <c r="U633" s="154"/>
      <c r="V633" s="154"/>
      <c r="W633" s="154"/>
      <c r="X633" s="154"/>
      <c r="Y633" s="154"/>
      <c r="Z633" s="154"/>
      <c r="AA633" s="154"/>
      <c r="AB633" s="154"/>
      <c r="AC633" s="154"/>
      <c r="AD633" s="154"/>
      <c r="AE633" s="154"/>
      <c r="AF633" s="154"/>
      <c r="AG633" s="63">
        <f t="shared" si="194"/>
        <v>0</v>
      </c>
      <c r="AH633" s="56">
        <f t="shared" si="195"/>
        <v>0</v>
      </c>
      <c r="AI633" s="56">
        <f t="shared" si="196"/>
        <v>0</v>
      </c>
      <c r="AJ633" s="56">
        <f t="shared" si="197"/>
        <v>0</v>
      </c>
      <c r="AK633" s="56">
        <f t="shared" si="198"/>
        <v>0</v>
      </c>
      <c r="AL633" s="56">
        <f t="shared" si="199"/>
        <v>0</v>
      </c>
      <c r="AM633" s="56">
        <f t="shared" si="200"/>
        <v>0</v>
      </c>
      <c r="AN633" s="56">
        <f t="shared" si="201"/>
        <v>0</v>
      </c>
      <c r="AO633" s="56">
        <f t="shared" si="202"/>
        <v>0</v>
      </c>
      <c r="AP633" s="56">
        <f t="shared" si="203"/>
        <v>0</v>
      </c>
      <c r="AQ633" s="56">
        <f t="shared" si="204"/>
        <v>0</v>
      </c>
      <c r="AR633" s="86">
        <f t="shared" si="205"/>
        <v>0</v>
      </c>
    </row>
    <row r="634" spans="1:44" x14ac:dyDescent="0.25">
      <c r="A634" s="178"/>
      <c r="B634" s="55" t="str">
        <f>_xlfn.IFNA(VLOOKUP(A634,'Ajánlatkérő(k) adatai'!$B$4:$C$205,2,0),"")</f>
        <v/>
      </c>
      <c r="C634" s="178"/>
      <c r="D634" s="55" t="str">
        <f>_xlfn.IFNA(VLOOKUP(C634,'Számlafizető(k) adatai'!$C$4:$D$203,2,0),"")</f>
        <v/>
      </c>
      <c r="E634" s="55" t="str">
        <f>_xlfn.IFNA(VLOOKUP(C634,'Számlafizető(k) adatai'!$C$4:$M$203,11,0),"")</f>
        <v/>
      </c>
      <c r="F634" s="178"/>
      <c r="G634" s="178"/>
      <c r="H634" s="178"/>
      <c r="I634" s="55" t="str">
        <f>IF(F634="","",VLOOKUP(LEFT(F634,5),'Technikai cellák'!B:C,2,0))</f>
        <v/>
      </c>
      <c r="J634" s="55" t="str">
        <f>IF(F634="","",VLOOKUP(I634,'Technikai cellák'!$C$1:$D$12,2,0))</f>
        <v/>
      </c>
      <c r="K634" s="179"/>
      <c r="L634" s="67" t="str">
        <f t="shared" si="208"/>
        <v/>
      </c>
      <c r="M634" s="68">
        <f t="shared" si="209"/>
        <v>0</v>
      </c>
      <c r="N634" s="66">
        <f t="shared" si="210"/>
        <v>0</v>
      </c>
      <c r="O634" s="152"/>
      <c r="P634" s="172">
        <f t="shared" si="206"/>
        <v>0</v>
      </c>
      <c r="Q634" s="69">
        <f t="shared" si="211"/>
        <v>0</v>
      </c>
      <c r="R634" s="62">
        <f t="shared" si="193"/>
        <v>0</v>
      </c>
      <c r="S634" s="153"/>
      <c r="T634" s="118" t="str">
        <f t="shared" si="207"/>
        <v/>
      </c>
      <c r="U634" s="154"/>
      <c r="V634" s="154"/>
      <c r="W634" s="154"/>
      <c r="X634" s="154"/>
      <c r="Y634" s="154"/>
      <c r="Z634" s="154"/>
      <c r="AA634" s="154"/>
      <c r="AB634" s="154"/>
      <c r="AC634" s="154"/>
      <c r="AD634" s="154"/>
      <c r="AE634" s="154"/>
      <c r="AF634" s="154"/>
      <c r="AG634" s="63">
        <f t="shared" si="194"/>
        <v>0</v>
      </c>
      <c r="AH634" s="56">
        <f t="shared" si="195"/>
        <v>0</v>
      </c>
      <c r="AI634" s="56">
        <f t="shared" si="196"/>
        <v>0</v>
      </c>
      <c r="AJ634" s="56">
        <f t="shared" si="197"/>
        <v>0</v>
      </c>
      <c r="AK634" s="56">
        <f t="shared" si="198"/>
        <v>0</v>
      </c>
      <c r="AL634" s="56">
        <f t="shared" si="199"/>
        <v>0</v>
      </c>
      <c r="AM634" s="56">
        <f t="shared" si="200"/>
        <v>0</v>
      </c>
      <c r="AN634" s="56">
        <f t="shared" si="201"/>
        <v>0</v>
      </c>
      <c r="AO634" s="56">
        <f t="shared" si="202"/>
        <v>0</v>
      </c>
      <c r="AP634" s="56">
        <f t="shared" si="203"/>
        <v>0</v>
      </c>
      <c r="AQ634" s="56">
        <f t="shared" si="204"/>
        <v>0</v>
      </c>
      <c r="AR634" s="86">
        <f t="shared" si="205"/>
        <v>0</v>
      </c>
    </row>
    <row r="635" spans="1:44" x14ac:dyDescent="0.25">
      <c r="A635" s="178"/>
      <c r="B635" s="55" t="str">
        <f>_xlfn.IFNA(VLOOKUP(A635,'Ajánlatkérő(k) adatai'!$B$4:$C$205,2,0),"")</f>
        <v/>
      </c>
      <c r="C635" s="178"/>
      <c r="D635" s="55" t="str">
        <f>_xlfn.IFNA(VLOOKUP(C635,'Számlafizető(k) adatai'!$C$4:$D$203,2,0),"")</f>
        <v/>
      </c>
      <c r="E635" s="55" t="str">
        <f>_xlfn.IFNA(VLOOKUP(C635,'Számlafizető(k) adatai'!$C$4:$M$203,11,0),"")</f>
        <v/>
      </c>
      <c r="F635" s="178"/>
      <c r="G635" s="178"/>
      <c r="H635" s="178"/>
      <c r="I635" s="55" t="str">
        <f>IF(F635="","",VLOOKUP(LEFT(F635,5),'Technikai cellák'!B:C,2,0))</f>
        <v/>
      </c>
      <c r="J635" s="55" t="str">
        <f>IF(F635="","",VLOOKUP(I635,'Technikai cellák'!$C$1:$D$12,2,0))</f>
        <v/>
      </c>
      <c r="K635" s="179"/>
      <c r="L635" s="67" t="str">
        <f t="shared" si="208"/>
        <v/>
      </c>
      <c r="M635" s="68">
        <f t="shared" si="209"/>
        <v>0</v>
      </c>
      <c r="N635" s="66">
        <f t="shared" si="210"/>
        <v>0</v>
      </c>
      <c r="O635" s="152"/>
      <c r="P635" s="172">
        <f t="shared" si="206"/>
        <v>0</v>
      </c>
      <c r="Q635" s="69">
        <f t="shared" si="211"/>
        <v>0</v>
      </c>
      <c r="R635" s="62">
        <f t="shared" si="193"/>
        <v>0</v>
      </c>
      <c r="S635" s="153"/>
      <c r="T635" s="118" t="str">
        <f t="shared" si="207"/>
        <v/>
      </c>
      <c r="U635" s="154"/>
      <c r="V635" s="154"/>
      <c r="W635" s="154"/>
      <c r="X635" s="154"/>
      <c r="Y635" s="154"/>
      <c r="Z635" s="154"/>
      <c r="AA635" s="154"/>
      <c r="AB635" s="154"/>
      <c r="AC635" s="154"/>
      <c r="AD635" s="154"/>
      <c r="AE635" s="154"/>
      <c r="AF635" s="154"/>
      <c r="AG635" s="63">
        <f t="shared" si="194"/>
        <v>0</v>
      </c>
      <c r="AH635" s="56">
        <f t="shared" si="195"/>
        <v>0</v>
      </c>
      <c r="AI635" s="56">
        <f t="shared" si="196"/>
        <v>0</v>
      </c>
      <c r="AJ635" s="56">
        <f t="shared" si="197"/>
        <v>0</v>
      </c>
      <c r="AK635" s="56">
        <f t="shared" si="198"/>
        <v>0</v>
      </c>
      <c r="AL635" s="56">
        <f t="shared" si="199"/>
        <v>0</v>
      </c>
      <c r="AM635" s="56">
        <f t="shared" si="200"/>
        <v>0</v>
      </c>
      <c r="AN635" s="56">
        <f t="shared" si="201"/>
        <v>0</v>
      </c>
      <c r="AO635" s="56">
        <f t="shared" si="202"/>
        <v>0</v>
      </c>
      <c r="AP635" s="56">
        <f t="shared" si="203"/>
        <v>0</v>
      </c>
      <c r="AQ635" s="56">
        <f t="shared" si="204"/>
        <v>0</v>
      </c>
      <c r="AR635" s="86">
        <f t="shared" si="205"/>
        <v>0</v>
      </c>
    </row>
    <row r="636" spans="1:44" x14ac:dyDescent="0.25">
      <c r="A636" s="178"/>
      <c r="B636" s="55" t="str">
        <f>_xlfn.IFNA(VLOOKUP(A636,'Ajánlatkérő(k) adatai'!$B$4:$C$205,2,0),"")</f>
        <v/>
      </c>
      <c r="C636" s="178"/>
      <c r="D636" s="55" t="str">
        <f>_xlfn.IFNA(VLOOKUP(C636,'Számlafizető(k) adatai'!$C$4:$D$203,2,0),"")</f>
        <v/>
      </c>
      <c r="E636" s="55" t="str">
        <f>_xlfn.IFNA(VLOOKUP(C636,'Számlafizető(k) adatai'!$C$4:$M$203,11,0),"")</f>
        <v/>
      </c>
      <c r="F636" s="178"/>
      <c r="G636" s="178"/>
      <c r="H636" s="178"/>
      <c r="I636" s="55" t="str">
        <f>IF(F636="","",VLOOKUP(LEFT(F636,5),'Technikai cellák'!B:C,2,0))</f>
        <v/>
      </c>
      <c r="J636" s="55" t="str">
        <f>IF(F636="","",VLOOKUP(I636,'Technikai cellák'!$C$1:$D$12,2,0))</f>
        <v/>
      </c>
      <c r="K636" s="179"/>
      <c r="L636" s="67" t="str">
        <f t="shared" si="208"/>
        <v/>
      </c>
      <c r="M636" s="68">
        <f t="shared" si="209"/>
        <v>0</v>
      </c>
      <c r="N636" s="66">
        <f t="shared" si="210"/>
        <v>0</v>
      </c>
      <c r="O636" s="152"/>
      <c r="P636" s="172">
        <f t="shared" si="206"/>
        <v>0</v>
      </c>
      <c r="Q636" s="69">
        <f t="shared" si="211"/>
        <v>0</v>
      </c>
      <c r="R636" s="62">
        <f t="shared" si="193"/>
        <v>0</v>
      </c>
      <c r="S636" s="153"/>
      <c r="T636" s="118" t="str">
        <f t="shared" si="207"/>
        <v/>
      </c>
      <c r="U636" s="154"/>
      <c r="V636" s="154"/>
      <c r="W636" s="154"/>
      <c r="X636" s="154"/>
      <c r="Y636" s="154"/>
      <c r="Z636" s="154"/>
      <c r="AA636" s="154"/>
      <c r="AB636" s="154"/>
      <c r="AC636" s="154"/>
      <c r="AD636" s="154"/>
      <c r="AE636" s="154"/>
      <c r="AF636" s="154"/>
      <c r="AG636" s="63">
        <f t="shared" si="194"/>
        <v>0</v>
      </c>
      <c r="AH636" s="56">
        <f t="shared" si="195"/>
        <v>0</v>
      </c>
      <c r="AI636" s="56">
        <f t="shared" si="196"/>
        <v>0</v>
      </c>
      <c r="AJ636" s="56">
        <f t="shared" si="197"/>
        <v>0</v>
      </c>
      <c r="AK636" s="56">
        <f t="shared" si="198"/>
        <v>0</v>
      </c>
      <c r="AL636" s="56">
        <f t="shared" si="199"/>
        <v>0</v>
      </c>
      <c r="AM636" s="56">
        <f t="shared" si="200"/>
        <v>0</v>
      </c>
      <c r="AN636" s="56">
        <f t="shared" si="201"/>
        <v>0</v>
      </c>
      <c r="AO636" s="56">
        <f t="shared" si="202"/>
        <v>0</v>
      </c>
      <c r="AP636" s="56">
        <f t="shared" si="203"/>
        <v>0</v>
      </c>
      <c r="AQ636" s="56">
        <f t="shared" si="204"/>
        <v>0</v>
      </c>
      <c r="AR636" s="86">
        <f t="shared" si="205"/>
        <v>0</v>
      </c>
    </row>
    <row r="637" spans="1:44" x14ac:dyDescent="0.25">
      <c r="A637" s="178"/>
      <c r="B637" s="55" t="str">
        <f>_xlfn.IFNA(VLOOKUP(A637,'Ajánlatkérő(k) adatai'!$B$4:$C$205,2,0),"")</f>
        <v/>
      </c>
      <c r="C637" s="178"/>
      <c r="D637" s="55" t="str">
        <f>_xlfn.IFNA(VLOOKUP(C637,'Számlafizető(k) adatai'!$C$4:$D$203,2,0),"")</f>
        <v/>
      </c>
      <c r="E637" s="55" t="str">
        <f>_xlfn.IFNA(VLOOKUP(C637,'Számlafizető(k) adatai'!$C$4:$M$203,11,0),"")</f>
        <v/>
      </c>
      <c r="F637" s="178"/>
      <c r="G637" s="178"/>
      <c r="H637" s="178"/>
      <c r="I637" s="55" t="str">
        <f>IF(F637="","",VLOOKUP(LEFT(F637,5),'Technikai cellák'!B:C,2,0))</f>
        <v/>
      </c>
      <c r="J637" s="55" t="str">
        <f>IF(F637="","",VLOOKUP(I637,'Technikai cellák'!$C$1:$D$12,2,0))</f>
        <v/>
      </c>
      <c r="K637" s="179"/>
      <c r="L637" s="67" t="str">
        <f t="shared" si="208"/>
        <v/>
      </c>
      <c r="M637" s="68">
        <f t="shared" si="209"/>
        <v>0</v>
      </c>
      <c r="N637" s="66">
        <f t="shared" si="210"/>
        <v>0</v>
      </c>
      <c r="O637" s="152"/>
      <c r="P637" s="172">
        <f t="shared" si="206"/>
        <v>0</v>
      </c>
      <c r="Q637" s="69">
        <f t="shared" si="211"/>
        <v>0</v>
      </c>
      <c r="R637" s="62">
        <f t="shared" si="193"/>
        <v>0</v>
      </c>
      <c r="S637" s="153"/>
      <c r="T637" s="118" t="str">
        <f t="shared" si="207"/>
        <v/>
      </c>
      <c r="U637" s="154"/>
      <c r="V637" s="154"/>
      <c r="W637" s="154"/>
      <c r="X637" s="154"/>
      <c r="Y637" s="154"/>
      <c r="Z637" s="154"/>
      <c r="AA637" s="154"/>
      <c r="AB637" s="154"/>
      <c r="AC637" s="154"/>
      <c r="AD637" s="154"/>
      <c r="AE637" s="154"/>
      <c r="AF637" s="154"/>
      <c r="AG637" s="63">
        <f t="shared" si="194"/>
        <v>0</v>
      </c>
      <c r="AH637" s="56">
        <f t="shared" si="195"/>
        <v>0</v>
      </c>
      <c r="AI637" s="56">
        <f t="shared" si="196"/>
        <v>0</v>
      </c>
      <c r="AJ637" s="56">
        <f t="shared" si="197"/>
        <v>0</v>
      </c>
      <c r="AK637" s="56">
        <f t="shared" si="198"/>
        <v>0</v>
      </c>
      <c r="AL637" s="56">
        <f t="shared" si="199"/>
        <v>0</v>
      </c>
      <c r="AM637" s="56">
        <f t="shared" si="200"/>
        <v>0</v>
      </c>
      <c r="AN637" s="56">
        <f t="shared" si="201"/>
        <v>0</v>
      </c>
      <c r="AO637" s="56">
        <f t="shared" si="202"/>
        <v>0</v>
      </c>
      <c r="AP637" s="56">
        <f t="shared" si="203"/>
        <v>0</v>
      </c>
      <c r="AQ637" s="56">
        <f t="shared" si="204"/>
        <v>0</v>
      </c>
      <c r="AR637" s="86">
        <f t="shared" si="205"/>
        <v>0</v>
      </c>
    </row>
    <row r="638" spans="1:44" x14ac:dyDescent="0.25">
      <c r="A638" s="178"/>
      <c r="B638" s="55" t="str">
        <f>_xlfn.IFNA(VLOOKUP(A638,'Ajánlatkérő(k) adatai'!$B$4:$C$205,2,0),"")</f>
        <v/>
      </c>
      <c r="C638" s="178"/>
      <c r="D638" s="55" t="str">
        <f>_xlfn.IFNA(VLOOKUP(C638,'Számlafizető(k) adatai'!$C$4:$D$203,2,0),"")</f>
        <v/>
      </c>
      <c r="E638" s="55" t="str">
        <f>_xlfn.IFNA(VLOOKUP(C638,'Számlafizető(k) adatai'!$C$4:$M$203,11,0),"")</f>
        <v/>
      </c>
      <c r="F638" s="178"/>
      <c r="G638" s="178"/>
      <c r="H638" s="178"/>
      <c r="I638" s="55" t="str">
        <f>IF(F638="","",VLOOKUP(LEFT(F638,5),'Technikai cellák'!B:C,2,0))</f>
        <v/>
      </c>
      <c r="J638" s="55" t="str">
        <f>IF(F638="","",VLOOKUP(I638,'Technikai cellák'!$C$1:$D$12,2,0))</f>
        <v/>
      </c>
      <c r="K638" s="179"/>
      <c r="L638" s="67" t="str">
        <f t="shared" si="208"/>
        <v/>
      </c>
      <c r="M638" s="68">
        <f t="shared" si="209"/>
        <v>0</v>
      </c>
      <c r="N638" s="66">
        <f t="shared" si="210"/>
        <v>0</v>
      </c>
      <c r="O638" s="152"/>
      <c r="P638" s="172">
        <f t="shared" si="206"/>
        <v>0</v>
      </c>
      <c r="Q638" s="69">
        <f t="shared" si="211"/>
        <v>0</v>
      </c>
      <c r="R638" s="62">
        <f t="shared" si="193"/>
        <v>0</v>
      </c>
      <c r="S638" s="153"/>
      <c r="T638" s="118" t="str">
        <f t="shared" si="207"/>
        <v/>
      </c>
      <c r="U638" s="154"/>
      <c r="V638" s="154"/>
      <c r="W638" s="154"/>
      <c r="X638" s="154"/>
      <c r="Y638" s="154"/>
      <c r="Z638" s="154"/>
      <c r="AA638" s="154"/>
      <c r="AB638" s="154"/>
      <c r="AC638" s="154"/>
      <c r="AD638" s="154"/>
      <c r="AE638" s="154"/>
      <c r="AF638" s="154"/>
      <c r="AG638" s="63">
        <f t="shared" si="194"/>
        <v>0</v>
      </c>
      <c r="AH638" s="56">
        <f t="shared" si="195"/>
        <v>0</v>
      </c>
      <c r="AI638" s="56">
        <f t="shared" si="196"/>
        <v>0</v>
      </c>
      <c r="AJ638" s="56">
        <f t="shared" si="197"/>
        <v>0</v>
      </c>
      <c r="AK638" s="56">
        <f t="shared" si="198"/>
        <v>0</v>
      </c>
      <c r="AL638" s="56">
        <f t="shared" si="199"/>
        <v>0</v>
      </c>
      <c r="AM638" s="56">
        <f t="shared" si="200"/>
        <v>0</v>
      </c>
      <c r="AN638" s="56">
        <f t="shared" si="201"/>
        <v>0</v>
      </c>
      <c r="AO638" s="56">
        <f t="shared" si="202"/>
        <v>0</v>
      </c>
      <c r="AP638" s="56">
        <f t="shared" si="203"/>
        <v>0</v>
      </c>
      <c r="AQ638" s="56">
        <f t="shared" si="204"/>
        <v>0</v>
      </c>
      <c r="AR638" s="86">
        <f t="shared" si="205"/>
        <v>0</v>
      </c>
    </row>
    <row r="639" spans="1:44" x14ac:dyDescent="0.25">
      <c r="A639" s="178"/>
      <c r="B639" s="55" t="str">
        <f>_xlfn.IFNA(VLOOKUP(A639,'Ajánlatkérő(k) adatai'!$B$4:$C$205,2,0),"")</f>
        <v/>
      </c>
      <c r="C639" s="178"/>
      <c r="D639" s="55" t="str">
        <f>_xlfn.IFNA(VLOOKUP(C639,'Számlafizető(k) adatai'!$C$4:$D$203,2,0),"")</f>
        <v/>
      </c>
      <c r="E639" s="55" t="str">
        <f>_xlfn.IFNA(VLOOKUP(C639,'Számlafizető(k) adatai'!$C$4:$M$203,11,0),"")</f>
        <v/>
      </c>
      <c r="F639" s="178"/>
      <c r="G639" s="178"/>
      <c r="H639" s="178"/>
      <c r="I639" s="55" t="str">
        <f>IF(F639="","",VLOOKUP(LEFT(F639,5),'Technikai cellák'!B:C,2,0))</f>
        <v/>
      </c>
      <c r="J639" s="55" t="str">
        <f>IF(F639="","",VLOOKUP(I639,'Technikai cellák'!$C$1:$D$12,2,0))</f>
        <v/>
      </c>
      <c r="K639" s="179"/>
      <c r="L639" s="67" t="str">
        <f t="shared" si="208"/>
        <v/>
      </c>
      <c r="M639" s="68">
        <f t="shared" si="209"/>
        <v>0</v>
      </c>
      <c r="N639" s="66">
        <f t="shared" si="210"/>
        <v>0</v>
      </c>
      <c r="O639" s="152"/>
      <c r="P639" s="172">
        <f t="shared" si="206"/>
        <v>0</v>
      </c>
      <c r="Q639" s="69">
        <f t="shared" si="211"/>
        <v>0</v>
      </c>
      <c r="R639" s="62">
        <f t="shared" si="193"/>
        <v>0</v>
      </c>
      <c r="S639" s="153"/>
      <c r="T639" s="118" t="str">
        <f t="shared" si="207"/>
        <v/>
      </c>
      <c r="U639" s="154"/>
      <c r="V639" s="154"/>
      <c r="W639" s="154"/>
      <c r="X639" s="154"/>
      <c r="Y639" s="154"/>
      <c r="Z639" s="154"/>
      <c r="AA639" s="154"/>
      <c r="AB639" s="154"/>
      <c r="AC639" s="154"/>
      <c r="AD639" s="154"/>
      <c r="AE639" s="154"/>
      <c r="AF639" s="154"/>
      <c r="AG639" s="63">
        <f t="shared" si="194"/>
        <v>0</v>
      </c>
      <c r="AH639" s="56">
        <f t="shared" si="195"/>
        <v>0</v>
      </c>
      <c r="AI639" s="56">
        <f t="shared" si="196"/>
        <v>0</v>
      </c>
      <c r="AJ639" s="56">
        <f t="shared" si="197"/>
        <v>0</v>
      </c>
      <c r="AK639" s="56">
        <f t="shared" si="198"/>
        <v>0</v>
      </c>
      <c r="AL639" s="56">
        <f t="shared" si="199"/>
        <v>0</v>
      </c>
      <c r="AM639" s="56">
        <f t="shared" si="200"/>
        <v>0</v>
      </c>
      <c r="AN639" s="56">
        <f t="shared" si="201"/>
        <v>0</v>
      </c>
      <c r="AO639" s="56">
        <f t="shared" si="202"/>
        <v>0</v>
      </c>
      <c r="AP639" s="56">
        <f t="shared" si="203"/>
        <v>0</v>
      </c>
      <c r="AQ639" s="56">
        <f t="shared" si="204"/>
        <v>0</v>
      </c>
      <c r="AR639" s="86">
        <f t="shared" si="205"/>
        <v>0</v>
      </c>
    </row>
    <row r="640" spans="1:44" x14ac:dyDescent="0.25">
      <c r="A640" s="178"/>
      <c r="B640" s="55" t="str">
        <f>_xlfn.IFNA(VLOOKUP(A640,'Ajánlatkérő(k) adatai'!$B$4:$C$205,2,0),"")</f>
        <v/>
      </c>
      <c r="C640" s="178"/>
      <c r="D640" s="55" t="str">
        <f>_xlfn.IFNA(VLOOKUP(C640,'Számlafizető(k) adatai'!$C$4:$D$203,2,0),"")</f>
        <v/>
      </c>
      <c r="E640" s="55" t="str">
        <f>_xlfn.IFNA(VLOOKUP(C640,'Számlafizető(k) adatai'!$C$4:$M$203,11,0),"")</f>
        <v/>
      </c>
      <c r="F640" s="178"/>
      <c r="G640" s="178"/>
      <c r="H640" s="178"/>
      <c r="I640" s="55" t="str">
        <f>IF(F640="","",VLOOKUP(LEFT(F640,5),'Technikai cellák'!B:C,2,0))</f>
        <v/>
      </c>
      <c r="J640" s="55" t="str">
        <f>IF(F640="","",VLOOKUP(I640,'Technikai cellák'!$C$1:$D$12,2,0))</f>
        <v/>
      </c>
      <c r="K640" s="179"/>
      <c r="L640" s="67" t="str">
        <f t="shared" si="208"/>
        <v/>
      </c>
      <c r="M640" s="68">
        <f t="shared" si="209"/>
        <v>0</v>
      </c>
      <c r="N640" s="66">
        <f t="shared" si="210"/>
        <v>0</v>
      </c>
      <c r="O640" s="152"/>
      <c r="P640" s="172">
        <f t="shared" si="206"/>
        <v>0</v>
      </c>
      <c r="Q640" s="69">
        <f t="shared" si="211"/>
        <v>0</v>
      </c>
      <c r="R640" s="62">
        <f t="shared" si="193"/>
        <v>0</v>
      </c>
      <c r="S640" s="153"/>
      <c r="T640" s="118" t="str">
        <f t="shared" si="207"/>
        <v/>
      </c>
      <c r="U640" s="154"/>
      <c r="V640" s="154"/>
      <c r="W640" s="154"/>
      <c r="X640" s="154"/>
      <c r="Y640" s="154"/>
      <c r="Z640" s="154"/>
      <c r="AA640" s="154"/>
      <c r="AB640" s="154"/>
      <c r="AC640" s="154"/>
      <c r="AD640" s="154"/>
      <c r="AE640" s="154"/>
      <c r="AF640" s="154"/>
      <c r="AG640" s="63">
        <f t="shared" si="194"/>
        <v>0</v>
      </c>
      <c r="AH640" s="56">
        <f t="shared" si="195"/>
        <v>0</v>
      </c>
      <c r="AI640" s="56">
        <f t="shared" si="196"/>
        <v>0</v>
      </c>
      <c r="AJ640" s="56">
        <f t="shared" si="197"/>
        <v>0</v>
      </c>
      <c r="AK640" s="56">
        <f t="shared" si="198"/>
        <v>0</v>
      </c>
      <c r="AL640" s="56">
        <f t="shared" si="199"/>
        <v>0</v>
      </c>
      <c r="AM640" s="56">
        <f t="shared" si="200"/>
        <v>0</v>
      </c>
      <c r="AN640" s="56">
        <f t="shared" si="201"/>
        <v>0</v>
      </c>
      <c r="AO640" s="56">
        <f t="shared" si="202"/>
        <v>0</v>
      </c>
      <c r="AP640" s="56">
        <f t="shared" si="203"/>
        <v>0</v>
      </c>
      <c r="AQ640" s="56">
        <f t="shared" si="204"/>
        <v>0</v>
      </c>
      <c r="AR640" s="86">
        <f t="shared" si="205"/>
        <v>0</v>
      </c>
    </row>
    <row r="641" spans="1:44" x14ac:dyDescent="0.25">
      <c r="A641" s="178"/>
      <c r="B641" s="55" t="str">
        <f>_xlfn.IFNA(VLOOKUP(A641,'Ajánlatkérő(k) adatai'!$B$4:$C$205,2,0),"")</f>
        <v/>
      </c>
      <c r="C641" s="178"/>
      <c r="D641" s="55" t="str">
        <f>_xlfn.IFNA(VLOOKUP(C641,'Számlafizető(k) adatai'!$C$4:$D$203,2,0),"")</f>
        <v/>
      </c>
      <c r="E641" s="55" t="str">
        <f>_xlfn.IFNA(VLOOKUP(C641,'Számlafizető(k) adatai'!$C$4:$M$203,11,0),"")</f>
        <v/>
      </c>
      <c r="F641" s="178"/>
      <c r="G641" s="178"/>
      <c r="H641" s="178"/>
      <c r="I641" s="55" t="str">
        <f>IF(F641="","",VLOOKUP(LEFT(F641,5),'Technikai cellák'!B:C,2,0))</f>
        <v/>
      </c>
      <c r="J641" s="55" t="str">
        <f>IF(F641="","",VLOOKUP(I641,'Technikai cellák'!$C$1:$D$12,2,0))</f>
        <v/>
      </c>
      <c r="K641" s="179"/>
      <c r="L641" s="67" t="str">
        <f t="shared" si="208"/>
        <v/>
      </c>
      <c r="M641" s="68">
        <f t="shared" si="209"/>
        <v>0</v>
      </c>
      <c r="N641" s="66">
        <f t="shared" si="210"/>
        <v>0</v>
      </c>
      <c r="O641" s="152"/>
      <c r="P641" s="172">
        <f t="shared" si="206"/>
        <v>0</v>
      </c>
      <c r="Q641" s="69">
        <f t="shared" si="211"/>
        <v>0</v>
      </c>
      <c r="R641" s="62">
        <f t="shared" si="193"/>
        <v>0</v>
      </c>
      <c r="S641" s="153"/>
      <c r="T641" s="118" t="str">
        <f t="shared" si="207"/>
        <v/>
      </c>
      <c r="U641" s="154"/>
      <c r="V641" s="154"/>
      <c r="W641" s="154"/>
      <c r="X641" s="154"/>
      <c r="Y641" s="154"/>
      <c r="Z641" s="154"/>
      <c r="AA641" s="154"/>
      <c r="AB641" s="154"/>
      <c r="AC641" s="154"/>
      <c r="AD641" s="154"/>
      <c r="AE641" s="154"/>
      <c r="AF641" s="154"/>
      <c r="AG641" s="63">
        <f t="shared" si="194"/>
        <v>0</v>
      </c>
      <c r="AH641" s="56">
        <f t="shared" si="195"/>
        <v>0</v>
      </c>
      <c r="AI641" s="56">
        <f t="shared" si="196"/>
        <v>0</v>
      </c>
      <c r="AJ641" s="56">
        <f t="shared" si="197"/>
        <v>0</v>
      </c>
      <c r="AK641" s="56">
        <f t="shared" si="198"/>
        <v>0</v>
      </c>
      <c r="AL641" s="56">
        <f t="shared" si="199"/>
        <v>0</v>
      </c>
      <c r="AM641" s="56">
        <f t="shared" si="200"/>
        <v>0</v>
      </c>
      <c r="AN641" s="56">
        <f t="shared" si="201"/>
        <v>0</v>
      </c>
      <c r="AO641" s="56">
        <f t="shared" si="202"/>
        <v>0</v>
      </c>
      <c r="AP641" s="56">
        <f t="shared" si="203"/>
        <v>0</v>
      </c>
      <c r="AQ641" s="56">
        <f t="shared" si="204"/>
        <v>0</v>
      </c>
      <c r="AR641" s="86">
        <f t="shared" si="205"/>
        <v>0</v>
      </c>
    </row>
    <row r="642" spans="1:44" x14ac:dyDescent="0.25">
      <c r="A642" s="178"/>
      <c r="B642" s="55" t="str">
        <f>_xlfn.IFNA(VLOOKUP(A642,'Ajánlatkérő(k) adatai'!$B$4:$C$205,2,0),"")</f>
        <v/>
      </c>
      <c r="C642" s="178"/>
      <c r="D642" s="55" t="str">
        <f>_xlfn.IFNA(VLOOKUP(C642,'Számlafizető(k) adatai'!$C$4:$D$203,2,0),"")</f>
        <v/>
      </c>
      <c r="E642" s="55" t="str">
        <f>_xlfn.IFNA(VLOOKUP(C642,'Számlafizető(k) adatai'!$C$4:$M$203,11,0),"")</f>
        <v/>
      </c>
      <c r="F642" s="178"/>
      <c r="G642" s="178"/>
      <c r="H642" s="178"/>
      <c r="I642" s="55" t="str">
        <f>IF(F642="","",VLOOKUP(LEFT(F642,5),'Technikai cellák'!B:C,2,0))</f>
        <v/>
      </c>
      <c r="J642" s="55" t="str">
        <f>IF(F642="","",VLOOKUP(I642,'Technikai cellák'!$C$1:$D$12,2,0))</f>
        <v/>
      </c>
      <c r="K642" s="179"/>
      <c r="L642" s="67" t="str">
        <f t="shared" si="208"/>
        <v/>
      </c>
      <c r="M642" s="68">
        <f t="shared" si="209"/>
        <v>0</v>
      </c>
      <c r="N642" s="66">
        <f t="shared" si="210"/>
        <v>0</v>
      </c>
      <c r="O642" s="152"/>
      <c r="P642" s="172">
        <f t="shared" si="206"/>
        <v>0</v>
      </c>
      <c r="Q642" s="69">
        <f t="shared" si="211"/>
        <v>0</v>
      </c>
      <c r="R642" s="62">
        <f t="shared" si="193"/>
        <v>0</v>
      </c>
      <c r="S642" s="153"/>
      <c r="T642" s="118" t="str">
        <f t="shared" si="207"/>
        <v/>
      </c>
      <c r="U642" s="154"/>
      <c r="V642" s="154"/>
      <c r="W642" s="154"/>
      <c r="X642" s="154"/>
      <c r="Y642" s="154"/>
      <c r="Z642" s="154"/>
      <c r="AA642" s="154"/>
      <c r="AB642" s="154"/>
      <c r="AC642" s="154"/>
      <c r="AD642" s="154"/>
      <c r="AE642" s="154"/>
      <c r="AF642" s="154"/>
      <c r="AG642" s="63">
        <f t="shared" si="194"/>
        <v>0</v>
      </c>
      <c r="AH642" s="56">
        <f t="shared" si="195"/>
        <v>0</v>
      </c>
      <c r="AI642" s="56">
        <f t="shared" si="196"/>
        <v>0</v>
      </c>
      <c r="AJ642" s="56">
        <f t="shared" si="197"/>
        <v>0</v>
      </c>
      <c r="AK642" s="56">
        <f t="shared" si="198"/>
        <v>0</v>
      </c>
      <c r="AL642" s="56">
        <f t="shared" si="199"/>
        <v>0</v>
      </c>
      <c r="AM642" s="56">
        <f t="shared" si="200"/>
        <v>0</v>
      </c>
      <c r="AN642" s="56">
        <f t="shared" si="201"/>
        <v>0</v>
      </c>
      <c r="AO642" s="56">
        <f t="shared" si="202"/>
        <v>0</v>
      </c>
      <c r="AP642" s="56">
        <f t="shared" si="203"/>
        <v>0</v>
      </c>
      <c r="AQ642" s="56">
        <f t="shared" si="204"/>
        <v>0</v>
      </c>
      <c r="AR642" s="86">
        <f t="shared" si="205"/>
        <v>0</v>
      </c>
    </row>
    <row r="643" spans="1:44" x14ac:dyDescent="0.25">
      <c r="A643" s="178"/>
      <c r="B643" s="55" t="str">
        <f>_xlfn.IFNA(VLOOKUP(A643,'Ajánlatkérő(k) adatai'!$B$4:$C$205,2,0),"")</f>
        <v/>
      </c>
      <c r="C643" s="178"/>
      <c r="D643" s="55" t="str">
        <f>_xlfn.IFNA(VLOOKUP(C643,'Számlafizető(k) adatai'!$C$4:$D$203,2,0),"")</f>
        <v/>
      </c>
      <c r="E643" s="55" t="str">
        <f>_xlfn.IFNA(VLOOKUP(C643,'Számlafizető(k) adatai'!$C$4:$M$203,11,0),"")</f>
        <v/>
      </c>
      <c r="F643" s="178"/>
      <c r="G643" s="178"/>
      <c r="H643" s="178"/>
      <c r="I643" s="55" t="str">
        <f>IF(F643="","",VLOOKUP(LEFT(F643,5),'Technikai cellák'!B:C,2,0))</f>
        <v/>
      </c>
      <c r="J643" s="55" t="str">
        <f>IF(F643="","",VLOOKUP(I643,'Technikai cellák'!$C$1:$D$12,2,0))</f>
        <v/>
      </c>
      <c r="K643" s="179"/>
      <c r="L643" s="67" t="str">
        <f t="shared" si="208"/>
        <v/>
      </c>
      <c r="M643" s="68">
        <f t="shared" si="209"/>
        <v>0</v>
      </c>
      <c r="N643" s="66">
        <f t="shared" si="210"/>
        <v>0</v>
      </c>
      <c r="O643" s="152"/>
      <c r="P643" s="172">
        <f t="shared" si="206"/>
        <v>0</v>
      </c>
      <c r="Q643" s="69">
        <f t="shared" si="211"/>
        <v>0</v>
      </c>
      <c r="R643" s="62">
        <f t="shared" si="193"/>
        <v>0</v>
      </c>
      <c r="S643" s="153"/>
      <c r="T643" s="118" t="str">
        <f t="shared" si="207"/>
        <v/>
      </c>
      <c r="U643" s="154"/>
      <c r="V643" s="154"/>
      <c r="W643" s="154"/>
      <c r="X643" s="154"/>
      <c r="Y643" s="154"/>
      <c r="Z643" s="154"/>
      <c r="AA643" s="154"/>
      <c r="AB643" s="154"/>
      <c r="AC643" s="154"/>
      <c r="AD643" s="154"/>
      <c r="AE643" s="154"/>
      <c r="AF643" s="154"/>
      <c r="AG643" s="63">
        <f t="shared" si="194"/>
        <v>0</v>
      </c>
      <c r="AH643" s="56">
        <f t="shared" si="195"/>
        <v>0</v>
      </c>
      <c r="AI643" s="56">
        <f t="shared" si="196"/>
        <v>0</v>
      </c>
      <c r="AJ643" s="56">
        <f t="shared" si="197"/>
        <v>0</v>
      </c>
      <c r="AK643" s="56">
        <f t="shared" si="198"/>
        <v>0</v>
      </c>
      <c r="AL643" s="56">
        <f t="shared" si="199"/>
        <v>0</v>
      </c>
      <c r="AM643" s="56">
        <f t="shared" si="200"/>
        <v>0</v>
      </c>
      <c r="AN643" s="56">
        <f t="shared" si="201"/>
        <v>0</v>
      </c>
      <c r="AO643" s="56">
        <f t="shared" si="202"/>
        <v>0</v>
      </c>
      <c r="AP643" s="56">
        <f t="shared" si="203"/>
        <v>0</v>
      </c>
      <c r="AQ643" s="56">
        <f t="shared" si="204"/>
        <v>0</v>
      </c>
      <c r="AR643" s="86">
        <f t="shared" si="205"/>
        <v>0</v>
      </c>
    </row>
    <row r="644" spans="1:44" x14ac:dyDescent="0.25">
      <c r="A644" s="178"/>
      <c r="B644" s="55" t="str">
        <f>_xlfn.IFNA(VLOOKUP(A644,'Ajánlatkérő(k) adatai'!$B$4:$C$205,2,0),"")</f>
        <v/>
      </c>
      <c r="C644" s="178"/>
      <c r="D644" s="55" t="str">
        <f>_xlfn.IFNA(VLOOKUP(C644,'Számlafizető(k) adatai'!$C$4:$D$203,2,0),"")</f>
        <v/>
      </c>
      <c r="E644" s="55" t="str">
        <f>_xlfn.IFNA(VLOOKUP(C644,'Számlafizető(k) adatai'!$C$4:$M$203,11,0),"")</f>
        <v/>
      </c>
      <c r="F644" s="178"/>
      <c r="G644" s="178"/>
      <c r="H644" s="178"/>
      <c r="I644" s="55" t="str">
        <f>IF(F644="","",VLOOKUP(LEFT(F644,5),'Technikai cellák'!B:C,2,0))</f>
        <v/>
      </c>
      <c r="J644" s="55" t="str">
        <f>IF(F644="","",VLOOKUP(I644,'Technikai cellák'!$C$1:$D$12,2,0))</f>
        <v/>
      </c>
      <c r="K644" s="179"/>
      <c r="L644" s="67" t="str">
        <f t="shared" si="208"/>
        <v/>
      </c>
      <c r="M644" s="68">
        <f t="shared" si="209"/>
        <v>0</v>
      </c>
      <c r="N644" s="66">
        <f t="shared" si="210"/>
        <v>0</v>
      </c>
      <c r="O644" s="152"/>
      <c r="P644" s="172">
        <f t="shared" si="206"/>
        <v>0</v>
      </c>
      <c r="Q644" s="69">
        <f t="shared" si="211"/>
        <v>0</v>
      </c>
      <c r="R644" s="62">
        <f t="shared" si="193"/>
        <v>0</v>
      </c>
      <c r="S644" s="153"/>
      <c r="T644" s="118" t="str">
        <f t="shared" si="207"/>
        <v/>
      </c>
      <c r="U644" s="154"/>
      <c r="V644" s="154"/>
      <c r="W644" s="154"/>
      <c r="X644" s="154"/>
      <c r="Y644" s="154"/>
      <c r="Z644" s="154"/>
      <c r="AA644" s="154"/>
      <c r="AB644" s="154"/>
      <c r="AC644" s="154"/>
      <c r="AD644" s="154"/>
      <c r="AE644" s="154"/>
      <c r="AF644" s="154"/>
      <c r="AG644" s="63">
        <f t="shared" si="194"/>
        <v>0</v>
      </c>
      <c r="AH644" s="56">
        <f t="shared" si="195"/>
        <v>0</v>
      </c>
      <c r="AI644" s="56">
        <f t="shared" si="196"/>
        <v>0</v>
      </c>
      <c r="AJ644" s="56">
        <f t="shared" si="197"/>
        <v>0</v>
      </c>
      <c r="AK644" s="56">
        <f t="shared" si="198"/>
        <v>0</v>
      </c>
      <c r="AL644" s="56">
        <f t="shared" si="199"/>
        <v>0</v>
      </c>
      <c r="AM644" s="56">
        <f t="shared" si="200"/>
        <v>0</v>
      </c>
      <c r="AN644" s="56">
        <f t="shared" si="201"/>
        <v>0</v>
      </c>
      <c r="AO644" s="56">
        <f t="shared" si="202"/>
        <v>0</v>
      </c>
      <c r="AP644" s="56">
        <f t="shared" si="203"/>
        <v>0</v>
      </c>
      <c r="AQ644" s="56">
        <f t="shared" si="204"/>
        <v>0</v>
      </c>
      <c r="AR644" s="86">
        <f t="shared" si="205"/>
        <v>0</v>
      </c>
    </row>
    <row r="645" spans="1:44" x14ac:dyDescent="0.25">
      <c r="A645" s="178"/>
      <c r="B645" s="55" t="str">
        <f>_xlfn.IFNA(VLOOKUP(A645,'Ajánlatkérő(k) adatai'!$B$4:$C$205,2,0),"")</f>
        <v/>
      </c>
      <c r="C645" s="178"/>
      <c r="D645" s="55" t="str">
        <f>_xlfn.IFNA(VLOOKUP(C645,'Számlafizető(k) adatai'!$C$4:$D$203,2,0),"")</f>
        <v/>
      </c>
      <c r="E645" s="55" t="str">
        <f>_xlfn.IFNA(VLOOKUP(C645,'Számlafizető(k) adatai'!$C$4:$M$203,11,0),"")</f>
        <v/>
      </c>
      <c r="F645" s="178"/>
      <c r="G645" s="178"/>
      <c r="H645" s="178"/>
      <c r="I645" s="55" t="str">
        <f>IF(F645="","",VLOOKUP(LEFT(F645,5),'Technikai cellák'!B:C,2,0))</f>
        <v/>
      </c>
      <c r="J645" s="55" t="str">
        <f>IF(F645="","",VLOOKUP(I645,'Technikai cellák'!$C$1:$D$12,2,0))</f>
        <v/>
      </c>
      <c r="K645" s="179"/>
      <c r="L645" s="67" t="str">
        <f t="shared" si="208"/>
        <v/>
      </c>
      <c r="M645" s="68">
        <f t="shared" si="209"/>
        <v>0</v>
      </c>
      <c r="N645" s="66">
        <f t="shared" si="210"/>
        <v>0</v>
      </c>
      <c r="O645" s="152"/>
      <c r="P645" s="172">
        <f t="shared" si="206"/>
        <v>0</v>
      </c>
      <c r="Q645" s="69">
        <f t="shared" si="211"/>
        <v>0</v>
      </c>
      <c r="R645" s="62">
        <f t="shared" ref="R645:R708" si="212">SUM(AG645:AR645)</f>
        <v>0</v>
      </c>
      <c r="S645" s="153"/>
      <c r="T645" s="118" t="str">
        <f t="shared" si="207"/>
        <v/>
      </c>
      <c r="U645" s="154"/>
      <c r="V645" s="154"/>
      <c r="W645" s="154"/>
      <c r="X645" s="154"/>
      <c r="Y645" s="154"/>
      <c r="Z645" s="154"/>
      <c r="AA645" s="154"/>
      <c r="AB645" s="154"/>
      <c r="AC645" s="154"/>
      <c r="AD645" s="154"/>
      <c r="AE645" s="154"/>
      <c r="AF645" s="154"/>
      <c r="AG645" s="63">
        <f t="shared" ref="AG645:AG708" si="213">ROUND((U645*$C$7)/$C$8,0)</f>
        <v>0</v>
      </c>
      <c r="AH645" s="56">
        <f t="shared" ref="AH645:AH708" si="214">ROUND((V645*$C$7)/$C$8,0)</f>
        <v>0</v>
      </c>
      <c r="AI645" s="56">
        <f t="shared" ref="AI645:AI708" si="215">ROUND((W645*$C$7)/$C$8,0)</f>
        <v>0</v>
      </c>
      <c r="AJ645" s="56">
        <f t="shared" ref="AJ645:AJ708" si="216">ROUND((X645*$C$7)/$C$8,0)</f>
        <v>0</v>
      </c>
      <c r="AK645" s="56">
        <f t="shared" ref="AK645:AK708" si="217">ROUND((Y645*$C$7)/$C$8,0)</f>
        <v>0</v>
      </c>
      <c r="AL645" s="56">
        <f t="shared" ref="AL645:AL708" si="218">ROUND((Z645*$C$7)/$C$8,0)</f>
        <v>0</v>
      </c>
      <c r="AM645" s="56">
        <f t="shared" ref="AM645:AM708" si="219">ROUND((AA645*$C$7)/$C$8,0)</f>
        <v>0</v>
      </c>
      <c r="AN645" s="56">
        <f t="shared" ref="AN645:AN708" si="220">ROUND((AB645*$C$7)/$C$8,0)</f>
        <v>0</v>
      </c>
      <c r="AO645" s="56">
        <f t="shared" ref="AO645:AO708" si="221">ROUND((AC645*$C$7)/$C$8,0)</f>
        <v>0</v>
      </c>
      <c r="AP645" s="56">
        <f t="shared" ref="AP645:AP708" si="222">ROUND((AD645*$C$7)/$C$8,0)</f>
        <v>0</v>
      </c>
      <c r="AQ645" s="56">
        <f t="shared" ref="AQ645:AQ708" si="223">ROUND((AE645*$C$7)/$C$8,0)</f>
        <v>0</v>
      </c>
      <c r="AR645" s="86">
        <f t="shared" ref="AR645:AR708" si="224">ROUND((AF645*$C$7)/$C$8,0)</f>
        <v>0</v>
      </c>
    </row>
    <row r="646" spans="1:44" x14ac:dyDescent="0.25">
      <c r="A646" s="178"/>
      <c r="B646" s="55" t="str">
        <f>_xlfn.IFNA(VLOOKUP(A646,'Ajánlatkérő(k) adatai'!$B$4:$C$205,2,0),"")</f>
        <v/>
      </c>
      <c r="C646" s="178"/>
      <c r="D646" s="55" t="str">
        <f>_xlfn.IFNA(VLOOKUP(C646,'Számlafizető(k) adatai'!$C$4:$D$203,2,0),"")</f>
        <v/>
      </c>
      <c r="E646" s="55" t="str">
        <f>_xlfn.IFNA(VLOOKUP(C646,'Számlafizető(k) adatai'!$C$4:$M$203,11,0),"")</f>
        <v/>
      </c>
      <c r="F646" s="178"/>
      <c r="G646" s="178"/>
      <c r="H646" s="178"/>
      <c r="I646" s="55" t="str">
        <f>IF(F646="","",VLOOKUP(LEFT(F646,5),'Technikai cellák'!B:C,2,0))</f>
        <v/>
      </c>
      <c r="J646" s="55" t="str">
        <f>IF(F646="","",VLOOKUP(I646,'Technikai cellák'!$C$1:$D$12,2,0))</f>
        <v/>
      </c>
      <c r="K646" s="179"/>
      <c r="L646" s="67" t="str">
        <f t="shared" si="208"/>
        <v/>
      </c>
      <c r="M646" s="68">
        <f t="shared" si="209"/>
        <v>0</v>
      </c>
      <c r="N646" s="66">
        <f t="shared" si="210"/>
        <v>0</v>
      </c>
      <c r="O646" s="152"/>
      <c r="P646" s="172">
        <f t="shared" si="206"/>
        <v>0</v>
      </c>
      <c r="Q646" s="69">
        <f t="shared" si="211"/>
        <v>0</v>
      </c>
      <c r="R646" s="62">
        <f t="shared" si="212"/>
        <v>0</v>
      </c>
      <c r="S646" s="153"/>
      <c r="T646" s="118" t="str">
        <f t="shared" si="207"/>
        <v/>
      </c>
      <c r="U646" s="154"/>
      <c r="V646" s="154"/>
      <c r="W646" s="154"/>
      <c r="X646" s="154"/>
      <c r="Y646" s="154"/>
      <c r="Z646" s="154"/>
      <c r="AA646" s="154"/>
      <c r="AB646" s="154"/>
      <c r="AC646" s="154"/>
      <c r="AD646" s="154"/>
      <c r="AE646" s="154"/>
      <c r="AF646" s="154"/>
      <c r="AG646" s="63">
        <f t="shared" si="213"/>
        <v>0</v>
      </c>
      <c r="AH646" s="56">
        <f t="shared" si="214"/>
        <v>0</v>
      </c>
      <c r="AI646" s="56">
        <f t="shared" si="215"/>
        <v>0</v>
      </c>
      <c r="AJ646" s="56">
        <f t="shared" si="216"/>
        <v>0</v>
      </c>
      <c r="AK646" s="56">
        <f t="shared" si="217"/>
        <v>0</v>
      </c>
      <c r="AL646" s="56">
        <f t="shared" si="218"/>
        <v>0</v>
      </c>
      <c r="AM646" s="56">
        <f t="shared" si="219"/>
        <v>0</v>
      </c>
      <c r="AN646" s="56">
        <f t="shared" si="220"/>
        <v>0</v>
      </c>
      <c r="AO646" s="56">
        <f t="shared" si="221"/>
        <v>0</v>
      </c>
      <c r="AP646" s="56">
        <f t="shared" si="222"/>
        <v>0</v>
      </c>
      <c r="AQ646" s="56">
        <f t="shared" si="223"/>
        <v>0</v>
      </c>
      <c r="AR646" s="86">
        <f t="shared" si="224"/>
        <v>0</v>
      </c>
    </row>
    <row r="647" spans="1:44" x14ac:dyDescent="0.25">
      <c r="A647" s="178"/>
      <c r="B647" s="55" t="str">
        <f>_xlfn.IFNA(VLOOKUP(A647,'Ajánlatkérő(k) adatai'!$B$4:$C$205,2,0),"")</f>
        <v/>
      </c>
      <c r="C647" s="178"/>
      <c r="D647" s="55" t="str">
        <f>_xlfn.IFNA(VLOOKUP(C647,'Számlafizető(k) adatai'!$C$4:$D$203,2,0),"")</f>
        <v/>
      </c>
      <c r="E647" s="55" t="str">
        <f>_xlfn.IFNA(VLOOKUP(C647,'Számlafizető(k) adatai'!$C$4:$M$203,11,0),"")</f>
        <v/>
      </c>
      <c r="F647" s="178"/>
      <c r="G647" s="178"/>
      <c r="H647" s="178"/>
      <c r="I647" s="55" t="str">
        <f>IF(F647="","",VLOOKUP(LEFT(F647,5),'Technikai cellák'!B:C,2,0))</f>
        <v/>
      </c>
      <c r="J647" s="55" t="str">
        <f>IF(F647="","",VLOOKUP(I647,'Technikai cellák'!$C$1:$D$12,2,0))</f>
        <v/>
      </c>
      <c r="K647" s="179"/>
      <c r="L647" s="67" t="str">
        <f t="shared" si="208"/>
        <v/>
      </c>
      <c r="M647" s="68">
        <f t="shared" si="209"/>
        <v>0</v>
      </c>
      <c r="N647" s="66">
        <f t="shared" si="210"/>
        <v>0</v>
      </c>
      <c r="O647" s="152"/>
      <c r="P647" s="172">
        <f t="shared" si="206"/>
        <v>0</v>
      </c>
      <c r="Q647" s="69">
        <f t="shared" si="211"/>
        <v>0</v>
      </c>
      <c r="R647" s="62">
        <f t="shared" si="212"/>
        <v>0</v>
      </c>
      <c r="S647" s="153"/>
      <c r="T647" s="118" t="str">
        <f t="shared" si="207"/>
        <v/>
      </c>
      <c r="U647" s="154"/>
      <c r="V647" s="154"/>
      <c r="W647" s="154"/>
      <c r="X647" s="154"/>
      <c r="Y647" s="154"/>
      <c r="Z647" s="154"/>
      <c r="AA647" s="154"/>
      <c r="AB647" s="154"/>
      <c r="AC647" s="154"/>
      <c r="AD647" s="154"/>
      <c r="AE647" s="154"/>
      <c r="AF647" s="154"/>
      <c r="AG647" s="63">
        <f t="shared" si="213"/>
        <v>0</v>
      </c>
      <c r="AH647" s="56">
        <f t="shared" si="214"/>
        <v>0</v>
      </c>
      <c r="AI647" s="56">
        <f t="shared" si="215"/>
        <v>0</v>
      </c>
      <c r="AJ647" s="56">
        <f t="shared" si="216"/>
        <v>0</v>
      </c>
      <c r="AK647" s="56">
        <f t="shared" si="217"/>
        <v>0</v>
      </c>
      <c r="AL647" s="56">
        <f t="shared" si="218"/>
        <v>0</v>
      </c>
      <c r="AM647" s="56">
        <f t="shared" si="219"/>
        <v>0</v>
      </c>
      <c r="AN647" s="56">
        <f t="shared" si="220"/>
        <v>0</v>
      </c>
      <c r="AO647" s="56">
        <f t="shared" si="221"/>
        <v>0</v>
      </c>
      <c r="AP647" s="56">
        <f t="shared" si="222"/>
        <v>0</v>
      </c>
      <c r="AQ647" s="56">
        <f t="shared" si="223"/>
        <v>0</v>
      </c>
      <c r="AR647" s="86">
        <f t="shared" si="224"/>
        <v>0</v>
      </c>
    </row>
    <row r="648" spans="1:44" x14ac:dyDescent="0.25">
      <c r="A648" s="178"/>
      <c r="B648" s="55" t="str">
        <f>_xlfn.IFNA(VLOOKUP(A648,'Ajánlatkérő(k) adatai'!$B$4:$C$205,2,0),"")</f>
        <v/>
      </c>
      <c r="C648" s="178"/>
      <c r="D648" s="55" t="str">
        <f>_xlfn.IFNA(VLOOKUP(C648,'Számlafizető(k) adatai'!$C$4:$D$203,2,0),"")</f>
        <v/>
      </c>
      <c r="E648" s="55" t="str">
        <f>_xlfn.IFNA(VLOOKUP(C648,'Számlafizető(k) adatai'!$C$4:$M$203,11,0),"")</f>
        <v/>
      </c>
      <c r="F648" s="178"/>
      <c r="G648" s="178"/>
      <c r="H648" s="178"/>
      <c r="I648" s="55" t="str">
        <f>IF(F648="","",VLOOKUP(LEFT(F648,5),'Technikai cellák'!B:C,2,0))</f>
        <v/>
      </c>
      <c r="J648" s="55" t="str">
        <f>IF(F648="","",VLOOKUP(I648,'Technikai cellák'!$C$1:$D$12,2,0))</f>
        <v/>
      </c>
      <c r="K648" s="179"/>
      <c r="L648" s="67" t="str">
        <f t="shared" si="208"/>
        <v/>
      </c>
      <c r="M648" s="68">
        <f t="shared" si="209"/>
        <v>0</v>
      </c>
      <c r="N648" s="66">
        <f t="shared" si="210"/>
        <v>0</v>
      </c>
      <c r="O648" s="152"/>
      <c r="P648" s="172">
        <f t="shared" si="206"/>
        <v>0</v>
      </c>
      <c r="Q648" s="69">
        <f t="shared" si="211"/>
        <v>0</v>
      </c>
      <c r="R648" s="62">
        <f t="shared" si="212"/>
        <v>0</v>
      </c>
      <c r="S648" s="153"/>
      <c r="T648" s="118" t="str">
        <f t="shared" si="207"/>
        <v/>
      </c>
      <c r="U648" s="154"/>
      <c r="V648" s="154"/>
      <c r="W648" s="154"/>
      <c r="X648" s="154"/>
      <c r="Y648" s="154"/>
      <c r="Z648" s="154"/>
      <c r="AA648" s="154"/>
      <c r="AB648" s="154"/>
      <c r="AC648" s="154"/>
      <c r="AD648" s="154"/>
      <c r="AE648" s="154"/>
      <c r="AF648" s="154"/>
      <c r="AG648" s="63">
        <f t="shared" si="213"/>
        <v>0</v>
      </c>
      <c r="AH648" s="56">
        <f t="shared" si="214"/>
        <v>0</v>
      </c>
      <c r="AI648" s="56">
        <f t="shared" si="215"/>
        <v>0</v>
      </c>
      <c r="AJ648" s="56">
        <f t="shared" si="216"/>
        <v>0</v>
      </c>
      <c r="AK648" s="56">
        <f t="shared" si="217"/>
        <v>0</v>
      </c>
      <c r="AL648" s="56">
        <f t="shared" si="218"/>
        <v>0</v>
      </c>
      <c r="AM648" s="56">
        <f t="shared" si="219"/>
        <v>0</v>
      </c>
      <c r="AN648" s="56">
        <f t="shared" si="220"/>
        <v>0</v>
      </c>
      <c r="AO648" s="56">
        <f t="shared" si="221"/>
        <v>0</v>
      </c>
      <c r="AP648" s="56">
        <f t="shared" si="222"/>
        <v>0</v>
      </c>
      <c r="AQ648" s="56">
        <f t="shared" si="223"/>
        <v>0</v>
      </c>
      <c r="AR648" s="86">
        <f t="shared" si="224"/>
        <v>0</v>
      </c>
    </row>
    <row r="649" spans="1:44" x14ac:dyDescent="0.25">
      <c r="A649" s="178"/>
      <c r="B649" s="55" t="str">
        <f>_xlfn.IFNA(VLOOKUP(A649,'Ajánlatkérő(k) adatai'!$B$4:$C$205,2,0),"")</f>
        <v/>
      </c>
      <c r="C649" s="178"/>
      <c r="D649" s="55" t="str">
        <f>_xlfn.IFNA(VLOOKUP(C649,'Számlafizető(k) adatai'!$C$4:$D$203,2,0),"")</f>
        <v/>
      </c>
      <c r="E649" s="55" t="str">
        <f>_xlfn.IFNA(VLOOKUP(C649,'Számlafizető(k) adatai'!$C$4:$M$203,11,0),"")</f>
        <v/>
      </c>
      <c r="F649" s="178"/>
      <c r="G649" s="178"/>
      <c r="H649" s="178"/>
      <c r="I649" s="55" t="str">
        <f>IF(F649="","",VLOOKUP(LEFT(F649,5),'Technikai cellák'!B:C,2,0))</f>
        <v/>
      </c>
      <c r="J649" s="55" t="str">
        <f>IF(F649="","",VLOOKUP(I649,'Technikai cellák'!$C$1:$D$12,2,0))</f>
        <v/>
      </c>
      <c r="K649" s="179"/>
      <c r="L649" s="67" t="str">
        <f t="shared" si="208"/>
        <v/>
      </c>
      <c r="M649" s="68">
        <f t="shared" si="209"/>
        <v>0</v>
      </c>
      <c r="N649" s="66">
        <f t="shared" si="210"/>
        <v>0</v>
      </c>
      <c r="O649" s="152"/>
      <c r="P649" s="172">
        <f t="shared" si="206"/>
        <v>0</v>
      </c>
      <c r="Q649" s="69">
        <f t="shared" si="211"/>
        <v>0</v>
      </c>
      <c r="R649" s="62">
        <f t="shared" si="212"/>
        <v>0</v>
      </c>
      <c r="S649" s="153"/>
      <c r="T649" s="118" t="str">
        <f t="shared" si="207"/>
        <v/>
      </c>
      <c r="U649" s="154"/>
      <c r="V649" s="154"/>
      <c r="W649" s="154"/>
      <c r="X649" s="154"/>
      <c r="Y649" s="154"/>
      <c r="Z649" s="154"/>
      <c r="AA649" s="154"/>
      <c r="AB649" s="154"/>
      <c r="AC649" s="154"/>
      <c r="AD649" s="154"/>
      <c r="AE649" s="154"/>
      <c r="AF649" s="154"/>
      <c r="AG649" s="63">
        <f t="shared" si="213"/>
        <v>0</v>
      </c>
      <c r="AH649" s="56">
        <f t="shared" si="214"/>
        <v>0</v>
      </c>
      <c r="AI649" s="56">
        <f t="shared" si="215"/>
        <v>0</v>
      </c>
      <c r="AJ649" s="56">
        <f t="shared" si="216"/>
        <v>0</v>
      </c>
      <c r="AK649" s="56">
        <f t="shared" si="217"/>
        <v>0</v>
      </c>
      <c r="AL649" s="56">
        <f t="shared" si="218"/>
        <v>0</v>
      </c>
      <c r="AM649" s="56">
        <f t="shared" si="219"/>
        <v>0</v>
      </c>
      <c r="AN649" s="56">
        <f t="shared" si="220"/>
        <v>0</v>
      </c>
      <c r="AO649" s="56">
        <f t="shared" si="221"/>
        <v>0</v>
      </c>
      <c r="AP649" s="56">
        <f t="shared" si="222"/>
        <v>0</v>
      </c>
      <c r="AQ649" s="56">
        <f t="shared" si="223"/>
        <v>0</v>
      </c>
      <c r="AR649" s="86">
        <f t="shared" si="224"/>
        <v>0</v>
      </c>
    </row>
    <row r="650" spans="1:44" x14ac:dyDescent="0.25">
      <c r="A650" s="178"/>
      <c r="B650" s="55" t="str">
        <f>_xlfn.IFNA(VLOOKUP(A650,'Ajánlatkérő(k) adatai'!$B$4:$C$205,2,0),"")</f>
        <v/>
      </c>
      <c r="C650" s="178"/>
      <c r="D650" s="55" t="str">
        <f>_xlfn.IFNA(VLOOKUP(C650,'Számlafizető(k) adatai'!$C$4:$D$203,2,0),"")</f>
        <v/>
      </c>
      <c r="E650" s="55" t="str">
        <f>_xlfn.IFNA(VLOOKUP(C650,'Számlafizető(k) adatai'!$C$4:$M$203,11,0),"")</f>
        <v/>
      </c>
      <c r="F650" s="178"/>
      <c r="G650" s="178"/>
      <c r="H650" s="178"/>
      <c r="I650" s="55" t="str">
        <f>IF(F650="","",VLOOKUP(LEFT(F650,5),'Technikai cellák'!B:C,2,0))</f>
        <v/>
      </c>
      <c r="J650" s="55" t="str">
        <f>IF(F650="","",VLOOKUP(I650,'Technikai cellák'!$C$1:$D$12,2,0))</f>
        <v/>
      </c>
      <c r="K650" s="179"/>
      <c r="L650" s="67" t="str">
        <f t="shared" si="208"/>
        <v/>
      </c>
      <c r="M650" s="68">
        <f t="shared" si="209"/>
        <v>0</v>
      </c>
      <c r="N650" s="66">
        <f t="shared" si="210"/>
        <v>0</v>
      </c>
      <c r="O650" s="152"/>
      <c r="P650" s="172">
        <f t="shared" si="206"/>
        <v>0</v>
      </c>
      <c r="Q650" s="69">
        <f t="shared" si="211"/>
        <v>0</v>
      </c>
      <c r="R650" s="62">
        <f t="shared" si="212"/>
        <v>0</v>
      </c>
      <c r="S650" s="153"/>
      <c r="T650" s="118" t="str">
        <f t="shared" si="207"/>
        <v/>
      </c>
      <c r="U650" s="154"/>
      <c r="V650" s="154"/>
      <c r="W650" s="154"/>
      <c r="X650" s="154"/>
      <c r="Y650" s="154"/>
      <c r="Z650" s="154"/>
      <c r="AA650" s="154"/>
      <c r="AB650" s="154"/>
      <c r="AC650" s="154"/>
      <c r="AD650" s="154"/>
      <c r="AE650" s="154"/>
      <c r="AF650" s="154"/>
      <c r="AG650" s="63">
        <f t="shared" si="213"/>
        <v>0</v>
      </c>
      <c r="AH650" s="56">
        <f t="shared" si="214"/>
        <v>0</v>
      </c>
      <c r="AI650" s="56">
        <f t="shared" si="215"/>
        <v>0</v>
      </c>
      <c r="AJ650" s="56">
        <f t="shared" si="216"/>
        <v>0</v>
      </c>
      <c r="AK650" s="56">
        <f t="shared" si="217"/>
        <v>0</v>
      </c>
      <c r="AL650" s="56">
        <f t="shared" si="218"/>
        <v>0</v>
      </c>
      <c r="AM650" s="56">
        <f t="shared" si="219"/>
        <v>0</v>
      </c>
      <c r="AN650" s="56">
        <f t="shared" si="220"/>
        <v>0</v>
      </c>
      <c r="AO650" s="56">
        <f t="shared" si="221"/>
        <v>0</v>
      </c>
      <c r="AP650" s="56">
        <f t="shared" si="222"/>
        <v>0</v>
      </c>
      <c r="AQ650" s="56">
        <f t="shared" si="223"/>
        <v>0</v>
      </c>
      <c r="AR650" s="86">
        <f t="shared" si="224"/>
        <v>0</v>
      </c>
    </row>
    <row r="651" spans="1:44" x14ac:dyDescent="0.25">
      <c r="A651" s="178"/>
      <c r="B651" s="55" t="str">
        <f>_xlfn.IFNA(VLOOKUP(A651,'Ajánlatkérő(k) adatai'!$B$4:$C$205,2,0),"")</f>
        <v/>
      </c>
      <c r="C651" s="178"/>
      <c r="D651" s="55" t="str">
        <f>_xlfn.IFNA(VLOOKUP(C651,'Számlafizető(k) adatai'!$C$4:$D$203,2,0),"")</f>
        <v/>
      </c>
      <c r="E651" s="55" t="str">
        <f>_xlfn.IFNA(VLOOKUP(C651,'Számlafizető(k) adatai'!$C$4:$M$203,11,0),"")</f>
        <v/>
      </c>
      <c r="F651" s="178"/>
      <c r="G651" s="178"/>
      <c r="H651" s="178"/>
      <c r="I651" s="55" t="str">
        <f>IF(F651="","",VLOOKUP(LEFT(F651,5),'Technikai cellák'!B:C,2,0))</f>
        <v/>
      </c>
      <c r="J651" s="55" t="str">
        <f>IF(F651="","",VLOOKUP(I651,'Technikai cellák'!$C$1:$D$12,2,0))</f>
        <v/>
      </c>
      <c r="K651" s="179"/>
      <c r="L651" s="67" t="str">
        <f t="shared" si="208"/>
        <v/>
      </c>
      <c r="M651" s="68">
        <f t="shared" si="209"/>
        <v>0</v>
      </c>
      <c r="N651" s="66">
        <f t="shared" si="210"/>
        <v>0</v>
      </c>
      <c r="O651" s="152"/>
      <c r="P651" s="172">
        <f t="shared" si="206"/>
        <v>0</v>
      </c>
      <c r="Q651" s="69">
        <f t="shared" si="211"/>
        <v>0</v>
      </c>
      <c r="R651" s="62">
        <f t="shared" si="212"/>
        <v>0</v>
      </c>
      <c r="S651" s="153"/>
      <c r="T651" s="118" t="str">
        <f t="shared" si="207"/>
        <v/>
      </c>
      <c r="U651" s="154"/>
      <c r="V651" s="154"/>
      <c r="W651" s="154"/>
      <c r="X651" s="154"/>
      <c r="Y651" s="154"/>
      <c r="Z651" s="154"/>
      <c r="AA651" s="154"/>
      <c r="AB651" s="154"/>
      <c r="AC651" s="154"/>
      <c r="AD651" s="154"/>
      <c r="AE651" s="154"/>
      <c r="AF651" s="154"/>
      <c r="AG651" s="63">
        <f t="shared" si="213"/>
        <v>0</v>
      </c>
      <c r="AH651" s="56">
        <f t="shared" si="214"/>
        <v>0</v>
      </c>
      <c r="AI651" s="56">
        <f t="shared" si="215"/>
        <v>0</v>
      </c>
      <c r="AJ651" s="56">
        <f t="shared" si="216"/>
        <v>0</v>
      </c>
      <c r="AK651" s="56">
        <f t="shared" si="217"/>
        <v>0</v>
      </c>
      <c r="AL651" s="56">
        <f t="shared" si="218"/>
        <v>0</v>
      </c>
      <c r="AM651" s="56">
        <f t="shared" si="219"/>
        <v>0</v>
      </c>
      <c r="AN651" s="56">
        <f t="shared" si="220"/>
        <v>0</v>
      </c>
      <c r="AO651" s="56">
        <f t="shared" si="221"/>
        <v>0</v>
      </c>
      <c r="AP651" s="56">
        <f t="shared" si="222"/>
        <v>0</v>
      </c>
      <c r="AQ651" s="56">
        <f t="shared" si="223"/>
        <v>0</v>
      </c>
      <c r="AR651" s="86">
        <f t="shared" si="224"/>
        <v>0</v>
      </c>
    </row>
    <row r="652" spans="1:44" x14ac:dyDescent="0.25">
      <c r="A652" s="178"/>
      <c r="B652" s="55" t="str">
        <f>_xlfn.IFNA(VLOOKUP(A652,'Ajánlatkérő(k) adatai'!$B$4:$C$205,2,0),"")</f>
        <v/>
      </c>
      <c r="C652" s="178"/>
      <c r="D652" s="55" t="str">
        <f>_xlfn.IFNA(VLOOKUP(C652,'Számlafizető(k) adatai'!$C$4:$D$203,2,0),"")</f>
        <v/>
      </c>
      <c r="E652" s="55" t="str">
        <f>_xlfn.IFNA(VLOOKUP(C652,'Számlafizető(k) adatai'!$C$4:$M$203,11,0),"")</f>
        <v/>
      </c>
      <c r="F652" s="178"/>
      <c r="G652" s="178"/>
      <c r="H652" s="178"/>
      <c r="I652" s="55" t="str">
        <f>IF(F652="","",VLOOKUP(LEFT(F652,5),'Technikai cellák'!B:C,2,0))</f>
        <v/>
      </c>
      <c r="J652" s="55" t="str">
        <f>IF(F652="","",VLOOKUP(I652,'Technikai cellák'!$C$1:$D$12,2,0))</f>
        <v/>
      </c>
      <c r="K652" s="179"/>
      <c r="L652" s="67" t="str">
        <f t="shared" si="208"/>
        <v/>
      </c>
      <c r="M652" s="68">
        <f t="shared" si="209"/>
        <v>0</v>
      </c>
      <c r="N652" s="66">
        <f t="shared" si="210"/>
        <v>0</v>
      </c>
      <c r="O652" s="152"/>
      <c r="P652" s="172">
        <f t="shared" si="206"/>
        <v>0</v>
      </c>
      <c r="Q652" s="69">
        <f t="shared" si="211"/>
        <v>0</v>
      </c>
      <c r="R652" s="62">
        <f t="shared" si="212"/>
        <v>0</v>
      </c>
      <c r="S652" s="153"/>
      <c r="T652" s="118" t="str">
        <f t="shared" si="207"/>
        <v/>
      </c>
      <c r="U652" s="154"/>
      <c r="V652" s="154"/>
      <c r="W652" s="154"/>
      <c r="X652" s="154"/>
      <c r="Y652" s="154"/>
      <c r="Z652" s="154"/>
      <c r="AA652" s="154"/>
      <c r="AB652" s="154"/>
      <c r="AC652" s="154"/>
      <c r="AD652" s="154"/>
      <c r="AE652" s="154"/>
      <c r="AF652" s="154"/>
      <c r="AG652" s="63">
        <f t="shared" si="213"/>
        <v>0</v>
      </c>
      <c r="AH652" s="56">
        <f t="shared" si="214"/>
        <v>0</v>
      </c>
      <c r="AI652" s="56">
        <f t="shared" si="215"/>
        <v>0</v>
      </c>
      <c r="AJ652" s="56">
        <f t="shared" si="216"/>
        <v>0</v>
      </c>
      <c r="AK652" s="56">
        <f t="shared" si="217"/>
        <v>0</v>
      </c>
      <c r="AL652" s="56">
        <f t="shared" si="218"/>
        <v>0</v>
      </c>
      <c r="AM652" s="56">
        <f t="shared" si="219"/>
        <v>0</v>
      </c>
      <c r="AN652" s="56">
        <f t="shared" si="220"/>
        <v>0</v>
      </c>
      <c r="AO652" s="56">
        <f t="shared" si="221"/>
        <v>0</v>
      </c>
      <c r="AP652" s="56">
        <f t="shared" si="222"/>
        <v>0</v>
      </c>
      <c r="AQ652" s="56">
        <f t="shared" si="223"/>
        <v>0</v>
      </c>
      <c r="AR652" s="86">
        <f t="shared" si="224"/>
        <v>0</v>
      </c>
    </row>
    <row r="653" spans="1:44" x14ac:dyDescent="0.25">
      <c r="A653" s="178"/>
      <c r="B653" s="55" t="str">
        <f>_xlfn.IFNA(VLOOKUP(A653,'Ajánlatkérő(k) adatai'!$B$4:$C$205,2,0),"")</f>
        <v/>
      </c>
      <c r="C653" s="178"/>
      <c r="D653" s="55" t="str">
        <f>_xlfn.IFNA(VLOOKUP(C653,'Számlafizető(k) adatai'!$C$4:$D$203,2,0),"")</f>
        <v/>
      </c>
      <c r="E653" s="55" t="str">
        <f>_xlfn.IFNA(VLOOKUP(C653,'Számlafizető(k) adatai'!$C$4:$M$203,11,0),"")</f>
        <v/>
      </c>
      <c r="F653" s="178"/>
      <c r="G653" s="178"/>
      <c r="H653" s="178"/>
      <c r="I653" s="55" t="str">
        <f>IF(F653="","",VLOOKUP(LEFT(F653,5),'Technikai cellák'!B:C,2,0))</f>
        <v/>
      </c>
      <c r="J653" s="55" t="str">
        <f>IF(F653="","",VLOOKUP(I653,'Technikai cellák'!$C$1:$D$12,2,0))</f>
        <v/>
      </c>
      <c r="K653" s="179"/>
      <c r="L653" s="67" t="str">
        <f t="shared" si="208"/>
        <v/>
      </c>
      <c r="M653" s="68">
        <f t="shared" si="209"/>
        <v>0</v>
      </c>
      <c r="N653" s="66">
        <f t="shared" si="210"/>
        <v>0</v>
      </c>
      <c r="O653" s="152"/>
      <c r="P653" s="172">
        <f t="shared" si="206"/>
        <v>0</v>
      </c>
      <c r="Q653" s="69">
        <f t="shared" si="211"/>
        <v>0</v>
      </c>
      <c r="R653" s="62">
        <f t="shared" si="212"/>
        <v>0</v>
      </c>
      <c r="S653" s="153"/>
      <c r="T653" s="118" t="str">
        <f t="shared" si="207"/>
        <v/>
      </c>
      <c r="U653" s="154"/>
      <c r="V653" s="154"/>
      <c r="W653" s="154"/>
      <c r="X653" s="154"/>
      <c r="Y653" s="154"/>
      <c r="Z653" s="154"/>
      <c r="AA653" s="154"/>
      <c r="AB653" s="154"/>
      <c r="AC653" s="154"/>
      <c r="AD653" s="154"/>
      <c r="AE653" s="154"/>
      <c r="AF653" s="154"/>
      <c r="AG653" s="63">
        <f t="shared" si="213"/>
        <v>0</v>
      </c>
      <c r="AH653" s="56">
        <f t="shared" si="214"/>
        <v>0</v>
      </c>
      <c r="AI653" s="56">
        <f t="shared" si="215"/>
        <v>0</v>
      </c>
      <c r="AJ653" s="56">
        <f t="shared" si="216"/>
        <v>0</v>
      </c>
      <c r="AK653" s="56">
        <f t="shared" si="217"/>
        <v>0</v>
      </c>
      <c r="AL653" s="56">
        <f t="shared" si="218"/>
        <v>0</v>
      </c>
      <c r="AM653" s="56">
        <f t="shared" si="219"/>
        <v>0</v>
      </c>
      <c r="AN653" s="56">
        <f t="shared" si="220"/>
        <v>0</v>
      </c>
      <c r="AO653" s="56">
        <f t="shared" si="221"/>
        <v>0</v>
      </c>
      <c r="AP653" s="56">
        <f t="shared" si="222"/>
        <v>0</v>
      </c>
      <c r="AQ653" s="56">
        <f t="shared" si="223"/>
        <v>0</v>
      </c>
      <c r="AR653" s="86">
        <f t="shared" si="224"/>
        <v>0</v>
      </c>
    </row>
    <row r="654" spans="1:44" x14ac:dyDescent="0.25">
      <c r="A654" s="178"/>
      <c r="B654" s="55" t="str">
        <f>_xlfn.IFNA(VLOOKUP(A654,'Ajánlatkérő(k) adatai'!$B$4:$C$205,2,0),"")</f>
        <v/>
      </c>
      <c r="C654" s="178"/>
      <c r="D654" s="55" t="str">
        <f>_xlfn.IFNA(VLOOKUP(C654,'Számlafizető(k) adatai'!$C$4:$D$203,2,0),"")</f>
        <v/>
      </c>
      <c r="E654" s="55" t="str">
        <f>_xlfn.IFNA(VLOOKUP(C654,'Számlafizető(k) adatai'!$C$4:$M$203,11,0),"")</f>
        <v/>
      </c>
      <c r="F654" s="178"/>
      <c r="G654" s="178"/>
      <c r="H654" s="178"/>
      <c r="I654" s="55" t="str">
        <f>IF(F654="","",VLOOKUP(LEFT(F654,5),'Technikai cellák'!B:C,2,0))</f>
        <v/>
      </c>
      <c r="J654" s="55" t="str">
        <f>IF(F654="","",VLOOKUP(I654,'Technikai cellák'!$C$1:$D$12,2,0))</f>
        <v/>
      </c>
      <c r="K654" s="179"/>
      <c r="L654" s="67" t="str">
        <f t="shared" si="208"/>
        <v/>
      </c>
      <c r="M654" s="68">
        <f t="shared" si="209"/>
        <v>0</v>
      </c>
      <c r="N654" s="66">
        <f t="shared" si="210"/>
        <v>0</v>
      </c>
      <c r="O654" s="152"/>
      <c r="P654" s="172">
        <f t="shared" si="206"/>
        <v>0</v>
      </c>
      <c r="Q654" s="69">
        <f t="shared" si="211"/>
        <v>0</v>
      </c>
      <c r="R654" s="62">
        <f t="shared" si="212"/>
        <v>0</v>
      </c>
      <c r="S654" s="153"/>
      <c r="T654" s="118" t="str">
        <f t="shared" si="207"/>
        <v/>
      </c>
      <c r="U654" s="154"/>
      <c r="V654" s="154"/>
      <c r="W654" s="154"/>
      <c r="X654" s="154"/>
      <c r="Y654" s="154"/>
      <c r="Z654" s="154"/>
      <c r="AA654" s="154"/>
      <c r="AB654" s="154"/>
      <c r="AC654" s="154"/>
      <c r="AD654" s="154"/>
      <c r="AE654" s="154"/>
      <c r="AF654" s="154"/>
      <c r="AG654" s="63">
        <f t="shared" si="213"/>
        <v>0</v>
      </c>
      <c r="AH654" s="56">
        <f t="shared" si="214"/>
        <v>0</v>
      </c>
      <c r="AI654" s="56">
        <f t="shared" si="215"/>
        <v>0</v>
      </c>
      <c r="AJ654" s="56">
        <f t="shared" si="216"/>
        <v>0</v>
      </c>
      <c r="AK654" s="56">
        <f t="shared" si="217"/>
        <v>0</v>
      </c>
      <c r="AL654" s="56">
        <f t="shared" si="218"/>
        <v>0</v>
      </c>
      <c r="AM654" s="56">
        <f t="shared" si="219"/>
        <v>0</v>
      </c>
      <c r="AN654" s="56">
        <f t="shared" si="220"/>
        <v>0</v>
      </c>
      <c r="AO654" s="56">
        <f t="shared" si="221"/>
        <v>0</v>
      </c>
      <c r="AP654" s="56">
        <f t="shared" si="222"/>
        <v>0</v>
      </c>
      <c r="AQ654" s="56">
        <f t="shared" si="223"/>
        <v>0</v>
      </c>
      <c r="AR654" s="86">
        <f t="shared" si="224"/>
        <v>0</v>
      </c>
    </row>
    <row r="655" spans="1:44" x14ac:dyDescent="0.25">
      <c r="A655" s="178"/>
      <c r="B655" s="55" t="str">
        <f>_xlfn.IFNA(VLOOKUP(A655,'Ajánlatkérő(k) adatai'!$B$4:$C$205,2,0),"")</f>
        <v/>
      </c>
      <c r="C655" s="178"/>
      <c r="D655" s="55" t="str">
        <f>_xlfn.IFNA(VLOOKUP(C655,'Számlafizető(k) adatai'!$C$4:$D$203,2,0),"")</f>
        <v/>
      </c>
      <c r="E655" s="55" t="str">
        <f>_xlfn.IFNA(VLOOKUP(C655,'Számlafizető(k) adatai'!$C$4:$M$203,11,0),"")</f>
        <v/>
      </c>
      <c r="F655" s="178"/>
      <c r="G655" s="178"/>
      <c r="H655" s="178"/>
      <c r="I655" s="55" t="str">
        <f>IF(F655="","",VLOOKUP(LEFT(F655,5),'Technikai cellák'!B:C,2,0))</f>
        <v/>
      </c>
      <c r="J655" s="55" t="str">
        <f>IF(F655="","",VLOOKUP(I655,'Technikai cellák'!$C$1:$D$12,2,0))</f>
        <v/>
      </c>
      <c r="K655" s="179"/>
      <c r="L655" s="67" t="str">
        <f t="shared" si="208"/>
        <v/>
      </c>
      <c r="M655" s="68">
        <f t="shared" si="209"/>
        <v>0</v>
      </c>
      <c r="N655" s="66">
        <f t="shared" si="210"/>
        <v>0</v>
      </c>
      <c r="O655" s="152"/>
      <c r="P655" s="172">
        <f t="shared" si="206"/>
        <v>0</v>
      </c>
      <c r="Q655" s="69">
        <f t="shared" si="211"/>
        <v>0</v>
      </c>
      <c r="R655" s="62">
        <f t="shared" si="212"/>
        <v>0</v>
      </c>
      <c r="S655" s="153"/>
      <c r="T655" s="118" t="str">
        <f t="shared" si="207"/>
        <v/>
      </c>
      <c r="U655" s="154"/>
      <c r="V655" s="154"/>
      <c r="W655" s="154"/>
      <c r="X655" s="154"/>
      <c r="Y655" s="154"/>
      <c r="Z655" s="154"/>
      <c r="AA655" s="154"/>
      <c r="AB655" s="154"/>
      <c r="AC655" s="154"/>
      <c r="AD655" s="154"/>
      <c r="AE655" s="154"/>
      <c r="AF655" s="154"/>
      <c r="AG655" s="63">
        <f t="shared" si="213"/>
        <v>0</v>
      </c>
      <c r="AH655" s="56">
        <f t="shared" si="214"/>
        <v>0</v>
      </c>
      <c r="AI655" s="56">
        <f t="shared" si="215"/>
        <v>0</v>
      </c>
      <c r="AJ655" s="56">
        <f t="shared" si="216"/>
        <v>0</v>
      </c>
      <c r="AK655" s="56">
        <f t="shared" si="217"/>
        <v>0</v>
      </c>
      <c r="AL655" s="56">
        <f t="shared" si="218"/>
        <v>0</v>
      </c>
      <c r="AM655" s="56">
        <f t="shared" si="219"/>
        <v>0</v>
      </c>
      <c r="AN655" s="56">
        <f t="shared" si="220"/>
        <v>0</v>
      </c>
      <c r="AO655" s="56">
        <f t="shared" si="221"/>
        <v>0</v>
      </c>
      <c r="AP655" s="56">
        <f t="shared" si="222"/>
        <v>0</v>
      </c>
      <c r="AQ655" s="56">
        <f t="shared" si="223"/>
        <v>0</v>
      </c>
      <c r="AR655" s="86">
        <f t="shared" si="224"/>
        <v>0</v>
      </c>
    </row>
    <row r="656" spans="1:44" x14ac:dyDescent="0.25">
      <c r="A656" s="178"/>
      <c r="B656" s="55" t="str">
        <f>_xlfn.IFNA(VLOOKUP(A656,'Ajánlatkérő(k) adatai'!$B$4:$C$205,2,0),"")</f>
        <v/>
      </c>
      <c r="C656" s="178"/>
      <c r="D656" s="55" t="str">
        <f>_xlfn.IFNA(VLOOKUP(C656,'Számlafizető(k) adatai'!$C$4:$D$203,2,0),"")</f>
        <v/>
      </c>
      <c r="E656" s="55" t="str">
        <f>_xlfn.IFNA(VLOOKUP(C656,'Számlafizető(k) adatai'!$C$4:$M$203,11,0),"")</f>
        <v/>
      </c>
      <c r="F656" s="178"/>
      <c r="G656" s="178"/>
      <c r="H656" s="178"/>
      <c r="I656" s="55" t="str">
        <f>IF(F656="","",VLOOKUP(LEFT(F656,5),'Technikai cellák'!B:C,2,0))</f>
        <v/>
      </c>
      <c r="J656" s="55" t="str">
        <f>IF(F656="","",VLOOKUP(I656,'Technikai cellák'!$C$1:$D$12,2,0))</f>
        <v/>
      </c>
      <c r="K656" s="179"/>
      <c r="L656" s="67" t="str">
        <f t="shared" si="208"/>
        <v/>
      </c>
      <c r="M656" s="68">
        <f t="shared" si="209"/>
        <v>0</v>
      </c>
      <c r="N656" s="66">
        <f t="shared" si="210"/>
        <v>0</v>
      </c>
      <c r="O656" s="152"/>
      <c r="P656" s="172">
        <f t="shared" ref="P656:P719" si="225">ROUND((IF(K656&lt;100,0,K656*$C$7)/$C$8),0)</f>
        <v>0</v>
      </c>
      <c r="Q656" s="69">
        <f t="shared" si="211"/>
        <v>0</v>
      </c>
      <c r="R656" s="62">
        <f t="shared" si="212"/>
        <v>0</v>
      </c>
      <c r="S656" s="153"/>
      <c r="T656" s="118" t="str">
        <f t="shared" si="207"/>
        <v/>
      </c>
      <c r="U656" s="154"/>
      <c r="V656" s="154"/>
      <c r="W656" s="154"/>
      <c r="X656" s="154"/>
      <c r="Y656" s="154"/>
      <c r="Z656" s="154"/>
      <c r="AA656" s="154"/>
      <c r="AB656" s="154"/>
      <c r="AC656" s="154"/>
      <c r="AD656" s="154"/>
      <c r="AE656" s="154"/>
      <c r="AF656" s="154"/>
      <c r="AG656" s="63">
        <f t="shared" si="213"/>
        <v>0</v>
      </c>
      <c r="AH656" s="56">
        <f t="shared" si="214"/>
        <v>0</v>
      </c>
      <c r="AI656" s="56">
        <f t="shared" si="215"/>
        <v>0</v>
      </c>
      <c r="AJ656" s="56">
        <f t="shared" si="216"/>
        <v>0</v>
      </c>
      <c r="AK656" s="56">
        <f t="shared" si="217"/>
        <v>0</v>
      </c>
      <c r="AL656" s="56">
        <f t="shared" si="218"/>
        <v>0</v>
      </c>
      <c r="AM656" s="56">
        <f t="shared" si="219"/>
        <v>0</v>
      </c>
      <c r="AN656" s="56">
        <f t="shared" si="220"/>
        <v>0</v>
      </c>
      <c r="AO656" s="56">
        <f t="shared" si="221"/>
        <v>0</v>
      </c>
      <c r="AP656" s="56">
        <f t="shared" si="222"/>
        <v>0</v>
      </c>
      <c r="AQ656" s="56">
        <f t="shared" si="223"/>
        <v>0</v>
      </c>
      <c r="AR656" s="86">
        <f t="shared" si="224"/>
        <v>0</v>
      </c>
    </row>
    <row r="657" spans="1:44" x14ac:dyDescent="0.25">
      <c r="A657" s="178"/>
      <c r="B657" s="55" t="str">
        <f>_xlfn.IFNA(VLOOKUP(A657,'Ajánlatkérő(k) adatai'!$B$4:$C$205,2,0),"")</f>
        <v/>
      </c>
      <c r="C657" s="178"/>
      <c r="D657" s="55" t="str">
        <f>_xlfn.IFNA(VLOOKUP(C657,'Számlafizető(k) adatai'!$C$4:$D$203,2,0),"")</f>
        <v/>
      </c>
      <c r="E657" s="55" t="str">
        <f>_xlfn.IFNA(VLOOKUP(C657,'Számlafizető(k) adatai'!$C$4:$M$203,11,0),"")</f>
        <v/>
      </c>
      <c r="F657" s="178"/>
      <c r="G657" s="178"/>
      <c r="H657" s="178"/>
      <c r="I657" s="55" t="str">
        <f>IF(F657="","",VLOOKUP(LEFT(F657,5),'Technikai cellák'!B:C,2,0))</f>
        <v/>
      </c>
      <c r="J657" s="55" t="str">
        <f>IF(F657="","",VLOOKUP(I657,'Technikai cellák'!$C$1:$D$12,2,0))</f>
        <v/>
      </c>
      <c r="K657" s="179"/>
      <c r="L657" s="67" t="str">
        <f t="shared" si="208"/>
        <v/>
      </c>
      <c r="M657" s="68">
        <f t="shared" si="209"/>
        <v>0</v>
      </c>
      <c r="N657" s="66">
        <f t="shared" si="210"/>
        <v>0</v>
      </c>
      <c r="O657" s="152"/>
      <c r="P657" s="172">
        <f t="shared" si="225"/>
        <v>0</v>
      </c>
      <c r="Q657" s="69">
        <f t="shared" si="211"/>
        <v>0</v>
      </c>
      <c r="R657" s="62">
        <f t="shared" si="212"/>
        <v>0</v>
      </c>
      <c r="S657" s="153"/>
      <c r="T657" s="118" t="str">
        <f t="shared" si="207"/>
        <v/>
      </c>
      <c r="U657" s="154"/>
      <c r="V657" s="154"/>
      <c r="W657" s="154"/>
      <c r="X657" s="154"/>
      <c r="Y657" s="154"/>
      <c r="Z657" s="154"/>
      <c r="AA657" s="154"/>
      <c r="AB657" s="154"/>
      <c r="AC657" s="154"/>
      <c r="AD657" s="154"/>
      <c r="AE657" s="154"/>
      <c r="AF657" s="154"/>
      <c r="AG657" s="63">
        <f t="shared" si="213"/>
        <v>0</v>
      </c>
      <c r="AH657" s="56">
        <f t="shared" si="214"/>
        <v>0</v>
      </c>
      <c r="AI657" s="56">
        <f t="shared" si="215"/>
        <v>0</v>
      </c>
      <c r="AJ657" s="56">
        <f t="shared" si="216"/>
        <v>0</v>
      </c>
      <c r="AK657" s="56">
        <f t="shared" si="217"/>
        <v>0</v>
      </c>
      <c r="AL657" s="56">
        <f t="shared" si="218"/>
        <v>0</v>
      </c>
      <c r="AM657" s="56">
        <f t="shared" si="219"/>
        <v>0</v>
      </c>
      <c r="AN657" s="56">
        <f t="shared" si="220"/>
        <v>0</v>
      </c>
      <c r="AO657" s="56">
        <f t="shared" si="221"/>
        <v>0</v>
      </c>
      <c r="AP657" s="56">
        <f t="shared" si="222"/>
        <v>0</v>
      </c>
      <c r="AQ657" s="56">
        <f t="shared" si="223"/>
        <v>0</v>
      </c>
      <c r="AR657" s="86">
        <f t="shared" si="224"/>
        <v>0</v>
      </c>
    </row>
    <row r="658" spans="1:44" x14ac:dyDescent="0.25">
      <c r="A658" s="178"/>
      <c r="B658" s="55" t="str">
        <f>_xlfn.IFNA(VLOOKUP(A658,'Ajánlatkérő(k) adatai'!$B$4:$C$205,2,0),"")</f>
        <v/>
      </c>
      <c r="C658" s="178"/>
      <c r="D658" s="55" t="str">
        <f>_xlfn.IFNA(VLOOKUP(C658,'Számlafizető(k) adatai'!$C$4:$D$203,2,0),"")</f>
        <v/>
      </c>
      <c r="E658" s="55" t="str">
        <f>_xlfn.IFNA(VLOOKUP(C658,'Számlafizető(k) adatai'!$C$4:$M$203,11,0),"")</f>
        <v/>
      </c>
      <c r="F658" s="178"/>
      <c r="G658" s="178"/>
      <c r="H658" s="178"/>
      <c r="I658" s="55" t="str">
        <f>IF(F658="","",VLOOKUP(LEFT(F658,5),'Technikai cellák'!B:C,2,0))</f>
        <v/>
      </c>
      <c r="J658" s="55" t="str">
        <f>IF(F658="","",VLOOKUP(I658,'Technikai cellák'!$C$1:$D$12,2,0))</f>
        <v/>
      </c>
      <c r="K658" s="179"/>
      <c r="L658" s="67" t="str">
        <f t="shared" si="208"/>
        <v/>
      </c>
      <c r="M658" s="68">
        <f t="shared" si="209"/>
        <v>0</v>
      </c>
      <c r="N658" s="66">
        <f t="shared" si="210"/>
        <v>0</v>
      </c>
      <c r="O658" s="152"/>
      <c r="P658" s="172">
        <f t="shared" si="225"/>
        <v>0</v>
      </c>
      <c r="Q658" s="69">
        <f t="shared" si="211"/>
        <v>0</v>
      </c>
      <c r="R658" s="62">
        <f t="shared" si="212"/>
        <v>0</v>
      </c>
      <c r="S658" s="153"/>
      <c r="T658" s="118" t="str">
        <f t="shared" ref="T658:T721" si="226">IF(S658="","",IF((DAYS360(S658,$C$4,TRUE))/30&lt;0,"",(DAYS360(S658,$C$4,))/30))</f>
        <v/>
      </c>
      <c r="U658" s="154"/>
      <c r="V658" s="154"/>
      <c r="W658" s="154"/>
      <c r="X658" s="154"/>
      <c r="Y658" s="154"/>
      <c r="Z658" s="154"/>
      <c r="AA658" s="154"/>
      <c r="AB658" s="154"/>
      <c r="AC658" s="154"/>
      <c r="AD658" s="154"/>
      <c r="AE658" s="154"/>
      <c r="AF658" s="154"/>
      <c r="AG658" s="63">
        <f t="shared" si="213"/>
        <v>0</v>
      </c>
      <c r="AH658" s="56">
        <f t="shared" si="214"/>
        <v>0</v>
      </c>
      <c r="AI658" s="56">
        <f t="shared" si="215"/>
        <v>0</v>
      </c>
      <c r="AJ658" s="56">
        <f t="shared" si="216"/>
        <v>0</v>
      </c>
      <c r="AK658" s="56">
        <f t="shared" si="217"/>
        <v>0</v>
      </c>
      <c r="AL658" s="56">
        <f t="shared" si="218"/>
        <v>0</v>
      </c>
      <c r="AM658" s="56">
        <f t="shared" si="219"/>
        <v>0</v>
      </c>
      <c r="AN658" s="56">
        <f t="shared" si="220"/>
        <v>0</v>
      </c>
      <c r="AO658" s="56">
        <f t="shared" si="221"/>
        <v>0</v>
      </c>
      <c r="AP658" s="56">
        <f t="shared" si="222"/>
        <v>0</v>
      </c>
      <c r="AQ658" s="56">
        <f t="shared" si="223"/>
        <v>0</v>
      </c>
      <c r="AR658" s="86">
        <f t="shared" si="224"/>
        <v>0</v>
      </c>
    </row>
    <row r="659" spans="1:44" x14ac:dyDescent="0.25">
      <c r="A659" s="178"/>
      <c r="B659" s="55" t="str">
        <f>_xlfn.IFNA(VLOOKUP(A659,'Ajánlatkérő(k) adatai'!$B$4:$C$205,2,0),"")</f>
        <v/>
      </c>
      <c r="C659" s="178"/>
      <c r="D659" s="55" t="str">
        <f>_xlfn.IFNA(VLOOKUP(C659,'Számlafizető(k) adatai'!$C$4:$D$203,2,0),"")</f>
        <v/>
      </c>
      <c r="E659" s="55" t="str">
        <f>_xlfn.IFNA(VLOOKUP(C659,'Számlafizető(k) adatai'!$C$4:$M$203,11,0),"")</f>
        <v/>
      </c>
      <c r="F659" s="178"/>
      <c r="G659" s="178"/>
      <c r="H659" s="178"/>
      <c r="I659" s="55" t="str">
        <f>IF(F659="","",VLOOKUP(LEFT(F659,5),'Technikai cellák'!B:C,2,0))</f>
        <v/>
      </c>
      <c r="J659" s="55" t="str">
        <f>IF(F659="","",VLOOKUP(I659,'Technikai cellák'!$C$1:$D$12,2,0))</f>
        <v/>
      </c>
      <c r="K659" s="179"/>
      <c r="L659" s="67" t="str">
        <f t="shared" si="208"/>
        <v/>
      </c>
      <c r="M659" s="68">
        <f t="shared" si="209"/>
        <v>0</v>
      </c>
      <c r="N659" s="66">
        <f t="shared" si="210"/>
        <v>0</v>
      </c>
      <c r="O659" s="152"/>
      <c r="P659" s="172">
        <f t="shared" si="225"/>
        <v>0</v>
      </c>
      <c r="Q659" s="69">
        <f t="shared" si="211"/>
        <v>0</v>
      </c>
      <c r="R659" s="62">
        <f t="shared" si="212"/>
        <v>0</v>
      </c>
      <c r="S659" s="153"/>
      <c r="T659" s="118" t="str">
        <f t="shared" si="226"/>
        <v/>
      </c>
      <c r="U659" s="154"/>
      <c r="V659" s="154"/>
      <c r="W659" s="154"/>
      <c r="X659" s="154"/>
      <c r="Y659" s="154"/>
      <c r="Z659" s="154"/>
      <c r="AA659" s="154"/>
      <c r="AB659" s="154"/>
      <c r="AC659" s="154"/>
      <c r="AD659" s="154"/>
      <c r="AE659" s="154"/>
      <c r="AF659" s="154"/>
      <c r="AG659" s="63">
        <f t="shared" si="213"/>
        <v>0</v>
      </c>
      <c r="AH659" s="56">
        <f t="shared" si="214"/>
        <v>0</v>
      </c>
      <c r="AI659" s="56">
        <f t="shared" si="215"/>
        <v>0</v>
      </c>
      <c r="AJ659" s="56">
        <f t="shared" si="216"/>
        <v>0</v>
      </c>
      <c r="AK659" s="56">
        <f t="shared" si="217"/>
        <v>0</v>
      </c>
      <c r="AL659" s="56">
        <f t="shared" si="218"/>
        <v>0</v>
      </c>
      <c r="AM659" s="56">
        <f t="shared" si="219"/>
        <v>0</v>
      </c>
      <c r="AN659" s="56">
        <f t="shared" si="220"/>
        <v>0</v>
      </c>
      <c r="AO659" s="56">
        <f t="shared" si="221"/>
        <v>0</v>
      </c>
      <c r="AP659" s="56">
        <f t="shared" si="222"/>
        <v>0</v>
      </c>
      <c r="AQ659" s="56">
        <f t="shared" si="223"/>
        <v>0</v>
      </c>
      <c r="AR659" s="86">
        <f t="shared" si="224"/>
        <v>0</v>
      </c>
    </row>
    <row r="660" spans="1:44" x14ac:dyDescent="0.25">
      <c r="A660" s="178"/>
      <c r="B660" s="55" t="str">
        <f>_xlfn.IFNA(VLOOKUP(A660,'Ajánlatkérő(k) adatai'!$B$4:$C$205,2,0),"")</f>
        <v/>
      </c>
      <c r="C660" s="178"/>
      <c r="D660" s="55" t="str">
        <f>_xlfn.IFNA(VLOOKUP(C660,'Számlafizető(k) adatai'!$C$4:$D$203,2,0),"")</f>
        <v/>
      </c>
      <c r="E660" s="55" t="str">
        <f>_xlfn.IFNA(VLOOKUP(C660,'Számlafizető(k) adatai'!$C$4:$M$203,11,0),"")</f>
        <v/>
      </c>
      <c r="F660" s="178"/>
      <c r="G660" s="178"/>
      <c r="H660" s="178"/>
      <c r="I660" s="55" t="str">
        <f>IF(F660="","",VLOOKUP(LEFT(F660,5),'Technikai cellák'!B:C,2,0))</f>
        <v/>
      </c>
      <c r="J660" s="55" t="str">
        <f>IF(F660="","",VLOOKUP(I660,'Technikai cellák'!$C$1:$D$12,2,0))</f>
        <v/>
      </c>
      <c r="K660" s="179"/>
      <c r="L660" s="67" t="str">
        <f t="shared" si="208"/>
        <v/>
      </c>
      <c r="M660" s="68">
        <f t="shared" si="209"/>
        <v>0</v>
      </c>
      <c r="N660" s="66">
        <f t="shared" si="210"/>
        <v>0</v>
      </c>
      <c r="O660" s="152"/>
      <c r="P660" s="172">
        <f t="shared" si="225"/>
        <v>0</v>
      </c>
      <c r="Q660" s="69">
        <f t="shared" si="211"/>
        <v>0</v>
      </c>
      <c r="R660" s="62">
        <f t="shared" si="212"/>
        <v>0</v>
      </c>
      <c r="S660" s="153"/>
      <c r="T660" s="118" t="str">
        <f t="shared" si="226"/>
        <v/>
      </c>
      <c r="U660" s="154"/>
      <c r="V660" s="154"/>
      <c r="W660" s="154"/>
      <c r="X660" s="154"/>
      <c r="Y660" s="154"/>
      <c r="Z660" s="154"/>
      <c r="AA660" s="154"/>
      <c r="AB660" s="154"/>
      <c r="AC660" s="154"/>
      <c r="AD660" s="154"/>
      <c r="AE660" s="154"/>
      <c r="AF660" s="154"/>
      <c r="AG660" s="63">
        <f t="shared" si="213"/>
        <v>0</v>
      </c>
      <c r="AH660" s="56">
        <f t="shared" si="214"/>
        <v>0</v>
      </c>
      <c r="AI660" s="56">
        <f t="shared" si="215"/>
        <v>0</v>
      </c>
      <c r="AJ660" s="56">
        <f t="shared" si="216"/>
        <v>0</v>
      </c>
      <c r="AK660" s="56">
        <f t="shared" si="217"/>
        <v>0</v>
      </c>
      <c r="AL660" s="56">
        <f t="shared" si="218"/>
        <v>0</v>
      </c>
      <c r="AM660" s="56">
        <f t="shared" si="219"/>
        <v>0</v>
      </c>
      <c r="AN660" s="56">
        <f t="shared" si="220"/>
        <v>0</v>
      </c>
      <c r="AO660" s="56">
        <f t="shared" si="221"/>
        <v>0</v>
      </c>
      <c r="AP660" s="56">
        <f t="shared" si="222"/>
        <v>0</v>
      </c>
      <c r="AQ660" s="56">
        <f t="shared" si="223"/>
        <v>0</v>
      </c>
      <c r="AR660" s="86">
        <f t="shared" si="224"/>
        <v>0</v>
      </c>
    </row>
    <row r="661" spans="1:44" x14ac:dyDescent="0.25">
      <c r="A661" s="178"/>
      <c r="B661" s="55" t="str">
        <f>_xlfn.IFNA(VLOOKUP(A661,'Ajánlatkérő(k) adatai'!$B$4:$C$205,2,0),"")</f>
        <v/>
      </c>
      <c r="C661" s="178"/>
      <c r="D661" s="55" t="str">
        <f>_xlfn.IFNA(VLOOKUP(C661,'Számlafizető(k) adatai'!$C$4:$D$203,2,0),"")</f>
        <v/>
      </c>
      <c r="E661" s="55" t="str">
        <f>_xlfn.IFNA(VLOOKUP(C661,'Számlafizető(k) adatai'!$C$4:$M$203,11,0),"")</f>
        <v/>
      </c>
      <c r="F661" s="178"/>
      <c r="G661" s="178"/>
      <c r="H661" s="178"/>
      <c r="I661" s="55" t="str">
        <f>IF(F661="","",VLOOKUP(LEFT(F661,5),'Technikai cellák'!B:C,2,0))</f>
        <v/>
      </c>
      <c r="J661" s="55" t="str">
        <f>IF(F661="","",VLOOKUP(I661,'Technikai cellák'!$C$1:$D$12,2,0))</f>
        <v/>
      </c>
      <c r="K661" s="179"/>
      <c r="L661" s="67" t="str">
        <f t="shared" si="208"/>
        <v/>
      </c>
      <c r="M661" s="68">
        <f t="shared" si="209"/>
        <v>0</v>
      </c>
      <c r="N661" s="66">
        <f t="shared" si="210"/>
        <v>0</v>
      </c>
      <c r="O661" s="152"/>
      <c r="P661" s="172">
        <f t="shared" si="225"/>
        <v>0</v>
      </c>
      <c r="Q661" s="69">
        <f t="shared" si="211"/>
        <v>0</v>
      </c>
      <c r="R661" s="62">
        <f t="shared" si="212"/>
        <v>0</v>
      </c>
      <c r="S661" s="153"/>
      <c r="T661" s="118" t="str">
        <f t="shared" si="226"/>
        <v/>
      </c>
      <c r="U661" s="154"/>
      <c r="V661" s="154"/>
      <c r="W661" s="154"/>
      <c r="X661" s="154"/>
      <c r="Y661" s="154"/>
      <c r="Z661" s="154"/>
      <c r="AA661" s="154"/>
      <c r="AB661" s="154"/>
      <c r="AC661" s="154"/>
      <c r="AD661" s="154"/>
      <c r="AE661" s="154"/>
      <c r="AF661" s="154"/>
      <c r="AG661" s="63">
        <f t="shared" si="213"/>
        <v>0</v>
      </c>
      <c r="AH661" s="56">
        <f t="shared" si="214"/>
        <v>0</v>
      </c>
      <c r="AI661" s="56">
        <f t="shared" si="215"/>
        <v>0</v>
      </c>
      <c r="AJ661" s="56">
        <f t="shared" si="216"/>
        <v>0</v>
      </c>
      <c r="AK661" s="56">
        <f t="shared" si="217"/>
        <v>0</v>
      </c>
      <c r="AL661" s="56">
        <f t="shared" si="218"/>
        <v>0</v>
      </c>
      <c r="AM661" s="56">
        <f t="shared" si="219"/>
        <v>0</v>
      </c>
      <c r="AN661" s="56">
        <f t="shared" si="220"/>
        <v>0</v>
      </c>
      <c r="AO661" s="56">
        <f t="shared" si="221"/>
        <v>0</v>
      </c>
      <c r="AP661" s="56">
        <f t="shared" si="222"/>
        <v>0</v>
      </c>
      <c r="AQ661" s="56">
        <f t="shared" si="223"/>
        <v>0</v>
      </c>
      <c r="AR661" s="86">
        <f t="shared" si="224"/>
        <v>0</v>
      </c>
    </row>
    <row r="662" spans="1:44" x14ac:dyDescent="0.25">
      <c r="A662" s="178"/>
      <c r="B662" s="55" t="str">
        <f>_xlfn.IFNA(VLOOKUP(A662,'Ajánlatkérő(k) adatai'!$B$4:$C$205,2,0),"")</f>
        <v/>
      </c>
      <c r="C662" s="178"/>
      <c r="D662" s="55" t="str">
        <f>_xlfn.IFNA(VLOOKUP(C662,'Számlafizető(k) adatai'!$C$4:$D$203,2,0),"")</f>
        <v/>
      </c>
      <c r="E662" s="55" t="str">
        <f>_xlfn.IFNA(VLOOKUP(C662,'Számlafizető(k) adatai'!$C$4:$M$203,11,0),"")</f>
        <v/>
      </c>
      <c r="F662" s="178"/>
      <c r="G662" s="178"/>
      <c r="H662" s="178"/>
      <c r="I662" s="55" t="str">
        <f>IF(F662="","",VLOOKUP(LEFT(F662,5),'Technikai cellák'!B:C,2,0))</f>
        <v/>
      </c>
      <c r="J662" s="55" t="str">
        <f>IF(F662="","",VLOOKUP(I662,'Technikai cellák'!$C$1:$D$12,2,0))</f>
        <v/>
      </c>
      <c r="K662" s="179"/>
      <c r="L662" s="67" t="str">
        <f t="shared" si="208"/>
        <v/>
      </c>
      <c r="M662" s="68">
        <f t="shared" si="209"/>
        <v>0</v>
      </c>
      <c r="N662" s="66">
        <f t="shared" si="210"/>
        <v>0</v>
      </c>
      <c r="O662" s="152"/>
      <c r="P662" s="172">
        <f t="shared" si="225"/>
        <v>0</v>
      </c>
      <c r="Q662" s="69">
        <f t="shared" si="211"/>
        <v>0</v>
      </c>
      <c r="R662" s="62">
        <f t="shared" si="212"/>
        <v>0</v>
      </c>
      <c r="S662" s="153"/>
      <c r="T662" s="118" t="str">
        <f t="shared" si="226"/>
        <v/>
      </c>
      <c r="U662" s="154"/>
      <c r="V662" s="154"/>
      <c r="W662" s="154"/>
      <c r="X662" s="154"/>
      <c r="Y662" s="154"/>
      <c r="Z662" s="154"/>
      <c r="AA662" s="154"/>
      <c r="AB662" s="154"/>
      <c r="AC662" s="154"/>
      <c r="AD662" s="154"/>
      <c r="AE662" s="154"/>
      <c r="AF662" s="154"/>
      <c r="AG662" s="63">
        <f t="shared" si="213"/>
        <v>0</v>
      </c>
      <c r="AH662" s="56">
        <f t="shared" si="214"/>
        <v>0</v>
      </c>
      <c r="AI662" s="56">
        <f t="shared" si="215"/>
        <v>0</v>
      </c>
      <c r="AJ662" s="56">
        <f t="shared" si="216"/>
        <v>0</v>
      </c>
      <c r="AK662" s="56">
        <f t="shared" si="217"/>
        <v>0</v>
      </c>
      <c r="AL662" s="56">
        <f t="shared" si="218"/>
        <v>0</v>
      </c>
      <c r="AM662" s="56">
        <f t="shared" si="219"/>
        <v>0</v>
      </c>
      <c r="AN662" s="56">
        <f t="shared" si="220"/>
        <v>0</v>
      </c>
      <c r="AO662" s="56">
        <f t="shared" si="221"/>
        <v>0</v>
      </c>
      <c r="AP662" s="56">
        <f t="shared" si="222"/>
        <v>0</v>
      </c>
      <c r="AQ662" s="56">
        <f t="shared" si="223"/>
        <v>0</v>
      </c>
      <c r="AR662" s="86">
        <f t="shared" si="224"/>
        <v>0</v>
      </c>
    </row>
    <row r="663" spans="1:44" x14ac:dyDescent="0.25">
      <c r="A663" s="178"/>
      <c r="B663" s="55" t="str">
        <f>_xlfn.IFNA(VLOOKUP(A663,'Ajánlatkérő(k) adatai'!$B$4:$C$205,2,0),"")</f>
        <v/>
      </c>
      <c r="C663" s="178"/>
      <c r="D663" s="55" t="str">
        <f>_xlfn.IFNA(VLOOKUP(C663,'Számlafizető(k) adatai'!$C$4:$D$203,2,0),"")</f>
        <v/>
      </c>
      <c r="E663" s="55" t="str">
        <f>_xlfn.IFNA(VLOOKUP(C663,'Számlafizető(k) adatai'!$C$4:$M$203,11,0),"")</f>
        <v/>
      </c>
      <c r="F663" s="178"/>
      <c r="G663" s="178"/>
      <c r="H663" s="178"/>
      <c r="I663" s="55" t="str">
        <f>IF(F663="","",VLOOKUP(LEFT(F663,5),'Technikai cellák'!B:C,2,0))</f>
        <v/>
      </c>
      <c r="J663" s="55" t="str">
        <f>IF(F663="","",VLOOKUP(I663,'Technikai cellák'!$C$1:$D$12,2,0))</f>
        <v/>
      </c>
      <c r="K663" s="179"/>
      <c r="L663" s="67" t="str">
        <f t="shared" si="208"/>
        <v/>
      </c>
      <c r="M663" s="68">
        <f t="shared" si="209"/>
        <v>0</v>
      </c>
      <c r="N663" s="66">
        <f t="shared" si="210"/>
        <v>0</v>
      </c>
      <c r="O663" s="152"/>
      <c r="P663" s="172">
        <f t="shared" si="225"/>
        <v>0</v>
      </c>
      <c r="Q663" s="69">
        <f t="shared" si="211"/>
        <v>0</v>
      </c>
      <c r="R663" s="62">
        <f t="shared" si="212"/>
        <v>0</v>
      </c>
      <c r="S663" s="153"/>
      <c r="T663" s="118" t="str">
        <f t="shared" si="226"/>
        <v/>
      </c>
      <c r="U663" s="154"/>
      <c r="V663" s="154"/>
      <c r="W663" s="154"/>
      <c r="X663" s="154"/>
      <c r="Y663" s="154"/>
      <c r="Z663" s="154"/>
      <c r="AA663" s="154"/>
      <c r="AB663" s="154"/>
      <c r="AC663" s="154"/>
      <c r="AD663" s="154"/>
      <c r="AE663" s="154"/>
      <c r="AF663" s="154"/>
      <c r="AG663" s="63">
        <f t="shared" si="213"/>
        <v>0</v>
      </c>
      <c r="AH663" s="56">
        <f t="shared" si="214"/>
        <v>0</v>
      </c>
      <c r="AI663" s="56">
        <f t="shared" si="215"/>
        <v>0</v>
      </c>
      <c r="AJ663" s="56">
        <f t="shared" si="216"/>
        <v>0</v>
      </c>
      <c r="AK663" s="56">
        <f t="shared" si="217"/>
        <v>0</v>
      </c>
      <c r="AL663" s="56">
        <f t="shared" si="218"/>
        <v>0</v>
      </c>
      <c r="AM663" s="56">
        <f t="shared" si="219"/>
        <v>0</v>
      </c>
      <c r="AN663" s="56">
        <f t="shared" si="220"/>
        <v>0</v>
      </c>
      <c r="AO663" s="56">
        <f t="shared" si="221"/>
        <v>0</v>
      </c>
      <c r="AP663" s="56">
        <f t="shared" si="222"/>
        <v>0</v>
      </c>
      <c r="AQ663" s="56">
        <f t="shared" si="223"/>
        <v>0</v>
      </c>
      <c r="AR663" s="86">
        <f t="shared" si="224"/>
        <v>0</v>
      </c>
    </row>
    <row r="664" spans="1:44" x14ac:dyDescent="0.25">
      <c r="A664" s="178"/>
      <c r="B664" s="55" t="str">
        <f>_xlfn.IFNA(VLOOKUP(A664,'Ajánlatkérő(k) adatai'!$B$4:$C$205,2,0),"")</f>
        <v/>
      </c>
      <c r="C664" s="178"/>
      <c r="D664" s="55" t="str">
        <f>_xlfn.IFNA(VLOOKUP(C664,'Számlafizető(k) adatai'!$C$4:$D$203,2,0),"")</f>
        <v/>
      </c>
      <c r="E664" s="55" t="str">
        <f>_xlfn.IFNA(VLOOKUP(C664,'Számlafizető(k) adatai'!$C$4:$M$203,11,0),"")</f>
        <v/>
      </c>
      <c r="F664" s="178"/>
      <c r="G664" s="178"/>
      <c r="H664" s="178"/>
      <c r="I664" s="55" t="str">
        <f>IF(F664="","",VLOOKUP(LEFT(F664,5),'Technikai cellák'!B:C,2,0))</f>
        <v/>
      </c>
      <c r="J664" s="55" t="str">
        <f>IF(F664="","",VLOOKUP(I664,'Technikai cellák'!$C$1:$D$12,2,0))</f>
        <v/>
      </c>
      <c r="K664" s="179"/>
      <c r="L664" s="67" t="str">
        <f t="shared" si="208"/>
        <v/>
      </c>
      <c r="M664" s="68">
        <f t="shared" si="209"/>
        <v>0</v>
      </c>
      <c r="N664" s="66">
        <f t="shared" si="210"/>
        <v>0</v>
      </c>
      <c r="O664" s="152"/>
      <c r="P664" s="172">
        <f t="shared" si="225"/>
        <v>0</v>
      </c>
      <c r="Q664" s="69">
        <f t="shared" si="211"/>
        <v>0</v>
      </c>
      <c r="R664" s="62">
        <f t="shared" si="212"/>
        <v>0</v>
      </c>
      <c r="S664" s="153"/>
      <c r="T664" s="118" t="str">
        <f t="shared" si="226"/>
        <v/>
      </c>
      <c r="U664" s="154"/>
      <c r="V664" s="154"/>
      <c r="W664" s="154"/>
      <c r="X664" s="154"/>
      <c r="Y664" s="154"/>
      <c r="Z664" s="154"/>
      <c r="AA664" s="154"/>
      <c r="AB664" s="154"/>
      <c r="AC664" s="154"/>
      <c r="AD664" s="154"/>
      <c r="AE664" s="154"/>
      <c r="AF664" s="154"/>
      <c r="AG664" s="63">
        <f t="shared" si="213"/>
        <v>0</v>
      </c>
      <c r="AH664" s="56">
        <f t="shared" si="214"/>
        <v>0</v>
      </c>
      <c r="AI664" s="56">
        <f t="shared" si="215"/>
        <v>0</v>
      </c>
      <c r="AJ664" s="56">
        <f t="shared" si="216"/>
        <v>0</v>
      </c>
      <c r="AK664" s="56">
        <f t="shared" si="217"/>
        <v>0</v>
      </c>
      <c r="AL664" s="56">
        <f t="shared" si="218"/>
        <v>0</v>
      </c>
      <c r="AM664" s="56">
        <f t="shared" si="219"/>
        <v>0</v>
      </c>
      <c r="AN664" s="56">
        <f t="shared" si="220"/>
        <v>0</v>
      </c>
      <c r="AO664" s="56">
        <f t="shared" si="221"/>
        <v>0</v>
      </c>
      <c r="AP664" s="56">
        <f t="shared" si="222"/>
        <v>0</v>
      </c>
      <c r="AQ664" s="56">
        <f t="shared" si="223"/>
        <v>0</v>
      </c>
      <c r="AR664" s="86">
        <f t="shared" si="224"/>
        <v>0</v>
      </c>
    </row>
    <row r="665" spans="1:44" x14ac:dyDescent="0.25">
      <c r="A665" s="178"/>
      <c r="B665" s="55" t="str">
        <f>_xlfn.IFNA(VLOOKUP(A665,'Ajánlatkérő(k) adatai'!$B$4:$C$205,2,0),"")</f>
        <v/>
      </c>
      <c r="C665" s="178"/>
      <c r="D665" s="55" t="str">
        <f>_xlfn.IFNA(VLOOKUP(C665,'Számlafizető(k) adatai'!$C$4:$D$203,2,0),"")</f>
        <v/>
      </c>
      <c r="E665" s="55" t="str">
        <f>_xlfn.IFNA(VLOOKUP(C665,'Számlafizető(k) adatai'!$C$4:$M$203,11,0),"")</f>
        <v/>
      </c>
      <c r="F665" s="178"/>
      <c r="G665" s="178"/>
      <c r="H665" s="178"/>
      <c r="I665" s="55" t="str">
        <f>IF(F665="","",VLOOKUP(LEFT(F665,5),'Technikai cellák'!B:C,2,0))</f>
        <v/>
      </c>
      <c r="J665" s="55" t="str">
        <f>IF(F665="","",VLOOKUP(I665,'Technikai cellák'!$C$1:$D$12,2,0))</f>
        <v/>
      </c>
      <c r="K665" s="179"/>
      <c r="L665" s="67" t="str">
        <f t="shared" si="208"/>
        <v/>
      </c>
      <c r="M665" s="68">
        <f t="shared" si="209"/>
        <v>0</v>
      </c>
      <c r="N665" s="66">
        <f t="shared" si="210"/>
        <v>0</v>
      </c>
      <c r="O665" s="152"/>
      <c r="P665" s="172">
        <f t="shared" si="225"/>
        <v>0</v>
      </c>
      <c r="Q665" s="69">
        <f t="shared" si="211"/>
        <v>0</v>
      </c>
      <c r="R665" s="62">
        <f t="shared" si="212"/>
        <v>0</v>
      </c>
      <c r="S665" s="153"/>
      <c r="T665" s="118" t="str">
        <f t="shared" si="226"/>
        <v/>
      </c>
      <c r="U665" s="154"/>
      <c r="V665" s="154"/>
      <c r="W665" s="154"/>
      <c r="X665" s="154"/>
      <c r="Y665" s="154"/>
      <c r="Z665" s="154"/>
      <c r="AA665" s="154"/>
      <c r="AB665" s="154"/>
      <c r="AC665" s="154"/>
      <c r="AD665" s="154"/>
      <c r="AE665" s="154"/>
      <c r="AF665" s="154"/>
      <c r="AG665" s="63">
        <f t="shared" si="213"/>
        <v>0</v>
      </c>
      <c r="AH665" s="56">
        <f t="shared" si="214"/>
        <v>0</v>
      </c>
      <c r="AI665" s="56">
        <f t="shared" si="215"/>
        <v>0</v>
      </c>
      <c r="AJ665" s="56">
        <f t="shared" si="216"/>
        <v>0</v>
      </c>
      <c r="AK665" s="56">
        <f t="shared" si="217"/>
        <v>0</v>
      </c>
      <c r="AL665" s="56">
        <f t="shared" si="218"/>
        <v>0</v>
      </c>
      <c r="AM665" s="56">
        <f t="shared" si="219"/>
        <v>0</v>
      </c>
      <c r="AN665" s="56">
        <f t="shared" si="220"/>
        <v>0</v>
      </c>
      <c r="AO665" s="56">
        <f t="shared" si="221"/>
        <v>0</v>
      </c>
      <c r="AP665" s="56">
        <f t="shared" si="222"/>
        <v>0</v>
      </c>
      <c r="AQ665" s="56">
        <f t="shared" si="223"/>
        <v>0</v>
      </c>
      <c r="AR665" s="86">
        <f t="shared" si="224"/>
        <v>0</v>
      </c>
    </row>
    <row r="666" spans="1:44" x14ac:dyDescent="0.25">
      <c r="A666" s="178"/>
      <c r="B666" s="55" t="str">
        <f>_xlfn.IFNA(VLOOKUP(A666,'Ajánlatkérő(k) adatai'!$B$4:$C$205,2,0),"")</f>
        <v/>
      </c>
      <c r="C666" s="178"/>
      <c r="D666" s="55" t="str">
        <f>_xlfn.IFNA(VLOOKUP(C666,'Számlafizető(k) adatai'!$C$4:$D$203,2,0),"")</f>
        <v/>
      </c>
      <c r="E666" s="55" t="str">
        <f>_xlfn.IFNA(VLOOKUP(C666,'Számlafizető(k) adatai'!$C$4:$M$203,11,0),"")</f>
        <v/>
      </c>
      <c r="F666" s="178"/>
      <c r="G666" s="178"/>
      <c r="H666" s="178"/>
      <c r="I666" s="55" t="str">
        <f>IF(F666="","",VLOOKUP(LEFT(F666,5),'Technikai cellák'!B:C,2,0))</f>
        <v/>
      </c>
      <c r="J666" s="55" t="str">
        <f>IF(F666="","",VLOOKUP(I666,'Technikai cellák'!$C$1:$D$12,2,0))</f>
        <v/>
      </c>
      <c r="K666" s="179"/>
      <c r="L666" s="67" t="str">
        <f t="shared" si="208"/>
        <v/>
      </c>
      <c r="M666" s="68">
        <f t="shared" si="209"/>
        <v>0</v>
      </c>
      <c r="N666" s="66">
        <f t="shared" si="210"/>
        <v>0</v>
      </c>
      <c r="O666" s="152"/>
      <c r="P666" s="172">
        <f t="shared" si="225"/>
        <v>0</v>
      </c>
      <c r="Q666" s="69">
        <f t="shared" si="211"/>
        <v>0</v>
      </c>
      <c r="R666" s="62">
        <f t="shared" si="212"/>
        <v>0</v>
      </c>
      <c r="S666" s="153"/>
      <c r="T666" s="118" t="str">
        <f t="shared" si="226"/>
        <v/>
      </c>
      <c r="U666" s="154"/>
      <c r="V666" s="154"/>
      <c r="W666" s="154"/>
      <c r="X666" s="154"/>
      <c r="Y666" s="154"/>
      <c r="Z666" s="154"/>
      <c r="AA666" s="154"/>
      <c r="AB666" s="154"/>
      <c r="AC666" s="154"/>
      <c r="AD666" s="154"/>
      <c r="AE666" s="154"/>
      <c r="AF666" s="154"/>
      <c r="AG666" s="63">
        <f t="shared" si="213"/>
        <v>0</v>
      </c>
      <c r="AH666" s="56">
        <f t="shared" si="214"/>
        <v>0</v>
      </c>
      <c r="AI666" s="56">
        <f t="shared" si="215"/>
        <v>0</v>
      </c>
      <c r="AJ666" s="56">
        <f t="shared" si="216"/>
        <v>0</v>
      </c>
      <c r="AK666" s="56">
        <f t="shared" si="217"/>
        <v>0</v>
      </c>
      <c r="AL666" s="56">
        <f t="shared" si="218"/>
        <v>0</v>
      </c>
      <c r="AM666" s="56">
        <f t="shared" si="219"/>
        <v>0</v>
      </c>
      <c r="AN666" s="56">
        <f t="shared" si="220"/>
        <v>0</v>
      </c>
      <c r="AO666" s="56">
        <f t="shared" si="221"/>
        <v>0</v>
      </c>
      <c r="AP666" s="56">
        <f t="shared" si="222"/>
        <v>0</v>
      </c>
      <c r="AQ666" s="56">
        <f t="shared" si="223"/>
        <v>0</v>
      </c>
      <c r="AR666" s="86">
        <f t="shared" si="224"/>
        <v>0</v>
      </c>
    </row>
    <row r="667" spans="1:44" x14ac:dyDescent="0.25">
      <c r="A667" s="178"/>
      <c r="B667" s="55" t="str">
        <f>_xlfn.IFNA(VLOOKUP(A667,'Ajánlatkérő(k) adatai'!$B$4:$C$205,2,0),"")</f>
        <v/>
      </c>
      <c r="C667" s="178"/>
      <c r="D667" s="55" t="str">
        <f>_xlfn.IFNA(VLOOKUP(C667,'Számlafizető(k) adatai'!$C$4:$D$203,2,0),"")</f>
        <v/>
      </c>
      <c r="E667" s="55" t="str">
        <f>_xlfn.IFNA(VLOOKUP(C667,'Számlafizető(k) adatai'!$C$4:$M$203,11,0),"")</f>
        <v/>
      </c>
      <c r="F667" s="178"/>
      <c r="G667" s="178"/>
      <c r="H667" s="178"/>
      <c r="I667" s="55" t="str">
        <f>IF(F667="","",VLOOKUP(LEFT(F667,5),'Technikai cellák'!B:C,2,0))</f>
        <v/>
      </c>
      <c r="J667" s="55" t="str">
        <f>IF(F667="","",VLOOKUP(I667,'Technikai cellák'!$C$1:$D$12,2,0))</f>
        <v/>
      </c>
      <c r="K667" s="179"/>
      <c r="L667" s="67" t="str">
        <f t="shared" si="208"/>
        <v/>
      </c>
      <c r="M667" s="68">
        <f t="shared" si="209"/>
        <v>0</v>
      </c>
      <c r="N667" s="66">
        <f t="shared" si="210"/>
        <v>0</v>
      </c>
      <c r="O667" s="152"/>
      <c r="P667" s="172">
        <f t="shared" si="225"/>
        <v>0</v>
      </c>
      <c r="Q667" s="69">
        <f t="shared" si="211"/>
        <v>0</v>
      </c>
      <c r="R667" s="62">
        <f t="shared" si="212"/>
        <v>0</v>
      </c>
      <c r="S667" s="153"/>
      <c r="T667" s="118" t="str">
        <f t="shared" si="226"/>
        <v/>
      </c>
      <c r="U667" s="154"/>
      <c r="V667" s="154"/>
      <c r="W667" s="154"/>
      <c r="X667" s="154"/>
      <c r="Y667" s="154"/>
      <c r="Z667" s="154"/>
      <c r="AA667" s="154"/>
      <c r="AB667" s="154"/>
      <c r="AC667" s="154"/>
      <c r="AD667" s="154"/>
      <c r="AE667" s="154"/>
      <c r="AF667" s="154"/>
      <c r="AG667" s="63">
        <f t="shared" si="213"/>
        <v>0</v>
      </c>
      <c r="AH667" s="56">
        <f t="shared" si="214"/>
        <v>0</v>
      </c>
      <c r="AI667" s="56">
        <f t="shared" si="215"/>
        <v>0</v>
      </c>
      <c r="AJ667" s="56">
        <f t="shared" si="216"/>
        <v>0</v>
      </c>
      <c r="AK667" s="56">
        <f t="shared" si="217"/>
        <v>0</v>
      </c>
      <c r="AL667" s="56">
        <f t="shared" si="218"/>
        <v>0</v>
      </c>
      <c r="AM667" s="56">
        <f t="shared" si="219"/>
        <v>0</v>
      </c>
      <c r="AN667" s="56">
        <f t="shared" si="220"/>
        <v>0</v>
      </c>
      <c r="AO667" s="56">
        <f t="shared" si="221"/>
        <v>0</v>
      </c>
      <c r="AP667" s="56">
        <f t="shared" si="222"/>
        <v>0</v>
      </c>
      <c r="AQ667" s="56">
        <f t="shared" si="223"/>
        <v>0</v>
      </c>
      <c r="AR667" s="86">
        <f t="shared" si="224"/>
        <v>0</v>
      </c>
    </row>
    <row r="668" spans="1:44" x14ac:dyDescent="0.25">
      <c r="A668" s="178"/>
      <c r="B668" s="55" t="str">
        <f>_xlfn.IFNA(VLOOKUP(A668,'Ajánlatkérő(k) adatai'!$B$4:$C$205,2,0),"")</f>
        <v/>
      </c>
      <c r="C668" s="178"/>
      <c r="D668" s="55" t="str">
        <f>_xlfn.IFNA(VLOOKUP(C668,'Számlafizető(k) adatai'!$C$4:$D$203,2,0),"")</f>
        <v/>
      </c>
      <c r="E668" s="55" t="str">
        <f>_xlfn.IFNA(VLOOKUP(C668,'Számlafizető(k) adatai'!$C$4:$M$203,11,0),"")</f>
        <v/>
      </c>
      <c r="F668" s="178"/>
      <c r="G668" s="178"/>
      <c r="H668" s="178"/>
      <c r="I668" s="55" t="str">
        <f>IF(F668="","",VLOOKUP(LEFT(F668,5),'Technikai cellák'!B:C,2,0))</f>
        <v/>
      </c>
      <c r="J668" s="55" t="str">
        <f>IF(F668="","",VLOOKUP(I668,'Technikai cellák'!$C$1:$D$12,2,0))</f>
        <v/>
      </c>
      <c r="K668" s="179"/>
      <c r="L668" s="67" t="str">
        <f t="shared" si="208"/>
        <v/>
      </c>
      <c r="M668" s="68">
        <f t="shared" si="209"/>
        <v>0</v>
      </c>
      <c r="N668" s="66">
        <f t="shared" si="210"/>
        <v>0</v>
      </c>
      <c r="O668" s="152"/>
      <c r="P668" s="172">
        <f t="shared" si="225"/>
        <v>0</v>
      </c>
      <c r="Q668" s="69">
        <f t="shared" si="211"/>
        <v>0</v>
      </c>
      <c r="R668" s="62">
        <f t="shared" si="212"/>
        <v>0</v>
      </c>
      <c r="S668" s="153"/>
      <c r="T668" s="118" t="str">
        <f t="shared" si="226"/>
        <v/>
      </c>
      <c r="U668" s="154"/>
      <c r="V668" s="154"/>
      <c r="W668" s="154"/>
      <c r="X668" s="154"/>
      <c r="Y668" s="154"/>
      <c r="Z668" s="154"/>
      <c r="AA668" s="154"/>
      <c r="AB668" s="154"/>
      <c r="AC668" s="154"/>
      <c r="AD668" s="154"/>
      <c r="AE668" s="154"/>
      <c r="AF668" s="154"/>
      <c r="AG668" s="63">
        <f t="shared" si="213"/>
        <v>0</v>
      </c>
      <c r="AH668" s="56">
        <f t="shared" si="214"/>
        <v>0</v>
      </c>
      <c r="AI668" s="56">
        <f t="shared" si="215"/>
        <v>0</v>
      </c>
      <c r="AJ668" s="56">
        <f t="shared" si="216"/>
        <v>0</v>
      </c>
      <c r="AK668" s="56">
        <f t="shared" si="217"/>
        <v>0</v>
      </c>
      <c r="AL668" s="56">
        <f t="shared" si="218"/>
        <v>0</v>
      </c>
      <c r="AM668" s="56">
        <f t="shared" si="219"/>
        <v>0</v>
      </c>
      <c r="AN668" s="56">
        <f t="shared" si="220"/>
        <v>0</v>
      </c>
      <c r="AO668" s="56">
        <f t="shared" si="221"/>
        <v>0</v>
      </c>
      <c r="AP668" s="56">
        <f t="shared" si="222"/>
        <v>0</v>
      </c>
      <c r="AQ668" s="56">
        <f t="shared" si="223"/>
        <v>0</v>
      </c>
      <c r="AR668" s="86">
        <f t="shared" si="224"/>
        <v>0</v>
      </c>
    </row>
    <row r="669" spans="1:44" x14ac:dyDescent="0.25">
      <c r="A669" s="178"/>
      <c r="B669" s="55" t="str">
        <f>_xlfn.IFNA(VLOOKUP(A669,'Ajánlatkérő(k) adatai'!$B$4:$C$205,2,0),"")</f>
        <v/>
      </c>
      <c r="C669" s="178"/>
      <c r="D669" s="55" t="str">
        <f>_xlfn.IFNA(VLOOKUP(C669,'Számlafizető(k) adatai'!$C$4:$D$203,2,0),"")</f>
        <v/>
      </c>
      <c r="E669" s="55" t="str">
        <f>_xlfn.IFNA(VLOOKUP(C669,'Számlafizető(k) adatai'!$C$4:$M$203,11,0),"")</f>
        <v/>
      </c>
      <c r="F669" s="178"/>
      <c r="G669" s="178"/>
      <c r="H669" s="178"/>
      <c r="I669" s="55" t="str">
        <f>IF(F669="","",VLOOKUP(LEFT(F669,5),'Technikai cellák'!B:C,2,0))</f>
        <v/>
      </c>
      <c r="J669" s="55" t="str">
        <f>IF(F669="","",VLOOKUP(I669,'Technikai cellák'!$C$1:$D$12,2,0))</f>
        <v/>
      </c>
      <c r="K669" s="179"/>
      <c r="L669" s="67" t="str">
        <f t="shared" si="208"/>
        <v/>
      </c>
      <c r="M669" s="68">
        <f t="shared" si="209"/>
        <v>0</v>
      </c>
      <c r="N669" s="66">
        <f t="shared" si="210"/>
        <v>0</v>
      </c>
      <c r="O669" s="152"/>
      <c r="P669" s="172">
        <f t="shared" si="225"/>
        <v>0</v>
      </c>
      <c r="Q669" s="69">
        <f t="shared" si="211"/>
        <v>0</v>
      </c>
      <c r="R669" s="62">
        <f t="shared" si="212"/>
        <v>0</v>
      </c>
      <c r="S669" s="153"/>
      <c r="T669" s="118" t="str">
        <f t="shared" si="226"/>
        <v/>
      </c>
      <c r="U669" s="154"/>
      <c r="V669" s="154"/>
      <c r="W669" s="154"/>
      <c r="X669" s="154"/>
      <c r="Y669" s="154"/>
      <c r="Z669" s="154"/>
      <c r="AA669" s="154"/>
      <c r="AB669" s="154"/>
      <c r="AC669" s="154"/>
      <c r="AD669" s="154"/>
      <c r="AE669" s="154"/>
      <c r="AF669" s="154"/>
      <c r="AG669" s="63">
        <f t="shared" si="213"/>
        <v>0</v>
      </c>
      <c r="AH669" s="56">
        <f t="shared" si="214"/>
        <v>0</v>
      </c>
      <c r="AI669" s="56">
        <f t="shared" si="215"/>
        <v>0</v>
      </c>
      <c r="AJ669" s="56">
        <f t="shared" si="216"/>
        <v>0</v>
      </c>
      <c r="AK669" s="56">
        <f t="shared" si="217"/>
        <v>0</v>
      </c>
      <c r="AL669" s="56">
        <f t="shared" si="218"/>
        <v>0</v>
      </c>
      <c r="AM669" s="56">
        <f t="shared" si="219"/>
        <v>0</v>
      </c>
      <c r="AN669" s="56">
        <f t="shared" si="220"/>
        <v>0</v>
      </c>
      <c r="AO669" s="56">
        <f t="shared" si="221"/>
        <v>0</v>
      </c>
      <c r="AP669" s="56">
        <f t="shared" si="222"/>
        <v>0</v>
      </c>
      <c r="AQ669" s="56">
        <f t="shared" si="223"/>
        <v>0</v>
      </c>
      <c r="AR669" s="86">
        <f t="shared" si="224"/>
        <v>0</v>
      </c>
    </row>
    <row r="670" spans="1:44" x14ac:dyDescent="0.25">
      <c r="A670" s="178"/>
      <c r="B670" s="55" t="str">
        <f>_xlfn.IFNA(VLOOKUP(A670,'Ajánlatkérő(k) adatai'!$B$4:$C$205,2,0),"")</f>
        <v/>
      </c>
      <c r="C670" s="178"/>
      <c r="D670" s="55" t="str">
        <f>_xlfn.IFNA(VLOOKUP(C670,'Számlafizető(k) adatai'!$C$4:$D$203,2,0),"")</f>
        <v/>
      </c>
      <c r="E670" s="55" t="str">
        <f>_xlfn.IFNA(VLOOKUP(C670,'Számlafizető(k) adatai'!$C$4:$M$203,11,0),"")</f>
        <v/>
      </c>
      <c r="F670" s="178"/>
      <c r="G670" s="178"/>
      <c r="H670" s="178"/>
      <c r="I670" s="55" t="str">
        <f>IF(F670="","",VLOOKUP(LEFT(F670,5),'Technikai cellák'!B:C,2,0))</f>
        <v/>
      </c>
      <c r="J670" s="55" t="str">
        <f>IF(F670="","",VLOOKUP(I670,'Technikai cellák'!$C$1:$D$12,2,0))</f>
        <v/>
      </c>
      <c r="K670" s="179"/>
      <c r="L670" s="67" t="str">
        <f t="shared" si="208"/>
        <v/>
      </c>
      <c r="M670" s="68">
        <f t="shared" si="209"/>
        <v>0</v>
      </c>
      <c r="N670" s="66">
        <f t="shared" si="210"/>
        <v>0</v>
      </c>
      <c r="O670" s="152"/>
      <c r="P670" s="172">
        <f t="shared" si="225"/>
        <v>0</v>
      </c>
      <c r="Q670" s="69">
        <f t="shared" si="211"/>
        <v>0</v>
      </c>
      <c r="R670" s="62">
        <f t="shared" si="212"/>
        <v>0</v>
      </c>
      <c r="S670" s="153"/>
      <c r="T670" s="118" t="str">
        <f t="shared" si="226"/>
        <v/>
      </c>
      <c r="U670" s="154"/>
      <c r="V670" s="154"/>
      <c r="W670" s="154"/>
      <c r="X670" s="154"/>
      <c r="Y670" s="154"/>
      <c r="Z670" s="154"/>
      <c r="AA670" s="154"/>
      <c r="AB670" s="154"/>
      <c r="AC670" s="154"/>
      <c r="AD670" s="154"/>
      <c r="AE670" s="154"/>
      <c r="AF670" s="154"/>
      <c r="AG670" s="63">
        <f t="shared" si="213"/>
        <v>0</v>
      </c>
      <c r="AH670" s="56">
        <f t="shared" si="214"/>
        <v>0</v>
      </c>
      <c r="AI670" s="56">
        <f t="shared" si="215"/>
        <v>0</v>
      </c>
      <c r="AJ670" s="56">
        <f t="shared" si="216"/>
        <v>0</v>
      </c>
      <c r="AK670" s="56">
        <f t="shared" si="217"/>
        <v>0</v>
      </c>
      <c r="AL670" s="56">
        <f t="shared" si="218"/>
        <v>0</v>
      </c>
      <c r="AM670" s="56">
        <f t="shared" si="219"/>
        <v>0</v>
      </c>
      <c r="AN670" s="56">
        <f t="shared" si="220"/>
        <v>0</v>
      </c>
      <c r="AO670" s="56">
        <f t="shared" si="221"/>
        <v>0</v>
      </c>
      <c r="AP670" s="56">
        <f t="shared" si="222"/>
        <v>0</v>
      </c>
      <c r="AQ670" s="56">
        <f t="shared" si="223"/>
        <v>0</v>
      </c>
      <c r="AR670" s="86">
        <f t="shared" si="224"/>
        <v>0</v>
      </c>
    </row>
    <row r="671" spans="1:44" x14ac:dyDescent="0.25">
      <c r="A671" s="178"/>
      <c r="B671" s="55" t="str">
        <f>_xlfn.IFNA(VLOOKUP(A671,'Ajánlatkérő(k) adatai'!$B$4:$C$205,2,0),"")</f>
        <v/>
      </c>
      <c r="C671" s="178"/>
      <c r="D671" s="55" t="str">
        <f>_xlfn.IFNA(VLOOKUP(C671,'Számlafizető(k) adatai'!$C$4:$D$203,2,0),"")</f>
        <v/>
      </c>
      <c r="E671" s="55" t="str">
        <f>_xlfn.IFNA(VLOOKUP(C671,'Számlafizető(k) adatai'!$C$4:$M$203,11,0),"")</f>
        <v/>
      </c>
      <c r="F671" s="178"/>
      <c r="G671" s="178"/>
      <c r="H671" s="178"/>
      <c r="I671" s="55" t="str">
        <f>IF(F671="","",VLOOKUP(LEFT(F671,5),'Technikai cellák'!B:C,2,0))</f>
        <v/>
      </c>
      <c r="J671" s="55" t="str">
        <f>IF(F671="","",VLOOKUP(I671,'Technikai cellák'!$C$1:$D$12,2,0))</f>
        <v/>
      </c>
      <c r="K671" s="179"/>
      <c r="L671" s="67" t="str">
        <f t="shared" si="208"/>
        <v/>
      </c>
      <c r="M671" s="68">
        <f t="shared" si="209"/>
        <v>0</v>
      </c>
      <c r="N671" s="66">
        <f t="shared" si="210"/>
        <v>0</v>
      </c>
      <c r="O671" s="152"/>
      <c r="P671" s="172">
        <f t="shared" si="225"/>
        <v>0</v>
      </c>
      <c r="Q671" s="69">
        <f t="shared" si="211"/>
        <v>0</v>
      </c>
      <c r="R671" s="62">
        <f t="shared" si="212"/>
        <v>0</v>
      </c>
      <c r="S671" s="153"/>
      <c r="T671" s="118" t="str">
        <f t="shared" si="226"/>
        <v/>
      </c>
      <c r="U671" s="154"/>
      <c r="V671" s="154"/>
      <c r="W671" s="154"/>
      <c r="X671" s="154"/>
      <c r="Y671" s="154"/>
      <c r="Z671" s="154"/>
      <c r="AA671" s="154"/>
      <c r="AB671" s="154"/>
      <c r="AC671" s="154"/>
      <c r="AD671" s="154"/>
      <c r="AE671" s="154"/>
      <c r="AF671" s="154"/>
      <c r="AG671" s="63">
        <f t="shared" si="213"/>
        <v>0</v>
      </c>
      <c r="AH671" s="56">
        <f t="shared" si="214"/>
        <v>0</v>
      </c>
      <c r="AI671" s="56">
        <f t="shared" si="215"/>
        <v>0</v>
      </c>
      <c r="AJ671" s="56">
        <f t="shared" si="216"/>
        <v>0</v>
      </c>
      <c r="AK671" s="56">
        <f t="shared" si="217"/>
        <v>0</v>
      </c>
      <c r="AL671" s="56">
        <f t="shared" si="218"/>
        <v>0</v>
      </c>
      <c r="AM671" s="56">
        <f t="shared" si="219"/>
        <v>0</v>
      </c>
      <c r="AN671" s="56">
        <f t="shared" si="220"/>
        <v>0</v>
      </c>
      <c r="AO671" s="56">
        <f t="shared" si="221"/>
        <v>0</v>
      </c>
      <c r="AP671" s="56">
        <f t="shared" si="222"/>
        <v>0</v>
      </c>
      <c r="AQ671" s="56">
        <f t="shared" si="223"/>
        <v>0</v>
      </c>
      <c r="AR671" s="86">
        <f t="shared" si="224"/>
        <v>0</v>
      </c>
    </row>
    <row r="672" spans="1:44" x14ac:dyDescent="0.25">
      <c r="A672" s="178"/>
      <c r="B672" s="55" t="str">
        <f>_xlfn.IFNA(VLOOKUP(A672,'Ajánlatkérő(k) adatai'!$B$4:$C$205,2,0),"")</f>
        <v/>
      </c>
      <c r="C672" s="178"/>
      <c r="D672" s="55" t="str">
        <f>_xlfn.IFNA(VLOOKUP(C672,'Számlafizető(k) adatai'!$C$4:$D$203,2,0),"")</f>
        <v/>
      </c>
      <c r="E672" s="55" t="str">
        <f>_xlfn.IFNA(VLOOKUP(C672,'Számlafizető(k) adatai'!$C$4:$M$203,11,0),"")</f>
        <v/>
      </c>
      <c r="F672" s="178"/>
      <c r="G672" s="178"/>
      <c r="H672" s="178"/>
      <c r="I672" s="55" t="str">
        <f>IF(F672="","",VLOOKUP(LEFT(F672,5),'Technikai cellák'!B:C,2,0))</f>
        <v/>
      </c>
      <c r="J672" s="55" t="str">
        <f>IF(F672="","",VLOOKUP(I672,'Technikai cellák'!$C$1:$D$12,2,0))</f>
        <v/>
      </c>
      <c r="K672" s="179"/>
      <c r="L672" s="67" t="str">
        <f t="shared" si="208"/>
        <v/>
      </c>
      <c r="M672" s="68">
        <f t="shared" si="209"/>
        <v>0</v>
      </c>
      <c r="N672" s="66">
        <f t="shared" si="210"/>
        <v>0</v>
      </c>
      <c r="O672" s="152"/>
      <c r="P672" s="172">
        <f t="shared" si="225"/>
        <v>0</v>
      </c>
      <c r="Q672" s="69">
        <f t="shared" si="211"/>
        <v>0</v>
      </c>
      <c r="R672" s="62">
        <f t="shared" si="212"/>
        <v>0</v>
      </c>
      <c r="S672" s="153"/>
      <c r="T672" s="118" t="str">
        <f t="shared" si="226"/>
        <v/>
      </c>
      <c r="U672" s="154"/>
      <c r="V672" s="154"/>
      <c r="W672" s="154"/>
      <c r="X672" s="154"/>
      <c r="Y672" s="154"/>
      <c r="Z672" s="154"/>
      <c r="AA672" s="154"/>
      <c r="AB672" s="154"/>
      <c r="AC672" s="154"/>
      <c r="AD672" s="154"/>
      <c r="AE672" s="154"/>
      <c r="AF672" s="154"/>
      <c r="AG672" s="63">
        <f t="shared" si="213"/>
        <v>0</v>
      </c>
      <c r="AH672" s="56">
        <f t="shared" si="214"/>
        <v>0</v>
      </c>
      <c r="AI672" s="56">
        <f t="shared" si="215"/>
        <v>0</v>
      </c>
      <c r="AJ672" s="56">
        <f t="shared" si="216"/>
        <v>0</v>
      </c>
      <c r="AK672" s="56">
        <f t="shared" si="217"/>
        <v>0</v>
      </c>
      <c r="AL672" s="56">
        <f t="shared" si="218"/>
        <v>0</v>
      </c>
      <c r="AM672" s="56">
        <f t="shared" si="219"/>
        <v>0</v>
      </c>
      <c r="AN672" s="56">
        <f t="shared" si="220"/>
        <v>0</v>
      </c>
      <c r="AO672" s="56">
        <f t="shared" si="221"/>
        <v>0</v>
      </c>
      <c r="AP672" s="56">
        <f t="shared" si="222"/>
        <v>0</v>
      </c>
      <c r="AQ672" s="56">
        <f t="shared" si="223"/>
        <v>0</v>
      </c>
      <c r="AR672" s="86">
        <f t="shared" si="224"/>
        <v>0</v>
      </c>
    </row>
    <row r="673" spans="1:44" x14ac:dyDescent="0.25">
      <c r="A673" s="178"/>
      <c r="B673" s="55" t="str">
        <f>_xlfn.IFNA(VLOOKUP(A673,'Ajánlatkérő(k) adatai'!$B$4:$C$205,2,0),"")</f>
        <v/>
      </c>
      <c r="C673" s="178"/>
      <c r="D673" s="55" t="str">
        <f>_xlfn.IFNA(VLOOKUP(C673,'Számlafizető(k) adatai'!$C$4:$D$203,2,0),"")</f>
        <v/>
      </c>
      <c r="E673" s="55" t="str">
        <f>_xlfn.IFNA(VLOOKUP(C673,'Számlafizető(k) adatai'!$C$4:$M$203,11,0),"")</f>
        <v/>
      </c>
      <c r="F673" s="178"/>
      <c r="G673" s="178"/>
      <c r="H673" s="178"/>
      <c r="I673" s="55" t="str">
        <f>IF(F673="","",VLOOKUP(LEFT(F673,5),'Technikai cellák'!B:C,2,0))</f>
        <v/>
      </c>
      <c r="J673" s="55" t="str">
        <f>IF(F673="","",VLOOKUP(I673,'Technikai cellák'!$C$1:$D$12,2,0))</f>
        <v/>
      </c>
      <c r="K673" s="179"/>
      <c r="L673" s="67" t="str">
        <f t="shared" si="208"/>
        <v/>
      </c>
      <c r="M673" s="68">
        <f t="shared" si="209"/>
        <v>0</v>
      </c>
      <c r="N673" s="66">
        <f t="shared" si="210"/>
        <v>0</v>
      </c>
      <c r="O673" s="152"/>
      <c r="P673" s="172">
        <f t="shared" si="225"/>
        <v>0</v>
      </c>
      <c r="Q673" s="69">
        <f t="shared" si="211"/>
        <v>0</v>
      </c>
      <c r="R673" s="62">
        <f t="shared" si="212"/>
        <v>0</v>
      </c>
      <c r="S673" s="153"/>
      <c r="T673" s="118" t="str">
        <f t="shared" si="226"/>
        <v/>
      </c>
      <c r="U673" s="154"/>
      <c r="V673" s="154"/>
      <c r="W673" s="154"/>
      <c r="X673" s="154"/>
      <c r="Y673" s="154"/>
      <c r="Z673" s="154"/>
      <c r="AA673" s="154"/>
      <c r="AB673" s="154"/>
      <c r="AC673" s="154"/>
      <c r="AD673" s="154"/>
      <c r="AE673" s="154"/>
      <c r="AF673" s="154"/>
      <c r="AG673" s="63">
        <f t="shared" si="213"/>
        <v>0</v>
      </c>
      <c r="AH673" s="56">
        <f t="shared" si="214"/>
        <v>0</v>
      </c>
      <c r="AI673" s="56">
        <f t="shared" si="215"/>
        <v>0</v>
      </c>
      <c r="AJ673" s="56">
        <f t="shared" si="216"/>
        <v>0</v>
      </c>
      <c r="AK673" s="56">
        <f t="shared" si="217"/>
        <v>0</v>
      </c>
      <c r="AL673" s="56">
        <f t="shared" si="218"/>
        <v>0</v>
      </c>
      <c r="AM673" s="56">
        <f t="shared" si="219"/>
        <v>0</v>
      </c>
      <c r="AN673" s="56">
        <f t="shared" si="220"/>
        <v>0</v>
      </c>
      <c r="AO673" s="56">
        <f t="shared" si="221"/>
        <v>0</v>
      </c>
      <c r="AP673" s="56">
        <f t="shared" si="222"/>
        <v>0</v>
      </c>
      <c r="AQ673" s="56">
        <f t="shared" si="223"/>
        <v>0</v>
      </c>
      <c r="AR673" s="86">
        <f t="shared" si="224"/>
        <v>0</v>
      </c>
    </row>
    <row r="674" spans="1:44" x14ac:dyDescent="0.25">
      <c r="A674" s="178"/>
      <c r="B674" s="55" t="str">
        <f>_xlfn.IFNA(VLOOKUP(A674,'Ajánlatkérő(k) adatai'!$B$4:$C$205,2,0),"")</f>
        <v/>
      </c>
      <c r="C674" s="178"/>
      <c r="D674" s="55" t="str">
        <f>_xlfn.IFNA(VLOOKUP(C674,'Számlafizető(k) adatai'!$C$4:$D$203,2,0),"")</f>
        <v/>
      </c>
      <c r="E674" s="55" t="str">
        <f>_xlfn.IFNA(VLOOKUP(C674,'Számlafizető(k) adatai'!$C$4:$M$203,11,0),"")</f>
        <v/>
      </c>
      <c r="F674" s="178"/>
      <c r="G674" s="178"/>
      <c r="H674" s="178"/>
      <c r="I674" s="55" t="str">
        <f>IF(F674="","",VLOOKUP(LEFT(F674,5),'Technikai cellák'!B:C,2,0))</f>
        <v/>
      </c>
      <c r="J674" s="55" t="str">
        <f>IF(F674="","",VLOOKUP(I674,'Technikai cellák'!$C$1:$D$12,2,0))</f>
        <v/>
      </c>
      <c r="K674" s="179"/>
      <c r="L674" s="67" t="str">
        <f t="shared" si="208"/>
        <v/>
      </c>
      <c r="M674" s="68">
        <f t="shared" si="209"/>
        <v>0</v>
      </c>
      <c r="N674" s="66">
        <f t="shared" si="210"/>
        <v>0</v>
      </c>
      <c r="O674" s="152"/>
      <c r="P674" s="172">
        <f t="shared" si="225"/>
        <v>0</v>
      </c>
      <c r="Q674" s="69">
        <f t="shared" si="211"/>
        <v>0</v>
      </c>
      <c r="R674" s="62">
        <f t="shared" si="212"/>
        <v>0</v>
      </c>
      <c r="S674" s="153"/>
      <c r="T674" s="118" t="str">
        <f t="shared" si="226"/>
        <v/>
      </c>
      <c r="U674" s="154"/>
      <c r="V674" s="154"/>
      <c r="W674" s="154"/>
      <c r="X674" s="154"/>
      <c r="Y674" s="154"/>
      <c r="Z674" s="154"/>
      <c r="AA674" s="154"/>
      <c r="AB674" s="154"/>
      <c r="AC674" s="154"/>
      <c r="AD674" s="154"/>
      <c r="AE674" s="154"/>
      <c r="AF674" s="154"/>
      <c r="AG674" s="63">
        <f t="shared" si="213"/>
        <v>0</v>
      </c>
      <c r="AH674" s="56">
        <f t="shared" si="214"/>
        <v>0</v>
      </c>
      <c r="AI674" s="56">
        <f t="shared" si="215"/>
        <v>0</v>
      </c>
      <c r="AJ674" s="56">
        <f t="shared" si="216"/>
        <v>0</v>
      </c>
      <c r="AK674" s="56">
        <f t="shared" si="217"/>
        <v>0</v>
      </c>
      <c r="AL674" s="56">
        <f t="shared" si="218"/>
        <v>0</v>
      </c>
      <c r="AM674" s="56">
        <f t="shared" si="219"/>
        <v>0</v>
      </c>
      <c r="AN674" s="56">
        <f t="shared" si="220"/>
        <v>0</v>
      </c>
      <c r="AO674" s="56">
        <f t="shared" si="221"/>
        <v>0</v>
      </c>
      <c r="AP674" s="56">
        <f t="shared" si="222"/>
        <v>0</v>
      </c>
      <c r="AQ674" s="56">
        <f t="shared" si="223"/>
        <v>0</v>
      </c>
      <c r="AR674" s="86">
        <f t="shared" si="224"/>
        <v>0</v>
      </c>
    </row>
    <row r="675" spans="1:44" x14ac:dyDescent="0.25">
      <c r="A675" s="178"/>
      <c r="B675" s="55" t="str">
        <f>_xlfn.IFNA(VLOOKUP(A675,'Ajánlatkérő(k) adatai'!$B$4:$C$205,2,0),"")</f>
        <v/>
      </c>
      <c r="C675" s="178"/>
      <c r="D675" s="55" t="str">
        <f>_xlfn.IFNA(VLOOKUP(C675,'Számlafizető(k) adatai'!$C$4:$D$203,2,0),"")</f>
        <v/>
      </c>
      <c r="E675" s="55" t="str">
        <f>_xlfn.IFNA(VLOOKUP(C675,'Számlafizető(k) adatai'!$C$4:$M$203,11,0),"")</f>
        <v/>
      </c>
      <c r="F675" s="178"/>
      <c r="G675" s="178"/>
      <c r="H675" s="178"/>
      <c r="I675" s="55" t="str">
        <f>IF(F675="","",VLOOKUP(LEFT(F675,5),'Technikai cellák'!B:C,2,0))</f>
        <v/>
      </c>
      <c r="J675" s="55" t="str">
        <f>IF(F675="","",VLOOKUP(I675,'Technikai cellák'!$C$1:$D$12,2,0))</f>
        <v/>
      </c>
      <c r="K675" s="179"/>
      <c r="L675" s="67" t="str">
        <f t="shared" si="208"/>
        <v/>
      </c>
      <c r="M675" s="68">
        <f t="shared" si="209"/>
        <v>0</v>
      </c>
      <c r="N675" s="66">
        <f t="shared" si="210"/>
        <v>0</v>
      </c>
      <c r="O675" s="152"/>
      <c r="P675" s="172">
        <f t="shared" si="225"/>
        <v>0</v>
      </c>
      <c r="Q675" s="69">
        <f t="shared" si="211"/>
        <v>0</v>
      </c>
      <c r="R675" s="62">
        <f t="shared" si="212"/>
        <v>0</v>
      </c>
      <c r="S675" s="153"/>
      <c r="T675" s="118" t="str">
        <f t="shared" si="226"/>
        <v/>
      </c>
      <c r="U675" s="154"/>
      <c r="V675" s="154"/>
      <c r="W675" s="154"/>
      <c r="X675" s="154"/>
      <c r="Y675" s="154"/>
      <c r="Z675" s="154"/>
      <c r="AA675" s="154"/>
      <c r="AB675" s="154"/>
      <c r="AC675" s="154"/>
      <c r="AD675" s="154"/>
      <c r="AE675" s="154"/>
      <c r="AF675" s="154"/>
      <c r="AG675" s="63">
        <f t="shared" si="213"/>
        <v>0</v>
      </c>
      <c r="AH675" s="56">
        <f t="shared" si="214"/>
        <v>0</v>
      </c>
      <c r="AI675" s="56">
        <f t="shared" si="215"/>
        <v>0</v>
      </c>
      <c r="AJ675" s="56">
        <f t="shared" si="216"/>
        <v>0</v>
      </c>
      <c r="AK675" s="56">
        <f t="shared" si="217"/>
        <v>0</v>
      </c>
      <c r="AL675" s="56">
        <f t="shared" si="218"/>
        <v>0</v>
      </c>
      <c r="AM675" s="56">
        <f t="shared" si="219"/>
        <v>0</v>
      </c>
      <c r="AN675" s="56">
        <f t="shared" si="220"/>
        <v>0</v>
      </c>
      <c r="AO675" s="56">
        <f t="shared" si="221"/>
        <v>0</v>
      </c>
      <c r="AP675" s="56">
        <f t="shared" si="222"/>
        <v>0</v>
      </c>
      <c r="AQ675" s="56">
        <f t="shared" si="223"/>
        <v>0</v>
      </c>
      <c r="AR675" s="86">
        <f t="shared" si="224"/>
        <v>0</v>
      </c>
    </row>
    <row r="676" spans="1:44" x14ac:dyDescent="0.25">
      <c r="A676" s="178"/>
      <c r="B676" s="55" t="str">
        <f>_xlfn.IFNA(VLOOKUP(A676,'Ajánlatkérő(k) adatai'!$B$4:$C$205,2,0),"")</f>
        <v/>
      </c>
      <c r="C676" s="178"/>
      <c r="D676" s="55" t="str">
        <f>_xlfn.IFNA(VLOOKUP(C676,'Számlafizető(k) adatai'!$C$4:$D$203,2,0),"")</f>
        <v/>
      </c>
      <c r="E676" s="55" t="str">
        <f>_xlfn.IFNA(VLOOKUP(C676,'Számlafizető(k) adatai'!$C$4:$M$203,11,0),"")</f>
        <v/>
      </c>
      <c r="F676" s="178"/>
      <c r="G676" s="178"/>
      <c r="H676" s="178"/>
      <c r="I676" s="55" t="str">
        <f>IF(F676="","",VLOOKUP(LEFT(F676,5),'Technikai cellák'!B:C,2,0))</f>
        <v/>
      </c>
      <c r="J676" s="55" t="str">
        <f>IF(F676="","",VLOOKUP(I676,'Technikai cellák'!$C$1:$D$12,2,0))</f>
        <v/>
      </c>
      <c r="K676" s="179"/>
      <c r="L676" s="67" t="str">
        <f t="shared" si="208"/>
        <v/>
      </c>
      <c r="M676" s="68">
        <f t="shared" si="209"/>
        <v>0</v>
      </c>
      <c r="N676" s="66">
        <f t="shared" si="210"/>
        <v>0</v>
      </c>
      <c r="O676" s="152"/>
      <c r="P676" s="172">
        <f t="shared" si="225"/>
        <v>0</v>
      </c>
      <c r="Q676" s="69">
        <f t="shared" si="211"/>
        <v>0</v>
      </c>
      <c r="R676" s="62">
        <f t="shared" si="212"/>
        <v>0</v>
      </c>
      <c r="S676" s="153"/>
      <c r="T676" s="118" t="str">
        <f t="shared" si="226"/>
        <v/>
      </c>
      <c r="U676" s="154"/>
      <c r="V676" s="154"/>
      <c r="W676" s="154"/>
      <c r="X676" s="154"/>
      <c r="Y676" s="154"/>
      <c r="Z676" s="154"/>
      <c r="AA676" s="154"/>
      <c r="AB676" s="154"/>
      <c r="AC676" s="154"/>
      <c r="AD676" s="154"/>
      <c r="AE676" s="154"/>
      <c r="AF676" s="154"/>
      <c r="AG676" s="63">
        <f t="shared" si="213"/>
        <v>0</v>
      </c>
      <c r="AH676" s="56">
        <f t="shared" si="214"/>
        <v>0</v>
      </c>
      <c r="AI676" s="56">
        <f t="shared" si="215"/>
        <v>0</v>
      </c>
      <c r="AJ676" s="56">
        <f t="shared" si="216"/>
        <v>0</v>
      </c>
      <c r="AK676" s="56">
        <f t="shared" si="217"/>
        <v>0</v>
      </c>
      <c r="AL676" s="56">
        <f t="shared" si="218"/>
        <v>0</v>
      </c>
      <c r="AM676" s="56">
        <f t="shared" si="219"/>
        <v>0</v>
      </c>
      <c r="AN676" s="56">
        <f t="shared" si="220"/>
        <v>0</v>
      </c>
      <c r="AO676" s="56">
        <f t="shared" si="221"/>
        <v>0</v>
      </c>
      <c r="AP676" s="56">
        <f t="shared" si="222"/>
        <v>0</v>
      </c>
      <c r="AQ676" s="56">
        <f t="shared" si="223"/>
        <v>0</v>
      </c>
      <c r="AR676" s="86">
        <f t="shared" si="224"/>
        <v>0</v>
      </c>
    </row>
    <row r="677" spans="1:44" x14ac:dyDescent="0.25">
      <c r="A677" s="178"/>
      <c r="B677" s="55" t="str">
        <f>_xlfn.IFNA(VLOOKUP(A677,'Ajánlatkérő(k) adatai'!$B$4:$C$205,2,0),"")</f>
        <v/>
      </c>
      <c r="C677" s="178"/>
      <c r="D677" s="55" t="str">
        <f>_xlfn.IFNA(VLOOKUP(C677,'Számlafizető(k) adatai'!$C$4:$D$203,2,0),"")</f>
        <v/>
      </c>
      <c r="E677" s="55" t="str">
        <f>_xlfn.IFNA(VLOOKUP(C677,'Számlafizető(k) adatai'!$C$4:$M$203,11,0),"")</f>
        <v/>
      </c>
      <c r="F677" s="178"/>
      <c r="G677" s="178"/>
      <c r="H677" s="178"/>
      <c r="I677" s="55" t="str">
        <f>IF(F677="","",VLOOKUP(LEFT(F677,5),'Technikai cellák'!B:C,2,0))</f>
        <v/>
      </c>
      <c r="J677" s="55" t="str">
        <f>IF(F677="","",VLOOKUP(I677,'Technikai cellák'!$C$1:$D$12,2,0))</f>
        <v/>
      </c>
      <c r="K677" s="179"/>
      <c r="L677" s="67" t="str">
        <f t="shared" si="208"/>
        <v/>
      </c>
      <c r="M677" s="68">
        <f t="shared" si="209"/>
        <v>0</v>
      </c>
      <c r="N677" s="66">
        <f t="shared" si="210"/>
        <v>0</v>
      </c>
      <c r="O677" s="152"/>
      <c r="P677" s="172">
        <f t="shared" si="225"/>
        <v>0</v>
      </c>
      <c r="Q677" s="69">
        <f t="shared" si="211"/>
        <v>0</v>
      </c>
      <c r="R677" s="62">
        <f t="shared" si="212"/>
        <v>0</v>
      </c>
      <c r="S677" s="153"/>
      <c r="T677" s="118" t="str">
        <f t="shared" si="226"/>
        <v/>
      </c>
      <c r="U677" s="154"/>
      <c r="V677" s="154"/>
      <c r="W677" s="154"/>
      <c r="X677" s="154"/>
      <c r="Y677" s="154"/>
      <c r="Z677" s="154"/>
      <c r="AA677" s="154"/>
      <c r="AB677" s="154"/>
      <c r="AC677" s="154"/>
      <c r="AD677" s="154"/>
      <c r="AE677" s="154"/>
      <c r="AF677" s="154"/>
      <c r="AG677" s="63">
        <f t="shared" si="213"/>
        <v>0</v>
      </c>
      <c r="AH677" s="56">
        <f t="shared" si="214"/>
        <v>0</v>
      </c>
      <c r="AI677" s="56">
        <f t="shared" si="215"/>
        <v>0</v>
      </c>
      <c r="AJ677" s="56">
        <f t="shared" si="216"/>
        <v>0</v>
      </c>
      <c r="AK677" s="56">
        <f t="shared" si="217"/>
        <v>0</v>
      </c>
      <c r="AL677" s="56">
        <f t="shared" si="218"/>
        <v>0</v>
      </c>
      <c r="AM677" s="56">
        <f t="shared" si="219"/>
        <v>0</v>
      </c>
      <c r="AN677" s="56">
        <f t="shared" si="220"/>
        <v>0</v>
      </c>
      <c r="AO677" s="56">
        <f t="shared" si="221"/>
        <v>0</v>
      </c>
      <c r="AP677" s="56">
        <f t="shared" si="222"/>
        <v>0</v>
      </c>
      <c r="AQ677" s="56">
        <f t="shared" si="223"/>
        <v>0</v>
      </c>
      <c r="AR677" s="86">
        <f t="shared" si="224"/>
        <v>0</v>
      </c>
    </row>
    <row r="678" spans="1:44" x14ac:dyDescent="0.25">
      <c r="A678" s="178"/>
      <c r="B678" s="55" t="str">
        <f>_xlfn.IFNA(VLOOKUP(A678,'Ajánlatkérő(k) adatai'!$B$4:$C$205,2,0),"")</f>
        <v/>
      </c>
      <c r="C678" s="178"/>
      <c r="D678" s="55" t="str">
        <f>_xlfn.IFNA(VLOOKUP(C678,'Számlafizető(k) adatai'!$C$4:$D$203,2,0),"")</f>
        <v/>
      </c>
      <c r="E678" s="55" t="str">
        <f>_xlfn.IFNA(VLOOKUP(C678,'Számlafizető(k) adatai'!$C$4:$M$203,11,0),"")</f>
        <v/>
      </c>
      <c r="F678" s="178"/>
      <c r="G678" s="178"/>
      <c r="H678" s="178"/>
      <c r="I678" s="55" t="str">
        <f>IF(F678="","",VLOOKUP(LEFT(F678,5),'Technikai cellák'!B:C,2,0))</f>
        <v/>
      </c>
      <c r="J678" s="55" t="str">
        <f>IF(F678="","",VLOOKUP(I678,'Technikai cellák'!$C$1:$D$12,2,0))</f>
        <v/>
      </c>
      <c r="K678" s="179"/>
      <c r="L678" s="67" t="str">
        <f t="shared" si="208"/>
        <v/>
      </c>
      <c r="M678" s="68">
        <f t="shared" si="209"/>
        <v>0</v>
      </c>
      <c r="N678" s="66">
        <f t="shared" si="210"/>
        <v>0</v>
      </c>
      <c r="O678" s="152"/>
      <c r="P678" s="172">
        <f t="shared" si="225"/>
        <v>0</v>
      </c>
      <c r="Q678" s="69">
        <f t="shared" si="211"/>
        <v>0</v>
      </c>
      <c r="R678" s="62">
        <f t="shared" si="212"/>
        <v>0</v>
      </c>
      <c r="S678" s="153"/>
      <c r="T678" s="118" t="str">
        <f t="shared" si="226"/>
        <v/>
      </c>
      <c r="U678" s="154"/>
      <c r="V678" s="154"/>
      <c r="W678" s="154"/>
      <c r="X678" s="154"/>
      <c r="Y678" s="154"/>
      <c r="Z678" s="154"/>
      <c r="AA678" s="154"/>
      <c r="AB678" s="154"/>
      <c r="AC678" s="154"/>
      <c r="AD678" s="154"/>
      <c r="AE678" s="154"/>
      <c r="AF678" s="154"/>
      <c r="AG678" s="63">
        <f t="shared" si="213"/>
        <v>0</v>
      </c>
      <c r="AH678" s="56">
        <f t="shared" si="214"/>
        <v>0</v>
      </c>
      <c r="AI678" s="56">
        <f t="shared" si="215"/>
        <v>0</v>
      </c>
      <c r="AJ678" s="56">
        <f t="shared" si="216"/>
        <v>0</v>
      </c>
      <c r="AK678" s="56">
        <f t="shared" si="217"/>
        <v>0</v>
      </c>
      <c r="AL678" s="56">
        <f t="shared" si="218"/>
        <v>0</v>
      </c>
      <c r="AM678" s="56">
        <f t="shared" si="219"/>
        <v>0</v>
      </c>
      <c r="AN678" s="56">
        <f t="shared" si="220"/>
        <v>0</v>
      </c>
      <c r="AO678" s="56">
        <f t="shared" si="221"/>
        <v>0</v>
      </c>
      <c r="AP678" s="56">
        <f t="shared" si="222"/>
        <v>0</v>
      </c>
      <c r="AQ678" s="56">
        <f t="shared" si="223"/>
        <v>0</v>
      </c>
      <c r="AR678" s="86">
        <f t="shared" si="224"/>
        <v>0</v>
      </c>
    </row>
    <row r="679" spans="1:44" x14ac:dyDescent="0.25">
      <c r="A679" s="178"/>
      <c r="B679" s="55" t="str">
        <f>_xlfn.IFNA(VLOOKUP(A679,'Ajánlatkérő(k) adatai'!$B$4:$C$205,2,0),"")</f>
        <v/>
      </c>
      <c r="C679" s="178"/>
      <c r="D679" s="55" t="str">
        <f>_xlfn.IFNA(VLOOKUP(C679,'Számlafizető(k) adatai'!$C$4:$D$203,2,0),"")</f>
        <v/>
      </c>
      <c r="E679" s="55" t="str">
        <f>_xlfn.IFNA(VLOOKUP(C679,'Számlafizető(k) adatai'!$C$4:$M$203,11,0),"")</f>
        <v/>
      </c>
      <c r="F679" s="178"/>
      <c r="G679" s="178"/>
      <c r="H679" s="178"/>
      <c r="I679" s="55" t="str">
        <f>IF(F679="","",VLOOKUP(LEFT(F679,5),'Technikai cellák'!B:C,2,0))</f>
        <v/>
      </c>
      <c r="J679" s="55" t="str">
        <f>IF(F679="","",VLOOKUP(I679,'Technikai cellák'!$C$1:$D$12,2,0))</f>
        <v/>
      </c>
      <c r="K679" s="179"/>
      <c r="L679" s="67" t="str">
        <f t="shared" si="208"/>
        <v/>
      </c>
      <c r="M679" s="68">
        <f t="shared" si="209"/>
        <v>0</v>
      </c>
      <c r="N679" s="66">
        <f t="shared" si="210"/>
        <v>0</v>
      </c>
      <c r="O679" s="152"/>
      <c r="P679" s="172">
        <f t="shared" si="225"/>
        <v>0</v>
      </c>
      <c r="Q679" s="69">
        <f t="shared" si="211"/>
        <v>0</v>
      </c>
      <c r="R679" s="62">
        <f t="shared" si="212"/>
        <v>0</v>
      </c>
      <c r="S679" s="153"/>
      <c r="T679" s="118" t="str">
        <f t="shared" si="226"/>
        <v/>
      </c>
      <c r="U679" s="154"/>
      <c r="V679" s="154"/>
      <c r="W679" s="154"/>
      <c r="X679" s="154"/>
      <c r="Y679" s="154"/>
      <c r="Z679" s="154"/>
      <c r="AA679" s="154"/>
      <c r="AB679" s="154"/>
      <c r="AC679" s="154"/>
      <c r="AD679" s="154"/>
      <c r="AE679" s="154"/>
      <c r="AF679" s="154"/>
      <c r="AG679" s="63">
        <f t="shared" si="213"/>
        <v>0</v>
      </c>
      <c r="AH679" s="56">
        <f t="shared" si="214"/>
        <v>0</v>
      </c>
      <c r="AI679" s="56">
        <f t="shared" si="215"/>
        <v>0</v>
      </c>
      <c r="AJ679" s="56">
        <f t="shared" si="216"/>
        <v>0</v>
      </c>
      <c r="AK679" s="56">
        <f t="shared" si="217"/>
        <v>0</v>
      </c>
      <c r="AL679" s="56">
        <f t="shared" si="218"/>
        <v>0</v>
      </c>
      <c r="AM679" s="56">
        <f t="shared" si="219"/>
        <v>0</v>
      </c>
      <c r="AN679" s="56">
        <f t="shared" si="220"/>
        <v>0</v>
      </c>
      <c r="AO679" s="56">
        <f t="shared" si="221"/>
        <v>0</v>
      </c>
      <c r="AP679" s="56">
        <f t="shared" si="222"/>
        <v>0</v>
      </c>
      <c r="AQ679" s="56">
        <f t="shared" si="223"/>
        <v>0</v>
      </c>
      <c r="AR679" s="86">
        <f t="shared" si="224"/>
        <v>0</v>
      </c>
    </row>
    <row r="680" spans="1:44" x14ac:dyDescent="0.25">
      <c r="A680" s="178"/>
      <c r="B680" s="55" t="str">
        <f>_xlfn.IFNA(VLOOKUP(A680,'Ajánlatkérő(k) adatai'!$B$4:$C$205,2,0),"")</f>
        <v/>
      </c>
      <c r="C680" s="178"/>
      <c r="D680" s="55" t="str">
        <f>_xlfn.IFNA(VLOOKUP(C680,'Számlafizető(k) adatai'!$C$4:$D$203,2,0),"")</f>
        <v/>
      </c>
      <c r="E680" s="55" t="str">
        <f>_xlfn.IFNA(VLOOKUP(C680,'Számlafizető(k) adatai'!$C$4:$M$203,11,0),"")</f>
        <v/>
      </c>
      <c r="F680" s="178"/>
      <c r="G680" s="178"/>
      <c r="H680" s="178"/>
      <c r="I680" s="55" t="str">
        <f>IF(F680="","",VLOOKUP(LEFT(F680,5),'Technikai cellák'!B:C,2,0))</f>
        <v/>
      </c>
      <c r="J680" s="55" t="str">
        <f>IF(F680="","",VLOOKUP(I680,'Technikai cellák'!$C$1:$D$12,2,0))</f>
        <v/>
      </c>
      <c r="K680" s="179"/>
      <c r="L680" s="67" t="str">
        <f t="shared" si="208"/>
        <v/>
      </c>
      <c r="M680" s="68">
        <f t="shared" si="209"/>
        <v>0</v>
      </c>
      <c r="N680" s="66">
        <f t="shared" si="210"/>
        <v>0</v>
      </c>
      <c r="O680" s="152"/>
      <c r="P680" s="172">
        <f t="shared" si="225"/>
        <v>0</v>
      </c>
      <c r="Q680" s="69">
        <f t="shared" si="211"/>
        <v>0</v>
      </c>
      <c r="R680" s="62">
        <f t="shared" si="212"/>
        <v>0</v>
      </c>
      <c r="S680" s="153"/>
      <c r="T680" s="118" t="str">
        <f t="shared" si="226"/>
        <v/>
      </c>
      <c r="U680" s="154"/>
      <c r="V680" s="154"/>
      <c r="W680" s="154"/>
      <c r="X680" s="154"/>
      <c r="Y680" s="154"/>
      <c r="Z680" s="154"/>
      <c r="AA680" s="154"/>
      <c r="AB680" s="154"/>
      <c r="AC680" s="154"/>
      <c r="AD680" s="154"/>
      <c r="AE680" s="154"/>
      <c r="AF680" s="154"/>
      <c r="AG680" s="63">
        <f t="shared" si="213"/>
        <v>0</v>
      </c>
      <c r="AH680" s="56">
        <f t="shared" si="214"/>
        <v>0</v>
      </c>
      <c r="AI680" s="56">
        <f t="shared" si="215"/>
        <v>0</v>
      </c>
      <c r="AJ680" s="56">
        <f t="shared" si="216"/>
        <v>0</v>
      </c>
      <c r="AK680" s="56">
        <f t="shared" si="217"/>
        <v>0</v>
      </c>
      <c r="AL680" s="56">
        <f t="shared" si="218"/>
        <v>0</v>
      </c>
      <c r="AM680" s="56">
        <f t="shared" si="219"/>
        <v>0</v>
      </c>
      <c r="AN680" s="56">
        <f t="shared" si="220"/>
        <v>0</v>
      </c>
      <c r="AO680" s="56">
        <f t="shared" si="221"/>
        <v>0</v>
      </c>
      <c r="AP680" s="56">
        <f t="shared" si="222"/>
        <v>0</v>
      </c>
      <c r="AQ680" s="56">
        <f t="shared" si="223"/>
        <v>0</v>
      </c>
      <c r="AR680" s="86">
        <f t="shared" si="224"/>
        <v>0</v>
      </c>
    </row>
    <row r="681" spans="1:44" x14ac:dyDescent="0.25">
      <c r="A681" s="178"/>
      <c r="B681" s="55" t="str">
        <f>_xlfn.IFNA(VLOOKUP(A681,'Ajánlatkérő(k) adatai'!$B$4:$C$205,2,0),"")</f>
        <v/>
      </c>
      <c r="C681" s="178"/>
      <c r="D681" s="55" t="str">
        <f>_xlfn.IFNA(VLOOKUP(C681,'Számlafizető(k) adatai'!$C$4:$D$203,2,0),"")</f>
        <v/>
      </c>
      <c r="E681" s="55" t="str">
        <f>_xlfn.IFNA(VLOOKUP(C681,'Számlafizető(k) adatai'!$C$4:$M$203,11,0),"")</f>
        <v/>
      </c>
      <c r="F681" s="178"/>
      <c r="G681" s="178"/>
      <c r="H681" s="178"/>
      <c r="I681" s="55" t="str">
        <f>IF(F681="","",VLOOKUP(LEFT(F681,5),'Technikai cellák'!B:C,2,0))</f>
        <v/>
      </c>
      <c r="J681" s="55" t="str">
        <f>IF(F681="","",VLOOKUP(I681,'Technikai cellák'!$C$1:$D$12,2,0))</f>
        <v/>
      </c>
      <c r="K681" s="179"/>
      <c r="L681" s="67" t="str">
        <f t="shared" si="208"/>
        <v/>
      </c>
      <c r="M681" s="68">
        <f t="shared" si="209"/>
        <v>0</v>
      </c>
      <c r="N681" s="66">
        <f t="shared" si="210"/>
        <v>0</v>
      </c>
      <c r="O681" s="152"/>
      <c r="P681" s="172">
        <f t="shared" si="225"/>
        <v>0</v>
      </c>
      <c r="Q681" s="69">
        <f t="shared" si="211"/>
        <v>0</v>
      </c>
      <c r="R681" s="62">
        <f t="shared" si="212"/>
        <v>0</v>
      </c>
      <c r="S681" s="153"/>
      <c r="T681" s="118" t="str">
        <f t="shared" si="226"/>
        <v/>
      </c>
      <c r="U681" s="154"/>
      <c r="V681" s="154"/>
      <c r="W681" s="154"/>
      <c r="X681" s="154"/>
      <c r="Y681" s="154"/>
      <c r="Z681" s="154"/>
      <c r="AA681" s="154"/>
      <c r="AB681" s="154"/>
      <c r="AC681" s="154"/>
      <c r="AD681" s="154"/>
      <c r="AE681" s="154"/>
      <c r="AF681" s="154"/>
      <c r="AG681" s="63">
        <f t="shared" si="213"/>
        <v>0</v>
      </c>
      <c r="AH681" s="56">
        <f t="shared" si="214"/>
        <v>0</v>
      </c>
      <c r="AI681" s="56">
        <f t="shared" si="215"/>
        <v>0</v>
      </c>
      <c r="AJ681" s="56">
        <f t="shared" si="216"/>
        <v>0</v>
      </c>
      <c r="AK681" s="56">
        <f t="shared" si="217"/>
        <v>0</v>
      </c>
      <c r="AL681" s="56">
        <f t="shared" si="218"/>
        <v>0</v>
      </c>
      <c r="AM681" s="56">
        <f t="shared" si="219"/>
        <v>0</v>
      </c>
      <c r="AN681" s="56">
        <f t="shared" si="220"/>
        <v>0</v>
      </c>
      <c r="AO681" s="56">
        <f t="shared" si="221"/>
        <v>0</v>
      </c>
      <c r="AP681" s="56">
        <f t="shared" si="222"/>
        <v>0</v>
      </c>
      <c r="AQ681" s="56">
        <f t="shared" si="223"/>
        <v>0</v>
      </c>
      <c r="AR681" s="86">
        <f t="shared" si="224"/>
        <v>0</v>
      </c>
    </row>
    <row r="682" spans="1:44" x14ac:dyDescent="0.25">
      <c r="A682" s="178"/>
      <c r="B682" s="55" t="str">
        <f>_xlfn.IFNA(VLOOKUP(A682,'Ajánlatkérő(k) adatai'!$B$4:$C$205,2,0),"")</f>
        <v/>
      </c>
      <c r="C682" s="178"/>
      <c r="D682" s="55" t="str">
        <f>_xlfn.IFNA(VLOOKUP(C682,'Számlafizető(k) adatai'!$C$4:$D$203,2,0),"")</f>
        <v/>
      </c>
      <c r="E682" s="55" t="str">
        <f>_xlfn.IFNA(VLOOKUP(C682,'Számlafizető(k) adatai'!$C$4:$M$203,11,0),"")</f>
        <v/>
      </c>
      <c r="F682" s="178"/>
      <c r="G682" s="178"/>
      <c r="H682" s="178"/>
      <c r="I682" s="55" t="str">
        <f>IF(F682="","",VLOOKUP(LEFT(F682,5),'Technikai cellák'!B:C,2,0))</f>
        <v/>
      </c>
      <c r="J682" s="55" t="str">
        <f>IF(F682="","",VLOOKUP(I682,'Technikai cellák'!$C$1:$D$12,2,0))</f>
        <v/>
      </c>
      <c r="K682" s="179"/>
      <c r="L682" s="67" t="str">
        <f t="shared" si="208"/>
        <v/>
      </c>
      <c r="M682" s="68">
        <f t="shared" si="209"/>
        <v>0</v>
      </c>
      <c r="N682" s="66">
        <f t="shared" si="210"/>
        <v>0</v>
      </c>
      <c r="O682" s="152"/>
      <c r="P682" s="172">
        <f t="shared" si="225"/>
        <v>0</v>
      </c>
      <c r="Q682" s="69">
        <f t="shared" si="211"/>
        <v>0</v>
      </c>
      <c r="R682" s="62">
        <f t="shared" si="212"/>
        <v>0</v>
      </c>
      <c r="S682" s="153"/>
      <c r="T682" s="118" t="str">
        <f t="shared" si="226"/>
        <v/>
      </c>
      <c r="U682" s="154"/>
      <c r="V682" s="154"/>
      <c r="W682" s="154"/>
      <c r="X682" s="154"/>
      <c r="Y682" s="154"/>
      <c r="Z682" s="154"/>
      <c r="AA682" s="154"/>
      <c r="AB682" s="154"/>
      <c r="AC682" s="154"/>
      <c r="AD682" s="154"/>
      <c r="AE682" s="154"/>
      <c r="AF682" s="154"/>
      <c r="AG682" s="63">
        <f t="shared" si="213"/>
        <v>0</v>
      </c>
      <c r="AH682" s="56">
        <f t="shared" si="214"/>
        <v>0</v>
      </c>
      <c r="AI682" s="56">
        <f t="shared" si="215"/>
        <v>0</v>
      </c>
      <c r="AJ682" s="56">
        <f t="shared" si="216"/>
        <v>0</v>
      </c>
      <c r="AK682" s="56">
        <f t="shared" si="217"/>
        <v>0</v>
      </c>
      <c r="AL682" s="56">
        <f t="shared" si="218"/>
        <v>0</v>
      </c>
      <c r="AM682" s="56">
        <f t="shared" si="219"/>
        <v>0</v>
      </c>
      <c r="AN682" s="56">
        <f t="shared" si="220"/>
        <v>0</v>
      </c>
      <c r="AO682" s="56">
        <f t="shared" si="221"/>
        <v>0</v>
      </c>
      <c r="AP682" s="56">
        <f t="shared" si="222"/>
        <v>0</v>
      </c>
      <c r="AQ682" s="56">
        <f t="shared" si="223"/>
        <v>0</v>
      </c>
      <c r="AR682" s="86">
        <f t="shared" si="224"/>
        <v>0</v>
      </c>
    </row>
    <row r="683" spans="1:44" x14ac:dyDescent="0.25">
      <c r="A683" s="178"/>
      <c r="B683" s="55" t="str">
        <f>_xlfn.IFNA(VLOOKUP(A683,'Ajánlatkérő(k) adatai'!$B$4:$C$205,2,0),"")</f>
        <v/>
      </c>
      <c r="C683" s="178"/>
      <c r="D683" s="55" t="str">
        <f>_xlfn.IFNA(VLOOKUP(C683,'Számlafizető(k) adatai'!$C$4:$D$203,2,0),"")</f>
        <v/>
      </c>
      <c r="E683" s="55" t="str">
        <f>_xlfn.IFNA(VLOOKUP(C683,'Számlafizető(k) adatai'!$C$4:$M$203,11,0),"")</f>
        <v/>
      </c>
      <c r="F683" s="178"/>
      <c r="G683" s="178"/>
      <c r="H683" s="178"/>
      <c r="I683" s="55" t="str">
        <f>IF(F683="","",VLOOKUP(LEFT(F683,5),'Technikai cellák'!B:C,2,0))</f>
        <v/>
      </c>
      <c r="J683" s="55" t="str">
        <f>IF(F683="","",VLOOKUP(I683,'Technikai cellák'!$C$1:$D$12,2,0))</f>
        <v/>
      </c>
      <c r="K683" s="179"/>
      <c r="L683" s="67" t="str">
        <f t="shared" si="208"/>
        <v/>
      </c>
      <c r="M683" s="68">
        <f t="shared" si="209"/>
        <v>0</v>
      </c>
      <c r="N683" s="66">
        <f t="shared" si="210"/>
        <v>0</v>
      </c>
      <c r="O683" s="152"/>
      <c r="P683" s="172">
        <f t="shared" si="225"/>
        <v>0</v>
      </c>
      <c r="Q683" s="69">
        <f t="shared" si="211"/>
        <v>0</v>
      </c>
      <c r="R683" s="62">
        <f t="shared" si="212"/>
        <v>0</v>
      </c>
      <c r="S683" s="153"/>
      <c r="T683" s="118" t="str">
        <f t="shared" si="226"/>
        <v/>
      </c>
      <c r="U683" s="154"/>
      <c r="V683" s="154"/>
      <c r="W683" s="154"/>
      <c r="X683" s="154"/>
      <c r="Y683" s="154"/>
      <c r="Z683" s="154"/>
      <c r="AA683" s="154"/>
      <c r="AB683" s="154"/>
      <c r="AC683" s="154"/>
      <c r="AD683" s="154"/>
      <c r="AE683" s="154"/>
      <c r="AF683" s="154"/>
      <c r="AG683" s="63">
        <f t="shared" si="213"/>
        <v>0</v>
      </c>
      <c r="AH683" s="56">
        <f t="shared" si="214"/>
        <v>0</v>
      </c>
      <c r="AI683" s="56">
        <f t="shared" si="215"/>
        <v>0</v>
      </c>
      <c r="AJ683" s="56">
        <f t="shared" si="216"/>
        <v>0</v>
      </c>
      <c r="AK683" s="56">
        <f t="shared" si="217"/>
        <v>0</v>
      </c>
      <c r="AL683" s="56">
        <f t="shared" si="218"/>
        <v>0</v>
      </c>
      <c r="AM683" s="56">
        <f t="shared" si="219"/>
        <v>0</v>
      </c>
      <c r="AN683" s="56">
        <f t="shared" si="220"/>
        <v>0</v>
      </c>
      <c r="AO683" s="56">
        <f t="shared" si="221"/>
        <v>0</v>
      </c>
      <c r="AP683" s="56">
        <f t="shared" si="222"/>
        <v>0</v>
      </c>
      <c r="AQ683" s="56">
        <f t="shared" si="223"/>
        <v>0</v>
      </c>
      <c r="AR683" s="86">
        <f t="shared" si="224"/>
        <v>0</v>
      </c>
    </row>
    <row r="684" spans="1:44" x14ac:dyDescent="0.25">
      <c r="A684" s="178"/>
      <c r="B684" s="55" t="str">
        <f>_xlfn.IFNA(VLOOKUP(A684,'Ajánlatkérő(k) adatai'!$B$4:$C$205,2,0),"")</f>
        <v/>
      </c>
      <c r="C684" s="178"/>
      <c r="D684" s="55" t="str">
        <f>_xlfn.IFNA(VLOOKUP(C684,'Számlafizető(k) adatai'!$C$4:$D$203,2,0),"")</f>
        <v/>
      </c>
      <c r="E684" s="55" t="str">
        <f>_xlfn.IFNA(VLOOKUP(C684,'Számlafizető(k) adatai'!$C$4:$M$203,11,0),"")</f>
        <v/>
      </c>
      <c r="F684" s="178"/>
      <c r="G684" s="178"/>
      <c r="H684" s="178"/>
      <c r="I684" s="55" t="str">
        <f>IF(F684="","",VLOOKUP(LEFT(F684,5),'Technikai cellák'!B:C,2,0))</f>
        <v/>
      </c>
      <c r="J684" s="55" t="str">
        <f>IF(F684="","",VLOOKUP(I684,'Technikai cellák'!$C$1:$D$12,2,0))</f>
        <v/>
      </c>
      <c r="K684" s="179"/>
      <c r="L684" s="67" t="str">
        <f t="shared" si="208"/>
        <v/>
      </c>
      <c r="M684" s="68">
        <f t="shared" si="209"/>
        <v>0</v>
      </c>
      <c r="N684" s="66">
        <f t="shared" si="210"/>
        <v>0</v>
      </c>
      <c r="O684" s="152"/>
      <c r="P684" s="172">
        <f t="shared" si="225"/>
        <v>0</v>
      </c>
      <c r="Q684" s="69">
        <f t="shared" si="211"/>
        <v>0</v>
      </c>
      <c r="R684" s="62">
        <f t="shared" si="212"/>
        <v>0</v>
      </c>
      <c r="S684" s="153"/>
      <c r="T684" s="118" t="str">
        <f t="shared" si="226"/>
        <v/>
      </c>
      <c r="U684" s="154"/>
      <c r="V684" s="154"/>
      <c r="W684" s="154"/>
      <c r="X684" s="154"/>
      <c r="Y684" s="154"/>
      <c r="Z684" s="154"/>
      <c r="AA684" s="154"/>
      <c r="AB684" s="154"/>
      <c r="AC684" s="154"/>
      <c r="AD684" s="154"/>
      <c r="AE684" s="154"/>
      <c r="AF684" s="154"/>
      <c r="AG684" s="63">
        <f t="shared" si="213"/>
        <v>0</v>
      </c>
      <c r="AH684" s="56">
        <f t="shared" si="214"/>
        <v>0</v>
      </c>
      <c r="AI684" s="56">
        <f t="shared" si="215"/>
        <v>0</v>
      </c>
      <c r="AJ684" s="56">
        <f t="shared" si="216"/>
        <v>0</v>
      </c>
      <c r="AK684" s="56">
        <f t="shared" si="217"/>
        <v>0</v>
      </c>
      <c r="AL684" s="56">
        <f t="shared" si="218"/>
        <v>0</v>
      </c>
      <c r="AM684" s="56">
        <f t="shared" si="219"/>
        <v>0</v>
      </c>
      <c r="AN684" s="56">
        <f t="shared" si="220"/>
        <v>0</v>
      </c>
      <c r="AO684" s="56">
        <f t="shared" si="221"/>
        <v>0</v>
      </c>
      <c r="AP684" s="56">
        <f t="shared" si="222"/>
        <v>0</v>
      </c>
      <c r="AQ684" s="56">
        <f t="shared" si="223"/>
        <v>0</v>
      </c>
      <c r="AR684" s="86">
        <f t="shared" si="224"/>
        <v>0</v>
      </c>
    </row>
    <row r="685" spans="1:44" x14ac:dyDescent="0.25">
      <c r="A685" s="178"/>
      <c r="B685" s="55" t="str">
        <f>_xlfn.IFNA(VLOOKUP(A685,'Ajánlatkérő(k) adatai'!$B$4:$C$205,2,0),"")</f>
        <v/>
      </c>
      <c r="C685" s="178"/>
      <c r="D685" s="55" t="str">
        <f>_xlfn.IFNA(VLOOKUP(C685,'Számlafizető(k) adatai'!$C$4:$D$203,2,0),"")</f>
        <v/>
      </c>
      <c r="E685" s="55" t="str">
        <f>_xlfn.IFNA(VLOOKUP(C685,'Számlafizető(k) adatai'!$C$4:$M$203,11,0),"")</f>
        <v/>
      </c>
      <c r="F685" s="178"/>
      <c r="G685" s="178"/>
      <c r="H685" s="178"/>
      <c r="I685" s="55" t="str">
        <f>IF(F685="","",VLOOKUP(LEFT(F685,5),'Technikai cellák'!B:C,2,0))</f>
        <v/>
      </c>
      <c r="J685" s="55" t="str">
        <f>IF(F685="","",VLOOKUP(I685,'Technikai cellák'!$C$1:$D$12,2,0))</f>
        <v/>
      </c>
      <c r="K685" s="179"/>
      <c r="L685" s="67" t="str">
        <f t="shared" si="208"/>
        <v/>
      </c>
      <c r="M685" s="68">
        <f t="shared" si="209"/>
        <v>0</v>
      </c>
      <c r="N685" s="66">
        <f t="shared" si="210"/>
        <v>0</v>
      </c>
      <c r="O685" s="152"/>
      <c r="P685" s="172">
        <f t="shared" si="225"/>
        <v>0</v>
      </c>
      <c r="Q685" s="69">
        <f t="shared" si="211"/>
        <v>0</v>
      </c>
      <c r="R685" s="62">
        <f t="shared" si="212"/>
        <v>0</v>
      </c>
      <c r="S685" s="153"/>
      <c r="T685" s="118" t="str">
        <f t="shared" si="226"/>
        <v/>
      </c>
      <c r="U685" s="154"/>
      <c r="V685" s="154"/>
      <c r="W685" s="154"/>
      <c r="X685" s="154"/>
      <c r="Y685" s="154"/>
      <c r="Z685" s="154"/>
      <c r="AA685" s="154"/>
      <c r="AB685" s="154"/>
      <c r="AC685" s="154"/>
      <c r="AD685" s="154"/>
      <c r="AE685" s="154"/>
      <c r="AF685" s="154"/>
      <c r="AG685" s="63">
        <f t="shared" si="213"/>
        <v>0</v>
      </c>
      <c r="AH685" s="56">
        <f t="shared" si="214"/>
        <v>0</v>
      </c>
      <c r="AI685" s="56">
        <f t="shared" si="215"/>
        <v>0</v>
      </c>
      <c r="AJ685" s="56">
        <f t="shared" si="216"/>
        <v>0</v>
      </c>
      <c r="AK685" s="56">
        <f t="shared" si="217"/>
        <v>0</v>
      </c>
      <c r="AL685" s="56">
        <f t="shared" si="218"/>
        <v>0</v>
      </c>
      <c r="AM685" s="56">
        <f t="shared" si="219"/>
        <v>0</v>
      </c>
      <c r="AN685" s="56">
        <f t="shared" si="220"/>
        <v>0</v>
      </c>
      <c r="AO685" s="56">
        <f t="shared" si="221"/>
        <v>0</v>
      </c>
      <c r="AP685" s="56">
        <f t="shared" si="222"/>
        <v>0</v>
      </c>
      <c r="AQ685" s="56">
        <f t="shared" si="223"/>
        <v>0</v>
      </c>
      <c r="AR685" s="86">
        <f t="shared" si="224"/>
        <v>0</v>
      </c>
    </row>
    <row r="686" spans="1:44" x14ac:dyDescent="0.25">
      <c r="A686" s="178"/>
      <c r="B686" s="55" t="str">
        <f>_xlfn.IFNA(VLOOKUP(A686,'Ajánlatkérő(k) adatai'!$B$4:$C$205,2,0),"")</f>
        <v/>
      </c>
      <c r="C686" s="178"/>
      <c r="D686" s="55" t="str">
        <f>_xlfn.IFNA(VLOOKUP(C686,'Számlafizető(k) adatai'!$C$4:$D$203,2,0),"")</f>
        <v/>
      </c>
      <c r="E686" s="55" t="str">
        <f>_xlfn.IFNA(VLOOKUP(C686,'Számlafizető(k) adatai'!$C$4:$M$203,11,0),"")</f>
        <v/>
      </c>
      <c r="F686" s="178"/>
      <c r="G686" s="178"/>
      <c r="H686" s="178"/>
      <c r="I686" s="55" t="str">
        <f>IF(F686="","",VLOOKUP(LEFT(F686,5),'Technikai cellák'!B:C,2,0))</f>
        <v/>
      </c>
      <c r="J686" s="55" t="str">
        <f>IF(F686="","",VLOOKUP(I686,'Technikai cellák'!$C$1:$D$12,2,0))</f>
        <v/>
      </c>
      <c r="K686" s="179"/>
      <c r="L686" s="67" t="str">
        <f t="shared" si="208"/>
        <v/>
      </c>
      <c r="M686" s="68">
        <f t="shared" si="209"/>
        <v>0</v>
      </c>
      <c r="N686" s="66">
        <f t="shared" si="210"/>
        <v>0</v>
      </c>
      <c r="O686" s="152"/>
      <c r="P686" s="172">
        <f t="shared" si="225"/>
        <v>0</v>
      </c>
      <c r="Q686" s="69">
        <f t="shared" si="211"/>
        <v>0</v>
      </c>
      <c r="R686" s="62">
        <f t="shared" si="212"/>
        <v>0</v>
      </c>
      <c r="S686" s="153"/>
      <c r="T686" s="118" t="str">
        <f t="shared" si="226"/>
        <v/>
      </c>
      <c r="U686" s="154"/>
      <c r="V686" s="154"/>
      <c r="W686" s="154"/>
      <c r="X686" s="154"/>
      <c r="Y686" s="154"/>
      <c r="Z686" s="154"/>
      <c r="AA686" s="154"/>
      <c r="AB686" s="154"/>
      <c r="AC686" s="154"/>
      <c r="AD686" s="154"/>
      <c r="AE686" s="154"/>
      <c r="AF686" s="154"/>
      <c r="AG686" s="63">
        <f t="shared" si="213"/>
        <v>0</v>
      </c>
      <c r="AH686" s="56">
        <f t="shared" si="214"/>
        <v>0</v>
      </c>
      <c r="AI686" s="56">
        <f t="shared" si="215"/>
        <v>0</v>
      </c>
      <c r="AJ686" s="56">
        <f t="shared" si="216"/>
        <v>0</v>
      </c>
      <c r="AK686" s="56">
        <f t="shared" si="217"/>
        <v>0</v>
      </c>
      <c r="AL686" s="56">
        <f t="shared" si="218"/>
        <v>0</v>
      </c>
      <c r="AM686" s="56">
        <f t="shared" si="219"/>
        <v>0</v>
      </c>
      <c r="AN686" s="56">
        <f t="shared" si="220"/>
        <v>0</v>
      </c>
      <c r="AO686" s="56">
        <f t="shared" si="221"/>
        <v>0</v>
      </c>
      <c r="AP686" s="56">
        <f t="shared" si="222"/>
        <v>0</v>
      </c>
      <c r="AQ686" s="56">
        <f t="shared" si="223"/>
        <v>0</v>
      </c>
      <c r="AR686" s="86">
        <f t="shared" si="224"/>
        <v>0</v>
      </c>
    </row>
    <row r="687" spans="1:44" x14ac:dyDescent="0.25">
      <c r="A687" s="178"/>
      <c r="B687" s="55" t="str">
        <f>_xlfn.IFNA(VLOOKUP(A687,'Ajánlatkérő(k) adatai'!$B$4:$C$205,2,0),"")</f>
        <v/>
      </c>
      <c r="C687" s="178"/>
      <c r="D687" s="55" t="str">
        <f>_xlfn.IFNA(VLOOKUP(C687,'Számlafizető(k) adatai'!$C$4:$D$203,2,0),"")</f>
        <v/>
      </c>
      <c r="E687" s="55" t="str">
        <f>_xlfn.IFNA(VLOOKUP(C687,'Számlafizető(k) adatai'!$C$4:$M$203,11,0),"")</f>
        <v/>
      </c>
      <c r="F687" s="178"/>
      <c r="G687" s="178"/>
      <c r="H687" s="178"/>
      <c r="I687" s="55" t="str">
        <f>IF(F687="","",VLOOKUP(LEFT(F687,5),'Technikai cellák'!B:C,2,0))</f>
        <v/>
      </c>
      <c r="J687" s="55" t="str">
        <f>IF(F687="","",VLOOKUP(I687,'Technikai cellák'!$C$1:$D$12,2,0))</f>
        <v/>
      </c>
      <c r="K687" s="179"/>
      <c r="L687" s="67" t="str">
        <f t="shared" si="208"/>
        <v/>
      </c>
      <c r="M687" s="68">
        <f t="shared" si="209"/>
        <v>0</v>
      </c>
      <c r="N687" s="66">
        <f t="shared" si="210"/>
        <v>0</v>
      </c>
      <c r="O687" s="152"/>
      <c r="P687" s="172">
        <f t="shared" si="225"/>
        <v>0</v>
      </c>
      <c r="Q687" s="69">
        <f t="shared" si="211"/>
        <v>0</v>
      </c>
      <c r="R687" s="62">
        <f t="shared" si="212"/>
        <v>0</v>
      </c>
      <c r="S687" s="153"/>
      <c r="T687" s="118" t="str">
        <f t="shared" si="226"/>
        <v/>
      </c>
      <c r="U687" s="154"/>
      <c r="V687" s="154"/>
      <c r="W687" s="154"/>
      <c r="X687" s="154"/>
      <c r="Y687" s="154"/>
      <c r="Z687" s="154"/>
      <c r="AA687" s="154"/>
      <c r="AB687" s="154"/>
      <c r="AC687" s="154"/>
      <c r="AD687" s="154"/>
      <c r="AE687" s="154"/>
      <c r="AF687" s="154"/>
      <c r="AG687" s="63">
        <f t="shared" si="213"/>
        <v>0</v>
      </c>
      <c r="AH687" s="56">
        <f t="shared" si="214"/>
        <v>0</v>
      </c>
      <c r="AI687" s="56">
        <f t="shared" si="215"/>
        <v>0</v>
      </c>
      <c r="AJ687" s="56">
        <f t="shared" si="216"/>
        <v>0</v>
      </c>
      <c r="AK687" s="56">
        <f t="shared" si="217"/>
        <v>0</v>
      </c>
      <c r="AL687" s="56">
        <f t="shared" si="218"/>
        <v>0</v>
      </c>
      <c r="AM687" s="56">
        <f t="shared" si="219"/>
        <v>0</v>
      </c>
      <c r="AN687" s="56">
        <f t="shared" si="220"/>
        <v>0</v>
      </c>
      <c r="AO687" s="56">
        <f t="shared" si="221"/>
        <v>0</v>
      </c>
      <c r="AP687" s="56">
        <f t="shared" si="222"/>
        <v>0</v>
      </c>
      <c r="AQ687" s="56">
        <f t="shared" si="223"/>
        <v>0</v>
      </c>
      <c r="AR687" s="86">
        <f t="shared" si="224"/>
        <v>0</v>
      </c>
    </row>
    <row r="688" spans="1:44" x14ac:dyDescent="0.25">
      <c r="A688" s="178"/>
      <c r="B688" s="55" t="str">
        <f>_xlfn.IFNA(VLOOKUP(A688,'Ajánlatkérő(k) adatai'!$B$4:$C$205,2,0),"")</f>
        <v/>
      </c>
      <c r="C688" s="178"/>
      <c r="D688" s="55" t="str">
        <f>_xlfn.IFNA(VLOOKUP(C688,'Számlafizető(k) adatai'!$C$4:$D$203,2,0),"")</f>
        <v/>
      </c>
      <c r="E688" s="55" t="str">
        <f>_xlfn.IFNA(VLOOKUP(C688,'Számlafizető(k) adatai'!$C$4:$M$203,11,0),"")</f>
        <v/>
      </c>
      <c r="F688" s="178"/>
      <c r="G688" s="178"/>
      <c r="H688" s="178"/>
      <c r="I688" s="55" t="str">
        <f>IF(F688="","",VLOOKUP(LEFT(F688,5),'Technikai cellák'!B:C,2,0))</f>
        <v/>
      </c>
      <c r="J688" s="55" t="str">
        <f>IF(F688="","",VLOOKUP(I688,'Technikai cellák'!$C$1:$D$12,2,0))</f>
        <v/>
      </c>
      <c r="K688" s="179"/>
      <c r="L688" s="67" t="str">
        <f t="shared" si="208"/>
        <v/>
      </c>
      <c r="M688" s="68">
        <f t="shared" si="209"/>
        <v>0</v>
      </c>
      <c r="N688" s="66">
        <f t="shared" si="210"/>
        <v>0</v>
      </c>
      <c r="O688" s="152"/>
      <c r="P688" s="172">
        <f t="shared" si="225"/>
        <v>0</v>
      </c>
      <c r="Q688" s="69">
        <f t="shared" si="211"/>
        <v>0</v>
      </c>
      <c r="R688" s="62">
        <f t="shared" si="212"/>
        <v>0</v>
      </c>
      <c r="S688" s="153"/>
      <c r="T688" s="118" t="str">
        <f t="shared" si="226"/>
        <v/>
      </c>
      <c r="U688" s="154"/>
      <c r="V688" s="154"/>
      <c r="W688" s="154"/>
      <c r="X688" s="154"/>
      <c r="Y688" s="154"/>
      <c r="Z688" s="154"/>
      <c r="AA688" s="154"/>
      <c r="AB688" s="154"/>
      <c r="AC688" s="154"/>
      <c r="AD688" s="154"/>
      <c r="AE688" s="154"/>
      <c r="AF688" s="154"/>
      <c r="AG688" s="63">
        <f t="shared" si="213"/>
        <v>0</v>
      </c>
      <c r="AH688" s="56">
        <f t="shared" si="214"/>
        <v>0</v>
      </c>
      <c r="AI688" s="56">
        <f t="shared" si="215"/>
        <v>0</v>
      </c>
      <c r="AJ688" s="56">
        <f t="shared" si="216"/>
        <v>0</v>
      </c>
      <c r="AK688" s="56">
        <f t="shared" si="217"/>
        <v>0</v>
      </c>
      <c r="AL688" s="56">
        <f t="shared" si="218"/>
        <v>0</v>
      </c>
      <c r="AM688" s="56">
        <f t="shared" si="219"/>
        <v>0</v>
      </c>
      <c r="AN688" s="56">
        <f t="shared" si="220"/>
        <v>0</v>
      </c>
      <c r="AO688" s="56">
        <f t="shared" si="221"/>
        <v>0</v>
      </c>
      <c r="AP688" s="56">
        <f t="shared" si="222"/>
        <v>0</v>
      </c>
      <c r="AQ688" s="56">
        <f t="shared" si="223"/>
        <v>0</v>
      </c>
      <c r="AR688" s="86">
        <f t="shared" si="224"/>
        <v>0</v>
      </c>
    </row>
    <row r="689" spans="1:44" x14ac:dyDescent="0.25">
      <c r="A689" s="178"/>
      <c r="B689" s="55" t="str">
        <f>_xlfn.IFNA(VLOOKUP(A689,'Ajánlatkérő(k) adatai'!$B$4:$C$205,2,0),"")</f>
        <v/>
      </c>
      <c r="C689" s="178"/>
      <c r="D689" s="55" t="str">
        <f>_xlfn.IFNA(VLOOKUP(C689,'Számlafizető(k) adatai'!$C$4:$D$203,2,0),"")</f>
        <v/>
      </c>
      <c r="E689" s="55" t="str">
        <f>_xlfn.IFNA(VLOOKUP(C689,'Számlafizető(k) adatai'!$C$4:$M$203,11,0),"")</f>
        <v/>
      </c>
      <c r="F689" s="178"/>
      <c r="G689" s="178"/>
      <c r="H689" s="178"/>
      <c r="I689" s="55" t="str">
        <f>IF(F689="","",VLOOKUP(LEFT(F689,5),'Technikai cellák'!B:C,2,0))</f>
        <v/>
      </c>
      <c r="J689" s="55" t="str">
        <f>IF(F689="","",VLOOKUP(I689,'Technikai cellák'!$C$1:$D$12,2,0))</f>
        <v/>
      </c>
      <c r="K689" s="179"/>
      <c r="L689" s="67" t="str">
        <f t="shared" si="208"/>
        <v/>
      </c>
      <c r="M689" s="68">
        <f t="shared" si="209"/>
        <v>0</v>
      </c>
      <c r="N689" s="66">
        <f t="shared" si="210"/>
        <v>0</v>
      </c>
      <c r="O689" s="152"/>
      <c r="P689" s="172">
        <f t="shared" si="225"/>
        <v>0</v>
      </c>
      <c r="Q689" s="69">
        <f t="shared" si="211"/>
        <v>0</v>
      </c>
      <c r="R689" s="62">
        <f t="shared" si="212"/>
        <v>0</v>
      </c>
      <c r="S689" s="153"/>
      <c r="T689" s="118" t="str">
        <f t="shared" si="226"/>
        <v/>
      </c>
      <c r="U689" s="154"/>
      <c r="V689" s="154"/>
      <c r="W689" s="154"/>
      <c r="X689" s="154"/>
      <c r="Y689" s="154"/>
      <c r="Z689" s="154"/>
      <c r="AA689" s="154"/>
      <c r="AB689" s="154"/>
      <c r="AC689" s="154"/>
      <c r="AD689" s="154"/>
      <c r="AE689" s="154"/>
      <c r="AF689" s="154"/>
      <c r="AG689" s="63">
        <f t="shared" si="213"/>
        <v>0</v>
      </c>
      <c r="AH689" s="56">
        <f t="shared" si="214"/>
        <v>0</v>
      </c>
      <c r="AI689" s="56">
        <f t="shared" si="215"/>
        <v>0</v>
      </c>
      <c r="AJ689" s="56">
        <f t="shared" si="216"/>
        <v>0</v>
      </c>
      <c r="AK689" s="56">
        <f t="shared" si="217"/>
        <v>0</v>
      </c>
      <c r="AL689" s="56">
        <f t="shared" si="218"/>
        <v>0</v>
      </c>
      <c r="AM689" s="56">
        <f t="shared" si="219"/>
        <v>0</v>
      </c>
      <c r="AN689" s="56">
        <f t="shared" si="220"/>
        <v>0</v>
      </c>
      <c r="AO689" s="56">
        <f t="shared" si="221"/>
        <v>0</v>
      </c>
      <c r="AP689" s="56">
        <f t="shared" si="222"/>
        <v>0</v>
      </c>
      <c r="AQ689" s="56">
        <f t="shared" si="223"/>
        <v>0</v>
      </c>
      <c r="AR689" s="86">
        <f t="shared" si="224"/>
        <v>0</v>
      </c>
    </row>
    <row r="690" spans="1:44" x14ac:dyDescent="0.25">
      <c r="A690" s="178"/>
      <c r="B690" s="55" t="str">
        <f>_xlfn.IFNA(VLOOKUP(A690,'Ajánlatkérő(k) adatai'!$B$4:$C$205,2,0),"")</f>
        <v/>
      </c>
      <c r="C690" s="178"/>
      <c r="D690" s="55" t="str">
        <f>_xlfn.IFNA(VLOOKUP(C690,'Számlafizető(k) adatai'!$C$4:$D$203,2,0),"")</f>
        <v/>
      </c>
      <c r="E690" s="55" t="str">
        <f>_xlfn.IFNA(VLOOKUP(C690,'Számlafizető(k) adatai'!$C$4:$M$203,11,0),"")</f>
        <v/>
      </c>
      <c r="F690" s="178"/>
      <c r="G690" s="178"/>
      <c r="H690" s="178"/>
      <c r="I690" s="55" t="str">
        <f>IF(F690="","",VLOOKUP(LEFT(F690,5),'Technikai cellák'!B:C,2,0))</f>
        <v/>
      </c>
      <c r="J690" s="55" t="str">
        <f>IF(F690="","",VLOOKUP(I690,'Technikai cellák'!$C$1:$D$12,2,0))</f>
        <v/>
      </c>
      <c r="K690" s="179"/>
      <c r="L690" s="67" t="str">
        <f t="shared" si="208"/>
        <v/>
      </c>
      <c r="M690" s="68">
        <f t="shared" si="209"/>
        <v>0</v>
      </c>
      <c r="N690" s="66">
        <f t="shared" si="210"/>
        <v>0</v>
      </c>
      <c r="O690" s="152"/>
      <c r="P690" s="172">
        <f t="shared" si="225"/>
        <v>0</v>
      </c>
      <c r="Q690" s="69">
        <f t="shared" si="211"/>
        <v>0</v>
      </c>
      <c r="R690" s="62">
        <f t="shared" si="212"/>
        <v>0</v>
      </c>
      <c r="S690" s="153"/>
      <c r="T690" s="118" t="str">
        <f t="shared" si="226"/>
        <v/>
      </c>
      <c r="U690" s="154"/>
      <c r="V690" s="154"/>
      <c r="W690" s="154"/>
      <c r="X690" s="154"/>
      <c r="Y690" s="154"/>
      <c r="Z690" s="154"/>
      <c r="AA690" s="154"/>
      <c r="AB690" s="154"/>
      <c r="AC690" s="154"/>
      <c r="AD690" s="154"/>
      <c r="AE690" s="154"/>
      <c r="AF690" s="154"/>
      <c r="AG690" s="63">
        <f t="shared" si="213"/>
        <v>0</v>
      </c>
      <c r="AH690" s="56">
        <f t="shared" si="214"/>
        <v>0</v>
      </c>
      <c r="AI690" s="56">
        <f t="shared" si="215"/>
        <v>0</v>
      </c>
      <c r="AJ690" s="56">
        <f t="shared" si="216"/>
        <v>0</v>
      </c>
      <c r="AK690" s="56">
        <f t="shared" si="217"/>
        <v>0</v>
      </c>
      <c r="AL690" s="56">
        <f t="shared" si="218"/>
        <v>0</v>
      </c>
      <c r="AM690" s="56">
        <f t="shared" si="219"/>
        <v>0</v>
      </c>
      <c r="AN690" s="56">
        <f t="shared" si="220"/>
        <v>0</v>
      </c>
      <c r="AO690" s="56">
        <f t="shared" si="221"/>
        <v>0</v>
      </c>
      <c r="AP690" s="56">
        <f t="shared" si="222"/>
        <v>0</v>
      </c>
      <c r="AQ690" s="56">
        <f t="shared" si="223"/>
        <v>0</v>
      </c>
      <c r="AR690" s="86">
        <f t="shared" si="224"/>
        <v>0</v>
      </c>
    </row>
    <row r="691" spans="1:44" x14ac:dyDescent="0.25">
      <c r="A691" s="178"/>
      <c r="B691" s="55" t="str">
        <f>_xlfn.IFNA(VLOOKUP(A691,'Ajánlatkérő(k) adatai'!$B$4:$C$205,2,0),"")</f>
        <v/>
      </c>
      <c r="C691" s="178"/>
      <c r="D691" s="55" t="str">
        <f>_xlfn.IFNA(VLOOKUP(C691,'Számlafizető(k) adatai'!$C$4:$D$203,2,0),"")</f>
        <v/>
      </c>
      <c r="E691" s="55" t="str">
        <f>_xlfn.IFNA(VLOOKUP(C691,'Számlafizető(k) adatai'!$C$4:$M$203,11,0),"")</f>
        <v/>
      </c>
      <c r="F691" s="178"/>
      <c r="G691" s="178"/>
      <c r="H691" s="178"/>
      <c r="I691" s="55" t="str">
        <f>IF(F691="","",VLOOKUP(LEFT(F691,5),'Technikai cellák'!B:C,2,0))</f>
        <v/>
      </c>
      <c r="J691" s="55" t="str">
        <f>IF(F691="","",VLOOKUP(I691,'Technikai cellák'!$C$1:$D$12,2,0))</f>
        <v/>
      </c>
      <c r="K691" s="179"/>
      <c r="L691" s="67" t="str">
        <f t="shared" si="208"/>
        <v/>
      </c>
      <c r="M691" s="68">
        <f t="shared" si="209"/>
        <v>0</v>
      </c>
      <c r="N691" s="66">
        <f t="shared" si="210"/>
        <v>0</v>
      </c>
      <c r="O691" s="152"/>
      <c r="P691" s="172">
        <f t="shared" si="225"/>
        <v>0</v>
      </c>
      <c r="Q691" s="69">
        <f t="shared" si="211"/>
        <v>0</v>
      </c>
      <c r="R691" s="62">
        <f t="shared" si="212"/>
        <v>0</v>
      </c>
      <c r="S691" s="153"/>
      <c r="T691" s="118" t="str">
        <f t="shared" si="226"/>
        <v/>
      </c>
      <c r="U691" s="154"/>
      <c r="V691" s="154"/>
      <c r="W691" s="154"/>
      <c r="X691" s="154"/>
      <c r="Y691" s="154"/>
      <c r="Z691" s="154"/>
      <c r="AA691" s="154"/>
      <c r="AB691" s="154"/>
      <c r="AC691" s="154"/>
      <c r="AD691" s="154"/>
      <c r="AE691" s="154"/>
      <c r="AF691" s="154"/>
      <c r="AG691" s="63">
        <f t="shared" si="213"/>
        <v>0</v>
      </c>
      <c r="AH691" s="56">
        <f t="shared" si="214"/>
        <v>0</v>
      </c>
      <c r="AI691" s="56">
        <f t="shared" si="215"/>
        <v>0</v>
      </c>
      <c r="AJ691" s="56">
        <f t="shared" si="216"/>
        <v>0</v>
      </c>
      <c r="AK691" s="56">
        <f t="shared" si="217"/>
        <v>0</v>
      </c>
      <c r="AL691" s="56">
        <f t="shared" si="218"/>
        <v>0</v>
      </c>
      <c r="AM691" s="56">
        <f t="shared" si="219"/>
        <v>0</v>
      </c>
      <c r="AN691" s="56">
        <f t="shared" si="220"/>
        <v>0</v>
      </c>
      <c r="AO691" s="56">
        <f t="shared" si="221"/>
        <v>0</v>
      </c>
      <c r="AP691" s="56">
        <f t="shared" si="222"/>
        <v>0</v>
      </c>
      <c r="AQ691" s="56">
        <f t="shared" si="223"/>
        <v>0</v>
      </c>
      <c r="AR691" s="86">
        <f t="shared" si="224"/>
        <v>0</v>
      </c>
    </row>
    <row r="692" spans="1:44" x14ac:dyDescent="0.25">
      <c r="A692" s="178"/>
      <c r="B692" s="55" t="str">
        <f>_xlfn.IFNA(VLOOKUP(A692,'Ajánlatkérő(k) adatai'!$B$4:$C$205,2,0),"")</f>
        <v/>
      </c>
      <c r="C692" s="178"/>
      <c r="D692" s="55" t="str">
        <f>_xlfn.IFNA(VLOOKUP(C692,'Számlafizető(k) adatai'!$C$4:$D$203,2,0),"")</f>
        <v/>
      </c>
      <c r="E692" s="55" t="str">
        <f>_xlfn.IFNA(VLOOKUP(C692,'Számlafizető(k) adatai'!$C$4:$M$203,11,0),"")</f>
        <v/>
      </c>
      <c r="F692" s="178"/>
      <c r="G692" s="178"/>
      <c r="H692" s="178"/>
      <c r="I692" s="55" t="str">
        <f>IF(F692="","",VLOOKUP(LEFT(F692,5),'Technikai cellák'!B:C,2,0))</f>
        <v/>
      </c>
      <c r="J692" s="55" t="str">
        <f>IF(F692="","",VLOOKUP(I692,'Technikai cellák'!$C$1:$D$12,2,0))</f>
        <v/>
      </c>
      <c r="K692" s="179"/>
      <c r="L692" s="67" t="str">
        <f t="shared" si="208"/>
        <v/>
      </c>
      <c r="M692" s="68">
        <f t="shared" si="209"/>
        <v>0</v>
      </c>
      <c r="N692" s="66">
        <f t="shared" si="210"/>
        <v>0</v>
      </c>
      <c r="O692" s="152"/>
      <c r="P692" s="172">
        <f t="shared" si="225"/>
        <v>0</v>
      </c>
      <c r="Q692" s="69">
        <f t="shared" si="211"/>
        <v>0</v>
      </c>
      <c r="R692" s="62">
        <f t="shared" si="212"/>
        <v>0</v>
      </c>
      <c r="S692" s="153"/>
      <c r="T692" s="118" t="str">
        <f t="shared" si="226"/>
        <v/>
      </c>
      <c r="U692" s="154"/>
      <c r="V692" s="154"/>
      <c r="W692" s="154"/>
      <c r="X692" s="154"/>
      <c r="Y692" s="154"/>
      <c r="Z692" s="154"/>
      <c r="AA692" s="154"/>
      <c r="AB692" s="154"/>
      <c r="AC692" s="154"/>
      <c r="AD692" s="154"/>
      <c r="AE692" s="154"/>
      <c r="AF692" s="154"/>
      <c r="AG692" s="63">
        <f t="shared" si="213"/>
        <v>0</v>
      </c>
      <c r="AH692" s="56">
        <f t="shared" si="214"/>
        <v>0</v>
      </c>
      <c r="AI692" s="56">
        <f t="shared" si="215"/>
        <v>0</v>
      </c>
      <c r="AJ692" s="56">
        <f t="shared" si="216"/>
        <v>0</v>
      </c>
      <c r="AK692" s="56">
        <f t="shared" si="217"/>
        <v>0</v>
      </c>
      <c r="AL692" s="56">
        <f t="shared" si="218"/>
        <v>0</v>
      </c>
      <c r="AM692" s="56">
        <f t="shared" si="219"/>
        <v>0</v>
      </c>
      <c r="AN692" s="56">
        <f t="shared" si="220"/>
        <v>0</v>
      </c>
      <c r="AO692" s="56">
        <f t="shared" si="221"/>
        <v>0</v>
      </c>
      <c r="AP692" s="56">
        <f t="shared" si="222"/>
        <v>0</v>
      </c>
      <c r="AQ692" s="56">
        <f t="shared" si="223"/>
        <v>0</v>
      </c>
      <c r="AR692" s="86">
        <f t="shared" si="224"/>
        <v>0</v>
      </c>
    </row>
    <row r="693" spans="1:44" x14ac:dyDescent="0.25">
      <c r="A693" s="178"/>
      <c r="B693" s="55" t="str">
        <f>_xlfn.IFNA(VLOOKUP(A693,'Ajánlatkérő(k) adatai'!$B$4:$C$205,2,0),"")</f>
        <v/>
      </c>
      <c r="C693" s="178"/>
      <c r="D693" s="55" t="str">
        <f>_xlfn.IFNA(VLOOKUP(C693,'Számlafizető(k) adatai'!$C$4:$D$203,2,0),"")</f>
        <v/>
      </c>
      <c r="E693" s="55" t="str">
        <f>_xlfn.IFNA(VLOOKUP(C693,'Számlafizető(k) adatai'!$C$4:$M$203,11,0),"")</f>
        <v/>
      </c>
      <c r="F693" s="178"/>
      <c r="G693" s="178"/>
      <c r="H693" s="178"/>
      <c r="I693" s="55" t="str">
        <f>IF(F693="","",VLOOKUP(LEFT(F693,5),'Technikai cellák'!B:C,2,0))</f>
        <v/>
      </c>
      <c r="J693" s="55" t="str">
        <f>IF(F693="","",VLOOKUP(I693,'Technikai cellák'!$C$1:$D$12,2,0))</f>
        <v/>
      </c>
      <c r="K693" s="179"/>
      <c r="L693" s="67" t="str">
        <f t="shared" ref="L693:L756" si="227">IF(K693="","",IF(K693&lt;20,"20 alatti",IF(K693&lt;100,"20-99",IF(K693&lt;500,"100-500","500-"))))</f>
        <v/>
      </c>
      <c r="M693" s="68">
        <f t="shared" ref="M693:M756" si="228">ROUND(IF(L693="20 alatti",K693*1,0),0)</f>
        <v>0</v>
      </c>
      <c r="N693" s="66">
        <f t="shared" ref="N693:N756" si="229">ROUND(IF(L693="20-99",K693*10.5,0),0)</f>
        <v>0</v>
      </c>
      <c r="O693" s="152"/>
      <c r="P693" s="172">
        <f t="shared" si="225"/>
        <v>0</v>
      </c>
      <c r="Q693" s="69">
        <f t="shared" ref="Q693:Q756" si="230">ROUND(R693*$F$10,0)</f>
        <v>0</v>
      </c>
      <c r="R693" s="62">
        <f t="shared" si="212"/>
        <v>0</v>
      </c>
      <c r="S693" s="153"/>
      <c r="T693" s="118" t="str">
        <f t="shared" si="226"/>
        <v/>
      </c>
      <c r="U693" s="154"/>
      <c r="V693" s="154"/>
      <c r="W693" s="154"/>
      <c r="X693" s="154"/>
      <c r="Y693" s="154"/>
      <c r="Z693" s="154"/>
      <c r="AA693" s="154"/>
      <c r="AB693" s="154"/>
      <c r="AC693" s="154"/>
      <c r="AD693" s="154"/>
      <c r="AE693" s="154"/>
      <c r="AF693" s="154"/>
      <c r="AG693" s="63">
        <f t="shared" si="213"/>
        <v>0</v>
      </c>
      <c r="AH693" s="56">
        <f t="shared" si="214"/>
        <v>0</v>
      </c>
      <c r="AI693" s="56">
        <f t="shared" si="215"/>
        <v>0</v>
      </c>
      <c r="AJ693" s="56">
        <f t="shared" si="216"/>
        <v>0</v>
      </c>
      <c r="AK693" s="56">
        <f t="shared" si="217"/>
        <v>0</v>
      </c>
      <c r="AL693" s="56">
        <f t="shared" si="218"/>
        <v>0</v>
      </c>
      <c r="AM693" s="56">
        <f t="shared" si="219"/>
        <v>0</v>
      </c>
      <c r="AN693" s="56">
        <f t="shared" si="220"/>
        <v>0</v>
      </c>
      <c r="AO693" s="56">
        <f t="shared" si="221"/>
        <v>0</v>
      </c>
      <c r="AP693" s="56">
        <f t="shared" si="222"/>
        <v>0</v>
      </c>
      <c r="AQ693" s="56">
        <f t="shared" si="223"/>
        <v>0</v>
      </c>
      <c r="AR693" s="86">
        <f t="shared" si="224"/>
        <v>0</v>
      </c>
    </row>
    <row r="694" spans="1:44" x14ac:dyDescent="0.25">
      <c r="A694" s="178"/>
      <c r="B694" s="55" t="str">
        <f>_xlfn.IFNA(VLOOKUP(A694,'Ajánlatkérő(k) adatai'!$B$4:$C$205,2,0),"")</f>
        <v/>
      </c>
      <c r="C694" s="178"/>
      <c r="D694" s="55" t="str">
        <f>_xlfn.IFNA(VLOOKUP(C694,'Számlafizető(k) adatai'!$C$4:$D$203,2,0),"")</f>
        <v/>
      </c>
      <c r="E694" s="55" t="str">
        <f>_xlfn.IFNA(VLOOKUP(C694,'Számlafizető(k) adatai'!$C$4:$M$203,11,0),"")</f>
        <v/>
      </c>
      <c r="F694" s="178"/>
      <c r="G694" s="178"/>
      <c r="H694" s="178"/>
      <c r="I694" s="55" t="str">
        <f>IF(F694="","",VLOOKUP(LEFT(F694,5),'Technikai cellák'!B:C,2,0))</f>
        <v/>
      </c>
      <c r="J694" s="55" t="str">
        <f>IF(F694="","",VLOOKUP(I694,'Technikai cellák'!$C$1:$D$12,2,0))</f>
        <v/>
      </c>
      <c r="K694" s="179"/>
      <c r="L694" s="67" t="str">
        <f t="shared" si="227"/>
        <v/>
      </c>
      <c r="M694" s="68">
        <f t="shared" si="228"/>
        <v>0</v>
      </c>
      <c r="N694" s="66">
        <f t="shared" si="229"/>
        <v>0</v>
      </c>
      <c r="O694" s="152"/>
      <c r="P694" s="172">
        <f t="shared" si="225"/>
        <v>0</v>
      </c>
      <c r="Q694" s="69">
        <f t="shared" si="230"/>
        <v>0</v>
      </c>
      <c r="R694" s="62">
        <f t="shared" si="212"/>
        <v>0</v>
      </c>
      <c r="S694" s="153"/>
      <c r="T694" s="118" t="str">
        <f t="shared" si="226"/>
        <v/>
      </c>
      <c r="U694" s="154"/>
      <c r="V694" s="154"/>
      <c r="W694" s="154"/>
      <c r="X694" s="154"/>
      <c r="Y694" s="154"/>
      <c r="Z694" s="154"/>
      <c r="AA694" s="154"/>
      <c r="AB694" s="154"/>
      <c r="AC694" s="154"/>
      <c r="AD694" s="154"/>
      <c r="AE694" s="154"/>
      <c r="AF694" s="154"/>
      <c r="AG694" s="63">
        <f t="shared" si="213"/>
        <v>0</v>
      </c>
      <c r="AH694" s="56">
        <f t="shared" si="214"/>
        <v>0</v>
      </c>
      <c r="AI694" s="56">
        <f t="shared" si="215"/>
        <v>0</v>
      </c>
      <c r="AJ694" s="56">
        <f t="shared" si="216"/>
        <v>0</v>
      </c>
      <c r="AK694" s="56">
        <f t="shared" si="217"/>
        <v>0</v>
      </c>
      <c r="AL694" s="56">
        <f t="shared" si="218"/>
        <v>0</v>
      </c>
      <c r="AM694" s="56">
        <f t="shared" si="219"/>
        <v>0</v>
      </c>
      <c r="AN694" s="56">
        <f t="shared" si="220"/>
        <v>0</v>
      </c>
      <c r="AO694" s="56">
        <f t="shared" si="221"/>
        <v>0</v>
      </c>
      <c r="AP694" s="56">
        <f t="shared" si="222"/>
        <v>0</v>
      </c>
      <c r="AQ694" s="56">
        <f t="shared" si="223"/>
        <v>0</v>
      </c>
      <c r="AR694" s="86">
        <f t="shared" si="224"/>
        <v>0</v>
      </c>
    </row>
    <row r="695" spans="1:44" x14ac:dyDescent="0.25">
      <c r="A695" s="178"/>
      <c r="B695" s="55" t="str">
        <f>_xlfn.IFNA(VLOOKUP(A695,'Ajánlatkérő(k) adatai'!$B$4:$C$205,2,0),"")</f>
        <v/>
      </c>
      <c r="C695" s="178"/>
      <c r="D695" s="55" t="str">
        <f>_xlfn.IFNA(VLOOKUP(C695,'Számlafizető(k) adatai'!$C$4:$D$203,2,0),"")</f>
        <v/>
      </c>
      <c r="E695" s="55" t="str">
        <f>_xlfn.IFNA(VLOOKUP(C695,'Számlafizető(k) adatai'!$C$4:$M$203,11,0),"")</f>
        <v/>
      </c>
      <c r="F695" s="178"/>
      <c r="G695" s="178"/>
      <c r="H695" s="178"/>
      <c r="I695" s="55" t="str">
        <f>IF(F695="","",VLOOKUP(LEFT(F695,5),'Technikai cellák'!B:C,2,0))</f>
        <v/>
      </c>
      <c r="J695" s="55" t="str">
        <f>IF(F695="","",VLOOKUP(I695,'Technikai cellák'!$C$1:$D$12,2,0))</f>
        <v/>
      </c>
      <c r="K695" s="179"/>
      <c r="L695" s="67" t="str">
        <f t="shared" si="227"/>
        <v/>
      </c>
      <c r="M695" s="68">
        <f t="shared" si="228"/>
        <v>0</v>
      </c>
      <c r="N695" s="66">
        <f t="shared" si="229"/>
        <v>0</v>
      </c>
      <c r="O695" s="152"/>
      <c r="P695" s="172">
        <f t="shared" si="225"/>
        <v>0</v>
      </c>
      <c r="Q695" s="69">
        <f t="shared" si="230"/>
        <v>0</v>
      </c>
      <c r="R695" s="62">
        <f t="shared" si="212"/>
        <v>0</v>
      </c>
      <c r="S695" s="153"/>
      <c r="T695" s="118" t="str">
        <f t="shared" si="226"/>
        <v/>
      </c>
      <c r="U695" s="154"/>
      <c r="V695" s="154"/>
      <c r="W695" s="154"/>
      <c r="X695" s="154"/>
      <c r="Y695" s="154"/>
      <c r="Z695" s="154"/>
      <c r="AA695" s="154"/>
      <c r="AB695" s="154"/>
      <c r="AC695" s="154"/>
      <c r="AD695" s="154"/>
      <c r="AE695" s="154"/>
      <c r="AF695" s="154"/>
      <c r="AG695" s="63">
        <f t="shared" si="213"/>
        <v>0</v>
      </c>
      <c r="AH695" s="56">
        <f t="shared" si="214"/>
        <v>0</v>
      </c>
      <c r="AI695" s="56">
        <f t="shared" si="215"/>
        <v>0</v>
      </c>
      <c r="AJ695" s="56">
        <f t="shared" si="216"/>
        <v>0</v>
      </c>
      <c r="AK695" s="56">
        <f t="shared" si="217"/>
        <v>0</v>
      </c>
      <c r="AL695" s="56">
        <f t="shared" si="218"/>
        <v>0</v>
      </c>
      <c r="AM695" s="56">
        <f t="shared" si="219"/>
        <v>0</v>
      </c>
      <c r="AN695" s="56">
        <f t="shared" si="220"/>
        <v>0</v>
      </c>
      <c r="AO695" s="56">
        <f t="shared" si="221"/>
        <v>0</v>
      </c>
      <c r="AP695" s="56">
        <f t="shared" si="222"/>
        <v>0</v>
      </c>
      <c r="AQ695" s="56">
        <f t="shared" si="223"/>
        <v>0</v>
      </c>
      <c r="AR695" s="86">
        <f t="shared" si="224"/>
        <v>0</v>
      </c>
    </row>
    <row r="696" spans="1:44" x14ac:dyDescent="0.25">
      <c r="A696" s="178"/>
      <c r="B696" s="55" t="str">
        <f>_xlfn.IFNA(VLOOKUP(A696,'Ajánlatkérő(k) adatai'!$B$4:$C$205,2,0),"")</f>
        <v/>
      </c>
      <c r="C696" s="178"/>
      <c r="D696" s="55" t="str">
        <f>_xlfn.IFNA(VLOOKUP(C696,'Számlafizető(k) adatai'!$C$4:$D$203,2,0),"")</f>
        <v/>
      </c>
      <c r="E696" s="55" t="str">
        <f>_xlfn.IFNA(VLOOKUP(C696,'Számlafizető(k) adatai'!$C$4:$M$203,11,0),"")</f>
        <v/>
      </c>
      <c r="F696" s="178"/>
      <c r="G696" s="178"/>
      <c r="H696" s="178"/>
      <c r="I696" s="55" t="str">
        <f>IF(F696="","",VLOOKUP(LEFT(F696,5),'Technikai cellák'!B:C,2,0))</f>
        <v/>
      </c>
      <c r="J696" s="55" t="str">
        <f>IF(F696="","",VLOOKUP(I696,'Technikai cellák'!$C$1:$D$12,2,0))</f>
        <v/>
      </c>
      <c r="K696" s="179"/>
      <c r="L696" s="67" t="str">
        <f t="shared" si="227"/>
        <v/>
      </c>
      <c r="M696" s="68">
        <f t="shared" si="228"/>
        <v>0</v>
      </c>
      <c r="N696" s="66">
        <f t="shared" si="229"/>
        <v>0</v>
      </c>
      <c r="O696" s="152"/>
      <c r="P696" s="172">
        <f t="shared" si="225"/>
        <v>0</v>
      </c>
      <c r="Q696" s="69">
        <f t="shared" si="230"/>
        <v>0</v>
      </c>
      <c r="R696" s="62">
        <f t="shared" si="212"/>
        <v>0</v>
      </c>
      <c r="S696" s="153"/>
      <c r="T696" s="118" t="str">
        <f t="shared" si="226"/>
        <v/>
      </c>
      <c r="U696" s="154"/>
      <c r="V696" s="154"/>
      <c r="W696" s="154"/>
      <c r="X696" s="154"/>
      <c r="Y696" s="154"/>
      <c r="Z696" s="154"/>
      <c r="AA696" s="154"/>
      <c r="AB696" s="154"/>
      <c r="AC696" s="154"/>
      <c r="AD696" s="154"/>
      <c r="AE696" s="154"/>
      <c r="AF696" s="154"/>
      <c r="AG696" s="63">
        <f t="shared" si="213"/>
        <v>0</v>
      </c>
      <c r="AH696" s="56">
        <f t="shared" si="214"/>
        <v>0</v>
      </c>
      <c r="AI696" s="56">
        <f t="shared" si="215"/>
        <v>0</v>
      </c>
      <c r="AJ696" s="56">
        <f t="shared" si="216"/>
        <v>0</v>
      </c>
      <c r="AK696" s="56">
        <f t="shared" si="217"/>
        <v>0</v>
      </c>
      <c r="AL696" s="56">
        <f t="shared" si="218"/>
        <v>0</v>
      </c>
      <c r="AM696" s="56">
        <f t="shared" si="219"/>
        <v>0</v>
      </c>
      <c r="AN696" s="56">
        <f t="shared" si="220"/>
        <v>0</v>
      </c>
      <c r="AO696" s="56">
        <f t="shared" si="221"/>
        <v>0</v>
      </c>
      <c r="AP696" s="56">
        <f t="shared" si="222"/>
        <v>0</v>
      </c>
      <c r="AQ696" s="56">
        <f t="shared" si="223"/>
        <v>0</v>
      </c>
      <c r="AR696" s="86">
        <f t="shared" si="224"/>
        <v>0</v>
      </c>
    </row>
    <row r="697" spans="1:44" x14ac:dyDescent="0.25">
      <c r="A697" s="178"/>
      <c r="B697" s="55" t="str">
        <f>_xlfn.IFNA(VLOOKUP(A697,'Ajánlatkérő(k) adatai'!$B$4:$C$205,2,0),"")</f>
        <v/>
      </c>
      <c r="C697" s="178"/>
      <c r="D697" s="55" t="str">
        <f>_xlfn.IFNA(VLOOKUP(C697,'Számlafizető(k) adatai'!$C$4:$D$203,2,0),"")</f>
        <v/>
      </c>
      <c r="E697" s="55" t="str">
        <f>_xlfn.IFNA(VLOOKUP(C697,'Számlafizető(k) adatai'!$C$4:$M$203,11,0),"")</f>
        <v/>
      </c>
      <c r="F697" s="178"/>
      <c r="G697" s="178"/>
      <c r="H697" s="178"/>
      <c r="I697" s="55" t="str">
        <f>IF(F697="","",VLOOKUP(LEFT(F697,5),'Technikai cellák'!B:C,2,0))</f>
        <v/>
      </c>
      <c r="J697" s="55" t="str">
        <f>IF(F697="","",VLOOKUP(I697,'Technikai cellák'!$C$1:$D$12,2,0))</f>
        <v/>
      </c>
      <c r="K697" s="179"/>
      <c r="L697" s="67" t="str">
        <f t="shared" si="227"/>
        <v/>
      </c>
      <c r="M697" s="68">
        <f t="shared" si="228"/>
        <v>0</v>
      </c>
      <c r="N697" s="66">
        <f t="shared" si="229"/>
        <v>0</v>
      </c>
      <c r="O697" s="152"/>
      <c r="P697" s="172">
        <f t="shared" si="225"/>
        <v>0</v>
      </c>
      <c r="Q697" s="69">
        <f t="shared" si="230"/>
        <v>0</v>
      </c>
      <c r="R697" s="62">
        <f t="shared" si="212"/>
        <v>0</v>
      </c>
      <c r="S697" s="153"/>
      <c r="T697" s="118" t="str">
        <f t="shared" si="226"/>
        <v/>
      </c>
      <c r="U697" s="154"/>
      <c r="V697" s="154"/>
      <c r="W697" s="154"/>
      <c r="X697" s="154"/>
      <c r="Y697" s="154"/>
      <c r="Z697" s="154"/>
      <c r="AA697" s="154"/>
      <c r="AB697" s="154"/>
      <c r="AC697" s="154"/>
      <c r="AD697" s="154"/>
      <c r="AE697" s="154"/>
      <c r="AF697" s="154"/>
      <c r="AG697" s="63">
        <f t="shared" si="213"/>
        <v>0</v>
      </c>
      <c r="AH697" s="56">
        <f t="shared" si="214"/>
        <v>0</v>
      </c>
      <c r="AI697" s="56">
        <f t="shared" si="215"/>
        <v>0</v>
      </c>
      <c r="AJ697" s="56">
        <f t="shared" si="216"/>
        <v>0</v>
      </c>
      <c r="AK697" s="56">
        <f t="shared" si="217"/>
        <v>0</v>
      </c>
      <c r="AL697" s="56">
        <f t="shared" si="218"/>
        <v>0</v>
      </c>
      <c r="AM697" s="56">
        <f t="shared" si="219"/>
        <v>0</v>
      </c>
      <c r="AN697" s="56">
        <f t="shared" si="220"/>
        <v>0</v>
      </c>
      <c r="AO697" s="56">
        <f t="shared" si="221"/>
        <v>0</v>
      </c>
      <c r="AP697" s="56">
        <f t="shared" si="222"/>
        <v>0</v>
      </c>
      <c r="AQ697" s="56">
        <f t="shared" si="223"/>
        <v>0</v>
      </c>
      <c r="AR697" s="86">
        <f t="shared" si="224"/>
        <v>0</v>
      </c>
    </row>
    <row r="698" spans="1:44" x14ac:dyDescent="0.25">
      <c r="A698" s="178"/>
      <c r="B698" s="55" t="str">
        <f>_xlfn.IFNA(VLOOKUP(A698,'Ajánlatkérő(k) adatai'!$B$4:$C$205,2,0),"")</f>
        <v/>
      </c>
      <c r="C698" s="178"/>
      <c r="D698" s="55" t="str">
        <f>_xlfn.IFNA(VLOOKUP(C698,'Számlafizető(k) adatai'!$C$4:$D$203,2,0),"")</f>
        <v/>
      </c>
      <c r="E698" s="55" t="str">
        <f>_xlfn.IFNA(VLOOKUP(C698,'Számlafizető(k) adatai'!$C$4:$M$203,11,0),"")</f>
        <v/>
      </c>
      <c r="F698" s="178"/>
      <c r="G698" s="178"/>
      <c r="H698" s="178"/>
      <c r="I698" s="55" t="str">
        <f>IF(F698="","",VLOOKUP(LEFT(F698,5),'Technikai cellák'!B:C,2,0))</f>
        <v/>
      </c>
      <c r="J698" s="55" t="str">
        <f>IF(F698="","",VLOOKUP(I698,'Technikai cellák'!$C$1:$D$12,2,0))</f>
        <v/>
      </c>
      <c r="K698" s="179"/>
      <c r="L698" s="67" t="str">
        <f t="shared" si="227"/>
        <v/>
      </c>
      <c r="M698" s="68">
        <f t="shared" si="228"/>
        <v>0</v>
      </c>
      <c r="N698" s="66">
        <f t="shared" si="229"/>
        <v>0</v>
      </c>
      <c r="O698" s="152"/>
      <c r="P698" s="172">
        <f t="shared" si="225"/>
        <v>0</v>
      </c>
      <c r="Q698" s="69">
        <f t="shared" si="230"/>
        <v>0</v>
      </c>
      <c r="R698" s="62">
        <f t="shared" si="212"/>
        <v>0</v>
      </c>
      <c r="S698" s="153"/>
      <c r="T698" s="118" t="str">
        <f t="shared" si="226"/>
        <v/>
      </c>
      <c r="U698" s="154"/>
      <c r="V698" s="154"/>
      <c r="W698" s="154"/>
      <c r="X698" s="154"/>
      <c r="Y698" s="154"/>
      <c r="Z698" s="154"/>
      <c r="AA698" s="154"/>
      <c r="AB698" s="154"/>
      <c r="AC698" s="154"/>
      <c r="AD698" s="154"/>
      <c r="AE698" s="154"/>
      <c r="AF698" s="154"/>
      <c r="AG698" s="63">
        <f t="shared" si="213"/>
        <v>0</v>
      </c>
      <c r="AH698" s="56">
        <f t="shared" si="214"/>
        <v>0</v>
      </c>
      <c r="AI698" s="56">
        <f t="shared" si="215"/>
        <v>0</v>
      </c>
      <c r="AJ698" s="56">
        <f t="shared" si="216"/>
        <v>0</v>
      </c>
      <c r="AK698" s="56">
        <f t="shared" si="217"/>
        <v>0</v>
      </c>
      <c r="AL698" s="56">
        <f t="shared" si="218"/>
        <v>0</v>
      </c>
      <c r="AM698" s="56">
        <f t="shared" si="219"/>
        <v>0</v>
      </c>
      <c r="AN698" s="56">
        <f t="shared" si="220"/>
        <v>0</v>
      </c>
      <c r="AO698" s="56">
        <f t="shared" si="221"/>
        <v>0</v>
      </c>
      <c r="AP698" s="56">
        <f t="shared" si="222"/>
        <v>0</v>
      </c>
      <c r="AQ698" s="56">
        <f t="shared" si="223"/>
        <v>0</v>
      </c>
      <c r="AR698" s="86">
        <f t="shared" si="224"/>
        <v>0</v>
      </c>
    </row>
    <row r="699" spans="1:44" x14ac:dyDescent="0.25">
      <c r="A699" s="178"/>
      <c r="B699" s="55" t="str">
        <f>_xlfn.IFNA(VLOOKUP(A699,'Ajánlatkérő(k) adatai'!$B$4:$C$205,2,0),"")</f>
        <v/>
      </c>
      <c r="C699" s="178"/>
      <c r="D699" s="55" t="str">
        <f>_xlfn.IFNA(VLOOKUP(C699,'Számlafizető(k) adatai'!$C$4:$D$203,2,0),"")</f>
        <v/>
      </c>
      <c r="E699" s="55" t="str">
        <f>_xlfn.IFNA(VLOOKUP(C699,'Számlafizető(k) adatai'!$C$4:$M$203,11,0),"")</f>
        <v/>
      </c>
      <c r="F699" s="178"/>
      <c r="G699" s="178"/>
      <c r="H699" s="178"/>
      <c r="I699" s="55" t="str">
        <f>IF(F699="","",VLOOKUP(LEFT(F699,5),'Technikai cellák'!B:C,2,0))</f>
        <v/>
      </c>
      <c r="J699" s="55" t="str">
        <f>IF(F699="","",VLOOKUP(I699,'Technikai cellák'!$C$1:$D$12,2,0))</f>
        <v/>
      </c>
      <c r="K699" s="179"/>
      <c r="L699" s="67" t="str">
        <f t="shared" si="227"/>
        <v/>
      </c>
      <c r="M699" s="68">
        <f t="shared" si="228"/>
        <v>0</v>
      </c>
      <c r="N699" s="66">
        <f t="shared" si="229"/>
        <v>0</v>
      </c>
      <c r="O699" s="152"/>
      <c r="P699" s="172">
        <f t="shared" si="225"/>
        <v>0</v>
      </c>
      <c r="Q699" s="69">
        <f t="shared" si="230"/>
        <v>0</v>
      </c>
      <c r="R699" s="62">
        <f t="shared" si="212"/>
        <v>0</v>
      </c>
      <c r="S699" s="153"/>
      <c r="T699" s="118" t="str">
        <f t="shared" si="226"/>
        <v/>
      </c>
      <c r="U699" s="154"/>
      <c r="V699" s="154"/>
      <c r="W699" s="154"/>
      <c r="X699" s="154"/>
      <c r="Y699" s="154"/>
      <c r="Z699" s="154"/>
      <c r="AA699" s="154"/>
      <c r="AB699" s="154"/>
      <c r="AC699" s="154"/>
      <c r="AD699" s="154"/>
      <c r="AE699" s="154"/>
      <c r="AF699" s="154"/>
      <c r="AG699" s="63">
        <f t="shared" si="213"/>
        <v>0</v>
      </c>
      <c r="AH699" s="56">
        <f t="shared" si="214"/>
        <v>0</v>
      </c>
      <c r="AI699" s="56">
        <f t="shared" si="215"/>
        <v>0</v>
      </c>
      <c r="AJ699" s="56">
        <f t="shared" si="216"/>
        <v>0</v>
      </c>
      <c r="AK699" s="56">
        <f t="shared" si="217"/>
        <v>0</v>
      </c>
      <c r="AL699" s="56">
        <f t="shared" si="218"/>
        <v>0</v>
      </c>
      <c r="AM699" s="56">
        <f t="shared" si="219"/>
        <v>0</v>
      </c>
      <c r="AN699" s="56">
        <f t="shared" si="220"/>
        <v>0</v>
      </c>
      <c r="AO699" s="56">
        <f t="shared" si="221"/>
        <v>0</v>
      </c>
      <c r="AP699" s="56">
        <f t="shared" si="222"/>
        <v>0</v>
      </c>
      <c r="AQ699" s="56">
        <f t="shared" si="223"/>
        <v>0</v>
      </c>
      <c r="AR699" s="86">
        <f t="shared" si="224"/>
        <v>0</v>
      </c>
    </row>
    <row r="700" spans="1:44" x14ac:dyDescent="0.25">
      <c r="A700" s="178"/>
      <c r="B700" s="55" t="str">
        <f>_xlfn.IFNA(VLOOKUP(A700,'Ajánlatkérő(k) adatai'!$B$4:$C$205,2,0),"")</f>
        <v/>
      </c>
      <c r="C700" s="178"/>
      <c r="D700" s="55" t="str">
        <f>_xlfn.IFNA(VLOOKUP(C700,'Számlafizető(k) adatai'!$C$4:$D$203,2,0),"")</f>
        <v/>
      </c>
      <c r="E700" s="55" t="str">
        <f>_xlfn.IFNA(VLOOKUP(C700,'Számlafizető(k) adatai'!$C$4:$M$203,11,0),"")</f>
        <v/>
      </c>
      <c r="F700" s="178"/>
      <c r="G700" s="178"/>
      <c r="H700" s="178"/>
      <c r="I700" s="55" t="str">
        <f>IF(F700="","",VLOOKUP(LEFT(F700,5),'Technikai cellák'!B:C,2,0))</f>
        <v/>
      </c>
      <c r="J700" s="55" t="str">
        <f>IF(F700="","",VLOOKUP(I700,'Technikai cellák'!$C$1:$D$12,2,0))</f>
        <v/>
      </c>
      <c r="K700" s="179"/>
      <c r="L700" s="67" t="str">
        <f t="shared" si="227"/>
        <v/>
      </c>
      <c r="M700" s="68">
        <f t="shared" si="228"/>
        <v>0</v>
      </c>
      <c r="N700" s="66">
        <f t="shared" si="229"/>
        <v>0</v>
      </c>
      <c r="O700" s="152"/>
      <c r="P700" s="172">
        <f t="shared" si="225"/>
        <v>0</v>
      </c>
      <c r="Q700" s="69">
        <f t="shared" si="230"/>
        <v>0</v>
      </c>
      <c r="R700" s="62">
        <f t="shared" si="212"/>
        <v>0</v>
      </c>
      <c r="S700" s="153"/>
      <c r="T700" s="118" t="str">
        <f t="shared" si="226"/>
        <v/>
      </c>
      <c r="U700" s="154"/>
      <c r="V700" s="154"/>
      <c r="W700" s="154"/>
      <c r="X700" s="154"/>
      <c r="Y700" s="154"/>
      <c r="Z700" s="154"/>
      <c r="AA700" s="154"/>
      <c r="AB700" s="154"/>
      <c r="AC700" s="154"/>
      <c r="AD700" s="154"/>
      <c r="AE700" s="154"/>
      <c r="AF700" s="154"/>
      <c r="AG700" s="63">
        <f t="shared" si="213"/>
        <v>0</v>
      </c>
      <c r="AH700" s="56">
        <f t="shared" si="214"/>
        <v>0</v>
      </c>
      <c r="AI700" s="56">
        <f t="shared" si="215"/>
        <v>0</v>
      </c>
      <c r="AJ700" s="56">
        <f t="shared" si="216"/>
        <v>0</v>
      </c>
      <c r="AK700" s="56">
        <f t="shared" si="217"/>
        <v>0</v>
      </c>
      <c r="AL700" s="56">
        <f t="shared" si="218"/>
        <v>0</v>
      </c>
      <c r="AM700" s="56">
        <f t="shared" si="219"/>
        <v>0</v>
      </c>
      <c r="AN700" s="56">
        <f t="shared" si="220"/>
        <v>0</v>
      </c>
      <c r="AO700" s="56">
        <f t="shared" si="221"/>
        <v>0</v>
      </c>
      <c r="AP700" s="56">
        <f t="shared" si="222"/>
        <v>0</v>
      </c>
      <c r="AQ700" s="56">
        <f t="shared" si="223"/>
        <v>0</v>
      </c>
      <c r="AR700" s="86">
        <f t="shared" si="224"/>
        <v>0</v>
      </c>
    </row>
    <row r="701" spans="1:44" x14ac:dyDescent="0.25">
      <c r="A701" s="178"/>
      <c r="B701" s="55" t="str">
        <f>_xlfn.IFNA(VLOOKUP(A701,'Ajánlatkérő(k) adatai'!$B$4:$C$205,2,0),"")</f>
        <v/>
      </c>
      <c r="C701" s="178"/>
      <c r="D701" s="55" t="str">
        <f>_xlfn.IFNA(VLOOKUP(C701,'Számlafizető(k) adatai'!$C$4:$D$203,2,0),"")</f>
        <v/>
      </c>
      <c r="E701" s="55" t="str">
        <f>_xlfn.IFNA(VLOOKUP(C701,'Számlafizető(k) adatai'!$C$4:$M$203,11,0),"")</f>
        <v/>
      </c>
      <c r="F701" s="178"/>
      <c r="G701" s="178"/>
      <c r="H701" s="178"/>
      <c r="I701" s="55" t="str">
        <f>IF(F701="","",VLOOKUP(LEFT(F701,5),'Technikai cellák'!B:C,2,0))</f>
        <v/>
      </c>
      <c r="J701" s="55" t="str">
        <f>IF(F701="","",VLOOKUP(I701,'Technikai cellák'!$C$1:$D$12,2,0))</f>
        <v/>
      </c>
      <c r="K701" s="179"/>
      <c r="L701" s="67" t="str">
        <f t="shared" si="227"/>
        <v/>
      </c>
      <c r="M701" s="68">
        <f t="shared" si="228"/>
        <v>0</v>
      </c>
      <c r="N701" s="66">
        <f t="shared" si="229"/>
        <v>0</v>
      </c>
      <c r="O701" s="152"/>
      <c r="P701" s="172">
        <f t="shared" si="225"/>
        <v>0</v>
      </c>
      <c r="Q701" s="69">
        <f t="shared" si="230"/>
        <v>0</v>
      </c>
      <c r="R701" s="62">
        <f t="shared" si="212"/>
        <v>0</v>
      </c>
      <c r="S701" s="153"/>
      <c r="T701" s="118" t="str">
        <f t="shared" si="226"/>
        <v/>
      </c>
      <c r="U701" s="154"/>
      <c r="V701" s="154"/>
      <c r="W701" s="154"/>
      <c r="X701" s="154"/>
      <c r="Y701" s="154"/>
      <c r="Z701" s="154"/>
      <c r="AA701" s="154"/>
      <c r="AB701" s="154"/>
      <c r="AC701" s="154"/>
      <c r="AD701" s="154"/>
      <c r="AE701" s="154"/>
      <c r="AF701" s="154"/>
      <c r="AG701" s="63">
        <f t="shared" si="213"/>
        <v>0</v>
      </c>
      <c r="AH701" s="56">
        <f t="shared" si="214"/>
        <v>0</v>
      </c>
      <c r="AI701" s="56">
        <f t="shared" si="215"/>
        <v>0</v>
      </c>
      <c r="AJ701" s="56">
        <f t="shared" si="216"/>
        <v>0</v>
      </c>
      <c r="AK701" s="56">
        <f t="shared" si="217"/>
        <v>0</v>
      </c>
      <c r="AL701" s="56">
        <f t="shared" si="218"/>
        <v>0</v>
      </c>
      <c r="AM701" s="56">
        <f t="shared" si="219"/>
        <v>0</v>
      </c>
      <c r="AN701" s="56">
        <f t="shared" si="220"/>
        <v>0</v>
      </c>
      <c r="AO701" s="56">
        <f t="shared" si="221"/>
        <v>0</v>
      </c>
      <c r="AP701" s="56">
        <f t="shared" si="222"/>
        <v>0</v>
      </c>
      <c r="AQ701" s="56">
        <f t="shared" si="223"/>
        <v>0</v>
      </c>
      <c r="AR701" s="86">
        <f t="shared" si="224"/>
        <v>0</v>
      </c>
    </row>
    <row r="702" spans="1:44" x14ac:dyDescent="0.25">
      <c r="A702" s="178"/>
      <c r="B702" s="55" t="str">
        <f>_xlfn.IFNA(VLOOKUP(A702,'Ajánlatkérő(k) adatai'!$B$4:$C$205,2,0),"")</f>
        <v/>
      </c>
      <c r="C702" s="178"/>
      <c r="D702" s="55" t="str">
        <f>_xlfn.IFNA(VLOOKUP(C702,'Számlafizető(k) adatai'!$C$4:$D$203,2,0),"")</f>
        <v/>
      </c>
      <c r="E702" s="55" t="str">
        <f>_xlfn.IFNA(VLOOKUP(C702,'Számlafizető(k) adatai'!$C$4:$M$203,11,0),"")</f>
        <v/>
      </c>
      <c r="F702" s="178"/>
      <c r="G702" s="178"/>
      <c r="H702" s="178"/>
      <c r="I702" s="55" t="str">
        <f>IF(F702="","",VLOOKUP(LEFT(F702,5),'Technikai cellák'!B:C,2,0))</f>
        <v/>
      </c>
      <c r="J702" s="55" t="str">
        <f>IF(F702="","",VLOOKUP(I702,'Technikai cellák'!$C$1:$D$12,2,0))</f>
        <v/>
      </c>
      <c r="K702" s="179"/>
      <c r="L702" s="67" t="str">
        <f t="shared" si="227"/>
        <v/>
      </c>
      <c r="M702" s="68">
        <f t="shared" si="228"/>
        <v>0</v>
      </c>
      <c r="N702" s="66">
        <f t="shared" si="229"/>
        <v>0</v>
      </c>
      <c r="O702" s="152"/>
      <c r="P702" s="172">
        <f t="shared" si="225"/>
        <v>0</v>
      </c>
      <c r="Q702" s="69">
        <f t="shared" si="230"/>
        <v>0</v>
      </c>
      <c r="R702" s="62">
        <f t="shared" si="212"/>
        <v>0</v>
      </c>
      <c r="S702" s="153"/>
      <c r="T702" s="118" t="str">
        <f t="shared" si="226"/>
        <v/>
      </c>
      <c r="U702" s="154"/>
      <c r="V702" s="154"/>
      <c r="W702" s="154"/>
      <c r="X702" s="154"/>
      <c r="Y702" s="154"/>
      <c r="Z702" s="154"/>
      <c r="AA702" s="154"/>
      <c r="AB702" s="154"/>
      <c r="AC702" s="154"/>
      <c r="AD702" s="154"/>
      <c r="AE702" s="154"/>
      <c r="AF702" s="154"/>
      <c r="AG702" s="63">
        <f t="shared" si="213"/>
        <v>0</v>
      </c>
      <c r="AH702" s="56">
        <f t="shared" si="214"/>
        <v>0</v>
      </c>
      <c r="AI702" s="56">
        <f t="shared" si="215"/>
        <v>0</v>
      </c>
      <c r="AJ702" s="56">
        <f t="shared" si="216"/>
        <v>0</v>
      </c>
      <c r="AK702" s="56">
        <f t="shared" si="217"/>
        <v>0</v>
      </c>
      <c r="AL702" s="56">
        <f t="shared" si="218"/>
        <v>0</v>
      </c>
      <c r="AM702" s="56">
        <f t="shared" si="219"/>
        <v>0</v>
      </c>
      <c r="AN702" s="56">
        <f t="shared" si="220"/>
        <v>0</v>
      </c>
      <c r="AO702" s="56">
        <f t="shared" si="221"/>
        <v>0</v>
      </c>
      <c r="AP702" s="56">
        <f t="shared" si="222"/>
        <v>0</v>
      </c>
      <c r="AQ702" s="56">
        <f t="shared" si="223"/>
        <v>0</v>
      </c>
      <c r="AR702" s="86">
        <f t="shared" si="224"/>
        <v>0</v>
      </c>
    </row>
    <row r="703" spans="1:44" x14ac:dyDescent="0.25">
      <c r="A703" s="178"/>
      <c r="B703" s="55" t="str">
        <f>_xlfn.IFNA(VLOOKUP(A703,'Ajánlatkérő(k) adatai'!$B$4:$C$205,2,0),"")</f>
        <v/>
      </c>
      <c r="C703" s="178"/>
      <c r="D703" s="55" t="str">
        <f>_xlfn.IFNA(VLOOKUP(C703,'Számlafizető(k) adatai'!$C$4:$D$203,2,0),"")</f>
        <v/>
      </c>
      <c r="E703" s="55" t="str">
        <f>_xlfn.IFNA(VLOOKUP(C703,'Számlafizető(k) adatai'!$C$4:$M$203,11,0),"")</f>
        <v/>
      </c>
      <c r="F703" s="178"/>
      <c r="G703" s="178"/>
      <c r="H703" s="178"/>
      <c r="I703" s="55" t="str">
        <f>IF(F703="","",VLOOKUP(LEFT(F703,5),'Technikai cellák'!B:C,2,0))</f>
        <v/>
      </c>
      <c r="J703" s="55" t="str">
        <f>IF(F703="","",VLOOKUP(I703,'Technikai cellák'!$C$1:$D$12,2,0))</f>
        <v/>
      </c>
      <c r="K703" s="179"/>
      <c r="L703" s="67" t="str">
        <f t="shared" si="227"/>
        <v/>
      </c>
      <c r="M703" s="68">
        <f t="shared" si="228"/>
        <v>0</v>
      </c>
      <c r="N703" s="66">
        <f t="shared" si="229"/>
        <v>0</v>
      </c>
      <c r="O703" s="152"/>
      <c r="P703" s="172">
        <f t="shared" si="225"/>
        <v>0</v>
      </c>
      <c r="Q703" s="69">
        <f t="shared" si="230"/>
        <v>0</v>
      </c>
      <c r="R703" s="62">
        <f t="shared" si="212"/>
        <v>0</v>
      </c>
      <c r="S703" s="153"/>
      <c r="T703" s="118" t="str">
        <f t="shared" si="226"/>
        <v/>
      </c>
      <c r="U703" s="154"/>
      <c r="V703" s="154"/>
      <c r="W703" s="154"/>
      <c r="X703" s="154"/>
      <c r="Y703" s="154"/>
      <c r="Z703" s="154"/>
      <c r="AA703" s="154"/>
      <c r="AB703" s="154"/>
      <c r="AC703" s="154"/>
      <c r="AD703" s="154"/>
      <c r="AE703" s="154"/>
      <c r="AF703" s="154"/>
      <c r="AG703" s="63">
        <f t="shared" si="213"/>
        <v>0</v>
      </c>
      <c r="AH703" s="56">
        <f t="shared" si="214"/>
        <v>0</v>
      </c>
      <c r="AI703" s="56">
        <f t="shared" si="215"/>
        <v>0</v>
      </c>
      <c r="AJ703" s="56">
        <f t="shared" si="216"/>
        <v>0</v>
      </c>
      <c r="AK703" s="56">
        <f t="shared" si="217"/>
        <v>0</v>
      </c>
      <c r="AL703" s="56">
        <f t="shared" si="218"/>
        <v>0</v>
      </c>
      <c r="AM703" s="56">
        <f t="shared" si="219"/>
        <v>0</v>
      </c>
      <c r="AN703" s="56">
        <f t="shared" si="220"/>
        <v>0</v>
      </c>
      <c r="AO703" s="56">
        <f t="shared" si="221"/>
        <v>0</v>
      </c>
      <c r="AP703" s="56">
        <f t="shared" si="222"/>
        <v>0</v>
      </c>
      <c r="AQ703" s="56">
        <f t="shared" si="223"/>
        <v>0</v>
      </c>
      <c r="AR703" s="86">
        <f t="shared" si="224"/>
        <v>0</v>
      </c>
    </row>
    <row r="704" spans="1:44" x14ac:dyDescent="0.25">
      <c r="A704" s="178"/>
      <c r="B704" s="55" t="str">
        <f>_xlfn.IFNA(VLOOKUP(A704,'Ajánlatkérő(k) adatai'!$B$4:$C$205,2,0),"")</f>
        <v/>
      </c>
      <c r="C704" s="178"/>
      <c r="D704" s="55" t="str">
        <f>_xlfn.IFNA(VLOOKUP(C704,'Számlafizető(k) adatai'!$C$4:$D$203,2,0),"")</f>
        <v/>
      </c>
      <c r="E704" s="55" t="str">
        <f>_xlfn.IFNA(VLOOKUP(C704,'Számlafizető(k) adatai'!$C$4:$M$203,11,0),"")</f>
        <v/>
      </c>
      <c r="F704" s="178"/>
      <c r="G704" s="178"/>
      <c r="H704" s="178"/>
      <c r="I704" s="55" t="str">
        <f>IF(F704="","",VLOOKUP(LEFT(F704,5),'Technikai cellák'!B:C,2,0))</f>
        <v/>
      </c>
      <c r="J704" s="55" t="str">
        <f>IF(F704="","",VLOOKUP(I704,'Technikai cellák'!$C$1:$D$12,2,0))</f>
        <v/>
      </c>
      <c r="K704" s="179"/>
      <c r="L704" s="67" t="str">
        <f t="shared" si="227"/>
        <v/>
      </c>
      <c r="M704" s="68">
        <f t="shared" si="228"/>
        <v>0</v>
      </c>
      <c r="N704" s="66">
        <f t="shared" si="229"/>
        <v>0</v>
      </c>
      <c r="O704" s="152"/>
      <c r="P704" s="172">
        <f t="shared" si="225"/>
        <v>0</v>
      </c>
      <c r="Q704" s="69">
        <f t="shared" si="230"/>
        <v>0</v>
      </c>
      <c r="R704" s="62">
        <f t="shared" si="212"/>
        <v>0</v>
      </c>
      <c r="S704" s="153"/>
      <c r="T704" s="118" t="str">
        <f t="shared" si="226"/>
        <v/>
      </c>
      <c r="U704" s="154"/>
      <c r="V704" s="154"/>
      <c r="W704" s="154"/>
      <c r="X704" s="154"/>
      <c r="Y704" s="154"/>
      <c r="Z704" s="154"/>
      <c r="AA704" s="154"/>
      <c r="AB704" s="154"/>
      <c r="AC704" s="154"/>
      <c r="AD704" s="154"/>
      <c r="AE704" s="154"/>
      <c r="AF704" s="154"/>
      <c r="AG704" s="63">
        <f t="shared" si="213"/>
        <v>0</v>
      </c>
      <c r="AH704" s="56">
        <f t="shared" si="214"/>
        <v>0</v>
      </c>
      <c r="AI704" s="56">
        <f t="shared" si="215"/>
        <v>0</v>
      </c>
      <c r="AJ704" s="56">
        <f t="shared" si="216"/>
        <v>0</v>
      </c>
      <c r="AK704" s="56">
        <f t="shared" si="217"/>
        <v>0</v>
      </c>
      <c r="AL704" s="56">
        <f t="shared" si="218"/>
        <v>0</v>
      </c>
      <c r="AM704" s="56">
        <f t="shared" si="219"/>
        <v>0</v>
      </c>
      <c r="AN704" s="56">
        <f t="shared" si="220"/>
        <v>0</v>
      </c>
      <c r="AO704" s="56">
        <f t="shared" si="221"/>
        <v>0</v>
      </c>
      <c r="AP704" s="56">
        <f t="shared" si="222"/>
        <v>0</v>
      </c>
      <c r="AQ704" s="56">
        <f t="shared" si="223"/>
        <v>0</v>
      </c>
      <c r="AR704" s="86">
        <f t="shared" si="224"/>
        <v>0</v>
      </c>
    </row>
    <row r="705" spans="1:44" x14ac:dyDescent="0.25">
      <c r="A705" s="178"/>
      <c r="B705" s="55" t="str">
        <f>_xlfn.IFNA(VLOOKUP(A705,'Ajánlatkérő(k) adatai'!$B$4:$C$205,2,0),"")</f>
        <v/>
      </c>
      <c r="C705" s="178"/>
      <c r="D705" s="55" t="str">
        <f>_xlfn.IFNA(VLOOKUP(C705,'Számlafizető(k) adatai'!$C$4:$D$203,2,0),"")</f>
        <v/>
      </c>
      <c r="E705" s="55" t="str">
        <f>_xlfn.IFNA(VLOOKUP(C705,'Számlafizető(k) adatai'!$C$4:$M$203,11,0),"")</f>
        <v/>
      </c>
      <c r="F705" s="178"/>
      <c r="G705" s="178"/>
      <c r="H705" s="178"/>
      <c r="I705" s="55" t="str">
        <f>IF(F705="","",VLOOKUP(LEFT(F705,5),'Technikai cellák'!B:C,2,0))</f>
        <v/>
      </c>
      <c r="J705" s="55" t="str">
        <f>IF(F705="","",VLOOKUP(I705,'Technikai cellák'!$C$1:$D$12,2,0))</f>
        <v/>
      </c>
      <c r="K705" s="179"/>
      <c r="L705" s="67" t="str">
        <f t="shared" si="227"/>
        <v/>
      </c>
      <c r="M705" s="68">
        <f t="shared" si="228"/>
        <v>0</v>
      </c>
      <c r="N705" s="66">
        <f t="shared" si="229"/>
        <v>0</v>
      </c>
      <c r="O705" s="152"/>
      <c r="P705" s="172">
        <f t="shared" si="225"/>
        <v>0</v>
      </c>
      <c r="Q705" s="69">
        <f t="shared" si="230"/>
        <v>0</v>
      </c>
      <c r="R705" s="62">
        <f t="shared" si="212"/>
        <v>0</v>
      </c>
      <c r="S705" s="153"/>
      <c r="T705" s="118" t="str">
        <f t="shared" si="226"/>
        <v/>
      </c>
      <c r="U705" s="154"/>
      <c r="V705" s="154"/>
      <c r="W705" s="154"/>
      <c r="X705" s="154"/>
      <c r="Y705" s="154"/>
      <c r="Z705" s="154"/>
      <c r="AA705" s="154"/>
      <c r="AB705" s="154"/>
      <c r="AC705" s="154"/>
      <c r="AD705" s="154"/>
      <c r="AE705" s="154"/>
      <c r="AF705" s="154"/>
      <c r="AG705" s="63">
        <f t="shared" si="213"/>
        <v>0</v>
      </c>
      <c r="AH705" s="56">
        <f t="shared" si="214"/>
        <v>0</v>
      </c>
      <c r="AI705" s="56">
        <f t="shared" si="215"/>
        <v>0</v>
      </c>
      <c r="AJ705" s="56">
        <f t="shared" si="216"/>
        <v>0</v>
      </c>
      <c r="AK705" s="56">
        <f t="shared" si="217"/>
        <v>0</v>
      </c>
      <c r="AL705" s="56">
        <f t="shared" si="218"/>
        <v>0</v>
      </c>
      <c r="AM705" s="56">
        <f t="shared" si="219"/>
        <v>0</v>
      </c>
      <c r="AN705" s="56">
        <f t="shared" si="220"/>
        <v>0</v>
      </c>
      <c r="AO705" s="56">
        <f t="shared" si="221"/>
        <v>0</v>
      </c>
      <c r="AP705" s="56">
        <f t="shared" si="222"/>
        <v>0</v>
      </c>
      <c r="AQ705" s="56">
        <f t="shared" si="223"/>
        <v>0</v>
      </c>
      <c r="AR705" s="86">
        <f t="shared" si="224"/>
        <v>0</v>
      </c>
    </row>
    <row r="706" spans="1:44" x14ac:dyDescent="0.25">
      <c r="A706" s="178"/>
      <c r="B706" s="55" t="str">
        <f>_xlfn.IFNA(VLOOKUP(A706,'Ajánlatkérő(k) adatai'!$B$4:$C$205,2,0),"")</f>
        <v/>
      </c>
      <c r="C706" s="178"/>
      <c r="D706" s="55" t="str">
        <f>_xlfn.IFNA(VLOOKUP(C706,'Számlafizető(k) adatai'!$C$4:$D$203,2,0),"")</f>
        <v/>
      </c>
      <c r="E706" s="55" t="str">
        <f>_xlfn.IFNA(VLOOKUP(C706,'Számlafizető(k) adatai'!$C$4:$M$203,11,0),"")</f>
        <v/>
      </c>
      <c r="F706" s="178"/>
      <c r="G706" s="178"/>
      <c r="H706" s="178"/>
      <c r="I706" s="55" t="str">
        <f>IF(F706="","",VLOOKUP(LEFT(F706,5),'Technikai cellák'!B:C,2,0))</f>
        <v/>
      </c>
      <c r="J706" s="55" t="str">
        <f>IF(F706="","",VLOOKUP(I706,'Technikai cellák'!$C$1:$D$12,2,0))</f>
        <v/>
      </c>
      <c r="K706" s="179"/>
      <c r="L706" s="67" t="str">
        <f t="shared" si="227"/>
        <v/>
      </c>
      <c r="M706" s="68">
        <f t="shared" si="228"/>
        <v>0</v>
      </c>
      <c r="N706" s="66">
        <f t="shared" si="229"/>
        <v>0</v>
      </c>
      <c r="O706" s="152"/>
      <c r="P706" s="172">
        <f t="shared" si="225"/>
        <v>0</v>
      </c>
      <c r="Q706" s="69">
        <f t="shared" si="230"/>
        <v>0</v>
      </c>
      <c r="R706" s="62">
        <f t="shared" si="212"/>
        <v>0</v>
      </c>
      <c r="S706" s="153"/>
      <c r="T706" s="118" t="str">
        <f t="shared" si="226"/>
        <v/>
      </c>
      <c r="U706" s="154"/>
      <c r="V706" s="154"/>
      <c r="W706" s="154"/>
      <c r="X706" s="154"/>
      <c r="Y706" s="154"/>
      <c r="Z706" s="154"/>
      <c r="AA706" s="154"/>
      <c r="AB706" s="154"/>
      <c r="AC706" s="154"/>
      <c r="AD706" s="154"/>
      <c r="AE706" s="154"/>
      <c r="AF706" s="154"/>
      <c r="AG706" s="63">
        <f t="shared" si="213"/>
        <v>0</v>
      </c>
      <c r="AH706" s="56">
        <f t="shared" si="214"/>
        <v>0</v>
      </c>
      <c r="AI706" s="56">
        <f t="shared" si="215"/>
        <v>0</v>
      </c>
      <c r="AJ706" s="56">
        <f t="shared" si="216"/>
        <v>0</v>
      </c>
      <c r="AK706" s="56">
        <f t="shared" si="217"/>
        <v>0</v>
      </c>
      <c r="AL706" s="56">
        <f t="shared" si="218"/>
        <v>0</v>
      </c>
      <c r="AM706" s="56">
        <f t="shared" si="219"/>
        <v>0</v>
      </c>
      <c r="AN706" s="56">
        <f t="shared" si="220"/>
        <v>0</v>
      </c>
      <c r="AO706" s="56">
        <f t="shared" si="221"/>
        <v>0</v>
      </c>
      <c r="AP706" s="56">
        <f t="shared" si="222"/>
        <v>0</v>
      </c>
      <c r="AQ706" s="56">
        <f t="shared" si="223"/>
        <v>0</v>
      </c>
      <c r="AR706" s="86">
        <f t="shared" si="224"/>
        <v>0</v>
      </c>
    </row>
    <row r="707" spans="1:44" x14ac:dyDescent="0.25">
      <c r="A707" s="178"/>
      <c r="B707" s="55" t="str">
        <f>_xlfn.IFNA(VLOOKUP(A707,'Ajánlatkérő(k) adatai'!$B$4:$C$205,2,0),"")</f>
        <v/>
      </c>
      <c r="C707" s="178"/>
      <c r="D707" s="55" t="str">
        <f>_xlfn.IFNA(VLOOKUP(C707,'Számlafizető(k) adatai'!$C$4:$D$203,2,0),"")</f>
        <v/>
      </c>
      <c r="E707" s="55" t="str">
        <f>_xlfn.IFNA(VLOOKUP(C707,'Számlafizető(k) adatai'!$C$4:$M$203,11,0),"")</f>
        <v/>
      </c>
      <c r="F707" s="178"/>
      <c r="G707" s="178"/>
      <c r="H707" s="178"/>
      <c r="I707" s="55" t="str">
        <f>IF(F707="","",VLOOKUP(LEFT(F707,5),'Technikai cellák'!B:C,2,0))</f>
        <v/>
      </c>
      <c r="J707" s="55" t="str">
        <f>IF(F707="","",VLOOKUP(I707,'Technikai cellák'!$C$1:$D$12,2,0))</f>
        <v/>
      </c>
      <c r="K707" s="179"/>
      <c r="L707" s="67" t="str">
        <f t="shared" si="227"/>
        <v/>
      </c>
      <c r="M707" s="68">
        <f t="shared" si="228"/>
        <v>0</v>
      </c>
      <c r="N707" s="66">
        <f t="shared" si="229"/>
        <v>0</v>
      </c>
      <c r="O707" s="152"/>
      <c r="P707" s="172">
        <f t="shared" si="225"/>
        <v>0</v>
      </c>
      <c r="Q707" s="69">
        <f t="shared" si="230"/>
        <v>0</v>
      </c>
      <c r="R707" s="62">
        <f t="shared" si="212"/>
        <v>0</v>
      </c>
      <c r="S707" s="153"/>
      <c r="T707" s="118" t="str">
        <f t="shared" si="226"/>
        <v/>
      </c>
      <c r="U707" s="154"/>
      <c r="V707" s="154"/>
      <c r="W707" s="154"/>
      <c r="X707" s="154"/>
      <c r="Y707" s="154"/>
      <c r="Z707" s="154"/>
      <c r="AA707" s="154"/>
      <c r="AB707" s="154"/>
      <c r="AC707" s="154"/>
      <c r="AD707" s="154"/>
      <c r="AE707" s="154"/>
      <c r="AF707" s="154"/>
      <c r="AG707" s="63">
        <f t="shared" si="213"/>
        <v>0</v>
      </c>
      <c r="AH707" s="56">
        <f t="shared" si="214"/>
        <v>0</v>
      </c>
      <c r="AI707" s="56">
        <f t="shared" si="215"/>
        <v>0</v>
      </c>
      <c r="AJ707" s="56">
        <f t="shared" si="216"/>
        <v>0</v>
      </c>
      <c r="AK707" s="56">
        <f t="shared" si="217"/>
        <v>0</v>
      </c>
      <c r="AL707" s="56">
        <f t="shared" si="218"/>
        <v>0</v>
      </c>
      <c r="AM707" s="56">
        <f t="shared" si="219"/>
        <v>0</v>
      </c>
      <c r="AN707" s="56">
        <f t="shared" si="220"/>
        <v>0</v>
      </c>
      <c r="AO707" s="56">
        <f t="shared" si="221"/>
        <v>0</v>
      </c>
      <c r="AP707" s="56">
        <f t="shared" si="222"/>
        <v>0</v>
      </c>
      <c r="AQ707" s="56">
        <f t="shared" si="223"/>
        <v>0</v>
      </c>
      <c r="AR707" s="86">
        <f t="shared" si="224"/>
        <v>0</v>
      </c>
    </row>
    <row r="708" spans="1:44" x14ac:dyDescent="0.25">
      <c r="A708" s="178"/>
      <c r="B708" s="55" t="str">
        <f>_xlfn.IFNA(VLOOKUP(A708,'Ajánlatkérő(k) adatai'!$B$4:$C$205,2,0),"")</f>
        <v/>
      </c>
      <c r="C708" s="178"/>
      <c r="D708" s="55" t="str">
        <f>_xlfn.IFNA(VLOOKUP(C708,'Számlafizető(k) adatai'!$C$4:$D$203,2,0),"")</f>
        <v/>
      </c>
      <c r="E708" s="55" t="str">
        <f>_xlfn.IFNA(VLOOKUP(C708,'Számlafizető(k) adatai'!$C$4:$M$203,11,0),"")</f>
        <v/>
      </c>
      <c r="F708" s="178"/>
      <c r="G708" s="178"/>
      <c r="H708" s="178"/>
      <c r="I708" s="55" t="str">
        <f>IF(F708="","",VLOOKUP(LEFT(F708,5),'Technikai cellák'!B:C,2,0))</f>
        <v/>
      </c>
      <c r="J708" s="55" t="str">
        <f>IF(F708="","",VLOOKUP(I708,'Technikai cellák'!$C$1:$D$12,2,0))</f>
        <v/>
      </c>
      <c r="K708" s="179"/>
      <c r="L708" s="67" t="str">
        <f t="shared" si="227"/>
        <v/>
      </c>
      <c r="M708" s="68">
        <f t="shared" si="228"/>
        <v>0</v>
      </c>
      <c r="N708" s="66">
        <f t="shared" si="229"/>
        <v>0</v>
      </c>
      <c r="O708" s="152"/>
      <c r="P708" s="172">
        <f t="shared" si="225"/>
        <v>0</v>
      </c>
      <c r="Q708" s="69">
        <f t="shared" si="230"/>
        <v>0</v>
      </c>
      <c r="R708" s="62">
        <f t="shared" si="212"/>
        <v>0</v>
      </c>
      <c r="S708" s="153"/>
      <c r="T708" s="118" t="str">
        <f t="shared" si="226"/>
        <v/>
      </c>
      <c r="U708" s="154"/>
      <c r="V708" s="154"/>
      <c r="W708" s="154"/>
      <c r="X708" s="154"/>
      <c r="Y708" s="154"/>
      <c r="Z708" s="154"/>
      <c r="AA708" s="154"/>
      <c r="AB708" s="154"/>
      <c r="AC708" s="154"/>
      <c r="AD708" s="154"/>
      <c r="AE708" s="154"/>
      <c r="AF708" s="154"/>
      <c r="AG708" s="63">
        <f t="shared" si="213"/>
        <v>0</v>
      </c>
      <c r="AH708" s="56">
        <f t="shared" si="214"/>
        <v>0</v>
      </c>
      <c r="AI708" s="56">
        <f t="shared" si="215"/>
        <v>0</v>
      </c>
      <c r="AJ708" s="56">
        <f t="shared" si="216"/>
        <v>0</v>
      </c>
      <c r="AK708" s="56">
        <f t="shared" si="217"/>
        <v>0</v>
      </c>
      <c r="AL708" s="56">
        <f t="shared" si="218"/>
        <v>0</v>
      </c>
      <c r="AM708" s="56">
        <f t="shared" si="219"/>
        <v>0</v>
      </c>
      <c r="AN708" s="56">
        <f t="shared" si="220"/>
        <v>0</v>
      </c>
      <c r="AO708" s="56">
        <f t="shared" si="221"/>
        <v>0</v>
      </c>
      <c r="AP708" s="56">
        <f t="shared" si="222"/>
        <v>0</v>
      </c>
      <c r="AQ708" s="56">
        <f t="shared" si="223"/>
        <v>0</v>
      </c>
      <c r="AR708" s="86">
        <f t="shared" si="224"/>
        <v>0</v>
      </c>
    </row>
    <row r="709" spans="1:44" x14ac:dyDescent="0.25">
      <c r="A709" s="178"/>
      <c r="B709" s="55" t="str">
        <f>_xlfn.IFNA(VLOOKUP(A709,'Ajánlatkérő(k) adatai'!$B$4:$C$205,2,0),"")</f>
        <v/>
      </c>
      <c r="C709" s="178"/>
      <c r="D709" s="55" t="str">
        <f>_xlfn.IFNA(VLOOKUP(C709,'Számlafizető(k) adatai'!$C$4:$D$203,2,0),"")</f>
        <v/>
      </c>
      <c r="E709" s="55" t="str">
        <f>_xlfn.IFNA(VLOOKUP(C709,'Számlafizető(k) adatai'!$C$4:$M$203,11,0),"")</f>
        <v/>
      </c>
      <c r="F709" s="178"/>
      <c r="G709" s="178"/>
      <c r="H709" s="178"/>
      <c r="I709" s="55" t="str">
        <f>IF(F709="","",VLOOKUP(LEFT(F709,5),'Technikai cellák'!B:C,2,0))</f>
        <v/>
      </c>
      <c r="J709" s="55" t="str">
        <f>IF(F709="","",VLOOKUP(I709,'Technikai cellák'!$C$1:$D$12,2,0))</f>
        <v/>
      </c>
      <c r="K709" s="179"/>
      <c r="L709" s="67" t="str">
        <f t="shared" si="227"/>
        <v/>
      </c>
      <c r="M709" s="68">
        <f t="shared" si="228"/>
        <v>0</v>
      </c>
      <c r="N709" s="66">
        <f t="shared" si="229"/>
        <v>0</v>
      </c>
      <c r="O709" s="152"/>
      <c r="P709" s="172">
        <f t="shared" si="225"/>
        <v>0</v>
      </c>
      <c r="Q709" s="69">
        <f t="shared" si="230"/>
        <v>0</v>
      </c>
      <c r="R709" s="62">
        <f t="shared" ref="R709:R772" si="231">SUM(AG709:AR709)</f>
        <v>0</v>
      </c>
      <c r="S709" s="153"/>
      <c r="T709" s="118" t="str">
        <f t="shared" si="226"/>
        <v/>
      </c>
      <c r="U709" s="154"/>
      <c r="V709" s="154"/>
      <c r="W709" s="154"/>
      <c r="X709" s="154"/>
      <c r="Y709" s="154"/>
      <c r="Z709" s="154"/>
      <c r="AA709" s="154"/>
      <c r="AB709" s="154"/>
      <c r="AC709" s="154"/>
      <c r="AD709" s="154"/>
      <c r="AE709" s="154"/>
      <c r="AF709" s="154"/>
      <c r="AG709" s="63">
        <f t="shared" ref="AG709:AG772" si="232">ROUND((U709*$C$7)/$C$8,0)</f>
        <v>0</v>
      </c>
      <c r="AH709" s="56">
        <f t="shared" ref="AH709:AH772" si="233">ROUND((V709*$C$7)/$C$8,0)</f>
        <v>0</v>
      </c>
      <c r="AI709" s="56">
        <f t="shared" ref="AI709:AI772" si="234">ROUND((W709*$C$7)/$C$8,0)</f>
        <v>0</v>
      </c>
      <c r="AJ709" s="56">
        <f t="shared" ref="AJ709:AJ772" si="235">ROUND((X709*$C$7)/$C$8,0)</f>
        <v>0</v>
      </c>
      <c r="AK709" s="56">
        <f t="shared" ref="AK709:AK772" si="236">ROUND((Y709*$C$7)/$C$8,0)</f>
        <v>0</v>
      </c>
      <c r="AL709" s="56">
        <f t="shared" ref="AL709:AL772" si="237">ROUND((Z709*$C$7)/$C$8,0)</f>
        <v>0</v>
      </c>
      <c r="AM709" s="56">
        <f t="shared" ref="AM709:AM772" si="238">ROUND((AA709*$C$7)/$C$8,0)</f>
        <v>0</v>
      </c>
      <c r="AN709" s="56">
        <f t="shared" ref="AN709:AN772" si="239">ROUND((AB709*$C$7)/$C$8,0)</f>
        <v>0</v>
      </c>
      <c r="AO709" s="56">
        <f t="shared" ref="AO709:AO772" si="240">ROUND((AC709*$C$7)/$C$8,0)</f>
        <v>0</v>
      </c>
      <c r="AP709" s="56">
        <f t="shared" ref="AP709:AP772" si="241">ROUND((AD709*$C$7)/$C$8,0)</f>
        <v>0</v>
      </c>
      <c r="AQ709" s="56">
        <f t="shared" ref="AQ709:AQ772" si="242">ROUND((AE709*$C$7)/$C$8,0)</f>
        <v>0</v>
      </c>
      <c r="AR709" s="86">
        <f t="shared" ref="AR709:AR772" si="243">ROUND((AF709*$C$7)/$C$8,0)</f>
        <v>0</v>
      </c>
    </row>
    <row r="710" spans="1:44" x14ac:dyDescent="0.25">
      <c r="A710" s="178"/>
      <c r="B710" s="55" t="str">
        <f>_xlfn.IFNA(VLOOKUP(A710,'Ajánlatkérő(k) adatai'!$B$4:$C$205,2,0),"")</f>
        <v/>
      </c>
      <c r="C710" s="178"/>
      <c r="D710" s="55" t="str">
        <f>_xlfn.IFNA(VLOOKUP(C710,'Számlafizető(k) adatai'!$C$4:$D$203,2,0),"")</f>
        <v/>
      </c>
      <c r="E710" s="55" t="str">
        <f>_xlfn.IFNA(VLOOKUP(C710,'Számlafizető(k) adatai'!$C$4:$M$203,11,0),"")</f>
        <v/>
      </c>
      <c r="F710" s="178"/>
      <c r="G710" s="178"/>
      <c r="H710" s="178"/>
      <c r="I710" s="55" t="str">
        <f>IF(F710="","",VLOOKUP(LEFT(F710,5),'Technikai cellák'!B:C,2,0))</f>
        <v/>
      </c>
      <c r="J710" s="55" t="str">
        <f>IF(F710="","",VLOOKUP(I710,'Technikai cellák'!$C$1:$D$12,2,0))</f>
        <v/>
      </c>
      <c r="K710" s="179"/>
      <c r="L710" s="67" t="str">
        <f t="shared" si="227"/>
        <v/>
      </c>
      <c r="M710" s="68">
        <f t="shared" si="228"/>
        <v>0</v>
      </c>
      <c r="N710" s="66">
        <f t="shared" si="229"/>
        <v>0</v>
      </c>
      <c r="O710" s="152"/>
      <c r="P710" s="172">
        <f t="shared" si="225"/>
        <v>0</v>
      </c>
      <c r="Q710" s="69">
        <f t="shared" si="230"/>
        <v>0</v>
      </c>
      <c r="R710" s="62">
        <f t="shared" si="231"/>
        <v>0</v>
      </c>
      <c r="S710" s="153"/>
      <c r="T710" s="118" t="str">
        <f t="shared" si="226"/>
        <v/>
      </c>
      <c r="U710" s="154"/>
      <c r="V710" s="154"/>
      <c r="W710" s="154"/>
      <c r="X710" s="154"/>
      <c r="Y710" s="154"/>
      <c r="Z710" s="154"/>
      <c r="AA710" s="154"/>
      <c r="AB710" s="154"/>
      <c r="AC710" s="154"/>
      <c r="AD710" s="154"/>
      <c r="AE710" s="154"/>
      <c r="AF710" s="154"/>
      <c r="AG710" s="63">
        <f t="shared" si="232"/>
        <v>0</v>
      </c>
      <c r="AH710" s="56">
        <f t="shared" si="233"/>
        <v>0</v>
      </c>
      <c r="AI710" s="56">
        <f t="shared" si="234"/>
        <v>0</v>
      </c>
      <c r="AJ710" s="56">
        <f t="shared" si="235"/>
        <v>0</v>
      </c>
      <c r="AK710" s="56">
        <f t="shared" si="236"/>
        <v>0</v>
      </c>
      <c r="AL710" s="56">
        <f t="shared" si="237"/>
        <v>0</v>
      </c>
      <c r="AM710" s="56">
        <f t="shared" si="238"/>
        <v>0</v>
      </c>
      <c r="AN710" s="56">
        <f t="shared" si="239"/>
        <v>0</v>
      </c>
      <c r="AO710" s="56">
        <f t="shared" si="240"/>
        <v>0</v>
      </c>
      <c r="AP710" s="56">
        <f t="shared" si="241"/>
        <v>0</v>
      </c>
      <c r="AQ710" s="56">
        <f t="shared" si="242"/>
        <v>0</v>
      </c>
      <c r="AR710" s="86">
        <f t="shared" si="243"/>
        <v>0</v>
      </c>
    </row>
    <row r="711" spans="1:44" x14ac:dyDescent="0.25">
      <c r="A711" s="178"/>
      <c r="B711" s="55" t="str">
        <f>_xlfn.IFNA(VLOOKUP(A711,'Ajánlatkérő(k) adatai'!$B$4:$C$205,2,0),"")</f>
        <v/>
      </c>
      <c r="C711" s="178"/>
      <c r="D711" s="55" t="str">
        <f>_xlfn.IFNA(VLOOKUP(C711,'Számlafizető(k) adatai'!$C$4:$D$203,2,0),"")</f>
        <v/>
      </c>
      <c r="E711" s="55" t="str">
        <f>_xlfn.IFNA(VLOOKUP(C711,'Számlafizető(k) adatai'!$C$4:$M$203,11,0),"")</f>
        <v/>
      </c>
      <c r="F711" s="178"/>
      <c r="G711" s="178"/>
      <c r="H711" s="178"/>
      <c r="I711" s="55" t="str">
        <f>IF(F711="","",VLOOKUP(LEFT(F711,5),'Technikai cellák'!B:C,2,0))</f>
        <v/>
      </c>
      <c r="J711" s="55" t="str">
        <f>IF(F711="","",VLOOKUP(I711,'Technikai cellák'!$C$1:$D$12,2,0))</f>
        <v/>
      </c>
      <c r="K711" s="179"/>
      <c r="L711" s="67" t="str">
        <f t="shared" si="227"/>
        <v/>
      </c>
      <c r="M711" s="68">
        <f t="shared" si="228"/>
        <v>0</v>
      </c>
      <c r="N711" s="66">
        <f t="shared" si="229"/>
        <v>0</v>
      </c>
      <c r="O711" s="152"/>
      <c r="P711" s="172">
        <f t="shared" si="225"/>
        <v>0</v>
      </c>
      <c r="Q711" s="69">
        <f t="shared" si="230"/>
        <v>0</v>
      </c>
      <c r="R711" s="62">
        <f t="shared" si="231"/>
        <v>0</v>
      </c>
      <c r="S711" s="153"/>
      <c r="T711" s="118" t="str">
        <f t="shared" si="226"/>
        <v/>
      </c>
      <c r="U711" s="154"/>
      <c r="V711" s="154"/>
      <c r="W711" s="154"/>
      <c r="X711" s="154"/>
      <c r="Y711" s="154"/>
      <c r="Z711" s="154"/>
      <c r="AA711" s="154"/>
      <c r="AB711" s="154"/>
      <c r="AC711" s="154"/>
      <c r="AD711" s="154"/>
      <c r="AE711" s="154"/>
      <c r="AF711" s="154"/>
      <c r="AG711" s="63">
        <f t="shared" si="232"/>
        <v>0</v>
      </c>
      <c r="AH711" s="56">
        <f t="shared" si="233"/>
        <v>0</v>
      </c>
      <c r="AI711" s="56">
        <f t="shared" si="234"/>
        <v>0</v>
      </c>
      <c r="AJ711" s="56">
        <f t="shared" si="235"/>
        <v>0</v>
      </c>
      <c r="AK711" s="56">
        <f t="shared" si="236"/>
        <v>0</v>
      </c>
      <c r="AL711" s="56">
        <f t="shared" si="237"/>
        <v>0</v>
      </c>
      <c r="AM711" s="56">
        <f t="shared" si="238"/>
        <v>0</v>
      </c>
      <c r="AN711" s="56">
        <f t="shared" si="239"/>
        <v>0</v>
      </c>
      <c r="AO711" s="56">
        <f t="shared" si="240"/>
        <v>0</v>
      </c>
      <c r="AP711" s="56">
        <f t="shared" si="241"/>
        <v>0</v>
      </c>
      <c r="AQ711" s="56">
        <f t="shared" si="242"/>
        <v>0</v>
      </c>
      <c r="AR711" s="86">
        <f t="shared" si="243"/>
        <v>0</v>
      </c>
    </row>
    <row r="712" spans="1:44" x14ac:dyDescent="0.25">
      <c r="A712" s="178"/>
      <c r="B712" s="55" t="str">
        <f>_xlfn.IFNA(VLOOKUP(A712,'Ajánlatkérő(k) adatai'!$B$4:$C$205,2,0),"")</f>
        <v/>
      </c>
      <c r="C712" s="178"/>
      <c r="D712" s="55" t="str">
        <f>_xlfn.IFNA(VLOOKUP(C712,'Számlafizető(k) adatai'!$C$4:$D$203,2,0),"")</f>
        <v/>
      </c>
      <c r="E712" s="55" t="str">
        <f>_xlfn.IFNA(VLOOKUP(C712,'Számlafizető(k) adatai'!$C$4:$M$203,11,0),"")</f>
        <v/>
      </c>
      <c r="F712" s="178"/>
      <c r="G712" s="178"/>
      <c r="H712" s="178"/>
      <c r="I712" s="55" t="str">
        <f>IF(F712="","",VLOOKUP(LEFT(F712,5),'Technikai cellák'!B:C,2,0))</f>
        <v/>
      </c>
      <c r="J712" s="55" t="str">
        <f>IF(F712="","",VLOOKUP(I712,'Technikai cellák'!$C$1:$D$12,2,0))</f>
        <v/>
      </c>
      <c r="K712" s="179"/>
      <c r="L712" s="67" t="str">
        <f t="shared" si="227"/>
        <v/>
      </c>
      <c r="M712" s="68">
        <f t="shared" si="228"/>
        <v>0</v>
      </c>
      <c r="N712" s="66">
        <f t="shared" si="229"/>
        <v>0</v>
      </c>
      <c r="O712" s="152"/>
      <c r="P712" s="172">
        <f t="shared" si="225"/>
        <v>0</v>
      </c>
      <c r="Q712" s="69">
        <f t="shared" si="230"/>
        <v>0</v>
      </c>
      <c r="R712" s="62">
        <f t="shared" si="231"/>
        <v>0</v>
      </c>
      <c r="S712" s="153"/>
      <c r="T712" s="118" t="str">
        <f t="shared" si="226"/>
        <v/>
      </c>
      <c r="U712" s="154"/>
      <c r="V712" s="154"/>
      <c r="W712" s="154"/>
      <c r="X712" s="154"/>
      <c r="Y712" s="154"/>
      <c r="Z712" s="154"/>
      <c r="AA712" s="154"/>
      <c r="AB712" s="154"/>
      <c r="AC712" s="154"/>
      <c r="AD712" s="154"/>
      <c r="AE712" s="154"/>
      <c r="AF712" s="154"/>
      <c r="AG712" s="63">
        <f t="shared" si="232"/>
        <v>0</v>
      </c>
      <c r="AH712" s="56">
        <f t="shared" si="233"/>
        <v>0</v>
      </c>
      <c r="AI712" s="56">
        <f t="shared" si="234"/>
        <v>0</v>
      </c>
      <c r="AJ712" s="56">
        <f t="shared" si="235"/>
        <v>0</v>
      </c>
      <c r="AK712" s="56">
        <f t="shared" si="236"/>
        <v>0</v>
      </c>
      <c r="AL712" s="56">
        <f t="shared" si="237"/>
        <v>0</v>
      </c>
      <c r="AM712" s="56">
        <f t="shared" si="238"/>
        <v>0</v>
      </c>
      <c r="AN712" s="56">
        <f t="shared" si="239"/>
        <v>0</v>
      </c>
      <c r="AO712" s="56">
        <f t="shared" si="240"/>
        <v>0</v>
      </c>
      <c r="AP712" s="56">
        <f t="shared" si="241"/>
        <v>0</v>
      </c>
      <c r="AQ712" s="56">
        <f t="shared" si="242"/>
        <v>0</v>
      </c>
      <c r="AR712" s="86">
        <f t="shared" si="243"/>
        <v>0</v>
      </c>
    </row>
    <row r="713" spans="1:44" x14ac:dyDescent="0.25">
      <c r="A713" s="178"/>
      <c r="B713" s="55" t="str">
        <f>_xlfn.IFNA(VLOOKUP(A713,'Ajánlatkérő(k) adatai'!$B$4:$C$205,2,0),"")</f>
        <v/>
      </c>
      <c r="C713" s="178"/>
      <c r="D713" s="55" t="str">
        <f>_xlfn.IFNA(VLOOKUP(C713,'Számlafizető(k) adatai'!$C$4:$D$203,2,0),"")</f>
        <v/>
      </c>
      <c r="E713" s="55" t="str">
        <f>_xlfn.IFNA(VLOOKUP(C713,'Számlafizető(k) adatai'!$C$4:$M$203,11,0),"")</f>
        <v/>
      </c>
      <c r="F713" s="178"/>
      <c r="G713" s="178"/>
      <c r="H713" s="178"/>
      <c r="I713" s="55" t="str">
        <f>IF(F713="","",VLOOKUP(LEFT(F713,5),'Technikai cellák'!B:C,2,0))</f>
        <v/>
      </c>
      <c r="J713" s="55" t="str">
        <f>IF(F713="","",VLOOKUP(I713,'Technikai cellák'!$C$1:$D$12,2,0))</f>
        <v/>
      </c>
      <c r="K713" s="179"/>
      <c r="L713" s="67" t="str">
        <f t="shared" si="227"/>
        <v/>
      </c>
      <c r="M713" s="68">
        <f t="shared" si="228"/>
        <v>0</v>
      </c>
      <c r="N713" s="66">
        <f t="shared" si="229"/>
        <v>0</v>
      </c>
      <c r="O713" s="152"/>
      <c r="P713" s="172">
        <f t="shared" si="225"/>
        <v>0</v>
      </c>
      <c r="Q713" s="69">
        <f t="shared" si="230"/>
        <v>0</v>
      </c>
      <c r="R713" s="62">
        <f t="shared" si="231"/>
        <v>0</v>
      </c>
      <c r="S713" s="153"/>
      <c r="T713" s="118" t="str">
        <f t="shared" si="226"/>
        <v/>
      </c>
      <c r="U713" s="154"/>
      <c r="V713" s="154"/>
      <c r="W713" s="154"/>
      <c r="X713" s="154"/>
      <c r="Y713" s="154"/>
      <c r="Z713" s="154"/>
      <c r="AA713" s="154"/>
      <c r="AB713" s="154"/>
      <c r="AC713" s="154"/>
      <c r="AD713" s="154"/>
      <c r="AE713" s="154"/>
      <c r="AF713" s="154"/>
      <c r="AG713" s="63">
        <f t="shared" si="232"/>
        <v>0</v>
      </c>
      <c r="AH713" s="56">
        <f t="shared" si="233"/>
        <v>0</v>
      </c>
      <c r="AI713" s="56">
        <f t="shared" si="234"/>
        <v>0</v>
      </c>
      <c r="AJ713" s="56">
        <f t="shared" si="235"/>
        <v>0</v>
      </c>
      <c r="AK713" s="56">
        <f t="shared" si="236"/>
        <v>0</v>
      </c>
      <c r="AL713" s="56">
        <f t="shared" si="237"/>
        <v>0</v>
      </c>
      <c r="AM713" s="56">
        <f t="shared" si="238"/>
        <v>0</v>
      </c>
      <c r="AN713" s="56">
        <f t="shared" si="239"/>
        <v>0</v>
      </c>
      <c r="AO713" s="56">
        <f t="shared" si="240"/>
        <v>0</v>
      </c>
      <c r="AP713" s="56">
        <f t="shared" si="241"/>
        <v>0</v>
      </c>
      <c r="AQ713" s="56">
        <f t="shared" si="242"/>
        <v>0</v>
      </c>
      <c r="AR713" s="86">
        <f t="shared" si="243"/>
        <v>0</v>
      </c>
    </row>
    <row r="714" spans="1:44" x14ac:dyDescent="0.25">
      <c r="A714" s="178"/>
      <c r="B714" s="55" t="str">
        <f>_xlfn.IFNA(VLOOKUP(A714,'Ajánlatkérő(k) adatai'!$B$4:$C$205,2,0),"")</f>
        <v/>
      </c>
      <c r="C714" s="178"/>
      <c r="D714" s="55" t="str">
        <f>_xlfn.IFNA(VLOOKUP(C714,'Számlafizető(k) adatai'!$C$4:$D$203,2,0),"")</f>
        <v/>
      </c>
      <c r="E714" s="55" t="str">
        <f>_xlfn.IFNA(VLOOKUP(C714,'Számlafizető(k) adatai'!$C$4:$M$203,11,0),"")</f>
        <v/>
      </c>
      <c r="F714" s="178"/>
      <c r="G714" s="178"/>
      <c r="H714" s="178"/>
      <c r="I714" s="55" t="str">
        <f>IF(F714="","",VLOOKUP(LEFT(F714,5),'Technikai cellák'!B:C,2,0))</f>
        <v/>
      </c>
      <c r="J714" s="55" t="str">
        <f>IF(F714="","",VLOOKUP(I714,'Technikai cellák'!$C$1:$D$12,2,0))</f>
        <v/>
      </c>
      <c r="K714" s="179"/>
      <c r="L714" s="67" t="str">
        <f t="shared" si="227"/>
        <v/>
      </c>
      <c r="M714" s="68">
        <f t="shared" si="228"/>
        <v>0</v>
      </c>
      <c r="N714" s="66">
        <f t="shared" si="229"/>
        <v>0</v>
      </c>
      <c r="O714" s="152"/>
      <c r="P714" s="172">
        <f t="shared" si="225"/>
        <v>0</v>
      </c>
      <c r="Q714" s="69">
        <f t="shared" si="230"/>
        <v>0</v>
      </c>
      <c r="R714" s="62">
        <f t="shared" si="231"/>
        <v>0</v>
      </c>
      <c r="S714" s="153"/>
      <c r="T714" s="118" t="str">
        <f t="shared" si="226"/>
        <v/>
      </c>
      <c r="U714" s="154"/>
      <c r="V714" s="154"/>
      <c r="W714" s="154"/>
      <c r="X714" s="154"/>
      <c r="Y714" s="154"/>
      <c r="Z714" s="154"/>
      <c r="AA714" s="154"/>
      <c r="AB714" s="154"/>
      <c r="AC714" s="154"/>
      <c r="AD714" s="154"/>
      <c r="AE714" s="154"/>
      <c r="AF714" s="154"/>
      <c r="AG714" s="63">
        <f t="shared" si="232"/>
        <v>0</v>
      </c>
      <c r="AH714" s="56">
        <f t="shared" si="233"/>
        <v>0</v>
      </c>
      <c r="AI714" s="56">
        <f t="shared" si="234"/>
        <v>0</v>
      </c>
      <c r="AJ714" s="56">
        <f t="shared" si="235"/>
        <v>0</v>
      </c>
      <c r="AK714" s="56">
        <f t="shared" si="236"/>
        <v>0</v>
      </c>
      <c r="AL714" s="56">
        <f t="shared" si="237"/>
        <v>0</v>
      </c>
      <c r="AM714" s="56">
        <f t="shared" si="238"/>
        <v>0</v>
      </c>
      <c r="AN714" s="56">
        <f t="shared" si="239"/>
        <v>0</v>
      </c>
      <c r="AO714" s="56">
        <f t="shared" si="240"/>
        <v>0</v>
      </c>
      <c r="AP714" s="56">
        <f t="shared" si="241"/>
        <v>0</v>
      </c>
      <c r="AQ714" s="56">
        <f t="shared" si="242"/>
        <v>0</v>
      </c>
      <c r="AR714" s="86">
        <f t="shared" si="243"/>
        <v>0</v>
      </c>
    </row>
    <row r="715" spans="1:44" x14ac:dyDescent="0.25">
      <c r="A715" s="178"/>
      <c r="B715" s="55" t="str">
        <f>_xlfn.IFNA(VLOOKUP(A715,'Ajánlatkérő(k) adatai'!$B$4:$C$205,2,0),"")</f>
        <v/>
      </c>
      <c r="C715" s="178"/>
      <c r="D715" s="55" t="str">
        <f>_xlfn.IFNA(VLOOKUP(C715,'Számlafizető(k) adatai'!$C$4:$D$203,2,0),"")</f>
        <v/>
      </c>
      <c r="E715" s="55" t="str">
        <f>_xlfn.IFNA(VLOOKUP(C715,'Számlafizető(k) adatai'!$C$4:$M$203,11,0),"")</f>
        <v/>
      </c>
      <c r="F715" s="178"/>
      <c r="G715" s="178"/>
      <c r="H715" s="178"/>
      <c r="I715" s="55" t="str">
        <f>IF(F715="","",VLOOKUP(LEFT(F715,5),'Technikai cellák'!B:C,2,0))</f>
        <v/>
      </c>
      <c r="J715" s="55" t="str">
        <f>IF(F715="","",VLOOKUP(I715,'Technikai cellák'!$C$1:$D$12,2,0))</f>
        <v/>
      </c>
      <c r="K715" s="179"/>
      <c r="L715" s="67" t="str">
        <f t="shared" si="227"/>
        <v/>
      </c>
      <c r="M715" s="68">
        <f t="shared" si="228"/>
        <v>0</v>
      </c>
      <c r="N715" s="66">
        <f t="shared" si="229"/>
        <v>0</v>
      </c>
      <c r="O715" s="152"/>
      <c r="P715" s="172">
        <f t="shared" si="225"/>
        <v>0</v>
      </c>
      <c r="Q715" s="69">
        <f t="shared" si="230"/>
        <v>0</v>
      </c>
      <c r="R715" s="62">
        <f t="shared" si="231"/>
        <v>0</v>
      </c>
      <c r="S715" s="153"/>
      <c r="T715" s="118" t="str">
        <f t="shared" si="226"/>
        <v/>
      </c>
      <c r="U715" s="154"/>
      <c r="V715" s="154"/>
      <c r="W715" s="154"/>
      <c r="X715" s="154"/>
      <c r="Y715" s="154"/>
      <c r="Z715" s="154"/>
      <c r="AA715" s="154"/>
      <c r="AB715" s="154"/>
      <c r="AC715" s="154"/>
      <c r="AD715" s="154"/>
      <c r="AE715" s="154"/>
      <c r="AF715" s="154"/>
      <c r="AG715" s="63">
        <f t="shared" si="232"/>
        <v>0</v>
      </c>
      <c r="AH715" s="56">
        <f t="shared" si="233"/>
        <v>0</v>
      </c>
      <c r="AI715" s="56">
        <f t="shared" si="234"/>
        <v>0</v>
      </c>
      <c r="AJ715" s="56">
        <f t="shared" si="235"/>
        <v>0</v>
      </c>
      <c r="AK715" s="56">
        <f t="shared" si="236"/>
        <v>0</v>
      </c>
      <c r="AL715" s="56">
        <f t="shared" si="237"/>
        <v>0</v>
      </c>
      <c r="AM715" s="56">
        <f t="shared" si="238"/>
        <v>0</v>
      </c>
      <c r="AN715" s="56">
        <f t="shared" si="239"/>
        <v>0</v>
      </c>
      <c r="AO715" s="56">
        <f t="shared" si="240"/>
        <v>0</v>
      </c>
      <c r="AP715" s="56">
        <f t="shared" si="241"/>
        <v>0</v>
      </c>
      <c r="AQ715" s="56">
        <f t="shared" si="242"/>
        <v>0</v>
      </c>
      <c r="AR715" s="86">
        <f t="shared" si="243"/>
        <v>0</v>
      </c>
    </row>
    <row r="716" spans="1:44" x14ac:dyDescent="0.25">
      <c r="A716" s="178"/>
      <c r="B716" s="55" t="str">
        <f>_xlfn.IFNA(VLOOKUP(A716,'Ajánlatkérő(k) adatai'!$B$4:$C$205,2,0),"")</f>
        <v/>
      </c>
      <c r="C716" s="178"/>
      <c r="D716" s="55" t="str">
        <f>_xlfn.IFNA(VLOOKUP(C716,'Számlafizető(k) adatai'!$C$4:$D$203,2,0),"")</f>
        <v/>
      </c>
      <c r="E716" s="55" t="str">
        <f>_xlfn.IFNA(VLOOKUP(C716,'Számlafizető(k) adatai'!$C$4:$M$203,11,0),"")</f>
        <v/>
      </c>
      <c r="F716" s="178"/>
      <c r="G716" s="178"/>
      <c r="H716" s="178"/>
      <c r="I716" s="55" t="str">
        <f>IF(F716="","",VLOOKUP(LEFT(F716,5),'Technikai cellák'!B:C,2,0))</f>
        <v/>
      </c>
      <c r="J716" s="55" t="str">
        <f>IF(F716="","",VLOOKUP(I716,'Technikai cellák'!$C$1:$D$12,2,0))</f>
        <v/>
      </c>
      <c r="K716" s="179"/>
      <c r="L716" s="67" t="str">
        <f t="shared" si="227"/>
        <v/>
      </c>
      <c r="M716" s="68">
        <f t="shared" si="228"/>
        <v>0</v>
      </c>
      <c r="N716" s="66">
        <f t="shared" si="229"/>
        <v>0</v>
      </c>
      <c r="O716" s="152"/>
      <c r="P716" s="172">
        <f t="shared" si="225"/>
        <v>0</v>
      </c>
      <c r="Q716" s="69">
        <f t="shared" si="230"/>
        <v>0</v>
      </c>
      <c r="R716" s="62">
        <f t="shared" si="231"/>
        <v>0</v>
      </c>
      <c r="S716" s="153"/>
      <c r="T716" s="118" t="str">
        <f t="shared" si="226"/>
        <v/>
      </c>
      <c r="U716" s="154"/>
      <c r="V716" s="154"/>
      <c r="W716" s="154"/>
      <c r="X716" s="154"/>
      <c r="Y716" s="154"/>
      <c r="Z716" s="154"/>
      <c r="AA716" s="154"/>
      <c r="AB716" s="154"/>
      <c r="AC716" s="154"/>
      <c r="AD716" s="154"/>
      <c r="AE716" s="154"/>
      <c r="AF716" s="154"/>
      <c r="AG716" s="63">
        <f t="shared" si="232"/>
        <v>0</v>
      </c>
      <c r="AH716" s="56">
        <f t="shared" si="233"/>
        <v>0</v>
      </c>
      <c r="AI716" s="56">
        <f t="shared" si="234"/>
        <v>0</v>
      </c>
      <c r="AJ716" s="56">
        <f t="shared" si="235"/>
        <v>0</v>
      </c>
      <c r="AK716" s="56">
        <f t="shared" si="236"/>
        <v>0</v>
      </c>
      <c r="AL716" s="56">
        <f t="shared" si="237"/>
        <v>0</v>
      </c>
      <c r="AM716" s="56">
        <f t="shared" si="238"/>
        <v>0</v>
      </c>
      <c r="AN716" s="56">
        <f t="shared" si="239"/>
        <v>0</v>
      </c>
      <c r="AO716" s="56">
        <f t="shared" si="240"/>
        <v>0</v>
      </c>
      <c r="AP716" s="56">
        <f t="shared" si="241"/>
        <v>0</v>
      </c>
      <c r="AQ716" s="56">
        <f t="shared" si="242"/>
        <v>0</v>
      </c>
      <c r="AR716" s="86">
        <f t="shared" si="243"/>
        <v>0</v>
      </c>
    </row>
    <row r="717" spans="1:44" x14ac:dyDescent="0.25">
      <c r="A717" s="178"/>
      <c r="B717" s="55" t="str">
        <f>_xlfn.IFNA(VLOOKUP(A717,'Ajánlatkérő(k) adatai'!$B$4:$C$205,2,0),"")</f>
        <v/>
      </c>
      <c r="C717" s="178"/>
      <c r="D717" s="55" t="str">
        <f>_xlfn.IFNA(VLOOKUP(C717,'Számlafizető(k) adatai'!$C$4:$D$203,2,0),"")</f>
        <v/>
      </c>
      <c r="E717" s="55" t="str">
        <f>_xlfn.IFNA(VLOOKUP(C717,'Számlafizető(k) adatai'!$C$4:$M$203,11,0),"")</f>
        <v/>
      </c>
      <c r="F717" s="178"/>
      <c r="G717" s="178"/>
      <c r="H717" s="178"/>
      <c r="I717" s="55" t="str">
        <f>IF(F717="","",VLOOKUP(LEFT(F717,5),'Technikai cellák'!B:C,2,0))</f>
        <v/>
      </c>
      <c r="J717" s="55" t="str">
        <f>IF(F717="","",VLOOKUP(I717,'Technikai cellák'!$C$1:$D$12,2,0))</f>
        <v/>
      </c>
      <c r="K717" s="179"/>
      <c r="L717" s="67" t="str">
        <f t="shared" si="227"/>
        <v/>
      </c>
      <c r="M717" s="68">
        <f t="shared" si="228"/>
        <v>0</v>
      </c>
      <c r="N717" s="66">
        <f t="shared" si="229"/>
        <v>0</v>
      </c>
      <c r="O717" s="152"/>
      <c r="P717" s="172">
        <f t="shared" si="225"/>
        <v>0</v>
      </c>
      <c r="Q717" s="69">
        <f t="shared" si="230"/>
        <v>0</v>
      </c>
      <c r="R717" s="62">
        <f t="shared" si="231"/>
        <v>0</v>
      </c>
      <c r="S717" s="153"/>
      <c r="T717" s="118" t="str">
        <f t="shared" si="226"/>
        <v/>
      </c>
      <c r="U717" s="154"/>
      <c r="V717" s="154"/>
      <c r="W717" s="154"/>
      <c r="X717" s="154"/>
      <c r="Y717" s="154"/>
      <c r="Z717" s="154"/>
      <c r="AA717" s="154"/>
      <c r="AB717" s="154"/>
      <c r="AC717" s="154"/>
      <c r="AD717" s="154"/>
      <c r="AE717" s="154"/>
      <c r="AF717" s="154"/>
      <c r="AG717" s="63">
        <f t="shared" si="232"/>
        <v>0</v>
      </c>
      <c r="AH717" s="56">
        <f t="shared" si="233"/>
        <v>0</v>
      </c>
      <c r="AI717" s="56">
        <f t="shared" si="234"/>
        <v>0</v>
      </c>
      <c r="AJ717" s="56">
        <f t="shared" si="235"/>
        <v>0</v>
      </c>
      <c r="AK717" s="56">
        <f t="shared" si="236"/>
        <v>0</v>
      </c>
      <c r="AL717" s="56">
        <f t="shared" si="237"/>
        <v>0</v>
      </c>
      <c r="AM717" s="56">
        <f t="shared" si="238"/>
        <v>0</v>
      </c>
      <c r="AN717" s="56">
        <f t="shared" si="239"/>
        <v>0</v>
      </c>
      <c r="AO717" s="56">
        <f t="shared" si="240"/>
        <v>0</v>
      </c>
      <c r="AP717" s="56">
        <f t="shared" si="241"/>
        <v>0</v>
      </c>
      <c r="AQ717" s="56">
        <f t="shared" si="242"/>
        <v>0</v>
      </c>
      <c r="AR717" s="86">
        <f t="shared" si="243"/>
        <v>0</v>
      </c>
    </row>
    <row r="718" spans="1:44" x14ac:dyDescent="0.25">
      <c r="A718" s="178"/>
      <c r="B718" s="55" t="str">
        <f>_xlfn.IFNA(VLOOKUP(A718,'Ajánlatkérő(k) adatai'!$B$4:$C$205,2,0),"")</f>
        <v/>
      </c>
      <c r="C718" s="178"/>
      <c r="D718" s="55" t="str">
        <f>_xlfn.IFNA(VLOOKUP(C718,'Számlafizető(k) adatai'!$C$4:$D$203,2,0),"")</f>
        <v/>
      </c>
      <c r="E718" s="55" t="str">
        <f>_xlfn.IFNA(VLOOKUP(C718,'Számlafizető(k) adatai'!$C$4:$M$203,11,0),"")</f>
        <v/>
      </c>
      <c r="F718" s="178"/>
      <c r="G718" s="178"/>
      <c r="H718" s="178"/>
      <c r="I718" s="55" t="str">
        <f>IF(F718="","",VLOOKUP(LEFT(F718,5),'Technikai cellák'!B:C,2,0))</f>
        <v/>
      </c>
      <c r="J718" s="55" t="str">
        <f>IF(F718="","",VLOOKUP(I718,'Technikai cellák'!$C$1:$D$12,2,0))</f>
        <v/>
      </c>
      <c r="K718" s="179"/>
      <c r="L718" s="67" t="str">
        <f t="shared" si="227"/>
        <v/>
      </c>
      <c r="M718" s="68">
        <f t="shared" si="228"/>
        <v>0</v>
      </c>
      <c r="N718" s="66">
        <f t="shared" si="229"/>
        <v>0</v>
      </c>
      <c r="O718" s="152"/>
      <c r="P718" s="172">
        <f t="shared" si="225"/>
        <v>0</v>
      </c>
      <c r="Q718" s="69">
        <f t="shared" si="230"/>
        <v>0</v>
      </c>
      <c r="R718" s="62">
        <f t="shared" si="231"/>
        <v>0</v>
      </c>
      <c r="S718" s="153"/>
      <c r="T718" s="118" t="str">
        <f t="shared" si="226"/>
        <v/>
      </c>
      <c r="U718" s="154"/>
      <c r="V718" s="154"/>
      <c r="W718" s="154"/>
      <c r="X718" s="154"/>
      <c r="Y718" s="154"/>
      <c r="Z718" s="154"/>
      <c r="AA718" s="154"/>
      <c r="AB718" s="154"/>
      <c r="AC718" s="154"/>
      <c r="AD718" s="154"/>
      <c r="AE718" s="154"/>
      <c r="AF718" s="154"/>
      <c r="AG718" s="63">
        <f t="shared" si="232"/>
        <v>0</v>
      </c>
      <c r="AH718" s="56">
        <f t="shared" si="233"/>
        <v>0</v>
      </c>
      <c r="AI718" s="56">
        <f t="shared" si="234"/>
        <v>0</v>
      </c>
      <c r="AJ718" s="56">
        <f t="shared" si="235"/>
        <v>0</v>
      </c>
      <c r="AK718" s="56">
        <f t="shared" si="236"/>
        <v>0</v>
      </c>
      <c r="AL718" s="56">
        <f t="shared" si="237"/>
        <v>0</v>
      </c>
      <c r="AM718" s="56">
        <f t="shared" si="238"/>
        <v>0</v>
      </c>
      <c r="AN718" s="56">
        <f t="shared" si="239"/>
        <v>0</v>
      </c>
      <c r="AO718" s="56">
        <f t="shared" si="240"/>
        <v>0</v>
      </c>
      <c r="AP718" s="56">
        <f t="shared" si="241"/>
        <v>0</v>
      </c>
      <c r="AQ718" s="56">
        <f t="shared" si="242"/>
        <v>0</v>
      </c>
      <c r="AR718" s="86">
        <f t="shared" si="243"/>
        <v>0</v>
      </c>
    </row>
    <row r="719" spans="1:44" x14ac:dyDescent="0.25">
      <c r="A719" s="178"/>
      <c r="B719" s="55" t="str">
        <f>_xlfn.IFNA(VLOOKUP(A719,'Ajánlatkérő(k) adatai'!$B$4:$C$205,2,0),"")</f>
        <v/>
      </c>
      <c r="C719" s="178"/>
      <c r="D719" s="55" t="str">
        <f>_xlfn.IFNA(VLOOKUP(C719,'Számlafizető(k) adatai'!$C$4:$D$203,2,0),"")</f>
        <v/>
      </c>
      <c r="E719" s="55" t="str">
        <f>_xlfn.IFNA(VLOOKUP(C719,'Számlafizető(k) adatai'!$C$4:$M$203,11,0),"")</f>
        <v/>
      </c>
      <c r="F719" s="178"/>
      <c r="G719" s="178"/>
      <c r="H719" s="178"/>
      <c r="I719" s="55" t="str">
        <f>IF(F719="","",VLOOKUP(LEFT(F719,5),'Technikai cellák'!B:C,2,0))</f>
        <v/>
      </c>
      <c r="J719" s="55" t="str">
        <f>IF(F719="","",VLOOKUP(I719,'Technikai cellák'!$C$1:$D$12,2,0))</f>
        <v/>
      </c>
      <c r="K719" s="179"/>
      <c r="L719" s="67" t="str">
        <f t="shared" si="227"/>
        <v/>
      </c>
      <c r="M719" s="68">
        <f t="shared" si="228"/>
        <v>0</v>
      </c>
      <c r="N719" s="66">
        <f t="shared" si="229"/>
        <v>0</v>
      </c>
      <c r="O719" s="152"/>
      <c r="P719" s="172">
        <f t="shared" si="225"/>
        <v>0</v>
      </c>
      <c r="Q719" s="69">
        <f t="shared" si="230"/>
        <v>0</v>
      </c>
      <c r="R719" s="62">
        <f t="shared" si="231"/>
        <v>0</v>
      </c>
      <c r="S719" s="153"/>
      <c r="T719" s="118" t="str">
        <f t="shared" si="226"/>
        <v/>
      </c>
      <c r="U719" s="154"/>
      <c r="V719" s="154"/>
      <c r="W719" s="154"/>
      <c r="X719" s="154"/>
      <c r="Y719" s="154"/>
      <c r="Z719" s="154"/>
      <c r="AA719" s="154"/>
      <c r="AB719" s="154"/>
      <c r="AC719" s="154"/>
      <c r="AD719" s="154"/>
      <c r="AE719" s="154"/>
      <c r="AF719" s="154"/>
      <c r="AG719" s="63">
        <f t="shared" si="232"/>
        <v>0</v>
      </c>
      <c r="AH719" s="56">
        <f t="shared" si="233"/>
        <v>0</v>
      </c>
      <c r="AI719" s="56">
        <f t="shared" si="234"/>
        <v>0</v>
      </c>
      <c r="AJ719" s="56">
        <f t="shared" si="235"/>
        <v>0</v>
      </c>
      <c r="AK719" s="56">
        <f t="shared" si="236"/>
        <v>0</v>
      </c>
      <c r="AL719" s="56">
        <f t="shared" si="237"/>
        <v>0</v>
      </c>
      <c r="AM719" s="56">
        <f t="shared" si="238"/>
        <v>0</v>
      </c>
      <c r="AN719" s="56">
        <f t="shared" si="239"/>
        <v>0</v>
      </c>
      <c r="AO719" s="56">
        <f t="shared" si="240"/>
        <v>0</v>
      </c>
      <c r="AP719" s="56">
        <f t="shared" si="241"/>
        <v>0</v>
      </c>
      <c r="AQ719" s="56">
        <f t="shared" si="242"/>
        <v>0</v>
      </c>
      <c r="AR719" s="86">
        <f t="shared" si="243"/>
        <v>0</v>
      </c>
    </row>
    <row r="720" spans="1:44" x14ac:dyDescent="0.25">
      <c r="A720" s="178"/>
      <c r="B720" s="55" t="str">
        <f>_xlfn.IFNA(VLOOKUP(A720,'Ajánlatkérő(k) adatai'!$B$4:$C$205,2,0),"")</f>
        <v/>
      </c>
      <c r="C720" s="178"/>
      <c r="D720" s="55" t="str">
        <f>_xlfn.IFNA(VLOOKUP(C720,'Számlafizető(k) adatai'!$C$4:$D$203,2,0),"")</f>
        <v/>
      </c>
      <c r="E720" s="55" t="str">
        <f>_xlfn.IFNA(VLOOKUP(C720,'Számlafizető(k) adatai'!$C$4:$M$203,11,0),"")</f>
        <v/>
      </c>
      <c r="F720" s="178"/>
      <c r="G720" s="178"/>
      <c r="H720" s="178"/>
      <c r="I720" s="55" t="str">
        <f>IF(F720="","",VLOOKUP(LEFT(F720,5),'Technikai cellák'!B:C,2,0))</f>
        <v/>
      </c>
      <c r="J720" s="55" t="str">
        <f>IF(F720="","",VLOOKUP(I720,'Technikai cellák'!$C$1:$D$12,2,0))</f>
        <v/>
      </c>
      <c r="K720" s="179"/>
      <c r="L720" s="67" t="str">
        <f t="shared" si="227"/>
        <v/>
      </c>
      <c r="M720" s="68">
        <f t="shared" si="228"/>
        <v>0</v>
      </c>
      <c r="N720" s="66">
        <f t="shared" si="229"/>
        <v>0</v>
      </c>
      <c r="O720" s="152"/>
      <c r="P720" s="172">
        <f t="shared" ref="P720:P783" si="244">ROUND((IF(K720&lt;100,0,K720*$C$7)/$C$8),0)</f>
        <v>0</v>
      </c>
      <c r="Q720" s="69">
        <f t="shared" si="230"/>
        <v>0</v>
      </c>
      <c r="R720" s="62">
        <f t="shared" si="231"/>
        <v>0</v>
      </c>
      <c r="S720" s="153"/>
      <c r="T720" s="118" t="str">
        <f t="shared" si="226"/>
        <v/>
      </c>
      <c r="U720" s="154"/>
      <c r="V720" s="154"/>
      <c r="W720" s="154"/>
      <c r="X720" s="154"/>
      <c r="Y720" s="154"/>
      <c r="Z720" s="154"/>
      <c r="AA720" s="154"/>
      <c r="AB720" s="154"/>
      <c r="AC720" s="154"/>
      <c r="AD720" s="154"/>
      <c r="AE720" s="154"/>
      <c r="AF720" s="154"/>
      <c r="AG720" s="63">
        <f t="shared" si="232"/>
        <v>0</v>
      </c>
      <c r="AH720" s="56">
        <f t="shared" si="233"/>
        <v>0</v>
      </c>
      <c r="AI720" s="56">
        <f t="shared" si="234"/>
        <v>0</v>
      </c>
      <c r="AJ720" s="56">
        <f t="shared" si="235"/>
        <v>0</v>
      </c>
      <c r="AK720" s="56">
        <f t="shared" si="236"/>
        <v>0</v>
      </c>
      <c r="AL720" s="56">
        <f t="shared" si="237"/>
        <v>0</v>
      </c>
      <c r="AM720" s="56">
        <f t="shared" si="238"/>
        <v>0</v>
      </c>
      <c r="AN720" s="56">
        <f t="shared" si="239"/>
        <v>0</v>
      </c>
      <c r="AO720" s="56">
        <f t="shared" si="240"/>
        <v>0</v>
      </c>
      <c r="AP720" s="56">
        <f t="shared" si="241"/>
        <v>0</v>
      </c>
      <c r="AQ720" s="56">
        <f t="shared" si="242"/>
        <v>0</v>
      </c>
      <c r="AR720" s="86">
        <f t="shared" si="243"/>
        <v>0</v>
      </c>
    </row>
    <row r="721" spans="1:44" x14ac:dyDescent="0.25">
      <c r="A721" s="178"/>
      <c r="B721" s="55" t="str">
        <f>_xlfn.IFNA(VLOOKUP(A721,'Ajánlatkérő(k) adatai'!$B$4:$C$205,2,0),"")</f>
        <v/>
      </c>
      <c r="C721" s="178"/>
      <c r="D721" s="55" t="str">
        <f>_xlfn.IFNA(VLOOKUP(C721,'Számlafizető(k) adatai'!$C$4:$D$203,2,0),"")</f>
        <v/>
      </c>
      <c r="E721" s="55" t="str">
        <f>_xlfn.IFNA(VLOOKUP(C721,'Számlafizető(k) adatai'!$C$4:$M$203,11,0),"")</f>
        <v/>
      </c>
      <c r="F721" s="178"/>
      <c r="G721" s="178"/>
      <c r="H721" s="178"/>
      <c r="I721" s="55" t="str">
        <f>IF(F721="","",VLOOKUP(LEFT(F721,5),'Technikai cellák'!B:C,2,0))</f>
        <v/>
      </c>
      <c r="J721" s="55" t="str">
        <f>IF(F721="","",VLOOKUP(I721,'Technikai cellák'!$C$1:$D$12,2,0))</f>
        <v/>
      </c>
      <c r="K721" s="179"/>
      <c r="L721" s="67" t="str">
        <f t="shared" si="227"/>
        <v/>
      </c>
      <c r="M721" s="68">
        <f t="shared" si="228"/>
        <v>0</v>
      </c>
      <c r="N721" s="66">
        <f t="shared" si="229"/>
        <v>0</v>
      </c>
      <c r="O721" s="152"/>
      <c r="P721" s="172">
        <f t="shared" si="244"/>
        <v>0</v>
      </c>
      <c r="Q721" s="69">
        <f t="shared" si="230"/>
        <v>0</v>
      </c>
      <c r="R721" s="62">
        <f t="shared" si="231"/>
        <v>0</v>
      </c>
      <c r="S721" s="153"/>
      <c r="T721" s="118" t="str">
        <f t="shared" si="226"/>
        <v/>
      </c>
      <c r="U721" s="154"/>
      <c r="V721" s="154"/>
      <c r="W721" s="154"/>
      <c r="X721" s="154"/>
      <c r="Y721" s="154"/>
      <c r="Z721" s="154"/>
      <c r="AA721" s="154"/>
      <c r="AB721" s="154"/>
      <c r="AC721" s="154"/>
      <c r="AD721" s="154"/>
      <c r="AE721" s="154"/>
      <c r="AF721" s="154"/>
      <c r="AG721" s="63">
        <f t="shared" si="232"/>
        <v>0</v>
      </c>
      <c r="AH721" s="56">
        <f t="shared" si="233"/>
        <v>0</v>
      </c>
      <c r="AI721" s="56">
        <f t="shared" si="234"/>
        <v>0</v>
      </c>
      <c r="AJ721" s="56">
        <f t="shared" si="235"/>
        <v>0</v>
      </c>
      <c r="AK721" s="56">
        <f t="shared" si="236"/>
        <v>0</v>
      </c>
      <c r="AL721" s="56">
        <f t="shared" si="237"/>
        <v>0</v>
      </c>
      <c r="AM721" s="56">
        <f t="shared" si="238"/>
        <v>0</v>
      </c>
      <c r="AN721" s="56">
        <f t="shared" si="239"/>
        <v>0</v>
      </c>
      <c r="AO721" s="56">
        <f t="shared" si="240"/>
        <v>0</v>
      </c>
      <c r="AP721" s="56">
        <f t="shared" si="241"/>
        <v>0</v>
      </c>
      <c r="AQ721" s="56">
        <f t="shared" si="242"/>
        <v>0</v>
      </c>
      <c r="AR721" s="86">
        <f t="shared" si="243"/>
        <v>0</v>
      </c>
    </row>
    <row r="722" spans="1:44" x14ac:dyDescent="0.25">
      <c r="A722" s="178"/>
      <c r="B722" s="55" t="str">
        <f>_xlfn.IFNA(VLOOKUP(A722,'Ajánlatkérő(k) adatai'!$B$4:$C$205,2,0),"")</f>
        <v/>
      </c>
      <c r="C722" s="178"/>
      <c r="D722" s="55" t="str">
        <f>_xlfn.IFNA(VLOOKUP(C722,'Számlafizető(k) adatai'!$C$4:$D$203,2,0),"")</f>
        <v/>
      </c>
      <c r="E722" s="55" t="str">
        <f>_xlfn.IFNA(VLOOKUP(C722,'Számlafizető(k) adatai'!$C$4:$M$203,11,0),"")</f>
        <v/>
      </c>
      <c r="F722" s="178"/>
      <c r="G722" s="178"/>
      <c r="H722" s="178"/>
      <c r="I722" s="55" t="str">
        <f>IF(F722="","",VLOOKUP(LEFT(F722,5),'Technikai cellák'!B:C,2,0))</f>
        <v/>
      </c>
      <c r="J722" s="55" t="str">
        <f>IF(F722="","",VLOOKUP(I722,'Technikai cellák'!$C$1:$D$12,2,0))</f>
        <v/>
      </c>
      <c r="K722" s="179"/>
      <c r="L722" s="67" t="str">
        <f t="shared" si="227"/>
        <v/>
      </c>
      <c r="M722" s="68">
        <f t="shared" si="228"/>
        <v>0</v>
      </c>
      <c r="N722" s="66">
        <f t="shared" si="229"/>
        <v>0</v>
      </c>
      <c r="O722" s="152"/>
      <c r="P722" s="172">
        <f t="shared" si="244"/>
        <v>0</v>
      </c>
      <c r="Q722" s="69">
        <f t="shared" si="230"/>
        <v>0</v>
      </c>
      <c r="R722" s="62">
        <f t="shared" si="231"/>
        <v>0</v>
      </c>
      <c r="S722" s="153"/>
      <c r="T722" s="118" t="str">
        <f t="shared" ref="T722:T785" si="245">IF(S722="","",IF((DAYS360(S722,$C$4,TRUE))/30&lt;0,"",(DAYS360(S722,$C$4,))/30))</f>
        <v/>
      </c>
      <c r="U722" s="154"/>
      <c r="V722" s="154"/>
      <c r="W722" s="154"/>
      <c r="X722" s="154"/>
      <c r="Y722" s="154"/>
      <c r="Z722" s="154"/>
      <c r="AA722" s="154"/>
      <c r="AB722" s="154"/>
      <c r="AC722" s="154"/>
      <c r="AD722" s="154"/>
      <c r="AE722" s="154"/>
      <c r="AF722" s="154"/>
      <c r="AG722" s="63">
        <f t="shared" si="232"/>
        <v>0</v>
      </c>
      <c r="AH722" s="56">
        <f t="shared" si="233"/>
        <v>0</v>
      </c>
      <c r="AI722" s="56">
        <f t="shared" si="234"/>
        <v>0</v>
      </c>
      <c r="AJ722" s="56">
        <f t="shared" si="235"/>
        <v>0</v>
      </c>
      <c r="AK722" s="56">
        <f t="shared" si="236"/>
        <v>0</v>
      </c>
      <c r="AL722" s="56">
        <f t="shared" si="237"/>
        <v>0</v>
      </c>
      <c r="AM722" s="56">
        <f t="shared" si="238"/>
        <v>0</v>
      </c>
      <c r="AN722" s="56">
        <f t="shared" si="239"/>
        <v>0</v>
      </c>
      <c r="AO722" s="56">
        <f t="shared" si="240"/>
        <v>0</v>
      </c>
      <c r="AP722" s="56">
        <f t="shared" si="241"/>
        <v>0</v>
      </c>
      <c r="AQ722" s="56">
        <f t="shared" si="242"/>
        <v>0</v>
      </c>
      <c r="AR722" s="86">
        <f t="shared" si="243"/>
        <v>0</v>
      </c>
    </row>
    <row r="723" spans="1:44" x14ac:dyDescent="0.25">
      <c r="A723" s="178"/>
      <c r="B723" s="55" t="str">
        <f>_xlfn.IFNA(VLOOKUP(A723,'Ajánlatkérő(k) adatai'!$B$4:$C$205,2,0),"")</f>
        <v/>
      </c>
      <c r="C723" s="178"/>
      <c r="D723" s="55" t="str">
        <f>_xlfn.IFNA(VLOOKUP(C723,'Számlafizető(k) adatai'!$C$4:$D$203,2,0),"")</f>
        <v/>
      </c>
      <c r="E723" s="55" t="str">
        <f>_xlfn.IFNA(VLOOKUP(C723,'Számlafizető(k) adatai'!$C$4:$M$203,11,0),"")</f>
        <v/>
      </c>
      <c r="F723" s="178"/>
      <c r="G723" s="178"/>
      <c r="H723" s="178"/>
      <c r="I723" s="55" t="str">
        <f>IF(F723="","",VLOOKUP(LEFT(F723,5),'Technikai cellák'!B:C,2,0))</f>
        <v/>
      </c>
      <c r="J723" s="55" t="str">
        <f>IF(F723="","",VLOOKUP(I723,'Technikai cellák'!$C$1:$D$12,2,0))</f>
        <v/>
      </c>
      <c r="K723" s="179"/>
      <c r="L723" s="67" t="str">
        <f t="shared" si="227"/>
        <v/>
      </c>
      <c r="M723" s="68">
        <f t="shared" si="228"/>
        <v>0</v>
      </c>
      <c r="N723" s="66">
        <f t="shared" si="229"/>
        <v>0</v>
      </c>
      <c r="O723" s="152"/>
      <c r="P723" s="172">
        <f t="shared" si="244"/>
        <v>0</v>
      </c>
      <c r="Q723" s="69">
        <f t="shared" si="230"/>
        <v>0</v>
      </c>
      <c r="R723" s="62">
        <f t="shared" si="231"/>
        <v>0</v>
      </c>
      <c r="S723" s="153"/>
      <c r="T723" s="118" t="str">
        <f t="shared" si="245"/>
        <v/>
      </c>
      <c r="U723" s="154"/>
      <c r="V723" s="154"/>
      <c r="W723" s="154"/>
      <c r="X723" s="154"/>
      <c r="Y723" s="154"/>
      <c r="Z723" s="154"/>
      <c r="AA723" s="154"/>
      <c r="AB723" s="154"/>
      <c r="AC723" s="154"/>
      <c r="AD723" s="154"/>
      <c r="AE723" s="154"/>
      <c r="AF723" s="154"/>
      <c r="AG723" s="63">
        <f t="shared" si="232"/>
        <v>0</v>
      </c>
      <c r="AH723" s="56">
        <f t="shared" si="233"/>
        <v>0</v>
      </c>
      <c r="AI723" s="56">
        <f t="shared" si="234"/>
        <v>0</v>
      </c>
      <c r="AJ723" s="56">
        <f t="shared" si="235"/>
        <v>0</v>
      </c>
      <c r="AK723" s="56">
        <f t="shared" si="236"/>
        <v>0</v>
      </c>
      <c r="AL723" s="56">
        <f t="shared" si="237"/>
        <v>0</v>
      </c>
      <c r="AM723" s="56">
        <f t="shared" si="238"/>
        <v>0</v>
      </c>
      <c r="AN723" s="56">
        <f t="shared" si="239"/>
        <v>0</v>
      </c>
      <c r="AO723" s="56">
        <f t="shared" si="240"/>
        <v>0</v>
      </c>
      <c r="AP723" s="56">
        <f t="shared" si="241"/>
        <v>0</v>
      </c>
      <c r="AQ723" s="56">
        <f t="shared" si="242"/>
        <v>0</v>
      </c>
      <c r="AR723" s="86">
        <f t="shared" si="243"/>
        <v>0</v>
      </c>
    </row>
    <row r="724" spans="1:44" x14ac:dyDescent="0.25">
      <c r="A724" s="178"/>
      <c r="B724" s="55" t="str">
        <f>_xlfn.IFNA(VLOOKUP(A724,'Ajánlatkérő(k) adatai'!$B$4:$C$205,2,0),"")</f>
        <v/>
      </c>
      <c r="C724" s="178"/>
      <c r="D724" s="55" t="str">
        <f>_xlfn.IFNA(VLOOKUP(C724,'Számlafizető(k) adatai'!$C$4:$D$203,2,0),"")</f>
        <v/>
      </c>
      <c r="E724" s="55" t="str">
        <f>_xlfn.IFNA(VLOOKUP(C724,'Számlafizető(k) adatai'!$C$4:$M$203,11,0),"")</f>
        <v/>
      </c>
      <c r="F724" s="178"/>
      <c r="G724" s="178"/>
      <c r="H724" s="178"/>
      <c r="I724" s="55" t="str">
        <f>IF(F724="","",VLOOKUP(LEFT(F724,5),'Technikai cellák'!B:C,2,0))</f>
        <v/>
      </c>
      <c r="J724" s="55" t="str">
        <f>IF(F724="","",VLOOKUP(I724,'Technikai cellák'!$C$1:$D$12,2,0))</f>
        <v/>
      </c>
      <c r="K724" s="179"/>
      <c r="L724" s="67" t="str">
        <f t="shared" si="227"/>
        <v/>
      </c>
      <c r="M724" s="68">
        <f t="shared" si="228"/>
        <v>0</v>
      </c>
      <c r="N724" s="66">
        <f t="shared" si="229"/>
        <v>0</v>
      </c>
      <c r="O724" s="152"/>
      <c r="P724" s="172">
        <f t="shared" si="244"/>
        <v>0</v>
      </c>
      <c r="Q724" s="69">
        <f t="shared" si="230"/>
        <v>0</v>
      </c>
      <c r="R724" s="62">
        <f t="shared" si="231"/>
        <v>0</v>
      </c>
      <c r="S724" s="153"/>
      <c r="T724" s="118" t="str">
        <f t="shared" si="245"/>
        <v/>
      </c>
      <c r="U724" s="154"/>
      <c r="V724" s="154"/>
      <c r="W724" s="154"/>
      <c r="X724" s="154"/>
      <c r="Y724" s="154"/>
      <c r="Z724" s="154"/>
      <c r="AA724" s="154"/>
      <c r="AB724" s="154"/>
      <c r="AC724" s="154"/>
      <c r="AD724" s="154"/>
      <c r="AE724" s="154"/>
      <c r="AF724" s="154"/>
      <c r="AG724" s="63">
        <f t="shared" si="232"/>
        <v>0</v>
      </c>
      <c r="AH724" s="56">
        <f t="shared" si="233"/>
        <v>0</v>
      </c>
      <c r="AI724" s="56">
        <f t="shared" si="234"/>
        <v>0</v>
      </c>
      <c r="AJ724" s="56">
        <f t="shared" si="235"/>
        <v>0</v>
      </c>
      <c r="AK724" s="56">
        <f t="shared" si="236"/>
        <v>0</v>
      </c>
      <c r="AL724" s="56">
        <f t="shared" si="237"/>
        <v>0</v>
      </c>
      <c r="AM724" s="56">
        <f t="shared" si="238"/>
        <v>0</v>
      </c>
      <c r="AN724" s="56">
        <f t="shared" si="239"/>
        <v>0</v>
      </c>
      <c r="AO724" s="56">
        <f t="shared" si="240"/>
        <v>0</v>
      </c>
      <c r="AP724" s="56">
        <f t="shared" si="241"/>
        <v>0</v>
      </c>
      <c r="AQ724" s="56">
        <f t="shared" si="242"/>
        <v>0</v>
      </c>
      <c r="AR724" s="86">
        <f t="shared" si="243"/>
        <v>0</v>
      </c>
    </row>
    <row r="725" spans="1:44" x14ac:dyDescent="0.25">
      <c r="A725" s="178"/>
      <c r="B725" s="55" t="str">
        <f>_xlfn.IFNA(VLOOKUP(A725,'Ajánlatkérő(k) adatai'!$B$4:$C$205,2,0),"")</f>
        <v/>
      </c>
      <c r="C725" s="178"/>
      <c r="D725" s="55" t="str">
        <f>_xlfn.IFNA(VLOOKUP(C725,'Számlafizető(k) adatai'!$C$4:$D$203,2,0),"")</f>
        <v/>
      </c>
      <c r="E725" s="55" t="str">
        <f>_xlfn.IFNA(VLOOKUP(C725,'Számlafizető(k) adatai'!$C$4:$M$203,11,0),"")</f>
        <v/>
      </c>
      <c r="F725" s="178"/>
      <c r="G725" s="178"/>
      <c r="H725" s="178"/>
      <c r="I725" s="55" t="str">
        <f>IF(F725="","",VLOOKUP(LEFT(F725,5),'Technikai cellák'!B:C,2,0))</f>
        <v/>
      </c>
      <c r="J725" s="55" t="str">
        <f>IF(F725="","",VLOOKUP(I725,'Technikai cellák'!$C$1:$D$12,2,0))</f>
        <v/>
      </c>
      <c r="K725" s="179"/>
      <c r="L725" s="67" t="str">
        <f t="shared" si="227"/>
        <v/>
      </c>
      <c r="M725" s="68">
        <f t="shared" si="228"/>
        <v>0</v>
      </c>
      <c r="N725" s="66">
        <f t="shared" si="229"/>
        <v>0</v>
      </c>
      <c r="O725" s="152"/>
      <c r="P725" s="172">
        <f t="shared" si="244"/>
        <v>0</v>
      </c>
      <c r="Q725" s="69">
        <f t="shared" si="230"/>
        <v>0</v>
      </c>
      <c r="R725" s="62">
        <f t="shared" si="231"/>
        <v>0</v>
      </c>
      <c r="S725" s="153"/>
      <c r="T725" s="118" t="str">
        <f t="shared" si="245"/>
        <v/>
      </c>
      <c r="U725" s="154"/>
      <c r="V725" s="154"/>
      <c r="W725" s="154"/>
      <c r="X725" s="154"/>
      <c r="Y725" s="154"/>
      <c r="Z725" s="154"/>
      <c r="AA725" s="154"/>
      <c r="AB725" s="154"/>
      <c r="AC725" s="154"/>
      <c r="AD725" s="154"/>
      <c r="AE725" s="154"/>
      <c r="AF725" s="154"/>
      <c r="AG725" s="63">
        <f t="shared" si="232"/>
        <v>0</v>
      </c>
      <c r="AH725" s="56">
        <f t="shared" si="233"/>
        <v>0</v>
      </c>
      <c r="AI725" s="56">
        <f t="shared" si="234"/>
        <v>0</v>
      </c>
      <c r="AJ725" s="56">
        <f t="shared" si="235"/>
        <v>0</v>
      </c>
      <c r="AK725" s="56">
        <f t="shared" si="236"/>
        <v>0</v>
      </c>
      <c r="AL725" s="56">
        <f t="shared" si="237"/>
        <v>0</v>
      </c>
      <c r="AM725" s="56">
        <f t="shared" si="238"/>
        <v>0</v>
      </c>
      <c r="AN725" s="56">
        <f t="shared" si="239"/>
        <v>0</v>
      </c>
      <c r="AO725" s="56">
        <f t="shared" si="240"/>
        <v>0</v>
      </c>
      <c r="AP725" s="56">
        <f t="shared" si="241"/>
        <v>0</v>
      </c>
      <c r="AQ725" s="56">
        <f t="shared" si="242"/>
        <v>0</v>
      </c>
      <c r="AR725" s="86">
        <f t="shared" si="243"/>
        <v>0</v>
      </c>
    </row>
    <row r="726" spans="1:44" x14ac:dyDescent="0.25">
      <c r="A726" s="178"/>
      <c r="B726" s="55" t="str">
        <f>_xlfn.IFNA(VLOOKUP(A726,'Ajánlatkérő(k) adatai'!$B$4:$C$205,2,0),"")</f>
        <v/>
      </c>
      <c r="C726" s="178"/>
      <c r="D726" s="55" t="str">
        <f>_xlfn.IFNA(VLOOKUP(C726,'Számlafizető(k) adatai'!$C$4:$D$203,2,0),"")</f>
        <v/>
      </c>
      <c r="E726" s="55" t="str">
        <f>_xlfn.IFNA(VLOOKUP(C726,'Számlafizető(k) adatai'!$C$4:$M$203,11,0),"")</f>
        <v/>
      </c>
      <c r="F726" s="178"/>
      <c r="G726" s="178"/>
      <c r="H726" s="178"/>
      <c r="I726" s="55" t="str">
        <f>IF(F726="","",VLOOKUP(LEFT(F726,5),'Technikai cellák'!B:C,2,0))</f>
        <v/>
      </c>
      <c r="J726" s="55" t="str">
        <f>IF(F726="","",VLOOKUP(I726,'Technikai cellák'!$C$1:$D$12,2,0))</f>
        <v/>
      </c>
      <c r="K726" s="179"/>
      <c r="L726" s="67" t="str">
        <f t="shared" si="227"/>
        <v/>
      </c>
      <c r="M726" s="68">
        <f t="shared" si="228"/>
        <v>0</v>
      </c>
      <c r="N726" s="66">
        <f t="shared" si="229"/>
        <v>0</v>
      </c>
      <c r="O726" s="152"/>
      <c r="P726" s="172">
        <f t="shared" si="244"/>
        <v>0</v>
      </c>
      <c r="Q726" s="69">
        <f t="shared" si="230"/>
        <v>0</v>
      </c>
      <c r="R726" s="62">
        <f t="shared" si="231"/>
        <v>0</v>
      </c>
      <c r="S726" s="153"/>
      <c r="T726" s="118" t="str">
        <f t="shared" si="245"/>
        <v/>
      </c>
      <c r="U726" s="154"/>
      <c r="V726" s="154"/>
      <c r="W726" s="154"/>
      <c r="X726" s="154"/>
      <c r="Y726" s="154"/>
      <c r="Z726" s="154"/>
      <c r="AA726" s="154"/>
      <c r="AB726" s="154"/>
      <c r="AC726" s="154"/>
      <c r="AD726" s="154"/>
      <c r="AE726" s="154"/>
      <c r="AF726" s="154"/>
      <c r="AG726" s="63">
        <f t="shared" si="232"/>
        <v>0</v>
      </c>
      <c r="AH726" s="56">
        <f t="shared" si="233"/>
        <v>0</v>
      </c>
      <c r="AI726" s="56">
        <f t="shared" si="234"/>
        <v>0</v>
      </c>
      <c r="AJ726" s="56">
        <f t="shared" si="235"/>
        <v>0</v>
      </c>
      <c r="AK726" s="56">
        <f t="shared" si="236"/>
        <v>0</v>
      </c>
      <c r="AL726" s="56">
        <f t="shared" si="237"/>
        <v>0</v>
      </c>
      <c r="AM726" s="56">
        <f t="shared" si="238"/>
        <v>0</v>
      </c>
      <c r="AN726" s="56">
        <f t="shared" si="239"/>
        <v>0</v>
      </c>
      <c r="AO726" s="56">
        <f t="shared" si="240"/>
        <v>0</v>
      </c>
      <c r="AP726" s="56">
        <f t="shared" si="241"/>
        <v>0</v>
      </c>
      <c r="AQ726" s="56">
        <f t="shared" si="242"/>
        <v>0</v>
      </c>
      <c r="AR726" s="86">
        <f t="shared" si="243"/>
        <v>0</v>
      </c>
    </row>
    <row r="727" spans="1:44" x14ac:dyDescent="0.25">
      <c r="A727" s="178"/>
      <c r="B727" s="55" t="str">
        <f>_xlfn.IFNA(VLOOKUP(A727,'Ajánlatkérő(k) adatai'!$B$4:$C$205,2,0),"")</f>
        <v/>
      </c>
      <c r="C727" s="178"/>
      <c r="D727" s="55" t="str">
        <f>_xlfn.IFNA(VLOOKUP(C727,'Számlafizető(k) adatai'!$C$4:$D$203,2,0),"")</f>
        <v/>
      </c>
      <c r="E727" s="55" t="str">
        <f>_xlfn.IFNA(VLOOKUP(C727,'Számlafizető(k) adatai'!$C$4:$M$203,11,0),"")</f>
        <v/>
      </c>
      <c r="F727" s="178"/>
      <c r="G727" s="178"/>
      <c r="H727" s="178"/>
      <c r="I727" s="55" t="str">
        <f>IF(F727="","",VLOOKUP(LEFT(F727,5),'Technikai cellák'!B:C,2,0))</f>
        <v/>
      </c>
      <c r="J727" s="55" t="str">
        <f>IF(F727="","",VLOOKUP(I727,'Technikai cellák'!$C$1:$D$12,2,0))</f>
        <v/>
      </c>
      <c r="K727" s="179"/>
      <c r="L727" s="67" t="str">
        <f t="shared" si="227"/>
        <v/>
      </c>
      <c r="M727" s="68">
        <f t="shared" si="228"/>
        <v>0</v>
      </c>
      <c r="N727" s="66">
        <f t="shared" si="229"/>
        <v>0</v>
      </c>
      <c r="O727" s="152"/>
      <c r="P727" s="172">
        <f t="shared" si="244"/>
        <v>0</v>
      </c>
      <c r="Q727" s="69">
        <f t="shared" si="230"/>
        <v>0</v>
      </c>
      <c r="R727" s="62">
        <f t="shared" si="231"/>
        <v>0</v>
      </c>
      <c r="S727" s="153"/>
      <c r="T727" s="118" t="str">
        <f t="shared" si="245"/>
        <v/>
      </c>
      <c r="U727" s="154"/>
      <c r="V727" s="154"/>
      <c r="W727" s="154"/>
      <c r="X727" s="154"/>
      <c r="Y727" s="154"/>
      <c r="Z727" s="154"/>
      <c r="AA727" s="154"/>
      <c r="AB727" s="154"/>
      <c r="AC727" s="154"/>
      <c r="AD727" s="154"/>
      <c r="AE727" s="154"/>
      <c r="AF727" s="154"/>
      <c r="AG727" s="63">
        <f t="shared" si="232"/>
        <v>0</v>
      </c>
      <c r="AH727" s="56">
        <f t="shared" si="233"/>
        <v>0</v>
      </c>
      <c r="AI727" s="56">
        <f t="shared" si="234"/>
        <v>0</v>
      </c>
      <c r="AJ727" s="56">
        <f t="shared" si="235"/>
        <v>0</v>
      </c>
      <c r="AK727" s="56">
        <f t="shared" si="236"/>
        <v>0</v>
      </c>
      <c r="AL727" s="56">
        <f t="shared" si="237"/>
        <v>0</v>
      </c>
      <c r="AM727" s="56">
        <f t="shared" si="238"/>
        <v>0</v>
      </c>
      <c r="AN727" s="56">
        <f t="shared" si="239"/>
        <v>0</v>
      </c>
      <c r="AO727" s="56">
        <f t="shared" si="240"/>
        <v>0</v>
      </c>
      <c r="AP727" s="56">
        <f t="shared" si="241"/>
        <v>0</v>
      </c>
      <c r="AQ727" s="56">
        <f t="shared" si="242"/>
        <v>0</v>
      </c>
      <c r="AR727" s="86">
        <f t="shared" si="243"/>
        <v>0</v>
      </c>
    </row>
    <row r="728" spans="1:44" x14ac:dyDescent="0.25">
      <c r="A728" s="178"/>
      <c r="B728" s="55" t="str">
        <f>_xlfn.IFNA(VLOOKUP(A728,'Ajánlatkérő(k) adatai'!$B$4:$C$205,2,0),"")</f>
        <v/>
      </c>
      <c r="C728" s="178"/>
      <c r="D728" s="55" t="str">
        <f>_xlfn.IFNA(VLOOKUP(C728,'Számlafizető(k) adatai'!$C$4:$D$203,2,0),"")</f>
        <v/>
      </c>
      <c r="E728" s="55" t="str">
        <f>_xlfn.IFNA(VLOOKUP(C728,'Számlafizető(k) adatai'!$C$4:$M$203,11,0),"")</f>
        <v/>
      </c>
      <c r="F728" s="178"/>
      <c r="G728" s="178"/>
      <c r="H728" s="178"/>
      <c r="I728" s="55" t="str">
        <f>IF(F728="","",VLOOKUP(LEFT(F728,5),'Technikai cellák'!B:C,2,0))</f>
        <v/>
      </c>
      <c r="J728" s="55" t="str">
        <f>IF(F728="","",VLOOKUP(I728,'Technikai cellák'!$C$1:$D$12,2,0))</f>
        <v/>
      </c>
      <c r="K728" s="179"/>
      <c r="L728" s="67" t="str">
        <f t="shared" si="227"/>
        <v/>
      </c>
      <c r="M728" s="68">
        <f t="shared" si="228"/>
        <v>0</v>
      </c>
      <c r="N728" s="66">
        <f t="shared" si="229"/>
        <v>0</v>
      </c>
      <c r="O728" s="152"/>
      <c r="P728" s="172">
        <f t="shared" si="244"/>
        <v>0</v>
      </c>
      <c r="Q728" s="69">
        <f t="shared" si="230"/>
        <v>0</v>
      </c>
      <c r="R728" s="62">
        <f t="shared" si="231"/>
        <v>0</v>
      </c>
      <c r="S728" s="153"/>
      <c r="T728" s="118" t="str">
        <f t="shared" si="245"/>
        <v/>
      </c>
      <c r="U728" s="154"/>
      <c r="V728" s="154"/>
      <c r="W728" s="154"/>
      <c r="X728" s="154"/>
      <c r="Y728" s="154"/>
      <c r="Z728" s="154"/>
      <c r="AA728" s="154"/>
      <c r="AB728" s="154"/>
      <c r="AC728" s="154"/>
      <c r="AD728" s="154"/>
      <c r="AE728" s="154"/>
      <c r="AF728" s="154"/>
      <c r="AG728" s="63">
        <f t="shared" si="232"/>
        <v>0</v>
      </c>
      <c r="AH728" s="56">
        <f t="shared" si="233"/>
        <v>0</v>
      </c>
      <c r="AI728" s="56">
        <f t="shared" si="234"/>
        <v>0</v>
      </c>
      <c r="AJ728" s="56">
        <f t="shared" si="235"/>
        <v>0</v>
      </c>
      <c r="AK728" s="56">
        <f t="shared" si="236"/>
        <v>0</v>
      </c>
      <c r="AL728" s="56">
        <f t="shared" si="237"/>
        <v>0</v>
      </c>
      <c r="AM728" s="56">
        <f t="shared" si="238"/>
        <v>0</v>
      </c>
      <c r="AN728" s="56">
        <f t="shared" si="239"/>
        <v>0</v>
      </c>
      <c r="AO728" s="56">
        <f t="shared" si="240"/>
        <v>0</v>
      </c>
      <c r="AP728" s="56">
        <f t="shared" si="241"/>
        <v>0</v>
      </c>
      <c r="AQ728" s="56">
        <f t="shared" si="242"/>
        <v>0</v>
      </c>
      <c r="AR728" s="86">
        <f t="shared" si="243"/>
        <v>0</v>
      </c>
    </row>
    <row r="729" spans="1:44" x14ac:dyDescent="0.25">
      <c r="A729" s="178"/>
      <c r="B729" s="55" t="str">
        <f>_xlfn.IFNA(VLOOKUP(A729,'Ajánlatkérő(k) adatai'!$B$4:$C$205,2,0),"")</f>
        <v/>
      </c>
      <c r="C729" s="178"/>
      <c r="D729" s="55" t="str">
        <f>_xlfn.IFNA(VLOOKUP(C729,'Számlafizető(k) adatai'!$C$4:$D$203,2,0),"")</f>
        <v/>
      </c>
      <c r="E729" s="55" t="str">
        <f>_xlfn.IFNA(VLOOKUP(C729,'Számlafizető(k) adatai'!$C$4:$M$203,11,0),"")</f>
        <v/>
      </c>
      <c r="F729" s="178"/>
      <c r="G729" s="178"/>
      <c r="H729" s="178"/>
      <c r="I729" s="55" t="str">
        <f>IF(F729="","",VLOOKUP(LEFT(F729,5),'Technikai cellák'!B:C,2,0))</f>
        <v/>
      </c>
      <c r="J729" s="55" t="str">
        <f>IF(F729="","",VLOOKUP(I729,'Technikai cellák'!$C$1:$D$12,2,0))</f>
        <v/>
      </c>
      <c r="K729" s="179"/>
      <c r="L729" s="67" t="str">
        <f t="shared" si="227"/>
        <v/>
      </c>
      <c r="M729" s="68">
        <f t="shared" si="228"/>
        <v>0</v>
      </c>
      <c r="N729" s="66">
        <f t="shared" si="229"/>
        <v>0</v>
      </c>
      <c r="O729" s="152"/>
      <c r="P729" s="172">
        <f t="shared" si="244"/>
        <v>0</v>
      </c>
      <c r="Q729" s="69">
        <f t="shared" si="230"/>
        <v>0</v>
      </c>
      <c r="R729" s="62">
        <f t="shared" si="231"/>
        <v>0</v>
      </c>
      <c r="S729" s="153"/>
      <c r="T729" s="118" t="str">
        <f t="shared" si="245"/>
        <v/>
      </c>
      <c r="U729" s="154"/>
      <c r="V729" s="154"/>
      <c r="W729" s="154"/>
      <c r="X729" s="154"/>
      <c r="Y729" s="154"/>
      <c r="Z729" s="154"/>
      <c r="AA729" s="154"/>
      <c r="AB729" s="154"/>
      <c r="AC729" s="154"/>
      <c r="AD729" s="154"/>
      <c r="AE729" s="154"/>
      <c r="AF729" s="154"/>
      <c r="AG729" s="63">
        <f t="shared" si="232"/>
        <v>0</v>
      </c>
      <c r="AH729" s="56">
        <f t="shared" si="233"/>
        <v>0</v>
      </c>
      <c r="AI729" s="56">
        <f t="shared" si="234"/>
        <v>0</v>
      </c>
      <c r="AJ729" s="56">
        <f t="shared" si="235"/>
        <v>0</v>
      </c>
      <c r="AK729" s="56">
        <f t="shared" si="236"/>
        <v>0</v>
      </c>
      <c r="AL729" s="56">
        <f t="shared" si="237"/>
        <v>0</v>
      </c>
      <c r="AM729" s="56">
        <f t="shared" si="238"/>
        <v>0</v>
      </c>
      <c r="AN729" s="56">
        <f t="shared" si="239"/>
        <v>0</v>
      </c>
      <c r="AO729" s="56">
        <f t="shared" si="240"/>
        <v>0</v>
      </c>
      <c r="AP729" s="56">
        <f t="shared" si="241"/>
        <v>0</v>
      </c>
      <c r="AQ729" s="56">
        <f t="shared" si="242"/>
        <v>0</v>
      </c>
      <c r="AR729" s="86">
        <f t="shared" si="243"/>
        <v>0</v>
      </c>
    </row>
    <row r="730" spans="1:44" x14ac:dyDescent="0.25">
      <c r="A730" s="178"/>
      <c r="B730" s="55" t="str">
        <f>_xlfn.IFNA(VLOOKUP(A730,'Ajánlatkérő(k) adatai'!$B$4:$C$205,2,0),"")</f>
        <v/>
      </c>
      <c r="C730" s="178"/>
      <c r="D730" s="55" t="str">
        <f>_xlfn.IFNA(VLOOKUP(C730,'Számlafizető(k) adatai'!$C$4:$D$203,2,0),"")</f>
        <v/>
      </c>
      <c r="E730" s="55" t="str">
        <f>_xlfn.IFNA(VLOOKUP(C730,'Számlafizető(k) adatai'!$C$4:$M$203,11,0),"")</f>
        <v/>
      </c>
      <c r="F730" s="178"/>
      <c r="G730" s="178"/>
      <c r="H730" s="178"/>
      <c r="I730" s="55" t="str">
        <f>IF(F730="","",VLOOKUP(LEFT(F730,5),'Technikai cellák'!B:C,2,0))</f>
        <v/>
      </c>
      <c r="J730" s="55" t="str">
        <f>IF(F730="","",VLOOKUP(I730,'Technikai cellák'!$C$1:$D$12,2,0))</f>
        <v/>
      </c>
      <c r="K730" s="179"/>
      <c r="L730" s="67" t="str">
        <f t="shared" si="227"/>
        <v/>
      </c>
      <c r="M730" s="68">
        <f t="shared" si="228"/>
        <v>0</v>
      </c>
      <c r="N730" s="66">
        <f t="shared" si="229"/>
        <v>0</v>
      </c>
      <c r="O730" s="152"/>
      <c r="P730" s="172">
        <f t="shared" si="244"/>
        <v>0</v>
      </c>
      <c r="Q730" s="69">
        <f t="shared" si="230"/>
        <v>0</v>
      </c>
      <c r="R730" s="62">
        <f t="shared" si="231"/>
        <v>0</v>
      </c>
      <c r="S730" s="153"/>
      <c r="T730" s="118" t="str">
        <f t="shared" si="245"/>
        <v/>
      </c>
      <c r="U730" s="154"/>
      <c r="V730" s="154"/>
      <c r="W730" s="154"/>
      <c r="X730" s="154"/>
      <c r="Y730" s="154"/>
      <c r="Z730" s="154"/>
      <c r="AA730" s="154"/>
      <c r="AB730" s="154"/>
      <c r="AC730" s="154"/>
      <c r="AD730" s="154"/>
      <c r="AE730" s="154"/>
      <c r="AF730" s="154"/>
      <c r="AG730" s="63">
        <f t="shared" si="232"/>
        <v>0</v>
      </c>
      <c r="AH730" s="56">
        <f t="shared" si="233"/>
        <v>0</v>
      </c>
      <c r="AI730" s="56">
        <f t="shared" si="234"/>
        <v>0</v>
      </c>
      <c r="AJ730" s="56">
        <f t="shared" si="235"/>
        <v>0</v>
      </c>
      <c r="AK730" s="56">
        <f t="shared" si="236"/>
        <v>0</v>
      </c>
      <c r="AL730" s="56">
        <f t="shared" si="237"/>
        <v>0</v>
      </c>
      <c r="AM730" s="56">
        <f t="shared" si="238"/>
        <v>0</v>
      </c>
      <c r="AN730" s="56">
        <f t="shared" si="239"/>
        <v>0</v>
      </c>
      <c r="AO730" s="56">
        <f t="shared" si="240"/>
        <v>0</v>
      </c>
      <c r="AP730" s="56">
        <f t="shared" si="241"/>
        <v>0</v>
      </c>
      <c r="AQ730" s="56">
        <f t="shared" si="242"/>
        <v>0</v>
      </c>
      <c r="AR730" s="86">
        <f t="shared" si="243"/>
        <v>0</v>
      </c>
    </row>
    <row r="731" spans="1:44" x14ac:dyDescent="0.25">
      <c r="A731" s="178"/>
      <c r="B731" s="55" t="str">
        <f>_xlfn.IFNA(VLOOKUP(A731,'Ajánlatkérő(k) adatai'!$B$4:$C$205,2,0),"")</f>
        <v/>
      </c>
      <c r="C731" s="178"/>
      <c r="D731" s="55" t="str">
        <f>_xlfn.IFNA(VLOOKUP(C731,'Számlafizető(k) adatai'!$C$4:$D$203,2,0),"")</f>
        <v/>
      </c>
      <c r="E731" s="55" t="str">
        <f>_xlfn.IFNA(VLOOKUP(C731,'Számlafizető(k) adatai'!$C$4:$M$203,11,0),"")</f>
        <v/>
      </c>
      <c r="F731" s="178"/>
      <c r="G731" s="178"/>
      <c r="H731" s="178"/>
      <c r="I731" s="55" t="str">
        <f>IF(F731="","",VLOOKUP(LEFT(F731,5),'Technikai cellák'!B:C,2,0))</f>
        <v/>
      </c>
      <c r="J731" s="55" t="str">
        <f>IF(F731="","",VLOOKUP(I731,'Technikai cellák'!$C$1:$D$12,2,0))</f>
        <v/>
      </c>
      <c r="K731" s="179"/>
      <c r="L731" s="67" t="str">
        <f t="shared" si="227"/>
        <v/>
      </c>
      <c r="M731" s="68">
        <f t="shared" si="228"/>
        <v>0</v>
      </c>
      <c r="N731" s="66">
        <f t="shared" si="229"/>
        <v>0</v>
      </c>
      <c r="O731" s="152"/>
      <c r="P731" s="172">
        <f t="shared" si="244"/>
        <v>0</v>
      </c>
      <c r="Q731" s="69">
        <f t="shared" si="230"/>
        <v>0</v>
      </c>
      <c r="R731" s="62">
        <f t="shared" si="231"/>
        <v>0</v>
      </c>
      <c r="S731" s="153"/>
      <c r="T731" s="118" t="str">
        <f t="shared" si="245"/>
        <v/>
      </c>
      <c r="U731" s="154"/>
      <c r="V731" s="154"/>
      <c r="W731" s="154"/>
      <c r="X731" s="154"/>
      <c r="Y731" s="154"/>
      <c r="Z731" s="154"/>
      <c r="AA731" s="154"/>
      <c r="AB731" s="154"/>
      <c r="AC731" s="154"/>
      <c r="AD731" s="154"/>
      <c r="AE731" s="154"/>
      <c r="AF731" s="154"/>
      <c r="AG731" s="63">
        <f t="shared" si="232"/>
        <v>0</v>
      </c>
      <c r="AH731" s="56">
        <f t="shared" si="233"/>
        <v>0</v>
      </c>
      <c r="AI731" s="56">
        <f t="shared" si="234"/>
        <v>0</v>
      </c>
      <c r="AJ731" s="56">
        <f t="shared" si="235"/>
        <v>0</v>
      </c>
      <c r="AK731" s="56">
        <f t="shared" si="236"/>
        <v>0</v>
      </c>
      <c r="AL731" s="56">
        <f t="shared" si="237"/>
        <v>0</v>
      </c>
      <c r="AM731" s="56">
        <f t="shared" si="238"/>
        <v>0</v>
      </c>
      <c r="AN731" s="56">
        <f t="shared" si="239"/>
        <v>0</v>
      </c>
      <c r="AO731" s="56">
        <f t="shared" si="240"/>
        <v>0</v>
      </c>
      <c r="AP731" s="56">
        <f t="shared" si="241"/>
        <v>0</v>
      </c>
      <c r="AQ731" s="56">
        <f t="shared" si="242"/>
        <v>0</v>
      </c>
      <c r="AR731" s="86">
        <f t="shared" si="243"/>
        <v>0</v>
      </c>
    </row>
    <row r="732" spans="1:44" x14ac:dyDescent="0.25">
      <c r="A732" s="178"/>
      <c r="B732" s="55" t="str">
        <f>_xlfn.IFNA(VLOOKUP(A732,'Ajánlatkérő(k) adatai'!$B$4:$C$205,2,0),"")</f>
        <v/>
      </c>
      <c r="C732" s="178"/>
      <c r="D732" s="55" t="str">
        <f>_xlfn.IFNA(VLOOKUP(C732,'Számlafizető(k) adatai'!$C$4:$D$203,2,0),"")</f>
        <v/>
      </c>
      <c r="E732" s="55" t="str">
        <f>_xlfn.IFNA(VLOOKUP(C732,'Számlafizető(k) adatai'!$C$4:$M$203,11,0),"")</f>
        <v/>
      </c>
      <c r="F732" s="178"/>
      <c r="G732" s="178"/>
      <c r="H732" s="178"/>
      <c r="I732" s="55" t="str">
        <f>IF(F732="","",VLOOKUP(LEFT(F732,5),'Technikai cellák'!B:C,2,0))</f>
        <v/>
      </c>
      <c r="J732" s="55" t="str">
        <f>IF(F732="","",VLOOKUP(I732,'Technikai cellák'!$C$1:$D$12,2,0))</f>
        <v/>
      </c>
      <c r="K732" s="179"/>
      <c r="L732" s="67" t="str">
        <f t="shared" si="227"/>
        <v/>
      </c>
      <c r="M732" s="68">
        <f t="shared" si="228"/>
        <v>0</v>
      </c>
      <c r="N732" s="66">
        <f t="shared" si="229"/>
        <v>0</v>
      </c>
      <c r="O732" s="152"/>
      <c r="P732" s="172">
        <f t="shared" si="244"/>
        <v>0</v>
      </c>
      <c r="Q732" s="69">
        <f t="shared" si="230"/>
        <v>0</v>
      </c>
      <c r="R732" s="62">
        <f t="shared" si="231"/>
        <v>0</v>
      </c>
      <c r="S732" s="153"/>
      <c r="T732" s="118" t="str">
        <f t="shared" si="245"/>
        <v/>
      </c>
      <c r="U732" s="154"/>
      <c r="V732" s="154"/>
      <c r="W732" s="154"/>
      <c r="X732" s="154"/>
      <c r="Y732" s="154"/>
      <c r="Z732" s="154"/>
      <c r="AA732" s="154"/>
      <c r="AB732" s="154"/>
      <c r="AC732" s="154"/>
      <c r="AD732" s="154"/>
      <c r="AE732" s="154"/>
      <c r="AF732" s="154"/>
      <c r="AG732" s="63">
        <f t="shared" si="232"/>
        <v>0</v>
      </c>
      <c r="AH732" s="56">
        <f t="shared" si="233"/>
        <v>0</v>
      </c>
      <c r="AI732" s="56">
        <f t="shared" si="234"/>
        <v>0</v>
      </c>
      <c r="AJ732" s="56">
        <f t="shared" si="235"/>
        <v>0</v>
      </c>
      <c r="AK732" s="56">
        <f t="shared" si="236"/>
        <v>0</v>
      </c>
      <c r="AL732" s="56">
        <f t="shared" si="237"/>
        <v>0</v>
      </c>
      <c r="AM732" s="56">
        <f t="shared" si="238"/>
        <v>0</v>
      </c>
      <c r="AN732" s="56">
        <f t="shared" si="239"/>
        <v>0</v>
      </c>
      <c r="AO732" s="56">
        <f t="shared" si="240"/>
        <v>0</v>
      </c>
      <c r="AP732" s="56">
        <f t="shared" si="241"/>
        <v>0</v>
      </c>
      <c r="AQ732" s="56">
        <f t="shared" si="242"/>
        <v>0</v>
      </c>
      <c r="AR732" s="86">
        <f t="shared" si="243"/>
        <v>0</v>
      </c>
    </row>
    <row r="733" spans="1:44" x14ac:dyDescent="0.25">
      <c r="A733" s="178"/>
      <c r="B733" s="55" t="str">
        <f>_xlfn.IFNA(VLOOKUP(A733,'Ajánlatkérő(k) adatai'!$B$4:$C$205,2,0),"")</f>
        <v/>
      </c>
      <c r="C733" s="178"/>
      <c r="D733" s="55" t="str">
        <f>_xlfn.IFNA(VLOOKUP(C733,'Számlafizető(k) adatai'!$C$4:$D$203,2,0),"")</f>
        <v/>
      </c>
      <c r="E733" s="55" t="str">
        <f>_xlfn.IFNA(VLOOKUP(C733,'Számlafizető(k) adatai'!$C$4:$M$203,11,0),"")</f>
        <v/>
      </c>
      <c r="F733" s="178"/>
      <c r="G733" s="178"/>
      <c r="H733" s="178"/>
      <c r="I733" s="55" t="str">
        <f>IF(F733="","",VLOOKUP(LEFT(F733,5),'Technikai cellák'!B:C,2,0))</f>
        <v/>
      </c>
      <c r="J733" s="55" t="str">
        <f>IF(F733="","",VLOOKUP(I733,'Technikai cellák'!$C$1:$D$12,2,0))</f>
        <v/>
      </c>
      <c r="K733" s="179"/>
      <c r="L733" s="67" t="str">
        <f t="shared" si="227"/>
        <v/>
      </c>
      <c r="M733" s="68">
        <f t="shared" si="228"/>
        <v>0</v>
      </c>
      <c r="N733" s="66">
        <f t="shared" si="229"/>
        <v>0</v>
      </c>
      <c r="O733" s="152"/>
      <c r="P733" s="172">
        <f t="shared" si="244"/>
        <v>0</v>
      </c>
      <c r="Q733" s="69">
        <f t="shared" si="230"/>
        <v>0</v>
      </c>
      <c r="R733" s="62">
        <f t="shared" si="231"/>
        <v>0</v>
      </c>
      <c r="S733" s="153"/>
      <c r="T733" s="118" t="str">
        <f t="shared" si="245"/>
        <v/>
      </c>
      <c r="U733" s="154"/>
      <c r="V733" s="154"/>
      <c r="W733" s="154"/>
      <c r="X733" s="154"/>
      <c r="Y733" s="154"/>
      <c r="Z733" s="154"/>
      <c r="AA733" s="154"/>
      <c r="AB733" s="154"/>
      <c r="AC733" s="154"/>
      <c r="AD733" s="154"/>
      <c r="AE733" s="154"/>
      <c r="AF733" s="154"/>
      <c r="AG733" s="63">
        <f t="shared" si="232"/>
        <v>0</v>
      </c>
      <c r="AH733" s="56">
        <f t="shared" si="233"/>
        <v>0</v>
      </c>
      <c r="AI733" s="56">
        <f t="shared" si="234"/>
        <v>0</v>
      </c>
      <c r="AJ733" s="56">
        <f t="shared" si="235"/>
        <v>0</v>
      </c>
      <c r="AK733" s="56">
        <f t="shared" si="236"/>
        <v>0</v>
      </c>
      <c r="AL733" s="56">
        <f t="shared" si="237"/>
        <v>0</v>
      </c>
      <c r="AM733" s="56">
        <f t="shared" si="238"/>
        <v>0</v>
      </c>
      <c r="AN733" s="56">
        <f t="shared" si="239"/>
        <v>0</v>
      </c>
      <c r="AO733" s="56">
        <f t="shared" si="240"/>
        <v>0</v>
      </c>
      <c r="AP733" s="56">
        <f t="shared" si="241"/>
        <v>0</v>
      </c>
      <c r="AQ733" s="56">
        <f t="shared" si="242"/>
        <v>0</v>
      </c>
      <c r="AR733" s="86">
        <f t="shared" si="243"/>
        <v>0</v>
      </c>
    </row>
    <row r="734" spans="1:44" x14ac:dyDescent="0.25">
      <c r="A734" s="178"/>
      <c r="B734" s="55" t="str">
        <f>_xlfn.IFNA(VLOOKUP(A734,'Ajánlatkérő(k) adatai'!$B$4:$C$205,2,0),"")</f>
        <v/>
      </c>
      <c r="C734" s="178"/>
      <c r="D734" s="55" t="str">
        <f>_xlfn.IFNA(VLOOKUP(C734,'Számlafizető(k) adatai'!$C$4:$D$203,2,0),"")</f>
        <v/>
      </c>
      <c r="E734" s="55" t="str">
        <f>_xlfn.IFNA(VLOOKUP(C734,'Számlafizető(k) adatai'!$C$4:$M$203,11,0),"")</f>
        <v/>
      </c>
      <c r="F734" s="178"/>
      <c r="G734" s="178"/>
      <c r="H734" s="178"/>
      <c r="I734" s="55" t="str">
        <f>IF(F734="","",VLOOKUP(LEFT(F734,5),'Technikai cellák'!B:C,2,0))</f>
        <v/>
      </c>
      <c r="J734" s="55" t="str">
        <f>IF(F734="","",VLOOKUP(I734,'Technikai cellák'!$C$1:$D$12,2,0))</f>
        <v/>
      </c>
      <c r="K734" s="179"/>
      <c r="L734" s="67" t="str">
        <f t="shared" si="227"/>
        <v/>
      </c>
      <c r="M734" s="68">
        <f t="shared" si="228"/>
        <v>0</v>
      </c>
      <c r="N734" s="66">
        <f t="shared" si="229"/>
        <v>0</v>
      </c>
      <c r="O734" s="152"/>
      <c r="P734" s="172">
        <f t="shared" si="244"/>
        <v>0</v>
      </c>
      <c r="Q734" s="69">
        <f t="shared" si="230"/>
        <v>0</v>
      </c>
      <c r="R734" s="62">
        <f t="shared" si="231"/>
        <v>0</v>
      </c>
      <c r="S734" s="153"/>
      <c r="T734" s="118" t="str">
        <f t="shared" si="245"/>
        <v/>
      </c>
      <c r="U734" s="154"/>
      <c r="V734" s="154"/>
      <c r="W734" s="154"/>
      <c r="X734" s="154"/>
      <c r="Y734" s="154"/>
      <c r="Z734" s="154"/>
      <c r="AA734" s="154"/>
      <c r="AB734" s="154"/>
      <c r="AC734" s="154"/>
      <c r="AD734" s="154"/>
      <c r="AE734" s="154"/>
      <c r="AF734" s="154"/>
      <c r="AG734" s="63">
        <f t="shared" si="232"/>
        <v>0</v>
      </c>
      <c r="AH734" s="56">
        <f t="shared" si="233"/>
        <v>0</v>
      </c>
      <c r="AI734" s="56">
        <f t="shared" si="234"/>
        <v>0</v>
      </c>
      <c r="AJ734" s="56">
        <f t="shared" si="235"/>
        <v>0</v>
      </c>
      <c r="AK734" s="56">
        <f t="shared" si="236"/>
        <v>0</v>
      </c>
      <c r="AL734" s="56">
        <f t="shared" si="237"/>
        <v>0</v>
      </c>
      <c r="AM734" s="56">
        <f t="shared" si="238"/>
        <v>0</v>
      </c>
      <c r="AN734" s="56">
        <f t="shared" si="239"/>
        <v>0</v>
      </c>
      <c r="AO734" s="56">
        <f t="shared" si="240"/>
        <v>0</v>
      </c>
      <c r="AP734" s="56">
        <f t="shared" si="241"/>
        <v>0</v>
      </c>
      <c r="AQ734" s="56">
        <f t="shared" si="242"/>
        <v>0</v>
      </c>
      <c r="AR734" s="86">
        <f t="shared" si="243"/>
        <v>0</v>
      </c>
    </row>
    <row r="735" spans="1:44" x14ac:dyDescent="0.25">
      <c r="A735" s="178"/>
      <c r="B735" s="55" t="str">
        <f>_xlfn.IFNA(VLOOKUP(A735,'Ajánlatkérő(k) adatai'!$B$4:$C$205,2,0),"")</f>
        <v/>
      </c>
      <c r="C735" s="178"/>
      <c r="D735" s="55" t="str">
        <f>_xlfn.IFNA(VLOOKUP(C735,'Számlafizető(k) adatai'!$C$4:$D$203,2,0),"")</f>
        <v/>
      </c>
      <c r="E735" s="55" t="str">
        <f>_xlfn.IFNA(VLOOKUP(C735,'Számlafizető(k) adatai'!$C$4:$M$203,11,0),"")</f>
        <v/>
      </c>
      <c r="F735" s="178"/>
      <c r="G735" s="178"/>
      <c r="H735" s="178"/>
      <c r="I735" s="55" t="str">
        <f>IF(F735="","",VLOOKUP(LEFT(F735,5),'Technikai cellák'!B:C,2,0))</f>
        <v/>
      </c>
      <c r="J735" s="55" t="str">
        <f>IF(F735="","",VLOOKUP(I735,'Technikai cellák'!$C$1:$D$12,2,0))</f>
        <v/>
      </c>
      <c r="K735" s="179"/>
      <c r="L735" s="67" t="str">
        <f t="shared" si="227"/>
        <v/>
      </c>
      <c r="M735" s="68">
        <f t="shared" si="228"/>
        <v>0</v>
      </c>
      <c r="N735" s="66">
        <f t="shared" si="229"/>
        <v>0</v>
      </c>
      <c r="O735" s="152"/>
      <c r="P735" s="172">
        <f t="shared" si="244"/>
        <v>0</v>
      </c>
      <c r="Q735" s="69">
        <f t="shared" si="230"/>
        <v>0</v>
      </c>
      <c r="R735" s="62">
        <f t="shared" si="231"/>
        <v>0</v>
      </c>
      <c r="S735" s="153"/>
      <c r="T735" s="118" t="str">
        <f t="shared" si="245"/>
        <v/>
      </c>
      <c r="U735" s="154"/>
      <c r="V735" s="154"/>
      <c r="W735" s="154"/>
      <c r="X735" s="154"/>
      <c r="Y735" s="154"/>
      <c r="Z735" s="154"/>
      <c r="AA735" s="154"/>
      <c r="AB735" s="154"/>
      <c r="AC735" s="154"/>
      <c r="AD735" s="154"/>
      <c r="AE735" s="154"/>
      <c r="AF735" s="154"/>
      <c r="AG735" s="63">
        <f t="shared" si="232"/>
        <v>0</v>
      </c>
      <c r="AH735" s="56">
        <f t="shared" si="233"/>
        <v>0</v>
      </c>
      <c r="AI735" s="56">
        <f t="shared" si="234"/>
        <v>0</v>
      </c>
      <c r="AJ735" s="56">
        <f t="shared" si="235"/>
        <v>0</v>
      </c>
      <c r="AK735" s="56">
        <f t="shared" si="236"/>
        <v>0</v>
      </c>
      <c r="AL735" s="56">
        <f t="shared" si="237"/>
        <v>0</v>
      </c>
      <c r="AM735" s="56">
        <f t="shared" si="238"/>
        <v>0</v>
      </c>
      <c r="AN735" s="56">
        <f t="shared" si="239"/>
        <v>0</v>
      </c>
      <c r="AO735" s="56">
        <f t="shared" si="240"/>
        <v>0</v>
      </c>
      <c r="AP735" s="56">
        <f t="shared" si="241"/>
        <v>0</v>
      </c>
      <c r="AQ735" s="56">
        <f t="shared" si="242"/>
        <v>0</v>
      </c>
      <c r="AR735" s="86">
        <f t="shared" si="243"/>
        <v>0</v>
      </c>
    </row>
    <row r="736" spans="1:44" x14ac:dyDescent="0.25">
      <c r="A736" s="178"/>
      <c r="B736" s="55" t="str">
        <f>_xlfn.IFNA(VLOOKUP(A736,'Ajánlatkérő(k) adatai'!$B$4:$C$205,2,0),"")</f>
        <v/>
      </c>
      <c r="C736" s="178"/>
      <c r="D736" s="55" t="str">
        <f>_xlfn.IFNA(VLOOKUP(C736,'Számlafizető(k) adatai'!$C$4:$D$203,2,0),"")</f>
        <v/>
      </c>
      <c r="E736" s="55" t="str">
        <f>_xlfn.IFNA(VLOOKUP(C736,'Számlafizető(k) adatai'!$C$4:$M$203,11,0),"")</f>
        <v/>
      </c>
      <c r="F736" s="178"/>
      <c r="G736" s="178"/>
      <c r="H736" s="178"/>
      <c r="I736" s="55" t="str">
        <f>IF(F736="","",VLOOKUP(LEFT(F736,5),'Technikai cellák'!B:C,2,0))</f>
        <v/>
      </c>
      <c r="J736" s="55" t="str">
        <f>IF(F736="","",VLOOKUP(I736,'Technikai cellák'!$C$1:$D$12,2,0))</f>
        <v/>
      </c>
      <c r="K736" s="179"/>
      <c r="L736" s="67" t="str">
        <f t="shared" si="227"/>
        <v/>
      </c>
      <c r="M736" s="68">
        <f t="shared" si="228"/>
        <v>0</v>
      </c>
      <c r="N736" s="66">
        <f t="shared" si="229"/>
        <v>0</v>
      </c>
      <c r="O736" s="152"/>
      <c r="P736" s="172">
        <f t="shared" si="244"/>
        <v>0</v>
      </c>
      <c r="Q736" s="69">
        <f t="shared" si="230"/>
        <v>0</v>
      </c>
      <c r="R736" s="62">
        <f t="shared" si="231"/>
        <v>0</v>
      </c>
      <c r="S736" s="153"/>
      <c r="T736" s="118" t="str">
        <f t="shared" si="245"/>
        <v/>
      </c>
      <c r="U736" s="154"/>
      <c r="V736" s="154"/>
      <c r="W736" s="154"/>
      <c r="X736" s="154"/>
      <c r="Y736" s="154"/>
      <c r="Z736" s="154"/>
      <c r="AA736" s="154"/>
      <c r="AB736" s="154"/>
      <c r="AC736" s="154"/>
      <c r="AD736" s="154"/>
      <c r="AE736" s="154"/>
      <c r="AF736" s="154"/>
      <c r="AG736" s="63">
        <f t="shared" si="232"/>
        <v>0</v>
      </c>
      <c r="AH736" s="56">
        <f t="shared" si="233"/>
        <v>0</v>
      </c>
      <c r="AI736" s="56">
        <f t="shared" si="234"/>
        <v>0</v>
      </c>
      <c r="AJ736" s="56">
        <f t="shared" si="235"/>
        <v>0</v>
      </c>
      <c r="AK736" s="56">
        <f t="shared" si="236"/>
        <v>0</v>
      </c>
      <c r="AL736" s="56">
        <f t="shared" si="237"/>
        <v>0</v>
      </c>
      <c r="AM736" s="56">
        <f t="shared" si="238"/>
        <v>0</v>
      </c>
      <c r="AN736" s="56">
        <f t="shared" si="239"/>
        <v>0</v>
      </c>
      <c r="AO736" s="56">
        <f t="shared" si="240"/>
        <v>0</v>
      </c>
      <c r="AP736" s="56">
        <f t="shared" si="241"/>
        <v>0</v>
      </c>
      <c r="AQ736" s="56">
        <f t="shared" si="242"/>
        <v>0</v>
      </c>
      <c r="AR736" s="86">
        <f t="shared" si="243"/>
        <v>0</v>
      </c>
    </row>
    <row r="737" spans="1:44" x14ac:dyDescent="0.25">
      <c r="A737" s="178"/>
      <c r="B737" s="55" t="str">
        <f>_xlfn.IFNA(VLOOKUP(A737,'Ajánlatkérő(k) adatai'!$B$4:$C$205,2,0),"")</f>
        <v/>
      </c>
      <c r="C737" s="178"/>
      <c r="D737" s="55" t="str">
        <f>_xlfn.IFNA(VLOOKUP(C737,'Számlafizető(k) adatai'!$C$4:$D$203,2,0),"")</f>
        <v/>
      </c>
      <c r="E737" s="55" t="str">
        <f>_xlfn.IFNA(VLOOKUP(C737,'Számlafizető(k) adatai'!$C$4:$M$203,11,0),"")</f>
        <v/>
      </c>
      <c r="F737" s="178"/>
      <c r="G737" s="178"/>
      <c r="H737" s="178"/>
      <c r="I737" s="55" t="str">
        <f>IF(F737="","",VLOOKUP(LEFT(F737,5),'Technikai cellák'!B:C,2,0))</f>
        <v/>
      </c>
      <c r="J737" s="55" t="str">
        <f>IF(F737="","",VLOOKUP(I737,'Technikai cellák'!$C$1:$D$12,2,0))</f>
        <v/>
      </c>
      <c r="K737" s="179"/>
      <c r="L737" s="67" t="str">
        <f t="shared" si="227"/>
        <v/>
      </c>
      <c r="M737" s="68">
        <f t="shared" si="228"/>
        <v>0</v>
      </c>
      <c r="N737" s="66">
        <f t="shared" si="229"/>
        <v>0</v>
      </c>
      <c r="O737" s="152"/>
      <c r="P737" s="172">
        <f t="shared" si="244"/>
        <v>0</v>
      </c>
      <c r="Q737" s="69">
        <f t="shared" si="230"/>
        <v>0</v>
      </c>
      <c r="R737" s="62">
        <f t="shared" si="231"/>
        <v>0</v>
      </c>
      <c r="S737" s="153"/>
      <c r="T737" s="118" t="str">
        <f t="shared" si="245"/>
        <v/>
      </c>
      <c r="U737" s="154"/>
      <c r="V737" s="154"/>
      <c r="W737" s="154"/>
      <c r="X737" s="154"/>
      <c r="Y737" s="154"/>
      <c r="Z737" s="154"/>
      <c r="AA737" s="154"/>
      <c r="AB737" s="154"/>
      <c r="AC737" s="154"/>
      <c r="AD737" s="154"/>
      <c r="AE737" s="154"/>
      <c r="AF737" s="154"/>
      <c r="AG737" s="63">
        <f t="shared" si="232"/>
        <v>0</v>
      </c>
      <c r="AH737" s="56">
        <f t="shared" si="233"/>
        <v>0</v>
      </c>
      <c r="AI737" s="56">
        <f t="shared" si="234"/>
        <v>0</v>
      </c>
      <c r="AJ737" s="56">
        <f t="shared" si="235"/>
        <v>0</v>
      </c>
      <c r="AK737" s="56">
        <f t="shared" si="236"/>
        <v>0</v>
      </c>
      <c r="AL737" s="56">
        <f t="shared" si="237"/>
        <v>0</v>
      </c>
      <c r="AM737" s="56">
        <f t="shared" si="238"/>
        <v>0</v>
      </c>
      <c r="AN737" s="56">
        <f t="shared" si="239"/>
        <v>0</v>
      </c>
      <c r="AO737" s="56">
        <f t="shared" si="240"/>
        <v>0</v>
      </c>
      <c r="AP737" s="56">
        <f t="shared" si="241"/>
        <v>0</v>
      </c>
      <c r="AQ737" s="56">
        <f t="shared" si="242"/>
        <v>0</v>
      </c>
      <c r="AR737" s="86">
        <f t="shared" si="243"/>
        <v>0</v>
      </c>
    </row>
    <row r="738" spans="1:44" x14ac:dyDescent="0.25">
      <c r="A738" s="178"/>
      <c r="B738" s="55" t="str">
        <f>_xlfn.IFNA(VLOOKUP(A738,'Ajánlatkérő(k) adatai'!$B$4:$C$205,2,0),"")</f>
        <v/>
      </c>
      <c r="C738" s="178"/>
      <c r="D738" s="55" t="str">
        <f>_xlfn.IFNA(VLOOKUP(C738,'Számlafizető(k) adatai'!$C$4:$D$203,2,0),"")</f>
        <v/>
      </c>
      <c r="E738" s="55" t="str">
        <f>_xlfn.IFNA(VLOOKUP(C738,'Számlafizető(k) adatai'!$C$4:$M$203,11,0),"")</f>
        <v/>
      </c>
      <c r="F738" s="178"/>
      <c r="G738" s="178"/>
      <c r="H738" s="178"/>
      <c r="I738" s="55" t="str">
        <f>IF(F738="","",VLOOKUP(LEFT(F738,5),'Technikai cellák'!B:C,2,0))</f>
        <v/>
      </c>
      <c r="J738" s="55" t="str">
        <f>IF(F738="","",VLOOKUP(I738,'Technikai cellák'!$C$1:$D$12,2,0))</f>
        <v/>
      </c>
      <c r="K738" s="179"/>
      <c r="L738" s="67" t="str">
        <f t="shared" si="227"/>
        <v/>
      </c>
      <c r="M738" s="68">
        <f t="shared" si="228"/>
        <v>0</v>
      </c>
      <c r="N738" s="66">
        <f t="shared" si="229"/>
        <v>0</v>
      </c>
      <c r="O738" s="152"/>
      <c r="P738" s="172">
        <f t="shared" si="244"/>
        <v>0</v>
      </c>
      <c r="Q738" s="69">
        <f t="shared" si="230"/>
        <v>0</v>
      </c>
      <c r="R738" s="62">
        <f t="shared" si="231"/>
        <v>0</v>
      </c>
      <c r="S738" s="153"/>
      <c r="T738" s="118" t="str">
        <f t="shared" si="245"/>
        <v/>
      </c>
      <c r="U738" s="154"/>
      <c r="V738" s="154"/>
      <c r="W738" s="154"/>
      <c r="X738" s="154"/>
      <c r="Y738" s="154"/>
      <c r="Z738" s="154"/>
      <c r="AA738" s="154"/>
      <c r="AB738" s="154"/>
      <c r="AC738" s="154"/>
      <c r="AD738" s="154"/>
      <c r="AE738" s="154"/>
      <c r="AF738" s="154"/>
      <c r="AG738" s="63">
        <f t="shared" si="232"/>
        <v>0</v>
      </c>
      <c r="AH738" s="56">
        <f t="shared" si="233"/>
        <v>0</v>
      </c>
      <c r="AI738" s="56">
        <f t="shared" si="234"/>
        <v>0</v>
      </c>
      <c r="AJ738" s="56">
        <f t="shared" si="235"/>
        <v>0</v>
      </c>
      <c r="AK738" s="56">
        <f t="shared" si="236"/>
        <v>0</v>
      </c>
      <c r="AL738" s="56">
        <f t="shared" si="237"/>
        <v>0</v>
      </c>
      <c r="AM738" s="56">
        <f t="shared" si="238"/>
        <v>0</v>
      </c>
      <c r="AN738" s="56">
        <f t="shared" si="239"/>
        <v>0</v>
      </c>
      <c r="AO738" s="56">
        <f t="shared" si="240"/>
        <v>0</v>
      </c>
      <c r="AP738" s="56">
        <f t="shared" si="241"/>
        <v>0</v>
      </c>
      <c r="AQ738" s="56">
        <f t="shared" si="242"/>
        <v>0</v>
      </c>
      <c r="AR738" s="86">
        <f t="shared" si="243"/>
        <v>0</v>
      </c>
    </row>
    <row r="739" spans="1:44" x14ac:dyDescent="0.25">
      <c r="A739" s="178"/>
      <c r="B739" s="55" t="str">
        <f>_xlfn.IFNA(VLOOKUP(A739,'Ajánlatkérő(k) adatai'!$B$4:$C$205,2,0),"")</f>
        <v/>
      </c>
      <c r="C739" s="178"/>
      <c r="D739" s="55" t="str">
        <f>_xlfn.IFNA(VLOOKUP(C739,'Számlafizető(k) adatai'!$C$4:$D$203,2,0),"")</f>
        <v/>
      </c>
      <c r="E739" s="55" t="str">
        <f>_xlfn.IFNA(VLOOKUP(C739,'Számlafizető(k) adatai'!$C$4:$M$203,11,0),"")</f>
        <v/>
      </c>
      <c r="F739" s="178"/>
      <c r="G739" s="178"/>
      <c r="H739" s="178"/>
      <c r="I739" s="55" t="str">
        <f>IF(F739="","",VLOOKUP(LEFT(F739,5),'Technikai cellák'!B:C,2,0))</f>
        <v/>
      </c>
      <c r="J739" s="55" t="str">
        <f>IF(F739="","",VLOOKUP(I739,'Technikai cellák'!$C$1:$D$12,2,0))</f>
        <v/>
      </c>
      <c r="K739" s="179"/>
      <c r="L739" s="67" t="str">
        <f t="shared" si="227"/>
        <v/>
      </c>
      <c r="M739" s="68">
        <f t="shared" si="228"/>
        <v>0</v>
      </c>
      <c r="N739" s="66">
        <f t="shared" si="229"/>
        <v>0</v>
      </c>
      <c r="O739" s="152"/>
      <c r="P739" s="172">
        <f t="shared" si="244"/>
        <v>0</v>
      </c>
      <c r="Q739" s="69">
        <f t="shared" si="230"/>
        <v>0</v>
      </c>
      <c r="R739" s="62">
        <f t="shared" si="231"/>
        <v>0</v>
      </c>
      <c r="S739" s="153"/>
      <c r="T739" s="118" t="str">
        <f t="shared" si="245"/>
        <v/>
      </c>
      <c r="U739" s="154"/>
      <c r="V739" s="154"/>
      <c r="W739" s="154"/>
      <c r="X739" s="154"/>
      <c r="Y739" s="154"/>
      <c r="Z739" s="154"/>
      <c r="AA739" s="154"/>
      <c r="AB739" s="154"/>
      <c r="AC739" s="154"/>
      <c r="AD739" s="154"/>
      <c r="AE739" s="154"/>
      <c r="AF739" s="154"/>
      <c r="AG739" s="63">
        <f t="shared" si="232"/>
        <v>0</v>
      </c>
      <c r="AH739" s="56">
        <f t="shared" si="233"/>
        <v>0</v>
      </c>
      <c r="AI739" s="56">
        <f t="shared" si="234"/>
        <v>0</v>
      </c>
      <c r="AJ739" s="56">
        <f t="shared" si="235"/>
        <v>0</v>
      </c>
      <c r="AK739" s="56">
        <f t="shared" si="236"/>
        <v>0</v>
      </c>
      <c r="AL739" s="56">
        <f t="shared" si="237"/>
        <v>0</v>
      </c>
      <c r="AM739" s="56">
        <f t="shared" si="238"/>
        <v>0</v>
      </c>
      <c r="AN739" s="56">
        <f t="shared" si="239"/>
        <v>0</v>
      </c>
      <c r="AO739" s="56">
        <f t="shared" si="240"/>
        <v>0</v>
      </c>
      <c r="AP739" s="56">
        <f t="shared" si="241"/>
        <v>0</v>
      </c>
      <c r="AQ739" s="56">
        <f t="shared" si="242"/>
        <v>0</v>
      </c>
      <c r="AR739" s="86">
        <f t="shared" si="243"/>
        <v>0</v>
      </c>
    </row>
    <row r="740" spans="1:44" x14ac:dyDescent="0.25">
      <c r="A740" s="178"/>
      <c r="B740" s="55" t="str">
        <f>_xlfn.IFNA(VLOOKUP(A740,'Ajánlatkérő(k) adatai'!$B$4:$C$205,2,0),"")</f>
        <v/>
      </c>
      <c r="C740" s="178"/>
      <c r="D740" s="55" t="str">
        <f>_xlfn.IFNA(VLOOKUP(C740,'Számlafizető(k) adatai'!$C$4:$D$203,2,0),"")</f>
        <v/>
      </c>
      <c r="E740" s="55" t="str">
        <f>_xlfn.IFNA(VLOOKUP(C740,'Számlafizető(k) adatai'!$C$4:$M$203,11,0),"")</f>
        <v/>
      </c>
      <c r="F740" s="178"/>
      <c r="G740" s="178"/>
      <c r="H740" s="178"/>
      <c r="I740" s="55" t="str">
        <f>IF(F740="","",VLOOKUP(LEFT(F740,5),'Technikai cellák'!B:C,2,0))</f>
        <v/>
      </c>
      <c r="J740" s="55" t="str">
        <f>IF(F740="","",VLOOKUP(I740,'Technikai cellák'!$C$1:$D$12,2,0))</f>
        <v/>
      </c>
      <c r="K740" s="179"/>
      <c r="L740" s="67" t="str">
        <f t="shared" si="227"/>
        <v/>
      </c>
      <c r="M740" s="68">
        <f t="shared" si="228"/>
        <v>0</v>
      </c>
      <c r="N740" s="66">
        <f t="shared" si="229"/>
        <v>0</v>
      </c>
      <c r="O740" s="152"/>
      <c r="P740" s="172">
        <f t="shared" si="244"/>
        <v>0</v>
      </c>
      <c r="Q740" s="69">
        <f t="shared" si="230"/>
        <v>0</v>
      </c>
      <c r="R740" s="62">
        <f t="shared" si="231"/>
        <v>0</v>
      </c>
      <c r="S740" s="153"/>
      <c r="T740" s="118" t="str">
        <f t="shared" si="245"/>
        <v/>
      </c>
      <c r="U740" s="154"/>
      <c r="V740" s="154"/>
      <c r="W740" s="154"/>
      <c r="X740" s="154"/>
      <c r="Y740" s="154"/>
      <c r="Z740" s="154"/>
      <c r="AA740" s="154"/>
      <c r="AB740" s="154"/>
      <c r="AC740" s="154"/>
      <c r="AD740" s="154"/>
      <c r="AE740" s="154"/>
      <c r="AF740" s="154"/>
      <c r="AG740" s="63">
        <f t="shared" si="232"/>
        <v>0</v>
      </c>
      <c r="AH740" s="56">
        <f t="shared" si="233"/>
        <v>0</v>
      </c>
      <c r="AI740" s="56">
        <f t="shared" si="234"/>
        <v>0</v>
      </c>
      <c r="AJ740" s="56">
        <f t="shared" si="235"/>
        <v>0</v>
      </c>
      <c r="AK740" s="56">
        <f t="shared" si="236"/>
        <v>0</v>
      </c>
      <c r="AL740" s="56">
        <f t="shared" si="237"/>
        <v>0</v>
      </c>
      <c r="AM740" s="56">
        <f t="shared" si="238"/>
        <v>0</v>
      </c>
      <c r="AN740" s="56">
        <f t="shared" si="239"/>
        <v>0</v>
      </c>
      <c r="AO740" s="56">
        <f t="shared" si="240"/>
        <v>0</v>
      </c>
      <c r="AP740" s="56">
        <f t="shared" si="241"/>
        <v>0</v>
      </c>
      <c r="AQ740" s="56">
        <f t="shared" si="242"/>
        <v>0</v>
      </c>
      <c r="AR740" s="86">
        <f t="shared" si="243"/>
        <v>0</v>
      </c>
    </row>
    <row r="741" spans="1:44" x14ac:dyDescent="0.25">
      <c r="A741" s="178"/>
      <c r="B741" s="55" t="str">
        <f>_xlfn.IFNA(VLOOKUP(A741,'Ajánlatkérő(k) adatai'!$B$4:$C$205,2,0),"")</f>
        <v/>
      </c>
      <c r="C741" s="178"/>
      <c r="D741" s="55" t="str">
        <f>_xlfn.IFNA(VLOOKUP(C741,'Számlafizető(k) adatai'!$C$4:$D$203,2,0),"")</f>
        <v/>
      </c>
      <c r="E741" s="55" t="str">
        <f>_xlfn.IFNA(VLOOKUP(C741,'Számlafizető(k) adatai'!$C$4:$M$203,11,0),"")</f>
        <v/>
      </c>
      <c r="F741" s="178"/>
      <c r="G741" s="178"/>
      <c r="H741" s="178"/>
      <c r="I741" s="55" t="str">
        <f>IF(F741="","",VLOOKUP(LEFT(F741,5),'Technikai cellák'!B:C,2,0))</f>
        <v/>
      </c>
      <c r="J741" s="55" t="str">
        <f>IF(F741="","",VLOOKUP(I741,'Technikai cellák'!$C$1:$D$12,2,0))</f>
        <v/>
      </c>
      <c r="K741" s="179"/>
      <c r="L741" s="67" t="str">
        <f t="shared" si="227"/>
        <v/>
      </c>
      <c r="M741" s="68">
        <f t="shared" si="228"/>
        <v>0</v>
      </c>
      <c r="N741" s="66">
        <f t="shared" si="229"/>
        <v>0</v>
      </c>
      <c r="O741" s="152"/>
      <c r="P741" s="172">
        <f t="shared" si="244"/>
        <v>0</v>
      </c>
      <c r="Q741" s="69">
        <f t="shared" si="230"/>
        <v>0</v>
      </c>
      <c r="R741" s="62">
        <f t="shared" si="231"/>
        <v>0</v>
      </c>
      <c r="S741" s="153"/>
      <c r="T741" s="118" t="str">
        <f t="shared" si="245"/>
        <v/>
      </c>
      <c r="U741" s="154"/>
      <c r="V741" s="154"/>
      <c r="W741" s="154"/>
      <c r="X741" s="154"/>
      <c r="Y741" s="154"/>
      <c r="Z741" s="154"/>
      <c r="AA741" s="154"/>
      <c r="AB741" s="154"/>
      <c r="AC741" s="154"/>
      <c r="AD741" s="154"/>
      <c r="AE741" s="154"/>
      <c r="AF741" s="154"/>
      <c r="AG741" s="63">
        <f t="shared" si="232"/>
        <v>0</v>
      </c>
      <c r="AH741" s="56">
        <f t="shared" si="233"/>
        <v>0</v>
      </c>
      <c r="AI741" s="56">
        <f t="shared" si="234"/>
        <v>0</v>
      </c>
      <c r="AJ741" s="56">
        <f t="shared" si="235"/>
        <v>0</v>
      </c>
      <c r="AK741" s="56">
        <f t="shared" si="236"/>
        <v>0</v>
      </c>
      <c r="AL741" s="56">
        <f t="shared" si="237"/>
        <v>0</v>
      </c>
      <c r="AM741" s="56">
        <f t="shared" si="238"/>
        <v>0</v>
      </c>
      <c r="AN741" s="56">
        <f t="shared" si="239"/>
        <v>0</v>
      </c>
      <c r="AO741" s="56">
        <f t="shared" si="240"/>
        <v>0</v>
      </c>
      <c r="AP741" s="56">
        <f t="shared" si="241"/>
        <v>0</v>
      </c>
      <c r="AQ741" s="56">
        <f t="shared" si="242"/>
        <v>0</v>
      </c>
      <c r="AR741" s="86">
        <f t="shared" si="243"/>
        <v>0</v>
      </c>
    </row>
    <row r="742" spans="1:44" x14ac:dyDescent="0.25">
      <c r="A742" s="178"/>
      <c r="B742" s="55" t="str">
        <f>_xlfn.IFNA(VLOOKUP(A742,'Ajánlatkérő(k) adatai'!$B$4:$C$205,2,0),"")</f>
        <v/>
      </c>
      <c r="C742" s="178"/>
      <c r="D742" s="55" t="str">
        <f>_xlfn.IFNA(VLOOKUP(C742,'Számlafizető(k) adatai'!$C$4:$D$203,2,0),"")</f>
        <v/>
      </c>
      <c r="E742" s="55" t="str">
        <f>_xlfn.IFNA(VLOOKUP(C742,'Számlafizető(k) adatai'!$C$4:$M$203,11,0),"")</f>
        <v/>
      </c>
      <c r="F742" s="178"/>
      <c r="G742" s="178"/>
      <c r="H742" s="178"/>
      <c r="I742" s="55" t="str">
        <f>IF(F742="","",VLOOKUP(LEFT(F742,5),'Technikai cellák'!B:C,2,0))</f>
        <v/>
      </c>
      <c r="J742" s="55" t="str">
        <f>IF(F742="","",VLOOKUP(I742,'Technikai cellák'!$C$1:$D$12,2,0))</f>
        <v/>
      </c>
      <c r="K742" s="179"/>
      <c r="L742" s="67" t="str">
        <f t="shared" si="227"/>
        <v/>
      </c>
      <c r="M742" s="68">
        <f t="shared" si="228"/>
        <v>0</v>
      </c>
      <c r="N742" s="66">
        <f t="shared" si="229"/>
        <v>0</v>
      </c>
      <c r="O742" s="152"/>
      <c r="P742" s="172">
        <f t="shared" si="244"/>
        <v>0</v>
      </c>
      <c r="Q742" s="69">
        <f t="shared" si="230"/>
        <v>0</v>
      </c>
      <c r="R742" s="62">
        <f t="shared" si="231"/>
        <v>0</v>
      </c>
      <c r="S742" s="153"/>
      <c r="T742" s="118" t="str">
        <f t="shared" si="245"/>
        <v/>
      </c>
      <c r="U742" s="154"/>
      <c r="V742" s="154"/>
      <c r="W742" s="154"/>
      <c r="X742" s="154"/>
      <c r="Y742" s="154"/>
      <c r="Z742" s="154"/>
      <c r="AA742" s="154"/>
      <c r="AB742" s="154"/>
      <c r="AC742" s="154"/>
      <c r="AD742" s="154"/>
      <c r="AE742" s="154"/>
      <c r="AF742" s="154"/>
      <c r="AG742" s="63">
        <f t="shared" si="232"/>
        <v>0</v>
      </c>
      <c r="AH742" s="56">
        <f t="shared" si="233"/>
        <v>0</v>
      </c>
      <c r="AI742" s="56">
        <f t="shared" si="234"/>
        <v>0</v>
      </c>
      <c r="AJ742" s="56">
        <f t="shared" si="235"/>
        <v>0</v>
      </c>
      <c r="AK742" s="56">
        <f t="shared" si="236"/>
        <v>0</v>
      </c>
      <c r="AL742" s="56">
        <f t="shared" si="237"/>
        <v>0</v>
      </c>
      <c r="AM742" s="56">
        <f t="shared" si="238"/>
        <v>0</v>
      </c>
      <c r="AN742" s="56">
        <f t="shared" si="239"/>
        <v>0</v>
      </c>
      <c r="AO742" s="56">
        <f t="shared" si="240"/>
        <v>0</v>
      </c>
      <c r="AP742" s="56">
        <f t="shared" si="241"/>
        <v>0</v>
      </c>
      <c r="AQ742" s="56">
        <f t="shared" si="242"/>
        <v>0</v>
      </c>
      <c r="AR742" s="86">
        <f t="shared" si="243"/>
        <v>0</v>
      </c>
    </row>
    <row r="743" spans="1:44" x14ac:dyDescent="0.25">
      <c r="A743" s="178"/>
      <c r="B743" s="55" t="str">
        <f>_xlfn.IFNA(VLOOKUP(A743,'Ajánlatkérő(k) adatai'!$B$4:$C$205,2,0),"")</f>
        <v/>
      </c>
      <c r="C743" s="178"/>
      <c r="D743" s="55" t="str">
        <f>_xlfn.IFNA(VLOOKUP(C743,'Számlafizető(k) adatai'!$C$4:$D$203,2,0),"")</f>
        <v/>
      </c>
      <c r="E743" s="55" t="str">
        <f>_xlfn.IFNA(VLOOKUP(C743,'Számlafizető(k) adatai'!$C$4:$M$203,11,0),"")</f>
        <v/>
      </c>
      <c r="F743" s="178"/>
      <c r="G743" s="178"/>
      <c r="H743" s="178"/>
      <c r="I743" s="55" t="str">
        <f>IF(F743="","",VLOOKUP(LEFT(F743,5),'Technikai cellák'!B:C,2,0))</f>
        <v/>
      </c>
      <c r="J743" s="55" t="str">
        <f>IF(F743="","",VLOOKUP(I743,'Technikai cellák'!$C$1:$D$12,2,0))</f>
        <v/>
      </c>
      <c r="K743" s="179"/>
      <c r="L743" s="67" t="str">
        <f t="shared" si="227"/>
        <v/>
      </c>
      <c r="M743" s="68">
        <f t="shared" si="228"/>
        <v>0</v>
      </c>
      <c r="N743" s="66">
        <f t="shared" si="229"/>
        <v>0</v>
      </c>
      <c r="O743" s="152"/>
      <c r="P743" s="172">
        <f t="shared" si="244"/>
        <v>0</v>
      </c>
      <c r="Q743" s="69">
        <f t="shared" si="230"/>
        <v>0</v>
      </c>
      <c r="R743" s="62">
        <f t="shared" si="231"/>
        <v>0</v>
      </c>
      <c r="S743" s="153"/>
      <c r="T743" s="118" t="str">
        <f t="shared" si="245"/>
        <v/>
      </c>
      <c r="U743" s="154"/>
      <c r="V743" s="154"/>
      <c r="W743" s="154"/>
      <c r="X743" s="154"/>
      <c r="Y743" s="154"/>
      <c r="Z743" s="154"/>
      <c r="AA743" s="154"/>
      <c r="AB743" s="154"/>
      <c r="AC743" s="154"/>
      <c r="AD743" s="154"/>
      <c r="AE743" s="154"/>
      <c r="AF743" s="154"/>
      <c r="AG743" s="63">
        <f t="shared" si="232"/>
        <v>0</v>
      </c>
      <c r="AH743" s="56">
        <f t="shared" si="233"/>
        <v>0</v>
      </c>
      <c r="AI743" s="56">
        <f t="shared" si="234"/>
        <v>0</v>
      </c>
      <c r="AJ743" s="56">
        <f t="shared" si="235"/>
        <v>0</v>
      </c>
      <c r="AK743" s="56">
        <f t="shared" si="236"/>
        <v>0</v>
      </c>
      <c r="AL743" s="56">
        <f t="shared" si="237"/>
        <v>0</v>
      </c>
      <c r="AM743" s="56">
        <f t="shared" si="238"/>
        <v>0</v>
      </c>
      <c r="AN743" s="56">
        <f t="shared" si="239"/>
        <v>0</v>
      </c>
      <c r="AO743" s="56">
        <f t="shared" si="240"/>
        <v>0</v>
      </c>
      <c r="AP743" s="56">
        <f t="shared" si="241"/>
        <v>0</v>
      </c>
      <c r="AQ743" s="56">
        <f t="shared" si="242"/>
        <v>0</v>
      </c>
      <c r="AR743" s="86">
        <f t="shared" si="243"/>
        <v>0</v>
      </c>
    </row>
    <row r="744" spans="1:44" x14ac:dyDescent="0.25">
      <c r="A744" s="178"/>
      <c r="B744" s="55" t="str">
        <f>_xlfn.IFNA(VLOOKUP(A744,'Ajánlatkérő(k) adatai'!$B$4:$C$205,2,0),"")</f>
        <v/>
      </c>
      <c r="C744" s="178"/>
      <c r="D744" s="55" t="str">
        <f>_xlfn.IFNA(VLOOKUP(C744,'Számlafizető(k) adatai'!$C$4:$D$203,2,0),"")</f>
        <v/>
      </c>
      <c r="E744" s="55" t="str">
        <f>_xlfn.IFNA(VLOOKUP(C744,'Számlafizető(k) adatai'!$C$4:$M$203,11,0),"")</f>
        <v/>
      </c>
      <c r="F744" s="178"/>
      <c r="G744" s="178"/>
      <c r="H744" s="178"/>
      <c r="I744" s="55" t="str">
        <f>IF(F744="","",VLOOKUP(LEFT(F744,5),'Technikai cellák'!B:C,2,0))</f>
        <v/>
      </c>
      <c r="J744" s="55" t="str">
        <f>IF(F744="","",VLOOKUP(I744,'Technikai cellák'!$C$1:$D$12,2,0))</f>
        <v/>
      </c>
      <c r="K744" s="179"/>
      <c r="L744" s="67" t="str">
        <f t="shared" si="227"/>
        <v/>
      </c>
      <c r="M744" s="68">
        <f t="shared" si="228"/>
        <v>0</v>
      </c>
      <c r="N744" s="66">
        <f t="shared" si="229"/>
        <v>0</v>
      </c>
      <c r="O744" s="152"/>
      <c r="P744" s="172">
        <f t="shared" si="244"/>
        <v>0</v>
      </c>
      <c r="Q744" s="69">
        <f t="shared" si="230"/>
        <v>0</v>
      </c>
      <c r="R744" s="62">
        <f t="shared" si="231"/>
        <v>0</v>
      </c>
      <c r="S744" s="153"/>
      <c r="T744" s="118" t="str">
        <f t="shared" si="245"/>
        <v/>
      </c>
      <c r="U744" s="154"/>
      <c r="V744" s="154"/>
      <c r="W744" s="154"/>
      <c r="X744" s="154"/>
      <c r="Y744" s="154"/>
      <c r="Z744" s="154"/>
      <c r="AA744" s="154"/>
      <c r="AB744" s="154"/>
      <c r="AC744" s="154"/>
      <c r="AD744" s="154"/>
      <c r="AE744" s="154"/>
      <c r="AF744" s="154"/>
      <c r="AG744" s="63">
        <f t="shared" si="232"/>
        <v>0</v>
      </c>
      <c r="AH744" s="56">
        <f t="shared" si="233"/>
        <v>0</v>
      </c>
      <c r="AI744" s="56">
        <f t="shared" si="234"/>
        <v>0</v>
      </c>
      <c r="AJ744" s="56">
        <f t="shared" si="235"/>
        <v>0</v>
      </c>
      <c r="AK744" s="56">
        <f t="shared" si="236"/>
        <v>0</v>
      </c>
      <c r="AL744" s="56">
        <f t="shared" si="237"/>
        <v>0</v>
      </c>
      <c r="AM744" s="56">
        <f t="shared" si="238"/>
        <v>0</v>
      </c>
      <c r="AN744" s="56">
        <f t="shared" si="239"/>
        <v>0</v>
      </c>
      <c r="AO744" s="56">
        <f t="shared" si="240"/>
        <v>0</v>
      </c>
      <c r="AP744" s="56">
        <f t="shared" si="241"/>
        <v>0</v>
      </c>
      <c r="AQ744" s="56">
        <f t="shared" si="242"/>
        <v>0</v>
      </c>
      <c r="AR744" s="86">
        <f t="shared" si="243"/>
        <v>0</v>
      </c>
    </row>
    <row r="745" spans="1:44" x14ac:dyDescent="0.25">
      <c r="A745" s="178"/>
      <c r="B745" s="55" t="str">
        <f>_xlfn.IFNA(VLOOKUP(A745,'Ajánlatkérő(k) adatai'!$B$4:$C$205,2,0),"")</f>
        <v/>
      </c>
      <c r="C745" s="178"/>
      <c r="D745" s="55" t="str">
        <f>_xlfn.IFNA(VLOOKUP(C745,'Számlafizető(k) adatai'!$C$4:$D$203,2,0),"")</f>
        <v/>
      </c>
      <c r="E745" s="55" t="str">
        <f>_xlfn.IFNA(VLOOKUP(C745,'Számlafizető(k) adatai'!$C$4:$M$203,11,0),"")</f>
        <v/>
      </c>
      <c r="F745" s="178"/>
      <c r="G745" s="178"/>
      <c r="H745" s="178"/>
      <c r="I745" s="55" t="str">
        <f>IF(F745="","",VLOOKUP(LEFT(F745,5),'Technikai cellák'!B:C,2,0))</f>
        <v/>
      </c>
      <c r="J745" s="55" t="str">
        <f>IF(F745="","",VLOOKUP(I745,'Technikai cellák'!$C$1:$D$12,2,0))</f>
        <v/>
      </c>
      <c r="K745" s="179"/>
      <c r="L745" s="67" t="str">
        <f t="shared" si="227"/>
        <v/>
      </c>
      <c r="M745" s="68">
        <f t="shared" si="228"/>
        <v>0</v>
      </c>
      <c r="N745" s="66">
        <f t="shared" si="229"/>
        <v>0</v>
      </c>
      <c r="O745" s="152"/>
      <c r="P745" s="172">
        <f t="shared" si="244"/>
        <v>0</v>
      </c>
      <c r="Q745" s="69">
        <f t="shared" si="230"/>
        <v>0</v>
      </c>
      <c r="R745" s="62">
        <f t="shared" si="231"/>
        <v>0</v>
      </c>
      <c r="S745" s="153"/>
      <c r="T745" s="118" t="str">
        <f t="shared" si="245"/>
        <v/>
      </c>
      <c r="U745" s="154"/>
      <c r="V745" s="154"/>
      <c r="W745" s="154"/>
      <c r="X745" s="154"/>
      <c r="Y745" s="154"/>
      <c r="Z745" s="154"/>
      <c r="AA745" s="154"/>
      <c r="AB745" s="154"/>
      <c r="AC745" s="154"/>
      <c r="AD745" s="154"/>
      <c r="AE745" s="154"/>
      <c r="AF745" s="154"/>
      <c r="AG745" s="63">
        <f t="shared" si="232"/>
        <v>0</v>
      </c>
      <c r="AH745" s="56">
        <f t="shared" si="233"/>
        <v>0</v>
      </c>
      <c r="AI745" s="56">
        <f t="shared" si="234"/>
        <v>0</v>
      </c>
      <c r="AJ745" s="56">
        <f t="shared" si="235"/>
        <v>0</v>
      </c>
      <c r="AK745" s="56">
        <f t="shared" si="236"/>
        <v>0</v>
      </c>
      <c r="AL745" s="56">
        <f t="shared" si="237"/>
        <v>0</v>
      </c>
      <c r="AM745" s="56">
        <f t="shared" si="238"/>
        <v>0</v>
      </c>
      <c r="AN745" s="56">
        <f t="shared" si="239"/>
        <v>0</v>
      </c>
      <c r="AO745" s="56">
        <f t="shared" si="240"/>
        <v>0</v>
      </c>
      <c r="AP745" s="56">
        <f t="shared" si="241"/>
        <v>0</v>
      </c>
      <c r="AQ745" s="56">
        <f t="shared" si="242"/>
        <v>0</v>
      </c>
      <c r="AR745" s="86">
        <f t="shared" si="243"/>
        <v>0</v>
      </c>
    </row>
    <row r="746" spans="1:44" x14ac:dyDescent="0.25">
      <c r="A746" s="178"/>
      <c r="B746" s="55" t="str">
        <f>_xlfn.IFNA(VLOOKUP(A746,'Ajánlatkérő(k) adatai'!$B$4:$C$205,2,0),"")</f>
        <v/>
      </c>
      <c r="C746" s="178"/>
      <c r="D746" s="55" t="str">
        <f>_xlfn.IFNA(VLOOKUP(C746,'Számlafizető(k) adatai'!$C$4:$D$203,2,0),"")</f>
        <v/>
      </c>
      <c r="E746" s="55" t="str">
        <f>_xlfn.IFNA(VLOOKUP(C746,'Számlafizető(k) adatai'!$C$4:$M$203,11,0),"")</f>
        <v/>
      </c>
      <c r="F746" s="178"/>
      <c r="G746" s="178"/>
      <c r="H746" s="178"/>
      <c r="I746" s="55" t="str">
        <f>IF(F746="","",VLOOKUP(LEFT(F746,5),'Technikai cellák'!B:C,2,0))</f>
        <v/>
      </c>
      <c r="J746" s="55" t="str">
        <f>IF(F746="","",VLOOKUP(I746,'Technikai cellák'!$C$1:$D$12,2,0))</f>
        <v/>
      </c>
      <c r="K746" s="179"/>
      <c r="L746" s="67" t="str">
        <f t="shared" si="227"/>
        <v/>
      </c>
      <c r="M746" s="68">
        <f t="shared" si="228"/>
        <v>0</v>
      </c>
      <c r="N746" s="66">
        <f t="shared" si="229"/>
        <v>0</v>
      </c>
      <c r="O746" s="152"/>
      <c r="P746" s="172">
        <f t="shared" si="244"/>
        <v>0</v>
      </c>
      <c r="Q746" s="69">
        <f t="shared" si="230"/>
        <v>0</v>
      </c>
      <c r="R746" s="62">
        <f t="shared" si="231"/>
        <v>0</v>
      </c>
      <c r="S746" s="153"/>
      <c r="T746" s="118" t="str">
        <f t="shared" si="245"/>
        <v/>
      </c>
      <c r="U746" s="154"/>
      <c r="V746" s="154"/>
      <c r="W746" s="154"/>
      <c r="X746" s="154"/>
      <c r="Y746" s="154"/>
      <c r="Z746" s="154"/>
      <c r="AA746" s="154"/>
      <c r="AB746" s="154"/>
      <c r="AC746" s="154"/>
      <c r="AD746" s="154"/>
      <c r="AE746" s="154"/>
      <c r="AF746" s="154"/>
      <c r="AG746" s="63">
        <f t="shared" si="232"/>
        <v>0</v>
      </c>
      <c r="AH746" s="56">
        <f t="shared" si="233"/>
        <v>0</v>
      </c>
      <c r="AI746" s="56">
        <f t="shared" si="234"/>
        <v>0</v>
      </c>
      <c r="AJ746" s="56">
        <f t="shared" si="235"/>
        <v>0</v>
      </c>
      <c r="AK746" s="56">
        <f t="shared" si="236"/>
        <v>0</v>
      </c>
      <c r="AL746" s="56">
        <f t="shared" si="237"/>
        <v>0</v>
      </c>
      <c r="AM746" s="56">
        <f t="shared" si="238"/>
        <v>0</v>
      </c>
      <c r="AN746" s="56">
        <f t="shared" si="239"/>
        <v>0</v>
      </c>
      <c r="AO746" s="56">
        <f t="shared" si="240"/>
        <v>0</v>
      </c>
      <c r="AP746" s="56">
        <f t="shared" si="241"/>
        <v>0</v>
      </c>
      <c r="AQ746" s="56">
        <f t="shared" si="242"/>
        <v>0</v>
      </c>
      <c r="AR746" s="86">
        <f t="shared" si="243"/>
        <v>0</v>
      </c>
    </row>
    <row r="747" spans="1:44" x14ac:dyDescent="0.25">
      <c r="A747" s="178"/>
      <c r="B747" s="55" t="str">
        <f>_xlfn.IFNA(VLOOKUP(A747,'Ajánlatkérő(k) adatai'!$B$4:$C$205,2,0),"")</f>
        <v/>
      </c>
      <c r="C747" s="178"/>
      <c r="D747" s="55" t="str">
        <f>_xlfn.IFNA(VLOOKUP(C747,'Számlafizető(k) adatai'!$C$4:$D$203,2,0),"")</f>
        <v/>
      </c>
      <c r="E747" s="55" t="str">
        <f>_xlfn.IFNA(VLOOKUP(C747,'Számlafizető(k) adatai'!$C$4:$M$203,11,0),"")</f>
        <v/>
      </c>
      <c r="F747" s="178"/>
      <c r="G747" s="178"/>
      <c r="H747" s="178"/>
      <c r="I747" s="55" t="str">
        <f>IF(F747="","",VLOOKUP(LEFT(F747,5),'Technikai cellák'!B:C,2,0))</f>
        <v/>
      </c>
      <c r="J747" s="55" t="str">
        <f>IF(F747="","",VLOOKUP(I747,'Technikai cellák'!$C$1:$D$12,2,0))</f>
        <v/>
      </c>
      <c r="K747" s="179"/>
      <c r="L747" s="67" t="str">
        <f t="shared" si="227"/>
        <v/>
      </c>
      <c r="M747" s="68">
        <f t="shared" si="228"/>
        <v>0</v>
      </c>
      <c r="N747" s="66">
        <f t="shared" si="229"/>
        <v>0</v>
      </c>
      <c r="O747" s="152"/>
      <c r="P747" s="172">
        <f t="shared" si="244"/>
        <v>0</v>
      </c>
      <c r="Q747" s="69">
        <f t="shared" si="230"/>
        <v>0</v>
      </c>
      <c r="R747" s="62">
        <f t="shared" si="231"/>
        <v>0</v>
      </c>
      <c r="S747" s="153"/>
      <c r="T747" s="118" t="str">
        <f t="shared" si="245"/>
        <v/>
      </c>
      <c r="U747" s="154"/>
      <c r="V747" s="154"/>
      <c r="W747" s="154"/>
      <c r="X747" s="154"/>
      <c r="Y747" s="154"/>
      <c r="Z747" s="154"/>
      <c r="AA747" s="154"/>
      <c r="AB747" s="154"/>
      <c r="AC747" s="154"/>
      <c r="AD747" s="154"/>
      <c r="AE747" s="154"/>
      <c r="AF747" s="154"/>
      <c r="AG747" s="63">
        <f t="shared" si="232"/>
        <v>0</v>
      </c>
      <c r="AH747" s="56">
        <f t="shared" si="233"/>
        <v>0</v>
      </c>
      <c r="AI747" s="56">
        <f t="shared" si="234"/>
        <v>0</v>
      </c>
      <c r="AJ747" s="56">
        <f t="shared" si="235"/>
        <v>0</v>
      </c>
      <c r="AK747" s="56">
        <f t="shared" si="236"/>
        <v>0</v>
      </c>
      <c r="AL747" s="56">
        <f t="shared" si="237"/>
        <v>0</v>
      </c>
      <c r="AM747" s="56">
        <f t="shared" si="238"/>
        <v>0</v>
      </c>
      <c r="AN747" s="56">
        <f t="shared" si="239"/>
        <v>0</v>
      </c>
      <c r="AO747" s="56">
        <f t="shared" si="240"/>
        <v>0</v>
      </c>
      <c r="AP747" s="56">
        <f t="shared" si="241"/>
        <v>0</v>
      </c>
      <c r="AQ747" s="56">
        <f t="shared" si="242"/>
        <v>0</v>
      </c>
      <c r="AR747" s="86">
        <f t="shared" si="243"/>
        <v>0</v>
      </c>
    </row>
    <row r="748" spans="1:44" x14ac:dyDescent="0.25">
      <c r="A748" s="178"/>
      <c r="B748" s="55" t="str">
        <f>_xlfn.IFNA(VLOOKUP(A748,'Ajánlatkérő(k) adatai'!$B$4:$C$205,2,0),"")</f>
        <v/>
      </c>
      <c r="C748" s="178"/>
      <c r="D748" s="55" t="str">
        <f>_xlfn.IFNA(VLOOKUP(C748,'Számlafizető(k) adatai'!$C$4:$D$203,2,0),"")</f>
        <v/>
      </c>
      <c r="E748" s="55" t="str">
        <f>_xlfn.IFNA(VLOOKUP(C748,'Számlafizető(k) adatai'!$C$4:$M$203,11,0),"")</f>
        <v/>
      </c>
      <c r="F748" s="178"/>
      <c r="G748" s="178"/>
      <c r="H748" s="178"/>
      <c r="I748" s="55" t="str">
        <f>IF(F748="","",VLOOKUP(LEFT(F748,5),'Technikai cellák'!B:C,2,0))</f>
        <v/>
      </c>
      <c r="J748" s="55" t="str">
        <f>IF(F748="","",VLOOKUP(I748,'Technikai cellák'!$C$1:$D$12,2,0))</f>
        <v/>
      </c>
      <c r="K748" s="179"/>
      <c r="L748" s="67" t="str">
        <f t="shared" si="227"/>
        <v/>
      </c>
      <c r="M748" s="68">
        <f t="shared" si="228"/>
        <v>0</v>
      </c>
      <c r="N748" s="66">
        <f t="shared" si="229"/>
        <v>0</v>
      </c>
      <c r="O748" s="152"/>
      <c r="P748" s="172">
        <f t="shared" si="244"/>
        <v>0</v>
      </c>
      <c r="Q748" s="69">
        <f t="shared" si="230"/>
        <v>0</v>
      </c>
      <c r="R748" s="62">
        <f t="shared" si="231"/>
        <v>0</v>
      </c>
      <c r="S748" s="153"/>
      <c r="T748" s="118" t="str">
        <f t="shared" si="245"/>
        <v/>
      </c>
      <c r="U748" s="154"/>
      <c r="V748" s="154"/>
      <c r="W748" s="154"/>
      <c r="X748" s="154"/>
      <c r="Y748" s="154"/>
      <c r="Z748" s="154"/>
      <c r="AA748" s="154"/>
      <c r="AB748" s="154"/>
      <c r="AC748" s="154"/>
      <c r="AD748" s="154"/>
      <c r="AE748" s="154"/>
      <c r="AF748" s="154"/>
      <c r="AG748" s="63">
        <f t="shared" si="232"/>
        <v>0</v>
      </c>
      <c r="AH748" s="56">
        <f t="shared" si="233"/>
        <v>0</v>
      </c>
      <c r="AI748" s="56">
        <f t="shared" si="234"/>
        <v>0</v>
      </c>
      <c r="AJ748" s="56">
        <f t="shared" si="235"/>
        <v>0</v>
      </c>
      <c r="AK748" s="56">
        <f t="shared" si="236"/>
        <v>0</v>
      </c>
      <c r="AL748" s="56">
        <f t="shared" si="237"/>
        <v>0</v>
      </c>
      <c r="AM748" s="56">
        <f t="shared" si="238"/>
        <v>0</v>
      </c>
      <c r="AN748" s="56">
        <f t="shared" si="239"/>
        <v>0</v>
      </c>
      <c r="AO748" s="56">
        <f t="shared" si="240"/>
        <v>0</v>
      </c>
      <c r="AP748" s="56">
        <f t="shared" si="241"/>
        <v>0</v>
      </c>
      <c r="AQ748" s="56">
        <f t="shared" si="242"/>
        <v>0</v>
      </c>
      <c r="AR748" s="86">
        <f t="shared" si="243"/>
        <v>0</v>
      </c>
    </row>
    <row r="749" spans="1:44" x14ac:dyDescent="0.25">
      <c r="A749" s="178"/>
      <c r="B749" s="55" t="str">
        <f>_xlfn.IFNA(VLOOKUP(A749,'Ajánlatkérő(k) adatai'!$B$4:$C$205,2,0),"")</f>
        <v/>
      </c>
      <c r="C749" s="178"/>
      <c r="D749" s="55" t="str">
        <f>_xlfn.IFNA(VLOOKUP(C749,'Számlafizető(k) adatai'!$C$4:$D$203,2,0),"")</f>
        <v/>
      </c>
      <c r="E749" s="55" t="str">
        <f>_xlfn.IFNA(VLOOKUP(C749,'Számlafizető(k) adatai'!$C$4:$M$203,11,0),"")</f>
        <v/>
      </c>
      <c r="F749" s="178"/>
      <c r="G749" s="178"/>
      <c r="H749" s="178"/>
      <c r="I749" s="55" t="str">
        <f>IF(F749="","",VLOOKUP(LEFT(F749,5),'Technikai cellák'!B:C,2,0))</f>
        <v/>
      </c>
      <c r="J749" s="55" t="str">
        <f>IF(F749="","",VLOOKUP(I749,'Technikai cellák'!$C$1:$D$12,2,0))</f>
        <v/>
      </c>
      <c r="K749" s="179"/>
      <c r="L749" s="67" t="str">
        <f t="shared" si="227"/>
        <v/>
      </c>
      <c r="M749" s="68">
        <f t="shared" si="228"/>
        <v>0</v>
      </c>
      <c r="N749" s="66">
        <f t="shared" si="229"/>
        <v>0</v>
      </c>
      <c r="O749" s="152"/>
      <c r="P749" s="172">
        <f t="shared" si="244"/>
        <v>0</v>
      </c>
      <c r="Q749" s="69">
        <f t="shared" si="230"/>
        <v>0</v>
      </c>
      <c r="R749" s="62">
        <f t="shared" si="231"/>
        <v>0</v>
      </c>
      <c r="S749" s="153"/>
      <c r="T749" s="118" t="str">
        <f t="shared" si="245"/>
        <v/>
      </c>
      <c r="U749" s="154"/>
      <c r="V749" s="154"/>
      <c r="W749" s="154"/>
      <c r="X749" s="154"/>
      <c r="Y749" s="154"/>
      <c r="Z749" s="154"/>
      <c r="AA749" s="154"/>
      <c r="AB749" s="154"/>
      <c r="AC749" s="154"/>
      <c r="AD749" s="154"/>
      <c r="AE749" s="154"/>
      <c r="AF749" s="154"/>
      <c r="AG749" s="63">
        <f t="shared" si="232"/>
        <v>0</v>
      </c>
      <c r="AH749" s="56">
        <f t="shared" si="233"/>
        <v>0</v>
      </c>
      <c r="AI749" s="56">
        <f t="shared" si="234"/>
        <v>0</v>
      </c>
      <c r="AJ749" s="56">
        <f t="shared" si="235"/>
        <v>0</v>
      </c>
      <c r="AK749" s="56">
        <f t="shared" si="236"/>
        <v>0</v>
      </c>
      <c r="AL749" s="56">
        <f t="shared" si="237"/>
        <v>0</v>
      </c>
      <c r="AM749" s="56">
        <f t="shared" si="238"/>
        <v>0</v>
      </c>
      <c r="AN749" s="56">
        <f t="shared" si="239"/>
        <v>0</v>
      </c>
      <c r="AO749" s="56">
        <f t="shared" si="240"/>
        <v>0</v>
      </c>
      <c r="AP749" s="56">
        <f t="shared" si="241"/>
        <v>0</v>
      </c>
      <c r="AQ749" s="56">
        <f t="shared" si="242"/>
        <v>0</v>
      </c>
      <c r="AR749" s="86">
        <f t="shared" si="243"/>
        <v>0</v>
      </c>
    </row>
    <row r="750" spans="1:44" x14ac:dyDescent="0.25">
      <c r="A750" s="178"/>
      <c r="B750" s="55" t="str">
        <f>_xlfn.IFNA(VLOOKUP(A750,'Ajánlatkérő(k) adatai'!$B$4:$C$205,2,0),"")</f>
        <v/>
      </c>
      <c r="C750" s="178"/>
      <c r="D750" s="55" t="str">
        <f>_xlfn.IFNA(VLOOKUP(C750,'Számlafizető(k) adatai'!$C$4:$D$203,2,0),"")</f>
        <v/>
      </c>
      <c r="E750" s="55" t="str">
        <f>_xlfn.IFNA(VLOOKUP(C750,'Számlafizető(k) adatai'!$C$4:$M$203,11,0),"")</f>
        <v/>
      </c>
      <c r="F750" s="178"/>
      <c r="G750" s="178"/>
      <c r="H750" s="178"/>
      <c r="I750" s="55" t="str">
        <f>IF(F750="","",VLOOKUP(LEFT(F750,5),'Technikai cellák'!B:C,2,0))</f>
        <v/>
      </c>
      <c r="J750" s="55" t="str">
        <f>IF(F750="","",VLOOKUP(I750,'Technikai cellák'!$C$1:$D$12,2,0))</f>
        <v/>
      </c>
      <c r="K750" s="179"/>
      <c r="L750" s="67" t="str">
        <f t="shared" si="227"/>
        <v/>
      </c>
      <c r="M750" s="68">
        <f t="shared" si="228"/>
        <v>0</v>
      </c>
      <c r="N750" s="66">
        <f t="shared" si="229"/>
        <v>0</v>
      </c>
      <c r="O750" s="152"/>
      <c r="P750" s="172">
        <f t="shared" si="244"/>
        <v>0</v>
      </c>
      <c r="Q750" s="69">
        <f t="shared" si="230"/>
        <v>0</v>
      </c>
      <c r="R750" s="62">
        <f t="shared" si="231"/>
        <v>0</v>
      </c>
      <c r="S750" s="153"/>
      <c r="T750" s="118" t="str">
        <f t="shared" si="245"/>
        <v/>
      </c>
      <c r="U750" s="154"/>
      <c r="V750" s="154"/>
      <c r="W750" s="154"/>
      <c r="X750" s="154"/>
      <c r="Y750" s="154"/>
      <c r="Z750" s="154"/>
      <c r="AA750" s="154"/>
      <c r="AB750" s="154"/>
      <c r="AC750" s="154"/>
      <c r="AD750" s="154"/>
      <c r="AE750" s="154"/>
      <c r="AF750" s="154"/>
      <c r="AG750" s="63">
        <f t="shared" si="232"/>
        <v>0</v>
      </c>
      <c r="AH750" s="56">
        <f t="shared" si="233"/>
        <v>0</v>
      </c>
      <c r="AI750" s="56">
        <f t="shared" si="234"/>
        <v>0</v>
      </c>
      <c r="AJ750" s="56">
        <f t="shared" si="235"/>
        <v>0</v>
      </c>
      <c r="AK750" s="56">
        <f t="shared" si="236"/>
        <v>0</v>
      </c>
      <c r="AL750" s="56">
        <f t="shared" si="237"/>
        <v>0</v>
      </c>
      <c r="AM750" s="56">
        <f t="shared" si="238"/>
        <v>0</v>
      </c>
      <c r="AN750" s="56">
        <f t="shared" si="239"/>
        <v>0</v>
      </c>
      <c r="AO750" s="56">
        <f t="shared" si="240"/>
        <v>0</v>
      </c>
      <c r="AP750" s="56">
        <f t="shared" si="241"/>
        <v>0</v>
      </c>
      <c r="AQ750" s="56">
        <f t="shared" si="242"/>
        <v>0</v>
      </c>
      <c r="AR750" s="86">
        <f t="shared" si="243"/>
        <v>0</v>
      </c>
    </row>
    <row r="751" spans="1:44" x14ac:dyDescent="0.25">
      <c r="A751" s="178"/>
      <c r="B751" s="55" t="str">
        <f>_xlfn.IFNA(VLOOKUP(A751,'Ajánlatkérő(k) adatai'!$B$4:$C$205,2,0),"")</f>
        <v/>
      </c>
      <c r="C751" s="178"/>
      <c r="D751" s="55" t="str">
        <f>_xlfn.IFNA(VLOOKUP(C751,'Számlafizető(k) adatai'!$C$4:$D$203,2,0),"")</f>
        <v/>
      </c>
      <c r="E751" s="55" t="str">
        <f>_xlfn.IFNA(VLOOKUP(C751,'Számlafizető(k) adatai'!$C$4:$M$203,11,0),"")</f>
        <v/>
      </c>
      <c r="F751" s="178"/>
      <c r="G751" s="178"/>
      <c r="H751" s="178"/>
      <c r="I751" s="55" t="str">
        <f>IF(F751="","",VLOOKUP(LEFT(F751,5),'Technikai cellák'!B:C,2,0))</f>
        <v/>
      </c>
      <c r="J751" s="55" t="str">
        <f>IF(F751="","",VLOOKUP(I751,'Technikai cellák'!$C$1:$D$12,2,0))</f>
        <v/>
      </c>
      <c r="K751" s="179"/>
      <c r="L751" s="67" t="str">
        <f t="shared" si="227"/>
        <v/>
      </c>
      <c r="M751" s="68">
        <f t="shared" si="228"/>
        <v>0</v>
      </c>
      <c r="N751" s="66">
        <f t="shared" si="229"/>
        <v>0</v>
      </c>
      <c r="O751" s="152"/>
      <c r="P751" s="172">
        <f t="shared" si="244"/>
        <v>0</v>
      </c>
      <c r="Q751" s="69">
        <f t="shared" si="230"/>
        <v>0</v>
      </c>
      <c r="R751" s="62">
        <f t="shared" si="231"/>
        <v>0</v>
      </c>
      <c r="S751" s="153"/>
      <c r="T751" s="118" t="str">
        <f t="shared" si="245"/>
        <v/>
      </c>
      <c r="U751" s="154"/>
      <c r="V751" s="154"/>
      <c r="W751" s="154"/>
      <c r="X751" s="154"/>
      <c r="Y751" s="154"/>
      <c r="Z751" s="154"/>
      <c r="AA751" s="154"/>
      <c r="AB751" s="154"/>
      <c r="AC751" s="154"/>
      <c r="AD751" s="154"/>
      <c r="AE751" s="154"/>
      <c r="AF751" s="154"/>
      <c r="AG751" s="63">
        <f t="shared" si="232"/>
        <v>0</v>
      </c>
      <c r="AH751" s="56">
        <f t="shared" si="233"/>
        <v>0</v>
      </c>
      <c r="AI751" s="56">
        <f t="shared" si="234"/>
        <v>0</v>
      </c>
      <c r="AJ751" s="56">
        <f t="shared" si="235"/>
        <v>0</v>
      </c>
      <c r="AK751" s="56">
        <f t="shared" si="236"/>
        <v>0</v>
      </c>
      <c r="AL751" s="56">
        <f t="shared" si="237"/>
        <v>0</v>
      </c>
      <c r="AM751" s="56">
        <f t="shared" si="238"/>
        <v>0</v>
      </c>
      <c r="AN751" s="56">
        <f t="shared" si="239"/>
        <v>0</v>
      </c>
      <c r="AO751" s="56">
        <f t="shared" si="240"/>
        <v>0</v>
      </c>
      <c r="AP751" s="56">
        <f t="shared" si="241"/>
        <v>0</v>
      </c>
      <c r="AQ751" s="56">
        <f t="shared" si="242"/>
        <v>0</v>
      </c>
      <c r="AR751" s="86">
        <f t="shared" si="243"/>
        <v>0</v>
      </c>
    </row>
    <row r="752" spans="1:44" x14ac:dyDescent="0.25">
      <c r="A752" s="178"/>
      <c r="B752" s="55" t="str">
        <f>_xlfn.IFNA(VLOOKUP(A752,'Ajánlatkérő(k) adatai'!$B$4:$C$205,2,0),"")</f>
        <v/>
      </c>
      <c r="C752" s="178"/>
      <c r="D752" s="55" t="str">
        <f>_xlfn.IFNA(VLOOKUP(C752,'Számlafizető(k) adatai'!$C$4:$D$203,2,0),"")</f>
        <v/>
      </c>
      <c r="E752" s="55" t="str">
        <f>_xlfn.IFNA(VLOOKUP(C752,'Számlafizető(k) adatai'!$C$4:$M$203,11,0),"")</f>
        <v/>
      </c>
      <c r="F752" s="178"/>
      <c r="G752" s="178"/>
      <c r="H752" s="178"/>
      <c r="I752" s="55" t="str">
        <f>IF(F752="","",VLOOKUP(LEFT(F752,5),'Technikai cellák'!B:C,2,0))</f>
        <v/>
      </c>
      <c r="J752" s="55" t="str">
        <f>IF(F752="","",VLOOKUP(I752,'Technikai cellák'!$C$1:$D$12,2,0))</f>
        <v/>
      </c>
      <c r="K752" s="179"/>
      <c r="L752" s="67" t="str">
        <f t="shared" si="227"/>
        <v/>
      </c>
      <c r="M752" s="68">
        <f t="shared" si="228"/>
        <v>0</v>
      </c>
      <c r="N752" s="66">
        <f t="shared" si="229"/>
        <v>0</v>
      </c>
      <c r="O752" s="152"/>
      <c r="P752" s="172">
        <f t="shared" si="244"/>
        <v>0</v>
      </c>
      <c r="Q752" s="69">
        <f t="shared" si="230"/>
        <v>0</v>
      </c>
      <c r="R752" s="62">
        <f t="shared" si="231"/>
        <v>0</v>
      </c>
      <c r="S752" s="153"/>
      <c r="T752" s="118" t="str">
        <f t="shared" si="245"/>
        <v/>
      </c>
      <c r="U752" s="154"/>
      <c r="V752" s="154"/>
      <c r="W752" s="154"/>
      <c r="X752" s="154"/>
      <c r="Y752" s="154"/>
      <c r="Z752" s="154"/>
      <c r="AA752" s="154"/>
      <c r="AB752" s="154"/>
      <c r="AC752" s="154"/>
      <c r="AD752" s="154"/>
      <c r="AE752" s="154"/>
      <c r="AF752" s="154"/>
      <c r="AG752" s="63">
        <f t="shared" si="232"/>
        <v>0</v>
      </c>
      <c r="AH752" s="56">
        <f t="shared" si="233"/>
        <v>0</v>
      </c>
      <c r="AI752" s="56">
        <f t="shared" si="234"/>
        <v>0</v>
      </c>
      <c r="AJ752" s="56">
        <f t="shared" si="235"/>
        <v>0</v>
      </c>
      <c r="AK752" s="56">
        <f t="shared" si="236"/>
        <v>0</v>
      </c>
      <c r="AL752" s="56">
        <f t="shared" si="237"/>
        <v>0</v>
      </c>
      <c r="AM752" s="56">
        <f t="shared" si="238"/>
        <v>0</v>
      </c>
      <c r="AN752" s="56">
        <f t="shared" si="239"/>
        <v>0</v>
      </c>
      <c r="AO752" s="56">
        <f t="shared" si="240"/>
        <v>0</v>
      </c>
      <c r="AP752" s="56">
        <f t="shared" si="241"/>
        <v>0</v>
      </c>
      <c r="AQ752" s="56">
        <f t="shared" si="242"/>
        <v>0</v>
      </c>
      <c r="AR752" s="86">
        <f t="shared" si="243"/>
        <v>0</v>
      </c>
    </row>
    <row r="753" spans="1:44" x14ac:dyDescent="0.25">
      <c r="A753" s="178"/>
      <c r="B753" s="55" t="str">
        <f>_xlfn.IFNA(VLOOKUP(A753,'Ajánlatkérő(k) adatai'!$B$4:$C$205,2,0),"")</f>
        <v/>
      </c>
      <c r="C753" s="178"/>
      <c r="D753" s="55" t="str">
        <f>_xlfn.IFNA(VLOOKUP(C753,'Számlafizető(k) adatai'!$C$4:$D$203,2,0),"")</f>
        <v/>
      </c>
      <c r="E753" s="55" t="str">
        <f>_xlfn.IFNA(VLOOKUP(C753,'Számlafizető(k) adatai'!$C$4:$M$203,11,0),"")</f>
        <v/>
      </c>
      <c r="F753" s="178"/>
      <c r="G753" s="178"/>
      <c r="H753" s="178"/>
      <c r="I753" s="55" t="str">
        <f>IF(F753="","",VLOOKUP(LEFT(F753,5),'Technikai cellák'!B:C,2,0))</f>
        <v/>
      </c>
      <c r="J753" s="55" t="str">
        <f>IF(F753="","",VLOOKUP(I753,'Technikai cellák'!$C$1:$D$12,2,0))</f>
        <v/>
      </c>
      <c r="K753" s="179"/>
      <c r="L753" s="67" t="str">
        <f t="shared" si="227"/>
        <v/>
      </c>
      <c r="M753" s="68">
        <f t="shared" si="228"/>
        <v>0</v>
      </c>
      <c r="N753" s="66">
        <f t="shared" si="229"/>
        <v>0</v>
      </c>
      <c r="O753" s="152"/>
      <c r="P753" s="172">
        <f t="shared" si="244"/>
        <v>0</v>
      </c>
      <c r="Q753" s="69">
        <f t="shared" si="230"/>
        <v>0</v>
      </c>
      <c r="R753" s="62">
        <f t="shared" si="231"/>
        <v>0</v>
      </c>
      <c r="S753" s="153"/>
      <c r="T753" s="118" t="str">
        <f t="shared" si="245"/>
        <v/>
      </c>
      <c r="U753" s="154"/>
      <c r="V753" s="154"/>
      <c r="W753" s="154"/>
      <c r="X753" s="154"/>
      <c r="Y753" s="154"/>
      <c r="Z753" s="154"/>
      <c r="AA753" s="154"/>
      <c r="AB753" s="154"/>
      <c r="AC753" s="154"/>
      <c r="AD753" s="154"/>
      <c r="AE753" s="154"/>
      <c r="AF753" s="154"/>
      <c r="AG753" s="63">
        <f t="shared" si="232"/>
        <v>0</v>
      </c>
      <c r="AH753" s="56">
        <f t="shared" si="233"/>
        <v>0</v>
      </c>
      <c r="AI753" s="56">
        <f t="shared" si="234"/>
        <v>0</v>
      </c>
      <c r="AJ753" s="56">
        <f t="shared" si="235"/>
        <v>0</v>
      </c>
      <c r="AK753" s="56">
        <f t="shared" si="236"/>
        <v>0</v>
      </c>
      <c r="AL753" s="56">
        <f t="shared" si="237"/>
        <v>0</v>
      </c>
      <c r="AM753" s="56">
        <f t="shared" si="238"/>
        <v>0</v>
      </c>
      <c r="AN753" s="56">
        <f t="shared" si="239"/>
        <v>0</v>
      </c>
      <c r="AO753" s="56">
        <f t="shared" si="240"/>
        <v>0</v>
      </c>
      <c r="AP753" s="56">
        <f t="shared" si="241"/>
        <v>0</v>
      </c>
      <c r="AQ753" s="56">
        <f t="shared" si="242"/>
        <v>0</v>
      </c>
      <c r="AR753" s="86">
        <f t="shared" si="243"/>
        <v>0</v>
      </c>
    </row>
    <row r="754" spans="1:44" x14ac:dyDescent="0.25">
      <c r="A754" s="178"/>
      <c r="B754" s="55" t="str">
        <f>_xlfn.IFNA(VLOOKUP(A754,'Ajánlatkérő(k) adatai'!$B$4:$C$205,2,0),"")</f>
        <v/>
      </c>
      <c r="C754" s="178"/>
      <c r="D754" s="55" t="str">
        <f>_xlfn.IFNA(VLOOKUP(C754,'Számlafizető(k) adatai'!$C$4:$D$203,2,0),"")</f>
        <v/>
      </c>
      <c r="E754" s="55" t="str">
        <f>_xlfn.IFNA(VLOOKUP(C754,'Számlafizető(k) adatai'!$C$4:$M$203,11,0),"")</f>
        <v/>
      </c>
      <c r="F754" s="178"/>
      <c r="G754" s="178"/>
      <c r="H754" s="178"/>
      <c r="I754" s="55" t="str">
        <f>IF(F754="","",VLOOKUP(LEFT(F754,5),'Technikai cellák'!B:C,2,0))</f>
        <v/>
      </c>
      <c r="J754" s="55" t="str">
        <f>IF(F754="","",VLOOKUP(I754,'Technikai cellák'!$C$1:$D$12,2,0))</f>
        <v/>
      </c>
      <c r="K754" s="179"/>
      <c r="L754" s="67" t="str">
        <f t="shared" si="227"/>
        <v/>
      </c>
      <c r="M754" s="68">
        <f t="shared" si="228"/>
        <v>0</v>
      </c>
      <c r="N754" s="66">
        <f t="shared" si="229"/>
        <v>0</v>
      </c>
      <c r="O754" s="152"/>
      <c r="P754" s="172">
        <f t="shared" si="244"/>
        <v>0</v>
      </c>
      <c r="Q754" s="69">
        <f t="shared" si="230"/>
        <v>0</v>
      </c>
      <c r="R754" s="62">
        <f t="shared" si="231"/>
        <v>0</v>
      </c>
      <c r="S754" s="153"/>
      <c r="T754" s="118" t="str">
        <f t="shared" si="245"/>
        <v/>
      </c>
      <c r="U754" s="154"/>
      <c r="V754" s="154"/>
      <c r="W754" s="154"/>
      <c r="X754" s="154"/>
      <c r="Y754" s="154"/>
      <c r="Z754" s="154"/>
      <c r="AA754" s="154"/>
      <c r="AB754" s="154"/>
      <c r="AC754" s="154"/>
      <c r="AD754" s="154"/>
      <c r="AE754" s="154"/>
      <c r="AF754" s="154"/>
      <c r="AG754" s="63">
        <f t="shared" si="232"/>
        <v>0</v>
      </c>
      <c r="AH754" s="56">
        <f t="shared" si="233"/>
        <v>0</v>
      </c>
      <c r="AI754" s="56">
        <f t="shared" si="234"/>
        <v>0</v>
      </c>
      <c r="AJ754" s="56">
        <f t="shared" si="235"/>
        <v>0</v>
      </c>
      <c r="AK754" s="56">
        <f t="shared" si="236"/>
        <v>0</v>
      </c>
      <c r="AL754" s="56">
        <f t="shared" si="237"/>
        <v>0</v>
      </c>
      <c r="AM754" s="56">
        <f t="shared" si="238"/>
        <v>0</v>
      </c>
      <c r="AN754" s="56">
        <f t="shared" si="239"/>
        <v>0</v>
      </c>
      <c r="AO754" s="56">
        <f t="shared" si="240"/>
        <v>0</v>
      </c>
      <c r="AP754" s="56">
        <f t="shared" si="241"/>
        <v>0</v>
      </c>
      <c r="AQ754" s="56">
        <f t="shared" si="242"/>
        <v>0</v>
      </c>
      <c r="AR754" s="86">
        <f t="shared" si="243"/>
        <v>0</v>
      </c>
    </row>
    <row r="755" spans="1:44" x14ac:dyDescent="0.25">
      <c r="A755" s="178"/>
      <c r="B755" s="55" t="str">
        <f>_xlfn.IFNA(VLOOKUP(A755,'Ajánlatkérő(k) adatai'!$B$4:$C$205,2,0),"")</f>
        <v/>
      </c>
      <c r="C755" s="178"/>
      <c r="D755" s="55" t="str">
        <f>_xlfn.IFNA(VLOOKUP(C755,'Számlafizető(k) adatai'!$C$4:$D$203,2,0),"")</f>
        <v/>
      </c>
      <c r="E755" s="55" t="str">
        <f>_xlfn.IFNA(VLOOKUP(C755,'Számlafizető(k) adatai'!$C$4:$M$203,11,0),"")</f>
        <v/>
      </c>
      <c r="F755" s="178"/>
      <c r="G755" s="178"/>
      <c r="H755" s="178"/>
      <c r="I755" s="55" t="str">
        <f>IF(F755="","",VLOOKUP(LEFT(F755,5),'Technikai cellák'!B:C,2,0))</f>
        <v/>
      </c>
      <c r="J755" s="55" t="str">
        <f>IF(F755="","",VLOOKUP(I755,'Technikai cellák'!$C$1:$D$12,2,0))</f>
        <v/>
      </c>
      <c r="K755" s="179"/>
      <c r="L755" s="67" t="str">
        <f t="shared" si="227"/>
        <v/>
      </c>
      <c r="M755" s="68">
        <f t="shared" si="228"/>
        <v>0</v>
      </c>
      <c r="N755" s="66">
        <f t="shared" si="229"/>
        <v>0</v>
      </c>
      <c r="O755" s="152"/>
      <c r="P755" s="172">
        <f t="shared" si="244"/>
        <v>0</v>
      </c>
      <c r="Q755" s="69">
        <f t="shared" si="230"/>
        <v>0</v>
      </c>
      <c r="R755" s="62">
        <f t="shared" si="231"/>
        <v>0</v>
      </c>
      <c r="S755" s="153"/>
      <c r="T755" s="118" t="str">
        <f t="shared" si="245"/>
        <v/>
      </c>
      <c r="U755" s="154"/>
      <c r="V755" s="154"/>
      <c r="W755" s="154"/>
      <c r="X755" s="154"/>
      <c r="Y755" s="154"/>
      <c r="Z755" s="154"/>
      <c r="AA755" s="154"/>
      <c r="AB755" s="154"/>
      <c r="AC755" s="154"/>
      <c r="AD755" s="154"/>
      <c r="AE755" s="154"/>
      <c r="AF755" s="154"/>
      <c r="AG755" s="63">
        <f t="shared" si="232"/>
        <v>0</v>
      </c>
      <c r="AH755" s="56">
        <f t="shared" si="233"/>
        <v>0</v>
      </c>
      <c r="AI755" s="56">
        <f t="shared" si="234"/>
        <v>0</v>
      </c>
      <c r="AJ755" s="56">
        <f t="shared" si="235"/>
        <v>0</v>
      </c>
      <c r="AK755" s="56">
        <f t="shared" si="236"/>
        <v>0</v>
      </c>
      <c r="AL755" s="56">
        <f t="shared" si="237"/>
        <v>0</v>
      </c>
      <c r="AM755" s="56">
        <f t="shared" si="238"/>
        <v>0</v>
      </c>
      <c r="AN755" s="56">
        <f t="shared" si="239"/>
        <v>0</v>
      </c>
      <c r="AO755" s="56">
        <f t="shared" si="240"/>
        <v>0</v>
      </c>
      <c r="AP755" s="56">
        <f t="shared" si="241"/>
        <v>0</v>
      </c>
      <c r="AQ755" s="56">
        <f t="shared" si="242"/>
        <v>0</v>
      </c>
      <c r="AR755" s="86">
        <f t="shared" si="243"/>
        <v>0</v>
      </c>
    </row>
    <row r="756" spans="1:44" x14ac:dyDescent="0.25">
      <c r="A756" s="178"/>
      <c r="B756" s="55" t="str">
        <f>_xlfn.IFNA(VLOOKUP(A756,'Ajánlatkérő(k) adatai'!$B$4:$C$205,2,0),"")</f>
        <v/>
      </c>
      <c r="C756" s="178"/>
      <c r="D756" s="55" t="str">
        <f>_xlfn.IFNA(VLOOKUP(C756,'Számlafizető(k) adatai'!$C$4:$D$203,2,0),"")</f>
        <v/>
      </c>
      <c r="E756" s="55" t="str">
        <f>_xlfn.IFNA(VLOOKUP(C756,'Számlafizető(k) adatai'!$C$4:$M$203,11,0),"")</f>
        <v/>
      </c>
      <c r="F756" s="178"/>
      <c r="G756" s="178"/>
      <c r="H756" s="178"/>
      <c r="I756" s="55" t="str">
        <f>IF(F756="","",VLOOKUP(LEFT(F756,5),'Technikai cellák'!B:C,2,0))</f>
        <v/>
      </c>
      <c r="J756" s="55" t="str">
        <f>IF(F756="","",VLOOKUP(I756,'Technikai cellák'!$C$1:$D$12,2,0))</f>
        <v/>
      </c>
      <c r="K756" s="179"/>
      <c r="L756" s="67" t="str">
        <f t="shared" si="227"/>
        <v/>
      </c>
      <c r="M756" s="68">
        <f t="shared" si="228"/>
        <v>0</v>
      </c>
      <c r="N756" s="66">
        <f t="shared" si="229"/>
        <v>0</v>
      </c>
      <c r="O756" s="152"/>
      <c r="P756" s="172">
        <f t="shared" si="244"/>
        <v>0</v>
      </c>
      <c r="Q756" s="69">
        <f t="shared" si="230"/>
        <v>0</v>
      </c>
      <c r="R756" s="62">
        <f t="shared" si="231"/>
        <v>0</v>
      </c>
      <c r="S756" s="153"/>
      <c r="T756" s="118" t="str">
        <f t="shared" si="245"/>
        <v/>
      </c>
      <c r="U756" s="154"/>
      <c r="V756" s="154"/>
      <c r="W756" s="154"/>
      <c r="X756" s="154"/>
      <c r="Y756" s="154"/>
      <c r="Z756" s="154"/>
      <c r="AA756" s="154"/>
      <c r="AB756" s="154"/>
      <c r="AC756" s="154"/>
      <c r="AD756" s="154"/>
      <c r="AE756" s="154"/>
      <c r="AF756" s="154"/>
      <c r="AG756" s="63">
        <f t="shared" si="232"/>
        <v>0</v>
      </c>
      <c r="AH756" s="56">
        <f t="shared" si="233"/>
        <v>0</v>
      </c>
      <c r="AI756" s="56">
        <f t="shared" si="234"/>
        <v>0</v>
      </c>
      <c r="AJ756" s="56">
        <f t="shared" si="235"/>
        <v>0</v>
      </c>
      <c r="AK756" s="56">
        <f t="shared" si="236"/>
        <v>0</v>
      </c>
      <c r="AL756" s="56">
        <f t="shared" si="237"/>
        <v>0</v>
      </c>
      <c r="AM756" s="56">
        <f t="shared" si="238"/>
        <v>0</v>
      </c>
      <c r="AN756" s="56">
        <f t="shared" si="239"/>
        <v>0</v>
      </c>
      <c r="AO756" s="56">
        <f t="shared" si="240"/>
        <v>0</v>
      </c>
      <c r="AP756" s="56">
        <f t="shared" si="241"/>
        <v>0</v>
      </c>
      <c r="AQ756" s="56">
        <f t="shared" si="242"/>
        <v>0</v>
      </c>
      <c r="AR756" s="86">
        <f t="shared" si="243"/>
        <v>0</v>
      </c>
    </row>
    <row r="757" spans="1:44" x14ac:dyDescent="0.25">
      <c r="A757" s="178"/>
      <c r="B757" s="55" t="str">
        <f>_xlfn.IFNA(VLOOKUP(A757,'Ajánlatkérő(k) adatai'!$B$4:$C$205,2,0),"")</f>
        <v/>
      </c>
      <c r="C757" s="178"/>
      <c r="D757" s="55" t="str">
        <f>_xlfn.IFNA(VLOOKUP(C757,'Számlafizető(k) adatai'!$C$4:$D$203,2,0),"")</f>
        <v/>
      </c>
      <c r="E757" s="55" t="str">
        <f>_xlfn.IFNA(VLOOKUP(C757,'Számlafizető(k) adatai'!$C$4:$M$203,11,0),"")</f>
        <v/>
      </c>
      <c r="F757" s="178"/>
      <c r="G757" s="178"/>
      <c r="H757" s="178"/>
      <c r="I757" s="55" t="str">
        <f>IF(F757="","",VLOOKUP(LEFT(F757,5),'Technikai cellák'!B:C,2,0))</f>
        <v/>
      </c>
      <c r="J757" s="55" t="str">
        <f>IF(F757="","",VLOOKUP(I757,'Technikai cellák'!$C$1:$D$12,2,0))</f>
        <v/>
      </c>
      <c r="K757" s="179"/>
      <c r="L757" s="67" t="str">
        <f t="shared" ref="L757:L820" si="246">IF(K757="","",IF(K757&lt;20,"20 alatti",IF(K757&lt;100,"20-99",IF(K757&lt;500,"100-500","500-"))))</f>
        <v/>
      </c>
      <c r="M757" s="68">
        <f t="shared" ref="M757:M820" si="247">ROUND(IF(L757="20 alatti",K757*1,0),0)</f>
        <v>0</v>
      </c>
      <c r="N757" s="66">
        <f t="shared" ref="N757:N820" si="248">ROUND(IF(L757="20-99",K757*10.5,0),0)</f>
        <v>0</v>
      </c>
      <c r="O757" s="152"/>
      <c r="P757" s="172">
        <f t="shared" si="244"/>
        <v>0</v>
      </c>
      <c r="Q757" s="69">
        <f t="shared" ref="Q757:Q820" si="249">ROUND(R757*$F$10,0)</f>
        <v>0</v>
      </c>
      <c r="R757" s="62">
        <f t="shared" si="231"/>
        <v>0</v>
      </c>
      <c r="S757" s="153"/>
      <c r="T757" s="118" t="str">
        <f t="shared" si="245"/>
        <v/>
      </c>
      <c r="U757" s="154"/>
      <c r="V757" s="154"/>
      <c r="W757" s="154"/>
      <c r="X757" s="154"/>
      <c r="Y757" s="154"/>
      <c r="Z757" s="154"/>
      <c r="AA757" s="154"/>
      <c r="AB757" s="154"/>
      <c r="AC757" s="154"/>
      <c r="AD757" s="154"/>
      <c r="AE757" s="154"/>
      <c r="AF757" s="154"/>
      <c r="AG757" s="63">
        <f t="shared" si="232"/>
        <v>0</v>
      </c>
      <c r="AH757" s="56">
        <f t="shared" si="233"/>
        <v>0</v>
      </c>
      <c r="AI757" s="56">
        <f t="shared" si="234"/>
        <v>0</v>
      </c>
      <c r="AJ757" s="56">
        <f t="shared" si="235"/>
        <v>0</v>
      </c>
      <c r="AK757" s="56">
        <f t="shared" si="236"/>
        <v>0</v>
      </c>
      <c r="AL757" s="56">
        <f t="shared" si="237"/>
        <v>0</v>
      </c>
      <c r="AM757" s="56">
        <f t="shared" si="238"/>
        <v>0</v>
      </c>
      <c r="AN757" s="56">
        <f t="shared" si="239"/>
        <v>0</v>
      </c>
      <c r="AO757" s="56">
        <f t="shared" si="240"/>
        <v>0</v>
      </c>
      <c r="AP757" s="56">
        <f t="shared" si="241"/>
        <v>0</v>
      </c>
      <c r="AQ757" s="56">
        <f t="shared" si="242"/>
        <v>0</v>
      </c>
      <c r="AR757" s="86">
        <f t="shared" si="243"/>
        <v>0</v>
      </c>
    </row>
    <row r="758" spans="1:44" x14ac:dyDescent="0.25">
      <c r="A758" s="178"/>
      <c r="B758" s="55" t="str">
        <f>_xlfn.IFNA(VLOOKUP(A758,'Ajánlatkérő(k) adatai'!$B$4:$C$205,2,0),"")</f>
        <v/>
      </c>
      <c r="C758" s="178"/>
      <c r="D758" s="55" t="str">
        <f>_xlfn.IFNA(VLOOKUP(C758,'Számlafizető(k) adatai'!$C$4:$D$203,2,0),"")</f>
        <v/>
      </c>
      <c r="E758" s="55" t="str">
        <f>_xlfn.IFNA(VLOOKUP(C758,'Számlafizető(k) adatai'!$C$4:$M$203,11,0),"")</f>
        <v/>
      </c>
      <c r="F758" s="178"/>
      <c r="G758" s="178"/>
      <c r="H758" s="178"/>
      <c r="I758" s="55" t="str">
        <f>IF(F758="","",VLOOKUP(LEFT(F758,5),'Technikai cellák'!B:C,2,0))</f>
        <v/>
      </c>
      <c r="J758" s="55" t="str">
        <f>IF(F758="","",VLOOKUP(I758,'Technikai cellák'!$C$1:$D$12,2,0))</f>
        <v/>
      </c>
      <c r="K758" s="179"/>
      <c r="L758" s="67" t="str">
        <f t="shared" si="246"/>
        <v/>
      </c>
      <c r="M758" s="68">
        <f t="shared" si="247"/>
        <v>0</v>
      </c>
      <c r="N758" s="66">
        <f t="shared" si="248"/>
        <v>0</v>
      </c>
      <c r="O758" s="152"/>
      <c r="P758" s="172">
        <f t="shared" si="244"/>
        <v>0</v>
      </c>
      <c r="Q758" s="69">
        <f t="shared" si="249"/>
        <v>0</v>
      </c>
      <c r="R758" s="62">
        <f t="shared" si="231"/>
        <v>0</v>
      </c>
      <c r="S758" s="153"/>
      <c r="T758" s="118" t="str">
        <f t="shared" si="245"/>
        <v/>
      </c>
      <c r="U758" s="154"/>
      <c r="V758" s="154"/>
      <c r="W758" s="154"/>
      <c r="X758" s="154"/>
      <c r="Y758" s="154"/>
      <c r="Z758" s="154"/>
      <c r="AA758" s="154"/>
      <c r="AB758" s="154"/>
      <c r="AC758" s="154"/>
      <c r="AD758" s="154"/>
      <c r="AE758" s="154"/>
      <c r="AF758" s="154"/>
      <c r="AG758" s="63">
        <f t="shared" si="232"/>
        <v>0</v>
      </c>
      <c r="AH758" s="56">
        <f t="shared" si="233"/>
        <v>0</v>
      </c>
      <c r="AI758" s="56">
        <f t="shared" si="234"/>
        <v>0</v>
      </c>
      <c r="AJ758" s="56">
        <f t="shared" si="235"/>
        <v>0</v>
      </c>
      <c r="AK758" s="56">
        <f t="shared" si="236"/>
        <v>0</v>
      </c>
      <c r="AL758" s="56">
        <f t="shared" si="237"/>
        <v>0</v>
      </c>
      <c r="AM758" s="56">
        <f t="shared" si="238"/>
        <v>0</v>
      </c>
      <c r="AN758" s="56">
        <f t="shared" si="239"/>
        <v>0</v>
      </c>
      <c r="AO758" s="56">
        <f t="shared" si="240"/>
        <v>0</v>
      </c>
      <c r="AP758" s="56">
        <f t="shared" si="241"/>
        <v>0</v>
      </c>
      <c r="AQ758" s="56">
        <f t="shared" si="242"/>
        <v>0</v>
      </c>
      <c r="AR758" s="86">
        <f t="shared" si="243"/>
        <v>0</v>
      </c>
    </row>
    <row r="759" spans="1:44" x14ac:dyDescent="0.25">
      <c r="A759" s="178"/>
      <c r="B759" s="55" t="str">
        <f>_xlfn.IFNA(VLOOKUP(A759,'Ajánlatkérő(k) adatai'!$B$4:$C$205,2,0),"")</f>
        <v/>
      </c>
      <c r="C759" s="178"/>
      <c r="D759" s="55" t="str">
        <f>_xlfn.IFNA(VLOOKUP(C759,'Számlafizető(k) adatai'!$C$4:$D$203,2,0),"")</f>
        <v/>
      </c>
      <c r="E759" s="55" t="str">
        <f>_xlfn.IFNA(VLOOKUP(C759,'Számlafizető(k) adatai'!$C$4:$M$203,11,0),"")</f>
        <v/>
      </c>
      <c r="F759" s="178"/>
      <c r="G759" s="178"/>
      <c r="H759" s="178"/>
      <c r="I759" s="55" t="str">
        <f>IF(F759="","",VLOOKUP(LEFT(F759,5),'Technikai cellák'!B:C,2,0))</f>
        <v/>
      </c>
      <c r="J759" s="55" t="str">
        <f>IF(F759="","",VLOOKUP(I759,'Technikai cellák'!$C$1:$D$12,2,0))</f>
        <v/>
      </c>
      <c r="K759" s="179"/>
      <c r="L759" s="67" t="str">
        <f t="shared" si="246"/>
        <v/>
      </c>
      <c r="M759" s="68">
        <f t="shared" si="247"/>
        <v>0</v>
      </c>
      <c r="N759" s="66">
        <f t="shared" si="248"/>
        <v>0</v>
      </c>
      <c r="O759" s="152"/>
      <c r="P759" s="172">
        <f t="shared" si="244"/>
        <v>0</v>
      </c>
      <c r="Q759" s="69">
        <f t="shared" si="249"/>
        <v>0</v>
      </c>
      <c r="R759" s="62">
        <f t="shared" si="231"/>
        <v>0</v>
      </c>
      <c r="S759" s="153"/>
      <c r="T759" s="118" t="str">
        <f t="shared" si="245"/>
        <v/>
      </c>
      <c r="U759" s="154"/>
      <c r="V759" s="154"/>
      <c r="W759" s="154"/>
      <c r="X759" s="154"/>
      <c r="Y759" s="154"/>
      <c r="Z759" s="154"/>
      <c r="AA759" s="154"/>
      <c r="AB759" s="154"/>
      <c r="AC759" s="154"/>
      <c r="AD759" s="154"/>
      <c r="AE759" s="154"/>
      <c r="AF759" s="154"/>
      <c r="AG759" s="63">
        <f t="shared" si="232"/>
        <v>0</v>
      </c>
      <c r="AH759" s="56">
        <f t="shared" si="233"/>
        <v>0</v>
      </c>
      <c r="AI759" s="56">
        <f t="shared" si="234"/>
        <v>0</v>
      </c>
      <c r="AJ759" s="56">
        <f t="shared" si="235"/>
        <v>0</v>
      </c>
      <c r="AK759" s="56">
        <f t="shared" si="236"/>
        <v>0</v>
      </c>
      <c r="AL759" s="56">
        <f t="shared" si="237"/>
        <v>0</v>
      </c>
      <c r="AM759" s="56">
        <f t="shared" si="238"/>
        <v>0</v>
      </c>
      <c r="AN759" s="56">
        <f t="shared" si="239"/>
        <v>0</v>
      </c>
      <c r="AO759" s="56">
        <f t="shared" si="240"/>
        <v>0</v>
      </c>
      <c r="AP759" s="56">
        <f t="shared" si="241"/>
        <v>0</v>
      </c>
      <c r="AQ759" s="56">
        <f t="shared" si="242"/>
        <v>0</v>
      </c>
      <c r="AR759" s="86">
        <f t="shared" si="243"/>
        <v>0</v>
      </c>
    </row>
    <row r="760" spans="1:44" x14ac:dyDescent="0.25">
      <c r="A760" s="178"/>
      <c r="B760" s="55" t="str">
        <f>_xlfn.IFNA(VLOOKUP(A760,'Ajánlatkérő(k) adatai'!$B$4:$C$205,2,0),"")</f>
        <v/>
      </c>
      <c r="C760" s="178"/>
      <c r="D760" s="55" t="str">
        <f>_xlfn.IFNA(VLOOKUP(C760,'Számlafizető(k) adatai'!$C$4:$D$203,2,0),"")</f>
        <v/>
      </c>
      <c r="E760" s="55" t="str">
        <f>_xlfn.IFNA(VLOOKUP(C760,'Számlafizető(k) adatai'!$C$4:$M$203,11,0),"")</f>
        <v/>
      </c>
      <c r="F760" s="178"/>
      <c r="G760" s="178"/>
      <c r="H760" s="178"/>
      <c r="I760" s="55" t="str">
        <f>IF(F760="","",VLOOKUP(LEFT(F760,5),'Technikai cellák'!B:C,2,0))</f>
        <v/>
      </c>
      <c r="J760" s="55" t="str">
        <f>IF(F760="","",VLOOKUP(I760,'Technikai cellák'!$C$1:$D$12,2,0))</f>
        <v/>
      </c>
      <c r="K760" s="179"/>
      <c r="L760" s="67" t="str">
        <f t="shared" si="246"/>
        <v/>
      </c>
      <c r="M760" s="68">
        <f t="shared" si="247"/>
        <v>0</v>
      </c>
      <c r="N760" s="66">
        <f t="shared" si="248"/>
        <v>0</v>
      </c>
      <c r="O760" s="152"/>
      <c r="P760" s="172">
        <f t="shared" si="244"/>
        <v>0</v>
      </c>
      <c r="Q760" s="69">
        <f t="shared" si="249"/>
        <v>0</v>
      </c>
      <c r="R760" s="62">
        <f t="shared" si="231"/>
        <v>0</v>
      </c>
      <c r="S760" s="153"/>
      <c r="T760" s="118" t="str">
        <f t="shared" si="245"/>
        <v/>
      </c>
      <c r="U760" s="154"/>
      <c r="V760" s="154"/>
      <c r="W760" s="154"/>
      <c r="X760" s="154"/>
      <c r="Y760" s="154"/>
      <c r="Z760" s="154"/>
      <c r="AA760" s="154"/>
      <c r="AB760" s="154"/>
      <c r="AC760" s="154"/>
      <c r="AD760" s="154"/>
      <c r="AE760" s="154"/>
      <c r="AF760" s="154"/>
      <c r="AG760" s="63">
        <f t="shared" si="232"/>
        <v>0</v>
      </c>
      <c r="AH760" s="56">
        <f t="shared" si="233"/>
        <v>0</v>
      </c>
      <c r="AI760" s="56">
        <f t="shared" si="234"/>
        <v>0</v>
      </c>
      <c r="AJ760" s="56">
        <f t="shared" si="235"/>
        <v>0</v>
      </c>
      <c r="AK760" s="56">
        <f t="shared" si="236"/>
        <v>0</v>
      </c>
      <c r="AL760" s="56">
        <f t="shared" si="237"/>
        <v>0</v>
      </c>
      <c r="AM760" s="56">
        <f t="shared" si="238"/>
        <v>0</v>
      </c>
      <c r="AN760" s="56">
        <f t="shared" si="239"/>
        <v>0</v>
      </c>
      <c r="AO760" s="56">
        <f t="shared" si="240"/>
        <v>0</v>
      </c>
      <c r="AP760" s="56">
        <f t="shared" si="241"/>
        <v>0</v>
      </c>
      <c r="AQ760" s="56">
        <f t="shared" si="242"/>
        <v>0</v>
      </c>
      <c r="AR760" s="86">
        <f t="shared" si="243"/>
        <v>0</v>
      </c>
    </row>
    <row r="761" spans="1:44" x14ac:dyDescent="0.25">
      <c r="A761" s="178"/>
      <c r="B761" s="55" t="str">
        <f>_xlfn.IFNA(VLOOKUP(A761,'Ajánlatkérő(k) adatai'!$B$4:$C$205,2,0),"")</f>
        <v/>
      </c>
      <c r="C761" s="178"/>
      <c r="D761" s="55" t="str">
        <f>_xlfn.IFNA(VLOOKUP(C761,'Számlafizető(k) adatai'!$C$4:$D$203,2,0),"")</f>
        <v/>
      </c>
      <c r="E761" s="55" t="str">
        <f>_xlfn.IFNA(VLOOKUP(C761,'Számlafizető(k) adatai'!$C$4:$M$203,11,0),"")</f>
        <v/>
      </c>
      <c r="F761" s="178"/>
      <c r="G761" s="178"/>
      <c r="H761" s="178"/>
      <c r="I761" s="55" t="str">
        <f>IF(F761="","",VLOOKUP(LEFT(F761,5),'Technikai cellák'!B:C,2,0))</f>
        <v/>
      </c>
      <c r="J761" s="55" t="str">
        <f>IF(F761="","",VLOOKUP(I761,'Technikai cellák'!$C$1:$D$12,2,0))</f>
        <v/>
      </c>
      <c r="K761" s="179"/>
      <c r="L761" s="67" t="str">
        <f t="shared" si="246"/>
        <v/>
      </c>
      <c r="M761" s="68">
        <f t="shared" si="247"/>
        <v>0</v>
      </c>
      <c r="N761" s="66">
        <f t="shared" si="248"/>
        <v>0</v>
      </c>
      <c r="O761" s="152"/>
      <c r="P761" s="172">
        <f t="shared" si="244"/>
        <v>0</v>
      </c>
      <c r="Q761" s="69">
        <f t="shared" si="249"/>
        <v>0</v>
      </c>
      <c r="R761" s="62">
        <f t="shared" si="231"/>
        <v>0</v>
      </c>
      <c r="S761" s="153"/>
      <c r="T761" s="118" t="str">
        <f t="shared" si="245"/>
        <v/>
      </c>
      <c r="U761" s="154"/>
      <c r="V761" s="154"/>
      <c r="W761" s="154"/>
      <c r="X761" s="154"/>
      <c r="Y761" s="154"/>
      <c r="Z761" s="154"/>
      <c r="AA761" s="154"/>
      <c r="AB761" s="154"/>
      <c r="AC761" s="154"/>
      <c r="AD761" s="154"/>
      <c r="AE761" s="154"/>
      <c r="AF761" s="154"/>
      <c r="AG761" s="63">
        <f t="shared" si="232"/>
        <v>0</v>
      </c>
      <c r="AH761" s="56">
        <f t="shared" si="233"/>
        <v>0</v>
      </c>
      <c r="AI761" s="56">
        <f t="shared" si="234"/>
        <v>0</v>
      </c>
      <c r="AJ761" s="56">
        <f t="shared" si="235"/>
        <v>0</v>
      </c>
      <c r="AK761" s="56">
        <f t="shared" si="236"/>
        <v>0</v>
      </c>
      <c r="AL761" s="56">
        <f t="shared" si="237"/>
        <v>0</v>
      </c>
      <c r="AM761" s="56">
        <f t="shared" si="238"/>
        <v>0</v>
      </c>
      <c r="AN761" s="56">
        <f t="shared" si="239"/>
        <v>0</v>
      </c>
      <c r="AO761" s="56">
        <f t="shared" si="240"/>
        <v>0</v>
      </c>
      <c r="AP761" s="56">
        <f t="shared" si="241"/>
        <v>0</v>
      </c>
      <c r="AQ761" s="56">
        <f t="shared" si="242"/>
        <v>0</v>
      </c>
      <c r="AR761" s="86">
        <f t="shared" si="243"/>
        <v>0</v>
      </c>
    </row>
    <row r="762" spans="1:44" x14ac:dyDescent="0.25">
      <c r="A762" s="178"/>
      <c r="B762" s="55" t="str">
        <f>_xlfn.IFNA(VLOOKUP(A762,'Ajánlatkérő(k) adatai'!$B$4:$C$205,2,0),"")</f>
        <v/>
      </c>
      <c r="C762" s="178"/>
      <c r="D762" s="55" t="str">
        <f>_xlfn.IFNA(VLOOKUP(C762,'Számlafizető(k) adatai'!$C$4:$D$203,2,0),"")</f>
        <v/>
      </c>
      <c r="E762" s="55" t="str">
        <f>_xlfn.IFNA(VLOOKUP(C762,'Számlafizető(k) adatai'!$C$4:$M$203,11,0),"")</f>
        <v/>
      </c>
      <c r="F762" s="178"/>
      <c r="G762" s="178"/>
      <c r="H762" s="178"/>
      <c r="I762" s="55" t="str">
        <f>IF(F762="","",VLOOKUP(LEFT(F762,5),'Technikai cellák'!B:C,2,0))</f>
        <v/>
      </c>
      <c r="J762" s="55" t="str">
        <f>IF(F762="","",VLOOKUP(I762,'Technikai cellák'!$C$1:$D$12,2,0))</f>
        <v/>
      </c>
      <c r="K762" s="179"/>
      <c r="L762" s="67" t="str">
        <f t="shared" si="246"/>
        <v/>
      </c>
      <c r="M762" s="68">
        <f t="shared" si="247"/>
        <v>0</v>
      </c>
      <c r="N762" s="66">
        <f t="shared" si="248"/>
        <v>0</v>
      </c>
      <c r="O762" s="152"/>
      <c r="P762" s="172">
        <f t="shared" si="244"/>
        <v>0</v>
      </c>
      <c r="Q762" s="69">
        <f t="shared" si="249"/>
        <v>0</v>
      </c>
      <c r="R762" s="62">
        <f t="shared" si="231"/>
        <v>0</v>
      </c>
      <c r="S762" s="153"/>
      <c r="T762" s="118" t="str">
        <f t="shared" si="245"/>
        <v/>
      </c>
      <c r="U762" s="154"/>
      <c r="V762" s="154"/>
      <c r="W762" s="154"/>
      <c r="X762" s="154"/>
      <c r="Y762" s="154"/>
      <c r="Z762" s="154"/>
      <c r="AA762" s="154"/>
      <c r="AB762" s="154"/>
      <c r="AC762" s="154"/>
      <c r="AD762" s="154"/>
      <c r="AE762" s="154"/>
      <c r="AF762" s="154"/>
      <c r="AG762" s="63">
        <f t="shared" si="232"/>
        <v>0</v>
      </c>
      <c r="AH762" s="56">
        <f t="shared" si="233"/>
        <v>0</v>
      </c>
      <c r="AI762" s="56">
        <f t="shared" si="234"/>
        <v>0</v>
      </c>
      <c r="AJ762" s="56">
        <f t="shared" si="235"/>
        <v>0</v>
      </c>
      <c r="AK762" s="56">
        <f t="shared" si="236"/>
        <v>0</v>
      </c>
      <c r="AL762" s="56">
        <f t="shared" si="237"/>
        <v>0</v>
      </c>
      <c r="AM762" s="56">
        <f t="shared" si="238"/>
        <v>0</v>
      </c>
      <c r="AN762" s="56">
        <f t="shared" si="239"/>
        <v>0</v>
      </c>
      <c r="AO762" s="56">
        <f t="shared" si="240"/>
        <v>0</v>
      </c>
      <c r="AP762" s="56">
        <f t="shared" si="241"/>
        <v>0</v>
      </c>
      <c r="AQ762" s="56">
        <f t="shared" si="242"/>
        <v>0</v>
      </c>
      <c r="AR762" s="86">
        <f t="shared" si="243"/>
        <v>0</v>
      </c>
    </row>
    <row r="763" spans="1:44" x14ac:dyDescent="0.25">
      <c r="A763" s="178"/>
      <c r="B763" s="55" t="str">
        <f>_xlfn.IFNA(VLOOKUP(A763,'Ajánlatkérő(k) adatai'!$B$4:$C$205,2,0),"")</f>
        <v/>
      </c>
      <c r="C763" s="178"/>
      <c r="D763" s="55" t="str">
        <f>_xlfn.IFNA(VLOOKUP(C763,'Számlafizető(k) adatai'!$C$4:$D$203,2,0),"")</f>
        <v/>
      </c>
      <c r="E763" s="55" t="str">
        <f>_xlfn.IFNA(VLOOKUP(C763,'Számlafizető(k) adatai'!$C$4:$M$203,11,0),"")</f>
        <v/>
      </c>
      <c r="F763" s="178"/>
      <c r="G763" s="178"/>
      <c r="H763" s="178"/>
      <c r="I763" s="55" t="str">
        <f>IF(F763="","",VLOOKUP(LEFT(F763,5),'Technikai cellák'!B:C,2,0))</f>
        <v/>
      </c>
      <c r="J763" s="55" t="str">
        <f>IF(F763="","",VLOOKUP(I763,'Technikai cellák'!$C$1:$D$12,2,0))</f>
        <v/>
      </c>
      <c r="K763" s="179"/>
      <c r="L763" s="67" t="str">
        <f t="shared" si="246"/>
        <v/>
      </c>
      <c r="M763" s="68">
        <f t="shared" si="247"/>
        <v>0</v>
      </c>
      <c r="N763" s="66">
        <f t="shared" si="248"/>
        <v>0</v>
      </c>
      <c r="O763" s="152"/>
      <c r="P763" s="172">
        <f t="shared" si="244"/>
        <v>0</v>
      </c>
      <c r="Q763" s="69">
        <f t="shared" si="249"/>
        <v>0</v>
      </c>
      <c r="R763" s="62">
        <f t="shared" si="231"/>
        <v>0</v>
      </c>
      <c r="S763" s="153"/>
      <c r="T763" s="118" t="str">
        <f t="shared" si="245"/>
        <v/>
      </c>
      <c r="U763" s="154"/>
      <c r="V763" s="154"/>
      <c r="W763" s="154"/>
      <c r="X763" s="154"/>
      <c r="Y763" s="154"/>
      <c r="Z763" s="154"/>
      <c r="AA763" s="154"/>
      <c r="AB763" s="154"/>
      <c r="AC763" s="154"/>
      <c r="AD763" s="154"/>
      <c r="AE763" s="154"/>
      <c r="AF763" s="154"/>
      <c r="AG763" s="63">
        <f t="shared" si="232"/>
        <v>0</v>
      </c>
      <c r="AH763" s="56">
        <f t="shared" si="233"/>
        <v>0</v>
      </c>
      <c r="AI763" s="56">
        <f t="shared" si="234"/>
        <v>0</v>
      </c>
      <c r="AJ763" s="56">
        <f t="shared" si="235"/>
        <v>0</v>
      </c>
      <c r="AK763" s="56">
        <f t="shared" si="236"/>
        <v>0</v>
      </c>
      <c r="AL763" s="56">
        <f t="shared" si="237"/>
        <v>0</v>
      </c>
      <c r="AM763" s="56">
        <f t="shared" si="238"/>
        <v>0</v>
      </c>
      <c r="AN763" s="56">
        <f t="shared" si="239"/>
        <v>0</v>
      </c>
      <c r="AO763" s="56">
        <f t="shared" si="240"/>
        <v>0</v>
      </c>
      <c r="AP763" s="56">
        <f t="shared" si="241"/>
        <v>0</v>
      </c>
      <c r="AQ763" s="56">
        <f t="shared" si="242"/>
        <v>0</v>
      </c>
      <c r="AR763" s="86">
        <f t="shared" si="243"/>
        <v>0</v>
      </c>
    </row>
    <row r="764" spans="1:44" x14ac:dyDescent="0.25">
      <c r="A764" s="178"/>
      <c r="B764" s="55" t="str">
        <f>_xlfn.IFNA(VLOOKUP(A764,'Ajánlatkérő(k) adatai'!$B$4:$C$205,2,0),"")</f>
        <v/>
      </c>
      <c r="C764" s="178"/>
      <c r="D764" s="55" t="str">
        <f>_xlfn.IFNA(VLOOKUP(C764,'Számlafizető(k) adatai'!$C$4:$D$203,2,0),"")</f>
        <v/>
      </c>
      <c r="E764" s="55" t="str">
        <f>_xlfn.IFNA(VLOOKUP(C764,'Számlafizető(k) adatai'!$C$4:$M$203,11,0),"")</f>
        <v/>
      </c>
      <c r="F764" s="178"/>
      <c r="G764" s="178"/>
      <c r="H764" s="178"/>
      <c r="I764" s="55" t="str">
        <f>IF(F764="","",VLOOKUP(LEFT(F764,5),'Technikai cellák'!B:C,2,0))</f>
        <v/>
      </c>
      <c r="J764" s="55" t="str">
        <f>IF(F764="","",VLOOKUP(I764,'Technikai cellák'!$C$1:$D$12,2,0))</f>
        <v/>
      </c>
      <c r="K764" s="179"/>
      <c r="L764" s="67" t="str">
        <f t="shared" si="246"/>
        <v/>
      </c>
      <c r="M764" s="68">
        <f t="shared" si="247"/>
        <v>0</v>
      </c>
      <c r="N764" s="66">
        <f t="shared" si="248"/>
        <v>0</v>
      </c>
      <c r="O764" s="152"/>
      <c r="P764" s="172">
        <f t="shared" si="244"/>
        <v>0</v>
      </c>
      <c r="Q764" s="69">
        <f t="shared" si="249"/>
        <v>0</v>
      </c>
      <c r="R764" s="62">
        <f t="shared" si="231"/>
        <v>0</v>
      </c>
      <c r="S764" s="153"/>
      <c r="T764" s="118" t="str">
        <f t="shared" si="245"/>
        <v/>
      </c>
      <c r="U764" s="154"/>
      <c r="V764" s="154"/>
      <c r="W764" s="154"/>
      <c r="X764" s="154"/>
      <c r="Y764" s="154"/>
      <c r="Z764" s="154"/>
      <c r="AA764" s="154"/>
      <c r="AB764" s="154"/>
      <c r="AC764" s="154"/>
      <c r="AD764" s="154"/>
      <c r="AE764" s="154"/>
      <c r="AF764" s="154"/>
      <c r="AG764" s="63">
        <f t="shared" si="232"/>
        <v>0</v>
      </c>
      <c r="AH764" s="56">
        <f t="shared" si="233"/>
        <v>0</v>
      </c>
      <c r="AI764" s="56">
        <f t="shared" si="234"/>
        <v>0</v>
      </c>
      <c r="AJ764" s="56">
        <f t="shared" si="235"/>
        <v>0</v>
      </c>
      <c r="AK764" s="56">
        <f t="shared" si="236"/>
        <v>0</v>
      </c>
      <c r="AL764" s="56">
        <f t="shared" si="237"/>
        <v>0</v>
      </c>
      <c r="AM764" s="56">
        <f t="shared" si="238"/>
        <v>0</v>
      </c>
      <c r="AN764" s="56">
        <f t="shared" si="239"/>
        <v>0</v>
      </c>
      <c r="AO764" s="56">
        <f t="shared" si="240"/>
        <v>0</v>
      </c>
      <c r="AP764" s="56">
        <f t="shared" si="241"/>
        <v>0</v>
      </c>
      <c r="AQ764" s="56">
        <f t="shared" si="242"/>
        <v>0</v>
      </c>
      <c r="AR764" s="86">
        <f t="shared" si="243"/>
        <v>0</v>
      </c>
    </row>
    <row r="765" spans="1:44" x14ac:dyDescent="0.25">
      <c r="A765" s="178"/>
      <c r="B765" s="55" t="str">
        <f>_xlfn.IFNA(VLOOKUP(A765,'Ajánlatkérő(k) adatai'!$B$4:$C$205,2,0),"")</f>
        <v/>
      </c>
      <c r="C765" s="178"/>
      <c r="D765" s="55" t="str">
        <f>_xlfn.IFNA(VLOOKUP(C765,'Számlafizető(k) adatai'!$C$4:$D$203,2,0),"")</f>
        <v/>
      </c>
      <c r="E765" s="55" t="str">
        <f>_xlfn.IFNA(VLOOKUP(C765,'Számlafizető(k) adatai'!$C$4:$M$203,11,0),"")</f>
        <v/>
      </c>
      <c r="F765" s="178"/>
      <c r="G765" s="178"/>
      <c r="H765" s="178"/>
      <c r="I765" s="55" t="str">
        <f>IF(F765="","",VLOOKUP(LEFT(F765,5),'Technikai cellák'!B:C,2,0))</f>
        <v/>
      </c>
      <c r="J765" s="55" t="str">
        <f>IF(F765="","",VLOOKUP(I765,'Technikai cellák'!$C$1:$D$12,2,0))</f>
        <v/>
      </c>
      <c r="K765" s="179"/>
      <c r="L765" s="67" t="str">
        <f t="shared" si="246"/>
        <v/>
      </c>
      <c r="M765" s="68">
        <f t="shared" si="247"/>
        <v>0</v>
      </c>
      <c r="N765" s="66">
        <f t="shared" si="248"/>
        <v>0</v>
      </c>
      <c r="O765" s="152"/>
      <c r="P765" s="172">
        <f t="shared" si="244"/>
        <v>0</v>
      </c>
      <c r="Q765" s="69">
        <f t="shared" si="249"/>
        <v>0</v>
      </c>
      <c r="R765" s="62">
        <f t="shared" si="231"/>
        <v>0</v>
      </c>
      <c r="S765" s="153"/>
      <c r="T765" s="118" t="str">
        <f t="shared" si="245"/>
        <v/>
      </c>
      <c r="U765" s="154"/>
      <c r="V765" s="154"/>
      <c r="W765" s="154"/>
      <c r="X765" s="154"/>
      <c r="Y765" s="154"/>
      <c r="Z765" s="154"/>
      <c r="AA765" s="154"/>
      <c r="AB765" s="154"/>
      <c r="AC765" s="154"/>
      <c r="AD765" s="154"/>
      <c r="AE765" s="154"/>
      <c r="AF765" s="154"/>
      <c r="AG765" s="63">
        <f t="shared" si="232"/>
        <v>0</v>
      </c>
      <c r="AH765" s="56">
        <f t="shared" si="233"/>
        <v>0</v>
      </c>
      <c r="AI765" s="56">
        <f t="shared" si="234"/>
        <v>0</v>
      </c>
      <c r="AJ765" s="56">
        <f t="shared" si="235"/>
        <v>0</v>
      </c>
      <c r="AK765" s="56">
        <f t="shared" si="236"/>
        <v>0</v>
      </c>
      <c r="AL765" s="56">
        <f t="shared" si="237"/>
        <v>0</v>
      </c>
      <c r="AM765" s="56">
        <f t="shared" si="238"/>
        <v>0</v>
      </c>
      <c r="AN765" s="56">
        <f t="shared" si="239"/>
        <v>0</v>
      </c>
      <c r="AO765" s="56">
        <f t="shared" si="240"/>
        <v>0</v>
      </c>
      <c r="AP765" s="56">
        <f t="shared" si="241"/>
        <v>0</v>
      </c>
      <c r="AQ765" s="56">
        <f t="shared" si="242"/>
        <v>0</v>
      </c>
      <c r="AR765" s="86">
        <f t="shared" si="243"/>
        <v>0</v>
      </c>
    </row>
    <row r="766" spans="1:44" x14ac:dyDescent="0.25">
      <c r="A766" s="178"/>
      <c r="B766" s="55" t="str">
        <f>_xlfn.IFNA(VLOOKUP(A766,'Ajánlatkérő(k) adatai'!$B$4:$C$205,2,0),"")</f>
        <v/>
      </c>
      <c r="C766" s="178"/>
      <c r="D766" s="55" t="str">
        <f>_xlfn.IFNA(VLOOKUP(C766,'Számlafizető(k) adatai'!$C$4:$D$203,2,0),"")</f>
        <v/>
      </c>
      <c r="E766" s="55" t="str">
        <f>_xlfn.IFNA(VLOOKUP(C766,'Számlafizető(k) adatai'!$C$4:$M$203,11,0),"")</f>
        <v/>
      </c>
      <c r="F766" s="178"/>
      <c r="G766" s="178"/>
      <c r="H766" s="178"/>
      <c r="I766" s="55" t="str">
        <f>IF(F766="","",VLOOKUP(LEFT(F766,5),'Technikai cellák'!B:C,2,0))</f>
        <v/>
      </c>
      <c r="J766" s="55" t="str">
        <f>IF(F766="","",VLOOKUP(I766,'Technikai cellák'!$C$1:$D$12,2,0))</f>
        <v/>
      </c>
      <c r="K766" s="179"/>
      <c r="L766" s="67" t="str">
        <f t="shared" si="246"/>
        <v/>
      </c>
      <c r="M766" s="68">
        <f t="shared" si="247"/>
        <v>0</v>
      </c>
      <c r="N766" s="66">
        <f t="shared" si="248"/>
        <v>0</v>
      </c>
      <c r="O766" s="152"/>
      <c r="P766" s="172">
        <f t="shared" si="244"/>
        <v>0</v>
      </c>
      <c r="Q766" s="69">
        <f t="shared" si="249"/>
        <v>0</v>
      </c>
      <c r="R766" s="62">
        <f t="shared" si="231"/>
        <v>0</v>
      </c>
      <c r="S766" s="153"/>
      <c r="T766" s="118" t="str">
        <f t="shared" si="245"/>
        <v/>
      </c>
      <c r="U766" s="154"/>
      <c r="V766" s="154"/>
      <c r="W766" s="154"/>
      <c r="X766" s="154"/>
      <c r="Y766" s="154"/>
      <c r="Z766" s="154"/>
      <c r="AA766" s="154"/>
      <c r="AB766" s="154"/>
      <c r="AC766" s="154"/>
      <c r="AD766" s="154"/>
      <c r="AE766" s="154"/>
      <c r="AF766" s="154"/>
      <c r="AG766" s="63">
        <f t="shared" si="232"/>
        <v>0</v>
      </c>
      <c r="AH766" s="56">
        <f t="shared" si="233"/>
        <v>0</v>
      </c>
      <c r="AI766" s="56">
        <f t="shared" si="234"/>
        <v>0</v>
      </c>
      <c r="AJ766" s="56">
        <f t="shared" si="235"/>
        <v>0</v>
      </c>
      <c r="AK766" s="56">
        <f t="shared" si="236"/>
        <v>0</v>
      </c>
      <c r="AL766" s="56">
        <f t="shared" si="237"/>
        <v>0</v>
      </c>
      <c r="AM766" s="56">
        <f t="shared" si="238"/>
        <v>0</v>
      </c>
      <c r="AN766" s="56">
        <f t="shared" si="239"/>
        <v>0</v>
      </c>
      <c r="AO766" s="56">
        <f t="shared" si="240"/>
        <v>0</v>
      </c>
      <c r="AP766" s="56">
        <f t="shared" si="241"/>
        <v>0</v>
      </c>
      <c r="AQ766" s="56">
        <f t="shared" si="242"/>
        <v>0</v>
      </c>
      <c r="AR766" s="86">
        <f t="shared" si="243"/>
        <v>0</v>
      </c>
    </row>
    <row r="767" spans="1:44" x14ac:dyDescent="0.25">
      <c r="A767" s="178"/>
      <c r="B767" s="55" t="str">
        <f>_xlfn.IFNA(VLOOKUP(A767,'Ajánlatkérő(k) adatai'!$B$4:$C$205,2,0),"")</f>
        <v/>
      </c>
      <c r="C767" s="178"/>
      <c r="D767" s="55" t="str">
        <f>_xlfn.IFNA(VLOOKUP(C767,'Számlafizető(k) adatai'!$C$4:$D$203,2,0),"")</f>
        <v/>
      </c>
      <c r="E767" s="55" t="str">
        <f>_xlfn.IFNA(VLOOKUP(C767,'Számlafizető(k) adatai'!$C$4:$M$203,11,0),"")</f>
        <v/>
      </c>
      <c r="F767" s="178"/>
      <c r="G767" s="178"/>
      <c r="H767" s="178"/>
      <c r="I767" s="55" t="str">
        <f>IF(F767="","",VLOOKUP(LEFT(F767,5),'Technikai cellák'!B:C,2,0))</f>
        <v/>
      </c>
      <c r="J767" s="55" t="str">
        <f>IF(F767="","",VLOOKUP(I767,'Technikai cellák'!$C$1:$D$12,2,0))</f>
        <v/>
      </c>
      <c r="K767" s="179"/>
      <c r="L767" s="67" t="str">
        <f t="shared" si="246"/>
        <v/>
      </c>
      <c r="M767" s="68">
        <f t="shared" si="247"/>
        <v>0</v>
      </c>
      <c r="N767" s="66">
        <f t="shared" si="248"/>
        <v>0</v>
      </c>
      <c r="O767" s="152"/>
      <c r="P767" s="172">
        <f t="shared" si="244"/>
        <v>0</v>
      </c>
      <c r="Q767" s="69">
        <f t="shared" si="249"/>
        <v>0</v>
      </c>
      <c r="R767" s="62">
        <f t="shared" si="231"/>
        <v>0</v>
      </c>
      <c r="S767" s="153"/>
      <c r="T767" s="118" t="str">
        <f t="shared" si="245"/>
        <v/>
      </c>
      <c r="U767" s="154"/>
      <c r="V767" s="154"/>
      <c r="W767" s="154"/>
      <c r="X767" s="154"/>
      <c r="Y767" s="154"/>
      <c r="Z767" s="154"/>
      <c r="AA767" s="154"/>
      <c r="AB767" s="154"/>
      <c r="AC767" s="154"/>
      <c r="AD767" s="154"/>
      <c r="AE767" s="154"/>
      <c r="AF767" s="154"/>
      <c r="AG767" s="63">
        <f t="shared" si="232"/>
        <v>0</v>
      </c>
      <c r="AH767" s="56">
        <f t="shared" si="233"/>
        <v>0</v>
      </c>
      <c r="AI767" s="56">
        <f t="shared" si="234"/>
        <v>0</v>
      </c>
      <c r="AJ767" s="56">
        <f t="shared" si="235"/>
        <v>0</v>
      </c>
      <c r="AK767" s="56">
        <f t="shared" si="236"/>
        <v>0</v>
      </c>
      <c r="AL767" s="56">
        <f t="shared" si="237"/>
        <v>0</v>
      </c>
      <c r="AM767" s="56">
        <f t="shared" si="238"/>
        <v>0</v>
      </c>
      <c r="AN767" s="56">
        <f t="shared" si="239"/>
        <v>0</v>
      </c>
      <c r="AO767" s="56">
        <f t="shared" si="240"/>
        <v>0</v>
      </c>
      <c r="AP767" s="56">
        <f t="shared" si="241"/>
        <v>0</v>
      </c>
      <c r="AQ767" s="56">
        <f t="shared" si="242"/>
        <v>0</v>
      </c>
      <c r="AR767" s="86">
        <f t="shared" si="243"/>
        <v>0</v>
      </c>
    </row>
    <row r="768" spans="1:44" x14ac:dyDescent="0.25">
      <c r="A768" s="178"/>
      <c r="B768" s="55" t="str">
        <f>_xlfn.IFNA(VLOOKUP(A768,'Ajánlatkérő(k) adatai'!$B$4:$C$205,2,0),"")</f>
        <v/>
      </c>
      <c r="C768" s="178"/>
      <c r="D768" s="55" t="str">
        <f>_xlfn.IFNA(VLOOKUP(C768,'Számlafizető(k) adatai'!$C$4:$D$203,2,0),"")</f>
        <v/>
      </c>
      <c r="E768" s="55" t="str">
        <f>_xlfn.IFNA(VLOOKUP(C768,'Számlafizető(k) adatai'!$C$4:$M$203,11,0),"")</f>
        <v/>
      </c>
      <c r="F768" s="178"/>
      <c r="G768" s="178"/>
      <c r="H768" s="178"/>
      <c r="I768" s="55" t="str">
        <f>IF(F768="","",VLOOKUP(LEFT(F768,5),'Technikai cellák'!B:C,2,0))</f>
        <v/>
      </c>
      <c r="J768" s="55" t="str">
        <f>IF(F768="","",VLOOKUP(I768,'Technikai cellák'!$C$1:$D$12,2,0))</f>
        <v/>
      </c>
      <c r="K768" s="179"/>
      <c r="L768" s="67" t="str">
        <f t="shared" si="246"/>
        <v/>
      </c>
      <c r="M768" s="68">
        <f t="shared" si="247"/>
        <v>0</v>
      </c>
      <c r="N768" s="66">
        <f t="shared" si="248"/>
        <v>0</v>
      </c>
      <c r="O768" s="152"/>
      <c r="P768" s="172">
        <f t="shared" si="244"/>
        <v>0</v>
      </c>
      <c r="Q768" s="69">
        <f t="shared" si="249"/>
        <v>0</v>
      </c>
      <c r="R768" s="62">
        <f t="shared" si="231"/>
        <v>0</v>
      </c>
      <c r="S768" s="153"/>
      <c r="T768" s="118" t="str">
        <f t="shared" si="245"/>
        <v/>
      </c>
      <c r="U768" s="154"/>
      <c r="V768" s="154"/>
      <c r="W768" s="154"/>
      <c r="X768" s="154"/>
      <c r="Y768" s="154"/>
      <c r="Z768" s="154"/>
      <c r="AA768" s="154"/>
      <c r="AB768" s="154"/>
      <c r="AC768" s="154"/>
      <c r="AD768" s="154"/>
      <c r="AE768" s="154"/>
      <c r="AF768" s="154"/>
      <c r="AG768" s="63">
        <f t="shared" si="232"/>
        <v>0</v>
      </c>
      <c r="AH768" s="56">
        <f t="shared" si="233"/>
        <v>0</v>
      </c>
      <c r="AI768" s="56">
        <f t="shared" si="234"/>
        <v>0</v>
      </c>
      <c r="AJ768" s="56">
        <f t="shared" si="235"/>
        <v>0</v>
      </c>
      <c r="AK768" s="56">
        <f t="shared" si="236"/>
        <v>0</v>
      </c>
      <c r="AL768" s="56">
        <f t="shared" si="237"/>
        <v>0</v>
      </c>
      <c r="AM768" s="56">
        <f t="shared" si="238"/>
        <v>0</v>
      </c>
      <c r="AN768" s="56">
        <f t="shared" si="239"/>
        <v>0</v>
      </c>
      <c r="AO768" s="56">
        <f t="shared" si="240"/>
        <v>0</v>
      </c>
      <c r="AP768" s="56">
        <f t="shared" si="241"/>
        <v>0</v>
      </c>
      <c r="AQ768" s="56">
        <f t="shared" si="242"/>
        <v>0</v>
      </c>
      <c r="AR768" s="86">
        <f t="shared" si="243"/>
        <v>0</v>
      </c>
    </row>
    <row r="769" spans="1:44" x14ac:dyDescent="0.25">
      <c r="A769" s="178"/>
      <c r="B769" s="55" t="str">
        <f>_xlfn.IFNA(VLOOKUP(A769,'Ajánlatkérő(k) adatai'!$B$4:$C$205,2,0),"")</f>
        <v/>
      </c>
      <c r="C769" s="178"/>
      <c r="D769" s="55" t="str">
        <f>_xlfn.IFNA(VLOOKUP(C769,'Számlafizető(k) adatai'!$C$4:$D$203,2,0),"")</f>
        <v/>
      </c>
      <c r="E769" s="55" t="str">
        <f>_xlfn.IFNA(VLOOKUP(C769,'Számlafizető(k) adatai'!$C$4:$M$203,11,0),"")</f>
        <v/>
      </c>
      <c r="F769" s="178"/>
      <c r="G769" s="178"/>
      <c r="H769" s="178"/>
      <c r="I769" s="55" t="str">
        <f>IF(F769="","",VLOOKUP(LEFT(F769,5),'Technikai cellák'!B:C,2,0))</f>
        <v/>
      </c>
      <c r="J769" s="55" t="str">
        <f>IF(F769="","",VLOOKUP(I769,'Technikai cellák'!$C$1:$D$12,2,0))</f>
        <v/>
      </c>
      <c r="K769" s="179"/>
      <c r="L769" s="67" t="str">
        <f t="shared" si="246"/>
        <v/>
      </c>
      <c r="M769" s="68">
        <f t="shared" si="247"/>
        <v>0</v>
      </c>
      <c r="N769" s="66">
        <f t="shared" si="248"/>
        <v>0</v>
      </c>
      <c r="O769" s="152"/>
      <c r="P769" s="172">
        <f t="shared" si="244"/>
        <v>0</v>
      </c>
      <c r="Q769" s="69">
        <f t="shared" si="249"/>
        <v>0</v>
      </c>
      <c r="R769" s="62">
        <f t="shared" si="231"/>
        <v>0</v>
      </c>
      <c r="S769" s="153"/>
      <c r="T769" s="118" t="str">
        <f t="shared" si="245"/>
        <v/>
      </c>
      <c r="U769" s="154"/>
      <c r="V769" s="154"/>
      <c r="W769" s="154"/>
      <c r="X769" s="154"/>
      <c r="Y769" s="154"/>
      <c r="Z769" s="154"/>
      <c r="AA769" s="154"/>
      <c r="AB769" s="154"/>
      <c r="AC769" s="154"/>
      <c r="AD769" s="154"/>
      <c r="AE769" s="154"/>
      <c r="AF769" s="154"/>
      <c r="AG769" s="63">
        <f t="shared" si="232"/>
        <v>0</v>
      </c>
      <c r="AH769" s="56">
        <f t="shared" si="233"/>
        <v>0</v>
      </c>
      <c r="AI769" s="56">
        <f t="shared" si="234"/>
        <v>0</v>
      </c>
      <c r="AJ769" s="56">
        <f t="shared" si="235"/>
        <v>0</v>
      </c>
      <c r="AK769" s="56">
        <f t="shared" si="236"/>
        <v>0</v>
      </c>
      <c r="AL769" s="56">
        <f t="shared" si="237"/>
        <v>0</v>
      </c>
      <c r="AM769" s="56">
        <f t="shared" si="238"/>
        <v>0</v>
      </c>
      <c r="AN769" s="56">
        <f t="shared" si="239"/>
        <v>0</v>
      </c>
      <c r="AO769" s="56">
        <f t="shared" si="240"/>
        <v>0</v>
      </c>
      <c r="AP769" s="56">
        <f t="shared" si="241"/>
        <v>0</v>
      </c>
      <c r="AQ769" s="56">
        <f t="shared" si="242"/>
        <v>0</v>
      </c>
      <c r="AR769" s="86">
        <f t="shared" si="243"/>
        <v>0</v>
      </c>
    </row>
    <row r="770" spans="1:44" x14ac:dyDescent="0.25">
      <c r="A770" s="178"/>
      <c r="B770" s="55" t="str">
        <f>_xlfn.IFNA(VLOOKUP(A770,'Ajánlatkérő(k) adatai'!$B$4:$C$205,2,0),"")</f>
        <v/>
      </c>
      <c r="C770" s="178"/>
      <c r="D770" s="55" t="str">
        <f>_xlfn.IFNA(VLOOKUP(C770,'Számlafizető(k) adatai'!$C$4:$D$203,2,0),"")</f>
        <v/>
      </c>
      <c r="E770" s="55" t="str">
        <f>_xlfn.IFNA(VLOOKUP(C770,'Számlafizető(k) adatai'!$C$4:$M$203,11,0),"")</f>
        <v/>
      </c>
      <c r="F770" s="178"/>
      <c r="G770" s="178"/>
      <c r="H770" s="178"/>
      <c r="I770" s="55" t="str">
        <f>IF(F770="","",VLOOKUP(LEFT(F770,5),'Technikai cellák'!B:C,2,0))</f>
        <v/>
      </c>
      <c r="J770" s="55" t="str">
        <f>IF(F770="","",VLOOKUP(I770,'Technikai cellák'!$C$1:$D$12,2,0))</f>
        <v/>
      </c>
      <c r="K770" s="179"/>
      <c r="L770" s="67" t="str">
        <f t="shared" si="246"/>
        <v/>
      </c>
      <c r="M770" s="68">
        <f t="shared" si="247"/>
        <v>0</v>
      </c>
      <c r="N770" s="66">
        <f t="shared" si="248"/>
        <v>0</v>
      </c>
      <c r="O770" s="152"/>
      <c r="P770" s="172">
        <f t="shared" si="244"/>
        <v>0</v>
      </c>
      <c r="Q770" s="69">
        <f t="shared" si="249"/>
        <v>0</v>
      </c>
      <c r="R770" s="62">
        <f t="shared" si="231"/>
        <v>0</v>
      </c>
      <c r="S770" s="153"/>
      <c r="T770" s="118" t="str">
        <f t="shared" si="245"/>
        <v/>
      </c>
      <c r="U770" s="154"/>
      <c r="V770" s="154"/>
      <c r="W770" s="154"/>
      <c r="X770" s="154"/>
      <c r="Y770" s="154"/>
      <c r="Z770" s="154"/>
      <c r="AA770" s="154"/>
      <c r="AB770" s="154"/>
      <c r="AC770" s="154"/>
      <c r="AD770" s="154"/>
      <c r="AE770" s="154"/>
      <c r="AF770" s="154"/>
      <c r="AG770" s="63">
        <f t="shared" si="232"/>
        <v>0</v>
      </c>
      <c r="AH770" s="56">
        <f t="shared" si="233"/>
        <v>0</v>
      </c>
      <c r="AI770" s="56">
        <f t="shared" si="234"/>
        <v>0</v>
      </c>
      <c r="AJ770" s="56">
        <f t="shared" si="235"/>
        <v>0</v>
      </c>
      <c r="AK770" s="56">
        <f t="shared" si="236"/>
        <v>0</v>
      </c>
      <c r="AL770" s="56">
        <f t="shared" si="237"/>
        <v>0</v>
      </c>
      <c r="AM770" s="56">
        <f t="shared" si="238"/>
        <v>0</v>
      </c>
      <c r="AN770" s="56">
        <f t="shared" si="239"/>
        <v>0</v>
      </c>
      <c r="AO770" s="56">
        <f t="shared" si="240"/>
        <v>0</v>
      </c>
      <c r="AP770" s="56">
        <f t="shared" si="241"/>
        <v>0</v>
      </c>
      <c r="AQ770" s="56">
        <f t="shared" si="242"/>
        <v>0</v>
      </c>
      <c r="AR770" s="86">
        <f t="shared" si="243"/>
        <v>0</v>
      </c>
    </row>
    <row r="771" spans="1:44" x14ac:dyDescent="0.25">
      <c r="A771" s="178"/>
      <c r="B771" s="55" t="str">
        <f>_xlfn.IFNA(VLOOKUP(A771,'Ajánlatkérő(k) adatai'!$B$4:$C$205,2,0),"")</f>
        <v/>
      </c>
      <c r="C771" s="178"/>
      <c r="D771" s="55" t="str">
        <f>_xlfn.IFNA(VLOOKUP(C771,'Számlafizető(k) adatai'!$C$4:$D$203,2,0),"")</f>
        <v/>
      </c>
      <c r="E771" s="55" t="str">
        <f>_xlfn.IFNA(VLOOKUP(C771,'Számlafizető(k) adatai'!$C$4:$M$203,11,0),"")</f>
        <v/>
      </c>
      <c r="F771" s="178"/>
      <c r="G771" s="178"/>
      <c r="H771" s="178"/>
      <c r="I771" s="55" t="str">
        <f>IF(F771="","",VLOOKUP(LEFT(F771,5),'Technikai cellák'!B:C,2,0))</f>
        <v/>
      </c>
      <c r="J771" s="55" t="str">
        <f>IF(F771="","",VLOOKUP(I771,'Technikai cellák'!$C$1:$D$12,2,0))</f>
        <v/>
      </c>
      <c r="K771" s="179"/>
      <c r="L771" s="67" t="str">
        <f t="shared" si="246"/>
        <v/>
      </c>
      <c r="M771" s="68">
        <f t="shared" si="247"/>
        <v>0</v>
      </c>
      <c r="N771" s="66">
        <f t="shared" si="248"/>
        <v>0</v>
      </c>
      <c r="O771" s="152"/>
      <c r="P771" s="172">
        <f t="shared" si="244"/>
        <v>0</v>
      </c>
      <c r="Q771" s="69">
        <f t="shared" si="249"/>
        <v>0</v>
      </c>
      <c r="R771" s="62">
        <f t="shared" si="231"/>
        <v>0</v>
      </c>
      <c r="S771" s="153"/>
      <c r="T771" s="118" t="str">
        <f t="shared" si="245"/>
        <v/>
      </c>
      <c r="U771" s="154"/>
      <c r="V771" s="154"/>
      <c r="W771" s="154"/>
      <c r="X771" s="154"/>
      <c r="Y771" s="154"/>
      <c r="Z771" s="154"/>
      <c r="AA771" s="154"/>
      <c r="AB771" s="154"/>
      <c r="AC771" s="154"/>
      <c r="AD771" s="154"/>
      <c r="AE771" s="154"/>
      <c r="AF771" s="154"/>
      <c r="AG771" s="63">
        <f t="shared" si="232"/>
        <v>0</v>
      </c>
      <c r="AH771" s="56">
        <f t="shared" si="233"/>
        <v>0</v>
      </c>
      <c r="AI771" s="56">
        <f t="shared" si="234"/>
        <v>0</v>
      </c>
      <c r="AJ771" s="56">
        <f t="shared" si="235"/>
        <v>0</v>
      </c>
      <c r="AK771" s="56">
        <f t="shared" si="236"/>
        <v>0</v>
      </c>
      <c r="AL771" s="56">
        <f t="shared" si="237"/>
        <v>0</v>
      </c>
      <c r="AM771" s="56">
        <f t="shared" si="238"/>
        <v>0</v>
      </c>
      <c r="AN771" s="56">
        <f t="shared" si="239"/>
        <v>0</v>
      </c>
      <c r="AO771" s="56">
        <f t="shared" si="240"/>
        <v>0</v>
      </c>
      <c r="AP771" s="56">
        <f t="shared" si="241"/>
        <v>0</v>
      </c>
      <c r="AQ771" s="56">
        <f t="shared" si="242"/>
        <v>0</v>
      </c>
      <c r="AR771" s="86">
        <f t="shared" si="243"/>
        <v>0</v>
      </c>
    </row>
    <row r="772" spans="1:44" x14ac:dyDescent="0.25">
      <c r="A772" s="178"/>
      <c r="B772" s="55" t="str">
        <f>_xlfn.IFNA(VLOOKUP(A772,'Ajánlatkérő(k) adatai'!$B$4:$C$205,2,0),"")</f>
        <v/>
      </c>
      <c r="C772" s="178"/>
      <c r="D772" s="55" t="str">
        <f>_xlfn.IFNA(VLOOKUP(C772,'Számlafizető(k) adatai'!$C$4:$D$203,2,0),"")</f>
        <v/>
      </c>
      <c r="E772" s="55" t="str">
        <f>_xlfn.IFNA(VLOOKUP(C772,'Számlafizető(k) adatai'!$C$4:$M$203,11,0),"")</f>
        <v/>
      </c>
      <c r="F772" s="178"/>
      <c r="G772" s="178"/>
      <c r="H772" s="178"/>
      <c r="I772" s="55" t="str">
        <f>IF(F772="","",VLOOKUP(LEFT(F772,5),'Technikai cellák'!B:C,2,0))</f>
        <v/>
      </c>
      <c r="J772" s="55" t="str">
        <f>IF(F772="","",VLOOKUP(I772,'Technikai cellák'!$C$1:$D$12,2,0))</f>
        <v/>
      </c>
      <c r="K772" s="179"/>
      <c r="L772" s="67" t="str">
        <f t="shared" si="246"/>
        <v/>
      </c>
      <c r="M772" s="68">
        <f t="shared" si="247"/>
        <v>0</v>
      </c>
      <c r="N772" s="66">
        <f t="shared" si="248"/>
        <v>0</v>
      </c>
      <c r="O772" s="152"/>
      <c r="P772" s="172">
        <f t="shared" si="244"/>
        <v>0</v>
      </c>
      <c r="Q772" s="69">
        <f t="shared" si="249"/>
        <v>0</v>
      </c>
      <c r="R772" s="62">
        <f t="shared" si="231"/>
        <v>0</v>
      </c>
      <c r="S772" s="153"/>
      <c r="T772" s="118" t="str">
        <f t="shared" si="245"/>
        <v/>
      </c>
      <c r="U772" s="154"/>
      <c r="V772" s="154"/>
      <c r="W772" s="154"/>
      <c r="X772" s="154"/>
      <c r="Y772" s="154"/>
      <c r="Z772" s="154"/>
      <c r="AA772" s="154"/>
      <c r="AB772" s="154"/>
      <c r="AC772" s="154"/>
      <c r="AD772" s="154"/>
      <c r="AE772" s="154"/>
      <c r="AF772" s="154"/>
      <c r="AG772" s="63">
        <f t="shared" si="232"/>
        <v>0</v>
      </c>
      <c r="AH772" s="56">
        <f t="shared" si="233"/>
        <v>0</v>
      </c>
      <c r="AI772" s="56">
        <f t="shared" si="234"/>
        <v>0</v>
      </c>
      <c r="AJ772" s="56">
        <f t="shared" si="235"/>
        <v>0</v>
      </c>
      <c r="AK772" s="56">
        <f t="shared" si="236"/>
        <v>0</v>
      </c>
      <c r="AL772" s="56">
        <f t="shared" si="237"/>
        <v>0</v>
      </c>
      <c r="AM772" s="56">
        <f t="shared" si="238"/>
        <v>0</v>
      </c>
      <c r="AN772" s="56">
        <f t="shared" si="239"/>
        <v>0</v>
      </c>
      <c r="AO772" s="56">
        <f t="shared" si="240"/>
        <v>0</v>
      </c>
      <c r="AP772" s="56">
        <f t="shared" si="241"/>
        <v>0</v>
      </c>
      <c r="AQ772" s="56">
        <f t="shared" si="242"/>
        <v>0</v>
      </c>
      <c r="AR772" s="86">
        <f t="shared" si="243"/>
        <v>0</v>
      </c>
    </row>
    <row r="773" spans="1:44" x14ac:dyDescent="0.25">
      <c r="A773" s="178"/>
      <c r="B773" s="55" t="str">
        <f>_xlfn.IFNA(VLOOKUP(A773,'Ajánlatkérő(k) adatai'!$B$4:$C$205,2,0),"")</f>
        <v/>
      </c>
      <c r="C773" s="178"/>
      <c r="D773" s="55" t="str">
        <f>_xlfn.IFNA(VLOOKUP(C773,'Számlafizető(k) adatai'!$C$4:$D$203,2,0),"")</f>
        <v/>
      </c>
      <c r="E773" s="55" t="str">
        <f>_xlfn.IFNA(VLOOKUP(C773,'Számlafizető(k) adatai'!$C$4:$M$203,11,0),"")</f>
        <v/>
      </c>
      <c r="F773" s="178"/>
      <c r="G773" s="178"/>
      <c r="H773" s="178"/>
      <c r="I773" s="55" t="str">
        <f>IF(F773="","",VLOOKUP(LEFT(F773,5),'Technikai cellák'!B:C,2,0))</f>
        <v/>
      </c>
      <c r="J773" s="55" t="str">
        <f>IF(F773="","",VLOOKUP(I773,'Technikai cellák'!$C$1:$D$12,2,0))</f>
        <v/>
      </c>
      <c r="K773" s="179"/>
      <c r="L773" s="67" t="str">
        <f t="shared" si="246"/>
        <v/>
      </c>
      <c r="M773" s="68">
        <f t="shared" si="247"/>
        <v>0</v>
      </c>
      <c r="N773" s="66">
        <f t="shared" si="248"/>
        <v>0</v>
      </c>
      <c r="O773" s="152"/>
      <c r="P773" s="172">
        <f t="shared" si="244"/>
        <v>0</v>
      </c>
      <c r="Q773" s="69">
        <f t="shared" si="249"/>
        <v>0</v>
      </c>
      <c r="R773" s="62">
        <f t="shared" ref="R773:R836" si="250">SUM(AG773:AR773)</f>
        <v>0</v>
      </c>
      <c r="S773" s="153"/>
      <c r="T773" s="118" t="str">
        <f t="shared" si="245"/>
        <v/>
      </c>
      <c r="U773" s="154"/>
      <c r="V773" s="154"/>
      <c r="W773" s="154"/>
      <c r="X773" s="154"/>
      <c r="Y773" s="154"/>
      <c r="Z773" s="154"/>
      <c r="AA773" s="154"/>
      <c r="AB773" s="154"/>
      <c r="AC773" s="154"/>
      <c r="AD773" s="154"/>
      <c r="AE773" s="154"/>
      <c r="AF773" s="154"/>
      <c r="AG773" s="63">
        <f t="shared" ref="AG773:AG836" si="251">ROUND((U773*$C$7)/$C$8,0)</f>
        <v>0</v>
      </c>
      <c r="AH773" s="56">
        <f t="shared" ref="AH773:AH836" si="252">ROUND((V773*$C$7)/$C$8,0)</f>
        <v>0</v>
      </c>
      <c r="AI773" s="56">
        <f t="shared" ref="AI773:AI836" si="253">ROUND((W773*$C$7)/$C$8,0)</f>
        <v>0</v>
      </c>
      <c r="AJ773" s="56">
        <f t="shared" ref="AJ773:AJ836" si="254">ROUND((X773*$C$7)/$C$8,0)</f>
        <v>0</v>
      </c>
      <c r="AK773" s="56">
        <f t="shared" ref="AK773:AK836" si="255">ROUND((Y773*$C$7)/$C$8,0)</f>
        <v>0</v>
      </c>
      <c r="AL773" s="56">
        <f t="shared" ref="AL773:AL836" si="256">ROUND((Z773*$C$7)/$C$8,0)</f>
        <v>0</v>
      </c>
      <c r="AM773" s="56">
        <f t="shared" ref="AM773:AM836" si="257">ROUND((AA773*$C$7)/$C$8,0)</f>
        <v>0</v>
      </c>
      <c r="AN773" s="56">
        <f t="shared" ref="AN773:AN836" si="258">ROUND((AB773*$C$7)/$C$8,0)</f>
        <v>0</v>
      </c>
      <c r="AO773" s="56">
        <f t="shared" ref="AO773:AO836" si="259">ROUND((AC773*$C$7)/$C$8,0)</f>
        <v>0</v>
      </c>
      <c r="AP773" s="56">
        <f t="shared" ref="AP773:AP836" si="260">ROUND((AD773*$C$7)/$C$8,0)</f>
        <v>0</v>
      </c>
      <c r="AQ773" s="56">
        <f t="shared" ref="AQ773:AQ836" si="261">ROUND((AE773*$C$7)/$C$8,0)</f>
        <v>0</v>
      </c>
      <c r="AR773" s="86">
        <f t="shared" ref="AR773:AR836" si="262">ROUND((AF773*$C$7)/$C$8,0)</f>
        <v>0</v>
      </c>
    </row>
    <row r="774" spans="1:44" x14ac:dyDescent="0.25">
      <c r="A774" s="178"/>
      <c r="B774" s="55" t="str">
        <f>_xlfn.IFNA(VLOOKUP(A774,'Ajánlatkérő(k) adatai'!$B$4:$C$205,2,0),"")</f>
        <v/>
      </c>
      <c r="C774" s="178"/>
      <c r="D774" s="55" t="str">
        <f>_xlfn.IFNA(VLOOKUP(C774,'Számlafizető(k) adatai'!$C$4:$D$203,2,0),"")</f>
        <v/>
      </c>
      <c r="E774" s="55" t="str">
        <f>_xlfn.IFNA(VLOOKUP(C774,'Számlafizető(k) adatai'!$C$4:$M$203,11,0),"")</f>
        <v/>
      </c>
      <c r="F774" s="178"/>
      <c r="G774" s="178"/>
      <c r="H774" s="178"/>
      <c r="I774" s="55" t="str">
        <f>IF(F774="","",VLOOKUP(LEFT(F774,5),'Technikai cellák'!B:C,2,0))</f>
        <v/>
      </c>
      <c r="J774" s="55" t="str">
        <f>IF(F774="","",VLOOKUP(I774,'Technikai cellák'!$C$1:$D$12,2,0))</f>
        <v/>
      </c>
      <c r="K774" s="179"/>
      <c r="L774" s="67" t="str">
        <f t="shared" si="246"/>
        <v/>
      </c>
      <c r="M774" s="68">
        <f t="shared" si="247"/>
        <v>0</v>
      </c>
      <c r="N774" s="66">
        <f t="shared" si="248"/>
        <v>0</v>
      </c>
      <c r="O774" s="152"/>
      <c r="P774" s="172">
        <f t="shared" si="244"/>
        <v>0</v>
      </c>
      <c r="Q774" s="69">
        <f t="shared" si="249"/>
        <v>0</v>
      </c>
      <c r="R774" s="62">
        <f t="shared" si="250"/>
        <v>0</v>
      </c>
      <c r="S774" s="153"/>
      <c r="T774" s="118" t="str">
        <f t="shared" si="245"/>
        <v/>
      </c>
      <c r="U774" s="154"/>
      <c r="V774" s="154"/>
      <c r="W774" s="154"/>
      <c r="X774" s="154"/>
      <c r="Y774" s="154"/>
      <c r="Z774" s="154"/>
      <c r="AA774" s="154"/>
      <c r="AB774" s="154"/>
      <c r="AC774" s="154"/>
      <c r="AD774" s="154"/>
      <c r="AE774" s="154"/>
      <c r="AF774" s="154"/>
      <c r="AG774" s="63">
        <f t="shared" si="251"/>
        <v>0</v>
      </c>
      <c r="AH774" s="56">
        <f t="shared" si="252"/>
        <v>0</v>
      </c>
      <c r="AI774" s="56">
        <f t="shared" si="253"/>
        <v>0</v>
      </c>
      <c r="AJ774" s="56">
        <f t="shared" si="254"/>
        <v>0</v>
      </c>
      <c r="AK774" s="56">
        <f t="shared" si="255"/>
        <v>0</v>
      </c>
      <c r="AL774" s="56">
        <f t="shared" si="256"/>
        <v>0</v>
      </c>
      <c r="AM774" s="56">
        <f t="shared" si="257"/>
        <v>0</v>
      </c>
      <c r="AN774" s="56">
        <f t="shared" si="258"/>
        <v>0</v>
      </c>
      <c r="AO774" s="56">
        <f t="shared" si="259"/>
        <v>0</v>
      </c>
      <c r="AP774" s="56">
        <f t="shared" si="260"/>
        <v>0</v>
      </c>
      <c r="AQ774" s="56">
        <f t="shared" si="261"/>
        <v>0</v>
      </c>
      <c r="AR774" s="86">
        <f t="shared" si="262"/>
        <v>0</v>
      </c>
    </row>
    <row r="775" spans="1:44" x14ac:dyDescent="0.25">
      <c r="A775" s="178"/>
      <c r="B775" s="55" t="str">
        <f>_xlfn.IFNA(VLOOKUP(A775,'Ajánlatkérő(k) adatai'!$B$4:$C$205,2,0),"")</f>
        <v/>
      </c>
      <c r="C775" s="178"/>
      <c r="D775" s="55" t="str">
        <f>_xlfn.IFNA(VLOOKUP(C775,'Számlafizető(k) adatai'!$C$4:$D$203,2,0),"")</f>
        <v/>
      </c>
      <c r="E775" s="55" t="str">
        <f>_xlfn.IFNA(VLOOKUP(C775,'Számlafizető(k) adatai'!$C$4:$M$203,11,0),"")</f>
        <v/>
      </c>
      <c r="F775" s="178"/>
      <c r="G775" s="178"/>
      <c r="H775" s="178"/>
      <c r="I775" s="55" t="str">
        <f>IF(F775="","",VLOOKUP(LEFT(F775,5),'Technikai cellák'!B:C,2,0))</f>
        <v/>
      </c>
      <c r="J775" s="55" t="str">
        <f>IF(F775="","",VLOOKUP(I775,'Technikai cellák'!$C$1:$D$12,2,0))</f>
        <v/>
      </c>
      <c r="K775" s="179"/>
      <c r="L775" s="67" t="str">
        <f t="shared" si="246"/>
        <v/>
      </c>
      <c r="M775" s="68">
        <f t="shared" si="247"/>
        <v>0</v>
      </c>
      <c r="N775" s="66">
        <f t="shared" si="248"/>
        <v>0</v>
      </c>
      <c r="O775" s="152"/>
      <c r="P775" s="172">
        <f t="shared" si="244"/>
        <v>0</v>
      </c>
      <c r="Q775" s="69">
        <f t="shared" si="249"/>
        <v>0</v>
      </c>
      <c r="R775" s="62">
        <f t="shared" si="250"/>
        <v>0</v>
      </c>
      <c r="S775" s="153"/>
      <c r="T775" s="118" t="str">
        <f t="shared" si="245"/>
        <v/>
      </c>
      <c r="U775" s="154"/>
      <c r="V775" s="154"/>
      <c r="W775" s="154"/>
      <c r="X775" s="154"/>
      <c r="Y775" s="154"/>
      <c r="Z775" s="154"/>
      <c r="AA775" s="154"/>
      <c r="AB775" s="154"/>
      <c r="AC775" s="154"/>
      <c r="AD775" s="154"/>
      <c r="AE775" s="154"/>
      <c r="AF775" s="154"/>
      <c r="AG775" s="63">
        <f t="shared" si="251"/>
        <v>0</v>
      </c>
      <c r="AH775" s="56">
        <f t="shared" si="252"/>
        <v>0</v>
      </c>
      <c r="AI775" s="56">
        <f t="shared" si="253"/>
        <v>0</v>
      </c>
      <c r="AJ775" s="56">
        <f t="shared" si="254"/>
        <v>0</v>
      </c>
      <c r="AK775" s="56">
        <f t="shared" si="255"/>
        <v>0</v>
      </c>
      <c r="AL775" s="56">
        <f t="shared" si="256"/>
        <v>0</v>
      </c>
      <c r="AM775" s="56">
        <f t="shared" si="257"/>
        <v>0</v>
      </c>
      <c r="AN775" s="56">
        <f t="shared" si="258"/>
        <v>0</v>
      </c>
      <c r="AO775" s="56">
        <f t="shared" si="259"/>
        <v>0</v>
      </c>
      <c r="AP775" s="56">
        <f t="shared" si="260"/>
        <v>0</v>
      </c>
      <c r="AQ775" s="56">
        <f t="shared" si="261"/>
        <v>0</v>
      </c>
      <c r="AR775" s="86">
        <f t="shared" si="262"/>
        <v>0</v>
      </c>
    </row>
    <row r="776" spans="1:44" x14ac:dyDescent="0.25">
      <c r="A776" s="178"/>
      <c r="B776" s="55" t="str">
        <f>_xlfn.IFNA(VLOOKUP(A776,'Ajánlatkérő(k) adatai'!$B$4:$C$205,2,0),"")</f>
        <v/>
      </c>
      <c r="C776" s="178"/>
      <c r="D776" s="55" t="str">
        <f>_xlfn.IFNA(VLOOKUP(C776,'Számlafizető(k) adatai'!$C$4:$D$203,2,0),"")</f>
        <v/>
      </c>
      <c r="E776" s="55" t="str">
        <f>_xlfn.IFNA(VLOOKUP(C776,'Számlafizető(k) adatai'!$C$4:$M$203,11,0),"")</f>
        <v/>
      </c>
      <c r="F776" s="178"/>
      <c r="G776" s="178"/>
      <c r="H776" s="178"/>
      <c r="I776" s="55" t="str">
        <f>IF(F776="","",VLOOKUP(LEFT(F776,5),'Technikai cellák'!B:C,2,0))</f>
        <v/>
      </c>
      <c r="J776" s="55" t="str">
        <f>IF(F776="","",VLOOKUP(I776,'Technikai cellák'!$C$1:$D$12,2,0))</f>
        <v/>
      </c>
      <c r="K776" s="179"/>
      <c r="L776" s="67" t="str">
        <f t="shared" si="246"/>
        <v/>
      </c>
      <c r="M776" s="68">
        <f t="shared" si="247"/>
        <v>0</v>
      </c>
      <c r="N776" s="66">
        <f t="shared" si="248"/>
        <v>0</v>
      </c>
      <c r="O776" s="152"/>
      <c r="P776" s="172">
        <f t="shared" si="244"/>
        <v>0</v>
      </c>
      <c r="Q776" s="69">
        <f t="shared" si="249"/>
        <v>0</v>
      </c>
      <c r="R776" s="62">
        <f t="shared" si="250"/>
        <v>0</v>
      </c>
      <c r="S776" s="153"/>
      <c r="T776" s="118" t="str">
        <f t="shared" si="245"/>
        <v/>
      </c>
      <c r="U776" s="154"/>
      <c r="V776" s="154"/>
      <c r="W776" s="154"/>
      <c r="X776" s="154"/>
      <c r="Y776" s="154"/>
      <c r="Z776" s="154"/>
      <c r="AA776" s="154"/>
      <c r="AB776" s="154"/>
      <c r="AC776" s="154"/>
      <c r="AD776" s="154"/>
      <c r="AE776" s="154"/>
      <c r="AF776" s="154"/>
      <c r="AG776" s="63">
        <f t="shared" si="251"/>
        <v>0</v>
      </c>
      <c r="AH776" s="56">
        <f t="shared" si="252"/>
        <v>0</v>
      </c>
      <c r="AI776" s="56">
        <f t="shared" si="253"/>
        <v>0</v>
      </c>
      <c r="AJ776" s="56">
        <f t="shared" si="254"/>
        <v>0</v>
      </c>
      <c r="AK776" s="56">
        <f t="shared" si="255"/>
        <v>0</v>
      </c>
      <c r="AL776" s="56">
        <f t="shared" si="256"/>
        <v>0</v>
      </c>
      <c r="AM776" s="56">
        <f t="shared" si="257"/>
        <v>0</v>
      </c>
      <c r="AN776" s="56">
        <f t="shared" si="258"/>
        <v>0</v>
      </c>
      <c r="AO776" s="56">
        <f t="shared" si="259"/>
        <v>0</v>
      </c>
      <c r="AP776" s="56">
        <f t="shared" si="260"/>
        <v>0</v>
      </c>
      <c r="AQ776" s="56">
        <f t="shared" si="261"/>
        <v>0</v>
      </c>
      <c r="AR776" s="86">
        <f t="shared" si="262"/>
        <v>0</v>
      </c>
    </row>
    <row r="777" spans="1:44" x14ac:dyDescent="0.25">
      <c r="A777" s="178"/>
      <c r="B777" s="55" t="str">
        <f>_xlfn.IFNA(VLOOKUP(A777,'Ajánlatkérő(k) adatai'!$B$4:$C$205,2,0),"")</f>
        <v/>
      </c>
      <c r="C777" s="178"/>
      <c r="D777" s="55" t="str">
        <f>_xlfn.IFNA(VLOOKUP(C777,'Számlafizető(k) adatai'!$C$4:$D$203,2,0),"")</f>
        <v/>
      </c>
      <c r="E777" s="55" t="str">
        <f>_xlfn.IFNA(VLOOKUP(C777,'Számlafizető(k) adatai'!$C$4:$M$203,11,0),"")</f>
        <v/>
      </c>
      <c r="F777" s="178"/>
      <c r="G777" s="178"/>
      <c r="H777" s="178"/>
      <c r="I777" s="55" t="str">
        <f>IF(F777="","",VLOOKUP(LEFT(F777,5),'Technikai cellák'!B:C,2,0))</f>
        <v/>
      </c>
      <c r="J777" s="55" t="str">
        <f>IF(F777="","",VLOOKUP(I777,'Technikai cellák'!$C$1:$D$12,2,0))</f>
        <v/>
      </c>
      <c r="K777" s="179"/>
      <c r="L777" s="67" t="str">
        <f t="shared" si="246"/>
        <v/>
      </c>
      <c r="M777" s="68">
        <f t="shared" si="247"/>
        <v>0</v>
      </c>
      <c r="N777" s="66">
        <f t="shared" si="248"/>
        <v>0</v>
      </c>
      <c r="O777" s="152"/>
      <c r="P777" s="172">
        <f t="shared" si="244"/>
        <v>0</v>
      </c>
      <c r="Q777" s="69">
        <f t="shared" si="249"/>
        <v>0</v>
      </c>
      <c r="R777" s="62">
        <f t="shared" si="250"/>
        <v>0</v>
      </c>
      <c r="S777" s="153"/>
      <c r="T777" s="118" t="str">
        <f t="shared" si="245"/>
        <v/>
      </c>
      <c r="U777" s="154"/>
      <c r="V777" s="154"/>
      <c r="W777" s="154"/>
      <c r="X777" s="154"/>
      <c r="Y777" s="154"/>
      <c r="Z777" s="154"/>
      <c r="AA777" s="154"/>
      <c r="AB777" s="154"/>
      <c r="AC777" s="154"/>
      <c r="AD777" s="154"/>
      <c r="AE777" s="154"/>
      <c r="AF777" s="154"/>
      <c r="AG777" s="63">
        <f t="shared" si="251"/>
        <v>0</v>
      </c>
      <c r="AH777" s="56">
        <f t="shared" si="252"/>
        <v>0</v>
      </c>
      <c r="AI777" s="56">
        <f t="shared" si="253"/>
        <v>0</v>
      </c>
      <c r="AJ777" s="56">
        <f t="shared" si="254"/>
        <v>0</v>
      </c>
      <c r="AK777" s="56">
        <f t="shared" si="255"/>
        <v>0</v>
      </c>
      <c r="AL777" s="56">
        <f t="shared" si="256"/>
        <v>0</v>
      </c>
      <c r="AM777" s="56">
        <f t="shared" si="257"/>
        <v>0</v>
      </c>
      <c r="AN777" s="56">
        <f t="shared" si="258"/>
        <v>0</v>
      </c>
      <c r="AO777" s="56">
        <f t="shared" si="259"/>
        <v>0</v>
      </c>
      <c r="AP777" s="56">
        <f t="shared" si="260"/>
        <v>0</v>
      </c>
      <c r="AQ777" s="56">
        <f t="shared" si="261"/>
        <v>0</v>
      </c>
      <c r="AR777" s="86">
        <f t="shared" si="262"/>
        <v>0</v>
      </c>
    </row>
    <row r="778" spans="1:44" x14ac:dyDescent="0.25">
      <c r="A778" s="178"/>
      <c r="B778" s="55" t="str">
        <f>_xlfn.IFNA(VLOOKUP(A778,'Ajánlatkérő(k) adatai'!$B$4:$C$205,2,0),"")</f>
        <v/>
      </c>
      <c r="C778" s="178"/>
      <c r="D778" s="55" t="str">
        <f>_xlfn.IFNA(VLOOKUP(C778,'Számlafizető(k) adatai'!$C$4:$D$203,2,0),"")</f>
        <v/>
      </c>
      <c r="E778" s="55" t="str">
        <f>_xlfn.IFNA(VLOOKUP(C778,'Számlafizető(k) adatai'!$C$4:$M$203,11,0),"")</f>
        <v/>
      </c>
      <c r="F778" s="178"/>
      <c r="G778" s="178"/>
      <c r="H778" s="178"/>
      <c r="I778" s="55" t="str">
        <f>IF(F778="","",VLOOKUP(LEFT(F778,5),'Technikai cellák'!B:C,2,0))</f>
        <v/>
      </c>
      <c r="J778" s="55" t="str">
        <f>IF(F778="","",VLOOKUP(I778,'Technikai cellák'!$C$1:$D$12,2,0))</f>
        <v/>
      </c>
      <c r="K778" s="179"/>
      <c r="L778" s="67" t="str">
        <f t="shared" si="246"/>
        <v/>
      </c>
      <c r="M778" s="68">
        <f t="shared" si="247"/>
        <v>0</v>
      </c>
      <c r="N778" s="66">
        <f t="shared" si="248"/>
        <v>0</v>
      </c>
      <c r="O778" s="152"/>
      <c r="P778" s="172">
        <f t="shared" si="244"/>
        <v>0</v>
      </c>
      <c r="Q778" s="69">
        <f t="shared" si="249"/>
        <v>0</v>
      </c>
      <c r="R778" s="62">
        <f t="shared" si="250"/>
        <v>0</v>
      </c>
      <c r="S778" s="153"/>
      <c r="T778" s="118" t="str">
        <f t="shared" si="245"/>
        <v/>
      </c>
      <c r="U778" s="154"/>
      <c r="V778" s="154"/>
      <c r="W778" s="154"/>
      <c r="X778" s="154"/>
      <c r="Y778" s="154"/>
      <c r="Z778" s="154"/>
      <c r="AA778" s="154"/>
      <c r="AB778" s="154"/>
      <c r="AC778" s="154"/>
      <c r="AD778" s="154"/>
      <c r="AE778" s="154"/>
      <c r="AF778" s="154"/>
      <c r="AG778" s="63">
        <f t="shared" si="251"/>
        <v>0</v>
      </c>
      <c r="AH778" s="56">
        <f t="shared" si="252"/>
        <v>0</v>
      </c>
      <c r="AI778" s="56">
        <f t="shared" si="253"/>
        <v>0</v>
      </c>
      <c r="AJ778" s="56">
        <f t="shared" si="254"/>
        <v>0</v>
      </c>
      <c r="AK778" s="56">
        <f t="shared" si="255"/>
        <v>0</v>
      </c>
      <c r="AL778" s="56">
        <f t="shared" si="256"/>
        <v>0</v>
      </c>
      <c r="AM778" s="56">
        <f t="shared" si="257"/>
        <v>0</v>
      </c>
      <c r="AN778" s="56">
        <f t="shared" si="258"/>
        <v>0</v>
      </c>
      <c r="AO778" s="56">
        <f t="shared" si="259"/>
        <v>0</v>
      </c>
      <c r="AP778" s="56">
        <f t="shared" si="260"/>
        <v>0</v>
      </c>
      <c r="AQ778" s="56">
        <f t="shared" si="261"/>
        <v>0</v>
      </c>
      <c r="AR778" s="86">
        <f t="shared" si="262"/>
        <v>0</v>
      </c>
    </row>
    <row r="779" spans="1:44" x14ac:dyDescent="0.25">
      <c r="A779" s="178"/>
      <c r="B779" s="55" t="str">
        <f>_xlfn.IFNA(VLOOKUP(A779,'Ajánlatkérő(k) adatai'!$B$4:$C$205,2,0),"")</f>
        <v/>
      </c>
      <c r="C779" s="178"/>
      <c r="D779" s="55" t="str">
        <f>_xlfn.IFNA(VLOOKUP(C779,'Számlafizető(k) adatai'!$C$4:$D$203,2,0),"")</f>
        <v/>
      </c>
      <c r="E779" s="55" t="str">
        <f>_xlfn.IFNA(VLOOKUP(C779,'Számlafizető(k) adatai'!$C$4:$M$203,11,0),"")</f>
        <v/>
      </c>
      <c r="F779" s="178"/>
      <c r="G779" s="178"/>
      <c r="H779" s="178"/>
      <c r="I779" s="55" t="str">
        <f>IF(F779="","",VLOOKUP(LEFT(F779,5),'Technikai cellák'!B:C,2,0))</f>
        <v/>
      </c>
      <c r="J779" s="55" t="str">
        <f>IF(F779="","",VLOOKUP(I779,'Technikai cellák'!$C$1:$D$12,2,0))</f>
        <v/>
      </c>
      <c r="K779" s="179"/>
      <c r="L779" s="67" t="str">
        <f t="shared" si="246"/>
        <v/>
      </c>
      <c r="M779" s="68">
        <f t="shared" si="247"/>
        <v>0</v>
      </c>
      <c r="N779" s="66">
        <f t="shared" si="248"/>
        <v>0</v>
      </c>
      <c r="O779" s="152"/>
      <c r="P779" s="172">
        <f t="shared" si="244"/>
        <v>0</v>
      </c>
      <c r="Q779" s="69">
        <f t="shared" si="249"/>
        <v>0</v>
      </c>
      <c r="R779" s="62">
        <f t="shared" si="250"/>
        <v>0</v>
      </c>
      <c r="S779" s="153"/>
      <c r="T779" s="118" t="str">
        <f t="shared" si="245"/>
        <v/>
      </c>
      <c r="U779" s="154"/>
      <c r="V779" s="154"/>
      <c r="W779" s="154"/>
      <c r="X779" s="154"/>
      <c r="Y779" s="154"/>
      <c r="Z779" s="154"/>
      <c r="AA779" s="154"/>
      <c r="AB779" s="154"/>
      <c r="AC779" s="154"/>
      <c r="AD779" s="154"/>
      <c r="AE779" s="154"/>
      <c r="AF779" s="154"/>
      <c r="AG779" s="63">
        <f t="shared" si="251"/>
        <v>0</v>
      </c>
      <c r="AH779" s="56">
        <f t="shared" si="252"/>
        <v>0</v>
      </c>
      <c r="AI779" s="56">
        <f t="shared" si="253"/>
        <v>0</v>
      </c>
      <c r="AJ779" s="56">
        <f t="shared" si="254"/>
        <v>0</v>
      </c>
      <c r="AK779" s="56">
        <f t="shared" si="255"/>
        <v>0</v>
      </c>
      <c r="AL779" s="56">
        <f t="shared" si="256"/>
        <v>0</v>
      </c>
      <c r="AM779" s="56">
        <f t="shared" si="257"/>
        <v>0</v>
      </c>
      <c r="AN779" s="56">
        <f t="shared" si="258"/>
        <v>0</v>
      </c>
      <c r="AO779" s="56">
        <f t="shared" si="259"/>
        <v>0</v>
      </c>
      <c r="AP779" s="56">
        <f t="shared" si="260"/>
        <v>0</v>
      </c>
      <c r="AQ779" s="56">
        <f t="shared" si="261"/>
        <v>0</v>
      </c>
      <c r="AR779" s="86">
        <f t="shared" si="262"/>
        <v>0</v>
      </c>
    </row>
    <row r="780" spans="1:44" x14ac:dyDescent="0.25">
      <c r="A780" s="178"/>
      <c r="B780" s="55" t="str">
        <f>_xlfn.IFNA(VLOOKUP(A780,'Ajánlatkérő(k) adatai'!$B$4:$C$205,2,0),"")</f>
        <v/>
      </c>
      <c r="C780" s="178"/>
      <c r="D780" s="55" t="str">
        <f>_xlfn.IFNA(VLOOKUP(C780,'Számlafizető(k) adatai'!$C$4:$D$203,2,0),"")</f>
        <v/>
      </c>
      <c r="E780" s="55" t="str">
        <f>_xlfn.IFNA(VLOOKUP(C780,'Számlafizető(k) adatai'!$C$4:$M$203,11,0),"")</f>
        <v/>
      </c>
      <c r="F780" s="178"/>
      <c r="G780" s="178"/>
      <c r="H780" s="178"/>
      <c r="I780" s="55" t="str">
        <f>IF(F780="","",VLOOKUP(LEFT(F780,5),'Technikai cellák'!B:C,2,0))</f>
        <v/>
      </c>
      <c r="J780" s="55" t="str">
        <f>IF(F780="","",VLOOKUP(I780,'Technikai cellák'!$C$1:$D$12,2,0))</f>
        <v/>
      </c>
      <c r="K780" s="179"/>
      <c r="L780" s="67" t="str">
        <f t="shared" si="246"/>
        <v/>
      </c>
      <c r="M780" s="68">
        <f t="shared" si="247"/>
        <v>0</v>
      </c>
      <c r="N780" s="66">
        <f t="shared" si="248"/>
        <v>0</v>
      </c>
      <c r="O780" s="152"/>
      <c r="P780" s="172">
        <f t="shared" si="244"/>
        <v>0</v>
      </c>
      <c r="Q780" s="69">
        <f t="shared" si="249"/>
        <v>0</v>
      </c>
      <c r="R780" s="62">
        <f t="shared" si="250"/>
        <v>0</v>
      </c>
      <c r="S780" s="153"/>
      <c r="T780" s="118" t="str">
        <f t="shared" si="245"/>
        <v/>
      </c>
      <c r="U780" s="154"/>
      <c r="V780" s="154"/>
      <c r="W780" s="154"/>
      <c r="X780" s="154"/>
      <c r="Y780" s="154"/>
      <c r="Z780" s="154"/>
      <c r="AA780" s="154"/>
      <c r="AB780" s="154"/>
      <c r="AC780" s="154"/>
      <c r="AD780" s="154"/>
      <c r="AE780" s="154"/>
      <c r="AF780" s="154"/>
      <c r="AG780" s="63">
        <f t="shared" si="251"/>
        <v>0</v>
      </c>
      <c r="AH780" s="56">
        <f t="shared" si="252"/>
        <v>0</v>
      </c>
      <c r="AI780" s="56">
        <f t="shared" si="253"/>
        <v>0</v>
      </c>
      <c r="AJ780" s="56">
        <f t="shared" si="254"/>
        <v>0</v>
      </c>
      <c r="AK780" s="56">
        <f t="shared" si="255"/>
        <v>0</v>
      </c>
      <c r="AL780" s="56">
        <f t="shared" si="256"/>
        <v>0</v>
      </c>
      <c r="AM780" s="56">
        <f t="shared" si="257"/>
        <v>0</v>
      </c>
      <c r="AN780" s="56">
        <f t="shared" si="258"/>
        <v>0</v>
      </c>
      <c r="AO780" s="56">
        <f t="shared" si="259"/>
        <v>0</v>
      </c>
      <c r="AP780" s="56">
        <f t="shared" si="260"/>
        <v>0</v>
      </c>
      <c r="AQ780" s="56">
        <f t="shared" si="261"/>
        <v>0</v>
      </c>
      <c r="AR780" s="86">
        <f t="shared" si="262"/>
        <v>0</v>
      </c>
    </row>
    <row r="781" spans="1:44" x14ac:dyDescent="0.25">
      <c r="A781" s="178"/>
      <c r="B781" s="55" t="str">
        <f>_xlfn.IFNA(VLOOKUP(A781,'Ajánlatkérő(k) adatai'!$B$4:$C$205,2,0),"")</f>
        <v/>
      </c>
      <c r="C781" s="178"/>
      <c r="D781" s="55" t="str">
        <f>_xlfn.IFNA(VLOOKUP(C781,'Számlafizető(k) adatai'!$C$4:$D$203,2,0),"")</f>
        <v/>
      </c>
      <c r="E781" s="55" t="str">
        <f>_xlfn.IFNA(VLOOKUP(C781,'Számlafizető(k) adatai'!$C$4:$M$203,11,0),"")</f>
        <v/>
      </c>
      <c r="F781" s="178"/>
      <c r="G781" s="178"/>
      <c r="H781" s="178"/>
      <c r="I781" s="55" t="str">
        <f>IF(F781="","",VLOOKUP(LEFT(F781,5),'Technikai cellák'!B:C,2,0))</f>
        <v/>
      </c>
      <c r="J781" s="55" t="str">
        <f>IF(F781="","",VLOOKUP(I781,'Technikai cellák'!$C$1:$D$12,2,0))</f>
        <v/>
      </c>
      <c r="K781" s="179"/>
      <c r="L781" s="67" t="str">
        <f t="shared" si="246"/>
        <v/>
      </c>
      <c r="M781" s="68">
        <f t="shared" si="247"/>
        <v>0</v>
      </c>
      <c r="N781" s="66">
        <f t="shared" si="248"/>
        <v>0</v>
      </c>
      <c r="O781" s="152"/>
      <c r="P781" s="172">
        <f t="shared" si="244"/>
        <v>0</v>
      </c>
      <c r="Q781" s="69">
        <f t="shared" si="249"/>
        <v>0</v>
      </c>
      <c r="R781" s="62">
        <f t="shared" si="250"/>
        <v>0</v>
      </c>
      <c r="S781" s="153"/>
      <c r="T781" s="118" t="str">
        <f t="shared" si="245"/>
        <v/>
      </c>
      <c r="U781" s="154"/>
      <c r="V781" s="154"/>
      <c r="W781" s="154"/>
      <c r="X781" s="154"/>
      <c r="Y781" s="154"/>
      <c r="Z781" s="154"/>
      <c r="AA781" s="154"/>
      <c r="AB781" s="154"/>
      <c r="AC781" s="154"/>
      <c r="AD781" s="154"/>
      <c r="AE781" s="154"/>
      <c r="AF781" s="154"/>
      <c r="AG781" s="63">
        <f t="shared" si="251"/>
        <v>0</v>
      </c>
      <c r="AH781" s="56">
        <f t="shared" si="252"/>
        <v>0</v>
      </c>
      <c r="AI781" s="56">
        <f t="shared" si="253"/>
        <v>0</v>
      </c>
      <c r="AJ781" s="56">
        <f t="shared" si="254"/>
        <v>0</v>
      </c>
      <c r="AK781" s="56">
        <f t="shared" si="255"/>
        <v>0</v>
      </c>
      <c r="AL781" s="56">
        <f t="shared" si="256"/>
        <v>0</v>
      </c>
      <c r="AM781" s="56">
        <f t="shared" si="257"/>
        <v>0</v>
      </c>
      <c r="AN781" s="56">
        <f t="shared" si="258"/>
        <v>0</v>
      </c>
      <c r="AO781" s="56">
        <f t="shared" si="259"/>
        <v>0</v>
      </c>
      <c r="AP781" s="56">
        <f t="shared" si="260"/>
        <v>0</v>
      </c>
      <c r="AQ781" s="56">
        <f t="shared" si="261"/>
        <v>0</v>
      </c>
      <c r="AR781" s="86">
        <f t="shared" si="262"/>
        <v>0</v>
      </c>
    </row>
    <row r="782" spans="1:44" x14ac:dyDescent="0.25">
      <c r="A782" s="178"/>
      <c r="B782" s="55" t="str">
        <f>_xlfn.IFNA(VLOOKUP(A782,'Ajánlatkérő(k) adatai'!$B$4:$C$205,2,0),"")</f>
        <v/>
      </c>
      <c r="C782" s="178"/>
      <c r="D782" s="55" t="str">
        <f>_xlfn.IFNA(VLOOKUP(C782,'Számlafizető(k) adatai'!$C$4:$D$203,2,0),"")</f>
        <v/>
      </c>
      <c r="E782" s="55" t="str">
        <f>_xlfn.IFNA(VLOOKUP(C782,'Számlafizető(k) adatai'!$C$4:$M$203,11,0),"")</f>
        <v/>
      </c>
      <c r="F782" s="178"/>
      <c r="G782" s="178"/>
      <c r="H782" s="178"/>
      <c r="I782" s="55" t="str">
        <f>IF(F782="","",VLOOKUP(LEFT(F782,5),'Technikai cellák'!B:C,2,0))</f>
        <v/>
      </c>
      <c r="J782" s="55" t="str">
        <f>IF(F782="","",VLOOKUP(I782,'Technikai cellák'!$C$1:$D$12,2,0))</f>
        <v/>
      </c>
      <c r="K782" s="179"/>
      <c r="L782" s="67" t="str">
        <f t="shared" si="246"/>
        <v/>
      </c>
      <c r="M782" s="68">
        <f t="shared" si="247"/>
        <v>0</v>
      </c>
      <c r="N782" s="66">
        <f t="shared" si="248"/>
        <v>0</v>
      </c>
      <c r="O782" s="152"/>
      <c r="P782" s="172">
        <f t="shared" si="244"/>
        <v>0</v>
      </c>
      <c r="Q782" s="69">
        <f t="shared" si="249"/>
        <v>0</v>
      </c>
      <c r="R782" s="62">
        <f t="shared" si="250"/>
        <v>0</v>
      </c>
      <c r="S782" s="153"/>
      <c r="T782" s="118" t="str">
        <f t="shared" si="245"/>
        <v/>
      </c>
      <c r="U782" s="154"/>
      <c r="V782" s="154"/>
      <c r="W782" s="154"/>
      <c r="X782" s="154"/>
      <c r="Y782" s="154"/>
      <c r="Z782" s="154"/>
      <c r="AA782" s="154"/>
      <c r="AB782" s="154"/>
      <c r="AC782" s="154"/>
      <c r="AD782" s="154"/>
      <c r="AE782" s="154"/>
      <c r="AF782" s="154"/>
      <c r="AG782" s="63">
        <f t="shared" si="251"/>
        <v>0</v>
      </c>
      <c r="AH782" s="56">
        <f t="shared" si="252"/>
        <v>0</v>
      </c>
      <c r="AI782" s="56">
        <f t="shared" si="253"/>
        <v>0</v>
      </c>
      <c r="AJ782" s="56">
        <f t="shared" si="254"/>
        <v>0</v>
      </c>
      <c r="AK782" s="56">
        <f t="shared" si="255"/>
        <v>0</v>
      </c>
      <c r="AL782" s="56">
        <f t="shared" si="256"/>
        <v>0</v>
      </c>
      <c r="AM782" s="56">
        <f t="shared" si="257"/>
        <v>0</v>
      </c>
      <c r="AN782" s="56">
        <f t="shared" si="258"/>
        <v>0</v>
      </c>
      <c r="AO782" s="56">
        <f t="shared" si="259"/>
        <v>0</v>
      </c>
      <c r="AP782" s="56">
        <f t="shared" si="260"/>
        <v>0</v>
      </c>
      <c r="AQ782" s="56">
        <f t="shared" si="261"/>
        <v>0</v>
      </c>
      <c r="AR782" s="86">
        <f t="shared" si="262"/>
        <v>0</v>
      </c>
    </row>
    <row r="783" spans="1:44" x14ac:dyDescent="0.25">
      <c r="A783" s="178"/>
      <c r="B783" s="55" t="str">
        <f>_xlfn.IFNA(VLOOKUP(A783,'Ajánlatkérő(k) adatai'!$B$4:$C$205,2,0),"")</f>
        <v/>
      </c>
      <c r="C783" s="178"/>
      <c r="D783" s="55" t="str">
        <f>_xlfn.IFNA(VLOOKUP(C783,'Számlafizető(k) adatai'!$C$4:$D$203,2,0),"")</f>
        <v/>
      </c>
      <c r="E783" s="55" t="str">
        <f>_xlfn.IFNA(VLOOKUP(C783,'Számlafizető(k) adatai'!$C$4:$M$203,11,0),"")</f>
        <v/>
      </c>
      <c r="F783" s="178"/>
      <c r="G783" s="178"/>
      <c r="H783" s="178"/>
      <c r="I783" s="55" t="str">
        <f>IF(F783="","",VLOOKUP(LEFT(F783,5),'Technikai cellák'!B:C,2,0))</f>
        <v/>
      </c>
      <c r="J783" s="55" t="str">
        <f>IF(F783="","",VLOOKUP(I783,'Technikai cellák'!$C$1:$D$12,2,0))</f>
        <v/>
      </c>
      <c r="K783" s="179"/>
      <c r="L783" s="67" t="str">
        <f t="shared" si="246"/>
        <v/>
      </c>
      <c r="M783" s="68">
        <f t="shared" si="247"/>
        <v>0</v>
      </c>
      <c r="N783" s="66">
        <f t="shared" si="248"/>
        <v>0</v>
      </c>
      <c r="O783" s="152"/>
      <c r="P783" s="172">
        <f t="shared" si="244"/>
        <v>0</v>
      </c>
      <c r="Q783" s="69">
        <f t="shared" si="249"/>
        <v>0</v>
      </c>
      <c r="R783" s="62">
        <f t="shared" si="250"/>
        <v>0</v>
      </c>
      <c r="S783" s="153"/>
      <c r="T783" s="118" t="str">
        <f t="shared" si="245"/>
        <v/>
      </c>
      <c r="U783" s="154"/>
      <c r="V783" s="154"/>
      <c r="W783" s="154"/>
      <c r="X783" s="154"/>
      <c r="Y783" s="154"/>
      <c r="Z783" s="154"/>
      <c r="AA783" s="154"/>
      <c r="AB783" s="154"/>
      <c r="AC783" s="154"/>
      <c r="AD783" s="154"/>
      <c r="AE783" s="154"/>
      <c r="AF783" s="154"/>
      <c r="AG783" s="63">
        <f t="shared" si="251"/>
        <v>0</v>
      </c>
      <c r="AH783" s="56">
        <f t="shared" si="252"/>
        <v>0</v>
      </c>
      <c r="AI783" s="56">
        <f t="shared" si="253"/>
        <v>0</v>
      </c>
      <c r="AJ783" s="56">
        <f t="shared" si="254"/>
        <v>0</v>
      </c>
      <c r="AK783" s="56">
        <f t="shared" si="255"/>
        <v>0</v>
      </c>
      <c r="AL783" s="56">
        <f t="shared" si="256"/>
        <v>0</v>
      </c>
      <c r="AM783" s="56">
        <f t="shared" si="257"/>
        <v>0</v>
      </c>
      <c r="AN783" s="56">
        <f t="shared" si="258"/>
        <v>0</v>
      </c>
      <c r="AO783" s="56">
        <f t="shared" si="259"/>
        <v>0</v>
      </c>
      <c r="AP783" s="56">
        <f t="shared" si="260"/>
        <v>0</v>
      </c>
      <c r="AQ783" s="56">
        <f t="shared" si="261"/>
        <v>0</v>
      </c>
      <c r="AR783" s="86">
        <f t="shared" si="262"/>
        <v>0</v>
      </c>
    </row>
    <row r="784" spans="1:44" x14ac:dyDescent="0.25">
      <c r="A784" s="178"/>
      <c r="B784" s="55" t="str">
        <f>_xlfn.IFNA(VLOOKUP(A784,'Ajánlatkérő(k) adatai'!$B$4:$C$205,2,0),"")</f>
        <v/>
      </c>
      <c r="C784" s="178"/>
      <c r="D784" s="55" t="str">
        <f>_xlfn.IFNA(VLOOKUP(C784,'Számlafizető(k) adatai'!$C$4:$D$203,2,0),"")</f>
        <v/>
      </c>
      <c r="E784" s="55" t="str">
        <f>_xlfn.IFNA(VLOOKUP(C784,'Számlafizető(k) adatai'!$C$4:$M$203,11,0),"")</f>
        <v/>
      </c>
      <c r="F784" s="178"/>
      <c r="G784" s="178"/>
      <c r="H784" s="178"/>
      <c r="I784" s="55" t="str">
        <f>IF(F784="","",VLOOKUP(LEFT(F784,5),'Technikai cellák'!B:C,2,0))</f>
        <v/>
      </c>
      <c r="J784" s="55" t="str">
        <f>IF(F784="","",VLOOKUP(I784,'Technikai cellák'!$C$1:$D$12,2,0))</f>
        <v/>
      </c>
      <c r="K784" s="179"/>
      <c r="L784" s="67" t="str">
        <f t="shared" si="246"/>
        <v/>
      </c>
      <c r="M784" s="68">
        <f t="shared" si="247"/>
        <v>0</v>
      </c>
      <c r="N784" s="66">
        <f t="shared" si="248"/>
        <v>0</v>
      </c>
      <c r="O784" s="152"/>
      <c r="P784" s="172">
        <f t="shared" ref="P784:P847" si="263">ROUND((IF(K784&lt;100,0,K784*$C$7)/$C$8),0)</f>
        <v>0</v>
      </c>
      <c r="Q784" s="69">
        <f t="shared" si="249"/>
        <v>0</v>
      </c>
      <c r="R784" s="62">
        <f t="shared" si="250"/>
        <v>0</v>
      </c>
      <c r="S784" s="153"/>
      <c r="T784" s="118" t="str">
        <f t="shared" si="245"/>
        <v/>
      </c>
      <c r="U784" s="154"/>
      <c r="V784" s="154"/>
      <c r="W784" s="154"/>
      <c r="X784" s="154"/>
      <c r="Y784" s="154"/>
      <c r="Z784" s="154"/>
      <c r="AA784" s="154"/>
      <c r="AB784" s="154"/>
      <c r="AC784" s="154"/>
      <c r="AD784" s="154"/>
      <c r="AE784" s="154"/>
      <c r="AF784" s="154"/>
      <c r="AG784" s="63">
        <f t="shared" si="251"/>
        <v>0</v>
      </c>
      <c r="AH784" s="56">
        <f t="shared" si="252"/>
        <v>0</v>
      </c>
      <c r="AI784" s="56">
        <f t="shared" si="253"/>
        <v>0</v>
      </c>
      <c r="AJ784" s="56">
        <f t="shared" si="254"/>
        <v>0</v>
      </c>
      <c r="AK784" s="56">
        <f t="shared" si="255"/>
        <v>0</v>
      </c>
      <c r="AL784" s="56">
        <f t="shared" si="256"/>
        <v>0</v>
      </c>
      <c r="AM784" s="56">
        <f t="shared" si="257"/>
        <v>0</v>
      </c>
      <c r="AN784" s="56">
        <f t="shared" si="258"/>
        <v>0</v>
      </c>
      <c r="AO784" s="56">
        <f t="shared" si="259"/>
        <v>0</v>
      </c>
      <c r="AP784" s="56">
        <f t="shared" si="260"/>
        <v>0</v>
      </c>
      <c r="AQ784" s="56">
        <f t="shared" si="261"/>
        <v>0</v>
      </c>
      <c r="AR784" s="86">
        <f t="shared" si="262"/>
        <v>0</v>
      </c>
    </row>
    <row r="785" spans="1:44" x14ac:dyDescent="0.25">
      <c r="A785" s="178"/>
      <c r="B785" s="55" t="str">
        <f>_xlfn.IFNA(VLOOKUP(A785,'Ajánlatkérő(k) adatai'!$B$4:$C$205,2,0),"")</f>
        <v/>
      </c>
      <c r="C785" s="178"/>
      <c r="D785" s="55" t="str">
        <f>_xlfn.IFNA(VLOOKUP(C785,'Számlafizető(k) adatai'!$C$4:$D$203,2,0),"")</f>
        <v/>
      </c>
      <c r="E785" s="55" t="str">
        <f>_xlfn.IFNA(VLOOKUP(C785,'Számlafizető(k) adatai'!$C$4:$M$203,11,0),"")</f>
        <v/>
      </c>
      <c r="F785" s="178"/>
      <c r="G785" s="178"/>
      <c r="H785" s="178"/>
      <c r="I785" s="55" t="str">
        <f>IF(F785="","",VLOOKUP(LEFT(F785,5),'Technikai cellák'!B:C,2,0))</f>
        <v/>
      </c>
      <c r="J785" s="55" t="str">
        <f>IF(F785="","",VLOOKUP(I785,'Technikai cellák'!$C$1:$D$12,2,0))</f>
        <v/>
      </c>
      <c r="K785" s="179"/>
      <c r="L785" s="67" t="str">
        <f t="shared" si="246"/>
        <v/>
      </c>
      <c r="M785" s="68">
        <f t="shared" si="247"/>
        <v>0</v>
      </c>
      <c r="N785" s="66">
        <f t="shared" si="248"/>
        <v>0</v>
      </c>
      <c r="O785" s="152"/>
      <c r="P785" s="172">
        <f t="shared" si="263"/>
        <v>0</v>
      </c>
      <c r="Q785" s="69">
        <f t="shared" si="249"/>
        <v>0</v>
      </c>
      <c r="R785" s="62">
        <f t="shared" si="250"/>
        <v>0</v>
      </c>
      <c r="S785" s="153"/>
      <c r="T785" s="118" t="str">
        <f t="shared" si="245"/>
        <v/>
      </c>
      <c r="U785" s="154"/>
      <c r="V785" s="154"/>
      <c r="W785" s="154"/>
      <c r="X785" s="154"/>
      <c r="Y785" s="154"/>
      <c r="Z785" s="154"/>
      <c r="AA785" s="154"/>
      <c r="AB785" s="154"/>
      <c r="AC785" s="154"/>
      <c r="AD785" s="154"/>
      <c r="AE785" s="154"/>
      <c r="AF785" s="154"/>
      <c r="AG785" s="63">
        <f t="shared" si="251"/>
        <v>0</v>
      </c>
      <c r="AH785" s="56">
        <f t="shared" si="252"/>
        <v>0</v>
      </c>
      <c r="AI785" s="56">
        <f t="shared" si="253"/>
        <v>0</v>
      </c>
      <c r="AJ785" s="56">
        <f t="shared" si="254"/>
        <v>0</v>
      </c>
      <c r="AK785" s="56">
        <f t="shared" si="255"/>
        <v>0</v>
      </c>
      <c r="AL785" s="56">
        <f t="shared" si="256"/>
        <v>0</v>
      </c>
      <c r="AM785" s="56">
        <f t="shared" si="257"/>
        <v>0</v>
      </c>
      <c r="AN785" s="56">
        <f t="shared" si="258"/>
        <v>0</v>
      </c>
      <c r="AO785" s="56">
        <f t="shared" si="259"/>
        <v>0</v>
      </c>
      <c r="AP785" s="56">
        <f t="shared" si="260"/>
        <v>0</v>
      </c>
      <c r="AQ785" s="56">
        <f t="shared" si="261"/>
        <v>0</v>
      </c>
      <c r="AR785" s="86">
        <f t="shared" si="262"/>
        <v>0</v>
      </c>
    </row>
    <row r="786" spans="1:44" x14ac:dyDescent="0.25">
      <c r="A786" s="178"/>
      <c r="B786" s="55" t="str">
        <f>_xlfn.IFNA(VLOOKUP(A786,'Ajánlatkérő(k) adatai'!$B$4:$C$205,2,0),"")</f>
        <v/>
      </c>
      <c r="C786" s="178"/>
      <c r="D786" s="55" t="str">
        <f>_xlfn.IFNA(VLOOKUP(C786,'Számlafizető(k) adatai'!$C$4:$D$203,2,0),"")</f>
        <v/>
      </c>
      <c r="E786" s="55" t="str">
        <f>_xlfn.IFNA(VLOOKUP(C786,'Számlafizető(k) adatai'!$C$4:$M$203,11,0),"")</f>
        <v/>
      </c>
      <c r="F786" s="178"/>
      <c r="G786" s="178"/>
      <c r="H786" s="178"/>
      <c r="I786" s="55" t="str">
        <f>IF(F786="","",VLOOKUP(LEFT(F786,5),'Technikai cellák'!B:C,2,0))</f>
        <v/>
      </c>
      <c r="J786" s="55" t="str">
        <f>IF(F786="","",VLOOKUP(I786,'Technikai cellák'!$C$1:$D$12,2,0))</f>
        <v/>
      </c>
      <c r="K786" s="179"/>
      <c r="L786" s="67" t="str">
        <f t="shared" si="246"/>
        <v/>
      </c>
      <c r="M786" s="68">
        <f t="shared" si="247"/>
        <v>0</v>
      </c>
      <c r="N786" s="66">
        <f t="shared" si="248"/>
        <v>0</v>
      </c>
      <c r="O786" s="152"/>
      <c r="P786" s="172">
        <f t="shared" si="263"/>
        <v>0</v>
      </c>
      <c r="Q786" s="69">
        <f t="shared" si="249"/>
        <v>0</v>
      </c>
      <c r="R786" s="62">
        <f t="shared" si="250"/>
        <v>0</v>
      </c>
      <c r="S786" s="153"/>
      <c r="T786" s="118" t="str">
        <f t="shared" ref="T786:T849" si="264">IF(S786="","",IF((DAYS360(S786,$C$4,TRUE))/30&lt;0,"",(DAYS360(S786,$C$4,))/30))</f>
        <v/>
      </c>
      <c r="U786" s="154"/>
      <c r="V786" s="154"/>
      <c r="W786" s="154"/>
      <c r="X786" s="154"/>
      <c r="Y786" s="154"/>
      <c r="Z786" s="154"/>
      <c r="AA786" s="154"/>
      <c r="AB786" s="154"/>
      <c r="AC786" s="154"/>
      <c r="AD786" s="154"/>
      <c r="AE786" s="154"/>
      <c r="AF786" s="154"/>
      <c r="AG786" s="63">
        <f t="shared" si="251"/>
        <v>0</v>
      </c>
      <c r="AH786" s="56">
        <f t="shared" si="252"/>
        <v>0</v>
      </c>
      <c r="AI786" s="56">
        <f t="shared" si="253"/>
        <v>0</v>
      </c>
      <c r="AJ786" s="56">
        <f t="shared" si="254"/>
        <v>0</v>
      </c>
      <c r="AK786" s="56">
        <f t="shared" si="255"/>
        <v>0</v>
      </c>
      <c r="AL786" s="56">
        <f t="shared" si="256"/>
        <v>0</v>
      </c>
      <c r="AM786" s="56">
        <f t="shared" si="257"/>
        <v>0</v>
      </c>
      <c r="AN786" s="56">
        <f t="shared" si="258"/>
        <v>0</v>
      </c>
      <c r="AO786" s="56">
        <f t="shared" si="259"/>
        <v>0</v>
      </c>
      <c r="AP786" s="56">
        <f t="shared" si="260"/>
        <v>0</v>
      </c>
      <c r="AQ786" s="56">
        <f t="shared" si="261"/>
        <v>0</v>
      </c>
      <c r="AR786" s="86">
        <f t="shared" si="262"/>
        <v>0</v>
      </c>
    </row>
    <row r="787" spans="1:44" x14ac:dyDescent="0.25">
      <c r="A787" s="178"/>
      <c r="B787" s="55" t="str">
        <f>_xlfn.IFNA(VLOOKUP(A787,'Ajánlatkérő(k) adatai'!$B$4:$C$205,2,0),"")</f>
        <v/>
      </c>
      <c r="C787" s="178"/>
      <c r="D787" s="55" t="str">
        <f>_xlfn.IFNA(VLOOKUP(C787,'Számlafizető(k) adatai'!$C$4:$D$203,2,0),"")</f>
        <v/>
      </c>
      <c r="E787" s="55" t="str">
        <f>_xlfn.IFNA(VLOOKUP(C787,'Számlafizető(k) adatai'!$C$4:$M$203,11,0),"")</f>
        <v/>
      </c>
      <c r="F787" s="178"/>
      <c r="G787" s="178"/>
      <c r="H787" s="178"/>
      <c r="I787" s="55" t="str">
        <f>IF(F787="","",VLOOKUP(LEFT(F787,5),'Technikai cellák'!B:C,2,0))</f>
        <v/>
      </c>
      <c r="J787" s="55" t="str">
        <f>IF(F787="","",VLOOKUP(I787,'Technikai cellák'!$C$1:$D$12,2,0))</f>
        <v/>
      </c>
      <c r="K787" s="179"/>
      <c r="L787" s="67" t="str">
        <f t="shared" si="246"/>
        <v/>
      </c>
      <c r="M787" s="68">
        <f t="shared" si="247"/>
        <v>0</v>
      </c>
      <c r="N787" s="66">
        <f t="shared" si="248"/>
        <v>0</v>
      </c>
      <c r="O787" s="152"/>
      <c r="P787" s="172">
        <f t="shared" si="263"/>
        <v>0</v>
      </c>
      <c r="Q787" s="69">
        <f t="shared" si="249"/>
        <v>0</v>
      </c>
      <c r="R787" s="62">
        <f t="shared" si="250"/>
        <v>0</v>
      </c>
      <c r="S787" s="153"/>
      <c r="T787" s="118" t="str">
        <f t="shared" si="264"/>
        <v/>
      </c>
      <c r="U787" s="154"/>
      <c r="V787" s="154"/>
      <c r="W787" s="154"/>
      <c r="X787" s="154"/>
      <c r="Y787" s="154"/>
      <c r="Z787" s="154"/>
      <c r="AA787" s="154"/>
      <c r="AB787" s="154"/>
      <c r="AC787" s="154"/>
      <c r="AD787" s="154"/>
      <c r="AE787" s="154"/>
      <c r="AF787" s="154"/>
      <c r="AG787" s="63">
        <f t="shared" si="251"/>
        <v>0</v>
      </c>
      <c r="AH787" s="56">
        <f t="shared" si="252"/>
        <v>0</v>
      </c>
      <c r="AI787" s="56">
        <f t="shared" si="253"/>
        <v>0</v>
      </c>
      <c r="AJ787" s="56">
        <f t="shared" si="254"/>
        <v>0</v>
      </c>
      <c r="AK787" s="56">
        <f t="shared" si="255"/>
        <v>0</v>
      </c>
      <c r="AL787" s="56">
        <f t="shared" si="256"/>
        <v>0</v>
      </c>
      <c r="AM787" s="56">
        <f t="shared" si="257"/>
        <v>0</v>
      </c>
      <c r="AN787" s="56">
        <f t="shared" si="258"/>
        <v>0</v>
      </c>
      <c r="AO787" s="56">
        <f t="shared" si="259"/>
        <v>0</v>
      </c>
      <c r="AP787" s="56">
        <f t="shared" si="260"/>
        <v>0</v>
      </c>
      <c r="AQ787" s="56">
        <f t="shared" si="261"/>
        <v>0</v>
      </c>
      <c r="AR787" s="86">
        <f t="shared" si="262"/>
        <v>0</v>
      </c>
    </row>
    <row r="788" spans="1:44" x14ac:dyDescent="0.25">
      <c r="A788" s="178"/>
      <c r="B788" s="55" t="str">
        <f>_xlfn.IFNA(VLOOKUP(A788,'Ajánlatkérő(k) adatai'!$B$4:$C$205,2,0),"")</f>
        <v/>
      </c>
      <c r="C788" s="178"/>
      <c r="D788" s="55" t="str">
        <f>_xlfn.IFNA(VLOOKUP(C788,'Számlafizető(k) adatai'!$C$4:$D$203,2,0),"")</f>
        <v/>
      </c>
      <c r="E788" s="55" t="str">
        <f>_xlfn.IFNA(VLOOKUP(C788,'Számlafizető(k) adatai'!$C$4:$M$203,11,0),"")</f>
        <v/>
      </c>
      <c r="F788" s="178"/>
      <c r="G788" s="178"/>
      <c r="H788" s="178"/>
      <c r="I788" s="55" t="str">
        <f>IF(F788="","",VLOOKUP(LEFT(F788,5),'Technikai cellák'!B:C,2,0))</f>
        <v/>
      </c>
      <c r="J788" s="55" t="str">
        <f>IF(F788="","",VLOOKUP(I788,'Technikai cellák'!$C$1:$D$12,2,0))</f>
        <v/>
      </c>
      <c r="K788" s="179"/>
      <c r="L788" s="67" t="str">
        <f t="shared" si="246"/>
        <v/>
      </c>
      <c r="M788" s="68">
        <f t="shared" si="247"/>
        <v>0</v>
      </c>
      <c r="N788" s="66">
        <f t="shared" si="248"/>
        <v>0</v>
      </c>
      <c r="O788" s="152"/>
      <c r="P788" s="172">
        <f t="shared" si="263"/>
        <v>0</v>
      </c>
      <c r="Q788" s="69">
        <f t="shared" si="249"/>
        <v>0</v>
      </c>
      <c r="R788" s="62">
        <f t="shared" si="250"/>
        <v>0</v>
      </c>
      <c r="S788" s="153"/>
      <c r="T788" s="118" t="str">
        <f t="shared" si="264"/>
        <v/>
      </c>
      <c r="U788" s="154"/>
      <c r="V788" s="154"/>
      <c r="W788" s="154"/>
      <c r="X788" s="154"/>
      <c r="Y788" s="154"/>
      <c r="Z788" s="154"/>
      <c r="AA788" s="154"/>
      <c r="AB788" s="154"/>
      <c r="AC788" s="154"/>
      <c r="AD788" s="154"/>
      <c r="AE788" s="154"/>
      <c r="AF788" s="154"/>
      <c r="AG788" s="63">
        <f t="shared" si="251"/>
        <v>0</v>
      </c>
      <c r="AH788" s="56">
        <f t="shared" si="252"/>
        <v>0</v>
      </c>
      <c r="AI788" s="56">
        <f t="shared" si="253"/>
        <v>0</v>
      </c>
      <c r="AJ788" s="56">
        <f t="shared" si="254"/>
        <v>0</v>
      </c>
      <c r="AK788" s="56">
        <f t="shared" si="255"/>
        <v>0</v>
      </c>
      <c r="AL788" s="56">
        <f t="shared" si="256"/>
        <v>0</v>
      </c>
      <c r="AM788" s="56">
        <f t="shared" si="257"/>
        <v>0</v>
      </c>
      <c r="AN788" s="56">
        <f t="shared" si="258"/>
        <v>0</v>
      </c>
      <c r="AO788" s="56">
        <f t="shared" si="259"/>
        <v>0</v>
      </c>
      <c r="AP788" s="56">
        <f t="shared" si="260"/>
        <v>0</v>
      </c>
      <c r="AQ788" s="56">
        <f t="shared" si="261"/>
        <v>0</v>
      </c>
      <c r="AR788" s="86">
        <f t="shared" si="262"/>
        <v>0</v>
      </c>
    </row>
    <row r="789" spans="1:44" x14ac:dyDescent="0.25">
      <c r="A789" s="178"/>
      <c r="B789" s="55" t="str">
        <f>_xlfn.IFNA(VLOOKUP(A789,'Ajánlatkérő(k) adatai'!$B$4:$C$205,2,0),"")</f>
        <v/>
      </c>
      <c r="C789" s="178"/>
      <c r="D789" s="55" t="str">
        <f>_xlfn.IFNA(VLOOKUP(C789,'Számlafizető(k) adatai'!$C$4:$D$203,2,0),"")</f>
        <v/>
      </c>
      <c r="E789" s="55" t="str">
        <f>_xlfn.IFNA(VLOOKUP(C789,'Számlafizető(k) adatai'!$C$4:$M$203,11,0),"")</f>
        <v/>
      </c>
      <c r="F789" s="178"/>
      <c r="G789" s="178"/>
      <c r="H789" s="178"/>
      <c r="I789" s="55" t="str">
        <f>IF(F789="","",VLOOKUP(LEFT(F789,5),'Technikai cellák'!B:C,2,0))</f>
        <v/>
      </c>
      <c r="J789" s="55" t="str">
        <f>IF(F789="","",VLOOKUP(I789,'Technikai cellák'!$C$1:$D$12,2,0))</f>
        <v/>
      </c>
      <c r="K789" s="179"/>
      <c r="L789" s="67" t="str">
        <f t="shared" si="246"/>
        <v/>
      </c>
      <c r="M789" s="68">
        <f t="shared" si="247"/>
        <v>0</v>
      </c>
      <c r="N789" s="66">
        <f t="shared" si="248"/>
        <v>0</v>
      </c>
      <c r="O789" s="152"/>
      <c r="P789" s="172">
        <f t="shared" si="263"/>
        <v>0</v>
      </c>
      <c r="Q789" s="69">
        <f t="shared" si="249"/>
        <v>0</v>
      </c>
      <c r="R789" s="62">
        <f t="shared" si="250"/>
        <v>0</v>
      </c>
      <c r="S789" s="153"/>
      <c r="T789" s="118" t="str">
        <f t="shared" si="264"/>
        <v/>
      </c>
      <c r="U789" s="154"/>
      <c r="V789" s="154"/>
      <c r="W789" s="154"/>
      <c r="X789" s="154"/>
      <c r="Y789" s="154"/>
      <c r="Z789" s="154"/>
      <c r="AA789" s="154"/>
      <c r="AB789" s="154"/>
      <c r="AC789" s="154"/>
      <c r="AD789" s="154"/>
      <c r="AE789" s="154"/>
      <c r="AF789" s="154"/>
      <c r="AG789" s="63">
        <f t="shared" si="251"/>
        <v>0</v>
      </c>
      <c r="AH789" s="56">
        <f t="shared" si="252"/>
        <v>0</v>
      </c>
      <c r="AI789" s="56">
        <f t="shared" si="253"/>
        <v>0</v>
      </c>
      <c r="AJ789" s="56">
        <f t="shared" si="254"/>
        <v>0</v>
      </c>
      <c r="AK789" s="56">
        <f t="shared" si="255"/>
        <v>0</v>
      </c>
      <c r="AL789" s="56">
        <f t="shared" si="256"/>
        <v>0</v>
      </c>
      <c r="AM789" s="56">
        <f t="shared" si="257"/>
        <v>0</v>
      </c>
      <c r="AN789" s="56">
        <f t="shared" si="258"/>
        <v>0</v>
      </c>
      <c r="AO789" s="56">
        <f t="shared" si="259"/>
        <v>0</v>
      </c>
      <c r="AP789" s="56">
        <f t="shared" si="260"/>
        <v>0</v>
      </c>
      <c r="AQ789" s="56">
        <f t="shared" si="261"/>
        <v>0</v>
      </c>
      <c r="AR789" s="86">
        <f t="shared" si="262"/>
        <v>0</v>
      </c>
    </row>
    <row r="790" spans="1:44" x14ac:dyDescent="0.25">
      <c r="A790" s="178"/>
      <c r="B790" s="55" t="str">
        <f>_xlfn.IFNA(VLOOKUP(A790,'Ajánlatkérő(k) adatai'!$B$4:$C$205,2,0),"")</f>
        <v/>
      </c>
      <c r="C790" s="178"/>
      <c r="D790" s="55" t="str">
        <f>_xlfn.IFNA(VLOOKUP(C790,'Számlafizető(k) adatai'!$C$4:$D$203,2,0),"")</f>
        <v/>
      </c>
      <c r="E790" s="55" t="str">
        <f>_xlfn.IFNA(VLOOKUP(C790,'Számlafizető(k) adatai'!$C$4:$M$203,11,0),"")</f>
        <v/>
      </c>
      <c r="F790" s="178"/>
      <c r="G790" s="178"/>
      <c r="H790" s="178"/>
      <c r="I790" s="55" t="str">
        <f>IF(F790="","",VLOOKUP(LEFT(F790,5),'Technikai cellák'!B:C,2,0))</f>
        <v/>
      </c>
      <c r="J790" s="55" t="str">
        <f>IF(F790="","",VLOOKUP(I790,'Technikai cellák'!$C$1:$D$12,2,0))</f>
        <v/>
      </c>
      <c r="K790" s="179"/>
      <c r="L790" s="67" t="str">
        <f t="shared" si="246"/>
        <v/>
      </c>
      <c r="M790" s="68">
        <f t="shared" si="247"/>
        <v>0</v>
      </c>
      <c r="N790" s="66">
        <f t="shared" si="248"/>
        <v>0</v>
      </c>
      <c r="O790" s="152"/>
      <c r="P790" s="172">
        <f t="shared" si="263"/>
        <v>0</v>
      </c>
      <c r="Q790" s="69">
        <f t="shared" si="249"/>
        <v>0</v>
      </c>
      <c r="R790" s="62">
        <f t="shared" si="250"/>
        <v>0</v>
      </c>
      <c r="S790" s="153"/>
      <c r="T790" s="118" t="str">
        <f t="shared" si="264"/>
        <v/>
      </c>
      <c r="U790" s="154"/>
      <c r="V790" s="154"/>
      <c r="W790" s="154"/>
      <c r="X790" s="154"/>
      <c r="Y790" s="154"/>
      <c r="Z790" s="154"/>
      <c r="AA790" s="154"/>
      <c r="AB790" s="154"/>
      <c r="AC790" s="154"/>
      <c r="AD790" s="154"/>
      <c r="AE790" s="154"/>
      <c r="AF790" s="154"/>
      <c r="AG790" s="63">
        <f t="shared" si="251"/>
        <v>0</v>
      </c>
      <c r="AH790" s="56">
        <f t="shared" si="252"/>
        <v>0</v>
      </c>
      <c r="AI790" s="56">
        <f t="shared" si="253"/>
        <v>0</v>
      </c>
      <c r="AJ790" s="56">
        <f t="shared" si="254"/>
        <v>0</v>
      </c>
      <c r="AK790" s="56">
        <f t="shared" si="255"/>
        <v>0</v>
      </c>
      <c r="AL790" s="56">
        <f t="shared" si="256"/>
        <v>0</v>
      </c>
      <c r="AM790" s="56">
        <f t="shared" si="257"/>
        <v>0</v>
      </c>
      <c r="AN790" s="56">
        <f t="shared" si="258"/>
        <v>0</v>
      </c>
      <c r="AO790" s="56">
        <f t="shared" si="259"/>
        <v>0</v>
      </c>
      <c r="AP790" s="56">
        <f t="shared" si="260"/>
        <v>0</v>
      </c>
      <c r="AQ790" s="56">
        <f t="shared" si="261"/>
        <v>0</v>
      </c>
      <c r="AR790" s="86">
        <f t="shared" si="262"/>
        <v>0</v>
      </c>
    </row>
    <row r="791" spans="1:44" x14ac:dyDescent="0.25">
      <c r="A791" s="178"/>
      <c r="B791" s="55" t="str">
        <f>_xlfn.IFNA(VLOOKUP(A791,'Ajánlatkérő(k) adatai'!$B$4:$C$205,2,0),"")</f>
        <v/>
      </c>
      <c r="C791" s="178"/>
      <c r="D791" s="55" t="str">
        <f>_xlfn.IFNA(VLOOKUP(C791,'Számlafizető(k) adatai'!$C$4:$D$203,2,0),"")</f>
        <v/>
      </c>
      <c r="E791" s="55" t="str">
        <f>_xlfn.IFNA(VLOOKUP(C791,'Számlafizető(k) adatai'!$C$4:$M$203,11,0),"")</f>
        <v/>
      </c>
      <c r="F791" s="178"/>
      <c r="G791" s="178"/>
      <c r="H791" s="178"/>
      <c r="I791" s="55" t="str">
        <f>IF(F791="","",VLOOKUP(LEFT(F791,5),'Technikai cellák'!B:C,2,0))</f>
        <v/>
      </c>
      <c r="J791" s="55" t="str">
        <f>IF(F791="","",VLOOKUP(I791,'Technikai cellák'!$C$1:$D$12,2,0))</f>
        <v/>
      </c>
      <c r="K791" s="179"/>
      <c r="L791" s="67" t="str">
        <f t="shared" si="246"/>
        <v/>
      </c>
      <c r="M791" s="68">
        <f t="shared" si="247"/>
        <v>0</v>
      </c>
      <c r="N791" s="66">
        <f t="shared" si="248"/>
        <v>0</v>
      </c>
      <c r="O791" s="152"/>
      <c r="P791" s="172">
        <f t="shared" si="263"/>
        <v>0</v>
      </c>
      <c r="Q791" s="69">
        <f t="shared" si="249"/>
        <v>0</v>
      </c>
      <c r="R791" s="62">
        <f t="shared" si="250"/>
        <v>0</v>
      </c>
      <c r="S791" s="153"/>
      <c r="T791" s="118" t="str">
        <f t="shared" si="264"/>
        <v/>
      </c>
      <c r="U791" s="154"/>
      <c r="V791" s="154"/>
      <c r="W791" s="154"/>
      <c r="X791" s="154"/>
      <c r="Y791" s="154"/>
      <c r="Z791" s="154"/>
      <c r="AA791" s="154"/>
      <c r="AB791" s="154"/>
      <c r="AC791" s="154"/>
      <c r="AD791" s="154"/>
      <c r="AE791" s="154"/>
      <c r="AF791" s="154"/>
      <c r="AG791" s="63">
        <f t="shared" si="251"/>
        <v>0</v>
      </c>
      <c r="AH791" s="56">
        <f t="shared" si="252"/>
        <v>0</v>
      </c>
      <c r="AI791" s="56">
        <f t="shared" si="253"/>
        <v>0</v>
      </c>
      <c r="AJ791" s="56">
        <f t="shared" si="254"/>
        <v>0</v>
      </c>
      <c r="AK791" s="56">
        <f t="shared" si="255"/>
        <v>0</v>
      </c>
      <c r="AL791" s="56">
        <f t="shared" si="256"/>
        <v>0</v>
      </c>
      <c r="AM791" s="56">
        <f t="shared" si="257"/>
        <v>0</v>
      </c>
      <c r="AN791" s="56">
        <f t="shared" si="258"/>
        <v>0</v>
      </c>
      <c r="AO791" s="56">
        <f t="shared" si="259"/>
        <v>0</v>
      </c>
      <c r="AP791" s="56">
        <f t="shared" si="260"/>
        <v>0</v>
      </c>
      <c r="AQ791" s="56">
        <f t="shared" si="261"/>
        <v>0</v>
      </c>
      <c r="AR791" s="86">
        <f t="shared" si="262"/>
        <v>0</v>
      </c>
    </row>
    <row r="792" spans="1:44" x14ac:dyDescent="0.25">
      <c r="A792" s="178"/>
      <c r="B792" s="55" t="str">
        <f>_xlfn.IFNA(VLOOKUP(A792,'Ajánlatkérő(k) adatai'!$B$4:$C$205,2,0),"")</f>
        <v/>
      </c>
      <c r="C792" s="178"/>
      <c r="D792" s="55" t="str">
        <f>_xlfn.IFNA(VLOOKUP(C792,'Számlafizető(k) adatai'!$C$4:$D$203,2,0),"")</f>
        <v/>
      </c>
      <c r="E792" s="55" t="str">
        <f>_xlfn.IFNA(VLOOKUP(C792,'Számlafizető(k) adatai'!$C$4:$M$203,11,0),"")</f>
        <v/>
      </c>
      <c r="F792" s="178"/>
      <c r="G792" s="178"/>
      <c r="H792" s="178"/>
      <c r="I792" s="55" t="str">
        <f>IF(F792="","",VLOOKUP(LEFT(F792,5),'Technikai cellák'!B:C,2,0))</f>
        <v/>
      </c>
      <c r="J792" s="55" t="str">
        <f>IF(F792="","",VLOOKUP(I792,'Technikai cellák'!$C$1:$D$12,2,0))</f>
        <v/>
      </c>
      <c r="K792" s="179"/>
      <c r="L792" s="67" t="str">
        <f t="shared" si="246"/>
        <v/>
      </c>
      <c r="M792" s="68">
        <f t="shared" si="247"/>
        <v>0</v>
      </c>
      <c r="N792" s="66">
        <f t="shared" si="248"/>
        <v>0</v>
      </c>
      <c r="O792" s="152"/>
      <c r="P792" s="172">
        <f t="shared" si="263"/>
        <v>0</v>
      </c>
      <c r="Q792" s="69">
        <f t="shared" si="249"/>
        <v>0</v>
      </c>
      <c r="R792" s="62">
        <f t="shared" si="250"/>
        <v>0</v>
      </c>
      <c r="S792" s="153"/>
      <c r="T792" s="118" t="str">
        <f t="shared" si="264"/>
        <v/>
      </c>
      <c r="U792" s="154"/>
      <c r="V792" s="154"/>
      <c r="W792" s="154"/>
      <c r="X792" s="154"/>
      <c r="Y792" s="154"/>
      <c r="Z792" s="154"/>
      <c r="AA792" s="154"/>
      <c r="AB792" s="154"/>
      <c r="AC792" s="154"/>
      <c r="AD792" s="154"/>
      <c r="AE792" s="154"/>
      <c r="AF792" s="154"/>
      <c r="AG792" s="63">
        <f t="shared" si="251"/>
        <v>0</v>
      </c>
      <c r="AH792" s="56">
        <f t="shared" si="252"/>
        <v>0</v>
      </c>
      <c r="AI792" s="56">
        <f t="shared" si="253"/>
        <v>0</v>
      </c>
      <c r="AJ792" s="56">
        <f t="shared" si="254"/>
        <v>0</v>
      </c>
      <c r="AK792" s="56">
        <f t="shared" si="255"/>
        <v>0</v>
      </c>
      <c r="AL792" s="56">
        <f t="shared" si="256"/>
        <v>0</v>
      </c>
      <c r="AM792" s="56">
        <f t="shared" si="257"/>
        <v>0</v>
      </c>
      <c r="AN792" s="56">
        <f t="shared" si="258"/>
        <v>0</v>
      </c>
      <c r="AO792" s="56">
        <f t="shared" si="259"/>
        <v>0</v>
      </c>
      <c r="AP792" s="56">
        <f t="shared" si="260"/>
        <v>0</v>
      </c>
      <c r="AQ792" s="56">
        <f t="shared" si="261"/>
        <v>0</v>
      </c>
      <c r="AR792" s="86">
        <f t="shared" si="262"/>
        <v>0</v>
      </c>
    </row>
    <row r="793" spans="1:44" x14ac:dyDescent="0.25">
      <c r="A793" s="178"/>
      <c r="B793" s="55" t="str">
        <f>_xlfn.IFNA(VLOOKUP(A793,'Ajánlatkérő(k) adatai'!$B$4:$C$205,2,0),"")</f>
        <v/>
      </c>
      <c r="C793" s="178"/>
      <c r="D793" s="55" t="str">
        <f>_xlfn.IFNA(VLOOKUP(C793,'Számlafizető(k) adatai'!$C$4:$D$203,2,0),"")</f>
        <v/>
      </c>
      <c r="E793" s="55" t="str">
        <f>_xlfn.IFNA(VLOOKUP(C793,'Számlafizető(k) adatai'!$C$4:$M$203,11,0),"")</f>
        <v/>
      </c>
      <c r="F793" s="178"/>
      <c r="G793" s="178"/>
      <c r="H793" s="178"/>
      <c r="I793" s="55" t="str">
        <f>IF(F793="","",VLOOKUP(LEFT(F793,5),'Technikai cellák'!B:C,2,0))</f>
        <v/>
      </c>
      <c r="J793" s="55" t="str">
        <f>IF(F793="","",VLOOKUP(I793,'Technikai cellák'!$C$1:$D$12,2,0))</f>
        <v/>
      </c>
      <c r="K793" s="179"/>
      <c r="L793" s="67" t="str">
        <f t="shared" si="246"/>
        <v/>
      </c>
      <c r="M793" s="68">
        <f t="shared" si="247"/>
        <v>0</v>
      </c>
      <c r="N793" s="66">
        <f t="shared" si="248"/>
        <v>0</v>
      </c>
      <c r="O793" s="152"/>
      <c r="P793" s="172">
        <f t="shared" si="263"/>
        <v>0</v>
      </c>
      <c r="Q793" s="69">
        <f t="shared" si="249"/>
        <v>0</v>
      </c>
      <c r="R793" s="62">
        <f t="shared" si="250"/>
        <v>0</v>
      </c>
      <c r="S793" s="153"/>
      <c r="T793" s="118" t="str">
        <f t="shared" si="264"/>
        <v/>
      </c>
      <c r="U793" s="154"/>
      <c r="V793" s="154"/>
      <c r="W793" s="154"/>
      <c r="X793" s="154"/>
      <c r="Y793" s="154"/>
      <c r="Z793" s="154"/>
      <c r="AA793" s="154"/>
      <c r="AB793" s="154"/>
      <c r="AC793" s="154"/>
      <c r="AD793" s="154"/>
      <c r="AE793" s="154"/>
      <c r="AF793" s="154"/>
      <c r="AG793" s="63">
        <f t="shared" si="251"/>
        <v>0</v>
      </c>
      <c r="AH793" s="56">
        <f t="shared" si="252"/>
        <v>0</v>
      </c>
      <c r="AI793" s="56">
        <f t="shared" si="253"/>
        <v>0</v>
      </c>
      <c r="AJ793" s="56">
        <f t="shared" si="254"/>
        <v>0</v>
      </c>
      <c r="AK793" s="56">
        <f t="shared" si="255"/>
        <v>0</v>
      </c>
      <c r="AL793" s="56">
        <f t="shared" si="256"/>
        <v>0</v>
      </c>
      <c r="AM793" s="56">
        <f t="shared" si="257"/>
        <v>0</v>
      </c>
      <c r="AN793" s="56">
        <f t="shared" si="258"/>
        <v>0</v>
      </c>
      <c r="AO793" s="56">
        <f t="shared" si="259"/>
        <v>0</v>
      </c>
      <c r="AP793" s="56">
        <f t="shared" si="260"/>
        <v>0</v>
      </c>
      <c r="AQ793" s="56">
        <f t="shared" si="261"/>
        <v>0</v>
      </c>
      <c r="AR793" s="86">
        <f t="shared" si="262"/>
        <v>0</v>
      </c>
    </row>
    <row r="794" spans="1:44" x14ac:dyDescent="0.25">
      <c r="A794" s="178"/>
      <c r="B794" s="55" t="str">
        <f>_xlfn.IFNA(VLOOKUP(A794,'Ajánlatkérő(k) adatai'!$B$4:$C$205,2,0),"")</f>
        <v/>
      </c>
      <c r="C794" s="178"/>
      <c r="D794" s="55" t="str">
        <f>_xlfn.IFNA(VLOOKUP(C794,'Számlafizető(k) adatai'!$C$4:$D$203,2,0),"")</f>
        <v/>
      </c>
      <c r="E794" s="55" t="str">
        <f>_xlfn.IFNA(VLOOKUP(C794,'Számlafizető(k) adatai'!$C$4:$M$203,11,0),"")</f>
        <v/>
      </c>
      <c r="F794" s="178"/>
      <c r="G794" s="178"/>
      <c r="H794" s="178"/>
      <c r="I794" s="55" t="str">
        <f>IF(F794="","",VLOOKUP(LEFT(F794,5),'Technikai cellák'!B:C,2,0))</f>
        <v/>
      </c>
      <c r="J794" s="55" t="str">
        <f>IF(F794="","",VLOOKUP(I794,'Technikai cellák'!$C$1:$D$12,2,0))</f>
        <v/>
      </c>
      <c r="K794" s="179"/>
      <c r="L794" s="67" t="str">
        <f t="shared" si="246"/>
        <v/>
      </c>
      <c r="M794" s="68">
        <f t="shared" si="247"/>
        <v>0</v>
      </c>
      <c r="N794" s="66">
        <f t="shared" si="248"/>
        <v>0</v>
      </c>
      <c r="O794" s="152"/>
      <c r="P794" s="172">
        <f t="shared" si="263"/>
        <v>0</v>
      </c>
      <c r="Q794" s="69">
        <f t="shared" si="249"/>
        <v>0</v>
      </c>
      <c r="R794" s="62">
        <f t="shared" si="250"/>
        <v>0</v>
      </c>
      <c r="S794" s="153"/>
      <c r="T794" s="118" t="str">
        <f t="shared" si="264"/>
        <v/>
      </c>
      <c r="U794" s="154"/>
      <c r="V794" s="154"/>
      <c r="W794" s="154"/>
      <c r="X794" s="154"/>
      <c r="Y794" s="154"/>
      <c r="Z794" s="154"/>
      <c r="AA794" s="154"/>
      <c r="AB794" s="154"/>
      <c r="AC794" s="154"/>
      <c r="AD794" s="154"/>
      <c r="AE794" s="154"/>
      <c r="AF794" s="154"/>
      <c r="AG794" s="63">
        <f t="shared" si="251"/>
        <v>0</v>
      </c>
      <c r="AH794" s="56">
        <f t="shared" si="252"/>
        <v>0</v>
      </c>
      <c r="AI794" s="56">
        <f t="shared" si="253"/>
        <v>0</v>
      </c>
      <c r="AJ794" s="56">
        <f t="shared" si="254"/>
        <v>0</v>
      </c>
      <c r="AK794" s="56">
        <f t="shared" si="255"/>
        <v>0</v>
      </c>
      <c r="AL794" s="56">
        <f t="shared" si="256"/>
        <v>0</v>
      </c>
      <c r="AM794" s="56">
        <f t="shared" si="257"/>
        <v>0</v>
      </c>
      <c r="AN794" s="56">
        <f t="shared" si="258"/>
        <v>0</v>
      </c>
      <c r="AO794" s="56">
        <f t="shared" si="259"/>
        <v>0</v>
      </c>
      <c r="AP794" s="56">
        <f t="shared" si="260"/>
        <v>0</v>
      </c>
      <c r="AQ794" s="56">
        <f t="shared" si="261"/>
        <v>0</v>
      </c>
      <c r="AR794" s="86">
        <f t="shared" si="262"/>
        <v>0</v>
      </c>
    </row>
    <row r="795" spans="1:44" x14ac:dyDescent="0.25">
      <c r="A795" s="178"/>
      <c r="B795" s="55" t="str">
        <f>_xlfn.IFNA(VLOOKUP(A795,'Ajánlatkérő(k) adatai'!$B$4:$C$205,2,0),"")</f>
        <v/>
      </c>
      <c r="C795" s="178"/>
      <c r="D795" s="55" t="str">
        <f>_xlfn.IFNA(VLOOKUP(C795,'Számlafizető(k) adatai'!$C$4:$D$203,2,0),"")</f>
        <v/>
      </c>
      <c r="E795" s="55" t="str">
        <f>_xlfn.IFNA(VLOOKUP(C795,'Számlafizető(k) adatai'!$C$4:$M$203,11,0),"")</f>
        <v/>
      </c>
      <c r="F795" s="178"/>
      <c r="G795" s="178"/>
      <c r="H795" s="178"/>
      <c r="I795" s="55" t="str">
        <f>IF(F795="","",VLOOKUP(LEFT(F795,5),'Technikai cellák'!B:C,2,0))</f>
        <v/>
      </c>
      <c r="J795" s="55" t="str">
        <f>IF(F795="","",VLOOKUP(I795,'Technikai cellák'!$C$1:$D$12,2,0))</f>
        <v/>
      </c>
      <c r="K795" s="179"/>
      <c r="L795" s="67" t="str">
        <f t="shared" si="246"/>
        <v/>
      </c>
      <c r="M795" s="68">
        <f t="shared" si="247"/>
        <v>0</v>
      </c>
      <c r="N795" s="66">
        <f t="shared" si="248"/>
        <v>0</v>
      </c>
      <c r="O795" s="152"/>
      <c r="P795" s="172">
        <f t="shared" si="263"/>
        <v>0</v>
      </c>
      <c r="Q795" s="69">
        <f t="shared" si="249"/>
        <v>0</v>
      </c>
      <c r="R795" s="62">
        <f t="shared" si="250"/>
        <v>0</v>
      </c>
      <c r="S795" s="153"/>
      <c r="T795" s="118" t="str">
        <f t="shared" si="264"/>
        <v/>
      </c>
      <c r="U795" s="154"/>
      <c r="V795" s="154"/>
      <c r="W795" s="154"/>
      <c r="X795" s="154"/>
      <c r="Y795" s="154"/>
      <c r="Z795" s="154"/>
      <c r="AA795" s="154"/>
      <c r="AB795" s="154"/>
      <c r="AC795" s="154"/>
      <c r="AD795" s="154"/>
      <c r="AE795" s="154"/>
      <c r="AF795" s="154"/>
      <c r="AG795" s="63">
        <f t="shared" si="251"/>
        <v>0</v>
      </c>
      <c r="AH795" s="56">
        <f t="shared" si="252"/>
        <v>0</v>
      </c>
      <c r="AI795" s="56">
        <f t="shared" si="253"/>
        <v>0</v>
      </c>
      <c r="AJ795" s="56">
        <f t="shared" si="254"/>
        <v>0</v>
      </c>
      <c r="AK795" s="56">
        <f t="shared" si="255"/>
        <v>0</v>
      </c>
      <c r="AL795" s="56">
        <f t="shared" si="256"/>
        <v>0</v>
      </c>
      <c r="AM795" s="56">
        <f t="shared" si="257"/>
        <v>0</v>
      </c>
      <c r="AN795" s="56">
        <f t="shared" si="258"/>
        <v>0</v>
      </c>
      <c r="AO795" s="56">
        <f t="shared" si="259"/>
        <v>0</v>
      </c>
      <c r="AP795" s="56">
        <f t="shared" si="260"/>
        <v>0</v>
      </c>
      <c r="AQ795" s="56">
        <f t="shared" si="261"/>
        <v>0</v>
      </c>
      <c r="AR795" s="86">
        <f t="shared" si="262"/>
        <v>0</v>
      </c>
    </row>
    <row r="796" spans="1:44" x14ac:dyDescent="0.25">
      <c r="A796" s="178"/>
      <c r="B796" s="55" t="str">
        <f>_xlfn.IFNA(VLOOKUP(A796,'Ajánlatkérő(k) adatai'!$B$4:$C$205,2,0),"")</f>
        <v/>
      </c>
      <c r="C796" s="178"/>
      <c r="D796" s="55" t="str">
        <f>_xlfn.IFNA(VLOOKUP(C796,'Számlafizető(k) adatai'!$C$4:$D$203,2,0),"")</f>
        <v/>
      </c>
      <c r="E796" s="55" t="str">
        <f>_xlfn.IFNA(VLOOKUP(C796,'Számlafizető(k) adatai'!$C$4:$M$203,11,0),"")</f>
        <v/>
      </c>
      <c r="F796" s="178"/>
      <c r="G796" s="178"/>
      <c r="H796" s="178"/>
      <c r="I796" s="55" t="str">
        <f>IF(F796="","",VLOOKUP(LEFT(F796,5),'Technikai cellák'!B:C,2,0))</f>
        <v/>
      </c>
      <c r="J796" s="55" t="str">
        <f>IF(F796="","",VLOOKUP(I796,'Technikai cellák'!$C$1:$D$12,2,0))</f>
        <v/>
      </c>
      <c r="K796" s="179"/>
      <c r="L796" s="67" t="str">
        <f t="shared" si="246"/>
        <v/>
      </c>
      <c r="M796" s="68">
        <f t="shared" si="247"/>
        <v>0</v>
      </c>
      <c r="N796" s="66">
        <f t="shared" si="248"/>
        <v>0</v>
      </c>
      <c r="O796" s="152"/>
      <c r="P796" s="172">
        <f t="shared" si="263"/>
        <v>0</v>
      </c>
      <c r="Q796" s="69">
        <f t="shared" si="249"/>
        <v>0</v>
      </c>
      <c r="R796" s="62">
        <f t="shared" si="250"/>
        <v>0</v>
      </c>
      <c r="S796" s="153"/>
      <c r="T796" s="118" t="str">
        <f t="shared" si="264"/>
        <v/>
      </c>
      <c r="U796" s="154"/>
      <c r="V796" s="154"/>
      <c r="W796" s="154"/>
      <c r="X796" s="154"/>
      <c r="Y796" s="154"/>
      <c r="Z796" s="154"/>
      <c r="AA796" s="154"/>
      <c r="AB796" s="154"/>
      <c r="AC796" s="154"/>
      <c r="AD796" s="154"/>
      <c r="AE796" s="154"/>
      <c r="AF796" s="154"/>
      <c r="AG796" s="63">
        <f t="shared" si="251"/>
        <v>0</v>
      </c>
      <c r="AH796" s="56">
        <f t="shared" si="252"/>
        <v>0</v>
      </c>
      <c r="AI796" s="56">
        <f t="shared" si="253"/>
        <v>0</v>
      </c>
      <c r="AJ796" s="56">
        <f t="shared" si="254"/>
        <v>0</v>
      </c>
      <c r="AK796" s="56">
        <f t="shared" si="255"/>
        <v>0</v>
      </c>
      <c r="AL796" s="56">
        <f t="shared" si="256"/>
        <v>0</v>
      </c>
      <c r="AM796" s="56">
        <f t="shared" si="257"/>
        <v>0</v>
      </c>
      <c r="AN796" s="56">
        <f t="shared" si="258"/>
        <v>0</v>
      </c>
      <c r="AO796" s="56">
        <f t="shared" si="259"/>
        <v>0</v>
      </c>
      <c r="AP796" s="56">
        <f t="shared" si="260"/>
        <v>0</v>
      </c>
      <c r="AQ796" s="56">
        <f t="shared" si="261"/>
        <v>0</v>
      </c>
      <c r="AR796" s="86">
        <f t="shared" si="262"/>
        <v>0</v>
      </c>
    </row>
    <row r="797" spans="1:44" x14ac:dyDescent="0.25">
      <c r="A797" s="178"/>
      <c r="B797" s="55" t="str">
        <f>_xlfn.IFNA(VLOOKUP(A797,'Ajánlatkérő(k) adatai'!$B$4:$C$205,2,0),"")</f>
        <v/>
      </c>
      <c r="C797" s="178"/>
      <c r="D797" s="55" t="str">
        <f>_xlfn.IFNA(VLOOKUP(C797,'Számlafizető(k) adatai'!$C$4:$D$203,2,0),"")</f>
        <v/>
      </c>
      <c r="E797" s="55" t="str">
        <f>_xlfn.IFNA(VLOOKUP(C797,'Számlafizető(k) adatai'!$C$4:$M$203,11,0),"")</f>
        <v/>
      </c>
      <c r="F797" s="178"/>
      <c r="G797" s="178"/>
      <c r="H797" s="178"/>
      <c r="I797" s="55" t="str">
        <f>IF(F797="","",VLOOKUP(LEFT(F797,5),'Technikai cellák'!B:C,2,0))</f>
        <v/>
      </c>
      <c r="J797" s="55" t="str">
        <f>IF(F797="","",VLOOKUP(I797,'Technikai cellák'!$C$1:$D$12,2,0))</f>
        <v/>
      </c>
      <c r="K797" s="179"/>
      <c r="L797" s="67" t="str">
        <f t="shared" si="246"/>
        <v/>
      </c>
      <c r="M797" s="68">
        <f t="shared" si="247"/>
        <v>0</v>
      </c>
      <c r="N797" s="66">
        <f t="shared" si="248"/>
        <v>0</v>
      </c>
      <c r="O797" s="152"/>
      <c r="P797" s="172">
        <f t="shared" si="263"/>
        <v>0</v>
      </c>
      <c r="Q797" s="69">
        <f t="shared" si="249"/>
        <v>0</v>
      </c>
      <c r="R797" s="62">
        <f t="shared" si="250"/>
        <v>0</v>
      </c>
      <c r="S797" s="153"/>
      <c r="T797" s="118" t="str">
        <f t="shared" si="264"/>
        <v/>
      </c>
      <c r="U797" s="154"/>
      <c r="V797" s="154"/>
      <c r="W797" s="154"/>
      <c r="X797" s="154"/>
      <c r="Y797" s="154"/>
      <c r="Z797" s="154"/>
      <c r="AA797" s="154"/>
      <c r="AB797" s="154"/>
      <c r="AC797" s="154"/>
      <c r="AD797" s="154"/>
      <c r="AE797" s="154"/>
      <c r="AF797" s="154"/>
      <c r="AG797" s="63">
        <f t="shared" si="251"/>
        <v>0</v>
      </c>
      <c r="AH797" s="56">
        <f t="shared" si="252"/>
        <v>0</v>
      </c>
      <c r="AI797" s="56">
        <f t="shared" si="253"/>
        <v>0</v>
      </c>
      <c r="AJ797" s="56">
        <f t="shared" si="254"/>
        <v>0</v>
      </c>
      <c r="AK797" s="56">
        <f t="shared" si="255"/>
        <v>0</v>
      </c>
      <c r="AL797" s="56">
        <f t="shared" si="256"/>
        <v>0</v>
      </c>
      <c r="AM797" s="56">
        <f t="shared" si="257"/>
        <v>0</v>
      </c>
      <c r="AN797" s="56">
        <f t="shared" si="258"/>
        <v>0</v>
      </c>
      <c r="AO797" s="56">
        <f t="shared" si="259"/>
        <v>0</v>
      </c>
      <c r="AP797" s="56">
        <f t="shared" si="260"/>
        <v>0</v>
      </c>
      <c r="AQ797" s="56">
        <f t="shared" si="261"/>
        <v>0</v>
      </c>
      <c r="AR797" s="86">
        <f t="shared" si="262"/>
        <v>0</v>
      </c>
    </row>
    <row r="798" spans="1:44" x14ac:dyDescent="0.25">
      <c r="A798" s="178"/>
      <c r="B798" s="55" t="str">
        <f>_xlfn.IFNA(VLOOKUP(A798,'Ajánlatkérő(k) adatai'!$B$4:$C$205,2,0),"")</f>
        <v/>
      </c>
      <c r="C798" s="178"/>
      <c r="D798" s="55" t="str">
        <f>_xlfn.IFNA(VLOOKUP(C798,'Számlafizető(k) adatai'!$C$4:$D$203,2,0),"")</f>
        <v/>
      </c>
      <c r="E798" s="55" t="str">
        <f>_xlfn.IFNA(VLOOKUP(C798,'Számlafizető(k) adatai'!$C$4:$M$203,11,0),"")</f>
        <v/>
      </c>
      <c r="F798" s="178"/>
      <c r="G798" s="178"/>
      <c r="H798" s="178"/>
      <c r="I798" s="55" t="str">
        <f>IF(F798="","",VLOOKUP(LEFT(F798,5),'Technikai cellák'!B:C,2,0))</f>
        <v/>
      </c>
      <c r="J798" s="55" t="str">
        <f>IF(F798="","",VLOOKUP(I798,'Technikai cellák'!$C$1:$D$12,2,0))</f>
        <v/>
      </c>
      <c r="K798" s="179"/>
      <c r="L798" s="67" t="str">
        <f t="shared" si="246"/>
        <v/>
      </c>
      <c r="M798" s="68">
        <f t="shared" si="247"/>
        <v>0</v>
      </c>
      <c r="N798" s="66">
        <f t="shared" si="248"/>
        <v>0</v>
      </c>
      <c r="O798" s="152"/>
      <c r="P798" s="172">
        <f t="shared" si="263"/>
        <v>0</v>
      </c>
      <c r="Q798" s="69">
        <f t="shared" si="249"/>
        <v>0</v>
      </c>
      <c r="R798" s="62">
        <f t="shared" si="250"/>
        <v>0</v>
      </c>
      <c r="S798" s="153"/>
      <c r="T798" s="118" t="str">
        <f t="shared" si="264"/>
        <v/>
      </c>
      <c r="U798" s="154"/>
      <c r="V798" s="154"/>
      <c r="W798" s="154"/>
      <c r="X798" s="154"/>
      <c r="Y798" s="154"/>
      <c r="Z798" s="154"/>
      <c r="AA798" s="154"/>
      <c r="AB798" s="154"/>
      <c r="AC798" s="154"/>
      <c r="AD798" s="154"/>
      <c r="AE798" s="154"/>
      <c r="AF798" s="154"/>
      <c r="AG798" s="63">
        <f t="shared" si="251"/>
        <v>0</v>
      </c>
      <c r="AH798" s="56">
        <f t="shared" si="252"/>
        <v>0</v>
      </c>
      <c r="AI798" s="56">
        <f t="shared" si="253"/>
        <v>0</v>
      </c>
      <c r="AJ798" s="56">
        <f t="shared" si="254"/>
        <v>0</v>
      </c>
      <c r="AK798" s="56">
        <f t="shared" si="255"/>
        <v>0</v>
      </c>
      <c r="AL798" s="56">
        <f t="shared" si="256"/>
        <v>0</v>
      </c>
      <c r="AM798" s="56">
        <f t="shared" si="257"/>
        <v>0</v>
      </c>
      <c r="AN798" s="56">
        <f t="shared" si="258"/>
        <v>0</v>
      </c>
      <c r="AO798" s="56">
        <f t="shared" si="259"/>
        <v>0</v>
      </c>
      <c r="AP798" s="56">
        <f t="shared" si="260"/>
        <v>0</v>
      </c>
      <c r="AQ798" s="56">
        <f t="shared" si="261"/>
        <v>0</v>
      </c>
      <c r="AR798" s="86">
        <f t="shared" si="262"/>
        <v>0</v>
      </c>
    </row>
    <row r="799" spans="1:44" x14ac:dyDescent="0.25">
      <c r="A799" s="178"/>
      <c r="B799" s="55" t="str">
        <f>_xlfn.IFNA(VLOOKUP(A799,'Ajánlatkérő(k) adatai'!$B$4:$C$205,2,0),"")</f>
        <v/>
      </c>
      <c r="C799" s="178"/>
      <c r="D799" s="55" t="str">
        <f>_xlfn.IFNA(VLOOKUP(C799,'Számlafizető(k) adatai'!$C$4:$D$203,2,0),"")</f>
        <v/>
      </c>
      <c r="E799" s="55" t="str">
        <f>_xlfn.IFNA(VLOOKUP(C799,'Számlafizető(k) adatai'!$C$4:$M$203,11,0),"")</f>
        <v/>
      </c>
      <c r="F799" s="178"/>
      <c r="G799" s="178"/>
      <c r="H799" s="178"/>
      <c r="I799" s="55" t="str">
        <f>IF(F799="","",VLOOKUP(LEFT(F799,5),'Technikai cellák'!B:C,2,0))</f>
        <v/>
      </c>
      <c r="J799" s="55" t="str">
        <f>IF(F799="","",VLOOKUP(I799,'Technikai cellák'!$C$1:$D$12,2,0))</f>
        <v/>
      </c>
      <c r="K799" s="179"/>
      <c r="L799" s="67" t="str">
        <f t="shared" si="246"/>
        <v/>
      </c>
      <c r="M799" s="68">
        <f t="shared" si="247"/>
        <v>0</v>
      </c>
      <c r="N799" s="66">
        <f t="shared" si="248"/>
        <v>0</v>
      </c>
      <c r="O799" s="152"/>
      <c r="P799" s="172">
        <f t="shared" si="263"/>
        <v>0</v>
      </c>
      <c r="Q799" s="69">
        <f t="shared" si="249"/>
        <v>0</v>
      </c>
      <c r="R799" s="62">
        <f t="shared" si="250"/>
        <v>0</v>
      </c>
      <c r="S799" s="153"/>
      <c r="T799" s="118" t="str">
        <f t="shared" si="264"/>
        <v/>
      </c>
      <c r="U799" s="154"/>
      <c r="V799" s="154"/>
      <c r="W799" s="154"/>
      <c r="X799" s="154"/>
      <c r="Y799" s="154"/>
      <c r="Z799" s="154"/>
      <c r="AA799" s="154"/>
      <c r="AB799" s="154"/>
      <c r="AC799" s="154"/>
      <c r="AD799" s="154"/>
      <c r="AE799" s="154"/>
      <c r="AF799" s="154"/>
      <c r="AG799" s="63">
        <f t="shared" si="251"/>
        <v>0</v>
      </c>
      <c r="AH799" s="56">
        <f t="shared" si="252"/>
        <v>0</v>
      </c>
      <c r="AI799" s="56">
        <f t="shared" si="253"/>
        <v>0</v>
      </c>
      <c r="AJ799" s="56">
        <f t="shared" si="254"/>
        <v>0</v>
      </c>
      <c r="AK799" s="56">
        <f t="shared" si="255"/>
        <v>0</v>
      </c>
      <c r="AL799" s="56">
        <f t="shared" si="256"/>
        <v>0</v>
      </c>
      <c r="AM799" s="56">
        <f t="shared" si="257"/>
        <v>0</v>
      </c>
      <c r="AN799" s="56">
        <f t="shared" si="258"/>
        <v>0</v>
      </c>
      <c r="AO799" s="56">
        <f t="shared" si="259"/>
        <v>0</v>
      </c>
      <c r="AP799" s="56">
        <f t="shared" si="260"/>
        <v>0</v>
      </c>
      <c r="AQ799" s="56">
        <f t="shared" si="261"/>
        <v>0</v>
      </c>
      <c r="AR799" s="86">
        <f t="shared" si="262"/>
        <v>0</v>
      </c>
    </row>
    <row r="800" spans="1:44" x14ac:dyDescent="0.25">
      <c r="A800" s="178"/>
      <c r="B800" s="55" t="str">
        <f>_xlfn.IFNA(VLOOKUP(A800,'Ajánlatkérő(k) adatai'!$B$4:$C$205,2,0),"")</f>
        <v/>
      </c>
      <c r="C800" s="178"/>
      <c r="D800" s="55" t="str">
        <f>_xlfn.IFNA(VLOOKUP(C800,'Számlafizető(k) adatai'!$C$4:$D$203,2,0),"")</f>
        <v/>
      </c>
      <c r="E800" s="55" t="str">
        <f>_xlfn.IFNA(VLOOKUP(C800,'Számlafizető(k) adatai'!$C$4:$M$203,11,0),"")</f>
        <v/>
      </c>
      <c r="F800" s="178"/>
      <c r="G800" s="178"/>
      <c r="H800" s="178"/>
      <c r="I800" s="55" t="str">
        <f>IF(F800="","",VLOOKUP(LEFT(F800,5),'Technikai cellák'!B:C,2,0))</f>
        <v/>
      </c>
      <c r="J800" s="55" t="str">
        <f>IF(F800="","",VLOOKUP(I800,'Technikai cellák'!$C$1:$D$12,2,0))</f>
        <v/>
      </c>
      <c r="K800" s="179"/>
      <c r="L800" s="67" t="str">
        <f t="shared" si="246"/>
        <v/>
      </c>
      <c r="M800" s="68">
        <f t="shared" si="247"/>
        <v>0</v>
      </c>
      <c r="N800" s="66">
        <f t="shared" si="248"/>
        <v>0</v>
      </c>
      <c r="O800" s="152"/>
      <c r="P800" s="172">
        <f t="shared" si="263"/>
        <v>0</v>
      </c>
      <c r="Q800" s="69">
        <f t="shared" si="249"/>
        <v>0</v>
      </c>
      <c r="R800" s="62">
        <f t="shared" si="250"/>
        <v>0</v>
      </c>
      <c r="S800" s="153"/>
      <c r="T800" s="118" t="str">
        <f t="shared" si="264"/>
        <v/>
      </c>
      <c r="U800" s="154"/>
      <c r="V800" s="154"/>
      <c r="W800" s="154"/>
      <c r="X800" s="154"/>
      <c r="Y800" s="154"/>
      <c r="Z800" s="154"/>
      <c r="AA800" s="154"/>
      <c r="AB800" s="154"/>
      <c r="AC800" s="154"/>
      <c r="AD800" s="154"/>
      <c r="AE800" s="154"/>
      <c r="AF800" s="154"/>
      <c r="AG800" s="63">
        <f t="shared" si="251"/>
        <v>0</v>
      </c>
      <c r="AH800" s="56">
        <f t="shared" si="252"/>
        <v>0</v>
      </c>
      <c r="AI800" s="56">
        <f t="shared" si="253"/>
        <v>0</v>
      </c>
      <c r="AJ800" s="56">
        <f t="shared" si="254"/>
        <v>0</v>
      </c>
      <c r="AK800" s="56">
        <f t="shared" si="255"/>
        <v>0</v>
      </c>
      <c r="AL800" s="56">
        <f t="shared" si="256"/>
        <v>0</v>
      </c>
      <c r="AM800" s="56">
        <f t="shared" si="257"/>
        <v>0</v>
      </c>
      <c r="AN800" s="56">
        <f t="shared" si="258"/>
        <v>0</v>
      </c>
      <c r="AO800" s="56">
        <f t="shared" si="259"/>
        <v>0</v>
      </c>
      <c r="AP800" s="56">
        <f t="shared" si="260"/>
        <v>0</v>
      </c>
      <c r="AQ800" s="56">
        <f t="shared" si="261"/>
        <v>0</v>
      </c>
      <c r="AR800" s="86">
        <f t="shared" si="262"/>
        <v>0</v>
      </c>
    </row>
    <row r="801" spans="1:44" x14ac:dyDescent="0.25">
      <c r="A801" s="178"/>
      <c r="B801" s="55" t="str">
        <f>_xlfn.IFNA(VLOOKUP(A801,'Ajánlatkérő(k) adatai'!$B$4:$C$205,2,0),"")</f>
        <v/>
      </c>
      <c r="C801" s="178"/>
      <c r="D801" s="55" t="str">
        <f>_xlfn.IFNA(VLOOKUP(C801,'Számlafizető(k) adatai'!$C$4:$D$203,2,0),"")</f>
        <v/>
      </c>
      <c r="E801" s="55" t="str">
        <f>_xlfn.IFNA(VLOOKUP(C801,'Számlafizető(k) adatai'!$C$4:$M$203,11,0),"")</f>
        <v/>
      </c>
      <c r="F801" s="178"/>
      <c r="G801" s="178"/>
      <c r="H801" s="178"/>
      <c r="I801" s="55" t="str">
        <f>IF(F801="","",VLOOKUP(LEFT(F801,5),'Technikai cellák'!B:C,2,0))</f>
        <v/>
      </c>
      <c r="J801" s="55" t="str">
        <f>IF(F801="","",VLOOKUP(I801,'Technikai cellák'!$C$1:$D$12,2,0))</f>
        <v/>
      </c>
      <c r="K801" s="179"/>
      <c r="L801" s="67" t="str">
        <f t="shared" si="246"/>
        <v/>
      </c>
      <c r="M801" s="68">
        <f t="shared" si="247"/>
        <v>0</v>
      </c>
      <c r="N801" s="66">
        <f t="shared" si="248"/>
        <v>0</v>
      </c>
      <c r="O801" s="152"/>
      <c r="P801" s="172">
        <f t="shared" si="263"/>
        <v>0</v>
      </c>
      <c r="Q801" s="69">
        <f t="shared" si="249"/>
        <v>0</v>
      </c>
      <c r="R801" s="62">
        <f t="shared" si="250"/>
        <v>0</v>
      </c>
      <c r="S801" s="153"/>
      <c r="T801" s="118" t="str">
        <f t="shared" si="264"/>
        <v/>
      </c>
      <c r="U801" s="154"/>
      <c r="V801" s="154"/>
      <c r="W801" s="154"/>
      <c r="X801" s="154"/>
      <c r="Y801" s="154"/>
      <c r="Z801" s="154"/>
      <c r="AA801" s="154"/>
      <c r="AB801" s="154"/>
      <c r="AC801" s="154"/>
      <c r="AD801" s="154"/>
      <c r="AE801" s="154"/>
      <c r="AF801" s="154"/>
      <c r="AG801" s="63">
        <f t="shared" si="251"/>
        <v>0</v>
      </c>
      <c r="AH801" s="56">
        <f t="shared" si="252"/>
        <v>0</v>
      </c>
      <c r="AI801" s="56">
        <f t="shared" si="253"/>
        <v>0</v>
      </c>
      <c r="AJ801" s="56">
        <f t="shared" si="254"/>
        <v>0</v>
      </c>
      <c r="AK801" s="56">
        <f t="shared" si="255"/>
        <v>0</v>
      </c>
      <c r="AL801" s="56">
        <f t="shared" si="256"/>
        <v>0</v>
      </c>
      <c r="AM801" s="56">
        <f t="shared" si="257"/>
        <v>0</v>
      </c>
      <c r="AN801" s="56">
        <f t="shared" si="258"/>
        <v>0</v>
      </c>
      <c r="AO801" s="56">
        <f t="shared" si="259"/>
        <v>0</v>
      </c>
      <c r="AP801" s="56">
        <f t="shared" si="260"/>
        <v>0</v>
      </c>
      <c r="AQ801" s="56">
        <f t="shared" si="261"/>
        <v>0</v>
      </c>
      <c r="AR801" s="86">
        <f t="shared" si="262"/>
        <v>0</v>
      </c>
    </row>
    <row r="802" spans="1:44" x14ac:dyDescent="0.25">
      <c r="A802" s="178"/>
      <c r="B802" s="55" t="str">
        <f>_xlfn.IFNA(VLOOKUP(A802,'Ajánlatkérő(k) adatai'!$B$4:$C$205,2,0),"")</f>
        <v/>
      </c>
      <c r="C802" s="178"/>
      <c r="D802" s="55" t="str">
        <f>_xlfn.IFNA(VLOOKUP(C802,'Számlafizető(k) adatai'!$C$4:$D$203,2,0),"")</f>
        <v/>
      </c>
      <c r="E802" s="55" t="str">
        <f>_xlfn.IFNA(VLOOKUP(C802,'Számlafizető(k) adatai'!$C$4:$M$203,11,0),"")</f>
        <v/>
      </c>
      <c r="F802" s="178"/>
      <c r="G802" s="178"/>
      <c r="H802" s="178"/>
      <c r="I802" s="55" t="str">
        <f>IF(F802="","",VLOOKUP(LEFT(F802,5),'Technikai cellák'!B:C,2,0))</f>
        <v/>
      </c>
      <c r="J802" s="55" t="str">
        <f>IF(F802="","",VLOOKUP(I802,'Technikai cellák'!$C$1:$D$12,2,0))</f>
        <v/>
      </c>
      <c r="K802" s="179"/>
      <c r="L802" s="67" t="str">
        <f t="shared" si="246"/>
        <v/>
      </c>
      <c r="M802" s="68">
        <f t="shared" si="247"/>
        <v>0</v>
      </c>
      <c r="N802" s="66">
        <f t="shared" si="248"/>
        <v>0</v>
      </c>
      <c r="O802" s="152"/>
      <c r="P802" s="172">
        <f t="shared" si="263"/>
        <v>0</v>
      </c>
      <c r="Q802" s="69">
        <f t="shared" si="249"/>
        <v>0</v>
      </c>
      <c r="R802" s="62">
        <f t="shared" si="250"/>
        <v>0</v>
      </c>
      <c r="S802" s="153"/>
      <c r="T802" s="118" t="str">
        <f t="shared" si="264"/>
        <v/>
      </c>
      <c r="U802" s="154"/>
      <c r="V802" s="154"/>
      <c r="W802" s="154"/>
      <c r="X802" s="154"/>
      <c r="Y802" s="154"/>
      <c r="Z802" s="154"/>
      <c r="AA802" s="154"/>
      <c r="AB802" s="154"/>
      <c r="AC802" s="154"/>
      <c r="AD802" s="154"/>
      <c r="AE802" s="154"/>
      <c r="AF802" s="154"/>
      <c r="AG802" s="63">
        <f t="shared" si="251"/>
        <v>0</v>
      </c>
      <c r="AH802" s="56">
        <f t="shared" si="252"/>
        <v>0</v>
      </c>
      <c r="AI802" s="56">
        <f t="shared" si="253"/>
        <v>0</v>
      </c>
      <c r="AJ802" s="56">
        <f t="shared" si="254"/>
        <v>0</v>
      </c>
      <c r="AK802" s="56">
        <f t="shared" si="255"/>
        <v>0</v>
      </c>
      <c r="AL802" s="56">
        <f t="shared" si="256"/>
        <v>0</v>
      </c>
      <c r="AM802" s="56">
        <f t="shared" si="257"/>
        <v>0</v>
      </c>
      <c r="AN802" s="56">
        <f t="shared" si="258"/>
        <v>0</v>
      </c>
      <c r="AO802" s="56">
        <f t="shared" si="259"/>
        <v>0</v>
      </c>
      <c r="AP802" s="56">
        <f t="shared" si="260"/>
        <v>0</v>
      </c>
      <c r="AQ802" s="56">
        <f t="shared" si="261"/>
        <v>0</v>
      </c>
      <c r="AR802" s="86">
        <f t="shared" si="262"/>
        <v>0</v>
      </c>
    </row>
    <row r="803" spans="1:44" x14ac:dyDescent="0.25">
      <c r="A803" s="178"/>
      <c r="B803" s="55" t="str">
        <f>_xlfn.IFNA(VLOOKUP(A803,'Ajánlatkérő(k) adatai'!$B$4:$C$205,2,0),"")</f>
        <v/>
      </c>
      <c r="C803" s="178"/>
      <c r="D803" s="55" t="str">
        <f>_xlfn.IFNA(VLOOKUP(C803,'Számlafizető(k) adatai'!$C$4:$D$203,2,0),"")</f>
        <v/>
      </c>
      <c r="E803" s="55" t="str">
        <f>_xlfn.IFNA(VLOOKUP(C803,'Számlafizető(k) adatai'!$C$4:$M$203,11,0),"")</f>
        <v/>
      </c>
      <c r="F803" s="178"/>
      <c r="G803" s="178"/>
      <c r="H803" s="178"/>
      <c r="I803" s="55" t="str">
        <f>IF(F803="","",VLOOKUP(LEFT(F803,5),'Technikai cellák'!B:C,2,0))</f>
        <v/>
      </c>
      <c r="J803" s="55" t="str">
        <f>IF(F803="","",VLOOKUP(I803,'Technikai cellák'!$C$1:$D$12,2,0))</f>
        <v/>
      </c>
      <c r="K803" s="179"/>
      <c r="L803" s="67" t="str">
        <f t="shared" si="246"/>
        <v/>
      </c>
      <c r="M803" s="68">
        <f t="shared" si="247"/>
        <v>0</v>
      </c>
      <c r="N803" s="66">
        <f t="shared" si="248"/>
        <v>0</v>
      </c>
      <c r="O803" s="152"/>
      <c r="P803" s="172">
        <f t="shared" si="263"/>
        <v>0</v>
      </c>
      <c r="Q803" s="69">
        <f t="shared" si="249"/>
        <v>0</v>
      </c>
      <c r="R803" s="62">
        <f t="shared" si="250"/>
        <v>0</v>
      </c>
      <c r="S803" s="153"/>
      <c r="T803" s="118" t="str">
        <f t="shared" si="264"/>
        <v/>
      </c>
      <c r="U803" s="154"/>
      <c r="V803" s="154"/>
      <c r="W803" s="154"/>
      <c r="X803" s="154"/>
      <c r="Y803" s="154"/>
      <c r="Z803" s="154"/>
      <c r="AA803" s="154"/>
      <c r="AB803" s="154"/>
      <c r="AC803" s="154"/>
      <c r="AD803" s="154"/>
      <c r="AE803" s="154"/>
      <c r="AF803" s="154"/>
      <c r="AG803" s="63">
        <f t="shared" si="251"/>
        <v>0</v>
      </c>
      <c r="AH803" s="56">
        <f t="shared" si="252"/>
        <v>0</v>
      </c>
      <c r="AI803" s="56">
        <f t="shared" si="253"/>
        <v>0</v>
      </c>
      <c r="AJ803" s="56">
        <f t="shared" si="254"/>
        <v>0</v>
      </c>
      <c r="AK803" s="56">
        <f t="shared" si="255"/>
        <v>0</v>
      </c>
      <c r="AL803" s="56">
        <f t="shared" si="256"/>
        <v>0</v>
      </c>
      <c r="AM803" s="56">
        <f t="shared" si="257"/>
        <v>0</v>
      </c>
      <c r="AN803" s="56">
        <f t="shared" si="258"/>
        <v>0</v>
      </c>
      <c r="AO803" s="56">
        <f t="shared" si="259"/>
        <v>0</v>
      </c>
      <c r="AP803" s="56">
        <f t="shared" si="260"/>
        <v>0</v>
      </c>
      <c r="AQ803" s="56">
        <f t="shared" si="261"/>
        <v>0</v>
      </c>
      <c r="AR803" s="86">
        <f t="shared" si="262"/>
        <v>0</v>
      </c>
    </row>
    <row r="804" spans="1:44" x14ac:dyDescent="0.25">
      <c r="A804" s="178"/>
      <c r="B804" s="55" t="str">
        <f>_xlfn.IFNA(VLOOKUP(A804,'Ajánlatkérő(k) adatai'!$B$4:$C$205,2,0),"")</f>
        <v/>
      </c>
      <c r="C804" s="178"/>
      <c r="D804" s="55" t="str">
        <f>_xlfn.IFNA(VLOOKUP(C804,'Számlafizető(k) adatai'!$C$4:$D$203,2,0),"")</f>
        <v/>
      </c>
      <c r="E804" s="55" t="str">
        <f>_xlfn.IFNA(VLOOKUP(C804,'Számlafizető(k) adatai'!$C$4:$M$203,11,0),"")</f>
        <v/>
      </c>
      <c r="F804" s="178"/>
      <c r="G804" s="178"/>
      <c r="H804" s="178"/>
      <c r="I804" s="55" t="str">
        <f>IF(F804="","",VLOOKUP(LEFT(F804,5),'Technikai cellák'!B:C,2,0))</f>
        <v/>
      </c>
      <c r="J804" s="55" t="str">
        <f>IF(F804="","",VLOOKUP(I804,'Technikai cellák'!$C$1:$D$12,2,0))</f>
        <v/>
      </c>
      <c r="K804" s="179"/>
      <c r="L804" s="67" t="str">
        <f t="shared" si="246"/>
        <v/>
      </c>
      <c r="M804" s="68">
        <f t="shared" si="247"/>
        <v>0</v>
      </c>
      <c r="N804" s="66">
        <f t="shared" si="248"/>
        <v>0</v>
      </c>
      <c r="O804" s="152"/>
      <c r="P804" s="172">
        <f t="shared" si="263"/>
        <v>0</v>
      </c>
      <c r="Q804" s="69">
        <f t="shared" si="249"/>
        <v>0</v>
      </c>
      <c r="R804" s="62">
        <f t="shared" si="250"/>
        <v>0</v>
      </c>
      <c r="S804" s="153"/>
      <c r="T804" s="118" t="str">
        <f t="shared" si="264"/>
        <v/>
      </c>
      <c r="U804" s="154"/>
      <c r="V804" s="154"/>
      <c r="W804" s="154"/>
      <c r="X804" s="154"/>
      <c r="Y804" s="154"/>
      <c r="Z804" s="154"/>
      <c r="AA804" s="154"/>
      <c r="AB804" s="154"/>
      <c r="AC804" s="154"/>
      <c r="AD804" s="154"/>
      <c r="AE804" s="154"/>
      <c r="AF804" s="154"/>
      <c r="AG804" s="63">
        <f t="shared" si="251"/>
        <v>0</v>
      </c>
      <c r="AH804" s="56">
        <f t="shared" si="252"/>
        <v>0</v>
      </c>
      <c r="AI804" s="56">
        <f t="shared" si="253"/>
        <v>0</v>
      </c>
      <c r="AJ804" s="56">
        <f t="shared" si="254"/>
        <v>0</v>
      </c>
      <c r="AK804" s="56">
        <f t="shared" si="255"/>
        <v>0</v>
      </c>
      <c r="AL804" s="56">
        <f t="shared" si="256"/>
        <v>0</v>
      </c>
      <c r="AM804" s="56">
        <f t="shared" si="257"/>
        <v>0</v>
      </c>
      <c r="AN804" s="56">
        <f t="shared" si="258"/>
        <v>0</v>
      </c>
      <c r="AO804" s="56">
        <f t="shared" si="259"/>
        <v>0</v>
      </c>
      <c r="AP804" s="56">
        <f t="shared" si="260"/>
        <v>0</v>
      </c>
      <c r="AQ804" s="56">
        <f t="shared" si="261"/>
        <v>0</v>
      </c>
      <c r="AR804" s="86">
        <f t="shared" si="262"/>
        <v>0</v>
      </c>
    </row>
    <row r="805" spans="1:44" x14ac:dyDescent="0.25">
      <c r="A805" s="178"/>
      <c r="B805" s="55" t="str">
        <f>_xlfn.IFNA(VLOOKUP(A805,'Ajánlatkérő(k) adatai'!$B$4:$C$205,2,0),"")</f>
        <v/>
      </c>
      <c r="C805" s="178"/>
      <c r="D805" s="55" t="str">
        <f>_xlfn.IFNA(VLOOKUP(C805,'Számlafizető(k) adatai'!$C$4:$D$203,2,0),"")</f>
        <v/>
      </c>
      <c r="E805" s="55" t="str">
        <f>_xlfn.IFNA(VLOOKUP(C805,'Számlafizető(k) adatai'!$C$4:$M$203,11,0),"")</f>
        <v/>
      </c>
      <c r="F805" s="178"/>
      <c r="G805" s="178"/>
      <c r="H805" s="178"/>
      <c r="I805" s="55" t="str">
        <f>IF(F805="","",VLOOKUP(LEFT(F805,5),'Technikai cellák'!B:C,2,0))</f>
        <v/>
      </c>
      <c r="J805" s="55" t="str">
        <f>IF(F805="","",VLOOKUP(I805,'Technikai cellák'!$C$1:$D$12,2,0))</f>
        <v/>
      </c>
      <c r="K805" s="179"/>
      <c r="L805" s="67" t="str">
        <f t="shared" si="246"/>
        <v/>
      </c>
      <c r="M805" s="68">
        <f t="shared" si="247"/>
        <v>0</v>
      </c>
      <c r="N805" s="66">
        <f t="shared" si="248"/>
        <v>0</v>
      </c>
      <c r="O805" s="152"/>
      <c r="P805" s="172">
        <f t="shared" si="263"/>
        <v>0</v>
      </c>
      <c r="Q805" s="69">
        <f t="shared" si="249"/>
        <v>0</v>
      </c>
      <c r="R805" s="62">
        <f t="shared" si="250"/>
        <v>0</v>
      </c>
      <c r="S805" s="153"/>
      <c r="T805" s="118" t="str">
        <f t="shared" si="264"/>
        <v/>
      </c>
      <c r="U805" s="154"/>
      <c r="V805" s="154"/>
      <c r="W805" s="154"/>
      <c r="X805" s="154"/>
      <c r="Y805" s="154"/>
      <c r="Z805" s="154"/>
      <c r="AA805" s="154"/>
      <c r="AB805" s="154"/>
      <c r="AC805" s="154"/>
      <c r="AD805" s="154"/>
      <c r="AE805" s="154"/>
      <c r="AF805" s="154"/>
      <c r="AG805" s="63">
        <f t="shared" si="251"/>
        <v>0</v>
      </c>
      <c r="AH805" s="56">
        <f t="shared" si="252"/>
        <v>0</v>
      </c>
      <c r="AI805" s="56">
        <f t="shared" si="253"/>
        <v>0</v>
      </c>
      <c r="AJ805" s="56">
        <f t="shared" si="254"/>
        <v>0</v>
      </c>
      <c r="AK805" s="56">
        <f t="shared" si="255"/>
        <v>0</v>
      </c>
      <c r="AL805" s="56">
        <f t="shared" si="256"/>
        <v>0</v>
      </c>
      <c r="AM805" s="56">
        <f t="shared" si="257"/>
        <v>0</v>
      </c>
      <c r="AN805" s="56">
        <f t="shared" si="258"/>
        <v>0</v>
      </c>
      <c r="AO805" s="56">
        <f t="shared" si="259"/>
        <v>0</v>
      </c>
      <c r="AP805" s="56">
        <f t="shared" si="260"/>
        <v>0</v>
      </c>
      <c r="AQ805" s="56">
        <f t="shared" si="261"/>
        <v>0</v>
      </c>
      <c r="AR805" s="86">
        <f t="shared" si="262"/>
        <v>0</v>
      </c>
    </row>
    <row r="806" spans="1:44" x14ac:dyDescent="0.25">
      <c r="A806" s="178"/>
      <c r="B806" s="55" t="str">
        <f>_xlfn.IFNA(VLOOKUP(A806,'Ajánlatkérő(k) adatai'!$B$4:$C$205,2,0),"")</f>
        <v/>
      </c>
      <c r="C806" s="178"/>
      <c r="D806" s="55" t="str">
        <f>_xlfn.IFNA(VLOOKUP(C806,'Számlafizető(k) adatai'!$C$4:$D$203,2,0),"")</f>
        <v/>
      </c>
      <c r="E806" s="55" t="str">
        <f>_xlfn.IFNA(VLOOKUP(C806,'Számlafizető(k) adatai'!$C$4:$M$203,11,0),"")</f>
        <v/>
      </c>
      <c r="F806" s="178"/>
      <c r="G806" s="178"/>
      <c r="H806" s="178"/>
      <c r="I806" s="55" t="str">
        <f>IF(F806="","",VLOOKUP(LEFT(F806,5),'Technikai cellák'!B:C,2,0))</f>
        <v/>
      </c>
      <c r="J806" s="55" t="str">
        <f>IF(F806="","",VLOOKUP(I806,'Technikai cellák'!$C$1:$D$12,2,0))</f>
        <v/>
      </c>
      <c r="K806" s="179"/>
      <c r="L806" s="67" t="str">
        <f t="shared" si="246"/>
        <v/>
      </c>
      <c r="M806" s="68">
        <f t="shared" si="247"/>
        <v>0</v>
      </c>
      <c r="N806" s="66">
        <f t="shared" si="248"/>
        <v>0</v>
      </c>
      <c r="O806" s="152"/>
      <c r="P806" s="172">
        <f t="shared" si="263"/>
        <v>0</v>
      </c>
      <c r="Q806" s="69">
        <f t="shared" si="249"/>
        <v>0</v>
      </c>
      <c r="R806" s="62">
        <f t="shared" si="250"/>
        <v>0</v>
      </c>
      <c r="S806" s="153"/>
      <c r="T806" s="118" t="str">
        <f t="shared" si="264"/>
        <v/>
      </c>
      <c r="U806" s="154"/>
      <c r="V806" s="154"/>
      <c r="W806" s="154"/>
      <c r="X806" s="154"/>
      <c r="Y806" s="154"/>
      <c r="Z806" s="154"/>
      <c r="AA806" s="154"/>
      <c r="AB806" s="154"/>
      <c r="AC806" s="154"/>
      <c r="AD806" s="154"/>
      <c r="AE806" s="154"/>
      <c r="AF806" s="154"/>
      <c r="AG806" s="63">
        <f t="shared" si="251"/>
        <v>0</v>
      </c>
      <c r="AH806" s="56">
        <f t="shared" si="252"/>
        <v>0</v>
      </c>
      <c r="AI806" s="56">
        <f t="shared" si="253"/>
        <v>0</v>
      </c>
      <c r="AJ806" s="56">
        <f t="shared" si="254"/>
        <v>0</v>
      </c>
      <c r="AK806" s="56">
        <f t="shared" si="255"/>
        <v>0</v>
      </c>
      <c r="AL806" s="56">
        <f t="shared" si="256"/>
        <v>0</v>
      </c>
      <c r="AM806" s="56">
        <f t="shared" si="257"/>
        <v>0</v>
      </c>
      <c r="AN806" s="56">
        <f t="shared" si="258"/>
        <v>0</v>
      </c>
      <c r="AO806" s="56">
        <f t="shared" si="259"/>
        <v>0</v>
      </c>
      <c r="AP806" s="56">
        <f t="shared" si="260"/>
        <v>0</v>
      </c>
      <c r="AQ806" s="56">
        <f t="shared" si="261"/>
        <v>0</v>
      </c>
      <c r="AR806" s="86">
        <f t="shared" si="262"/>
        <v>0</v>
      </c>
    </row>
    <row r="807" spans="1:44" x14ac:dyDescent="0.25">
      <c r="A807" s="178"/>
      <c r="B807" s="55" t="str">
        <f>_xlfn.IFNA(VLOOKUP(A807,'Ajánlatkérő(k) adatai'!$B$4:$C$205,2,0),"")</f>
        <v/>
      </c>
      <c r="C807" s="178"/>
      <c r="D807" s="55" t="str">
        <f>_xlfn.IFNA(VLOOKUP(C807,'Számlafizető(k) adatai'!$C$4:$D$203,2,0),"")</f>
        <v/>
      </c>
      <c r="E807" s="55" t="str">
        <f>_xlfn.IFNA(VLOOKUP(C807,'Számlafizető(k) adatai'!$C$4:$M$203,11,0),"")</f>
        <v/>
      </c>
      <c r="F807" s="178"/>
      <c r="G807" s="178"/>
      <c r="H807" s="178"/>
      <c r="I807" s="55" t="str">
        <f>IF(F807="","",VLOOKUP(LEFT(F807,5),'Technikai cellák'!B:C,2,0))</f>
        <v/>
      </c>
      <c r="J807" s="55" t="str">
        <f>IF(F807="","",VLOOKUP(I807,'Technikai cellák'!$C$1:$D$12,2,0))</f>
        <v/>
      </c>
      <c r="K807" s="179"/>
      <c r="L807" s="67" t="str">
        <f t="shared" si="246"/>
        <v/>
      </c>
      <c r="M807" s="68">
        <f t="shared" si="247"/>
        <v>0</v>
      </c>
      <c r="N807" s="66">
        <f t="shared" si="248"/>
        <v>0</v>
      </c>
      <c r="O807" s="152"/>
      <c r="P807" s="172">
        <f t="shared" si="263"/>
        <v>0</v>
      </c>
      <c r="Q807" s="69">
        <f t="shared" si="249"/>
        <v>0</v>
      </c>
      <c r="R807" s="62">
        <f t="shared" si="250"/>
        <v>0</v>
      </c>
      <c r="S807" s="153"/>
      <c r="T807" s="118" t="str">
        <f t="shared" si="264"/>
        <v/>
      </c>
      <c r="U807" s="154"/>
      <c r="V807" s="154"/>
      <c r="W807" s="154"/>
      <c r="X807" s="154"/>
      <c r="Y807" s="154"/>
      <c r="Z807" s="154"/>
      <c r="AA807" s="154"/>
      <c r="AB807" s="154"/>
      <c r="AC807" s="154"/>
      <c r="AD807" s="154"/>
      <c r="AE807" s="154"/>
      <c r="AF807" s="154"/>
      <c r="AG807" s="63">
        <f t="shared" si="251"/>
        <v>0</v>
      </c>
      <c r="AH807" s="56">
        <f t="shared" si="252"/>
        <v>0</v>
      </c>
      <c r="AI807" s="56">
        <f t="shared" si="253"/>
        <v>0</v>
      </c>
      <c r="AJ807" s="56">
        <f t="shared" si="254"/>
        <v>0</v>
      </c>
      <c r="AK807" s="56">
        <f t="shared" si="255"/>
        <v>0</v>
      </c>
      <c r="AL807" s="56">
        <f t="shared" si="256"/>
        <v>0</v>
      </c>
      <c r="AM807" s="56">
        <f t="shared" si="257"/>
        <v>0</v>
      </c>
      <c r="AN807" s="56">
        <f t="shared" si="258"/>
        <v>0</v>
      </c>
      <c r="AO807" s="56">
        <f t="shared" si="259"/>
        <v>0</v>
      </c>
      <c r="AP807" s="56">
        <f t="shared" si="260"/>
        <v>0</v>
      </c>
      <c r="AQ807" s="56">
        <f t="shared" si="261"/>
        <v>0</v>
      </c>
      <c r="AR807" s="86">
        <f t="shared" si="262"/>
        <v>0</v>
      </c>
    </row>
    <row r="808" spans="1:44" x14ac:dyDescent="0.25">
      <c r="A808" s="178"/>
      <c r="B808" s="55" t="str">
        <f>_xlfn.IFNA(VLOOKUP(A808,'Ajánlatkérő(k) adatai'!$B$4:$C$205,2,0),"")</f>
        <v/>
      </c>
      <c r="C808" s="178"/>
      <c r="D808" s="55" t="str">
        <f>_xlfn.IFNA(VLOOKUP(C808,'Számlafizető(k) adatai'!$C$4:$D$203,2,0),"")</f>
        <v/>
      </c>
      <c r="E808" s="55" t="str">
        <f>_xlfn.IFNA(VLOOKUP(C808,'Számlafizető(k) adatai'!$C$4:$M$203,11,0),"")</f>
        <v/>
      </c>
      <c r="F808" s="178"/>
      <c r="G808" s="178"/>
      <c r="H808" s="178"/>
      <c r="I808" s="55" t="str">
        <f>IF(F808="","",VLOOKUP(LEFT(F808,5),'Technikai cellák'!B:C,2,0))</f>
        <v/>
      </c>
      <c r="J808" s="55" t="str">
        <f>IF(F808="","",VLOOKUP(I808,'Technikai cellák'!$C$1:$D$12,2,0))</f>
        <v/>
      </c>
      <c r="K808" s="179"/>
      <c r="L808" s="67" t="str">
        <f t="shared" si="246"/>
        <v/>
      </c>
      <c r="M808" s="68">
        <f t="shared" si="247"/>
        <v>0</v>
      </c>
      <c r="N808" s="66">
        <f t="shared" si="248"/>
        <v>0</v>
      </c>
      <c r="O808" s="152"/>
      <c r="P808" s="172">
        <f t="shared" si="263"/>
        <v>0</v>
      </c>
      <c r="Q808" s="69">
        <f t="shared" si="249"/>
        <v>0</v>
      </c>
      <c r="R808" s="62">
        <f t="shared" si="250"/>
        <v>0</v>
      </c>
      <c r="S808" s="153"/>
      <c r="T808" s="118" t="str">
        <f t="shared" si="264"/>
        <v/>
      </c>
      <c r="U808" s="154"/>
      <c r="V808" s="154"/>
      <c r="W808" s="154"/>
      <c r="X808" s="154"/>
      <c r="Y808" s="154"/>
      <c r="Z808" s="154"/>
      <c r="AA808" s="154"/>
      <c r="AB808" s="154"/>
      <c r="AC808" s="154"/>
      <c r="AD808" s="154"/>
      <c r="AE808" s="154"/>
      <c r="AF808" s="154"/>
      <c r="AG808" s="63">
        <f t="shared" si="251"/>
        <v>0</v>
      </c>
      <c r="AH808" s="56">
        <f t="shared" si="252"/>
        <v>0</v>
      </c>
      <c r="AI808" s="56">
        <f t="shared" si="253"/>
        <v>0</v>
      </c>
      <c r="AJ808" s="56">
        <f t="shared" si="254"/>
        <v>0</v>
      </c>
      <c r="AK808" s="56">
        <f t="shared" si="255"/>
        <v>0</v>
      </c>
      <c r="AL808" s="56">
        <f t="shared" si="256"/>
        <v>0</v>
      </c>
      <c r="AM808" s="56">
        <f t="shared" si="257"/>
        <v>0</v>
      </c>
      <c r="AN808" s="56">
        <f t="shared" si="258"/>
        <v>0</v>
      </c>
      <c r="AO808" s="56">
        <f t="shared" si="259"/>
        <v>0</v>
      </c>
      <c r="AP808" s="56">
        <f t="shared" si="260"/>
        <v>0</v>
      </c>
      <c r="AQ808" s="56">
        <f t="shared" si="261"/>
        <v>0</v>
      </c>
      <c r="AR808" s="86">
        <f t="shared" si="262"/>
        <v>0</v>
      </c>
    </row>
    <row r="809" spans="1:44" x14ac:dyDescent="0.25">
      <c r="A809" s="178"/>
      <c r="B809" s="55" t="str">
        <f>_xlfn.IFNA(VLOOKUP(A809,'Ajánlatkérő(k) adatai'!$B$4:$C$205,2,0),"")</f>
        <v/>
      </c>
      <c r="C809" s="178"/>
      <c r="D809" s="55" t="str">
        <f>_xlfn.IFNA(VLOOKUP(C809,'Számlafizető(k) adatai'!$C$4:$D$203,2,0),"")</f>
        <v/>
      </c>
      <c r="E809" s="55" t="str">
        <f>_xlfn.IFNA(VLOOKUP(C809,'Számlafizető(k) adatai'!$C$4:$M$203,11,0),"")</f>
        <v/>
      </c>
      <c r="F809" s="178"/>
      <c r="G809" s="178"/>
      <c r="H809" s="178"/>
      <c r="I809" s="55" t="str">
        <f>IF(F809="","",VLOOKUP(LEFT(F809,5),'Technikai cellák'!B:C,2,0))</f>
        <v/>
      </c>
      <c r="J809" s="55" t="str">
        <f>IF(F809="","",VLOOKUP(I809,'Technikai cellák'!$C$1:$D$12,2,0))</f>
        <v/>
      </c>
      <c r="K809" s="179"/>
      <c r="L809" s="67" t="str">
        <f t="shared" si="246"/>
        <v/>
      </c>
      <c r="M809" s="68">
        <f t="shared" si="247"/>
        <v>0</v>
      </c>
      <c r="N809" s="66">
        <f t="shared" si="248"/>
        <v>0</v>
      </c>
      <c r="O809" s="152"/>
      <c r="P809" s="172">
        <f t="shared" si="263"/>
        <v>0</v>
      </c>
      <c r="Q809" s="69">
        <f t="shared" si="249"/>
        <v>0</v>
      </c>
      <c r="R809" s="62">
        <f t="shared" si="250"/>
        <v>0</v>
      </c>
      <c r="S809" s="153"/>
      <c r="T809" s="118" t="str">
        <f t="shared" si="264"/>
        <v/>
      </c>
      <c r="U809" s="154"/>
      <c r="V809" s="154"/>
      <c r="W809" s="154"/>
      <c r="X809" s="154"/>
      <c r="Y809" s="154"/>
      <c r="Z809" s="154"/>
      <c r="AA809" s="154"/>
      <c r="AB809" s="154"/>
      <c r="AC809" s="154"/>
      <c r="AD809" s="154"/>
      <c r="AE809" s="154"/>
      <c r="AF809" s="154"/>
      <c r="AG809" s="63">
        <f t="shared" si="251"/>
        <v>0</v>
      </c>
      <c r="AH809" s="56">
        <f t="shared" si="252"/>
        <v>0</v>
      </c>
      <c r="AI809" s="56">
        <f t="shared" si="253"/>
        <v>0</v>
      </c>
      <c r="AJ809" s="56">
        <f t="shared" si="254"/>
        <v>0</v>
      </c>
      <c r="AK809" s="56">
        <f t="shared" si="255"/>
        <v>0</v>
      </c>
      <c r="AL809" s="56">
        <f t="shared" si="256"/>
        <v>0</v>
      </c>
      <c r="AM809" s="56">
        <f t="shared" si="257"/>
        <v>0</v>
      </c>
      <c r="AN809" s="56">
        <f t="shared" si="258"/>
        <v>0</v>
      </c>
      <c r="AO809" s="56">
        <f t="shared" si="259"/>
        <v>0</v>
      </c>
      <c r="AP809" s="56">
        <f t="shared" si="260"/>
        <v>0</v>
      </c>
      <c r="AQ809" s="56">
        <f t="shared" si="261"/>
        <v>0</v>
      </c>
      <c r="AR809" s="86">
        <f t="shared" si="262"/>
        <v>0</v>
      </c>
    </row>
    <row r="810" spans="1:44" x14ac:dyDescent="0.25">
      <c r="A810" s="178"/>
      <c r="B810" s="55" t="str">
        <f>_xlfn.IFNA(VLOOKUP(A810,'Ajánlatkérő(k) adatai'!$B$4:$C$205,2,0),"")</f>
        <v/>
      </c>
      <c r="C810" s="178"/>
      <c r="D810" s="55" t="str">
        <f>_xlfn.IFNA(VLOOKUP(C810,'Számlafizető(k) adatai'!$C$4:$D$203,2,0),"")</f>
        <v/>
      </c>
      <c r="E810" s="55" t="str">
        <f>_xlfn.IFNA(VLOOKUP(C810,'Számlafizető(k) adatai'!$C$4:$M$203,11,0),"")</f>
        <v/>
      </c>
      <c r="F810" s="178"/>
      <c r="G810" s="178"/>
      <c r="H810" s="178"/>
      <c r="I810" s="55" t="str">
        <f>IF(F810="","",VLOOKUP(LEFT(F810,5),'Technikai cellák'!B:C,2,0))</f>
        <v/>
      </c>
      <c r="J810" s="55" t="str">
        <f>IF(F810="","",VLOOKUP(I810,'Technikai cellák'!$C$1:$D$12,2,0))</f>
        <v/>
      </c>
      <c r="K810" s="179"/>
      <c r="L810" s="67" t="str">
        <f t="shared" si="246"/>
        <v/>
      </c>
      <c r="M810" s="68">
        <f t="shared" si="247"/>
        <v>0</v>
      </c>
      <c r="N810" s="66">
        <f t="shared" si="248"/>
        <v>0</v>
      </c>
      <c r="O810" s="152"/>
      <c r="P810" s="172">
        <f t="shared" si="263"/>
        <v>0</v>
      </c>
      <c r="Q810" s="69">
        <f t="shared" si="249"/>
        <v>0</v>
      </c>
      <c r="R810" s="62">
        <f t="shared" si="250"/>
        <v>0</v>
      </c>
      <c r="S810" s="153"/>
      <c r="T810" s="118" t="str">
        <f t="shared" si="264"/>
        <v/>
      </c>
      <c r="U810" s="154"/>
      <c r="V810" s="154"/>
      <c r="W810" s="154"/>
      <c r="X810" s="154"/>
      <c r="Y810" s="154"/>
      <c r="Z810" s="154"/>
      <c r="AA810" s="154"/>
      <c r="AB810" s="154"/>
      <c r="AC810" s="154"/>
      <c r="AD810" s="154"/>
      <c r="AE810" s="154"/>
      <c r="AF810" s="154"/>
      <c r="AG810" s="63">
        <f t="shared" si="251"/>
        <v>0</v>
      </c>
      <c r="AH810" s="56">
        <f t="shared" si="252"/>
        <v>0</v>
      </c>
      <c r="AI810" s="56">
        <f t="shared" si="253"/>
        <v>0</v>
      </c>
      <c r="AJ810" s="56">
        <f t="shared" si="254"/>
        <v>0</v>
      </c>
      <c r="AK810" s="56">
        <f t="shared" si="255"/>
        <v>0</v>
      </c>
      <c r="AL810" s="56">
        <f t="shared" si="256"/>
        <v>0</v>
      </c>
      <c r="AM810" s="56">
        <f t="shared" si="257"/>
        <v>0</v>
      </c>
      <c r="AN810" s="56">
        <f t="shared" si="258"/>
        <v>0</v>
      </c>
      <c r="AO810" s="56">
        <f t="shared" si="259"/>
        <v>0</v>
      </c>
      <c r="AP810" s="56">
        <f t="shared" si="260"/>
        <v>0</v>
      </c>
      <c r="AQ810" s="56">
        <f t="shared" si="261"/>
        <v>0</v>
      </c>
      <c r="AR810" s="86">
        <f t="shared" si="262"/>
        <v>0</v>
      </c>
    </row>
    <row r="811" spans="1:44" x14ac:dyDescent="0.25">
      <c r="A811" s="178"/>
      <c r="B811" s="55" t="str">
        <f>_xlfn.IFNA(VLOOKUP(A811,'Ajánlatkérő(k) adatai'!$B$4:$C$205,2,0),"")</f>
        <v/>
      </c>
      <c r="C811" s="178"/>
      <c r="D811" s="55" t="str">
        <f>_xlfn.IFNA(VLOOKUP(C811,'Számlafizető(k) adatai'!$C$4:$D$203,2,0),"")</f>
        <v/>
      </c>
      <c r="E811" s="55" t="str">
        <f>_xlfn.IFNA(VLOOKUP(C811,'Számlafizető(k) adatai'!$C$4:$M$203,11,0),"")</f>
        <v/>
      </c>
      <c r="F811" s="178"/>
      <c r="G811" s="178"/>
      <c r="H811" s="178"/>
      <c r="I811" s="55" t="str">
        <f>IF(F811="","",VLOOKUP(LEFT(F811,5),'Technikai cellák'!B:C,2,0))</f>
        <v/>
      </c>
      <c r="J811" s="55" t="str">
        <f>IF(F811="","",VLOOKUP(I811,'Technikai cellák'!$C$1:$D$12,2,0))</f>
        <v/>
      </c>
      <c r="K811" s="179"/>
      <c r="L811" s="67" t="str">
        <f t="shared" si="246"/>
        <v/>
      </c>
      <c r="M811" s="68">
        <f t="shared" si="247"/>
        <v>0</v>
      </c>
      <c r="N811" s="66">
        <f t="shared" si="248"/>
        <v>0</v>
      </c>
      <c r="O811" s="152"/>
      <c r="P811" s="172">
        <f t="shared" si="263"/>
        <v>0</v>
      </c>
      <c r="Q811" s="69">
        <f t="shared" si="249"/>
        <v>0</v>
      </c>
      <c r="R811" s="62">
        <f t="shared" si="250"/>
        <v>0</v>
      </c>
      <c r="S811" s="153"/>
      <c r="T811" s="118" t="str">
        <f t="shared" si="264"/>
        <v/>
      </c>
      <c r="U811" s="154"/>
      <c r="V811" s="154"/>
      <c r="W811" s="154"/>
      <c r="X811" s="154"/>
      <c r="Y811" s="154"/>
      <c r="Z811" s="154"/>
      <c r="AA811" s="154"/>
      <c r="AB811" s="154"/>
      <c r="AC811" s="154"/>
      <c r="AD811" s="154"/>
      <c r="AE811" s="154"/>
      <c r="AF811" s="154"/>
      <c r="AG811" s="63">
        <f t="shared" si="251"/>
        <v>0</v>
      </c>
      <c r="AH811" s="56">
        <f t="shared" si="252"/>
        <v>0</v>
      </c>
      <c r="AI811" s="56">
        <f t="shared" si="253"/>
        <v>0</v>
      </c>
      <c r="AJ811" s="56">
        <f t="shared" si="254"/>
        <v>0</v>
      </c>
      <c r="AK811" s="56">
        <f t="shared" si="255"/>
        <v>0</v>
      </c>
      <c r="AL811" s="56">
        <f t="shared" si="256"/>
        <v>0</v>
      </c>
      <c r="AM811" s="56">
        <f t="shared" si="257"/>
        <v>0</v>
      </c>
      <c r="AN811" s="56">
        <f t="shared" si="258"/>
        <v>0</v>
      </c>
      <c r="AO811" s="56">
        <f t="shared" si="259"/>
        <v>0</v>
      </c>
      <c r="AP811" s="56">
        <f t="shared" si="260"/>
        <v>0</v>
      </c>
      <c r="AQ811" s="56">
        <f t="shared" si="261"/>
        <v>0</v>
      </c>
      <c r="AR811" s="86">
        <f t="shared" si="262"/>
        <v>0</v>
      </c>
    </row>
    <row r="812" spans="1:44" x14ac:dyDescent="0.25">
      <c r="A812" s="178"/>
      <c r="B812" s="55" t="str">
        <f>_xlfn.IFNA(VLOOKUP(A812,'Ajánlatkérő(k) adatai'!$B$4:$C$205,2,0),"")</f>
        <v/>
      </c>
      <c r="C812" s="178"/>
      <c r="D812" s="55" t="str">
        <f>_xlfn.IFNA(VLOOKUP(C812,'Számlafizető(k) adatai'!$C$4:$D$203,2,0),"")</f>
        <v/>
      </c>
      <c r="E812" s="55" t="str">
        <f>_xlfn.IFNA(VLOOKUP(C812,'Számlafizető(k) adatai'!$C$4:$M$203,11,0),"")</f>
        <v/>
      </c>
      <c r="F812" s="178"/>
      <c r="G812" s="178"/>
      <c r="H812" s="178"/>
      <c r="I812" s="55" t="str">
        <f>IF(F812="","",VLOOKUP(LEFT(F812,5),'Technikai cellák'!B:C,2,0))</f>
        <v/>
      </c>
      <c r="J812" s="55" t="str">
        <f>IF(F812="","",VLOOKUP(I812,'Technikai cellák'!$C$1:$D$12,2,0))</f>
        <v/>
      </c>
      <c r="K812" s="179"/>
      <c r="L812" s="67" t="str">
        <f t="shared" si="246"/>
        <v/>
      </c>
      <c r="M812" s="68">
        <f t="shared" si="247"/>
        <v>0</v>
      </c>
      <c r="N812" s="66">
        <f t="shared" si="248"/>
        <v>0</v>
      </c>
      <c r="O812" s="152"/>
      <c r="P812" s="172">
        <f t="shared" si="263"/>
        <v>0</v>
      </c>
      <c r="Q812" s="69">
        <f t="shared" si="249"/>
        <v>0</v>
      </c>
      <c r="R812" s="62">
        <f t="shared" si="250"/>
        <v>0</v>
      </c>
      <c r="S812" s="153"/>
      <c r="T812" s="118" t="str">
        <f t="shared" si="264"/>
        <v/>
      </c>
      <c r="U812" s="154"/>
      <c r="V812" s="154"/>
      <c r="W812" s="154"/>
      <c r="X812" s="154"/>
      <c r="Y812" s="154"/>
      <c r="Z812" s="154"/>
      <c r="AA812" s="154"/>
      <c r="AB812" s="154"/>
      <c r="AC812" s="154"/>
      <c r="AD812" s="154"/>
      <c r="AE812" s="154"/>
      <c r="AF812" s="154"/>
      <c r="AG812" s="63">
        <f t="shared" si="251"/>
        <v>0</v>
      </c>
      <c r="AH812" s="56">
        <f t="shared" si="252"/>
        <v>0</v>
      </c>
      <c r="AI812" s="56">
        <f t="shared" si="253"/>
        <v>0</v>
      </c>
      <c r="AJ812" s="56">
        <f t="shared" si="254"/>
        <v>0</v>
      </c>
      <c r="AK812" s="56">
        <f t="shared" si="255"/>
        <v>0</v>
      </c>
      <c r="AL812" s="56">
        <f t="shared" si="256"/>
        <v>0</v>
      </c>
      <c r="AM812" s="56">
        <f t="shared" si="257"/>
        <v>0</v>
      </c>
      <c r="AN812" s="56">
        <f t="shared" si="258"/>
        <v>0</v>
      </c>
      <c r="AO812" s="56">
        <f t="shared" si="259"/>
        <v>0</v>
      </c>
      <c r="AP812" s="56">
        <f t="shared" si="260"/>
        <v>0</v>
      </c>
      <c r="AQ812" s="56">
        <f t="shared" si="261"/>
        <v>0</v>
      </c>
      <c r="AR812" s="86">
        <f t="shared" si="262"/>
        <v>0</v>
      </c>
    </row>
    <row r="813" spans="1:44" x14ac:dyDescent="0.25">
      <c r="A813" s="178"/>
      <c r="B813" s="55" t="str">
        <f>_xlfn.IFNA(VLOOKUP(A813,'Ajánlatkérő(k) adatai'!$B$4:$C$205,2,0),"")</f>
        <v/>
      </c>
      <c r="C813" s="178"/>
      <c r="D813" s="55" t="str">
        <f>_xlfn.IFNA(VLOOKUP(C813,'Számlafizető(k) adatai'!$C$4:$D$203,2,0),"")</f>
        <v/>
      </c>
      <c r="E813" s="55" t="str">
        <f>_xlfn.IFNA(VLOOKUP(C813,'Számlafizető(k) adatai'!$C$4:$M$203,11,0),"")</f>
        <v/>
      </c>
      <c r="F813" s="178"/>
      <c r="G813" s="178"/>
      <c r="H813" s="178"/>
      <c r="I813" s="55" t="str">
        <f>IF(F813="","",VLOOKUP(LEFT(F813,5),'Technikai cellák'!B:C,2,0))</f>
        <v/>
      </c>
      <c r="J813" s="55" t="str">
        <f>IF(F813="","",VLOOKUP(I813,'Technikai cellák'!$C$1:$D$12,2,0))</f>
        <v/>
      </c>
      <c r="K813" s="179"/>
      <c r="L813" s="67" t="str">
        <f t="shared" si="246"/>
        <v/>
      </c>
      <c r="M813" s="68">
        <f t="shared" si="247"/>
        <v>0</v>
      </c>
      <c r="N813" s="66">
        <f t="shared" si="248"/>
        <v>0</v>
      </c>
      <c r="O813" s="152"/>
      <c r="P813" s="172">
        <f t="shared" si="263"/>
        <v>0</v>
      </c>
      <c r="Q813" s="69">
        <f t="shared" si="249"/>
        <v>0</v>
      </c>
      <c r="R813" s="62">
        <f t="shared" si="250"/>
        <v>0</v>
      </c>
      <c r="S813" s="153"/>
      <c r="T813" s="118" t="str">
        <f t="shared" si="264"/>
        <v/>
      </c>
      <c r="U813" s="154"/>
      <c r="V813" s="154"/>
      <c r="W813" s="154"/>
      <c r="X813" s="154"/>
      <c r="Y813" s="154"/>
      <c r="Z813" s="154"/>
      <c r="AA813" s="154"/>
      <c r="AB813" s="154"/>
      <c r="AC813" s="154"/>
      <c r="AD813" s="154"/>
      <c r="AE813" s="154"/>
      <c r="AF813" s="154"/>
      <c r="AG813" s="63">
        <f t="shared" si="251"/>
        <v>0</v>
      </c>
      <c r="AH813" s="56">
        <f t="shared" si="252"/>
        <v>0</v>
      </c>
      <c r="AI813" s="56">
        <f t="shared" si="253"/>
        <v>0</v>
      </c>
      <c r="AJ813" s="56">
        <f t="shared" si="254"/>
        <v>0</v>
      </c>
      <c r="AK813" s="56">
        <f t="shared" si="255"/>
        <v>0</v>
      </c>
      <c r="AL813" s="56">
        <f t="shared" si="256"/>
        <v>0</v>
      </c>
      <c r="AM813" s="56">
        <f t="shared" si="257"/>
        <v>0</v>
      </c>
      <c r="AN813" s="56">
        <f t="shared" si="258"/>
        <v>0</v>
      </c>
      <c r="AO813" s="56">
        <f t="shared" si="259"/>
        <v>0</v>
      </c>
      <c r="AP813" s="56">
        <f t="shared" si="260"/>
        <v>0</v>
      </c>
      <c r="AQ813" s="56">
        <f t="shared" si="261"/>
        <v>0</v>
      </c>
      <c r="AR813" s="86">
        <f t="shared" si="262"/>
        <v>0</v>
      </c>
    </row>
    <row r="814" spans="1:44" x14ac:dyDescent="0.25">
      <c r="A814" s="178"/>
      <c r="B814" s="55" t="str">
        <f>_xlfn.IFNA(VLOOKUP(A814,'Ajánlatkérő(k) adatai'!$B$4:$C$205,2,0),"")</f>
        <v/>
      </c>
      <c r="C814" s="178"/>
      <c r="D814" s="55" t="str">
        <f>_xlfn.IFNA(VLOOKUP(C814,'Számlafizető(k) adatai'!$C$4:$D$203,2,0),"")</f>
        <v/>
      </c>
      <c r="E814" s="55" t="str">
        <f>_xlfn.IFNA(VLOOKUP(C814,'Számlafizető(k) adatai'!$C$4:$M$203,11,0),"")</f>
        <v/>
      </c>
      <c r="F814" s="178"/>
      <c r="G814" s="178"/>
      <c r="H814" s="178"/>
      <c r="I814" s="55" t="str">
        <f>IF(F814="","",VLOOKUP(LEFT(F814,5),'Technikai cellák'!B:C,2,0))</f>
        <v/>
      </c>
      <c r="J814" s="55" t="str">
        <f>IF(F814="","",VLOOKUP(I814,'Technikai cellák'!$C$1:$D$12,2,0))</f>
        <v/>
      </c>
      <c r="K814" s="179"/>
      <c r="L814" s="67" t="str">
        <f t="shared" si="246"/>
        <v/>
      </c>
      <c r="M814" s="68">
        <f t="shared" si="247"/>
        <v>0</v>
      </c>
      <c r="N814" s="66">
        <f t="shared" si="248"/>
        <v>0</v>
      </c>
      <c r="O814" s="152"/>
      <c r="P814" s="172">
        <f t="shared" si="263"/>
        <v>0</v>
      </c>
      <c r="Q814" s="69">
        <f t="shared" si="249"/>
        <v>0</v>
      </c>
      <c r="R814" s="62">
        <f t="shared" si="250"/>
        <v>0</v>
      </c>
      <c r="S814" s="153"/>
      <c r="T814" s="118" t="str">
        <f t="shared" si="264"/>
        <v/>
      </c>
      <c r="U814" s="154"/>
      <c r="V814" s="154"/>
      <c r="W814" s="154"/>
      <c r="X814" s="154"/>
      <c r="Y814" s="154"/>
      <c r="Z814" s="154"/>
      <c r="AA814" s="154"/>
      <c r="AB814" s="154"/>
      <c r="AC814" s="154"/>
      <c r="AD814" s="154"/>
      <c r="AE814" s="154"/>
      <c r="AF814" s="154"/>
      <c r="AG814" s="63">
        <f t="shared" si="251"/>
        <v>0</v>
      </c>
      <c r="AH814" s="56">
        <f t="shared" si="252"/>
        <v>0</v>
      </c>
      <c r="AI814" s="56">
        <f t="shared" si="253"/>
        <v>0</v>
      </c>
      <c r="AJ814" s="56">
        <f t="shared" si="254"/>
        <v>0</v>
      </c>
      <c r="AK814" s="56">
        <f t="shared" si="255"/>
        <v>0</v>
      </c>
      <c r="AL814" s="56">
        <f t="shared" si="256"/>
        <v>0</v>
      </c>
      <c r="AM814" s="56">
        <f t="shared" si="257"/>
        <v>0</v>
      </c>
      <c r="AN814" s="56">
        <f t="shared" si="258"/>
        <v>0</v>
      </c>
      <c r="AO814" s="56">
        <f t="shared" si="259"/>
        <v>0</v>
      </c>
      <c r="AP814" s="56">
        <f t="shared" si="260"/>
        <v>0</v>
      </c>
      <c r="AQ814" s="56">
        <f t="shared" si="261"/>
        <v>0</v>
      </c>
      <c r="AR814" s="86">
        <f t="shared" si="262"/>
        <v>0</v>
      </c>
    </row>
    <row r="815" spans="1:44" x14ac:dyDescent="0.25">
      <c r="A815" s="178"/>
      <c r="B815" s="55" t="str">
        <f>_xlfn.IFNA(VLOOKUP(A815,'Ajánlatkérő(k) adatai'!$B$4:$C$205,2,0),"")</f>
        <v/>
      </c>
      <c r="C815" s="178"/>
      <c r="D815" s="55" t="str">
        <f>_xlfn.IFNA(VLOOKUP(C815,'Számlafizető(k) adatai'!$C$4:$D$203,2,0),"")</f>
        <v/>
      </c>
      <c r="E815" s="55" t="str">
        <f>_xlfn.IFNA(VLOOKUP(C815,'Számlafizető(k) adatai'!$C$4:$M$203,11,0),"")</f>
        <v/>
      </c>
      <c r="F815" s="178"/>
      <c r="G815" s="178"/>
      <c r="H815" s="178"/>
      <c r="I815" s="55" t="str">
        <f>IF(F815="","",VLOOKUP(LEFT(F815,5),'Technikai cellák'!B:C,2,0))</f>
        <v/>
      </c>
      <c r="J815" s="55" t="str">
        <f>IF(F815="","",VLOOKUP(I815,'Technikai cellák'!$C$1:$D$12,2,0))</f>
        <v/>
      </c>
      <c r="K815" s="179"/>
      <c r="L815" s="67" t="str">
        <f t="shared" si="246"/>
        <v/>
      </c>
      <c r="M815" s="68">
        <f t="shared" si="247"/>
        <v>0</v>
      </c>
      <c r="N815" s="66">
        <f t="shared" si="248"/>
        <v>0</v>
      </c>
      <c r="O815" s="152"/>
      <c r="P815" s="172">
        <f t="shared" si="263"/>
        <v>0</v>
      </c>
      <c r="Q815" s="69">
        <f t="shared" si="249"/>
        <v>0</v>
      </c>
      <c r="R815" s="62">
        <f t="shared" si="250"/>
        <v>0</v>
      </c>
      <c r="S815" s="153"/>
      <c r="T815" s="118" t="str">
        <f t="shared" si="264"/>
        <v/>
      </c>
      <c r="U815" s="154"/>
      <c r="V815" s="154"/>
      <c r="W815" s="154"/>
      <c r="X815" s="154"/>
      <c r="Y815" s="154"/>
      <c r="Z815" s="154"/>
      <c r="AA815" s="154"/>
      <c r="AB815" s="154"/>
      <c r="AC815" s="154"/>
      <c r="AD815" s="154"/>
      <c r="AE815" s="154"/>
      <c r="AF815" s="154"/>
      <c r="AG815" s="63">
        <f t="shared" si="251"/>
        <v>0</v>
      </c>
      <c r="AH815" s="56">
        <f t="shared" si="252"/>
        <v>0</v>
      </c>
      <c r="AI815" s="56">
        <f t="shared" si="253"/>
        <v>0</v>
      </c>
      <c r="AJ815" s="56">
        <f t="shared" si="254"/>
        <v>0</v>
      </c>
      <c r="AK815" s="56">
        <f t="shared" si="255"/>
        <v>0</v>
      </c>
      <c r="AL815" s="56">
        <f t="shared" si="256"/>
        <v>0</v>
      </c>
      <c r="AM815" s="56">
        <f t="shared" si="257"/>
        <v>0</v>
      </c>
      <c r="AN815" s="56">
        <f t="shared" si="258"/>
        <v>0</v>
      </c>
      <c r="AO815" s="56">
        <f t="shared" si="259"/>
        <v>0</v>
      </c>
      <c r="AP815" s="56">
        <f t="shared" si="260"/>
        <v>0</v>
      </c>
      <c r="AQ815" s="56">
        <f t="shared" si="261"/>
        <v>0</v>
      </c>
      <c r="AR815" s="86">
        <f t="shared" si="262"/>
        <v>0</v>
      </c>
    </row>
    <row r="816" spans="1:44" x14ac:dyDescent="0.25">
      <c r="A816" s="178"/>
      <c r="B816" s="55" t="str">
        <f>_xlfn.IFNA(VLOOKUP(A816,'Ajánlatkérő(k) adatai'!$B$4:$C$205,2,0),"")</f>
        <v/>
      </c>
      <c r="C816" s="178"/>
      <c r="D816" s="55" t="str">
        <f>_xlfn.IFNA(VLOOKUP(C816,'Számlafizető(k) adatai'!$C$4:$D$203,2,0),"")</f>
        <v/>
      </c>
      <c r="E816" s="55" t="str">
        <f>_xlfn.IFNA(VLOOKUP(C816,'Számlafizető(k) adatai'!$C$4:$M$203,11,0),"")</f>
        <v/>
      </c>
      <c r="F816" s="178"/>
      <c r="G816" s="178"/>
      <c r="H816" s="178"/>
      <c r="I816" s="55" t="str">
        <f>IF(F816="","",VLOOKUP(LEFT(F816,5),'Technikai cellák'!B:C,2,0))</f>
        <v/>
      </c>
      <c r="J816" s="55" t="str">
        <f>IF(F816="","",VLOOKUP(I816,'Technikai cellák'!$C$1:$D$12,2,0))</f>
        <v/>
      </c>
      <c r="K816" s="179"/>
      <c r="L816" s="67" t="str">
        <f t="shared" si="246"/>
        <v/>
      </c>
      <c r="M816" s="68">
        <f t="shared" si="247"/>
        <v>0</v>
      </c>
      <c r="N816" s="66">
        <f t="shared" si="248"/>
        <v>0</v>
      </c>
      <c r="O816" s="152"/>
      <c r="P816" s="172">
        <f t="shared" si="263"/>
        <v>0</v>
      </c>
      <c r="Q816" s="69">
        <f t="shared" si="249"/>
        <v>0</v>
      </c>
      <c r="R816" s="62">
        <f t="shared" si="250"/>
        <v>0</v>
      </c>
      <c r="S816" s="153"/>
      <c r="T816" s="118" t="str">
        <f t="shared" si="264"/>
        <v/>
      </c>
      <c r="U816" s="154"/>
      <c r="V816" s="154"/>
      <c r="W816" s="154"/>
      <c r="X816" s="154"/>
      <c r="Y816" s="154"/>
      <c r="Z816" s="154"/>
      <c r="AA816" s="154"/>
      <c r="AB816" s="154"/>
      <c r="AC816" s="154"/>
      <c r="AD816" s="154"/>
      <c r="AE816" s="154"/>
      <c r="AF816" s="154"/>
      <c r="AG816" s="63">
        <f t="shared" si="251"/>
        <v>0</v>
      </c>
      <c r="AH816" s="56">
        <f t="shared" si="252"/>
        <v>0</v>
      </c>
      <c r="AI816" s="56">
        <f t="shared" si="253"/>
        <v>0</v>
      </c>
      <c r="AJ816" s="56">
        <f t="shared" si="254"/>
        <v>0</v>
      </c>
      <c r="AK816" s="56">
        <f t="shared" si="255"/>
        <v>0</v>
      </c>
      <c r="AL816" s="56">
        <f t="shared" si="256"/>
        <v>0</v>
      </c>
      <c r="AM816" s="56">
        <f t="shared" si="257"/>
        <v>0</v>
      </c>
      <c r="AN816" s="56">
        <f t="shared" si="258"/>
        <v>0</v>
      </c>
      <c r="AO816" s="56">
        <f t="shared" si="259"/>
        <v>0</v>
      </c>
      <c r="AP816" s="56">
        <f t="shared" si="260"/>
        <v>0</v>
      </c>
      <c r="AQ816" s="56">
        <f t="shared" si="261"/>
        <v>0</v>
      </c>
      <c r="AR816" s="86">
        <f t="shared" si="262"/>
        <v>0</v>
      </c>
    </row>
    <row r="817" spans="1:44" x14ac:dyDescent="0.25">
      <c r="A817" s="178"/>
      <c r="B817" s="55" t="str">
        <f>_xlfn.IFNA(VLOOKUP(A817,'Ajánlatkérő(k) adatai'!$B$4:$C$205,2,0),"")</f>
        <v/>
      </c>
      <c r="C817" s="178"/>
      <c r="D817" s="55" t="str">
        <f>_xlfn.IFNA(VLOOKUP(C817,'Számlafizető(k) adatai'!$C$4:$D$203,2,0),"")</f>
        <v/>
      </c>
      <c r="E817" s="55" t="str">
        <f>_xlfn.IFNA(VLOOKUP(C817,'Számlafizető(k) adatai'!$C$4:$M$203,11,0),"")</f>
        <v/>
      </c>
      <c r="F817" s="178"/>
      <c r="G817" s="178"/>
      <c r="H817" s="178"/>
      <c r="I817" s="55" t="str">
        <f>IF(F817="","",VLOOKUP(LEFT(F817,5),'Technikai cellák'!B:C,2,0))</f>
        <v/>
      </c>
      <c r="J817" s="55" t="str">
        <f>IF(F817="","",VLOOKUP(I817,'Technikai cellák'!$C$1:$D$12,2,0))</f>
        <v/>
      </c>
      <c r="K817" s="179"/>
      <c r="L817" s="67" t="str">
        <f t="shared" si="246"/>
        <v/>
      </c>
      <c r="M817" s="68">
        <f t="shared" si="247"/>
        <v>0</v>
      </c>
      <c r="N817" s="66">
        <f t="shared" si="248"/>
        <v>0</v>
      </c>
      <c r="O817" s="152"/>
      <c r="P817" s="172">
        <f t="shared" si="263"/>
        <v>0</v>
      </c>
      <c r="Q817" s="69">
        <f t="shared" si="249"/>
        <v>0</v>
      </c>
      <c r="R817" s="62">
        <f t="shared" si="250"/>
        <v>0</v>
      </c>
      <c r="S817" s="153"/>
      <c r="T817" s="118" t="str">
        <f t="shared" si="264"/>
        <v/>
      </c>
      <c r="U817" s="154"/>
      <c r="V817" s="154"/>
      <c r="W817" s="154"/>
      <c r="X817" s="154"/>
      <c r="Y817" s="154"/>
      <c r="Z817" s="154"/>
      <c r="AA817" s="154"/>
      <c r="AB817" s="154"/>
      <c r="AC817" s="154"/>
      <c r="AD817" s="154"/>
      <c r="AE817" s="154"/>
      <c r="AF817" s="154"/>
      <c r="AG817" s="63">
        <f t="shared" si="251"/>
        <v>0</v>
      </c>
      <c r="AH817" s="56">
        <f t="shared" si="252"/>
        <v>0</v>
      </c>
      <c r="AI817" s="56">
        <f t="shared" si="253"/>
        <v>0</v>
      </c>
      <c r="AJ817" s="56">
        <f t="shared" si="254"/>
        <v>0</v>
      </c>
      <c r="AK817" s="56">
        <f t="shared" si="255"/>
        <v>0</v>
      </c>
      <c r="AL817" s="56">
        <f t="shared" si="256"/>
        <v>0</v>
      </c>
      <c r="AM817" s="56">
        <f t="shared" si="257"/>
        <v>0</v>
      </c>
      <c r="AN817" s="56">
        <f t="shared" si="258"/>
        <v>0</v>
      </c>
      <c r="AO817" s="56">
        <f t="shared" si="259"/>
        <v>0</v>
      </c>
      <c r="AP817" s="56">
        <f t="shared" si="260"/>
        <v>0</v>
      </c>
      <c r="AQ817" s="56">
        <f t="shared" si="261"/>
        <v>0</v>
      </c>
      <c r="AR817" s="86">
        <f t="shared" si="262"/>
        <v>0</v>
      </c>
    </row>
    <row r="818" spans="1:44" x14ac:dyDescent="0.25">
      <c r="A818" s="178"/>
      <c r="B818" s="55" t="str">
        <f>_xlfn.IFNA(VLOOKUP(A818,'Ajánlatkérő(k) adatai'!$B$4:$C$205,2,0),"")</f>
        <v/>
      </c>
      <c r="C818" s="178"/>
      <c r="D818" s="55" t="str">
        <f>_xlfn.IFNA(VLOOKUP(C818,'Számlafizető(k) adatai'!$C$4:$D$203,2,0),"")</f>
        <v/>
      </c>
      <c r="E818" s="55" t="str">
        <f>_xlfn.IFNA(VLOOKUP(C818,'Számlafizető(k) adatai'!$C$4:$M$203,11,0),"")</f>
        <v/>
      </c>
      <c r="F818" s="178"/>
      <c r="G818" s="178"/>
      <c r="H818" s="178"/>
      <c r="I818" s="55" t="str">
        <f>IF(F818="","",VLOOKUP(LEFT(F818,5),'Technikai cellák'!B:C,2,0))</f>
        <v/>
      </c>
      <c r="J818" s="55" t="str">
        <f>IF(F818="","",VLOOKUP(I818,'Technikai cellák'!$C$1:$D$12,2,0))</f>
        <v/>
      </c>
      <c r="K818" s="179"/>
      <c r="L818" s="67" t="str">
        <f t="shared" si="246"/>
        <v/>
      </c>
      <c r="M818" s="68">
        <f t="shared" si="247"/>
        <v>0</v>
      </c>
      <c r="N818" s="66">
        <f t="shared" si="248"/>
        <v>0</v>
      </c>
      <c r="O818" s="152"/>
      <c r="P818" s="172">
        <f t="shared" si="263"/>
        <v>0</v>
      </c>
      <c r="Q818" s="69">
        <f t="shared" si="249"/>
        <v>0</v>
      </c>
      <c r="R818" s="62">
        <f t="shared" si="250"/>
        <v>0</v>
      </c>
      <c r="S818" s="153"/>
      <c r="T818" s="118" t="str">
        <f t="shared" si="264"/>
        <v/>
      </c>
      <c r="U818" s="154"/>
      <c r="V818" s="154"/>
      <c r="W818" s="154"/>
      <c r="X818" s="154"/>
      <c r="Y818" s="154"/>
      <c r="Z818" s="154"/>
      <c r="AA818" s="154"/>
      <c r="AB818" s="154"/>
      <c r="AC818" s="154"/>
      <c r="AD818" s="154"/>
      <c r="AE818" s="154"/>
      <c r="AF818" s="154"/>
      <c r="AG818" s="63">
        <f t="shared" si="251"/>
        <v>0</v>
      </c>
      <c r="AH818" s="56">
        <f t="shared" si="252"/>
        <v>0</v>
      </c>
      <c r="AI818" s="56">
        <f t="shared" si="253"/>
        <v>0</v>
      </c>
      <c r="AJ818" s="56">
        <f t="shared" si="254"/>
        <v>0</v>
      </c>
      <c r="AK818" s="56">
        <f t="shared" si="255"/>
        <v>0</v>
      </c>
      <c r="AL818" s="56">
        <f t="shared" si="256"/>
        <v>0</v>
      </c>
      <c r="AM818" s="56">
        <f t="shared" si="257"/>
        <v>0</v>
      </c>
      <c r="AN818" s="56">
        <f t="shared" si="258"/>
        <v>0</v>
      </c>
      <c r="AO818" s="56">
        <f t="shared" si="259"/>
        <v>0</v>
      </c>
      <c r="AP818" s="56">
        <f t="shared" si="260"/>
        <v>0</v>
      </c>
      <c r="AQ818" s="56">
        <f t="shared" si="261"/>
        <v>0</v>
      </c>
      <c r="AR818" s="86">
        <f t="shared" si="262"/>
        <v>0</v>
      </c>
    </row>
    <row r="819" spans="1:44" x14ac:dyDescent="0.25">
      <c r="A819" s="178"/>
      <c r="B819" s="55" t="str">
        <f>_xlfn.IFNA(VLOOKUP(A819,'Ajánlatkérő(k) adatai'!$B$4:$C$205,2,0),"")</f>
        <v/>
      </c>
      <c r="C819" s="178"/>
      <c r="D819" s="55" t="str">
        <f>_xlfn.IFNA(VLOOKUP(C819,'Számlafizető(k) adatai'!$C$4:$D$203,2,0),"")</f>
        <v/>
      </c>
      <c r="E819" s="55" t="str">
        <f>_xlfn.IFNA(VLOOKUP(C819,'Számlafizető(k) adatai'!$C$4:$M$203,11,0),"")</f>
        <v/>
      </c>
      <c r="F819" s="178"/>
      <c r="G819" s="178"/>
      <c r="H819" s="178"/>
      <c r="I819" s="55" t="str">
        <f>IF(F819="","",VLOOKUP(LEFT(F819,5),'Technikai cellák'!B:C,2,0))</f>
        <v/>
      </c>
      <c r="J819" s="55" t="str">
        <f>IF(F819="","",VLOOKUP(I819,'Technikai cellák'!$C$1:$D$12,2,0))</f>
        <v/>
      </c>
      <c r="K819" s="179"/>
      <c r="L819" s="67" t="str">
        <f t="shared" si="246"/>
        <v/>
      </c>
      <c r="M819" s="68">
        <f t="shared" si="247"/>
        <v>0</v>
      </c>
      <c r="N819" s="66">
        <f t="shared" si="248"/>
        <v>0</v>
      </c>
      <c r="O819" s="152"/>
      <c r="P819" s="172">
        <f t="shared" si="263"/>
        <v>0</v>
      </c>
      <c r="Q819" s="69">
        <f t="shared" si="249"/>
        <v>0</v>
      </c>
      <c r="R819" s="62">
        <f t="shared" si="250"/>
        <v>0</v>
      </c>
      <c r="S819" s="153"/>
      <c r="T819" s="118" t="str">
        <f t="shared" si="264"/>
        <v/>
      </c>
      <c r="U819" s="154"/>
      <c r="V819" s="154"/>
      <c r="W819" s="154"/>
      <c r="X819" s="154"/>
      <c r="Y819" s="154"/>
      <c r="Z819" s="154"/>
      <c r="AA819" s="154"/>
      <c r="AB819" s="154"/>
      <c r="AC819" s="154"/>
      <c r="AD819" s="154"/>
      <c r="AE819" s="154"/>
      <c r="AF819" s="154"/>
      <c r="AG819" s="63">
        <f t="shared" si="251"/>
        <v>0</v>
      </c>
      <c r="AH819" s="56">
        <f t="shared" si="252"/>
        <v>0</v>
      </c>
      <c r="AI819" s="56">
        <f t="shared" si="253"/>
        <v>0</v>
      </c>
      <c r="AJ819" s="56">
        <f t="shared" si="254"/>
        <v>0</v>
      </c>
      <c r="AK819" s="56">
        <f t="shared" si="255"/>
        <v>0</v>
      </c>
      <c r="AL819" s="56">
        <f t="shared" si="256"/>
        <v>0</v>
      </c>
      <c r="AM819" s="56">
        <f t="shared" si="257"/>
        <v>0</v>
      </c>
      <c r="AN819" s="56">
        <f t="shared" si="258"/>
        <v>0</v>
      </c>
      <c r="AO819" s="56">
        <f t="shared" si="259"/>
        <v>0</v>
      </c>
      <c r="AP819" s="56">
        <f t="shared" si="260"/>
        <v>0</v>
      </c>
      <c r="AQ819" s="56">
        <f t="shared" si="261"/>
        <v>0</v>
      </c>
      <c r="AR819" s="86">
        <f t="shared" si="262"/>
        <v>0</v>
      </c>
    </row>
    <row r="820" spans="1:44" x14ac:dyDescent="0.25">
      <c r="A820" s="178"/>
      <c r="B820" s="55" t="str">
        <f>_xlfn.IFNA(VLOOKUP(A820,'Ajánlatkérő(k) adatai'!$B$4:$C$205,2,0),"")</f>
        <v/>
      </c>
      <c r="C820" s="178"/>
      <c r="D820" s="55" t="str">
        <f>_xlfn.IFNA(VLOOKUP(C820,'Számlafizető(k) adatai'!$C$4:$D$203,2,0),"")</f>
        <v/>
      </c>
      <c r="E820" s="55" t="str">
        <f>_xlfn.IFNA(VLOOKUP(C820,'Számlafizető(k) adatai'!$C$4:$M$203,11,0),"")</f>
        <v/>
      </c>
      <c r="F820" s="178"/>
      <c r="G820" s="178"/>
      <c r="H820" s="178"/>
      <c r="I820" s="55" t="str">
        <f>IF(F820="","",VLOOKUP(LEFT(F820,5),'Technikai cellák'!B:C,2,0))</f>
        <v/>
      </c>
      <c r="J820" s="55" t="str">
        <f>IF(F820="","",VLOOKUP(I820,'Technikai cellák'!$C$1:$D$12,2,0))</f>
        <v/>
      </c>
      <c r="K820" s="179"/>
      <c r="L820" s="67" t="str">
        <f t="shared" si="246"/>
        <v/>
      </c>
      <c r="M820" s="68">
        <f t="shared" si="247"/>
        <v>0</v>
      </c>
      <c r="N820" s="66">
        <f t="shared" si="248"/>
        <v>0</v>
      </c>
      <c r="O820" s="152"/>
      <c r="P820" s="172">
        <f t="shared" si="263"/>
        <v>0</v>
      </c>
      <c r="Q820" s="69">
        <f t="shared" si="249"/>
        <v>0</v>
      </c>
      <c r="R820" s="62">
        <f t="shared" si="250"/>
        <v>0</v>
      </c>
      <c r="S820" s="153"/>
      <c r="T820" s="118" t="str">
        <f t="shared" si="264"/>
        <v/>
      </c>
      <c r="U820" s="154"/>
      <c r="V820" s="154"/>
      <c r="W820" s="154"/>
      <c r="X820" s="154"/>
      <c r="Y820" s="154"/>
      <c r="Z820" s="154"/>
      <c r="AA820" s="154"/>
      <c r="AB820" s="154"/>
      <c r="AC820" s="154"/>
      <c r="AD820" s="154"/>
      <c r="AE820" s="154"/>
      <c r="AF820" s="154"/>
      <c r="AG820" s="63">
        <f t="shared" si="251"/>
        <v>0</v>
      </c>
      <c r="AH820" s="56">
        <f t="shared" si="252"/>
        <v>0</v>
      </c>
      <c r="AI820" s="56">
        <f t="shared" si="253"/>
        <v>0</v>
      </c>
      <c r="AJ820" s="56">
        <f t="shared" si="254"/>
        <v>0</v>
      </c>
      <c r="AK820" s="56">
        <f t="shared" si="255"/>
        <v>0</v>
      </c>
      <c r="AL820" s="56">
        <f t="shared" si="256"/>
        <v>0</v>
      </c>
      <c r="AM820" s="56">
        <f t="shared" si="257"/>
        <v>0</v>
      </c>
      <c r="AN820" s="56">
        <f t="shared" si="258"/>
        <v>0</v>
      </c>
      <c r="AO820" s="56">
        <f t="shared" si="259"/>
        <v>0</v>
      </c>
      <c r="AP820" s="56">
        <f t="shared" si="260"/>
        <v>0</v>
      </c>
      <c r="AQ820" s="56">
        <f t="shared" si="261"/>
        <v>0</v>
      </c>
      <c r="AR820" s="86">
        <f t="shared" si="262"/>
        <v>0</v>
      </c>
    </row>
    <row r="821" spans="1:44" x14ac:dyDescent="0.25">
      <c r="A821" s="178"/>
      <c r="B821" s="55" t="str">
        <f>_xlfn.IFNA(VLOOKUP(A821,'Ajánlatkérő(k) adatai'!$B$4:$C$205,2,0),"")</f>
        <v/>
      </c>
      <c r="C821" s="178"/>
      <c r="D821" s="55" t="str">
        <f>_xlfn.IFNA(VLOOKUP(C821,'Számlafizető(k) adatai'!$C$4:$D$203,2,0),"")</f>
        <v/>
      </c>
      <c r="E821" s="55" t="str">
        <f>_xlfn.IFNA(VLOOKUP(C821,'Számlafizető(k) adatai'!$C$4:$M$203,11,0),"")</f>
        <v/>
      </c>
      <c r="F821" s="178"/>
      <c r="G821" s="178"/>
      <c r="H821" s="178"/>
      <c r="I821" s="55" t="str">
        <f>IF(F821="","",VLOOKUP(LEFT(F821,5),'Technikai cellák'!B:C,2,0))</f>
        <v/>
      </c>
      <c r="J821" s="55" t="str">
        <f>IF(F821="","",VLOOKUP(I821,'Technikai cellák'!$C$1:$D$12,2,0))</f>
        <v/>
      </c>
      <c r="K821" s="179"/>
      <c r="L821" s="67" t="str">
        <f t="shared" ref="L821:L884" si="265">IF(K821="","",IF(K821&lt;20,"20 alatti",IF(K821&lt;100,"20-99",IF(K821&lt;500,"100-500","500-"))))</f>
        <v/>
      </c>
      <c r="M821" s="68">
        <f t="shared" ref="M821:M884" si="266">ROUND(IF(L821="20 alatti",K821*1,0),0)</f>
        <v>0</v>
      </c>
      <c r="N821" s="66">
        <f t="shared" ref="N821:N884" si="267">ROUND(IF(L821="20-99",K821*10.5,0),0)</f>
        <v>0</v>
      </c>
      <c r="O821" s="152"/>
      <c r="P821" s="172">
        <f t="shared" si="263"/>
        <v>0</v>
      </c>
      <c r="Q821" s="69">
        <f t="shared" ref="Q821:Q884" si="268">ROUND(R821*$F$10,0)</f>
        <v>0</v>
      </c>
      <c r="R821" s="62">
        <f t="shared" si="250"/>
        <v>0</v>
      </c>
      <c r="S821" s="153"/>
      <c r="T821" s="118" t="str">
        <f t="shared" si="264"/>
        <v/>
      </c>
      <c r="U821" s="154"/>
      <c r="V821" s="154"/>
      <c r="W821" s="154"/>
      <c r="X821" s="154"/>
      <c r="Y821" s="154"/>
      <c r="Z821" s="154"/>
      <c r="AA821" s="154"/>
      <c r="AB821" s="154"/>
      <c r="AC821" s="154"/>
      <c r="AD821" s="154"/>
      <c r="AE821" s="154"/>
      <c r="AF821" s="154"/>
      <c r="AG821" s="63">
        <f t="shared" si="251"/>
        <v>0</v>
      </c>
      <c r="AH821" s="56">
        <f t="shared" si="252"/>
        <v>0</v>
      </c>
      <c r="AI821" s="56">
        <f t="shared" si="253"/>
        <v>0</v>
      </c>
      <c r="AJ821" s="56">
        <f t="shared" si="254"/>
        <v>0</v>
      </c>
      <c r="AK821" s="56">
        <f t="shared" si="255"/>
        <v>0</v>
      </c>
      <c r="AL821" s="56">
        <f t="shared" si="256"/>
        <v>0</v>
      </c>
      <c r="AM821" s="56">
        <f t="shared" si="257"/>
        <v>0</v>
      </c>
      <c r="AN821" s="56">
        <f t="shared" si="258"/>
        <v>0</v>
      </c>
      <c r="AO821" s="56">
        <f t="shared" si="259"/>
        <v>0</v>
      </c>
      <c r="AP821" s="56">
        <f t="shared" si="260"/>
        <v>0</v>
      </c>
      <c r="AQ821" s="56">
        <f t="shared" si="261"/>
        <v>0</v>
      </c>
      <c r="AR821" s="86">
        <f t="shared" si="262"/>
        <v>0</v>
      </c>
    </row>
    <row r="822" spans="1:44" x14ac:dyDescent="0.25">
      <c r="A822" s="178"/>
      <c r="B822" s="55" t="str">
        <f>_xlfn.IFNA(VLOOKUP(A822,'Ajánlatkérő(k) adatai'!$B$4:$C$205,2,0),"")</f>
        <v/>
      </c>
      <c r="C822" s="178"/>
      <c r="D822" s="55" t="str">
        <f>_xlfn.IFNA(VLOOKUP(C822,'Számlafizető(k) adatai'!$C$4:$D$203,2,0),"")</f>
        <v/>
      </c>
      <c r="E822" s="55" t="str">
        <f>_xlfn.IFNA(VLOOKUP(C822,'Számlafizető(k) adatai'!$C$4:$M$203,11,0),"")</f>
        <v/>
      </c>
      <c r="F822" s="178"/>
      <c r="G822" s="178"/>
      <c r="H822" s="178"/>
      <c r="I822" s="55" t="str">
        <f>IF(F822="","",VLOOKUP(LEFT(F822,5),'Technikai cellák'!B:C,2,0))</f>
        <v/>
      </c>
      <c r="J822" s="55" t="str">
        <f>IF(F822="","",VLOOKUP(I822,'Technikai cellák'!$C$1:$D$12,2,0))</f>
        <v/>
      </c>
      <c r="K822" s="179"/>
      <c r="L822" s="67" t="str">
        <f t="shared" si="265"/>
        <v/>
      </c>
      <c r="M822" s="68">
        <f t="shared" si="266"/>
        <v>0</v>
      </c>
      <c r="N822" s="66">
        <f t="shared" si="267"/>
        <v>0</v>
      </c>
      <c r="O822" s="152"/>
      <c r="P822" s="172">
        <f t="shared" si="263"/>
        <v>0</v>
      </c>
      <c r="Q822" s="69">
        <f t="shared" si="268"/>
        <v>0</v>
      </c>
      <c r="R822" s="62">
        <f t="shared" si="250"/>
        <v>0</v>
      </c>
      <c r="S822" s="153"/>
      <c r="T822" s="118" t="str">
        <f t="shared" si="264"/>
        <v/>
      </c>
      <c r="U822" s="154"/>
      <c r="V822" s="154"/>
      <c r="W822" s="154"/>
      <c r="X822" s="154"/>
      <c r="Y822" s="154"/>
      <c r="Z822" s="154"/>
      <c r="AA822" s="154"/>
      <c r="AB822" s="154"/>
      <c r="AC822" s="154"/>
      <c r="AD822" s="154"/>
      <c r="AE822" s="154"/>
      <c r="AF822" s="154"/>
      <c r="AG822" s="63">
        <f t="shared" si="251"/>
        <v>0</v>
      </c>
      <c r="AH822" s="56">
        <f t="shared" si="252"/>
        <v>0</v>
      </c>
      <c r="AI822" s="56">
        <f t="shared" si="253"/>
        <v>0</v>
      </c>
      <c r="AJ822" s="56">
        <f t="shared" si="254"/>
        <v>0</v>
      </c>
      <c r="AK822" s="56">
        <f t="shared" si="255"/>
        <v>0</v>
      </c>
      <c r="AL822" s="56">
        <f t="shared" si="256"/>
        <v>0</v>
      </c>
      <c r="AM822" s="56">
        <f t="shared" si="257"/>
        <v>0</v>
      </c>
      <c r="AN822" s="56">
        <f t="shared" si="258"/>
        <v>0</v>
      </c>
      <c r="AO822" s="56">
        <f t="shared" si="259"/>
        <v>0</v>
      </c>
      <c r="AP822" s="56">
        <f t="shared" si="260"/>
        <v>0</v>
      </c>
      <c r="AQ822" s="56">
        <f t="shared" si="261"/>
        <v>0</v>
      </c>
      <c r="AR822" s="86">
        <f t="shared" si="262"/>
        <v>0</v>
      </c>
    </row>
    <row r="823" spans="1:44" x14ac:dyDescent="0.25">
      <c r="A823" s="178"/>
      <c r="B823" s="55" t="str">
        <f>_xlfn.IFNA(VLOOKUP(A823,'Ajánlatkérő(k) adatai'!$B$4:$C$205,2,0),"")</f>
        <v/>
      </c>
      <c r="C823" s="178"/>
      <c r="D823" s="55" t="str">
        <f>_xlfn.IFNA(VLOOKUP(C823,'Számlafizető(k) adatai'!$C$4:$D$203,2,0),"")</f>
        <v/>
      </c>
      <c r="E823" s="55" t="str">
        <f>_xlfn.IFNA(VLOOKUP(C823,'Számlafizető(k) adatai'!$C$4:$M$203,11,0),"")</f>
        <v/>
      </c>
      <c r="F823" s="178"/>
      <c r="G823" s="178"/>
      <c r="H823" s="178"/>
      <c r="I823" s="55" t="str">
        <f>IF(F823="","",VLOOKUP(LEFT(F823,5),'Technikai cellák'!B:C,2,0))</f>
        <v/>
      </c>
      <c r="J823" s="55" t="str">
        <f>IF(F823="","",VLOOKUP(I823,'Technikai cellák'!$C$1:$D$12,2,0))</f>
        <v/>
      </c>
      <c r="K823" s="179"/>
      <c r="L823" s="67" t="str">
        <f t="shared" si="265"/>
        <v/>
      </c>
      <c r="M823" s="68">
        <f t="shared" si="266"/>
        <v>0</v>
      </c>
      <c r="N823" s="66">
        <f t="shared" si="267"/>
        <v>0</v>
      </c>
      <c r="O823" s="152"/>
      <c r="P823" s="172">
        <f t="shared" si="263"/>
        <v>0</v>
      </c>
      <c r="Q823" s="69">
        <f t="shared" si="268"/>
        <v>0</v>
      </c>
      <c r="R823" s="62">
        <f t="shared" si="250"/>
        <v>0</v>
      </c>
      <c r="S823" s="153"/>
      <c r="T823" s="118" t="str">
        <f t="shared" si="264"/>
        <v/>
      </c>
      <c r="U823" s="154"/>
      <c r="V823" s="154"/>
      <c r="W823" s="154"/>
      <c r="X823" s="154"/>
      <c r="Y823" s="154"/>
      <c r="Z823" s="154"/>
      <c r="AA823" s="154"/>
      <c r="AB823" s="154"/>
      <c r="AC823" s="154"/>
      <c r="AD823" s="154"/>
      <c r="AE823" s="154"/>
      <c r="AF823" s="154"/>
      <c r="AG823" s="63">
        <f t="shared" si="251"/>
        <v>0</v>
      </c>
      <c r="AH823" s="56">
        <f t="shared" si="252"/>
        <v>0</v>
      </c>
      <c r="AI823" s="56">
        <f t="shared" si="253"/>
        <v>0</v>
      </c>
      <c r="AJ823" s="56">
        <f t="shared" si="254"/>
        <v>0</v>
      </c>
      <c r="AK823" s="56">
        <f t="shared" si="255"/>
        <v>0</v>
      </c>
      <c r="AL823" s="56">
        <f t="shared" si="256"/>
        <v>0</v>
      </c>
      <c r="AM823" s="56">
        <f t="shared" si="257"/>
        <v>0</v>
      </c>
      <c r="AN823" s="56">
        <f t="shared" si="258"/>
        <v>0</v>
      </c>
      <c r="AO823" s="56">
        <f t="shared" si="259"/>
        <v>0</v>
      </c>
      <c r="AP823" s="56">
        <f t="shared" si="260"/>
        <v>0</v>
      </c>
      <c r="AQ823" s="56">
        <f t="shared" si="261"/>
        <v>0</v>
      </c>
      <c r="AR823" s="86">
        <f t="shared" si="262"/>
        <v>0</v>
      </c>
    </row>
    <row r="824" spans="1:44" x14ac:dyDescent="0.25">
      <c r="A824" s="178"/>
      <c r="B824" s="55" t="str">
        <f>_xlfn.IFNA(VLOOKUP(A824,'Ajánlatkérő(k) adatai'!$B$4:$C$205,2,0),"")</f>
        <v/>
      </c>
      <c r="C824" s="178"/>
      <c r="D824" s="55" t="str">
        <f>_xlfn.IFNA(VLOOKUP(C824,'Számlafizető(k) adatai'!$C$4:$D$203,2,0),"")</f>
        <v/>
      </c>
      <c r="E824" s="55" t="str">
        <f>_xlfn.IFNA(VLOOKUP(C824,'Számlafizető(k) adatai'!$C$4:$M$203,11,0),"")</f>
        <v/>
      </c>
      <c r="F824" s="178"/>
      <c r="G824" s="178"/>
      <c r="H824" s="178"/>
      <c r="I824" s="55" t="str">
        <f>IF(F824="","",VLOOKUP(LEFT(F824,5),'Technikai cellák'!B:C,2,0))</f>
        <v/>
      </c>
      <c r="J824" s="55" t="str">
        <f>IF(F824="","",VLOOKUP(I824,'Technikai cellák'!$C$1:$D$12,2,0))</f>
        <v/>
      </c>
      <c r="K824" s="179"/>
      <c r="L824" s="67" t="str">
        <f t="shared" si="265"/>
        <v/>
      </c>
      <c r="M824" s="68">
        <f t="shared" si="266"/>
        <v>0</v>
      </c>
      <c r="N824" s="66">
        <f t="shared" si="267"/>
        <v>0</v>
      </c>
      <c r="O824" s="152"/>
      <c r="P824" s="172">
        <f t="shared" si="263"/>
        <v>0</v>
      </c>
      <c r="Q824" s="69">
        <f t="shared" si="268"/>
        <v>0</v>
      </c>
      <c r="R824" s="62">
        <f t="shared" si="250"/>
        <v>0</v>
      </c>
      <c r="S824" s="153"/>
      <c r="T824" s="118" t="str">
        <f t="shared" si="264"/>
        <v/>
      </c>
      <c r="U824" s="154"/>
      <c r="V824" s="154"/>
      <c r="W824" s="154"/>
      <c r="X824" s="154"/>
      <c r="Y824" s="154"/>
      <c r="Z824" s="154"/>
      <c r="AA824" s="154"/>
      <c r="AB824" s="154"/>
      <c r="AC824" s="154"/>
      <c r="AD824" s="154"/>
      <c r="AE824" s="154"/>
      <c r="AF824" s="154"/>
      <c r="AG824" s="63">
        <f t="shared" si="251"/>
        <v>0</v>
      </c>
      <c r="AH824" s="56">
        <f t="shared" si="252"/>
        <v>0</v>
      </c>
      <c r="AI824" s="56">
        <f t="shared" si="253"/>
        <v>0</v>
      </c>
      <c r="AJ824" s="56">
        <f t="shared" si="254"/>
        <v>0</v>
      </c>
      <c r="AK824" s="56">
        <f t="shared" si="255"/>
        <v>0</v>
      </c>
      <c r="AL824" s="56">
        <f t="shared" si="256"/>
        <v>0</v>
      </c>
      <c r="AM824" s="56">
        <f t="shared" si="257"/>
        <v>0</v>
      </c>
      <c r="AN824" s="56">
        <f t="shared" si="258"/>
        <v>0</v>
      </c>
      <c r="AO824" s="56">
        <f t="shared" si="259"/>
        <v>0</v>
      </c>
      <c r="AP824" s="56">
        <f t="shared" si="260"/>
        <v>0</v>
      </c>
      <c r="AQ824" s="56">
        <f t="shared" si="261"/>
        <v>0</v>
      </c>
      <c r="AR824" s="86">
        <f t="shared" si="262"/>
        <v>0</v>
      </c>
    </row>
    <row r="825" spans="1:44" x14ac:dyDescent="0.25">
      <c r="A825" s="178"/>
      <c r="B825" s="55" t="str">
        <f>_xlfn.IFNA(VLOOKUP(A825,'Ajánlatkérő(k) adatai'!$B$4:$C$205,2,0),"")</f>
        <v/>
      </c>
      <c r="C825" s="178"/>
      <c r="D825" s="55" t="str">
        <f>_xlfn.IFNA(VLOOKUP(C825,'Számlafizető(k) adatai'!$C$4:$D$203,2,0),"")</f>
        <v/>
      </c>
      <c r="E825" s="55" t="str">
        <f>_xlfn.IFNA(VLOOKUP(C825,'Számlafizető(k) adatai'!$C$4:$M$203,11,0),"")</f>
        <v/>
      </c>
      <c r="F825" s="178"/>
      <c r="G825" s="178"/>
      <c r="H825" s="178"/>
      <c r="I825" s="55" t="str">
        <f>IF(F825="","",VLOOKUP(LEFT(F825,5),'Technikai cellák'!B:C,2,0))</f>
        <v/>
      </c>
      <c r="J825" s="55" t="str">
        <f>IF(F825="","",VLOOKUP(I825,'Technikai cellák'!$C$1:$D$12,2,0))</f>
        <v/>
      </c>
      <c r="K825" s="179"/>
      <c r="L825" s="67" t="str">
        <f t="shared" si="265"/>
        <v/>
      </c>
      <c r="M825" s="68">
        <f t="shared" si="266"/>
        <v>0</v>
      </c>
      <c r="N825" s="66">
        <f t="shared" si="267"/>
        <v>0</v>
      </c>
      <c r="O825" s="152"/>
      <c r="P825" s="172">
        <f t="shared" si="263"/>
        <v>0</v>
      </c>
      <c r="Q825" s="69">
        <f t="shared" si="268"/>
        <v>0</v>
      </c>
      <c r="R825" s="62">
        <f t="shared" si="250"/>
        <v>0</v>
      </c>
      <c r="S825" s="153"/>
      <c r="T825" s="118" t="str">
        <f t="shared" si="264"/>
        <v/>
      </c>
      <c r="U825" s="154"/>
      <c r="V825" s="154"/>
      <c r="W825" s="154"/>
      <c r="X825" s="154"/>
      <c r="Y825" s="154"/>
      <c r="Z825" s="154"/>
      <c r="AA825" s="154"/>
      <c r="AB825" s="154"/>
      <c r="AC825" s="154"/>
      <c r="AD825" s="154"/>
      <c r="AE825" s="154"/>
      <c r="AF825" s="154"/>
      <c r="AG825" s="63">
        <f t="shared" si="251"/>
        <v>0</v>
      </c>
      <c r="AH825" s="56">
        <f t="shared" si="252"/>
        <v>0</v>
      </c>
      <c r="AI825" s="56">
        <f t="shared" si="253"/>
        <v>0</v>
      </c>
      <c r="AJ825" s="56">
        <f t="shared" si="254"/>
        <v>0</v>
      </c>
      <c r="AK825" s="56">
        <f t="shared" si="255"/>
        <v>0</v>
      </c>
      <c r="AL825" s="56">
        <f t="shared" si="256"/>
        <v>0</v>
      </c>
      <c r="AM825" s="56">
        <f t="shared" si="257"/>
        <v>0</v>
      </c>
      <c r="AN825" s="56">
        <f t="shared" si="258"/>
        <v>0</v>
      </c>
      <c r="AO825" s="56">
        <f t="shared" si="259"/>
        <v>0</v>
      </c>
      <c r="AP825" s="56">
        <f t="shared" si="260"/>
        <v>0</v>
      </c>
      <c r="AQ825" s="56">
        <f t="shared" si="261"/>
        <v>0</v>
      </c>
      <c r="AR825" s="86">
        <f t="shared" si="262"/>
        <v>0</v>
      </c>
    </row>
    <row r="826" spans="1:44" x14ac:dyDescent="0.25">
      <c r="A826" s="178"/>
      <c r="B826" s="55" t="str">
        <f>_xlfn.IFNA(VLOOKUP(A826,'Ajánlatkérő(k) adatai'!$B$4:$C$205,2,0),"")</f>
        <v/>
      </c>
      <c r="C826" s="178"/>
      <c r="D826" s="55" t="str">
        <f>_xlfn.IFNA(VLOOKUP(C826,'Számlafizető(k) adatai'!$C$4:$D$203,2,0),"")</f>
        <v/>
      </c>
      <c r="E826" s="55" t="str">
        <f>_xlfn.IFNA(VLOOKUP(C826,'Számlafizető(k) adatai'!$C$4:$M$203,11,0),"")</f>
        <v/>
      </c>
      <c r="F826" s="178"/>
      <c r="G826" s="178"/>
      <c r="H826" s="178"/>
      <c r="I826" s="55" t="str">
        <f>IF(F826="","",VLOOKUP(LEFT(F826,5),'Technikai cellák'!B:C,2,0))</f>
        <v/>
      </c>
      <c r="J826" s="55" t="str">
        <f>IF(F826="","",VLOOKUP(I826,'Technikai cellák'!$C$1:$D$12,2,0))</f>
        <v/>
      </c>
      <c r="K826" s="179"/>
      <c r="L826" s="67" t="str">
        <f t="shared" si="265"/>
        <v/>
      </c>
      <c r="M826" s="68">
        <f t="shared" si="266"/>
        <v>0</v>
      </c>
      <c r="N826" s="66">
        <f t="shared" si="267"/>
        <v>0</v>
      </c>
      <c r="O826" s="152"/>
      <c r="P826" s="172">
        <f t="shared" si="263"/>
        <v>0</v>
      </c>
      <c r="Q826" s="69">
        <f t="shared" si="268"/>
        <v>0</v>
      </c>
      <c r="R826" s="62">
        <f t="shared" si="250"/>
        <v>0</v>
      </c>
      <c r="S826" s="153"/>
      <c r="T826" s="118" t="str">
        <f t="shared" si="264"/>
        <v/>
      </c>
      <c r="U826" s="154"/>
      <c r="V826" s="154"/>
      <c r="W826" s="154"/>
      <c r="X826" s="154"/>
      <c r="Y826" s="154"/>
      <c r="Z826" s="154"/>
      <c r="AA826" s="154"/>
      <c r="AB826" s="154"/>
      <c r="AC826" s="154"/>
      <c r="AD826" s="154"/>
      <c r="AE826" s="154"/>
      <c r="AF826" s="154"/>
      <c r="AG826" s="63">
        <f t="shared" si="251"/>
        <v>0</v>
      </c>
      <c r="AH826" s="56">
        <f t="shared" si="252"/>
        <v>0</v>
      </c>
      <c r="AI826" s="56">
        <f t="shared" si="253"/>
        <v>0</v>
      </c>
      <c r="AJ826" s="56">
        <f t="shared" si="254"/>
        <v>0</v>
      </c>
      <c r="AK826" s="56">
        <f t="shared" si="255"/>
        <v>0</v>
      </c>
      <c r="AL826" s="56">
        <f t="shared" si="256"/>
        <v>0</v>
      </c>
      <c r="AM826" s="56">
        <f t="shared" si="257"/>
        <v>0</v>
      </c>
      <c r="AN826" s="56">
        <f t="shared" si="258"/>
        <v>0</v>
      </c>
      <c r="AO826" s="56">
        <f t="shared" si="259"/>
        <v>0</v>
      </c>
      <c r="AP826" s="56">
        <f t="shared" si="260"/>
        <v>0</v>
      </c>
      <c r="AQ826" s="56">
        <f t="shared" si="261"/>
        <v>0</v>
      </c>
      <c r="AR826" s="86">
        <f t="shared" si="262"/>
        <v>0</v>
      </c>
    </row>
    <row r="827" spans="1:44" x14ac:dyDescent="0.25">
      <c r="A827" s="178"/>
      <c r="B827" s="55" t="str">
        <f>_xlfn.IFNA(VLOOKUP(A827,'Ajánlatkérő(k) adatai'!$B$4:$C$205,2,0),"")</f>
        <v/>
      </c>
      <c r="C827" s="178"/>
      <c r="D827" s="55" t="str">
        <f>_xlfn.IFNA(VLOOKUP(C827,'Számlafizető(k) adatai'!$C$4:$D$203,2,0),"")</f>
        <v/>
      </c>
      <c r="E827" s="55" t="str">
        <f>_xlfn.IFNA(VLOOKUP(C827,'Számlafizető(k) adatai'!$C$4:$M$203,11,0),"")</f>
        <v/>
      </c>
      <c r="F827" s="178"/>
      <c r="G827" s="178"/>
      <c r="H827" s="178"/>
      <c r="I827" s="55" t="str">
        <f>IF(F827="","",VLOOKUP(LEFT(F827,5),'Technikai cellák'!B:C,2,0))</f>
        <v/>
      </c>
      <c r="J827" s="55" t="str">
        <f>IF(F827="","",VLOOKUP(I827,'Technikai cellák'!$C$1:$D$12,2,0))</f>
        <v/>
      </c>
      <c r="K827" s="179"/>
      <c r="L827" s="67" t="str">
        <f t="shared" si="265"/>
        <v/>
      </c>
      <c r="M827" s="68">
        <f t="shared" si="266"/>
        <v>0</v>
      </c>
      <c r="N827" s="66">
        <f t="shared" si="267"/>
        <v>0</v>
      </c>
      <c r="O827" s="152"/>
      <c r="P827" s="172">
        <f t="shared" si="263"/>
        <v>0</v>
      </c>
      <c r="Q827" s="69">
        <f t="shared" si="268"/>
        <v>0</v>
      </c>
      <c r="R827" s="62">
        <f t="shared" si="250"/>
        <v>0</v>
      </c>
      <c r="S827" s="153"/>
      <c r="T827" s="118" t="str">
        <f t="shared" si="264"/>
        <v/>
      </c>
      <c r="U827" s="154"/>
      <c r="V827" s="154"/>
      <c r="W827" s="154"/>
      <c r="X827" s="154"/>
      <c r="Y827" s="154"/>
      <c r="Z827" s="154"/>
      <c r="AA827" s="154"/>
      <c r="AB827" s="154"/>
      <c r="AC827" s="154"/>
      <c r="AD827" s="154"/>
      <c r="AE827" s="154"/>
      <c r="AF827" s="154"/>
      <c r="AG827" s="63">
        <f t="shared" si="251"/>
        <v>0</v>
      </c>
      <c r="AH827" s="56">
        <f t="shared" si="252"/>
        <v>0</v>
      </c>
      <c r="AI827" s="56">
        <f t="shared" si="253"/>
        <v>0</v>
      </c>
      <c r="AJ827" s="56">
        <f t="shared" si="254"/>
        <v>0</v>
      </c>
      <c r="AK827" s="56">
        <f t="shared" si="255"/>
        <v>0</v>
      </c>
      <c r="AL827" s="56">
        <f t="shared" si="256"/>
        <v>0</v>
      </c>
      <c r="AM827" s="56">
        <f t="shared" si="257"/>
        <v>0</v>
      </c>
      <c r="AN827" s="56">
        <f t="shared" si="258"/>
        <v>0</v>
      </c>
      <c r="AO827" s="56">
        <f t="shared" si="259"/>
        <v>0</v>
      </c>
      <c r="AP827" s="56">
        <f t="shared" si="260"/>
        <v>0</v>
      </c>
      <c r="AQ827" s="56">
        <f t="shared" si="261"/>
        <v>0</v>
      </c>
      <c r="AR827" s="86">
        <f t="shared" si="262"/>
        <v>0</v>
      </c>
    </row>
    <row r="828" spans="1:44" x14ac:dyDescent="0.25">
      <c r="A828" s="178"/>
      <c r="B828" s="55" t="str">
        <f>_xlfn.IFNA(VLOOKUP(A828,'Ajánlatkérő(k) adatai'!$B$4:$C$205,2,0),"")</f>
        <v/>
      </c>
      <c r="C828" s="178"/>
      <c r="D828" s="55" t="str">
        <f>_xlfn.IFNA(VLOOKUP(C828,'Számlafizető(k) adatai'!$C$4:$D$203,2,0),"")</f>
        <v/>
      </c>
      <c r="E828" s="55" t="str">
        <f>_xlfn.IFNA(VLOOKUP(C828,'Számlafizető(k) adatai'!$C$4:$M$203,11,0),"")</f>
        <v/>
      </c>
      <c r="F828" s="178"/>
      <c r="G828" s="178"/>
      <c r="H828" s="178"/>
      <c r="I828" s="55" t="str">
        <f>IF(F828="","",VLOOKUP(LEFT(F828,5),'Technikai cellák'!B:C,2,0))</f>
        <v/>
      </c>
      <c r="J828" s="55" t="str">
        <f>IF(F828="","",VLOOKUP(I828,'Technikai cellák'!$C$1:$D$12,2,0))</f>
        <v/>
      </c>
      <c r="K828" s="179"/>
      <c r="L828" s="67" t="str">
        <f t="shared" si="265"/>
        <v/>
      </c>
      <c r="M828" s="68">
        <f t="shared" si="266"/>
        <v>0</v>
      </c>
      <c r="N828" s="66">
        <f t="shared" si="267"/>
        <v>0</v>
      </c>
      <c r="O828" s="152"/>
      <c r="P828" s="172">
        <f t="shared" si="263"/>
        <v>0</v>
      </c>
      <c r="Q828" s="69">
        <f t="shared" si="268"/>
        <v>0</v>
      </c>
      <c r="R828" s="62">
        <f t="shared" si="250"/>
        <v>0</v>
      </c>
      <c r="S828" s="153"/>
      <c r="T828" s="118" t="str">
        <f t="shared" si="264"/>
        <v/>
      </c>
      <c r="U828" s="154"/>
      <c r="V828" s="154"/>
      <c r="W828" s="154"/>
      <c r="X828" s="154"/>
      <c r="Y828" s="154"/>
      <c r="Z828" s="154"/>
      <c r="AA828" s="154"/>
      <c r="AB828" s="154"/>
      <c r="AC828" s="154"/>
      <c r="AD828" s="154"/>
      <c r="AE828" s="154"/>
      <c r="AF828" s="154"/>
      <c r="AG828" s="63">
        <f t="shared" si="251"/>
        <v>0</v>
      </c>
      <c r="AH828" s="56">
        <f t="shared" si="252"/>
        <v>0</v>
      </c>
      <c r="AI828" s="56">
        <f t="shared" si="253"/>
        <v>0</v>
      </c>
      <c r="AJ828" s="56">
        <f t="shared" si="254"/>
        <v>0</v>
      </c>
      <c r="AK828" s="56">
        <f t="shared" si="255"/>
        <v>0</v>
      </c>
      <c r="AL828" s="56">
        <f t="shared" si="256"/>
        <v>0</v>
      </c>
      <c r="AM828" s="56">
        <f t="shared" si="257"/>
        <v>0</v>
      </c>
      <c r="AN828" s="56">
        <f t="shared" si="258"/>
        <v>0</v>
      </c>
      <c r="AO828" s="56">
        <f t="shared" si="259"/>
        <v>0</v>
      </c>
      <c r="AP828" s="56">
        <f t="shared" si="260"/>
        <v>0</v>
      </c>
      <c r="AQ828" s="56">
        <f t="shared" si="261"/>
        <v>0</v>
      </c>
      <c r="AR828" s="86">
        <f t="shared" si="262"/>
        <v>0</v>
      </c>
    </row>
    <row r="829" spans="1:44" x14ac:dyDescent="0.25">
      <c r="A829" s="178"/>
      <c r="B829" s="55" t="str">
        <f>_xlfn.IFNA(VLOOKUP(A829,'Ajánlatkérő(k) adatai'!$B$4:$C$205,2,0),"")</f>
        <v/>
      </c>
      <c r="C829" s="178"/>
      <c r="D829" s="55" t="str">
        <f>_xlfn.IFNA(VLOOKUP(C829,'Számlafizető(k) adatai'!$C$4:$D$203,2,0),"")</f>
        <v/>
      </c>
      <c r="E829" s="55" t="str">
        <f>_xlfn.IFNA(VLOOKUP(C829,'Számlafizető(k) adatai'!$C$4:$M$203,11,0),"")</f>
        <v/>
      </c>
      <c r="F829" s="178"/>
      <c r="G829" s="178"/>
      <c r="H829" s="178"/>
      <c r="I829" s="55" t="str">
        <f>IF(F829="","",VLOOKUP(LEFT(F829,5),'Technikai cellák'!B:C,2,0))</f>
        <v/>
      </c>
      <c r="J829" s="55" t="str">
        <f>IF(F829="","",VLOOKUP(I829,'Technikai cellák'!$C$1:$D$12,2,0))</f>
        <v/>
      </c>
      <c r="K829" s="179"/>
      <c r="L829" s="67" t="str">
        <f t="shared" si="265"/>
        <v/>
      </c>
      <c r="M829" s="68">
        <f t="shared" si="266"/>
        <v>0</v>
      </c>
      <c r="N829" s="66">
        <f t="shared" si="267"/>
        <v>0</v>
      </c>
      <c r="O829" s="152"/>
      <c r="P829" s="172">
        <f t="shared" si="263"/>
        <v>0</v>
      </c>
      <c r="Q829" s="69">
        <f t="shared" si="268"/>
        <v>0</v>
      </c>
      <c r="R829" s="62">
        <f t="shared" si="250"/>
        <v>0</v>
      </c>
      <c r="S829" s="153"/>
      <c r="T829" s="118" t="str">
        <f t="shared" si="264"/>
        <v/>
      </c>
      <c r="U829" s="154"/>
      <c r="V829" s="154"/>
      <c r="W829" s="154"/>
      <c r="X829" s="154"/>
      <c r="Y829" s="154"/>
      <c r="Z829" s="154"/>
      <c r="AA829" s="154"/>
      <c r="AB829" s="154"/>
      <c r="AC829" s="154"/>
      <c r="AD829" s="154"/>
      <c r="AE829" s="154"/>
      <c r="AF829" s="154"/>
      <c r="AG829" s="63">
        <f t="shared" si="251"/>
        <v>0</v>
      </c>
      <c r="AH829" s="56">
        <f t="shared" si="252"/>
        <v>0</v>
      </c>
      <c r="AI829" s="56">
        <f t="shared" si="253"/>
        <v>0</v>
      </c>
      <c r="AJ829" s="56">
        <f t="shared" si="254"/>
        <v>0</v>
      </c>
      <c r="AK829" s="56">
        <f t="shared" si="255"/>
        <v>0</v>
      </c>
      <c r="AL829" s="56">
        <f t="shared" si="256"/>
        <v>0</v>
      </c>
      <c r="AM829" s="56">
        <f t="shared" si="257"/>
        <v>0</v>
      </c>
      <c r="AN829" s="56">
        <f t="shared" si="258"/>
        <v>0</v>
      </c>
      <c r="AO829" s="56">
        <f t="shared" si="259"/>
        <v>0</v>
      </c>
      <c r="AP829" s="56">
        <f t="shared" si="260"/>
        <v>0</v>
      </c>
      <c r="AQ829" s="56">
        <f t="shared" si="261"/>
        <v>0</v>
      </c>
      <c r="AR829" s="86">
        <f t="shared" si="262"/>
        <v>0</v>
      </c>
    </row>
    <row r="830" spans="1:44" x14ac:dyDescent="0.25">
      <c r="A830" s="178"/>
      <c r="B830" s="55" t="str">
        <f>_xlfn.IFNA(VLOOKUP(A830,'Ajánlatkérő(k) adatai'!$B$4:$C$205,2,0),"")</f>
        <v/>
      </c>
      <c r="C830" s="178"/>
      <c r="D830" s="55" t="str">
        <f>_xlfn.IFNA(VLOOKUP(C830,'Számlafizető(k) adatai'!$C$4:$D$203,2,0),"")</f>
        <v/>
      </c>
      <c r="E830" s="55" t="str">
        <f>_xlfn.IFNA(VLOOKUP(C830,'Számlafizető(k) adatai'!$C$4:$M$203,11,0),"")</f>
        <v/>
      </c>
      <c r="F830" s="178"/>
      <c r="G830" s="178"/>
      <c r="H830" s="178"/>
      <c r="I830" s="55" t="str">
        <f>IF(F830="","",VLOOKUP(LEFT(F830,5),'Technikai cellák'!B:C,2,0))</f>
        <v/>
      </c>
      <c r="J830" s="55" t="str">
        <f>IF(F830="","",VLOOKUP(I830,'Technikai cellák'!$C$1:$D$12,2,0))</f>
        <v/>
      </c>
      <c r="K830" s="179"/>
      <c r="L830" s="67" t="str">
        <f t="shared" si="265"/>
        <v/>
      </c>
      <c r="M830" s="68">
        <f t="shared" si="266"/>
        <v>0</v>
      </c>
      <c r="N830" s="66">
        <f t="shared" si="267"/>
        <v>0</v>
      </c>
      <c r="O830" s="152"/>
      <c r="P830" s="172">
        <f t="shared" si="263"/>
        <v>0</v>
      </c>
      <c r="Q830" s="69">
        <f t="shared" si="268"/>
        <v>0</v>
      </c>
      <c r="R830" s="62">
        <f t="shared" si="250"/>
        <v>0</v>
      </c>
      <c r="S830" s="153"/>
      <c r="T830" s="118" t="str">
        <f t="shared" si="264"/>
        <v/>
      </c>
      <c r="U830" s="154"/>
      <c r="V830" s="154"/>
      <c r="W830" s="154"/>
      <c r="X830" s="154"/>
      <c r="Y830" s="154"/>
      <c r="Z830" s="154"/>
      <c r="AA830" s="154"/>
      <c r="AB830" s="154"/>
      <c r="AC830" s="154"/>
      <c r="AD830" s="154"/>
      <c r="AE830" s="154"/>
      <c r="AF830" s="154"/>
      <c r="AG830" s="63">
        <f t="shared" si="251"/>
        <v>0</v>
      </c>
      <c r="AH830" s="56">
        <f t="shared" si="252"/>
        <v>0</v>
      </c>
      <c r="AI830" s="56">
        <f t="shared" si="253"/>
        <v>0</v>
      </c>
      <c r="AJ830" s="56">
        <f t="shared" si="254"/>
        <v>0</v>
      </c>
      <c r="AK830" s="56">
        <f t="shared" si="255"/>
        <v>0</v>
      </c>
      <c r="AL830" s="56">
        <f t="shared" si="256"/>
        <v>0</v>
      </c>
      <c r="AM830" s="56">
        <f t="shared" si="257"/>
        <v>0</v>
      </c>
      <c r="AN830" s="56">
        <f t="shared" si="258"/>
        <v>0</v>
      </c>
      <c r="AO830" s="56">
        <f t="shared" si="259"/>
        <v>0</v>
      </c>
      <c r="AP830" s="56">
        <f t="shared" si="260"/>
        <v>0</v>
      </c>
      <c r="AQ830" s="56">
        <f t="shared" si="261"/>
        <v>0</v>
      </c>
      <c r="AR830" s="86">
        <f t="shared" si="262"/>
        <v>0</v>
      </c>
    </row>
    <row r="831" spans="1:44" x14ac:dyDescent="0.25">
      <c r="A831" s="178"/>
      <c r="B831" s="55" t="str">
        <f>_xlfn.IFNA(VLOOKUP(A831,'Ajánlatkérő(k) adatai'!$B$4:$C$205,2,0),"")</f>
        <v/>
      </c>
      <c r="C831" s="178"/>
      <c r="D831" s="55" t="str">
        <f>_xlfn.IFNA(VLOOKUP(C831,'Számlafizető(k) adatai'!$C$4:$D$203,2,0),"")</f>
        <v/>
      </c>
      <c r="E831" s="55" t="str">
        <f>_xlfn.IFNA(VLOOKUP(C831,'Számlafizető(k) adatai'!$C$4:$M$203,11,0),"")</f>
        <v/>
      </c>
      <c r="F831" s="178"/>
      <c r="G831" s="178"/>
      <c r="H831" s="178"/>
      <c r="I831" s="55" t="str">
        <f>IF(F831="","",VLOOKUP(LEFT(F831,5),'Technikai cellák'!B:C,2,0))</f>
        <v/>
      </c>
      <c r="J831" s="55" t="str">
        <f>IF(F831="","",VLOOKUP(I831,'Technikai cellák'!$C$1:$D$12,2,0))</f>
        <v/>
      </c>
      <c r="K831" s="179"/>
      <c r="L831" s="67" t="str">
        <f t="shared" si="265"/>
        <v/>
      </c>
      <c r="M831" s="68">
        <f t="shared" si="266"/>
        <v>0</v>
      </c>
      <c r="N831" s="66">
        <f t="shared" si="267"/>
        <v>0</v>
      </c>
      <c r="O831" s="152"/>
      <c r="P831" s="172">
        <f t="shared" si="263"/>
        <v>0</v>
      </c>
      <c r="Q831" s="69">
        <f t="shared" si="268"/>
        <v>0</v>
      </c>
      <c r="R831" s="62">
        <f t="shared" si="250"/>
        <v>0</v>
      </c>
      <c r="S831" s="153"/>
      <c r="T831" s="118" t="str">
        <f t="shared" si="264"/>
        <v/>
      </c>
      <c r="U831" s="154"/>
      <c r="V831" s="154"/>
      <c r="W831" s="154"/>
      <c r="X831" s="154"/>
      <c r="Y831" s="154"/>
      <c r="Z831" s="154"/>
      <c r="AA831" s="154"/>
      <c r="AB831" s="154"/>
      <c r="AC831" s="154"/>
      <c r="AD831" s="154"/>
      <c r="AE831" s="154"/>
      <c r="AF831" s="154"/>
      <c r="AG831" s="63">
        <f t="shared" si="251"/>
        <v>0</v>
      </c>
      <c r="AH831" s="56">
        <f t="shared" si="252"/>
        <v>0</v>
      </c>
      <c r="AI831" s="56">
        <f t="shared" si="253"/>
        <v>0</v>
      </c>
      <c r="AJ831" s="56">
        <f t="shared" si="254"/>
        <v>0</v>
      </c>
      <c r="AK831" s="56">
        <f t="shared" si="255"/>
        <v>0</v>
      </c>
      <c r="AL831" s="56">
        <f t="shared" si="256"/>
        <v>0</v>
      </c>
      <c r="AM831" s="56">
        <f t="shared" si="257"/>
        <v>0</v>
      </c>
      <c r="AN831" s="56">
        <f t="shared" si="258"/>
        <v>0</v>
      </c>
      <c r="AO831" s="56">
        <f t="shared" si="259"/>
        <v>0</v>
      </c>
      <c r="AP831" s="56">
        <f t="shared" si="260"/>
        <v>0</v>
      </c>
      <c r="AQ831" s="56">
        <f t="shared" si="261"/>
        <v>0</v>
      </c>
      <c r="AR831" s="86">
        <f t="shared" si="262"/>
        <v>0</v>
      </c>
    </row>
    <row r="832" spans="1:44" x14ac:dyDescent="0.25">
      <c r="A832" s="178"/>
      <c r="B832" s="55" t="str">
        <f>_xlfn.IFNA(VLOOKUP(A832,'Ajánlatkérő(k) adatai'!$B$4:$C$205,2,0),"")</f>
        <v/>
      </c>
      <c r="C832" s="178"/>
      <c r="D832" s="55" t="str">
        <f>_xlfn.IFNA(VLOOKUP(C832,'Számlafizető(k) adatai'!$C$4:$D$203,2,0),"")</f>
        <v/>
      </c>
      <c r="E832" s="55" t="str">
        <f>_xlfn.IFNA(VLOOKUP(C832,'Számlafizető(k) adatai'!$C$4:$M$203,11,0),"")</f>
        <v/>
      </c>
      <c r="F832" s="178"/>
      <c r="G832" s="178"/>
      <c r="H832" s="178"/>
      <c r="I832" s="55" t="str">
        <f>IF(F832="","",VLOOKUP(LEFT(F832,5),'Technikai cellák'!B:C,2,0))</f>
        <v/>
      </c>
      <c r="J832" s="55" t="str">
        <f>IF(F832="","",VLOOKUP(I832,'Technikai cellák'!$C$1:$D$12,2,0))</f>
        <v/>
      </c>
      <c r="K832" s="179"/>
      <c r="L832" s="67" t="str">
        <f t="shared" si="265"/>
        <v/>
      </c>
      <c r="M832" s="68">
        <f t="shared" si="266"/>
        <v>0</v>
      </c>
      <c r="N832" s="66">
        <f t="shared" si="267"/>
        <v>0</v>
      </c>
      <c r="O832" s="152"/>
      <c r="P832" s="172">
        <f t="shared" si="263"/>
        <v>0</v>
      </c>
      <c r="Q832" s="69">
        <f t="shared" si="268"/>
        <v>0</v>
      </c>
      <c r="R832" s="62">
        <f t="shared" si="250"/>
        <v>0</v>
      </c>
      <c r="S832" s="153"/>
      <c r="T832" s="118" t="str">
        <f t="shared" si="264"/>
        <v/>
      </c>
      <c r="U832" s="154"/>
      <c r="V832" s="154"/>
      <c r="W832" s="154"/>
      <c r="X832" s="154"/>
      <c r="Y832" s="154"/>
      <c r="Z832" s="154"/>
      <c r="AA832" s="154"/>
      <c r="AB832" s="154"/>
      <c r="AC832" s="154"/>
      <c r="AD832" s="154"/>
      <c r="AE832" s="154"/>
      <c r="AF832" s="154"/>
      <c r="AG832" s="63">
        <f t="shared" si="251"/>
        <v>0</v>
      </c>
      <c r="AH832" s="56">
        <f t="shared" si="252"/>
        <v>0</v>
      </c>
      <c r="AI832" s="56">
        <f t="shared" si="253"/>
        <v>0</v>
      </c>
      <c r="AJ832" s="56">
        <f t="shared" si="254"/>
        <v>0</v>
      </c>
      <c r="AK832" s="56">
        <f t="shared" si="255"/>
        <v>0</v>
      </c>
      <c r="AL832" s="56">
        <f t="shared" si="256"/>
        <v>0</v>
      </c>
      <c r="AM832" s="56">
        <f t="shared" si="257"/>
        <v>0</v>
      </c>
      <c r="AN832" s="56">
        <f t="shared" si="258"/>
        <v>0</v>
      </c>
      <c r="AO832" s="56">
        <f t="shared" si="259"/>
        <v>0</v>
      </c>
      <c r="AP832" s="56">
        <f t="shared" si="260"/>
        <v>0</v>
      </c>
      <c r="AQ832" s="56">
        <f t="shared" si="261"/>
        <v>0</v>
      </c>
      <c r="AR832" s="86">
        <f t="shared" si="262"/>
        <v>0</v>
      </c>
    </row>
    <row r="833" spans="1:44" x14ac:dyDescent="0.25">
      <c r="A833" s="178"/>
      <c r="B833" s="55" t="str">
        <f>_xlfn.IFNA(VLOOKUP(A833,'Ajánlatkérő(k) adatai'!$B$4:$C$205,2,0),"")</f>
        <v/>
      </c>
      <c r="C833" s="178"/>
      <c r="D833" s="55" t="str">
        <f>_xlfn.IFNA(VLOOKUP(C833,'Számlafizető(k) adatai'!$C$4:$D$203,2,0),"")</f>
        <v/>
      </c>
      <c r="E833" s="55" t="str">
        <f>_xlfn.IFNA(VLOOKUP(C833,'Számlafizető(k) adatai'!$C$4:$M$203,11,0),"")</f>
        <v/>
      </c>
      <c r="F833" s="178"/>
      <c r="G833" s="178"/>
      <c r="H833" s="178"/>
      <c r="I833" s="55" t="str">
        <f>IF(F833="","",VLOOKUP(LEFT(F833,5),'Technikai cellák'!B:C,2,0))</f>
        <v/>
      </c>
      <c r="J833" s="55" t="str">
        <f>IF(F833="","",VLOOKUP(I833,'Technikai cellák'!$C$1:$D$12,2,0))</f>
        <v/>
      </c>
      <c r="K833" s="179"/>
      <c r="L833" s="67" t="str">
        <f t="shared" si="265"/>
        <v/>
      </c>
      <c r="M833" s="68">
        <f t="shared" si="266"/>
        <v>0</v>
      </c>
      <c r="N833" s="66">
        <f t="shared" si="267"/>
        <v>0</v>
      </c>
      <c r="O833" s="152"/>
      <c r="P833" s="172">
        <f t="shared" si="263"/>
        <v>0</v>
      </c>
      <c r="Q833" s="69">
        <f t="shared" si="268"/>
        <v>0</v>
      </c>
      <c r="R833" s="62">
        <f t="shared" si="250"/>
        <v>0</v>
      </c>
      <c r="S833" s="153"/>
      <c r="T833" s="118" t="str">
        <f t="shared" si="264"/>
        <v/>
      </c>
      <c r="U833" s="154"/>
      <c r="V833" s="154"/>
      <c r="W833" s="154"/>
      <c r="X833" s="154"/>
      <c r="Y833" s="154"/>
      <c r="Z833" s="154"/>
      <c r="AA833" s="154"/>
      <c r="AB833" s="154"/>
      <c r="AC833" s="154"/>
      <c r="AD833" s="154"/>
      <c r="AE833" s="154"/>
      <c r="AF833" s="154"/>
      <c r="AG833" s="63">
        <f t="shared" si="251"/>
        <v>0</v>
      </c>
      <c r="AH833" s="56">
        <f t="shared" si="252"/>
        <v>0</v>
      </c>
      <c r="AI833" s="56">
        <f t="shared" si="253"/>
        <v>0</v>
      </c>
      <c r="AJ833" s="56">
        <f t="shared" si="254"/>
        <v>0</v>
      </c>
      <c r="AK833" s="56">
        <f t="shared" si="255"/>
        <v>0</v>
      </c>
      <c r="AL833" s="56">
        <f t="shared" si="256"/>
        <v>0</v>
      </c>
      <c r="AM833" s="56">
        <f t="shared" si="257"/>
        <v>0</v>
      </c>
      <c r="AN833" s="56">
        <f t="shared" si="258"/>
        <v>0</v>
      </c>
      <c r="AO833" s="56">
        <f t="shared" si="259"/>
        <v>0</v>
      </c>
      <c r="AP833" s="56">
        <f t="shared" si="260"/>
        <v>0</v>
      </c>
      <c r="AQ833" s="56">
        <f t="shared" si="261"/>
        <v>0</v>
      </c>
      <c r="AR833" s="86">
        <f t="shared" si="262"/>
        <v>0</v>
      </c>
    </row>
    <row r="834" spans="1:44" x14ac:dyDescent="0.25">
      <c r="A834" s="178"/>
      <c r="B834" s="55" t="str">
        <f>_xlfn.IFNA(VLOOKUP(A834,'Ajánlatkérő(k) adatai'!$B$4:$C$205,2,0),"")</f>
        <v/>
      </c>
      <c r="C834" s="178"/>
      <c r="D834" s="55" t="str">
        <f>_xlfn.IFNA(VLOOKUP(C834,'Számlafizető(k) adatai'!$C$4:$D$203,2,0),"")</f>
        <v/>
      </c>
      <c r="E834" s="55" t="str">
        <f>_xlfn.IFNA(VLOOKUP(C834,'Számlafizető(k) adatai'!$C$4:$M$203,11,0),"")</f>
        <v/>
      </c>
      <c r="F834" s="178"/>
      <c r="G834" s="178"/>
      <c r="H834" s="178"/>
      <c r="I834" s="55" t="str">
        <f>IF(F834="","",VLOOKUP(LEFT(F834,5),'Technikai cellák'!B:C,2,0))</f>
        <v/>
      </c>
      <c r="J834" s="55" t="str">
        <f>IF(F834="","",VLOOKUP(I834,'Technikai cellák'!$C$1:$D$12,2,0))</f>
        <v/>
      </c>
      <c r="K834" s="179"/>
      <c r="L834" s="67" t="str">
        <f t="shared" si="265"/>
        <v/>
      </c>
      <c r="M834" s="68">
        <f t="shared" si="266"/>
        <v>0</v>
      </c>
      <c r="N834" s="66">
        <f t="shared" si="267"/>
        <v>0</v>
      </c>
      <c r="O834" s="152"/>
      <c r="P834" s="172">
        <f t="shared" si="263"/>
        <v>0</v>
      </c>
      <c r="Q834" s="69">
        <f t="shared" si="268"/>
        <v>0</v>
      </c>
      <c r="R834" s="62">
        <f t="shared" si="250"/>
        <v>0</v>
      </c>
      <c r="S834" s="153"/>
      <c r="T834" s="118" t="str">
        <f t="shared" si="264"/>
        <v/>
      </c>
      <c r="U834" s="154"/>
      <c r="V834" s="154"/>
      <c r="W834" s="154"/>
      <c r="X834" s="154"/>
      <c r="Y834" s="154"/>
      <c r="Z834" s="154"/>
      <c r="AA834" s="154"/>
      <c r="AB834" s="154"/>
      <c r="AC834" s="154"/>
      <c r="AD834" s="154"/>
      <c r="AE834" s="154"/>
      <c r="AF834" s="154"/>
      <c r="AG834" s="63">
        <f t="shared" si="251"/>
        <v>0</v>
      </c>
      <c r="AH834" s="56">
        <f t="shared" si="252"/>
        <v>0</v>
      </c>
      <c r="AI834" s="56">
        <f t="shared" si="253"/>
        <v>0</v>
      </c>
      <c r="AJ834" s="56">
        <f t="shared" si="254"/>
        <v>0</v>
      </c>
      <c r="AK834" s="56">
        <f t="shared" si="255"/>
        <v>0</v>
      </c>
      <c r="AL834" s="56">
        <f t="shared" si="256"/>
        <v>0</v>
      </c>
      <c r="AM834" s="56">
        <f t="shared" si="257"/>
        <v>0</v>
      </c>
      <c r="AN834" s="56">
        <f t="shared" si="258"/>
        <v>0</v>
      </c>
      <c r="AO834" s="56">
        <f t="shared" si="259"/>
        <v>0</v>
      </c>
      <c r="AP834" s="56">
        <f t="shared" si="260"/>
        <v>0</v>
      </c>
      <c r="AQ834" s="56">
        <f t="shared" si="261"/>
        <v>0</v>
      </c>
      <c r="AR834" s="86">
        <f t="shared" si="262"/>
        <v>0</v>
      </c>
    </row>
    <row r="835" spans="1:44" x14ac:dyDescent="0.25">
      <c r="A835" s="178"/>
      <c r="B835" s="55" t="str">
        <f>_xlfn.IFNA(VLOOKUP(A835,'Ajánlatkérő(k) adatai'!$B$4:$C$205,2,0),"")</f>
        <v/>
      </c>
      <c r="C835" s="178"/>
      <c r="D835" s="55" t="str">
        <f>_xlfn.IFNA(VLOOKUP(C835,'Számlafizető(k) adatai'!$C$4:$D$203,2,0),"")</f>
        <v/>
      </c>
      <c r="E835" s="55" t="str">
        <f>_xlfn.IFNA(VLOOKUP(C835,'Számlafizető(k) adatai'!$C$4:$M$203,11,0),"")</f>
        <v/>
      </c>
      <c r="F835" s="178"/>
      <c r="G835" s="178"/>
      <c r="H835" s="178"/>
      <c r="I835" s="55" t="str">
        <f>IF(F835="","",VLOOKUP(LEFT(F835,5),'Technikai cellák'!B:C,2,0))</f>
        <v/>
      </c>
      <c r="J835" s="55" t="str">
        <f>IF(F835="","",VLOOKUP(I835,'Technikai cellák'!$C$1:$D$12,2,0))</f>
        <v/>
      </c>
      <c r="K835" s="179"/>
      <c r="L835" s="67" t="str">
        <f t="shared" si="265"/>
        <v/>
      </c>
      <c r="M835" s="68">
        <f t="shared" si="266"/>
        <v>0</v>
      </c>
      <c r="N835" s="66">
        <f t="shared" si="267"/>
        <v>0</v>
      </c>
      <c r="O835" s="152"/>
      <c r="P835" s="172">
        <f t="shared" si="263"/>
        <v>0</v>
      </c>
      <c r="Q835" s="69">
        <f t="shared" si="268"/>
        <v>0</v>
      </c>
      <c r="R835" s="62">
        <f t="shared" si="250"/>
        <v>0</v>
      </c>
      <c r="S835" s="153"/>
      <c r="T835" s="118" t="str">
        <f t="shared" si="264"/>
        <v/>
      </c>
      <c r="U835" s="154"/>
      <c r="V835" s="154"/>
      <c r="W835" s="154"/>
      <c r="X835" s="154"/>
      <c r="Y835" s="154"/>
      <c r="Z835" s="154"/>
      <c r="AA835" s="154"/>
      <c r="AB835" s="154"/>
      <c r="AC835" s="154"/>
      <c r="AD835" s="154"/>
      <c r="AE835" s="154"/>
      <c r="AF835" s="154"/>
      <c r="AG835" s="63">
        <f t="shared" si="251"/>
        <v>0</v>
      </c>
      <c r="AH835" s="56">
        <f t="shared" si="252"/>
        <v>0</v>
      </c>
      <c r="AI835" s="56">
        <f t="shared" si="253"/>
        <v>0</v>
      </c>
      <c r="AJ835" s="56">
        <f t="shared" si="254"/>
        <v>0</v>
      </c>
      <c r="AK835" s="56">
        <f t="shared" si="255"/>
        <v>0</v>
      </c>
      <c r="AL835" s="56">
        <f t="shared" si="256"/>
        <v>0</v>
      </c>
      <c r="AM835" s="56">
        <f t="shared" si="257"/>
        <v>0</v>
      </c>
      <c r="AN835" s="56">
        <f t="shared" si="258"/>
        <v>0</v>
      </c>
      <c r="AO835" s="56">
        <f t="shared" si="259"/>
        <v>0</v>
      </c>
      <c r="AP835" s="56">
        <f t="shared" si="260"/>
        <v>0</v>
      </c>
      <c r="AQ835" s="56">
        <f t="shared" si="261"/>
        <v>0</v>
      </c>
      <c r="AR835" s="86">
        <f t="shared" si="262"/>
        <v>0</v>
      </c>
    </row>
    <row r="836" spans="1:44" x14ac:dyDescent="0.25">
      <c r="A836" s="178"/>
      <c r="B836" s="55" t="str">
        <f>_xlfn.IFNA(VLOOKUP(A836,'Ajánlatkérő(k) adatai'!$B$4:$C$205,2,0),"")</f>
        <v/>
      </c>
      <c r="C836" s="178"/>
      <c r="D836" s="55" t="str">
        <f>_xlfn.IFNA(VLOOKUP(C836,'Számlafizető(k) adatai'!$C$4:$D$203,2,0),"")</f>
        <v/>
      </c>
      <c r="E836" s="55" t="str">
        <f>_xlfn.IFNA(VLOOKUP(C836,'Számlafizető(k) adatai'!$C$4:$M$203,11,0),"")</f>
        <v/>
      </c>
      <c r="F836" s="178"/>
      <c r="G836" s="178"/>
      <c r="H836" s="178"/>
      <c r="I836" s="55" t="str">
        <f>IF(F836="","",VLOOKUP(LEFT(F836,5),'Technikai cellák'!B:C,2,0))</f>
        <v/>
      </c>
      <c r="J836" s="55" t="str">
        <f>IF(F836="","",VLOOKUP(I836,'Technikai cellák'!$C$1:$D$12,2,0))</f>
        <v/>
      </c>
      <c r="K836" s="179"/>
      <c r="L836" s="67" t="str">
        <f t="shared" si="265"/>
        <v/>
      </c>
      <c r="M836" s="68">
        <f t="shared" si="266"/>
        <v>0</v>
      </c>
      <c r="N836" s="66">
        <f t="shared" si="267"/>
        <v>0</v>
      </c>
      <c r="O836" s="152"/>
      <c r="P836" s="172">
        <f t="shared" si="263"/>
        <v>0</v>
      </c>
      <c r="Q836" s="69">
        <f t="shared" si="268"/>
        <v>0</v>
      </c>
      <c r="R836" s="62">
        <f t="shared" si="250"/>
        <v>0</v>
      </c>
      <c r="S836" s="153"/>
      <c r="T836" s="118" t="str">
        <f t="shared" si="264"/>
        <v/>
      </c>
      <c r="U836" s="154"/>
      <c r="V836" s="154"/>
      <c r="W836" s="154"/>
      <c r="X836" s="154"/>
      <c r="Y836" s="154"/>
      <c r="Z836" s="154"/>
      <c r="AA836" s="154"/>
      <c r="AB836" s="154"/>
      <c r="AC836" s="154"/>
      <c r="AD836" s="154"/>
      <c r="AE836" s="154"/>
      <c r="AF836" s="154"/>
      <c r="AG836" s="63">
        <f t="shared" si="251"/>
        <v>0</v>
      </c>
      <c r="AH836" s="56">
        <f t="shared" si="252"/>
        <v>0</v>
      </c>
      <c r="AI836" s="56">
        <f t="shared" si="253"/>
        <v>0</v>
      </c>
      <c r="AJ836" s="56">
        <f t="shared" si="254"/>
        <v>0</v>
      </c>
      <c r="AK836" s="56">
        <f t="shared" si="255"/>
        <v>0</v>
      </c>
      <c r="AL836" s="56">
        <f t="shared" si="256"/>
        <v>0</v>
      </c>
      <c r="AM836" s="56">
        <f t="shared" si="257"/>
        <v>0</v>
      </c>
      <c r="AN836" s="56">
        <f t="shared" si="258"/>
        <v>0</v>
      </c>
      <c r="AO836" s="56">
        <f t="shared" si="259"/>
        <v>0</v>
      </c>
      <c r="AP836" s="56">
        <f t="shared" si="260"/>
        <v>0</v>
      </c>
      <c r="AQ836" s="56">
        <f t="shared" si="261"/>
        <v>0</v>
      </c>
      <c r="AR836" s="86">
        <f t="shared" si="262"/>
        <v>0</v>
      </c>
    </row>
    <row r="837" spans="1:44" x14ac:dyDescent="0.25">
      <c r="A837" s="178"/>
      <c r="B837" s="55" t="str">
        <f>_xlfn.IFNA(VLOOKUP(A837,'Ajánlatkérő(k) adatai'!$B$4:$C$205,2,0),"")</f>
        <v/>
      </c>
      <c r="C837" s="178"/>
      <c r="D837" s="55" t="str">
        <f>_xlfn.IFNA(VLOOKUP(C837,'Számlafizető(k) adatai'!$C$4:$D$203,2,0),"")</f>
        <v/>
      </c>
      <c r="E837" s="55" t="str">
        <f>_xlfn.IFNA(VLOOKUP(C837,'Számlafizető(k) adatai'!$C$4:$M$203,11,0),"")</f>
        <v/>
      </c>
      <c r="F837" s="178"/>
      <c r="G837" s="178"/>
      <c r="H837" s="178"/>
      <c r="I837" s="55" t="str">
        <f>IF(F837="","",VLOOKUP(LEFT(F837,5),'Technikai cellák'!B:C,2,0))</f>
        <v/>
      </c>
      <c r="J837" s="55" t="str">
        <f>IF(F837="","",VLOOKUP(I837,'Technikai cellák'!$C$1:$D$12,2,0))</f>
        <v/>
      </c>
      <c r="K837" s="179"/>
      <c r="L837" s="67" t="str">
        <f t="shared" si="265"/>
        <v/>
      </c>
      <c r="M837" s="68">
        <f t="shared" si="266"/>
        <v>0</v>
      </c>
      <c r="N837" s="66">
        <f t="shared" si="267"/>
        <v>0</v>
      </c>
      <c r="O837" s="152"/>
      <c r="P837" s="172">
        <f t="shared" si="263"/>
        <v>0</v>
      </c>
      <c r="Q837" s="69">
        <f t="shared" si="268"/>
        <v>0</v>
      </c>
      <c r="R837" s="62">
        <f t="shared" ref="R837:R900" si="269">SUM(AG837:AR837)</f>
        <v>0</v>
      </c>
      <c r="S837" s="153"/>
      <c r="T837" s="118" t="str">
        <f t="shared" si="264"/>
        <v/>
      </c>
      <c r="U837" s="154"/>
      <c r="V837" s="154"/>
      <c r="W837" s="154"/>
      <c r="X837" s="154"/>
      <c r="Y837" s="154"/>
      <c r="Z837" s="154"/>
      <c r="AA837" s="154"/>
      <c r="AB837" s="154"/>
      <c r="AC837" s="154"/>
      <c r="AD837" s="154"/>
      <c r="AE837" s="154"/>
      <c r="AF837" s="154"/>
      <c r="AG837" s="63">
        <f t="shared" ref="AG837:AG900" si="270">ROUND((U837*$C$7)/$C$8,0)</f>
        <v>0</v>
      </c>
      <c r="AH837" s="56">
        <f t="shared" ref="AH837:AH900" si="271">ROUND((V837*$C$7)/$C$8,0)</f>
        <v>0</v>
      </c>
      <c r="AI837" s="56">
        <f t="shared" ref="AI837:AI900" si="272">ROUND((W837*$C$7)/$C$8,0)</f>
        <v>0</v>
      </c>
      <c r="AJ837" s="56">
        <f t="shared" ref="AJ837:AJ900" si="273">ROUND((X837*$C$7)/$C$8,0)</f>
        <v>0</v>
      </c>
      <c r="AK837" s="56">
        <f t="shared" ref="AK837:AK900" si="274">ROUND((Y837*$C$7)/$C$8,0)</f>
        <v>0</v>
      </c>
      <c r="AL837" s="56">
        <f t="shared" ref="AL837:AL900" si="275">ROUND((Z837*$C$7)/$C$8,0)</f>
        <v>0</v>
      </c>
      <c r="AM837" s="56">
        <f t="shared" ref="AM837:AM900" si="276">ROUND((AA837*$C$7)/$C$8,0)</f>
        <v>0</v>
      </c>
      <c r="AN837" s="56">
        <f t="shared" ref="AN837:AN900" si="277">ROUND((AB837*$C$7)/$C$8,0)</f>
        <v>0</v>
      </c>
      <c r="AO837" s="56">
        <f t="shared" ref="AO837:AO900" si="278">ROUND((AC837*$C$7)/$C$8,0)</f>
        <v>0</v>
      </c>
      <c r="AP837" s="56">
        <f t="shared" ref="AP837:AP900" si="279">ROUND((AD837*$C$7)/$C$8,0)</f>
        <v>0</v>
      </c>
      <c r="AQ837" s="56">
        <f t="shared" ref="AQ837:AQ900" si="280">ROUND((AE837*$C$7)/$C$8,0)</f>
        <v>0</v>
      </c>
      <c r="AR837" s="86">
        <f t="shared" ref="AR837:AR900" si="281">ROUND((AF837*$C$7)/$C$8,0)</f>
        <v>0</v>
      </c>
    </row>
    <row r="838" spans="1:44" x14ac:dyDescent="0.25">
      <c r="A838" s="178"/>
      <c r="B838" s="55" t="str">
        <f>_xlfn.IFNA(VLOOKUP(A838,'Ajánlatkérő(k) adatai'!$B$4:$C$205,2,0),"")</f>
        <v/>
      </c>
      <c r="C838" s="178"/>
      <c r="D838" s="55" t="str">
        <f>_xlfn.IFNA(VLOOKUP(C838,'Számlafizető(k) adatai'!$C$4:$D$203,2,0),"")</f>
        <v/>
      </c>
      <c r="E838" s="55" t="str">
        <f>_xlfn.IFNA(VLOOKUP(C838,'Számlafizető(k) adatai'!$C$4:$M$203,11,0),"")</f>
        <v/>
      </c>
      <c r="F838" s="178"/>
      <c r="G838" s="178"/>
      <c r="H838" s="178"/>
      <c r="I838" s="55" t="str">
        <f>IF(F838="","",VLOOKUP(LEFT(F838,5),'Technikai cellák'!B:C,2,0))</f>
        <v/>
      </c>
      <c r="J838" s="55" t="str">
        <f>IF(F838="","",VLOOKUP(I838,'Technikai cellák'!$C$1:$D$12,2,0))</f>
        <v/>
      </c>
      <c r="K838" s="179"/>
      <c r="L838" s="67" t="str">
        <f t="shared" si="265"/>
        <v/>
      </c>
      <c r="M838" s="68">
        <f t="shared" si="266"/>
        <v>0</v>
      </c>
      <c r="N838" s="66">
        <f t="shared" si="267"/>
        <v>0</v>
      </c>
      <c r="O838" s="152"/>
      <c r="P838" s="172">
        <f t="shared" si="263"/>
        <v>0</v>
      </c>
      <c r="Q838" s="69">
        <f t="shared" si="268"/>
        <v>0</v>
      </c>
      <c r="R838" s="62">
        <f t="shared" si="269"/>
        <v>0</v>
      </c>
      <c r="S838" s="153"/>
      <c r="T838" s="118" t="str">
        <f t="shared" si="264"/>
        <v/>
      </c>
      <c r="U838" s="154"/>
      <c r="V838" s="154"/>
      <c r="W838" s="154"/>
      <c r="X838" s="154"/>
      <c r="Y838" s="154"/>
      <c r="Z838" s="154"/>
      <c r="AA838" s="154"/>
      <c r="AB838" s="154"/>
      <c r="AC838" s="154"/>
      <c r="AD838" s="154"/>
      <c r="AE838" s="154"/>
      <c r="AF838" s="154"/>
      <c r="AG838" s="63">
        <f t="shared" si="270"/>
        <v>0</v>
      </c>
      <c r="AH838" s="56">
        <f t="shared" si="271"/>
        <v>0</v>
      </c>
      <c r="AI838" s="56">
        <f t="shared" si="272"/>
        <v>0</v>
      </c>
      <c r="AJ838" s="56">
        <f t="shared" si="273"/>
        <v>0</v>
      </c>
      <c r="AK838" s="56">
        <f t="shared" si="274"/>
        <v>0</v>
      </c>
      <c r="AL838" s="56">
        <f t="shared" si="275"/>
        <v>0</v>
      </c>
      <c r="AM838" s="56">
        <f t="shared" si="276"/>
        <v>0</v>
      </c>
      <c r="AN838" s="56">
        <f t="shared" si="277"/>
        <v>0</v>
      </c>
      <c r="AO838" s="56">
        <f t="shared" si="278"/>
        <v>0</v>
      </c>
      <c r="AP838" s="56">
        <f t="shared" si="279"/>
        <v>0</v>
      </c>
      <c r="AQ838" s="56">
        <f t="shared" si="280"/>
        <v>0</v>
      </c>
      <c r="AR838" s="86">
        <f t="shared" si="281"/>
        <v>0</v>
      </c>
    </row>
    <row r="839" spans="1:44" x14ac:dyDescent="0.25">
      <c r="A839" s="178"/>
      <c r="B839" s="55" t="str">
        <f>_xlfn.IFNA(VLOOKUP(A839,'Ajánlatkérő(k) adatai'!$B$4:$C$205,2,0),"")</f>
        <v/>
      </c>
      <c r="C839" s="178"/>
      <c r="D839" s="55" t="str">
        <f>_xlfn.IFNA(VLOOKUP(C839,'Számlafizető(k) adatai'!$C$4:$D$203,2,0),"")</f>
        <v/>
      </c>
      <c r="E839" s="55" t="str">
        <f>_xlfn.IFNA(VLOOKUP(C839,'Számlafizető(k) adatai'!$C$4:$M$203,11,0),"")</f>
        <v/>
      </c>
      <c r="F839" s="178"/>
      <c r="G839" s="178"/>
      <c r="H839" s="178"/>
      <c r="I839" s="55" t="str">
        <f>IF(F839="","",VLOOKUP(LEFT(F839,5),'Technikai cellák'!B:C,2,0))</f>
        <v/>
      </c>
      <c r="J839" s="55" t="str">
        <f>IF(F839="","",VLOOKUP(I839,'Technikai cellák'!$C$1:$D$12,2,0))</f>
        <v/>
      </c>
      <c r="K839" s="179"/>
      <c r="L839" s="67" t="str">
        <f t="shared" si="265"/>
        <v/>
      </c>
      <c r="M839" s="68">
        <f t="shared" si="266"/>
        <v>0</v>
      </c>
      <c r="N839" s="66">
        <f t="shared" si="267"/>
        <v>0</v>
      </c>
      <c r="O839" s="152"/>
      <c r="P839" s="172">
        <f t="shared" si="263"/>
        <v>0</v>
      </c>
      <c r="Q839" s="69">
        <f t="shared" si="268"/>
        <v>0</v>
      </c>
      <c r="R839" s="62">
        <f t="shared" si="269"/>
        <v>0</v>
      </c>
      <c r="S839" s="153"/>
      <c r="T839" s="118" t="str">
        <f t="shared" si="264"/>
        <v/>
      </c>
      <c r="U839" s="154"/>
      <c r="V839" s="154"/>
      <c r="W839" s="154"/>
      <c r="X839" s="154"/>
      <c r="Y839" s="154"/>
      <c r="Z839" s="154"/>
      <c r="AA839" s="154"/>
      <c r="AB839" s="154"/>
      <c r="AC839" s="154"/>
      <c r="AD839" s="154"/>
      <c r="AE839" s="154"/>
      <c r="AF839" s="154"/>
      <c r="AG839" s="63">
        <f t="shared" si="270"/>
        <v>0</v>
      </c>
      <c r="AH839" s="56">
        <f t="shared" si="271"/>
        <v>0</v>
      </c>
      <c r="AI839" s="56">
        <f t="shared" si="272"/>
        <v>0</v>
      </c>
      <c r="AJ839" s="56">
        <f t="shared" si="273"/>
        <v>0</v>
      </c>
      <c r="AK839" s="56">
        <f t="shared" si="274"/>
        <v>0</v>
      </c>
      <c r="AL839" s="56">
        <f t="shared" si="275"/>
        <v>0</v>
      </c>
      <c r="AM839" s="56">
        <f t="shared" si="276"/>
        <v>0</v>
      </c>
      <c r="AN839" s="56">
        <f t="shared" si="277"/>
        <v>0</v>
      </c>
      <c r="AO839" s="56">
        <f t="shared" si="278"/>
        <v>0</v>
      </c>
      <c r="AP839" s="56">
        <f t="shared" si="279"/>
        <v>0</v>
      </c>
      <c r="AQ839" s="56">
        <f t="shared" si="280"/>
        <v>0</v>
      </c>
      <c r="AR839" s="86">
        <f t="shared" si="281"/>
        <v>0</v>
      </c>
    </row>
    <row r="840" spans="1:44" x14ac:dyDescent="0.25">
      <c r="A840" s="178"/>
      <c r="B840" s="55" t="str">
        <f>_xlfn.IFNA(VLOOKUP(A840,'Ajánlatkérő(k) adatai'!$B$4:$C$205,2,0),"")</f>
        <v/>
      </c>
      <c r="C840" s="178"/>
      <c r="D840" s="55" t="str">
        <f>_xlfn.IFNA(VLOOKUP(C840,'Számlafizető(k) adatai'!$C$4:$D$203,2,0),"")</f>
        <v/>
      </c>
      <c r="E840" s="55" t="str">
        <f>_xlfn.IFNA(VLOOKUP(C840,'Számlafizető(k) adatai'!$C$4:$M$203,11,0),"")</f>
        <v/>
      </c>
      <c r="F840" s="178"/>
      <c r="G840" s="178"/>
      <c r="H840" s="178"/>
      <c r="I840" s="55" t="str">
        <f>IF(F840="","",VLOOKUP(LEFT(F840,5),'Technikai cellák'!B:C,2,0))</f>
        <v/>
      </c>
      <c r="J840" s="55" t="str">
        <f>IF(F840="","",VLOOKUP(I840,'Technikai cellák'!$C$1:$D$12,2,0))</f>
        <v/>
      </c>
      <c r="K840" s="179"/>
      <c r="L840" s="67" t="str">
        <f t="shared" si="265"/>
        <v/>
      </c>
      <c r="M840" s="68">
        <f t="shared" si="266"/>
        <v>0</v>
      </c>
      <c r="N840" s="66">
        <f t="shared" si="267"/>
        <v>0</v>
      </c>
      <c r="O840" s="152"/>
      <c r="P840" s="172">
        <f t="shared" si="263"/>
        <v>0</v>
      </c>
      <c r="Q840" s="69">
        <f t="shared" si="268"/>
        <v>0</v>
      </c>
      <c r="R840" s="62">
        <f t="shared" si="269"/>
        <v>0</v>
      </c>
      <c r="S840" s="153"/>
      <c r="T840" s="118" t="str">
        <f t="shared" si="264"/>
        <v/>
      </c>
      <c r="U840" s="154"/>
      <c r="V840" s="154"/>
      <c r="W840" s="154"/>
      <c r="X840" s="154"/>
      <c r="Y840" s="154"/>
      <c r="Z840" s="154"/>
      <c r="AA840" s="154"/>
      <c r="AB840" s="154"/>
      <c r="AC840" s="154"/>
      <c r="AD840" s="154"/>
      <c r="AE840" s="154"/>
      <c r="AF840" s="154"/>
      <c r="AG840" s="63">
        <f t="shared" si="270"/>
        <v>0</v>
      </c>
      <c r="AH840" s="56">
        <f t="shared" si="271"/>
        <v>0</v>
      </c>
      <c r="AI840" s="56">
        <f t="shared" si="272"/>
        <v>0</v>
      </c>
      <c r="AJ840" s="56">
        <f t="shared" si="273"/>
        <v>0</v>
      </c>
      <c r="AK840" s="56">
        <f t="shared" si="274"/>
        <v>0</v>
      </c>
      <c r="AL840" s="56">
        <f t="shared" si="275"/>
        <v>0</v>
      </c>
      <c r="AM840" s="56">
        <f t="shared" si="276"/>
        <v>0</v>
      </c>
      <c r="AN840" s="56">
        <f t="shared" si="277"/>
        <v>0</v>
      </c>
      <c r="AO840" s="56">
        <f t="shared" si="278"/>
        <v>0</v>
      </c>
      <c r="AP840" s="56">
        <f t="shared" si="279"/>
        <v>0</v>
      </c>
      <c r="AQ840" s="56">
        <f t="shared" si="280"/>
        <v>0</v>
      </c>
      <c r="AR840" s="86">
        <f t="shared" si="281"/>
        <v>0</v>
      </c>
    </row>
    <row r="841" spans="1:44" x14ac:dyDescent="0.25">
      <c r="A841" s="178"/>
      <c r="B841" s="55" t="str">
        <f>_xlfn.IFNA(VLOOKUP(A841,'Ajánlatkérő(k) adatai'!$B$4:$C$205,2,0),"")</f>
        <v/>
      </c>
      <c r="C841" s="178"/>
      <c r="D841" s="55" t="str">
        <f>_xlfn.IFNA(VLOOKUP(C841,'Számlafizető(k) adatai'!$C$4:$D$203,2,0),"")</f>
        <v/>
      </c>
      <c r="E841" s="55" t="str">
        <f>_xlfn.IFNA(VLOOKUP(C841,'Számlafizető(k) adatai'!$C$4:$M$203,11,0),"")</f>
        <v/>
      </c>
      <c r="F841" s="178"/>
      <c r="G841" s="178"/>
      <c r="H841" s="178"/>
      <c r="I841" s="55" t="str">
        <f>IF(F841="","",VLOOKUP(LEFT(F841,5),'Technikai cellák'!B:C,2,0))</f>
        <v/>
      </c>
      <c r="J841" s="55" t="str">
        <f>IF(F841="","",VLOOKUP(I841,'Technikai cellák'!$C$1:$D$12,2,0))</f>
        <v/>
      </c>
      <c r="K841" s="179"/>
      <c r="L841" s="67" t="str">
        <f t="shared" si="265"/>
        <v/>
      </c>
      <c r="M841" s="68">
        <f t="shared" si="266"/>
        <v>0</v>
      </c>
      <c r="N841" s="66">
        <f t="shared" si="267"/>
        <v>0</v>
      </c>
      <c r="O841" s="152"/>
      <c r="P841" s="172">
        <f t="shared" si="263"/>
        <v>0</v>
      </c>
      <c r="Q841" s="69">
        <f t="shared" si="268"/>
        <v>0</v>
      </c>
      <c r="R841" s="62">
        <f t="shared" si="269"/>
        <v>0</v>
      </c>
      <c r="S841" s="153"/>
      <c r="T841" s="118" t="str">
        <f t="shared" si="264"/>
        <v/>
      </c>
      <c r="U841" s="154"/>
      <c r="V841" s="154"/>
      <c r="W841" s="154"/>
      <c r="X841" s="154"/>
      <c r="Y841" s="154"/>
      <c r="Z841" s="154"/>
      <c r="AA841" s="154"/>
      <c r="AB841" s="154"/>
      <c r="AC841" s="154"/>
      <c r="AD841" s="154"/>
      <c r="AE841" s="154"/>
      <c r="AF841" s="154"/>
      <c r="AG841" s="63">
        <f t="shared" si="270"/>
        <v>0</v>
      </c>
      <c r="AH841" s="56">
        <f t="shared" si="271"/>
        <v>0</v>
      </c>
      <c r="AI841" s="56">
        <f t="shared" si="272"/>
        <v>0</v>
      </c>
      <c r="AJ841" s="56">
        <f t="shared" si="273"/>
        <v>0</v>
      </c>
      <c r="AK841" s="56">
        <f t="shared" si="274"/>
        <v>0</v>
      </c>
      <c r="AL841" s="56">
        <f t="shared" si="275"/>
        <v>0</v>
      </c>
      <c r="AM841" s="56">
        <f t="shared" si="276"/>
        <v>0</v>
      </c>
      <c r="AN841" s="56">
        <f t="shared" si="277"/>
        <v>0</v>
      </c>
      <c r="AO841" s="56">
        <f t="shared" si="278"/>
        <v>0</v>
      </c>
      <c r="AP841" s="56">
        <f t="shared" si="279"/>
        <v>0</v>
      </c>
      <c r="AQ841" s="56">
        <f t="shared" si="280"/>
        <v>0</v>
      </c>
      <c r="AR841" s="86">
        <f t="shared" si="281"/>
        <v>0</v>
      </c>
    </row>
    <row r="842" spans="1:44" x14ac:dyDescent="0.25">
      <c r="A842" s="178"/>
      <c r="B842" s="55" t="str">
        <f>_xlfn.IFNA(VLOOKUP(A842,'Ajánlatkérő(k) adatai'!$B$4:$C$205,2,0),"")</f>
        <v/>
      </c>
      <c r="C842" s="178"/>
      <c r="D842" s="55" t="str">
        <f>_xlfn.IFNA(VLOOKUP(C842,'Számlafizető(k) adatai'!$C$4:$D$203,2,0),"")</f>
        <v/>
      </c>
      <c r="E842" s="55" t="str">
        <f>_xlfn.IFNA(VLOOKUP(C842,'Számlafizető(k) adatai'!$C$4:$M$203,11,0),"")</f>
        <v/>
      </c>
      <c r="F842" s="178"/>
      <c r="G842" s="178"/>
      <c r="H842" s="178"/>
      <c r="I842" s="55" t="str">
        <f>IF(F842="","",VLOOKUP(LEFT(F842,5),'Technikai cellák'!B:C,2,0))</f>
        <v/>
      </c>
      <c r="J842" s="55" t="str">
        <f>IF(F842="","",VLOOKUP(I842,'Technikai cellák'!$C$1:$D$12,2,0))</f>
        <v/>
      </c>
      <c r="K842" s="179"/>
      <c r="L842" s="67" t="str">
        <f t="shared" si="265"/>
        <v/>
      </c>
      <c r="M842" s="68">
        <f t="shared" si="266"/>
        <v>0</v>
      </c>
      <c r="N842" s="66">
        <f t="shared" si="267"/>
        <v>0</v>
      </c>
      <c r="O842" s="152"/>
      <c r="P842" s="172">
        <f t="shared" si="263"/>
        <v>0</v>
      </c>
      <c r="Q842" s="69">
        <f t="shared" si="268"/>
        <v>0</v>
      </c>
      <c r="R842" s="62">
        <f t="shared" si="269"/>
        <v>0</v>
      </c>
      <c r="S842" s="153"/>
      <c r="T842" s="118" t="str">
        <f t="shared" si="264"/>
        <v/>
      </c>
      <c r="U842" s="154"/>
      <c r="V842" s="154"/>
      <c r="W842" s="154"/>
      <c r="X842" s="154"/>
      <c r="Y842" s="154"/>
      <c r="Z842" s="154"/>
      <c r="AA842" s="154"/>
      <c r="AB842" s="154"/>
      <c r="AC842" s="154"/>
      <c r="AD842" s="154"/>
      <c r="AE842" s="154"/>
      <c r="AF842" s="154"/>
      <c r="AG842" s="63">
        <f t="shared" si="270"/>
        <v>0</v>
      </c>
      <c r="AH842" s="56">
        <f t="shared" si="271"/>
        <v>0</v>
      </c>
      <c r="AI842" s="56">
        <f t="shared" si="272"/>
        <v>0</v>
      </c>
      <c r="AJ842" s="56">
        <f t="shared" si="273"/>
        <v>0</v>
      </c>
      <c r="AK842" s="56">
        <f t="shared" si="274"/>
        <v>0</v>
      </c>
      <c r="AL842" s="56">
        <f t="shared" si="275"/>
        <v>0</v>
      </c>
      <c r="AM842" s="56">
        <f t="shared" si="276"/>
        <v>0</v>
      </c>
      <c r="AN842" s="56">
        <f t="shared" si="277"/>
        <v>0</v>
      </c>
      <c r="AO842" s="56">
        <f t="shared" si="278"/>
        <v>0</v>
      </c>
      <c r="AP842" s="56">
        <f t="shared" si="279"/>
        <v>0</v>
      </c>
      <c r="AQ842" s="56">
        <f t="shared" si="280"/>
        <v>0</v>
      </c>
      <c r="AR842" s="86">
        <f t="shared" si="281"/>
        <v>0</v>
      </c>
    </row>
    <row r="843" spans="1:44" x14ac:dyDescent="0.25">
      <c r="A843" s="178"/>
      <c r="B843" s="55" t="str">
        <f>_xlfn.IFNA(VLOOKUP(A843,'Ajánlatkérő(k) adatai'!$B$4:$C$205,2,0),"")</f>
        <v/>
      </c>
      <c r="C843" s="178"/>
      <c r="D843" s="55" t="str">
        <f>_xlfn.IFNA(VLOOKUP(C843,'Számlafizető(k) adatai'!$C$4:$D$203,2,0),"")</f>
        <v/>
      </c>
      <c r="E843" s="55" t="str">
        <f>_xlfn.IFNA(VLOOKUP(C843,'Számlafizető(k) adatai'!$C$4:$M$203,11,0),"")</f>
        <v/>
      </c>
      <c r="F843" s="178"/>
      <c r="G843" s="178"/>
      <c r="H843" s="178"/>
      <c r="I843" s="55" t="str">
        <f>IF(F843="","",VLOOKUP(LEFT(F843,5),'Technikai cellák'!B:C,2,0))</f>
        <v/>
      </c>
      <c r="J843" s="55" t="str">
        <f>IF(F843="","",VLOOKUP(I843,'Technikai cellák'!$C$1:$D$12,2,0))</f>
        <v/>
      </c>
      <c r="K843" s="179"/>
      <c r="L843" s="67" t="str">
        <f t="shared" si="265"/>
        <v/>
      </c>
      <c r="M843" s="68">
        <f t="shared" si="266"/>
        <v>0</v>
      </c>
      <c r="N843" s="66">
        <f t="shared" si="267"/>
        <v>0</v>
      </c>
      <c r="O843" s="152"/>
      <c r="P843" s="172">
        <f t="shared" si="263"/>
        <v>0</v>
      </c>
      <c r="Q843" s="69">
        <f t="shared" si="268"/>
        <v>0</v>
      </c>
      <c r="R843" s="62">
        <f t="shared" si="269"/>
        <v>0</v>
      </c>
      <c r="S843" s="153"/>
      <c r="T843" s="118" t="str">
        <f t="shared" si="264"/>
        <v/>
      </c>
      <c r="U843" s="154"/>
      <c r="V843" s="154"/>
      <c r="W843" s="154"/>
      <c r="X843" s="154"/>
      <c r="Y843" s="154"/>
      <c r="Z843" s="154"/>
      <c r="AA843" s="154"/>
      <c r="AB843" s="154"/>
      <c r="AC843" s="154"/>
      <c r="AD843" s="154"/>
      <c r="AE843" s="154"/>
      <c r="AF843" s="154"/>
      <c r="AG843" s="63">
        <f t="shared" si="270"/>
        <v>0</v>
      </c>
      <c r="AH843" s="56">
        <f t="shared" si="271"/>
        <v>0</v>
      </c>
      <c r="AI843" s="56">
        <f t="shared" si="272"/>
        <v>0</v>
      </c>
      <c r="AJ843" s="56">
        <f t="shared" si="273"/>
        <v>0</v>
      </c>
      <c r="AK843" s="56">
        <f t="shared" si="274"/>
        <v>0</v>
      </c>
      <c r="AL843" s="56">
        <f t="shared" si="275"/>
        <v>0</v>
      </c>
      <c r="AM843" s="56">
        <f t="shared" si="276"/>
        <v>0</v>
      </c>
      <c r="AN843" s="56">
        <f t="shared" si="277"/>
        <v>0</v>
      </c>
      <c r="AO843" s="56">
        <f t="shared" si="278"/>
        <v>0</v>
      </c>
      <c r="AP843" s="56">
        <f t="shared" si="279"/>
        <v>0</v>
      </c>
      <c r="AQ843" s="56">
        <f t="shared" si="280"/>
        <v>0</v>
      </c>
      <c r="AR843" s="86">
        <f t="shared" si="281"/>
        <v>0</v>
      </c>
    </row>
    <row r="844" spans="1:44" x14ac:dyDescent="0.25">
      <c r="A844" s="178"/>
      <c r="B844" s="55" t="str">
        <f>_xlfn.IFNA(VLOOKUP(A844,'Ajánlatkérő(k) adatai'!$B$4:$C$205,2,0),"")</f>
        <v/>
      </c>
      <c r="C844" s="178"/>
      <c r="D844" s="55" t="str">
        <f>_xlfn.IFNA(VLOOKUP(C844,'Számlafizető(k) adatai'!$C$4:$D$203,2,0),"")</f>
        <v/>
      </c>
      <c r="E844" s="55" t="str">
        <f>_xlfn.IFNA(VLOOKUP(C844,'Számlafizető(k) adatai'!$C$4:$M$203,11,0),"")</f>
        <v/>
      </c>
      <c r="F844" s="178"/>
      <c r="G844" s="178"/>
      <c r="H844" s="178"/>
      <c r="I844" s="55" t="str">
        <f>IF(F844="","",VLOOKUP(LEFT(F844,5),'Technikai cellák'!B:C,2,0))</f>
        <v/>
      </c>
      <c r="J844" s="55" t="str">
        <f>IF(F844="","",VLOOKUP(I844,'Technikai cellák'!$C$1:$D$12,2,0))</f>
        <v/>
      </c>
      <c r="K844" s="179"/>
      <c r="L844" s="67" t="str">
        <f t="shared" si="265"/>
        <v/>
      </c>
      <c r="M844" s="68">
        <f t="shared" si="266"/>
        <v>0</v>
      </c>
      <c r="N844" s="66">
        <f t="shared" si="267"/>
        <v>0</v>
      </c>
      <c r="O844" s="152"/>
      <c r="P844" s="172">
        <f t="shared" si="263"/>
        <v>0</v>
      </c>
      <c r="Q844" s="69">
        <f t="shared" si="268"/>
        <v>0</v>
      </c>
      <c r="R844" s="62">
        <f t="shared" si="269"/>
        <v>0</v>
      </c>
      <c r="S844" s="153"/>
      <c r="T844" s="118" t="str">
        <f t="shared" si="264"/>
        <v/>
      </c>
      <c r="U844" s="154"/>
      <c r="V844" s="154"/>
      <c r="W844" s="154"/>
      <c r="X844" s="154"/>
      <c r="Y844" s="154"/>
      <c r="Z844" s="154"/>
      <c r="AA844" s="154"/>
      <c r="AB844" s="154"/>
      <c r="AC844" s="154"/>
      <c r="AD844" s="154"/>
      <c r="AE844" s="154"/>
      <c r="AF844" s="154"/>
      <c r="AG844" s="63">
        <f t="shared" si="270"/>
        <v>0</v>
      </c>
      <c r="AH844" s="56">
        <f t="shared" si="271"/>
        <v>0</v>
      </c>
      <c r="AI844" s="56">
        <f t="shared" si="272"/>
        <v>0</v>
      </c>
      <c r="AJ844" s="56">
        <f t="shared" si="273"/>
        <v>0</v>
      </c>
      <c r="AK844" s="56">
        <f t="shared" si="274"/>
        <v>0</v>
      </c>
      <c r="AL844" s="56">
        <f t="shared" si="275"/>
        <v>0</v>
      </c>
      <c r="AM844" s="56">
        <f t="shared" si="276"/>
        <v>0</v>
      </c>
      <c r="AN844" s="56">
        <f t="shared" si="277"/>
        <v>0</v>
      </c>
      <c r="AO844" s="56">
        <f t="shared" si="278"/>
        <v>0</v>
      </c>
      <c r="AP844" s="56">
        <f t="shared" si="279"/>
        <v>0</v>
      </c>
      <c r="AQ844" s="56">
        <f t="shared" si="280"/>
        <v>0</v>
      </c>
      <c r="AR844" s="86">
        <f t="shared" si="281"/>
        <v>0</v>
      </c>
    </row>
    <row r="845" spans="1:44" x14ac:dyDescent="0.25">
      <c r="A845" s="178"/>
      <c r="B845" s="55" t="str">
        <f>_xlfn.IFNA(VLOOKUP(A845,'Ajánlatkérő(k) adatai'!$B$4:$C$205,2,0),"")</f>
        <v/>
      </c>
      <c r="C845" s="178"/>
      <c r="D845" s="55" t="str">
        <f>_xlfn.IFNA(VLOOKUP(C845,'Számlafizető(k) adatai'!$C$4:$D$203,2,0),"")</f>
        <v/>
      </c>
      <c r="E845" s="55" t="str">
        <f>_xlfn.IFNA(VLOOKUP(C845,'Számlafizető(k) adatai'!$C$4:$M$203,11,0),"")</f>
        <v/>
      </c>
      <c r="F845" s="178"/>
      <c r="G845" s="178"/>
      <c r="H845" s="178"/>
      <c r="I845" s="55" t="str">
        <f>IF(F845="","",VLOOKUP(LEFT(F845,5),'Technikai cellák'!B:C,2,0))</f>
        <v/>
      </c>
      <c r="J845" s="55" t="str">
        <f>IF(F845="","",VLOOKUP(I845,'Technikai cellák'!$C$1:$D$12,2,0))</f>
        <v/>
      </c>
      <c r="K845" s="179"/>
      <c r="L845" s="67" t="str">
        <f t="shared" si="265"/>
        <v/>
      </c>
      <c r="M845" s="68">
        <f t="shared" si="266"/>
        <v>0</v>
      </c>
      <c r="N845" s="66">
        <f t="shared" si="267"/>
        <v>0</v>
      </c>
      <c r="O845" s="152"/>
      <c r="P845" s="172">
        <f t="shared" si="263"/>
        <v>0</v>
      </c>
      <c r="Q845" s="69">
        <f t="shared" si="268"/>
        <v>0</v>
      </c>
      <c r="R845" s="62">
        <f t="shared" si="269"/>
        <v>0</v>
      </c>
      <c r="S845" s="153"/>
      <c r="T845" s="118" t="str">
        <f t="shared" si="264"/>
        <v/>
      </c>
      <c r="U845" s="154"/>
      <c r="V845" s="154"/>
      <c r="W845" s="154"/>
      <c r="X845" s="154"/>
      <c r="Y845" s="154"/>
      <c r="Z845" s="154"/>
      <c r="AA845" s="154"/>
      <c r="AB845" s="154"/>
      <c r="AC845" s="154"/>
      <c r="AD845" s="154"/>
      <c r="AE845" s="154"/>
      <c r="AF845" s="154"/>
      <c r="AG845" s="63">
        <f t="shared" si="270"/>
        <v>0</v>
      </c>
      <c r="AH845" s="56">
        <f t="shared" si="271"/>
        <v>0</v>
      </c>
      <c r="AI845" s="56">
        <f t="shared" si="272"/>
        <v>0</v>
      </c>
      <c r="AJ845" s="56">
        <f t="shared" si="273"/>
        <v>0</v>
      </c>
      <c r="AK845" s="56">
        <f t="shared" si="274"/>
        <v>0</v>
      </c>
      <c r="AL845" s="56">
        <f t="shared" si="275"/>
        <v>0</v>
      </c>
      <c r="AM845" s="56">
        <f t="shared" si="276"/>
        <v>0</v>
      </c>
      <c r="AN845" s="56">
        <f t="shared" si="277"/>
        <v>0</v>
      </c>
      <c r="AO845" s="56">
        <f t="shared" si="278"/>
        <v>0</v>
      </c>
      <c r="AP845" s="56">
        <f t="shared" si="279"/>
        <v>0</v>
      </c>
      <c r="AQ845" s="56">
        <f t="shared" si="280"/>
        <v>0</v>
      </c>
      <c r="AR845" s="86">
        <f t="shared" si="281"/>
        <v>0</v>
      </c>
    </row>
    <row r="846" spans="1:44" x14ac:dyDescent="0.25">
      <c r="A846" s="178"/>
      <c r="B846" s="55" t="str">
        <f>_xlfn.IFNA(VLOOKUP(A846,'Ajánlatkérő(k) adatai'!$B$4:$C$205,2,0),"")</f>
        <v/>
      </c>
      <c r="C846" s="178"/>
      <c r="D846" s="55" t="str">
        <f>_xlfn.IFNA(VLOOKUP(C846,'Számlafizető(k) adatai'!$C$4:$D$203,2,0),"")</f>
        <v/>
      </c>
      <c r="E846" s="55" t="str">
        <f>_xlfn.IFNA(VLOOKUP(C846,'Számlafizető(k) adatai'!$C$4:$M$203,11,0),"")</f>
        <v/>
      </c>
      <c r="F846" s="178"/>
      <c r="G846" s="178"/>
      <c r="H846" s="178"/>
      <c r="I846" s="55" t="str">
        <f>IF(F846="","",VLOOKUP(LEFT(F846,5),'Technikai cellák'!B:C,2,0))</f>
        <v/>
      </c>
      <c r="J846" s="55" t="str">
        <f>IF(F846="","",VLOOKUP(I846,'Technikai cellák'!$C$1:$D$12,2,0))</f>
        <v/>
      </c>
      <c r="K846" s="179"/>
      <c r="L846" s="67" t="str">
        <f t="shared" si="265"/>
        <v/>
      </c>
      <c r="M846" s="68">
        <f t="shared" si="266"/>
        <v>0</v>
      </c>
      <c r="N846" s="66">
        <f t="shared" si="267"/>
        <v>0</v>
      </c>
      <c r="O846" s="152"/>
      <c r="P846" s="172">
        <f t="shared" si="263"/>
        <v>0</v>
      </c>
      <c r="Q846" s="69">
        <f t="shared" si="268"/>
        <v>0</v>
      </c>
      <c r="R846" s="62">
        <f t="shared" si="269"/>
        <v>0</v>
      </c>
      <c r="S846" s="153"/>
      <c r="T846" s="118" t="str">
        <f t="shared" si="264"/>
        <v/>
      </c>
      <c r="U846" s="154"/>
      <c r="V846" s="154"/>
      <c r="W846" s="154"/>
      <c r="X846" s="154"/>
      <c r="Y846" s="154"/>
      <c r="Z846" s="154"/>
      <c r="AA846" s="154"/>
      <c r="AB846" s="154"/>
      <c r="AC846" s="154"/>
      <c r="AD846" s="154"/>
      <c r="AE846" s="154"/>
      <c r="AF846" s="154"/>
      <c r="AG846" s="63">
        <f t="shared" si="270"/>
        <v>0</v>
      </c>
      <c r="AH846" s="56">
        <f t="shared" si="271"/>
        <v>0</v>
      </c>
      <c r="AI846" s="56">
        <f t="shared" si="272"/>
        <v>0</v>
      </c>
      <c r="AJ846" s="56">
        <f t="shared" si="273"/>
        <v>0</v>
      </c>
      <c r="AK846" s="56">
        <f t="shared" si="274"/>
        <v>0</v>
      </c>
      <c r="AL846" s="56">
        <f t="shared" si="275"/>
        <v>0</v>
      </c>
      <c r="AM846" s="56">
        <f t="shared" si="276"/>
        <v>0</v>
      </c>
      <c r="AN846" s="56">
        <f t="shared" si="277"/>
        <v>0</v>
      </c>
      <c r="AO846" s="56">
        <f t="shared" si="278"/>
        <v>0</v>
      </c>
      <c r="AP846" s="56">
        <f t="shared" si="279"/>
        <v>0</v>
      </c>
      <c r="AQ846" s="56">
        <f t="shared" si="280"/>
        <v>0</v>
      </c>
      <c r="AR846" s="86">
        <f t="shared" si="281"/>
        <v>0</v>
      </c>
    </row>
    <row r="847" spans="1:44" x14ac:dyDescent="0.25">
      <c r="A847" s="178"/>
      <c r="B847" s="55" t="str">
        <f>_xlfn.IFNA(VLOOKUP(A847,'Ajánlatkérő(k) adatai'!$B$4:$C$205,2,0),"")</f>
        <v/>
      </c>
      <c r="C847" s="178"/>
      <c r="D847" s="55" t="str">
        <f>_xlfn.IFNA(VLOOKUP(C847,'Számlafizető(k) adatai'!$C$4:$D$203,2,0),"")</f>
        <v/>
      </c>
      <c r="E847" s="55" t="str">
        <f>_xlfn.IFNA(VLOOKUP(C847,'Számlafizető(k) adatai'!$C$4:$M$203,11,0),"")</f>
        <v/>
      </c>
      <c r="F847" s="178"/>
      <c r="G847" s="178"/>
      <c r="H847" s="178"/>
      <c r="I847" s="55" t="str">
        <f>IF(F847="","",VLOOKUP(LEFT(F847,5),'Technikai cellák'!B:C,2,0))</f>
        <v/>
      </c>
      <c r="J847" s="55" t="str">
        <f>IF(F847="","",VLOOKUP(I847,'Technikai cellák'!$C$1:$D$12,2,0))</f>
        <v/>
      </c>
      <c r="K847" s="179"/>
      <c r="L847" s="67" t="str">
        <f t="shared" si="265"/>
        <v/>
      </c>
      <c r="M847" s="68">
        <f t="shared" si="266"/>
        <v>0</v>
      </c>
      <c r="N847" s="66">
        <f t="shared" si="267"/>
        <v>0</v>
      </c>
      <c r="O847" s="152"/>
      <c r="P847" s="172">
        <f t="shared" si="263"/>
        <v>0</v>
      </c>
      <c r="Q847" s="69">
        <f t="shared" si="268"/>
        <v>0</v>
      </c>
      <c r="R847" s="62">
        <f t="shared" si="269"/>
        <v>0</v>
      </c>
      <c r="S847" s="153"/>
      <c r="T847" s="118" t="str">
        <f t="shared" si="264"/>
        <v/>
      </c>
      <c r="U847" s="154"/>
      <c r="V847" s="154"/>
      <c r="W847" s="154"/>
      <c r="X847" s="154"/>
      <c r="Y847" s="154"/>
      <c r="Z847" s="154"/>
      <c r="AA847" s="154"/>
      <c r="AB847" s="154"/>
      <c r="AC847" s="154"/>
      <c r="AD847" s="154"/>
      <c r="AE847" s="154"/>
      <c r="AF847" s="154"/>
      <c r="AG847" s="63">
        <f t="shared" si="270"/>
        <v>0</v>
      </c>
      <c r="AH847" s="56">
        <f t="shared" si="271"/>
        <v>0</v>
      </c>
      <c r="AI847" s="56">
        <f t="shared" si="272"/>
        <v>0</v>
      </c>
      <c r="AJ847" s="56">
        <f t="shared" si="273"/>
        <v>0</v>
      </c>
      <c r="AK847" s="56">
        <f t="shared" si="274"/>
        <v>0</v>
      </c>
      <c r="AL847" s="56">
        <f t="shared" si="275"/>
        <v>0</v>
      </c>
      <c r="AM847" s="56">
        <f t="shared" si="276"/>
        <v>0</v>
      </c>
      <c r="AN847" s="56">
        <f t="shared" si="277"/>
        <v>0</v>
      </c>
      <c r="AO847" s="56">
        <f t="shared" si="278"/>
        <v>0</v>
      </c>
      <c r="AP847" s="56">
        <f t="shared" si="279"/>
        <v>0</v>
      </c>
      <c r="AQ847" s="56">
        <f t="shared" si="280"/>
        <v>0</v>
      </c>
      <c r="AR847" s="86">
        <f t="shared" si="281"/>
        <v>0</v>
      </c>
    </row>
    <row r="848" spans="1:44" x14ac:dyDescent="0.25">
      <c r="A848" s="178"/>
      <c r="B848" s="55" t="str">
        <f>_xlfn.IFNA(VLOOKUP(A848,'Ajánlatkérő(k) adatai'!$B$4:$C$205,2,0),"")</f>
        <v/>
      </c>
      <c r="C848" s="178"/>
      <c r="D848" s="55" t="str">
        <f>_xlfn.IFNA(VLOOKUP(C848,'Számlafizető(k) adatai'!$C$4:$D$203,2,0),"")</f>
        <v/>
      </c>
      <c r="E848" s="55" t="str">
        <f>_xlfn.IFNA(VLOOKUP(C848,'Számlafizető(k) adatai'!$C$4:$M$203,11,0),"")</f>
        <v/>
      </c>
      <c r="F848" s="178"/>
      <c r="G848" s="178"/>
      <c r="H848" s="178"/>
      <c r="I848" s="55" t="str">
        <f>IF(F848="","",VLOOKUP(LEFT(F848,5),'Technikai cellák'!B:C,2,0))</f>
        <v/>
      </c>
      <c r="J848" s="55" t="str">
        <f>IF(F848="","",VLOOKUP(I848,'Technikai cellák'!$C$1:$D$12,2,0))</f>
        <v/>
      </c>
      <c r="K848" s="179"/>
      <c r="L848" s="67" t="str">
        <f t="shared" si="265"/>
        <v/>
      </c>
      <c r="M848" s="68">
        <f t="shared" si="266"/>
        <v>0</v>
      </c>
      <c r="N848" s="66">
        <f t="shared" si="267"/>
        <v>0</v>
      </c>
      <c r="O848" s="152"/>
      <c r="P848" s="172">
        <f t="shared" ref="P848:P911" si="282">ROUND((IF(K848&lt;100,0,K848*$C$7)/$C$8),0)</f>
        <v>0</v>
      </c>
      <c r="Q848" s="69">
        <f t="shared" si="268"/>
        <v>0</v>
      </c>
      <c r="R848" s="62">
        <f t="shared" si="269"/>
        <v>0</v>
      </c>
      <c r="S848" s="153"/>
      <c r="T848" s="118" t="str">
        <f t="shared" si="264"/>
        <v/>
      </c>
      <c r="U848" s="154"/>
      <c r="V848" s="154"/>
      <c r="W848" s="154"/>
      <c r="X848" s="154"/>
      <c r="Y848" s="154"/>
      <c r="Z848" s="154"/>
      <c r="AA848" s="154"/>
      <c r="AB848" s="154"/>
      <c r="AC848" s="154"/>
      <c r="AD848" s="154"/>
      <c r="AE848" s="154"/>
      <c r="AF848" s="154"/>
      <c r="AG848" s="63">
        <f t="shared" si="270"/>
        <v>0</v>
      </c>
      <c r="AH848" s="56">
        <f t="shared" si="271"/>
        <v>0</v>
      </c>
      <c r="AI848" s="56">
        <f t="shared" si="272"/>
        <v>0</v>
      </c>
      <c r="AJ848" s="56">
        <f t="shared" si="273"/>
        <v>0</v>
      </c>
      <c r="AK848" s="56">
        <f t="shared" si="274"/>
        <v>0</v>
      </c>
      <c r="AL848" s="56">
        <f t="shared" si="275"/>
        <v>0</v>
      </c>
      <c r="AM848" s="56">
        <f t="shared" si="276"/>
        <v>0</v>
      </c>
      <c r="AN848" s="56">
        <f t="shared" si="277"/>
        <v>0</v>
      </c>
      <c r="AO848" s="56">
        <f t="shared" si="278"/>
        <v>0</v>
      </c>
      <c r="AP848" s="56">
        <f t="shared" si="279"/>
        <v>0</v>
      </c>
      <c r="AQ848" s="56">
        <f t="shared" si="280"/>
        <v>0</v>
      </c>
      <c r="AR848" s="86">
        <f t="shared" si="281"/>
        <v>0</v>
      </c>
    </row>
    <row r="849" spans="1:44" x14ac:dyDescent="0.25">
      <c r="A849" s="178"/>
      <c r="B849" s="55" t="str">
        <f>_xlfn.IFNA(VLOOKUP(A849,'Ajánlatkérő(k) adatai'!$B$4:$C$205,2,0),"")</f>
        <v/>
      </c>
      <c r="C849" s="178"/>
      <c r="D849" s="55" t="str">
        <f>_xlfn.IFNA(VLOOKUP(C849,'Számlafizető(k) adatai'!$C$4:$D$203,2,0),"")</f>
        <v/>
      </c>
      <c r="E849" s="55" t="str">
        <f>_xlfn.IFNA(VLOOKUP(C849,'Számlafizető(k) adatai'!$C$4:$M$203,11,0),"")</f>
        <v/>
      </c>
      <c r="F849" s="178"/>
      <c r="G849" s="178"/>
      <c r="H849" s="178"/>
      <c r="I849" s="55" t="str">
        <f>IF(F849="","",VLOOKUP(LEFT(F849,5),'Technikai cellák'!B:C,2,0))</f>
        <v/>
      </c>
      <c r="J849" s="55" t="str">
        <f>IF(F849="","",VLOOKUP(I849,'Technikai cellák'!$C$1:$D$12,2,0))</f>
        <v/>
      </c>
      <c r="K849" s="179"/>
      <c r="L849" s="67" t="str">
        <f t="shared" si="265"/>
        <v/>
      </c>
      <c r="M849" s="68">
        <f t="shared" si="266"/>
        <v>0</v>
      </c>
      <c r="N849" s="66">
        <f t="shared" si="267"/>
        <v>0</v>
      </c>
      <c r="O849" s="152"/>
      <c r="P849" s="172">
        <f t="shared" si="282"/>
        <v>0</v>
      </c>
      <c r="Q849" s="69">
        <f t="shared" si="268"/>
        <v>0</v>
      </c>
      <c r="R849" s="62">
        <f t="shared" si="269"/>
        <v>0</v>
      </c>
      <c r="S849" s="153"/>
      <c r="T849" s="118" t="str">
        <f t="shared" si="264"/>
        <v/>
      </c>
      <c r="U849" s="154"/>
      <c r="V849" s="154"/>
      <c r="W849" s="154"/>
      <c r="X849" s="154"/>
      <c r="Y849" s="154"/>
      <c r="Z849" s="154"/>
      <c r="AA849" s="154"/>
      <c r="AB849" s="154"/>
      <c r="AC849" s="154"/>
      <c r="AD849" s="154"/>
      <c r="AE849" s="154"/>
      <c r="AF849" s="154"/>
      <c r="AG849" s="63">
        <f t="shared" si="270"/>
        <v>0</v>
      </c>
      <c r="AH849" s="56">
        <f t="shared" si="271"/>
        <v>0</v>
      </c>
      <c r="AI849" s="56">
        <f t="shared" si="272"/>
        <v>0</v>
      </c>
      <c r="AJ849" s="56">
        <f t="shared" si="273"/>
        <v>0</v>
      </c>
      <c r="AK849" s="56">
        <f t="shared" si="274"/>
        <v>0</v>
      </c>
      <c r="AL849" s="56">
        <f t="shared" si="275"/>
        <v>0</v>
      </c>
      <c r="AM849" s="56">
        <f t="shared" si="276"/>
        <v>0</v>
      </c>
      <c r="AN849" s="56">
        <f t="shared" si="277"/>
        <v>0</v>
      </c>
      <c r="AO849" s="56">
        <f t="shared" si="278"/>
        <v>0</v>
      </c>
      <c r="AP849" s="56">
        <f t="shared" si="279"/>
        <v>0</v>
      </c>
      <c r="AQ849" s="56">
        <f t="shared" si="280"/>
        <v>0</v>
      </c>
      <c r="AR849" s="86">
        <f t="shared" si="281"/>
        <v>0</v>
      </c>
    </row>
    <row r="850" spans="1:44" x14ac:dyDescent="0.25">
      <c r="A850" s="178"/>
      <c r="B850" s="55" t="str">
        <f>_xlfn.IFNA(VLOOKUP(A850,'Ajánlatkérő(k) adatai'!$B$4:$C$205,2,0),"")</f>
        <v/>
      </c>
      <c r="C850" s="178"/>
      <c r="D850" s="55" t="str">
        <f>_xlfn.IFNA(VLOOKUP(C850,'Számlafizető(k) adatai'!$C$4:$D$203,2,0),"")</f>
        <v/>
      </c>
      <c r="E850" s="55" t="str">
        <f>_xlfn.IFNA(VLOOKUP(C850,'Számlafizető(k) adatai'!$C$4:$M$203,11,0),"")</f>
        <v/>
      </c>
      <c r="F850" s="178"/>
      <c r="G850" s="178"/>
      <c r="H850" s="178"/>
      <c r="I850" s="55" t="str">
        <f>IF(F850="","",VLOOKUP(LEFT(F850,5),'Technikai cellák'!B:C,2,0))</f>
        <v/>
      </c>
      <c r="J850" s="55" t="str">
        <f>IF(F850="","",VLOOKUP(I850,'Technikai cellák'!$C$1:$D$12,2,0))</f>
        <v/>
      </c>
      <c r="K850" s="179"/>
      <c r="L850" s="67" t="str">
        <f t="shared" si="265"/>
        <v/>
      </c>
      <c r="M850" s="68">
        <f t="shared" si="266"/>
        <v>0</v>
      </c>
      <c r="N850" s="66">
        <f t="shared" si="267"/>
        <v>0</v>
      </c>
      <c r="O850" s="152"/>
      <c r="P850" s="172">
        <f t="shared" si="282"/>
        <v>0</v>
      </c>
      <c r="Q850" s="69">
        <f t="shared" si="268"/>
        <v>0</v>
      </c>
      <c r="R850" s="62">
        <f t="shared" si="269"/>
        <v>0</v>
      </c>
      <c r="S850" s="153"/>
      <c r="T850" s="118" t="str">
        <f t="shared" ref="T850:T913" si="283">IF(S850="","",IF((DAYS360(S850,$C$4,TRUE))/30&lt;0,"",(DAYS360(S850,$C$4,))/30))</f>
        <v/>
      </c>
      <c r="U850" s="154"/>
      <c r="V850" s="154"/>
      <c r="W850" s="154"/>
      <c r="X850" s="154"/>
      <c r="Y850" s="154"/>
      <c r="Z850" s="154"/>
      <c r="AA850" s="154"/>
      <c r="AB850" s="154"/>
      <c r="AC850" s="154"/>
      <c r="AD850" s="154"/>
      <c r="AE850" s="154"/>
      <c r="AF850" s="154"/>
      <c r="AG850" s="63">
        <f t="shared" si="270"/>
        <v>0</v>
      </c>
      <c r="AH850" s="56">
        <f t="shared" si="271"/>
        <v>0</v>
      </c>
      <c r="AI850" s="56">
        <f t="shared" si="272"/>
        <v>0</v>
      </c>
      <c r="AJ850" s="56">
        <f t="shared" si="273"/>
        <v>0</v>
      </c>
      <c r="AK850" s="56">
        <f t="shared" si="274"/>
        <v>0</v>
      </c>
      <c r="AL850" s="56">
        <f t="shared" si="275"/>
        <v>0</v>
      </c>
      <c r="AM850" s="56">
        <f t="shared" si="276"/>
        <v>0</v>
      </c>
      <c r="AN850" s="56">
        <f t="shared" si="277"/>
        <v>0</v>
      </c>
      <c r="AO850" s="56">
        <f t="shared" si="278"/>
        <v>0</v>
      </c>
      <c r="AP850" s="56">
        <f t="shared" si="279"/>
        <v>0</v>
      </c>
      <c r="AQ850" s="56">
        <f t="shared" si="280"/>
        <v>0</v>
      </c>
      <c r="AR850" s="86">
        <f t="shared" si="281"/>
        <v>0</v>
      </c>
    </row>
    <row r="851" spans="1:44" x14ac:dyDescent="0.25">
      <c r="A851" s="178"/>
      <c r="B851" s="55" t="str">
        <f>_xlfn.IFNA(VLOOKUP(A851,'Ajánlatkérő(k) adatai'!$B$4:$C$205,2,0),"")</f>
        <v/>
      </c>
      <c r="C851" s="178"/>
      <c r="D851" s="55" t="str">
        <f>_xlfn.IFNA(VLOOKUP(C851,'Számlafizető(k) adatai'!$C$4:$D$203,2,0),"")</f>
        <v/>
      </c>
      <c r="E851" s="55" t="str">
        <f>_xlfn.IFNA(VLOOKUP(C851,'Számlafizető(k) adatai'!$C$4:$M$203,11,0),"")</f>
        <v/>
      </c>
      <c r="F851" s="178"/>
      <c r="G851" s="178"/>
      <c r="H851" s="178"/>
      <c r="I851" s="55" t="str">
        <f>IF(F851="","",VLOOKUP(LEFT(F851,5),'Technikai cellák'!B:C,2,0))</f>
        <v/>
      </c>
      <c r="J851" s="55" t="str">
        <f>IF(F851="","",VLOOKUP(I851,'Technikai cellák'!$C$1:$D$12,2,0))</f>
        <v/>
      </c>
      <c r="K851" s="179"/>
      <c r="L851" s="67" t="str">
        <f t="shared" si="265"/>
        <v/>
      </c>
      <c r="M851" s="68">
        <f t="shared" si="266"/>
        <v>0</v>
      </c>
      <c r="N851" s="66">
        <f t="shared" si="267"/>
        <v>0</v>
      </c>
      <c r="O851" s="152"/>
      <c r="P851" s="172">
        <f t="shared" si="282"/>
        <v>0</v>
      </c>
      <c r="Q851" s="69">
        <f t="shared" si="268"/>
        <v>0</v>
      </c>
      <c r="R851" s="62">
        <f t="shared" si="269"/>
        <v>0</v>
      </c>
      <c r="S851" s="153"/>
      <c r="T851" s="118" t="str">
        <f t="shared" si="283"/>
        <v/>
      </c>
      <c r="U851" s="154"/>
      <c r="V851" s="154"/>
      <c r="W851" s="154"/>
      <c r="X851" s="154"/>
      <c r="Y851" s="154"/>
      <c r="Z851" s="154"/>
      <c r="AA851" s="154"/>
      <c r="AB851" s="154"/>
      <c r="AC851" s="154"/>
      <c r="AD851" s="154"/>
      <c r="AE851" s="154"/>
      <c r="AF851" s="154"/>
      <c r="AG851" s="63">
        <f t="shared" si="270"/>
        <v>0</v>
      </c>
      <c r="AH851" s="56">
        <f t="shared" si="271"/>
        <v>0</v>
      </c>
      <c r="AI851" s="56">
        <f t="shared" si="272"/>
        <v>0</v>
      </c>
      <c r="AJ851" s="56">
        <f t="shared" si="273"/>
        <v>0</v>
      </c>
      <c r="AK851" s="56">
        <f t="shared" si="274"/>
        <v>0</v>
      </c>
      <c r="AL851" s="56">
        <f t="shared" si="275"/>
        <v>0</v>
      </c>
      <c r="AM851" s="56">
        <f t="shared" si="276"/>
        <v>0</v>
      </c>
      <c r="AN851" s="56">
        <f t="shared" si="277"/>
        <v>0</v>
      </c>
      <c r="AO851" s="56">
        <f t="shared" si="278"/>
        <v>0</v>
      </c>
      <c r="AP851" s="56">
        <f t="shared" si="279"/>
        <v>0</v>
      </c>
      <c r="AQ851" s="56">
        <f t="shared" si="280"/>
        <v>0</v>
      </c>
      <c r="AR851" s="86">
        <f t="shared" si="281"/>
        <v>0</v>
      </c>
    </row>
    <row r="852" spans="1:44" x14ac:dyDescent="0.25">
      <c r="A852" s="178"/>
      <c r="B852" s="55" t="str">
        <f>_xlfn.IFNA(VLOOKUP(A852,'Ajánlatkérő(k) adatai'!$B$4:$C$205,2,0),"")</f>
        <v/>
      </c>
      <c r="C852" s="178"/>
      <c r="D852" s="55" t="str">
        <f>_xlfn.IFNA(VLOOKUP(C852,'Számlafizető(k) adatai'!$C$4:$D$203,2,0),"")</f>
        <v/>
      </c>
      <c r="E852" s="55" t="str">
        <f>_xlfn.IFNA(VLOOKUP(C852,'Számlafizető(k) adatai'!$C$4:$M$203,11,0),"")</f>
        <v/>
      </c>
      <c r="F852" s="178"/>
      <c r="G852" s="178"/>
      <c r="H852" s="178"/>
      <c r="I852" s="55" t="str">
        <f>IF(F852="","",VLOOKUP(LEFT(F852,5),'Technikai cellák'!B:C,2,0))</f>
        <v/>
      </c>
      <c r="J852" s="55" t="str">
        <f>IF(F852="","",VLOOKUP(I852,'Technikai cellák'!$C$1:$D$12,2,0))</f>
        <v/>
      </c>
      <c r="K852" s="179"/>
      <c r="L852" s="67" t="str">
        <f t="shared" si="265"/>
        <v/>
      </c>
      <c r="M852" s="68">
        <f t="shared" si="266"/>
        <v>0</v>
      </c>
      <c r="N852" s="66">
        <f t="shared" si="267"/>
        <v>0</v>
      </c>
      <c r="O852" s="152"/>
      <c r="P852" s="172">
        <f t="shared" si="282"/>
        <v>0</v>
      </c>
      <c r="Q852" s="69">
        <f t="shared" si="268"/>
        <v>0</v>
      </c>
      <c r="R852" s="62">
        <f t="shared" si="269"/>
        <v>0</v>
      </c>
      <c r="S852" s="153"/>
      <c r="T852" s="118" t="str">
        <f t="shared" si="283"/>
        <v/>
      </c>
      <c r="U852" s="154"/>
      <c r="V852" s="154"/>
      <c r="W852" s="154"/>
      <c r="X852" s="154"/>
      <c r="Y852" s="154"/>
      <c r="Z852" s="154"/>
      <c r="AA852" s="154"/>
      <c r="AB852" s="154"/>
      <c r="AC852" s="154"/>
      <c r="AD852" s="154"/>
      <c r="AE852" s="154"/>
      <c r="AF852" s="154"/>
      <c r="AG852" s="63">
        <f t="shared" si="270"/>
        <v>0</v>
      </c>
      <c r="AH852" s="56">
        <f t="shared" si="271"/>
        <v>0</v>
      </c>
      <c r="AI852" s="56">
        <f t="shared" si="272"/>
        <v>0</v>
      </c>
      <c r="AJ852" s="56">
        <f t="shared" si="273"/>
        <v>0</v>
      </c>
      <c r="AK852" s="56">
        <f t="shared" si="274"/>
        <v>0</v>
      </c>
      <c r="AL852" s="56">
        <f t="shared" si="275"/>
        <v>0</v>
      </c>
      <c r="AM852" s="56">
        <f t="shared" si="276"/>
        <v>0</v>
      </c>
      <c r="AN852" s="56">
        <f t="shared" si="277"/>
        <v>0</v>
      </c>
      <c r="AO852" s="56">
        <f t="shared" si="278"/>
        <v>0</v>
      </c>
      <c r="AP852" s="56">
        <f t="shared" si="279"/>
        <v>0</v>
      </c>
      <c r="AQ852" s="56">
        <f t="shared" si="280"/>
        <v>0</v>
      </c>
      <c r="AR852" s="86">
        <f t="shared" si="281"/>
        <v>0</v>
      </c>
    </row>
    <row r="853" spans="1:44" x14ac:dyDescent="0.25">
      <c r="A853" s="178"/>
      <c r="B853" s="55" t="str">
        <f>_xlfn.IFNA(VLOOKUP(A853,'Ajánlatkérő(k) adatai'!$B$4:$C$205,2,0),"")</f>
        <v/>
      </c>
      <c r="C853" s="178"/>
      <c r="D853" s="55" t="str">
        <f>_xlfn.IFNA(VLOOKUP(C853,'Számlafizető(k) adatai'!$C$4:$D$203,2,0),"")</f>
        <v/>
      </c>
      <c r="E853" s="55" t="str">
        <f>_xlfn.IFNA(VLOOKUP(C853,'Számlafizető(k) adatai'!$C$4:$M$203,11,0),"")</f>
        <v/>
      </c>
      <c r="F853" s="178"/>
      <c r="G853" s="178"/>
      <c r="H853" s="178"/>
      <c r="I853" s="55" t="str">
        <f>IF(F853="","",VLOOKUP(LEFT(F853,5),'Technikai cellák'!B:C,2,0))</f>
        <v/>
      </c>
      <c r="J853" s="55" t="str">
        <f>IF(F853="","",VLOOKUP(I853,'Technikai cellák'!$C$1:$D$12,2,0))</f>
        <v/>
      </c>
      <c r="K853" s="179"/>
      <c r="L853" s="67" t="str">
        <f t="shared" si="265"/>
        <v/>
      </c>
      <c r="M853" s="68">
        <f t="shared" si="266"/>
        <v>0</v>
      </c>
      <c r="N853" s="66">
        <f t="shared" si="267"/>
        <v>0</v>
      </c>
      <c r="O853" s="152"/>
      <c r="P853" s="172">
        <f t="shared" si="282"/>
        <v>0</v>
      </c>
      <c r="Q853" s="69">
        <f t="shared" si="268"/>
        <v>0</v>
      </c>
      <c r="R853" s="62">
        <f t="shared" si="269"/>
        <v>0</v>
      </c>
      <c r="S853" s="153"/>
      <c r="T853" s="118" t="str">
        <f t="shared" si="283"/>
        <v/>
      </c>
      <c r="U853" s="154"/>
      <c r="V853" s="154"/>
      <c r="W853" s="154"/>
      <c r="X853" s="154"/>
      <c r="Y853" s="154"/>
      <c r="Z853" s="154"/>
      <c r="AA853" s="154"/>
      <c r="AB853" s="154"/>
      <c r="AC853" s="154"/>
      <c r="AD853" s="154"/>
      <c r="AE853" s="154"/>
      <c r="AF853" s="154"/>
      <c r="AG853" s="63">
        <f t="shared" si="270"/>
        <v>0</v>
      </c>
      <c r="AH853" s="56">
        <f t="shared" si="271"/>
        <v>0</v>
      </c>
      <c r="AI853" s="56">
        <f t="shared" si="272"/>
        <v>0</v>
      </c>
      <c r="AJ853" s="56">
        <f t="shared" si="273"/>
        <v>0</v>
      </c>
      <c r="AK853" s="56">
        <f t="shared" si="274"/>
        <v>0</v>
      </c>
      <c r="AL853" s="56">
        <f t="shared" si="275"/>
        <v>0</v>
      </c>
      <c r="AM853" s="56">
        <f t="shared" si="276"/>
        <v>0</v>
      </c>
      <c r="AN853" s="56">
        <f t="shared" si="277"/>
        <v>0</v>
      </c>
      <c r="AO853" s="56">
        <f t="shared" si="278"/>
        <v>0</v>
      </c>
      <c r="AP853" s="56">
        <f t="shared" si="279"/>
        <v>0</v>
      </c>
      <c r="AQ853" s="56">
        <f t="shared" si="280"/>
        <v>0</v>
      </c>
      <c r="AR853" s="86">
        <f t="shared" si="281"/>
        <v>0</v>
      </c>
    </row>
    <row r="854" spans="1:44" x14ac:dyDescent="0.25">
      <c r="A854" s="178"/>
      <c r="B854" s="55" t="str">
        <f>_xlfn.IFNA(VLOOKUP(A854,'Ajánlatkérő(k) adatai'!$B$4:$C$205,2,0),"")</f>
        <v/>
      </c>
      <c r="C854" s="178"/>
      <c r="D854" s="55" t="str">
        <f>_xlfn.IFNA(VLOOKUP(C854,'Számlafizető(k) adatai'!$C$4:$D$203,2,0),"")</f>
        <v/>
      </c>
      <c r="E854" s="55" t="str">
        <f>_xlfn.IFNA(VLOOKUP(C854,'Számlafizető(k) adatai'!$C$4:$M$203,11,0),"")</f>
        <v/>
      </c>
      <c r="F854" s="178"/>
      <c r="G854" s="178"/>
      <c r="H854" s="178"/>
      <c r="I854" s="55" t="str">
        <f>IF(F854="","",VLOOKUP(LEFT(F854,5),'Technikai cellák'!B:C,2,0))</f>
        <v/>
      </c>
      <c r="J854" s="55" t="str">
        <f>IF(F854="","",VLOOKUP(I854,'Technikai cellák'!$C$1:$D$12,2,0))</f>
        <v/>
      </c>
      <c r="K854" s="179"/>
      <c r="L854" s="67" t="str">
        <f t="shared" si="265"/>
        <v/>
      </c>
      <c r="M854" s="68">
        <f t="shared" si="266"/>
        <v>0</v>
      </c>
      <c r="N854" s="66">
        <f t="shared" si="267"/>
        <v>0</v>
      </c>
      <c r="O854" s="152"/>
      <c r="P854" s="172">
        <f t="shared" si="282"/>
        <v>0</v>
      </c>
      <c r="Q854" s="69">
        <f t="shared" si="268"/>
        <v>0</v>
      </c>
      <c r="R854" s="62">
        <f t="shared" si="269"/>
        <v>0</v>
      </c>
      <c r="S854" s="153"/>
      <c r="T854" s="118" t="str">
        <f t="shared" si="283"/>
        <v/>
      </c>
      <c r="U854" s="154"/>
      <c r="V854" s="154"/>
      <c r="W854" s="154"/>
      <c r="X854" s="154"/>
      <c r="Y854" s="154"/>
      <c r="Z854" s="154"/>
      <c r="AA854" s="154"/>
      <c r="AB854" s="154"/>
      <c r="AC854" s="154"/>
      <c r="AD854" s="154"/>
      <c r="AE854" s="154"/>
      <c r="AF854" s="154"/>
      <c r="AG854" s="63">
        <f t="shared" si="270"/>
        <v>0</v>
      </c>
      <c r="AH854" s="56">
        <f t="shared" si="271"/>
        <v>0</v>
      </c>
      <c r="AI854" s="56">
        <f t="shared" si="272"/>
        <v>0</v>
      </c>
      <c r="AJ854" s="56">
        <f t="shared" si="273"/>
        <v>0</v>
      </c>
      <c r="AK854" s="56">
        <f t="shared" si="274"/>
        <v>0</v>
      </c>
      <c r="AL854" s="56">
        <f t="shared" si="275"/>
        <v>0</v>
      </c>
      <c r="AM854" s="56">
        <f t="shared" si="276"/>
        <v>0</v>
      </c>
      <c r="AN854" s="56">
        <f t="shared" si="277"/>
        <v>0</v>
      </c>
      <c r="AO854" s="56">
        <f t="shared" si="278"/>
        <v>0</v>
      </c>
      <c r="AP854" s="56">
        <f t="shared" si="279"/>
        <v>0</v>
      </c>
      <c r="AQ854" s="56">
        <f t="shared" si="280"/>
        <v>0</v>
      </c>
      <c r="AR854" s="86">
        <f t="shared" si="281"/>
        <v>0</v>
      </c>
    </row>
    <row r="855" spans="1:44" x14ac:dyDescent="0.25">
      <c r="A855" s="178"/>
      <c r="B855" s="55" t="str">
        <f>_xlfn.IFNA(VLOOKUP(A855,'Ajánlatkérő(k) adatai'!$B$4:$C$205,2,0),"")</f>
        <v/>
      </c>
      <c r="C855" s="178"/>
      <c r="D855" s="55" t="str">
        <f>_xlfn.IFNA(VLOOKUP(C855,'Számlafizető(k) adatai'!$C$4:$D$203,2,0),"")</f>
        <v/>
      </c>
      <c r="E855" s="55" t="str">
        <f>_xlfn.IFNA(VLOOKUP(C855,'Számlafizető(k) adatai'!$C$4:$M$203,11,0),"")</f>
        <v/>
      </c>
      <c r="F855" s="178"/>
      <c r="G855" s="178"/>
      <c r="H855" s="178"/>
      <c r="I855" s="55" t="str">
        <f>IF(F855="","",VLOOKUP(LEFT(F855,5),'Technikai cellák'!B:C,2,0))</f>
        <v/>
      </c>
      <c r="J855" s="55" t="str">
        <f>IF(F855="","",VLOOKUP(I855,'Technikai cellák'!$C$1:$D$12,2,0))</f>
        <v/>
      </c>
      <c r="K855" s="179"/>
      <c r="L855" s="67" t="str">
        <f t="shared" si="265"/>
        <v/>
      </c>
      <c r="M855" s="68">
        <f t="shared" si="266"/>
        <v>0</v>
      </c>
      <c r="N855" s="66">
        <f t="shared" si="267"/>
        <v>0</v>
      </c>
      <c r="O855" s="152"/>
      <c r="P855" s="172">
        <f t="shared" si="282"/>
        <v>0</v>
      </c>
      <c r="Q855" s="69">
        <f t="shared" si="268"/>
        <v>0</v>
      </c>
      <c r="R855" s="62">
        <f t="shared" si="269"/>
        <v>0</v>
      </c>
      <c r="S855" s="153"/>
      <c r="T855" s="118" t="str">
        <f t="shared" si="283"/>
        <v/>
      </c>
      <c r="U855" s="154"/>
      <c r="V855" s="154"/>
      <c r="W855" s="154"/>
      <c r="X855" s="154"/>
      <c r="Y855" s="154"/>
      <c r="Z855" s="154"/>
      <c r="AA855" s="154"/>
      <c r="AB855" s="154"/>
      <c r="AC855" s="154"/>
      <c r="AD855" s="154"/>
      <c r="AE855" s="154"/>
      <c r="AF855" s="154"/>
      <c r="AG855" s="63">
        <f t="shared" si="270"/>
        <v>0</v>
      </c>
      <c r="AH855" s="56">
        <f t="shared" si="271"/>
        <v>0</v>
      </c>
      <c r="AI855" s="56">
        <f t="shared" si="272"/>
        <v>0</v>
      </c>
      <c r="AJ855" s="56">
        <f t="shared" si="273"/>
        <v>0</v>
      </c>
      <c r="AK855" s="56">
        <f t="shared" si="274"/>
        <v>0</v>
      </c>
      <c r="AL855" s="56">
        <f t="shared" si="275"/>
        <v>0</v>
      </c>
      <c r="AM855" s="56">
        <f t="shared" si="276"/>
        <v>0</v>
      </c>
      <c r="AN855" s="56">
        <f t="shared" si="277"/>
        <v>0</v>
      </c>
      <c r="AO855" s="56">
        <f t="shared" si="278"/>
        <v>0</v>
      </c>
      <c r="AP855" s="56">
        <f t="shared" si="279"/>
        <v>0</v>
      </c>
      <c r="AQ855" s="56">
        <f t="shared" si="280"/>
        <v>0</v>
      </c>
      <c r="AR855" s="86">
        <f t="shared" si="281"/>
        <v>0</v>
      </c>
    </row>
    <row r="856" spans="1:44" x14ac:dyDescent="0.25">
      <c r="A856" s="178"/>
      <c r="B856" s="55" t="str">
        <f>_xlfn.IFNA(VLOOKUP(A856,'Ajánlatkérő(k) adatai'!$B$4:$C$205,2,0),"")</f>
        <v/>
      </c>
      <c r="C856" s="178"/>
      <c r="D856" s="55" t="str">
        <f>_xlfn.IFNA(VLOOKUP(C856,'Számlafizető(k) adatai'!$C$4:$D$203,2,0),"")</f>
        <v/>
      </c>
      <c r="E856" s="55" t="str">
        <f>_xlfn.IFNA(VLOOKUP(C856,'Számlafizető(k) adatai'!$C$4:$M$203,11,0),"")</f>
        <v/>
      </c>
      <c r="F856" s="178"/>
      <c r="G856" s="178"/>
      <c r="H856" s="178"/>
      <c r="I856" s="55" t="str">
        <f>IF(F856="","",VLOOKUP(LEFT(F856,5),'Technikai cellák'!B:C,2,0))</f>
        <v/>
      </c>
      <c r="J856" s="55" t="str">
        <f>IF(F856="","",VLOOKUP(I856,'Technikai cellák'!$C$1:$D$12,2,0))</f>
        <v/>
      </c>
      <c r="K856" s="179"/>
      <c r="L856" s="67" t="str">
        <f t="shared" si="265"/>
        <v/>
      </c>
      <c r="M856" s="68">
        <f t="shared" si="266"/>
        <v>0</v>
      </c>
      <c r="N856" s="66">
        <f t="shared" si="267"/>
        <v>0</v>
      </c>
      <c r="O856" s="152"/>
      <c r="P856" s="172">
        <f t="shared" si="282"/>
        <v>0</v>
      </c>
      <c r="Q856" s="69">
        <f t="shared" si="268"/>
        <v>0</v>
      </c>
      <c r="R856" s="62">
        <f t="shared" si="269"/>
        <v>0</v>
      </c>
      <c r="S856" s="153"/>
      <c r="T856" s="118" t="str">
        <f t="shared" si="283"/>
        <v/>
      </c>
      <c r="U856" s="154"/>
      <c r="V856" s="154"/>
      <c r="W856" s="154"/>
      <c r="X856" s="154"/>
      <c r="Y856" s="154"/>
      <c r="Z856" s="154"/>
      <c r="AA856" s="154"/>
      <c r="AB856" s="154"/>
      <c r="AC856" s="154"/>
      <c r="AD856" s="154"/>
      <c r="AE856" s="154"/>
      <c r="AF856" s="154"/>
      <c r="AG856" s="63">
        <f t="shared" si="270"/>
        <v>0</v>
      </c>
      <c r="AH856" s="56">
        <f t="shared" si="271"/>
        <v>0</v>
      </c>
      <c r="AI856" s="56">
        <f t="shared" si="272"/>
        <v>0</v>
      </c>
      <c r="AJ856" s="56">
        <f t="shared" si="273"/>
        <v>0</v>
      </c>
      <c r="AK856" s="56">
        <f t="shared" si="274"/>
        <v>0</v>
      </c>
      <c r="AL856" s="56">
        <f t="shared" si="275"/>
        <v>0</v>
      </c>
      <c r="AM856" s="56">
        <f t="shared" si="276"/>
        <v>0</v>
      </c>
      <c r="AN856" s="56">
        <f t="shared" si="277"/>
        <v>0</v>
      </c>
      <c r="AO856" s="56">
        <f t="shared" si="278"/>
        <v>0</v>
      </c>
      <c r="AP856" s="56">
        <f t="shared" si="279"/>
        <v>0</v>
      </c>
      <c r="AQ856" s="56">
        <f t="shared" si="280"/>
        <v>0</v>
      </c>
      <c r="AR856" s="86">
        <f t="shared" si="281"/>
        <v>0</v>
      </c>
    </row>
    <row r="857" spans="1:44" x14ac:dyDescent="0.25">
      <c r="A857" s="178"/>
      <c r="B857" s="55" t="str">
        <f>_xlfn.IFNA(VLOOKUP(A857,'Ajánlatkérő(k) adatai'!$B$4:$C$205,2,0),"")</f>
        <v/>
      </c>
      <c r="C857" s="178"/>
      <c r="D857" s="55" t="str">
        <f>_xlfn.IFNA(VLOOKUP(C857,'Számlafizető(k) adatai'!$C$4:$D$203,2,0),"")</f>
        <v/>
      </c>
      <c r="E857" s="55" t="str">
        <f>_xlfn.IFNA(VLOOKUP(C857,'Számlafizető(k) adatai'!$C$4:$M$203,11,0),"")</f>
        <v/>
      </c>
      <c r="F857" s="178"/>
      <c r="G857" s="178"/>
      <c r="H857" s="178"/>
      <c r="I857" s="55" t="str">
        <f>IF(F857="","",VLOOKUP(LEFT(F857,5),'Technikai cellák'!B:C,2,0))</f>
        <v/>
      </c>
      <c r="J857" s="55" t="str">
        <f>IF(F857="","",VLOOKUP(I857,'Technikai cellák'!$C$1:$D$12,2,0))</f>
        <v/>
      </c>
      <c r="K857" s="179"/>
      <c r="L857" s="67" t="str">
        <f t="shared" si="265"/>
        <v/>
      </c>
      <c r="M857" s="68">
        <f t="shared" si="266"/>
        <v>0</v>
      </c>
      <c r="N857" s="66">
        <f t="shared" si="267"/>
        <v>0</v>
      </c>
      <c r="O857" s="152"/>
      <c r="P857" s="172">
        <f t="shared" si="282"/>
        <v>0</v>
      </c>
      <c r="Q857" s="69">
        <f t="shared" si="268"/>
        <v>0</v>
      </c>
      <c r="R857" s="62">
        <f t="shared" si="269"/>
        <v>0</v>
      </c>
      <c r="S857" s="153"/>
      <c r="T857" s="118" t="str">
        <f t="shared" si="283"/>
        <v/>
      </c>
      <c r="U857" s="154"/>
      <c r="V857" s="154"/>
      <c r="W857" s="154"/>
      <c r="X857" s="154"/>
      <c r="Y857" s="154"/>
      <c r="Z857" s="154"/>
      <c r="AA857" s="154"/>
      <c r="AB857" s="154"/>
      <c r="AC857" s="154"/>
      <c r="AD857" s="154"/>
      <c r="AE857" s="154"/>
      <c r="AF857" s="154"/>
      <c r="AG857" s="63">
        <f t="shared" si="270"/>
        <v>0</v>
      </c>
      <c r="AH857" s="56">
        <f t="shared" si="271"/>
        <v>0</v>
      </c>
      <c r="AI857" s="56">
        <f t="shared" si="272"/>
        <v>0</v>
      </c>
      <c r="AJ857" s="56">
        <f t="shared" si="273"/>
        <v>0</v>
      </c>
      <c r="AK857" s="56">
        <f t="shared" si="274"/>
        <v>0</v>
      </c>
      <c r="AL857" s="56">
        <f t="shared" si="275"/>
        <v>0</v>
      </c>
      <c r="AM857" s="56">
        <f t="shared" si="276"/>
        <v>0</v>
      </c>
      <c r="AN857" s="56">
        <f t="shared" si="277"/>
        <v>0</v>
      </c>
      <c r="AO857" s="56">
        <f t="shared" si="278"/>
        <v>0</v>
      </c>
      <c r="AP857" s="56">
        <f t="shared" si="279"/>
        <v>0</v>
      </c>
      <c r="AQ857" s="56">
        <f t="shared" si="280"/>
        <v>0</v>
      </c>
      <c r="AR857" s="86">
        <f t="shared" si="281"/>
        <v>0</v>
      </c>
    </row>
    <row r="858" spans="1:44" x14ac:dyDescent="0.25">
      <c r="A858" s="178"/>
      <c r="B858" s="55" t="str">
        <f>_xlfn.IFNA(VLOOKUP(A858,'Ajánlatkérő(k) adatai'!$B$4:$C$205,2,0),"")</f>
        <v/>
      </c>
      <c r="C858" s="178"/>
      <c r="D858" s="55" t="str">
        <f>_xlfn.IFNA(VLOOKUP(C858,'Számlafizető(k) adatai'!$C$4:$D$203,2,0),"")</f>
        <v/>
      </c>
      <c r="E858" s="55" t="str">
        <f>_xlfn.IFNA(VLOOKUP(C858,'Számlafizető(k) adatai'!$C$4:$M$203,11,0),"")</f>
        <v/>
      </c>
      <c r="F858" s="178"/>
      <c r="G858" s="178"/>
      <c r="H858" s="178"/>
      <c r="I858" s="55" t="str">
        <f>IF(F858="","",VLOOKUP(LEFT(F858,5),'Technikai cellák'!B:C,2,0))</f>
        <v/>
      </c>
      <c r="J858" s="55" t="str">
        <f>IF(F858="","",VLOOKUP(I858,'Technikai cellák'!$C$1:$D$12,2,0))</f>
        <v/>
      </c>
      <c r="K858" s="179"/>
      <c r="L858" s="67" t="str">
        <f t="shared" si="265"/>
        <v/>
      </c>
      <c r="M858" s="68">
        <f t="shared" si="266"/>
        <v>0</v>
      </c>
      <c r="N858" s="66">
        <f t="shared" si="267"/>
        <v>0</v>
      </c>
      <c r="O858" s="152"/>
      <c r="P858" s="172">
        <f t="shared" si="282"/>
        <v>0</v>
      </c>
      <c r="Q858" s="69">
        <f t="shared" si="268"/>
        <v>0</v>
      </c>
      <c r="R858" s="62">
        <f t="shared" si="269"/>
        <v>0</v>
      </c>
      <c r="S858" s="153"/>
      <c r="T858" s="118" t="str">
        <f t="shared" si="283"/>
        <v/>
      </c>
      <c r="U858" s="154"/>
      <c r="V858" s="154"/>
      <c r="W858" s="154"/>
      <c r="X858" s="154"/>
      <c r="Y858" s="154"/>
      <c r="Z858" s="154"/>
      <c r="AA858" s="154"/>
      <c r="AB858" s="154"/>
      <c r="AC858" s="154"/>
      <c r="AD858" s="154"/>
      <c r="AE858" s="154"/>
      <c r="AF858" s="154"/>
      <c r="AG858" s="63">
        <f t="shared" si="270"/>
        <v>0</v>
      </c>
      <c r="AH858" s="56">
        <f t="shared" si="271"/>
        <v>0</v>
      </c>
      <c r="AI858" s="56">
        <f t="shared" si="272"/>
        <v>0</v>
      </c>
      <c r="AJ858" s="56">
        <f t="shared" si="273"/>
        <v>0</v>
      </c>
      <c r="AK858" s="56">
        <f t="shared" si="274"/>
        <v>0</v>
      </c>
      <c r="AL858" s="56">
        <f t="shared" si="275"/>
        <v>0</v>
      </c>
      <c r="AM858" s="56">
        <f t="shared" si="276"/>
        <v>0</v>
      </c>
      <c r="AN858" s="56">
        <f t="shared" si="277"/>
        <v>0</v>
      </c>
      <c r="AO858" s="56">
        <f t="shared" si="278"/>
        <v>0</v>
      </c>
      <c r="AP858" s="56">
        <f t="shared" si="279"/>
        <v>0</v>
      </c>
      <c r="AQ858" s="56">
        <f t="shared" si="280"/>
        <v>0</v>
      </c>
      <c r="AR858" s="86">
        <f t="shared" si="281"/>
        <v>0</v>
      </c>
    </row>
    <row r="859" spans="1:44" x14ac:dyDescent="0.25">
      <c r="A859" s="178"/>
      <c r="B859" s="55" t="str">
        <f>_xlfn.IFNA(VLOOKUP(A859,'Ajánlatkérő(k) adatai'!$B$4:$C$205,2,0),"")</f>
        <v/>
      </c>
      <c r="C859" s="178"/>
      <c r="D859" s="55" t="str">
        <f>_xlfn.IFNA(VLOOKUP(C859,'Számlafizető(k) adatai'!$C$4:$D$203,2,0),"")</f>
        <v/>
      </c>
      <c r="E859" s="55" t="str">
        <f>_xlfn.IFNA(VLOOKUP(C859,'Számlafizető(k) adatai'!$C$4:$M$203,11,0),"")</f>
        <v/>
      </c>
      <c r="F859" s="178"/>
      <c r="G859" s="178"/>
      <c r="H859" s="178"/>
      <c r="I859" s="55" t="str">
        <f>IF(F859="","",VLOOKUP(LEFT(F859,5),'Technikai cellák'!B:C,2,0))</f>
        <v/>
      </c>
      <c r="J859" s="55" t="str">
        <f>IF(F859="","",VLOOKUP(I859,'Technikai cellák'!$C$1:$D$12,2,0))</f>
        <v/>
      </c>
      <c r="K859" s="179"/>
      <c r="L859" s="67" t="str">
        <f t="shared" si="265"/>
        <v/>
      </c>
      <c r="M859" s="68">
        <f t="shared" si="266"/>
        <v>0</v>
      </c>
      <c r="N859" s="66">
        <f t="shared" si="267"/>
        <v>0</v>
      </c>
      <c r="O859" s="152"/>
      <c r="P859" s="172">
        <f t="shared" si="282"/>
        <v>0</v>
      </c>
      <c r="Q859" s="69">
        <f t="shared" si="268"/>
        <v>0</v>
      </c>
      <c r="R859" s="62">
        <f t="shared" si="269"/>
        <v>0</v>
      </c>
      <c r="S859" s="153"/>
      <c r="T859" s="118" t="str">
        <f t="shared" si="283"/>
        <v/>
      </c>
      <c r="U859" s="154"/>
      <c r="V859" s="154"/>
      <c r="W859" s="154"/>
      <c r="X859" s="154"/>
      <c r="Y859" s="154"/>
      <c r="Z859" s="154"/>
      <c r="AA859" s="154"/>
      <c r="AB859" s="154"/>
      <c r="AC859" s="154"/>
      <c r="AD859" s="154"/>
      <c r="AE859" s="154"/>
      <c r="AF859" s="154"/>
      <c r="AG859" s="63">
        <f t="shared" si="270"/>
        <v>0</v>
      </c>
      <c r="AH859" s="56">
        <f t="shared" si="271"/>
        <v>0</v>
      </c>
      <c r="AI859" s="56">
        <f t="shared" si="272"/>
        <v>0</v>
      </c>
      <c r="AJ859" s="56">
        <f t="shared" si="273"/>
        <v>0</v>
      </c>
      <c r="AK859" s="56">
        <f t="shared" si="274"/>
        <v>0</v>
      </c>
      <c r="AL859" s="56">
        <f t="shared" si="275"/>
        <v>0</v>
      </c>
      <c r="AM859" s="56">
        <f t="shared" si="276"/>
        <v>0</v>
      </c>
      <c r="AN859" s="56">
        <f t="shared" si="277"/>
        <v>0</v>
      </c>
      <c r="AO859" s="56">
        <f t="shared" si="278"/>
        <v>0</v>
      </c>
      <c r="AP859" s="56">
        <f t="shared" si="279"/>
        <v>0</v>
      </c>
      <c r="AQ859" s="56">
        <f t="shared" si="280"/>
        <v>0</v>
      </c>
      <c r="AR859" s="86">
        <f t="shared" si="281"/>
        <v>0</v>
      </c>
    </row>
    <row r="860" spans="1:44" x14ac:dyDescent="0.25">
      <c r="A860" s="178"/>
      <c r="B860" s="55" t="str">
        <f>_xlfn.IFNA(VLOOKUP(A860,'Ajánlatkérő(k) adatai'!$B$4:$C$205,2,0),"")</f>
        <v/>
      </c>
      <c r="C860" s="178"/>
      <c r="D860" s="55" t="str">
        <f>_xlfn.IFNA(VLOOKUP(C860,'Számlafizető(k) adatai'!$C$4:$D$203,2,0),"")</f>
        <v/>
      </c>
      <c r="E860" s="55" t="str">
        <f>_xlfn.IFNA(VLOOKUP(C860,'Számlafizető(k) adatai'!$C$4:$M$203,11,0),"")</f>
        <v/>
      </c>
      <c r="F860" s="178"/>
      <c r="G860" s="178"/>
      <c r="H860" s="178"/>
      <c r="I860" s="55" t="str">
        <f>IF(F860="","",VLOOKUP(LEFT(F860,5),'Technikai cellák'!B:C,2,0))</f>
        <v/>
      </c>
      <c r="J860" s="55" t="str">
        <f>IF(F860="","",VLOOKUP(I860,'Technikai cellák'!$C$1:$D$12,2,0))</f>
        <v/>
      </c>
      <c r="K860" s="179"/>
      <c r="L860" s="67" t="str">
        <f t="shared" si="265"/>
        <v/>
      </c>
      <c r="M860" s="68">
        <f t="shared" si="266"/>
        <v>0</v>
      </c>
      <c r="N860" s="66">
        <f t="shared" si="267"/>
        <v>0</v>
      </c>
      <c r="O860" s="152"/>
      <c r="P860" s="172">
        <f t="shared" si="282"/>
        <v>0</v>
      </c>
      <c r="Q860" s="69">
        <f t="shared" si="268"/>
        <v>0</v>
      </c>
      <c r="R860" s="62">
        <f t="shared" si="269"/>
        <v>0</v>
      </c>
      <c r="S860" s="153"/>
      <c r="T860" s="118" t="str">
        <f t="shared" si="283"/>
        <v/>
      </c>
      <c r="U860" s="154"/>
      <c r="V860" s="154"/>
      <c r="W860" s="154"/>
      <c r="X860" s="154"/>
      <c r="Y860" s="154"/>
      <c r="Z860" s="154"/>
      <c r="AA860" s="154"/>
      <c r="AB860" s="154"/>
      <c r="AC860" s="154"/>
      <c r="AD860" s="154"/>
      <c r="AE860" s="154"/>
      <c r="AF860" s="154"/>
      <c r="AG860" s="63">
        <f t="shared" si="270"/>
        <v>0</v>
      </c>
      <c r="AH860" s="56">
        <f t="shared" si="271"/>
        <v>0</v>
      </c>
      <c r="AI860" s="56">
        <f t="shared" si="272"/>
        <v>0</v>
      </c>
      <c r="AJ860" s="56">
        <f t="shared" si="273"/>
        <v>0</v>
      </c>
      <c r="AK860" s="56">
        <f t="shared" si="274"/>
        <v>0</v>
      </c>
      <c r="AL860" s="56">
        <f t="shared" si="275"/>
        <v>0</v>
      </c>
      <c r="AM860" s="56">
        <f t="shared" si="276"/>
        <v>0</v>
      </c>
      <c r="AN860" s="56">
        <f t="shared" si="277"/>
        <v>0</v>
      </c>
      <c r="AO860" s="56">
        <f t="shared" si="278"/>
        <v>0</v>
      </c>
      <c r="AP860" s="56">
        <f t="shared" si="279"/>
        <v>0</v>
      </c>
      <c r="AQ860" s="56">
        <f t="shared" si="280"/>
        <v>0</v>
      </c>
      <c r="AR860" s="86">
        <f t="shared" si="281"/>
        <v>0</v>
      </c>
    </row>
    <row r="861" spans="1:44" x14ac:dyDescent="0.25">
      <c r="A861" s="178"/>
      <c r="B861" s="55" t="str">
        <f>_xlfn.IFNA(VLOOKUP(A861,'Ajánlatkérő(k) adatai'!$B$4:$C$205,2,0),"")</f>
        <v/>
      </c>
      <c r="C861" s="178"/>
      <c r="D861" s="55" t="str">
        <f>_xlfn.IFNA(VLOOKUP(C861,'Számlafizető(k) adatai'!$C$4:$D$203,2,0),"")</f>
        <v/>
      </c>
      <c r="E861" s="55" t="str">
        <f>_xlfn.IFNA(VLOOKUP(C861,'Számlafizető(k) adatai'!$C$4:$M$203,11,0),"")</f>
        <v/>
      </c>
      <c r="F861" s="178"/>
      <c r="G861" s="178"/>
      <c r="H861" s="178"/>
      <c r="I861" s="55" t="str">
        <f>IF(F861="","",VLOOKUP(LEFT(F861,5),'Technikai cellák'!B:C,2,0))</f>
        <v/>
      </c>
      <c r="J861" s="55" t="str">
        <f>IF(F861="","",VLOOKUP(I861,'Technikai cellák'!$C$1:$D$12,2,0))</f>
        <v/>
      </c>
      <c r="K861" s="179"/>
      <c r="L861" s="67" t="str">
        <f t="shared" si="265"/>
        <v/>
      </c>
      <c r="M861" s="68">
        <f t="shared" si="266"/>
        <v>0</v>
      </c>
      <c r="N861" s="66">
        <f t="shared" si="267"/>
        <v>0</v>
      </c>
      <c r="O861" s="152"/>
      <c r="P861" s="172">
        <f t="shared" si="282"/>
        <v>0</v>
      </c>
      <c r="Q861" s="69">
        <f t="shared" si="268"/>
        <v>0</v>
      </c>
      <c r="R861" s="62">
        <f t="shared" si="269"/>
        <v>0</v>
      </c>
      <c r="S861" s="153"/>
      <c r="T861" s="118" t="str">
        <f t="shared" si="283"/>
        <v/>
      </c>
      <c r="U861" s="154"/>
      <c r="V861" s="154"/>
      <c r="W861" s="154"/>
      <c r="X861" s="154"/>
      <c r="Y861" s="154"/>
      <c r="Z861" s="154"/>
      <c r="AA861" s="154"/>
      <c r="AB861" s="154"/>
      <c r="AC861" s="154"/>
      <c r="AD861" s="154"/>
      <c r="AE861" s="154"/>
      <c r="AF861" s="154"/>
      <c r="AG861" s="63">
        <f t="shared" si="270"/>
        <v>0</v>
      </c>
      <c r="AH861" s="56">
        <f t="shared" si="271"/>
        <v>0</v>
      </c>
      <c r="AI861" s="56">
        <f t="shared" si="272"/>
        <v>0</v>
      </c>
      <c r="AJ861" s="56">
        <f t="shared" si="273"/>
        <v>0</v>
      </c>
      <c r="AK861" s="56">
        <f t="shared" si="274"/>
        <v>0</v>
      </c>
      <c r="AL861" s="56">
        <f t="shared" si="275"/>
        <v>0</v>
      </c>
      <c r="AM861" s="56">
        <f t="shared" si="276"/>
        <v>0</v>
      </c>
      <c r="AN861" s="56">
        <f t="shared" si="277"/>
        <v>0</v>
      </c>
      <c r="AO861" s="56">
        <f t="shared" si="278"/>
        <v>0</v>
      </c>
      <c r="AP861" s="56">
        <f t="shared" si="279"/>
        <v>0</v>
      </c>
      <c r="AQ861" s="56">
        <f t="shared" si="280"/>
        <v>0</v>
      </c>
      <c r="AR861" s="86">
        <f t="shared" si="281"/>
        <v>0</v>
      </c>
    </row>
    <row r="862" spans="1:44" x14ac:dyDescent="0.25">
      <c r="A862" s="178"/>
      <c r="B862" s="55" t="str">
        <f>_xlfn.IFNA(VLOOKUP(A862,'Ajánlatkérő(k) adatai'!$B$4:$C$205,2,0),"")</f>
        <v/>
      </c>
      <c r="C862" s="178"/>
      <c r="D862" s="55" t="str">
        <f>_xlfn.IFNA(VLOOKUP(C862,'Számlafizető(k) adatai'!$C$4:$D$203,2,0),"")</f>
        <v/>
      </c>
      <c r="E862" s="55" t="str">
        <f>_xlfn.IFNA(VLOOKUP(C862,'Számlafizető(k) adatai'!$C$4:$M$203,11,0),"")</f>
        <v/>
      </c>
      <c r="F862" s="178"/>
      <c r="G862" s="178"/>
      <c r="H862" s="178"/>
      <c r="I862" s="55" t="str">
        <f>IF(F862="","",VLOOKUP(LEFT(F862,5),'Technikai cellák'!B:C,2,0))</f>
        <v/>
      </c>
      <c r="J862" s="55" t="str">
        <f>IF(F862="","",VLOOKUP(I862,'Technikai cellák'!$C$1:$D$12,2,0))</f>
        <v/>
      </c>
      <c r="K862" s="179"/>
      <c r="L862" s="67" t="str">
        <f t="shared" si="265"/>
        <v/>
      </c>
      <c r="M862" s="68">
        <f t="shared" si="266"/>
        <v>0</v>
      </c>
      <c r="N862" s="66">
        <f t="shared" si="267"/>
        <v>0</v>
      </c>
      <c r="O862" s="152"/>
      <c r="P862" s="172">
        <f t="shared" si="282"/>
        <v>0</v>
      </c>
      <c r="Q862" s="69">
        <f t="shared" si="268"/>
        <v>0</v>
      </c>
      <c r="R862" s="62">
        <f t="shared" si="269"/>
        <v>0</v>
      </c>
      <c r="S862" s="153"/>
      <c r="T862" s="118" t="str">
        <f t="shared" si="283"/>
        <v/>
      </c>
      <c r="U862" s="154"/>
      <c r="V862" s="154"/>
      <c r="W862" s="154"/>
      <c r="X862" s="154"/>
      <c r="Y862" s="154"/>
      <c r="Z862" s="154"/>
      <c r="AA862" s="154"/>
      <c r="AB862" s="154"/>
      <c r="AC862" s="154"/>
      <c r="AD862" s="154"/>
      <c r="AE862" s="154"/>
      <c r="AF862" s="154"/>
      <c r="AG862" s="63">
        <f t="shared" si="270"/>
        <v>0</v>
      </c>
      <c r="AH862" s="56">
        <f t="shared" si="271"/>
        <v>0</v>
      </c>
      <c r="AI862" s="56">
        <f t="shared" si="272"/>
        <v>0</v>
      </c>
      <c r="AJ862" s="56">
        <f t="shared" si="273"/>
        <v>0</v>
      </c>
      <c r="AK862" s="56">
        <f t="shared" si="274"/>
        <v>0</v>
      </c>
      <c r="AL862" s="56">
        <f t="shared" si="275"/>
        <v>0</v>
      </c>
      <c r="AM862" s="56">
        <f t="shared" si="276"/>
        <v>0</v>
      </c>
      <c r="AN862" s="56">
        <f t="shared" si="277"/>
        <v>0</v>
      </c>
      <c r="AO862" s="56">
        <f t="shared" si="278"/>
        <v>0</v>
      </c>
      <c r="AP862" s="56">
        <f t="shared" si="279"/>
        <v>0</v>
      </c>
      <c r="AQ862" s="56">
        <f t="shared" si="280"/>
        <v>0</v>
      </c>
      <c r="AR862" s="86">
        <f t="shared" si="281"/>
        <v>0</v>
      </c>
    </row>
    <row r="863" spans="1:44" x14ac:dyDescent="0.25">
      <c r="A863" s="178"/>
      <c r="B863" s="55" t="str">
        <f>_xlfn.IFNA(VLOOKUP(A863,'Ajánlatkérő(k) adatai'!$B$4:$C$205,2,0),"")</f>
        <v/>
      </c>
      <c r="C863" s="178"/>
      <c r="D863" s="55" t="str">
        <f>_xlfn.IFNA(VLOOKUP(C863,'Számlafizető(k) adatai'!$C$4:$D$203,2,0),"")</f>
        <v/>
      </c>
      <c r="E863" s="55" t="str">
        <f>_xlfn.IFNA(VLOOKUP(C863,'Számlafizető(k) adatai'!$C$4:$M$203,11,0),"")</f>
        <v/>
      </c>
      <c r="F863" s="178"/>
      <c r="G863" s="178"/>
      <c r="H863" s="178"/>
      <c r="I863" s="55" t="str">
        <f>IF(F863="","",VLOOKUP(LEFT(F863,5),'Technikai cellák'!B:C,2,0))</f>
        <v/>
      </c>
      <c r="J863" s="55" t="str">
        <f>IF(F863="","",VLOOKUP(I863,'Technikai cellák'!$C$1:$D$12,2,0))</f>
        <v/>
      </c>
      <c r="K863" s="179"/>
      <c r="L863" s="67" t="str">
        <f t="shared" si="265"/>
        <v/>
      </c>
      <c r="M863" s="68">
        <f t="shared" si="266"/>
        <v>0</v>
      </c>
      <c r="N863" s="66">
        <f t="shared" si="267"/>
        <v>0</v>
      </c>
      <c r="O863" s="152"/>
      <c r="P863" s="172">
        <f t="shared" si="282"/>
        <v>0</v>
      </c>
      <c r="Q863" s="69">
        <f t="shared" si="268"/>
        <v>0</v>
      </c>
      <c r="R863" s="62">
        <f t="shared" si="269"/>
        <v>0</v>
      </c>
      <c r="S863" s="153"/>
      <c r="T863" s="118" t="str">
        <f t="shared" si="283"/>
        <v/>
      </c>
      <c r="U863" s="154"/>
      <c r="V863" s="154"/>
      <c r="W863" s="154"/>
      <c r="X863" s="154"/>
      <c r="Y863" s="154"/>
      <c r="Z863" s="154"/>
      <c r="AA863" s="154"/>
      <c r="AB863" s="154"/>
      <c r="AC863" s="154"/>
      <c r="AD863" s="154"/>
      <c r="AE863" s="154"/>
      <c r="AF863" s="154"/>
      <c r="AG863" s="63">
        <f t="shared" si="270"/>
        <v>0</v>
      </c>
      <c r="AH863" s="56">
        <f t="shared" si="271"/>
        <v>0</v>
      </c>
      <c r="AI863" s="56">
        <f t="shared" si="272"/>
        <v>0</v>
      </c>
      <c r="AJ863" s="56">
        <f t="shared" si="273"/>
        <v>0</v>
      </c>
      <c r="AK863" s="56">
        <f t="shared" si="274"/>
        <v>0</v>
      </c>
      <c r="AL863" s="56">
        <f t="shared" si="275"/>
        <v>0</v>
      </c>
      <c r="AM863" s="56">
        <f t="shared" si="276"/>
        <v>0</v>
      </c>
      <c r="AN863" s="56">
        <f t="shared" si="277"/>
        <v>0</v>
      </c>
      <c r="AO863" s="56">
        <f t="shared" si="278"/>
        <v>0</v>
      </c>
      <c r="AP863" s="56">
        <f t="shared" si="279"/>
        <v>0</v>
      </c>
      <c r="AQ863" s="56">
        <f t="shared" si="280"/>
        <v>0</v>
      </c>
      <c r="AR863" s="86">
        <f t="shared" si="281"/>
        <v>0</v>
      </c>
    </row>
    <row r="864" spans="1:44" x14ac:dyDescent="0.25">
      <c r="A864" s="178"/>
      <c r="B864" s="55" t="str">
        <f>_xlfn.IFNA(VLOOKUP(A864,'Ajánlatkérő(k) adatai'!$B$4:$C$205,2,0),"")</f>
        <v/>
      </c>
      <c r="C864" s="178"/>
      <c r="D864" s="55" t="str">
        <f>_xlfn.IFNA(VLOOKUP(C864,'Számlafizető(k) adatai'!$C$4:$D$203,2,0),"")</f>
        <v/>
      </c>
      <c r="E864" s="55" t="str">
        <f>_xlfn.IFNA(VLOOKUP(C864,'Számlafizető(k) adatai'!$C$4:$M$203,11,0),"")</f>
        <v/>
      </c>
      <c r="F864" s="178"/>
      <c r="G864" s="178"/>
      <c r="H864" s="178"/>
      <c r="I864" s="55" t="str">
        <f>IF(F864="","",VLOOKUP(LEFT(F864,5),'Technikai cellák'!B:C,2,0))</f>
        <v/>
      </c>
      <c r="J864" s="55" t="str">
        <f>IF(F864="","",VLOOKUP(I864,'Technikai cellák'!$C$1:$D$12,2,0))</f>
        <v/>
      </c>
      <c r="K864" s="179"/>
      <c r="L864" s="67" t="str">
        <f t="shared" si="265"/>
        <v/>
      </c>
      <c r="M864" s="68">
        <f t="shared" si="266"/>
        <v>0</v>
      </c>
      <c r="N864" s="66">
        <f t="shared" si="267"/>
        <v>0</v>
      </c>
      <c r="O864" s="152"/>
      <c r="P864" s="172">
        <f t="shared" si="282"/>
        <v>0</v>
      </c>
      <c r="Q864" s="69">
        <f t="shared" si="268"/>
        <v>0</v>
      </c>
      <c r="R864" s="62">
        <f t="shared" si="269"/>
        <v>0</v>
      </c>
      <c r="S864" s="153"/>
      <c r="T864" s="118" t="str">
        <f t="shared" si="283"/>
        <v/>
      </c>
      <c r="U864" s="154"/>
      <c r="V864" s="154"/>
      <c r="W864" s="154"/>
      <c r="X864" s="154"/>
      <c r="Y864" s="154"/>
      <c r="Z864" s="154"/>
      <c r="AA864" s="154"/>
      <c r="AB864" s="154"/>
      <c r="AC864" s="154"/>
      <c r="AD864" s="154"/>
      <c r="AE864" s="154"/>
      <c r="AF864" s="154"/>
      <c r="AG864" s="63">
        <f t="shared" si="270"/>
        <v>0</v>
      </c>
      <c r="AH864" s="56">
        <f t="shared" si="271"/>
        <v>0</v>
      </c>
      <c r="AI864" s="56">
        <f t="shared" si="272"/>
        <v>0</v>
      </c>
      <c r="AJ864" s="56">
        <f t="shared" si="273"/>
        <v>0</v>
      </c>
      <c r="AK864" s="56">
        <f t="shared" si="274"/>
        <v>0</v>
      </c>
      <c r="AL864" s="56">
        <f t="shared" si="275"/>
        <v>0</v>
      </c>
      <c r="AM864" s="56">
        <f t="shared" si="276"/>
        <v>0</v>
      </c>
      <c r="AN864" s="56">
        <f t="shared" si="277"/>
        <v>0</v>
      </c>
      <c r="AO864" s="56">
        <f t="shared" si="278"/>
        <v>0</v>
      </c>
      <c r="AP864" s="56">
        <f t="shared" si="279"/>
        <v>0</v>
      </c>
      <c r="AQ864" s="56">
        <f t="shared" si="280"/>
        <v>0</v>
      </c>
      <c r="AR864" s="86">
        <f t="shared" si="281"/>
        <v>0</v>
      </c>
    </row>
    <row r="865" spans="1:44" x14ac:dyDescent="0.25">
      <c r="A865" s="178"/>
      <c r="B865" s="55" t="str">
        <f>_xlfn.IFNA(VLOOKUP(A865,'Ajánlatkérő(k) adatai'!$B$4:$C$205,2,0),"")</f>
        <v/>
      </c>
      <c r="C865" s="178"/>
      <c r="D865" s="55" t="str">
        <f>_xlfn.IFNA(VLOOKUP(C865,'Számlafizető(k) adatai'!$C$4:$D$203,2,0),"")</f>
        <v/>
      </c>
      <c r="E865" s="55" t="str">
        <f>_xlfn.IFNA(VLOOKUP(C865,'Számlafizető(k) adatai'!$C$4:$M$203,11,0),"")</f>
        <v/>
      </c>
      <c r="F865" s="178"/>
      <c r="G865" s="178"/>
      <c r="H865" s="178"/>
      <c r="I865" s="55" t="str">
        <f>IF(F865="","",VLOOKUP(LEFT(F865,5),'Technikai cellák'!B:C,2,0))</f>
        <v/>
      </c>
      <c r="J865" s="55" t="str">
        <f>IF(F865="","",VLOOKUP(I865,'Technikai cellák'!$C$1:$D$12,2,0))</f>
        <v/>
      </c>
      <c r="K865" s="179"/>
      <c r="L865" s="67" t="str">
        <f t="shared" si="265"/>
        <v/>
      </c>
      <c r="M865" s="68">
        <f t="shared" si="266"/>
        <v>0</v>
      </c>
      <c r="N865" s="66">
        <f t="shared" si="267"/>
        <v>0</v>
      </c>
      <c r="O865" s="152"/>
      <c r="P865" s="172">
        <f t="shared" si="282"/>
        <v>0</v>
      </c>
      <c r="Q865" s="69">
        <f t="shared" si="268"/>
        <v>0</v>
      </c>
      <c r="R865" s="62">
        <f t="shared" si="269"/>
        <v>0</v>
      </c>
      <c r="S865" s="153"/>
      <c r="T865" s="118" t="str">
        <f t="shared" si="283"/>
        <v/>
      </c>
      <c r="U865" s="154"/>
      <c r="V865" s="154"/>
      <c r="W865" s="154"/>
      <c r="X865" s="154"/>
      <c r="Y865" s="154"/>
      <c r="Z865" s="154"/>
      <c r="AA865" s="154"/>
      <c r="AB865" s="154"/>
      <c r="AC865" s="154"/>
      <c r="AD865" s="154"/>
      <c r="AE865" s="154"/>
      <c r="AF865" s="154"/>
      <c r="AG865" s="63">
        <f t="shared" si="270"/>
        <v>0</v>
      </c>
      <c r="AH865" s="56">
        <f t="shared" si="271"/>
        <v>0</v>
      </c>
      <c r="AI865" s="56">
        <f t="shared" si="272"/>
        <v>0</v>
      </c>
      <c r="AJ865" s="56">
        <f t="shared" si="273"/>
        <v>0</v>
      </c>
      <c r="AK865" s="56">
        <f t="shared" si="274"/>
        <v>0</v>
      </c>
      <c r="AL865" s="56">
        <f t="shared" si="275"/>
        <v>0</v>
      </c>
      <c r="AM865" s="56">
        <f t="shared" si="276"/>
        <v>0</v>
      </c>
      <c r="AN865" s="56">
        <f t="shared" si="277"/>
        <v>0</v>
      </c>
      <c r="AO865" s="56">
        <f t="shared" si="278"/>
        <v>0</v>
      </c>
      <c r="AP865" s="56">
        <f t="shared" si="279"/>
        <v>0</v>
      </c>
      <c r="AQ865" s="56">
        <f t="shared" si="280"/>
        <v>0</v>
      </c>
      <c r="AR865" s="86">
        <f t="shared" si="281"/>
        <v>0</v>
      </c>
    </row>
    <row r="866" spans="1:44" x14ac:dyDescent="0.25">
      <c r="A866" s="178"/>
      <c r="B866" s="55" t="str">
        <f>_xlfn.IFNA(VLOOKUP(A866,'Ajánlatkérő(k) adatai'!$B$4:$C$205,2,0),"")</f>
        <v/>
      </c>
      <c r="C866" s="178"/>
      <c r="D866" s="55" t="str">
        <f>_xlfn.IFNA(VLOOKUP(C866,'Számlafizető(k) adatai'!$C$4:$D$203,2,0),"")</f>
        <v/>
      </c>
      <c r="E866" s="55" t="str">
        <f>_xlfn.IFNA(VLOOKUP(C866,'Számlafizető(k) adatai'!$C$4:$M$203,11,0),"")</f>
        <v/>
      </c>
      <c r="F866" s="178"/>
      <c r="G866" s="178"/>
      <c r="H866" s="178"/>
      <c r="I866" s="55" t="str">
        <f>IF(F866="","",VLOOKUP(LEFT(F866,5),'Technikai cellák'!B:C,2,0))</f>
        <v/>
      </c>
      <c r="J866" s="55" t="str">
        <f>IF(F866="","",VLOOKUP(I866,'Technikai cellák'!$C$1:$D$12,2,0))</f>
        <v/>
      </c>
      <c r="K866" s="179"/>
      <c r="L866" s="67" t="str">
        <f t="shared" si="265"/>
        <v/>
      </c>
      <c r="M866" s="68">
        <f t="shared" si="266"/>
        <v>0</v>
      </c>
      <c r="N866" s="66">
        <f t="shared" si="267"/>
        <v>0</v>
      </c>
      <c r="O866" s="152"/>
      <c r="P866" s="172">
        <f t="shared" si="282"/>
        <v>0</v>
      </c>
      <c r="Q866" s="69">
        <f t="shared" si="268"/>
        <v>0</v>
      </c>
      <c r="R866" s="62">
        <f t="shared" si="269"/>
        <v>0</v>
      </c>
      <c r="S866" s="153"/>
      <c r="T866" s="118" t="str">
        <f t="shared" si="283"/>
        <v/>
      </c>
      <c r="U866" s="154"/>
      <c r="V866" s="154"/>
      <c r="W866" s="154"/>
      <c r="X866" s="154"/>
      <c r="Y866" s="154"/>
      <c r="Z866" s="154"/>
      <c r="AA866" s="154"/>
      <c r="AB866" s="154"/>
      <c r="AC866" s="154"/>
      <c r="AD866" s="154"/>
      <c r="AE866" s="154"/>
      <c r="AF866" s="154"/>
      <c r="AG866" s="63">
        <f t="shared" si="270"/>
        <v>0</v>
      </c>
      <c r="AH866" s="56">
        <f t="shared" si="271"/>
        <v>0</v>
      </c>
      <c r="AI866" s="56">
        <f t="shared" si="272"/>
        <v>0</v>
      </c>
      <c r="AJ866" s="56">
        <f t="shared" si="273"/>
        <v>0</v>
      </c>
      <c r="AK866" s="56">
        <f t="shared" si="274"/>
        <v>0</v>
      </c>
      <c r="AL866" s="56">
        <f t="shared" si="275"/>
        <v>0</v>
      </c>
      <c r="AM866" s="56">
        <f t="shared" si="276"/>
        <v>0</v>
      </c>
      <c r="AN866" s="56">
        <f t="shared" si="277"/>
        <v>0</v>
      </c>
      <c r="AO866" s="56">
        <f t="shared" si="278"/>
        <v>0</v>
      </c>
      <c r="AP866" s="56">
        <f t="shared" si="279"/>
        <v>0</v>
      </c>
      <c r="AQ866" s="56">
        <f t="shared" si="280"/>
        <v>0</v>
      </c>
      <c r="AR866" s="86">
        <f t="shared" si="281"/>
        <v>0</v>
      </c>
    </row>
    <row r="867" spans="1:44" x14ac:dyDescent="0.25">
      <c r="A867" s="178"/>
      <c r="B867" s="55" t="str">
        <f>_xlfn.IFNA(VLOOKUP(A867,'Ajánlatkérő(k) adatai'!$B$4:$C$205,2,0),"")</f>
        <v/>
      </c>
      <c r="C867" s="178"/>
      <c r="D867" s="55" t="str">
        <f>_xlfn.IFNA(VLOOKUP(C867,'Számlafizető(k) adatai'!$C$4:$D$203,2,0),"")</f>
        <v/>
      </c>
      <c r="E867" s="55" t="str">
        <f>_xlfn.IFNA(VLOOKUP(C867,'Számlafizető(k) adatai'!$C$4:$M$203,11,0),"")</f>
        <v/>
      </c>
      <c r="F867" s="178"/>
      <c r="G867" s="178"/>
      <c r="H867" s="178"/>
      <c r="I867" s="55" t="str">
        <f>IF(F867="","",VLOOKUP(LEFT(F867,5),'Technikai cellák'!B:C,2,0))</f>
        <v/>
      </c>
      <c r="J867" s="55" t="str">
        <f>IF(F867="","",VLOOKUP(I867,'Technikai cellák'!$C$1:$D$12,2,0))</f>
        <v/>
      </c>
      <c r="K867" s="179"/>
      <c r="L867" s="67" t="str">
        <f t="shared" si="265"/>
        <v/>
      </c>
      <c r="M867" s="68">
        <f t="shared" si="266"/>
        <v>0</v>
      </c>
      <c r="N867" s="66">
        <f t="shared" si="267"/>
        <v>0</v>
      </c>
      <c r="O867" s="152"/>
      <c r="P867" s="172">
        <f t="shared" si="282"/>
        <v>0</v>
      </c>
      <c r="Q867" s="69">
        <f t="shared" si="268"/>
        <v>0</v>
      </c>
      <c r="R867" s="62">
        <f t="shared" si="269"/>
        <v>0</v>
      </c>
      <c r="S867" s="153"/>
      <c r="T867" s="118" t="str">
        <f t="shared" si="283"/>
        <v/>
      </c>
      <c r="U867" s="154"/>
      <c r="V867" s="154"/>
      <c r="W867" s="154"/>
      <c r="X867" s="154"/>
      <c r="Y867" s="154"/>
      <c r="Z867" s="154"/>
      <c r="AA867" s="154"/>
      <c r="AB867" s="154"/>
      <c r="AC867" s="154"/>
      <c r="AD867" s="154"/>
      <c r="AE867" s="154"/>
      <c r="AF867" s="154"/>
      <c r="AG867" s="63">
        <f t="shared" si="270"/>
        <v>0</v>
      </c>
      <c r="AH867" s="56">
        <f t="shared" si="271"/>
        <v>0</v>
      </c>
      <c r="AI867" s="56">
        <f t="shared" si="272"/>
        <v>0</v>
      </c>
      <c r="AJ867" s="56">
        <f t="shared" si="273"/>
        <v>0</v>
      </c>
      <c r="AK867" s="56">
        <f t="shared" si="274"/>
        <v>0</v>
      </c>
      <c r="AL867" s="56">
        <f t="shared" si="275"/>
        <v>0</v>
      </c>
      <c r="AM867" s="56">
        <f t="shared" si="276"/>
        <v>0</v>
      </c>
      <c r="AN867" s="56">
        <f t="shared" si="277"/>
        <v>0</v>
      </c>
      <c r="AO867" s="56">
        <f t="shared" si="278"/>
        <v>0</v>
      </c>
      <c r="AP867" s="56">
        <f t="shared" si="279"/>
        <v>0</v>
      </c>
      <c r="AQ867" s="56">
        <f t="shared" si="280"/>
        <v>0</v>
      </c>
      <c r="AR867" s="86">
        <f t="shared" si="281"/>
        <v>0</v>
      </c>
    </row>
    <row r="868" spans="1:44" x14ac:dyDescent="0.25">
      <c r="A868" s="178"/>
      <c r="B868" s="55" t="str">
        <f>_xlfn.IFNA(VLOOKUP(A868,'Ajánlatkérő(k) adatai'!$B$4:$C$205,2,0),"")</f>
        <v/>
      </c>
      <c r="C868" s="178"/>
      <c r="D868" s="55" t="str">
        <f>_xlfn.IFNA(VLOOKUP(C868,'Számlafizető(k) adatai'!$C$4:$D$203,2,0),"")</f>
        <v/>
      </c>
      <c r="E868" s="55" t="str">
        <f>_xlfn.IFNA(VLOOKUP(C868,'Számlafizető(k) adatai'!$C$4:$M$203,11,0),"")</f>
        <v/>
      </c>
      <c r="F868" s="178"/>
      <c r="G868" s="178"/>
      <c r="H868" s="178"/>
      <c r="I868" s="55" t="str">
        <f>IF(F868="","",VLOOKUP(LEFT(F868,5),'Technikai cellák'!B:C,2,0))</f>
        <v/>
      </c>
      <c r="J868" s="55" t="str">
        <f>IF(F868="","",VLOOKUP(I868,'Technikai cellák'!$C$1:$D$12,2,0))</f>
        <v/>
      </c>
      <c r="K868" s="179"/>
      <c r="L868" s="67" t="str">
        <f t="shared" si="265"/>
        <v/>
      </c>
      <c r="M868" s="68">
        <f t="shared" si="266"/>
        <v>0</v>
      </c>
      <c r="N868" s="66">
        <f t="shared" si="267"/>
        <v>0</v>
      </c>
      <c r="O868" s="152"/>
      <c r="P868" s="172">
        <f t="shared" si="282"/>
        <v>0</v>
      </c>
      <c r="Q868" s="69">
        <f t="shared" si="268"/>
        <v>0</v>
      </c>
      <c r="R868" s="62">
        <f t="shared" si="269"/>
        <v>0</v>
      </c>
      <c r="S868" s="153"/>
      <c r="T868" s="118" t="str">
        <f t="shared" si="283"/>
        <v/>
      </c>
      <c r="U868" s="154"/>
      <c r="V868" s="154"/>
      <c r="W868" s="154"/>
      <c r="X868" s="154"/>
      <c r="Y868" s="154"/>
      <c r="Z868" s="154"/>
      <c r="AA868" s="154"/>
      <c r="AB868" s="154"/>
      <c r="AC868" s="154"/>
      <c r="AD868" s="154"/>
      <c r="AE868" s="154"/>
      <c r="AF868" s="154"/>
      <c r="AG868" s="63">
        <f t="shared" si="270"/>
        <v>0</v>
      </c>
      <c r="AH868" s="56">
        <f t="shared" si="271"/>
        <v>0</v>
      </c>
      <c r="AI868" s="56">
        <f t="shared" si="272"/>
        <v>0</v>
      </c>
      <c r="AJ868" s="56">
        <f t="shared" si="273"/>
        <v>0</v>
      </c>
      <c r="AK868" s="56">
        <f t="shared" si="274"/>
        <v>0</v>
      </c>
      <c r="AL868" s="56">
        <f t="shared" si="275"/>
        <v>0</v>
      </c>
      <c r="AM868" s="56">
        <f t="shared" si="276"/>
        <v>0</v>
      </c>
      <c r="AN868" s="56">
        <f t="shared" si="277"/>
        <v>0</v>
      </c>
      <c r="AO868" s="56">
        <f t="shared" si="278"/>
        <v>0</v>
      </c>
      <c r="AP868" s="56">
        <f t="shared" si="279"/>
        <v>0</v>
      </c>
      <c r="AQ868" s="56">
        <f t="shared" si="280"/>
        <v>0</v>
      </c>
      <c r="AR868" s="86">
        <f t="shared" si="281"/>
        <v>0</v>
      </c>
    </row>
    <row r="869" spans="1:44" x14ac:dyDescent="0.25">
      <c r="A869" s="178"/>
      <c r="B869" s="55" t="str">
        <f>_xlfn.IFNA(VLOOKUP(A869,'Ajánlatkérő(k) adatai'!$B$4:$C$205,2,0),"")</f>
        <v/>
      </c>
      <c r="C869" s="178"/>
      <c r="D869" s="55" t="str">
        <f>_xlfn.IFNA(VLOOKUP(C869,'Számlafizető(k) adatai'!$C$4:$D$203,2,0),"")</f>
        <v/>
      </c>
      <c r="E869" s="55" t="str">
        <f>_xlfn.IFNA(VLOOKUP(C869,'Számlafizető(k) adatai'!$C$4:$M$203,11,0),"")</f>
        <v/>
      </c>
      <c r="F869" s="178"/>
      <c r="G869" s="178"/>
      <c r="H869" s="178"/>
      <c r="I869" s="55" t="str">
        <f>IF(F869="","",VLOOKUP(LEFT(F869,5),'Technikai cellák'!B:C,2,0))</f>
        <v/>
      </c>
      <c r="J869" s="55" t="str">
        <f>IF(F869="","",VLOOKUP(I869,'Technikai cellák'!$C$1:$D$12,2,0))</f>
        <v/>
      </c>
      <c r="K869" s="179"/>
      <c r="L869" s="67" t="str">
        <f t="shared" si="265"/>
        <v/>
      </c>
      <c r="M869" s="68">
        <f t="shared" si="266"/>
        <v>0</v>
      </c>
      <c r="N869" s="66">
        <f t="shared" si="267"/>
        <v>0</v>
      </c>
      <c r="O869" s="152"/>
      <c r="P869" s="172">
        <f t="shared" si="282"/>
        <v>0</v>
      </c>
      <c r="Q869" s="69">
        <f t="shared" si="268"/>
        <v>0</v>
      </c>
      <c r="R869" s="62">
        <f t="shared" si="269"/>
        <v>0</v>
      </c>
      <c r="S869" s="153"/>
      <c r="T869" s="118" t="str">
        <f t="shared" si="283"/>
        <v/>
      </c>
      <c r="U869" s="154"/>
      <c r="V869" s="154"/>
      <c r="W869" s="154"/>
      <c r="X869" s="154"/>
      <c r="Y869" s="154"/>
      <c r="Z869" s="154"/>
      <c r="AA869" s="154"/>
      <c r="AB869" s="154"/>
      <c r="AC869" s="154"/>
      <c r="AD869" s="154"/>
      <c r="AE869" s="154"/>
      <c r="AF869" s="154"/>
      <c r="AG869" s="63">
        <f t="shared" si="270"/>
        <v>0</v>
      </c>
      <c r="AH869" s="56">
        <f t="shared" si="271"/>
        <v>0</v>
      </c>
      <c r="AI869" s="56">
        <f t="shared" si="272"/>
        <v>0</v>
      </c>
      <c r="AJ869" s="56">
        <f t="shared" si="273"/>
        <v>0</v>
      </c>
      <c r="AK869" s="56">
        <f t="shared" si="274"/>
        <v>0</v>
      </c>
      <c r="AL869" s="56">
        <f t="shared" si="275"/>
        <v>0</v>
      </c>
      <c r="AM869" s="56">
        <f t="shared" si="276"/>
        <v>0</v>
      </c>
      <c r="AN869" s="56">
        <f t="shared" si="277"/>
        <v>0</v>
      </c>
      <c r="AO869" s="56">
        <f t="shared" si="278"/>
        <v>0</v>
      </c>
      <c r="AP869" s="56">
        <f t="shared" si="279"/>
        <v>0</v>
      </c>
      <c r="AQ869" s="56">
        <f t="shared" si="280"/>
        <v>0</v>
      </c>
      <c r="AR869" s="86">
        <f t="shared" si="281"/>
        <v>0</v>
      </c>
    </row>
    <row r="870" spans="1:44" x14ac:dyDescent="0.25">
      <c r="A870" s="178"/>
      <c r="B870" s="55" t="str">
        <f>_xlfn.IFNA(VLOOKUP(A870,'Ajánlatkérő(k) adatai'!$B$4:$C$205,2,0),"")</f>
        <v/>
      </c>
      <c r="C870" s="178"/>
      <c r="D870" s="55" t="str">
        <f>_xlfn.IFNA(VLOOKUP(C870,'Számlafizető(k) adatai'!$C$4:$D$203,2,0),"")</f>
        <v/>
      </c>
      <c r="E870" s="55" t="str">
        <f>_xlfn.IFNA(VLOOKUP(C870,'Számlafizető(k) adatai'!$C$4:$M$203,11,0),"")</f>
        <v/>
      </c>
      <c r="F870" s="178"/>
      <c r="G870" s="178"/>
      <c r="H870" s="178"/>
      <c r="I870" s="55" t="str">
        <f>IF(F870="","",VLOOKUP(LEFT(F870,5),'Technikai cellák'!B:C,2,0))</f>
        <v/>
      </c>
      <c r="J870" s="55" t="str">
        <f>IF(F870="","",VLOOKUP(I870,'Technikai cellák'!$C$1:$D$12,2,0))</f>
        <v/>
      </c>
      <c r="K870" s="179"/>
      <c r="L870" s="67" t="str">
        <f t="shared" si="265"/>
        <v/>
      </c>
      <c r="M870" s="68">
        <f t="shared" si="266"/>
        <v>0</v>
      </c>
      <c r="N870" s="66">
        <f t="shared" si="267"/>
        <v>0</v>
      </c>
      <c r="O870" s="152"/>
      <c r="P870" s="172">
        <f t="shared" si="282"/>
        <v>0</v>
      </c>
      <c r="Q870" s="69">
        <f t="shared" si="268"/>
        <v>0</v>
      </c>
      <c r="R870" s="62">
        <f t="shared" si="269"/>
        <v>0</v>
      </c>
      <c r="S870" s="153"/>
      <c r="T870" s="118" t="str">
        <f t="shared" si="283"/>
        <v/>
      </c>
      <c r="U870" s="154"/>
      <c r="V870" s="154"/>
      <c r="W870" s="154"/>
      <c r="X870" s="154"/>
      <c r="Y870" s="154"/>
      <c r="Z870" s="154"/>
      <c r="AA870" s="154"/>
      <c r="AB870" s="154"/>
      <c r="AC870" s="154"/>
      <c r="AD870" s="154"/>
      <c r="AE870" s="154"/>
      <c r="AF870" s="154"/>
      <c r="AG870" s="63">
        <f t="shared" si="270"/>
        <v>0</v>
      </c>
      <c r="AH870" s="56">
        <f t="shared" si="271"/>
        <v>0</v>
      </c>
      <c r="AI870" s="56">
        <f t="shared" si="272"/>
        <v>0</v>
      </c>
      <c r="AJ870" s="56">
        <f t="shared" si="273"/>
        <v>0</v>
      </c>
      <c r="AK870" s="56">
        <f t="shared" si="274"/>
        <v>0</v>
      </c>
      <c r="AL870" s="56">
        <f t="shared" si="275"/>
        <v>0</v>
      </c>
      <c r="AM870" s="56">
        <f t="shared" si="276"/>
        <v>0</v>
      </c>
      <c r="AN870" s="56">
        <f t="shared" si="277"/>
        <v>0</v>
      </c>
      <c r="AO870" s="56">
        <f t="shared" si="278"/>
        <v>0</v>
      </c>
      <c r="AP870" s="56">
        <f t="shared" si="279"/>
        <v>0</v>
      </c>
      <c r="AQ870" s="56">
        <f t="shared" si="280"/>
        <v>0</v>
      </c>
      <c r="AR870" s="86">
        <f t="shared" si="281"/>
        <v>0</v>
      </c>
    </row>
    <row r="871" spans="1:44" x14ac:dyDescent="0.25">
      <c r="A871" s="178"/>
      <c r="B871" s="55" t="str">
        <f>_xlfn.IFNA(VLOOKUP(A871,'Ajánlatkérő(k) adatai'!$B$4:$C$205,2,0),"")</f>
        <v/>
      </c>
      <c r="C871" s="178"/>
      <c r="D871" s="55" t="str">
        <f>_xlfn.IFNA(VLOOKUP(C871,'Számlafizető(k) adatai'!$C$4:$D$203,2,0),"")</f>
        <v/>
      </c>
      <c r="E871" s="55" t="str">
        <f>_xlfn.IFNA(VLOOKUP(C871,'Számlafizető(k) adatai'!$C$4:$M$203,11,0),"")</f>
        <v/>
      </c>
      <c r="F871" s="178"/>
      <c r="G871" s="178"/>
      <c r="H871" s="178"/>
      <c r="I871" s="55" t="str">
        <f>IF(F871="","",VLOOKUP(LEFT(F871,5),'Technikai cellák'!B:C,2,0))</f>
        <v/>
      </c>
      <c r="J871" s="55" t="str">
        <f>IF(F871="","",VLOOKUP(I871,'Technikai cellák'!$C$1:$D$12,2,0))</f>
        <v/>
      </c>
      <c r="K871" s="179"/>
      <c r="L871" s="67" t="str">
        <f t="shared" si="265"/>
        <v/>
      </c>
      <c r="M871" s="68">
        <f t="shared" si="266"/>
        <v>0</v>
      </c>
      <c r="N871" s="66">
        <f t="shared" si="267"/>
        <v>0</v>
      </c>
      <c r="O871" s="152"/>
      <c r="P871" s="172">
        <f t="shared" si="282"/>
        <v>0</v>
      </c>
      <c r="Q871" s="69">
        <f t="shared" si="268"/>
        <v>0</v>
      </c>
      <c r="R871" s="62">
        <f t="shared" si="269"/>
        <v>0</v>
      </c>
      <c r="S871" s="153"/>
      <c r="T871" s="118" t="str">
        <f t="shared" si="283"/>
        <v/>
      </c>
      <c r="U871" s="154"/>
      <c r="V871" s="154"/>
      <c r="W871" s="154"/>
      <c r="X871" s="154"/>
      <c r="Y871" s="154"/>
      <c r="Z871" s="154"/>
      <c r="AA871" s="154"/>
      <c r="AB871" s="154"/>
      <c r="AC871" s="154"/>
      <c r="AD871" s="154"/>
      <c r="AE871" s="154"/>
      <c r="AF871" s="154"/>
      <c r="AG871" s="63">
        <f t="shared" si="270"/>
        <v>0</v>
      </c>
      <c r="AH871" s="56">
        <f t="shared" si="271"/>
        <v>0</v>
      </c>
      <c r="AI871" s="56">
        <f t="shared" si="272"/>
        <v>0</v>
      </c>
      <c r="AJ871" s="56">
        <f t="shared" si="273"/>
        <v>0</v>
      </c>
      <c r="AK871" s="56">
        <f t="shared" si="274"/>
        <v>0</v>
      </c>
      <c r="AL871" s="56">
        <f t="shared" si="275"/>
        <v>0</v>
      </c>
      <c r="AM871" s="56">
        <f t="shared" si="276"/>
        <v>0</v>
      </c>
      <c r="AN871" s="56">
        <f t="shared" si="277"/>
        <v>0</v>
      </c>
      <c r="AO871" s="56">
        <f t="shared" si="278"/>
        <v>0</v>
      </c>
      <c r="AP871" s="56">
        <f t="shared" si="279"/>
        <v>0</v>
      </c>
      <c r="AQ871" s="56">
        <f t="shared" si="280"/>
        <v>0</v>
      </c>
      <c r="AR871" s="86">
        <f t="shared" si="281"/>
        <v>0</v>
      </c>
    </row>
    <row r="872" spans="1:44" x14ac:dyDescent="0.25">
      <c r="A872" s="178"/>
      <c r="B872" s="55" t="str">
        <f>_xlfn.IFNA(VLOOKUP(A872,'Ajánlatkérő(k) adatai'!$B$4:$C$205,2,0),"")</f>
        <v/>
      </c>
      <c r="C872" s="178"/>
      <c r="D872" s="55" t="str">
        <f>_xlfn.IFNA(VLOOKUP(C872,'Számlafizető(k) adatai'!$C$4:$D$203,2,0),"")</f>
        <v/>
      </c>
      <c r="E872" s="55" t="str">
        <f>_xlfn.IFNA(VLOOKUP(C872,'Számlafizető(k) adatai'!$C$4:$M$203,11,0),"")</f>
        <v/>
      </c>
      <c r="F872" s="178"/>
      <c r="G872" s="178"/>
      <c r="H872" s="178"/>
      <c r="I872" s="55" t="str">
        <f>IF(F872="","",VLOOKUP(LEFT(F872,5),'Technikai cellák'!B:C,2,0))</f>
        <v/>
      </c>
      <c r="J872" s="55" t="str">
        <f>IF(F872="","",VLOOKUP(I872,'Technikai cellák'!$C$1:$D$12,2,0))</f>
        <v/>
      </c>
      <c r="K872" s="179"/>
      <c r="L872" s="67" t="str">
        <f t="shared" si="265"/>
        <v/>
      </c>
      <c r="M872" s="68">
        <f t="shared" si="266"/>
        <v>0</v>
      </c>
      <c r="N872" s="66">
        <f t="shared" si="267"/>
        <v>0</v>
      </c>
      <c r="O872" s="152"/>
      <c r="P872" s="172">
        <f t="shared" si="282"/>
        <v>0</v>
      </c>
      <c r="Q872" s="69">
        <f t="shared" si="268"/>
        <v>0</v>
      </c>
      <c r="R872" s="62">
        <f t="shared" si="269"/>
        <v>0</v>
      </c>
      <c r="S872" s="153"/>
      <c r="T872" s="118" t="str">
        <f t="shared" si="283"/>
        <v/>
      </c>
      <c r="U872" s="154"/>
      <c r="V872" s="154"/>
      <c r="W872" s="154"/>
      <c r="X872" s="154"/>
      <c r="Y872" s="154"/>
      <c r="Z872" s="154"/>
      <c r="AA872" s="154"/>
      <c r="AB872" s="154"/>
      <c r="AC872" s="154"/>
      <c r="AD872" s="154"/>
      <c r="AE872" s="154"/>
      <c r="AF872" s="154"/>
      <c r="AG872" s="63">
        <f t="shared" si="270"/>
        <v>0</v>
      </c>
      <c r="AH872" s="56">
        <f t="shared" si="271"/>
        <v>0</v>
      </c>
      <c r="AI872" s="56">
        <f t="shared" si="272"/>
        <v>0</v>
      </c>
      <c r="AJ872" s="56">
        <f t="shared" si="273"/>
        <v>0</v>
      </c>
      <c r="AK872" s="56">
        <f t="shared" si="274"/>
        <v>0</v>
      </c>
      <c r="AL872" s="56">
        <f t="shared" si="275"/>
        <v>0</v>
      </c>
      <c r="AM872" s="56">
        <f t="shared" si="276"/>
        <v>0</v>
      </c>
      <c r="AN872" s="56">
        <f t="shared" si="277"/>
        <v>0</v>
      </c>
      <c r="AO872" s="56">
        <f t="shared" si="278"/>
        <v>0</v>
      </c>
      <c r="AP872" s="56">
        <f t="shared" si="279"/>
        <v>0</v>
      </c>
      <c r="AQ872" s="56">
        <f t="shared" si="280"/>
        <v>0</v>
      </c>
      <c r="AR872" s="86">
        <f t="shared" si="281"/>
        <v>0</v>
      </c>
    </row>
    <row r="873" spans="1:44" x14ac:dyDescent="0.25">
      <c r="A873" s="178"/>
      <c r="B873" s="55" t="str">
        <f>_xlfn.IFNA(VLOOKUP(A873,'Ajánlatkérő(k) adatai'!$B$4:$C$205,2,0),"")</f>
        <v/>
      </c>
      <c r="C873" s="178"/>
      <c r="D873" s="55" t="str">
        <f>_xlfn.IFNA(VLOOKUP(C873,'Számlafizető(k) adatai'!$C$4:$D$203,2,0),"")</f>
        <v/>
      </c>
      <c r="E873" s="55" t="str">
        <f>_xlfn.IFNA(VLOOKUP(C873,'Számlafizető(k) adatai'!$C$4:$M$203,11,0),"")</f>
        <v/>
      </c>
      <c r="F873" s="178"/>
      <c r="G873" s="178"/>
      <c r="H873" s="178"/>
      <c r="I873" s="55" t="str">
        <f>IF(F873="","",VLOOKUP(LEFT(F873,5),'Technikai cellák'!B:C,2,0))</f>
        <v/>
      </c>
      <c r="J873" s="55" t="str">
        <f>IF(F873="","",VLOOKUP(I873,'Technikai cellák'!$C$1:$D$12,2,0))</f>
        <v/>
      </c>
      <c r="K873" s="179"/>
      <c r="L873" s="67" t="str">
        <f t="shared" si="265"/>
        <v/>
      </c>
      <c r="M873" s="68">
        <f t="shared" si="266"/>
        <v>0</v>
      </c>
      <c r="N873" s="66">
        <f t="shared" si="267"/>
        <v>0</v>
      </c>
      <c r="O873" s="152"/>
      <c r="P873" s="172">
        <f t="shared" si="282"/>
        <v>0</v>
      </c>
      <c r="Q873" s="69">
        <f t="shared" si="268"/>
        <v>0</v>
      </c>
      <c r="R873" s="62">
        <f t="shared" si="269"/>
        <v>0</v>
      </c>
      <c r="S873" s="153"/>
      <c r="T873" s="118" t="str">
        <f t="shared" si="283"/>
        <v/>
      </c>
      <c r="U873" s="154"/>
      <c r="V873" s="154"/>
      <c r="W873" s="154"/>
      <c r="X873" s="154"/>
      <c r="Y873" s="154"/>
      <c r="Z873" s="154"/>
      <c r="AA873" s="154"/>
      <c r="AB873" s="154"/>
      <c r="AC873" s="154"/>
      <c r="AD873" s="154"/>
      <c r="AE873" s="154"/>
      <c r="AF873" s="154"/>
      <c r="AG873" s="63">
        <f t="shared" si="270"/>
        <v>0</v>
      </c>
      <c r="AH873" s="56">
        <f t="shared" si="271"/>
        <v>0</v>
      </c>
      <c r="AI873" s="56">
        <f t="shared" si="272"/>
        <v>0</v>
      </c>
      <c r="AJ873" s="56">
        <f t="shared" si="273"/>
        <v>0</v>
      </c>
      <c r="AK873" s="56">
        <f t="shared" si="274"/>
        <v>0</v>
      </c>
      <c r="AL873" s="56">
        <f t="shared" si="275"/>
        <v>0</v>
      </c>
      <c r="AM873" s="56">
        <f t="shared" si="276"/>
        <v>0</v>
      </c>
      <c r="AN873" s="56">
        <f t="shared" si="277"/>
        <v>0</v>
      </c>
      <c r="AO873" s="56">
        <f t="shared" si="278"/>
        <v>0</v>
      </c>
      <c r="AP873" s="56">
        <f t="shared" si="279"/>
        <v>0</v>
      </c>
      <c r="AQ873" s="56">
        <f t="shared" si="280"/>
        <v>0</v>
      </c>
      <c r="AR873" s="86">
        <f t="shared" si="281"/>
        <v>0</v>
      </c>
    </row>
    <row r="874" spans="1:44" x14ac:dyDescent="0.25">
      <c r="A874" s="178"/>
      <c r="B874" s="55" t="str">
        <f>_xlfn.IFNA(VLOOKUP(A874,'Ajánlatkérő(k) adatai'!$B$4:$C$205,2,0),"")</f>
        <v/>
      </c>
      <c r="C874" s="178"/>
      <c r="D874" s="55" t="str">
        <f>_xlfn.IFNA(VLOOKUP(C874,'Számlafizető(k) adatai'!$C$4:$D$203,2,0),"")</f>
        <v/>
      </c>
      <c r="E874" s="55" t="str">
        <f>_xlfn.IFNA(VLOOKUP(C874,'Számlafizető(k) adatai'!$C$4:$M$203,11,0),"")</f>
        <v/>
      </c>
      <c r="F874" s="178"/>
      <c r="G874" s="178"/>
      <c r="H874" s="178"/>
      <c r="I874" s="55" t="str">
        <f>IF(F874="","",VLOOKUP(LEFT(F874,5),'Technikai cellák'!B:C,2,0))</f>
        <v/>
      </c>
      <c r="J874" s="55" t="str">
        <f>IF(F874="","",VLOOKUP(I874,'Technikai cellák'!$C$1:$D$12,2,0))</f>
        <v/>
      </c>
      <c r="K874" s="179"/>
      <c r="L874" s="67" t="str">
        <f t="shared" si="265"/>
        <v/>
      </c>
      <c r="M874" s="68">
        <f t="shared" si="266"/>
        <v>0</v>
      </c>
      <c r="N874" s="66">
        <f t="shared" si="267"/>
        <v>0</v>
      </c>
      <c r="O874" s="152"/>
      <c r="P874" s="172">
        <f t="shared" si="282"/>
        <v>0</v>
      </c>
      <c r="Q874" s="69">
        <f t="shared" si="268"/>
        <v>0</v>
      </c>
      <c r="R874" s="62">
        <f t="shared" si="269"/>
        <v>0</v>
      </c>
      <c r="S874" s="153"/>
      <c r="T874" s="118" t="str">
        <f t="shared" si="283"/>
        <v/>
      </c>
      <c r="U874" s="154"/>
      <c r="V874" s="154"/>
      <c r="W874" s="154"/>
      <c r="X874" s="154"/>
      <c r="Y874" s="154"/>
      <c r="Z874" s="154"/>
      <c r="AA874" s="154"/>
      <c r="AB874" s="154"/>
      <c r="AC874" s="154"/>
      <c r="AD874" s="154"/>
      <c r="AE874" s="154"/>
      <c r="AF874" s="154"/>
      <c r="AG874" s="63">
        <f t="shared" si="270"/>
        <v>0</v>
      </c>
      <c r="AH874" s="56">
        <f t="shared" si="271"/>
        <v>0</v>
      </c>
      <c r="AI874" s="56">
        <f t="shared" si="272"/>
        <v>0</v>
      </c>
      <c r="AJ874" s="56">
        <f t="shared" si="273"/>
        <v>0</v>
      </c>
      <c r="AK874" s="56">
        <f t="shared" si="274"/>
        <v>0</v>
      </c>
      <c r="AL874" s="56">
        <f t="shared" si="275"/>
        <v>0</v>
      </c>
      <c r="AM874" s="56">
        <f t="shared" si="276"/>
        <v>0</v>
      </c>
      <c r="AN874" s="56">
        <f t="shared" si="277"/>
        <v>0</v>
      </c>
      <c r="AO874" s="56">
        <f t="shared" si="278"/>
        <v>0</v>
      </c>
      <c r="AP874" s="56">
        <f t="shared" si="279"/>
        <v>0</v>
      </c>
      <c r="AQ874" s="56">
        <f t="shared" si="280"/>
        <v>0</v>
      </c>
      <c r="AR874" s="86">
        <f t="shared" si="281"/>
        <v>0</v>
      </c>
    </row>
    <row r="875" spans="1:44" x14ac:dyDescent="0.25">
      <c r="A875" s="178"/>
      <c r="B875" s="55" t="str">
        <f>_xlfn.IFNA(VLOOKUP(A875,'Ajánlatkérő(k) adatai'!$B$4:$C$205,2,0),"")</f>
        <v/>
      </c>
      <c r="C875" s="178"/>
      <c r="D875" s="55" t="str">
        <f>_xlfn.IFNA(VLOOKUP(C875,'Számlafizető(k) adatai'!$C$4:$D$203,2,0),"")</f>
        <v/>
      </c>
      <c r="E875" s="55" t="str">
        <f>_xlfn.IFNA(VLOOKUP(C875,'Számlafizető(k) adatai'!$C$4:$M$203,11,0),"")</f>
        <v/>
      </c>
      <c r="F875" s="178"/>
      <c r="G875" s="178"/>
      <c r="H875" s="178"/>
      <c r="I875" s="55" t="str">
        <f>IF(F875="","",VLOOKUP(LEFT(F875,5),'Technikai cellák'!B:C,2,0))</f>
        <v/>
      </c>
      <c r="J875" s="55" t="str">
        <f>IF(F875="","",VLOOKUP(I875,'Technikai cellák'!$C$1:$D$12,2,0))</f>
        <v/>
      </c>
      <c r="K875" s="179"/>
      <c r="L875" s="67" t="str">
        <f t="shared" si="265"/>
        <v/>
      </c>
      <c r="M875" s="68">
        <f t="shared" si="266"/>
        <v>0</v>
      </c>
      <c r="N875" s="66">
        <f t="shared" si="267"/>
        <v>0</v>
      </c>
      <c r="O875" s="152"/>
      <c r="P875" s="172">
        <f t="shared" si="282"/>
        <v>0</v>
      </c>
      <c r="Q875" s="69">
        <f t="shared" si="268"/>
        <v>0</v>
      </c>
      <c r="R875" s="62">
        <f t="shared" si="269"/>
        <v>0</v>
      </c>
      <c r="S875" s="153"/>
      <c r="T875" s="118" t="str">
        <f t="shared" si="283"/>
        <v/>
      </c>
      <c r="U875" s="154"/>
      <c r="V875" s="154"/>
      <c r="W875" s="154"/>
      <c r="X875" s="154"/>
      <c r="Y875" s="154"/>
      <c r="Z875" s="154"/>
      <c r="AA875" s="154"/>
      <c r="AB875" s="154"/>
      <c r="AC875" s="154"/>
      <c r="AD875" s="154"/>
      <c r="AE875" s="154"/>
      <c r="AF875" s="154"/>
      <c r="AG875" s="63">
        <f t="shared" si="270"/>
        <v>0</v>
      </c>
      <c r="AH875" s="56">
        <f t="shared" si="271"/>
        <v>0</v>
      </c>
      <c r="AI875" s="56">
        <f t="shared" si="272"/>
        <v>0</v>
      </c>
      <c r="AJ875" s="56">
        <f t="shared" si="273"/>
        <v>0</v>
      </c>
      <c r="AK875" s="56">
        <f t="shared" si="274"/>
        <v>0</v>
      </c>
      <c r="AL875" s="56">
        <f t="shared" si="275"/>
        <v>0</v>
      </c>
      <c r="AM875" s="56">
        <f t="shared" si="276"/>
        <v>0</v>
      </c>
      <c r="AN875" s="56">
        <f t="shared" si="277"/>
        <v>0</v>
      </c>
      <c r="AO875" s="56">
        <f t="shared" si="278"/>
        <v>0</v>
      </c>
      <c r="AP875" s="56">
        <f t="shared" si="279"/>
        <v>0</v>
      </c>
      <c r="AQ875" s="56">
        <f t="shared" si="280"/>
        <v>0</v>
      </c>
      <c r="AR875" s="86">
        <f t="shared" si="281"/>
        <v>0</v>
      </c>
    </row>
    <row r="876" spans="1:44" x14ac:dyDescent="0.25">
      <c r="A876" s="178"/>
      <c r="B876" s="55" t="str">
        <f>_xlfn.IFNA(VLOOKUP(A876,'Ajánlatkérő(k) adatai'!$B$4:$C$205,2,0),"")</f>
        <v/>
      </c>
      <c r="C876" s="178"/>
      <c r="D876" s="55" t="str">
        <f>_xlfn.IFNA(VLOOKUP(C876,'Számlafizető(k) adatai'!$C$4:$D$203,2,0),"")</f>
        <v/>
      </c>
      <c r="E876" s="55" t="str">
        <f>_xlfn.IFNA(VLOOKUP(C876,'Számlafizető(k) adatai'!$C$4:$M$203,11,0),"")</f>
        <v/>
      </c>
      <c r="F876" s="178"/>
      <c r="G876" s="178"/>
      <c r="H876" s="178"/>
      <c r="I876" s="55" t="str">
        <f>IF(F876="","",VLOOKUP(LEFT(F876,5),'Technikai cellák'!B:C,2,0))</f>
        <v/>
      </c>
      <c r="J876" s="55" t="str">
        <f>IF(F876="","",VLOOKUP(I876,'Technikai cellák'!$C$1:$D$12,2,0))</f>
        <v/>
      </c>
      <c r="K876" s="179"/>
      <c r="L876" s="67" t="str">
        <f t="shared" si="265"/>
        <v/>
      </c>
      <c r="M876" s="68">
        <f t="shared" si="266"/>
        <v>0</v>
      </c>
      <c r="N876" s="66">
        <f t="shared" si="267"/>
        <v>0</v>
      </c>
      <c r="O876" s="152"/>
      <c r="P876" s="172">
        <f t="shared" si="282"/>
        <v>0</v>
      </c>
      <c r="Q876" s="69">
        <f t="shared" si="268"/>
        <v>0</v>
      </c>
      <c r="R876" s="62">
        <f t="shared" si="269"/>
        <v>0</v>
      </c>
      <c r="S876" s="153"/>
      <c r="T876" s="118" t="str">
        <f t="shared" si="283"/>
        <v/>
      </c>
      <c r="U876" s="154"/>
      <c r="V876" s="154"/>
      <c r="W876" s="154"/>
      <c r="X876" s="154"/>
      <c r="Y876" s="154"/>
      <c r="Z876" s="154"/>
      <c r="AA876" s="154"/>
      <c r="AB876" s="154"/>
      <c r="AC876" s="154"/>
      <c r="AD876" s="154"/>
      <c r="AE876" s="154"/>
      <c r="AF876" s="154"/>
      <c r="AG876" s="63">
        <f t="shared" si="270"/>
        <v>0</v>
      </c>
      <c r="AH876" s="56">
        <f t="shared" si="271"/>
        <v>0</v>
      </c>
      <c r="AI876" s="56">
        <f t="shared" si="272"/>
        <v>0</v>
      </c>
      <c r="AJ876" s="56">
        <f t="shared" si="273"/>
        <v>0</v>
      </c>
      <c r="AK876" s="56">
        <f t="shared" si="274"/>
        <v>0</v>
      </c>
      <c r="AL876" s="56">
        <f t="shared" si="275"/>
        <v>0</v>
      </c>
      <c r="AM876" s="56">
        <f t="shared" si="276"/>
        <v>0</v>
      </c>
      <c r="AN876" s="56">
        <f t="shared" si="277"/>
        <v>0</v>
      </c>
      <c r="AO876" s="56">
        <f t="shared" si="278"/>
        <v>0</v>
      </c>
      <c r="AP876" s="56">
        <f t="shared" si="279"/>
        <v>0</v>
      </c>
      <c r="AQ876" s="56">
        <f t="shared" si="280"/>
        <v>0</v>
      </c>
      <c r="AR876" s="86">
        <f t="shared" si="281"/>
        <v>0</v>
      </c>
    </row>
    <row r="877" spans="1:44" x14ac:dyDescent="0.25">
      <c r="A877" s="178"/>
      <c r="B877" s="55" t="str">
        <f>_xlfn.IFNA(VLOOKUP(A877,'Ajánlatkérő(k) adatai'!$B$4:$C$205,2,0),"")</f>
        <v/>
      </c>
      <c r="C877" s="178"/>
      <c r="D877" s="55" t="str">
        <f>_xlfn.IFNA(VLOOKUP(C877,'Számlafizető(k) adatai'!$C$4:$D$203,2,0),"")</f>
        <v/>
      </c>
      <c r="E877" s="55" t="str">
        <f>_xlfn.IFNA(VLOOKUP(C877,'Számlafizető(k) adatai'!$C$4:$M$203,11,0),"")</f>
        <v/>
      </c>
      <c r="F877" s="178"/>
      <c r="G877" s="178"/>
      <c r="H877" s="178"/>
      <c r="I877" s="55" t="str">
        <f>IF(F877="","",VLOOKUP(LEFT(F877,5),'Technikai cellák'!B:C,2,0))</f>
        <v/>
      </c>
      <c r="J877" s="55" t="str">
        <f>IF(F877="","",VLOOKUP(I877,'Technikai cellák'!$C$1:$D$12,2,0))</f>
        <v/>
      </c>
      <c r="K877" s="179"/>
      <c r="L877" s="67" t="str">
        <f t="shared" si="265"/>
        <v/>
      </c>
      <c r="M877" s="68">
        <f t="shared" si="266"/>
        <v>0</v>
      </c>
      <c r="N877" s="66">
        <f t="shared" si="267"/>
        <v>0</v>
      </c>
      <c r="O877" s="152"/>
      <c r="P877" s="172">
        <f t="shared" si="282"/>
        <v>0</v>
      </c>
      <c r="Q877" s="69">
        <f t="shared" si="268"/>
        <v>0</v>
      </c>
      <c r="R877" s="62">
        <f t="shared" si="269"/>
        <v>0</v>
      </c>
      <c r="S877" s="153"/>
      <c r="T877" s="118" t="str">
        <f t="shared" si="283"/>
        <v/>
      </c>
      <c r="U877" s="154"/>
      <c r="V877" s="154"/>
      <c r="W877" s="154"/>
      <c r="X877" s="154"/>
      <c r="Y877" s="154"/>
      <c r="Z877" s="154"/>
      <c r="AA877" s="154"/>
      <c r="AB877" s="154"/>
      <c r="AC877" s="154"/>
      <c r="AD877" s="154"/>
      <c r="AE877" s="154"/>
      <c r="AF877" s="154"/>
      <c r="AG877" s="63">
        <f t="shared" si="270"/>
        <v>0</v>
      </c>
      <c r="AH877" s="56">
        <f t="shared" si="271"/>
        <v>0</v>
      </c>
      <c r="AI877" s="56">
        <f t="shared" si="272"/>
        <v>0</v>
      </c>
      <c r="AJ877" s="56">
        <f t="shared" si="273"/>
        <v>0</v>
      </c>
      <c r="AK877" s="56">
        <f t="shared" si="274"/>
        <v>0</v>
      </c>
      <c r="AL877" s="56">
        <f t="shared" si="275"/>
        <v>0</v>
      </c>
      <c r="AM877" s="56">
        <f t="shared" si="276"/>
        <v>0</v>
      </c>
      <c r="AN877" s="56">
        <f t="shared" si="277"/>
        <v>0</v>
      </c>
      <c r="AO877" s="56">
        <f t="shared" si="278"/>
        <v>0</v>
      </c>
      <c r="AP877" s="56">
        <f t="shared" si="279"/>
        <v>0</v>
      </c>
      <c r="AQ877" s="56">
        <f t="shared" si="280"/>
        <v>0</v>
      </c>
      <c r="AR877" s="86">
        <f t="shared" si="281"/>
        <v>0</v>
      </c>
    </row>
    <row r="878" spans="1:44" x14ac:dyDescent="0.25">
      <c r="A878" s="178"/>
      <c r="B878" s="55" t="str">
        <f>_xlfn.IFNA(VLOOKUP(A878,'Ajánlatkérő(k) adatai'!$B$4:$C$205,2,0),"")</f>
        <v/>
      </c>
      <c r="C878" s="178"/>
      <c r="D878" s="55" t="str">
        <f>_xlfn.IFNA(VLOOKUP(C878,'Számlafizető(k) adatai'!$C$4:$D$203,2,0),"")</f>
        <v/>
      </c>
      <c r="E878" s="55" t="str">
        <f>_xlfn.IFNA(VLOOKUP(C878,'Számlafizető(k) adatai'!$C$4:$M$203,11,0),"")</f>
        <v/>
      </c>
      <c r="F878" s="178"/>
      <c r="G878" s="178"/>
      <c r="H878" s="178"/>
      <c r="I878" s="55" t="str">
        <f>IF(F878="","",VLOOKUP(LEFT(F878,5),'Technikai cellák'!B:C,2,0))</f>
        <v/>
      </c>
      <c r="J878" s="55" t="str">
        <f>IF(F878="","",VLOOKUP(I878,'Technikai cellák'!$C$1:$D$12,2,0))</f>
        <v/>
      </c>
      <c r="K878" s="179"/>
      <c r="L878" s="67" t="str">
        <f t="shared" si="265"/>
        <v/>
      </c>
      <c r="M878" s="68">
        <f t="shared" si="266"/>
        <v>0</v>
      </c>
      <c r="N878" s="66">
        <f t="shared" si="267"/>
        <v>0</v>
      </c>
      <c r="O878" s="152"/>
      <c r="P878" s="172">
        <f t="shared" si="282"/>
        <v>0</v>
      </c>
      <c r="Q878" s="69">
        <f t="shared" si="268"/>
        <v>0</v>
      </c>
      <c r="R878" s="62">
        <f t="shared" si="269"/>
        <v>0</v>
      </c>
      <c r="S878" s="153"/>
      <c r="T878" s="118" t="str">
        <f t="shared" si="283"/>
        <v/>
      </c>
      <c r="U878" s="154"/>
      <c r="V878" s="154"/>
      <c r="W878" s="154"/>
      <c r="X878" s="154"/>
      <c r="Y878" s="154"/>
      <c r="Z878" s="154"/>
      <c r="AA878" s="154"/>
      <c r="AB878" s="154"/>
      <c r="AC878" s="154"/>
      <c r="AD878" s="154"/>
      <c r="AE878" s="154"/>
      <c r="AF878" s="154"/>
      <c r="AG878" s="63">
        <f t="shared" si="270"/>
        <v>0</v>
      </c>
      <c r="AH878" s="56">
        <f t="shared" si="271"/>
        <v>0</v>
      </c>
      <c r="AI878" s="56">
        <f t="shared" si="272"/>
        <v>0</v>
      </c>
      <c r="AJ878" s="56">
        <f t="shared" si="273"/>
        <v>0</v>
      </c>
      <c r="AK878" s="56">
        <f t="shared" si="274"/>
        <v>0</v>
      </c>
      <c r="AL878" s="56">
        <f t="shared" si="275"/>
        <v>0</v>
      </c>
      <c r="AM878" s="56">
        <f t="shared" si="276"/>
        <v>0</v>
      </c>
      <c r="AN878" s="56">
        <f t="shared" si="277"/>
        <v>0</v>
      </c>
      <c r="AO878" s="56">
        <f t="shared" si="278"/>
        <v>0</v>
      </c>
      <c r="AP878" s="56">
        <f t="shared" si="279"/>
        <v>0</v>
      </c>
      <c r="AQ878" s="56">
        <f t="shared" si="280"/>
        <v>0</v>
      </c>
      <c r="AR878" s="86">
        <f t="shared" si="281"/>
        <v>0</v>
      </c>
    </row>
    <row r="879" spans="1:44" x14ac:dyDescent="0.25">
      <c r="A879" s="178"/>
      <c r="B879" s="55" t="str">
        <f>_xlfn.IFNA(VLOOKUP(A879,'Ajánlatkérő(k) adatai'!$B$4:$C$205,2,0),"")</f>
        <v/>
      </c>
      <c r="C879" s="178"/>
      <c r="D879" s="55" t="str">
        <f>_xlfn.IFNA(VLOOKUP(C879,'Számlafizető(k) adatai'!$C$4:$D$203,2,0),"")</f>
        <v/>
      </c>
      <c r="E879" s="55" t="str">
        <f>_xlfn.IFNA(VLOOKUP(C879,'Számlafizető(k) adatai'!$C$4:$M$203,11,0),"")</f>
        <v/>
      </c>
      <c r="F879" s="178"/>
      <c r="G879" s="178"/>
      <c r="H879" s="178"/>
      <c r="I879" s="55" t="str">
        <f>IF(F879="","",VLOOKUP(LEFT(F879,5),'Technikai cellák'!B:C,2,0))</f>
        <v/>
      </c>
      <c r="J879" s="55" t="str">
        <f>IF(F879="","",VLOOKUP(I879,'Technikai cellák'!$C$1:$D$12,2,0))</f>
        <v/>
      </c>
      <c r="K879" s="179"/>
      <c r="L879" s="67" t="str">
        <f t="shared" si="265"/>
        <v/>
      </c>
      <c r="M879" s="68">
        <f t="shared" si="266"/>
        <v>0</v>
      </c>
      <c r="N879" s="66">
        <f t="shared" si="267"/>
        <v>0</v>
      </c>
      <c r="O879" s="152"/>
      <c r="P879" s="172">
        <f t="shared" si="282"/>
        <v>0</v>
      </c>
      <c r="Q879" s="69">
        <f t="shared" si="268"/>
        <v>0</v>
      </c>
      <c r="R879" s="62">
        <f t="shared" si="269"/>
        <v>0</v>
      </c>
      <c r="S879" s="153"/>
      <c r="T879" s="118" t="str">
        <f t="shared" si="283"/>
        <v/>
      </c>
      <c r="U879" s="154"/>
      <c r="V879" s="154"/>
      <c r="W879" s="154"/>
      <c r="X879" s="154"/>
      <c r="Y879" s="154"/>
      <c r="Z879" s="154"/>
      <c r="AA879" s="154"/>
      <c r="AB879" s="154"/>
      <c r="AC879" s="154"/>
      <c r="AD879" s="154"/>
      <c r="AE879" s="154"/>
      <c r="AF879" s="154"/>
      <c r="AG879" s="63">
        <f t="shared" si="270"/>
        <v>0</v>
      </c>
      <c r="AH879" s="56">
        <f t="shared" si="271"/>
        <v>0</v>
      </c>
      <c r="AI879" s="56">
        <f t="shared" si="272"/>
        <v>0</v>
      </c>
      <c r="AJ879" s="56">
        <f t="shared" si="273"/>
        <v>0</v>
      </c>
      <c r="AK879" s="56">
        <f t="shared" si="274"/>
        <v>0</v>
      </c>
      <c r="AL879" s="56">
        <f t="shared" si="275"/>
        <v>0</v>
      </c>
      <c r="AM879" s="56">
        <f t="shared" si="276"/>
        <v>0</v>
      </c>
      <c r="AN879" s="56">
        <f t="shared" si="277"/>
        <v>0</v>
      </c>
      <c r="AO879" s="56">
        <f t="shared" si="278"/>
        <v>0</v>
      </c>
      <c r="AP879" s="56">
        <f t="shared" si="279"/>
        <v>0</v>
      </c>
      <c r="AQ879" s="56">
        <f t="shared" si="280"/>
        <v>0</v>
      </c>
      <c r="AR879" s="86">
        <f t="shared" si="281"/>
        <v>0</v>
      </c>
    </row>
    <row r="880" spans="1:44" x14ac:dyDescent="0.25">
      <c r="A880" s="178"/>
      <c r="B880" s="55" t="str">
        <f>_xlfn.IFNA(VLOOKUP(A880,'Ajánlatkérő(k) adatai'!$B$4:$C$205,2,0),"")</f>
        <v/>
      </c>
      <c r="C880" s="178"/>
      <c r="D880" s="55" t="str">
        <f>_xlfn.IFNA(VLOOKUP(C880,'Számlafizető(k) adatai'!$C$4:$D$203,2,0),"")</f>
        <v/>
      </c>
      <c r="E880" s="55" t="str">
        <f>_xlfn.IFNA(VLOOKUP(C880,'Számlafizető(k) adatai'!$C$4:$M$203,11,0),"")</f>
        <v/>
      </c>
      <c r="F880" s="178"/>
      <c r="G880" s="178"/>
      <c r="H880" s="178"/>
      <c r="I880" s="55" t="str">
        <f>IF(F880="","",VLOOKUP(LEFT(F880,5),'Technikai cellák'!B:C,2,0))</f>
        <v/>
      </c>
      <c r="J880" s="55" t="str">
        <f>IF(F880="","",VLOOKUP(I880,'Technikai cellák'!$C$1:$D$12,2,0))</f>
        <v/>
      </c>
      <c r="K880" s="179"/>
      <c r="L880" s="67" t="str">
        <f t="shared" si="265"/>
        <v/>
      </c>
      <c r="M880" s="68">
        <f t="shared" si="266"/>
        <v>0</v>
      </c>
      <c r="N880" s="66">
        <f t="shared" si="267"/>
        <v>0</v>
      </c>
      <c r="O880" s="152"/>
      <c r="P880" s="172">
        <f t="shared" si="282"/>
        <v>0</v>
      </c>
      <c r="Q880" s="69">
        <f t="shared" si="268"/>
        <v>0</v>
      </c>
      <c r="R880" s="62">
        <f t="shared" si="269"/>
        <v>0</v>
      </c>
      <c r="S880" s="153"/>
      <c r="T880" s="118" t="str">
        <f t="shared" si="283"/>
        <v/>
      </c>
      <c r="U880" s="154"/>
      <c r="V880" s="154"/>
      <c r="W880" s="154"/>
      <c r="X880" s="154"/>
      <c r="Y880" s="154"/>
      <c r="Z880" s="154"/>
      <c r="AA880" s="154"/>
      <c r="AB880" s="154"/>
      <c r="AC880" s="154"/>
      <c r="AD880" s="154"/>
      <c r="AE880" s="154"/>
      <c r="AF880" s="154"/>
      <c r="AG880" s="63">
        <f t="shared" si="270"/>
        <v>0</v>
      </c>
      <c r="AH880" s="56">
        <f t="shared" si="271"/>
        <v>0</v>
      </c>
      <c r="AI880" s="56">
        <f t="shared" si="272"/>
        <v>0</v>
      </c>
      <c r="AJ880" s="56">
        <f t="shared" si="273"/>
        <v>0</v>
      </c>
      <c r="AK880" s="56">
        <f t="shared" si="274"/>
        <v>0</v>
      </c>
      <c r="AL880" s="56">
        <f t="shared" si="275"/>
        <v>0</v>
      </c>
      <c r="AM880" s="56">
        <f t="shared" si="276"/>
        <v>0</v>
      </c>
      <c r="AN880" s="56">
        <f t="shared" si="277"/>
        <v>0</v>
      </c>
      <c r="AO880" s="56">
        <f t="shared" si="278"/>
        <v>0</v>
      </c>
      <c r="AP880" s="56">
        <f t="shared" si="279"/>
        <v>0</v>
      </c>
      <c r="AQ880" s="56">
        <f t="shared" si="280"/>
        <v>0</v>
      </c>
      <c r="AR880" s="86">
        <f t="shared" si="281"/>
        <v>0</v>
      </c>
    </row>
    <row r="881" spans="1:44" x14ac:dyDescent="0.25">
      <c r="A881" s="178"/>
      <c r="B881" s="55" t="str">
        <f>_xlfn.IFNA(VLOOKUP(A881,'Ajánlatkérő(k) adatai'!$B$4:$C$205,2,0),"")</f>
        <v/>
      </c>
      <c r="C881" s="178"/>
      <c r="D881" s="55" t="str">
        <f>_xlfn.IFNA(VLOOKUP(C881,'Számlafizető(k) adatai'!$C$4:$D$203,2,0),"")</f>
        <v/>
      </c>
      <c r="E881" s="55" t="str">
        <f>_xlfn.IFNA(VLOOKUP(C881,'Számlafizető(k) adatai'!$C$4:$M$203,11,0),"")</f>
        <v/>
      </c>
      <c r="F881" s="178"/>
      <c r="G881" s="178"/>
      <c r="H881" s="178"/>
      <c r="I881" s="55" t="str">
        <f>IF(F881="","",VLOOKUP(LEFT(F881,5),'Technikai cellák'!B:C,2,0))</f>
        <v/>
      </c>
      <c r="J881" s="55" t="str">
        <f>IF(F881="","",VLOOKUP(I881,'Technikai cellák'!$C$1:$D$12,2,0))</f>
        <v/>
      </c>
      <c r="K881" s="179"/>
      <c r="L881" s="67" t="str">
        <f t="shared" si="265"/>
        <v/>
      </c>
      <c r="M881" s="68">
        <f t="shared" si="266"/>
        <v>0</v>
      </c>
      <c r="N881" s="66">
        <f t="shared" si="267"/>
        <v>0</v>
      </c>
      <c r="O881" s="152"/>
      <c r="P881" s="172">
        <f t="shared" si="282"/>
        <v>0</v>
      </c>
      <c r="Q881" s="69">
        <f t="shared" si="268"/>
        <v>0</v>
      </c>
      <c r="R881" s="62">
        <f t="shared" si="269"/>
        <v>0</v>
      </c>
      <c r="S881" s="153"/>
      <c r="T881" s="118" t="str">
        <f t="shared" si="283"/>
        <v/>
      </c>
      <c r="U881" s="154"/>
      <c r="V881" s="154"/>
      <c r="W881" s="154"/>
      <c r="X881" s="154"/>
      <c r="Y881" s="154"/>
      <c r="Z881" s="154"/>
      <c r="AA881" s="154"/>
      <c r="AB881" s="154"/>
      <c r="AC881" s="154"/>
      <c r="AD881" s="154"/>
      <c r="AE881" s="154"/>
      <c r="AF881" s="154"/>
      <c r="AG881" s="63">
        <f t="shared" si="270"/>
        <v>0</v>
      </c>
      <c r="AH881" s="56">
        <f t="shared" si="271"/>
        <v>0</v>
      </c>
      <c r="AI881" s="56">
        <f t="shared" si="272"/>
        <v>0</v>
      </c>
      <c r="AJ881" s="56">
        <f t="shared" si="273"/>
        <v>0</v>
      </c>
      <c r="AK881" s="56">
        <f t="shared" si="274"/>
        <v>0</v>
      </c>
      <c r="AL881" s="56">
        <f t="shared" si="275"/>
        <v>0</v>
      </c>
      <c r="AM881" s="56">
        <f t="shared" si="276"/>
        <v>0</v>
      </c>
      <c r="AN881" s="56">
        <f t="shared" si="277"/>
        <v>0</v>
      </c>
      <c r="AO881" s="56">
        <f t="shared" si="278"/>
        <v>0</v>
      </c>
      <c r="AP881" s="56">
        <f t="shared" si="279"/>
        <v>0</v>
      </c>
      <c r="AQ881" s="56">
        <f t="shared" si="280"/>
        <v>0</v>
      </c>
      <c r="AR881" s="86">
        <f t="shared" si="281"/>
        <v>0</v>
      </c>
    </row>
    <row r="882" spans="1:44" x14ac:dyDescent="0.25">
      <c r="A882" s="178"/>
      <c r="B882" s="55" t="str">
        <f>_xlfn.IFNA(VLOOKUP(A882,'Ajánlatkérő(k) adatai'!$B$4:$C$205,2,0),"")</f>
        <v/>
      </c>
      <c r="C882" s="178"/>
      <c r="D882" s="55" t="str">
        <f>_xlfn.IFNA(VLOOKUP(C882,'Számlafizető(k) adatai'!$C$4:$D$203,2,0),"")</f>
        <v/>
      </c>
      <c r="E882" s="55" t="str">
        <f>_xlfn.IFNA(VLOOKUP(C882,'Számlafizető(k) adatai'!$C$4:$M$203,11,0),"")</f>
        <v/>
      </c>
      <c r="F882" s="178"/>
      <c r="G882" s="178"/>
      <c r="H882" s="178"/>
      <c r="I882" s="55" t="str">
        <f>IF(F882="","",VLOOKUP(LEFT(F882,5),'Technikai cellák'!B:C,2,0))</f>
        <v/>
      </c>
      <c r="J882" s="55" t="str">
        <f>IF(F882="","",VLOOKUP(I882,'Technikai cellák'!$C$1:$D$12,2,0))</f>
        <v/>
      </c>
      <c r="K882" s="179"/>
      <c r="L882" s="67" t="str">
        <f t="shared" si="265"/>
        <v/>
      </c>
      <c r="M882" s="68">
        <f t="shared" si="266"/>
        <v>0</v>
      </c>
      <c r="N882" s="66">
        <f t="shared" si="267"/>
        <v>0</v>
      </c>
      <c r="O882" s="152"/>
      <c r="P882" s="172">
        <f t="shared" si="282"/>
        <v>0</v>
      </c>
      <c r="Q882" s="69">
        <f t="shared" si="268"/>
        <v>0</v>
      </c>
      <c r="R882" s="62">
        <f t="shared" si="269"/>
        <v>0</v>
      </c>
      <c r="S882" s="153"/>
      <c r="T882" s="118" t="str">
        <f t="shared" si="283"/>
        <v/>
      </c>
      <c r="U882" s="154"/>
      <c r="V882" s="154"/>
      <c r="W882" s="154"/>
      <c r="X882" s="154"/>
      <c r="Y882" s="154"/>
      <c r="Z882" s="154"/>
      <c r="AA882" s="154"/>
      <c r="AB882" s="154"/>
      <c r="AC882" s="154"/>
      <c r="AD882" s="154"/>
      <c r="AE882" s="154"/>
      <c r="AF882" s="154"/>
      <c r="AG882" s="63">
        <f t="shared" si="270"/>
        <v>0</v>
      </c>
      <c r="AH882" s="56">
        <f t="shared" si="271"/>
        <v>0</v>
      </c>
      <c r="AI882" s="56">
        <f t="shared" si="272"/>
        <v>0</v>
      </c>
      <c r="AJ882" s="56">
        <f t="shared" si="273"/>
        <v>0</v>
      </c>
      <c r="AK882" s="56">
        <f t="shared" si="274"/>
        <v>0</v>
      </c>
      <c r="AL882" s="56">
        <f t="shared" si="275"/>
        <v>0</v>
      </c>
      <c r="AM882" s="56">
        <f t="shared" si="276"/>
        <v>0</v>
      </c>
      <c r="AN882" s="56">
        <f t="shared" si="277"/>
        <v>0</v>
      </c>
      <c r="AO882" s="56">
        <f t="shared" si="278"/>
        <v>0</v>
      </c>
      <c r="AP882" s="56">
        <f t="shared" si="279"/>
        <v>0</v>
      </c>
      <c r="AQ882" s="56">
        <f t="shared" si="280"/>
        <v>0</v>
      </c>
      <c r="AR882" s="86">
        <f t="shared" si="281"/>
        <v>0</v>
      </c>
    </row>
    <row r="883" spans="1:44" x14ac:dyDescent="0.25">
      <c r="A883" s="178"/>
      <c r="B883" s="55" t="str">
        <f>_xlfn.IFNA(VLOOKUP(A883,'Ajánlatkérő(k) adatai'!$B$4:$C$205,2,0),"")</f>
        <v/>
      </c>
      <c r="C883" s="178"/>
      <c r="D883" s="55" t="str">
        <f>_xlfn.IFNA(VLOOKUP(C883,'Számlafizető(k) adatai'!$C$4:$D$203,2,0),"")</f>
        <v/>
      </c>
      <c r="E883" s="55" t="str">
        <f>_xlfn.IFNA(VLOOKUP(C883,'Számlafizető(k) adatai'!$C$4:$M$203,11,0),"")</f>
        <v/>
      </c>
      <c r="F883" s="178"/>
      <c r="G883" s="178"/>
      <c r="H883" s="178"/>
      <c r="I883" s="55" t="str">
        <f>IF(F883="","",VLOOKUP(LEFT(F883,5),'Technikai cellák'!B:C,2,0))</f>
        <v/>
      </c>
      <c r="J883" s="55" t="str">
        <f>IF(F883="","",VLOOKUP(I883,'Technikai cellák'!$C$1:$D$12,2,0))</f>
        <v/>
      </c>
      <c r="K883" s="179"/>
      <c r="L883" s="67" t="str">
        <f t="shared" si="265"/>
        <v/>
      </c>
      <c r="M883" s="68">
        <f t="shared" si="266"/>
        <v>0</v>
      </c>
      <c r="N883" s="66">
        <f t="shared" si="267"/>
        <v>0</v>
      </c>
      <c r="O883" s="152"/>
      <c r="P883" s="172">
        <f t="shared" si="282"/>
        <v>0</v>
      </c>
      <c r="Q883" s="69">
        <f t="shared" si="268"/>
        <v>0</v>
      </c>
      <c r="R883" s="62">
        <f t="shared" si="269"/>
        <v>0</v>
      </c>
      <c r="S883" s="153"/>
      <c r="T883" s="118" t="str">
        <f t="shared" si="283"/>
        <v/>
      </c>
      <c r="U883" s="154"/>
      <c r="V883" s="154"/>
      <c r="W883" s="154"/>
      <c r="X883" s="154"/>
      <c r="Y883" s="154"/>
      <c r="Z883" s="154"/>
      <c r="AA883" s="154"/>
      <c r="AB883" s="154"/>
      <c r="AC883" s="154"/>
      <c r="AD883" s="154"/>
      <c r="AE883" s="154"/>
      <c r="AF883" s="154"/>
      <c r="AG883" s="63">
        <f t="shared" si="270"/>
        <v>0</v>
      </c>
      <c r="AH883" s="56">
        <f t="shared" si="271"/>
        <v>0</v>
      </c>
      <c r="AI883" s="56">
        <f t="shared" si="272"/>
        <v>0</v>
      </c>
      <c r="AJ883" s="56">
        <f t="shared" si="273"/>
        <v>0</v>
      </c>
      <c r="AK883" s="56">
        <f t="shared" si="274"/>
        <v>0</v>
      </c>
      <c r="AL883" s="56">
        <f t="shared" si="275"/>
        <v>0</v>
      </c>
      <c r="AM883" s="56">
        <f t="shared" si="276"/>
        <v>0</v>
      </c>
      <c r="AN883" s="56">
        <f t="shared" si="277"/>
        <v>0</v>
      </c>
      <c r="AO883" s="56">
        <f t="shared" si="278"/>
        <v>0</v>
      </c>
      <c r="AP883" s="56">
        <f t="shared" si="279"/>
        <v>0</v>
      </c>
      <c r="AQ883" s="56">
        <f t="shared" si="280"/>
        <v>0</v>
      </c>
      <c r="AR883" s="86">
        <f t="shared" si="281"/>
        <v>0</v>
      </c>
    </row>
    <row r="884" spans="1:44" x14ac:dyDescent="0.25">
      <c r="A884" s="178"/>
      <c r="B884" s="55" t="str">
        <f>_xlfn.IFNA(VLOOKUP(A884,'Ajánlatkérő(k) adatai'!$B$4:$C$205,2,0),"")</f>
        <v/>
      </c>
      <c r="C884" s="178"/>
      <c r="D884" s="55" t="str">
        <f>_xlfn.IFNA(VLOOKUP(C884,'Számlafizető(k) adatai'!$C$4:$D$203,2,0),"")</f>
        <v/>
      </c>
      <c r="E884" s="55" t="str">
        <f>_xlfn.IFNA(VLOOKUP(C884,'Számlafizető(k) adatai'!$C$4:$M$203,11,0),"")</f>
        <v/>
      </c>
      <c r="F884" s="178"/>
      <c r="G884" s="178"/>
      <c r="H884" s="178"/>
      <c r="I884" s="55" t="str">
        <f>IF(F884="","",VLOOKUP(LEFT(F884,5),'Technikai cellák'!B:C,2,0))</f>
        <v/>
      </c>
      <c r="J884" s="55" t="str">
        <f>IF(F884="","",VLOOKUP(I884,'Technikai cellák'!$C$1:$D$12,2,0))</f>
        <v/>
      </c>
      <c r="K884" s="179"/>
      <c r="L884" s="67" t="str">
        <f t="shared" si="265"/>
        <v/>
      </c>
      <c r="M884" s="68">
        <f t="shared" si="266"/>
        <v>0</v>
      </c>
      <c r="N884" s="66">
        <f t="shared" si="267"/>
        <v>0</v>
      </c>
      <c r="O884" s="152"/>
      <c r="P884" s="172">
        <f t="shared" si="282"/>
        <v>0</v>
      </c>
      <c r="Q884" s="69">
        <f t="shared" si="268"/>
        <v>0</v>
      </c>
      <c r="R884" s="62">
        <f t="shared" si="269"/>
        <v>0</v>
      </c>
      <c r="S884" s="153"/>
      <c r="T884" s="118" t="str">
        <f t="shared" si="283"/>
        <v/>
      </c>
      <c r="U884" s="154"/>
      <c r="V884" s="154"/>
      <c r="W884" s="154"/>
      <c r="X884" s="154"/>
      <c r="Y884" s="154"/>
      <c r="Z884" s="154"/>
      <c r="AA884" s="154"/>
      <c r="AB884" s="154"/>
      <c r="AC884" s="154"/>
      <c r="AD884" s="154"/>
      <c r="AE884" s="154"/>
      <c r="AF884" s="154"/>
      <c r="AG884" s="63">
        <f t="shared" si="270"/>
        <v>0</v>
      </c>
      <c r="AH884" s="56">
        <f t="shared" si="271"/>
        <v>0</v>
      </c>
      <c r="AI884" s="56">
        <f t="shared" si="272"/>
        <v>0</v>
      </c>
      <c r="AJ884" s="56">
        <f t="shared" si="273"/>
        <v>0</v>
      </c>
      <c r="AK884" s="56">
        <f t="shared" si="274"/>
        <v>0</v>
      </c>
      <c r="AL884" s="56">
        <f t="shared" si="275"/>
        <v>0</v>
      </c>
      <c r="AM884" s="56">
        <f t="shared" si="276"/>
        <v>0</v>
      </c>
      <c r="AN884" s="56">
        <f t="shared" si="277"/>
        <v>0</v>
      </c>
      <c r="AO884" s="56">
        <f t="shared" si="278"/>
        <v>0</v>
      </c>
      <c r="AP884" s="56">
        <f t="shared" si="279"/>
        <v>0</v>
      </c>
      <c r="AQ884" s="56">
        <f t="shared" si="280"/>
        <v>0</v>
      </c>
      <c r="AR884" s="86">
        <f t="shared" si="281"/>
        <v>0</v>
      </c>
    </row>
    <row r="885" spans="1:44" x14ac:dyDescent="0.25">
      <c r="A885" s="178"/>
      <c r="B885" s="55" t="str">
        <f>_xlfn.IFNA(VLOOKUP(A885,'Ajánlatkérő(k) adatai'!$B$4:$C$205,2,0),"")</f>
        <v/>
      </c>
      <c r="C885" s="178"/>
      <c r="D885" s="55" t="str">
        <f>_xlfn.IFNA(VLOOKUP(C885,'Számlafizető(k) adatai'!$C$4:$D$203,2,0),"")</f>
        <v/>
      </c>
      <c r="E885" s="55" t="str">
        <f>_xlfn.IFNA(VLOOKUP(C885,'Számlafizető(k) adatai'!$C$4:$M$203,11,0),"")</f>
        <v/>
      </c>
      <c r="F885" s="178"/>
      <c r="G885" s="178"/>
      <c r="H885" s="178"/>
      <c r="I885" s="55" t="str">
        <f>IF(F885="","",VLOOKUP(LEFT(F885,5),'Technikai cellák'!B:C,2,0))</f>
        <v/>
      </c>
      <c r="J885" s="55" t="str">
        <f>IF(F885="","",VLOOKUP(I885,'Technikai cellák'!$C$1:$D$12,2,0))</f>
        <v/>
      </c>
      <c r="K885" s="179"/>
      <c r="L885" s="67" t="str">
        <f t="shared" ref="L885:L948" si="284">IF(K885="","",IF(K885&lt;20,"20 alatti",IF(K885&lt;100,"20-99",IF(K885&lt;500,"100-500","500-"))))</f>
        <v/>
      </c>
      <c r="M885" s="68">
        <f t="shared" ref="M885:M948" si="285">ROUND(IF(L885="20 alatti",K885*1,0),0)</f>
        <v>0</v>
      </c>
      <c r="N885" s="66">
        <f t="shared" ref="N885:N948" si="286">ROUND(IF(L885="20-99",K885*10.5,0),0)</f>
        <v>0</v>
      </c>
      <c r="O885" s="152"/>
      <c r="P885" s="172">
        <f t="shared" si="282"/>
        <v>0</v>
      </c>
      <c r="Q885" s="69">
        <f t="shared" ref="Q885:Q948" si="287">ROUND(R885*$F$10,0)</f>
        <v>0</v>
      </c>
      <c r="R885" s="62">
        <f t="shared" si="269"/>
        <v>0</v>
      </c>
      <c r="S885" s="153"/>
      <c r="T885" s="118" t="str">
        <f t="shared" si="283"/>
        <v/>
      </c>
      <c r="U885" s="154"/>
      <c r="V885" s="154"/>
      <c r="W885" s="154"/>
      <c r="X885" s="154"/>
      <c r="Y885" s="154"/>
      <c r="Z885" s="154"/>
      <c r="AA885" s="154"/>
      <c r="AB885" s="154"/>
      <c r="AC885" s="154"/>
      <c r="AD885" s="154"/>
      <c r="AE885" s="154"/>
      <c r="AF885" s="154"/>
      <c r="AG885" s="63">
        <f t="shared" si="270"/>
        <v>0</v>
      </c>
      <c r="AH885" s="56">
        <f t="shared" si="271"/>
        <v>0</v>
      </c>
      <c r="AI885" s="56">
        <f t="shared" si="272"/>
        <v>0</v>
      </c>
      <c r="AJ885" s="56">
        <f t="shared" si="273"/>
        <v>0</v>
      </c>
      <c r="AK885" s="56">
        <f t="shared" si="274"/>
        <v>0</v>
      </c>
      <c r="AL885" s="56">
        <f t="shared" si="275"/>
        <v>0</v>
      </c>
      <c r="AM885" s="56">
        <f t="shared" si="276"/>
        <v>0</v>
      </c>
      <c r="AN885" s="56">
        <f t="shared" si="277"/>
        <v>0</v>
      </c>
      <c r="AO885" s="56">
        <f t="shared" si="278"/>
        <v>0</v>
      </c>
      <c r="AP885" s="56">
        <f t="shared" si="279"/>
        <v>0</v>
      </c>
      <c r="AQ885" s="56">
        <f t="shared" si="280"/>
        <v>0</v>
      </c>
      <c r="AR885" s="86">
        <f t="shared" si="281"/>
        <v>0</v>
      </c>
    </row>
    <row r="886" spans="1:44" x14ac:dyDescent="0.25">
      <c r="A886" s="178"/>
      <c r="B886" s="55" t="str">
        <f>_xlfn.IFNA(VLOOKUP(A886,'Ajánlatkérő(k) adatai'!$B$4:$C$205,2,0),"")</f>
        <v/>
      </c>
      <c r="C886" s="178"/>
      <c r="D886" s="55" t="str">
        <f>_xlfn.IFNA(VLOOKUP(C886,'Számlafizető(k) adatai'!$C$4:$D$203,2,0),"")</f>
        <v/>
      </c>
      <c r="E886" s="55" t="str">
        <f>_xlfn.IFNA(VLOOKUP(C886,'Számlafizető(k) adatai'!$C$4:$M$203,11,0),"")</f>
        <v/>
      </c>
      <c r="F886" s="178"/>
      <c r="G886" s="178"/>
      <c r="H886" s="178"/>
      <c r="I886" s="55" t="str">
        <f>IF(F886="","",VLOOKUP(LEFT(F886,5),'Technikai cellák'!B:C,2,0))</f>
        <v/>
      </c>
      <c r="J886" s="55" t="str">
        <f>IF(F886="","",VLOOKUP(I886,'Technikai cellák'!$C$1:$D$12,2,0))</f>
        <v/>
      </c>
      <c r="K886" s="179"/>
      <c r="L886" s="67" t="str">
        <f t="shared" si="284"/>
        <v/>
      </c>
      <c r="M886" s="68">
        <f t="shared" si="285"/>
        <v>0</v>
      </c>
      <c r="N886" s="66">
        <f t="shared" si="286"/>
        <v>0</v>
      </c>
      <c r="O886" s="152"/>
      <c r="P886" s="172">
        <f t="shared" si="282"/>
        <v>0</v>
      </c>
      <c r="Q886" s="69">
        <f t="shared" si="287"/>
        <v>0</v>
      </c>
      <c r="R886" s="62">
        <f t="shared" si="269"/>
        <v>0</v>
      </c>
      <c r="S886" s="153"/>
      <c r="T886" s="118" t="str">
        <f t="shared" si="283"/>
        <v/>
      </c>
      <c r="U886" s="154"/>
      <c r="V886" s="154"/>
      <c r="W886" s="154"/>
      <c r="X886" s="154"/>
      <c r="Y886" s="154"/>
      <c r="Z886" s="154"/>
      <c r="AA886" s="154"/>
      <c r="AB886" s="154"/>
      <c r="AC886" s="154"/>
      <c r="AD886" s="154"/>
      <c r="AE886" s="154"/>
      <c r="AF886" s="154"/>
      <c r="AG886" s="63">
        <f t="shared" si="270"/>
        <v>0</v>
      </c>
      <c r="AH886" s="56">
        <f t="shared" si="271"/>
        <v>0</v>
      </c>
      <c r="AI886" s="56">
        <f t="shared" si="272"/>
        <v>0</v>
      </c>
      <c r="AJ886" s="56">
        <f t="shared" si="273"/>
        <v>0</v>
      </c>
      <c r="AK886" s="56">
        <f t="shared" si="274"/>
        <v>0</v>
      </c>
      <c r="AL886" s="56">
        <f t="shared" si="275"/>
        <v>0</v>
      </c>
      <c r="AM886" s="56">
        <f t="shared" si="276"/>
        <v>0</v>
      </c>
      <c r="AN886" s="56">
        <f t="shared" si="277"/>
        <v>0</v>
      </c>
      <c r="AO886" s="56">
        <f t="shared" si="278"/>
        <v>0</v>
      </c>
      <c r="AP886" s="56">
        <f t="shared" si="279"/>
        <v>0</v>
      </c>
      <c r="AQ886" s="56">
        <f t="shared" si="280"/>
        <v>0</v>
      </c>
      <c r="AR886" s="86">
        <f t="shared" si="281"/>
        <v>0</v>
      </c>
    </row>
    <row r="887" spans="1:44" x14ac:dyDescent="0.25">
      <c r="A887" s="178"/>
      <c r="B887" s="55" t="str">
        <f>_xlfn.IFNA(VLOOKUP(A887,'Ajánlatkérő(k) adatai'!$B$4:$C$205,2,0),"")</f>
        <v/>
      </c>
      <c r="C887" s="178"/>
      <c r="D887" s="55" t="str">
        <f>_xlfn.IFNA(VLOOKUP(C887,'Számlafizető(k) adatai'!$C$4:$D$203,2,0),"")</f>
        <v/>
      </c>
      <c r="E887" s="55" t="str">
        <f>_xlfn.IFNA(VLOOKUP(C887,'Számlafizető(k) adatai'!$C$4:$M$203,11,0),"")</f>
        <v/>
      </c>
      <c r="F887" s="178"/>
      <c r="G887" s="178"/>
      <c r="H887" s="178"/>
      <c r="I887" s="55" t="str">
        <f>IF(F887="","",VLOOKUP(LEFT(F887,5),'Technikai cellák'!B:C,2,0))</f>
        <v/>
      </c>
      <c r="J887" s="55" t="str">
        <f>IF(F887="","",VLOOKUP(I887,'Technikai cellák'!$C$1:$D$12,2,0))</f>
        <v/>
      </c>
      <c r="K887" s="179"/>
      <c r="L887" s="67" t="str">
        <f t="shared" si="284"/>
        <v/>
      </c>
      <c r="M887" s="68">
        <f t="shared" si="285"/>
        <v>0</v>
      </c>
      <c r="N887" s="66">
        <f t="shared" si="286"/>
        <v>0</v>
      </c>
      <c r="O887" s="152"/>
      <c r="P887" s="172">
        <f t="shared" si="282"/>
        <v>0</v>
      </c>
      <c r="Q887" s="69">
        <f t="shared" si="287"/>
        <v>0</v>
      </c>
      <c r="R887" s="62">
        <f t="shared" si="269"/>
        <v>0</v>
      </c>
      <c r="S887" s="153"/>
      <c r="T887" s="118" t="str">
        <f t="shared" si="283"/>
        <v/>
      </c>
      <c r="U887" s="154"/>
      <c r="V887" s="154"/>
      <c r="W887" s="154"/>
      <c r="X887" s="154"/>
      <c r="Y887" s="154"/>
      <c r="Z887" s="154"/>
      <c r="AA887" s="154"/>
      <c r="AB887" s="154"/>
      <c r="AC887" s="154"/>
      <c r="AD887" s="154"/>
      <c r="AE887" s="154"/>
      <c r="AF887" s="154"/>
      <c r="AG887" s="63">
        <f t="shared" si="270"/>
        <v>0</v>
      </c>
      <c r="AH887" s="56">
        <f t="shared" si="271"/>
        <v>0</v>
      </c>
      <c r="AI887" s="56">
        <f t="shared" si="272"/>
        <v>0</v>
      </c>
      <c r="AJ887" s="56">
        <f t="shared" si="273"/>
        <v>0</v>
      </c>
      <c r="AK887" s="56">
        <f t="shared" si="274"/>
        <v>0</v>
      </c>
      <c r="AL887" s="56">
        <f t="shared" si="275"/>
        <v>0</v>
      </c>
      <c r="AM887" s="56">
        <f t="shared" si="276"/>
        <v>0</v>
      </c>
      <c r="AN887" s="56">
        <f t="shared" si="277"/>
        <v>0</v>
      </c>
      <c r="AO887" s="56">
        <f t="shared" si="278"/>
        <v>0</v>
      </c>
      <c r="AP887" s="56">
        <f t="shared" si="279"/>
        <v>0</v>
      </c>
      <c r="AQ887" s="56">
        <f t="shared" si="280"/>
        <v>0</v>
      </c>
      <c r="AR887" s="86">
        <f t="shared" si="281"/>
        <v>0</v>
      </c>
    </row>
    <row r="888" spans="1:44" x14ac:dyDescent="0.25">
      <c r="A888" s="178"/>
      <c r="B888" s="55" t="str">
        <f>_xlfn.IFNA(VLOOKUP(A888,'Ajánlatkérő(k) adatai'!$B$4:$C$205,2,0),"")</f>
        <v/>
      </c>
      <c r="C888" s="178"/>
      <c r="D888" s="55" t="str">
        <f>_xlfn.IFNA(VLOOKUP(C888,'Számlafizető(k) adatai'!$C$4:$D$203,2,0),"")</f>
        <v/>
      </c>
      <c r="E888" s="55" t="str">
        <f>_xlfn.IFNA(VLOOKUP(C888,'Számlafizető(k) adatai'!$C$4:$M$203,11,0),"")</f>
        <v/>
      </c>
      <c r="F888" s="178"/>
      <c r="G888" s="178"/>
      <c r="H888" s="178"/>
      <c r="I888" s="55" t="str">
        <f>IF(F888="","",VLOOKUP(LEFT(F888,5),'Technikai cellák'!B:C,2,0))</f>
        <v/>
      </c>
      <c r="J888" s="55" t="str">
        <f>IF(F888="","",VLOOKUP(I888,'Technikai cellák'!$C$1:$D$12,2,0))</f>
        <v/>
      </c>
      <c r="K888" s="179"/>
      <c r="L888" s="67" t="str">
        <f t="shared" si="284"/>
        <v/>
      </c>
      <c r="M888" s="68">
        <f t="shared" si="285"/>
        <v>0</v>
      </c>
      <c r="N888" s="66">
        <f t="shared" si="286"/>
        <v>0</v>
      </c>
      <c r="O888" s="152"/>
      <c r="P888" s="172">
        <f t="shared" si="282"/>
        <v>0</v>
      </c>
      <c r="Q888" s="69">
        <f t="shared" si="287"/>
        <v>0</v>
      </c>
      <c r="R888" s="62">
        <f t="shared" si="269"/>
        <v>0</v>
      </c>
      <c r="S888" s="153"/>
      <c r="T888" s="118" t="str">
        <f t="shared" si="283"/>
        <v/>
      </c>
      <c r="U888" s="154"/>
      <c r="V888" s="154"/>
      <c r="W888" s="154"/>
      <c r="X888" s="154"/>
      <c r="Y888" s="154"/>
      <c r="Z888" s="154"/>
      <c r="AA888" s="154"/>
      <c r="AB888" s="154"/>
      <c r="AC888" s="154"/>
      <c r="AD888" s="154"/>
      <c r="AE888" s="154"/>
      <c r="AF888" s="154"/>
      <c r="AG888" s="63">
        <f t="shared" si="270"/>
        <v>0</v>
      </c>
      <c r="AH888" s="56">
        <f t="shared" si="271"/>
        <v>0</v>
      </c>
      <c r="AI888" s="56">
        <f t="shared" si="272"/>
        <v>0</v>
      </c>
      <c r="AJ888" s="56">
        <f t="shared" si="273"/>
        <v>0</v>
      </c>
      <c r="AK888" s="56">
        <f t="shared" si="274"/>
        <v>0</v>
      </c>
      <c r="AL888" s="56">
        <f t="shared" si="275"/>
        <v>0</v>
      </c>
      <c r="AM888" s="56">
        <f t="shared" si="276"/>
        <v>0</v>
      </c>
      <c r="AN888" s="56">
        <f t="shared" si="277"/>
        <v>0</v>
      </c>
      <c r="AO888" s="56">
        <f t="shared" si="278"/>
        <v>0</v>
      </c>
      <c r="AP888" s="56">
        <f t="shared" si="279"/>
        <v>0</v>
      </c>
      <c r="AQ888" s="56">
        <f t="shared" si="280"/>
        <v>0</v>
      </c>
      <c r="AR888" s="86">
        <f t="shared" si="281"/>
        <v>0</v>
      </c>
    </row>
    <row r="889" spans="1:44" x14ac:dyDescent="0.25">
      <c r="A889" s="178"/>
      <c r="B889" s="55" t="str">
        <f>_xlfn.IFNA(VLOOKUP(A889,'Ajánlatkérő(k) adatai'!$B$4:$C$205,2,0),"")</f>
        <v/>
      </c>
      <c r="C889" s="178"/>
      <c r="D889" s="55" t="str">
        <f>_xlfn.IFNA(VLOOKUP(C889,'Számlafizető(k) adatai'!$C$4:$D$203,2,0),"")</f>
        <v/>
      </c>
      <c r="E889" s="55" t="str">
        <f>_xlfn.IFNA(VLOOKUP(C889,'Számlafizető(k) adatai'!$C$4:$M$203,11,0),"")</f>
        <v/>
      </c>
      <c r="F889" s="178"/>
      <c r="G889" s="178"/>
      <c r="H889" s="178"/>
      <c r="I889" s="55" t="str">
        <f>IF(F889="","",VLOOKUP(LEFT(F889,5),'Technikai cellák'!B:C,2,0))</f>
        <v/>
      </c>
      <c r="J889" s="55" t="str">
        <f>IF(F889="","",VLOOKUP(I889,'Technikai cellák'!$C$1:$D$12,2,0))</f>
        <v/>
      </c>
      <c r="K889" s="179"/>
      <c r="L889" s="67" t="str">
        <f t="shared" si="284"/>
        <v/>
      </c>
      <c r="M889" s="68">
        <f t="shared" si="285"/>
        <v>0</v>
      </c>
      <c r="N889" s="66">
        <f t="shared" si="286"/>
        <v>0</v>
      </c>
      <c r="O889" s="152"/>
      <c r="P889" s="172">
        <f t="shared" si="282"/>
        <v>0</v>
      </c>
      <c r="Q889" s="69">
        <f t="shared" si="287"/>
        <v>0</v>
      </c>
      <c r="R889" s="62">
        <f t="shared" si="269"/>
        <v>0</v>
      </c>
      <c r="S889" s="153"/>
      <c r="T889" s="118" t="str">
        <f t="shared" si="283"/>
        <v/>
      </c>
      <c r="U889" s="154"/>
      <c r="V889" s="154"/>
      <c r="W889" s="154"/>
      <c r="X889" s="154"/>
      <c r="Y889" s="154"/>
      <c r="Z889" s="154"/>
      <c r="AA889" s="154"/>
      <c r="AB889" s="154"/>
      <c r="AC889" s="154"/>
      <c r="AD889" s="154"/>
      <c r="AE889" s="154"/>
      <c r="AF889" s="154"/>
      <c r="AG889" s="63">
        <f t="shared" si="270"/>
        <v>0</v>
      </c>
      <c r="AH889" s="56">
        <f t="shared" si="271"/>
        <v>0</v>
      </c>
      <c r="AI889" s="56">
        <f t="shared" si="272"/>
        <v>0</v>
      </c>
      <c r="AJ889" s="56">
        <f t="shared" si="273"/>
        <v>0</v>
      </c>
      <c r="AK889" s="56">
        <f t="shared" si="274"/>
        <v>0</v>
      </c>
      <c r="AL889" s="56">
        <f t="shared" si="275"/>
        <v>0</v>
      </c>
      <c r="AM889" s="56">
        <f t="shared" si="276"/>
        <v>0</v>
      </c>
      <c r="AN889" s="56">
        <f t="shared" si="277"/>
        <v>0</v>
      </c>
      <c r="AO889" s="56">
        <f t="shared" si="278"/>
        <v>0</v>
      </c>
      <c r="AP889" s="56">
        <f t="shared" si="279"/>
        <v>0</v>
      </c>
      <c r="AQ889" s="56">
        <f t="shared" si="280"/>
        <v>0</v>
      </c>
      <c r="AR889" s="86">
        <f t="shared" si="281"/>
        <v>0</v>
      </c>
    </row>
    <row r="890" spans="1:44" x14ac:dyDescent="0.25">
      <c r="A890" s="178"/>
      <c r="B890" s="55" t="str">
        <f>_xlfn.IFNA(VLOOKUP(A890,'Ajánlatkérő(k) adatai'!$B$4:$C$205,2,0),"")</f>
        <v/>
      </c>
      <c r="C890" s="178"/>
      <c r="D890" s="55" t="str">
        <f>_xlfn.IFNA(VLOOKUP(C890,'Számlafizető(k) adatai'!$C$4:$D$203,2,0),"")</f>
        <v/>
      </c>
      <c r="E890" s="55" t="str">
        <f>_xlfn.IFNA(VLOOKUP(C890,'Számlafizető(k) adatai'!$C$4:$M$203,11,0),"")</f>
        <v/>
      </c>
      <c r="F890" s="178"/>
      <c r="G890" s="178"/>
      <c r="H890" s="178"/>
      <c r="I890" s="55" t="str">
        <f>IF(F890="","",VLOOKUP(LEFT(F890,5),'Technikai cellák'!B:C,2,0))</f>
        <v/>
      </c>
      <c r="J890" s="55" t="str">
        <f>IF(F890="","",VLOOKUP(I890,'Technikai cellák'!$C$1:$D$12,2,0))</f>
        <v/>
      </c>
      <c r="K890" s="179"/>
      <c r="L890" s="67" t="str">
        <f t="shared" si="284"/>
        <v/>
      </c>
      <c r="M890" s="68">
        <f t="shared" si="285"/>
        <v>0</v>
      </c>
      <c r="N890" s="66">
        <f t="shared" si="286"/>
        <v>0</v>
      </c>
      <c r="O890" s="152"/>
      <c r="P890" s="172">
        <f t="shared" si="282"/>
        <v>0</v>
      </c>
      <c r="Q890" s="69">
        <f t="shared" si="287"/>
        <v>0</v>
      </c>
      <c r="R890" s="62">
        <f t="shared" si="269"/>
        <v>0</v>
      </c>
      <c r="S890" s="153"/>
      <c r="T890" s="118" t="str">
        <f t="shared" si="283"/>
        <v/>
      </c>
      <c r="U890" s="154"/>
      <c r="V890" s="154"/>
      <c r="W890" s="154"/>
      <c r="X890" s="154"/>
      <c r="Y890" s="154"/>
      <c r="Z890" s="154"/>
      <c r="AA890" s="154"/>
      <c r="AB890" s="154"/>
      <c r="AC890" s="154"/>
      <c r="AD890" s="154"/>
      <c r="AE890" s="154"/>
      <c r="AF890" s="154"/>
      <c r="AG890" s="63">
        <f t="shared" si="270"/>
        <v>0</v>
      </c>
      <c r="AH890" s="56">
        <f t="shared" si="271"/>
        <v>0</v>
      </c>
      <c r="AI890" s="56">
        <f t="shared" si="272"/>
        <v>0</v>
      </c>
      <c r="AJ890" s="56">
        <f t="shared" si="273"/>
        <v>0</v>
      </c>
      <c r="AK890" s="56">
        <f t="shared" si="274"/>
        <v>0</v>
      </c>
      <c r="AL890" s="56">
        <f t="shared" si="275"/>
        <v>0</v>
      </c>
      <c r="AM890" s="56">
        <f t="shared" si="276"/>
        <v>0</v>
      </c>
      <c r="AN890" s="56">
        <f t="shared" si="277"/>
        <v>0</v>
      </c>
      <c r="AO890" s="56">
        <f t="shared" si="278"/>
        <v>0</v>
      </c>
      <c r="AP890" s="56">
        <f t="shared" si="279"/>
        <v>0</v>
      </c>
      <c r="AQ890" s="56">
        <f t="shared" si="280"/>
        <v>0</v>
      </c>
      <c r="AR890" s="86">
        <f t="shared" si="281"/>
        <v>0</v>
      </c>
    </row>
    <row r="891" spans="1:44" x14ac:dyDescent="0.25">
      <c r="A891" s="178"/>
      <c r="B891" s="55" t="str">
        <f>_xlfn.IFNA(VLOOKUP(A891,'Ajánlatkérő(k) adatai'!$B$4:$C$205,2,0),"")</f>
        <v/>
      </c>
      <c r="C891" s="178"/>
      <c r="D891" s="55" t="str">
        <f>_xlfn.IFNA(VLOOKUP(C891,'Számlafizető(k) adatai'!$C$4:$D$203,2,0),"")</f>
        <v/>
      </c>
      <c r="E891" s="55" t="str">
        <f>_xlfn.IFNA(VLOOKUP(C891,'Számlafizető(k) adatai'!$C$4:$M$203,11,0),"")</f>
        <v/>
      </c>
      <c r="F891" s="178"/>
      <c r="G891" s="178"/>
      <c r="H891" s="178"/>
      <c r="I891" s="55" t="str">
        <f>IF(F891="","",VLOOKUP(LEFT(F891,5),'Technikai cellák'!B:C,2,0))</f>
        <v/>
      </c>
      <c r="J891" s="55" t="str">
        <f>IF(F891="","",VLOOKUP(I891,'Technikai cellák'!$C$1:$D$12,2,0))</f>
        <v/>
      </c>
      <c r="K891" s="179"/>
      <c r="L891" s="67" t="str">
        <f t="shared" si="284"/>
        <v/>
      </c>
      <c r="M891" s="68">
        <f t="shared" si="285"/>
        <v>0</v>
      </c>
      <c r="N891" s="66">
        <f t="shared" si="286"/>
        <v>0</v>
      </c>
      <c r="O891" s="152"/>
      <c r="P891" s="172">
        <f t="shared" si="282"/>
        <v>0</v>
      </c>
      <c r="Q891" s="69">
        <f t="shared" si="287"/>
        <v>0</v>
      </c>
      <c r="R891" s="62">
        <f t="shared" si="269"/>
        <v>0</v>
      </c>
      <c r="S891" s="153"/>
      <c r="T891" s="118" t="str">
        <f t="shared" si="283"/>
        <v/>
      </c>
      <c r="U891" s="154"/>
      <c r="V891" s="154"/>
      <c r="W891" s="154"/>
      <c r="X891" s="154"/>
      <c r="Y891" s="154"/>
      <c r="Z891" s="154"/>
      <c r="AA891" s="154"/>
      <c r="AB891" s="154"/>
      <c r="AC891" s="154"/>
      <c r="AD891" s="154"/>
      <c r="AE891" s="154"/>
      <c r="AF891" s="154"/>
      <c r="AG891" s="63">
        <f t="shared" si="270"/>
        <v>0</v>
      </c>
      <c r="AH891" s="56">
        <f t="shared" si="271"/>
        <v>0</v>
      </c>
      <c r="AI891" s="56">
        <f t="shared" si="272"/>
        <v>0</v>
      </c>
      <c r="AJ891" s="56">
        <f t="shared" si="273"/>
        <v>0</v>
      </c>
      <c r="AK891" s="56">
        <f t="shared" si="274"/>
        <v>0</v>
      </c>
      <c r="AL891" s="56">
        <f t="shared" si="275"/>
        <v>0</v>
      </c>
      <c r="AM891" s="56">
        <f t="shared" si="276"/>
        <v>0</v>
      </c>
      <c r="AN891" s="56">
        <f t="shared" si="277"/>
        <v>0</v>
      </c>
      <c r="AO891" s="56">
        <f t="shared" si="278"/>
        <v>0</v>
      </c>
      <c r="AP891" s="56">
        <f t="shared" si="279"/>
        <v>0</v>
      </c>
      <c r="AQ891" s="56">
        <f t="shared" si="280"/>
        <v>0</v>
      </c>
      <c r="AR891" s="86">
        <f t="shared" si="281"/>
        <v>0</v>
      </c>
    </row>
    <row r="892" spans="1:44" x14ac:dyDescent="0.25">
      <c r="A892" s="178"/>
      <c r="B892" s="55" t="str">
        <f>_xlfn.IFNA(VLOOKUP(A892,'Ajánlatkérő(k) adatai'!$B$4:$C$205,2,0),"")</f>
        <v/>
      </c>
      <c r="C892" s="178"/>
      <c r="D892" s="55" t="str">
        <f>_xlfn.IFNA(VLOOKUP(C892,'Számlafizető(k) adatai'!$C$4:$D$203,2,0),"")</f>
        <v/>
      </c>
      <c r="E892" s="55" t="str">
        <f>_xlfn.IFNA(VLOOKUP(C892,'Számlafizető(k) adatai'!$C$4:$M$203,11,0),"")</f>
        <v/>
      </c>
      <c r="F892" s="178"/>
      <c r="G892" s="178"/>
      <c r="H892" s="178"/>
      <c r="I892" s="55" t="str">
        <f>IF(F892="","",VLOOKUP(LEFT(F892,5),'Technikai cellák'!B:C,2,0))</f>
        <v/>
      </c>
      <c r="J892" s="55" t="str">
        <f>IF(F892="","",VLOOKUP(I892,'Technikai cellák'!$C$1:$D$12,2,0))</f>
        <v/>
      </c>
      <c r="K892" s="179"/>
      <c r="L892" s="67" t="str">
        <f t="shared" si="284"/>
        <v/>
      </c>
      <c r="M892" s="68">
        <f t="shared" si="285"/>
        <v>0</v>
      </c>
      <c r="N892" s="66">
        <f t="shared" si="286"/>
        <v>0</v>
      </c>
      <c r="O892" s="152"/>
      <c r="P892" s="172">
        <f t="shared" si="282"/>
        <v>0</v>
      </c>
      <c r="Q892" s="69">
        <f t="shared" si="287"/>
        <v>0</v>
      </c>
      <c r="R892" s="62">
        <f t="shared" si="269"/>
        <v>0</v>
      </c>
      <c r="S892" s="153"/>
      <c r="T892" s="118" t="str">
        <f t="shared" si="283"/>
        <v/>
      </c>
      <c r="U892" s="154"/>
      <c r="V892" s="154"/>
      <c r="W892" s="154"/>
      <c r="X892" s="154"/>
      <c r="Y892" s="154"/>
      <c r="Z892" s="154"/>
      <c r="AA892" s="154"/>
      <c r="AB892" s="154"/>
      <c r="AC892" s="154"/>
      <c r="AD892" s="154"/>
      <c r="AE892" s="154"/>
      <c r="AF892" s="154"/>
      <c r="AG892" s="63">
        <f t="shared" si="270"/>
        <v>0</v>
      </c>
      <c r="AH892" s="56">
        <f t="shared" si="271"/>
        <v>0</v>
      </c>
      <c r="AI892" s="56">
        <f t="shared" si="272"/>
        <v>0</v>
      </c>
      <c r="AJ892" s="56">
        <f t="shared" si="273"/>
        <v>0</v>
      </c>
      <c r="AK892" s="56">
        <f t="shared" si="274"/>
        <v>0</v>
      </c>
      <c r="AL892" s="56">
        <f t="shared" si="275"/>
        <v>0</v>
      </c>
      <c r="AM892" s="56">
        <f t="shared" si="276"/>
        <v>0</v>
      </c>
      <c r="AN892" s="56">
        <f t="shared" si="277"/>
        <v>0</v>
      </c>
      <c r="AO892" s="56">
        <f t="shared" si="278"/>
        <v>0</v>
      </c>
      <c r="AP892" s="56">
        <f t="shared" si="279"/>
        <v>0</v>
      </c>
      <c r="AQ892" s="56">
        <f t="shared" si="280"/>
        <v>0</v>
      </c>
      <c r="AR892" s="86">
        <f t="shared" si="281"/>
        <v>0</v>
      </c>
    </row>
    <row r="893" spans="1:44" x14ac:dyDescent="0.25">
      <c r="A893" s="178"/>
      <c r="B893" s="55" t="str">
        <f>_xlfn.IFNA(VLOOKUP(A893,'Ajánlatkérő(k) adatai'!$B$4:$C$205,2,0),"")</f>
        <v/>
      </c>
      <c r="C893" s="178"/>
      <c r="D893" s="55" t="str">
        <f>_xlfn.IFNA(VLOOKUP(C893,'Számlafizető(k) adatai'!$C$4:$D$203,2,0),"")</f>
        <v/>
      </c>
      <c r="E893" s="55" t="str">
        <f>_xlfn.IFNA(VLOOKUP(C893,'Számlafizető(k) adatai'!$C$4:$M$203,11,0),"")</f>
        <v/>
      </c>
      <c r="F893" s="178"/>
      <c r="G893" s="178"/>
      <c r="H893" s="178"/>
      <c r="I893" s="55" t="str">
        <f>IF(F893="","",VLOOKUP(LEFT(F893,5),'Technikai cellák'!B:C,2,0))</f>
        <v/>
      </c>
      <c r="J893" s="55" t="str">
        <f>IF(F893="","",VLOOKUP(I893,'Technikai cellák'!$C$1:$D$12,2,0))</f>
        <v/>
      </c>
      <c r="K893" s="179"/>
      <c r="L893" s="67" t="str">
        <f t="shared" si="284"/>
        <v/>
      </c>
      <c r="M893" s="68">
        <f t="shared" si="285"/>
        <v>0</v>
      </c>
      <c r="N893" s="66">
        <f t="shared" si="286"/>
        <v>0</v>
      </c>
      <c r="O893" s="152"/>
      <c r="P893" s="172">
        <f t="shared" si="282"/>
        <v>0</v>
      </c>
      <c r="Q893" s="69">
        <f t="shared" si="287"/>
        <v>0</v>
      </c>
      <c r="R893" s="62">
        <f t="shared" si="269"/>
        <v>0</v>
      </c>
      <c r="S893" s="153"/>
      <c r="T893" s="118" t="str">
        <f t="shared" si="283"/>
        <v/>
      </c>
      <c r="U893" s="154"/>
      <c r="V893" s="154"/>
      <c r="W893" s="154"/>
      <c r="X893" s="154"/>
      <c r="Y893" s="154"/>
      <c r="Z893" s="154"/>
      <c r="AA893" s="154"/>
      <c r="AB893" s="154"/>
      <c r="AC893" s="154"/>
      <c r="AD893" s="154"/>
      <c r="AE893" s="154"/>
      <c r="AF893" s="154"/>
      <c r="AG893" s="63">
        <f t="shared" si="270"/>
        <v>0</v>
      </c>
      <c r="AH893" s="56">
        <f t="shared" si="271"/>
        <v>0</v>
      </c>
      <c r="AI893" s="56">
        <f t="shared" si="272"/>
        <v>0</v>
      </c>
      <c r="AJ893" s="56">
        <f t="shared" si="273"/>
        <v>0</v>
      </c>
      <c r="AK893" s="56">
        <f t="shared" si="274"/>
        <v>0</v>
      </c>
      <c r="AL893" s="56">
        <f t="shared" si="275"/>
        <v>0</v>
      </c>
      <c r="AM893" s="56">
        <f t="shared" si="276"/>
        <v>0</v>
      </c>
      <c r="AN893" s="56">
        <f t="shared" si="277"/>
        <v>0</v>
      </c>
      <c r="AO893" s="56">
        <f t="shared" si="278"/>
        <v>0</v>
      </c>
      <c r="AP893" s="56">
        <f t="shared" si="279"/>
        <v>0</v>
      </c>
      <c r="AQ893" s="56">
        <f t="shared" si="280"/>
        <v>0</v>
      </c>
      <c r="AR893" s="86">
        <f t="shared" si="281"/>
        <v>0</v>
      </c>
    </row>
    <row r="894" spans="1:44" x14ac:dyDescent="0.25">
      <c r="A894" s="178"/>
      <c r="B894" s="55" t="str">
        <f>_xlfn.IFNA(VLOOKUP(A894,'Ajánlatkérő(k) adatai'!$B$4:$C$205,2,0),"")</f>
        <v/>
      </c>
      <c r="C894" s="178"/>
      <c r="D894" s="55" t="str">
        <f>_xlfn.IFNA(VLOOKUP(C894,'Számlafizető(k) adatai'!$C$4:$D$203,2,0),"")</f>
        <v/>
      </c>
      <c r="E894" s="55" t="str">
        <f>_xlfn.IFNA(VLOOKUP(C894,'Számlafizető(k) adatai'!$C$4:$M$203,11,0),"")</f>
        <v/>
      </c>
      <c r="F894" s="178"/>
      <c r="G894" s="178"/>
      <c r="H894" s="178"/>
      <c r="I894" s="55" t="str">
        <f>IF(F894="","",VLOOKUP(LEFT(F894,5),'Technikai cellák'!B:C,2,0))</f>
        <v/>
      </c>
      <c r="J894" s="55" t="str">
        <f>IF(F894="","",VLOOKUP(I894,'Technikai cellák'!$C$1:$D$12,2,0))</f>
        <v/>
      </c>
      <c r="K894" s="179"/>
      <c r="L894" s="67" t="str">
        <f t="shared" si="284"/>
        <v/>
      </c>
      <c r="M894" s="68">
        <f t="shared" si="285"/>
        <v>0</v>
      </c>
      <c r="N894" s="66">
        <f t="shared" si="286"/>
        <v>0</v>
      </c>
      <c r="O894" s="152"/>
      <c r="P894" s="172">
        <f t="shared" si="282"/>
        <v>0</v>
      </c>
      <c r="Q894" s="69">
        <f t="shared" si="287"/>
        <v>0</v>
      </c>
      <c r="R894" s="62">
        <f t="shared" si="269"/>
        <v>0</v>
      </c>
      <c r="S894" s="153"/>
      <c r="T894" s="118" t="str">
        <f t="shared" si="283"/>
        <v/>
      </c>
      <c r="U894" s="154"/>
      <c r="V894" s="154"/>
      <c r="W894" s="154"/>
      <c r="X894" s="154"/>
      <c r="Y894" s="154"/>
      <c r="Z894" s="154"/>
      <c r="AA894" s="154"/>
      <c r="AB894" s="154"/>
      <c r="AC894" s="154"/>
      <c r="AD894" s="154"/>
      <c r="AE894" s="154"/>
      <c r="AF894" s="154"/>
      <c r="AG894" s="63">
        <f t="shared" si="270"/>
        <v>0</v>
      </c>
      <c r="AH894" s="56">
        <f t="shared" si="271"/>
        <v>0</v>
      </c>
      <c r="AI894" s="56">
        <f t="shared" si="272"/>
        <v>0</v>
      </c>
      <c r="AJ894" s="56">
        <f t="shared" si="273"/>
        <v>0</v>
      </c>
      <c r="AK894" s="56">
        <f t="shared" si="274"/>
        <v>0</v>
      </c>
      <c r="AL894" s="56">
        <f t="shared" si="275"/>
        <v>0</v>
      </c>
      <c r="AM894" s="56">
        <f t="shared" si="276"/>
        <v>0</v>
      </c>
      <c r="AN894" s="56">
        <f t="shared" si="277"/>
        <v>0</v>
      </c>
      <c r="AO894" s="56">
        <f t="shared" si="278"/>
        <v>0</v>
      </c>
      <c r="AP894" s="56">
        <f t="shared" si="279"/>
        <v>0</v>
      </c>
      <c r="AQ894" s="56">
        <f t="shared" si="280"/>
        <v>0</v>
      </c>
      <c r="AR894" s="86">
        <f t="shared" si="281"/>
        <v>0</v>
      </c>
    </row>
    <row r="895" spans="1:44" x14ac:dyDescent="0.25">
      <c r="A895" s="178"/>
      <c r="B895" s="55" t="str">
        <f>_xlfn.IFNA(VLOOKUP(A895,'Ajánlatkérő(k) adatai'!$B$4:$C$205,2,0),"")</f>
        <v/>
      </c>
      <c r="C895" s="178"/>
      <c r="D895" s="55" t="str">
        <f>_xlfn.IFNA(VLOOKUP(C895,'Számlafizető(k) adatai'!$C$4:$D$203,2,0),"")</f>
        <v/>
      </c>
      <c r="E895" s="55" t="str">
        <f>_xlfn.IFNA(VLOOKUP(C895,'Számlafizető(k) adatai'!$C$4:$M$203,11,0),"")</f>
        <v/>
      </c>
      <c r="F895" s="178"/>
      <c r="G895" s="178"/>
      <c r="H895" s="178"/>
      <c r="I895" s="55" t="str">
        <f>IF(F895="","",VLOOKUP(LEFT(F895,5),'Technikai cellák'!B:C,2,0))</f>
        <v/>
      </c>
      <c r="J895" s="55" t="str">
        <f>IF(F895="","",VLOOKUP(I895,'Technikai cellák'!$C$1:$D$12,2,0))</f>
        <v/>
      </c>
      <c r="K895" s="179"/>
      <c r="L895" s="67" t="str">
        <f t="shared" si="284"/>
        <v/>
      </c>
      <c r="M895" s="68">
        <f t="shared" si="285"/>
        <v>0</v>
      </c>
      <c r="N895" s="66">
        <f t="shared" si="286"/>
        <v>0</v>
      </c>
      <c r="O895" s="152"/>
      <c r="P895" s="172">
        <f t="shared" si="282"/>
        <v>0</v>
      </c>
      <c r="Q895" s="69">
        <f t="shared" si="287"/>
        <v>0</v>
      </c>
      <c r="R895" s="62">
        <f t="shared" si="269"/>
        <v>0</v>
      </c>
      <c r="S895" s="153"/>
      <c r="T895" s="118" t="str">
        <f t="shared" si="283"/>
        <v/>
      </c>
      <c r="U895" s="154"/>
      <c r="V895" s="154"/>
      <c r="W895" s="154"/>
      <c r="X895" s="154"/>
      <c r="Y895" s="154"/>
      <c r="Z895" s="154"/>
      <c r="AA895" s="154"/>
      <c r="AB895" s="154"/>
      <c r="AC895" s="154"/>
      <c r="AD895" s="154"/>
      <c r="AE895" s="154"/>
      <c r="AF895" s="154"/>
      <c r="AG895" s="63">
        <f t="shared" si="270"/>
        <v>0</v>
      </c>
      <c r="AH895" s="56">
        <f t="shared" si="271"/>
        <v>0</v>
      </c>
      <c r="AI895" s="56">
        <f t="shared" si="272"/>
        <v>0</v>
      </c>
      <c r="AJ895" s="56">
        <f t="shared" si="273"/>
        <v>0</v>
      </c>
      <c r="AK895" s="56">
        <f t="shared" si="274"/>
        <v>0</v>
      </c>
      <c r="AL895" s="56">
        <f t="shared" si="275"/>
        <v>0</v>
      </c>
      <c r="AM895" s="56">
        <f t="shared" si="276"/>
        <v>0</v>
      </c>
      <c r="AN895" s="56">
        <f t="shared" si="277"/>
        <v>0</v>
      </c>
      <c r="AO895" s="56">
        <f t="shared" si="278"/>
        <v>0</v>
      </c>
      <c r="AP895" s="56">
        <f t="shared" si="279"/>
        <v>0</v>
      </c>
      <c r="AQ895" s="56">
        <f t="shared" si="280"/>
        <v>0</v>
      </c>
      <c r="AR895" s="86">
        <f t="shared" si="281"/>
        <v>0</v>
      </c>
    </row>
    <row r="896" spans="1:44" x14ac:dyDescent="0.25">
      <c r="A896" s="178"/>
      <c r="B896" s="55" t="str">
        <f>_xlfn.IFNA(VLOOKUP(A896,'Ajánlatkérő(k) adatai'!$B$4:$C$205,2,0),"")</f>
        <v/>
      </c>
      <c r="C896" s="178"/>
      <c r="D896" s="55" t="str">
        <f>_xlfn.IFNA(VLOOKUP(C896,'Számlafizető(k) adatai'!$C$4:$D$203,2,0),"")</f>
        <v/>
      </c>
      <c r="E896" s="55" t="str">
        <f>_xlfn.IFNA(VLOOKUP(C896,'Számlafizető(k) adatai'!$C$4:$M$203,11,0),"")</f>
        <v/>
      </c>
      <c r="F896" s="178"/>
      <c r="G896" s="178"/>
      <c r="H896" s="178"/>
      <c r="I896" s="55" t="str">
        <f>IF(F896="","",VLOOKUP(LEFT(F896,5),'Technikai cellák'!B:C,2,0))</f>
        <v/>
      </c>
      <c r="J896" s="55" t="str">
        <f>IF(F896="","",VLOOKUP(I896,'Technikai cellák'!$C$1:$D$12,2,0))</f>
        <v/>
      </c>
      <c r="K896" s="179"/>
      <c r="L896" s="67" t="str">
        <f t="shared" si="284"/>
        <v/>
      </c>
      <c r="M896" s="68">
        <f t="shared" si="285"/>
        <v>0</v>
      </c>
      <c r="N896" s="66">
        <f t="shared" si="286"/>
        <v>0</v>
      </c>
      <c r="O896" s="152"/>
      <c r="P896" s="172">
        <f t="shared" si="282"/>
        <v>0</v>
      </c>
      <c r="Q896" s="69">
        <f t="shared" si="287"/>
        <v>0</v>
      </c>
      <c r="R896" s="62">
        <f t="shared" si="269"/>
        <v>0</v>
      </c>
      <c r="S896" s="153"/>
      <c r="T896" s="118" t="str">
        <f t="shared" si="283"/>
        <v/>
      </c>
      <c r="U896" s="154"/>
      <c r="V896" s="154"/>
      <c r="W896" s="154"/>
      <c r="X896" s="154"/>
      <c r="Y896" s="154"/>
      <c r="Z896" s="154"/>
      <c r="AA896" s="154"/>
      <c r="AB896" s="154"/>
      <c r="AC896" s="154"/>
      <c r="AD896" s="154"/>
      <c r="AE896" s="154"/>
      <c r="AF896" s="154"/>
      <c r="AG896" s="63">
        <f t="shared" si="270"/>
        <v>0</v>
      </c>
      <c r="AH896" s="56">
        <f t="shared" si="271"/>
        <v>0</v>
      </c>
      <c r="AI896" s="56">
        <f t="shared" si="272"/>
        <v>0</v>
      </c>
      <c r="AJ896" s="56">
        <f t="shared" si="273"/>
        <v>0</v>
      </c>
      <c r="AK896" s="56">
        <f t="shared" si="274"/>
        <v>0</v>
      </c>
      <c r="AL896" s="56">
        <f t="shared" si="275"/>
        <v>0</v>
      </c>
      <c r="AM896" s="56">
        <f t="shared" si="276"/>
        <v>0</v>
      </c>
      <c r="AN896" s="56">
        <f t="shared" si="277"/>
        <v>0</v>
      </c>
      <c r="AO896" s="56">
        <f t="shared" si="278"/>
        <v>0</v>
      </c>
      <c r="AP896" s="56">
        <f t="shared" si="279"/>
        <v>0</v>
      </c>
      <c r="AQ896" s="56">
        <f t="shared" si="280"/>
        <v>0</v>
      </c>
      <c r="AR896" s="86">
        <f t="shared" si="281"/>
        <v>0</v>
      </c>
    </row>
    <row r="897" spans="1:44" x14ac:dyDescent="0.25">
      <c r="A897" s="178"/>
      <c r="B897" s="55" t="str">
        <f>_xlfn.IFNA(VLOOKUP(A897,'Ajánlatkérő(k) adatai'!$B$4:$C$205,2,0),"")</f>
        <v/>
      </c>
      <c r="C897" s="178"/>
      <c r="D897" s="55" t="str">
        <f>_xlfn.IFNA(VLOOKUP(C897,'Számlafizető(k) adatai'!$C$4:$D$203,2,0),"")</f>
        <v/>
      </c>
      <c r="E897" s="55" t="str">
        <f>_xlfn.IFNA(VLOOKUP(C897,'Számlafizető(k) adatai'!$C$4:$M$203,11,0),"")</f>
        <v/>
      </c>
      <c r="F897" s="178"/>
      <c r="G897" s="178"/>
      <c r="H897" s="178"/>
      <c r="I897" s="55" t="str">
        <f>IF(F897="","",VLOOKUP(LEFT(F897,5),'Technikai cellák'!B:C,2,0))</f>
        <v/>
      </c>
      <c r="J897" s="55" t="str">
        <f>IF(F897="","",VLOOKUP(I897,'Technikai cellák'!$C$1:$D$12,2,0))</f>
        <v/>
      </c>
      <c r="K897" s="179"/>
      <c r="L897" s="67" t="str">
        <f t="shared" si="284"/>
        <v/>
      </c>
      <c r="M897" s="68">
        <f t="shared" si="285"/>
        <v>0</v>
      </c>
      <c r="N897" s="66">
        <f t="shared" si="286"/>
        <v>0</v>
      </c>
      <c r="O897" s="152"/>
      <c r="P897" s="172">
        <f t="shared" si="282"/>
        <v>0</v>
      </c>
      <c r="Q897" s="69">
        <f t="shared" si="287"/>
        <v>0</v>
      </c>
      <c r="R897" s="62">
        <f t="shared" si="269"/>
        <v>0</v>
      </c>
      <c r="S897" s="153"/>
      <c r="T897" s="118" t="str">
        <f t="shared" si="283"/>
        <v/>
      </c>
      <c r="U897" s="154"/>
      <c r="V897" s="154"/>
      <c r="W897" s="154"/>
      <c r="X897" s="154"/>
      <c r="Y897" s="154"/>
      <c r="Z897" s="154"/>
      <c r="AA897" s="154"/>
      <c r="AB897" s="154"/>
      <c r="AC897" s="154"/>
      <c r="AD897" s="154"/>
      <c r="AE897" s="154"/>
      <c r="AF897" s="154"/>
      <c r="AG897" s="63">
        <f t="shared" si="270"/>
        <v>0</v>
      </c>
      <c r="AH897" s="56">
        <f t="shared" si="271"/>
        <v>0</v>
      </c>
      <c r="AI897" s="56">
        <f t="shared" si="272"/>
        <v>0</v>
      </c>
      <c r="AJ897" s="56">
        <f t="shared" si="273"/>
        <v>0</v>
      </c>
      <c r="AK897" s="56">
        <f t="shared" si="274"/>
        <v>0</v>
      </c>
      <c r="AL897" s="56">
        <f t="shared" si="275"/>
        <v>0</v>
      </c>
      <c r="AM897" s="56">
        <f t="shared" si="276"/>
        <v>0</v>
      </c>
      <c r="AN897" s="56">
        <f t="shared" si="277"/>
        <v>0</v>
      </c>
      <c r="AO897" s="56">
        <f t="shared" si="278"/>
        <v>0</v>
      </c>
      <c r="AP897" s="56">
        <f t="shared" si="279"/>
        <v>0</v>
      </c>
      <c r="AQ897" s="56">
        <f t="shared" si="280"/>
        <v>0</v>
      </c>
      <c r="AR897" s="86">
        <f t="shared" si="281"/>
        <v>0</v>
      </c>
    </row>
    <row r="898" spans="1:44" x14ac:dyDescent="0.25">
      <c r="A898" s="178"/>
      <c r="B898" s="55" t="str">
        <f>_xlfn.IFNA(VLOOKUP(A898,'Ajánlatkérő(k) adatai'!$B$4:$C$205,2,0),"")</f>
        <v/>
      </c>
      <c r="C898" s="178"/>
      <c r="D898" s="55" t="str">
        <f>_xlfn.IFNA(VLOOKUP(C898,'Számlafizető(k) adatai'!$C$4:$D$203,2,0),"")</f>
        <v/>
      </c>
      <c r="E898" s="55" t="str">
        <f>_xlfn.IFNA(VLOOKUP(C898,'Számlafizető(k) adatai'!$C$4:$M$203,11,0),"")</f>
        <v/>
      </c>
      <c r="F898" s="178"/>
      <c r="G898" s="178"/>
      <c r="H898" s="178"/>
      <c r="I898" s="55" t="str">
        <f>IF(F898="","",VLOOKUP(LEFT(F898,5),'Technikai cellák'!B:C,2,0))</f>
        <v/>
      </c>
      <c r="J898" s="55" t="str">
        <f>IF(F898="","",VLOOKUP(I898,'Technikai cellák'!$C$1:$D$12,2,0))</f>
        <v/>
      </c>
      <c r="K898" s="179"/>
      <c r="L898" s="67" t="str">
        <f t="shared" si="284"/>
        <v/>
      </c>
      <c r="M898" s="68">
        <f t="shared" si="285"/>
        <v>0</v>
      </c>
      <c r="N898" s="66">
        <f t="shared" si="286"/>
        <v>0</v>
      </c>
      <c r="O898" s="152"/>
      <c r="P898" s="172">
        <f t="shared" si="282"/>
        <v>0</v>
      </c>
      <c r="Q898" s="69">
        <f t="shared" si="287"/>
        <v>0</v>
      </c>
      <c r="R898" s="62">
        <f t="shared" si="269"/>
        <v>0</v>
      </c>
      <c r="S898" s="153"/>
      <c r="T898" s="118" t="str">
        <f t="shared" si="283"/>
        <v/>
      </c>
      <c r="U898" s="154"/>
      <c r="V898" s="154"/>
      <c r="W898" s="154"/>
      <c r="X898" s="154"/>
      <c r="Y898" s="154"/>
      <c r="Z898" s="154"/>
      <c r="AA898" s="154"/>
      <c r="AB898" s="154"/>
      <c r="AC898" s="154"/>
      <c r="AD898" s="154"/>
      <c r="AE898" s="154"/>
      <c r="AF898" s="154"/>
      <c r="AG898" s="63">
        <f t="shared" si="270"/>
        <v>0</v>
      </c>
      <c r="AH898" s="56">
        <f t="shared" si="271"/>
        <v>0</v>
      </c>
      <c r="AI898" s="56">
        <f t="shared" si="272"/>
        <v>0</v>
      </c>
      <c r="AJ898" s="56">
        <f t="shared" si="273"/>
        <v>0</v>
      </c>
      <c r="AK898" s="56">
        <f t="shared" si="274"/>
        <v>0</v>
      </c>
      <c r="AL898" s="56">
        <f t="shared" si="275"/>
        <v>0</v>
      </c>
      <c r="AM898" s="56">
        <f t="shared" si="276"/>
        <v>0</v>
      </c>
      <c r="AN898" s="56">
        <f t="shared" si="277"/>
        <v>0</v>
      </c>
      <c r="AO898" s="56">
        <f t="shared" si="278"/>
        <v>0</v>
      </c>
      <c r="AP898" s="56">
        <f t="shared" si="279"/>
        <v>0</v>
      </c>
      <c r="AQ898" s="56">
        <f t="shared" si="280"/>
        <v>0</v>
      </c>
      <c r="AR898" s="86">
        <f t="shared" si="281"/>
        <v>0</v>
      </c>
    </row>
    <row r="899" spans="1:44" x14ac:dyDescent="0.25">
      <c r="A899" s="178"/>
      <c r="B899" s="55" t="str">
        <f>_xlfn.IFNA(VLOOKUP(A899,'Ajánlatkérő(k) adatai'!$B$4:$C$205,2,0),"")</f>
        <v/>
      </c>
      <c r="C899" s="178"/>
      <c r="D899" s="55" t="str">
        <f>_xlfn.IFNA(VLOOKUP(C899,'Számlafizető(k) adatai'!$C$4:$D$203,2,0),"")</f>
        <v/>
      </c>
      <c r="E899" s="55" t="str">
        <f>_xlfn.IFNA(VLOOKUP(C899,'Számlafizető(k) adatai'!$C$4:$M$203,11,0),"")</f>
        <v/>
      </c>
      <c r="F899" s="178"/>
      <c r="G899" s="178"/>
      <c r="H899" s="178"/>
      <c r="I899" s="55" t="str">
        <f>IF(F899="","",VLOOKUP(LEFT(F899,5),'Technikai cellák'!B:C,2,0))</f>
        <v/>
      </c>
      <c r="J899" s="55" t="str">
        <f>IF(F899="","",VLOOKUP(I899,'Technikai cellák'!$C$1:$D$12,2,0))</f>
        <v/>
      </c>
      <c r="K899" s="179"/>
      <c r="L899" s="67" t="str">
        <f t="shared" si="284"/>
        <v/>
      </c>
      <c r="M899" s="68">
        <f t="shared" si="285"/>
        <v>0</v>
      </c>
      <c r="N899" s="66">
        <f t="shared" si="286"/>
        <v>0</v>
      </c>
      <c r="O899" s="152"/>
      <c r="P899" s="172">
        <f t="shared" si="282"/>
        <v>0</v>
      </c>
      <c r="Q899" s="69">
        <f t="shared" si="287"/>
        <v>0</v>
      </c>
      <c r="R899" s="62">
        <f t="shared" si="269"/>
        <v>0</v>
      </c>
      <c r="S899" s="153"/>
      <c r="T899" s="118" t="str">
        <f t="shared" si="283"/>
        <v/>
      </c>
      <c r="U899" s="154"/>
      <c r="V899" s="154"/>
      <c r="W899" s="154"/>
      <c r="X899" s="154"/>
      <c r="Y899" s="154"/>
      <c r="Z899" s="154"/>
      <c r="AA899" s="154"/>
      <c r="AB899" s="154"/>
      <c r="AC899" s="154"/>
      <c r="AD899" s="154"/>
      <c r="AE899" s="154"/>
      <c r="AF899" s="154"/>
      <c r="AG899" s="63">
        <f t="shared" si="270"/>
        <v>0</v>
      </c>
      <c r="AH899" s="56">
        <f t="shared" si="271"/>
        <v>0</v>
      </c>
      <c r="AI899" s="56">
        <f t="shared" si="272"/>
        <v>0</v>
      </c>
      <c r="AJ899" s="56">
        <f t="shared" si="273"/>
        <v>0</v>
      </c>
      <c r="AK899" s="56">
        <f t="shared" si="274"/>
        <v>0</v>
      </c>
      <c r="AL899" s="56">
        <f t="shared" si="275"/>
        <v>0</v>
      </c>
      <c r="AM899" s="56">
        <f t="shared" si="276"/>
        <v>0</v>
      </c>
      <c r="AN899" s="56">
        <f t="shared" si="277"/>
        <v>0</v>
      </c>
      <c r="AO899" s="56">
        <f t="shared" si="278"/>
        <v>0</v>
      </c>
      <c r="AP899" s="56">
        <f t="shared" si="279"/>
        <v>0</v>
      </c>
      <c r="AQ899" s="56">
        <f t="shared" si="280"/>
        <v>0</v>
      </c>
      <c r="AR899" s="86">
        <f t="shared" si="281"/>
        <v>0</v>
      </c>
    </row>
    <row r="900" spans="1:44" x14ac:dyDescent="0.25">
      <c r="A900" s="178"/>
      <c r="B900" s="55" t="str">
        <f>_xlfn.IFNA(VLOOKUP(A900,'Ajánlatkérő(k) adatai'!$B$4:$C$205,2,0),"")</f>
        <v/>
      </c>
      <c r="C900" s="178"/>
      <c r="D900" s="55" t="str">
        <f>_xlfn.IFNA(VLOOKUP(C900,'Számlafizető(k) adatai'!$C$4:$D$203,2,0),"")</f>
        <v/>
      </c>
      <c r="E900" s="55" t="str">
        <f>_xlfn.IFNA(VLOOKUP(C900,'Számlafizető(k) adatai'!$C$4:$M$203,11,0),"")</f>
        <v/>
      </c>
      <c r="F900" s="178"/>
      <c r="G900" s="178"/>
      <c r="H900" s="178"/>
      <c r="I900" s="55" t="str">
        <f>IF(F900="","",VLOOKUP(LEFT(F900,5),'Technikai cellák'!B:C,2,0))</f>
        <v/>
      </c>
      <c r="J900" s="55" t="str">
        <f>IF(F900="","",VLOOKUP(I900,'Technikai cellák'!$C$1:$D$12,2,0))</f>
        <v/>
      </c>
      <c r="K900" s="179"/>
      <c r="L900" s="67" t="str">
        <f t="shared" si="284"/>
        <v/>
      </c>
      <c r="M900" s="68">
        <f t="shared" si="285"/>
        <v>0</v>
      </c>
      <c r="N900" s="66">
        <f t="shared" si="286"/>
        <v>0</v>
      </c>
      <c r="O900" s="152"/>
      <c r="P900" s="172">
        <f t="shared" si="282"/>
        <v>0</v>
      </c>
      <c r="Q900" s="69">
        <f t="shared" si="287"/>
        <v>0</v>
      </c>
      <c r="R900" s="62">
        <f t="shared" si="269"/>
        <v>0</v>
      </c>
      <c r="S900" s="153"/>
      <c r="T900" s="118" t="str">
        <f t="shared" si="283"/>
        <v/>
      </c>
      <c r="U900" s="154"/>
      <c r="V900" s="154"/>
      <c r="W900" s="154"/>
      <c r="X900" s="154"/>
      <c r="Y900" s="154"/>
      <c r="Z900" s="154"/>
      <c r="AA900" s="154"/>
      <c r="AB900" s="154"/>
      <c r="AC900" s="154"/>
      <c r="AD900" s="154"/>
      <c r="AE900" s="154"/>
      <c r="AF900" s="154"/>
      <c r="AG900" s="63">
        <f t="shared" si="270"/>
        <v>0</v>
      </c>
      <c r="AH900" s="56">
        <f t="shared" si="271"/>
        <v>0</v>
      </c>
      <c r="AI900" s="56">
        <f t="shared" si="272"/>
        <v>0</v>
      </c>
      <c r="AJ900" s="56">
        <f t="shared" si="273"/>
        <v>0</v>
      </c>
      <c r="AK900" s="56">
        <f t="shared" si="274"/>
        <v>0</v>
      </c>
      <c r="AL900" s="56">
        <f t="shared" si="275"/>
        <v>0</v>
      </c>
      <c r="AM900" s="56">
        <f t="shared" si="276"/>
        <v>0</v>
      </c>
      <c r="AN900" s="56">
        <f t="shared" si="277"/>
        <v>0</v>
      </c>
      <c r="AO900" s="56">
        <f t="shared" si="278"/>
        <v>0</v>
      </c>
      <c r="AP900" s="56">
        <f t="shared" si="279"/>
        <v>0</v>
      </c>
      <c r="AQ900" s="56">
        <f t="shared" si="280"/>
        <v>0</v>
      </c>
      <c r="AR900" s="86">
        <f t="shared" si="281"/>
        <v>0</v>
      </c>
    </row>
    <row r="901" spans="1:44" x14ac:dyDescent="0.25">
      <c r="A901" s="178"/>
      <c r="B901" s="55" t="str">
        <f>_xlfn.IFNA(VLOOKUP(A901,'Ajánlatkérő(k) adatai'!$B$4:$C$205,2,0),"")</f>
        <v/>
      </c>
      <c r="C901" s="178"/>
      <c r="D901" s="55" t="str">
        <f>_xlfn.IFNA(VLOOKUP(C901,'Számlafizető(k) adatai'!$C$4:$D$203,2,0),"")</f>
        <v/>
      </c>
      <c r="E901" s="55" t="str">
        <f>_xlfn.IFNA(VLOOKUP(C901,'Számlafizető(k) adatai'!$C$4:$M$203,11,0),"")</f>
        <v/>
      </c>
      <c r="F901" s="178"/>
      <c r="G901" s="178"/>
      <c r="H901" s="178"/>
      <c r="I901" s="55" t="str">
        <f>IF(F901="","",VLOOKUP(LEFT(F901,5),'Technikai cellák'!B:C,2,0))</f>
        <v/>
      </c>
      <c r="J901" s="55" t="str">
        <f>IF(F901="","",VLOOKUP(I901,'Technikai cellák'!$C$1:$D$12,2,0))</f>
        <v/>
      </c>
      <c r="K901" s="179"/>
      <c r="L901" s="67" t="str">
        <f t="shared" si="284"/>
        <v/>
      </c>
      <c r="M901" s="68">
        <f t="shared" si="285"/>
        <v>0</v>
      </c>
      <c r="N901" s="66">
        <f t="shared" si="286"/>
        <v>0</v>
      </c>
      <c r="O901" s="152"/>
      <c r="P901" s="172">
        <f t="shared" si="282"/>
        <v>0</v>
      </c>
      <c r="Q901" s="69">
        <f t="shared" si="287"/>
        <v>0</v>
      </c>
      <c r="R901" s="62">
        <f t="shared" ref="R901:R964" si="288">SUM(AG901:AR901)</f>
        <v>0</v>
      </c>
      <c r="S901" s="153"/>
      <c r="T901" s="118" t="str">
        <f t="shared" si="283"/>
        <v/>
      </c>
      <c r="U901" s="154"/>
      <c r="V901" s="154"/>
      <c r="W901" s="154"/>
      <c r="X901" s="154"/>
      <c r="Y901" s="154"/>
      <c r="Z901" s="154"/>
      <c r="AA901" s="154"/>
      <c r="AB901" s="154"/>
      <c r="AC901" s="154"/>
      <c r="AD901" s="154"/>
      <c r="AE901" s="154"/>
      <c r="AF901" s="154"/>
      <c r="AG901" s="63">
        <f t="shared" ref="AG901:AG964" si="289">ROUND((U901*$C$7)/$C$8,0)</f>
        <v>0</v>
      </c>
      <c r="AH901" s="56">
        <f t="shared" ref="AH901:AH964" si="290">ROUND((V901*$C$7)/$C$8,0)</f>
        <v>0</v>
      </c>
      <c r="AI901" s="56">
        <f t="shared" ref="AI901:AI964" si="291">ROUND((W901*$C$7)/$C$8,0)</f>
        <v>0</v>
      </c>
      <c r="AJ901" s="56">
        <f t="shared" ref="AJ901:AJ964" si="292">ROUND((X901*$C$7)/$C$8,0)</f>
        <v>0</v>
      </c>
      <c r="AK901" s="56">
        <f t="shared" ref="AK901:AK964" si="293">ROUND((Y901*$C$7)/$C$8,0)</f>
        <v>0</v>
      </c>
      <c r="AL901" s="56">
        <f t="shared" ref="AL901:AL964" si="294">ROUND((Z901*$C$7)/$C$8,0)</f>
        <v>0</v>
      </c>
      <c r="AM901" s="56">
        <f t="shared" ref="AM901:AM964" si="295">ROUND((AA901*$C$7)/$C$8,0)</f>
        <v>0</v>
      </c>
      <c r="AN901" s="56">
        <f t="shared" ref="AN901:AN964" si="296">ROUND((AB901*$C$7)/$C$8,0)</f>
        <v>0</v>
      </c>
      <c r="AO901" s="56">
        <f t="shared" ref="AO901:AO964" si="297">ROUND((AC901*$C$7)/$C$8,0)</f>
        <v>0</v>
      </c>
      <c r="AP901" s="56">
        <f t="shared" ref="AP901:AP964" si="298">ROUND((AD901*$C$7)/$C$8,0)</f>
        <v>0</v>
      </c>
      <c r="AQ901" s="56">
        <f t="shared" ref="AQ901:AQ964" si="299">ROUND((AE901*$C$7)/$C$8,0)</f>
        <v>0</v>
      </c>
      <c r="AR901" s="86">
        <f t="shared" ref="AR901:AR964" si="300">ROUND((AF901*$C$7)/$C$8,0)</f>
        <v>0</v>
      </c>
    </row>
    <row r="902" spans="1:44" x14ac:dyDescent="0.25">
      <c r="A902" s="178"/>
      <c r="B902" s="55" t="str">
        <f>_xlfn.IFNA(VLOOKUP(A902,'Ajánlatkérő(k) adatai'!$B$4:$C$205,2,0),"")</f>
        <v/>
      </c>
      <c r="C902" s="178"/>
      <c r="D902" s="55" t="str">
        <f>_xlfn.IFNA(VLOOKUP(C902,'Számlafizető(k) adatai'!$C$4:$D$203,2,0),"")</f>
        <v/>
      </c>
      <c r="E902" s="55" t="str">
        <f>_xlfn.IFNA(VLOOKUP(C902,'Számlafizető(k) adatai'!$C$4:$M$203,11,0),"")</f>
        <v/>
      </c>
      <c r="F902" s="178"/>
      <c r="G902" s="178"/>
      <c r="H902" s="178"/>
      <c r="I902" s="55" t="str">
        <f>IF(F902="","",VLOOKUP(LEFT(F902,5),'Technikai cellák'!B:C,2,0))</f>
        <v/>
      </c>
      <c r="J902" s="55" t="str">
        <f>IF(F902="","",VLOOKUP(I902,'Technikai cellák'!$C$1:$D$12,2,0))</f>
        <v/>
      </c>
      <c r="K902" s="179"/>
      <c r="L902" s="67" t="str">
        <f t="shared" si="284"/>
        <v/>
      </c>
      <c r="M902" s="68">
        <f t="shared" si="285"/>
        <v>0</v>
      </c>
      <c r="N902" s="66">
        <f t="shared" si="286"/>
        <v>0</v>
      </c>
      <c r="O902" s="152"/>
      <c r="P902" s="172">
        <f t="shared" si="282"/>
        <v>0</v>
      </c>
      <c r="Q902" s="69">
        <f t="shared" si="287"/>
        <v>0</v>
      </c>
      <c r="R902" s="62">
        <f t="shared" si="288"/>
        <v>0</v>
      </c>
      <c r="S902" s="153"/>
      <c r="T902" s="118" t="str">
        <f t="shared" si="283"/>
        <v/>
      </c>
      <c r="U902" s="154"/>
      <c r="V902" s="154"/>
      <c r="W902" s="154"/>
      <c r="X902" s="154"/>
      <c r="Y902" s="154"/>
      <c r="Z902" s="154"/>
      <c r="AA902" s="154"/>
      <c r="AB902" s="154"/>
      <c r="AC902" s="154"/>
      <c r="AD902" s="154"/>
      <c r="AE902" s="154"/>
      <c r="AF902" s="154"/>
      <c r="AG902" s="63">
        <f t="shared" si="289"/>
        <v>0</v>
      </c>
      <c r="AH902" s="56">
        <f t="shared" si="290"/>
        <v>0</v>
      </c>
      <c r="AI902" s="56">
        <f t="shared" si="291"/>
        <v>0</v>
      </c>
      <c r="AJ902" s="56">
        <f t="shared" si="292"/>
        <v>0</v>
      </c>
      <c r="AK902" s="56">
        <f t="shared" si="293"/>
        <v>0</v>
      </c>
      <c r="AL902" s="56">
        <f t="shared" si="294"/>
        <v>0</v>
      </c>
      <c r="AM902" s="56">
        <f t="shared" si="295"/>
        <v>0</v>
      </c>
      <c r="AN902" s="56">
        <f t="shared" si="296"/>
        <v>0</v>
      </c>
      <c r="AO902" s="56">
        <f t="shared" si="297"/>
        <v>0</v>
      </c>
      <c r="AP902" s="56">
        <f t="shared" si="298"/>
        <v>0</v>
      </c>
      <c r="AQ902" s="56">
        <f t="shared" si="299"/>
        <v>0</v>
      </c>
      <c r="AR902" s="86">
        <f t="shared" si="300"/>
        <v>0</v>
      </c>
    </row>
    <row r="903" spans="1:44" x14ac:dyDescent="0.25">
      <c r="A903" s="178"/>
      <c r="B903" s="55" t="str">
        <f>_xlfn.IFNA(VLOOKUP(A903,'Ajánlatkérő(k) adatai'!$B$4:$C$205,2,0),"")</f>
        <v/>
      </c>
      <c r="C903" s="178"/>
      <c r="D903" s="55" t="str">
        <f>_xlfn.IFNA(VLOOKUP(C903,'Számlafizető(k) adatai'!$C$4:$D$203,2,0),"")</f>
        <v/>
      </c>
      <c r="E903" s="55" t="str">
        <f>_xlfn.IFNA(VLOOKUP(C903,'Számlafizető(k) adatai'!$C$4:$M$203,11,0),"")</f>
        <v/>
      </c>
      <c r="F903" s="178"/>
      <c r="G903" s="178"/>
      <c r="H903" s="178"/>
      <c r="I903" s="55" t="str">
        <f>IF(F903="","",VLOOKUP(LEFT(F903,5),'Technikai cellák'!B:C,2,0))</f>
        <v/>
      </c>
      <c r="J903" s="55" t="str">
        <f>IF(F903="","",VLOOKUP(I903,'Technikai cellák'!$C$1:$D$12,2,0))</f>
        <v/>
      </c>
      <c r="K903" s="179"/>
      <c r="L903" s="67" t="str">
        <f t="shared" si="284"/>
        <v/>
      </c>
      <c r="M903" s="68">
        <f t="shared" si="285"/>
        <v>0</v>
      </c>
      <c r="N903" s="66">
        <f t="shared" si="286"/>
        <v>0</v>
      </c>
      <c r="O903" s="152"/>
      <c r="P903" s="172">
        <f t="shared" si="282"/>
        <v>0</v>
      </c>
      <c r="Q903" s="69">
        <f t="shared" si="287"/>
        <v>0</v>
      </c>
      <c r="R903" s="62">
        <f t="shared" si="288"/>
        <v>0</v>
      </c>
      <c r="S903" s="153"/>
      <c r="T903" s="118" t="str">
        <f t="shared" si="283"/>
        <v/>
      </c>
      <c r="U903" s="154"/>
      <c r="V903" s="154"/>
      <c r="W903" s="154"/>
      <c r="X903" s="154"/>
      <c r="Y903" s="154"/>
      <c r="Z903" s="154"/>
      <c r="AA903" s="154"/>
      <c r="AB903" s="154"/>
      <c r="AC903" s="154"/>
      <c r="AD903" s="154"/>
      <c r="AE903" s="154"/>
      <c r="AF903" s="154"/>
      <c r="AG903" s="63">
        <f t="shared" si="289"/>
        <v>0</v>
      </c>
      <c r="AH903" s="56">
        <f t="shared" si="290"/>
        <v>0</v>
      </c>
      <c r="AI903" s="56">
        <f t="shared" si="291"/>
        <v>0</v>
      </c>
      <c r="AJ903" s="56">
        <f t="shared" si="292"/>
        <v>0</v>
      </c>
      <c r="AK903" s="56">
        <f t="shared" si="293"/>
        <v>0</v>
      </c>
      <c r="AL903" s="56">
        <f t="shared" si="294"/>
        <v>0</v>
      </c>
      <c r="AM903" s="56">
        <f t="shared" si="295"/>
        <v>0</v>
      </c>
      <c r="AN903" s="56">
        <f t="shared" si="296"/>
        <v>0</v>
      </c>
      <c r="AO903" s="56">
        <f t="shared" si="297"/>
        <v>0</v>
      </c>
      <c r="AP903" s="56">
        <f t="shared" si="298"/>
        <v>0</v>
      </c>
      <c r="AQ903" s="56">
        <f t="shared" si="299"/>
        <v>0</v>
      </c>
      <c r="AR903" s="86">
        <f t="shared" si="300"/>
        <v>0</v>
      </c>
    </row>
    <row r="904" spans="1:44" x14ac:dyDescent="0.25">
      <c r="A904" s="178"/>
      <c r="B904" s="55" t="str">
        <f>_xlfn.IFNA(VLOOKUP(A904,'Ajánlatkérő(k) adatai'!$B$4:$C$205,2,0),"")</f>
        <v/>
      </c>
      <c r="C904" s="178"/>
      <c r="D904" s="55" t="str">
        <f>_xlfn.IFNA(VLOOKUP(C904,'Számlafizető(k) adatai'!$C$4:$D$203,2,0),"")</f>
        <v/>
      </c>
      <c r="E904" s="55" t="str">
        <f>_xlfn.IFNA(VLOOKUP(C904,'Számlafizető(k) adatai'!$C$4:$M$203,11,0),"")</f>
        <v/>
      </c>
      <c r="F904" s="178"/>
      <c r="G904" s="178"/>
      <c r="H904" s="178"/>
      <c r="I904" s="55" t="str">
        <f>IF(F904="","",VLOOKUP(LEFT(F904,5),'Technikai cellák'!B:C,2,0))</f>
        <v/>
      </c>
      <c r="J904" s="55" t="str">
        <f>IF(F904="","",VLOOKUP(I904,'Technikai cellák'!$C$1:$D$12,2,0))</f>
        <v/>
      </c>
      <c r="K904" s="179"/>
      <c r="L904" s="67" t="str">
        <f t="shared" si="284"/>
        <v/>
      </c>
      <c r="M904" s="68">
        <f t="shared" si="285"/>
        <v>0</v>
      </c>
      <c r="N904" s="66">
        <f t="shared" si="286"/>
        <v>0</v>
      </c>
      <c r="O904" s="152"/>
      <c r="P904" s="172">
        <f t="shared" si="282"/>
        <v>0</v>
      </c>
      <c r="Q904" s="69">
        <f t="shared" si="287"/>
        <v>0</v>
      </c>
      <c r="R904" s="62">
        <f t="shared" si="288"/>
        <v>0</v>
      </c>
      <c r="S904" s="153"/>
      <c r="T904" s="118" t="str">
        <f t="shared" si="283"/>
        <v/>
      </c>
      <c r="U904" s="154"/>
      <c r="V904" s="154"/>
      <c r="W904" s="154"/>
      <c r="X904" s="154"/>
      <c r="Y904" s="154"/>
      <c r="Z904" s="154"/>
      <c r="AA904" s="154"/>
      <c r="AB904" s="154"/>
      <c r="AC904" s="154"/>
      <c r="AD904" s="154"/>
      <c r="AE904" s="154"/>
      <c r="AF904" s="154"/>
      <c r="AG904" s="63">
        <f t="shared" si="289"/>
        <v>0</v>
      </c>
      <c r="AH904" s="56">
        <f t="shared" si="290"/>
        <v>0</v>
      </c>
      <c r="AI904" s="56">
        <f t="shared" si="291"/>
        <v>0</v>
      </c>
      <c r="AJ904" s="56">
        <f t="shared" si="292"/>
        <v>0</v>
      </c>
      <c r="AK904" s="56">
        <f t="shared" si="293"/>
        <v>0</v>
      </c>
      <c r="AL904" s="56">
        <f t="shared" si="294"/>
        <v>0</v>
      </c>
      <c r="AM904" s="56">
        <f t="shared" si="295"/>
        <v>0</v>
      </c>
      <c r="AN904" s="56">
        <f t="shared" si="296"/>
        <v>0</v>
      </c>
      <c r="AO904" s="56">
        <f t="shared" si="297"/>
        <v>0</v>
      </c>
      <c r="AP904" s="56">
        <f t="shared" si="298"/>
        <v>0</v>
      </c>
      <c r="AQ904" s="56">
        <f t="shared" si="299"/>
        <v>0</v>
      </c>
      <c r="AR904" s="86">
        <f t="shared" si="300"/>
        <v>0</v>
      </c>
    </row>
    <row r="905" spans="1:44" x14ac:dyDescent="0.25">
      <c r="A905" s="178"/>
      <c r="B905" s="55" t="str">
        <f>_xlfn.IFNA(VLOOKUP(A905,'Ajánlatkérő(k) adatai'!$B$4:$C$205,2,0),"")</f>
        <v/>
      </c>
      <c r="C905" s="178"/>
      <c r="D905" s="55" t="str">
        <f>_xlfn.IFNA(VLOOKUP(C905,'Számlafizető(k) adatai'!$C$4:$D$203,2,0),"")</f>
        <v/>
      </c>
      <c r="E905" s="55" t="str">
        <f>_xlfn.IFNA(VLOOKUP(C905,'Számlafizető(k) adatai'!$C$4:$M$203,11,0),"")</f>
        <v/>
      </c>
      <c r="F905" s="178"/>
      <c r="G905" s="178"/>
      <c r="H905" s="178"/>
      <c r="I905" s="55" t="str">
        <f>IF(F905="","",VLOOKUP(LEFT(F905,5),'Technikai cellák'!B:C,2,0))</f>
        <v/>
      </c>
      <c r="J905" s="55" t="str">
        <f>IF(F905="","",VLOOKUP(I905,'Technikai cellák'!$C$1:$D$12,2,0))</f>
        <v/>
      </c>
      <c r="K905" s="179"/>
      <c r="L905" s="67" t="str">
        <f t="shared" si="284"/>
        <v/>
      </c>
      <c r="M905" s="68">
        <f t="shared" si="285"/>
        <v>0</v>
      </c>
      <c r="N905" s="66">
        <f t="shared" si="286"/>
        <v>0</v>
      </c>
      <c r="O905" s="152"/>
      <c r="P905" s="172">
        <f t="shared" si="282"/>
        <v>0</v>
      </c>
      <c r="Q905" s="69">
        <f t="shared" si="287"/>
        <v>0</v>
      </c>
      <c r="R905" s="62">
        <f t="shared" si="288"/>
        <v>0</v>
      </c>
      <c r="S905" s="153"/>
      <c r="T905" s="118" t="str">
        <f t="shared" si="283"/>
        <v/>
      </c>
      <c r="U905" s="154"/>
      <c r="V905" s="154"/>
      <c r="W905" s="154"/>
      <c r="X905" s="154"/>
      <c r="Y905" s="154"/>
      <c r="Z905" s="154"/>
      <c r="AA905" s="154"/>
      <c r="AB905" s="154"/>
      <c r="AC905" s="154"/>
      <c r="AD905" s="154"/>
      <c r="AE905" s="154"/>
      <c r="AF905" s="154"/>
      <c r="AG905" s="63">
        <f t="shared" si="289"/>
        <v>0</v>
      </c>
      <c r="AH905" s="56">
        <f t="shared" si="290"/>
        <v>0</v>
      </c>
      <c r="AI905" s="56">
        <f t="shared" si="291"/>
        <v>0</v>
      </c>
      <c r="AJ905" s="56">
        <f t="shared" si="292"/>
        <v>0</v>
      </c>
      <c r="AK905" s="56">
        <f t="shared" si="293"/>
        <v>0</v>
      </c>
      <c r="AL905" s="56">
        <f t="shared" si="294"/>
        <v>0</v>
      </c>
      <c r="AM905" s="56">
        <f t="shared" si="295"/>
        <v>0</v>
      </c>
      <c r="AN905" s="56">
        <f t="shared" si="296"/>
        <v>0</v>
      </c>
      <c r="AO905" s="56">
        <f t="shared" si="297"/>
        <v>0</v>
      </c>
      <c r="AP905" s="56">
        <f t="shared" si="298"/>
        <v>0</v>
      </c>
      <c r="AQ905" s="56">
        <f t="shared" si="299"/>
        <v>0</v>
      </c>
      <c r="AR905" s="86">
        <f t="shared" si="300"/>
        <v>0</v>
      </c>
    </row>
    <row r="906" spans="1:44" x14ac:dyDescent="0.25">
      <c r="A906" s="178"/>
      <c r="B906" s="55" t="str">
        <f>_xlfn.IFNA(VLOOKUP(A906,'Ajánlatkérő(k) adatai'!$B$4:$C$205,2,0),"")</f>
        <v/>
      </c>
      <c r="C906" s="178"/>
      <c r="D906" s="55" t="str">
        <f>_xlfn.IFNA(VLOOKUP(C906,'Számlafizető(k) adatai'!$C$4:$D$203,2,0),"")</f>
        <v/>
      </c>
      <c r="E906" s="55" t="str">
        <f>_xlfn.IFNA(VLOOKUP(C906,'Számlafizető(k) adatai'!$C$4:$M$203,11,0),"")</f>
        <v/>
      </c>
      <c r="F906" s="178"/>
      <c r="G906" s="178"/>
      <c r="H906" s="178"/>
      <c r="I906" s="55" t="str">
        <f>IF(F906="","",VLOOKUP(LEFT(F906,5),'Technikai cellák'!B:C,2,0))</f>
        <v/>
      </c>
      <c r="J906" s="55" t="str">
        <f>IF(F906="","",VLOOKUP(I906,'Technikai cellák'!$C$1:$D$12,2,0))</f>
        <v/>
      </c>
      <c r="K906" s="179"/>
      <c r="L906" s="67" t="str">
        <f t="shared" si="284"/>
        <v/>
      </c>
      <c r="M906" s="68">
        <f t="shared" si="285"/>
        <v>0</v>
      </c>
      <c r="N906" s="66">
        <f t="shared" si="286"/>
        <v>0</v>
      </c>
      <c r="O906" s="152"/>
      <c r="P906" s="172">
        <f t="shared" si="282"/>
        <v>0</v>
      </c>
      <c r="Q906" s="69">
        <f t="shared" si="287"/>
        <v>0</v>
      </c>
      <c r="R906" s="62">
        <f t="shared" si="288"/>
        <v>0</v>
      </c>
      <c r="S906" s="153"/>
      <c r="T906" s="118" t="str">
        <f t="shared" si="283"/>
        <v/>
      </c>
      <c r="U906" s="154"/>
      <c r="V906" s="154"/>
      <c r="W906" s="154"/>
      <c r="X906" s="154"/>
      <c r="Y906" s="154"/>
      <c r="Z906" s="154"/>
      <c r="AA906" s="154"/>
      <c r="AB906" s="154"/>
      <c r="AC906" s="154"/>
      <c r="AD906" s="154"/>
      <c r="AE906" s="154"/>
      <c r="AF906" s="154"/>
      <c r="AG906" s="63">
        <f t="shared" si="289"/>
        <v>0</v>
      </c>
      <c r="AH906" s="56">
        <f t="shared" si="290"/>
        <v>0</v>
      </c>
      <c r="AI906" s="56">
        <f t="shared" si="291"/>
        <v>0</v>
      </c>
      <c r="AJ906" s="56">
        <f t="shared" si="292"/>
        <v>0</v>
      </c>
      <c r="AK906" s="56">
        <f t="shared" si="293"/>
        <v>0</v>
      </c>
      <c r="AL906" s="56">
        <f t="shared" si="294"/>
        <v>0</v>
      </c>
      <c r="AM906" s="56">
        <f t="shared" si="295"/>
        <v>0</v>
      </c>
      <c r="AN906" s="56">
        <f t="shared" si="296"/>
        <v>0</v>
      </c>
      <c r="AO906" s="56">
        <f t="shared" si="297"/>
        <v>0</v>
      </c>
      <c r="AP906" s="56">
        <f t="shared" si="298"/>
        <v>0</v>
      </c>
      <c r="AQ906" s="56">
        <f t="shared" si="299"/>
        <v>0</v>
      </c>
      <c r="AR906" s="86">
        <f t="shared" si="300"/>
        <v>0</v>
      </c>
    </row>
    <row r="907" spans="1:44" x14ac:dyDescent="0.25">
      <c r="A907" s="178"/>
      <c r="B907" s="55" t="str">
        <f>_xlfn.IFNA(VLOOKUP(A907,'Ajánlatkérő(k) adatai'!$B$4:$C$205,2,0),"")</f>
        <v/>
      </c>
      <c r="C907" s="178"/>
      <c r="D907" s="55" t="str">
        <f>_xlfn.IFNA(VLOOKUP(C907,'Számlafizető(k) adatai'!$C$4:$D$203,2,0),"")</f>
        <v/>
      </c>
      <c r="E907" s="55" t="str">
        <f>_xlfn.IFNA(VLOOKUP(C907,'Számlafizető(k) adatai'!$C$4:$M$203,11,0),"")</f>
        <v/>
      </c>
      <c r="F907" s="178"/>
      <c r="G907" s="178"/>
      <c r="H907" s="178"/>
      <c r="I907" s="55" t="str">
        <f>IF(F907="","",VLOOKUP(LEFT(F907,5),'Technikai cellák'!B:C,2,0))</f>
        <v/>
      </c>
      <c r="J907" s="55" t="str">
        <f>IF(F907="","",VLOOKUP(I907,'Technikai cellák'!$C$1:$D$12,2,0))</f>
        <v/>
      </c>
      <c r="K907" s="179"/>
      <c r="L907" s="67" t="str">
        <f t="shared" si="284"/>
        <v/>
      </c>
      <c r="M907" s="68">
        <f t="shared" si="285"/>
        <v>0</v>
      </c>
      <c r="N907" s="66">
        <f t="shared" si="286"/>
        <v>0</v>
      </c>
      <c r="O907" s="152"/>
      <c r="P907" s="172">
        <f t="shared" si="282"/>
        <v>0</v>
      </c>
      <c r="Q907" s="69">
        <f t="shared" si="287"/>
        <v>0</v>
      </c>
      <c r="R907" s="62">
        <f t="shared" si="288"/>
        <v>0</v>
      </c>
      <c r="S907" s="153"/>
      <c r="T907" s="118" t="str">
        <f t="shared" si="283"/>
        <v/>
      </c>
      <c r="U907" s="154"/>
      <c r="V907" s="154"/>
      <c r="W907" s="154"/>
      <c r="X907" s="154"/>
      <c r="Y907" s="154"/>
      <c r="Z907" s="154"/>
      <c r="AA907" s="154"/>
      <c r="AB907" s="154"/>
      <c r="AC907" s="154"/>
      <c r="AD907" s="154"/>
      <c r="AE907" s="154"/>
      <c r="AF907" s="154"/>
      <c r="AG907" s="63">
        <f t="shared" si="289"/>
        <v>0</v>
      </c>
      <c r="AH907" s="56">
        <f t="shared" si="290"/>
        <v>0</v>
      </c>
      <c r="AI907" s="56">
        <f t="shared" si="291"/>
        <v>0</v>
      </c>
      <c r="AJ907" s="56">
        <f t="shared" si="292"/>
        <v>0</v>
      </c>
      <c r="AK907" s="56">
        <f t="shared" si="293"/>
        <v>0</v>
      </c>
      <c r="AL907" s="56">
        <f t="shared" si="294"/>
        <v>0</v>
      </c>
      <c r="AM907" s="56">
        <f t="shared" si="295"/>
        <v>0</v>
      </c>
      <c r="AN907" s="56">
        <f t="shared" si="296"/>
        <v>0</v>
      </c>
      <c r="AO907" s="56">
        <f t="shared" si="297"/>
        <v>0</v>
      </c>
      <c r="AP907" s="56">
        <f t="shared" si="298"/>
        <v>0</v>
      </c>
      <c r="AQ907" s="56">
        <f t="shared" si="299"/>
        <v>0</v>
      </c>
      <c r="AR907" s="86">
        <f t="shared" si="300"/>
        <v>0</v>
      </c>
    </row>
    <row r="908" spans="1:44" x14ac:dyDescent="0.25">
      <c r="A908" s="178"/>
      <c r="B908" s="55" t="str">
        <f>_xlfn.IFNA(VLOOKUP(A908,'Ajánlatkérő(k) adatai'!$B$4:$C$205,2,0),"")</f>
        <v/>
      </c>
      <c r="C908" s="178"/>
      <c r="D908" s="55" t="str">
        <f>_xlfn.IFNA(VLOOKUP(C908,'Számlafizető(k) adatai'!$C$4:$D$203,2,0),"")</f>
        <v/>
      </c>
      <c r="E908" s="55" t="str">
        <f>_xlfn.IFNA(VLOOKUP(C908,'Számlafizető(k) adatai'!$C$4:$M$203,11,0),"")</f>
        <v/>
      </c>
      <c r="F908" s="178"/>
      <c r="G908" s="178"/>
      <c r="H908" s="178"/>
      <c r="I908" s="55" t="str">
        <f>IF(F908="","",VLOOKUP(LEFT(F908,5),'Technikai cellák'!B:C,2,0))</f>
        <v/>
      </c>
      <c r="J908" s="55" t="str">
        <f>IF(F908="","",VLOOKUP(I908,'Technikai cellák'!$C$1:$D$12,2,0))</f>
        <v/>
      </c>
      <c r="K908" s="179"/>
      <c r="L908" s="67" t="str">
        <f t="shared" si="284"/>
        <v/>
      </c>
      <c r="M908" s="68">
        <f t="shared" si="285"/>
        <v>0</v>
      </c>
      <c r="N908" s="66">
        <f t="shared" si="286"/>
        <v>0</v>
      </c>
      <c r="O908" s="152"/>
      <c r="P908" s="172">
        <f t="shared" si="282"/>
        <v>0</v>
      </c>
      <c r="Q908" s="69">
        <f t="shared" si="287"/>
        <v>0</v>
      </c>
      <c r="R908" s="62">
        <f t="shared" si="288"/>
        <v>0</v>
      </c>
      <c r="S908" s="153"/>
      <c r="T908" s="118" t="str">
        <f t="shared" si="283"/>
        <v/>
      </c>
      <c r="U908" s="154"/>
      <c r="V908" s="154"/>
      <c r="W908" s="154"/>
      <c r="X908" s="154"/>
      <c r="Y908" s="154"/>
      <c r="Z908" s="154"/>
      <c r="AA908" s="154"/>
      <c r="AB908" s="154"/>
      <c r="AC908" s="154"/>
      <c r="AD908" s="154"/>
      <c r="AE908" s="154"/>
      <c r="AF908" s="154"/>
      <c r="AG908" s="63">
        <f t="shared" si="289"/>
        <v>0</v>
      </c>
      <c r="AH908" s="56">
        <f t="shared" si="290"/>
        <v>0</v>
      </c>
      <c r="AI908" s="56">
        <f t="shared" si="291"/>
        <v>0</v>
      </c>
      <c r="AJ908" s="56">
        <f t="shared" si="292"/>
        <v>0</v>
      </c>
      <c r="AK908" s="56">
        <f t="shared" si="293"/>
        <v>0</v>
      </c>
      <c r="AL908" s="56">
        <f t="shared" si="294"/>
        <v>0</v>
      </c>
      <c r="AM908" s="56">
        <f t="shared" si="295"/>
        <v>0</v>
      </c>
      <c r="AN908" s="56">
        <f t="shared" si="296"/>
        <v>0</v>
      </c>
      <c r="AO908" s="56">
        <f t="shared" si="297"/>
        <v>0</v>
      </c>
      <c r="AP908" s="56">
        <f t="shared" si="298"/>
        <v>0</v>
      </c>
      <c r="AQ908" s="56">
        <f t="shared" si="299"/>
        <v>0</v>
      </c>
      <c r="AR908" s="86">
        <f t="shared" si="300"/>
        <v>0</v>
      </c>
    </row>
    <row r="909" spans="1:44" x14ac:dyDescent="0.25">
      <c r="A909" s="178"/>
      <c r="B909" s="55" t="str">
        <f>_xlfn.IFNA(VLOOKUP(A909,'Ajánlatkérő(k) adatai'!$B$4:$C$205,2,0),"")</f>
        <v/>
      </c>
      <c r="C909" s="178"/>
      <c r="D909" s="55" t="str">
        <f>_xlfn.IFNA(VLOOKUP(C909,'Számlafizető(k) adatai'!$C$4:$D$203,2,0),"")</f>
        <v/>
      </c>
      <c r="E909" s="55" t="str">
        <f>_xlfn.IFNA(VLOOKUP(C909,'Számlafizető(k) adatai'!$C$4:$M$203,11,0),"")</f>
        <v/>
      </c>
      <c r="F909" s="178"/>
      <c r="G909" s="178"/>
      <c r="H909" s="178"/>
      <c r="I909" s="55" t="str">
        <f>IF(F909="","",VLOOKUP(LEFT(F909,5),'Technikai cellák'!B:C,2,0))</f>
        <v/>
      </c>
      <c r="J909" s="55" t="str">
        <f>IF(F909="","",VLOOKUP(I909,'Technikai cellák'!$C$1:$D$12,2,0))</f>
        <v/>
      </c>
      <c r="K909" s="179"/>
      <c r="L909" s="67" t="str">
        <f t="shared" si="284"/>
        <v/>
      </c>
      <c r="M909" s="68">
        <f t="shared" si="285"/>
        <v>0</v>
      </c>
      <c r="N909" s="66">
        <f t="shared" si="286"/>
        <v>0</v>
      </c>
      <c r="O909" s="152"/>
      <c r="P909" s="172">
        <f t="shared" si="282"/>
        <v>0</v>
      </c>
      <c r="Q909" s="69">
        <f t="shared" si="287"/>
        <v>0</v>
      </c>
      <c r="R909" s="62">
        <f t="shared" si="288"/>
        <v>0</v>
      </c>
      <c r="S909" s="153"/>
      <c r="T909" s="118" t="str">
        <f t="shared" si="283"/>
        <v/>
      </c>
      <c r="U909" s="154"/>
      <c r="V909" s="154"/>
      <c r="W909" s="154"/>
      <c r="X909" s="154"/>
      <c r="Y909" s="154"/>
      <c r="Z909" s="154"/>
      <c r="AA909" s="154"/>
      <c r="AB909" s="154"/>
      <c r="AC909" s="154"/>
      <c r="AD909" s="154"/>
      <c r="AE909" s="154"/>
      <c r="AF909" s="154"/>
      <c r="AG909" s="63">
        <f t="shared" si="289"/>
        <v>0</v>
      </c>
      <c r="AH909" s="56">
        <f t="shared" si="290"/>
        <v>0</v>
      </c>
      <c r="AI909" s="56">
        <f t="shared" si="291"/>
        <v>0</v>
      </c>
      <c r="AJ909" s="56">
        <f t="shared" si="292"/>
        <v>0</v>
      </c>
      <c r="AK909" s="56">
        <f t="shared" si="293"/>
        <v>0</v>
      </c>
      <c r="AL909" s="56">
        <f t="shared" si="294"/>
        <v>0</v>
      </c>
      <c r="AM909" s="56">
        <f t="shared" si="295"/>
        <v>0</v>
      </c>
      <c r="AN909" s="56">
        <f t="shared" si="296"/>
        <v>0</v>
      </c>
      <c r="AO909" s="56">
        <f t="shared" si="297"/>
        <v>0</v>
      </c>
      <c r="AP909" s="56">
        <f t="shared" si="298"/>
        <v>0</v>
      </c>
      <c r="AQ909" s="56">
        <f t="shared" si="299"/>
        <v>0</v>
      </c>
      <c r="AR909" s="86">
        <f t="shared" si="300"/>
        <v>0</v>
      </c>
    </row>
    <row r="910" spans="1:44" x14ac:dyDescent="0.25">
      <c r="A910" s="178"/>
      <c r="B910" s="55" t="str">
        <f>_xlfn.IFNA(VLOOKUP(A910,'Ajánlatkérő(k) adatai'!$B$4:$C$205,2,0),"")</f>
        <v/>
      </c>
      <c r="C910" s="178"/>
      <c r="D910" s="55" t="str">
        <f>_xlfn.IFNA(VLOOKUP(C910,'Számlafizető(k) adatai'!$C$4:$D$203,2,0),"")</f>
        <v/>
      </c>
      <c r="E910" s="55" t="str">
        <f>_xlfn.IFNA(VLOOKUP(C910,'Számlafizető(k) adatai'!$C$4:$M$203,11,0),"")</f>
        <v/>
      </c>
      <c r="F910" s="178"/>
      <c r="G910" s="178"/>
      <c r="H910" s="178"/>
      <c r="I910" s="55" t="str">
        <f>IF(F910="","",VLOOKUP(LEFT(F910,5),'Technikai cellák'!B:C,2,0))</f>
        <v/>
      </c>
      <c r="J910" s="55" t="str">
        <f>IF(F910="","",VLOOKUP(I910,'Technikai cellák'!$C$1:$D$12,2,0))</f>
        <v/>
      </c>
      <c r="K910" s="179"/>
      <c r="L910" s="67" t="str">
        <f t="shared" si="284"/>
        <v/>
      </c>
      <c r="M910" s="68">
        <f t="shared" si="285"/>
        <v>0</v>
      </c>
      <c r="N910" s="66">
        <f t="shared" si="286"/>
        <v>0</v>
      </c>
      <c r="O910" s="152"/>
      <c r="P910" s="172">
        <f t="shared" si="282"/>
        <v>0</v>
      </c>
      <c r="Q910" s="69">
        <f t="shared" si="287"/>
        <v>0</v>
      </c>
      <c r="R910" s="62">
        <f t="shared" si="288"/>
        <v>0</v>
      </c>
      <c r="S910" s="153"/>
      <c r="T910" s="118" t="str">
        <f t="shared" si="283"/>
        <v/>
      </c>
      <c r="U910" s="154"/>
      <c r="V910" s="154"/>
      <c r="W910" s="154"/>
      <c r="X910" s="154"/>
      <c r="Y910" s="154"/>
      <c r="Z910" s="154"/>
      <c r="AA910" s="154"/>
      <c r="AB910" s="154"/>
      <c r="AC910" s="154"/>
      <c r="AD910" s="154"/>
      <c r="AE910" s="154"/>
      <c r="AF910" s="154"/>
      <c r="AG910" s="63">
        <f t="shared" si="289"/>
        <v>0</v>
      </c>
      <c r="AH910" s="56">
        <f t="shared" si="290"/>
        <v>0</v>
      </c>
      <c r="AI910" s="56">
        <f t="shared" si="291"/>
        <v>0</v>
      </c>
      <c r="AJ910" s="56">
        <f t="shared" si="292"/>
        <v>0</v>
      </c>
      <c r="AK910" s="56">
        <f t="shared" si="293"/>
        <v>0</v>
      </c>
      <c r="AL910" s="56">
        <f t="shared" si="294"/>
        <v>0</v>
      </c>
      <c r="AM910" s="56">
        <f t="shared" si="295"/>
        <v>0</v>
      </c>
      <c r="AN910" s="56">
        <f t="shared" si="296"/>
        <v>0</v>
      </c>
      <c r="AO910" s="56">
        <f t="shared" si="297"/>
        <v>0</v>
      </c>
      <c r="AP910" s="56">
        <f t="shared" si="298"/>
        <v>0</v>
      </c>
      <c r="AQ910" s="56">
        <f t="shared" si="299"/>
        <v>0</v>
      </c>
      <c r="AR910" s="86">
        <f t="shared" si="300"/>
        <v>0</v>
      </c>
    </row>
    <row r="911" spans="1:44" x14ac:dyDescent="0.25">
      <c r="A911" s="178"/>
      <c r="B911" s="55" t="str">
        <f>_xlfn.IFNA(VLOOKUP(A911,'Ajánlatkérő(k) adatai'!$B$4:$C$205,2,0),"")</f>
        <v/>
      </c>
      <c r="C911" s="178"/>
      <c r="D911" s="55" t="str">
        <f>_xlfn.IFNA(VLOOKUP(C911,'Számlafizető(k) adatai'!$C$4:$D$203,2,0),"")</f>
        <v/>
      </c>
      <c r="E911" s="55" t="str">
        <f>_xlfn.IFNA(VLOOKUP(C911,'Számlafizető(k) adatai'!$C$4:$M$203,11,0),"")</f>
        <v/>
      </c>
      <c r="F911" s="178"/>
      <c r="G911" s="178"/>
      <c r="H911" s="178"/>
      <c r="I911" s="55" t="str">
        <f>IF(F911="","",VLOOKUP(LEFT(F911,5),'Technikai cellák'!B:C,2,0))</f>
        <v/>
      </c>
      <c r="J911" s="55" t="str">
        <f>IF(F911="","",VLOOKUP(I911,'Technikai cellák'!$C$1:$D$12,2,0))</f>
        <v/>
      </c>
      <c r="K911" s="179"/>
      <c r="L911" s="67" t="str">
        <f t="shared" si="284"/>
        <v/>
      </c>
      <c r="M911" s="68">
        <f t="shared" si="285"/>
        <v>0</v>
      </c>
      <c r="N911" s="66">
        <f t="shared" si="286"/>
        <v>0</v>
      </c>
      <c r="O911" s="152"/>
      <c r="P911" s="172">
        <f t="shared" si="282"/>
        <v>0</v>
      </c>
      <c r="Q911" s="69">
        <f t="shared" si="287"/>
        <v>0</v>
      </c>
      <c r="R911" s="62">
        <f t="shared" si="288"/>
        <v>0</v>
      </c>
      <c r="S911" s="153"/>
      <c r="T911" s="118" t="str">
        <f t="shared" si="283"/>
        <v/>
      </c>
      <c r="U911" s="154"/>
      <c r="V911" s="154"/>
      <c r="W911" s="154"/>
      <c r="X911" s="154"/>
      <c r="Y911" s="154"/>
      <c r="Z911" s="154"/>
      <c r="AA911" s="154"/>
      <c r="AB911" s="154"/>
      <c r="AC911" s="154"/>
      <c r="AD911" s="154"/>
      <c r="AE911" s="154"/>
      <c r="AF911" s="154"/>
      <c r="AG911" s="63">
        <f t="shared" si="289"/>
        <v>0</v>
      </c>
      <c r="AH911" s="56">
        <f t="shared" si="290"/>
        <v>0</v>
      </c>
      <c r="AI911" s="56">
        <f t="shared" si="291"/>
        <v>0</v>
      </c>
      <c r="AJ911" s="56">
        <f t="shared" si="292"/>
        <v>0</v>
      </c>
      <c r="AK911" s="56">
        <f t="shared" si="293"/>
        <v>0</v>
      </c>
      <c r="AL911" s="56">
        <f t="shared" si="294"/>
        <v>0</v>
      </c>
      <c r="AM911" s="56">
        <f t="shared" si="295"/>
        <v>0</v>
      </c>
      <c r="AN911" s="56">
        <f t="shared" si="296"/>
        <v>0</v>
      </c>
      <c r="AO911" s="56">
        <f t="shared" si="297"/>
        <v>0</v>
      </c>
      <c r="AP911" s="56">
        <f t="shared" si="298"/>
        <v>0</v>
      </c>
      <c r="AQ911" s="56">
        <f t="shared" si="299"/>
        <v>0</v>
      </c>
      <c r="AR911" s="86">
        <f t="shared" si="300"/>
        <v>0</v>
      </c>
    </row>
    <row r="912" spans="1:44" x14ac:dyDescent="0.25">
      <c r="A912" s="178"/>
      <c r="B912" s="55" t="str">
        <f>_xlfn.IFNA(VLOOKUP(A912,'Ajánlatkérő(k) adatai'!$B$4:$C$205,2,0),"")</f>
        <v/>
      </c>
      <c r="C912" s="178"/>
      <c r="D912" s="55" t="str">
        <f>_xlfn.IFNA(VLOOKUP(C912,'Számlafizető(k) adatai'!$C$4:$D$203,2,0),"")</f>
        <v/>
      </c>
      <c r="E912" s="55" t="str">
        <f>_xlfn.IFNA(VLOOKUP(C912,'Számlafizető(k) adatai'!$C$4:$M$203,11,0),"")</f>
        <v/>
      </c>
      <c r="F912" s="178"/>
      <c r="G912" s="178"/>
      <c r="H912" s="178"/>
      <c r="I912" s="55" t="str">
        <f>IF(F912="","",VLOOKUP(LEFT(F912,5),'Technikai cellák'!B:C,2,0))</f>
        <v/>
      </c>
      <c r="J912" s="55" t="str">
        <f>IF(F912="","",VLOOKUP(I912,'Technikai cellák'!$C$1:$D$12,2,0))</f>
        <v/>
      </c>
      <c r="K912" s="179"/>
      <c r="L912" s="67" t="str">
        <f t="shared" si="284"/>
        <v/>
      </c>
      <c r="M912" s="68">
        <f t="shared" si="285"/>
        <v>0</v>
      </c>
      <c r="N912" s="66">
        <f t="shared" si="286"/>
        <v>0</v>
      </c>
      <c r="O912" s="152"/>
      <c r="P912" s="172">
        <f t="shared" ref="P912:P975" si="301">ROUND((IF(K912&lt;100,0,K912*$C$7)/$C$8),0)</f>
        <v>0</v>
      </c>
      <c r="Q912" s="69">
        <f t="shared" si="287"/>
        <v>0</v>
      </c>
      <c r="R912" s="62">
        <f t="shared" si="288"/>
        <v>0</v>
      </c>
      <c r="S912" s="153"/>
      <c r="T912" s="118" t="str">
        <f t="shared" si="283"/>
        <v/>
      </c>
      <c r="U912" s="154"/>
      <c r="V912" s="154"/>
      <c r="W912" s="154"/>
      <c r="X912" s="154"/>
      <c r="Y912" s="154"/>
      <c r="Z912" s="154"/>
      <c r="AA912" s="154"/>
      <c r="AB912" s="154"/>
      <c r="AC912" s="154"/>
      <c r="AD912" s="154"/>
      <c r="AE912" s="154"/>
      <c r="AF912" s="154"/>
      <c r="AG912" s="63">
        <f t="shared" si="289"/>
        <v>0</v>
      </c>
      <c r="AH912" s="56">
        <f t="shared" si="290"/>
        <v>0</v>
      </c>
      <c r="AI912" s="56">
        <f t="shared" si="291"/>
        <v>0</v>
      </c>
      <c r="AJ912" s="56">
        <f t="shared" si="292"/>
        <v>0</v>
      </c>
      <c r="AK912" s="56">
        <f t="shared" si="293"/>
        <v>0</v>
      </c>
      <c r="AL912" s="56">
        <f t="shared" si="294"/>
        <v>0</v>
      </c>
      <c r="AM912" s="56">
        <f t="shared" si="295"/>
        <v>0</v>
      </c>
      <c r="AN912" s="56">
        <f t="shared" si="296"/>
        <v>0</v>
      </c>
      <c r="AO912" s="56">
        <f t="shared" si="297"/>
        <v>0</v>
      </c>
      <c r="AP912" s="56">
        <f t="shared" si="298"/>
        <v>0</v>
      </c>
      <c r="AQ912" s="56">
        <f t="shared" si="299"/>
        <v>0</v>
      </c>
      <c r="AR912" s="86">
        <f t="shared" si="300"/>
        <v>0</v>
      </c>
    </row>
    <row r="913" spans="1:44" x14ac:dyDescent="0.25">
      <c r="A913" s="178"/>
      <c r="B913" s="55" t="str">
        <f>_xlfn.IFNA(VLOOKUP(A913,'Ajánlatkérő(k) adatai'!$B$4:$C$205,2,0),"")</f>
        <v/>
      </c>
      <c r="C913" s="178"/>
      <c r="D913" s="55" t="str">
        <f>_xlfn.IFNA(VLOOKUP(C913,'Számlafizető(k) adatai'!$C$4:$D$203,2,0),"")</f>
        <v/>
      </c>
      <c r="E913" s="55" t="str">
        <f>_xlfn.IFNA(VLOOKUP(C913,'Számlafizető(k) adatai'!$C$4:$M$203,11,0),"")</f>
        <v/>
      </c>
      <c r="F913" s="178"/>
      <c r="G913" s="178"/>
      <c r="H913" s="178"/>
      <c r="I913" s="55" t="str">
        <f>IF(F913="","",VLOOKUP(LEFT(F913,5),'Technikai cellák'!B:C,2,0))</f>
        <v/>
      </c>
      <c r="J913" s="55" t="str">
        <f>IF(F913="","",VLOOKUP(I913,'Technikai cellák'!$C$1:$D$12,2,0))</f>
        <v/>
      </c>
      <c r="K913" s="179"/>
      <c r="L913" s="67" t="str">
        <f t="shared" si="284"/>
        <v/>
      </c>
      <c r="M913" s="68">
        <f t="shared" si="285"/>
        <v>0</v>
      </c>
      <c r="N913" s="66">
        <f t="shared" si="286"/>
        <v>0</v>
      </c>
      <c r="O913" s="152"/>
      <c r="P913" s="172">
        <f t="shared" si="301"/>
        <v>0</v>
      </c>
      <c r="Q913" s="69">
        <f t="shared" si="287"/>
        <v>0</v>
      </c>
      <c r="R913" s="62">
        <f t="shared" si="288"/>
        <v>0</v>
      </c>
      <c r="S913" s="153"/>
      <c r="T913" s="118" t="str">
        <f t="shared" si="283"/>
        <v/>
      </c>
      <c r="U913" s="154"/>
      <c r="V913" s="154"/>
      <c r="W913" s="154"/>
      <c r="X913" s="154"/>
      <c r="Y913" s="154"/>
      <c r="Z913" s="154"/>
      <c r="AA913" s="154"/>
      <c r="AB913" s="154"/>
      <c r="AC913" s="154"/>
      <c r="AD913" s="154"/>
      <c r="AE913" s="154"/>
      <c r="AF913" s="154"/>
      <c r="AG913" s="63">
        <f t="shared" si="289"/>
        <v>0</v>
      </c>
      <c r="AH913" s="56">
        <f t="shared" si="290"/>
        <v>0</v>
      </c>
      <c r="AI913" s="56">
        <f t="shared" si="291"/>
        <v>0</v>
      </c>
      <c r="AJ913" s="56">
        <f t="shared" si="292"/>
        <v>0</v>
      </c>
      <c r="AK913" s="56">
        <f t="shared" si="293"/>
        <v>0</v>
      </c>
      <c r="AL913" s="56">
        <f t="shared" si="294"/>
        <v>0</v>
      </c>
      <c r="AM913" s="56">
        <f t="shared" si="295"/>
        <v>0</v>
      </c>
      <c r="AN913" s="56">
        <f t="shared" si="296"/>
        <v>0</v>
      </c>
      <c r="AO913" s="56">
        <f t="shared" si="297"/>
        <v>0</v>
      </c>
      <c r="AP913" s="56">
        <f t="shared" si="298"/>
        <v>0</v>
      </c>
      <c r="AQ913" s="56">
        <f t="shared" si="299"/>
        <v>0</v>
      </c>
      <c r="AR913" s="86">
        <f t="shared" si="300"/>
        <v>0</v>
      </c>
    </row>
    <row r="914" spans="1:44" x14ac:dyDescent="0.25">
      <c r="A914" s="178"/>
      <c r="B914" s="55" t="str">
        <f>_xlfn.IFNA(VLOOKUP(A914,'Ajánlatkérő(k) adatai'!$B$4:$C$205,2,0),"")</f>
        <v/>
      </c>
      <c r="C914" s="178"/>
      <c r="D914" s="55" t="str">
        <f>_xlfn.IFNA(VLOOKUP(C914,'Számlafizető(k) adatai'!$C$4:$D$203,2,0),"")</f>
        <v/>
      </c>
      <c r="E914" s="55" t="str">
        <f>_xlfn.IFNA(VLOOKUP(C914,'Számlafizető(k) adatai'!$C$4:$M$203,11,0),"")</f>
        <v/>
      </c>
      <c r="F914" s="178"/>
      <c r="G914" s="178"/>
      <c r="H914" s="178"/>
      <c r="I914" s="55" t="str">
        <f>IF(F914="","",VLOOKUP(LEFT(F914,5),'Technikai cellák'!B:C,2,0))</f>
        <v/>
      </c>
      <c r="J914" s="55" t="str">
        <f>IF(F914="","",VLOOKUP(I914,'Technikai cellák'!$C$1:$D$12,2,0))</f>
        <v/>
      </c>
      <c r="K914" s="179"/>
      <c r="L914" s="67" t="str">
        <f t="shared" si="284"/>
        <v/>
      </c>
      <c r="M914" s="68">
        <f t="shared" si="285"/>
        <v>0</v>
      </c>
      <c r="N914" s="66">
        <f t="shared" si="286"/>
        <v>0</v>
      </c>
      <c r="O914" s="152"/>
      <c r="P914" s="172">
        <f t="shared" si="301"/>
        <v>0</v>
      </c>
      <c r="Q914" s="69">
        <f t="shared" si="287"/>
        <v>0</v>
      </c>
      <c r="R914" s="62">
        <f t="shared" si="288"/>
        <v>0</v>
      </c>
      <c r="S914" s="153"/>
      <c r="T914" s="118" t="str">
        <f t="shared" ref="T914:T977" si="302">IF(S914="","",IF((DAYS360(S914,$C$4,TRUE))/30&lt;0,"",(DAYS360(S914,$C$4,))/30))</f>
        <v/>
      </c>
      <c r="U914" s="154"/>
      <c r="V914" s="154"/>
      <c r="W914" s="154"/>
      <c r="X914" s="154"/>
      <c r="Y914" s="154"/>
      <c r="Z914" s="154"/>
      <c r="AA914" s="154"/>
      <c r="AB914" s="154"/>
      <c r="AC914" s="154"/>
      <c r="AD914" s="154"/>
      <c r="AE914" s="154"/>
      <c r="AF914" s="154"/>
      <c r="AG914" s="63">
        <f t="shared" si="289"/>
        <v>0</v>
      </c>
      <c r="AH914" s="56">
        <f t="shared" si="290"/>
        <v>0</v>
      </c>
      <c r="AI914" s="56">
        <f t="shared" si="291"/>
        <v>0</v>
      </c>
      <c r="AJ914" s="56">
        <f t="shared" si="292"/>
        <v>0</v>
      </c>
      <c r="AK914" s="56">
        <f t="shared" si="293"/>
        <v>0</v>
      </c>
      <c r="AL914" s="56">
        <f t="shared" si="294"/>
        <v>0</v>
      </c>
      <c r="AM914" s="56">
        <f t="shared" si="295"/>
        <v>0</v>
      </c>
      <c r="AN914" s="56">
        <f t="shared" si="296"/>
        <v>0</v>
      </c>
      <c r="AO914" s="56">
        <f t="shared" si="297"/>
        <v>0</v>
      </c>
      <c r="AP914" s="56">
        <f t="shared" si="298"/>
        <v>0</v>
      </c>
      <c r="AQ914" s="56">
        <f t="shared" si="299"/>
        <v>0</v>
      </c>
      <c r="AR914" s="86">
        <f t="shared" si="300"/>
        <v>0</v>
      </c>
    </row>
    <row r="915" spans="1:44" x14ac:dyDescent="0.25">
      <c r="A915" s="178"/>
      <c r="B915" s="55" t="str">
        <f>_xlfn.IFNA(VLOOKUP(A915,'Ajánlatkérő(k) adatai'!$B$4:$C$205,2,0),"")</f>
        <v/>
      </c>
      <c r="C915" s="178"/>
      <c r="D915" s="55" t="str">
        <f>_xlfn.IFNA(VLOOKUP(C915,'Számlafizető(k) adatai'!$C$4:$D$203,2,0),"")</f>
        <v/>
      </c>
      <c r="E915" s="55" t="str">
        <f>_xlfn.IFNA(VLOOKUP(C915,'Számlafizető(k) adatai'!$C$4:$M$203,11,0),"")</f>
        <v/>
      </c>
      <c r="F915" s="178"/>
      <c r="G915" s="178"/>
      <c r="H915" s="178"/>
      <c r="I915" s="55" t="str">
        <f>IF(F915="","",VLOOKUP(LEFT(F915,5),'Technikai cellák'!B:C,2,0))</f>
        <v/>
      </c>
      <c r="J915" s="55" t="str">
        <f>IF(F915="","",VLOOKUP(I915,'Technikai cellák'!$C$1:$D$12,2,0))</f>
        <v/>
      </c>
      <c r="K915" s="179"/>
      <c r="L915" s="67" t="str">
        <f t="shared" si="284"/>
        <v/>
      </c>
      <c r="M915" s="68">
        <f t="shared" si="285"/>
        <v>0</v>
      </c>
      <c r="N915" s="66">
        <f t="shared" si="286"/>
        <v>0</v>
      </c>
      <c r="O915" s="152"/>
      <c r="P915" s="172">
        <f t="shared" si="301"/>
        <v>0</v>
      </c>
      <c r="Q915" s="69">
        <f t="shared" si="287"/>
        <v>0</v>
      </c>
      <c r="R915" s="62">
        <f t="shared" si="288"/>
        <v>0</v>
      </c>
      <c r="S915" s="153"/>
      <c r="T915" s="118" t="str">
        <f t="shared" si="302"/>
        <v/>
      </c>
      <c r="U915" s="154"/>
      <c r="V915" s="154"/>
      <c r="W915" s="154"/>
      <c r="X915" s="154"/>
      <c r="Y915" s="154"/>
      <c r="Z915" s="154"/>
      <c r="AA915" s="154"/>
      <c r="AB915" s="154"/>
      <c r="AC915" s="154"/>
      <c r="AD915" s="154"/>
      <c r="AE915" s="154"/>
      <c r="AF915" s="154"/>
      <c r="AG915" s="63">
        <f t="shared" si="289"/>
        <v>0</v>
      </c>
      <c r="AH915" s="56">
        <f t="shared" si="290"/>
        <v>0</v>
      </c>
      <c r="AI915" s="56">
        <f t="shared" si="291"/>
        <v>0</v>
      </c>
      <c r="AJ915" s="56">
        <f t="shared" si="292"/>
        <v>0</v>
      </c>
      <c r="AK915" s="56">
        <f t="shared" si="293"/>
        <v>0</v>
      </c>
      <c r="AL915" s="56">
        <f t="shared" si="294"/>
        <v>0</v>
      </c>
      <c r="AM915" s="56">
        <f t="shared" si="295"/>
        <v>0</v>
      </c>
      <c r="AN915" s="56">
        <f t="shared" si="296"/>
        <v>0</v>
      </c>
      <c r="AO915" s="56">
        <f t="shared" si="297"/>
        <v>0</v>
      </c>
      <c r="AP915" s="56">
        <f t="shared" si="298"/>
        <v>0</v>
      </c>
      <c r="AQ915" s="56">
        <f t="shared" si="299"/>
        <v>0</v>
      </c>
      <c r="AR915" s="86">
        <f t="shared" si="300"/>
        <v>0</v>
      </c>
    </row>
    <row r="916" spans="1:44" x14ac:dyDescent="0.25">
      <c r="A916" s="178"/>
      <c r="B916" s="55" t="str">
        <f>_xlfn.IFNA(VLOOKUP(A916,'Ajánlatkérő(k) adatai'!$B$4:$C$205,2,0),"")</f>
        <v/>
      </c>
      <c r="C916" s="178"/>
      <c r="D916" s="55" t="str">
        <f>_xlfn.IFNA(VLOOKUP(C916,'Számlafizető(k) adatai'!$C$4:$D$203,2,0),"")</f>
        <v/>
      </c>
      <c r="E916" s="55" t="str">
        <f>_xlfn.IFNA(VLOOKUP(C916,'Számlafizető(k) adatai'!$C$4:$M$203,11,0),"")</f>
        <v/>
      </c>
      <c r="F916" s="178"/>
      <c r="G916" s="178"/>
      <c r="H916" s="178"/>
      <c r="I916" s="55" t="str">
        <f>IF(F916="","",VLOOKUP(LEFT(F916,5),'Technikai cellák'!B:C,2,0))</f>
        <v/>
      </c>
      <c r="J916" s="55" t="str">
        <f>IF(F916="","",VLOOKUP(I916,'Technikai cellák'!$C$1:$D$12,2,0))</f>
        <v/>
      </c>
      <c r="K916" s="179"/>
      <c r="L916" s="67" t="str">
        <f t="shared" si="284"/>
        <v/>
      </c>
      <c r="M916" s="68">
        <f t="shared" si="285"/>
        <v>0</v>
      </c>
      <c r="N916" s="66">
        <f t="shared" si="286"/>
        <v>0</v>
      </c>
      <c r="O916" s="152"/>
      <c r="P916" s="172">
        <f t="shared" si="301"/>
        <v>0</v>
      </c>
      <c r="Q916" s="69">
        <f t="shared" si="287"/>
        <v>0</v>
      </c>
      <c r="R916" s="62">
        <f t="shared" si="288"/>
        <v>0</v>
      </c>
      <c r="S916" s="153"/>
      <c r="T916" s="118" t="str">
        <f t="shared" si="302"/>
        <v/>
      </c>
      <c r="U916" s="154"/>
      <c r="V916" s="154"/>
      <c r="W916" s="154"/>
      <c r="X916" s="154"/>
      <c r="Y916" s="154"/>
      <c r="Z916" s="154"/>
      <c r="AA916" s="154"/>
      <c r="AB916" s="154"/>
      <c r="AC916" s="154"/>
      <c r="AD916" s="154"/>
      <c r="AE916" s="154"/>
      <c r="AF916" s="154"/>
      <c r="AG916" s="63">
        <f t="shared" si="289"/>
        <v>0</v>
      </c>
      <c r="AH916" s="56">
        <f t="shared" si="290"/>
        <v>0</v>
      </c>
      <c r="AI916" s="56">
        <f t="shared" si="291"/>
        <v>0</v>
      </c>
      <c r="AJ916" s="56">
        <f t="shared" si="292"/>
        <v>0</v>
      </c>
      <c r="AK916" s="56">
        <f t="shared" si="293"/>
        <v>0</v>
      </c>
      <c r="AL916" s="56">
        <f t="shared" si="294"/>
        <v>0</v>
      </c>
      <c r="AM916" s="56">
        <f t="shared" si="295"/>
        <v>0</v>
      </c>
      <c r="AN916" s="56">
        <f t="shared" si="296"/>
        <v>0</v>
      </c>
      <c r="AO916" s="56">
        <f t="shared" si="297"/>
        <v>0</v>
      </c>
      <c r="AP916" s="56">
        <f t="shared" si="298"/>
        <v>0</v>
      </c>
      <c r="AQ916" s="56">
        <f t="shared" si="299"/>
        <v>0</v>
      </c>
      <c r="AR916" s="86">
        <f t="shared" si="300"/>
        <v>0</v>
      </c>
    </row>
    <row r="917" spans="1:44" x14ac:dyDescent="0.25">
      <c r="A917" s="178"/>
      <c r="B917" s="55" t="str">
        <f>_xlfn.IFNA(VLOOKUP(A917,'Ajánlatkérő(k) adatai'!$B$4:$C$205,2,0),"")</f>
        <v/>
      </c>
      <c r="C917" s="178"/>
      <c r="D917" s="55" t="str">
        <f>_xlfn.IFNA(VLOOKUP(C917,'Számlafizető(k) adatai'!$C$4:$D$203,2,0),"")</f>
        <v/>
      </c>
      <c r="E917" s="55" t="str">
        <f>_xlfn.IFNA(VLOOKUP(C917,'Számlafizető(k) adatai'!$C$4:$M$203,11,0),"")</f>
        <v/>
      </c>
      <c r="F917" s="178"/>
      <c r="G917" s="178"/>
      <c r="H917" s="178"/>
      <c r="I917" s="55" t="str">
        <f>IF(F917="","",VLOOKUP(LEFT(F917,5),'Technikai cellák'!B:C,2,0))</f>
        <v/>
      </c>
      <c r="J917" s="55" t="str">
        <f>IF(F917="","",VLOOKUP(I917,'Technikai cellák'!$C$1:$D$12,2,0))</f>
        <v/>
      </c>
      <c r="K917" s="179"/>
      <c r="L917" s="67" t="str">
        <f t="shared" si="284"/>
        <v/>
      </c>
      <c r="M917" s="68">
        <f t="shared" si="285"/>
        <v>0</v>
      </c>
      <c r="N917" s="66">
        <f t="shared" si="286"/>
        <v>0</v>
      </c>
      <c r="O917" s="152"/>
      <c r="P917" s="172">
        <f t="shared" si="301"/>
        <v>0</v>
      </c>
      <c r="Q917" s="69">
        <f t="shared" si="287"/>
        <v>0</v>
      </c>
      <c r="R917" s="62">
        <f t="shared" si="288"/>
        <v>0</v>
      </c>
      <c r="S917" s="153"/>
      <c r="T917" s="118" t="str">
        <f t="shared" si="302"/>
        <v/>
      </c>
      <c r="U917" s="154"/>
      <c r="V917" s="154"/>
      <c r="W917" s="154"/>
      <c r="X917" s="154"/>
      <c r="Y917" s="154"/>
      <c r="Z917" s="154"/>
      <c r="AA917" s="154"/>
      <c r="AB917" s="154"/>
      <c r="AC917" s="154"/>
      <c r="AD917" s="154"/>
      <c r="AE917" s="154"/>
      <c r="AF917" s="154"/>
      <c r="AG917" s="63">
        <f t="shared" si="289"/>
        <v>0</v>
      </c>
      <c r="AH917" s="56">
        <f t="shared" si="290"/>
        <v>0</v>
      </c>
      <c r="AI917" s="56">
        <f t="shared" si="291"/>
        <v>0</v>
      </c>
      <c r="AJ917" s="56">
        <f t="shared" si="292"/>
        <v>0</v>
      </c>
      <c r="AK917" s="56">
        <f t="shared" si="293"/>
        <v>0</v>
      </c>
      <c r="AL917" s="56">
        <f t="shared" si="294"/>
        <v>0</v>
      </c>
      <c r="AM917" s="56">
        <f t="shared" si="295"/>
        <v>0</v>
      </c>
      <c r="AN917" s="56">
        <f t="shared" si="296"/>
        <v>0</v>
      </c>
      <c r="AO917" s="56">
        <f t="shared" si="297"/>
        <v>0</v>
      </c>
      <c r="AP917" s="56">
        <f t="shared" si="298"/>
        <v>0</v>
      </c>
      <c r="AQ917" s="56">
        <f t="shared" si="299"/>
        <v>0</v>
      </c>
      <c r="AR917" s="86">
        <f t="shared" si="300"/>
        <v>0</v>
      </c>
    </row>
    <row r="918" spans="1:44" x14ac:dyDescent="0.25">
      <c r="A918" s="178"/>
      <c r="B918" s="55" t="str">
        <f>_xlfn.IFNA(VLOOKUP(A918,'Ajánlatkérő(k) adatai'!$B$4:$C$205,2,0),"")</f>
        <v/>
      </c>
      <c r="C918" s="178"/>
      <c r="D918" s="55" t="str">
        <f>_xlfn.IFNA(VLOOKUP(C918,'Számlafizető(k) adatai'!$C$4:$D$203,2,0),"")</f>
        <v/>
      </c>
      <c r="E918" s="55" t="str">
        <f>_xlfn.IFNA(VLOOKUP(C918,'Számlafizető(k) adatai'!$C$4:$M$203,11,0),"")</f>
        <v/>
      </c>
      <c r="F918" s="178"/>
      <c r="G918" s="178"/>
      <c r="H918" s="178"/>
      <c r="I918" s="55" t="str">
        <f>IF(F918="","",VLOOKUP(LEFT(F918,5),'Technikai cellák'!B:C,2,0))</f>
        <v/>
      </c>
      <c r="J918" s="55" t="str">
        <f>IF(F918="","",VLOOKUP(I918,'Technikai cellák'!$C$1:$D$12,2,0))</f>
        <v/>
      </c>
      <c r="K918" s="179"/>
      <c r="L918" s="67" t="str">
        <f t="shared" si="284"/>
        <v/>
      </c>
      <c r="M918" s="68">
        <f t="shared" si="285"/>
        <v>0</v>
      </c>
      <c r="N918" s="66">
        <f t="shared" si="286"/>
        <v>0</v>
      </c>
      <c r="O918" s="152"/>
      <c r="P918" s="172">
        <f t="shared" si="301"/>
        <v>0</v>
      </c>
      <c r="Q918" s="69">
        <f t="shared" si="287"/>
        <v>0</v>
      </c>
      <c r="R918" s="62">
        <f t="shared" si="288"/>
        <v>0</v>
      </c>
      <c r="S918" s="153"/>
      <c r="T918" s="118" t="str">
        <f t="shared" si="302"/>
        <v/>
      </c>
      <c r="U918" s="154"/>
      <c r="V918" s="154"/>
      <c r="W918" s="154"/>
      <c r="X918" s="154"/>
      <c r="Y918" s="154"/>
      <c r="Z918" s="154"/>
      <c r="AA918" s="154"/>
      <c r="AB918" s="154"/>
      <c r="AC918" s="154"/>
      <c r="AD918" s="154"/>
      <c r="AE918" s="154"/>
      <c r="AF918" s="154"/>
      <c r="AG918" s="63">
        <f t="shared" si="289"/>
        <v>0</v>
      </c>
      <c r="AH918" s="56">
        <f t="shared" si="290"/>
        <v>0</v>
      </c>
      <c r="AI918" s="56">
        <f t="shared" si="291"/>
        <v>0</v>
      </c>
      <c r="AJ918" s="56">
        <f t="shared" si="292"/>
        <v>0</v>
      </c>
      <c r="AK918" s="56">
        <f t="shared" si="293"/>
        <v>0</v>
      </c>
      <c r="AL918" s="56">
        <f t="shared" si="294"/>
        <v>0</v>
      </c>
      <c r="AM918" s="56">
        <f t="shared" si="295"/>
        <v>0</v>
      </c>
      <c r="AN918" s="56">
        <f t="shared" si="296"/>
        <v>0</v>
      </c>
      <c r="AO918" s="56">
        <f t="shared" si="297"/>
        <v>0</v>
      </c>
      <c r="AP918" s="56">
        <f t="shared" si="298"/>
        <v>0</v>
      </c>
      <c r="AQ918" s="56">
        <f t="shared" si="299"/>
        <v>0</v>
      </c>
      <c r="AR918" s="86">
        <f t="shared" si="300"/>
        <v>0</v>
      </c>
    </row>
    <row r="919" spans="1:44" x14ac:dyDescent="0.25">
      <c r="A919" s="178"/>
      <c r="B919" s="55" t="str">
        <f>_xlfn.IFNA(VLOOKUP(A919,'Ajánlatkérő(k) adatai'!$B$4:$C$205,2,0),"")</f>
        <v/>
      </c>
      <c r="C919" s="178"/>
      <c r="D919" s="55" t="str">
        <f>_xlfn.IFNA(VLOOKUP(C919,'Számlafizető(k) adatai'!$C$4:$D$203,2,0),"")</f>
        <v/>
      </c>
      <c r="E919" s="55" t="str">
        <f>_xlfn.IFNA(VLOOKUP(C919,'Számlafizető(k) adatai'!$C$4:$M$203,11,0),"")</f>
        <v/>
      </c>
      <c r="F919" s="178"/>
      <c r="G919" s="178"/>
      <c r="H919" s="178"/>
      <c r="I919" s="55" t="str">
        <f>IF(F919="","",VLOOKUP(LEFT(F919,5),'Technikai cellák'!B:C,2,0))</f>
        <v/>
      </c>
      <c r="J919" s="55" t="str">
        <f>IF(F919="","",VLOOKUP(I919,'Technikai cellák'!$C$1:$D$12,2,0))</f>
        <v/>
      </c>
      <c r="K919" s="179"/>
      <c r="L919" s="67" t="str">
        <f t="shared" si="284"/>
        <v/>
      </c>
      <c r="M919" s="68">
        <f t="shared" si="285"/>
        <v>0</v>
      </c>
      <c r="N919" s="66">
        <f t="shared" si="286"/>
        <v>0</v>
      </c>
      <c r="O919" s="152"/>
      <c r="P919" s="172">
        <f t="shared" si="301"/>
        <v>0</v>
      </c>
      <c r="Q919" s="69">
        <f t="shared" si="287"/>
        <v>0</v>
      </c>
      <c r="R919" s="62">
        <f t="shared" si="288"/>
        <v>0</v>
      </c>
      <c r="S919" s="153"/>
      <c r="T919" s="118" t="str">
        <f t="shared" si="302"/>
        <v/>
      </c>
      <c r="U919" s="154"/>
      <c r="V919" s="154"/>
      <c r="W919" s="154"/>
      <c r="X919" s="154"/>
      <c r="Y919" s="154"/>
      <c r="Z919" s="154"/>
      <c r="AA919" s="154"/>
      <c r="AB919" s="154"/>
      <c r="AC919" s="154"/>
      <c r="AD919" s="154"/>
      <c r="AE919" s="154"/>
      <c r="AF919" s="154"/>
      <c r="AG919" s="63">
        <f t="shared" si="289"/>
        <v>0</v>
      </c>
      <c r="AH919" s="56">
        <f t="shared" si="290"/>
        <v>0</v>
      </c>
      <c r="AI919" s="56">
        <f t="shared" si="291"/>
        <v>0</v>
      </c>
      <c r="AJ919" s="56">
        <f t="shared" si="292"/>
        <v>0</v>
      </c>
      <c r="AK919" s="56">
        <f t="shared" si="293"/>
        <v>0</v>
      </c>
      <c r="AL919" s="56">
        <f t="shared" si="294"/>
        <v>0</v>
      </c>
      <c r="AM919" s="56">
        <f t="shared" si="295"/>
        <v>0</v>
      </c>
      <c r="AN919" s="56">
        <f t="shared" si="296"/>
        <v>0</v>
      </c>
      <c r="AO919" s="56">
        <f t="shared" si="297"/>
        <v>0</v>
      </c>
      <c r="AP919" s="56">
        <f t="shared" si="298"/>
        <v>0</v>
      </c>
      <c r="AQ919" s="56">
        <f t="shared" si="299"/>
        <v>0</v>
      </c>
      <c r="AR919" s="86">
        <f t="shared" si="300"/>
        <v>0</v>
      </c>
    </row>
    <row r="920" spans="1:44" x14ac:dyDescent="0.25">
      <c r="A920" s="178"/>
      <c r="B920" s="55" t="str">
        <f>_xlfn.IFNA(VLOOKUP(A920,'Ajánlatkérő(k) adatai'!$B$4:$C$205,2,0),"")</f>
        <v/>
      </c>
      <c r="C920" s="178"/>
      <c r="D920" s="55" t="str">
        <f>_xlfn.IFNA(VLOOKUP(C920,'Számlafizető(k) adatai'!$C$4:$D$203,2,0),"")</f>
        <v/>
      </c>
      <c r="E920" s="55" t="str">
        <f>_xlfn.IFNA(VLOOKUP(C920,'Számlafizető(k) adatai'!$C$4:$M$203,11,0),"")</f>
        <v/>
      </c>
      <c r="F920" s="178"/>
      <c r="G920" s="178"/>
      <c r="H920" s="178"/>
      <c r="I920" s="55" t="str">
        <f>IF(F920="","",VLOOKUP(LEFT(F920,5),'Technikai cellák'!B:C,2,0))</f>
        <v/>
      </c>
      <c r="J920" s="55" t="str">
        <f>IF(F920="","",VLOOKUP(I920,'Technikai cellák'!$C$1:$D$12,2,0))</f>
        <v/>
      </c>
      <c r="K920" s="179"/>
      <c r="L920" s="67" t="str">
        <f t="shared" si="284"/>
        <v/>
      </c>
      <c r="M920" s="68">
        <f t="shared" si="285"/>
        <v>0</v>
      </c>
      <c r="N920" s="66">
        <f t="shared" si="286"/>
        <v>0</v>
      </c>
      <c r="O920" s="152"/>
      <c r="P920" s="172">
        <f t="shared" si="301"/>
        <v>0</v>
      </c>
      <c r="Q920" s="69">
        <f t="shared" si="287"/>
        <v>0</v>
      </c>
      <c r="R920" s="62">
        <f t="shared" si="288"/>
        <v>0</v>
      </c>
      <c r="S920" s="153"/>
      <c r="T920" s="118" t="str">
        <f t="shared" si="302"/>
        <v/>
      </c>
      <c r="U920" s="154"/>
      <c r="V920" s="154"/>
      <c r="W920" s="154"/>
      <c r="X920" s="154"/>
      <c r="Y920" s="154"/>
      <c r="Z920" s="154"/>
      <c r="AA920" s="154"/>
      <c r="AB920" s="154"/>
      <c r="AC920" s="154"/>
      <c r="AD920" s="154"/>
      <c r="AE920" s="154"/>
      <c r="AF920" s="154"/>
      <c r="AG920" s="63">
        <f t="shared" si="289"/>
        <v>0</v>
      </c>
      <c r="AH920" s="56">
        <f t="shared" si="290"/>
        <v>0</v>
      </c>
      <c r="AI920" s="56">
        <f t="shared" si="291"/>
        <v>0</v>
      </c>
      <c r="AJ920" s="56">
        <f t="shared" si="292"/>
        <v>0</v>
      </c>
      <c r="AK920" s="56">
        <f t="shared" si="293"/>
        <v>0</v>
      </c>
      <c r="AL920" s="56">
        <f t="shared" si="294"/>
        <v>0</v>
      </c>
      <c r="AM920" s="56">
        <f t="shared" si="295"/>
        <v>0</v>
      </c>
      <c r="AN920" s="56">
        <f t="shared" si="296"/>
        <v>0</v>
      </c>
      <c r="AO920" s="56">
        <f t="shared" si="297"/>
        <v>0</v>
      </c>
      <c r="AP920" s="56">
        <f t="shared" si="298"/>
        <v>0</v>
      </c>
      <c r="AQ920" s="56">
        <f t="shared" si="299"/>
        <v>0</v>
      </c>
      <c r="AR920" s="86">
        <f t="shared" si="300"/>
        <v>0</v>
      </c>
    </row>
    <row r="921" spans="1:44" x14ac:dyDescent="0.25">
      <c r="A921" s="178"/>
      <c r="B921" s="55" t="str">
        <f>_xlfn.IFNA(VLOOKUP(A921,'Ajánlatkérő(k) adatai'!$B$4:$C$205,2,0),"")</f>
        <v/>
      </c>
      <c r="C921" s="178"/>
      <c r="D921" s="55" t="str">
        <f>_xlfn.IFNA(VLOOKUP(C921,'Számlafizető(k) adatai'!$C$4:$D$203,2,0),"")</f>
        <v/>
      </c>
      <c r="E921" s="55" t="str">
        <f>_xlfn.IFNA(VLOOKUP(C921,'Számlafizető(k) adatai'!$C$4:$M$203,11,0),"")</f>
        <v/>
      </c>
      <c r="F921" s="178"/>
      <c r="G921" s="178"/>
      <c r="H921" s="178"/>
      <c r="I921" s="55" t="str">
        <f>IF(F921="","",VLOOKUP(LEFT(F921,5),'Technikai cellák'!B:C,2,0))</f>
        <v/>
      </c>
      <c r="J921" s="55" t="str">
        <f>IF(F921="","",VLOOKUP(I921,'Technikai cellák'!$C$1:$D$12,2,0))</f>
        <v/>
      </c>
      <c r="K921" s="179"/>
      <c r="L921" s="67" t="str">
        <f t="shared" si="284"/>
        <v/>
      </c>
      <c r="M921" s="68">
        <f t="shared" si="285"/>
        <v>0</v>
      </c>
      <c r="N921" s="66">
        <f t="shared" si="286"/>
        <v>0</v>
      </c>
      <c r="O921" s="152"/>
      <c r="P921" s="172">
        <f t="shared" si="301"/>
        <v>0</v>
      </c>
      <c r="Q921" s="69">
        <f t="shared" si="287"/>
        <v>0</v>
      </c>
      <c r="R921" s="62">
        <f t="shared" si="288"/>
        <v>0</v>
      </c>
      <c r="S921" s="153"/>
      <c r="T921" s="118" t="str">
        <f t="shared" si="302"/>
        <v/>
      </c>
      <c r="U921" s="154"/>
      <c r="V921" s="154"/>
      <c r="W921" s="154"/>
      <c r="X921" s="154"/>
      <c r="Y921" s="154"/>
      <c r="Z921" s="154"/>
      <c r="AA921" s="154"/>
      <c r="AB921" s="154"/>
      <c r="AC921" s="154"/>
      <c r="AD921" s="154"/>
      <c r="AE921" s="154"/>
      <c r="AF921" s="154"/>
      <c r="AG921" s="63">
        <f t="shared" si="289"/>
        <v>0</v>
      </c>
      <c r="AH921" s="56">
        <f t="shared" si="290"/>
        <v>0</v>
      </c>
      <c r="AI921" s="56">
        <f t="shared" si="291"/>
        <v>0</v>
      </c>
      <c r="AJ921" s="56">
        <f t="shared" si="292"/>
        <v>0</v>
      </c>
      <c r="AK921" s="56">
        <f t="shared" si="293"/>
        <v>0</v>
      </c>
      <c r="AL921" s="56">
        <f t="shared" si="294"/>
        <v>0</v>
      </c>
      <c r="AM921" s="56">
        <f t="shared" si="295"/>
        <v>0</v>
      </c>
      <c r="AN921" s="56">
        <f t="shared" si="296"/>
        <v>0</v>
      </c>
      <c r="AO921" s="56">
        <f t="shared" si="297"/>
        <v>0</v>
      </c>
      <c r="AP921" s="56">
        <f t="shared" si="298"/>
        <v>0</v>
      </c>
      <c r="AQ921" s="56">
        <f t="shared" si="299"/>
        <v>0</v>
      </c>
      <c r="AR921" s="86">
        <f t="shared" si="300"/>
        <v>0</v>
      </c>
    </row>
    <row r="922" spans="1:44" x14ac:dyDescent="0.25">
      <c r="A922" s="178"/>
      <c r="B922" s="55" t="str">
        <f>_xlfn.IFNA(VLOOKUP(A922,'Ajánlatkérő(k) adatai'!$B$4:$C$205,2,0),"")</f>
        <v/>
      </c>
      <c r="C922" s="178"/>
      <c r="D922" s="55" t="str">
        <f>_xlfn.IFNA(VLOOKUP(C922,'Számlafizető(k) adatai'!$C$4:$D$203,2,0),"")</f>
        <v/>
      </c>
      <c r="E922" s="55" t="str">
        <f>_xlfn.IFNA(VLOOKUP(C922,'Számlafizető(k) adatai'!$C$4:$M$203,11,0),"")</f>
        <v/>
      </c>
      <c r="F922" s="178"/>
      <c r="G922" s="178"/>
      <c r="H922" s="178"/>
      <c r="I922" s="55" t="str">
        <f>IF(F922="","",VLOOKUP(LEFT(F922,5),'Technikai cellák'!B:C,2,0))</f>
        <v/>
      </c>
      <c r="J922" s="55" t="str">
        <f>IF(F922="","",VLOOKUP(I922,'Technikai cellák'!$C$1:$D$12,2,0))</f>
        <v/>
      </c>
      <c r="K922" s="179"/>
      <c r="L922" s="67" t="str">
        <f t="shared" si="284"/>
        <v/>
      </c>
      <c r="M922" s="68">
        <f t="shared" si="285"/>
        <v>0</v>
      </c>
      <c r="N922" s="66">
        <f t="shared" si="286"/>
        <v>0</v>
      </c>
      <c r="O922" s="152"/>
      <c r="P922" s="172">
        <f t="shared" si="301"/>
        <v>0</v>
      </c>
      <c r="Q922" s="69">
        <f t="shared" si="287"/>
        <v>0</v>
      </c>
      <c r="R922" s="62">
        <f t="shared" si="288"/>
        <v>0</v>
      </c>
      <c r="S922" s="153"/>
      <c r="T922" s="118" t="str">
        <f t="shared" si="302"/>
        <v/>
      </c>
      <c r="U922" s="154"/>
      <c r="V922" s="154"/>
      <c r="W922" s="154"/>
      <c r="X922" s="154"/>
      <c r="Y922" s="154"/>
      <c r="Z922" s="154"/>
      <c r="AA922" s="154"/>
      <c r="AB922" s="154"/>
      <c r="AC922" s="154"/>
      <c r="AD922" s="154"/>
      <c r="AE922" s="154"/>
      <c r="AF922" s="154"/>
      <c r="AG922" s="63">
        <f t="shared" si="289"/>
        <v>0</v>
      </c>
      <c r="AH922" s="56">
        <f t="shared" si="290"/>
        <v>0</v>
      </c>
      <c r="AI922" s="56">
        <f t="shared" si="291"/>
        <v>0</v>
      </c>
      <c r="AJ922" s="56">
        <f t="shared" si="292"/>
        <v>0</v>
      </c>
      <c r="AK922" s="56">
        <f t="shared" si="293"/>
        <v>0</v>
      </c>
      <c r="AL922" s="56">
        <f t="shared" si="294"/>
        <v>0</v>
      </c>
      <c r="AM922" s="56">
        <f t="shared" si="295"/>
        <v>0</v>
      </c>
      <c r="AN922" s="56">
        <f t="shared" si="296"/>
        <v>0</v>
      </c>
      <c r="AO922" s="56">
        <f t="shared" si="297"/>
        <v>0</v>
      </c>
      <c r="AP922" s="56">
        <f t="shared" si="298"/>
        <v>0</v>
      </c>
      <c r="AQ922" s="56">
        <f t="shared" si="299"/>
        <v>0</v>
      </c>
      <c r="AR922" s="86">
        <f t="shared" si="300"/>
        <v>0</v>
      </c>
    </row>
    <row r="923" spans="1:44" x14ac:dyDescent="0.25">
      <c r="A923" s="178"/>
      <c r="B923" s="55" t="str">
        <f>_xlfn.IFNA(VLOOKUP(A923,'Ajánlatkérő(k) adatai'!$B$4:$C$205,2,0),"")</f>
        <v/>
      </c>
      <c r="C923" s="178"/>
      <c r="D923" s="55" t="str">
        <f>_xlfn.IFNA(VLOOKUP(C923,'Számlafizető(k) adatai'!$C$4:$D$203,2,0),"")</f>
        <v/>
      </c>
      <c r="E923" s="55" t="str">
        <f>_xlfn.IFNA(VLOOKUP(C923,'Számlafizető(k) adatai'!$C$4:$M$203,11,0),"")</f>
        <v/>
      </c>
      <c r="F923" s="178"/>
      <c r="G923" s="178"/>
      <c r="H923" s="178"/>
      <c r="I923" s="55" t="str">
        <f>IF(F923="","",VLOOKUP(LEFT(F923,5),'Technikai cellák'!B:C,2,0))</f>
        <v/>
      </c>
      <c r="J923" s="55" t="str">
        <f>IF(F923="","",VLOOKUP(I923,'Technikai cellák'!$C$1:$D$12,2,0))</f>
        <v/>
      </c>
      <c r="K923" s="179"/>
      <c r="L923" s="67" t="str">
        <f t="shared" si="284"/>
        <v/>
      </c>
      <c r="M923" s="68">
        <f t="shared" si="285"/>
        <v>0</v>
      </c>
      <c r="N923" s="66">
        <f t="shared" si="286"/>
        <v>0</v>
      </c>
      <c r="O923" s="152"/>
      <c r="P923" s="172">
        <f t="shared" si="301"/>
        <v>0</v>
      </c>
      <c r="Q923" s="69">
        <f t="shared" si="287"/>
        <v>0</v>
      </c>
      <c r="R923" s="62">
        <f t="shared" si="288"/>
        <v>0</v>
      </c>
      <c r="S923" s="153"/>
      <c r="T923" s="118" t="str">
        <f t="shared" si="302"/>
        <v/>
      </c>
      <c r="U923" s="154"/>
      <c r="V923" s="154"/>
      <c r="W923" s="154"/>
      <c r="X923" s="154"/>
      <c r="Y923" s="154"/>
      <c r="Z923" s="154"/>
      <c r="AA923" s="154"/>
      <c r="AB923" s="154"/>
      <c r="AC923" s="154"/>
      <c r="AD923" s="154"/>
      <c r="AE923" s="154"/>
      <c r="AF923" s="154"/>
      <c r="AG923" s="63">
        <f t="shared" si="289"/>
        <v>0</v>
      </c>
      <c r="AH923" s="56">
        <f t="shared" si="290"/>
        <v>0</v>
      </c>
      <c r="AI923" s="56">
        <f t="shared" si="291"/>
        <v>0</v>
      </c>
      <c r="AJ923" s="56">
        <f t="shared" si="292"/>
        <v>0</v>
      </c>
      <c r="AK923" s="56">
        <f t="shared" si="293"/>
        <v>0</v>
      </c>
      <c r="AL923" s="56">
        <f t="shared" si="294"/>
        <v>0</v>
      </c>
      <c r="AM923" s="56">
        <f t="shared" si="295"/>
        <v>0</v>
      </c>
      <c r="AN923" s="56">
        <f t="shared" si="296"/>
        <v>0</v>
      </c>
      <c r="AO923" s="56">
        <f t="shared" si="297"/>
        <v>0</v>
      </c>
      <c r="AP923" s="56">
        <f t="shared" si="298"/>
        <v>0</v>
      </c>
      <c r="AQ923" s="56">
        <f t="shared" si="299"/>
        <v>0</v>
      </c>
      <c r="AR923" s="86">
        <f t="shared" si="300"/>
        <v>0</v>
      </c>
    </row>
    <row r="924" spans="1:44" x14ac:dyDescent="0.25">
      <c r="A924" s="178"/>
      <c r="B924" s="55" t="str">
        <f>_xlfn.IFNA(VLOOKUP(A924,'Ajánlatkérő(k) adatai'!$B$4:$C$205,2,0),"")</f>
        <v/>
      </c>
      <c r="C924" s="178"/>
      <c r="D924" s="55" t="str">
        <f>_xlfn.IFNA(VLOOKUP(C924,'Számlafizető(k) adatai'!$C$4:$D$203,2,0),"")</f>
        <v/>
      </c>
      <c r="E924" s="55" t="str">
        <f>_xlfn.IFNA(VLOOKUP(C924,'Számlafizető(k) adatai'!$C$4:$M$203,11,0),"")</f>
        <v/>
      </c>
      <c r="F924" s="178"/>
      <c r="G924" s="178"/>
      <c r="H924" s="178"/>
      <c r="I924" s="55" t="str">
        <f>IF(F924="","",VLOOKUP(LEFT(F924,5),'Technikai cellák'!B:C,2,0))</f>
        <v/>
      </c>
      <c r="J924" s="55" t="str">
        <f>IF(F924="","",VLOOKUP(I924,'Technikai cellák'!$C$1:$D$12,2,0))</f>
        <v/>
      </c>
      <c r="K924" s="179"/>
      <c r="L924" s="67" t="str">
        <f t="shared" si="284"/>
        <v/>
      </c>
      <c r="M924" s="68">
        <f t="shared" si="285"/>
        <v>0</v>
      </c>
      <c r="N924" s="66">
        <f t="shared" si="286"/>
        <v>0</v>
      </c>
      <c r="O924" s="152"/>
      <c r="P924" s="172">
        <f t="shared" si="301"/>
        <v>0</v>
      </c>
      <c r="Q924" s="69">
        <f t="shared" si="287"/>
        <v>0</v>
      </c>
      <c r="R924" s="62">
        <f t="shared" si="288"/>
        <v>0</v>
      </c>
      <c r="S924" s="153"/>
      <c r="T924" s="118" t="str">
        <f t="shared" si="302"/>
        <v/>
      </c>
      <c r="U924" s="154"/>
      <c r="V924" s="154"/>
      <c r="W924" s="154"/>
      <c r="X924" s="154"/>
      <c r="Y924" s="154"/>
      <c r="Z924" s="154"/>
      <c r="AA924" s="154"/>
      <c r="AB924" s="154"/>
      <c r="AC924" s="154"/>
      <c r="AD924" s="154"/>
      <c r="AE924" s="154"/>
      <c r="AF924" s="154"/>
      <c r="AG924" s="63">
        <f t="shared" si="289"/>
        <v>0</v>
      </c>
      <c r="AH924" s="56">
        <f t="shared" si="290"/>
        <v>0</v>
      </c>
      <c r="AI924" s="56">
        <f t="shared" si="291"/>
        <v>0</v>
      </c>
      <c r="AJ924" s="56">
        <f t="shared" si="292"/>
        <v>0</v>
      </c>
      <c r="AK924" s="56">
        <f t="shared" si="293"/>
        <v>0</v>
      </c>
      <c r="AL924" s="56">
        <f t="shared" si="294"/>
        <v>0</v>
      </c>
      <c r="AM924" s="56">
        <f t="shared" si="295"/>
        <v>0</v>
      </c>
      <c r="AN924" s="56">
        <f t="shared" si="296"/>
        <v>0</v>
      </c>
      <c r="AO924" s="56">
        <f t="shared" si="297"/>
        <v>0</v>
      </c>
      <c r="AP924" s="56">
        <f t="shared" si="298"/>
        <v>0</v>
      </c>
      <c r="AQ924" s="56">
        <f t="shared" si="299"/>
        <v>0</v>
      </c>
      <c r="AR924" s="86">
        <f t="shared" si="300"/>
        <v>0</v>
      </c>
    </row>
    <row r="925" spans="1:44" x14ac:dyDescent="0.25">
      <c r="A925" s="178"/>
      <c r="B925" s="55" t="str">
        <f>_xlfn.IFNA(VLOOKUP(A925,'Ajánlatkérő(k) adatai'!$B$4:$C$205,2,0),"")</f>
        <v/>
      </c>
      <c r="C925" s="178"/>
      <c r="D925" s="55" t="str">
        <f>_xlfn.IFNA(VLOOKUP(C925,'Számlafizető(k) adatai'!$C$4:$D$203,2,0),"")</f>
        <v/>
      </c>
      <c r="E925" s="55" t="str">
        <f>_xlfn.IFNA(VLOOKUP(C925,'Számlafizető(k) adatai'!$C$4:$M$203,11,0),"")</f>
        <v/>
      </c>
      <c r="F925" s="178"/>
      <c r="G925" s="178"/>
      <c r="H925" s="178"/>
      <c r="I925" s="55" t="str">
        <f>IF(F925="","",VLOOKUP(LEFT(F925,5),'Technikai cellák'!B:C,2,0))</f>
        <v/>
      </c>
      <c r="J925" s="55" t="str">
        <f>IF(F925="","",VLOOKUP(I925,'Technikai cellák'!$C$1:$D$12,2,0))</f>
        <v/>
      </c>
      <c r="K925" s="179"/>
      <c r="L925" s="67" t="str">
        <f t="shared" si="284"/>
        <v/>
      </c>
      <c r="M925" s="68">
        <f t="shared" si="285"/>
        <v>0</v>
      </c>
      <c r="N925" s="66">
        <f t="shared" si="286"/>
        <v>0</v>
      </c>
      <c r="O925" s="152"/>
      <c r="P925" s="172">
        <f t="shared" si="301"/>
        <v>0</v>
      </c>
      <c r="Q925" s="69">
        <f t="shared" si="287"/>
        <v>0</v>
      </c>
      <c r="R925" s="62">
        <f t="shared" si="288"/>
        <v>0</v>
      </c>
      <c r="S925" s="153"/>
      <c r="T925" s="118" t="str">
        <f t="shared" si="302"/>
        <v/>
      </c>
      <c r="U925" s="154"/>
      <c r="V925" s="154"/>
      <c r="W925" s="154"/>
      <c r="X925" s="154"/>
      <c r="Y925" s="154"/>
      <c r="Z925" s="154"/>
      <c r="AA925" s="154"/>
      <c r="AB925" s="154"/>
      <c r="AC925" s="154"/>
      <c r="AD925" s="154"/>
      <c r="AE925" s="154"/>
      <c r="AF925" s="154"/>
      <c r="AG925" s="63">
        <f t="shared" si="289"/>
        <v>0</v>
      </c>
      <c r="AH925" s="56">
        <f t="shared" si="290"/>
        <v>0</v>
      </c>
      <c r="AI925" s="56">
        <f t="shared" si="291"/>
        <v>0</v>
      </c>
      <c r="AJ925" s="56">
        <f t="shared" si="292"/>
        <v>0</v>
      </c>
      <c r="AK925" s="56">
        <f t="shared" si="293"/>
        <v>0</v>
      </c>
      <c r="AL925" s="56">
        <f t="shared" si="294"/>
        <v>0</v>
      </c>
      <c r="AM925" s="56">
        <f t="shared" si="295"/>
        <v>0</v>
      </c>
      <c r="AN925" s="56">
        <f t="shared" si="296"/>
        <v>0</v>
      </c>
      <c r="AO925" s="56">
        <f t="shared" si="297"/>
        <v>0</v>
      </c>
      <c r="AP925" s="56">
        <f t="shared" si="298"/>
        <v>0</v>
      </c>
      <c r="AQ925" s="56">
        <f t="shared" si="299"/>
        <v>0</v>
      </c>
      <c r="AR925" s="86">
        <f t="shared" si="300"/>
        <v>0</v>
      </c>
    </row>
    <row r="926" spans="1:44" x14ac:dyDescent="0.25">
      <c r="A926" s="178"/>
      <c r="B926" s="55" t="str">
        <f>_xlfn.IFNA(VLOOKUP(A926,'Ajánlatkérő(k) adatai'!$B$4:$C$205,2,0),"")</f>
        <v/>
      </c>
      <c r="C926" s="178"/>
      <c r="D926" s="55" t="str">
        <f>_xlfn.IFNA(VLOOKUP(C926,'Számlafizető(k) adatai'!$C$4:$D$203,2,0),"")</f>
        <v/>
      </c>
      <c r="E926" s="55" t="str">
        <f>_xlfn.IFNA(VLOOKUP(C926,'Számlafizető(k) adatai'!$C$4:$M$203,11,0),"")</f>
        <v/>
      </c>
      <c r="F926" s="178"/>
      <c r="G926" s="178"/>
      <c r="H926" s="178"/>
      <c r="I926" s="55" t="str">
        <f>IF(F926="","",VLOOKUP(LEFT(F926,5),'Technikai cellák'!B:C,2,0))</f>
        <v/>
      </c>
      <c r="J926" s="55" t="str">
        <f>IF(F926="","",VLOOKUP(I926,'Technikai cellák'!$C$1:$D$12,2,0))</f>
        <v/>
      </c>
      <c r="K926" s="179"/>
      <c r="L926" s="67" t="str">
        <f t="shared" si="284"/>
        <v/>
      </c>
      <c r="M926" s="68">
        <f t="shared" si="285"/>
        <v>0</v>
      </c>
      <c r="N926" s="66">
        <f t="shared" si="286"/>
        <v>0</v>
      </c>
      <c r="O926" s="152"/>
      <c r="P926" s="172">
        <f t="shared" si="301"/>
        <v>0</v>
      </c>
      <c r="Q926" s="69">
        <f t="shared" si="287"/>
        <v>0</v>
      </c>
      <c r="R926" s="62">
        <f t="shared" si="288"/>
        <v>0</v>
      </c>
      <c r="S926" s="153"/>
      <c r="T926" s="118" t="str">
        <f t="shared" si="302"/>
        <v/>
      </c>
      <c r="U926" s="154"/>
      <c r="V926" s="154"/>
      <c r="W926" s="154"/>
      <c r="X926" s="154"/>
      <c r="Y926" s="154"/>
      <c r="Z926" s="154"/>
      <c r="AA926" s="154"/>
      <c r="AB926" s="154"/>
      <c r="AC926" s="154"/>
      <c r="AD926" s="154"/>
      <c r="AE926" s="154"/>
      <c r="AF926" s="154"/>
      <c r="AG926" s="63">
        <f t="shared" si="289"/>
        <v>0</v>
      </c>
      <c r="AH926" s="56">
        <f t="shared" si="290"/>
        <v>0</v>
      </c>
      <c r="AI926" s="56">
        <f t="shared" si="291"/>
        <v>0</v>
      </c>
      <c r="AJ926" s="56">
        <f t="shared" si="292"/>
        <v>0</v>
      </c>
      <c r="AK926" s="56">
        <f t="shared" si="293"/>
        <v>0</v>
      </c>
      <c r="AL926" s="56">
        <f t="shared" si="294"/>
        <v>0</v>
      </c>
      <c r="AM926" s="56">
        <f t="shared" si="295"/>
        <v>0</v>
      </c>
      <c r="AN926" s="56">
        <f t="shared" si="296"/>
        <v>0</v>
      </c>
      <c r="AO926" s="56">
        <f t="shared" si="297"/>
        <v>0</v>
      </c>
      <c r="AP926" s="56">
        <f t="shared" si="298"/>
        <v>0</v>
      </c>
      <c r="AQ926" s="56">
        <f t="shared" si="299"/>
        <v>0</v>
      </c>
      <c r="AR926" s="86">
        <f t="shared" si="300"/>
        <v>0</v>
      </c>
    </row>
    <row r="927" spans="1:44" x14ac:dyDescent="0.25">
      <c r="A927" s="178"/>
      <c r="B927" s="55" t="str">
        <f>_xlfn.IFNA(VLOOKUP(A927,'Ajánlatkérő(k) adatai'!$B$4:$C$205,2,0),"")</f>
        <v/>
      </c>
      <c r="C927" s="178"/>
      <c r="D927" s="55" t="str">
        <f>_xlfn.IFNA(VLOOKUP(C927,'Számlafizető(k) adatai'!$C$4:$D$203,2,0),"")</f>
        <v/>
      </c>
      <c r="E927" s="55" t="str">
        <f>_xlfn.IFNA(VLOOKUP(C927,'Számlafizető(k) adatai'!$C$4:$M$203,11,0),"")</f>
        <v/>
      </c>
      <c r="F927" s="178"/>
      <c r="G927" s="178"/>
      <c r="H927" s="178"/>
      <c r="I927" s="55" t="str">
        <f>IF(F927="","",VLOOKUP(LEFT(F927,5),'Technikai cellák'!B:C,2,0))</f>
        <v/>
      </c>
      <c r="J927" s="55" t="str">
        <f>IF(F927="","",VLOOKUP(I927,'Technikai cellák'!$C$1:$D$12,2,0))</f>
        <v/>
      </c>
      <c r="K927" s="179"/>
      <c r="L927" s="67" t="str">
        <f t="shared" si="284"/>
        <v/>
      </c>
      <c r="M927" s="68">
        <f t="shared" si="285"/>
        <v>0</v>
      </c>
      <c r="N927" s="66">
        <f t="shared" si="286"/>
        <v>0</v>
      </c>
      <c r="O927" s="152"/>
      <c r="P927" s="172">
        <f t="shared" si="301"/>
        <v>0</v>
      </c>
      <c r="Q927" s="69">
        <f t="shared" si="287"/>
        <v>0</v>
      </c>
      <c r="R927" s="62">
        <f t="shared" si="288"/>
        <v>0</v>
      </c>
      <c r="S927" s="153"/>
      <c r="T927" s="118" t="str">
        <f t="shared" si="302"/>
        <v/>
      </c>
      <c r="U927" s="154"/>
      <c r="V927" s="154"/>
      <c r="W927" s="154"/>
      <c r="X927" s="154"/>
      <c r="Y927" s="154"/>
      <c r="Z927" s="154"/>
      <c r="AA927" s="154"/>
      <c r="AB927" s="154"/>
      <c r="AC927" s="154"/>
      <c r="AD927" s="154"/>
      <c r="AE927" s="154"/>
      <c r="AF927" s="154"/>
      <c r="AG927" s="63">
        <f t="shared" si="289"/>
        <v>0</v>
      </c>
      <c r="AH927" s="56">
        <f t="shared" si="290"/>
        <v>0</v>
      </c>
      <c r="AI927" s="56">
        <f t="shared" si="291"/>
        <v>0</v>
      </c>
      <c r="AJ927" s="56">
        <f t="shared" si="292"/>
        <v>0</v>
      </c>
      <c r="AK927" s="56">
        <f t="shared" si="293"/>
        <v>0</v>
      </c>
      <c r="AL927" s="56">
        <f t="shared" si="294"/>
        <v>0</v>
      </c>
      <c r="AM927" s="56">
        <f t="shared" si="295"/>
        <v>0</v>
      </c>
      <c r="AN927" s="56">
        <f t="shared" si="296"/>
        <v>0</v>
      </c>
      <c r="AO927" s="56">
        <f t="shared" si="297"/>
        <v>0</v>
      </c>
      <c r="AP927" s="56">
        <f t="shared" si="298"/>
        <v>0</v>
      </c>
      <c r="AQ927" s="56">
        <f t="shared" si="299"/>
        <v>0</v>
      </c>
      <c r="AR927" s="86">
        <f t="shared" si="300"/>
        <v>0</v>
      </c>
    </row>
    <row r="928" spans="1:44" x14ac:dyDescent="0.25">
      <c r="A928" s="178"/>
      <c r="B928" s="55" t="str">
        <f>_xlfn.IFNA(VLOOKUP(A928,'Ajánlatkérő(k) adatai'!$B$4:$C$205,2,0),"")</f>
        <v/>
      </c>
      <c r="C928" s="178"/>
      <c r="D928" s="55" t="str">
        <f>_xlfn.IFNA(VLOOKUP(C928,'Számlafizető(k) adatai'!$C$4:$D$203,2,0),"")</f>
        <v/>
      </c>
      <c r="E928" s="55" t="str">
        <f>_xlfn.IFNA(VLOOKUP(C928,'Számlafizető(k) adatai'!$C$4:$M$203,11,0),"")</f>
        <v/>
      </c>
      <c r="F928" s="178"/>
      <c r="G928" s="178"/>
      <c r="H928" s="178"/>
      <c r="I928" s="55" t="str">
        <f>IF(F928="","",VLOOKUP(LEFT(F928,5),'Technikai cellák'!B:C,2,0))</f>
        <v/>
      </c>
      <c r="J928" s="55" t="str">
        <f>IF(F928="","",VLOOKUP(I928,'Technikai cellák'!$C$1:$D$12,2,0))</f>
        <v/>
      </c>
      <c r="K928" s="179"/>
      <c r="L928" s="67" t="str">
        <f t="shared" si="284"/>
        <v/>
      </c>
      <c r="M928" s="68">
        <f t="shared" si="285"/>
        <v>0</v>
      </c>
      <c r="N928" s="66">
        <f t="shared" si="286"/>
        <v>0</v>
      </c>
      <c r="O928" s="152"/>
      <c r="P928" s="172">
        <f t="shared" si="301"/>
        <v>0</v>
      </c>
      <c r="Q928" s="69">
        <f t="shared" si="287"/>
        <v>0</v>
      </c>
      <c r="R928" s="62">
        <f t="shared" si="288"/>
        <v>0</v>
      </c>
      <c r="S928" s="153"/>
      <c r="T928" s="118" t="str">
        <f t="shared" si="302"/>
        <v/>
      </c>
      <c r="U928" s="154"/>
      <c r="V928" s="154"/>
      <c r="W928" s="154"/>
      <c r="X928" s="154"/>
      <c r="Y928" s="154"/>
      <c r="Z928" s="154"/>
      <c r="AA928" s="154"/>
      <c r="AB928" s="154"/>
      <c r="AC928" s="154"/>
      <c r="AD928" s="154"/>
      <c r="AE928" s="154"/>
      <c r="AF928" s="154"/>
      <c r="AG928" s="63">
        <f t="shared" si="289"/>
        <v>0</v>
      </c>
      <c r="AH928" s="56">
        <f t="shared" si="290"/>
        <v>0</v>
      </c>
      <c r="AI928" s="56">
        <f t="shared" si="291"/>
        <v>0</v>
      </c>
      <c r="AJ928" s="56">
        <f t="shared" si="292"/>
        <v>0</v>
      </c>
      <c r="AK928" s="56">
        <f t="shared" si="293"/>
        <v>0</v>
      </c>
      <c r="AL928" s="56">
        <f t="shared" si="294"/>
        <v>0</v>
      </c>
      <c r="AM928" s="56">
        <f t="shared" si="295"/>
        <v>0</v>
      </c>
      <c r="AN928" s="56">
        <f t="shared" si="296"/>
        <v>0</v>
      </c>
      <c r="AO928" s="56">
        <f t="shared" si="297"/>
        <v>0</v>
      </c>
      <c r="AP928" s="56">
        <f t="shared" si="298"/>
        <v>0</v>
      </c>
      <c r="AQ928" s="56">
        <f t="shared" si="299"/>
        <v>0</v>
      </c>
      <c r="AR928" s="86">
        <f t="shared" si="300"/>
        <v>0</v>
      </c>
    </row>
    <row r="929" spans="1:44" x14ac:dyDescent="0.25">
      <c r="A929" s="178"/>
      <c r="B929" s="55" t="str">
        <f>_xlfn.IFNA(VLOOKUP(A929,'Ajánlatkérő(k) adatai'!$B$4:$C$205,2,0),"")</f>
        <v/>
      </c>
      <c r="C929" s="178"/>
      <c r="D929" s="55" t="str">
        <f>_xlfn.IFNA(VLOOKUP(C929,'Számlafizető(k) adatai'!$C$4:$D$203,2,0),"")</f>
        <v/>
      </c>
      <c r="E929" s="55" t="str">
        <f>_xlfn.IFNA(VLOOKUP(C929,'Számlafizető(k) adatai'!$C$4:$M$203,11,0),"")</f>
        <v/>
      </c>
      <c r="F929" s="178"/>
      <c r="G929" s="178"/>
      <c r="H929" s="178"/>
      <c r="I929" s="55" t="str">
        <f>IF(F929="","",VLOOKUP(LEFT(F929,5),'Technikai cellák'!B:C,2,0))</f>
        <v/>
      </c>
      <c r="J929" s="55" t="str">
        <f>IF(F929="","",VLOOKUP(I929,'Technikai cellák'!$C$1:$D$12,2,0))</f>
        <v/>
      </c>
      <c r="K929" s="179"/>
      <c r="L929" s="67" t="str">
        <f t="shared" si="284"/>
        <v/>
      </c>
      <c r="M929" s="68">
        <f t="shared" si="285"/>
        <v>0</v>
      </c>
      <c r="N929" s="66">
        <f t="shared" si="286"/>
        <v>0</v>
      </c>
      <c r="O929" s="152"/>
      <c r="P929" s="172">
        <f t="shared" si="301"/>
        <v>0</v>
      </c>
      <c r="Q929" s="69">
        <f t="shared" si="287"/>
        <v>0</v>
      </c>
      <c r="R929" s="62">
        <f t="shared" si="288"/>
        <v>0</v>
      </c>
      <c r="S929" s="153"/>
      <c r="T929" s="118" t="str">
        <f t="shared" si="302"/>
        <v/>
      </c>
      <c r="U929" s="154"/>
      <c r="V929" s="154"/>
      <c r="W929" s="154"/>
      <c r="X929" s="154"/>
      <c r="Y929" s="154"/>
      <c r="Z929" s="154"/>
      <c r="AA929" s="154"/>
      <c r="AB929" s="154"/>
      <c r="AC929" s="154"/>
      <c r="AD929" s="154"/>
      <c r="AE929" s="154"/>
      <c r="AF929" s="154"/>
      <c r="AG929" s="63">
        <f t="shared" si="289"/>
        <v>0</v>
      </c>
      <c r="AH929" s="56">
        <f t="shared" si="290"/>
        <v>0</v>
      </c>
      <c r="AI929" s="56">
        <f t="shared" si="291"/>
        <v>0</v>
      </c>
      <c r="AJ929" s="56">
        <f t="shared" si="292"/>
        <v>0</v>
      </c>
      <c r="AK929" s="56">
        <f t="shared" si="293"/>
        <v>0</v>
      </c>
      <c r="AL929" s="56">
        <f t="shared" si="294"/>
        <v>0</v>
      </c>
      <c r="AM929" s="56">
        <f t="shared" si="295"/>
        <v>0</v>
      </c>
      <c r="AN929" s="56">
        <f t="shared" si="296"/>
        <v>0</v>
      </c>
      <c r="AO929" s="56">
        <f t="shared" si="297"/>
        <v>0</v>
      </c>
      <c r="AP929" s="56">
        <f t="shared" si="298"/>
        <v>0</v>
      </c>
      <c r="AQ929" s="56">
        <f t="shared" si="299"/>
        <v>0</v>
      </c>
      <c r="AR929" s="86">
        <f t="shared" si="300"/>
        <v>0</v>
      </c>
    </row>
    <row r="930" spans="1:44" x14ac:dyDescent="0.25">
      <c r="A930" s="178"/>
      <c r="B930" s="55" t="str">
        <f>_xlfn.IFNA(VLOOKUP(A930,'Ajánlatkérő(k) adatai'!$B$4:$C$205,2,0),"")</f>
        <v/>
      </c>
      <c r="C930" s="178"/>
      <c r="D930" s="55" t="str">
        <f>_xlfn.IFNA(VLOOKUP(C930,'Számlafizető(k) adatai'!$C$4:$D$203,2,0),"")</f>
        <v/>
      </c>
      <c r="E930" s="55" t="str">
        <f>_xlfn.IFNA(VLOOKUP(C930,'Számlafizető(k) adatai'!$C$4:$M$203,11,0),"")</f>
        <v/>
      </c>
      <c r="F930" s="178"/>
      <c r="G930" s="178"/>
      <c r="H930" s="178"/>
      <c r="I930" s="55" t="str">
        <f>IF(F930="","",VLOOKUP(LEFT(F930,5),'Technikai cellák'!B:C,2,0))</f>
        <v/>
      </c>
      <c r="J930" s="55" t="str">
        <f>IF(F930="","",VLOOKUP(I930,'Technikai cellák'!$C$1:$D$12,2,0))</f>
        <v/>
      </c>
      <c r="K930" s="179"/>
      <c r="L930" s="67" t="str">
        <f t="shared" si="284"/>
        <v/>
      </c>
      <c r="M930" s="68">
        <f t="shared" si="285"/>
        <v>0</v>
      </c>
      <c r="N930" s="66">
        <f t="shared" si="286"/>
        <v>0</v>
      </c>
      <c r="O930" s="152"/>
      <c r="P930" s="172">
        <f t="shared" si="301"/>
        <v>0</v>
      </c>
      <c r="Q930" s="69">
        <f t="shared" si="287"/>
        <v>0</v>
      </c>
      <c r="R930" s="62">
        <f t="shared" si="288"/>
        <v>0</v>
      </c>
      <c r="S930" s="153"/>
      <c r="T930" s="118" t="str">
        <f t="shared" si="302"/>
        <v/>
      </c>
      <c r="U930" s="154"/>
      <c r="V930" s="154"/>
      <c r="W930" s="154"/>
      <c r="X930" s="154"/>
      <c r="Y930" s="154"/>
      <c r="Z930" s="154"/>
      <c r="AA930" s="154"/>
      <c r="AB930" s="154"/>
      <c r="AC930" s="154"/>
      <c r="AD930" s="154"/>
      <c r="AE930" s="154"/>
      <c r="AF930" s="154"/>
      <c r="AG930" s="63">
        <f t="shared" si="289"/>
        <v>0</v>
      </c>
      <c r="AH930" s="56">
        <f t="shared" si="290"/>
        <v>0</v>
      </c>
      <c r="AI930" s="56">
        <f t="shared" si="291"/>
        <v>0</v>
      </c>
      <c r="AJ930" s="56">
        <f t="shared" si="292"/>
        <v>0</v>
      </c>
      <c r="AK930" s="56">
        <f t="shared" si="293"/>
        <v>0</v>
      </c>
      <c r="AL930" s="56">
        <f t="shared" si="294"/>
        <v>0</v>
      </c>
      <c r="AM930" s="56">
        <f t="shared" si="295"/>
        <v>0</v>
      </c>
      <c r="AN930" s="56">
        <f t="shared" si="296"/>
        <v>0</v>
      </c>
      <c r="AO930" s="56">
        <f t="shared" si="297"/>
        <v>0</v>
      </c>
      <c r="AP930" s="56">
        <f t="shared" si="298"/>
        <v>0</v>
      </c>
      <c r="AQ930" s="56">
        <f t="shared" si="299"/>
        <v>0</v>
      </c>
      <c r="AR930" s="86">
        <f t="shared" si="300"/>
        <v>0</v>
      </c>
    </row>
    <row r="931" spans="1:44" x14ac:dyDescent="0.25">
      <c r="A931" s="178"/>
      <c r="B931" s="55" t="str">
        <f>_xlfn.IFNA(VLOOKUP(A931,'Ajánlatkérő(k) adatai'!$B$4:$C$205,2,0),"")</f>
        <v/>
      </c>
      <c r="C931" s="178"/>
      <c r="D931" s="55" t="str">
        <f>_xlfn.IFNA(VLOOKUP(C931,'Számlafizető(k) adatai'!$C$4:$D$203,2,0),"")</f>
        <v/>
      </c>
      <c r="E931" s="55" t="str">
        <f>_xlfn.IFNA(VLOOKUP(C931,'Számlafizető(k) adatai'!$C$4:$M$203,11,0),"")</f>
        <v/>
      </c>
      <c r="F931" s="178"/>
      <c r="G931" s="178"/>
      <c r="H931" s="178"/>
      <c r="I931" s="55" t="str">
        <f>IF(F931="","",VLOOKUP(LEFT(F931,5),'Technikai cellák'!B:C,2,0))</f>
        <v/>
      </c>
      <c r="J931" s="55" t="str">
        <f>IF(F931="","",VLOOKUP(I931,'Technikai cellák'!$C$1:$D$12,2,0))</f>
        <v/>
      </c>
      <c r="K931" s="179"/>
      <c r="L931" s="67" t="str">
        <f t="shared" si="284"/>
        <v/>
      </c>
      <c r="M931" s="68">
        <f t="shared" si="285"/>
        <v>0</v>
      </c>
      <c r="N931" s="66">
        <f t="shared" si="286"/>
        <v>0</v>
      </c>
      <c r="O931" s="152"/>
      <c r="P931" s="172">
        <f t="shared" si="301"/>
        <v>0</v>
      </c>
      <c r="Q931" s="69">
        <f t="shared" si="287"/>
        <v>0</v>
      </c>
      <c r="R931" s="62">
        <f t="shared" si="288"/>
        <v>0</v>
      </c>
      <c r="S931" s="153"/>
      <c r="T931" s="118" t="str">
        <f t="shared" si="302"/>
        <v/>
      </c>
      <c r="U931" s="154"/>
      <c r="V931" s="154"/>
      <c r="W931" s="154"/>
      <c r="X931" s="154"/>
      <c r="Y931" s="154"/>
      <c r="Z931" s="154"/>
      <c r="AA931" s="154"/>
      <c r="AB931" s="154"/>
      <c r="AC931" s="154"/>
      <c r="AD931" s="154"/>
      <c r="AE931" s="154"/>
      <c r="AF931" s="154"/>
      <c r="AG931" s="63">
        <f t="shared" si="289"/>
        <v>0</v>
      </c>
      <c r="AH931" s="56">
        <f t="shared" si="290"/>
        <v>0</v>
      </c>
      <c r="AI931" s="56">
        <f t="shared" si="291"/>
        <v>0</v>
      </c>
      <c r="AJ931" s="56">
        <f t="shared" si="292"/>
        <v>0</v>
      </c>
      <c r="AK931" s="56">
        <f t="shared" si="293"/>
        <v>0</v>
      </c>
      <c r="AL931" s="56">
        <f t="shared" si="294"/>
        <v>0</v>
      </c>
      <c r="AM931" s="56">
        <f t="shared" si="295"/>
        <v>0</v>
      </c>
      <c r="AN931" s="56">
        <f t="shared" si="296"/>
        <v>0</v>
      </c>
      <c r="AO931" s="56">
        <f t="shared" si="297"/>
        <v>0</v>
      </c>
      <c r="AP931" s="56">
        <f t="shared" si="298"/>
        <v>0</v>
      </c>
      <c r="AQ931" s="56">
        <f t="shared" si="299"/>
        <v>0</v>
      </c>
      <c r="AR931" s="86">
        <f t="shared" si="300"/>
        <v>0</v>
      </c>
    </row>
    <row r="932" spans="1:44" x14ac:dyDescent="0.25">
      <c r="A932" s="178"/>
      <c r="B932" s="55" t="str">
        <f>_xlfn.IFNA(VLOOKUP(A932,'Ajánlatkérő(k) adatai'!$B$4:$C$205,2,0),"")</f>
        <v/>
      </c>
      <c r="C932" s="178"/>
      <c r="D932" s="55" t="str">
        <f>_xlfn.IFNA(VLOOKUP(C932,'Számlafizető(k) adatai'!$C$4:$D$203,2,0),"")</f>
        <v/>
      </c>
      <c r="E932" s="55" t="str">
        <f>_xlfn.IFNA(VLOOKUP(C932,'Számlafizető(k) adatai'!$C$4:$M$203,11,0),"")</f>
        <v/>
      </c>
      <c r="F932" s="178"/>
      <c r="G932" s="178"/>
      <c r="H932" s="178"/>
      <c r="I932" s="55" t="str">
        <f>IF(F932="","",VLOOKUP(LEFT(F932,5),'Technikai cellák'!B:C,2,0))</f>
        <v/>
      </c>
      <c r="J932" s="55" t="str">
        <f>IF(F932="","",VLOOKUP(I932,'Technikai cellák'!$C$1:$D$12,2,0))</f>
        <v/>
      </c>
      <c r="K932" s="179"/>
      <c r="L932" s="67" t="str">
        <f t="shared" si="284"/>
        <v/>
      </c>
      <c r="M932" s="68">
        <f t="shared" si="285"/>
        <v>0</v>
      </c>
      <c r="N932" s="66">
        <f t="shared" si="286"/>
        <v>0</v>
      </c>
      <c r="O932" s="152"/>
      <c r="P932" s="172">
        <f t="shared" si="301"/>
        <v>0</v>
      </c>
      <c r="Q932" s="69">
        <f t="shared" si="287"/>
        <v>0</v>
      </c>
      <c r="R932" s="62">
        <f t="shared" si="288"/>
        <v>0</v>
      </c>
      <c r="S932" s="153"/>
      <c r="T932" s="118" t="str">
        <f t="shared" si="302"/>
        <v/>
      </c>
      <c r="U932" s="154"/>
      <c r="V932" s="154"/>
      <c r="W932" s="154"/>
      <c r="X932" s="154"/>
      <c r="Y932" s="154"/>
      <c r="Z932" s="154"/>
      <c r="AA932" s="154"/>
      <c r="AB932" s="154"/>
      <c r="AC932" s="154"/>
      <c r="AD932" s="154"/>
      <c r="AE932" s="154"/>
      <c r="AF932" s="154"/>
      <c r="AG932" s="63">
        <f t="shared" si="289"/>
        <v>0</v>
      </c>
      <c r="AH932" s="56">
        <f t="shared" si="290"/>
        <v>0</v>
      </c>
      <c r="AI932" s="56">
        <f t="shared" si="291"/>
        <v>0</v>
      </c>
      <c r="AJ932" s="56">
        <f t="shared" si="292"/>
        <v>0</v>
      </c>
      <c r="AK932" s="56">
        <f t="shared" si="293"/>
        <v>0</v>
      </c>
      <c r="AL932" s="56">
        <f t="shared" si="294"/>
        <v>0</v>
      </c>
      <c r="AM932" s="56">
        <f t="shared" si="295"/>
        <v>0</v>
      </c>
      <c r="AN932" s="56">
        <f t="shared" si="296"/>
        <v>0</v>
      </c>
      <c r="AO932" s="56">
        <f t="shared" si="297"/>
        <v>0</v>
      </c>
      <c r="AP932" s="56">
        <f t="shared" si="298"/>
        <v>0</v>
      </c>
      <c r="AQ932" s="56">
        <f t="shared" si="299"/>
        <v>0</v>
      </c>
      <c r="AR932" s="86">
        <f t="shared" si="300"/>
        <v>0</v>
      </c>
    </row>
    <row r="933" spans="1:44" x14ac:dyDescent="0.25">
      <c r="A933" s="178"/>
      <c r="B933" s="55" t="str">
        <f>_xlfn.IFNA(VLOOKUP(A933,'Ajánlatkérő(k) adatai'!$B$4:$C$205,2,0),"")</f>
        <v/>
      </c>
      <c r="C933" s="178"/>
      <c r="D933" s="55" t="str">
        <f>_xlfn.IFNA(VLOOKUP(C933,'Számlafizető(k) adatai'!$C$4:$D$203,2,0),"")</f>
        <v/>
      </c>
      <c r="E933" s="55" t="str">
        <f>_xlfn.IFNA(VLOOKUP(C933,'Számlafizető(k) adatai'!$C$4:$M$203,11,0),"")</f>
        <v/>
      </c>
      <c r="F933" s="178"/>
      <c r="G933" s="178"/>
      <c r="H933" s="178"/>
      <c r="I933" s="55" t="str">
        <f>IF(F933="","",VLOOKUP(LEFT(F933,5),'Technikai cellák'!B:C,2,0))</f>
        <v/>
      </c>
      <c r="J933" s="55" t="str">
        <f>IF(F933="","",VLOOKUP(I933,'Technikai cellák'!$C$1:$D$12,2,0))</f>
        <v/>
      </c>
      <c r="K933" s="179"/>
      <c r="L933" s="67" t="str">
        <f t="shared" si="284"/>
        <v/>
      </c>
      <c r="M933" s="68">
        <f t="shared" si="285"/>
        <v>0</v>
      </c>
      <c r="N933" s="66">
        <f t="shared" si="286"/>
        <v>0</v>
      </c>
      <c r="O933" s="152"/>
      <c r="P933" s="172">
        <f t="shared" si="301"/>
        <v>0</v>
      </c>
      <c r="Q933" s="69">
        <f t="shared" si="287"/>
        <v>0</v>
      </c>
      <c r="R933" s="62">
        <f t="shared" si="288"/>
        <v>0</v>
      </c>
      <c r="S933" s="153"/>
      <c r="T933" s="118" t="str">
        <f t="shared" si="302"/>
        <v/>
      </c>
      <c r="U933" s="154"/>
      <c r="V933" s="154"/>
      <c r="W933" s="154"/>
      <c r="X933" s="154"/>
      <c r="Y933" s="154"/>
      <c r="Z933" s="154"/>
      <c r="AA933" s="154"/>
      <c r="AB933" s="154"/>
      <c r="AC933" s="154"/>
      <c r="AD933" s="154"/>
      <c r="AE933" s="154"/>
      <c r="AF933" s="154"/>
      <c r="AG933" s="63">
        <f t="shared" si="289"/>
        <v>0</v>
      </c>
      <c r="AH933" s="56">
        <f t="shared" si="290"/>
        <v>0</v>
      </c>
      <c r="AI933" s="56">
        <f t="shared" si="291"/>
        <v>0</v>
      </c>
      <c r="AJ933" s="56">
        <f t="shared" si="292"/>
        <v>0</v>
      </c>
      <c r="AK933" s="56">
        <f t="shared" si="293"/>
        <v>0</v>
      </c>
      <c r="AL933" s="56">
        <f t="shared" si="294"/>
        <v>0</v>
      </c>
      <c r="AM933" s="56">
        <f t="shared" si="295"/>
        <v>0</v>
      </c>
      <c r="AN933" s="56">
        <f t="shared" si="296"/>
        <v>0</v>
      </c>
      <c r="AO933" s="56">
        <f t="shared" si="297"/>
        <v>0</v>
      </c>
      <c r="AP933" s="56">
        <f t="shared" si="298"/>
        <v>0</v>
      </c>
      <c r="AQ933" s="56">
        <f t="shared" si="299"/>
        <v>0</v>
      </c>
      <c r="AR933" s="86">
        <f t="shared" si="300"/>
        <v>0</v>
      </c>
    </row>
    <row r="934" spans="1:44" x14ac:dyDescent="0.25">
      <c r="A934" s="178"/>
      <c r="B934" s="55" t="str">
        <f>_xlfn.IFNA(VLOOKUP(A934,'Ajánlatkérő(k) adatai'!$B$4:$C$205,2,0),"")</f>
        <v/>
      </c>
      <c r="C934" s="178"/>
      <c r="D934" s="55" t="str">
        <f>_xlfn.IFNA(VLOOKUP(C934,'Számlafizető(k) adatai'!$C$4:$D$203,2,0),"")</f>
        <v/>
      </c>
      <c r="E934" s="55" t="str">
        <f>_xlfn.IFNA(VLOOKUP(C934,'Számlafizető(k) adatai'!$C$4:$M$203,11,0),"")</f>
        <v/>
      </c>
      <c r="F934" s="178"/>
      <c r="G934" s="178"/>
      <c r="H934" s="178"/>
      <c r="I934" s="55" t="str">
        <f>IF(F934="","",VLOOKUP(LEFT(F934,5),'Technikai cellák'!B:C,2,0))</f>
        <v/>
      </c>
      <c r="J934" s="55" t="str">
        <f>IF(F934="","",VLOOKUP(I934,'Technikai cellák'!$C$1:$D$12,2,0))</f>
        <v/>
      </c>
      <c r="K934" s="179"/>
      <c r="L934" s="67" t="str">
        <f t="shared" si="284"/>
        <v/>
      </c>
      <c r="M934" s="68">
        <f t="shared" si="285"/>
        <v>0</v>
      </c>
      <c r="N934" s="66">
        <f t="shared" si="286"/>
        <v>0</v>
      </c>
      <c r="O934" s="152"/>
      <c r="P934" s="172">
        <f t="shared" si="301"/>
        <v>0</v>
      </c>
      <c r="Q934" s="69">
        <f t="shared" si="287"/>
        <v>0</v>
      </c>
      <c r="R934" s="62">
        <f t="shared" si="288"/>
        <v>0</v>
      </c>
      <c r="S934" s="153"/>
      <c r="T934" s="118" t="str">
        <f t="shared" si="302"/>
        <v/>
      </c>
      <c r="U934" s="154"/>
      <c r="V934" s="154"/>
      <c r="W934" s="154"/>
      <c r="X934" s="154"/>
      <c r="Y934" s="154"/>
      <c r="Z934" s="154"/>
      <c r="AA934" s="154"/>
      <c r="AB934" s="154"/>
      <c r="AC934" s="154"/>
      <c r="AD934" s="154"/>
      <c r="AE934" s="154"/>
      <c r="AF934" s="154"/>
      <c r="AG934" s="63">
        <f t="shared" si="289"/>
        <v>0</v>
      </c>
      <c r="AH934" s="56">
        <f t="shared" si="290"/>
        <v>0</v>
      </c>
      <c r="AI934" s="56">
        <f t="shared" si="291"/>
        <v>0</v>
      </c>
      <c r="AJ934" s="56">
        <f t="shared" si="292"/>
        <v>0</v>
      </c>
      <c r="AK934" s="56">
        <f t="shared" si="293"/>
        <v>0</v>
      </c>
      <c r="AL934" s="56">
        <f t="shared" si="294"/>
        <v>0</v>
      </c>
      <c r="AM934" s="56">
        <f t="shared" si="295"/>
        <v>0</v>
      </c>
      <c r="AN934" s="56">
        <f t="shared" si="296"/>
        <v>0</v>
      </c>
      <c r="AO934" s="56">
        <f t="shared" si="297"/>
        <v>0</v>
      </c>
      <c r="AP934" s="56">
        <f t="shared" si="298"/>
        <v>0</v>
      </c>
      <c r="AQ934" s="56">
        <f t="shared" si="299"/>
        <v>0</v>
      </c>
      <c r="AR934" s="86">
        <f t="shared" si="300"/>
        <v>0</v>
      </c>
    </row>
    <row r="935" spans="1:44" x14ac:dyDescent="0.25">
      <c r="A935" s="178"/>
      <c r="B935" s="55" t="str">
        <f>_xlfn.IFNA(VLOOKUP(A935,'Ajánlatkérő(k) adatai'!$B$4:$C$205,2,0),"")</f>
        <v/>
      </c>
      <c r="C935" s="178"/>
      <c r="D935" s="55" t="str">
        <f>_xlfn.IFNA(VLOOKUP(C935,'Számlafizető(k) adatai'!$C$4:$D$203,2,0),"")</f>
        <v/>
      </c>
      <c r="E935" s="55" t="str">
        <f>_xlfn.IFNA(VLOOKUP(C935,'Számlafizető(k) adatai'!$C$4:$M$203,11,0),"")</f>
        <v/>
      </c>
      <c r="F935" s="178"/>
      <c r="G935" s="178"/>
      <c r="H935" s="178"/>
      <c r="I935" s="55" t="str">
        <f>IF(F935="","",VLOOKUP(LEFT(F935,5),'Technikai cellák'!B:C,2,0))</f>
        <v/>
      </c>
      <c r="J935" s="55" t="str">
        <f>IF(F935="","",VLOOKUP(I935,'Technikai cellák'!$C$1:$D$12,2,0))</f>
        <v/>
      </c>
      <c r="K935" s="179"/>
      <c r="L935" s="67" t="str">
        <f t="shared" si="284"/>
        <v/>
      </c>
      <c r="M935" s="68">
        <f t="shared" si="285"/>
        <v>0</v>
      </c>
      <c r="N935" s="66">
        <f t="shared" si="286"/>
        <v>0</v>
      </c>
      <c r="O935" s="152"/>
      <c r="P935" s="172">
        <f t="shared" si="301"/>
        <v>0</v>
      </c>
      <c r="Q935" s="69">
        <f t="shared" si="287"/>
        <v>0</v>
      </c>
      <c r="R935" s="62">
        <f t="shared" si="288"/>
        <v>0</v>
      </c>
      <c r="S935" s="153"/>
      <c r="T935" s="118" t="str">
        <f t="shared" si="302"/>
        <v/>
      </c>
      <c r="U935" s="154"/>
      <c r="V935" s="154"/>
      <c r="W935" s="154"/>
      <c r="X935" s="154"/>
      <c r="Y935" s="154"/>
      <c r="Z935" s="154"/>
      <c r="AA935" s="154"/>
      <c r="AB935" s="154"/>
      <c r="AC935" s="154"/>
      <c r="AD935" s="154"/>
      <c r="AE935" s="154"/>
      <c r="AF935" s="154"/>
      <c r="AG935" s="63">
        <f t="shared" si="289"/>
        <v>0</v>
      </c>
      <c r="AH935" s="56">
        <f t="shared" si="290"/>
        <v>0</v>
      </c>
      <c r="AI935" s="56">
        <f t="shared" si="291"/>
        <v>0</v>
      </c>
      <c r="AJ935" s="56">
        <f t="shared" si="292"/>
        <v>0</v>
      </c>
      <c r="AK935" s="56">
        <f t="shared" si="293"/>
        <v>0</v>
      </c>
      <c r="AL935" s="56">
        <f t="shared" si="294"/>
        <v>0</v>
      </c>
      <c r="AM935" s="56">
        <f t="shared" si="295"/>
        <v>0</v>
      </c>
      <c r="AN935" s="56">
        <f t="shared" si="296"/>
        <v>0</v>
      </c>
      <c r="AO935" s="56">
        <f t="shared" si="297"/>
        <v>0</v>
      </c>
      <c r="AP935" s="56">
        <f t="shared" si="298"/>
        <v>0</v>
      </c>
      <c r="AQ935" s="56">
        <f t="shared" si="299"/>
        <v>0</v>
      </c>
      <c r="AR935" s="86">
        <f t="shared" si="300"/>
        <v>0</v>
      </c>
    </row>
    <row r="936" spans="1:44" x14ac:dyDescent="0.25">
      <c r="A936" s="178"/>
      <c r="B936" s="55" t="str">
        <f>_xlfn.IFNA(VLOOKUP(A936,'Ajánlatkérő(k) adatai'!$B$4:$C$205,2,0),"")</f>
        <v/>
      </c>
      <c r="C936" s="178"/>
      <c r="D936" s="55" t="str">
        <f>_xlfn.IFNA(VLOOKUP(C936,'Számlafizető(k) adatai'!$C$4:$D$203,2,0),"")</f>
        <v/>
      </c>
      <c r="E936" s="55" t="str">
        <f>_xlfn.IFNA(VLOOKUP(C936,'Számlafizető(k) adatai'!$C$4:$M$203,11,0),"")</f>
        <v/>
      </c>
      <c r="F936" s="178"/>
      <c r="G936" s="178"/>
      <c r="H936" s="178"/>
      <c r="I936" s="55" t="str">
        <f>IF(F936="","",VLOOKUP(LEFT(F936,5),'Technikai cellák'!B:C,2,0))</f>
        <v/>
      </c>
      <c r="J936" s="55" t="str">
        <f>IF(F936="","",VLOOKUP(I936,'Technikai cellák'!$C$1:$D$12,2,0))</f>
        <v/>
      </c>
      <c r="K936" s="179"/>
      <c r="L936" s="67" t="str">
        <f t="shared" si="284"/>
        <v/>
      </c>
      <c r="M936" s="68">
        <f t="shared" si="285"/>
        <v>0</v>
      </c>
      <c r="N936" s="66">
        <f t="shared" si="286"/>
        <v>0</v>
      </c>
      <c r="O936" s="152"/>
      <c r="P936" s="172">
        <f t="shared" si="301"/>
        <v>0</v>
      </c>
      <c r="Q936" s="69">
        <f t="shared" si="287"/>
        <v>0</v>
      </c>
      <c r="R936" s="62">
        <f t="shared" si="288"/>
        <v>0</v>
      </c>
      <c r="S936" s="153"/>
      <c r="T936" s="118" t="str">
        <f t="shared" si="302"/>
        <v/>
      </c>
      <c r="U936" s="154"/>
      <c r="V936" s="154"/>
      <c r="W936" s="154"/>
      <c r="X936" s="154"/>
      <c r="Y936" s="154"/>
      <c r="Z936" s="154"/>
      <c r="AA936" s="154"/>
      <c r="AB936" s="154"/>
      <c r="AC936" s="154"/>
      <c r="AD936" s="154"/>
      <c r="AE936" s="154"/>
      <c r="AF936" s="154"/>
      <c r="AG936" s="63">
        <f t="shared" si="289"/>
        <v>0</v>
      </c>
      <c r="AH936" s="56">
        <f t="shared" si="290"/>
        <v>0</v>
      </c>
      <c r="AI936" s="56">
        <f t="shared" si="291"/>
        <v>0</v>
      </c>
      <c r="AJ936" s="56">
        <f t="shared" si="292"/>
        <v>0</v>
      </c>
      <c r="AK936" s="56">
        <f t="shared" si="293"/>
        <v>0</v>
      </c>
      <c r="AL936" s="56">
        <f t="shared" si="294"/>
        <v>0</v>
      </c>
      <c r="AM936" s="56">
        <f t="shared" si="295"/>
        <v>0</v>
      </c>
      <c r="AN936" s="56">
        <f t="shared" si="296"/>
        <v>0</v>
      </c>
      <c r="AO936" s="56">
        <f t="shared" si="297"/>
        <v>0</v>
      </c>
      <c r="AP936" s="56">
        <f t="shared" si="298"/>
        <v>0</v>
      </c>
      <c r="AQ936" s="56">
        <f t="shared" si="299"/>
        <v>0</v>
      </c>
      <c r="AR936" s="86">
        <f t="shared" si="300"/>
        <v>0</v>
      </c>
    </row>
    <row r="937" spans="1:44" x14ac:dyDescent="0.25">
      <c r="A937" s="178"/>
      <c r="B937" s="55" t="str">
        <f>_xlfn.IFNA(VLOOKUP(A937,'Ajánlatkérő(k) adatai'!$B$4:$C$205,2,0),"")</f>
        <v/>
      </c>
      <c r="C937" s="178"/>
      <c r="D937" s="55" t="str">
        <f>_xlfn.IFNA(VLOOKUP(C937,'Számlafizető(k) adatai'!$C$4:$D$203,2,0),"")</f>
        <v/>
      </c>
      <c r="E937" s="55" t="str">
        <f>_xlfn.IFNA(VLOOKUP(C937,'Számlafizető(k) adatai'!$C$4:$M$203,11,0),"")</f>
        <v/>
      </c>
      <c r="F937" s="178"/>
      <c r="G937" s="178"/>
      <c r="H937" s="178"/>
      <c r="I937" s="55" t="str">
        <f>IF(F937="","",VLOOKUP(LEFT(F937,5),'Technikai cellák'!B:C,2,0))</f>
        <v/>
      </c>
      <c r="J937" s="55" t="str">
        <f>IF(F937="","",VLOOKUP(I937,'Technikai cellák'!$C$1:$D$12,2,0))</f>
        <v/>
      </c>
      <c r="K937" s="179"/>
      <c r="L937" s="67" t="str">
        <f t="shared" si="284"/>
        <v/>
      </c>
      <c r="M937" s="68">
        <f t="shared" si="285"/>
        <v>0</v>
      </c>
      <c r="N937" s="66">
        <f t="shared" si="286"/>
        <v>0</v>
      </c>
      <c r="O937" s="152"/>
      <c r="P937" s="172">
        <f t="shared" si="301"/>
        <v>0</v>
      </c>
      <c r="Q937" s="69">
        <f t="shared" si="287"/>
        <v>0</v>
      </c>
      <c r="R937" s="62">
        <f t="shared" si="288"/>
        <v>0</v>
      </c>
      <c r="S937" s="153"/>
      <c r="T937" s="118" t="str">
        <f t="shared" si="302"/>
        <v/>
      </c>
      <c r="U937" s="154"/>
      <c r="V937" s="154"/>
      <c r="W937" s="154"/>
      <c r="X937" s="154"/>
      <c r="Y937" s="154"/>
      <c r="Z937" s="154"/>
      <c r="AA937" s="154"/>
      <c r="AB937" s="154"/>
      <c r="AC937" s="154"/>
      <c r="AD937" s="154"/>
      <c r="AE937" s="154"/>
      <c r="AF937" s="154"/>
      <c r="AG937" s="63">
        <f t="shared" si="289"/>
        <v>0</v>
      </c>
      <c r="AH937" s="56">
        <f t="shared" si="290"/>
        <v>0</v>
      </c>
      <c r="AI937" s="56">
        <f t="shared" si="291"/>
        <v>0</v>
      </c>
      <c r="AJ937" s="56">
        <f t="shared" si="292"/>
        <v>0</v>
      </c>
      <c r="AK937" s="56">
        <f t="shared" si="293"/>
        <v>0</v>
      </c>
      <c r="AL937" s="56">
        <f t="shared" si="294"/>
        <v>0</v>
      </c>
      <c r="AM937" s="56">
        <f t="shared" si="295"/>
        <v>0</v>
      </c>
      <c r="AN937" s="56">
        <f t="shared" si="296"/>
        <v>0</v>
      </c>
      <c r="AO937" s="56">
        <f t="shared" si="297"/>
        <v>0</v>
      </c>
      <c r="AP937" s="56">
        <f t="shared" si="298"/>
        <v>0</v>
      </c>
      <c r="AQ937" s="56">
        <f t="shared" si="299"/>
        <v>0</v>
      </c>
      <c r="AR937" s="86">
        <f t="shared" si="300"/>
        <v>0</v>
      </c>
    </row>
    <row r="938" spans="1:44" x14ac:dyDescent="0.25">
      <c r="A938" s="178"/>
      <c r="B938" s="55" t="str">
        <f>_xlfn.IFNA(VLOOKUP(A938,'Ajánlatkérő(k) adatai'!$B$4:$C$205,2,0),"")</f>
        <v/>
      </c>
      <c r="C938" s="178"/>
      <c r="D938" s="55" t="str">
        <f>_xlfn.IFNA(VLOOKUP(C938,'Számlafizető(k) adatai'!$C$4:$D$203,2,0),"")</f>
        <v/>
      </c>
      <c r="E938" s="55" t="str">
        <f>_xlfn.IFNA(VLOOKUP(C938,'Számlafizető(k) adatai'!$C$4:$M$203,11,0),"")</f>
        <v/>
      </c>
      <c r="F938" s="178"/>
      <c r="G938" s="178"/>
      <c r="H938" s="178"/>
      <c r="I938" s="55" t="str">
        <f>IF(F938="","",VLOOKUP(LEFT(F938,5),'Technikai cellák'!B:C,2,0))</f>
        <v/>
      </c>
      <c r="J938" s="55" t="str">
        <f>IF(F938="","",VLOOKUP(I938,'Technikai cellák'!$C$1:$D$12,2,0))</f>
        <v/>
      </c>
      <c r="K938" s="179"/>
      <c r="L938" s="67" t="str">
        <f t="shared" si="284"/>
        <v/>
      </c>
      <c r="M938" s="68">
        <f t="shared" si="285"/>
        <v>0</v>
      </c>
      <c r="N938" s="66">
        <f t="shared" si="286"/>
        <v>0</v>
      </c>
      <c r="O938" s="152"/>
      <c r="P938" s="172">
        <f t="shared" si="301"/>
        <v>0</v>
      </c>
      <c r="Q938" s="69">
        <f t="shared" si="287"/>
        <v>0</v>
      </c>
      <c r="R938" s="62">
        <f t="shared" si="288"/>
        <v>0</v>
      </c>
      <c r="S938" s="153"/>
      <c r="T938" s="118" t="str">
        <f t="shared" si="302"/>
        <v/>
      </c>
      <c r="U938" s="154"/>
      <c r="V938" s="154"/>
      <c r="W938" s="154"/>
      <c r="X938" s="154"/>
      <c r="Y938" s="154"/>
      <c r="Z938" s="154"/>
      <c r="AA938" s="154"/>
      <c r="AB938" s="154"/>
      <c r="AC938" s="154"/>
      <c r="AD938" s="154"/>
      <c r="AE938" s="154"/>
      <c r="AF938" s="154"/>
      <c r="AG938" s="63">
        <f t="shared" si="289"/>
        <v>0</v>
      </c>
      <c r="AH938" s="56">
        <f t="shared" si="290"/>
        <v>0</v>
      </c>
      <c r="AI938" s="56">
        <f t="shared" si="291"/>
        <v>0</v>
      </c>
      <c r="AJ938" s="56">
        <f t="shared" si="292"/>
        <v>0</v>
      </c>
      <c r="AK938" s="56">
        <f t="shared" si="293"/>
        <v>0</v>
      </c>
      <c r="AL938" s="56">
        <f t="shared" si="294"/>
        <v>0</v>
      </c>
      <c r="AM938" s="56">
        <f t="shared" si="295"/>
        <v>0</v>
      </c>
      <c r="AN938" s="56">
        <f t="shared" si="296"/>
        <v>0</v>
      </c>
      <c r="AO938" s="56">
        <f t="shared" si="297"/>
        <v>0</v>
      </c>
      <c r="AP938" s="56">
        <f t="shared" si="298"/>
        <v>0</v>
      </c>
      <c r="AQ938" s="56">
        <f t="shared" si="299"/>
        <v>0</v>
      </c>
      <c r="AR938" s="86">
        <f t="shared" si="300"/>
        <v>0</v>
      </c>
    </row>
    <row r="939" spans="1:44" x14ac:dyDescent="0.25">
      <c r="A939" s="178"/>
      <c r="B939" s="55" t="str">
        <f>_xlfn.IFNA(VLOOKUP(A939,'Ajánlatkérő(k) adatai'!$B$4:$C$205,2,0),"")</f>
        <v/>
      </c>
      <c r="C939" s="178"/>
      <c r="D939" s="55" t="str">
        <f>_xlfn.IFNA(VLOOKUP(C939,'Számlafizető(k) adatai'!$C$4:$D$203,2,0),"")</f>
        <v/>
      </c>
      <c r="E939" s="55" t="str">
        <f>_xlfn.IFNA(VLOOKUP(C939,'Számlafizető(k) adatai'!$C$4:$M$203,11,0),"")</f>
        <v/>
      </c>
      <c r="F939" s="178"/>
      <c r="G939" s="178"/>
      <c r="H939" s="178"/>
      <c r="I939" s="55" t="str">
        <f>IF(F939="","",VLOOKUP(LEFT(F939,5),'Technikai cellák'!B:C,2,0))</f>
        <v/>
      </c>
      <c r="J939" s="55" t="str">
        <f>IF(F939="","",VLOOKUP(I939,'Technikai cellák'!$C$1:$D$12,2,0))</f>
        <v/>
      </c>
      <c r="K939" s="179"/>
      <c r="L939" s="67" t="str">
        <f t="shared" si="284"/>
        <v/>
      </c>
      <c r="M939" s="68">
        <f t="shared" si="285"/>
        <v>0</v>
      </c>
      <c r="N939" s="66">
        <f t="shared" si="286"/>
        <v>0</v>
      </c>
      <c r="O939" s="152"/>
      <c r="P939" s="172">
        <f t="shared" si="301"/>
        <v>0</v>
      </c>
      <c r="Q939" s="69">
        <f t="shared" si="287"/>
        <v>0</v>
      </c>
      <c r="R939" s="62">
        <f t="shared" si="288"/>
        <v>0</v>
      </c>
      <c r="S939" s="153"/>
      <c r="T939" s="118" t="str">
        <f t="shared" si="302"/>
        <v/>
      </c>
      <c r="U939" s="154"/>
      <c r="V939" s="154"/>
      <c r="W939" s="154"/>
      <c r="X939" s="154"/>
      <c r="Y939" s="154"/>
      <c r="Z939" s="154"/>
      <c r="AA939" s="154"/>
      <c r="AB939" s="154"/>
      <c r="AC939" s="154"/>
      <c r="AD939" s="154"/>
      <c r="AE939" s="154"/>
      <c r="AF939" s="154"/>
      <c r="AG939" s="63">
        <f t="shared" si="289"/>
        <v>0</v>
      </c>
      <c r="AH939" s="56">
        <f t="shared" si="290"/>
        <v>0</v>
      </c>
      <c r="AI939" s="56">
        <f t="shared" si="291"/>
        <v>0</v>
      </c>
      <c r="AJ939" s="56">
        <f t="shared" si="292"/>
        <v>0</v>
      </c>
      <c r="AK939" s="56">
        <f t="shared" si="293"/>
        <v>0</v>
      </c>
      <c r="AL939" s="56">
        <f t="shared" si="294"/>
        <v>0</v>
      </c>
      <c r="AM939" s="56">
        <f t="shared" si="295"/>
        <v>0</v>
      </c>
      <c r="AN939" s="56">
        <f t="shared" si="296"/>
        <v>0</v>
      </c>
      <c r="AO939" s="56">
        <f t="shared" si="297"/>
        <v>0</v>
      </c>
      <c r="AP939" s="56">
        <f t="shared" si="298"/>
        <v>0</v>
      </c>
      <c r="AQ939" s="56">
        <f t="shared" si="299"/>
        <v>0</v>
      </c>
      <c r="AR939" s="86">
        <f t="shared" si="300"/>
        <v>0</v>
      </c>
    </row>
    <row r="940" spans="1:44" x14ac:dyDescent="0.25">
      <c r="A940" s="178"/>
      <c r="B940" s="55" t="str">
        <f>_xlfn.IFNA(VLOOKUP(A940,'Ajánlatkérő(k) adatai'!$B$4:$C$205,2,0),"")</f>
        <v/>
      </c>
      <c r="C940" s="178"/>
      <c r="D940" s="55" t="str">
        <f>_xlfn.IFNA(VLOOKUP(C940,'Számlafizető(k) adatai'!$C$4:$D$203,2,0),"")</f>
        <v/>
      </c>
      <c r="E940" s="55" t="str">
        <f>_xlfn.IFNA(VLOOKUP(C940,'Számlafizető(k) adatai'!$C$4:$M$203,11,0),"")</f>
        <v/>
      </c>
      <c r="F940" s="178"/>
      <c r="G940" s="178"/>
      <c r="H940" s="178"/>
      <c r="I940" s="55" t="str">
        <f>IF(F940="","",VLOOKUP(LEFT(F940,5),'Technikai cellák'!B:C,2,0))</f>
        <v/>
      </c>
      <c r="J940" s="55" t="str">
        <f>IF(F940="","",VLOOKUP(I940,'Technikai cellák'!$C$1:$D$12,2,0))</f>
        <v/>
      </c>
      <c r="K940" s="179"/>
      <c r="L940" s="67" t="str">
        <f t="shared" si="284"/>
        <v/>
      </c>
      <c r="M940" s="68">
        <f t="shared" si="285"/>
        <v>0</v>
      </c>
      <c r="N940" s="66">
        <f t="shared" si="286"/>
        <v>0</v>
      </c>
      <c r="O940" s="152"/>
      <c r="P940" s="172">
        <f t="shared" si="301"/>
        <v>0</v>
      </c>
      <c r="Q940" s="69">
        <f t="shared" si="287"/>
        <v>0</v>
      </c>
      <c r="R940" s="62">
        <f t="shared" si="288"/>
        <v>0</v>
      </c>
      <c r="S940" s="153"/>
      <c r="T940" s="118" t="str">
        <f t="shared" si="302"/>
        <v/>
      </c>
      <c r="U940" s="154"/>
      <c r="V940" s="154"/>
      <c r="W940" s="154"/>
      <c r="X940" s="154"/>
      <c r="Y940" s="154"/>
      <c r="Z940" s="154"/>
      <c r="AA940" s="154"/>
      <c r="AB940" s="154"/>
      <c r="AC940" s="154"/>
      <c r="AD940" s="154"/>
      <c r="AE940" s="154"/>
      <c r="AF940" s="154"/>
      <c r="AG940" s="63">
        <f t="shared" si="289"/>
        <v>0</v>
      </c>
      <c r="AH940" s="56">
        <f t="shared" si="290"/>
        <v>0</v>
      </c>
      <c r="AI940" s="56">
        <f t="shared" si="291"/>
        <v>0</v>
      </c>
      <c r="AJ940" s="56">
        <f t="shared" si="292"/>
        <v>0</v>
      </c>
      <c r="AK940" s="56">
        <f t="shared" si="293"/>
        <v>0</v>
      </c>
      <c r="AL940" s="56">
        <f t="shared" si="294"/>
        <v>0</v>
      </c>
      <c r="AM940" s="56">
        <f t="shared" si="295"/>
        <v>0</v>
      </c>
      <c r="AN940" s="56">
        <f t="shared" si="296"/>
        <v>0</v>
      </c>
      <c r="AO940" s="56">
        <f t="shared" si="297"/>
        <v>0</v>
      </c>
      <c r="AP940" s="56">
        <f t="shared" si="298"/>
        <v>0</v>
      </c>
      <c r="AQ940" s="56">
        <f t="shared" si="299"/>
        <v>0</v>
      </c>
      <c r="AR940" s="86">
        <f t="shared" si="300"/>
        <v>0</v>
      </c>
    </row>
    <row r="941" spans="1:44" x14ac:dyDescent="0.25">
      <c r="A941" s="178"/>
      <c r="B941" s="55" t="str">
        <f>_xlfn.IFNA(VLOOKUP(A941,'Ajánlatkérő(k) adatai'!$B$4:$C$205,2,0),"")</f>
        <v/>
      </c>
      <c r="C941" s="178"/>
      <c r="D941" s="55" t="str">
        <f>_xlfn.IFNA(VLOOKUP(C941,'Számlafizető(k) adatai'!$C$4:$D$203,2,0),"")</f>
        <v/>
      </c>
      <c r="E941" s="55" t="str">
        <f>_xlfn.IFNA(VLOOKUP(C941,'Számlafizető(k) adatai'!$C$4:$M$203,11,0),"")</f>
        <v/>
      </c>
      <c r="F941" s="178"/>
      <c r="G941" s="178"/>
      <c r="H941" s="178"/>
      <c r="I941" s="55" t="str">
        <f>IF(F941="","",VLOOKUP(LEFT(F941,5),'Technikai cellák'!B:C,2,0))</f>
        <v/>
      </c>
      <c r="J941" s="55" t="str">
        <f>IF(F941="","",VLOOKUP(I941,'Technikai cellák'!$C$1:$D$12,2,0))</f>
        <v/>
      </c>
      <c r="K941" s="179"/>
      <c r="L941" s="67" t="str">
        <f t="shared" si="284"/>
        <v/>
      </c>
      <c r="M941" s="68">
        <f t="shared" si="285"/>
        <v>0</v>
      </c>
      <c r="N941" s="66">
        <f t="shared" si="286"/>
        <v>0</v>
      </c>
      <c r="O941" s="152"/>
      <c r="P941" s="172">
        <f t="shared" si="301"/>
        <v>0</v>
      </c>
      <c r="Q941" s="69">
        <f t="shared" si="287"/>
        <v>0</v>
      </c>
      <c r="R941" s="62">
        <f t="shared" si="288"/>
        <v>0</v>
      </c>
      <c r="S941" s="153"/>
      <c r="T941" s="118" t="str">
        <f t="shared" si="302"/>
        <v/>
      </c>
      <c r="U941" s="154"/>
      <c r="V941" s="154"/>
      <c r="W941" s="154"/>
      <c r="X941" s="154"/>
      <c r="Y941" s="154"/>
      <c r="Z941" s="154"/>
      <c r="AA941" s="154"/>
      <c r="AB941" s="154"/>
      <c r="AC941" s="154"/>
      <c r="AD941" s="154"/>
      <c r="AE941" s="154"/>
      <c r="AF941" s="154"/>
      <c r="AG941" s="63">
        <f t="shared" si="289"/>
        <v>0</v>
      </c>
      <c r="AH941" s="56">
        <f t="shared" si="290"/>
        <v>0</v>
      </c>
      <c r="AI941" s="56">
        <f t="shared" si="291"/>
        <v>0</v>
      </c>
      <c r="AJ941" s="56">
        <f t="shared" si="292"/>
        <v>0</v>
      </c>
      <c r="AK941" s="56">
        <f t="shared" si="293"/>
        <v>0</v>
      </c>
      <c r="AL941" s="56">
        <f t="shared" si="294"/>
        <v>0</v>
      </c>
      <c r="AM941" s="56">
        <f t="shared" si="295"/>
        <v>0</v>
      </c>
      <c r="AN941" s="56">
        <f t="shared" si="296"/>
        <v>0</v>
      </c>
      <c r="AO941" s="56">
        <f t="shared" si="297"/>
        <v>0</v>
      </c>
      <c r="AP941" s="56">
        <f t="shared" si="298"/>
        <v>0</v>
      </c>
      <c r="AQ941" s="56">
        <f t="shared" si="299"/>
        <v>0</v>
      </c>
      <c r="AR941" s="86">
        <f t="shared" si="300"/>
        <v>0</v>
      </c>
    </row>
    <row r="942" spans="1:44" x14ac:dyDescent="0.25">
      <c r="A942" s="178"/>
      <c r="B942" s="55" t="str">
        <f>_xlfn.IFNA(VLOOKUP(A942,'Ajánlatkérő(k) adatai'!$B$4:$C$205,2,0),"")</f>
        <v/>
      </c>
      <c r="C942" s="178"/>
      <c r="D942" s="55" t="str">
        <f>_xlfn.IFNA(VLOOKUP(C942,'Számlafizető(k) adatai'!$C$4:$D$203,2,0),"")</f>
        <v/>
      </c>
      <c r="E942" s="55" t="str">
        <f>_xlfn.IFNA(VLOOKUP(C942,'Számlafizető(k) adatai'!$C$4:$M$203,11,0),"")</f>
        <v/>
      </c>
      <c r="F942" s="178"/>
      <c r="G942" s="178"/>
      <c r="H942" s="178"/>
      <c r="I942" s="55" t="str">
        <f>IF(F942="","",VLOOKUP(LEFT(F942,5),'Technikai cellák'!B:C,2,0))</f>
        <v/>
      </c>
      <c r="J942" s="55" t="str">
        <f>IF(F942="","",VLOOKUP(I942,'Technikai cellák'!$C$1:$D$12,2,0))</f>
        <v/>
      </c>
      <c r="K942" s="179"/>
      <c r="L942" s="67" t="str">
        <f t="shared" si="284"/>
        <v/>
      </c>
      <c r="M942" s="68">
        <f t="shared" si="285"/>
        <v>0</v>
      </c>
      <c r="N942" s="66">
        <f t="shared" si="286"/>
        <v>0</v>
      </c>
      <c r="O942" s="152"/>
      <c r="P942" s="172">
        <f t="shared" si="301"/>
        <v>0</v>
      </c>
      <c r="Q942" s="69">
        <f t="shared" si="287"/>
        <v>0</v>
      </c>
      <c r="R942" s="62">
        <f t="shared" si="288"/>
        <v>0</v>
      </c>
      <c r="S942" s="153"/>
      <c r="T942" s="118" t="str">
        <f t="shared" si="302"/>
        <v/>
      </c>
      <c r="U942" s="154"/>
      <c r="V942" s="154"/>
      <c r="W942" s="154"/>
      <c r="X942" s="154"/>
      <c r="Y942" s="154"/>
      <c r="Z942" s="154"/>
      <c r="AA942" s="154"/>
      <c r="AB942" s="154"/>
      <c r="AC942" s="154"/>
      <c r="AD942" s="154"/>
      <c r="AE942" s="154"/>
      <c r="AF942" s="154"/>
      <c r="AG942" s="63">
        <f t="shared" si="289"/>
        <v>0</v>
      </c>
      <c r="AH942" s="56">
        <f t="shared" si="290"/>
        <v>0</v>
      </c>
      <c r="AI942" s="56">
        <f t="shared" si="291"/>
        <v>0</v>
      </c>
      <c r="AJ942" s="56">
        <f t="shared" si="292"/>
        <v>0</v>
      </c>
      <c r="AK942" s="56">
        <f t="shared" si="293"/>
        <v>0</v>
      </c>
      <c r="AL942" s="56">
        <f t="shared" si="294"/>
        <v>0</v>
      </c>
      <c r="AM942" s="56">
        <f t="shared" si="295"/>
        <v>0</v>
      </c>
      <c r="AN942" s="56">
        <f t="shared" si="296"/>
        <v>0</v>
      </c>
      <c r="AO942" s="56">
        <f t="shared" si="297"/>
        <v>0</v>
      </c>
      <c r="AP942" s="56">
        <f t="shared" si="298"/>
        <v>0</v>
      </c>
      <c r="AQ942" s="56">
        <f t="shared" si="299"/>
        <v>0</v>
      </c>
      <c r="AR942" s="86">
        <f t="shared" si="300"/>
        <v>0</v>
      </c>
    </row>
    <row r="943" spans="1:44" x14ac:dyDescent="0.25">
      <c r="A943" s="178"/>
      <c r="B943" s="55" t="str">
        <f>_xlfn.IFNA(VLOOKUP(A943,'Ajánlatkérő(k) adatai'!$B$4:$C$205,2,0),"")</f>
        <v/>
      </c>
      <c r="C943" s="178"/>
      <c r="D943" s="55" t="str">
        <f>_xlfn.IFNA(VLOOKUP(C943,'Számlafizető(k) adatai'!$C$4:$D$203,2,0),"")</f>
        <v/>
      </c>
      <c r="E943" s="55" t="str">
        <f>_xlfn.IFNA(VLOOKUP(C943,'Számlafizető(k) adatai'!$C$4:$M$203,11,0),"")</f>
        <v/>
      </c>
      <c r="F943" s="178"/>
      <c r="G943" s="178"/>
      <c r="H943" s="178"/>
      <c r="I943" s="55" t="str">
        <f>IF(F943="","",VLOOKUP(LEFT(F943,5),'Technikai cellák'!B:C,2,0))</f>
        <v/>
      </c>
      <c r="J943" s="55" t="str">
        <f>IF(F943="","",VLOOKUP(I943,'Technikai cellák'!$C$1:$D$12,2,0))</f>
        <v/>
      </c>
      <c r="K943" s="179"/>
      <c r="L943" s="67" t="str">
        <f t="shared" si="284"/>
        <v/>
      </c>
      <c r="M943" s="68">
        <f t="shared" si="285"/>
        <v>0</v>
      </c>
      <c r="N943" s="66">
        <f t="shared" si="286"/>
        <v>0</v>
      </c>
      <c r="O943" s="152"/>
      <c r="P943" s="172">
        <f t="shared" si="301"/>
        <v>0</v>
      </c>
      <c r="Q943" s="69">
        <f t="shared" si="287"/>
        <v>0</v>
      </c>
      <c r="R943" s="62">
        <f t="shared" si="288"/>
        <v>0</v>
      </c>
      <c r="S943" s="153"/>
      <c r="T943" s="118" t="str">
        <f t="shared" si="302"/>
        <v/>
      </c>
      <c r="U943" s="154"/>
      <c r="V943" s="154"/>
      <c r="W943" s="154"/>
      <c r="X943" s="154"/>
      <c r="Y943" s="154"/>
      <c r="Z943" s="154"/>
      <c r="AA943" s="154"/>
      <c r="AB943" s="154"/>
      <c r="AC943" s="154"/>
      <c r="AD943" s="154"/>
      <c r="AE943" s="154"/>
      <c r="AF943" s="154"/>
      <c r="AG943" s="63">
        <f t="shared" si="289"/>
        <v>0</v>
      </c>
      <c r="AH943" s="56">
        <f t="shared" si="290"/>
        <v>0</v>
      </c>
      <c r="AI943" s="56">
        <f t="shared" si="291"/>
        <v>0</v>
      </c>
      <c r="AJ943" s="56">
        <f t="shared" si="292"/>
        <v>0</v>
      </c>
      <c r="AK943" s="56">
        <f t="shared" si="293"/>
        <v>0</v>
      </c>
      <c r="AL943" s="56">
        <f t="shared" si="294"/>
        <v>0</v>
      </c>
      <c r="AM943" s="56">
        <f t="shared" si="295"/>
        <v>0</v>
      </c>
      <c r="AN943" s="56">
        <f t="shared" si="296"/>
        <v>0</v>
      </c>
      <c r="AO943" s="56">
        <f t="shared" si="297"/>
        <v>0</v>
      </c>
      <c r="AP943" s="56">
        <f t="shared" si="298"/>
        <v>0</v>
      </c>
      <c r="AQ943" s="56">
        <f t="shared" si="299"/>
        <v>0</v>
      </c>
      <c r="AR943" s="86">
        <f t="shared" si="300"/>
        <v>0</v>
      </c>
    </row>
    <row r="944" spans="1:44" x14ac:dyDescent="0.25">
      <c r="A944" s="178"/>
      <c r="B944" s="55" t="str">
        <f>_xlfn.IFNA(VLOOKUP(A944,'Ajánlatkérő(k) adatai'!$B$4:$C$205,2,0),"")</f>
        <v/>
      </c>
      <c r="C944" s="178"/>
      <c r="D944" s="55" t="str">
        <f>_xlfn.IFNA(VLOOKUP(C944,'Számlafizető(k) adatai'!$C$4:$D$203,2,0),"")</f>
        <v/>
      </c>
      <c r="E944" s="55" t="str">
        <f>_xlfn.IFNA(VLOOKUP(C944,'Számlafizető(k) adatai'!$C$4:$M$203,11,0),"")</f>
        <v/>
      </c>
      <c r="F944" s="178"/>
      <c r="G944" s="178"/>
      <c r="H944" s="178"/>
      <c r="I944" s="55" t="str">
        <f>IF(F944="","",VLOOKUP(LEFT(F944,5),'Technikai cellák'!B:C,2,0))</f>
        <v/>
      </c>
      <c r="J944" s="55" t="str">
        <f>IF(F944="","",VLOOKUP(I944,'Technikai cellák'!$C$1:$D$12,2,0))</f>
        <v/>
      </c>
      <c r="K944" s="179"/>
      <c r="L944" s="67" t="str">
        <f t="shared" si="284"/>
        <v/>
      </c>
      <c r="M944" s="68">
        <f t="shared" si="285"/>
        <v>0</v>
      </c>
      <c r="N944" s="66">
        <f t="shared" si="286"/>
        <v>0</v>
      </c>
      <c r="O944" s="152"/>
      <c r="P944" s="172">
        <f t="shared" si="301"/>
        <v>0</v>
      </c>
      <c r="Q944" s="69">
        <f t="shared" si="287"/>
        <v>0</v>
      </c>
      <c r="R944" s="62">
        <f t="shared" si="288"/>
        <v>0</v>
      </c>
      <c r="S944" s="153"/>
      <c r="T944" s="118" t="str">
        <f t="shared" si="302"/>
        <v/>
      </c>
      <c r="U944" s="154"/>
      <c r="V944" s="154"/>
      <c r="W944" s="154"/>
      <c r="X944" s="154"/>
      <c r="Y944" s="154"/>
      <c r="Z944" s="154"/>
      <c r="AA944" s="154"/>
      <c r="AB944" s="154"/>
      <c r="AC944" s="154"/>
      <c r="AD944" s="154"/>
      <c r="AE944" s="154"/>
      <c r="AF944" s="154"/>
      <c r="AG944" s="63">
        <f t="shared" si="289"/>
        <v>0</v>
      </c>
      <c r="AH944" s="56">
        <f t="shared" si="290"/>
        <v>0</v>
      </c>
      <c r="AI944" s="56">
        <f t="shared" si="291"/>
        <v>0</v>
      </c>
      <c r="AJ944" s="56">
        <f t="shared" si="292"/>
        <v>0</v>
      </c>
      <c r="AK944" s="56">
        <f t="shared" si="293"/>
        <v>0</v>
      </c>
      <c r="AL944" s="56">
        <f t="shared" si="294"/>
        <v>0</v>
      </c>
      <c r="AM944" s="56">
        <f t="shared" si="295"/>
        <v>0</v>
      </c>
      <c r="AN944" s="56">
        <f t="shared" si="296"/>
        <v>0</v>
      </c>
      <c r="AO944" s="56">
        <f t="shared" si="297"/>
        <v>0</v>
      </c>
      <c r="AP944" s="56">
        <f t="shared" si="298"/>
        <v>0</v>
      </c>
      <c r="AQ944" s="56">
        <f t="shared" si="299"/>
        <v>0</v>
      </c>
      <c r="AR944" s="86">
        <f t="shared" si="300"/>
        <v>0</v>
      </c>
    </row>
    <row r="945" spans="1:44" x14ac:dyDescent="0.25">
      <c r="A945" s="178"/>
      <c r="B945" s="55" t="str">
        <f>_xlfn.IFNA(VLOOKUP(A945,'Ajánlatkérő(k) adatai'!$B$4:$C$205,2,0),"")</f>
        <v/>
      </c>
      <c r="C945" s="178"/>
      <c r="D945" s="55" t="str">
        <f>_xlfn.IFNA(VLOOKUP(C945,'Számlafizető(k) adatai'!$C$4:$D$203,2,0),"")</f>
        <v/>
      </c>
      <c r="E945" s="55" t="str">
        <f>_xlfn.IFNA(VLOOKUP(C945,'Számlafizető(k) adatai'!$C$4:$M$203,11,0),"")</f>
        <v/>
      </c>
      <c r="F945" s="178"/>
      <c r="G945" s="178"/>
      <c r="H945" s="178"/>
      <c r="I945" s="55" t="str">
        <f>IF(F945="","",VLOOKUP(LEFT(F945,5),'Technikai cellák'!B:C,2,0))</f>
        <v/>
      </c>
      <c r="J945" s="55" t="str">
        <f>IF(F945="","",VLOOKUP(I945,'Technikai cellák'!$C$1:$D$12,2,0))</f>
        <v/>
      </c>
      <c r="K945" s="179"/>
      <c r="L945" s="67" t="str">
        <f t="shared" si="284"/>
        <v/>
      </c>
      <c r="M945" s="68">
        <f t="shared" si="285"/>
        <v>0</v>
      </c>
      <c r="N945" s="66">
        <f t="shared" si="286"/>
        <v>0</v>
      </c>
      <c r="O945" s="152"/>
      <c r="P945" s="172">
        <f t="shared" si="301"/>
        <v>0</v>
      </c>
      <c r="Q945" s="69">
        <f t="shared" si="287"/>
        <v>0</v>
      </c>
      <c r="R945" s="62">
        <f t="shared" si="288"/>
        <v>0</v>
      </c>
      <c r="S945" s="153"/>
      <c r="T945" s="118" t="str">
        <f t="shared" si="302"/>
        <v/>
      </c>
      <c r="U945" s="154"/>
      <c r="V945" s="154"/>
      <c r="W945" s="154"/>
      <c r="X945" s="154"/>
      <c r="Y945" s="154"/>
      <c r="Z945" s="154"/>
      <c r="AA945" s="154"/>
      <c r="AB945" s="154"/>
      <c r="AC945" s="154"/>
      <c r="AD945" s="154"/>
      <c r="AE945" s="154"/>
      <c r="AF945" s="154"/>
      <c r="AG945" s="63">
        <f t="shared" si="289"/>
        <v>0</v>
      </c>
      <c r="AH945" s="56">
        <f t="shared" si="290"/>
        <v>0</v>
      </c>
      <c r="AI945" s="56">
        <f t="shared" si="291"/>
        <v>0</v>
      </c>
      <c r="AJ945" s="56">
        <f t="shared" si="292"/>
        <v>0</v>
      </c>
      <c r="AK945" s="56">
        <f t="shared" si="293"/>
        <v>0</v>
      </c>
      <c r="AL945" s="56">
        <f t="shared" si="294"/>
        <v>0</v>
      </c>
      <c r="AM945" s="56">
        <f t="shared" si="295"/>
        <v>0</v>
      </c>
      <c r="AN945" s="56">
        <f t="shared" si="296"/>
        <v>0</v>
      </c>
      <c r="AO945" s="56">
        <f t="shared" si="297"/>
        <v>0</v>
      </c>
      <c r="AP945" s="56">
        <f t="shared" si="298"/>
        <v>0</v>
      </c>
      <c r="AQ945" s="56">
        <f t="shared" si="299"/>
        <v>0</v>
      </c>
      <c r="AR945" s="86">
        <f t="shared" si="300"/>
        <v>0</v>
      </c>
    </row>
    <row r="946" spans="1:44" x14ac:dyDescent="0.25">
      <c r="A946" s="178"/>
      <c r="B946" s="55" t="str">
        <f>_xlfn.IFNA(VLOOKUP(A946,'Ajánlatkérő(k) adatai'!$B$4:$C$205,2,0),"")</f>
        <v/>
      </c>
      <c r="C946" s="178"/>
      <c r="D946" s="55" t="str">
        <f>_xlfn.IFNA(VLOOKUP(C946,'Számlafizető(k) adatai'!$C$4:$D$203,2,0),"")</f>
        <v/>
      </c>
      <c r="E946" s="55" t="str">
        <f>_xlfn.IFNA(VLOOKUP(C946,'Számlafizető(k) adatai'!$C$4:$M$203,11,0),"")</f>
        <v/>
      </c>
      <c r="F946" s="178"/>
      <c r="G946" s="178"/>
      <c r="H946" s="178"/>
      <c r="I946" s="55" t="str">
        <f>IF(F946="","",VLOOKUP(LEFT(F946,5),'Technikai cellák'!B:C,2,0))</f>
        <v/>
      </c>
      <c r="J946" s="55" t="str">
        <f>IF(F946="","",VLOOKUP(I946,'Technikai cellák'!$C$1:$D$12,2,0))</f>
        <v/>
      </c>
      <c r="K946" s="179"/>
      <c r="L946" s="67" t="str">
        <f t="shared" si="284"/>
        <v/>
      </c>
      <c r="M946" s="68">
        <f t="shared" si="285"/>
        <v>0</v>
      </c>
      <c r="N946" s="66">
        <f t="shared" si="286"/>
        <v>0</v>
      </c>
      <c r="O946" s="152"/>
      <c r="P946" s="172">
        <f t="shared" si="301"/>
        <v>0</v>
      </c>
      <c r="Q946" s="69">
        <f t="shared" si="287"/>
        <v>0</v>
      </c>
      <c r="R946" s="62">
        <f t="shared" si="288"/>
        <v>0</v>
      </c>
      <c r="S946" s="153"/>
      <c r="T946" s="118" t="str">
        <f t="shared" si="302"/>
        <v/>
      </c>
      <c r="U946" s="154"/>
      <c r="V946" s="154"/>
      <c r="W946" s="154"/>
      <c r="X946" s="154"/>
      <c r="Y946" s="154"/>
      <c r="Z946" s="154"/>
      <c r="AA946" s="154"/>
      <c r="AB946" s="154"/>
      <c r="AC946" s="154"/>
      <c r="AD946" s="154"/>
      <c r="AE946" s="154"/>
      <c r="AF946" s="154"/>
      <c r="AG946" s="63">
        <f t="shared" si="289"/>
        <v>0</v>
      </c>
      <c r="AH946" s="56">
        <f t="shared" si="290"/>
        <v>0</v>
      </c>
      <c r="AI946" s="56">
        <f t="shared" si="291"/>
        <v>0</v>
      </c>
      <c r="AJ946" s="56">
        <f t="shared" si="292"/>
        <v>0</v>
      </c>
      <c r="AK946" s="56">
        <f t="shared" si="293"/>
        <v>0</v>
      </c>
      <c r="AL946" s="56">
        <f t="shared" si="294"/>
        <v>0</v>
      </c>
      <c r="AM946" s="56">
        <f t="shared" si="295"/>
        <v>0</v>
      </c>
      <c r="AN946" s="56">
        <f t="shared" si="296"/>
        <v>0</v>
      </c>
      <c r="AO946" s="56">
        <f t="shared" si="297"/>
        <v>0</v>
      </c>
      <c r="AP946" s="56">
        <f t="shared" si="298"/>
        <v>0</v>
      </c>
      <c r="AQ946" s="56">
        <f t="shared" si="299"/>
        <v>0</v>
      </c>
      <c r="AR946" s="86">
        <f t="shared" si="300"/>
        <v>0</v>
      </c>
    </row>
    <row r="947" spans="1:44" x14ac:dyDescent="0.25">
      <c r="A947" s="178"/>
      <c r="B947" s="55" t="str">
        <f>_xlfn.IFNA(VLOOKUP(A947,'Ajánlatkérő(k) adatai'!$B$4:$C$205,2,0),"")</f>
        <v/>
      </c>
      <c r="C947" s="178"/>
      <c r="D947" s="55" t="str">
        <f>_xlfn.IFNA(VLOOKUP(C947,'Számlafizető(k) adatai'!$C$4:$D$203,2,0),"")</f>
        <v/>
      </c>
      <c r="E947" s="55" t="str">
        <f>_xlfn.IFNA(VLOOKUP(C947,'Számlafizető(k) adatai'!$C$4:$M$203,11,0),"")</f>
        <v/>
      </c>
      <c r="F947" s="178"/>
      <c r="G947" s="178"/>
      <c r="H947" s="178"/>
      <c r="I947" s="55" t="str">
        <f>IF(F947="","",VLOOKUP(LEFT(F947,5),'Technikai cellák'!B:C,2,0))</f>
        <v/>
      </c>
      <c r="J947" s="55" t="str">
        <f>IF(F947="","",VLOOKUP(I947,'Technikai cellák'!$C$1:$D$12,2,0))</f>
        <v/>
      </c>
      <c r="K947" s="179"/>
      <c r="L947" s="67" t="str">
        <f t="shared" si="284"/>
        <v/>
      </c>
      <c r="M947" s="68">
        <f t="shared" si="285"/>
        <v>0</v>
      </c>
      <c r="N947" s="66">
        <f t="shared" si="286"/>
        <v>0</v>
      </c>
      <c r="O947" s="152"/>
      <c r="P947" s="172">
        <f t="shared" si="301"/>
        <v>0</v>
      </c>
      <c r="Q947" s="69">
        <f t="shared" si="287"/>
        <v>0</v>
      </c>
      <c r="R947" s="62">
        <f t="shared" si="288"/>
        <v>0</v>
      </c>
      <c r="S947" s="153"/>
      <c r="T947" s="118" t="str">
        <f t="shared" si="302"/>
        <v/>
      </c>
      <c r="U947" s="154"/>
      <c r="V947" s="154"/>
      <c r="W947" s="154"/>
      <c r="X947" s="154"/>
      <c r="Y947" s="154"/>
      <c r="Z947" s="154"/>
      <c r="AA947" s="154"/>
      <c r="AB947" s="154"/>
      <c r="AC947" s="154"/>
      <c r="AD947" s="154"/>
      <c r="AE947" s="154"/>
      <c r="AF947" s="154"/>
      <c r="AG947" s="63">
        <f t="shared" si="289"/>
        <v>0</v>
      </c>
      <c r="AH947" s="56">
        <f t="shared" si="290"/>
        <v>0</v>
      </c>
      <c r="AI947" s="56">
        <f t="shared" si="291"/>
        <v>0</v>
      </c>
      <c r="AJ947" s="56">
        <f t="shared" si="292"/>
        <v>0</v>
      </c>
      <c r="AK947" s="56">
        <f t="shared" si="293"/>
        <v>0</v>
      </c>
      <c r="AL947" s="56">
        <f t="shared" si="294"/>
        <v>0</v>
      </c>
      <c r="AM947" s="56">
        <f t="shared" si="295"/>
        <v>0</v>
      </c>
      <c r="AN947" s="56">
        <f t="shared" si="296"/>
        <v>0</v>
      </c>
      <c r="AO947" s="56">
        <f t="shared" si="297"/>
        <v>0</v>
      </c>
      <c r="AP947" s="56">
        <f t="shared" si="298"/>
        <v>0</v>
      </c>
      <c r="AQ947" s="56">
        <f t="shared" si="299"/>
        <v>0</v>
      </c>
      <c r="AR947" s="86">
        <f t="shared" si="300"/>
        <v>0</v>
      </c>
    </row>
    <row r="948" spans="1:44" x14ac:dyDescent="0.25">
      <c r="A948" s="178"/>
      <c r="B948" s="55" t="str">
        <f>_xlfn.IFNA(VLOOKUP(A948,'Ajánlatkérő(k) adatai'!$B$4:$C$205,2,0),"")</f>
        <v/>
      </c>
      <c r="C948" s="178"/>
      <c r="D948" s="55" t="str">
        <f>_xlfn.IFNA(VLOOKUP(C948,'Számlafizető(k) adatai'!$C$4:$D$203,2,0),"")</f>
        <v/>
      </c>
      <c r="E948" s="55" t="str">
        <f>_xlfn.IFNA(VLOOKUP(C948,'Számlafizető(k) adatai'!$C$4:$M$203,11,0),"")</f>
        <v/>
      </c>
      <c r="F948" s="178"/>
      <c r="G948" s="178"/>
      <c r="H948" s="178"/>
      <c r="I948" s="55" t="str">
        <f>IF(F948="","",VLOOKUP(LEFT(F948,5),'Technikai cellák'!B:C,2,0))</f>
        <v/>
      </c>
      <c r="J948" s="55" t="str">
        <f>IF(F948="","",VLOOKUP(I948,'Technikai cellák'!$C$1:$D$12,2,0))</f>
        <v/>
      </c>
      <c r="K948" s="179"/>
      <c r="L948" s="67" t="str">
        <f t="shared" si="284"/>
        <v/>
      </c>
      <c r="M948" s="68">
        <f t="shared" si="285"/>
        <v>0</v>
      </c>
      <c r="N948" s="66">
        <f t="shared" si="286"/>
        <v>0</v>
      </c>
      <c r="O948" s="152"/>
      <c r="P948" s="172">
        <f t="shared" si="301"/>
        <v>0</v>
      </c>
      <c r="Q948" s="69">
        <f t="shared" si="287"/>
        <v>0</v>
      </c>
      <c r="R948" s="62">
        <f t="shared" si="288"/>
        <v>0</v>
      </c>
      <c r="S948" s="153"/>
      <c r="T948" s="118" t="str">
        <f t="shared" si="302"/>
        <v/>
      </c>
      <c r="U948" s="154"/>
      <c r="V948" s="154"/>
      <c r="W948" s="154"/>
      <c r="X948" s="154"/>
      <c r="Y948" s="154"/>
      <c r="Z948" s="154"/>
      <c r="AA948" s="154"/>
      <c r="AB948" s="154"/>
      <c r="AC948" s="154"/>
      <c r="AD948" s="154"/>
      <c r="AE948" s="154"/>
      <c r="AF948" s="154"/>
      <c r="AG948" s="63">
        <f t="shared" si="289"/>
        <v>0</v>
      </c>
      <c r="AH948" s="56">
        <f t="shared" si="290"/>
        <v>0</v>
      </c>
      <c r="AI948" s="56">
        <f t="shared" si="291"/>
        <v>0</v>
      </c>
      <c r="AJ948" s="56">
        <f t="shared" si="292"/>
        <v>0</v>
      </c>
      <c r="AK948" s="56">
        <f t="shared" si="293"/>
        <v>0</v>
      </c>
      <c r="AL948" s="56">
        <f t="shared" si="294"/>
        <v>0</v>
      </c>
      <c r="AM948" s="56">
        <f t="shared" si="295"/>
        <v>0</v>
      </c>
      <c r="AN948" s="56">
        <f t="shared" si="296"/>
        <v>0</v>
      </c>
      <c r="AO948" s="56">
        <f t="shared" si="297"/>
        <v>0</v>
      </c>
      <c r="AP948" s="56">
        <f t="shared" si="298"/>
        <v>0</v>
      </c>
      <c r="AQ948" s="56">
        <f t="shared" si="299"/>
        <v>0</v>
      </c>
      <c r="AR948" s="86">
        <f t="shared" si="300"/>
        <v>0</v>
      </c>
    </row>
    <row r="949" spans="1:44" x14ac:dyDescent="0.25">
      <c r="A949" s="178"/>
      <c r="B949" s="55" t="str">
        <f>_xlfn.IFNA(VLOOKUP(A949,'Ajánlatkérő(k) adatai'!$B$4:$C$205,2,0),"")</f>
        <v/>
      </c>
      <c r="C949" s="178"/>
      <c r="D949" s="55" t="str">
        <f>_xlfn.IFNA(VLOOKUP(C949,'Számlafizető(k) adatai'!$C$4:$D$203,2,0),"")</f>
        <v/>
      </c>
      <c r="E949" s="55" t="str">
        <f>_xlfn.IFNA(VLOOKUP(C949,'Számlafizető(k) adatai'!$C$4:$M$203,11,0),"")</f>
        <v/>
      </c>
      <c r="F949" s="178"/>
      <c r="G949" s="178"/>
      <c r="H949" s="178"/>
      <c r="I949" s="55" t="str">
        <f>IF(F949="","",VLOOKUP(LEFT(F949,5),'Technikai cellák'!B:C,2,0))</f>
        <v/>
      </c>
      <c r="J949" s="55" t="str">
        <f>IF(F949="","",VLOOKUP(I949,'Technikai cellák'!$C$1:$D$12,2,0))</f>
        <v/>
      </c>
      <c r="K949" s="179"/>
      <c r="L949" s="67" t="str">
        <f t="shared" ref="L949:L1012" si="303">IF(K949="","",IF(K949&lt;20,"20 alatti",IF(K949&lt;100,"20-99",IF(K949&lt;500,"100-500","500-"))))</f>
        <v/>
      </c>
      <c r="M949" s="68">
        <f t="shared" ref="M949:M1012" si="304">ROUND(IF(L949="20 alatti",K949*1,0),0)</f>
        <v>0</v>
      </c>
      <c r="N949" s="66">
        <f t="shared" ref="N949:N1012" si="305">ROUND(IF(L949="20-99",K949*10.5,0),0)</f>
        <v>0</v>
      </c>
      <c r="O949" s="152"/>
      <c r="P949" s="172">
        <f t="shared" si="301"/>
        <v>0</v>
      </c>
      <c r="Q949" s="69">
        <f t="shared" ref="Q949:Q1012" si="306">ROUND(R949*$F$10,0)</f>
        <v>0</v>
      </c>
      <c r="R949" s="62">
        <f t="shared" si="288"/>
        <v>0</v>
      </c>
      <c r="S949" s="153"/>
      <c r="T949" s="118" t="str">
        <f t="shared" si="302"/>
        <v/>
      </c>
      <c r="U949" s="154"/>
      <c r="V949" s="154"/>
      <c r="W949" s="154"/>
      <c r="X949" s="154"/>
      <c r="Y949" s="154"/>
      <c r="Z949" s="154"/>
      <c r="AA949" s="154"/>
      <c r="AB949" s="154"/>
      <c r="AC949" s="154"/>
      <c r="AD949" s="154"/>
      <c r="AE949" s="154"/>
      <c r="AF949" s="154"/>
      <c r="AG949" s="63">
        <f t="shared" si="289"/>
        <v>0</v>
      </c>
      <c r="AH949" s="56">
        <f t="shared" si="290"/>
        <v>0</v>
      </c>
      <c r="AI949" s="56">
        <f t="shared" si="291"/>
        <v>0</v>
      </c>
      <c r="AJ949" s="56">
        <f t="shared" si="292"/>
        <v>0</v>
      </c>
      <c r="AK949" s="56">
        <f t="shared" si="293"/>
        <v>0</v>
      </c>
      <c r="AL949" s="56">
        <f t="shared" si="294"/>
        <v>0</v>
      </c>
      <c r="AM949" s="56">
        <f t="shared" si="295"/>
        <v>0</v>
      </c>
      <c r="AN949" s="56">
        <f t="shared" si="296"/>
        <v>0</v>
      </c>
      <c r="AO949" s="56">
        <f t="shared" si="297"/>
        <v>0</v>
      </c>
      <c r="AP949" s="56">
        <f t="shared" si="298"/>
        <v>0</v>
      </c>
      <c r="AQ949" s="56">
        <f t="shared" si="299"/>
        <v>0</v>
      </c>
      <c r="AR949" s="86">
        <f t="shared" si="300"/>
        <v>0</v>
      </c>
    </row>
    <row r="950" spans="1:44" x14ac:dyDescent="0.25">
      <c r="A950" s="178"/>
      <c r="B950" s="55" t="str">
        <f>_xlfn.IFNA(VLOOKUP(A950,'Ajánlatkérő(k) adatai'!$B$4:$C$205,2,0),"")</f>
        <v/>
      </c>
      <c r="C950" s="178"/>
      <c r="D950" s="55" t="str">
        <f>_xlfn.IFNA(VLOOKUP(C950,'Számlafizető(k) adatai'!$C$4:$D$203,2,0),"")</f>
        <v/>
      </c>
      <c r="E950" s="55" t="str">
        <f>_xlfn.IFNA(VLOOKUP(C950,'Számlafizető(k) adatai'!$C$4:$M$203,11,0),"")</f>
        <v/>
      </c>
      <c r="F950" s="178"/>
      <c r="G950" s="178"/>
      <c r="H950" s="178"/>
      <c r="I950" s="55" t="str">
        <f>IF(F950="","",VLOOKUP(LEFT(F950,5),'Technikai cellák'!B:C,2,0))</f>
        <v/>
      </c>
      <c r="J950" s="55" t="str">
        <f>IF(F950="","",VLOOKUP(I950,'Technikai cellák'!$C$1:$D$12,2,0))</f>
        <v/>
      </c>
      <c r="K950" s="179"/>
      <c r="L950" s="67" t="str">
        <f t="shared" si="303"/>
        <v/>
      </c>
      <c r="M950" s="68">
        <f t="shared" si="304"/>
        <v>0</v>
      </c>
      <c r="N950" s="66">
        <f t="shared" si="305"/>
        <v>0</v>
      </c>
      <c r="O950" s="152"/>
      <c r="P950" s="172">
        <f t="shared" si="301"/>
        <v>0</v>
      </c>
      <c r="Q950" s="69">
        <f t="shared" si="306"/>
        <v>0</v>
      </c>
      <c r="R950" s="62">
        <f t="shared" si="288"/>
        <v>0</v>
      </c>
      <c r="S950" s="153"/>
      <c r="T950" s="118" t="str">
        <f t="shared" si="302"/>
        <v/>
      </c>
      <c r="U950" s="154"/>
      <c r="V950" s="154"/>
      <c r="W950" s="154"/>
      <c r="X950" s="154"/>
      <c r="Y950" s="154"/>
      <c r="Z950" s="154"/>
      <c r="AA950" s="154"/>
      <c r="AB950" s="154"/>
      <c r="AC950" s="154"/>
      <c r="AD950" s="154"/>
      <c r="AE950" s="154"/>
      <c r="AF950" s="154"/>
      <c r="AG950" s="63">
        <f t="shared" si="289"/>
        <v>0</v>
      </c>
      <c r="AH950" s="56">
        <f t="shared" si="290"/>
        <v>0</v>
      </c>
      <c r="AI950" s="56">
        <f t="shared" si="291"/>
        <v>0</v>
      </c>
      <c r="AJ950" s="56">
        <f t="shared" si="292"/>
        <v>0</v>
      </c>
      <c r="AK950" s="56">
        <f t="shared" si="293"/>
        <v>0</v>
      </c>
      <c r="AL950" s="56">
        <f t="shared" si="294"/>
        <v>0</v>
      </c>
      <c r="AM950" s="56">
        <f t="shared" si="295"/>
        <v>0</v>
      </c>
      <c r="AN950" s="56">
        <f t="shared" si="296"/>
        <v>0</v>
      </c>
      <c r="AO950" s="56">
        <f t="shared" si="297"/>
        <v>0</v>
      </c>
      <c r="AP950" s="56">
        <f t="shared" si="298"/>
        <v>0</v>
      </c>
      <c r="AQ950" s="56">
        <f t="shared" si="299"/>
        <v>0</v>
      </c>
      <c r="AR950" s="86">
        <f t="shared" si="300"/>
        <v>0</v>
      </c>
    </row>
    <row r="951" spans="1:44" x14ac:dyDescent="0.25">
      <c r="A951" s="178"/>
      <c r="B951" s="55" t="str">
        <f>_xlfn.IFNA(VLOOKUP(A951,'Ajánlatkérő(k) adatai'!$B$4:$C$205,2,0),"")</f>
        <v/>
      </c>
      <c r="C951" s="178"/>
      <c r="D951" s="55" t="str">
        <f>_xlfn.IFNA(VLOOKUP(C951,'Számlafizető(k) adatai'!$C$4:$D$203,2,0),"")</f>
        <v/>
      </c>
      <c r="E951" s="55" t="str">
        <f>_xlfn.IFNA(VLOOKUP(C951,'Számlafizető(k) adatai'!$C$4:$M$203,11,0),"")</f>
        <v/>
      </c>
      <c r="F951" s="178"/>
      <c r="G951" s="178"/>
      <c r="H951" s="178"/>
      <c r="I951" s="55" t="str">
        <f>IF(F951="","",VLOOKUP(LEFT(F951,5),'Technikai cellák'!B:C,2,0))</f>
        <v/>
      </c>
      <c r="J951" s="55" t="str">
        <f>IF(F951="","",VLOOKUP(I951,'Technikai cellák'!$C$1:$D$12,2,0))</f>
        <v/>
      </c>
      <c r="K951" s="179"/>
      <c r="L951" s="67" t="str">
        <f t="shared" si="303"/>
        <v/>
      </c>
      <c r="M951" s="68">
        <f t="shared" si="304"/>
        <v>0</v>
      </c>
      <c r="N951" s="66">
        <f t="shared" si="305"/>
        <v>0</v>
      </c>
      <c r="O951" s="152"/>
      <c r="P951" s="172">
        <f t="shared" si="301"/>
        <v>0</v>
      </c>
      <c r="Q951" s="69">
        <f t="shared" si="306"/>
        <v>0</v>
      </c>
      <c r="R951" s="62">
        <f t="shared" si="288"/>
        <v>0</v>
      </c>
      <c r="S951" s="153"/>
      <c r="T951" s="118" t="str">
        <f t="shared" si="302"/>
        <v/>
      </c>
      <c r="U951" s="154"/>
      <c r="V951" s="154"/>
      <c r="W951" s="154"/>
      <c r="X951" s="154"/>
      <c r="Y951" s="154"/>
      <c r="Z951" s="154"/>
      <c r="AA951" s="154"/>
      <c r="AB951" s="154"/>
      <c r="AC951" s="154"/>
      <c r="AD951" s="154"/>
      <c r="AE951" s="154"/>
      <c r="AF951" s="154"/>
      <c r="AG951" s="63">
        <f t="shared" si="289"/>
        <v>0</v>
      </c>
      <c r="AH951" s="56">
        <f t="shared" si="290"/>
        <v>0</v>
      </c>
      <c r="AI951" s="56">
        <f t="shared" si="291"/>
        <v>0</v>
      </c>
      <c r="AJ951" s="56">
        <f t="shared" si="292"/>
        <v>0</v>
      </c>
      <c r="AK951" s="56">
        <f t="shared" si="293"/>
        <v>0</v>
      </c>
      <c r="AL951" s="56">
        <f t="shared" si="294"/>
        <v>0</v>
      </c>
      <c r="AM951" s="56">
        <f t="shared" si="295"/>
        <v>0</v>
      </c>
      <c r="AN951" s="56">
        <f t="shared" si="296"/>
        <v>0</v>
      </c>
      <c r="AO951" s="56">
        <f t="shared" si="297"/>
        <v>0</v>
      </c>
      <c r="AP951" s="56">
        <f t="shared" si="298"/>
        <v>0</v>
      </c>
      <c r="AQ951" s="56">
        <f t="shared" si="299"/>
        <v>0</v>
      </c>
      <c r="AR951" s="86">
        <f t="shared" si="300"/>
        <v>0</v>
      </c>
    </row>
    <row r="952" spans="1:44" x14ac:dyDescent="0.25">
      <c r="A952" s="178"/>
      <c r="B952" s="55" t="str">
        <f>_xlfn.IFNA(VLOOKUP(A952,'Ajánlatkérő(k) adatai'!$B$4:$C$205,2,0),"")</f>
        <v/>
      </c>
      <c r="C952" s="178"/>
      <c r="D952" s="55" t="str">
        <f>_xlfn.IFNA(VLOOKUP(C952,'Számlafizető(k) adatai'!$C$4:$D$203,2,0),"")</f>
        <v/>
      </c>
      <c r="E952" s="55" t="str">
        <f>_xlfn.IFNA(VLOOKUP(C952,'Számlafizető(k) adatai'!$C$4:$M$203,11,0),"")</f>
        <v/>
      </c>
      <c r="F952" s="178"/>
      <c r="G952" s="178"/>
      <c r="H952" s="178"/>
      <c r="I952" s="55" t="str">
        <f>IF(F952="","",VLOOKUP(LEFT(F952,5),'Technikai cellák'!B:C,2,0))</f>
        <v/>
      </c>
      <c r="J952" s="55" t="str">
        <f>IF(F952="","",VLOOKUP(I952,'Technikai cellák'!$C$1:$D$12,2,0))</f>
        <v/>
      </c>
      <c r="K952" s="179"/>
      <c r="L952" s="67" t="str">
        <f t="shared" si="303"/>
        <v/>
      </c>
      <c r="M952" s="68">
        <f t="shared" si="304"/>
        <v>0</v>
      </c>
      <c r="N952" s="66">
        <f t="shared" si="305"/>
        <v>0</v>
      </c>
      <c r="O952" s="152"/>
      <c r="P952" s="172">
        <f t="shared" si="301"/>
        <v>0</v>
      </c>
      <c r="Q952" s="69">
        <f t="shared" si="306"/>
        <v>0</v>
      </c>
      <c r="R952" s="62">
        <f t="shared" si="288"/>
        <v>0</v>
      </c>
      <c r="S952" s="153"/>
      <c r="T952" s="118" t="str">
        <f t="shared" si="302"/>
        <v/>
      </c>
      <c r="U952" s="154"/>
      <c r="V952" s="154"/>
      <c r="W952" s="154"/>
      <c r="X952" s="154"/>
      <c r="Y952" s="154"/>
      <c r="Z952" s="154"/>
      <c r="AA952" s="154"/>
      <c r="AB952" s="154"/>
      <c r="AC952" s="154"/>
      <c r="AD952" s="154"/>
      <c r="AE952" s="154"/>
      <c r="AF952" s="154"/>
      <c r="AG952" s="63">
        <f t="shared" si="289"/>
        <v>0</v>
      </c>
      <c r="AH952" s="56">
        <f t="shared" si="290"/>
        <v>0</v>
      </c>
      <c r="AI952" s="56">
        <f t="shared" si="291"/>
        <v>0</v>
      </c>
      <c r="AJ952" s="56">
        <f t="shared" si="292"/>
        <v>0</v>
      </c>
      <c r="AK952" s="56">
        <f t="shared" si="293"/>
        <v>0</v>
      </c>
      <c r="AL952" s="56">
        <f t="shared" si="294"/>
        <v>0</v>
      </c>
      <c r="AM952" s="56">
        <f t="shared" si="295"/>
        <v>0</v>
      </c>
      <c r="AN952" s="56">
        <f t="shared" si="296"/>
        <v>0</v>
      </c>
      <c r="AO952" s="56">
        <f t="shared" si="297"/>
        <v>0</v>
      </c>
      <c r="AP952" s="56">
        <f t="shared" si="298"/>
        <v>0</v>
      </c>
      <c r="AQ952" s="56">
        <f t="shared" si="299"/>
        <v>0</v>
      </c>
      <c r="AR952" s="86">
        <f t="shared" si="300"/>
        <v>0</v>
      </c>
    </row>
    <row r="953" spans="1:44" x14ac:dyDescent="0.25">
      <c r="A953" s="178"/>
      <c r="B953" s="55" t="str">
        <f>_xlfn.IFNA(VLOOKUP(A953,'Ajánlatkérő(k) adatai'!$B$4:$C$205,2,0),"")</f>
        <v/>
      </c>
      <c r="C953" s="178"/>
      <c r="D953" s="55" t="str">
        <f>_xlfn.IFNA(VLOOKUP(C953,'Számlafizető(k) adatai'!$C$4:$D$203,2,0),"")</f>
        <v/>
      </c>
      <c r="E953" s="55" t="str">
        <f>_xlfn.IFNA(VLOOKUP(C953,'Számlafizető(k) adatai'!$C$4:$M$203,11,0),"")</f>
        <v/>
      </c>
      <c r="F953" s="178"/>
      <c r="G953" s="178"/>
      <c r="H953" s="178"/>
      <c r="I953" s="55" t="str">
        <f>IF(F953="","",VLOOKUP(LEFT(F953,5),'Technikai cellák'!B:C,2,0))</f>
        <v/>
      </c>
      <c r="J953" s="55" t="str">
        <f>IF(F953="","",VLOOKUP(I953,'Technikai cellák'!$C$1:$D$12,2,0))</f>
        <v/>
      </c>
      <c r="K953" s="179"/>
      <c r="L953" s="67" t="str">
        <f t="shared" si="303"/>
        <v/>
      </c>
      <c r="M953" s="68">
        <f t="shared" si="304"/>
        <v>0</v>
      </c>
      <c r="N953" s="66">
        <f t="shared" si="305"/>
        <v>0</v>
      </c>
      <c r="O953" s="152"/>
      <c r="P953" s="172">
        <f t="shared" si="301"/>
        <v>0</v>
      </c>
      <c r="Q953" s="69">
        <f t="shared" si="306"/>
        <v>0</v>
      </c>
      <c r="R953" s="62">
        <f t="shared" si="288"/>
        <v>0</v>
      </c>
      <c r="S953" s="153"/>
      <c r="T953" s="118" t="str">
        <f t="shared" si="302"/>
        <v/>
      </c>
      <c r="U953" s="154"/>
      <c r="V953" s="154"/>
      <c r="W953" s="154"/>
      <c r="X953" s="154"/>
      <c r="Y953" s="154"/>
      <c r="Z953" s="154"/>
      <c r="AA953" s="154"/>
      <c r="AB953" s="154"/>
      <c r="AC953" s="154"/>
      <c r="AD953" s="154"/>
      <c r="AE953" s="154"/>
      <c r="AF953" s="154"/>
      <c r="AG953" s="63">
        <f t="shared" si="289"/>
        <v>0</v>
      </c>
      <c r="AH953" s="56">
        <f t="shared" si="290"/>
        <v>0</v>
      </c>
      <c r="AI953" s="56">
        <f t="shared" si="291"/>
        <v>0</v>
      </c>
      <c r="AJ953" s="56">
        <f t="shared" si="292"/>
        <v>0</v>
      </c>
      <c r="AK953" s="56">
        <f t="shared" si="293"/>
        <v>0</v>
      </c>
      <c r="AL953" s="56">
        <f t="shared" si="294"/>
        <v>0</v>
      </c>
      <c r="AM953" s="56">
        <f t="shared" si="295"/>
        <v>0</v>
      </c>
      <c r="AN953" s="56">
        <f t="shared" si="296"/>
        <v>0</v>
      </c>
      <c r="AO953" s="56">
        <f t="shared" si="297"/>
        <v>0</v>
      </c>
      <c r="AP953" s="56">
        <f t="shared" si="298"/>
        <v>0</v>
      </c>
      <c r="AQ953" s="56">
        <f t="shared" si="299"/>
        <v>0</v>
      </c>
      <c r="AR953" s="86">
        <f t="shared" si="300"/>
        <v>0</v>
      </c>
    </row>
    <row r="954" spans="1:44" x14ac:dyDescent="0.25">
      <c r="A954" s="178"/>
      <c r="B954" s="55" t="str">
        <f>_xlfn.IFNA(VLOOKUP(A954,'Ajánlatkérő(k) adatai'!$B$4:$C$205,2,0),"")</f>
        <v/>
      </c>
      <c r="C954" s="178"/>
      <c r="D954" s="55" t="str">
        <f>_xlfn.IFNA(VLOOKUP(C954,'Számlafizető(k) adatai'!$C$4:$D$203,2,0),"")</f>
        <v/>
      </c>
      <c r="E954" s="55" t="str">
        <f>_xlfn.IFNA(VLOOKUP(C954,'Számlafizető(k) adatai'!$C$4:$M$203,11,0),"")</f>
        <v/>
      </c>
      <c r="F954" s="178"/>
      <c r="G954" s="178"/>
      <c r="H954" s="178"/>
      <c r="I954" s="55" t="str">
        <f>IF(F954="","",VLOOKUP(LEFT(F954,5),'Technikai cellák'!B:C,2,0))</f>
        <v/>
      </c>
      <c r="J954" s="55" t="str">
        <f>IF(F954="","",VLOOKUP(I954,'Technikai cellák'!$C$1:$D$12,2,0))</f>
        <v/>
      </c>
      <c r="K954" s="179"/>
      <c r="L954" s="67" t="str">
        <f t="shared" si="303"/>
        <v/>
      </c>
      <c r="M954" s="68">
        <f t="shared" si="304"/>
        <v>0</v>
      </c>
      <c r="N954" s="66">
        <f t="shared" si="305"/>
        <v>0</v>
      </c>
      <c r="O954" s="152"/>
      <c r="P954" s="172">
        <f t="shared" si="301"/>
        <v>0</v>
      </c>
      <c r="Q954" s="69">
        <f t="shared" si="306"/>
        <v>0</v>
      </c>
      <c r="R954" s="62">
        <f t="shared" si="288"/>
        <v>0</v>
      </c>
      <c r="S954" s="153"/>
      <c r="T954" s="118" t="str">
        <f t="shared" si="302"/>
        <v/>
      </c>
      <c r="U954" s="154"/>
      <c r="V954" s="154"/>
      <c r="W954" s="154"/>
      <c r="X954" s="154"/>
      <c r="Y954" s="154"/>
      <c r="Z954" s="154"/>
      <c r="AA954" s="154"/>
      <c r="AB954" s="154"/>
      <c r="AC954" s="154"/>
      <c r="AD954" s="154"/>
      <c r="AE954" s="154"/>
      <c r="AF954" s="154"/>
      <c r="AG954" s="63">
        <f t="shared" si="289"/>
        <v>0</v>
      </c>
      <c r="AH954" s="56">
        <f t="shared" si="290"/>
        <v>0</v>
      </c>
      <c r="AI954" s="56">
        <f t="shared" si="291"/>
        <v>0</v>
      </c>
      <c r="AJ954" s="56">
        <f t="shared" si="292"/>
        <v>0</v>
      </c>
      <c r="AK954" s="56">
        <f t="shared" si="293"/>
        <v>0</v>
      </c>
      <c r="AL954" s="56">
        <f t="shared" si="294"/>
        <v>0</v>
      </c>
      <c r="AM954" s="56">
        <f t="shared" si="295"/>
        <v>0</v>
      </c>
      <c r="AN954" s="56">
        <f t="shared" si="296"/>
        <v>0</v>
      </c>
      <c r="AO954" s="56">
        <f t="shared" si="297"/>
        <v>0</v>
      </c>
      <c r="AP954" s="56">
        <f t="shared" si="298"/>
        <v>0</v>
      </c>
      <c r="AQ954" s="56">
        <f t="shared" si="299"/>
        <v>0</v>
      </c>
      <c r="AR954" s="86">
        <f t="shared" si="300"/>
        <v>0</v>
      </c>
    </row>
    <row r="955" spans="1:44" x14ac:dyDescent="0.25">
      <c r="A955" s="178"/>
      <c r="B955" s="55" t="str">
        <f>_xlfn.IFNA(VLOOKUP(A955,'Ajánlatkérő(k) adatai'!$B$4:$C$205,2,0),"")</f>
        <v/>
      </c>
      <c r="C955" s="178"/>
      <c r="D955" s="55" t="str">
        <f>_xlfn.IFNA(VLOOKUP(C955,'Számlafizető(k) adatai'!$C$4:$D$203,2,0),"")</f>
        <v/>
      </c>
      <c r="E955" s="55" t="str">
        <f>_xlfn.IFNA(VLOOKUP(C955,'Számlafizető(k) adatai'!$C$4:$M$203,11,0),"")</f>
        <v/>
      </c>
      <c r="F955" s="178"/>
      <c r="G955" s="178"/>
      <c r="H955" s="178"/>
      <c r="I955" s="55" t="str">
        <f>IF(F955="","",VLOOKUP(LEFT(F955,5),'Technikai cellák'!B:C,2,0))</f>
        <v/>
      </c>
      <c r="J955" s="55" t="str">
        <f>IF(F955="","",VLOOKUP(I955,'Technikai cellák'!$C$1:$D$12,2,0))</f>
        <v/>
      </c>
      <c r="K955" s="179"/>
      <c r="L955" s="67" t="str">
        <f t="shared" si="303"/>
        <v/>
      </c>
      <c r="M955" s="68">
        <f t="shared" si="304"/>
        <v>0</v>
      </c>
      <c r="N955" s="66">
        <f t="shared" si="305"/>
        <v>0</v>
      </c>
      <c r="O955" s="152"/>
      <c r="P955" s="172">
        <f t="shared" si="301"/>
        <v>0</v>
      </c>
      <c r="Q955" s="69">
        <f t="shared" si="306"/>
        <v>0</v>
      </c>
      <c r="R955" s="62">
        <f t="shared" si="288"/>
        <v>0</v>
      </c>
      <c r="S955" s="153"/>
      <c r="T955" s="118" t="str">
        <f t="shared" si="302"/>
        <v/>
      </c>
      <c r="U955" s="154"/>
      <c r="V955" s="154"/>
      <c r="W955" s="154"/>
      <c r="X955" s="154"/>
      <c r="Y955" s="154"/>
      <c r="Z955" s="154"/>
      <c r="AA955" s="154"/>
      <c r="AB955" s="154"/>
      <c r="AC955" s="154"/>
      <c r="AD955" s="154"/>
      <c r="AE955" s="154"/>
      <c r="AF955" s="154"/>
      <c r="AG955" s="63">
        <f t="shared" si="289"/>
        <v>0</v>
      </c>
      <c r="AH955" s="56">
        <f t="shared" si="290"/>
        <v>0</v>
      </c>
      <c r="AI955" s="56">
        <f t="shared" si="291"/>
        <v>0</v>
      </c>
      <c r="AJ955" s="56">
        <f t="shared" si="292"/>
        <v>0</v>
      </c>
      <c r="AK955" s="56">
        <f t="shared" si="293"/>
        <v>0</v>
      </c>
      <c r="AL955" s="56">
        <f t="shared" si="294"/>
        <v>0</v>
      </c>
      <c r="AM955" s="56">
        <f t="shared" si="295"/>
        <v>0</v>
      </c>
      <c r="AN955" s="56">
        <f t="shared" si="296"/>
        <v>0</v>
      </c>
      <c r="AO955" s="56">
        <f t="shared" si="297"/>
        <v>0</v>
      </c>
      <c r="AP955" s="56">
        <f t="shared" si="298"/>
        <v>0</v>
      </c>
      <c r="AQ955" s="56">
        <f t="shared" si="299"/>
        <v>0</v>
      </c>
      <c r="AR955" s="86">
        <f t="shared" si="300"/>
        <v>0</v>
      </c>
    </row>
    <row r="956" spans="1:44" x14ac:dyDescent="0.25">
      <c r="A956" s="178"/>
      <c r="B956" s="55" t="str">
        <f>_xlfn.IFNA(VLOOKUP(A956,'Ajánlatkérő(k) adatai'!$B$4:$C$205,2,0),"")</f>
        <v/>
      </c>
      <c r="C956" s="178"/>
      <c r="D956" s="55" t="str">
        <f>_xlfn.IFNA(VLOOKUP(C956,'Számlafizető(k) adatai'!$C$4:$D$203,2,0),"")</f>
        <v/>
      </c>
      <c r="E956" s="55" t="str">
        <f>_xlfn.IFNA(VLOOKUP(C956,'Számlafizető(k) adatai'!$C$4:$M$203,11,0),"")</f>
        <v/>
      </c>
      <c r="F956" s="178"/>
      <c r="G956" s="178"/>
      <c r="H956" s="178"/>
      <c r="I956" s="55" t="str">
        <f>IF(F956="","",VLOOKUP(LEFT(F956,5),'Technikai cellák'!B:C,2,0))</f>
        <v/>
      </c>
      <c r="J956" s="55" t="str">
        <f>IF(F956="","",VLOOKUP(I956,'Technikai cellák'!$C$1:$D$12,2,0))</f>
        <v/>
      </c>
      <c r="K956" s="179"/>
      <c r="L956" s="67" t="str">
        <f t="shared" si="303"/>
        <v/>
      </c>
      <c r="M956" s="68">
        <f t="shared" si="304"/>
        <v>0</v>
      </c>
      <c r="N956" s="66">
        <f t="shared" si="305"/>
        <v>0</v>
      </c>
      <c r="O956" s="152"/>
      <c r="P956" s="172">
        <f t="shared" si="301"/>
        <v>0</v>
      </c>
      <c r="Q956" s="69">
        <f t="shared" si="306"/>
        <v>0</v>
      </c>
      <c r="R956" s="62">
        <f t="shared" si="288"/>
        <v>0</v>
      </c>
      <c r="S956" s="153"/>
      <c r="T956" s="118" t="str">
        <f t="shared" si="302"/>
        <v/>
      </c>
      <c r="U956" s="154"/>
      <c r="V956" s="154"/>
      <c r="W956" s="154"/>
      <c r="X956" s="154"/>
      <c r="Y956" s="154"/>
      <c r="Z956" s="154"/>
      <c r="AA956" s="154"/>
      <c r="AB956" s="154"/>
      <c r="AC956" s="154"/>
      <c r="AD956" s="154"/>
      <c r="AE956" s="154"/>
      <c r="AF956" s="154"/>
      <c r="AG956" s="63">
        <f t="shared" si="289"/>
        <v>0</v>
      </c>
      <c r="AH956" s="56">
        <f t="shared" si="290"/>
        <v>0</v>
      </c>
      <c r="AI956" s="56">
        <f t="shared" si="291"/>
        <v>0</v>
      </c>
      <c r="AJ956" s="56">
        <f t="shared" si="292"/>
        <v>0</v>
      </c>
      <c r="AK956" s="56">
        <f t="shared" si="293"/>
        <v>0</v>
      </c>
      <c r="AL956" s="56">
        <f t="shared" si="294"/>
        <v>0</v>
      </c>
      <c r="AM956" s="56">
        <f t="shared" si="295"/>
        <v>0</v>
      </c>
      <c r="AN956" s="56">
        <f t="shared" si="296"/>
        <v>0</v>
      </c>
      <c r="AO956" s="56">
        <f t="shared" si="297"/>
        <v>0</v>
      </c>
      <c r="AP956" s="56">
        <f t="shared" si="298"/>
        <v>0</v>
      </c>
      <c r="AQ956" s="56">
        <f t="shared" si="299"/>
        <v>0</v>
      </c>
      <c r="AR956" s="86">
        <f t="shared" si="300"/>
        <v>0</v>
      </c>
    </row>
    <row r="957" spans="1:44" x14ac:dyDescent="0.25">
      <c r="A957" s="178"/>
      <c r="B957" s="55" t="str">
        <f>_xlfn.IFNA(VLOOKUP(A957,'Ajánlatkérő(k) adatai'!$B$4:$C$205,2,0),"")</f>
        <v/>
      </c>
      <c r="C957" s="178"/>
      <c r="D957" s="55" t="str">
        <f>_xlfn.IFNA(VLOOKUP(C957,'Számlafizető(k) adatai'!$C$4:$D$203,2,0),"")</f>
        <v/>
      </c>
      <c r="E957" s="55" t="str">
        <f>_xlfn.IFNA(VLOOKUP(C957,'Számlafizető(k) adatai'!$C$4:$M$203,11,0),"")</f>
        <v/>
      </c>
      <c r="F957" s="178"/>
      <c r="G957" s="178"/>
      <c r="H957" s="178"/>
      <c r="I957" s="55" t="str">
        <f>IF(F957="","",VLOOKUP(LEFT(F957,5),'Technikai cellák'!B:C,2,0))</f>
        <v/>
      </c>
      <c r="J957" s="55" t="str">
        <f>IF(F957="","",VLOOKUP(I957,'Technikai cellák'!$C$1:$D$12,2,0))</f>
        <v/>
      </c>
      <c r="K957" s="179"/>
      <c r="L957" s="67" t="str">
        <f t="shared" si="303"/>
        <v/>
      </c>
      <c r="M957" s="68">
        <f t="shared" si="304"/>
        <v>0</v>
      </c>
      <c r="N957" s="66">
        <f t="shared" si="305"/>
        <v>0</v>
      </c>
      <c r="O957" s="152"/>
      <c r="P957" s="172">
        <f t="shared" si="301"/>
        <v>0</v>
      </c>
      <c r="Q957" s="69">
        <f t="shared" si="306"/>
        <v>0</v>
      </c>
      <c r="R957" s="62">
        <f t="shared" si="288"/>
        <v>0</v>
      </c>
      <c r="S957" s="153"/>
      <c r="T957" s="118" t="str">
        <f t="shared" si="302"/>
        <v/>
      </c>
      <c r="U957" s="154"/>
      <c r="V957" s="154"/>
      <c r="W957" s="154"/>
      <c r="X957" s="154"/>
      <c r="Y957" s="154"/>
      <c r="Z957" s="154"/>
      <c r="AA957" s="154"/>
      <c r="AB957" s="154"/>
      <c r="AC957" s="154"/>
      <c r="AD957" s="154"/>
      <c r="AE957" s="154"/>
      <c r="AF957" s="154"/>
      <c r="AG957" s="63">
        <f t="shared" si="289"/>
        <v>0</v>
      </c>
      <c r="AH957" s="56">
        <f t="shared" si="290"/>
        <v>0</v>
      </c>
      <c r="AI957" s="56">
        <f t="shared" si="291"/>
        <v>0</v>
      </c>
      <c r="AJ957" s="56">
        <f t="shared" si="292"/>
        <v>0</v>
      </c>
      <c r="AK957" s="56">
        <f t="shared" si="293"/>
        <v>0</v>
      </c>
      <c r="AL957" s="56">
        <f t="shared" si="294"/>
        <v>0</v>
      </c>
      <c r="AM957" s="56">
        <f t="shared" si="295"/>
        <v>0</v>
      </c>
      <c r="AN957" s="56">
        <f t="shared" si="296"/>
        <v>0</v>
      </c>
      <c r="AO957" s="56">
        <f t="shared" si="297"/>
        <v>0</v>
      </c>
      <c r="AP957" s="56">
        <f t="shared" si="298"/>
        <v>0</v>
      </c>
      <c r="AQ957" s="56">
        <f t="shared" si="299"/>
        <v>0</v>
      </c>
      <c r="AR957" s="86">
        <f t="shared" si="300"/>
        <v>0</v>
      </c>
    </row>
    <row r="958" spans="1:44" x14ac:dyDescent="0.25">
      <c r="A958" s="178"/>
      <c r="B958" s="55" t="str">
        <f>_xlfn.IFNA(VLOOKUP(A958,'Ajánlatkérő(k) adatai'!$B$4:$C$205,2,0),"")</f>
        <v/>
      </c>
      <c r="C958" s="178"/>
      <c r="D958" s="55" t="str">
        <f>_xlfn.IFNA(VLOOKUP(C958,'Számlafizető(k) adatai'!$C$4:$D$203,2,0),"")</f>
        <v/>
      </c>
      <c r="E958" s="55" t="str">
        <f>_xlfn.IFNA(VLOOKUP(C958,'Számlafizető(k) adatai'!$C$4:$M$203,11,0),"")</f>
        <v/>
      </c>
      <c r="F958" s="178"/>
      <c r="G958" s="178"/>
      <c r="H958" s="178"/>
      <c r="I958" s="55" t="str">
        <f>IF(F958="","",VLOOKUP(LEFT(F958,5),'Technikai cellák'!B:C,2,0))</f>
        <v/>
      </c>
      <c r="J958" s="55" t="str">
        <f>IF(F958="","",VLOOKUP(I958,'Technikai cellák'!$C$1:$D$12,2,0))</f>
        <v/>
      </c>
      <c r="K958" s="179"/>
      <c r="L958" s="67" t="str">
        <f t="shared" si="303"/>
        <v/>
      </c>
      <c r="M958" s="68">
        <f t="shared" si="304"/>
        <v>0</v>
      </c>
      <c r="N958" s="66">
        <f t="shared" si="305"/>
        <v>0</v>
      </c>
      <c r="O958" s="152"/>
      <c r="P958" s="172">
        <f t="shared" si="301"/>
        <v>0</v>
      </c>
      <c r="Q958" s="69">
        <f t="shared" si="306"/>
        <v>0</v>
      </c>
      <c r="R958" s="62">
        <f t="shared" si="288"/>
        <v>0</v>
      </c>
      <c r="S958" s="153"/>
      <c r="T958" s="118" t="str">
        <f t="shared" si="302"/>
        <v/>
      </c>
      <c r="U958" s="154"/>
      <c r="V958" s="154"/>
      <c r="W958" s="154"/>
      <c r="X958" s="154"/>
      <c r="Y958" s="154"/>
      <c r="Z958" s="154"/>
      <c r="AA958" s="154"/>
      <c r="AB958" s="154"/>
      <c r="AC958" s="154"/>
      <c r="AD958" s="154"/>
      <c r="AE958" s="154"/>
      <c r="AF958" s="154"/>
      <c r="AG958" s="63">
        <f t="shared" si="289"/>
        <v>0</v>
      </c>
      <c r="AH958" s="56">
        <f t="shared" si="290"/>
        <v>0</v>
      </c>
      <c r="AI958" s="56">
        <f t="shared" si="291"/>
        <v>0</v>
      </c>
      <c r="AJ958" s="56">
        <f t="shared" si="292"/>
        <v>0</v>
      </c>
      <c r="AK958" s="56">
        <f t="shared" si="293"/>
        <v>0</v>
      </c>
      <c r="AL958" s="56">
        <f t="shared" si="294"/>
        <v>0</v>
      </c>
      <c r="AM958" s="56">
        <f t="shared" si="295"/>
        <v>0</v>
      </c>
      <c r="AN958" s="56">
        <f t="shared" si="296"/>
        <v>0</v>
      </c>
      <c r="AO958" s="56">
        <f t="shared" si="297"/>
        <v>0</v>
      </c>
      <c r="AP958" s="56">
        <f t="shared" si="298"/>
        <v>0</v>
      </c>
      <c r="AQ958" s="56">
        <f t="shared" si="299"/>
        <v>0</v>
      </c>
      <c r="AR958" s="86">
        <f t="shared" si="300"/>
        <v>0</v>
      </c>
    </row>
    <row r="959" spans="1:44" x14ac:dyDescent="0.25">
      <c r="A959" s="178"/>
      <c r="B959" s="55" t="str">
        <f>_xlfn.IFNA(VLOOKUP(A959,'Ajánlatkérő(k) adatai'!$B$4:$C$205,2,0),"")</f>
        <v/>
      </c>
      <c r="C959" s="178"/>
      <c r="D959" s="55" t="str">
        <f>_xlfn.IFNA(VLOOKUP(C959,'Számlafizető(k) adatai'!$C$4:$D$203,2,0),"")</f>
        <v/>
      </c>
      <c r="E959" s="55" t="str">
        <f>_xlfn.IFNA(VLOOKUP(C959,'Számlafizető(k) adatai'!$C$4:$M$203,11,0),"")</f>
        <v/>
      </c>
      <c r="F959" s="178"/>
      <c r="G959" s="178"/>
      <c r="H959" s="178"/>
      <c r="I959" s="55" t="str">
        <f>IF(F959="","",VLOOKUP(LEFT(F959,5),'Technikai cellák'!B:C,2,0))</f>
        <v/>
      </c>
      <c r="J959" s="55" t="str">
        <f>IF(F959="","",VLOOKUP(I959,'Technikai cellák'!$C$1:$D$12,2,0))</f>
        <v/>
      </c>
      <c r="K959" s="179"/>
      <c r="L959" s="67" t="str">
        <f t="shared" si="303"/>
        <v/>
      </c>
      <c r="M959" s="68">
        <f t="shared" si="304"/>
        <v>0</v>
      </c>
      <c r="N959" s="66">
        <f t="shared" si="305"/>
        <v>0</v>
      </c>
      <c r="O959" s="152"/>
      <c r="P959" s="172">
        <f t="shared" si="301"/>
        <v>0</v>
      </c>
      <c r="Q959" s="69">
        <f t="shared" si="306"/>
        <v>0</v>
      </c>
      <c r="R959" s="62">
        <f t="shared" si="288"/>
        <v>0</v>
      </c>
      <c r="S959" s="153"/>
      <c r="T959" s="118" t="str">
        <f t="shared" si="302"/>
        <v/>
      </c>
      <c r="U959" s="154"/>
      <c r="V959" s="154"/>
      <c r="W959" s="154"/>
      <c r="X959" s="154"/>
      <c r="Y959" s="154"/>
      <c r="Z959" s="154"/>
      <c r="AA959" s="154"/>
      <c r="AB959" s="154"/>
      <c r="AC959" s="154"/>
      <c r="AD959" s="154"/>
      <c r="AE959" s="154"/>
      <c r="AF959" s="154"/>
      <c r="AG959" s="63">
        <f t="shared" si="289"/>
        <v>0</v>
      </c>
      <c r="AH959" s="56">
        <f t="shared" si="290"/>
        <v>0</v>
      </c>
      <c r="AI959" s="56">
        <f t="shared" si="291"/>
        <v>0</v>
      </c>
      <c r="AJ959" s="56">
        <f t="shared" si="292"/>
        <v>0</v>
      </c>
      <c r="AK959" s="56">
        <f t="shared" si="293"/>
        <v>0</v>
      </c>
      <c r="AL959" s="56">
        <f t="shared" si="294"/>
        <v>0</v>
      </c>
      <c r="AM959" s="56">
        <f t="shared" si="295"/>
        <v>0</v>
      </c>
      <c r="AN959" s="56">
        <f t="shared" si="296"/>
        <v>0</v>
      </c>
      <c r="AO959" s="56">
        <f t="shared" si="297"/>
        <v>0</v>
      </c>
      <c r="AP959" s="56">
        <f t="shared" si="298"/>
        <v>0</v>
      </c>
      <c r="AQ959" s="56">
        <f t="shared" si="299"/>
        <v>0</v>
      </c>
      <c r="AR959" s="86">
        <f t="shared" si="300"/>
        <v>0</v>
      </c>
    </row>
    <row r="960" spans="1:44" x14ac:dyDescent="0.25">
      <c r="A960" s="178"/>
      <c r="B960" s="55" t="str">
        <f>_xlfn.IFNA(VLOOKUP(A960,'Ajánlatkérő(k) adatai'!$B$4:$C$205,2,0),"")</f>
        <v/>
      </c>
      <c r="C960" s="178"/>
      <c r="D960" s="55" t="str">
        <f>_xlfn.IFNA(VLOOKUP(C960,'Számlafizető(k) adatai'!$C$4:$D$203,2,0),"")</f>
        <v/>
      </c>
      <c r="E960" s="55" t="str">
        <f>_xlfn.IFNA(VLOOKUP(C960,'Számlafizető(k) adatai'!$C$4:$M$203,11,0),"")</f>
        <v/>
      </c>
      <c r="F960" s="178"/>
      <c r="G960" s="178"/>
      <c r="H960" s="178"/>
      <c r="I960" s="55" t="str">
        <f>IF(F960="","",VLOOKUP(LEFT(F960,5),'Technikai cellák'!B:C,2,0))</f>
        <v/>
      </c>
      <c r="J960" s="55" t="str">
        <f>IF(F960="","",VLOOKUP(I960,'Technikai cellák'!$C$1:$D$12,2,0))</f>
        <v/>
      </c>
      <c r="K960" s="179"/>
      <c r="L960" s="67" t="str">
        <f t="shared" si="303"/>
        <v/>
      </c>
      <c r="M960" s="68">
        <f t="shared" si="304"/>
        <v>0</v>
      </c>
      <c r="N960" s="66">
        <f t="shared" si="305"/>
        <v>0</v>
      </c>
      <c r="O960" s="152"/>
      <c r="P960" s="172">
        <f t="shared" si="301"/>
        <v>0</v>
      </c>
      <c r="Q960" s="69">
        <f t="shared" si="306"/>
        <v>0</v>
      </c>
      <c r="R960" s="62">
        <f t="shared" si="288"/>
        <v>0</v>
      </c>
      <c r="S960" s="153"/>
      <c r="T960" s="118" t="str">
        <f t="shared" si="302"/>
        <v/>
      </c>
      <c r="U960" s="154"/>
      <c r="V960" s="154"/>
      <c r="W960" s="154"/>
      <c r="X960" s="154"/>
      <c r="Y960" s="154"/>
      <c r="Z960" s="154"/>
      <c r="AA960" s="154"/>
      <c r="AB960" s="154"/>
      <c r="AC960" s="154"/>
      <c r="AD960" s="154"/>
      <c r="AE960" s="154"/>
      <c r="AF960" s="154"/>
      <c r="AG960" s="63">
        <f t="shared" si="289"/>
        <v>0</v>
      </c>
      <c r="AH960" s="56">
        <f t="shared" si="290"/>
        <v>0</v>
      </c>
      <c r="AI960" s="56">
        <f t="shared" si="291"/>
        <v>0</v>
      </c>
      <c r="AJ960" s="56">
        <f t="shared" si="292"/>
        <v>0</v>
      </c>
      <c r="AK960" s="56">
        <f t="shared" si="293"/>
        <v>0</v>
      </c>
      <c r="AL960" s="56">
        <f t="shared" si="294"/>
        <v>0</v>
      </c>
      <c r="AM960" s="56">
        <f t="shared" si="295"/>
        <v>0</v>
      </c>
      <c r="AN960" s="56">
        <f t="shared" si="296"/>
        <v>0</v>
      </c>
      <c r="AO960" s="56">
        <f t="shared" si="297"/>
        <v>0</v>
      </c>
      <c r="AP960" s="56">
        <f t="shared" si="298"/>
        <v>0</v>
      </c>
      <c r="AQ960" s="56">
        <f t="shared" si="299"/>
        <v>0</v>
      </c>
      <c r="AR960" s="86">
        <f t="shared" si="300"/>
        <v>0</v>
      </c>
    </row>
    <row r="961" spans="1:44" x14ac:dyDescent="0.25">
      <c r="A961" s="178"/>
      <c r="B961" s="55" t="str">
        <f>_xlfn.IFNA(VLOOKUP(A961,'Ajánlatkérő(k) adatai'!$B$4:$C$205,2,0),"")</f>
        <v/>
      </c>
      <c r="C961" s="178"/>
      <c r="D961" s="55" t="str">
        <f>_xlfn.IFNA(VLOOKUP(C961,'Számlafizető(k) adatai'!$C$4:$D$203,2,0),"")</f>
        <v/>
      </c>
      <c r="E961" s="55" t="str">
        <f>_xlfn.IFNA(VLOOKUP(C961,'Számlafizető(k) adatai'!$C$4:$M$203,11,0),"")</f>
        <v/>
      </c>
      <c r="F961" s="178"/>
      <c r="G961" s="178"/>
      <c r="H961" s="178"/>
      <c r="I961" s="55" t="str">
        <f>IF(F961="","",VLOOKUP(LEFT(F961,5),'Technikai cellák'!B:C,2,0))</f>
        <v/>
      </c>
      <c r="J961" s="55" t="str">
        <f>IF(F961="","",VLOOKUP(I961,'Technikai cellák'!$C$1:$D$12,2,0))</f>
        <v/>
      </c>
      <c r="K961" s="179"/>
      <c r="L961" s="67" t="str">
        <f t="shared" si="303"/>
        <v/>
      </c>
      <c r="M961" s="68">
        <f t="shared" si="304"/>
        <v>0</v>
      </c>
      <c r="N961" s="66">
        <f t="shared" si="305"/>
        <v>0</v>
      </c>
      <c r="O961" s="152"/>
      <c r="P961" s="172">
        <f t="shared" si="301"/>
        <v>0</v>
      </c>
      <c r="Q961" s="69">
        <f t="shared" si="306"/>
        <v>0</v>
      </c>
      <c r="R961" s="62">
        <f t="shared" si="288"/>
        <v>0</v>
      </c>
      <c r="S961" s="153"/>
      <c r="T961" s="118" t="str">
        <f t="shared" si="302"/>
        <v/>
      </c>
      <c r="U961" s="154"/>
      <c r="V961" s="154"/>
      <c r="W961" s="154"/>
      <c r="X961" s="154"/>
      <c r="Y961" s="154"/>
      <c r="Z961" s="154"/>
      <c r="AA961" s="154"/>
      <c r="AB961" s="154"/>
      <c r="AC961" s="154"/>
      <c r="AD961" s="154"/>
      <c r="AE961" s="154"/>
      <c r="AF961" s="154"/>
      <c r="AG961" s="63">
        <f t="shared" si="289"/>
        <v>0</v>
      </c>
      <c r="AH961" s="56">
        <f t="shared" si="290"/>
        <v>0</v>
      </c>
      <c r="AI961" s="56">
        <f t="shared" si="291"/>
        <v>0</v>
      </c>
      <c r="AJ961" s="56">
        <f t="shared" si="292"/>
        <v>0</v>
      </c>
      <c r="AK961" s="56">
        <f t="shared" si="293"/>
        <v>0</v>
      </c>
      <c r="AL961" s="56">
        <f t="shared" si="294"/>
        <v>0</v>
      </c>
      <c r="AM961" s="56">
        <f t="shared" si="295"/>
        <v>0</v>
      </c>
      <c r="AN961" s="56">
        <f t="shared" si="296"/>
        <v>0</v>
      </c>
      <c r="AO961" s="56">
        <f t="shared" si="297"/>
        <v>0</v>
      </c>
      <c r="AP961" s="56">
        <f t="shared" si="298"/>
        <v>0</v>
      </c>
      <c r="AQ961" s="56">
        <f t="shared" si="299"/>
        <v>0</v>
      </c>
      <c r="AR961" s="86">
        <f t="shared" si="300"/>
        <v>0</v>
      </c>
    </row>
    <row r="962" spans="1:44" x14ac:dyDescent="0.25">
      <c r="A962" s="178"/>
      <c r="B962" s="55" t="str">
        <f>_xlfn.IFNA(VLOOKUP(A962,'Ajánlatkérő(k) adatai'!$B$4:$C$205,2,0),"")</f>
        <v/>
      </c>
      <c r="C962" s="178"/>
      <c r="D962" s="55" t="str">
        <f>_xlfn.IFNA(VLOOKUP(C962,'Számlafizető(k) adatai'!$C$4:$D$203,2,0),"")</f>
        <v/>
      </c>
      <c r="E962" s="55" t="str">
        <f>_xlfn.IFNA(VLOOKUP(C962,'Számlafizető(k) adatai'!$C$4:$M$203,11,0),"")</f>
        <v/>
      </c>
      <c r="F962" s="178"/>
      <c r="G962" s="178"/>
      <c r="H962" s="178"/>
      <c r="I962" s="55" t="str">
        <f>IF(F962="","",VLOOKUP(LEFT(F962,5),'Technikai cellák'!B:C,2,0))</f>
        <v/>
      </c>
      <c r="J962" s="55" t="str">
        <f>IF(F962="","",VLOOKUP(I962,'Technikai cellák'!$C$1:$D$12,2,0))</f>
        <v/>
      </c>
      <c r="K962" s="179"/>
      <c r="L962" s="67" t="str">
        <f t="shared" si="303"/>
        <v/>
      </c>
      <c r="M962" s="68">
        <f t="shared" si="304"/>
        <v>0</v>
      </c>
      <c r="N962" s="66">
        <f t="shared" si="305"/>
        <v>0</v>
      </c>
      <c r="O962" s="152"/>
      <c r="P962" s="172">
        <f t="shared" si="301"/>
        <v>0</v>
      </c>
      <c r="Q962" s="69">
        <f t="shared" si="306"/>
        <v>0</v>
      </c>
      <c r="R962" s="62">
        <f t="shared" si="288"/>
        <v>0</v>
      </c>
      <c r="S962" s="153"/>
      <c r="T962" s="118" t="str">
        <f t="shared" si="302"/>
        <v/>
      </c>
      <c r="U962" s="154"/>
      <c r="V962" s="154"/>
      <c r="W962" s="154"/>
      <c r="X962" s="154"/>
      <c r="Y962" s="154"/>
      <c r="Z962" s="154"/>
      <c r="AA962" s="154"/>
      <c r="AB962" s="154"/>
      <c r="AC962" s="154"/>
      <c r="AD962" s="154"/>
      <c r="AE962" s="154"/>
      <c r="AF962" s="154"/>
      <c r="AG962" s="63">
        <f t="shared" si="289"/>
        <v>0</v>
      </c>
      <c r="AH962" s="56">
        <f t="shared" si="290"/>
        <v>0</v>
      </c>
      <c r="AI962" s="56">
        <f t="shared" si="291"/>
        <v>0</v>
      </c>
      <c r="AJ962" s="56">
        <f t="shared" si="292"/>
        <v>0</v>
      </c>
      <c r="AK962" s="56">
        <f t="shared" si="293"/>
        <v>0</v>
      </c>
      <c r="AL962" s="56">
        <f t="shared" si="294"/>
        <v>0</v>
      </c>
      <c r="AM962" s="56">
        <f t="shared" si="295"/>
        <v>0</v>
      </c>
      <c r="AN962" s="56">
        <f t="shared" si="296"/>
        <v>0</v>
      </c>
      <c r="AO962" s="56">
        <f t="shared" si="297"/>
        <v>0</v>
      </c>
      <c r="AP962" s="56">
        <f t="shared" si="298"/>
        <v>0</v>
      </c>
      <c r="AQ962" s="56">
        <f t="shared" si="299"/>
        <v>0</v>
      </c>
      <c r="AR962" s="86">
        <f t="shared" si="300"/>
        <v>0</v>
      </c>
    </row>
    <row r="963" spans="1:44" x14ac:dyDescent="0.25">
      <c r="A963" s="178"/>
      <c r="B963" s="55" t="str">
        <f>_xlfn.IFNA(VLOOKUP(A963,'Ajánlatkérő(k) adatai'!$B$4:$C$205,2,0),"")</f>
        <v/>
      </c>
      <c r="C963" s="178"/>
      <c r="D963" s="55" t="str">
        <f>_xlfn.IFNA(VLOOKUP(C963,'Számlafizető(k) adatai'!$C$4:$D$203,2,0),"")</f>
        <v/>
      </c>
      <c r="E963" s="55" t="str">
        <f>_xlfn.IFNA(VLOOKUP(C963,'Számlafizető(k) adatai'!$C$4:$M$203,11,0),"")</f>
        <v/>
      </c>
      <c r="F963" s="178"/>
      <c r="G963" s="178"/>
      <c r="H963" s="178"/>
      <c r="I963" s="55" t="str">
        <f>IF(F963="","",VLOOKUP(LEFT(F963,5),'Technikai cellák'!B:C,2,0))</f>
        <v/>
      </c>
      <c r="J963" s="55" t="str">
        <f>IF(F963="","",VLOOKUP(I963,'Technikai cellák'!$C$1:$D$12,2,0))</f>
        <v/>
      </c>
      <c r="K963" s="179"/>
      <c r="L963" s="67" t="str">
        <f t="shared" si="303"/>
        <v/>
      </c>
      <c r="M963" s="68">
        <f t="shared" si="304"/>
        <v>0</v>
      </c>
      <c r="N963" s="66">
        <f t="shared" si="305"/>
        <v>0</v>
      </c>
      <c r="O963" s="152"/>
      <c r="P963" s="172">
        <f t="shared" si="301"/>
        <v>0</v>
      </c>
      <c r="Q963" s="69">
        <f t="shared" si="306"/>
        <v>0</v>
      </c>
      <c r="R963" s="62">
        <f t="shared" si="288"/>
        <v>0</v>
      </c>
      <c r="S963" s="153"/>
      <c r="T963" s="118" t="str">
        <f t="shared" si="302"/>
        <v/>
      </c>
      <c r="U963" s="154"/>
      <c r="V963" s="154"/>
      <c r="W963" s="154"/>
      <c r="X963" s="154"/>
      <c r="Y963" s="154"/>
      <c r="Z963" s="154"/>
      <c r="AA963" s="154"/>
      <c r="AB963" s="154"/>
      <c r="AC963" s="154"/>
      <c r="AD963" s="154"/>
      <c r="AE963" s="154"/>
      <c r="AF963" s="154"/>
      <c r="AG963" s="63">
        <f t="shared" si="289"/>
        <v>0</v>
      </c>
      <c r="AH963" s="56">
        <f t="shared" si="290"/>
        <v>0</v>
      </c>
      <c r="AI963" s="56">
        <f t="shared" si="291"/>
        <v>0</v>
      </c>
      <c r="AJ963" s="56">
        <f t="shared" si="292"/>
        <v>0</v>
      </c>
      <c r="AK963" s="56">
        <f t="shared" si="293"/>
        <v>0</v>
      </c>
      <c r="AL963" s="56">
        <f t="shared" si="294"/>
        <v>0</v>
      </c>
      <c r="AM963" s="56">
        <f t="shared" si="295"/>
        <v>0</v>
      </c>
      <c r="AN963" s="56">
        <f t="shared" si="296"/>
        <v>0</v>
      </c>
      <c r="AO963" s="56">
        <f t="shared" si="297"/>
        <v>0</v>
      </c>
      <c r="AP963" s="56">
        <f t="shared" si="298"/>
        <v>0</v>
      </c>
      <c r="AQ963" s="56">
        <f t="shared" si="299"/>
        <v>0</v>
      </c>
      <c r="AR963" s="86">
        <f t="shared" si="300"/>
        <v>0</v>
      </c>
    </row>
    <row r="964" spans="1:44" x14ac:dyDescent="0.25">
      <c r="A964" s="178"/>
      <c r="B964" s="55" t="str">
        <f>_xlfn.IFNA(VLOOKUP(A964,'Ajánlatkérő(k) adatai'!$B$4:$C$205,2,0),"")</f>
        <v/>
      </c>
      <c r="C964" s="178"/>
      <c r="D964" s="55" t="str">
        <f>_xlfn.IFNA(VLOOKUP(C964,'Számlafizető(k) adatai'!$C$4:$D$203,2,0),"")</f>
        <v/>
      </c>
      <c r="E964" s="55" t="str">
        <f>_xlfn.IFNA(VLOOKUP(C964,'Számlafizető(k) adatai'!$C$4:$M$203,11,0),"")</f>
        <v/>
      </c>
      <c r="F964" s="178"/>
      <c r="G964" s="178"/>
      <c r="H964" s="178"/>
      <c r="I964" s="55" t="str">
        <f>IF(F964="","",VLOOKUP(LEFT(F964,5),'Technikai cellák'!B:C,2,0))</f>
        <v/>
      </c>
      <c r="J964" s="55" t="str">
        <f>IF(F964="","",VLOOKUP(I964,'Technikai cellák'!$C$1:$D$12,2,0))</f>
        <v/>
      </c>
      <c r="K964" s="179"/>
      <c r="L964" s="67" t="str">
        <f t="shared" si="303"/>
        <v/>
      </c>
      <c r="M964" s="68">
        <f t="shared" si="304"/>
        <v>0</v>
      </c>
      <c r="N964" s="66">
        <f t="shared" si="305"/>
        <v>0</v>
      </c>
      <c r="O964" s="152"/>
      <c r="P964" s="172">
        <f t="shared" si="301"/>
        <v>0</v>
      </c>
      <c r="Q964" s="69">
        <f t="shared" si="306"/>
        <v>0</v>
      </c>
      <c r="R964" s="62">
        <f t="shared" si="288"/>
        <v>0</v>
      </c>
      <c r="S964" s="153"/>
      <c r="T964" s="118" t="str">
        <f t="shared" si="302"/>
        <v/>
      </c>
      <c r="U964" s="154"/>
      <c r="V964" s="154"/>
      <c r="W964" s="154"/>
      <c r="X964" s="154"/>
      <c r="Y964" s="154"/>
      <c r="Z964" s="154"/>
      <c r="AA964" s="154"/>
      <c r="AB964" s="154"/>
      <c r="AC964" s="154"/>
      <c r="AD964" s="154"/>
      <c r="AE964" s="154"/>
      <c r="AF964" s="154"/>
      <c r="AG964" s="63">
        <f t="shared" si="289"/>
        <v>0</v>
      </c>
      <c r="AH964" s="56">
        <f t="shared" si="290"/>
        <v>0</v>
      </c>
      <c r="AI964" s="56">
        <f t="shared" si="291"/>
        <v>0</v>
      </c>
      <c r="AJ964" s="56">
        <f t="shared" si="292"/>
        <v>0</v>
      </c>
      <c r="AK964" s="56">
        <f t="shared" si="293"/>
        <v>0</v>
      </c>
      <c r="AL964" s="56">
        <f t="shared" si="294"/>
        <v>0</v>
      </c>
      <c r="AM964" s="56">
        <f t="shared" si="295"/>
        <v>0</v>
      </c>
      <c r="AN964" s="56">
        <f t="shared" si="296"/>
        <v>0</v>
      </c>
      <c r="AO964" s="56">
        <f t="shared" si="297"/>
        <v>0</v>
      </c>
      <c r="AP964" s="56">
        <f t="shared" si="298"/>
        <v>0</v>
      </c>
      <c r="AQ964" s="56">
        <f t="shared" si="299"/>
        <v>0</v>
      </c>
      <c r="AR964" s="86">
        <f t="shared" si="300"/>
        <v>0</v>
      </c>
    </row>
    <row r="965" spans="1:44" x14ac:dyDescent="0.25">
      <c r="A965" s="178"/>
      <c r="B965" s="55" t="str">
        <f>_xlfn.IFNA(VLOOKUP(A965,'Ajánlatkérő(k) adatai'!$B$4:$C$205,2,0),"")</f>
        <v/>
      </c>
      <c r="C965" s="178"/>
      <c r="D965" s="55" t="str">
        <f>_xlfn.IFNA(VLOOKUP(C965,'Számlafizető(k) adatai'!$C$4:$D$203,2,0),"")</f>
        <v/>
      </c>
      <c r="E965" s="55" t="str">
        <f>_xlfn.IFNA(VLOOKUP(C965,'Számlafizető(k) adatai'!$C$4:$M$203,11,0),"")</f>
        <v/>
      </c>
      <c r="F965" s="178"/>
      <c r="G965" s="178"/>
      <c r="H965" s="178"/>
      <c r="I965" s="55" t="str">
        <f>IF(F965="","",VLOOKUP(LEFT(F965,5),'Technikai cellák'!B:C,2,0))</f>
        <v/>
      </c>
      <c r="J965" s="55" t="str">
        <f>IF(F965="","",VLOOKUP(I965,'Technikai cellák'!$C$1:$D$12,2,0))</f>
        <v/>
      </c>
      <c r="K965" s="179"/>
      <c r="L965" s="67" t="str">
        <f t="shared" si="303"/>
        <v/>
      </c>
      <c r="M965" s="68">
        <f t="shared" si="304"/>
        <v>0</v>
      </c>
      <c r="N965" s="66">
        <f t="shared" si="305"/>
        <v>0</v>
      </c>
      <c r="O965" s="152"/>
      <c r="P965" s="172">
        <f t="shared" si="301"/>
        <v>0</v>
      </c>
      <c r="Q965" s="69">
        <f t="shared" si="306"/>
        <v>0</v>
      </c>
      <c r="R965" s="62">
        <f t="shared" ref="R965:R1028" si="307">SUM(AG965:AR965)</f>
        <v>0</v>
      </c>
      <c r="S965" s="153"/>
      <c r="T965" s="118" t="str">
        <f t="shared" si="302"/>
        <v/>
      </c>
      <c r="U965" s="154"/>
      <c r="V965" s="154"/>
      <c r="W965" s="154"/>
      <c r="X965" s="154"/>
      <c r="Y965" s="154"/>
      <c r="Z965" s="154"/>
      <c r="AA965" s="154"/>
      <c r="AB965" s="154"/>
      <c r="AC965" s="154"/>
      <c r="AD965" s="154"/>
      <c r="AE965" s="154"/>
      <c r="AF965" s="154"/>
      <c r="AG965" s="63">
        <f t="shared" ref="AG965:AG1028" si="308">ROUND((U965*$C$7)/$C$8,0)</f>
        <v>0</v>
      </c>
      <c r="AH965" s="56">
        <f t="shared" ref="AH965:AH1028" si="309">ROUND((V965*$C$7)/$C$8,0)</f>
        <v>0</v>
      </c>
      <c r="AI965" s="56">
        <f t="shared" ref="AI965:AI1028" si="310">ROUND((W965*$C$7)/$C$8,0)</f>
        <v>0</v>
      </c>
      <c r="AJ965" s="56">
        <f t="shared" ref="AJ965:AJ1028" si="311">ROUND((X965*$C$7)/$C$8,0)</f>
        <v>0</v>
      </c>
      <c r="AK965" s="56">
        <f t="shared" ref="AK965:AK1028" si="312">ROUND((Y965*$C$7)/$C$8,0)</f>
        <v>0</v>
      </c>
      <c r="AL965" s="56">
        <f t="shared" ref="AL965:AL1028" si="313">ROUND((Z965*$C$7)/$C$8,0)</f>
        <v>0</v>
      </c>
      <c r="AM965" s="56">
        <f t="shared" ref="AM965:AM1028" si="314">ROUND((AA965*$C$7)/$C$8,0)</f>
        <v>0</v>
      </c>
      <c r="AN965" s="56">
        <f t="shared" ref="AN965:AN1028" si="315">ROUND((AB965*$C$7)/$C$8,0)</f>
        <v>0</v>
      </c>
      <c r="AO965" s="56">
        <f t="shared" ref="AO965:AO1028" si="316">ROUND((AC965*$C$7)/$C$8,0)</f>
        <v>0</v>
      </c>
      <c r="AP965" s="56">
        <f t="shared" ref="AP965:AP1028" si="317">ROUND((AD965*$C$7)/$C$8,0)</f>
        <v>0</v>
      </c>
      <c r="AQ965" s="56">
        <f t="shared" ref="AQ965:AQ1028" si="318">ROUND((AE965*$C$7)/$C$8,0)</f>
        <v>0</v>
      </c>
      <c r="AR965" s="86">
        <f t="shared" ref="AR965:AR1028" si="319">ROUND((AF965*$C$7)/$C$8,0)</f>
        <v>0</v>
      </c>
    </row>
    <row r="966" spans="1:44" x14ac:dyDescent="0.25">
      <c r="A966" s="178"/>
      <c r="B966" s="55" t="str">
        <f>_xlfn.IFNA(VLOOKUP(A966,'Ajánlatkérő(k) adatai'!$B$4:$C$205,2,0),"")</f>
        <v/>
      </c>
      <c r="C966" s="178"/>
      <c r="D966" s="55" t="str">
        <f>_xlfn.IFNA(VLOOKUP(C966,'Számlafizető(k) adatai'!$C$4:$D$203,2,0),"")</f>
        <v/>
      </c>
      <c r="E966" s="55" t="str">
        <f>_xlfn.IFNA(VLOOKUP(C966,'Számlafizető(k) adatai'!$C$4:$M$203,11,0),"")</f>
        <v/>
      </c>
      <c r="F966" s="178"/>
      <c r="G966" s="178"/>
      <c r="H966" s="178"/>
      <c r="I966" s="55" t="str">
        <f>IF(F966="","",VLOOKUP(LEFT(F966,5),'Technikai cellák'!B:C,2,0))</f>
        <v/>
      </c>
      <c r="J966" s="55" t="str">
        <f>IF(F966="","",VLOOKUP(I966,'Technikai cellák'!$C$1:$D$12,2,0))</f>
        <v/>
      </c>
      <c r="K966" s="179"/>
      <c r="L966" s="67" t="str">
        <f t="shared" si="303"/>
        <v/>
      </c>
      <c r="M966" s="68">
        <f t="shared" si="304"/>
        <v>0</v>
      </c>
      <c r="N966" s="66">
        <f t="shared" si="305"/>
        <v>0</v>
      </c>
      <c r="O966" s="152"/>
      <c r="P966" s="172">
        <f t="shared" si="301"/>
        <v>0</v>
      </c>
      <c r="Q966" s="69">
        <f t="shared" si="306"/>
        <v>0</v>
      </c>
      <c r="R966" s="62">
        <f t="shared" si="307"/>
        <v>0</v>
      </c>
      <c r="S966" s="153"/>
      <c r="T966" s="118" t="str">
        <f t="shared" si="302"/>
        <v/>
      </c>
      <c r="U966" s="154"/>
      <c r="V966" s="154"/>
      <c r="W966" s="154"/>
      <c r="X966" s="154"/>
      <c r="Y966" s="154"/>
      <c r="Z966" s="154"/>
      <c r="AA966" s="154"/>
      <c r="AB966" s="154"/>
      <c r="AC966" s="154"/>
      <c r="AD966" s="154"/>
      <c r="AE966" s="154"/>
      <c r="AF966" s="154"/>
      <c r="AG966" s="63">
        <f t="shared" si="308"/>
        <v>0</v>
      </c>
      <c r="AH966" s="56">
        <f t="shared" si="309"/>
        <v>0</v>
      </c>
      <c r="AI966" s="56">
        <f t="shared" si="310"/>
        <v>0</v>
      </c>
      <c r="AJ966" s="56">
        <f t="shared" si="311"/>
        <v>0</v>
      </c>
      <c r="AK966" s="56">
        <f t="shared" si="312"/>
        <v>0</v>
      </c>
      <c r="AL966" s="56">
        <f t="shared" si="313"/>
        <v>0</v>
      </c>
      <c r="AM966" s="56">
        <f t="shared" si="314"/>
        <v>0</v>
      </c>
      <c r="AN966" s="56">
        <f t="shared" si="315"/>
        <v>0</v>
      </c>
      <c r="AO966" s="56">
        <f t="shared" si="316"/>
        <v>0</v>
      </c>
      <c r="AP966" s="56">
        <f t="shared" si="317"/>
        <v>0</v>
      </c>
      <c r="AQ966" s="56">
        <f t="shared" si="318"/>
        <v>0</v>
      </c>
      <c r="AR966" s="86">
        <f t="shared" si="319"/>
        <v>0</v>
      </c>
    </row>
    <row r="967" spans="1:44" x14ac:dyDescent="0.25">
      <c r="A967" s="178"/>
      <c r="B967" s="55" t="str">
        <f>_xlfn.IFNA(VLOOKUP(A967,'Ajánlatkérő(k) adatai'!$B$4:$C$205,2,0),"")</f>
        <v/>
      </c>
      <c r="C967" s="178"/>
      <c r="D967" s="55" t="str">
        <f>_xlfn.IFNA(VLOOKUP(C967,'Számlafizető(k) adatai'!$C$4:$D$203,2,0),"")</f>
        <v/>
      </c>
      <c r="E967" s="55" t="str">
        <f>_xlfn.IFNA(VLOOKUP(C967,'Számlafizető(k) adatai'!$C$4:$M$203,11,0),"")</f>
        <v/>
      </c>
      <c r="F967" s="178"/>
      <c r="G967" s="178"/>
      <c r="H967" s="178"/>
      <c r="I967" s="55" t="str">
        <f>IF(F967="","",VLOOKUP(LEFT(F967,5),'Technikai cellák'!B:C,2,0))</f>
        <v/>
      </c>
      <c r="J967" s="55" t="str">
        <f>IF(F967="","",VLOOKUP(I967,'Technikai cellák'!$C$1:$D$12,2,0))</f>
        <v/>
      </c>
      <c r="K967" s="179"/>
      <c r="L967" s="67" t="str">
        <f t="shared" si="303"/>
        <v/>
      </c>
      <c r="M967" s="68">
        <f t="shared" si="304"/>
        <v>0</v>
      </c>
      <c r="N967" s="66">
        <f t="shared" si="305"/>
        <v>0</v>
      </c>
      <c r="O967" s="152"/>
      <c r="P967" s="172">
        <f t="shared" si="301"/>
        <v>0</v>
      </c>
      <c r="Q967" s="69">
        <f t="shared" si="306"/>
        <v>0</v>
      </c>
      <c r="R967" s="62">
        <f t="shared" si="307"/>
        <v>0</v>
      </c>
      <c r="S967" s="153"/>
      <c r="T967" s="118" t="str">
        <f t="shared" si="302"/>
        <v/>
      </c>
      <c r="U967" s="154"/>
      <c r="V967" s="154"/>
      <c r="W967" s="154"/>
      <c r="X967" s="154"/>
      <c r="Y967" s="154"/>
      <c r="Z967" s="154"/>
      <c r="AA967" s="154"/>
      <c r="AB967" s="154"/>
      <c r="AC967" s="154"/>
      <c r="AD967" s="154"/>
      <c r="AE967" s="154"/>
      <c r="AF967" s="154"/>
      <c r="AG967" s="63">
        <f t="shared" si="308"/>
        <v>0</v>
      </c>
      <c r="AH967" s="56">
        <f t="shared" si="309"/>
        <v>0</v>
      </c>
      <c r="AI967" s="56">
        <f t="shared" si="310"/>
        <v>0</v>
      </c>
      <c r="AJ967" s="56">
        <f t="shared" si="311"/>
        <v>0</v>
      </c>
      <c r="AK967" s="56">
        <f t="shared" si="312"/>
        <v>0</v>
      </c>
      <c r="AL967" s="56">
        <f t="shared" si="313"/>
        <v>0</v>
      </c>
      <c r="AM967" s="56">
        <f t="shared" si="314"/>
        <v>0</v>
      </c>
      <c r="AN967" s="56">
        <f t="shared" si="315"/>
        <v>0</v>
      </c>
      <c r="AO967" s="56">
        <f t="shared" si="316"/>
        <v>0</v>
      </c>
      <c r="AP967" s="56">
        <f t="shared" si="317"/>
        <v>0</v>
      </c>
      <c r="AQ967" s="56">
        <f t="shared" si="318"/>
        <v>0</v>
      </c>
      <c r="AR967" s="86">
        <f t="shared" si="319"/>
        <v>0</v>
      </c>
    </row>
    <row r="968" spans="1:44" x14ac:dyDescent="0.25">
      <c r="A968" s="178"/>
      <c r="B968" s="55" t="str">
        <f>_xlfn.IFNA(VLOOKUP(A968,'Ajánlatkérő(k) adatai'!$B$4:$C$205,2,0),"")</f>
        <v/>
      </c>
      <c r="C968" s="178"/>
      <c r="D968" s="55" t="str">
        <f>_xlfn.IFNA(VLOOKUP(C968,'Számlafizető(k) adatai'!$C$4:$D$203,2,0),"")</f>
        <v/>
      </c>
      <c r="E968" s="55" t="str">
        <f>_xlfn.IFNA(VLOOKUP(C968,'Számlafizető(k) adatai'!$C$4:$M$203,11,0),"")</f>
        <v/>
      </c>
      <c r="F968" s="178"/>
      <c r="G968" s="178"/>
      <c r="H968" s="178"/>
      <c r="I968" s="55" t="str">
        <f>IF(F968="","",VLOOKUP(LEFT(F968,5),'Technikai cellák'!B:C,2,0))</f>
        <v/>
      </c>
      <c r="J968" s="55" t="str">
        <f>IF(F968="","",VLOOKUP(I968,'Technikai cellák'!$C$1:$D$12,2,0))</f>
        <v/>
      </c>
      <c r="K968" s="179"/>
      <c r="L968" s="67" t="str">
        <f t="shared" si="303"/>
        <v/>
      </c>
      <c r="M968" s="68">
        <f t="shared" si="304"/>
        <v>0</v>
      </c>
      <c r="N968" s="66">
        <f t="shared" si="305"/>
        <v>0</v>
      </c>
      <c r="O968" s="152"/>
      <c r="P968" s="172">
        <f t="shared" si="301"/>
        <v>0</v>
      </c>
      <c r="Q968" s="69">
        <f t="shared" si="306"/>
        <v>0</v>
      </c>
      <c r="R968" s="62">
        <f t="shared" si="307"/>
        <v>0</v>
      </c>
      <c r="S968" s="153"/>
      <c r="T968" s="118" t="str">
        <f t="shared" si="302"/>
        <v/>
      </c>
      <c r="U968" s="154"/>
      <c r="V968" s="154"/>
      <c r="W968" s="154"/>
      <c r="X968" s="154"/>
      <c r="Y968" s="154"/>
      <c r="Z968" s="154"/>
      <c r="AA968" s="154"/>
      <c r="AB968" s="154"/>
      <c r="AC968" s="154"/>
      <c r="AD968" s="154"/>
      <c r="AE968" s="154"/>
      <c r="AF968" s="154"/>
      <c r="AG968" s="63">
        <f t="shared" si="308"/>
        <v>0</v>
      </c>
      <c r="AH968" s="56">
        <f t="shared" si="309"/>
        <v>0</v>
      </c>
      <c r="AI968" s="56">
        <f t="shared" si="310"/>
        <v>0</v>
      </c>
      <c r="AJ968" s="56">
        <f t="shared" si="311"/>
        <v>0</v>
      </c>
      <c r="AK968" s="56">
        <f t="shared" si="312"/>
        <v>0</v>
      </c>
      <c r="AL968" s="56">
        <f t="shared" si="313"/>
        <v>0</v>
      </c>
      <c r="AM968" s="56">
        <f t="shared" si="314"/>
        <v>0</v>
      </c>
      <c r="AN968" s="56">
        <f t="shared" si="315"/>
        <v>0</v>
      </c>
      <c r="AO968" s="56">
        <f t="shared" si="316"/>
        <v>0</v>
      </c>
      <c r="AP968" s="56">
        <f t="shared" si="317"/>
        <v>0</v>
      </c>
      <c r="AQ968" s="56">
        <f t="shared" si="318"/>
        <v>0</v>
      </c>
      <c r="AR968" s="86">
        <f t="shared" si="319"/>
        <v>0</v>
      </c>
    </row>
    <row r="969" spans="1:44" x14ac:dyDescent="0.25">
      <c r="A969" s="178"/>
      <c r="B969" s="55" t="str">
        <f>_xlfn.IFNA(VLOOKUP(A969,'Ajánlatkérő(k) adatai'!$B$4:$C$205,2,0),"")</f>
        <v/>
      </c>
      <c r="C969" s="178"/>
      <c r="D969" s="55" t="str">
        <f>_xlfn.IFNA(VLOOKUP(C969,'Számlafizető(k) adatai'!$C$4:$D$203,2,0),"")</f>
        <v/>
      </c>
      <c r="E969" s="55" t="str">
        <f>_xlfn.IFNA(VLOOKUP(C969,'Számlafizető(k) adatai'!$C$4:$M$203,11,0),"")</f>
        <v/>
      </c>
      <c r="F969" s="178"/>
      <c r="G969" s="178"/>
      <c r="H969" s="178"/>
      <c r="I969" s="55" t="str">
        <f>IF(F969="","",VLOOKUP(LEFT(F969,5),'Technikai cellák'!B:C,2,0))</f>
        <v/>
      </c>
      <c r="J969" s="55" t="str">
        <f>IF(F969="","",VLOOKUP(I969,'Technikai cellák'!$C$1:$D$12,2,0))</f>
        <v/>
      </c>
      <c r="K969" s="179"/>
      <c r="L969" s="67" t="str">
        <f t="shared" si="303"/>
        <v/>
      </c>
      <c r="M969" s="68">
        <f t="shared" si="304"/>
        <v>0</v>
      </c>
      <c r="N969" s="66">
        <f t="shared" si="305"/>
        <v>0</v>
      </c>
      <c r="O969" s="152"/>
      <c r="P969" s="172">
        <f t="shared" si="301"/>
        <v>0</v>
      </c>
      <c r="Q969" s="69">
        <f t="shared" si="306"/>
        <v>0</v>
      </c>
      <c r="R969" s="62">
        <f t="shared" si="307"/>
        <v>0</v>
      </c>
      <c r="S969" s="153"/>
      <c r="T969" s="118" t="str">
        <f t="shared" si="302"/>
        <v/>
      </c>
      <c r="U969" s="154"/>
      <c r="V969" s="154"/>
      <c r="W969" s="154"/>
      <c r="X969" s="154"/>
      <c r="Y969" s="154"/>
      <c r="Z969" s="154"/>
      <c r="AA969" s="154"/>
      <c r="AB969" s="154"/>
      <c r="AC969" s="154"/>
      <c r="AD969" s="154"/>
      <c r="AE969" s="154"/>
      <c r="AF969" s="154"/>
      <c r="AG969" s="63">
        <f t="shared" si="308"/>
        <v>0</v>
      </c>
      <c r="AH969" s="56">
        <f t="shared" si="309"/>
        <v>0</v>
      </c>
      <c r="AI969" s="56">
        <f t="shared" si="310"/>
        <v>0</v>
      </c>
      <c r="AJ969" s="56">
        <f t="shared" si="311"/>
        <v>0</v>
      </c>
      <c r="AK969" s="56">
        <f t="shared" si="312"/>
        <v>0</v>
      </c>
      <c r="AL969" s="56">
        <f t="shared" si="313"/>
        <v>0</v>
      </c>
      <c r="AM969" s="56">
        <f t="shared" si="314"/>
        <v>0</v>
      </c>
      <c r="AN969" s="56">
        <f t="shared" si="315"/>
        <v>0</v>
      </c>
      <c r="AO969" s="56">
        <f t="shared" si="316"/>
        <v>0</v>
      </c>
      <c r="AP969" s="56">
        <f t="shared" si="317"/>
        <v>0</v>
      </c>
      <c r="AQ969" s="56">
        <f t="shared" si="318"/>
        <v>0</v>
      </c>
      <c r="AR969" s="86">
        <f t="shared" si="319"/>
        <v>0</v>
      </c>
    </row>
    <row r="970" spans="1:44" x14ac:dyDescent="0.25">
      <c r="A970" s="178"/>
      <c r="B970" s="55" t="str">
        <f>_xlfn.IFNA(VLOOKUP(A970,'Ajánlatkérő(k) adatai'!$B$4:$C$205,2,0),"")</f>
        <v/>
      </c>
      <c r="C970" s="178"/>
      <c r="D970" s="55" t="str">
        <f>_xlfn.IFNA(VLOOKUP(C970,'Számlafizető(k) adatai'!$C$4:$D$203,2,0),"")</f>
        <v/>
      </c>
      <c r="E970" s="55" t="str">
        <f>_xlfn.IFNA(VLOOKUP(C970,'Számlafizető(k) adatai'!$C$4:$M$203,11,0),"")</f>
        <v/>
      </c>
      <c r="F970" s="178"/>
      <c r="G970" s="178"/>
      <c r="H970" s="178"/>
      <c r="I970" s="55" t="str">
        <f>IF(F970="","",VLOOKUP(LEFT(F970,5),'Technikai cellák'!B:C,2,0))</f>
        <v/>
      </c>
      <c r="J970" s="55" t="str">
        <f>IF(F970="","",VLOOKUP(I970,'Technikai cellák'!$C$1:$D$12,2,0))</f>
        <v/>
      </c>
      <c r="K970" s="179"/>
      <c r="L970" s="67" t="str">
        <f t="shared" si="303"/>
        <v/>
      </c>
      <c r="M970" s="68">
        <f t="shared" si="304"/>
        <v>0</v>
      </c>
      <c r="N970" s="66">
        <f t="shared" si="305"/>
        <v>0</v>
      </c>
      <c r="O970" s="152"/>
      <c r="P970" s="172">
        <f t="shared" si="301"/>
        <v>0</v>
      </c>
      <c r="Q970" s="69">
        <f t="shared" si="306"/>
        <v>0</v>
      </c>
      <c r="R970" s="62">
        <f t="shared" si="307"/>
        <v>0</v>
      </c>
      <c r="S970" s="153"/>
      <c r="T970" s="118" t="str">
        <f t="shared" si="302"/>
        <v/>
      </c>
      <c r="U970" s="154"/>
      <c r="V970" s="154"/>
      <c r="W970" s="154"/>
      <c r="X970" s="154"/>
      <c r="Y970" s="154"/>
      <c r="Z970" s="154"/>
      <c r="AA970" s="154"/>
      <c r="AB970" s="154"/>
      <c r="AC970" s="154"/>
      <c r="AD970" s="154"/>
      <c r="AE970" s="154"/>
      <c r="AF970" s="154"/>
      <c r="AG970" s="63">
        <f t="shared" si="308"/>
        <v>0</v>
      </c>
      <c r="AH970" s="56">
        <f t="shared" si="309"/>
        <v>0</v>
      </c>
      <c r="AI970" s="56">
        <f t="shared" si="310"/>
        <v>0</v>
      </c>
      <c r="AJ970" s="56">
        <f t="shared" si="311"/>
        <v>0</v>
      </c>
      <c r="AK970" s="56">
        <f t="shared" si="312"/>
        <v>0</v>
      </c>
      <c r="AL970" s="56">
        <f t="shared" si="313"/>
        <v>0</v>
      </c>
      <c r="AM970" s="56">
        <f t="shared" si="314"/>
        <v>0</v>
      </c>
      <c r="AN970" s="56">
        <f t="shared" si="315"/>
        <v>0</v>
      </c>
      <c r="AO970" s="56">
        <f t="shared" si="316"/>
        <v>0</v>
      </c>
      <c r="AP970" s="56">
        <f t="shared" si="317"/>
        <v>0</v>
      </c>
      <c r="AQ970" s="56">
        <f t="shared" si="318"/>
        <v>0</v>
      </c>
      <c r="AR970" s="86">
        <f t="shared" si="319"/>
        <v>0</v>
      </c>
    </row>
    <row r="971" spans="1:44" x14ac:dyDescent="0.25">
      <c r="A971" s="178"/>
      <c r="B971" s="55" t="str">
        <f>_xlfn.IFNA(VLOOKUP(A971,'Ajánlatkérő(k) adatai'!$B$4:$C$205,2,0),"")</f>
        <v/>
      </c>
      <c r="C971" s="178"/>
      <c r="D971" s="55" t="str">
        <f>_xlfn.IFNA(VLOOKUP(C971,'Számlafizető(k) adatai'!$C$4:$D$203,2,0),"")</f>
        <v/>
      </c>
      <c r="E971" s="55" t="str">
        <f>_xlfn.IFNA(VLOOKUP(C971,'Számlafizető(k) adatai'!$C$4:$M$203,11,0),"")</f>
        <v/>
      </c>
      <c r="F971" s="178"/>
      <c r="G971" s="178"/>
      <c r="H971" s="178"/>
      <c r="I971" s="55" t="str">
        <f>IF(F971="","",VLOOKUP(LEFT(F971,5),'Technikai cellák'!B:C,2,0))</f>
        <v/>
      </c>
      <c r="J971" s="55" t="str">
        <f>IF(F971="","",VLOOKUP(I971,'Technikai cellák'!$C$1:$D$12,2,0))</f>
        <v/>
      </c>
      <c r="K971" s="179"/>
      <c r="L971" s="67" t="str">
        <f t="shared" si="303"/>
        <v/>
      </c>
      <c r="M971" s="68">
        <f t="shared" si="304"/>
        <v>0</v>
      </c>
      <c r="N971" s="66">
        <f t="shared" si="305"/>
        <v>0</v>
      </c>
      <c r="O971" s="152"/>
      <c r="P971" s="172">
        <f t="shared" si="301"/>
        <v>0</v>
      </c>
      <c r="Q971" s="69">
        <f t="shared" si="306"/>
        <v>0</v>
      </c>
      <c r="R971" s="62">
        <f t="shared" si="307"/>
        <v>0</v>
      </c>
      <c r="S971" s="153"/>
      <c r="T971" s="118" t="str">
        <f t="shared" si="302"/>
        <v/>
      </c>
      <c r="U971" s="154"/>
      <c r="V971" s="154"/>
      <c r="W971" s="154"/>
      <c r="X971" s="154"/>
      <c r="Y971" s="154"/>
      <c r="Z971" s="154"/>
      <c r="AA971" s="154"/>
      <c r="AB971" s="154"/>
      <c r="AC971" s="154"/>
      <c r="AD971" s="154"/>
      <c r="AE971" s="154"/>
      <c r="AF971" s="154"/>
      <c r="AG971" s="63">
        <f t="shared" si="308"/>
        <v>0</v>
      </c>
      <c r="AH971" s="56">
        <f t="shared" si="309"/>
        <v>0</v>
      </c>
      <c r="AI971" s="56">
        <f t="shared" si="310"/>
        <v>0</v>
      </c>
      <c r="AJ971" s="56">
        <f t="shared" si="311"/>
        <v>0</v>
      </c>
      <c r="AK971" s="56">
        <f t="shared" si="312"/>
        <v>0</v>
      </c>
      <c r="AL971" s="56">
        <f t="shared" si="313"/>
        <v>0</v>
      </c>
      <c r="AM971" s="56">
        <f t="shared" si="314"/>
        <v>0</v>
      </c>
      <c r="AN971" s="56">
        <f t="shared" si="315"/>
        <v>0</v>
      </c>
      <c r="AO971" s="56">
        <f t="shared" si="316"/>
        <v>0</v>
      </c>
      <c r="AP971" s="56">
        <f t="shared" si="317"/>
        <v>0</v>
      </c>
      <c r="AQ971" s="56">
        <f t="shared" si="318"/>
        <v>0</v>
      </c>
      <c r="AR971" s="86">
        <f t="shared" si="319"/>
        <v>0</v>
      </c>
    </row>
    <row r="972" spans="1:44" x14ac:dyDescent="0.25">
      <c r="A972" s="178"/>
      <c r="B972" s="55" t="str">
        <f>_xlfn.IFNA(VLOOKUP(A972,'Ajánlatkérő(k) adatai'!$B$4:$C$205,2,0),"")</f>
        <v/>
      </c>
      <c r="C972" s="178"/>
      <c r="D972" s="55" t="str">
        <f>_xlfn.IFNA(VLOOKUP(C972,'Számlafizető(k) adatai'!$C$4:$D$203,2,0),"")</f>
        <v/>
      </c>
      <c r="E972" s="55" t="str">
        <f>_xlfn.IFNA(VLOOKUP(C972,'Számlafizető(k) adatai'!$C$4:$M$203,11,0),"")</f>
        <v/>
      </c>
      <c r="F972" s="178"/>
      <c r="G972" s="178"/>
      <c r="H972" s="178"/>
      <c r="I972" s="55" t="str">
        <f>IF(F972="","",VLOOKUP(LEFT(F972,5),'Technikai cellák'!B:C,2,0))</f>
        <v/>
      </c>
      <c r="J972" s="55" t="str">
        <f>IF(F972="","",VLOOKUP(I972,'Technikai cellák'!$C$1:$D$12,2,0))</f>
        <v/>
      </c>
      <c r="K972" s="179"/>
      <c r="L972" s="67" t="str">
        <f t="shared" si="303"/>
        <v/>
      </c>
      <c r="M972" s="68">
        <f t="shared" si="304"/>
        <v>0</v>
      </c>
      <c r="N972" s="66">
        <f t="shared" si="305"/>
        <v>0</v>
      </c>
      <c r="O972" s="152"/>
      <c r="P972" s="172">
        <f t="shared" si="301"/>
        <v>0</v>
      </c>
      <c r="Q972" s="69">
        <f t="shared" si="306"/>
        <v>0</v>
      </c>
      <c r="R972" s="62">
        <f t="shared" si="307"/>
        <v>0</v>
      </c>
      <c r="S972" s="153"/>
      <c r="T972" s="118" t="str">
        <f t="shared" si="302"/>
        <v/>
      </c>
      <c r="U972" s="154"/>
      <c r="V972" s="154"/>
      <c r="W972" s="154"/>
      <c r="X972" s="154"/>
      <c r="Y972" s="154"/>
      <c r="Z972" s="154"/>
      <c r="AA972" s="154"/>
      <c r="AB972" s="154"/>
      <c r="AC972" s="154"/>
      <c r="AD972" s="154"/>
      <c r="AE972" s="154"/>
      <c r="AF972" s="154"/>
      <c r="AG972" s="63">
        <f t="shared" si="308"/>
        <v>0</v>
      </c>
      <c r="AH972" s="56">
        <f t="shared" si="309"/>
        <v>0</v>
      </c>
      <c r="AI972" s="56">
        <f t="shared" si="310"/>
        <v>0</v>
      </c>
      <c r="AJ972" s="56">
        <f t="shared" si="311"/>
        <v>0</v>
      </c>
      <c r="AK972" s="56">
        <f t="shared" si="312"/>
        <v>0</v>
      </c>
      <c r="AL972" s="56">
        <f t="shared" si="313"/>
        <v>0</v>
      </c>
      <c r="AM972" s="56">
        <f t="shared" si="314"/>
        <v>0</v>
      </c>
      <c r="AN972" s="56">
        <f t="shared" si="315"/>
        <v>0</v>
      </c>
      <c r="AO972" s="56">
        <f t="shared" si="316"/>
        <v>0</v>
      </c>
      <c r="AP972" s="56">
        <f t="shared" si="317"/>
        <v>0</v>
      </c>
      <c r="AQ972" s="56">
        <f t="shared" si="318"/>
        <v>0</v>
      </c>
      <c r="AR972" s="86">
        <f t="shared" si="319"/>
        <v>0</v>
      </c>
    </row>
    <row r="973" spans="1:44" x14ac:dyDescent="0.25">
      <c r="A973" s="178"/>
      <c r="B973" s="55" t="str">
        <f>_xlfn.IFNA(VLOOKUP(A973,'Ajánlatkérő(k) adatai'!$B$4:$C$205,2,0),"")</f>
        <v/>
      </c>
      <c r="C973" s="178"/>
      <c r="D973" s="55" t="str">
        <f>_xlfn.IFNA(VLOOKUP(C973,'Számlafizető(k) adatai'!$C$4:$D$203,2,0),"")</f>
        <v/>
      </c>
      <c r="E973" s="55" t="str">
        <f>_xlfn.IFNA(VLOOKUP(C973,'Számlafizető(k) adatai'!$C$4:$M$203,11,0),"")</f>
        <v/>
      </c>
      <c r="F973" s="178"/>
      <c r="G973" s="178"/>
      <c r="H973" s="178"/>
      <c r="I973" s="55" t="str">
        <f>IF(F973="","",VLOOKUP(LEFT(F973,5),'Technikai cellák'!B:C,2,0))</f>
        <v/>
      </c>
      <c r="J973" s="55" t="str">
        <f>IF(F973="","",VLOOKUP(I973,'Technikai cellák'!$C$1:$D$12,2,0))</f>
        <v/>
      </c>
      <c r="K973" s="179"/>
      <c r="L973" s="67" t="str">
        <f t="shared" si="303"/>
        <v/>
      </c>
      <c r="M973" s="68">
        <f t="shared" si="304"/>
        <v>0</v>
      </c>
      <c r="N973" s="66">
        <f t="shared" si="305"/>
        <v>0</v>
      </c>
      <c r="O973" s="152"/>
      <c r="P973" s="172">
        <f t="shared" si="301"/>
        <v>0</v>
      </c>
      <c r="Q973" s="69">
        <f t="shared" si="306"/>
        <v>0</v>
      </c>
      <c r="R973" s="62">
        <f t="shared" si="307"/>
        <v>0</v>
      </c>
      <c r="S973" s="153"/>
      <c r="T973" s="118" t="str">
        <f t="shared" si="302"/>
        <v/>
      </c>
      <c r="U973" s="154"/>
      <c r="V973" s="154"/>
      <c r="W973" s="154"/>
      <c r="X973" s="154"/>
      <c r="Y973" s="154"/>
      <c r="Z973" s="154"/>
      <c r="AA973" s="154"/>
      <c r="AB973" s="154"/>
      <c r="AC973" s="154"/>
      <c r="AD973" s="154"/>
      <c r="AE973" s="154"/>
      <c r="AF973" s="154"/>
      <c r="AG973" s="63">
        <f t="shared" si="308"/>
        <v>0</v>
      </c>
      <c r="AH973" s="56">
        <f t="shared" si="309"/>
        <v>0</v>
      </c>
      <c r="AI973" s="56">
        <f t="shared" si="310"/>
        <v>0</v>
      </c>
      <c r="AJ973" s="56">
        <f t="shared" si="311"/>
        <v>0</v>
      </c>
      <c r="AK973" s="56">
        <f t="shared" si="312"/>
        <v>0</v>
      </c>
      <c r="AL973" s="56">
        <f t="shared" si="313"/>
        <v>0</v>
      </c>
      <c r="AM973" s="56">
        <f t="shared" si="314"/>
        <v>0</v>
      </c>
      <c r="AN973" s="56">
        <f t="shared" si="315"/>
        <v>0</v>
      </c>
      <c r="AO973" s="56">
        <f t="shared" si="316"/>
        <v>0</v>
      </c>
      <c r="AP973" s="56">
        <f t="shared" si="317"/>
        <v>0</v>
      </c>
      <c r="AQ973" s="56">
        <f t="shared" si="318"/>
        <v>0</v>
      </c>
      <c r="AR973" s="86">
        <f t="shared" si="319"/>
        <v>0</v>
      </c>
    </row>
    <row r="974" spans="1:44" x14ac:dyDescent="0.25">
      <c r="A974" s="178"/>
      <c r="B974" s="55" t="str">
        <f>_xlfn.IFNA(VLOOKUP(A974,'Ajánlatkérő(k) adatai'!$B$4:$C$205,2,0),"")</f>
        <v/>
      </c>
      <c r="C974" s="178"/>
      <c r="D974" s="55" t="str">
        <f>_xlfn.IFNA(VLOOKUP(C974,'Számlafizető(k) adatai'!$C$4:$D$203,2,0),"")</f>
        <v/>
      </c>
      <c r="E974" s="55" t="str">
        <f>_xlfn.IFNA(VLOOKUP(C974,'Számlafizető(k) adatai'!$C$4:$M$203,11,0),"")</f>
        <v/>
      </c>
      <c r="F974" s="178"/>
      <c r="G974" s="178"/>
      <c r="H974" s="178"/>
      <c r="I974" s="55" t="str">
        <f>IF(F974="","",VLOOKUP(LEFT(F974,5),'Technikai cellák'!B:C,2,0))</f>
        <v/>
      </c>
      <c r="J974" s="55" t="str">
        <f>IF(F974="","",VLOOKUP(I974,'Technikai cellák'!$C$1:$D$12,2,0))</f>
        <v/>
      </c>
      <c r="K974" s="179"/>
      <c r="L974" s="67" t="str">
        <f t="shared" si="303"/>
        <v/>
      </c>
      <c r="M974" s="68">
        <f t="shared" si="304"/>
        <v>0</v>
      </c>
      <c r="N974" s="66">
        <f t="shared" si="305"/>
        <v>0</v>
      </c>
      <c r="O974" s="152"/>
      <c r="P974" s="172">
        <f t="shared" si="301"/>
        <v>0</v>
      </c>
      <c r="Q974" s="69">
        <f t="shared" si="306"/>
        <v>0</v>
      </c>
      <c r="R974" s="62">
        <f t="shared" si="307"/>
        <v>0</v>
      </c>
      <c r="S974" s="153"/>
      <c r="T974" s="118" t="str">
        <f t="shared" si="302"/>
        <v/>
      </c>
      <c r="U974" s="154"/>
      <c r="V974" s="154"/>
      <c r="W974" s="154"/>
      <c r="X974" s="154"/>
      <c r="Y974" s="154"/>
      <c r="Z974" s="154"/>
      <c r="AA974" s="154"/>
      <c r="AB974" s="154"/>
      <c r="AC974" s="154"/>
      <c r="AD974" s="154"/>
      <c r="AE974" s="154"/>
      <c r="AF974" s="154"/>
      <c r="AG974" s="63">
        <f t="shared" si="308"/>
        <v>0</v>
      </c>
      <c r="AH974" s="56">
        <f t="shared" si="309"/>
        <v>0</v>
      </c>
      <c r="AI974" s="56">
        <f t="shared" si="310"/>
        <v>0</v>
      </c>
      <c r="AJ974" s="56">
        <f t="shared" si="311"/>
        <v>0</v>
      </c>
      <c r="AK974" s="56">
        <f t="shared" si="312"/>
        <v>0</v>
      </c>
      <c r="AL974" s="56">
        <f t="shared" si="313"/>
        <v>0</v>
      </c>
      <c r="AM974" s="56">
        <f t="shared" si="314"/>
        <v>0</v>
      </c>
      <c r="AN974" s="56">
        <f t="shared" si="315"/>
        <v>0</v>
      </c>
      <c r="AO974" s="56">
        <f t="shared" si="316"/>
        <v>0</v>
      </c>
      <c r="AP974" s="56">
        <f t="shared" si="317"/>
        <v>0</v>
      </c>
      <c r="AQ974" s="56">
        <f t="shared" si="318"/>
        <v>0</v>
      </c>
      <c r="AR974" s="86">
        <f t="shared" si="319"/>
        <v>0</v>
      </c>
    </row>
    <row r="975" spans="1:44" x14ac:dyDescent="0.25">
      <c r="A975" s="178"/>
      <c r="B975" s="55" t="str">
        <f>_xlfn.IFNA(VLOOKUP(A975,'Ajánlatkérő(k) adatai'!$B$4:$C$205,2,0),"")</f>
        <v/>
      </c>
      <c r="C975" s="178"/>
      <c r="D975" s="55" t="str">
        <f>_xlfn.IFNA(VLOOKUP(C975,'Számlafizető(k) adatai'!$C$4:$D$203,2,0),"")</f>
        <v/>
      </c>
      <c r="E975" s="55" t="str">
        <f>_xlfn.IFNA(VLOOKUP(C975,'Számlafizető(k) adatai'!$C$4:$M$203,11,0),"")</f>
        <v/>
      </c>
      <c r="F975" s="178"/>
      <c r="G975" s="178"/>
      <c r="H975" s="178"/>
      <c r="I975" s="55" t="str">
        <f>IF(F975="","",VLOOKUP(LEFT(F975,5),'Technikai cellák'!B:C,2,0))</f>
        <v/>
      </c>
      <c r="J975" s="55" t="str">
        <f>IF(F975="","",VLOOKUP(I975,'Technikai cellák'!$C$1:$D$12,2,0))</f>
        <v/>
      </c>
      <c r="K975" s="179"/>
      <c r="L975" s="67" t="str">
        <f t="shared" si="303"/>
        <v/>
      </c>
      <c r="M975" s="68">
        <f t="shared" si="304"/>
        <v>0</v>
      </c>
      <c r="N975" s="66">
        <f t="shared" si="305"/>
        <v>0</v>
      </c>
      <c r="O975" s="152"/>
      <c r="P975" s="172">
        <f t="shared" si="301"/>
        <v>0</v>
      </c>
      <c r="Q975" s="69">
        <f t="shared" si="306"/>
        <v>0</v>
      </c>
      <c r="R975" s="62">
        <f t="shared" si="307"/>
        <v>0</v>
      </c>
      <c r="S975" s="153"/>
      <c r="T975" s="118" t="str">
        <f t="shared" si="302"/>
        <v/>
      </c>
      <c r="U975" s="154"/>
      <c r="V975" s="154"/>
      <c r="W975" s="154"/>
      <c r="X975" s="154"/>
      <c r="Y975" s="154"/>
      <c r="Z975" s="154"/>
      <c r="AA975" s="154"/>
      <c r="AB975" s="154"/>
      <c r="AC975" s="154"/>
      <c r="AD975" s="154"/>
      <c r="AE975" s="154"/>
      <c r="AF975" s="154"/>
      <c r="AG975" s="63">
        <f t="shared" si="308"/>
        <v>0</v>
      </c>
      <c r="AH975" s="56">
        <f t="shared" si="309"/>
        <v>0</v>
      </c>
      <c r="AI975" s="56">
        <f t="shared" si="310"/>
        <v>0</v>
      </c>
      <c r="AJ975" s="56">
        <f t="shared" si="311"/>
        <v>0</v>
      </c>
      <c r="AK975" s="56">
        <f t="shared" si="312"/>
        <v>0</v>
      </c>
      <c r="AL975" s="56">
        <f t="shared" si="313"/>
        <v>0</v>
      </c>
      <c r="AM975" s="56">
        <f t="shared" si="314"/>
        <v>0</v>
      </c>
      <c r="AN975" s="56">
        <f t="shared" si="315"/>
        <v>0</v>
      </c>
      <c r="AO975" s="56">
        <f t="shared" si="316"/>
        <v>0</v>
      </c>
      <c r="AP975" s="56">
        <f t="shared" si="317"/>
        <v>0</v>
      </c>
      <c r="AQ975" s="56">
        <f t="shared" si="318"/>
        <v>0</v>
      </c>
      <c r="AR975" s="86">
        <f t="shared" si="319"/>
        <v>0</v>
      </c>
    </row>
    <row r="976" spans="1:44" x14ac:dyDescent="0.25">
      <c r="A976" s="178"/>
      <c r="B976" s="55" t="str">
        <f>_xlfn.IFNA(VLOOKUP(A976,'Ajánlatkérő(k) adatai'!$B$4:$C$205,2,0),"")</f>
        <v/>
      </c>
      <c r="C976" s="178"/>
      <c r="D976" s="55" t="str">
        <f>_xlfn.IFNA(VLOOKUP(C976,'Számlafizető(k) adatai'!$C$4:$D$203,2,0),"")</f>
        <v/>
      </c>
      <c r="E976" s="55" t="str">
        <f>_xlfn.IFNA(VLOOKUP(C976,'Számlafizető(k) adatai'!$C$4:$M$203,11,0),"")</f>
        <v/>
      </c>
      <c r="F976" s="178"/>
      <c r="G976" s="178"/>
      <c r="H976" s="178"/>
      <c r="I976" s="55" t="str">
        <f>IF(F976="","",VLOOKUP(LEFT(F976,5),'Technikai cellák'!B:C,2,0))</f>
        <v/>
      </c>
      <c r="J976" s="55" t="str">
        <f>IF(F976="","",VLOOKUP(I976,'Technikai cellák'!$C$1:$D$12,2,0))</f>
        <v/>
      </c>
      <c r="K976" s="179"/>
      <c r="L976" s="67" t="str">
        <f t="shared" si="303"/>
        <v/>
      </c>
      <c r="M976" s="68">
        <f t="shared" si="304"/>
        <v>0</v>
      </c>
      <c r="N976" s="66">
        <f t="shared" si="305"/>
        <v>0</v>
      </c>
      <c r="O976" s="152"/>
      <c r="P976" s="172">
        <f t="shared" ref="P976:P1039" si="320">ROUND((IF(K976&lt;100,0,K976*$C$7)/$C$8),0)</f>
        <v>0</v>
      </c>
      <c r="Q976" s="69">
        <f t="shared" si="306"/>
        <v>0</v>
      </c>
      <c r="R976" s="62">
        <f t="shared" si="307"/>
        <v>0</v>
      </c>
      <c r="S976" s="153"/>
      <c r="T976" s="118" t="str">
        <f t="shared" si="302"/>
        <v/>
      </c>
      <c r="U976" s="154"/>
      <c r="V976" s="154"/>
      <c r="W976" s="154"/>
      <c r="X976" s="154"/>
      <c r="Y976" s="154"/>
      <c r="Z976" s="154"/>
      <c r="AA976" s="154"/>
      <c r="AB976" s="154"/>
      <c r="AC976" s="154"/>
      <c r="AD976" s="154"/>
      <c r="AE976" s="154"/>
      <c r="AF976" s="154"/>
      <c r="AG976" s="63">
        <f t="shared" si="308"/>
        <v>0</v>
      </c>
      <c r="AH976" s="56">
        <f t="shared" si="309"/>
        <v>0</v>
      </c>
      <c r="AI976" s="56">
        <f t="shared" si="310"/>
        <v>0</v>
      </c>
      <c r="AJ976" s="56">
        <f t="shared" si="311"/>
        <v>0</v>
      </c>
      <c r="AK976" s="56">
        <f t="shared" si="312"/>
        <v>0</v>
      </c>
      <c r="AL976" s="56">
        <f t="shared" si="313"/>
        <v>0</v>
      </c>
      <c r="AM976" s="56">
        <f t="shared" si="314"/>
        <v>0</v>
      </c>
      <c r="AN976" s="56">
        <f t="shared" si="315"/>
        <v>0</v>
      </c>
      <c r="AO976" s="56">
        <f t="shared" si="316"/>
        <v>0</v>
      </c>
      <c r="AP976" s="56">
        <f t="shared" si="317"/>
        <v>0</v>
      </c>
      <c r="AQ976" s="56">
        <f t="shared" si="318"/>
        <v>0</v>
      </c>
      <c r="AR976" s="86">
        <f t="shared" si="319"/>
        <v>0</v>
      </c>
    </row>
    <row r="977" spans="1:44" x14ac:dyDescent="0.25">
      <c r="A977" s="178"/>
      <c r="B977" s="55" t="str">
        <f>_xlfn.IFNA(VLOOKUP(A977,'Ajánlatkérő(k) adatai'!$B$4:$C$205,2,0),"")</f>
        <v/>
      </c>
      <c r="C977" s="178"/>
      <c r="D977" s="55" t="str">
        <f>_xlfn.IFNA(VLOOKUP(C977,'Számlafizető(k) adatai'!$C$4:$D$203,2,0),"")</f>
        <v/>
      </c>
      <c r="E977" s="55" t="str">
        <f>_xlfn.IFNA(VLOOKUP(C977,'Számlafizető(k) adatai'!$C$4:$M$203,11,0),"")</f>
        <v/>
      </c>
      <c r="F977" s="178"/>
      <c r="G977" s="178"/>
      <c r="H977" s="178"/>
      <c r="I977" s="55" t="str">
        <f>IF(F977="","",VLOOKUP(LEFT(F977,5),'Technikai cellák'!B:C,2,0))</f>
        <v/>
      </c>
      <c r="J977" s="55" t="str">
        <f>IF(F977="","",VLOOKUP(I977,'Technikai cellák'!$C$1:$D$12,2,0))</f>
        <v/>
      </c>
      <c r="K977" s="179"/>
      <c r="L977" s="67" t="str">
        <f t="shared" si="303"/>
        <v/>
      </c>
      <c r="M977" s="68">
        <f t="shared" si="304"/>
        <v>0</v>
      </c>
      <c r="N977" s="66">
        <f t="shared" si="305"/>
        <v>0</v>
      </c>
      <c r="O977" s="152"/>
      <c r="P977" s="172">
        <f t="shared" si="320"/>
        <v>0</v>
      </c>
      <c r="Q977" s="69">
        <f t="shared" si="306"/>
        <v>0</v>
      </c>
      <c r="R977" s="62">
        <f t="shared" si="307"/>
        <v>0</v>
      </c>
      <c r="S977" s="153"/>
      <c r="T977" s="118" t="str">
        <f t="shared" si="302"/>
        <v/>
      </c>
      <c r="U977" s="154"/>
      <c r="V977" s="154"/>
      <c r="W977" s="154"/>
      <c r="X977" s="154"/>
      <c r="Y977" s="154"/>
      <c r="Z977" s="154"/>
      <c r="AA977" s="154"/>
      <c r="AB977" s="154"/>
      <c r="AC977" s="154"/>
      <c r="AD977" s="154"/>
      <c r="AE977" s="154"/>
      <c r="AF977" s="154"/>
      <c r="AG977" s="63">
        <f t="shared" si="308"/>
        <v>0</v>
      </c>
      <c r="AH977" s="56">
        <f t="shared" si="309"/>
        <v>0</v>
      </c>
      <c r="AI977" s="56">
        <f t="shared" si="310"/>
        <v>0</v>
      </c>
      <c r="AJ977" s="56">
        <f t="shared" si="311"/>
        <v>0</v>
      </c>
      <c r="AK977" s="56">
        <f t="shared" si="312"/>
        <v>0</v>
      </c>
      <c r="AL977" s="56">
        <f t="shared" si="313"/>
        <v>0</v>
      </c>
      <c r="AM977" s="56">
        <f t="shared" si="314"/>
        <v>0</v>
      </c>
      <c r="AN977" s="56">
        <f t="shared" si="315"/>
        <v>0</v>
      </c>
      <c r="AO977" s="56">
        <f t="shared" si="316"/>
        <v>0</v>
      </c>
      <c r="AP977" s="56">
        <f t="shared" si="317"/>
        <v>0</v>
      </c>
      <c r="AQ977" s="56">
        <f t="shared" si="318"/>
        <v>0</v>
      </c>
      <c r="AR977" s="86">
        <f t="shared" si="319"/>
        <v>0</v>
      </c>
    </row>
    <row r="978" spans="1:44" x14ac:dyDescent="0.25">
      <c r="A978" s="178"/>
      <c r="B978" s="55" t="str">
        <f>_xlfn.IFNA(VLOOKUP(A978,'Ajánlatkérő(k) adatai'!$B$4:$C$205,2,0),"")</f>
        <v/>
      </c>
      <c r="C978" s="178"/>
      <c r="D978" s="55" t="str">
        <f>_xlfn.IFNA(VLOOKUP(C978,'Számlafizető(k) adatai'!$C$4:$D$203,2,0),"")</f>
        <v/>
      </c>
      <c r="E978" s="55" t="str">
        <f>_xlfn.IFNA(VLOOKUP(C978,'Számlafizető(k) adatai'!$C$4:$M$203,11,0),"")</f>
        <v/>
      </c>
      <c r="F978" s="178"/>
      <c r="G978" s="178"/>
      <c r="H978" s="178"/>
      <c r="I978" s="55" t="str">
        <f>IF(F978="","",VLOOKUP(LEFT(F978,5),'Technikai cellák'!B:C,2,0))</f>
        <v/>
      </c>
      <c r="J978" s="55" t="str">
        <f>IF(F978="","",VLOOKUP(I978,'Technikai cellák'!$C$1:$D$12,2,0))</f>
        <v/>
      </c>
      <c r="K978" s="179"/>
      <c r="L978" s="67" t="str">
        <f t="shared" si="303"/>
        <v/>
      </c>
      <c r="M978" s="68">
        <f t="shared" si="304"/>
        <v>0</v>
      </c>
      <c r="N978" s="66">
        <f t="shared" si="305"/>
        <v>0</v>
      </c>
      <c r="O978" s="152"/>
      <c r="P978" s="172">
        <f t="shared" si="320"/>
        <v>0</v>
      </c>
      <c r="Q978" s="69">
        <f t="shared" si="306"/>
        <v>0</v>
      </c>
      <c r="R978" s="62">
        <f t="shared" si="307"/>
        <v>0</v>
      </c>
      <c r="S978" s="153"/>
      <c r="T978" s="118" t="str">
        <f t="shared" ref="T978:T1041" si="321">IF(S978="","",IF((DAYS360(S978,$C$4,TRUE))/30&lt;0,"",(DAYS360(S978,$C$4,))/30))</f>
        <v/>
      </c>
      <c r="U978" s="154"/>
      <c r="V978" s="154"/>
      <c r="W978" s="154"/>
      <c r="X978" s="154"/>
      <c r="Y978" s="154"/>
      <c r="Z978" s="154"/>
      <c r="AA978" s="154"/>
      <c r="AB978" s="154"/>
      <c r="AC978" s="154"/>
      <c r="AD978" s="154"/>
      <c r="AE978" s="154"/>
      <c r="AF978" s="154"/>
      <c r="AG978" s="63">
        <f t="shared" si="308"/>
        <v>0</v>
      </c>
      <c r="AH978" s="56">
        <f t="shared" si="309"/>
        <v>0</v>
      </c>
      <c r="AI978" s="56">
        <f t="shared" si="310"/>
        <v>0</v>
      </c>
      <c r="AJ978" s="56">
        <f t="shared" si="311"/>
        <v>0</v>
      </c>
      <c r="AK978" s="56">
        <f t="shared" si="312"/>
        <v>0</v>
      </c>
      <c r="AL978" s="56">
        <f t="shared" si="313"/>
        <v>0</v>
      </c>
      <c r="AM978" s="56">
        <f t="shared" si="314"/>
        <v>0</v>
      </c>
      <c r="AN978" s="56">
        <f t="shared" si="315"/>
        <v>0</v>
      </c>
      <c r="AO978" s="56">
        <f t="shared" si="316"/>
        <v>0</v>
      </c>
      <c r="AP978" s="56">
        <f t="shared" si="317"/>
        <v>0</v>
      </c>
      <c r="AQ978" s="56">
        <f t="shared" si="318"/>
        <v>0</v>
      </c>
      <c r="AR978" s="86">
        <f t="shared" si="319"/>
        <v>0</v>
      </c>
    </row>
    <row r="979" spans="1:44" x14ac:dyDescent="0.25">
      <c r="A979" s="178"/>
      <c r="B979" s="55" t="str">
        <f>_xlfn.IFNA(VLOOKUP(A979,'Ajánlatkérő(k) adatai'!$B$4:$C$205,2,0),"")</f>
        <v/>
      </c>
      <c r="C979" s="178"/>
      <c r="D979" s="55" t="str">
        <f>_xlfn.IFNA(VLOOKUP(C979,'Számlafizető(k) adatai'!$C$4:$D$203,2,0),"")</f>
        <v/>
      </c>
      <c r="E979" s="55" t="str">
        <f>_xlfn.IFNA(VLOOKUP(C979,'Számlafizető(k) adatai'!$C$4:$M$203,11,0),"")</f>
        <v/>
      </c>
      <c r="F979" s="178"/>
      <c r="G979" s="178"/>
      <c r="H979" s="178"/>
      <c r="I979" s="55" t="str">
        <f>IF(F979="","",VLOOKUP(LEFT(F979,5),'Technikai cellák'!B:C,2,0))</f>
        <v/>
      </c>
      <c r="J979" s="55" t="str">
        <f>IF(F979="","",VLOOKUP(I979,'Technikai cellák'!$C$1:$D$12,2,0))</f>
        <v/>
      </c>
      <c r="K979" s="179"/>
      <c r="L979" s="67" t="str">
        <f t="shared" si="303"/>
        <v/>
      </c>
      <c r="M979" s="68">
        <f t="shared" si="304"/>
        <v>0</v>
      </c>
      <c r="N979" s="66">
        <f t="shared" si="305"/>
        <v>0</v>
      </c>
      <c r="O979" s="152"/>
      <c r="P979" s="172">
        <f t="shared" si="320"/>
        <v>0</v>
      </c>
      <c r="Q979" s="69">
        <f t="shared" si="306"/>
        <v>0</v>
      </c>
      <c r="R979" s="62">
        <f t="shared" si="307"/>
        <v>0</v>
      </c>
      <c r="S979" s="153"/>
      <c r="T979" s="118" t="str">
        <f t="shared" si="321"/>
        <v/>
      </c>
      <c r="U979" s="154"/>
      <c r="V979" s="154"/>
      <c r="W979" s="154"/>
      <c r="X979" s="154"/>
      <c r="Y979" s="154"/>
      <c r="Z979" s="154"/>
      <c r="AA979" s="154"/>
      <c r="AB979" s="154"/>
      <c r="AC979" s="154"/>
      <c r="AD979" s="154"/>
      <c r="AE979" s="154"/>
      <c r="AF979" s="154"/>
      <c r="AG979" s="63">
        <f t="shared" si="308"/>
        <v>0</v>
      </c>
      <c r="AH979" s="56">
        <f t="shared" si="309"/>
        <v>0</v>
      </c>
      <c r="AI979" s="56">
        <f t="shared" si="310"/>
        <v>0</v>
      </c>
      <c r="AJ979" s="56">
        <f t="shared" si="311"/>
        <v>0</v>
      </c>
      <c r="AK979" s="56">
        <f t="shared" si="312"/>
        <v>0</v>
      </c>
      <c r="AL979" s="56">
        <f t="shared" si="313"/>
        <v>0</v>
      </c>
      <c r="AM979" s="56">
        <f t="shared" si="314"/>
        <v>0</v>
      </c>
      <c r="AN979" s="56">
        <f t="shared" si="315"/>
        <v>0</v>
      </c>
      <c r="AO979" s="56">
        <f t="shared" si="316"/>
        <v>0</v>
      </c>
      <c r="AP979" s="56">
        <f t="shared" si="317"/>
        <v>0</v>
      </c>
      <c r="AQ979" s="56">
        <f t="shared" si="318"/>
        <v>0</v>
      </c>
      <c r="AR979" s="86">
        <f t="shared" si="319"/>
        <v>0</v>
      </c>
    </row>
    <row r="980" spans="1:44" x14ac:dyDescent="0.25">
      <c r="A980" s="178"/>
      <c r="B980" s="55" t="str">
        <f>_xlfn.IFNA(VLOOKUP(A980,'Ajánlatkérő(k) adatai'!$B$4:$C$205,2,0),"")</f>
        <v/>
      </c>
      <c r="C980" s="178"/>
      <c r="D980" s="55" t="str">
        <f>_xlfn.IFNA(VLOOKUP(C980,'Számlafizető(k) adatai'!$C$4:$D$203,2,0),"")</f>
        <v/>
      </c>
      <c r="E980" s="55" t="str">
        <f>_xlfn.IFNA(VLOOKUP(C980,'Számlafizető(k) adatai'!$C$4:$M$203,11,0),"")</f>
        <v/>
      </c>
      <c r="F980" s="178"/>
      <c r="G980" s="178"/>
      <c r="H980" s="178"/>
      <c r="I980" s="55" t="str">
        <f>IF(F980="","",VLOOKUP(LEFT(F980,5),'Technikai cellák'!B:C,2,0))</f>
        <v/>
      </c>
      <c r="J980" s="55" t="str">
        <f>IF(F980="","",VLOOKUP(I980,'Technikai cellák'!$C$1:$D$12,2,0))</f>
        <v/>
      </c>
      <c r="K980" s="179"/>
      <c r="L980" s="67" t="str">
        <f t="shared" si="303"/>
        <v/>
      </c>
      <c r="M980" s="68">
        <f t="shared" si="304"/>
        <v>0</v>
      </c>
      <c r="N980" s="66">
        <f t="shared" si="305"/>
        <v>0</v>
      </c>
      <c r="O980" s="152"/>
      <c r="P980" s="172">
        <f t="shared" si="320"/>
        <v>0</v>
      </c>
      <c r="Q980" s="69">
        <f t="shared" si="306"/>
        <v>0</v>
      </c>
      <c r="R980" s="62">
        <f t="shared" si="307"/>
        <v>0</v>
      </c>
      <c r="S980" s="153"/>
      <c r="T980" s="118" t="str">
        <f t="shared" si="321"/>
        <v/>
      </c>
      <c r="U980" s="154"/>
      <c r="V980" s="154"/>
      <c r="W980" s="154"/>
      <c r="X980" s="154"/>
      <c r="Y980" s="154"/>
      <c r="Z980" s="154"/>
      <c r="AA980" s="154"/>
      <c r="AB980" s="154"/>
      <c r="AC980" s="154"/>
      <c r="AD980" s="154"/>
      <c r="AE980" s="154"/>
      <c r="AF980" s="154"/>
      <c r="AG980" s="63">
        <f t="shared" si="308"/>
        <v>0</v>
      </c>
      <c r="AH980" s="56">
        <f t="shared" si="309"/>
        <v>0</v>
      </c>
      <c r="AI980" s="56">
        <f t="shared" si="310"/>
        <v>0</v>
      </c>
      <c r="AJ980" s="56">
        <f t="shared" si="311"/>
        <v>0</v>
      </c>
      <c r="AK980" s="56">
        <f t="shared" si="312"/>
        <v>0</v>
      </c>
      <c r="AL980" s="56">
        <f t="shared" si="313"/>
        <v>0</v>
      </c>
      <c r="AM980" s="56">
        <f t="shared" si="314"/>
        <v>0</v>
      </c>
      <c r="AN980" s="56">
        <f t="shared" si="315"/>
        <v>0</v>
      </c>
      <c r="AO980" s="56">
        <f t="shared" si="316"/>
        <v>0</v>
      </c>
      <c r="AP980" s="56">
        <f t="shared" si="317"/>
        <v>0</v>
      </c>
      <c r="AQ980" s="56">
        <f t="shared" si="318"/>
        <v>0</v>
      </c>
      <c r="AR980" s="86">
        <f t="shared" si="319"/>
        <v>0</v>
      </c>
    </row>
    <row r="981" spans="1:44" x14ac:dyDescent="0.25">
      <c r="A981" s="178"/>
      <c r="B981" s="55" t="str">
        <f>_xlfn.IFNA(VLOOKUP(A981,'Ajánlatkérő(k) adatai'!$B$4:$C$205,2,0),"")</f>
        <v/>
      </c>
      <c r="C981" s="178"/>
      <c r="D981" s="55" t="str">
        <f>_xlfn.IFNA(VLOOKUP(C981,'Számlafizető(k) adatai'!$C$4:$D$203,2,0),"")</f>
        <v/>
      </c>
      <c r="E981" s="55" t="str">
        <f>_xlfn.IFNA(VLOOKUP(C981,'Számlafizető(k) adatai'!$C$4:$M$203,11,0),"")</f>
        <v/>
      </c>
      <c r="F981" s="178"/>
      <c r="G981" s="178"/>
      <c r="H981" s="178"/>
      <c r="I981" s="55" t="str">
        <f>IF(F981="","",VLOOKUP(LEFT(F981,5),'Technikai cellák'!B:C,2,0))</f>
        <v/>
      </c>
      <c r="J981" s="55" t="str">
        <f>IF(F981="","",VLOOKUP(I981,'Technikai cellák'!$C$1:$D$12,2,0))</f>
        <v/>
      </c>
      <c r="K981" s="179"/>
      <c r="L981" s="67" t="str">
        <f t="shared" si="303"/>
        <v/>
      </c>
      <c r="M981" s="68">
        <f t="shared" si="304"/>
        <v>0</v>
      </c>
      <c r="N981" s="66">
        <f t="shared" si="305"/>
        <v>0</v>
      </c>
      <c r="O981" s="152"/>
      <c r="P981" s="172">
        <f t="shared" si="320"/>
        <v>0</v>
      </c>
      <c r="Q981" s="69">
        <f t="shared" si="306"/>
        <v>0</v>
      </c>
      <c r="R981" s="62">
        <f t="shared" si="307"/>
        <v>0</v>
      </c>
      <c r="S981" s="153"/>
      <c r="T981" s="118" t="str">
        <f t="shared" si="321"/>
        <v/>
      </c>
      <c r="U981" s="154"/>
      <c r="V981" s="154"/>
      <c r="W981" s="154"/>
      <c r="X981" s="154"/>
      <c r="Y981" s="154"/>
      <c r="Z981" s="154"/>
      <c r="AA981" s="154"/>
      <c r="AB981" s="154"/>
      <c r="AC981" s="154"/>
      <c r="AD981" s="154"/>
      <c r="AE981" s="154"/>
      <c r="AF981" s="154"/>
      <c r="AG981" s="63">
        <f t="shared" si="308"/>
        <v>0</v>
      </c>
      <c r="AH981" s="56">
        <f t="shared" si="309"/>
        <v>0</v>
      </c>
      <c r="AI981" s="56">
        <f t="shared" si="310"/>
        <v>0</v>
      </c>
      <c r="AJ981" s="56">
        <f t="shared" si="311"/>
        <v>0</v>
      </c>
      <c r="AK981" s="56">
        <f t="shared" si="312"/>
        <v>0</v>
      </c>
      <c r="AL981" s="56">
        <f t="shared" si="313"/>
        <v>0</v>
      </c>
      <c r="AM981" s="56">
        <f t="shared" si="314"/>
        <v>0</v>
      </c>
      <c r="AN981" s="56">
        <f t="shared" si="315"/>
        <v>0</v>
      </c>
      <c r="AO981" s="56">
        <f t="shared" si="316"/>
        <v>0</v>
      </c>
      <c r="AP981" s="56">
        <f t="shared" si="317"/>
        <v>0</v>
      </c>
      <c r="AQ981" s="56">
        <f t="shared" si="318"/>
        <v>0</v>
      </c>
      <c r="AR981" s="86">
        <f t="shared" si="319"/>
        <v>0</v>
      </c>
    </row>
    <row r="982" spans="1:44" x14ac:dyDescent="0.25">
      <c r="A982" s="178"/>
      <c r="B982" s="55" t="str">
        <f>_xlfn.IFNA(VLOOKUP(A982,'Ajánlatkérő(k) adatai'!$B$4:$C$205,2,0),"")</f>
        <v/>
      </c>
      <c r="C982" s="178"/>
      <c r="D982" s="55" t="str">
        <f>_xlfn.IFNA(VLOOKUP(C982,'Számlafizető(k) adatai'!$C$4:$D$203,2,0),"")</f>
        <v/>
      </c>
      <c r="E982" s="55" t="str">
        <f>_xlfn.IFNA(VLOOKUP(C982,'Számlafizető(k) adatai'!$C$4:$M$203,11,0),"")</f>
        <v/>
      </c>
      <c r="F982" s="178"/>
      <c r="G982" s="178"/>
      <c r="H982" s="178"/>
      <c r="I982" s="55" t="str">
        <f>IF(F982="","",VLOOKUP(LEFT(F982,5),'Technikai cellák'!B:C,2,0))</f>
        <v/>
      </c>
      <c r="J982" s="55" t="str">
        <f>IF(F982="","",VLOOKUP(I982,'Technikai cellák'!$C$1:$D$12,2,0))</f>
        <v/>
      </c>
      <c r="K982" s="179"/>
      <c r="L982" s="67" t="str">
        <f t="shared" si="303"/>
        <v/>
      </c>
      <c r="M982" s="68">
        <f t="shared" si="304"/>
        <v>0</v>
      </c>
      <c r="N982" s="66">
        <f t="shared" si="305"/>
        <v>0</v>
      </c>
      <c r="O982" s="152"/>
      <c r="P982" s="172">
        <f t="shared" si="320"/>
        <v>0</v>
      </c>
      <c r="Q982" s="69">
        <f t="shared" si="306"/>
        <v>0</v>
      </c>
      <c r="R982" s="62">
        <f t="shared" si="307"/>
        <v>0</v>
      </c>
      <c r="S982" s="153"/>
      <c r="T982" s="118" t="str">
        <f t="shared" si="321"/>
        <v/>
      </c>
      <c r="U982" s="154"/>
      <c r="V982" s="154"/>
      <c r="W982" s="154"/>
      <c r="X982" s="154"/>
      <c r="Y982" s="154"/>
      <c r="Z982" s="154"/>
      <c r="AA982" s="154"/>
      <c r="AB982" s="154"/>
      <c r="AC982" s="154"/>
      <c r="AD982" s="154"/>
      <c r="AE982" s="154"/>
      <c r="AF982" s="154"/>
      <c r="AG982" s="63">
        <f t="shared" si="308"/>
        <v>0</v>
      </c>
      <c r="AH982" s="56">
        <f t="shared" si="309"/>
        <v>0</v>
      </c>
      <c r="AI982" s="56">
        <f t="shared" si="310"/>
        <v>0</v>
      </c>
      <c r="AJ982" s="56">
        <f t="shared" si="311"/>
        <v>0</v>
      </c>
      <c r="AK982" s="56">
        <f t="shared" si="312"/>
        <v>0</v>
      </c>
      <c r="AL982" s="56">
        <f t="shared" si="313"/>
        <v>0</v>
      </c>
      <c r="AM982" s="56">
        <f t="shared" si="314"/>
        <v>0</v>
      </c>
      <c r="AN982" s="56">
        <f t="shared" si="315"/>
        <v>0</v>
      </c>
      <c r="AO982" s="56">
        <f t="shared" si="316"/>
        <v>0</v>
      </c>
      <c r="AP982" s="56">
        <f t="shared" si="317"/>
        <v>0</v>
      </c>
      <c r="AQ982" s="56">
        <f t="shared" si="318"/>
        <v>0</v>
      </c>
      <c r="AR982" s="86">
        <f t="shared" si="319"/>
        <v>0</v>
      </c>
    </row>
    <row r="983" spans="1:44" x14ac:dyDescent="0.25">
      <c r="A983" s="178"/>
      <c r="B983" s="55" t="str">
        <f>_xlfn.IFNA(VLOOKUP(A983,'Ajánlatkérő(k) adatai'!$B$4:$C$205,2,0),"")</f>
        <v/>
      </c>
      <c r="C983" s="178"/>
      <c r="D983" s="55" t="str">
        <f>_xlfn.IFNA(VLOOKUP(C983,'Számlafizető(k) adatai'!$C$4:$D$203,2,0),"")</f>
        <v/>
      </c>
      <c r="E983" s="55" t="str">
        <f>_xlfn.IFNA(VLOOKUP(C983,'Számlafizető(k) adatai'!$C$4:$M$203,11,0),"")</f>
        <v/>
      </c>
      <c r="F983" s="178"/>
      <c r="G983" s="178"/>
      <c r="H983" s="178"/>
      <c r="I983" s="55" t="str">
        <f>IF(F983="","",VLOOKUP(LEFT(F983,5),'Technikai cellák'!B:C,2,0))</f>
        <v/>
      </c>
      <c r="J983" s="55" t="str">
        <f>IF(F983="","",VLOOKUP(I983,'Technikai cellák'!$C$1:$D$12,2,0))</f>
        <v/>
      </c>
      <c r="K983" s="179"/>
      <c r="L983" s="67" t="str">
        <f t="shared" si="303"/>
        <v/>
      </c>
      <c r="M983" s="68">
        <f t="shared" si="304"/>
        <v>0</v>
      </c>
      <c r="N983" s="66">
        <f t="shared" si="305"/>
        <v>0</v>
      </c>
      <c r="O983" s="152"/>
      <c r="P983" s="172">
        <f t="shared" si="320"/>
        <v>0</v>
      </c>
      <c r="Q983" s="69">
        <f t="shared" si="306"/>
        <v>0</v>
      </c>
      <c r="R983" s="62">
        <f t="shared" si="307"/>
        <v>0</v>
      </c>
      <c r="S983" s="153"/>
      <c r="T983" s="118" t="str">
        <f t="shared" si="321"/>
        <v/>
      </c>
      <c r="U983" s="154"/>
      <c r="V983" s="154"/>
      <c r="W983" s="154"/>
      <c r="X983" s="154"/>
      <c r="Y983" s="154"/>
      <c r="Z983" s="154"/>
      <c r="AA983" s="154"/>
      <c r="AB983" s="154"/>
      <c r="AC983" s="154"/>
      <c r="AD983" s="154"/>
      <c r="AE983" s="154"/>
      <c r="AF983" s="154"/>
      <c r="AG983" s="63">
        <f t="shared" si="308"/>
        <v>0</v>
      </c>
      <c r="AH983" s="56">
        <f t="shared" si="309"/>
        <v>0</v>
      </c>
      <c r="AI983" s="56">
        <f t="shared" si="310"/>
        <v>0</v>
      </c>
      <c r="AJ983" s="56">
        <f t="shared" si="311"/>
        <v>0</v>
      </c>
      <c r="AK983" s="56">
        <f t="shared" si="312"/>
        <v>0</v>
      </c>
      <c r="AL983" s="56">
        <f t="shared" si="313"/>
        <v>0</v>
      </c>
      <c r="AM983" s="56">
        <f t="shared" si="314"/>
        <v>0</v>
      </c>
      <c r="AN983" s="56">
        <f t="shared" si="315"/>
        <v>0</v>
      </c>
      <c r="AO983" s="56">
        <f t="shared" si="316"/>
        <v>0</v>
      </c>
      <c r="AP983" s="56">
        <f t="shared" si="317"/>
        <v>0</v>
      </c>
      <c r="AQ983" s="56">
        <f t="shared" si="318"/>
        <v>0</v>
      </c>
      <c r="AR983" s="86">
        <f t="shared" si="319"/>
        <v>0</v>
      </c>
    </row>
    <row r="984" spans="1:44" x14ac:dyDescent="0.25">
      <c r="A984" s="178"/>
      <c r="B984" s="55" t="str">
        <f>_xlfn.IFNA(VLOOKUP(A984,'Ajánlatkérő(k) adatai'!$B$4:$C$205,2,0),"")</f>
        <v/>
      </c>
      <c r="C984" s="178"/>
      <c r="D984" s="55" t="str">
        <f>_xlfn.IFNA(VLOOKUP(C984,'Számlafizető(k) adatai'!$C$4:$D$203,2,0),"")</f>
        <v/>
      </c>
      <c r="E984" s="55" t="str">
        <f>_xlfn.IFNA(VLOOKUP(C984,'Számlafizető(k) adatai'!$C$4:$M$203,11,0),"")</f>
        <v/>
      </c>
      <c r="F984" s="178"/>
      <c r="G984" s="178"/>
      <c r="H984" s="178"/>
      <c r="I984" s="55" t="str">
        <f>IF(F984="","",VLOOKUP(LEFT(F984,5),'Technikai cellák'!B:C,2,0))</f>
        <v/>
      </c>
      <c r="J984" s="55" t="str">
        <f>IF(F984="","",VLOOKUP(I984,'Technikai cellák'!$C$1:$D$12,2,0))</f>
        <v/>
      </c>
      <c r="K984" s="179"/>
      <c r="L984" s="67" t="str">
        <f t="shared" si="303"/>
        <v/>
      </c>
      <c r="M984" s="68">
        <f t="shared" si="304"/>
        <v>0</v>
      </c>
      <c r="N984" s="66">
        <f t="shared" si="305"/>
        <v>0</v>
      </c>
      <c r="O984" s="152"/>
      <c r="P984" s="172">
        <f t="shared" si="320"/>
        <v>0</v>
      </c>
      <c r="Q984" s="69">
        <f t="shared" si="306"/>
        <v>0</v>
      </c>
      <c r="R984" s="62">
        <f t="shared" si="307"/>
        <v>0</v>
      </c>
      <c r="S984" s="153"/>
      <c r="T984" s="118" t="str">
        <f t="shared" si="321"/>
        <v/>
      </c>
      <c r="U984" s="154"/>
      <c r="V984" s="154"/>
      <c r="W984" s="154"/>
      <c r="X984" s="154"/>
      <c r="Y984" s="154"/>
      <c r="Z984" s="154"/>
      <c r="AA984" s="154"/>
      <c r="AB984" s="154"/>
      <c r="AC984" s="154"/>
      <c r="AD984" s="154"/>
      <c r="AE984" s="154"/>
      <c r="AF984" s="154"/>
      <c r="AG984" s="63">
        <f t="shared" si="308"/>
        <v>0</v>
      </c>
      <c r="AH984" s="56">
        <f t="shared" si="309"/>
        <v>0</v>
      </c>
      <c r="AI984" s="56">
        <f t="shared" si="310"/>
        <v>0</v>
      </c>
      <c r="AJ984" s="56">
        <f t="shared" si="311"/>
        <v>0</v>
      </c>
      <c r="AK984" s="56">
        <f t="shared" si="312"/>
        <v>0</v>
      </c>
      <c r="AL984" s="56">
        <f t="shared" si="313"/>
        <v>0</v>
      </c>
      <c r="AM984" s="56">
        <f t="shared" si="314"/>
        <v>0</v>
      </c>
      <c r="AN984" s="56">
        <f t="shared" si="315"/>
        <v>0</v>
      </c>
      <c r="AO984" s="56">
        <f t="shared" si="316"/>
        <v>0</v>
      </c>
      <c r="AP984" s="56">
        <f t="shared" si="317"/>
        <v>0</v>
      </c>
      <c r="AQ984" s="56">
        <f t="shared" si="318"/>
        <v>0</v>
      </c>
      <c r="AR984" s="86">
        <f t="shared" si="319"/>
        <v>0</v>
      </c>
    </row>
    <row r="985" spans="1:44" x14ac:dyDescent="0.25">
      <c r="A985" s="178"/>
      <c r="B985" s="55" t="str">
        <f>_xlfn.IFNA(VLOOKUP(A985,'Ajánlatkérő(k) adatai'!$B$4:$C$205,2,0),"")</f>
        <v/>
      </c>
      <c r="C985" s="178"/>
      <c r="D985" s="55" t="str">
        <f>_xlfn.IFNA(VLOOKUP(C985,'Számlafizető(k) adatai'!$C$4:$D$203,2,0),"")</f>
        <v/>
      </c>
      <c r="E985" s="55" t="str">
        <f>_xlfn.IFNA(VLOOKUP(C985,'Számlafizető(k) adatai'!$C$4:$M$203,11,0),"")</f>
        <v/>
      </c>
      <c r="F985" s="178"/>
      <c r="G985" s="178"/>
      <c r="H985" s="178"/>
      <c r="I985" s="55" t="str">
        <f>IF(F985="","",VLOOKUP(LEFT(F985,5),'Technikai cellák'!B:C,2,0))</f>
        <v/>
      </c>
      <c r="J985" s="55" t="str">
        <f>IF(F985="","",VLOOKUP(I985,'Technikai cellák'!$C$1:$D$12,2,0))</f>
        <v/>
      </c>
      <c r="K985" s="179"/>
      <c r="L985" s="67" t="str">
        <f t="shared" si="303"/>
        <v/>
      </c>
      <c r="M985" s="68">
        <f t="shared" si="304"/>
        <v>0</v>
      </c>
      <c r="N985" s="66">
        <f t="shared" si="305"/>
        <v>0</v>
      </c>
      <c r="O985" s="152"/>
      <c r="P985" s="172">
        <f t="shared" si="320"/>
        <v>0</v>
      </c>
      <c r="Q985" s="69">
        <f t="shared" si="306"/>
        <v>0</v>
      </c>
      <c r="R985" s="62">
        <f t="shared" si="307"/>
        <v>0</v>
      </c>
      <c r="S985" s="153"/>
      <c r="T985" s="118" t="str">
        <f t="shared" si="321"/>
        <v/>
      </c>
      <c r="U985" s="154"/>
      <c r="V985" s="154"/>
      <c r="W985" s="154"/>
      <c r="X985" s="154"/>
      <c r="Y985" s="154"/>
      <c r="Z985" s="154"/>
      <c r="AA985" s="154"/>
      <c r="AB985" s="154"/>
      <c r="AC985" s="154"/>
      <c r="AD985" s="154"/>
      <c r="AE985" s="154"/>
      <c r="AF985" s="154"/>
      <c r="AG985" s="63">
        <f t="shared" si="308"/>
        <v>0</v>
      </c>
      <c r="AH985" s="56">
        <f t="shared" si="309"/>
        <v>0</v>
      </c>
      <c r="AI985" s="56">
        <f t="shared" si="310"/>
        <v>0</v>
      </c>
      <c r="AJ985" s="56">
        <f t="shared" si="311"/>
        <v>0</v>
      </c>
      <c r="AK985" s="56">
        <f t="shared" si="312"/>
        <v>0</v>
      </c>
      <c r="AL985" s="56">
        <f t="shared" si="313"/>
        <v>0</v>
      </c>
      <c r="AM985" s="56">
        <f t="shared" si="314"/>
        <v>0</v>
      </c>
      <c r="AN985" s="56">
        <f t="shared" si="315"/>
        <v>0</v>
      </c>
      <c r="AO985" s="56">
        <f t="shared" si="316"/>
        <v>0</v>
      </c>
      <c r="AP985" s="56">
        <f t="shared" si="317"/>
        <v>0</v>
      </c>
      <c r="AQ985" s="56">
        <f t="shared" si="318"/>
        <v>0</v>
      </c>
      <c r="AR985" s="86">
        <f t="shared" si="319"/>
        <v>0</v>
      </c>
    </row>
    <row r="986" spans="1:44" x14ac:dyDescent="0.25">
      <c r="A986" s="178"/>
      <c r="B986" s="55" t="str">
        <f>_xlfn.IFNA(VLOOKUP(A986,'Ajánlatkérő(k) adatai'!$B$4:$C$205,2,0),"")</f>
        <v/>
      </c>
      <c r="C986" s="178"/>
      <c r="D986" s="55" t="str">
        <f>_xlfn.IFNA(VLOOKUP(C986,'Számlafizető(k) adatai'!$C$4:$D$203,2,0),"")</f>
        <v/>
      </c>
      <c r="E986" s="55" t="str">
        <f>_xlfn.IFNA(VLOOKUP(C986,'Számlafizető(k) adatai'!$C$4:$M$203,11,0),"")</f>
        <v/>
      </c>
      <c r="F986" s="178"/>
      <c r="G986" s="178"/>
      <c r="H986" s="178"/>
      <c r="I986" s="55" t="str">
        <f>IF(F986="","",VLOOKUP(LEFT(F986,5),'Technikai cellák'!B:C,2,0))</f>
        <v/>
      </c>
      <c r="J986" s="55" t="str">
        <f>IF(F986="","",VLOOKUP(I986,'Technikai cellák'!$C$1:$D$12,2,0))</f>
        <v/>
      </c>
      <c r="K986" s="179"/>
      <c r="L986" s="67" t="str">
        <f t="shared" si="303"/>
        <v/>
      </c>
      <c r="M986" s="68">
        <f t="shared" si="304"/>
        <v>0</v>
      </c>
      <c r="N986" s="66">
        <f t="shared" si="305"/>
        <v>0</v>
      </c>
      <c r="O986" s="152"/>
      <c r="P986" s="172">
        <f t="shared" si="320"/>
        <v>0</v>
      </c>
      <c r="Q986" s="69">
        <f t="shared" si="306"/>
        <v>0</v>
      </c>
      <c r="R986" s="62">
        <f t="shared" si="307"/>
        <v>0</v>
      </c>
      <c r="S986" s="153"/>
      <c r="T986" s="118" t="str">
        <f t="shared" si="321"/>
        <v/>
      </c>
      <c r="U986" s="154"/>
      <c r="V986" s="154"/>
      <c r="W986" s="154"/>
      <c r="X986" s="154"/>
      <c r="Y986" s="154"/>
      <c r="Z986" s="154"/>
      <c r="AA986" s="154"/>
      <c r="AB986" s="154"/>
      <c r="AC986" s="154"/>
      <c r="AD986" s="154"/>
      <c r="AE986" s="154"/>
      <c r="AF986" s="154"/>
      <c r="AG986" s="63">
        <f t="shared" si="308"/>
        <v>0</v>
      </c>
      <c r="AH986" s="56">
        <f t="shared" si="309"/>
        <v>0</v>
      </c>
      <c r="AI986" s="56">
        <f t="shared" si="310"/>
        <v>0</v>
      </c>
      <c r="AJ986" s="56">
        <f t="shared" si="311"/>
        <v>0</v>
      </c>
      <c r="AK986" s="56">
        <f t="shared" si="312"/>
        <v>0</v>
      </c>
      <c r="AL986" s="56">
        <f t="shared" si="313"/>
        <v>0</v>
      </c>
      <c r="AM986" s="56">
        <f t="shared" si="314"/>
        <v>0</v>
      </c>
      <c r="AN986" s="56">
        <f t="shared" si="315"/>
        <v>0</v>
      </c>
      <c r="AO986" s="56">
        <f t="shared" si="316"/>
        <v>0</v>
      </c>
      <c r="AP986" s="56">
        <f t="shared" si="317"/>
        <v>0</v>
      </c>
      <c r="AQ986" s="56">
        <f t="shared" si="318"/>
        <v>0</v>
      </c>
      <c r="AR986" s="86">
        <f t="shared" si="319"/>
        <v>0</v>
      </c>
    </row>
    <row r="987" spans="1:44" x14ac:dyDescent="0.25">
      <c r="A987" s="178"/>
      <c r="B987" s="55" t="str">
        <f>_xlfn.IFNA(VLOOKUP(A987,'Ajánlatkérő(k) adatai'!$B$4:$C$205,2,0),"")</f>
        <v/>
      </c>
      <c r="C987" s="178"/>
      <c r="D987" s="55" t="str">
        <f>_xlfn.IFNA(VLOOKUP(C987,'Számlafizető(k) adatai'!$C$4:$D$203,2,0),"")</f>
        <v/>
      </c>
      <c r="E987" s="55" t="str">
        <f>_xlfn.IFNA(VLOOKUP(C987,'Számlafizető(k) adatai'!$C$4:$M$203,11,0),"")</f>
        <v/>
      </c>
      <c r="F987" s="178"/>
      <c r="G987" s="178"/>
      <c r="H987" s="178"/>
      <c r="I987" s="55" t="str">
        <f>IF(F987="","",VLOOKUP(LEFT(F987,5),'Technikai cellák'!B:C,2,0))</f>
        <v/>
      </c>
      <c r="J987" s="55" t="str">
        <f>IF(F987="","",VLOOKUP(I987,'Technikai cellák'!$C$1:$D$12,2,0))</f>
        <v/>
      </c>
      <c r="K987" s="179"/>
      <c r="L987" s="67" t="str">
        <f t="shared" si="303"/>
        <v/>
      </c>
      <c r="M987" s="68">
        <f t="shared" si="304"/>
        <v>0</v>
      </c>
      <c r="N987" s="66">
        <f t="shared" si="305"/>
        <v>0</v>
      </c>
      <c r="O987" s="152"/>
      <c r="P987" s="172">
        <f t="shared" si="320"/>
        <v>0</v>
      </c>
      <c r="Q987" s="69">
        <f t="shared" si="306"/>
        <v>0</v>
      </c>
      <c r="R987" s="62">
        <f t="shared" si="307"/>
        <v>0</v>
      </c>
      <c r="S987" s="153"/>
      <c r="T987" s="118" t="str">
        <f t="shared" si="321"/>
        <v/>
      </c>
      <c r="U987" s="154"/>
      <c r="V987" s="154"/>
      <c r="W987" s="154"/>
      <c r="X987" s="154"/>
      <c r="Y987" s="154"/>
      <c r="Z987" s="154"/>
      <c r="AA987" s="154"/>
      <c r="AB987" s="154"/>
      <c r="AC987" s="154"/>
      <c r="AD987" s="154"/>
      <c r="AE987" s="154"/>
      <c r="AF987" s="154"/>
      <c r="AG987" s="63">
        <f t="shared" si="308"/>
        <v>0</v>
      </c>
      <c r="AH987" s="56">
        <f t="shared" si="309"/>
        <v>0</v>
      </c>
      <c r="AI987" s="56">
        <f t="shared" si="310"/>
        <v>0</v>
      </c>
      <c r="AJ987" s="56">
        <f t="shared" si="311"/>
        <v>0</v>
      </c>
      <c r="AK987" s="56">
        <f t="shared" si="312"/>
        <v>0</v>
      </c>
      <c r="AL987" s="56">
        <f t="shared" si="313"/>
        <v>0</v>
      </c>
      <c r="AM987" s="56">
        <f t="shared" si="314"/>
        <v>0</v>
      </c>
      <c r="AN987" s="56">
        <f t="shared" si="315"/>
        <v>0</v>
      </c>
      <c r="AO987" s="56">
        <f t="shared" si="316"/>
        <v>0</v>
      </c>
      <c r="AP987" s="56">
        <f t="shared" si="317"/>
        <v>0</v>
      </c>
      <c r="AQ987" s="56">
        <f t="shared" si="318"/>
        <v>0</v>
      </c>
      <c r="AR987" s="86">
        <f t="shared" si="319"/>
        <v>0</v>
      </c>
    </row>
    <row r="988" spans="1:44" x14ac:dyDescent="0.25">
      <c r="A988" s="178"/>
      <c r="B988" s="55" t="str">
        <f>_xlfn.IFNA(VLOOKUP(A988,'Ajánlatkérő(k) adatai'!$B$4:$C$205,2,0),"")</f>
        <v/>
      </c>
      <c r="C988" s="178"/>
      <c r="D988" s="55" t="str">
        <f>_xlfn.IFNA(VLOOKUP(C988,'Számlafizető(k) adatai'!$C$4:$D$203,2,0),"")</f>
        <v/>
      </c>
      <c r="E988" s="55" t="str">
        <f>_xlfn.IFNA(VLOOKUP(C988,'Számlafizető(k) adatai'!$C$4:$M$203,11,0),"")</f>
        <v/>
      </c>
      <c r="F988" s="178"/>
      <c r="G988" s="178"/>
      <c r="H988" s="178"/>
      <c r="I988" s="55" t="str">
        <f>IF(F988="","",VLOOKUP(LEFT(F988,5),'Technikai cellák'!B:C,2,0))</f>
        <v/>
      </c>
      <c r="J988" s="55" t="str">
        <f>IF(F988="","",VLOOKUP(I988,'Technikai cellák'!$C$1:$D$12,2,0))</f>
        <v/>
      </c>
      <c r="K988" s="179"/>
      <c r="L988" s="67" t="str">
        <f t="shared" si="303"/>
        <v/>
      </c>
      <c r="M988" s="68">
        <f t="shared" si="304"/>
        <v>0</v>
      </c>
      <c r="N988" s="66">
        <f t="shared" si="305"/>
        <v>0</v>
      </c>
      <c r="O988" s="152"/>
      <c r="P988" s="172">
        <f t="shared" si="320"/>
        <v>0</v>
      </c>
      <c r="Q988" s="69">
        <f t="shared" si="306"/>
        <v>0</v>
      </c>
      <c r="R988" s="62">
        <f t="shared" si="307"/>
        <v>0</v>
      </c>
      <c r="S988" s="153"/>
      <c r="T988" s="118" t="str">
        <f t="shared" si="321"/>
        <v/>
      </c>
      <c r="U988" s="154"/>
      <c r="V988" s="154"/>
      <c r="W988" s="154"/>
      <c r="X988" s="154"/>
      <c r="Y988" s="154"/>
      <c r="Z988" s="154"/>
      <c r="AA988" s="154"/>
      <c r="AB988" s="154"/>
      <c r="AC988" s="154"/>
      <c r="AD988" s="154"/>
      <c r="AE988" s="154"/>
      <c r="AF988" s="154"/>
      <c r="AG988" s="63">
        <f t="shared" si="308"/>
        <v>0</v>
      </c>
      <c r="AH988" s="56">
        <f t="shared" si="309"/>
        <v>0</v>
      </c>
      <c r="AI988" s="56">
        <f t="shared" si="310"/>
        <v>0</v>
      </c>
      <c r="AJ988" s="56">
        <f t="shared" si="311"/>
        <v>0</v>
      </c>
      <c r="AK988" s="56">
        <f t="shared" si="312"/>
        <v>0</v>
      </c>
      <c r="AL988" s="56">
        <f t="shared" si="313"/>
        <v>0</v>
      </c>
      <c r="AM988" s="56">
        <f t="shared" si="314"/>
        <v>0</v>
      </c>
      <c r="AN988" s="56">
        <f t="shared" si="315"/>
        <v>0</v>
      </c>
      <c r="AO988" s="56">
        <f t="shared" si="316"/>
        <v>0</v>
      </c>
      <c r="AP988" s="56">
        <f t="shared" si="317"/>
        <v>0</v>
      </c>
      <c r="AQ988" s="56">
        <f t="shared" si="318"/>
        <v>0</v>
      </c>
      <c r="AR988" s="86">
        <f t="shared" si="319"/>
        <v>0</v>
      </c>
    </row>
    <row r="989" spans="1:44" x14ac:dyDescent="0.25">
      <c r="A989" s="178"/>
      <c r="B989" s="55" t="str">
        <f>_xlfn.IFNA(VLOOKUP(A989,'Ajánlatkérő(k) adatai'!$B$4:$C$205,2,0),"")</f>
        <v/>
      </c>
      <c r="C989" s="178"/>
      <c r="D989" s="55" t="str">
        <f>_xlfn.IFNA(VLOOKUP(C989,'Számlafizető(k) adatai'!$C$4:$D$203,2,0),"")</f>
        <v/>
      </c>
      <c r="E989" s="55" t="str">
        <f>_xlfn.IFNA(VLOOKUP(C989,'Számlafizető(k) adatai'!$C$4:$M$203,11,0),"")</f>
        <v/>
      </c>
      <c r="F989" s="178"/>
      <c r="G989" s="178"/>
      <c r="H989" s="178"/>
      <c r="I989" s="55" t="str">
        <f>IF(F989="","",VLOOKUP(LEFT(F989,5),'Technikai cellák'!B:C,2,0))</f>
        <v/>
      </c>
      <c r="J989" s="55" t="str">
        <f>IF(F989="","",VLOOKUP(I989,'Technikai cellák'!$C$1:$D$12,2,0))</f>
        <v/>
      </c>
      <c r="K989" s="179"/>
      <c r="L989" s="67" t="str">
        <f t="shared" si="303"/>
        <v/>
      </c>
      <c r="M989" s="68">
        <f t="shared" si="304"/>
        <v>0</v>
      </c>
      <c r="N989" s="66">
        <f t="shared" si="305"/>
        <v>0</v>
      </c>
      <c r="O989" s="152"/>
      <c r="P989" s="172">
        <f t="shared" si="320"/>
        <v>0</v>
      </c>
      <c r="Q989" s="69">
        <f t="shared" si="306"/>
        <v>0</v>
      </c>
      <c r="R989" s="62">
        <f t="shared" si="307"/>
        <v>0</v>
      </c>
      <c r="S989" s="153"/>
      <c r="T989" s="118" t="str">
        <f t="shared" si="321"/>
        <v/>
      </c>
      <c r="U989" s="154"/>
      <c r="V989" s="154"/>
      <c r="W989" s="154"/>
      <c r="X989" s="154"/>
      <c r="Y989" s="154"/>
      <c r="Z989" s="154"/>
      <c r="AA989" s="154"/>
      <c r="AB989" s="154"/>
      <c r="AC989" s="154"/>
      <c r="AD989" s="154"/>
      <c r="AE989" s="154"/>
      <c r="AF989" s="154"/>
      <c r="AG989" s="63">
        <f t="shared" si="308"/>
        <v>0</v>
      </c>
      <c r="AH989" s="56">
        <f t="shared" si="309"/>
        <v>0</v>
      </c>
      <c r="AI989" s="56">
        <f t="shared" si="310"/>
        <v>0</v>
      </c>
      <c r="AJ989" s="56">
        <f t="shared" si="311"/>
        <v>0</v>
      </c>
      <c r="AK989" s="56">
        <f t="shared" si="312"/>
        <v>0</v>
      </c>
      <c r="AL989" s="56">
        <f t="shared" si="313"/>
        <v>0</v>
      </c>
      <c r="AM989" s="56">
        <f t="shared" si="314"/>
        <v>0</v>
      </c>
      <c r="AN989" s="56">
        <f t="shared" si="315"/>
        <v>0</v>
      </c>
      <c r="AO989" s="56">
        <f t="shared" si="316"/>
        <v>0</v>
      </c>
      <c r="AP989" s="56">
        <f t="shared" si="317"/>
        <v>0</v>
      </c>
      <c r="AQ989" s="56">
        <f t="shared" si="318"/>
        <v>0</v>
      </c>
      <c r="AR989" s="86">
        <f t="shared" si="319"/>
        <v>0</v>
      </c>
    </row>
    <row r="990" spans="1:44" x14ac:dyDescent="0.25">
      <c r="A990" s="178"/>
      <c r="B990" s="55" t="str">
        <f>_xlfn.IFNA(VLOOKUP(A990,'Ajánlatkérő(k) adatai'!$B$4:$C$205,2,0),"")</f>
        <v/>
      </c>
      <c r="C990" s="178"/>
      <c r="D990" s="55" t="str">
        <f>_xlfn.IFNA(VLOOKUP(C990,'Számlafizető(k) adatai'!$C$4:$D$203,2,0),"")</f>
        <v/>
      </c>
      <c r="E990" s="55" t="str">
        <f>_xlfn.IFNA(VLOOKUP(C990,'Számlafizető(k) adatai'!$C$4:$M$203,11,0),"")</f>
        <v/>
      </c>
      <c r="F990" s="178"/>
      <c r="G990" s="178"/>
      <c r="H990" s="178"/>
      <c r="I990" s="55" t="str">
        <f>IF(F990="","",VLOOKUP(LEFT(F990,5),'Technikai cellák'!B:C,2,0))</f>
        <v/>
      </c>
      <c r="J990" s="55" t="str">
        <f>IF(F990="","",VLOOKUP(I990,'Technikai cellák'!$C$1:$D$12,2,0))</f>
        <v/>
      </c>
      <c r="K990" s="179"/>
      <c r="L990" s="67" t="str">
        <f t="shared" si="303"/>
        <v/>
      </c>
      <c r="M990" s="68">
        <f t="shared" si="304"/>
        <v>0</v>
      </c>
      <c r="N990" s="66">
        <f t="shared" si="305"/>
        <v>0</v>
      </c>
      <c r="O990" s="152"/>
      <c r="P990" s="172">
        <f t="shared" si="320"/>
        <v>0</v>
      </c>
      <c r="Q990" s="69">
        <f t="shared" si="306"/>
        <v>0</v>
      </c>
      <c r="R990" s="62">
        <f t="shared" si="307"/>
        <v>0</v>
      </c>
      <c r="S990" s="153"/>
      <c r="T990" s="118" t="str">
        <f t="shared" si="321"/>
        <v/>
      </c>
      <c r="U990" s="154"/>
      <c r="V990" s="154"/>
      <c r="W990" s="154"/>
      <c r="X990" s="154"/>
      <c r="Y990" s="154"/>
      <c r="Z990" s="154"/>
      <c r="AA990" s="154"/>
      <c r="AB990" s="154"/>
      <c r="AC990" s="154"/>
      <c r="AD990" s="154"/>
      <c r="AE990" s="154"/>
      <c r="AF990" s="154"/>
      <c r="AG990" s="63">
        <f t="shared" si="308"/>
        <v>0</v>
      </c>
      <c r="AH990" s="56">
        <f t="shared" si="309"/>
        <v>0</v>
      </c>
      <c r="AI990" s="56">
        <f t="shared" si="310"/>
        <v>0</v>
      </c>
      <c r="AJ990" s="56">
        <f t="shared" si="311"/>
        <v>0</v>
      </c>
      <c r="AK990" s="56">
        <f t="shared" si="312"/>
        <v>0</v>
      </c>
      <c r="AL990" s="56">
        <f t="shared" si="313"/>
        <v>0</v>
      </c>
      <c r="AM990" s="56">
        <f t="shared" si="314"/>
        <v>0</v>
      </c>
      <c r="AN990" s="56">
        <f t="shared" si="315"/>
        <v>0</v>
      </c>
      <c r="AO990" s="56">
        <f t="shared" si="316"/>
        <v>0</v>
      </c>
      <c r="AP990" s="56">
        <f t="shared" si="317"/>
        <v>0</v>
      </c>
      <c r="AQ990" s="56">
        <f t="shared" si="318"/>
        <v>0</v>
      </c>
      <c r="AR990" s="86">
        <f t="shared" si="319"/>
        <v>0</v>
      </c>
    </row>
    <row r="991" spans="1:44" x14ac:dyDescent="0.25">
      <c r="A991" s="178"/>
      <c r="B991" s="55" t="str">
        <f>_xlfn.IFNA(VLOOKUP(A991,'Ajánlatkérő(k) adatai'!$B$4:$C$205,2,0),"")</f>
        <v/>
      </c>
      <c r="C991" s="178"/>
      <c r="D991" s="55" t="str">
        <f>_xlfn.IFNA(VLOOKUP(C991,'Számlafizető(k) adatai'!$C$4:$D$203,2,0),"")</f>
        <v/>
      </c>
      <c r="E991" s="55" t="str">
        <f>_xlfn.IFNA(VLOOKUP(C991,'Számlafizető(k) adatai'!$C$4:$M$203,11,0),"")</f>
        <v/>
      </c>
      <c r="F991" s="178"/>
      <c r="G991" s="178"/>
      <c r="H991" s="178"/>
      <c r="I991" s="55" t="str">
        <f>IF(F991="","",VLOOKUP(LEFT(F991,5),'Technikai cellák'!B:C,2,0))</f>
        <v/>
      </c>
      <c r="J991" s="55" t="str">
        <f>IF(F991="","",VLOOKUP(I991,'Technikai cellák'!$C$1:$D$12,2,0))</f>
        <v/>
      </c>
      <c r="K991" s="179"/>
      <c r="L991" s="67" t="str">
        <f t="shared" si="303"/>
        <v/>
      </c>
      <c r="M991" s="68">
        <f t="shared" si="304"/>
        <v>0</v>
      </c>
      <c r="N991" s="66">
        <f t="shared" si="305"/>
        <v>0</v>
      </c>
      <c r="O991" s="152"/>
      <c r="P991" s="172">
        <f t="shared" si="320"/>
        <v>0</v>
      </c>
      <c r="Q991" s="69">
        <f t="shared" si="306"/>
        <v>0</v>
      </c>
      <c r="R991" s="62">
        <f t="shared" si="307"/>
        <v>0</v>
      </c>
      <c r="S991" s="153"/>
      <c r="T991" s="118" t="str">
        <f t="shared" si="321"/>
        <v/>
      </c>
      <c r="U991" s="154"/>
      <c r="V991" s="154"/>
      <c r="W991" s="154"/>
      <c r="X991" s="154"/>
      <c r="Y991" s="154"/>
      <c r="Z991" s="154"/>
      <c r="AA991" s="154"/>
      <c r="AB991" s="154"/>
      <c r="AC991" s="154"/>
      <c r="AD991" s="154"/>
      <c r="AE991" s="154"/>
      <c r="AF991" s="154"/>
      <c r="AG991" s="63">
        <f t="shared" si="308"/>
        <v>0</v>
      </c>
      <c r="AH991" s="56">
        <f t="shared" si="309"/>
        <v>0</v>
      </c>
      <c r="AI991" s="56">
        <f t="shared" si="310"/>
        <v>0</v>
      </c>
      <c r="AJ991" s="56">
        <f t="shared" si="311"/>
        <v>0</v>
      </c>
      <c r="AK991" s="56">
        <f t="shared" si="312"/>
        <v>0</v>
      </c>
      <c r="AL991" s="56">
        <f t="shared" si="313"/>
        <v>0</v>
      </c>
      <c r="AM991" s="56">
        <f t="shared" si="314"/>
        <v>0</v>
      </c>
      <c r="AN991" s="56">
        <f t="shared" si="315"/>
        <v>0</v>
      </c>
      <c r="AO991" s="56">
        <f t="shared" si="316"/>
        <v>0</v>
      </c>
      <c r="AP991" s="56">
        <f t="shared" si="317"/>
        <v>0</v>
      </c>
      <c r="AQ991" s="56">
        <f t="shared" si="318"/>
        <v>0</v>
      </c>
      <c r="AR991" s="86">
        <f t="shared" si="319"/>
        <v>0</v>
      </c>
    </row>
    <row r="992" spans="1:44" x14ac:dyDescent="0.25">
      <c r="A992" s="178"/>
      <c r="B992" s="55" t="str">
        <f>_xlfn.IFNA(VLOOKUP(A992,'Ajánlatkérő(k) adatai'!$B$4:$C$205,2,0),"")</f>
        <v/>
      </c>
      <c r="C992" s="178"/>
      <c r="D992" s="55" t="str">
        <f>_xlfn.IFNA(VLOOKUP(C992,'Számlafizető(k) adatai'!$C$4:$D$203,2,0),"")</f>
        <v/>
      </c>
      <c r="E992" s="55" t="str">
        <f>_xlfn.IFNA(VLOOKUP(C992,'Számlafizető(k) adatai'!$C$4:$M$203,11,0),"")</f>
        <v/>
      </c>
      <c r="F992" s="178"/>
      <c r="G992" s="178"/>
      <c r="H992" s="178"/>
      <c r="I992" s="55" t="str">
        <f>IF(F992="","",VLOOKUP(LEFT(F992,5),'Technikai cellák'!B:C,2,0))</f>
        <v/>
      </c>
      <c r="J992" s="55" t="str">
        <f>IF(F992="","",VLOOKUP(I992,'Technikai cellák'!$C$1:$D$12,2,0))</f>
        <v/>
      </c>
      <c r="K992" s="179"/>
      <c r="L992" s="67" t="str">
        <f t="shared" si="303"/>
        <v/>
      </c>
      <c r="M992" s="68">
        <f t="shared" si="304"/>
        <v>0</v>
      </c>
      <c r="N992" s="66">
        <f t="shared" si="305"/>
        <v>0</v>
      </c>
      <c r="O992" s="152"/>
      <c r="P992" s="172">
        <f t="shared" si="320"/>
        <v>0</v>
      </c>
      <c r="Q992" s="69">
        <f t="shared" si="306"/>
        <v>0</v>
      </c>
      <c r="R992" s="62">
        <f t="shared" si="307"/>
        <v>0</v>
      </c>
      <c r="S992" s="153"/>
      <c r="T992" s="118" t="str">
        <f t="shared" si="321"/>
        <v/>
      </c>
      <c r="U992" s="154"/>
      <c r="V992" s="154"/>
      <c r="W992" s="154"/>
      <c r="X992" s="154"/>
      <c r="Y992" s="154"/>
      <c r="Z992" s="154"/>
      <c r="AA992" s="154"/>
      <c r="AB992" s="154"/>
      <c r="AC992" s="154"/>
      <c r="AD992" s="154"/>
      <c r="AE992" s="154"/>
      <c r="AF992" s="154"/>
      <c r="AG992" s="63">
        <f t="shared" si="308"/>
        <v>0</v>
      </c>
      <c r="AH992" s="56">
        <f t="shared" si="309"/>
        <v>0</v>
      </c>
      <c r="AI992" s="56">
        <f t="shared" si="310"/>
        <v>0</v>
      </c>
      <c r="AJ992" s="56">
        <f t="shared" si="311"/>
        <v>0</v>
      </c>
      <c r="AK992" s="56">
        <f t="shared" si="312"/>
        <v>0</v>
      </c>
      <c r="AL992" s="56">
        <f t="shared" si="313"/>
        <v>0</v>
      </c>
      <c r="AM992" s="56">
        <f t="shared" si="314"/>
        <v>0</v>
      </c>
      <c r="AN992" s="56">
        <f t="shared" si="315"/>
        <v>0</v>
      </c>
      <c r="AO992" s="56">
        <f t="shared" si="316"/>
        <v>0</v>
      </c>
      <c r="AP992" s="56">
        <f t="shared" si="317"/>
        <v>0</v>
      </c>
      <c r="AQ992" s="56">
        <f t="shared" si="318"/>
        <v>0</v>
      </c>
      <c r="AR992" s="86">
        <f t="shared" si="319"/>
        <v>0</v>
      </c>
    </row>
    <row r="993" spans="1:44" x14ac:dyDescent="0.25">
      <c r="A993" s="178"/>
      <c r="B993" s="55" t="str">
        <f>_xlfn.IFNA(VLOOKUP(A993,'Ajánlatkérő(k) adatai'!$B$4:$C$205,2,0),"")</f>
        <v/>
      </c>
      <c r="C993" s="178"/>
      <c r="D993" s="55" t="str">
        <f>_xlfn.IFNA(VLOOKUP(C993,'Számlafizető(k) adatai'!$C$4:$D$203,2,0),"")</f>
        <v/>
      </c>
      <c r="E993" s="55" t="str">
        <f>_xlfn.IFNA(VLOOKUP(C993,'Számlafizető(k) adatai'!$C$4:$M$203,11,0),"")</f>
        <v/>
      </c>
      <c r="F993" s="178"/>
      <c r="G993" s="178"/>
      <c r="H993" s="178"/>
      <c r="I993" s="55" t="str">
        <f>IF(F993="","",VLOOKUP(LEFT(F993,5),'Technikai cellák'!B:C,2,0))</f>
        <v/>
      </c>
      <c r="J993" s="55" t="str">
        <f>IF(F993="","",VLOOKUP(I993,'Technikai cellák'!$C$1:$D$12,2,0))</f>
        <v/>
      </c>
      <c r="K993" s="179"/>
      <c r="L993" s="67" t="str">
        <f t="shared" si="303"/>
        <v/>
      </c>
      <c r="M993" s="68">
        <f t="shared" si="304"/>
        <v>0</v>
      </c>
      <c r="N993" s="66">
        <f t="shared" si="305"/>
        <v>0</v>
      </c>
      <c r="O993" s="152"/>
      <c r="P993" s="172">
        <f t="shared" si="320"/>
        <v>0</v>
      </c>
      <c r="Q993" s="69">
        <f t="shared" si="306"/>
        <v>0</v>
      </c>
      <c r="R993" s="62">
        <f t="shared" si="307"/>
        <v>0</v>
      </c>
      <c r="S993" s="153"/>
      <c r="T993" s="118" t="str">
        <f t="shared" si="321"/>
        <v/>
      </c>
      <c r="U993" s="154"/>
      <c r="V993" s="154"/>
      <c r="W993" s="154"/>
      <c r="X993" s="154"/>
      <c r="Y993" s="154"/>
      <c r="Z993" s="154"/>
      <c r="AA993" s="154"/>
      <c r="AB993" s="154"/>
      <c r="AC993" s="154"/>
      <c r="AD993" s="154"/>
      <c r="AE993" s="154"/>
      <c r="AF993" s="154"/>
      <c r="AG993" s="63">
        <f t="shared" si="308"/>
        <v>0</v>
      </c>
      <c r="AH993" s="56">
        <f t="shared" si="309"/>
        <v>0</v>
      </c>
      <c r="AI993" s="56">
        <f t="shared" si="310"/>
        <v>0</v>
      </c>
      <c r="AJ993" s="56">
        <f t="shared" si="311"/>
        <v>0</v>
      </c>
      <c r="AK993" s="56">
        <f t="shared" si="312"/>
        <v>0</v>
      </c>
      <c r="AL993" s="56">
        <f t="shared" si="313"/>
        <v>0</v>
      </c>
      <c r="AM993" s="56">
        <f t="shared" si="314"/>
        <v>0</v>
      </c>
      <c r="AN993" s="56">
        <f t="shared" si="315"/>
        <v>0</v>
      </c>
      <c r="AO993" s="56">
        <f t="shared" si="316"/>
        <v>0</v>
      </c>
      <c r="AP993" s="56">
        <f t="shared" si="317"/>
        <v>0</v>
      </c>
      <c r="AQ993" s="56">
        <f t="shared" si="318"/>
        <v>0</v>
      </c>
      <c r="AR993" s="86">
        <f t="shared" si="319"/>
        <v>0</v>
      </c>
    </row>
    <row r="994" spans="1:44" x14ac:dyDescent="0.25">
      <c r="A994" s="178"/>
      <c r="B994" s="55" t="str">
        <f>_xlfn.IFNA(VLOOKUP(A994,'Ajánlatkérő(k) adatai'!$B$4:$C$205,2,0),"")</f>
        <v/>
      </c>
      <c r="C994" s="178"/>
      <c r="D994" s="55" t="str">
        <f>_xlfn.IFNA(VLOOKUP(C994,'Számlafizető(k) adatai'!$C$4:$D$203,2,0),"")</f>
        <v/>
      </c>
      <c r="E994" s="55" t="str">
        <f>_xlfn.IFNA(VLOOKUP(C994,'Számlafizető(k) adatai'!$C$4:$M$203,11,0),"")</f>
        <v/>
      </c>
      <c r="F994" s="178"/>
      <c r="G994" s="178"/>
      <c r="H994" s="178"/>
      <c r="I994" s="55" t="str">
        <f>IF(F994="","",VLOOKUP(LEFT(F994,5),'Technikai cellák'!B:C,2,0))</f>
        <v/>
      </c>
      <c r="J994" s="55" t="str">
        <f>IF(F994="","",VLOOKUP(I994,'Technikai cellák'!$C$1:$D$12,2,0))</f>
        <v/>
      </c>
      <c r="K994" s="179"/>
      <c r="L994" s="67" t="str">
        <f t="shared" si="303"/>
        <v/>
      </c>
      <c r="M994" s="68">
        <f t="shared" si="304"/>
        <v>0</v>
      </c>
      <c r="N994" s="66">
        <f t="shared" si="305"/>
        <v>0</v>
      </c>
      <c r="O994" s="152"/>
      <c r="P994" s="172">
        <f t="shared" si="320"/>
        <v>0</v>
      </c>
      <c r="Q994" s="69">
        <f t="shared" si="306"/>
        <v>0</v>
      </c>
      <c r="R994" s="62">
        <f t="shared" si="307"/>
        <v>0</v>
      </c>
      <c r="S994" s="153"/>
      <c r="T994" s="118" t="str">
        <f t="shared" si="321"/>
        <v/>
      </c>
      <c r="U994" s="154"/>
      <c r="V994" s="154"/>
      <c r="W994" s="154"/>
      <c r="X994" s="154"/>
      <c r="Y994" s="154"/>
      <c r="Z994" s="154"/>
      <c r="AA994" s="154"/>
      <c r="AB994" s="154"/>
      <c r="AC994" s="154"/>
      <c r="AD994" s="154"/>
      <c r="AE994" s="154"/>
      <c r="AF994" s="154"/>
      <c r="AG994" s="63">
        <f t="shared" si="308"/>
        <v>0</v>
      </c>
      <c r="AH994" s="56">
        <f t="shared" si="309"/>
        <v>0</v>
      </c>
      <c r="AI994" s="56">
        <f t="shared" si="310"/>
        <v>0</v>
      </c>
      <c r="AJ994" s="56">
        <f t="shared" si="311"/>
        <v>0</v>
      </c>
      <c r="AK994" s="56">
        <f t="shared" si="312"/>
        <v>0</v>
      </c>
      <c r="AL994" s="56">
        <f t="shared" si="313"/>
        <v>0</v>
      </c>
      <c r="AM994" s="56">
        <f t="shared" si="314"/>
        <v>0</v>
      </c>
      <c r="AN994" s="56">
        <f t="shared" si="315"/>
        <v>0</v>
      </c>
      <c r="AO994" s="56">
        <f t="shared" si="316"/>
        <v>0</v>
      </c>
      <c r="AP994" s="56">
        <f t="shared" si="317"/>
        <v>0</v>
      </c>
      <c r="AQ994" s="56">
        <f t="shared" si="318"/>
        <v>0</v>
      </c>
      <c r="AR994" s="86">
        <f t="shared" si="319"/>
        <v>0</v>
      </c>
    </row>
    <row r="995" spans="1:44" x14ac:dyDescent="0.25">
      <c r="A995" s="178"/>
      <c r="B995" s="55" t="str">
        <f>_xlfn.IFNA(VLOOKUP(A995,'Ajánlatkérő(k) adatai'!$B$4:$C$205,2,0),"")</f>
        <v/>
      </c>
      <c r="C995" s="178"/>
      <c r="D995" s="55" t="str">
        <f>_xlfn.IFNA(VLOOKUP(C995,'Számlafizető(k) adatai'!$C$4:$D$203,2,0),"")</f>
        <v/>
      </c>
      <c r="E995" s="55" t="str">
        <f>_xlfn.IFNA(VLOOKUP(C995,'Számlafizető(k) adatai'!$C$4:$M$203,11,0),"")</f>
        <v/>
      </c>
      <c r="F995" s="178"/>
      <c r="G995" s="178"/>
      <c r="H995" s="178"/>
      <c r="I995" s="55" t="str">
        <f>IF(F995="","",VLOOKUP(LEFT(F995,5),'Technikai cellák'!B:C,2,0))</f>
        <v/>
      </c>
      <c r="J995" s="55" t="str">
        <f>IF(F995="","",VLOOKUP(I995,'Technikai cellák'!$C$1:$D$12,2,0))</f>
        <v/>
      </c>
      <c r="K995" s="179"/>
      <c r="L995" s="67" t="str">
        <f t="shared" si="303"/>
        <v/>
      </c>
      <c r="M995" s="68">
        <f t="shared" si="304"/>
        <v>0</v>
      </c>
      <c r="N995" s="66">
        <f t="shared" si="305"/>
        <v>0</v>
      </c>
      <c r="O995" s="152"/>
      <c r="P995" s="172">
        <f t="shared" si="320"/>
        <v>0</v>
      </c>
      <c r="Q995" s="69">
        <f t="shared" si="306"/>
        <v>0</v>
      </c>
      <c r="R995" s="62">
        <f t="shared" si="307"/>
        <v>0</v>
      </c>
      <c r="S995" s="153"/>
      <c r="T995" s="118" t="str">
        <f t="shared" si="321"/>
        <v/>
      </c>
      <c r="U995" s="154"/>
      <c r="V995" s="154"/>
      <c r="W995" s="154"/>
      <c r="X995" s="154"/>
      <c r="Y995" s="154"/>
      <c r="Z995" s="154"/>
      <c r="AA995" s="154"/>
      <c r="AB995" s="154"/>
      <c r="AC995" s="154"/>
      <c r="AD995" s="154"/>
      <c r="AE995" s="154"/>
      <c r="AF995" s="154"/>
      <c r="AG995" s="63">
        <f t="shared" si="308"/>
        <v>0</v>
      </c>
      <c r="AH995" s="56">
        <f t="shared" si="309"/>
        <v>0</v>
      </c>
      <c r="AI995" s="56">
        <f t="shared" si="310"/>
        <v>0</v>
      </c>
      <c r="AJ995" s="56">
        <f t="shared" si="311"/>
        <v>0</v>
      </c>
      <c r="AK995" s="56">
        <f t="shared" si="312"/>
        <v>0</v>
      </c>
      <c r="AL995" s="56">
        <f t="shared" si="313"/>
        <v>0</v>
      </c>
      <c r="AM995" s="56">
        <f t="shared" si="314"/>
        <v>0</v>
      </c>
      <c r="AN995" s="56">
        <f t="shared" si="315"/>
        <v>0</v>
      </c>
      <c r="AO995" s="56">
        <f t="shared" si="316"/>
        <v>0</v>
      </c>
      <c r="AP995" s="56">
        <f t="shared" si="317"/>
        <v>0</v>
      </c>
      <c r="AQ995" s="56">
        <f t="shared" si="318"/>
        <v>0</v>
      </c>
      <c r="AR995" s="86">
        <f t="shared" si="319"/>
        <v>0</v>
      </c>
    </row>
    <row r="996" spans="1:44" x14ac:dyDescent="0.25">
      <c r="A996" s="178"/>
      <c r="B996" s="55" t="str">
        <f>_xlfn.IFNA(VLOOKUP(A996,'Ajánlatkérő(k) adatai'!$B$4:$C$205,2,0),"")</f>
        <v/>
      </c>
      <c r="C996" s="178"/>
      <c r="D996" s="55" t="str">
        <f>_xlfn.IFNA(VLOOKUP(C996,'Számlafizető(k) adatai'!$C$4:$D$203,2,0),"")</f>
        <v/>
      </c>
      <c r="E996" s="55" t="str">
        <f>_xlfn.IFNA(VLOOKUP(C996,'Számlafizető(k) adatai'!$C$4:$M$203,11,0),"")</f>
        <v/>
      </c>
      <c r="F996" s="178"/>
      <c r="G996" s="178"/>
      <c r="H996" s="178"/>
      <c r="I996" s="55" t="str">
        <f>IF(F996="","",VLOOKUP(LEFT(F996,5),'Technikai cellák'!B:C,2,0))</f>
        <v/>
      </c>
      <c r="J996" s="55" t="str">
        <f>IF(F996="","",VLOOKUP(I996,'Technikai cellák'!$C$1:$D$12,2,0))</f>
        <v/>
      </c>
      <c r="K996" s="179"/>
      <c r="L996" s="67" t="str">
        <f t="shared" si="303"/>
        <v/>
      </c>
      <c r="M996" s="68">
        <f t="shared" si="304"/>
        <v>0</v>
      </c>
      <c r="N996" s="66">
        <f t="shared" si="305"/>
        <v>0</v>
      </c>
      <c r="O996" s="152"/>
      <c r="P996" s="172">
        <f t="shared" si="320"/>
        <v>0</v>
      </c>
      <c r="Q996" s="69">
        <f t="shared" si="306"/>
        <v>0</v>
      </c>
      <c r="R996" s="62">
        <f t="shared" si="307"/>
        <v>0</v>
      </c>
      <c r="S996" s="153"/>
      <c r="T996" s="118" t="str">
        <f t="shared" si="321"/>
        <v/>
      </c>
      <c r="U996" s="154"/>
      <c r="V996" s="154"/>
      <c r="W996" s="154"/>
      <c r="X996" s="154"/>
      <c r="Y996" s="154"/>
      <c r="Z996" s="154"/>
      <c r="AA996" s="154"/>
      <c r="AB996" s="154"/>
      <c r="AC996" s="154"/>
      <c r="AD996" s="154"/>
      <c r="AE996" s="154"/>
      <c r="AF996" s="154"/>
      <c r="AG996" s="63">
        <f t="shared" si="308"/>
        <v>0</v>
      </c>
      <c r="AH996" s="56">
        <f t="shared" si="309"/>
        <v>0</v>
      </c>
      <c r="AI996" s="56">
        <f t="shared" si="310"/>
        <v>0</v>
      </c>
      <c r="AJ996" s="56">
        <f t="shared" si="311"/>
        <v>0</v>
      </c>
      <c r="AK996" s="56">
        <f t="shared" si="312"/>
        <v>0</v>
      </c>
      <c r="AL996" s="56">
        <f t="shared" si="313"/>
        <v>0</v>
      </c>
      <c r="AM996" s="56">
        <f t="shared" si="314"/>
        <v>0</v>
      </c>
      <c r="AN996" s="56">
        <f t="shared" si="315"/>
        <v>0</v>
      </c>
      <c r="AO996" s="56">
        <f t="shared" si="316"/>
        <v>0</v>
      </c>
      <c r="AP996" s="56">
        <f t="shared" si="317"/>
        <v>0</v>
      </c>
      <c r="AQ996" s="56">
        <f t="shared" si="318"/>
        <v>0</v>
      </c>
      <c r="AR996" s="86">
        <f t="shared" si="319"/>
        <v>0</v>
      </c>
    </row>
    <row r="997" spans="1:44" x14ac:dyDescent="0.25">
      <c r="A997" s="178"/>
      <c r="B997" s="55" t="str">
        <f>_xlfn.IFNA(VLOOKUP(A997,'Ajánlatkérő(k) adatai'!$B$4:$C$205,2,0),"")</f>
        <v/>
      </c>
      <c r="C997" s="178"/>
      <c r="D997" s="55" t="str">
        <f>_xlfn.IFNA(VLOOKUP(C997,'Számlafizető(k) adatai'!$C$4:$D$203,2,0),"")</f>
        <v/>
      </c>
      <c r="E997" s="55" t="str">
        <f>_xlfn.IFNA(VLOOKUP(C997,'Számlafizető(k) adatai'!$C$4:$M$203,11,0),"")</f>
        <v/>
      </c>
      <c r="F997" s="178"/>
      <c r="G997" s="178"/>
      <c r="H997" s="178"/>
      <c r="I997" s="55" t="str">
        <f>IF(F997="","",VLOOKUP(LEFT(F997,5),'Technikai cellák'!B:C,2,0))</f>
        <v/>
      </c>
      <c r="J997" s="55" t="str">
        <f>IF(F997="","",VLOOKUP(I997,'Technikai cellák'!$C$1:$D$12,2,0))</f>
        <v/>
      </c>
      <c r="K997" s="179"/>
      <c r="L997" s="67" t="str">
        <f t="shared" si="303"/>
        <v/>
      </c>
      <c r="M997" s="68">
        <f t="shared" si="304"/>
        <v>0</v>
      </c>
      <c r="N997" s="66">
        <f t="shared" si="305"/>
        <v>0</v>
      </c>
      <c r="O997" s="152"/>
      <c r="P997" s="172">
        <f t="shared" si="320"/>
        <v>0</v>
      </c>
      <c r="Q997" s="69">
        <f t="shared" si="306"/>
        <v>0</v>
      </c>
      <c r="R997" s="62">
        <f t="shared" si="307"/>
        <v>0</v>
      </c>
      <c r="S997" s="153"/>
      <c r="T997" s="118" t="str">
        <f t="shared" si="321"/>
        <v/>
      </c>
      <c r="U997" s="154"/>
      <c r="V997" s="154"/>
      <c r="W997" s="154"/>
      <c r="X997" s="154"/>
      <c r="Y997" s="154"/>
      <c r="Z997" s="154"/>
      <c r="AA997" s="154"/>
      <c r="AB997" s="154"/>
      <c r="AC997" s="154"/>
      <c r="AD997" s="154"/>
      <c r="AE997" s="154"/>
      <c r="AF997" s="154"/>
      <c r="AG997" s="63">
        <f t="shared" si="308"/>
        <v>0</v>
      </c>
      <c r="AH997" s="56">
        <f t="shared" si="309"/>
        <v>0</v>
      </c>
      <c r="AI997" s="56">
        <f t="shared" si="310"/>
        <v>0</v>
      </c>
      <c r="AJ997" s="56">
        <f t="shared" si="311"/>
        <v>0</v>
      </c>
      <c r="AK997" s="56">
        <f t="shared" si="312"/>
        <v>0</v>
      </c>
      <c r="AL997" s="56">
        <f t="shared" si="313"/>
        <v>0</v>
      </c>
      <c r="AM997" s="56">
        <f t="shared" si="314"/>
        <v>0</v>
      </c>
      <c r="AN997" s="56">
        <f t="shared" si="315"/>
        <v>0</v>
      </c>
      <c r="AO997" s="56">
        <f t="shared" si="316"/>
        <v>0</v>
      </c>
      <c r="AP997" s="56">
        <f t="shared" si="317"/>
        <v>0</v>
      </c>
      <c r="AQ997" s="56">
        <f t="shared" si="318"/>
        <v>0</v>
      </c>
      <c r="AR997" s="86">
        <f t="shared" si="319"/>
        <v>0</v>
      </c>
    </row>
    <row r="998" spans="1:44" x14ac:dyDescent="0.25">
      <c r="A998" s="178"/>
      <c r="B998" s="55" t="str">
        <f>_xlfn.IFNA(VLOOKUP(A998,'Ajánlatkérő(k) adatai'!$B$4:$C$205,2,0),"")</f>
        <v/>
      </c>
      <c r="C998" s="178"/>
      <c r="D998" s="55" t="str">
        <f>_xlfn.IFNA(VLOOKUP(C998,'Számlafizető(k) adatai'!$C$4:$D$203,2,0),"")</f>
        <v/>
      </c>
      <c r="E998" s="55" t="str">
        <f>_xlfn.IFNA(VLOOKUP(C998,'Számlafizető(k) adatai'!$C$4:$M$203,11,0),"")</f>
        <v/>
      </c>
      <c r="F998" s="178"/>
      <c r="G998" s="178"/>
      <c r="H998" s="178"/>
      <c r="I998" s="55" t="str">
        <f>IF(F998="","",VLOOKUP(LEFT(F998,5),'Technikai cellák'!B:C,2,0))</f>
        <v/>
      </c>
      <c r="J998" s="55" t="str">
        <f>IF(F998="","",VLOOKUP(I998,'Technikai cellák'!$C$1:$D$12,2,0))</f>
        <v/>
      </c>
      <c r="K998" s="179"/>
      <c r="L998" s="67" t="str">
        <f t="shared" si="303"/>
        <v/>
      </c>
      <c r="M998" s="68">
        <f t="shared" si="304"/>
        <v>0</v>
      </c>
      <c r="N998" s="66">
        <f t="shared" si="305"/>
        <v>0</v>
      </c>
      <c r="O998" s="152"/>
      <c r="P998" s="172">
        <f t="shared" si="320"/>
        <v>0</v>
      </c>
      <c r="Q998" s="69">
        <f t="shared" si="306"/>
        <v>0</v>
      </c>
      <c r="R998" s="62">
        <f t="shared" si="307"/>
        <v>0</v>
      </c>
      <c r="S998" s="153"/>
      <c r="T998" s="118" t="str">
        <f t="shared" si="321"/>
        <v/>
      </c>
      <c r="U998" s="154"/>
      <c r="V998" s="154"/>
      <c r="W998" s="154"/>
      <c r="X998" s="154"/>
      <c r="Y998" s="154"/>
      <c r="Z998" s="154"/>
      <c r="AA998" s="154"/>
      <c r="AB998" s="154"/>
      <c r="AC998" s="154"/>
      <c r="AD998" s="154"/>
      <c r="AE998" s="154"/>
      <c r="AF998" s="154"/>
      <c r="AG998" s="63">
        <f t="shared" si="308"/>
        <v>0</v>
      </c>
      <c r="AH998" s="56">
        <f t="shared" si="309"/>
        <v>0</v>
      </c>
      <c r="AI998" s="56">
        <f t="shared" si="310"/>
        <v>0</v>
      </c>
      <c r="AJ998" s="56">
        <f t="shared" si="311"/>
        <v>0</v>
      </c>
      <c r="AK998" s="56">
        <f t="shared" si="312"/>
        <v>0</v>
      </c>
      <c r="AL998" s="56">
        <f t="shared" si="313"/>
        <v>0</v>
      </c>
      <c r="AM998" s="56">
        <f t="shared" si="314"/>
        <v>0</v>
      </c>
      <c r="AN998" s="56">
        <f t="shared" si="315"/>
        <v>0</v>
      </c>
      <c r="AO998" s="56">
        <f t="shared" si="316"/>
        <v>0</v>
      </c>
      <c r="AP998" s="56">
        <f t="shared" si="317"/>
        <v>0</v>
      </c>
      <c r="AQ998" s="56">
        <f t="shared" si="318"/>
        <v>0</v>
      </c>
      <c r="AR998" s="86">
        <f t="shared" si="319"/>
        <v>0</v>
      </c>
    </row>
    <row r="999" spans="1:44" x14ac:dyDescent="0.25">
      <c r="A999" s="178"/>
      <c r="B999" s="55" t="str">
        <f>_xlfn.IFNA(VLOOKUP(A999,'Ajánlatkérő(k) adatai'!$B$4:$C$205,2,0),"")</f>
        <v/>
      </c>
      <c r="C999" s="178"/>
      <c r="D999" s="55" t="str">
        <f>_xlfn.IFNA(VLOOKUP(C999,'Számlafizető(k) adatai'!$C$4:$D$203,2,0),"")</f>
        <v/>
      </c>
      <c r="E999" s="55" t="str">
        <f>_xlfn.IFNA(VLOOKUP(C999,'Számlafizető(k) adatai'!$C$4:$M$203,11,0),"")</f>
        <v/>
      </c>
      <c r="F999" s="178"/>
      <c r="G999" s="178"/>
      <c r="H999" s="178"/>
      <c r="I999" s="55" t="str">
        <f>IF(F999="","",VLOOKUP(LEFT(F999,5),'Technikai cellák'!B:C,2,0))</f>
        <v/>
      </c>
      <c r="J999" s="55" t="str">
        <f>IF(F999="","",VLOOKUP(I999,'Technikai cellák'!$C$1:$D$12,2,0))</f>
        <v/>
      </c>
      <c r="K999" s="179"/>
      <c r="L999" s="67" t="str">
        <f t="shared" si="303"/>
        <v/>
      </c>
      <c r="M999" s="68">
        <f t="shared" si="304"/>
        <v>0</v>
      </c>
      <c r="N999" s="66">
        <f t="shared" si="305"/>
        <v>0</v>
      </c>
      <c r="O999" s="152"/>
      <c r="P999" s="172">
        <f t="shared" si="320"/>
        <v>0</v>
      </c>
      <c r="Q999" s="69">
        <f t="shared" si="306"/>
        <v>0</v>
      </c>
      <c r="R999" s="62">
        <f t="shared" si="307"/>
        <v>0</v>
      </c>
      <c r="S999" s="153"/>
      <c r="T999" s="118" t="str">
        <f t="shared" si="321"/>
        <v/>
      </c>
      <c r="U999" s="154"/>
      <c r="V999" s="154"/>
      <c r="W999" s="154"/>
      <c r="X999" s="154"/>
      <c r="Y999" s="154"/>
      <c r="Z999" s="154"/>
      <c r="AA999" s="154"/>
      <c r="AB999" s="154"/>
      <c r="AC999" s="154"/>
      <c r="AD999" s="154"/>
      <c r="AE999" s="154"/>
      <c r="AF999" s="154"/>
      <c r="AG999" s="63">
        <f t="shared" si="308"/>
        <v>0</v>
      </c>
      <c r="AH999" s="56">
        <f t="shared" si="309"/>
        <v>0</v>
      </c>
      <c r="AI999" s="56">
        <f t="shared" si="310"/>
        <v>0</v>
      </c>
      <c r="AJ999" s="56">
        <f t="shared" si="311"/>
        <v>0</v>
      </c>
      <c r="AK999" s="56">
        <f t="shared" si="312"/>
        <v>0</v>
      </c>
      <c r="AL999" s="56">
        <f t="shared" si="313"/>
        <v>0</v>
      </c>
      <c r="AM999" s="56">
        <f t="shared" si="314"/>
        <v>0</v>
      </c>
      <c r="AN999" s="56">
        <f t="shared" si="315"/>
        <v>0</v>
      </c>
      <c r="AO999" s="56">
        <f t="shared" si="316"/>
        <v>0</v>
      </c>
      <c r="AP999" s="56">
        <f t="shared" si="317"/>
        <v>0</v>
      </c>
      <c r="AQ999" s="56">
        <f t="shared" si="318"/>
        <v>0</v>
      </c>
      <c r="AR999" s="86">
        <f t="shared" si="319"/>
        <v>0</v>
      </c>
    </row>
    <row r="1000" spans="1:44" x14ac:dyDescent="0.25">
      <c r="A1000" s="178"/>
      <c r="B1000" s="55" t="str">
        <f>_xlfn.IFNA(VLOOKUP(A1000,'Ajánlatkérő(k) adatai'!$B$4:$C$205,2,0),"")</f>
        <v/>
      </c>
      <c r="C1000" s="178"/>
      <c r="D1000" s="55" t="str">
        <f>_xlfn.IFNA(VLOOKUP(C1000,'Számlafizető(k) adatai'!$C$4:$D$203,2,0),"")</f>
        <v/>
      </c>
      <c r="E1000" s="55" t="str">
        <f>_xlfn.IFNA(VLOOKUP(C1000,'Számlafizető(k) adatai'!$C$4:$M$203,11,0),"")</f>
        <v/>
      </c>
      <c r="F1000" s="178"/>
      <c r="G1000" s="178"/>
      <c r="H1000" s="178"/>
      <c r="I1000" s="55" t="str">
        <f>IF(F1000="","",VLOOKUP(LEFT(F1000,5),'Technikai cellák'!B:C,2,0))</f>
        <v/>
      </c>
      <c r="J1000" s="55" t="str">
        <f>IF(F1000="","",VLOOKUP(I1000,'Technikai cellák'!$C$1:$D$12,2,0))</f>
        <v/>
      </c>
      <c r="K1000" s="179"/>
      <c r="L1000" s="67" t="str">
        <f t="shared" si="303"/>
        <v/>
      </c>
      <c r="M1000" s="68">
        <f t="shared" si="304"/>
        <v>0</v>
      </c>
      <c r="N1000" s="66">
        <f t="shared" si="305"/>
        <v>0</v>
      </c>
      <c r="O1000" s="152"/>
      <c r="P1000" s="172">
        <f t="shared" si="320"/>
        <v>0</v>
      </c>
      <c r="Q1000" s="69">
        <f t="shared" si="306"/>
        <v>0</v>
      </c>
      <c r="R1000" s="62">
        <f t="shared" si="307"/>
        <v>0</v>
      </c>
      <c r="S1000" s="153"/>
      <c r="T1000" s="118" t="str">
        <f t="shared" si="321"/>
        <v/>
      </c>
      <c r="U1000" s="154"/>
      <c r="V1000" s="154"/>
      <c r="W1000" s="154"/>
      <c r="X1000" s="154"/>
      <c r="Y1000" s="154"/>
      <c r="Z1000" s="154"/>
      <c r="AA1000" s="154"/>
      <c r="AB1000" s="154"/>
      <c r="AC1000" s="154"/>
      <c r="AD1000" s="154"/>
      <c r="AE1000" s="154"/>
      <c r="AF1000" s="154"/>
      <c r="AG1000" s="63">
        <f t="shared" si="308"/>
        <v>0</v>
      </c>
      <c r="AH1000" s="56">
        <f t="shared" si="309"/>
        <v>0</v>
      </c>
      <c r="AI1000" s="56">
        <f t="shared" si="310"/>
        <v>0</v>
      </c>
      <c r="AJ1000" s="56">
        <f t="shared" si="311"/>
        <v>0</v>
      </c>
      <c r="AK1000" s="56">
        <f t="shared" si="312"/>
        <v>0</v>
      </c>
      <c r="AL1000" s="56">
        <f t="shared" si="313"/>
        <v>0</v>
      </c>
      <c r="AM1000" s="56">
        <f t="shared" si="314"/>
        <v>0</v>
      </c>
      <c r="AN1000" s="56">
        <f t="shared" si="315"/>
        <v>0</v>
      </c>
      <c r="AO1000" s="56">
        <f t="shared" si="316"/>
        <v>0</v>
      </c>
      <c r="AP1000" s="56">
        <f t="shared" si="317"/>
        <v>0</v>
      </c>
      <c r="AQ1000" s="56">
        <f t="shared" si="318"/>
        <v>0</v>
      </c>
      <c r="AR1000" s="86">
        <f t="shared" si="319"/>
        <v>0</v>
      </c>
    </row>
    <row r="1001" spans="1:44" x14ac:dyDescent="0.25">
      <c r="A1001" s="178"/>
      <c r="B1001" s="55" t="str">
        <f>_xlfn.IFNA(VLOOKUP(A1001,'Ajánlatkérő(k) adatai'!$B$4:$C$205,2,0),"")</f>
        <v/>
      </c>
      <c r="C1001" s="178"/>
      <c r="D1001" s="55" t="str">
        <f>_xlfn.IFNA(VLOOKUP(C1001,'Számlafizető(k) adatai'!$C$4:$D$203,2,0),"")</f>
        <v/>
      </c>
      <c r="E1001" s="55" t="str">
        <f>_xlfn.IFNA(VLOOKUP(C1001,'Számlafizető(k) adatai'!$C$4:$M$203,11,0),"")</f>
        <v/>
      </c>
      <c r="F1001" s="178"/>
      <c r="G1001" s="178"/>
      <c r="H1001" s="178"/>
      <c r="I1001" s="55" t="str">
        <f>IF(F1001="","",VLOOKUP(LEFT(F1001,5),'Technikai cellák'!B:C,2,0))</f>
        <v/>
      </c>
      <c r="J1001" s="55" t="str">
        <f>IF(F1001="","",VLOOKUP(I1001,'Technikai cellák'!$C$1:$D$12,2,0))</f>
        <v/>
      </c>
      <c r="K1001" s="179"/>
      <c r="L1001" s="67" t="str">
        <f t="shared" si="303"/>
        <v/>
      </c>
      <c r="M1001" s="68">
        <f t="shared" si="304"/>
        <v>0</v>
      </c>
      <c r="N1001" s="66">
        <f t="shared" si="305"/>
        <v>0</v>
      </c>
      <c r="O1001" s="152"/>
      <c r="P1001" s="172">
        <f t="shared" si="320"/>
        <v>0</v>
      </c>
      <c r="Q1001" s="69">
        <f t="shared" si="306"/>
        <v>0</v>
      </c>
      <c r="R1001" s="62">
        <f t="shared" si="307"/>
        <v>0</v>
      </c>
      <c r="S1001" s="153"/>
      <c r="T1001" s="118" t="str">
        <f t="shared" si="321"/>
        <v/>
      </c>
      <c r="U1001" s="154"/>
      <c r="V1001" s="154"/>
      <c r="W1001" s="154"/>
      <c r="X1001" s="154"/>
      <c r="Y1001" s="154"/>
      <c r="Z1001" s="154"/>
      <c r="AA1001" s="154"/>
      <c r="AB1001" s="154"/>
      <c r="AC1001" s="154"/>
      <c r="AD1001" s="154"/>
      <c r="AE1001" s="154"/>
      <c r="AF1001" s="154"/>
      <c r="AG1001" s="63">
        <f t="shared" si="308"/>
        <v>0</v>
      </c>
      <c r="AH1001" s="56">
        <f t="shared" si="309"/>
        <v>0</v>
      </c>
      <c r="AI1001" s="56">
        <f t="shared" si="310"/>
        <v>0</v>
      </c>
      <c r="AJ1001" s="56">
        <f t="shared" si="311"/>
        <v>0</v>
      </c>
      <c r="AK1001" s="56">
        <f t="shared" si="312"/>
        <v>0</v>
      </c>
      <c r="AL1001" s="56">
        <f t="shared" si="313"/>
        <v>0</v>
      </c>
      <c r="AM1001" s="56">
        <f t="shared" si="314"/>
        <v>0</v>
      </c>
      <c r="AN1001" s="56">
        <f t="shared" si="315"/>
        <v>0</v>
      </c>
      <c r="AO1001" s="56">
        <f t="shared" si="316"/>
        <v>0</v>
      </c>
      <c r="AP1001" s="56">
        <f t="shared" si="317"/>
        <v>0</v>
      </c>
      <c r="AQ1001" s="56">
        <f t="shared" si="318"/>
        <v>0</v>
      </c>
      <c r="AR1001" s="86">
        <f t="shared" si="319"/>
        <v>0</v>
      </c>
    </row>
    <row r="1002" spans="1:44" x14ac:dyDescent="0.25">
      <c r="A1002" s="178"/>
      <c r="B1002" s="55" t="str">
        <f>_xlfn.IFNA(VLOOKUP(A1002,'Ajánlatkérő(k) adatai'!$B$4:$C$205,2,0),"")</f>
        <v/>
      </c>
      <c r="C1002" s="178"/>
      <c r="D1002" s="55" t="str">
        <f>_xlfn.IFNA(VLOOKUP(C1002,'Számlafizető(k) adatai'!$C$4:$D$203,2,0),"")</f>
        <v/>
      </c>
      <c r="E1002" s="55" t="str">
        <f>_xlfn.IFNA(VLOOKUP(C1002,'Számlafizető(k) adatai'!$C$4:$M$203,11,0),"")</f>
        <v/>
      </c>
      <c r="F1002" s="178"/>
      <c r="G1002" s="178"/>
      <c r="H1002" s="178"/>
      <c r="I1002" s="55" t="str">
        <f>IF(F1002="","",VLOOKUP(LEFT(F1002,5),'Technikai cellák'!B:C,2,0))</f>
        <v/>
      </c>
      <c r="J1002" s="55" t="str">
        <f>IF(F1002="","",VLOOKUP(I1002,'Technikai cellák'!$C$1:$D$12,2,0))</f>
        <v/>
      </c>
      <c r="K1002" s="179"/>
      <c r="L1002" s="67" t="str">
        <f t="shared" si="303"/>
        <v/>
      </c>
      <c r="M1002" s="68">
        <f t="shared" si="304"/>
        <v>0</v>
      </c>
      <c r="N1002" s="66">
        <f t="shared" si="305"/>
        <v>0</v>
      </c>
      <c r="O1002" s="152"/>
      <c r="P1002" s="172">
        <f t="shared" si="320"/>
        <v>0</v>
      </c>
      <c r="Q1002" s="69">
        <f t="shared" si="306"/>
        <v>0</v>
      </c>
      <c r="R1002" s="62">
        <f t="shared" si="307"/>
        <v>0</v>
      </c>
      <c r="S1002" s="153"/>
      <c r="T1002" s="118" t="str">
        <f t="shared" si="321"/>
        <v/>
      </c>
      <c r="U1002" s="154"/>
      <c r="V1002" s="154"/>
      <c r="W1002" s="154"/>
      <c r="X1002" s="154"/>
      <c r="Y1002" s="154"/>
      <c r="Z1002" s="154"/>
      <c r="AA1002" s="154"/>
      <c r="AB1002" s="154"/>
      <c r="AC1002" s="154"/>
      <c r="AD1002" s="154"/>
      <c r="AE1002" s="154"/>
      <c r="AF1002" s="154"/>
      <c r="AG1002" s="63">
        <f t="shared" si="308"/>
        <v>0</v>
      </c>
      <c r="AH1002" s="56">
        <f t="shared" si="309"/>
        <v>0</v>
      </c>
      <c r="AI1002" s="56">
        <f t="shared" si="310"/>
        <v>0</v>
      </c>
      <c r="AJ1002" s="56">
        <f t="shared" si="311"/>
        <v>0</v>
      </c>
      <c r="AK1002" s="56">
        <f t="shared" si="312"/>
        <v>0</v>
      </c>
      <c r="AL1002" s="56">
        <f t="shared" si="313"/>
        <v>0</v>
      </c>
      <c r="AM1002" s="56">
        <f t="shared" si="314"/>
        <v>0</v>
      </c>
      <c r="AN1002" s="56">
        <f t="shared" si="315"/>
        <v>0</v>
      </c>
      <c r="AO1002" s="56">
        <f t="shared" si="316"/>
        <v>0</v>
      </c>
      <c r="AP1002" s="56">
        <f t="shared" si="317"/>
        <v>0</v>
      </c>
      <c r="AQ1002" s="56">
        <f t="shared" si="318"/>
        <v>0</v>
      </c>
      <c r="AR1002" s="86">
        <f t="shared" si="319"/>
        <v>0</v>
      </c>
    </row>
    <row r="1003" spans="1:44" x14ac:dyDescent="0.25">
      <c r="A1003" s="178"/>
      <c r="B1003" s="55" t="str">
        <f>_xlfn.IFNA(VLOOKUP(A1003,'Ajánlatkérő(k) adatai'!$B$4:$C$205,2,0),"")</f>
        <v/>
      </c>
      <c r="C1003" s="178"/>
      <c r="D1003" s="55" t="str">
        <f>_xlfn.IFNA(VLOOKUP(C1003,'Számlafizető(k) adatai'!$C$4:$D$203,2,0),"")</f>
        <v/>
      </c>
      <c r="E1003" s="55" t="str">
        <f>_xlfn.IFNA(VLOOKUP(C1003,'Számlafizető(k) adatai'!$C$4:$M$203,11,0),"")</f>
        <v/>
      </c>
      <c r="F1003" s="178"/>
      <c r="G1003" s="178"/>
      <c r="H1003" s="178"/>
      <c r="I1003" s="55" t="str">
        <f>IF(F1003="","",VLOOKUP(LEFT(F1003,5),'Technikai cellák'!B:C,2,0))</f>
        <v/>
      </c>
      <c r="J1003" s="55" t="str">
        <f>IF(F1003="","",VLOOKUP(I1003,'Technikai cellák'!$C$1:$D$12,2,0))</f>
        <v/>
      </c>
      <c r="K1003" s="179"/>
      <c r="L1003" s="67" t="str">
        <f t="shared" si="303"/>
        <v/>
      </c>
      <c r="M1003" s="68">
        <f t="shared" si="304"/>
        <v>0</v>
      </c>
      <c r="N1003" s="66">
        <f t="shared" si="305"/>
        <v>0</v>
      </c>
      <c r="O1003" s="152"/>
      <c r="P1003" s="172">
        <f t="shared" si="320"/>
        <v>0</v>
      </c>
      <c r="Q1003" s="69">
        <f t="shared" si="306"/>
        <v>0</v>
      </c>
      <c r="R1003" s="62">
        <f t="shared" si="307"/>
        <v>0</v>
      </c>
      <c r="S1003" s="153"/>
      <c r="T1003" s="118" t="str">
        <f t="shared" si="321"/>
        <v/>
      </c>
      <c r="U1003" s="154"/>
      <c r="V1003" s="154"/>
      <c r="W1003" s="154"/>
      <c r="X1003" s="154"/>
      <c r="Y1003" s="154"/>
      <c r="Z1003" s="154"/>
      <c r="AA1003" s="154"/>
      <c r="AB1003" s="154"/>
      <c r="AC1003" s="154"/>
      <c r="AD1003" s="154"/>
      <c r="AE1003" s="154"/>
      <c r="AF1003" s="154"/>
      <c r="AG1003" s="63">
        <f t="shared" si="308"/>
        <v>0</v>
      </c>
      <c r="AH1003" s="56">
        <f t="shared" si="309"/>
        <v>0</v>
      </c>
      <c r="AI1003" s="56">
        <f t="shared" si="310"/>
        <v>0</v>
      </c>
      <c r="AJ1003" s="56">
        <f t="shared" si="311"/>
        <v>0</v>
      </c>
      <c r="AK1003" s="56">
        <f t="shared" si="312"/>
        <v>0</v>
      </c>
      <c r="AL1003" s="56">
        <f t="shared" si="313"/>
        <v>0</v>
      </c>
      <c r="AM1003" s="56">
        <f t="shared" si="314"/>
        <v>0</v>
      </c>
      <c r="AN1003" s="56">
        <f t="shared" si="315"/>
        <v>0</v>
      </c>
      <c r="AO1003" s="56">
        <f t="shared" si="316"/>
        <v>0</v>
      </c>
      <c r="AP1003" s="56">
        <f t="shared" si="317"/>
        <v>0</v>
      </c>
      <c r="AQ1003" s="56">
        <f t="shared" si="318"/>
        <v>0</v>
      </c>
      <c r="AR1003" s="86">
        <f t="shared" si="319"/>
        <v>0</v>
      </c>
    </row>
    <row r="1004" spans="1:44" x14ac:dyDescent="0.25">
      <c r="A1004" s="178"/>
      <c r="B1004" s="55" t="str">
        <f>_xlfn.IFNA(VLOOKUP(A1004,'Ajánlatkérő(k) adatai'!$B$4:$C$205,2,0),"")</f>
        <v/>
      </c>
      <c r="C1004" s="178"/>
      <c r="D1004" s="55" t="str">
        <f>_xlfn.IFNA(VLOOKUP(C1004,'Számlafizető(k) adatai'!$C$4:$D$203,2,0),"")</f>
        <v/>
      </c>
      <c r="E1004" s="55" t="str">
        <f>_xlfn.IFNA(VLOOKUP(C1004,'Számlafizető(k) adatai'!$C$4:$M$203,11,0),"")</f>
        <v/>
      </c>
      <c r="F1004" s="178"/>
      <c r="G1004" s="178"/>
      <c r="H1004" s="178"/>
      <c r="I1004" s="55" t="str">
        <f>IF(F1004="","",VLOOKUP(LEFT(F1004,5),'Technikai cellák'!B:C,2,0))</f>
        <v/>
      </c>
      <c r="J1004" s="55" t="str">
        <f>IF(F1004="","",VLOOKUP(I1004,'Technikai cellák'!$C$1:$D$12,2,0))</f>
        <v/>
      </c>
      <c r="K1004" s="179"/>
      <c r="L1004" s="67" t="str">
        <f t="shared" si="303"/>
        <v/>
      </c>
      <c r="M1004" s="68">
        <f t="shared" si="304"/>
        <v>0</v>
      </c>
      <c r="N1004" s="66">
        <f t="shared" si="305"/>
        <v>0</v>
      </c>
      <c r="O1004" s="152"/>
      <c r="P1004" s="172">
        <f t="shared" si="320"/>
        <v>0</v>
      </c>
      <c r="Q1004" s="69">
        <f t="shared" si="306"/>
        <v>0</v>
      </c>
      <c r="R1004" s="62">
        <f t="shared" si="307"/>
        <v>0</v>
      </c>
      <c r="S1004" s="153"/>
      <c r="T1004" s="118" t="str">
        <f t="shared" si="321"/>
        <v/>
      </c>
      <c r="U1004" s="154"/>
      <c r="V1004" s="154"/>
      <c r="W1004" s="154"/>
      <c r="X1004" s="154"/>
      <c r="Y1004" s="154"/>
      <c r="Z1004" s="154"/>
      <c r="AA1004" s="154"/>
      <c r="AB1004" s="154"/>
      <c r="AC1004" s="154"/>
      <c r="AD1004" s="154"/>
      <c r="AE1004" s="154"/>
      <c r="AF1004" s="154"/>
      <c r="AG1004" s="63">
        <f t="shared" si="308"/>
        <v>0</v>
      </c>
      <c r="AH1004" s="56">
        <f t="shared" si="309"/>
        <v>0</v>
      </c>
      <c r="AI1004" s="56">
        <f t="shared" si="310"/>
        <v>0</v>
      </c>
      <c r="AJ1004" s="56">
        <f t="shared" si="311"/>
        <v>0</v>
      </c>
      <c r="AK1004" s="56">
        <f t="shared" si="312"/>
        <v>0</v>
      </c>
      <c r="AL1004" s="56">
        <f t="shared" si="313"/>
        <v>0</v>
      </c>
      <c r="AM1004" s="56">
        <f t="shared" si="314"/>
        <v>0</v>
      </c>
      <c r="AN1004" s="56">
        <f t="shared" si="315"/>
        <v>0</v>
      </c>
      <c r="AO1004" s="56">
        <f t="shared" si="316"/>
        <v>0</v>
      </c>
      <c r="AP1004" s="56">
        <f t="shared" si="317"/>
        <v>0</v>
      </c>
      <c r="AQ1004" s="56">
        <f t="shared" si="318"/>
        <v>0</v>
      </c>
      <c r="AR1004" s="86">
        <f t="shared" si="319"/>
        <v>0</v>
      </c>
    </row>
    <row r="1005" spans="1:44" x14ac:dyDescent="0.25">
      <c r="A1005" s="178"/>
      <c r="B1005" s="55" t="str">
        <f>_xlfn.IFNA(VLOOKUP(A1005,'Ajánlatkérő(k) adatai'!$B$4:$C$205,2,0),"")</f>
        <v/>
      </c>
      <c r="C1005" s="178"/>
      <c r="D1005" s="55" t="str">
        <f>_xlfn.IFNA(VLOOKUP(C1005,'Számlafizető(k) adatai'!$C$4:$D$203,2,0),"")</f>
        <v/>
      </c>
      <c r="E1005" s="55" t="str">
        <f>_xlfn.IFNA(VLOOKUP(C1005,'Számlafizető(k) adatai'!$C$4:$M$203,11,0),"")</f>
        <v/>
      </c>
      <c r="F1005" s="178"/>
      <c r="G1005" s="178"/>
      <c r="H1005" s="178"/>
      <c r="I1005" s="55" t="str">
        <f>IF(F1005="","",VLOOKUP(LEFT(F1005,5),'Technikai cellák'!B:C,2,0))</f>
        <v/>
      </c>
      <c r="J1005" s="55" t="str">
        <f>IF(F1005="","",VLOOKUP(I1005,'Technikai cellák'!$C$1:$D$12,2,0))</f>
        <v/>
      </c>
      <c r="K1005" s="179"/>
      <c r="L1005" s="67" t="str">
        <f t="shared" si="303"/>
        <v/>
      </c>
      <c r="M1005" s="68">
        <f t="shared" si="304"/>
        <v>0</v>
      </c>
      <c r="N1005" s="66">
        <f t="shared" si="305"/>
        <v>0</v>
      </c>
      <c r="O1005" s="152"/>
      <c r="P1005" s="172">
        <f t="shared" si="320"/>
        <v>0</v>
      </c>
      <c r="Q1005" s="69">
        <f t="shared" si="306"/>
        <v>0</v>
      </c>
      <c r="R1005" s="62">
        <f t="shared" si="307"/>
        <v>0</v>
      </c>
      <c r="S1005" s="153"/>
      <c r="T1005" s="118" t="str">
        <f t="shared" si="321"/>
        <v/>
      </c>
      <c r="U1005" s="154"/>
      <c r="V1005" s="154"/>
      <c r="W1005" s="154"/>
      <c r="X1005" s="154"/>
      <c r="Y1005" s="154"/>
      <c r="Z1005" s="154"/>
      <c r="AA1005" s="154"/>
      <c r="AB1005" s="154"/>
      <c r="AC1005" s="154"/>
      <c r="AD1005" s="154"/>
      <c r="AE1005" s="154"/>
      <c r="AF1005" s="154"/>
      <c r="AG1005" s="63">
        <f t="shared" si="308"/>
        <v>0</v>
      </c>
      <c r="AH1005" s="56">
        <f t="shared" si="309"/>
        <v>0</v>
      </c>
      <c r="AI1005" s="56">
        <f t="shared" si="310"/>
        <v>0</v>
      </c>
      <c r="AJ1005" s="56">
        <f t="shared" si="311"/>
        <v>0</v>
      </c>
      <c r="AK1005" s="56">
        <f t="shared" si="312"/>
        <v>0</v>
      </c>
      <c r="AL1005" s="56">
        <f t="shared" si="313"/>
        <v>0</v>
      </c>
      <c r="AM1005" s="56">
        <f t="shared" si="314"/>
        <v>0</v>
      </c>
      <c r="AN1005" s="56">
        <f t="shared" si="315"/>
        <v>0</v>
      </c>
      <c r="AO1005" s="56">
        <f t="shared" si="316"/>
        <v>0</v>
      </c>
      <c r="AP1005" s="56">
        <f t="shared" si="317"/>
        <v>0</v>
      </c>
      <c r="AQ1005" s="56">
        <f t="shared" si="318"/>
        <v>0</v>
      </c>
      <c r="AR1005" s="86">
        <f t="shared" si="319"/>
        <v>0</v>
      </c>
    </row>
    <row r="1006" spans="1:44" x14ac:dyDescent="0.25">
      <c r="A1006" s="178"/>
      <c r="B1006" s="55" t="str">
        <f>_xlfn.IFNA(VLOOKUP(A1006,'Ajánlatkérő(k) adatai'!$B$4:$C$205,2,0),"")</f>
        <v/>
      </c>
      <c r="C1006" s="178"/>
      <c r="D1006" s="55" t="str">
        <f>_xlfn.IFNA(VLOOKUP(C1006,'Számlafizető(k) adatai'!$C$4:$D$203,2,0),"")</f>
        <v/>
      </c>
      <c r="E1006" s="55" t="str">
        <f>_xlfn.IFNA(VLOOKUP(C1006,'Számlafizető(k) adatai'!$C$4:$M$203,11,0),"")</f>
        <v/>
      </c>
      <c r="F1006" s="178"/>
      <c r="G1006" s="178"/>
      <c r="H1006" s="178"/>
      <c r="I1006" s="55" t="str">
        <f>IF(F1006="","",VLOOKUP(LEFT(F1006,5),'Technikai cellák'!B:C,2,0))</f>
        <v/>
      </c>
      <c r="J1006" s="55" t="str">
        <f>IF(F1006="","",VLOOKUP(I1006,'Technikai cellák'!$C$1:$D$12,2,0))</f>
        <v/>
      </c>
      <c r="K1006" s="179"/>
      <c r="L1006" s="67" t="str">
        <f t="shared" si="303"/>
        <v/>
      </c>
      <c r="M1006" s="68">
        <f t="shared" si="304"/>
        <v>0</v>
      </c>
      <c r="N1006" s="66">
        <f t="shared" si="305"/>
        <v>0</v>
      </c>
      <c r="O1006" s="152"/>
      <c r="P1006" s="172">
        <f t="shared" si="320"/>
        <v>0</v>
      </c>
      <c r="Q1006" s="69">
        <f t="shared" si="306"/>
        <v>0</v>
      </c>
      <c r="R1006" s="62">
        <f t="shared" si="307"/>
        <v>0</v>
      </c>
      <c r="S1006" s="153"/>
      <c r="T1006" s="118" t="str">
        <f t="shared" si="321"/>
        <v/>
      </c>
      <c r="U1006" s="154"/>
      <c r="V1006" s="154"/>
      <c r="W1006" s="154"/>
      <c r="X1006" s="154"/>
      <c r="Y1006" s="154"/>
      <c r="Z1006" s="154"/>
      <c r="AA1006" s="154"/>
      <c r="AB1006" s="154"/>
      <c r="AC1006" s="154"/>
      <c r="AD1006" s="154"/>
      <c r="AE1006" s="154"/>
      <c r="AF1006" s="154"/>
      <c r="AG1006" s="63">
        <f t="shared" si="308"/>
        <v>0</v>
      </c>
      <c r="AH1006" s="56">
        <f t="shared" si="309"/>
        <v>0</v>
      </c>
      <c r="AI1006" s="56">
        <f t="shared" si="310"/>
        <v>0</v>
      </c>
      <c r="AJ1006" s="56">
        <f t="shared" si="311"/>
        <v>0</v>
      </c>
      <c r="AK1006" s="56">
        <f t="shared" si="312"/>
        <v>0</v>
      </c>
      <c r="AL1006" s="56">
        <f t="shared" si="313"/>
        <v>0</v>
      </c>
      <c r="AM1006" s="56">
        <f t="shared" si="314"/>
        <v>0</v>
      </c>
      <c r="AN1006" s="56">
        <f t="shared" si="315"/>
        <v>0</v>
      </c>
      <c r="AO1006" s="56">
        <f t="shared" si="316"/>
        <v>0</v>
      </c>
      <c r="AP1006" s="56">
        <f t="shared" si="317"/>
        <v>0</v>
      </c>
      <c r="AQ1006" s="56">
        <f t="shared" si="318"/>
        <v>0</v>
      </c>
      <c r="AR1006" s="86">
        <f t="shared" si="319"/>
        <v>0</v>
      </c>
    </row>
    <row r="1007" spans="1:44" x14ac:dyDescent="0.25">
      <c r="A1007" s="178"/>
      <c r="B1007" s="55" t="str">
        <f>_xlfn.IFNA(VLOOKUP(A1007,'Ajánlatkérő(k) adatai'!$B$4:$C$205,2,0),"")</f>
        <v/>
      </c>
      <c r="C1007" s="178"/>
      <c r="D1007" s="55" t="str">
        <f>_xlfn.IFNA(VLOOKUP(C1007,'Számlafizető(k) adatai'!$C$4:$D$203,2,0),"")</f>
        <v/>
      </c>
      <c r="E1007" s="55" t="str">
        <f>_xlfn.IFNA(VLOOKUP(C1007,'Számlafizető(k) adatai'!$C$4:$M$203,11,0),"")</f>
        <v/>
      </c>
      <c r="F1007" s="178"/>
      <c r="G1007" s="178"/>
      <c r="H1007" s="178"/>
      <c r="I1007" s="55" t="str">
        <f>IF(F1007="","",VLOOKUP(LEFT(F1007,5),'Technikai cellák'!B:C,2,0))</f>
        <v/>
      </c>
      <c r="J1007" s="55" t="str">
        <f>IF(F1007="","",VLOOKUP(I1007,'Technikai cellák'!$C$1:$D$12,2,0))</f>
        <v/>
      </c>
      <c r="K1007" s="179"/>
      <c r="L1007" s="67" t="str">
        <f t="shared" si="303"/>
        <v/>
      </c>
      <c r="M1007" s="68">
        <f t="shared" si="304"/>
        <v>0</v>
      </c>
      <c r="N1007" s="66">
        <f t="shared" si="305"/>
        <v>0</v>
      </c>
      <c r="O1007" s="152"/>
      <c r="P1007" s="172">
        <f t="shared" si="320"/>
        <v>0</v>
      </c>
      <c r="Q1007" s="69">
        <f t="shared" si="306"/>
        <v>0</v>
      </c>
      <c r="R1007" s="62">
        <f t="shared" si="307"/>
        <v>0</v>
      </c>
      <c r="S1007" s="153"/>
      <c r="T1007" s="118" t="str">
        <f t="shared" si="321"/>
        <v/>
      </c>
      <c r="U1007" s="154"/>
      <c r="V1007" s="154"/>
      <c r="W1007" s="154"/>
      <c r="X1007" s="154"/>
      <c r="Y1007" s="154"/>
      <c r="Z1007" s="154"/>
      <c r="AA1007" s="154"/>
      <c r="AB1007" s="154"/>
      <c r="AC1007" s="154"/>
      <c r="AD1007" s="154"/>
      <c r="AE1007" s="154"/>
      <c r="AF1007" s="154"/>
      <c r="AG1007" s="63">
        <f t="shared" si="308"/>
        <v>0</v>
      </c>
      <c r="AH1007" s="56">
        <f t="shared" si="309"/>
        <v>0</v>
      </c>
      <c r="AI1007" s="56">
        <f t="shared" si="310"/>
        <v>0</v>
      </c>
      <c r="AJ1007" s="56">
        <f t="shared" si="311"/>
        <v>0</v>
      </c>
      <c r="AK1007" s="56">
        <f t="shared" si="312"/>
        <v>0</v>
      </c>
      <c r="AL1007" s="56">
        <f t="shared" si="313"/>
        <v>0</v>
      </c>
      <c r="AM1007" s="56">
        <f t="shared" si="314"/>
        <v>0</v>
      </c>
      <c r="AN1007" s="56">
        <f t="shared" si="315"/>
        <v>0</v>
      </c>
      <c r="AO1007" s="56">
        <f t="shared" si="316"/>
        <v>0</v>
      </c>
      <c r="AP1007" s="56">
        <f t="shared" si="317"/>
        <v>0</v>
      </c>
      <c r="AQ1007" s="56">
        <f t="shared" si="318"/>
        <v>0</v>
      </c>
      <c r="AR1007" s="86">
        <f t="shared" si="319"/>
        <v>0</v>
      </c>
    </row>
    <row r="1008" spans="1:44" x14ac:dyDescent="0.25">
      <c r="A1008" s="178"/>
      <c r="B1008" s="55" t="str">
        <f>_xlfn.IFNA(VLOOKUP(A1008,'Ajánlatkérő(k) adatai'!$B$4:$C$205,2,0),"")</f>
        <v/>
      </c>
      <c r="C1008" s="178"/>
      <c r="D1008" s="55" t="str">
        <f>_xlfn.IFNA(VLOOKUP(C1008,'Számlafizető(k) adatai'!$C$4:$D$203,2,0),"")</f>
        <v/>
      </c>
      <c r="E1008" s="55" t="str">
        <f>_xlfn.IFNA(VLOOKUP(C1008,'Számlafizető(k) adatai'!$C$4:$M$203,11,0),"")</f>
        <v/>
      </c>
      <c r="F1008" s="178"/>
      <c r="G1008" s="178"/>
      <c r="H1008" s="178"/>
      <c r="I1008" s="55" t="str">
        <f>IF(F1008="","",VLOOKUP(LEFT(F1008,5),'Technikai cellák'!B:C,2,0))</f>
        <v/>
      </c>
      <c r="J1008" s="55" t="str">
        <f>IF(F1008="","",VLOOKUP(I1008,'Technikai cellák'!$C$1:$D$12,2,0))</f>
        <v/>
      </c>
      <c r="K1008" s="179"/>
      <c r="L1008" s="67" t="str">
        <f t="shared" si="303"/>
        <v/>
      </c>
      <c r="M1008" s="68">
        <f t="shared" si="304"/>
        <v>0</v>
      </c>
      <c r="N1008" s="66">
        <f t="shared" si="305"/>
        <v>0</v>
      </c>
      <c r="O1008" s="152"/>
      <c r="P1008" s="172">
        <f t="shared" si="320"/>
        <v>0</v>
      </c>
      <c r="Q1008" s="69">
        <f t="shared" si="306"/>
        <v>0</v>
      </c>
      <c r="R1008" s="62">
        <f t="shared" si="307"/>
        <v>0</v>
      </c>
      <c r="S1008" s="153"/>
      <c r="T1008" s="118" t="str">
        <f t="shared" si="321"/>
        <v/>
      </c>
      <c r="U1008" s="154"/>
      <c r="V1008" s="154"/>
      <c r="W1008" s="154"/>
      <c r="X1008" s="154"/>
      <c r="Y1008" s="154"/>
      <c r="Z1008" s="154"/>
      <c r="AA1008" s="154"/>
      <c r="AB1008" s="154"/>
      <c r="AC1008" s="154"/>
      <c r="AD1008" s="154"/>
      <c r="AE1008" s="154"/>
      <c r="AF1008" s="154"/>
      <c r="AG1008" s="63">
        <f t="shared" si="308"/>
        <v>0</v>
      </c>
      <c r="AH1008" s="56">
        <f t="shared" si="309"/>
        <v>0</v>
      </c>
      <c r="AI1008" s="56">
        <f t="shared" si="310"/>
        <v>0</v>
      </c>
      <c r="AJ1008" s="56">
        <f t="shared" si="311"/>
        <v>0</v>
      </c>
      <c r="AK1008" s="56">
        <f t="shared" si="312"/>
        <v>0</v>
      </c>
      <c r="AL1008" s="56">
        <f t="shared" si="313"/>
        <v>0</v>
      </c>
      <c r="AM1008" s="56">
        <f t="shared" si="314"/>
        <v>0</v>
      </c>
      <c r="AN1008" s="56">
        <f t="shared" si="315"/>
        <v>0</v>
      </c>
      <c r="AO1008" s="56">
        <f t="shared" si="316"/>
        <v>0</v>
      </c>
      <c r="AP1008" s="56">
        <f t="shared" si="317"/>
        <v>0</v>
      </c>
      <c r="AQ1008" s="56">
        <f t="shared" si="318"/>
        <v>0</v>
      </c>
      <c r="AR1008" s="86">
        <f t="shared" si="319"/>
        <v>0</v>
      </c>
    </row>
    <row r="1009" spans="1:44" x14ac:dyDescent="0.25">
      <c r="A1009" s="178"/>
      <c r="B1009" s="55" t="str">
        <f>_xlfn.IFNA(VLOOKUP(A1009,'Ajánlatkérő(k) adatai'!$B$4:$C$205,2,0),"")</f>
        <v/>
      </c>
      <c r="C1009" s="178"/>
      <c r="D1009" s="55" t="str">
        <f>_xlfn.IFNA(VLOOKUP(C1009,'Számlafizető(k) adatai'!$C$4:$D$203,2,0),"")</f>
        <v/>
      </c>
      <c r="E1009" s="55" t="str">
        <f>_xlfn.IFNA(VLOOKUP(C1009,'Számlafizető(k) adatai'!$C$4:$M$203,11,0),"")</f>
        <v/>
      </c>
      <c r="F1009" s="178"/>
      <c r="G1009" s="178"/>
      <c r="H1009" s="178"/>
      <c r="I1009" s="55" t="str">
        <f>IF(F1009="","",VLOOKUP(LEFT(F1009,5),'Technikai cellák'!B:C,2,0))</f>
        <v/>
      </c>
      <c r="J1009" s="55" t="str">
        <f>IF(F1009="","",VLOOKUP(I1009,'Technikai cellák'!$C$1:$D$12,2,0))</f>
        <v/>
      </c>
      <c r="K1009" s="179"/>
      <c r="L1009" s="67" t="str">
        <f t="shared" si="303"/>
        <v/>
      </c>
      <c r="M1009" s="68">
        <f t="shared" si="304"/>
        <v>0</v>
      </c>
      <c r="N1009" s="66">
        <f t="shared" si="305"/>
        <v>0</v>
      </c>
      <c r="O1009" s="152"/>
      <c r="P1009" s="172">
        <f t="shared" si="320"/>
        <v>0</v>
      </c>
      <c r="Q1009" s="69">
        <f t="shared" si="306"/>
        <v>0</v>
      </c>
      <c r="R1009" s="62">
        <f t="shared" si="307"/>
        <v>0</v>
      </c>
      <c r="S1009" s="153"/>
      <c r="T1009" s="118" t="str">
        <f t="shared" si="321"/>
        <v/>
      </c>
      <c r="U1009" s="154"/>
      <c r="V1009" s="154"/>
      <c r="W1009" s="154"/>
      <c r="X1009" s="154"/>
      <c r="Y1009" s="154"/>
      <c r="Z1009" s="154"/>
      <c r="AA1009" s="154"/>
      <c r="AB1009" s="154"/>
      <c r="AC1009" s="154"/>
      <c r="AD1009" s="154"/>
      <c r="AE1009" s="154"/>
      <c r="AF1009" s="154"/>
      <c r="AG1009" s="63">
        <f t="shared" si="308"/>
        <v>0</v>
      </c>
      <c r="AH1009" s="56">
        <f t="shared" si="309"/>
        <v>0</v>
      </c>
      <c r="AI1009" s="56">
        <f t="shared" si="310"/>
        <v>0</v>
      </c>
      <c r="AJ1009" s="56">
        <f t="shared" si="311"/>
        <v>0</v>
      </c>
      <c r="AK1009" s="56">
        <f t="shared" si="312"/>
        <v>0</v>
      </c>
      <c r="AL1009" s="56">
        <f t="shared" si="313"/>
        <v>0</v>
      </c>
      <c r="AM1009" s="56">
        <f t="shared" si="314"/>
        <v>0</v>
      </c>
      <c r="AN1009" s="56">
        <f t="shared" si="315"/>
        <v>0</v>
      </c>
      <c r="AO1009" s="56">
        <f t="shared" si="316"/>
        <v>0</v>
      </c>
      <c r="AP1009" s="56">
        <f t="shared" si="317"/>
        <v>0</v>
      </c>
      <c r="AQ1009" s="56">
        <f t="shared" si="318"/>
        <v>0</v>
      </c>
      <c r="AR1009" s="86">
        <f t="shared" si="319"/>
        <v>0</v>
      </c>
    </row>
    <row r="1010" spans="1:44" x14ac:dyDescent="0.25">
      <c r="A1010" s="178"/>
      <c r="B1010" s="55" t="str">
        <f>_xlfn.IFNA(VLOOKUP(A1010,'Ajánlatkérő(k) adatai'!$B$4:$C$205,2,0),"")</f>
        <v/>
      </c>
      <c r="C1010" s="178"/>
      <c r="D1010" s="55" t="str">
        <f>_xlfn.IFNA(VLOOKUP(C1010,'Számlafizető(k) adatai'!$C$4:$D$203,2,0),"")</f>
        <v/>
      </c>
      <c r="E1010" s="55" t="str">
        <f>_xlfn.IFNA(VLOOKUP(C1010,'Számlafizető(k) adatai'!$C$4:$M$203,11,0),"")</f>
        <v/>
      </c>
      <c r="F1010" s="178"/>
      <c r="G1010" s="178"/>
      <c r="H1010" s="178"/>
      <c r="I1010" s="55" t="str">
        <f>IF(F1010="","",VLOOKUP(LEFT(F1010,5),'Technikai cellák'!B:C,2,0))</f>
        <v/>
      </c>
      <c r="J1010" s="55" t="str">
        <f>IF(F1010="","",VLOOKUP(I1010,'Technikai cellák'!$C$1:$D$12,2,0))</f>
        <v/>
      </c>
      <c r="K1010" s="179"/>
      <c r="L1010" s="67" t="str">
        <f t="shared" si="303"/>
        <v/>
      </c>
      <c r="M1010" s="68">
        <f t="shared" si="304"/>
        <v>0</v>
      </c>
      <c r="N1010" s="66">
        <f t="shared" si="305"/>
        <v>0</v>
      </c>
      <c r="O1010" s="152"/>
      <c r="P1010" s="172">
        <f t="shared" si="320"/>
        <v>0</v>
      </c>
      <c r="Q1010" s="69">
        <f t="shared" si="306"/>
        <v>0</v>
      </c>
      <c r="R1010" s="62">
        <f t="shared" si="307"/>
        <v>0</v>
      </c>
      <c r="S1010" s="153"/>
      <c r="T1010" s="118" t="str">
        <f t="shared" si="321"/>
        <v/>
      </c>
      <c r="U1010" s="154"/>
      <c r="V1010" s="154"/>
      <c r="W1010" s="154"/>
      <c r="X1010" s="154"/>
      <c r="Y1010" s="154"/>
      <c r="Z1010" s="154"/>
      <c r="AA1010" s="154"/>
      <c r="AB1010" s="154"/>
      <c r="AC1010" s="154"/>
      <c r="AD1010" s="154"/>
      <c r="AE1010" s="154"/>
      <c r="AF1010" s="154"/>
      <c r="AG1010" s="63">
        <f t="shared" si="308"/>
        <v>0</v>
      </c>
      <c r="AH1010" s="56">
        <f t="shared" si="309"/>
        <v>0</v>
      </c>
      <c r="AI1010" s="56">
        <f t="shared" si="310"/>
        <v>0</v>
      </c>
      <c r="AJ1010" s="56">
        <f t="shared" si="311"/>
        <v>0</v>
      </c>
      <c r="AK1010" s="56">
        <f t="shared" si="312"/>
        <v>0</v>
      </c>
      <c r="AL1010" s="56">
        <f t="shared" si="313"/>
        <v>0</v>
      </c>
      <c r="AM1010" s="56">
        <f t="shared" si="314"/>
        <v>0</v>
      </c>
      <c r="AN1010" s="56">
        <f t="shared" si="315"/>
        <v>0</v>
      </c>
      <c r="AO1010" s="56">
        <f t="shared" si="316"/>
        <v>0</v>
      </c>
      <c r="AP1010" s="56">
        <f t="shared" si="317"/>
        <v>0</v>
      </c>
      <c r="AQ1010" s="56">
        <f t="shared" si="318"/>
        <v>0</v>
      </c>
      <c r="AR1010" s="86">
        <f t="shared" si="319"/>
        <v>0</v>
      </c>
    </row>
    <row r="1011" spans="1:44" x14ac:dyDescent="0.25">
      <c r="A1011" s="178"/>
      <c r="B1011" s="55" t="str">
        <f>_xlfn.IFNA(VLOOKUP(A1011,'Ajánlatkérő(k) adatai'!$B$4:$C$205,2,0),"")</f>
        <v/>
      </c>
      <c r="C1011" s="178"/>
      <c r="D1011" s="55" t="str">
        <f>_xlfn.IFNA(VLOOKUP(C1011,'Számlafizető(k) adatai'!$C$4:$D$203,2,0),"")</f>
        <v/>
      </c>
      <c r="E1011" s="55" t="str">
        <f>_xlfn.IFNA(VLOOKUP(C1011,'Számlafizető(k) adatai'!$C$4:$M$203,11,0),"")</f>
        <v/>
      </c>
      <c r="F1011" s="178"/>
      <c r="G1011" s="178"/>
      <c r="H1011" s="178"/>
      <c r="I1011" s="55" t="str">
        <f>IF(F1011="","",VLOOKUP(LEFT(F1011,5),'Technikai cellák'!B:C,2,0))</f>
        <v/>
      </c>
      <c r="J1011" s="55" t="str">
        <f>IF(F1011="","",VLOOKUP(I1011,'Technikai cellák'!$C$1:$D$12,2,0))</f>
        <v/>
      </c>
      <c r="K1011" s="179"/>
      <c r="L1011" s="67" t="str">
        <f t="shared" si="303"/>
        <v/>
      </c>
      <c r="M1011" s="68">
        <f t="shared" si="304"/>
        <v>0</v>
      </c>
      <c r="N1011" s="66">
        <f t="shared" si="305"/>
        <v>0</v>
      </c>
      <c r="O1011" s="152"/>
      <c r="P1011" s="172">
        <f t="shared" si="320"/>
        <v>0</v>
      </c>
      <c r="Q1011" s="69">
        <f t="shared" si="306"/>
        <v>0</v>
      </c>
      <c r="R1011" s="62">
        <f t="shared" si="307"/>
        <v>0</v>
      </c>
      <c r="S1011" s="153"/>
      <c r="T1011" s="118" t="str">
        <f t="shared" si="321"/>
        <v/>
      </c>
      <c r="U1011" s="154"/>
      <c r="V1011" s="154"/>
      <c r="W1011" s="154"/>
      <c r="X1011" s="154"/>
      <c r="Y1011" s="154"/>
      <c r="Z1011" s="154"/>
      <c r="AA1011" s="154"/>
      <c r="AB1011" s="154"/>
      <c r="AC1011" s="154"/>
      <c r="AD1011" s="154"/>
      <c r="AE1011" s="154"/>
      <c r="AF1011" s="154"/>
      <c r="AG1011" s="63">
        <f t="shared" si="308"/>
        <v>0</v>
      </c>
      <c r="AH1011" s="56">
        <f t="shared" si="309"/>
        <v>0</v>
      </c>
      <c r="AI1011" s="56">
        <f t="shared" si="310"/>
        <v>0</v>
      </c>
      <c r="AJ1011" s="56">
        <f t="shared" si="311"/>
        <v>0</v>
      </c>
      <c r="AK1011" s="56">
        <f t="shared" si="312"/>
        <v>0</v>
      </c>
      <c r="AL1011" s="56">
        <f t="shared" si="313"/>
        <v>0</v>
      </c>
      <c r="AM1011" s="56">
        <f t="shared" si="314"/>
        <v>0</v>
      </c>
      <c r="AN1011" s="56">
        <f t="shared" si="315"/>
        <v>0</v>
      </c>
      <c r="AO1011" s="56">
        <f t="shared" si="316"/>
        <v>0</v>
      </c>
      <c r="AP1011" s="56">
        <f t="shared" si="317"/>
        <v>0</v>
      </c>
      <c r="AQ1011" s="56">
        <f t="shared" si="318"/>
        <v>0</v>
      </c>
      <c r="AR1011" s="86">
        <f t="shared" si="319"/>
        <v>0</v>
      </c>
    </row>
    <row r="1012" spans="1:44" x14ac:dyDescent="0.25">
      <c r="A1012" s="178"/>
      <c r="B1012" s="55" t="str">
        <f>_xlfn.IFNA(VLOOKUP(A1012,'Ajánlatkérő(k) adatai'!$B$4:$C$205,2,0),"")</f>
        <v/>
      </c>
      <c r="C1012" s="178"/>
      <c r="D1012" s="55" t="str">
        <f>_xlfn.IFNA(VLOOKUP(C1012,'Számlafizető(k) adatai'!$C$4:$D$203,2,0),"")</f>
        <v/>
      </c>
      <c r="E1012" s="55" t="str">
        <f>_xlfn.IFNA(VLOOKUP(C1012,'Számlafizető(k) adatai'!$C$4:$M$203,11,0),"")</f>
        <v/>
      </c>
      <c r="F1012" s="178"/>
      <c r="G1012" s="178"/>
      <c r="H1012" s="178"/>
      <c r="I1012" s="55" t="str">
        <f>IF(F1012="","",VLOOKUP(LEFT(F1012,5),'Technikai cellák'!B:C,2,0))</f>
        <v/>
      </c>
      <c r="J1012" s="55" t="str">
        <f>IF(F1012="","",VLOOKUP(I1012,'Technikai cellák'!$C$1:$D$12,2,0))</f>
        <v/>
      </c>
      <c r="K1012" s="179"/>
      <c r="L1012" s="67" t="str">
        <f t="shared" si="303"/>
        <v/>
      </c>
      <c r="M1012" s="68">
        <f t="shared" si="304"/>
        <v>0</v>
      </c>
      <c r="N1012" s="66">
        <f t="shared" si="305"/>
        <v>0</v>
      </c>
      <c r="O1012" s="152"/>
      <c r="P1012" s="172">
        <f t="shared" si="320"/>
        <v>0</v>
      </c>
      <c r="Q1012" s="69">
        <f t="shared" si="306"/>
        <v>0</v>
      </c>
      <c r="R1012" s="62">
        <f t="shared" si="307"/>
        <v>0</v>
      </c>
      <c r="S1012" s="153"/>
      <c r="T1012" s="118" t="str">
        <f t="shared" si="321"/>
        <v/>
      </c>
      <c r="U1012" s="154"/>
      <c r="V1012" s="154"/>
      <c r="W1012" s="154"/>
      <c r="X1012" s="154"/>
      <c r="Y1012" s="154"/>
      <c r="Z1012" s="154"/>
      <c r="AA1012" s="154"/>
      <c r="AB1012" s="154"/>
      <c r="AC1012" s="154"/>
      <c r="AD1012" s="154"/>
      <c r="AE1012" s="154"/>
      <c r="AF1012" s="154"/>
      <c r="AG1012" s="63">
        <f t="shared" si="308"/>
        <v>0</v>
      </c>
      <c r="AH1012" s="56">
        <f t="shared" si="309"/>
        <v>0</v>
      </c>
      <c r="AI1012" s="56">
        <f t="shared" si="310"/>
        <v>0</v>
      </c>
      <c r="AJ1012" s="56">
        <f t="shared" si="311"/>
        <v>0</v>
      </c>
      <c r="AK1012" s="56">
        <f t="shared" si="312"/>
        <v>0</v>
      </c>
      <c r="AL1012" s="56">
        <f t="shared" si="313"/>
        <v>0</v>
      </c>
      <c r="AM1012" s="56">
        <f t="shared" si="314"/>
        <v>0</v>
      </c>
      <c r="AN1012" s="56">
        <f t="shared" si="315"/>
        <v>0</v>
      </c>
      <c r="AO1012" s="56">
        <f t="shared" si="316"/>
        <v>0</v>
      </c>
      <c r="AP1012" s="56">
        <f t="shared" si="317"/>
        <v>0</v>
      </c>
      <c r="AQ1012" s="56">
        <f t="shared" si="318"/>
        <v>0</v>
      </c>
      <c r="AR1012" s="86">
        <f t="shared" si="319"/>
        <v>0</v>
      </c>
    </row>
    <row r="1013" spans="1:44" x14ac:dyDescent="0.25">
      <c r="A1013" s="178"/>
      <c r="B1013" s="55" t="str">
        <f>_xlfn.IFNA(VLOOKUP(A1013,'Ajánlatkérő(k) adatai'!$B$4:$C$205,2,0),"")</f>
        <v/>
      </c>
      <c r="C1013" s="178"/>
      <c r="D1013" s="55" t="str">
        <f>_xlfn.IFNA(VLOOKUP(C1013,'Számlafizető(k) adatai'!$C$4:$D$203,2,0),"")</f>
        <v/>
      </c>
      <c r="E1013" s="55" t="str">
        <f>_xlfn.IFNA(VLOOKUP(C1013,'Számlafizető(k) adatai'!$C$4:$M$203,11,0),"")</f>
        <v/>
      </c>
      <c r="F1013" s="178"/>
      <c r="G1013" s="178"/>
      <c r="H1013" s="178"/>
      <c r="I1013" s="55" t="str">
        <f>IF(F1013="","",VLOOKUP(LEFT(F1013,5),'Technikai cellák'!B:C,2,0))</f>
        <v/>
      </c>
      <c r="J1013" s="55" t="str">
        <f>IF(F1013="","",VLOOKUP(I1013,'Technikai cellák'!$C$1:$D$12,2,0))</f>
        <v/>
      </c>
      <c r="K1013" s="179"/>
      <c r="L1013" s="67" t="str">
        <f t="shared" ref="L1013:L1076" si="322">IF(K1013="","",IF(K1013&lt;20,"20 alatti",IF(K1013&lt;100,"20-99",IF(K1013&lt;500,"100-500","500-"))))</f>
        <v/>
      </c>
      <c r="M1013" s="68">
        <f t="shared" ref="M1013:M1076" si="323">ROUND(IF(L1013="20 alatti",K1013*1,0),0)</f>
        <v>0</v>
      </c>
      <c r="N1013" s="66">
        <f t="shared" ref="N1013:N1076" si="324">ROUND(IF(L1013="20-99",K1013*10.5,0),0)</f>
        <v>0</v>
      </c>
      <c r="O1013" s="152"/>
      <c r="P1013" s="172">
        <f t="shared" si="320"/>
        <v>0</v>
      </c>
      <c r="Q1013" s="69">
        <f t="shared" ref="Q1013:Q1076" si="325">ROUND(R1013*$F$10,0)</f>
        <v>0</v>
      </c>
      <c r="R1013" s="62">
        <f t="shared" si="307"/>
        <v>0</v>
      </c>
      <c r="S1013" s="153"/>
      <c r="T1013" s="118" t="str">
        <f t="shared" si="321"/>
        <v/>
      </c>
      <c r="U1013" s="154"/>
      <c r="V1013" s="154"/>
      <c r="W1013" s="154"/>
      <c r="X1013" s="154"/>
      <c r="Y1013" s="154"/>
      <c r="Z1013" s="154"/>
      <c r="AA1013" s="154"/>
      <c r="AB1013" s="154"/>
      <c r="AC1013" s="154"/>
      <c r="AD1013" s="154"/>
      <c r="AE1013" s="154"/>
      <c r="AF1013" s="154"/>
      <c r="AG1013" s="63">
        <f t="shared" si="308"/>
        <v>0</v>
      </c>
      <c r="AH1013" s="56">
        <f t="shared" si="309"/>
        <v>0</v>
      </c>
      <c r="AI1013" s="56">
        <f t="shared" si="310"/>
        <v>0</v>
      </c>
      <c r="AJ1013" s="56">
        <f t="shared" si="311"/>
        <v>0</v>
      </c>
      <c r="AK1013" s="56">
        <f t="shared" si="312"/>
        <v>0</v>
      </c>
      <c r="AL1013" s="56">
        <f t="shared" si="313"/>
        <v>0</v>
      </c>
      <c r="AM1013" s="56">
        <f t="shared" si="314"/>
        <v>0</v>
      </c>
      <c r="AN1013" s="56">
        <f t="shared" si="315"/>
        <v>0</v>
      </c>
      <c r="AO1013" s="56">
        <f t="shared" si="316"/>
        <v>0</v>
      </c>
      <c r="AP1013" s="56">
        <f t="shared" si="317"/>
        <v>0</v>
      </c>
      <c r="AQ1013" s="56">
        <f t="shared" si="318"/>
        <v>0</v>
      </c>
      <c r="AR1013" s="86">
        <f t="shared" si="319"/>
        <v>0</v>
      </c>
    </row>
    <row r="1014" spans="1:44" x14ac:dyDescent="0.25">
      <c r="A1014" s="178"/>
      <c r="B1014" s="55" t="str">
        <f>_xlfn.IFNA(VLOOKUP(A1014,'Ajánlatkérő(k) adatai'!$B$4:$C$205,2,0),"")</f>
        <v/>
      </c>
      <c r="C1014" s="178"/>
      <c r="D1014" s="55" t="str">
        <f>_xlfn.IFNA(VLOOKUP(C1014,'Számlafizető(k) adatai'!$C$4:$D$203,2,0),"")</f>
        <v/>
      </c>
      <c r="E1014" s="55" t="str">
        <f>_xlfn.IFNA(VLOOKUP(C1014,'Számlafizető(k) adatai'!$C$4:$M$203,11,0),"")</f>
        <v/>
      </c>
      <c r="F1014" s="178"/>
      <c r="G1014" s="178"/>
      <c r="H1014" s="178"/>
      <c r="I1014" s="55" t="str">
        <f>IF(F1014="","",VLOOKUP(LEFT(F1014,5),'Technikai cellák'!B:C,2,0))</f>
        <v/>
      </c>
      <c r="J1014" s="55" t="str">
        <f>IF(F1014="","",VLOOKUP(I1014,'Technikai cellák'!$C$1:$D$12,2,0))</f>
        <v/>
      </c>
      <c r="K1014" s="179"/>
      <c r="L1014" s="67" t="str">
        <f t="shared" si="322"/>
        <v/>
      </c>
      <c r="M1014" s="68">
        <f t="shared" si="323"/>
        <v>0</v>
      </c>
      <c r="N1014" s="66">
        <f t="shared" si="324"/>
        <v>0</v>
      </c>
      <c r="O1014" s="152"/>
      <c r="P1014" s="172">
        <f t="shared" si="320"/>
        <v>0</v>
      </c>
      <c r="Q1014" s="69">
        <f t="shared" si="325"/>
        <v>0</v>
      </c>
      <c r="R1014" s="62">
        <f t="shared" si="307"/>
        <v>0</v>
      </c>
      <c r="S1014" s="153"/>
      <c r="T1014" s="118" t="str">
        <f t="shared" si="321"/>
        <v/>
      </c>
      <c r="U1014" s="154"/>
      <c r="V1014" s="154"/>
      <c r="W1014" s="154"/>
      <c r="X1014" s="154"/>
      <c r="Y1014" s="154"/>
      <c r="Z1014" s="154"/>
      <c r="AA1014" s="154"/>
      <c r="AB1014" s="154"/>
      <c r="AC1014" s="154"/>
      <c r="AD1014" s="154"/>
      <c r="AE1014" s="154"/>
      <c r="AF1014" s="154"/>
      <c r="AG1014" s="63">
        <f t="shared" si="308"/>
        <v>0</v>
      </c>
      <c r="AH1014" s="56">
        <f t="shared" si="309"/>
        <v>0</v>
      </c>
      <c r="AI1014" s="56">
        <f t="shared" si="310"/>
        <v>0</v>
      </c>
      <c r="AJ1014" s="56">
        <f t="shared" si="311"/>
        <v>0</v>
      </c>
      <c r="AK1014" s="56">
        <f t="shared" si="312"/>
        <v>0</v>
      </c>
      <c r="AL1014" s="56">
        <f t="shared" si="313"/>
        <v>0</v>
      </c>
      <c r="AM1014" s="56">
        <f t="shared" si="314"/>
        <v>0</v>
      </c>
      <c r="AN1014" s="56">
        <f t="shared" si="315"/>
        <v>0</v>
      </c>
      <c r="AO1014" s="56">
        <f t="shared" si="316"/>
        <v>0</v>
      </c>
      <c r="AP1014" s="56">
        <f t="shared" si="317"/>
        <v>0</v>
      </c>
      <c r="AQ1014" s="56">
        <f t="shared" si="318"/>
        <v>0</v>
      </c>
      <c r="AR1014" s="86">
        <f t="shared" si="319"/>
        <v>0</v>
      </c>
    </row>
    <row r="1015" spans="1:44" x14ac:dyDescent="0.25">
      <c r="A1015" s="178"/>
      <c r="B1015" s="55" t="str">
        <f>_xlfn.IFNA(VLOOKUP(A1015,'Ajánlatkérő(k) adatai'!$B$4:$C$205,2,0),"")</f>
        <v/>
      </c>
      <c r="C1015" s="178"/>
      <c r="D1015" s="55" t="str">
        <f>_xlfn.IFNA(VLOOKUP(C1015,'Számlafizető(k) adatai'!$C$4:$D$203,2,0),"")</f>
        <v/>
      </c>
      <c r="E1015" s="55" t="str">
        <f>_xlfn.IFNA(VLOOKUP(C1015,'Számlafizető(k) adatai'!$C$4:$M$203,11,0),"")</f>
        <v/>
      </c>
      <c r="F1015" s="178"/>
      <c r="G1015" s="178"/>
      <c r="H1015" s="178"/>
      <c r="I1015" s="55" t="str">
        <f>IF(F1015="","",VLOOKUP(LEFT(F1015,5),'Technikai cellák'!B:C,2,0))</f>
        <v/>
      </c>
      <c r="J1015" s="55" t="str">
        <f>IF(F1015="","",VLOOKUP(I1015,'Technikai cellák'!$C$1:$D$12,2,0))</f>
        <v/>
      </c>
      <c r="K1015" s="179"/>
      <c r="L1015" s="67" t="str">
        <f t="shared" si="322"/>
        <v/>
      </c>
      <c r="M1015" s="68">
        <f t="shared" si="323"/>
        <v>0</v>
      </c>
      <c r="N1015" s="66">
        <f t="shared" si="324"/>
        <v>0</v>
      </c>
      <c r="O1015" s="152"/>
      <c r="P1015" s="172">
        <f t="shared" si="320"/>
        <v>0</v>
      </c>
      <c r="Q1015" s="69">
        <f t="shared" si="325"/>
        <v>0</v>
      </c>
      <c r="R1015" s="62">
        <f t="shared" si="307"/>
        <v>0</v>
      </c>
      <c r="S1015" s="153"/>
      <c r="T1015" s="118" t="str">
        <f t="shared" si="321"/>
        <v/>
      </c>
      <c r="U1015" s="154"/>
      <c r="V1015" s="154"/>
      <c r="W1015" s="154"/>
      <c r="X1015" s="154"/>
      <c r="Y1015" s="154"/>
      <c r="Z1015" s="154"/>
      <c r="AA1015" s="154"/>
      <c r="AB1015" s="154"/>
      <c r="AC1015" s="154"/>
      <c r="AD1015" s="154"/>
      <c r="AE1015" s="154"/>
      <c r="AF1015" s="154"/>
      <c r="AG1015" s="63">
        <f t="shared" si="308"/>
        <v>0</v>
      </c>
      <c r="AH1015" s="56">
        <f t="shared" si="309"/>
        <v>0</v>
      </c>
      <c r="AI1015" s="56">
        <f t="shared" si="310"/>
        <v>0</v>
      </c>
      <c r="AJ1015" s="56">
        <f t="shared" si="311"/>
        <v>0</v>
      </c>
      <c r="AK1015" s="56">
        <f t="shared" si="312"/>
        <v>0</v>
      </c>
      <c r="AL1015" s="56">
        <f t="shared" si="313"/>
        <v>0</v>
      </c>
      <c r="AM1015" s="56">
        <f t="shared" si="314"/>
        <v>0</v>
      </c>
      <c r="AN1015" s="56">
        <f t="shared" si="315"/>
        <v>0</v>
      </c>
      <c r="AO1015" s="56">
        <f t="shared" si="316"/>
        <v>0</v>
      </c>
      <c r="AP1015" s="56">
        <f t="shared" si="317"/>
        <v>0</v>
      </c>
      <c r="AQ1015" s="56">
        <f t="shared" si="318"/>
        <v>0</v>
      </c>
      <c r="AR1015" s="86">
        <f t="shared" si="319"/>
        <v>0</v>
      </c>
    </row>
    <row r="1016" spans="1:44" x14ac:dyDescent="0.25">
      <c r="A1016" s="178"/>
      <c r="B1016" s="55" t="str">
        <f>_xlfn.IFNA(VLOOKUP(A1016,'Ajánlatkérő(k) adatai'!$B$4:$C$205,2,0),"")</f>
        <v/>
      </c>
      <c r="C1016" s="178"/>
      <c r="D1016" s="55" t="str">
        <f>_xlfn.IFNA(VLOOKUP(C1016,'Számlafizető(k) adatai'!$C$4:$D$203,2,0),"")</f>
        <v/>
      </c>
      <c r="E1016" s="55" t="str">
        <f>_xlfn.IFNA(VLOOKUP(C1016,'Számlafizető(k) adatai'!$C$4:$M$203,11,0),"")</f>
        <v/>
      </c>
      <c r="F1016" s="178"/>
      <c r="G1016" s="178"/>
      <c r="H1016" s="178"/>
      <c r="I1016" s="55" t="str">
        <f>IF(F1016="","",VLOOKUP(LEFT(F1016,5),'Technikai cellák'!B:C,2,0))</f>
        <v/>
      </c>
      <c r="J1016" s="55" t="str">
        <f>IF(F1016="","",VLOOKUP(I1016,'Technikai cellák'!$C$1:$D$12,2,0))</f>
        <v/>
      </c>
      <c r="K1016" s="179"/>
      <c r="L1016" s="67" t="str">
        <f t="shared" si="322"/>
        <v/>
      </c>
      <c r="M1016" s="68">
        <f t="shared" si="323"/>
        <v>0</v>
      </c>
      <c r="N1016" s="66">
        <f t="shared" si="324"/>
        <v>0</v>
      </c>
      <c r="O1016" s="152"/>
      <c r="P1016" s="172">
        <f t="shared" si="320"/>
        <v>0</v>
      </c>
      <c r="Q1016" s="69">
        <f t="shared" si="325"/>
        <v>0</v>
      </c>
      <c r="R1016" s="62">
        <f t="shared" si="307"/>
        <v>0</v>
      </c>
      <c r="S1016" s="153"/>
      <c r="T1016" s="118" t="str">
        <f t="shared" si="321"/>
        <v/>
      </c>
      <c r="U1016" s="154"/>
      <c r="V1016" s="154"/>
      <c r="W1016" s="154"/>
      <c r="X1016" s="154"/>
      <c r="Y1016" s="154"/>
      <c r="Z1016" s="154"/>
      <c r="AA1016" s="154"/>
      <c r="AB1016" s="154"/>
      <c r="AC1016" s="154"/>
      <c r="AD1016" s="154"/>
      <c r="AE1016" s="154"/>
      <c r="AF1016" s="154"/>
      <c r="AG1016" s="63">
        <f t="shared" si="308"/>
        <v>0</v>
      </c>
      <c r="AH1016" s="56">
        <f t="shared" si="309"/>
        <v>0</v>
      </c>
      <c r="AI1016" s="56">
        <f t="shared" si="310"/>
        <v>0</v>
      </c>
      <c r="AJ1016" s="56">
        <f t="shared" si="311"/>
        <v>0</v>
      </c>
      <c r="AK1016" s="56">
        <f t="shared" si="312"/>
        <v>0</v>
      </c>
      <c r="AL1016" s="56">
        <f t="shared" si="313"/>
        <v>0</v>
      </c>
      <c r="AM1016" s="56">
        <f t="shared" si="314"/>
        <v>0</v>
      </c>
      <c r="AN1016" s="56">
        <f t="shared" si="315"/>
        <v>0</v>
      </c>
      <c r="AO1016" s="56">
        <f t="shared" si="316"/>
        <v>0</v>
      </c>
      <c r="AP1016" s="56">
        <f t="shared" si="317"/>
        <v>0</v>
      </c>
      <c r="AQ1016" s="56">
        <f t="shared" si="318"/>
        <v>0</v>
      </c>
      <c r="AR1016" s="86">
        <f t="shared" si="319"/>
        <v>0</v>
      </c>
    </row>
    <row r="1017" spans="1:44" x14ac:dyDescent="0.25">
      <c r="A1017" s="178"/>
      <c r="B1017" s="55" t="str">
        <f>_xlfn.IFNA(VLOOKUP(A1017,'Ajánlatkérő(k) adatai'!$B$4:$C$205,2,0),"")</f>
        <v/>
      </c>
      <c r="C1017" s="178"/>
      <c r="D1017" s="55" t="str">
        <f>_xlfn.IFNA(VLOOKUP(C1017,'Számlafizető(k) adatai'!$C$4:$D$203,2,0),"")</f>
        <v/>
      </c>
      <c r="E1017" s="55" t="str">
        <f>_xlfn.IFNA(VLOOKUP(C1017,'Számlafizető(k) adatai'!$C$4:$M$203,11,0),"")</f>
        <v/>
      </c>
      <c r="F1017" s="178"/>
      <c r="G1017" s="178"/>
      <c r="H1017" s="178"/>
      <c r="I1017" s="55" t="str">
        <f>IF(F1017="","",VLOOKUP(LEFT(F1017,5),'Technikai cellák'!B:C,2,0))</f>
        <v/>
      </c>
      <c r="J1017" s="55" t="str">
        <f>IF(F1017="","",VLOOKUP(I1017,'Technikai cellák'!$C$1:$D$12,2,0))</f>
        <v/>
      </c>
      <c r="K1017" s="179"/>
      <c r="L1017" s="67" t="str">
        <f t="shared" si="322"/>
        <v/>
      </c>
      <c r="M1017" s="68">
        <f t="shared" si="323"/>
        <v>0</v>
      </c>
      <c r="N1017" s="66">
        <f t="shared" si="324"/>
        <v>0</v>
      </c>
      <c r="O1017" s="152"/>
      <c r="P1017" s="172">
        <f t="shared" si="320"/>
        <v>0</v>
      </c>
      <c r="Q1017" s="69">
        <f t="shared" si="325"/>
        <v>0</v>
      </c>
      <c r="R1017" s="62">
        <f t="shared" si="307"/>
        <v>0</v>
      </c>
      <c r="S1017" s="153"/>
      <c r="T1017" s="118" t="str">
        <f t="shared" si="321"/>
        <v/>
      </c>
      <c r="U1017" s="154"/>
      <c r="V1017" s="154"/>
      <c r="W1017" s="154"/>
      <c r="X1017" s="154"/>
      <c r="Y1017" s="154"/>
      <c r="Z1017" s="154"/>
      <c r="AA1017" s="154"/>
      <c r="AB1017" s="154"/>
      <c r="AC1017" s="154"/>
      <c r="AD1017" s="154"/>
      <c r="AE1017" s="154"/>
      <c r="AF1017" s="154"/>
      <c r="AG1017" s="63">
        <f t="shared" si="308"/>
        <v>0</v>
      </c>
      <c r="AH1017" s="56">
        <f t="shared" si="309"/>
        <v>0</v>
      </c>
      <c r="AI1017" s="56">
        <f t="shared" si="310"/>
        <v>0</v>
      </c>
      <c r="AJ1017" s="56">
        <f t="shared" si="311"/>
        <v>0</v>
      </c>
      <c r="AK1017" s="56">
        <f t="shared" si="312"/>
        <v>0</v>
      </c>
      <c r="AL1017" s="56">
        <f t="shared" si="313"/>
        <v>0</v>
      </c>
      <c r="AM1017" s="56">
        <f t="shared" si="314"/>
        <v>0</v>
      </c>
      <c r="AN1017" s="56">
        <f t="shared" si="315"/>
        <v>0</v>
      </c>
      <c r="AO1017" s="56">
        <f t="shared" si="316"/>
        <v>0</v>
      </c>
      <c r="AP1017" s="56">
        <f t="shared" si="317"/>
        <v>0</v>
      </c>
      <c r="AQ1017" s="56">
        <f t="shared" si="318"/>
        <v>0</v>
      </c>
      <c r="AR1017" s="86">
        <f t="shared" si="319"/>
        <v>0</v>
      </c>
    </row>
    <row r="1018" spans="1:44" x14ac:dyDescent="0.25">
      <c r="A1018" s="178"/>
      <c r="B1018" s="55" t="str">
        <f>_xlfn.IFNA(VLOOKUP(A1018,'Ajánlatkérő(k) adatai'!$B$4:$C$205,2,0),"")</f>
        <v/>
      </c>
      <c r="C1018" s="178"/>
      <c r="D1018" s="55" t="str">
        <f>_xlfn.IFNA(VLOOKUP(C1018,'Számlafizető(k) adatai'!$C$4:$D$203,2,0),"")</f>
        <v/>
      </c>
      <c r="E1018" s="55" t="str">
        <f>_xlfn.IFNA(VLOOKUP(C1018,'Számlafizető(k) adatai'!$C$4:$M$203,11,0),"")</f>
        <v/>
      </c>
      <c r="F1018" s="178"/>
      <c r="G1018" s="178"/>
      <c r="H1018" s="178"/>
      <c r="I1018" s="55" t="str">
        <f>IF(F1018="","",VLOOKUP(LEFT(F1018,5),'Technikai cellák'!B:C,2,0))</f>
        <v/>
      </c>
      <c r="J1018" s="55" t="str">
        <f>IF(F1018="","",VLOOKUP(I1018,'Technikai cellák'!$C$1:$D$12,2,0))</f>
        <v/>
      </c>
      <c r="K1018" s="179"/>
      <c r="L1018" s="67" t="str">
        <f t="shared" si="322"/>
        <v/>
      </c>
      <c r="M1018" s="68">
        <f t="shared" si="323"/>
        <v>0</v>
      </c>
      <c r="N1018" s="66">
        <f t="shared" si="324"/>
        <v>0</v>
      </c>
      <c r="O1018" s="152"/>
      <c r="P1018" s="172">
        <f t="shared" si="320"/>
        <v>0</v>
      </c>
      <c r="Q1018" s="69">
        <f t="shared" si="325"/>
        <v>0</v>
      </c>
      <c r="R1018" s="62">
        <f t="shared" si="307"/>
        <v>0</v>
      </c>
      <c r="S1018" s="153"/>
      <c r="T1018" s="118" t="str">
        <f t="shared" si="321"/>
        <v/>
      </c>
      <c r="U1018" s="154"/>
      <c r="V1018" s="154"/>
      <c r="W1018" s="154"/>
      <c r="X1018" s="154"/>
      <c r="Y1018" s="154"/>
      <c r="Z1018" s="154"/>
      <c r="AA1018" s="154"/>
      <c r="AB1018" s="154"/>
      <c r="AC1018" s="154"/>
      <c r="AD1018" s="154"/>
      <c r="AE1018" s="154"/>
      <c r="AF1018" s="154"/>
      <c r="AG1018" s="63">
        <f t="shared" si="308"/>
        <v>0</v>
      </c>
      <c r="AH1018" s="56">
        <f t="shared" si="309"/>
        <v>0</v>
      </c>
      <c r="AI1018" s="56">
        <f t="shared" si="310"/>
        <v>0</v>
      </c>
      <c r="AJ1018" s="56">
        <f t="shared" si="311"/>
        <v>0</v>
      </c>
      <c r="AK1018" s="56">
        <f t="shared" si="312"/>
        <v>0</v>
      </c>
      <c r="AL1018" s="56">
        <f t="shared" si="313"/>
        <v>0</v>
      </c>
      <c r="AM1018" s="56">
        <f t="shared" si="314"/>
        <v>0</v>
      </c>
      <c r="AN1018" s="56">
        <f t="shared" si="315"/>
        <v>0</v>
      </c>
      <c r="AO1018" s="56">
        <f t="shared" si="316"/>
        <v>0</v>
      </c>
      <c r="AP1018" s="56">
        <f t="shared" si="317"/>
        <v>0</v>
      </c>
      <c r="AQ1018" s="56">
        <f t="shared" si="318"/>
        <v>0</v>
      </c>
      <c r="AR1018" s="86">
        <f t="shared" si="319"/>
        <v>0</v>
      </c>
    </row>
    <row r="1019" spans="1:44" x14ac:dyDescent="0.25">
      <c r="A1019" s="178"/>
      <c r="B1019" s="55" t="str">
        <f>_xlfn.IFNA(VLOOKUP(A1019,'Ajánlatkérő(k) adatai'!$B$4:$C$205,2,0),"")</f>
        <v/>
      </c>
      <c r="C1019" s="178"/>
      <c r="D1019" s="55" t="str">
        <f>_xlfn.IFNA(VLOOKUP(C1019,'Számlafizető(k) adatai'!$C$4:$D$203,2,0),"")</f>
        <v/>
      </c>
      <c r="E1019" s="55" t="str">
        <f>_xlfn.IFNA(VLOOKUP(C1019,'Számlafizető(k) adatai'!$C$4:$M$203,11,0),"")</f>
        <v/>
      </c>
      <c r="F1019" s="178"/>
      <c r="G1019" s="178"/>
      <c r="H1019" s="178"/>
      <c r="I1019" s="55" t="str">
        <f>IF(F1019="","",VLOOKUP(LEFT(F1019,5),'Technikai cellák'!B:C,2,0))</f>
        <v/>
      </c>
      <c r="J1019" s="55" t="str">
        <f>IF(F1019="","",VLOOKUP(I1019,'Technikai cellák'!$C$1:$D$12,2,0))</f>
        <v/>
      </c>
      <c r="K1019" s="179"/>
      <c r="L1019" s="67" t="str">
        <f t="shared" si="322"/>
        <v/>
      </c>
      <c r="M1019" s="68">
        <f t="shared" si="323"/>
        <v>0</v>
      </c>
      <c r="N1019" s="66">
        <f t="shared" si="324"/>
        <v>0</v>
      </c>
      <c r="O1019" s="152"/>
      <c r="P1019" s="172">
        <f t="shared" si="320"/>
        <v>0</v>
      </c>
      <c r="Q1019" s="69">
        <f t="shared" si="325"/>
        <v>0</v>
      </c>
      <c r="R1019" s="62">
        <f t="shared" si="307"/>
        <v>0</v>
      </c>
      <c r="S1019" s="153"/>
      <c r="T1019" s="118" t="str">
        <f t="shared" si="321"/>
        <v/>
      </c>
      <c r="U1019" s="154"/>
      <c r="V1019" s="154"/>
      <c r="W1019" s="154"/>
      <c r="X1019" s="154"/>
      <c r="Y1019" s="154"/>
      <c r="Z1019" s="154"/>
      <c r="AA1019" s="154"/>
      <c r="AB1019" s="154"/>
      <c r="AC1019" s="154"/>
      <c r="AD1019" s="154"/>
      <c r="AE1019" s="154"/>
      <c r="AF1019" s="154"/>
      <c r="AG1019" s="63">
        <f t="shared" si="308"/>
        <v>0</v>
      </c>
      <c r="AH1019" s="56">
        <f t="shared" si="309"/>
        <v>0</v>
      </c>
      <c r="AI1019" s="56">
        <f t="shared" si="310"/>
        <v>0</v>
      </c>
      <c r="AJ1019" s="56">
        <f t="shared" si="311"/>
        <v>0</v>
      </c>
      <c r="AK1019" s="56">
        <f t="shared" si="312"/>
        <v>0</v>
      </c>
      <c r="AL1019" s="56">
        <f t="shared" si="313"/>
        <v>0</v>
      </c>
      <c r="AM1019" s="56">
        <f t="shared" si="314"/>
        <v>0</v>
      </c>
      <c r="AN1019" s="56">
        <f t="shared" si="315"/>
        <v>0</v>
      </c>
      <c r="AO1019" s="56">
        <f t="shared" si="316"/>
        <v>0</v>
      </c>
      <c r="AP1019" s="56">
        <f t="shared" si="317"/>
        <v>0</v>
      </c>
      <c r="AQ1019" s="56">
        <f t="shared" si="318"/>
        <v>0</v>
      </c>
      <c r="AR1019" s="86">
        <f t="shared" si="319"/>
        <v>0</v>
      </c>
    </row>
    <row r="1020" spans="1:44" x14ac:dyDescent="0.25">
      <c r="A1020" s="178"/>
      <c r="B1020" s="55" t="str">
        <f>_xlfn.IFNA(VLOOKUP(A1020,'Ajánlatkérő(k) adatai'!$B$4:$C$205,2,0),"")</f>
        <v/>
      </c>
      <c r="C1020" s="178"/>
      <c r="D1020" s="55" t="str">
        <f>_xlfn.IFNA(VLOOKUP(C1020,'Számlafizető(k) adatai'!$C$4:$D$203,2,0),"")</f>
        <v/>
      </c>
      <c r="E1020" s="55" t="str">
        <f>_xlfn.IFNA(VLOOKUP(C1020,'Számlafizető(k) adatai'!$C$4:$M$203,11,0),"")</f>
        <v/>
      </c>
      <c r="F1020" s="178"/>
      <c r="G1020" s="178"/>
      <c r="H1020" s="178"/>
      <c r="I1020" s="55" t="str">
        <f>IF(F1020="","",VLOOKUP(LEFT(F1020,5),'Technikai cellák'!B:C,2,0))</f>
        <v/>
      </c>
      <c r="J1020" s="55" t="str">
        <f>IF(F1020="","",VLOOKUP(I1020,'Technikai cellák'!$C$1:$D$12,2,0))</f>
        <v/>
      </c>
      <c r="K1020" s="179"/>
      <c r="L1020" s="67" t="str">
        <f t="shared" si="322"/>
        <v/>
      </c>
      <c r="M1020" s="68">
        <f t="shared" si="323"/>
        <v>0</v>
      </c>
      <c r="N1020" s="66">
        <f t="shared" si="324"/>
        <v>0</v>
      </c>
      <c r="O1020" s="152"/>
      <c r="P1020" s="172">
        <f t="shared" si="320"/>
        <v>0</v>
      </c>
      <c r="Q1020" s="69">
        <f t="shared" si="325"/>
        <v>0</v>
      </c>
      <c r="R1020" s="62">
        <f t="shared" si="307"/>
        <v>0</v>
      </c>
      <c r="S1020" s="153"/>
      <c r="T1020" s="118" t="str">
        <f t="shared" si="321"/>
        <v/>
      </c>
      <c r="U1020" s="154"/>
      <c r="V1020" s="154"/>
      <c r="W1020" s="154"/>
      <c r="X1020" s="154"/>
      <c r="Y1020" s="154"/>
      <c r="Z1020" s="154"/>
      <c r="AA1020" s="154"/>
      <c r="AB1020" s="154"/>
      <c r="AC1020" s="154"/>
      <c r="AD1020" s="154"/>
      <c r="AE1020" s="154"/>
      <c r="AF1020" s="154"/>
      <c r="AG1020" s="63">
        <f t="shared" si="308"/>
        <v>0</v>
      </c>
      <c r="AH1020" s="56">
        <f t="shared" si="309"/>
        <v>0</v>
      </c>
      <c r="AI1020" s="56">
        <f t="shared" si="310"/>
        <v>0</v>
      </c>
      <c r="AJ1020" s="56">
        <f t="shared" si="311"/>
        <v>0</v>
      </c>
      <c r="AK1020" s="56">
        <f t="shared" si="312"/>
        <v>0</v>
      </c>
      <c r="AL1020" s="56">
        <f t="shared" si="313"/>
        <v>0</v>
      </c>
      <c r="AM1020" s="56">
        <f t="shared" si="314"/>
        <v>0</v>
      </c>
      <c r="AN1020" s="56">
        <f t="shared" si="315"/>
        <v>0</v>
      </c>
      <c r="AO1020" s="56">
        <f t="shared" si="316"/>
        <v>0</v>
      </c>
      <c r="AP1020" s="56">
        <f t="shared" si="317"/>
        <v>0</v>
      </c>
      <c r="AQ1020" s="56">
        <f t="shared" si="318"/>
        <v>0</v>
      </c>
      <c r="AR1020" s="86">
        <f t="shared" si="319"/>
        <v>0</v>
      </c>
    </row>
    <row r="1021" spans="1:44" x14ac:dyDescent="0.25">
      <c r="A1021" s="178"/>
      <c r="B1021" s="55" t="str">
        <f>_xlfn.IFNA(VLOOKUP(A1021,'Ajánlatkérő(k) adatai'!$B$4:$C$205,2,0),"")</f>
        <v/>
      </c>
      <c r="C1021" s="178"/>
      <c r="D1021" s="55" t="str">
        <f>_xlfn.IFNA(VLOOKUP(C1021,'Számlafizető(k) adatai'!$C$4:$D$203,2,0),"")</f>
        <v/>
      </c>
      <c r="E1021" s="55" t="str">
        <f>_xlfn.IFNA(VLOOKUP(C1021,'Számlafizető(k) adatai'!$C$4:$M$203,11,0),"")</f>
        <v/>
      </c>
      <c r="F1021" s="178"/>
      <c r="G1021" s="178"/>
      <c r="H1021" s="178"/>
      <c r="I1021" s="55" t="str">
        <f>IF(F1021="","",VLOOKUP(LEFT(F1021,5),'Technikai cellák'!B:C,2,0))</f>
        <v/>
      </c>
      <c r="J1021" s="55" t="str">
        <f>IF(F1021="","",VLOOKUP(I1021,'Technikai cellák'!$C$1:$D$12,2,0))</f>
        <v/>
      </c>
      <c r="K1021" s="179"/>
      <c r="L1021" s="67" t="str">
        <f t="shared" si="322"/>
        <v/>
      </c>
      <c r="M1021" s="68">
        <f t="shared" si="323"/>
        <v>0</v>
      </c>
      <c r="N1021" s="66">
        <f t="shared" si="324"/>
        <v>0</v>
      </c>
      <c r="O1021" s="152"/>
      <c r="P1021" s="172">
        <f t="shared" si="320"/>
        <v>0</v>
      </c>
      <c r="Q1021" s="69">
        <f t="shared" si="325"/>
        <v>0</v>
      </c>
      <c r="R1021" s="62">
        <f t="shared" si="307"/>
        <v>0</v>
      </c>
      <c r="S1021" s="153"/>
      <c r="T1021" s="118" t="str">
        <f t="shared" si="321"/>
        <v/>
      </c>
      <c r="U1021" s="154"/>
      <c r="V1021" s="154"/>
      <c r="W1021" s="154"/>
      <c r="X1021" s="154"/>
      <c r="Y1021" s="154"/>
      <c r="Z1021" s="154"/>
      <c r="AA1021" s="154"/>
      <c r="AB1021" s="154"/>
      <c r="AC1021" s="154"/>
      <c r="AD1021" s="154"/>
      <c r="AE1021" s="154"/>
      <c r="AF1021" s="154"/>
      <c r="AG1021" s="63">
        <f t="shared" si="308"/>
        <v>0</v>
      </c>
      <c r="AH1021" s="56">
        <f t="shared" si="309"/>
        <v>0</v>
      </c>
      <c r="AI1021" s="56">
        <f t="shared" si="310"/>
        <v>0</v>
      </c>
      <c r="AJ1021" s="56">
        <f t="shared" si="311"/>
        <v>0</v>
      </c>
      <c r="AK1021" s="56">
        <f t="shared" si="312"/>
        <v>0</v>
      </c>
      <c r="AL1021" s="56">
        <f t="shared" si="313"/>
        <v>0</v>
      </c>
      <c r="AM1021" s="56">
        <f t="shared" si="314"/>
        <v>0</v>
      </c>
      <c r="AN1021" s="56">
        <f t="shared" si="315"/>
        <v>0</v>
      </c>
      <c r="AO1021" s="56">
        <f t="shared" si="316"/>
        <v>0</v>
      </c>
      <c r="AP1021" s="56">
        <f t="shared" si="317"/>
        <v>0</v>
      </c>
      <c r="AQ1021" s="56">
        <f t="shared" si="318"/>
        <v>0</v>
      </c>
      <c r="AR1021" s="86">
        <f t="shared" si="319"/>
        <v>0</v>
      </c>
    </row>
    <row r="1022" spans="1:44" x14ac:dyDescent="0.25">
      <c r="A1022" s="178"/>
      <c r="B1022" s="55" t="str">
        <f>_xlfn.IFNA(VLOOKUP(A1022,'Ajánlatkérő(k) adatai'!$B$4:$C$205,2,0),"")</f>
        <v/>
      </c>
      <c r="C1022" s="178"/>
      <c r="D1022" s="55" t="str">
        <f>_xlfn.IFNA(VLOOKUP(C1022,'Számlafizető(k) adatai'!$C$4:$D$203,2,0),"")</f>
        <v/>
      </c>
      <c r="E1022" s="55" t="str">
        <f>_xlfn.IFNA(VLOOKUP(C1022,'Számlafizető(k) adatai'!$C$4:$M$203,11,0),"")</f>
        <v/>
      </c>
      <c r="F1022" s="178"/>
      <c r="G1022" s="178"/>
      <c r="H1022" s="178"/>
      <c r="I1022" s="55" t="str">
        <f>IF(F1022="","",VLOOKUP(LEFT(F1022,5),'Technikai cellák'!B:C,2,0))</f>
        <v/>
      </c>
      <c r="J1022" s="55" t="str">
        <f>IF(F1022="","",VLOOKUP(I1022,'Technikai cellák'!$C$1:$D$12,2,0))</f>
        <v/>
      </c>
      <c r="K1022" s="179"/>
      <c r="L1022" s="67" t="str">
        <f t="shared" si="322"/>
        <v/>
      </c>
      <c r="M1022" s="68">
        <f t="shared" si="323"/>
        <v>0</v>
      </c>
      <c r="N1022" s="66">
        <f t="shared" si="324"/>
        <v>0</v>
      </c>
      <c r="O1022" s="152"/>
      <c r="P1022" s="172">
        <f t="shared" si="320"/>
        <v>0</v>
      </c>
      <c r="Q1022" s="69">
        <f t="shared" si="325"/>
        <v>0</v>
      </c>
      <c r="R1022" s="62">
        <f t="shared" si="307"/>
        <v>0</v>
      </c>
      <c r="S1022" s="153"/>
      <c r="T1022" s="118" t="str">
        <f t="shared" si="321"/>
        <v/>
      </c>
      <c r="U1022" s="154"/>
      <c r="V1022" s="154"/>
      <c r="W1022" s="154"/>
      <c r="X1022" s="154"/>
      <c r="Y1022" s="154"/>
      <c r="Z1022" s="154"/>
      <c r="AA1022" s="154"/>
      <c r="AB1022" s="154"/>
      <c r="AC1022" s="154"/>
      <c r="AD1022" s="154"/>
      <c r="AE1022" s="154"/>
      <c r="AF1022" s="154"/>
      <c r="AG1022" s="63">
        <f t="shared" si="308"/>
        <v>0</v>
      </c>
      <c r="AH1022" s="56">
        <f t="shared" si="309"/>
        <v>0</v>
      </c>
      <c r="AI1022" s="56">
        <f t="shared" si="310"/>
        <v>0</v>
      </c>
      <c r="AJ1022" s="56">
        <f t="shared" si="311"/>
        <v>0</v>
      </c>
      <c r="AK1022" s="56">
        <f t="shared" si="312"/>
        <v>0</v>
      </c>
      <c r="AL1022" s="56">
        <f t="shared" si="313"/>
        <v>0</v>
      </c>
      <c r="AM1022" s="56">
        <f t="shared" si="314"/>
        <v>0</v>
      </c>
      <c r="AN1022" s="56">
        <f t="shared" si="315"/>
        <v>0</v>
      </c>
      <c r="AO1022" s="56">
        <f t="shared" si="316"/>
        <v>0</v>
      </c>
      <c r="AP1022" s="56">
        <f t="shared" si="317"/>
        <v>0</v>
      </c>
      <c r="AQ1022" s="56">
        <f t="shared" si="318"/>
        <v>0</v>
      </c>
      <c r="AR1022" s="86">
        <f t="shared" si="319"/>
        <v>0</v>
      </c>
    </row>
    <row r="1023" spans="1:44" x14ac:dyDescent="0.25">
      <c r="A1023" s="178"/>
      <c r="B1023" s="55" t="str">
        <f>_xlfn.IFNA(VLOOKUP(A1023,'Ajánlatkérő(k) adatai'!$B$4:$C$205,2,0),"")</f>
        <v/>
      </c>
      <c r="C1023" s="178"/>
      <c r="D1023" s="55" t="str">
        <f>_xlfn.IFNA(VLOOKUP(C1023,'Számlafizető(k) adatai'!$C$4:$D$203,2,0),"")</f>
        <v/>
      </c>
      <c r="E1023" s="55" t="str">
        <f>_xlfn.IFNA(VLOOKUP(C1023,'Számlafizető(k) adatai'!$C$4:$M$203,11,0),"")</f>
        <v/>
      </c>
      <c r="F1023" s="178"/>
      <c r="G1023" s="178"/>
      <c r="H1023" s="178"/>
      <c r="I1023" s="55" t="str">
        <f>IF(F1023="","",VLOOKUP(LEFT(F1023,5),'Technikai cellák'!B:C,2,0))</f>
        <v/>
      </c>
      <c r="J1023" s="55" t="str">
        <f>IF(F1023="","",VLOOKUP(I1023,'Technikai cellák'!$C$1:$D$12,2,0))</f>
        <v/>
      </c>
      <c r="K1023" s="179"/>
      <c r="L1023" s="67" t="str">
        <f t="shared" si="322"/>
        <v/>
      </c>
      <c r="M1023" s="68">
        <f t="shared" si="323"/>
        <v>0</v>
      </c>
      <c r="N1023" s="66">
        <f t="shared" si="324"/>
        <v>0</v>
      </c>
      <c r="O1023" s="152"/>
      <c r="P1023" s="172">
        <f t="shared" si="320"/>
        <v>0</v>
      </c>
      <c r="Q1023" s="69">
        <f t="shared" si="325"/>
        <v>0</v>
      </c>
      <c r="R1023" s="62">
        <f t="shared" si="307"/>
        <v>0</v>
      </c>
      <c r="S1023" s="153"/>
      <c r="T1023" s="118" t="str">
        <f t="shared" si="321"/>
        <v/>
      </c>
      <c r="U1023" s="154"/>
      <c r="V1023" s="154"/>
      <c r="W1023" s="154"/>
      <c r="X1023" s="154"/>
      <c r="Y1023" s="154"/>
      <c r="Z1023" s="154"/>
      <c r="AA1023" s="154"/>
      <c r="AB1023" s="154"/>
      <c r="AC1023" s="154"/>
      <c r="AD1023" s="154"/>
      <c r="AE1023" s="154"/>
      <c r="AF1023" s="154"/>
      <c r="AG1023" s="63">
        <f t="shared" si="308"/>
        <v>0</v>
      </c>
      <c r="AH1023" s="56">
        <f t="shared" si="309"/>
        <v>0</v>
      </c>
      <c r="AI1023" s="56">
        <f t="shared" si="310"/>
        <v>0</v>
      </c>
      <c r="AJ1023" s="56">
        <f t="shared" si="311"/>
        <v>0</v>
      </c>
      <c r="AK1023" s="56">
        <f t="shared" si="312"/>
        <v>0</v>
      </c>
      <c r="AL1023" s="56">
        <f t="shared" si="313"/>
        <v>0</v>
      </c>
      <c r="AM1023" s="56">
        <f t="shared" si="314"/>
        <v>0</v>
      </c>
      <c r="AN1023" s="56">
        <f t="shared" si="315"/>
        <v>0</v>
      </c>
      <c r="AO1023" s="56">
        <f t="shared" si="316"/>
        <v>0</v>
      </c>
      <c r="AP1023" s="56">
        <f t="shared" si="317"/>
        <v>0</v>
      </c>
      <c r="AQ1023" s="56">
        <f t="shared" si="318"/>
        <v>0</v>
      </c>
      <c r="AR1023" s="86">
        <f t="shared" si="319"/>
        <v>0</v>
      </c>
    </row>
    <row r="1024" spans="1:44" x14ac:dyDescent="0.25">
      <c r="A1024" s="178"/>
      <c r="B1024" s="55" t="str">
        <f>_xlfn.IFNA(VLOOKUP(A1024,'Ajánlatkérő(k) adatai'!$B$4:$C$205,2,0),"")</f>
        <v/>
      </c>
      <c r="C1024" s="178"/>
      <c r="D1024" s="55" t="str">
        <f>_xlfn.IFNA(VLOOKUP(C1024,'Számlafizető(k) adatai'!$C$4:$D$203,2,0),"")</f>
        <v/>
      </c>
      <c r="E1024" s="55" t="str">
        <f>_xlfn.IFNA(VLOOKUP(C1024,'Számlafizető(k) adatai'!$C$4:$M$203,11,0),"")</f>
        <v/>
      </c>
      <c r="F1024" s="178"/>
      <c r="G1024" s="178"/>
      <c r="H1024" s="178"/>
      <c r="I1024" s="55" t="str">
        <f>IF(F1024="","",VLOOKUP(LEFT(F1024,5),'Technikai cellák'!B:C,2,0))</f>
        <v/>
      </c>
      <c r="J1024" s="55" t="str">
        <f>IF(F1024="","",VLOOKUP(I1024,'Technikai cellák'!$C$1:$D$12,2,0))</f>
        <v/>
      </c>
      <c r="K1024" s="179"/>
      <c r="L1024" s="67" t="str">
        <f t="shared" si="322"/>
        <v/>
      </c>
      <c r="M1024" s="68">
        <f t="shared" si="323"/>
        <v>0</v>
      </c>
      <c r="N1024" s="66">
        <f t="shared" si="324"/>
        <v>0</v>
      </c>
      <c r="O1024" s="152"/>
      <c r="P1024" s="172">
        <f t="shared" si="320"/>
        <v>0</v>
      </c>
      <c r="Q1024" s="69">
        <f t="shared" si="325"/>
        <v>0</v>
      </c>
      <c r="R1024" s="62">
        <f t="shared" si="307"/>
        <v>0</v>
      </c>
      <c r="S1024" s="153"/>
      <c r="T1024" s="118" t="str">
        <f t="shared" si="321"/>
        <v/>
      </c>
      <c r="U1024" s="154"/>
      <c r="V1024" s="154"/>
      <c r="W1024" s="154"/>
      <c r="X1024" s="154"/>
      <c r="Y1024" s="154"/>
      <c r="Z1024" s="154"/>
      <c r="AA1024" s="154"/>
      <c r="AB1024" s="154"/>
      <c r="AC1024" s="154"/>
      <c r="AD1024" s="154"/>
      <c r="AE1024" s="154"/>
      <c r="AF1024" s="154"/>
      <c r="AG1024" s="63">
        <f t="shared" si="308"/>
        <v>0</v>
      </c>
      <c r="AH1024" s="56">
        <f t="shared" si="309"/>
        <v>0</v>
      </c>
      <c r="AI1024" s="56">
        <f t="shared" si="310"/>
        <v>0</v>
      </c>
      <c r="AJ1024" s="56">
        <f t="shared" si="311"/>
        <v>0</v>
      </c>
      <c r="AK1024" s="56">
        <f t="shared" si="312"/>
        <v>0</v>
      </c>
      <c r="AL1024" s="56">
        <f t="shared" si="313"/>
        <v>0</v>
      </c>
      <c r="AM1024" s="56">
        <f t="shared" si="314"/>
        <v>0</v>
      </c>
      <c r="AN1024" s="56">
        <f t="shared" si="315"/>
        <v>0</v>
      </c>
      <c r="AO1024" s="56">
        <f t="shared" si="316"/>
        <v>0</v>
      </c>
      <c r="AP1024" s="56">
        <f t="shared" si="317"/>
        <v>0</v>
      </c>
      <c r="AQ1024" s="56">
        <f t="shared" si="318"/>
        <v>0</v>
      </c>
      <c r="AR1024" s="86">
        <f t="shared" si="319"/>
        <v>0</v>
      </c>
    </row>
    <row r="1025" spans="1:44" x14ac:dyDescent="0.25">
      <c r="A1025" s="178"/>
      <c r="B1025" s="55" t="str">
        <f>_xlfn.IFNA(VLOOKUP(A1025,'Ajánlatkérő(k) adatai'!$B$4:$C$205,2,0),"")</f>
        <v/>
      </c>
      <c r="C1025" s="178"/>
      <c r="D1025" s="55" t="str">
        <f>_xlfn.IFNA(VLOOKUP(C1025,'Számlafizető(k) adatai'!$C$4:$D$203,2,0),"")</f>
        <v/>
      </c>
      <c r="E1025" s="55" t="str">
        <f>_xlfn.IFNA(VLOOKUP(C1025,'Számlafizető(k) adatai'!$C$4:$M$203,11,0),"")</f>
        <v/>
      </c>
      <c r="F1025" s="178"/>
      <c r="G1025" s="178"/>
      <c r="H1025" s="178"/>
      <c r="I1025" s="55" t="str">
        <f>IF(F1025="","",VLOOKUP(LEFT(F1025,5),'Technikai cellák'!B:C,2,0))</f>
        <v/>
      </c>
      <c r="J1025" s="55" t="str">
        <f>IF(F1025="","",VLOOKUP(I1025,'Technikai cellák'!$C$1:$D$12,2,0))</f>
        <v/>
      </c>
      <c r="K1025" s="179"/>
      <c r="L1025" s="67" t="str">
        <f t="shared" si="322"/>
        <v/>
      </c>
      <c r="M1025" s="68">
        <f t="shared" si="323"/>
        <v>0</v>
      </c>
      <c r="N1025" s="66">
        <f t="shared" si="324"/>
        <v>0</v>
      </c>
      <c r="O1025" s="152"/>
      <c r="P1025" s="172">
        <f t="shared" si="320"/>
        <v>0</v>
      </c>
      <c r="Q1025" s="69">
        <f t="shared" si="325"/>
        <v>0</v>
      </c>
      <c r="R1025" s="62">
        <f t="shared" si="307"/>
        <v>0</v>
      </c>
      <c r="S1025" s="153"/>
      <c r="T1025" s="118" t="str">
        <f t="shared" si="321"/>
        <v/>
      </c>
      <c r="U1025" s="154"/>
      <c r="V1025" s="154"/>
      <c r="W1025" s="154"/>
      <c r="X1025" s="154"/>
      <c r="Y1025" s="154"/>
      <c r="Z1025" s="154"/>
      <c r="AA1025" s="154"/>
      <c r="AB1025" s="154"/>
      <c r="AC1025" s="154"/>
      <c r="AD1025" s="154"/>
      <c r="AE1025" s="154"/>
      <c r="AF1025" s="154"/>
      <c r="AG1025" s="63">
        <f t="shared" si="308"/>
        <v>0</v>
      </c>
      <c r="AH1025" s="56">
        <f t="shared" si="309"/>
        <v>0</v>
      </c>
      <c r="AI1025" s="56">
        <f t="shared" si="310"/>
        <v>0</v>
      </c>
      <c r="AJ1025" s="56">
        <f t="shared" si="311"/>
        <v>0</v>
      </c>
      <c r="AK1025" s="56">
        <f t="shared" si="312"/>
        <v>0</v>
      </c>
      <c r="AL1025" s="56">
        <f t="shared" si="313"/>
        <v>0</v>
      </c>
      <c r="AM1025" s="56">
        <f t="shared" si="314"/>
        <v>0</v>
      </c>
      <c r="AN1025" s="56">
        <f t="shared" si="315"/>
        <v>0</v>
      </c>
      <c r="AO1025" s="56">
        <f t="shared" si="316"/>
        <v>0</v>
      </c>
      <c r="AP1025" s="56">
        <f t="shared" si="317"/>
        <v>0</v>
      </c>
      <c r="AQ1025" s="56">
        <f t="shared" si="318"/>
        <v>0</v>
      </c>
      <c r="AR1025" s="86">
        <f t="shared" si="319"/>
        <v>0</v>
      </c>
    </row>
    <row r="1026" spans="1:44" x14ac:dyDescent="0.25">
      <c r="A1026" s="178"/>
      <c r="B1026" s="55" t="str">
        <f>_xlfn.IFNA(VLOOKUP(A1026,'Ajánlatkérő(k) adatai'!$B$4:$C$205,2,0),"")</f>
        <v/>
      </c>
      <c r="C1026" s="178"/>
      <c r="D1026" s="55" t="str">
        <f>_xlfn.IFNA(VLOOKUP(C1026,'Számlafizető(k) adatai'!$C$4:$D$203,2,0),"")</f>
        <v/>
      </c>
      <c r="E1026" s="55" t="str">
        <f>_xlfn.IFNA(VLOOKUP(C1026,'Számlafizető(k) adatai'!$C$4:$M$203,11,0),"")</f>
        <v/>
      </c>
      <c r="F1026" s="178"/>
      <c r="G1026" s="178"/>
      <c r="H1026" s="178"/>
      <c r="I1026" s="55" t="str">
        <f>IF(F1026="","",VLOOKUP(LEFT(F1026,5),'Technikai cellák'!B:C,2,0))</f>
        <v/>
      </c>
      <c r="J1026" s="55" t="str">
        <f>IF(F1026="","",VLOOKUP(I1026,'Technikai cellák'!$C$1:$D$12,2,0))</f>
        <v/>
      </c>
      <c r="K1026" s="179"/>
      <c r="L1026" s="67" t="str">
        <f t="shared" si="322"/>
        <v/>
      </c>
      <c r="M1026" s="68">
        <f t="shared" si="323"/>
        <v>0</v>
      </c>
      <c r="N1026" s="66">
        <f t="shared" si="324"/>
        <v>0</v>
      </c>
      <c r="O1026" s="152"/>
      <c r="P1026" s="172">
        <f t="shared" si="320"/>
        <v>0</v>
      </c>
      <c r="Q1026" s="69">
        <f t="shared" si="325"/>
        <v>0</v>
      </c>
      <c r="R1026" s="62">
        <f t="shared" si="307"/>
        <v>0</v>
      </c>
      <c r="S1026" s="153"/>
      <c r="T1026" s="118" t="str">
        <f t="shared" si="321"/>
        <v/>
      </c>
      <c r="U1026" s="154"/>
      <c r="V1026" s="154"/>
      <c r="W1026" s="154"/>
      <c r="X1026" s="154"/>
      <c r="Y1026" s="154"/>
      <c r="Z1026" s="154"/>
      <c r="AA1026" s="154"/>
      <c r="AB1026" s="154"/>
      <c r="AC1026" s="154"/>
      <c r="AD1026" s="154"/>
      <c r="AE1026" s="154"/>
      <c r="AF1026" s="154"/>
      <c r="AG1026" s="63">
        <f t="shared" si="308"/>
        <v>0</v>
      </c>
      <c r="AH1026" s="56">
        <f t="shared" si="309"/>
        <v>0</v>
      </c>
      <c r="AI1026" s="56">
        <f t="shared" si="310"/>
        <v>0</v>
      </c>
      <c r="AJ1026" s="56">
        <f t="shared" si="311"/>
        <v>0</v>
      </c>
      <c r="AK1026" s="56">
        <f t="shared" si="312"/>
        <v>0</v>
      </c>
      <c r="AL1026" s="56">
        <f t="shared" si="313"/>
        <v>0</v>
      </c>
      <c r="AM1026" s="56">
        <f t="shared" si="314"/>
        <v>0</v>
      </c>
      <c r="AN1026" s="56">
        <f t="shared" si="315"/>
        <v>0</v>
      </c>
      <c r="AO1026" s="56">
        <f t="shared" si="316"/>
        <v>0</v>
      </c>
      <c r="AP1026" s="56">
        <f t="shared" si="317"/>
        <v>0</v>
      </c>
      <c r="AQ1026" s="56">
        <f t="shared" si="318"/>
        <v>0</v>
      </c>
      <c r="AR1026" s="86">
        <f t="shared" si="319"/>
        <v>0</v>
      </c>
    </row>
    <row r="1027" spans="1:44" x14ac:dyDescent="0.25">
      <c r="A1027" s="178"/>
      <c r="B1027" s="55" t="str">
        <f>_xlfn.IFNA(VLOOKUP(A1027,'Ajánlatkérő(k) adatai'!$B$4:$C$205,2,0),"")</f>
        <v/>
      </c>
      <c r="C1027" s="178"/>
      <c r="D1027" s="55" t="str">
        <f>_xlfn.IFNA(VLOOKUP(C1027,'Számlafizető(k) adatai'!$C$4:$D$203,2,0),"")</f>
        <v/>
      </c>
      <c r="E1027" s="55" t="str">
        <f>_xlfn.IFNA(VLOOKUP(C1027,'Számlafizető(k) adatai'!$C$4:$M$203,11,0),"")</f>
        <v/>
      </c>
      <c r="F1027" s="178"/>
      <c r="G1027" s="178"/>
      <c r="H1027" s="178"/>
      <c r="I1027" s="55" t="str">
        <f>IF(F1027="","",VLOOKUP(LEFT(F1027,5),'Technikai cellák'!B:C,2,0))</f>
        <v/>
      </c>
      <c r="J1027" s="55" t="str">
        <f>IF(F1027="","",VLOOKUP(I1027,'Technikai cellák'!$C$1:$D$12,2,0))</f>
        <v/>
      </c>
      <c r="K1027" s="179"/>
      <c r="L1027" s="67" t="str">
        <f t="shared" si="322"/>
        <v/>
      </c>
      <c r="M1027" s="68">
        <f t="shared" si="323"/>
        <v>0</v>
      </c>
      <c r="N1027" s="66">
        <f t="shared" si="324"/>
        <v>0</v>
      </c>
      <c r="O1027" s="152"/>
      <c r="P1027" s="172">
        <f t="shared" si="320"/>
        <v>0</v>
      </c>
      <c r="Q1027" s="69">
        <f t="shared" si="325"/>
        <v>0</v>
      </c>
      <c r="R1027" s="62">
        <f t="shared" si="307"/>
        <v>0</v>
      </c>
      <c r="S1027" s="153"/>
      <c r="T1027" s="118" t="str">
        <f t="shared" si="321"/>
        <v/>
      </c>
      <c r="U1027" s="154"/>
      <c r="V1027" s="154"/>
      <c r="W1027" s="154"/>
      <c r="X1027" s="154"/>
      <c r="Y1027" s="154"/>
      <c r="Z1027" s="154"/>
      <c r="AA1027" s="154"/>
      <c r="AB1027" s="154"/>
      <c r="AC1027" s="154"/>
      <c r="AD1027" s="154"/>
      <c r="AE1027" s="154"/>
      <c r="AF1027" s="154"/>
      <c r="AG1027" s="63">
        <f t="shared" si="308"/>
        <v>0</v>
      </c>
      <c r="AH1027" s="56">
        <f t="shared" si="309"/>
        <v>0</v>
      </c>
      <c r="AI1027" s="56">
        <f t="shared" si="310"/>
        <v>0</v>
      </c>
      <c r="AJ1027" s="56">
        <f t="shared" si="311"/>
        <v>0</v>
      </c>
      <c r="AK1027" s="56">
        <f t="shared" si="312"/>
        <v>0</v>
      </c>
      <c r="AL1027" s="56">
        <f t="shared" si="313"/>
        <v>0</v>
      </c>
      <c r="AM1027" s="56">
        <f t="shared" si="314"/>
        <v>0</v>
      </c>
      <c r="AN1027" s="56">
        <f t="shared" si="315"/>
        <v>0</v>
      </c>
      <c r="AO1027" s="56">
        <f t="shared" si="316"/>
        <v>0</v>
      </c>
      <c r="AP1027" s="56">
        <f t="shared" si="317"/>
        <v>0</v>
      </c>
      <c r="AQ1027" s="56">
        <f t="shared" si="318"/>
        <v>0</v>
      </c>
      <c r="AR1027" s="86">
        <f t="shared" si="319"/>
        <v>0</v>
      </c>
    </row>
    <row r="1028" spans="1:44" x14ac:dyDescent="0.25">
      <c r="A1028" s="178"/>
      <c r="B1028" s="55" t="str">
        <f>_xlfn.IFNA(VLOOKUP(A1028,'Ajánlatkérő(k) adatai'!$B$4:$C$205,2,0),"")</f>
        <v/>
      </c>
      <c r="C1028" s="178"/>
      <c r="D1028" s="55" t="str">
        <f>_xlfn.IFNA(VLOOKUP(C1028,'Számlafizető(k) adatai'!$C$4:$D$203,2,0),"")</f>
        <v/>
      </c>
      <c r="E1028" s="55" t="str">
        <f>_xlfn.IFNA(VLOOKUP(C1028,'Számlafizető(k) adatai'!$C$4:$M$203,11,0),"")</f>
        <v/>
      </c>
      <c r="F1028" s="178"/>
      <c r="G1028" s="178"/>
      <c r="H1028" s="178"/>
      <c r="I1028" s="55" t="str">
        <f>IF(F1028="","",VLOOKUP(LEFT(F1028,5),'Technikai cellák'!B:C,2,0))</f>
        <v/>
      </c>
      <c r="J1028" s="55" t="str">
        <f>IF(F1028="","",VLOOKUP(I1028,'Technikai cellák'!$C$1:$D$12,2,0))</f>
        <v/>
      </c>
      <c r="K1028" s="179"/>
      <c r="L1028" s="67" t="str">
        <f t="shared" si="322"/>
        <v/>
      </c>
      <c r="M1028" s="68">
        <f t="shared" si="323"/>
        <v>0</v>
      </c>
      <c r="N1028" s="66">
        <f t="shared" si="324"/>
        <v>0</v>
      </c>
      <c r="O1028" s="152"/>
      <c r="P1028" s="172">
        <f t="shared" si="320"/>
        <v>0</v>
      </c>
      <c r="Q1028" s="69">
        <f t="shared" si="325"/>
        <v>0</v>
      </c>
      <c r="R1028" s="62">
        <f t="shared" si="307"/>
        <v>0</v>
      </c>
      <c r="S1028" s="153"/>
      <c r="T1028" s="118" t="str">
        <f t="shared" si="321"/>
        <v/>
      </c>
      <c r="U1028" s="154"/>
      <c r="V1028" s="154"/>
      <c r="W1028" s="154"/>
      <c r="X1028" s="154"/>
      <c r="Y1028" s="154"/>
      <c r="Z1028" s="154"/>
      <c r="AA1028" s="154"/>
      <c r="AB1028" s="154"/>
      <c r="AC1028" s="154"/>
      <c r="AD1028" s="154"/>
      <c r="AE1028" s="154"/>
      <c r="AF1028" s="154"/>
      <c r="AG1028" s="63">
        <f t="shared" si="308"/>
        <v>0</v>
      </c>
      <c r="AH1028" s="56">
        <f t="shared" si="309"/>
        <v>0</v>
      </c>
      <c r="AI1028" s="56">
        <f t="shared" si="310"/>
        <v>0</v>
      </c>
      <c r="AJ1028" s="56">
        <f t="shared" si="311"/>
        <v>0</v>
      </c>
      <c r="AK1028" s="56">
        <f t="shared" si="312"/>
        <v>0</v>
      </c>
      <c r="AL1028" s="56">
        <f t="shared" si="313"/>
        <v>0</v>
      </c>
      <c r="AM1028" s="56">
        <f t="shared" si="314"/>
        <v>0</v>
      </c>
      <c r="AN1028" s="56">
        <f t="shared" si="315"/>
        <v>0</v>
      </c>
      <c r="AO1028" s="56">
        <f t="shared" si="316"/>
        <v>0</v>
      </c>
      <c r="AP1028" s="56">
        <f t="shared" si="317"/>
        <v>0</v>
      </c>
      <c r="AQ1028" s="56">
        <f t="shared" si="318"/>
        <v>0</v>
      </c>
      <c r="AR1028" s="86">
        <f t="shared" si="319"/>
        <v>0</v>
      </c>
    </row>
    <row r="1029" spans="1:44" x14ac:dyDescent="0.25">
      <c r="A1029" s="178"/>
      <c r="B1029" s="55" t="str">
        <f>_xlfn.IFNA(VLOOKUP(A1029,'Ajánlatkérő(k) adatai'!$B$4:$C$205,2,0),"")</f>
        <v/>
      </c>
      <c r="C1029" s="178"/>
      <c r="D1029" s="55" t="str">
        <f>_xlfn.IFNA(VLOOKUP(C1029,'Számlafizető(k) adatai'!$C$4:$D$203,2,0),"")</f>
        <v/>
      </c>
      <c r="E1029" s="55" t="str">
        <f>_xlfn.IFNA(VLOOKUP(C1029,'Számlafizető(k) adatai'!$C$4:$M$203,11,0),"")</f>
        <v/>
      </c>
      <c r="F1029" s="178"/>
      <c r="G1029" s="178"/>
      <c r="H1029" s="178"/>
      <c r="I1029" s="55" t="str">
        <f>IF(F1029="","",VLOOKUP(LEFT(F1029,5),'Technikai cellák'!B:C,2,0))</f>
        <v/>
      </c>
      <c r="J1029" s="55" t="str">
        <f>IF(F1029="","",VLOOKUP(I1029,'Technikai cellák'!$C$1:$D$12,2,0))</f>
        <v/>
      </c>
      <c r="K1029" s="179"/>
      <c r="L1029" s="67" t="str">
        <f t="shared" si="322"/>
        <v/>
      </c>
      <c r="M1029" s="68">
        <f t="shared" si="323"/>
        <v>0</v>
      </c>
      <c r="N1029" s="66">
        <f t="shared" si="324"/>
        <v>0</v>
      </c>
      <c r="O1029" s="152"/>
      <c r="P1029" s="172">
        <f t="shared" si="320"/>
        <v>0</v>
      </c>
      <c r="Q1029" s="69">
        <f t="shared" si="325"/>
        <v>0</v>
      </c>
      <c r="R1029" s="62">
        <f t="shared" ref="R1029:R1092" si="326">SUM(AG1029:AR1029)</f>
        <v>0</v>
      </c>
      <c r="S1029" s="153"/>
      <c r="T1029" s="118" t="str">
        <f t="shared" si="321"/>
        <v/>
      </c>
      <c r="U1029" s="154"/>
      <c r="V1029" s="154"/>
      <c r="W1029" s="154"/>
      <c r="X1029" s="154"/>
      <c r="Y1029" s="154"/>
      <c r="Z1029" s="154"/>
      <c r="AA1029" s="154"/>
      <c r="AB1029" s="154"/>
      <c r="AC1029" s="154"/>
      <c r="AD1029" s="154"/>
      <c r="AE1029" s="154"/>
      <c r="AF1029" s="154"/>
      <c r="AG1029" s="63">
        <f t="shared" ref="AG1029:AG1092" si="327">ROUND((U1029*$C$7)/$C$8,0)</f>
        <v>0</v>
      </c>
      <c r="AH1029" s="56">
        <f t="shared" ref="AH1029:AH1092" si="328">ROUND((V1029*$C$7)/$C$8,0)</f>
        <v>0</v>
      </c>
      <c r="AI1029" s="56">
        <f t="shared" ref="AI1029:AI1092" si="329">ROUND((W1029*$C$7)/$C$8,0)</f>
        <v>0</v>
      </c>
      <c r="AJ1029" s="56">
        <f t="shared" ref="AJ1029:AJ1092" si="330">ROUND((X1029*$C$7)/$C$8,0)</f>
        <v>0</v>
      </c>
      <c r="AK1029" s="56">
        <f t="shared" ref="AK1029:AK1092" si="331">ROUND((Y1029*$C$7)/$C$8,0)</f>
        <v>0</v>
      </c>
      <c r="AL1029" s="56">
        <f t="shared" ref="AL1029:AL1092" si="332">ROUND((Z1029*$C$7)/$C$8,0)</f>
        <v>0</v>
      </c>
      <c r="AM1029" s="56">
        <f t="shared" ref="AM1029:AM1092" si="333">ROUND((AA1029*$C$7)/$C$8,0)</f>
        <v>0</v>
      </c>
      <c r="AN1029" s="56">
        <f t="shared" ref="AN1029:AN1092" si="334">ROUND((AB1029*$C$7)/$C$8,0)</f>
        <v>0</v>
      </c>
      <c r="AO1029" s="56">
        <f t="shared" ref="AO1029:AO1092" si="335">ROUND((AC1029*$C$7)/$C$8,0)</f>
        <v>0</v>
      </c>
      <c r="AP1029" s="56">
        <f t="shared" ref="AP1029:AP1092" si="336">ROUND((AD1029*$C$7)/$C$8,0)</f>
        <v>0</v>
      </c>
      <c r="AQ1029" s="56">
        <f t="shared" ref="AQ1029:AQ1092" si="337">ROUND((AE1029*$C$7)/$C$8,0)</f>
        <v>0</v>
      </c>
      <c r="AR1029" s="86">
        <f t="shared" ref="AR1029:AR1092" si="338">ROUND((AF1029*$C$7)/$C$8,0)</f>
        <v>0</v>
      </c>
    </row>
    <row r="1030" spans="1:44" x14ac:dyDescent="0.25">
      <c r="A1030" s="178"/>
      <c r="B1030" s="55" t="str">
        <f>_xlfn.IFNA(VLOOKUP(A1030,'Ajánlatkérő(k) adatai'!$B$4:$C$205,2,0),"")</f>
        <v/>
      </c>
      <c r="C1030" s="178"/>
      <c r="D1030" s="55" t="str">
        <f>_xlfn.IFNA(VLOOKUP(C1030,'Számlafizető(k) adatai'!$C$4:$D$203,2,0),"")</f>
        <v/>
      </c>
      <c r="E1030" s="55" t="str">
        <f>_xlfn.IFNA(VLOOKUP(C1030,'Számlafizető(k) adatai'!$C$4:$M$203,11,0),"")</f>
        <v/>
      </c>
      <c r="F1030" s="178"/>
      <c r="G1030" s="178"/>
      <c r="H1030" s="178"/>
      <c r="I1030" s="55" t="str">
        <f>IF(F1030="","",VLOOKUP(LEFT(F1030,5),'Technikai cellák'!B:C,2,0))</f>
        <v/>
      </c>
      <c r="J1030" s="55" t="str">
        <f>IF(F1030="","",VLOOKUP(I1030,'Technikai cellák'!$C$1:$D$12,2,0))</f>
        <v/>
      </c>
      <c r="K1030" s="179"/>
      <c r="L1030" s="67" t="str">
        <f t="shared" si="322"/>
        <v/>
      </c>
      <c r="M1030" s="68">
        <f t="shared" si="323"/>
        <v>0</v>
      </c>
      <c r="N1030" s="66">
        <f t="shared" si="324"/>
        <v>0</v>
      </c>
      <c r="O1030" s="152"/>
      <c r="P1030" s="172">
        <f t="shared" si="320"/>
        <v>0</v>
      </c>
      <c r="Q1030" s="69">
        <f t="shared" si="325"/>
        <v>0</v>
      </c>
      <c r="R1030" s="62">
        <f t="shared" si="326"/>
        <v>0</v>
      </c>
      <c r="S1030" s="153"/>
      <c r="T1030" s="118" t="str">
        <f t="shared" si="321"/>
        <v/>
      </c>
      <c r="U1030" s="154"/>
      <c r="V1030" s="154"/>
      <c r="W1030" s="154"/>
      <c r="X1030" s="154"/>
      <c r="Y1030" s="154"/>
      <c r="Z1030" s="154"/>
      <c r="AA1030" s="154"/>
      <c r="AB1030" s="154"/>
      <c r="AC1030" s="154"/>
      <c r="AD1030" s="154"/>
      <c r="AE1030" s="154"/>
      <c r="AF1030" s="154"/>
      <c r="AG1030" s="63">
        <f t="shared" si="327"/>
        <v>0</v>
      </c>
      <c r="AH1030" s="56">
        <f t="shared" si="328"/>
        <v>0</v>
      </c>
      <c r="AI1030" s="56">
        <f t="shared" si="329"/>
        <v>0</v>
      </c>
      <c r="AJ1030" s="56">
        <f t="shared" si="330"/>
        <v>0</v>
      </c>
      <c r="AK1030" s="56">
        <f t="shared" si="331"/>
        <v>0</v>
      </c>
      <c r="AL1030" s="56">
        <f t="shared" si="332"/>
        <v>0</v>
      </c>
      <c r="AM1030" s="56">
        <f t="shared" si="333"/>
        <v>0</v>
      </c>
      <c r="AN1030" s="56">
        <f t="shared" si="334"/>
        <v>0</v>
      </c>
      <c r="AO1030" s="56">
        <f t="shared" si="335"/>
        <v>0</v>
      </c>
      <c r="AP1030" s="56">
        <f t="shared" si="336"/>
        <v>0</v>
      </c>
      <c r="AQ1030" s="56">
        <f t="shared" si="337"/>
        <v>0</v>
      </c>
      <c r="AR1030" s="86">
        <f t="shared" si="338"/>
        <v>0</v>
      </c>
    </row>
    <row r="1031" spans="1:44" x14ac:dyDescent="0.25">
      <c r="A1031" s="178"/>
      <c r="B1031" s="55" t="str">
        <f>_xlfn.IFNA(VLOOKUP(A1031,'Ajánlatkérő(k) adatai'!$B$4:$C$205,2,0),"")</f>
        <v/>
      </c>
      <c r="C1031" s="178"/>
      <c r="D1031" s="55" t="str">
        <f>_xlfn.IFNA(VLOOKUP(C1031,'Számlafizető(k) adatai'!$C$4:$D$203,2,0),"")</f>
        <v/>
      </c>
      <c r="E1031" s="55" t="str">
        <f>_xlfn.IFNA(VLOOKUP(C1031,'Számlafizető(k) adatai'!$C$4:$M$203,11,0),"")</f>
        <v/>
      </c>
      <c r="F1031" s="178"/>
      <c r="G1031" s="178"/>
      <c r="H1031" s="178"/>
      <c r="I1031" s="55" t="str">
        <f>IF(F1031="","",VLOOKUP(LEFT(F1031,5),'Technikai cellák'!B:C,2,0))</f>
        <v/>
      </c>
      <c r="J1031" s="55" t="str">
        <f>IF(F1031="","",VLOOKUP(I1031,'Technikai cellák'!$C$1:$D$12,2,0))</f>
        <v/>
      </c>
      <c r="K1031" s="179"/>
      <c r="L1031" s="67" t="str">
        <f t="shared" si="322"/>
        <v/>
      </c>
      <c r="M1031" s="68">
        <f t="shared" si="323"/>
        <v>0</v>
      </c>
      <c r="N1031" s="66">
        <f t="shared" si="324"/>
        <v>0</v>
      </c>
      <c r="O1031" s="152"/>
      <c r="P1031" s="172">
        <f t="shared" si="320"/>
        <v>0</v>
      </c>
      <c r="Q1031" s="69">
        <f t="shared" si="325"/>
        <v>0</v>
      </c>
      <c r="R1031" s="62">
        <f t="shared" si="326"/>
        <v>0</v>
      </c>
      <c r="S1031" s="153"/>
      <c r="T1031" s="118" t="str">
        <f t="shared" si="321"/>
        <v/>
      </c>
      <c r="U1031" s="154"/>
      <c r="V1031" s="154"/>
      <c r="W1031" s="154"/>
      <c r="X1031" s="154"/>
      <c r="Y1031" s="154"/>
      <c r="Z1031" s="154"/>
      <c r="AA1031" s="154"/>
      <c r="AB1031" s="154"/>
      <c r="AC1031" s="154"/>
      <c r="AD1031" s="154"/>
      <c r="AE1031" s="154"/>
      <c r="AF1031" s="154"/>
      <c r="AG1031" s="63">
        <f t="shared" si="327"/>
        <v>0</v>
      </c>
      <c r="AH1031" s="56">
        <f t="shared" si="328"/>
        <v>0</v>
      </c>
      <c r="AI1031" s="56">
        <f t="shared" si="329"/>
        <v>0</v>
      </c>
      <c r="AJ1031" s="56">
        <f t="shared" si="330"/>
        <v>0</v>
      </c>
      <c r="AK1031" s="56">
        <f t="shared" si="331"/>
        <v>0</v>
      </c>
      <c r="AL1031" s="56">
        <f t="shared" si="332"/>
        <v>0</v>
      </c>
      <c r="AM1031" s="56">
        <f t="shared" si="333"/>
        <v>0</v>
      </c>
      <c r="AN1031" s="56">
        <f t="shared" si="334"/>
        <v>0</v>
      </c>
      <c r="AO1031" s="56">
        <f t="shared" si="335"/>
        <v>0</v>
      </c>
      <c r="AP1031" s="56">
        <f t="shared" si="336"/>
        <v>0</v>
      </c>
      <c r="AQ1031" s="56">
        <f t="shared" si="337"/>
        <v>0</v>
      </c>
      <c r="AR1031" s="86">
        <f t="shared" si="338"/>
        <v>0</v>
      </c>
    </row>
    <row r="1032" spans="1:44" x14ac:dyDescent="0.25">
      <c r="A1032" s="178"/>
      <c r="B1032" s="55" t="str">
        <f>_xlfn.IFNA(VLOOKUP(A1032,'Ajánlatkérő(k) adatai'!$B$4:$C$205,2,0),"")</f>
        <v/>
      </c>
      <c r="C1032" s="178"/>
      <c r="D1032" s="55" t="str">
        <f>_xlfn.IFNA(VLOOKUP(C1032,'Számlafizető(k) adatai'!$C$4:$D$203,2,0),"")</f>
        <v/>
      </c>
      <c r="E1032" s="55" t="str">
        <f>_xlfn.IFNA(VLOOKUP(C1032,'Számlafizető(k) adatai'!$C$4:$M$203,11,0),"")</f>
        <v/>
      </c>
      <c r="F1032" s="178"/>
      <c r="G1032" s="178"/>
      <c r="H1032" s="178"/>
      <c r="I1032" s="55" t="str">
        <f>IF(F1032="","",VLOOKUP(LEFT(F1032,5),'Technikai cellák'!B:C,2,0))</f>
        <v/>
      </c>
      <c r="J1032" s="55" t="str">
        <f>IF(F1032="","",VLOOKUP(I1032,'Technikai cellák'!$C$1:$D$12,2,0))</f>
        <v/>
      </c>
      <c r="K1032" s="179"/>
      <c r="L1032" s="67" t="str">
        <f t="shared" si="322"/>
        <v/>
      </c>
      <c r="M1032" s="68">
        <f t="shared" si="323"/>
        <v>0</v>
      </c>
      <c r="N1032" s="66">
        <f t="shared" si="324"/>
        <v>0</v>
      </c>
      <c r="O1032" s="152"/>
      <c r="P1032" s="172">
        <f t="shared" si="320"/>
        <v>0</v>
      </c>
      <c r="Q1032" s="69">
        <f t="shared" si="325"/>
        <v>0</v>
      </c>
      <c r="R1032" s="62">
        <f t="shared" si="326"/>
        <v>0</v>
      </c>
      <c r="S1032" s="153"/>
      <c r="T1032" s="118" t="str">
        <f t="shared" si="321"/>
        <v/>
      </c>
      <c r="U1032" s="154"/>
      <c r="V1032" s="154"/>
      <c r="W1032" s="154"/>
      <c r="X1032" s="154"/>
      <c r="Y1032" s="154"/>
      <c r="Z1032" s="154"/>
      <c r="AA1032" s="154"/>
      <c r="AB1032" s="154"/>
      <c r="AC1032" s="154"/>
      <c r="AD1032" s="154"/>
      <c r="AE1032" s="154"/>
      <c r="AF1032" s="154"/>
      <c r="AG1032" s="63">
        <f t="shared" si="327"/>
        <v>0</v>
      </c>
      <c r="AH1032" s="56">
        <f t="shared" si="328"/>
        <v>0</v>
      </c>
      <c r="AI1032" s="56">
        <f t="shared" si="329"/>
        <v>0</v>
      </c>
      <c r="AJ1032" s="56">
        <f t="shared" si="330"/>
        <v>0</v>
      </c>
      <c r="AK1032" s="56">
        <f t="shared" si="331"/>
        <v>0</v>
      </c>
      <c r="AL1032" s="56">
        <f t="shared" si="332"/>
        <v>0</v>
      </c>
      <c r="AM1032" s="56">
        <f t="shared" si="333"/>
        <v>0</v>
      </c>
      <c r="AN1032" s="56">
        <f t="shared" si="334"/>
        <v>0</v>
      </c>
      <c r="AO1032" s="56">
        <f t="shared" si="335"/>
        <v>0</v>
      </c>
      <c r="AP1032" s="56">
        <f t="shared" si="336"/>
        <v>0</v>
      </c>
      <c r="AQ1032" s="56">
        <f t="shared" si="337"/>
        <v>0</v>
      </c>
      <c r="AR1032" s="86">
        <f t="shared" si="338"/>
        <v>0</v>
      </c>
    </row>
    <row r="1033" spans="1:44" x14ac:dyDescent="0.25">
      <c r="A1033" s="178"/>
      <c r="B1033" s="55" t="str">
        <f>_xlfn.IFNA(VLOOKUP(A1033,'Ajánlatkérő(k) adatai'!$B$4:$C$205,2,0),"")</f>
        <v/>
      </c>
      <c r="C1033" s="178"/>
      <c r="D1033" s="55" t="str">
        <f>_xlfn.IFNA(VLOOKUP(C1033,'Számlafizető(k) adatai'!$C$4:$D$203,2,0),"")</f>
        <v/>
      </c>
      <c r="E1033" s="55" t="str">
        <f>_xlfn.IFNA(VLOOKUP(C1033,'Számlafizető(k) adatai'!$C$4:$M$203,11,0),"")</f>
        <v/>
      </c>
      <c r="F1033" s="178"/>
      <c r="G1033" s="178"/>
      <c r="H1033" s="178"/>
      <c r="I1033" s="55" t="str">
        <f>IF(F1033="","",VLOOKUP(LEFT(F1033,5),'Technikai cellák'!B:C,2,0))</f>
        <v/>
      </c>
      <c r="J1033" s="55" t="str">
        <f>IF(F1033="","",VLOOKUP(I1033,'Technikai cellák'!$C$1:$D$12,2,0))</f>
        <v/>
      </c>
      <c r="K1033" s="179"/>
      <c r="L1033" s="67" t="str">
        <f t="shared" si="322"/>
        <v/>
      </c>
      <c r="M1033" s="68">
        <f t="shared" si="323"/>
        <v>0</v>
      </c>
      <c r="N1033" s="66">
        <f t="shared" si="324"/>
        <v>0</v>
      </c>
      <c r="O1033" s="152"/>
      <c r="P1033" s="172">
        <f t="shared" si="320"/>
        <v>0</v>
      </c>
      <c r="Q1033" s="69">
        <f t="shared" si="325"/>
        <v>0</v>
      </c>
      <c r="R1033" s="62">
        <f t="shared" si="326"/>
        <v>0</v>
      </c>
      <c r="S1033" s="153"/>
      <c r="T1033" s="118" t="str">
        <f t="shared" si="321"/>
        <v/>
      </c>
      <c r="U1033" s="154"/>
      <c r="V1033" s="154"/>
      <c r="W1033" s="154"/>
      <c r="X1033" s="154"/>
      <c r="Y1033" s="154"/>
      <c r="Z1033" s="154"/>
      <c r="AA1033" s="154"/>
      <c r="AB1033" s="154"/>
      <c r="AC1033" s="154"/>
      <c r="AD1033" s="154"/>
      <c r="AE1033" s="154"/>
      <c r="AF1033" s="154"/>
      <c r="AG1033" s="63">
        <f t="shared" si="327"/>
        <v>0</v>
      </c>
      <c r="AH1033" s="56">
        <f t="shared" si="328"/>
        <v>0</v>
      </c>
      <c r="AI1033" s="56">
        <f t="shared" si="329"/>
        <v>0</v>
      </c>
      <c r="AJ1033" s="56">
        <f t="shared" si="330"/>
        <v>0</v>
      </c>
      <c r="AK1033" s="56">
        <f t="shared" si="331"/>
        <v>0</v>
      </c>
      <c r="AL1033" s="56">
        <f t="shared" si="332"/>
        <v>0</v>
      </c>
      <c r="AM1033" s="56">
        <f t="shared" si="333"/>
        <v>0</v>
      </c>
      <c r="AN1033" s="56">
        <f t="shared" si="334"/>
        <v>0</v>
      </c>
      <c r="AO1033" s="56">
        <f t="shared" si="335"/>
        <v>0</v>
      </c>
      <c r="AP1033" s="56">
        <f t="shared" si="336"/>
        <v>0</v>
      </c>
      <c r="AQ1033" s="56">
        <f t="shared" si="337"/>
        <v>0</v>
      </c>
      <c r="AR1033" s="86">
        <f t="shared" si="338"/>
        <v>0</v>
      </c>
    </row>
    <row r="1034" spans="1:44" x14ac:dyDescent="0.25">
      <c r="A1034" s="178"/>
      <c r="B1034" s="55" t="str">
        <f>_xlfn.IFNA(VLOOKUP(A1034,'Ajánlatkérő(k) adatai'!$B$4:$C$205,2,0),"")</f>
        <v/>
      </c>
      <c r="C1034" s="178"/>
      <c r="D1034" s="55" t="str">
        <f>_xlfn.IFNA(VLOOKUP(C1034,'Számlafizető(k) adatai'!$C$4:$D$203,2,0),"")</f>
        <v/>
      </c>
      <c r="E1034" s="55" t="str">
        <f>_xlfn.IFNA(VLOOKUP(C1034,'Számlafizető(k) adatai'!$C$4:$M$203,11,0),"")</f>
        <v/>
      </c>
      <c r="F1034" s="178"/>
      <c r="G1034" s="178"/>
      <c r="H1034" s="178"/>
      <c r="I1034" s="55" t="str">
        <f>IF(F1034="","",VLOOKUP(LEFT(F1034,5),'Technikai cellák'!B:C,2,0))</f>
        <v/>
      </c>
      <c r="J1034" s="55" t="str">
        <f>IF(F1034="","",VLOOKUP(I1034,'Technikai cellák'!$C$1:$D$12,2,0))</f>
        <v/>
      </c>
      <c r="K1034" s="179"/>
      <c r="L1034" s="67" t="str">
        <f t="shared" si="322"/>
        <v/>
      </c>
      <c r="M1034" s="68">
        <f t="shared" si="323"/>
        <v>0</v>
      </c>
      <c r="N1034" s="66">
        <f t="shared" si="324"/>
        <v>0</v>
      </c>
      <c r="O1034" s="152"/>
      <c r="P1034" s="172">
        <f t="shared" si="320"/>
        <v>0</v>
      </c>
      <c r="Q1034" s="69">
        <f t="shared" si="325"/>
        <v>0</v>
      </c>
      <c r="R1034" s="62">
        <f t="shared" si="326"/>
        <v>0</v>
      </c>
      <c r="S1034" s="153"/>
      <c r="T1034" s="118" t="str">
        <f t="shared" si="321"/>
        <v/>
      </c>
      <c r="U1034" s="154"/>
      <c r="V1034" s="154"/>
      <c r="W1034" s="154"/>
      <c r="X1034" s="154"/>
      <c r="Y1034" s="154"/>
      <c r="Z1034" s="154"/>
      <c r="AA1034" s="154"/>
      <c r="AB1034" s="154"/>
      <c r="AC1034" s="154"/>
      <c r="AD1034" s="154"/>
      <c r="AE1034" s="154"/>
      <c r="AF1034" s="154"/>
      <c r="AG1034" s="63">
        <f t="shared" si="327"/>
        <v>0</v>
      </c>
      <c r="AH1034" s="56">
        <f t="shared" si="328"/>
        <v>0</v>
      </c>
      <c r="AI1034" s="56">
        <f t="shared" si="329"/>
        <v>0</v>
      </c>
      <c r="AJ1034" s="56">
        <f t="shared" si="330"/>
        <v>0</v>
      </c>
      <c r="AK1034" s="56">
        <f t="shared" si="331"/>
        <v>0</v>
      </c>
      <c r="AL1034" s="56">
        <f t="shared" si="332"/>
        <v>0</v>
      </c>
      <c r="AM1034" s="56">
        <f t="shared" si="333"/>
        <v>0</v>
      </c>
      <c r="AN1034" s="56">
        <f t="shared" si="334"/>
        <v>0</v>
      </c>
      <c r="AO1034" s="56">
        <f t="shared" si="335"/>
        <v>0</v>
      </c>
      <c r="AP1034" s="56">
        <f t="shared" si="336"/>
        <v>0</v>
      </c>
      <c r="AQ1034" s="56">
        <f t="shared" si="337"/>
        <v>0</v>
      </c>
      <c r="AR1034" s="86">
        <f t="shared" si="338"/>
        <v>0</v>
      </c>
    </row>
    <row r="1035" spans="1:44" x14ac:dyDescent="0.25">
      <c r="A1035" s="178"/>
      <c r="B1035" s="55" t="str">
        <f>_xlfn.IFNA(VLOOKUP(A1035,'Ajánlatkérő(k) adatai'!$B$4:$C$205,2,0),"")</f>
        <v/>
      </c>
      <c r="C1035" s="178"/>
      <c r="D1035" s="55" t="str">
        <f>_xlfn.IFNA(VLOOKUP(C1035,'Számlafizető(k) adatai'!$C$4:$D$203,2,0),"")</f>
        <v/>
      </c>
      <c r="E1035" s="55" t="str">
        <f>_xlfn.IFNA(VLOOKUP(C1035,'Számlafizető(k) adatai'!$C$4:$M$203,11,0),"")</f>
        <v/>
      </c>
      <c r="F1035" s="178"/>
      <c r="G1035" s="178"/>
      <c r="H1035" s="178"/>
      <c r="I1035" s="55" t="str">
        <f>IF(F1035="","",VLOOKUP(LEFT(F1035,5),'Technikai cellák'!B:C,2,0))</f>
        <v/>
      </c>
      <c r="J1035" s="55" t="str">
        <f>IF(F1035="","",VLOOKUP(I1035,'Technikai cellák'!$C$1:$D$12,2,0))</f>
        <v/>
      </c>
      <c r="K1035" s="179"/>
      <c r="L1035" s="67" t="str">
        <f t="shared" si="322"/>
        <v/>
      </c>
      <c r="M1035" s="68">
        <f t="shared" si="323"/>
        <v>0</v>
      </c>
      <c r="N1035" s="66">
        <f t="shared" si="324"/>
        <v>0</v>
      </c>
      <c r="O1035" s="152"/>
      <c r="P1035" s="172">
        <f t="shared" si="320"/>
        <v>0</v>
      </c>
      <c r="Q1035" s="69">
        <f t="shared" si="325"/>
        <v>0</v>
      </c>
      <c r="R1035" s="62">
        <f t="shared" si="326"/>
        <v>0</v>
      </c>
      <c r="S1035" s="153"/>
      <c r="T1035" s="118" t="str">
        <f t="shared" si="321"/>
        <v/>
      </c>
      <c r="U1035" s="154"/>
      <c r="V1035" s="154"/>
      <c r="W1035" s="154"/>
      <c r="X1035" s="154"/>
      <c r="Y1035" s="154"/>
      <c r="Z1035" s="154"/>
      <c r="AA1035" s="154"/>
      <c r="AB1035" s="154"/>
      <c r="AC1035" s="154"/>
      <c r="AD1035" s="154"/>
      <c r="AE1035" s="154"/>
      <c r="AF1035" s="154"/>
      <c r="AG1035" s="63">
        <f t="shared" si="327"/>
        <v>0</v>
      </c>
      <c r="AH1035" s="56">
        <f t="shared" si="328"/>
        <v>0</v>
      </c>
      <c r="AI1035" s="56">
        <f t="shared" si="329"/>
        <v>0</v>
      </c>
      <c r="AJ1035" s="56">
        <f t="shared" si="330"/>
        <v>0</v>
      </c>
      <c r="AK1035" s="56">
        <f t="shared" si="331"/>
        <v>0</v>
      </c>
      <c r="AL1035" s="56">
        <f t="shared" si="332"/>
        <v>0</v>
      </c>
      <c r="AM1035" s="56">
        <f t="shared" si="333"/>
        <v>0</v>
      </c>
      <c r="AN1035" s="56">
        <f t="shared" si="334"/>
        <v>0</v>
      </c>
      <c r="AO1035" s="56">
        <f t="shared" si="335"/>
        <v>0</v>
      </c>
      <c r="AP1035" s="56">
        <f t="shared" si="336"/>
        <v>0</v>
      </c>
      <c r="AQ1035" s="56">
        <f t="shared" si="337"/>
        <v>0</v>
      </c>
      <c r="AR1035" s="86">
        <f t="shared" si="338"/>
        <v>0</v>
      </c>
    </row>
    <row r="1036" spans="1:44" x14ac:dyDescent="0.25">
      <c r="A1036" s="178"/>
      <c r="B1036" s="55" t="str">
        <f>_xlfn.IFNA(VLOOKUP(A1036,'Ajánlatkérő(k) adatai'!$B$4:$C$205,2,0),"")</f>
        <v/>
      </c>
      <c r="C1036" s="178"/>
      <c r="D1036" s="55" t="str">
        <f>_xlfn.IFNA(VLOOKUP(C1036,'Számlafizető(k) adatai'!$C$4:$D$203,2,0),"")</f>
        <v/>
      </c>
      <c r="E1036" s="55" t="str">
        <f>_xlfn.IFNA(VLOOKUP(C1036,'Számlafizető(k) adatai'!$C$4:$M$203,11,0),"")</f>
        <v/>
      </c>
      <c r="F1036" s="178"/>
      <c r="G1036" s="178"/>
      <c r="H1036" s="178"/>
      <c r="I1036" s="55" t="str">
        <f>IF(F1036="","",VLOOKUP(LEFT(F1036,5),'Technikai cellák'!B:C,2,0))</f>
        <v/>
      </c>
      <c r="J1036" s="55" t="str">
        <f>IF(F1036="","",VLOOKUP(I1036,'Technikai cellák'!$C$1:$D$12,2,0))</f>
        <v/>
      </c>
      <c r="K1036" s="179"/>
      <c r="L1036" s="67" t="str">
        <f t="shared" si="322"/>
        <v/>
      </c>
      <c r="M1036" s="68">
        <f t="shared" si="323"/>
        <v>0</v>
      </c>
      <c r="N1036" s="66">
        <f t="shared" si="324"/>
        <v>0</v>
      </c>
      <c r="O1036" s="152"/>
      <c r="P1036" s="172">
        <f t="shared" si="320"/>
        <v>0</v>
      </c>
      <c r="Q1036" s="69">
        <f t="shared" si="325"/>
        <v>0</v>
      </c>
      <c r="R1036" s="62">
        <f t="shared" si="326"/>
        <v>0</v>
      </c>
      <c r="S1036" s="153"/>
      <c r="T1036" s="118" t="str">
        <f t="shared" si="321"/>
        <v/>
      </c>
      <c r="U1036" s="154"/>
      <c r="V1036" s="154"/>
      <c r="W1036" s="154"/>
      <c r="X1036" s="154"/>
      <c r="Y1036" s="154"/>
      <c r="Z1036" s="154"/>
      <c r="AA1036" s="154"/>
      <c r="AB1036" s="154"/>
      <c r="AC1036" s="154"/>
      <c r="AD1036" s="154"/>
      <c r="AE1036" s="154"/>
      <c r="AF1036" s="154"/>
      <c r="AG1036" s="63">
        <f t="shared" si="327"/>
        <v>0</v>
      </c>
      <c r="AH1036" s="56">
        <f t="shared" si="328"/>
        <v>0</v>
      </c>
      <c r="AI1036" s="56">
        <f t="shared" si="329"/>
        <v>0</v>
      </c>
      <c r="AJ1036" s="56">
        <f t="shared" si="330"/>
        <v>0</v>
      </c>
      <c r="AK1036" s="56">
        <f t="shared" si="331"/>
        <v>0</v>
      </c>
      <c r="AL1036" s="56">
        <f t="shared" si="332"/>
        <v>0</v>
      </c>
      <c r="AM1036" s="56">
        <f t="shared" si="333"/>
        <v>0</v>
      </c>
      <c r="AN1036" s="56">
        <f t="shared" si="334"/>
        <v>0</v>
      </c>
      <c r="AO1036" s="56">
        <f t="shared" si="335"/>
        <v>0</v>
      </c>
      <c r="AP1036" s="56">
        <f t="shared" si="336"/>
        <v>0</v>
      </c>
      <c r="AQ1036" s="56">
        <f t="shared" si="337"/>
        <v>0</v>
      </c>
      <c r="AR1036" s="86">
        <f t="shared" si="338"/>
        <v>0</v>
      </c>
    </row>
    <row r="1037" spans="1:44" x14ac:dyDescent="0.25">
      <c r="A1037" s="178"/>
      <c r="B1037" s="55" t="str">
        <f>_xlfn.IFNA(VLOOKUP(A1037,'Ajánlatkérő(k) adatai'!$B$4:$C$205,2,0),"")</f>
        <v/>
      </c>
      <c r="C1037" s="178"/>
      <c r="D1037" s="55" t="str">
        <f>_xlfn.IFNA(VLOOKUP(C1037,'Számlafizető(k) adatai'!$C$4:$D$203,2,0),"")</f>
        <v/>
      </c>
      <c r="E1037" s="55" t="str">
        <f>_xlfn.IFNA(VLOOKUP(C1037,'Számlafizető(k) adatai'!$C$4:$M$203,11,0),"")</f>
        <v/>
      </c>
      <c r="F1037" s="178"/>
      <c r="G1037" s="178"/>
      <c r="H1037" s="178"/>
      <c r="I1037" s="55" t="str">
        <f>IF(F1037="","",VLOOKUP(LEFT(F1037,5),'Technikai cellák'!B:C,2,0))</f>
        <v/>
      </c>
      <c r="J1037" s="55" t="str">
        <f>IF(F1037="","",VLOOKUP(I1037,'Technikai cellák'!$C$1:$D$12,2,0))</f>
        <v/>
      </c>
      <c r="K1037" s="179"/>
      <c r="L1037" s="67" t="str">
        <f t="shared" si="322"/>
        <v/>
      </c>
      <c r="M1037" s="68">
        <f t="shared" si="323"/>
        <v>0</v>
      </c>
      <c r="N1037" s="66">
        <f t="shared" si="324"/>
        <v>0</v>
      </c>
      <c r="O1037" s="152"/>
      <c r="P1037" s="172">
        <f t="shared" si="320"/>
        <v>0</v>
      </c>
      <c r="Q1037" s="69">
        <f t="shared" si="325"/>
        <v>0</v>
      </c>
      <c r="R1037" s="62">
        <f t="shared" si="326"/>
        <v>0</v>
      </c>
      <c r="S1037" s="153"/>
      <c r="T1037" s="118" t="str">
        <f t="shared" si="321"/>
        <v/>
      </c>
      <c r="U1037" s="154"/>
      <c r="V1037" s="154"/>
      <c r="W1037" s="154"/>
      <c r="X1037" s="154"/>
      <c r="Y1037" s="154"/>
      <c r="Z1037" s="154"/>
      <c r="AA1037" s="154"/>
      <c r="AB1037" s="154"/>
      <c r="AC1037" s="154"/>
      <c r="AD1037" s="154"/>
      <c r="AE1037" s="154"/>
      <c r="AF1037" s="154"/>
      <c r="AG1037" s="63">
        <f t="shared" si="327"/>
        <v>0</v>
      </c>
      <c r="AH1037" s="56">
        <f t="shared" si="328"/>
        <v>0</v>
      </c>
      <c r="AI1037" s="56">
        <f t="shared" si="329"/>
        <v>0</v>
      </c>
      <c r="AJ1037" s="56">
        <f t="shared" si="330"/>
        <v>0</v>
      </c>
      <c r="AK1037" s="56">
        <f t="shared" si="331"/>
        <v>0</v>
      </c>
      <c r="AL1037" s="56">
        <f t="shared" si="332"/>
        <v>0</v>
      </c>
      <c r="AM1037" s="56">
        <f t="shared" si="333"/>
        <v>0</v>
      </c>
      <c r="AN1037" s="56">
        <f t="shared" si="334"/>
        <v>0</v>
      </c>
      <c r="AO1037" s="56">
        <f t="shared" si="335"/>
        <v>0</v>
      </c>
      <c r="AP1037" s="56">
        <f t="shared" si="336"/>
        <v>0</v>
      </c>
      <c r="AQ1037" s="56">
        <f t="shared" si="337"/>
        <v>0</v>
      </c>
      <c r="AR1037" s="86">
        <f t="shared" si="338"/>
        <v>0</v>
      </c>
    </row>
    <row r="1038" spans="1:44" x14ac:dyDescent="0.25">
      <c r="A1038" s="178"/>
      <c r="B1038" s="55" t="str">
        <f>_xlfn.IFNA(VLOOKUP(A1038,'Ajánlatkérő(k) adatai'!$B$4:$C$205,2,0),"")</f>
        <v/>
      </c>
      <c r="C1038" s="178"/>
      <c r="D1038" s="55" t="str">
        <f>_xlfn.IFNA(VLOOKUP(C1038,'Számlafizető(k) adatai'!$C$4:$D$203,2,0),"")</f>
        <v/>
      </c>
      <c r="E1038" s="55" t="str">
        <f>_xlfn.IFNA(VLOOKUP(C1038,'Számlafizető(k) adatai'!$C$4:$M$203,11,0),"")</f>
        <v/>
      </c>
      <c r="F1038" s="178"/>
      <c r="G1038" s="178"/>
      <c r="H1038" s="178"/>
      <c r="I1038" s="55" t="str">
        <f>IF(F1038="","",VLOOKUP(LEFT(F1038,5),'Technikai cellák'!B:C,2,0))</f>
        <v/>
      </c>
      <c r="J1038" s="55" t="str">
        <f>IF(F1038="","",VLOOKUP(I1038,'Technikai cellák'!$C$1:$D$12,2,0))</f>
        <v/>
      </c>
      <c r="K1038" s="179"/>
      <c r="L1038" s="67" t="str">
        <f t="shared" si="322"/>
        <v/>
      </c>
      <c r="M1038" s="68">
        <f t="shared" si="323"/>
        <v>0</v>
      </c>
      <c r="N1038" s="66">
        <f t="shared" si="324"/>
        <v>0</v>
      </c>
      <c r="O1038" s="152"/>
      <c r="P1038" s="172">
        <f t="shared" si="320"/>
        <v>0</v>
      </c>
      <c r="Q1038" s="69">
        <f t="shared" si="325"/>
        <v>0</v>
      </c>
      <c r="R1038" s="62">
        <f t="shared" si="326"/>
        <v>0</v>
      </c>
      <c r="S1038" s="153"/>
      <c r="T1038" s="118" t="str">
        <f t="shared" si="321"/>
        <v/>
      </c>
      <c r="U1038" s="154"/>
      <c r="V1038" s="154"/>
      <c r="W1038" s="154"/>
      <c r="X1038" s="154"/>
      <c r="Y1038" s="154"/>
      <c r="Z1038" s="154"/>
      <c r="AA1038" s="154"/>
      <c r="AB1038" s="154"/>
      <c r="AC1038" s="154"/>
      <c r="AD1038" s="154"/>
      <c r="AE1038" s="154"/>
      <c r="AF1038" s="154"/>
      <c r="AG1038" s="63">
        <f t="shared" si="327"/>
        <v>0</v>
      </c>
      <c r="AH1038" s="56">
        <f t="shared" si="328"/>
        <v>0</v>
      </c>
      <c r="AI1038" s="56">
        <f t="shared" si="329"/>
        <v>0</v>
      </c>
      <c r="AJ1038" s="56">
        <f t="shared" si="330"/>
        <v>0</v>
      </c>
      <c r="AK1038" s="56">
        <f t="shared" si="331"/>
        <v>0</v>
      </c>
      <c r="AL1038" s="56">
        <f t="shared" si="332"/>
        <v>0</v>
      </c>
      <c r="AM1038" s="56">
        <f t="shared" si="333"/>
        <v>0</v>
      </c>
      <c r="AN1038" s="56">
        <f t="shared" si="334"/>
        <v>0</v>
      </c>
      <c r="AO1038" s="56">
        <f t="shared" si="335"/>
        <v>0</v>
      </c>
      <c r="AP1038" s="56">
        <f t="shared" si="336"/>
        <v>0</v>
      </c>
      <c r="AQ1038" s="56">
        <f t="shared" si="337"/>
        <v>0</v>
      </c>
      <c r="AR1038" s="86">
        <f t="shared" si="338"/>
        <v>0</v>
      </c>
    </row>
    <row r="1039" spans="1:44" x14ac:dyDescent="0.25">
      <c r="A1039" s="178"/>
      <c r="B1039" s="55" t="str">
        <f>_xlfn.IFNA(VLOOKUP(A1039,'Ajánlatkérő(k) adatai'!$B$4:$C$205,2,0),"")</f>
        <v/>
      </c>
      <c r="C1039" s="178"/>
      <c r="D1039" s="55" t="str">
        <f>_xlfn.IFNA(VLOOKUP(C1039,'Számlafizető(k) adatai'!$C$4:$D$203,2,0),"")</f>
        <v/>
      </c>
      <c r="E1039" s="55" t="str">
        <f>_xlfn.IFNA(VLOOKUP(C1039,'Számlafizető(k) adatai'!$C$4:$M$203,11,0),"")</f>
        <v/>
      </c>
      <c r="F1039" s="178"/>
      <c r="G1039" s="178"/>
      <c r="H1039" s="178"/>
      <c r="I1039" s="55" t="str">
        <f>IF(F1039="","",VLOOKUP(LEFT(F1039,5),'Technikai cellák'!B:C,2,0))</f>
        <v/>
      </c>
      <c r="J1039" s="55" t="str">
        <f>IF(F1039="","",VLOOKUP(I1039,'Technikai cellák'!$C$1:$D$12,2,0))</f>
        <v/>
      </c>
      <c r="K1039" s="179"/>
      <c r="L1039" s="67" t="str">
        <f t="shared" si="322"/>
        <v/>
      </c>
      <c r="M1039" s="68">
        <f t="shared" si="323"/>
        <v>0</v>
      </c>
      <c r="N1039" s="66">
        <f t="shared" si="324"/>
        <v>0</v>
      </c>
      <c r="O1039" s="152"/>
      <c r="P1039" s="172">
        <f t="shared" si="320"/>
        <v>0</v>
      </c>
      <c r="Q1039" s="69">
        <f t="shared" si="325"/>
        <v>0</v>
      </c>
      <c r="R1039" s="62">
        <f t="shared" si="326"/>
        <v>0</v>
      </c>
      <c r="S1039" s="153"/>
      <c r="T1039" s="118" t="str">
        <f t="shared" si="321"/>
        <v/>
      </c>
      <c r="U1039" s="154"/>
      <c r="V1039" s="154"/>
      <c r="W1039" s="154"/>
      <c r="X1039" s="154"/>
      <c r="Y1039" s="154"/>
      <c r="Z1039" s="154"/>
      <c r="AA1039" s="154"/>
      <c r="AB1039" s="154"/>
      <c r="AC1039" s="154"/>
      <c r="AD1039" s="154"/>
      <c r="AE1039" s="154"/>
      <c r="AF1039" s="154"/>
      <c r="AG1039" s="63">
        <f t="shared" si="327"/>
        <v>0</v>
      </c>
      <c r="AH1039" s="56">
        <f t="shared" si="328"/>
        <v>0</v>
      </c>
      <c r="AI1039" s="56">
        <f t="shared" si="329"/>
        <v>0</v>
      </c>
      <c r="AJ1039" s="56">
        <f t="shared" si="330"/>
        <v>0</v>
      </c>
      <c r="AK1039" s="56">
        <f t="shared" si="331"/>
        <v>0</v>
      </c>
      <c r="AL1039" s="56">
        <f t="shared" si="332"/>
        <v>0</v>
      </c>
      <c r="AM1039" s="56">
        <f t="shared" si="333"/>
        <v>0</v>
      </c>
      <c r="AN1039" s="56">
        <f t="shared" si="334"/>
        <v>0</v>
      </c>
      <c r="AO1039" s="56">
        <f t="shared" si="335"/>
        <v>0</v>
      </c>
      <c r="AP1039" s="56">
        <f t="shared" si="336"/>
        <v>0</v>
      </c>
      <c r="AQ1039" s="56">
        <f t="shared" si="337"/>
        <v>0</v>
      </c>
      <c r="AR1039" s="86">
        <f t="shared" si="338"/>
        <v>0</v>
      </c>
    </row>
    <row r="1040" spans="1:44" x14ac:dyDescent="0.25">
      <c r="A1040" s="178"/>
      <c r="B1040" s="55" t="str">
        <f>_xlfn.IFNA(VLOOKUP(A1040,'Ajánlatkérő(k) adatai'!$B$4:$C$205,2,0),"")</f>
        <v/>
      </c>
      <c r="C1040" s="178"/>
      <c r="D1040" s="55" t="str">
        <f>_xlfn.IFNA(VLOOKUP(C1040,'Számlafizető(k) adatai'!$C$4:$D$203,2,0),"")</f>
        <v/>
      </c>
      <c r="E1040" s="55" t="str">
        <f>_xlfn.IFNA(VLOOKUP(C1040,'Számlafizető(k) adatai'!$C$4:$M$203,11,0),"")</f>
        <v/>
      </c>
      <c r="F1040" s="178"/>
      <c r="G1040" s="178"/>
      <c r="H1040" s="178"/>
      <c r="I1040" s="55" t="str">
        <f>IF(F1040="","",VLOOKUP(LEFT(F1040,5),'Technikai cellák'!B:C,2,0))</f>
        <v/>
      </c>
      <c r="J1040" s="55" t="str">
        <f>IF(F1040="","",VLOOKUP(I1040,'Technikai cellák'!$C$1:$D$12,2,0))</f>
        <v/>
      </c>
      <c r="K1040" s="179"/>
      <c r="L1040" s="67" t="str">
        <f t="shared" si="322"/>
        <v/>
      </c>
      <c r="M1040" s="68">
        <f t="shared" si="323"/>
        <v>0</v>
      </c>
      <c r="N1040" s="66">
        <f t="shared" si="324"/>
        <v>0</v>
      </c>
      <c r="O1040" s="152"/>
      <c r="P1040" s="172">
        <f t="shared" ref="P1040:P1103" si="339">ROUND((IF(K1040&lt;100,0,K1040*$C$7)/$C$8),0)</f>
        <v>0</v>
      </c>
      <c r="Q1040" s="69">
        <f t="shared" si="325"/>
        <v>0</v>
      </c>
      <c r="R1040" s="62">
        <f t="shared" si="326"/>
        <v>0</v>
      </c>
      <c r="S1040" s="153"/>
      <c r="T1040" s="118" t="str">
        <f t="shared" si="321"/>
        <v/>
      </c>
      <c r="U1040" s="154"/>
      <c r="V1040" s="154"/>
      <c r="W1040" s="154"/>
      <c r="X1040" s="154"/>
      <c r="Y1040" s="154"/>
      <c r="Z1040" s="154"/>
      <c r="AA1040" s="154"/>
      <c r="AB1040" s="154"/>
      <c r="AC1040" s="154"/>
      <c r="AD1040" s="154"/>
      <c r="AE1040" s="154"/>
      <c r="AF1040" s="154"/>
      <c r="AG1040" s="63">
        <f t="shared" si="327"/>
        <v>0</v>
      </c>
      <c r="AH1040" s="56">
        <f t="shared" si="328"/>
        <v>0</v>
      </c>
      <c r="AI1040" s="56">
        <f t="shared" si="329"/>
        <v>0</v>
      </c>
      <c r="AJ1040" s="56">
        <f t="shared" si="330"/>
        <v>0</v>
      </c>
      <c r="AK1040" s="56">
        <f t="shared" si="331"/>
        <v>0</v>
      </c>
      <c r="AL1040" s="56">
        <f t="shared" si="332"/>
        <v>0</v>
      </c>
      <c r="AM1040" s="56">
        <f t="shared" si="333"/>
        <v>0</v>
      </c>
      <c r="AN1040" s="56">
        <f t="shared" si="334"/>
        <v>0</v>
      </c>
      <c r="AO1040" s="56">
        <f t="shared" si="335"/>
        <v>0</v>
      </c>
      <c r="AP1040" s="56">
        <f t="shared" si="336"/>
        <v>0</v>
      </c>
      <c r="AQ1040" s="56">
        <f t="shared" si="337"/>
        <v>0</v>
      </c>
      <c r="AR1040" s="86">
        <f t="shared" si="338"/>
        <v>0</v>
      </c>
    </row>
    <row r="1041" spans="1:44" x14ac:dyDescent="0.25">
      <c r="A1041" s="178"/>
      <c r="B1041" s="55" t="str">
        <f>_xlfn.IFNA(VLOOKUP(A1041,'Ajánlatkérő(k) adatai'!$B$4:$C$205,2,0),"")</f>
        <v/>
      </c>
      <c r="C1041" s="178"/>
      <c r="D1041" s="55" t="str">
        <f>_xlfn.IFNA(VLOOKUP(C1041,'Számlafizető(k) adatai'!$C$4:$D$203,2,0),"")</f>
        <v/>
      </c>
      <c r="E1041" s="55" t="str">
        <f>_xlfn.IFNA(VLOOKUP(C1041,'Számlafizető(k) adatai'!$C$4:$M$203,11,0),"")</f>
        <v/>
      </c>
      <c r="F1041" s="178"/>
      <c r="G1041" s="178"/>
      <c r="H1041" s="178"/>
      <c r="I1041" s="55" t="str">
        <f>IF(F1041="","",VLOOKUP(LEFT(F1041,5),'Technikai cellák'!B:C,2,0))</f>
        <v/>
      </c>
      <c r="J1041" s="55" t="str">
        <f>IF(F1041="","",VLOOKUP(I1041,'Technikai cellák'!$C$1:$D$12,2,0))</f>
        <v/>
      </c>
      <c r="K1041" s="179"/>
      <c r="L1041" s="67" t="str">
        <f t="shared" si="322"/>
        <v/>
      </c>
      <c r="M1041" s="68">
        <f t="shared" si="323"/>
        <v>0</v>
      </c>
      <c r="N1041" s="66">
        <f t="shared" si="324"/>
        <v>0</v>
      </c>
      <c r="O1041" s="152"/>
      <c r="P1041" s="172">
        <f t="shared" si="339"/>
        <v>0</v>
      </c>
      <c r="Q1041" s="69">
        <f t="shared" si="325"/>
        <v>0</v>
      </c>
      <c r="R1041" s="62">
        <f t="shared" si="326"/>
        <v>0</v>
      </c>
      <c r="S1041" s="153"/>
      <c r="T1041" s="118" t="str">
        <f t="shared" si="321"/>
        <v/>
      </c>
      <c r="U1041" s="154"/>
      <c r="V1041" s="154"/>
      <c r="W1041" s="154"/>
      <c r="X1041" s="154"/>
      <c r="Y1041" s="154"/>
      <c r="Z1041" s="154"/>
      <c r="AA1041" s="154"/>
      <c r="AB1041" s="154"/>
      <c r="AC1041" s="154"/>
      <c r="AD1041" s="154"/>
      <c r="AE1041" s="154"/>
      <c r="AF1041" s="154"/>
      <c r="AG1041" s="63">
        <f t="shared" si="327"/>
        <v>0</v>
      </c>
      <c r="AH1041" s="56">
        <f t="shared" si="328"/>
        <v>0</v>
      </c>
      <c r="AI1041" s="56">
        <f t="shared" si="329"/>
        <v>0</v>
      </c>
      <c r="AJ1041" s="56">
        <f t="shared" si="330"/>
        <v>0</v>
      </c>
      <c r="AK1041" s="56">
        <f t="shared" si="331"/>
        <v>0</v>
      </c>
      <c r="AL1041" s="56">
        <f t="shared" si="332"/>
        <v>0</v>
      </c>
      <c r="AM1041" s="56">
        <f t="shared" si="333"/>
        <v>0</v>
      </c>
      <c r="AN1041" s="56">
        <f t="shared" si="334"/>
        <v>0</v>
      </c>
      <c r="AO1041" s="56">
        <f t="shared" si="335"/>
        <v>0</v>
      </c>
      <c r="AP1041" s="56">
        <f t="shared" si="336"/>
        <v>0</v>
      </c>
      <c r="AQ1041" s="56">
        <f t="shared" si="337"/>
        <v>0</v>
      </c>
      <c r="AR1041" s="86">
        <f t="shared" si="338"/>
        <v>0</v>
      </c>
    </row>
    <row r="1042" spans="1:44" x14ac:dyDescent="0.25">
      <c r="A1042" s="178"/>
      <c r="B1042" s="55" t="str">
        <f>_xlfn.IFNA(VLOOKUP(A1042,'Ajánlatkérő(k) adatai'!$B$4:$C$205,2,0),"")</f>
        <v/>
      </c>
      <c r="C1042" s="178"/>
      <c r="D1042" s="55" t="str">
        <f>_xlfn.IFNA(VLOOKUP(C1042,'Számlafizető(k) adatai'!$C$4:$D$203,2,0),"")</f>
        <v/>
      </c>
      <c r="E1042" s="55" t="str">
        <f>_xlfn.IFNA(VLOOKUP(C1042,'Számlafizető(k) adatai'!$C$4:$M$203,11,0),"")</f>
        <v/>
      </c>
      <c r="F1042" s="178"/>
      <c r="G1042" s="178"/>
      <c r="H1042" s="178"/>
      <c r="I1042" s="55" t="str">
        <f>IF(F1042="","",VLOOKUP(LEFT(F1042,5),'Technikai cellák'!B:C,2,0))</f>
        <v/>
      </c>
      <c r="J1042" s="55" t="str">
        <f>IF(F1042="","",VLOOKUP(I1042,'Technikai cellák'!$C$1:$D$12,2,0))</f>
        <v/>
      </c>
      <c r="K1042" s="179"/>
      <c r="L1042" s="67" t="str">
        <f t="shared" si="322"/>
        <v/>
      </c>
      <c r="M1042" s="68">
        <f t="shared" si="323"/>
        <v>0</v>
      </c>
      <c r="N1042" s="66">
        <f t="shared" si="324"/>
        <v>0</v>
      </c>
      <c r="O1042" s="152"/>
      <c r="P1042" s="172">
        <f t="shared" si="339"/>
        <v>0</v>
      </c>
      <c r="Q1042" s="69">
        <f t="shared" si="325"/>
        <v>0</v>
      </c>
      <c r="R1042" s="62">
        <f t="shared" si="326"/>
        <v>0</v>
      </c>
      <c r="S1042" s="153"/>
      <c r="T1042" s="118" t="str">
        <f t="shared" ref="T1042:T1105" si="340">IF(S1042="","",IF((DAYS360(S1042,$C$4,TRUE))/30&lt;0,"",(DAYS360(S1042,$C$4,))/30))</f>
        <v/>
      </c>
      <c r="U1042" s="154"/>
      <c r="V1042" s="154"/>
      <c r="W1042" s="154"/>
      <c r="X1042" s="154"/>
      <c r="Y1042" s="154"/>
      <c r="Z1042" s="154"/>
      <c r="AA1042" s="154"/>
      <c r="AB1042" s="154"/>
      <c r="AC1042" s="154"/>
      <c r="AD1042" s="154"/>
      <c r="AE1042" s="154"/>
      <c r="AF1042" s="154"/>
      <c r="AG1042" s="63">
        <f t="shared" si="327"/>
        <v>0</v>
      </c>
      <c r="AH1042" s="56">
        <f t="shared" si="328"/>
        <v>0</v>
      </c>
      <c r="AI1042" s="56">
        <f t="shared" si="329"/>
        <v>0</v>
      </c>
      <c r="AJ1042" s="56">
        <f t="shared" si="330"/>
        <v>0</v>
      </c>
      <c r="AK1042" s="56">
        <f t="shared" si="331"/>
        <v>0</v>
      </c>
      <c r="AL1042" s="56">
        <f t="shared" si="332"/>
        <v>0</v>
      </c>
      <c r="AM1042" s="56">
        <f t="shared" si="333"/>
        <v>0</v>
      </c>
      <c r="AN1042" s="56">
        <f t="shared" si="334"/>
        <v>0</v>
      </c>
      <c r="AO1042" s="56">
        <f t="shared" si="335"/>
        <v>0</v>
      </c>
      <c r="AP1042" s="56">
        <f t="shared" si="336"/>
        <v>0</v>
      </c>
      <c r="AQ1042" s="56">
        <f t="shared" si="337"/>
        <v>0</v>
      </c>
      <c r="AR1042" s="86">
        <f t="shared" si="338"/>
        <v>0</v>
      </c>
    </row>
    <row r="1043" spans="1:44" x14ac:dyDescent="0.25">
      <c r="A1043" s="178"/>
      <c r="B1043" s="55" t="str">
        <f>_xlfn.IFNA(VLOOKUP(A1043,'Ajánlatkérő(k) adatai'!$B$4:$C$205,2,0),"")</f>
        <v/>
      </c>
      <c r="C1043" s="178"/>
      <c r="D1043" s="55" t="str">
        <f>_xlfn.IFNA(VLOOKUP(C1043,'Számlafizető(k) adatai'!$C$4:$D$203,2,0),"")</f>
        <v/>
      </c>
      <c r="E1043" s="55" t="str">
        <f>_xlfn.IFNA(VLOOKUP(C1043,'Számlafizető(k) adatai'!$C$4:$M$203,11,0),"")</f>
        <v/>
      </c>
      <c r="F1043" s="178"/>
      <c r="G1043" s="178"/>
      <c r="H1043" s="178"/>
      <c r="I1043" s="55" t="str">
        <f>IF(F1043="","",VLOOKUP(LEFT(F1043,5),'Technikai cellák'!B:C,2,0))</f>
        <v/>
      </c>
      <c r="J1043" s="55" t="str">
        <f>IF(F1043="","",VLOOKUP(I1043,'Technikai cellák'!$C$1:$D$12,2,0))</f>
        <v/>
      </c>
      <c r="K1043" s="179"/>
      <c r="L1043" s="67" t="str">
        <f t="shared" si="322"/>
        <v/>
      </c>
      <c r="M1043" s="68">
        <f t="shared" si="323"/>
        <v>0</v>
      </c>
      <c r="N1043" s="66">
        <f t="shared" si="324"/>
        <v>0</v>
      </c>
      <c r="O1043" s="152"/>
      <c r="P1043" s="172">
        <f t="shared" si="339"/>
        <v>0</v>
      </c>
      <c r="Q1043" s="69">
        <f t="shared" si="325"/>
        <v>0</v>
      </c>
      <c r="R1043" s="62">
        <f t="shared" si="326"/>
        <v>0</v>
      </c>
      <c r="S1043" s="153"/>
      <c r="T1043" s="118" t="str">
        <f t="shared" si="340"/>
        <v/>
      </c>
      <c r="U1043" s="154"/>
      <c r="V1043" s="154"/>
      <c r="W1043" s="154"/>
      <c r="X1043" s="154"/>
      <c r="Y1043" s="154"/>
      <c r="Z1043" s="154"/>
      <c r="AA1043" s="154"/>
      <c r="AB1043" s="154"/>
      <c r="AC1043" s="154"/>
      <c r="AD1043" s="154"/>
      <c r="AE1043" s="154"/>
      <c r="AF1043" s="154"/>
      <c r="AG1043" s="63">
        <f t="shared" si="327"/>
        <v>0</v>
      </c>
      <c r="AH1043" s="56">
        <f t="shared" si="328"/>
        <v>0</v>
      </c>
      <c r="AI1043" s="56">
        <f t="shared" si="329"/>
        <v>0</v>
      </c>
      <c r="AJ1043" s="56">
        <f t="shared" si="330"/>
        <v>0</v>
      </c>
      <c r="AK1043" s="56">
        <f t="shared" si="331"/>
        <v>0</v>
      </c>
      <c r="AL1043" s="56">
        <f t="shared" si="332"/>
        <v>0</v>
      </c>
      <c r="AM1043" s="56">
        <f t="shared" si="333"/>
        <v>0</v>
      </c>
      <c r="AN1043" s="56">
        <f t="shared" si="334"/>
        <v>0</v>
      </c>
      <c r="AO1043" s="56">
        <f t="shared" si="335"/>
        <v>0</v>
      </c>
      <c r="AP1043" s="56">
        <f t="shared" si="336"/>
        <v>0</v>
      </c>
      <c r="AQ1043" s="56">
        <f t="shared" si="337"/>
        <v>0</v>
      </c>
      <c r="AR1043" s="86">
        <f t="shared" si="338"/>
        <v>0</v>
      </c>
    </row>
    <row r="1044" spans="1:44" x14ac:dyDescent="0.25">
      <c r="A1044" s="178"/>
      <c r="B1044" s="55" t="str">
        <f>_xlfn.IFNA(VLOOKUP(A1044,'Ajánlatkérő(k) adatai'!$B$4:$C$205,2,0),"")</f>
        <v/>
      </c>
      <c r="C1044" s="178"/>
      <c r="D1044" s="55" t="str">
        <f>_xlfn.IFNA(VLOOKUP(C1044,'Számlafizető(k) adatai'!$C$4:$D$203,2,0),"")</f>
        <v/>
      </c>
      <c r="E1044" s="55" t="str">
        <f>_xlfn.IFNA(VLOOKUP(C1044,'Számlafizető(k) adatai'!$C$4:$M$203,11,0),"")</f>
        <v/>
      </c>
      <c r="F1044" s="178"/>
      <c r="G1044" s="178"/>
      <c r="H1044" s="178"/>
      <c r="I1044" s="55" t="str">
        <f>IF(F1044="","",VLOOKUP(LEFT(F1044,5),'Technikai cellák'!B:C,2,0))</f>
        <v/>
      </c>
      <c r="J1044" s="55" t="str">
        <f>IF(F1044="","",VLOOKUP(I1044,'Technikai cellák'!$C$1:$D$12,2,0))</f>
        <v/>
      </c>
      <c r="K1044" s="179"/>
      <c r="L1044" s="67" t="str">
        <f t="shared" si="322"/>
        <v/>
      </c>
      <c r="M1044" s="68">
        <f t="shared" si="323"/>
        <v>0</v>
      </c>
      <c r="N1044" s="66">
        <f t="shared" si="324"/>
        <v>0</v>
      </c>
      <c r="O1044" s="152"/>
      <c r="P1044" s="172">
        <f t="shared" si="339"/>
        <v>0</v>
      </c>
      <c r="Q1044" s="69">
        <f t="shared" si="325"/>
        <v>0</v>
      </c>
      <c r="R1044" s="62">
        <f t="shared" si="326"/>
        <v>0</v>
      </c>
      <c r="S1044" s="153"/>
      <c r="T1044" s="118" t="str">
        <f t="shared" si="340"/>
        <v/>
      </c>
      <c r="U1044" s="154"/>
      <c r="V1044" s="154"/>
      <c r="W1044" s="154"/>
      <c r="X1044" s="154"/>
      <c r="Y1044" s="154"/>
      <c r="Z1044" s="154"/>
      <c r="AA1044" s="154"/>
      <c r="AB1044" s="154"/>
      <c r="AC1044" s="154"/>
      <c r="AD1044" s="154"/>
      <c r="AE1044" s="154"/>
      <c r="AF1044" s="154"/>
      <c r="AG1044" s="63">
        <f t="shared" si="327"/>
        <v>0</v>
      </c>
      <c r="AH1044" s="56">
        <f t="shared" si="328"/>
        <v>0</v>
      </c>
      <c r="AI1044" s="56">
        <f t="shared" si="329"/>
        <v>0</v>
      </c>
      <c r="AJ1044" s="56">
        <f t="shared" si="330"/>
        <v>0</v>
      </c>
      <c r="AK1044" s="56">
        <f t="shared" si="331"/>
        <v>0</v>
      </c>
      <c r="AL1044" s="56">
        <f t="shared" si="332"/>
        <v>0</v>
      </c>
      <c r="AM1044" s="56">
        <f t="shared" si="333"/>
        <v>0</v>
      </c>
      <c r="AN1044" s="56">
        <f t="shared" si="334"/>
        <v>0</v>
      </c>
      <c r="AO1044" s="56">
        <f t="shared" si="335"/>
        <v>0</v>
      </c>
      <c r="AP1044" s="56">
        <f t="shared" si="336"/>
        <v>0</v>
      </c>
      <c r="AQ1044" s="56">
        <f t="shared" si="337"/>
        <v>0</v>
      </c>
      <c r="AR1044" s="86">
        <f t="shared" si="338"/>
        <v>0</v>
      </c>
    </row>
    <row r="1045" spans="1:44" x14ac:dyDescent="0.25">
      <c r="A1045" s="178"/>
      <c r="B1045" s="55" t="str">
        <f>_xlfn.IFNA(VLOOKUP(A1045,'Ajánlatkérő(k) adatai'!$B$4:$C$205,2,0),"")</f>
        <v/>
      </c>
      <c r="C1045" s="178"/>
      <c r="D1045" s="55" t="str">
        <f>_xlfn.IFNA(VLOOKUP(C1045,'Számlafizető(k) adatai'!$C$4:$D$203,2,0),"")</f>
        <v/>
      </c>
      <c r="E1045" s="55" t="str">
        <f>_xlfn.IFNA(VLOOKUP(C1045,'Számlafizető(k) adatai'!$C$4:$M$203,11,0),"")</f>
        <v/>
      </c>
      <c r="F1045" s="178"/>
      <c r="G1045" s="178"/>
      <c r="H1045" s="178"/>
      <c r="I1045" s="55" t="str">
        <f>IF(F1045="","",VLOOKUP(LEFT(F1045,5),'Technikai cellák'!B:C,2,0))</f>
        <v/>
      </c>
      <c r="J1045" s="55" t="str">
        <f>IF(F1045="","",VLOOKUP(I1045,'Technikai cellák'!$C$1:$D$12,2,0))</f>
        <v/>
      </c>
      <c r="K1045" s="179"/>
      <c r="L1045" s="67" t="str">
        <f t="shared" si="322"/>
        <v/>
      </c>
      <c r="M1045" s="68">
        <f t="shared" si="323"/>
        <v>0</v>
      </c>
      <c r="N1045" s="66">
        <f t="shared" si="324"/>
        <v>0</v>
      </c>
      <c r="O1045" s="152"/>
      <c r="P1045" s="172">
        <f t="shared" si="339"/>
        <v>0</v>
      </c>
      <c r="Q1045" s="69">
        <f t="shared" si="325"/>
        <v>0</v>
      </c>
      <c r="R1045" s="62">
        <f t="shared" si="326"/>
        <v>0</v>
      </c>
      <c r="S1045" s="153"/>
      <c r="T1045" s="118" t="str">
        <f t="shared" si="340"/>
        <v/>
      </c>
      <c r="U1045" s="154"/>
      <c r="V1045" s="154"/>
      <c r="W1045" s="154"/>
      <c r="X1045" s="154"/>
      <c r="Y1045" s="154"/>
      <c r="Z1045" s="154"/>
      <c r="AA1045" s="154"/>
      <c r="AB1045" s="154"/>
      <c r="AC1045" s="154"/>
      <c r="AD1045" s="154"/>
      <c r="AE1045" s="154"/>
      <c r="AF1045" s="154"/>
      <c r="AG1045" s="63">
        <f t="shared" si="327"/>
        <v>0</v>
      </c>
      <c r="AH1045" s="56">
        <f t="shared" si="328"/>
        <v>0</v>
      </c>
      <c r="AI1045" s="56">
        <f t="shared" si="329"/>
        <v>0</v>
      </c>
      <c r="AJ1045" s="56">
        <f t="shared" si="330"/>
        <v>0</v>
      </c>
      <c r="AK1045" s="56">
        <f t="shared" si="331"/>
        <v>0</v>
      </c>
      <c r="AL1045" s="56">
        <f t="shared" si="332"/>
        <v>0</v>
      </c>
      <c r="AM1045" s="56">
        <f t="shared" si="333"/>
        <v>0</v>
      </c>
      <c r="AN1045" s="56">
        <f t="shared" si="334"/>
        <v>0</v>
      </c>
      <c r="AO1045" s="56">
        <f t="shared" si="335"/>
        <v>0</v>
      </c>
      <c r="AP1045" s="56">
        <f t="shared" si="336"/>
        <v>0</v>
      </c>
      <c r="AQ1045" s="56">
        <f t="shared" si="337"/>
        <v>0</v>
      </c>
      <c r="AR1045" s="86">
        <f t="shared" si="338"/>
        <v>0</v>
      </c>
    </row>
    <row r="1046" spans="1:44" x14ac:dyDescent="0.25">
      <c r="A1046" s="178"/>
      <c r="B1046" s="55" t="str">
        <f>_xlfn.IFNA(VLOOKUP(A1046,'Ajánlatkérő(k) adatai'!$B$4:$C$205,2,0),"")</f>
        <v/>
      </c>
      <c r="C1046" s="178"/>
      <c r="D1046" s="55" t="str">
        <f>_xlfn.IFNA(VLOOKUP(C1046,'Számlafizető(k) adatai'!$C$4:$D$203,2,0),"")</f>
        <v/>
      </c>
      <c r="E1046" s="55" t="str">
        <f>_xlfn.IFNA(VLOOKUP(C1046,'Számlafizető(k) adatai'!$C$4:$M$203,11,0),"")</f>
        <v/>
      </c>
      <c r="F1046" s="178"/>
      <c r="G1046" s="178"/>
      <c r="H1046" s="178"/>
      <c r="I1046" s="55" t="str">
        <f>IF(F1046="","",VLOOKUP(LEFT(F1046,5),'Technikai cellák'!B:C,2,0))</f>
        <v/>
      </c>
      <c r="J1046" s="55" t="str">
        <f>IF(F1046="","",VLOOKUP(I1046,'Technikai cellák'!$C$1:$D$12,2,0))</f>
        <v/>
      </c>
      <c r="K1046" s="179"/>
      <c r="L1046" s="67" t="str">
        <f t="shared" si="322"/>
        <v/>
      </c>
      <c r="M1046" s="68">
        <f t="shared" si="323"/>
        <v>0</v>
      </c>
      <c r="N1046" s="66">
        <f t="shared" si="324"/>
        <v>0</v>
      </c>
      <c r="O1046" s="152"/>
      <c r="P1046" s="172">
        <f t="shared" si="339"/>
        <v>0</v>
      </c>
      <c r="Q1046" s="69">
        <f t="shared" si="325"/>
        <v>0</v>
      </c>
      <c r="R1046" s="62">
        <f t="shared" si="326"/>
        <v>0</v>
      </c>
      <c r="S1046" s="153"/>
      <c r="T1046" s="118" t="str">
        <f t="shared" si="340"/>
        <v/>
      </c>
      <c r="U1046" s="154"/>
      <c r="V1046" s="154"/>
      <c r="W1046" s="154"/>
      <c r="X1046" s="154"/>
      <c r="Y1046" s="154"/>
      <c r="Z1046" s="154"/>
      <c r="AA1046" s="154"/>
      <c r="AB1046" s="154"/>
      <c r="AC1046" s="154"/>
      <c r="AD1046" s="154"/>
      <c r="AE1046" s="154"/>
      <c r="AF1046" s="154"/>
      <c r="AG1046" s="63">
        <f t="shared" si="327"/>
        <v>0</v>
      </c>
      <c r="AH1046" s="56">
        <f t="shared" si="328"/>
        <v>0</v>
      </c>
      <c r="AI1046" s="56">
        <f t="shared" si="329"/>
        <v>0</v>
      </c>
      <c r="AJ1046" s="56">
        <f t="shared" si="330"/>
        <v>0</v>
      </c>
      <c r="AK1046" s="56">
        <f t="shared" si="331"/>
        <v>0</v>
      </c>
      <c r="AL1046" s="56">
        <f t="shared" si="332"/>
        <v>0</v>
      </c>
      <c r="AM1046" s="56">
        <f t="shared" si="333"/>
        <v>0</v>
      </c>
      <c r="AN1046" s="56">
        <f t="shared" si="334"/>
        <v>0</v>
      </c>
      <c r="AO1046" s="56">
        <f t="shared" si="335"/>
        <v>0</v>
      </c>
      <c r="AP1046" s="56">
        <f t="shared" si="336"/>
        <v>0</v>
      </c>
      <c r="AQ1046" s="56">
        <f t="shared" si="337"/>
        <v>0</v>
      </c>
      <c r="AR1046" s="86">
        <f t="shared" si="338"/>
        <v>0</v>
      </c>
    </row>
    <row r="1047" spans="1:44" x14ac:dyDescent="0.25">
      <c r="A1047" s="178"/>
      <c r="B1047" s="55" t="str">
        <f>_xlfn.IFNA(VLOOKUP(A1047,'Ajánlatkérő(k) adatai'!$B$4:$C$205,2,0),"")</f>
        <v/>
      </c>
      <c r="C1047" s="178"/>
      <c r="D1047" s="55" t="str">
        <f>_xlfn.IFNA(VLOOKUP(C1047,'Számlafizető(k) adatai'!$C$4:$D$203,2,0),"")</f>
        <v/>
      </c>
      <c r="E1047" s="55" t="str">
        <f>_xlfn.IFNA(VLOOKUP(C1047,'Számlafizető(k) adatai'!$C$4:$M$203,11,0),"")</f>
        <v/>
      </c>
      <c r="F1047" s="178"/>
      <c r="G1047" s="178"/>
      <c r="H1047" s="178"/>
      <c r="I1047" s="55" t="str">
        <f>IF(F1047="","",VLOOKUP(LEFT(F1047,5),'Technikai cellák'!B:C,2,0))</f>
        <v/>
      </c>
      <c r="J1047" s="55" t="str">
        <f>IF(F1047="","",VLOOKUP(I1047,'Technikai cellák'!$C$1:$D$12,2,0))</f>
        <v/>
      </c>
      <c r="K1047" s="179"/>
      <c r="L1047" s="67" t="str">
        <f t="shared" si="322"/>
        <v/>
      </c>
      <c r="M1047" s="68">
        <f t="shared" si="323"/>
        <v>0</v>
      </c>
      <c r="N1047" s="66">
        <f t="shared" si="324"/>
        <v>0</v>
      </c>
      <c r="O1047" s="152"/>
      <c r="P1047" s="172">
        <f t="shared" si="339"/>
        <v>0</v>
      </c>
      <c r="Q1047" s="69">
        <f t="shared" si="325"/>
        <v>0</v>
      </c>
      <c r="R1047" s="62">
        <f t="shared" si="326"/>
        <v>0</v>
      </c>
      <c r="S1047" s="153"/>
      <c r="T1047" s="118" t="str">
        <f t="shared" si="340"/>
        <v/>
      </c>
      <c r="U1047" s="154"/>
      <c r="V1047" s="154"/>
      <c r="W1047" s="154"/>
      <c r="X1047" s="154"/>
      <c r="Y1047" s="154"/>
      <c r="Z1047" s="154"/>
      <c r="AA1047" s="154"/>
      <c r="AB1047" s="154"/>
      <c r="AC1047" s="154"/>
      <c r="AD1047" s="154"/>
      <c r="AE1047" s="154"/>
      <c r="AF1047" s="154"/>
      <c r="AG1047" s="63">
        <f t="shared" si="327"/>
        <v>0</v>
      </c>
      <c r="AH1047" s="56">
        <f t="shared" si="328"/>
        <v>0</v>
      </c>
      <c r="AI1047" s="56">
        <f t="shared" si="329"/>
        <v>0</v>
      </c>
      <c r="AJ1047" s="56">
        <f t="shared" si="330"/>
        <v>0</v>
      </c>
      <c r="AK1047" s="56">
        <f t="shared" si="331"/>
        <v>0</v>
      </c>
      <c r="AL1047" s="56">
        <f t="shared" si="332"/>
        <v>0</v>
      </c>
      <c r="AM1047" s="56">
        <f t="shared" si="333"/>
        <v>0</v>
      </c>
      <c r="AN1047" s="56">
        <f t="shared" si="334"/>
        <v>0</v>
      </c>
      <c r="AO1047" s="56">
        <f t="shared" si="335"/>
        <v>0</v>
      </c>
      <c r="AP1047" s="56">
        <f t="shared" si="336"/>
        <v>0</v>
      </c>
      <c r="AQ1047" s="56">
        <f t="shared" si="337"/>
        <v>0</v>
      </c>
      <c r="AR1047" s="86">
        <f t="shared" si="338"/>
        <v>0</v>
      </c>
    </row>
    <row r="1048" spans="1:44" x14ac:dyDescent="0.25">
      <c r="A1048" s="178"/>
      <c r="B1048" s="55" t="str">
        <f>_xlfn.IFNA(VLOOKUP(A1048,'Ajánlatkérő(k) adatai'!$B$4:$C$205,2,0),"")</f>
        <v/>
      </c>
      <c r="C1048" s="178"/>
      <c r="D1048" s="55" t="str">
        <f>_xlfn.IFNA(VLOOKUP(C1048,'Számlafizető(k) adatai'!$C$4:$D$203,2,0),"")</f>
        <v/>
      </c>
      <c r="E1048" s="55" t="str">
        <f>_xlfn.IFNA(VLOOKUP(C1048,'Számlafizető(k) adatai'!$C$4:$M$203,11,0),"")</f>
        <v/>
      </c>
      <c r="F1048" s="178"/>
      <c r="G1048" s="178"/>
      <c r="H1048" s="178"/>
      <c r="I1048" s="55" t="str">
        <f>IF(F1048="","",VLOOKUP(LEFT(F1048,5),'Technikai cellák'!B:C,2,0))</f>
        <v/>
      </c>
      <c r="J1048" s="55" t="str">
        <f>IF(F1048="","",VLOOKUP(I1048,'Technikai cellák'!$C$1:$D$12,2,0))</f>
        <v/>
      </c>
      <c r="K1048" s="179"/>
      <c r="L1048" s="67" t="str">
        <f t="shared" si="322"/>
        <v/>
      </c>
      <c r="M1048" s="68">
        <f t="shared" si="323"/>
        <v>0</v>
      </c>
      <c r="N1048" s="66">
        <f t="shared" si="324"/>
        <v>0</v>
      </c>
      <c r="O1048" s="152"/>
      <c r="P1048" s="172">
        <f t="shared" si="339"/>
        <v>0</v>
      </c>
      <c r="Q1048" s="69">
        <f t="shared" si="325"/>
        <v>0</v>
      </c>
      <c r="R1048" s="62">
        <f t="shared" si="326"/>
        <v>0</v>
      </c>
      <c r="S1048" s="153"/>
      <c r="T1048" s="118" t="str">
        <f t="shared" si="340"/>
        <v/>
      </c>
      <c r="U1048" s="154"/>
      <c r="V1048" s="154"/>
      <c r="W1048" s="154"/>
      <c r="X1048" s="154"/>
      <c r="Y1048" s="154"/>
      <c r="Z1048" s="154"/>
      <c r="AA1048" s="154"/>
      <c r="AB1048" s="154"/>
      <c r="AC1048" s="154"/>
      <c r="AD1048" s="154"/>
      <c r="AE1048" s="154"/>
      <c r="AF1048" s="154"/>
      <c r="AG1048" s="63">
        <f t="shared" si="327"/>
        <v>0</v>
      </c>
      <c r="AH1048" s="56">
        <f t="shared" si="328"/>
        <v>0</v>
      </c>
      <c r="AI1048" s="56">
        <f t="shared" si="329"/>
        <v>0</v>
      </c>
      <c r="AJ1048" s="56">
        <f t="shared" si="330"/>
        <v>0</v>
      </c>
      <c r="AK1048" s="56">
        <f t="shared" si="331"/>
        <v>0</v>
      </c>
      <c r="AL1048" s="56">
        <f t="shared" si="332"/>
        <v>0</v>
      </c>
      <c r="AM1048" s="56">
        <f t="shared" si="333"/>
        <v>0</v>
      </c>
      <c r="AN1048" s="56">
        <f t="shared" si="334"/>
        <v>0</v>
      </c>
      <c r="AO1048" s="56">
        <f t="shared" si="335"/>
        <v>0</v>
      </c>
      <c r="AP1048" s="56">
        <f t="shared" si="336"/>
        <v>0</v>
      </c>
      <c r="AQ1048" s="56">
        <f t="shared" si="337"/>
        <v>0</v>
      </c>
      <c r="AR1048" s="86">
        <f t="shared" si="338"/>
        <v>0</v>
      </c>
    </row>
    <row r="1049" spans="1:44" x14ac:dyDescent="0.25">
      <c r="A1049" s="178"/>
      <c r="B1049" s="55" t="str">
        <f>_xlfn.IFNA(VLOOKUP(A1049,'Ajánlatkérő(k) adatai'!$B$4:$C$205,2,0),"")</f>
        <v/>
      </c>
      <c r="C1049" s="178"/>
      <c r="D1049" s="55" t="str">
        <f>_xlfn.IFNA(VLOOKUP(C1049,'Számlafizető(k) adatai'!$C$4:$D$203,2,0),"")</f>
        <v/>
      </c>
      <c r="E1049" s="55" t="str">
        <f>_xlfn.IFNA(VLOOKUP(C1049,'Számlafizető(k) adatai'!$C$4:$M$203,11,0),"")</f>
        <v/>
      </c>
      <c r="F1049" s="178"/>
      <c r="G1049" s="178"/>
      <c r="H1049" s="178"/>
      <c r="I1049" s="55" t="str">
        <f>IF(F1049="","",VLOOKUP(LEFT(F1049,5),'Technikai cellák'!B:C,2,0))</f>
        <v/>
      </c>
      <c r="J1049" s="55" t="str">
        <f>IF(F1049="","",VLOOKUP(I1049,'Technikai cellák'!$C$1:$D$12,2,0))</f>
        <v/>
      </c>
      <c r="K1049" s="179"/>
      <c r="L1049" s="67" t="str">
        <f t="shared" si="322"/>
        <v/>
      </c>
      <c r="M1049" s="68">
        <f t="shared" si="323"/>
        <v>0</v>
      </c>
      <c r="N1049" s="66">
        <f t="shared" si="324"/>
        <v>0</v>
      </c>
      <c r="O1049" s="152"/>
      <c r="P1049" s="172">
        <f t="shared" si="339"/>
        <v>0</v>
      </c>
      <c r="Q1049" s="69">
        <f t="shared" si="325"/>
        <v>0</v>
      </c>
      <c r="R1049" s="62">
        <f t="shared" si="326"/>
        <v>0</v>
      </c>
      <c r="S1049" s="153"/>
      <c r="T1049" s="118" t="str">
        <f t="shared" si="340"/>
        <v/>
      </c>
      <c r="U1049" s="154"/>
      <c r="V1049" s="154"/>
      <c r="W1049" s="154"/>
      <c r="X1049" s="154"/>
      <c r="Y1049" s="154"/>
      <c r="Z1049" s="154"/>
      <c r="AA1049" s="154"/>
      <c r="AB1049" s="154"/>
      <c r="AC1049" s="154"/>
      <c r="AD1049" s="154"/>
      <c r="AE1049" s="154"/>
      <c r="AF1049" s="154"/>
      <c r="AG1049" s="63">
        <f t="shared" si="327"/>
        <v>0</v>
      </c>
      <c r="AH1049" s="56">
        <f t="shared" si="328"/>
        <v>0</v>
      </c>
      <c r="AI1049" s="56">
        <f t="shared" si="329"/>
        <v>0</v>
      </c>
      <c r="AJ1049" s="56">
        <f t="shared" si="330"/>
        <v>0</v>
      </c>
      <c r="AK1049" s="56">
        <f t="shared" si="331"/>
        <v>0</v>
      </c>
      <c r="AL1049" s="56">
        <f t="shared" si="332"/>
        <v>0</v>
      </c>
      <c r="AM1049" s="56">
        <f t="shared" si="333"/>
        <v>0</v>
      </c>
      <c r="AN1049" s="56">
        <f t="shared" si="334"/>
        <v>0</v>
      </c>
      <c r="AO1049" s="56">
        <f t="shared" si="335"/>
        <v>0</v>
      </c>
      <c r="AP1049" s="56">
        <f t="shared" si="336"/>
        <v>0</v>
      </c>
      <c r="AQ1049" s="56">
        <f t="shared" si="337"/>
        <v>0</v>
      </c>
      <c r="AR1049" s="86">
        <f t="shared" si="338"/>
        <v>0</v>
      </c>
    </row>
    <row r="1050" spans="1:44" x14ac:dyDescent="0.25">
      <c r="A1050" s="178"/>
      <c r="B1050" s="55" t="str">
        <f>_xlfn.IFNA(VLOOKUP(A1050,'Ajánlatkérő(k) adatai'!$B$4:$C$205,2,0),"")</f>
        <v/>
      </c>
      <c r="C1050" s="178"/>
      <c r="D1050" s="55" t="str">
        <f>_xlfn.IFNA(VLOOKUP(C1050,'Számlafizető(k) adatai'!$C$4:$D$203,2,0),"")</f>
        <v/>
      </c>
      <c r="E1050" s="55" t="str">
        <f>_xlfn.IFNA(VLOOKUP(C1050,'Számlafizető(k) adatai'!$C$4:$M$203,11,0),"")</f>
        <v/>
      </c>
      <c r="F1050" s="178"/>
      <c r="G1050" s="178"/>
      <c r="H1050" s="178"/>
      <c r="I1050" s="55" t="str">
        <f>IF(F1050="","",VLOOKUP(LEFT(F1050,5),'Technikai cellák'!B:C,2,0))</f>
        <v/>
      </c>
      <c r="J1050" s="55" t="str">
        <f>IF(F1050="","",VLOOKUP(I1050,'Technikai cellák'!$C$1:$D$12,2,0))</f>
        <v/>
      </c>
      <c r="K1050" s="179"/>
      <c r="L1050" s="67" t="str">
        <f t="shared" si="322"/>
        <v/>
      </c>
      <c r="M1050" s="68">
        <f t="shared" si="323"/>
        <v>0</v>
      </c>
      <c r="N1050" s="66">
        <f t="shared" si="324"/>
        <v>0</v>
      </c>
      <c r="O1050" s="152"/>
      <c r="P1050" s="172">
        <f t="shared" si="339"/>
        <v>0</v>
      </c>
      <c r="Q1050" s="69">
        <f t="shared" si="325"/>
        <v>0</v>
      </c>
      <c r="R1050" s="62">
        <f t="shared" si="326"/>
        <v>0</v>
      </c>
      <c r="S1050" s="153"/>
      <c r="T1050" s="118" t="str">
        <f t="shared" si="340"/>
        <v/>
      </c>
      <c r="U1050" s="154"/>
      <c r="V1050" s="154"/>
      <c r="W1050" s="154"/>
      <c r="X1050" s="154"/>
      <c r="Y1050" s="154"/>
      <c r="Z1050" s="154"/>
      <c r="AA1050" s="154"/>
      <c r="AB1050" s="154"/>
      <c r="AC1050" s="154"/>
      <c r="AD1050" s="154"/>
      <c r="AE1050" s="154"/>
      <c r="AF1050" s="154"/>
      <c r="AG1050" s="63">
        <f t="shared" si="327"/>
        <v>0</v>
      </c>
      <c r="AH1050" s="56">
        <f t="shared" si="328"/>
        <v>0</v>
      </c>
      <c r="AI1050" s="56">
        <f t="shared" si="329"/>
        <v>0</v>
      </c>
      <c r="AJ1050" s="56">
        <f t="shared" si="330"/>
        <v>0</v>
      </c>
      <c r="AK1050" s="56">
        <f t="shared" si="331"/>
        <v>0</v>
      </c>
      <c r="AL1050" s="56">
        <f t="shared" si="332"/>
        <v>0</v>
      </c>
      <c r="AM1050" s="56">
        <f t="shared" si="333"/>
        <v>0</v>
      </c>
      <c r="AN1050" s="56">
        <f t="shared" si="334"/>
        <v>0</v>
      </c>
      <c r="AO1050" s="56">
        <f t="shared" si="335"/>
        <v>0</v>
      </c>
      <c r="AP1050" s="56">
        <f t="shared" si="336"/>
        <v>0</v>
      </c>
      <c r="AQ1050" s="56">
        <f t="shared" si="337"/>
        <v>0</v>
      </c>
      <c r="AR1050" s="86">
        <f t="shared" si="338"/>
        <v>0</v>
      </c>
    </row>
    <row r="1051" spans="1:44" x14ac:dyDescent="0.25">
      <c r="A1051" s="178"/>
      <c r="B1051" s="55" t="str">
        <f>_xlfn.IFNA(VLOOKUP(A1051,'Ajánlatkérő(k) adatai'!$B$4:$C$205,2,0),"")</f>
        <v/>
      </c>
      <c r="C1051" s="178"/>
      <c r="D1051" s="55" t="str">
        <f>_xlfn.IFNA(VLOOKUP(C1051,'Számlafizető(k) adatai'!$C$4:$D$203,2,0),"")</f>
        <v/>
      </c>
      <c r="E1051" s="55" t="str">
        <f>_xlfn.IFNA(VLOOKUP(C1051,'Számlafizető(k) adatai'!$C$4:$M$203,11,0),"")</f>
        <v/>
      </c>
      <c r="F1051" s="178"/>
      <c r="G1051" s="178"/>
      <c r="H1051" s="178"/>
      <c r="I1051" s="55" t="str">
        <f>IF(F1051="","",VLOOKUP(LEFT(F1051,5),'Technikai cellák'!B:C,2,0))</f>
        <v/>
      </c>
      <c r="J1051" s="55" t="str">
        <f>IF(F1051="","",VLOOKUP(I1051,'Technikai cellák'!$C$1:$D$12,2,0))</f>
        <v/>
      </c>
      <c r="K1051" s="179"/>
      <c r="L1051" s="67" t="str">
        <f t="shared" si="322"/>
        <v/>
      </c>
      <c r="M1051" s="68">
        <f t="shared" si="323"/>
        <v>0</v>
      </c>
      <c r="N1051" s="66">
        <f t="shared" si="324"/>
        <v>0</v>
      </c>
      <c r="O1051" s="152"/>
      <c r="P1051" s="172">
        <f t="shared" si="339"/>
        <v>0</v>
      </c>
      <c r="Q1051" s="69">
        <f t="shared" si="325"/>
        <v>0</v>
      </c>
      <c r="R1051" s="62">
        <f t="shared" si="326"/>
        <v>0</v>
      </c>
      <c r="S1051" s="153"/>
      <c r="T1051" s="118" t="str">
        <f t="shared" si="340"/>
        <v/>
      </c>
      <c r="U1051" s="154"/>
      <c r="V1051" s="154"/>
      <c r="W1051" s="154"/>
      <c r="X1051" s="154"/>
      <c r="Y1051" s="154"/>
      <c r="Z1051" s="154"/>
      <c r="AA1051" s="154"/>
      <c r="AB1051" s="154"/>
      <c r="AC1051" s="154"/>
      <c r="AD1051" s="154"/>
      <c r="AE1051" s="154"/>
      <c r="AF1051" s="154"/>
      <c r="AG1051" s="63">
        <f t="shared" si="327"/>
        <v>0</v>
      </c>
      <c r="AH1051" s="56">
        <f t="shared" si="328"/>
        <v>0</v>
      </c>
      <c r="AI1051" s="56">
        <f t="shared" si="329"/>
        <v>0</v>
      </c>
      <c r="AJ1051" s="56">
        <f t="shared" si="330"/>
        <v>0</v>
      </c>
      <c r="AK1051" s="56">
        <f t="shared" si="331"/>
        <v>0</v>
      </c>
      <c r="AL1051" s="56">
        <f t="shared" si="332"/>
        <v>0</v>
      </c>
      <c r="AM1051" s="56">
        <f t="shared" si="333"/>
        <v>0</v>
      </c>
      <c r="AN1051" s="56">
        <f t="shared" si="334"/>
        <v>0</v>
      </c>
      <c r="AO1051" s="56">
        <f t="shared" si="335"/>
        <v>0</v>
      </c>
      <c r="AP1051" s="56">
        <f t="shared" si="336"/>
        <v>0</v>
      </c>
      <c r="AQ1051" s="56">
        <f t="shared" si="337"/>
        <v>0</v>
      </c>
      <c r="AR1051" s="86">
        <f t="shared" si="338"/>
        <v>0</v>
      </c>
    </row>
    <row r="1052" spans="1:44" x14ac:dyDescent="0.25">
      <c r="A1052" s="178"/>
      <c r="B1052" s="55" t="str">
        <f>_xlfn.IFNA(VLOOKUP(A1052,'Ajánlatkérő(k) adatai'!$B$4:$C$205,2,0),"")</f>
        <v/>
      </c>
      <c r="C1052" s="178"/>
      <c r="D1052" s="55" t="str">
        <f>_xlfn.IFNA(VLOOKUP(C1052,'Számlafizető(k) adatai'!$C$4:$D$203,2,0),"")</f>
        <v/>
      </c>
      <c r="E1052" s="55" t="str">
        <f>_xlfn.IFNA(VLOOKUP(C1052,'Számlafizető(k) adatai'!$C$4:$M$203,11,0),"")</f>
        <v/>
      </c>
      <c r="F1052" s="178"/>
      <c r="G1052" s="178"/>
      <c r="H1052" s="178"/>
      <c r="I1052" s="55" t="str">
        <f>IF(F1052="","",VLOOKUP(LEFT(F1052,5),'Technikai cellák'!B:C,2,0))</f>
        <v/>
      </c>
      <c r="J1052" s="55" t="str">
        <f>IF(F1052="","",VLOOKUP(I1052,'Technikai cellák'!$C$1:$D$12,2,0))</f>
        <v/>
      </c>
      <c r="K1052" s="179"/>
      <c r="L1052" s="67" t="str">
        <f t="shared" si="322"/>
        <v/>
      </c>
      <c r="M1052" s="68">
        <f t="shared" si="323"/>
        <v>0</v>
      </c>
      <c r="N1052" s="66">
        <f t="shared" si="324"/>
        <v>0</v>
      </c>
      <c r="O1052" s="152"/>
      <c r="P1052" s="172">
        <f t="shared" si="339"/>
        <v>0</v>
      </c>
      <c r="Q1052" s="69">
        <f t="shared" si="325"/>
        <v>0</v>
      </c>
      <c r="R1052" s="62">
        <f t="shared" si="326"/>
        <v>0</v>
      </c>
      <c r="S1052" s="153"/>
      <c r="T1052" s="118" t="str">
        <f t="shared" si="340"/>
        <v/>
      </c>
      <c r="U1052" s="154"/>
      <c r="V1052" s="154"/>
      <c r="W1052" s="154"/>
      <c r="X1052" s="154"/>
      <c r="Y1052" s="154"/>
      <c r="Z1052" s="154"/>
      <c r="AA1052" s="154"/>
      <c r="AB1052" s="154"/>
      <c r="AC1052" s="154"/>
      <c r="AD1052" s="154"/>
      <c r="AE1052" s="154"/>
      <c r="AF1052" s="154"/>
      <c r="AG1052" s="63">
        <f t="shared" si="327"/>
        <v>0</v>
      </c>
      <c r="AH1052" s="56">
        <f t="shared" si="328"/>
        <v>0</v>
      </c>
      <c r="AI1052" s="56">
        <f t="shared" si="329"/>
        <v>0</v>
      </c>
      <c r="AJ1052" s="56">
        <f t="shared" si="330"/>
        <v>0</v>
      </c>
      <c r="AK1052" s="56">
        <f t="shared" si="331"/>
        <v>0</v>
      </c>
      <c r="AL1052" s="56">
        <f t="shared" si="332"/>
        <v>0</v>
      </c>
      <c r="AM1052" s="56">
        <f t="shared" si="333"/>
        <v>0</v>
      </c>
      <c r="AN1052" s="56">
        <f t="shared" si="334"/>
        <v>0</v>
      </c>
      <c r="AO1052" s="56">
        <f t="shared" si="335"/>
        <v>0</v>
      </c>
      <c r="AP1052" s="56">
        <f t="shared" si="336"/>
        <v>0</v>
      </c>
      <c r="AQ1052" s="56">
        <f t="shared" si="337"/>
        <v>0</v>
      </c>
      <c r="AR1052" s="86">
        <f t="shared" si="338"/>
        <v>0</v>
      </c>
    </row>
    <row r="1053" spans="1:44" x14ac:dyDescent="0.25">
      <c r="A1053" s="178"/>
      <c r="B1053" s="55" t="str">
        <f>_xlfn.IFNA(VLOOKUP(A1053,'Ajánlatkérő(k) adatai'!$B$4:$C$205,2,0),"")</f>
        <v/>
      </c>
      <c r="C1053" s="178"/>
      <c r="D1053" s="55" t="str">
        <f>_xlfn.IFNA(VLOOKUP(C1053,'Számlafizető(k) adatai'!$C$4:$D$203,2,0),"")</f>
        <v/>
      </c>
      <c r="E1053" s="55" t="str">
        <f>_xlfn.IFNA(VLOOKUP(C1053,'Számlafizető(k) adatai'!$C$4:$M$203,11,0),"")</f>
        <v/>
      </c>
      <c r="F1053" s="178"/>
      <c r="G1053" s="178"/>
      <c r="H1053" s="178"/>
      <c r="I1053" s="55" t="str">
        <f>IF(F1053="","",VLOOKUP(LEFT(F1053,5),'Technikai cellák'!B:C,2,0))</f>
        <v/>
      </c>
      <c r="J1053" s="55" t="str">
        <f>IF(F1053="","",VLOOKUP(I1053,'Technikai cellák'!$C$1:$D$12,2,0))</f>
        <v/>
      </c>
      <c r="K1053" s="179"/>
      <c r="L1053" s="67" t="str">
        <f t="shared" si="322"/>
        <v/>
      </c>
      <c r="M1053" s="68">
        <f t="shared" si="323"/>
        <v>0</v>
      </c>
      <c r="N1053" s="66">
        <f t="shared" si="324"/>
        <v>0</v>
      </c>
      <c r="O1053" s="152"/>
      <c r="P1053" s="172">
        <f t="shared" si="339"/>
        <v>0</v>
      </c>
      <c r="Q1053" s="69">
        <f t="shared" si="325"/>
        <v>0</v>
      </c>
      <c r="R1053" s="62">
        <f t="shared" si="326"/>
        <v>0</v>
      </c>
      <c r="S1053" s="153"/>
      <c r="T1053" s="118" t="str">
        <f t="shared" si="340"/>
        <v/>
      </c>
      <c r="U1053" s="154"/>
      <c r="V1053" s="154"/>
      <c r="W1053" s="154"/>
      <c r="X1053" s="154"/>
      <c r="Y1053" s="154"/>
      <c r="Z1053" s="154"/>
      <c r="AA1053" s="154"/>
      <c r="AB1053" s="154"/>
      <c r="AC1053" s="154"/>
      <c r="AD1053" s="154"/>
      <c r="AE1053" s="154"/>
      <c r="AF1053" s="154"/>
      <c r="AG1053" s="63">
        <f t="shared" si="327"/>
        <v>0</v>
      </c>
      <c r="AH1053" s="56">
        <f t="shared" si="328"/>
        <v>0</v>
      </c>
      <c r="AI1053" s="56">
        <f t="shared" si="329"/>
        <v>0</v>
      </c>
      <c r="AJ1053" s="56">
        <f t="shared" si="330"/>
        <v>0</v>
      </c>
      <c r="AK1053" s="56">
        <f t="shared" si="331"/>
        <v>0</v>
      </c>
      <c r="AL1053" s="56">
        <f t="shared" si="332"/>
        <v>0</v>
      </c>
      <c r="AM1053" s="56">
        <f t="shared" si="333"/>
        <v>0</v>
      </c>
      <c r="AN1053" s="56">
        <f t="shared" si="334"/>
        <v>0</v>
      </c>
      <c r="AO1053" s="56">
        <f t="shared" si="335"/>
        <v>0</v>
      </c>
      <c r="AP1053" s="56">
        <f t="shared" si="336"/>
        <v>0</v>
      </c>
      <c r="AQ1053" s="56">
        <f t="shared" si="337"/>
        <v>0</v>
      </c>
      <c r="AR1053" s="86">
        <f t="shared" si="338"/>
        <v>0</v>
      </c>
    </row>
    <row r="1054" spans="1:44" x14ac:dyDescent="0.25">
      <c r="A1054" s="178"/>
      <c r="B1054" s="55" t="str">
        <f>_xlfn.IFNA(VLOOKUP(A1054,'Ajánlatkérő(k) adatai'!$B$4:$C$205,2,0),"")</f>
        <v/>
      </c>
      <c r="C1054" s="178"/>
      <c r="D1054" s="55" t="str">
        <f>_xlfn.IFNA(VLOOKUP(C1054,'Számlafizető(k) adatai'!$C$4:$D$203,2,0),"")</f>
        <v/>
      </c>
      <c r="E1054" s="55" t="str">
        <f>_xlfn.IFNA(VLOOKUP(C1054,'Számlafizető(k) adatai'!$C$4:$M$203,11,0),"")</f>
        <v/>
      </c>
      <c r="F1054" s="178"/>
      <c r="G1054" s="178"/>
      <c r="H1054" s="178"/>
      <c r="I1054" s="55" t="str">
        <f>IF(F1054="","",VLOOKUP(LEFT(F1054,5),'Technikai cellák'!B:C,2,0))</f>
        <v/>
      </c>
      <c r="J1054" s="55" t="str">
        <f>IF(F1054="","",VLOOKUP(I1054,'Technikai cellák'!$C$1:$D$12,2,0))</f>
        <v/>
      </c>
      <c r="K1054" s="179"/>
      <c r="L1054" s="67" t="str">
        <f t="shared" si="322"/>
        <v/>
      </c>
      <c r="M1054" s="68">
        <f t="shared" si="323"/>
        <v>0</v>
      </c>
      <c r="N1054" s="66">
        <f t="shared" si="324"/>
        <v>0</v>
      </c>
      <c r="O1054" s="152"/>
      <c r="P1054" s="172">
        <f t="shared" si="339"/>
        <v>0</v>
      </c>
      <c r="Q1054" s="69">
        <f t="shared" si="325"/>
        <v>0</v>
      </c>
      <c r="R1054" s="62">
        <f t="shared" si="326"/>
        <v>0</v>
      </c>
      <c r="S1054" s="153"/>
      <c r="T1054" s="118" t="str">
        <f t="shared" si="340"/>
        <v/>
      </c>
      <c r="U1054" s="154"/>
      <c r="V1054" s="154"/>
      <c r="W1054" s="154"/>
      <c r="X1054" s="154"/>
      <c r="Y1054" s="154"/>
      <c r="Z1054" s="154"/>
      <c r="AA1054" s="154"/>
      <c r="AB1054" s="154"/>
      <c r="AC1054" s="154"/>
      <c r="AD1054" s="154"/>
      <c r="AE1054" s="154"/>
      <c r="AF1054" s="154"/>
      <c r="AG1054" s="63">
        <f t="shared" si="327"/>
        <v>0</v>
      </c>
      <c r="AH1054" s="56">
        <f t="shared" si="328"/>
        <v>0</v>
      </c>
      <c r="AI1054" s="56">
        <f t="shared" si="329"/>
        <v>0</v>
      </c>
      <c r="AJ1054" s="56">
        <f t="shared" si="330"/>
        <v>0</v>
      </c>
      <c r="AK1054" s="56">
        <f t="shared" si="331"/>
        <v>0</v>
      </c>
      <c r="AL1054" s="56">
        <f t="shared" si="332"/>
        <v>0</v>
      </c>
      <c r="AM1054" s="56">
        <f t="shared" si="333"/>
        <v>0</v>
      </c>
      <c r="AN1054" s="56">
        <f t="shared" si="334"/>
        <v>0</v>
      </c>
      <c r="AO1054" s="56">
        <f t="shared" si="335"/>
        <v>0</v>
      </c>
      <c r="AP1054" s="56">
        <f t="shared" si="336"/>
        <v>0</v>
      </c>
      <c r="AQ1054" s="56">
        <f t="shared" si="337"/>
        <v>0</v>
      </c>
      <c r="AR1054" s="86">
        <f t="shared" si="338"/>
        <v>0</v>
      </c>
    </row>
    <row r="1055" spans="1:44" x14ac:dyDescent="0.25">
      <c r="A1055" s="178"/>
      <c r="B1055" s="55" t="str">
        <f>_xlfn.IFNA(VLOOKUP(A1055,'Ajánlatkérő(k) adatai'!$B$4:$C$205,2,0),"")</f>
        <v/>
      </c>
      <c r="C1055" s="178"/>
      <c r="D1055" s="55" t="str">
        <f>_xlfn.IFNA(VLOOKUP(C1055,'Számlafizető(k) adatai'!$C$4:$D$203,2,0),"")</f>
        <v/>
      </c>
      <c r="E1055" s="55" t="str">
        <f>_xlfn.IFNA(VLOOKUP(C1055,'Számlafizető(k) adatai'!$C$4:$M$203,11,0),"")</f>
        <v/>
      </c>
      <c r="F1055" s="178"/>
      <c r="G1055" s="178"/>
      <c r="H1055" s="178"/>
      <c r="I1055" s="55" t="str">
        <f>IF(F1055="","",VLOOKUP(LEFT(F1055,5),'Technikai cellák'!B:C,2,0))</f>
        <v/>
      </c>
      <c r="J1055" s="55" t="str">
        <f>IF(F1055="","",VLOOKUP(I1055,'Technikai cellák'!$C$1:$D$12,2,0))</f>
        <v/>
      </c>
      <c r="K1055" s="179"/>
      <c r="L1055" s="67" t="str">
        <f t="shared" si="322"/>
        <v/>
      </c>
      <c r="M1055" s="68">
        <f t="shared" si="323"/>
        <v>0</v>
      </c>
      <c r="N1055" s="66">
        <f t="shared" si="324"/>
        <v>0</v>
      </c>
      <c r="O1055" s="152"/>
      <c r="P1055" s="172">
        <f t="shared" si="339"/>
        <v>0</v>
      </c>
      <c r="Q1055" s="69">
        <f t="shared" si="325"/>
        <v>0</v>
      </c>
      <c r="R1055" s="62">
        <f t="shared" si="326"/>
        <v>0</v>
      </c>
      <c r="S1055" s="153"/>
      <c r="T1055" s="118" t="str">
        <f t="shared" si="340"/>
        <v/>
      </c>
      <c r="U1055" s="154"/>
      <c r="V1055" s="154"/>
      <c r="W1055" s="154"/>
      <c r="X1055" s="154"/>
      <c r="Y1055" s="154"/>
      <c r="Z1055" s="154"/>
      <c r="AA1055" s="154"/>
      <c r="AB1055" s="154"/>
      <c r="AC1055" s="154"/>
      <c r="AD1055" s="154"/>
      <c r="AE1055" s="154"/>
      <c r="AF1055" s="154"/>
      <c r="AG1055" s="63">
        <f t="shared" si="327"/>
        <v>0</v>
      </c>
      <c r="AH1055" s="56">
        <f t="shared" si="328"/>
        <v>0</v>
      </c>
      <c r="AI1055" s="56">
        <f t="shared" si="329"/>
        <v>0</v>
      </c>
      <c r="AJ1055" s="56">
        <f t="shared" si="330"/>
        <v>0</v>
      </c>
      <c r="AK1055" s="56">
        <f t="shared" si="331"/>
        <v>0</v>
      </c>
      <c r="AL1055" s="56">
        <f t="shared" si="332"/>
        <v>0</v>
      </c>
      <c r="AM1055" s="56">
        <f t="shared" si="333"/>
        <v>0</v>
      </c>
      <c r="AN1055" s="56">
        <f t="shared" si="334"/>
        <v>0</v>
      </c>
      <c r="AO1055" s="56">
        <f t="shared" si="335"/>
        <v>0</v>
      </c>
      <c r="AP1055" s="56">
        <f t="shared" si="336"/>
        <v>0</v>
      </c>
      <c r="AQ1055" s="56">
        <f t="shared" si="337"/>
        <v>0</v>
      </c>
      <c r="AR1055" s="86">
        <f t="shared" si="338"/>
        <v>0</v>
      </c>
    </row>
    <row r="1056" spans="1:44" x14ac:dyDescent="0.25">
      <c r="A1056" s="178"/>
      <c r="B1056" s="55" t="str">
        <f>_xlfn.IFNA(VLOOKUP(A1056,'Ajánlatkérő(k) adatai'!$B$4:$C$205,2,0),"")</f>
        <v/>
      </c>
      <c r="C1056" s="178"/>
      <c r="D1056" s="55" t="str">
        <f>_xlfn.IFNA(VLOOKUP(C1056,'Számlafizető(k) adatai'!$C$4:$D$203,2,0),"")</f>
        <v/>
      </c>
      <c r="E1056" s="55" t="str">
        <f>_xlfn.IFNA(VLOOKUP(C1056,'Számlafizető(k) adatai'!$C$4:$M$203,11,0),"")</f>
        <v/>
      </c>
      <c r="F1056" s="178"/>
      <c r="G1056" s="178"/>
      <c r="H1056" s="178"/>
      <c r="I1056" s="55" t="str">
        <f>IF(F1056="","",VLOOKUP(LEFT(F1056,5),'Technikai cellák'!B:C,2,0))</f>
        <v/>
      </c>
      <c r="J1056" s="55" t="str">
        <f>IF(F1056="","",VLOOKUP(I1056,'Technikai cellák'!$C$1:$D$12,2,0))</f>
        <v/>
      </c>
      <c r="K1056" s="179"/>
      <c r="L1056" s="67" t="str">
        <f t="shared" si="322"/>
        <v/>
      </c>
      <c r="M1056" s="68">
        <f t="shared" si="323"/>
        <v>0</v>
      </c>
      <c r="N1056" s="66">
        <f t="shared" si="324"/>
        <v>0</v>
      </c>
      <c r="O1056" s="152"/>
      <c r="P1056" s="172">
        <f t="shared" si="339"/>
        <v>0</v>
      </c>
      <c r="Q1056" s="69">
        <f t="shared" si="325"/>
        <v>0</v>
      </c>
      <c r="R1056" s="62">
        <f t="shared" si="326"/>
        <v>0</v>
      </c>
      <c r="S1056" s="153"/>
      <c r="T1056" s="118" t="str">
        <f t="shared" si="340"/>
        <v/>
      </c>
      <c r="U1056" s="154"/>
      <c r="V1056" s="154"/>
      <c r="W1056" s="154"/>
      <c r="X1056" s="154"/>
      <c r="Y1056" s="154"/>
      <c r="Z1056" s="154"/>
      <c r="AA1056" s="154"/>
      <c r="AB1056" s="154"/>
      <c r="AC1056" s="154"/>
      <c r="AD1056" s="154"/>
      <c r="AE1056" s="154"/>
      <c r="AF1056" s="154"/>
      <c r="AG1056" s="63">
        <f t="shared" si="327"/>
        <v>0</v>
      </c>
      <c r="AH1056" s="56">
        <f t="shared" si="328"/>
        <v>0</v>
      </c>
      <c r="AI1056" s="56">
        <f t="shared" si="329"/>
        <v>0</v>
      </c>
      <c r="AJ1056" s="56">
        <f t="shared" si="330"/>
        <v>0</v>
      </c>
      <c r="AK1056" s="56">
        <f t="shared" si="331"/>
        <v>0</v>
      </c>
      <c r="AL1056" s="56">
        <f t="shared" si="332"/>
        <v>0</v>
      </c>
      <c r="AM1056" s="56">
        <f t="shared" si="333"/>
        <v>0</v>
      </c>
      <c r="AN1056" s="56">
        <f t="shared" si="334"/>
        <v>0</v>
      </c>
      <c r="AO1056" s="56">
        <f t="shared" si="335"/>
        <v>0</v>
      </c>
      <c r="AP1056" s="56">
        <f t="shared" si="336"/>
        <v>0</v>
      </c>
      <c r="AQ1056" s="56">
        <f t="shared" si="337"/>
        <v>0</v>
      </c>
      <c r="AR1056" s="86">
        <f t="shared" si="338"/>
        <v>0</v>
      </c>
    </row>
    <row r="1057" spans="1:44" x14ac:dyDescent="0.25">
      <c r="A1057" s="178"/>
      <c r="B1057" s="55" t="str">
        <f>_xlfn.IFNA(VLOOKUP(A1057,'Ajánlatkérő(k) adatai'!$B$4:$C$205,2,0),"")</f>
        <v/>
      </c>
      <c r="C1057" s="178"/>
      <c r="D1057" s="55" t="str">
        <f>_xlfn.IFNA(VLOOKUP(C1057,'Számlafizető(k) adatai'!$C$4:$D$203,2,0),"")</f>
        <v/>
      </c>
      <c r="E1057" s="55" t="str">
        <f>_xlfn.IFNA(VLOOKUP(C1057,'Számlafizető(k) adatai'!$C$4:$M$203,11,0),"")</f>
        <v/>
      </c>
      <c r="F1057" s="178"/>
      <c r="G1057" s="178"/>
      <c r="H1057" s="178"/>
      <c r="I1057" s="55" t="str">
        <f>IF(F1057="","",VLOOKUP(LEFT(F1057,5),'Technikai cellák'!B:C,2,0))</f>
        <v/>
      </c>
      <c r="J1057" s="55" t="str">
        <f>IF(F1057="","",VLOOKUP(I1057,'Technikai cellák'!$C$1:$D$12,2,0))</f>
        <v/>
      </c>
      <c r="K1057" s="179"/>
      <c r="L1057" s="67" t="str">
        <f t="shared" si="322"/>
        <v/>
      </c>
      <c r="M1057" s="68">
        <f t="shared" si="323"/>
        <v>0</v>
      </c>
      <c r="N1057" s="66">
        <f t="shared" si="324"/>
        <v>0</v>
      </c>
      <c r="O1057" s="152"/>
      <c r="P1057" s="172">
        <f t="shared" si="339"/>
        <v>0</v>
      </c>
      <c r="Q1057" s="69">
        <f t="shared" si="325"/>
        <v>0</v>
      </c>
      <c r="R1057" s="62">
        <f t="shared" si="326"/>
        <v>0</v>
      </c>
      <c r="S1057" s="153"/>
      <c r="T1057" s="118" t="str">
        <f t="shared" si="340"/>
        <v/>
      </c>
      <c r="U1057" s="154"/>
      <c r="V1057" s="154"/>
      <c r="W1057" s="154"/>
      <c r="X1057" s="154"/>
      <c r="Y1057" s="154"/>
      <c r="Z1057" s="154"/>
      <c r="AA1057" s="154"/>
      <c r="AB1057" s="154"/>
      <c r="AC1057" s="154"/>
      <c r="AD1057" s="154"/>
      <c r="AE1057" s="154"/>
      <c r="AF1057" s="154"/>
      <c r="AG1057" s="63">
        <f t="shared" si="327"/>
        <v>0</v>
      </c>
      <c r="AH1057" s="56">
        <f t="shared" si="328"/>
        <v>0</v>
      </c>
      <c r="AI1057" s="56">
        <f t="shared" si="329"/>
        <v>0</v>
      </c>
      <c r="AJ1057" s="56">
        <f t="shared" si="330"/>
        <v>0</v>
      </c>
      <c r="AK1057" s="56">
        <f t="shared" si="331"/>
        <v>0</v>
      </c>
      <c r="AL1057" s="56">
        <f t="shared" si="332"/>
        <v>0</v>
      </c>
      <c r="AM1057" s="56">
        <f t="shared" si="333"/>
        <v>0</v>
      </c>
      <c r="AN1057" s="56">
        <f t="shared" si="334"/>
        <v>0</v>
      </c>
      <c r="AO1057" s="56">
        <f t="shared" si="335"/>
        <v>0</v>
      </c>
      <c r="AP1057" s="56">
        <f t="shared" si="336"/>
        <v>0</v>
      </c>
      <c r="AQ1057" s="56">
        <f t="shared" si="337"/>
        <v>0</v>
      </c>
      <c r="AR1057" s="86">
        <f t="shared" si="338"/>
        <v>0</v>
      </c>
    </row>
    <row r="1058" spans="1:44" x14ac:dyDescent="0.25">
      <c r="A1058" s="178"/>
      <c r="B1058" s="55" t="str">
        <f>_xlfn.IFNA(VLOOKUP(A1058,'Ajánlatkérő(k) adatai'!$B$4:$C$205,2,0),"")</f>
        <v/>
      </c>
      <c r="C1058" s="178"/>
      <c r="D1058" s="55" t="str">
        <f>_xlfn.IFNA(VLOOKUP(C1058,'Számlafizető(k) adatai'!$C$4:$D$203,2,0),"")</f>
        <v/>
      </c>
      <c r="E1058" s="55" t="str">
        <f>_xlfn.IFNA(VLOOKUP(C1058,'Számlafizető(k) adatai'!$C$4:$M$203,11,0),"")</f>
        <v/>
      </c>
      <c r="F1058" s="178"/>
      <c r="G1058" s="178"/>
      <c r="H1058" s="178"/>
      <c r="I1058" s="55" t="str">
        <f>IF(F1058="","",VLOOKUP(LEFT(F1058,5),'Technikai cellák'!B:C,2,0))</f>
        <v/>
      </c>
      <c r="J1058" s="55" t="str">
        <f>IF(F1058="","",VLOOKUP(I1058,'Technikai cellák'!$C$1:$D$12,2,0))</f>
        <v/>
      </c>
      <c r="K1058" s="179"/>
      <c r="L1058" s="67" t="str">
        <f t="shared" si="322"/>
        <v/>
      </c>
      <c r="M1058" s="68">
        <f t="shared" si="323"/>
        <v>0</v>
      </c>
      <c r="N1058" s="66">
        <f t="shared" si="324"/>
        <v>0</v>
      </c>
      <c r="O1058" s="152"/>
      <c r="P1058" s="172">
        <f t="shared" si="339"/>
        <v>0</v>
      </c>
      <c r="Q1058" s="69">
        <f t="shared" si="325"/>
        <v>0</v>
      </c>
      <c r="R1058" s="62">
        <f t="shared" si="326"/>
        <v>0</v>
      </c>
      <c r="S1058" s="153"/>
      <c r="T1058" s="118" t="str">
        <f t="shared" si="340"/>
        <v/>
      </c>
      <c r="U1058" s="154"/>
      <c r="V1058" s="154"/>
      <c r="W1058" s="154"/>
      <c r="X1058" s="154"/>
      <c r="Y1058" s="154"/>
      <c r="Z1058" s="154"/>
      <c r="AA1058" s="154"/>
      <c r="AB1058" s="154"/>
      <c r="AC1058" s="154"/>
      <c r="AD1058" s="154"/>
      <c r="AE1058" s="154"/>
      <c r="AF1058" s="154"/>
      <c r="AG1058" s="63">
        <f t="shared" si="327"/>
        <v>0</v>
      </c>
      <c r="AH1058" s="56">
        <f t="shared" si="328"/>
        <v>0</v>
      </c>
      <c r="AI1058" s="56">
        <f t="shared" si="329"/>
        <v>0</v>
      </c>
      <c r="AJ1058" s="56">
        <f t="shared" si="330"/>
        <v>0</v>
      </c>
      <c r="AK1058" s="56">
        <f t="shared" si="331"/>
        <v>0</v>
      </c>
      <c r="AL1058" s="56">
        <f t="shared" si="332"/>
        <v>0</v>
      </c>
      <c r="AM1058" s="56">
        <f t="shared" si="333"/>
        <v>0</v>
      </c>
      <c r="AN1058" s="56">
        <f t="shared" si="334"/>
        <v>0</v>
      </c>
      <c r="AO1058" s="56">
        <f t="shared" si="335"/>
        <v>0</v>
      </c>
      <c r="AP1058" s="56">
        <f t="shared" si="336"/>
        <v>0</v>
      </c>
      <c r="AQ1058" s="56">
        <f t="shared" si="337"/>
        <v>0</v>
      </c>
      <c r="AR1058" s="86">
        <f t="shared" si="338"/>
        <v>0</v>
      </c>
    </row>
    <row r="1059" spans="1:44" x14ac:dyDescent="0.25">
      <c r="A1059" s="178"/>
      <c r="B1059" s="55" t="str">
        <f>_xlfn.IFNA(VLOOKUP(A1059,'Ajánlatkérő(k) adatai'!$B$4:$C$205,2,0),"")</f>
        <v/>
      </c>
      <c r="C1059" s="178"/>
      <c r="D1059" s="55" t="str">
        <f>_xlfn.IFNA(VLOOKUP(C1059,'Számlafizető(k) adatai'!$C$4:$D$203,2,0),"")</f>
        <v/>
      </c>
      <c r="E1059" s="55" t="str">
        <f>_xlfn.IFNA(VLOOKUP(C1059,'Számlafizető(k) adatai'!$C$4:$M$203,11,0),"")</f>
        <v/>
      </c>
      <c r="F1059" s="178"/>
      <c r="G1059" s="178"/>
      <c r="H1059" s="178"/>
      <c r="I1059" s="55" t="str">
        <f>IF(F1059="","",VLOOKUP(LEFT(F1059,5),'Technikai cellák'!B:C,2,0))</f>
        <v/>
      </c>
      <c r="J1059" s="55" t="str">
        <f>IF(F1059="","",VLOOKUP(I1059,'Technikai cellák'!$C$1:$D$12,2,0))</f>
        <v/>
      </c>
      <c r="K1059" s="179"/>
      <c r="L1059" s="67" t="str">
        <f t="shared" si="322"/>
        <v/>
      </c>
      <c r="M1059" s="68">
        <f t="shared" si="323"/>
        <v>0</v>
      </c>
      <c r="N1059" s="66">
        <f t="shared" si="324"/>
        <v>0</v>
      </c>
      <c r="O1059" s="152"/>
      <c r="P1059" s="172">
        <f t="shared" si="339"/>
        <v>0</v>
      </c>
      <c r="Q1059" s="69">
        <f t="shared" si="325"/>
        <v>0</v>
      </c>
      <c r="R1059" s="62">
        <f t="shared" si="326"/>
        <v>0</v>
      </c>
      <c r="S1059" s="153"/>
      <c r="T1059" s="118" t="str">
        <f t="shared" si="340"/>
        <v/>
      </c>
      <c r="U1059" s="154"/>
      <c r="V1059" s="154"/>
      <c r="W1059" s="154"/>
      <c r="X1059" s="154"/>
      <c r="Y1059" s="154"/>
      <c r="Z1059" s="154"/>
      <c r="AA1059" s="154"/>
      <c r="AB1059" s="154"/>
      <c r="AC1059" s="154"/>
      <c r="AD1059" s="154"/>
      <c r="AE1059" s="154"/>
      <c r="AF1059" s="154"/>
      <c r="AG1059" s="63">
        <f t="shared" si="327"/>
        <v>0</v>
      </c>
      <c r="AH1059" s="56">
        <f t="shared" si="328"/>
        <v>0</v>
      </c>
      <c r="AI1059" s="56">
        <f t="shared" si="329"/>
        <v>0</v>
      </c>
      <c r="AJ1059" s="56">
        <f t="shared" si="330"/>
        <v>0</v>
      </c>
      <c r="AK1059" s="56">
        <f t="shared" si="331"/>
        <v>0</v>
      </c>
      <c r="AL1059" s="56">
        <f t="shared" si="332"/>
        <v>0</v>
      </c>
      <c r="AM1059" s="56">
        <f t="shared" si="333"/>
        <v>0</v>
      </c>
      <c r="AN1059" s="56">
        <f t="shared" si="334"/>
        <v>0</v>
      </c>
      <c r="AO1059" s="56">
        <f t="shared" si="335"/>
        <v>0</v>
      </c>
      <c r="AP1059" s="56">
        <f t="shared" si="336"/>
        <v>0</v>
      </c>
      <c r="AQ1059" s="56">
        <f t="shared" si="337"/>
        <v>0</v>
      </c>
      <c r="AR1059" s="86">
        <f t="shared" si="338"/>
        <v>0</v>
      </c>
    </row>
    <row r="1060" spans="1:44" x14ac:dyDescent="0.25">
      <c r="A1060" s="178"/>
      <c r="B1060" s="55" t="str">
        <f>_xlfn.IFNA(VLOOKUP(A1060,'Ajánlatkérő(k) adatai'!$B$4:$C$205,2,0),"")</f>
        <v/>
      </c>
      <c r="C1060" s="178"/>
      <c r="D1060" s="55" t="str">
        <f>_xlfn.IFNA(VLOOKUP(C1060,'Számlafizető(k) adatai'!$C$4:$D$203,2,0),"")</f>
        <v/>
      </c>
      <c r="E1060" s="55" t="str">
        <f>_xlfn.IFNA(VLOOKUP(C1060,'Számlafizető(k) adatai'!$C$4:$M$203,11,0),"")</f>
        <v/>
      </c>
      <c r="F1060" s="178"/>
      <c r="G1060" s="178"/>
      <c r="H1060" s="178"/>
      <c r="I1060" s="55" t="str">
        <f>IF(F1060="","",VLOOKUP(LEFT(F1060,5),'Technikai cellák'!B:C,2,0))</f>
        <v/>
      </c>
      <c r="J1060" s="55" t="str">
        <f>IF(F1060="","",VLOOKUP(I1060,'Technikai cellák'!$C$1:$D$12,2,0))</f>
        <v/>
      </c>
      <c r="K1060" s="179"/>
      <c r="L1060" s="67" t="str">
        <f t="shared" si="322"/>
        <v/>
      </c>
      <c r="M1060" s="68">
        <f t="shared" si="323"/>
        <v>0</v>
      </c>
      <c r="N1060" s="66">
        <f t="shared" si="324"/>
        <v>0</v>
      </c>
      <c r="O1060" s="152"/>
      <c r="P1060" s="172">
        <f t="shared" si="339"/>
        <v>0</v>
      </c>
      <c r="Q1060" s="69">
        <f t="shared" si="325"/>
        <v>0</v>
      </c>
      <c r="R1060" s="62">
        <f t="shared" si="326"/>
        <v>0</v>
      </c>
      <c r="S1060" s="153"/>
      <c r="T1060" s="118" t="str">
        <f t="shared" si="340"/>
        <v/>
      </c>
      <c r="U1060" s="154"/>
      <c r="V1060" s="154"/>
      <c r="W1060" s="154"/>
      <c r="X1060" s="154"/>
      <c r="Y1060" s="154"/>
      <c r="Z1060" s="154"/>
      <c r="AA1060" s="154"/>
      <c r="AB1060" s="154"/>
      <c r="AC1060" s="154"/>
      <c r="AD1060" s="154"/>
      <c r="AE1060" s="154"/>
      <c r="AF1060" s="154"/>
      <c r="AG1060" s="63">
        <f t="shared" si="327"/>
        <v>0</v>
      </c>
      <c r="AH1060" s="56">
        <f t="shared" si="328"/>
        <v>0</v>
      </c>
      <c r="AI1060" s="56">
        <f t="shared" si="329"/>
        <v>0</v>
      </c>
      <c r="AJ1060" s="56">
        <f t="shared" si="330"/>
        <v>0</v>
      </c>
      <c r="AK1060" s="56">
        <f t="shared" si="331"/>
        <v>0</v>
      </c>
      <c r="AL1060" s="56">
        <f t="shared" si="332"/>
        <v>0</v>
      </c>
      <c r="AM1060" s="56">
        <f t="shared" si="333"/>
        <v>0</v>
      </c>
      <c r="AN1060" s="56">
        <f t="shared" si="334"/>
        <v>0</v>
      </c>
      <c r="AO1060" s="56">
        <f t="shared" si="335"/>
        <v>0</v>
      </c>
      <c r="AP1060" s="56">
        <f t="shared" si="336"/>
        <v>0</v>
      </c>
      <c r="AQ1060" s="56">
        <f t="shared" si="337"/>
        <v>0</v>
      </c>
      <c r="AR1060" s="86">
        <f t="shared" si="338"/>
        <v>0</v>
      </c>
    </row>
    <row r="1061" spans="1:44" x14ac:dyDescent="0.25">
      <c r="A1061" s="178"/>
      <c r="B1061" s="55" t="str">
        <f>_xlfn.IFNA(VLOOKUP(A1061,'Ajánlatkérő(k) adatai'!$B$4:$C$205,2,0),"")</f>
        <v/>
      </c>
      <c r="C1061" s="178"/>
      <c r="D1061" s="55" t="str">
        <f>_xlfn.IFNA(VLOOKUP(C1061,'Számlafizető(k) adatai'!$C$4:$D$203,2,0),"")</f>
        <v/>
      </c>
      <c r="E1061" s="55" t="str">
        <f>_xlfn.IFNA(VLOOKUP(C1061,'Számlafizető(k) adatai'!$C$4:$M$203,11,0),"")</f>
        <v/>
      </c>
      <c r="F1061" s="178"/>
      <c r="G1061" s="178"/>
      <c r="H1061" s="178"/>
      <c r="I1061" s="55" t="str">
        <f>IF(F1061="","",VLOOKUP(LEFT(F1061,5),'Technikai cellák'!B:C,2,0))</f>
        <v/>
      </c>
      <c r="J1061" s="55" t="str">
        <f>IF(F1061="","",VLOOKUP(I1061,'Technikai cellák'!$C$1:$D$12,2,0))</f>
        <v/>
      </c>
      <c r="K1061" s="179"/>
      <c r="L1061" s="67" t="str">
        <f t="shared" si="322"/>
        <v/>
      </c>
      <c r="M1061" s="68">
        <f t="shared" si="323"/>
        <v>0</v>
      </c>
      <c r="N1061" s="66">
        <f t="shared" si="324"/>
        <v>0</v>
      </c>
      <c r="O1061" s="152"/>
      <c r="P1061" s="172">
        <f t="shared" si="339"/>
        <v>0</v>
      </c>
      <c r="Q1061" s="69">
        <f t="shared" si="325"/>
        <v>0</v>
      </c>
      <c r="R1061" s="62">
        <f t="shared" si="326"/>
        <v>0</v>
      </c>
      <c r="S1061" s="153"/>
      <c r="T1061" s="118" t="str">
        <f t="shared" si="340"/>
        <v/>
      </c>
      <c r="U1061" s="154"/>
      <c r="V1061" s="154"/>
      <c r="W1061" s="154"/>
      <c r="X1061" s="154"/>
      <c r="Y1061" s="154"/>
      <c r="Z1061" s="154"/>
      <c r="AA1061" s="154"/>
      <c r="AB1061" s="154"/>
      <c r="AC1061" s="154"/>
      <c r="AD1061" s="154"/>
      <c r="AE1061" s="154"/>
      <c r="AF1061" s="154"/>
      <c r="AG1061" s="63">
        <f t="shared" si="327"/>
        <v>0</v>
      </c>
      <c r="AH1061" s="56">
        <f t="shared" si="328"/>
        <v>0</v>
      </c>
      <c r="AI1061" s="56">
        <f t="shared" si="329"/>
        <v>0</v>
      </c>
      <c r="AJ1061" s="56">
        <f t="shared" si="330"/>
        <v>0</v>
      </c>
      <c r="AK1061" s="56">
        <f t="shared" si="331"/>
        <v>0</v>
      </c>
      <c r="AL1061" s="56">
        <f t="shared" si="332"/>
        <v>0</v>
      </c>
      <c r="AM1061" s="56">
        <f t="shared" si="333"/>
        <v>0</v>
      </c>
      <c r="AN1061" s="56">
        <f t="shared" si="334"/>
        <v>0</v>
      </c>
      <c r="AO1061" s="56">
        <f t="shared" si="335"/>
        <v>0</v>
      </c>
      <c r="AP1061" s="56">
        <f t="shared" si="336"/>
        <v>0</v>
      </c>
      <c r="AQ1061" s="56">
        <f t="shared" si="337"/>
        <v>0</v>
      </c>
      <c r="AR1061" s="86">
        <f t="shared" si="338"/>
        <v>0</v>
      </c>
    </row>
    <row r="1062" spans="1:44" x14ac:dyDescent="0.25">
      <c r="A1062" s="178"/>
      <c r="B1062" s="55" t="str">
        <f>_xlfn.IFNA(VLOOKUP(A1062,'Ajánlatkérő(k) adatai'!$B$4:$C$205,2,0),"")</f>
        <v/>
      </c>
      <c r="C1062" s="178"/>
      <c r="D1062" s="55" t="str">
        <f>_xlfn.IFNA(VLOOKUP(C1062,'Számlafizető(k) adatai'!$C$4:$D$203,2,0),"")</f>
        <v/>
      </c>
      <c r="E1062" s="55" t="str">
        <f>_xlfn.IFNA(VLOOKUP(C1062,'Számlafizető(k) adatai'!$C$4:$M$203,11,0),"")</f>
        <v/>
      </c>
      <c r="F1062" s="178"/>
      <c r="G1062" s="178"/>
      <c r="H1062" s="178"/>
      <c r="I1062" s="55" t="str">
        <f>IF(F1062="","",VLOOKUP(LEFT(F1062,5),'Technikai cellák'!B:C,2,0))</f>
        <v/>
      </c>
      <c r="J1062" s="55" t="str">
        <f>IF(F1062="","",VLOOKUP(I1062,'Technikai cellák'!$C$1:$D$12,2,0))</f>
        <v/>
      </c>
      <c r="K1062" s="179"/>
      <c r="L1062" s="67" t="str">
        <f t="shared" si="322"/>
        <v/>
      </c>
      <c r="M1062" s="68">
        <f t="shared" si="323"/>
        <v>0</v>
      </c>
      <c r="N1062" s="66">
        <f t="shared" si="324"/>
        <v>0</v>
      </c>
      <c r="O1062" s="152"/>
      <c r="P1062" s="172">
        <f t="shared" si="339"/>
        <v>0</v>
      </c>
      <c r="Q1062" s="69">
        <f t="shared" si="325"/>
        <v>0</v>
      </c>
      <c r="R1062" s="62">
        <f t="shared" si="326"/>
        <v>0</v>
      </c>
      <c r="S1062" s="153"/>
      <c r="T1062" s="118" t="str">
        <f t="shared" si="340"/>
        <v/>
      </c>
      <c r="U1062" s="154"/>
      <c r="V1062" s="154"/>
      <c r="W1062" s="154"/>
      <c r="X1062" s="154"/>
      <c r="Y1062" s="154"/>
      <c r="Z1062" s="154"/>
      <c r="AA1062" s="154"/>
      <c r="AB1062" s="154"/>
      <c r="AC1062" s="154"/>
      <c r="AD1062" s="154"/>
      <c r="AE1062" s="154"/>
      <c r="AF1062" s="154"/>
      <c r="AG1062" s="63">
        <f t="shared" si="327"/>
        <v>0</v>
      </c>
      <c r="AH1062" s="56">
        <f t="shared" si="328"/>
        <v>0</v>
      </c>
      <c r="AI1062" s="56">
        <f t="shared" si="329"/>
        <v>0</v>
      </c>
      <c r="AJ1062" s="56">
        <f t="shared" si="330"/>
        <v>0</v>
      </c>
      <c r="AK1062" s="56">
        <f t="shared" si="331"/>
        <v>0</v>
      </c>
      <c r="AL1062" s="56">
        <f t="shared" si="332"/>
        <v>0</v>
      </c>
      <c r="AM1062" s="56">
        <f t="shared" si="333"/>
        <v>0</v>
      </c>
      <c r="AN1062" s="56">
        <f t="shared" si="334"/>
        <v>0</v>
      </c>
      <c r="AO1062" s="56">
        <f t="shared" si="335"/>
        <v>0</v>
      </c>
      <c r="AP1062" s="56">
        <f t="shared" si="336"/>
        <v>0</v>
      </c>
      <c r="AQ1062" s="56">
        <f t="shared" si="337"/>
        <v>0</v>
      </c>
      <c r="AR1062" s="86">
        <f t="shared" si="338"/>
        <v>0</v>
      </c>
    </row>
    <row r="1063" spans="1:44" x14ac:dyDescent="0.25">
      <c r="A1063" s="178"/>
      <c r="B1063" s="55" t="str">
        <f>_xlfn.IFNA(VLOOKUP(A1063,'Ajánlatkérő(k) adatai'!$B$4:$C$205,2,0),"")</f>
        <v/>
      </c>
      <c r="C1063" s="178"/>
      <c r="D1063" s="55" t="str">
        <f>_xlfn.IFNA(VLOOKUP(C1063,'Számlafizető(k) adatai'!$C$4:$D$203,2,0),"")</f>
        <v/>
      </c>
      <c r="E1063" s="55" t="str">
        <f>_xlfn.IFNA(VLOOKUP(C1063,'Számlafizető(k) adatai'!$C$4:$M$203,11,0),"")</f>
        <v/>
      </c>
      <c r="F1063" s="178"/>
      <c r="G1063" s="178"/>
      <c r="H1063" s="178"/>
      <c r="I1063" s="55" t="str">
        <f>IF(F1063="","",VLOOKUP(LEFT(F1063,5),'Technikai cellák'!B:C,2,0))</f>
        <v/>
      </c>
      <c r="J1063" s="55" t="str">
        <f>IF(F1063="","",VLOOKUP(I1063,'Technikai cellák'!$C$1:$D$12,2,0))</f>
        <v/>
      </c>
      <c r="K1063" s="179"/>
      <c r="L1063" s="67" t="str">
        <f t="shared" si="322"/>
        <v/>
      </c>
      <c r="M1063" s="68">
        <f t="shared" si="323"/>
        <v>0</v>
      </c>
      <c r="N1063" s="66">
        <f t="shared" si="324"/>
        <v>0</v>
      </c>
      <c r="O1063" s="152"/>
      <c r="P1063" s="172">
        <f t="shared" si="339"/>
        <v>0</v>
      </c>
      <c r="Q1063" s="69">
        <f t="shared" si="325"/>
        <v>0</v>
      </c>
      <c r="R1063" s="62">
        <f t="shared" si="326"/>
        <v>0</v>
      </c>
      <c r="S1063" s="153"/>
      <c r="T1063" s="118" t="str">
        <f t="shared" si="340"/>
        <v/>
      </c>
      <c r="U1063" s="154"/>
      <c r="V1063" s="154"/>
      <c r="W1063" s="154"/>
      <c r="X1063" s="154"/>
      <c r="Y1063" s="154"/>
      <c r="Z1063" s="154"/>
      <c r="AA1063" s="154"/>
      <c r="AB1063" s="154"/>
      <c r="AC1063" s="154"/>
      <c r="AD1063" s="154"/>
      <c r="AE1063" s="154"/>
      <c r="AF1063" s="154"/>
      <c r="AG1063" s="63">
        <f t="shared" si="327"/>
        <v>0</v>
      </c>
      <c r="AH1063" s="56">
        <f t="shared" si="328"/>
        <v>0</v>
      </c>
      <c r="AI1063" s="56">
        <f t="shared" si="329"/>
        <v>0</v>
      </c>
      <c r="AJ1063" s="56">
        <f t="shared" si="330"/>
        <v>0</v>
      </c>
      <c r="AK1063" s="56">
        <f t="shared" si="331"/>
        <v>0</v>
      </c>
      <c r="AL1063" s="56">
        <f t="shared" si="332"/>
        <v>0</v>
      </c>
      <c r="AM1063" s="56">
        <f t="shared" si="333"/>
        <v>0</v>
      </c>
      <c r="AN1063" s="56">
        <f t="shared" si="334"/>
        <v>0</v>
      </c>
      <c r="AO1063" s="56">
        <f t="shared" si="335"/>
        <v>0</v>
      </c>
      <c r="AP1063" s="56">
        <f t="shared" si="336"/>
        <v>0</v>
      </c>
      <c r="AQ1063" s="56">
        <f t="shared" si="337"/>
        <v>0</v>
      </c>
      <c r="AR1063" s="86">
        <f t="shared" si="338"/>
        <v>0</v>
      </c>
    </row>
    <row r="1064" spans="1:44" x14ac:dyDescent="0.25">
      <c r="A1064" s="178"/>
      <c r="B1064" s="55" t="str">
        <f>_xlfn.IFNA(VLOOKUP(A1064,'Ajánlatkérő(k) adatai'!$B$4:$C$205,2,0),"")</f>
        <v/>
      </c>
      <c r="C1064" s="178"/>
      <c r="D1064" s="55" t="str">
        <f>_xlfn.IFNA(VLOOKUP(C1064,'Számlafizető(k) adatai'!$C$4:$D$203,2,0),"")</f>
        <v/>
      </c>
      <c r="E1064" s="55" t="str">
        <f>_xlfn.IFNA(VLOOKUP(C1064,'Számlafizető(k) adatai'!$C$4:$M$203,11,0),"")</f>
        <v/>
      </c>
      <c r="F1064" s="178"/>
      <c r="G1064" s="178"/>
      <c r="H1064" s="178"/>
      <c r="I1064" s="55" t="str">
        <f>IF(F1064="","",VLOOKUP(LEFT(F1064,5),'Technikai cellák'!B:C,2,0))</f>
        <v/>
      </c>
      <c r="J1064" s="55" t="str">
        <f>IF(F1064="","",VLOOKUP(I1064,'Technikai cellák'!$C$1:$D$12,2,0))</f>
        <v/>
      </c>
      <c r="K1064" s="179"/>
      <c r="L1064" s="67" t="str">
        <f t="shared" si="322"/>
        <v/>
      </c>
      <c r="M1064" s="68">
        <f t="shared" si="323"/>
        <v>0</v>
      </c>
      <c r="N1064" s="66">
        <f t="shared" si="324"/>
        <v>0</v>
      </c>
      <c r="O1064" s="152"/>
      <c r="P1064" s="172">
        <f t="shared" si="339"/>
        <v>0</v>
      </c>
      <c r="Q1064" s="69">
        <f t="shared" si="325"/>
        <v>0</v>
      </c>
      <c r="R1064" s="62">
        <f t="shared" si="326"/>
        <v>0</v>
      </c>
      <c r="S1064" s="153"/>
      <c r="T1064" s="118" t="str">
        <f t="shared" si="340"/>
        <v/>
      </c>
      <c r="U1064" s="154"/>
      <c r="V1064" s="154"/>
      <c r="W1064" s="154"/>
      <c r="X1064" s="154"/>
      <c r="Y1064" s="154"/>
      <c r="Z1064" s="154"/>
      <c r="AA1064" s="154"/>
      <c r="AB1064" s="154"/>
      <c r="AC1064" s="154"/>
      <c r="AD1064" s="154"/>
      <c r="AE1064" s="154"/>
      <c r="AF1064" s="154"/>
      <c r="AG1064" s="63">
        <f t="shared" si="327"/>
        <v>0</v>
      </c>
      <c r="AH1064" s="56">
        <f t="shared" si="328"/>
        <v>0</v>
      </c>
      <c r="AI1064" s="56">
        <f t="shared" si="329"/>
        <v>0</v>
      </c>
      <c r="AJ1064" s="56">
        <f t="shared" si="330"/>
        <v>0</v>
      </c>
      <c r="AK1064" s="56">
        <f t="shared" si="331"/>
        <v>0</v>
      </c>
      <c r="AL1064" s="56">
        <f t="shared" si="332"/>
        <v>0</v>
      </c>
      <c r="AM1064" s="56">
        <f t="shared" si="333"/>
        <v>0</v>
      </c>
      <c r="AN1064" s="56">
        <f t="shared" si="334"/>
        <v>0</v>
      </c>
      <c r="AO1064" s="56">
        <f t="shared" si="335"/>
        <v>0</v>
      </c>
      <c r="AP1064" s="56">
        <f t="shared" si="336"/>
        <v>0</v>
      </c>
      <c r="AQ1064" s="56">
        <f t="shared" si="337"/>
        <v>0</v>
      </c>
      <c r="AR1064" s="86">
        <f t="shared" si="338"/>
        <v>0</v>
      </c>
    </row>
    <row r="1065" spans="1:44" x14ac:dyDescent="0.25">
      <c r="A1065" s="178"/>
      <c r="B1065" s="55" t="str">
        <f>_xlfn.IFNA(VLOOKUP(A1065,'Ajánlatkérő(k) adatai'!$B$4:$C$205,2,0),"")</f>
        <v/>
      </c>
      <c r="C1065" s="178"/>
      <c r="D1065" s="55" t="str">
        <f>_xlfn.IFNA(VLOOKUP(C1065,'Számlafizető(k) adatai'!$C$4:$D$203,2,0),"")</f>
        <v/>
      </c>
      <c r="E1065" s="55" t="str">
        <f>_xlfn.IFNA(VLOOKUP(C1065,'Számlafizető(k) adatai'!$C$4:$M$203,11,0),"")</f>
        <v/>
      </c>
      <c r="F1065" s="178"/>
      <c r="G1065" s="178"/>
      <c r="H1065" s="178"/>
      <c r="I1065" s="55" t="str">
        <f>IF(F1065="","",VLOOKUP(LEFT(F1065,5),'Technikai cellák'!B:C,2,0))</f>
        <v/>
      </c>
      <c r="J1065" s="55" t="str">
        <f>IF(F1065="","",VLOOKUP(I1065,'Technikai cellák'!$C$1:$D$12,2,0))</f>
        <v/>
      </c>
      <c r="K1065" s="179"/>
      <c r="L1065" s="67" t="str">
        <f t="shared" si="322"/>
        <v/>
      </c>
      <c r="M1065" s="68">
        <f t="shared" si="323"/>
        <v>0</v>
      </c>
      <c r="N1065" s="66">
        <f t="shared" si="324"/>
        <v>0</v>
      </c>
      <c r="O1065" s="152"/>
      <c r="P1065" s="172">
        <f t="shared" si="339"/>
        <v>0</v>
      </c>
      <c r="Q1065" s="69">
        <f t="shared" si="325"/>
        <v>0</v>
      </c>
      <c r="R1065" s="62">
        <f t="shared" si="326"/>
        <v>0</v>
      </c>
      <c r="S1065" s="153"/>
      <c r="T1065" s="118" t="str">
        <f t="shared" si="340"/>
        <v/>
      </c>
      <c r="U1065" s="154"/>
      <c r="V1065" s="154"/>
      <c r="W1065" s="154"/>
      <c r="X1065" s="154"/>
      <c r="Y1065" s="154"/>
      <c r="Z1065" s="154"/>
      <c r="AA1065" s="154"/>
      <c r="AB1065" s="154"/>
      <c r="AC1065" s="154"/>
      <c r="AD1065" s="154"/>
      <c r="AE1065" s="154"/>
      <c r="AF1065" s="154"/>
      <c r="AG1065" s="63">
        <f t="shared" si="327"/>
        <v>0</v>
      </c>
      <c r="AH1065" s="56">
        <f t="shared" si="328"/>
        <v>0</v>
      </c>
      <c r="AI1065" s="56">
        <f t="shared" si="329"/>
        <v>0</v>
      </c>
      <c r="AJ1065" s="56">
        <f t="shared" si="330"/>
        <v>0</v>
      </c>
      <c r="AK1065" s="56">
        <f t="shared" si="331"/>
        <v>0</v>
      </c>
      <c r="AL1065" s="56">
        <f t="shared" si="332"/>
        <v>0</v>
      </c>
      <c r="AM1065" s="56">
        <f t="shared" si="333"/>
        <v>0</v>
      </c>
      <c r="AN1065" s="56">
        <f t="shared" si="334"/>
        <v>0</v>
      </c>
      <c r="AO1065" s="56">
        <f t="shared" si="335"/>
        <v>0</v>
      </c>
      <c r="AP1065" s="56">
        <f t="shared" si="336"/>
        <v>0</v>
      </c>
      <c r="AQ1065" s="56">
        <f t="shared" si="337"/>
        <v>0</v>
      </c>
      <c r="AR1065" s="86">
        <f t="shared" si="338"/>
        <v>0</v>
      </c>
    </row>
    <row r="1066" spans="1:44" x14ac:dyDescent="0.25">
      <c r="A1066" s="178"/>
      <c r="B1066" s="55" t="str">
        <f>_xlfn.IFNA(VLOOKUP(A1066,'Ajánlatkérő(k) adatai'!$B$4:$C$205,2,0),"")</f>
        <v/>
      </c>
      <c r="C1066" s="178"/>
      <c r="D1066" s="55" t="str">
        <f>_xlfn.IFNA(VLOOKUP(C1066,'Számlafizető(k) adatai'!$C$4:$D$203,2,0),"")</f>
        <v/>
      </c>
      <c r="E1066" s="55" t="str">
        <f>_xlfn.IFNA(VLOOKUP(C1066,'Számlafizető(k) adatai'!$C$4:$M$203,11,0),"")</f>
        <v/>
      </c>
      <c r="F1066" s="178"/>
      <c r="G1066" s="178"/>
      <c r="H1066" s="178"/>
      <c r="I1066" s="55" t="str">
        <f>IF(F1066="","",VLOOKUP(LEFT(F1066,5),'Technikai cellák'!B:C,2,0))</f>
        <v/>
      </c>
      <c r="J1066" s="55" t="str">
        <f>IF(F1066="","",VLOOKUP(I1066,'Technikai cellák'!$C$1:$D$12,2,0))</f>
        <v/>
      </c>
      <c r="K1066" s="179"/>
      <c r="L1066" s="67" t="str">
        <f t="shared" si="322"/>
        <v/>
      </c>
      <c r="M1066" s="68">
        <f t="shared" si="323"/>
        <v>0</v>
      </c>
      <c r="N1066" s="66">
        <f t="shared" si="324"/>
        <v>0</v>
      </c>
      <c r="O1066" s="152"/>
      <c r="P1066" s="172">
        <f t="shared" si="339"/>
        <v>0</v>
      </c>
      <c r="Q1066" s="69">
        <f t="shared" si="325"/>
        <v>0</v>
      </c>
      <c r="R1066" s="62">
        <f t="shared" si="326"/>
        <v>0</v>
      </c>
      <c r="S1066" s="153"/>
      <c r="T1066" s="118" t="str">
        <f t="shared" si="340"/>
        <v/>
      </c>
      <c r="U1066" s="154"/>
      <c r="V1066" s="154"/>
      <c r="W1066" s="154"/>
      <c r="X1066" s="154"/>
      <c r="Y1066" s="154"/>
      <c r="Z1066" s="154"/>
      <c r="AA1066" s="154"/>
      <c r="AB1066" s="154"/>
      <c r="AC1066" s="154"/>
      <c r="AD1066" s="154"/>
      <c r="AE1066" s="154"/>
      <c r="AF1066" s="154"/>
      <c r="AG1066" s="63">
        <f t="shared" si="327"/>
        <v>0</v>
      </c>
      <c r="AH1066" s="56">
        <f t="shared" si="328"/>
        <v>0</v>
      </c>
      <c r="AI1066" s="56">
        <f t="shared" si="329"/>
        <v>0</v>
      </c>
      <c r="AJ1066" s="56">
        <f t="shared" si="330"/>
        <v>0</v>
      </c>
      <c r="AK1066" s="56">
        <f t="shared" si="331"/>
        <v>0</v>
      </c>
      <c r="AL1066" s="56">
        <f t="shared" si="332"/>
        <v>0</v>
      </c>
      <c r="AM1066" s="56">
        <f t="shared" si="333"/>
        <v>0</v>
      </c>
      <c r="AN1066" s="56">
        <f t="shared" si="334"/>
        <v>0</v>
      </c>
      <c r="AO1066" s="56">
        <f t="shared" si="335"/>
        <v>0</v>
      </c>
      <c r="AP1066" s="56">
        <f t="shared" si="336"/>
        <v>0</v>
      </c>
      <c r="AQ1066" s="56">
        <f t="shared" si="337"/>
        <v>0</v>
      </c>
      <c r="AR1066" s="86">
        <f t="shared" si="338"/>
        <v>0</v>
      </c>
    </row>
    <row r="1067" spans="1:44" x14ac:dyDescent="0.25">
      <c r="A1067" s="178"/>
      <c r="B1067" s="55" t="str">
        <f>_xlfn.IFNA(VLOOKUP(A1067,'Ajánlatkérő(k) adatai'!$B$4:$C$205,2,0),"")</f>
        <v/>
      </c>
      <c r="C1067" s="178"/>
      <c r="D1067" s="55" t="str">
        <f>_xlfn.IFNA(VLOOKUP(C1067,'Számlafizető(k) adatai'!$C$4:$D$203,2,0),"")</f>
        <v/>
      </c>
      <c r="E1067" s="55" t="str">
        <f>_xlfn.IFNA(VLOOKUP(C1067,'Számlafizető(k) adatai'!$C$4:$M$203,11,0),"")</f>
        <v/>
      </c>
      <c r="F1067" s="178"/>
      <c r="G1067" s="178"/>
      <c r="H1067" s="178"/>
      <c r="I1067" s="55" t="str">
        <f>IF(F1067="","",VLOOKUP(LEFT(F1067,5),'Technikai cellák'!B:C,2,0))</f>
        <v/>
      </c>
      <c r="J1067" s="55" t="str">
        <f>IF(F1067="","",VLOOKUP(I1067,'Technikai cellák'!$C$1:$D$12,2,0))</f>
        <v/>
      </c>
      <c r="K1067" s="179"/>
      <c r="L1067" s="67" t="str">
        <f t="shared" si="322"/>
        <v/>
      </c>
      <c r="M1067" s="68">
        <f t="shared" si="323"/>
        <v>0</v>
      </c>
      <c r="N1067" s="66">
        <f t="shared" si="324"/>
        <v>0</v>
      </c>
      <c r="O1067" s="152"/>
      <c r="P1067" s="172">
        <f t="shared" si="339"/>
        <v>0</v>
      </c>
      <c r="Q1067" s="69">
        <f t="shared" si="325"/>
        <v>0</v>
      </c>
      <c r="R1067" s="62">
        <f t="shared" si="326"/>
        <v>0</v>
      </c>
      <c r="S1067" s="153"/>
      <c r="T1067" s="118" t="str">
        <f t="shared" si="340"/>
        <v/>
      </c>
      <c r="U1067" s="154"/>
      <c r="V1067" s="154"/>
      <c r="W1067" s="154"/>
      <c r="X1067" s="154"/>
      <c r="Y1067" s="154"/>
      <c r="Z1067" s="154"/>
      <c r="AA1067" s="154"/>
      <c r="AB1067" s="154"/>
      <c r="AC1067" s="154"/>
      <c r="AD1067" s="154"/>
      <c r="AE1067" s="154"/>
      <c r="AF1067" s="154"/>
      <c r="AG1067" s="63">
        <f t="shared" si="327"/>
        <v>0</v>
      </c>
      <c r="AH1067" s="56">
        <f t="shared" si="328"/>
        <v>0</v>
      </c>
      <c r="AI1067" s="56">
        <f t="shared" si="329"/>
        <v>0</v>
      </c>
      <c r="AJ1067" s="56">
        <f t="shared" si="330"/>
        <v>0</v>
      </c>
      <c r="AK1067" s="56">
        <f t="shared" si="331"/>
        <v>0</v>
      </c>
      <c r="AL1067" s="56">
        <f t="shared" si="332"/>
        <v>0</v>
      </c>
      <c r="AM1067" s="56">
        <f t="shared" si="333"/>
        <v>0</v>
      </c>
      <c r="AN1067" s="56">
        <f t="shared" si="334"/>
        <v>0</v>
      </c>
      <c r="AO1067" s="56">
        <f t="shared" si="335"/>
        <v>0</v>
      </c>
      <c r="AP1067" s="56">
        <f t="shared" si="336"/>
        <v>0</v>
      </c>
      <c r="AQ1067" s="56">
        <f t="shared" si="337"/>
        <v>0</v>
      </c>
      <c r="AR1067" s="86">
        <f t="shared" si="338"/>
        <v>0</v>
      </c>
    </row>
    <row r="1068" spans="1:44" x14ac:dyDescent="0.25">
      <c r="A1068" s="178"/>
      <c r="B1068" s="55" t="str">
        <f>_xlfn.IFNA(VLOOKUP(A1068,'Ajánlatkérő(k) adatai'!$B$4:$C$205,2,0),"")</f>
        <v/>
      </c>
      <c r="C1068" s="178"/>
      <c r="D1068" s="55" t="str">
        <f>_xlfn.IFNA(VLOOKUP(C1068,'Számlafizető(k) adatai'!$C$4:$D$203,2,0),"")</f>
        <v/>
      </c>
      <c r="E1068" s="55" t="str">
        <f>_xlfn.IFNA(VLOOKUP(C1068,'Számlafizető(k) adatai'!$C$4:$M$203,11,0),"")</f>
        <v/>
      </c>
      <c r="F1068" s="178"/>
      <c r="G1068" s="178"/>
      <c r="H1068" s="178"/>
      <c r="I1068" s="55" t="str">
        <f>IF(F1068="","",VLOOKUP(LEFT(F1068,5),'Technikai cellák'!B:C,2,0))</f>
        <v/>
      </c>
      <c r="J1068" s="55" t="str">
        <f>IF(F1068="","",VLOOKUP(I1068,'Technikai cellák'!$C$1:$D$12,2,0))</f>
        <v/>
      </c>
      <c r="K1068" s="179"/>
      <c r="L1068" s="67" t="str">
        <f t="shared" si="322"/>
        <v/>
      </c>
      <c r="M1068" s="68">
        <f t="shared" si="323"/>
        <v>0</v>
      </c>
      <c r="N1068" s="66">
        <f t="shared" si="324"/>
        <v>0</v>
      </c>
      <c r="O1068" s="152"/>
      <c r="P1068" s="172">
        <f t="shared" si="339"/>
        <v>0</v>
      </c>
      <c r="Q1068" s="69">
        <f t="shared" si="325"/>
        <v>0</v>
      </c>
      <c r="R1068" s="62">
        <f t="shared" si="326"/>
        <v>0</v>
      </c>
      <c r="S1068" s="153"/>
      <c r="T1068" s="118" t="str">
        <f t="shared" si="340"/>
        <v/>
      </c>
      <c r="U1068" s="154"/>
      <c r="V1068" s="154"/>
      <c r="W1068" s="154"/>
      <c r="X1068" s="154"/>
      <c r="Y1068" s="154"/>
      <c r="Z1068" s="154"/>
      <c r="AA1068" s="154"/>
      <c r="AB1068" s="154"/>
      <c r="AC1068" s="154"/>
      <c r="AD1068" s="154"/>
      <c r="AE1068" s="154"/>
      <c r="AF1068" s="154"/>
      <c r="AG1068" s="63">
        <f t="shared" si="327"/>
        <v>0</v>
      </c>
      <c r="AH1068" s="56">
        <f t="shared" si="328"/>
        <v>0</v>
      </c>
      <c r="AI1068" s="56">
        <f t="shared" si="329"/>
        <v>0</v>
      </c>
      <c r="AJ1068" s="56">
        <f t="shared" si="330"/>
        <v>0</v>
      </c>
      <c r="AK1068" s="56">
        <f t="shared" si="331"/>
        <v>0</v>
      </c>
      <c r="AL1068" s="56">
        <f t="shared" si="332"/>
        <v>0</v>
      </c>
      <c r="AM1068" s="56">
        <f t="shared" si="333"/>
        <v>0</v>
      </c>
      <c r="AN1068" s="56">
        <f t="shared" si="334"/>
        <v>0</v>
      </c>
      <c r="AO1068" s="56">
        <f t="shared" si="335"/>
        <v>0</v>
      </c>
      <c r="AP1068" s="56">
        <f t="shared" si="336"/>
        <v>0</v>
      </c>
      <c r="AQ1068" s="56">
        <f t="shared" si="337"/>
        <v>0</v>
      </c>
      <c r="AR1068" s="86">
        <f t="shared" si="338"/>
        <v>0</v>
      </c>
    </row>
    <row r="1069" spans="1:44" x14ac:dyDescent="0.25">
      <c r="A1069" s="178"/>
      <c r="B1069" s="55" t="str">
        <f>_xlfn.IFNA(VLOOKUP(A1069,'Ajánlatkérő(k) adatai'!$B$4:$C$205,2,0),"")</f>
        <v/>
      </c>
      <c r="C1069" s="178"/>
      <c r="D1069" s="55" t="str">
        <f>_xlfn.IFNA(VLOOKUP(C1069,'Számlafizető(k) adatai'!$C$4:$D$203,2,0),"")</f>
        <v/>
      </c>
      <c r="E1069" s="55" t="str">
        <f>_xlfn.IFNA(VLOOKUP(C1069,'Számlafizető(k) adatai'!$C$4:$M$203,11,0),"")</f>
        <v/>
      </c>
      <c r="F1069" s="178"/>
      <c r="G1069" s="178"/>
      <c r="H1069" s="178"/>
      <c r="I1069" s="55" t="str">
        <f>IF(F1069="","",VLOOKUP(LEFT(F1069,5),'Technikai cellák'!B:C,2,0))</f>
        <v/>
      </c>
      <c r="J1069" s="55" t="str">
        <f>IF(F1069="","",VLOOKUP(I1069,'Technikai cellák'!$C$1:$D$12,2,0))</f>
        <v/>
      </c>
      <c r="K1069" s="179"/>
      <c r="L1069" s="67" t="str">
        <f t="shared" si="322"/>
        <v/>
      </c>
      <c r="M1069" s="68">
        <f t="shared" si="323"/>
        <v>0</v>
      </c>
      <c r="N1069" s="66">
        <f t="shared" si="324"/>
        <v>0</v>
      </c>
      <c r="O1069" s="152"/>
      <c r="P1069" s="172">
        <f t="shared" si="339"/>
        <v>0</v>
      </c>
      <c r="Q1069" s="69">
        <f t="shared" si="325"/>
        <v>0</v>
      </c>
      <c r="R1069" s="62">
        <f t="shared" si="326"/>
        <v>0</v>
      </c>
      <c r="S1069" s="153"/>
      <c r="T1069" s="118" t="str">
        <f t="shared" si="340"/>
        <v/>
      </c>
      <c r="U1069" s="154"/>
      <c r="V1069" s="154"/>
      <c r="W1069" s="154"/>
      <c r="X1069" s="154"/>
      <c r="Y1069" s="154"/>
      <c r="Z1069" s="154"/>
      <c r="AA1069" s="154"/>
      <c r="AB1069" s="154"/>
      <c r="AC1069" s="154"/>
      <c r="AD1069" s="154"/>
      <c r="AE1069" s="154"/>
      <c r="AF1069" s="154"/>
      <c r="AG1069" s="63">
        <f t="shared" si="327"/>
        <v>0</v>
      </c>
      <c r="AH1069" s="56">
        <f t="shared" si="328"/>
        <v>0</v>
      </c>
      <c r="AI1069" s="56">
        <f t="shared" si="329"/>
        <v>0</v>
      </c>
      <c r="AJ1069" s="56">
        <f t="shared" si="330"/>
        <v>0</v>
      </c>
      <c r="AK1069" s="56">
        <f t="shared" si="331"/>
        <v>0</v>
      </c>
      <c r="AL1069" s="56">
        <f t="shared" si="332"/>
        <v>0</v>
      </c>
      <c r="AM1069" s="56">
        <f t="shared" si="333"/>
        <v>0</v>
      </c>
      <c r="AN1069" s="56">
        <f t="shared" si="334"/>
        <v>0</v>
      </c>
      <c r="AO1069" s="56">
        <f t="shared" si="335"/>
        <v>0</v>
      </c>
      <c r="AP1069" s="56">
        <f t="shared" si="336"/>
        <v>0</v>
      </c>
      <c r="AQ1069" s="56">
        <f t="shared" si="337"/>
        <v>0</v>
      </c>
      <c r="AR1069" s="86">
        <f t="shared" si="338"/>
        <v>0</v>
      </c>
    </row>
    <row r="1070" spans="1:44" x14ac:dyDescent="0.25">
      <c r="A1070" s="178"/>
      <c r="B1070" s="55" t="str">
        <f>_xlfn.IFNA(VLOOKUP(A1070,'Ajánlatkérő(k) adatai'!$B$4:$C$205,2,0),"")</f>
        <v/>
      </c>
      <c r="C1070" s="178"/>
      <c r="D1070" s="55" t="str">
        <f>_xlfn.IFNA(VLOOKUP(C1070,'Számlafizető(k) adatai'!$C$4:$D$203,2,0),"")</f>
        <v/>
      </c>
      <c r="E1070" s="55" t="str">
        <f>_xlfn.IFNA(VLOOKUP(C1070,'Számlafizető(k) adatai'!$C$4:$M$203,11,0),"")</f>
        <v/>
      </c>
      <c r="F1070" s="178"/>
      <c r="G1070" s="178"/>
      <c r="H1070" s="178"/>
      <c r="I1070" s="55" t="str">
        <f>IF(F1070="","",VLOOKUP(LEFT(F1070,5),'Technikai cellák'!B:C,2,0))</f>
        <v/>
      </c>
      <c r="J1070" s="55" t="str">
        <f>IF(F1070="","",VLOOKUP(I1070,'Technikai cellák'!$C$1:$D$12,2,0))</f>
        <v/>
      </c>
      <c r="K1070" s="179"/>
      <c r="L1070" s="67" t="str">
        <f t="shared" si="322"/>
        <v/>
      </c>
      <c r="M1070" s="68">
        <f t="shared" si="323"/>
        <v>0</v>
      </c>
      <c r="N1070" s="66">
        <f t="shared" si="324"/>
        <v>0</v>
      </c>
      <c r="O1070" s="152"/>
      <c r="P1070" s="172">
        <f t="shared" si="339"/>
        <v>0</v>
      </c>
      <c r="Q1070" s="69">
        <f t="shared" si="325"/>
        <v>0</v>
      </c>
      <c r="R1070" s="62">
        <f t="shared" si="326"/>
        <v>0</v>
      </c>
      <c r="S1070" s="153"/>
      <c r="T1070" s="118" t="str">
        <f t="shared" si="340"/>
        <v/>
      </c>
      <c r="U1070" s="154"/>
      <c r="V1070" s="154"/>
      <c r="W1070" s="154"/>
      <c r="X1070" s="154"/>
      <c r="Y1070" s="154"/>
      <c r="Z1070" s="154"/>
      <c r="AA1070" s="154"/>
      <c r="AB1070" s="154"/>
      <c r="AC1070" s="154"/>
      <c r="AD1070" s="154"/>
      <c r="AE1070" s="154"/>
      <c r="AF1070" s="154"/>
      <c r="AG1070" s="63">
        <f t="shared" si="327"/>
        <v>0</v>
      </c>
      <c r="AH1070" s="56">
        <f t="shared" si="328"/>
        <v>0</v>
      </c>
      <c r="AI1070" s="56">
        <f t="shared" si="329"/>
        <v>0</v>
      </c>
      <c r="AJ1070" s="56">
        <f t="shared" si="330"/>
        <v>0</v>
      </c>
      <c r="AK1070" s="56">
        <f t="shared" si="331"/>
        <v>0</v>
      </c>
      <c r="AL1070" s="56">
        <f t="shared" si="332"/>
        <v>0</v>
      </c>
      <c r="AM1070" s="56">
        <f t="shared" si="333"/>
        <v>0</v>
      </c>
      <c r="AN1070" s="56">
        <f t="shared" si="334"/>
        <v>0</v>
      </c>
      <c r="AO1070" s="56">
        <f t="shared" si="335"/>
        <v>0</v>
      </c>
      <c r="AP1070" s="56">
        <f t="shared" si="336"/>
        <v>0</v>
      </c>
      <c r="AQ1070" s="56">
        <f t="shared" si="337"/>
        <v>0</v>
      </c>
      <c r="AR1070" s="86">
        <f t="shared" si="338"/>
        <v>0</v>
      </c>
    </row>
    <row r="1071" spans="1:44" x14ac:dyDescent="0.25">
      <c r="A1071" s="178"/>
      <c r="B1071" s="55" t="str">
        <f>_xlfn.IFNA(VLOOKUP(A1071,'Ajánlatkérő(k) adatai'!$B$4:$C$205,2,0),"")</f>
        <v/>
      </c>
      <c r="C1071" s="178"/>
      <c r="D1071" s="55" t="str">
        <f>_xlfn.IFNA(VLOOKUP(C1071,'Számlafizető(k) adatai'!$C$4:$D$203,2,0),"")</f>
        <v/>
      </c>
      <c r="E1071" s="55" t="str">
        <f>_xlfn.IFNA(VLOOKUP(C1071,'Számlafizető(k) adatai'!$C$4:$M$203,11,0),"")</f>
        <v/>
      </c>
      <c r="F1071" s="178"/>
      <c r="G1071" s="178"/>
      <c r="H1071" s="178"/>
      <c r="I1071" s="55" t="str">
        <f>IF(F1071="","",VLOOKUP(LEFT(F1071,5),'Technikai cellák'!B:C,2,0))</f>
        <v/>
      </c>
      <c r="J1071" s="55" t="str">
        <f>IF(F1071="","",VLOOKUP(I1071,'Technikai cellák'!$C$1:$D$12,2,0))</f>
        <v/>
      </c>
      <c r="K1071" s="179"/>
      <c r="L1071" s="67" t="str">
        <f t="shared" si="322"/>
        <v/>
      </c>
      <c r="M1071" s="68">
        <f t="shared" si="323"/>
        <v>0</v>
      </c>
      <c r="N1071" s="66">
        <f t="shared" si="324"/>
        <v>0</v>
      </c>
      <c r="O1071" s="152"/>
      <c r="P1071" s="172">
        <f t="shared" si="339"/>
        <v>0</v>
      </c>
      <c r="Q1071" s="69">
        <f t="shared" si="325"/>
        <v>0</v>
      </c>
      <c r="R1071" s="62">
        <f t="shared" si="326"/>
        <v>0</v>
      </c>
      <c r="S1071" s="153"/>
      <c r="T1071" s="118" t="str">
        <f t="shared" si="340"/>
        <v/>
      </c>
      <c r="U1071" s="154"/>
      <c r="V1071" s="154"/>
      <c r="W1071" s="154"/>
      <c r="X1071" s="154"/>
      <c r="Y1071" s="154"/>
      <c r="Z1071" s="154"/>
      <c r="AA1071" s="154"/>
      <c r="AB1071" s="154"/>
      <c r="AC1071" s="154"/>
      <c r="AD1071" s="154"/>
      <c r="AE1071" s="154"/>
      <c r="AF1071" s="154"/>
      <c r="AG1071" s="63">
        <f t="shared" si="327"/>
        <v>0</v>
      </c>
      <c r="AH1071" s="56">
        <f t="shared" si="328"/>
        <v>0</v>
      </c>
      <c r="AI1071" s="56">
        <f t="shared" si="329"/>
        <v>0</v>
      </c>
      <c r="AJ1071" s="56">
        <f t="shared" si="330"/>
        <v>0</v>
      </c>
      <c r="AK1071" s="56">
        <f t="shared" si="331"/>
        <v>0</v>
      </c>
      <c r="AL1071" s="56">
        <f t="shared" si="332"/>
        <v>0</v>
      </c>
      <c r="AM1071" s="56">
        <f t="shared" si="333"/>
        <v>0</v>
      </c>
      <c r="AN1071" s="56">
        <f t="shared" si="334"/>
        <v>0</v>
      </c>
      <c r="AO1071" s="56">
        <f t="shared" si="335"/>
        <v>0</v>
      </c>
      <c r="AP1071" s="56">
        <f t="shared" si="336"/>
        <v>0</v>
      </c>
      <c r="AQ1071" s="56">
        <f t="shared" si="337"/>
        <v>0</v>
      </c>
      <c r="AR1071" s="86">
        <f t="shared" si="338"/>
        <v>0</v>
      </c>
    </row>
    <row r="1072" spans="1:44" x14ac:dyDescent="0.25">
      <c r="A1072" s="178"/>
      <c r="B1072" s="55" t="str">
        <f>_xlfn.IFNA(VLOOKUP(A1072,'Ajánlatkérő(k) adatai'!$B$4:$C$205,2,0),"")</f>
        <v/>
      </c>
      <c r="C1072" s="178"/>
      <c r="D1072" s="55" t="str">
        <f>_xlfn.IFNA(VLOOKUP(C1072,'Számlafizető(k) adatai'!$C$4:$D$203,2,0),"")</f>
        <v/>
      </c>
      <c r="E1072" s="55" t="str">
        <f>_xlfn.IFNA(VLOOKUP(C1072,'Számlafizető(k) adatai'!$C$4:$M$203,11,0),"")</f>
        <v/>
      </c>
      <c r="F1072" s="178"/>
      <c r="G1072" s="178"/>
      <c r="H1072" s="178"/>
      <c r="I1072" s="55" t="str">
        <f>IF(F1072="","",VLOOKUP(LEFT(F1072,5),'Technikai cellák'!B:C,2,0))</f>
        <v/>
      </c>
      <c r="J1072" s="55" t="str">
        <f>IF(F1072="","",VLOOKUP(I1072,'Technikai cellák'!$C$1:$D$12,2,0))</f>
        <v/>
      </c>
      <c r="K1072" s="179"/>
      <c r="L1072" s="67" t="str">
        <f t="shared" si="322"/>
        <v/>
      </c>
      <c r="M1072" s="68">
        <f t="shared" si="323"/>
        <v>0</v>
      </c>
      <c r="N1072" s="66">
        <f t="shared" si="324"/>
        <v>0</v>
      </c>
      <c r="O1072" s="152"/>
      <c r="P1072" s="172">
        <f t="shared" si="339"/>
        <v>0</v>
      </c>
      <c r="Q1072" s="69">
        <f t="shared" si="325"/>
        <v>0</v>
      </c>
      <c r="R1072" s="62">
        <f t="shared" si="326"/>
        <v>0</v>
      </c>
      <c r="S1072" s="153"/>
      <c r="T1072" s="118" t="str">
        <f t="shared" si="340"/>
        <v/>
      </c>
      <c r="U1072" s="154"/>
      <c r="V1072" s="154"/>
      <c r="W1072" s="154"/>
      <c r="X1072" s="154"/>
      <c r="Y1072" s="154"/>
      <c r="Z1072" s="154"/>
      <c r="AA1072" s="154"/>
      <c r="AB1072" s="154"/>
      <c r="AC1072" s="154"/>
      <c r="AD1072" s="154"/>
      <c r="AE1072" s="154"/>
      <c r="AF1072" s="154"/>
      <c r="AG1072" s="63">
        <f t="shared" si="327"/>
        <v>0</v>
      </c>
      <c r="AH1072" s="56">
        <f t="shared" si="328"/>
        <v>0</v>
      </c>
      <c r="AI1072" s="56">
        <f t="shared" si="329"/>
        <v>0</v>
      </c>
      <c r="AJ1072" s="56">
        <f t="shared" si="330"/>
        <v>0</v>
      </c>
      <c r="AK1072" s="56">
        <f t="shared" si="331"/>
        <v>0</v>
      </c>
      <c r="AL1072" s="56">
        <f t="shared" si="332"/>
        <v>0</v>
      </c>
      <c r="AM1072" s="56">
        <f t="shared" si="333"/>
        <v>0</v>
      </c>
      <c r="AN1072" s="56">
        <f t="shared" si="334"/>
        <v>0</v>
      </c>
      <c r="AO1072" s="56">
        <f t="shared" si="335"/>
        <v>0</v>
      </c>
      <c r="AP1072" s="56">
        <f t="shared" si="336"/>
        <v>0</v>
      </c>
      <c r="AQ1072" s="56">
        <f t="shared" si="337"/>
        <v>0</v>
      </c>
      <c r="AR1072" s="86">
        <f t="shared" si="338"/>
        <v>0</v>
      </c>
    </row>
    <row r="1073" spans="1:44" x14ac:dyDescent="0.25">
      <c r="A1073" s="178"/>
      <c r="B1073" s="55" t="str">
        <f>_xlfn.IFNA(VLOOKUP(A1073,'Ajánlatkérő(k) adatai'!$B$4:$C$205,2,0),"")</f>
        <v/>
      </c>
      <c r="C1073" s="178"/>
      <c r="D1073" s="55" t="str">
        <f>_xlfn.IFNA(VLOOKUP(C1073,'Számlafizető(k) adatai'!$C$4:$D$203,2,0),"")</f>
        <v/>
      </c>
      <c r="E1073" s="55" t="str">
        <f>_xlfn.IFNA(VLOOKUP(C1073,'Számlafizető(k) adatai'!$C$4:$M$203,11,0),"")</f>
        <v/>
      </c>
      <c r="F1073" s="178"/>
      <c r="G1073" s="178"/>
      <c r="H1073" s="178"/>
      <c r="I1073" s="55" t="str">
        <f>IF(F1073="","",VLOOKUP(LEFT(F1073,5),'Technikai cellák'!B:C,2,0))</f>
        <v/>
      </c>
      <c r="J1073" s="55" t="str">
        <f>IF(F1073="","",VLOOKUP(I1073,'Technikai cellák'!$C$1:$D$12,2,0))</f>
        <v/>
      </c>
      <c r="K1073" s="179"/>
      <c r="L1073" s="67" t="str">
        <f t="shared" si="322"/>
        <v/>
      </c>
      <c r="M1073" s="68">
        <f t="shared" si="323"/>
        <v>0</v>
      </c>
      <c r="N1073" s="66">
        <f t="shared" si="324"/>
        <v>0</v>
      </c>
      <c r="O1073" s="152"/>
      <c r="P1073" s="172">
        <f t="shared" si="339"/>
        <v>0</v>
      </c>
      <c r="Q1073" s="69">
        <f t="shared" si="325"/>
        <v>0</v>
      </c>
      <c r="R1073" s="62">
        <f t="shared" si="326"/>
        <v>0</v>
      </c>
      <c r="S1073" s="153"/>
      <c r="T1073" s="118" t="str">
        <f t="shared" si="340"/>
        <v/>
      </c>
      <c r="U1073" s="154"/>
      <c r="V1073" s="154"/>
      <c r="W1073" s="154"/>
      <c r="X1073" s="154"/>
      <c r="Y1073" s="154"/>
      <c r="Z1073" s="154"/>
      <c r="AA1073" s="154"/>
      <c r="AB1073" s="154"/>
      <c r="AC1073" s="154"/>
      <c r="AD1073" s="154"/>
      <c r="AE1073" s="154"/>
      <c r="AF1073" s="154"/>
      <c r="AG1073" s="63">
        <f t="shared" si="327"/>
        <v>0</v>
      </c>
      <c r="AH1073" s="56">
        <f t="shared" si="328"/>
        <v>0</v>
      </c>
      <c r="AI1073" s="56">
        <f t="shared" si="329"/>
        <v>0</v>
      </c>
      <c r="AJ1073" s="56">
        <f t="shared" si="330"/>
        <v>0</v>
      </c>
      <c r="AK1073" s="56">
        <f t="shared" si="331"/>
        <v>0</v>
      </c>
      <c r="AL1073" s="56">
        <f t="shared" si="332"/>
        <v>0</v>
      </c>
      <c r="AM1073" s="56">
        <f t="shared" si="333"/>
        <v>0</v>
      </c>
      <c r="AN1073" s="56">
        <f t="shared" si="334"/>
        <v>0</v>
      </c>
      <c r="AO1073" s="56">
        <f t="shared" si="335"/>
        <v>0</v>
      </c>
      <c r="AP1073" s="56">
        <f t="shared" si="336"/>
        <v>0</v>
      </c>
      <c r="AQ1073" s="56">
        <f t="shared" si="337"/>
        <v>0</v>
      </c>
      <c r="AR1073" s="86">
        <f t="shared" si="338"/>
        <v>0</v>
      </c>
    </row>
    <row r="1074" spans="1:44" x14ac:dyDescent="0.25">
      <c r="A1074" s="178"/>
      <c r="B1074" s="55" t="str">
        <f>_xlfn.IFNA(VLOOKUP(A1074,'Ajánlatkérő(k) adatai'!$B$4:$C$205,2,0),"")</f>
        <v/>
      </c>
      <c r="C1074" s="178"/>
      <c r="D1074" s="55" t="str">
        <f>_xlfn.IFNA(VLOOKUP(C1074,'Számlafizető(k) adatai'!$C$4:$D$203,2,0),"")</f>
        <v/>
      </c>
      <c r="E1074" s="55" t="str">
        <f>_xlfn.IFNA(VLOOKUP(C1074,'Számlafizető(k) adatai'!$C$4:$M$203,11,0),"")</f>
        <v/>
      </c>
      <c r="F1074" s="178"/>
      <c r="G1074" s="178"/>
      <c r="H1074" s="178"/>
      <c r="I1074" s="55" t="str">
        <f>IF(F1074="","",VLOOKUP(LEFT(F1074,5),'Technikai cellák'!B:C,2,0))</f>
        <v/>
      </c>
      <c r="J1074" s="55" t="str">
        <f>IF(F1074="","",VLOOKUP(I1074,'Technikai cellák'!$C$1:$D$12,2,0))</f>
        <v/>
      </c>
      <c r="K1074" s="179"/>
      <c r="L1074" s="67" t="str">
        <f t="shared" si="322"/>
        <v/>
      </c>
      <c r="M1074" s="68">
        <f t="shared" si="323"/>
        <v>0</v>
      </c>
      <c r="N1074" s="66">
        <f t="shared" si="324"/>
        <v>0</v>
      </c>
      <c r="O1074" s="152"/>
      <c r="P1074" s="172">
        <f t="shared" si="339"/>
        <v>0</v>
      </c>
      <c r="Q1074" s="69">
        <f t="shared" si="325"/>
        <v>0</v>
      </c>
      <c r="R1074" s="62">
        <f t="shared" si="326"/>
        <v>0</v>
      </c>
      <c r="S1074" s="153"/>
      <c r="T1074" s="118" t="str">
        <f t="shared" si="340"/>
        <v/>
      </c>
      <c r="U1074" s="154"/>
      <c r="V1074" s="154"/>
      <c r="W1074" s="154"/>
      <c r="X1074" s="154"/>
      <c r="Y1074" s="154"/>
      <c r="Z1074" s="154"/>
      <c r="AA1074" s="154"/>
      <c r="AB1074" s="154"/>
      <c r="AC1074" s="154"/>
      <c r="AD1074" s="154"/>
      <c r="AE1074" s="154"/>
      <c r="AF1074" s="154"/>
      <c r="AG1074" s="63">
        <f t="shared" si="327"/>
        <v>0</v>
      </c>
      <c r="AH1074" s="56">
        <f t="shared" si="328"/>
        <v>0</v>
      </c>
      <c r="AI1074" s="56">
        <f t="shared" si="329"/>
        <v>0</v>
      </c>
      <c r="AJ1074" s="56">
        <f t="shared" si="330"/>
        <v>0</v>
      </c>
      <c r="AK1074" s="56">
        <f t="shared" si="331"/>
        <v>0</v>
      </c>
      <c r="AL1074" s="56">
        <f t="shared" si="332"/>
        <v>0</v>
      </c>
      <c r="AM1074" s="56">
        <f t="shared" si="333"/>
        <v>0</v>
      </c>
      <c r="AN1074" s="56">
        <f t="shared" si="334"/>
        <v>0</v>
      </c>
      <c r="AO1074" s="56">
        <f t="shared" si="335"/>
        <v>0</v>
      </c>
      <c r="AP1074" s="56">
        <f t="shared" si="336"/>
        <v>0</v>
      </c>
      <c r="AQ1074" s="56">
        <f t="shared" si="337"/>
        <v>0</v>
      </c>
      <c r="AR1074" s="86">
        <f t="shared" si="338"/>
        <v>0</v>
      </c>
    </row>
    <row r="1075" spans="1:44" x14ac:dyDescent="0.25">
      <c r="A1075" s="178"/>
      <c r="B1075" s="55" t="str">
        <f>_xlfn.IFNA(VLOOKUP(A1075,'Ajánlatkérő(k) adatai'!$B$4:$C$205,2,0),"")</f>
        <v/>
      </c>
      <c r="C1075" s="178"/>
      <c r="D1075" s="55" t="str">
        <f>_xlfn.IFNA(VLOOKUP(C1075,'Számlafizető(k) adatai'!$C$4:$D$203,2,0),"")</f>
        <v/>
      </c>
      <c r="E1075" s="55" t="str">
        <f>_xlfn.IFNA(VLOOKUP(C1075,'Számlafizető(k) adatai'!$C$4:$M$203,11,0),"")</f>
        <v/>
      </c>
      <c r="F1075" s="178"/>
      <c r="G1075" s="178"/>
      <c r="H1075" s="178"/>
      <c r="I1075" s="55" t="str">
        <f>IF(F1075="","",VLOOKUP(LEFT(F1075,5),'Technikai cellák'!B:C,2,0))</f>
        <v/>
      </c>
      <c r="J1075" s="55" t="str">
        <f>IF(F1075="","",VLOOKUP(I1075,'Technikai cellák'!$C$1:$D$12,2,0))</f>
        <v/>
      </c>
      <c r="K1075" s="179"/>
      <c r="L1075" s="67" t="str">
        <f t="shared" si="322"/>
        <v/>
      </c>
      <c r="M1075" s="68">
        <f t="shared" si="323"/>
        <v>0</v>
      </c>
      <c r="N1075" s="66">
        <f t="shared" si="324"/>
        <v>0</v>
      </c>
      <c r="O1075" s="152"/>
      <c r="P1075" s="172">
        <f t="shared" si="339"/>
        <v>0</v>
      </c>
      <c r="Q1075" s="69">
        <f t="shared" si="325"/>
        <v>0</v>
      </c>
      <c r="R1075" s="62">
        <f t="shared" si="326"/>
        <v>0</v>
      </c>
      <c r="S1075" s="153"/>
      <c r="T1075" s="118" t="str">
        <f t="shared" si="340"/>
        <v/>
      </c>
      <c r="U1075" s="154"/>
      <c r="V1075" s="154"/>
      <c r="W1075" s="154"/>
      <c r="X1075" s="154"/>
      <c r="Y1075" s="154"/>
      <c r="Z1075" s="154"/>
      <c r="AA1075" s="154"/>
      <c r="AB1075" s="154"/>
      <c r="AC1075" s="154"/>
      <c r="AD1075" s="154"/>
      <c r="AE1075" s="154"/>
      <c r="AF1075" s="154"/>
      <c r="AG1075" s="63">
        <f t="shared" si="327"/>
        <v>0</v>
      </c>
      <c r="AH1075" s="56">
        <f t="shared" si="328"/>
        <v>0</v>
      </c>
      <c r="AI1075" s="56">
        <f t="shared" si="329"/>
        <v>0</v>
      </c>
      <c r="AJ1075" s="56">
        <f t="shared" si="330"/>
        <v>0</v>
      </c>
      <c r="AK1075" s="56">
        <f t="shared" si="331"/>
        <v>0</v>
      </c>
      <c r="AL1075" s="56">
        <f t="shared" si="332"/>
        <v>0</v>
      </c>
      <c r="AM1075" s="56">
        <f t="shared" si="333"/>
        <v>0</v>
      </c>
      <c r="AN1075" s="56">
        <f t="shared" si="334"/>
        <v>0</v>
      </c>
      <c r="AO1075" s="56">
        <f t="shared" si="335"/>
        <v>0</v>
      </c>
      <c r="AP1075" s="56">
        <f t="shared" si="336"/>
        <v>0</v>
      </c>
      <c r="AQ1075" s="56">
        <f t="shared" si="337"/>
        <v>0</v>
      </c>
      <c r="AR1075" s="86">
        <f t="shared" si="338"/>
        <v>0</v>
      </c>
    </row>
    <row r="1076" spans="1:44" x14ac:dyDescent="0.25">
      <c r="A1076" s="178"/>
      <c r="B1076" s="55" t="str">
        <f>_xlfn.IFNA(VLOOKUP(A1076,'Ajánlatkérő(k) adatai'!$B$4:$C$205,2,0),"")</f>
        <v/>
      </c>
      <c r="C1076" s="178"/>
      <c r="D1076" s="55" t="str">
        <f>_xlfn.IFNA(VLOOKUP(C1076,'Számlafizető(k) adatai'!$C$4:$D$203,2,0),"")</f>
        <v/>
      </c>
      <c r="E1076" s="55" t="str">
        <f>_xlfn.IFNA(VLOOKUP(C1076,'Számlafizető(k) adatai'!$C$4:$M$203,11,0),"")</f>
        <v/>
      </c>
      <c r="F1076" s="178"/>
      <c r="G1076" s="178"/>
      <c r="H1076" s="178"/>
      <c r="I1076" s="55" t="str">
        <f>IF(F1076="","",VLOOKUP(LEFT(F1076,5),'Technikai cellák'!B:C,2,0))</f>
        <v/>
      </c>
      <c r="J1076" s="55" t="str">
        <f>IF(F1076="","",VLOOKUP(I1076,'Technikai cellák'!$C$1:$D$12,2,0))</f>
        <v/>
      </c>
      <c r="K1076" s="179"/>
      <c r="L1076" s="67" t="str">
        <f t="shared" si="322"/>
        <v/>
      </c>
      <c r="M1076" s="68">
        <f t="shared" si="323"/>
        <v>0</v>
      </c>
      <c r="N1076" s="66">
        <f t="shared" si="324"/>
        <v>0</v>
      </c>
      <c r="O1076" s="152"/>
      <c r="P1076" s="172">
        <f t="shared" si="339"/>
        <v>0</v>
      </c>
      <c r="Q1076" s="69">
        <f t="shared" si="325"/>
        <v>0</v>
      </c>
      <c r="R1076" s="62">
        <f t="shared" si="326"/>
        <v>0</v>
      </c>
      <c r="S1076" s="153"/>
      <c r="T1076" s="118" t="str">
        <f t="shared" si="340"/>
        <v/>
      </c>
      <c r="U1076" s="154"/>
      <c r="V1076" s="154"/>
      <c r="W1076" s="154"/>
      <c r="X1076" s="154"/>
      <c r="Y1076" s="154"/>
      <c r="Z1076" s="154"/>
      <c r="AA1076" s="154"/>
      <c r="AB1076" s="154"/>
      <c r="AC1076" s="154"/>
      <c r="AD1076" s="154"/>
      <c r="AE1076" s="154"/>
      <c r="AF1076" s="154"/>
      <c r="AG1076" s="63">
        <f t="shared" si="327"/>
        <v>0</v>
      </c>
      <c r="AH1076" s="56">
        <f t="shared" si="328"/>
        <v>0</v>
      </c>
      <c r="AI1076" s="56">
        <f t="shared" si="329"/>
        <v>0</v>
      </c>
      <c r="AJ1076" s="56">
        <f t="shared" si="330"/>
        <v>0</v>
      </c>
      <c r="AK1076" s="56">
        <f t="shared" si="331"/>
        <v>0</v>
      </c>
      <c r="AL1076" s="56">
        <f t="shared" si="332"/>
        <v>0</v>
      </c>
      <c r="AM1076" s="56">
        <f t="shared" si="333"/>
        <v>0</v>
      </c>
      <c r="AN1076" s="56">
        <f t="shared" si="334"/>
        <v>0</v>
      </c>
      <c r="AO1076" s="56">
        <f t="shared" si="335"/>
        <v>0</v>
      </c>
      <c r="AP1076" s="56">
        <f t="shared" si="336"/>
        <v>0</v>
      </c>
      <c r="AQ1076" s="56">
        <f t="shared" si="337"/>
        <v>0</v>
      </c>
      <c r="AR1076" s="86">
        <f t="shared" si="338"/>
        <v>0</v>
      </c>
    </row>
    <row r="1077" spans="1:44" x14ac:dyDescent="0.25">
      <c r="A1077" s="178"/>
      <c r="B1077" s="55" t="str">
        <f>_xlfn.IFNA(VLOOKUP(A1077,'Ajánlatkérő(k) adatai'!$B$4:$C$205,2,0),"")</f>
        <v/>
      </c>
      <c r="C1077" s="178"/>
      <c r="D1077" s="55" t="str">
        <f>_xlfn.IFNA(VLOOKUP(C1077,'Számlafizető(k) adatai'!$C$4:$D$203,2,0),"")</f>
        <v/>
      </c>
      <c r="E1077" s="55" t="str">
        <f>_xlfn.IFNA(VLOOKUP(C1077,'Számlafizető(k) adatai'!$C$4:$M$203,11,0),"")</f>
        <v/>
      </c>
      <c r="F1077" s="178"/>
      <c r="G1077" s="178"/>
      <c r="H1077" s="178"/>
      <c r="I1077" s="55" t="str">
        <f>IF(F1077="","",VLOOKUP(LEFT(F1077,5),'Technikai cellák'!B:C,2,0))</f>
        <v/>
      </c>
      <c r="J1077" s="55" t="str">
        <f>IF(F1077="","",VLOOKUP(I1077,'Technikai cellák'!$C$1:$D$12,2,0))</f>
        <v/>
      </c>
      <c r="K1077" s="179"/>
      <c r="L1077" s="67" t="str">
        <f t="shared" ref="L1077:L1140" si="341">IF(K1077="","",IF(K1077&lt;20,"20 alatti",IF(K1077&lt;100,"20-99",IF(K1077&lt;500,"100-500","500-"))))</f>
        <v/>
      </c>
      <c r="M1077" s="68">
        <f t="shared" ref="M1077:M1140" si="342">ROUND(IF(L1077="20 alatti",K1077*1,0),0)</f>
        <v>0</v>
      </c>
      <c r="N1077" s="66">
        <f t="shared" ref="N1077:N1140" si="343">ROUND(IF(L1077="20-99",K1077*10.5,0),0)</f>
        <v>0</v>
      </c>
      <c r="O1077" s="152"/>
      <c r="P1077" s="172">
        <f t="shared" si="339"/>
        <v>0</v>
      </c>
      <c r="Q1077" s="69">
        <f t="shared" ref="Q1077:Q1140" si="344">ROUND(R1077*$F$10,0)</f>
        <v>0</v>
      </c>
      <c r="R1077" s="62">
        <f t="shared" si="326"/>
        <v>0</v>
      </c>
      <c r="S1077" s="153"/>
      <c r="T1077" s="118" t="str">
        <f t="shared" si="340"/>
        <v/>
      </c>
      <c r="U1077" s="154"/>
      <c r="V1077" s="154"/>
      <c r="W1077" s="154"/>
      <c r="X1077" s="154"/>
      <c r="Y1077" s="154"/>
      <c r="Z1077" s="154"/>
      <c r="AA1077" s="154"/>
      <c r="AB1077" s="154"/>
      <c r="AC1077" s="154"/>
      <c r="AD1077" s="154"/>
      <c r="AE1077" s="154"/>
      <c r="AF1077" s="154"/>
      <c r="AG1077" s="63">
        <f t="shared" si="327"/>
        <v>0</v>
      </c>
      <c r="AH1077" s="56">
        <f t="shared" si="328"/>
        <v>0</v>
      </c>
      <c r="AI1077" s="56">
        <f t="shared" si="329"/>
        <v>0</v>
      </c>
      <c r="AJ1077" s="56">
        <f t="shared" si="330"/>
        <v>0</v>
      </c>
      <c r="AK1077" s="56">
        <f t="shared" si="331"/>
        <v>0</v>
      </c>
      <c r="AL1077" s="56">
        <f t="shared" si="332"/>
        <v>0</v>
      </c>
      <c r="AM1077" s="56">
        <f t="shared" si="333"/>
        <v>0</v>
      </c>
      <c r="AN1077" s="56">
        <f t="shared" si="334"/>
        <v>0</v>
      </c>
      <c r="AO1077" s="56">
        <f t="shared" si="335"/>
        <v>0</v>
      </c>
      <c r="AP1077" s="56">
        <f t="shared" si="336"/>
        <v>0</v>
      </c>
      <c r="AQ1077" s="56">
        <f t="shared" si="337"/>
        <v>0</v>
      </c>
      <c r="AR1077" s="86">
        <f t="shared" si="338"/>
        <v>0</v>
      </c>
    </row>
    <row r="1078" spans="1:44" x14ac:dyDescent="0.25">
      <c r="A1078" s="178"/>
      <c r="B1078" s="55" t="str">
        <f>_xlfn.IFNA(VLOOKUP(A1078,'Ajánlatkérő(k) adatai'!$B$4:$C$205,2,0),"")</f>
        <v/>
      </c>
      <c r="C1078" s="178"/>
      <c r="D1078" s="55" t="str">
        <f>_xlfn.IFNA(VLOOKUP(C1078,'Számlafizető(k) adatai'!$C$4:$D$203,2,0),"")</f>
        <v/>
      </c>
      <c r="E1078" s="55" t="str">
        <f>_xlfn.IFNA(VLOOKUP(C1078,'Számlafizető(k) adatai'!$C$4:$M$203,11,0),"")</f>
        <v/>
      </c>
      <c r="F1078" s="178"/>
      <c r="G1078" s="178"/>
      <c r="H1078" s="178"/>
      <c r="I1078" s="55" t="str">
        <f>IF(F1078="","",VLOOKUP(LEFT(F1078,5),'Technikai cellák'!B:C,2,0))</f>
        <v/>
      </c>
      <c r="J1078" s="55" t="str">
        <f>IF(F1078="","",VLOOKUP(I1078,'Technikai cellák'!$C$1:$D$12,2,0))</f>
        <v/>
      </c>
      <c r="K1078" s="179"/>
      <c r="L1078" s="67" t="str">
        <f t="shared" si="341"/>
        <v/>
      </c>
      <c r="M1078" s="68">
        <f t="shared" si="342"/>
        <v>0</v>
      </c>
      <c r="N1078" s="66">
        <f t="shared" si="343"/>
        <v>0</v>
      </c>
      <c r="O1078" s="152"/>
      <c r="P1078" s="172">
        <f t="shared" si="339"/>
        <v>0</v>
      </c>
      <c r="Q1078" s="69">
        <f t="shared" si="344"/>
        <v>0</v>
      </c>
      <c r="R1078" s="62">
        <f t="shared" si="326"/>
        <v>0</v>
      </c>
      <c r="S1078" s="153"/>
      <c r="T1078" s="118" t="str">
        <f t="shared" si="340"/>
        <v/>
      </c>
      <c r="U1078" s="154"/>
      <c r="V1078" s="154"/>
      <c r="W1078" s="154"/>
      <c r="X1078" s="154"/>
      <c r="Y1078" s="154"/>
      <c r="Z1078" s="154"/>
      <c r="AA1078" s="154"/>
      <c r="AB1078" s="154"/>
      <c r="AC1078" s="154"/>
      <c r="AD1078" s="154"/>
      <c r="AE1078" s="154"/>
      <c r="AF1078" s="154"/>
      <c r="AG1078" s="63">
        <f t="shared" si="327"/>
        <v>0</v>
      </c>
      <c r="AH1078" s="56">
        <f t="shared" si="328"/>
        <v>0</v>
      </c>
      <c r="AI1078" s="56">
        <f t="shared" si="329"/>
        <v>0</v>
      </c>
      <c r="AJ1078" s="56">
        <f t="shared" si="330"/>
        <v>0</v>
      </c>
      <c r="AK1078" s="56">
        <f t="shared" si="331"/>
        <v>0</v>
      </c>
      <c r="AL1078" s="56">
        <f t="shared" si="332"/>
        <v>0</v>
      </c>
      <c r="AM1078" s="56">
        <f t="shared" si="333"/>
        <v>0</v>
      </c>
      <c r="AN1078" s="56">
        <f t="shared" si="334"/>
        <v>0</v>
      </c>
      <c r="AO1078" s="56">
        <f t="shared" si="335"/>
        <v>0</v>
      </c>
      <c r="AP1078" s="56">
        <f t="shared" si="336"/>
        <v>0</v>
      </c>
      <c r="AQ1078" s="56">
        <f t="shared" si="337"/>
        <v>0</v>
      </c>
      <c r="AR1078" s="86">
        <f t="shared" si="338"/>
        <v>0</v>
      </c>
    </row>
    <row r="1079" spans="1:44" x14ac:dyDescent="0.25">
      <c r="A1079" s="178"/>
      <c r="B1079" s="55" t="str">
        <f>_xlfn.IFNA(VLOOKUP(A1079,'Ajánlatkérő(k) adatai'!$B$4:$C$205,2,0),"")</f>
        <v/>
      </c>
      <c r="C1079" s="178"/>
      <c r="D1079" s="55" t="str">
        <f>_xlfn.IFNA(VLOOKUP(C1079,'Számlafizető(k) adatai'!$C$4:$D$203,2,0),"")</f>
        <v/>
      </c>
      <c r="E1079" s="55" t="str">
        <f>_xlfn.IFNA(VLOOKUP(C1079,'Számlafizető(k) adatai'!$C$4:$M$203,11,0),"")</f>
        <v/>
      </c>
      <c r="F1079" s="178"/>
      <c r="G1079" s="178"/>
      <c r="H1079" s="178"/>
      <c r="I1079" s="55" t="str">
        <f>IF(F1079="","",VLOOKUP(LEFT(F1079,5),'Technikai cellák'!B:C,2,0))</f>
        <v/>
      </c>
      <c r="J1079" s="55" t="str">
        <f>IF(F1079="","",VLOOKUP(I1079,'Technikai cellák'!$C$1:$D$12,2,0))</f>
        <v/>
      </c>
      <c r="K1079" s="179"/>
      <c r="L1079" s="67" t="str">
        <f t="shared" si="341"/>
        <v/>
      </c>
      <c r="M1079" s="68">
        <f t="shared" si="342"/>
        <v>0</v>
      </c>
      <c r="N1079" s="66">
        <f t="shared" si="343"/>
        <v>0</v>
      </c>
      <c r="O1079" s="152"/>
      <c r="P1079" s="172">
        <f t="shared" si="339"/>
        <v>0</v>
      </c>
      <c r="Q1079" s="69">
        <f t="shared" si="344"/>
        <v>0</v>
      </c>
      <c r="R1079" s="62">
        <f t="shared" si="326"/>
        <v>0</v>
      </c>
      <c r="S1079" s="153"/>
      <c r="T1079" s="118" t="str">
        <f t="shared" si="340"/>
        <v/>
      </c>
      <c r="U1079" s="154"/>
      <c r="V1079" s="154"/>
      <c r="W1079" s="154"/>
      <c r="X1079" s="154"/>
      <c r="Y1079" s="154"/>
      <c r="Z1079" s="154"/>
      <c r="AA1079" s="154"/>
      <c r="AB1079" s="154"/>
      <c r="AC1079" s="154"/>
      <c r="AD1079" s="154"/>
      <c r="AE1079" s="154"/>
      <c r="AF1079" s="154"/>
      <c r="AG1079" s="63">
        <f t="shared" si="327"/>
        <v>0</v>
      </c>
      <c r="AH1079" s="56">
        <f t="shared" si="328"/>
        <v>0</v>
      </c>
      <c r="AI1079" s="56">
        <f t="shared" si="329"/>
        <v>0</v>
      </c>
      <c r="AJ1079" s="56">
        <f t="shared" si="330"/>
        <v>0</v>
      </c>
      <c r="AK1079" s="56">
        <f t="shared" si="331"/>
        <v>0</v>
      </c>
      <c r="AL1079" s="56">
        <f t="shared" si="332"/>
        <v>0</v>
      </c>
      <c r="AM1079" s="56">
        <f t="shared" si="333"/>
        <v>0</v>
      </c>
      <c r="AN1079" s="56">
        <f t="shared" si="334"/>
        <v>0</v>
      </c>
      <c r="AO1079" s="56">
        <f t="shared" si="335"/>
        <v>0</v>
      </c>
      <c r="AP1079" s="56">
        <f t="shared" si="336"/>
        <v>0</v>
      </c>
      <c r="AQ1079" s="56">
        <f t="shared" si="337"/>
        <v>0</v>
      </c>
      <c r="AR1079" s="86">
        <f t="shared" si="338"/>
        <v>0</v>
      </c>
    </row>
    <row r="1080" spans="1:44" x14ac:dyDescent="0.25">
      <c r="A1080" s="178"/>
      <c r="B1080" s="55" t="str">
        <f>_xlfn.IFNA(VLOOKUP(A1080,'Ajánlatkérő(k) adatai'!$B$4:$C$205,2,0),"")</f>
        <v/>
      </c>
      <c r="C1080" s="178"/>
      <c r="D1080" s="55" t="str">
        <f>_xlfn.IFNA(VLOOKUP(C1080,'Számlafizető(k) adatai'!$C$4:$D$203,2,0),"")</f>
        <v/>
      </c>
      <c r="E1080" s="55" t="str">
        <f>_xlfn.IFNA(VLOOKUP(C1080,'Számlafizető(k) adatai'!$C$4:$M$203,11,0),"")</f>
        <v/>
      </c>
      <c r="F1080" s="178"/>
      <c r="G1080" s="178"/>
      <c r="H1080" s="178"/>
      <c r="I1080" s="55" t="str">
        <f>IF(F1080="","",VLOOKUP(LEFT(F1080,5),'Technikai cellák'!B:C,2,0))</f>
        <v/>
      </c>
      <c r="J1080" s="55" t="str">
        <f>IF(F1080="","",VLOOKUP(I1080,'Technikai cellák'!$C$1:$D$12,2,0))</f>
        <v/>
      </c>
      <c r="K1080" s="179"/>
      <c r="L1080" s="67" t="str">
        <f t="shared" si="341"/>
        <v/>
      </c>
      <c r="M1080" s="68">
        <f t="shared" si="342"/>
        <v>0</v>
      </c>
      <c r="N1080" s="66">
        <f t="shared" si="343"/>
        <v>0</v>
      </c>
      <c r="O1080" s="152"/>
      <c r="P1080" s="172">
        <f t="shared" si="339"/>
        <v>0</v>
      </c>
      <c r="Q1080" s="69">
        <f t="shared" si="344"/>
        <v>0</v>
      </c>
      <c r="R1080" s="62">
        <f t="shared" si="326"/>
        <v>0</v>
      </c>
      <c r="S1080" s="153"/>
      <c r="T1080" s="118" t="str">
        <f t="shared" si="340"/>
        <v/>
      </c>
      <c r="U1080" s="154"/>
      <c r="V1080" s="154"/>
      <c r="W1080" s="154"/>
      <c r="X1080" s="154"/>
      <c r="Y1080" s="154"/>
      <c r="Z1080" s="154"/>
      <c r="AA1080" s="154"/>
      <c r="AB1080" s="154"/>
      <c r="AC1080" s="154"/>
      <c r="AD1080" s="154"/>
      <c r="AE1080" s="154"/>
      <c r="AF1080" s="154"/>
      <c r="AG1080" s="63">
        <f t="shared" si="327"/>
        <v>0</v>
      </c>
      <c r="AH1080" s="56">
        <f t="shared" si="328"/>
        <v>0</v>
      </c>
      <c r="AI1080" s="56">
        <f t="shared" si="329"/>
        <v>0</v>
      </c>
      <c r="AJ1080" s="56">
        <f t="shared" si="330"/>
        <v>0</v>
      </c>
      <c r="AK1080" s="56">
        <f t="shared" si="331"/>
        <v>0</v>
      </c>
      <c r="AL1080" s="56">
        <f t="shared" si="332"/>
        <v>0</v>
      </c>
      <c r="AM1080" s="56">
        <f t="shared" si="333"/>
        <v>0</v>
      </c>
      <c r="AN1080" s="56">
        <f t="shared" si="334"/>
        <v>0</v>
      </c>
      <c r="AO1080" s="56">
        <f t="shared" si="335"/>
        <v>0</v>
      </c>
      <c r="AP1080" s="56">
        <f t="shared" si="336"/>
        <v>0</v>
      </c>
      <c r="AQ1080" s="56">
        <f t="shared" si="337"/>
        <v>0</v>
      </c>
      <c r="AR1080" s="86">
        <f t="shared" si="338"/>
        <v>0</v>
      </c>
    </row>
    <row r="1081" spans="1:44" x14ac:dyDescent="0.25">
      <c r="A1081" s="178"/>
      <c r="B1081" s="55" t="str">
        <f>_xlfn.IFNA(VLOOKUP(A1081,'Ajánlatkérő(k) adatai'!$B$4:$C$205,2,0),"")</f>
        <v/>
      </c>
      <c r="C1081" s="178"/>
      <c r="D1081" s="55" t="str">
        <f>_xlfn.IFNA(VLOOKUP(C1081,'Számlafizető(k) adatai'!$C$4:$D$203,2,0),"")</f>
        <v/>
      </c>
      <c r="E1081" s="55" t="str">
        <f>_xlfn.IFNA(VLOOKUP(C1081,'Számlafizető(k) adatai'!$C$4:$M$203,11,0),"")</f>
        <v/>
      </c>
      <c r="F1081" s="178"/>
      <c r="G1081" s="178"/>
      <c r="H1081" s="178"/>
      <c r="I1081" s="55" t="str">
        <f>IF(F1081="","",VLOOKUP(LEFT(F1081,5),'Technikai cellák'!B:C,2,0))</f>
        <v/>
      </c>
      <c r="J1081" s="55" t="str">
        <f>IF(F1081="","",VLOOKUP(I1081,'Technikai cellák'!$C$1:$D$12,2,0))</f>
        <v/>
      </c>
      <c r="K1081" s="179"/>
      <c r="L1081" s="67" t="str">
        <f t="shared" si="341"/>
        <v/>
      </c>
      <c r="M1081" s="68">
        <f t="shared" si="342"/>
        <v>0</v>
      </c>
      <c r="N1081" s="66">
        <f t="shared" si="343"/>
        <v>0</v>
      </c>
      <c r="O1081" s="152"/>
      <c r="P1081" s="172">
        <f t="shared" si="339"/>
        <v>0</v>
      </c>
      <c r="Q1081" s="69">
        <f t="shared" si="344"/>
        <v>0</v>
      </c>
      <c r="R1081" s="62">
        <f t="shared" si="326"/>
        <v>0</v>
      </c>
      <c r="S1081" s="153"/>
      <c r="T1081" s="118" t="str">
        <f t="shared" si="340"/>
        <v/>
      </c>
      <c r="U1081" s="154"/>
      <c r="V1081" s="154"/>
      <c r="W1081" s="154"/>
      <c r="X1081" s="154"/>
      <c r="Y1081" s="154"/>
      <c r="Z1081" s="154"/>
      <c r="AA1081" s="154"/>
      <c r="AB1081" s="154"/>
      <c r="AC1081" s="154"/>
      <c r="AD1081" s="154"/>
      <c r="AE1081" s="154"/>
      <c r="AF1081" s="154"/>
      <c r="AG1081" s="63">
        <f t="shared" si="327"/>
        <v>0</v>
      </c>
      <c r="AH1081" s="56">
        <f t="shared" si="328"/>
        <v>0</v>
      </c>
      <c r="AI1081" s="56">
        <f t="shared" si="329"/>
        <v>0</v>
      </c>
      <c r="AJ1081" s="56">
        <f t="shared" si="330"/>
        <v>0</v>
      </c>
      <c r="AK1081" s="56">
        <f t="shared" si="331"/>
        <v>0</v>
      </c>
      <c r="AL1081" s="56">
        <f t="shared" si="332"/>
        <v>0</v>
      </c>
      <c r="AM1081" s="56">
        <f t="shared" si="333"/>
        <v>0</v>
      </c>
      <c r="AN1081" s="56">
        <f t="shared" si="334"/>
        <v>0</v>
      </c>
      <c r="AO1081" s="56">
        <f t="shared" si="335"/>
        <v>0</v>
      </c>
      <c r="AP1081" s="56">
        <f t="shared" si="336"/>
        <v>0</v>
      </c>
      <c r="AQ1081" s="56">
        <f t="shared" si="337"/>
        <v>0</v>
      </c>
      <c r="AR1081" s="86">
        <f t="shared" si="338"/>
        <v>0</v>
      </c>
    </row>
    <row r="1082" spans="1:44" x14ac:dyDescent="0.25">
      <c r="A1082" s="178"/>
      <c r="B1082" s="55" t="str">
        <f>_xlfn.IFNA(VLOOKUP(A1082,'Ajánlatkérő(k) adatai'!$B$4:$C$205,2,0),"")</f>
        <v/>
      </c>
      <c r="C1082" s="178"/>
      <c r="D1082" s="55" t="str">
        <f>_xlfn.IFNA(VLOOKUP(C1082,'Számlafizető(k) adatai'!$C$4:$D$203,2,0),"")</f>
        <v/>
      </c>
      <c r="E1082" s="55" t="str">
        <f>_xlfn.IFNA(VLOOKUP(C1082,'Számlafizető(k) adatai'!$C$4:$M$203,11,0),"")</f>
        <v/>
      </c>
      <c r="F1082" s="178"/>
      <c r="G1082" s="178"/>
      <c r="H1082" s="178"/>
      <c r="I1082" s="55" t="str">
        <f>IF(F1082="","",VLOOKUP(LEFT(F1082,5),'Technikai cellák'!B:C,2,0))</f>
        <v/>
      </c>
      <c r="J1082" s="55" t="str">
        <f>IF(F1082="","",VLOOKUP(I1082,'Technikai cellák'!$C$1:$D$12,2,0))</f>
        <v/>
      </c>
      <c r="K1082" s="179"/>
      <c r="L1082" s="67" t="str">
        <f t="shared" si="341"/>
        <v/>
      </c>
      <c r="M1082" s="68">
        <f t="shared" si="342"/>
        <v>0</v>
      </c>
      <c r="N1082" s="66">
        <f t="shared" si="343"/>
        <v>0</v>
      </c>
      <c r="O1082" s="152"/>
      <c r="P1082" s="172">
        <f t="shared" si="339"/>
        <v>0</v>
      </c>
      <c r="Q1082" s="69">
        <f t="shared" si="344"/>
        <v>0</v>
      </c>
      <c r="R1082" s="62">
        <f t="shared" si="326"/>
        <v>0</v>
      </c>
      <c r="S1082" s="153"/>
      <c r="T1082" s="118" t="str">
        <f t="shared" si="340"/>
        <v/>
      </c>
      <c r="U1082" s="154"/>
      <c r="V1082" s="154"/>
      <c r="W1082" s="154"/>
      <c r="X1082" s="154"/>
      <c r="Y1082" s="154"/>
      <c r="Z1082" s="154"/>
      <c r="AA1082" s="154"/>
      <c r="AB1082" s="154"/>
      <c r="AC1082" s="154"/>
      <c r="AD1082" s="154"/>
      <c r="AE1082" s="154"/>
      <c r="AF1082" s="154"/>
      <c r="AG1082" s="63">
        <f t="shared" si="327"/>
        <v>0</v>
      </c>
      <c r="AH1082" s="56">
        <f t="shared" si="328"/>
        <v>0</v>
      </c>
      <c r="AI1082" s="56">
        <f t="shared" si="329"/>
        <v>0</v>
      </c>
      <c r="AJ1082" s="56">
        <f t="shared" si="330"/>
        <v>0</v>
      </c>
      <c r="AK1082" s="56">
        <f t="shared" si="331"/>
        <v>0</v>
      </c>
      <c r="AL1082" s="56">
        <f t="shared" si="332"/>
        <v>0</v>
      </c>
      <c r="AM1082" s="56">
        <f t="shared" si="333"/>
        <v>0</v>
      </c>
      <c r="AN1082" s="56">
        <f t="shared" si="334"/>
        <v>0</v>
      </c>
      <c r="AO1082" s="56">
        <f t="shared" si="335"/>
        <v>0</v>
      </c>
      <c r="AP1082" s="56">
        <f t="shared" si="336"/>
        <v>0</v>
      </c>
      <c r="AQ1082" s="56">
        <f t="shared" si="337"/>
        <v>0</v>
      </c>
      <c r="AR1082" s="86">
        <f t="shared" si="338"/>
        <v>0</v>
      </c>
    </row>
    <row r="1083" spans="1:44" x14ac:dyDescent="0.25">
      <c r="A1083" s="178"/>
      <c r="B1083" s="55" t="str">
        <f>_xlfn.IFNA(VLOOKUP(A1083,'Ajánlatkérő(k) adatai'!$B$4:$C$205,2,0),"")</f>
        <v/>
      </c>
      <c r="C1083" s="178"/>
      <c r="D1083" s="55" t="str">
        <f>_xlfn.IFNA(VLOOKUP(C1083,'Számlafizető(k) adatai'!$C$4:$D$203,2,0),"")</f>
        <v/>
      </c>
      <c r="E1083" s="55" t="str">
        <f>_xlfn.IFNA(VLOOKUP(C1083,'Számlafizető(k) adatai'!$C$4:$M$203,11,0),"")</f>
        <v/>
      </c>
      <c r="F1083" s="178"/>
      <c r="G1083" s="178"/>
      <c r="H1083" s="178"/>
      <c r="I1083" s="55" t="str">
        <f>IF(F1083="","",VLOOKUP(LEFT(F1083,5),'Technikai cellák'!B:C,2,0))</f>
        <v/>
      </c>
      <c r="J1083" s="55" t="str">
        <f>IF(F1083="","",VLOOKUP(I1083,'Technikai cellák'!$C$1:$D$12,2,0))</f>
        <v/>
      </c>
      <c r="K1083" s="179"/>
      <c r="L1083" s="67" t="str">
        <f t="shared" si="341"/>
        <v/>
      </c>
      <c r="M1083" s="68">
        <f t="shared" si="342"/>
        <v>0</v>
      </c>
      <c r="N1083" s="66">
        <f t="shared" si="343"/>
        <v>0</v>
      </c>
      <c r="O1083" s="152"/>
      <c r="P1083" s="172">
        <f t="shared" si="339"/>
        <v>0</v>
      </c>
      <c r="Q1083" s="69">
        <f t="shared" si="344"/>
        <v>0</v>
      </c>
      <c r="R1083" s="62">
        <f t="shared" si="326"/>
        <v>0</v>
      </c>
      <c r="S1083" s="153"/>
      <c r="T1083" s="118" t="str">
        <f t="shared" si="340"/>
        <v/>
      </c>
      <c r="U1083" s="154"/>
      <c r="V1083" s="154"/>
      <c r="W1083" s="154"/>
      <c r="X1083" s="154"/>
      <c r="Y1083" s="154"/>
      <c r="Z1083" s="154"/>
      <c r="AA1083" s="154"/>
      <c r="AB1083" s="154"/>
      <c r="AC1083" s="154"/>
      <c r="AD1083" s="154"/>
      <c r="AE1083" s="154"/>
      <c r="AF1083" s="154"/>
      <c r="AG1083" s="63">
        <f t="shared" si="327"/>
        <v>0</v>
      </c>
      <c r="AH1083" s="56">
        <f t="shared" si="328"/>
        <v>0</v>
      </c>
      <c r="AI1083" s="56">
        <f t="shared" si="329"/>
        <v>0</v>
      </c>
      <c r="AJ1083" s="56">
        <f t="shared" si="330"/>
        <v>0</v>
      </c>
      <c r="AK1083" s="56">
        <f t="shared" si="331"/>
        <v>0</v>
      </c>
      <c r="AL1083" s="56">
        <f t="shared" si="332"/>
        <v>0</v>
      </c>
      <c r="AM1083" s="56">
        <f t="shared" si="333"/>
        <v>0</v>
      </c>
      <c r="AN1083" s="56">
        <f t="shared" si="334"/>
        <v>0</v>
      </c>
      <c r="AO1083" s="56">
        <f t="shared" si="335"/>
        <v>0</v>
      </c>
      <c r="AP1083" s="56">
        <f t="shared" si="336"/>
        <v>0</v>
      </c>
      <c r="AQ1083" s="56">
        <f t="shared" si="337"/>
        <v>0</v>
      </c>
      <c r="AR1083" s="86">
        <f t="shared" si="338"/>
        <v>0</v>
      </c>
    </row>
    <row r="1084" spans="1:44" x14ac:dyDescent="0.25">
      <c r="A1084" s="178"/>
      <c r="B1084" s="55" t="str">
        <f>_xlfn.IFNA(VLOOKUP(A1084,'Ajánlatkérő(k) adatai'!$B$4:$C$205,2,0),"")</f>
        <v/>
      </c>
      <c r="C1084" s="178"/>
      <c r="D1084" s="55" t="str">
        <f>_xlfn.IFNA(VLOOKUP(C1084,'Számlafizető(k) adatai'!$C$4:$D$203,2,0),"")</f>
        <v/>
      </c>
      <c r="E1084" s="55" t="str">
        <f>_xlfn.IFNA(VLOOKUP(C1084,'Számlafizető(k) adatai'!$C$4:$M$203,11,0),"")</f>
        <v/>
      </c>
      <c r="F1084" s="178"/>
      <c r="G1084" s="178"/>
      <c r="H1084" s="178"/>
      <c r="I1084" s="55" t="str">
        <f>IF(F1084="","",VLOOKUP(LEFT(F1084,5),'Technikai cellák'!B:C,2,0))</f>
        <v/>
      </c>
      <c r="J1084" s="55" t="str">
        <f>IF(F1084="","",VLOOKUP(I1084,'Technikai cellák'!$C$1:$D$12,2,0))</f>
        <v/>
      </c>
      <c r="K1084" s="179"/>
      <c r="L1084" s="67" t="str">
        <f t="shared" si="341"/>
        <v/>
      </c>
      <c r="M1084" s="68">
        <f t="shared" si="342"/>
        <v>0</v>
      </c>
      <c r="N1084" s="66">
        <f t="shared" si="343"/>
        <v>0</v>
      </c>
      <c r="O1084" s="152"/>
      <c r="P1084" s="172">
        <f t="shared" si="339"/>
        <v>0</v>
      </c>
      <c r="Q1084" s="69">
        <f t="shared" si="344"/>
        <v>0</v>
      </c>
      <c r="R1084" s="62">
        <f t="shared" si="326"/>
        <v>0</v>
      </c>
      <c r="S1084" s="153"/>
      <c r="T1084" s="118" t="str">
        <f t="shared" si="340"/>
        <v/>
      </c>
      <c r="U1084" s="154"/>
      <c r="V1084" s="154"/>
      <c r="W1084" s="154"/>
      <c r="X1084" s="154"/>
      <c r="Y1084" s="154"/>
      <c r="Z1084" s="154"/>
      <c r="AA1084" s="154"/>
      <c r="AB1084" s="154"/>
      <c r="AC1084" s="154"/>
      <c r="AD1084" s="154"/>
      <c r="AE1084" s="154"/>
      <c r="AF1084" s="154"/>
      <c r="AG1084" s="63">
        <f t="shared" si="327"/>
        <v>0</v>
      </c>
      <c r="AH1084" s="56">
        <f t="shared" si="328"/>
        <v>0</v>
      </c>
      <c r="AI1084" s="56">
        <f t="shared" si="329"/>
        <v>0</v>
      </c>
      <c r="AJ1084" s="56">
        <f t="shared" si="330"/>
        <v>0</v>
      </c>
      <c r="AK1084" s="56">
        <f t="shared" si="331"/>
        <v>0</v>
      </c>
      <c r="AL1084" s="56">
        <f t="shared" si="332"/>
        <v>0</v>
      </c>
      <c r="AM1084" s="56">
        <f t="shared" si="333"/>
        <v>0</v>
      </c>
      <c r="AN1084" s="56">
        <f t="shared" si="334"/>
        <v>0</v>
      </c>
      <c r="AO1084" s="56">
        <f t="shared" si="335"/>
        <v>0</v>
      </c>
      <c r="AP1084" s="56">
        <f t="shared" si="336"/>
        <v>0</v>
      </c>
      <c r="AQ1084" s="56">
        <f t="shared" si="337"/>
        <v>0</v>
      </c>
      <c r="AR1084" s="86">
        <f t="shared" si="338"/>
        <v>0</v>
      </c>
    </row>
    <row r="1085" spans="1:44" x14ac:dyDescent="0.25">
      <c r="A1085" s="178"/>
      <c r="B1085" s="55" t="str">
        <f>_xlfn.IFNA(VLOOKUP(A1085,'Ajánlatkérő(k) adatai'!$B$4:$C$205,2,0),"")</f>
        <v/>
      </c>
      <c r="C1085" s="178"/>
      <c r="D1085" s="55" t="str">
        <f>_xlfn.IFNA(VLOOKUP(C1085,'Számlafizető(k) adatai'!$C$4:$D$203,2,0),"")</f>
        <v/>
      </c>
      <c r="E1085" s="55" t="str">
        <f>_xlfn.IFNA(VLOOKUP(C1085,'Számlafizető(k) adatai'!$C$4:$M$203,11,0),"")</f>
        <v/>
      </c>
      <c r="F1085" s="178"/>
      <c r="G1085" s="178"/>
      <c r="H1085" s="178"/>
      <c r="I1085" s="55" t="str">
        <f>IF(F1085="","",VLOOKUP(LEFT(F1085,5),'Technikai cellák'!B:C,2,0))</f>
        <v/>
      </c>
      <c r="J1085" s="55" t="str">
        <f>IF(F1085="","",VLOOKUP(I1085,'Technikai cellák'!$C$1:$D$12,2,0))</f>
        <v/>
      </c>
      <c r="K1085" s="179"/>
      <c r="L1085" s="67" t="str">
        <f t="shared" si="341"/>
        <v/>
      </c>
      <c r="M1085" s="68">
        <f t="shared" si="342"/>
        <v>0</v>
      </c>
      <c r="N1085" s="66">
        <f t="shared" si="343"/>
        <v>0</v>
      </c>
      <c r="O1085" s="152"/>
      <c r="P1085" s="172">
        <f t="shared" si="339"/>
        <v>0</v>
      </c>
      <c r="Q1085" s="69">
        <f t="shared" si="344"/>
        <v>0</v>
      </c>
      <c r="R1085" s="62">
        <f t="shared" si="326"/>
        <v>0</v>
      </c>
      <c r="S1085" s="153"/>
      <c r="T1085" s="118" t="str">
        <f t="shared" si="340"/>
        <v/>
      </c>
      <c r="U1085" s="154"/>
      <c r="V1085" s="154"/>
      <c r="W1085" s="154"/>
      <c r="X1085" s="154"/>
      <c r="Y1085" s="154"/>
      <c r="Z1085" s="154"/>
      <c r="AA1085" s="154"/>
      <c r="AB1085" s="154"/>
      <c r="AC1085" s="154"/>
      <c r="AD1085" s="154"/>
      <c r="AE1085" s="154"/>
      <c r="AF1085" s="154"/>
      <c r="AG1085" s="63">
        <f t="shared" si="327"/>
        <v>0</v>
      </c>
      <c r="AH1085" s="56">
        <f t="shared" si="328"/>
        <v>0</v>
      </c>
      <c r="AI1085" s="56">
        <f t="shared" si="329"/>
        <v>0</v>
      </c>
      <c r="AJ1085" s="56">
        <f t="shared" si="330"/>
        <v>0</v>
      </c>
      <c r="AK1085" s="56">
        <f t="shared" si="331"/>
        <v>0</v>
      </c>
      <c r="AL1085" s="56">
        <f t="shared" si="332"/>
        <v>0</v>
      </c>
      <c r="AM1085" s="56">
        <f t="shared" si="333"/>
        <v>0</v>
      </c>
      <c r="AN1085" s="56">
        <f t="shared" si="334"/>
        <v>0</v>
      </c>
      <c r="AO1085" s="56">
        <f t="shared" si="335"/>
        <v>0</v>
      </c>
      <c r="AP1085" s="56">
        <f t="shared" si="336"/>
        <v>0</v>
      </c>
      <c r="AQ1085" s="56">
        <f t="shared" si="337"/>
        <v>0</v>
      </c>
      <c r="AR1085" s="86">
        <f t="shared" si="338"/>
        <v>0</v>
      </c>
    </row>
    <row r="1086" spans="1:44" x14ac:dyDescent="0.25">
      <c r="A1086" s="178"/>
      <c r="B1086" s="55" t="str">
        <f>_xlfn.IFNA(VLOOKUP(A1086,'Ajánlatkérő(k) adatai'!$B$4:$C$205,2,0),"")</f>
        <v/>
      </c>
      <c r="C1086" s="178"/>
      <c r="D1086" s="55" t="str">
        <f>_xlfn.IFNA(VLOOKUP(C1086,'Számlafizető(k) adatai'!$C$4:$D$203,2,0),"")</f>
        <v/>
      </c>
      <c r="E1086" s="55" t="str">
        <f>_xlfn.IFNA(VLOOKUP(C1086,'Számlafizető(k) adatai'!$C$4:$M$203,11,0),"")</f>
        <v/>
      </c>
      <c r="F1086" s="178"/>
      <c r="G1086" s="178"/>
      <c r="H1086" s="178"/>
      <c r="I1086" s="55" t="str">
        <f>IF(F1086="","",VLOOKUP(LEFT(F1086,5),'Technikai cellák'!B:C,2,0))</f>
        <v/>
      </c>
      <c r="J1086" s="55" t="str">
        <f>IF(F1086="","",VLOOKUP(I1086,'Technikai cellák'!$C$1:$D$12,2,0))</f>
        <v/>
      </c>
      <c r="K1086" s="179"/>
      <c r="L1086" s="67" t="str">
        <f t="shared" si="341"/>
        <v/>
      </c>
      <c r="M1086" s="68">
        <f t="shared" si="342"/>
        <v>0</v>
      </c>
      <c r="N1086" s="66">
        <f t="shared" si="343"/>
        <v>0</v>
      </c>
      <c r="O1086" s="152"/>
      <c r="P1086" s="172">
        <f t="shared" si="339"/>
        <v>0</v>
      </c>
      <c r="Q1086" s="69">
        <f t="shared" si="344"/>
        <v>0</v>
      </c>
      <c r="R1086" s="62">
        <f t="shared" si="326"/>
        <v>0</v>
      </c>
      <c r="S1086" s="153"/>
      <c r="T1086" s="118" t="str">
        <f t="shared" si="340"/>
        <v/>
      </c>
      <c r="U1086" s="154"/>
      <c r="V1086" s="154"/>
      <c r="W1086" s="154"/>
      <c r="X1086" s="154"/>
      <c r="Y1086" s="154"/>
      <c r="Z1086" s="154"/>
      <c r="AA1086" s="154"/>
      <c r="AB1086" s="154"/>
      <c r="AC1086" s="154"/>
      <c r="AD1086" s="154"/>
      <c r="AE1086" s="154"/>
      <c r="AF1086" s="154"/>
      <c r="AG1086" s="63">
        <f t="shared" si="327"/>
        <v>0</v>
      </c>
      <c r="AH1086" s="56">
        <f t="shared" si="328"/>
        <v>0</v>
      </c>
      <c r="AI1086" s="56">
        <f t="shared" si="329"/>
        <v>0</v>
      </c>
      <c r="AJ1086" s="56">
        <f t="shared" si="330"/>
        <v>0</v>
      </c>
      <c r="AK1086" s="56">
        <f t="shared" si="331"/>
        <v>0</v>
      </c>
      <c r="AL1086" s="56">
        <f t="shared" si="332"/>
        <v>0</v>
      </c>
      <c r="AM1086" s="56">
        <f t="shared" si="333"/>
        <v>0</v>
      </c>
      <c r="AN1086" s="56">
        <f t="shared" si="334"/>
        <v>0</v>
      </c>
      <c r="AO1086" s="56">
        <f t="shared" si="335"/>
        <v>0</v>
      </c>
      <c r="AP1086" s="56">
        <f t="shared" si="336"/>
        <v>0</v>
      </c>
      <c r="AQ1086" s="56">
        <f t="shared" si="337"/>
        <v>0</v>
      </c>
      <c r="AR1086" s="86">
        <f t="shared" si="338"/>
        <v>0</v>
      </c>
    </row>
    <row r="1087" spans="1:44" x14ac:dyDescent="0.25">
      <c r="A1087" s="178"/>
      <c r="B1087" s="55" t="str">
        <f>_xlfn.IFNA(VLOOKUP(A1087,'Ajánlatkérő(k) adatai'!$B$4:$C$205,2,0),"")</f>
        <v/>
      </c>
      <c r="C1087" s="178"/>
      <c r="D1087" s="55" t="str">
        <f>_xlfn.IFNA(VLOOKUP(C1087,'Számlafizető(k) adatai'!$C$4:$D$203,2,0),"")</f>
        <v/>
      </c>
      <c r="E1087" s="55" t="str">
        <f>_xlfn.IFNA(VLOOKUP(C1087,'Számlafizető(k) adatai'!$C$4:$M$203,11,0),"")</f>
        <v/>
      </c>
      <c r="F1087" s="178"/>
      <c r="G1087" s="178"/>
      <c r="H1087" s="178"/>
      <c r="I1087" s="55" t="str">
        <f>IF(F1087="","",VLOOKUP(LEFT(F1087,5),'Technikai cellák'!B:C,2,0))</f>
        <v/>
      </c>
      <c r="J1087" s="55" t="str">
        <f>IF(F1087="","",VLOOKUP(I1087,'Technikai cellák'!$C$1:$D$12,2,0))</f>
        <v/>
      </c>
      <c r="K1087" s="179"/>
      <c r="L1087" s="67" t="str">
        <f t="shared" si="341"/>
        <v/>
      </c>
      <c r="M1087" s="68">
        <f t="shared" si="342"/>
        <v>0</v>
      </c>
      <c r="N1087" s="66">
        <f t="shared" si="343"/>
        <v>0</v>
      </c>
      <c r="O1087" s="152"/>
      <c r="P1087" s="172">
        <f t="shared" si="339"/>
        <v>0</v>
      </c>
      <c r="Q1087" s="69">
        <f t="shared" si="344"/>
        <v>0</v>
      </c>
      <c r="R1087" s="62">
        <f t="shared" si="326"/>
        <v>0</v>
      </c>
      <c r="S1087" s="153"/>
      <c r="T1087" s="118" t="str">
        <f t="shared" si="340"/>
        <v/>
      </c>
      <c r="U1087" s="154"/>
      <c r="V1087" s="154"/>
      <c r="W1087" s="154"/>
      <c r="X1087" s="154"/>
      <c r="Y1087" s="154"/>
      <c r="Z1087" s="154"/>
      <c r="AA1087" s="154"/>
      <c r="AB1087" s="154"/>
      <c r="AC1087" s="154"/>
      <c r="AD1087" s="154"/>
      <c r="AE1087" s="154"/>
      <c r="AF1087" s="154"/>
      <c r="AG1087" s="63">
        <f t="shared" si="327"/>
        <v>0</v>
      </c>
      <c r="AH1087" s="56">
        <f t="shared" si="328"/>
        <v>0</v>
      </c>
      <c r="AI1087" s="56">
        <f t="shared" si="329"/>
        <v>0</v>
      </c>
      <c r="AJ1087" s="56">
        <f t="shared" si="330"/>
        <v>0</v>
      </c>
      <c r="AK1087" s="56">
        <f t="shared" si="331"/>
        <v>0</v>
      </c>
      <c r="AL1087" s="56">
        <f t="shared" si="332"/>
        <v>0</v>
      </c>
      <c r="AM1087" s="56">
        <f t="shared" si="333"/>
        <v>0</v>
      </c>
      <c r="AN1087" s="56">
        <f t="shared" si="334"/>
        <v>0</v>
      </c>
      <c r="AO1087" s="56">
        <f t="shared" si="335"/>
        <v>0</v>
      </c>
      <c r="AP1087" s="56">
        <f t="shared" si="336"/>
        <v>0</v>
      </c>
      <c r="AQ1087" s="56">
        <f t="shared" si="337"/>
        <v>0</v>
      </c>
      <c r="AR1087" s="86">
        <f t="shared" si="338"/>
        <v>0</v>
      </c>
    </row>
    <row r="1088" spans="1:44" x14ac:dyDescent="0.25">
      <c r="A1088" s="178"/>
      <c r="B1088" s="55" t="str">
        <f>_xlfn.IFNA(VLOOKUP(A1088,'Ajánlatkérő(k) adatai'!$B$4:$C$205,2,0),"")</f>
        <v/>
      </c>
      <c r="C1088" s="178"/>
      <c r="D1088" s="55" t="str">
        <f>_xlfn.IFNA(VLOOKUP(C1088,'Számlafizető(k) adatai'!$C$4:$D$203,2,0),"")</f>
        <v/>
      </c>
      <c r="E1088" s="55" t="str">
        <f>_xlfn.IFNA(VLOOKUP(C1088,'Számlafizető(k) adatai'!$C$4:$M$203,11,0),"")</f>
        <v/>
      </c>
      <c r="F1088" s="178"/>
      <c r="G1088" s="178"/>
      <c r="H1088" s="178"/>
      <c r="I1088" s="55" t="str">
        <f>IF(F1088="","",VLOOKUP(LEFT(F1088,5),'Technikai cellák'!B:C,2,0))</f>
        <v/>
      </c>
      <c r="J1088" s="55" t="str">
        <f>IF(F1088="","",VLOOKUP(I1088,'Technikai cellák'!$C$1:$D$12,2,0))</f>
        <v/>
      </c>
      <c r="K1088" s="179"/>
      <c r="L1088" s="67" t="str">
        <f t="shared" si="341"/>
        <v/>
      </c>
      <c r="M1088" s="68">
        <f t="shared" si="342"/>
        <v>0</v>
      </c>
      <c r="N1088" s="66">
        <f t="shared" si="343"/>
        <v>0</v>
      </c>
      <c r="O1088" s="152"/>
      <c r="P1088" s="172">
        <f t="shared" si="339"/>
        <v>0</v>
      </c>
      <c r="Q1088" s="69">
        <f t="shared" si="344"/>
        <v>0</v>
      </c>
      <c r="R1088" s="62">
        <f t="shared" si="326"/>
        <v>0</v>
      </c>
      <c r="S1088" s="153"/>
      <c r="T1088" s="118" t="str">
        <f t="shared" si="340"/>
        <v/>
      </c>
      <c r="U1088" s="154"/>
      <c r="V1088" s="154"/>
      <c r="W1088" s="154"/>
      <c r="X1088" s="154"/>
      <c r="Y1088" s="154"/>
      <c r="Z1088" s="154"/>
      <c r="AA1088" s="154"/>
      <c r="AB1088" s="154"/>
      <c r="AC1088" s="154"/>
      <c r="AD1088" s="154"/>
      <c r="AE1088" s="154"/>
      <c r="AF1088" s="154"/>
      <c r="AG1088" s="63">
        <f t="shared" si="327"/>
        <v>0</v>
      </c>
      <c r="AH1088" s="56">
        <f t="shared" si="328"/>
        <v>0</v>
      </c>
      <c r="AI1088" s="56">
        <f t="shared" si="329"/>
        <v>0</v>
      </c>
      <c r="AJ1088" s="56">
        <f t="shared" si="330"/>
        <v>0</v>
      </c>
      <c r="AK1088" s="56">
        <f t="shared" si="331"/>
        <v>0</v>
      </c>
      <c r="AL1088" s="56">
        <f t="shared" si="332"/>
        <v>0</v>
      </c>
      <c r="AM1088" s="56">
        <f t="shared" si="333"/>
        <v>0</v>
      </c>
      <c r="AN1088" s="56">
        <f t="shared" si="334"/>
        <v>0</v>
      </c>
      <c r="AO1088" s="56">
        <f t="shared" si="335"/>
        <v>0</v>
      </c>
      <c r="AP1088" s="56">
        <f t="shared" si="336"/>
        <v>0</v>
      </c>
      <c r="AQ1088" s="56">
        <f t="shared" si="337"/>
        <v>0</v>
      </c>
      <c r="AR1088" s="86">
        <f t="shared" si="338"/>
        <v>0</v>
      </c>
    </row>
    <row r="1089" spans="1:44" x14ac:dyDescent="0.25">
      <c r="A1089" s="178"/>
      <c r="B1089" s="55" t="str">
        <f>_xlfn.IFNA(VLOOKUP(A1089,'Ajánlatkérő(k) adatai'!$B$4:$C$205,2,0),"")</f>
        <v/>
      </c>
      <c r="C1089" s="178"/>
      <c r="D1089" s="55" t="str">
        <f>_xlfn.IFNA(VLOOKUP(C1089,'Számlafizető(k) adatai'!$C$4:$D$203,2,0),"")</f>
        <v/>
      </c>
      <c r="E1089" s="55" t="str">
        <f>_xlfn.IFNA(VLOOKUP(C1089,'Számlafizető(k) adatai'!$C$4:$M$203,11,0),"")</f>
        <v/>
      </c>
      <c r="F1089" s="178"/>
      <c r="G1089" s="178"/>
      <c r="H1089" s="178"/>
      <c r="I1089" s="55" t="str">
        <f>IF(F1089="","",VLOOKUP(LEFT(F1089,5),'Technikai cellák'!B:C,2,0))</f>
        <v/>
      </c>
      <c r="J1089" s="55" t="str">
        <f>IF(F1089="","",VLOOKUP(I1089,'Technikai cellák'!$C$1:$D$12,2,0))</f>
        <v/>
      </c>
      <c r="K1089" s="179"/>
      <c r="L1089" s="67" t="str">
        <f t="shared" si="341"/>
        <v/>
      </c>
      <c r="M1089" s="68">
        <f t="shared" si="342"/>
        <v>0</v>
      </c>
      <c r="N1089" s="66">
        <f t="shared" si="343"/>
        <v>0</v>
      </c>
      <c r="O1089" s="152"/>
      <c r="P1089" s="172">
        <f t="shared" si="339"/>
        <v>0</v>
      </c>
      <c r="Q1089" s="69">
        <f t="shared" si="344"/>
        <v>0</v>
      </c>
      <c r="R1089" s="62">
        <f t="shared" si="326"/>
        <v>0</v>
      </c>
      <c r="S1089" s="153"/>
      <c r="T1089" s="118" t="str">
        <f t="shared" si="340"/>
        <v/>
      </c>
      <c r="U1089" s="154"/>
      <c r="V1089" s="154"/>
      <c r="W1089" s="154"/>
      <c r="X1089" s="154"/>
      <c r="Y1089" s="154"/>
      <c r="Z1089" s="154"/>
      <c r="AA1089" s="154"/>
      <c r="AB1089" s="154"/>
      <c r="AC1089" s="154"/>
      <c r="AD1089" s="154"/>
      <c r="AE1089" s="154"/>
      <c r="AF1089" s="154"/>
      <c r="AG1089" s="63">
        <f t="shared" si="327"/>
        <v>0</v>
      </c>
      <c r="AH1089" s="56">
        <f t="shared" si="328"/>
        <v>0</v>
      </c>
      <c r="AI1089" s="56">
        <f t="shared" si="329"/>
        <v>0</v>
      </c>
      <c r="AJ1089" s="56">
        <f t="shared" si="330"/>
        <v>0</v>
      </c>
      <c r="AK1089" s="56">
        <f t="shared" si="331"/>
        <v>0</v>
      </c>
      <c r="AL1089" s="56">
        <f t="shared" si="332"/>
        <v>0</v>
      </c>
      <c r="AM1089" s="56">
        <f t="shared" si="333"/>
        <v>0</v>
      </c>
      <c r="AN1089" s="56">
        <f t="shared" si="334"/>
        <v>0</v>
      </c>
      <c r="AO1089" s="56">
        <f t="shared" si="335"/>
        <v>0</v>
      </c>
      <c r="AP1089" s="56">
        <f t="shared" si="336"/>
        <v>0</v>
      </c>
      <c r="AQ1089" s="56">
        <f t="shared" si="337"/>
        <v>0</v>
      </c>
      <c r="AR1089" s="86">
        <f t="shared" si="338"/>
        <v>0</v>
      </c>
    </row>
    <row r="1090" spans="1:44" x14ac:dyDescent="0.25">
      <c r="A1090" s="178"/>
      <c r="B1090" s="55" t="str">
        <f>_xlfn.IFNA(VLOOKUP(A1090,'Ajánlatkérő(k) adatai'!$B$4:$C$205,2,0),"")</f>
        <v/>
      </c>
      <c r="C1090" s="178"/>
      <c r="D1090" s="55" t="str">
        <f>_xlfn.IFNA(VLOOKUP(C1090,'Számlafizető(k) adatai'!$C$4:$D$203,2,0),"")</f>
        <v/>
      </c>
      <c r="E1090" s="55" t="str">
        <f>_xlfn.IFNA(VLOOKUP(C1090,'Számlafizető(k) adatai'!$C$4:$M$203,11,0),"")</f>
        <v/>
      </c>
      <c r="F1090" s="178"/>
      <c r="G1090" s="178"/>
      <c r="H1090" s="178"/>
      <c r="I1090" s="55" t="str">
        <f>IF(F1090="","",VLOOKUP(LEFT(F1090,5),'Technikai cellák'!B:C,2,0))</f>
        <v/>
      </c>
      <c r="J1090" s="55" t="str">
        <f>IF(F1090="","",VLOOKUP(I1090,'Technikai cellák'!$C$1:$D$12,2,0))</f>
        <v/>
      </c>
      <c r="K1090" s="179"/>
      <c r="L1090" s="67" t="str">
        <f t="shared" si="341"/>
        <v/>
      </c>
      <c r="M1090" s="68">
        <f t="shared" si="342"/>
        <v>0</v>
      </c>
      <c r="N1090" s="66">
        <f t="shared" si="343"/>
        <v>0</v>
      </c>
      <c r="O1090" s="152"/>
      <c r="P1090" s="172">
        <f t="shared" si="339"/>
        <v>0</v>
      </c>
      <c r="Q1090" s="69">
        <f t="shared" si="344"/>
        <v>0</v>
      </c>
      <c r="R1090" s="62">
        <f t="shared" si="326"/>
        <v>0</v>
      </c>
      <c r="S1090" s="153"/>
      <c r="T1090" s="118" t="str">
        <f t="shared" si="340"/>
        <v/>
      </c>
      <c r="U1090" s="154"/>
      <c r="V1090" s="154"/>
      <c r="W1090" s="154"/>
      <c r="X1090" s="154"/>
      <c r="Y1090" s="154"/>
      <c r="Z1090" s="154"/>
      <c r="AA1090" s="154"/>
      <c r="AB1090" s="154"/>
      <c r="AC1090" s="154"/>
      <c r="AD1090" s="154"/>
      <c r="AE1090" s="154"/>
      <c r="AF1090" s="154"/>
      <c r="AG1090" s="63">
        <f t="shared" si="327"/>
        <v>0</v>
      </c>
      <c r="AH1090" s="56">
        <f t="shared" si="328"/>
        <v>0</v>
      </c>
      <c r="AI1090" s="56">
        <f t="shared" si="329"/>
        <v>0</v>
      </c>
      <c r="AJ1090" s="56">
        <f t="shared" si="330"/>
        <v>0</v>
      </c>
      <c r="AK1090" s="56">
        <f t="shared" si="331"/>
        <v>0</v>
      </c>
      <c r="AL1090" s="56">
        <f t="shared" si="332"/>
        <v>0</v>
      </c>
      <c r="AM1090" s="56">
        <f t="shared" si="333"/>
        <v>0</v>
      </c>
      <c r="AN1090" s="56">
        <f t="shared" si="334"/>
        <v>0</v>
      </c>
      <c r="AO1090" s="56">
        <f t="shared" si="335"/>
        <v>0</v>
      </c>
      <c r="AP1090" s="56">
        <f t="shared" si="336"/>
        <v>0</v>
      </c>
      <c r="AQ1090" s="56">
        <f t="shared" si="337"/>
        <v>0</v>
      </c>
      <c r="AR1090" s="86">
        <f t="shared" si="338"/>
        <v>0</v>
      </c>
    </row>
    <row r="1091" spans="1:44" x14ac:dyDescent="0.25">
      <c r="A1091" s="178"/>
      <c r="B1091" s="55" t="str">
        <f>_xlfn.IFNA(VLOOKUP(A1091,'Ajánlatkérő(k) adatai'!$B$4:$C$205,2,0),"")</f>
        <v/>
      </c>
      <c r="C1091" s="178"/>
      <c r="D1091" s="55" t="str">
        <f>_xlfn.IFNA(VLOOKUP(C1091,'Számlafizető(k) adatai'!$C$4:$D$203,2,0),"")</f>
        <v/>
      </c>
      <c r="E1091" s="55" t="str">
        <f>_xlfn.IFNA(VLOOKUP(C1091,'Számlafizető(k) adatai'!$C$4:$M$203,11,0),"")</f>
        <v/>
      </c>
      <c r="F1091" s="178"/>
      <c r="G1091" s="178"/>
      <c r="H1091" s="178"/>
      <c r="I1091" s="55" t="str">
        <f>IF(F1091="","",VLOOKUP(LEFT(F1091,5),'Technikai cellák'!B:C,2,0))</f>
        <v/>
      </c>
      <c r="J1091" s="55" t="str">
        <f>IF(F1091="","",VLOOKUP(I1091,'Technikai cellák'!$C$1:$D$12,2,0))</f>
        <v/>
      </c>
      <c r="K1091" s="179"/>
      <c r="L1091" s="67" t="str">
        <f t="shared" si="341"/>
        <v/>
      </c>
      <c r="M1091" s="68">
        <f t="shared" si="342"/>
        <v>0</v>
      </c>
      <c r="N1091" s="66">
        <f t="shared" si="343"/>
        <v>0</v>
      </c>
      <c r="O1091" s="152"/>
      <c r="P1091" s="172">
        <f t="shared" si="339"/>
        <v>0</v>
      </c>
      <c r="Q1091" s="69">
        <f t="shared" si="344"/>
        <v>0</v>
      </c>
      <c r="R1091" s="62">
        <f t="shared" si="326"/>
        <v>0</v>
      </c>
      <c r="S1091" s="153"/>
      <c r="T1091" s="118" t="str">
        <f t="shared" si="340"/>
        <v/>
      </c>
      <c r="U1091" s="154"/>
      <c r="V1091" s="154"/>
      <c r="W1091" s="154"/>
      <c r="X1091" s="154"/>
      <c r="Y1091" s="154"/>
      <c r="Z1091" s="154"/>
      <c r="AA1091" s="154"/>
      <c r="AB1091" s="154"/>
      <c r="AC1091" s="154"/>
      <c r="AD1091" s="154"/>
      <c r="AE1091" s="154"/>
      <c r="AF1091" s="154"/>
      <c r="AG1091" s="63">
        <f t="shared" si="327"/>
        <v>0</v>
      </c>
      <c r="AH1091" s="56">
        <f t="shared" si="328"/>
        <v>0</v>
      </c>
      <c r="AI1091" s="56">
        <f t="shared" si="329"/>
        <v>0</v>
      </c>
      <c r="AJ1091" s="56">
        <f t="shared" si="330"/>
        <v>0</v>
      </c>
      <c r="AK1091" s="56">
        <f t="shared" si="331"/>
        <v>0</v>
      </c>
      <c r="AL1091" s="56">
        <f t="shared" si="332"/>
        <v>0</v>
      </c>
      <c r="AM1091" s="56">
        <f t="shared" si="333"/>
        <v>0</v>
      </c>
      <c r="AN1091" s="56">
        <f t="shared" si="334"/>
        <v>0</v>
      </c>
      <c r="AO1091" s="56">
        <f t="shared" si="335"/>
        <v>0</v>
      </c>
      <c r="AP1091" s="56">
        <f t="shared" si="336"/>
        <v>0</v>
      </c>
      <c r="AQ1091" s="56">
        <f t="shared" si="337"/>
        <v>0</v>
      </c>
      <c r="AR1091" s="86">
        <f t="shared" si="338"/>
        <v>0</v>
      </c>
    </row>
    <row r="1092" spans="1:44" x14ac:dyDescent="0.25">
      <c r="A1092" s="178"/>
      <c r="B1092" s="55" t="str">
        <f>_xlfn.IFNA(VLOOKUP(A1092,'Ajánlatkérő(k) adatai'!$B$4:$C$205,2,0),"")</f>
        <v/>
      </c>
      <c r="C1092" s="178"/>
      <c r="D1092" s="55" t="str">
        <f>_xlfn.IFNA(VLOOKUP(C1092,'Számlafizető(k) adatai'!$C$4:$D$203,2,0),"")</f>
        <v/>
      </c>
      <c r="E1092" s="55" t="str">
        <f>_xlfn.IFNA(VLOOKUP(C1092,'Számlafizető(k) adatai'!$C$4:$M$203,11,0),"")</f>
        <v/>
      </c>
      <c r="F1092" s="178"/>
      <c r="G1092" s="178"/>
      <c r="H1092" s="178"/>
      <c r="I1092" s="55" t="str">
        <f>IF(F1092="","",VLOOKUP(LEFT(F1092,5),'Technikai cellák'!B:C,2,0))</f>
        <v/>
      </c>
      <c r="J1092" s="55" t="str">
        <f>IF(F1092="","",VLOOKUP(I1092,'Technikai cellák'!$C$1:$D$12,2,0))</f>
        <v/>
      </c>
      <c r="K1092" s="179"/>
      <c r="L1092" s="67" t="str">
        <f t="shared" si="341"/>
        <v/>
      </c>
      <c r="M1092" s="68">
        <f t="shared" si="342"/>
        <v>0</v>
      </c>
      <c r="N1092" s="66">
        <f t="shared" si="343"/>
        <v>0</v>
      </c>
      <c r="O1092" s="152"/>
      <c r="P1092" s="172">
        <f t="shared" si="339"/>
        <v>0</v>
      </c>
      <c r="Q1092" s="69">
        <f t="shared" si="344"/>
        <v>0</v>
      </c>
      <c r="R1092" s="62">
        <f t="shared" si="326"/>
        <v>0</v>
      </c>
      <c r="S1092" s="153"/>
      <c r="T1092" s="118" t="str">
        <f t="shared" si="340"/>
        <v/>
      </c>
      <c r="U1092" s="154"/>
      <c r="V1092" s="154"/>
      <c r="W1092" s="154"/>
      <c r="X1092" s="154"/>
      <c r="Y1092" s="154"/>
      <c r="Z1092" s="154"/>
      <c r="AA1092" s="154"/>
      <c r="AB1092" s="154"/>
      <c r="AC1092" s="154"/>
      <c r="AD1092" s="154"/>
      <c r="AE1092" s="154"/>
      <c r="AF1092" s="154"/>
      <c r="AG1092" s="63">
        <f t="shared" si="327"/>
        <v>0</v>
      </c>
      <c r="AH1092" s="56">
        <f t="shared" si="328"/>
        <v>0</v>
      </c>
      <c r="AI1092" s="56">
        <f t="shared" si="329"/>
        <v>0</v>
      </c>
      <c r="AJ1092" s="56">
        <f t="shared" si="330"/>
        <v>0</v>
      </c>
      <c r="AK1092" s="56">
        <f t="shared" si="331"/>
        <v>0</v>
      </c>
      <c r="AL1092" s="56">
        <f t="shared" si="332"/>
        <v>0</v>
      </c>
      <c r="AM1092" s="56">
        <f t="shared" si="333"/>
        <v>0</v>
      </c>
      <c r="AN1092" s="56">
        <f t="shared" si="334"/>
        <v>0</v>
      </c>
      <c r="AO1092" s="56">
        <f t="shared" si="335"/>
        <v>0</v>
      </c>
      <c r="AP1092" s="56">
        <f t="shared" si="336"/>
        <v>0</v>
      </c>
      <c r="AQ1092" s="56">
        <f t="shared" si="337"/>
        <v>0</v>
      </c>
      <c r="AR1092" s="86">
        <f t="shared" si="338"/>
        <v>0</v>
      </c>
    </row>
    <row r="1093" spans="1:44" x14ac:dyDescent="0.25">
      <c r="A1093" s="178"/>
      <c r="B1093" s="55" t="str">
        <f>_xlfn.IFNA(VLOOKUP(A1093,'Ajánlatkérő(k) adatai'!$B$4:$C$205,2,0),"")</f>
        <v/>
      </c>
      <c r="C1093" s="178"/>
      <c r="D1093" s="55" t="str">
        <f>_xlfn.IFNA(VLOOKUP(C1093,'Számlafizető(k) adatai'!$C$4:$D$203,2,0),"")</f>
        <v/>
      </c>
      <c r="E1093" s="55" t="str">
        <f>_xlfn.IFNA(VLOOKUP(C1093,'Számlafizető(k) adatai'!$C$4:$M$203,11,0),"")</f>
        <v/>
      </c>
      <c r="F1093" s="178"/>
      <c r="G1093" s="178"/>
      <c r="H1093" s="178"/>
      <c r="I1093" s="55" t="str">
        <f>IF(F1093="","",VLOOKUP(LEFT(F1093,5),'Technikai cellák'!B:C,2,0))</f>
        <v/>
      </c>
      <c r="J1093" s="55" t="str">
        <f>IF(F1093="","",VLOOKUP(I1093,'Technikai cellák'!$C$1:$D$12,2,0))</f>
        <v/>
      </c>
      <c r="K1093" s="179"/>
      <c r="L1093" s="67" t="str">
        <f t="shared" si="341"/>
        <v/>
      </c>
      <c r="M1093" s="68">
        <f t="shared" si="342"/>
        <v>0</v>
      </c>
      <c r="N1093" s="66">
        <f t="shared" si="343"/>
        <v>0</v>
      </c>
      <c r="O1093" s="152"/>
      <c r="P1093" s="172">
        <f t="shared" si="339"/>
        <v>0</v>
      </c>
      <c r="Q1093" s="69">
        <f t="shared" si="344"/>
        <v>0</v>
      </c>
      <c r="R1093" s="62">
        <f t="shared" ref="R1093:R1156" si="345">SUM(AG1093:AR1093)</f>
        <v>0</v>
      </c>
      <c r="S1093" s="153"/>
      <c r="T1093" s="118" t="str">
        <f t="shared" si="340"/>
        <v/>
      </c>
      <c r="U1093" s="154"/>
      <c r="V1093" s="154"/>
      <c r="W1093" s="154"/>
      <c r="X1093" s="154"/>
      <c r="Y1093" s="154"/>
      <c r="Z1093" s="154"/>
      <c r="AA1093" s="154"/>
      <c r="AB1093" s="154"/>
      <c r="AC1093" s="154"/>
      <c r="AD1093" s="154"/>
      <c r="AE1093" s="154"/>
      <c r="AF1093" s="154"/>
      <c r="AG1093" s="63">
        <f t="shared" ref="AG1093:AG1156" si="346">ROUND((U1093*$C$7)/$C$8,0)</f>
        <v>0</v>
      </c>
      <c r="AH1093" s="56">
        <f t="shared" ref="AH1093:AH1156" si="347">ROUND((V1093*$C$7)/$C$8,0)</f>
        <v>0</v>
      </c>
      <c r="AI1093" s="56">
        <f t="shared" ref="AI1093:AI1156" si="348">ROUND((W1093*$C$7)/$C$8,0)</f>
        <v>0</v>
      </c>
      <c r="AJ1093" s="56">
        <f t="shared" ref="AJ1093:AJ1156" si="349">ROUND((X1093*$C$7)/$C$8,0)</f>
        <v>0</v>
      </c>
      <c r="AK1093" s="56">
        <f t="shared" ref="AK1093:AK1156" si="350">ROUND((Y1093*$C$7)/$C$8,0)</f>
        <v>0</v>
      </c>
      <c r="AL1093" s="56">
        <f t="shared" ref="AL1093:AL1156" si="351">ROUND((Z1093*$C$7)/$C$8,0)</f>
        <v>0</v>
      </c>
      <c r="AM1093" s="56">
        <f t="shared" ref="AM1093:AM1156" si="352">ROUND((AA1093*$C$7)/$C$8,0)</f>
        <v>0</v>
      </c>
      <c r="AN1093" s="56">
        <f t="shared" ref="AN1093:AN1156" si="353">ROUND((AB1093*$C$7)/$C$8,0)</f>
        <v>0</v>
      </c>
      <c r="AO1093" s="56">
        <f t="shared" ref="AO1093:AO1156" si="354">ROUND((AC1093*$C$7)/$C$8,0)</f>
        <v>0</v>
      </c>
      <c r="AP1093" s="56">
        <f t="shared" ref="AP1093:AP1156" si="355">ROUND((AD1093*$C$7)/$C$8,0)</f>
        <v>0</v>
      </c>
      <c r="AQ1093" s="56">
        <f t="shared" ref="AQ1093:AQ1156" si="356">ROUND((AE1093*$C$7)/$C$8,0)</f>
        <v>0</v>
      </c>
      <c r="AR1093" s="86">
        <f t="shared" ref="AR1093:AR1156" si="357">ROUND((AF1093*$C$7)/$C$8,0)</f>
        <v>0</v>
      </c>
    </row>
    <row r="1094" spans="1:44" x14ac:dyDescent="0.25">
      <c r="A1094" s="178"/>
      <c r="B1094" s="55" t="str">
        <f>_xlfn.IFNA(VLOOKUP(A1094,'Ajánlatkérő(k) adatai'!$B$4:$C$205,2,0),"")</f>
        <v/>
      </c>
      <c r="C1094" s="178"/>
      <c r="D1094" s="55" t="str">
        <f>_xlfn.IFNA(VLOOKUP(C1094,'Számlafizető(k) adatai'!$C$4:$D$203,2,0),"")</f>
        <v/>
      </c>
      <c r="E1094" s="55" t="str">
        <f>_xlfn.IFNA(VLOOKUP(C1094,'Számlafizető(k) adatai'!$C$4:$M$203,11,0),"")</f>
        <v/>
      </c>
      <c r="F1094" s="178"/>
      <c r="G1094" s="178"/>
      <c r="H1094" s="178"/>
      <c r="I1094" s="55" t="str">
        <f>IF(F1094="","",VLOOKUP(LEFT(F1094,5),'Technikai cellák'!B:C,2,0))</f>
        <v/>
      </c>
      <c r="J1094" s="55" t="str">
        <f>IF(F1094="","",VLOOKUP(I1094,'Technikai cellák'!$C$1:$D$12,2,0))</f>
        <v/>
      </c>
      <c r="K1094" s="179"/>
      <c r="L1094" s="67" t="str">
        <f t="shared" si="341"/>
        <v/>
      </c>
      <c r="M1094" s="68">
        <f t="shared" si="342"/>
        <v>0</v>
      </c>
      <c r="N1094" s="66">
        <f t="shared" si="343"/>
        <v>0</v>
      </c>
      <c r="O1094" s="152"/>
      <c r="P1094" s="172">
        <f t="shared" si="339"/>
        <v>0</v>
      </c>
      <c r="Q1094" s="69">
        <f t="shared" si="344"/>
        <v>0</v>
      </c>
      <c r="R1094" s="62">
        <f t="shared" si="345"/>
        <v>0</v>
      </c>
      <c r="S1094" s="153"/>
      <c r="T1094" s="118" t="str">
        <f t="shared" si="340"/>
        <v/>
      </c>
      <c r="U1094" s="154"/>
      <c r="V1094" s="154"/>
      <c r="W1094" s="154"/>
      <c r="X1094" s="154"/>
      <c r="Y1094" s="154"/>
      <c r="Z1094" s="154"/>
      <c r="AA1094" s="154"/>
      <c r="AB1094" s="154"/>
      <c r="AC1094" s="154"/>
      <c r="AD1094" s="154"/>
      <c r="AE1094" s="154"/>
      <c r="AF1094" s="154"/>
      <c r="AG1094" s="63">
        <f t="shared" si="346"/>
        <v>0</v>
      </c>
      <c r="AH1094" s="56">
        <f t="shared" si="347"/>
        <v>0</v>
      </c>
      <c r="AI1094" s="56">
        <f t="shared" si="348"/>
        <v>0</v>
      </c>
      <c r="AJ1094" s="56">
        <f t="shared" si="349"/>
        <v>0</v>
      </c>
      <c r="AK1094" s="56">
        <f t="shared" si="350"/>
        <v>0</v>
      </c>
      <c r="AL1094" s="56">
        <f t="shared" si="351"/>
        <v>0</v>
      </c>
      <c r="AM1094" s="56">
        <f t="shared" si="352"/>
        <v>0</v>
      </c>
      <c r="AN1094" s="56">
        <f t="shared" si="353"/>
        <v>0</v>
      </c>
      <c r="AO1094" s="56">
        <f t="shared" si="354"/>
        <v>0</v>
      </c>
      <c r="AP1094" s="56">
        <f t="shared" si="355"/>
        <v>0</v>
      </c>
      <c r="AQ1094" s="56">
        <f t="shared" si="356"/>
        <v>0</v>
      </c>
      <c r="AR1094" s="86">
        <f t="shared" si="357"/>
        <v>0</v>
      </c>
    </row>
    <row r="1095" spans="1:44" x14ac:dyDescent="0.25">
      <c r="A1095" s="178"/>
      <c r="B1095" s="55" t="str">
        <f>_xlfn.IFNA(VLOOKUP(A1095,'Ajánlatkérő(k) adatai'!$B$4:$C$205,2,0),"")</f>
        <v/>
      </c>
      <c r="C1095" s="178"/>
      <c r="D1095" s="55" t="str">
        <f>_xlfn.IFNA(VLOOKUP(C1095,'Számlafizető(k) adatai'!$C$4:$D$203,2,0),"")</f>
        <v/>
      </c>
      <c r="E1095" s="55" t="str">
        <f>_xlfn.IFNA(VLOOKUP(C1095,'Számlafizető(k) adatai'!$C$4:$M$203,11,0),"")</f>
        <v/>
      </c>
      <c r="F1095" s="178"/>
      <c r="G1095" s="178"/>
      <c r="H1095" s="178"/>
      <c r="I1095" s="55" t="str">
        <f>IF(F1095="","",VLOOKUP(LEFT(F1095,5),'Technikai cellák'!B:C,2,0))</f>
        <v/>
      </c>
      <c r="J1095" s="55" t="str">
        <f>IF(F1095="","",VLOOKUP(I1095,'Technikai cellák'!$C$1:$D$12,2,0))</f>
        <v/>
      </c>
      <c r="K1095" s="179"/>
      <c r="L1095" s="67" t="str">
        <f t="shared" si="341"/>
        <v/>
      </c>
      <c r="M1095" s="68">
        <f t="shared" si="342"/>
        <v>0</v>
      </c>
      <c r="N1095" s="66">
        <f t="shared" si="343"/>
        <v>0</v>
      </c>
      <c r="O1095" s="152"/>
      <c r="P1095" s="172">
        <f t="shared" si="339"/>
        <v>0</v>
      </c>
      <c r="Q1095" s="69">
        <f t="shared" si="344"/>
        <v>0</v>
      </c>
      <c r="R1095" s="62">
        <f t="shared" si="345"/>
        <v>0</v>
      </c>
      <c r="S1095" s="153"/>
      <c r="T1095" s="118" t="str">
        <f t="shared" si="340"/>
        <v/>
      </c>
      <c r="U1095" s="154"/>
      <c r="V1095" s="154"/>
      <c r="W1095" s="154"/>
      <c r="X1095" s="154"/>
      <c r="Y1095" s="154"/>
      <c r="Z1095" s="154"/>
      <c r="AA1095" s="154"/>
      <c r="AB1095" s="154"/>
      <c r="AC1095" s="154"/>
      <c r="AD1095" s="154"/>
      <c r="AE1095" s="154"/>
      <c r="AF1095" s="154"/>
      <c r="AG1095" s="63">
        <f t="shared" si="346"/>
        <v>0</v>
      </c>
      <c r="AH1095" s="56">
        <f t="shared" si="347"/>
        <v>0</v>
      </c>
      <c r="AI1095" s="56">
        <f t="shared" si="348"/>
        <v>0</v>
      </c>
      <c r="AJ1095" s="56">
        <f t="shared" si="349"/>
        <v>0</v>
      </c>
      <c r="AK1095" s="56">
        <f t="shared" si="350"/>
        <v>0</v>
      </c>
      <c r="AL1095" s="56">
        <f t="shared" si="351"/>
        <v>0</v>
      </c>
      <c r="AM1095" s="56">
        <f t="shared" si="352"/>
        <v>0</v>
      </c>
      <c r="AN1095" s="56">
        <f t="shared" si="353"/>
        <v>0</v>
      </c>
      <c r="AO1095" s="56">
        <f t="shared" si="354"/>
        <v>0</v>
      </c>
      <c r="AP1095" s="56">
        <f t="shared" si="355"/>
        <v>0</v>
      </c>
      <c r="AQ1095" s="56">
        <f t="shared" si="356"/>
        <v>0</v>
      </c>
      <c r="AR1095" s="86">
        <f t="shared" si="357"/>
        <v>0</v>
      </c>
    </row>
    <row r="1096" spans="1:44" x14ac:dyDescent="0.25">
      <c r="A1096" s="178"/>
      <c r="B1096" s="55" t="str">
        <f>_xlfn.IFNA(VLOOKUP(A1096,'Ajánlatkérő(k) adatai'!$B$4:$C$205,2,0),"")</f>
        <v/>
      </c>
      <c r="C1096" s="178"/>
      <c r="D1096" s="55" t="str">
        <f>_xlfn.IFNA(VLOOKUP(C1096,'Számlafizető(k) adatai'!$C$4:$D$203,2,0),"")</f>
        <v/>
      </c>
      <c r="E1096" s="55" t="str">
        <f>_xlfn.IFNA(VLOOKUP(C1096,'Számlafizető(k) adatai'!$C$4:$M$203,11,0),"")</f>
        <v/>
      </c>
      <c r="F1096" s="178"/>
      <c r="G1096" s="178"/>
      <c r="H1096" s="178"/>
      <c r="I1096" s="55" t="str">
        <f>IF(F1096="","",VLOOKUP(LEFT(F1096,5),'Technikai cellák'!B:C,2,0))</f>
        <v/>
      </c>
      <c r="J1096" s="55" t="str">
        <f>IF(F1096="","",VLOOKUP(I1096,'Technikai cellák'!$C$1:$D$12,2,0))</f>
        <v/>
      </c>
      <c r="K1096" s="179"/>
      <c r="L1096" s="67" t="str">
        <f t="shared" si="341"/>
        <v/>
      </c>
      <c r="M1096" s="68">
        <f t="shared" si="342"/>
        <v>0</v>
      </c>
      <c r="N1096" s="66">
        <f t="shared" si="343"/>
        <v>0</v>
      </c>
      <c r="O1096" s="152"/>
      <c r="P1096" s="172">
        <f t="shared" si="339"/>
        <v>0</v>
      </c>
      <c r="Q1096" s="69">
        <f t="shared" si="344"/>
        <v>0</v>
      </c>
      <c r="R1096" s="62">
        <f t="shared" si="345"/>
        <v>0</v>
      </c>
      <c r="S1096" s="153"/>
      <c r="T1096" s="118" t="str">
        <f t="shared" si="340"/>
        <v/>
      </c>
      <c r="U1096" s="154"/>
      <c r="V1096" s="154"/>
      <c r="W1096" s="154"/>
      <c r="X1096" s="154"/>
      <c r="Y1096" s="154"/>
      <c r="Z1096" s="154"/>
      <c r="AA1096" s="154"/>
      <c r="AB1096" s="154"/>
      <c r="AC1096" s="154"/>
      <c r="AD1096" s="154"/>
      <c r="AE1096" s="154"/>
      <c r="AF1096" s="154"/>
      <c r="AG1096" s="63">
        <f t="shared" si="346"/>
        <v>0</v>
      </c>
      <c r="AH1096" s="56">
        <f t="shared" si="347"/>
        <v>0</v>
      </c>
      <c r="AI1096" s="56">
        <f t="shared" si="348"/>
        <v>0</v>
      </c>
      <c r="AJ1096" s="56">
        <f t="shared" si="349"/>
        <v>0</v>
      </c>
      <c r="AK1096" s="56">
        <f t="shared" si="350"/>
        <v>0</v>
      </c>
      <c r="AL1096" s="56">
        <f t="shared" si="351"/>
        <v>0</v>
      </c>
      <c r="AM1096" s="56">
        <f t="shared" si="352"/>
        <v>0</v>
      </c>
      <c r="AN1096" s="56">
        <f t="shared" si="353"/>
        <v>0</v>
      </c>
      <c r="AO1096" s="56">
        <f t="shared" si="354"/>
        <v>0</v>
      </c>
      <c r="AP1096" s="56">
        <f t="shared" si="355"/>
        <v>0</v>
      </c>
      <c r="AQ1096" s="56">
        <f t="shared" si="356"/>
        <v>0</v>
      </c>
      <c r="AR1096" s="86">
        <f t="shared" si="357"/>
        <v>0</v>
      </c>
    </row>
    <row r="1097" spans="1:44" x14ac:dyDescent="0.25">
      <c r="A1097" s="178"/>
      <c r="B1097" s="55" t="str">
        <f>_xlfn.IFNA(VLOOKUP(A1097,'Ajánlatkérő(k) adatai'!$B$4:$C$205,2,0),"")</f>
        <v/>
      </c>
      <c r="C1097" s="178"/>
      <c r="D1097" s="55" t="str">
        <f>_xlfn.IFNA(VLOOKUP(C1097,'Számlafizető(k) adatai'!$C$4:$D$203,2,0),"")</f>
        <v/>
      </c>
      <c r="E1097" s="55" t="str">
        <f>_xlfn.IFNA(VLOOKUP(C1097,'Számlafizető(k) adatai'!$C$4:$M$203,11,0),"")</f>
        <v/>
      </c>
      <c r="F1097" s="178"/>
      <c r="G1097" s="178"/>
      <c r="H1097" s="178"/>
      <c r="I1097" s="55" t="str">
        <f>IF(F1097="","",VLOOKUP(LEFT(F1097,5),'Technikai cellák'!B:C,2,0))</f>
        <v/>
      </c>
      <c r="J1097" s="55" t="str">
        <f>IF(F1097="","",VLOOKUP(I1097,'Technikai cellák'!$C$1:$D$12,2,0))</f>
        <v/>
      </c>
      <c r="K1097" s="179"/>
      <c r="L1097" s="67" t="str">
        <f t="shared" si="341"/>
        <v/>
      </c>
      <c r="M1097" s="68">
        <f t="shared" si="342"/>
        <v>0</v>
      </c>
      <c r="N1097" s="66">
        <f t="shared" si="343"/>
        <v>0</v>
      </c>
      <c r="O1097" s="152"/>
      <c r="P1097" s="172">
        <f t="shared" si="339"/>
        <v>0</v>
      </c>
      <c r="Q1097" s="69">
        <f t="shared" si="344"/>
        <v>0</v>
      </c>
      <c r="R1097" s="62">
        <f t="shared" si="345"/>
        <v>0</v>
      </c>
      <c r="S1097" s="153"/>
      <c r="T1097" s="118" t="str">
        <f t="shared" si="340"/>
        <v/>
      </c>
      <c r="U1097" s="154"/>
      <c r="V1097" s="154"/>
      <c r="W1097" s="154"/>
      <c r="X1097" s="154"/>
      <c r="Y1097" s="154"/>
      <c r="Z1097" s="154"/>
      <c r="AA1097" s="154"/>
      <c r="AB1097" s="154"/>
      <c r="AC1097" s="154"/>
      <c r="AD1097" s="154"/>
      <c r="AE1097" s="154"/>
      <c r="AF1097" s="154"/>
      <c r="AG1097" s="63">
        <f t="shared" si="346"/>
        <v>0</v>
      </c>
      <c r="AH1097" s="56">
        <f t="shared" si="347"/>
        <v>0</v>
      </c>
      <c r="AI1097" s="56">
        <f t="shared" si="348"/>
        <v>0</v>
      </c>
      <c r="AJ1097" s="56">
        <f t="shared" si="349"/>
        <v>0</v>
      </c>
      <c r="AK1097" s="56">
        <f t="shared" si="350"/>
        <v>0</v>
      </c>
      <c r="AL1097" s="56">
        <f t="shared" si="351"/>
        <v>0</v>
      </c>
      <c r="AM1097" s="56">
        <f t="shared" si="352"/>
        <v>0</v>
      </c>
      <c r="AN1097" s="56">
        <f t="shared" si="353"/>
        <v>0</v>
      </c>
      <c r="AO1097" s="56">
        <f t="shared" si="354"/>
        <v>0</v>
      </c>
      <c r="AP1097" s="56">
        <f t="shared" si="355"/>
        <v>0</v>
      </c>
      <c r="AQ1097" s="56">
        <f t="shared" si="356"/>
        <v>0</v>
      </c>
      <c r="AR1097" s="86">
        <f t="shared" si="357"/>
        <v>0</v>
      </c>
    </row>
    <row r="1098" spans="1:44" x14ac:dyDescent="0.25">
      <c r="A1098" s="178"/>
      <c r="B1098" s="55" t="str">
        <f>_xlfn.IFNA(VLOOKUP(A1098,'Ajánlatkérő(k) adatai'!$B$4:$C$205,2,0),"")</f>
        <v/>
      </c>
      <c r="C1098" s="178"/>
      <c r="D1098" s="55" t="str">
        <f>_xlfn.IFNA(VLOOKUP(C1098,'Számlafizető(k) adatai'!$C$4:$D$203,2,0),"")</f>
        <v/>
      </c>
      <c r="E1098" s="55" t="str">
        <f>_xlfn.IFNA(VLOOKUP(C1098,'Számlafizető(k) adatai'!$C$4:$M$203,11,0),"")</f>
        <v/>
      </c>
      <c r="F1098" s="178"/>
      <c r="G1098" s="178"/>
      <c r="H1098" s="178"/>
      <c r="I1098" s="55" t="str">
        <f>IF(F1098="","",VLOOKUP(LEFT(F1098,5),'Technikai cellák'!B:C,2,0))</f>
        <v/>
      </c>
      <c r="J1098" s="55" t="str">
        <f>IF(F1098="","",VLOOKUP(I1098,'Technikai cellák'!$C$1:$D$12,2,0))</f>
        <v/>
      </c>
      <c r="K1098" s="179"/>
      <c r="L1098" s="67" t="str">
        <f t="shared" si="341"/>
        <v/>
      </c>
      <c r="M1098" s="68">
        <f t="shared" si="342"/>
        <v>0</v>
      </c>
      <c r="N1098" s="66">
        <f t="shared" si="343"/>
        <v>0</v>
      </c>
      <c r="O1098" s="152"/>
      <c r="P1098" s="172">
        <f t="shared" si="339"/>
        <v>0</v>
      </c>
      <c r="Q1098" s="69">
        <f t="shared" si="344"/>
        <v>0</v>
      </c>
      <c r="R1098" s="62">
        <f t="shared" si="345"/>
        <v>0</v>
      </c>
      <c r="S1098" s="153"/>
      <c r="T1098" s="118" t="str">
        <f t="shared" si="340"/>
        <v/>
      </c>
      <c r="U1098" s="154"/>
      <c r="V1098" s="154"/>
      <c r="W1098" s="154"/>
      <c r="X1098" s="154"/>
      <c r="Y1098" s="154"/>
      <c r="Z1098" s="154"/>
      <c r="AA1098" s="154"/>
      <c r="AB1098" s="154"/>
      <c r="AC1098" s="154"/>
      <c r="AD1098" s="154"/>
      <c r="AE1098" s="154"/>
      <c r="AF1098" s="154"/>
      <c r="AG1098" s="63">
        <f t="shared" si="346"/>
        <v>0</v>
      </c>
      <c r="AH1098" s="56">
        <f t="shared" si="347"/>
        <v>0</v>
      </c>
      <c r="AI1098" s="56">
        <f t="shared" si="348"/>
        <v>0</v>
      </c>
      <c r="AJ1098" s="56">
        <f t="shared" si="349"/>
        <v>0</v>
      </c>
      <c r="AK1098" s="56">
        <f t="shared" si="350"/>
        <v>0</v>
      </c>
      <c r="AL1098" s="56">
        <f t="shared" si="351"/>
        <v>0</v>
      </c>
      <c r="AM1098" s="56">
        <f t="shared" si="352"/>
        <v>0</v>
      </c>
      <c r="AN1098" s="56">
        <f t="shared" si="353"/>
        <v>0</v>
      </c>
      <c r="AO1098" s="56">
        <f t="shared" si="354"/>
        <v>0</v>
      </c>
      <c r="AP1098" s="56">
        <f t="shared" si="355"/>
        <v>0</v>
      </c>
      <c r="AQ1098" s="56">
        <f t="shared" si="356"/>
        <v>0</v>
      </c>
      <c r="AR1098" s="86">
        <f t="shared" si="357"/>
        <v>0</v>
      </c>
    </row>
    <row r="1099" spans="1:44" x14ac:dyDescent="0.25">
      <c r="A1099" s="178"/>
      <c r="B1099" s="55" t="str">
        <f>_xlfn.IFNA(VLOOKUP(A1099,'Ajánlatkérő(k) adatai'!$B$4:$C$205,2,0),"")</f>
        <v/>
      </c>
      <c r="C1099" s="178"/>
      <c r="D1099" s="55" t="str">
        <f>_xlfn.IFNA(VLOOKUP(C1099,'Számlafizető(k) adatai'!$C$4:$D$203,2,0),"")</f>
        <v/>
      </c>
      <c r="E1099" s="55" t="str">
        <f>_xlfn.IFNA(VLOOKUP(C1099,'Számlafizető(k) adatai'!$C$4:$M$203,11,0),"")</f>
        <v/>
      </c>
      <c r="F1099" s="178"/>
      <c r="G1099" s="178"/>
      <c r="H1099" s="178"/>
      <c r="I1099" s="55" t="str">
        <f>IF(F1099="","",VLOOKUP(LEFT(F1099,5),'Technikai cellák'!B:C,2,0))</f>
        <v/>
      </c>
      <c r="J1099" s="55" t="str">
        <f>IF(F1099="","",VLOOKUP(I1099,'Technikai cellák'!$C$1:$D$12,2,0))</f>
        <v/>
      </c>
      <c r="K1099" s="179"/>
      <c r="L1099" s="67" t="str">
        <f t="shared" si="341"/>
        <v/>
      </c>
      <c r="M1099" s="68">
        <f t="shared" si="342"/>
        <v>0</v>
      </c>
      <c r="N1099" s="66">
        <f t="shared" si="343"/>
        <v>0</v>
      </c>
      <c r="O1099" s="152"/>
      <c r="P1099" s="172">
        <f t="shared" si="339"/>
        <v>0</v>
      </c>
      <c r="Q1099" s="69">
        <f t="shared" si="344"/>
        <v>0</v>
      </c>
      <c r="R1099" s="62">
        <f t="shared" si="345"/>
        <v>0</v>
      </c>
      <c r="S1099" s="153"/>
      <c r="T1099" s="118" t="str">
        <f t="shared" si="340"/>
        <v/>
      </c>
      <c r="U1099" s="154"/>
      <c r="V1099" s="154"/>
      <c r="W1099" s="154"/>
      <c r="X1099" s="154"/>
      <c r="Y1099" s="154"/>
      <c r="Z1099" s="154"/>
      <c r="AA1099" s="154"/>
      <c r="AB1099" s="154"/>
      <c r="AC1099" s="154"/>
      <c r="AD1099" s="154"/>
      <c r="AE1099" s="154"/>
      <c r="AF1099" s="154"/>
      <c r="AG1099" s="63">
        <f t="shared" si="346"/>
        <v>0</v>
      </c>
      <c r="AH1099" s="56">
        <f t="shared" si="347"/>
        <v>0</v>
      </c>
      <c r="AI1099" s="56">
        <f t="shared" si="348"/>
        <v>0</v>
      </c>
      <c r="AJ1099" s="56">
        <f t="shared" si="349"/>
        <v>0</v>
      </c>
      <c r="AK1099" s="56">
        <f t="shared" si="350"/>
        <v>0</v>
      </c>
      <c r="AL1099" s="56">
        <f t="shared" si="351"/>
        <v>0</v>
      </c>
      <c r="AM1099" s="56">
        <f t="shared" si="352"/>
        <v>0</v>
      </c>
      <c r="AN1099" s="56">
        <f t="shared" si="353"/>
        <v>0</v>
      </c>
      <c r="AO1099" s="56">
        <f t="shared" si="354"/>
        <v>0</v>
      </c>
      <c r="AP1099" s="56">
        <f t="shared" si="355"/>
        <v>0</v>
      </c>
      <c r="AQ1099" s="56">
        <f t="shared" si="356"/>
        <v>0</v>
      </c>
      <c r="AR1099" s="86">
        <f t="shared" si="357"/>
        <v>0</v>
      </c>
    </row>
    <row r="1100" spans="1:44" x14ac:dyDescent="0.25">
      <c r="A1100" s="178"/>
      <c r="B1100" s="55" t="str">
        <f>_xlfn.IFNA(VLOOKUP(A1100,'Ajánlatkérő(k) adatai'!$B$4:$C$205,2,0),"")</f>
        <v/>
      </c>
      <c r="C1100" s="178"/>
      <c r="D1100" s="55" t="str">
        <f>_xlfn.IFNA(VLOOKUP(C1100,'Számlafizető(k) adatai'!$C$4:$D$203,2,0),"")</f>
        <v/>
      </c>
      <c r="E1100" s="55" t="str">
        <f>_xlfn.IFNA(VLOOKUP(C1100,'Számlafizető(k) adatai'!$C$4:$M$203,11,0),"")</f>
        <v/>
      </c>
      <c r="F1100" s="178"/>
      <c r="G1100" s="178"/>
      <c r="H1100" s="178"/>
      <c r="I1100" s="55" t="str">
        <f>IF(F1100="","",VLOOKUP(LEFT(F1100,5),'Technikai cellák'!B:C,2,0))</f>
        <v/>
      </c>
      <c r="J1100" s="55" t="str">
        <f>IF(F1100="","",VLOOKUP(I1100,'Technikai cellák'!$C$1:$D$12,2,0))</f>
        <v/>
      </c>
      <c r="K1100" s="179"/>
      <c r="L1100" s="67" t="str">
        <f t="shared" si="341"/>
        <v/>
      </c>
      <c r="M1100" s="68">
        <f t="shared" si="342"/>
        <v>0</v>
      </c>
      <c r="N1100" s="66">
        <f t="shared" si="343"/>
        <v>0</v>
      </c>
      <c r="O1100" s="152"/>
      <c r="P1100" s="172">
        <f t="shared" si="339"/>
        <v>0</v>
      </c>
      <c r="Q1100" s="69">
        <f t="shared" si="344"/>
        <v>0</v>
      </c>
      <c r="R1100" s="62">
        <f t="shared" si="345"/>
        <v>0</v>
      </c>
      <c r="S1100" s="153"/>
      <c r="T1100" s="118" t="str">
        <f t="shared" si="340"/>
        <v/>
      </c>
      <c r="U1100" s="154"/>
      <c r="V1100" s="154"/>
      <c r="W1100" s="154"/>
      <c r="X1100" s="154"/>
      <c r="Y1100" s="154"/>
      <c r="Z1100" s="154"/>
      <c r="AA1100" s="154"/>
      <c r="AB1100" s="154"/>
      <c r="AC1100" s="154"/>
      <c r="AD1100" s="154"/>
      <c r="AE1100" s="154"/>
      <c r="AF1100" s="154"/>
      <c r="AG1100" s="63">
        <f t="shared" si="346"/>
        <v>0</v>
      </c>
      <c r="AH1100" s="56">
        <f t="shared" si="347"/>
        <v>0</v>
      </c>
      <c r="AI1100" s="56">
        <f t="shared" si="348"/>
        <v>0</v>
      </c>
      <c r="AJ1100" s="56">
        <f t="shared" si="349"/>
        <v>0</v>
      </c>
      <c r="AK1100" s="56">
        <f t="shared" si="350"/>
        <v>0</v>
      </c>
      <c r="AL1100" s="56">
        <f t="shared" si="351"/>
        <v>0</v>
      </c>
      <c r="AM1100" s="56">
        <f t="shared" si="352"/>
        <v>0</v>
      </c>
      <c r="AN1100" s="56">
        <f t="shared" si="353"/>
        <v>0</v>
      </c>
      <c r="AO1100" s="56">
        <f t="shared" si="354"/>
        <v>0</v>
      </c>
      <c r="AP1100" s="56">
        <f t="shared" si="355"/>
        <v>0</v>
      </c>
      <c r="AQ1100" s="56">
        <f t="shared" si="356"/>
        <v>0</v>
      </c>
      <c r="AR1100" s="86">
        <f t="shared" si="357"/>
        <v>0</v>
      </c>
    </row>
    <row r="1101" spans="1:44" x14ac:dyDescent="0.25">
      <c r="A1101" s="178"/>
      <c r="B1101" s="55" t="str">
        <f>_xlfn.IFNA(VLOOKUP(A1101,'Ajánlatkérő(k) adatai'!$B$4:$C$205,2,0),"")</f>
        <v/>
      </c>
      <c r="C1101" s="178"/>
      <c r="D1101" s="55" t="str">
        <f>_xlfn.IFNA(VLOOKUP(C1101,'Számlafizető(k) adatai'!$C$4:$D$203,2,0),"")</f>
        <v/>
      </c>
      <c r="E1101" s="55" t="str">
        <f>_xlfn.IFNA(VLOOKUP(C1101,'Számlafizető(k) adatai'!$C$4:$M$203,11,0),"")</f>
        <v/>
      </c>
      <c r="F1101" s="178"/>
      <c r="G1101" s="178"/>
      <c r="H1101" s="178"/>
      <c r="I1101" s="55" t="str">
        <f>IF(F1101="","",VLOOKUP(LEFT(F1101,5),'Technikai cellák'!B:C,2,0))</f>
        <v/>
      </c>
      <c r="J1101" s="55" t="str">
        <f>IF(F1101="","",VLOOKUP(I1101,'Technikai cellák'!$C$1:$D$12,2,0))</f>
        <v/>
      </c>
      <c r="K1101" s="179"/>
      <c r="L1101" s="67" t="str">
        <f t="shared" si="341"/>
        <v/>
      </c>
      <c r="M1101" s="68">
        <f t="shared" si="342"/>
        <v>0</v>
      </c>
      <c r="N1101" s="66">
        <f t="shared" si="343"/>
        <v>0</v>
      </c>
      <c r="O1101" s="152"/>
      <c r="P1101" s="172">
        <f t="shared" si="339"/>
        <v>0</v>
      </c>
      <c r="Q1101" s="69">
        <f t="shared" si="344"/>
        <v>0</v>
      </c>
      <c r="R1101" s="62">
        <f t="shared" si="345"/>
        <v>0</v>
      </c>
      <c r="S1101" s="153"/>
      <c r="T1101" s="118" t="str">
        <f t="shared" si="340"/>
        <v/>
      </c>
      <c r="U1101" s="154"/>
      <c r="V1101" s="154"/>
      <c r="W1101" s="154"/>
      <c r="X1101" s="154"/>
      <c r="Y1101" s="154"/>
      <c r="Z1101" s="154"/>
      <c r="AA1101" s="154"/>
      <c r="AB1101" s="154"/>
      <c r="AC1101" s="154"/>
      <c r="AD1101" s="154"/>
      <c r="AE1101" s="154"/>
      <c r="AF1101" s="154"/>
      <c r="AG1101" s="63">
        <f t="shared" si="346"/>
        <v>0</v>
      </c>
      <c r="AH1101" s="56">
        <f t="shared" si="347"/>
        <v>0</v>
      </c>
      <c r="AI1101" s="56">
        <f t="shared" si="348"/>
        <v>0</v>
      </c>
      <c r="AJ1101" s="56">
        <f t="shared" si="349"/>
        <v>0</v>
      </c>
      <c r="AK1101" s="56">
        <f t="shared" si="350"/>
        <v>0</v>
      </c>
      <c r="AL1101" s="56">
        <f t="shared" si="351"/>
        <v>0</v>
      </c>
      <c r="AM1101" s="56">
        <f t="shared" si="352"/>
        <v>0</v>
      </c>
      <c r="AN1101" s="56">
        <f t="shared" si="353"/>
        <v>0</v>
      </c>
      <c r="AO1101" s="56">
        <f t="shared" si="354"/>
        <v>0</v>
      </c>
      <c r="AP1101" s="56">
        <f t="shared" si="355"/>
        <v>0</v>
      </c>
      <c r="AQ1101" s="56">
        <f t="shared" si="356"/>
        <v>0</v>
      </c>
      <c r="AR1101" s="86">
        <f t="shared" si="357"/>
        <v>0</v>
      </c>
    </row>
    <row r="1102" spans="1:44" x14ac:dyDescent="0.25">
      <c r="A1102" s="178"/>
      <c r="B1102" s="55" t="str">
        <f>_xlfn.IFNA(VLOOKUP(A1102,'Ajánlatkérő(k) adatai'!$B$4:$C$205,2,0),"")</f>
        <v/>
      </c>
      <c r="C1102" s="178"/>
      <c r="D1102" s="55" t="str">
        <f>_xlfn.IFNA(VLOOKUP(C1102,'Számlafizető(k) adatai'!$C$4:$D$203,2,0),"")</f>
        <v/>
      </c>
      <c r="E1102" s="55" t="str">
        <f>_xlfn.IFNA(VLOOKUP(C1102,'Számlafizető(k) adatai'!$C$4:$M$203,11,0),"")</f>
        <v/>
      </c>
      <c r="F1102" s="178"/>
      <c r="G1102" s="178"/>
      <c r="H1102" s="178"/>
      <c r="I1102" s="55" t="str">
        <f>IF(F1102="","",VLOOKUP(LEFT(F1102,5),'Technikai cellák'!B:C,2,0))</f>
        <v/>
      </c>
      <c r="J1102" s="55" t="str">
        <f>IF(F1102="","",VLOOKUP(I1102,'Technikai cellák'!$C$1:$D$12,2,0))</f>
        <v/>
      </c>
      <c r="K1102" s="179"/>
      <c r="L1102" s="67" t="str">
        <f t="shared" si="341"/>
        <v/>
      </c>
      <c r="M1102" s="68">
        <f t="shared" si="342"/>
        <v>0</v>
      </c>
      <c r="N1102" s="66">
        <f t="shared" si="343"/>
        <v>0</v>
      </c>
      <c r="O1102" s="152"/>
      <c r="P1102" s="172">
        <f t="shared" si="339"/>
        <v>0</v>
      </c>
      <c r="Q1102" s="69">
        <f t="shared" si="344"/>
        <v>0</v>
      </c>
      <c r="R1102" s="62">
        <f t="shared" si="345"/>
        <v>0</v>
      </c>
      <c r="S1102" s="153"/>
      <c r="T1102" s="118" t="str">
        <f t="shared" si="340"/>
        <v/>
      </c>
      <c r="U1102" s="154"/>
      <c r="V1102" s="154"/>
      <c r="W1102" s="154"/>
      <c r="X1102" s="154"/>
      <c r="Y1102" s="154"/>
      <c r="Z1102" s="154"/>
      <c r="AA1102" s="154"/>
      <c r="AB1102" s="154"/>
      <c r="AC1102" s="154"/>
      <c r="AD1102" s="154"/>
      <c r="AE1102" s="154"/>
      <c r="AF1102" s="154"/>
      <c r="AG1102" s="63">
        <f t="shared" si="346"/>
        <v>0</v>
      </c>
      <c r="AH1102" s="56">
        <f t="shared" si="347"/>
        <v>0</v>
      </c>
      <c r="AI1102" s="56">
        <f t="shared" si="348"/>
        <v>0</v>
      </c>
      <c r="AJ1102" s="56">
        <f t="shared" si="349"/>
        <v>0</v>
      </c>
      <c r="AK1102" s="56">
        <f t="shared" si="350"/>
        <v>0</v>
      </c>
      <c r="AL1102" s="56">
        <f t="shared" si="351"/>
        <v>0</v>
      </c>
      <c r="AM1102" s="56">
        <f t="shared" si="352"/>
        <v>0</v>
      </c>
      <c r="AN1102" s="56">
        <f t="shared" si="353"/>
        <v>0</v>
      </c>
      <c r="AO1102" s="56">
        <f t="shared" si="354"/>
        <v>0</v>
      </c>
      <c r="AP1102" s="56">
        <f t="shared" si="355"/>
        <v>0</v>
      </c>
      <c r="AQ1102" s="56">
        <f t="shared" si="356"/>
        <v>0</v>
      </c>
      <c r="AR1102" s="86">
        <f t="shared" si="357"/>
        <v>0</v>
      </c>
    </row>
    <row r="1103" spans="1:44" x14ac:dyDescent="0.25">
      <c r="A1103" s="178"/>
      <c r="B1103" s="55" t="str">
        <f>_xlfn.IFNA(VLOOKUP(A1103,'Ajánlatkérő(k) adatai'!$B$4:$C$205,2,0),"")</f>
        <v/>
      </c>
      <c r="C1103" s="178"/>
      <c r="D1103" s="55" t="str">
        <f>_xlfn.IFNA(VLOOKUP(C1103,'Számlafizető(k) adatai'!$C$4:$D$203,2,0),"")</f>
        <v/>
      </c>
      <c r="E1103" s="55" t="str">
        <f>_xlfn.IFNA(VLOOKUP(C1103,'Számlafizető(k) adatai'!$C$4:$M$203,11,0),"")</f>
        <v/>
      </c>
      <c r="F1103" s="178"/>
      <c r="G1103" s="178"/>
      <c r="H1103" s="178"/>
      <c r="I1103" s="55" t="str">
        <f>IF(F1103="","",VLOOKUP(LEFT(F1103,5),'Technikai cellák'!B:C,2,0))</f>
        <v/>
      </c>
      <c r="J1103" s="55" t="str">
        <f>IF(F1103="","",VLOOKUP(I1103,'Technikai cellák'!$C$1:$D$12,2,0))</f>
        <v/>
      </c>
      <c r="K1103" s="179"/>
      <c r="L1103" s="67" t="str">
        <f t="shared" si="341"/>
        <v/>
      </c>
      <c r="M1103" s="68">
        <f t="shared" si="342"/>
        <v>0</v>
      </c>
      <c r="N1103" s="66">
        <f t="shared" si="343"/>
        <v>0</v>
      </c>
      <c r="O1103" s="152"/>
      <c r="P1103" s="172">
        <f t="shared" si="339"/>
        <v>0</v>
      </c>
      <c r="Q1103" s="69">
        <f t="shared" si="344"/>
        <v>0</v>
      </c>
      <c r="R1103" s="62">
        <f t="shared" si="345"/>
        <v>0</v>
      </c>
      <c r="S1103" s="153"/>
      <c r="T1103" s="118" t="str">
        <f t="shared" si="340"/>
        <v/>
      </c>
      <c r="U1103" s="154"/>
      <c r="V1103" s="154"/>
      <c r="W1103" s="154"/>
      <c r="X1103" s="154"/>
      <c r="Y1103" s="154"/>
      <c r="Z1103" s="154"/>
      <c r="AA1103" s="154"/>
      <c r="AB1103" s="154"/>
      <c r="AC1103" s="154"/>
      <c r="AD1103" s="154"/>
      <c r="AE1103" s="154"/>
      <c r="AF1103" s="154"/>
      <c r="AG1103" s="63">
        <f t="shared" si="346"/>
        <v>0</v>
      </c>
      <c r="AH1103" s="56">
        <f t="shared" si="347"/>
        <v>0</v>
      </c>
      <c r="AI1103" s="56">
        <f t="shared" si="348"/>
        <v>0</v>
      </c>
      <c r="AJ1103" s="56">
        <f t="shared" si="349"/>
        <v>0</v>
      </c>
      <c r="AK1103" s="56">
        <f t="shared" si="350"/>
        <v>0</v>
      </c>
      <c r="AL1103" s="56">
        <f t="shared" si="351"/>
        <v>0</v>
      </c>
      <c r="AM1103" s="56">
        <f t="shared" si="352"/>
        <v>0</v>
      </c>
      <c r="AN1103" s="56">
        <f t="shared" si="353"/>
        <v>0</v>
      </c>
      <c r="AO1103" s="56">
        <f t="shared" si="354"/>
        <v>0</v>
      </c>
      <c r="AP1103" s="56">
        <f t="shared" si="355"/>
        <v>0</v>
      </c>
      <c r="AQ1103" s="56">
        <f t="shared" si="356"/>
        <v>0</v>
      </c>
      <c r="AR1103" s="86">
        <f t="shared" si="357"/>
        <v>0</v>
      </c>
    </row>
    <row r="1104" spans="1:44" x14ac:dyDescent="0.25">
      <c r="A1104" s="178"/>
      <c r="B1104" s="55" t="str">
        <f>_xlfn.IFNA(VLOOKUP(A1104,'Ajánlatkérő(k) adatai'!$B$4:$C$205,2,0),"")</f>
        <v/>
      </c>
      <c r="C1104" s="178"/>
      <c r="D1104" s="55" t="str">
        <f>_xlfn.IFNA(VLOOKUP(C1104,'Számlafizető(k) adatai'!$C$4:$D$203,2,0),"")</f>
        <v/>
      </c>
      <c r="E1104" s="55" t="str">
        <f>_xlfn.IFNA(VLOOKUP(C1104,'Számlafizető(k) adatai'!$C$4:$M$203,11,0),"")</f>
        <v/>
      </c>
      <c r="F1104" s="178"/>
      <c r="G1104" s="178"/>
      <c r="H1104" s="178"/>
      <c r="I1104" s="55" t="str">
        <f>IF(F1104="","",VLOOKUP(LEFT(F1104,5),'Technikai cellák'!B:C,2,0))</f>
        <v/>
      </c>
      <c r="J1104" s="55" t="str">
        <f>IF(F1104="","",VLOOKUP(I1104,'Technikai cellák'!$C$1:$D$12,2,0))</f>
        <v/>
      </c>
      <c r="K1104" s="179"/>
      <c r="L1104" s="67" t="str">
        <f t="shared" si="341"/>
        <v/>
      </c>
      <c r="M1104" s="68">
        <f t="shared" si="342"/>
        <v>0</v>
      </c>
      <c r="N1104" s="66">
        <f t="shared" si="343"/>
        <v>0</v>
      </c>
      <c r="O1104" s="152"/>
      <c r="P1104" s="172">
        <f t="shared" ref="P1104:P1167" si="358">ROUND((IF(K1104&lt;100,0,K1104*$C$7)/$C$8),0)</f>
        <v>0</v>
      </c>
      <c r="Q1104" s="69">
        <f t="shared" si="344"/>
        <v>0</v>
      </c>
      <c r="R1104" s="62">
        <f t="shared" si="345"/>
        <v>0</v>
      </c>
      <c r="S1104" s="153"/>
      <c r="T1104" s="118" t="str">
        <f t="shared" si="340"/>
        <v/>
      </c>
      <c r="U1104" s="154"/>
      <c r="V1104" s="154"/>
      <c r="W1104" s="154"/>
      <c r="X1104" s="154"/>
      <c r="Y1104" s="154"/>
      <c r="Z1104" s="154"/>
      <c r="AA1104" s="154"/>
      <c r="AB1104" s="154"/>
      <c r="AC1104" s="154"/>
      <c r="AD1104" s="154"/>
      <c r="AE1104" s="154"/>
      <c r="AF1104" s="154"/>
      <c r="AG1104" s="63">
        <f t="shared" si="346"/>
        <v>0</v>
      </c>
      <c r="AH1104" s="56">
        <f t="shared" si="347"/>
        <v>0</v>
      </c>
      <c r="AI1104" s="56">
        <f t="shared" si="348"/>
        <v>0</v>
      </c>
      <c r="AJ1104" s="56">
        <f t="shared" si="349"/>
        <v>0</v>
      </c>
      <c r="AK1104" s="56">
        <f t="shared" si="350"/>
        <v>0</v>
      </c>
      <c r="AL1104" s="56">
        <f t="shared" si="351"/>
        <v>0</v>
      </c>
      <c r="AM1104" s="56">
        <f t="shared" si="352"/>
        <v>0</v>
      </c>
      <c r="AN1104" s="56">
        <f t="shared" si="353"/>
        <v>0</v>
      </c>
      <c r="AO1104" s="56">
        <f t="shared" si="354"/>
        <v>0</v>
      </c>
      <c r="AP1104" s="56">
        <f t="shared" si="355"/>
        <v>0</v>
      </c>
      <c r="AQ1104" s="56">
        <f t="shared" si="356"/>
        <v>0</v>
      </c>
      <c r="AR1104" s="86">
        <f t="shared" si="357"/>
        <v>0</v>
      </c>
    </row>
    <row r="1105" spans="1:44" x14ac:dyDescent="0.25">
      <c r="A1105" s="178"/>
      <c r="B1105" s="55" t="str">
        <f>_xlfn.IFNA(VLOOKUP(A1105,'Ajánlatkérő(k) adatai'!$B$4:$C$205,2,0),"")</f>
        <v/>
      </c>
      <c r="C1105" s="178"/>
      <c r="D1105" s="55" t="str">
        <f>_xlfn.IFNA(VLOOKUP(C1105,'Számlafizető(k) adatai'!$C$4:$D$203,2,0),"")</f>
        <v/>
      </c>
      <c r="E1105" s="55" t="str">
        <f>_xlfn.IFNA(VLOOKUP(C1105,'Számlafizető(k) adatai'!$C$4:$M$203,11,0),"")</f>
        <v/>
      </c>
      <c r="F1105" s="178"/>
      <c r="G1105" s="178"/>
      <c r="H1105" s="178"/>
      <c r="I1105" s="55" t="str">
        <f>IF(F1105="","",VLOOKUP(LEFT(F1105,5),'Technikai cellák'!B:C,2,0))</f>
        <v/>
      </c>
      <c r="J1105" s="55" t="str">
        <f>IF(F1105="","",VLOOKUP(I1105,'Technikai cellák'!$C$1:$D$12,2,0))</f>
        <v/>
      </c>
      <c r="K1105" s="179"/>
      <c r="L1105" s="67" t="str">
        <f t="shared" si="341"/>
        <v/>
      </c>
      <c r="M1105" s="68">
        <f t="shared" si="342"/>
        <v>0</v>
      </c>
      <c r="N1105" s="66">
        <f t="shared" si="343"/>
        <v>0</v>
      </c>
      <c r="O1105" s="152"/>
      <c r="P1105" s="172">
        <f t="shared" si="358"/>
        <v>0</v>
      </c>
      <c r="Q1105" s="69">
        <f t="shared" si="344"/>
        <v>0</v>
      </c>
      <c r="R1105" s="62">
        <f t="shared" si="345"/>
        <v>0</v>
      </c>
      <c r="S1105" s="153"/>
      <c r="T1105" s="118" t="str">
        <f t="shared" si="340"/>
        <v/>
      </c>
      <c r="U1105" s="154"/>
      <c r="V1105" s="154"/>
      <c r="W1105" s="154"/>
      <c r="X1105" s="154"/>
      <c r="Y1105" s="154"/>
      <c r="Z1105" s="154"/>
      <c r="AA1105" s="154"/>
      <c r="AB1105" s="154"/>
      <c r="AC1105" s="154"/>
      <c r="AD1105" s="154"/>
      <c r="AE1105" s="154"/>
      <c r="AF1105" s="154"/>
      <c r="AG1105" s="63">
        <f t="shared" si="346"/>
        <v>0</v>
      </c>
      <c r="AH1105" s="56">
        <f t="shared" si="347"/>
        <v>0</v>
      </c>
      <c r="AI1105" s="56">
        <f t="shared" si="348"/>
        <v>0</v>
      </c>
      <c r="AJ1105" s="56">
        <f t="shared" si="349"/>
        <v>0</v>
      </c>
      <c r="AK1105" s="56">
        <f t="shared" si="350"/>
        <v>0</v>
      </c>
      <c r="AL1105" s="56">
        <f t="shared" si="351"/>
        <v>0</v>
      </c>
      <c r="AM1105" s="56">
        <f t="shared" si="352"/>
        <v>0</v>
      </c>
      <c r="AN1105" s="56">
        <f t="shared" si="353"/>
        <v>0</v>
      </c>
      <c r="AO1105" s="56">
        <f t="shared" si="354"/>
        <v>0</v>
      </c>
      <c r="AP1105" s="56">
        <f t="shared" si="355"/>
        <v>0</v>
      </c>
      <c r="AQ1105" s="56">
        <f t="shared" si="356"/>
        <v>0</v>
      </c>
      <c r="AR1105" s="86">
        <f t="shared" si="357"/>
        <v>0</v>
      </c>
    </row>
    <row r="1106" spans="1:44" x14ac:dyDescent="0.25">
      <c r="A1106" s="178"/>
      <c r="B1106" s="55" t="str">
        <f>_xlfn.IFNA(VLOOKUP(A1106,'Ajánlatkérő(k) adatai'!$B$4:$C$205,2,0),"")</f>
        <v/>
      </c>
      <c r="C1106" s="178"/>
      <c r="D1106" s="55" t="str">
        <f>_xlfn.IFNA(VLOOKUP(C1106,'Számlafizető(k) adatai'!$C$4:$D$203,2,0),"")</f>
        <v/>
      </c>
      <c r="E1106" s="55" t="str">
        <f>_xlfn.IFNA(VLOOKUP(C1106,'Számlafizető(k) adatai'!$C$4:$M$203,11,0),"")</f>
        <v/>
      </c>
      <c r="F1106" s="178"/>
      <c r="G1106" s="178"/>
      <c r="H1106" s="178"/>
      <c r="I1106" s="55" t="str">
        <f>IF(F1106="","",VLOOKUP(LEFT(F1106,5),'Technikai cellák'!B:C,2,0))</f>
        <v/>
      </c>
      <c r="J1106" s="55" t="str">
        <f>IF(F1106="","",VLOOKUP(I1106,'Technikai cellák'!$C$1:$D$12,2,0))</f>
        <v/>
      </c>
      <c r="K1106" s="179"/>
      <c r="L1106" s="67" t="str">
        <f t="shared" si="341"/>
        <v/>
      </c>
      <c r="M1106" s="68">
        <f t="shared" si="342"/>
        <v>0</v>
      </c>
      <c r="N1106" s="66">
        <f t="shared" si="343"/>
        <v>0</v>
      </c>
      <c r="O1106" s="152"/>
      <c r="P1106" s="172">
        <f t="shared" si="358"/>
        <v>0</v>
      </c>
      <c r="Q1106" s="69">
        <f t="shared" si="344"/>
        <v>0</v>
      </c>
      <c r="R1106" s="62">
        <f t="shared" si="345"/>
        <v>0</v>
      </c>
      <c r="S1106" s="153"/>
      <c r="T1106" s="118" t="str">
        <f t="shared" ref="T1106:T1169" si="359">IF(S1106="","",IF((DAYS360(S1106,$C$4,TRUE))/30&lt;0,"",(DAYS360(S1106,$C$4,))/30))</f>
        <v/>
      </c>
      <c r="U1106" s="154"/>
      <c r="V1106" s="154"/>
      <c r="W1106" s="154"/>
      <c r="X1106" s="154"/>
      <c r="Y1106" s="154"/>
      <c r="Z1106" s="154"/>
      <c r="AA1106" s="154"/>
      <c r="AB1106" s="154"/>
      <c r="AC1106" s="154"/>
      <c r="AD1106" s="154"/>
      <c r="AE1106" s="154"/>
      <c r="AF1106" s="154"/>
      <c r="AG1106" s="63">
        <f t="shared" si="346"/>
        <v>0</v>
      </c>
      <c r="AH1106" s="56">
        <f t="shared" si="347"/>
        <v>0</v>
      </c>
      <c r="AI1106" s="56">
        <f t="shared" si="348"/>
        <v>0</v>
      </c>
      <c r="AJ1106" s="56">
        <f t="shared" si="349"/>
        <v>0</v>
      </c>
      <c r="AK1106" s="56">
        <f t="shared" si="350"/>
        <v>0</v>
      </c>
      <c r="AL1106" s="56">
        <f t="shared" si="351"/>
        <v>0</v>
      </c>
      <c r="AM1106" s="56">
        <f t="shared" si="352"/>
        <v>0</v>
      </c>
      <c r="AN1106" s="56">
        <f t="shared" si="353"/>
        <v>0</v>
      </c>
      <c r="AO1106" s="56">
        <f t="shared" si="354"/>
        <v>0</v>
      </c>
      <c r="AP1106" s="56">
        <f t="shared" si="355"/>
        <v>0</v>
      </c>
      <c r="AQ1106" s="56">
        <f t="shared" si="356"/>
        <v>0</v>
      </c>
      <c r="AR1106" s="86">
        <f t="shared" si="357"/>
        <v>0</v>
      </c>
    </row>
    <row r="1107" spans="1:44" x14ac:dyDescent="0.25">
      <c r="A1107" s="178"/>
      <c r="B1107" s="55" t="str">
        <f>_xlfn.IFNA(VLOOKUP(A1107,'Ajánlatkérő(k) adatai'!$B$4:$C$205,2,0),"")</f>
        <v/>
      </c>
      <c r="C1107" s="178"/>
      <c r="D1107" s="55" t="str">
        <f>_xlfn.IFNA(VLOOKUP(C1107,'Számlafizető(k) adatai'!$C$4:$D$203,2,0),"")</f>
        <v/>
      </c>
      <c r="E1107" s="55" t="str">
        <f>_xlfn.IFNA(VLOOKUP(C1107,'Számlafizető(k) adatai'!$C$4:$M$203,11,0),"")</f>
        <v/>
      </c>
      <c r="F1107" s="178"/>
      <c r="G1107" s="178"/>
      <c r="H1107" s="178"/>
      <c r="I1107" s="55" t="str">
        <f>IF(F1107="","",VLOOKUP(LEFT(F1107,5),'Technikai cellák'!B:C,2,0))</f>
        <v/>
      </c>
      <c r="J1107" s="55" t="str">
        <f>IF(F1107="","",VLOOKUP(I1107,'Technikai cellák'!$C$1:$D$12,2,0))</f>
        <v/>
      </c>
      <c r="K1107" s="179"/>
      <c r="L1107" s="67" t="str">
        <f t="shared" si="341"/>
        <v/>
      </c>
      <c r="M1107" s="68">
        <f t="shared" si="342"/>
        <v>0</v>
      </c>
      <c r="N1107" s="66">
        <f t="shared" si="343"/>
        <v>0</v>
      </c>
      <c r="O1107" s="152"/>
      <c r="P1107" s="172">
        <f t="shared" si="358"/>
        <v>0</v>
      </c>
      <c r="Q1107" s="69">
        <f t="shared" si="344"/>
        <v>0</v>
      </c>
      <c r="R1107" s="62">
        <f t="shared" si="345"/>
        <v>0</v>
      </c>
      <c r="S1107" s="153"/>
      <c r="T1107" s="118" t="str">
        <f t="shared" si="359"/>
        <v/>
      </c>
      <c r="U1107" s="154"/>
      <c r="V1107" s="154"/>
      <c r="W1107" s="154"/>
      <c r="X1107" s="154"/>
      <c r="Y1107" s="154"/>
      <c r="Z1107" s="154"/>
      <c r="AA1107" s="154"/>
      <c r="AB1107" s="154"/>
      <c r="AC1107" s="154"/>
      <c r="AD1107" s="154"/>
      <c r="AE1107" s="154"/>
      <c r="AF1107" s="154"/>
      <c r="AG1107" s="63">
        <f t="shared" si="346"/>
        <v>0</v>
      </c>
      <c r="AH1107" s="56">
        <f t="shared" si="347"/>
        <v>0</v>
      </c>
      <c r="AI1107" s="56">
        <f t="shared" si="348"/>
        <v>0</v>
      </c>
      <c r="AJ1107" s="56">
        <f t="shared" si="349"/>
        <v>0</v>
      </c>
      <c r="AK1107" s="56">
        <f t="shared" si="350"/>
        <v>0</v>
      </c>
      <c r="AL1107" s="56">
        <f t="shared" si="351"/>
        <v>0</v>
      </c>
      <c r="AM1107" s="56">
        <f t="shared" si="352"/>
        <v>0</v>
      </c>
      <c r="AN1107" s="56">
        <f t="shared" si="353"/>
        <v>0</v>
      </c>
      <c r="AO1107" s="56">
        <f t="shared" si="354"/>
        <v>0</v>
      </c>
      <c r="AP1107" s="56">
        <f t="shared" si="355"/>
        <v>0</v>
      </c>
      <c r="AQ1107" s="56">
        <f t="shared" si="356"/>
        <v>0</v>
      </c>
      <c r="AR1107" s="86">
        <f t="shared" si="357"/>
        <v>0</v>
      </c>
    </row>
    <row r="1108" spans="1:44" x14ac:dyDescent="0.25">
      <c r="A1108" s="178"/>
      <c r="B1108" s="55" t="str">
        <f>_xlfn.IFNA(VLOOKUP(A1108,'Ajánlatkérő(k) adatai'!$B$4:$C$205,2,0),"")</f>
        <v/>
      </c>
      <c r="C1108" s="178"/>
      <c r="D1108" s="55" t="str">
        <f>_xlfn.IFNA(VLOOKUP(C1108,'Számlafizető(k) adatai'!$C$4:$D$203,2,0),"")</f>
        <v/>
      </c>
      <c r="E1108" s="55" t="str">
        <f>_xlfn.IFNA(VLOOKUP(C1108,'Számlafizető(k) adatai'!$C$4:$M$203,11,0),"")</f>
        <v/>
      </c>
      <c r="F1108" s="178"/>
      <c r="G1108" s="178"/>
      <c r="H1108" s="178"/>
      <c r="I1108" s="55" t="str">
        <f>IF(F1108="","",VLOOKUP(LEFT(F1108,5),'Technikai cellák'!B:C,2,0))</f>
        <v/>
      </c>
      <c r="J1108" s="55" t="str">
        <f>IF(F1108="","",VLOOKUP(I1108,'Technikai cellák'!$C$1:$D$12,2,0))</f>
        <v/>
      </c>
      <c r="K1108" s="179"/>
      <c r="L1108" s="67" t="str">
        <f t="shared" si="341"/>
        <v/>
      </c>
      <c r="M1108" s="68">
        <f t="shared" si="342"/>
        <v>0</v>
      </c>
      <c r="N1108" s="66">
        <f t="shared" si="343"/>
        <v>0</v>
      </c>
      <c r="O1108" s="152"/>
      <c r="P1108" s="172">
        <f t="shared" si="358"/>
        <v>0</v>
      </c>
      <c r="Q1108" s="69">
        <f t="shared" si="344"/>
        <v>0</v>
      </c>
      <c r="R1108" s="62">
        <f t="shared" si="345"/>
        <v>0</v>
      </c>
      <c r="S1108" s="153"/>
      <c r="T1108" s="118" t="str">
        <f t="shared" si="359"/>
        <v/>
      </c>
      <c r="U1108" s="154"/>
      <c r="V1108" s="154"/>
      <c r="W1108" s="154"/>
      <c r="X1108" s="154"/>
      <c r="Y1108" s="154"/>
      <c r="Z1108" s="154"/>
      <c r="AA1108" s="154"/>
      <c r="AB1108" s="154"/>
      <c r="AC1108" s="154"/>
      <c r="AD1108" s="154"/>
      <c r="AE1108" s="154"/>
      <c r="AF1108" s="154"/>
      <c r="AG1108" s="63">
        <f t="shared" si="346"/>
        <v>0</v>
      </c>
      <c r="AH1108" s="56">
        <f t="shared" si="347"/>
        <v>0</v>
      </c>
      <c r="AI1108" s="56">
        <f t="shared" si="348"/>
        <v>0</v>
      </c>
      <c r="AJ1108" s="56">
        <f t="shared" si="349"/>
        <v>0</v>
      </c>
      <c r="AK1108" s="56">
        <f t="shared" si="350"/>
        <v>0</v>
      </c>
      <c r="AL1108" s="56">
        <f t="shared" si="351"/>
        <v>0</v>
      </c>
      <c r="AM1108" s="56">
        <f t="shared" si="352"/>
        <v>0</v>
      </c>
      <c r="AN1108" s="56">
        <f t="shared" si="353"/>
        <v>0</v>
      </c>
      <c r="AO1108" s="56">
        <f t="shared" si="354"/>
        <v>0</v>
      </c>
      <c r="AP1108" s="56">
        <f t="shared" si="355"/>
        <v>0</v>
      </c>
      <c r="AQ1108" s="56">
        <f t="shared" si="356"/>
        <v>0</v>
      </c>
      <c r="AR1108" s="86">
        <f t="shared" si="357"/>
        <v>0</v>
      </c>
    </row>
    <row r="1109" spans="1:44" x14ac:dyDescent="0.25">
      <c r="A1109" s="178"/>
      <c r="B1109" s="55" t="str">
        <f>_xlfn.IFNA(VLOOKUP(A1109,'Ajánlatkérő(k) adatai'!$B$4:$C$205,2,0),"")</f>
        <v/>
      </c>
      <c r="C1109" s="178"/>
      <c r="D1109" s="55" t="str">
        <f>_xlfn.IFNA(VLOOKUP(C1109,'Számlafizető(k) adatai'!$C$4:$D$203,2,0),"")</f>
        <v/>
      </c>
      <c r="E1109" s="55" t="str">
        <f>_xlfn.IFNA(VLOOKUP(C1109,'Számlafizető(k) adatai'!$C$4:$M$203,11,0),"")</f>
        <v/>
      </c>
      <c r="F1109" s="178"/>
      <c r="G1109" s="178"/>
      <c r="H1109" s="178"/>
      <c r="I1109" s="55" t="str">
        <f>IF(F1109="","",VLOOKUP(LEFT(F1109,5),'Technikai cellák'!B:C,2,0))</f>
        <v/>
      </c>
      <c r="J1109" s="55" t="str">
        <f>IF(F1109="","",VLOOKUP(I1109,'Technikai cellák'!$C$1:$D$12,2,0))</f>
        <v/>
      </c>
      <c r="K1109" s="179"/>
      <c r="L1109" s="67" t="str">
        <f t="shared" si="341"/>
        <v/>
      </c>
      <c r="M1109" s="68">
        <f t="shared" si="342"/>
        <v>0</v>
      </c>
      <c r="N1109" s="66">
        <f t="shared" si="343"/>
        <v>0</v>
      </c>
      <c r="O1109" s="152"/>
      <c r="P1109" s="172">
        <f t="shared" si="358"/>
        <v>0</v>
      </c>
      <c r="Q1109" s="69">
        <f t="shared" si="344"/>
        <v>0</v>
      </c>
      <c r="R1109" s="62">
        <f t="shared" si="345"/>
        <v>0</v>
      </c>
      <c r="S1109" s="153"/>
      <c r="T1109" s="118" t="str">
        <f t="shared" si="359"/>
        <v/>
      </c>
      <c r="U1109" s="154"/>
      <c r="V1109" s="154"/>
      <c r="W1109" s="154"/>
      <c r="X1109" s="154"/>
      <c r="Y1109" s="154"/>
      <c r="Z1109" s="154"/>
      <c r="AA1109" s="154"/>
      <c r="AB1109" s="154"/>
      <c r="AC1109" s="154"/>
      <c r="AD1109" s="154"/>
      <c r="AE1109" s="154"/>
      <c r="AF1109" s="154"/>
      <c r="AG1109" s="63">
        <f t="shared" si="346"/>
        <v>0</v>
      </c>
      <c r="AH1109" s="56">
        <f t="shared" si="347"/>
        <v>0</v>
      </c>
      <c r="AI1109" s="56">
        <f t="shared" si="348"/>
        <v>0</v>
      </c>
      <c r="AJ1109" s="56">
        <f t="shared" si="349"/>
        <v>0</v>
      </c>
      <c r="AK1109" s="56">
        <f t="shared" si="350"/>
        <v>0</v>
      </c>
      <c r="AL1109" s="56">
        <f t="shared" si="351"/>
        <v>0</v>
      </c>
      <c r="AM1109" s="56">
        <f t="shared" si="352"/>
        <v>0</v>
      </c>
      <c r="AN1109" s="56">
        <f t="shared" si="353"/>
        <v>0</v>
      </c>
      <c r="AO1109" s="56">
        <f t="shared" si="354"/>
        <v>0</v>
      </c>
      <c r="AP1109" s="56">
        <f t="shared" si="355"/>
        <v>0</v>
      </c>
      <c r="AQ1109" s="56">
        <f t="shared" si="356"/>
        <v>0</v>
      </c>
      <c r="AR1109" s="86">
        <f t="shared" si="357"/>
        <v>0</v>
      </c>
    </row>
    <row r="1110" spans="1:44" x14ac:dyDescent="0.25">
      <c r="A1110" s="178"/>
      <c r="B1110" s="55" t="str">
        <f>_xlfn.IFNA(VLOOKUP(A1110,'Ajánlatkérő(k) adatai'!$B$4:$C$205,2,0),"")</f>
        <v/>
      </c>
      <c r="C1110" s="178"/>
      <c r="D1110" s="55" t="str">
        <f>_xlfn.IFNA(VLOOKUP(C1110,'Számlafizető(k) adatai'!$C$4:$D$203,2,0),"")</f>
        <v/>
      </c>
      <c r="E1110" s="55" t="str">
        <f>_xlfn.IFNA(VLOOKUP(C1110,'Számlafizető(k) adatai'!$C$4:$M$203,11,0),"")</f>
        <v/>
      </c>
      <c r="F1110" s="178"/>
      <c r="G1110" s="178"/>
      <c r="H1110" s="178"/>
      <c r="I1110" s="55" t="str">
        <f>IF(F1110="","",VLOOKUP(LEFT(F1110,5),'Technikai cellák'!B:C,2,0))</f>
        <v/>
      </c>
      <c r="J1110" s="55" t="str">
        <f>IF(F1110="","",VLOOKUP(I1110,'Technikai cellák'!$C$1:$D$12,2,0))</f>
        <v/>
      </c>
      <c r="K1110" s="179"/>
      <c r="L1110" s="67" t="str">
        <f t="shared" si="341"/>
        <v/>
      </c>
      <c r="M1110" s="68">
        <f t="shared" si="342"/>
        <v>0</v>
      </c>
      <c r="N1110" s="66">
        <f t="shared" si="343"/>
        <v>0</v>
      </c>
      <c r="O1110" s="152"/>
      <c r="P1110" s="172">
        <f t="shared" si="358"/>
        <v>0</v>
      </c>
      <c r="Q1110" s="69">
        <f t="shared" si="344"/>
        <v>0</v>
      </c>
      <c r="R1110" s="62">
        <f t="shared" si="345"/>
        <v>0</v>
      </c>
      <c r="S1110" s="153"/>
      <c r="T1110" s="118" t="str">
        <f t="shared" si="359"/>
        <v/>
      </c>
      <c r="U1110" s="154"/>
      <c r="V1110" s="154"/>
      <c r="W1110" s="154"/>
      <c r="X1110" s="154"/>
      <c r="Y1110" s="154"/>
      <c r="Z1110" s="154"/>
      <c r="AA1110" s="154"/>
      <c r="AB1110" s="154"/>
      <c r="AC1110" s="154"/>
      <c r="AD1110" s="154"/>
      <c r="AE1110" s="154"/>
      <c r="AF1110" s="154"/>
      <c r="AG1110" s="63">
        <f t="shared" si="346"/>
        <v>0</v>
      </c>
      <c r="AH1110" s="56">
        <f t="shared" si="347"/>
        <v>0</v>
      </c>
      <c r="AI1110" s="56">
        <f t="shared" si="348"/>
        <v>0</v>
      </c>
      <c r="AJ1110" s="56">
        <f t="shared" si="349"/>
        <v>0</v>
      </c>
      <c r="AK1110" s="56">
        <f t="shared" si="350"/>
        <v>0</v>
      </c>
      <c r="AL1110" s="56">
        <f t="shared" si="351"/>
        <v>0</v>
      </c>
      <c r="AM1110" s="56">
        <f t="shared" si="352"/>
        <v>0</v>
      </c>
      <c r="AN1110" s="56">
        <f t="shared" si="353"/>
        <v>0</v>
      </c>
      <c r="AO1110" s="56">
        <f t="shared" si="354"/>
        <v>0</v>
      </c>
      <c r="AP1110" s="56">
        <f t="shared" si="355"/>
        <v>0</v>
      </c>
      <c r="AQ1110" s="56">
        <f t="shared" si="356"/>
        <v>0</v>
      </c>
      <c r="AR1110" s="86">
        <f t="shared" si="357"/>
        <v>0</v>
      </c>
    </row>
    <row r="1111" spans="1:44" x14ac:dyDescent="0.25">
      <c r="A1111" s="178"/>
      <c r="B1111" s="55" t="str">
        <f>_xlfn.IFNA(VLOOKUP(A1111,'Ajánlatkérő(k) adatai'!$B$4:$C$205,2,0),"")</f>
        <v/>
      </c>
      <c r="C1111" s="178"/>
      <c r="D1111" s="55" t="str">
        <f>_xlfn.IFNA(VLOOKUP(C1111,'Számlafizető(k) adatai'!$C$4:$D$203,2,0),"")</f>
        <v/>
      </c>
      <c r="E1111" s="55" t="str">
        <f>_xlfn.IFNA(VLOOKUP(C1111,'Számlafizető(k) adatai'!$C$4:$M$203,11,0),"")</f>
        <v/>
      </c>
      <c r="F1111" s="178"/>
      <c r="G1111" s="178"/>
      <c r="H1111" s="178"/>
      <c r="I1111" s="55" t="str">
        <f>IF(F1111="","",VLOOKUP(LEFT(F1111,5),'Technikai cellák'!B:C,2,0))</f>
        <v/>
      </c>
      <c r="J1111" s="55" t="str">
        <f>IF(F1111="","",VLOOKUP(I1111,'Technikai cellák'!$C$1:$D$12,2,0))</f>
        <v/>
      </c>
      <c r="K1111" s="179"/>
      <c r="L1111" s="67" t="str">
        <f t="shared" si="341"/>
        <v/>
      </c>
      <c r="M1111" s="68">
        <f t="shared" si="342"/>
        <v>0</v>
      </c>
      <c r="N1111" s="66">
        <f t="shared" si="343"/>
        <v>0</v>
      </c>
      <c r="O1111" s="152"/>
      <c r="P1111" s="172">
        <f t="shared" si="358"/>
        <v>0</v>
      </c>
      <c r="Q1111" s="69">
        <f t="shared" si="344"/>
        <v>0</v>
      </c>
      <c r="R1111" s="62">
        <f t="shared" si="345"/>
        <v>0</v>
      </c>
      <c r="S1111" s="153"/>
      <c r="T1111" s="118" t="str">
        <f t="shared" si="359"/>
        <v/>
      </c>
      <c r="U1111" s="154"/>
      <c r="V1111" s="154"/>
      <c r="W1111" s="154"/>
      <c r="X1111" s="154"/>
      <c r="Y1111" s="154"/>
      <c r="Z1111" s="154"/>
      <c r="AA1111" s="154"/>
      <c r="AB1111" s="154"/>
      <c r="AC1111" s="154"/>
      <c r="AD1111" s="154"/>
      <c r="AE1111" s="154"/>
      <c r="AF1111" s="154"/>
      <c r="AG1111" s="63">
        <f t="shared" si="346"/>
        <v>0</v>
      </c>
      <c r="AH1111" s="56">
        <f t="shared" si="347"/>
        <v>0</v>
      </c>
      <c r="AI1111" s="56">
        <f t="shared" si="348"/>
        <v>0</v>
      </c>
      <c r="AJ1111" s="56">
        <f t="shared" si="349"/>
        <v>0</v>
      </c>
      <c r="AK1111" s="56">
        <f t="shared" si="350"/>
        <v>0</v>
      </c>
      <c r="AL1111" s="56">
        <f t="shared" si="351"/>
        <v>0</v>
      </c>
      <c r="AM1111" s="56">
        <f t="shared" si="352"/>
        <v>0</v>
      </c>
      <c r="AN1111" s="56">
        <f t="shared" si="353"/>
        <v>0</v>
      </c>
      <c r="AO1111" s="56">
        <f t="shared" si="354"/>
        <v>0</v>
      </c>
      <c r="AP1111" s="56">
        <f t="shared" si="355"/>
        <v>0</v>
      </c>
      <c r="AQ1111" s="56">
        <f t="shared" si="356"/>
        <v>0</v>
      </c>
      <c r="AR1111" s="86">
        <f t="shared" si="357"/>
        <v>0</v>
      </c>
    </row>
    <row r="1112" spans="1:44" x14ac:dyDescent="0.25">
      <c r="A1112" s="178"/>
      <c r="B1112" s="55" t="str">
        <f>_xlfn.IFNA(VLOOKUP(A1112,'Ajánlatkérő(k) adatai'!$B$4:$C$205,2,0),"")</f>
        <v/>
      </c>
      <c r="C1112" s="178"/>
      <c r="D1112" s="55" t="str">
        <f>_xlfn.IFNA(VLOOKUP(C1112,'Számlafizető(k) adatai'!$C$4:$D$203,2,0),"")</f>
        <v/>
      </c>
      <c r="E1112" s="55" t="str">
        <f>_xlfn.IFNA(VLOOKUP(C1112,'Számlafizető(k) adatai'!$C$4:$M$203,11,0),"")</f>
        <v/>
      </c>
      <c r="F1112" s="178"/>
      <c r="G1112" s="178"/>
      <c r="H1112" s="178"/>
      <c r="I1112" s="55" t="str">
        <f>IF(F1112="","",VLOOKUP(LEFT(F1112,5),'Technikai cellák'!B:C,2,0))</f>
        <v/>
      </c>
      <c r="J1112" s="55" t="str">
        <f>IF(F1112="","",VLOOKUP(I1112,'Technikai cellák'!$C$1:$D$12,2,0))</f>
        <v/>
      </c>
      <c r="K1112" s="179"/>
      <c r="L1112" s="67" t="str">
        <f t="shared" si="341"/>
        <v/>
      </c>
      <c r="M1112" s="68">
        <f t="shared" si="342"/>
        <v>0</v>
      </c>
      <c r="N1112" s="66">
        <f t="shared" si="343"/>
        <v>0</v>
      </c>
      <c r="O1112" s="152"/>
      <c r="P1112" s="172">
        <f t="shared" si="358"/>
        <v>0</v>
      </c>
      <c r="Q1112" s="69">
        <f t="shared" si="344"/>
        <v>0</v>
      </c>
      <c r="R1112" s="62">
        <f t="shared" si="345"/>
        <v>0</v>
      </c>
      <c r="S1112" s="153"/>
      <c r="T1112" s="118" t="str">
        <f t="shared" si="359"/>
        <v/>
      </c>
      <c r="U1112" s="154"/>
      <c r="V1112" s="154"/>
      <c r="W1112" s="154"/>
      <c r="X1112" s="154"/>
      <c r="Y1112" s="154"/>
      <c r="Z1112" s="154"/>
      <c r="AA1112" s="154"/>
      <c r="AB1112" s="154"/>
      <c r="AC1112" s="154"/>
      <c r="AD1112" s="154"/>
      <c r="AE1112" s="154"/>
      <c r="AF1112" s="154"/>
      <c r="AG1112" s="63">
        <f t="shared" si="346"/>
        <v>0</v>
      </c>
      <c r="AH1112" s="56">
        <f t="shared" si="347"/>
        <v>0</v>
      </c>
      <c r="AI1112" s="56">
        <f t="shared" si="348"/>
        <v>0</v>
      </c>
      <c r="AJ1112" s="56">
        <f t="shared" si="349"/>
        <v>0</v>
      </c>
      <c r="AK1112" s="56">
        <f t="shared" si="350"/>
        <v>0</v>
      </c>
      <c r="AL1112" s="56">
        <f t="shared" si="351"/>
        <v>0</v>
      </c>
      <c r="AM1112" s="56">
        <f t="shared" si="352"/>
        <v>0</v>
      </c>
      <c r="AN1112" s="56">
        <f t="shared" si="353"/>
        <v>0</v>
      </c>
      <c r="AO1112" s="56">
        <f t="shared" si="354"/>
        <v>0</v>
      </c>
      <c r="AP1112" s="56">
        <f t="shared" si="355"/>
        <v>0</v>
      </c>
      <c r="AQ1112" s="56">
        <f t="shared" si="356"/>
        <v>0</v>
      </c>
      <c r="AR1112" s="86">
        <f t="shared" si="357"/>
        <v>0</v>
      </c>
    </row>
    <row r="1113" spans="1:44" x14ac:dyDescent="0.25">
      <c r="A1113" s="178"/>
      <c r="B1113" s="55" t="str">
        <f>_xlfn.IFNA(VLOOKUP(A1113,'Ajánlatkérő(k) adatai'!$B$4:$C$205,2,0),"")</f>
        <v/>
      </c>
      <c r="C1113" s="178"/>
      <c r="D1113" s="55" t="str">
        <f>_xlfn.IFNA(VLOOKUP(C1113,'Számlafizető(k) adatai'!$C$4:$D$203,2,0),"")</f>
        <v/>
      </c>
      <c r="E1113" s="55" t="str">
        <f>_xlfn.IFNA(VLOOKUP(C1113,'Számlafizető(k) adatai'!$C$4:$M$203,11,0),"")</f>
        <v/>
      </c>
      <c r="F1113" s="178"/>
      <c r="G1113" s="178"/>
      <c r="H1113" s="178"/>
      <c r="I1113" s="55" t="str">
        <f>IF(F1113="","",VLOOKUP(LEFT(F1113,5),'Technikai cellák'!B:C,2,0))</f>
        <v/>
      </c>
      <c r="J1113" s="55" t="str">
        <f>IF(F1113="","",VLOOKUP(I1113,'Technikai cellák'!$C$1:$D$12,2,0))</f>
        <v/>
      </c>
      <c r="K1113" s="179"/>
      <c r="L1113" s="67" t="str">
        <f t="shared" si="341"/>
        <v/>
      </c>
      <c r="M1113" s="68">
        <f t="shared" si="342"/>
        <v>0</v>
      </c>
      <c r="N1113" s="66">
        <f t="shared" si="343"/>
        <v>0</v>
      </c>
      <c r="O1113" s="152"/>
      <c r="P1113" s="172">
        <f t="shared" si="358"/>
        <v>0</v>
      </c>
      <c r="Q1113" s="69">
        <f t="shared" si="344"/>
        <v>0</v>
      </c>
      <c r="R1113" s="62">
        <f t="shared" si="345"/>
        <v>0</v>
      </c>
      <c r="S1113" s="153"/>
      <c r="T1113" s="118" t="str">
        <f t="shared" si="359"/>
        <v/>
      </c>
      <c r="U1113" s="154"/>
      <c r="V1113" s="154"/>
      <c r="W1113" s="154"/>
      <c r="X1113" s="154"/>
      <c r="Y1113" s="154"/>
      <c r="Z1113" s="154"/>
      <c r="AA1113" s="154"/>
      <c r="AB1113" s="154"/>
      <c r="AC1113" s="154"/>
      <c r="AD1113" s="154"/>
      <c r="AE1113" s="154"/>
      <c r="AF1113" s="154"/>
      <c r="AG1113" s="63">
        <f t="shared" si="346"/>
        <v>0</v>
      </c>
      <c r="AH1113" s="56">
        <f t="shared" si="347"/>
        <v>0</v>
      </c>
      <c r="AI1113" s="56">
        <f t="shared" si="348"/>
        <v>0</v>
      </c>
      <c r="AJ1113" s="56">
        <f t="shared" si="349"/>
        <v>0</v>
      </c>
      <c r="AK1113" s="56">
        <f t="shared" si="350"/>
        <v>0</v>
      </c>
      <c r="AL1113" s="56">
        <f t="shared" si="351"/>
        <v>0</v>
      </c>
      <c r="AM1113" s="56">
        <f t="shared" si="352"/>
        <v>0</v>
      </c>
      <c r="AN1113" s="56">
        <f t="shared" si="353"/>
        <v>0</v>
      </c>
      <c r="AO1113" s="56">
        <f t="shared" si="354"/>
        <v>0</v>
      </c>
      <c r="AP1113" s="56">
        <f t="shared" si="355"/>
        <v>0</v>
      </c>
      <c r="AQ1113" s="56">
        <f t="shared" si="356"/>
        <v>0</v>
      </c>
      <c r="AR1113" s="86">
        <f t="shared" si="357"/>
        <v>0</v>
      </c>
    </row>
    <row r="1114" spans="1:44" x14ac:dyDescent="0.25">
      <c r="A1114" s="178"/>
      <c r="B1114" s="55" t="str">
        <f>_xlfn.IFNA(VLOOKUP(A1114,'Ajánlatkérő(k) adatai'!$B$4:$C$205,2,0),"")</f>
        <v/>
      </c>
      <c r="C1114" s="178"/>
      <c r="D1114" s="55" t="str">
        <f>_xlfn.IFNA(VLOOKUP(C1114,'Számlafizető(k) adatai'!$C$4:$D$203,2,0),"")</f>
        <v/>
      </c>
      <c r="E1114" s="55" t="str">
        <f>_xlfn.IFNA(VLOOKUP(C1114,'Számlafizető(k) adatai'!$C$4:$M$203,11,0),"")</f>
        <v/>
      </c>
      <c r="F1114" s="178"/>
      <c r="G1114" s="178"/>
      <c r="H1114" s="178"/>
      <c r="I1114" s="55" t="str">
        <f>IF(F1114="","",VLOOKUP(LEFT(F1114,5),'Technikai cellák'!B:C,2,0))</f>
        <v/>
      </c>
      <c r="J1114" s="55" t="str">
        <f>IF(F1114="","",VLOOKUP(I1114,'Technikai cellák'!$C$1:$D$12,2,0))</f>
        <v/>
      </c>
      <c r="K1114" s="179"/>
      <c r="L1114" s="67" t="str">
        <f t="shared" si="341"/>
        <v/>
      </c>
      <c r="M1114" s="68">
        <f t="shared" si="342"/>
        <v>0</v>
      </c>
      <c r="N1114" s="66">
        <f t="shared" si="343"/>
        <v>0</v>
      </c>
      <c r="O1114" s="152"/>
      <c r="P1114" s="172">
        <f t="shared" si="358"/>
        <v>0</v>
      </c>
      <c r="Q1114" s="69">
        <f t="shared" si="344"/>
        <v>0</v>
      </c>
      <c r="R1114" s="62">
        <f t="shared" si="345"/>
        <v>0</v>
      </c>
      <c r="S1114" s="153"/>
      <c r="T1114" s="118" t="str">
        <f t="shared" si="359"/>
        <v/>
      </c>
      <c r="U1114" s="154"/>
      <c r="V1114" s="154"/>
      <c r="W1114" s="154"/>
      <c r="X1114" s="154"/>
      <c r="Y1114" s="154"/>
      <c r="Z1114" s="154"/>
      <c r="AA1114" s="154"/>
      <c r="AB1114" s="154"/>
      <c r="AC1114" s="154"/>
      <c r="AD1114" s="154"/>
      <c r="AE1114" s="154"/>
      <c r="AF1114" s="154"/>
      <c r="AG1114" s="63">
        <f t="shared" si="346"/>
        <v>0</v>
      </c>
      <c r="AH1114" s="56">
        <f t="shared" si="347"/>
        <v>0</v>
      </c>
      <c r="AI1114" s="56">
        <f t="shared" si="348"/>
        <v>0</v>
      </c>
      <c r="AJ1114" s="56">
        <f t="shared" si="349"/>
        <v>0</v>
      </c>
      <c r="AK1114" s="56">
        <f t="shared" si="350"/>
        <v>0</v>
      </c>
      <c r="AL1114" s="56">
        <f t="shared" si="351"/>
        <v>0</v>
      </c>
      <c r="AM1114" s="56">
        <f t="shared" si="352"/>
        <v>0</v>
      </c>
      <c r="AN1114" s="56">
        <f t="shared" si="353"/>
        <v>0</v>
      </c>
      <c r="AO1114" s="56">
        <f t="shared" si="354"/>
        <v>0</v>
      </c>
      <c r="AP1114" s="56">
        <f t="shared" si="355"/>
        <v>0</v>
      </c>
      <c r="AQ1114" s="56">
        <f t="shared" si="356"/>
        <v>0</v>
      </c>
      <c r="AR1114" s="86">
        <f t="shared" si="357"/>
        <v>0</v>
      </c>
    </row>
    <row r="1115" spans="1:44" x14ac:dyDescent="0.25">
      <c r="A1115" s="178"/>
      <c r="B1115" s="55" t="str">
        <f>_xlfn.IFNA(VLOOKUP(A1115,'Ajánlatkérő(k) adatai'!$B$4:$C$205,2,0),"")</f>
        <v/>
      </c>
      <c r="C1115" s="178"/>
      <c r="D1115" s="55" t="str">
        <f>_xlfn.IFNA(VLOOKUP(C1115,'Számlafizető(k) adatai'!$C$4:$D$203,2,0),"")</f>
        <v/>
      </c>
      <c r="E1115" s="55" t="str">
        <f>_xlfn.IFNA(VLOOKUP(C1115,'Számlafizető(k) adatai'!$C$4:$M$203,11,0),"")</f>
        <v/>
      </c>
      <c r="F1115" s="178"/>
      <c r="G1115" s="178"/>
      <c r="H1115" s="178"/>
      <c r="I1115" s="55" t="str">
        <f>IF(F1115="","",VLOOKUP(LEFT(F1115,5),'Technikai cellák'!B:C,2,0))</f>
        <v/>
      </c>
      <c r="J1115" s="55" t="str">
        <f>IF(F1115="","",VLOOKUP(I1115,'Technikai cellák'!$C$1:$D$12,2,0))</f>
        <v/>
      </c>
      <c r="K1115" s="179"/>
      <c r="L1115" s="67" t="str">
        <f t="shared" si="341"/>
        <v/>
      </c>
      <c r="M1115" s="68">
        <f t="shared" si="342"/>
        <v>0</v>
      </c>
      <c r="N1115" s="66">
        <f t="shared" si="343"/>
        <v>0</v>
      </c>
      <c r="O1115" s="152"/>
      <c r="P1115" s="172">
        <f t="shared" si="358"/>
        <v>0</v>
      </c>
      <c r="Q1115" s="69">
        <f t="shared" si="344"/>
        <v>0</v>
      </c>
      <c r="R1115" s="62">
        <f t="shared" si="345"/>
        <v>0</v>
      </c>
      <c r="S1115" s="153"/>
      <c r="T1115" s="118" t="str">
        <f t="shared" si="359"/>
        <v/>
      </c>
      <c r="U1115" s="154"/>
      <c r="V1115" s="154"/>
      <c r="W1115" s="154"/>
      <c r="X1115" s="154"/>
      <c r="Y1115" s="154"/>
      <c r="Z1115" s="154"/>
      <c r="AA1115" s="154"/>
      <c r="AB1115" s="154"/>
      <c r="AC1115" s="154"/>
      <c r="AD1115" s="154"/>
      <c r="AE1115" s="154"/>
      <c r="AF1115" s="154"/>
      <c r="AG1115" s="63">
        <f t="shared" si="346"/>
        <v>0</v>
      </c>
      <c r="AH1115" s="56">
        <f t="shared" si="347"/>
        <v>0</v>
      </c>
      <c r="AI1115" s="56">
        <f t="shared" si="348"/>
        <v>0</v>
      </c>
      <c r="AJ1115" s="56">
        <f t="shared" si="349"/>
        <v>0</v>
      </c>
      <c r="AK1115" s="56">
        <f t="shared" si="350"/>
        <v>0</v>
      </c>
      <c r="AL1115" s="56">
        <f t="shared" si="351"/>
        <v>0</v>
      </c>
      <c r="AM1115" s="56">
        <f t="shared" si="352"/>
        <v>0</v>
      </c>
      <c r="AN1115" s="56">
        <f t="shared" si="353"/>
        <v>0</v>
      </c>
      <c r="AO1115" s="56">
        <f t="shared" si="354"/>
        <v>0</v>
      </c>
      <c r="AP1115" s="56">
        <f t="shared" si="355"/>
        <v>0</v>
      </c>
      <c r="AQ1115" s="56">
        <f t="shared" si="356"/>
        <v>0</v>
      </c>
      <c r="AR1115" s="86">
        <f t="shared" si="357"/>
        <v>0</v>
      </c>
    </row>
    <row r="1116" spans="1:44" x14ac:dyDescent="0.25">
      <c r="A1116" s="178"/>
      <c r="B1116" s="55" t="str">
        <f>_xlfn.IFNA(VLOOKUP(A1116,'Ajánlatkérő(k) adatai'!$B$4:$C$205,2,0),"")</f>
        <v/>
      </c>
      <c r="C1116" s="178"/>
      <c r="D1116" s="55" t="str">
        <f>_xlfn.IFNA(VLOOKUP(C1116,'Számlafizető(k) adatai'!$C$4:$D$203,2,0),"")</f>
        <v/>
      </c>
      <c r="E1116" s="55" t="str">
        <f>_xlfn.IFNA(VLOOKUP(C1116,'Számlafizető(k) adatai'!$C$4:$M$203,11,0),"")</f>
        <v/>
      </c>
      <c r="F1116" s="178"/>
      <c r="G1116" s="178"/>
      <c r="H1116" s="178"/>
      <c r="I1116" s="55" t="str">
        <f>IF(F1116="","",VLOOKUP(LEFT(F1116,5),'Technikai cellák'!B:C,2,0))</f>
        <v/>
      </c>
      <c r="J1116" s="55" t="str">
        <f>IF(F1116="","",VLOOKUP(I1116,'Technikai cellák'!$C$1:$D$12,2,0))</f>
        <v/>
      </c>
      <c r="K1116" s="179"/>
      <c r="L1116" s="67" t="str">
        <f t="shared" si="341"/>
        <v/>
      </c>
      <c r="M1116" s="68">
        <f t="shared" si="342"/>
        <v>0</v>
      </c>
      <c r="N1116" s="66">
        <f t="shared" si="343"/>
        <v>0</v>
      </c>
      <c r="O1116" s="152"/>
      <c r="P1116" s="172">
        <f t="shared" si="358"/>
        <v>0</v>
      </c>
      <c r="Q1116" s="69">
        <f t="shared" si="344"/>
        <v>0</v>
      </c>
      <c r="R1116" s="62">
        <f t="shared" si="345"/>
        <v>0</v>
      </c>
      <c r="S1116" s="153"/>
      <c r="T1116" s="118" t="str">
        <f t="shared" si="359"/>
        <v/>
      </c>
      <c r="U1116" s="154"/>
      <c r="V1116" s="154"/>
      <c r="W1116" s="154"/>
      <c r="X1116" s="154"/>
      <c r="Y1116" s="154"/>
      <c r="Z1116" s="154"/>
      <c r="AA1116" s="154"/>
      <c r="AB1116" s="154"/>
      <c r="AC1116" s="154"/>
      <c r="AD1116" s="154"/>
      <c r="AE1116" s="154"/>
      <c r="AF1116" s="154"/>
      <c r="AG1116" s="63">
        <f t="shared" si="346"/>
        <v>0</v>
      </c>
      <c r="AH1116" s="56">
        <f t="shared" si="347"/>
        <v>0</v>
      </c>
      <c r="AI1116" s="56">
        <f t="shared" si="348"/>
        <v>0</v>
      </c>
      <c r="AJ1116" s="56">
        <f t="shared" si="349"/>
        <v>0</v>
      </c>
      <c r="AK1116" s="56">
        <f t="shared" si="350"/>
        <v>0</v>
      </c>
      <c r="AL1116" s="56">
        <f t="shared" si="351"/>
        <v>0</v>
      </c>
      <c r="AM1116" s="56">
        <f t="shared" si="352"/>
        <v>0</v>
      </c>
      <c r="AN1116" s="56">
        <f t="shared" si="353"/>
        <v>0</v>
      </c>
      <c r="AO1116" s="56">
        <f t="shared" si="354"/>
        <v>0</v>
      </c>
      <c r="AP1116" s="56">
        <f t="shared" si="355"/>
        <v>0</v>
      </c>
      <c r="AQ1116" s="56">
        <f t="shared" si="356"/>
        <v>0</v>
      </c>
      <c r="AR1116" s="86">
        <f t="shared" si="357"/>
        <v>0</v>
      </c>
    </row>
    <row r="1117" spans="1:44" x14ac:dyDescent="0.25">
      <c r="A1117" s="178"/>
      <c r="B1117" s="55" t="str">
        <f>_xlfn.IFNA(VLOOKUP(A1117,'Ajánlatkérő(k) adatai'!$B$4:$C$205,2,0),"")</f>
        <v/>
      </c>
      <c r="C1117" s="178"/>
      <c r="D1117" s="55" t="str">
        <f>_xlfn.IFNA(VLOOKUP(C1117,'Számlafizető(k) adatai'!$C$4:$D$203,2,0),"")</f>
        <v/>
      </c>
      <c r="E1117" s="55" t="str">
        <f>_xlfn.IFNA(VLOOKUP(C1117,'Számlafizető(k) adatai'!$C$4:$M$203,11,0),"")</f>
        <v/>
      </c>
      <c r="F1117" s="178"/>
      <c r="G1117" s="178"/>
      <c r="H1117" s="178"/>
      <c r="I1117" s="55" t="str">
        <f>IF(F1117="","",VLOOKUP(LEFT(F1117,5),'Technikai cellák'!B:C,2,0))</f>
        <v/>
      </c>
      <c r="J1117" s="55" t="str">
        <f>IF(F1117="","",VLOOKUP(I1117,'Technikai cellák'!$C$1:$D$12,2,0))</f>
        <v/>
      </c>
      <c r="K1117" s="179"/>
      <c r="L1117" s="67" t="str">
        <f t="shared" si="341"/>
        <v/>
      </c>
      <c r="M1117" s="68">
        <f t="shared" si="342"/>
        <v>0</v>
      </c>
      <c r="N1117" s="66">
        <f t="shared" si="343"/>
        <v>0</v>
      </c>
      <c r="O1117" s="152"/>
      <c r="P1117" s="172">
        <f t="shared" si="358"/>
        <v>0</v>
      </c>
      <c r="Q1117" s="69">
        <f t="shared" si="344"/>
        <v>0</v>
      </c>
      <c r="R1117" s="62">
        <f t="shared" si="345"/>
        <v>0</v>
      </c>
      <c r="S1117" s="153"/>
      <c r="T1117" s="118" t="str">
        <f t="shared" si="359"/>
        <v/>
      </c>
      <c r="U1117" s="154"/>
      <c r="V1117" s="154"/>
      <c r="W1117" s="154"/>
      <c r="X1117" s="154"/>
      <c r="Y1117" s="154"/>
      <c r="Z1117" s="154"/>
      <c r="AA1117" s="154"/>
      <c r="AB1117" s="154"/>
      <c r="AC1117" s="154"/>
      <c r="AD1117" s="154"/>
      <c r="AE1117" s="154"/>
      <c r="AF1117" s="154"/>
      <c r="AG1117" s="63">
        <f t="shared" si="346"/>
        <v>0</v>
      </c>
      <c r="AH1117" s="56">
        <f t="shared" si="347"/>
        <v>0</v>
      </c>
      <c r="AI1117" s="56">
        <f t="shared" si="348"/>
        <v>0</v>
      </c>
      <c r="AJ1117" s="56">
        <f t="shared" si="349"/>
        <v>0</v>
      </c>
      <c r="AK1117" s="56">
        <f t="shared" si="350"/>
        <v>0</v>
      </c>
      <c r="AL1117" s="56">
        <f t="shared" si="351"/>
        <v>0</v>
      </c>
      <c r="AM1117" s="56">
        <f t="shared" si="352"/>
        <v>0</v>
      </c>
      <c r="AN1117" s="56">
        <f t="shared" si="353"/>
        <v>0</v>
      </c>
      <c r="AO1117" s="56">
        <f t="shared" si="354"/>
        <v>0</v>
      </c>
      <c r="AP1117" s="56">
        <f t="shared" si="355"/>
        <v>0</v>
      </c>
      <c r="AQ1117" s="56">
        <f t="shared" si="356"/>
        <v>0</v>
      </c>
      <c r="AR1117" s="86">
        <f t="shared" si="357"/>
        <v>0</v>
      </c>
    </row>
    <row r="1118" spans="1:44" x14ac:dyDescent="0.25">
      <c r="A1118" s="178"/>
      <c r="B1118" s="55" t="str">
        <f>_xlfn.IFNA(VLOOKUP(A1118,'Ajánlatkérő(k) adatai'!$B$4:$C$205,2,0),"")</f>
        <v/>
      </c>
      <c r="C1118" s="178"/>
      <c r="D1118" s="55" t="str">
        <f>_xlfn.IFNA(VLOOKUP(C1118,'Számlafizető(k) adatai'!$C$4:$D$203,2,0),"")</f>
        <v/>
      </c>
      <c r="E1118" s="55" t="str">
        <f>_xlfn.IFNA(VLOOKUP(C1118,'Számlafizető(k) adatai'!$C$4:$M$203,11,0),"")</f>
        <v/>
      </c>
      <c r="F1118" s="178"/>
      <c r="G1118" s="178"/>
      <c r="H1118" s="178"/>
      <c r="I1118" s="55" t="str">
        <f>IF(F1118="","",VLOOKUP(LEFT(F1118,5),'Technikai cellák'!B:C,2,0))</f>
        <v/>
      </c>
      <c r="J1118" s="55" t="str">
        <f>IF(F1118="","",VLOOKUP(I1118,'Technikai cellák'!$C$1:$D$12,2,0))</f>
        <v/>
      </c>
      <c r="K1118" s="179"/>
      <c r="L1118" s="67" t="str">
        <f t="shared" si="341"/>
        <v/>
      </c>
      <c r="M1118" s="68">
        <f t="shared" si="342"/>
        <v>0</v>
      </c>
      <c r="N1118" s="66">
        <f t="shared" si="343"/>
        <v>0</v>
      </c>
      <c r="O1118" s="152"/>
      <c r="P1118" s="172">
        <f t="shared" si="358"/>
        <v>0</v>
      </c>
      <c r="Q1118" s="69">
        <f t="shared" si="344"/>
        <v>0</v>
      </c>
      <c r="R1118" s="62">
        <f t="shared" si="345"/>
        <v>0</v>
      </c>
      <c r="S1118" s="153"/>
      <c r="T1118" s="118" t="str">
        <f t="shared" si="359"/>
        <v/>
      </c>
      <c r="U1118" s="154"/>
      <c r="V1118" s="154"/>
      <c r="W1118" s="154"/>
      <c r="X1118" s="154"/>
      <c r="Y1118" s="154"/>
      <c r="Z1118" s="154"/>
      <c r="AA1118" s="154"/>
      <c r="AB1118" s="154"/>
      <c r="AC1118" s="154"/>
      <c r="AD1118" s="154"/>
      <c r="AE1118" s="154"/>
      <c r="AF1118" s="154"/>
      <c r="AG1118" s="63">
        <f t="shared" si="346"/>
        <v>0</v>
      </c>
      <c r="AH1118" s="56">
        <f t="shared" si="347"/>
        <v>0</v>
      </c>
      <c r="AI1118" s="56">
        <f t="shared" si="348"/>
        <v>0</v>
      </c>
      <c r="AJ1118" s="56">
        <f t="shared" si="349"/>
        <v>0</v>
      </c>
      <c r="AK1118" s="56">
        <f t="shared" si="350"/>
        <v>0</v>
      </c>
      <c r="AL1118" s="56">
        <f t="shared" si="351"/>
        <v>0</v>
      </c>
      <c r="AM1118" s="56">
        <f t="shared" si="352"/>
        <v>0</v>
      </c>
      <c r="AN1118" s="56">
        <f t="shared" si="353"/>
        <v>0</v>
      </c>
      <c r="AO1118" s="56">
        <f t="shared" si="354"/>
        <v>0</v>
      </c>
      <c r="AP1118" s="56">
        <f t="shared" si="355"/>
        <v>0</v>
      </c>
      <c r="AQ1118" s="56">
        <f t="shared" si="356"/>
        <v>0</v>
      </c>
      <c r="AR1118" s="86">
        <f t="shared" si="357"/>
        <v>0</v>
      </c>
    </row>
    <row r="1119" spans="1:44" x14ac:dyDescent="0.25">
      <c r="A1119" s="178"/>
      <c r="B1119" s="55" t="str">
        <f>_xlfn.IFNA(VLOOKUP(A1119,'Ajánlatkérő(k) adatai'!$B$4:$C$205,2,0),"")</f>
        <v/>
      </c>
      <c r="C1119" s="178"/>
      <c r="D1119" s="55" t="str">
        <f>_xlfn.IFNA(VLOOKUP(C1119,'Számlafizető(k) adatai'!$C$4:$D$203,2,0),"")</f>
        <v/>
      </c>
      <c r="E1119" s="55" t="str">
        <f>_xlfn.IFNA(VLOOKUP(C1119,'Számlafizető(k) adatai'!$C$4:$M$203,11,0),"")</f>
        <v/>
      </c>
      <c r="F1119" s="178"/>
      <c r="G1119" s="178"/>
      <c r="H1119" s="178"/>
      <c r="I1119" s="55" t="str">
        <f>IF(F1119="","",VLOOKUP(LEFT(F1119,5),'Technikai cellák'!B:C,2,0))</f>
        <v/>
      </c>
      <c r="J1119" s="55" t="str">
        <f>IF(F1119="","",VLOOKUP(I1119,'Technikai cellák'!$C$1:$D$12,2,0))</f>
        <v/>
      </c>
      <c r="K1119" s="179"/>
      <c r="L1119" s="67" t="str">
        <f t="shared" si="341"/>
        <v/>
      </c>
      <c r="M1119" s="68">
        <f t="shared" si="342"/>
        <v>0</v>
      </c>
      <c r="N1119" s="66">
        <f t="shared" si="343"/>
        <v>0</v>
      </c>
      <c r="O1119" s="152"/>
      <c r="P1119" s="172">
        <f t="shared" si="358"/>
        <v>0</v>
      </c>
      <c r="Q1119" s="69">
        <f t="shared" si="344"/>
        <v>0</v>
      </c>
      <c r="R1119" s="62">
        <f t="shared" si="345"/>
        <v>0</v>
      </c>
      <c r="S1119" s="153"/>
      <c r="T1119" s="118" t="str">
        <f t="shared" si="359"/>
        <v/>
      </c>
      <c r="U1119" s="154"/>
      <c r="V1119" s="154"/>
      <c r="W1119" s="154"/>
      <c r="X1119" s="154"/>
      <c r="Y1119" s="154"/>
      <c r="Z1119" s="154"/>
      <c r="AA1119" s="154"/>
      <c r="AB1119" s="154"/>
      <c r="AC1119" s="154"/>
      <c r="AD1119" s="154"/>
      <c r="AE1119" s="154"/>
      <c r="AF1119" s="154"/>
      <c r="AG1119" s="63">
        <f t="shared" si="346"/>
        <v>0</v>
      </c>
      <c r="AH1119" s="56">
        <f t="shared" si="347"/>
        <v>0</v>
      </c>
      <c r="AI1119" s="56">
        <f t="shared" si="348"/>
        <v>0</v>
      </c>
      <c r="AJ1119" s="56">
        <f t="shared" si="349"/>
        <v>0</v>
      </c>
      <c r="AK1119" s="56">
        <f t="shared" si="350"/>
        <v>0</v>
      </c>
      <c r="AL1119" s="56">
        <f t="shared" si="351"/>
        <v>0</v>
      </c>
      <c r="AM1119" s="56">
        <f t="shared" si="352"/>
        <v>0</v>
      </c>
      <c r="AN1119" s="56">
        <f t="shared" si="353"/>
        <v>0</v>
      </c>
      <c r="AO1119" s="56">
        <f t="shared" si="354"/>
        <v>0</v>
      </c>
      <c r="AP1119" s="56">
        <f t="shared" si="355"/>
        <v>0</v>
      </c>
      <c r="AQ1119" s="56">
        <f t="shared" si="356"/>
        <v>0</v>
      </c>
      <c r="AR1119" s="86">
        <f t="shared" si="357"/>
        <v>0</v>
      </c>
    </row>
    <row r="1120" spans="1:44" x14ac:dyDescent="0.25">
      <c r="A1120" s="178"/>
      <c r="B1120" s="55" t="str">
        <f>_xlfn.IFNA(VLOOKUP(A1120,'Ajánlatkérő(k) adatai'!$B$4:$C$205,2,0),"")</f>
        <v/>
      </c>
      <c r="C1120" s="178"/>
      <c r="D1120" s="55" t="str">
        <f>_xlfn.IFNA(VLOOKUP(C1120,'Számlafizető(k) adatai'!$C$4:$D$203,2,0),"")</f>
        <v/>
      </c>
      <c r="E1120" s="55" t="str">
        <f>_xlfn.IFNA(VLOOKUP(C1120,'Számlafizető(k) adatai'!$C$4:$M$203,11,0),"")</f>
        <v/>
      </c>
      <c r="F1120" s="178"/>
      <c r="G1120" s="178"/>
      <c r="H1120" s="178"/>
      <c r="I1120" s="55" t="str">
        <f>IF(F1120="","",VLOOKUP(LEFT(F1120,5),'Technikai cellák'!B:C,2,0))</f>
        <v/>
      </c>
      <c r="J1120" s="55" t="str">
        <f>IF(F1120="","",VLOOKUP(I1120,'Technikai cellák'!$C$1:$D$12,2,0))</f>
        <v/>
      </c>
      <c r="K1120" s="179"/>
      <c r="L1120" s="67" t="str">
        <f t="shared" si="341"/>
        <v/>
      </c>
      <c r="M1120" s="68">
        <f t="shared" si="342"/>
        <v>0</v>
      </c>
      <c r="N1120" s="66">
        <f t="shared" si="343"/>
        <v>0</v>
      </c>
      <c r="O1120" s="152"/>
      <c r="P1120" s="172">
        <f t="shared" si="358"/>
        <v>0</v>
      </c>
      <c r="Q1120" s="69">
        <f t="shared" si="344"/>
        <v>0</v>
      </c>
      <c r="R1120" s="62">
        <f t="shared" si="345"/>
        <v>0</v>
      </c>
      <c r="S1120" s="153"/>
      <c r="T1120" s="118" t="str">
        <f t="shared" si="359"/>
        <v/>
      </c>
      <c r="U1120" s="154"/>
      <c r="V1120" s="154"/>
      <c r="W1120" s="154"/>
      <c r="X1120" s="154"/>
      <c r="Y1120" s="154"/>
      <c r="Z1120" s="154"/>
      <c r="AA1120" s="154"/>
      <c r="AB1120" s="154"/>
      <c r="AC1120" s="154"/>
      <c r="AD1120" s="154"/>
      <c r="AE1120" s="154"/>
      <c r="AF1120" s="154"/>
      <c r="AG1120" s="63">
        <f t="shared" si="346"/>
        <v>0</v>
      </c>
      <c r="AH1120" s="56">
        <f t="shared" si="347"/>
        <v>0</v>
      </c>
      <c r="AI1120" s="56">
        <f t="shared" si="348"/>
        <v>0</v>
      </c>
      <c r="AJ1120" s="56">
        <f t="shared" si="349"/>
        <v>0</v>
      </c>
      <c r="AK1120" s="56">
        <f t="shared" si="350"/>
        <v>0</v>
      </c>
      <c r="AL1120" s="56">
        <f t="shared" si="351"/>
        <v>0</v>
      </c>
      <c r="AM1120" s="56">
        <f t="shared" si="352"/>
        <v>0</v>
      </c>
      <c r="AN1120" s="56">
        <f t="shared" si="353"/>
        <v>0</v>
      </c>
      <c r="AO1120" s="56">
        <f t="shared" si="354"/>
        <v>0</v>
      </c>
      <c r="AP1120" s="56">
        <f t="shared" si="355"/>
        <v>0</v>
      </c>
      <c r="AQ1120" s="56">
        <f t="shared" si="356"/>
        <v>0</v>
      </c>
      <c r="AR1120" s="86">
        <f t="shared" si="357"/>
        <v>0</v>
      </c>
    </row>
    <row r="1121" spans="1:44" x14ac:dyDescent="0.25">
      <c r="A1121" s="178"/>
      <c r="B1121" s="55" t="str">
        <f>_xlfn.IFNA(VLOOKUP(A1121,'Ajánlatkérő(k) adatai'!$B$4:$C$205,2,0),"")</f>
        <v/>
      </c>
      <c r="C1121" s="178"/>
      <c r="D1121" s="55" t="str">
        <f>_xlfn.IFNA(VLOOKUP(C1121,'Számlafizető(k) adatai'!$C$4:$D$203,2,0),"")</f>
        <v/>
      </c>
      <c r="E1121" s="55" t="str">
        <f>_xlfn.IFNA(VLOOKUP(C1121,'Számlafizető(k) adatai'!$C$4:$M$203,11,0),"")</f>
        <v/>
      </c>
      <c r="F1121" s="178"/>
      <c r="G1121" s="178"/>
      <c r="H1121" s="178"/>
      <c r="I1121" s="55" t="str">
        <f>IF(F1121="","",VLOOKUP(LEFT(F1121,5),'Technikai cellák'!B:C,2,0))</f>
        <v/>
      </c>
      <c r="J1121" s="55" t="str">
        <f>IF(F1121="","",VLOOKUP(I1121,'Technikai cellák'!$C$1:$D$12,2,0))</f>
        <v/>
      </c>
      <c r="K1121" s="179"/>
      <c r="L1121" s="67" t="str">
        <f t="shared" si="341"/>
        <v/>
      </c>
      <c r="M1121" s="68">
        <f t="shared" si="342"/>
        <v>0</v>
      </c>
      <c r="N1121" s="66">
        <f t="shared" si="343"/>
        <v>0</v>
      </c>
      <c r="O1121" s="152"/>
      <c r="P1121" s="172">
        <f t="shared" si="358"/>
        <v>0</v>
      </c>
      <c r="Q1121" s="69">
        <f t="shared" si="344"/>
        <v>0</v>
      </c>
      <c r="R1121" s="62">
        <f t="shared" si="345"/>
        <v>0</v>
      </c>
      <c r="S1121" s="153"/>
      <c r="T1121" s="118" t="str">
        <f t="shared" si="359"/>
        <v/>
      </c>
      <c r="U1121" s="154"/>
      <c r="V1121" s="154"/>
      <c r="W1121" s="154"/>
      <c r="X1121" s="154"/>
      <c r="Y1121" s="154"/>
      <c r="Z1121" s="154"/>
      <c r="AA1121" s="154"/>
      <c r="AB1121" s="154"/>
      <c r="AC1121" s="154"/>
      <c r="AD1121" s="154"/>
      <c r="AE1121" s="154"/>
      <c r="AF1121" s="154"/>
      <c r="AG1121" s="63">
        <f t="shared" si="346"/>
        <v>0</v>
      </c>
      <c r="AH1121" s="56">
        <f t="shared" si="347"/>
        <v>0</v>
      </c>
      <c r="AI1121" s="56">
        <f t="shared" si="348"/>
        <v>0</v>
      </c>
      <c r="AJ1121" s="56">
        <f t="shared" si="349"/>
        <v>0</v>
      </c>
      <c r="AK1121" s="56">
        <f t="shared" si="350"/>
        <v>0</v>
      </c>
      <c r="AL1121" s="56">
        <f t="shared" si="351"/>
        <v>0</v>
      </c>
      <c r="AM1121" s="56">
        <f t="shared" si="352"/>
        <v>0</v>
      </c>
      <c r="AN1121" s="56">
        <f t="shared" si="353"/>
        <v>0</v>
      </c>
      <c r="AO1121" s="56">
        <f t="shared" si="354"/>
        <v>0</v>
      </c>
      <c r="AP1121" s="56">
        <f t="shared" si="355"/>
        <v>0</v>
      </c>
      <c r="AQ1121" s="56">
        <f t="shared" si="356"/>
        <v>0</v>
      </c>
      <c r="AR1121" s="86">
        <f t="shared" si="357"/>
        <v>0</v>
      </c>
    </row>
    <row r="1122" spans="1:44" x14ac:dyDescent="0.25">
      <c r="A1122" s="178"/>
      <c r="B1122" s="55" t="str">
        <f>_xlfn.IFNA(VLOOKUP(A1122,'Ajánlatkérő(k) adatai'!$B$4:$C$205,2,0),"")</f>
        <v/>
      </c>
      <c r="C1122" s="178"/>
      <c r="D1122" s="55" t="str">
        <f>_xlfn.IFNA(VLOOKUP(C1122,'Számlafizető(k) adatai'!$C$4:$D$203,2,0),"")</f>
        <v/>
      </c>
      <c r="E1122" s="55" t="str">
        <f>_xlfn.IFNA(VLOOKUP(C1122,'Számlafizető(k) adatai'!$C$4:$M$203,11,0),"")</f>
        <v/>
      </c>
      <c r="F1122" s="178"/>
      <c r="G1122" s="178"/>
      <c r="H1122" s="178"/>
      <c r="I1122" s="55" t="str">
        <f>IF(F1122="","",VLOOKUP(LEFT(F1122,5),'Technikai cellák'!B:C,2,0))</f>
        <v/>
      </c>
      <c r="J1122" s="55" t="str">
        <f>IF(F1122="","",VLOOKUP(I1122,'Technikai cellák'!$C$1:$D$12,2,0))</f>
        <v/>
      </c>
      <c r="K1122" s="179"/>
      <c r="L1122" s="67" t="str">
        <f t="shared" si="341"/>
        <v/>
      </c>
      <c r="M1122" s="68">
        <f t="shared" si="342"/>
        <v>0</v>
      </c>
      <c r="N1122" s="66">
        <f t="shared" si="343"/>
        <v>0</v>
      </c>
      <c r="O1122" s="152"/>
      <c r="P1122" s="172">
        <f t="shared" si="358"/>
        <v>0</v>
      </c>
      <c r="Q1122" s="69">
        <f t="shared" si="344"/>
        <v>0</v>
      </c>
      <c r="R1122" s="62">
        <f t="shared" si="345"/>
        <v>0</v>
      </c>
      <c r="S1122" s="153"/>
      <c r="T1122" s="118" t="str">
        <f t="shared" si="359"/>
        <v/>
      </c>
      <c r="U1122" s="154"/>
      <c r="V1122" s="154"/>
      <c r="W1122" s="154"/>
      <c r="X1122" s="154"/>
      <c r="Y1122" s="154"/>
      <c r="Z1122" s="154"/>
      <c r="AA1122" s="154"/>
      <c r="AB1122" s="154"/>
      <c r="AC1122" s="154"/>
      <c r="AD1122" s="154"/>
      <c r="AE1122" s="154"/>
      <c r="AF1122" s="154"/>
      <c r="AG1122" s="63">
        <f t="shared" si="346"/>
        <v>0</v>
      </c>
      <c r="AH1122" s="56">
        <f t="shared" si="347"/>
        <v>0</v>
      </c>
      <c r="AI1122" s="56">
        <f t="shared" si="348"/>
        <v>0</v>
      </c>
      <c r="AJ1122" s="56">
        <f t="shared" si="349"/>
        <v>0</v>
      </c>
      <c r="AK1122" s="56">
        <f t="shared" si="350"/>
        <v>0</v>
      </c>
      <c r="AL1122" s="56">
        <f t="shared" si="351"/>
        <v>0</v>
      </c>
      <c r="AM1122" s="56">
        <f t="shared" si="352"/>
        <v>0</v>
      </c>
      <c r="AN1122" s="56">
        <f t="shared" si="353"/>
        <v>0</v>
      </c>
      <c r="AO1122" s="56">
        <f t="shared" si="354"/>
        <v>0</v>
      </c>
      <c r="AP1122" s="56">
        <f t="shared" si="355"/>
        <v>0</v>
      </c>
      <c r="AQ1122" s="56">
        <f t="shared" si="356"/>
        <v>0</v>
      </c>
      <c r="AR1122" s="86">
        <f t="shared" si="357"/>
        <v>0</v>
      </c>
    </row>
    <row r="1123" spans="1:44" x14ac:dyDescent="0.25">
      <c r="A1123" s="178"/>
      <c r="B1123" s="55" t="str">
        <f>_xlfn.IFNA(VLOOKUP(A1123,'Ajánlatkérő(k) adatai'!$B$4:$C$205,2,0),"")</f>
        <v/>
      </c>
      <c r="C1123" s="178"/>
      <c r="D1123" s="55" t="str">
        <f>_xlfn.IFNA(VLOOKUP(C1123,'Számlafizető(k) adatai'!$C$4:$D$203,2,0),"")</f>
        <v/>
      </c>
      <c r="E1123" s="55" t="str">
        <f>_xlfn.IFNA(VLOOKUP(C1123,'Számlafizető(k) adatai'!$C$4:$M$203,11,0),"")</f>
        <v/>
      </c>
      <c r="F1123" s="178"/>
      <c r="G1123" s="178"/>
      <c r="H1123" s="178"/>
      <c r="I1123" s="55" t="str">
        <f>IF(F1123="","",VLOOKUP(LEFT(F1123,5),'Technikai cellák'!B:C,2,0))</f>
        <v/>
      </c>
      <c r="J1123" s="55" t="str">
        <f>IF(F1123="","",VLOOKUP(I1123,'Technikai cellák'!$C$1:$D$12,2,0))</f>
        <v/>
      </c>
      <c r="K1123" s="179"/>
      <c r="L1123" s="67" t="str">
        <f t="shared" si="341"/>
        <v/>
      </c>
      <c r="M1123" s="68">
        <f t="shared" si="342"/>
        <v>0</v>
      </c>
      <c r="N1123" s="66">
        <f t="shared" si="343"/>
        <v>0</v>
      </c>
      <c r="O1123" s="152"/>
      <c r="P1123" s="172">
        <f t="shared" si="358"/>
        <v>0</v>
      </c>
      <c r="Q1123" s="69">
        <f t="shared" si="344"/>
        <v>0</v>
      </c>
      <c r="R1123" s="62">
        <f t="shared" si="345"/>
        <v>0</v>
      </c>
      <c r="S1123" s="153"/>
      <c r="T1123" s="118" t="str">
        <f t="shared" si="359"/>
        <v/>
      </c>
      <c r="U1123" s="154"/>
      <c r="V1123" s="154"/>
      <c r="W1123" s="154"/>
      <c r="X1123" s="154"/>
      <c r="Y1123" s="154"/>
      <c r="Z1123" s="154"/>
      <c r="AA1123" s="154"/>
      <c r="AB1123" s="154"/>
      <c r="AC1123" s="154"/>
      <c r="AD1123" s="154"/>
      <c r="AE1123" s="154"/>
      <c r="AF1123" s="154"/>
      <c r="AG1123" s="63">
        <f t="shared" si="346"/>
        <v>0</v>
      </c>
      <c r="AH1123" s="56">
        <f t="shared" si="347"/>
        <v>0</v>
      </c>
      <c r="AI1123" s="56">
        <f t="shared" si="348"/>
        <v>0</v>
      </c>
      <c r="AJ1123" s="56">
        <f t="shared" si="349"/>
        <v>0</v>
      </c>
      <c r="AK1123" s="56">
        <f t="shared" si="350"/>
        <v>0</v>
      </c>
      <c r="AL1123" s="56">
        <f t="shared" si="351"/>
        <v>0</v>
      </c>
      <c r="AM1123" s="56">
        <f t="shared" si="352"/>
        <v>0</v>
      </c>
      <c r="AN1123" s="56">
        <f t="shared" si="353"/>
        <v>0</v>
      </c>
      <c r="AO1123" s="56">
        <f t="shared" si="354"/>
        <v>0</v>
      </c>
      <c r="AP1123" s="56">
        <f t="shared" si="355"/>
        <v>0</v>
      </c>
      <c r="AQ1123" s="56">
        <f t="shared" si="356"/>
        <v>0</v>
      </c>
      <c r="AR1123" s="86">
        <f t="shared" si="357"/>
        <v>0</v>
      </c>
    </row>
    <row r="1124" spans="1:44" x14ac:dyDescent="0.25">
      <c r="A1124" s="178"/>
      <c r="B1124" s="55" t="str">
        <f>_xlfn.IFNA(VLOOKUP(A1124,'Ajánlatkérő(k) adatai'!$B$4:$C$205,2,0),"")</f>
        <v/>
      </c>
      <c r="C1124" s="178"/>
      <c r="D1124" s="55" t="str">
        <f>_xlfn.IFNA(VLOOKUP(C1124,'Számlafizető(k) adatai'!$C$4:$D$203,2,0),"")</f>
        <v/>
      </c>
      <c r="E1124" s="55" t="str">
        <f>_xlfn.IFNA(VLOOKUP(C1124,'Számlafizető(k) adatai'!$C$4:$M$203,11,0),"")</f>
        <v/>
      </c>
      <c r="F1124" s="178"/>
      <c r="G1124" s="178"/>
      <c r="H1124" s="178"/>
      <c r="I1124" s="55" t="str">
        <f>IF(F1124="","",VLOOKUP(LEFT(F1124,5),'Technikai cellák'!B:C,2,0))</f>
        <v/>
      </c>
      <c r="J1124" s="55" t="str">
        <f>IF(F1124="","",VLOOKUP(I1124,'Technikai cellák'!$C$1:$D$12,2,0))</f>
        <v/>
      </c>
      <c r="K1124" s="179"/>
      <c r="L1124" s="67" t="str">
        <f t="shared" si="341"/>
        <v/>
      </c>
      <c r="M1124" s="68">
        <f t="shared" si="342"/>
        <v>0</v>
      </c>
      <c r="N1124" s="66">
        <f t="shared" si="343"/>
        <v>0</v>
      </c>
      <c r="O1124" s="152"/>
      <c r="P1124" s="172">
        <f t="shared" si="358"/>
        <v>0</v>
      </c>
      <c r="Q1124" s="69">
        <f t="shared" si="344"/>
        <v>0</v>
      </c>
      <c r="R1124" s="62">
        <f t="shared" si="345"/>
        <v>0</v>
      </c>
      <c r="S1124" s="153"/>
      <c r="T1124" s="118" t="str">
        <f t="shared" si="359"/>
        <v/>
      </c>
      <c r="U1124" s="154"/>
      <c r="V1124" s="154"/>
      <c r="W1124" s="154"/>
      <c r="X1124" s="154"/>
      <c r="Y1124" s="154"/>
      <c r="Z1124" s="154"/>
      <c r="AA1124" s="154"/>
      <c r="AB1124" s="154"/>
      <c r="AC1124" s="154"/>
      <c r="AD1124" s="154"/>
      <c r="AE1124" s="154"/>
      <c r="AF1124" s="154"/>
      <c r="AG1124" s="63">
        <f t="shared" si="346"/>
        <v>0</v>
      </c>
      <c r="AH1124" s="56">
        <f t="shared" si="347"/>
        <v>0</v>
      </c>
      <c r="AI1124" s="56">
        <f t="shared" si="348"/>
        <v>0</v>
      </c>
      <c r="AJ1124" s="56">
        <f t="shared" si="349"/>
        <v>0</v>
      </c>
      <c r="AK1124" s="56">
        <f t="shared" si="350"/>
        <v>0</v>
      </c>
      <c r="AL1124" s="56">
        <f t="shared" si="351"/>
        <v>0</v>
      </c>
      <c r="AM1124" s="56">
        <f t="shared" si="352"/>
        <v>0</v>
      </c>
      <c r="AN1124" s="56">
        <f t="shared" si="353"/>
        <v>0</v>
      </c>
      <c r="AO1124" s="56">
        <f t="shared" si="354"/>
        <v>0</v>
      </c>
      <c r="AP1124" s="56">
        <f t="shared" si="355"/>
        <v>0</v>
      </c>
      <c r="AQ1124" s="56">
        <f t="shared" si="356"/>
        <v>0</v>
      </c>
      <c r="AR1124" s="86">
        <f t="shared" si="357"/>
        <v>0</v>
      </c>
    </row>
    <row r="1125" spans="1:44" x14ac:dyDescent="0.25">
      <c r="A1125" s="178"/>
      <c r="B1125" s="55" t="str">
        <f>_xlfn.IFNA(VLOOKUP(A1125,'Ajánlatkérő(k) adatai'!$B$4:$C$205,2,0),"")</f>
        <v/>
      </c>
      <c r="C1125" s="178"/>
      <c r="D1125" s="55" t="str">
        <f>_xlfn.IFNA(VLOOKUP(C1125,'Számlafizető(k) adatai'!$C$4:$D$203,2,0),"")</f>
        <v/>
      </c>
      <c r="E1125" s="55" t="str">
        <f>_xlfn.IFNA(VLOOKUP(C1125,'Számlafizető(k) adatai'!$C$4:$M$203,11,0),"")</f>
        <v/>
      </c>
      <c r="F1125" s="178"/>
      <c r="G1125" s="178"/>
      <c r="H1125" s="178"/>
      <c r="I1125" s="55" t="str">
        <f>IF(F1125="","",VLOOKUP(LEFT(F1125,5),'Technikai cellák'!B:C,2,0))</f>
        <v/>
      </c>
      <c r="J1125" s="55" t="str">
        <f>IF(F1125="","",VLOOKUP(I1125,'Technikai cellák'!$C$1:$D$12,2,0))</f>
        <v/>
      </c>
      <c r="K1125" s="179"/>
      <c r="L1125" s="67" t="str">
        <f t="shared" si="341"/>
        <v/>
      </c>
      <c r="M1125" s="68">
        <f t="shared" si="342"/>
        <v>0</v>
      </c>
      <c r="N1125" s="66">
        <f t="shared" si="343"/>
        <v>0</v>
      </c>
      <c r="O1125" s="152"/>
      <c r="P1125" s="172">
        <f t="shared" si="358"/>
        <v>0</v>
      </c>
      <c r="Q1125" s="69">
        <f t="shared" si="344"/>
        <v>0</v>
      </c>
      <c r="R1125" s="62">
        <f t="shared" si="345"/>
        <v>0</v>
      </c>
      <c r="S1125" s="153"/>
      <c r="T1125" s="118" t="str">
        <f t="shared" si="359"/>
        <v/>
      </c>
      <c r="U1125" s="154"/>
      <c r="V1125" s="154"/>
      <c r="W1125" s="154"/>
      <c r="X1125" s="154"/>
      <c r="Y1125" s="154"/>
      <c r="Z1125" s="154"/>
      <c r="AA1125" s="154"/>
      <c r="AB1125" s="154"/>
      <c r="AC1125" s="154"/>
      <c r="AD1125" s="154"/>
      <c r="AE1125" s="154"/>
      <c r="AF1125" s="154"/>
      <c r="AG1125" s="63">
        <f t="shared" si="346"/>
        <v>0</v>
      </c>
      <c r="AH1125" s="56">
        <f t="shared" si="347"/>
        <v>0</v>
      </c>
      <c r="AI1125" s="56">
        <f t="shared" si="348"/>
        <v>0</v>
      </c>
      <c r="AJ1125" s="56">
        <f t="shared" si="349"/>
        <v>0</v>
      </c>
      <c r="AK1125" s="56">
        <f t="shared" si="350"/>
        <v>0</v>
      </c>
      <c r="AL1125" s="56">
        <f t="shared" si="351"/>
        <v>0</v>
      </c>
      <c r="AM1125" s="56">
        <f t="shared" si="352"/>
        <v>0</v>
      </c>
      <c r="AN1125" s="56">
        <f t="shared" si="353"/>
        <v>0</v>
      </c>
      <c r="AO1125" s="56">
        <f t="shared" si="354"/>
        <v>0</v>
      </c>
      <c r="AP1125" s="56">
        <f t="shared" si="355"/>
        <v>0</v>
      </c>
      <c r="AQ1125" s="56">
        <f t="shared" si="356"/>
        <v>0</v>
      </c>
      <c r="AR1125" s="86">
        <f t="shared" si="357"/>
        <v>0</v>
      </c>
    </row>
    <row r="1126" spans="1:44" x14ac:dyDescent="0.25">
      <c r="A1126" s="178"/>
      <c r="B1126" s="55" t="str">
        <f>_xlfn.IFNA(VLOOKUP(A1126,'Ajánlatkérő(k) adatai'!$B$4:$C$205,2,0),"")</f>
        <v/>
      </c>
      <c r="C1126" s="178"/>
      <c r="D1126" s="55" t="str">
        <f>_xlfn.IFNA(VLOOKUP(C1126,'Számlafizető(k) adatai'!$C$4:$D$203,2,0),"")</f>
        <v/>
      </c>
      <c r="E1126" s="55" t="str">
        <f>_xlfn.IFNA(VLOOKUP(C1126,'Számlafizető(k) adatai'!$C$4:$M$203,11,0),"")</f>
        <v/>
      </c>
      <c r="F1126" s="178"/>
      <c r="G1126" s="178"/>
      <c r="H1126" s="178"/>
      <c r="I1126" s="55" t="str">
        <f>IF(F1126="","",VLOOKUP(LEFT(F1126,5),'Technikai cellák'!B:C,2,0))</f>
        <v/>
      </c>
      <c r="J1126" s="55" t="str">
        <f>IF(F1126="","",VLOOKUP(I1126,'Technikai cellák'!$C$1:$D$12,2,0))</f>
        <v/>
      </c>
      <c r="K1126" s="179"/>
      <c r="L1126" s="67" t="str">
        <f t="shared" si="341"/>
        <v/>
      </c>
      <c r="M1126" s="68">
        <f t="shared" si="342"/>
        <v>0</v>
      </c>
      <c r="N1126" s="66">
        <f t="shared" si="343"/>
        <v>0</v>
      </c>
      <c r="O1126" s="152"/>
      <c r="P1126" s="172">
        <f t="shared" si="358"/>
        <v>0</v>
      </c>
      <c r="Q1126" s="69">
        <f t="shared" si="344"/>
        <v>0</v>
      </c>
      <c r="R1126" s="62">
        <f t="shared" si="345"/>
        <v>0</v>
      </c>
      <c r="S1126" s="153"/>
      <c r="T1126" s="118" t="str">
        <f t="shared" si="359"/>
        <v/>
      </c>
      <c r="U1126" s="154"/>
      <c r="V1126" s="154"/>
      <c r="W1126" s="154"/>
      <c r="X1126" s="154"/>
      <c r="Y1126" s="154"/>
      <c r="Z1126" s="154"/>
      <c r="AA1126" s="154"/>
      <c r="AB1126" s="154"/>
      <c r="AC1126" s="154"/>
      <c r="AD1126" s="154"/>
      <c r="AE1126" s="154"/>
      <c r="AF1126" s="154"/>
      <c r="AG1126" s="63">
        <f t="shared" si="346"/>
        <v>0</v>
      </c>
      <c r="AH1126" s="56">
        <f t="shared" si="347"/>
        <v>0</v>
      </c>
      <c r="AI1126" s="56">
        <f t="shared" si="348"/>
        <v>0</v>
      </c>
      <c r="AJ1126" s="56">
        <f t="shared" si="349"/>
        <v>0</v>
      </c>
      <c r="AK1126" s="56">
        <f t="shared" si="350"/>
        <v>0</v>
      </c>
      <c r="AL1126" s="56">
        <f t="shared" si="351"/>
        <v>0</v>
      </c>
      <c r="AM1126" s="56">
        <f t="shared" si="352"/>
        <v>0</v>
      </c>
      <c r="AN1126" s="56">
        <f t="shared" si="353"/>
        <v>0</v>
      </c>
      <c r="AO1126" s="56">
        <f t="shared" si="354"/>
        <v>0</v>
      </c>
      <c r="AP1126" s="56">
        <f t="shared" si="355"/>
        <v>0</v>
      </c>
      <c r="AQ1126" s="56">
        <f t="shared" si="356"/>
        <v>0</v>
      </c>
      <c r="AR1126" s="86">
        <f t="shared" si="357"/>
        <v>0</v>
      </c>
    </row>
    <row r="1127" spans="1:44" x14ac:dyDescent="0.25">
      <c r="A1127" s="178"/>
      <c r="B1127" s="55" t="str">
        <f>_xlfn.IFNA(VLOOKUP(A1127,'Ajánlatkérő(k) adatai'!$B$4:$C$205,2,0),"")</f>
        <v/>
      </c>
      <c r="C1127" s="178"/>
      <c r="D1127" s="55" t="str">
        <f>_xlfn.IFNA(VLOOKUP(C1127,'Számlafizető(k) adatai'!$C$4:$D$203,2,0),"")</f>
        <v/>
      </c>
      <c r="E1127" s="55" t="str">
        <f>_xlfn.IFNA(VLOOKUP(C1127,'Számlafizető(k) adatai'!$C$4:$M$203,11,0),"")</f>
        <v/>
      </c>
      <c r="F1127" s="178"/>
      <c r="G1127" s="178"/>
      <c r="H1127" s="178"/>
      <c r="I1127" s="55" t="str">
        <f>IF(F1127="","",VLOOKUP(LEFT(F1127,5),'Technikai cellák'!B:C,2,0))</f>
        <v/>
      </c>
      <c r="J1127" s="55" t="str">
        <f>IF(F1127="","",VLOOKUP(I1127,'Technikai cellák'!$C$1:$D$12,2,0))</f>
        <v/>
      </c>
      <c r="K1127" s="179"/>
      <c r="L1127" s="67" t="str">
        <f t="shared" si="341"/>
        <v/>
      </c>
      <c r="M1127" s="68">
        <f t="shared" si="342"/>
        <v>0</v>
      </c>
      <c r="N1127" s="66">
        <f t="shared" si="343"/>
        <v>0</v>
      </c>
      <c r="O1127" s="152"/>
      <c r="P1127" s="172">
        <f t="shared" si="358"/>
        <v>0</v>
      </c>
      <c r="Q1127" s="69">
        <f t="shared" si="344"/>
        <v>0</v>
      </c>
      <c r="R1127" s="62">
        <f t="shared" si="345"/>
        <v>0</v>
      </c>
      <c r="S1127" s="153"/>
      <c r="T1127" s="118" t="str">
        <f t="shared" si="359"/>
        <v/>
      </c>
      <c r="U1127" s="154"/>
      <c r="V1127" s="154"/>
      <c r="W1127" s="154"/>
      <c r="X1127" s="154"/>
      <c r="Y1127" s="154"/>
      <c r="Z1127" s="154"/>
      <c r="AA1127" s="154"/>
      <c r="AB1127" s="154"/>
      <c r="AC1127" s="154"/>
      <c r="AD1127" s="154"/>
      <c r="AE1127" s="154"/>
      <c r="AF1127" s="154"/>
      <c r="AG1127" s="63">
        <f t="shared" si="346"/>
        <v>0</v>
      </c>
      <c r="AH1127" s="56">
        <f t="shared" si="347"/>
        <v>0</v>
      </c>
      <c r="AI1127" s="56">
        <f t="shared" si="348"/>
        <v>0</v>
      </c>
      <c r="AJ1127" s="56">
        <f t="shared" si="349"/>
        <v>0</v>
      </c>
      <c r="AK1127" s="56">
        <f t="shared" si="350"/>
        <v>0</v>
      </c>
      <c r="AL1127" s="56">
        <f t="shared" si="351"/>
        <v>0</v>
      </c>
      <c r="AM1127" s="56">
        <f t="shared" si="352"/>
        <v>0</v>
      </c>
      <c r="AN1127" s="56">
        <f t="shared" si="353"/>
        <v>0</v>
      </c>
      <c r="AO1127" s="56">
        <f t="shared" si="354"/>
        <v>0</v>
      </c>
      <c r="AP1127" s="56">
        <f t="shared" si="355"/>
        <v>0</v>
      </c>
      <c r="AQ1127" s="56">
        <f t="shared" si="356"/>
        <v>0</v>
      </c>
      <c r="AR1127" s="86">
        <f t="shared" si="357"/>
        <v>0</v>
      </c>
    </row>
    <row r="1128" spans="1:44" x14ac:dyDescent="0.25">
      <c r="A1128" s="178"/>
      <c r="B1128" s="55" t="str">
        <f>_xlfn.IFNA(VLOOKUP(A1128,'Ajánlatkérő(k) adatai'!$B$4:$C$205,2,0),"")</f>
        <v/>
      </c>
      <c r="C1128" s="178"/>
      <c r="D1128" s="55" t="str">
        <f>_xlfn.IFNA(VLOOKUP(C1128,'Számlafizető(k) adatai'!$C$4:$D$203,2,0),"")</f>
        <v/>
      </c>
      <c r="E1128" s="55" t="str">
        <f>_xlfn.IFNA(VLOOKUP(C1128,'Számlafizető(k) adatai'!$C$4:$M$203,11,0),"")</f>
        <v/>
      </c>
      <c r="F1128" s="178"/>
      <c r="G1128" s="178"/>
      <c r="H1128" s="178"/>
      <c r="I1128" s="55" t="str">
        <f>IF(F1128="","",VLOOKUP(LEFT(F1128,5),'Technikai cellák'!B:C,2,0))</f>
        <v/>
      </c>
      <c r="J1128" s="55" t="str">
        <f>IF(F1128="","",VLOOKUP(I1128,'Technikai cellák'!$C$1:$D$12,2,0))</f>
        <v/>
      </c>
      <c r="K1128" s="179"/>
      <c r="L1128" s="67" t="str">
        <f t="shared" si="341"/>
        <v/>
      </c>
      <c r="M1128" s="68">
        <f t="shared" si="342"/>
        <v>0</v>
      </c>
      <c r="N1128" s="66">
        <f t="shared" si="343"/>
        <v>0</v>
      </c>
      <c r="O1128" s="152"/>
      <c r="P1128" s="172">
        <f t="shared" si="358"/>
        <v>0</v>
      </c>
      <c r="Q1128" s="69">
        <f t="shared" si="344"/>
        <v>0</v>
      </c>
      <c r="R1128" s="62">
        <f t="shared" si="345"/>
        <v>0</v>
      </c>
      <c r="S1128" s="153"/>
      <c r="T1128" s="118" t="str">
        <f t="shared" si="359"/>
        <v/>
      </c>
      <c r="U1128" s="154"/>
      <c r="V1128" s="154"/>
      <c r="W1128" s="154"/>
      <c r="X1128" s="154"/>
      <c r="Y1128" s="154"/>
      <c r="Z1128" s="154"/>
      <c r="AA1128" s="154"/>
      <c r="AB1128" s="154"/>
      <c r="AC1128" s="154"/>
      <c r="AD1128" s="154"/>
      <c r="AE1128" s="154"/>
      <c r="AF1128" s="154"/>
      <c r="AG1128" s="63">
        <f t="shared" si="346"/>
        <v>0</v>
      </c>
      <c r="AH1128" s="56">
        <f t="shared" si="347"/>
        <v>0</v>
      </c>
      <c r="AI1128" s="56">
        <f t="shared" si="348"/>
        <v>0</v>
      </c>
      <c r="AJ1128" s="56">
        <f t="shared" si="349"/>
        <v>0</v>
      </c>
      <c r="AK1128" s="56">
        <f t="shared" si="350"/>
        <v>0</v>
      </c>
      <c r="AL1128" s="56">
        <f t="shared" si="351"/>
        <v>0</v>
      </c>
      <c r="AM1128" s="56">
        <f t="shared" si="352"/>
        <v>0</v>
      </c>
      <c r="AN1128" s="56">
        <f t="shared" si="353"/>
        <v>0</v>
      </c>
      <c r="AO1128" s="56">
        <f t="shared" si="354"/>
        <v>0</v>
      </c>
      <c r="AP1128" s="56">
        <f t="shared" si="355"/>
        <v>0</v>
      </c>
      <c r="AQ1128" s="56">
        <f t="shared" si="356"/>
        <v>0</v>
      </c>
      <c r="AR1128" s="86">
        <f t="shared" si="357"/>
        <v>0</v>
      </c>
    </row>
    <row r="1129" spans="1:44" x14ac:dyDescent="0.25">
      <c r="A1129" s="178"/>
      <c r="B1129" s="55" t="str">
        <f>_xlfn.IFNA(VLOOKUP(A1129,'Ajánlatkérő(k) adatai'!$B$4:$C$205,2,0),"")</f>
        <v/>
      </c>
      <c r="C1129" s="178"/>
      <c r="D1129" s="55" t="str">
        <f>_xlfn.IFNA(VLOOKUP(C1129,'Számlafizető(k) adatai'!$C$4:$D$203,2,0),"")</f>
        <v/>
      </c>
      <c r="E1129" s="55" t="str">
        <f>_xlfn.IFNA(VLOOKUP(C1129,'Számlafizető(k) adatai'!$C$4:$M$203,11,0),"")</f>
        <v/>
      </c>
      <c r="F1129" s="178"/>
      <c r="G1129" s="178"/>
      <c r="H1129" s="178"/>
      <c r="I1129" s="55" t="str">
        <f>IF(F1129="","",VLOOKUP(LEFT(F1129,5),'Technikai cellák'!B:C,2,0))</f>
        <v/>
      </c>
      <c r="J1129" s="55" t="str">
        <f>IF(F1129="","",VLOOKUP(I1129,'Technikai cellák'!$C$1:$D$12,2,0))</f>
        <v/>
      </c>
      <c r="K1129" s="179"/>
      <c r="L1129" s="67" t="str">
        <f t="shared" si="341"/>
        <v/>
      </c>
      <c r="M1129" s="68">
        <f t="shared" si="342"/>
        <v>0</v>
      </c>
      <c r="N1129" s="66">
        <f t="shared" si="343"/>
        <v>0</v>
      </c>
      <c r="O1129" s="152"/>
      <c r="P1129" s="172">
        <f t="shared" si="358"/>
        <v>0</v>
      </c>
      <c r="Q1129" s="69">
        <f t="shared" si="344"/>
        <v>0</v>
      </c>
      <c r="R1129" s="62">
        <f t="shared" si="345"/>
        <v>0</v>
      </c>
      <c r="S1129" s="153"/>
      <c r="T1129" s="118" t="str">
        <f t="shared" si="359"/>
        <v/>
      </c>
      <c r="U1129" s="154"/>
      <c r="V1129" s="154"/>
      <c r="W1129" s="154"/>
      <c r="X1129" s="154"/>
      <c r="Y1129" s="154"/>
      <c r="Z1129" s="154"/>
      <c r="AA1129" s="154"/>
      <c r="AB1129" s="154"/>
      <c r="AC1129" s="154"/>
      <c r="AD1129" s="154"/>
      <c r="AE1129" s="154"/>
      <c r="AF1129" s="154"/>
      <c r="AG1129" s="63">
        <f t="shared" si="346"/>
        <v>0</v>
      </c>
      <c r="AH1129" s="56">
        <f t="shared" si="347"/>
        <v>0</v>
      </c>
      <c r="AI1129" s="56">
        <f t="shared" si="348"/>
        <v>0</v>
      </c>
      <c r="AJ1129" s="56">
        <f t="shared" si="349"/>
        <v>0</v>
      </c>
      <c r="AK1129" s="56">
        <f t="shared" si="350"/>
        <v>0</v>
      </c>
      <c r="AL1129" s="56">
        <f t="shared" si="351"/>
        <v>0</v>
      </c>
      <c r="AM1129" s="56">
        <f t="shared" si="352"/>
        <v>0</v>
      </c>
      <c r="AN1129" s="56">
        <f t="shared" si="353"/>
        <v>0</v>
      </c>
      <c r="AO1129" s="56">
        <f t="shared" si="354"/>
        <v>0</v>
      </c>
      <c r="AP1129" s="56">
        <f t="shared" si="355"/>
        <v>0</v>
      </c>
      <c r="AQ1129" s="56">
        <f t="shared" si="356"/>
        <v>0</v>
      </c>
      <c r="AR1129" s="86">
        <f t="shared" si="357"/>
        <v>0</v>
      </c>
    </row>
    <row r="1130" spans="1:44" x14ac:dyDescent="0.25">
      <c r="A1130" s="178"/>
      <c r="B1130" s="55" t="str">
        <f>_xlfn.IFNA(VLOOKUP(A1130,'Ajánlatkérő(k) adatai'!$B$4:$C$205,2,0),"")</f>
        <v/>
      </c>
      <c r="C1130" s="178"/>
      <c r="D1130" s="55" t="str">
        <f>_xlfn.IFNA(VLOOKUP(C1130,'Számlafizető(k) adatai'!$C$4:$D$203,2,0),"")</f>
        <v/>
      </c>
      <c r="E1130" s="55" t="str">
        <f>_xlfn.IFNA(VLOOKUP(C1130,'Számlafizető(k) adatai'!$C$4:$M$203,11,0),"")</f>
        <v/>
      </c>
      <c r="F1130" s="178"/>
      <c r="G1130" s="178"/>
      <c r="H1130" s="178"/>
      <c r="I1130" s="55" t="str">
        <f>IF(F1130="","",VLOOKUP(LEFT(F1130,5),'Technikai cellák'!B:C,2,0))</f>
        <v/>
      </c>
      <c r="J1130" s="55" t="str">
        <f>IF(F1130="","",VLOOKUP(I1130,'Technikai cellák'!$C$1:$D$12,2,0))</f>
        <v/>
      </c>
      <c r="K1130" s="179"/>
      <c r="L1130" s="67" t="str">
        <f t="shared" si="341"/>
        <v/>
      </c>
      <c r="M1130" s="68">
        <f t="shared" si="342"/>
        <v>0</v>
      </c>
      <c r="N1130" s="66">
        <f t="shared" si="343"/>
        <v>0</v>
      </c>
      <c r="O1130" s="152"/>
      <c r="P1130" s="172">
        <f t="shared" si="358"/>
        <v>0</v>
      </c>
      <c r="Q1130" s="69">
        <f t="shared" si="344"/>
        <v>0</v>
      </c>
      <c r="R1130" s="62">
        <f t="shared" si="345"/>
        <v>0</v>
      </c>
      <c r="S1130" s="153"/>
      <c r="T1130" s="118" t="str">
        <f t="shared" si="359"/>
        <v/>
      </c>
      <c r="U1130" s="154"/>
      <c r="V1130" s="154"/>
      <c r="W1130" s="154"/>
      <c r="X1130" s="154"/>
      <c r="Y1130" s="154"/>
      <c r="Z1130" s="154"/>
      <c r="AA1130" s="154"/>
      <c r="AB1130" s="154"/>
      <c r="AC1130" s="154"/>
      <c r="AD1130" s="154"/>
      <c r="AE1130" s="154"/>
      <c r="AF1130" s="154"/>
      <c r="AG1130" s="63">
        <f t="shared" si="346"/>
        <v>0</v>
      </c>
      <c r="AH1130" s="56">
        <f t="shared" si="347"/>
        <v>0</v>
      </c>
      <c r="AI1130" s="56">
        <f t="shared" si="348"/>
        <v>0</v>
      </c>
      <c r="AJ1130" s="56">
        <f t="shared" si="349"/>
        <v>0</v>
      </c>
      <c r="AK1130" s="56">
        <f t="shared" si="350"/>
        <v>0</v>
      </c>
      <c r="AL1130" s="56">
        <f t="shared" si="351"/>
        <v>0</v>
      </c>
      <c r="AM1130" s="56">
        <f t="shared" si="352"/>
        <v>0</v>
      </c>
      <c r="AN1130" s="56">
        <f t="shared" si="353"/>
        <v>0</v>
      </c>
      <c r="AO1130" s="56">
        <f t="shared" si="354"/>
        <v>0</v>
      </c>
      <c r="AP1130" s="56">
        <f t="shared" si="355"/>
        <v>0</v>
      </c>
      <c r="AQ1130" s="56">
        <f t="shared" si="356"/>
        <v>0</v>
      </c>
      <c r="AR1130" s="86">
        <f t="shared" si="357"/>
        <v>0</v>
      </c>
    </row>
    <row r="1131" spans="1:44" x14ac:dyDescent="0.25">
      <c r="A1131" s="178"/>
      <c r="B1131" s="55" t="str">
        <f>_xlfn.IFNA(VLOOKUP(A1131,'Ajánlatkérő(k) adatai'!$B$4:$C$205,2,0),"")</f>
        <v/>
      </c>
      <c r="C1131" s="178"/>
      <c r="D1131" s="55" t="str">
        <f>_xlfn.IFNA(VLOOKUP(C1131,'Számlafizető(k) adatai'!$C$4:$D$203,2,0),"")</f>
        <v/>
      </c>
      <c r="E1131" s="55" t="str">
        <f>_xlfn.IFNA(VLOOKUP(C1131,'Számlafizető(k) adatai'!$C$4:$M$203,11,0),"")</f>
        <v/>
      </c>
      <c r="F1131" s="178"/>
      <c r="G1131" s="178"/>
      <c r="H1131" s="178"/>
      <c r="I1131" s="55" t="str">
        <f>IF(F1131="","",VLOOKUP(LEFT(F1131,5),'Technikai cellák'!B:C,2,0))</f>
        <v/>
      </c>
      <c r="J1131" s="55" t="str">
        <f>IF(F1131="","",VLOOKUP(I1131,'Technikai cellák'!$C$1:$D$12,2,0))</f>
        <v/>
      </c>
      <c r="K1131" s="179"/>
      <c r="L1131" s="67" t="str">
        <f t="shared" si="341"/>
        <v/>
      </c>
      <c r="M1131" s="68">
        <f t="shared" si="342"/>
        <v>0</v>
      </c>
      <c r="N1131" s="66">
        <f t="shared" si="343"/>
        <v>0</v>
      </c>
      <c r="O1131" s="152"/>
      <c r="P1131" s="172">
        <f t="shared" si="358"/>
        <v>0</v>
      </c>
      <c r="Q1131" s="69">
        <f t="shared" si="344"/>
        <v>0</v>
      </c>
      <c r="R1131" s="62">
        <f t="shared" si="345"/>
        <v>0</v>
      </c>
      <c r="S1131" s="153"/>
      <c r="T1131" s="118" t="str">
        <f t="shared" si="359"/>
        <v/>
      </c>
      <c r="U1131" s="154"/>
      <c r="V1131" s="154"/>
      <c r="W1131" s="154"/>
      <c r="X1131" s="154"/>
      <c r="Y1131" s="154"/>
      <c r="Z1131" s="154"/>
      <c r="AA1131" s="154"/>
      <c r="AB1131" s="154"/>
      <c r="AC1131" s="154"/>
      <c r="AD1131" s="154"/>
      <c r="AE1131" s="154"/>
      <c r="AF1131" s="154"/>
      <c r="AG1131" s="63">
        <f t="shared" si="346"/>
        <v>0</v>
      </c>
      <c r="AH1131" s="56">
        <f t="shared" si="347"/>
        <v>0</v>
      </c>
      <c r="AI1131" s="56">
        <f t="shared" si="348"/>
        <v>0</v>
      </c>
      <c r="AJ1131" s="56">
        <f t="shared" si="349"/>
        <v>0</v>
      </c>
      <c r="AK1131" s="56">
        <f t="shared" si="350"/>
        <v>0</v>
      </c>
      <c r="AL1131" s="56">
        <f t="shared" si="351"/>
        <v>0</v>
      </c>
      <c r="AM1131" s="56">
        <f t="shared" si="352"/>
        <v>0</v>
      </c>
      <c r="AN1131" s="56">
        <f t="shared" si="353"/>
        <v>0</v>
      </c>
      <c r="AO1131" s="56">
        <f t="shared" si="354"/>
        <v>0</v>
      </c>
      <c r="AP1131" s="56">
        <f t="shared" si="355"/>
        <v>0</v>
      </c>
      <c r="AQ1131" s="56">
        <f t="shared" si="356"/>
        <v>0</v>
      </c>
      <c r="AR1131" s="86">
        <f t="shared" si="357"/>
        <v>0</v>
      </c>
    </row>
    <row r="1132" spans="1:44" x14ac:dyDescent="0.25">
      <c r="A1132" s="178"/>
      <c r="B1132" s="55" t="str">
        <f>_xlfn.IFNA(VLOOKUP(A1132,'Ajánlatkérő(k) adatai'!$B$4:$C$205,2,0),"")</f>
        <v/>
      </c>
      <c r="C1132" s="178"/>
      <c r="D1132" s="55" t="str">
        <f>_xlfn.IFNA(VLOOKUP(C1132,'Számlafizető(k) adatai'!$C$4:$D$203,2,0),"")</f>
        <v/>
      </c>
      <c r="E1132" s="55" t="str">
        <f>_xlfn.IFNA(VLOOKUP(C1132,'Számlafizető(k) adatai'!$C$4:$M$203,11,0),"")</f>
        <v/>
      </c>
      <c r="F1132" s="178"/>
      <c r="G1132" s="178"/>
      <c r="H1132" s="178"/>
      <c r="I1132" s="55" t="str">
        <f>IF(F1132="","",VLOOKUP(LEFT(F1132,5),'Technikai cellák'!B:C,2,0))</f>
        <v/>
      </c>
      <c r="J1132" s="55" t="str">
        <f>IF(F1132="","",VLOOKUP(I1132,'Technikai cellák'!$C$1:$D$12,2,0))</f>
        <v/>
      </c>
      <c r="K1132" s="179"/>
      <c r="L1132" s="67" t="str">
        <f t="shared" si="341"/>
        <v/>
      </c>
      <c r="M1132" s="68">
        <f t="shared" si="342"/>
        <v>0</v>
      </c>
      <c r="N1132" s="66">
        <f t="shared" si="343"/>
        <v>0</v>
      </c>
      <c r="O1132" s="152"/>
      <c r="P1132" s="172">
        <f t="shared" si="358"/>
        <v>0</v>
      </c>
      <c r="Q1132" s="69">
        <f t="shared" si="344"/>
        <v>0</v>
      </c>
      <c r="R1132" s="62">
        <f t="shared" si="345"/>
        <v>0</v>
      </c>
      <c r="S1132" s="153"/>
      <c r="T1132" s="118" t="str">
        <f t="shared" si="359"/>
        <v/>
      </c>
      <c r="U1132" s="154"/>
      <c r="V1132" s="154"/>
      <c r="W1132" s="154"/>
      <c r="X1132" s="154"/>
      <c r="Y1132" s="154"/>
      <c r="Z1132" s="154"/>
      <c r="AA1132" s="154"/>
      <c r="AB1132" s="154"/>
      <c r="AC1132" s="154"/>
      <c r="AD1132" s="154"/>
      <c r="AE1132" s="154"/>
      <c r="AF1132" s="154"/>
      <c r="AG1132" s="63">
        <f t="shared" si="346"/>
        <v>0</v>
      </c>
      <c r="AH1132" s="56">
        <f t="shared" si="347"/>
        <v>0</v>
      </c>
      <c r="AI1132" s="56">
        <f t="shared" si="348"/>
        <v>0</v>
      </c>
      <c r="AJ1132" s="56">
        <f t="shared" si="349"/>
        <v>0</v>
      </c>
      <c r="AK1132" s="56">
        <f t="shared" si="350"/>
        <v>0</v>
      </c>
      <c r="AL1132" s="56">
        <f t="shared" si="351"/>
        <v>0</v>
      </c>
      <c r="AM1132" s="56">
        <f t="shared" si="352"/>
        <v>0</v>
      </c>
      <c r="AN1132" s="56">
        <f t="shared" si="353"/>
        <v>0</v>
      </c>
      <c r="AO1132" s="56">
        <f t="shared" si="354"/>
        <v>0</v>
      </c>
      <c r="AP1132" s="56">
        <f t="shared" si="355"/>
        <v>0</v>
      </c>
      <c r="AQ1132" s="56">
        <f t="shared" si="356"/>
        <v>0</v>
      </c>
      <c r="AR1132" s="86">
        <f t="shared" si="357"/>
        <v>0</v>
      </c>
    </row>
    <row r="1133" spans="1:44" x14ac:dyDescent="0.25">
      <c r="A1133" s="178"/>
      <c r="B1133" s="55" t="str">
        <f>_xlfn.IFNA(VLOOKUP(A1133,'Ajánlatkérő(k) adatai'!$B$4:$C$205,2,0),"")</f>
        <v/>
      </c>
      <c r="C1133" s="178"/>
      <c r="D1133" s="55" t="str">
        <f>_xlfn.IFNA(VLOOKUP(C1133,'Számlafizető(k) adatai'!$C$4:$D$203,2,0),"")</f>
        <v/>
      </c>
      <c r="E1133" s="55" t="str">
        <f>_xlfn.IFNA(VLOOKUP(C1133,'Számlafizető(k) adatai'!$C$4:$M$203,11,0),"")</f>
        <v/>
      </c>
      <c r="F1133" s="178"/>
      <c r="G1133" s="178"/>
      <c r="H1133" s="178"/>
      <c r="I1133" s="55" t="str">
        <f>IF(F1133="","",VLOOKUP(LEFT(F1133,5),'Technikai cellák'!B:C,2,0))</f>
        <v/>
      </c>
      <c r="J1133" s="55" t="str">
        <f>IF(F1133="","",VLOOKUP(I1133,'Technikai cellák'!$C$1:$D$12,2,0))</f>
        <v/>
      </c>
      <c r="K1133" s="179"/>
      <c r="L1133" s="67" t="str">
        <f t="shared" si="341"/>
        <v/>
      </c>
      <c r="M1133" s="68">
        <f t="shared" si="342"/>
        <v>0</v>
      </c>
      <c r="N1133" s="66">
        <f t="shared" si="343"/>
        <v>0</v>
      </c>
      <c r="O1133" s="152"/>
      <c r="P1133" s="172">
        <f t="shared" si="358"/>
        <v>0</v>
      </c>
      <c r="Q1133" s="69">
        <f t="shared" si="344"/>
        <v>0</v>
      </c>
      <c r="R1133" s="62">
        <f t="shared" si="345"/>
        <v>0</v>
      </c>
      <c r="S1133" s="153"/>
      <c r="T1133" s="118" t="str">
        <f t="shared" si="359"/>
        <v/>
      </c>
      <c r="U1133" s="154"/>
      <c r="V1133" s="154"/>
      <c r="W1133" s="154"/>
      <c r="X1133" s="154"/>
      <c r="Y1133" s="154"/>
      <c r="Z1133" s="154"/>
      <c r="AA1133" s="154"/>
      <c r="AB1133" s="154"/>
      <c r="AC1133" s="154"/>
      <c r="AD1133" s="154"/>
      <c r="AE1133" s="154"/>
      <c r="AF1133" s="154"/>
      <c r="AG1133" s="63">
        <f t="shared" si="346"/>
        <v>0</v>
      </c>
      <c r="AH1133" s="56">
        <f t="shared" si="347"/>
        <v>0</v>
      </c>
      <c r="AI1133" s="56">
        <f t="shared" si="348"/>
        <v>0</v>
      </c>
      <c r="AJ1133" s="56">
        <f t="shared" si="349"/>
        <v>0</v>
      </c>
      <c r="AK1133" s="56">
        <f t="shared" si="350"/>
        <v>0</v>
      </c>
      <c r="AL1133" s="56">
        <f t="shared" si="351"/>
        <v>0</v>
      </c>
      <c r="AM1133" s="56">
        <f t="shared" si="352"/>
        <v>0</v>
      </c>
      <c r="AN1133" s="56">
        <f t="shared" si="353"/>
        <v>0</v>
      </c>
      <c r="AO1133" s="56">
        <f t="shared" si="354"/>
        <v>0</v>
      </c>
      <c r="AP1133" s="56">
        <f t="shared" si="355"/>
        <v>0</v>
      </c>
      <c r="AQ1133" s="56">
        <f t="shared" si="356"/>
        <v>0</v>
      </c>
      <c r="AR1133" s="86">
        <f t="shared" si="357"/>
        <v>0</v>
      </c>
    </row>
    <row r="1134" spans="1:44" x14ac:dyDescent="0.25">
      <c r="A1134" s="178"/>
      <c r="B1134" s="55" t="str">
        <f>_xlfn.IFNA(VLOOKUP(A1134,'Ajánlatkérő(k) adatai'!$B$4:$C$205,2,0),"")</f>
        <v/>
      </c>
      <c r="C1134" s="178"/>
      <c r="D1134" s="55" t="str">
        <f>_xlfn.IFNA(VLOOKUP(C1134,'Számlafizető(k) adatai'!$C$4:$D$203,2,0),"")</f>
        <v/>
      </c>
      <c r="E1134" s="55" t="str">
        <f>_xlfn.IFNA(VLOOKUP(C1134,'Számlafizető(k) adatai'!$C$4:$M$203,11,0),"")</f>
        <v/>
      </c>
      <c r="F1134" s="178"/>
      <c r="G1134" s="178"/>
      <c r="H1134" s="178"/>
      <c r="I1134" s="55" t="str">
        <f>IF(F1134="","",VLOOKUP(LEFT(F1134,5),'Technikai cellák'!B:C,2,0))</f>
        <v/>
      </c>
      <c r="J1134" s="55" t="str">
        <f>IF(F1134="","",VLOOKUP(I1134,'Technikai cellák'!$C$1:$D$12,2,0))</f>
        <v/>
      </c>
      <c r="K1134" s="179"/>
      <c r="L1134" s="67" t="str">
        <f t="shared" si="341"/>
        <v/>
      </c>
      <c r="M1134" s="68">
        <f t="shared" si="342"/>
        <v>0</v>
      </c>
      <c r="N1134" s="66">
        <f t="shared" si="343"/>
        <v>0</v>
      </c>
      <c r="O1134" s="152"/>
      <c r="P1134" s="172">
        <f t="shared" si="358"/>
        <v>0</v>
      </c>
      <c r="Q1134" s="69">
        <f t="shared" si="344"/>
        <v>0</v>
      </c>
      <c r="R1134" s="62">
        <f t="shared" si="345"/>
        <v>0</v>
      </c>
      <c r="S1134" s="153"/>
      <c r="T1134" s="118" t="str">
        <f t="shared" si="359"/>
        <v/>
      </c>
      <c r="U1134" s="154"/>
      <c r="V1134" s="154"/>
      <c r="W1134" s="154"/>
      <c r="X1134" s="154"/>
      <c r="Y1134" s="154"/>
      <c r="Z1134" s="154"/>
      <c r="AA1134" s="154"/>
      <c r="AB1134" s="154"/>
      <c r="AC1134" s="154"/>
      <c r="AD1134" s="154"/>
      <c r="AE1134" s="154"/>
      <c r="AF1134" s="154"/>
      <c r="AG1134" s="63">
        <f t="shared" si="346"/>
        <v>0</v>
      </c>
      <c r="AH1134" s="56">
        <f t="shared" si="347"/>
        <v>0</v>
      </c>
      <c r="AI1134" s="56">
        <f t="shared" si="348"/>
        <v>0</v>
      </c>
      <c r="AJ1134" s="56">
        <f t="shared" si="349"/>
        <v>0</v>
      </c>
      <c r="AK1134" s="56">
        <f t="shared" si="350"/>
        <v>0</v>
      </c>
      <c r="AL1134" s="56">
        <f t="shared" si="351"/>
        <v>0</v>
      </c>
      <c r="AM1134" s="56">
        <f t="shared" si="352"/>
        <v>0</v>
      </c>
      <c r="AN1134" s="56">
        <f t="shared" si="353"/>
        <v>0</v>
      </c>
      <c r="AO1134" s="56">
        <f t="shared" si="354"/>
        <v>0</v>
      </c>
      <c r="AP1134" s="56">
        <f t="shared" si="355"/>
        <v>0</v>
      </c>
      <c r="AQ1134" s="56">
        <f t="shared" si="356"/>
        <v>0</v>
      </c>
      <c r="AR1134" s="86">
        <f t="shared" si="357"/>
        <v>0</v>
      </c>
    </row>
    <row r="1135" spans="1:44" x14ac:dyDescent="0.25">
      <c r="A1135" s="178"/>
      <c r="B1135" s="55" t="str">
        <f>_xlfn.IFNA(VLOOKUP(A1135,'Ajánlatkérő(k) adatai'!$B$4:$C$205,2,0),"")</f>
        <v/>
      </c>
      <c r="C1135" s="178"/>
      <c r="D1135" s="55" t="str">
        <f>_xlfn.IFNA(VLOOKUP(C1135,'Számlafizető(k) adatai'!$C$4:$D$203,2,0),"")</f>
        <v/>
      </c>
      <c r="E1135" s="55" t="str">
        <f>_xlfn.IFNA(VLOOKUP(C1135,'Számlafizető(k) adatai'!$C$4:$M$203,11,0),"")</f>
        <v/>
      </c>
      <c r="F1135" s="178"/>
      <c r="G1135" s="178"/>
      <c r="H1135" s="178"/>
      <c r="I1135" s="55" t="str">
        <f>IF(F1135="","",VLOOKUP(LEFT(F1135,5),'Technikai cellák'!B:C,2,0))</f>
        <v/>
      </c>
      <c r="J1135" s="55" t="str">
        <f>IF(F1135="","",VLOOKUP(I1135,'Technikai cellák'!$C$1:$D$12,2,0))</f>
        <v/>
      </c>
      <c r="K1135" s="179"/>
      <c r="L1135" s="67" t="str">
        <f t="shared" si="341"/>
        <v/>
      </c>
      <c r="M1135" s="68">
        <f t="shared" si="342"/>
        <v>0</v>
      </c>
      <c r="N1135" s="66">
        <f t="shared" si="343"/>
        <v>0</v>
      </c>
      <c r="O1135" s="152"/>
      <c r="P1135" s="172">
        <f t="shared" si="358"/>
        <v>0</v>
      </c>
      <c r="Q1135" s="69">
        <f t="shared" si="344"/>
        <v>0</v>
      </c>
      <c r="R1135" s="62">
        <f t="shared" si="345"/>
        <v>0</v>
      </c>
      <c r="S1135" s="153"/>
      <c r="T1135" s="118" t="str">
        <f t="shared" si="359"/>
        <v/>
      </c>
      <c r="U1135" s="154"/>
      <c r="V1135" s="154"/>
      <c r="W1135" s="154"/>
      <c r="X1135" s="154"/>
      <c r="Y1135" s="154"/>
      <c r="Z1135" s="154"/>
      <c r="AA1135" s="154"/>
      <c r="AB1135" s="154"/>
      <c r="AC1135" s="154"/>
      <c r="AD1135" s="154"/>
      <c r="AE1135" s="154"/>
      <c r="AF1135" s="154"/>
      <c r="AG1135" s="63">
        <f t="shared" si="346"/>
        <v>0</v>
      </c>
      <c r="AH1135" s="56">
        <f t="shared" si="347"/>
        <v>0</v>
      </c>
      <c r="AI1135" s="56">
        <f t="shared" si="348"/>
        <v>0</v>
      </c>
      <c r="AJ1135" s="56">
        <f t="shared" si="349"/>
        <v>0</v>
      </c>
      <c r="AK1135" s="56">
        <f t="shared" si="350"/>
        <v>0</v>
      </c>
      <c r="AL1135" s="56">
        <f t="shared" si="351"/>
        <v>0</v>
      </c>
      <c r="AM1135" s="56">
        <f t="shared" si="352"/>
        <v>0</v>
      </c>
      <c r="AN1135" s="56">
        <f t="shared" si="353"/>
        <v>0</v>
      </c>
      <c r="AO1135" s="56">
        <f t="shared" si="354"/>
        <v>0</v>
      </c>
      <c r="AP1135" s="56">
        <f t="shared" si="355"/>
        <v>0</v>
      </c>
      <c r="AQ1135" s="56">
        <f t="shared" si="356"/>
        <v>0</v>
      </c>
      <c r="AR1135" s="86">
        <f t="shared" si="357"/>
        <v>0</v>
      </c>
    </row>
    <row r="1136" spans="1:44" x14ac:dyDescent="0.25">
      <c r="A1136" s="178"/>
      <c r="B1136" s="55" t="str">
        <f>_xlfn.IFNA(VLOOKUP(A1136,'Ajánlatkérő(k) adatai'!$B$4:$C$205,2,0),"")</f>
        <v/>
      </c>
      <c r="C1136" s="178"/>
      <c r="D1136" s="55" t="str">
        <f>_xlfn.IFNA(VLOOKUP(C1136,'Számlafizető(k) adatai'!$C$4:$D$203,2,0),"")</f>
        <v/>
      </c>
      <c r="E1136" s="55" t="str">
        <f>_xlfn.IFNA(VLOOKUP(C1136,'Számlafizető(k) adatai'!$C$4:$M$203,11,0),"")</f>
        <v/>
      </c>
      <c r="F1136" s="178"/>
      <c r="G1136" s="178"/>
      <c r="H1136" s="178"/>
      <c r="I1136" s="55" t="str">
        <f>IF(F1136="","",VLOOKUP(LEFT(F1136,5),'Technikai cellák'!B:C,2,0))</f>
        <v/>
      </c>
      <c r="J1136" s="55" t="str">
        <f>IF(F1136="","",VLOOKUP(I1136,'Technikai cellák'!$C$1:$D$12,2,0))</f>
        <v/>
      </c>
      <c r="K1136" s="179"/>
      <c r="L1136" s="67" t="str">
        <f t="shared" si="341"/>
        <v/>
      </c>
      <c r="M1136" s="68">
        <f t="shared" si="342"/>
        <v>0</v>
      </c>
      <c r="N1136" s="66">
        <f t="shared" si="343"/>
        <v>0</v>
      </c>
      <c r="O1136" s="152"/>
      <c r="P1136" s="172">
        <f t="shared" si="358"/>
        <v>0</v>
      </c>
      <c r="Q1136" s="69">
        <f t="shared" si="344"/>
        <v>0</v>
      </c>
      <c r="R1136" s="62">
        <f t="shared" si="345"/>
        <v>0</v>
      </c>
      <c r="S1136" s="153"/>
      <c r="T1136" s="118" t="str">
        <f t="shared" si="359"/>
        <v/>
      </c>
      <c r="U1136" s="154"/>
      <c r="V1136" s="154"/>
      <c r="W1136" s="154"/>
      <c r="X1136" s="154"/>
      <c r="Y1136" s="154"/>
      <c r="Z1136" s="154"/>
      <c r="AA1136" s="154"/>
      <c r="AB1136" s="154"/>
      <c r="AC1136" s="154"/>
      <c r="AD1136" s="154"/>
      <c r="AE1136" s="154"/>
      <c r="AF1136" s="154"/>
      <c r="AG1136" s="63">
        <f t="shared" si="346"/>
        <v>0</v>
      </c>
      <c r="AH1136" s="56">
        <f t="shared" si="347"/>
        <v>0</v>
      </c>
      <c r="AI1136" s="56">
        <f t="shared" si="348"/>
        <v>0</v>
      </c>
      <c r="AJ1136" s="56">
        <f t="shared" si="349"/>
        <v>0</v>
      </c>
      <c r="AK1136" s="56">
        <f t="shared" si="350"/>
        <v>0</v>
      </c>
      <c r="AL1136" s="56">
        <f t="shared" si="351"/>
        <v>0</v>
      </c>
      <c r="AM1136" s="56">
        <f t="shared" si="352"/>
        <v>0</v>
      </c>
      <c r="AN1136" s="56">
        <f t="shared" si="353"/>
        <v>0</v>
      </c>
      <c r="AO1136" s="56">
        <f t="shared" si="354"/>
        <v>0</v>
      </c>
      <c r="AP1136" s="56">
        <f t="shared" si="355"/>
        <v>0</v>
      </c>
      <c r="AQ1136" s="56">
        <f t="shared" si="356"/>
        <v>0</v>
      </c>
      <c r="AR1136" s="86">
        <f t="shared" si="357"/>
        <v>0</v>
      </c>
    </row>
    <row r="1137" spans="1:44" x14ac:dyDescent="0.25">
      <c r="A1137" s="178"/>
      <c r="B1137" s="55" t="str">
        <f>_xlfn.IFNA(VLOOKUP(A1137,'Ajánlatkérő(k) adatai'!$B$4:$C$205,2,0),"")</f>
        <v/>
      </c>
      <c r="C1137" s="178"/>
      <c r="D1137" s="55" t="str">
        <f>_xlfn.IFNA(VLOOKUP(C1137,'Számlafizető(k) adatai'!$C$4:$D$203,2,0),"")</f>
        <v/>
      </c>
      <c r="E1137" s="55" t="str">
        <f>_xlfn.IFNA(VLOOKUP(C1137,'Számlafizető(k) adatai'!$C$4:$M$203,11,0),"")</f>
        <v/>
      </c>
      <c r="F1137" s="178"/>
      <c r="G1137" s="178"/>
      <c r="H1137" s="178"/>
      <c r="I1137" s="55" t="str">
        <f>IF(F1137="","",VLOOKUP(LEFT(F1137,5),'Technikai cellák'!B:C,2,0))</f>
        <v/>
      </c>
      <c r="J1137" s="55" t="str">
        <f>IF(F1137="","",VLOOKUP(I1137,'Technikai cellák'!$C$1:$D$12,2,0))</f>
        <v/>
      </c>
      <c r="K1137" s="179"/>
      <c r="L1137" s="67" t="str">
        <f t="shared" si="341"/>
        <v/>
      </c>
      <c r="M1137" s="68">
        <f t="shared" si="342"/>
        <v>0</v>
      </c>
      <c r="N1137" s="66">
        <f t="shared" si="343"/>
        <v>0</v>
      </c>
      <c r="O1137" s="152"/>
      <c r="P1137" s="172">
        <f t="shared" si="358"/>
        <v>0</v>
      </c>
      <c r="Q1137" s="69">
        <f t="shared" si="344"/>
        <v>0</v>
      </c>
      <c r="R1137" s="62">
        <f t="shared" si="345"/>
        <v>0</v>
      </c>
      <c r="S1137" s="153"/>
      <c r="T1137" s="118" t="str">
        <f t="shared" si="359"/>
        <v/>
      </c>
      <c r="U1137" s="154"/>
      <c r="V1137" s="154"/>
      <c r="W1137" s="154"/>
      <c r="X1137" s="154"/>
      <c r="Y1137" s="154"/>
      <c r="Z1137" s="154"/>
      <c r="AA1137" s="154"/>
      <c r="AB1137" s="154"/>
      <c r="AC1137" s="154"/>
      <c r="AD1137" s="154"/>
      <c r="AE1137" s="154"/>
      <c r="AF1137" s="154"/>
      <c r="AG1137" s="63">
        <f t="shared" si="346"/>
        <v>0</v>
      </c>
      <c r="AH1137" s="56">
        <f t="shared" si="347"/>
        <v>0</v>
      </c>
      <c r="AI1137" s="56">
        <f t="shared" si="348"/>
        <v>0</v>
      </c>
      <c r="AJ1137" s="56">
        <f t="shared" si="349"/>
        <v>0</v>
      </c>
      <c r="AK1137" s="56">
        <f t="shared" si="350"/>
        <v>0</v>
      </c>
      <c r="AL1137" s="56">
        <f t="shared" si="351"/>
        <v>0</v>
      </c>
      <c r="AM1137" s="56">
        <f t="shared" si="352"/>
        <v>0</v>
      </c>
      <c r="AN1137" s="56">
        <f t="shared" si="353"/>
        <v>0</v>
      </c>
      <c r="AO1137" s="56">
        <f t="shared" si="354"/>
        <v>0</v>
      </c>
      <c r="AP1137" s="56">
        <f t="shared" si="355"/>
        <v>0</v>
      </c>
      <c r="AQ1137" s="56">
        <f t="shared" si="356"/>
        <v>0</v>
      </c>
      <c r="AR1137" s="86">
        <f t="shared" si="357"/>
        <v>0</v>
      </c>
    </row>
    <row r="1138" spans="1:44" x14ac:dyDescent="0.25">
      <c r="A1138" s="178"/>
      <c r="B1138" s="55" t="str">
        <f>_xlfn.IFNA(VLOOKUP(A1138,'Ajánlatkérő(k) adatai'!$B$4:$C$205,2,0),"")</f>
        <v/>
      </c>
      <c r="C1138" s="178"/>
      <c r="D1138" s="55" t="str">
        <f>_xlfn.IFNA(VLOOKUP(C1138,'Számlafizető(k) adatai'!$C$4:$D$203,2,0),"")</f>
        <v/>
      </c>
      <c r="E1138" s="55" t="str">
        <f>_xlfn.IFNA(VLOOKUP(C1138,'Számlafizető(k) adatai'!$C$4:$M$203,11,0),"")</f>
        <v/>
      </c>
      <c r="F1138" s="178"/>
      <c r="G1138" s="178"/>
      <c r="H1138" s="178"/>
      <c r="I1138" s="55" t="str">
        <f>IF(F1138="","",VLOOKUP(LEFT(F1138,5),'Technikai cellák'!B:C,2,0))</f>
        <v/>
      </c>
      <c r="J1138" s="55" t="str">
        <f>IF(F1138="","",VLOOKUP(I1138,'Technikai cellák'!$C$1:$D$12,2,0))</f>
        <v/>
      </c>
      <c r="K1138" s="179"/>
      <c r="L1138" s="67" t="str">
        <f t="shared" si="341"/>
        <v/>
      </c>
      <c r="M1138" s="68">
        <f t="shared" si="342"/>
        <v>0</v>
      </c>
      <c r="N1138" s="66">
        <f t="shared" si="343"/>
        <v>0</v>
      </c>
      <c r="O1138" s="152"/>
      <c r="P1138" s="172">
        <f t="shared" si="358"/>
        <v>0</v>
      </c>
      <c r="Q1138" s="69">
        <f t="shared" si="344"/>
        <v>0</v>
      </c>
      <c r="R1138" s="62">
        <f t="shared" si="345"/>
        <v>0</v>
      </c>
      <c r="S1138" s="153"/>
      <c r="T1138" s="118" t="str">
        <f t="shared" si="359"/>
        <v/>
      </c>
      <c r="U1138" s="154"/>
      <c r="V1138" s="154"/>
      <c r="W1138" s="154"/>
      <c r="X1138" s="154"/>
      <c r="Y1138" s="154"/>
      <c r="Z1138" s="154"/>
      <c r="AA1138" s="154"/>
      <c r="AB1138" s="154"/>
      <c r="AC1138" s="154"/>
      <c r="AD1138" s="154"/>
      <c r="AE1138" s="154"/>
      <c r="AF1138" s="154"/>
      <c r="AG1138" s="63">
        <f t="shared" si="346"/>
        <v>0</v>
      </c>
      <c r="AH1138" s="56">
        <f t="shared" si="347"/>
        <v>0</v>
      </c>
      <c r="AI1138" s="56">
        <f t="shared" si="348"/>
        <v>0</v>
      </c>
      <c r="AJ1138" s="56">
        <f t="shared" si="349"/>
        <v>0</v>
      </c>
      <c r="AK1138" s="56">
        <f t="shared" si="350"/>
        <v>0</v>
      </c>
      <c r="AL1138" s="56">
        <f t="shared" si="351"/>
        <v>0</v>
      </c>
      <c r="AM1138" s="56">
        <f t="shared" si="352"/>
        <v>0</v>
      </c>
      <c r="AN1138" s="56">
        <f t="shared" si="353"/>
        <v>0</v>
      </c>
      <c r="AO1138" s="56">
        <f t="shared" si="354"/>
        <v>0</v>
      </c>
      <c r="AP1138" s="56">
        <f t="shared" si="355"/>
        <v>0</v>
      </c>
      <c r="AQ1138" s="56">
        <f t="shared" si="356"/>
        <v>0</v>
      </c>
      <c r="AR1138" s="86">
        <f t="shared" si="357"/>
        <v>0</v>
      </c>
    </row>
    <row r="1139" spans="1:44" x14ac:dyDescent="0.25">
      <c r="A1139" s="178"/>
      <c r="B1139" s="55" t="str">
        <f>_xlfn.IFNA(VLOOKUP(A1139,'Ajánlatkérő(k) adatai'!$B$4:$C$205,2,0),"")</f>
        <v/>
      </c>
      <c r="C1139" s="178"/>
      <c r="D1139" s="55" t="str">
        <f>_xlfn.IFNA(VLOOKUP(C1139,'Számlafizető(k) adatai'!$C$4:$D$203,2,0),"")</f>
        <v/>
      </c>
      <c r="E1139" s="55" t="str">
        <f>_xlfn.IFNA(VLOOKUP(C1139,'Számlafizető(k) adatai'!$C$4:$M$203,11,0),"")</f>
        <v/>
      </c>
      <c r="F1139" s="178"/>
      <c r="G1139" s="178"/>
      <c r="H1139" s="178"/>
      <c r="I1139" s="55" t="str">
        <f>IF(F1139="","",VLOOKUP(LEFT(F1139,5),'Technikai cellák'!B:C,2,0))</f>
        <v/>
      </c>
      <c r="J1139" s="55" t="str">
        <f>IF(F1139="","",VLOOKUP(I1139,'Technikai cellák'!$C$1:$D$12,2,0))</f>
        <v/>
      </c>
      <c r="K1139" s="179"/>
      <c r="L1139" s="67" t="str">
        <f t="shared" si="341"/>
        <v/>
      </c>
      <c r="M1139" s="68">
        <f t="shared" si="342"/>
        <v>0</v>
      </c>
      <c r="N1139" s="66">
        <f t="shared" si="343"/>
        <v>0</v>
      </c>
      <c r="O1139" s="152"/>
      <c r="P1139" s="172">
        <f t="shared" si="358"/>
        <v>0</v>
      </c>
      <c r="Q1139" s="69">
        <f t="shared" si="344"/>
        <v>0</v>
      </c>
      <c r="R1139" s="62">
        <f t="shared" si="345"/>
        <v>0</v>
      </c>
      <c r="S1139" s="153"/>
      <c r="T1139" s="118" t="str">
        <f t="shared" si="359"/>
        <v/>
      </c>
      <c r="U1139" s="154"/>
      <c r="V1139" s="154"/>
      <c r="W1139" s="154"/>
      <c r="X1139" s="154"/>
      <c r="Y1139" s="154"/>
      <c r="Z1139" s="154"/>
      <c r="AA1139" s="154"/>
      <c r="AB1139" s="154"/>
      <c r="AC1139" s="154"/>
      <c r="AD1139" s="154"/>
      <c r="AE1139" s="154"/>
      <c r="AF1139" s="154"/>
      <c r="AG1139" s="63">
        <f t="shared" si="346"/>
        <v>0</v>
      </c>
      <c r="AH1139" s="56">
        <f t="shared" si="347"/>
        <v>0</v>
      </c>
      <c r="AI1139" s="56">
        <f t="shared" si="348"/>
        <v>0</v>
      </c>
      <c r="AJ1139" s="56">
        <f t="shared" si="349"/>
        <v>0</v>
      </c>
      <c r="AK1139" s="56">
        <f t="shared" si="350"/>
        <v>0</v>
      </c>
      <c r="AL1139" s="56">
        <f t="shared" si="351"/>
        <v>0</v>
      </c>
      <c r="AM1139" s="56">
        <f t="shared" si="352"/>
        <v>0</v>
      </c>
      <c r="AN1139" s="56">
        <f t="shared" si="353"/>
        <v>0</v>
      </c>
      <c r="AO1139" s="56">
        <f t="shared" si="354"/>
        <v>0</v>
      </c>
      <c r="AP1139" s="56">
        <f t="shared" si="355"/>
        <v>0</v>
      </c>
      <c r="AQ1139" s="56">
        <f t="shared" si="356"/>
        <v>0</v>
      </c>
      <c r="AR1139" s="86">
        <f t="shared" si="357"/>
        <v>0</v>
      </c>
    </row>
    <row r="1140" spans="1:44" x14ac:dyDescent="0.25">
      <c r="A1140" s="178"/>
      <c r="B1140" s="55" t="str">
        <f>_xlfn.IFNA(VLOOKUP(A1140,'Ajánlatkérő(k) adatai'!$B$4:$C$205,2,0),"")</f>
        <v/>
      </c>
      <c r="C1140" s="178"/>
      <c r="D1140" s="55" t="str">
        <f>_xlfn.IFNA(VLOOKUP(C1140,'Számlafizető(k) adatai'!$C$4:$D$203,2,0),"")</f>
        <v/>
      </c>
      <c r="E1140" s="55" t="str">
        <f>_xlfn.IFNA(VLOOKUP(C1140,'Számlafizető(k) adatai'!$C$4:$M$203,11,0),"")</f>
        <v/>
      </c>
      <c r="F1140" s="178"/>
      <c r="G1140" s="178"/>
      <c r="H1140" s="178"/>
      <c r="I1140" s="55" t="str">
        <f>IF(F1140="","",VLOOKUP(LEFT(F1140,5),'Technikai cellák'!B:C,2,0))</f>
        <v/>
      </c>
      <c r="J1140" s="55" t="str">
        <f>IF(F1140="","",VLOOKUP(I1140,'Technikai cellák'!$C$1:$D$12,2,0))</f>
        <v/>
      </c>
      <c r="K1140" s="179"/>
      <c r="L1140" s="67" t="str">
        <f t="shared" si="341"/>
        <v/>
      </c>
      <c r="M1140" s="68">
        <f t="shared" si="342"/>
        <v>0</v>
      </c>
      <c r="N1140" s="66">
        <f t="shared" si="343"/>
        <v>0</v>
      </c>
      <c r="O1140" s="152"/>
      <c r="P1140" s="172">
        <f t="shared" si="358"/>
        <v>0</v>
      </c>
      <c r="Q1140" s="69">
        <f t="shared" si="344"/>
        <v>0</v>
      </c>
      <c r="R1140" s="62">
        <f t="shared" si="345"/>
        <v>0</v>
      </c>
      <c r="S1140" s="153"/>
      <c r="T1140" s="118" t="str">
        <f t="shared" si="359"/>
        <v/>
      </c>
      <c r="U1140" s="154"/>
      <c r="V1140" s="154"/>
      <c r="W1140" s="154"/>
      <c r="X1140" s="154"/>
      <c r="Y1140" s="154"/>
      <c r="Z1140" s="154"/>
      <c r="AA1140" s="154"/>
      <c r="AB1140" s="154"/>
      <c r="AC1140" s="154"/>
      <c r="AD1140" s="154"/>
      <c r="AE1140" s="154"/>
      <c r="AF1140" s="154"/>
      <c r="AG1140" s="63">
        <f t="shared" si="346"/>
        <v>0</v>
      </c>
      <c r="AH1140" s="56">
        <f t="shared" si="347"/>
        <v>0</v>
      </c>
      <c r="AI1140" s="56">
        <f t="shared" si="348"/>
        <v>0</v>
      </c>
      <c r="AJ1140" s="56">
        <f t="shared" si="349"/>
        <v>0</v>
      </c>
      <c r="AK1140" s="56">
        <f t="shared" si="350"/>
        <v>0</v>
      </c>
      <c r="AL1140" s="56">
        <f t="shared" si="351"/>
        <v>0</v>
      </c>
      <c r="AM1140" s="56">
        <f t="shared" si="352"/>
        <v>0</v>
      </c>
      <c r="AN1140" s="56">
        <f t="shared" si="353"/>
        <v>0</v>
      </c>
      <c r="AO1140" s="56">
        <f t="shared" si="354"/>
        <v>0</v>
      </c>
      <c r="AP1140" s="56">
        <f t="shared" si="355"/>
        <v>0</v>
      </c>
      <c r="AQ1140" s="56">
        <f t="shared" si="356"/>
        <v>0</v>
      </c>
      <c r="AR1140" s="86">
        <f t="shared" si="357"/>
        <v>0</v>
      </c>
    </row>
    <row r="1141" spans="1:44" x14ac:dyDescent="0.25">
      <c r="A1141" s="178"/>
      <c r="B1141" s="55" t="str">
        <f>_xlfn.IFNA(VLOOKUP(A1141,'Ajánlatkérő(k) adatai'!$B$4:$C$205,2,0),"")</f>
        <v/>
      </c>
      <c r="C1141" s="178"/>
      <c r="D1141" s="55" t="str">
        <f>_xlfn.IFNA(VLOOKUP(C1141,'Számlafizető(k) adatai'!$C$4:$D$203,2,0),"")</f>
        <v/>
      </c>
      <c r="E1141" s="55" t="str">
        <f>_xlfn.IFNA(VLOOKUP(C1141,'Számlafizető(k) adatai'!$C$4:$M$203,11,0),"")</f>
        <v/>
      </c>
      <c r="F1141" s="178"/>
      <c r="G1141" s="178"/>
      <c r="H1141" s="178"/>
      <c r="I1141" s="55" t="str">
        <f>IF(F1141="","",VLOOKUP(LEFT(F1141,5),'Technikai cellák'!B:C,2,0))</f>
        <v/>
      </c>
      <c r="J1141" s="55" t="str">
        <f>IF(F1141="","",VLOOKUP(I1141,'Technikai cellák'!$C$1:$D$12,2,0))</f>
        <v/>
      </c>
      <c r="K1141" s="179"/>
      <c r="L1141" s="67" t="str">
        <f t="shared" ref="L1141:L1204" si="360">IF(K1141="","",IF(K1141&lt;20,"20 alatti",IF(K1141&lt;100,"20-99",IF(K1141&lt;500,"100-500","500-"))))</f>
        <v/>
      </c>
      <c r="M1141" s="68">
        <f t="shared" ref="M1141:M1204" si="361">ROUND(IF(L1141="20 alatti",K1141*1,0),0)</f>
        <v>0</v>
      </c>
      <c r="N1141" s="66">
        <f t="shared" ref="N1141:N1204" si="362">ROUND(IF(L1141="20-99",K1141*10.5,0),0)</f>
        <v>0</v>
      </c>
      <c r="O1141" s="152"/>
      <c r="P1141" s="172">
        <f t="shared" si="358"/>
        <v>0</v>
      </c>
      <c r="Q1141" s="69">
        <f t="shared" ref="Q1141:Q1204" si="363">ROUND(R1141*$F$10,0)</f>
        <v>0</v>
      </c>
      <c r="R1141" s="62">
        <f t="shared" si="345"/>
        <v>0</v>
      </c>
      <c r="S1141" s="153"/>
      <c r="T1141" s="118" t="str">
        <f t="shared" si="359"/>
        <v/>
      </c>
      <c r="U1141" s="154"/>
      <c r="V1141" s="154"/>
      <c r="W1141" s="154"/>
      <c r="X1141" s="154"/>
      <c r="Y1141" s="154"/>
      <c r="Z1141" s="154"/>
      <c r="AA1141" s="154"/>
      <c r="AB1141" s="154"/>
      <c r="AC1141" s="154"/>
      <c r="AD1141" s="154"/>
      <c r="AE1141" s="154"/>
      <c r="AF1141" s="154"/>
      <c r="AG1141" s="63">
        <f t="shared" si="346"/>
        <v>0</v>
      </c>
      <c r="AH1141" s="56">
        <f t="shared" si="347"/>
        <v>0</v>
      </c>
      <c r="AI1141" s="56">
        <f t="shared" si="348"/>
        <v>0</v>
      </c>
      <c r="AJ1141" s="56">
        <f t="shared" si="349"/>
        <v>0</v>
      </c>
      <c r="AK1141" s="56">
        <f t="shared" si="350"/>
        <v>0</v>
      </c>
      <c r="AL1141" s="56">
        <f t="shared" si="351"/>
        <v>0</v>
      </c>
      <c r="AM1141" s="56">
        <f t="shared" si="352"/>
        <v>0</v>
      </c>
      <c r="AN1141" s="56">
        <f t="shared" si="353"/>
        <v>0</v>
      </c>
      <c r="AO1141" s="56">
        <f t="shared" si="354"/>
        <v>0</v>
      </c>
      <c r="AP1141" s="56">
        <f t="shared" si="355"/>
        <v>0</v>
      </c>
      <c r="AQ1141" s="56">
        <f t="shared" si="356"/>
        <v>0</v>
      </c>
      <c r="AR1141" s="86">
        <f t="shared" si="357"/>
        <v>0</v>
      </c>
    </row>
    <row r="1142" spans="1:44" x14ac:dyDescent="0.25">
      <c r="A1142" s="178"/>
      <c r="B1142" s="55" t="str">
        <f>_xlfn.IFNA(VLOOKUP(A1142,'Ajánlatkérő(k) adatai'!$B$4:$C$205,2,0),"")</f>
        <v/>
      </c>
      <c r="C1142" s="178"/>
      <c r="D1142" s="55" t="str">
        <f>_xlfn.IFNA(VLOOKUP(C1142,'Számlafizető(k) adatai'!$C$4:$D$203,2,0),"")</f>
        <v/>
      </c>
      <c r="E1142" s="55" t="str">
        <f>_xlfn.IFNA(VLOOKUP(C1142,'Számlafizető(k) adatai'!$C$4:$M$203,11,0),"")</f>
        <v/>
      </c>
      <c r="F1142" s="178"/>
      <c r="G1142" s="178"/>
      <c r="H1142" s="178"/>
      <c r="I1142" s="55" t="str">
        <f>IF(F1142="","",VLOOKUP(LEFT(F1142,5),'Technikai cellák'!B:C,2,0))</f>
        <v/>
      </c>
      <c r="J1142" s="55" t="str">
        <f>IF(F1142="","",VLOOKUP(I1142,'Technikai cellák'!$C$1:$D$12,2,0))</f>
        <v/>
      </c>
      <c r="K1142" s="179"/>
      <c r="L1142" s="67" t="str">
        <f t="shared" si="360"/>
        <v/>
      </c>
      <c r="M1142" s="68">
        <f t="shared" si="361"/>
        <v>0</v>
      </c>
      <c r="N1142" s="66">
        <f t="shared" si="362"/>
        <v>0</v>
      </c>
      <c r="O1142" s="152"/>
      <c r="P1142" s="172">
        <f t="shared" si="358"/>
        <v>0</v>
      </c>
      <c r="Q1142" s="69">
        <f t="shared" si="363"/>
        <v>0</v>
      </c>
      <c r="R1142" s="62">
        <f t="shared" si="345"/>
        <v>0</v>
      </c>
      <c r="S1142" s="153"/>
      <c r="T1142" s="118" t="str">
        <f t="shared" si="359"/>
        <v/>
      </c>
      <c r="U1142" s="154"/>
      <c r="V1142" s="154"/>
      <c r="W1142" s="154"/>
      <c r="X1142" s="154"/>
      <c r="Y1142" s="154"/>
      <c r="Z1142" s="154"/>
      <c r="AA1142" s="154"/>
      <c r="AB1142" s="154"/>
      <c r="AC1142" s="154"/>
      <c r="AD1142" s="154"/>
      <c r="AE1142" s="154"/>
      <c r="AF1142" s="154"/>
      <c r="AG1142" s="63">
        <f t="shared" si="346"/>
        <v>0</v>
      </c>
      <c r="AH1142" s="56">
        <f t="shared" si="347"/>
        <v>0</v>
      </c>
      <c r="AI1142" s="56">
        <f t="shared" si="348"/>
        <v>0</v>
      </c>
      <c r="AJ1142" s="56">
        <f t="shared" si="349"/>
        <v>0</v>
      </c>
      <c r="AK1142" s="56">
        <f t="shared" si="350"/>
        <v>0</v>
      </c>
      <c r="AL1142" s="56">
        <f t="shared" si="351"/>
        <v>0</v>
      </c>
      <c r="AM1142" s="56">
        <f t="shared" si="352"/>
        <v>0</v>
      </c>
      <c r="AN1142" s="56">
        <f t="shared" si="353"/>
        <v>0</v>
      </c>
      <c r="AO1142" s="56">
        <f t="shared" si="354"/>
        <v>0</v>
      </c>
      <c r="AP1142" s="56">
        <f t="shared" si="355"/>
        <v>0</v>
      </c>
      <c r="AQ1142" s="56">
        <f t="shared" si="356"/>
        <v>0</v>
      </c>
      <c r="AR1142" s="86">
        <f t="shared" si="357"/>
        <v>0</v>
      </c>
    </row>
    <row r="1143" spans="1:44" x14ac:dyDescent="0.25">
      <c r="A1143" s="178"/>
      <c r="B1143" s="55" t="str">
        <f>_xlfn.IFNA(VLOOKUP(A1143,'Ajánlatkérő(k) adatai'!$B$4:$C$205,2,0),"")</f>
        <v/>
      </c>
      <c r="C1143" s="178"/>
      <c r="D1143" s="55" t="str">
        <f>_xlfn.IFNA(VLOOKUP(C1143,'Számlafizető(k) adatai'!$C$4:$D$203,2,0),"")</f>
        <v/>
      </c>
      <c r="E1143" s="55" t="str">
        <f>_xlfn.IFNA(VLOOKUP(C1143,'Számlafizető(k) adatai'!$C$4:$M$203,11,0),"")</f>
        <v/>
      </c>
      <c r="F1143" s="178"/>
      <c r="G1143" s="178"/>
      <c r="H1143" s="178"/>
      <c r="I1143" s="55" t="str">
        <f>IF(F1143="","",VLOOKUP(LEFT(F1143,5),'Technikai cellák'!B:C,2,0))</f>
        <v/>
      </c>
      <c r="J1143" s="55" t="str">
        <f>IF(F1143="","",VLOOKUP(I1143,'Technikai cellák'!$C$1:$D$12,2,0))</f>
        <v/>
      </c>
      <c r="K1143" s="179"/>
      <c r="L1143" s="67" t="str">
        <f t="shared" si="360"/>
        <v/>
      </c>
      <c r="M1143" s="68">
        <f t="shared" si="361"/>
        <v>0</v>
      </c>
      <c r="N1143" s="66">
        <f t="shared" si="362"/>
        <v>0</v>
      </c>
      <c r="O1143" s="152"/>
      <c r="P1143" s="172">
        <f t="shared" si="358"/>
        <v>0</v>
      </c>
      <c r="Q1143" s="69">
        <f t="shared" si="363"/>
        <v>0</v>
      </c>
      <c r="R1143" s="62">
        <f t="shared" si="345"/>
        <v>0</v>
      </c>
      <c r="S1143" s="153"/>
      <c r="T1143" s="118" t="str">
        <f t="shared" si="359"/>
        <v/>
      </c>
      <c r="U1143" s="154"/>
      <c r="V1143" s="154"/>
      <c r="W1143" s="154"/>
      <c r="X1143" s="154"/>
      <c r="Y1143" s="154"/>
      <c r="Z1143" s="154"/>
      <c r="AA1143" s="154"/>
      <c r="AB1143" s="154"/>
      <c r="AC1143" s="154"/>
      <c r="AD1143" s="154"/>
      <c r="AE1143" s="154"/>
      <c r="AF1143" s="154"/>
      <c r="AG1143" s="63">
        <f t="shared" si="346"/>
        <v>0</v>
      </c>
      <c r="AH1143" s="56">
        <f t="shared" si="347"/>
        <v>0</v>
      </c>
      <c r="AI1143" s="56">
        <f t="shared" si="348"/>
        <v>0</v>
      </c>
      <c r="AJ1143" s="56">
        <f t="shared" si="349"/>
        <v>0</v>
      </c>
      <c r="AK1143" s="56">
        <f t="shared" si="350"/>
        <v>0</v>
      </c>
      <c r="AL1143" s="56">
        <f t="shared" si="351"/>
        <v>0</v>
      </c>
      <c r="AM1143" s="56">
        <f t="shared" si="352"/>
        <v>0</v>
      </c>
      <c r="AN1143" s="56">
        <f t="shared" si="353"/>
        <v>0</v>
      </c>
      <c r="AO1143" s="56">
        <f t="shared" si="354"/>
        <v>0</v>
      </c>
      <c r="AP1143" s="56">
        <f t="shared" si="355"/>
        <v>0</v>
      </c>
      <c r="AQ1143" s="56">
        <f t="shared" si="356"/>
        <v>0</v>
      </c>
      <c r="AR1143" s="86">
        <f t="shared" si="357"/>
        <v>0</v>
      </c>
    </row>
    <row r="1144" spans="1:44" x14ac:dyDescent="0.25">
      <c r="A1144" s="178"/>
      <c r="B1144" s="55" t="str">
        <f>_xlfn.IFNA(VLOOKUP(A1144,'Ajánlatkérő(k) adatai'!$B$4:$C$205,2,0),"")</f>
        <v/>
      </c>
      <c r="C1144" s="178"/>
      <c r="D1144" s="55" t="str">
        <f>_xlfn.IFNA(VLOOKUP(C1144,'Számlafizető(k) adatai'!$C$4:$D$203,2,0),"")</f>
        <v/>
      </c>
      <c r="E1144" s="55" t="str">
        <f>_xlfn.IFNA(VLOOKUP(C1144,'Számlafizető(k) adatai'!$C$4:$M$203,11,0),"")</f>
        <v/>
      </c>
      <c r="F1144" s="178"/>
      <c r="G1144" s="178"/>
      <c r="H1144" s="178"/>
      <c r="I1144" s="55" t="str">
        <f>IF(F1144="","",VLOOKUP(LEFT(F1144,5),'Technikai cellák'!B:C,2,0))</f>
        <v/>
      </c>
      <c r="J1144" s="55" t="str">
        <f>IF(F1144="","",VLOOKUP(I1144,'Technikai cellák'!$C$1:$D$12,2,0))</f>
        <v/>
      </c>
      <c r="K1144" s="179"/>
      <c r="L1144" s="67" t="str">
        <f t="shared" si="360"/>
        <v/>
      </c>
      <c r="M1144" s="68">
        <f t="shared" si="361"/>
        <v>0</v>
      </c>
      <c r="N1144" s="66">
        <f t="shared" si="362"/>
        <v>0</v>
      </c>
      <c r="O1144" s="152"/>
      <c r="P1144" s="172">
        <f t="shared" si="358"/>
        <v>0</v>
      </c>
      <c r="Q1144" s="69">
        <f t="shared" si="363"/>
        <v>0</v>
      </c>
      <c r="R1144" s="62">
        <f t="shared" si="345"/>
        <v>0</v>
      </c>
      <c r="S1144" s="153"/>
      <c r="T1144" s="118" t="str">
        <f t="shared" si="359"/>
        <v/>
      </c>
      <c r="U1144" s="154"/>
      <c r="V1144" s="154"/>
      <c r="W1144" s="154"/>
      <c r="X1144" s="154"/>
      <c r="Y1144" s="154"/>
      <c r="Z1144" s="154"/>
      <c r="AA1144" s="154"/>
      <c r="AB1144" s="154"/>
      <c r="AC1144" s="154"/>
      <c r="AD1144" s="154"/>
      <c r="AE1144" s="154"/>
      <c r="AF1144" s="154"/>
      <c r="AG1144" s="63">
        <f t="shared" si="346"/>
        <v>0</v>
      </c>
      <c r="AH1144" s="56">
        <f t="shared" si="347"/>
        <v>0</v>
      </c>
      <c r="AI1144" s="56">
        <f t="shared" si="348"/>
        <v>0</v>
      </c>
      <c r="AJ1144" s="56">
        <f t="shared" si="349"/>
        <v>0</v>
      </c>
      <c r="AK1144" s="56">
        <f t="shared" si="350"/>
        <v>0</v>
      </c>
      <c r="AL1144" s="56">
        <f t="shared" si="351"/>
        <v>0</v>
      </c>
      <c r="AM1144" s="56">
        <f t="shared" si="352"/>
        <v>0</v>
      </c>
      <c r="AN1144" s="56">
        <f t="shared" si="353"/>
        <v>0</v>
      </c>
      <c r="AO1144" s="56">
        <f t="shared" si="354"/>
        <v>0</v>
      </c>
      <c r="AP1144" s="56">
        <f t="shared" si="355"/>
        <v>0</v>
      </c>
      <c r="AQ1144" s="56">
        <f t="shared" si="356"/>
        <v>0</v>
      </c>
      <c r="AR1144" s="86">
        <f t="shared" si="357"/>
        <v>0</v>
      </c>
    </row>
    <row r="1145" spans="1:44" x14ac:dyDescent="0.25">
      <c r="A1145" s="178"/>
      <c r="B1145" s="55" t="str">
        <f>_xlfn.IFNA(VLOOKUP(A1145,'Ajánlatkérő(k) adatai'!$B$4:$C$205,2,0),"")</f>
        <v/>
      </c>
      <c r="C1145" s="178"/>
      <c r="D1145" s="55" t="str">
        <f>_xlfn.IFNA(VLOOKUP(C1145,'Számlafizető(k) adatai'!$C$4:$D$203,2,0),"")</f>
        <v/>
      </c>
      <c r="E1145" s="55" t="str">
        <f>_xlfn.IFNA(VLOOKUP(C1145,'Számlafizető(k) adatai'!$C$4:$M$203,11,0),"")</f>
        <v/>
      </c>
      <c r="F1145" s="178"/>
      <c r="G1145" s="178"/>
      <c r="H1145" s="178"/>
      <c r="I1145" s="55" t="str">
        <f>IF(F1145="","",VLOOKUP(LEFT(F1145,5),'Technikai cellák'!B:C,2,0))</f>
        <v/>
      </c>
      <c r="J1145" s="55" t="str">
        <f>IF(F1145="","",VLOOKUP(I1145,'Technikai cellák'!$C$1:$D$12,2,0))</f>
        <v/>
      </c>
      <c r="K1145" s="179"/>
      <c r="L1145" s="67" t="str">
        <f t="shared" si="360"/>
        <v/>
      </c>
      <c r="M1145" s="68">
        <f t="shared" si="361"/>
        <v>0</v>
      </c>
      <c r="N1145" s="66">
        <f t="shared" si="362"/>
        <v>0</v>
      </c>
      <c r="O1145" s="152"/>
      <c r="P1145" s="172">
        <f t="shared" si="358"/>
        <v>0</v>
      </c>
      <c r="Q1145" s="69">
        <f t="shared" si="363"/>
        <v>0</v>
      </c>
      <c r="R1145" s="62">
        <f t="shared" si="345"/>
        <v>0</v>
      </c>
      <c r="S1145" s="153"/>
      <c r="T1145" s="118" t="str">
        <f t="shared" si="359"/>
        <v/>
      </c>
      <c r="U1145" s="154"/>
      <c r="V1145" s="154"/>
      <c r="W1145" s="154"/>
      <c r="X1145" s="154"/>
      <c r="Y1145" s="154"/>
      <c r="Z1145" s="154"/>
      <c r="AA1145" s="154"/>
      <c r="AB1145" s="154"/>
      <c r="AC1145" s="154"/>
      <c r="AD1145" s="154"/>
      <c r="AE1145" s="154"/>
      <c r="AF1145" s="154"/>
      <c r="AG1145" s="63">
        <f t="shared" si="346"/>
        <v>0</v>
      </c>
      <c r="AH1145" s="56">
        <f t="shared" si="347"/>
        <v>0</v>
      </c>
      <c r="AI1145" s="56">
        <f t="shared" si="348"/>
        <v>0</v>
      </c>
      <c r="AJ1145" s="56">
        <f t="shared" si="349"/>
        <v>0</v>
      </c>
      <c r="AK1145" s="56">
        <f t="shared" si="350"/>
        <v>0</v>
      </c>
      <c r="AL1145" s="56">
        <f t="shared" si="351"/>
        <v>0</v>
      </c>
      <c r="AM1145" s="56">
        <f t="shared" si="352"/>
        <v>0</v>
      </c>
      <c r="AN1145" s="56">
        <f t="shared" si="353"/>
        <v>0</v>
      </c>
      <c r="AO1145" s="56">
        <f t="shared" si="354"/>
        <v>0</v>
      </c>
      <c r="AP1145" s="56">
        <f t="shared" si="355"/>
        <v>0</v>
      </c>
      <c r="AQ1145" s="56">
        <f t="shared" si="356"/>
        <v>0</v>
      </c>
      <c r="AR1145" s="86">
        <f t="shared" si="357"/>
        <v>0</v>
      </c>
    </row>
    <row r="1146" spans="1:44" x14ac:dyDescent="0.25">
      <c r="A1146" s="178"/>
      <c r="B1146" s="55" t="str">
        <f>_xlfn.IFNA(VLOOKUP(A1146,'Ajánlatkérő(k) adatai'!$B$4:$C$205,2,0),"")</f>
        <v/>
      </c>
      <c r="C1146" s="178"/>
      <c r="D1146" s="55" t="str">
        <f>_xlfn.IFNA(VLOOKUP(C1146,'Számlafizető(k) adatai'!$C$4:$D$203,2,0),"")</f>
        <v/>
      </c>
      <c r="E1146" s="55" t="str">
        <f>_xlfn.IFNA(VLOOKUP(C1146,'Számlafizető(k) adatai'!$C$4:$M$203,11,0),"")</f>
        <v/>
      </c>
      <c r="F1146" s="178"/>
      <c r="G1146" s="178"/>
      <c r="H1146" s="178"/>
      <c r="I1146" s="55" t="str">
        <f>IF(F1146="","",VLOOKUP(LEFT(F1146,5),'Technikai cellák'!B:C,2,0))</f>
        <v/>
      </c>
      <c r="J1146" s="55" t="str">
        <f>IF(F1146="","",VLOOKUP(I1146,'Technikai cellák'!$C$1:$D$12,2,0))</f>
        <v/>
      </c>
      <c r="K1146" s="179"/>
      <c r="L1146" s="67" t="str">
        <f t="shared" si="360"/>
        <v/>
      </c>
      <c r="M1146" s="68">
        <f t="shared" si="361"/>
        <v>0</v>
      </c>
      <c r="N1146" s="66">
        <f t="shared" si="362"/>
        <v>0</v>
      </c>
      <c r="O1146" s="152"/>
      <c r="P1146" s="172">
        <f t="shared" si="358"/>
        <v>0</v>
      </c>
      <c r="Q1146" s="69">
        <f t="shared" si="363"/>
        <v>0</v>
      </c>
      <c r="R1146" s="62">
        <f t="shared" si="345"/>
        <v>0</v>
      </c>
      <c r="S1146" s="153"/>
      <c r="T1146" s="118" t="str">
        <f t="shared" si="359"/>
        <v/>
      </c>
      <c r="U1146" s="154"/>
      <c r="V1146" s="154"/>
      <c r="W1146" s="154"/>
      <c r="X1146" s="154"/>
      <c r="Y1146" s="154"/>
      <c r="Z1146" s="154"/>
      <c r="AA1146" s="154"/>
      <c r="AB1146" s="154"/>
      <c r="AC1146" s="154"/>
      <c r="AD1146" s="154"/>
      <c r="AE1146" s="154"/>
      <c r="AF1146" s="154"/>
      <c r="AG1146" s="63">
        <f t="shared" si="346"/>
        <v>0</v>
      </c>
      <c r="AH1146" s="56">
        <f t="shared" si="347"/>
        <v>0</v>
      </c>
      <c r="AI1146" s="56">
        <f t="shared" si="348"/>
        <v>0</v>
      </c>
      <c r="AJ1146" s="56">
        <f t="shared" si="349"/>
        <v>0</v>
      </c>
      <c r="AK1146" s="56">
        <f t="shared" si="350"/>
        <v>0</v>
      </c>
      <c r="AL1146" s="56">
        <f t="shared" si="351"/>
        <v>0</v>
      </c>
      <c r="AM1146" s="56">
        <f t="shared" si="352"/>
        <v>0</v>
      </c>
      <c r="AN1146" s="56">
        <f t="shared" si="353"/>
        <v>0</v>
      </c>
      <c r="AO1146" s="56">
        <f t="shared" si="354"/>
        <v>0</v>
      </c>
      <c r="AP1146" s="56">
        <f t="shared" si="355"/>
        <v>0</v>
      </c>
      <c r="AQ1146" s="56">
        <f t="shared" si="356"/>
        <v>0</v>
      </c>
      <c r="AR1146" s="86">
        <f t="shared" si="357"/>
        <v>0</v>
      </c>
    </row>
    <row r="1147" spans="1:44" x14ac:dyDescent="0.25">
      <c r="A1147" s="178"/>
      <c r="B1147" s="55" t="str">
        <f>_xlfn.IFNA(VLOOKUP(A1147,'Ajánlatkérő(k) adatai'!$B$4:$C$205,2,0),"")</f>
        <v/>
      </c>
      <c r="C1147" s="178"/>
      <c r="D1147" s="55" t="str">
        <f>_xlfn.IFNA(VLOOKUP(C1147,'Számlafizető(k) adatai'!$C$4:$D$203,2,0),"")</f>
        <v/>
      </c>
      <c r="E1147" s="55" t="str">
        <f>_xlfn.IFNA(VLOOKUP(C1147,'Számlafizető(k) adatai'!$C$4:$M$203,11,0),"")</f>
        <v/>
      </c>
      <c r="F1147" s="178"/>
      <c r="G1147" s="178"/>
      <c r="H1147" s="178"/>
      <c r="I1147" s="55" t="str">
        <f>IF(F1147="","",VLOOKUP(LEFT(F1147,5),'Technikai cellák'!B:C,2,0))</f>
        <v/>
      </c>
      <c r="J1147" s="55" t="str">
        <f>IF(F1147="","",VLOOKUP(I1147,'Technikai cellák'!$C$1:$D$12,2,0))</f>
        <v/>
      </c>
      <c r="K1147" s="179"/>
      <c r="L1147" s="67" t="str">
        <f t="shared" si="360"/>
        <v/>
      </c>
      <c r="M1147" s="68">
        <f t="shared" si="361"/>
        <v>0</v>
      </c>
      <c r="N1147" s="66">
        <f t="shared" si="362"/>
        <v>0</v>
      </c>
      <c r="O1147" s="152"/>
      <c r="P1147" s="172">
        <f t="shared" si="358"/>
        <v>0</v>
      </c>
      <c r="Q1147" s="69">
        <f t="shared" si="363"/>
        <v>0</v>
      </c>
      <c r="R1147" s="62">
        <f t="shared" si="345"/>
        <v>0</v>
      </c>
      <c r="S1147" s="153"/>
      <c r="T1147" s="118" t="str">
        <f t="shared" si="359"/>
        <v/>
      </c>
      <c r="U1147" s="154"/>
      <c r="V1147" s="154"/>
      <c r="W1147" s="154"/>
      <c r="X1147" s="154"/>
      <c r="Y1147" s="154"/>
      <c r="Z1147" s="154"/>
      <c r="AA1147" s="154"/>
      <c r="AB1147" s="154"/>
      <c r="AC1147" s="154"/>
      <c r="AD1147" s="154"/>
      <c r="AE1147" s="154"/>
      <c r="AF1147" s="154"/>
      <c r="AG1147" s="63">
        <f t="shared" si="346"/>
        <v>0</v>
      </c>
      <c r="AH1147" s="56">
        <f t="shared" si="347"/>
        <v>0</v>
      </c>
      <c r="AI1147" s="56">
        <f t="shared" si="348"/>
        <v>0</v>
      </c>
      <c r="AJ1147" s="56">
        <f t="shared" si="349"/>
        <v>0</v>
      </c>
      <c r="AK1147" s="56">
        <f t="shared" si="350"/>
        <v>0</v>
      </c>
      <c r="AL1147" s="56">
        <f t="shared" si="351"/>
        <v>0</v>
      </c>
      <c r="AM1147" s="56">
        <f t="shared" si="352"/>
        <v>0</v>
      </c>
      <c r="AN1147" s="56">
        <f t="shared" si="353"/>
        <v>0</v>
      </c>
      <c r="AO1147" s="56">
        <f t="shared" si="354"/>
        <v>0</v>
      </c>
      <c r="AP1147" s="56">
        <f t="shared" si="355"/>
        <v>0</v>
      </c>
      <c r="AQ1147" s="56">
        <f t="shared" si="356"/>
        <v>0</v>
      </c>
      <c r="AR1147" s="86">
        <f t="shared" si="357"/>
        <v>0</v>
      </c>
    </row>
    <row r="1148" spans="1:44" x14ac:dyDescent="0.25">
      <c r="A1148" s="178"/>
      <c r="B1148" s="55" t="str">
        <f>_xlfn.IFNA(VLOOKUP(A1148,'Ajánlatkérő(k) adatai'!$B$4:$C$205,2,0),"")</f>
        <v/>
      </c>
      <c r="C1148" s="178"/>
      <c r="D1148" s="55" t="str">
        <f>_xlfn.IFNA(VLOOKUP(C1148,'Számlafizető(k) adatai'!$C$4:$D$203,2,0),"")</f>
        <v/>
      </c>
      <c r="E1148" s="55" t="str">
        <f>_xlfn.IFNA(VLOOKUP(C1148,'Számlafizető(k) adatai'!$C$4:$M$203,11,0),"")</f>
        <v/>
      </c>
      <c r="F1148" s="178"/>
      <c r="G1148" s="178"/>
      <c r="H1148" s="178"/>
      <c r="I1148" s="55" t="str">
        <f>IF(F1148="","",VLOOKUP(LEFT(F1148,5),'Technikai cellák'!B:C,2,0))</f>
        <v/>
      </c>
      <c r="J1148" s="55" t="str">
        <f>IF(F1148="","",VLOOKUP(I1148,'Technikai cellák'!$C$1:$D$12,2,0))</f>
        <v/>
      </c>
      <c r="K1148" s="179"/>
      <c r="L1148" s="67" t="str">
        <f t="shared" si="360"/>
        <v/>
      </c>
      <c r="M1148" s="68">
        <f t="shared" si="361"/>
        <v>0</v>
      </c>
      <c r="N1148" s="66">
        <f t="shared" si="362"/>
        <v>0</v>
      </c>
      <c r="O1148" s="152"/>
      <c r="P1148" s="172">
        <f t="shared" si="358"/>
        <v>0</v>
      </c>
      <c r="Q1148" s="69">
        <f t="shared" si="363"/>
        <v>0</v>
      </c>
      <c r="R1148" s="62">
        <f t="shared" si="345"/>
        <v>0</v>
      </c>
      <c r="S1148" s="153"/>
      <c r="T1148" s="118" t="str">
        <f t="shared" si="359"/>
        <v/>
      </c>
      <c r="U1148" s="154"/>
      <c r="V1148" s="154"/>
      <c r="W1148" s="154"/>
      <c r="X1148" s="154"/>
      <c r="Y1148" s="154"/>
      <c r="Z1148" s="154"/>
      <c r="AA1148" s="154"/>
      <c r="AB1148" s="154"/>
      <c r="AC1148" s="154"/>
      <c r="AD1148" s="154"/>
      <c r="AE1148" s="154"/>
      <c r="AF1148" s="154"/>
      <c r="AG1148" s="63">
        <f t="shared" si="346"/>
        <v>0</v>
      </c>
      <c r="AH1148" s="56">
        <f t="shared" si="347"/>
        <v>0</v>
      </c>
      <c r="AI1148" s="56">
        <f t="shared" si="348"/>
        <v>0</v>
      </c>
      <c r="AJ1148" s="56">
        <f t="shared" si="349"/>
        <v>0</v>
      </c>
      <c r="AK1148" s="56">
        <f t="shared" si="350"/>
        <v>0</v>
      </c>
      <c r="AL1148" s="56">
        <f t="shared" si="351"/>
        <v>0</v>
      </c>
      <c r="AM1148" s="56">
        <f t="shared" si="352"/>
        <v>0</v>
      </c>
      <c r="AN1148" s="56">
        <f t="shared" si="353"/>
        <v>0</v>
      </c>
      <c r="AO1148" s="56">
        <f t="shared" si="354"/>
        <v>0</v>
      </c>
      <c r="AP1148" s="56">
        <f t="shared" si="355"/>
        <v>0</v>
      </c>
      <c r="AQ1148" s="56">
        <f t="shared" si="356"/>
        <v>0</v>
      </c>
      <c r="AR1148" s="86">
        <f t="shared" si="357"/>
        <v>0</v>
      </c>
    </row>
    <row r="1149" spans="1:44" x14ac:dyDescent="0.25">
      <c r="A1149" s="178"/>
      <c r="B1149" s="55" t="str">
        <f>_xlfn.IFNA(VLOOKUP(A1149,'Ajánlatkérő(k) adatai'!$B$4:$C$205,2,0),"")</f>
        <v/>
      </c>
      <c r="C1149" s="178"/>
      <c r="D1149" s="55" t="str">
        <f>_xlfn.IFNA(VLOOKUP(C1149,'Számlafizető(k) adatai'!$C$4:$D$203,2,0),"")</f>
        <v/>
      </c>
      <c r="E1149" s="55" t="str">
        <f>_xlfn.IFNA(VLOOKUP(C1149,'Számlafizető(k) adatai'!$C$4:$M$203,11,0),"")</f>
        <v/>
      </c>
      <c r="F1149" s="178"/>
      <c r="G1149" s="178"/>
      <c r="H1149" s="178"/>
      <c r="I1149" s="55" t="str">
        <f>IF(F1149="","",VLOOKUP(LEFT(F1149,5),'Technikai cellák'!B:C,2,0))</f>
        <v/>
      </c>
      <c r="J1149" s="55" t="str">
        <f>IF(F1149="","",VLOOKUP(I1149,'Technikai cellák'!$C$1:$D$12,2,0))</f>
        <v/>
      </c>
      <c r="K1149" s="179"/>
      <c r="L1149" s="67" t="str">
        <f t="shared" si="360"/>
        <v/>
      </c>
      <c r="M1149" s="68">
        <f t="shared" si="361"/>
        <v>0</v>
      </c>
      <c r="N1149" s="66">
        <f t="shared" si="362"/>
        <v>0</v>
      </c>
      <c r="O1149" s="152"/>
      <c r="P1149" s="172">
        <f t="shared" si="358"/>
        <v>0</v>
      </c>
      <c r="Q1149" s="69">
        <f t="shared" si="363"/>
        <v>0</v>
      </c>
      <c r="R1149" s="62">
        <f t="shared" si="345"/>
        <v>0</v>
      </c>
      <c r="S1149" s="153"/>
      <c r="T1149" s="118" t="str">
        <f t="shared" si="359"/>
        <v/>
      </c>
      <c r="U1149" s="154"/>
      <c r="V1149" s="154"/>
      <c r="W1149" s="154"/>
      <c r="X1149" s="154"/>
      <c r="Y1149" s="154"/>
      <c r="Z1149" s="154"/>
      <c r="AA1149" s="154"/>
      <c r="AB1149" s="154"/>
      <c r="AC1149" s="154"/>
      <c r="AD1149" s="154"/>
      <c r="AE1149" s="154"/>
      <c r="AF1149" s="154"/>
      <c r="AG1149" s="63">
        <f t="shared" si="346"/>
        <v>0</v>
      </c>
      <c r="AH1149" s="56">
        <f t="shared" si="347"/>
        <v>0</v>
      </c>
      <c r="AI1149" s="56">
        <f t="shared" si="348"/>
        <v>0</v>
      </c>
      <c r="AJ1149" s="56">
        <f t="shared" si="349"/>
        <v>0</v>
      </c>
      <c r="AK1149" s="56">
        <f t="shared" si="350"/>
        <v>0</v>
      </c>
      <c r="AL1149" s="56">
        <f t="shared" si="351"/>
        <v>0</v>
      </c>
      <c r="AM1149" s="56">
        <f t="shared" si="352"/>
        <v>0</v>
      </c>
      <c r="AN1149" s="56">
        <f t="shared" si="353"/>
        <v>0</v>
      </c>
      <c r="AO1149" s="56">
        <f t="shared" si="354"/>
        <v>0</v>
      </c>
      <c r="AP1149" s="56">
        <f t="shared" si="355"/>
        <v>0</v>
      </c>
      <c r="AQ1149" s="56">
        <f t="shared" si="356"/>
        <v>0</v>
      </c>
      <c r="AR1149" s="86">
        <f t="shared" si="357"/>
        <v>0</v>
      </c>
    </row>
    <row r="1150" spans="1:44" x14ac:dyDescent="0.25">
      <c r="A1150" s="178"/>
      <c r="B1150" s="55" t="str">
        <f>_xlfn.IFNA(VLOOKUP(A1150,'Ajánlatkérő(k) adatai'!$B$4:$C$205,2,0),"")</f>
        <v/>
      </c>
      <c r="C1150" s="178"/>
      <c r="D1150" s="55" t="str">
        <f>_xlfn.IFNA(VLOOKUP(C1150,'Számlafizető(k) adatai'!$C$4:$D$203,2,0),"")</f>
        <v/>
      </c>
      <c r="E1150" s="55" t="str">
        <f>_xlfn.IFNA(VLOOKUP(C1150,'Számlafizető(k) adatai'!$C$4:$M$203,11,0),"")</f>
        <v/>
      </c>
      <c r="F1150" s="178"/>
      <c r="G1150" s="178"/>
      <c r="H1150" s="178"/>
      <c r="I1150" s="55" t="str">
        <f>IF(F1150="","",VLOOKUP(LEFT(F1150,5),'Technikai cellák'!B:C,2,0))</f>
        <v/>
      </c>
      <c r="J1150" s="55" t="str">
        <f>IF(F1150="","",VLOOKUP(I1150,'Technikai cellák'!$C$1:$D$12,2,0))</f>
        <v/>
      </c>
      <c r="K1150" s="179"/>
      <c r="L1150" s="67" t="str">
        <f t="shared" si="360"/>
        <v/>
      </c>
      <c r="M1150" s="68">
        <f t="shared" si="361"/>
        <v>0</v>
      </c>
      <c r="N1150" s="66">
        <f t="shared" si="362"/>
        <v>0</v>
      </c>
      <c r="O1150" s="152"/>
      <c r="P1150" s="172">
        <f t="shared" si="358"/>
        <v>0</v>
      </c>
      <c r="Q1150" s="69">
        <f t="shared" si="363"/>
        <v>0</v>
      </c>
      <c r="R1150" s="62">
        <f t="shared" si="345"/>
        <v>0</v>
      </c>
      <c r="S1150" s="153"/>
      <c r="T1150" s="118" t="str">
        <f t="shared" si="359"/>
        <v/>
      </c>
      <c r="U1150" s="154"/>
      <c r="V1150" s="154"/>
      <c r="W1150" s="154"/>
      <c r="X1150" s="154"/>
      <c r="Y1150" s="154"/>
      <c r="Z1150" s="154"/>
      <c r="AA1150" s="154"/>
      <c r="AB1150" s="154"/>
      <c r="AC1150" s="154"/>
      <c r="AD1150" s="154"/>
      <c r="AE1150" s="154"/>
      <c r="AF1150" s="154"/>
      <c r="AG1150" s="63">
        <f t="shared" si="346"/>
        <v>0</v>
      </c>
      <c r="AH1150" s="56">
        <f t="shared" si="347"/>
        <v>0</v>
      </c>
      <c r="AI1150" s="56">
        <f t="shared" si="348"/>
        <v>0</v>
      </c>
      <c r="AJ1150" s="56">
        <f t="shared" si="349"/>
        <v>0</v>
      </c>
      <c r="AK1150" s="56">
        <f t="shared" si="350"/>
        <v>0</v>
      </c>
      <c r="AL1150" s="56">
        <f t="shared" si="351"/>
        <v>0</v>
      </c>
      <c r="AM1150" s="56">
        <f t="shared" si="352"/>
        <v>0</v>
      </c>
      <c r="AN1150" s="56">
        <f t="shared" si="353"/>
        <v>0</v>
      </c>
      <c r="AO1150" s="56">
        <f t="shared" si="354"/>
        <v>0</v>
      </c>
      <c r="AP1150" s="56">
        <f t="shared" si="355"/>
        <v>0</v>
      </c>
      <c r="AQ1150" s="56">
        <f t="shared" si="356"/>
        <v>0</v>
      </c>
      <c r="AR1150" s="86">
        <f t="shared" si="357"/>
        <v>0</v>
      </c>
    </row>
    <row r="1151" spans="1:44" x14ac:dyDescent="0.25">
      <c r="A1151" s="178"/>
      <c r="B1151" s="55" t="str">
        <f>_xlfn.IFNA(VLOOKUP(A1151,'Ajánlatkérő(k) adatai'!$B$4:$C$205,2,0),"")</f>
        <v/>
      </c>
      <c r="C1151" s="178"/>
      <c r="D1151" s="55" t="str">
        <f>_xlfn.IFNA(VLOOKUP(C1151,'Számlafizető(k) adatai'!$C$4:$D$203,2,0),"")</f>
        <v/>
      </c>
      <c r="E1151" s="55" t="str">
        <f>_xlfn.IFNA(VLOOKUP(C1151,'Számlafizető(k) adatai'!$C$4:$M$203,11,0),"")</f>
        <v/>
      </c>
      <c r="F1151" s="178"/>
      <c r="G1151" s="178"/>
      <c r="H1151" s="178"/>
      <c r="I1151" s="55" t="str">
        <f>IF(F1151="","",VLOOKUP(LEFT(F1151,5),'Technikai cellák'!B:C,2,0))</f>
        <v/>
      </c>
      <c r="J1151" s="55" t="str">
        <f>IF(F1151="","",VLOOKUP(I1151,'Technikai cellák'!$C$1:$D$12,2,0))</f>
        <v/>
      </c>
      <c r="K1151" s="179"/>
      <c r="L1151" s="67" t="str">
        <f t="shared" si="360"/>
        <v/>
      </c>
      <c r="M1151" s="68">
        <f t="shared" si="361"/>
        <v>0</v>
      </c>
      <c r="N1151" s="66">
        <f t="shared" si="362"/>
        <v>0</v>
      </c>
      <c r="O1151" s="152"/>
      <c r="P1151" s="172">
        <f t="shared" si="358"/>
        <v>0</v>
      </c>
      <c r="Q1151" s="69">
        <f t="shared" si="363"/>
        <v>0</v>
      </c>
      <c r="R1151" s="62">
        <f t="shared" si="345"/>
        <v>0</v>
      </c>
      <c r="S1151" s="153"/>
      <c r="T1151" s="118" t="str">
        <f t="shared" si="359"/>
        <v/>
      </c>
      <c r="U1151" s="154"/>
      <c r="V1151" s="154"/>
      <c r="W1151" s="154"/>
      <c r="X1151" s="154"/>
      <c r="Y1151" s="154"/>
      <c r="Z1151" s="154"/>
      <c r="AA1151" s="154"/>
      <c r="AB1151" s="154"/>
      <c r="AC1151" s="154"/>
      <c r="AD1151" s="154"/>
      <c r="AE1151" s="154"/>
      <c r="AF1151" s="154"/>
      <c r="AG1151" s="63">
        <f t="shared" si="346"/>
        <v>0</v>
      </c>
      <c r="AH1151" s="56">
        <f t="shared" si="347"/>
        <v>0</v>
      </c>
      <c r="AI1151" s="56">
        <f t="shared" si="348"/>
        <v>0</v>
      </c>
      <c r="AJ1151" s="56">
        <f t="shared" si="349"/>
        <v>0</v>
      </c>
      <c r="AK1151" s="56">
        <f t="shared" si="350"/>
        <v>0</v>
      </c>
      <c r="AL1151" s="56">
        <f t="shared" si="351"/>
        <v>0</v>
      </c>
      <c r="AM1151" s="56">
        <f t="shared" si="352"/>
        <v>0</v>
      </c>
      <c r="AN1151" s="56">
        <f t="shared" si="353"/>
        <v>0</v>
      </c>
      <c r="AO1151" s="56">
        <f t="shared" si="354"/>
        <v>0</v>
      </c>
      <c r="AP1151" s="56">
        <f t="shared" si="355"/>
        <v>0</v>
      </c>
      <c r="AQ1151" s="56">
        <f t="shared" si="356"/>
        <v>0</v>
      </c>
      <c r="AR1151" s="86">
        <f t="shared" si="357"/>
        <v>0</v>
      </c>
    </row>
    <row r="1152" spans="1:44" x14ac:dyDescent="0.25">
      <c r="A1152" s="178"/>
      <c r="B1152" s="55" t="str">
        <f>_xlfn.IFNA(VLOOKUP(A1152,'Ajánlatkérő(k) adatai'!$B$4:$C$205,2,0),"")</f>
        <v/>
      </c>
      <c r="C1152" s="178"/>
      <c r="D1152" s="55" t="str">
        <f>_xlfn.IFNA(VLOOKUP(C1152,'Számlafizető(k) adatai'!$C$4:$D$203,2,0),"")</f>
        <v/>
      </c>
      <c r="E1152" s="55" t="str">
        <f>_xlfn.IFNA(VLOOKUP(C1152,'Számlafizető(k) adatai'!$C$4:$M$203,11,0),"")</f>
        <v/>
      </c>
      <c r="F1152" s="178"/>
      <c r="G1152" s="178"/>
      <c r="H1152" s="178"/>
      <c r="I1152" s="55" t="str">
        <f>IF(F1152="","",VLOOKUP(LEFT(F1152,5),'Technikai cellák'!B:C,2,0))</f>
        <v/>
      </c>
      <c r="J1152" s="55" t="str">
        <f>IF(F1152="","",VLOOKUP(I1152,'Technikai cellák'!$C$1:$D$12,2,0))</f>
        <v/>
      </c>
      <c r="K1152" s="179"/>
      <c r="L1152" s="67" t="str">
        <f t="shared" si="360"/>
        <v/>
      </c>
      <c r="M1152" s="68">
        <f t="shared" si="361"/>
        <v>0</v>
      </c>
      <c r="N1152" s="66">
        <f t="shared" si="362"/>
        <v>0</v>
      </c>
      <c r="O1152" s="152"/>
      <c r="P1152" s="172">
        <f t="shared" si="358"/>
        <v>0</v>
      </c>
      <c r="Q1152" s="69">
        <f t="shared" si="363"/>
        <v>0</v>
      </c>
      <c r="R1152" s="62">
        <f t="shared" si="345"/>
        <v>0</v>
      </c>
      <c r="S1152" s="153"/>
      <c r="T1152" s="118" t="str">
        <f t="shared" si="359"/>
        <v/>
      </c>
      <c r="U1152" s="154"/>
      <c r="V1152" s="154"/>
      <c r="W1152" s="154"/>
      <c r="X1152" s="154"/>
      <c r="Y1152" s="154"/>
      <c r="Z1152" s="154"/>
      <c r="AA1152" s="154"/>
      <c r="AB1152" s="154"/>
      <c r="AC1152" s="154"/>
      <c r="AD1152" s="154"/>
      <c r="AE1152" s="154"/>
      <c r="AF1152" s="154"/>
      <c r="AG1152" s="63">
        <f t="shared" si="346"/>
        <v>0</v>
      </c>
      <c r="AH1152" s="56">
        <f t="shared" si="347"/>
        <v>0</v>
      </c>
      <c r="AI1152" s="56">
        <f t="shared" si="348"/>
        <v>0</v>
      </c>
      <c r="AJ1152" s="56">
        <f t="shared" si="349"/>
        <v>0</v>
      </c>
      <c r="AK1152" s="56">
        <f t="shared" si="350"/>
        <v>0</v>
      </c>
      <c r="AL1152" s="56">
        <f t="shared" si="351"/>
        <v>0</v>
      </c>
      <c r="AM1152" s="56">
        <f t="shared" si="352"/>
        <v>0</v>
      </c>
      <c r="AN1152" s="56">
        <f t="shared" si="353"/>
        <v>0</v>
      </c>
      <c r="AO1152" s="56">
        <f t="shared" si="354"/>
        <v>0</v>
      </c>
      <c r="AP1152" s="56">
        <f t="shared" si="355"/>
        <v>0</v>
      </c>
      <c r="AQ1152" s="56">
        <f t="shared" si="356"/>
        <v>0</v>
      </c>
      <c r="AR1152" s="86">
        <f t="shared" si="357"/>
        <v>0</v>
      </c>
    </row>
    <row r="1153" spans="1:44" x14ac:dyDescent="0.25">
      <c r="A1153" s="178"/>
      <c r="B1153" s="55" t="str">
        <f>_xlfn.IFNA(VLOOKUP(A1153,'Ajánlatkérő(k) adatai'!$B$4:$C$205,2,0),"")</f>
        <v/>
      </c>
      <c r="C1153" s="178"/>
      <c r="D1153" s="55" t="str">
        <f>_xlfn.IFNA(VLOOKUP(C1153,'Számlafizető(k) adatai'!$C$4:$D$203,2,0),"")</f>
        <v/>
      </c>
      <c r="E1153" s="55" t="str">
        <f>_xlfn.IFNA(VLOOKUP(C1153,'Számlafizető(k) adatai'!$C$4:$M$203,11,0),"")</f>
        <v/>
      </c>
      <c r="F1153" s="178"/>
      <c r="G1153" s="178"/>
      <c r="H1153" s="178"/>
      <c r="I1153" s="55" t="str">
        <f>IF(F1153="","",VLOOKUP(LEFT(F1153,5),'Technikai cellák'!B:C,2,0))</f>
        <v/>
      </c>
      <c r="J1153" s="55" t="str">
        <f>IF(F1153="","",VLOOKUP(I1153,'Technikai cellák'!$C$1:$D$12,2,0))</f>
        <v/>
      </c>
      <c r="K1153" s="179"/>
      <c r="L1153" s="67" t="str">
        <f t="shared" si="360"/>
        <v/>
      </c>
      <c r="M1153" s="68">
        <f t="shared" si="361"/>
        <v>0</v>
      </c>
      <c r="N1153" s="66">
        <f t="shared" si="362"/>
        <v>0</v>
      </c>
      <c r="O1153" s="152"/>
      <c r="P1153" s="172">
        <f t="shared" si="358"/>
        <v>0</v>
      </c>
      <c r="Q1153" s="69">
        <f t="shared" si="363"/>
        <v>0</v>
      </c>
      <c r="R1153" s="62">
        <f t="shared" si="345"/>
        <v>0</v>
      </c>
      <c r="S1153" s="153"/>
      <c r="T1153" s="118" t="str">
        <f t="shared" si="359"/>
        <v/>
      </c>
      <c r="U1153" s="154"/>
      <c r="V1153" s="154"/>
      <c r="W1153" s="154"/>
      <c r="X1153" s="154"/>
      <c r="Y1153" s="154"/>
      <c r="Z1153" s="154"/>
      <c r="AA1153" s="154"/>
      <c r="AB1153" s="154"/>
      <c r="AC1153" s="154"/>
      <c r="AD1153" s="154"/>
      <c r="AE1153" s="154"/>
      <c r="AF1153" s="154"/>
      <c r="AG1153" s="63">
        <f t="shared" si="346"/>
        <v>0</v>
      </c>
      <c r="AH1153" s="56">
        <f t="shared" si="347"/>
        <v>0</v>
      </c>
      <c r="AI1153" s="56">
        <f t="shared" si="348"/>
        <v>0</v>
      </c>
      <c r="AJ1153" s="56">
        <f t="shared" si="349"/>
        <v>0</v>
      </c>
      <c r="AK1153" s="56">
        <f t="shared" si="350"/>
        <v>0</v>
      </c>
      <c r="AL1153" s="56">
        <f t="shared" si="351"/>
        <v>0</v>
      </c>
      <c r="AM1153" s="56">
        <f t="shared" si="352"/>
        <v>0</v>
      </c>
      <c r="AN1153" s="56">
        <f t="shared" si="353"/>
        <v>0</v>
      </c>
      <c r="AO1153" s="56">
        <f t="shared" si="354"/>
        <v>0</v>
      </c>
      <c r="AP1153" s="56">
        <f t="shared" si="355"/>
        <v>0</v>
      </c>
      <c r="AQ1153" s="56">
        <f t="shared" si="356"/>
        <v>0</v>
      </c>
      <c r="AR1153" s="86">
        <f t="shared" si="357"/>
        <v>0</v>
      </c>
    </row>
    <row r="1154" spans="1:44" x14ac:dyDescent="0.25">
      <c r="A1154" s="178"/>
      <c r="B1154" s="55" t="str">
        <f>_xlfn.IFNA(VLOOKUP(A1154,'Ajánlatkérő(k) adatai'!$B$4:$C$205,2,0),"")</f>
        <v/>
      </c>
      <c r="C1154" s="178"/>
      <c r="D1154" s="55" t="str">
        <f>_xlfn.IFNA(VLOOKUP(C1154,'Számlafizető(k) adatai'!$C$4:$D$203,2,0),"")</f>
        <v/>
      </c>
      <c r="E1154" s="55" t="str">
        <f>_xlfn.IFNA(VLOOKUP(C1154,'Számlafizető(k) adatai'!$C$4:$M$203,11,0),"")</f>
        <v/>
      </c>
      <c r="F1154" s="178"/>
      <c r="G1154" s="178"/>
      <c r="H1154" s="178"/>
      <c r="I1154" s="55" t="str">
        <f>IF(F1154="","",VLOOKUP(LEFT(F1154,5),'Technikai cellák'!B:C,2,0))</f>
        <v/>
      </c>
      <c r="J1154" s="55" t="str">
        <f>IF(F1154="","",VLOOKUP(I1154,'Technikai cellák'!$C$1:$D$12,2,0))</f>
        <v/>
      </c>
      <c r="K1154" s="179"/>
      <c r="L1154" s="67" t="str">
        <f t="shared" si="360"/>
        <v/>
      </c>
      <c r="M1154" s="68">
        <f t="shared" si="361"/>
        <v>0</v>
      </c>
      <c r="N1154" s="66">
        <f t="shared" si="362"/>
        <v>0</v>
      </c>
      <c r="O1154" s="152"/>
      <c r="P1154" s="172">
        <f t="shared" si="358"/>
        <v>0</v>
      </c>
      <c r="Q1154" s="69">
        <f t="shared" si="363"/>
        <v>0</v>
      </c>
      <c r="R1154" s="62">
        <f t="shared" si="345"/>
        <v>0</v>
      </c>
      <c r="S1154" s="153"/>
      <c r="T1154" s="118" t="str">
        <f t="shared" si="359"/>
        <v/>
      </c>
      <c r="U1154" s="154"/>
      <c r="V1154" s="154"/>
      <c r="W1154" s="154"/>
      <c r="X1154" s="154"/>
      <c r="Y1154" s="154"/>
      <c r="Z1154" s="154"/>
      <c r="AA1154" s="154"/>
      <c r="AB1154" s="154"/>
      <c r="AC1154" s="154"/>
      <c r="AD1154" s="154"/>
      <c r="AE1154" s="154"/>
      <c r="AF1154" s="154"/>
      <c r="AG1154" s="63">
        <f t="shared" si="346"/>
        <v>0</v>
      </c>
      <c r="AH1154" s="56">
        <f t="shared" si="347"/>
        <v>0</v>
      </c>
      <c r="AI1154" s="56">
        <f t="shared" si="348"/>
        <v>0</v>
      </c>
      <c r="AJ1154" s="56">
        <f t="shared" si="349"/>
        <v>0</v>
      </c>
      <c r="AK1154" s="56">
        <f t="shared" si="350"/>
        <v>0</v>
      </c>
      <c r="AL1154" s="56">
        <f t="shared" si="351"/>
        <v>0</v>
      </c>
      <c r="AM1154" s="56">
        <f t="shared" si="352"/>
        <v>0</v>
      </c>
      <c r="AN1154" s="56">
        <f t="shared" si="353"/>
        <v>0</v>
      </c>
      <c r="AO1154" s="56">
        <f t="shared" si="354"/>
        <v>0</v>
      </c>
      <c r="AP1154" s="56">
        <f t="shared" si="355"/>
        <v>0</v>
      </c>
      <c r="AQ1154" s="56">
        <f t="shared" si="356"/>
        <v>0</v>
      </c>
      <c r="AR1154" s="86">
        <f t="shared" si="357"/>
        <v>0</v>
      </c>
    </row>
    <row r="1155" spans="1:44" x14ac:dyDescent="0.25">
      <c r="A1155" s="178"/>
      <c r="B1155" s="55" t="str">
        <f>_xlfn.IFNA(VLOOKUP(A1155,'Ajánlatkérő(k) adatai'!$B$4:$C$205,2,0),"")</f>
        <v/>
      </c>
      <c r="C1155" s="178"/>
      <c r="D1155" s="55" t="str">
        <f>_xlfn.IFNA(VLOOKUP(C1155,'Számlafizető(k) adatai'!$C$4:$D$203,2,0),"")</f>
        <v/>
      </c>
      <c r="E1155" s="55" t="str">
        <f>_xlfn.IFNA(VLOOKUP(C1155,'Számlafizető(k) adatai'!$C$4:$M$203,11,0),"")</f>
        <v/>
      </c>
      <c r="F1155" s="178"/>
      <c r="G1155" s="178"/>
      <c r="H1155" s="178"/>
      <c r="I1155" s="55" t="str">
        <f>IF(F1155="","",VLOOKUP(LEFT(F1155,5),'Technikai cellák'!B:C,2,0))</f>
        <v/>
      </c>
      <c r="J1155" s="55" t="str">
        <f>IF(F1155="","",VLOOKUP(I1155,'Technikai cellák'!$C$1:$D$12,2,0))</f>
        <v/>
      </c>
      <c r="K1155" s="179"/>
      <c r="L1155" s="67" t="str">
        <f t="shared" si="360"/>
        <v/>
      </c>
      <c r="M1155" s="68">
        <f t="shared" si="361"/>
        <v>0</v>
      </c>
      <c r="N1155" s="66">
        <f t="shared" si="362"/>
        <v>0</v>
      </c>
      <c r="O1155" s="152"/>
      <c r="P1155" s="172">
        <f t="shared" si="358"/>
        <v>0</v>
      </c>
      <c r="Q1155" s="69">
        <f t="shared" si="363"/>
        <v>0</v>
      </c>
      <c r="R1155" s="62">
        <f t="shared" si="345"/>
        <v>0</v>
      </c>
      <c r="S1155" s="153"/>
      <c r="T1155" s="118" t="str">
        <f t="shared" si="359"/>
        <v/>
      </c>
      <c r="U1155" s="154"/>
      <c r="V1155" s="154"/>
      <c r="W1155" s="154"/>
      <c r="X1155" s="154"/>
      <c r="Y1155" s="154"/>
      <c r="Z1155" s="154"/>
      <c r="AA1155" s="154"/>
      <c r="AB1155" s="154"/>
      <c r="AC1155" s="154"/>
      <c r="AD1155" s="154"/>
      <c r="AE1155" s="154"/>
      <c r="AF1155" s="154"/>
      <c r="AG1155" s="63">
        <f t="shared" si="346"/>
        <v>0</v>
      </c>
      <c r="AH1155" s="56">
        <f t="shared" si="347"/>
        <v>0</v>
      </c>
      <c r="AI1155" s="56">
        <f t="shared" si="348"/>
        <v>0</v>
      </c>
      <c r="AJ1155" s="56">
        <f t="shared" si="349"/>
        <v>0</v>
      </c>
      <c r="AK1155" s="56">
        <f t="shared" si="350"/>
        <v>0</v>
      </c>
      <c r="AL1155" s="56">
        <f t="shared" si="351"/>
        <v>0</v>
      </c>
      <c r="AM1155" s="56">
        <f t="shared" si="352"/>
        <v>0</v>
      </c>
      <c r="AN1155" s="56">
        <f t="shared" si="353"/>
        <v>0</v>
      </c>
      <c r="AO1155" s="56">
        <f t="shared" si="354"/>
        <v>0</v>
      </c>
      <c r="AP1155" s="56">
        <f t="shared" si="355"/>
        <v>0</v>
      </c>
      <c r="AQ1155" s="56">
        <f t="shared" si="356"/>
        <v>0</v>
      </c>
      <c r="AR1155" s="86">
        <f t="shared" si="357"/>
        <v>0</v>
      </c>
    </row>
    <row r="1156" spans="1:44" x14ac:dyDescent="0.25">
      <c r="A1156" s="178"/>
      <c r="B1156" s="55" t="str">
        <f>_xlfn.IFNA(VLOOKUP(A1156,'Ajánlatkérő(k) adatai'!$B$4:$C$205,2,0),"")</f>
        <v/>
      </c>
      <c r="C1156" s="178"/>
      <c r="D1156" s="55" t="str">
        <f>_xlfn.IFNA(VLOOKUP(C1156,'Számlafizető(k) adatai'!$C$4:$D$203,2,0),"")</f>
        <v/>
      </c>
      <c r="E1156" s="55" t="str">
        <f>_xlfn.IFNA(VLOOKUP(C1156,'Számlafizető(k) adatai'!$C$4:$M$203,11,0),"")</f>
        <v/>
      </c>
      <c r="F1156" s="178"/>
      <c r="G1156" s="178"/>
      <c r="H1156" s="178"/>
      <c r="I1156" s="55" t="str">
        <f>IF(F1156="","",VLOOKUP(LEFT(F1156,5),'Technikai cellák'!B:C,2,0))</f>
        <v/>
      </c>
      <c r="J1156" s="55" t="str">
        <f>IF(F1156="","",VLOOKUP(I1156,'Technikai cellák'!$C$1:$D$12,2,0))</f>
        <v/>
      </c>
      <c r="K1156" s="179"/>
      <c r="L1156" s="67" t="str">
        <f t="shared" si="360"/>
        <v/>
      </c>
      <c r="M1156" s="68">
        <f t="shared" si="361"/>
        <v>0</v>
      </c>
      <c r="N1156" s="66">
        <f t="shared" si="362"/>
        <v>0</v>
      </c>
      <c r="O1156" s="152"/>
      <c r="P1156" s="172">
        <f t="shared" si="358"/>
        <v>0</v>
      </c>
      <c r="Q1156" s="69">
        <f t="shared" si="363"/>
        <v>0</v>
      </c>
      <c r="R1156" s="62">
        <f t="shared" si="345"/>
        <v>0</v>
      </c>
      <c r="S1156" s="153"/>
      <c r="T1156" s="118" t="str">
        <f t="shared" si="359"/>
        <v/>
      </c>
      <c r="U1156" s="154"/>
      <c r="V1156" s="154"/>
      <c r="W1156" s="154"/>
      <c r="X1156" s="154"/>
      <c r="Y1156" s="154"/>
      <c r="Z1156" s="154"/>
      <c r="AA1156" s="154"/>
      <c r="AB1156" s="154"/>
      <c r="AC1156" s="154"/>
      <c r="AD1156" s="154"/>
      <c r="AE1156" s="154"/>
      <c r="AF1156" s="154"/>
      <c r="AG1156" s="63">
        <f t="shared" si="346"/>
        <v>0</v>
      </c>
      <c r="AH1156" s="56">
        <f t="shared" si="347"/>
        <v>0</v>
      </c>
      <c r="AI1156" s="56">
        <f t="shared" si="348"/>
        <v>0</v>
      </c>
      <c r="AJ1156" s="56">
        <f t="shared" si="349"/>
        <v>0</v>
      </c>
      <c r="AK1156" s="56">
        <f t="shared" si="350"/>
        <v>0</v>
      </c>
      <c r="AL1156" s="56">
        <f t="shared" si="351"/>
        <v>0</v>
      </c>
      <c r="AM1156" s="56">
        <f t="shared" si="352"/>
        <v>0</v>
      </c>
      <c r="AN1156" s="56">
        <f t="shared" si="353"/>
        <v>0</v>
      </c>
      <c r="AO1156" s="56">
        <f t="shared" si="354"/>
        <v>0</v>
      </c>
      <c r="AP1156" s="56">
        <f t="shared" si="355"/>
        <v>0</v>
      </c>
      <c r="AQ1156" s="56">
        <f t="shared" si="356"/>
        <v>0</v>
      </c>
      <c r="AR1156" s="86">
        <f t="shared" si="357"/>
        <v>0</v>
      </c>
    </row>
    <row r="1157" spans="1:44" x14ac:dyDescent="0.25">
      <c r="A1157" s="178"/>
      <c r="B1157" s="55" t="str">
        <f>_xlfn.IFNA(VLOOKUP(A1157,'Ajánlatkérő(k) adatai'!$B$4:$C$205,2,0),"")</f>
        <v/>
      </c>
      <c r="C1157" s="178"/>
      <c r="D1157" s="55" t="str">
        <f>_xlfn.IFNA(VLOOKUP(C1157,'Számlafizető(k) adatai'!$C$4:$D$203,2,0),"")</f>
        <v/>
      </c>
      <c r="E1157" s="55" t="str">
        <f>_xlfn.IFNA(VLOOKUP(C1157,'Számlafizető(k) adatai'!$C$4:$M$203,11,0),"")</f>
        <v/>
      </c>
      <c r="F1157" s="178"/>
      <c r="G1157" s="178"/>
      <c r="H1157" s="178"/>
      <c r="I1157" s="55" t="str">
        <f>IF(F1157="","",VLOOKUP(LEFT(F1157,5),'Technikai cellák'!B:C,2,0))</f>
        <v/>
      </c>
      <c r="J1157" s="55" t="str">
        <f>IF(F1157="","",VLOOKUP(I1157,'Technikai cellák'!$C$1:$D$12,2,0))</f>
        <v/>
      </c>
      <c r="K1157" s="179"/>
      <c r="L1157" s="67" t="str">
        <f t="shared" si="360"/>
        <v/>
      </c>
      <c r="M1157" s="68">
        <f t="shared" si="361"/>
        <v>0</v>
      </c>
      <c r="N1157" s="66">
        <f t="shared" si="362"/>
        <v>0</v>
      </c>
      <c r="O1157" s="152"/>
      <c r="P1157" s="172">
        <f t="shared" si="358"/>
        <v>0</v>
      </c>
      <c r="Q1157" s="69">
        <f t="shared" si="363"/>
        <v>0</v>
      </c>
      <c r="R1157" s="62">
        <f t="shared" ref="R1157:R1220" si="364">SUM(AG1157:AR1157)</f>
        <v>0</v>
      </c>
      <c r="S1157" s="153"/>
      <c r="T1157" s="118" t="str">
        <f t="shared" si="359"/>
        <v/>
      </c>
      <c r="U1157" s="154"/>
      <c r="V1157" s="154"/>
      <c r="W1157" s="154"/>
      <c r="X1157" s="154"/>
      <c r="Y1157" s="154"/>
      <c r="Z1157" s="154"/>
      <c r="AA1157" s="154"/>
      <c r="AB1157" s="154"/>
      <c r="AC1157" s="154"/>
      <c r="AD1157" s="154"/>
      <c r="AE1157" s="154"/>
      <c r="AF1157" s="154"/>
      <c r="AG1157" s="63">
        <f t="shared" ref="AG1157:AG1220" si="365">ROUND((U1157*$C$7)/$C$8,0)</f>
        <v>0</v>
      </c>
      <c r="AH1157" s="56">
        <f t="shared" ref="AH1157:AH1220" si="366">ROUND((V1157*$C$7)/$C$8,0)</f>
        <v>0</v>
      </c>
      <c r="AI1157" s="56">
        <f t="shared" ref="AI1157:AI1220" si="367">ROUND((W1157*$C$7)/$C$8,0)</f>
        <v>0</v>
      </c>
      <c r="AJ1157" s="56">
        <f t="shared" ref="AJ1157:AJ1220" si="368">ROUND((X1157*$C$7)/$C$8,0)</f>
        <v>0</v>
      </c>
      <c r="AK1157" s="56">
        <f t="shared" ref="AK1157:AK1220" si="369">ROUND((Y1157*$C$7)/$C$8,0)</f>
        <v>0</v>
      </c>
      <c r="AL1157" s="56">
        <f t="shared" ref="AL1157:AL1220" si="370">ROUND((Z1157*$C$7)/$C$8,0)</f>
        <v>0</v>
      </c>
      <c r="AM1157" s="56">
        <f t="shared" ref="AM1157:AM1220" si="371">ROUND((AA1157*$C$7)/$C$8,0)</f>
        <v>0</v>
      </c>
      <c r="AN1157" s="56">
        <f t="shared" ref="AN1157:AN1220" si="372">ROUND((AB1157*$C$7)/$C$8,0)</f>
        <v>0</v>
      </c>
      <c r="AO1157" s="56">
        <f t="shared" ref="AO1157:AO1220" si="373">ROUND((AC1157*$C$7)/$C$8,0)</f>
        <v>0</v>
      </c>
      <c r="AP1157" s="56">
        <f t="shared" ref="AP1157:AP1220" si="374">ROUND((AD1157*$C$7)/$C$8,0)</f>
        <v>0</v>
      </c>
      <c r="AQ1157" s="56">
        <f t="shared" ref="AQ1157:AQ1220" si="375">ROUND((AE1157*$C$7)/$C$8,0)</f>
        <v>0</v>
      </c>
      <c r="AR1157" s="86">
        <f t="shared" ref="AR1157:AR1220" si="376">ROUND((AF1157*$C$7)/$C$8,0)</f>
        <v>0</v>
      </c>
    </row>
    <row r="1158" spans="1:44" x14ac:dyDescent="0.25">
      <c r="A1158" s="178"/>
      <c r="B1158" s="55" t="str">
        <f>_xlfn.IFNA(VLOOKUP(A1158,'Ajánlatkérő(k) adatai'!$B$4:$C$205,2,0),"")</f>
        <v/>
      </c>
      <c r="C1158" s="178"/>
      <c r="D1158" s="55" t="str">
        <f>_xlfn.IFNA(VLOOKUP(C1158,'Számlafizető(k) adatai'!$C$4:$D$203,2,0),"")</f>
        <v/>
      </c>
      <c r="E1158" s="55" t="str">
        <f>_xlfn.IFNA(VLOOKUP(C1158,'Számlafizető(k) adatai'!$C$4:$M$203,11,0),"")</f>
        <v/>
      </c>
      <c r="F1158" s="178"/>
      <c r="G1158" s="178"/>
      <c r="H1158" s="178"/>
      <c r="I1158" s="55" t="str">
        <f>IF(F1158="","",VLOOKUP(LEFT(F1158,5),'Technikai cellák'!B:C,2,0))</f>
        <v/>
      </c>
      <c r="J1158" s="55" t="str">
        <f>IF(F1158="","",VLOOKUP(I1158,'Technikai cellák'!$C$1:$D$12,2,0))</f>
        <v/>
      </c>
      <c r="K1158" s="179"/>
      <c r="L1158" s="67" t="str">
        <f t="shared" si="360"/>
        <v/>
      </c>
      <c r="M1158" s="68">
        <f t="shared" si="361"/>
        <v>0</v>
      </c>
      <c r="N1158" s="66">
        <f t="shared" si="362"/>
        <v>0</v>
      </c>
      <c r="O1158" s="152"/>
      <c r="P1158" s="172">
        <f t="shared" si="358"/>
        <v>0</v>
      </c>
      <c r="Q1158" s="69">
        <f t="shared" si="363"/>
        <v>0</v>
      </c>
      <c r="R1158" s="62">
        <f t="shared" si="364"/>
        <v>0</v>
      </c>
      <c r="S1158" s="153"/>
      <c r="T1158" s="118" t="str">
        <f t="shared" si="359"/>
        <v/>
      </c>
      <c r="U1158" s="154"/>
      <c r="V1158" s="154"/>
      <c r="W1158" s="154"/>
      <c r="X1158" s="154"/>
      <c r="Y1158" s="154"/>
      <c r="Z1158" s="154"/>
      <c r="AA1158" s="154"/>
      <c r="AB1158" s="154"/>
      <c r="AC1158" s="154"/>
      <c r="AD1158" s="154"/>
      <c r="AE1158" s="154"/>
      <c r="AF1158" s="154"/>
      <c r="AG1158" s="63">
        <f t="shared" si="365"/>
        <v>0</v>
      </c>
      <c r="AH1158" s="56">
        <f t="shared" si="366"/>
        <v>0</v>
      </c>
      <c r="AI1158" s="56">
        <f t="shared" si="367"/>
        <v>0</v>
      </c>
      <c r="AJ1158" s="56">
        <f t="shared" si="368"/>
        <v>0</v>
      </c>
      <c r="AK1158" s="56">
        <f t="shared" si="369"/>
        <v>0</v>
      </c>
      <c r="AL1158" s="56">
        <f t="shared" si="370"/>
        <v>0</v>
      </c>
      <c r="AM1158" s="56">
        <f t="shared" si="371"/>
        <v>0</v>
      </c>
      <c r="AN1158" s="56">
        <f t="shared" si="372"/>
        <v>0</v>
      </c>
      <c r="AO1158" s="56">
        <f t="shared" si="373"/>
        <v>0</v>
      </c>
      <c r="AP1158" s="56">
        <f t="shared" si="374"/>
        <v>0</v>
      </c>
      <c r="AQ1158" s="56">
        <f t="shared" si="375"/>
        <v>0</v>
      </c>
      <c r="AR1158" s="86">
        <f t="shared" si="376"/>
        <v>0</v>
      </c>
    </row>
    <row r="1159" spans="1:44" x14ac:dyDescent="0.25">
      <c r="A1159" s="178"/>
      <c r="B1159" s="55" t="str">
        <f>_xlfn.IFNA(VLOOKUP(A1159,'Ajánlatkérő(k) adatai'!$B$4:$C$205,2,0),"")</f>
        <v/>
      </c>
      <c r="C1159" s="178"/>
      <c r="D1159" s="55" t="str">
        <f>_xlfn.IFNA(VLOOKUP(C1159,'Számlafizető(k) adatai'!$C$4:$D$203,2,0),"")</f>
        <v/>
      </c>
      <c r="E1159" s="55" t="str">
        <f>_xlfn.IFNA(VLOOKUP(C1159,'Számlafizető(k) adatai'!$C$4:$M$203,11,0),"")</f>
        <v/>
      </c>
      <c r="F1159" s="178"/>
      <c r="G1159" s="178"/>
      <c r="H1159" s="178"/>
      <c r="I1159" s="55" t="str">
        <f>IF(F1159="","",VLOOKUP(LEFT(F1159,5),'Technikai cellák'!B:C,2,0))</f>
        <v/>
      </c>
      <c r="J1159" s="55" t="str">
        <f>IF(F1159="","",VLOOKUP(I1159,'Technikai cellák'!$C$1:$D$12,2,0))</f>
        <v/>
      </c>
      <c r="K1159" s="179"/>
      <c r="L1159" s="67" t="str">
        <f t="shared" si="360"/>
        <v/>
      </c>
      <c r="M1159" s="68">
        <f t="shared" si="361"/>
        <v>0</v>
      </c>
      <c r="N1159" s="66">
        <f t="shared" si="362"/>
        <v>0</v>
      </c>
      <c r="O1159" s="152"/>
      <c r="P1159" s="172">
        <f t="shared" si="358"/>
        <v>0</v>
      </c>
      <c r="Q1159" s="69">
        <f t="shared" si="363"/>
        <v>0</v>
      </c>
      <c r="R1159" s="62">
        <f t="shared" si="364"/>
        <v>0</v>
      </c>
      <c r="S1159" s="153"/>
      <c r="T1159" s="118" t="str">
        <f t="shared" si="359"/>
        <v/>
      </c>
      <c r="U1159" s="154"/>
      <c r="V1159" s="154"/>
      <c r="W1159" s="154"/>
      <c r="X1159" s="154"/>
      <c r="Y1159" s="154"/>
      <c r="Z1159" s="154"/>
      <c r="AA1159" s="154"/>
      <c r="AB1159" s="154"/>
      <c r="AC1159" s="154"/>
      <c r="AD1159" s="154"/>
      <c r="AE1159" s="154"/>
      <c r="AF1159" s="154"/>
      <c r="AG1159" s="63">
        <f t="shared" si="365"/>
        <v>0</v>
      </c>
      <c r="AH1159" s="56">
        <f t="shared" si="366"/>
        <v>0</v>
      </c>
      <c r="AI1159" s="56">
        <f t="shared" si="367"/>
        <v>0</v>
      </c>
      <c r="AJ1159" s="56">
        <f t="shared" si="368"/>
        <v>0</v>
      </c>
      <c r="AK1159" s="56">
        <f t="shared" si="369"/>
        <v>0</v>
      </c>
      <c r="AL1159" s="56">
        <f t="shared" si="370"/>
        <v>0</v>
      </c>
      <c r="AM1159" s="56">
        <f t="shared" si="371"/>
        <v>0</v>
      </c>
      <c r="AN1159" s="56">
        <f t="shared" si="372"/>
        <v>0</v>
      </c>
      <c r="AO1159" s="56">
        <f t="shared" si="373"/>
        <v>0</v>
      </c>
      <c r="AP1159" s="56">
        <f t="shared" si="374"/>
        <v>0</v>
      </c>
      <c r="AQ1159" s="56">
        <f t="shared" si="375"/>
        <v>0</v>
      </c>
      <c r="AR1159" s="86">
        <f t="shared" si="376"/>
        <v>0</v>
      </c>
    </row>
    <row r="1160" spans="1:44" x14ac:dyDescent="0.25">
      <c r="A1160" s="178"/>
      <c r="B1160" s="55" t="str">
        <f>_xlfn.IFNA(VLOOKUP(A1160,'Ajánlatkérő(k) adatai'!$B$4:$C$205,2,0),"")</f>
        <v/>
      </c>
      <c r="C1160" s="178"/>
      <c r="D1160" s="55" t="str">
        <f>_xlfn.IFNA(VLOOKUP(C1160,'Számlafizető(k) adatai'!$C$4:$D$203,2,0),"")</f>
        <v/>
      </c>
      <c r="E1160" s="55" t="str">
        <f>_xlfn.IFNA(VLOOKUP(C1160,'Számlafizető(k) adatai'!$C$4:$M$203,11,0),"")</f>
        <v/>
      </c>
      <c r="F1160" s="178"/>
      <c r="G1160" s="178"/>
      <c r="H1160" s="178"/>
      <c r="I1160" s="55" t="str">
        <f>IF(F1160="","",VLOOKUP(LEFT(F1160,5),'Technikai cellák'!B:C,2,0))</f>
        <v/>
      </c>
      <c r="J1160" s="55" t="str">
        <f>IF(F1160="","",VLOOKUP(I1160,'Technikai cellák'!$C$1:$D$12,2,0))</f>
        <v/>
      </c>
      <c r="K1160" s="179"/>
      <c r="L1160" s="67" t="str">
        <f t="shared" si="360"/>
        <v/>
      </c>
      <c r="M1160" s="68">
        <f t="shared" si="361"/>
        <v>0</v>
      </c>
      <c r="N1160" s="66">
        <f t="shared" si="362"/>
        <v>0</v>
      </c>
      <c r="O1160" s="152"/>
      <c r="P1160" s="172">
        <f t="shared" si="358"/>
        <v>0</v>
      </c>
      <c r="Q1160" s="69">
        <f t="shared" si="363"/>
        <v>0</v>
      </c>
      <c r="R1160" s="62">
        <f t="shared" si="364"/>
        <v>0</v>
      </c>
      <c r="S1160" s="153"/>
      <c r="T1160" s="118" t="str">
        <f t="shared" si="359"/>
        <v/>
      </c>
      <c r="U1160" s="154"/>
      <c r="V1160" s="154"/>
      <c r="W1160" s="154"/>
      <c r="X1160" s="154"/>
      <c r="Y1160" s="154"/>
      <c r="Z1160" s="154"/>
      <c r="AA1160" s="154"/>
      <c r="AB1160" s="154"/>
      <c r="AC1160" s="154"/>
      <c r="AD1160" s="154"/>
      <c r="AE1160" s="154"/>
      <c r="AF1160" s="154"/>
      <c r="AG1160" s="63">
        <f t="shared" si="365"/>
        <v>0</v>
      </c>
      <c r="AH1160" s="56">
        <f t="shared" si="366"/>
        <v>0</v>
      </c>
      <c r="AI1160" s="56">
        <f t="shared" si="367"/>
        <v>0</v>
      </c>
      <c r="AJ1160" s="56">
        <f t="shared" si="368"/>
        <v>0</v>
      </c>
      <c r="AK1160" s="56">
        <f t="shared" si="369"/>
        <v>0</v>
      </c>
      <c r="AL1160" s="56">
        <f t="shared" si="370"/>
        <v>0</v>
      </c>
      <c r="AM1160" s="56">
        <f t="shared" si="371"/>
        <v>0</v>
      </c>
      <c r="AN1160" s="56">
        <f t="shared" si="372"/>
        <v>0</v>
      </c>
      <c r="AO1160" s="56">
        <f t="shared" si="373"/>
        <v>0</v>
      </c>
      <c r="AP1160" s="56">
        <f t="shared" si="374"/>
        <v>0</v>
      </c>
      <c r="AQ1160" s="56">
        <f t="shared" si="375"/>
        <v>0</v>
      </c>
      <c r="AR1160" s="86">
        <f t="shared" si="376"/>
        <v>0</v>
      </c>
    </row>
    <row r="1161" spans="1:44" x14ac:dyDescent="0.25">
      <c r="A1161" s="178"/>
      <c r="B1161" s="55" t="str">
        <f>_xlfn.IFNA(VLOOKUP(A1161,'Ajánlatkérő(k) adatai'!$B$4:$C$205,2,0),"")</f>
        <v/>
      </c>
      <c r="C1161" s="178"/>
      <c r="D1161" s="55" t="str">
        <f>_xlfn.IFNA(VLOOKUP(C1161,'Számlafizető(k) adatai'!$C$4:$D$203,2,0),"")</f>
        <v/>
      </c>
      <c r="E1161" s="55" t="str">
        <f>_xlfn.IFNA(VLOOKUP(C1161,'Számlafizető(k) adatai'!$C$4:$M$203,11,0),"")</f>
        <v/>
      </c>
      <c r="F1161" s="178"/>
      <c r="G1161" s="178"/>
      <c r="H1161" s="178"/>
      <c r="I1161" s="55" t="str">
        <f>IF(F1161="","",VLOOKUP(LEFT(F1161,5),'Technikai cellák'!B:C,2,0))</f>
        <v/>
      </c>
      <c r="J1161" s="55" t="str">
        <f>IF(F1161="","",VLOOKUP(I1161,'Technikai cellák'!$C$1:$D$12,2,0))</f>
        <v/>
      </c>
      <c r="K1161" s="179"/>
      <c r="L1161" s="67" t="str">
        <f t="shared" si="360"/>
        <v/>
      </c>
      <c r="M1161" s="68">
        <f t="shared" si="361"/>
        <v>0</v>
      </c>
      <c r="N1161" s="66">
        <f t="shared" si="362"/>
        <v>0</v>
      </c>
      <c r="O1161" s="152"/>
      <c r="P1161" s="172">
        <f t="shared" si="358"/>
        <v>0</v>
      </c>
      <c r="Q1161" s="69">
        <f t="shared" si="363"/>
        <v>0</v>
      </c>
      <c r="R1161" s="62">
        <f t="shared" si="364"/>
        <v>0</v>
      </c>
      <c r="S1161" s="153"/>
      <c r="T1161" s="118" t="str">
        <f t="shared" si="359"/>
        <v/>
      </c>
      <c r="U1161" s="154"/>
      <c r="V1161" s="154"/>
      <c r="W1161" s="154"/>
      <c r="X1161" s="154"/>
      <c r="Y1161" s="154"/>
      <c r="Z1161" s="154"/>
      <c r="AA1161" s="154"/>
      <c r="AB1161" s="154"/>
      <c r="AC1161" s="154"/>
      <c r="AD1161" s="154"/>
      <c r="AE1161" s="154"/>
      <c r="AF1161" s="154"/>
      <c r="AG1161" s="63">
        <f t="shared" si="365"/>
        <v>0</v>
      </c>
      <c r="AH1161" s="56">
        <f t="shared" si="366"/>
        <v>0</v>
      </c>
      <c r="AI1161" s="56">
        <f t="shared" si="367"/>
        <v>0</v>
      </c>
      <c r="AJ1161" s="56">
        <f t="shared" si="368"/>
        <v>0</v>
      </c>
      <c r="AK1161" s="56">
        <f t="shared" si="369"/>
        <v>0</v>
      </c>
      <c r="AL1161" s="56">
        <f t="shared" si="370"/>
        <v>0</v>
      </c>
      <c r="AM1161" s="56">
        <f t="shared" si="371"/>
        <v>0</v>
      </c>
      <c r="AN1161" s="56">
        <f t="shared" si="372"/>
        <v>0</v>
      </c>
      <c r="AO1161" s="56">
        <f t="shared" si="373"/>
        <v>0</v>
      </c>
      <c r="AP1161" s="56">
        <f t="shared" si="374"/>
        <v>0</v>
      </c>
      <c r="AQ1161" s="56">
        <f t="shared" si="375"/>
        <v>0</v>
      </c>
      <c r="AR1161" s="86">
        <f t="shared" si="376"/>
        <v>0</v>
      </c>
    </row>
    <row r="1162" spans="1:44" x14ac:dyDescent="0.25">
      <c r="A1162" s="178"/>
      <c r="B1162" s="55" t="str">
        <f>_xlfn.IFNA(VLOOKUP(A1162,'Ajánlatkérő(k) adatai'!$B$4:$C$205,2,0),"")</f>
        <v/>
      </c>
      <c r="C1162" s="178"/>
      <c r="D1162" s="55" t="str">
        <f>_xlfn.IFNA(VLOOKUP(C1162,'Számlafizető(k) adatai'!$C$4:$D$203,2,0),"")</f>
        <v/>
      </c>
      <c r="E1162" s="55" t="str">
        <f>_xlfn.IFNA(VLOOKUP(C1162,'Számlafizető(k) adatai'!$C$4:$M$203,11,0),"")</f>
        <v/>
      </c>
      <c r="F1162" s="178"/>
      <c r="G1162" s="178"/>
      <c r="H1162" s="178"/>
      <c r="I1162" s="55" t="str">
        <f>IF(F1162="","",VLOOKUP(LEFT(F1162,5),'Technikai cellák'!B:C,2,0))</f>
        <v/>
      </c>
      <c r="J1162" s="55" t="str">
        <f>IF(F1162="","",VLOOKUP(I1162,'Technikai cellák'!$C$1:$D$12,2,0))</f>
        <v/>
      </c>
      <c r="K1162" s="179"/>
      <c r="L1162" s="67" t="str">
        <f t="shared" si="360"/>
        <v/>
      </c>
      <c r="M1162" s="68">
        <f t="shared" si="361"/>
        <v>0</v>
      </c>
      <c r="N1162" s="66">
        <f t="shared" si="362"/>
        <v>0</v>
      </c>
      <c r="O1162" s="152"/>
      <c r="P1162" s="172">
        <f t="shared" si="358"/>
        <v>0</v>
      </c>
      <c r="Q1162" s="69">
        <f t="shared" si="363"/>
        <v>0</v>
      </c>
      <c r="R1162" s="62">
        <f t="shared" si="364"/>
        <v>0</v>
      </c>
      <c r="S1162" s="153"/>
      <c r="T1162" s="118" t="str">
        <f t="shared" si="359"/>
        <v/>
      </c>
      <c r="U1162" s="154"/>
      <c r="V1162" s="154"/>
      <c r="W1162" s="154"/>
      <c r="X1162" s="154"/>
      <c r="Y1162" s="154"/>
      <c r="Z1162" s="154"/>
      <c r="AA1162" s="154"/>
      <c r="AB1162" s="154"/>
      <c r="AC1162" s="154"/>
      <c r="AD1162" s="154"/>
      <c r="AE1162" s="154"/>
      <c r="AF1162" s="154"/>
      <c r="AG1162" s="63">
        <f t="shared" si="365"/>
        <v>0</v>
      </c>
      <c r="AH1162" s="56">
        <f t="shared" si="366"/>
        <v>0</v>
      </c>
      <c r="AI1162" s="56">
        <f t="shared" si="367"/>
        <v>0</v>
      </c>
      <c r="AJ1162" s="56">
        <f t="shared" si="368"/>
        <v>0</v>
      </c>
      <c r="AK1162" s="56">
        <f t="shared" si="369"/>
        <v>0</v>
      </c>
      <c r="AL1162" s="56">
        <f t="shared" si="370"/>
        <v>0</v>
      </c>
      <c r="AM1162" s="56">
        <f t="shared" si="371"/>
        <v>0</v>
      </c>
      <c r="AN1162" s="56">
        <f t="shared" si="372"/>
        <v>0</v>
      </c>
      <c r="AO1162" s="56">
        <f t="shared" si="373"/>
        <v>0</v>
      </c>
      <c r="AP1162" s="56">
        <f t="shared" si="374"/>
        <v>0</v>
      </c>
      <c r="AQ1162" s="56">
        <f t="shared" si="375"/>
        <v>0</v>
      </c>
      <c r="AR1162" s="86">
        <f t="shared" si="376"/>
        <v>0</v>
      </c>
    </row>
    <row r="1163" spans="1:44" x14ac:dyDescent="0.25">
      <c r="A1163" s="178"/>
      <c r="B1163" s="55" t="str">
        <f>_xlfn.IFNA(VLOOKUP(A1163,'Ajánlatkérő(k) adatai'!$B$4:$C$205,2,0),"")</f>
        <v/>
      </c>
      <c r="C1163" s="178"/>
      <c r="D1163" s="55" t="str">
        <f>_xlfn.IFNA(VLOOKUP(C1163,'Számlafizető(k) adatai'!$C$4:$D$203,2,0),"")</f>
        <v/>
      </c>
      <c r="E1163" s="55" t="str">
        <f>_xlfn.IFNA(VLOOKUP(C1163,'Számlafizető(k) adatai'!$C$4:$M$203,11,0),"")</f>
        <v/>
      </c>
      <c r="F1163" s="178"/>
      <c r="G1163" s="178"/>
      <c r="H1163" s="178"/>
      <c r="I1163" s="55" t="str">
        <f>IF(F1163="","",VLOOKUP(LEFT(F1163,5),'Technikai cellák'!B:C,2,0))</f>
        <v/>
      </c>
      <c r="J1163" s="55" t="str">
        <f>IF(F1163="","",VLOOKUP(I1163,'Technikai cellák'!$C$1:$D$12,2,0))</f>
        <v/>
      </c>
      <c r="K1163" s="179"/>
      <c r="L1163" s="67" t="str">
        <f t="shared" si="360"/>
        <v/>
      </c>
      <c r="M1163" s="68">
        <f t="shared" si="361"/>
        <v>0</v>
      </c>
      <c r="N1163" s="66">
        <f t="shared" si="362"/>
        <v>0</v>
      </c>
      <c r="O1163" s="152"/>
      <c r="P1163" s="172">
        <f t="shared" si="358"/>
        <v>0</v>
      </c>
      <c r="Q1163" s="69">
        <f t="shared" si="363"/>
        <v>0</v>
      </c>
      <c r="R1163" s="62">
        <f t="shared" si="364"/>
        <v>0</v>
      </c>
      <c r="S1163" s="153"/>
      <c r="T1163" s="118" t="str">
        <f t="shared" si="359"/>
        <v/>
      </c>
      <c r="U1163" s="154"/>
      <c r="V1163" s="154"/>
      <c r="W1163" s="154"/>
      <c r="X1163" s="154"/>
      <c r="Y1163" s="154"/>
      <c r="Z1163" s="154"/>
      <c r="AA1163" s="154"/>
      <c r="AB1163" s="154"/>
      <c r="AC1163" s="154"/>
      <c r="AD1163" s="154"/>
      <c r="AE1163" s="154"/>
      <c r="AF1163" s="154"/>
      <c r="AG1163" s="63">
        <f t="shared" si="365"/>
        <v>0</v>
      </c>
      <c r="AH1163" s="56">
        <f t="shared" si="366"/>
        <v>0</v>
      </c>
      <c r="AI1163" s="56">
        <f t="shared" si="367"/>
        <v>0</v>
      </c>
      <c r="AJ1163" s="56">
        <f t="shared" si="368"/>
        <v>0</v>
      </c>
      <c r="AK1163" s="56">
        <f t="shared" si="369"/>
        <v>0</v>
      </c>
      <c r="AL1163" s="56">
        <f t="shared" si="370"/>
        <v>0</v>
      </c>
      <c r="AM1163" s="56">
        <f t="shared" si="371"/>
        <v>0</v>
      </c>
      <c r="AN1163" s="56">
        <f t="shared" si="372"/>
        <v>0</v>
      </c>
      <c r="AO1163" s="56">
        <f t="shared" si="373"/>
        <v>0</v>
      </c>
      <c r="AP1163" s="56">
        <f t="shared" si="374"/>
        <v>0</v>
      </c>
      <c r="AQ1163" s="56">
        <f t="shared" si="375"/>
        <v>0</v>
      </c>
      <c r="AR1163" s="86">
        <f t="shared" si="376"/>
        <v>0</v>
      </c>
    </row>
    <row r="1164" spans="1:44" x14ac:dyDescent="0.25">
      <c r="A1164" s="178"/>
      <c r="B1164" s="55" t="str">
        <f>_xlfn.IFNA(VLOOKUP(A1164,'Ajánlatkérő(k) adatai'!$B$4:$C$205,2,0),"")</f>
        <v/>
      </c>
      <c r="C1164" s="178"/>
      <c r="D1164" s="55" t="str">
        <f>_xlfn.IFNA(VLOOKUP(C1164,'Számlafizető(k) adatai'!$C$4:$D$203,2,0),"")</f>
        <v/>
      </c>
      <c r="E1164" s="55" t="str">
        <f>_xlfn.IFNA(VLOOKUP(C1164,'Számlafizető(k) adatai'!$C$4:$M$203,11,0),"")</f>
        <v/>
      </c>
      <c r="F1164" s="178"/>
      <c r="G1164" s="178"/>
      <c r="H1164" s="178"/>
      <c r="I1164" s="55" t="str">
        <f>IF(F1164="","",VLOOKUP(LEFT(F1164,5),'Technikai cellák'!B:C,2,0))</f>
        <v/>
      </c>
      <c r="J1164" s="55" t="str">
        <f>IF(F1164="","",VLOOKUP(I1164,'Technikai cellák'!$C$1:$D$12,2,0))</f>
        <v/>
      </c>
      <c r="K1164" s="179"/>
      <c r="L1164" s="67" t="str">
        <f t="shared" si="360"/>
        <v/>
      </c>
      <c r="M1164" s="68">
        <f t="shared" si="361"/>
        <v>0</v>
      </c>
      <c r="N1164" s="66">
        <f t="shared" si="362"/>
        <v>0</v>
      </c>
      <c r="O1164" s="152"/>
      <c r="P1164" s="172">
        <f t="shared" si="358"/>
        <v>0</v>
      </c>
      <c r="Q1164" s="69">
        <f t="shared" si="363"/>
        <v>0</v>
      </c>
      <c r="R1164" s="62">
        <f t="shared" si="364"/>
        <v>0</v>
      </c>
      <c r="S1164" s="153"/>
      <c r="T1164" s="118" t="str">
        <f t="shared" si="359"/>
        <v/>
      </c>
      <c r="U1164" s="154"/>
      <c r="V1164" s="154"/>
      <c r="W1164" s="154"/>
      <c r="X1164" s="154"/>
      <c r="Y1164" s="154"/>
      <c r="Z1164" s="154"/>
      <c r="AA1164" s="154"/>
      <c r="AB1164" s="154"/>
      <c r="AC1164" s="154"/>
      <c r="AD1164" s="154"/>
      <c r="AE1164" s="154"/>
      <c r="AF1164" s="154"/>
      <c r="AG1164" s="63">
        <f t="shared" si="365"/>
        <v>0</v>
      </c>
      <c r="AH1164" s="56">
        <f t="shared" si="366"/>
        <v>0</v>
      </c>
      <c r="AI1164" s="56">
        <f t="shared" si="367"/>
        <v>0</v>
      </c>
      <c r="AJ1164" s="56">
        <f t="shared" si="368"/>
        <v>0</v>
      </c>
      <c r="AK1164" s="56">
        <f t="shared" si="369"/>
        <v>0</v>
      </c>
      <c r="AL1164" s="56">
        <f t="shared" si="370"/>
        <v>0</v>
      </c>
      <c r="AM1164" s="56">
        <f t="shared" si="371"/>
        <v>0</v>
      </c>
      <c r="AN1164" s="56">
        <f t="shared" si="372"/>
        <v>0</v>
      </c>
      <c r="AO1164" s="56">
        <f t="shared" si="373"/>
        <v>0</v>
      </c>
      <c r="AP1164" s="56">
        <f t="shared" si="374"/>
        <v>0</v>
      </c>
      <c r="AQ1164" s="56">
        <f t="shared" si="375"/>
        <v>0</v>
      </c>
      <c r="AR1164" s="86">
        <f t="shared" si="376"/>
        <v>0</v>
      </c>
    </row>
    <row r="1165" spans="1:44" x14ac:dyDescent="0.25">
      <c r="A1165" s="178"/>
      <c r="B1165" s="55" t="str">
        <f>_xlfn.IFNA(VLOOKUP(A1165,'Ajánlatkérő(k) adatai'!$B$4:$C$205,2,0),"")</f>
        <v/>
      </c>
      <c r="C1165" s="178"/>
      <c r="D1165" s="55" t="str">
        <f>_xlfn.IFNA(VLOOKUP(C1165,'Számlafizető(k) adatai'!$C$4:$D$203,2,0),"")</f>
        <v/>
      </c>
      <c r="E1165" s="55" t="str">
        <f>_xlfn.IFNA(VLOOKUP(C1165,'Számlafizető(k) adatai'!$C$4:$M$203,11,0),"")</f>
        <v/>
      </c>
      <c r="F1165" s="178"/>
      <c r="G1165" s="178"/>
      <c r="H1165" s="178"/>
      <c r="I1165" s="55" t="str">
        <f>IF(F1165="","",VLOOKUP(LEFT(F1165,5),'Technikai cellák'!B:C,2,0))</f>
        <v/>
      </c>
      <c r="J1165" s="55" t="str">
        <f>IF(F1165="","",VLOOKUP(I1165,'Technikai cellák'!$C$1:$D$12,2,0))</f>
        <v/>
      </c>
      <c r="K1165" s="179"/>
      <c r="L1165" s="67" t="str">
        <f t="shared" si="360"/>
        <v/>
      </c>
      <c r="M1165" s="68">
        <f t="shared" si="361"/>
        <v>0</v>
      </c>
      <c r="N1165" s="66">
        <f t="shared" si="362"/>
        <v>0</v>
      </c>
      <c r="O1165" s="152"/>
      <c r="P1165" s="172">
        <f t="shared" si="358"/>
        <v>0</v>
      </c>
      <c r="Q1165" s="69">
        <f t="shared" si="363"/>
        <v>0</v>
      </c>
      <c r="R1165" s="62">
        <f t="shared" si="364"/>
        <v>0</v>
      </c>
      <c r="S1165" s="153"/>
      <c r="T1165" s="118" t="str">
        <f t="shared" si="359"/>
        <v/>
      </c>
      <c r="U1165" s="154"/>
      <c r="V1165" s="154"/>
      <c r="W1165" s="154"/>
      <c r="X1165" s="154"/>
      <c r="Y1165" s="154"/>
      <c r="Z1165" s="154"/>
      <c r="AA1165" s="154"/>
      <c r="AB1165" s="154"/>
      <c r="AC1165" s="154"/>
      <c r="AD1165" s="154"/>
      <c r="AE1165" s="154"/>
      <c r="AF1165" s="154"/>
      <c r="AG1165" s="63">
        <f t="shared" si="365"/>
        <v>0</v>
      </c>
      <c r="AH1165" s="56">
        <f t="shared" si="366"/>
        <v>0</v>
      </c>
      <c r="AI1165" s="56">
        <f t="shared" si="367"/>
        <v>0</v>
      </c>
      <c r="AJ1165" s="56">
        <f t="shared" si="368"/>
        <v>0</v>
      </c>
      <c r="AK1165" s="56">
        <f t="shared" si="369"/>
        <v>0</v>
      </c>
      <c r="AL1165" s="56">
        <f t="shared" si="370"/>
        <v>0</v>
      </c>
      <c r="AM1165" s="56">
        <f t="shared" si="371"/>
        <v>0</v>
      </c>
      <c r="AN1165" s="56">
        <f t="shared" si="372"/>
        <v>0</v>
      </c>
      <c r="AO1165" s="56">
        <f t="shared" si="373"/>
        <v>0</v>
      </c>
      <c r="AP1165" s="56">
        <f t="shared" si="374"/>
        <v>0</v>
      </c>
      <c r="AQ1165" s="56">
        <f t="shared" si="375"/>
        <v>0</v>
      </c>
      <c r="AR1165" s="86">
        <f t="shared" si="376"/>
        <v>0</v>
      </c>
    </row>
    <row r="1166" spans="1:44" x14ac:dyDescent="0.25">
      <c r="A1166" s="178"/>
      <c r="B1166" s="55" t="str">
        <f>_xlfn.IFNA(VLOOKUP(A1166,'Ajánlatkérő(k) adatai'!$B$4:$C$205,2,0),"")</f>
        <v/>
      </c>
      <c r="C1166" s="178"/>
      <c r="D1166" s="55" t="str">
        <f>_xlfn.IFNA(VLOOKUP(C1166,'Számlafizető(k) adatai'!$C$4:$D$203,2,0),"")</f>
        <v/>
      </c>
      <c r="E1166" s="55" t="str">
        <f>_xlfn.IFNA(VLOOKUP(C1166,'Számlafizető(k) adatai'!$C$4:$M$203,11,0),"")</f>
        <v/>
      </c>
      <c r="F1166" s="178"/>
      <c r="G1166" s="178"/>
      <c r="H1166" s="178"/>
      <c r="I1166" s="55" t="str">
        <f>IF(F1166="","",VLOOKUP(LEFT(F1166,5),'Technikai cellák'!B:C,2,0))</f>
        <v/>
      </c>
      <c r="J1166" s="55" t="str">
        <f>IF(F1166="","",VLOOKUP(I1166,'Technikai cellák'!$C$1:$D$12,2,0))</f>
        <v/>
      </c>
      <c r="K1166" s="179"/>
      <c r="L1166" s="67" t="str">
        <f t="shared" si="360"/>
        <v/>
      </c>
      <c r="M1166" s="68">
        <f t="shared" si="361"/>
        <v>0</v>
      </c>
      <c r="N1166" s="66">
        <f t="shared" si="362"/>
        <v>0</v>
      </c>
      <c r="O1166" s="152"/>
      <c r="P1166" s="172">
        <f t="shared" si="358"/>
        <v>0</v>
      </c>
      <c r="Q1166" s="69">
        <f t="shared" si="363"/>
        <v>0</v>
      </c>
      <c r="R1166" s="62">
        <f t="shared" si="364"/>
        <v>0</v>
      </c>
      <c r="S1166" s="153"/>
      <c r="T1166" s="118" t="str">
        <f t="shared" si="359"/>
        <v/>
      </c>
      <c r="U1166" s="154"/>
      <c r="V1166" s="154"/>
      <c r="W1166" s="154"/>
      <c r="X1166" s="154"/>
      <c r="Y1166" s="154"/>
      <c r="Z1166" s="154"/>
      <c r="AA1166" s="154"/>
      <c r="AB1166" s="154"/>
      <c r="AC1166" s="154"/>
      <c r="AD1166" s="154"/>
      <c r="AE1166" s="154"/>
      <c r="AF1166" s="154"/>
      <c r="AG1166" s="63">
        <f t="shared" si="365"/>
        <v>0</v>
      </c>
      <c r="AH1166" s="56">
        <f t="shared" si="366"/>
        <v>0</v>
      </c>
      <c r="AI1166" s="56">
        <f t="shared" si="367"/>
        <v>0</v>
      </c>
      <c r="AJ1166" s="56">
        <f t="shared" si="368"/>
        <v>0</v>
      </c>
      <c r="AK1166" s="56">
        <f t="shared" si="369"/>
        <v>0</v>
      </c>
      <c r="AL1166" s="56">
        <f t="shared" si="370"/>
        <v>0</v>
      </c>
      <c r="AM1166" s="56">
        <f t="shared" si="371"/>
        <v>0</v>
      </c>
      <c r="AN1166" s="56">
        <f t="shared" si="372"/>
        <v>0</v>
      </c>
      <c r="AO1166" s="56">
        <f t="shared" si="373"/>
        <v>0</v>
      </c>
      <c r="AP1166" s="56">
        <f t="shared" si="374"/>
        <v>0</v>
      </c>
      <c r="AQ1166" s="56">
        <f t="shared" si="375"/>
        <v>0</v>
      </c>
      <c r="AR1166" s="86">
        <f t="shared" si="376"/>
        <v>0</v>
      </c>
    </row>
    <row r="1167" spans="1:44" x14ac:dyDescent="0.25">
      <c r="A1167" s="178"/>
      <c r="B1167" s="55" t="str">
        <f>_xlfn.IFNA(VLOOKUP(A1167,'Ajánlatkérő(k) adatai'!$B$4:$C$205,2,0),"")</f>
        <v/>
      </c>
      <c r="C1167" s="178"/>
      <c r="D1167" s="55" t="str">
        <f>_xlfn.IFNA(VLOOKUP(C1167,'Számlafizető(k) adatai'!$C$4:$D$203,2,0),"")</f>
        <v/>
      </c>
      <c r="E1167" s="55" t="str">
        <f>_xlfn.IFNA(VLOOKUP(C1167,'Számlafizető(k) adatai'!$C$4:$M$203,11,0),"")</f>
        <v/>
      </c>
      <c r="F1167" s="178"/>
      <c r="G1167" s="178"/>
      <c r="H1167" s="178"/>
      <c r="I1167" s="55" t="str">
        <f>IF(F1167="","",VLOOKUP(LEFT(F1167,5),'Technikai cellák'!B:C,2,0))</f>
        <v/>
      </c>
      <c r="J1167" s="55" t="str">
        <f>IF(F1167="","",VLOOKUP(I1167,'Technikai cellák'!$C$1:$D$12,2,0))</f>
        <v/>
      </c>
      <c r="K1167" s="179"/>
      <c r="L1167" s="67" t="str">
        <f t="shared" si="360"/>
        <v/>
      </c>
      <c r="M1167" s="68">
        <f t="shared" si="361"/>
        <v>0</v>
      </c>
      <c r="N1167" s="66">
        <f t="shared" si="362"/>
        <v>0</v>
      </c>
      <c r="O1167" s="152"/>
      <c r="P1167" s="172">
        <f t="shared" si="358"/>
        <v>0</v>
      </c>
      <c r="Q1167" s="69">
        <f t="shared" si="363"/>
        <v>0</v>
      </c>
      <c r="R1167" s="62">
        <f t="shared" si="364"/>
        <v>0</v>
      </c>
      <c r="S1167" s="153"/>
      <c r="T1167" s="118" t="str">
        <f t="shared" si="359"/>
        <v/>
      </c>
      <c r="U1167" s="154"/>
      <c r="V1167" s="154"/>
      <c r="W1167" s="154"/>
      <c r="X1167" s="154"/>
      <c r="Y1167" s="154"/>
      <c r="Z1167" s="154"/>
      <c r="AA1167" s="154"/>
      <c r="AB1167" s="154"/>
      <c r="AC1167" s="154"/>
      <c r="AD1167" s="154"/>
      <c r="AE1167" s="154"/>
      <c r="AF1167" s="154"/>
      <c r="AG1167" s="63">
        <f t="shared" si="365"/>
        <v>0</v>
      </c>
      <c r="AH1167" s="56">
        <f t="shared" si="366"/>
        <v>0</v>
      </c>
      <c r="AI1167" s="56">
        <f t="shared" si="367"/>
        <v>0</v>
      </c>
      <c r="AJ1167" s="56">
        <f t="shared" si="368"/>
        <v>0</v>
      </c>
      <c r="AK1167" s="56">
        <f t="shared" si="369"/>
        <v>0</v>
      </c>
      <c r="AL1167" s="56">
        <f t="shared" si="370"/>
        <v>0</v>
      </c>
      <c r="AM1167" s="56">
        <f t="shared" si="371"/>
        <v>0</v>
      </c>
      <c r="AN1167" s="56">
        <f t="shared" si="372"/>
        <v>0</v>
      </c>
      <c r="AO1167" s="56">
        <f t="shared" si="373"/>
        <v>0</v>
      </c>
      <c r="AP1167" s="56">
        <f t="shared" si="374"/>
        <v>0</v>
      </c>
      <c r="AQ1167" s="56">
        <f t="shared" si="375"/>
        <v>0</v>
      </c>
      <c r="AR1167" s="86">
        <f t="shared" si="376"/>
        <v>0</v>
      </c>
    </row>
    <row r="1168" spans="1:44" x14ac:dyDescent="0.25">
      <c r="A1168" s="178"/>
      <c r="B1168" s="55" t="str">
        <f>_xlfn.IFNA(VLOOKUP(A1168,'Ajánlatkérő(k) adatai'!$B$4:$C$205,2,0),"")</f>
        <v/>
      </c>
      <c r="C1168" s="178"/>
      <c r="D1168" s="55" t="str">
        <f>_xlfn.IFNA(VLOOKUP(C1168,'Számlafizető(k) adatai'!$C$4:$D$203,2,0),"")</f>
        <v/>
      </c>
      <c r="E1168" s="55" t="str">
        <f>_xlfn.IFNA(VLOOKUP(C1168,'Számlafizető(k) adatai'!$C$4:$M$203,11,0),"")</f>
        <v/>
      </c>
      <c r="F1168" s="178"/>
      <c r="G1168" s="178"/>
      <c r="H1168" s="178"/>
      <c r="I1168" s="55" t="str">
        <f>IF(F1168="","",VLOOKUP(LEFT(F1168,5),'Technikai cellák'!B:C,2,0))</f>
        <v/>
      </c>
      <c r="J1168" s="55" t="str">
        <f>IF(F1168="","",VLOOKUP(I1168,'Technikai cellák'!$C$1:$D$12,2,0))</f>
        <v/>
      </c>
      <c r="K1168" s="179"/>
      <c r="L1168" s="67" t="str">
        <f t="shared" si="360"/>
        <v/>
      </c>
      <c r="M1168" s="68">
        <f t="shared" si="361"/>
        <v>0</v>
      </c>
      <c r="N1168" s="66">
        <f t="shared" si="362"/>
        <v>0</v>
      </c>
      <c r="O1168" s="152"/>
      <c r="P1168" s="172">
        <f t="shared" ref="P1168:P1231" si="377">ROUND((IF(K1168&lt;100,0,K1168*$C$7)/$C$8),0)</f>
        <v>0</v>
      </c>
      <c r="Q1168" s="69">
        <f t="shared" si="363"/>
        <v>0</v>
      </c>
      <c r="R1168" s="62">
        <f t="shared" si="364"/>
        <v>0</v>
      </c>
      <c r="S1168" s="153"/>
      <c r="T1168" s="118" t="str">
        <f t="shared" si="359"/>
        <v/>
      </c>
      <c r="U1168" s="154"/>
      <c r="V1168" s="154"/>
      <c r="W1168" s="154"/>
      <c r="X1168" s="154"/>
      <c r="Y1168" s="154"/>
      <c r="Z1168" s="154"/>
      <c r="AA1168" s="154"/>
      <c r="AB1168" s="154"/>
      <c r="AC1168" s="154"/>
      <c r="AD1168" s="154"/>
      <c r="AE1168" s="154"/>
      <c r="AF1168" s="154"/>
      <c r="AG1168" s="63">
        <f t="shared" si="365"/>
        <v>0</v>
      </c>
      <c r="AH1168" s="56">
        <f t="shared" si="366"/>
        <v>0</v>
      </c>
      <c r="AI1168" s="56">
        <f t="shared" si="367"/>
        <v>0</v>
      </c>
      <c r="AJ1168" s="56">
        <f t="shared" si="368"/>
        <v>0</v>
      </c>
      <c r="AK1168" s="56">
        <f t="shared" si="369"/>
        <v>0</v>
      </c>
      <c r="AL1168" s="56">
        <f t="shared" si="370"/>
        <v>0</v>
      </c>
      <c r="AM1168" s="56">
        <f t="shared" si="371"/>
        <v>0</v>
      </c>
      <c r="AN1168" s="56">
        <f t="shared" si="372"/>
        <v>0</v>
      </c>
      <c r="AO1168" s="56">
        <f t="shared" si="373"/>
        <v>0</v>
      </c>
      <c r="AP1168" s="56">
        <f t="shared" si="374"/>
        <v>0</v>
      </c>
      <c r="AQ1168" s="56">
        <f t="shared" si="375"/>
        <v>0</v>
      </c>
      <c r="AR1168" s="86">
        <f t="shared" si="376"/>
        <v>0</v>
      </c>
    </row>
    <row r="1169" spans="1:44" x14ac:dyDescent="0.25">
      <c r="A1169" s="178"/>
      <c r="B1169" s="55" t="str">
        <f>_xlfn.IFNA(VLOOKUP(A1169,'Ajánlatkérő(k) adatai'!$B$4:$C$205,2,0),"")</f>
        <v/>
      </c>
      <c r="C1169" s="178"/>
      <c r="D1169" s="55" t="str">
        <f>_xlfn.IFNA(VLOOKUP(C1169,'Számlafizető(k) adatai'!$C$4:$D$203,2,0),"")</f>
        <v/>
      </c>
      <c r="E1169" s="55" t="str">
        <f>_xlfn.IFNA(VLOOKUP(C1169,'Számlafizető(k) adatai'!$C$4:$M$203,11,0),"")</f>
        <v/>
      </c>
      <c r="F1169" s="178"/>
      <c r="G1169" s="178"/>
      <c r="H1169" s="178"/>
      <c r="I1169" s="55" t="str">
        <f>IF(F1169="","",VLOOKUP(LEFT(F1169,5),'Technikai cellák'!B:C,2,0))</f>
        <v/>
      </c>
      <c r="J1169" s="55" t="str">
        <f>IF(F1169="","",VLOOKUP(I1169,'Technikai cellák'!$C$1:$D$12,2,0))</f>
        <v/>
      </c>
      <c r="K1169" s="179"/>
      <c r="L1169" s="67" t="str">
        <f t="shared" si="360"/>
        <v/>
      </c>
      <c r="M1169" s="68">
        <f t="shared" si="361"/>
        <v>0</v>
      </c>
      <c r="N1169" s="66">
        <f t="shared" si="362"/>
        <v>0</v>
      </c>
      <c r="O1169" s="152"/>
      <c r="P1169" s="172">
        <f t="shared" si="377"/>
        <v>0</v>
      </c>
      <c r="Q1169" s="69">
        <f t="shared" si="363"/>
        <v>0</v>
      </c>
      <c r="R1169" s="62">
        <f t="shared" si="364"/>
        <v>0</v>
      </c>
      <c r="S1169" s="153"/>
      <c r="T1169" s="118" t="str">
        <f t="shared" si="359"/>
        <v/>
      </c>
      <c r="U1169" s="154"/>
      <c r="V1169" s="154"/>
      <c r="W1169" s="154"/>
      <c r="X1169" s="154"/>
      <c r="Y1169" s="154"/>
      <c r="Z1169" s="154"/>
      <c r="AA1169" s="154"/>
      <c r="AB1169" s="154"/>
      <c r="AC1169" s="154"/>
      <c r="AD1169" s="154"/>
      <c r="AE1169" s="154"/>
      <c r="AF1169" s="154"/>
      <c r="AG1169" s="63">
        <f t="shared" si="365"/>
        <v>0</v>
      </c>
      <c r="AH1169" s="56">
        <f t="shared" si="366"/>
        <v>0</v>
      </c>
      <c r="AI1169" s="56">
        <f t="shared" si="367"/>
        <v>0</v>
      </c>
      <c r="AJ1169" s="56">
        <f t="shared" si="368"/>
        <v>0</v>
      </c>
      <c r="AK1169" s="56">
        <f t="shared" si="369"/>
        <v>0</v>
      </c>
      <c r="AL1169" s="56">
        <f t="shared" si="370"/>
        <v>0</v>
      </c>
      <c r="AM1169" s="56">
        <f t="shared" si="371"/>
        <v>0</v>
      </c>
      <c r="AN1169" s="56">
        <f t="shared" si="372"/>
        <v>0</v>
      </c>
      <c r="AO1169" s="56">
        <f t="shared" si="373"/>
        <v>0</v>
      </c>
      <c r="AP1169" s="56">
        <f t="shared" si="374"/>
        <v>0</v>
      </c>
      <c r="AQ1169" s="56">
        <f t="shared" si="375"/>
        <v>0</v>
      </c>
      <c r="AR1169" s="86">
        <f t="shared" si="376"/>
        <v>0</v>
      </c>
    </row>
    <row r="1170" spans="1:44" x14ac:dyDescent="0.25">
      <c r="A1170" s="178"/>
      <c r="B1170" s="55" t="str">
        <f>_xlfn.IFNA(VLOOKUP(A1170,'Ajánlatkérő(k) adatai'!$B$4:$C$205,2,0),"")</f>
        <v/>
      </c>
      <c r="C1170" s="178"/>
      <c r="D1170" s="55" t="str">
        <f>_xlfn.IFNA(VLOOKUP(C1170,'Számlafizető(k) adatai'!$C$4:$D$203,2,0),"")</f>
        <v/>
      </c>
      <c r="E1170" s="55" t="str">
        <f>_xlfn.IFNA(VLOOKUP(C1170,'Számlafizető(k) adatai'!$C$4:$M$203,11,0),"")</f>
        <v/>
      </c>
      <c r="F1170" s="178"/>
      <c r="G1170" s="178"/>
      <c r="H1170" s="178"/>
      <c r="I1170" s="55" t="str">
        <f>IF(F1170="","",VLOOKUP(LEFT(F1170,5),'Technikai cellák'!B:C,2,0))</f>
        <v/>
      </c>
      <c r="J1170" s="55" t="str">
        <f>IF(F1170="","",VLOOKUP(I1170,'Technikai cellák'!$C$1:$D$12,2,0))</f>
        <v/>
      </c>
      <c r="K1170" s="179"/>
      <c r="L1170" s="67" t="str">
        <f t="shared" si="360"/>
        <v/>
      </c>
      <c r="M1170" s="68">
        <f t="shared" si="361"/>
        <v>0</v>
      </c>
      <c r="N1170" s="66">
        <f t="shared" si="362"/>
        <v>0</v>
      </c>
      <c r="O1170" s="152"/>
      <c r="P1170" s="172">
        <f t="shared" si="377"/>
        <v>0</v>
      </c>
      <c r="Q1170" s="69">
        <f t="shared" si="363"/>
        <v>0</v>
      </c>
      <c r="R1170" s="62">
        <f t="shared" si="364"/>
        <v>0</v>
      </c>
      <c r="S1170" s="153"/>
      <c r="T1170" s="118" t="str">
        <f t="shared" ref="T1170:T1233" si="378">IF(S1170="","",IF((DAYS360(S1170,$C$4,TRUE))/30&lt;0,"",(DAYS360(S1170,$C$4,))/30))</f>
        <v/>
      </c>
      <c r="U1170" s="154"/>
      <c r="V1170" s="154"/>
      <c r="W1170" s="154"/>
      <c r="X1170" s="154"/>
      <c r="Y1170" s="154"/>
      <c r="Z1170" s="154"/>
      <c r="AA1170" s="154"/>
      <c r="AB1170" s="154"/>
      <c r="AC1170" s="154"/>
      <c r="AD1170" s="154"/>
      <c r="AE1170" s="154"/>
      <c r="AF1170" s="154"/>
      <c r="AG1170" s="63">
        <f t="shared" si="365"/>
        <v>0</v>
      </c>
      <c r="AH1170" s="56">
        <f t="shared" si="366"/>
        <v>0</v>
      </c>
      <c r="AI1170" s="56">
        <f t="shared" si="367"/>
        <v>0</v>
      </c>
      <c r="AJ1170" s="56">
        <f t="shared" si="368"/>
        <v>0</v>
      </c>
      <c r="AK1170" s="56">
        <f t="shared" si="369"/>
        <v>0</v>
      </c>
      <c r="AL1170" s="56">
        <f t="shared" si="370"/>
        <v>0</v>
      </c>
      <c r="AM1170" s="56">
        <f t="shared" si="371"/>
        <v>0</v>
      </c>
      <c r="AN1170" s="56">
        <f t="shared" si="372"/>
        <v>0</v>
      </c>
      <c r="AO1170" s="56">
        <f t="shared" si="373"/>
        <v>0</v>
      </c>
      <c r="AP1170" s="56">
        <f t="shared" si="374"/>
        <v>0</v>
      </c>
      <c r="AQ1170" s="56">
        <f t="shared" si="375"/>
        <v>0</v>
      </c>
      <c r="AR1170" s="86">
        <f t="shared" si="376"/>
        <v>0</v>
      </c>
    </row>
    <row r="1171" spans="1:44" x14ac:dyDescent="0.25">
      <c r="A1171" s="178"/>
      <c r="B1171" s="55" t="str">
        <f>_xlfn.IFNA(VLOOKUP(A1171,'Ajánlatkérő(k) adatai'!$B$4:$C$205,2,0),"")</f>
        <v/>
      </c>
      <c r="C1171" s="178"/>
      <c r="D1171" s="55" t="str">
        <f>_xlfn.IFNA(VLOOKUP(C1171,'Számlafizető(k) adatai'!$C$4:$D$203,2,0),"")</f>
        <v/>
      </c>
      <c r="E1171" s="55" t="str">
        <f>_xlfn.IFNA(VLOOKUP(C1171,'Számlafizető(k) adatai'!$C$4:$M$203,11,0),"")</f>
        <v/>
      </c>
      <c r="F1171" s="178"/>
      <c r="G1171" s="178"/>
      <c r="H1171" s="178"/>
      <c r="I1171" s="55" t="str">
        <f>IF(F1171="","",VLOOKUP(LEFT(F1171,5),'Technikai cellák'!B:C,2,0))</f>
        <v/>
      </c>
      <c r="J1171" s="55" t="str">
        <f>IF(F1171="","",VLOOKUP(I1171,'Technikai cellák'!$C$1:$D$12,2,0))</f>
        <v/>
      </c>
      <c r="K1171" s="179"/>
      <c r="L1171" s="67" t="str">
        <f t="shared" si="360"/>
        <v/>
      </c>
      <c r="M1171" s="68">
        <f t="shared" si="361"/>
        <v>0</v>
      </c>
      <c r="N1171" s="66">
        <f t="shared" si="362"/>
        <v>0</v>
      </c>
      <c r="O1171" s="152"/>
      <c r="P1171" s="172">
        <f t="shared" si="377"/>
        <v>0</v>
      </c>
      <c r="Q1171" s="69">
        <f t="shared" si="363"/>
        <v>0</v>
      </c>
      <c r="R1171" s="62">
        <f t="shared" si="364"/>
        <v>0</v>
      </c>
      <c r="S1171" s="153"/>
      <c r="T1171" s="118" t="str">
        <f t="shared" si="378"/>
        <v/>
      </c>
      <c r="U1171" s="154"/>
      <c r="V1171" s="154"/>
      <c r="W1171" s="154"/>
      <c r="X1171" s="154"/>
      <c r="Y1171" s="154"/>
      <c r="Z1171" s="154"/>
      <c r="AA1171" s="154"/>
      <c r="AB1171" s="154"/>
      <c r="AC1171" s="154"/>
      <c r="AD1171" s="154"/>
      <c r="AE1171" s="154"/>
      <c r="AF1171" s="154"/>
      <c r="AG1171" s="63">
        <f t="shared" si="365"/>
        <v>0</v>
      </c>
      <c r="AH1171" s="56">
        <f t="shared" si="366"/>
        <v>0</v>
      </c>
      <c r="AI1171" s="56">
        <f t="shared" si="367"/>
        <v>0</v>
      </c>
      <c r="AJ1171" s="56">
        <f t="shared" si="368"/>
        <v>0</v>
      </c>
      <c r="AK1171" s="56">
        <f t="shared" si="369"/>
        <v>0</v>
      </c>
      <c r="AL1171" s="56">
        <f t="shared" si="370"/>
        <v>0</v>
      </c>
      <c r="AM1171" s="56">
        <f t="shared" si="371"/>
        <v>0</v>
      </c>
      <c r="AN1171" s="56">
        <f t="shared" si="372"/>
        <v>0</v>
      </c>
      <c r="AO1171" s="56">
        <f t="shared" si="373"/>
        <v>0</v>
      </c>
      <c r="AP1171" s="56">
        <f t="shared" si="374"/>
        <v>0</v>
      </c>
      <c r="AQ1171" s="56">
        <f t="shared" si="375"/>
        <v>0</v>
      </c>
      <c r="AR1171" s="86">
        <f t="shared" si="376"/>
        <v>0</v>
      </c>
    </row>
    <row r="1172" spans="1:44" x14ac:dyDescent="0.25">
      <c r="A1172" s="178"/>
      <c r="B1172" s="55" t="str">
        <f>_xlfn.IFNA(VLOOKUP(A1172,'Ajánlatkérő(k) adatai'!$B$4:$C$205,2,0),"")</f>
        <v/>
      </c>
      <c r="C1172" s="178"/>
      <c r="D1172" s="55" t="str">
        <f>_xlfn.IFNA(VLOOKUP(C1172,'Számlafizető(k) adatai'!$C$4:$D$203,2,0),"")</f>
        <v/>
      </c>
      <c r="E1172" s="55" t="str">
        <f>_xlfn.IFNA(VLOOKUP(C1172,'Számlafizető(k) adatai'!$C$4:$M$203,11,0),"")</f>
        <v/>
      </c>
      <c r="F1172" s="178"/>
      <c r="G1172" s="178"/>
      <c r="H1172" s="178"/>
      <c r="I1172" s="55" t="str">
        <f>IF(F1172="","",VLOOKUP(LEFT(F1172,5),'Technikai cellák'!B:C,2,0))</f>
        <v/>
      </c>
      <c r="J1172" s="55" t="str">
        <f>IF(F1172="","",VLOOKUP(I1172,'Technikai cellák'!$C$1:$D$12,2,0))</f>
        <v/>
      </c>
      <c r="K1172" s="179"/>
      <c r="L1172" s="67" t="str">
        <f t="shared" si="360"/>
        <v/>
      </c>
      <c r="M1172" s="68">
        <f t="shared" si="361"/>
        <v>0</v>
      </c>
      <c r="N1172" s="66">
        <f t="shared" si="362"/>
        <v>0</v>
      </c>
      <c r="O1172" s="152"/>
      <c r="P1172" s="172">
        <f t="shared" si="377"/>
        <v>0</v>
      </c>
      <c r="Q1172" s="69">
        <f t="shared" si="363"/>
        <v>0</v>
      </c>
      <c r="R1172" s="62">
        <f t="shared" si="364"/>
        <v>0</v>
      </c>
      <c r="S1172" s="153"/>
      <c r="T1172" s="118" t="str">
        <f t="shared" si="378"/>
        <v/>
      </c>
      <c r="U1172" s="154"/>
      <c r="V1172" s="154"/>
      <c r="W1172" s="154"/>
      <c r="X1172" s="154"/>
      <c r="Y1172" s="154"/>
      <c r="Z1172" s="154"/>
      <c r="AA1172" s="154"/>
      <c r="AB1172" s="154"/>
      <c r="AC1172" s="154"/>
      <c r="AD1172" s="154"/>
      <c r="AE1172" s="154"/>
      <c r="AF1172" s="154"/>
      <c r="AG1172" s="63">
        <f t="shared" si="365"/>
        <v>0</v>
      </c>
      <c r="AH1172" s="56">
        <f t="shared" si="366"/>
        <v>0</v>
      </c>
      <c r="AI1172" s="56">
        <f t="shared" si="367"/>
        <v>0</v>
      </c>
      <c r="AJ1172" s="56">
        <f t="shared" si="368"/>
        <v>0</v>
      </c>
      <c r="AK1172" s="56">
        <f t="shared" si="369"/>
        <v>0</v>
      </c>
      <c r="AL1172" s="56">
        <f t="shared" si="370"/>
        <v>0</v>
      </c>
      <c r="AM1172" s="56">
        <f t="shared" si="371"/>
        <v>0</v>
      </c>
      <c r="AN1172" s="56">
        <f t="shared" si="372"/>
        <v>0</v>
      </c>
      <c r="AO1172" s="56">
        <f t="shared" si="373"/>
        <v>0</v>
      </c>
      <c r="AP1172" s="56">
        <f t="shared" si="374"/>
        <v>0</v>
      </c>
      <c r="AQ1172" s="56">
        <f t="shared" si="375"/>
        <v>0</v>
      </c>
      <c r="AR1172" s="86">
        <f t="shared" si="376"/>
        <v>0</v>
      </c>
    </row>
    <row r="1173" spans="1:44" x14ac:dyDescent="0.25">
      <c r="A1173" s="178"/>
      <c r="B1173" s="55" t="str">
        <f>_xlfn.IFNA(VLOOKUP(A1173,'Ajánlatkérő(k) adatai'!$B$4:$C$205,2,0),"")</f>
        <v/>
      </c>
      <c r="C1173" s="178"/>
      <c r="D1173" s="55" t="str">
        <f>_xlfn.IFNA(VLOOKUP(C1173,'Számlafizető(k) adatai'!$C$4:$D$203,2,0),"")</f>
        <v/>
      </c>
      <c r="E1173" s="55" t="str">
        <f>_xlfn.IFNA(VLOOKUP(C1173,'Számlafizető(k) adatai'!$C$4:$M$203,11,0),"")</f>
        <v/>
      </c>
      <c r="F1173" s="178"/>
      <c r="G1173" s="178"/>
      <c r="H1173" s="178"/>
      <c r="I1173" s="55" t="str">
        <f>IF(F1173="","",VLOOKUP(LEFT(F1173,5),'Technikai cellák'!B:C,2,0))</f>
        <v/>
      </c>
      <c r="J1173" s="55" t="str">
        <f>IF(F1173="","",VLOOKUP(I1173,'Technikai cellák'!$C$1:$D$12,2,0))</f>
        <v/>
      </c>
      <c r="K1173" s="179"/>
      <c r="L1173" s="67" t="str">
        <f t="shared" si="360"/>
        <v/>
      </c>
      <c r="M1173" s="68">
        <f t="shared" si="361"/>
        <v>0</v>
      </c>
      <c r="N1173" s="66">
        <f t="shared" si="362"/>
        <v>0</v>
      </c>
      <c r="O1173" s="152"/>
      <c r="P1173" s="172">
        <f t="shared" si="377"/>
        <v>0</v>
      </c>
      <c r="Q1173" s="69">
        <f t="shared" si="363"/>
        <v>0</v>
      </c>
      <c r="R1173" s="62">
        <f t="shared" si="364"/>
        <v>0</v>
      </c>
      <c r="S1173" s="153"/>
      <c r="T1173" s="118" t="str">
        <f t="shared" si="378"/>
        <v/>
      </c>
      <c r="U1173" s="154"/>
      <c r="V1173" s="154"/>
      <c r="W1173" s="154"/>
      <c r="X1173" s="154"/>
      <c r="Y1173" s="154"/>
      <c r="Z1173" s="154"/>
      <c r="AA1173" s="154"/>
      <c r="AB1173" s="154"/>
      <c r="AC1173" s="154"/>
      <c r="AD1173" s="154"/>
      <c r="AE1173" s="154"/>
      <c r="AF1173" s="154"/>
      <c r="AG1173" s="63">
        <f t="shared" si="365"/>
        <v>0</v>
      </c>
      <c r="AH1173" s="56">
        <f t="shared" si="366"/>
        <v>0</v>
      </c>
      <c r="AI1173" s="56">
        <f t="shared" si="367"/>
        <v>0</v>
      </c>
      <c r="AJ1173" s="56">
        <f t="shared" si="368"/>
        <v>0</v>
      </c>
      <c r="AK1173" s="56">
        <f t="shared" si="369"/>
        <v>0</v>
      </c>
      <c r="AL1173" s="56">
        <f t="shared" si="370"/>
        <v>0</v>
      </c>
      <c r="AM1173" s="56">
        <f t="shared" si="371"/>
        <v>0</v>
      </c>
      <c r="AN1173" s="56">
        <f t="shared" si="372"/>
        <v>0</v>
      </c>
      <c r="AO1173" s="56">
        <f t="shared" si="373"/>
        <v>0</v>
      </c>
      <c r="AP1173" s="56">
        <f t="shared" si="374"/>
        <v>0</v>
      </c>
      <c r="AQ1173" s="56">
        <f t="shared" si="375"/>
        <v>0</v>
      </c>
      <c r="AR1173" s="86">
        <f t="shared" si="376"/>
        <v>0</v>
      </c>
    </row>
    <row r="1174" spans="1:44" x14ac:dyDescent="0.25">
      <c r="A1174" s="178"/>
      <c r="B1174" s="55" t="str">
        <f>_xlfn.IFNA(VLOOKUP(A1174,'Ajánlatkérő(k) adatai'!$B$4:$C$205,2,0),"")</f>
        <v/>
      </c>
      <c r="C1174" s="178"/>
      <c r="D1174" s="55" t="str">
        <f>_xlfn.IFNA(VLOOKUP(C1174,'Számlafizető(k) adatai'!$C$4:$D$203,2,0),"")</f>
        <v/>
      </c>
      <c r="E1174" s="55" t="str">
        <f>_xlfn.IFNA(VLOOKUP(C1174,'Számlafizető(k) adatai'!$C$4:$M$203,11,0),"")</f>
        <v/>
      </c>
      <c r="F1174" s="178"/>
      <c r="G1174" s="178"/>
      <c r="H1174" s="178"/>
      <c r="I1174" s="55" t="str">
        <f>IF(F1174="","",VLOOKUP(LEFT(F1174,5),'Technikai cellák'!B:C,2,0))</f>
        <v/>
      </c>
      <c r="J1174" s="55" t="str">
        <f>IF(F1174="","",VLOOKUP(I1174,'Technikai cellák'!$C$1:$D$12,2,0))</f>
        <v/>
      </c>
      <c r="K1174" s="179"/>
      <c r="L1174" s="67" t="str">
        <f t="shared" si="360"/>
        <v/>
      </c>
      <c r="M1174" s="68">
        <f t="shared" si="361"/>
        <v>0</v>
      </c>
      <c r="N1174" s="66">
        <f t="shared" si="362"/>
        <v>0</v>
      </c>
      <c r="O1174" s="152"/>
      <c r="P1174" s="172">
        <f t="shared" si="377"/>
        <v>0</v>
      </c>
      <c r="Q1174" s="69">
        <f t="shared" si="363"/>
        <v>0</v>
      </c>
      <c r="R1174" s="62">
        <f t="shared" si="364"/>
        <v>0</v>
      </c>
      <c r="S1174" s="153"/>
      <c r="T1174" s="118" t="str">
        <f t="shared" si="378"/>
        <v/>
      </c>
      <c r="U1174" s="154"/>
      <c r="V1174" s="154"/>
      <c r="W1174" s="154"/>
      <c r="X1174" s="154"/>
      <c r="Y1174" s="154"/>
      <c r="Z1174" s="154"/>
      <c r="AA1174" s="154"/>
      <c r="AB1174" s="154"/>
      <c r="AC1174" s="154"/>
      <c r="AD1174" s="154"/>
      <c r="AE1174" s="154"/>
      <c r="AF1174" s="154"/>
      <c r="AG1174" s="63">
        <f t="shared" si="365"/>
        <v>0</v>
      </c>
      <c r="AH1174" s="56">
        <f t="shared" si="366"/>
        <v>0</v>
      </c>
      <c r="AI1174" s="56">
        <f t="shared" si="367"/>
        <v>0</v>
      </c>
      <c r="AJ1174" s="56">
        <f t="shared" si="368"/>
        <v>0</v>
      </c>
      <c r="AK1174" s="56">
        <f t="shared" si="369"/>
        <v>0</v>
      </c>
      <c r="AL1174" s="56">
        <f t="shared" si="370"/>
        <v>0</v>
      </c>
      <c r="AM1174" s="56">
        <f t="shared" si="371"/>
        <v>0</v>
      </c>
      <c r="AN1174" s="56">
        <f t="shared" si="372"/>
        <v>0</v>
      </c>
      <c r="AO1174" s="56">
        <f t="shared" si="373"/>
        <v>0</v>
      </c>
      <c r="AP1174" s="56">
        <f t="shared" si="374"/>
        <v>0</v>
      </c>
      <c r="AQ1174" s="56">
        <f t="shared" si="375"/>
        <v>0</v>
      </c>
      <c r="AR1174" s="86">
        <f t="shared" si="376"/>
        <v>0</v>
      </c>
    </row>
    <row r="1175" spans="1:44" x14ac:dyDescent="0.25">
      <c r="A1175" s="178"/>
      <c r="B1175" s="55" t="str">
        <f>_xlfn.IFNA(VLOOKUP(A1175,'Ajánlatkérő(k) adatai'!$B$4:$C$205,2,0),"")</f>
        <v/>
      </c>
      <c r="C1175" s="178"/>
      <c r="D1175" s="55" t="str">
        <f>_xlfn.IFNA(VLOOKUP(C1175,'Számlafizető(k) adatai'!$C$4:$D$203,2,0),"")</f>
        <v/>
      </c>
      <c r="E1175" s="55" t="str">
        <f>_xlfn.IFNA(VLOOKUP(C1175,'Számlafizető(k) adatai'!$C$4:$M$203,11,0),"")</f>
        <v/>
      </c>
      <c r="F1175" s="178"/>
      <c r="G1175" s="178"/>
      <c r="H1175" s="178"/>
      <c r="I1175" s="55" t="str">
        <f>IF(F1175="","",VLOOKUP(LEFT(F1175,5),'Technikai cellák'!B:C,2,0))</f>
        <v/>
      </c>
      <c r="J1175" s="55" t="str">
        <f>IF(F1175="","",VLOOKUP(I1175,'Technikai cellák'!$C$1:$D$12,2,0))</f>
        <v/>
      </c>
      <c r="K1175" s="179"/>
      <c r="L1175" s="67" t="str">
        <f t="shared" si="360"/>
        <v/>
      </c>
      <c r="M1175" s="68">
        <f t="shared" si="361"/>
        <v>0</v>
      </c>
      <c r="N1175" s="66">
        <f t="shared" si="362"/>
        <v>0</v>
      </c>
      <c r="O1175" s="152"/>
      <c r="P1175" s="172">
        <f t="shared" si="377"/>
        <v>0</v>
      </c>
      <c r="Q1175" s="69">
        <f t="shared" si="363"/>
        <v>0</v>
      </c>
      <c r="R1175" s="62">
        <f t="shared" si="364"/>
        <v>0</v>
      </c>
      <c r="S1175" s="153"/>
      <c r="T1175" s="118" t="str">
        <f t="shared" si="378"/>
        <v/>
      </c>
      <c r="U1175" s="154"/>
      <c r="V1175" s="154"/>
      <c r="W1175" s="154"/>
      <c r="X1175" s="154"/>
      <c r="Y1175" s="154"/>
      <c r="Z1175" s="154"/>
      <c r="AA1175" s="154"/>
      <c r="AB1175" s="154"/>
      <c r="AC1175" s="154"/>
      <c r="AD1175" s="154"/>
      <c r="AE1175" s="154"/>
      <c r="AF1175" s="154"/>
      <c r="AG1175" s="63">
        <f t="shared" si="365"/>
        <v>0</v>
      </c>
      <c r="AH1175" s="56">
        <f t="shared" si="366"/>
        <v>0</v>
      </c>
      <c r="AI1175" s="56">
        <f t="shared" si="367"/>
        <v>0</v>
      </c>
      <c r="AJ1175" s="56">
        <f t="shared" si="368"/>
        <v>0</v>
      </c>
      <c r="AK1175" s="56">
        <f t="shared" si="369"/>
        <v>0</v>
      </c>
      <c r="AL1175" s="56">
        <f t="shared" si="370"/>
        <v>0</v>
      </c>
      <c r="AM1175" s="56">
        <f t="shared" si="371"/>
        <v>0</v>
      </c>
      <c r="AN1175" s="56">
        <f t="shared" si="372"/>
        <v>0</v>
      </c>
      <c r="AO1175" s="56">
        <f t="shared" si="373"/>
        <v>0</v>
      </c>
      <c r="AP1175" s="56">
        <f t="shared" si="374"/>
        <v>0</v>
      </c>
      <c r="AQ1175" s="56">
        <f t="shared" si="375"/>
        <v>0</v>
      </c>
      <c r="AR1175" s="86">
        <f t="shared" si="376"/>
        <v>0</v>
      </c>
    </row>
    <row r="1176" spans="1:44" x14ac:dyDescent="0.25">
      <c r="A1176" s="178"/>
      <c r="B1176" s="55" t="str">
        <f>_xlfn.IFNA(VLOOKUP(A1176,'Ajánlatkérő(k) adatai'!$B$4:$C$205,2,0),"")</f>
        <v/>
      </c>
      <c r="C1176" s="178"/>
      <c r="D1176" s="55" t="str">
        <f>_xlfn.IFNA(VLOOKUP(C1176,'Számlafizető(k) adatai'!$C$4:$D$203,2,0),"")</f>
        <v/>
      </c>
      <c r="E1176" s="55" t="str">
        <f>_xlfn.IFNA(VLOOKUP(C1176,'Számlafizető(k) adatai'!$C$4:$M$203,11,0),"")</f>
        <v/>
      </c>
      <c r="F1176" s="178"/>
      <c r="G1176" s="178"/>
      <c r="H1176" s="178"/>
      <c r="I1176" s="55" t="str">
        <f>IF(F1176="","",VLOOKUP(LEFT(F1176,5),'Technikai cellák'!B:C,2,0))</f>
        <v/>
      </c>
      <c r="J1176" s="55" t="str">
        <f>IF(F1176="","",VLOOKUP(I1176,'Technikai cellák'!$C$1:$D$12,2,0))</f>
        <v/>
      </c>
      <c r="K1176" s="179"/>
      <c r="L1176" s="67" t="str">
        <f t="shared" si="360"/>
        <v/>
      </c>
      <c r="M1176" s="68">
        <f t="shared" si="361"/>
        <v>0</v>
      </c>
      <c r="N1176" s="66">
        <f t="shared" si="362"/>
        <v>0</v>
      </c>
      <c r="O1176" s="152"/>
      <c r="P1176" s="172">
        <f t="shared" si="377"/>
        <v>0</v>
      </c>
      <c r="Q1176" s="69">
        <f t="shared" si="363"/>
        <v>0</v>
      </c>
      <c r="R1176" s="62">
        <f t="shared" si="364"/>
        <v>0</v>
      </c>
      <c r="S1176" s="153"/>
      <c r="T1176" s="118" t="str">
        <f t="shared" si="378"/>
        <v/>
      </c>
      <c r="U1176" s="154"/>
      <c r="V1176" s="154"/>
      <c r="W1176" s="154"/>
      <c r="X1176" s="154"/>
      <c r="Y1176" s="154"/>
      <c r="Z1176" s="154"/>
      <c r="AA1176" s="154"/>
      <c r="AB1176" s="154"/>
      <c r="AC1176" s="154"/>
      <c r="AD1176" s="154"/>
      <c r="AE1176" s="154"/>
      <c r="AF1176" s="154"/>
      <c r="AG1176" s="63">
        <f t="shared" si="365"/>
        <v>0</v>
      </c>
      <c r="AH1176" s="56">
        <f t="shared" si="366"/>
        <v>0</v>
      </c>
      <c r="AI1176" s="56">
        <f t="shared" si="367"/>
        <v>0</v>
      </c>
      <c r="AJ1176" s="56">
        <f t="shared" si="368"/>
        <v>0</v>
      </c>
      <c r="AK1176" s="56">
        <f t="shared" si="369"/>
        <v>0</v>
      </c>
      <c r="AL1176" s="56">
        <f t="shared" si="370"/>
        <v>0</v>
      </c>
      <c r="AM1176" s="56">
        <f t="shared" si="371"/>
        <v>0</v>
      </c>
      <c r="AN1176" s="56">
        <f t="shared" si="372"/>
        <v>0</v>
      </c>
      <c r="AO1176" s="56">
        <f t="shared" si="373"/>
        <v>0</v>
      </c>
      <c r="AP1176" s="56">
        <f t="shared" si="374"/>
        <v>0</v>
      </c>
      <c r="AQ1176" s="56">
        <f t="shared" si="375"/>
        <v>0</v>
      </c>
      <c r="AR1176" s="86">
        <f t="shared" si="376"/>
        <v>0</v>
      </c>
    </row>
    <row r="1177" spans="1:44" x14ac:dyDescent="0.25">
      <c r="A1177" s="178"/>
      <c r="B1177" s="55" t="str">
        <f>_xlfn.IFNA(VLOOKUP(A1177,'Ajánlatkérő(k) adatai'!$B$4:$C$205,2,0),"")</f>
        <v/>
      </c>
      <c r="C1177" s="178"/>
      <c r="D1177" s="55" t="str">
        <f>_xlfn.IFNA(VLOOKUP(C1177,'Számlafizető(k) adatai'!$C$4:$D$203,2,0),"")</f>
        <v/>
      </c>
      <c r="E1177" s="55" t="str">
        <f>_xlfn.IFNA(VLOOKUP(C1177,'Számlafizető(k) adatai'!$C$4:$M$203,11,0),"")</f>
        <v/>
      </c>
      <c r="F1177" s="178"/>
      <c r="G1177" s="178"/>
      <c r="H1177" s="178"/>
      <c r="I1177" s="55" t="str">
        <f>IF(F1177="","",VLOOKUP(LEFT(F1177,5),'Technikai cellák'!B:C,2,0))</f>
        <v/>
      </c>
      <c r="J1177" s="55" t="str">
        <f>IF(F1177="","",VLOOKUP(I1177,'Technikai cellák'!$C$1:$D$12,2,0))</f>
        <v/>
      </c>
      <c r="K1177" s="179"/>
      <c r="L1177" s="67" t="str">
        <f t="shared" si="360"/>
        <v/>
      </c>
      <c r="M1177" s="68">
        <f t="shared" si="361"/>
        <v>0</v>
      </c>
      <c r="N1177" s="66">
        <f t="shared" si="362"/>
        <v>0</v>
      </c>
      <c r="O1177" s="152"/>
      <c r="P1177" s="172">
        <f t="shared" si="377"/>
        <v>0</v>
      </c>
      <c r="Q1177" s="69">
        <f t="shared" si="363"/>
        <v>0</v>
      </c>
      <c r="R1177" s="62">
        <f t="shared" si="364"/>
        <v>0</v>
      </c>
      <c r="S1177" s="153"/>
      <c r="T1177" s="118" t="str">
        <f t="shared" si="378"/>
        <v/>
      </c>
      <c r="U1177" s="154"/>
      <c r="V1177" s="154"/>
      <c r="W1177" s="154"/>
      <c r="X1177" s="154"/>
      <c r="Y1177" s="154"/>
      <c r="Z1177" s="154"/>
      <c r="AA1177" s="154"/>
      <c r="AB1177" s="154"/>
      <c r="AC1177" s="154"/>
      <c r="AD1177" s="154"/>
      <c r="AE1177" s="154"/>
      <c r="AF1177" s="154"/>
      <c r="AG1177" s="63">
        <f t="shared" si="365"/>
        <v>0</v>
      </c>
      <c r="AH1177" s="56">
        <f t="shared" si="366"/>
        <v>0</v>
      </c>
      <c r="AI1177" s="56">
        <f t="shared" si="367"/>
        <v>0</v>
      </c>
      <c r="AJ1177" s="56">
        <f t="shared" si="368"/>
        <v>0</v>
      </c>
      <c r="AK1177" s="56">
        <f t="shared" si="369"/>
        <v>0</v>
      </c>
      <c r="AL1177" s="56">
        <f t="shared" si="370"/>
        <v>0</v>
      </c>
      <c r="AM1177" s="56">
        <f t="shared" si="371"/>
        <v>0</v>
      </c>
      <c r="AN1177" s="56">
        <f t="shared" si="372"/>
        <v>0</v>
      </c>
      <c r="AO1177" s="56">
        <f t="shared" si="373"/>
        <v>0</v>
      </c>
      <c r="AP1177" s="56">
        <f t="shared" si="374"/>
        <v>0</v>
      </c>
      <c r="AQ1177" s="56">
        <f t="shared" si="375"/>
        <v>0</v>
      </c>
      <c r="AR1177" s="86">
        <f t="shared" si="376"/>
        <v>0</v>
      </c>
    </row>
    <row r="1178" spans="1:44" x14ac:dyDescent="0.25">
      <c r="A1178" s="178"/>
      <c r="B1178" s="55" t="str">
        <f>_xlfn.IFNA(VLOOKUP(A1178,'Ajánlatkérő(k) adatai'!$B$4:$C$205,2,0),"")</f>
        <v/>
      </c>
      <c r="C1178" s="178"/>
      <c r="D1178" s="55" t="str">
        <f>_xlfn.IFNA(VLOOKUP(C1178,'Számlafizető(k) adatai'!$C$4:$D$203,2,0),"")</f>
        <v/>
      </c>
      <c r="E1178" s="55" t="str">
        <f>_xlfn.IFNA(VLOOKUP(C1178,'Számlafizető(k) adatai'!$C$4:$M$203,11,0),"")</f>
        <v/>
      </c>
      <c r="F1178" s="178"/>
      <c r="G1178" s="178"/>
      <c r="H1178" s="178"/>
      <c r="I1178" s="55" t="str">
        <f>IF(F1178="","",VLOOKUP(LEFT(F1178,5),'Technikai cellák'!B:C,2,0))</f>
        <v/>
      </c>
      <c r="J1178" s="55" t="str">
        <f>IF(F1178="","",VLOOKUP(I1178,'Technikai cellák'!$C$1:$D$12,2,0))</f>
        <v/>
      </c>
      <c r="K1178" s="179"/>
      <c r="L1178" s="67" t="str">
        <f t="shared" si="360"/>
        <v/>
      </c>
      <c r="M1178" s="68">
        <f t="shared" si="361"/>
        <v>0</v>
      </c>
      <c r="N1178" s="66">
        <f t="shared" si="362"/>
        <v>0</v>
      </c>
      <c r="O1178" s="152"/>
      <c r="P1178" s="172">
        <f t="shared" si="377"/>
        <v>0</v>
      </c>
      <c r="Q1178" s="69">
        <f t="shared" si="363"/>
        <v>0</v>
      </c>
      <c r="R1178" s="62">
        <f t="shared" si="364"/>
        <v>0</v>
      </c>
      <c r="S1178" s="153"/>
      <c r="T1178" s="118" t="str">
        <f t="shared" si="378"/>
        <v/>
      </c>
      <c r="U1178" s="154"/>
      <c r="V1178" s="154"/>
      <c r="W1178" s="154"/>
      <c r="X1178" s="154"/>
      <c r="Y1178" s="154"/>
      <c r="Z1178" s="154"/>
      <c r="AA1178" s="154"/>
      <c r="AB1178" s="154"/>
      <c r="AC1178" s="154"/>
      <c r="AD1178" s="154"/>
      <c r="AE1178" s="154"/>
      <c r="AF1178" s="154"/>
      <c r="AG1178" s="63">
        <f t="shared" si="365"/>
        <v>0</v>
      </c>
      <c r="AH1178" s="56">
        <f t="shared" si="366"/>
        <v>0</v>
      </c>
      <c r="AI1178" s="56">
        <f t="shared" si="367"/>
        <v>0</v>
      </c>
      <c r="AJ1178" s="56">
        <f t="shared" si="368"/>
        <v>0</v>
      </c>
      <c r="AK1178" s="56">
        <f t="shared" si="369"/>
        <v>0</v>
      </c>
      <c r="AL1178" s="56">
        <f t="shared" si="370"/>
        <v>0</v>
      </c>
      <c r="AM1178" s="56">
        <f t="shared" si="371"/>
        <v>0</v>
      </c>
      <c r="AN1178" s="56">
        <f t="shared" si="372"/>
        <v>0</v>
      </c>
      <c r="AO1178" s="56">
        <f t="shared" si="373"/>
        <v>0</v>
      </c>
      <c r="AP1178" s="56">
        <f t="shared" si="374"/>
        <v>0</v>
      </c>
      <c r="AQ1178" s="56">
        <f t="shared" si="375"/>
        <v>0</v>
      </c>
      <c r="AR1178" s="86">
        <f t="shared" si="376"/>
        <v>0</v>
      </c>
    </row>
    <row r="1179" spans="1:44" x14ac:dyDescent="0.25">
      <c r="A1179" s="178"/>
      <c r="B1179" s="55" t="str">
        <f>_xlfn.IFNA(VLOOKUP(A1179,'Ajánlatkérő(k) adatai'!$B$4:$C$205,2,0),"")</f>
        <v/>
      </c>
      <c r="C1179" s="178"/>
      <c r="D1179" s="55" t="str">
        <f>_xlfn.IFNA(VLOOKUP(C1179,'Számlafizető(k) adatai'!$C$4:$D$203,2,0),"")</f>
        <v/>
      </c>
      <c r="E1179" s="55" t="str">
        <f>_xlfn.IFNA(VLOOKUP(C1179,'Számlafizető(k) adatai'!$C$4:$M$203,11,0),"")</f>
        <v/>
      </c>
      <c r="F1179" s="178"/>
      <c r="G1179" s="178"/>
      <c r="H1179" s="178"/>
      <c r="I1179" s="55" t="str">
        <f>IF(F1179="","",VLOOKUP(LEFT(F1179,5),'Technikai cellák'!B:C,2,0))</f>
        <v/>
      </c>
      <c r="J1179" s="55" t="str">
        <f>IF(F1179="","",VLOOKUP(I1179,'Technikai cellák'!$C$1:$D$12,2,0))</f>
        <v/>
      </c>
      <c r="K1179" s="179"/>
      <c r="L1179" s="67" t="str">
        <f t="shared" si="360"/>
        <v/>
      </c>
      <c r="M1179" s="68">
        <f t="shared" si="361"/>
        <v>0</v>
      </c>
      <c r="N1179" s="66">
        <f t="shared" si="362"/>
        <v>0</v>
      </c>
      <c r="O1179" s="152"/>
      <c r="P1179" s="172">
        <f t="shared" si="377"/>
        <v>0</v>
      </c>
      <c r="Q1179" s="69">
        <f t="shared" si="363"/>
        <v>0</v>
      </c>
      <c r="R1179" s="62">
        <f t="shared" si="364"/>
        <v>0</v>
      </c>
      <c r="S1179" s="153"/>
      <c r="T1179" s="118" t="str">
        <f t="shared" si="378"/>
        <v/>
      </c>
      <c r="U1179" s="154"/>
      <c r="V1179" s="154"/>
      <c r="W1179" s="154"/>
      <c r="X1179" s="154"/>
      <c r="Y1179" s="154"/>
      <c r="Z1179" s="154"/>
      <c r="AA1179" s="154"/>
      <c r="AB1179" s="154"/>
      <c r="AC1179" s="154"/>
      <c r="AD1179" s="154"/>
      <c r="AE1179" s="154"/>
      <c r="AF1179" s="154"/>
      <c r="AG1179" s="63">
        <f t="shared" si="365"/>
        <v>0</v>
      </c>
      <c r="AH1179" s="56">
        <f t="shared" si="366"/>
        <v>0</v>
      </c>
      <c r="AI1179" s="56">
        <f t="shared" si="367"/>
        <v>0</v>
      </c>
      <c r="AJ1179" s="56">
        <f t="shared" si="368"/>
        <v>0</v>
      </c>
      <c r="AK1179" s="56">
        <f t="shared" si="369"/>
        <v>0</v>
      </c>
      <c r="AL1179" s="56">
        <f t="shared" si="370"/>
        <v>0</v>
      </c>
      <c r="AM1179" s="56">
        <f t="shared" si="371"/>
        <v>0</v>
      </c>
      <c r="AN1179" s="56">
        <f t="shared" si="372"/>
        <v>0</v>
      </c>
      <c r="AO1179" s="56">
        <f t="shared" si="373"/>
        <v>0</v>
      </c>
      <c r="AP1179" s="56">
        <f t="shared" si="374"/>
        <v>0</v>
      </c>
      <c r="AQ1179" s="56">
        <f t="shared" si="375"/>
        <v>0</v>
      </c>
      <c r="AR1179" s="86">
        <f t="shared" si="376"/>
        <v>0</v>
      </c>
    </row>
    <row r="1180" spans="1:44" x14ac:dyDescent="0.25">
      <c r="A1180" s="178"/>
      <c r="B1180" s="55" t="str">
        <f>_xlfn.IFNA(VLOOKUP(A1180,'Ajánlatkérő(k) adatai'!$B$4:$C$205,2,0),"")</f>
        <v/>
      </c>
      <c r="C1180" s="178"/>
      <c r="D1180" s="55" t="str">
        <f>_xlfn.IFNA(VLOOKUP(C1180,'Számlafizető(k) adatai'!$C$4:$D$203,2,0),"")</f>
        <v/>
      </c>
      <c r="E1180" s="55" t="str">
        <f>_xlfn.IFNA(VLOOKUP(C1180,'Számlafizető(k) adatai'!$C$4:$M$203,11,0),"")</f>
        <v/>
      </c>
      <c r="F1180" s="178"/>
      <c r="G1180" s="178"/>
      <c r="H1180" s="178"/>
      <c r="I1180" s="55" t="str">
        <f>IF(F1180="","",VLOOKUP(LEFT(F1180,5),'Technikai cellák'!B:C,2,0))</f>
        <v/>
      </c>
      <c r="J1180" s="55" t="str">
        <f>IF(F1180="","",VLOOKUP(I1180,'Technikai cellák'!$C$1:$D$12,2,0))</f>
        <v/>
      </c>
      <c r="K1180" s="179"/>
      <c r="L1180" s="67" t="str">
        <f t="shared" si="360"/>
        <v/>
      </c>
      <c r="M1180" s="68">
        <f t="shared" si="361"/>
        <v>0</v>
      </c>
      <c r="N1180" s="66">
        <f t="shared" si="362"/>
        <v>0</v>
      </c>
      <c r="O1180" s="152"/>
      <c r="P1180" s="172">
        <f t="shared" si="377"/>
        <v>0</v>
      </c>
      <c r="Q1180" s="69">
        <f t="shared" si="363"/>
        <v>0</v>
      </c>
      <c r="R1180" s="62">
        <f t="shared" si="364"/>
        <v>0</v>
      </c>
      <c r="S1180" s="153"/>
      <c r="T1180" s="118" t="str">
        <f t="shared" si="378"/>
        <v/>
      </c>
      <c r="U1180" s="154"/>
      <c r="V1180" s="154"/>
      <c r="W1180" s="154"/>
      <c r="X1180" s="154"/>
      <c r="Y1180" s="154"/>
      <c r="Z1180" s="154"/>
      <c r="AA1180" s="154"/>
      <c r="AB1180" s="154"/>
      <c r="AC1180" s="154"/>
      <c r="AD1180" s="154"/>
      <c r="AE1180" s="154"/>
      <c r="AF1180" s="154"/>
      <c r="AG1180" s="63">
        <f t="shared" si="365"/>
        <v>0</v>
      </c>
      <c r="AH1180" s="56">
        <f t="shared" si="366"/>
        <v>0</v>
      </c>
      <c r="AI1180" s="56">
        <f t="shared" si="367"/>
        <v>0</v>
      </c>
      <c r="AJ1180" s="56">
        <f t="shared" si="368"/>
        <v>0</v>
      </c>
      <c r="AK1180" s="56">
        <f t="shared" si="369"/>
        <v>0</v>
      </c>
      <c r="AL1180" s="56">
        <f t="shared" si="370"/>
        <v>0</v>
      </c>
      <c r="AM1180" s="56">
        <f t="shared" si="371"/>
        <v>0</v>
      </c>
      <c r="AN1180" s="56">
        <f t="shared" si="372"/>
        <v>0</v>
      </c>
      <c r="AO1180" s="56">
        <f t="shared" si="373"/>
        <v>0</v>
      </c>
      <c r="AP1180" s="56">
        <f t="shared" si="374"/>
        <v>0</v>
      </c>
      <c r="AQ1180" s="56">
        <f t="shared" si="375"/>
        <v>0</v>
      </c>
      <c r="AR1180" s="86">
        <f t="shared" si="376"/>
        <v>0</v>
      </c>
    </row>
    <row r="1181" spans="1:44" x14ac:dyDescent="0.25">
      <c r="A1181" s="178"/>
      <c r="B1181" s="55" t="str">
        <f>_xlfn.IFNA(VLOOKUP(A1181,'Ajánlatkérő(k) adatai'!$B$4:$C$205,2,0),"")</f>
        <v/>
      </c>
      <c r="C1181" s="178"/>
      <c r="D1181" s="55" t="str">
        <f>_xlfn.IFNA(VLOOKUP(C1181,'Számlafizető(k) adatai'!$C$4:$D$203,2,0),"")</f>
        <v/>
      </c>
      <c r="E1181" s="55" t="str">
        <f>_xlfn.IFNA(VLOOKUP(C1181,'Számlafizető(k) adatai'!$C$4:$M$203,11,0),"")</f>
        <v/>
      </c>
      <c r="F1181" s="178"/>
      <c r="G1181" s="178"/>
      <c r="H1181" s="178"/>
      <c r="I1181" s="55" t="str">
        <f>IF(F1181="","",VLOOKUP(LEFT(F1181,5),'Technikai cellák'!B:C,2,0))</f>
        <v/>
      </c>
      <c r="J1181" s="55" t="str">
        <f>IF(F1181="","",VLOOKUP(I1181,'Technikai cellák'!$C$1:$D$12,2,0))</f>
        <v/>
      </c>
      <c r="K1181" s="179"/>
      <c r="L1181" s="67" t="str">
        <f t="shared" si="360"/>
        <v/>
      </c>
      <c r="M1181" s="68">
        <f t="shared" si="361"/>
        <v>0</v>
      </c>
      <c r="N1181" s="66">
        <f t="shared" si="362"/>
        <v>0</v>
      </c>
      <c r="O1181" s="152"/>
      <c r="P1181" s="172">
        <f t="shared" si="377"/>
        <v>0</v>
      </c>
      <c r="Q1181" s="69">
        <f t="shared" si="363"/>
        <v>0</v>
      </c>
      <c r="R1181" s="62">
        <f t="shared" si="364"/>
        <v>0</v>
      </c>
      <c r="S1181" s="153"/>
      <c r="T1181" s="118" t="str">
        <f t="shared" si="378"/>
        <v/>
      </c>
      <c r="U1181" s="154"/>
      <c r="V1181" s="154"/>
      <c r="W1181" s="154"/>
      <c r="X1181" s="154"/>
      <c r="Y1181" s="154"/>
      <c r="Z1181" s="154"/>
      <c r="AA1181" s="154"/>
      <c r="AB1181" s="154"/>
      <c r="AC1181" s="154"/>
      <c r="AD1181" s="154"/>
      <c r="AE1181" s="154"/>
      <c r="AF1181" s="154"/>
      <c r="AG1181" s="63">
        <f t="shared" si="365"/>
        <v>0</v>
      </c>
      <c r="AH1181" s="56">
        <f t="shared" si="366"/>
        <v>0</v>
      </c>
      <c r="AI1181" s="56">
        <f t="shared" si="367"/>
        <v>0</v>
      </c>
      <c r="AJ1181" s="56">
        <f t="shared" si="368"/>
        <v>0</v>
      </c>
      <c r="AK1181" s="56">
        <f t="shared" si="369"/>
        <v>0</v>
      </c>
      <c r="AL1181" s="56">
        <f t="shared" si="370"/>
        <v>0</v>
      </c>
      <c r="AM1181" s="56">
        <f t="shared" si="371"/>
        <v>0</v>
      </c>
      <c r="AN1181" s="56">
        <f t="shared" si="372"/>
        <v>0</v>
      </c>
      <c r="AO1181" s="56">
        <f t="shared" si="373"/>
        <v>0</v>
      </c>
      <c r="AP1181" s="56">
        <f t="shared" si="374"/>
        <v>0</v>
      </c>
      <c r="AQ1181" s="56">
        <f t="shared" si="375"/>
        <v>0</v>
      </c>
      <c r="AR1181" s="86">
        <f t="shared" si="376"/>
        <v>0</v>
      </c>
    </row>
    <row r="1182" spans="1:44" x14ac:dyDescent="0.25">
      <c r="A1182" s="178"/>
      <c r="B1182" s="55" t="str">
        <f>_xlfn.IFNA(VLOOKUP(A1182,'Ajánlatkérő(k) adatai'!$B$4:$C$205,2,0),"")</f>
        <v/>
      </c>
      <c r="C1182" s="178"/>
      <c r="D1182" s="55" t="str">
        <f>_xlfn.IFNA(VLOOKUP(C1182,'Számlafizető(k) adatai'!$C$4:$D$203,2,0),"")</f>
        <v/>
      </c>
      <c r="E1182" s="55" t="str">
        <f>_xlfn.IFNA(VLOOKUP(C1182,'Számlafizető(k) adatai'!$C$4:$M$203,11,0),"")</f>
        <v/>
      </c>
      <c r="F1182" s="178"/>
      <c r="G1182" s="178"/>
      <c r="H1182" s="178"/>
      <c r="I1182" s="55" t="str">
        <f>IF(F1182="","",VLOOKUP(LEFT(F1182,5),'Technikai cellák'!B:C,2,0))</f>
        <v/>
      </c>
      <c r="J1182" s="55" t="str">
        <f>IF(F1182="","",VLOOKUP(I1182,'Technikai cellák'!$C$1:$D$12,2,0))</f>
        <v/>
      </c>
      <c r="K1182" s="179"/>
      <c r="L1182" s="67" t="str">
        <f t="shared" si="360"/>
        <v/>
      </c>
      <c r="M1182" s="68">
        <f t="shared" si="361"/>
        <v>0</v>
      </c>
      <c r="N1182" s="66">
        <f t="shared" si="362"/>
        <v>0</v>
      </c>
      <c r="O1182" s="152"/>
      <c r="P1182" s="172">
        <f t="shared" si="377"/>
        <v>0</v>
      </c>
      <c r="Q1182" s="69">
        <f t="shared" si="363"/>
        <v>0</v>
      </c>
      <c r="R1182" s="62">
        <f t="shared" si="364"/>
        <v>0</v>
      </c>
      <c r="S1182" s="153"/>
      <c r="T1182" s="118" t="str">
        <f t="shared" si="378"/>
        <v/>
      </c>
      <c r="U1182" s="154"/>
      <c r="V1182" s="154"/>
      <c r="W1182" s="154"/>
      <c r="X1182" s="154"/>
      <c r="Y1182" s="154"/>
      <c r="Z1182" s="154"/>
      <c r="AA1182" s="154"/>
      <c r="AB1182" s="154"/>
      <c r="AC1182" s="154"/>
      <c r="AD1182" s="154"/>
      <c r="AE1182" s="154"/>
      <c r="AF1182" s="154"/>
      <c r="AG1182" s="63">
        <f t="shared" si="365"/>
        <v>0</v>
      </c>
      <c r="AH1182" s="56">
        <f t="shared" si="366"/>
        <v>0</v>
      </c>
      <c r="AI1182" s="56">
        <f t="shared" si="367"/>
        <v>0</v>
      </c>
      <c r="AJ1182" s="56">
        <f t="shared" si="368"/>
        <v>0</v>
      </c>
      <c r="AK1182" s="56">
        <f t="shared" si="369"/>
        <v>0</v>
      </c>
      <c r="AL1182" s="56">
        <f t="shared" si="370"/>
        <v>0</v>
      </c>
      <c r="AM1182" s="56">
        <f t="shared" si="371"/>
        <v>0</v>
      </c>
      <c r="AN1182" s="56">
        <f t="shared" si="372"/>
        <v>0</v>
      </c>
      <c r="AO1182" s="56">
        <f t="shared" si="373"/>
        <v>0</v>
      </c>
      <c r="AP1182" s="56">
        <f t="shared" si="374"/>
        <v>0</v>
      </c>
      <c r="AQ1182" s="56">
        <f t="shared" si="375"/>
        <v>0</v>
      </c>
      <c r="AR1182" s="86">
        <f t="shared" si="376"/>
        <v>0</v>
      </c>
    </row>
    <row r="1183" spans="1:44" x14ac:dyDescent="0.25">
      <c r="A1183" s="178"/>
      <c r="B1183" s="55" t="str">
        <f>_xlfn.IFNA(VLOOKUP(A1183,'Ajánlatkérő(k) adatai'!$B$4:$C$205,2,0),"")</f>
        <v/>
      </c>
      <c r="C1183" s="178"/>
      <c r="D1183" s="55" t="str">
        <f>_xlfn.IFNA(VLOOKUP(C1183,'Számlafizető(k) adatai'!$C$4:$D$203,2,0),"")</f>
        <v/>
      </c>
      <c r="E1183" s="55" t="str">
        <f>_xlfn.IFNA(VLOOKUP(C1183,'Számlafizető(k) adatai'!$C$4:$M$203,11,0),"")</f>
        <v/>
      </c>
      <c r="F1183" s="178"/>
      <c r="G1183" s="178"/>
      <c r="H1183" s="178"/>
      <c r="I1183" s="55" t="str">
        <f>IF(F1183="","",VLOOKUP(LEFT(F1183,5),'Technikai cellák'!B:C,2,0))</f>
        <v/>
      </c>
      <c r="J1183" s="55" t="str">
        <f>IF(F1183="","",VLOOKUP(I1183,'Technikai cellák'!$C$1:$D$12,2,0))</f>
        <v/>
      </c>
      <c r="K1183" s="179"/>
      <c r="L1183" s="67" t="str">
        <f t="shared" si="360"/>
        <v/>
      </c>
      <c r="M1183" s="68">
        <f t="shared" si="361"/>
        <v>0</v>
      </c>
      <c r="N1183" s="66">
        <f t="shared" si="362"/>
        <v>0</v>
      </c>
      <c r="O1183" s="152"/>
      <c r="P1183" s="172">
        <f t="shared" si="377"/>
        <v>0</v>
      </c>
      <c r="Q1183" s="69">
        <f t="shared" si="363"/>
        <v>0</v>
      </c>
      <c r="R1183" s="62">
        <f t="shared" si="364"/>
        <v>0</v>
      </c>
      <c r="S1183" s="153"/>
      <c r="T1183" s="118" t="str">
        <f t="shared" si="378"/>
        <v/>
      </c>
      <c r="U1183" s="154"/>
      <c r="V1183" s="154"/>
      <c r="W1183" s="154"/>
      <c r="X1183" s="154"/>
      <c r="Y1183" s="154"/>
      <c r="Z1183" s="154"/>
      <c r="AA1183" s="154"/>
      <c r="AB1183" s="154"/>
      <c r="AC1183" s="154"/>
      <c r="AD1183" s="154"/>
      <c r="AE1183" s="154"/>
      <c r="AF1183" s="154"/>
      <c r="AG1183" s="63">
        <f t="shared" si="365"/>
        <v>0</v>
      </c>
      <c r="AH1183" s="56">
        <f t="shared" si="366"/>
        <v>0</v>
      </c>
      <c r="AI1183" s="56">
        <f t="shared" si="367"/>
        <v>0</v>
      </c>
      <c r="AJ1183" s="56">
        <f t="shared" si="368"/>
        <v>0</v>
      </c>
      <c r="AK1183" s="56">
        <f t="shared" si="369"/>
        <v>0</v>
      </c>
      <c r="AL1183" s="56">
        <f t="shared" si="370"/>
        <v>0</v>
      </c>
      <c r="AM1183" s="56">
        <f t="shared" si="371"/>
        <v>0</v>
      </c>
      <c r="AN1183" s="56">
        <f t="shared" si="372"/>
        <v>0</v>
      </c>
      <c r="AO1183" s="56">
        <f t="shared" si="373"/>
        <v>0</v>
      </c>
      <c r="AP1183" s="56">
        <f t="shared" si="374"/>
        <v>0</v>
      </c>
      <c r="AQ1183" s="56">
        <f t="shared" si="375"/>
        <v>0</v>
      </c>
      <c r="AR1183" s="86">
        <f t="shared" si="376"/>
        <v>0</v>
      </c>
    </row>
    <row r="1184" spans="1:44" x14ac:dyDescent="0.25">
      <c r="A1184" s="178"/>
      <c r="B1184" s="55" t="str">
        <f>_xlfn.IFNA(VLOOKUP(A1184,'Ajánlatkérő(k) adatai'!$B$4:$C$205,2,0),"")</f>
        <v/>
      </c>
      <c r="C1184" s="178"/>
      <c r="D1184" s="55" t="str">
        <f>_xlfn.IFNA(VLOOKUP(C1184,'Számlafizető(k) adatai'!$C$4:$D$203,2,0),"")</f>
        <v/>
      </c>
      <c r="E1184" s="55" t="str">
        <f>_xlfn.IFNA(VLOOKUP(C1184,'Számlafizető(k) adatai'!$C$4:$M$203,11,0),"")</f>
        <v/>
      </c>
      <c r="F1184" s="178"/>
      <c r="G1184" s="178"/>
      <c r="H1184" s="178"/>
      <c r="I1184" s="55" t="str">
        <f>IF(F1184="","",VLOOKUP(LEFT(F1184,5),'Technikai cellák'!B:C,2,0))</f>
        <v/>
      </c>
      <c r="J1184" s="55" t="str">
        <f>IF(F1184="","",VLOOKUP(I1184,'Technikai cellák'!$C$1:$D$12,2,0))</f>
        <v/>
      </c>
      <c r="K1184" s="179"/>
      <c r="L1184" s="67" t="str">
        <f t="shared" si="360"/>
        <v/>
      </c>
      <c r="M1184" s="68">
        <f t="shared" si="361"/>
        <v>0</v>
      </c>
      <c r="N1184" s="66">
        <f t="shared" si="362"/>
        <v>0</v>
      </c>
      <c r="O1184" s="152"/>
      <c r="P1184" s="172">
        <f t="shared" si="377"/>
        <v>0</v>
      </c>
      <c r="Q1184" s="69">
        <f t="shared" si="363"/>
        <v>0</v>
      </c>
      <c r="R1184" s="62">
        <f t="shared" si="364"/>
        <v>0</v>
      </c>
      <c r="S1184" s="153"/>
      <c r="T1184" s="118" t="str">
        <f t="shared" si="378"/>
        <v/>
      </c>
      <c r="U1184" s="154"/>
      <c r="V1184" s="154"/>
      <c r="W1184" s="154"/>
      <c r="X1184" s="154"/>
      <c r="Y1184" s="154"/>
      <c r="Z1184" s="154"/>
      <c r="AA1184" s="154"/>
      <c r="AB1184" s="154"/>
      <c r="AC1184" s="154"/>
      <c r="AD1184" s="154"/>
      <c r="AE1184" s="154"/>
      <c r="AF1184" s="154"/>
      <c r="AG1184" s="63">
        <f t="shared" si="365"/>
        <v>0</v>
      </c>
      <c r="AH1184" s="56">
        <f t="shared" si="366"/>
        <v>0</v>
      </c>
      <c r="AI1184" s="56">
        <f t="shared" si="367"/>
        <v>0</v>
      </c>
      <c r="AJ1184" s="56">
        <f t="shared" si="368"/>
        <v>0</v>
      </c>
      <c r="AK1184" s="56">
        <f t="shared" si="369"/>
        <v>0</v>
      </c>
      <c r="AL1184" s="56">
        <f t="shared" si="370"/>
        <v>0</v>
      </c>
      <c r="AM1184" s="56">
        <f t="shared" si="371"/>
        <v>0</v>
      </c>
      <c r="AN1184" s="56">
        <f t="shared" si="372"/>
        <v>0</v>
      </c>
      <c r="AO1184" s="56">
        <f t="shared" si="373"/>
        <v>0</v>
      </c>
      <c r="AP1184" s="56">
        <f t="shared" si="374"/>
        <v>0</v>
      </c>
      <c r="AQ1184" s="56">
        <f t="shared" si="375"/>
        <v>0</v>
      </c>
      <c r="AR1184" s="86">
        <f t="shared" si="376"/>
        <v>0</v>
      </c>
    </row>
    <row r="1185" spans="1:44" x14ac:dyDescent="0.25">
      <c r="A1185" s="178"/>
      <c r="B1185" s="55" t="str">
        <f>_xlfn.IFNA(VLOOKUP(A1185,'Ajánlatkérő(k) adatai'!$B$4:$C$205,2,0),"")</f>
        <v/>
      </c>
      <c r="C1185" s="178"/>
      <c r="D1185" s="55" t="str">
        <f>_xlfn.IFNA(VLOOKUP(C1185,'Számlafizető(k) adatai'!$C$4:$D$203,2,0),"")</f>
        <v/>
      </c>
      <c r="E1185" s="55" t="str">
        <f>_xlfn.IFNA(VLOOKUP(C1185,'Számlafizető(k) adatai'!$C$4:$M$203,11,0),"")</f>
        <v/>
      </c>
      <c r="F1185" s="178"/>
      <c r="G1185" s="178"/>
      <c r="H1185" s="178"/>
      <c r="I1185" s="55" t="str">
        <f>IF(F1185="","",VLOOKUP(LEFT(F1185,5),'Technikai cellák'!B:C,2,0))</f>
        <v/>
      </c>
      <c r="J1185" s="55" t="str">
        <f>IF(F1185="","",VLOOKUP(I1185,'Technikai cellák'!$C$1:$D$12,2,0))</f>
        <v/>
      </c>
      <c r="K1185" s="179"/>
      <c r="L1185" s="67" t="str">
        <f t="shared" si="360"/>
        <v/>
      </c>
      <c r="M1185" s="68">
        <f t="shared" si="361"/>
        <v>0</v>
      </c>
      <c r="N1185" s="66">
        <f t="shared" si="362"/>
        <v>0</v>
      </c>
      <c r="O1185" s="152"/>
      <c r="P1185" s="172">
        <f t="shared" si="377"/>
        <v>0</v>
      </c>
      <c r="Q1185" s="69">
        <f t="shared" si="363"/>
        <v>0</v>
      </c>
      <c r="R1185" s="62">
        <f t="shared" si="364"/>
        <v>0</v>
      </c>
      <c r="S1185" s="153"/>
      <c r="T1185" s="118" t="str">
        <f t="shared" si="378"/>
        <v/>
      </c>
      <c r="U1185" s="154"/>
      <c r="V1185" s="154"/>
      <c r="W1185" s="154"/>
      <c r="X1185" s="154"/>
      <c r="Y1185" s="154"/>
      <c r="Z1185" s="154"/>
      <c r="AA1185" s="154"/>
      <c r="AB1185" s="154"/>
      <c r="AC1185" s="154"/>
      <c r="AD1185" s="154"/>
      <c r="AE1185" s="154"/>
      <c r="AF1185" s="154"/>
      <c r="AG1185" s="63">
        <f t="shared" si="365"/>
        <v>0</v>
      </c>
      <c r="AH1185" s="56">
        <f t="shared" si="366"/>
        <v>0</v>
      </c>
      <c r="AI1185" s="56">
        <f t="shared" si="367"/>
        <v>0</v>
      </c>
      <c r="AJ1185" s="56">
        <f t="shared" si="368"/>
        <v>0</v>
      </c>
      <c r="AK1185" s="56">
        <f t="shared" si="369"/>
        <v>0</v>
      </c>
      <c r="AL1185" s="56">
        <f t="shared" si="370"/>
        <v>0</v>
      </c>
      <c r="AM1185" s="56">
        <f t="shared" si="371"/>
        <v>0</v>
      </c>
      <c r="AN1185" s="56">
        <f t="shared" si="372"/>
        <v>0</v>
      </c>
      <c r="AO1185" s="56">
        <f t="shared" si="373"/>
        <v>0</v>
      </c>
      <c r="AP1185" s="56">
        <f t="shared" si="374"/>
        <v>0</v>
      </c>
      <c r="AQ1185" s="56">
        <f t="shared" si="375"/>
        <v>0</v>
      </c>
      <c r="AR1185" s="86">
        <f t="shared" si="376"/>
        <v>0</v>
      </c>
    </row>
    <row r="1186" spans="1:44" x14ac:dyDescent="0.25">
      <c r="A1186" s="178"/>
      <c r="B1186" s="55" t="str">
        <f>_xlfn.IFNA(VLOOKUP(A1186,'Ajánlatkérő(k) adatai'!$B$4:$C$205,2,0),"")</f>
        <v/>
      </c>
      <c r="C1186" s="178"/>
      <c r="D1186" s="55" t="str">
        <f>_xlfn.IFNA(VLOOKUP(C1186,'Számlafizető(k) adatai'!$C$4:$D$203,2,0),"")</f>
        <v/>
      </c>
      <c r="E1186" s="55" t="str">
        <f>_xlfn.IFNA(VLOOKUP(C1186,'Számlafizető(k) adatai'!$C$4:$M$203,11,0),"")</f>
        <v/>
      </c>
      <c r="F1186" s="178"/>
      <c r="G1186" s="178"/>
      <c r="H1186" s="178"/>
      <c r="I1186" s="55" t="str">
        <f>IF(F1186="","",VLOOKUP(LEFT(F1186,5),'Technikai cellák'!B:C,2,0))</f>
        <v/>
      </c>
      <c r="J1186" s="55" t="str">
        <f>IF(F1186="","",VLOOKUP(I1186,'Technikai cellák'!$C$1:$D$12,2,0))</f>
        <v/>
      </c>
      <c r="K1186" s="179"/>
      <c r="L1186" s="67" t="str">
        <f t="shared" si="360"/>
        <v/>
      </c>
      <c r="M1186" s="68">
        <f t="shared" si="361"/>
        <v>0</v>
      </c>
      <c r="N1186" s="66">
        <f t="shared" si="362"/>
        <v>0</v>
      </c>
      <c r="O1186" s="152"/>
      <c r="P1186" s="172">
        <f t="shared" si="377"/>
        <v>0</v>
      </c>
      <c r="Q1186" s="69">
        <f t="shared" si="363"/>
        <v>0</v>
      </c>
      <c r="R1186" s="62">
        <f t="shared" si="364"/>
        <v>0</v>
      </c>
      <c r="S1186" s="153"/>
      <c r="T1186" s="118" t="str">
        <f t="shared" si="378"/>
        <v/>
      </c>
      <c r="U1186" s="154"/>
      <c r="V1186" s="154"/>
      <c r="W1186" s="154"/>
      <c r="X1186" s="154"/>
      <c r="Y1186" s="154"/>
      <c r="Z1186" s="154"/>
      <c r="AA1186" s="154"/>
      <c r="AB1186" s="154"/>
      <c r="AC1186" s="154"/>
      <c r="AD1186" s="154"/>
      <c r="AE1186" s="154"/>
      <c r="AF1186" s="154"/>
      <c r="AG1186" s="63">
        <f t="shared" si="365"/>
        <v>0</v>
      </c>
      <c r="AH1186" s="56">
        <f t="shared" si="366"/>
        <v>0</v>
      </c>
      <c r="AI1186" s="56">
        <f t="shared" si="367"/>
        <v>0</v>
      </c>
      <c r="AJ1186" s="56">
        <f t="shared" si="368"/>
        <v>0</v>
      </c>
      <c r="AK1186" s="56">
        <f t="shared" si="369"/>
        <v>0</v>
      </c>
      <c r="AL1186" s="56">
        <f t="shared" si="370"/>
        <v>0</v>
      </c>
      <c r="AM1186" s="56">
        <f t="shared" si="371"/>
        <v>0</v>
      </c>
      <c r="AN1186" s="56">
        <f t="shared" si="372"/>
        <v>0</v>
      </c>
      <c r="AO1186" s="56">
        <f t="shared" si="373"/>
        <v>0</v>
      </c>
      <c r="AP1186" s="56">
        <f t="shared" si="374"/>
        <v>0</v>
      </c>
      <c r="AQ1186" s="56">
        <f t="shared" si="375"/>
        <v>0</v>
      </c>
      <c r="AR1186" s="86">
        <f t="shared" si="376"/>
        <v>0</v>
      </c>
    </row>
    <row r="1187" spans="1:44" x14ac:dyDescent="0.25">
      <c r="A1187" s="178"/>
      <c r="B1187" s="55" t="str">
        <f>_xlfn.IFNA(VLOOKUP(A1187,'Ajánlatkérő(k) adatai'!$B$4:$C$205,2,0),"")</f>
        <v/>
      </c>
      <c r="C1187" s="178"/>
      <c r="D1187" s="55" t="str">
        <f>_xlfn.IFNA(VLOOKUP(C1187,'Számlafizető(k) adatai'!$C$4:$D$203,2,0),"")</f>
        <v/>
      </c>
      <c r="E1187" s="55" t="str">
        <f>_xlfn.IFNA(VLOOKUP(C1187,'Számlafizető(k) adatai'!$C$4:$M$203,11,0),"")</f>
        <v/>
      </c>
      <c r="F1187" s="178"/>
      <c r="G1187" s="178"/>
      <c r="H1187" s="178"/>
      <c r="I1187" s="55" t="str">
        <f>IF(F1187="","",VLOOKUP(LEFT(F1187,5),'Technikai cellák'!B:C,2,0))</f>
        <v/>
      </c>
      <c r="J1187" s="55" t="str">
        <f>IF(F1187="","",VLOOKUP(I1187,'Technikai cellák'!$C$1:$D$12,2,0))</f>
        <v/>
      </c>
      <c r="K1187" s="179"/>
      <c r="L1187" s="67" t="str">
        <f t="shared" si="360"/>
        <v/>
      </c>
      <c r="M1187" s="68">
        <f t="shared" si="361"/>
        <v>0</v>
      </c>
      <c r="N1187" s="66">
        <f t="shared" si="362"/>
        <v>0</v>
      </c>
      <c r="O1187" s="152"/>
      <c r="P1187" s="172">
        <f t="shared" si="377"/>
        <v>0</v>
      </c>
      <c r="Q1187" s="69">
        <f t="shared" si="363"/>
        <v>0</v>
      </c>
      <c r="R1187" s="62">
        <f t="shared" si="364"/>
        <v>0</v>
      </c>
      <c r="S1187" s="153"/>
      <c r="T1187" s="118" t="str">
        <f t="shared" si="378"/>
        <v/>
      </c>
      <c r="U1187" s="154"/>
      <c r="V1187" s="154"/>
      <c r="W1187" s="154"/>
      <c r="X1187" s="154"/>
      <c r="Y1187" s="154"/>
      <c r="Z1187" s="154"/>
      <c r="AA1187" s="154"/>
      <c r="AB1187" s="154"/>
      <c r="AC1187" s="154"/>
      <c r="AD1187" s="154"/>
      <c r="AE1187" s="154"/>
      <c r="AF1187" s="154"/>
      <c r="AG1187" s="63">
        <f t="shared" si="365"/>
        <v>0</v>
      </c>
      <c r="AH1187" s="56">
        <f t="shared" si="366"/>
        <v>0</v>
      </c>
      <c r="AI1187" s="56">
        <f t="shared" si="367"/>
        <v>0</v>
      </c>
      <c r="AJ1187" s="56">
        <f t="shared" si="368"/>
        <v>0</v>
      </c>
      <c r="AK1187" s="56">
        <f t="shared" si="369"/>
        <v>0</v>
      </c>
      <c r="AL1187" s="56">
        <f t="shared" si="370"/>
        <v>0</v>
      </c>
      <c r="AM1187" s="56">
        <f t="shared" si="371"/>
        <v>0</v>
      </c>
      <c r="AN1187" s="56">
        <f t="shared" si="372"/>
        <v>0</v>
      </c>
      <c r="AO1187" s="56">
        <f t="shared" si="373"/>
        <v>0</v>
      </c>
      <c r="AP1187" s="56">
        <f t="shared" si="374"/>
        <v>0</v>
      </c>
      <c r="AQ1187" s="56">
        <f t="shared" si="375"/>
        <v>0</v>
      </c>
      <c r="AR1187" s="86">
        <f t="shared" si="376"/>
        <v>0</v>
      </c>
    </row>
    <row r="1188" spans="1:44" x14ac:dyDescent="0.25">
      <c r="A1188" s="178"/>
      <c r="B1188" s="55" t="str">
        <f>_xlfn.IFNA(VLOOKUP(A1188,'Ajánlatkérő(k) adatai'!$B$4:$C$205,2,0),"")</f>
        <v/>
      </c>
      <c r="C1188" s="178"/>
      <c r="D1188" s="55" t="str">
        <f>_xlfn.IFNA(VLOOKUP(C1188,'Számlafizető(k) adatai'!$C$4:$D$203,2,0),"")</f>
        <v/>
      </c>
      <c r="E1188" s="55" t="str">
        <f>_xlfn.IFNA(VLOOKUP(C1188,'Számlafizető(k) adatai'!$C$4:$M$203,11,0),"")</f>
        <v/>
      </c>
      <c r="F1188" s="178"/>
      <c r="G1188" s="178"/>
      <c r="H1188" s="178"/>
      <c r="I1188" s="55" t="str">
        <f>IF(F1188="","",VLOOKUP(LEFT(F1188,5),'Technikai cellák'!B:C,2,0))</f>
        <v/>
      </c>
      <c r="J1188" s="55" t="str">
        <f>IF(F1188="","",VLOOKUP(I1188,'Technikai cellák'!$C$1:$D$12,2,0))</f>
        <v/>
      </c>
      <c r="K1188" s="179"/>
      <c r="L1188" s="67" t="str">
        <f t="shared" si="360"/>
        <v/>
      </c>
      <c r="M1188" s="68">
        <f t="shared" si="361"/>
        <v>0</v>
      </c>
      <c r="N1188" s="66">
        <f t="shared" si="362"/>
        <v>0</v>
      </c>
      <c r="O1188" s="152"/>
      <c r="P1188" s="172">
        <f t="shared" si="377"/>
        <v>0</v>
      </c>
      <c r="Q1188" s="69">
        <f t="shared" si="363"/>
        <v>0</v>
      </c>
      <c r="R1188" s="62">
        <f t="shared" si="364"/>
        <v>0</v>
      </c>
      <c r="S1188" s="153"/>
      <c r="T1188" s="118" t="str">
        <f t="shared" si="378"/>
        <v/>
      </c>
      <c r="U1188" s="154"/>
      <c r="V1188" s="154"/>
      <c r="W1188" s="154"/>
      <c r="X1188" s="154"/>
      <c r="Y1188" s="154"/>
      <c r="Z1188" s="154"/>
      <c r="AA1188" s="154"/>
      <c r="AB1188" s="154"/>
      <c r="AC1188" s="154"/>
      <c r="AD1188" s="154"/>
      <c r="AE1188" s="154"/>
      <c r="AF1188" s="154"/>
      <c r="AG1188" s="63">
        <f t="shared" si="365"/>
        <v>0</v>
      </c>
      <c r="AH1188" s="56">
        <f t="shared" si="366"/>
        <v>0</v>
      </c>
      <c r="AI1188" s="56">
        <f t="shared" si="367"/>
        <v>0</v>
      </c>
      <c r="AJ1188" s="56">
        <f t="shared" si="368"/>
        <v>0</v>
      </c>
      <c r="AK1188" s="56">
        <f t="shared" si="369"/>
        <v>0</v>
      </c>
      <c r="AL1188" s="56">
        <f t="shared" si="370"/>
        <v>0</v>
      </c>
      <c r="AM1188" s="56">
        <f t="shared" si="371"/>
        <v>0</v>
      </c>
      <c r="AN1188" s="56">
        <f t="shared" si="372"/>
        <v>0</v>
      </c>
      <c r="AO1188" s="56">
        <f t="shared" si="373"/>
        <v>0</v>
      </c>
      <c r="AP1188" s="56">
        <f t="shared" si="374"/>
        <v>0</v>
      </c>
      <c r="AQ1188" s="56">
        <f t="shared" si="375"/>
        <v>0</v>
      </c>
      <c r="AR1188" s="86">
        <f t="shared" si="376"/>
        <v>0</v>
      </c>
    </row>
    <row r="1189" spans="1:44" x14ac:dyDescent="0.25">
      <c r="A1189" s="178"/>
      <c r="B1189" s="55" t="str">
        <f>_xlfn.IFNA(VLOOKUP(A1189,'Ajánlatkérő(k) adatai'!$B$4:$C$205,2,0),"")</f>
        <v/>
      </c>
      <c r="C1189" s="178"/>
      <c r="D1189" s="55" t="str">
        <f>_xlfn.IFNA(VLOOKUP(C1189,'Számlafizető(k) adatai'!$C$4:$D$203,2,0),"")</f>
        <v/>
      </c>
      <c r="E1189" s="55" t="str">
        <f>_xlfn.IFNA(VLOOKUP(C1189,'Számlafizető(k) adatai'!$C$4:$M$203,11,0),"")</f>
        <v/>
      </c>
      <c r="F1189" s="178"/>
      <c r="G1189" s="178"/>
      <c r="H1189" s="178"/>
      <c r="I1189" s="55" t="str">
        <f>IF(F1189="","",VLOOKUP(LEFT(F1189,5),'Technikai cellák'!B:C,2,0))</f>
        <v/>
      </c>
      <c r="J1189" s="55" t="str">
        <f>IF(F1189="","",VLOOKUP(I1189,'Technikai cellák'!$C$1:$D$12,2,0))</f>
        <v/>
      </c>
      <c r="K1189" s="179"/>
      <c r="L1189" s="67" t="str">
        <f t="shared" si="360"/>
        <v/>
      </c>
      <c r="M1189" s="68">
        <f t="shared" si="361"/>
        <v>0</v>
      </c>
      <c r="N1189" s="66">
        <f t="shared" si="362"/>
        <v>0</v>
      </c>
      <c r="O1189" s="152"/>
      <c r="P1189" s="172">
        <f t="shared" si="377"/>
        <v>0</v>
      </c>
      <c r="Q1189" s="69">
        <f t="shared" si="363"/>
        <v>0</v>
      </c>
      <c r="R1189" s="62">
        <f t="shared" si="364"/>
        <v>0</v>
      </c>
      <c r="S1189" s="153"/>
      <c r="T1189" s="118" t="str">
        <f t="shared" si="378"/>
        <v/>
      </c>
      <c r="U1189" s="154"/>
      <c r="V1189" s="154"/>
      <c r="W1189" s="154"/>
      <c r="X1189" s="154"/>
      <c r="Y1189" s="154"/>
      <c r="Z1189" s="154"/>
      <c r="AA1189" s="154"/>
      <c r="AB1189" s="154"/>
      <c r="AC1189" s="154"/>
      <c r="AD1189" s="154"/>
      <c r="AE1189" s="154"/>
      <c r="AF1189" s="154"/>
      <c r="AG1189" s="63">
        <f t="shared" si="365"/>
        <v>0</v>
      </c>
      <c r="AH1189" s="56">
        <f t="shared" si="366"/>
        <v>0</v>
      </c>
      <c r="AI1189" s="56">
        <f t="shared" si="367"/>
        <v>0</v>
      </c>
      <c r="AJ1189" s="56">
        <f t="shared" si="368"/>
        <v>0</v>
      </c>
      <c r="AK1189" s="56">
        <f t="shared" si="369"/>
        <v>0</v>
      </c>
      <c r="AL1189" s="56">
        <f t="shared" si="370"/>
        <v>0</v>
      </c>
      <c r="AM1189" s="56">
        <f t="shared" si="371"/>
        <v>0</v>
      </c>
      <c r="AN1189" s="56">
        <f t="shared" si="372"/>
        <v>0</v>
      </c>
      <c r="AO1189" s="56">
        <f t="shared" si="373"/>
        <v>0</v>
      </c>
      <c r="AP1189" s="56">
        <f t="shared" si="374"/>
        <v>0</v>
      </c>
      <c r="AQ1189" s="56">
        <f t="shared" si="375"/>
        <v>0</v>
      </c>
      <c r="AR1189" s="86">
        <f t="shared" si="376"/>
        <v>0</v>
      </c>
    </row>
    <row r="1190" spans="1:44" x14ac:dyDescent="0.25">
      <c r="A1190" s="178"/>
      <c r="B1190" s="55" t="str">
        <f>_xlfn.IFNA(VLOOKUP(A1190,'Ajánlatkérő(k) adatai'!$B$4:$C$205,2,0),"")</f>
        <v/>
      </c>
      <c r="C1190" s="178"/>
      <c r="D1190" s="55" t="str">
        <f>_xlfn.IFNA(VLOOKUP(C1190,'Számlafizető(k) adatai'!$C$4:$D$203,2,0),"")</f>
        <v/>
      </c>
      <c r="E1190" s="55" t="str">
        <f>_xlfn.IFNA(VLOOKUP(C1190,'Számlafizető(k) adatai'!$C$4:$M$203,11,0),"")</f>
        <v/>
      </c>
      <c r="F1190" s="178"/>
      <c r="G1190" s="178"/>
      <c r="H1190" s="178"/>
      <c r="I1190" s="55" t="str">
        <f>IF(F1190="","",VLOOKUP(LEFT(F1190,5),'Technikai cellák'!B:C,2,0))</f>
        <v/>
      </c>
      <c r="J1190" s="55" t="str">
        <f>IF(F1190="","",VLOOKUP(I1190,'Technikai cellák'!$C$1:$D$12,2,0))</f>
        <v/>
      </c>
      <c r="K1190" s="179"/>
      <c r="L1190" s="67" t="str">
        <f t="shared" si="360"/>
        <v/>
      </c>
      <c r="M1190" s="68">
        <f t="shared" si="361"/>
        <v>0</v>
      </c>
      <c r="N1190" s="66">
        <f t="shared" si="362"/>
        <v>0</v>
      </c>
      <c r="O1190" s="152"/>
      <c r="P1190" s="172">
        <f t="shared" si="377"/>
        <v>0</v>
      </c>
      <c r="Q1190" s="69">
        <f t="shared" si="363"/>
        <v>0</v>
      </c>
      <c r="R1190" s="62">
        <f t="shared" si="364"/>
        <v>0</v>
      </c>
      <c r="S1190" s="153"/>
      <c r="T1190" s="118" t="str">
        <f t="shared" si="378"/>
        <v/>
      </c>
      <c r="U1190" s="154"/>
      <c r="V1190" s="154"/>
      <c r="W1190" s="154"/>
      <c r="X1190" s="154"/>
      <c r="Y1190" s="154"/>
      <c r="Z1190" s="154"/>
      <c r="AA1190" s="154"/>
      <c r="AB1190" s="154"/>
      <c r="AC1190" s="154"/>
      <c r="AD1190" s="154"/>
      <c r="AE1190" s="154"/>
      <c r="AF1190" s="154"/>
      <c r="AG1190" s="63">
        <f t="shared" si="365"/>
        <v>0</v>
      </c>
      <c r="AH1190" s="56">
        <f t="shared" si="366"/>
        <v>0</v>
      </c>
      <c r="AI1190" s="56">
        <f t="shared" si="367"/>
        <v>0</v>
      </c>
      <c r="AJ1190" s="56">
        <f t="shared" si="368"/>
        <v>0</v>
      </c>
      <c r="AK1190" s="56">
        <f t="shared" si="369"/>
        <v>0</v>
      </c>
      <c r="AL1190" s="56">
        <f t="shared" si="370"/>
        <v>0</v>
      </c>
      <c r="AM1190" s="56">
        <f t="shared" si="371"/>
        <v>0</v>
      </c>
      <c r="AN1190" s="56">
        <f t="shared" si="372"/>
        <v>0</v>
      </c>
      <c r="AO1190" s="56">
        <f t="shared" si="373"/>
        <v>0</v>
      </c>
      <c r="AP1190" s="56">
        <f t="shared" si="374"/>
        <v>0</v>
      </c>
      <c r="AQ1190" s="56">
        <f t="shared" si="375"/>
        <v>0</v>
      </c>
      <c r="AR1190" s="86">
        <f t="shared" si="376"/>
        <v>0</v>
      </c>
    </row>
    <row r="1191" spans="1:44" x14ac:dyDescent="0.25">
      <c r="A1191" s="178"/>
      <c r="B1191" s="55" t="str">
        <f>_xlfn.IFNA(VLOOKUP(A1191,'Ajánlatkérő(k) adatai'!$B$4:$C$205,2,0),"")</f>
        <v/>
      </c>
      <c r="C1191" s="178"/>
      <c r="D1191" s="55" t="str">
        <f>_xlfn.IFNA(VLOOKUP(C1191,'Számlafizető(k) adatai'!$C$4:$D$203,2,0),"")</f>
        <v/>
      </c>
      <c r="E1191" s="55" t="str">
        <f>_xlfn.IFNA(VLOOKUP(C1191,'Számlafizető(k) adatai'!$C$4:$M$203,11,0),"")</f>
        <v/>
      </c>
      <c r="F1191" s="178"/>
      <c r="G1191" s="178"/>
      <c r="H1191" s="178"/>
      <c r="I1191" s="55" t="str">
        <f>IF(F1191="","",VLOOKUP(LEFT(F1191,5),'Technikai cellák'!B:C,2,0))</f>
        <v/>
      </c>
      <c r="J1191" s="55" t="str">
        <f>IF(F1191="","",VLOOKUP(I1191,'Technikai cellák'!$C$1:$D$12,2,0))</f>
        <v/>
      </c>
      <c r="K1191" s="179"/>
      <c r="L1191" s="67" t="str">
        <f t="shared" si="360"/>
        <v/>
      </c>
      <c r="M1191" s="68">
        <f t="shared" si="361"/>
        <v>0</v>
      </c>
      <c r="N1191" s="66">
        <f t="shared" si="362"/>
        <v>0</v>
      </c>
      <c r="O1191" s="152"/>
      <c r="P1191" s="172">
        <f t="shared" si="377"/>
        <v>0</v>
      </c>
      <c r="Q1191" s="69">
        <f t="shared" si="363"/>
        <v>0</v>
      </c>
      <c r="R1191" s="62">
        <f t="shared" si="364"/>
        <v>0</v>
      </c>
      <c r="S1191" s="153"/>
      <c r="T1191" s="118" t="str">
        <f t="shared" si="378"/>
        <v/>
      </c>
      <c r="U1191" s="154"/>
      <c r="V1191" s="154"/>
      <c r="W1191" s="154"/>
      <c r="X1191" s="154"/>
      <c r="Y1191" s="154"/>
      <c r="Z1191" s="154"/>
      <c r="AA1191" s="154"/>
      <c r="AB1191" s="154"/>
      <c r="AC1191" s="154"/>
      <c r="AD1191" s="154"/>
      <c r="AE1191" s="154"/>
      <c r="AF1191" s="154"/>
      <c r="AG1191" s="63">
        <f t="shared" si="365"/>
        <v>0</v>
      </c>
      <c r="AH1191" s="56">
        <f t="shared" si="366"/>
        <v>0</v>
      </c>
      <c r="AI1191" s="56">
        <f t="shared" si="367"/>
        <v>0</v>
      </c>
      <c r="AJ1191" s="56">
        <f t="shared" si="368"/>
        <v>0</v>
      </c>
      <c r="AK1191" s="56">
        <f t="shared" si="369"/>
        <v>0</v>
      </c>
      <c r="AL1191" s="56">
        <f t="shared" si="370"/>
        <v>0</v>
      </c>
      <c r="AM1191" s="56">
        <f t="shared" si="371"/>
        <v>0</v>
      </c>
      <c r="AN1191" s="56">
        <f t="shared" si="372"/>
        <v>0</v>
      </c>
      <c r="AO1191" s="56">
        <f t="shared" si="373"/>
        <v>0</v>
      </c>
      <c r="AP1191" s="56">
        <f t="shared" si="374"/>
        <v>0</v>
      </c>
      <c r="AQ1191" s="56">
        <f t="shared" si="375"/>
        <v>0</v>
      </c>
      <c r="AR1191" s="86">
        <f t="shared" si="376"/>
        <v>0</v>
      </c>
    </row>
    <row r="1192" spans="1:44" x14ac:dyDescent="0.25">
      <c r="A1192" s="178"/>
      <c r="B1192" s="55" t="str">
        <f>_xlfn.IFNA(VLOOKUP(A1192,'Ajánlatkérő(k) adatai'!$B$4:$C$205,2,0),"")</f>
        <v/>
      </c>
      <c r="C1192" s="178"/>
      <c r="D1192" s="55" t="str">
        <f>_xlfn.IFNA(VLOOKUP(C1192,'Számlafizető(k) adatai'!$C$4:$D$203,2,0),"")</f>
        <v/>
      </c>
      <c r="E1192" s="55" t="str">
        <f>_xlfn.IFNA(VLOOKUP(C1192,'Számlafizető(k) adatai'!$C$4:$M$203,11,0),"")</f>
        <v/>
      </c>
      <c r="F1192" s="178"/>
      <c r="G1192" s="178"/>
      <c r="H1192" s="178"/>
      <c r="I1192" s="55" t="str">
        <f>IF(F1192="","",VLOOKUP(LEFT(F1192,5),'Technikai cellák'!B:C,2,0))</f>
        <v/>
      </c>
      <c r="J1192" s="55" t="str">
        <f>IF(F1192="","",VLOOKUP(I1192,'Technikai cellák'!$C$1:$D$12,2,0))</f>
        <v/>
      </c>
      <c r="K1192" s="179"/>
      <c r="L1192" s="67" t="str">
        <f t="shared" si="360"/>
        <v/>
      </c>
      <c r="M1192" s="68">
        <f t="shared" si="361"/>
        <v>0</v>
      </c>
      <c r="N1192" s="66">
        <f t="shared" si="362"/>
        <v>0</v>
      </c>
      <c r="O1192" s="152"/>
      <c r="P1192" s="172">
        <f t="shared" si="377"/>
        <v>0</v>
      </c>
      <c r="Q1192" s="69">
        <f t="shared" si="363"/>
        <v>0</v>
      </c>
      <c r="R1192" s="62">
        <f t="shared" si="364"/>
        <v>0</v>
      </c>
      <c r="S1192" s="153"/>
      <c r="T1192" s="118" t="str">
        <f t="shared" si="378"/>
        <v/>
      </c>
      <c r="U1192" s="154"/>
      <c r="V1192" s="154"/>
      <c r="W1192" s="154"/>
      <c r="X1192" s="154"/>
      <c r="Y1192" s="154"/>
      <c r="Z1192" s="154"/>
      <c r="AA1192" s="154"/>
      <c r="AB1192" s="154"/>
      <c r="AC1192" s="154"/>
      <c r="AD1192" s="154"/>
      <c r="AE1192" s="154"/>
      <c r="AF1192" s="154"/>
      <c r="AG1192" s="63">
        <f t="shared" si="365"/>
        <v>0</v>
      </c>
      <c r="AH1192" s="56">
        <f t="shared" si="366"/>
        <v>0</v>
      </c>
      <c r="AI1192" s="56">
        <f t="shared" si="367"/>
        <v>0</v>
      </c>
      <c r="AJ1192" s="56">
        <f t="shared" si="368"/>
        <v>0</v>
      </c>
      <c r="AK1192" s="56">
        <f t="shared" si="369"/>
        <v>0</v>
      </c>
      <c r="AL1192" s="56">
        <f t="shared" si="370"/>
        <v>0</v>
      </c>
      <c r="AM1192" s="56">
        <f t="shared" si="371"/>
        <v>0</v>
      </c>
      <c r="AN1192" s="56">
        <f t="shared" si="372"/>
        <v>0</v>
      </c>
      <c r="AO1192" s="56">
        <f t="shared" si="373"/>
        <v>0</v>
      </c>
      <c r="AP1192" s="56">
        <f t="shared" si="374"/>
        <v>0</v>
      </c>
      <c r="AQ1192" s="56">
        <f t="shared" si="375"/>
        <v>0</v>
      </c>
      <c r="AR1192" s="86">
        <f t="shared" si="376"/>
        <v>0</v>
      </c>
    </row>
    <row r="1193" spans="1:44" x14ac:dyDescent="0.25">
      <c r="A1193" s="178"/>
      <c r="B1193" s="55" t="str">
        <f>_xlfn.IFNA(VLOOKUP(A1193,'Ajánlatkérő(k) adatai'!$B$4:$C$205,2,0),"")</f>
        <v/>
      </c>
      <c r="C1193" s="178"/>
      <c r="D1193" s="55" t="str">
        <f>_xlfn.IFNA(VLOOKUP(C1193,'Számlafizető(k) adatai'!$C$4:$D$203,2,0),"")</f>
        <v/>
      </c>
      <c r="E1193" s="55" t="str">
        <f>_xlfn.IFNA(VLOOKUP(C1193,'Számlafizető(k) adatai'!$C$4:$M$203,11,0),"")</f>
        <v/>
      </c>
      <c r="F1193" s="178"/>
      <c r="G1193" s="178"/>
      <c r="H1193" s="178"/>
      <c r="I1193" s="55" t="str">
        <f>IF(F1193="","",VLOOKUP(LEFT(F1193,5),'Technikai cellák'!B:C,2,0))</f>
        <v/>
      </c>
      <c r="J1193" s="55" t="str">
        <f>IF(F1193="","",VLOOKUP(I1193,'Technikai cellák'!$C$1:$D$12,2,0))</f>
        <v/>
      </c>
      <c r="K1193" s="179"/>
      <c r="L1193" s="67" t="str">
        <f t="shared" si="360"/>
        <v/>
      </c>
      <c r="M1193" s="68">
        <f t="shared" si="361"/>
        <v>0</v>
      </c>
      <c r="N1193" s="66">
        <f t="shared" si="362"/>
        <v>0</v>
      </c>
      <c r="O1193" s="152"/>
      <c r="P1193" s="172">
        <f t="shared" si="377"/>
        <v>0</v>
      </c>
      <c r="Q1193" s="69">
        <f t="shared" si="363"/>
        <v>0</v>
      </c>
      <c r="R1193" s="62">
        <f t="shared" si="364"/>
        <v>0</v>
      </c>
      <c r="S1193" s="153"/>
      <c r="T1193" s="118" t="str">
        <f t="shared" si="378"/>
        <v/>
      </c>
      <c r="U1193" s="154"/>
      <c r="V1193" s="154"/>
      <c r="W1193" s="154"/>
      <c r="X1193" s="154"/>
      <c r="Y1193" s="154"/>
      <c r="Z1193" s="154"/>
      <c r="AA1193" s="154"/>
      <c r="AB1193" s="154"/>
      <c r="AC1193" s="154"/>
      <c r="AD1193" s="154"/>
      <c r="AE1193" s="154"/>
      <c r="AF1193" s="154"/>
      <c r="AG1193" s="63">
        <f t="shared" si="365"/>
        <v>0</v>
      </c>
      <c r="AH1193" s="56">
        <f t="shared" si="366"/>
        <v>0</v>
      </c>
      <c r="AI1193" s="56">
        <f t="shared" si="367"/>
        <v>0</v>
      </c>
      <c r="AJ1193" s="56">
        <f t="shared" si="368"/>
        <v>0</v>
      </c>
      <c r="AK1193" s="56">
        <f t="shared" si="369"/>
        <v>0</v>
      </c>
      <c r="AL1193" s="56">
        <f t="shared" si="370"/>
        <v>0</v>
      </c>
      <c r="AM1193" s="56">
        <f t="shared" si="371"/>
        <v>0</v>
      </c>
      <c r="AN1193" s="56">
        <f t="shared" si="372"/>
        <v>0</v>
      </c>
      <c r="AO1193" s="56">
        <f t="shared" si="373"/>
        <v>0</v>
      </c>
      <c r="AP1193" s="56">
        <f t="shared" si="374"/>
        <v>0</v>
      </c>
      <c r="AQ1193" s="56">
        <f t="shared" si="375"/>
        <v>0</v>
      </c>
      <c r="AR1193" s="86">
        <f t="shared" si="376"/>
        <v>0</v>
      </c>
    </row>
    <row r="1194" spans="1:44" x14ac:dyDescent="0.25">
      <c r="A1194" s="178"/>
      <c r="B1194" s="55" t="str">
        <f>_xlfn.IFNA(VLOOKUP(A1194,'Ajánlatkérő(k) adatai'!$B$4:$C$205,2,0),"")</f>
        <v/>
      </c>
      <c r="C1194" s="178"/>
      <c r="D1194" s="55" t="str">
        <f>_xlfn.IFNA(VLOOKUP(C1194,'Számlafizető(k) adatai'!$C$4:$D$203,2,0),"")</f>
        <v/>
      </c>
      <c r="E1194" s="55" t="str">
        <f>_xlfn.IFNA(VLOOKUP(C1194,'Számlafizető(k) adatai'!$C$4:$M$203,11,0),"")</f>
        <v/>
      </c>
      <c r="F1194" s="178"/>
      <c r="G1194" s="178"/>
      <c r="H1194" s="178"/>
      <c r="I1194" s="55" t="str">
        <f>IF(F1194="","",VLOOKUP(LEFT(F1194,5),'Technikai cellák'!B:C,2,0))</f>
        <v/>
      </c>
      <c r="J1194" s="55" t="str">
        <f>IF(F1194="","",VLOOKUP(I1194,'Technikai cellák'!$C$1:$D$12,2,0))</f>
        <v/>
      </c>
      <c r="K1194" s="179"/>
      <c r="L1194" s="67" t="str">
        <f t="shared" si="360"/>
        <v/>
      </c>
      <c r="M1194" s="68">
        <f t="shared" si="361"/>
        <v>0</v>
      </c>
      <c r="N1194" s="66">
        <f t="shared" si="362"/>
        <v>0</v>
      </c>
      <c r="O1194" s="152"/>
      <c r="P1194" s="172">
        <f t="shared" si="377"/>
        <v>0</v>
      </c>
      <c r="Q1194" s="69">
        <f t="shared" si="363"/>
        <v>0</v>
      </c>
      <c r="R1194" s="62">
        <f t="shared" si="364"/>
        <v>0</v>
      </c>
      <c r="S1194" s="153"/>
      <c r="T1194" s="118" t="str">
        <f t="shared" si="378"/>
        <v/>
      </c>
      <c r="U1194" s="154"/>
      <c r="V1194" s="154"/>
      <c r="W1194" s="154"/>
      <c r="X1194" s="154"/>
      <c r="Y1194" s="154"/>
      <c r="Z1194" s="154"/>
      <c r="AA1194" s="154"/>
      <c r="AB1194" s="154"/>
      <c r="AC1194" s="154"/>
      <c r="AD1194" s="154"/>
      <c r="AE1194" s="154"/>
      <c r="AF1194" s="154"/>
      <c r="AG1194" s="63">
        <f t="shared" si="365"/>
        <v>0</v>
      </c>
      <c r="AH1194" s="56">
        <f t="shared" si="366"/>
        <v>0</v>
      </c>
      <c r="AI1194" s="56">
        <f t="shared" si="367"/>
        <v>0</v>
      </c>
      <c r="AJ1194" s="56">
        <f t="shared" si="368"/>
        <v>0</v>
      </c>
      <c r="AK1194" s="56">
        <f t="shared" si="369"/>
        <v>0</v>
      </c>
      <c r="AL1194" s="56">
        <f t="shared" si="370"/>
        <v>0</v>
      </c>
      <c r="AM1194" s="56">
        <f t="shared" si="371"/>
        <v>0</v>
      </c>
      <c r="AN1194" s="56">
        <f t="shared" si="372"/>
        <v>0</v>
      </c>
      <c r="AO1194" s="56">
        <f t="shared" si="373"/>
        <v>0</v>
      </c>
      <c r="AP1194" s="56">
        <f t="shared" si="374"/>
        <v>0</v>
      </c>
      <c r="AQ1194" s="56">
        <f t="shared" si="375"/>
        <v>0</v>
      </c>
      <c r="AR1194" s="86">
        <f t="shared" si="376"/>
        <v>0</v>
      </c>
    </row>
    <row r="1195" spans="1:44" x14ac:dyDescent="0.25">
      <c r="A1195" s="178"/>
      <c r="B1195" s="55" t="str">
        <f>_xlfn.IFNA(VLOOKUP(A1195,'Ajánlatkérő(k) adatai'!$B$4:$C$205,2,0),"")</f>
        <v/>
      </c>
      <c r="C1195" s="178"/>
      <c r="D1195" s="55" t="str">
        <f>_xlfn.IFNA(VLOOKUP(C1195,'Számlafizető(k) adatai'!$C$4:$D$203,2,0),"")</f>
        <v/>
      </c>
      <c r="E1195" s="55" t="str">
        <f>_xlfn.IFNA(VLOOKUP(C1195,'Számlafizető(k) adatai'!$C$4:$M$203,11,0),"")</f>
        <v/>
      </c>
      <c r="F1195" s="178"/>
      <c r="G1195" s="178"/>
      <c r="H1195" s="178"/>
      <c r="I1195" s="55" t="str">
        <f>IF(F1195="","",VLOOKUP(LEFT(F1195,5),'Technikai cellák'!B:C,2,0))</f>
        <v/>
      </c>
      <c r="J1195" s="55" t="str">
        <f>IF(F1195="","",VLOOKUP(I1195,'Technikai cellák'!$C$1:$D$12,2,0))</f>
        <v/>
      </c>
      <c r="K1195" s="179"/>
      <c r="L1195" s="67" t="str">
        <f t="shared" si="360"/>
        <v/>
      </c>
      <c r="M1195" s="68">
        <f t="shared" si="361"/>
        <v>0</v>
      </c>
      <c r="N1195" s="66">
        <f t="shared" si="362"/>
        <v>0</v>
      </c>
      <c r="O1195" s="152"/>
      <c r="P1195" s="172">
        <f t="shared" si="377"/>
        <v>0</v>
      </c>
      <c r="Q1195" s="69">
        <f t="shared" si="363"/>
        <v>0</v>
      </c>
      <c r="R1195" s="62">
        <f t="shared" si="364"/>
        <v>0</v>
      </c>
      <c r="S1195" s="153"/>
      <c r="T1195" s="118" t="str">
        <f t="shared" si="378"/>
        <v/>
      </c>
      <c r="U1195" s="154"/>
      <c r="V1195" s="154"/>
      <c r="W1195" s="154"/>
      <c r="X1195" s="154"/>
      <c r="Y1195" s="154"/>
      <c r="Z1195" s="154"/>
      <c r="AA1195" s="154"/>
      <c r="AB1195" s="154"/>
      <c r="AC1195" s="154"/>
      <c r="AD1195" s="154"/>
      <c r="AE1195" s="154"/>
      <c r="AF1195" s="154"/>
      <c r="AG1195" s="63">
        <f t="shared" si="365"/>
        <v>0</v>
      </c>
      <c r="AH1195" s="56">
        <f t="shared" si="366"/>
        <v>0</v>
      </c>
      <c r="AI1195" s="56">
        <f t="shared" si="367"/>
        <v>0</v>
      </c>
      <c r="AJ1195" s="56">
        <f t="shared" si="368"/>
        <v>0</v>
      </c>
      <c r="AK1195" s="56">
        <f t="shared" si="369"/>
        <v>0</v>
      </c>
      <c r="AL1195" s="56">
        <f t="shared" si="370"/>
        <v>0</v>
      </c>
      <c r="AM1195" s="56">
        <f t="shared" si="371"/>
        <v>0</v>
      </c>
      <c r="AN1195" s="56">
        <f t="shared" si="372"/>
        <v>0</v>
      </c>
      <c r="AO1195" s="56">
        <f t="shared" si="373"/>
        <v>0</v>
      </c>
      <c r="AP1195" s="56">
        <f t="shared" si="374"/>
        <v>0</v>
      </c>
      <c r="AQ1195" s="56">
        <f t="shared" si="375"/>
        <v>0</v>
      </c>
      <c r="AR1195" s="86">
        <f t="shared" si="376"/>
        <v>0</v>
      </c>
    </row>
    <row r="1196" spans="1:44" x14ac:dyDescent="0.25">
      <c r="A1196" s="178"/>
      <c r="B1196" s="55" t="str">
        <f>_xlfn.IFNA(VLOOKUP(A1196,'Ajánlatkérő(k) adatai'!$B$4:$C$205,2,0),"")</f>
        <v/>
      </c>
      <c r="C1196" s="178"/>
      <c r="D1196" s="55" t="str">
        <f>_xlfn.IFNA(VLOOKUP(C1196,'Számlafizető(k) adatai'!$C$4:$D$203,2,0),"")</f>
        <v/>
      </c>
      <c r="E1196" s="55" t="str">
        <f>_xlfn.IFNA(VLOOKUP(C1196,'Számlafizető(k) adatai'!$C$4:$M$203,11,0),"")</f>
        <v/>
      </c>
      <c r="F1196" s="178"/>
      <c r="G1196" s="178"/>
      <c r="H1196" s="178"/>
      <c r="I1196" s="55" t="str">
        <f>IF(F1196="","",VLOOKUP(LEFT(F1196,5),'Technikai cellák'!B:C,2,0))</f>
        <v/>
      </c>
      <c r="J1196" s="55" t="str">
        <f>IF(F1196="","",VLOOKUP(I1196,'Technikai cellák'!$C$1:$D$12,2,0))</f>
        <v/>
      </c>
      <c r="K1196" s="179"/>
      <c r="L1196" s="67" t="str">
        <f t="shared" si="360"/>
        <v/>
      </c>
      <c r="M1196" s="68">
        <f t="shared" si="361"/>
        <v>0</v>
      </c>
      <c r="N1196" s="66">
        <f t="shared" si="362"/>
        <v>0</v>
      </c>
      <c r="O1196" s="152"/>
      <c r="P1196" s="172">
        <f t="shared" si="377"/>
        <v>0</v>
      </c>
      <c r="Q1196" s="69">
        <f t="shared" si="363"/>
        <v>0</v>
      </c>
      <c r="R1196" s="62">
        <f t="shared" si="364"/>
        <v>0</v>
      </c>
      <c r="S1196" s="153"/>
      <c r="T1196" s="118" t="str">
        <f t="shared" si="378"/>
        <v/>
      </c>
      <c r="U1196" s="154"/>
      <c r="V1196" s="154"/>
      <c r="W1196" s="154"/>
      <c r="X1196" s="154"/>
      <c r="Y1196" s="154"/>
      <c r="Z1196" s="154"/>
      <c r="AA1196" s="154"/>
      <c r="AB1196" s="154"/>
      <c r="AC1196" s="154"/>
      <c r="AD1196" s="154"/>
      <c r="AE1196" s="154"/>
      <c r="AF1196" s="154"/>
      <c r="AG1196" s="63">
        <f t="shared" si="365"/>
        <v>0</v>
      </c>
      <c r="AH1196" s="56">
        <f t="shared" si="366"/>
        <v>0</v>
      </c>
      <c r="AI1196" s="56">
        <f t="shared" si="367"/>
        <v>0</v>
      </c>
      <c r="AJ1196" s="56">
        <f t="shared" si="368"/>
        <v>0</v>
      </c>
      <c r="AK1196" s="56">
        <f t="shared" si="369"/>
        <v>0</v>
      </c>
      <c r="AL1196" s="56">
        <f t="shared" si="370"/>
        <v>0</v>
      </c>
      <c r="AM1196" s="56">
        <f t="shared" si="371"/>
        <v>0</v>
      </c>
      <c r="AN1196" s="56">
        <f t="shared" si="372"/>
        <v>0</v>
      </c>
      <c r="AO1196" s="56">
        <f t="shared" si="373"/>
        <v>0</v>
      </c>
      <c r="AP1196" s="56">
        <f t="shared" si="374"/>
        <v>0</v>
      </c>
      <c r="AQ1196" s="56">
        <f t="shared" si="375"/>
        <v>0</v>
      </c>
      <c r="AR1196" s="86">
        <f t="shared" si="376"/>
        <v>0</v>
      </c>
    </row>
    <row r="1197" spans="1:44" x14ac:dyDescent="0.25">
      <c r="A1197" s="178"/>
      <c r="B1197" s="55" t="str">
        <f>_xlfn.IFNA(VLOOKUP(A1197,'Ajánlatkérő(k) adatai'!$B$4:$C$205,2,0),"")</f>
        <v/>
      </c>
      <c r="C1197" s="178"/>
      <c r="D1197" s="55" t="str">
        <f>_xlfn.IFNA(VLOOKUP(C1197,'Számlafizető(k) adatai'!$C$4:$D$203,2,0),"")</f>
        <v/>
      </c>
      <c r="E1197" s="55" t="str">
        <f>_xlfn.IFNA(VLOOKUP(C1197,'Számlafizető(k) adatai'!$C$4:$M$203,11,0),"")</f>
        <v/>
      </c>
      <c r="F1197" s="178"/>
      <c r="G1197" s="178"/>
      <c r="H1197" s="178"/>
      <c r="I1197" s="55" t="str">
        <f>IF(F1197="","",VLOOKUP(LEFT(F1197,5),'Technikai cellák'!B:C,2,0))</f>
        <v/>
      </c>
      <c r="J1197" s="55" t="str">
        <f>IF(F1197="","",VLOOKUP(I1197,'Technikai cellák'!$C$1:$D$12,2,0))</f>
        <v/>
      </c>
      <c r="K1197" s="179"/>
      <c r="L1197" s="67" t="str">
        <f t="shared" si="360"/>
        <v/>
      </c>
      <c r="M1197" s="68">
        <f t="shared" si="361"/>
        <v>0</v>
      </c>
      <c r="N1197" s="66">
        <f t="shared" si="362"/>
        <v>0</v>
      </c>
      <c r="O1197" s="152"/>
      <c r="P1197" s="172">
        <f t="shared" si="377"/>
        <v>0</v>
      </c>
      <c r="Q1197" s="69">
        <f t="shared" si="363"/>
        <v>0</v>
      </c>
      <c r="R1197" s="62">
        <f t="shared" si="364"/>
        <v>0</v>
      </c>
      <c r="S1197" s="153"/>
      <c r="T1197" s="118" t="str">
        <f t="shared" si="378"/>
        <v/>
      </c>
      <c r="U1197" s="154"/>
      <c r="V1197" s="154"/>
      <c r="W1197" s="154"/>
      <c r="X1197" s="154"/>
      <c r="Y1197" s="154"/>
      <c r="Z1197" s="154"/>
      <c r="AA1197" s="154"/>
      <c r="AB1197" s="154"/>
      <c r="AC1197" s="154"/>
      <c r="AD1197" s="154"/>
      <c r="AE1197" s="154"/>
      <c r="AF1197" s="154"/>
      <c r="AG1197" s="63">
        <f t="shared" si="365"/>
        <v>0</v>
      </c>
      <c r="AH1197" s="56">
        <f t="shared" si="366"/>
        <v>0</v>
      </c>
      <c r="AI1197" s="56">
        <f t="shared" si="367"/>
        <v>0</v>
      </c>
      <c r="AJ1197" s="56">
        <f t="shared" si="368"/>
        <v>0</v>
      </c>
      <c r="AK1197" s="56">
        <f t="shared" si="369"/>
        <v>0</v>
      </c>
      <c r="AL1197" s="56">
        <f t="shared" si="370"/>
        <v>0</v>
      </c>
      <c r="AM1197" s="56">
        <f t="shared" si="371"/>
        <v>0</v>
      </c>
      <c r="AN1197" s="56">
        <f t="shared" si="372"/>
        <v>0</v>
      </c>
      <c r="AO1197" s="56">
        <f t="shared" si="373"/>
        <v>0</v>
      </c>
      <c r="AP1197" s="56">
        <f t="shared" si="374"/>
        <v>0</v>
      </c>
      <c r="AQ1197" s="56">
        <f t="shared" si="375"/>
        <v>0</v>
      </c>
      <c r="AR1197" s="86">
        <f t="shared" si="376"/>
        <v>0</v>
      </c>
    </row>
    <row r="1198" spans="1:44" x14ac:dyDescent="0.25">
      <c r="A1198" s="178"/>
      <c r="B1198" s="55" t="str">
        <f>_xlfn.IFNA(VLOOKUP(A1198,'Ajánlatkérő(k) adatai'!$B$4:$C$205,2,0),"")</f>
        <v/>
      </c>
      <c r="C1198" s="178"/>
      <c r="D1198" s="55" t="str">
        <f>_xlfn.IFNA(VLOOKUP(C1198,'Számlafizető(k) adatai'!$C$4:$D$203,2,0),"")</f>
        <v/>
      </c>
      <c r="E1198" s="55" t="str">
        <f>_xlfn.IFNA(VLOOKUP(C1198,'Számlafizető(k) adatai'!$C$4:$M$203,11,0),"")</f>
        <v/>
      </c>
      <c r="F1198" s="178"/>
      <c r="G1198" s="178"/>
      <c r="H1198" s="178"/>
      <c r="I1198" s="55" t="str">
        <f>IF(F1198="","",VLOOKUP(LEFT(F1198,5),'Technikai cellák'!B:C,2,0))</f>
        <v/>
      </c>
      <c r="J1198" s="55" t="str">
        <f>IF(F1198="","",VLOOKUP(I1198,'Technikai cellák'!$C$1:$D$12,2,0))</f>
        <v/>
      </c>
      <c r="K1198" s="179"/>
      <c r="L1198" s="67" t="str">
        <f t="shared" si="360"/>
        <v/>
      </c>
      <c r="M1198" s="68">
        <f t="shared" si="361"/>
        <v>0</v>
      </c>
      <c r="N1198" s="66">
        <f t="shared" si="362"/>
        <v>0</v>
      </c>
      <c r="O1198" s="152"/>
      <c r="P1198" s="172">
        <f t="shared" si="377"/>
        <v>0</v>
      </c>
      <c r="Q1198" s="69">
        <f t="shared" si="363"/>
        <v>0</v>
      </c>
      <c r="R1198" s="62">
        <f t="shared" si="364"/>
        <v>0</v>
      </c>
      <c r="S1198" s="153"/>
      <c r="T1198" s="118" t="str">
        <f t="shared" si="378"/>
        <v/>
      </c>
      <c r="U1198" s="154"/>
      <c r="V1198" s="154"/>
      <c r="W1198" s="154"/>
      <c r="X1198" s="154"/>
      <c r="Y1198" s="154"/>
      <c r="Z1198" s="154"/>
      <c r="AA1198" s="154"/>
      <c r="AB1198" s="154"/>
      <c r="AC1198" s="154"/>
      <c r="AD1198" s="154"/>
      <c r="AE1198" s="154"/>
      <c r="AF1198" s="154"/>
      <c r="AG1198" s="63">
        <f t="shared" si="365"/>
        <v>0</v>
      </c>
      <c r="AH1198" s="56">
        <f t="shared" si="366"/>
        <v>0</v>
      </c>
      <c r="AI1198" s="56">
        <f t="shared" si="367"/>
        <v>0</v>
      </c>
      <c r="AJ1198" s="56">
        <f t="shared" si="368"/>
        <v>0</v>
      </c>
      <c r="AK1198" s="56">
        <f t="shared" si="369"/>
        <v>0</v>
      </c>
      <c r="AL1198" s="56">
        <f t="shared" si="370"/>
        <v>0</v>
      </c>
      <c r="AM1198" s="56">
        <f t="shared" si="371"/>
        <v>0</v>
      </c>
      <c r="AN1198" s="56">
        <f t="shared" si="372"/>
        <v>0</v>
      </c>
      <c r="AO1198" s="56">
        <f t="shared" si="373"/>
        <v>0</v>
      </c>
      <c r="AP1198" s="56">
        <f t="shared" si="374"/>
        <v>0</v>
      </c>
      <c r="AQ1198" s="56">
        <f t="shared" si="375"/>
        <v>0</v>
      </c>
      <c r="AR1198" s="86">
        <f t="shared" si="376"/>
        <v>0</v>
      </c>
    </row>
    <row r="1199" spans="1:44" x14ac:dyDescent="0.25">
      <c r="A1199" s="178"/>
      <c r="B1199" s="55" t="str">
        <f>_xlfn.IFNA(VLOOKUP(A1199,'Ajánlatkérő(k) adatai'!$B$4:$C$205,2,0),"")</f>
        <v/>
      </c>
      <c r="C1199" s="178"/>
      <c r="D1199" s="55" t="str">
        <f>_xlfn.IFNA(VLOOKUP(C1199,'Számlafizető(k) adatai'!$C$4:$D$203,2,0),"")</f>
        <v/>
      </c>
      <c r="E1199" s="55" t="str">
        <f>_xlfn.IFNA(VLOOKUP(C1199,'Számlafizető(k) adatai'!$C$4:$M$203,11,0),"")</f>
        <v/>
      </c>
      <c r="F1199" s="178"/>
      <c r="G1199" s="178"/>
      <c r="H1199" s="178"/>
      <c r="I1199" s="55" t="str">
        <f>IF(F1199="","",VLOOKUP(LEFT(F1199,5),'Technikai cellák'!B:C,2,0))</f>
        <v/>
      </c>
      <c r="J1199" s="55" t="str">
        <f>IF(F1199="","",VLOOKUP(I1199,'Technikai cellák'!$C$1:$D$12,2,0))</f>
        <v/>
      </c>
      <c r="K1199" s="179"/>
      <c r="L1199" s="67" t="str">
        <f t="shared" si="360"/>
        <v/>
      </c>
      <c r="M1199" s="68">
        <f t="shared" si="361"/>
        <v>0</v>
      </c>
      <c r="N1199" s="66">
        <f t="shared" si="362"/>
        <v>0</v>
      </c>
      <c r="O1199" s="152"/>
      <c r="P1199" s="172">
        <f t="shared" si="377"/>
        <v>0</v>
      </c>
      <c r="Q1199" s="69">
        <f t="shared" si="363"/>
        <v>0</v>
      </c>
      <c r="R1199" s="62">
        <f t="shared" si="364"/>
        <v>0</v>
      </c>
      <c r="S1199" s="153"/>
      <c r="T1199" s="118" t="str">
        <f t="shared" si="378"/>
        <v/>
      </c>
      <c r="U1199" s="154"/>
      <c r="V1199" s="154"/>
      <c r="W1199" s="154"/>
      <c r="X1199" s="154"/>
      <c r="Y1199" s="154"/>
      <c r="Z1199" s="154"/>
      <c r="AA1199" s="154"/>
      <c r="AB1199" s="154"/>
      <c r="AC1199" s="154"/>
      <c r="AD1199" s="154"/>
      <c r="AE1199" s="154"/>
      <c r="AF1199" s="154"/>
      <c r="AG1199" s="63">
        <f t="shared" si="365"/>
        <v>0</v>
      </c>
      <c r="AH1199" s="56">
        <f t="shared" si="366"/>
        <v>0</v>
      </c>
      <c r="AI1199" s="56">
        <f t="shared" si="367"/>
        <v>0</v>
      </c>
      <c r="AJ1199" s="56">
        <f t="shared" si="368"/>
        <v>0</v>
      </c>
      <c r="AK1199" s="56">
        <f t="shared" si="369"/>
        <v>0</v>
      </c>
      <c r="AL1199" s="56">
        <f t="shared" si="370"/>
        <v>0</v>
      </c>
      <c r="AM1199" s="56">
        <f t="shared" si="371"/>
        <v>0</v>
      </c>
      <c r="AN1199" s="56">
        <f t="shared" si="372"/>
        <v>0</v>
      </c>
      <c r="AO1199" s="56">
        <f t="shared" si="373"/>
        <v>0</v>
      </c>
      <c r="AP1199" s="56">
        <f t="shared" si="374"/>
        <v>0</v>
      </c>
      <c r="AQ1199" s="56">
        <f t="shared" si="375"/>
        <v>0</v>
      </c>
      <c r="AR1199" s="86">
        <f t="shared" si="376"/>
        <v>0</v>
      </c>
    </row>
    <row r="1200" spans="1:44" x14ac:dyDescent="0.25">
      <c r="A1200" s="178"/>
      <c r="B1200" s="55" t="str">
        <f>_xlfn.IFNA(VLOOKUP(A1200,'Ajánlatkérő(k) adatai'!$B$4:$C$205,2,0),"")</f>
        <v/>
      </c>
      <c r="C1200" s="178"/>
      <c r="D1200" s="55" t="str">
        <f>_xlfn.IFNA(VLOOKUP(C1200,'Számlafizető(k) adatai'!$C$4:$D$203,2,0),"")</f>
        <v/>
      </c>
      <c r="E1200" s="55" t="str">
        <f>_xlfn.IFNA(VLOOKUP(C1200,'Számlafizető(k) adatai'!$C$4:$M$203,11,0),"")</f>
        <v/>
      </c>
      <c r="F1200" s="178"/>
      <c r="G1200" s="178"/>
      <c r="H1200" s="178"/>
      <c r="I1200" s="55" t="str">
        <f>IF(F1200="","",VLOOKUP(LEFT(F1200,5),'Technikai cellák'!B:C,2,0))</f>
        <v/>
      </c>
      <c r="J1200" s="55" t="str">
        <f>IF(F1200="","",VLOOKUP(I1200,'Technikai cellák'!$C$1:$D$12,2,0))</f>
        <v/>
      </c>
      <c r="K1200" s="179"/>
      <c r="L1200" s="67" t="str">
        <f t="shared" si="360"/>
        <v/>
      </c>
      <c r="M1200" s="68">
        <f t="shared" si="361"/>
        <v>0</v>
      </c>
      <c r="N1200" s="66">
        <f t="shared" si="362"/>
        <v>0</v>
      </c>
      <c r="O1200" s="152"/>
      <c r="P1200" s="172">
        <f t="shared" si="377"/>
        <v>0</v>
      </c>
      <c r="Q1200" s="69">
        <f t="shared" si="363"/>
        <v>0</v>
      </c>
      <c r="R1200" s="62">
        <f t="shared" si="364"/>
        <v>0</v>
      </c>
      <c r="S1200" s="153"/>
      <c r="T1200" s="118" t="str">
        <f t="shared" si="378"/>
        <v/>
      </c>
      <c r="U1200" s="154"/>
      <c r="V1200" s="154"/>
      <c r="W1200" s="154"/>
      <c r="X1200" s="154"/>
      <c r="Y1200" s="154"/>
      <c r="Z1200" s="154"/>
      <c r="AA1200" s="154"/>
      <c r="AB1200" s="154"/>
      <c r="AC1200" s="154"/>
      <c r="AD1200" s="154"/>
      <c r="AE1200" s="154"/>
      <c r="AF1200" s="154"/>
      <c r="AG1200" s="63">
        <f t="shared" si="365"/>
        <v>0</v>
      </c>
      <c r="AH1200" s="56">
        <f t="shared" si="366"/>
        <v>0</v>
      </c>
      <c r="AI1200" s="56">
        <f t="shared" si="367"/>
        <v>0</v>
      </c>
      <c r="AJ1200" s="56">
        <f t="shared" si="368"/>
        <v>0</v>
      </c>
      <c r="AK1200" s="56">
        <f t="shared" si="369"/>
        <v>0</v>
      </c>
      <c r="AL1200" s="56">
        <f t="shared" si="370"/>
        <v>0</v>
      </c>
      <c r="AM1200" s="56">
        <f t="shared" si="371"/>
        <v>0</v>
      </c>
      <c r="AN1200" s="56">
        <f t="shared" si="372"/>
        <v>0</v>
      </c>
      <c r="AO1200" s="56">
        <f t="shared" si="373"/>
        <v>0</v>
      </c>
      <c r="AP1200" s="56">
        <f t="shared" si="374"/>
        <v>0</v>
      </c>
      <c r="AQ1200" s="56">
        <f t="shared" si="375"/>
        <v>0</v>
      </c>
      <c r="AR1200" s="86">
        <f t="shared" si="376"/>
        <v>0</v>
      </c>
    </row>
    <row r="1201" spans="1:44" x14ac:dyDescent="0.25">
      <c r="A1201" s="178"/>
      <c r="B1201" s="55" t="str">
        <f>_xlfn.IFNA(VLOOKUP(A1201,'Ajánlatkérő(k) adatai'!$B$4:$C$205,2,0),"")</f>
        <v/>
      </c>
      <c r="C1201" s="178"/>
      <c r="D1201" s="55" t="str">
        <f>_xlfn.IFNA(VLOOKUP(C1201,'Számlafizető(k) adatai'!$C$4:$D$203,2,0),"")</f>
        <v/>
      </c>
      <c r="E1201" s="55" t="str">
        <f>_xlfn.IFNA(VLOOKUP(C1201,'Számlafizető(k) adatai'!$C$4:$M$203,11,0),"")</f>
        <v/>
      </c>
      <c r="F1201" s="178"/>
      <c r="G1201" s="178"/>
      <c r="H1201" s="178"/>
      <c r="I1201" s="55" t="str">
        <f>IF(F1201="","",VLOOKUP(LEFT(F1201,5),'Technikai cellák'!B:C,2,0))</f>
        <v/>
      </c>
      <c r="J1201" s="55" t="str">
        <f>IF(F1201="","",VLOOKUP(I1201,'Technikai cellák'!$C$1:$D$12,2,0))</f>
        <v/>
      </c>
      <c r="K1201" s="179"/>
      <c r="L1201" s="67" t="str">
        <f t="shared" si="360"/>
        <v/>
      </c>
      <c r="M1201" s="68">
        <f t="shared" si="361"/>
        <v>0</v>
      </c>
      <c r="N1201" s="66">
        <f t="shared" si="362"/>
        <v>0</v>
      </c>
      <c r="O1201" s="152"/>
      <c r="P1201" s="172">
        <f t="shared" si="377"/>
        <v>0</v>
      </c>
      <c r="Q1201" s="69">
        <f t="shared" si="363"/>
        <v>0</v>
      </c>
      <c r="R1201" s="62">
        <f t="shared" si="364"/>
        <v>0</v>
      </c>
      <c r="S1201" s="153"/>
      <c r="T1201" s="118" t="str">
        <f t="shared" si="378"/>
        <v/>
      </c>
      <c r="U1201" s="154"/>
      <c r="V1201" s="154"/>
      <c r="W1201" s="154"/>
      <c r="X1201" s="154"/>
      <c r="Y1201" s="154"/>
      <c r="Z1201" s="154"/>
      <c r="AA1201" s="154"/>
      <c r="AB1201" s="154"/>
      <c r="AC1201" s="154"/>
      <c r="AD1201" s="154"/>
      <c r="AE1201" s="154"/>
      <c r="AF1201" s="154"/>
      <c r="AG1201" s="63">
        <f t="shared" si="365"/>
        <v>0</v>
      </c>
      <c r="AH1201" s="56">
        <f t="shared" si="366"/>
        <v>0</v>
      </c>
      <c r="AI1201" s="56">
        <f t="shared" si="367"/>
        <v>0</v>
      </c>
      <c r="AJ1201" s="56">
        <f t="shared" si="368"/>
        <v>0</v>
      </c>
      <c r="AK1201" s="56">
        <f t="shared" si="369"/>
        <v>0</v>
      </c>
      <c r="AL1201" s="56">
        <f t="shared" si="370"/>
        <v>0</v>
      </c>
      <c r="AM1201" s="56">
        <f t="shared" si="371"/>
        <v>0</v>
      </c>
      <c r="AN1201" s="56">
        <f t="shared" si="372"/>
        <v>0</v>
      </c>
      <c r="AO1201" s="56">
        <f t="shared" si="373"/>
        <v>0</v>
      </c>
      <c r="AP1201" s="56">
        <f t="shared" si="374"/>
        <v>0</v>
      </c>
      <c r="AQ1201" s="56">
        <f t="shared" si="375"/>
        <v>0</v>
      </c>
      <c r="AR1201" s="86">
        <f t="shared" si="376"/>
        <v>0</v>
      </c>
    </row>
    <row r="1202" spans="1:44" x14ac:dyDescent="0.25">
      <c r="A1202" s="178"/>
      <c r="B1202" s="55" t="str">
        <f>_xlfn.IFNA(VLOOKUP(A1202,'Ajánlatkérő(k) adatai'!$B$4:$C$205,2,0),"")</f>
        <v/>
      </c>
      <c r="C1202" s="178"/>
      <c r="D1202" s="55" t="str">
        <f>_xlfn.IFNA(VLOOKUP(C1202,'Számlafizető(k) adatai'!$C$4:$D$203,2,0),"")</f>
        <v/>
      </c>
      <c r="E1202" s="55" t="str">
        <f>_xlfn.IFNA(VLOOKUP(C1202,'Számlafizető(k) adatai'!$C$4:$M$203,11,0),"")</f>
        <v/>
      </c>
      <c r="F1202" s="178"/>
      <c r="G1202" s="178"/>
      <c r="H1202" s="178"/>
      <c r="I1202" s="55" t="str">
        <f>IF(F1202="","",VLOOKUP(LEFT(F1202,5),'Technikai cellák'!B:C,2,0))</f>
        <v/>
      </c>
      <c r="J1202" s="55" t="str">
        <f>IF(F1202="","",VLOOKUP(I1202,'Technikai cellák'!$C$1:$D$12,2,0))</f>
        <v/>
      </c>
      <c r="K1202" s="179"/>
      <c r="L1202" s="67" t="str">
        <f t="shared" si="360"/>
        <v/>
      </c>
      <c r="M1202" s="68">
        <f t="shared" si="361"/>
        <v>0</v>
      </c>
      <c r="N1202" s="66">
        <f t="shared" si="362"/>
        <v>0</v>
      </c>
      <c r="O1202" s="152"/>
      <c r="P1202" s="172">
        <f t="shared" si="377"/>
        <v>0</v>
      </c>
      <c r="Q1202" s="69">
        <f t="shared" si="363"/>
        <v>0</v>
      </c>
      <c r="R1202" s="62">
        <f t="shared" si="364"/>
        <v>0</v>
      </c>
      <c r="S1202" s="153"/>
      <c r="T1202" s="118" t="str">
        <f t="shared" si="378"/>
        <v/>
      </c>
      <c r="U1202" s="154"/>
      <c r="V1202" s="154"/>
      <c r="W1202" s="154"/>
      <c r="X1202" s="154"/>
      <c r="Y1202" s="154"/>
      <c r="Z1202" s="154"/>
      <c r="AA1202" s="154"/>
      <c r="AB1202" s="154"/>
      <c r="AC1202" s="154"/>
      <c r="AD1202" s="154"/>
      <c r="AE1202" s="154"/>
      <c r="AF1202" s="154"/>
      <c r="AG1202" s="63">
        <f t="shared" si="365"/>
        <v>0</v>
      </c>
      <c r="AH1202" s="56">
        <f t="shared" si="366"/>
        <v>0</v>
      </c>
      <c r="AI1202" s="56">
        <f t="shared" si="367"/>
        <v>0</v>
      </c>
      <c r="AJ1202" s="56">
        <f t="shared" si="368"/>
        <v>0</v>
      </c>
      <c r="AK1202" s="56">
        <f t="shared" si="369"/>
        <v>0</v>
      </c>
      <c r="AL1202" s="56">
        <f t="shared" si="370"/>
        <v>0</v>
      </c>
      <c r="AM1202" s="56">
        <f t="shared" si="371"/>
        <v>0</v>
      </c>
      <c r="AN1202" s="56">
        <f t="shared" si="372"/>
        <v>0</v>
      </c>
      <c r="AO1202" s="56">
        <f t="shared" si="373"/>
        <v>0</v>
      </c>
      <c r="AP1202" s="56">
        <f t="shared" si="374"/>
        <v>0</v>
      </c>
      <c r="AQ1202" s="56">
        <f t="shared" si="375"/>
        <v>0</v>
      </c>
      <c r="AR1202" s="86">
        <f t="shared" si="376"/>
        <v>0</v>
      </c>
    </row>
    <row r="1203" spans="1:44" x14ac:dyDescent="0.25">
      <c r="A1203" s="178"/>
      <c r="B1203" s="55" t="str">
        <f>_xlfn.IFNA(VLOOKUP(A1203,'Ajánlatkérő(k) adatai'!$B$4:$C$205,2,0),"")</f>
        <v/>
      </c>
      <c r="C1203" s="178"/>
      <c r="D1203" s="55" t="str">
        <f>_xlfn.IFNA(VLOOKUP(C1203,'Számlafizető(k) adatai'!$C$4:$D$203,2,0),"")</f>
        <v/>
      </c>
      <c r="E1203" s="55" t="str">
        <f>_xlfn.IFNA(VLOOKUP(C1203,'Számlafizető(k) adatai'!$C$4:$M$203,11,0),"")</f>
        <v/>
      </c>
      <c r="F1203" s="178"/>
      <c r="G1203" s="178"/>
      <c r="H1203" s="178"/>
      <c r="I1203" s="55" t="str">
        <f>IF(F1203="","",VLOOKUP(LEFT(F1203,5),'Technikai cellák'!B:C,2,0))</f>
        <v/>
      </c>
      <c r="J1203" s="55" t="str">
        <f>IF(F1203="","",VLOOKUP(I1203,'Technikai cellák'!$C$1:$D$12,2,0))</f>
        <v/>
      </c>
      <c r="K1203" s="179"/>
      <c r="L1203" s="67" t="str">
        <f t="shared" si="360"/>
        <v/>
      </c>
      <c r="M1203" s="68">
        <f t="shared" si="361"/>
        <v>0</v>
      </c>
      <c r="N1203" s="66">
        <f t="shared" si="362"/>
        <v>0</v>
      </c>
      <c r="O1203" s="152"/>
      <c r="P1203" s="172">
        <f t="shared" si="377"/>
        <v>0</v>
      </c>
      <c r="Q1203" s="69">
        <f t="shared" si="363"/>
        <v>0</v>
      </c>
      <c r="R1203" s="62">
        <f t="shared" si="364"/>
        <v>0</v>
      </c>
      <c r="S1203" s="153"/>
      <c r="T1203" s="118" t="str">
        <f t="shared" si="378"/>
        <v/>
      </c>
      <c r="U1203" s="154"/>
      <c r="V1203" s="154"/>
      <c r="W1203" s="154"/>
      <c r="X1203" s="154"/>
      <c r="Y1203" s="154"/>
      <c r="Z1203" s="154"/>
      <c r="AA1203" s="154"/>
      <c r="AB1203" s="154"/>
      <c r="AC1203" s="154"/>
      <c r="AD1203" s="154"/>
      <c r="AE1203" s="154"/>
      <c r="AF1203" s="154"/>
      <c r="AG1203" s="63">
        <f t="shared" si="365"/>
        <v>0</v>
      </c>
      <c r="AH1203" s="56">
        <f t="shared" si="366"/>
        <v>0</v>
      </c>
      <c r="AI1203" s="56">
        <f t="shared" si="367"/>
        <v>0</v>
      </c>
      <c r="AJ1203" s="56">
        <f t="shared" si="368"/>
        <v>0</v>
      </c>
      <c r="AK1203" s="56">
        <f t="shared" si="369"/>
        <v>0</v>
      </c>
      <c r="AL1203" s="56">
        <f t="shared" si="370"/>
        <v>0</v>
      </c>
      <c r="AM1203" s="56">
        <f t="shared" si="371"/>
        <v>0</v>
      </c>
      <c r="AN1203" s="56">
        <f t="shared" si="372"/>
        <v>0</v>
      </c>
      <c r="AO1203" s="56">
        <f t="shared" si="373"/>
        <v>0</v>
      </c>
      <c r="AP1203" s="56">
        <f t="shared" si="374"/>
        <v>0</v>
      </c>
      <c r="AQ1203" s="56">
        <f t="shared" si="375"/>
        <v>0</v>
      </c>
      <c r="AR1203" s="86">
        <f t="shared" si="376"/>
        <v>0</v>
      </c>
    </row>
    <row r="1204" spans="1:44" x14ac:dyDescent="0.25">
      <c r="A1204" s="178"/>
      <c r="B1204" s="55" t="str">
        <f>_xlfn.IFNA(VLOOKUP(A1204,'Ajánlatkérő(k) adatai'!$B$4:$C$205,2,0),"")</f>
        <v/>
      </c>
      <c r="C1204" s="178"/>
      <c r="D1204" s="55" t="str">
        <f>_xlfn.IFNA(VLOOKUP(C1204,'Számlafizető(k) adatai'!$C$4:$D$203,2,0),"")</f>
        <v/>
      </c>
      <c r="E1204" s="55" t="str">
        <f>_xlfn.IFNA(VLOOKUP(C1204,'Számlafizető(k) adatai'!$C$4:$M$203,11,0),"")</f>
        <v/>
      </c>
      <c r="F1204" s="178"/>
      <c r="G1204" s="178"/>
      <c r="H1204" s="178"/>
      <c r="I1204" s="55" t="str">
        <f>IF(F1204="","",VLOOKUP(LEFT(F1204,5),'Technikai cellák'!B:C,2,0))</f>
        <v/>
      </c>
      <c r="J1204" s="55" t="str">
        <f>IF(F1204="","",VLOOKUP(I1204,'Technikai cellák'!$C$1:$D$12,2,0))</f>
        <v/>
      </c>
      <c r="K1204" s="179"/>
      <c r="L1204" s="67" t="str">
        <f t="shared" si="360"/>
        <v/>
      </c>
      <c r="M1204" s="68">
        <f t="shared" si="361"/>
        <v>0</v>
      </c>
      <c r="N1204" s="66">
        <f t="shared" si="362"/>
        <v>0</v>
      </c>
      <c r="O1204" s="152"/>
      <c r="P1204" s="172">
        <f t="shared" si="377"/>
        <v>0</v>
      </c>
      <c r="Q1204" s="69">
        <f t="shared" si="363"/>
        <v>0</v>
      </c>
      <c r="R1204" s="62">
        <f t="shared" si="364"/>
        <v>0</v>
      </c>
      <c r="S1204" s="153"/>
      <c r="T1204" s="118" t="str">
        <f t="shared" si="378"/>
        <v/>
      </c>
      <c r="U1204" s="154"/>
      <c r="V1204" s="154"/>
      <c r="W1204" s="154"/>
      <c r="X1204" s="154"/>
      <c r="Y1204" s="154"/>
      <c r="Z1204" s="154"/>
      <c r="AA1204" s="154"/>
      <c r="AB1204" s="154"/>
      <c r="AC1204" s="154"/>
      <c r="AD1204" s="154"/>
      <c r="AE1204" s="154"/>
      <c r="AF1204" s="154"/>
      <c r="AG1204" s="63">
        <f t="shared" si="365"/>
        <v>0</v>
      </c>
      <c r="AH1204" s="56">
        <f t="shared" si="366"/>
        <v>0</v>
      </c>
      <c r="AI1204" s="56">
        <f t="shared" si="367"/>
        <v>0</v>
      </c>
      <c r="AJ1204" s="56">
        <f t="shared" si="368"/>
        <v>0</v>
      </c>
      <c r="AK1204" s="56">
        <f t="shared" si="369"/>
        <v>0</v>
      </c>
      <c r="AL1204" s="56">
        <f t="shared" si="370"/>
        <v>0</v>
      </c>
      <c r="AM1204" s="56">
        <f t="shared" si="371"/>
        <v>0</v>
      </c>
      <c r="AN1204" s="56">
        <f t="shared" si="372"/>
        <v>0</v>
      </c>
      <c r="AO1204" s="56">
        <f t="shared" si="373"/>
        <v>0</v>
      </c>
      <c r="AP1204" s="56">
        <f t="shared" si="374"/>
        <v>0</v>
      </c>
      <c r="AQ1204" s="56">
        <f t="shared" si="375"/>
        <v>0</v>
      </c>
      <c r="AR1204" s="86">
        <f t="shared" si="376"/>
        <v>0</v>
      </c>
    </row>
    <row r="1205" spans="1:44" x14ac:dyDescent="0.25">
      <c r="A1205" s="178"/>
      <c r="B1205" s="55" t="str">
        <f>_xlfn.IFNA(VLOOKUP(A1205,'Ajánlatkérő(k) adatai'!$B$4:$C$205,2,0),"")</f>
        <v/>
      </c>
      <c r="C1205" s="178"/>
      <c r="D1205" s="55" t="str">
        <f>_xlfn.IFNA(VLOOKUP(C1205,'Számlafizető(k) adatai'!$C$4:$D$203,2,0),"")</f>
        <v/>
      </c>
      <c r="E1205" s="55" t="str">
        <f>_xlfn.IFNA(VLOOKUP(C1205,'Számlafizető(k) adatai'!$C$4:$M$203,11,0),"")</f>
        <v/>
      </c>
      <c r="F1205" s="178"/>
      <c r="G1205" s="178"/>
      <c r="H1205" s="178"/>
      <c r="I1205" s="55" t="str">
        <f>IF(F1205="","",VLOOKUP(LEFT(F1205,5),'Technikai cellák'!B:C,2,0))</f>
        <v/>
      </c>
      <c r="J1205" s="55" t="str">
        <f>IF(F1205="","",VLOOKUP(I1205,'Technikai cellák'!$C$1:$D$12,2,0))</f>
        <v/>
      </c>
      <c r="K1205" s="179"/>
      <c r="L1205" s="67" t="str">
        <f t="shared" ref="L1205:L1268" si="379">IF(K1205="","",IF(K1205&lt;20,"20 alatti",IF(K1205&lt;100,"20-99",IF(K1205&lt;500,"100-500","500-"))))</f>
        <v/>
      </c>
      <c r="M1205" s="68">
        <f t="shared" ref="M1205:M1268" si="380">ROUND(IF(L1205="20 alatti",K1205*1,0),0)</f>
        <v>0</v>
      </c>
      <c r="N1205" s="66">
        <f t="shared" ref="N1205:N1268" si="381">ROUND(IF(L1205="20-99",K1205*10.5,0),0)</f>
        <v>0</v>
      </c>
      <c r="O1205" s="152"/>
      <c r="P1205" s="172">
        <f t="shared" si="377"/>
        <v>0</v>
      </c>
      <c r="Q1205" s="69">
        <f t="shared" ref="Q1205:Q1268" si="382">ROUND(R1205*$F$10,0)</f>
        <v>0</v>
      </c>
      <c r="R1205" s="62">
        <f t="shared" si="364"/>
        <v>0</v>
      </c>
      <c r="S1205" s="153"/>
      <c r="T1205" s="118" t="str">
        <f t="shared" si="378"/>
        <v/>
      </c>
      <c r="U1205" s="154"/>
      <c r="V1205" s="154"/>
      <c r="W1205" s="154"/>
      <c r="X1205" s="154"/>
      <c r="Y1205" s="154"/>
      <c r="Z1205" s="154"/>
      <c r="AA1205" s="154"/>
      <c r="AB1205" s="154"/>
      <c r="AC1205" s="154"/>
      <c r="AD1205" s="154"/>
      <c r="AE1205" s="154"/>
      <c r="AF1205" s="154"/>
      <c r="AG1205" s="63">
        <f t="shared" si="365"/>
        <v>0</v>
      </c>
      <c r="AH1205" s="56">
        <f t="shared" si="366"/>
        <v>0</v>
      </c>
      <c r="AI1205" s="56">
        <f t="shared" si="367"/>
        <v>0</v>
      </c>
      <c r="AJ1205" s="56">
        <f t="shared" si="368"/>
        <v>0</v>
      </c>
      <c r="AK1205" s="56">
        <f t="shared" si="369"/>
        <v>0</v>
      </c>
      <c r="AL1205" s="56">
        <f t="shared" si="370"/>
        <v>0</v>
      </c>
      <c r="AM1205" s="56">
        <f t="shared" si="371"/>
        <v>0</v>
      </c>
      <c r="AN1205" s="56">
        <f t="shared" si="372"/>
        <v>0</v>
      </c>
      <c r="AO1205" s="56">
        <f t="shared" si="373"/>
        <v>0</v>
      </c>
      <c r="AP1205" s="56">
        <f t="shared" si="374"/>
        <v>0</v>
      </c>
      <c r="AQ1205" s="56">
        <f t="shared" si="375"/>
        <v>0</v>
      </c>
      <c r="AR1205" s="86">
        <f t="shared" si="376"/>
        <v>0</v>
      </c>
    </row>
    <row r="1206" spans="1:44" x14ac:dyDescent="0.25">
      <c r="A1206" s="178"/>
      <c r="B1206" s="55" t="str">
        <f>_xlfn.IFNA(VLOOKUP(A1206,'Ajánlatkérő(k) adatai'!$B$4:$C$205,2,0),"")</f>
        <v/>
      </c>
      <c r="C1206" s="178"/>
      <c r="D1206" s="55" t="str">
        <f>_xlfn.IFNA(VLOOKUP(C1206,'Számlafizető(k) adatai'!$C$4:$D$203,2,0),"")</f>
        <v/>
      </c>
      <c r="E1206" s="55" t="str">
        <f>_xlfn.IFNA(VLOOKUP(C1206,'Számlafizető(k) adatai'!$C$4:$M$203,11,0),"")</f>
        <v/>
      </c>
      <c r="F1206" s="178"/>
      <c r="G1206" s="178"/>
      <c r="H1206" s="178"/>
      <c r="I1206" s="55" t="str">
        <f>IF(F1206="","",VLOOKUP(LEFT(F1206,5),'Technikai cellák'!B:C,2,0))</f>
        <v/>
      </c>
      <c r="J1206" s="55" t="str">
        <f>IF(F1206="","",VLOOKUP(I1206,'Technikai cellák'!$C$1:$D$12,2,0))</f>
        <v/>
      </c>
      <c r="K1206" s="179"/>
      <c r="L1206" s="67" t="str">
        <f t="shared" si="379"/>
        <v/>
      </c>
      <c r="M1206" s="68">
        <f t="shared" si="380"/>
        <v>0</v>
      </c>
      <c r="N1206" s="66">
        <f t="shared" si="381"/>
        <v>0</v>
      </c>
      <c r="O1206" s="152"/>
      <c r="P1206" s="172">
        <f t="shared" si="377"/>
        <v>0</v>
      </c>
      <c r="Q1206" s="69">
        <f t="shared" si="382"/>
        <v>0</v>
      </c>
      <c r="R1206" s="62">
        <f t="shared" si="364"/>
        <v>0</v>
      </c>
      <c r="S1206" s="153"/>
      <c r="T1206" s="118" t="str">
        <f t="shared" si="378"/>
        <v/>
      </c>
      <c r="U1206" s="154"/>
      <c r="V1206" s="154"/>
      <c r="W1206" s="154"/>
      <c r="X1206" s="154"/>
      <c r="Y1206" s="154"/>
      <c r="Z1206" s="154"/>
      <c r="AA1206" s="154"/>
      <c r="AB1206" s="154"/>
      <c r="AC1206" s="154"/>
      <c r="AD1206" s="154"/>
      <c r="AE1206" s="154"/>
      <c r="AF1206" s="154"/>
      <c r="AG1206" s="63">
        <f t="shared" si="365"/>
        <v>0</v>
      </c>
      <c r="AH1206" s="56">
        <f t="shared" si="366"/>
        <v>0</v>
      </c>
      <c r="AI1206" s="56">
        <f t="shared" si="367"/>
        <v>0</v>
      </c>
      <c r="AJ1206" s="56">
        <f t="shared" si="368"/>
        <v>0</v>
      </c>
      <c r="AK1206" s="56">
        <f t="shared" si="369"/>
        <v>0</v>
      </c>
      <c r="AL1206" s="56">
        <f t="shared" si="370"/>
        <v>0</v>
      </c>
      <c r="AM1206" s="56">
        <f t="shared" si="371"/>
        <v>0</v>
      </c>
      <c r="AN1206" s="56">
        <f t="shared" si="372"/>
        <v>0</v>
      </c>
      <c r="AO1206" s="56">
        <f t="shared" si="373"/>
        <v>0</v>
      </c>
      <c r="AP1206" s="56">
        <f t="shared" si="374"/>
        <v>0</v>
      </c>
      <c r="AQ1206" s="56">
        <f t="shared" si="375"/>
        <v>0</v>
      </c>
      <c r="AR1206" s="86">
        <f t="shared" si="376"/>
        <v>0</v>
      </c>
    </row>
    <row r="1207" spans="1:44" x14ac:dyDescent="0.25">
      <c r="A1207" s="178"/>
      <c r="B1207" s="55" t="str">
        <f>_xlfn.IFNA(VLOOKUP(A1207,'Ajánlatkérő(k) adatai'!$B$4:$C$205,2,0),"")</f>
        <v/>
      </c>
      <c r="C1207" s="178"/>
      <c r="D1207" s="55" t="str">
        <f>_xlfn.IFNA(VLOOKUP(C1207,'Számlafizető(k) adatai'!$C$4:$D$203,2,0),"")</f>
        <v/>
      </c>
      <c r="E1207" s="55" t="str">
        <f>_xlfn.IFNA(VLOOKUP(C1207,'Számlafizető(k) adatai'!$C$4:$M$203,11,0),"")</f>
        <v/>
      </c>
      <c r="F1207" s="178"/>
      <c r="G1207" s="178"/>
      <c r="H1207" s="178"/>
      <c r="I1207" s="55" t="str">
        <f>IF(F1207="","",VLOOKUP(LEFT(F1207,5),'Technikai cellák'!B:C,2,0))</f>
        <v/>
      </c>
      <c r="J1207" s="55" t="str">
        <f>IF(F1207="","",VLOOKUP(I1207,'Technikai cellák'!$C$1:$D$12,2,0))</f>
        <v/>
      </c>
      <c r="K1207" s="179"/>
      <c r="L1207" s="67" t="str">
        <f t="shared" si="379"/>
        <v/>
      </c>
      <c r="M1207" s="68">
        <f t="shared" si="380"/>
        <v>0</v>
      </c>
      <c r="N1207" s="66">
        <f t="shared" si="381"/>
        <v>0</v>
      </c>
      <c r="O1207" s="152"/>
      <c r="P1207" s="172">
        <f t="shared" si="377"/>
        <v>0</v>
      </c>
      <c r="Q1207" s="69">
        <f t="shared" si="382"/>
        <v>0</v>
      </c>
      <c r="R1207" s="62">
        <f t="shared" si="364"/>
        <v>0</v>
      </c>
      <c r="S1207" s="153"/>
      <c r="T1207" s="118" t="str">
        <f t="shared" si="378"/>
        <v/>
      </c>
      <c r="U1207" s="154"/>
      <c r="V1207" s="154"/>
      <c r="W1207" s="154"/>
      <c r="X1207" s="154"/>
      <c r="Y1207" s="154"/>
      <c r="Z1207" s="154"/>
      <c r="AA1207" s="154"/>
      <c r="AB1207" s="154"/>
      <c r="AC1207" s="154"/>
      <c r="AD1207" s="154"/>
      <c r="AE1207" s="154"/>
      <c r="AF1207" s="154"/>
      <c r="AG1207" s="63">
        <f t="shared" si="365"/>
        <v>0</v>
      </c>
      <c r="AH1207" s="56">
        <f t="shared" si="366"/>
        <v>0</v>
      </c>
      <c r="AI1207" s="56">
        <f t="shared" si="367"/>
        <v>0</v>
      </c>
      <c r="AJ1207" s="56">
        <f t="shared" si="368"/>
        <v>0</v>
      </c>
      <c r="AK1207" s="56">
        <f t="shared" si="369"/>
        <v>0</v>
      </c>
      <c r="AL1207" s="56">
        <f t="shared" si="370"/>
        <v>0</v>
      </c>
      <c r="AM1207" s="56">
        <f t="shared" si="371"/>
        <v>0</v>
      </c>
      <c r="AN1207" s="56">
        <f t="shared" si="372"/>
        <v>0</v>
      </c>
      <c r="AO1207" s="56">
        <f t="shared" si="373"/>
        <v>0</v>
      </c>
      <c r="AP1207" s="56">
        <f t="shared" si="374"/>
        <v>0</v>
      </c>
      <c r="AQ1207" s="56">
        <f t="shared" si="375"/>
        <v>0</v>
      </c>
      <c r="AR1207" s="86">
        <f t="shared" si="376"/>
        <v>0</v>
      </c>
    </row>
    <row r="1208" spans="1:44" x14ac:dyDescent="0.25">
      <c r="A1208" s="178"/>
      <c r="B1208" s="55" t="str">
        <f>_xlfn.IFNA(VLOOKUP(A1208,'Ajánlatkérő(k) adatai'!$B$4:$C$205,2,0),"")</f>
        <v/>
      </c>
      <c r="C1208" s="178"/>
      <c r="D1208" s="55" t="str">
        <f>_xlfn.IFNA(VLOOKUP(C1208,'Számlafizető(k) adatai'!$C$4:$D$203,2,0),"")</f>
        <v/>
      </c>
      <c r="E1208" s="55" t="str">
        <f>_xlfn.IFNA(VLOOKUP(C1208,'Számlafizető(k) adatai'!$C$4:$M$203,11,0),"")</f>
        <v/>
      </c>
      <c r="F1208" s="178"/>
      <c r="G1208" s="178"/>
      <c r="H1208" s="178"/>
      <c r="I1208" s="55" t="str">
        <f>IF(F1208="","",VLOOKUP(LEFT(F1208,5),'Technikai cellák'!B:C,2,0))</f>
        <v/>
      </c>
      <c r="J1208" s="55" t="str">
        <f>IF(F1208="","",VLOOKUP(I1208,'Technikai cellák'!$C$1:$D$12,2,0))</f>
        <v/>
      </c>
      <c r="K1208" s="179"/>
      <c r="L1208" s="67" t="str">
        <f t="shared" si="379"/>
        <v/>
      </c>
      <c r="M1208" s="68">
        <f t="shared" si="380"/>
        <v>0</v>
      </c>
      <c r="N1208" s="66">
        <f t="shared" si="381"/>
        <v>0</v>
      </c>
      <c r="O1208" s="152"/>
      <c r="P1208" s="172">
        <f t="shared" si="377"/>
        <v>0</v>
      </c>
      <c r="Q1208" s="69">
        <f t="shared" si="382"/>
        <v>0</v>
      </c>
      <c r="R1208" s="62">
        <f t="shared" si="364"/>
        <v>0</v>
      </c>
      <c r="S1208" s="153"/>
      <c r="T1208" s="118" t="str">
        <f t="shared" si="378"/>
        <v/>
      </c>
      <c r="U1208" s="154"/>
      <c r="V1208" s="154"/>
      <c r="W1208" s="154"/>
      <c r="X1208" s="154"/>
      <c r="Y1208" s="154"/>
      <c r="Z1208" s="154"/>
      <c r="AA1208" s="154"/>
      <c r="AB1208" s="154"/>
      <c r="AC1208" s="154"/>
      <c r="AD1208" s="154"/>
      <c r="AE1208" s="154"/>
      <c r="AF1208" s="154"/>
      <c r="AG1208" s="63">
        <f t="shared" si="365"/>
        <v>0</v>
      </c>
      <c r="AH1208" s="56">
        <f t="shared" si="366"/>
        <v>0</v>
      </c>
      <c r="AI1208" s="56">
        <f t="shared" si="367"/>
        <v>0</v>
      </c>
      <c r="AJ1208" s="56">
        <f t="shared" si="368"/>
        <v>0</v>
      </c>
      <c r="AK1208" s="56">
        <f t="shared" si="369"/>
        <v>0</v>
      </c>
      <c r="AL1208" s="56">
        <f t="shared" si="370"/>
        <v>0</v>
      </c>
      <c r="AM1208" s="56">
        <f t="shared" si="371"/>
        <v>0</v>
      </c>
      <c r="AN1208" s="56">
        <f t="shared" si="372"/>
        <v>0</v>
      </c>
      <c r="AO1208" s="56">
        <f t="shared" si="373"/>
        <v>0</v>
      </c>
      <c r="AP1208" s="56">
        <f t="shared" si="374"/>
        <v>0</v>
      </c>
      <c r="AQ1208" s="56">
        <f t="shared" si="375"/>
        <v>0</v>
      </c>
      <c r="AR1208" s="86">
        <f t="shared" si="376"/>
        <v>0</v>
      </c>
    </row>
    <row r="1209" spans="1:44" x14ac:dyDescent="0.25">
      <c r="A1209" s="178"/>
      <c r="B1209" s="55" t="str">
        <f>_xlfn.IFNA(VLOOKUP(A1209,'Ajánlatkérő(k) adatai'!$B$4:$C$205,2,0),"")</f>
        <v/>
      </c>
      <c r="C1209" s="178"/>
      <c r="D1209" s="55" t="str">
        <f>_xlfn.IFNA(VLOOKUP(C1209,'Számlafizető(k) adatai'!$C$4:$D$203,2,0),"")</f>
        <v/>
      </c>
      <c r="E1209" s="55" t="str">
        <f>_xlfn.IFNA(VLOOKUP(C1209,'Számlafizető(k) adatai'!$C$4:$M$203,11,0),"")</f>
        <v/>
      </c>
      <c r="F1209" s="178"/>
      <c r="G1209" s="178"/>
      <c r="H1209" s="178"/>
      <c r="I1209" s="55" t="str">
        <f>IF(F1209="","",VLOOKUP(LEFT(F1209,5),'Technikai cellák'!B:C,2,0))</f>
        <v/>
      </c>
      <c r="J1209" s="55" t="str">
        <f>IF(F1209="","",VLOOKUP(I1209,'Technikai cellák'!$C$1:$D$12,2,0))</f>
        <v/>
      </c>
      <c r="K1209" s="179"/>
      <c r="L1209" s="67" t="str">
        <f t="shared" si="379"/>
        <v/>
      </c>
      <c r="M1209" s="68">
        <f t="shared" si="380"/>
        <v>0</v>
      </c>
      <c r="N1209" s="66">
        <f t="shared" si="381"/>
        <v>0</v>
      </c>
      <c r="O1209" s="152"/>
      <c r="P1209" s="172">
        <f t="shared" si="377"/>
        <v>0</v>
      </c>
      <c r="Q1209" s="69">
        <f t="shared" si="382"/>
        <v>0</v>
      </c>
      <c r="R1209" s="62">
        <f t="shared" si="364"/>
        <v>0</v>
      </c>
      <c r="S1209" s="153"/>
      <c r="T1209" s="118" t="str">
        <f t="shared" si="378"/>
        <v/>
      </c>
      <c r="U1209" s="154"/>
      <c r="V1209" s="154"/>
      <c r="W1209" s="154"/>
      <c r="X1209" s="154"/>
      <c r="Y1209" s="154"/>
      <c r="Z1209" s="154"/>
      <c r="AA1209" s="154"/>
      <c r="AB1209" s="154"/>
      <c r="AC1209" s="154"/>
      <c r="AD1209" s="154"/>
      <c r="AE1209" s="154"/>
      <c r="AF1209" s="154"/>
      <c r="AG1209" s="63">
        <f t="shared" si="365"/>
        <v>0</v>
      </c>
      <c r="AH1209" s="56">
        <f t="shared" si="366"/>
        <v>0</v>
      </c>
      <c r="AI1209" s="56">
        <f t="shared" si="367"/>
        <v>0</v>
      </c>
      <c r="AJ1209" s="56">
        <f t="shared" si="368"/>
        <v>0</v>
      </c>
      <c r="AK1209" s="56">
        <f t="shared" si="369"/>
        <v>0</v>
      </c>
      <c r="AL1209" s="56">
        <f t="shared" si="370"/>
        <v>0</v>
      </c>
      <c r="AM1209" s="56">
        <f t="shared" si="371"/>
        <v>0</v>
      </c>
      <c r="AN1209" s="56">
        <f t="shared" si="372"/>
        <v>0</v>
      </c>
      <c r="AO1209" s="56">
        <f t="shared" si="373"/>
        <v>0</v>
      </c>
      <c r="AP1209" s="56">
        <f t="shared" si="374"/>
        <v>0</v>
      </c>
      <c r="AQ1209" s="56">
        <f t="shared" si="375"/>
        <v>0</v>
      </c>
      <c r="AR1209" s="86">
        <f t="shared" si="376"/>
        <v>0</v>
      </c>
    </row>
    <row r="1210" spans="1:44" x14ac:dyDescent="0.25">
      <c r="A1210" s="178"/>
      <c r="B1210" s="55" t="str">
        <f>_xlfn.IFNA(VLOOKUP(A1210,'Ajánlatkérő(k) adatai'!$B$4:$C$205,2,0),"")</f>
        <v/>
      </c>
      <c r="C1210" s="178"/>
      <c r="D1210" s="55" t="str">
        <f>_xlfn.IFNA(VLOOKUP(C1210,'Számlafizető(k) adatai'!$C$4:$D$203,2,0),"")</f>
        <v/>
      </c>
      <c r="E1210" s="55" t="str">
        <f>_xlfn.IFNA(VLOOKUP(C1210,'Számlafizető(k) adatai'!$C$4:$M$203,11,0),"")</f>
        <v/>
      </c>
      <c r="F1210" s="178"/>
      <c r="G1210" s="178"/>
      <c r="H1210" s="178"/>
      <c r="I1210" s="55" t="str">
        <f>IF(F1210="","",VLOOKUP(LEFT(F1210,5),'Technikai cellák'!B:C,2,0))</f>
        <v/>
      </c>
      <c r="J1210" s="55" t="str">
        <f>IF(F1210="","",VLOOKUP(I1210,'Technikai cellák'!$C$1:$D$12,2,0))</f>
        <v/>
      </c>
      <c r="K1210" s="179"/>
      <c r="L1210" s="67" t="str">
        <f t="shared" si="379"/>
        <v/>
      </c>
      <c r="M1210" s="68">
        <f t="shared" si="380"/>
        <v>0</v>
      </c>
      <c r="N1210" s="66">
        <f t="shared" si="381"/>
        <v>0</v>
      </c>
      <c r="O1210" s="152"/>
      <c r="P1210" s="172">
        <f t="shared" si="377"/>
        <v>0</v>
      </c>
      <c r="Q1210" s="69">
        <f t="shared" si="382"/>
        <v>0</v>
      </c>
      <c r="R1210" s="62">
        <f t="shared" si="364"/>
        <v>0</v>
      </c>
      <c r="S1210" s="153"/>
      <c r="T1210" s="118" t="str">
        <f t="shared" si="378"/>
        <v/>
      </c>
      <c r="U1210" s="154"/>
      <c r="V1210" s="154"/>
      <c r="W1210" s="154"/>
      <c r="X1210" s="154"/>
      <c r="Y1210" s="154"/>
      <c r="Z1210" s="154"/>
      <c r="AA1210" s="154"/>
      <c r="AB1210" s="154"/>
      <c r="AC1210" s="154"/>
      <c r="AD1210" s="154"/>
      <c r="AE1210" s="154"/>
      <c r="AF1210" s="154"/>
      <c r="AG1210" s="63">
        <f t="shared" si="365"/>
        <v>0</v>
      </c>
      <c r="AH1210" s="56">
        <f t="shared" si="366"/>
        <v>0</v>
      </c>
      <c r="AI1210" s="56">
        <f t="shared" si="367"/>
        <v>0</v>
      </c>
      <c r="AJ1210" s="56">
        <f t="shared" si="368"/>
        <v>0</v>
      </c>
      <c r="AK1210" s="56">
        <f t="shared" si="369"/>
        <v>0</v>
      </c>
      <c r="AL1210" s="56">
        <f t="shared" si="370"/>
        <v>0</v>
      </c>
      <c r="AM1210" s="56">
        <f t="shared" si="371"/>
        <v>0</v>
      </c>
      <c r="AN1210" s="56">
        <f t="shared" si="372"/>
        <v>0</v>
      </c>
      <c r="AO1210" s="56">
        <f t="shared" si="373"/>
        <v>0</v>
      </c>
      <c r="AP1210" s="56">
        <f t="shared" si="374"/>
        <v>0</v>
      </c>
      <c r="AQ1210" s="56">
        <f t="shared" si="375"/>
        <v>0</v>
      </c>
      <c r="AR1210" s="86">
        <f t="shared" si="376"/>
        <v>0</v>
      </c>
    </row>
    <row r="1211" spans="1:44" x14ac:dyDescent="0.25">
      <c r="A1211" s="178"/>
      <c r="B1211" s="55" t="str">
        <f>_xlfn.IFNA(VLOOKUP(A1211,'Ajánlatkérő(k) adatai'!$B$4:$C$205,2,0),"")</f>
        <v/>
      </c>
      <c r="C1211" s="178"/>
      <c r="D1211" s="55" t="str">
        <f>_xlfn.IFNA(VLOOKUP(C1211,'Számlafizető(k) adatai'!$C$4:$D$203,2,0),"")</f>
        <v/>
      </c>
      <c r="E1211" s="55" t="str">
        <f>_xlfn.IFNA(VLOOKUP(C1211,'Számlafizető(k) adatai'!$C$4:$M$203,11,0),"")</f>
        <v/>
      </c>
      <c r="F1211" s="178"/>
      <c r="G1211" s="178"/>
      <c r="H1211" s="178"/>
      <c r="I1211" s="55" t="str">
        <f>IF(F1211="","",VLOOKUP(LEFT(F1211,5),'Technikai cellák'!B:C,2,0))</f>
        <v/>
      </c>
      <c r="J1211" s="55" t="str">
        <f>IF(F1211="","",VLOOKUP(I1211,'Technikai cellák'!$C$1:$D$12,2,0))</f>
        <v/>
      </c>
      <c r="K1211" s="179"/>
      <c r="L1211" s="67" t="str">
        <f t="shared" si="379"/>
        <v/>
      </c>
      <c r="M1211" s="68">
        <f t="shared" si="380"/>
        <v>0</v>
      </c>
      <c r="N1211" s="66">
        <f t="shared" si="381"/>
        <v>0</v>
      </c>
      <c r="O1211" s="152"/>
      <c r="P1211" s="172">
        <f t="shared" si="377"/>
        <v>0</v>
      </c>
      <c r="Q1211" s="69">
        <f t="shared" si="382"/>
        <v>0</v>
      </c>
      <c r="R1211" s="62">
        <f t="shared" si="364"/>
        <v>0</v>
      </c>
      <c r="S1211" s="153"/>
      <c r="T1211" s="118" t="str">
        <f t="shared" si="378"/>
        <v/>
      </c>
      <c r="U1211" s="154"/>
      <c r="V1211" s="154"/>
      <c r="W1211" s="154"/>
      <c r="X1211" s="154"/>
      <c r="Y1211" s="154"/>
      <c r="Z1211" s="154"/>
      <c r="AA1211" s="154"/>
      <c r="AB1211" s="154"/>
      <c r="AC1211" s="154"/>
      <c r="AD1211" s="154"/>
      <c r="AE1211" s="154"/>
      <c r="AF1211" s="154"/>
      <c r="AG1211" s="63">
        <f t="shared" si="365"/>
        <v>0</v>
      </c>
      <c r="AH1211" s="56">
        <f t="shared" si="366"/>
        <v>0</v>
      </c>
      <c r="AI1211" s="56">
        <f t="shared" si="367"/>
        <v>0</v>
      </c>
      <c r="AJ1211" s="56">
        <f t="shared" si="368"/>
        <v>0</v>
      </c>
      <c r="AK1211" s="56">
        <f t="shared" si="369"/>
        <v>0</v>
      </c>
      <c r="AL1211" s="56">
        <f t="shared" si="370"/>
        <v>0</v>
      </c>
      <c r="AM1211" s="56">
        <f t="shared" si="371"/>
        <v>0</v>
      </c>
      <c r="AN1211" s="56">
        <f t="shared" si="372"/>
        <v>0</v>
      </c>
      <c r="AO1211" s="56">
        <f t="shared" si="373"/>
        <v>0</v>
      </c>
      <c r="AP1211" s="56">
        <f t="shared" si="374"/>
        <v>0</v>
      </c>
      <c r="AQ1211" s="56">
        <f t="shared" si="375"/>
        <v>0</v>
      </c>
      <c r="AR1211" s="86">
        <f t="shared" si="376"/>
        <v>0</v>
      </c>
    </row>
    <row r="1212" spans="1:44" x14ac:dyDescent="0.25">
      <c r="A1212" s="178"/>
      <c r="B1212" s="55" t="str">
        <f>_xlfn.IFNA(VLOOKUP(A1212,'Ajánlatkérő(k) adatai'!$B$4:$C$205,2,0),"")</f>
        <v/>
      </c>
      <c r="C1212" s="178"/>
      <c r="D1212" s="55" t="str">
        <f>_xlfn.IFNA(VLOOKUP(C1212,'Számlafizető(k) adatai'!$C$4:$D$203,2,0),"")</f>
        <v/>
      </c>
      <c r="E1212" s="55" t="str">
        <f>_xlfn.IFNA(VLOOKUP(C1212,'Számlafizető(k) adatai'!$C$4:$M$203,11,0),"")</f>
        <v/>
      </c>
      <c r="F1212" s="178"/>
      <c r="G1212" s="178"/>
      <c r="H1212" s="178"/>
      <c r="I1212" s="55" t="str">
        <f>IF(F1212="","",VLOOKUP(LEFT(F1212,5),'Technikai cellák'!B:C,2,0))</f>
        <v/>
      </c>
      <c r="J1212" s="55" t="str">
        <f>IF(F1212="","",VLOOKUP(I1212,'Technikai cellák'!$C$1:$D$12,2,0))</f>
        <v/>
      </c>
      <c r="K1212" s="179"/>
      <c r="L1212" s="67" t="str">
        <f t="shared" si="379"/>
        <v/>
      </c>
      <c r="M1212" s="68">
        <f t="shared" si="380"/>
        <v>0</v>
      </c>
      <c r="N1212" s="66">
        <f t="shared" si="381"/>
        <v>0</v>
      </c>
      <c r="O1212" s="152"/>
      <c r="P1212" s="172">
        <f t="shared" si="377"/>
        <v>0</v>
      </c>
      <c r="Q1212" s="69">
        <f t="shared" si="382"/>
        <v>0</v>
      </c>
      <c r="R1212" s="62">
        <f t="shared" si="364"/>
        <v>0</v>
      </c>
      <c r="S1212" s="153"/>
      <c r="T1212" s="118" t="str">
        <f t="shared" si="378"/>
        <v/>
      </c>
      <c r="U1212" s="154"/>
      <c r="V1212" s="154"/>
      <c r="W1212" s="154"/>
      <c r="X1212" s="154"/>
      <c r="Y1212" s="154"/>
      <c r="Z1212" s="154"/>
      <c r="AA1212" s="154"/>
      <c r="AB1212" s="154"/>
      <c r="AC1212" s="154"/>
      <c r="AD1212" s="154"/>
      <c r="AE1212" s="154"/>
      <c r="AF1212" s="154"/>
      <c r="AG1212" s="63">
        <f t="shared" si="365"/>
        <v>0</v>
      </c>
      <c r="AH1212" s="56">
        <f t="shared" si="366"/>
        <v>0</v>
      </c>
      <c r="AI1212" s="56">
        <f t="shared" si="367"/>
        <v>0</v>
      </c>
      <c r="AJ1212" s="56">
        <f t="shared" si="368"/>
        <v>0</v>
      </c>
      <c r="AK1212" s="56">
        <f t="shared" si="369"/>
        <v>0</v>
      </c>
      <c r="AL1212" s="56">
        <f t="shared" si="370"/>
        <v>0</v>
      </c>
      <c r="AM1212" s="56">
        <f t="shared" si="371"/>
        <v>0</v>
      </c>
      <c r="AN1212" s="56">
        <f t="shared" si="372"/>
        <v>0</v>
      </c>
      <c r="AO1212" s="56">
        <f t="shared" si="373"/>
        <v>0</v>
      </c>
      <c r="AP1212" s="56">
        <f t="shared" si="374"/>
        <v>0</v>
      </c>
      <c r="AQ1212" s="56">
        <f t="shared" si="375"/>
        <v>0</v>
      </c>
      <c r="AR1212" s="86">
        <f t="shared" si="376"/>
        <v>0</v>
      </c>
    </row>
    <row r="1213" spans="1:44" x14ac:dyDescent="0.25">
      <c r="A1213" s="178"/>
      <c r="B1213" s="55" t="str">
        <f>_xlfn.IFNA(VLOOKUP(A1213,'Ajánlatkérő(k) adatai'!$B$4:$C$205,2,0),"")</f>
        <v/>
      </c>
      <c r="C1213" s="178"/>
      <c r="D1213" s="55" t="str">
        <f>_xlfn.IFNA(VLOOKUP(C1213,'Számlafizető(k) adatai'!$C$4:$D$203,2,0),"")</f>
        <v/>
      </c>
      <c r="E1213" s="55" t="str">
        <f>_xlfn.IFNA(VLOOKUP(C1213,'Számlafizető(k) adatai'!$C$4:$M$203,11,0),"")</f>
        <v/>
      </c>
      <c r="F1213" s="178"/>
      <c r="G1213" s="178"/>
      <c r="H1213" s="178"/>
      <c r="I1213" s="55" t="str">
        <f>IF(F1213="","",VLOOKUP(LEFT(F1213,5),'Technikai cellák'!B:C,2,0))</f>
        <v/>
      </c>
      <c r="J1213" s="55" t="str">
        <f>IF(F1213="","",VLOOKUP(I1213,'Technikai cellák'!$C$1:$D$12,2,0))</f>
        <v/>
      </c>
      <c r="K1213" s="179"/>
      <c r="L1213" s="67" t="str">
        <f t="shared" si="379"/>
        <v/>
      </c>
      <c r="M1213" s="68">
        <f t="shared" si="380"/>
        <v>0</v>
      </c>
      <c r="N1213" s="66">
        <f t="shared" si="381"/>
        <v>0</v>
      </c>
      <c r="O1213" s="152"/>
      <c r="P1213" s="172">
        <f t="shared" si="377"/>
        <v>0</v>
      </c>
      <c r="Q1213" s="69">
        <f t="shared" si="382"/>
        <v>0</v>
      </c>
      <c r="R1213" s="62">
        <f t="shared" si="364"/>
        <v>0</v>
      </c>
      <c r="S1213" s="153"/>
      <c r="T1213" s="118" t="str">
        <f t="shared" si="378"/>
        <v/>
      </c>
      <c r="U1213" s="154"/>
      <c r="V1213" s="154"/>
      <c r="W1213" s="154"/>
      <c r="X1213" s="154"/>
      <c r="Y1213" s="154"/>
      <c r="Z1213" s="154"/>
      <c r="AA1213" s="154"/>
      <c r="AB1213" s="154"/>
      <c r="AC1213" s="154"/>
      <c r="AD1213" s="154"/>
      <c r="AE1213" s="154"/>
      <c r="AF1213" s="154"/>
      <c r="AG1213" s="63">
        <f t="shared" si="365"/>
        <v>0</v>
      </c>
      <c r="AH1213" s="56">
        <f t="shared" si="366"/>
        <v>0</v>
      </c>
      <c r="AI1213" s="56">
        <f t="shared" si="367"/>
        <v>0</v>
      </c>
      <c r="AJ1213" s="56">
        <f t="shared" si="368"/>
        <v>0</v>
      </c>
      <c r="AK1213" s="56">
        <f t="shared" si="369"/>
        <v>0</v>
      </c>
      <c r="AL1213" s="56">
        <f t="shared" si="370"/>
        <v>0</v>
      </c>
      <c r="AM1213" s="56">
        <f t="shared" si="371"/>
        <v>0</v>
      </c>
      <c r="AN1213" s="56">
        <f t="shared" si="372"/>
        <v>0</v>
      </c>
      <c r="AO1213" s="56">
        <f t="shared" si="373"/>
        <v>0</v>
      </c>
      <c r="AP1213" s="56">
        <f t="shared" si="374"/>
        <v>0</v>
      </c>
      <c r="AQ1213" s="56">
        <f t="shared" si="375"/>
        <v>0</v>
      </c>
      <c r="AR1213" s="86">
        <f t="shared" si="376"/>
        <v>0</v>
      </c>
    </row>
    <row r="1214" spans="1:44" x14ac:dyDescent="0.25">
      <c r="A1214" s="178"/>
      <c r="B1214" s="55" t="str">
        <f>_xlfn.IFNA(VLOOKUP(A1214,'Ajánlatkérő(k) adatai'!$B$4:$C$205,2,0),"")</f>
        <v/>
      </c>
      <c r="C1214" s="178"/>
      <c r="D1214" s="55" t="str">
        <f>_xlfn.IFNA(VLOOKUP(C1214,'Számlafizető(k) adatai'!$C$4:$D$203,2,0),"")</f>
        <v/>
      </c>
      <c r="E1214" s="55" t="str">
        <f>_xlfn.IFNA(VLOOKUP(C1214,'Számlafizető(k) adatai'!$C$4:$M$203,11,0),"")</f>
        <v/>
      </c>
      <c r="F1214" s="178"/>
      <c r="G1214" s="178"/>
      <c r="H1214" s="178"/>
      <c r="I1214" s="55" t="str">
        <f>IF(F1214="","",VLOOKUP(LEFT(F1214,5),'Technikai cellák'!B:C,2,0))</f>
        <v/>
      </c>
      <c r="J1214" s="55" t="str">
        <f>IF(F1214="","",VLOOKUP(I1214,'Technikai cellák'!$C$1:$D$12,2,0))</f>
        <v/>
      </c>
      <c r="K1214" s="179"/>
      <c r="L1214" s="67" t="str">
        <f t="shared" si="379"/>
        <v/>
      </c>
      <c r="M1214" s="68">
        <f t="shared" si="380"/>
        <v>0</v>
      </c>
      <c r="N1214" s="66">
        <f t="shared" si="381"/>
        <v>0</v>
      </c>
      <c r="O1214" s="152"/>
      <c r="P1214" s="172">
        <f t="shared" si="377"/>
        <v>0</v>
      </c>
      <c r="Q1214" s="69">
        <f t="shared" si="382"/>
        <v>0</v>
      </c>
      <c r="R1214" s="62">
        <f t="shared" si="364"/>
        <v>0</v>
      </c>
      <c r="S1214" s="153"/>
      <c r="T1214" s="118" t="str">
        <f t="shared" si="378"/>
        <v/>
      </c>
      <c r="U1214" s="154"/>
      <c r="V1214" s="154"/>
      <c r="W1214" s="154"/>
      <c r="X1214" s="154"/>
      <c r="Y1214" s="154"/>
      <c r="Z1214" s="154"/>
      <c r="AA1214" s="154"/>
      <c r="AB1214" s="154"/>
      <c r="AC1214" s="154"/>
      <c r="AD1214" s="154"/>
      <c r="AE1214" s="154"/>
      <c r="AF1214" s="154"/>
      <c r="AG1214" s="63">
        <f t="shared" si="365"/>
        <v>0</v>
      </c>
      <c r="AH1214" s="56">
        <f t="shared" si="366"/>
        <v>0</v>
      </c>
      <c r="AI1214" s="56">
        <f t="shared" si="367"/>
        <v>0</v>
      </c>
      <c r="AJ1214" s="56">
        <f t="shared" si="368"/>
        <v>0</v>
      </c>
      <c r="AK1214" s="56">
        <f t="shared" si="369"/>
        <v>0</v>
      </c>
      <c r="AL1214" s="56">
        <f t="shared" si="370"/>
        <v>0</v>
      </c>
      <c r="AM1214" s="56">
        <f t="shared" si="371"/>
        <v>0</v>
      </c>
      <c r="AN1214" s="56">
        <f t="shared" si="372"/>
        <v>0</v>
      </c>
      <c r="AO1214" s="56">
        <f t="shared" si="373"/>
        <v>0</v>
      </c>
      <c r="AP1214" s="56">
        <f t="shared" si="374"/>
        <v>0</v>
      </c>
      <c r="AQ1214" s="56">
        <f t="shared" si="375"/>
        <v>0</v>
      </c>
      <c r="AR1214" s="86">
        <f t="shared" si="376"/>
        <v>0</v>
      </c>
    </row>
    <row r="1215" spans="1:44" x14ac:dyDescent="0.25">
      <c r="A1215" s="178"/>
      <c r="B1215" s="55" t="str">
        <f>_xlfn.IFNA(VLOOKUP(A1215,'Ajánlatkérő(k) adatai'!$B$4:$C$205,2,0),"")</f>
        <v/>
      </c>
      <c r="C1215" s="178"/>
      <c r="D1215" s="55" t="str">
        <f>_xlfn.IFNA(VLOOKUP(C1215,'Számlafizető(k) adatai'!$C$4:$D$203,2,0),"")</f>
        <v/>
      </c>
      <c r="E1215" s="55" t="str">
        <f>_xlfn.IFNA(VLOOKUP(C1215,'Számlafizető(k) adatai'!$C$4:$M$203,11,0),"")</f>
        <v/>
      </c>
      <c r="F1215" s="178"/>
      <c r="G1215" s="178"/>
      <c r="H1215" s="178"/>
      <c r="I1215" s="55" t="str">
        <f>IF(F1215="","",VLOOKUP(LEFT(F1215,5),'Technikai cellák'!B:C,2,0))</f>
        <v/>
      </c>
      <c r="J1215" s="55" t="str">
        <f>IF(F1215="","",VLOOKUP(I1215,'Technikai cellák'!$C$1:$D$12,2,0))</f>
        <v/>
      </c>
      <c r="K1215" s="179"/>
      <c r="L1215" s="67" t="str">
        <f t="shared" si="379"/>
        <v/>
      </c>
      <c r="M1215" s="68">
        <f t="shared" si="380"/>
        <v>0</v>
      </c>
      <c r="N1215" s="66">
        <f t="shared" si="381"/>
        <v>0</v>
      </c>
      <c r="O1215" s="152"/>
      <c r="P1215" s="172">
        <f t="shared" si="377"/>
        <v>0</v>
      </c>
      <c r="Q1215" s="69">
        <f t="shared" si="382"/>
        <v>0</v>
      </c>
      <c r="R1215" s="62">
        <f t="shared" si="364"/>
        <v>0</v>
      </c>
      <c r="S1215" s="153"/>
      <c r="T1215" s="118" t="str">
        <f t="shared" si="378"/>
        <v/>
      </c>
      <c r="U1215" s="154"/>
      <c r="V1215" s="154"/>
      <c r="W1215" s="154"/>
      <c r="X1215" s="154"/>
      <c r="Y1215" s="154"/>
      <c r="Z1215" s="154"/>
      <c r="AA1215" s="154"/>
      <c r="AB1215" s="154"/>
      <c r="AC1215" s="154"/>
      <c r="AD1215" s="154"/>
      <c r="AE1215" s="154"/>
      <c r="AF1215" s="154"/>
      <c r="AG1215" s="63">
        <f t="shared" si="365"/>
        <v>0</v>
      </c>
      <c r="AH1215" s="56">
        <f t="shared" si="366"/>
        <v>0</v>
      </c>
      <c r="AI1215" s="56">
        <f t="shared" si="367"/>
        <v>0</v>
      </c>
      <c r="AJ1215" s="56">
        <f t="shared" si="368"/>
        <v>0</v>
      </c>
      <c r="AK1215" s="56">
        <f t="shared" si="369"/>
        <v>0</v>
      </c>
      <c r="AL1215" s="56">
        <f t="shared" si="370"/>
        <v>0</v>
      </c>
      <c r="AM1215" s="56">
        <f t="shared" si="371"/>
        <v>0</v>
      </c>
      <c r="AN1215" s="56">
        <f t="shared" si="372"/>
        <v>0</v>
      </c>
      <c r="AO1215" s="56">
        <f t="shared" si="373"/>
        <v>0</v>
      </c>
      <c r="AP1215" s="56">
        <f t="shared" si="374"/>
        <v>0</v>
      </c>
      <c r="AQ1215" s="56">
        <f t="shared" si="375"/>
        <v>0</v>
      </c>
      <c r="AR1215" s="86">
        <f t="shared" si="376"/>
        <v>0</v>
      </c>
    </row>
    <row r="1216" spans="1:44" x14ac:dyDescent="0.25">
      <c r="A1216" s="178"/>
      <c r="B1216" s="55" t="str">
        <f>_xlfn.IFNA(VLOOKUP(A1216,'Ajánlatkérő(k) adatai'!$B$4:$C$205,2,0),"")</f>
        <v/>
      </c>
      <c r="C1216" s="178"/>
      <c r="D1216" s="55" t="str">
        <f>_xlfn.IFNA(VLOOKUP(C1216,'Számlafizető(k) adatai'!$C$4:$D$203,2,0),"")</f>
        <v/>
      </c>
      <c r="E1216" s="55" t="str">
        <f>_xlfn.IFNA(VLOOKUP(C1216,'Számlafizető(k) adatai'!$C$4:$M$203,11,0),"")</f>
        <v/>
      </c>
      <c r="F1216" s="178"/>
      <c r="G1216" s="178"/>
      <c r="H1216" s="178"/>
      <c r="I1216" s="55" t="str">
        <f>IF(F1216="","",VLOOKUP(LEFT(F1216,5),'Technikai cellák'!B:C,2,0))</f>
        <v/>
      </c>
      <c r="J1216" s="55" t="str">
        <f>IF(F1216="","",VLOOKUP(I1216,'Technikai cellák'!$C$1:$D$12,2,0))</f>
        <v/>
      </c>
      <c r="K1216" s="179"/>
      <c r="L1216" s="67" t="str">
        <f t="shared" si="379"/>
        <v/>
      </c>
      <c r="M1216" s="68">
        <f t="shared" si="380"/>
        <v>0</v>
      </c>
      <c r="N1216" s="66">
        <f t="shared" si="381"/>
        <v>0</v>
      </c>
      <c r="O1216" s="152"/>
      <c r="P1216" s="172">
        <f t="shared" si="377"/>
        <v>0</v>
      </c>
      <c r="Q1216" s="69">
        <f t="shared" si="382"/>
        <v>0</v>
      </c>
      <c r="R1216" s="62">
        <f t="shared" si="364"/>
        <v>0</v>
      </c>
      <c r="S1216" s="153"/>
      <c r="T1216" s="118" t="str">
        <f t="shared" si="378"/>
        <v/>
      </c>
      <c r="U1216" s="154"/>
      <c r="V1216" s="154"/>
      <c r="W1216" s="154"/>
      <c r="X1216" s="154"/>
      <c r="Y1216" s="154"/>
      <c r="Z1216" s="154"/>
      <c r="AA1216" s="154"/>
      <c r="AB1216" s="154"/>
      <c r="AC1216" s="154"/>
      <c r="AD1216" s="154"/>
      <c r="AE1216" s="154"/>
      <c r="AF1216" s="154"/>
      <c r="AG1216" s="63">
        <f t="shared" si="365"/>
        <v>0</v>
      </c>
      <c r="AH1216" s="56">
        <f t="shared" si="366"/>
        <v>0</v>
      </c>
      <c r="AI1216" s="56">
        <f t="shared" si="367"/>
        <v>0</v>
      </c>
      <c r="AJ1216" s="56">
        <f t="shared" si="368"/>
        <v>0</v>
      </c>
      <c r="AK1216" s="56">
        <f t="shared" si="369"/>
        <v>0</v>
      </c>
      <c r="AL1216" s="56">
        <f t="shared" si="370"/>
        <v>0</v>
      </c>
      <c r="AM1216" s="56">
        <f t="shared" si="371"/>
        <v>0</v>
      </c>
      <c r="AN1216" s="56">
        <f t="shared" si="372"/>
        <v>0</v>
      </c>
      <c r="AO1216" s="56">
        <f t="shared" si="373"/>
        <v>0</v>
      </c>
      <c r="AP1216" s="56">
        <f t="shared" si="374"/>
        <v>0</v>
      </c>
      <c r="AQ1216" s="56">
        <f t="shared" si="375"/>
        <v>0</v>
      </c>
      <c r="AR1216" s="86">
        <f t="shared" si="376"/>
        <v>0</v>
      </c>
    </row>
    <row r="1217" spans="1:44" x14ac:dyDescent="0.25">
      <c r="A1217" s="178"/>
      <c r="B1217" s="55" t="str">
        <f>_xlfn.IFNA(VLOOKUP(A1217,'Ajánlatkérő(k) adatai'!$B$4:$C$205,2,0),"")</f>
        <v/>
      </c>
      <c r="C1217" s="178"/>
      <c r="D1217" s="55" t="str">
        <f>_xlfn.IFNA(VLOOKUP(C1217,'Számlafizető(k) adatai'!$C$4:$D$203,2,0),"")</f>
        <v/>
      </c>
      <c r="E1217" s="55" t="str">
        <f>_xlfn.IFNA(VLOOKUP(C1217,'Számlafizető(k) adatai'!$C$4:$M$203,11,0),"")</f>
        <v/>
      </c>
      <c r="F1217" s="178"/>
      <c r="G1217" s="178"/>
      <c r="H1217" s="178"/>
      <c r="I1217" s="55" t="str">
        <f>IF(F1217="","",VLOOKUP(LEFT(F1217,5),'Technikai cellák'!B:C,2,0))</f>
        <v/>
      </c>
      <c r="J1217" s="55" t="str">
        <f>IF(F1217="","",VLOOKUP(I1217,'Technikai cellák'!$C$1:$D$12,2,0))</f>
        <v/>
      </c>
      <c r="K1217" s="179"/>
      <c r="L1217" s="67" t="str">
        <f t="shared" si="379"/>
        <v/>
      </c>
      <c r="M1217" s="68">
        <f t="shared" si="380"/>
        <v>0</v>
      </c>
      <c r="N1217" s="66">
        <f t="shared" si="381"/>
        <v>0</v>
      </c>
      <c r="O1217" s="152"/>
      <c r="P1217" s="172">
        <f t="shared" si="377"/>
        <v>0</v>
      </c>
      <c r="Q1217" s="69">
        <f t="shared" si="382"/>
        <v>0</v>
      </c>
      <c r="R1217" s="62">
        <f t="shared" si="364"/>
        <v>0</v>
      </c>
      <c r="S1217" s="153"/>
      <c r="T1217" s="118" t="str">
        <f t="shared" si="378"/>
        <v/>
      </c>
      <c r="U1217" s="154"/>
      <c r="V1217" s="154"/>
      <c r="W1217" s="154"/>
      <c r="X1217" s="154"/>
      <c r="Y1217" s="154"/>
      <c r="Z1217" s="154"/>
      <c r="AA1217" s="154"/>
      <c r="AB1217" s="154"/>
      <c r="AC1217" s="154"/>
      <c r="AD1217" s="154"/>
      <c r="AE1217" s="154"/>
      <c r="AF1217" s="154"/>
      <c r="AG1217" s="63">
        <f t="shared" si="365"/>
        <v>0</v>
      </c>
      <c r="AH1217" s="56">
        <f t="shared" si="366"/>
        <v>0</v>
      </c>
      <c r="AI1217" s="56">
        <f t="shared" si="367"/>
        <v>0</v>
      </c>
      <c r="AJ1217" s="56">
        <f t="shared" si="368"/>
        <v>0</v>
      </c>
      <c r="AK1217" s="56">
        <f t="shared" si="369"/>
        <v>0</v>
      </c>
      <c r="AL1217" s="56">
        <f t="shared" si="370"/>
        <v>0</v>
      </c>
      <c r="AM1217" s="56">
        <f t="shared" si="371"/>
        <v>0</v>
      </c>
      <c r="AN1217" s="56">
        <f t="shared" si="372"/>
        <v>0</v>
      </c>
      <c r="AO1217" s="56">
        <f t="shared" si="373"/>
        <v>0</v>
      </c>
      <c r="AP1217" s="56">
        <f t="shared" si="374"/>
        <v>0</v>
      </c>
      <c r="AQ1217" s="56">
        <f t="shared" si="375"/>
        <v>0</v>
      </c>
      <c r="AR1217" s="86">
        <f t="shared" si="376"/>
        <v>0</v>
      </c>
    </row>
    <row r="1218" spans="1:44" x14ac:dyDescent="0.25">
      <c r="A1218" s="178"/>
      <c r="B1218" s="55" t="str">
        <f>_xlfn.IFNA(VLOOKUP(A1218,'Ajánlatkérő(k) adatai'!$B$4:$C$205,2,0),"")</f>
        <v/>
      </c>
      <c r="C1218" s="178"/>
      <c r="D1218" s="55" t="str">
        <f>_xlfn.IFNA(VLOOKUP(C1218,'Számlafizető(k) adatai'!$C$4:$D$203,2,0),"")</f>
        <v/>
      </c>
      <c r="E1218" s="55" t="str">
        <f>_xlfn.IFNA(VLOOKUP(C1218,'Számlafizető(k) adatai'!$C$4:$M$203,11,0),"")</f>
        <v/>
      </c>
      <c r="F1218" s="178"/>
      <c r="G1218" s="178"/>
      <c r="H1218" s="178"/>
      <c r="I1218" s="55" t="str">
        <f>IF(F1218="","",VLOOKUP(LEFT(F1218,5),'Technikai cellák'!B:C,2,0))</f>
        <v/>
      </c>
      <c r="J1218" s="55" t="str">
        <f>IF(F1218="","",VLOOKUP(I1218,'Technikai cellák'!$C$1:$D$12,2,0))</f>
        <v/>
      </c>
      <c r="K1218" s="179"/>
      <c r="L1218" s="67" t="str">
        <f t="shared" si="379"/>
        <v/>
      </c>
      <c r="M1218" s="68">
        <f t="shared" si="380"/>
        <v>0</v>
      </c>
      <c r="N1218" s="66">
        <f t="shared" si="381"/>
        <v>0</v>
      </c>
      <c r="O1218" s="152"/>
      <c r="P1218" s="172">
        <f t="shared" si="377"/>
        <v>0</v>
      </c>
      <c r="Q1218" s="69">
        <f t="shared" si="382"/>
        <v>0</v>
      </c>
      <c r="R1218" s="62">
        <f t="shared" si="364"/>
        <v>0</v>
      </c>
      <c r="S1218" s="153"/>
      <c r="T1218" s="118" t="str">
        <f t="shared" si="378"/>
        <v/>
      </c>
      <c r="U1218" s="154"/>
      <c r="V1218" s="154"/>
      <c r="W1218" s="154"/>
      <c r="X1218" s="154"/>
      <c r="Y1218" s="154"/>
      <c r="Z1218" s="154"/>
      <c r="AA1218" s="154"/>
      <c r="AB1218" s="154"/>
      <c r="AC1218" s="154"/>
      <c r="AD1218" s="154"/>
      <c r="AE1218" s="154"/>
      <c r="AF1218" s="154"/>
      <c r="AG1218" s="63">
        <f t="shared" si="365"/>
        <v>0</v>
      </c>
      <c r="AH1218" s="56">
        <f t="shared" si="366"/>
        <v>0</v>
      </c>
      <c r="AI1218" s="56">
        <f t="shared" si="367"/>
        <v>0</v>
      </c>
      <c r="AJ1218" s="56">
        <f t="shared" si="368"/>
        <v>0</v>
      </c>
      <c r="AK1218" s="56">
        <f t="shared" si="369"/>
        <v>0</v>
      </c>
      <c r="AL1218" s="56">
        <f t="shared" si="370"/>
        <v>0</v>
      </c>
      <c r="AM1218" s="56">
        <f t="shared" si="371"/>
        <v>0</v>
      </c>
      <c r="AN1218" s="56">
        <f t="shared" si="372"/>
        <v>0</v>
      </c>
      <c r="AO1218" s="56">
        <f t="shared" si="373"/>
        <v>0</v>
      </c>
      <c r="AP1218" s="56">
        <f t="shared" si="374"/>
        <v>0</v>
      </c>
      <c r="AQ1218" s="56">
        <f t="shared" si="375"/>
        <v>0</v>
      </c>
      <c r="AR1218" s="86">
        <f t="shared" si="376"/>
        <v>0</v>
      </c>
    </row>
    <row r="1219" spans="1:44" x14ac:dyDescent="0.25">
      <c r="A1219" s="178"/>
      <c r="B1219" s="55" t="str">
        <f>_xlfn.IFNA(VLOOKUP(A1219,'Ajánlatkérő(k) adatai'!$B$4:$C$205,2,0),"")</f>
        <v/>
      </c>
      <c r="C1219" s="178"/>
      <c r="D1219" s="55" t="str">
        <f>_xlfn.IFNA(VLOOKUP(C1219,'Számlafizető(k) adatai'!$C$4:$D$203,2,0),"")</f>
        <v/>
      </c>
      <c r="E1219" s="55" t="str">
        <f>_xlfn.IFNA(VLOOKUP(C1219,'Számlafizető(k) adatai'!$C$4:$M$203,11,0),"")</f>
        <v/>
      </c>
      <c r="F1219" s="178"/>
      <c r="G1219" s="178"/>
      <c r="H1219" s="178"/>
      <c r="I1219" s="55" t="str">
        <f>IF(F1219="","",VLOOKUP(LEFT(F1219,5),'Technikai cellák'!B:C,2,0))</f>
        <v/>
      </c>
      <c r="J1219" s="55" t="str">
        <f>IF(F1219="","",VLOOKUP(I1219,'Technikai cellák'!$C$1:$D$12,2,0))</f>
        <v/>
      </c>
      <c r="K1219" s="179"/>
      <c r="L1219" s="67" t="str">
        <f t="shared" si="379"/>
        <v/>
      </c>
      <c r="M1219" s="68">
        <f t="shared" si="380"/>
        <v>0</v>
      </c>
      <c r="N1219" s="66">
        <f t="shared" si="381"/>
        <v>0</v>
      </c>
      <c r="O1219" s="152"/>
      <c r="P1219" s="172">
        <f t="shared" si="377"/>
        <v>0</v>
      </c>
      <c r="Q1219" s="69">
        <f t="shared" si="382"/>
        <v>0</v>
      </c>
      <c r="R1219" s="62">
        <f t="shared" si="364"/>
        <v>0</v>
      </c>
      <c r="S1219" s="153"/>
      <c r="T1219" s="118" t="str">
        <f t="shared" si="378"/>
        <v/>
      </c>
      <c r="U1219" s="154"/>
      <c r="V1219" s="154"/>
      <c r="W1219" s="154"/>
      <c r="X1219" s="154"/>
      <c r="Y1219" s="154"/>
      <c r="Z1219" s="154"/>
      <c r="AA1219" s="154"/>
      <c r="AB1219" s="154"/>
      <c r="AC1219" s="154"/>
      <c r="AD1219" s="154"/>
      <c r="AE1219" s="154"/>
      <c r="AF1219" s="154"/>
      <c r="AG1219" s="63">
        <f t="shared" si="365"/>
        <v>0</v>
      </c>
      <c r="AH1219" s="56">
        <f t="shared" si="366"/>
        <v>0</v>
      </c>
      <c r="AI1219" s="56">
        <f t="shared" si="367"/>
        <v>0</v>
      </c>
      <c r="AJ1219" s="56">
        <f t="shared" si="368"/>
        <v>0</v>
      </c>
      <c r="AK1219" s="56">
        <f t="shared" si="369"/>
        <v>0</v>
      </c>
      <c r="AL1219" s="56">
        <f t="shared" si="370"/>
        <v>0</v>
      </c>
      <c r="AM1219" s="56">
        <f t="shared" si="371"/>
        <v>0</v>
      </c>
      <c r="AN1219" s="56">
        <f t="shared" si="372"/>
        <v>0</v>
      </c>
      <c r="AO1219" s="56">
        <f t="shared" si="373"/>
        <v>0</v>
      </c>
      <c r="AP1219" s="56">
        <f t="shared" si="374"/>
        <v>0</v>
      </c>
      <c r="AQ1219" s="56">
        <f t="shared" si="375"/>
        <v>0</v>
      </c>
      <c r="AR1219" s="86">
        <f t="shared" si="376"/>
        <v>0</v>
      </c>
    </row>
    <row r="1220" spans="1:44" x14ac:dyDescent="0.25">
      <c r="A1220" s="178"/>
      <c r="B1220" s="55" t="str">
        <f>_xlfn.IFNA(VLOOKUP(A1220,'Ajánlatkérő(k) adatai'!$B$4:$C$205,2,0),"")</f>
        <v/>
      </c>
      <c r="C1220" s="178"/>
      <c r="D1220" s="55" t="str">
        <f>_xlfn.IFNA(VLOOKUP(C1220,'Számlafizető(k) adatai'!$C$4:$D$203,2,0),"")</f>
        <v/>
      </c>
      <c r="E1220" s="55" t="str">
        <f>_xlfn.IFNA(VLOOKUP(C1220,'Számlafizető(k) adatai'!$C$4:$M$203,11,0),"")</f>
        <v/>
      </c>
      <c r="F1220" s="178"/>
      <c r="G1220" s="178"/>
      <c r="H1220" s="178"/>
      <c r="I1220" s="55" t="str">
        <f>IF(F1220="","",VLOOKUP(LEFT(F1220,5),'Technikai cellák'!B:C,2,0))</f>
        <v/>
      </c>
      <c r="J1220" s="55" t="str">
        <f>IF(F1220="","",VLOOKUP(I1220,'Technikai cellák'!$C$1:$D$12,2,0))</f>
        <v/>
      </c>
      <c r="K1220" s="179"/>
      <c r="L1220" s="67" t="str">
        <f t="shared" si="379"/>
        <v/>
      </c>
      <c r="M1220" s="68">
        <f t="shared" si="380"/>
        <v>0</v>
      </c>
      <c r="N1220" s="66">
        <f t="shared" si="381"/>
        <v>0</v>
      </c>
      <c r="O1220" s="152"/>
      <c r="P1220" s="172">
        <f t="shared" si="377"/>
        <v>0</v>
      </c>
      <c r="Q1220" s="69">
        <f t="shared" si="382"/>
        <v>0</v>
      </c>
      <c r="R1220" s="62">
        <f t="shared" si="364"/>
        <v>0</v>
      </c>
      <c r="S1220" s="153"/>
      <c r="T1220" s="118" t="str">
        <f t="shared" si="378"/>
        <v/>
      </c>
      <c r="U1220" s="154"/>
      <c r="V1220" s="154"/>
      <c r="W1220" s="154"/>
      <c r="X1220" s="154"/>
      <c r="Y1220" s="154"/>
      <c r="Z1220" s="154"/>
      <c r="AA1220" s="154"/>
      <c r="AB1220" s="154"/>
      <c r="AC1220" s="154"/>
      <c r="AD1220" s="154"/>
      <c r="AE1220" s="154"/>
      <c r="AF1220" s="154"/>
      <c r="AG1220" s="63">
        <f t="shared" si="365"/>
        <v>0</v>
      </c>
      <c r="AH1220" s="56">
        <f t="shared" si="366"/>
        <v>0</v>
      </c>
      <c r="AI1220" s="56">
        <f t="shared" si="367"/>
        <v>0</v>
      </c>
      <c r="AJ1220" s="56">
        <f t="shared" si="368"/>
        <v>0</v>
      </c>
      <c r="AK1220" s="56">
        <f t="shared" si="369"/>
        <v>0</v>
      </c>
      <c r="AL1220" s="56">
        <f t="shared" si="370"/>
        <v>0</v>
      </c>
      <c r="AM1220" s="56">
        <f t="shared" si="371"/>
        <v>0</v>
      </c>
      <c r="AN1220" s="56">
        <f t="shared" si="372"/>
        <v>0</v>
      </c>
      <c r="AO1220" s="56">
        <f t="shared" si="373"/>
        <v>0</v>
      </c>
      <c r="AP1220" s="56">
        <f t="shared" si="374"/>
        <v>0</v>
      </c>
      <c r="AQ1220" s="56">
        <f t="shared" si="375"/>
        <v>0</v>
      </c>
      <c r="AR1220" s="86">
        <f t="shared" si="376"/>
        <v>0</v>
      </c>
    </row>
    <row r="1221" spans="1:44" x14ac:dyDescent="0.25">
      <c r="A1221" s="178"/>
      <c r="B1221" s="55" t="str">
        <f>_xlfn.IFNA(VLOOKUP(A1221,'Ajánlatkérő(k) adatai'!$B$4:$C$205,2,0),"")</f>
        <v/>
      </c>
      <c r="C1221" s="178"/>
      <c r="D1221" s="55" t="str">
        <f>_xlfn.IFNA(VLOOKUP(C1221,'Számlafizető(k) adatai'!$C$4:$D$203,2,0),"")</f>
        <v/>
      </c>
      <c r="E1221" s="55" t="str">
        <f>_xlfn.IFNA(VLOOKUP(C1221,'Számlafizető(k) adatai'!$C$4:$M$203,11,0),"")</f>
        <v/>
      </c>
      <c r="F1221" s="178"/>
      <c r="G1221" s="178"/>
      <c r="H1221" s="178"/>
      <c r="I1221" s="55" t="str">
        <f>IF(F1221="","",VLOOKUP(LEFT(F1221,5),'Technikai cellák'!B:C,2,0))</f>
        <v/>
      </c>
      <c r="J1221" s="55" t="str">
        <f>IF(F1221="","",VLOOKUP(I1221,'Technikai cellák'!$C$1:$D$12,2,0))</f>
        <v/>
      </c>
      <c r="K1221" s="179"/>
      <c r="L1221" s="67" t="str">
        <f t="shared" si="379"/>
        <v/>
      </c>
      <c r="M1221" s="68">
        <f t="shared" si="380"/>
        <v>0</v>
      </c>
      <c r="N1221" s="66">
        <f t="shared" si="381"/>
        <v>0</v>
      </c>
      <c r="O1221" s="152"/>
      <c r="P1221" s="172">
        <f t="shared" si="377"/>
        <v>0</v>
      </c>
      <c r="Q1221" s="69">
        <f t="shared" si="382"/>
        <v>0</v>
      </c>
      <c r="R1221" s="62">
        <f t="shared" ref="R1221:R1284" si="383">SUM(AG1221:AR1221)</f>
        <v>0</v>
      </c>
      <c r="S1221" s="153"/>
      <c r="T1221" s="118" t="str">
        <f t="shared" si="378"/>
        <v/>
      </c>
      <c r="U1221" s="154"/>
      <c r="V1221" s="154"/>
      <c r="W1221" s="154"/>
      <c r="X1221" s="154"/>
      <c r="Y1221" s="154"/>
      <c r="Z1221" s="154"/>
      <c r="AA1221" s="154"/>
      <c r="AB1221" s="154"/>
      <c r="AC1221" s="154"/>
      <c r="AD1221" s="154"/>
      <c r="AE1221" s="154"/>
      <c r="AF1221" s="154"/>
      <c r="AG1221" s="63">
        <f t="shared" ref="AG1221:AG1284" si="384">ROUND((U1221*$C$7)/$C$8,0)</f>
        <v>0</v>
      </c>
      <c r="AH1221" s="56">
        <f t="shared" ref="AH1221:AH1284" si="385">ROUND((V1221*$C$7)/$C$8,0)</f>
        <v>0</v>
      </c>
      <c r="AI1221" s="56">
        <f t="shared" ref="AI1221:AI1284" si="386">ROUND((W1221*$C$7)/$C$8,0)</f>
        <v>0</v>
      </c>
      <c r="AJ1221" s="56">
        <f t="shared" ref="AJ1221:AJ1284" si="387">ROUND((X1221*$C$7)/$C$8,0)</f>
        <v>0</v>
      </c>
      <c r="AK1221" s="56">
        <f t="shared" ref="AK1221:AK1284" si="388">ROUND((Y1221*$C$7)/$C$8,0)</f>
        <v>0</v>
      </c>
      <c r="AL1221" s="56">
        <f t="shared" ref="AL1221:AL1284" si="389">ROUND((Z1221*$C$7)/$C$8,0)</f>
        <v>0</v>
      </c>
      <c r="AM1221" s="56">
        <f t="shared" ref="AM1221:AM1284" si="390">ROUND((AA1221*$C$7)/$C$8,0)</f>
        <v>0</v>
      </c>
      <c r="AN1221" s="56">
        <f t="shared" ref="AN1221:AN1284" si="391">ROUND((AB1221*$C$7)/$C$8,0)</f>
        <v>0</v>
      </c>
      <c r="AO1221" s="56">
        <f t="shared" ref="AO1221:AO1284" si="392">ROUND((AC1221*$C$7)/$C$8,0)</f>
        <v>0</v>
      </c>
      <c r="AP1221" s="56">
        <f t="shared" ref="AP1221:AP1284" si="393">ROUND((AD1221*$C$7)/$C$8,0)</f>
        <v>0</v>
      </c>
      <c r="AQ1221" s="56">
        <f t="shared" ref="AQ1221:AQ1284" si="394">ROUND((AE1221*$C$7)/$C$8,0)</f>
        <v>0</v>
      </c>
      <c r="AR1221" s="86">
        <f t="shared" ref="AR1221:AR1284" si="395">ROUND((AF1221*$C$7)/$C$8,0)</f>
        <v>0</v>
      </c>
    </row>
    <row r="1222" spans="1:44" x14ac:dyDescent="0.25">
      <c r="A1222" s="178"/>
      <c r="B1222" s="55" t="str">
        <f>_xlfn.IFNA(VLOOKUP(A1222,'Ajánlatkérő(k) adatai'!$B$4:$C$205,2,0),"")</f>
        <v/>
      </c>
      <c r="C1222" s="178"/>
      <c r="D1222" s="55" t="str">
        <f>_xlfn.IFNA(VLOOKUP(C1222,'Számlafizető(k) adatai'!$C$4:$D$203,2,0),"")</f>
        <v/>
      </c>
      <c r="E1222" s="55" t="str">
        <f>_xlfn.IFNA(VLOOKUP(C1222,'Számlafizető(k) adatai'!$C$4:$M$203,11,0),"")</f>
        <v/>
      </c>
      <c r="F1222" s="178"/>
      <c r="G1222" s="178"/>
      <c r="H1222" s="178"/>
      <c r="I1222" s="55" t="str">
        <f>IF(F1222="","",VLOOKUP(LEFT(F1222,5),'Technikai cellák'!B:C,2,0))</f>
        <v/>
      </c>
      <c r="J1222" s="55" t="str">
        <f>IF(F1222="","",VLOOKUP(I1222,'Technikai cellák'!$C$1:$D$12,2,0))</f>
        <v/>
      </c>
      <c r="K1222" s="179"/>
      <c r="L1222" s="67" t="str">
        <f t="shared" si="379"/>
        <v/>
      </c>
      <c r="M1222" s="68">
        <f t="shared" si="380"/>
        <v>0</v>
      </c>
      <c r="N1222" s="66">
        <f t="shared" si="381"/>
        <v>0</v>
      </c>
      <c r="O1222" s="152"/>
      <c r="P1222" s="172">
        <f t="shared" si="377"/>
        <v>0</v>
      </c>
      <c r="Q1222" s="69">
        <f t="shared" si="382"/>
        <v>0</v>
      </c>
      <c r="R1222" s="62">
        <f t="shared" si="383"/>
        <v>0</v>
      </c>
      <c r="S1222" s="153"/>
      <c r="T1222" s="118" t="str">
        <f t="shared" si="378"/>
        <v/>
      </c>
      <c r="U1222" s="154"/>
      <c r="V1222" s="154"/>
      <c r="W1222" s="154"/>
      <c r="X1222" s="154"/>
      <c r="Y1222" s="154"/>
      <c r="Z1222" s="154"/>
      <c r="AA1222" s="154"/>
      <c r="AB1222" s="154"/>
      <c r="AC1222" s="154"/>
      <c r="AD1222" s="154"/>
      <c r="AE1222" s="154"/>
      <c r="AF1222" s="154"/>
      <c r="AG1222" s="63">
        <f t="shared" si="384"/>
        <v>0</v>
      </c>
      <c r="AH1222" s="56">
        <f t="shared" si="385"/>
        <v>0</v>
      </c>
      <c r="AI1222" s="56">
        <f t="shared" si="386"/>
        <v>0</v>
      </c>
      <c r="AJ1222" s="56">
        <f t="shared" si="387"/>
        <v>0</v>
      </c>
      <c r="AK1222" s="56">
        <f t="shared" si="388"/>
        <v>0</v>
      </c>
      <c r="AL1222" s="56">
        <f t="shared" si="389"/>
        <v>0</v>
      </c>
      <c r="AM1222" s="56">
        <f t="shared" si="390"/>
        <v>0</v>
      </c>
      <c r="AN1222" s="56">
        <f t="shared" si="391"/>
        <v>0</v>
      </c>
      <c r="AO1222" s="56">
        <f t="shared" si="392"/>
        <v>0</v>
      </c>
      <c r="AP1222" s="56">
        <f t="shared" si="393"/>
        <v>0</v>
      </c>
      <c r="AQ1222" s="56">
        <f t="shared" si="394"/>
        <v>0</v>
      </c>
      <c r="AR1222" s="86">
        <f t="shared" si="395"/>
        <v>0</v>
      </c>
    </row>
    <row r="1223" spans="1:44" x14ac:dyDescent="0.25">
      <c r="A1223" s="178"/>
      <c r="B1223" s="55" t="str">
        <f>_xlfn.IFNA(VLOOKUP(A1223,'Ajánlatkérő(k) adatai'!$B$4:$C$205,2,0),"")</f>
        <v/>
      </c>
      <c r="C1223" s="178"/>
      <c r="D1223" s="55" t="str">
        <f>_xlfn.IFNA(VLOOKUP(C1223,'Számlafizető(k) adatai'!$C$4:$D$203,2,0),"")</f>
        <v/>
      </c>
      <c r="E1223" s="55" t="str">
        <f>_xlfn.IFNA(VLOOKUP(C1223,'Számlafizető(k) adatai'!$C$4:$M$203,11,0),"")</f>
        <v/>
      </c>
      <c r="F1223" s="178"/>
      <c r="G1223" s="178"/>
      <c r="H1223" s="178"/>
      <c r="I1223" s="55" t="str">
        <f>IF(F1223="","",VLOOKUP(LEFT(F1223,5),'Technikai cellák'!B:C,2,0))</f>
        <v/>
      </c>
      <c r="J1223" s="55" t="str">
        <f>IF(F1223="","",VLOOKUP(I1223,'Technikai cellák'!$C$1:$D$12,2,0))</f>
        <v/>
      </c>
      <c r="K1223" s="179"/>
      <c r="L1223" s="67" t="str">
        <f t="shared" si="379"/>
        <v/>
      </c>
      <c r="M1223" s="68">
        <f t="shared" si="380"/>
        <v>0</v>
      </c>
      <c r="N1223" s="66">
        <f t="shared" si="381"/>
        <v>0</v>
      </c>
      <c r="O1223" s="152"/>
      <c r="P1223" s="172">
        <f t="shared" si="377"/>
        <v>0</v>
      </c>
      <c r="Q1223" s="69">
        <f t="shared" si="382"/>
        <v>0</v>
      </c>
      <c r="R1223" s="62">
        <f t="shared" si="383"/>
        <v>0</v>
      </c>
      <c r="S1223" s="153"/>
      <c r="T1223" s="118" t="str">
        <f t="shared" si="378"/>
        <v/>
      </c>
      <c r="U1223" s="154"/>
      <c r="V1223" s="154"/>
      <c r="W1223" s="154"/>
      <c r="X1223" s="154"/>
      <c r="Y1223" s="154"/>
      <c r="Z1223" s="154"/>
      <c r="AA1223" s="154"/>
      <c r="AB1223" s="154"/>
      <c r="AC1223" s="154"/>
      <c r="AD1223" s="154"/>
      <c r="AE1223" s="154"/>
      <c r="AF1223" s="154"/>
      <c r="AG1223" s="63">
        <f t="shared" si="384"/>
        <v>0</v>
      </c>
      <c r="AH1223" s="56">
        <f t="shared" si="385"/>
        <v>0</v>
      </c>
      <c r="AI1223" s="56">
        <f t="shared" si="386"/>
        <v>0</v>
      </c>
      <c r="AJ1223" s="56">
        <f t="shared" si="387"/>
        <v>0</v>
      </c>
      <c r="AK1223" s="56">
        <f t="shared" si="388"/>
        <v>0</v>
      </c>
      <c r="AL1223" s="56">
        <f t="shared" si="389"/>
        <v>0</v>
      </c>
      <c r="AM1223" s="56">
        <f t="shared" si="390"/>
        <v>0</v>
      </c>
      <c r="AN1223" s="56">
        <f t="shared" si="391"/>
        <v>0</v>
      </c>
      <c r="AO1223" s="56">
        <f t="shared" si="392"/>
        <v>0</v>
      </c>
      <c r="AP1223" s="56">
        <f t="shared" si="393"/>
        <v>0</v>
      </c>
      <c r="AQ1223" s="56">
        <f t="shared" si="394"/>
        <v>0</v>
      </c>
      <c r="AR1223" s="86">
        <f t="shared" si="395"/>
        <v>0</v>
      </c>
    </row>
    <row r="1224" spans="1:44" x14ac:dyDescent="0.25">
      <c r="A1224" s="178"/>
      <c r="B1224" s="55" t="str">
        <f>_xlfn.IFNA(VLOOKUP(A1224,'Ajánlatkérő(k) adatai'!$B$4:$C$205,2,0),"")</f>
        <v/>
      </c>
      <c r="C1224" s="178"/>
      <c r="D1224" s="55" t="str">
        <f>_xlfn.IFNA(VLOOKUP(C1224,'Számlafizető(k) adatai'!$C$4:$D$203,2,0),"")</f>
        <v/>
      </c>
      <c r="E1224" s="55" t="str">
        <f>_xlfn.IFNA(VLOOKUP(C1224,'Számlafizető(k) adatai'!$C$4:$M$203,11,0),"")</f>
        <v/>
      </c>
      <c r="F1224" s="178"/>
      <c r="G1224" s="178"/>
      <c r="H1224" s="178"/>
      <c r="I1224" s="55" t="str">
        <f>IF(F1224="","",VLOOKUP(LEFT(F1224,5),'Technikai cellák'!B:C,2,0))</f>
        <v/>
      </c>
      <c r="J1224" s="55" t="str">
        <f>IF(F1224="","",VLOOKUP(I1224,'Technikai cellák'!$C$1:$D$12,2,0))</f>
        <v/>
      </c>
      <c r="K1224" s="179"/>
      <c r="L1224" s="67" t="str">
        <f t="shared" si="379"/>
        <v/>
      </c>
      <c r="M1224" s="68">
        <f t="shared" si="380"/>
        <v>0</v>
      </c>
      <c r="N1224" s="66">
        <f t="shared" si="381"/>
        <v>0</v>
      </c>
      <c r="O1224" s="152"/>
      <c r="P1224" s="172">
        <f t="shared" si="377"/>
        <v>0</v>
      </c>
      <c r="Q1224" s="69">
        <f t="shared" si="382"/>
        <v>0</v>
      </c>
      <c r="R1224" s="62">
        <f t="shared" si="383"/>
        <v>0</v>
      </c>
      <c r="S1224" s="153"/>
      <c r="T1224" s="118" t="str">
        <f t="shared" si="378"/>
        <v/>
      </c>
      <c r="U1224" s="154"/>
      <c r="V1224" s="154"/>
      <c r="W1224" s="154"/>
      <c r="X1224" s="154"/>
      <c r="Y1224" s="154"/>
      <c r="Z1224" s="154"/>
      <c r="AA1224" s="154"/>
      <c r="AB1224" s="154"/>
      <c r="AC1224" s="154"/>
      <c r="AD1224" s="154"/>
      <c r="AE1224" s="154"/>
      <c r="AF1224" s="154"/>
      <c r="AG1224" s="63">
        <f t="shared" si="384"/>
        <v>0</v>
      </c>
      <c r="AH1224" s="56">
        <f t="shared" si="385"/>
        <v>0</v>
      </c>
      <c r="AI1224" s="56">
        <f t="shared" si="386"/>
        <v>0</v>
      </c>
      <c r="AJ1224" s="56">
        <f t="shared" si="387"/>
        <v>0</v>
      </c>
      <c r="AK1224" s="56">
        <f t="shared" si="388"/>
        <v>0</v>
      </c>
      <c r="AL1224" s="56">
        <f t="shared" si="389"/>
        <v>0</v>
      </c>
      <c r="AM1224" s="56">
        <f t="shared" si="390"/>
        <v>0</v>
      </c>
      <c r="AN1224" s="56">
        <f t="shared" si="391"/>
        <v>0</v>
      </c>
      <c r="AO1224" s="56">
        <f t="shared" si="392"/>
        <v>0</v>
      </c>
      <c r="AP1224" s="56">
        <f t="shared" si="393"/>
        <v>0</v>
      </c>
      <c r="AQ1224" s="56">
        <f t="shared" si="394"/>
        <v>0</v>
      </c>
      <c r="AR1224" s="86">
        <f t="shared" si="395"/>
        <v>0</v>
      </c>
    </row>
    <row r="1225" spans="1:44" x14ac:dyDescent="0.25">
      <c r="A1225" s="178"/>
      <c r="B1225" s="55" t="str">
        <f>_xlfn.IFNA(VLOOKUP(A1225,'Ajánlatkérő(k) adatai'!$B$4:$C$205,2,0),"")</f>
        <v/>
      </c>
      <c r="C1225" s="178"/>
      <c r="D1225" s="55" t="str">
        <f>_xlfn.IFNA(VLOOKUP(C1225,'Számlafizető(k) adatai'!$C$4:$D$203,2,0),"")</f>
        <v/>
      </c>
      <c r="E1225" s="55" t="str">
        <f>_xlfn.IFNA(VLOOKUP(C1225,'Számlafizető(k) adatai'!$C$4:$M$203,11,0),"")</f>
        <v/>
      </c>
      <c r="F1225" s="178"/>
      <c r="G1225" s="178"/>
      <c r="H1225" s="178"/>
      <c r="I1225" s="55" t="str">
        <f>IF(F1225="","",VLOOKUP(LEFT(F1225,5),'Technikai cellák'!B:C,2,0))</f>
        <v/>
      </c>
      <c r="J1225" s="55" t="str">
        <f>IF(F1225="","",VLOOKUP(I1225,'Technikai cellák'!$C$1:$D$12,2,0))</f>
        <v/>
      </c>
      <c r="K1225" s="179"/>
      <c r="L1225" s="67" t="str">
        <f t="shared" si="379"/>
        <v/>
      </c>
      <c r="M1225" s="68">
        <f t="shared" si="380"/>
        <v>0</v>
      </c>
      <c r="N1225" s="66">
        <f t="shared" si="381"/>
        <v>0</v>
      </c>
      <c r="O1225" s="152"/>
      <c r="P1225" s="172">
        <f t="shared" si="377"/>
        <v>0</v>
      </c>
      <c r="Q1225" s="69">
        <f t="shared" si="382"/>
        <v>0</v>
      </c>
      <c r="R1225" s="62">
        <f t="shared" si="383"/>
        <v>0</v>
      </c>
      <c r="S1225" s="153"/>
      <c r="T1225" s="118" t="str">
        <f t="shared" si="378"/>
        <v/>
      </c>
      <c r="U1225" s="154"/>
      <c r="V1225" s="154"/>
      <c r="W1225" s="154"/>
      <c r="X1225" s="154"/>
      <c r="Y1225" s="154"/>
      <c r="Z1225" s="154"/>
      <c r="AA1225" s="154"/>
      <c r="AB1225" s="154"/>
      <c r="AC1225" s="154"/>
      <c r="AD1225" s="154"/>
      <c r="AE1225" s="154"/>
      <c r="AF1225" s="154"/>
      <c r="AG1225" s="63">
        <f t="shared" si="384"/>
        <v>0</v>
      </c>
      <c r="AH1225" s="56">
        <f t="shared" si="385"/>
        <v>0</v>
      </c>
      <c r="AI1225" s="56">
        <f t="shared" si="386"/>
        <v>0</v>
      </c>
      <c r="AJ1225" s="56">
        <f t="shared" si="387"/>
        <v>0</v>
      </c>
      <c r="AK1225" s="56">
        <f t="shared" si="388"/>
        <v>0</v>
      </c>
      <c r="AL1225" s="56">
        <f t="shared" si="389"/>
        <v>0</v>
      </c>
      <c r="AM1225" s="56">
        <f t="shared" si="390"/>
        <v>0</v>
      </c>
      <c r="AN1225" s="56">
        <f t="shared" si="391"/>
        <v>0</v>
      </c>
      <c r="AO1225" s="56">
        <f t="shared" si="392"/>
        <v>0</v>
      </c>
      <c r="AP1225" s="56">
        <f t="shared" si="393"/>
        <v>0</v>
      </c>
      <c r="AQ1225" s="56">
        <f t="shared" si="394"/>
        <v>0</v>
      </c>
      <c r="AR1225" s="86">
        <f t="shared" si="395"/>
        <v>0</v>
      </c>
    </row>
    <row r="1226" spans="1:44" x14ac:dyDescent="0.25">
      <c r="A1226" s="178"/>
      <c r="B1226" s="55" t="str">
        <f>_xlfn.IFNA(VLOOKUP(A1226,'Ajánlatkérő(k) adatai'!$B$4:$C$205,2,0),"")</f>
        <v/>
      </c>
      <c r="C1226" s="178"/>
      <c r="D1226" s="55" t="str">
        <f>_xlfn.IFNA(VLOOKUP(C1226,'Számlafizető(k) adatai'!$C$4:$D$203,2,0),"")</f>
        <v/>
      </c>
      <c r="E1226" s="55" t="str">
        <f>_xlfn.IFNA(VLOOKUP(C1226,'Számlafizető(k) adatai'!$C$4:$M$203,11,0),"")</f>
        <v/>
      </c>
      <c r="F1226" s="178"/>
      <c r="G1226" s="178"/>
      <c r="H1226" s="178"/>
      <c r="I1226" s="55" t="str">
        <f>IF(F1226="","",VLOOKUP(LEFT(F1226,5),'Technikai cellák'!B:C,2,0))</f>
        <v/>
      </c>
      <c r="J1226" s="55" t="str">
        <f>IF(F1226="","",VLOOKUP(I1226,'Technikai cellák'!$C$1:$D$12,2,0))</f>
        <v/>
      </c>
      <c r="K1226" s="179"/>
      <c r="L1226" s="67" t="str">
        <f t="shared" si="379"/>
        <v/>
      </c>
      <c r="M1226" s="68">
        <f t="shared" si="380"/>
        <v>0</v>
      </c>
      <c r="N1226" s="66">
        <f t="shared" si="381"/>
        <v>0</v>
      </c>
      <c r="O1226" s="152"/>
      <c r="P1226" s="172">
        <f t="shared" si="377"/>
        <v>0</v>
      </c>
      <c r="Q1226" s="69">
        <f t="shared" si="382"/>
        <v>0</v>
      </c>
      <c r="R1226" s="62">
        <f t="shared" si="383"/>
        <v>0</v>
      </c>
      <c r="S1226" s="153"/>
      <c r="T1226" s="118" t="str">
        <f t="shared" si="378"/>
        <v/>
      </c>
      <c r="U1226" s="154"/>
      <c r="V1226" s="154"/>
      <c r="W1226" s="154"/>
      <c r="X1226" s="154"/>
      <c r="Y1226" s="154"/>
      <c r="Z1226" s="154"/>
      <c r="AA1226" s="154"/>
      <c r="AB1226" s="154"/>
      <c r="AC1226" s="154"/>
      <c r="AD1226" s="154"/>
      <c r="AE1226" s="154"/>
      <c r="AF1226" s="154"/>
      <c r="AG1226" s="63">
        <f t="shared" si="384"/>
        <v>0</v>
      </c>
      <c r="AH1226" s="56">
        <f t="shared" si="385"/>
        <v>0</v>
      </c>
      <c r="AI1226" s="56">
        <f t="shared" si="386"/>
        <v>0</v>
      </c>
      <c r="AJ1226" s="56">
        <f t="shared" si="387"/>
        <v>0</v>
      </c>
      <c r="AK1226" s="56">
        <f t="shared" si="388"/>
        <v>0</v>
      </c>
      <c r="AL1226" s="56">
        <f t="shared" si="389"/>
        <v>0</v>
      </c>
      <c r="AM1226" s="56">
        <f t="shared" si="390"/>
        <v>0</v>
      </c>
      <c r="AN1226" s="56">
        <f t="shared" si="391"/>
        <v>0</v>
      </c>
      <c r="AO1226" s="56">
        <f t="shared" si="392"/>
        <v>0</v>
      </c>
      <c r="AP1226" s="56">
        <f t="shared" si="393"/>
        <v>0</v>
      </c>
      <c r="AQ1226" s="56">
        <f t="shared" si="394"/>
        <v>0</v>
      </c>
      <c r="AR1226" s="86">
        <f t="shared" si="395"/>
        <v>0</v>
      </c>
    </row>
    <row r="1227" spans="1:44" x14ac:dyDescent="0.25">
      <c r="A1227" s="178"/>
      <c r="B1227" s="55" t="str">
        <f>_xlfn.IFNA(VLOOKUP(A1227,'Ajánlatkérő(k) adatai'!$B$4:$C$205,2,0),"")</f>
        <v/>
      </c>
      <c r="C1227" s="178"/>
      <c r="D1227" s="55" t="str">
        <f>_xlfn.IFNA(VLOOKUP(C1227,'Számlafizető(k) adatai'!$C$4:$D$203,2,0),"")</f>
        <v/>
      </c>
      <c r="E1227" s="55" t="str">
        <f>_xlfn.IFNA(VLOOKUP(C1227,'Számlafizető(k) adatai'!$C$4:$M$203,11,0),"")</f>
        <v/>
      </c>
      <c r="F1227" s="178"/>
      <c r="G1227" s="178"/>
      <c r="H1227" s="178"/>
      <c r="I1227" s="55" t="str">
        <f>IF(F1227="","",VLOOKUP(LEFT(F1227,5),'Technikai cellák'!B:C,2,0))</f>
        <v/>
      </c>
      <c r="J1227" s="55" t="str">
        <f>IF(F1227="","",VLOOKUP(I1227,'Technikai cellák'!$C$1:$D$12,2,0))</f>
        <v/>
      </c>
      <c r="K1227" s="179"/>
      <c r="L1227" s="67" t="str">
        <f t="shared" si="379"/>
        <v/>
      </c>
      <c r="M1227" s="68">
        <f t="shared" si="380"/>
        <v>0</v>
      </c>
      <c r="N1227" s="66">
        <f t="shared" si="381"/>
        <v>0</v>
      </c>
      <c r="O1227" s="152"/>
      <c r="P1227" s="172">
        <f t="shared" si="377"/>
        <v>0</v>
      </c>
      <c r="Q1227" s="69">
        <f t="shared" si="382"/>
        <v>0</v>
      </c>
      <c r="R1227" s="62">
        <f t="shared" si="383"/>
        <v>0</v>
      </c>
      <c r="S1227" s="153"/>
      <c r="T1227" s="118" t="str">
        <f t="shared" si="378"/>
        <v/>
      </c>
      <c r="U1227" s="154"/>
      <c r="V1227" s="154"/>
      <c r="W1227" s="154"/>
      <c r="X1227" s="154"/>
      <c r="Y1227" s="154"/>
      <c r="Z1227" s="154"/>
      <c r="AA1227" s="154"/>
      <c r="AB1227" s="154"/>
      <c r="AC1227" s="154"/>
      <c r="AD1227" s="154"/>
      <c r="AE1227" s="154"/>
      <c r="AF1227" s="154"/>
      <c r="AG1227" s="63">
        <f t="shared" si="384"/>
        <v>0</v>
      </c>
      <c r="AH1227" s="56">
        <f t="shared" si="385"/>
        <v>0</v>
      </c>
      <c r="AI1227" s="56">
        <f t="shared" si="386"/>
        <v>0</v>
      </c>
      <c r="AJ1227" s="56">
        <f t="shared" si="387"/>
        <v>0</v>
      </c>
      <c r="AK1227" s="56">
        <f t="shared" si="388"/>
        <v>0</v>
      </c>
      <c r="AL1227" s="56">
        <f t="shared" si="389"/>
        <v>0</v>
      </c>
      <c r="AM1227" s="56">
        <f t="shared" si="390"/>
        <v>0</v>
      </c>
      <c r="AN1227" s="56">
        <f t="shared" si="391"/>
        <v>0</v>
      </c>
      <c r="AO1227" s="56">
        <f t="shared" si="392"/>
        <v>0</v>
      </c>
      <c r="AP1227" s="56">
        <f t="shared" si="393"/>
        <v>0</v>
      </c>
      <c r="AQ1227" s="56">
        <f t="shared" si="394"/>
        <v>0</v>
      </c>
      <c r="AR1227" s="86">
        <f t="shared" si="395"/>
        <v>0</v>
      </c>
    </row>
    <row r="1228" spans="1:44" x14ac:dyDescent="0.25">
      <c r="A1228" s="178"/>
      <c r="B1228" s="55" t="str">
        <f>_xlfn.IFNA(VLOOKUP(A1228,'Ajánlatkérő(k) adatai'!$B$4:$C$205,2,0),"")</f>
        <v/>
      </c>
      <c r="C1228" s="178"/>
      <c r="D1228" s="55" t="str">
        <f>_xlfn.IFNA(VLOOKUP(C1228,'Számlafizető(k) adatai'!$C$4:$D$203,2,0),"")</f>
        <v/>
      </c>
      <c r="E1228" s="55" t="str">
        <f>_xlfn.IFNA(VLOOKUP(C1228,'Számlafizető(k) adatai'!$C$4:$M$203,11,0),"")</f>
        <v/>
      </c>
      <c r="F1228" s="178"/>
      <c r="G1228" s="178"/>
      <c r="H1228" s="178"/>
      <c r="I1228" s="55" t="str">
        <f>IF(F1228="","",VLOOKUP(LEFT(F1228,5),'Technikai cellák'!B:C,2,0))</f>
        <v/>
      </c>
      <c r="J1228" s="55" t="str">
        <f>IF(F1228="","",VLOOKUP(I1228,'Technikai cellák'!$C$1:$D$12,2,0))</f>
        <v/>
      </c>
      <c r="K1228" s="179"/>
      <c r="L1228" s="67" t="str">
        <f t="shared" si="379"/>
        <v/>
      </c>
      <c r="M1228" s="68">
        <f t="shared" si="380"/>
        <v>0</v>
      </c>
      <c r="N1228" s="66">
        <f t="shared" si="381"/>
        <v>0</v>
      </c>
      <c r="O1228" s="152"/>
      <c r="P1228" s="172">
        <f t="shared" si="377"/>
        <v>0</v>
      </c>
      <c r="Q1228" s="69">
        <f t="shared" si="382"/>
        <v>0</v>
      </c>
      <c r="R1228" s="62">
        <f t="shared" si="383"/>
        <v>0</v>
      </c>
      <c r="S1228" s="153"/>
      <c r="T1228" s="118" t="str">
        <f t="shared" si="378"/>
        <v/>
      </c>
      <c r="U1228" s="154"/>
      <c r="V1228" s="154"/>
      <c r="W1228" s="154"/>
      <c r="X1228" s="154"/>
      <c r="Y1228" s="154"/>
      <c r="Z1228" s="154"/>
      <c r="AA1228" s="154"/>
      <c r="AB1228" s="154"/>
      <c r="AC1228" s="154"/>
      <c r="AD1228" s="154"/>
      <c r="AE1228" s="154"/>
      <c r="AF1228" s="154"/>
      <c r="AG1228" s="63">
        <f t="shared" si="384"/>
        <v>0</v>
      </c>
      <c r="AH1228" s="56">
        <f t="shared" si="385"/>
        <v>0</v>
      </c>
      <c r="AI1228" s="56">
        <f t="shared" si="386"/>
        <v>0</v>
      </c>
      <c r="AJ1228" s="56">
        <f t="shared" si="387"/>
        <v>0</v>
      </c>
      <c r="AK1228" s="56">
        <f t="shared" si="388"/>
        <v>0</v>
      </c>
      <c r="AL1228" s="56">
        <f t="shared" si="389"/>
        <v>0</v>
      </c>
      <c r="AM1228" s="56">
        <f t="shared" si="390"/>
        <v>0</v>
      </c>
      <c r="AN1228" s="56">
        <f t="shared" si="391"/>
        <v>0</v>
      </c>
      <c r="AO1228" s="56">
        <f t="shared" si="392"/>
        <v>0</v>
      </c>
      <c r="AP1228" s="56">
        <f t="shared" si="393"/>
        <v>0</v>
      </c>
      <c r="AQ1228" s="56">
        <f t="shared" si="394"/>
        <v>0</v>
      </c>
      <c r="AR1228" s="86">
        <f t="shared" si="395"/>
        <v>0</v>
      </c>
    </row>
    <row r="1229" spans="1:44" x14ac:dyDescent="0.25">
      <c r="A1229" s="178"/>
      <c r="B1229" s="55" t="str">
        <f>_xlfn.IFNA(VLOOKUP(A1229,'Ajánlatkérő(k) adatai'!$B$4:$C$205,2,0),"")</f>
        <v/>
      </c>
      <c r="C1229" s="178"/>
      <c r="D1229" s="55" t="str">
        <f>_xlfn.IFNA(VLOOKUP(C1229,'Számlafizető(k) adatai'!$C$4:$D$203,2,0),"")</f>
        <v/>
      </c>
      <c r="E1229" s="55" t="str">
        <f>_xlfn.IFNA(VLOOKUP(C1229,'Számlafizető(k) adatai'!$C$4:$M$203,11,0),"")</f>
        <v/>
      </c>
      <c r="F1229" s="178"/>
      <c r="G1229" s="178"/>
      <c r="H1229" s="178"/>
      <c r="I1229" s="55" t="str">
        <f>IF(F1229="","",VLOOKUP(LEFT(F1229,5),'Technikai cellák'!B:C,2,0))</f>
        <v/>
      </c>
      <c r="J1229" s="55" t="str">
        <f>IF(F1229="","",VLOOKUP(I1229,'Technikai cellák'!$C$1:$D$12,2,0))</f>
        <v/>
      </c>
      <c r="K1229" s="179"/>
      <c r="L1229" s="67" t="str">
        <f t="shared" si="379"/>
        <v/>
      </c>
      <c r="M1229" s="68">
        <f t="shared" si="380"/>
        <v>0</v>
      </c>
      <c r="N1229" s="66">
        <f t="shared" si="381"/>
        <v>0</v>
      </c>
      <c r="O1229" s="152"/>
      <c r="P1229" s="172">
        <f t="shared" si="377"/>
        <v>0</v>
      </c>
      <c r="Q1229" s="69">
        <f t="shared" si="382"/>
        <v>0</v>
      </c>
      <c r="R1229" s="62">
        <f t="shared" si="383"/>
        <v>0</v>
      </c>
      <c r="S1229" s="153"/>
      <c r="T1229" s="118" t="str">
        <f t="shared" si="378"/>
        <v/>
      </c>
      <c r="U1229" s="154"/>
      <c r="V1229" s="154"/>
      <c r="W1229" s="154"/>
      <c r="X1229" s="154"/>
      <c r="Y1229" s="154"/>
      <c r="Z1229" s="154"/>
      <c r="AA1229" s="154"/>
      <c r="AB1229" s="154"/>
      <c r="AC1229" s="154"/>
      <c r="AD1229" s="154"/>
      <c r="AE1229" s="154"/>
      <c r="AF1229" s="154"/>
      <c r="AG1229" s="63">
        <f t="shared" si="384"/>
        <v>0</v>
      </c>
      <c r="AH1229" s="56">
        <f t="shared" si="385"/>
        <v>0</v>
      </c>
      <c r="AI1229" s="56">
        <f t="shared" si="386"/>
        <v>0</v>
      </c>
      <c r="AJ1229" s="56">
        <f t="shared" si="387"/>
        <v>0</v>
      </c>
      <c r="AK1229" s="56">
        <f t="shared" si="388"/>
        <v>0</v>
      </c>
      <c r="AL1229" s="56">
        <f t="shared" si="389"/>
        <v>0</v>
      </c>
      <c r="AM1229" s="56">
        <f t="shared" si="390"/>
        <v>0</v>
      </c>
      <c r="AN1229" s="56">
        <f t="shared" si="391"/>
        <v>0</v>
      </c>
      <c r="AO1229" s="56">
        <f t="shared" si="392"/>
        <v>0</v>
      </c>
      <c r="AP1229" s="56">
        <f t="shared" si="393"/>
        <v>0</v>
      </c>
      <c r="AQ1229" s="56">
        <f t="shared" si="394"/>
        <v>0</v>
      </c>
      <c r="AR1229" s="86">
        <f t="shared" si="395"/>
        <v>0</v>
      </c>
    </row>
    <row r="1230" spans="1:44" x14ac:dyDescent="0.25">
      <c r="A1230" s="178"/>
      <c r="B1230" s="55" t="str">
        <f>_xlfn.IFNA(VLOOKUP(A1230,'Ajánlatkérő(k) adatai'!$B$4:$C$205,2,0),"")</f>
        <v/>
      </c>
      <c r="C1230" s="178"/>
      <c r="D1230" s="55" t="str">
        <f>_xlfn.IFNA(VLOOKUP(C1230,'Számlafizető(k) adatai'!$C$4:$D$203,2,0),"")</f>
        <v/>
      </c>
      <c r="E1230" s="55" t="str">
        <f>_xlfn.IFNA(VLOOKUP(C1230,'Számlafizető(k) adatai'!$C$4:$M$203,11,0),"")</f>
        <v/>
      </c>
      <c r="F1230" s="178"/>
      <c r="G1230" s="178"/>
      <c r="H1230" s="178"/>
      <c r="I1230" s="55" t="str">
        <f>IF(F1230="","",VLOOKUP(LEFT(F1230,5),'Technikai cellák'!B:C,2,0))</f>
        <v/>
      </c>
      <c r="J1230" s="55" t="str">
        <f>IF(F1230="","",VLOOKUP(I1230,'Technikai cellák'!$C$1:$D$12,2,0))</f>
        <v/>
      </c>
      <c r="K1230" s="179"/>
      <c r="L1230" s="67" t="str">
        <f t="shared" si="379"/>
        <v/>
      </c>
      <c r="M1230" s="68">
        <f t="shared" si="380"/>
        <v>0</v>
      </c>
      <c r="N1230" s="66">
        <f t="shared" si="381"/>
        <v>0</v>
      </c>
      <c r="O1230" s="152"/>
      <c r="P1230" s="172">
        <f t="shared" si="377"/>
        <v>0</v>
      </c>
      <c r="Q1230" s="69">
        <f t="shared" si="382"/>
        <v>0</v>
      </c>
      <c r="R1230" s="62">
        <f t="shared" si="383"/>
        <v>0</v>
      </c>
      <c r="S1230" s="153"/>
      <c r="T1230" s="118" t="str">
        <f t="shared" si="378"/>
        <v/>
      </c>
      <c r="U1230" s="154"/>
      <c r="V1230" s="154"/>
      <c r="W1230" s="154"/>
      <c r="X1230" s="154"/>
      <c r="Y1230" s="154"/>
      <c r="Z1230" s="154"/>
      <c r="AA1230" s="154"/>
      <c r="AB1230" s="154"/>
      <c r="AC1230" s="154"/>
      <c r="AD1230" s="154"/>
      <c r="AE1230" s="154"/>
      <c r="AF1230" s="154"/>
      <c r="AG1230" s="63">
        <f t="shared" si="384"/>
        <v>0</v>
      </c>
      <c r="AH1230" s="56">
        <f t="shared" si="385"/>
        <v>0</v>
      </c>
      <c r="AI1230" s="56">
        <f t="shared" si="386"/>
        <v>0</v>
      </c>
      <c r="AJ1230" s="56">
        <f t="shared" si="387"/>
        <v>0</v>
      </c>
      <c r="AK1230" s="56">
        <f t="shared" si="388"/>
        <v>0</v>
      </c>
      <c r="AL1230" s="56">
        <f t="shared" si="389"/>
        <v>0</v>
      </c>
      <c r="AM1230" s="56">
        <f t="shared" si="390"/>
        <v>0</v>
      </c>
      <c r="AN1230" s="56">
        <f t="shared" si="391"/>
        <v>0</v>
      </c>
      <c r="AO1230" s="56">
        <f t="shared" si="392"/>
        <v>0</v>
      </c>
      <c r="AP1230" s="56">
        <f t="shared" si="393"/>
        <v>0</v>
      </c>
      <c r="AQ1230" s="56">
        <f t="shared" si="394"/>
        <v>0</v>
      </c>
      <c r="AR1230" s="86">
        <f t="shared" si="395"/>
        <v>0</v>
      </c>
    </row>
    <row r="1231" spans="1:44" x14ac:dyDescent="0.25">
      <c r="A1231" s="178"/>
      <c r="B1231" s="55" t="str">
        <f>_xlfn.IFNA(VLOOKUP(A1231,'Ajánlatkérő(k) adatai'!$B$4:$C$205,2,0),"")</f>
        <v/>
      </c>
      <c r="C1231" s="178"/>
      <c r="D1231" s="55" t="str">
        <f>_xlfn.IFNA(VLOOKUP(C1231,'Számlafizető(k) adatai'!$C$4:$D$203,2,0),"")</f>
        <v/>
      </c>
      <c r="E1231" s="55" t="str">
        <f>_xlfn.IFNA(VLOOKUP(C1231,'Számlafizető(k) adatai'!$C$4:$M$203,11,0),"")</f>
        <v/>
      </c>
      <c r="F1231" s="178"/>
      <c r="G1231" s="178"/>
      <c r="H1231" s="178"/>
      <c r="I1231" s="55" t="str">
        <f>IF(F1231="","",VLOOKUP(LEFT(F1231,5),'Technikai cellák'!B:C,2,0))</f>
        <v/>
      </c>
      <c r="J1231" s="55" t="str">
        <f>IF(F1231="","",VLOOKUP(I1231,'Technikai cellák'!$C$1:$D$12,2,0))</f>
        <v/>
      </c>
      <c r="K1231" s="179"/>
      <c r="L1231" s="67" t="str">
        <f t="shared" si="379"/>
        <v/>
      </c>
      <c r="M1231" s="68">
        <f t="shared" si="380"/>
        <v>0</v>
      </c>
      <c r="N1231" s="66">
        <f t="shared" si="381"/>
        <v>0</v>
      </c>
      <c r="O1231" s="152"/>
      <c r="P1231" s="172">
        <f t="shared" si="377"/>
        <v>0</v>
      </c>
      <c r="Q1231" s="69">
        <f t="shared" si="382"/>
        <v>0</v>
      </c>
      <c r="R1231" s="62">
        <f t="shared" si="383"/>
        <v>0</v>
      </c>
      <c r="S1231" s="153"/>
      <c r="T1231" s="118" t="str">
        <f t="shared" si="378"/>
        <v/>
      </c>
      <c r="U1231" s="154"/>
      <c r="V1231" s="154"/>
      <c r="W1231" s="154"/>
      <c r="X1231" s="154"/>
      <c r="Y1231" s="154"/>
      <c r="Z1231" s="154"/>
      <c r="AA1231" s="154"/>
      <c r="AB1231" s="154"/>
      <c r="AC1231" s="154"/>
      <c r="AD1231" s="154"/>
      <c r="AE1231" s="154"/>
      <c r="AF1231" s="154"/>
      <c r="AG1231" s="63">
        <f t="shared" si="384"/>
        <v>0</v>
      </c>
      <c r="AH1231" s="56">
        <f t="shared" si="385"/>
        <v>0</v>
      </c>
      <c r="AI1231" s="56">
        <f t="shared" si="386"/>
        <v>0</v>
      </c>
      <c r="AJ1231" s="56">
        <f t="shared" si="387"/>
        <v>0</v>
      </c>
      <c r="AK1231" s="56">
        <f t="shared" si="388"/>
        <v>0</v>
      </c>
      <c r="AL1231" s="56">
        <f t="shared" si="389"/>
        <v>0</v>
      </c>
      <c r="AM1231" s="56">
        <f t="shared" si="390"/>
        <v>0</v>
      </c>
      <c r="AN1231" s="56">
        <f t="shared" si="391"/>
        <v>0</v>
      </c>
      <c r="AO1231" s="56">
        <f t="shared" si="392"/>
        <v>0</v>
      </c>
      <c r="AP1231" s="56">
        <f t="shared" si="393"/>
        <v>0</v>
      </c>
      <c r="AQ1231" s="56">
        <f t="shared" si="394"/>
        <v>0</v>
      </c>
      <c r="AR1231" s="86">
        <f t="shared" si="395"/>
        <v>0</v>
      </c>
    </row>
    <row r="1232" spans="1:44" x14ac:dyDescent="0.25">
      <c r="A1232" s="178"/>
      <c r="B1232" s="55" t="str">
        <f>_xlfn.IFNA(VLOOKUP(A1232,'Ajánlatkérő(k) adatai'!$B$4:$C$205,2,0),"")</f>
        <v/>
      </c>
      <c r="C1232" s="178"/>
      <c r="D1232" s="55" t="str">
        <f>_xlfn.IFNA(VLOOKUP(C1232,'Számlafizető(k) adatai'!$C$4:$D$203,2,0),"")</f>
        <v/>
      </c>
      <c r="E1232" s="55" t="str">
        <f>_xlfn.IFNA(VLOOKUP(C1232,'Számlafizető(k) adatai'!$C$4:$M$203,11,0),"")</f>
        <v/>
      </c>
      <c r="F1232" s="178"/>
      <c r="G1232" s="178"/>
      <c r="H1232" s="178"/>
      <c r="I1232" s="55" t="str">
        <f>IF(F1232="","",VLOOKUP(LEFT(F1232,5),'Technikai cellák'!B:C,2,0))</f>
        <v/>
      </c>
      <c r="J1232" s="55" t="str">
        <f>IF(F1232="","",VLOOKUP(I1232,'Technikai cellák'!$C$1:$D$12,2,0))</f>
        <v/>
      </c>
      <c r="K1232" s="179"/>
      <c r="L1232" s="67" t="str">
        <f t="shared" si="379"/>
        <v/>
      </c>
      <c r="M1232" s="68">
        <f t="shared" si="380"/>
        <v>0</v>
      </c>
      <c r="N1232" s="66">
        <f t="shared" si="381"/>
        <v>0</v>
      </c>
      <c r="O1232" s="152"/>
      <c r="P1232" s="172">
        <f t="shared" ref="P1232:P1295" si="396">ROUND((IF(K1232&lt;100,0,K1232*$C$7)/$C$8),0)</f>
        <v>0</v>
      </c>
      <c r="Q1232" s="69">
        <f t="shared" si="382"/>
        <v>0</v>
      </c>
      <c r="R1232" s="62">
        <f t="shared" si="383"/>
        <v>0</v>
      </c>
      <c r="S1232" s="153"/>
      <c r="T1232" s="118" t="str">
        <f t="shared" si="378"/>
        <v/>
      </c>
      <c r="U1232" s="154"/>
      <c r="V1232" s="154"/>
      <c r="W1232" s="154"/>
      <c r="X1232" s="154"/>
      <c r="Y1232" s="154"/>
      <c r="Z1232" s="154"/>
      <c r="AA1232" s="154"/>
      <c r="AB1232" s="154"/>
      <c r="AC1232" s="154"/>
      <c r="AD1232" s="154"/>
      <c r="AE1232" s="154"/>
      <c r="AF1232" s="154"/>
      <c r="AG1232" s="63">
        <f t="shared" si="384"/>
        <v>0</v>
      </c>
      <c r="AH1232" s="56">
        <f t="shared" si="385"/>
        <v>0</v>
      </c>
      <c r="AI1232" s="56">
        <f t="shared" si="386"/>
        <v>0</v>
      </c>
      <c r="AJ1232" s="56">
        <f t="shared" si="387"/>
        <v>0</v>
      </c>
      <c r="AK1232" s="56">
        <f t="shared" si="388"/>
        <v>0</v>
      </c>
      <c r="AL1232" s="56">
        <f t="shared" si="389"/>
        <v>0</v>
      </c>
      <c r="AM1232" s="56">
        <f t="shared" si="390"/>
        <v>0</v>
      </c>
      <c r="AN1232" s="56">
        <f t="shared" si="391"/>
        <v>0</v>
      </c>
      <c r="AO1232" s="56">
        <f t="shared" si="392"/>
        <v>0</v>
      </c>
      <c r="AP1232" s="56">
        <f t="shared" si="393"/>
        <v>0</v>
      </c>
      <c r="AQ1232" s="56">
        <f t="shared" si="394"/>
        <v>0</v>
      </c>
      <c r="AR1232" s="86">
        <f t="shared" si="395"/>
        <v>0</v>
      </c>
    </row>
    <row r="1233" spans="1:44" x14ac:dyDescent="0.25">
      <c r="A1233" s="178"/>
      <c r="B1233" s="55" t="str">
        <f>_xlfn.IFNA(VLOOKUP(A1233,'Ajánlatkérő(k) adatai'!$B$4:$C$205,2,0),"")</f>
        <v/>
      </c>
      <c r="C1233" s="178"/>
      <c r="D1233" s="55" t="str">
        <f>_xlfn.IFNA(VLOOKUP(C1233,'Számlafizető(k) adatai'!$C$4:$D$203,2,0),"")</f>
        <v/>
      </c>
      <c r="E1233" s="55" t="str">
        <f>_xlfn.IFNA(VLOOKUP(C1233,'Számlafizető(k) adatai'!$C$4:$M$203,11,0),"")</f>
        <v/>
      </c>
      <c r="F1233" s="178"/>
      <c r="G1233" s="178"/>
      <c r="H1233" s="178"/>
      <c r="I1233" s="55" t="str">
        <f>IF(F1233="","",VLOOKUP(LEFT(F1233,5),'Technikai cellák'!B:C,2,0))</f>
        <v/>
      </c>
      <c r="J1233" s="55" t="str">
        <f>IF(F1233="","",VLOOKUP(I1233,'Technikai cellák'!$C$1:$D$12,2,0))</f>
        <v/>
      </c>
      <c r="K1233" s="179"/>
      <c r="L1233" s="67" t="str">
        <f t="shared" si="379"/>
        <v/>
      </c>
      <c r="M1233" s="68">
        <f t="shared" si="380"/>
        <v>0</v>
      </c>
      <c r="N1233" s="66">
        <f t="shared" si="381"/>
        <v>0</v>
      </c>
      <c r="O1233" s="152"/>
      <c r="P1233" s="172">
        <f t="shared" si="396"/>
        <v>0</v>
      </c>
      <c r="Q1233" s="69">
        <f t="shared" si="382"/>
        <v>0</v>
      </c>
      <c r="R1233" s="62">
        <f t="shared" si="383"/>
        <v>0</v>
      </c>
      <c r="S1233" s="153"/>
      <c r="T1233" s="118" t="str">
        <f t="shared" si="378"/>
        <v/>
      </c>
      <c r="U1233" s="154"/>
      <c r="V1233" s="154"/>
      <c r="W1233" s="154"/>
      <c r="X1233" s="154"/>
      <c r="Y1233" s="154"/>
      <c r="Z1233" s="154"/>
      <c r="AA1233" s="154"/>
      <c r="AB1233" s="154"/>
      <c r="AC1233" s="154"/>
      <c r="AD1233" s="154"/>
      <c r="AE1233" s="154"/>
      <c r="AF1233" s="154"/>
      <c r="AG1233" s="63">
        <f t="shared" si="384"/>
        <v>0</v>
      </c>
      <c r="AH1233" s="56">
        <f t="shared" si="385"/>
        <v>0</v>
      </c>
      <c r="AI1233" s="56">
        <f t="shared" si="386"/>
        <v>0</v>
      </c>
      <c r="AJ1233" s="56">
        <f t="shared" si="387"/>
        <v>0</v>
      </c>
      <c r="AK1233" s="56">
        <f t="shared" si="388"/>
        <v>0</v>
      </c>
      <c r="AL1233" s="56">
        <f t="shared" si="389"/>
        <v>0</v>
      </c>
      <c r="AM1233" s="56">
        <f t="shared" si="390"/>
        <v>0</v>
      </c>
      <c r="AN1233" s="56">
        <f t="shared" si="391"/>
        <v>0</v>
      </c>
      <c r="AO1233" s="56">
        <f t="shared" si="392"/>
        <v>0</v>
      </c>
      <c r="AP1233" s="56">
        <f t="shared" si="393"/>
        <v>0</v>
      </c>
      <c r="AQ1233" s="56">
        <f t="shared" si="394"/>
        <v>0</v>
      </c>
      <c r="AR1233" s="86">
        <f t="shared" si="395"/>
        <v>0</v>
      </c>
    </row>
    <row r="1234" spans="1:44" x14ac:dyDescent="0.25">
      <c r="A1234" s="178"/>
      <c r="B1234" s="55" t="str">
        <f>_xlfn.IFNA(VLOOKUP(A1234,'Ajánlatkérő(k) adatai'!$B$4:$C$205,2,0),"")</f>
        <v/>
      </c>
      <c r="C1234" s="178"/>
      <c r="D1234" s="55" t="str">
        <f>_xlfn.IFNA(VLOOKUP(C1234,'Számlafizető(k) adatai'!$C$4:$D$203,2,0),"")</f>
        <v/>
      </c>
      <c r="E1234" s="55" t="str">
        <f>_xlfn.IFNA(VLOOKUP(C1234,'Számlafizető(k) adatai'!$C$4:$M$203,11,0),"")</f>
        <v/>
      </c>
      <c r="F1234" s="178"/>
      <c r="G1234" s="178"/>
      <c r="H1234" s="178"/>
      <c r="I1234" s="55" t="str">
        <f>IF(F1234="","",VLOOKUP(LEFT(F1234,5),'Technikai cellák'!B:C,2,0))</f>
        <v/>
      </c>
      <c r="J1234" s="55" t="str">
        <f>IF(F1234="","",VLOOKUP(I1234,'Technikai cellák'!$C$1:$D$12,2,0))</f>
        <v/>
      </c>
      <c r="K1234" s="179"/>
      <c r="L1234" s="67" t="str">
        <f t="shared" si="379"/>
        <v/>
      </c>
      <c r="M1234" s="68">
        <f t="shared" si="380"/>
        <v>0</v>
      </c>
      <c r="N1234" s="66">
        <f t="shared" si="381"/>
        <v>0</v>
      </c>
      <c r="O1234" s="152"/>
      <c r="P1234" s="172">
        <f t="shared" si="396"/>
        <v>0</v>
      </c>
      <c r="Q1234" s="69">
        <f t="shared" si="382"/>
        <v>0</v>
      </c>
      <c r="R1234" s="62">
        <f t="shared" si="383"/>
        <v>0</v>
      </c>
      <c r="S1234" s="153"/>
      <c r="T1234" s="118" t="str">
        <f t="shared" ref="T1234:T1297" si="397">IF(S1234="","",IF((DAYS360(S1234,$C$4,TRUE))/30&lt;0,"",(DAYS360(S1234,$C$4,))/30))</f>
        <v/>
      </c>
      <c r="U1234" s="154"/>
      <c r="V1234" s="154"/>
      <c r="W1234" s="154"/>
      <c r="X1234" s="154"/>
      <c r="Y1234" s="154"/>
      <c r="Z1234" s="154"/>
      <c r="AA1234" s="154"/>
      <c r="AB1234" s="154"/>
      <c r="AC1234" s="154"/>
      <c r="AD1234" s="154"/>
      <c r="AE1234" s="154"/>
      <c r="AF1234" s="154"/>
      <c r="AG1234" s="63">
        <f t="shared" si="384"/>
        <v>0</v>
      </c>
      <c r="AH1234" s="56">
        <f t="shared" si="385"/>
        <v>0</v>
      </c>
      <c r="AI1234" s="56">
        <f t="shared" si="386"/>
        <v>0</v>
      </c>
      <c r="AJ1234" s="56">
        <f t="shared" si="387"/>
        <v>0</v>
      </c>
      <c r="AK1234" s="56">
        <f t="shared" si="388"/>
        <v>0</v>
      </c>
      <c r="AL1234" s="56">
        <f t="shared" si="389"/>
        <v>0</v>
      </c>
      <c r="AM1234" s="56">
        <f t="shared" si="390"/>
        <v>0</v>
      </c>
      <c r="AN1234" s="56">
        <f t="shared" si="391"/>
        <v>0</v>
      </c>
      <c r="AO1234" s="56">
        <f t="shared" si="392"/>
        <v>0</v>
      </c>
      <c r="AP1234" s="56">
        <f t="shared" si="393"/>
        <v>0</v>
      </c>
      <c r="AQ1234" s="56">
        <f t="shared" si="394"/>
        <v>0</v>
      </c>
      <c r="AR1234" s="86">
        <f t="shared" si="395"/>
        <v>0</v>
      </c>
    </row>
    <row r="1235" spans="1:44" x14ac:dyDescent="0.25">
      <c r="A1235" s="178"/>
      <c r="B1235" s="55" t="str">
        <f>_xlfn.IFNA(VLOOKUP(A1235,'Ajánlatkérő(k) adatai'!$B$4:$C$205,2,0),"")</f>
        <v/>
      </c>
      <c r="C1235" s="178"/>
      <c r="D1235" s="55" t="str">
        <f>_xlfn.IFNA(VLOOKUP(C1235,'Számlafizető(k) adatai'!$C$4:$D$203,2,0),"")</f>
        <v/>
      </c>
      <c r="E1235" s="55" t="str">
        <f>_xlfn.IFNA(VLOOKUP(C1235,'Számlafizető(k) adatai'!$C$4:$M$203,11,0),"")</f>
        <v/>
      </c>
      <c r="F1235" s="178"/>
      <c r="G1235" s="178"/>
      <c r="H1235" s="178"/>
      <c r="I1235" s="55" t="str">
        <f>IF(F1235="","",VLOOKUP(LEFT(F1235,5),'Technikai cellák'!B:C,2,0))</f>
        <v/>
      </c>
      <c r="J1235" s="55" t="str">
        <f>IF(F1235="","",VLOOKUP(I1235,'Technikai cellák'!$C$1:$D$12,2,0))</f>
        <v/>
      </c>
      <c r="K1235" s="179"/>
      <c r="L1235" s="67" t="str">
        <f t="shared" si="379"/>
        <v/>
      </c>
      <c r="M1235" s="68">
        <f t="shared" si="380"/>
        <v>0</v>
      </c>
      <c r="N1235" s="66">
        <f t="shared" si="381"/>
        <v>0</v>
      </c>
      <c r="O1235" s="152"/>
      <c r="P1235" s="172">
        <f t="shared" si="396"/>
        <v>0</v>
      </c>
      <c r="Q1235" s="69">
        <f t="shared" si="382"/>
        <v>0</v>
      </c>
      <c r="R1235" s="62">
        <f t="shared" si="383"/>
        <v>0</v>
      </c>
      <c r="S1235" s="153"/>
      <c r="T1235" s="118" t="str">
        <f t="shared" si="397"/>
        <v/>
      </c>
      <c r="U1235" s="154"/>
      <c r="V1235" s="154"/>
      <c r="W1235" s="154"/>
      <c r="X1235" s="154"/>
      <c r="Y1235" s="154"/>
      <c r="Z1235" s="154"/>
      <c r="AA1235" s="154"/>
      <c r="AB1235" s="154"/>
      <c r="AC1235" s="154"/>
      <c r="AD1235" s="154"/>
      <c r="AE1235" s="154"/>
      <c r="AF1235" s="154"/>
      <c r="AG1235" s="63">
        <f t="shared" si="384"/>
        <v>0</v>
      </c>
      <c r="AH1235" s="56">
        <f t="shared" si="385"/>
        <v>0</v>
      </c>
      <c r="AI1235" s="56">
        <f t="shared" si="386"/>
        <v>0</v>
      </c>
      <c r="AJ1235" s="56">
        <f t="shared" si="387"/>
        <v>0</v>
      </c>
      <c r="AK1235" s="56">
        <f t="shared" si="388"/>
        <v>0</v>
      </c>
      <c r="AL1235" s="56">
        <f t="shared" si="389"/>
        <v>0</v>
      </c>
      <c r="AM1235" s="56">
        <f t="shared" si="390"/>
        <v>0</v>
      </c>
      <c r="AN1235" s="56">
        <f t="shared" si="391"/>
        <v>0</v>
      </c>
      <c r="AO1235" s="56">
        <f t="shared" si="392"/>
        <v>0</v>
      </c>
      <c r="AP1235" s="56">
        <f t="shared" si="393"/>
        <v>0</v>
      </c>
      <c r="AQ1235" s="56">
        <f t="shared" si="394"/>
        <v>0</v>
      </c>
      <c r="AR1235" s="86">
        <f t="shared" si="395"/>
        <v>0</v>
      </c>
    </row>
    <row r="1236" spans="1:44" x14ac:dyDescent="0.25">
      <c r="A1236" s="178"/>
      <c r="B1236" s="55" t="str">
        <f>_xlfn.IFNA(VLOOKUP(A1236,'Ajánlatkérő(k) adatai'!$B$4:$C$205,2,0),"")</f>
        <v/>
      </c>
      <c r="C1236" s="178"/>
      <c r="D1236" s="55" t="str">
        <f>_xlfn.IFNA(VLOOKUP(C1236,'Számlafizető(k) adatai'!$C$4:$D$203,2,0),"")</f>
        <v/>
      </c>
      <c r="E1236" s="55" t="str">
        <f>_xlfn.IFNA(VLOOKUP(C1236,'Számlafizető(k) adatai'!$C$4:$M$203,11,0),"")</f>
        <v/>
      </c>
      <c r="F1236" s="178"/>
      <c r="G1236" s="178"/>
      <c r="H1236" s="178"/>
      <c r="I1236" s="55" t="str">
        <f>IF(F1236="","",VLOOKUP(LEFT(F1236,5),'Technikai cellák'!B:C,2,0))</f>
        <v/>
      </c>
      <c r="J1236" s="55" t="str">
        <f>IF(F1236="","",VLOOKUP(I1236,'Technikai cellák'!$C$1:$D$12,2,0))</f>
        <v/>
      </c>
      <c r="K1236" s="179"/>
      <c r="L1236" s="67" t="str">
        <f t="shared" si="379"/>
        <v/>
      </c>
      <c r="M1236" s="68">
        <f t="shared" si="380"/>
        <v>0</v>
      </c>
      <c r="N1236" s="66">
        <f t="shared" si="381"/>
        <v>0</v>
      </c>
      <c r="O1236" s="152"/>
      <c r="P1236" s="172">
        <f t="shared" si="396"/>
        <v>0</v>
      </c>
      <c r="Q1236" s="69">
        <f t="shared" si="382"/>
        <v>0</v>
      </c>
      <c r="R1236" s="62">
        <f t="shared" si="383"/>
        <v>0</v>
      </c>
      <c r="S1236" s="153"/>
      <c r="T1236" s="118" t="str">
        <f t="shared" si="397"/>
        <v/>
      </c>
      <c r="U1236" s="154"/>
      <c r="V1236" s="154"/>
      <c r="W1236" s="154"/>
      <c r="X1236" s="154"/>
      <c r="Y1236" s="154"/>
      <c r="Z1236" s="154"/>
      <c r="AA1236" s="154"/>
      <c r="AB1236" s="154"/>
      <c r="AC1236" s="154"/>
      <c r="AD1236" s="154"/>
      <c r="AE1236" s="154"/>
      <c r="AF1236" s="154"/>
      <c r="AG1236" s="63">
        <f t="shared" si="384"/>
        <v>0</v>
      </c>
      <c r="AH1236" s="56">
        <f t="shared" si="385"/>
        <v>0</v>
      </c>
      <c r="AI1236" s="56">
        <f t="shared" si="386"/>
        <v>0</v>
      </c>
      <c r="AJ1236" s="56">
        <f t="shared" si="387"/>
        <v>0</v>
      </c>
      <c r="AK1236" s="56">
        <f t="shared" si="388"/>
        <v>0</v>
      </c>
      <c r="AL1236" s="56">
        <f t="shared" si="389"/>
        <v>0</v>
      </c>
      <c r="AM1236" s="56">
        <f t="shared" si="390"/>
        <v>0</v>
      </c>
      <c r="AN1236" s="56">
        <f t="shared" si="391"/>
        <v>0</v>
      </c>
      <c r="AO1236" s="56">
        <f t="shared" si="392"/>
        <v>0</v>
      </c>
      <c r="AP1236" s="56">
        <f t="shared" si="393"/>
        <v>0</v>
      </c>
      <c r="AQ1236" s="56">
        <f t="shared" si="394"/>
        <v>0</v>
      </c>
      <c r="AR1236" s="86">
        <f t="shared" si="395"/>
        <v>0</v>
      </c>
    </row>
    <row r="1237" spans="1:44" x14ac:dyDescent="0.25">
      <c r="A1237" s="178"/>
      <c r="B1237" s="55" t="str">
        <f>_xlfn.IFNA(VLOOKUP(A1237,'Ajánlatkérő(k) adatai'!$B$4:$C$205,2,0),"")</f>
        <v/>
      </c>
      <c r="C1237" s="178"/>
      <c r="D1237" s="55" t="str">
        <f>_xlfn.IFNA(VLOOKUP(C1237,'Számlafizető(k) adatai'!$C$4:$D$203,2,0),"")</f>
        <v/>
      </c>
      <c r="E1237" s="55" t="str">
        <f>_xlfn.IFNA(VLOOKUP(C1237,'Számlafizető(k) adatai'!$C$4:$M$203,11,0),"")</f>
        <v/>
      </c>
      <c r="F1237" s="178"/>
      <c r="G1237" s="178"/>
      <c r="H1237" s="178"/>
      <c r="I1237" s="55" t="str">
        <f>IF(F1237="","",VLOOKUP(LEFT(F1237,5),'Technikai cellák'!B:C,2,0))</f>
        <v/>
      </c>
      <c r="J1237" s="55" t="str">
        <f>IF(F1237="","",VLOOKUP(I1237,'Technikai cellák'!$C$1:$D$12,2,0))</f>
        <v/>
      </c>
      <c r="K1237" s="179"/>
      <c r="L1237" s="67" t="str">
        <f t="shared" si="379"/>
        <v/>
      </c>
      <c r="M1237" s="68">
        <f t="shared" si="380"/>
        <v>0</v>
      </c>
      <c r="N1237" s="66">
        <f t="shared" si="381"/>
        <v>0</v>
      </c>
      <c r="O1237" s="152"/>
      <c r="P1237" s="172">
        <f t="shared" si="396"/>
        <v>0</v>
      </c>
      <c r="Q1237" s="69">
        <f t="shared" si="382"/>
        <v>0</v>
      </c>
      <c r="R1237" s="62">
        <f t="shared" si="383"/>
        <v>0</v>
      </c>
      <c r="S1237" s="153"/>
      <c r="T1237" s="118" t="str">
        <f t="shared" si="397"/>
        <v/>
      </c>
      <c r="U1237" s="154"/>
      <c r="V1237" s="154"/>
      <c r="W1237" s="154"/>
      <c r="X1237" s="154"/>
      <c r="Y1237" s="154"/>
      <c r="Z1237" s="154"/>
      <c r="AA1237" s="154"/>
      <c r="AB1237" s="154"/>
      <c r="AC1237" s="154"/>
      <c r="AD1237" s="154"/>
      <c r="AE1237" s="154"/>
      <c r="AF1237" s="154"/>
      <c r="AG1237" s="63">
        <f t="shared" si="384"/>
        <v>0</v>
      </c>
      <c r="AH1237" s="56">
        <f t="shared" si="385"/>
        <v>0</v>
      </c>
      <c r="AI1237" s="56">
        <f t="shared" si="386"/>
        <v>0</v>
      </c>
      <c r="AJ1237" s="56">
        <f t="shared" si="387"/>
        <v>0</v>
      </c>
      <c r="AK1237" s="56">
        <f t="shared" si="388"/>
        <v>0</v>
      </c>
      <c r="AL1237" s="56">
        <f t="shared" si="389"/>
        <v>0</v>
      </c>
      <c r="AM1237" s="56">
        <f t="shared" si="390"/>
        <v>0</v>
      </c>
      <c r="AN1237" s="56">
        <f t="shared" si="391"/>
        <v>0</v>
      </c>
      <c r="AO1237" s="56">
        <f t="shared" si="392"/>
        <v>0</v>
      </c>
      <c r="AP1237" s="56">
        <f t="shared" si="393"/>
        <v>0</v>
      </c>
      <c r="AQ1237" s="56">
        <f t="shared" si="394"/>
        <v>0</v>
      </c>
      <c r="AR1237" s="86">
        <f t="shared" si="395"/>
        <v>0</v>
      </c>
    </row>
    <row r="1238" spans="1:44" x14ac:dyDescent="0.25">
      <c r="A1238" s="178"/>
      <c r="B1238" s="55" t="str">
        <f>_xlfn.IFNA(VLOOKUP(A1238,'Ajánlatkérő(k) adatai'!$B$4:$C$205,2,0),"")</f>
        <v/>
      </c>
      <c r="C1238" s="178"/>
      <c r="D1238" s="55" t="str">
        <f>_xlfn.IFNA(VLOOKUP(C1238,'Számlafizető(k) adatai'!$C$4:$D$203,2,0),"")</f>
        <v/>
      </c>
      <c r="E1238" s="55" t="str">
        <f>_xlfn.IFNA(VLOOKUP(C1238,'Számlafizető(k) adatai'!$C$4:$M$203,11,0),"")</f>
        <v/>
      </c>
      <c r="F1238" s="178"/>
      <c r="G1238" s="178"/>
      <c r="H1238" s="178"/>
      <c r="I1238" s="55" t="str">
        <f>IF(F1238="","",VLOOKUP(LEFT(F1238,5),'Technikai cellák'!B:C,2,0))</f>
        <v/>
      </c>
      <c r="J1238" s="55" t="str">
        <f>IF(F1238="","",VLOOKUP(I1238,'Technikai cellák'!$C$1:$D$12,2,0))</f>
        <v/>
      </c>
      <c r="K1238" s="179"/>
      <c r="L1238" s="67" t="str">
        <f t="shared" si="379"/>
        <v/>
      </c>
      <c r="M1238" s="68">
        <f t="shared" si="380"/>
        <v>0</v>
      </c>
      <c r="N1238" s="66">
        <f t="shared" si="381"/>
        <v>0</v>
      </c>
      <c r="O1238" s="152"/>
      <c r="P1238" s="172">
        <f t="shared" si="396"/>
        <v>0</v>
      </c>
      <c r="Q1238" s="69">
        <f t="shared" si="382"/>
        <v>0</v>
      </c>
      <c r="R1238" s="62">
        <f t="shared" si="383"/>
        <v>0</v>
      </c>
      <c r="S1238" s="153"/>
      <c r="T1238" s="118" t="str">
        <f t="shared" si="397"/>
        <v/>
      </c>
      <c r="U1238" s="154"/>
      <c r="V1238" s="154"/>
      <c r="W1238" s="154"/>
      <c r="X1238" s="154"/>
      <c r="Y1238" s="154"/>
      <c r="Z1238" s="154"/>
      <c r="AA1238" s="154"/>
      <c r="AB1238" s="154"/>
      <c r="AC1238" s="154"/>
      <c r="AD1238" s="154"/>
      <c r="AE1238" s="154"/>
      <c r="AF1238" s="154"/>
      <c r="AG1238" s="63">
        <f t="shared" si="384"/>
        <v>0</v>
      </c>
      <c r="AH1238" s="56">
        <f t="shared" si="385"/>
        <v>0</v>
      </c>
      <c r="AI1238" s="56">
        <f t="shared" si="386"/>
        <v>0</v>
      </c>
      <c r="AJ1238" s="56">
        <f t="shared" si="387"/>
        <v>0</v>
      </c>
      <c r="AK1238" s="56">
        <f t="shared" si="388"/>
        <v>0</v>
      </c>
      <c r="AL1238" s="56">
        <f t="shared" si="389"/>
        <v>0</v>
      </c>
      <c r="AM1238" s="56">
        <f t="shared" si="390"/>
        <v>0</v>
      </c>
      <c r="AN1238" s="56">
        <f t="shared" si="391"/>
        <v>0</v>
      </c>
      <c r="AO1238" s="56">
        <f t="shared" si="392"/>
        <v>0</v>
      </c>
      <c r="AP1238" s="56">
        <f t="shared" si="393"/>
        <v>0</v>
      </c>
      <c r="AQ1238" s="56">
        <f t="shared" si="394"/>
        <v>0</v>
      </c>
      <c r="AR1238" s="86">
        <f t="shared" si="395"/>
        <v>0</v>
      </c>
    </row>
    <row r="1239" spans="1:44" x14ac:dyDescent="0.25">
      <c r="A1239" s="178"/>
      <c r="B1239" s="55" t="str">
        <f>_xlfn.IFNA(VLOOKUP(A1239,'Ajánlatkérő(k) adatai'!$B$4:$C$205,2,0),"")</f>
        <v/>
      </c>
      <c r="C1239" s="178"/>
      <c r="D1239" s="55" t="str">
        <f>_xlfn.IFNA(VLOOKUP(C1239,'Számlafizető(k) adatai'!$C$4:$D$203,2,0),"")</f>
        <v/>
      </c>
      <c r="E1239" s="55" t="str">
        <f>_xlfn.IFNA(VLOOKUP(C1239,'Számlafizető(k) adatai'!$C$4:$M$203,11,0),"")</f>
        <v/>
      </c>
      <c r="F1239" s="178"/>
      <c r="G1239" s="178"/>
      <c r="H1239" s="178"/>
      <c r="I1239" s="55" t="str">
        <f>IF(F1239="","",VLOOKUP(LEFT(F1239,5),'Technikai cellák'!B:C,2,0))</f>
        <v/>
      </c>
      <c r="J1239" s="55" t="str">
        <f>IF(F1239="","",VLOOKUP(I1239,'Technikai cellák'!$C$1:$D$12,2,0))</f>
        <v/>
      </c>
      <c r="K1239" s="179"/>
      <c r="L1239" s="67" t="str">
        <f t="shared" si="379"/>
        <v/>
      </c>
      <c r="M1239" s="68">
        <f t="shared" si="380"/>
        <v>0</v>
      </c>
      <c r="N1239" s="66">
        <f t="shared" si="381"/>
        <v>0</v>
      </c>
      <c r="O1239" s="152"/>
      <c r="P1239" s="172">
        <f t="shared" si="396"/>
        <v>0</v>
      </c>
      <c r="Q1239" s="69">
        <f t="shared" si="382"/>
        <v>0</v>
      </c>
      <c r="R1239" s="62">
        <f t="shared" si="383"/>
        <v>0</v>
      </c>
      <c r="S1239" s="153"/>
      <c r="T1239" s="118" t="str">
        <f t="shared" si="397"/>
        <v/>
      </c>
      <c r="U1239" s="154"/>
      <c r="V1239" s="154"/>
      <c r="W1239" s="154"/>
      <c r="X1239" s="154"/>
      <c r="Y1239" s="154"/>
      <c r="Z1239" s="154"/>
      <c r="AA1239" s="154"/>
      <c r="AB1239" s="154"/>
      <c r="AC1239" s="154"/>
      <c r="AD1239" s="154"/>
      <c r="AE1239" s="154"/>
      <c r="AF1239" s="154"/>
      <c r="AG1239" s="63">
        <f t="shared" si="384"/>
        <v>0</v>
      </c>
      <c r="AH1239" s="56">
        <f t="shared" si="385"/>
        <v>0</v>
      </c>
      <c r="AI1239" s="56">
        <f t="shared" si="386"/>
        <v>0</v>
      </c>
      <c r="AJ1239" s="56">
        <f t="shared" si="387"/>
        <v>0</v>
      </c>
      <c r="AK1239" s="56">
        <f t="shared" si="388"/>
        <v>0</v>
      </c>
      <c r="AL1239" s="56">
        <f t="shared" si="389"/>
        <v>0</v>
      </c>
      <c r="AM1239" s="56">
        <f t="shared" si="390"/>
        <v>0</v>
      </c>
      <c r="AN1239" s="56">
        <f t="shared" si="391"/>
        <v>0</v>
      </c>
      <c r="AO1239" s="56">
        <f t="shared" si="392"/>
        <v>0</v>
      </c>
      <c r="AP1239" s="56">
        <f t="shared" si="393"/>
        <v>0</v>
      </c>
      <c r="AQ1239" s="56">
        <f t="shared" si="394"/>
        <v>0</v>
      </c>
      <c r="AR1239" s="86">
        <f t="shared" si="395"/>
        <v>0</v>
      </c>
    </row>
    <row r="1240" spans="1:44" x14ac:dyDescent="0.25">
      <c r="A1240" s="178"/>
      <c r="B1240" s="55" t="str">
        <f>_xlfn.IFNA(VLOOKUP(A1240,'Ajánlatkérő(k) adatai'!$B$4:$C$205,2,0),"")</f>
        <v/>
      </c>
      <c r="C1240" s="178"/>
      <c r="D1240" s="55" t="str">
        <f>_xlfn.IFNA(VLOOKUP(C1240,'Számlafizető(k) adatai'!$C$4:$D$203,2,0),"")</f>
        <v/>
      </c>
      <c r="E1240" s="55" t="str">
        <f>_xlfn.IFNA(VLOOKUP(C1240,'Számlafizető(k) adatai'!$C$4:$M$203,11,0),"")</f>
        <v/>
      </c>
      <c r="F1240" s="178"/>
      <c r="G1240" s="178"/>
      <c r="H1240" s="178"/>
      <c r="I1240" s="55" t="str">
        <f>IF(F1240="","",VLOOKUP(LEFT(F1240,5),'Technikai cellák'!B:C,2,0))</f>
        <v/>
      </c>
      <c r="J1240" s="55" t="str">
        <f>IF(F1240="","",VLOOKUP(I1240,'Technikai cellák'!$C$1:$D$12,2,0))</f>
        <v/>
      </c>
      <c r="K1240" s="179"/>
      <c r="L1240" s="67" t="str">
        <f t="shared" si="379"/>
        <v/>
      </c>
      <c r="M1240" s="68">
        <f t="shared" si="380"/>
        <v>0</v>
      </c>
      <c r="N1240" s="66">
        <f t="shared" si="381"/>
        <v>0</v>
      </c>
      <c r="O1240" s="152"/>
      <c r="P1240" s="172">
        <f t="shared" si="396"/>
        <v>0</v>
      </c>
      <c r="Q1240" s="69">
        <f t="shared" si="382"/>
        <v>0</v>
      </c>
      <c r="R1240" s="62">
        <f t="shared" si="383"/>
        <v>0</v>
      </c>
      <c r="S1240" s="153"/>
      <c r="T1240" s="118" t="str">
        <f t="shared" si="397"/>
        <v/>
      </c>
      <c r="U1240" s="154"/>
      <c r="V1240" s="154"/>
      <c r="W1240" s="154"/>
      <c r="X1240" s="154"/>
      <c r="Y1240" s="154"/>
      <c r="Z1240" s="154"/>
      <c r="AA1240" s="154"/>
      <c r="AB1240" s="154"/>
      <c r="AC1240" s="154"/>
      <c r="AD1240" s="154"/>
      <c r="AE1240" s="154"/>
      <c r="AF1240" s="154"/>
      <c r="AG1240" s="63">
        <f t="shared" si="384"/>
        <v>0</v>
      </c>
      <c r="AH1240" s="56">
        <f t="shared" si="385"/>
        <v>0</v>
      </c>
      <c r="AI1240" s="56">
        <f t="shared" si="386"/>
        <v>0</v>
      </c>
      <c r="AJ1240" s="56">
        <f t="shared" si="387"/>
        <v>0</v>
      </c>
      <c r="AK1240" s="56">
        <f t="shared" si="388"/>
        <v>0</v>
      </c>
      <c r="AL1240" s="56">
        <f t="shared" si="389"/>
        <v>0</v>
      </c>
      <c r="AM1240" s="56">
        <f t="shared" si="390"/>
        <v>0</v>
      </c>
      <c r="AN1240" s="56">
        <f t="shared" si="391"/>
        <v>0</v>
      </c>
      <c r="AO1240" s="56">
        <f t="shared" si="392"/>
        <v>0</v>
      </c>
      <c r="AP1240" s="56">
        <f t="shared" si="393"/>
        <v>0</v>
      </c>
      <c r="AQ1240" s="56">
        <f t="shared" si="394"/>
        <v>0</v>
      </c>
      <c r="AR1240" s="86">
        <f t="shared" si="395"/>
        <v>0</v>
      </c>
    </row>
    <row r="1241" spans="1:44" x14ac:dyDescent="0.25">
      <c r="A1241" s="178"/>
      <c r="B1241" s="55" t="str">
        <f>_xlfn.IFNA(VLOOKUP(A1241,'Ajánlatkérő(k) adatai'!$B$4:$C$205,2,0),"")</f>
        <v/>
      </c>
      <c r="C1241" s="178"/>
      <c r="D1241" s="55" t="str">
        <f>_xlfn.IFNA(VLOOKUP(C1241,'Számlafizető(k) adatai'!$C$4:$D$203,2,0),"")</f>
        <v/>
      </c>
      <c r="E1241" s="55" t="str">
        <f>_xlfn.IFNA(VLOOKUP(C1241,'Számlafizető(k) adatai'!$C$4:$M$203,11,0),"")</f>
        <v/>
      </c>
      <c r="F1241" s="178"/>
      <c r="G1241" s="178"/>
      <c r="H1241" s="178"/>
      <c r="I1241" s="55" t="str">
        <f>IF(F1241="","",VLOOKUP(LEFT(F1241,5),'Technikai cellák'!B:C,2,0))</f>
        <v/>
      </c>
      <c r="J1241" s="55" t="str">
        <f>IF(F1241="","",VLOOKUP(I1241,'Technikai cellák'!$C$1:$D$12,2,0))</f>
        <v/>
      </c>
      <c r="K1241" s="179"/>
      <c r="L1241" s="67" t="str">
        <f t="shared" si="379"/>
        <v/>
      </c>
      <c r="M1241" s="68">
        <f t="shared" si="380"/>
        <v>0</v>
      </c>
      <c r="N1241" s="66">
        <f t="shared" si="381"/>
        <v>0</v>
      </c>
      <c r="O1241" s="152"/>
      <c r="P1241" s="172">
        <f t="shared" si="396"/>
        <v>0</v>
      </c>
      <c r="Q1241" s="69">
        <f t="shared" si="382"/>
        <v>0</v>
      </c>
      <c r="R1241" s="62">
        <f t="shared" si="383"/>
        <v>0</v>
      </c>
      <c r="S1241" s="153"/>
      <c r="T1241" s="118" t="str">
        <f t="shared" si="397"/>
        <v/>
      </c>
      <c r="U1241" s="154"/>
      <c r="V1241" s="154"/>
      <c r="W1241" s="154"/>
      <c r="X1241" s="154"/>
      <c r="Y1241" s="154"/>
      <c r="Z1241" s="154"/>
      <c r="AA1241" s="154"/>
      <c r="AB1241" s="154"/>
      <c r="AC1241" s="154"/>
      <c r="AD1241" s="154"/>
      <c r="AE1241" s="154"/>
      <c r="AF1241" s="154"/>
      <c r="AG1241" s="63">
        <f t="shared" si="384"/>
        <v>0</v>
      </c>
      <c r="AH1241" s="56">
        <f t="shared" si="385"/>
        <v>0</v>
      </c>
      <c r="AI1241" s="56">
        <f t="shared" si="386"/>
        <v>0</v>
      </c>
      <c r="AJ1241" s="56">
        <f t="shared" si="387"/>
        <v>0</v>
      </c>
      <c r="AK1241" s="56">
        <f t="shared" si="388"/>
        <v>0</v>
      </c>
      <c r="AL1241" s="56">
        <f t="shared" si="389"/>
        <v>0</v>
      </c>
      <c r="AM1241" s="56">
        <f t="shared" si="390"/>
        <v>0</v>
      </c>
      <c r="AN1241" s="56">
        <f t="shared" si="391"/>
        <v>0</v>
      </c>
      <c r="AO1241" s="56">
        <f t="shared" si="392"/>
        <v>0</v>
      </c>
      <c r="AP1241" s="56">
        <f t="shared" si="393"/>
        <v>0</v>
      </c>
      <c r="AQ1241" s="56">
        <f t="shared" si="394"/>
        <v>0</v>
      </c>
      <c r="AR1241" s="86">
        <f t="shared" si="395"/>
        <v>0</v>
      </c>
    </row>
    <row r="1242" spans="1:44" x14ac:dyDescent="0.25">
      <c r="A1242" s="178"/>
      <c r="B1242" s="55" t="str">
        <f>_xlfn.IFNA(VLOOKUP(A1242,'Ajánlatkérő(k) adatai'!$B$4:$C$205,2,0),"")</f>
        <v/>
      </c>
      <c r="C1242" s="178"/>
      <c r="D1242" s="55" t="str">
        <f>_xlfn.IFNA(VLOOKUP(C1242,'Számlafizető(k) adatai'!$C$4:$D$203,2,0),"")</f>
        <v/>
      </c>
      <c r="E1242" s="55" t="str">
        <f>_xlfn.IFNA(VLOOKUP(C1242,'Számlafizető(k) adatai'!$C$4:$M$203,11,0),"")</f>
        <v/>
      </c>
      <c r="F1242" s="178"/>
      <c r="G1242" s="178"/>
      <c r="H1242" s="178"/>
      <c r="I1242" s="55" t="str">
        <f>IF(F1242="","",VLOOKUP(LEFT(F1242,5),'Technikai cellák'!B:C,2,0))</f>
        <v/>
      </c>
      <c r="J1242" s="55" t="str">
        <f>IF(F1242="","",VLOOKUP(I1242,'Technikai cellák'!$C$1:$D$12,2,0))</f>
        <v/>
      </c>
      <c r="K1242" s="179"/>
      <c r="L1242" s="67" t="str">
        <f t="shared" si="379"/>
        <v/>
      </c>
      <c r="M1242" s="68">
        <f t="shared" si="380"/>
        <v>0</v>
      </c>
      <c r="N1242" s="66">
        <f t="shared" si="381"/>
        <v>0</v>
      </c>
      <c r="O1242" s="152"/>
      <c r="P1242" s="172">
        <f t="shared" si="396"/>
        <v>0</v>
      </c>
      <c r="Q1242" s="69">
        <f t="shared" si="382"/>
        <v>0</v>
      </c>
      <c r="R1242" s="62">
        <f t="shared" si="383"/>
        <v>0</v>
      </c>
      <c r="S1242" s="153"/>
      <c r="T1242" s="118" t="str">
        <f t="shared" si="397"/>
        <v/>
      </c>
      <c r="U1242" s="154"/>
      <c r="V1242" s="154"/>
      <c r="W1242" s="154"/>
      <c r="X1242" s="154"/>
      <c r="Y1242" s="154"/>
      <c r="Z1242" s="154"/>
      <c r="AA1242" s="154"/>
      <c r="AB1242" s="154"/>
      <c r="AC1242" s="154"/>
      <c r="AD1242" s="154"/>
      <c r="AE1242" s="154"/>
      <c r="AF1242" s="154"/>
      <c r="AG1242" s="63">
        <f t="shared" si="384"/>
        <v>0</v>
      </c>
      <c r="AH1242" s="56">
        <f t="shared" si="385"/>
        <v>0</v>
      </c>
      <c r="AI1242" s="56">
        <f t="shared" si="386"/>
        <v>0</v>
      </c>
      <c r="AJ1242" s="56">
        <f t="shared" si="387"/>
        <v>0</v>
      </c>
      <c r="AK1242" s="56">
        <f t="shared" si="388"/>
        <v>0</v>
      </c>
      <c r="AL1242" s="56">
        <f t="shared" si="389"/>
        <v>0</v>
      </c>
      <c r="AM1242" s="56">
        <f t="shared" si="390"/>
        <v>0</v>
      </c>
      <c r="AN1242" s="56">
        <f t="shared" si="391"/>
        <v>0</v>
      </c>
      <c r="AO1242" s="56">
        <f t="shared" si="392"/>
        <v>0</v>
      </c>
      <c r="AP1242" s="56">
        <f t="shared" si="393"/>
        <v>0</v>
      </c>
      <c r="AQ1242" s="56">
        <f t="shared" si="394"/>
        <v>0</v>
      </c>
      <c r="AR1242" s="86">
        <f t="shared" si="395"/>
        <v>0</v>
      </c>
    </row>
    <row r="1243" spans="1:44" x14ac:dyDescent="0.25">
      <c r="A1243" s="178"/>
      <c r="B1243" s="55" t="str">
        <f>_xlfn.IFNA(VLOOKUP(A1243,'Ajánlatkérő(k) adatai'!$B$4:$C$205,2,0),"")</f>
        <v/>
      </c>
      <c r="C1243" s="178"/>
      <c r="D1243" s="55" t="str">
        <f>_xlfn.IFNA(VLOOKUP(C1243,'Számlafizető(k) adatai'!$C$4:$D$203,2,0),"")</f>
        <v/>
      </c>
      <c r="E1243" s="55" t="str">
        <f>_xlfn.IFNA(VLOOKUP(C1243,'Számlafizető(k) adatai'!$C$4:$M$203,11,0),"")</f>
        <v/>
      </c>
      <c r="F1243" s="178"/>
      <c r="G1243" s="178"/>
      <c r="H1243" s="178"/>
      <c r="I1243" s="55" t="str">
        <f>IF(F1243="","",VLOOKUP(LEFT(F1243,5),'Technikai cellák'!B:C,2,0))</f>
        <v/>
      </c>
      <c r="J1243" s="55" t="str">
        <f>IF(F1243="","",VLOOKUP(I1243,'Technikai cellák'!$C$1:$D$12,2,0))</f>
        <v/>
      </c>
      <c r="K1243" s="179"/>
      <c r="L1243" s="67" t="str">
        <f t="shared" si="379"/>
        <v/>
      </c>
      <c r="M1243" s="68">
        <f t="shared" si="380"/>
        <v>0</v>
      </c>
      <c r="N1243" s="66">
        <f t="shared" si="381"/>
        <v>0</v>
      </c>
      <c r="O1243" s="152"/>
      <c r="P1243" s="172">
        <f t="shared" si="396"/>
        <v>0</v>
      </c>
      <c r="Q1243" s="69">
        <f t="shared" si="382"/>
        <v>0</v>
      </c>
      <c r="R1243" s="62">
        <f t="shared" si="383"/>
        <v>0</v>
      </c>
      <c r="S1243" s="153"/>
      <c r="T1243" s="118" t="str">
        <f t="shared" si="397"/>
        <v/>
      </c>
      <c r="U1243" s="154"/>
      <c r="V1243" s="154"/>
      <c r="W1243" s="154"/>
      <c r="X1243" s="154"/>
      <c r="Y1243" s="154"/>
      <c r="Z1243" s="154"/>
      <c r="AA1243" s="154"/>
      <c r="AB1243" s="154"/>
      <c r="AC1243" s="154"/>
      <c r="AD1243" s="154"/>
      <c r="AE1243" s="154"/>
      <c r="AF1243" s="154"/>
      <c r="AG1243" s="63">
        <f t="shared" si="384"/>
        <v>0</v>
      </c>
      <c r="AH1243" s="56">
        <f t="shared" si="385"/>
        <v>0</v>
      </c>
      <c r="AI1243" s="56">
        <f t="shared" si="386"/>
        <v>0</v>
      </c>
      <c r="AJ1243" s="56">
        <f t="shared" si="387"/>
        <v>0</v>
      </c>
      <c r="AK1243" s="56">
        <f t="shared" si="388"/>
        <v>0</v>
      </c>
      <c r="AL1243" s="56">
        <f t="shared" si="389"/>
        <v>0</v>
      </c>
      <c r="AM1243" s="56">
        <f t="shared" si="390"/>
        <v>0</v>
      </c>
      <c r="AN1243" s="56">
        <f t="shared" si="391"/>
        <v>0</v>
      </c>
      <c r="AO1243" s="56">
        <f t="shared" si="392"/>
        <v>0</v>
      </c>
      <c r="AP1243" s="56">
        <f t="shared" si="393"/>
        <v>0</v>
      </c>
      <c r="AQ1243" s="56">
        <f t="shared" si="394"/>
        <v>0</v>
      </c>
      <c r="AR1243" s="86">
        <f t="shared" si="395"/>
        <v>0</v>
      </c>
    </row>
    <row r="1244" spans="1:44" x14ac:dyDescent="0.25">
      <c r="A1244" s="178"/>
      <c r="B1244" s="55" t="str">
        <f>_xlfn.IFNA(VLOOKUP(A1244,'Ajánlatkérő(k) adatai'!$B$4:$C$205,2,0),"")</f>
        <v/>
      </c>
      <c r="C1244" s="178"/>
      <c r="D1244" s="55" t="str">
        <f>_xlfn.IFNA(VLOOKUP(C1244,'Számlafizető(k) adatai'!$C$4:$D$203,2,0),"")</f>
        <v/>
      </c>
      <c r="E1244" s="55" t="str">
        <f>_xlfn.IFNA(VLOOKUP(C1244,'Számlafizető(k) adatai'!$C$4:$M$203,11,0),"")</f>
        <v/>
      </c>
      <c r="F1244" s="178"/>
      <c r="G1244" s="178"/>
      <c r="H1244" s="178"/>
      <c r="I1244" s="55" t="str">
        <f>IF(F1244="","",VLOOKUP(LEFT(F1244,5),'Technikai cellák'!B:C,2,0))</f>
        <v/>
      </c>
      <c r="J1244" s="55" t="str">
        <f>IF(F1244="","",VLOOKUP(I1244,'Technikai cellák'!$C$1:$D$12,2,0))</f>
        <v/>
      </c>
      <c r="K1244" s="179"/>
      <c r="L1244" s="67" t="str">
        <f t="shared" si="379"/>
        <v/>
      </c>
      <c r="M1244" s="68">
        <f t="shared" si="380"/>
        <v>0</v>
      </c>
      <c r="N1244" s="66">
        <f t="shared" si="381"/>
        <v>0</v>
      </c>
      <c r="O1244" s="152"/>
      <c r="P1244" s="172">
        <f t="shared" si="396"/>
        <v>0</v>
      </c>
      <c r="Q1244" s="69">
        <f t="shared" si="382"/>
        <v>0</v>
      </c>
      <c r="R1244" s="62">
        <f t="shared" si="383"/>
        <v>0</v>
      </c>
      <c r="S1244" s="153"/>
      <c r="T1244" s="118" t="str">
        <f t="shared" si="397"/>
        <v/>
      </c>
      <c r="U1244" s="154"/>
      <c r="V1244" s="154"/>
      <c r="W1244" s="154"/>
      <c r="X1244" s="154"/>
      <c r="Y1244" s="154"/>
      <c r="Z1244" s="154"/>
      <c r="AA1244" s="154"/>
      <c r="AB1244" s="154"/>
      <c r="AC1244" s="154"/>
      <c r="AD1244" s="154"/>
      <c r="AE1244" s="154"/>
      <c r="AF1244" s="154"/>
      <c r="AG1244" s="63">
        <f t="shared" si="384"/>
        <v>0</v>
      </c>
      <c r="AH1244" s="56">
        <f t="shared" si="385"/>
        <v>0</v>
      </c>
      <c r="AI1244" s="56">
        <f t="shared" si="386"/>
        <v>0</v>
      </c>
      <c r="AJ1244" s="56">
        <f t="shared" si="387"/>
        <v>0</v>
      </c>
      <c r="AK1244" s="56">
        <f t="shared" si="388"/>
        <v>0</v>
      </c>
      <c r="AL1244" s="56">
        <f t="shared" si="389"/>
        <v>0</v>
      </c>
      <c r="AM1244" s="56">
        <f t="shared" si="390"/>
        <v>0</v>
      </c>
      <c r="AN1244" s="56">
        <f t="shared" si="391"/>
        <v>0</v>
      </c>
      <c r="AO1244" s="56">
        <f t="shared" si="392"/>
        <v>0</v>
      </c>
      <c r="AP1244" s="56">
        <f t="shared" si="393"/>
        <v>0</v>
      </c>
      <c r="AQ1244" s="56">
        <f t="shared" si="394"/>
        <v>0</v>
      </c>
      <c r="AR1244" s="86">
        <f t="shared" si="395"/>
        <v>0</v>
      </c>
    </row>
    <row r="1245" spans="1:44" x14ac:dyDescent="0.25">
      <c r="A1245" s="178"/>
      <c r="B1245" s="55" t="str">
        <f>_xlfn.IFNA(VLOOKUP(A1245,'Ajánlatkérő(k) adatai'!$B$4:$C$205,2,0),"")</f>
        <v/>
      </c>
      <c r="C1245" s="178"/>
      <c r="D1245" s="55" t="str">
        <f>_xlfn.IFNA(VLOOKUP(C1245,'Számlafizető(k) adatai'!$C$4:$D$203,2,0),"")</f>
        <v/>
      </c>
      <c r="E1245" s="55" t="str">
        <f>_xlfn.IFNA(VLOOKUP(C1245,'Számlafizető(k) adatai'!$C$4:$M$203,11,0),"")</f>
        <v/>
      </c>
      <c r="F1245" s="178"/>
      <c r="G1245" s="178"/>
      <c r="H1245" s="178"/>
      <c r="I1245" s="55" t="str">
        <f>IF(F1245="","",VLOOKUP(LEFT(F1245,5),'Technikai cellák'!B:C,2,0))</f>
        <v/>
      </c>
      <c r="J1245" s="55" t="str">
        <f>IF(F1245="","",VLOOKUP(I1245,'Technikai cellák'!$C$1:$D$12,2,0))</f>
        <v/>
      </c>
      <c r="K1245" s="179"/>
      <c r="L1245" s="67" t="str">
        <f t="shared" si="379"/>
        <v/>
      </c>
      <c r="M1245" s="68">
        <f t="shared" si="380"/>
        <v>0</v>
      </c>
      <c r="N1245" s="66">
        <f t="shared" si="381"/>
        <v>0</v>
      </c>
      <c r="O1245" s="152"/>
      <c r="P1245" s="172">
        <f t="shared" si="396"/>
        <v>0</v>
      </c>
      <c r="Q1245" s="69">
        <f t="shared" si="382"/>
        <v>0</v>
      </c>
      <c r="R1245" s="62">
        <f t="shared" si="383"/>
        <v>0</v>
      </c>
      <c r="S1245" s="153"/>
      <c r="T1245" s="118" t="str">
        <f t="shared" si="397"/>
        <v/>
      </c>
      <c r="U1245" s="154"/>
      <c r="V1245" s="154"/>
      <c r="W1245" s="154"/>
      <c r="X1245" s="154"/>
      <c r="Y1245" s="154"/>
      <c r="Z1245" s="154"/>
      <c r="AA1245" s="154"/>
      <c r="AB1245" s="154"/>
      <c r="AC1245" s="154"/>
      <c r="AD1245" s="154"/>
      <c r="AE1245" s="154"/>
      <c r="AF1245" s="154"/>
      <c r="AG1245" s="63">
        <f t="shared" si="384"/>
        <v>0</v>
      </c>
      <c r="AH1245" s="56">
        <f t="shared" si="385"/>
        <v>0</v>
      </c>
      <c r="AI1245" s="56">
        <f t="shared" si="386"/>
        <v>0</v>
      </c>
      <c r="AJ1245" s="56">
        <f t="shared" si="387"/>
        <v>0</v>
      </c>
      <c r="AK1245" s="56">
        <f t="shared" si="388"/>
        <v>0</v>
      </c>
      <c r="AL1245" s="56">
        <f t="shared" si="389"/>
        <v>0</v>
      </c>
      <c r="AM1245" s="56">
        <f t="shared" si="390"/>
        <v>0</v>
      </c>
      <c r="AN1245" s="56">
        <f t="shared" si="391"/>
        <v>0</v>
      </c>
      <c r="AO1245" s="56">
        <f t="shared" si="392"/>
        <v>0</v>
      </c>
      <c r="AP1245" s="56">
        <f t="shared" si="393"/>
        <v>0</v>
      </c>
      <c r="AQ1245" s="56">
        <f t="shared" si="394"/>
        <v>0</v>
      </c>
      <c r="AR1245" s="86">
        <f t="shared" si="395"/>
        <v>0</v>
      </c>
    </row>
    <row r="1246" spans="1:44" x14ac:dyDescent="0.25">
      <c r="A1246" s="178"/>
      <c r="B1246" s="55" t="str">
        <f>_xlfn.IFNA(VLOOKUP(A1246,'Ajánlatkérő(k) adatai'!$B$4:$C$205,2,0),"")</f>
        <v/>
      </c>
      <c r="C1246" s="178"/>
      <c r="D1246" s="55" t="str">
        <f>_xlfn.IFNA(VLOOKUP(C1246,'Számlafizető(k) adatai'!$C$4:$D$203,2,0),"")</f>
        <v/>
      </c>
      <c r="E1246" s="55" t="str">
        <f>_xlfn.IFNA(VLOOKUP(C1246,'Számlafizető(k) adatai'!$C$4:$M$203,11,0),"")</f>
        <v/>
      </c>
      <c r="F1246" s="178"/>
      <c r="G1246" s="178"/>
      <c r="H1246" s="178"/>
      <c r="I1246" s="55" t="str">
        <f>IF(F1246="","",VLOOKUP(LEFT(F1246,5),'Technikai cellák'!B:C,2,0))</f>
        <v/>
      </c>
      <c r="J1246" s="55" t="str">
        <f>IF(F1246="","",VLOOKUP(I1246,'Technikai cellák'!$C$1:$D$12,2,0))</f>
        <v/>
      </c>
      <c r="K1246" s="179"/>
      <c r="L1246" s="67" t="str">
        <f t="shared" si="379"/>
        <v/>
      </c>
      <c r="M1246" s="68">
        <f t="shared" si="380"/>
        <v>0</v>
      </c>
      <c r="N1246" s="66">
        <f t="shared" si="381"/>
        <v>0</v>
      </c>
      <c r="O1246" s="152"/>
      <c r="P1246" s="172">
        <f t="shared" si="396"/>
        <v>0</v>
      </c>
      <c r="Q1246" s="69">
        <f t="shared" si="382"/>
        <v>0</v>
      </c>
      <c r="R1246" s="62">
        <f t="shared" si="383"/>
        <v>0</v>
      </c>
      <c r="S1246" s="153"/>
      <c r="T1246" s="118" t="str">
        <f t="shared" si="397"/>
        <v/>
      </c>
      <c r="U1246" s="154"/>
      <c r="V1246" s="154"/>
      <c r="W1246" s="154"/>
      <c r="X1246" s="154"/>
      <c r="Y1246" s="154"/>
      <c r="Z1246" s="154"/>
      <c r="AA1246" s="154"/>
      <c r="AB1246" s="154"/>
      <c r="AC1246" s="154"/>
      <c r="AD1246" s="154"/>
      <c r="AE1246" s="154"/>
      <c r="AF1246" s="154"/>
      <c r="AG1246" s="63">
        <f t="shared" si="384"/>
        <v>0</v>
      </c>
      <c r="AH1246" s="56">
        <f t="shared" si="385"/>
        <v>0</v>
      </c>
      <c r="AI1246" s="56">
        <f t="shared" si="386"/>
        <v>0</v>
      </c>
      <c r="AJ1246" s="56">
        <f t="shared" si="387"/>
        <v>0</v>
      </c>
      <c r="AK1246" s="56">
        <f t="shared" si="388"/>
        <v>0</v>
      </c>
      <c r="AL1246" s="56">
        <f t="shared" si="389"/>
        <v>0</v>
      </c>
      <c r="AM1246" s="56">
        <f t="shared" si="390"/>
        <v>0</v>
      </c>
      <c r="AN1246" s="56">
        <f t="shared" si="391"/>
        <v>0</v>
      </c>
      <c r="AO1246" s="56">
        <f t="shared" si="392"/>
        <v>0</v>
      </c>
      <c r="AP1246" s="56">
        <f t="shared" si="393"/>
        <v>0</v>
      </c>
      <c r="AQ1246" s="56">
        <f t="shared" si="394"/>
        <v>0</v>
      </c>
      <c r="AR1246" s="86">
        <f t="shared" si="395"/>
        <v>0</v>
      </c>
    </row>
    <row r="1247" spans="1:44" x14ac:dyDescent="0.25">
      <c r="A1247" s="178"/>
      <c r="B1247" s="55" t="str">
        <f>_xlfn.IFNA(VLOOKUP(A1247,'Ajánlatkérő(k) adatai'!$B$4:$C$205,2,0),"")</f>
        <v/>
      </c>
      <c r="C1247" s="178"/>
      <c r="D1247" s="55" t="str">
        <f>_xlfn.IFNA(VLOOKUP(C1247,'Számlafizető(k) adatai'!$C$4:$D$203,2,0),"")</f>
        <v/>
      </c>
      <c r="E1247" s="55" t="str">
        <f>_xlfn.IFNA(VLOOKUP(C1247,'Számlafizető(k) adatai'!$C$4:$M$203,11,0),"")</f>
        <v/>
      </c>
      <c r="F1247" s="178"/>
      <c r="G1247" s="178"/>
      <c r="H1247" s="178"/>
      <c r="I1247" s="55" t="str">
        <f>IF(F1247="","",VLOOKUP(LEFT(F1247,5),'Technikai cellák'!B:C,2,0))</f>
        <v/>
      </c>
      <c r="J1247" s="55" t="str">
        <f>IF(F1247="","",VLOOKUP(I1247,'Technikai cellák'!$C$1:$D$12,2,0))</f>
        <v/>
      </c>
      <c r="K1247" s="179"/>
      <c r="L1247" s="67" t="str">
        <f t="shared" si="379"/>
        <v/>
      </c>
      <c r="M1247" s="68">
        <f t="shared" si="380"/>
        <v>0</v>
      </c>
      <c r="N1247" s="66">
        <f t="shared" si="381"/>
        <v>0</v>
      </c>
      <c r="O1247" s="152"/>
      <c r="P1247" s="172">
        <f t="shared" si="396"/>
        <v>0</v>
      </c>
      <c r="Q1247" s="69">
        <f t="shared" si="382"/>
        <v>0</v>
      </c>
      <c r="R1247" s="62">
        <f t="shared" si="383"/>
        <v>0</v>
      </c>
      <c r="S1247" s="153"/>
      <c r="T1247" s="118" t="str">
        <f t="shared" si="397"/>
        <v/>
      </c>
      <c r="U1247" s="154"/>
      <c r="V1247" s="154"/>
      <c r="W1247" s="154"/>
      <c r="X1247" s="154"/>
      <c r="Y1247" s="154"/>
      <c r="Z1247" s="154"/>
      <c r="AA1247" s="154"/>
      <c r="AB1247" s="154"/>
      <c r="AC1247" s="154"/>
      <c r="AD1247" s="154"/>
      <c r="AE1247" s="154"/>
      <c r="AF1247" s="154"/>
      <c r="AG1247" s="63">
        <f t="shared" si="384"/>
        <v>0</v>
      </c>
      <c r="AH1247" s="56">
        <f t="shared" si="385"/>
        <v>0</v>
      </c>
      <c r="AI1247" s="56">
        <f t="shared" si="386"/>
        <v>0</v>
      </c>
      <c r="AJ1247" s="56">
        <f t="shared" si="387"/>
        <v>0</v>
      </c>
      <c r="AK1247" s="56">
        <f t="shared" si="388"/>
        <v>0</v>
      </c>
      <c r="AL1247" s="56">
        <f t="shared" si="389"/>
        <v>0</v>
      </c>
      <c r="AM1247" s="56">
        <f t="shared" si="390"/>
        <v>0</v>
      </c>
      <c r="AN1247" s="56">
        <f t="shared" si="391"/>
        <v>0</v>
      </c>
      <c r="AO1247" s="56">
        <f t="shared" si="392"/>
        <v>0</v>
      </c>
      <c r="AP1247" s="56">
        <f t="shared" si="393"/>
        <v>0</v>
      </c>
      <c r="AQ1247" s="56">
        <f t="shared" si="394"/>
        <v>0</v>
      </c>
      <c r="AR1247" s="86">
        <f t="shared" si="395"/>
        <v>0</v>
      </c>
    </row>
    <row r="1248" spans="1:44" x14ac:dyDescent="0.25">
      <c r="A1248" s="178"/>
      <c r="B1248" s="55" t="str">
        <f>_xlfn.IFNA(VLOOKUP(A1248,'Ajánlatkérő(k) adatai'!$B$4:$C$205,2,0),"")</f>
        <v/>
      </c>
      <c r="C1248" s="178"/>
      <c r="D1248" s="55" t="str">
        <f>_xlfn.IFNA(VLOOKUP(C1248,'Számlafizető(k) adatai'!$C$4:$D$203,2,0),"")</f>
        <v/>
      </c>
      <c r="E1248" s="55" t="str">
        <f>_xlfn.IFNA(VLOOKUP(C1248,'Számlafizető(k) adatai'!$C$4:$M$203,11,0),"")</f>
        <v/>
      </c>
      <c r="F1248" s="178"/>
      <c r="G1248" s="178"/>
      <c r="H1248" s="178"/>
      <c r="I1248" s="55" t="str">
        <f>IF(F1248="","",VLOOKUP(LEFT(F1248,5),'Technikai cellák'!B:C,2,0))</f>
        <v/>
      </c>
      <c r="J1248" s="55" t="str">
        <f>IF(F1248="","",VLOOKUP(I1248,'Technikai cellák'!$C$1:$D$12,2,0))</f>
        <v/>
      </c>
      <c r="K1248" s="179"/>
      <c r="L1248" s="67" t="str">
        <f t="shared" si="379"/>
        <v/>
      </c>
      <c r="M1248" s="68">
        <f t="shared" si="380"/>
        <v>0</v>
      </c>
      <c r="N1248" s="66">
        <f t="shared" si="381"/>
        <v>0</v>
      </c>
      <c r="O1248" s="152"/>
      <c r="P1248" s="172">
        <f t="shared" si="396"/>
        <v>0</v>
      </c>
      <c r="Q1248" s="69">
        <f t="shared" si="382"/>
        <v>0</v>
      </c>
      <c r="R1248" s="62">
        <f t="shared" si="383"/>
        <v>0</v>
      </c>
      <c r="S1248" s="153"/>
      <c r="T1248" s="118" t="str">
        <f t="shared" si="397"/>
        <v/>
      </c>
      <c r="U1248" s="154"/>
      <c r="V1248" s="154"/>
      <c r="W1248" s="154"/>
      <c r="X1248" s="154"/>
      <c r="Y1248" s="154"/>
      <c r="Z1248" s="154"/>
      <c r="AA1248" s="154"/>
      <c r="AB1248" s="154"/>
      <c r="AC1248" s="154"/>
      <c r="AD1248" s="154"/>
      <c r="AE1248" s="154"/>
      <c r="AF1248" s="154"/>
      <c r="AG1248" s="63">
        <f t="shared" si="384"/>
        <v>0</v>
      </c>
      <c r="AH1248" s="56">
        <f t="shared" si="385"/>
        <v>0</v>
      </c>
      <c r="AI1248" s="56">
        <f t="shared" si="386"/>
        <v>0</v>
      </c>
      <c r="AJ1248" s="56">
        <f t="shared" si="387"/>
        <v>0</v>
      </c>
      <c r="AK1248" s="56">
        <f t="shared" si="388"/>
        <v>0</v>
      </c>
      <c r="AL1248" s="56">
        <f t="shared" si="389"/>
        <v>0</v>
      </c>
      <c r="AM1248" s="56">
        <f t="shared" si="390"/>
        <v>0</v>
      </c>
      <c r="AN1248" s="56">
        <f t="shared" si="391"/>
        <v>0</v>
      </c>
      <c r="AO1248" s="56">
        <f t="shared" si="392"/>
        <v>0</v>
      </c>
      <c r="AP1248" s="56">
        <f t="shared" si="393"/>
        <v>0</v>
      </c>
      <c r="AQ1248" s="56">
        <f t="shared" si="394"/>
        <v>0</v>
      </c>
      <c r="AR1248" s="86">
        <f t="shared" si="395"/>
        <v>0</v>
      </c>
    </row>
    <row r="1249" spans="1:44" x14ac:dyDescent="0.25">
      <c r="A1249" s="178"/>
      <c r="B1249" s="55" t="str">
        <f>_xlfn.IFNA(VLOOKUP(A1249,'Ajánlatkérő(k) adatai'!$B$4:$C$205,2,0),"")</f>
        <v/>
      </c>
      <c r="C1249" s="178"/>
      <c r="D1249" s="55" t="str">
        <f>_xlfn.IFNA(VLOOKUP(C1249,'Számlafizető(k) adatai'!$C$4:$D$203,2,0),"")</f>
        <v/>
      </c>
      <c r="E1249" s="55" t="str">
        <f>_xlfn.IFNA(VLOOKUP(C1249,'Számlafizető(k) adatai'!$C$4:$M$203,11,0),"")</f>
        <v/>
      </c>
      <c r="F1249" s="178"/>
      <c r="G1249" s="178"/>
      <c r="H1249" s="178"/>
      <c r="I1249" s="55" t="str">
        <f>IF(F1249="","",VLOOKUP(LEFT(F1249,5),'Technikai cellák'!B:C,2,0))</f>
        <v/>
      </c>
      <c r="J1249" s="55" t="str">
        <f>IF(F1249="","",VLOOKUP(I1249,'Technikai cellák'!$C$1:$D$12,2,0))</f>
        <v/>
      </c>
      <c r="K1249" s="179"/>
      <c r="L1249" s="67" t="str">
        <f t="shared" si="379"/>
        <v/>
      </c>
      <c r="M1249" s="68">
        <f t="shared" si="380"/>
        <v>0</v>
      </c>
      <c r="N1249" s="66">
        <f t="shared" si="381"/>
        <v>0</v>
      </c>
      <c r="O1249" s="152"/>
      <c r="P1249" s="172">
        <f t="shared" si="396"/>
        <v>0</v>
      </c>
      <c r="Q1249" s="69">
        <f t="shared" si="382"/>
        <v>0</v>
      </c>
      <c r="R1249" s="62">
        <f t="shared" si="383"/>
        <v>0</v>
      </c>
      <c r="S1249" s="153"/>
      <c r="T1249" s="118" t="str">
        <f t="shared" si="397"/>
        <v/>
      </c>
      <c r="U1249" s="154"/>
      <c r="V1249" s="154"/>
      <c r="W1249" s="154"/>
      <c r="X1249" s="154"/>
      <c r="Y1249" s="154"/>
      <c r="Z1249" s="154"/>
      <c r="AA1249" s="154"/>
      <c r="AB1249" s="154"/>
      <c r="AC1249" s="154"/>
      <c r="AD1249" s="154"/>
      <c r="AE1249" s="154"/>
      <c r="AF1249" s="154"/>
      <c r="AG1249" s="63">
        <f t="shared" si="384"/>
        <v>0</v>
      </c>
      <c r="AH1249" s="56">
        <f t="shared" si="385"/>
        <v>0</v>
      </c>
      <c r="AI1249" s="56">
        <f t="shared" si="386"/>
        <v>0</v>
      </c>
      <c r="AJ1249" s="56">
        <f t="shared" si="387"/>
        <v>0</v>
      </c>
      <c r="AK1249" s="56">
        <f t="shared" si="388"/>
        <v>0</v>
      </c>
      <c r="AL1249" s="56">
        <f t="shared" si="389"/>
        <v>0</v>
      </c>
      <c r="AM1249" s="56">
        <f t="shared" si="390"/>
        <v>0</v>
      </c>
      <c r="AN1249" s="56">
        <f t="shared" si="391"/>
        <v>0</v>
      </c>
      <c r="AO1249" s="56">
        <f t="shared" si="392"/>
        <v>0</v>
      </c>
      <c r="AP1249" s="56">
        <f t="shared" si="393"/>
        <v>0</v>
      </c>
      <c r="AQ1249" s="56">
        <f t="shared" si="394"/>
        <v>0</v>
      </c>
      <c r="AR1249" s="86">
        <f t="shared" si="395"/>
        <v>0</v>
      </c>
    </row>
    <row r="1250" spans="1:44" x14ac:dyDescent="0.25">
      <c r="A1250" s="178"/>
      <c r="B1250" s="55" t="str">
        <f>_xlfn.IFNA(VLOOKUP(A1250,'Ajánlatkérő(k) adatai'!$B$4:$C$205,2,0),"")</f>
        <v/>
      </c>
      <c r="C1250" s="178"/>
      <c r="D1250" s="55" t="str">
        <f>_xlfn.IFNA(VLOOKUP(C1250,'Számlafizető(k) adatai'!$C$4:$D$203,2,0),"")</f>
        <v/>
      </c>
      <c r="E1250" s="55" t="str">
        <f>_xlfn.IFNA(VLOOKUP(C1250,'Számlafizető(k) adatai'!$C$4:$M$203,11,0),"")</f>
        <v/>
      </c>
      <c r="F1250" s="178"/>
      <c r="G1250" s="178"/>
      <c r="H1250" s="178"/>
      <c r="I1250" s="55" t="str">
        <f>IF(F1250="","",VLOOKUP(LEFT(F1250,5),'Technikai cellák'!B:C,2,0))</f>
        <v/>
      </c>
      <c r="J1250" s="55" t="str">
        <f>IF(F1250="","",VLOOKUP(I1250,'Technikai cellák'!$C$1:$D$12,2,0))</f>
        <v/>
      </c>
      <c r="K1250" s="179"/>
      <c r="L1250" s="67" t="str">
        <f t="shared" si="379"/>
        <v/>
      </c>
      <c r="M1250" s="68">
        <f t="shared" si="380"/>
        <v>0</v>
      </c>
      <c r="N1250" s="66">
        <f t="shared" si="381"/>
        <v>0</v>
      </c>
      <c r="O1250" s="152"/>
      <c r="P1250" s="172">
        <f t="shared" si="396"/>
        <v>0</v>
      </c>
      <c r="Q1250" s="69">
        <f t="shared" si="382"/>
        <v>0</v>
      </c>
      <c r="R1250" s="62">
        <f t="shared" si="383"/>
        <v>0</v>
      </c>
      <c r="S1250" s="153"/>
      <c r="T1250" s="118" t="str">
        <f t="shared" si="397"/>
        <v/>
      </c>
      <c r="U1250" s="154"/>
      <c r="V1250" s="154"/>
      <c r="W1250" s="154"/>
      <c r="X1250" s="154"/>
      <c r="Y1250" s="154"/>
      <c r="Z1250" s="154"/>
      <c r="AA1250" s="154"/>
      <c r="AB1250" s="154"/>
      <c r="AC1250" s="154"/>
      <c r="AD1250" s="154"/>
      <c r="AE1250" s="154"/>
      <c r="AF1250" s="154"/>
      <c r="AG1250" s="63">
        <f t="shared" si="384"/>
        <v>0</v>
      </c>
      <c r="AH1250" s="56">
        <f t="shared" si="385"/>
        <v>0</v>
      </c>
      <c r="AI1250" s="56">
        <f t="shared" si="386"/>
        <v>0</v>
      </c>
      <c r="AJ1250" s="56">
        <f t="shared" si="387"/>
        <v>0</v>
      </c>
      <c r="AK1250" s="56">
        <f t="shared" si="388"/>
        <v>0</v>
      </c>
      <c r="AL1250" s="56">
        <f t="shared" si="389"/>
        <v>0</v>
      </c>
      <c r="AM1250" s="56">
        <f t="shared" si="390"/>
        <v>0</v>
      </c>
      <c r="AN1250" s="56">
        <f t="shared" si="391"/>
        <v>0</v>
      </c>
      <c r="AO1250" s="56">
        <f t="shared" si="392"/>
        <v>0</v>
      </c>
      <c r="AP1250" s="56">
        <f t="shared" si="393"/>
        <v>0</v>
      </c>
      <c r="AQ1250" s="56">
        <f t="shared" si="394"/>
        <v>0</v>
      </c>
      <c r="AR1250" s="86">
        <f t="shared" si="395"/>
        <v>0</v>
      </c>
    </row>
    <row r="1251" spans="1:44" x14ac:dyDescent="0.25">
      <c r="A1251" s="178"/>
      <c r="B1251" s="55" t="str">
        <f>_xlfn.IFNA(VLOOKUP(A1251,'Ajánlatkérő(k) adatai'!$B$4:$C$205,2,0),"")</f>
        <v/>
      </c>
      <c r="C1251" s="178"/>
      <c r="D1251" s="55" t="str">
        <f>_xlfn.IFNA(VLOOKUP(C1251,'Számlafizető(k) adatai'!$C$4:$D$203,2,0),"")</f>
        <v/>
      </c>
      <c r="E1251" s="55" t="str">
        <f>_xlfn.IFNA(VLOOKUP(C1251,'Számlafizető(k) adatai'!$C$4:$M$203,11,0),"")</f>
        <v/>
      </c>
      <c r="F1251" s="178"/>
      <c r="G1251" s="178"/>
      <c r="H1251" s="178"/>
      <c r="I1251" s="55" t="str">
        <f>IF(F1251="","",VLOOKUP(LEFT(F1251,5),'Technikai cellák'!B:C,2,0))</f>
        <v/>
      </c>
      <c r="J1251" s="55" t="str">
        <f>IF(F1251="","",VLOOKUP(I1251,'Technikai cellák'!$C$1:$D$12,2,0))</f>
        <v/>
      </c>
      <c r="K1251" s="179"/>
      <c r="L1251" s="67" t="str">
        <f t="shared" si="379"/>
        <v/>
      </c>
      <c r="M1251" s="68">
        <f t="shared" si="380"/>
        <v>0</v>
      </c>
      <c r="N1251" s="66">
        <f t="shared" si="381"/>
        <v>0</v>
      </c>
      <c r="O1251" s="152"/>
      <c r="P1251" s="172">
        <f t="shared" si="396"/>
        <v>0</v>
      </c>
      <c r="Q1251" s="69">
        <f t="shared" si="382"/>
        <v>0</v>
      </c>
      <c r="R1251" s="62">
        <f t="shared" si="383"/>
        <v>0</v>
      </c>
      <c r="S1251" s="153"/>
      <c r="T1251" s="118" t="str">
        <f t="shared" si="397"/>
        <v/>
      </c>
      <c r="U1251" s="154"/>
      <c r="V1251" s="154"/>
      <c r="W1251" s="154"/>
      <c r="X1251" s="154"/>
      <c r="Y1251" s="154"/>
      <c r="Z1251" s="154"/>
      <c r="AA1251" s="154"/>
      <c r="AB1251" s="154"/>
      <c r="AC1251" s="154"/>
      <c r="AD1251" s="154"/>
      <c r="AE1251" s="154"/>
      <c r="AF1251" s="154"/>
      <c r="AG1251" s="63">
        <f t="shared" si="384"/>
        <v>0</v>
      </c>
      <c r="AH1251" s="56">
        <f t="shared" si="385"/>
        <v>0</v>
      </c>
      <c r="AI1251" s="56">
        <f t="shared" si="386"/>
        <v>0</v>
      </c>
      <c r="AJ1251" s="56">
        <f t="shared" si="387"/>
        <v>0</v>
      </c>
      <c r="AK1251" s="56">
        <f t="shared" si="388"/>
        <v>0</v>
      </c>
      <c r="AL1251" s="56">
        <f t="shared" si="389"/>
        <v>0</v>
      </c>
      <c r="AM1251" s="56">
        <f t="shared" si="390"/>
        <v>0</v>
      </c>
      <c r="AN1251" s="56">
        <f t="shared" si="391"/>
        <v>0</v>
      </c>
      <c r="AO1251" s="56">
        <f t="shared" si="392"/>
        <v>0</v>
      </c>
      <c r="AP1251" s="56">
        <f t="shared" si="393"/>
        <v>0</v>
      </c>
      <c r="AQ1251" s="56">
        <f t="shared" si="394"/>
        <v>0</v>
      </c>
      <c r="AR1251" s="86">
        <f t="shared" si="395"/>
        <v>0</v>
      </c>
    </row>
    <row r="1252" spans="1:44" x14ac:dyDescent="0.25">
      <c r="A1252" s="178"/>
      <c r="B1252" s="55" t="str">
        <f>_xlfn.IFNA(VLOOKUP(A1252,'Ajánlatkérő(k) adatai'!$B$4:$C$205,2,0),"")</f>
        <v/>
      </c>
      <c r="C1252" s="178"/>
      <c r="D1252" s="55" t="str">
        <f>_xlfn.IFNA(VLOOKUP(C1252,'Számlafizető(k) adatai'!$C$4:$D$203,2,0),"")</f>
        <v/>
      </c>
      <c r="E1252" s="55" t="str">
        <f>_xlfn.IFNA(VLOOKUP(C1252,'Számlafizető(k) adatai'!$C$4:$M$203,11,0),"")</f>
        <v/>
      </c>
      <c r="F1252" s="178"/>
      <c r="G1252" s="178"/>
      <c r="H1252" s="178"/>
      <c r="I1252" s="55" t="str">
        <f>IF(F1252="","",VLOOKUP(LEFT(F1252,5),'Technikai cellák'!B:C,2,0))</f>
        <v/>
      </c>
      <c r="J1252" s="55" t="str">
        <f>IF(F1252="","",VLOOKUP(I1252,'Technikai cellák'!$C$1:$D$12,2,0))</f>
        <v/>
      </c>
      <c r="K1252" s="179"/>
      <c r="L1252" s="67" t="str">
        <f t="shared" si="379"/>
        <v/>
      </c>
      <c r="M1252" s="68">
        <f t="shared" si="380"/>
        <v>0</v>
      </c>
      <c r="N1252" s="66">
        <f t="shared" si="381"/>
        <v>0</v>
      </c>
      <c r="O1252" s="152"/>
      <c r="P1252" s="172">
        <f t="shared" si="396"/>
        <v>0</v>
      </c>
      <c r="Q1252" s="69">
        <f t="shared" si="382"/>
        <v>0</v>
      </c>
      <c r="R1252" s="62">
        <f t="shared" si="383"/>
        <v>0</v>
      </c>
      <c r="S1252" s="153"/>
      <c r="T1252" s="118" t="str">
        <f t="shared" si="397"/>
        <v/>
      </c>
      <c r="U1252" s="154"/>
      <c r="V1252" s="154"/>
      <c r="W1252" s="154"/>
      <c r="X1252" s="154"/>
      <c r="Y1252" s="154"/>
      <c r="Z1252" s="154"/>
      <c r="AA1252" s="154"/>
      <c r="AB1252" s="154"/>
      <c r="AC1252" s="154"/>
      <c r="AD1252" s="154"/>
      <c r="AE1252" s="154"/>
      <c r="AF1252" s="154"/>
      <c r="AG1252" s="63">
        <f t="shared" si="384"/>
        <v>0</v>
      </c>
      <c r="AH1252" s="56">
        <f t="shared" si="385"/>
        <v>0</v>
      </c>
      <c r="AI1252" s="56">
        <f t="shared" si="386"/>
        <v>0</v>
      </c>
      <c r="AJ1252" s="56">
        <f t="shared" si="387"/>
        <v>0</v>
      </c>
      <c r="AK1252" s="56">
        <f t="shared" si="388"/>
        <v>0</v>
      </c>
      <c r="AL1252" s="56">
        <f t="shared" si="389"/>
        <v>0</v>
      </c>
      <c r="AM1252" s="56">
        <f t="shared" si="390"/>
        <v>0</v>
      </c>
      <c r="AN1252" s="56">
        <f t="shared" si="391"/>
        <v>0</v>
      </c>
      <c r="AO1252" s="56">
        <f t="shared" si="392"/>
        <v>0</v>
      </c>
      <c r="AP1252" s="56">
        <f t="shared" si="393"/>
        <v>0</v>
      </c>
      <c r="AQ1252" s="56">
        <f t="shared" si="394"/>
        <v>0</v>
      </c>
      <c r="AR1252" s="86">
        <f t="shared" si="395"/>
        <v>0</v>
      </c>
    </row>
    <row r="1253" spans="1:44" x14ac:dyDescent="0.25">
      <c r="A1253" s="178"/>
      <c r="B1253" s="55" t="str">
        <f>_xlfn.IFNA(VLOOKUP(A1253,'Ajánlatkérő(k) adatai'!$B$4:$C$205,2,0),"")</f>
        <v/>
      </c>
      <c r="C1253" s="178"/>
      <c r="D1253" s="55" t="str">
        <f>_xlfn.IFNA(VLOOKUP(C1253,'Számlafizető(k) adatai'!$C$4:$D$203,2,0),"")</f>
        <v/>
      </c>
      <c r="E1253" s="55" t="str">
        <f>_xlfn.IFNA(VLOOKUP(C1253,'Számlafizető(k) adatai'!$C$4:$M$203,11,0),"")</f>
        <v/>
      </c>
      <c r="F1253" s="178"/>
      <c r="G1253" s="178"/>
      <c r="H1253" s="178"/>
      <c r="I1253" s="55" t="str">
        <f>IF(F1253="","",VLOOKUP(LEFT(F1253,5),'Technikai cellák'!B:C,2,0))</f>
        <v/>
      </c>
      <c r="J1253" s="55" t="str">
        <f>IF(F1253="","",VLOOKUP(I1253,'Technikai cellák'!$C$1:$D$12,2,0))</f>
        <v/>
      </c>
      <c r="K1253" s="179"/>
      <c r="L1253" s="67" t="str">
        <f t="shared" si="379"/>
        <v/>
      </c>
      <c r="M1253" s="68">
        <f t="shared" si="380"/>
        <v>0</v>
      </c>
      <c r="N1253" s="66">
        <f t="shared" si="381"/>
        <v>0</v>
      </c>
      <c r="O1253" s="152"/>
      <c r="P1253" s="172">
        <f t="shared" si="396"/>
        <v>0</v>
      </c>
      <c r="Q1253" s="69">
        <f t="shared" si="382"/>
        <v>0</v>
      </c>
      <c r="R1253" s="62">
        <f t="shared" si="383"/>
        <v>0</v>
      </c>
      <c r="S1253" s="153"/>
      <c r="T1253" s="118" t="str">
        <f t="shared" si="397"/>
        <v/>
      </c>
      <c r="U1253" s="154"/>
      <c r="V1253" s="154"/>
      <c r="W1253" s="154"/>
      <c r="X1253" s="154"/>
      <c r="Y1253" s="154"/>
      <c r="Z1253" s="154"/>
      <c r="AA1253" s="154"/>
      <c r="AB1253" s="154"/>
      <c r="AC1253" s="154"/>
      <c r="AD1253" s="154"/>
      <c r="AE1253" s="154"/>
      <c r="AF1253" s="154"/>
      <c r="AG1253" s="63">
        <f t="shared" si="384"/>
        <v>0</v>
      </c>
      <c r="AH1253" s="56">
        <f t="shared" si="385"/>
        <v>0</v>
      </c>
      <c r="AI1253" s="56">
        <f t="shared" si="386"/>
        <v>0</v>
      </c>
      <c r="AJ1253" s="56">
        <f t="shared" si="387"/>
        <v>0</v>
      </c>
      <c r="AK1253" s="56">
        <f t="shared" si="388"/>
        <v>0</v>
      </c>
      <c r="AL1253" s="56">
        <f t="shared" si="389"/>
        <v>0</v>
      </c>
      <c r="AM1253" s="56">
        <f t="shared" si="390"/>
        <v>0</v>
      </c>
      <c r="AN1253" s="56">
        <f t="shared" si="391"/>
        <v>0</v>
      </c>
      <c r="AO1253" s="56">
        <f t="shared" si="392"/>
        <v>0</v>
      </c>
      <c r="AP1253" s="56">
        <f t="shared" si="393"/>
        <v>0</v>
      </c>
      <c r="AQ1253" s="56">
        <f t="shared" si="394"/>
        <v>0</v>
      </c>
      <c r="AR1253" s="86">
        <f t="shared" si="395"/>
        <v>0</v>
      </c>
    </row>
    <row r="1254" spans="1:44" x14ac:dyDescent="0.25">
      <c r="A1254" s="178"/>
      <c r="B1254" s="55" t="str">
        <f>_xlfn.IFNA(VLOOKUP(A1254,'Ajánlatkérő(k) adatai'!$B$4:$C$205,2,0),"")</f>
        <v/>
      </c>
      <c r="C1254" s="178"/>
      <c r="D1254" s="55" t="str">
        <f>_xlfn.IFNA(VLOOKUP(C1254,'Számlafizető(k) adatai'!$C$4:$D$203,2,0),"")</f>
        <v/>
      </c>
      <c r="E1254" s="55" t="str">
        <f>_xlfn.IFNA(VLOOKUP(C1254,'Számlafizető(k) adatai'!$C$4:$M$203,11,0),"")</f>
        <v/>
      </c>
      <c r="F1254" s="178"/>
      <c r="G1254" s="178"/>
      <c r="H1254" s="178"/>
      <c r="I1254" s="55" t="str">
        <f>IF(F1254="","",VLOOKUP(LEFT(F1254,5),'Technikai cellák'!B:C,2,0))</f>
        <v/>
      </c>
      <c r="J1254" s="55" t="str">
        <f>IF(F1254="","",VLOOKUP(I1254,'Technikai cellák'!$C$1:$D$12,2,0))</f>
        <v/>
      </c>
      <c r="K1254" s="179"/>
      <c r="L1254" s="67" t="str">
        <f t="shared" si="379"/>
        <v/>
      </c>
      <c r="M1254" s="68">
        <f t="shared" si="380"/>
        <v>0</v>
      </c>
      <c r="N1254" s="66">
        <f t="shared" si="381"/>
        <v>0</v>
      </c>
      <c r="O1254" s="152"/>
      <c r="P1254" s="172">
        <f t="shared" si="396"/>
        <v>0</v>
      </c>
      <c r="Q1254" s="69">
        <f t="shared" si="382"/>
        <v>0</v>
      </c>
      <c r="R1254" s="62">
        <f t="shared" si="383"/>
        <v>0</v>
      </c>
      <c r="S1254" s="153"/>
      <c r="T1254" s="118" t="str">
        <f t="shared" si="397"/>
        <v/>
      </c>
      <c r="U1254" s="154"/>
      <c r="V1254" s="154"/>
      <c r="W1254" s="154"/>
      <c r="X1254" s="154"/>
      <c r="Y1254" s="154"/>
      <c r="Z1254" s="154"/>
      <c r="AA1254" s="154"/>
      <c r="AB1254" s="154"/>
      <c r="AC1254" s="154"/>
      <c r="AD1254" s="154"/>
      <c r="AE1254" s="154"/>
      <c r="AF1254" s="154"/>
      <c r="AG1254" s="63">
        <f t="shared" si="384"/>
        <v>0</v>
      </c>
      <c r="AH1254" s="56">
        <f t="shared" si="385"/>
        <v>0</v>
      </c>
      <c r="AI1254" s="56">
        <f t="shared" si="386"/>
        <v>0</v>
      </c>
      <c r="AJ1254" s="56">
        <f t="shared" si="387"/>
        <v>0</v>
      </c>
      <c r="AK1254" s="56">
        <f t="shared" si="388"/>
        <v>0</v>
      </c>
      <c r="AL1254" s="56">
        <f t="shared" si="389"/>
        <v>0</v>
      </c>
      <c r="AM1254" s="56">
        <f t="shared" si="390"/>
        <v>0</v>
      </c>
      <c r="AN1254" s="56">
        <f t="shared" si="391"/>
        <v>0</v>
      </c>
      <c r="AO1254" s="56">
        <f t="shared" si="392"/>
        <v>0</v>
      </c>
      <c r="AP1254" s="56">
        <f t="shared" si="393"/>
        <v>0</v>
      </c>
      <c r="AQ1254" s="56">
        <f t="shared" si="394"/>
        <v>0</v>
      </c>
      <c r="AR1254" s="86">
        <f t="shared" si="395"/>
        <v>0</v>
      </c>
    </row>
    <row r="1255" spans="1:44" x14ac:dyDescent="0.25">
      <c r="A1255" s="178"/>
      <c r="B1255" s="55" t="str">
        <f>_xlfn.IFNA(VLOOKUP(A1255,'Ajánlatkérő(k) adatai'!$B$4:$C$205,2,0),"")</f>
        <v/>
      </c>
      <c r="C1255" s="178"/>
      <c r="D1255" s="55" t="str">
        <f>_xlfn.IFNA(VLOOKUP(C1255,'Számlafizető(k) adatai'!$C$4:$D$203,2,0),"")</f>
        <v/>
      </c>
      <c r="E1255" s="55" t="str">
        <f>_xlfn.IFNA(VLOOKUP(C1255,'Számlafizető(k) adatai'!$C$4:$M$203,11,0),"")</f>
        <v/>
      </c>
      <c r="F1255" s="178"/>
      <c r="G1255" s="178"/>
      <c r="H1255" s="178"/>
      <c r="I1255" s="55" t="str">
        <f>IF(F1255="","",VLOOKUP(LEFT(F1255,5),'Technikai cellák'!B:C,2,0))</f>
        <v/>
      </c>
      <c r="J1255" s="55" t="str">
        <f>IF(F1255="","",VLOOKUP(I1255,'Technikai cellák'!$C$1:$D$12,2,0))</f>
        <v/>
      </c>
      <c r="K1255" s="179"/>
      <c r="L1255" s="67" t="str">
        <f t="shared" si="379"/>
        <v/>
      </c>
      <c r="M1255" s="68">
        <f t="shared" si="380"/>
        <v>0</v>
      </c>
      <c r="N1255" s="66">
        <f t="shared" si="381"/>
        <v>0</v>
      </c>
      <c r="O1255" s="152"/>
      <c r="P1255" s="172">
        <f t="shared" si="396"/>
        <v>0</v>
      </c>
      <c r="Q1255" s="69">
        <f t="shared" si="382"/>
        <v>0</v>
      </c>
      <c r="R1255" s="62">
        <f t="shared" si="383"/>
        <v>0</v>
      </c>
      <c r="S1255" s="153"/>
      <c r="T1255" s="118" t="str">
        <f t="shared" si="397"/>
        <v/>
      </c>
      <c r="U1255" s="154"/>
      <c r="V1255" s="154"/>
      <c r="W1255" s="154"/>
      <c r="X1255" s="154"/>
      <c r="Y1255" s="154"/>
      <c r="Z1255" s="154"/>
      <c r="AA1255" s="154"/>
      <c r="AB1255" s="154"/>
      <c r="AC1255" s="154"/>
      <c r="AD1255" s="154"/>
      <c r="AE1255" s="154"/>
      <c r="AF1255" s="154"/>
      <c r="AG1255" s="63">
        <f t="shared" si="384"/>
        <v>0</v>
      </c>
      <c r="AH1255" s="56">
        <f t="shared" si="385"/>
        <v>0</v>
      </c>
      <c r="AI1255" s="56">
        <f t="shared" si="386"/>
        <v>0</v>
      </c>
      <c r="AJ1255" s="56">
        <f t="shared" si="387"/>
        <v>0</v>
      </c>
      <c r="AK1255" s="56">
        <f t="shared" si="388"/>
        <v>0</v>
      </c>
      <c r="AL1255" s="56">
        <f t="shared" si="389"/>
        <v>0</v>
      </c>
      <c r="AM1255" s="56">
        <f t="shared" si="390"/>
        <v>0</v>
      </c>
      <c r="AN1255" s="56">
        <f t="shared" si="391"/>
        <v>0</v>
      </c>
      <c r="AO1255" s="56">
        <f t="shared" si="392"/>
        <v>0</v>
      </c>
      <c r="AP1255" s="56">
        <f t="shared" si="393"/>
        <v>0</v>
      </c>
      <c r="AQ1255" s="56">
        <f t="shared" si="394"/>
        <v>0</v>
      </c>
      <c r="AR1255" s="86">
        <f t="shared" si="395"/>
        <v>0</v>
      </c>
    </row>
    <row r="1256" spans="1:44" x14ac:dyDescent="0.25">
      <c r="A1256" s="178"/>
      <c r="B1256" s="55" t="str">
        <f>_xlfn.IFNA(VLOOKUP(A1256,'Ajánlatkérő(k) adatai'!$B$4:$C$205,2,0),"")</f>
        <v/>
      </c>
      <c r="C1256" s="178"/>
      <c r="D1256" s="55" t="str">
        <f>_xlfn.IFNA(VLOOKUP(C1256,'Számlafizető(k) adatai'!$C$4:$D$203,2,0),"")</f>
        <v/>
      </c>
      <c r="E1256" s="55" t="str">
        <f>_xlfn.IFNA(VLOOKUP(C1256,'Számlafizető(k) adatai'!$C$4:$M$203,11,0),"")</f>
        <v/>
      </c>
      <c r="F1256" s="178"/>
      <c r="G1256" s="178"/>
      <c r="H1256" s="178"/>
      <c r="I1256" s="55" t="str">
        <f>IF(F1256="","",VLOOKUP(LEFT(F1256,5),'Technikai cellák'!B:C,2,0))</f>
        <v/>
      </c>
      <c r="J1256" s="55" t="str">
        <f>IF(F1256="","",VLOOKUP(I1256,'Technikai cellák'!$C$1:$D$12,2,0))</f>
        <v/>
      </c>
      <c r="K1256" s="179"/>
      <c r="L1256" s="67" t="str">
        <f t="shared" si="379"/>
        <v/>
      </c>
      <c r="M1256" s="68">
        <f t="shared" si="380"/>
        <v>0</v>
      </c>
      <c r="N1256" s="66">
        <f t="shared" si="381"/>
        <v>0</v>
      </c>
      <c r="O1256" s="152"/>
      <c r="P1256" s="172">
        <f t="shared" si="396"/>
        <v>0</v>
      </c>
      <c r="Q1256" s="69">
        <f t="shared" si="382"/>
        <v>0</v>
      </c>
      <c r="R1256" s="62">
        <f t="shared" si="383"/>
        <v>0</v>
      </c>
      <c r="S1256" s="153"/>
      <c r="T1256" s="118" t="str">
        <f t="shared" si="397"/>
        <v/>
      </c>
      <c r="U1256" s="154"/>
      <c r="V1256" s="154"/>
      <c r="W1256" s="154"/>
      <c r="X1256" s="154"/>
      <c r="Y1256" s="154"/>
      <c r="Z1256" s="154"/>
      <c r="AA1256" s="154"/>
      <c r="AB1256" s="154"/>
      <c r="AC1256" s="154"/>
      <c r="AD1256" s="154"/>
      <c r="AE1256" s="154"/>
      <c r="AF1256" s="154"/>
      <c r="AG1256" s="63">
        <f t="shared" si="384"/>
        <v>0</v>
      </c>
      <c r="AH1256" s="56">
        <f t="shared" si="385"/>
        <v>0</v>
      </c>
      <c r="AI1256" s="56">
        <f t="shared" si="386"/>
        <v>0</v>
      </c>
      <c r="AJ1256" s="56">
        <f t="shared" si="387"/>
        <v>0</v>
      </c>
      <c r="AK1256" s="56">
        <f t="shared" si="388"/>
        <v>0</v>
      </c>
      <c r="AL1256" s="56">
        <f t="shared" si="389"/>
        <v>0</v>
      </c>
      <c r="AM1256" s="56">
        <f t="shared" si="390"/>
        <v>0</v>
      </c>
      <c r="AN1256" s="56">
        <f t="shared" si="391"/>
        <v>0</v>
      </c>
      <c r="AO1256" s="56">
        <f t="shared" si="392"/>
        <v>0</v>
      </c>
      <c r="AP1256" s="56">
        <f t="shared" si="393"/>
        <v>0</v>
      </c>
      <c r="AQ1256" s="56">
        <f t="shared" si="394"/>
        <v>0</v>
      </c>
      <c r="AR1256" s="86">
        <f t="shared" si="395"/>
        <v>0</v>
      </c>
    </row>
    <row r="1257" spans="1:44" x14ac:dyDescent="0.25">
      <c r="A1257" s="178"/>
      <c r="B1257" s="55" t="str">
        <f>_xlfn.IFNA(VLOOKUP(A1257,'Ajánlatkérő(k) adatai'!$B$4:$C$205,2,0),"")</f>
        <v/>
      </c>
      <c r="C1257" s="178"/>
      <c r="D1257" s="55" t="str">
        <f>_xlfn.IFNA(VLOOKUP(C1257,'Számlafizető(k) adatai'!$C$4:$D$203,2,0),"")</f>
        <v/>
      </c>
      <c r="E1257" s="55" t="str">
        <f>_xlfn.IFNA(VLOOKUP(C1257,'Számlafizető(k) adatai'!$C$4:$M$203,11,0),"")</f>
        <v/>
      </c>
      <c r="F1257" s="178"/>
      <c r="G1257" s="178"/>
      <c r="H1257" s="178"/>
      <c r="I1257" s="55" t="str">
        <f>IF(F1257="","",VLOOKUP(LEFT(F1257,5),'Technikai cellák'!B:C,2,0))</f>
        <v/>
      </c>
      <c r="J1257" s="55" t="str">
        <f>IF(F1257="","",VLOOKUP(I1257,'Technikai cellák'!$C$1:$D$12,2,0))</f>
        <v/>
      </c>
      <c r="K1257" s="179"/>
      <c r="L1257" s="67" t="str">
        <f t="shared" si="379"/>
        <v/>
      </c>
      <c r="M1257" s="68">
        <f t="shared" si="380"/>
        <v>0</v>
      </c>
      <c r="N1257" s="66">
        <f t="shared" si="381"/>
        <v>0</v>
      </c>
      <c r="O1257" s="152"/>
      <c r="P1257" s="172">
        <f t="shared" si="396"/>
        <v>0</v>
      </c>
      <c r="Q1257" s="69">
        <f t="shared" si="382"/>
        <v>0</v>
      </c>
      <c r="R1257" s="62">
        <f t="shared" si="383"/>
        <v>0</v>
      </c>
      <c r="S1257" s="153"/>
      <c r="T1257" s="118" t="str">
        <f t="shared" si="397"/>
        <v/>
      </c>
      <c r="U1257" s="154"/>
      <c r="V1257" s="154"/>
      <c r="W1257" s="154"/>
      <c r="X1257" s="154"/>
      <c r="Y1257" s="154"/>
      <c r="Z1257" s="154"/>
      <c r="AA1257" s="154"/>
      <c r="AB1257" s="154"/>
      <c r="AC1257" s="154"/>
      <c r="AD1257" s="154"/>
      <c r="AE1257" s="154"/>
      <c r="AF1257" s="154"/>
      <c r="AG1257" s="63">
        <f t="shared" si="384"/>
        <v>0</v>
      </c>
      <c r="AH1257" s="56">
        <f t="shared" si="385"/>
        <v>0</v>
      </c>
      <c r="AI1257" s="56">
        <f t="shared" si="386"/>
        <v>0</v>
      </c>
      <c r="AJ1257" s="56">
        <f t="shared" si="387"/>
        <v>0</v>
      </c>
      <c r="AK1257" s="56">
        <f t="shared" si="388"/>
        <v>0</v>
      </c>
      <c r="AL1257" s="56">
        <f t="shared" si="389"/>
        <v>0</v>
      </c>
      <c r="AM1257" s="56">
        <f t="shared" si="390"/>
        <v>0</v>
      </c>
      <c r="AN1257" s="56">
        <f t="shared" si="391"/>
        <v>0</v>
      </c>
      <c r="AO1257" s="56">
        <f t="shared" si="392"/>
        <v>0</v>
      </c>
      <c r="AP1257" s="56">
        <f t="shared" si="393"/>
        <v>0</v>
      </c>
      <c r="AQ1257" s="56">
        <f t="shared" si="394"/>
        <v>0</v>
      </c>
      <c r="AR1257" s="86">
        <f t="shared" si="395"/>
        <v>0</v>
      </c>
    </row>
    <row r="1258" spans="1:44" x14ac:dyDescent="0.25">
      <c r="A1258" s="178"/>
      <c r="B1258" s="55" t="str">
        <f>_xlfn.IFNA(VLOOKUP(A1258,'Ajánlatkérő(k) adatai'!$B$4:$C$205,2,0),"")</f>
        <v/>
      </c>
      <c r="C1258" s="178"/>
      <c r="D1258" s="55" t="str">
        <f>_xlfn.IFNA(VLOOKUP(C1258,'Számlafizető(k) adatai'!$C$4:$D$203,2,0),"")</f>
        <v/>
      </c>
      <c r="E1258" s="55" t="str">
        <f>_xlfn.IFNA(VLOOKUP(C1258,'Számlafizető(k) adatai'!$C$4:$M$203,11,0),"")</f>
        <v/>
      </c>
      <c r="F1258" s="178"/>
      <c r="G1258" s="178"/>
      <c r="H1258" s="178"/>
      <c r="I1258" s="55" t="str">
        <f>IF(F1258="","",VLOOKUP(LEFT(F1258,5),'Technikai cellák'!B:C,2,0))</f>
        <v/>
      </c>
      <c r="J1258" s="55" t="str">
        <f>IF(F1258="","",VLOOKUP(I1258,'Technikai cellák'!$C$1:$D$12,2,0))</f>
        <v/>
      </c>
      <c r="K1258" s="179"/>
      <c r="L1258" s="67" t="str">
        <f t="shared" si="379"/>
        <v/>
      </c>
      <c r="M1258" s="68">
        <f t="shared" si="380"/>
        <v>0</v>
      </c>
      <c r="N1258" s="66">
        <f t="shared" si="381"/>
        <v>0</v>
      </c>
      <c r="O1258" s="152"/>
      <c r="P1258" s="172">
        <f t="shared" si="396"/>
        <v>0</v>
      </c>
      <c r="Q1258" s="69">
        <f t="shared" si="382"/>
        <v>0</v>
      </c>
      <c r="R1258" s="62">
        <f t="shared" si="383"/>
        <v>0</v>
      </c>
      <c r="S1258" s="153"/>
      <c r="T1258" s="118" t="str">
        <f t="shared" si="397"/>
        <v/>
      </c>
      <c r="U1258" s="154"/>
      <c r="V1258" s="154"/>
      <c r="W1258" s="154"/>
      <c r="X1258" s="154"/>
      <c r="Y1258" s="154"/>
      <c r="Z1258" s="154"/>
      <c r="AA1258" s="154"/>
      <c r="AB1258" s="154"/>
      <c r="AC1258" s="154"/>
      <c r="AD1258" s="154"/>
      <c r="AE1258" s="154"/>
      <c r="AF1258" s="154"/>
      <c r="AG1258" s="63">
        <f t="shared" si="384"/>
        <v>0</v>
      </c>
      <c r="AH1258" s="56">
        <f t="shared" si="385"/>
        <v>0</v>
      </c>
      <c r="AI1258" s="56">
        <f t="shared" si="386"/>
        <v>0</v>
      </c>
      <c r="AJ1258" s="56">
        <f t="shared" si="387"/>
        <v>0</v>
      </c>
      <c r="AK1258" s="56">
        <f t="shared" si="388"/>
        <v>0</v>
      </c>
      <c r="AL1258" s="56">
        <f t="shared" si="389"/>
        <v>0</v>
      </c>
      <c r="AM1258" s="56">
        <f t="shared" si="390"/>
        <v>0</v>
      </c>
      <c r="AN1258" s="56">
        <f t="shared" si="391"/>
        <v>0</v>
      </c>
      <c r="AO1258" s="56">
        <f t="shared" si="392"/>
        <v>0</v>
      </c>
      <c r="AP1258" s="56">
        <f t="shared" si="393"/>
        <v>0</v>
      </c>
      <c r="AQ1258" s="56">
        <f t="shared" si="394"/>
        <v>0</v>
      </c>
      <c r="AR1258" s="86">
        <f t="shared" si="395"/>
        <v>0</v>
      </c>
    </row>
    <row r="1259" spans="1:44" x14ac:dyDescent="0.25">
      <c r="A1259" s="178"/>
      <c r="B1259" s="55" t="str">
        <f>_xlfn.IFNA(VLOOKUP(A1259,'Ajánlatkérő(k) adatai'!$B$4:$C$205,2,0),"")</f>
        <v/>
      </c>
      <c r="C1259" s="178"/>
      <c r="D1259" s="55" t="str">
        <f>_xlfn.IFNA(VLOOKUP(C1259,'Számlafizető(k) adatai'!$C$4:$D$203,2,0),"")</f>
        <v/>
      </c>
      <c r="E1259" s="55" t="str">
        <f>_xlfn.IFNA(VLOOKUP(C1259,'Számlafizető(k) adatai'!$C$4:$M$203,11,0),"")</f>
        <v/>
      </c>
      <c r="F1259" s="178"/>
      <c r="G1259" s="178"/>
      <c r="H1259" s="178"/>
      <c r="I1259" s="55" t="str">
        <f>IF(F1259="","",VLOOKUP(LEFT(F1259,5),'Technikai cellák'!B:C,2,0))</f>
        <v/>
      </c>
      <c r="J1259" s="55" t="str">
        <f>IF(F1259="","",VLOOKUP(I1259,'Technikai cellák'!$C$1:$D$12,2,0))</f>
        <v/>
      </c>
      <c r="K1259" s="179"/>
      <c r="L1259" s="67" t="str">
        <f t="shared" si="379"/>
        <v/>
      </c>
      <c r="M1259" s="68">
        <f t="shared" si="380"/>
        <v>0</v>
      </c>
      <c r="N1259" s="66">
        <f t="shared" si="381"/>
        <v>0</v>
      </c>
      <c r="O1259" s="152"/>
      <c r="P1259" s="172">
        <f t="shared" si="396"/>
        <v>0</v>
      </c>
      <c r="Q1259" s="69">
        <f t="shared" si="382"/>
        <v>0</v>
      </c>
      <c r="R1259" s="62">
        <f t="shared" si="383"/>
        <v>0</v>
      </c>
      <c r="S1259" s="153"/>
      <c r="T1259" s="118" t="str">
        <f t="shared" si="397"/>
        <v/>
      </c>
      <c r="U1259" s="154"/>
      <c r="V1259" s="154"/>
      <c r="W1259" s="154"/>
      <c r="X1259" s="154"/>
      <c r="Y1259" s="154"/>
      <c r="Z1259" s="154"/>
      <c r="AA1259" s="154"/>
      <c r="AB1259" s="154"/>
      <c r="AC1259" s="154"/>
      <c r="AD1259" s="154"/>
      <c r="AE1259" s="154"/>
      <c r="AF1259" s="154"/>
      <c r="AG1259" s="63">
        <f t="shared" si="384"/>
        <v>0</v>
      </c>
      <c r="AH1259" s="56">
        <f t="shared" si="385"/>
        <v>0</v>
      </c>
      <c r="AI1259" s="56">
        <f t="shared" si="386"/>
        <v>0</v>
      </c>
      <c r="AJ1259" s="56">
        <f t="shared" si="387"/>
        <v>0</v>
      </c>
      <c r="AK1259" s="56">
        <f t="shared" si="388"/>
        <v>0</v>
      </c>
      <c r="AL1259" s="56">
        <f t="shared" si="389"/>
        <v>0</v>
      </c>
      <c r="AM1259" s="56">
        <f t="shared" si="390"/>
        <v>0</v>
      </c>
      <c r="AN1259" s="56">
        <f t="shared" si="391"/>
        <v>0</v>
      </c>
      <c r="AO1259" s="56">
        <f t="shared" si="392"/>
        <v>0</v>
      </c>
      <c r="AP1259" s="56">
        <f t="shared" si="393"/>
        <v>0</v>
      </c>
      <c r="AQ1259" s="56">
        <f t="shared" si="394"/>
        <v>0</v>
      </c>
      <c r="AR1259" s="86">
        <f t="shared" si="395"/>
        <v>0</v>
      </c>
    </row>
    <row r="1260" spans="1:44" x14ac:dyDescent="0.25">
      <c r="A1260" s="178"/>
      <c r="B1260" s="55" t="str">
        <f>_xlfn.IFNA(VLOOKUP(A1260,'Ajánlatkérő(k) adatai'!$B$4:$C$205,2,0),"")</f>
        <v/>
      </c>
      <c r="C1260" s="178"/>
      <c r="D1260" s="55" t="str">
        <f>_xlfn.IFNA(VLOOKUP(C1260,'Számlafizető(k) adatai'!$C$4:$D$203,2,0),"")</f>
        <v/>
      </c>
      <c r="E1260" s="55" t="str">
        <f>_xlfn.IFNA(VLOOKUP(C1260,'Számlafizető(k) adatai'!$C$4:$M$203,11,0),"")</f>
        <v/>
      </c>
      <c r="F1260" s="178"/>
      <c r="G1260" s="178"/>
      <c r="H1260" s="178"/>
      <c r="I1260" s="55" t="str">
        <f>IF(F1260="","",VLOOKUP(LEFT(F1260,5),'Technikai cellák'!B:C,2,0))</f>
        <v/>
      </c>
      <c r="J1260" s="55" t="str">
        <f>IF(F1260="","",VLOOKUP(I1260,'Technikai cellák'!$C$1:$D$12,2,0))</f>
        <v/>
      </c>
      <c r="K1260" s="179"/>
      <c r="L1260" s="67" t="str">
        <f t="shared" si="379"/>
        <v/>
      </c>
      <c r="M1260" s="68">
        <f t="shared" si="380"/>
        <v>0</v>
      </c>
      <c r="N1260" s="66">
        <f t="shared" si="381"/>
        <v>0</v>
      </c>
      <c r="O1260" s="152"/>
      <c r="P1260" s="172">
        <f t="shared" si="396"/>
        <v>0</v>
      </c>
      <c r="Q1260" s="69">
        <f t="shared" si="382"/>
        <v>0</v>
      </c>
      <c r="R1260" s="62">
        <f t="shared" si="383"/>
        <v>0</v>
      </c>
      <c r="S1260" s="153"/>
      <c r="T1260" s="118" t="str">
        <f t="shared" si="397"/>
        <v/>
      </c>
      <c r="U1260" s="154"/>
      <c r="V1260" s="154"/>
      <c r="W1260" s="154"/>
      <c r="X1260" s="154"/>
      <c r="Y1260" s="154"/>
      <c r="Z1260" s="154"/>
      <c r="AA1260" s="154"/>
      <c r="AB1260" s="154"/>
      <c r="AC1260" s="154"/>
      <c r="AD1260" s="154"/>
      <c r="AE1260" s="154"/>
      <c r="AF1260" s="154"/>
      <c r="AG1260" s="63">
        <f t="shared" si="384"/>
        <v>0</v>
      </c>
      <c r="AH1260" s="56">
        <f t="shared" si="385"/>
        <v>0</v>
      </c>
      <c r="AI1260" s="56">
        <f t="shared" si="386"/>
        <v>0</v>
      </c>
      <c r="AJ1260" s="56">
        <f t="shared" si="387"/>
        <v>0</v>
      </c>
      <c r="AK1260" s="56">
        <f t="shared" si="388"/>
        <v>0</v>
      </c>
      <c r="AL1260" s="56">
        <f t="shared" si="389"/>
        <v>0</v>
      </c>
      <c r="AM1260" s="56">
        <f t="shared" si="390"/>
        <v>0</v>
      </c>
      <c r="AN1260" s="56">
        <f t="shared" si="391"/>
        <v>0</v>
      </c>
      <c r="AO1260" s="56">
        <f t="shared" si="392"/>
        <v>0</v>
      </c>
      <c r="AP1260" s="56">
        <f t="shared" si="393"/>
        <v>0</v>
      </c>
      <c r="AQ1260" s="56">
        <f t="shared" si="394"/>
        <v>0</v>
      </c>
      <c r="AR1260" s="86">
        <f t="shared" si="395"/>
        <v>0</v>
      </c>
    </row>
    <row r="1261" spans="1:44" x14ac:dyDescent="0.25">
      <c r="A1261" s="178"/>
      <c r="B1261" s="55" t="str">
        <f>_xlfn.IFNA(VLOOKUP(A1261,'Ajánlatkérő(k) adatai'!$B$4:$C$205,2,0),"")</f>
        <v/>
      </c>
      <c r="C1261" s="178"/>
      <c r="D1261" s="55" t="str">
        <f>_xlfn.IFNA(VLOOKUP(C1261,'Számlafizető(k) adatai'!$C$4:$D$203,2,0),"")</f>
        <v/>
      </c>
      <c r="E1261" s="55" t="str">
        <f>_xlfn.IFNA(VLOOKUP(C1261,'Számlafizető(k) adatai'!$C$4:$M$203,11,0),"")</f>
        <v/>
      </c>
      <c r="F1261" s="178"/>
      <c r="G1261" s="178"/>
      <c r="H1261" s="178"/>
      <c r="I1261" s="55" t="str">
        <f>IF(F1261="","",VLOOKUP(LEFT(F1261,5),'Technikai cellák'!B:C,2,0))</f>
        <v/>
      </c>
      <c r="J1261" s="55" t="str">
        <f>IF(F1261="","",VLOOKUP(I1261,'Technikai cellák'!$C$1:$D$12,2,0))</f>
        <v/>
      </c>
      <c r="K1261" s="179"/>
      <c r="L1261" s="67" t="str">
        <f t="shared" si="379"/>
        <v/>
      </c>
      <c r="M1261" s="68">
        <f t="shared" si="380"/>
        <v>0</v>
      </c>
      <c r="N1261" s="66">
        <f t="shared" si="381"/>
        <v>0</v>
      </c>
      <c r="O1261" s="152"/>
      <c r="P1261" s="172">
        <f t="shared" si="396"/>
        <v>0</v>
      </c>
      <c r="Q1261" s="69">
        <f t="shared" si="382"/>
        <v>0</v>
      </c>
      <c r="R1261" s="62">
        <f t="shared" si="383"/>
        <v>0</v>
      </c>
      <c r="S1261" s="153"/>
      <c r="T1261" s="118" t="str">
        <f t="shared" si="397"/>
        <v/>
      </c>
      <c r="U1261" s="154"/>
      <c r="V1261" s="154"/>
      <c r="W1261" s="154"/>
      <c r="X1261" s="154"/>
      <c r="Y1261" s="154"/>
      <c r="Z1261" s="154"/>
      <c r="AA1261" s="154"/>
      <c r="AB1261" s="154"/>
      <c r="AC1261" s="154"/>
      <c r="AD1261" s="154"/>
      <c r="AE1261" s="154"/>
      <c r="AF1261" s="154"/>
      <c r="AG1261" s="63">
        <f t="shared" si="384"/>
        <v>0</v>
      </c>
      <c r="AH1261" s="56">
        <f t="shared" si="385"/>
        <v>0</v>
      </c>
      <c r="AI1261" s="56">
        <f t="shared" si="386"/>
        <v>0</v>
      </c>
      <c r="AJ1261" s="56">
        <f t="shared" si="387"/>
        <v>0</v>
      </c>
      <c r="AK1261" s="56">
        <f t="shared" si="388"/>
        <v>0</v>
      </c>
      <c r="AL1261" s="56">
        <f t="shared" si="389"/>
        <v>0</v>
      </c>
      <c r="AM1261" s="56">
        <f t="shared" si="390"/>
        <v>0</v>
      </c>
      <c r="AN1261" s="56">
        <f t="shared" si="391"/>
        <v>0</v>
      </c>
      <c r="AO1261" s="56">
        <f t="shared" si="392"/>
        <v>0</v>
      </c>
      <c r="AP1261" s="56">
        <f t="shared" si="393"/>
        <v>0</v>
      </c>
      <c r="AQ1261" s="56">
        <f t="shared" si="394"/>
        <v>0</v>
      </c>
      <c r="AR1261" s="86">
        <f t="shared" si="395"/>
        <v>0</v>
      </c>
    </row>
    <row r="1262" spans="1:44" x14ac:dyDescent="0.25">
      <c r="A1262" s="178"/>
      <c r="B1262" s="55" t="str">
        <f>_xlfn.IFNA(VLOOKUP(A1262,'Ajánlatkérő(k) adatai'!$B$4:$C$205,2,0),"")</f>
        <v/>
      </c>
      <c r="C1262" s="178"/>
      <c r="D1262" s="55" t="str">
        <f>_xlfn.IFNA(VLOOKUP(C1262,'Számlafizető(k) adatai'!$C$4:$D$203,2,0),"")</f>
        <v/>
      </c>
      <c r="E1262" s="55" t="str">
        <f>_xlfn.IFNA(VLOOKUP(C1262,'Számlafizető(k) adatai'!$C$4:$M$203,11,0),"")</f>
        <v/>
      </c>
      <c r="F1262" s="178"/>
      <c r="G1262" s="178"/>
      <c r="H1262" s="178"/>
      <c r="I1262" s="55" t="str">
        <f>IF(F1262="","",VLOOKUP(LEFT(F1262,5),'Technikai cellák'!B:C,2,0))</f>
        <v/>
      </c>
      <c r="J1262" s="55" t="str">
        <f>IF(F1262="","",VLOOKUP(I1262,'Technikai cellák'!$C$1:$D$12,2,0))</f>
        <v/>
      </c>
      <c r="K1262" s="179"/>
      <c r="L1262" s="67" t="str">
        <f t="shared" si="379"/>
        <v/>
      </c>
      <c r="M1262" s="68">
        <f t="shared" si="380"/>
        <v>0</v>
      </c>
      <c r="N1262" s="66">
        <f t="shared" si="381"/>
        <v>0</v>
      </c>
      <c r="O1262" s="152"/>
      <c r="P1262" s="172">
        <f t="shared" si="396"/>
        <v>0</v>
      </c>
      <c r="Q1262" s="69">
        <f t="shared" si="382"/>
        <v>0</v>
      </c>
      <c r="R1262" s="62">
        <f t="shared" si="383"/>
        <v>0</v>
      </c>
      <c r="S1262" s="153"/>
      <c r="T1262" s="118" t="str">
        <f t="shared" si="397"/>
        <v/>
      </c>
      <c r="U1262" s="154"/>
      <c r="V1262" s="154"/>
      <c r="W1262" s="154"/>
      <c r="X1262" s="154"/>
      <c r="Y1262" s="154"/>
      <c r="Z1262" s="154"/>
      <c r="AA1262" s="154"/>
      <c r="AB1262" s="154"/>
      <c r="AC1262" s="154"/>
      <c r="AD1262" s="154"/>
      <c r="AE1262" s="154"/>
      <c r="AF1262" s="154"/>
      <c r="AG1262" s="63">
        <f t="shared" si="384"/>
        <v>0</v>
      </c>
      <c r="AH1262" s="56">
        <f t="shared" si="385"/>
        <v>0</v>
      </c>
      <c r="AI1262" s="56">
        <f t="shared" si="386"/>
        <v>0</v>
      </c>
      <c r="AJ1262" s="56">
        <f t="shared" si="387"/>
        <v>0</v>
      </c>
      <c r="AK1262" s="56">
        <f t="shared" si="388"/>
        <v>0</v>
      </c>
      <c r="AL1262" s="56">
        <f t="shared" si="389"/>
        <v>0</v>
      </c>
      <c r="AM1262" s="56">
        <f t="shared" si="390"/>
        <v>0</v>
      </c>
      <c r="AN1262" s="56">
        <f t="shared" si="391"/>
        <v>0</v>
      </c>
      <c r="AO1262" s="56">
        <f t="shared" si="392"/>
        <v>0</v>
      </c>
      <c r="AP1262" s="56">
        <f t="shared" si="393"/>
        <v>0</v>
      </c>
      <c r="AQ1262" s="56">
        <f t="shared" si="394"/>
        <v>0</v>
      </c>
      <c r="AR1262" s="86">
        <f t="shared" si="395"/>
        <v>0</v>
      </c>
    </row>
    <row r="1263" spans="1:44" x14ac:dyDescent="0.25">
      <c r="A1263" s="178"/>
      <c r="B1263" s="55" t="str">
        <f>_xlfn.IFNA(VLOOKUP(A1263,'Ajánlatkérő(k) adatai'!$B$4:$C$205,2,0),"")</f>
        <v/>
      </c>
      <c r="C1263" s="178"/>
      <c r="D1263" s="55" t="str">
        <f>_xlfn.IFNA(VLOOKUP(C1263,'Számlafizető(k) adatai'!$C$4:$D$203,2,0),"")</f>
        <v/>
      </c>
      <c r="E1263" s="55" t="str">
        <f>_xlfn.IFNA(VLOOKUP(C1263,'Számlafizető(k) adatai'!$C$4:$M$203,11,0),"")</f>
        <v/>
      </c>
      <c r="F1263" s="178"/>
      <c r="G1263" s="178"/>
      <c r="H1263" s="178"/>
      <c r="I1263" s="55" t="str">
        <f>IF(F1263="","",VLOOKUP(LEFT(F1263,5),'Technikai cellák'!B:C,2,0))</f>
        <v/>
      </c>
      <c r="J1263" s="55" t="str">
        <f>IF(F1263="","",VLOOKUP(I1263,'Technikai cellák'!$C$1:$D$12,2,0))</f>
        <v/>
      </c>
      <c r="K1263" s="179"/>
      <c r="L1263" s="67" t="str">
        <f t="shared" si="379"/>
        <v/>
      </c>
      <c r="M1263" s="68">
        <f t="shared" si="380"/>
        <v>0</v>
      </c>
      <c r="N1263" s="66">
        <f t="shared" si="381"/>
        <v>0</v>
      </c>
      <c r="O1263" s="152"/>
      <c r="P1263" s="172">
        <f t="shared" si="396"/>
        <v>0</v>
      </c>
      <c r="Q1263" s="69">
        <f t="shared" si="382"/>
        <v>0</v>
      </c>
      <c r="R1263" s="62">
        <f t="shared" si="383"/>
        <v>0</v>
      </c>
      <c r="S1263" s="153"/>
      <c r="T1263" s="118" t="str">
        <f t="shared" si="397"/>
        <v/>
      </c>
      <c r="U1263" s="154"/>
      <c r="V1263" s="154"/>
      <c r="W1263" s="154"/>
      <c r="X1263" s="154"/>
      <c r="Y1263" s="154"/>
      <c r="Z1263" s="154"/>
      <c r="AA1263" s="154"/>
      <c r="AB1263" s="154"/>
      <c r="AC1263" s="154"/>
      <c r="AD1263" s="154"/>
      <c r="AE1263" s="154"/>
      <c r="AF1263" s="154"/>
      <c r="AG1263" s="63">
        <f t="shared" si="384"/>
        <v>0</v>
      </c>
      <c r="AH1263" s="56">
        <f t="shared" si="385"/>
        <v>0</v>
      </c>
      <c r="AI1263" s="56">
        <f t="shared" si="386"/>
        <v>0</v>
      </c>
      <c r="AJ1263" s="56">
        <f t="shared" si="387"/>
        <v>0</v>
      </c>
      <c r="AK1263" s="56">
        <f t="shared" si="388"/>
        <v>0</v>
      </c>
      <c r="AL1263" s="56">
        <f t="shared" si="389"/>
        <v>0</v>
      </c>
      <c r="AM1263" s="56">
        <f t="shared" si="390"/>
        <v>0</v>
      </c>
      <c r="AN1263" s="56">
        <f t="shared" si="391"/>
        <v>0</v>
      </c>
      <c r="AO1263" s="56">
        <f t="shared" si="392"/>
        <v>0</v>
      </c>
      <c r="AP1263" s="56">
        <f t="shared" si="393"/>
        <v>0</v>
      </c>
      <c r="AQ1263" s="56">
        <f t="shared" si="394"/>
        <v>0</v>
      </c>
      <c r="AR1263" s="86">
        <f t="shared" si="395"/>
        <v>0</v>
      </c>
    </row>
    <row r="1264" spans="1:44" x14ac:dyDescent="0.25">
      <c r="A1264" s="178"/>
      <c r="B1264" s="55" t="str">
        <f>_xlfn.IFNA(VLOOKUP(A1264,'Ajánlatkérő(k) adatai'!$B$4:$C$205,2,0),"")</f>
        <v/>
      </c>
      <c r="C1264" s="178"/>
      <c r="D1264" s="55" t="str">
        <f>_xlfn.IFNA(VLOOKUP(C1264,'Számlafizető(k) adatai'!$C$4:$D$203,2,0),"")</f>
        <v/>
      </c>
      <c r="E1264" s="55" t="str">
        <f>_xlfn.IFNA(VLOOKUP(C1264,'Számlafizető(k) adatai'!$C$4:$M$203,11,0),"")</f>
        <v/>
      </c>
      <c r="F1264" s="178"/>
      <c r="G1264" s="178"/>
      <c r="H1264" s="178"/>
      <c r="I1264" s="55" t="str">
        <f>IF(F1264="","",VLOOKUP(LEFT(F1264,5),'Technikai cellák'!B:C,2,0))</f>
        <v/>
      </c>
      <c r="J1264" s="55" t="str">
        <f>IF(F1264="","",VLOOKUP(I1264,'Technikai cellák'!$C$1:$D$12,2,0))</f>
        <v/>
      </c>
      <c r="K1264" s="179"/>
      <c r="L1264" s="67" t="str">
        <f t="shared" si="379"/>
        <v/>
      </c>
      <c r="M1264" s="68">
        <f t="shared" si="380"/>
        <v>0</v>
      </c>
      <c r="N1264" s="66">
        <f t="shared" si="381"/>
        <v>0</v>
      </c>
      <c r="O1264" s="152"/>
      <c r="P1264" s="172">
        <f t="shared" si="396"/>
        <v>0</v>
      </c>
      <c r="Q1264" s="69">
        <f t="shared" si="382"/>
        <v>0</v>
      </c>
      <c r="R1264" s="62">
        <f t="shared" si="383"/>
        <v>0</v>
      </c>
      <c r="S1264" s="153"/>
      <c r="T1264" s="118" t="str">
        <f t="shared" si="397"/>
        <v/>
      </c>
      <c r="U1264" s="154"/>
      <c r="V1264" s="154"/>
      <c r="W1264" s="154"/>
      <c r="X1264" s="154"/>
      <c r="Y1264" s="154"/>
      <c r="Z1264" s="154"/>
      <c r="AA1264" s="154"/>
      <c r="AB1264" s="154"/>
      <c r="AC1264" s="154"/>
      <c r="AD1264" s="154"/>
      <c r="AE1264" s="154"/>
      <c r="AF1264" s="154"/>
      <c r="AG1264" s="63">
        <f t="shared" si="384"/>
        <v>0</v>
      </c>
      <c r="AH1264" s="56">
        <f t="shared" si="385"/>
        <v>0</v>
      </c>
      <c r="AI1264" s="56">
        <f t="shared" si="386"/>
        <v>0</v>
      </c>
      <c r="AJ1264" s="56">
        <f t="shared" si="387"/>
        <v>0</v>
      </c>
      <c r="AK1264" s="56">
        <f t="shared" si="388"/>
        <v>0</v>
      </c>
      <c r="AL1264" s="56">
        <f t="shared" si="389"/>
        <v>0</v>
      </c>
      <c r="AM1264" s="56">
        <f t="shared" si="390"/>
        <v>0</v>
      </c>
      <c r="AN1264" s="56">
        <f t="shared" si="391"/>
        <v>0</v>
      </c>
      <c r="AO1264" s="56">
        <f t="shared" si="392"/>
        <v>0</v>
      </c>
      <c r="AP1264" s="56">
        <f t="shared" si="393"/>
        <v>0</v>
      </c>
      <c r="AQ1264" s="56">
        <f t="shared" si="394"/>
        <v>0</v>
      </c>
      <c r="AR1264" s="86">
        <f t="shared" si="395"/>
        <v>0</v>
      </c>
    </row>
    <row r="1265" spans="1:44" x14ac:dyDescent="0.25">
      <c r="A1265" s="178"/>
      <c r="B1265" s="55" t="str">
        <f>_xlfn.IFNA(VLOOKUP(A1265,'Ajánlatkérő(k) adatai'!$B$4:$C$205,2,0),"")</f>
        <v/>
      </c>
      <c r="C1265" s="178"/>
      <c r="D1265" s="55" t="str">
        <f>_xlfn.IFNA(VLOOKUP(C1265,'Számlafizető(k) adatai'!$C$4:$D$203,2,0),"")</f>
        <v/>
      </c>
      <c r="E1265" s="55" t="str">
        <f>_xlfn.IFNA(VLOOKUP(C1265,'Számlafizető(k) adatai'!$C$4:$M$203,11,0),"")</f>
        <v/>
      </c>
      <c r="F1265" s="178"/>
      <c r="G1265" s="178"/>
      <c r="H1265" s="178"/>
      <c r="I1265" s="55" t="str">
        <f>IF(F1265="","",VLOOKUP(LEFT(F1265,5),'Technikai cellák'!B:C,2,0))</f>
        <v/>
      </c>
      <c r="J1265" s="55" t="str">
        <f>IF(F1265="","",VLOOKUP(I1265,'Technikai cellák'!$C$1:$D$12,2,0))</f>
        <v/>
      </c>
      <c r="K1265" s="179"/>
      <c r="L1265" s="67" t="str">
        <f t="shared" si="379"/>
        <v/>
      </c>
      <c r="M1265" s="68">
        <f t="shared" si="380"/>
        <v>0</v>
      </c>
      <c r="N1265" s="66">
        <f t="shared" si="381"/>
        <v>0</v>
      </c>
      <c r="O1265" s="152"/>
      <c r="P1265" s="172">
        <f t="shared" si="396"/>
        <v>0</v>
      </c>
      <c r="Q1265" s="69">
        <f t="shared" si="382"/>
        <v>0</v>
      </c>
      <c r="R1265" s="62">
        <f t="shared" si="383"/>
        <v>0</v>
      </c>
      <c r="S1265" s="153"/>
      <c r="T1265" s="118" t="str">
        <f t="shared" si="397"/>
        <v/>
      </c>
      <c r="U1265" s="154"/>
      <c r="V1265" s="154"/>
      <c r="W1265" s="154"/>
      <c r="X1265" s="154"/>
      <c r="Y1265" s="154"/>
      <c r="Z1265" s="154"/>
      <c r="AA1265" s="154"/>
      <c r="AB1265" s="154"/>
      <c r="AC1265" s="154"/>
      <c r="AD1265" s="154"/>
      <c r="AE1265" s="154"/>
      <c r="AF1265" s="154"/>
      <c r="AG1265" s="63">
        <f t="shared" si="384"/>
        <v>0</v>
      </c>
      <c r="AH1265" s="56">
        <f t="shared" si="385"/>
        <v>0</v>
      </c>
      <c r="AI1265" s="56">
        <f t="shared" si="386"/>
        <v>0</v>
      </c>
      <c r="AJ1265" s="56">
        <f t="shared" si="387"/>
        <v>0</v>
      </c>
      <c r="AK1265" s="56">
        <f t="shared" si="388"/>
        <v>0</v>
      </c>
      <c r="AL1265" s="56">
        <f t="shared" si="389"/>
        <v>0</v>
      </c>
      <c r="AM1265" s="56">
        <f t="shared" si="390"/>
        <v>0</v>
      </c>
      <c r="AN1265" s="56">
        <f t="shared" si="391"/>
        <v>0</v>
      </c>
      <c r="AO1265" s="56">
        <f t="shared" si="392"/>
        <v>0</v>
      </c>
      <c r="AP1265" s="56">
        <f t="shared" si="393"/>
        <v>0</v>
      </c>
      <c r="AQ1265" s="56">
        <f t="shared" si="394"/>
        <v>0</v>
      </c>
      <c r="AR1265" s="86">
        <f t="shared" si="395"/>
        <v>0</v>
      </c>
    </row>
    <row r="1266" spans="1:44" x14ac:dyDescent="0.25">
      <c r="A1266" s="178"/>
      <c r="B1266" s="55" t="str">
        <f>_xlfn.IFNA(VLOOKUP(A1266,'Ajánlatkérő(k) adatai'!$B$4:$C$205,2,0),"")</f>
        <v/>
      </c>
      <c r="C1266" s="178"/>
      <c r="D1266" s="55" t="str">
        <f>_xlfn.IFNA(VLOOKUP(C1266,'Számlafizető(k) adatai'!$C$4:$D$203,2,0),"")</f>
        <v/>
      </c>
      <c r="E1266" s="55" t="str">
        <f>_xlfn.IFNA(VLOOKUP(C1266,'Számlafizető(k) adatai'!$C$4:$M$203,11,0),"")</f>
        <v/>
      </c>
      <c r="F1266" s="178"/>
      <c r="G1266" s="178"/>
      <c r="H1266" s="178"/>
      <c r="I1266" s="55" t="str">
        <f>IF(F1266="","",VLOOKUP(LEFT(F1266,5),'Technikai cellák'!B:C,2,0))</f>
        <v/>
      </c>
      <c r="J1266" s="55" t="str">
        <f>IF(F1266="","",VLOOKUP(I1266,'Technikai cellák'!$C$1:$D$12,2,0))</f>
        <v/>
      </c>
      <c r="K1266" s="179"/>
      <c r="L1266" s="67" t="str">
        <f t="shared" si="379"/>
        <v/>
      </c>
      <c r="M1266" s="68">
        <f t="shared" si="380"/>
        <v>0</v>
      </c>
      <c r="N1266" s="66">
        <f t="shared" si="381"/>
        <v>0</v>
      </c>
      <c r="O1266" s="152"/>
      <c r="P1266" s="172">
        <f t="shared" si="396"/>
        <v>0</v>
      </c>
      <c r="Q1266" s="69">
        <f t="shared" si="382"/>
        <v>0</v>
      </c>
      <c r="R1266" s="62">
        <f t="shared" si="383"/>
        <v>0</v>
      </c>
      <c r="S1266" s="153"/>
      <c r="T1266" s="118" t="str">
        <f t="shared" si="397"/>
        <v/>
      </c>
      <c r="U1266" s="154"/>
      <c r="V1266" s="154"/>
      <c r="W1266" s="154"/>
      <c r="X1266" s="154"/>
      <c r="Y1266" s="154"/>
      <c r="Z1266" s="154"/>
      <c r="AA1266" s="154"/>
      <c r="AB1266" s="154"/>
      <c r="AC1266" s="154"/>
      <c r="AD1266" s="154"/>
      <c r="AE1266" s="154"/>
      <c r="AF1266" s="154"/>
      <c r="AG1266" s="63">
        <f t="shared" si="384"/>
        <v>0</v>
      </c>
      <c r="AH1266" s="56">
        <f t="shared" si="385"/>
        <v>0</v>
      </c>
      <c r="AI1266" s="56">
        <f t="shared" si="386"/>
        <v>0</v>
      </c>
      <c r="AJ1266" s="56">
        <f t="shared" si="387"/>
        <v>0</v>
      </c>
      <c r="AK1266" s="56">
        <f t="shared" si="388"/>
        <v>0</v>
      </c>
      <c r="AL1266" s="56">
        <f t="shared" si="389"/>
        <v>0</v>
      </c>
      <c r="AM1266" s="56">
        <f t="shared" si="390"/>
        <v>0</v>
      </c>
      <c r="AN1266" s="56">
        <f t="shared" si="391"/>
        <v>0</v>
      </c>
      <c r="AO1266" s="56">
        <f t="shared" si="392"/>
        <v>0</v>
      </c>
      <c r="AP1266" s="56">
        <f t="shared" si="393"/>
        <v>0</v>
      </c>
      <c r="AQ1266" s="56">
        <f t="shared" si="394"/>
        <v>0</v>
      </c>
      <c r="AR1266" s="86">
        <f t="shared" si="395"/>
        <v>0</v>
      </c>
    </row>
    <row r="1267" spans="1:44" x14ac:dyDescent="0.25">
      <c r="A1267" s="178"/>
      <c r="B1267" s="55" t="str">
        <f>_xlfn.IFNA(VLOOKUP(A1267,'Ajánlatkérő(k) adatai'!$B$4:$C$205,2,0),"")</f>
        <v/>
      </c>
      <c r="C1267" s="178"/>
      <c r="D1267" s="55" t="str">
        <f>_xlfn.IFNA(VLOOKUP(C1267,'Számlafizető(k) adatai'!$C$4:$D$203,2,0),"")</f>
        <v/>
      </c>
      <c r="E1267" s="55" t="str">
        <f>_xlfn.IFNA(VLOOKUP(C1267,'Számlafizető(k) adatai'!$C$4:$M$203,11,0),"")</f>
        <v/>
      </c>
      <c r="F1267" s="178"/>
      <c r="G1267" s="178"/>
      <c r="H1267" s="178"/>
      <c r="I1267" s="55" t="str">
        <f>IF(F1267="","",VLOOKUP(LEFT(F1267,5),'Technikai cellák'!B:C,2,0))</f>
        <v/>
      </c>
      <c r="J1267" s="55" t="str">
        <f>IF(F1267="","",VLOOKUP(I1267,'Technikai cellák'!$C$1:$D$12,2,0))</f>
        <v/>
      </c>
      <c r="K1267" s="179"/>
      <c r="L1267" s="67" t="str">
        <f t="shared" si="379"/>
        <v/>
      </c>
      <c r="M1267" s="68">
        <f t="shared" si="380"/>
        <v>0</v>
      </c>
      <c r="N1267" s="66">
        <f t="shared" si="381"/>
        <v>0</v>
      </c>
      <c r="O1267" s="152"/>
      <c r="P1267" s="172">
        <f t="shared" si="396"/>
        <v>0</v>
      </c>
      <c r="Q1267" s="69">
        <f t="shared" si="382"/>
        <v>0</v>
      </c>
      <c r="R1267" s="62">
        <f t="shared" si="383"/>
        <v>0</v>
      </c>
      <c r="S1267" s="153"/>
      <c r="T1267" s="118" t="str">
        <f t="shared" si="397"/>
        <v/>
      </c>
      <c r="U1267" s="154"/>
      <c r="V1267" s="154"/>
      <c r="W1267" s="154"/>
      <c r="X1267" s="154"/>
      <c r="Y1267" s="154"/>
      <c r="Z1267" s="154"/>
      <c r="AA1267" s="154"/>
      <c r="AB1267" s="154"/>
      <c r="AC1267" s="154"/>
      <c r="AD1267" s="154"/>
      <c r="AE1267" s="154"/>
      <c r="AF1267" s="154"/>
      <c r="AG1267" s="63">
        <f t="shared" si="384"/>
        <v>0</v>
      </c>
      <c r="AH1267" s="56">
        <f t="shared" si="385"/>
        <v>0</v>
      </c>
      <c r="AI1267" s="56">
        <f t="shared" si="386"/>
        <v>0</v>
      </c>
      <c r="AJ1267" s="56">
        <f t="shared" si="387"/>
        <v>0</v>
      </c>
      <c r="AK1267" s="56">
        <f t="shared" si="388"/>
        <v>0</v>
      </c>
      <c r="AL1267" s="56">
        <f t="shared" si="389"/>
        <v>0</v>
      </c>
      <c r="AM1267" s="56">
        <f t="shared" si="390"/>
        <v>0</v>
      </c>
      <c r="AN1267" s="56">
        <f t="shared" si="391"/>
        <v>0</v>
      </c>
      <c r="AO1267" s="56">
        <f t="shared" si="392"/>
        <v>0</v>
      </c>
      <c r="AP1267" s="56">
        <f t="shared" si="393"/>
        <v>0</v>
      </c>
      <c r="AQ1267" s="56">
        <f t="shared" si="394"/>
        <v>0</v>
      </c>
      <c r="AR1267" s="86">
        <f t="shared" si="395"/>
        <v>0</v>
      </c>
    </row>
    <row r="1268" spans="1:44" x14ac:dyDescent="0.25">
      <c r="A1268" s="178"/>
      <c r="B1268" s="55" t="str">
        <f>_xlfn.IFNA(VLOOKUP(A1268,'Ajánlatkérő(k) adatai'!$B$4:$C$205,2,0),"")</f>
        <v/>
      </c>
      <c r="C1268" s="178"/>
      <c r="D1268" s="55" t="str">
        <f>_xlfn.IFNA(VLOOKUP(C1268,'Számlafizető(k) adatai'!$C$4:$D$203,2,0),"")</f>
        <v/>
      </c>
      <c r="E1268" s="55" t="str">
        <f>_xlfn.IFNA(VLOOKUP(C1268,'Számlafizető(k) adatai'!$C$4:$M$203,11,0),"")</f>
        <v/>
      </c>
      <c r="F1268" s="178"/>
      <c r="G1268" s="178"/>
      <c r="H1268" s="178"/>
      <c r="I1268" s="55" t="str">
        <f>IF(F1268="","",VLOOKUP(LEFT(F1268,5),'Technikai cellák'!B:C,2,0))</f>
        <v/>
      </c>
      <c r="J1268" s="55" t="str">
        <f>IF(F1268="","",VLOOKUP(I1268,'Technikai cellák'!$C$1:$D$12,2,0))</f>
        <v/>
      </c>
      <c r="K1268" s="179"/>
      <c r="L1268" s="67" t="str">
        <f t="shared" si="379"/>
        <v/>
      </c>
      <c r="M1268" s="68">
        <f t="shared" si="380"/>
        <v>0</v>
      </c>
      <c r="N1268" s="66">
        <f t="shared" si="381"/>
        <v>0</v>
      </c>
      <c r="O1268" s="152"/>
      <c r="P1268" s="172">
        <f t="shared" si="396"/>
        <v>0</v>
      </c>
      <c r="Q1268" s="69">
        <f t="shared" si="382"/>
        <v>0</v>
      </c>
      <c r="R1268" s="62">
        <f t="shared" si="383"/>
        <v>0</v>
      </c>
      <c r="S1268" s="153"/>
      <c r="T1268" s="118" t="str">
        <f t="shared" si="397"/>
        <v/>
      </c>
      <c r="U1268" s="154"/>
      <c r="V1268" s="154"/>
      <c r="W1268" s="154"/>
      <c r="X1268" s="154"/>
      <c r="Y1268" s="154"/>
      <c r="Z1268" s="154"/>
      <c r="AA1268" s="154"/>
      <c r="AB1268" s="154"/>
      <c r="AC1268" s="154"/>
      <c r="AD1268" s="154"/>
      <c r="AE1268" s="154"/>
      <c r="AF1268" s="154"/>
      <c r="AG1268" s="63">
        <f t="shared" si="384"/>
        <v>0</v>
      </c>
      <c r="AH1268" s="56">
        <f t="shared" si="385"/>
        <v>0</v>
      </c>
      <c r="AI1268" s="56">
        <f t="shared" si="386"/>
        <v>0</v>
      </c>
      <c r="AJ1268" s="56">
        <f t="shared" si="387"/>
        <v>0</v>
      </c>
      <c r="AK1268" s="56">
        <f t="shared" si="388"/>
        <v>0</v>
      </c>
      <c r="AL1268" s="56">
        <f t="shared" si="389"/>
        <v>0</v>
      </c>
      <c r="AM1268" s="56">
        <f t="shared" si="390"/>
        <v>0</v>
      </c>
      <c r="AN1268" s="56">
        <f t="shared" si="391"/>
        <v>0</v>
      </c>
      <c r="AO1268" s="56">
        <f t="shared" si="392"/>
        <v>0</v>
      </c>
      <c r="AP1268" s="56">
        <f t="shared" si="393"/>
        <v>0</v>
      </c>
      <c r="AQ1268" s="56">
        <f t="shared" si="394"/>
        <v>0</v>
      </c>
      <c r="AR1268" s="86">
        <f t="shared" si="395"/>
        <v>0</v>
      </c>
    </row>
    <row r="1269" spans="1:44" x14ac:dyDescent="0.25">
      <c r="A1269" s="178"/>
      <c r="B1269" s="55" t="str">
        <f>_xlfn.IFNA(VLOOKUP(A1269,'Ajánlatkérő(k) adatai'!$B$4:$C$205,2,0),"")</f>
        <v/>
      </c>
      <c r="C1269" s="178"/>
      <c r="D1269" s="55" t="str">
        <f>_xlfn.IFNA(VLOOKUP(C1269,'Számlafizető(k) adatai'!$C$4:$D$203,2,0),"")</f>
        <v/>
      </c>
      <c r="E1269" s="55" t="str">
        <f>_xlfn.IFNA(VLOOKUP(C1269,'Számlafizető(k) adatai'!$C$4:$M$203,11,0),"")</f>
        <v/>
      </c>
      <c r="F1269" s="178"/>
      <c r="G1269" s="178"/>
      <c r="H1269" s="178"/>
      <c r="I1269" s="55" t="str">
        <f>IF(F1269="","",VLOOKUP(LEFT(F1269,5),'Technikai cellák'!B:C,2,0))</f>
        <v/>
      </c>
      <c r="J1269" s="55" t="str">
        <f>IF(F1269="","",VLOOKUP(I1269,'Technikai cellák'!$C$1:$D$12,2,0))</f>
        <v/>
      </c>
      <c r="K1269" s="179"/>
      <c r="L1269" s="67" t="str">
        <f t="shared" ref="L1269:L1332" si="398">IF(K1269="","",IF(K1269&lt;20,"20 alatti",IF(K1269&lt;100,"20-99",IF(K1269&lt;500,"100-500","500-"))))</f>
        <v/>
      </c>
      <c r="M1269" s="68">
        <f t="shared" ref="M1269:M1332" si="399">ROUND(IF(L1269="20 alatti",K1269*1,0),0)</f>
        <v>0</v>
      </c>
      <c r="N1269" s="66">
        <f t="shared" ref="N1269:N1332" si="400">ROUND(IF(L1269="20-99",K1269*10.5,0),0)</f>
        <v>0</v>
      </c>
      <c r="O1269" s="152"/>
      <c r="P1269" s="172">
        <f t="shared" si="396"/>
        <v>0</v>
      </c>
      <c r="Q1269" s="69">
        <f t="shared" ref="Q1269:Q1332" si="401">ROUND(R1269*$F$10,0)</f>
        <v>0</v>
      </c>
      <c r="R1269" s="62">
        <f t="shared" si="383"/>
        <v>0</v>
      </c>
      <c r="S1269" s="153"/>
      <c r="T1269" s="118" t="str">
        <f t="shared" si="397"/>
        <v/>
      </c>
      <c r="U1269" s="154"/>
      <c r="V1269" s="154"/>
      <c r="W1269" s="154"/>
      <c r="X1269" s="154"/>
      <c r="Y1269" s="154"/>
      <c r="Z1269" s="154"/>
      <c r="AA1269" s="154"/>
      <c r="AB1269" s="154"/>
      <c r="AC1269" s="154"/>
      <c r="AD1269" s="154"/>
      <c r="AE1269" s="154"/>
      <c r="AF1269" s="154"/>
      <c r="AG1269" s="63">
        <f t="shared" si="384"/>
        <v>0</v>
      </c>
      <c r="AH1269" s="56">
        <f t="shared" si="385"/>
        <v>0</v>
      </c>
      <c r="AI1269" s="56">
        <f t="shared" si="386"/>
        <v>0</v>
      </c>
      <c r="AJ1269" s="56">
        <f t="shared" si="387"/>
        <v>0</v>
      </c>
      <c r="AK1269" s="56">
        <f t="shared" si="388"/>
        <v>0</v>
      </c>
      <c r="AL1269" s="56">
        <f t="shared" si="389"/>
        <v>0</v>
      </c>
      <c r="AM1269" s="56">
        <f t="shared" si="390"/>
        <v>0</v>
      </c>
      <c r="AN1269" s="56">
        <f t="shared" si="391"/>
        <v>0</v>
      </c>
      <c r="AO1269" s="56">
        <f t="shared" si="392"/>
        <v>0</v>
      </c>
      <c r="AP1269" s="56">
        <f t="shared" si="393"/>
        <v>0</v>
      </c>
      <c r="AQ1269" s="56">
        <f t="shared" si="394"/>
        <v>0</v>
      </c>
      <c r="AR1269" s="86">
        <f t="shared" si="395"/>
        <v>0</v>
      </c>
    </row>
    <row r="1270" spans="1:44" x14ac:dyDescent="0.25">
      <c r="A1270" s="178"/>
      <c r="B1270" s="55" t="str">
        <f>_xlfn.IFNA(VLOOKUP(A1270,'Ajánlatkérő(k) adatai'!$B$4:$C$205,2,0),"")</f>
        <v/>
      </c>
      <c r="C1270" s="178"/>
      <c r="D1270" s="55" t="str">
        <f>_xlfn.IFNA(VLOOKUP(C1270,'Számlafizető(k) adatai'!$C$4:$D$203,2,0),"")</f>
        <v/>
      </c>
      <c r="E1270" s="55" t="str">
        <f>_xlfn.IFNA(VLOOKUP(C1270,'Számlafizető(k) adatai'!$C$4:$M$203,11,0),"")</f>
        <v/>
      </c>
      <c r="F1270" s="178"/>
      <c r="G1270" s="178"/>
      <c r="H1270" s="178"/>
      <c r="I1270" s="55" t="str">
        <f>IF(F1270="","",VLOOKUP(LEFT(F1270,5),'Technikai cellák'!B:C,2,0))</f>
        <v/>
      </c>
      <c r="J1270" s="55" t="str">
        <f>IF(F1270="","",VLOOKUP(I1270,'Technikai cellák'!$C$1:$D$12,2,0))</f>
        <v/>
      </c>
      <c r="K1270" s="179"/>
      <c r="L1270" s="67" t="str">
        <f t="shared" si="398"/>
        <v/>
      </c>
      <c r="M1270" s="68">
        <f t="shared" si="399"/>
        <v>0</v>
      </c>
      <c r="N1270" s="66">
        <f t="shared" si="400"/>
        <v>0</v>
      </c>
      <c r="O1270" s="152"/>
      <c r="P1270" s="172">
        <f t="shared" si="396"/>
        <v>0</v>
      </c>
      <c r="Q1270" s="69">
        <f t="shared" si="401"/>
        <v>0</v>
      </c>
      <c r="R1270" s="62">
        <f t="shared" si="383"/>
        <v>0</v>
      </c>
      <c r="S1270" s="153"/>
      <c r="T1270" s="118" t="str">
        <f t="shared" si="397"/>
        <v/>
      </c>
      <c r="U1270" s="154"/>
      <c r="V1270" s="154"/>
      <c r="W1270" s="154"/>
      <c r="X1270" s="154"/>
      <c r="Y1270" s="154"/>
      <c r="Z1270" s="154"/>
      <c r="AA1270" s="154"/>
      <c r="AB1270" s="154"/>
      <c r="AC1270" s="154"/>
      <c r="AD1270" s="154"/>
      <c r="AE1270" s="154"/>
      <c r="AF1270" s="154"/>
      <c r="AG1270" s="63">
        <f t="shared" si="384"/>
        <v>0</v>
      </c>
      <c r="AH1270" s="56">
        <f t="shared" si="385"/>
        <v>0</v>
      </c>
      <c r="AI1270" s="56">
        <f t="shared" si="386"/>
        <v>0</v>
      </c>
      <c r="AJ1270" s="56">
        <f t="shared" si="387"/>
        <v>0</v>
      </c>
      <c r="AK1270" s="56">
        <f t="shared" si="388"/>
        <v>0</v>
      </c>
      <c r="AL1270" s="56">
        <f t="shared" si="389"/>
        <v>0</v>
      </c>
      <c r="AM1270" s="56">
        <f t="shared" si="390"/>
        <v>0</v>
      </c>
      <c r="AN1270" s="56">
        <f t="shared" si="391"/>
        <v>0</v>
      </c>
      <c r="AO1270" s="56">
        <f t="shared" si="392"/>
        <v>0</v>
      </c>
      <c r="AP1270" s="56">
        <f t="shared" si="393"/>
        <v>0</v>
      </c>
      <c r="AQ1270" s="56">
        <f t="shared" si="394"/>
        <v>0</v>
      </c>
      <c r="AR1270" s="86">
        <f t="shared" si="395"/>
        <v>0</v>
      </c>
    </row>
    <row r="1271" spans="1:44" x14ac:dyDescent="0.25">
      <c r="A1271" s="178"/>
      <c r="B1271" s="55" t="str">
        <f>_xlfn.IFNA(VLOOKUP(A1271,'Ajánlatkérő(k) adatai'!$B$4:$C$205,2,0),"")</f>
        <v/>
      </c>
      <c r="C1271" s="178"/>
      <c r="D1271" s="55" t="str">
        <f>_xlfn.IFNA(VLOOKUP(C1271,'Számlafizető(k) adatai'!$C$4:$D$203,2,0),"")</f>
        <v/>
      </c>
      <c r="E1271" s="55" t="str">
        <f>_xlfn.IFNA(VLOOKUP(C1271,'Számlafizető(k) adatai'!$C$4:$M$203,11,0),"")</f>
        <v/>
      </c>
      <c r="F1271" s="178"/>
      <c r="G1271" s="178"/>
      <c r="H1271" s="178"/>
      <c r="I1271" s="55" t="str">
        <f>IF(F1271="","",VLOOKUP(LEFT(F1271,5),'Technikai cellák'!B:C,2,0))</f>
        <v/>
      </c>
      <c r="J1271" s="55" t="str">
        <f>IF(F1271="","",VLOOKUP(I1271,'Technikai cellák'!$C$1:$D$12,2,0))</f>
        <v/>
      </c>
      <c r="K1271" s="179"/>
      <c r="L1271" s="67" t="str">
        <f t="shared" si="398"/>
        <v/>
      </c>
      <c r="M1271" s="68">
        <f t="shared" si="399"/>
        <v>0</v>
      </c>
      <c r="N1271" s="66">
        <f t="shared" si="400"/>
        <v>0</v>
      </c>
      <c r="O1271" s="152"/>
      <c r="P1271" s="172">
        <f t="shared" si="396"/>
        <v>0</v>
      </c>
      <c r="Q1271" s="69">
        <f t="shared" si="401"/>
        <v>0</v>
      </c>
      <c r="R1271" s="62">
        <f t="shared" si="383"/>
        <v>0</v>
      </c>
      <c r="S1271" s="153"/>
      <c r="T1271" s="118" t="str">
        <f t="shared" si="397"/>
        <v/>
      </c>
      <c r="U1271" s="154"/>
      <c r="V1271" s="154"/>
      <c r="W1271" s="154"/>
      <c r="X1271" s="154"/>
      <c r="Y1271" s="154"/>
      <c r="Z1271" s="154"/>
      <c r="AA1271" s="154"/>
      <c r="AB1271" s="154"/>
      <c r="AC1271" s="154"/>
      <c r="AD1271" s="154"/>
      <c r="AE1271" s="154"/>
      <c r="AF1271" s="154"/>
      <c r="AG1271" s="63">
        <f t="shared" si="384"/>
        <v>0</v>
      </c>
      <c r="AH1271" s="56">
        <f t="shared" si="385"/>
        <v>0</v>
      </c>
      <c r="AI1271" s="56">
        <f t="shared" si="386"/>
        <v>0</v>
      </c>
      <c r="AJ1271" s="56">
        <f t="shared" si="387"/>
        <v>0</v>
      </c>
      <c r="AK1271" s="56">
        <f t="shared" si="388"/>
        <v>0</v>
      </c>
      <c r="AL1271" s="56">
        <f t="shared" si="389"/>
        <v>0</v>
      </c>
      <c r="AM1271" s="56">
        <f t="shared" si="390"/>
        <v>0</v>
      </c>
      <c r="AN1271" s="56">
        <f t="shared" si="391"/>
        <v>0</v>
      </c>
      <c r="AO1271" s="56">
        <f t="shared" si="392"/>
        <v>0</v>
      </c>
      <c r="AP1271" s="56">
        <f t="shared" si="393"/>
        <v>0</v>
      </c>
      <c r="AQ1271" s="56">
        <f t="shared" si="394"/>
        <v>0</v>
      </c>
      <c r="AR1271" s="86">
        <f t="shared" si="395"/>
        <v>0</v>
      </c>
    </row>
    <row r="1272" spans="1:44" x14ac:dyDescent="0.25">
      <c r="A1272" s="178"/>
      <c r="B1272" s="55" t="str">
        <f>_xlfn.IFNA(VLOOKUP(A1272,'Ajánlatkérő(k) adatai'!$B$4:$C$205,2,0),"")</f>
        <v/>
      </c>
      <c r="C1272" s="178"/>
      <c r="D1272" s="55" t="str">
        <f>_xlfn.IFNA(VLOOKUP(C1272,'Számlafizető(k) adatai'!$C$4:$D$203,2,0),"")</f>
        <v/>
      </c>
      <c r="E1272" s="55" t="str">
        <f>_xlfn.IFNA(VLOOKUP(C1272,'Számlafizető(k) adatai'!$C$4:$M$203,11,0),"")</f>
        <v/>
      </c>
      <c r="F1272" s="178"/>
      <c r="G1272" s="178"/>
      <c r="H1272" s="178"/>
      <c r="I1272" s="55" t="str">
        <f>IF(F1272="","",VLOOKUP(LEFT(F1272,5),'Technikai cellák'!B:C,2,0))</f>
        <v/>
      </c>
      <c r="J1272" s="55" t="str">
        <f>IF(F1272="","",VLOOKUP(I1272,'Technikai cellák'!$C$1:$D$12,2,0))</f>
        <v/>
      </c>
      <c r="K1272" s="179"/>
      <c r="L1272" s="67" t="str">
        <f t="shared" si="398"/>
        <v/>
      </c>
      <c r="M1272" s="68">
        <f t="shared" si="399"/>
        <v>0</v>
      </c>
      <c r="N1272" s="66">
        <f t="shared" si="400"/>
        <v>0</v>
      </c>
      <c r="O1272" s="152"/>
      <c r="P1272" s="172">
        <f t="shared" si="396"/>
        <v>0</v>
      </c>
      <c r="Q1272" s="69">
        <f t="shared" si="401"/>
        <v>0</v>
      </c>
      <c r="R1272" s="62">
        <f t="shared" si="383"/>
        <v>0</v>
      </c>
      <c r="S1272" s="153"/>
      <c r="T1272" s="118" t="str">
        <f t="shared" si="397"/>
        <v/>
      </c>
      <c r="U1272" s="154"/>
      <c r="V1272" s="154"/>
      <c r="W1272" s="154"/>
      <c r="X1272" s="154"/>
      <c r="Y1272" s="154"/>
      <c r="Z1272" s="154"/>
      <c r="AA1272" s="154"/>
      <c r="AB1272" s="154"/>
      <c r="AC1272" s="154"/>
      <c r="AD1272" s="154"/>
      <c r="AE1272" s="154"/>
      <c r="AF1272" s="154"/>
      <c r="AG1272" s="63">
        <f t="shared" si="384"/>
        <v>0</v>
      </c>
      <c r="AH1272" s="56">
        <f t="shared" si="385"/>
        <v>0</v>
      </c>
      <c r="AI1272" s="56">
        <f t="shared" si="386"/>
        <v>0</v>
      </c>
      <c r="AJ1272" s="56">
        <f t="shared" si="387"/>
        <v>0</v>
      </c>
      <c r="AK1272" s="56">
        <f t="shared" si="388"/>
        <v>0</v>
      </c>
      <c r="AL1272" s="56">
        <f t="shared" si="389"/>
        <v>0</v>
      </c>
      <c r="AM1272" s="56">
        <f t="shared" si="390"/>
        <v>0</v>
      </c>
      <c r="AN1272" s="56">
        <f t="shared" si="391"/>
        <v>0</v>
      </c>
      <c r="AO1272" s="56">
        <f t="shared" si="392"/>
        <v>0</v>
      </c>
      <c r="AP1272" s="56">
        <f t="shared" si="393"/>
        <v>0</v>
      </c>
      <c r="AQ1272" s="56">
        <f t="shared" si="394"/>
        <v>0</v>
      </c>
      <c r="AR1272" s="86">
        <f t="shared" si="395"/>
        <v>0</v>
      </c>
    </row>
    <row r="1273" spans="1:44" x14ac:dyDescent="0.25">
      <c r="A1273" s="178"/>
      <c r="B1273" s="55" t="str">
        <f>_xlfn.IFNA(VLOOKUP(A1273,'Ajánlatkérő(k) adatai'!$B$4:$C$205,2,0),"")</f>
        <v/>
      </c>
      <c r="C1273" s="178"/>
      <c r="D1273" s="55" t="str">
        <f>_xlfn.IFNA(VLOOKUP(C1273,'Számlafizető(k) adatai'!$C$4:$D$203,2,0),"")</f>
        <v/>
      </c>
      <c r="E1273" s="55" t="str">
        <f>_xlfn.IFNA(VLOOKUP(C1273,'Számlafizető(k) adatai'!$C$4:$M$203,11,0),"")</f>
        <v/>
      </c>
      <c r="F1273" s="178"/>
      <c r="G1273" s="178"/>
      <c r="H1273" s="178"/>
      <c r="I1273" s="55" t="str">
        <f>IF(F1273="","",VLOOKUP(LEFT(F1273,5),'Technikai cellák'!B:C,2,0))</f>
        <v/>
      </c>
      <c r="J1273" s="55" t="str">
        <f>IF(F1273="","",VLOOKUP(I1273,'Technikai cellák'!$C$1:$D$12,2,0))</f>
        <v/>
      </c>
      <c r="K1273" s="179"/>
      <c r="L1273" s="67" t="str">
        <f t="shared" si="398"/>
        <v/>
      </c>
      <c r="M1273" s="68">
        <f t="shared" si="399"/>
        <v>0</v>
      </c>
      <c r="N1273" s="66">
        <f t="shared" si="400"/>
        <v>0</v>
      </c>
      <c r="O1273" s="152"/>
      <c r="P1273" s="172">
        <f t="shared" si="396"/>
        <v>0</v>
      </c>
      <c r="Q1273" s="69">
        <f t="shared" si="401"/>
        <v>0</v>
      </c>
      <c r="R1273" s="62">
        <f t="shared" si="383"/>
        <v>0</v>
      </c>
      <c r="S1273" s="153"/>
      <c r="T1273" s="118" t="str">
        <f t="shared" si="397"/>
        <v/>
      </c>
      <c r="U1273" s="154"/>
      <c r="V1273" s="154"/>
      <c r="W1273" s="154"/>
      <c r="X1273" s="154"/>
      <c r="Y1273" s="154"/>
      <c r="Z1273" s="154"/>
      <c r="AA1273" s="154"/>
      <c r="AB1273" s="154"/>
      <c r="AC1273" s="154"/>
      <c r="AD1273" s="154"/>
      <c r="AE1273" s="154"/>
      <c r="AF1273" s="154"/>
      <c r="AG1273" s="63">
        <f t="shared" si="384"/>
        <v>0</v>
      </c>
      <c r="AH1273" s="56">
        <f t="shared" si="385"/>
        <v>0</v>
      </c>
      <c r="AI1273" s="56">
        <f t="shared" si="386"/>
        <v>0</v>
      </c>
      <c r="AJ1273" s="56">
        <f t="shared" si="387"/>
        <v>0</v>
      </c>
      <c r="AK1273" s="56">
        <f t="shared" si="388"/>
        <v>0</v>
      </c>
      <c r="AL1273" s="56">
        <f t="shared" si="389"/>
        <v>0</v>
      </c>
      <c r="AM1273" s="56">
        <f t="shared" si="390"/>
        <v>0</v>
      </c>
      <c r="AN1273" s="56">
        <f t="shared" si="391"/>
        <v>0</v>
      </c>
      <c r="AO1273" s="56">
        <f t="shared" si="392"/>
        <v>0</v>
      </c>
      <c r="AP1273" s="56">
        <f t="shared" si="393"/>
        <v>0</v>
      </c>
      <c r="AQ1273" s="56">
        <f t="shared" si="394"/>
        <v>0</v>
      </c>
      <c r="AR1273" s="86">
        <f t="shared" si="395"/>
        <v>0</v>
      </c>
    </row>
    <row r="1274" spans="1:44" x14ac:dyDescent="0.25">
      <c r="A1274" s="178"/>
      <c r="B1274" s="55" t="str">
        <f>_xlfn.IFNA(VLOOKUP(A1274,'Ajánlatkérő(k) adatai'!$B$4:$C$205,2,0),"")</f>
        <v/>
      </c>
      <c r="C1274" s="178"/>
      <c r="D1274" s="55" t="str">
        <f>_xlfn.IFNA(VLOOKUP(C1274,'Számlafizető(k) adatai'!$C$4:$D$203,2,0),"")</f>
        <v/>
      </c>
      <c r="E1274" s="55" t="str">
        <f>_xlfn.IFNA(VLOOKUP(C1274,'Számlafizető(k) adatai'!$C$4:$M$203,11,0),"")</f>
        <v/>
      </c>
      <c r="F1274" s="178"/>
      <c r="G1274" s="178"/>
      <c r="H1274" s="178"/>
      <c r="I1274" s="55" t="str">
        <f>IF(F1274="","",VLOOKUP(LEFT(F1274,5),'Technikai cellák'!B:C,2,0))</f>
        <v/>
      </c>
      <c r="J1274" s="55" t="str">
        <f>IF(F1274="","",VLOOKUP(I1274,'Technikai cellák'!$C$1:$D$12,2,0))</f>
        <v/>
      </c>
      <c r="K1274" s="179"/>
      <c r="L1274" s="67" t="str">
        <f t="shared" si="398"/>
        <v/>
      </c>
      <c r="M1274" s="68">
        <f t="shared" si="399"/>
        <v>0</v>
      </c>
      <c r="N1274" s="66">
        <f t="shared" si="400"/>
        <v>0</v>
      </c>
      <c r="O1274" s="152"/>
      <c r="P1274" s="172">
        <f t="shared" si="396"/>
        <v>0</v>
      </c>
      <c r="Q1274" s="69">
        <f t="shared" si="401"/>
        <v>0</v>
      </c>
      <c r="R1274" s="62">
        <f t="shared" si="383"/>
        <v>0</v>
      </c>
      <c r="S1274" s="153"/>
      <c r="T1274" s="118" t="str">
        <f t="shared" si="397"/>
        <v/>
      </c>
      <c r="U1274" s="154"/>
      <c r="V1274" s="154"/>
      <c r="W1274" s="154"/>
      <c r="X1274" s="154"/>
      <c r="Y1274" s="154"/>
      <c r="Z1274" s="154"/>
      <c r="AA1274" s="154"/>
      <c r="AB1274" s="154"/>
      <c r="AC1274" s="154"/>
      <c r="AD1274" s="154"/>
      <c r="AE1274" s="154"/>
      <c r="AF1274" s="154"/>
      <c r="AG1274" s="63">
        <f t="shared" si="384"/>
        <v>0</v>
      </c>
      <c r="AH1274" s="56">
        <f t="shared" si="385"/>
        <v>0</v>
      </c>
      <c r="AI1274" s="56">
        <f t="shared" si="386"/>
        <v>0</v>
      </c>
      <c r="AJ1274" s="56">
        <f t="shared" si="387"/>
        <v>0</v>
      </c>
      <c r="AK1274" s="56">
        <f t="shared" si="388"/>
        <v>0</v>
      </c>
      <c r="AL1274" s="56">
        <f t="shared" si="389"/>
        <v>0</v>
      </c>
      <c r="AM1274" s="56">
        <f t="shared" si="390"/>
        <v>0</v>
      </c>
      <c r="AN1274" s="56">
        <f t="shared" si="391"/>
        <v>0</v>
      </c>
      <c r="AO1274" s="56">
        <f t="shared" si="392"/>
        <v>0</v>
      </c>
      <c r="AP1274" s="56">
        <f t="shared" si="393"/>
        <v>0</v>
      </c>
      <c r="AQ1274" s="56">
        <f t="shared" si="394"/>
        <v>0</v>
      </c>
      <c r="AR1274" s="86">
        <f t="shared" si="395"/>
        <v>0</v>
      </c>
    </row>
    <row r="1275" spans="1:44" x14ac:dyDescent="0.25">
      <c r="A1275" s="178"/>
      <c r="B1275" s="55" t="str">
        <f>_xlfn.IFNA(VLOOKUP(A1275,'Ajánlatkérő(k) adatai'!$B$4:$C$205,2,0),"")</f>
        <v/>
      </c>
      <c r="C1275" s="178"/>
      <c r="D1275" s="55" t="str">
        <f>_xlfn.IFNA(VLOOKUP(C1275,'Számlafizető(k) adatai'!$C$4:$D$203,2,0),"")</f>
        <v/>
      </c>
      <c r="E1275" s="55" t="str">
        <f>_xlfn.IFNA(VLOOKUP(C1275,'Számlafizető(k) adatai'!$C$4:$M$203,11,0),"")</f>
        <v/>
      </c>
      <c r="F1275" s="178"/>
      <c r="G1275" s="178"/>
      <c r="H1275" s="178"/>
      <c r="I1275" s="55" t="str">
        <f>IF(F1275="","",VLOOKUP(LEFT(F1275,5),'Technikai cellák'!B:C,2,0))</f>
        <v/>
      </c>
      <c r="J1275" s="55" t="str">
        <f>IF(F1275="","",VLOOKUP(I1275,'Technikai cellák'!$C$1:$D$12,2,0))</f>
        <v/>
      </c>
      <c r="K1275" s="179"/>
      <c r="L1275" s="67" t="str">
        <f t="shared" si="398"/>
        <v/>
      </c>
      <c r="M1275" s="68">
        <f t="shared" si="399"/>
        <v>0</v>
      </c>
      <c r="N1275" s="66">
        <f t="shared" si="400"/>
        <v>0</v>
      </c>
      <c r="O1275" s="152"/>
      <c r="P1275" s="172">
        <f t="shared" si="396"/>
        <v>0</v>
      </c>
      <c r="Q1275" s="69">
        <f t="shared" si="401"/>
        <v>0</v>
      </c>
      <c r="R1275" s="62">
        <f t="shared" si="383"/>
        <v>0</v>
      </c>
      <c r="S1275" s="153"/>
      <c r="T1275" s="118" t="str">
        <f t="shared" si="397"/>
        <v/>
      </c>
      <c r="U1275" s="154"/>
      <c r="V1275" s="154"/>
      <c r="W1275" s="154"/>
      <c r="X1275" s="154"/>
      <c r="Y1275" s="154"/>
      <c r="Z1275" s="154"/>
      <c r="AA1275" s="154"/>
      <c r="AB1275" s="154"/>
      <c r="AC1275" s="154"/>
      <c r="AD1275" s="154"/>
      <c r="AE1275" s="154"/>
      <c r="AF1275" s="154"/>
      <c r="AG1275" s="63">
        <f t="shared" si="384"/>
        <v>0</v>
      </c>
      <c r="AH1275" s="56">
        <f t="shared" si="385"/>
        <v>0</v>
      </c>
      <c r="AI1275" s="56">
        <f t="shared" si="386"/>
        <v>0</v>
      </c>
      <c r="AJ1275" s="56">
        <f t="shared" si="387"/>
        <v>0</v>
      </c>
      <c r="AK1275" s="56">
        <f t="shared" si="388"/>
        <v>0</v>
      </c>
      <c r="AL1275" s="56">
        <f t="shared" si="389"/>
        <v>0</v>
      </c>
      <c r="AM1275" s="56">
        <f t="shared" si="390"/>
        <v>0</v>
      </c>
      <c r="AN1275" s="56">
        <f t="shared" si="391"/>
        <v>0</v>
      </c>
      <c r="AO1275" s="56">
        <f t="shared" si="392"/>
        <v>0</v>
      </c>
      <c r="AP1275" s="56">
        <f t="shared" si="393"/>
        <v>0</v>
      </c>
      <c r="AQ1275" s="56">
        <f t="shared" si="394"/>
        <v>0</v>
      </c>
      <c r="AR1275" s="86">
        <f t="shared" si="395"/>
        <v>0</v>
      </c>
    </row>
    <row r="1276" spans="1:44" x14ac:dyDescent="0.25">
      <c r="A1276" s="178"/>
      <c r="B1276" s="55" t="str">
        <f>_xlfn.IFNA(VLOOKUP(A1276,'Ajánlatkérő(k) adatai'!$B$4:$C$205,2,0),"")</f>
        <v/>
      </c>
      <c r="C1276" s="178"/>
      <c r="D1276" s="55" t="str">
        <f>_xlfn.IFNA(VLOOKUP(C1276,'Számlafizető(k) adatai'!$C$4:$D$203,2,0),"")</f>
        <v/>
      </c>
      <c r="E1276" s="55" t="str">
        <f>_xlfn.IFNA(VLOOKUP(C1276,'Számlafizető(k) adatai'!$C$4:$M$203,11,0),"")</f>
        <v/>
      </c>
      <c r="F1276" s="178"/>
      <c r="G1276" s="178"/>
      <c r="H1276" s="178"/>
      <c r="I1276" s="55" t="str">
        <f>IF(F1276="","",VLOOKUP(LEFT(F1276,5),'Technikai cellák'!B:C,2,0))</f>
        <v/>
      </c>
      <c r="J1276" s="55" t="str">
        <f>IF(F1276="","",VLOOKUP(I1276,'Technikai cellák'!$C$1:$D$12,2,0))</f>
        <v/>
      </c>
      <c r="K1276" s="179"/>
      <c r="L1276" s="67" t="str">
        <f t="shared" si="398"/>
        <v/>
      </c>
      <c r="M1276" s="68">
        <f t="shared" si="399"/>
        <v>0</v>
      </c>
      <c r="N1276" s="66">
        <f t="shared" si="400"/>
        <v>0</v>
      </c>
      <c r="O1276" s="152"/>
      <c r="P1276" s="172">
        <f t="shared" si="396"/>
        <v>0</v>
      </c>
      <c r="Q1276" s="69">
        <f t="shared" si="401"/>
        <v>0</v>
      </c>
      <c r="R1276" s="62">
        <f t="shared" si="383"/>
        <v>0</v>
      </c>
      <c r="S1276" s="153"/>
      <c r="T1276" s="118" t="str">
        <f t="shared" si="397"/>
        <v/>
      </c>
      <c r="U1276" s="154"/>
      <c r="V1276" s="154"/>
      <c r="W1276" s="154"/>
      <c r="X1276" s="154"/>
      <c r="Y1276" s="154"/>
      <c r="Z1276" s="154"/>
      <c r="AA1276" s="154"/>
      <c r="AB1276" s="154"/>
      <c r="AC1276" s="154"/>
      <c r="AD1276" s="154"/>
      <c r="AE1276" s="154"/>
      <c r="AF1276" s="154"/>
      <c r="AG1276" s="63">
        <f t="shared" si="384"/>
        <v>0</v>
      </c>
      <c r="AH1276" s="56">
        <f t="shared" si="385"/>
        <v>0</v>
      </c>
      <c r="AI1276" s="56">
        <f t="shared" si="386"/>
        <v>0</v>
      </c>
      <c r="AJ1276" s="56">
        <f t="shared" si="387"/>
        <v>0</v>
      </c>
      <c r="AK1276" s="56">
        <f t="shared" si="388"/>
        <v>0</v>
      </c>
      <c r="AL1276" s="56">
        <f t="shared" si="389"/>
        <v>0</v>
      </c>
      <c r="AM1276" s="56">
        <f t="shared" si="390"/>
        <v>0</v>
      </c>
      <c r="AN1276" s="56">
        <f t="shared" si="391"/>
        <v>0</v>
      </c>
      <c r="AO1276" s="56">
        <f t="shared" si="392"/>
        <v>0</v>
      </c>
      <c r="AP1276" s="56">
        <f t="shared" si="393"/>
        <v>0</v>
      </c>
      <c r="AQ1276" s="56">
        <f t="shared" si="394"/>
        <v>0</v>
      </c>
      <c r="AR1276" s="86">
        <f t="shared" si="395"/>
        <v>0</v>
      </c>
    </row>
    <row r="1277" spans="1:44" x14ac:dyDescent="0.25">
      <c r="A1277" s="178"/>
      <c r="B1277" s="55" t="str">
        <f>_xlfn.IFNA(VLOOKUP(A1277,'Ajánlatkérő(k) adatai'!$B$4:$C$205,2,0),"")</f>
        <v/>
      </c>
      <c r="C1277" s="178"/>
      <c r="D1277" s="55" t="str">
        <f>_xlfn.IFNA(VLOOKUP(C1277,'Számlafizető(k) adatai'!$C$4:$D$203,2,0),"")</f>
        <v/>
      </c>
      <c r="E1277" s="55" t="str">
        <f>_xlfn.IFNA(VLOOKUP(C1277,'Számlafizető(k) adatai'!$C$4:$M$203,11,0),"")</f>
        <v/>
      </c>
      <c r="F1277" s="178"/>
      <c r="G1277" s="178"/>
      <c r="H1277" s="178"/>
      <c r="I1277" s="55" t="str">
        <f>IF(F1277="","",VLOOKUP(LEFT(F1277,5),'Technikai cellák'!B:C,2,0))</f>
        <v/>
      </c>
      <c r="J1277" s="55" t="str">
        <f>IF(F1277="","",VLOOKUP(I1277,'Technikai cellák'!$C$1:$D$12,2,0))</f>
        <v/>
      </c>
      <c r="K1277" s="179"/>
      <c r="L1277" s="67" t="str">
        <f t="shared" si="398"/>
        <v/>
      </c>
      <c r="M1277" s="68">
        <f t="shared" si="399"/>
        <v>0</v>
      </c>
      <c r="N1277" s="66">
        <f t="shared" si="400"/>
        <v>0</v>
      </c>
      <c r="O1277" s="152"/>
      <c r="P1277" s="172">
        <f t="shared" si="396"/>
        <v>0</v>
      </c>
      <c r="Q1277" s="69">
        <f t="shared" si="401"/>
        <v>0</v>
      </c>
      <c r="R1277" s="62">
        <f t="shared" si="383"/>
        <v>0</v>
      </c>
      <c r="S1277" s="153"/>
      <c r="T1277" s="118" t="str">
        <f t="shared" si="397"/>
        <v/>
      </c>
      <c r="U1277" s="154"/>
      <c r="V1277" s="154"/>
      <c r="W1277" s="154"/>
      <c r="X1277" s="154"/>
      <c r="Y1277" s="154"/>
      <c r="Z1277" s="154"/>
      <c r="AA1277" s="154"/>
      <c r="AB1277" s="154"/>
      <c r="AC1277" s="154"/>
      <c r="AD1277" s="154"/>
      <c r="AE1277" s="154"/>
      <c r="AF1277" s="154"/>
      <c r="AG1277" s="63">
        <f t="shared" si="384"/>
        <v>0</v>
      </c>
      <c r="AH1277" s="56">
        <f t="shared" si="385"/>
        <v>0</v>
      </c>
      <c r="AI1277" s="56">
        <f t="shared" si="386"/>
        <v>0</v>
      </c>
      <c r="AJ1277" s="56">
        <f t="shared" si="387"/>
        <v>0</v>
      </c>
      <c r="AK1277" s="56">
        <f t="shared" si="388"/>
        <v>0</v>
      </c>
      <c r="AL1277" s="56">
        <f t="shared" si="389"/>
        <v>0</v>
      </c>
      <c r="AM1277" s="56">
        <f t="shared" si="390"/>
        <v>0</v>
      </c>
      <c r="AN1277" s="56">
        <f t="shared" si="391"/>
        <v>0</v>
      </c>
      <c r="AO1277" s="56">
        <f t="shared" si="392"/>
        <v>0</v>
      </c>
      <c r="AP1277" s="56">
        <f t="shared" si="393"/>
        <v>0</v>
      </c>
      <c r="AQ1277" s="56">
        <f t="shared" si="394"/>
        <v>0</v>
      </c>
      <c r="AR1277" s="86">
        <f t="shared" si="395"/>
        <v>0</v>
      </c>
    </row>
    <row r="1278" spans="1:44" x14ac:dyDescent="0.25">
      <c r="A1278" s="178"/>
      <c r="B1278" s="55" t="str">
        <f>_xlfn.IFNA(VLOOKUP(A1278,'Ajánlatkérő(k) adatai'!$B$4:$C$205,2,0),"")</f>
        <v/>
      </c>
      <c r="C1278" s="178"/>
      <c r="D1278" s="55" t="str">
        <f>_xlfn.IFNA(VLOOKUP(C1278,'Számlafizető(k) adatai'!$C$4:$D$203,2,0),"")</f>
        <v/>
      </c>
      <c r="E1278" s="55" t="str">
        <f>_xlfn.IFNA(VLOOKUP(C1278,'Számlafizető(k) adatai'!$C$4:$M$203,11,0),"")</f>
        <v/>
      </c>
      <c r="F1278" s="178"/>
      <c r="G1278" s="178"/>
      <c r="H1278" s="178"/>
      <c r="I1278" s="55" t="str">
        <f>IF(F1278="","",VLOOKUP(LEFT(F1278,5),'Technikai cellák'!B:C,2,0))</f>
        <v/>
      </c>
      <c r="J1278" s="55" t="str">
        <f>IF(F1278="","",VLOOKUP(I1278,'Technikai cellák'!$C$1:$D$12,2,0))</f>
        <v/>
      </c>
      <c r="K1278" s="179"/>
      <c r="L1278" s="67" t="str">
        <f t="shared" si="398"/>
        <v/>
      </c>
      <c r="M1278" s="68">
        <f t="shared" si="399"/>
        <v>0</v>
      </c>
      <c r="N1278" s="66">
        <f t="shared" si="400"/>
        <v>0</v>
      </c>
      <c r="O1278" s="152"/>
      <c r="P1278" s="172">
        <f t="shared" si="396"/>
        <v>0</v>
      </c>
      <c r="Q1278" s="69">
        <f t="shared" si="401"/>
        <v>0</v>
      </c>
      <c r="R1278" s="62">
        <f t="shared" si="383"/>
        <v>0</v>
      </c>
      <c r="S1278" s="153"/>
      <c r="T1278" s="118" t="str">
        <f t="shared" si="397"/>
        <v/>
      </c>
      <c r="U1278" s="154"/>
      <c r="V1278" s="154"/>
      <c r="W1278" s="154"/>
      <c r="X1278" s="154"/>
      <c r="Y1278" s="154"/>
      <c r="Z1278" s="154"/>
      <c r="AA1278" s="154"/>
      <c r="AB1278" s="154"/>
      <c r="AC1278" s="154"/>
      <c r="AD1278" s="154"/>
      <c r="AE1278" s="154"/>
      <c r="AF1278" s="154"/>
      <c r="AG1278" s="63">
        <f t="shared" si="384"/>
        <v>0</v>
      </c>
      <c r="AH1278" s="56">
        <f t="shared" si="385"/>
        <v>0</v>
      </c>
      <c r="AI1278" s="56">
        <f t="shared" si="386"/>
        <v>0</v>
      </c>
      <c r="AJ1278" s="56">
        <f t="shared" si="387"/>
        <v>0</v>
      </c>
      <c r="AK1278" s="56">
        <f t="shared" si="388"/>
        <v>0</v>
      </c>
      <c r="AL1278" s="56">
        <f t="shared" si="389"/>
        <v>0</v>
      </c>
      <c r="AM1278" s="56">
        <f t="shared" si="390"/>
        <v>0</v>
      </c>
      <c r="AN1278" s="56">
        <f t="shared" si="391"/>
        <v>0</v>
      </c>
      <c r="AO1278" s="56">
        <f t="shared" si="392"/>
        <v>0</v>
      </c>
      <c r="AP1278" s="56">
        <f t="shared" si="393"/>
        <v>0</v>
      </c>
      <c r="AQ1278" s="56">
        <f t="shared" si="394"/>
        <v>0</v>
      </c>
      <c r="AR1278" s="86">
        <f t="shared" si="395"/>
        <v>0</v>
      </c>
    </row>
    <row r="1279" spans="1:44" x14ac:dyDescent="0.25">
      <c r="A1279" s="178"/>
      <c r="B1279" s="55" t="str">
        <f>_xlfn.IFNA(VLOOKUP(A1279,'Ajánlatkérő(k) adatai'!$B$4:$C$205,2,0),"")</f>
        <v/>
      </c>
      <c r="C1279" s="178"/>
      <c r="D1279" s="55" t="str">
        <f>_xlfn.IFNA(VLOOKUP(C1279,'Számlafizető(k) adatai'!$C$4:$D$203,2,0),"")</f>
        <v/>
      </c>
      <c r="E1279" s="55" t="str">
        <f>_xlfn.IFNA(VLOOKUP(C1279,'Számlafizető(k) adatai'!$C$4:$M$203,11,0),"")</f>
        <v/>
      </c>
      <c r="F1279" s="178"/>
      <c r="G1279" s="178"/>
      <c r="H1279" s="178"/>
      <c r="I1279" s="55" t="str">
        <f>IF(F1279="","",VLOOKUP(LEFT(F1279,5),'Technikai cellák'!B:C,2,0))</f>
        <v/>
      </c>
      <c r="J1279" s="55" t="str">
        <f>IF(F1279="","",VLOOKUP(I1279,'Technikai cellák'!$C$1:$D$12,2,0))</f>
        <v/>
      </c>
      <c r="K1279" s="179"/>
      <c r="L1279" s="67" t="str">
        <f t="shared" si="398"/>
        <v/>
      </c>
      <c r="M1279" s="68">
        <f t="shared" si="399"/>
        <v>0</v>
      </c>
      <c r="N1279" s="66">
        <f t="shared" si="400"/>
        <v>0</v>
      </c>
      <c r="O1279" s="152"/>
      <c r="P1279" s="172">
        <f t="shared" si="396"/>
        <v>0</v>
      </c>
      <c r="Q1279" s="69">
        <f t="shared" si="401"/>
        <v>0</v>
      </c>
      <c r="R1279" s="62">
        <f t="shared" si="383"/>
        <v>0</v>
      </c>
      <c r="S1279" s="153"/>
      <c r="T1279" s="118" t="str">
        <f t="shared" si="397"/>
        <v/>
      </c>
      <c r="U1279" s="154"/>
      <c r="V1279" s="154"/>
      <c r="W1279" s="154"/>
      <c r="X1279" s="154"/>
      <c r="Y1279" s="154"/>
      <c r="Z1279" s="154"/>
      <c r="AA1279" s="154"/>
      <c r="AB1279" s="154"/>
      <c r="AC1279" s="154"/>
      <c r="AD1279" s="154"/>
      <c r="AE1279" s="154"/>
      <c r="AF1279" s="154"/>
      <c r="AG1279" s="63">
        <f t="shared" si="384"/>
        <v>0</v>
      </c>
      <c r="AH1279" s="56">
        <f t="shared" si="385"/>
        <v>0</v>
      </c>
      <c r="AI1279" s="56">
        <f t="shared" si="386"/>
        <v>0</v>
      </c>
      <c r="AJ1279" s="56">
        <f t="shared" si="387"/>
        <v>0</v>
      </c>
      <c r="AK1279" s="56">
        <f t="shared" si="388"/>
        <v>0</v>
      </c>
      <c r="AL1279" s="56">
        <f t="shared" si="389"/>
        <v>0</v>
      </c>
      <c r="AM1279" s="56">
        <f t="shared" si="390"/>
        <v>0</v>
      </c>
      <c r="AN1279" s="56">
        <f t="shared" si="391"/>
        <v>0</v>
      </c>
      <c r="AO1279" s="56">
        <f t="shared" si="392"/>
        <v>0</v>
      </c>
      <c r="AP1279" s="56">
        <f t="shared" si="393"/>
        <v>0</v>
      </c>
      <c r="AQ1279" s="56">
        <f t="shared" si="394"/>
        <v>0</v>
      </c>
      <c r="AR1279" s="86">
        <f t="shared" si="395"/>
        <v>0</v>
      </c>
    </row>
    <row r="1280" spans="1:44" x14ac:dyDescent="0.25">
      <c r="A1280" s="178"/>
      <c r="B1280" s="55" t="str">
        <f>_xlfn.IFNA(VLOOKUP(A1280,'Ajánlatkérő(k) adatai'!$B$4:$C$205,2,0),"")</f>
        <v/>
      </c>
      <c r="C1280" s="178"/>
      <c r="D1280" s="55" t="str">
        <f>_xlfn.IFNA(VLOOKUP(C1280,'Számlafizető(k) adatai'!$C$4:$D$203,2,0),"")</f>
        <v/>
      </c>
      <c r="E1280" s="55" t="str">
        <f>_xlfn.IFNA(VLOOKUP(C1280,'Számlafizető(k) adatai'!$C$4:$M$203,11,0),"")</f>
        <v/>
      </c>
      <c r="F1280" s="178"/>
      <c r="G1280" s="178"/>
      <c r="H1280" s="178"/>
      <c r="I1280" s="55" t="str">
        <f>IF(F1280="","",VLOOKUP(LEFT(F1280,5),'Technikai cellák'!B:C,2,0))</f>
        <v/>
      </c>
      <c r="J1280" s="55" t="str">
        <f>IF(F1280="","",VLOOKUP(I1280,'Technikai cellák'!$C$1:$D$12,2,0))</f>
        <v/>
      </c>
      <c r="K1280" s="179"/>
      <c r="L1280" s="67" t="str">
        <f t="shared" si="398"/>
        <v/>
      </c>
      <c r="M1280" s="68">
        <f t="shared" si="399"/>
        <v>0</v>
      </c>
      <c r="N1280" s="66">
        <f t="shared" si="400"/>
        <v>0</v>
      </c>
      <c r="O1280" s="152"/>
      <c r="P1280" s="172">
        <f t="shared" si="396"/>
        <v>0</v>
      </c>
      <c r="Q1280" s="69">
        <f t="shared" si="401"/>
        <v>0</v>
      </c>
      <c r="R1280" s="62">
        <f t="shared" si="383"/>
        <v>0</v>
      </c>
      <c r="S1280" s="153"/>
      <c r="T1280" s="118" t="str">
        <f t="shared" si="397"/>
        <v/>
      </c>
      <c r="U1280" s="154"/>
      <c r="V1280" s="154"/>
      <c r="W1280" s="154"/>
      <c r="X1280" s="154"/>
      <c r="Y1280" s="154"/>
      <c r="Z1280" s="154"/>
      <c r="AA1280" s="154"/>
      <c r="AB1280" s="154"/>
      <c r="AC1280" s="154"/>
      <c r="AD1280" s="154"/>
      <c r="AE1280" s="154"/>
      <c r="AF1280" s="154"/>
      <c r="AG1280" s="63">
        <f t="shared" si="384"/>
        <v>0</v>
      </c>
      <c r="AH1280" s="56">
        <f t="shared" si="385"/>
        <v>0</v>
      </c>
      <c r="AI1280" s="56">
        <f t="shared" si="386"/>
        <v>0</v>
      </c>
      <c r="AJ1280" s="56">
        <f t="shared" si="387"/>
        <v>0</v>
      </c>
      <c r="AK1280" s="56">
        <f t="shared" si="388"/>
        <v>0</v>
      </c>
      <c r="AL1280" s="56">
        <f t="shared" si="389"/>
        <v>0</v>
      </c>
      <c r="AM1280" s="56">
        <f t="shared" si="390"/>
        <v>0</v>
      </c>
      <c r="AN1280" s="56">
        <f t="shared" si="391"/>
        <v>0</v>
      </c>
      <c r="AO1280" s="56">
        <f t="shared" si="392"/>
        <v>0</v>
      </c>
      <c r="AP1280" s="56">
        <f t="shared" si="393"/>
        <v>0</v>
      </c>
      <c r="AQ1280" s="56">
        <f t="shared" si="394"/>
        <v>0</v>
      </c>
      <c r="AR1280" s="86">
        <f t="shared" si="395"/>
        <v>0</v>
      </c>
    </row>
    <row r="1281" spans="1:44" x14ac:dyDescent="0.25">
      <c r="A1281" s="178"/>
      <c r="B1281" s="55" t="str">
        <f>_xlfn.IFNA(VLOOKUP(A1281,'Ajánlatkérő(k) adatai'!$B$4:$C$205,2,0),"")</f>
        <v/>
      </c>
      <c r="C1281" s="178"/>
      <c r="D1281" s="55" t="str">
        <f>_xlfn.IFNA(VLOOKUP(C1281,'Számlafizető(k) adatai'!$C$4:$D$203,2,0),"")</f>
        <v/>
      </c>
      <c r="E1281" s="55" t="str">
        <f>_xlfn.IFNA(VLOOKUP(C1281,'Számlafizető(k) adatai'!$C$4:$M$203,11,0),"")</f>
        <v/>
      </c>
      <c r="F1281" s="178"/>
      <c r="G1281" s="178"/>
      <c r="H1281" s="178"/>
      <c r="I1281" s="55" t="str">
        <f>IF(F1281="","",VLOOKUP(LEFT(F1281,5),'Technikai cellák'!B:C,2,0))</f>
        <v/>
      </c>
      <c r="J1281" s="55" t="str">
        <f>IF(F1281="","",VLOOKUP(I1281,'Technikai cellák'!$C$1:$D$12,2,0))</f>
        <v/>
      </c>
      <c r="K1281" s="179"/>
      <c r="L1281" s="67" t="str">
        <f t="shared" si="398"/>
        <v/>
      </c>
      <c r="M1281" s="68">
        <f t="shared" si="399"/>
        <v>0</v>
      </c>
      <c r="N1281" s="66">
        <f t="shared" si="400"/>
        <v>0</v>
      </c>
      <c r="O1281" s="152"/>
      <c r="P1281" s="172">
        <f t="shared" si="396"/>
        <v>0</v>
      </c>
      <c r="Q1281" s="69">
        <f t="shared" si="401"/>
        <v>0</v>
      </c>
      <c r="R1281" s="62">
        <f t="shared" si="383"/>
        <v>0</v>
      </c>
      <c r="S1281" s="153"/>
      <c r="T1281" s="118" t="str">
        <f t="shared" si="397"/>
        <v/>
      </c>
      <c r="U1281" s="154"/>
      <c r="V1281" s="154"/>
      <c r="W1281" s="154"/>
      <c r="X1281" s="154"/>
      <c r="Y1281" s="154"/>
      <c r="Z1281" s="154"/>
      <c r="AA1281" s="154"/>
      <c r="AB1281" s="154"/>
      <c r="AC1281" s="154"/>
      <c r="AD1281" s="154"/>
      <c r="AE1281" s="154"/>
      <c r="AF1281" s="154"/>
      <c r="AG1281" s="63">
        <f t="shared" si="384"/>
        <v>0</v>
      </c>
      <c r="AH1281" s="56">
        <f t="shared" si="385"/>
        <v>0</v>
      </c>
      <c r="AI1281" s="56">
        <f t="shared" si="386"/>
        <v>0</v>
      </c>
      <c r="AJ1281" s="56">
        <f t="shared" si="387"/>
        <v>0</v>
      </c>
      <c r="AK1281" s="56">
        <f t="shared" si="388"/>
        <v>0</v>
      </c>
      <c r="AL1281" s="56">
        <f t="shared" si="389"/>
        <v>0</v>
      </c>
      <c r="AM1281" s="56">
        <f t="shared" si="390"/>
        <v>0</v>
      </c>
      <c r="AN1281" s="56">
        <f t="shared" si="391"/>
        <v>0</v>
      </c>
      <c r="AO1281" s="56">
        <f t="shared" si="392"/>
        <v>0</v>
      </c>
      <c r="AP1281" s="56">
        <f t="shared" si="393"/>
        <v>0</v>
      </c>
      <c r="AQ1281" s="56">
        <f t="shared" si="394"/>
        <v>0</v>
      </c>
      <c r="AR1281" s="86">
        <f t="shared" si="395"/>
        <v>0</v>
      </c>
    </row>
    <row r="1282" spans="1:44" x14ac:dyDescent="0.25">
      <c r="A1282" s="178"/>
      <c r="B1282" s="55" t="str">
        <f>_xlfn.IFNA(VLOOKUP(A1282,'Ajánlatkérő(k) adatai'!$B$4:$C$205,2,0),"")</f>
        <v/>
      </c>
      <c r="C1282" s="178"/>
      <c r="D1282" s="55" t="str">
        <f>_xlfn.IFNA(VLOOKUP(C1282,'Számlafizető(k) adatai'!$C$4:$D$203,2,0),"")</f>
        <v/>
      </c>
      <c r="E1282" s="55" t="str">
        <f>_xlfn.IFNA(VLOOKUP(C1282,'Számlafizető(k) adatai'!$C$4:$M$203,11,0),"")</f>
        <v/>
      </c>
      <c r="F1282" s="178"/>
      <c r="G1282" s="178"/>
      <c r="H1282" s="178"/>
      <c r="I1282" s="55" t="str">
        <f>IF(F1282="","",VLOOKUP(LEFT(F1282,5),'Technikai cellák'!B:C,2,0))</f>
        <v/>
      </c>
      <c r="J1282" s="55" t="str">
        <f>IF(F1282="","",VLOOKUP(I1282,'Technikai cellák'!$C$1:$D$12,2,0))</f>
        <v/>
      </c>
      <c r="K1282" s="179"/>
      <c r="L1282" s="67" t="str">
        <f t="shared" si="398"/>
        <v/>
      </c>
      <c r="M1282" s="68">
        <f t="shared" si="399"/>
        <v>0</v>
      </c>
      <c r="N1282" s="66">
        <f t="shared" si="400"/>
        <v>0</v>
      </c>
      <c r="O1282" s="152"/>
      <c r="P1282" s="172">
        <f t="shared" si="396"/>
        <v>0</v>
      </c>
      <c r="Q1282" s="69">
        <f t="shared" si="401"/>
        <v>0</v>
      </c>
      <c r="R1282" s="62">
        <f t="shared" si="383"/>
        <v>0</v>
      </c>
      <c r="S1282" s="153"/>
      <c r="T1282" s="118" t="str">
        <f t="shared" si="397"/>
        <v/>
      </c>
      <c r="U1282" s="154"/>
      <c r="V1282" s="154"/>
      <c r="W1282" s="154"/>
      <c r="X1282" s="154"/>
      <c r="Y1282" s="154"/>
      <c r="Z1282" s="154"/>
      <c r="AA1282" s="154"/>
      <c r="AB1282" s="154"/>
      <c r="AC1282" s="154"/>
      <c r="AD1282" s="154"/>
      <c r="AE1282" s="154"/>
      <c r="AF1282" s="154"/>
      <c r="AG1282" s="63">
        <f t="shared" si="384"/>
        <v>0</v>
      </c>
      <c r="AH1282" s="56">
        <f t="shared" si="385"/>
        <v>0</v>
      </c>
      <c r="AI1282" s="56">
        <f t="shared" si="386"/>
        <v>0</v>
      </c>
      <c r="AJ1282" s="56">
        <f t="shared" si="387"/>
        <v>0</v>
      </c>
      <c r="AK1282" s="56">
        <f t="shared" si="388"/>
        <v>0</v>
      </c>
      <c r="AL1282" s="56">
        <f t="shared" si="389"/>
        <v>0</v>
      </c>
      <c r="AM1282" s="56">
        <f t="shared" si="390"/>
        <v>0</v>
      </c>
      <c r="AN1282" s="56">
        <f t="shared" si="391"/>
        <v>0</v>
      </c>
      <c r="AO1282" s="56">
        <f t="shared" si="392"/>
        <v>0</v>
      </c>
      <c r="AP1282" s="56">
        <f t="shared" si="393"/>
        <v>0</v>
      </c>
      <c r="AQ1282" s="56">
        <f t="shared" si="394"/>
        <v>0</v>
      </c>
      <c r="AR1282" s="86">
        <f t="shared" si="395"/>
        <v>0</v>
      </c>
    </row>
    <row r="1283" spans="1:44" x14ac:dyDescent="0.25">
      <c r="A1283" s="178"/>
      <c r="B1283" s="55" t="str">
        <f>_xlfn.IFNA(VLOOKUP(A1283,'Ajánlatkérő(k) adatai'!$B$4:$C$205,2,0),"")</f>
        <v/>
      </c>
      <c r="C1283" s="178"/>
      <c r="D1283" s="55" t="str">
        <f>_xlfn.IFNA(VLOOKUP(C1283,'Számlafizető(k) adatai'!$C$4:$D$203,2,0),"")</f>
        <v/>
      </c>
      <c r="E1283" s="55" t="str">
        <f>_xlfn.IFNA(VLOOKUP(C1283,'Számlafizető(k) adatai'!$C$4:$M$203,11,0),"")</f>
        <v/>
      </c>
      <c r="F1283" s="178"/>
      <c r="G1283" s="178"/>
      <c r="H1283" s="178"/>
      <c r="I1283" s="55" t="str">
        <f>IF(F1283="","",VLOOKUP(LEFT(F1283,5),'Technikai cellák'!B:C,2,0))</f>
        <v/>
      </c>
      <c r="J1283" s="55" t="str">
        <f>IF(F1283="","",VLOOKUP(I1283,'Technikai cellák'!$C$1:$D$12,2,0))</f>
        <v/>
      </c>
      <c r="K1283" s="179"/>
      <c r="L1283" s="67" t="str">
        <f t="shared" si="398"/>
        <v/>
      </c>
      <c r="M1283" s="68">
        <f t="shared" si="399"/>
        <v>0</v>
      </c>
      <c r="N1283" s="66">
        <f t="shared" si="400"/>
        <v>0</v>
      </c>
      <c r="O1283" s="152"/>
      <c r="P1283" s="172">
        <f t="shared" si="396"/>
        <v>0</v>
      </c>
      <c r="Q1283" s="69">
        <f t="shared" si="401"/>
        <v>0</v>
      </c>
      <c r="R1283" s="62">
        <f t="shared" si="383"/>
        <v>0</v>
      </c>
      <c r="S1283" s="153"/>
      <c r="T1283" s="118" t="str">
        <f t="shared" si="397"/>
        <v/>
      </c>
      <c r="U1283" s="154"/>
      <c r="V1283" s="154"/>
      <c r="W1283" s="154"/>
      <c r="X1283" s="154"/>
      <c r="Y1283" s="154"/>
      <c r="Z1283" s="154"/>
      <c r="AA1283" s="154"/>
      <c r="AB1283" s="154"/>
      <c r="AC1283" s="154"/>
      <c r="AD1283" s="154"/>
      <c r="AE1283" s="154"/>
      <c r="AF1283" s="154"/>
      <c r="AG1283" s="63">
        <f t="shared" si="384"/>
        <v>0</v>
      </c>
      <c r="AH1283" s="56">
        <f t="shared" si="385"/>
        <v>0</v>
      </c>
      <c r="AI1283" s="56">
        <f t="shared" si="386"/>
        <v>0</v>
      </c>
      <c r="AJ1283" s="56">
        <f t="shared" si="387"/>
        <v>0</v>
      </c>
      <c r="AK1283" s="56">
        <f t="shared" si="388"/>
        <v>0</v>
      </c>
      <c r="AL1283" s="56">
        <f t="shared" si="389"/>
        <v>0</v>
      </c>
      <c r="AM1283" s="56">
        <f t="shared" si="390"/>
        <v>0</v>
      </c>
      <c r="AN1283" s="56">
        <f t="shared" si="391"/>
        <v>0</v>
      </c>
      <c r="AO1283" s="56">
        <f t="shared" si="392"/>
        <v>0</v>
      </c>
      <c r="AP1283" s="56">
        <f t="shared" si="393"/>
        <v>0</v>
      </c>
      <c r="AQ1283" s="56">
        <f t="shared" si="394"/>
        <v>0</v>
      </c>
      <c r="AR1283" s="86">
        <f t="shared" si="395"/>
        <v>0</v>
      </c>
    </row>
    <row r="1284" spans="1:44" x14ac:dyDescent="0.25">
      <c r="A1284" s="178"/>
      <c r="B1284" s="55" t="str">
        <f>_xlfn.IFNA(VLOOKUP(A1284,'Ajánlatkérő(k) adatai'!$B$4:$C$205,2,0),"")</f>
        <v/>
      </c>
      <c r="C1284" s="178"/>
      <c r="D1284" s="55" t="str">
        <f>_xlfn.IFNA(VLOOKUP(C1284,'Számlafizető(k) adatai'!$C$4:$D$203,2,0),"")</f>
        <v/>
      </c>
      <c r="E1284" s="55" t="str">
        <f>_xlfn.IFNA(VLOOKUP(C1284,'Számlafizető(k) adatai'!$C$4:$M$203,11,0),"")</f>
        <v/>
      </c>
      <c r="F1284" s="178"/>
      <c r="G1284" s="178"/>
      <c r="H1284" s="178"/>
      <c r="I1284" s="55" t="str">
        <f>IF(F1284="","",VLOOKUP(LEFT(F1284,5),'Technikai cellák'!B:C,2,0))</f>
        <v/>
      </c>
      <c r="J1284" s="55" t="str">
        <f>IF(F1284="","",VLOOKUP(I1284,'Technikai cellák'!$C$1:$D$12,2,0))</f>
        <v/>
      </c>
      <c r="K1284" s="179"/>
      <c r="L1284" s="67" t="str">
        <f t="shared" si="398"/>
        <v/>
      </c>
      <c r="M1284" s="68">
        <f t="shared" si="399"/>
        <v>0</v>
      </c>
      <c r="N1284" s="66">
        <f t="shared" si="400"/>
        <v>0</v>
      </c>
      <c r="O1284" s="152"/>
      <c r="P1284" s="172">
        <f t="shared" si="396"/>
        <v>0</v>
      </c>
      <c r="Q1284" s="69">
        <f t="shared" si="401"/>
        <v>0</v>
      </c>
      <c r="R1284" s="62">
        <f t="shared" si="383"/>
        <v>0</v>
      </c>
      <c r="S1284" s="153"/>
      <c r="T1284" s="118" t="str">
        <f t="shared" si="397"/>
        <v/>
      </c>
      <c r="U1284" s="154"/>
      <c r="V1284" s="154"/>
      <c r="W1284" s="154"/>
      <c r="X1284" s="154"/>
      <c r="Y1284" s="154"/>
      <c r="Z1284" s="154"/>
      <c r="AA1284" s="154"/>
      <c r="AB1284" s="154"/>
      <c r="AC1284" s="154"/>
      <c r="AD1284" s="154"/>
      <c r="AE1284" s="154"/>
      <c r="AF1284" s="154"/>
      <c r="AG1284" s="63">
        <f t="shared" si="384"/>
        <v>0</v>
      </c>
      <c r="AH1284" s="56">
        <f t="shared" si="385"/>
        <v>0</v>
      </c>
      <c r="AI1284" s="56">
        <f t="shared" si="386"/>
        <v>0</v>
      </c>
      <c r="AJ1284" s="56">
        <f t="shared" si="387"/>
        <v>0</v>
      </c>
      <c r="AK1284" s="56">
        <f t="shared" si="388"/>
        <v>0</v>
      </c>
      <c r="AL1284" s="56">
        <f t="shared" si="389"/>
        <v>0</v>
      </c>
      <c r="AM1284" s="56">
        <f t="shared" si="390"/>
        <v>0</v>
      </c>
      <c r="AN1284" s="56">
        <f t="shared" si="391"/>
        <v>0</v>
      </c>
      <c r="AO1284" s="56">
        <f t="shared" si="392"/>
        <v>0</v>
      </c>
      <c r="AP1284" s="56">
        <f t="shared" si="393"/>
        <v>0</v>
      </c>
      <c r="AQ1284" s="56">
        <f t="shared" si="394"/>
        <v>0</v>
      </c>
      <c r="AR1284" s="86">
        <f t="shared" si="395"/>
        <v>0</v>
      </c>
    </row>
    <row r="1285" spans="1:44" x14ac:dyDescent="0.25">
      <c r="A1285" s="178"/>
      <c r="B1285" s="55" t="str">
        <f>_xlfn.IFNA(VLOOKUP(A1285,'Ajánlatkérő(k) adatai'!$B$4:$C$205,2,0),"")</f>
        <v/>
      </c>
      <c r="C1285" s="178"/>
      <c r="D1285" s="55" t="str">
        <f>_xlfn.IFNA(VLOOKUP(C1285,'Számlafizető(k) adatai'!$C$4:$D$203,2,0),"")</f>
        <v/>
      </c>
      <c r="E1285" s="55" t="str">
        <f>_xlfn.IFNA(VLOOKUP(C1285,'Számlafizető(k) adatai'!$C$4:$M$203,11,0),"")</f>
        <v/>
      </c>
      <c r="F1285" s="178"/>
      <c r="G1285" s="178"/>
      <c r="H1285" s="178"/>
      <c r="I1285" s="55" t="str">
        <f>IF(F1285="","",VLOOKUP(LEFT(F1285,5),'Technikai cellák'!B:C,2,0))</f>
        <v/>
      </c>
      <c r="J1285" s="55" t="str">
        <f>IF(F1285="","",VLOOKUP(I1285,'Technikai cellák'!$C$1:$D$12,2,0))</f>
        <v/>
      </c>
      <c r="K1285" s="179"/>
      <c r="L1285" s="67" t="str">
        <f t="shared" si="398"/>
        <v/>
      </c>
      <c r="M1285" s="68">
        <f t="shared" si="399"/>
        <v>0</v>
      </c>
      <c r="N1285" s="66">
        <f t="shared" si="400"/>
        <v>0</v>
      </c>
      <c r="O1285" s="152"/>
      <c r="P1285" s="172">
        <f t="shared" si="396"/>
        <v>0</v>
      </c>
      <c r="Q1285" s="69">
        <f t="shared" si="401"/>
        <v>0</v>
      </c>
      <c r="R1285" s="62">
        <f t="shared" ref="R1285:R1348" si="402">SUM(AG1285:AR1285)</f>
        <v>0</v>
      </c>
      <c r="S1285" s="153"/>
      <c r="T1285" s="118" t="str">
        <f t="shared" si="397"/>
        <v/>
      </c>
      <c r="U1285" s="154"/>
      <c r="V1285" s="154"/>
      <c r="W1285" s="154"/>
      <c r="X1285" s="154"/>
      <c r="Y1285" s="154"/>
      <c r="Z1285" s="154"/>
      <c r="AA1285" s="154"/>
      <c r="AB1285" s="154"/>
      <c r="AC1285" s="154"/>
      <c r="AD1285" s="154"/>
      <c r="AE1285" s="154"/>
      <c r="AF1285" s="154"/>
      <c r="AG1285" s="63">
        <f t="shared" ref="AG1285:AG1348" si="403">ROUND((U1285*$C$7)/$C$8,0)</f>
        <v>0</v>
      </c>
      <c r="AH1285" s="56">
        <f t="shared" ref="AH1285:AH1348" si="404">ROUND((V1285*$C$7)/$C$8,0)</f>
        <v>0</v>
      </c>
      <c r="AI1285" s="56">
        <f t="shared" ref="AI1285:AI1348" si="405">ROUND((W1285*$C$7)/$C$8,0)</f>
        <v>0</v>
      </c>
      <c r="AJ1285" s="56">
        <f t="shared" ref="AJ1285:AJ1348" si="406">ROUND((X1285*$C$7)/$C$8,0)</f>
        <v>0</v>
      </c>
      <c r="AK1285" s="56">
        <f t="shared" ref="AK1285:AK1348" si="407">ROUND((Y1285*$C$7)/$C$8,0)</f>
        <v>0</v>
      </c>
      <c r="AL1285" s="56">
        <f t="shared" ref="AL1285:AL1348" si="408">ROUND((Z1285*$C$7)/$C$8,0)</f>
        <v>0</v>
      </c>
      <c r="AM1285" s="56">
        <f t="shared" ref="AM1285:AM1348" si="409">ROUND((AA1285*$C$7)/$C$8,0)</f>
        <v>0</v>
      </c>
      <c r="AN1285" s="56">
        <f t="shared" ref="AN1285:AN1348" si="410">ROUND((AB1285*$C$7)/$C$8,0)</f>
        <v>0</v>
      </c>
      <c r="AO1285" s="56">
        <f t="shared" ref="AO1285:AO1348" si="411">ROUND((AC1285*$C$7)/$C$8,0)</f>
        <v>0</v>
      </c>
      <c r="AP1285" s="56">
        <f t="shared" ref="AP1285:AP1348" si="412">ROUND((AD1285*$C$7)/$C$8,0)</f>
        <v>0</v>
      </c>
      <c r="AQ1285" s="56">
        <f t="shared" ref="AQ1285:AQ1348" si="413">ROUND((AE1285*$C$7)/$C$8,0)</f>
        <v>0</v>
      </c>
      <c r="AR1285" s="86">
        <f t="shared" ref="AR1285:AR1348" si="414">ROUND((AF1285*$C$7)/$C$8,0)</f>
        <v>0</v>
      </c>
    </row>
    <row r="1286" spans="1:44" x14ac:dyDescent="0.25">
      <c r="A1286" s="178"/>
      <c r="B1286" s="55" t="str">
        <f>_xlfn.IFNA(VLOOKUP(A1286,'Ajánlatkérő(k) adatai'!$B$4:$C$205,2,0),"")</f>
        <v/>
      </c>
      <c r="C1286" s="178"/>
      <c r="D1286" s="55" t="str">
        <f>_xlfn.IFNA(VLOOKUP(C1286,'Számlafizető(k) adatai'!$C$4:$D$203,2,0),"")</f>
        <v/>
      </c>
      <c r="E1286" s="55" t="str">
        <f>_xlfn.IFNA(VLOOKUP(C1286,'Számlafizető(k) adatai'!$C$4:$M$203,11,0),"")</f>
        <v/>
      </c>
      <c r="F1286" s="178"/>
      <c r="G1286" s="178"/>
      <c r="H1286" s="178"/>
      <c r="I1286" s="55" t="str">
        <f>IF(F1286="","",VLOOKUP(LEFT(F1286,5),'Technikai cellák'!B:C,2,0))</f>
        <v/>
      </c>
      <c r="J1286" s="55" t="str">
        <f>IF(F1286="","",VLOOKUP(I1286,'Technikai cellák'!$C$1:$D$12,2,0))</f>
        <v/>
      </c>
      <c r="K1286" s="179"/>
      <c r="L1286" s="67" t="str">
        <f t="shared" si="398"/>
        <v/>
      </c>
      <c r="M1286" s="68">
        <f t="shared" si="399"/>
        <v>0</v>
      </c>
      <c r="N1286" s="66">
        <f t="shared" si="400"/>
        <v>0</v>
      </c>
      <c r="O1286" s="152"/>
      <c r="P1286" s="172">
        <f t="shared" si="396"/>
        <v>0</v>
      </c>
      <c r="Q1286" s="69">
        <f t="shared" si="401"/>
        <v>0</v>
      </c>
      <c r="R1286" s="62">
        <f t="shared" si="402"/>
        <v>0</v>
      </c>
      <c r="S1286" s="153"/>
      <c r="T1286" s="118" t="str">
        <f t="shared" si="397"/>
        <v/>
      </c>
      <c r="U1286" s="154"/>
      <c r="V1286" s="154"/>
      <c r="W1286" s="154"/>
      <c r="X1286" s="154"/>
      <c r="Y1286" s="154"/>
      <c r="Z1286" s="154"/>
      <c r="AA1286" s="154"/>
      <c r="AB1286" s="154"/>
      <c r="AC1286" s="154"/>
      <c r="AD1286" s="154"/>
      <c r="AE1286" s="154"/>
      <c r="AF1286" s="154"/>
      <c r="AG1286" s="63">
        <f t="shared" si="403"/>
        <v>0</v>
      </c>
      <c r="AH1286" s="56">
        <f t="shared" si="404"/>
        <v>0</v>
      </c>
      <c r="AI1286" s="56">
        <f t="shared" si="405"/>
        <v>0</v>
      </c>
      <c r="AJ1286" s="56">
        <f t="shared" si="406"/>
        <v>0</v>
      </c>
      <c r="AK1286" s="56">
        <f t="shared" si="407"/>
        <v>0</v>
      </c>
      <c r="AL1286" s="56">
        <f t="shared" si="408"/>
        <v>0</v>
      </c>
      <c r="AM1286" s="56">
        <f t="shared" si="409"/>
        <v>0</v>
      </c>
      <c r="AN1286" s="56">
        <f t="shared" si="410"/>
        <v>0</v>
      </c>
      <c r="AO1286" s="56">
        <f t="shared" si="411"/>
        <v>0</v>
      </c>
      <c r="AP1286" s="56">
        <f t="shared" si="412"/>
        <v>0</v>
      </c>
      <c r="AQ1286" s="56">
        <f t="shared" si="413"/>
        <v>0</v>
      </c>
      <c r="AR1286" s="86">
        <f t="shared" si="414"/>
        <v>0</v>
      </c>
    </row>
    <row r="1287" spans="1:44" x14ac:dyDescent="0.25">
      <c r="A1287" s="178"/>
      <c r="B1287" s="55" t="str">
        <f>_xlfn.IFNA(VLOOKUP(A1287,'Ajánlatkérő(k) adatai'!$B$4:$C$205,2,0),"")</f>
        <v/>
      </c>
      <c r="C1287" s="178"/>
      <c r="D1287" s="55" t="str">
        <f>_xlfn.IFNA(VLOOKUP(C1287,'Számlafizető(k) adatai'!$C$4:$D$203,2,0),"")</f>
        <v/>
      </c>
      <c r="E1287" s="55" t="str">
        <f>_xlfn.IFNA(VLOOKUP(C1287,'Számlafizető(k) adatai'!$C$4:$M$203,11,0),"")</f>
        <v/>
      </c>
      <c r="F1287" s="178"/>
      <c r="G1287" s="178"/>
      <c r="H1287" s="178"/>
      <c r="I1287" s="55" t="str">
        <f>IF(F1287="","",VLOOKUP(LEFT(F1287,5),'Technikai cellák'!B:C,2,0))</f>
        <v/>
      </c>
      <c r="J1287" s="55" t="str">
        <f>IF(F1287="","",VLOOKUP(I1287,'Technikai cellák'!$C$1:$D$12,2,0))</f>
        <v/>
      </c>
      <c r="K1287" s="179"/>
      <c r="L1287" s="67" t="str">
        <f t="shared" si="398"/>
        <v/>
      </c>
      <c r="M1287" s="68">
        <f t="shared" si="399"/>
        <v>0</v>
      </c>
      <c r="N1287" s="66">
        <f t="shared" si="400"/>
        <v>0</v>
      </c>
      <c r="O1287" s="152"/>
      <c r="P1287" s="172">
        <f t="shared" si="396"/>
        <v>0</v>
      </c>
      <c r="Q1287" s="69">
        <f t="shared" si="401"/>
        <v>0</v>
      </c>
      <c r="R1287" s="62">
        <f t="shared" si="402"/>
        <v>0</v>
      </c>
      <c r="S1287" s="153"/>
      <c r="T1287" s="118" t="str">
        <f t="shared" si="397"/>
        <v/>
      </c>
      <c r="U1287" s="154"/>
      <c r="V1287" s="154"/>
      <c r="W1287" s="154"/>
      <c r="X1287" s="154"/>
      <c r="Y1287" s="154"/>
      <c r="Z1287" s="154"/>
      <c r="AA1287" s="154"/>
      <c r="AB1287" s="154"/>
      <c r="AC1287" s="154"/>
      <c r="AD1287" s="154"/>
      <c r="AE1287" s="154"/>
      <c r="AF1287" s="154"/>
      <c r="AG1287" s="63">
        <f t="shared" si="403"/>
        <v>0</v>
      </c>
      <c r="AH1287" s="56">
        <f t="shared" si="404"/>
        <v>0</v>
      </c>
      <c r="AI1287" s="56">
        <f t="shared" si="405"/>
        <v>0</v>
      </c>
      <c r="AJ1287" s="56">
        <f t="shared" si="406"/>
        <v>0</v>
      </c>
      <c r="AK1287" s="56">
        <f t="shared" si="407"/>
        <v>0</v>
      </c>
      <c r="AL1287" s="56">
        <f t="shared" si="408"/>
        <v>0</v>
      </c>
      <c r="AM1287" s="56">
        <f t="shared" si="409"/>
        <v>0</v>
      </c>
      <c r="AN1287" s="56">
        <f t="shared" si="410"/>
        <v>0</v>
      </c>
      <c r="AO1287" s="56">
        <f t="shared" si="411"/>
        <v>0</v>
      </c>
      <c r="AP1287" s="56">
        <f t="shared" si="412"/>
        <v>0</v>
      </c>
      <c r="AQ1287" s="56">
        <f t="shared" si="413"/>
        <v>0</v>
      </c>
      <c r="AR1287" s="86">
        <f t="shared" si="414"/>
        <v>0</v>
      </c>
    </row>
    <row r="1288" spans="1:44" x14ac:dyDescent="0.25">
      <c r="A1288" s="178"/>
      <c r="B1288" s="55" t="str">
        <f>_xlfn.IFNA(VLOOKUP(A1288,'Ajánlatkérő(k) adatai'!$B$4:$C$205,2,0),"")</f>
        <v/>
      </c>
      <c r="C1288" s="178"/>
      <c r="D1288" s="55" t="str">
        <f>_xlfn.IFNA(VLOOKUP(C1288,'Számlafizető(k) adatai'!$C$4:$D$203,2,0),"")</f>
        <v/>
      </c>
      <c r="E1288" s="55" t="str">
        <f>_xlfn.IFNA(VLOOKUP(C1288,'Számlafizető(k) adatai'!$C$4:$M$203,11,0),"")</f>
        <v/>
      </c>
      <c r="F1288" s="178"/>
      <c r="G1288" s="178"/>
      <c r="H1288" s="178"/>
      <c r="I1288" s="55" t="str">
        <f>IF(F1288="","",VLOOKUP(LEFT(F1288,5),'Technikai cellák'!B:C,2,0))</f>
        <v/>
      </c>
      <c r="J1288" s="55" t="str">
        <f>IF(F1288="","",VLOOKUP(I1288,'Technikai cellák'!$C$1:$D$12,2,0))</f>
        <v/>
      </c>
      <c r="K1288" s="179"/>
      <c r="L1288" s="67" t="str">
        <f t="shared" si="398"/>
        <v/>
      </c>
      <c r="M1288" s="68">
        <f t="shared" si="399"/>
        <v>0</v>
      </c>
      <c r="N1288" s="66">
        <f t="shared" si="400"/>
        <v>0</v>
      </c>
      <c r="O1288" s="152"/>
      <c r="P1288" s="172">
        <f t="shared" si="396"/>
        <v>0</v>
      </c>
      <c r="Q1288" s="69">
        <f t="shared" si="401"/>
        <v>0</v>
      </c>
      <c r="R1288" s="62">
        <f t="shared" si="402"/>
        <v>0</v>
      </c>
      <c r="S1288" s="153"/>
      <c r="T1288" s="118" t="str">
        <f t="shared" si="397"/>
        <v/>
      </c>
      <c r="U1288" s="154"/>
      <c r="V1288" s="154"/>
      <c r="W1288" s="154"/>
      <c r="X1288" s="154"/>
      <c r="Y1288" s="154"/>
      <c r="Z1288" s="154"/>
      <c r="AA1288" s="154"/>
      <c r="AB1288" s="154"/>
      <c r="AC1288" s="154"/>
      <c r="AD1288" s="154"/>
      <c r="AE1288" s="154"/>
      <c r="AF1288" s="154"/>
      <c r="AG1288" s="63">
        <f t="shared" si="403"/>
        <v>0</v>
      </c>
      <c r="AH1288" s="56">
        <f t="shared" si="404"/>
        <v>0</v>
      </c>
      <c r="AI1288" s="56">
        <f t="shared" si="405"/>
        <v>0</v>
      </c>
      <c r="AJ1288" s="56">
        <f t="shared" si="406"/>
        <v>0</v>
      </c>
      <c r="AK1288" s="56">
        <f t="shared" si="407"/>
        <v>0</v>
      </c>
      <c r="AL1288" s="56">
        <f t="shared" si="408"/>
        <v>0</v>
      </c>
      <c r="AM1288" s="56">
        <f t="shared" si="409"/>
        <v>0</v>
      </c>
      <c r="AN1288" s="56">
        <f t="shared" si="410"/>
        <v>0</v>
      </c>
      <c r="AO1288" s="56">
        <f t="shared" si="411"/>
        <v>0</v>
      </c>
      <c r="AP1288" s="56">
        <f t="shared" si="412"/>
        <v>0</v>
      </c>
      <c r="AQ1288" s="56">
        <f t="shared" si="413"/>
        <v>0</v>
      </c>
      <c r="AR1288" s="86">
        <f t="shared" si="414"/>
        <v>0</v>
      </c>
    </row>
    <row r="1289" spans="1:44" x14ac:dyDescent="0.25">
      <c r="A1289" s="178"/>
      <c r="B1289" s="55" t="str">
        <f>_xlfn.IFNA(VLOOKUP(A1289,'Ajánlatkérő(k) adatai'!$B$4:$C$205,2,0),"")</f>
        <v/>
      </c>
      <c r="C1289" s="178"/>
      <c r="D1289" s="55" t="str">
        <f>_xlfn.IFNA(VLOOKUP(C1289,'Számlafizető(k) adatai'!$C$4:$D$203,2,0),"")</f>
        <v/>
      </c>
      <c r="E1289" s="55" t="str">
        <f>_xlfn.IFNA(VLOOKUP(C1289,'Számlafizető(k) adatai'!$C$4:$M$203,11,0),"")</f>
        <v/>
      </c>
      <c r="F1289" s="178"/>
      <c r="G1289" s="178"/>
      <c r="H1289" s="178"/>
      <c r="I1289" s="55" t="str">
        <f>IF(F1289="","",VLOOKUP(LEFT(F1289,5),'Technikai cellák'!B:C,2,0))</f>
        <v/>
      </c>
      <c r="J1289" s="55" t="str">
        <f>IF(F1289="","",VLOOKUP(I1289,'Technikai cellák'!$C$1:$D$12,2,0))</f>
        <v/>
      </c>
      <c r="K1289" s="179"/>
      <c r="L1289" s="67" t="str">
        <f t="shared" si="398"/>
        <v/>
      </c>
      <c r="M1289" s="68">
        <f t="shared" si="399"/>
        <v>0</v>
      </c>
      <c r="N1289" s="66">
        <f t="shared" si="400"/>
        <v>0</v>
      </c>
      <c r="O1289" s="152"/>
      <c r="P1289" s="172">
        <f t="shared" si="396"/>
        <v>0</v>
      </c>
      <c r="Q1289" s="69">
        <f t="shared" si="401"/>
        <v>0</v>
      </c>
      <c r="R1289" s="62">
        <f t="shared" si="402"/>
        <v>0</v>
      </c>
      <c r="S1289" s="153"/>
      <c r="T1289" s="118" t="str">
        <f t="shared" si="397"/>
        <v/>
      </c>
      <c r="U1289" s="154"/>
      <c r="V1289" s="154"/>
      <c r="W1289" s="154"/>
      <c r="X1289" s="154"/>
      <c r="Y1289" s="154"/>
      <c r="Z1289" s="154"/>
      <c r="AA1289" s="154"/>
      <c r="AB1289" s="154"/>
      <c r="AC1289" s="154"/>
      <c r="AD1289" s="154"/>
      <c r="AE1289" s="154"/>
      <c r="AF1289" s="154"/>
      <c r="AG1289" s="63">
        <f t="shared" si="403"/>
        <v>0</v>
      </c>
      <c r="AH1289" s="56">
        <f t="shared" si="404"/>
        <v>0</v>
      </c>
      <c r="AI1289" s="56">
        <f t="shared" si="405"/>
        <v>0</v>
      </c>
      <c r="AJ1289" s="56">
        <f t="shared" si="406"/>
        <v>0</v>
      </c>
      <c r="AK1289" s="56">
        <f t="shared" si="407"/>
        <v>0</v>
      </c>
      <c r="AL1289" s="56">
        <f t="shared" si="408"/>
        <v>0</v>
      </c>
      <c r="AM1289" s="56">
        <f t="shared" si="409"/>
        <v>0</v>
      </c>
      <c r="AN1289" s="56">
        <f t="shared" si="410"/>
        <v>0</v>
      </c>
      <c r="AO1289" s="56">
        <f t="shared" si="411"/>
        <v>0</v>
      </c>
      <c r="AP1289" s="56">
        <f t="shared" si="412"/>
        <v>0</v>
      </c>
      <c r="AQ1289" s="56">
        <f t="shared" si="413"/>
        <v>0</v>
      </c>
      <c r="AR1289" s="86">
        <f t="shared" si="414"/>
        <v>0</v>
      </c>
    </row>
    <row r="1290" spans="1:44" x14ac:dyDescent="0.25">
      <c r="A1290" s="178"/>
      <c r="B1290" s="55" t="str">
        <f>_xlfn.IFNA(VLOOKUP(A1290,'Ajánlatkérő(k) adatai'!$B$4:$C$205,2,0),"")</f>
        <v/>
      </c>
      <c r="C1290" s="178"/>
      <c r="D1290" s="55" t="str">
        <f>_xlfn.IFNA(VLOOKUP(C1290,'Számlafizető(k) adatai'!$C$4:$D$203,2,0),"")</f>
        <v/>
      </c>
      <c r="E1290" s="55" t="str">
        <f>_xlfn.IFNA(VLOOKUP(C1290,'Számlafizető(k) adatai'!$C$4:$M$203,11,0),"")</f>
        <v/>
      </c>
      <c r="F1290" s="178"/>
      <c r="G1290" s="178"/>
      <c r="H1290" s="178"/>
      <c r="I1290" s="55" t="str">
        <f>IF(F1290="","",VLOOKUP(LEFT(F1290,5),'Technikai cellák'!B:C,2,0))</f>
        <v/>
      </c>
      <c r="J1290" s="55" t="str">
        <f>IF(F1290="","",VLOOKUP(I1290,'Technikai cellák'!$C$1:$D$12,2,0))</f>
        <v/>
      </c>
      <c r="K1290" s="179"/>
      <c r="L1290" s="67" t="str">
        <f t="shared" si="398"/>
        <v/>
      </c>
      <c r="M1290" s="68">
        <f t="shared" si="399"/>
        <v>0</v>
      </c>
      <c r="N1290" s="66">
        <f t="shared" si="400"/>
        <v>0</v>
      </c>
      <c r="O1290" s="152"/>
      <c r="P1290" s="172">
        <f t="shared" si="396"/>
        <v>0</v>
      </c>
      <c r="Q1290" s="69">
        <f t="shared" si="401"/>
        <v>0</v>
      </c>
      <c r="R1290" s="62">
        <f t="shared" si="402"/>
        <v>0</v>
      </c>
      <c r="S1290" s="153"/>
      <c r="T1290" s="118" t="str">
        <f t="shared" si="397"/>
        <v/>
      </c>
      <c r="U1290" s="154"/>
      <c r="V1290" s="154"/>
      <c r="W1290" s="154"/>
      <c r="X1290" s="154"/>
      <c r="Y1290" s="154"/>
      <c r="Z1290" s="154"/>
      <c r="AA1290" s="154"/>
      <c r="AB1290" s="154"/>
      <c r="AC1290" s="154"/>
      <c r="AD1290" s="154"/>
      <c r="AE1290" s="154"/>
      <c r="AF1290" s="154"/>
      <c r="AG1290" s="63">
        <f t="shared" si="403"/>
        <v>0</v>
      </c>
      <c r="AH1290" s="56">
        <f t="shared" si="404"/>
        <v>0</v>
      </c>
      <c r="AI1290" s="56">
        <f t="shared" si="405"/>
        <v>0</v>
      </c>
      <c r="AJ1290" s="56">
        <f t="shared" si="406"/>
        <v>0</v>
      </c>
      <c r="AK1290" s="56">
        <f t="shared" si="407"/>
        <v>0</v>
      </c>
      <c r="AL1290" s="56">
        <f t="shared" si="408"/>
        <v>0</v>
      </c>
      <c r="AM1290" s="56">
        <f t="shared" si="409"/>
        <v>0</v>
      </c>
      <c r="AN1290" s="56">
        <f t="shared" si="410"/>
        <v>0</v>
      </c>
      <c r="AO1290" s="56">
        <f t="shared" si="411"/>
        <v>0</v>
      </c>
      <c r="AP1290" s="56">
        <f t="shared" si="412"/>
        <v>0</v>
      </c>
      <c r="AQ1290" s="56">
        <f t="shared" si="413"/>
        <v>0</v>
      </c>
      <c r="AR1290" s="86">
        <f t="shared" si="414"/>
        <v>0</v>
      </c>
    </row>
    <row r="1291" spans="1:44" x14ac:dyDescent="0.25">
      <c r="A1291" s="178"/>
      <c r="B1291" s="55" t="str">
        <f>_xlfn.IFNA(VLOOKUP(A1291,'Ajánlatkérő(k) adatai'!$B$4:$C$205,2,0),"")</f>
        <v/>
      </c>
      <c r="C1291" s="178"/>
      <c r="D1291" s="55" t="str">
        <f>_xlfn.IFNA(VLOOKUP(C1291,'Számlafizető(k) adatai'!$C$4:$D$203,2,0),"")</f>
        <v/>
      </c>
      <c r="E1291" s="55" t="str">
        <f>_xlfn.IFNA(VLOOKUP(C1291,'Számlafizető(k) adatai'!$C$4:$M$203,11,0),"")</f>
        <v/>
      </c>
      <c r="F1291" s="178"/>
      <c r="G1291" s="178"/>
      <c r="H1291" s="178"/>
      <c r="I1291" s="55" t="str">
        <f>IF(F1291="","",VLOOKUP(LEFT(F1291,5),'Technikai cellák'!B:C,2,0))</f>
        <v/>
      </c>
      <c r="J1291" s="55" t="str">
        <f>IF(F1291="","",VLOOKUP(I1291,'Technikai cellák'!$C$1:$D$12,2,0))</f>
        <v/>
      </c>
      <c r="K1291" s="179"/>
      <c r="L1291" s="67" t="str">
        <f t="shared" si="398"/>
        <v/>
      </c>
      <c r="M1291" s="68">
        <f t="shared" si="399"/>
        <v>0</v>
      </c>
      <c r="N1291" s="66">
        <f t="shared" si="400"/>
        <v>0</v>
      </c>
      <c r="O1291" s="152"/>
      <c r="P1291" s="172">
        <f t="shared" si="396"/>
        <v>0</v>
      </c>
      <c r="Q1291" s="69">
        <f t="shared" si="401"/>
        <v>0</v>
      </c>
      <c r="R1291" s="62">
        <f t="shared" si="402"/>
        <v>0</v>
      </c>
      <c r="S1291" s="153"/>
      <c r="T1291" s="118" t="str">
        <f t="shared" si="397"/>
        <v/>
      </c>
      <c r="U1291" s="154"/>
      <c r="V1291" s="154"/>
      <c r="W1291" s="154"/>
      <c r="X1291" s="154"/>
      <c r="Y1291" s="154"/>
      <c r="Z1291" s="154"/>
      <c r="AA1291" s="154"/>
      <c r="AB1291" s="154"/>
      <c r="AC1291" s="154"/>
      <c r="AD1291" s="154"/>
      <c r="AE1291" s="154"/>
      <c r="AF1291" s="154"/>
      <c r="AG1291" s="63">
        <f t="shared" si="403"/>
        <v>0</v>
      </c>
      <c r="AH1291" s="56">
        <f t="shared" si="404"/>
        <v>0</v>
      </c>
      <c r="AI1291" s="56">
        <f t="shared" si="405"/>
        <v>0</v>
      </c>
      <c r="AJ1291" s="56">
        <f t="shared" si="406"/>
        <v>0</v>
      </c>
      <c r="AK1291" s="56">
        <f t="shared" si="407"/>
        <v>0</v>
      </c>
      <c r="AL1291" s="56">
        <f t="shared" si="408"/>
        <v>0</v>
      </c>
      <c r="AM1291" s="56">
        <f t="shared" si="409"/>
        <v>0</v>
      </c>
      <c r="AN1291" s="56">
        <f t="shared" si="410"/>
        <v>0</v>
      </c>
      <c r="AO1291" s="56">
        <f t="shared" si="411"/>
        <v>0</v>
      </c>
      <c r="AP1291" s="56">
        <f t="shared" si="412"/>
        <v>0</v>
      </c>
      <c r="AQ1291" s="56">
        <f t="shared" si="413"/>
        <v>0</v>
      </c>
      <c r="AR1291" s="86">
        <f t="shared" si="414"/>
        <v>0</v>
      </c>
    </row>
    <row r="1292" spans="1:44" x14ac:dyDescent="0.25">
      <c r="A1292" s="178"/>
      <c r="B1292" s="55" t="str">
        <f>_xlfn.IFNA(VLOOKUP(A1292,'Ajánlatkérő(k) adatai'!$B$4:$C$205,2,0),"")</f>
        <v/>
      </c>
      <c r="C1292" s="178"/>
      <c r="D1292" s="55" t="str">
        <f>_xlfn.IFNA(VLOOKUP(C1292,'Számlafizető(k) adatai'!$C$4:$D$203,2,0),"")</f>
        <v/>
      </c>
      <c r="E1292" s="55" t="str">
        <f>_xlfn.IFNA(VLOOKUP(C1292,'Számlafizető(k) adatai'!$C$4:$M$203,11,0),"")</f>
        <v/>
      </c>
      <c r="F1292" s="178"/>
      <c r="G1292" s="178"/>
      <c r="H1292" s="178"/>
      <c r="I1292" s="55" t="str">
        <f>IF(F1292="","",VLOOKUP(LEFT(F1292,5),'Technikai cellák'!B:C,2,0))</f>
        <v/>
      </c>
      <c r="J1292" s="55" t="str">
        <f>IF(F1292="","",VLOOKUP(I1292,'Technikai cellák'!$C$1:$D$12,2,0))</f>
        <v/>
      </c>
      <c r="K1292" s="179"/>
      <c r="L1292" s="67" t="str">
        <f t="shared" si="398"/>
        <v/>
      </c>
      <c r="M1292" s="68">
        <f t="shared" si="399"/>
        <v>0</v>
      </c>
      <c r="N1292" s="66">
        <f t="shared" si="400"/>
        <v>0</v>
      </c>
      <c r="O1292" s="152"/>
      <c r="P1292" s="172">
        <f t="shared" si="396"/>
        <v>0</v>
      </c>
      <c r="Q1292" s="69">
        <f t="shared" si="401"/>
        <v>0</v>
      </c>
      <c r="R1292" s="62">
        <f t="shared" si="402"/>
        <v>0</v>
      </c>
      <c r="S1292" s="153"/>
      <c r="T1292" s="118" t="str">
        <f t="shared" si="397"/>
        <v/>
      </c>
      <c r="U1292" s="154"/>
      <c r="V1292" s="154"/>
      <c r="W1292" s="154"/>
      <c r="X1292" s="154"/>
      <c r="Y1292" s="154"/>
      <c r="Z1292" s="154"/>
      <c r="AA1292" s="154"/>
      <c r="AB1292" s="154"/>
      <c r="AC1292" s="154"/>
      <c r="AD1292" s="154"/>
      <c r="AE1292" s="154"/>
      <c r="AF1292" s="154"/>
      <c r="AG1292" s="63">
        <f t="shared" si="403"/>
        <v>0</v>
      </c>
      <c r="AH1292" s="56">
        <f t="shared" si="404"/>
        <v>0</v>
      </c>
      <c r="AI1292" s="56">
        <f t="shared" si="405"/>
        <v>0</v>
      </c>
      <c r="AJ1292" s="56">
        <f t="shared" si="406"/>
        <v>0</v>
      </c>
      <c r="AK1292" s="56">
        <f t="shared" si="407"/>
        <v>0</v>
      </c>
      <c r="AL1292" s="56">
        <f t="shared" si="408"/>
        <v>0</v>
      </c>
      <c r="AM1292" s="56">
        <f t="shared" si="409"/>
        <v>0</v>
      </c>
      <c r="AN1292" s="56">
        <f t="shared" si="410"/>
        <v>0</v>
      </c>
      <c r="AO1292" s="56">
        <f t="shared" si="411"/>
        <v>0</v>
      </c>
      <c r="AP1292" s="56">
        <f t="shared" si="412"/>
        <v>0</v>
      </c>
      <c r="AQ1292" s="56">
        <f t="shared" si="413"/>
        <v>0</v>
      </c>
      <c r="AR1292" s="86">
        <f t="shared" si="414"/>
        <v>0</v>
      </c>
    </row>
    <row r="1293" spans="1:44" x14ac:dyDescent="0.25">
      <c r="A1293" s="178"/>
      <c r="B1293" s="55" t="str">
        <f>_xlfn.IFNA(VLOOKUP(A1293,'Ajánlatkérő(k) adatai'!$B$4:$C$205,2,0),"")</f>
        <v/>
      </c>
      <c r="C1293" s="178"/>
      <c r="D1293" s="55" t="str">
        <f>_xlfn.IFNA(VLOOKUP(C1293,'Számlafizető(k) adatai'!$C$4:$D$203,2,0),"")</f>
        <v/>
      </c>
      <c r="E1293" s="55" t="str">
        <f>_xlfn.IFNA(VLOOKUP(C1293,'Számlafizető(k) adatai'!$C$4:$M$203,11,0),"")</f>
        <v/>
      </c>
      <c r="F1293" s="178"/>
      <c r="G1293" s="178"/>
      <c r="H1293" s="178"/>
      <c r="I1293" s="55" t="str">
        <f>IF(F1293="","",VLOOKUP(LEFT(F1293,5),'Technikai cellák'!B:C,2,0))</f>
        <v/>
      </c>
      <c r="J1293" s="55" t="str">
        <f>IF(F1293="","",VLOOKUP(I1293,'Technikai cellák'!$C$1:$D$12,2,0))</f>
        <v/>
      </c>
      <c r="K1293" s="179"/>
      <c r="L1293" s="67" t="str">
        <f t="shared" si="398"/>
        <v/>
      </c>
      <c r="M1293" s="68">
        <f t="shared" si="399"/>
        <v>0</v>
      </c>
      <c r="N1293" s="66">
        <f t="shared" si="400"/>
        <v>0</v>
      </c>
      <c r="O1293" s="152"/>
      <c r="P1293" s="172">
        <f t="shared" si="396"/>
        <v>0</v>
      </c>
      <c r="Q1293" s="69">
        <f t="shared" si="401"/>
        <v>0</v>
      </c>
      <c r="R1293" s="62">
        <f t="shared" si="402"/>
        <v>0</v>
      </c>
      <c r="S1293" s="153"/>
      <c r="T1293" s="118" t="str">
        <f t="shared" si="397"/>
        <v/>
      </c>
      <c r="U1293" s="154"/>
      <c r="V1293" s="154"/>
      <c r="W1293" s="154"/>
      <c r="X1293" s="154"/>
      <c r="Y1293" s="154"/>
      <c r="Z1293" s="154"/>
      <c r="AA1293" s="154"/>
      <c r="AB1293" s="154"/>
      <c r="AC1293" s="154"/>
      <c r="AD1293" s="154"/>
      <c r="AE1293" s="154"/>
      <c r="AF1293" s="154"/>
      <c r="AG1293" s="63">
        <f t="shared" si="403"/>
        <v>0</v>
      </c>
      <c r="AH1293" s="56">
        <f t="shared" si="404"/>
        <v>0</v>
      </c>
      <c r="AI1293" s="56">
        <f t="shared" si="405"/>
        <v>0</v>
      </c>
      <c r="AJ1293" s="56">
        <f t="shared" si="406"/>
        <v>0</v>
      </c>
      <c r="AK1293" s="56">
        <f t="shared" si="407"/>
        <v>0</v>
      </c>
      <c r="AL1293" s="56">
        <f t="shared" si="408"/>
        <v>0</v>
      </c>
      <c r="AM1293" s="56">
        <f t="shared" si="409"/>
        <v>0</v>
      </c>
      <c r="AN1293" s="56">
        <f t="shared" si="410"/>
        <v>0</v>
      </c>
      <c r="AO1293" s="56">
        <f t="shared" si="411"/>
        <v>0</v>
      </c>
      <c r="AP1293" s="56">
        <f t="shared" si="412"/>
        <v>0</v>
      </c>
      <c r="AQ1293" s="56">
        <f t="shared" si="413"/>
        <v>0</v>
      </c>
      <c r="AR1293" s="86">
        <f t="shared" si="414"/>
        <v>0</v>
      </c>
    </row>
    <row r="1294" spans="1:44" x14ac:dyDescent="0.25">
      <c r="A1294" s="178"/>
      <c r="B1294" s="55" t="str">
        <f>_xlfn.IFNA(VLOOKUP(A1294,'Ajánlatkérő(k) adatai'!$B$4:$C$205,2,0),"")</f>
        <v/>
      </c>
      <c r="C1294" s="178"/>
      <c r="D1294" s="55" t="str">
        <f>_xlfn.IFNA(VLOOKUP(C1294,'Számlafizető(k) adatai'!$C$4:$D$203,2,0),"")</f>
        <v/>
      </c>
      <c r="E1294" s="55" t="str">
        <f>_xlfn.IFNA(VLOOKUP(C1294,'Számlafizető(k) adatai'!$C$4:$M$203,11,0),"")</f>
        <v/>
      </c>
      <c r="F1294" s="178"/>
      <c r="G1294" s="178"/>
      <c r="H1294" s="178"/>
      <c r="I1294" s="55" t="str">
        <f>IF(F1294="","",VLOOKUP(LEFT(F1294,5),'Technikai cellák'!B:C,2,0))</f>
        <v/>
      </c>
      <c r="J1294" s="55" t="str">
        <f>IF(F1294="","",VLOOKUP(I1294,'Technikai cellák'!$C$1:$D$12,2,0))</f>
        <v/>
      </c>
      <c r="K1294" s="179"/>
      <c r="L1294" s="67" t="str">
        <f t="shared" si="398"/>
        <v/>
      </c>
      <c r="M1294" s="68">
        <f t="shared" si="399"/>
        <v>0</v>
      </c>
      <c r="N1294" s="66">
        <f t="shared" si="400"/>
        <v>0</v>
      </c>
      <c r="O1294" s="152"/>
      <c r="P1294" s="172">
        <f t="shared" si="396"/>
        <v>0</v>
      </c>
      <c r="Q1294" s="69">
        <f t="shared" si="401"/>
        <v>0</v>
      </c>
      <c r="R1294" s="62">
        <f t="shared" si="402"/>
        <v>0</v>
      </c>
      <c r="S1294" s="153"/>
      <c r="T1294" s="118" t="str">
        <f t="shared" si="397"/>
        <v/>
      </c>
      <c r="U1294" s="154"/>
      <c r="V1294" s="154"/>
      <c r="W1294" s="154"/>
      <c r="X1294" s="154"/>
      <c r="Y1294" s="154"/>
      <c r="Z1294" s="154"/>
      <c r="AA1294" s="154"/>
      <c r="AB1294" s="154"/>
      <c r="AC1294" s="154"/>
      <c r="AD1294" s="154"/>
      <c r="AE1294" s="154"/>
      <c r="AF1294" s="154"/>
      <c r="AG1294" s="63">
        <f t="shared" si="403"/>
        <v>0</v>
      </c>
      <c r="AH1294" s="56">
        <f t="shared" si="404"/>
        <v>0</v>
      </c>
      <c r="AI1294" s="56">
        <f t="shared" si="405"/>
        <v>0</v>
      </c>
      <c r="AJ1294" s="56">
        <f t="shared" si="406"/>
        <v>0</v>
      </c>
      <c r="AK1294" s="56">
        <f t="shared" si="407"/>
        <v>0</v>
      </c>
      <c r="AL1294" s="56">
        <f t="shared" si="408"/>
        <v>0</v>
      </c>
      <c r="AM1294" s="56">
        <f t="shared" si="409"/>
        <v>0</v>
      </c>
      <c r="AN1294" s="56">
        <f t="shared" si="410"/>
        <v>0</v>
      </c>
      <c r="AO1294" s="56">
        <f t="shared" si="411"/>
        <v>0</v>
      </c>
      <c r="AP1294" s="56">
        <f t="shared" si="412"/>
        <v>0</v>
      </c>
      <c r="AQ1294" s="56">
        <f t="shared" si="413"/>
        <v>0</v>
      </c>
      <c r="AR1294" s="86">
        <f t="shared" si="414"/>
        <v>0</v>
      </c>
    </row>
    <row r="1295" spans="1:44" x14ac:dyDescent="0.25">
      <c r="A1295" s="178"/>
      <c r="B1295" s="55" t="str">
        <f>_xlfn.IFNA(VLOOKUP(A1295,'Ajánlatkérő(k) adatai'!$B$4:$C$205,2,0),"")</f>
        <v/>
      </c>
      <c r="C1295" s="178"/>
      <c r="D1295" s="55" t="str">
        <f>_xlfn.IFNA(VLOOKUP(C1295,'Számlafizető(k) adatai'!$C$4:$D$203,2,0),"")</f>
        <v/>
      </c>
      <c r="E1295" s="55" t="str">
        <f>_xlfn.IFNA(VLOOKUP(C1295,'Számlafizető(k) adatai'!$C$4:$M$203,11,0),"")</f>
        <v/>
      </c>
      <c r="F1295" s="178"/>
      <c r="G1295" s="178"/>
      <c r="H1295" s="178"/>
      <c r="I1295" s="55" t="str">
        <f>IF(F1295="","",VLOOKUP(LEFT(F1295,5),'Technikai cellák'!B:C,2,0))</f>
        <v/>
      </c>
      <c r="J1295" s="55" t="str">
        <f>IF(F1295="","",VLOOKUP(I1295,'Technikai cellák'!$C$1:$D$12,2,0))</f>
        <v/>
      </c>
      <c r="K1295" s="179"/>
      <c r="L1295" s="67" t="str">
        <f t="shared" si="398"/>
        <v/>
      </c>
      <c r="M1295" s="68">
        <f t="shared" si="399"/>
        <v>0</v>
      </c>
      <c r="N1295" s="66">
        <f t="shared" si="400"/>
        <v>0</v>
      </c>
      <c r="O1295" s="152"/>
      <c r="P1295" s="172">
        <f t="shared" si="396"/>
        <v>0</v>
      </c>
      <c r="Q1295" s="69">
        <f t="shared" si="401"/>
        <v>0</v>
      </c>
      <c r="R1295" s="62">
        <f t="shared" si="402"/>
        <v>0</v>
      </c>
      <c r="S1295" s="153"/>
      <c r="T1295" s="118" t="str">
        <f t="shared" si="397"/>
        <v/>
      </c>
      <c r="U1295" s="154"/>
      <c r="V1295" s="154"/>
      <c r="W1295" s="154"/>
      <c r="X1295" s="154"/>
      <c r="Y1295" s="154"/>
      <c r="Z1295" s="154"/>
      <c r="AA1295" s="154"/>
      <c r="AB1295" s="154"/>
      <c r="AC1295" s="154"/>
      <c r="AD1295" s="154"/>
      <c r="AE1295" s="154"/>
      <c r="AF1295" s="154"/>
      <c r="AG1295" s="63">
        <f t="shared" si="403"/>
        <v>0</v>
      </c>
      <c r="AH1295" s="56">
        <f t="shared" si="404"/>
        <v>0</v>
      </c>
      <c r="AI1295" s="56">
        <f t="shared" si="405"/>
        <v>0</v>
      </c>
      <c r="AJ1295" s="56">
        <f t="shared" si="406"/>
        <v>0</v>
      </c>
      <c r="AK1295" s="56">
        <f t="shared" si="407"/>
        <v>0</v>
      </c>
      <c r="AL1295" s="56">
        <f t="shared" si="408"/>
        <v>0</v>
      </c>
      <c r="AM1295" s="56">
        <f t="shared" si="409"/>
        <v>0</v>
      </c>
      <c r="AN1295" s="56">
        <f t="shared" si="410"/>
        <v>0</v>
      </c>
      <c r="AO1295" s="56">
        <f t="shared" si="411"/>
        <v>0</v>
      </c>
      <c r="AP1295" s="56">
        <f t="shared" si="412"/>
        <v>0</v>
      </c>
      <c r="AQ1295" s="56">
        <f t="shared" si="413"/>
        <v>0</v>
      </c>
      <c r="AR1295" s="86">
        <f t="shared" si="414"/>
        <v>0</v>
      </c>
    </row>
    <row r="1296" spans="1:44" x14ac:dyDescent="0.25">
      <c r="A1296" s="178"/>
      <c r="B1296" s="55" t="str">
        <f>_xlfn.IFNA(VLOOKUP(A1296,'Ajánlatkérő(k) adatai'!$B$4:$C$205,2,0),"")</f>
        <v/>
      </c>
      <c r="C1296" s="178"/>
      <c r="D1296" s="55" t="str">
        <f>_xlfn.IFNA(VLOOKUP(C1296,'Számlafizető(k) adatai'!$C$4:$D$203,2,0),"")</f>
        <v/>
      </c>
      <c r="E1296" s="55" t="str">
        <f>_xlfn.IFNA(VLOOKUP(C1296,'Számlafizető(k) adatai'!$C$4:$M$203,11,0),"")</f>
        <v/>
      </c>
      <c r="F1296" s="178"/>
      <c r="G1296" s="178"/>
      <c r="H1296" s="178"/>
      <c r="I1296" s="55" t="str">
        <f>IF(F1296="","",VLOOKUP(LEFT(F1296,5),'Technikai cellák'!B:C,2,0))</f>
        <v/>
      </c>
      <c r="J1296" s="55" t="str">
        <f>IF(F1296="","",VLOOKUP(I1296,'Technikai cellák'!$C$1:$D$12,2,0))</f>
        <v/>
      </c>
      <c r="K1296" s="179"/>
      <c r="L1296" s="67" t="str">
        <f t="shared" si="398"/>
        <v/>
      </c>
      <c r="M1296" s="68">
        <f t="shared" si="399"/>
        <v>0</v>
      </c>
      <c r="N1296" s="66">
        <f t="shared" si="400"/>
        <v>0</v>
      </c>
      <c r="O1296" s="152"/>
      <c r="P1296" s="172">
        <f t="shared" ref="P1296:P1359" si="415">ROUND((IF(K1296&lt;100,0,K1296*$C$7)/$C$8),0)</f>
        <v>0</v>
      </c>
      <c r="Q1296" s="69">
        <f t="shared" si="401"/>
        <v>0</v>
      </c>
      <c r="R1296" s="62">
        <f t="shared" si="402"/>
        <v>0</v>
      </c>
      <c r="S1296" s="153"/>
      <c r="T1296" s="118" t="str">
        <f t="shared" si="397"/>
        <v/>
      </c>
      <c r="U1296" s="154"/>
      <c r="V1296" s="154"/>
      <c r="W1296" s="154"/>
      <c r="X1296" s="154"/>
      <c r="Y1296" s="154"/>
      <c r="Z1296" s="154"/>
      <c r="AA1296" s="154"/>
      <c r="AB1296" s="154"/>
      <c r="AC1296" s="154"/>
      <c r="AD1296" s="154"/>
      <c r="AE1296" s="154"/>
      <c r="AF1296" s="154"/>
      <c r="AG1296" s="63">
        <f t="shared" si="403"/>
        <v>0</v>
      </c>
      <c r="AH1296" s="56">
        <f t="shared" si="404"/>
        <v>0</v>
      </c>
      <c r="AI1296" s="56">
        <f t="shared" si="405"/>
        <v>0</v>
      </c>
      <c r="AJ1296" s="56">
        <f t="shared" si="406"/>
        <v>0</v>
      </c>
      <c r="AK1296" s="56">
        <f t="shared" si="407"/>
        <v>0</v>
      </c>
      <c r="AL1296" s="56">
        <f t="shared" si="408"/>
        <v>0</v>
      </c>
      <c r="AM1296" s="56">
        <f t="shared" si="409"/>
        <v>0</v>
      </c>
      <c r="AN1296" s="56">
        <f t="shared" si="410"/>
        <v>0</v>
      </c>
      <c r="AO1296" s="56">
        <f t="shared" si="411"/>
        <v>0</v>
      </c>
      <c r="AP1296" s="56">
        <f t="shared" si="412"/>
        <v>0</v>
      </c>
      <c r="AQ1296" s="56">
        <f t="shared" si="413"/>
        <v>0</v>
      </c>
      <c r="AR1296" s="86">
        <f t="shared" si="414"/>
        <v>0</v>
      </c>
    </row>
    <row r="1297" spans="1:44" x14ac:dyDescent="0.25">
      <c r="A1297" s="178"/>
      <c r="B1297" s="55" t="str">
        <f>_xlfn.IFNA(VLOOKUP(A1297,'Ajánlatkérő(k) adatai'!$B$4:$C$205,2,0),"")</f>
        <v/>
      </c>
      <c r="C1297" s="178"/>
      <c r="D1297" s="55" t="str">
        <f>_xlfn.IFNA(VLOOKUP(C1297,'Számlafizető(k) adatai'!$C$4:$D$203,2,0),"")</f>
        <v/>
      </c>
      <c r="E1297" s="55" t="str">
        <f>_xlfn.IFNA(VLOOKUP(C1297,'Számlafizető(k) adatai'!$C$4:$M$203,11,0),"")</f>
        <v/>
      </c>
      <c r="F1297" s="178"/>
      <c r="G1297" s="178"/>
      <c r="H1297" s="178"/>
      <c r="I1297" s="55" t="str">
        <f>IF(F1297="","",VLOOKUP(LEFT(F1297,5),'Technikai cellák'!B:C,2,0))</f>
        <v/>
      </c>
      <c r="J1297" s="55" t="str">
        <f>IF(F1297="","",VLOOKUP(I1297,'Technikai cellák'!$C$1:$D$12,2,0))</f>
        <v/>
      </c>
      <c r="K1297" s="179"/>
      <c r="L1297" s="67" t="str">
        <f t="shared" si="398"/>
        <v/>
      </c>
      <c r="M1297" s="68">
        <f t="shared" si="399"/>
        <v>0</v>
      </c>
      <c r="N1297" s="66">
        <f t="shared" si="400"/>
        <v>0</v>
      </c>
      <c r="O1297" s="152"/>
      <c r="P1297" s="172">
        <f t="shared" si="415"/>
        <v>0</v>
      </c>
      <c r="Q1297" s="69">
        <f t="shared" si="401"/>
        <v>0</v>
      </c>
      <c r="R1297" s="62">
        <f t="shared" si="402"/>
        <v>0</v>
      </c>
      <c r="S1297" s="153"/>
      <c r="T1297" s="118" t="str">
        <f t="shared" si="397"/>
        <v/>
      </c>
      <c r="U1297" s="154"/>
      <c r="V1297" s="154"/>
      <c r="W1297" s="154"/>
      <c r="X1297" s="154"/>
      <c r="Y1297" s="154"/>
      <c r="Z1297" s="154"/>
      <c r="AA1297" s="154"/>
      <c r="AB1297" s="154"/>
      <c r="AC1297" s="154"/>
      <c r="AD1297" s="154"/>
      <c r="AE1297" s="154"/>
      <c r="AF1297" s="154"/>
      <c r="AG1297" s="63">
        <f t="shared" si="403"/>
        <v>0</v>
      </c>
      <c r="AH1297" s="56">
        <f t="shared" si="404"/>
        <v>0</v>
      </c>
      <c r="AI1297" s="56">
        <f t="shared" si="405"/>
        <v>0</v>
      </c>
      <c r="AJ1297" s="56">
        <f t="shared" si="406"/>
        <v>0</v>
      </c>
      <c r="AK1297" s="56">
        <f t="shared" si="407"/>
        <v>0</v>
      </c>
      <c r="AL1297" s="56">
        <f t="shared" si="408"/>
        <v>0</v>
      </c>
      <c r="AM1297" s="56">
        <f t="shared" si="409"/>
        <v>0</v>
      </c>
      <c r="AN1297" s="56">
        <f t="shared" si="410"/>
        <v>0</v>
      </c>
      <c r="AO1297" s="56">
        <f t="shared" si="411"/>
        <v>0</v>
      </c>
      <c r="AP1297" s="56">
        <f t="shared" si="412"/>
        <v>0</v>
      </c>
      <c r="AQ1297" s="56">
        <f t="shared" si="413"/>
        <v>0</v>
      </c>
      <c r="AR1297" s="86">
        <f t="shared" si="414"/>
        <v>0</v>
      </c>
    </row>
    <row r="1298" spans="1:44" x14ac:dyDescent="0.25">
      <c r="A1298" s="178"/>
      <c r="B1298" s="55" t="str">
        <f>_xlfn.IFNA(VLOOKUP(A1298,'Ajánlatkérő(k) adatai'!$B$4:$C$205,2,0),"")</f>
        <v/>
      </c>
      <c r="C1298" s="178"/>
      <c r="D1298" s="55" t="str">
        <f>_xlfn.IFNA(VLOOKUP(C1298,'Számlafizető(k) adatai'!$C$4:$D$203,2,0),"")</f>
        <v/>
      </c>
      <c r="E1298" s="55" t="str">
        <f>_xlfn.IFNA(VLOOKUP(C1298,'Számlafizető(k) adatai'!$C$4:$M$203,11,0),"")</f>
        <v/>
      </c>
      <c r="F1298" s="178"/>
      <c r="G1298" s="178"/>
      <c r="H1298" s="178"/>
      <c r="I1298" s="55" t="str">
        <f>IF(F1298="","",VLOOKUP(LEFT(F1298,5),'Technikai cellák'!B:C,2,0))</f>
        <v/>
      </c>
      <c r="J1298" s="55" t="str">
        <f>IF(F1298="","",VLOOKUP(I1298,'Technikai cellák'!$C$1:$D$12,2,0))</f>
        <v/>
      </c>
      <c r="K1298" s="179"/>
      <c r="L1298" s="67" t="str">
        <f t="shared" si="398"/>
        <v/>
      </c>
      <c r="M1298" s="68">
        <f t="shared" si="399"/>
        <v>0</v>
      </c>
      <c r="N1298" s="66">
        <f t="shared" si="400"/>
        <v>0</v>
      </c>
      <c r="O1298" s="152"/>
      <c r="P1298" s="172">
        <f t="shared" si="415"/>
        <v>0</v>
      </c>
      <c r="Q1298" s="69">
        <f t="shared" si="401"/>
        <v>0</v>
      </c>
      <c r="R1298" s="62">
        <f t="shared" si="402"/>
        <v>0</v>
      </c>
      <c r="S1298" s="153"/>
      <c r="T1298" s="118" t="str">
        <f t="shared" ref="T1298:T1361" si="416">IF(S1298="","",IF((DAYS360(S1298,$C$4,TRUE))/30&lt;0,"",(DAYS360(S1298,$C$4,))/30))</f>
        <v/>
      </c>
      <c r="U1298" s="154"/>
      <c r="V1298" s="154"/>
      <c r="W1298" s="154"/>
      <c r="X1298" s="154"/>
      <c r="Y1298" s="154"/>
      <c r="Z1298" s="154"/>
      <c r="AA1298" s="154"/>
      <c r="AB1298" s="154"/>
      <c r="AC1298" s="154"/>
      <c r="AD1298" s="154"/>
      <c r="AE1298" s="154"/>
      <c r="AF1298" s="154"/>
      <c r="AG1298" s="63">
        <f t="shared" si="403"/>
        <v>0</v>
      </c>
      <c r="AH1298" s="56">
        <f t="shared" si="404"/>
        <v>0</v>
      </c>
      <c r="AI1298" s="56">
        <f t="shared" si="405"/>
        <v>0</v>
      </c>
      <c r="AJ1298" s="56">
        <f t="shared" si="406"/>
        <v>0</v>
      </c>
      <c r="AK1298" s="56">
        <f t="shared" si="407"/>
        <v>0</v>
      </c>
      <c r="AL1298" s="56">
        <f t="shared" si="408"/>
        <v>0</v>
      </c>
      <c r="AM1298" s="56">
        <f t="shared" si="409"/>
        <v>0</v>
      </c>
      <c r="AN1298" s="56">
        <f t="shared" si="410"/>
        <v>0</v>
      </c>
      <c r="AO1298" s="56">
        <f t="shared" si="411"/>
        <v>0</v>
      </c>
      <c r="AP1298" s="56">
        <f t="shared" si="412"/>
        <v>0</v>
      </c>
      <c r="AQ1298" s="56">
        <f t="shared" si="413"/>
        <v>0</v>
      </c>
      <c r="AR1298" s="86">
        <f t="shared" si="414"/>
        <v>0</v>
      </c>
    </row>
    <row r="1299" spans="1:44" x14ac:dyDescent="0.25">
      <c r="A1299" s="178"/>
      <c r="B1299" s="55" t="str">
        <f>_xlfn.IFNA(VLOOKUP(A1299,'Ajánlatkérő(k) adatai'!$B$4:$C$205,2,0),"")</f>
        <v/>
      </c>
      <c r="C1299" s="178"/>
      <c r="D1299" s="55" t="str">
        <f>_xlfn.IFNA(VLOOKUP(C1299,'Számlafizető(k) adatai'!$C$4:$D$203,2,0),"")</f>
        <v/>
      </c>
      <c r="E1299" s="55" t="str">
        <f>_xlfn.IFNA(VLOOKUP(C1299,'Számlafizető(k) adatai'!$C$4:$M$203,11,0),"")</f>
        <v/>
      </c>
      <c r="F1299" s="178"/>
      <c r="G1299" s="178"/>
      <c r="H1299" s="178"/>
      <c r="I1299" s="55" t="str">
        <f>IF(F1299="","",VLOOKUP(LEFT(F1299,5),'Technikai cellák'!B:C,2,0))</f>
        <v/>
      </c>
      <c r="J1299" s="55" t="str">
        <f>IF(F1299="","",VLOOKUP(I1299,'Technikai cellák'!$C$1:$D$12,2,0))</f>
        <v/>
      </c>
      <c r="K1299" s="179"/>
      <c r="L1299" s="67" t="str">
        <f t="shared" si="398"/>
        <v/>
      </c>
      <c r="M1299" s="68">
        <f t="shared" si="399"/>
        <v>0</v>
      </c>
      <c r="N1299" s="66">
        <f t="shared" si="400"/>
        <v>0</v>
      </c>
      <c r="O1299" s="152"/>
      <c r="P1299" s="172">
        <f t="shared" si="415"/>
        <v>0</v>
      </c>
      <c r="Q1299" s="69">
        <f t="shared" si="401"/>
        <v>0</v>
      </c>
      <c r="R1299" s="62">
        <f t="shared" si="402"/>
        <v>0</v>
      </c>
      <c r="S1299" s="153"/>
      <c r="T1299" s="118" t="str">
        <f t="shared" si="416"/>
        <v/>
      </c>
      <c r="U1299" s="154"/>
      <c r="V1299" s="154"/>
      <c r="W1299" s="154"/>
      <c r="X1299" s="154"/>
      <c r="Y1299" s="154"/>
      <c r="Z1299" s="154"/>
      <c r="AA1299" s="154"/>
      <c r="AB1299" s="154"/>
      <c r="AC1299" s="154"/>
      <c r="AD1299" s="154"/>
      <c r="AE1299" s="154"/>
      <c r="AF1299" s="154"/>
      <c r="AG1299" s="63">
        <f t="shared" si="403"/>
        <v>0</v>
      </c>
      <c r="AH1299" s="56">
        <f t="shared" si="404"/>
        <v>0</v>
      </c>
      <c r="AI1299" s="56">
        <f t="shared" si="405"/>
        <v>0</v>
      </c>
      <c r="AJ1299" s="56">
        <f t="shared" si="406"/>
        <v>0</v>
      </c>
      <c r="AK1299" s="56">
        <f t="shared" si="407"/>
        <v>0</v>
      </c>
      <c r="AL1299" s="56">
        <f t="shared" si="408"/>
        <v>0</v>
      </c>
      <c r="AM1299" s="56">
        <f t="shared" si="409"/>
        <v>0</v>
      </c>
      <c r="AN1299" s="56">
        <f t="shared" si="410"/>
        <v>0</v>
      </c>
      <c r="AO1299" s="56">
        <f t="shared" si="411"/>
        <v>0</v>
      </c>
      <c r="AP1299" s="56">
        <f t="shared" si="412"/>
        <v>0</v>
      </c>
      <c r="AQ1299" s="56">
        <f t="shared" si="413"/>
        <v>0</v>
      </c>
      <c r="AR1299" s="86">
        <f t="shared" si="414"/>
        <v>0</v>
      </c>
    </row>
    <row r="1300" spans="1:44" x14ac:dyDescent="0.25">
      <c r="A1300" s="178"/>
      <c r="B1300" s="55" t="str">
        <f>_xlfn.IFNA(VLOOKUP(A1300,'Ajánlatkérő(k) adatai'!$B$4:$C$205,2,0),"")</f>
        <v/>
      </c>
      <c r="C1300" s="178"/>
      <c r="D1300" s="55" t="str">
        <f>_xlfn.IFNA(VLOOKUP(C1300,'Számlafizető(k) adatai'!$C$4:$D$203,2,0),"")</f>
        <v/>
      </c>
      <c r="E1300" s="55" t="str">
        <f>_xlfn.IFNA(VLOOKUP(C1300,'Számlafizető(k) adatai'!$C$4:$M$203,11,0),"")</f>
        <v/>
      </c>
      <c r="F1300" s="178"/>
      <c r="G1300" s="178"/>
      <c r="H1300" s="178"/>
      <c r="I1300" s="55" t="str">
        <f>IF(F1300="","",VLOOKUP(LEFT(F1300,5),'Technikai cellák'!B:C,2,0))</f>
        <v/>
      </c>
      <c r="J1300" s="55" t="str">
        <f>IF(F1300="","",VLOOKUP(I1300,'Technikai cellák'!$C$1:$D$12,2,0))</f>
        <v/>
      </c>
      <c r="K1300" s="179"/>
      <c r="L1300" s="67" t="str">
        <f t="shared" si="398"/>
        <v/>
      </c>
      <c r="M1300" s="68">
        <f t="shared" si="399"/>
        <v>0</v>
      </c>
      <c r="N1300" s="66">
        <f t="shared" si="400"/>
        <v>0</v>
      </c>
      <c r="O1300" s="152"/>
      <c r="P1300" s="172">
        <f t="shared" si="415"/>
        <v>0</v>
      </c>
      <c r="Q1300" s="69">
        <f t="shared" si="401"/>
        <v>0</v>
      </c>
      <c r="R1300" s="62">
        <f t="shared" si="402"/>
        <v>0</v>
      </c>
      <c r="S1300" s="153"/>
      <c r="T1300" s="118" t="str">
        <f t="shared" si="416"/>
        <v/>
      </c>
      <c r="U1300" s="154"/>
      <c r="V1300" s="154"/>
      <c r="W1300" s="154"/>
      <c r="X1300" s="154"/>
      <c r="Y1300" s="154"/>
      <c r="Z1300" s="154"/>
      <c r="AA1300" s="154"/>
      <c r="AB1300" s="154"/>
      <c r="AC1300" s="154"/>
      <c r="AD1300" s="154"/>
      <c r="AE1300" s="154"/>
      <c r="AF1300" s="154"/>
      <c r="AG1300" s="63">
        <f t="shared" si="403"/>
        <v>0</v>
      </c>
      <c r="AH1300" s="56">
        <f t="shared" si="404"/>
        <v>0</v>
      </c>
      <c r="AI1300" s="56">
        <f t="shared" si="405"/>
        <v>0</v>
      </c>
      <c r="AJ1300" s="56">
        <f t="shared" si="406"/>
        <v>0</v>
      </c>
      <c r="AK1300" s="56">
        <f t="shared" si="407"/>
        <v>0</v>
      </c>
      <c r="AL1300" s="56">
        <f t="shared" si="408"/>
        <v>0</v>
      </c>
      <c r="AM1300" s="56">
        <f t="shared" si="409"/>
        <v>0</v>
      </c>
      <c r="AN1300" s="56">
        <f t="shared" si="410"/>
        <v>0</v>
      </c>
      <c r="AO1300" s="56">
        <f t="shared" si="411"/>
        <v>0</v>
      </c>
      <c r="AP1300" s="56">
        <f t="shared" si="412"/>
        <v>0</v>
      </c>
      <c r="AQ1300" s="56">
        <f t="shared" si="413"/>
        <v>0</v>
      </c>
      <c r="AR1300" s="86">
        <f t="shared" si="414"/>
        <v>0</v>
      </c>
    </row>
    <row r="1301" spans="1:44" x14ac:dyDescent="0.25">
      <c r="A1301" s="178"/>
      <c r="B1301" s="55" t="str">
        <f>_xlfn.IFNA(VLOOKUP(A1301,'Ajánlatkérő(k) adatai'!$B$4:$C$205,2,0),"")</f>
        <v/>
      </c>
      <c r="C1301" s="178"/>
      <c r="D1301" s="55" t="str">
        <f>_xlfn.IFNA(VLOOKUP(C1301,'Számlafizető(k) adatai'!$C$4:$D$203,2,0),"")</f>
        <v/>
      </c>
      <c r="E1301" s="55" t="str">
        <f>_xlfn.IFNA(VLOOKUP(C1301,'Számlafizető(k) adatai'!$C$4:$M$203,11,0),"")</f>
        <v/>
      </c>
      <c r="F1301" s="178"/>
      <c r="G1301" s="178"/>
      <c r="H1301" s="178"/>
      <c r="I1301" s="55" t="str">
        <f>IF(F1301="","",VLOOKUP(LEFT(F1301,5),'Technikai cellák'!B:C,2,0))</f>
        <v/>
      </c>
      <c r="J1301" s="55" t="str">
        <f>IF(F1301="","",VLOOKUP(I1301,'Technikai cellák'!$C$1:$D$12,2,0))</f>
        <v/>
      </c>
      <c r="K1301" s="179"/>
      <c r="L1301" s="67" t="str">
        <f t="shared" si="398"/>
        <v/>
      </c>
      <c r="M1301" s="68">
        <f t="shared" si="399"/>
        <v>0</v>
      </c>
      <c r="N1301" s="66">
        <f t="shared" si="400"/>
        <v>0</v>
      </c>
      <c r="O1301" s="152"/>
      <c r="P1301" s="172">
        <f t="shared" si="415"/>
        <v>0</v>
      </c>
      <c r="Q1301" s="69">
        <f t="shared" si="401"/>
        <v>0</v>
      </c>
      <c r="R1301" s="62">
        <f t="shared" si="402"/>
        <v>0</v>
      </c>
      <c r="S1301" s="153"/>
      <c r="T1301" s="118" t="str">
        <f t="shared" si="416"/>
        <v/>
      </c>
      <c r="U1301" s="154"/>
      <c r="V1301" s="154"/>
      <c r="W1301" s="154"/>
      <c r="X1301" s="154"/>
      <c r="Y1301" s="154"/>
      <c r="Z1301" s="154"/>
      <c r="AA1301" s="154"/>
      <c r="AB1301" s="154"/>
      <c r="AC1301" s="154"/>
      <c r="AD1301" s="154"/>
      <c r="AE1301" s="154"/>
      <c r="AF1301" s="154"/>
      <c r="AG1301" s="63">
        <f t="shared" si="403"/>
        <v>0</v>
      </c>
      <c r="AH1301" s="56">
        <f t="shared" si="404"/>
        <v>0</v>
      </c>
      <c r="AI1301" s="56">
        <f t="shared" si="405"/>
        <v>0</v>
      </c>
      <c r="AJ1301" s="56">
        <f t="shared" si="406"/>
        <v>0</v>
      </c>
      <c r="AK1301" s="56">
        <f t="shared" si="407"/>
        <v>0</v>
      </c>
      <c r="AL1301" s="56">
        <f t="shared" si="408"/>
        <v>0</v>
      </c>
      <c r="AM1301" s="56">
        <f t="shared" si="409"/>
        <v>0</v>
      </c>
      <c r="AN1301" s="56">
        <f t="shared" si="410"/>
        <v>0</v>
      </c>
      <c r="AO1301" s="56">
        <f t="shared" si="411"/>
        <v>0</v>
      </c>
      <c r="AP1301" s="56">
        <f t="shared" si="412"/>
        <v>0</v>
      </c>
      <c r="AQ1301" s="56">
        <f t="shared" si="413"/>
        <v>0</v>
      </c>
      <c r="AR1301" s="86">
        <f t="shared" si="414"/>
        <v>0</v>
      </c>
    </row>
    <row r="1302" spans="1:44" x14ac:dyDescent="0.25">
      <c r="A1302" s="178"/>
      <c r="B1302" s="55" t="str">
        <f>_xlfn.IFNA(VLOOKUP(A1302,'Ajánlatkérő(k) adatai'!$B$4:$C$205,2,0),"")</f>
        <v/>
      </c>
      <c r="C1302" s="178"/>
      <c r="D1302" s="55" t="str">
        <f>_xlfn.IFNA(VLOOKUP(C1302,'Számlafizető(k) adatai'!$C$4:$D$203,2,0),"")</f>
        <v/>
      </c>
      <c r="E1302" s="55" t="str">
        <f>_xlfn.IFNA(VLOOKUP(C1302,'Számlafizető(k) adatai'!$C$4:$M$203,11,0),"")</f>
        <v/>
      </c>
      <c r="F1302" s="178"/>
      <c r="G1302" s="178"/>
      <c r="H1302" s="178"/>
      <c r="I1302" s="55" t="str">
        <f>IF(F1302="","",VLOOKUP(LEFT(F1302,5),'Technikai cellák'!B:C,2,0))</f>
        <v/>
      </c>
      <c r="J1302" s="55" t="str">
        <f>IF(F1302="","",VLOOKUP(I1302,'Technikai cellák'!$C$1:$D$12,2,0))</f>
        <v/>
      </c>
      <c r="K1302" s="179"/>
      <c r="L1302" s="67" t="str">
        <f t="shared" si="398"/>
        <v/>
      </c>
      <c r="M1302" s="68">
        <f t="shared" si="399"/>
        <v>0</v>
      </c>
      <c r="N1302" s="66">
        <f t="shared" si="400"/>
        <v>0</v>
      </c>
      <c r="O1302" s="152"/>
      <c r="P1302" s="172">
        <f t="shared" si="415"/>
        <v>0</v>
      </c>
      <c r="Q1302" s="69">
        <f t="shared" si="401"/>
        <v>0</v>
      </c>
      <c r="R1302" s="62">
        <f t="shared" si="402"/>
        <v>0</v>
      </c>
      <c r="S1302" s="153"/>
      <c r="T1302" s="118" t="str">
        <f t="shared" si="416"/>
        <v/>
      </c>
      <c r="U1302" s="154"/>
      <c r="V1302" s="154"/>
      <c r="W1302" s="154"/>
      <c r="X1302" s="154"/>
      <c r="Y1302" s="154"/>
      <c r="Z1302" s="154"/>
      <c r="AA1302" s="154"/>
      <c r="AB1302" s="154"/>
      <c r="AC1302" s="154"/>
      <c r="AD1302" s="154"/>
      <c r="AE1302" s="154"/>
      <c r="AF1302" s="154"/>
      <c r="AG1302" s="63">
        <f t="shared" si="403"/>
        <v>0</v>
      </c>
      <c r="AH1302" s="56">
        <f t="shared" si="404"/>
        <v>0</v>
      </c>
      <c r="AI1302" s="56">
        <f t="shared" si="405"/>
        <v>0</v>
      </c>
      <c r="AJ1302" s="56">
        <f t="shared" si="406"/>
        <v>0</v>
      </c>
      <c r="AK1302" s="56">
        <f t="shared" si="407"/>
        <v>0</v>
      </c>
      <c r="AL1302" s="56">
        <f t="shared" si="408"/>
        <v>0</v>
      </c>
      <c r="AM1302" s="56">
        <f t="shared" si="409"/>
        <v>0</v>
      </c>
      <c r="AN1302" s="56">
        <f t="shared" si="410"/>
        <v>0</v>
      </c>
      <c r="AO1302" s="56">
        <f t="shared" si="411"/>
        <v>0</v>
      </c>
      <c r="AP1302" s="56">
        <f t="shared" si="412"/>
        <v>0</v>
      </c>
      <c r="AQ1302" s="56">
        <f t="shared" si="413"/>
        <v>0</v>
      </c>
      <c r="AR1302" s="86">
        <f t="shared" si="414"/>
        <v>0</v>
      </c>
    </row>
    <row r="1303" spans="1:44" x14ac:dyDescent="0.25">
      <c r="A1303" s="178"/>
      <c r="B1303" s="55" t="str">
        <f>_xlfn.IFNA(VLOOKUP(A1303,'Ajánlatkérő(k) adatai'!$B$4:$C$205,2,0),"")</f>
        <v/>
      </c>
      <c r="C1303" s="178"/>
      <c r="D1303" s="55" t="str">
        <f>_xlfn.IFNA(VLOOKUP(C1303,'Számlafizető(k) adatai'!$C$4:$D$203,2,0),"")</f>
        <v/>
      </c>
      <c r="E1303" s="55" t="str">
        <f>_xlfn.IFNA(VLOOKUP(C1303,'Számlafizető(k) adatai'!$C$4:$M$203,11,0),"")</f>
        <v/>
      </c>
      <c r="F1303" s="178"/>
      <c r="G1303" s="178"/>
      <c r="H1303" s="178"/>
      <c r="I1303" s="55" t="str">
        <f>IF(F1303="","",VLOOKUP(LEFT(F1303,5),'Technikai cellák'!B:C,2,0))</f>
        <v/>
      </c>
      <c r="J1303" s="55" t="str">
        <f>IF(F1303="","",VLOOKUP(I1303,'Technikai cellák'!$C$1:$D$12,2,0))</f>
        <v/>
      </c>
      <c r="K1303" s="179"/>
      <c r="L1303" s="67" t="str">
        <f t="shared" si="398"/>
        <v/>
      </c>
      <c r="M1303" s="68">
        <f t="shared" si="399"/>
        <v>0</v>
      </c>
      <c r="N1303" s="66">
        <f t="shared" si="400"/>
        <v>0</v>
      </c>
      <c r="O1303" s="152"/>
      <c r="P1303" s="172">
        <f t="shared" si="415"/>
        <v>0</v>
      </c>
      <c r="Q1303" s="69">
        <f t="shared" si="401"/>
        <v>0</v>
      </c>
      <c r="R1303" s="62">
        <f t="shared" si="402"/>
        <v>0</v>
      </c>
      <c r="S1303" s="153"/>
      <c r="T1303" s="118" t="str">
        <f t="shared" si="416"/>
        <v/>
      </c>
      <c r="U1303" s="154"/>
      <c r="V1303" s="154"/>
      <c r="W1303" s="154"/>
      <c r="X1303" s="154"/>
      <c r="Y1303" s="154"/>
      <c r="Z1303" s="154"/>
      <c r="AA1303" s="154"/>
      <c r="AB1303" s="154"/>
      <c r="AC1303" s="154"/>
      <c r="AD1303" s="154"/>
      <c r="AE1303" s="154"/>
      <c r="AF1303" s="154"/>
      <c r="AG1303" s="63">
        <f t="shared" si="403"/>
        <v>0</v>
      </c>
      <c r="AH1303" s="56">
        <f t="shared" si="404"/>
        <v>0</v>
      </c>
      <c r="AI1303" s="56">
        <f t="shared" si="405"/>
        <v>0</v>
      </c>
      <c r="AJ1303" s="56">
        <f t="shared" si="406"/>
        <v>0</v>
      </c>
      <c r="AK1303" s="56">
        <f t="shared" si="407"/>
        <v>0</v>
      </c>
      <c r="AL1303" s="56">
        <f t="shared" si="408"/>
        <v>0</v>
      </c>
      <c r="AM1303" s="56">
        <f t="shared" si="409"/>
        <v>0</v>
      </c>
      <c r="AN1303" s="56">
        <f t="shared" si="410"/>
        <v>0</v>
      </c>
      <c r="AO1303" s="56">
        <f t="shared" si="411"/>
        <v>0</v>
      </c>
      <c r="AP1303" s="56">
        <f t="shared" si="412"/>
        <v>0</v>
      </c>
      <c r="AQ1303" s="56">
        <f t="shared" si="413"/>
        <v>0</v>
      </c>
      <c r="AR1303" s="86">
        <f t="shared" si="414"/>
        <v>0</v>
      </c>
    </row>
    <row r="1304" spans="1:44" x14ac:dyDescent="0.25">
      <c r="A1304" s="178"/>
      <c r="B1304" s="55" t="str">
        <f>_xlfn.IFNA(VLOOKUP(A1304,'Ajánlatkérő(k) adatai'!$B$4:$C$205,2,0),"")</f>
        <v/>
      </c>
      <c r="C1304" s="178"/>
      <c r="D1304" s="55" t="str">
        <f>_xlfn.IFNA(VLOOKUP(C1304,'Számlafizető(k) adatai'!$C$4:$D$203,2,0),"")</f>
        <v/>
      </c>
      <c r="E1304" s="55" t="str">
        <f>_xlfn.IFNA(VLOOKUP(C1304,'Számlafizető(k) adatai'!$C$4:$M$203,11,0),"")</f>
        <v/>
      </c>
      <c r="F1304" s="178"/>
      <c r="G1304" s="178"/>
      <c r="H1304" s="178"/>
      <c r="I1304" s="55" t="str">
        <f>IF(F1304="","",VLOOKUP(LEFT(F1304,5),'Technikai cellák'!B:C,2,0))</f>
        <v/>
      </c>
      <c r="J1304" s="55" t="str">
        <f>IF(F1304="","",VLOOKUP(I1304,'Technikai cellák'!$C$1:$D$12,2,0))</f>
        <v/>
      </c>
      <c r="K1304" s="179"/>
      <c r="L1304" s="67" t="str">
        <f t="shared" si="398"/>
        <v/>
      </c>
      <c r="M1304" s="68">
        <f t="shared" si="399"/>
        <v>0</v>
      </c>
      <c r="N1304" s="66">
        <f t="shared" si="400"/>
        <v>0</v>
      </c>
      <c r="O1304" s="152"/>
      <c r="P1304" s="172">
        <f t="shared" si="415"/>
        <v>0</v>
      </c>
      <c r="Q1304" s="69">
        <f t="shared" si="401"/>
        <v>0</v>
      </c>
      <c r="R1304" s="62">
        <f t="shared" si="402"/>
        <v>0</v>
      </c>
      <c r="S1304" s="153"/>
      <c r="T1304" s="118" t="str">
        <f t="shared" si="416"/>
        <v/>
      </c>
      <c r="U1304" s="154"/>
      <c r="V1304" s="154"/>
      <c r="W1304" s="154"/>
      <c r="X1304" s="154"/>
      <c r="Y1304" s="154"/>
      <c r="Z1304" s="154"/>
      <c r="AA1304" s="154"/>
      <c r="AB1304" s="154"/>
      <c r="AC1304" s="154"/>
      <c r="AD1304" s="154"/>
      <c r="AE1304" s="154"/>
      <c r="AF1304" s="154"/>
      <c r="AG1304" s="63">
        <f t="shared" si="403"/>
        <v>0</v>
      </c>
      <c r="AH1304" s="56">
        <f t="shared" si="404"/>
        <v>0</v>
      </c>
      <c r="AI1304" s="56">
        <f t="shared" si="405"/>
        <v>0</v>
      </c>
      <c r="AJ1304" s="56">
        <f t="shared" si="406"/>
        <v>0</v>
      </c>
      <c r="AK1304" s="56">
        <f t="shared" si="407"/>
        <v>0</v>
      </c>
      <c r="AL1304" s="56">
        <f t="shared" si="408"/>
        <v>0</v>
      </c>
      <c r="AM1304" s="56">
        <f t="shared" si="409"/>
        <v>0</v>
      </c>
      <c r="AN1304" s="56">
        <f t="shared" si="410"/>
        <v>0</v>
      </c>
      <c r="AO1304" s="56">
        <f t="shared" si="411"/>
        <v>0</v>
      </c>
      <c r="AP1304" s="56">
        <f t="shared" si="412"/>
        <v>0</v>
      </c>
      <c r="AQ1304" s="56">
        <f t="shared" si="413"/>
        <v>0</v>
      </c>
      <c r="AR1304" s="86">
        <f t="shared" si="414"/>
        <v>0</v>
      </c>
    </row>
    <row r="1305" spans="1:44" x14ac:dyDescent="0.25">
      <c r="A1305" s="178"/>
      <c r="B1305" s="55" t="str">
        <f>_xlfn.IFNA(VLOOKUP(A1305,'Ajánlatkérő(k) adatai'!$B$4:$C$205,2,0),"")</f>
        <v/>
      </c>
      <c r="C1305" s="178"/>
      <c r="D1305" s="55" t="str">
        <f>_xlfn.IFNA(VLOOKUP(C1305,'Számlafizető(k) adatai'!$C$4:$D$203,2,0),"")</f>
        <v/>
      </c>
      <c r="E1305" s="55" t="str">
        <f>_xlfn.IFNA(VLOOKUP(C1305,'Számlafizető(k) adatai'!$C$4:$M$203,11,0),"")</f>
        <v/>
      </c>
      <c r="F1305" s="178"/>
      <c r="G1305" s="178"/>
      <c r="H1305" s="178"/>
      <c r="I1305" s="55" t="str">
        <f>IF(F1305="","",VLOOKUP(LEFT(F1305,5),'Technikai cellák'!B:C,2,0))</f>
        <v/>
      </c>
      <c r="J1305" s="55" t="str">
        <f>IF(F1305="","",VLOOKUP(I1305,'Technikai cellák'!$C$1:$D$12,2,0))</f>
        <v/>
      </c>
      <c r="K1305" s="179"/>
      <c r="L1305" s="67" t="str">
        <f t="shared" si="398"/>
        <v/>
      </c>
      <c r="M1305" s="68">
        <f t="shared" si="399"/>
        <v>0</v>
      </c>
      <c r="N1305" s="66">
        <f t="shared" si="400"/>
        <v>0</v>
      </c>
      <c r="O1305" s="152"/>
      <c r="P1305" s="172">
        <f t="shared" si="415"/>
        <v>0</v>
      </c>
      <c r="Q1305" s="69">
        <f t="shared" si="401"/>
        <v>0</v>
      </c>
      <c r="R1305" s="62">
        <f t="shared" si="402"/>
        <v>0</v>
      </c>
      <c r="S1305" s="153"/>
      <c r="T1305" s="118" t="str">
        <f t="shared" si="416"/>
        <v/>
      </c>
      <c r="U1305" s="154"/>
      <c r="V1305" s="154"/>
      <c r="W1305" s="154"/>
      <c r="X1305" s="154"/>
      <c r="Y1305" s="154"/>
      <c r="Z1305" s="154"/>
      <c r="AA1305" s="154"/>
      <c r="AB1305" s="154"/>
      <c r="AC1305" s="154"/>
      <c r="AD1305" s="154"/>
      <c r="AE1305" s="154"/>
      <c r="AF1305" s="154"/>
      <c r="AG1305" s="63">
        <f t="shared" si="403"/>
        <v>0</v>
      </c>
      <c r="AH1305" s="56">
        <f t="shared" si="404"/>
        <v>0</v>
      </c>
      <c r="AI1305" s="56">
        <f t="shared" si="405"/>
        <v>0</v>
      </c>
      <c r="AJ1305" s="56">
        <f t="shared" si="406"/>
        <v>0</v>
      </c>
      <c r="AK1305" s="56">
        <f t="shared" si="407"/>
        <v>0</v>
      </c>
      <c r="AL1305" s="56">
        <f t="shared" si="408"/>
        <v>0</v>
      </c>
      <c r="AM1305" s="56">
        <f t="shared" si="409"/>
        <v>0</v>
      </c>
      <c r="AN1305" s="56">
        <f t="shared" si="410"/>
        <v>0</v>
      </c>
      <c r="AO1305" s="56">
        <f t="shared" si="411"/>
        <v>0</v>
      </c>
      <c r="AP1305" s="56">
        <f t="shared" si="412"/>
        <v>0</v>
      </c>
      <c r="AQ1305" s="56">
        <f t="shared" si="413"/>
        <v>0</v>
      </c>
      <c r="AR1305" s="86">
        <f t="shared" si="414"/>
        <v>0</v>
      </c>
    </row>
    <row r="1306" spans="1:44" x14ac:dyDescent="0.25">
      <c r="A1306" s="178"/>
      <c r="B1306" s="55" t="str">
        <f>_xlfn.IFNA(VLOOKUP(A1306,'Ajánlatkérő(k) adatai'!$B$4:$C$205,2,0),"")</f>
        <v/>
      </c>
      <c r="C1306" s="178"/>
      <c r="D1306" s="55" t="str">
        <f>_xlfn.IFNA(VLOOKUP(C1306,'Számlafizető(k) adatai'!$C$4:$D$203,2,0),"")</f>
        <v/>
      </c>
      <c r="E1306" s="55" t="str">
        <f>_xlfn.IFNA(VLOOKUP(C1306,'Számlafizető(k) adatai'!$C$4:$M$203,11,0),"")</f>
        <v/>
      </c>
      <c r="F1306" s="178"/>
      <c r="G1306" s="178"/>
      <c r="H1306" s="178"/>
      <c r="I1306" s="55" t="str">
        <f>IF(F1306="","",VLOOKUP(LEFT(F1306,5),'Technikai cellák'!B:C,2,0))</f>
        <v/>
      </c>
      <c r="J1306" s="55" t="str">
        <f>IF(F1306="","",VLOOKUP(I1306,'Technikai cellák'!$C$1:$D$12,2,0))</f>
        <v/>
      </c>
      <c r="K1306" s="179"/>
      <c r="L1306" s="67" t="str">
        <f t="shared" si="398"/>
        <v/>
      </c>
      <c r="M1306" s="68">
        <f t="shared" si="399"/>
        <v>0</v>
      </c>
      <c r="N1306" s="66">
        <f t="shared" si="400"/>
        <v>0</v>
      </c>
      <c r="O1306" s="152"/>
      <c r="P1306" s="172">
        <f t="shared" si="415"/>
        <v>0</v>
      </c>
      <c r="Q1306" s="69">
        <f t="shared" si="401"/>
        <v>0</v>
      </c>
      <c r="R1306" s="62">
        <f t="shared" si="402"/>
        <v>0</v>
      </c>
      <c r="S1306" s="153"/>
      <c r="T1306" s="118" t="str">
        <f t="shared" si="416"/>
        <v/>
      </c>
      <c r="U1306" s="154"/>
      <c r="V1306" s="154"/>
      <c r="W1306" s="154"/>
      <c r="X1306" s="154"/>
      <c r="Y1306" s="154"/>
      <c r="Z1306" s="154"/>
      <c r="AA1306" s="154"/>
      <c r="AB1306" s="154"/>
      <c r="AC1306" s="154"/>
      <c r="AD1306" s="154"/>
      <c r="AE1306" s="154"/>
      <c r="AF1306" s="154"/>
      <c r="AG1306" s="63">
        <f t="shared" si="403"/>
        <v>0</v>
      </c>
      <c r="AH1306" s="56">
        <f t="shared" si="404"/>
        <v>0</v>
      </c>
      <c r="AI1306" s="56">
        <f t="shared" si="405"/>
        <v>0</v>
      </c>
      <c r="AJ1306" s="56">
        <f t="shared" si="406"/>
        <v>0</v>
      </c>
      <c r="AK1306" s="56">
        <f t="shared" si="407"/>
        <v>0</v>
      </c>
      <c r="AL1306" s="56">
        <f t="shared" si="408"/>
        <v>0</v>
      </c>
      <c r="AM1306" s="56">
        <f t="shared" si="409"/>
        <v>0</v>
      </c>
      <c r="AN1306" s="56">
        <f t="shared" si="410"/>
        <v>0</v>
      </c>
      <c r="AO1306" s="56">
        <f t="shared" si="411"/>
        <v>0</v>
      </c>
      <c r="AP1306" s="56">
        <f t="shared" si="412"/>
        <v>0</v>
      </c>
      <c r="AQ1306" s="56">
        <f t="shared" si="413"/>
        <v>0</v>
      </c>
      <c r="AR1306" s="86">
        <f t="shared" si="414"/>
        <v>0</v>
      </c>
    </row>
    <row r="1307" spans="1:44" x14ac:dyDescent="0.25">
      <c r="A1307" s="178"/>
      <c r="B1307" s="55" t="str">
        <f>_xlfn.IFNA(VLOOKUP(A1307,'Ajánlatkérő(k) adatai'!$B$4:$C$205,2,0),"")</f>
        <v/>
      </c>
      <c r="C1307" s="178"/>
      <c r="D1307" s="55" t="str">
        <f>_xlfn.IFNA(VLOOKUP(C1307,'Számlafizető(k) adatai'!$C$4:$D$203,2,0),"")</f>
        <v/>
      </c>
      <c r="E1307" s="55" t="str">
        <f>_xlfn.IFNA(VLOOKUP(C1307,'Számlafizető(k) adatai'!$C$4:$M$203,11,0),"")</f>
        <v/>
      </c>
      <c r="F1307" s="178"/>
      <c r="G1307" s="178"/>
      <c r="H1307" s="178"/>
      <c r="I1307" s="55" t="str">
        <f>IF(F1307="","",VLOOKUP(LEFT(F1307,5),'Technikai cellák'!B:C,2,0))</f>
        <v/>
      </c>
      <c r="J1307" s="55" t="str">
        <f>IF(F1307="","",VLOOKUP(I1307,'Technikai cellák'!$C$1:$D$12,2,0))</f>
        <v/>
      </c>
      <c r="K1307" s="179"/>
      <c r="L1307" s="67" t="str">
        <f t="shared" si="398"/>
        <v/>
      </c>
      <c r="M1307" s="68">
        <f t="shared" si="399"/>
        <v>0</v>
      </c>
      <c r="N1307" s="66">
        <f t="shared" si="400"/>
        <v>0</v>
      </c>
      <c r="O1307" s="152"/>
      <c r="P1307" s="172">
        <f t="shared" si="415"/>
        <v>0</v>
      </c>
      <c r="Q1307" s="69">
        <f t="shared" si="401"/>
        <v>0</v>
      </c>
      <c r="R1307" s="62">
        <f t="shared" si="402"/>
        <v>0</v>
      </c>
      <c r="S1307" s="153"/>
      <c r="T1307" s="118" t="str">
        <f t="shared" si="416"/>
        <v/>
      </c>
      <c r="U1307" s="154"/>
      <c r="V1307" s="154"/>
      <c r="W1307" s="154"/>
      <c r="X1307" s="154"/>
      <c r="Y1307" s="154"/>
      <c r="Z1307" s="154"/>
      <c r="AA1307" s="154"/>
      <c r="AB1307" s="154"/>
      <c r="AC1307" s="154"/>
      <c r="AD1307" s="154"/>
      <c r="AE1307" s="154"/>
      <c r="AF1307" s="154"/>
      <c r="AG1307" s="63">
        <f t="shared" si="403"/>
        <v>0</v>
      </c>
      <c r="AH1307" s="56">
        <f t="shared" si="404"/>
        <v>0</v>
      </c>
      <c r="AI1307" s="56">
        <f t="shared" si="405"/>
        <v>0</v>
      </c>
      <c r="AJ1307" s="56">
        <f t="shared" si="406"/>
        <v>0</v>
      </c>
      <c r="AK1307" s="56">
        <f t="shared" si="407"/>
        <v>0</v>
      </c>
      <c r="AL1307" s="56">
        <f t="shared" si="408"/>
        <v>0</v>
      </c>
      <c r="AM1307" s="56">
        <f t="shared" si="409"/>
        <v>0</v>
      </c>
      <c r="AN1307" s="56">
        <f t="shared" si="410"/>
        <v>0</v>
      </c>
      <c r="AO1307" s="56">
        <f t="shared" si="411"/>
        <v>0</v>
      </c>
      <c r="AP1307" s="56">
        <f t="shared" si="412"/>
        <v>0</v>
      </c>
      <c r="AQ1307" s="56">
        <f t="shared" si="413"/>
        <v>0</v>
      </c>
      <c r="AR1307" s="86">
        <f t="shared" si="414"/>
        <v>0</v>
      </c>
    </row>
    <row r="1308" spans="1:44" x14ac:dyDescent="0.25">
      <c r="A1308" s="178"/>
      <c r="B1308" s="55" t="str">
        <f>_xlfn.IFNA(VLOOKUP(A1308,'Ajánlatkérő(k) adatai'!$B$4:$C$205,2,0),"")</f>
        <v/>
      </c>
      <c r="C1308" s="178"/>
      <c r="D1308" s="55" t="str">
        <f>_xlfn.IFNA(VLOOKUP(C1308,'Számlafizető(k) adatai'!$C$4:$D$203,2,0),"")</f>
        <v/>
      </c>
      <c r="E1308" s="55" t="str">
        <f>_xlfn.IFNA(VLOOKUP(C1308,'Számlafizető(k) adatai'!$C$4:$M$203,11,0),"")</f>
        <v/>
      </c>
      <c r="F1308" s="178"/>
      <c r="G1308" s="178"/>
      <c r="H1308" s="178"/>
      <c r="I1308" s="55" t="str">
        <f>IF(F1308="","",VLOOKUP(LEFT(F1308,5),'Technikai cellák'!B:C,2,0))</f>
        <v/>
      </c>
      <c r="J1308" s="55" t="str">
        <f>IF(F1308="","",VLOOKUP(I1308,'Technikai cellák'!$C$1:$D$12,2,0))</f>
        <v/>
      </c>
      <c r="K1308" s="179"/>
      <c r="L1308" s="67" t="str">
        <f t="shared" si="398"/>
        <v/>
      </c>
      <c r="M1308" s="68">
        <f t="shared" si="399"/>
        <v>0</v>
      </c>
      <c r="N1308" s="66">
        <f t="shared" si="400"/>
        <v>0</v>
      </c>
      <c r="O1308" s="152"/>
      <c r="P1308" s="172">
        <f t="shared" si="415"/>
        <v>0</v>
      </c>
      <c r="Q1308" s="69">
        <f t="shared" si="401"/>
        <v>0</v>
      </c>
      <c r="R1308" s="62">
        <f t="shared" si="402"/>
        <v>0</v>
      </c>
      <c r="S1308" s="153"/>
      <c r="T1308" s="118" t="str">
        <f t="shared" si="416"/>
        <v/>
      </c>
      <c r="U1308" s="154"/>
      <c r="V1308" s="154"/>
      <c r="W1308" s="154"/>
      <c r="X1308" s="154"/>
      <c r="Y1308" s="154"/>
      <c r="Z1308" s="154"/>
      <c r="AA1308" s="154"/>
      <c r="AB1308" s="154"/>
      <c r="AC1308" s="154"/>
      <c r="AD1308" s="154"/>
      <c r="AE1308" s="154"/>
      <c r="AF1308" s="154"/>
      <c r="AG1308" s="63">
        <f t="shared" si="403"/>
        <v>0</v>
      </c>
      <c r="AH1308" s="56">
        <f t="shared" si="404"/>
        <v>0</v>
      </c>
      <c r="AI1308" s="56">
        <f t="shared" si="405"/>
        <v>0</v>
      </c>
      <c r="AJ1308" s="56">
        <f t="shared" si="406"/>
        <v>0</v>
      </c>
      <c r="AK1308" s="56">
        <f t="shared" si="407"/>
        <v>0</v>
      </c>
      <c r="AL1308" s="56">
        <f t="shared" si="408"/>
        <v>0</v>
      </c>
      <c r="AM1308" s="56">
        <f t="shared" si="409"/>
        <v>0</v>
      </c>
      <c r="AN1308" s="56">
        <f t="shared" si="410"/>
        <v>0</v>
      </c>
      <c r="AO1308" s="56">
        <f t="shared" si="411"/>
        <v>0</v>
      </c>
      <c r="AP1308" s="56">
        <f t="shared" si="412"/>
        <v>0</v>
      </c>
      <c r="AQ1308" s="56">
        <f t="shared" si="413"/>
        <v>0</v>
      </c>
      <c r="AR1308" s="86">
        <f t="shared" si="414"/>
        <v>0</v>
      </c>
    </row>
    <row r="1309" spans="1:44" x14ac:dyDescent="0.25">
      <c r="A1309" s="178"/>
      <c r="B1309" s="55" t="str">
        <f>_xlfn.IFNA(VLOOKUP(A1309,'Ajánlatkérő(k) adatai'!$B$4:$C$205,2,0),"")</f>
        <v/>
      </c>
      <c r="C1309" s="178"/>
      <c r="D1309" s="55" t="str">
        <f>_xlfn.IFNA(VLOOKUP(C1309,'Számlafizető(k) adatai'!$C$4:$D$203,2,0),"")</f>
        <v/>
      </c>
      <c r="E1309" s="55" t="str">
        <f>_xlfn.IFNA(VLOOKUP(C1309,'Számlafizető(k) adatai'!$C$4:$M$203,11,0),"")</f>
        <v/>
      </c>
      <c r="F1309" s="178"/>
      <c r="G1309" s="178"/>
      <c r="H1309" s="178"/>
      <c r="I1309" s="55" t="str">
        <f>IF(F1309="","",VLOOKUP(LEFT(F1309,5),'Technikai cellák'!B:C,2,0))</f>
        <v/>
      </c>
      <c r="J1309" s="55" t="str">
        <f>IF(F1309="","",VLOOKUP(I1309,'Technikai cellák'!$C$1:$D$12,2,0))</f>
        <v/>
      </c>
      <c r="K1309" s="179"/>
      <c r="L1309" s="67" t="str">
        <f t="shared" si="398"/>
        <v/>
      </c>
      <c r="M1309" s="68">
        <f t="shared" si="399"/>
        <v>0</v>
      </c>
      <c r="N1309" s="66">
        <f t="shared" si="400"/>
        <v>0</v>
      </c>
      <c r="O1309" s="152"/>
      <c r="P1309" s="172">
        <f t="shared" si="415"/>
        <v>0</v>
      </c>
      <c r="Q1309" s="69">
        <f t="shared" si="401"/>
        <v>0</v>
      </c>
      <c r="R1309" s="62">
        <f t="shared" si="402"/>
        <v>0</v>
      </c>
      <c r="S1309" s="153"/>
      <c r="T1309" s="118" t="str">
        <f t="shared" si="416"/>
        <v/>
      </c>
      <c r="U1309" s="154"/>
      <c r="V1309" s="154"/>
      <c r="W1309" s="154"/>
      <c r="X1309" s="154"/>
      <c r="Y1309" s="154"/>
      <c r="Z1309" s="154"/>
      <c r="AA1309" s="154"/>
      <c r="AB1309" s="154"/>
      <c r="AC1309" s="154"/>
      <c r="AD1309" s="154"/>
      <c r="AE1309" s="154"/>
      <c r="AF1309" s="154"/>
      <c r="AG1309" s="63">
        <f t="shared" si="403"/>
        <v>0</v>
      </c>
      <c r="AH1309" s="56">
        <f t="shared" si="404"/>
        <v>0</v>
      </c>
      <c r="AI1309" s="56">
        <f t="shared" si="405"/>
        <v>0</v>
      </c>
      <c r="AJ1309" s="56">
        <f t="shared" si="406"/>
        <v>0</v>
      </c>
      <c r="AK1309" s="56">
        <f t="shared" si="407"/>
        <v>0</v>
      </c>
      <c r="AL1309" s="56">
        <f t="shared" si="408"/>
        <v>0</v>
      </c>
      <c r="AM1309" s="56">
        <f t="shared" si="409"/>
        <v>0</v>
      </c>
      <c r="AN1309" s="56">
        <f t="shared" si="410"/>
        <v>0</v>
      </c>
      <c r="AO1309" s="56">
        <f t="shared" si="411"/>
        <v>0</v>
      </c>
      <c r="AP1309" s="56">
        <f t="shared" si="412"/>
        <v>0</v>
      </c>
      <c r="AQ1309" s="56">
        <f t="shared" si="413"/>
        <v>0</v>
      </c>
      <c r="AR1309" s="86">
        <f t="shared" si="414"/>
        <v>0</v>
      </c>
    </row>
    <row r="1310" spans="1:44" x14ac:dyDescent="0.25">
      <c r="A1310" s="178"/>
      <c r="B1310" s="55" t="str">
        <f>_xlfn.IFNA(VLOOKUP(A1310,'Ajánlatkérő(k) adatai'!$B$4:$C$205,2,0),"")</f>
        <v/>
      </c>
      <c r="C1310" s="178"/>
      <c r="D1310" s="55" t="str">
        <f>_xlfn.IFNA(VLOOKUP(C1310,'Számlafizető(k) adatai'!$C$4:$D$203,2,0),"")</f>
        <v/>
      </c>
      <c r="E1310" s="55" t="str">
        <f>_xlfn.IFNA(VLOOKUP(C1310,'Számlafizető(k) adatai'!$C$4:$M$203,11,0),"")</f>
        <v/>
      </c>
      <c r="F1310" s="178"/>
      <c r="G1310" s="178"/>
      <c r="H1310" s="178"/>
      <c r="I1310" s="55" t="str">
        <f>IF(F1310="","",VLOOKUP(LEFT(F1310,5),'Technikai cellák'!B:C,2,0))</f>
        <v/>
      </c>
      <c r="J1310" s="55" t="str">
        <f>IF(F1310="","",VLOOKUP(I1310,'Technikai cellák'!$C$1:$D$12,2,0))</f>
        <v/>
      </c>
      <c r="K1310" s="179"/>
      <c r="L1310" s="67" t="str">
        <f t="shared" si="398"/>
        <v/>
      </c>
      <c r="M1310" s="68">
        <f t="shared" si="399"/>
        <v>0</v>
      </c>
      <c r="N1310" s="66">
        <f t="shared" si="400"/>
        <v>0</v>
      </c>
      <c r="O1310" s="152"/>
      <c r="P1310" s="172">
        <f t="shared" si="415"/>
        <v>0</v>
      </c>
      <c r="Q1310" s="69">
        <f t="shared" si="401"/>
        <v>0</v>
      </c>
      <c r="R1310" s="62">
        <f t="shared" si="402"/>
        <v>0</v>
      </c>
      <c r="S1310" s="153"/>
      <c r="T1310" s="118" t="str">
        <f t="shared" si="416"/>
        <v/>
      </c>
      <c r="U1310" s="154"/>
      <c r="V1310" s="154"/>
      <c r="W1310" s="154"/>
      <c r="X1310" s="154"/>
      <c r="Y1310" s="154"/>
      <c r="Z1310" s="154"/>
      <c r="AA1310" s="154"/>
      <c r="AB1310" s="154"/>
      <c r="AC1310" s="154"/>
      <c r="AD1310" s="154"/>
      <c r="AE1310" s="154"/>
      <c r="AF1310" s="154"/>
      <c r="AG1310" s="63">
        <f t="shared" si="403"/>
        <v>0</v>
      </c>
      <c r="AH1310" s="56">
        <f t="shared" si="404"/>
        <v>0</v>
      </c>
      <c r="AI1310" s="56">
        <f t="shared" si="405"/>
        <v>0</v>
      </c>
      <c r="AJ1310" s="56">
        <f t="shared" si="406"/>
        <v>0</v>
      </c>
      <c r="AK1310" s="56">
        <f t="shared" si="407"/>
        <v>0</v>
      </c>
      <c r="AL1310" s="56">
        <f t="shared" si="408"/>
        <v>0</v>
      </c>
      <c r="AM1310" s="56">
        <f t="shared" si="409"/>
        <v>0</v>
      </c>
      <c r="AN1310" s="56">
        <f t="shared" si="410"/>
        <v>0</v>
      </c>
      <c r="AO1310" s="56">
        <f t="shared" si="411"/>
        <v>0</v>
      </c>
      <c r="AP1310" s="56">
        <f t="shared" si="412"/>
        <v>0</v>
      </c>
      <c r="AQ1310" s="56">
        <f t="shared" si="413"/>
        <v>0</v>
      </c>
      <c r="AR1310" s="86">
        <f t="shared" si="414"/>
        <v>0</v>
      </c>
    </row>
    <row r="1311" spans="1:44" x14ac:dyDescent="0.25">
      <c r="A1311" s="178"/>
      <c r="B1311" s="55" t="str">
        <f>_xlfn.IFNA(VLOOKUP(A1311,'Ajánlatkérő(k) adatai'!$B$4:$C$205,2,0),"")</f>
        <v/>
      </c>
      <c r="C1311" s="178"/>
      <c r="D1311" s="55" t="str">
        <f>_xlfn.IFNA(VLOOKUP(C1311,'Számlafizető(k) adatai'!$C$4:$D$203,2,0),"")</f>
        <v/>
      </c>
      <c r="E1311" s="55" t="str">
        <f>_xlfn.IFNA(VLOOKUP(C1311,'Számlafizető(k) adatai'!$C$4:$M$203,11,0),"")</f>
        <v/>
      </c>
      <c r="F1311" s="178"/>
      <c r="G1311" s="178"/>
      <c r="H1311" s="178"/>
      <c r="I1311" s="55" t="str">
        <f>IF(F1311="","",VLOOKUP(LEFT(F1311,5),'Technikai cellák'!B:C,2,0))</f>
        <v/>
      </c>
      <c r="J1311" s="55" t="str">
        <f>IF(F1311="","",VLOOKUP(I1311,'Technikai cellák'!$C$1:$D$12,2,0))</f>
        <v/>
      </c>
      <c r="K1311" s="179"/>
      <c r="L1311" s="67" t="str">
        <f t="shared" si="398"/>
        <v/>
      </c>
      <c r="M1311" s="68">
        <f t="shared" si="399"/>
        <v>0</v>
      </c>
      <c r="N1311" s="66">
        <f t="shared" si="400"/>
        <v>0</v>
      </c>
      <c r="O1311" s="152"/>
      <c r="P1311" s="172">
        <f t="shared" si="415"/>
        <v>0</v>
      </c>
      <c r="Q1311" s="69">
        <f t="shared" si="401"/>
        <v>0</v>
      </c>
      <c r="R1311" s="62">
        <f t="shared" si="402"/>
        <v>0</v>
      </c>
      <c r="S1311" s="153"/>
      <c r="T1311" s="118" t="str">
        <f t="shared" si="416"/>
        <v/>
      </c>
      <c r="U1311" s="154"/>
      <c r="V1311" s="154"/>
      <c r="W1311" s="154"/>
      <c r="X1311" s="154"/>
      <c r="Y1311" s="154"/>
      <c r="Z1311" s="154"/>
      <c r="AA1311" s="154"/>
      <c r="AB1311" s="154"/>
      <c r="AC1311" s="154"/>
      <c r="AD1311" s="154"/>
      <c r="AE1311" s="154"/>
      <c r="AF1311" s="154"/>
      <c r="AG1311" s="63">
        <f t="shared" si="403"/>
        <v>0</v>
      </c>
      <c r="AH1311" s="56">
        <f t="shared" si="404"/>
        <v>0</v>
      </c>
      <c r="AI1311" s="56">
        <f t="shared" si="405"/>
        <v>0</v>
      </c>
      <c r="AJ1311" s="56">
        <f t="shared" si="406"/>
        <v>0</v>
      </c>
      <c r="AK1311" s="56">
        <f t="shared" si="407"/>
        <v>0</v>
      </c>
      <c r="AL1311" s="56">
        <f t="shared" si="408"/>
        <v>0</v>
      </c>
      <c r="AM1311" s="56">
        <f t="shared" si="409"/>
        <v>0</v>
      </c>
      <c r="AN1311" s="56">
        <f t="shared" si="410"/>
        <v>0</v>
      </c>
      <c r="AO1311" s="56">
        <f t="shared" si="411"/>
        <v>0</v>
      </c>
      <c r="AP1311" s="56">
        <f t="shared" si="412"/>
        <v>0</v>
      </c>
      <c r="AQ1311" s="56">
        <f t="shared" si="413"/>
        <v>0</v>
      </c>
      <c r="AR1311" s="86">
        <f t="shared" si="414"/>
        <v>0</v>
      </c>
    </row>
    <row r="1312" spans="1:44" x14ac:dyDescent="0.25">
      <c r="A1312" s="178"/>
      <c r="B1312" s="55" t="str">
        <f>_xlfn.IFNA(VLOOKUP(A1312,'Ajánlatkérő(k) adatai'!$B$4:$C$205,2,0),"")</f>
        <v/>
      </c>
      <c r="C1312" s="178"/>
      <c r="D1312" s="55" t="str">
        <f>_xlfn.IFNA(VLOOKUP(C1312,'Számlafizető(k) adatai'!$C$4:$D$203,2,0),"")</f>
        <v/>
      </c>
      <c r="E1312" s="55" t="str">
        <f>_xlfn.IFNA(VLOOKUP(C1312,'Számlafizető(k) adatai'!$C$4:$M$203,11,0),"")</f>
        <v/>
      </c>
      <c r="F1312" s="178"/>
      <c r="G1312" s="178"/>
      <c r="H1312" s="178"/>
      <c r="I1312" s="55" t="str">
        <f>IF(F1312="","",VLOOKUP(LEFT(F1312,5),'Technikai cellák'!B:C,2,0))</f>
        <v/>
      </c>
      <c r="J1312" s="55" t="str">
        <f>IF(F1312="","",VLOOKUP(I1312,'Technikai cellák'!$C$1:$D$12,2,0))</f>
        <v/>
      </c>
      <c r="K1312" s="179"/>
      <c r="L1312" s="67" t="str">
        <f t="shared" si="398"/>
        <v/>
      </c>
      <c r="M1312" s="68">
        <f t="shared" si="399"/>
        <v>0</v>
      </c>
      <c r="N1312" s="66">
        <f t="shared" si="400"/>
        <v>0</v>
      </c>
      <c r="O1312" s="152"/>
      <c r="P1312" s="172">
        <f t="shared" si="415"/>
        <v>0</v>
      </c>
      <c r="Q1312" s="69">
        <f t="shared" si="401"/>
        <v>0</v>
      </c>
      <c r="R1312" s="62">
        <f t="shared" si="402"/>
        <v>0</v>
      </c>
      <c r="S1312" s="153"/>
      <c r="T1312" s="118" t="str">
        <f t="shared" si="416"/>
        <v/>
      </c>
      <c r="U1312" s="154"/>
      <c r="V1312" s="154"/>
      <c r="W1312" s="154"/>
      <c r="X1312" s="154"/>
      <c r="Y1312" s="154"/>
      <c r="Z1312" s="154"/>
      <c r="AA1312" s="154"/>
      <c r="AB1312" s="154"/>
      <c r="AC1312" s="154"/>
      <c r="AD1312" s="154"/>
      <c r="AE1312" s="154"/>
      <c r="AF1312" s="154"/>
      <c r="AG1312" s="63">
        <f t="shared" si="403"/>
        <v>0</v>
      </c>
      <c r="AH1312" s="56">
        <f t="shared" si="404"/>
        <v>0</v>
      </c>
      <c r="AI1312" s="56">
        <f t="shared" si="405"/>
        <v>0</v>
      </c>
      <c r="AJ1312" s="56">
        <f t="shared" si="406"/>
        <v>0</v>
      </c>
      <c r="AK1312" s="56">
        <f t="shared" si="407"/>
        <v>0</v>
      </c>
      <c r="AL1312" s="56">
        <f t="shared" si="408"/>
        <v>0</v>
      </c>
      <c r="AM1312" s="56">
        <f t="shared" si="409"/>
        <v>0</v>
      </c>
      <c r="AN1312" s="56">
        <f t="shared" si="410"/>
        <v>0</v>
      </c>
      <c r="AO1312" s="56">
        <f t="shared" si="411"/>
        <v>0</v>
      </c>
      <c r="AP1312" s="56">
        <f t="shared" si="412"/>
        <v>0</v>
      </c>
      <c r="AQ1312" s="56">
        <f t="shared" si="413"/>
        <v>0</v>
      </c>
      <c r="AR1312" s="86">
        <f t="shared" si="414"/>
        <v>0</v>
      </c>
    </row>
    <row r="1313" spans="1:44" x14ac:dyDescent="0.25">
      <c r="A1313" s="178"/>
      <c r="B1313" s="55" t="str">
        <f>_xlfn.IFNA(VLOOKUP(A1313,'Ajánlatkérő(k) adatai'!$B$4:$C$205,2,0),"")</f>
        <v/>
      </c>
      <c r="C1313" s="178"/>
      <c r="D1313" s="55" t="str">
        <f>_xlfn.IFNA(VLOOKUP(C1313,'Számlafizető(k) adatai'!$C$4:$D$203,2,0),"")</f>
        <v/>
      </c>
      <c r="E1313" s="55" t="str">
        <f>_xlfn.IFNA(VLOOKUP(C1313,'Számlafizető(k) adatai'!$C$4:$M$203,11,0),"")</f>
        <v/>
      </c>
      <c r="F1313" s="178"/>
      <c r="G1313" s="178"/>
      <c r="H1313" s="178"/>
      <c r="I1313" s="55" t="str">
        <f>IF(F1313="","",VLOOKUP(LEFT(F1313,5),'Technikai cellák'!B:C,2,0))</f>
        <v/>
      </c>
      <c r="J1313" s="55" t="str">
        <f>IF(F1313="","",VLOOKUP(I1313,'Technikai cellák'!$C$1:$D$12,2,0))</f>
        <v/>
      </c>
      <c r="K1313" s="179"/>
      <c r="L1313" s="67" t="str">
        <f t="shared" si="398"/>
        <v/>
      </c>
      <c r="M1313" s="68">
        <f t="shared" si="399"/>
        <v>0</v>
      </c>
      <c r="N1313" s="66">
        <f t="shared" si="400"/>
        <v>0</v>
      </c>
      <c r="O1313" s="152"/>
      <c r="P1313" s="172">
        <f t="shared" si="415"/>
        <v>0</v>
      </c>
      <c r="Q1313" s="69">
        <f t="shared" si="401"/>
        <v>0</v>
      </c>
      <c r="R1313" s="62">
        <f t="shared" si="402"/>
        <v>0</v>
      </c>
      <c r="S1313" s="153"/>
      <c r="T1313" s="118" t="str">
        <f t="shared" si="416"/>
        <v/>
      </c>
      <c r="U1313" s="154"/>
      <c r="V1313" s="154"/>
      <c r="W1313" s="154"/>
      <c r="X1313" s="154"/>
      <c r="Y1313" s="154"/>
      <c r="Z1313" s="154"/>
      <c r="AA1313" s="154"/>
      <c r="AB1313" s="154"/>
      <c r="AC1313" s="154"/>
      <c r="AD1313" s="154"/>
      <c r="AE1313" s="154"/>
      <c r="AF1313" s="154"/>
      <c r="AG1313" s="63">
        <f t="shared" si="403"/>
        <v>0</v>
      </c>
      <c r="AH1313" s="56">
        <f t="shared" si="404"/>
        <v>0</v>
      </c>
      <c r="AI1313" s="56">
        <f t="shared" si="405"/>
        <v>0</v>
      </c>
      <c r="AJ1313" s="56">
        <f t="shared" si="406"/>
        <v>0</v>
      </c>
      <c r="AK1313" s="56">
        <f t="shared" si="407"/>
        <v>0</v>
      </c>
      <c r="AL1313" s="56">
        <f t="shared" si="408"/>
        <v>0</v>
      </c>
      <c r="AM1313" s="56">
        <f t="shared" si="409"/>
        <v>0</v>
      </c>
      <c r="AN1313" s="56">
        <f t="shared" si="410"/>
        <v>0</v>
      </c>
      <c r="AO1313" s="56">
        <f t="shared" si="411"/>
        <v>0</v>
      </c>
      <c r="AP1313" s="56">
        <f t="shared" si="412"/>
        <v>0</v>
      </c>
      <c r="AQ1313" s="56">
        <f t="shared" si="413"/>
        <v>0</v>
      </c>
      <c r="AR1313" s="86">
        <f t="shared" si="414"/>
        <v>0</v>
      </c>
    </row>
    <row r="1314" spans="1:44" x14ac:dyDescent="0.25">
      <c r="A1314" s="178"/>
      <c r="B1314" s="55" t="str">
        <f>_xlfn.IFNA(VLOOKUP(A1314,'Ajánlatkérő(k) adatai'!$B$4:$C$205,2,0),"")</f>
        <v/>
      </c>
      <c r="C1314" s="178"/>
      <c r="D1314" s="55" t="str">
        <f>_xlfn.IFNA(VLOOKUP(C1314,'Számlafizető(k) adatai'!$C$4:$D$203,2,0),"")</f>
        <v/>
      </c>
      <c r="E1314" s="55" t="str">
        <f>_xlfn.IFNA(VLOOKUP(C1314,'Számlafizető(k) adatai'!$C$4:$M$203,11,0),"")</f>
        <v/>
      </c>
      <c r="F1314" s="178"/>
      <c r="G1314" s="178"/>
      <c r="H1314" s="178"/>
      <c r="I1314" s="55" t="str">
        <f>IF(F1314="","",VLOOKUP(LEFT(F1314,5),'Technikai cellák'!B:C,2,0))</f>
        <v/>
      </c>
      <c r="J1314" s="55" t="str">
        <f>IF(F1314="","",VLOOKUP(I1314,'Technikai cellák'!$C$1:$D$12,2,0))</f>
        <v/>
      </c>
      <c r="K1314" s="179"/>
      <c r="L1314" s="67" t="str">
        <f t="shared" si="398"/>
        <v/>
      </c>
      <c r="M1314" s="68">
        <f t="shared" si="399"/>
        <v>0</v>
      </c>
      <c r="N1314" s="66">
        <f t="shared" si="400"/>
        <v>0</v>
      </c>
      <c r="O1314" s="152"/>
      <c r="P1314" s="172">
        <f t="shared" si="415"/>
        <v>0</v>
      </c>
      <c r="Q1314" s="69">
        <f t="shared" si="401"/>
        <v>0</v>
      </c>
      <c r="R1314" s="62">
        <f t="shared" si="402"/>
        <v>0</v>
      </c>
      <c r="S1314" s="153"/>
      <c r="T1314" s="118" t="str">
        <f t="shared" si="416"/>
        <v/>
      </c>
      <c r="U1314" s="154"/>
      <c r="V1314" s="154"/>
      <c r="W1314" s="154"/>
      <c r="X1314" s="154"/>
      <c r="Y1314" s="154"/>
      <c r="Z1314" s="154"/>
      <c r="AA1314" s="154"/>
      <c r="AB1314" s="154"/>
      <c r="AC1314" s="154"/>
      <c r="AD1314" s="154"/>
      <c r="AE1314" s="154"/>
      <c r="AF1314" s="154"/>
      <c r="AG1314" s="63">
        <f t="shared" si="403"/>
        <v>0</v>
      </c>
      <c r="AH1314" s="56">
        <f t="shared" si="404"/>
        <v>0</v>
      </c>
      <c r="AI1314" s="56">
        <f t="shared" si="405"/>
        <v>0</v>
      </c>
      <c r="AJ1314" s="56">
        <f t="shared" si="406"/>
        <v>0</v>
      </c>
      <c r="AK1314" s="56">
        <f t="shared" si="407"/>
        <v>0</v>
      </c>
      <c r="AL1314" s="56">
        <f t="shared" si="408"/>
        <v>0</v>
      </c>
      <c r="AM1314" s="56">
        <f t="shared" si="409"/>
        <v>0</v>
      </c>
      <c r="AN1314" s="56">
        <f t="shared" si="410"/>
        <v>0</v>
      </c>
      <c r="AO1314" s="56">
        <f t="shared" si="411"/>
        <v>0</v>
      </c>
      <c r="AP1314" s="56">
        <f t="shared" si="412"/>
        <v>0</v>
      </c>
      <c r="AQ1314" s="56">
        <f t="shared" si="413"/>
        <v>0</v>
      </c>
      <c r="AR1314" s="86">
        <f t="shared" si="414"/>
        <v>0</v>
      </c>
    </row>
    <row r="1315" spans="1:44" x14ac:dyDescent="0.25">
      <c r="A1315" s="178"/>
      <c r="B1315" s="55" t="str">
        <f>_xlfn.IFNA(VLOOKUP(A1315,'Ajánlatkérő(k) adatai'!$B$4:$C$205,2,0),"")</f>
        <v/>
      </c>
      <c r="C1315" s="178"/>
      <c r="D1315" s="55" t="str">
        <f>_xlfn.IFNA(VLOOKUP(C1315,'Számlafizető(k) adatai'!$C$4:$D$203,2,0),"")</f>
        <v/>
      </c>
      <c r="E1315" s="55" t="str">
        <f>_xlfn.IFNA(VLOOKUP(C1315,'Számlafizető(k) adatai'!$C$4:$M$203,11,0),"")</f>
        <v/>
      </c>
      <c r="F1315" s="178"/>
      <c r="G1315" s="178"/>
      <c r="H1315" s="178"/>
      <c r="I1315" s="55" t="str">
        <f>IF(F1315="","",VLOOKUP(LEFT(F1315,5),'Technikai cellák'!B:C,2,0))</f>
        <v/>
      </c>
      <c r="J1315" s="55" t="str">
        <f>IF(F1315="","",VLOOKUP(I1315,'Technikai cellák'!$C$1:$D$12,2,0))</f>
        <v/>
      </c>
      <c r="K1315" s="179"/>
      <c r="L1315" s="67" t="str">
        <f t="shared" si="398"/>
        <v/>
      </c>
      <c r="M1315" s="68">
        <f t="shared" si="399"/>
        <v>0</v>
      </c>
      <c r="N1315" s="66">
        <f t="shared" si="400"/>
        <v>0</v>
      </c>
      <c r="O1315" s="152"/>
      <c r="P1315" s="172">
        <f t="shared" si="415"/>
        <v>0</v>
      </c>
      <c r="Q1315" s="69">
        <f t="shared" si="401"/>
        <v>0</v>
      </c>
      <c r="R1315" s="62">
        <f t="shared" si="402"/>
        <v>0</v>
      </c>
      <c r="S1315" s="153"/>
      <c r="T1315" s="118" t="str">
        <f t="shared" si="416"/>
        <v/>
      </c>
      <c r="U1315" s="154"/>
      <c r="V1315" s="154"/>
      <c r="W1315" s="154"/>
      <c r="X1315" s="154"/>
      <c r="Y1315" s="154"/>
      <c r="Z1315" s="154"/>
      <c r="AA1315" s="154"/>
      <c r="AB1315" s="154"/>
      <c r="AC1315" s="154"/>
      <c r="AD1315" s="154"/>
      <c r="AE1315" s="154"/>
      <c r="AF1315" s="154"/>
      <c r="AG1315" s="63">
        <f t="shared" si="403"/>
        <v>0</v>
      </c>
      <c r="AH1315" s="56">
        <f t="shared" si="404"/>
        <v>0</v>
      </c>
      <c r="AI1315" s="56">
        <f t="shared" si="405"/>
        <v>0</v>
      </c>
      <c r="AJ1315" s="56">
        <f t="shared" si="406"/>
        <v>0</v>
      </c>
      <c r="AK1315" s="56">
        <f t="shared" si="407"/>
        <v>0</v>
      </c>
      <c r="AL1315" s="56">
        <f t="shared" si="408"/>
        <v>0</v>
      </c>
      <c r="AM1315" s="56">
        <f t="shared" si="409"/>
        <v>0</v>
      </c>
      <c r="AN1315" s="56">
        <f t="shared" si="410"/>
        <v>0</v>
      </c>
      <c r="AO1315" s="56">
        <f t="shared" si="411"/>
        <v>0</v>
      </c>
      <c r="AP1315" s="56">
        <f t="shared" si="412"/>
        <v>0</v>
      </c>
      <c r="AQ1315" s="56">
        <f t="shared" si="413"/>
        <v>0</v>
      </c>
      <c r="AR1315" s="86">
        <f t="shared" si="414"/>
        <v>0</v>
      </c>
    </row>
    <row r="1316" spans="1:44" x14ac:dyDescent="0.25">
      <c r="A1316" s="178"/>
      <c r="B1316" s="55" t="str">
        <f>_xlfn.IFNA(VLOOKUP(A1316,'Ajánlatkérő(k) adatai'!$B$4:$C$205,2,0),"")</f>
        <v/>
      </c>
      <c r="C1316" s="178"/>
      <c r="D1316" s="55" t="str">
        <f>_xlfn.IFNA(VLOOKUP(C1316,'Számlafizető(k) adatai'!$C$4:$D$203,2,0),"")</f>
        <v/>
      </c>
      <c r="E1316" s="55" t="str">
        <f>_xlfn.IFNA(VLOOKUP(C1316,'Számlafizető(k) adatai'!$C$4:$M$203,11,0),"")</f>
        <v/>
      </c>
      <c r="F1316" s="178"/>
      <c r="G1316" s="178"/>
      <c r="H1316" s="178"/>
      <c r="I1316" s="55" t="str">
        <f>IF(F1316="","",VLOOKUP(LEFT(F1316,5),'Technikai cellák'!B:C,2,0))</f>
        <v/>
      </c>
      <c r="J1316" s="55" t="str">
        <f>IF(F1316="","",VLOOKUP(I1316,'Technikai cellák'!$C$1:$D$12,2,0))</f>
        <v/>
      </c>
      <c r="K1316" s="179"/>
      <c r="L1316" s="67" t="str">
        <f t="shared" si="398"/>
        <v/>
      </c>
      <c r="M1316" s="68">
        <f t="shared" si="399"/>
        <v>0</v>
      </c>
      <c r="N1316" s="66">
        <f t="shared" si="400"/>
        <v>0</v>
      </c>
      <c r="O1316" s="152"/>
      <c r="P1316" s="172">
        <f t="shared" si="415"/>
        <v>0</v>
      </c>
      <c r="Q1316" s="69">
        <f t="shared" si="401"/>
        <v>0</v>
      </c>
      <c r="R1316" s="62">
        <f t="shared" si="402"/>
        <v>0</v>
      </c>
      <c r="S1316" s="153"/>
      <c r="T1316" s="118" t="str">
        <f t="shared" si="416"/>
        <v/>
      </c>
      <c r="U1316" s="154"/>
      <c r="V1316" s="154"/>
      <c r="W1316" s="154"/>
      <c r="X1316" s="154"/>
      <c r="Y1316" s="154"/>
      <c r="Z1316" s="154"/>
      <c r="AA1316" s="154"/>
      <c r="AB1316" s="154"/>
      <c r="AC1316" s="154"/>
      <c r="AD1316" s="154"/>
      <c r="AE1316" s="154"/>
      <c r="AF1316" s="154"/>
      <c r="AG1316" s="63">
        <f t="shared" si="403"/>
        <v>0</v>
      </c>
      <c r="AH1316" s="56">
        <f t="shared" si="404"/>
        <v>0</v>
      </c>
      <c r="AI1316" s="56">
        <f t="shared" si="405"/>
        <v>0</v>
      </c>
      <c r="AJ1316" s="56">
        <f t="shared" si="406"/>
        <v>0</v>
      </c>
      <c r="AK1316" s="56">
        <f t="shared" si="407"/>
        <v>0</v>
      </c>
      <c r="AL1316" s="56">
        <f t="shared" si="408"/>
        <v>0</v>
      </c>
      <c r="AM1316" s="56">
        <f t="shared" si="409"/>
        <v>0</v>
      </c>
      <c r="AN1316" s="56">
        <f t="shared" si="410"/>
        <v>0</v>
      </c>
      <c r="AO1316" s="56">
        <f t="shared" si="411"/>
        <v>0</v>
      </c>
      <c r="AP1316" s="56">
        <f t="shared" si="412"/>
        <v>0</v>
      </c>
      <c r="AQ1316" s="56">
        <f t="shared" si="413"/>
        <v>0</v>
      </c>
      <c r="AR1316" s="86">
        <f t="shared" si="414"/>
        <v>0</v>
      </c>
    </row>
    <row r="1317" spans="1:44" x14ac:dyDescent="0.25">
      <c r="A1317" s="178"/>
      <c r="B1317" s="55" t="str">
        <f>_xlfn.IFNA(VLOOKUP(A1317,'Ajánlatkérő(k) adatai'!$B$4:$C$205,2,0),"")</f>
        <v/>
      </c>
      <c r="C1317" s="178"/>
      <c r="D1317" s="55" t="str">
        <f>_xlfn.IFNA(VLOOKUP(C1317,'Számlafizető(k) adatai'!$C$4:$D$203,2,0),"")</f>
        <v/>
      </c>
      <c r="E1317" s="55" t="str">
        <f>_xlfn.IFNA(VLOOKUP(C1317,'Számlafizető(k) adatai'!$C$4:$M$203,11,0),"")</f>
        <v/>
      </c>
      <c r="F1317" s="178"/>
      <c r="G1317" s="178"/>
      <c r="H1317" s="178"/>
      <c r="I1317" s="55" t="str">
        <f>IF(F1317="","",VLOOKUP(LEFT(F1317,5),'Technikai cellák'!B:C,2,0))</f>
        <v/>
      </c>
      <c r="J1317" s="55" t="str">
        <f>IF(F1317="","",VLOOKUP(I1317,'Technikai cellák'!$C$1:$D$12,2,0))</f>
        <v/>
      </c>
      <c r="K1317" s="179"/>
      <c r="L1317" s="67" t="str">
        <f t="shared" si="398"/>
        <v/>
      </c>
      <c r="M1317" s="68">
        <f t="shared" si="399"/>
        <v>0</v>
      </c>
      <c r="N1317" s="66">
        <f t="shared" si="400"/>
        <v>0</v>
      </c>
      <c r="O1317" s="152"/>
      <c r="P1317" s="172">
        <f t="shared" si="415"/>
        <v>0</v>
      </c>
      <c r="Q1317" s="69">
        <f t="shared" si="401"/>
        <v>0</v>
      </c>
      <c r="R1317" s="62">
        <f t="shared" si="402"/>
        <v>0</v>
      </c>
      <c r="S1317" s="153"/>
      <c r="T1317" s="118" t="str">
        <f t="shared" si="416"/>
        <v/>
      </c>
      <c r="U1317" s="154"/>
      <c r="V1317" s="154"/>
      <c r="W1317" s="154"/>
      <c r="X1317" s="154"/>
      <c r="Y1317" s="154"/>
      <c r="Z1317" s="154"/>
      <c r="AA1317" s="154"/>
      <c r="AB1317" s="154"/>
      <c r="AC1317" s="154"/>
      <c r="AD1317" s="154"/>
      <c r="AE1317" s="154"/>
      <c r="AF1317" s="154"/>
      <c r="AG1317" s="63">
        <f t="shared" si="403"/>
        <v>0</v>
      </c>
      <c r="AH1317" s="56">
        <f t="shared" si="404"/>
        <v>0</v>
      </c>
      <c r="AI1317" s="56">
        <f t="shared" si="405"/>
        <v>0</v>
      </c>
      <c r="AJ1317" s="56">
        <f t="shared" si="406"/>
        <v>0</v>
      </c>
      <c r="AK1317" s="56">
        <f t="shared" si="407"/>
        <v>0</v>
      </c>
      <c r="AL1317" s="56">
        <f t="shared" si="408"/>
        <v>0</v>
      </c>
      <c r="AM1317" s="56">
        <f t="shared" si="409"/>
        <v>0</v>
      </c>
      <c r="AN1317" s="56">
        <f t="shared" si="410"/>
        <v>0</v>
      </c>
      <c r="AO1317" s="56">
        <f t="shared" si="411"/>
        <v>0</v>
      </c>
      <c r="AP1317" s="56">
        <f t="shared" si="412"/>
        <v>0</v>
      </c>
      <c r="AQ1317" s="56">
        <f t="shared" si="413"/>
        <v>0</v>
      </c>
      <c r="AR1317" s="86">
        <f t="shared" si="414"/>
        <v>0</v>
      </c>
    </row>
    <row r="1318" spans="1:44" x14ac:dyDescent="0.25">
      <c r="A1318" s="178"/>
      <c r="B1318" s="55" t="str">
        <f>_xlfn.IFNA(VLOOKUP(A1318,'Ajánlatkérő(k) adatai'!$B$4:$C$205,2,0),"")</f>
        <v/>
      </c>
      <c r="C1318" s="178"/>
      <c r="D1318" s="55" t="str">
        <f>_xlfn.IFNA(VLOOKUP(C1318,'Számlafizető(k) adatai'!$C$4:$D$203,2,0),"")</f>
        <v/>
      </c>
      <c r="E1318" s="55" t="str">
        <f>_xlfn.IFNA(VLOOKUP(C1318,'Számlafizető(k) adatai'!$C$4:$M$203,11,0),"")</f>
        <v/>
      </c>
      <c r="F1318" s="178"/>
      <c r="G1318" s="178"/>
      <c r="H1318" s="178"/>
      <c r="I1318" s="55" t="str">
        <f>IF(F1318="","",VLOOKUP(LEFT(F1318,5),'Technikai cellák'!B:C,2,0))</f>
        <v/>
      </c>
      <c r="J1318" s="55" t="str">
        <f>IF(F1318="","",VLOOKUP(I1318,'Technikai cellák'!$C$1:$D$12,2,0))</f>
        <v/>
      </c>
      <c r="K1318" s="179"/>
      <c r="L1318" s="67" t="str">
        <f t="shared" si="398"/>
        <v/>
      </c>
      <c r="M1318" s="68">
        <f t="shared" si="399"/>
        <v>0</v>
      </c>
      <c r="N1318" s="66">
        <f t="shared" si="400"/>
        <v>0</v>
      </c>
      <c r="O1318" s="152"/>
      <c r="P1318" s="172">
        <f t="shared" si="415"/>
        <v>0</v>
      </c>
      <c r="Q1318" s="69">
        <f t="shared" si="401"/>
        <v>0</v>
      </c>
      <c r="R1318" s="62">
        <f t="shared" si="402"/>
        <v>0</v>
      </c>
      <c r="S1318" s="153"/>
      <c r="T1318" s="118" t="str">
        <f t="shared" si="416"/>
        <v/>
      </c>
      <c r="U1318" s="154"/>
      <c r="V1318" s="154"/>
      <c r="W1318" s="154"/>
      <c r="X1318" s="154"/>
      <c r="Y1318" s="154"/>
      <c r="Z1318" s="154"/>
      <c r="AA1318" s="154"/>
      <c r="AB1318" s="154"/>
      <c r="AC1318" s="154"/>
      <c r="AD1318" s="154"/>
      <c r="AE1318" s="154"/>
      <c r="AF1318" s="154"/>
      <c r="AG1318" s="63">
        <f t="shared" si="403"/>
        <v>0</v>
      </c>
      <c r="AH1318" s="56">
        <f t="shared" si="404"/>
        <v>0</v>
      </c>
      <c r="AI1318" s="56">
        <f t="shared" si="405"/>
        <v>0</v>
      </c>
      <c r="AJ1318" s="56">
        <f t="shared" si="406"/>
        <v>0</v>
      </c>
      <c r="AK1318" s="56">
        <f t="shared" si="407"/>
        <v>0</v>
      </c>
      <c r="AL1318" s="56">
        <f t="shared" si="408"/>
        <v>0</v>
      </c>
      <c r="AM1318" s="56">
        <f t="shared" si="409"/>
        <v>0</v>
      </c>
      <c r="AN1318" s="56">
        <f t="shared" si="410"/>
        <v>0</v>
      </c>
      <c r="AO1318" s="56">
        <f t="shared" si="411"/>
        <v>0</v>
      </c>
      <c r="AP1318" s="56">
        <f t="shared" si="412"/>
        <v>0</v>
      </c>
      <c r="AQ1318" s="56">
        <f t="shared" si="413"/>
        <v>0</v>
      </c>
      <c r="AR1318" s="86">
        <f t="shared" si="414"/>
        <v>0</v>
      </c>
    </row>
    <row r="1319" spans="1:44" x14ac:dyDescent="0.25">
      <c r="A1319" s="178"/>
      <c r="B1319" s="55" t="str">
        <f>_xlfn.IFNA(VLOOKUP(A1319,'Ajánlatkérő(k) adatai'!$B$4:$C$205,2,0),"")</f>
        <v/>
      </c>
      <c r="C1319" s="178"/>
      <c r="D1319" s="55" t="str">
        <f>_xlfn.IFNA(VLOOKUP(C1319,'Számlafizető(k) adatai'!$C$4:$D$203,2,0),"")</f>
        <v/>
      </c>
      <c r="E1319" s="55" t="str">
        <f>_xlfn.IFNA(VLOOKUP(C1319,'Számlafizető(k) adatai'!$C$4:$M$203,11,0),"")</f>
        <v/>
      </c>
      <c r="F1319" s="178"/>
      <c r="G1319" s="178"/>
      <c r="H1319" s="178"/>
      <c r="I1319" s="55" t="str">
        <f>IF(F1319="","",VLOOKUP(LEFT(F1319,5),'Technikai cellák'!B:C,2,0))</f>
        <v/>
      </c>
      <c r="J1319" s="55" t="str">
        <f>IF(F1319="","",VLOOKUP(I1319,'Technikai cellák'!$C$1:$D$12,2,0))</f>
        <v/>
      </c>
      <c r="K1319" s="179"/>
      <c r="L1319" s="67" t="str">
        <f t="shared" si="398"/>
        <v/>
      </c>
      <c r="M1319" s="68">
        <f t="shared" si="399"/>
        <v>0</v>
      </c>
      <c r="N1319" s="66">
        <f t="shared" si="400"/>
        <v>0</v>
      </c>
      <c r="O1319" s="152"/>
      <c r="P1319" s="172">
        <f t="shared" si="415"/>
        <v>0</v>
      </c>
      <c r="Q1319" s="69">
        <f t="shared" si="401"/>
        <v>0</v>
      </c>
      <c r="R1319" s="62">
        <f t="shared" si="402"/>
        <v>0</v>
      </c>
      <c r="S1319" s="153"/>
      <c r="T1319" s="118" t="str">
        <f t="shared" si="416"/>
        <v/>
      </c>
      <c r="U1319" s="154"/>
      <c r="V1319" s="154"/>
      <c r="W1319" s="154"/>
      <c r="X1319" s="154"/>
      <c r="Y1319" s="154"/>
      <c r="Z1319" s="154"/>
      <c r="AA1319" s="154"/>
      <c r="AB1319" s="154"/>
      <c r="AC1319" s="154"/>
      <c r="AD1319" s="154"/>
      <c r="AE1319" s="154"/>
      <c r="AF1319" s="154"/>
      <c r="AG1319" s="63">
        <f t="shared" si="403"/>
        <v>0</v>
      </c>
      <c r="AH1319" s="56">
        <f t="shared" si="404"/>
        <v>0</v>
      </c>
      <c r="AI1319" s="56">
        <f t="shared" si="405"/>
        <v>0</v>
      </c>
      <c r="AJ1319" s="56">
        <f t="shared" si="406"/>
        <v>0</v>
      </c>
      <c r="AK1319" s="56">
        <f t="shared" si="407"/>
        <v>0</v>
      </c>
      <c r="AL1319" s="56">
        <f t="shared" si="408"/>
        <v>0</v>
      </c>
      <c r="AM1319" s="56">
        <f t="shared" si="409"/>
        <v>0</v>
      </c>
      <c r="AN1319" s="56">
        <f t="shared" si="410"/>
        <v>0</v>
      </c>
      <c r="AO1319" s="56">
        <f t="shared" si="411"/>
        <v>0</v>
      </c>
      <c r="AP1319" s="56">
        <f t="shared" si="412"/>
        <v>0</v>
      </c>
      <c r="AQ1319" s="56">
        <f t="shared" si="413"/>
        <v>0</v>
      </c>
      <c r="AR1319" s="86">
        <f t="shared" si="414"/>
        <v>0</v>
      </c>
    </row>
    <row r="1320" spans="1:44" x14ac:dyDescent="0.25">
      <c r="A1320" s="178"/>
      <c r="B1320" s="55" t="str">
        <f>_xlfn.IFNA(VLOOKUP(A1320,'Ajánlatkérő(k) adatai'!$B$4:$C$205,2,0),"")</f>
        <v/>
      </c>
      <c r="C1320" s="178"/>
      <c r="D1320" s="55" t="str">
        <f>_xlfn.IFNA(VLOOKUP(C1320,'Számlafizető(k) adatai'!$C$4:$D$203,2,0),"")</f>
        <v/>
      </c>
      <c r="E1320" s="55" t="str">
        <f>_xlfn.IFNA(VLOOKUP(C1320,'Számlafizető(k) adatai'!$C$4:$M$203,11,0),"")</f>
        <v/>
      </c>
      <c r="F1320" s="178"/>
      <c r="G1320" s="178"/>
      <c r="H1320" s="178"/>
      <c r="I1320" s="55" t="str">
        <f>IF(F1320="","",VLOOKUP(LEFT(F1320,5),'Technikai cellák'!B:C,2,0))</f>
        <v/>
      </c>
      <c r="J1320" s="55" t="str">
        <f>IF(F1320="","",VLOOKUP(I1320,'Technikai cellák'!$C$1:$D$12,2,0))</f>
        <v/>
      </c>
      <c r="K1320" s="179"/>
      <c r="L1320" s="67" t="str">
        <f t="shared" si="398"/>
        <v/>
      </c>
      <c r="M1320" s="68">
        <f t="shared" si="399"/>
        <v>0</v>
      </c>
      <c r="N1320" s="66">
        <f t="shared" si="400"/>
        <v>0</v>
      </c>
      <c r="O1320" s="152"/>
      <c r="P1320" s="172">
        <f t="shared" si="415"/>
        <v>0</v>
      </c>
      <c r="Q1320" s="69">
        <f t="shared" si="401"/>
        <v>0</v>
      </c>
      <c r="R1320" s="62">
        <f t="shared" si="402"/>
        <v>0</v>
      </c>
      <c r="S1320" s="153"/>
      <c r="T1320" s="118" t="str">
        <f t="shared" si="416"/>
        <v/>
      </c>
      <c r="U1320" s="154"/>
      <c r="V1320" s="154"/>
      <c r="W1320" s="154"/>
      <c r="X1320" s="154"/>
      <c r="Y1320" s="154"/>
      <c r="Z1320" s="154"/>
      <c r="AA1320" s="154"/>
      <c r="AB1320" s="154"/>
      <c r="AC1320" s="154"/>
      <c r="AD1320" s="154"/>
      <c r="AE1320" s="154"/>
      <c r="AF1320" s="154"/>
      <c r="AG1320" s="63">
        <f t="shared" si="403"/>
        <v>0</v>
      </c>
      <c r="AH1320" s="56">
        <f t="shared" si="404"/>
        <v>0</v>
      </c>
      <c r="AI1320" s="56">
        <f t="shared" si="405"/>
        <v>0</v>
      </c>
      <c r="AJ1320" s="56">
        <f t="shared" si="406"/>
        <v>0</v>
      </c>
      <c r="AK1320" s="56">
        <f t="shared" si="407"/>
        <v>0</v>
      </c>
      <c r="AL1320" s="56">
        <f t="shared" si="408"/>
        <v>0</v>
      </c>
      <c r="AM1320" s="56">
        <f t="shared" si="409"/>
        <v>0</v>
      </c>
      <c r="AN1320" s="56">
        <f t="shared" si="410"/>
        <v>0</v>
      </c>
      <c r="AO1320" s="56">
        <f t="shared" si="411"/>
        <v>0</v>
      </c>
      <c r="AP1320" s="56">
        <f t="shared" si="412"/>
        <v>0</v>
      </c>
      <c r="AQ1320" s="56">
        <f t="shared" si="413"/>
        <v>0</v>
      </c>
      <c r="AR1320" s="86">
        <f t="shared" si="414"/>
        <v>0</v>
      </c>
    </row>
    <row r="1321" spans="1:44" x14ac:dyDescent="0.25">
      <c r="A1321" s="178"/>
      <c r="B1321" s="55" t="str">
        <f>_xlfn.IFNA(VLOOKUP(A1321,'Ajánlatkérő(k) adatai'!$B$4:$C$205,2,0),"")</f>
        <v/>
      </c>
      <c r="C1321" s="178"/>
      <c r="D1321" s="55" t="str">
        <f>_xlfn.IFNA(VLOOKUP(C1321,'Számlafizető(k) adatai'!$C$4:$D$203,2,0),"")</f>
        <v/>
      </c>
      <c r="E1321" s="55" t="str">
        <f>_xlfn.IFNA(VLOOKUP(C1321,'Számlafizető(k) adatai'!$C$4:$M$203,11,0),"")</f>
        <v/>
      </c>
      <c r="F1321" s="178"/>
      <c r="G1321" s="178"/>
      <c r="H1321" s="178"/>
      <c r="I1321" s="55" t="str">
        <f>IF(F1321="","",VLOOKUP(LEFT(F1321,5),'Technikai cellák'!B:C,2,0))</f>
        <v/>
      </c>
      <c r="J1321" s="55" t="str">
        <f>IF(F1321="","",VLOOKUP(I1321,'Technikai cellák'!$C$1:$D$12,2,0))</f>
        <v/>
      </c>
      <c r="K1321" s="179"/>
      <c r="L1321" s="67" t="str">
        <f t="shared" si="398"/>
        <v/>
      </c>
      <c r="M1321" s="68">
        <f t="shared" si="399"/>
        <v>0</v>
      </c>
      <c r="N1321" s="66">
        <f t="shared" si="400"/>
        <v>0</v>
      </c>
      <c r="O1321" s="152"/>
      <c r="P1321" s="172">
        <f t="shared" si="415"/>
        <v>0</v>
      </c>
      <c r="Q1321" s="69">
        <f t="shared" si="401"/>
        <v>0</v>
      </c>
      <c r="R1321" s="62">
        <f t="shared" si="402"/>
        <v>0</v>
      </c>
      <c r="S1321" s="153"/>
      <c r="T1321" s="118" t="str">
        <f t="shared" si="416"/>
        <v/>
      </c>
      <c r="U1321" s="154"/>
      <c r="V1321" s="154"/>
      <c r="W1321" s="154"/>
      <c r="X1321" s="154"/>
      <c r="Y1321" s="154"/>
      <c r="Z1321" s="154"/>
      <c r="AA1321" s="154"/>
      <c r="AB1321" s="154"/>
      <c r="AC1321" s="154"/>
      <c r="AD1321" s="154"/>
      <c r="AE1321" s="154"/>
      <c r="AF1321" s="154"/>
      <c r="AG1321" s="63">
        <f t="shared" si="403"/>
        <v>0</v>
      </c>
      <c r="AH1321" s="56">
        <f t="shared" si="404"/>
        <v>0</v>
      </c>
      <c r="AI1321" s="56">
        <f t="shared" si="405"/>
        <v>0</v>
      </c>
      <c r="AJ1321" s="56">
        <f t="shared" si="406"/>
        <v>0</v>
      </c>
      <c r="AK1321" s="56">
        <f t="shared" si="407"/>
        <v>0</v>
      </c>
      <c r="AL1321" s="56">
        <f t="shared" si="408"/>
        <v>0</v>
      </c>
      <c r="AM1321" s="56">
        <f t="shared" si="409"/>
        <v>0</v>
      </c>
      <c r="AN1321" s="56">
        <f t="shared" si="410"/>
        <v>0</v>
      </c>
      <c r="AO1321" s="56">
        <f t="shared" si="411"/>
        <v>0</v>
      </c>
      <c r="AP1321" s="56">
        <f t="shared" si="412"/>
        <v>0</v>
      </c>
      <c r="AQ1321" s="56">
        <f t="shared" si="413"/>
        <v>0</v>
      </c>
      <c r="AR1321" s="86">
        <f t="shared" si="414"/>
        <v>0</v>
      </c>
    </row>
    <row r="1322" spans="1:44" x14ac:dyDescent="0.25">
      <c r="A1322" s="178"/>
      <c r="B1322" s="55" t="str">
        <f>_xlfn.IFNA(VLOOKUP(A1322,'Ajánlatkérő(k) adatai'!$B$4:$C$205,2,0),"")</f>
        <v/>
      </c>
      <c r="C1322" s="178"/>
      <c r="D1322" s="55" t="str">
        <f>_xlfn.IFNA(VLOOKUP(C1322,'Számlafizető(k) adatai'!$C$4:$D$203,2,0),"")</f>
        <v/>
      </c>
      <c r="E1322" s="55" t="str">
        <f>_xlfn.IFNA(VLOOKUP(C1322,'Számlafizető(k) adatai'!$C$4:$M$203,11,0),"")</f>
        <v/>
      </c>
      <c r="F1322" s="178"/>
      <c r="G1322" s="178"/>
      <c r="H1322" s="178"/>
      <c r="I1322" s="55" t="str">
        <f>IF(F1322="","",VLOOKUP(LEFT(F1322,5),'Technikai cellák'!B:C,2,0))</f>
        <v/>
      </c>
      <c r="J1322" s="55" t="str">
        <f>IF(F1322="","",VLOOKUP(I1322,'Technikai cellák'!$C$1:$D$12,2,0))</f>
        <v/>
      </c>
      <c r="K1322" s="179"/>
      <c r="L1322" s="67" t="str">
        <f t="shared" si="398"/>
        <v/>
      </c>
      <c r="M1322" s="68">
        <f t="shared" si="399"/>
        <v>0</v>
      </c>
      <c r="N1322" s="66">
        <f t="shared" si="400"/>
        <v>0</v>
      </c>
      <c r="O1322" s="152"/>
      <c r="P1322" s="172">
        <f t="shared" si="415"/>
        <v>0</v>
      </c>
      <c r="Q1322" s="69">
        <f t="shared" si="401"/>
        <v>0</v>
      </c>
      <c r="R1322" s="62">
        <f t="shared" si="402"/>
        <v>0</v>
      </c>
      <c r="S1322" s="153"/>
      <c r="T1322" s="118" t="str">
        <f t="shared" si="416"/>
        <v/>
      </c>
      <c r="U1322" s="154"/>
      <c r="V1322" s="154"/>
      <c r="W1322" s="154"/>
      <c r="X1322" s="154"/>
      <c r="Y1322" s="154"/>
      <c r="Z1322" s="154"/>
      <c r="AA1322" s="154"/>
      <c r="AB1322" s="154"/>
      <c r="AC1322" s="154"/>
      <c r="AD1322" s="154"/>
      <c r="AE1322" s="154"/>
      <c r="AF1322" s="154"/>
      <c r="AG1322" s="63">
        <f t="shared" si="403"/>
        <v>0</v>
      </c>
      <c r="AH1322" s="56">
        <f t="shared" si="404"/>
        <v>0</v>
      </c>
      <c r="AI1322" s="56">
        <f t="shared" si="405"/>
        <v>0</v>
      </c>
      <c r="AJ1322" s="56">
        <f t="shared" si="406"/>
        <v>0</v>
      </c>
      <c r="AK1322" s="56">
        <f t="shared" si="407"/>
        <v>0</v>
      </c>
      <c r="AL1322" s="56">
        <f t="shared" si="408"/>
        <v>0</v>
      </c>
      <c r="AM1322" s="56">
        <f t="shared" si="409"/>
        <v>0</v>
      </c>
      <c r="AN1322" s="56">
        <f t="shared" si="410"/>
        <v>0</v>
      </c>
      <c r="AO1322" s="56">
        <f t="shared" si="411"/>
        <v>0</v>
      </c>
      <c r="AP1322" s="56">
        <f t="shared" si="412"/>
        <v>0</v>
      </c>
      <c r="AQ1322" s="56">
        <f t="shared" si="413"/>
        <v>0</v>
      </c>
      <c r="AR1322" s="86">
        <f t="shared" si="414"/>
        <v>0</v>
      </c>
    </row>
    <row r="1323" spans="1:44" x14ac:dyDescent="0.25">
      <c r="A1323" s="178"/>
      <c r="B1323" s="55" t="str">
        <f>_xlfn.IFNA(VLOOKUP(A1323,'Ajánlatkérő(k) adatai'!$B$4:$C$205,2,0),"")</f>
        <v/>
      </c>
      <c r="C1323" s="178"/>
      <c r="D1323" s="55" t="str">
        <f>_xlfn.IFNA(VLOOKUP(C1323,'Számlafizető(k) adatai'!$C$4:$D$203,2,0),"")</f>
        <v/>
      </c>
      <c r="E1323" s="55" t="str">
        <f>_xlfn.IFNA(VLOOKUP(C1323,'Számlafizető(k) adatai'!$C$4:$M$203,11,0),"")</f>
        <v/>
      </c>
      <c r="F1323" s="178"/>
      <c r="G1323" s="178"/>
      <c r="H1323" s="178"/>
      <c r="I1323" s="55" t="str">
        <f>IF(F1323="","",VLOOKUP(LEFT(F1323,5),'Technikai cellák'!B:C,2,0))</f>
        <v/>
      </c>
      <c r="J1323" s="55" t="str">
        <f>IF(F1323="","",VLOOKUP(I1323,'Technikai cellák'!$C$1:$D$12,2,0))</f>
        <v/>
      </c>
      <c r="K1323" s="179"/>
      <c r="L1323" s="67" t="str">
        <f t="shared" si="398"/>
        <v/>
      </c>
      <c r="M1323" s="68">
        <f t="shared" si="399"/>
        <v>0</v>
      </c>
      <c r="N1323" s="66">
        <f t="shared" si="400"/>
        <v>0</v>
      </c>
      <c r="O1323" s="152"/>
      <c r="P1323" s="172">
        <f t="shared" si="415"/>
        <v>0</v>
      </c>
      <c r="Q1323" s="69">
        <f t="shared" si="401"/>
        <v>0</v>
      </c>
      <c r="R1323" s="62">
        <f t="shared" si="402"/>
        <v>0</v>
      </c>
      <c r="S1323" s="153"/>
      <c r="T1323" s="118" t="str">
        <f t="shared" si="416"/>
        <v/>
      </c>
      <c r="U1323" s="154"/>
      <c r="V1323" s="154"/>
      <c r="W1323" s="154"/>
      <c r="X1323" s="154"/>
      <c r="Y1323" s="154"/>
      <c r="Z1323" s="154"/>
      <c r="AA1323" s="154"/>
      <c r="AB1323" s="154"/>
      <c r="AC1323" s="154"/>
      <c r="AD1323" s="154"/>
      <c r="AE1323" s="154"/>
      <c r="AF1323" s="154"/>
      <c r="AG1323" s="63">
        <f t="shared" si="403"/>
        <v>0</v>
      </c>
      <c r="AH1323" s="56">
        <f t="shared" si="404"/>
        <v>0</v>
      </c>
      <c r="AI1323" s="56">
        <f t="shared" si="405"/>
        <v>0</v>
      </c>
      <c r="AJ1323" s="56">
        <f t="shared" si="406"/>
        <v>0</v>
      </c>
      <c r="AK1323" s="56">
        <f t="shared" si="407"/>
        <v>0</v>
      </c>
      <c r="AL1323" s="56">
        <f t="shared" si="408"/>
        <v>0</v>
      </c>
      <c r="AM1323" s="56">
        <f t="shared" si="409"/>
        <v>0</v>
      </c>
      <c r="AN1323" s="56">
        <f t="shared" si="410"/>
        <v>0</v>
      </c>
      <c r="AO1323" s="56">
        <f t="shared" si="411"/>
        <v>0</v>
      </c>
      <c r="AP1323" s="56">
        <f t="shared" si="412"/>
        <v>0</v>
      </c>
      <c r="AQ1323" s="56">
        <f t="shared" si="413"/>
        <v>0</v>
      </c>
      <c r="AR1323" s="86">
        <f t="shared" si="414"/>
        <v>0</v>
      </c>
    </row>
    <row r="1324" spans="1:44" x14ac:dyDescent="0.25">
      <c r="A1324" s="178"/>
      <c r="B1324" s="55" t="str">
        <f>_xlfn.IFNA(VLOOKUP(A1324,'Ajánlatkérő(k) adatai'!$B$4:$C$205,2,0),"")</f>
        <v/>
      </c>
      <c r="C1324" s="178"/>
      <c r="D1324" s="55" t="str">
        <f>_xlfn.IFNA(VLOOKUP(C1324,'Számlafizető(k) adatai'!$C$4:$D$203,2,0),"")</f>
        <v/>
      </c>
      <c r="E1324" s="55" t="str">
        <f>_xlfn.IFNA(VLOOKUP(C1324,'Számlafizető(k) adatai'!$C$4:$M$203,11,0),"")</f>
        <v/>
      </c>
      <c r="F1324" s="178"/>
      <c r="G1324" s="178"/>
      <c r="H1324" s="178"/>
      <c r="I1324" s="55" t="str">
        <f>IF(F1324="","",VLOOKUP(LEFT(F1324,5),'Technikai cellák'!B:C,2,0))</f>
        <v/>
      </c>
      <c r="J1324" s="55" t="str">
        <f>IF(F1324="","",VLOOKUP(I1324,'Technikai cellák'!$C$1:$D$12,2,0))</f>
        <v/>
      </c>
      <c r="K1324" s="179"/>
      <c r="L1324" s="67" t="str">
        <f t="shared" si="398"/>
        <v/>
      </c>
      <c r="M1324" s="68">
        <f t="shared" si="399"/>
        <v>0</v>
      </c>
      <c r="N1324" s="66">
        <f t="shared" si="400"/>
        <v>0</v>
      </c>
      <c r="O1324" s="152"/>
      <c r="P1324" s="172">
        <f t="shared" si="415"/>
        <v>0</v>
      </c>
      <c r="Q1324" s="69">
        <f t="shared" si="401"/>
        <v>0</v>
      </c>
      <c r="R1324" s="62">
        <f t="shared" si="402"/>
        <v>0</v>
      </c>
      <c r="S1324" s="153"/>
      <c r="T1324" s="118" t="str">
        <f t="shared" si="416"/>
        <v/>
      </c>
      <c r="U1324" s="154"/>
      <c r="V1324" s="154"/>
      <c r="W1324" s="154"/>
      <c r="X1324" s="154"/>
      <c r="Y1324" s="154"/>
      <c r="Z1324" s="154"/>
      <c r="AA1324" s="154"/>
      <c r="AB1324" s="154"/>
      <c r="AC1324" s="154"/>
      <c r="AD1324" s="154"/>
      <c r="AE1324" s="154"/>
      <c r="AF1324" s="154"/>
      <c r="AG1324" s="63">
        <f t="shared" si="403"/>
        <v>0</v>
      </c>
      <c r="AH1324" s="56">
        <f t="shared" si="404"/>
        <v>0</v>
      </c>
      <c r="AI1324" s="56">
        <f t="shared" si="405"/>
        <v>0</v>
      </c>
      <c r="AJ1324" s="56">
        <f t="shared" si="406"/>
        <v>0</v>
      </c>
      <c r="AK1324" s="56">
        <f t="shared" si="407"/>
        <v>0</v>
      </c>
      <c r="AL1324" s="56">
        <f t="shared" si="408"/>
        <v>0</v>
      </c>
      <c r="AM1324" s="56">
        <f t="shared" si="409"/>
        <v>0</v>
      </c>
      <c r="AN1324" s="56">
        <f t="shared" si="410"/>
        <v>0</v>
      </c>
      <c r="AO1324" s="56">
        <f t="shared" si="411"/>
        <v>0</v>
      </c>
      <c r="AP1324" s="56">
        <f t="shared" si="412"/>
        <v>0</v>
      </c>
      <c r="AQ1324" s="56">
        <f t="shared" si="413"/>
        <v>0</v>
      </c>
      <c r="AR1324" s="86">
        <f t="shared" si="414"/>
        <v>0</v>
      </c>
    </row>
    <row r="1325" spans="1:44" x14ac:dyDescent="0.25">
      <c r="A1325" s="178"/>
      <c r="B1325" s="55" t="str">
        <f>_xlfn.IFNA(VLOOKUP(A1325,'Ajánlatkérő(k) adatai'!$B$4:$C$205,2,0),"")</f>
        <v/>
      </c>
      <c r="C1325" s="178"/>
      <c r="D1325" s="55" t="str">
        <f>_xlfn.IFNA(VLOOKUP(C1325,'Számlafizető(k) adatai'!$C$4:$D$203,2,0),"")</f>
        <v/>
      </c>
      <c r="E1325" s="55" t="str">
        <f>_xlfn.IFNA(VLOOKUP(C1325,'Számlafizető(k) adatai'!$C$4:$M$203,11,0),"")</f>
        <v/>
      </c>
      <c r="F1325" s="178"/>
      <c r="G1325" s="178"/>
      <c r="H1325" s="178"/>
      <c r="I1325" s="55" t="str">
        <f>IF(F1325="","",VLOOKUP(LEFT(F1325,5),'Technikai cellák'!B:C,2,0))</f>
        <v/>
      </c>
      <c r="J1325" s="55" t="str">
        <f>IF(F1325="","",VLOOKUP(I1325,'Technikai cellák'!$C$1:$D$12,2,0))</f>
        <v/>
      </c>
      <c r="K1325" s="179"/>
      <c r="L1325" s="67" t="str">
        <f t="shared" si="398"/>
        <v/>
      </c>
      <c r="M1325" s="68">
        <f t="shared" si="399"/>
        <v>0</v>
      </c>
      <c r="N1325" s="66">
        <f t="shared" si="400"/>
        <v>0</v>
      </c>
      <c r="O1325" s="152"/>
      <c r="P1325" s="172">
        <f t="shared" si="415"/>
        <v>0</v>
      </c>
      <c r="Q1325" s="69">
        <f t="shared" si="401"/>
        <v>0</v>
      </c>
      <c r="R1325" s="62">
        <f t="shared" si="402"/>
        <v>0</v>
      </c>
      <c r="S1325" s="153"/>
      <c r="T1325" s="118" t="str">
        <f t="shared" si="416"/>
        <v/>
      </c>
      <c r="U1325" s="154"/>
      <c r="V1325" s="154"/>
      <c r="W1325" s="154"/>
      <c r="X1325" s="154"/>
      <c r="Y1325" s="154"/>
      <c r="Z1325" s="154"/>
      <c r="AA1325" s="154"/>
      <c r="AB1325" s="154"/>
      <c r="AC1325" s="154"/>
      <c r="AD1325" s="154"/>
      <c r="AE1325" s="154"/>
      <c r="AF1325" s="154"/>
      <c r="AG1325" s="63">
        <f t="shared" si="403"/>
        <v>0</v>
      </c>
      <c r="AH1325" s="56">
        <f t="shared" si="404"/>
        <v>0</v>
      </c>
      <c r="AI1325" s="56">
        <f t="shared" si="405"/>
        <v>0</v>
      </c>
      <c r="AJ1325" s="56">
        <f t="shared" si="406"/>
        <v>0</v>
      </c>
      <c r="AK1325" s="56">
        <f t="shared" si="407"/>
        <v>0</v>
      </c>
      <c r="AL1325" s="56">
        <f t="shared" si="408"/>
        <v>0</v>
      </c>
      <c r="AM1325" s="56">
        <f t="shared" si="409"/>
        <v>0</v>
      </c>
      <c r="AN1325" s="56">
        <f t="shared" si="410"/>
        <v>0</v>
      </c>
      <c r="AO1325" s="56">
        <f t="shared" si="411"/>
        <v>0</v>
      </c>
      <c r="AP1325" s="56">
        <f t="shared" si="412"/>
        <v>0</v>
      </c>
      <c r="AQ1325" s="56">
        <f t="shared" si="413"/>
        <v>0</v>
      </c>
      <c r="AR1325" s="86">
        <f t="shared" si="414"/>
        <v>0</v>
      </c>
    </row>
    <row r="1326" spans="1:44" x14ac:dyDescent="0.25">
      <c r="A1326" s="178"/>
      <c r="B1326" s="55" t="str">
        <f>_xlfn.IFNA(VLOOKUP(A1326,'Ajánlatkérő(k) adatai'!$B$4:$C$205,2,0),"")</f>
        <v/>
      </c>
      <c r="C1326" s="178"/>
      <c r="D1326" s="55" t="str">
        <f>_xlfn.IFNA(VLOOKUP(C1326,'Számlafizető(k) adatai'!$C$4:$D$203,2,0),"")</f>
        <v/>
      </c>
      <c r="E1326" s="55" t="str">
        <f>_xlfn.IFNA(VLOOKUP(C1326,'Számlafizető(k) adatai'!$C$4:$M$203,11,0),"")</f>
        <v/>
      </c>
      <c r="F1326" s="178"/>
      <c r="G1326" s="178"/>
      <c r="H1326" s="178"/>
      <c r="I1326" s="55" t="str">
        <f>IF(F1326="","",VLOOKUP(LEFT(F1326,5),'Technikai cellák'!B:C,2,0))</f>
        <v/>
      </c>
      <c r="J1326" s="55" t="str">
        <f>IF(F1326="","",VLOOKUP(I1326,'Technikai cellák'!$C$1:$D$12,2,0))</f>
        <v/>
      </c>
      <c r="K1326" s="179"/>
      <c r="L1326" s="67" t="str">
        <f t="shared" si="398"/>
        <v/>
      </c>
      <c r="M1326" s="68">
        <f t="shared" si="399"/>
        <v>0</v>
      </c>
      <c r="N1326" s="66">
        <f t="shared" si="400"/>
        <v>0</v>
      </c>
      <c r="O1326" s="152"/>
      <c r="P1326" s="172">
        <f t="shared" si="415"/>
        <v>0</v>
      </c>
      <c r="Q1326" s="69">
        <f t="shared" si="401"/>
        <v>0</v>
      </c>
      <c r="R1326" s="62">
        <f t="shared" si="402"/>
        <v>0</v>
      </c>
      <c r="S1326" s="153"/>
      <c r="T1326" s="118" t="str">
        <f t="shared" si="416"/>
        <v/>
      </c>
      <c r="U1326" s="154"/>
      <c r="V1326" s="154"/>
      <c r="W1326" s="154"/>
      <c r="X1326" s="154"/>
      <c r="Y1326" s="154"/>
      <c r="Z1326" s="154"/>
      <c r="AA1326" s="154"/>
      <c r="AB1326" s="154"/>
      <c r="AC1326" s="154"/>
      <c r="AD1326" s="154"/>
      <c r="AE1326" s="154"/>
      <c r="AF1326" s="154"/>
      <c r="AG1326" s="63">
        <f t="shared" si="403"/>
        <v>0</v>
      </c>
      <c r="AH1326" s="56">
        <f t="shared" si="404"/>
        <v>0</v>
      </c>
      <c r="AI1326" s="56">
        <f t="shared" si="405"/>
        <v>0</v>
      </c>
      <c r="AJ1326" s="56">
        <f t="shared" si="406"/>
        <v>0</v>
      </c>
      <c r="AK1326" s="56">
        <f t="shared" si="407"/>
        <v>0</v>
      </c>
      <c r="AL1326" s="56">
        <f t="shared" si="408"/>
        <v>0</v>
      </c>
      <c r="AM1326" s="56">
        <f t="shared" si="409"/>
        <v>0</v>
      </c>
      <c r="AN1326" s="56">
        <f t="shared" si="410"/>
        <v>0</v>
      </c>
      <c r="AO1326" s="56">
        <f t="shared" si="411"/>
        <v>0</v>
      </c>
      <c r="AP1326" s="56">
        <f t="shared" si="412"/>
        <v>0</v>
      </c>
      <c r="AQ1326" s="56">
        <f t="shared" si="413"/>
        <v>0</v>
      </c>
      <c r="AR1326" s="86">
        <f t="shared" si="414"/>
        <v>0</v>
      </c>
    </row>
    <row r="1327" spans="1:44" x14ac:dyDescent="0.25">
      <c r="A1327" s="178"/>
      <c r="B1327" s="55" t="str">
        <f>_xlfn.IFNA(VLOOKUP(A1327,'Ajánlatkérő(k) adatai'!$B$4:$C$205,2,0),"")</f>
        <v/>
      </c>
      <c r="C1327" s="178"/>
      <c r="D1327" s="55" t="str">
        <f>_xlfn.IFNA(VLOOKUP(C1327,'Számlafizető(k) adatai'!$C$4:$D$203,2,0),"")</f>
        <v/>
      </c>
      <c r="E1327" s="55" t="str">
        <f>_xlfn.IFNA(VLOOKUP(C1327,'Számlafizető(k) adatai'!$C$4:$M$203,11,0),"")</f>
        <v/>
      </c>
      <c r="F1327" s="178"/>
      <c r="G1327" s="178"/>
      <c r="H1327" s="178"/>
      <c r="I1327" s="55" t="str">
        <f>IF(F1327="","",VLOOKUP(LEFT(F1327,5),'Technikai cellák'!B:C,2,0))</f>
        <v/>
      </c>
      <c r="J1327" s="55" t="str">
        <f>IF(F1327="","",VLOOKUP(I1327,'Technikai cellák'!$C$1:$D$12,2,0))</f>
        <v/>
      </c>
      <c r="K1327" s="179"/>
      <c r="L1327" s="67" t="str">
        <f t="shared" si="398"/>
        <v/>
      </c>
      <c r="M1327" s="68">
        <f t="shared" si="399"/>
        <v>0</v>
      </c>
      <c r="N1327" s="66">
        <f t="shared" si="400"/>
        <v>0</v>
      </c>
      <c r="O1327" s="152"/>
      <c r="P1327" s="172">
        <f t="shared" si="415"/>
        <v>0</v>
      </c>
      <c r="Q1327" s="69">
        <f t="shared" si="401"/>
        <v>0</v>
      </c>
      <c r="R1327" s="62">
        <f t="shared" si="402"/>
        <v>0</v>
      </c>
      <c r="S1327" s="153"/>
      <c r="T1327" s="118" t="str">
        <f t="shared" si="416"/>
        <v/>
      </c>
      <c r="U1327" s="154"/>
      <c r="V1327" s="154"/>
      <c r="W1327" s="154"/>
      <c r="X1327" s="154"/>
      <c r="Y1327" s="154"/>
      <c r="Z1327" s="154"/>
      <c r="AA1327" s="154"/>
      <c r="AB1327" s="154"/>
      <c r="AC1327" s="154"/>
      <c r="AD1327" s="154"/>
      <c r="AE1327" s="154"/>
      <c r="AF1327" s="154"/>
      <c r="AG1327" s="63">
        <f t="shared" si="403"/>
        <v>0</v>
      </c>
      <c r="AH1327" s="56">
        <f t="shared" si="404"/>
        <v>0</v>
      </c>
      <c r="AI1327" s="56">
        <f t="shared" si="405"/>
        <v>0</v>
      </c>
      <c r="AJ1327" s="56">
        <f t="shared" si="406"/>
        <v>0</v>
      </c>
      <c r="AK1327" s="56">
        <f t="shared" si="407"/>
        <v>0</v>
      </c>
      <c r="AL1327" s="56">
        <f t="shared" si="408"/>
        <v>0</v>
      </c>
      <c r="AM1327" s="56">
        <f t="shared" si="409"/>
        <v>0</v>
      </c>
      <c r="AN1327" s="56">
        <f t="shared" si="410"/>
        <v>0</v>
      </c>
      <c r="AO1327" s="56">
        <f t="shared" si="411"/>
        <v>0</v>
      </c>
      <c r="AP1327" s="56">
        <f t="shared" si="412"/>
        <v>0</v>
      </c>
      <c r="AQ1327" s="56">
        <f t="shared" si="413"/>
        <v>0</v>
      </c>
      <c r="AR1327" s="86">
        <f t="shared" si="414"/>
        <v>0</v>
      </c>
    </row>
    <row r="1328" spans="1:44" x14ac:dyDescent="0.25">
      <c r="A1328" s="178"/>
      <c r="B1328" s="55" t="str">
        <f>_xlfn.IFNA(VLOOKUP(A1328,'Ajánlatkérő(k) adatai'!$B$4:$C$205,2,0),"")</f>
        <v/>
      </c>
      <c r="C1328" s="178"/>
      <c r="D1328" s="55" t="str">
        <f>_xlfn.IFNA(VLOOKUP(C1328,'Számlafizető(k) adatai'!$C$4:$D$203,2,0),"")</f>
        <v/>
      </c>
      <c r="E1328" s="55" t="str">
        <f>_xlfn.IFNA(VLOOKUP(C1328,'Számlafizető(k) adatai'!$C$4:$M$203,11,0),"")</f>
        <v/>
      </c>
      <c r="F1328" s="178"/>
      <c r="G1328" s="178"/>
      <c r="H1328" s="178"/>
      <c r="I1328" s="55" t="str">
        <f>IF(F1328="","",VLOOKUP(LEFT(F1328,5),'Technikai cellák'!B:C,2,0))</f>
        <v/>
      </c>
      <c r="J1328" s="55" t="str">
        <f>IF(F1328="","",VLOOKUP(I1328,'Technikai cellák'!$C$1:$D$12,2,0))</f>
        <v/>
      </c>
      <c r="K1328" s="179"/>
      <c r="L1328" s="67" t="str">
        <f t="shared" si="398"/>
        <v/>
      </c>
      <c r="M1328" s="68">
        <f t="shared" si="399"/>
        <v>0</v>
      </c>
      <c r="N1328" s="66">
        <f t="shared" si="400"/>
        <v>0</v>
      </c>
      <c r="O1328" s="152"/>
      <c r="P1328" s="172">
        <f t="shared" si="415"/>
        <v>0</v>
      </c>
      <c r="Q1328" s="69">
        <f t="shared" si="401"/>
        <v>0</v>
      </c>
      <c r="R1328" s="62">
        <f t="shared" si="402"/>
        <v>0</v>
      </c>
      <c r="S1328" s="153"/>
      <c r="T1328" s="118" t="str">
        <f t="shared" si="416"/>
        <v/>
      </c>
      <c r="U1328" s="154"/>
      <c r="V1328" s="154"/>
      <c r="W1328" s="154"/>
      <c r="X1328" s="154"/>
      <c r="Y1328" s="154"/>
      <c r="Z1328" s="154"/>
      <c r="AA1328" s="154"/>
      <c r="AB1328" s="154"/>
      <c r="AC1328" s="154"/>
      <c r="AD1328" s="154"/>
      <c r="AE1328" s="154"/>
      <c r="AF1328" s="154"/>
      <c r="AG1328" s="63">
        <f t="shared" si="403"/>
        <v>0</v>
      </c>
      <c r="AH1328" s="56">
        <f t="shared" si="404"/>
        <v>0</v>
      </c>
      <c r="AI1328" s="56">
        <f t="shared" si="405"/>
        <v>0</v>
      </c>
      <c r="AJ1328" s="56">
        <f t="shared" si="406"/>
        <v>0</v>
      </c>
      <c r="AK1328" s="56">
        <f t="shared" si="407"/>
        <v>0</v>
      </c>
      <c r="AL1328" s="56">
        <f t="shared" si="408"/>
        <v>0</v>
      </c>
      <c r="AM1328" s="56">
        <f t="shared" si="409"/>
        <v>0</v>
      </c>
      <c r="AN1328" s="56">
        <f t="shared" si="410"/>
        <v>0</v>
      </c>
      <c r="AO1328" s="56">
        <f t="shared" si="411"/>
        <v>0</v>
      </c>
      <c r="AP1328" s="56">
        <f t="shared" si="412"/>
        <v>0</v>
      </c>
      <c r="AQ1328" s="56">
        <f t="shared" si="413"/>
        <v>0</v>
      </c>
      <c r="AR1328" s="86">
        <f t="shared" si="414"/>
        <v>0</v>
      </c>
    </row>
    <row r="1329" spans="1:44" x14ac:dyDescent="0.25">
      <c r="A1329" s="178"/>
      <c r="B1329" s="55" t="str">
        <f>_xlfn.IFNA(VLOOKUP(A1329,'Ajánlatkérő(k) adatai'!$B$4:$C$205,2,0),"")</f>
        <v/>
      </c>
      <c r="C1329" s="178"/>
      <c r="D1329" s="55" t="str">
        <f>_xlfn.IFNA(VLOOKUP(C1329,'Számlafizető(k) adatai'!$C$4:$D$203,2,0),"")</f>
        <v/>
      </c>
      <c r="E1329" s="55" t="str">
        <f>_xlfn.IFNA(VLOOKUP(C1329,'Számlafizető(k) adatai'!$C$4:$M$203,11,0),"")</f>
        <v/>
      </c>
      <c r="F1329" s="178"/>
      <c r="G1329" s="178"/>
      <c r="H1329" s="178"/>
      <c r="I1329" s="55" t="str">
        <f>IF(F1329="","",VLOOKUP(LEFT(F1329,5),'Technikai cellák'!B:C,2,0))</f>
        <v/>
      </c>
      <c r="J1329" s="55" t="str">
        <f>IF(F1329="","",VLOOKUP(I1329,'Technikai cellák'!$C$1:$D$12,2,0))</f>
        <v/>
      </c>
      <c r="K1329" s="179"/>
      <c r="L1329" s="67" t="str">
        <f t="shared" si="398"/>
        <v/>
      </c>
      <c r="M1329" s="68">
        <f t="shared" si="399"/>
        <v>0</v>
      </c>
      <c r="N1329" s="66">
        <f t="shared" si="400"/>
        <v>0</v>
      </c>
      <c r="O1329" s="152"/>
      <c r="P1329" s="172">
        <f t="shared" si="415"/>
        <v>0</v>
      </c>
      <c r="Q1329" s="69">
        <f t="shared" si="401"/>
        <v>0</v>
      </c>
      <c r="R1329" s="62">
        <f t="shared" si="402"/>
        <v>0</v>
      </c>
      <c r="S1329" s="153"/>
      <c r="T1329" s="118" t="str">
        <f t="shared" si="416"/>
        <v/>
      </c>
      <c r="U1329" s="154"/>
      <c r="V1329" s="154"/>
      <c r="W1329" s="154"/>
      <c r="X1329" s="154"/>
      <c r="Y1329" s="154"/>
      <c r="Z1329" s="154"/>
      <c r="AA1329" s="154"/>
      <c r="AB1329" s="154"/>
      <c r="AC1329" s="154"/>
      <c r="AD1329" s="154"/>
      <c r="AE1329" s="154"/>
      <c r="AF1329" s="154"/>
      <c r="AG1329" s="63">
        <f t="shared" si="403"/>
        <v>0</v>
      </c>
      <c r="AH1329" s="56">
        <f t="shared" si="404"/>
        <v>0</v>
      </c>
      <c r="AI1329" s="56">
        <f t="shared" si="405"/>
        <v>0</v>
      </c>
      <c r="AJ1329" s="56">
        <f t="shared" si="406"/>
        <v>0</v>
      </c>
      <c r="AK1329" s="56">
        <f t="shared" si="407"/>
        <v>0</v>
      </c>
      <c r="AL1329" s="56">
        <f t="shared" si="408"/>
        <v>0</v>
      </c>
      <c r="AM1329" s="56">
        <f t="shared" si="409"/>
        <v>0</v>
      </c>
      <c r="AN1329" s="56">
        <f t="shared" si="410"/>
        <v>0</v>
      </c>
      <c r="AO1329" s="56">
        <f t="shared" si="411"/>
        <v>0</v>
      </c>
      <c r="AP1329" s="56">
        <f t="shared" si="412"/>
        <v>0</v>
      </c>
      <c r="AQ1329" s="56">
        <f t="shared" si="413"/>
        <v>0</v>
      </c>
      <c r="AR1329" s="86">
        <f t="shared" si="414"/>
        <v>0</v>
      </c>
    </row>
    <row r="1330" spans="1:44" x14ac:dyDescent="0.25">
      <c r="A1330" s="178"/>
      <c r="B1330" s="55" t="str">
        <f>_xlfn.IFNA(VLOOKUP(A1330,'Ajánlatkérő(k) adatai'!$B$4:$C$205,2,0),"")</f>
        <v/>
      </c>
      <c r="C1330" s="178"/>
      <c r="D1330" s="55" t="str">
        <f>_xlfn.IFNA(VLOOKUP(C1330,'Számlafizető(k) adatai'!$C$4:$D$203,2,0),"")</f>
        <v/>
      </c>
      <c r="E1330" s="55" t="str">
        <f>_xlfn.IFNA(VLOOKUP(C1330,'Számlafizető(k) adatai'!$C$4:$M$203,11,0),"")</f>
        <v/>
      </c>
      <c r="F1330" s="178"/>
      <c r="G1330" s="178"/>
      <c r="H1330" s="178"/>
      <c r="I1330" s="55" t="str">
        <f>IF(F1330="","",VLOOKUP(LEFT(F1330,5),'Technikai cellák'!B:C,2,0))</f>
        <v/>
      </c>
      <c r="J1330" s="55" t="str">
        <f>IF(F1330="","",VLOOKUP(I1330,'Technikai cellák'!$C$1:$D$12,2,0))</f>
        <v/>
      </c>
      <c r="K1330" s="179"/>
      <c r="L1330" s="67" t="str">
        <f t="shared" si="398"/>
        <v/>
      </c>
      <c r="M1330" s="68">
        <f t="shared" si="399"/>
        <v>0</v>
      </c>
      <c r="N1330" s="66">
        <f t="shared" si="400"/>
        <v>0</v>
      </c>
      <c r="O1330" s="152"/>
      <c r="P1330" s="172">
        <f t="shared" si="415"/>
        <v>0</v>
      </c>
      <c r="Q1330" s="69">
        <f t="shared" si="401"/>
        <v>0</v>
      </c>
      <c r="R1330" s="62">
        <f t="shared" si="402"/>
        <v>0</v>
      </c>
      <c r="S1330" s="153"/>
      <c r="T1330" s="118" t="str">
        <f t="shared" si="416"/>
        <v/>
      </c>
      <c r="U1330" s="154"/>
      <c r="V1330" s="154"/>
      <c r="W1330" s="154"/>
      <c r="X1330" s="154"/>
      <c r="Y1330" s="154"/>
      <c r="Z1330" s="154"/>
      <c r="AA1330" s="154"/>
      <c r="AB1330" s="154"/>
      <c r="AC1330" s="154"/>
      <c r="AD1330" s="154"/>
      <c r="AE1330" s="154"/>
      <c r="AF1330" s="154"/>
      <c r="AG1330" s="63">
        <f t="shared" si="403"/>
        <v>0</v>
      </c>
      <c r="AH1330" s="56">
        <f t="shared" si="404"/>
        <v>0</v>
      </c>
      <c r="AI1330" s="56">
        <f t="shared" si="405"/>
        <v>0</v>
      </c>
      <c r="AJ1330" s="56">
        <f t="shared" si="406"/>
        <v>0</v>
      </c>
      <c r="AK1330" s="56">
        <f t="shared" si="407"/>
        <v>0</v>
      </c>
      <c r="AL1330" s="56">
        <f t="shared" si="408"/>
        <v>0</v>
      </c>
      <c r="AM1330" s="56">
        <f t="shared" si="409"/>
        <v>0</v>
      </c>
      <c r="AN1330" s="56">
        <f t="shared" si="410"/>
        <v>0</v>
      </c>
      <c r="AO1330" s="56">
        <f t="shared" si="411"/>
        <v>0</v>
      </c>
      <c r="AP1330" s="56">
        <f t="shared" si="412"/>
        <v>0</v>
      </c>
      <c r="AQ1330" s="56">
        <f t="shared" si="413"/>
        <v>0</v>
      </c>
      <c r="AR1330" s="86">
        <f t="shared" si="414"/>
        <v>0</v>
      </c>
    </row>
    <row r="1331" spans="1:44" x14ac:dyDescent="0.25">
      <c r="A1331" s="178"/>
      <c r="B1331" s="55" t="str">
        <f>_xlfn.IFNA(VLOOKUP(A1331,'Ajánlatkérő(k) adatai'!$B$4:$C$205,2,0),"")</f>
        <v/>
      </c>
      <c r="C1331" s="178"/>
      <c r="D1331" s="55" t="str">
        <f>_xlfn.IFNA(VLOOKUP(C1331,'Számlafizető(k) adatai'!$C$4:$D$203,2,0),"")</f>
        <v/>
      </c>
      <c r="E1331" s="55" t="str">
        <f>_xlfn.IFNA(VLOOKUP(C1331,'Számlafizető(k) adatai'!$C$4:$M$203,11,0),"")</f>
        <v/>
      </c>
      <c r="F1331" s="178"/>
      <c r="G1331" s="178"/>
      <c r="H1331" s="178"/>
      <c r="I1331" s="55" t="str">
        <f>IF(F1331="","",VLOOKUP(LEFT(F1331,5),'Technikai cellák'!B:C,2,0))</f>
        <v/>
      </c>
      <c r="J1331" s="55" t="str">
        <f>IF(F1331="","",VLOOKUP(I1331,'Technikai cellák'!$C$1:$D$12,2,0))</f>
        <v/>
      </c>
      <c r="K1331" s="179"/>
      <c r="L1331" s="67" t="str">
        <f t="shared" si="398"/>
        <v/>
      </c>
      <c r="M1331" s="68">
        <f t="shared" si="399"/>
        <v>0</v>
      </c>
      <c r="N1331" s="66">
        <f t="shared" si="400"/>
        <v>0</v>
      </c>
      <c r="O1331" s="152"/>
      <c r="P1331" s="172">
        <f t="shared" si="415"/>
        <v>0</v>
      </c>
      <c r="Q1331" s="69">
        <f t="shared" si="401"/>
        <v>0</v>
      </c>
      <c r="R1331" s="62">
        <f t="shared" si="402"/>
        <v>0</v>
      </c>
      <c r="S1331" s="153"/>
      <c r="T1331" s="118" t="str">
        <f t="shared" si="416"/>
        <v/>
      </c>
      <c r="U1331" s="154"/>
      <c r="V1331" s="154"/>
      <c r="W1331" s="154"/>
      <c r="X1331" s="154"/>
      <c r="Y1331" s="154"/>
      <c r="Z1331" s="154"/>
      <c r="AA1331" s="154"/>
      <c r="AB1331" s="154"/>
      <c r="AC1331" s="154"/>
      <c r="AD1331" s="154"/>
      <c r="AE1331" s="154"/>
      <c r="AF1331" s="154"/>
      <c r="AG1331" s="63">
        <f t="shared" si="403"/>
        <v>0</v>
      </c>
      <c r="AH1331" s="56">
        <f t="shared" si="404"/>
        <v>0</v>
      </c>
      <c r="AI1331" s="56">
        <f t="shared" si="405"/>
        <v>0</v>
      </c>
      <c r="AJ1331" s="56">
        <f t="shared" si="406"/>
        <v>0</v>
      </c>
      <c r="AK1331" s="56">
        <f t="shared" si="407"/>
        <v>0</v>
      </c>
      <c r="AL1331" s="56">
        <f t="shared" si="408"/>
        <v>0</v>
      </c>
      <c r="AM1331" s="56">
        <f t="shared" si="409"/>
        <v>0</v>
      </c>
      <c r="AN1331" s="56">
        <f t="shared" si="410"/>
        <v>0</v>
      </c>
      <c r="AO1331" s="56">
        <f t="shared" si="411"/>
        <v>0</v>
      </c>
      <c r="AP1331" s="56">
        <f t="shared" si="412"/>
        <v>0</v>
      </c>
      <c r="AQ1331" s="56">
        <f t="shared" si="413"/>
        <v>0</v>
      </c>
      <c r="AR1331" s="86">
        <f t="shared" si="414"/>
        <v>0</v>
      </c>
    </row>
    <row r="1332" spans="1:44" x14ac:dyDescent="0.25">
      <c r="A1332" s="178"/>
      <c r="B1332" s="55" t="str">
        <f>_xlfn.IFNA(VLOOKUP(A1332,'Ajánlatkérő(k) adatai'!$B$4:$C$205,2,0),"")</f>
        <v/>
      </c>
      <c r="C1332" s="178"/>
      <c r="D1332" s="55" t="str">
        <f>_xlfn.IFNA(VLOOKUP(C1332,'Számlafizető(k) adatai'!$C$4:$D$203,2,0),"")</f>
        <v/>
      </c>
      <c r="E1332" s="55" t="str">
        <f>_xlfn.IFNA(VLOOKUP(C1332,'Számlafizető(k) adatai'!$C$4:$M$203,11,0),"")</f>
        <v/>
      </c>
      <c r="F1332" s="178"/>
      <c r="G1332" s="178"/>
      <c r="H1332" s="178"/>
      <c r="I1332" s="55" t="str">
        <f>IF(F1332="","",VLOOKUP(LEFT(F1332,5),'Technikai cellák'!B:C,2,0))</f>
        <v/>
      </c>
      <c r="J1332" s="55" t="str">
        <f>IF(F1332="","",VLOOKUP(I1332,'Technikai cellák'!$C$1:$D$12,2,0))</f>
        <v/>
      </c>
      <c r="K1332" s="179"/>
      <c r="L1332" s="67" t="str">
        <f t="shared" si="398"/>
        <v/>
      </c>
      <c r="M1332" s="68">
        <f t="shared" si="399"/>
        <v>0</v>
      </c>
      <c r="N1332" s="66">
        <f t="shared" si="400"/>
        <v>0</v>
      </c>
      <c r="O1332" s="152"/>
      <c r="P1332" s="172">
        <f t="shared" si="415"/>
        <v>0</v>
      </c>
      <c r="Q1332" s="69">
        <f t="shared" si="401"/>
        <v>0</v>
      </c>
      <c r="R1332" s="62">
        <f t="shared" si="402"/>
        <v>0</v>
      </c>
      <c r="S1332" s="153"/>
      <c r="T1332" s="118" t="str">
        <f t="shared" si="416"/>
        <v/>
      </c>
      <c r="U1332" s="154"/>
      <c r="V1332" s="154"/>
      <c r="W1332" s="154"/>
      <c r="X1332" s="154"/>
      <c r="Y1332" s="154"/>
      <c r="Z1332" s="154"/>
      <c r="AA1332" s="154"/>
      <c r="AB1332" s="154"/>
      <c r="AC1332" s="154"/>
      <c r="AD1332" s="154"/>
      <c r="AE1332" s="154"/>
      <c r="AF1332" s="154"/>
      <c r="AG1332" s="63">
        <f t="shared" si="403"/>
        <v>0</v>
      </c>
      <c r="AH1332" s="56">
        <f t="shared" si="404"/>
        <v>0</v>
      </c>
      <c r="AI1332" s="56">
        <f t="shared" si="405"/>
        <v>0</v>
      </c>
      <c r="AJ1332" s="56">
        <f t="shared" si="406"/>
        <v>0</v>
      </c>
      <c r="AK1332" s="56">
        <f t="shared" si="407"/>
        <v>0</v>
      </c>
      <c r="AL1332" s="56">
        <f t="shared" si="408"/>
        <v>0</v>
      </c>
      <c r="AM1332" s="56">
        <f t="shared" si="409"/>
        <v>0</v>
      </c>
      <c r="AN1332" s="56">
        <f t="shared" si="410"/>
        <v>0</v>
      </c>
      <c r="AO1332" s="56">
        <f t="shared" si="411"/>
        <v>0</v>
      </c>
      <c r="AP1332" s="56">
        <f t="shared" si="412"/>
        <v>0</v>
      </c>
      <c r="AQ1332" s="56">
        <f t="shared" si="413"/>
        <v>0</v>
      </c>
      <c r="AR1332" s="86">
        <f t="shared" si="414"/>
        <v>0</v>
      </c>
    </row>
    <row r="1333" spans="1:44" x14ac:dyDescent="0.25">
      <c r="A1333" s="178"/>
      <c r="B1333" s="55" t="str">
        <f>_xlfn.IFNA(VLOOKUP(A1333,'Ajánlatkérő(k) adatai'!$B$4:$C$205,2,0),"")</f>
        <v/>
      </c>
      <c r="C1333" s="178"/>
      <c r="D1333" s="55" t="str">
        <f>_xlfn.IFNA(VLOOKUP(C1333,'Számlafizető(k) adatai'!$C$4:$D$203,2,0),"")</f>
        <v/>
      </c>
      <c r="E1333" s="55" t="str">
        <f>_xlfn.IFNA(VLOOKUP(C1333,'Számlafizető(k) adatai'!$C$4:$M$203,11,0),"")</f>
        <v/>
      </c>
      <c r="F1333" s="178"/>
      <c r="G1333" s="178"/>
      <c r="H1333" s="178"/>
      <c r="I1333" s="55" t="str">
        <f>IF(F1333="","",VLOOKUP(LEFT(F1333,5),'Technikai cellák'!B:C,2,0))</f>
        <v/>
      </c>
      <c r="J1333" s="55" t="str">
        <f>IF(F1333="","",VLOOKUP(I1333,'Technikai cellák'!$C$1:$D$12,2,0))</f>
        <v/>
      </c>
      <c r="K1333" s="179"/>
      <c r="L1333" s="67" t="str">
        <f t="shared" ref="L1333:L1396" si="417">IF(K1333="","",IF(K1333&lt;20,"20 alatti",IF(K1333&lt;100,"20-99",IF(K1333&lt;500,"100-500","500-"))))</f>
        <v/>
      </c>
      <c r="M1333" s="68">
        <f t="shared" ref="M1333:M1396" si="418">ROUND(IF(L1333="20 alatti",K1333*1,0),0)</f>
        <v>0</v>
      </c>
      <c r="N1333" s="66">
        <f t="shared" ref="N1333:N1396" si="419">ROUND(IF(L1333="20-99",K1333*10.5,0),0)</f>
        <v>0</v>
      </c>
      <c r="O1333" s="152"/>
      <c r="P1333" s="172">
        <f t="shared" si="415"/>
        <v>0</v>
      </c>
      <c r="Q1333" s="69">
        <f t="shared" ref="Q1333:Q1396" si="420">ROUND(R1333*$F$10,0)</f>
        <v>0</v>
      </c>
      <c r="R1333" s="62">
        <f t="shared" si="402"/>
        <v>0</v>
      </c>
      <c r="S1333" s="153"/>
      <c r="T1333" s="118" t="str">
        <f t="shared" si="416"/>
        <v/>
      </c>
      <c r="U1333" s="154"/>
      <c r="V1333" s="154"/>
      <c r="W1333" s="154"/>
      <c r="X1333" s="154"/>
      <c r="Y1333" s="154"/>
      <c r="Z1333" s="154"/>
      <c r="AA1333" s="154"/>
      <c r="AB1333" s="154"/>
      <c r="AC1333" s="154"/>
      <c r="AD1333" s="154"/>
      <c r="AE1333" s="154"/>
      <c r="AF1333" s="154"/>
      <c r="AG1333" s="63">
        <f t="shared" si="403"/>
        <v>0</v>
      </c>
      <c r="AH1333" s="56">
        <f t="shared" si="404"/>
        <v>0</v>
      </c>
      <c r="AI1333" s="56">
        <f t="shared" si="405"/>
        <v>0</v>
      </c>
      <c r="AJ1333" s="56">
        <f t="shared" si="406"/>
        <v>0</v>
      </c>
      <c r="AK1333" s="56">
        <f t="shared" si="407"/>
        <v>0</v>
      </c>
      <c r="AL1333" s="56">
        <f t="shared" si="408"/>
        <v>0</v>
      </c>
      <c r="AM1333" s="56">
        <f t="shared" si="409"/>
        <v>0</v>
      </c>
      <c r="AN1333" s="56">
        <f t="shared" si="410"/>
        <v>0</v>
      </c>
      <c r="AO1333" s="56">
        <f t="shared" si="411"/>
        <v>0</v>
      </c>
      <c r="AP1333" s="56">
        <f t="shared" si="412"/>
        <v>0</v>
      </c>
      <c r="AQ1333" s="56">
        <f t="shared" si="413"/>
        <v>0</v>
      </c>
      <c r="AR1333" s="86">
        <f t="shared" si="414"/>
        <v>0</v>
      </c>
    </row>
    <row r="1334" spans="1:44" x14ac:dyDescent="0.25">
      <c r="A1334" s="178"/>
      <c r="B1334" s="55" t="str">
        <f>_xlfn.IFNA(VLOOKUP(A1334,'Ajánlatkérő(k) adatai'!$B$4:$C$205,2,0),"")</f>
        <v/>
      </c>
      <c r="C1334" s="178"/>
      <c r="D1334" s="55" t="str">
        <f>_xlfn.IFNA(VLOOKUP(C1334,'Számlafizető(k) adatai'!$C$4:$D$203,2,0),"")</f>
        <v/>
      </c>
      <c r="E1334" s="55" t="str">
        <f>_xlfn.IFNA(VLOOKUP(C1334,'Számlafizető(k) adatai'!$C$4:$M$203,11,0),"")</f>
        <v/>
      </c>
      <c r="F1334" s="178"/>
      <c r="G1334" s="178"/>
      <c r="H1334" s="178"/>
      <c r="I1334" s="55" t="str">
        <f>IF(F1334="","",VLOOKUP(LEFT(F1334,5),'Technikai cellák'!B:C,2,0))</f>
        <v/>
      </c>
      <c r="J1334" s="55" t="str">
        <f>IF(F1334="","",VLOOKUP(I1334,'Technikai cellák'!$C$1:$D$12,2,0))</f>
        <v/>
      </c>
      <c r="K1334" s="179"/>
      <c r="L1334" s="67" t="str">
        <f t="shared" si="417"/>
        <v/>
      </c>
      <c r="M1334" s="68">
        <f t="shared" si="418"/>
        <v>0</v>
      </c>
      <c r="N1334" s="66">
        <f t="shared" si="419"/>
        <v>0</v>
      </c>
      <c r="O1334" s="152"/>
      <c r="P1334" s="172">
        <f t="shared" si="415"/>
        <v>0</v>
      </c>
      <c r="Q1334" s="69">
        <f t="shared" si="420"/>
        <v>0</v>
      </c>
      <c r="R1334" s="62">
        <f t="shared" si="402"/>
        <v>0</v>
      </c>
      <c r="S1334" s="153"/>
      <c r="T1334" s="118" t="str">
        <f t="shared" si="416"/>
        <v/>
      </c>
      <c r="U1334" s="154"/>
      <c r="V1334" s="154"/>
      <c r="W1334" s="154"/>
      <c r="X1334" s="154"/>
      <c r="Y1334" s="154"/>
      <c r="Z1334" s="154"/>
      <c r="AA1334" s="154"/>
      <c r="AB1334" s="154"/>
      <c r="AC1334" s="154"/>
      <c r="AD1334" s="154"/>
      <c r="AE1334" s="154"/>
      <c r="AF1334" s="154"/>
      <c r="AG1334" s="63">
        <f t="shared" si="403"/>
        <v>0</v>
      </c>
      <c r="AH1334" s="56">
        <f t="shared" si="404"/>
        <v>0</v>
      </c>
      <c r="AI1334" s="56">
        <f t="shared" si="405"/>
        <v>0</v>
      </c>
      <c r="AJ1334" s="56">
        <f t="shared" si="406"/>
        <v>0</v>
      </c>
      <c r="AK1334" s="56">
        <f t="shared" si="407"/>
        <v>0</v>
      </c>
      <c r="AL1334" s="56">
        <f t="shared" si="408"/>
        <v>0</v>
      </c>
      <c r="AM1334" s="56">
        <f t="shared" si="409"/>
        <v>0</v>
      </c>
      <c r="AN1334" s="56">
        <f t="shared" si="410"/>
        <v>0</v>
      </c>
      <c r="AO1334" s="56">
        <f t="shared" si="411"/>
        <v>0</v>
      </c>
      <c r="AP1334" s="56">
        <f t="shared" si="412"/>
        <v>0</v>
      </c>
      <c r="AQ1334" s="56">
        <f t="shared" si="413"/>
        <v>0</v>
      </c>
      <c r="AR1334" s="86">
        <f t="shared" si="414"/>
        <v>0</v>
      </c>
    </row>
    <row r="1335" spans="1:44" x14ac:dyDescent="0.25">
      <c r="A1335" s="178"/>
      <c r="B1335" s="55" t="str">
        <f>_xlfn.IFNA(VLOOKUP(A1335,'Ajánlatkérő(k) adatai'!$B$4:$C$205,2,0),"")</f>
        <v/>
      </c>
      <c r="C1335" s="178"/>
      <c r="D1335" s="55" t="str">
        <f>_xlfn.IFNA(VLOOKUP(C1335,'Számlafizető(k) adatai'!$C$4:$D$203,2,0),"")</f>
        <v/>
      </c>
      <c r="E1335" s="55" t="str">
        <f>_xlfn.IFNA(VLOOKUP(C1335,'Számlafizető(k) adatai'!$C$4:$M$203,11,0),"")</f>
        <v/>
      </c>
      <c r="F1335" s="178"/>
      <c r="G1335" s="178"/>
      <c r="H1335" s="178"/>
      <c r="I1335" s="55" t="str">
        <f>IF(F1335="","",VLOOKUP(LEFT(F1335,5),'Technikai cellák'!B:C,2,0))</f>
        <v/>
      </c>
      <c r="J1335" s="55" t="str">
        <f>IF(F1335="","",VLOOKUP(I1335,'Technikai cellák'!$C$1:$D$12,2,0))</f>
        <v/>
      </c>
      <c r="K1335" s="179"/>
      <c r="L1335" s="67" t="str">
        <f t="shared" si="417"/>
        <v/>
      </c>
      <c r="M1335" s="68">
        <f t="shared" si="418"/>
        <v>0</v>
      </c>
      <c r="N1335" s="66">
        <f t="shared" si="419"/>
        <v>0</v>
      </c>
      <c r="O1335" s="152"/>
      <c r="P1335" s="172">
        <f t="shared" si="415"/>
        <v>0</v>
      </c>
      <c r="Q1335" s="69">
        <f t="shared" si="420"/>
        <v>0</v>
      </c>
      <c r="R1335" s="62">
        <f t="shared" si="402"/>
        <v>0</v>
      </c>
      <c r="S1335" s="153"/>
      <c r="T1335" s="118" t="str">
        <f t="shared" si="416"/>
        <v/>
      </c>
      <c r="U1335" s="154"/>
      <c r="V1335" s="154"/>
      <c r="W1335" s="154"/>
      <c r="X1335" s="154"/>
      <c r="Y1335" s="154"/>
      <c r="Z1335" s="154"/>
      <c r="AA1335" s="154"/>
      <c r="AB1335" s="154"/>
      <c r="AC1335" s="154"/>
      <c r="AD1335" s="154"/>
      <c r="AE1335" s="154"/>
      <c r="AF1335" s="154"/>
      <c r="AG1335" s="63">
        <f t="shared" si="403"/>
        <v>0</v>
      </c>
      <c r="AH1335" s="56">
        <f t="shared" si="404"/>
        <v>0</v>
      </c>
      <c r="AI1335" s="56">
        <f t="shared" si="405"/>
        <v>0</v>
      </c>
      <c r="AJ1335" s="56">
        <f t="shared" si="406"/>
        <v>0</v>
      </c>
      <c r="AK1335" s="56">
        <f t="shared" si="407"/>
        <v>0</v>
      </c>
      <c r="AL1335" s="56">
        <f t="shared" si="408"/>
        <v>0</v>
      </c>
      <c r="AM1335" s="56">
        <f t="shared" si="409"/>
        <v>0</v>
      </c>
      <c r="AN1335" s="56">
        <f t="shared" si="410"/>
        <v>0</v>
      </c>
      <c r="AO1335" s="56">
        <f t="shared" si="411"/>
        <v>0</v>
      </c>
      <c r="AP1335" s="56">
        <f t="shared" si="412"/>
        <v>0</v>
      </c>
      <c r="AQ1335" s="56">
        <f t="shared" si="413"/>
        <v>0</v>
      </c>
      <c r="AR1335" s="86">
        <f t="shared" si="414"/>
        <v>0</v>
      </c>
    </row>
    <row r="1336" spans="1:44" x14ac:dyDescent="0.25">
      <c r="A1336" s="178"/>
      <c r="B1336" s="55" t="str">
        <f>_xlfn.IFNA(VLOOKUP(A1336,'Ajánlatkérő(k) adatai'!$B$4:$C$205,2,0),"")</f>
        <v/>
      </c>
      <c r="C1336" s="178"/>
      <c r="D1336" s="55" t="str">
        <f>_xlfn.IFNA(VLOOKUP(C1336,'Számlafizető(k) adatai'!$C$4:$D$203,2,0),"")</f>
        <v/>
      </c>
      <c r="E1336" s="55" t="str">
        <f>_xlfn.IFNA(VLOOKUP(C1336,'Számlafizető(k) adatai'!$C$4:$M$203,11,0),"")</f>
        <v/>
      </c>
      <c r="F1336" s="178"/>
      <c r="G1336" s="178"/>
      <c r="H1336" s="178"/>
      <c r="I1336" s="55" t="str">
        <f>IF(F1336="","",VLOOKUP(LEFT(F1336,5),'Technikai cellák'!B:C,2,0))</f>
        <v/>
      </c>
      <c r="J1336" s="55" t="str">
        <f>IF(F1336="","",VLOOKUP(I1336,'Technikai cellák'!$C$1:$D$12,2,0))</f>
        <v/>
      </c>
      <c r="K1336" s="179"/>
      <c r="L1336" s="67" t="str">
        <f t="shared" si="417"/>
        <v/>
      </c>
      <c r="M1336" s="68">
        <f t="shared" si="418"/>
        <v>0</v>
      </c>
      <c r="N1336" s="66">
        <f t="shared" si="419"/>
        <v>0</v>
      </c>
      <c r="O1336" s="152"/>
      <c r="P1336" s="172">
        <f t="shared" si="415"/>
        <v>0</v>
      </c>
      <c r="Q1336" s="69">
        <f t="shared" si="420"/>
        <v>0</v>
      </c>
      <c r="R1336" s="62">
        <f t="shared" si="402"/>
        <v>0</v>
      </c>
      <c r="S1336" s="153"/>
      <c r="T1336" s="118" t="str">
        <f t="shared" si="416"/>
        <v/>
      </c>
      <c r="U1336" s="154"/>
      <c r="V1336" s="154"/>
      <c r="W1336" s="154"/>
      <c r="X1336" s="154"/>
      <c r="Y1336" s="154"/>
      <c r="Z1336" s="154"/>
      <c r="AA1336" s="154"/>
      <c r="AB1336" s="154"/>
      <c r="AC1336" s="154"/>
      <c r="AD1336" s="154"/>
      <c r="AE1336" s="154"/>
      <c r="AF1336" s="154"/>
      <c r="AG1336" s="63">
        <f t="shared" si="403"/>
        <v>0</v>
      </c>
      <c r="AH1336" s="56">
        <f t="shared" si="404"/>
        <v>0</v>
      </c>
      <c r="AI1336" s="56">
        <f t="shared" si="405"/>
        <v>0</v>
      </c>
      <c r="AJ1336" s="56">
        <f t="shared" si="406"/>
        <v>0</v>
      </c>
      <c r="AK1336" s="56">
        <f t="shared" si="407"/>
        <v>0</v>
      </c>
      <c r="AL1336" s="56">
        <f t="shared" si="408"/>
        <v>0</v>
      </c>
      <c r="AM1336" s="56">
        <f t="shared" si="409"/>
        <v>0</v>
      </c>
      <c r="AN1336" s="56">
        <f t="shared" si="410"/>
        <v>0</v>
      </c>
      <c r="AO1336" s="56">
        <f t="shared" si="411"/>
        <v>0</v>
      </c>
      <c r="AP1336" s="56">
        <f t="shared" si="412"/>
        <v>0</v>
      </c>
      <c r="AQ1336" s="56">
        <f t="shared" si="413"/>
        <v>0</v>
      </c>
      <c r="AR1336" s="86">
        <f t="shared" si="414"/>
        <v>0</v>
      </c>
    </row>
    <row r="1337" spans="1:44" x14ac:dyDescent="0.25">
      <c r="A1337" s="178"/>
      <c r="B1337" s="55" t="str">
        <f>_xlfn.IFNA(VLOOKUP(A1337,'Ajánlatkérő(k) adatai'!$B$4:$C$205,2,0),"")</f>
        <v/>
      </c>
      <c r="C1337" s="178"/>
      <c r="D1337" s="55" t="str">
        <f>_xlfn.IFNA(VLOOKUP(C1337,'Számlafizető(k) adatai'!$C$4:$D$203,2,0),"")</f>
        <v/>
      </c>
      <c r="E1337" s="55" t="str">
        <f>_xlfn.IFNA(VLOOKUP(C1337,'Számlafizető(k) adatai'!$C$4:$M$203,11,0),"")</f>
        <v/>
      </c>
      <c r="F1337" s="178"/>
      <c r="G1337" s="178"/>
      <c r="H1337" s="178"/>
      <c r="I1337" s="55" t="str">
        <f>IF(F1337="","",VLOOKUP(LEFT(F1337,5),'Technikai cellák'!B:C,2,0))</f>
        <v/>
      </c>
      <c r="J1337" s="55" t="str">
        <f>IF(F1337="","",VLOOKUP(I1337,'Technikai cellák'!$C$1:$D$12,2,0))</f>
        <v/>
      </c>
      <c r="K1337" s="179"/>
      <c r="L1337" s="67" t="str">
        <f t="shared" si="417"/>
        <v/>
      </c>
      <c r="M1337" s="68">
        <f t="shared" si="418"/>
        <v>0</v>
      </c>
      <c r="N1337" s="66">
        <f t="shared" si="419"/>
        <v>0</v>
      </c>
      <c r="O1337" s="152"/>
      <c r="P1337" s="172">
        <f t="shared" si="415"/>
        <v>0</v>
      </c>
      <c r="Q1337" s="69">
        <f t="shared" si="420"/>
        <v>0</v>
      </c>
      <c r="R1337" s="62">
        <f t="shared" si="402"/>
        <v>0</v>
      </c>
      <c r="S1337" s="153"/>
      <c r="T1337" s="118" t="str">
        <f t="shared" si="416"/>
        <v/>
      </c>
      <c r="U1337" s="154"/>
      <c r="V1337" s="154"/>
      <c r="W1337" s="154"/>
      <c r="X1337" s="154"/>
      <c r="Y1337" s="154"/>
      <c r="Z1337" s="154"/>
      <c r="AA1337" s="154"/>
      <c r="AB1337" s="154"/>
      <c r="AC1337" s="154"/>
      <c r="AD1337" s="154"/>
      <c r="AE1337" s="154"/>
      <c r="AF1337" s="154"/>
      <c r="AG1337" s="63">
        <f t="shared" si="403"/>
        <v>0</v>
      </c>
      <c r="AH1337" s="56">
        <f t="shared" si="404"/>
        <v>0</v>
      </c>
      <c r="AI1337" s="56">
        <f t="shared" si="405"/>
        <v>0</v>
      </c>
      <c r="AJ1337" s="56">
        <f t="shared" si="406"/>
        <v>0</v>
      </c>
      <c r="AK1337" s="56">
        <f t="shared" si="407"/>
        <v>0</v>
      </c>
      <c r="AL1337" s="56">
        <f t="shared" si="408"/>
        <v>0</v>
      </c>
      <c r="AM1337" s="56">
        <f t="shared" si="409"/>
        <v>0</v>
      </c>
      <c r="AN1337" s="56">
        <f t="shared" si="410"/>
        <v>0</v>
      </c>
      <c r="AO1337" s="56">
        <f t="shared" si="411"/>
        <v>0</v>
      </c>
      <c r="AP1337" s="56">
        <f t="shared" si="412"/>
        <v>0</v>
      </c>
      <c r="AQ1337" s="56">
        <f t="shared" si="413"/>
        <v>0</v>
      </c>
      <c r="AR1337" s="86">
        <f t="shared" si="414"/>
        <v>0</v>
      </c>
    </row>
    <row r="1338" spans="1:44" x14ac:dyDescent="0.25">
      <c r="A1338" s="178"/>
      <c r="B1338" s="55" t="str">
        <f>_xlfn.IFNA(VLOOKUP(A1338,'Ajánlatkérő(k) adatai'!$B$4:$C$205,2,0),"")</f>
        <v/>
      </c>
      <c r="C1338" s="178"/>
      <c r="D1338" s="55" t="str">
        <f>_xlfn.IFNA(VLOOKUP(C1338,'Számlafizető(k) adatai'!$C$4:$D$203,2,0),"")</f>
        <v/>
      </c>
      <c r="E1338" s="55" t="str">
        <f>_xlfn.IFNA(VLOOKUP(C1338,'Számlafizető(k) adatai'!$C$4:$M$203,11,0),"")</f>
        <v/>
      </c>
      <c r="F1338" s="178"/>
      <c r="G1338" s="178"/>
      <c r="H1338" s="178"/>
      <c r="I1338" s="55" t="str">
        <f>IF(F1338="","",VLOOKUP(LEFT(F1338,5),'Technikai cellák'!B:C,2,0))</f>
        <v/>
      </c>
      <c r="J1338" s="55" t="str">
        <f>IF(F1338="","",VLOOKUP(I1338,'Technikai cellák'!$C$1:$D$12,2,0))</f>
        <v/>
      </c>
      <c r="K1338" s="179"/>
      <c r="L1338" s="67" t="str">
        <f t="shared" si="417"/>
        <v/>
      </c>
      <c r="M1338" s="68">
        <f t="shared" si="418"/>
        <v>0</v>
      </c>
      <c r="N1338" s="66">
        <f t="shared" si="419"/>
        <v>0</v>
      </c>
      <c r="O1338" s="152"/>
      <c r="P1338" s="172">
        <f t="shared" si="415"/>
        <v>0</v>
      </c>
      <c r="Q1338" s="69">
        <f t="shared" si="420"/>
        <v>0</v>
      </c>
      <c r="R1338" s="62">
        <f t="shared" si="402"/>
        <v>0</v>
      </c>
      <c r="S1338" s="153"/>
      <c r="T1338" s="118" t="str">
        <f t="shared" si="416"/>
        <v/>
      </c>
      <c r="U1338" s="154"/>
      <c r="V1338" s="154"/>
      <c r="W1338" s="154"/>
      <c r="X1338" s="154"/>
      <c r="Y1338" s="154"/>
      <c r="Z1338" s="154"/>
      <c r="AA1338" s="154"/>
      <c r="AB1338" s="154"/>
      <c r="AC1338" s="154"/>
      <c r="AD1338" s="154"/>
      <c r="AE1338" s="154"/>
      <c r="AF1338" s="154"/>
      <c r="AG1338" s="63">
        <f t="shared" si="403"/>
        <v>0</v>
      </c>
      <c r="AH1338" s="56">
        <f t="shared" si="404"/>
        <v>0</v>
      </c>
      <c r="AI1338" s="56">
        <f t="shared" si="405"/>
        <v>0</v>
      </c>
      <c r="AJ1338" s="56">
        <f t="shared" si="406"/>
        <v>0</v>
      </c>
      <c r="AK1338" s="56">
        <f t="shared" si="407"/>
        <v>0</v>
      </c>
      <c r="AL1338" s="56">
        <f t="shared" si="408"/>
        <v>0</v>
      </c>
      <c r="AM1338" s="56">
        <f t="shared" si="409"/>
        <v>0</v>
      </c>
      <c r="AN1338" s="56">
        <f t="shared" si="410"/>
        <v>0</v>
      </c>
      <c r="AO1338" s="56">
        <f t="shared" si="411"/>
        <v>0</v>
      </c>
      <c r="AP1338" s="56">
        <f t="shared" si="412"/>
        <v>0</v>
      </c>
      <c r="AQ1338" s="56">
        <f t="shared" si="413"/>
        <v>0</v>
      </c>
      <c r="AR1338" s="86">
        <f t="shared" si="414"/>
        <v>0</v>
      </c>
    </row>
    <row r="1339" spans="1:44" x14ac:dyDescent="0.25">
      <c r="A1339" s="178"/>
      <c r="B1339" s="55" t="str">
        <f>_xlfn.IFNA(VLOOKUP(A1339,'Ajánlatkérő(k) adatai'!$B$4:$C$205,2,0),"")</f>
        <v/>
      </c>
      <c r="C1339" s="178"/>
      <c r="D1339" s="55" t="str">
        <f>_xlfn.IFNA(VLOOKUP(C1339,'Számlafizető(k) adatai'!$C$4:$D$203,2,0),"")</f>
        <v/>
      </c>
      <c r="E1339" s="55" t="str">
        <f>_xlfn.IFNA(VLOOKUP(C1339,'Számlafizető(k) adatai'!$C$4:$M$203,11,0),"")</f>
        <v/>
      </c>
      <c r="F1339" s="178"/>
      <c r="G1339" s="178"/>
      <c r="H1339" s="178"/>
      <c r="I1339" s="55" t="str">
        <f>IF(F1339="","",VLOOKUP(LEFT(F1339,5),'Technikai cellák'!B:C,2,0))</f>
        <v/>
      </c>
      <c r="J1339" s="55" t="str">
        <f>IF(F1339="","",VLOOKUP(I1339,'Technikai cellák'!$C$1:$D$12,2,0))</f>
        <v/>
      </c>
      <c r="K1339" s="179"/>
      <c r="L1339" s="67" t="str">
        <f t="shared" si="417"/>
        <v/>
      </c>
      <c r="M1339" s="68">
        <f t="shared" si="418"/>
        <v>0</v>
      </c>
      <c r="N1339" s="66">
        <f t="shared" si="419"/>
        <v>0</v>
      </c>
      <c r="O1339" s="152"/>
      <c r="P1339" s="172">
        <f t="shared" si="415"/>
        <v>0</v>
      </c>
      <c r="Q1339" s="69">
        <f t="shared" si="420"/>
        <v>0</v>
      </c>
      <c r="R1339" s="62">
        <f t="shared" si="402"/>
        <v>0</v>
      </c>
      <c r="S1339" s="153"/>
      <c r="T1339" s="118" t="str">
        <f t="shared" si="416"/>
        <v/>
      </c>
      <c r="U1339" s="154"/>
      <c r="V1339" s="154"/>
      <c r="W1339" s="154"/>
      <c r="X1339" s="154"/>
      <c r="Y1339" s="154"/>
      <c r="Z1339" s="154"/>
      <c r="AA1339" s="154"/>
      <c r="AB1339" s="154"/>
      <c r="AC1339" s="154"/>
      <c r="AD1339" s="154"/>
      <c r="AE1339" s="154"/>
      <c r="AF1339" s="154"/>
      <c r="AG1339" s="63">
        <f t="shared" si="403"/>
        <v>0</v>
      </c>
      <c r="AH1339" s="56">
        <f t="shared" si="404"/>
        <v>0</v>
      </c>
      <c r="AI1339" s="56">
        <f t="shared" si="405"/>
        <v>0</v>
      </c>
      <c r="AJ1339" s="56">
        <f t="shared" si="406"/>
        <v>0</v>
      </c>
      <c r="AK1339" s="56">
        <f t="shared" si="407"/>
        <v>0</v>
      </c>
      <c r="AL1339" s="56">
        <f t="shared" si="408"/>
        <v>0</v>
      </c>
      <c r="AM1339" s="56">
        <f t="shared" si="409"/>
        <v>0</v>
      </c>
      <c r="AN1339" s="56">
        <f t="shared" si="410"/>
        <v>0</v>
      </c>
      <c r="AO1339" s="56">
        <f t="shared" si="411"/>
        <v>0</v>
      </c>
      <c r="AP1339" s="56">
        <f t="shared" si="412"/>
        <v>0</v>
      </c>
      <c r="AQ1339" s="56">
        <f t="shared" si="413"/>
        <v>0</v>
      </c>
      <c r="AR1339" s="86">
        <f t="shared" si="414"/>
        <v>0</v>
      </c>
    </row>
    <row r="1340" spans="1:44" x14ac:dyDescent="0.25">
      <c r="A1340" s="178"/>
      <c r="B1340" s="55" t="str">
        <f>_xlfn.IFNA(VLOOKUP(A1340,'Ajánlatkérő(k) adatai'!$B$4:$C$205,2,0),"")</f>
        <v/>
      </c>
      <c r="C1340" s="178"/>
      <c r="D1340" s="55" t="str">
        <f>_xlfn.IFNA(VLOOKUP(C1340,'Számlafizető(k) adatai'!$C$4:$D$203,2,0),"")</f>
        <v/>
      </c>
      <c r="E1340" s="55" t="str">
        <f>_xlfn.IFNA(VLOOKUP(C1340,'Számlafizető(k) adatai'!$C$4:$M$203,11,0),"")</f>
        <v/>
      </c>
      <c r="F1340" s="178"/>
      <c r="G1340" s="178"/>
      <c r="H1340" s="178"/>
      <c r="I1340" s="55" t="str">
        <f>IF(F1340="","",VLOOKUP(LEFT(F1340,5),'Technikai cellák'!B:C,2,0))</f>
        <v/>
      </c>
      <c r="J1340" s="55" t="str">
        <f>IF(F1340="","",VLOOKUP(I1340,'Technikai cellák'!$C$1:$D$12,2,0))</f>
        <v/>
      </c>
      <c r="K1340" s="179"/>
      <c r="L1340" s="67" t="str">
        <f t="shared" si="417"/>
        <v/>
      </c>
      <c r="M1340" s="68">
        <f t="shared" si="418"/>
        <v>0</v>
      </c>
      <c r="N1340" s="66">
        <f t="shared" si="419"/>
        <v>0</v>
      </c>
      <c r="O1340" s="152"/>
      <c r="P1340" s="172">
        <f t="shared" si="415"/>
        <v>0</v>
      </c>
      <c r="Q1340" s="69">
        <f t="shared" si="420"/>
        <v>0</v>
      </c>
      <c r="R1340" s="62">
        <f t="shared" si="402"/>
        <v>0</v>
      </c>
      <c r="S1340" s="153"/>
      <c r="T1340" s="118" t="str">
        <f t="shared" si="416"/>
        <v/>
      </c>
      <c r="U1340" s="154"/>
      <c r="V1340" s="154"/>
      <c r="W1340" s="154"/>
      <c r="X1340" s="154"/>
      <c r="Y1340" s="154"/>
      <c r="Z1340" s="154"/>
      <c r="AA1340" s="154"/>
      <c r="AB1340" s="154"/>
      <c r="AC1340" s="154"/>
      <c r="AD1340" s="154"/>
      <c r="AE1340" s="154"/>
      <c r="AF1340" s="154"/>
      <c r="AG1340" s="63">
        <f t="shared" si="403"/>
        <v>0</v>
      </c>
      <c r="AH1340" s="56">
        <f t="shared" si="404"/>
        <v>0</v>
      </c>
      <c r="AI1340" s="56">
        <f t="shared" si="405"/>
        <v>0</v>
      </c>
      <c r="AJ1340" s="56">
        <f t="shared" si="406"/>
        <v>0</v>
      </c>
      <c r="AK1340" s="56">
        <f t="shared" si="407"/>
        <v>0</v>
      </c>
      <c r="AL1340" s="56">
        <f t="shared" si="408"/>
        <v>0</v>
      </c>
      <c r="AM1340" s="56">
        <f t="shared" si="409"/>
        <v>0</v>
      </c>
      <c r="AN1340" s="56">
        <f t="shared" si="410"/>
        <v>0</v>
      </c>
      <c r="AO1340" s="56">
        <f t="shared" si="411"/>
        <v>0</v>
      </c>
      <c r="AP1340" s="56">
        <f t="shared" si="412"/>
        <v>0</v>
      </c>
      <c r="AQ1340" s="56">
        <f t="shared" si="413"/>
        <v>0</v>
      </c>
      <c r="AR1340" s="86">
        <f t="shared" si="414"/>
        <v>0</v>
      </c>
    </row>
    <row r="1341" spans="1:44" x14ac:dyDescent="0.25">
      <c r="A1341" s="178"/>
      <c r="B1341" s="55" t="str">
        <f>_xlfn.IFNA(VLOOKUP(A1341,'Ajánlatkérő(k) adatai'!$B$4:$C$205,2,0),"")</f>
        <v/>
      </c>
      <c r="C1341" s="178"/>
      <c r="D1341" s="55" t="str">
        <f>_xlfn.IFNA(VLOOKUP(C1341,'Számlafizető(k) adatai'!$C$4:$D$203,2,0),"")</f>
        <v/>
      </c>
      <c r="E1341" s="55" t="str">
        <f>_xlfn.IFNA(VLOOKUP(C1341,'Számlafizető(k) adatai'!$C$4:$M$203,11,0),"")</f>
        <v/>
      </c>
      <c r="F1341" s="178"/>
      <c r="G1341" s="178"/>
      <c r="H1341" s="178"/>
      <c r="I1341" s="55" t="str">
        <f>IF(F1341="","",VLOOKUP(LEFT(F1341,5),'Technikai cellák'!B:C,2,0))</f>
        <v/>
      </c>
      <c r="J1341" s="55" t="str">
        <f>IF(F1341="","",VLOOKUP(I1341,'Technikai cellák'!$C$1:$D$12,2,0))</f>
        <v/>
      </c>
      <c r="K1341" s="179"/>
      <c r="L1341" s="67" t="str">
        <f t="shared" si="417"/>
        <v/>
      </c>
      <c r="M1341" s="68">
        <f t="shared" si="418"/>
        <v>0</v>
      </c>
      <c r="N1341" s="66">
        <f t="shared" si="419"/>
        <v>0</v>
      </c>
      <c r="O1341" s="152"/>
      <c r="P1341" s="172">
        <f t="shared" si="415"/>
        <v>0</v>
      </c>
      <c r="Q1341" s="69">
        <f t="shared" si="420"/>
        <v>0</v>
      </c>
      <c r="R1341" s="62">
        <f t="shared" si="402"/>
        <v>0</v>
      </c>
      <c r="S1341" s="153"/>
      <c r="T1341" s="118" t="str">
        <f t="shared" si="416"/>
        <v/>
      </c>
      <c r="U1341" s="154"/>
      <c r="V1341" s="154"/>
      <c r="W1341" s="154"/>
      <c r="X1341" s="154"/>
      <c r="Y1341" s="154"/>
      <c r="Z1341" s="154"/>
      <c r="AA1341" s="154"/>
      <c r="AB1341" s="154"/>
      <c r="AC1341" s="154"/>
      <c r="AD1341" s="154"/>
      <c r="AE1341" s="154"/>
      <c r="AF1341" s="154"/>
      <c r="AG1341" s="63">
        <f t="shared" si="403"/>
        <v>0</v>
      </c>
      <c r="AH1341" s="56">
        <f t="shared" si="404"/>
        <v>0</v>
      </c>
      <c r="AI1341" s="56">
        <f t="shared" si="405"/>
        <v>0</v>
      </c>
      <c r="AJ1341" s="56">
        <f t="shared" si="406"/>
        <v>0</v>
      </c>
      <c r="AK1341" s="56">
        <f t="shared" si="407"/>
        <v>0</v>
      </c>
      <c r="AL1341" s="56">
        <f t="shared" si="408"/>
        <v>0</v>
      </c>
      <c r="AM1341" s="56">
        <f t="shared" si="409"/>
        <v>0</v>
      </c>
      <c r="AN1341" s="56">
        <f t="shared" si="410"/>
        <v>0</v>
      </c>
      <c r="AO1341" s="56">
        <f t="shared" si="411"/>
        <v>0</v>
      </c>
      <c r="AP1341" s="56">
        <f t="shared" si="412"/>
        <v>0</v>
      </c>
      <c r="AQ1341" s="56">
        <f t="shared" si="413"/>
        <v>0</v>
      </c>
      <c r="AR1341" s="86">
        <f t="shared" si="414"/>
        <v>0</v>
      </c>
    </row>
    <row r="1342" spans="1:44" x14ac:dyDescent="0.25">
      <c r="A1342" s="178"/>
      <c r="B1342" s="55" t="str">
        <f>_xlfn.IFNA(VLOOKUP(A1342,'Ajánlatkérő(k) adatai'!$B$4:$C$205,2,0),"")</f>
        <v/>
      </c>
      <c r="C1342" s="178"/>
      <c r="D1342" s="55" t="str">
        <f>_xlfn.IFNA(VLOOKUP(C1342,'Számlafizető(k) adatai'!$C$4:$D$203,2,0),"")</f>
        <v/>
      </c>
      <c r="E1342" s="55" t="str">
        <f>_xlfn.IFNA(VLOOKUP(C1342,'Számlafizető(k) adatai'!$C$4:$M$203,11,0),"")</f>
        <v/>
      </c>
      <c r="F1342" s="178"/>
      <c r="G1342" s="178"/>
      <c r="H1342" s="178"/>
      <c r="I1342" s="55" t="str">
        <f>IF(F1342="","",VLOOKUP(LEFT(F1342,5),'Technikai cellák'!B:C,2,0))</f>
        <v/>
      </c>
      <c r="J1342" s="55" t="str">
        <f>IF(F1342="","",VLOOKUP(I1342,'Technikai cellák'!$C$1:$D$12,2,0))</f>
        <v/>
      </c>
      <c r="K1342" s="179"/>
      <c r="L1342" s="67" t="str">
        <f t="shared" si="417"/>
        <v/>
      </c>
      <c r="M1342" s="68">
        <f t="shared" si="418"/>
        <v>0</v>
      </c>
      <c r="N1342" s="66">
        <f t="shared" si="419"/>
        <v>0</v>
      </c>
      <c r="O1342" s="152"/>
      <c r="P1342" s="172">
        <f t="shared" si="415"/>
        <v>0</v>
      </c>
      <c r="Q1342" s="69">
        <f t="shared" si="420"/>
        <v>0</v>
      </c>
      <c r="R1342" s="62">
        <f t="shared" si="402"/>
        <v>0</v>
      </c>
      <c r="S1342" s="153"/>
      <c r="T1342" s="118" t="str">
        <f t="shared" si="416"/>
        <v/>
      </c>
      <c r="U1342" s="154"/>
      <c r="V1342" s="154"/>
      <c r="W1342" s="154"/>
      <c r="X1342" s="154"/>
      <c r="Y1342" s="154"/>
      <c r="Z1342" s="154"/>
      <c r="AA1342" s="154"/>
      <c r="AB1342" s="154"/>
      <c r="AC1342" s="154"/>
      <c r="AD1342" s="154"/>
      <c r="AE1342" s="154"/>
      <c r="AF1342" s="154"/>
      <c r="AG1342" s="63">
        <f t="shared" si="403"/>
        <v>0</v>
      </c>
      <c r="AH1342" s="56">
        <f t="shared" si="404"/>
        <v>0</v>
      </c>
      <c r="AI1342" s="56">
        <f t="shared" si="405"/>
        <v>0</v>
      </c>
      <c r="AJ1342" s="56">
        <f t="shared" si="406"/>
        <v>0</v>
      </c>
      <c r="AK1342" s="56">
        <f t="shared" si="407"/>
        <v>0</v>
      </c>
      <c r="AL1342" s="56">
        <f t="shared" si="408"/>
        <v>0</v>
      </c>
      <c r="AM1342" s="56">
        <f t="shared" si="409"/>
        <v>0</v>
      </c>
      <c r="AN1342" s="56">
        <f t="shared" si="410"/>
        <v>0</v>
      </c>
      <c r="AO1342" s="56">
        <f t="shared" si="411"/>
        <v>0</v>
      </c>
      <c r="AP1342" s="56">
        <f t="shared" si="412"/>
        <v>0</v>
      </c>
      <c r="AQ1342" s="56">
        <f t="shared" si="413"/>
        <v>0</v>
      </c>
      <c r="AR1342" s="86">
        <f t="shared" si="414"/>
        <v>0</v>
      </c>
    </row>
    <row r="1343" spans="1:44" x14ac:dyDescent="0.25">
      <c r="A1343" s="178"/>
      <c r="B1343" s="55" t="str">
        <f>_xlfn.IFNA(VLOOKUP(A1343,'Ajánlatkérő(k) adatai'!$B$4:$C$205,2,0),"")</f>
        <v/>
      </c>
      <c r="C1343" s="178"/>
      <c r="D1343" s="55" t="str">
        <f>_xlfn.IFNA(VLOOKUP(C1343,'Számlafizető(k) adatai'!$C$4:$D$203,2,0),"")</f>
        <v/>
      </c>
      <c r="E1343" s="55" t="str">
        <f>_xlfn.IFNA(VLOOKUP(C1343,'Számlafizető(k) adatai'!$C$4:$M$203,11,0),"")</f>
        <v/>
      </c>
      <c r="F1343" s="178"/>
      <c r="G1343" s="178"/>
      <c r="H1343" s="178"/>
      <c r="I1343" s="55" t="str">
        <f>IF(F1343="","",VLOOKUP(LEFT(F1343,5),'Technikai cellák'!B:C,2,0))</f>
        <v/>
      </c>
      <c r="J1343" s="55" t="str">
        <f>IF(F1343="","",VLOOKUP(I1343,'Technikai cellák'!$C$1:$D$12,2,0))</f>
        <v/>
      </c>
      <c r="K1343" s="179"/>
      <c r="L1343" s="67" t="str">
        <f t="shared" si="417"/>
        <v/>
      </c>
      <c r="M1343" s="68">
        <f t="shared" si="418"/>
        <v>0</v>
      </c>
      <c r="N1343" s="66">
        <f t="shared" si="419"/>
        <v>0</v>
      </c>
      <c r="O1343" s="152"/>
      <c r="P1343" s="172">
        <f t="shared" si="415"/>
        <v>0</v>
      </c>
      <c r="Q1343" s="69">
        <f t="shared" si="420"/>
        <v>0</v>
      </c>
      <c r="R1343" s="62">
        <f t="shared" si="402"/>
        <v>0</v>
      </c>
      <c r="S1343" s="153"/>
      <c r="T1343" s="118" t="str">
        <f t="shared" si="416"/>
        <v/>
      </c>
      <c r="U1343" s="154"/>
      <c r="V1343" s="154"/>
      <c r="W1343" s="154"/>
      <c r="X1343" s="154"/>
      <c r="Y1343" s="154"/>
      <c r="Z1343" s="154"/>
      <c r="AA1343" s="154"/>
      <c r="AB1343" s="154"/>
      <c r="AC1343" s="154"/>
      <c r="AD1343" s="154"/>
      <c r="AE1343" s="154"/>
      <c r="AF1343" s="154"/>
      <c r="AG1343" s="63">
        <f t="shared" si="403"/>
        <v>0</v>
      </c>
      <c r="AH1343" s="56">
        <f t="shared" si="404"/>
        <v>0</v>
      </c>
      <c r="AI1343" s="56">
        <f t="shared" si="405"/>
        <v>0</v>
      </c>
      <c r="AJ1343" s="56">
        <f t="shared" si="406"/>
        <v>0</v>
      </c>
      <c r="AK1343" s="56">
        <f t="shared" si="407"/>
        <v>0</v>
      </c>
      <c r="AL1343" s="56">
        <f t="shared" si="408"/>
        <v>0</v>
      </c>
      <c r="AM1343" s="56">
        <f t="shared" si="409"/>
        <v>0</v>
      </c>
      <c r="AN1343" s="56">
        <f t="shared" si="410"/>
        <v>0</v>
      </c>
      <c r="AO1343" s="56">
        <f t="shared" si="411"/>
        <v>0</v>
      </c>
      <c r="AP1343" s="56">
        <f t="shared" si="412"/>
        <v>0</v>
      </c>
      <c r="AQ1343" s="56">
        <f t="shared" si="413"/>
        <v>0</v>
      </c>
      <c r="AR1343" s="86">
        <f t="shared" si="414"/>
        <v>0</v>
      </c>
    </row>
    <row r="1344" spans="1:44" x14ac:dyDescent="0.25">
      <c r="A1344" s="178"/>
      <c r="B1344" s="55" t="str">
        <f>_xlfn.IFNA(VLOOKUP(A1344,'Ajánlatkérő(k) adatai'!$B$4:$C$205,2,0),"")</f>
        <v/>
      </c>
      <c r="C1344" s="178"/>
      <c r="D1344" s="55" t="str">
        <f>_xlfn.IFNA(VLOOKUP(C1344,'Számlafizető(k) adatai'!$C$4:$D$203,2,0),"")</f>
        <v/>
      </c>
      <c r="E1344" s="55" t="str">
        <f>_xlfn.IFNA(VLOOKUP(C1344,'Számlafizető(k) adatai'!$C$4:$M$203,11,0),"")</f>
        <v/>
      </c>
      <c r="F1344" s="178"/>
      <c r="G1344" s="178"/>
      <c r="H1344" s="178"/>
      <c r="I1344" s="55" t="str">
        <f>IF(F1344="","",VLOOKUP(LEFT(F1344,5),'Technikai cellák'!B:C,2,0))</f>
        <v/>
      </c>
      <c r="J1344" s="55" t="str">
        <f>IF(F1344="","",VLOOKUP(I1344,'Technikai cellák'!$C$1:$D$12,2,0))</f>
        <v/>
      </c>
      <c r="K1344" s="179"/>
      <c r="L1344" s="67" t="str">
        <f t="shared" si="417"/>
        <v/>
      </c>
      <c r="M1344" s="68">
        <f t="shared" si="418"/>
        <v>0</v>
      </c>
      <c r="N1344" s="66">
        <f t="shared" si="419"/>
        <v>0</v>
      </c>
      <c r="O1344" s="152"/>
      <c r="P1344" s="172">
        <f t="shared" si="415"/>
        <v>0</v>
      </c>
      <c r="Q1344" s="69">
        <f t="shared" si="420"/>
        <v>0</v>
      </c>
      <c r="R1344" s="62">
        <f t="shared" si="402"/>
        <v>0</v>
      </c>
      <c r="S1344" s="153"/>
      <c r="T1344" s="118" t="str">
        <f t="shared" si="416"/>
        <v/>
      </c>
      <c r="U1344" s="154"/>
      <c r="V1344" s="154"/>
      <c r="W1344" s="154"/>
      <c r="X1344" s="154"/>
      <c r="Y1344" s="154"/>
      <c r="Z1344" s="154"/>
      <c r="AA1344" s="154"/>
      <c r="AB1344" s="154"/>
      <c r="AC1344" s="154"/>
      <c r="AD1344" s="154"/>
      <c r="AE1344" s="154"/>
      <c r="AF1344" s="154"/>
      <c r="AG1344" s="63">
        <f t="shared" si="403"/>
        <v>0</v>
      </c>
      <c r="AH1344" s="56">
        <f t="shared" si="404"/>
        <v>0</v>
      </c>
      <c r="AI1344" s="56">
        <f t="shared" si="405"/>
        <v>0</v>
      </c>
      <c r="AJ1344" s="56">
        <f t="shared" si="406"/>
        <v>0</v>
      </c>
      <c r="AK1344" s="56">
        <f t="shared" si="407"/>
        <v>0</v>
      </c>
      <c r="AL1344" s="56">
        <f t="shared" si="408"/>
        <v>0</v>
      </c>
      <c r="AM1344" s="56">
        <f t="shared" si="409"/>
        <v>0</v>
      </c>
      <c r="AN1344" s="56">
        <f t="shared" si="410"/>
        <v>0</v>
      </c>
      <c r="AO1344" s="56">
        <f t="shared" si="411"/>
        <v>0</v>
      </c>
      <c r="AP1344" s="56">
        <f t="shared" si="412"/>
        <v>0</v>
      </c>
      <c r="AQ1344" s="56">
        <f t="shared" si="413"/>
        <v>0</v>
      </c>
      <c r="AR1344" s="86">
        <f t="shared" si="414"/>
        <v>0</v>
      </c>
    </row>
    <row r="1345" spans="1:44" x14ac:dyDescent="0.25">
      <c r="A1345" s="178"/>
      <c r="B1345" s="55" t="str">
        <f>_xlfn.IFNA(VLOOKUP(A1345,'Ajánlatkérő(k) adatai'!$B$4:$C$205,2,0),"")</f>
        <v/>
      </c>
      <c r="C1345" s="178"/>
      <c r="D1345" s="55" t="str">
        <f>_xlfn.IFNA(VLOOKUP(C1345,'Számlafizető(k) adatai'!$C$4:$D$203,2,0),"")</f>
        <v/>
      </c>
      <c r="E1345" s="55" t="str">
        <f>_xlfn.IFNA(VLOOKUP(C1345,'Számlafizető(k) adatai'!$C$4:$M$203,11,0),"")</f>
        <v/>
      </c>
      <c r="F1345" s="178"/>
      <c r="G1345" s="178"/>
      <c r="H1345" s="178"/>
      <c r="I1345" s="55" t="str">
        <f>IF(F1345="","",VLOOKUP(LEFT(F1345,5),'Technikai cellák'!B:C,2,0))</f>
        <v/>
      </c>
      <c r="J1345" s="55" t="str">
        <f>IF(F1345="","",VLOOKUP(I1345,'Technikai cellák'!$C$1:$D$12,2,0))</f>
        <v/>
      </c>
      <c r="K1345" s="179"/>
      <c r="L1345" s="67" t="str">
        <f t="shared" si="417"/>
        <v/>
      </c>
      <c r="M1345" s="68">
        <f t="shared" si="418"/>
        <v>0</v>
      </c>
      <c r="N1345" s="66">
        <f t="shared" si="419"/>
        <v>0</v>
      </c>
      <c r="O1345" s="152"/>
      <c r="P1345" s="172">
        <f t="shared" si="415"/>
        <v>0</v>
      </c>
      <c r="Q1345" s="69">
        <f t="shared" si="420"/>
        <v>0</v>
      </c>
      <c r="R1345" s="62">
        <f t="shared" si="402"/>
        <v>0</v>
      </c>
      <c r="S1345" s="153"/>
      <c r="T1345" s="118" t="str">
        <f t="shared" si="416"/>
        <v/>
      </c>
      <c r="U1345" s="154"/>
      <c r="V1345" s="154"/>
      <c r="W1345" s="154"/>
      <c r="X1345" s="154"/>
      <c r="Y1345" s="154"/>
      <c r="Z1345" s="154"/>
      <c r="AA1345" s="154"/>
      <c r="AB1345" s="154"/>
      <c r="AC1345" s="154"/>
      <c r="AD1345" s="154"/>
      <c r="AE1345" s="154"/>
      <c r="AF1345" s="154"/>
      <c r="AG1345" s="63">
        <f t="shared" si="403"/>
        <v>0</v>
      </c>
      <c r="AH1345" s="56">
        <f t="shared" si="404"/>
        <v>0</v>
      </c>
      <c r="AI1345" s="56">
        <f t="shared" si="405"/>
        <v>0</v>
      </c>
      <c r="AJ1345" s="56">
        <f t="shared" si="406"/>
        <v>0</v>
      </c>
      <c r="AK1345" s="56">
        <f t="shared" si="407"/>
        <v>0</v>
      </c>
      <c r="AL1345" s="56">
        <f t="shared" si="408"/>
        <v>0</v>
      </c>
      <c r="AM1345" s="56">
        <f t="shared" si="409"/>
        <v>0</v>
      </c>
      <c r="AN1345" s="56">
        <f t="shared" si="410"/>
        <v>0</v>
      </c>
      <c r="AO1345" s="56">
        <f t="shared" si="411"/>
        <v>0</v>
      </c>
      <c r="AP1345" s="56">
        <f t="shared" si="412"/>
        <v>0</v>
      </c>
      <c r="AQ1345" s="56">
        <f t="shared" si="413"/>
        <v>0</v>
      </c>
      <c r="AR1345" s="86">
        <f t="shared" si="414"/>
        <v>0</v>
      </c>
    </row>
    <row r="1346" spans="1:44" x14ac:dyDescent="0.25">
      <c r="A1346" s="178"/>
      <c r="B1346" s="55" t="str">
        <f>_xlfn.IFNA(VLOOKUP(A1346,'Ajánlatkérő(k) adatai'!$B$4:$C$205,2,0),"")</f>
        <v/>
      </c>
      <c r="C1346" s="178"/>
      <c r="D1346" s="55" t="str">
        <f>_xlfn.IFNA(VLOOKUP(C1346,'Számlafizető(k) adatai'!$C$4:$D$203,2,0),"")</f>
        <v/>
      </c>
      <c r="E1346" s="55" t="str">
        <f>_xlfn.IFNA(VLOOKUP(C1346,'Számlafizető(k) adatai'!$C$4:$M$203,11,0),"")</f>
        <v/>
      </c>
      <c r="F1346" s="178"/>
      <c r="G1346" s="178"/>
      <c r="H1346" s="178"/>
      <c r="I1346" s="55" t="str">
        <f>IF(F1346="","",VLOOKUP(LEFT(F1346,5),'Technikai cellák'!B:C,2,0))</f>
        <v/>
      </c>
      <c r="J1346" s="55" t="str">
        <f>IF(F1346="","",VLOOKUP(I1346,'Technikai cellák'!$C$1:$D$12,2,0))</f>
        <v/>
      </c>
      <c r="K1346" s="179"/>
      <c r="L1346" s="67" t="str">
        <f t="shared" si="417"/>
        <v/>
      </c>
      <c r="M1346" s="68">
        <f t="shared" si="418"/>
        <v>0</v>
      </c>
      <c r="N1346" s="66">
        <f t="shared" si="419"/>
        <v>0</v>
      </c>
      <c r="O1346" s="152"/>
      <c r="P1346" s="172">
        <f t="shared" si="415"/>
        <v>0</v>
      </c>
      <c r="Q1346" s="69">
        <f t="shared" si="420"/>
        <v>0</v>
      </c>
      <c r="R1346" s="62">
        <f t="shared" si="402"/>
        <v>0</v>
      </c>
      <c r="S1346" s="153"/>
      <c r="T1346" s="118" t="str">
        <f t="shared" si="416"/>
        <v/>
      </c>
      <c r="U1346" s="154"/>
      <c r="V1346" s="154"/>
      <c r="W1346" s="154"/>
      <c r="X1346" s="154"/>
      <c r="Y1346" s="154"/>
      <c r="Z1346" s="154"/>
      <c r="AA1346" s="154"/>
      <c r="AB1346" s="154"/>
      <c r="AC1346" s="154"/>
      <c r="AD1346" s="154"/>
      <c r="AE1346" s="154"/>
      <c r="AF1346" s="154"/>
      <c r="AG1346" s="63">
        <f t="shared" si="403"/>
        <v>0</v>
      </c>
      <c r="AH1346" s="56">
        <f t="shared" si="404"/>
        <v>0</v>
      </c>
      <c r="AI1346" s="56">
        <f t="shared" si="405"/>
        <v>0</v>
      </c>
      <c r="AJ1346" s="56">
        <f t="shared" si="406"/>
        <v>0</v>
      </c>
      <c r="AK1346" s="56">
        <f t="shared" si="407"/>
        <v>0</v>
      </c>
      <c r="AL1346" s="56">
        <f t="shared" si="408"/>
        <v>0</v>
      </c>
      <c r="AM1346" s="56">
        <f t="shared" si="409"/>
        <v>0</v>
      </c>
      <c r="AN1346" s="56">
        <f t="shared" si="410"/>
        <v>0</v>
      </c>
      <c r="AO1346" s="56">
        <f t="shared" si="411"/>
        <v>0</v>
      </c>
      <c r="AP1346" s="56">
        <f t="shared" si="412"/>
        <v>0</v>
      </c>
      <c r="AQ1346" s="56">
        <f t="shared" si="413"/>
        <v>0</v>
      </c>
      <c r="AR1346" s="86">
        <f t="shared" si="414"/>
        <v>0</v>
      </c>
    </row>
    <row r="1347" spans="1:44" x14ac:dyDescent="0.25">
      <c r="A1347" s="178"/>
      <c r="B1347" s="55" t="str">
        <f>_xlfn.IFNA(VLOOKUP(A1347,'Ajánlatkérő(k) adatai'!$B$4:$C$205,2,0),"")</f>
        <v/>
      </c>
      <c r="C1347" s="178"/>
      <c r="D1347" s="55" t="str">
        <f>_xlfn.IFNA(VLOOKUP(C1347,'Számlafizető(k) adatai'!$C$4:$D$203,2,0),"")</f>
        <v/>
      </c>
      <c r="E1347" s="55" t="str">
        <f>_xlfn.IFNA(VLOOKUP(C1347,'Számlafizető(k) adatai'!$C$4:$M$203,11,0),"")</f>
        <v/>
      </c>
      <c r="F1347" s="178"/>
      <c r="G1347" s="178"/>
      <c r="H1347" s="178"/>
      <c r="I1347" s="55" t="str">
        <f>IF(F1347="","",VLOOKUP(LEFT(F1347,5),'Technikai cellák'!B:C,2,0))</f>
        <v/>
      </c>
      <c r="J1347" s="55" t="str">
        <f>IF(F1347="","",VLOOKUP(I1347,'Technikai cellák'!$C$1:$D$12,2,0))</f>
        <v/>
      </c>
      <c r="K1347" s="179"/>
      <c r="L1347" s="67" t="str">
        <f t="shared" si="417"/>
        <v/>
      </c>
      <c r="M1347" s="68">
        <f t="shared" si="418"/>
        <v>0</v>
      </c>
      <c r="N1347" s="66">
        <f t="shared" si="419"/>
        <v>0</v>
      </c>
      <c r="O1347" s="152"/>
      <c r="P1347" s="172">
        <f t="shared" si="415"/>
        <v>0</v>
      </c>
      <c r="Q1347" s="69">
        <f t="shared" si="420"/>
        <v>0</v>
      </c>
      <c r="R1347" s="62">
        <f t="shared" si="402"/>
        <v>0</v>
      </c>
      <c r="S1347" s="153"/>
      <c r="T1347" s="118" t="str">
        <f t="shared" si="416"/>
        <v/>
      </c>
      <c r="U1347" s="154"/>
      <c r="V1347" s="154"/>
      <c r="W1347" s="154"/>
      <c r="X1347" s="154"/>
      <c r="Y1347" s="154"/>
      <c r="Z1347" s="154"/>
      <c r="AA1347" s="154"/>
      <c r="AB1347" s="154"/>
      <c r="AC1347" s="154"/>
      <c r="AD1347" s="154"/>
      <c r="AE1347" s="154"/>
      <c r="AF1347" s="154"/>
      <c r="AG1347" s="63">
        <f t="shared" si="403"/>
        <v>0</v>
      </c>
      <c r="AH1347" s="56">
        <f t="shared" si="404"/>
        <v>0</v>
      </c>
      <c r="AI1347" s="56">
        <f t="shared" si="405"/>
        <v>0</v>
      </c>
      <c r="AJ1347" s="56">
        <f t="shared" si="406"/>
        <v>0</v>
      </c>
      <c r="AK1347" s="56">
        <f t="shared" si="407"/>
        <v>0</v>
      </c>
      <c r="AL1347" s="56">
        <f t="shared" si="408"/>
        <v>0</v>
      </c>
      <c r="AM1347" s="56">
        <f t="shared" si="409"/>
        <v>0</v>
      </c>
      <c r="AN1347" s="56">
        <f t="shared" si="410"/>
        <v>0</v>
      </c>
      <c r="AO1347" s="56">
        <f t="shared" si="411"/>
        <v>0</v>
      </c>
      <c r="AP1347" s="56">
        <f t="shared" si="412"/>
        <v>0</v>
      </c>
      <c r="AQ1347" s="56">
        <f t="shared" si="413"/>
        <v>0</v>
      </c>
      <c r="AR1347" s="86">
        <f t="shared" si="414"/>
        <v>0</v>
      </c>
    </row>
    <row r="1348" spans="1:44" x14ac:dyDescent="0.25">
      <c r="A1348" s="178"/>
      <c r="B1348" s="55" t="str">
        <f>_xlfn.IFNA(VLOOKUP(A1348,'Ajánlatkérő(k) adatai'!$B$4:$C$205,2,0),"")</f>
        <v/>
      </c>
      <c r="C1348" s="178"/>
      <c r="D1348" s="55" t="str">
        <f>_xlfn.IFNA(VLOOKUP(C1348,'Számlafizető(k) adatai'!$C$4:$D$203,2,0),"")</f>
        <v/>
      </c>
      <c r="E1348" s="55" t="str">
        <f>_xlfn.IFNA(VLOOKUP(C1348,'Számlafizető(k) adatai'!$C$4:$M$203,11,0),"")</f>
        <v/>
      </c>
      <c r="F1348" s="178"/>
      <c r="G1348" s="178"/>
      <c r="H1348" s="178"/>
      <c r="I1348" s="55" t="str">
        <f>IF(F1348="","",VLOOKUP(LEFT(F1348,5),'Technikai cellák'!B:C,2,0))</f>
        <v/>
      </c>
      <c r="J1348" s="55" t="str">
        <f>IF(F1348="","",VLOOKUP(I1348,'Technikai cellák'!$C$1:$D$12,2,0))</f>
        <v/>
      </c>
      <c r="K1348" s="179"/>
      <c r="L1348" s="67" t="str">
        <f t="shared" si="417"/>
        <v/>
      </c>
      <c r="M1348" s="68">
        <f t="shared" si="418"/>
        <v>0</v>
      </c>
      <c r="N1348" s="66">
        <f t="shared" si="419"/>
        <v>0</v>
      </c>
      <c r="O1348" s="152"/>
      <c r="P1348" s="172">
        <f t="shared" si="415"/>
        <v>0</v>
      </c>
      <c r="Q1348" s="69">
        <f t="shared" si="420"/>
        <v>0</v>
      </c>
      <c r="R1348" s="62">
        <f t="shared" si="402"/>
        <v>0</v>
      </c>
      <c r="S1348" s="153"/>
      <c r="T1348" s="118" t="str">
        <f t="shared" si="416"/>
        <v/>
      </c>
      <c r="U1348" s="154"/>
      <c r="V1348" s="154"/>
      <c r="W1348" s="154"/>
      <c r="X1348" s="154"/>
      <c r="Y1348" s="154"/>
      <c r="Z1348" s="154"/>
      <c r="AA1348" s="154"/>
      <c r="AB1348" s="154"/>
      <c r="AC1348" s="154"/>
      <c r="AD1348" s="154"/>
      <c r="AE1348" s="154"/>
      <c r="AF1348" s="154"/>
      <c r="AG1348" s="63">
        <f t="shared" si="403"/>
        <v>0</v>
      </c>
      <c r="AH1348" s="56">
        <f t="shared" si="404"/>
        <v>0</v>
      </c>
      <c r="AI1348" s="56">
        <f t="shared" si="405"/>
        <v>0</v>
      </c>
      <c r="AJ1348" s="56">
        <f t="shared" si="406"/>
        <v>0</v>
      </c>
      <c r="AK1348" s="56">
        <f t="shared" si="407"/>
        <v>0</v>
      </c>
      <c r="AL1348" s="56">
        <f t="shared" si="408"/>
        <v>0</v>
      </c>
      <c r="AM1348" s="56">
        <f t="shared" si="409"/>
        <v>0</v>
      </c>
      <c r="AN1348" s="56">
        <f t="shared" si="410"/>
        <v>0</v>
      </c>
      <c r="AO1348" s="56">
        <f t="shared" si="411"/>
        <v>0</v>
      </c>
      <c r="AP1348" s="56">
        <f t="shared" si="412"/>
        <v>0</v>
      </c>
      <c r="AQ1348" s="56">
        <f t="shared" si="413"/>
        <v>0</v>
      </c>
      <c r="AR1348" s="86">
        <f t="shared" si="414"/>
        <v>0</v>
      </c>
    </row>
    <row r="1349" spans="1:44" x14ac:dyDescent="0.25">
      <c r="A1349" s="178"/>
      <c r="B1349" s="55" t="str">
        <f>_xlfn.IFNA(VLOOKUP(A1349,'Ajánlatkérő(k) adatai'!$B$4:$C$205,2,0),"")</f>
        <v/>
      </c>
      <c r="C1349" s="178"/>
      <c r="D1349" s="55" t="str">
        <f>_xlfn.IFNA(VLOOKUP(C1349,'Számlafizető(k) adatai'!$C$4:$D$203,2,0),"")</f>
        <v/>
      </c>
      <c r="E1349" s="55" t="str">
        <f>_xlfn.IFNA(VLOOKUP(C1349,'Számlafizető(k) adatai'!$C$4:$M$203,11,0),"")</f>
        <v/>
      </c>
      <c r="F1349" s="178"/>
      <c r="G1349" s="178"/>
      <c r="H1349" s="178"/>
      <c r="I1349" s="55" t="str">
        <f>IF(F1349="","",VLOOKUP(LEFT(F1349,5),'Technikai cellák'!B:C,2,0))</f>
        <v/>
      </c>
      <c r="J1349" s="55" t="str">
        <f>IF(F1349="","",VLOOKUP(I1349,'Technikai cellák'!$C$1:$D$12,2,0))</f>
        <v/>
      </c>
      <c r="K1349" s="179"/>
      <c r="L1349" s="67" t="str">
        <f t="shared" si="417"/>
        <v/>
      </c>
      <c r="M1349" s="68">
        <f t="shared" si="418"/>
        <v>0</v>
      </c>
      <c r="N1349" s="66">
        <f t="shared" si="419"/>
        <v>0</v>
      </c>
      <c r="O1349" s="152"/>
      <c r="P1349" s="172">
        <f t="shared" si="415"/>
        <v>0</v>
      </c>
      <c r="Q1349" s="69">
        <f t="shared" si="420"/>
        <v>0</v>
      </c>
      <c r="R1349" s="62">
        <f t="shared" ref="R1349:R1412" si="421">SUM(AG1349:AR1349)</f>
        <v>0</v>
      </c>
      <c r="S1349" s="153"/>
      <c r="T1349" s="118" t="str">
        <f t="shared" si="416"/>
        <v/>
      </c>
      <c r="U1349" s="154"/>
      <c r="V1349" s="154"/>
      <c r="W1349" s="154"/>
      <c r="X1349" s="154"/>
      <c r="Y1349" s="154"/>
      <c r="Z1349" s="154"/>
      <c r="AA1349" s="154"/>
      <c r="AB1349" s="154"/>
      <c r="AC1349" s="154"/>
      <c r="AD1349" s="154"/>
      <c r="AE1349" s="154"/>
      <c r="AF1349" s="154"/>
      <c r="AG1349" s="63">
        <f t="shared" ref="AG1349:AG1412" si="422">ROUND((U1349*$C$7)/$C$8,0)</f>
        <v>0</v>
      </c>
      <c r="AH1349" s="56">
        <f t="shared" ref="AH1349:AH1412" si="423">ROUND((V1349*$C$7)/$C$8,0)</f>
        <v>0</v>
      </c>
      <c r="AI1349" s="56">
        <f t="shared" ref="AI1349:AI1412" si="424">ROUND((W1349*$C$7)/$C$8,0)</f>
        <v>0</v>
      </c>
      <c r="AJ1349" s="56">
        <f t="shared" ref="AJ1349:AJ1412" si="425">ROUND((X1349*$C$7)/$C$8,0)</f>
        <v>0</v>
      </c>
      <c r="AK1349" s="56">
        <f t="shared" ref="AK1349:AK1412" si="426">ROUND((Y1349*$C$7)/$C$8,0)</f>
        <v>0</v>
      </c>
      <c r="AL1349" s="56">
        <f t="shared" ref="AL1349:AL1412" si="427">ROUND((Z1349*$C$7)/$C$8,0)</f>
        <v>0</v>
      </c>
      <c r="AM1349" s="56">
        <f t="shared" ref="AM1349:AM1412" si="428">ROUND((AA1349*$C$7)/$C$8,0)</f>
        <v>0</v>
      </c>
      <c r="AN1349" s="56">
        <f t="shared" ref="AN1349:AN1412" si="429">ROUND((AB1349*$C$7)/$C$8,0)</f>
        <v>0</v>
      </c>
      <c r="AO1349" s="56">
        <f t="shared" ref="AO1349:AO1412" si="430">ROUND((AC1349*$C$7)/$C$8,0)</f>
        <v>0</v>
      </c>
      <c r="AP1349" s="56">
        <f t="shared" ref="AP1349:AP1412" si="431">ROUND((AD1349*$C$7)/$C$8,0)</f>
        <v>0</v>
      </c>
      <c r="AQ1349" s="56">
        <f t="shared" ref="AQ1349:AQ1412" si="432">ROUND((AE1349*$C$7)/$C$8,0)</f>
        <v>0</v>
      </c>
      <c r="AR1349" s="86">
        <f t="shared" ref="AR1349:AR1412" si="433">ROUND((AF1349*$C$7)/$C$8,0)</f>
        <v>0</v>
      </c>
    </row>
    <row r="1350" spans="1:44" x14ac:dyDescent="0.25">
      <c r="A1350" s="178"/>
      <c r="B1350" s="55" t="str">
        <f>_xlfn.IFNA(VLOOKUP(A1350,'Ajánlatkérő(k) adatai'!$B$4:$C$205,2,0),"")</f>
        <v/>
      </c>
      <c r="C1350" s="178"/>
      <c r="D1350" s="55" t="str">
        <f>_xlfn.IFNA(VLOOKUP(C1350,'Számlafizető(k) adatai'!$C$4:$D$203,2,0),"")</f>
        <v/>
      </c>
      <c r="E1350" s="55" t="str">
        <f>_xlfn.IFNA(VLOOKUP(C1350,'Számlafizető(k) adatai'!$C$4:$M$203,11,0),"")</f>
        <v/>
      </c>
      <c r="F1350" s="178"/>
      <c r="G1350" s="178"/>
      <c r="H1350" s="178"/>
      <c r="I1350" s="55" t="str">
        <f>IF(F1350="","",VLOOKUP(LEFT(F1350,5),'Technikai cellák'!B:C,2,0))</f>
        <v/>
      </c>
      <c r="J1350" s="55" t="str">
        <f>IF(F1350="","",VLOOKUP(I1350,'Technikai cellák'!$C$1:$D$12,2,0))</f>
        <v/>
      </c>
      <c r="K1350" s="179"/>
      <c r="L1350" s="67" t="str">
        <f t="shared" si="417"/>
        <v/>
      </c>
      <c r="M1350" s="68">
        <f t="shared" si="418"/>
        <v>0</v>
      </c>
      <c r="N1350" s="66">
        <f t="shared" si="419"/>
        <v>0</v>
      </c>
      <c r="O1350" s="152"/>
      <c r="P1350" s="172">
        <f t="shared" si="415"/>
        <v>0</v>
      </c>
      <c r="Q1350" s="69">
        <f t="shared" si="420"/>
        <v>0</v>
      </c>
      <c r="R1350" s="62">
        <f t="shared" si="421"/>
        <v>0</v>
      </c>
      <c r="S1350" s="153"/>
      <c r="T1350" s="118" t="str">
        <f t="shared" si="416"/>
        <v/>
      </c>
      <c r="U1350" s="154"/>
      <c r="V1350" s="154"/>
      <c r="W1350" s="154"/>
      <c r="X1350" s="154"/>
      <c r="Y1350" s="154"/>
      <c r="Z1350" s="154"/>
      <c r="AA1350" s="154"/>
      <c r="AB1350" s="154"/>
      <c r="AC1350" s="154"/>
      <c r="AD1350" s="154"/>
      <c r="AE1350" s="154"/>
      <c r="AF1350" s="154"/>
      <c r="AG1350" s="63">
        <f t="shared" si="422"/>
        <v>0</v>
      </c>
      <c r="AH1350" s="56">
        <f t="shared" si="423"/>
        <v>0</v>
      </c>
      <c r="AI1350" s="56">
        <f t="shared" si="424"/>
        <v>0</v>
      </c>
      <c r="AJ1350" s="56">
        <f t="shared" si="425"/>
        <v>0</v>
      </c>
      <c r="AK1350" s="56">
        <f t="shared" si="426"/>
        <v>0</v>
      </c>
      <c r="AL1350" s="56">
        <f t="shared" si="427"/>
        <v>0</v>
      </c>
      <c r="AM1350" s="56">
        <f t="shared" si="428"/>
        <v>0</v>
      </c>
      <c r="AN1350" s="56">
        <f t="shared" si="429"/>
        <v>0</v>
      </c>
      <c r="AO1350" s="56">
        <f t="shared" si="430"/>
        <v>0</v>
      </c>
      <c r="AP1350" s="56">
        <f t="shared" si="431"/>
        <v>0</v>
      </c>
      <c r="AQ1350" s="56">
        <f t="shared" si="432"/>
        <v>0</v>
      </c>
      <c r="AR1350" s="86">
        <f t="shared" si="433"/>
        <v>0</v>
      </c>
    </row>
    <row r="1351" spans="1:44" x14ac:dyDescent="0.25">
      <c r="A1351" s="178"/>
      <c r="B1351" s="55" t="str">
        <f>_xlfn.IFNA(VLOOKUP(A1351,'Ajánlatkérő(k) adatai'!$B$4:$C$205,2,0),"")</f>
        <v/>
      </c>
      <c r="C1351" s="178"/>
      <c r="D1351" s="55" t="str">
        <f>_xlfn.IFNA(VLOOKUP(C1351,'Számlafizető(k) adatai'!$C$4:$D$203,2,0),"")</f>
        <v/>
      </c>
      <c r="E1351" s="55" t="str">
        <f>_xlfn.IFNA(VLOOKUP(C1351,'Számlafizető(k) adatai'!$C$4:$M$203,11,0),"")</f>
        <v/>
      </c>
      <c r="F1351" s="178"/>
      <c r="G1351" s="178"/>
      <c r="H1351" s="178"/>
      <c r="I1351" s="55" t="str">
        <f>IF(F1351="","",VLOOKUP(LEFT(F1351,5),'Technikai cellák'!B:C,2,0))</f>
        <v/>
      </c>
      <c r="J1351" s="55" t="str">
        <f>IF(F1351="","",VLOOKUP(I1351,'Technikai cellák'!$C$1:$D$12,2,0))</f>
        <v/>
      </c>
      <c r="K1351" s="179"/>
      <c r="L1351" s="67" t="str">
        <f t="shared" si="417"/>
        <v/>
      </c>
      <c r="M1351" s="68">
        <f t="shared" si="418"/>
        <v>0</v>
      </c>
      <c r="N1351" s="66">
        <f t="shared" si="419"/>
        <v>0</v>
      </c>
      <c r="O1351" s="152"/>
      <c r="P1351" s="172">
        <f t="shared" si="415"/>
        <v>0</v>
      </c>
      <c r="Q1351" s="69">
        <f t="shared" si="420"/>
        <v>0</v>
      </c>
      <c r="R1351" s="62">
        <f t="shared" si="421"/>
        <v>0</v>
      </c>
      <c r="S1351" s="153"/>
      <c r="T1351" s="118" t="str">
        <f t="shared" si="416"/>
        <v/>
      </c>
      <c r="U1351" s="154"/>
      <c r="V1351" s="154"/>
      <c r="W1351" s="154"/>
      <c r="X1351" s="154"/>
      <c r="Y1351" s="154"/>
      <c r="Z1351" s="154"/>
      <c r="AA1351" s="154"/>
      <c r="AB1351" s="154"/>
      <c r="AC1351" s="154"/>
      <c r="AD1351" s="154"/>
      <c r="AE1351" s="154"/>
      <c r="AF1351" s="154"/>
      <c r="AG1351" s="63">
        <f t="shared" si="422"/>
        <v>0</v>
      </c>
      <c r="AH1351" s="56">
        <f t="shared" si="423"/>
        <v>0</v>
      </c>
      <c r="AI1351" s="56">
        <f t="shared" si="424"/>
        <v>0</v>
      </c>
      <c r="AJ1351" s="56">
        <f t="shared" si="425"/>
        <v>0</v>
      </c>
      <c r="AK1351" s="56">
        <f t="shared" si="426"/>
        <v>0</v>
      </c>
      <c r="AL1351" s="56">
        <f t="shared" si="427"/>
        <v>0</v>
      </c>
      <c r="AM1351" s="56">
        <f t="shared" si="428"/>
        <v>0</v>
      </c>
      <c r="AN1351" s="56">
        <f t="shared" si="429"/>
        <v>0</v>
      </c>
      <c r="AO1351" s="56">
        <f t="shared" si="430"/>
        <v>0</v>
      </c>
      <c r="AP1351" s="56">
        <f t="shared" si="431"/>
        <v>0</v>
      </c>
      <c r="AQ1351" s="56">
        <f t="shared" si="432"/>
        <v>0</v>
      </c>
      <c r="AR1351" s="86">
        <f t="shared" si="433"/>
        <v>0</v>
      </c>
    </row>
    <row r="1352" spans="1:44" x14ac:dyDescent="0.25">
      <c r="A1352" s="178"/>
      <c r="B1352" s="55" t="str">
        <f>_xlfn.IFNA(VLOOKUP(A1352,'Ajánlatkérő(k) adatai'!$B$4:$C$205,2,0),"")</f>
        <v/>
      </c>
      <c r="C1352" s="178"/>
      <c r="D1352" s="55" t="str">
        <f>_xlfn.IFNA(VLOOKUP(C1352,'Számlafizető(k) adatai'!$C$4:$D$203,2,0),"")</f>
        <v/>
      </c>
      <c r="E1352" s="55" t="str">
        <f>_xlfn.IFNA(VLOOKUP(C1352,'Számlafizető(k) adatai'!$C$4:$M$203,11,0),"")</f>
        <v/>
      </c>
      <c r="F1352" s="178"/>
      <c r="G1352" s="178"/>
      <c r="H1352" s="178"/>
      <c r="I1352" s="55" t="str">
        <f>IF(F1352="","",VLOOKUP(LEFT(F1352,5),'Technikai cellák'!B:C,2,0))</f>
        <v/>
      </c>
      <c r="J1352" s="55" t="str">
        <f>IF(F1352="","",VLOOKUP(I1352,'Technikai cellák'!$C$1:$D$12,2,0))</f>
        <v/>
      </c>
      <c r="K1352" s="179"/>
      <c r="L1352" s="67" t="str">
        <f t="shared" si="417"/>
        <v/>
      </c>
      <c r="M1352" s="68">
        <f t="shared" si="418"/>
        <v>0</v>
      </c>
      <c r="N1352" s="66">
        <f t="shared" si="419"/>
        <v>0</v>
      </c>
      <c r="O1352" s="152"/>
      <c r="P1352" s="172">
        <f t="shared" si="415"/>
        <v>0</v>
      </c>
      <c r="Q1352" s="69">
        <f t="shared" si="420"/>
        <v>0</v>
      </c>
      <c r="R1352" s="62">
        <f t="shared" si="421"/>
        <v>0</v>
      </c>
      <c r="S1352" s="153"/>
      <c r="T1352" s="118" t="str">
        <f t="shared" si="416"/>
        <v/>
      </c>
      <c r="U1352" s="154"/>
      <c r="V1352" s="154"/>
      <c r="W1352" s="154"/>
      <c r="X1352" s="154"/>
      <c r="Y1352" s="154"/>
      <c r="Z1352" s="154"/>
      <c r="AA1352" s="154"/>
      <c r="AB1352" s="154"/>
      <c r="AC1352" s="154"/>
      <c r="AD1352" s="154"/>
      <c r="AE1352" s="154"/>
      <c r="AF1352" s="154"/>
      <c r="AG1352" s="63">
        <f t="shared" si="422"/>
        <v>0</v>
      </c>
      <c r="AH1352" s="56">
        <f t="shared" si="423"/>
        <v>0</v>
      </c>
      <c r="AI1352" s="56">
        <f t="shared" si="424"/>
        <v>0</v>
      </c>
      <c r="AJ1352" s="56">
        <f t="shared" si="425"/>
        <v>0</v>
      </c>
      <c r="AK1352" s="56">
        <f t="shared" si="426"/>
        <v>0</v>
      </c>
      <c r="AL1352" s="56">
        <f t="shared" si="427"/>
        <v>0</v>
      </c>
      <c r="AM1352" s="56">
        <f t="shared" si="428"/>
        <v>0</v>
      </c>
      <c r="AN1352" s="56">
        <f t="shared" si="429"/>
        <v>0</v>
      </c>
      <c r="AO1352" s="56">
        <f t="shared" si="430"/>
        <v>0</v>
      </c>
      <c r="AP1352" s="56">
        <f t="shared" si="431"/>
        <v>0</v>
      </c>
      <c r="AQ1352" s="56">
        <f t="shared" si="432"/>
        <v>0</v>
      </c>
      <c r="AR1352" s="86">
        <f t="shared" si="433"/>
        <v>0</v>
      </c>
    </row>
    <row r="1353" spans="1:44" x14ac:dyDescent="0.25">
      <c r="A1353" s="178"/>
      <c r="B1353" s="55" t="str">
        <f>_xlfn.IFNA(VLOOKUP(A1353,'Ajánlatkérő(k) adatai'!$B$4:$C$205,2,0),"")</f>
        <v/>
      </c>
      <c r="C1353" s="178"/>
      <c r="D1353" s="55" t="str">
        <f>_xlfn.IFNA(VLOOKUP(C1353,'Számlafizető(k) adatai'!$C$4:$D$203,2,0),"")</f>
        <v/>
      </c>
      <c r="E1353" s="55" t="str">
        <f>_xlfn.IFNA(VLOOKUP(C1353,'Számlafizető(k) adatai'!$C$4:$M$203,11,0),"")</f>
        <v/>
      </c>
      <c r="F1353" s="178"/>
      <c r="G1353" s="178"/>
      <c r="H1353" s="178"/>
      <c r="I1353" s="55" t="str">
        <f>IF(F1353="","",VLOOKUP(LEFT(F1353,5),'Technikai cellák'!B:C,2,0))</f>
        <v/>
      </c>
      <c r="J1353" s="55" t="str">
        <f>IF(F1353="","",VLOOKUP(I1353,'Technikai cellák'!$C$1:$D$12,2,0))</f>
        <v/>
      </c>
      <c r="K1353" s="179"/>
      <c r="L1353" s="67" t="str">
        <f t="shared" si="417"/>
        <v/>
      </c>
      <c r="M1353" s="68">
        <f t="shared" si="418"/>
        <v>0</v>
      </c>
      <c r="N1353" s="66">
        <f t="shared" si="419"/>
        <v>0</v>
      </c>
      <c r="O1353" s="152"/>
      <c r="P1353" s="172">
        <f t="shared" si="415"/>
        <v>0</v>
      </c>
      <c r="Q1353" s="69">
        <f t="shared" si="420"/>
        <v>0</v>
      </c>
      <c r="R1353" s="62">
        <f t="shared" si="421"/>
        <v>0</v>
      </c>
      <c r="S1353" s="153"/>
      <c r="T1353" s="118" t="str">
        <f t="shared" si="416"/>
        <v/>
      </c>
      <c r="U1353" s="154"/>
      <c r="V1353" s="154"/>
      <c r="W1353" s="154"/>
      <c r="X1353" s="154"/>
      <c r="Y1353" s="154"/>
      <c r="Z1353" s="154"/>
      <c r="AA1353" s="154"/>
      <c r="AB1353" s="154"/>
      <c r="AC1353" s="154"/>
      <c r="AD1353" s="154"/>
      <c r="AE1353" s="154"/>
      <c r="AF1353" s="154"/>
      <c r="AG1353" s="63">
        <f t="shared" si="422"/>
        <v>0</v>
      </c>
      <c r="AH1353" s="56">
        <f t="shared" si="423"/>
        <v>0</v>
      </c>
      <c r="AI1353" s="56">
        <f t="shared" si="424"/>
        <v>0</v>
      </c>
      <c r="AJ1353" s="56">
        <f t="shared" si="425"/>
        <v>0</v>
      </c>
      <c r="AK1353" s="56">
        <f t="shared" si="426"/>
        <v>0</v>
      </c>
      <c r="AL1353" s="56">
        <f t="shared" si="427"/>
        <v>0</v>
      </c>
      <c r="AM1353" s="56">
        <f t="shared" si="428"/>
        <v>0</v>
      </c>
      <c r="AN1353" s="56">
        <f t="shared" si="429"/>
        <v>0</v>
      </c>
      <c r="AO1353" s="56">
        <f t="shared" si="430"/>
        <v>0</v>
      </c>
      <c r="AP1353" s="56">
        <f t="shared" si="431"/>
        <v>0</v>
      </c>
      <c r="AQ1353" s="56">
        <f t="shared" si="432"/>
        <v>0</v>
      </c>
      <c r="AR1353" s="86">
        <f t="shared" si="433"/>
        <v>0</v>
      </c>
    </row>
    <row r="1354" spans="1:44" x14ac:dyDescent="0.25">
      <c r="A1354" s="178"/>
      <c r="B1354" s="55" t="str">
        <f>_xlfn.IFNA(VLOOKUP(A1354,'Ajánlatkérő(k) adatai'!$B$4:$C$205,2,0),"")</f>
        <v/>
      </c>
      <c r="C1354" s="178"/>
      <c r="D1354" s="55" t="str">
        <f>_xlfn.IFNA(VLOOKUP(C1354,'Számlafizető(k) adatai'!$C$4:$D$203,2,0),"")</f>
        <v/>
      </c>
      <c r="E1354" s="55" t="str">
        <f>_xlfn.IFNA(VLOOKUP(C1354,'Számlafizető(k) adatai'!$C$4:$M$203,11,0),"")</f>
        <v/>
      </c>
      <c r="F1354" s="178"/>
      <c r="G1354" s="178"/>
      <c r="H1354" s="178"/>
      <c r="I1354" s="55" t="str">
        <f>IF(F1354="","",VLOOKUP(LEFT(F1354,5),'Technikai cellák'!B:C,2,0))</f>
        <v/>
      </c>
      <c r="J1354" s="55" t="str">
        <f>IF(F1354="","",VLOOKUP(I1354,'Technikai cellák'!$C$1:$D$12,2,0))</f>
        <v/>
      </c>
      <c r="K1354" s="179"/>
      <c r="L1354" s="67" t="str">
        <f t="shared" si="417"/>
        <v/>
      </c>
      <c r="M1354" s="68">
        <f t="shared" si="418"/>
        <v>0</v>
      </c>
      <c r="N1354" s="66">
        <f t="shared" si="419"/>
        <v>0</v>
      </c>
      <c r="O1354" s="152"/>
      <c r="P1354" s="172">
        <f t="shared" si="415"/>
        <v>0</v>
      </c>
      <c r="Q1354" s="69">
        <f t="shared" si="420"/>
        <v>0</v>
      </c>
      <c r="R1354" s="62">
        <f t="shared" si="421"/>
        <v>0</v>
      </c>
      <c r="S1354" s="153"/>
      <c r="T1354" s="118" t="str">
        <f t="shared" si="416"/>
        <v/>
      </c>
      <c r="U1354" s="154"/>
      <c r="V1354" s="154"/>
      <c r="W1354" s="154"/>
      <c r="X1354" s="154"/>
      <c r="Y1354" s="154"/>
      <c r="Z1354" s="154"/>
      <c r="AA1354" s="154"/>
      <c r="AB1354" s="154"/>
      <c r="AC1354" s="154"/>
      <c r="AD1354" s="154"/>
      <c r="AE1354" s="154"/>
      <c r="AF1354" s="154"/>
      <c r="AG1354" s="63">
        <f t="shared" si="422"/>
        <v>0</v>
      </c>
      <c r="AH1354" s="56">
        <f t="shared" si="423"/>
        <v>0</v>
      </c>
      <c r="AI1354" s="56">
        <f t="shared" si="424"/>
        <v>0</v>
      </c>
      <c r="AJ1354" s="56">
        <f t="shared" si="425"/>
        <v>0</v>
      </c>
      <c r="AK1354" s="56">
        <f t="shared" si="426"/>
        <v>0</v>
      </c>
      <c r="AL1354" s="56">
        <f t="shared" si="427"/>
        <v>0</v>
      </c>
      <c r="AM1354" s="56">
        <f t="shared" si="428"/>
        <v>0</v>
      </c>
      <c r="AN1354" s="56">
        <f t="shared" si="429"/>
        <v>0</v>
      </c>
      <c r="AO1354" s="56">
        <f t="shared" si="430"/>
        <v>0</v>
      </c>
      <c r="AP1354" s="56">
        <f t="shared" si="431"/>
        <v>0</v>
      </c>
      <c r="AQ1354" s="56">
        <f t="shared" si="432"/>
        <v>0</v>
      </c>
      <c r="AR1354" s="86">
        <f t="shared" si="433"/>
        <v>0</v>
      </c>
    </row>
    <row r="1355" spans="1:44" x14ac:dyDescent="0.25">
      <c r="A1355" s="178"/>
      <c r="B1355" s="55" t="str">
        <f>_xlfn.IFNA(VLOOKUP(A1355,'Ajánlatkérő(k) adatai'!$B$4:$C$205,2,0),"")</f>
        <v/>
      </c>
      <c r="C1355" s="178"/>
      <c r="D1355" s="55" t="str">
        <f>_xlfn.IFNA(VLOOKUP(C1355,'Számlafizető(k) adatai'!$C$4:$D$203,2,0),"")</f>
        <v/>
      </c>
      <c r="E1355" s="55" t="str">
        <f>_xlfn.IFNA(VLOOKUP(C1355,'Számlafizető(k) adatai'!$C$4:$M$203,11,0),"")</f>
        <v/>
      </c>
      <c r="F1355" s="178"/>
      <c r="G1355" s="178"/>
      <c r="H1355" s="178"/>
      <c r="I1355" s="55" t="str">
        <f>IF(F1355="","",VLOOKUP(LEFT(F1355,5),'Technikai cellák'!B:C,2,0))</f>
        <v/>
      </c>
      <c r="J1355" s="55" t="str">
        <f>IF(F1355="","",VLOOKUP(I1355,'Technikai cellák'!$C$1:$D$12,2,0))</f>
        <v/>
      </c>
      <c r="K1355" s="179"/>
      <c r="L1355" s="67" t="str">
        <f t="shared" si="417"/>
        <v/>
      </c>
      <c r="M1355" s="68">
        <f t="shared" si="418"/>
        <v>0</v>
      </c>
      <c r="N1355" s="66">
        <f t="shared" si="419"/>
        <v>0</v>
      </c>
      <c r="O1355" s="152"/>
      <c r="P1355" s="172">
        <f t="shared" si="415"/>
        <v>0</v>
      </c>
      <c r="Q1355" s="69">
        <f t="shared" si="420"/>
        <v>0</v>
      </c>
      <c r="R1355" s="62">
        <f t="shared" si="421"/>
        <v>0</v>
      </c>
      <c r="S1355" s="153"/>
      <c r="T1355" s="118" t="str">
        <f t="shared" si="416"/>
        <v/>
      </c>
      <c r="U1355" s="154"/>
      <c r="V1355" s="154"/>
      <c r="W1355" s="154"/>
      <c r="X1355" s="154"/>
      <c r="Y1355" s="154"/>
      <c r="Z1355" s="154"/>
      <c r="AA1355" s="154"/>
      <c r="AB1355" s="154"/>
      <c r="AC1355" s="154"/>
      <c r="AD1355" s="154"/>
      <c r="AE1355" s="154"/>
      <c r="AF1355" s="154"/>
      <c r="AG1355" s="63">
        <f t="shared" si="422"/>
        <v>0</v>
      </c>
      <c r="AH1355" s="56">
        <f t="shared" si="423"/>
        <v>0</v>
      </c>
      <c r="AI1355" s="56">
        <f t="shared" si="424"/>
        <v>0</v>
      </c>
      <c r="AJ1355" s="56">
        <f t="shared" si="425"/>
        <v>0</v>
      </c>
      <c r="AK1355" s="56">
        <f t="shared" si="426"/>
        <v>0</v>
      </c>
      <c r="AL1355" s="56">
        <f t="shared" si="427"/>
        <v>0</v>
      </c>
      <c r="AM1355" s="56">
        <f t="shared" si="428"/>
        <v>0</v>
      </c>
      <c r="AN1355" s="56">
        <f t="shared" si="429"/>
        <v>0</v>
      </c>
      <c r="AO1355" s="56">
        <f t="shared" si="430"/>
        <v>0</v>
      </c>
      <c r="AP1355" s="56">
        <f t="shared" si="431"/>
        <v>0</v>
      </c>
      <c r="AQ1355" s="56">
        <f t="shared" si="432"/>
        <v>0</v>
      </c>
      <c r="AR1355" s="86">
        <f t="shared" si="433"/>
        <v>0</v>
      </c>
    </row>
    <row r="1356" spans="1:44" x14ac:dyDescent="0.25">
      <c r="A1356" s="178"/>
      <c r="B1356" s="55" t="str">
        <f>_xlfn.IFNA(VLOOKUP(A1356,'Ajánlatkérő(k) adatai'!$B$4:$C$205,2,0),"")</f>
        <v/>
      </c>
      <c r="C1356" s="178"/>
      <c r="D1356" s="55" t="str">
        <f>_xlfn.IFNA(VLOOKUP(C1356,'Számlafizető(k) adatai'!$C$4:$D$203,2,0),"")</f>
        <v/>
      </c>
      <c r="E1356" s="55" t="str">
        <f>_xlfn.IFNA(VLOOKUP(C1356,'Számlafizető(k) adatai'!$C$4:$M$203,11,0),"")</f>
        <v/>
      </c>
      <c r="F1356" s="178"/>
      <c r="G1356" s="178"/>
      <c r="H1356" s="178"/>
      <c r="I1356" s="55" t="str">
        <f>IF(F1356="","",VLOOKUP(LEFT(F1356,5),'Technikai cellák'!B:C,2,0))</f>
        <v/>
      </c>
      <c r="J1356" s="55" t="str">
        <f>IF(F1356="","",VLOOKUP(I1356,'Technikai cellák'!$C$1:$D$12,2,0))</f>
        <v/>
      </c>
      <c r="K1356" s="179"/>
      <c r="L1356" s="67" t="str">
        <f t="shared" si="417"/>
        <v/>
      </c>
      <c r="M1356" s="68">
        <f t="shared" si="418"/>
        <v>0</v>
      </c>
      <c r="N1356" s="66">
        <f t="shared" si="419"/>
        <v>0</v>
      </c>
      <c r="O1356" s="152"/>
      <c r="P1356" s="172">
        <f t="shared" si="415"/>
        <v>0</v>
      </c>
      <c r="Q1356" s="69">
        <f t="shared" si="420"/>
        <v>0</v>
      </c>
      <c r="R1356" s="62">
        <f t="shared" si="421"/>
        <v>0</v>
      </c>
      <c r="S1356" s="153"/>
      <c r="T1356" s="118" t="str">
        <f t="shared" si="416"/>
        <v/>
      </c>
      <c r="U1356" s="154"/>
      <c r="V1356" s="154"/>
      <c r="W1356" s="154"/>
      <c r="X1356" s="154"/>
      <c r="Y1356" s="154"/>
      <c r="Z1356" s="154"/>
      <c r="AA1356" s="154"/>
      <c r="AB1356" s="154"/>
      <c r="AC1356" s="154"/>
      <c r="AD1356" s="154"/>
      <c r="AE1356" s="154"/>
      <c r="AF1356" s="154"/>
      <c r="AG1356" s="63">
        <f t="shared" si="422"/>
        <v>0</v>
      </c>
      <c r="AH1356" s="56">
        <f t="shared" si="423"/>
        <v>0</v>
      </c>
      <c r="AI1356" s="56">
        <f t="shared" si="424"/>
        <v>0</v>
      </c>
      <c r="AJ1356" s="56">
        <f t="shared" si="425"/>
        <v>0</v>
      </c>
      <c r="AK1356" s="56">
        <f t="shared" si="426"/>
        <v>0</v>
      </c>
      <c r="AL1356" s="56">
        <f t="shared" si="427"/>
        <v>0</v>
      </c>
      <c r="AM1356" s="56">
        <f t="shared" si="428"/>
        <v>0</v>
      </c>
      <c r="AN1356" s="56">
        <f t="shared" si="429"/>
        <v>0</v>
      </c>
      <c r="AO1356" s="56">
        <f t="shared" si="430"/>
        <v>0</v>
      </c>
      <c r="AP1356" s="56">
        <f t="shared" si="431"/>
        <v>0</v>
      </c>
      <c r="AQ1356" s="56">
        <f t="shared" si="432"/>
        <v>0</v>
      </c>
      <c r="AR1356" s="86">
        <f t="shared" si="433"/>
        <v>0</v>
      </c>
    </row>
    <row r="1357" spans="1:44" x14ac:dyDescent="0.25">
      <c r="A1357" s="178"/>
      <c r="B1357" s="55" t="str">
        <f>_xlfn.IFNA(VLOOKUP(A1357,'Ajánlatkérő(k) adatai'!$B$4:$C$205,2,0),"")</f>
        <v/>
      </c>
      <c r="C1357" s="178"/>
      <c r="D1357" s="55" t="str">
        <f>_xlfn.IFNA(VLOOKUP(C1357,'Számlafizető(k) adatai'!$C$4:$D$203,2,0),"")</f>
        <v/>
      </c>
      <c r="E1357" s="55" t="str">
        <f>_xlfn.IFNA(VLOOKUP(C1357,'Számlafizető(k) adatai'!$C$4:$M$203,11,0),"")</f>
        <v/>
      </c>
      <c r="F1357" s="178"/>
      <c r="G1357" s="178"/>
      <c r="H1357" s="178"/>
      <c r="I1357" s="55" t="str">
        <f>IF(F1357="","",VLOOKUP(LEFT(F1357,5),'Technikai cellák'!B:C,2,0))</f>
        <v/>
      </c>
      <c r="J1357" s="55" t="str">
        <f>IF(F1357="","",VLOOKUP(I1357,'Technikai cellák'!$C$1:$D$12,2,0))</f>
        <v/>
      </c>
      <c r="K1357" s="179"/>
      <c r="L1357" s="67" t="str">
        <f t="shared" si="417"/>
        <v/>
      </c>
      <c r="M1357" s="68">
        <f t="shared" si="418"/>
        <v>0</v>
      </c>
      <c r="N1357" s="66">
        <f t="shared" si="419"/>
        <v>0</v>
      </c>
      <c r="O1357" s="152"/>
      <c r="P1357" s="172">
        <f t="shared" si="415"/>
        <v>0</v>
      </c>
      <c r="Q1357" s="69">
        <f t="shared" si="420"/>
        <v>0</v>
      </c>
      <c r="R1357" s="62">
        <f t="shared" si="421"/>
        <v>0</v>
      </c>
      <c r="S1357" s="153"/>
      <c r="T1357" s="118" t="str">
        <f t="shared" si="416"/>
        <v/>
      </c>
      <c r="U1357" s="154"/>
      <c r="V1357" s="154"/>
      <c r="W1357" s="154"/>
      <c r="X1357" s="154"/>
      <c r="Y1357" s="154"/>
      <c r="Z1357" s="154"/>
      <c r="AA1357" s="154"/>
      <c r="AB1357" s="154"/>
      <c r="AC1357" s="154"/>
      <c r="AD1357" s="154"/>
      <c r="AE1357" s="154"/>
      <c r="AF1357" s="154"/>
      <c r="AG1357" s="63">
        <f t="shared" si="422"/>
        <v>0</v>
      </c>
      <c r="AH1357" s="56">
        <f t="shared" si="423"/>
        <v>0</v>
      </c>
      <c r="AI1357" s="56">
        <f t="shared" si="424"/>
        <v>0</v>
      </c>
      <c r="AJ1357" s="56">
        <f t="shared" si="425"/>
        <v>0</v>
      </c>
      <c r="AK1357" s="56">
        <f t="shared" si="426"/>
        <v>0</v>
      </c>
      <c r="AL1357" s="56">
        <f t="shared" si="427"/>
        <v>0</v>
      </c>
      <c r="AM1357" s="56">
        <f t="shared" si="428"/>
        <v>0</v>
      </c>
      <c r="AN1357" s="56">
        <f t="shared" si="429"/>
        <v>0</v>
      </c>
      <c r="AO1357" s="56">
        <f t="shared" si="430"/>
        <v>0</v>
      </c>
      <c r="AP1357" s="56">
        <f t="shared" si="431"/>
        <v>0</v>
      </c>
      <c r="AQ1357" s="56">
        <f t="shared" si="432"/>
        <v>0</v>
      </c>
      <c r="AR1357" s="86">
        <f t="shared" si="433"/>
        <v>0</v>
      </c>
    </row>
    <row r="1358" spans="1:44" x14ac:dyDescent="0.25">
      <c r="A1358" s="178"/>
      <c r="B1358" s="55" t="str">
        <f>_xlfn.IFNA(VLOOKUP(A1358,'Ajánlatkérő(k) adatai'!$B$4:$C$205,2,0),"")</f>
        <v/>
      </c>
      <c r="C1358" s="178"/>
      <c r="D1358" s="55" t="str">
        <f>_xlfn.IFNA(VLOOKUP(C1358,'Számlafizető(k) adatai'!$C$4:$D$203,2,0),"")</f>
        <v/>
      </c>
      <c r="E1358" s="55" t="str">
        <f>_xlfn.IFNA(VLOOKUP(C1358,'Számlafizető(k) adatai'!$C$4:$M$203,11,0),"")</f>
        <v/>
      </c>
      <c r="F1358" s="178"/>
      <c r="G1358" s="178"/>
      <c r="H1358" s="178"/>
      <c r="I1358" s="55" t="str">
        <f>IF(F1358="","",VLOOKUP(LEFT(F1358,5),'Technikai cellák'!B:C,2,0))</f>
        <v/>
      </c>
      <c r="J1358" s="55" t="str">
        <f>IF(F1358="","",VLOOKUP(I1358,'Technikai cellák'!$C$1:$D$12,2,0))</f>
        <v/>
      </c>
      <c r="K1358" s="179"/>
      <c r="L1358" s="67" t="str">
        <f t="shared" si="417"/>
        <v/>
      </c>
      <c r="M1358" s="68">
        <f t="shared" si="418"/>
        <v>0</v>
      </c>
      <c r="N1358" s="66">
        <f t="shared" si="419"/>
        <v>0</v>
      </c>
      <c r="O1358" s="152"/>
      <c r="P1358" s="172">
        <f t="shared" si="415"/>
        <v>0</v>
      </c>
      <c r="Q1358" s="69">
        <f t="shared" si="420"/>
        <v>0</v>
      </c>
      <c r="R1358" s="62">
        <f t="shared" si="421"/>
        <v>0</v>
      </c>
      <c r="S1358" s="153"/>
      <c r="T1358" s="118" t="str">
        <f t="shared" si="416"/>
        <v/>
      </c>
      <c r="U1358" s="154"/>
      <c r="V1358" s="154"/>
      <c r="W1358" s="154"/>
      <c r="X1358" s="154"/>
      <c r="Y1358" s="154"/>
      <c r="Z1358" s="154"/>
      <c r="AA1358" s="154"/>
      <c r="AB1358" s="154"/>
      <c r="AC1358" s="154"/>
      <c r="AD1358" s="154"/>
      <c r="AE1358" s="154"/>
      <c r="AF1358" s="154"/>
      <c r="AG1358" s="63">
        <f t="shared" si="422"/>
        <v>0</v>
      </c>
      <c r="AH1358" s="56">
        <f t="shared" si="423"/>
        <v>0</v>
      </c>
      <c r="AI1358" s="56">
        <f t="shared" si="424"/>
        <v>0</v>
      </c>
      <c r="AJ1358" s="56">
        <f t="shared" si="425"/>
        <v>0</v>
      </c>
      <c r="AK1358" s="56">
        <f t="shared" si="426"/>
        <v>0</v>
      </c>
      <c r="AL1358" s="56">
        <f t="shared" si="427"/>
        <v>0</v>
      </c>
      <c r="AM1358" s="56">
        <f t="shared" si="428"/>
        <v>0</v>
      </c>
      <c r="AN1358" s="56">
        <f t="shared" si="429"/>
        <v>0</v>
      </c>
      <c r="AO1358" s="56">
        <f t="shared" si="430"/>
        <v>0</v>
      </c>
      <c r="AP1358" s="56">
        <f t="shared" si="431"/>
        <v>0</v>
      </c>
      <c r="AQ1358" s="56">
        <f t="shared" si="432"/>
        <v>0</v>
      </c>
      <c r="AR1358" s="86">
        <f t="shared" si="433"/>
        <v>0</v>
      </c>
    </row>
    <row r="1359" spans="1:44" x14ac:dyDescent="0.25">
      <c r="A1359" s="178"/>
      <c r="B1359" s="55" t="str">
        <f>_xlfn.IFNA(VLOOKUP(A1359,'Ajánlatkérő(k) adatai'!$B$4:$C$205,2,0),"")</f>
        <v/>
      </c>
      <c r="C1359" s="178"/>
      <c r="D1359" s="55" t="str">
        <f>_xlfn.IFNA(VLOOKUP(C1359,'Számlafizető(k) adatai'!$C$4:$D$203,2,0),"")</f>
        <v/>
      </c>
      <c r="E1359" s="55" t="str">
        <f>_xlfn.IFNA(VLOOKUP(C1359,'Számlafizető(k) adatai'!$C$4:$M$203,11,0),"")</f>
        <v/>
      </c>
      <c r="F1359" s="178"/>
      <c r="G1359" s="178"/>
      <c r="H1359" s="178"/>
      <c r="I1359" s="55" t="str">
        <f>IF(F1359="","",VLOOKUP(LEFT(F1359,5),'Technikai cellák'!B:C,2,0))</f>
        <v/>
      </c>
      <c r="J1359" s="55" t="str">
        <f>IF(F1359="","",VLOOKUP(I1359,'Technikai cellák'!$C$1:$D$12,2,0))</f>
        <v/>
      </c>
      <c r="K1359" s="179"/>
      <c r="L1359" s="67" t="str">
        <f t="shared" si="417"/>
        <v/>
      </c>
      <c r="M1359" s="68">
        <f t="shared" si="418"/>
        <v>0</v>
      </c>
      <c r="N1359" s="66">
        <f t="shared" si="419"/>
        <v>0</v>
      </c>
      <c r="O1359" s="152"/>
      <c r="P1359" s="172">
        <f t="shared" si="415"/>
        <v>0</v>
      </c>
      <c r="Q1359" s="69">
        <f t="shared" si="420"/>
        <v>0</v>
      </c>
      <c r="R1359" s="62">
        <f t="shared" si="421"/>
        <v>0</v>
      </c>
      <c r="S1359" s="153"/>
      <c r="T1359" s="118" t="str">
        <f t="shared" si="416"/>
        <v/>
      </c>
      <c r="U1359" s="154"/>
      <c r="V1359" s="154"/>
      <c r="W1359" s="154"/>
      <c r="X1359" s="154"/>
      <c r="Y1359" s="154"/>
      <c r="Z1359" s="154"/>
      <c r="AA1359" s="154"/>
      <c r="AB1359" s="154"/>
      <c r="AC1359" s="154"/>
      <c r="AD1359" s="154"/>
      <c r="AE1359" s="154"/>
      <c r="AF1359" s="154"/>
      <c r="AG1359" s="63">
        <f t="shared" si="422"/>
        <v>0</v>
      </c>
      <c r="AH1359" s="56">
        <f t="shared" si="423"/>
        <v>0</v>
      </c>
      <c r="AI1359" s="56">
        <f t="shared" si="424"/>
        <v>0</v>
      </c>
      <c r="AJ1359" s="56">
        <f t="shared" si="425"/>
        <v>0</v>
      </c>
      <c r="AK1359" s="56">
        <f t="shared" si="426"/>
        <v>0</v>
      </c>
      <c r="AL1359" s="56">
        <f t="shared" si="427"/>
        <v>0</v>
      </c>
      <c r="AM1359" s="56">
        <f t="shared" si="428"/>
        <v>0</v>
      </c>
      <c r="AN1359" s="56">
        <f t="shared" si="429"/>
        <v>0</v>
      </c>
      <c r="AO1359" s="56">
        <f t="shared" si="430"/>
        <v>0</v>
      </c>
      <c r="AP1359" s="56">
        <f t="shared" si="431"/>
        <v>0</v>
      </c>
      <c r="AQ1359" s="56">
        <f t="shared" si="432"/>
        <v>0</v>
      </c>
      <c r="AR1359" s="86">
        <f t="shared" si="433"/>
        <v>0</v>
      </c>
    </row>
    <row r="1360" spans="1:44" x14ac:dyDescent="0.25">
      <c r="A1360" s="178"/>
      <c r="B1360" s="55" t="str">
        <f>_xlfn.IFNA(VLOOKUP(A1360,'Ajánlatkérő(k) adatai'!$B$4:$C$205,2,0),"")</f>
        <v/>
      </c>
      <c r="C1360" s="178"/>
      <c r="D1360" s="55" t="str">
        <f>_xlfn.IFNA(VLOOKUP(C1360,'Számlafizető(k) adatai'!$C$4:$D$203,2,0),"")</f>
        <v/>
      </c>
      <c r="E1360" s="55" t="str">
        <f>_xlfn.IFNA(VLOOKUP(C1360,'Számlafizető(k) adatai'!$C$4:$M$203,11,0),"")</f>
        <v/>
      </c>
      <c r="F1360" s="178"/>
      <c r="G1360" s="178"/>
      <c r="H1360" s="178"/>
      <c r="I1360" s="55" t="str">
        <f>IF(F1360="","",VLOOKUP(LEFT(F1360,5),'Technikai cellák'!B:C,2,0))</f>
        <v/>
      </c>
      <c r="J1360" s="55" t="str">
        <f>IF(F1360="","",VLOOKUP(I1360,'Technikai cellák'!$C$1:$D$12,2,0))</f>
        <v/>
      </c>
      <c r="K1360" s="179"/>
      <c r="L1360" s="67" t="str">
        <f t="shared" si="417"/>
        <v/>
      </c>
      <c r="M1360" s="68">
        <f t="shared" si="418"/>
        <v>0</v>
      </c>
      <c r="N1360" s="66">
        <f t="shared" si="419"/>
        <v>0</v>
      </c>
      <c r="O1360" s="152"/>
      <c r="P1360" s="172">
        <f t="shared" ref="P1360:P1423" si="434">ROUND((IF(K1360&lt;100,0,K1360*$C$7)/$C$8),0)</f>
        <v>0</v>
      </c>
      <c r="Q1360" s="69">
        <f t="shared" si="420"/>
        <v>0</v>
      </c>
      <c r="R1360" s="62">
        <f t="shared" si="421"/>
        <v>0</v>
      </c>
      <c r="S1360" s="153"/>
      <c r="T1360" s="118" t="str">
        <f t="shared" si="416"/>
        <v/>
      </c>
      <c r="U1360" s="154"/>
      <c r="V1360" s="154"/>
      <c r="W1360" s="154"/>
      <c r="X1360" s="154"/>
      <c r="Y1360" s="154"/>
      <c r="Z1360" s="154"/>
      <c r="AA1360" s="154"/>
      <c r="AB1360" s="154"/>
      <c r="AC1360" s="154"/>
      <c r="AD1360" s="154"/>
      <c r="AE1360" s="154"/>
      <c r="AF1360" s="154"/>
      <c r="AG1360" s="63">
        <f t="shared" si="422"/>
        <v>0</v>
      </c>
      <c r="AH1360" s="56">
        <f t="shared" si="423"/>
        <v>0</v>
      </c>
      <c r="AI1360" s="56">
        <f t="shared" si="424"/>
        <v>0</v>
      </c>
      <c r="AJ1360" s="56">
        <f t="shared" si="425"/>
        <v>0</v>
      </c>
      <c r="AK1360" s="56">
        <f t="shared" si="426"/>
        <v>0</v>
      </c>
      <c r="AL1360" s="56">
        <f t="shared" si="427"/>
        <v>0</v>
      </c>
      <c r="AM1360" s="56">
        <f t="shared" si="428"/>
        <v>0</v>
      </c>
      <c r="AN1360" s="56">
        <f t="shared" si="429"/>
        <v>0</v>
      </c>
      <c r="AO1360" s="56">
        <f t="shared" si="430"/>
        <v>0</v>
      </c>
      <c r="AP1360" s="56">
        <f t="shared" si="431"/>
        <v>0</v>
      </c>
      <c r="AQ1360" s="56">
        <f t="shared" si="432"/>
        <v>0</v>
      </c>
      <c r="AR1360" s="86">
        <f t="shared" si="433"/>
        <v>0</v>
      </c>
    </row>
    <row r="1361" spans="1:44" x14ac:dyDescent="0.25">
      <c r="A1361" s="178"/>
      <c r="B1361" s="55" t="str">
        <f>_xlfn.IFNA(VLOOKUP(A1361,'Ajánlatkérő(k) adatai'!$B$4:$C$205,2,0),"")</f>
        <v/>
      </c>
      <c r="C1361" s="178"/>
      <c r="D1361" s="55" t="str">
        <f>_xlfn.IFNA(VLOOKUP(C1361,'Számlafizető(k) adatai'!$C$4:$D$203,2,0),"")</f>
        <v/>
      </c>
      <c r="E1361" s="55" t="str">
        <f>_xlfn.IFNA(VLOOKUP(C1361,'Számlafizető(k) adatai'!$C$4:$M$203,11,0),"")</f>
        <v/>
      </c>
      <c r="F1361" s="178"/>
      <c r="G1361" s="178"/>
      <c r="H1361" s="178"/>
      <c r="I1361" s="55" t="str">
        <f>IF(F1361="","",VLOOKUP(LEFT(F1361,5),'Technikai cellák'!B:C,2,0))</f>
        <v/>
      </c>
      <c r="J1361" s="55" t="str">
        <f>IF(F1361="","",VLOOKUP(I1361,'Technikai cellák'!$C$1:$D$12,2,0))</f>
        <v/>
      </c>
      <c r="K1361" s="179"/>
      <c r="L1361" s="67" t="str">
        <f t="shared" si="417"/>
        <v/>
      </c>
      <c r="M1361" s="68">
        <f t="shared" si="418"/>
        <v>0</v>
      </c>
      <c r="N1361" s="66">
        <f t="shared" si="419"/>
        <v>0</v>
      </c>
      <c r="O1361" s="152"/>
      <c r="P1361" s="172">
        <f t="shared" si="434"/>
        <v>0</v>
      </c>
      <c r="Q1361" s="69">
        <f t="shared" si="420"/>
        <v>0</v>
      </c>
      <c r="R1361" s="62">
        <f t="shared" si="421"/>
        <v>0</v>
      </c>
      <c r="S1361" s="153"/>
      <c r="T1361" s="118" t="str">
        <f t="shared" si="416"/>
        <v/>
      </c>
      <c r="U1361" s="154"/>
      <c r="V1361" s="154"/>
      <c r="W1361" s="154"/>
      <c r="X1361" s="154"/>
      <c r="Y1361" s="154"/>
      <c r="Z1361" s="154"/>
      <c r="AA1361" s="154"/>
      <c r="AB1361" s="154"/>
      <c r="AC1361" s="154"/>
      <c r="AD1361" s="154"/>
      <c r="AE1361" s="154"/>
      <c r="AF1361" s="154"/>
      <c r="AG1361" s="63">
        <f t="shared" si="422"/>
        <v>0</v>
      </c>
      <c r="AH1361" s="56">
        <f t="shared" si="423"/>
        <v>0</v>
      </c>
      <c r="AI1361" s="56">
        <f t="shared" si="424"/>
        <v>0</v>
      </c>
      <c r="AJ1361" s="56">
        <f t="shared" si="425"/>
        <v>0</v>
      </c>
      <c r="AK1361" s="56">
        <f t="shared" si="426"/>
        <v>0</v>
      </c>
      <c r="AL1361" s="56">
        <f t="shared" si="427"/>
        <v>0</v>
      </c>
      <c r="AM1361" s="56">
        <f t="shared" si="428"/>
        <v>0</v>
      </c>
      <c r="AN1361" s="56">
        <f t="shared" si="429"/>
        <v>0</v>
      </c>
      <c r="AO1361" s="56">
        <f t="shared" si="430"/>
        <v>0</v>
      </c>
      <c r="AP1361" s="56">
        <f t="shared" si="431"/>
        <v>0</v>
      </c>
      <c r="AQ1361" s="56">
        <f t="shared" si="432"/>
        <v>0</v>
      </c>
      <c r="AR1361" s="86">
        <f t="shared" si="433"/>
        <v>0</v>
      </c>
    </row>
    <row r="1362" spans="1:44" x14ac:dyDescent="0.25">
      <c r="A1362" s="178"/>
      <c r="B1362" s="55" t="str">
        <f>_xlfn.IFNA(VLOOKUP(A1362,'Ajánlatkérő(k) adatai'!$B$4:$C$205,2,0),"")</f>
        <v/>
      </c>
      <c r="C1362" s="178"/>
      <c r="D1362" s="55" t="str">
        <f>_xlfn.IFNA(VLOOKUP(C1362,'Számlafizető(k) adatai'!$C$4:$D$203,2,0),"")</f>
        <v/>
      </c>
      <c r="E1362" s="55" t="str">
        <f>_xlfn.IFNA(VLOOKUP(C1362,'Számlafizető(k) adatai'!$C$4:$M$203,11,0),"")</f>
        <v/>
      </c>
      <c r="F1362" s="178"/>
      <c r="G1362" s="178"/>
      <c r="H1362" s="178"/>
      <c r="I1362" s="55" t="str">
        <f>IF(F1362="","",VLOOKUP(LEFT(F1362,5),'Technikai cellák'!B:C,2,0))</f>
        <v/>
      </c>
      <c r="J1362" s="55" t="str">
        <f>IF(F1362="","",VLOOKUP(I1362,'Technikai cellák'!$C$1:$D$12,2,0))</f>
        <v/>
      </c>
      <c r="K1362" s="179"/>
      <c r="L1362" s="67" t="str">
        <f t="shared" si="417"/>
        <v/>
      </c>
      <c r="M1362" s="68">
        <f t="shared" si="418"/>
        <v>0</v>
      </c>
      <c r="N1362" s="66">
        <f t="shared" si="419"/>
        <v>0</v>
      </c>
      <c r="O1362" s="152"/>
      <c r="P1362" s="172">
        <f t="shared" si="434"/>
        <v>0</v>
      </c>
      <c r="Q1362" s="69">
        <f t="shared" si="420"/>
        <v>0</v>
      </c>
      <c r="R1362" s="62">
        <f t="shared" si="421"/>
        <v>0</v>
      </c>
      <c r="S1362" s="153"/>
      <c r="T1362" s="118" t="str">
        <f t="shared" ref="T1362:T1425" si="435">IF(S1362="","",IF((DAYS360(S1362,$C$4,TRUE))/30&lt;0,"",(DAYS360(S1362,$C$4,))/30))</f>
        <v/>
      </c>
      <c r="U1362" s="154"/>
      <c r="V1362" s="154"/>
      <c r="W1362" s="154"/>
      <c r="X1362" s="154"/>
      <c r="Y1362" s="154"/>
      <c r="Z1362" s="154"/>
      <c r="AA1362" s="154"/>
      <c r="AB1362" s="154"/>
      <c r="AC1362" s="154"/>
      <c r="AD1362" s="154"/>
      <c r="AE1362" s="154"/>
      <c r="AF1362" s="154"/>
      <c r="AG1362" s="63">
        <f t="shared" si="422"/>
        <v>0</v>
      </c>
      <c r="AH1362" s="56">
        <f t="shared" si="423"/>
        <v>0</v>
      </c>
      <c r="AI1362" s="56">
        <f t="shared" si="424"/>
        <v>0</v>
      </c>
      <c r="AJ1362" s="56">
        <f t="shared" si="425"/>
        <v>0</v>
      </c>
      <c r="AK1362" s="56">
        <f t="shared" si="426"/>
        <v>0</v>
      </c>
      <c r="AL1362" s="56">
        <f t="shared" si="427"/>
        <v>0</v>
      </c>
      <c r="AM1362" s="56">
        <f t="shared" si="428"/>
        <v>0</v>
      </c>
      <c r="AN1362" s="56">
        <f t="shared" si="429"/>
        <v>0</v>
      </c>
      <c r="AO1362" s="56">
        <f t="shared" si="430"/>
        <v>0</v>
      </c>
      <c r="AP1362" s="56">
        <f t="shared" si="431"/>
        <v>0</v>
      </c>
      <c r="AQ1362" s="56">
        <f t="shared" si="432"/>
        <v>0</v>
      </c>
      <c r="AR1362" s="86">
        <f t="shared" si="433"/>
        <v>0</v>
      </c>
    </row>
    <row r="1363" spans="1:44" x14ac:dyDescent="0.25">
      <c r="A1363" s="178"/>
      <c r="B1363" s="55" t="str">
        <f>_xlfn.IFNA(VLOOKUP(A1363,'Ajánlatkérő(k) adatai'!$B$4:$C$205,2,0),"")</f>
        <v/>
      </c>
      <c r="C1363" s="178"/>
      <c r="D1363" s="55" t="str">
        <f>_xlfn.IFNA(VLOOKUP(C1363,'Számlafizető(k) adatai'!$C$4:$D$203,2,0),"")</f>
        <v/>
      </c>
      <c r="E1363" s="55" t="str">
        <f>_xlfn.IFNA(VLOOKUP(C1363,'Számlafizető(k) adatai'!$C$4:$M$203,11,0),"")</f>
        <v/>
      </c>
      <c r="F1363" s="178"/>
      <c r="G1363" s="178"/>
      <c r="H1363" s="178"/>
      <c r="I1363" s="55" t="str">
        <f>IF(F1363="","",VLOOKUP(LEFT(F1363,5),'Technikai cellák'!B:C,2,0))</f>
        <v/>
      </c>
      <c r="J1363" s="55" t="str">
        <f>IF(F1363="","",VLOOKUP(I1363,'Technikai cellák'!$C$1:$D$12,2,0))</f>
        <v/>
      </c>
      <c r="K1363" s="179"/>
      <c r="L1363" s="67" t="str">
        <f t="shared" si="417"/>
        <v/>
      </c>
      <c r="M1363" s="68">
        <f t="shared" si="418"/>
        <v>0</v>
      </c>
      <c r="N1363" s="66">
        <f t="shared" si="419"/>
        <v>0</v>
      </c>
      <c r="O1363" s="152"/>
      <c r="P1363" s="172">
        <f t="shared" si="434"/>
        <v>0</v>
      </c>
      <c r="Q1363" s="69">
        <f t="shared" si="420"/>
        <v>0</v>
      </c>
      <c r="R1363" s="62">
        <f t="shared" si="421"/>
        <v>0</v>
      </c>
      <c r="S1363" s="153"/>
      <c r="T1363" s="118" t="str">
        <f t="shared" si="435"/>
        <v/>
      </c>
      <c r="U1363" s="154"/>
      <c r="V1363" s="154"/>
      <c r="W1363" s="154"/>
      <c r="X1363" s="154"/>
      <c r="Y1363" s="154"/>
      <c r="Z1363" s="154"/>
      <c r="AA1363" s="154"/>
      <c r="AB1363" s="154"/>
      <c r="AC1363" s="154"/>
      <c r="AD1363" s="154"/>
      <c r="AE1363" s="154"/>
      <c r="AF1363" s="154"/>
      <c r="AG1363" s="63">
        <f t="shared" si="422"/>
        <v>0</v>
      </c>
      <c r="AH1363" s="56">
        <f t="shared" si="423"/>
        <v>0</v>
      </c>
      <c r="AI1363" s="56">
        <f t="shared" si="424"/>
        <v>0</v>
      </c>
      <c r="AJ1363" s="56">
        <f t="shared" si="425"/>
        <v>0</v>
      </c>
      <c r="AK1363" s="56">
        <f t="shared" si="426"/>
        <v>0</v>
      </c>
      <c r="AL1363" s="56">
        <f t="shared" si="427"/>
        <v>0</v>
      </c>
      <c r="AM1363" s="56">
        <f t="shared" si="428"/>
        <v>0</v>
      </c>
      <c r="AN1363" s="56">
        <f t="shared" si="429"/>
        <v>0</v>
      </c>
      <c r="AO1363" s="56">
        <f t="shared" si="430"/>
        <v>0</v>
      </c>
      <c r="AP1363" s="56">
        <f t="shared" si="431"/>
        <v>0</v>
      </c>
      <c r="AQ1363" s="56">
        <f t="shared" si="432"/>
        <v>0</v>
      </c>
      <c r="AR1363" s="86">
        <f t="shared" si="433"/>
        <v>0</v>
      </c>
    </row>
    <row r="1364" spans="1:44" x14ac:dyDescent="0.25">
      <c r="A1364" s="178"/>
      <c r="B1364" s="55" t="str">
        <f>_xlfn.IFNA(VLOOKUP(A1364,'Ajánlatkérő(k) adatai'!$B$4:$C$205,2,0),"")</f>
        <v/>
      </c>
      <c r="C1364" s="178"/>
      <c r="D1364" s="55" t="str">
        <f>_xlfn.IFNA(VLOOKUP(C1364,'Számlafizető(k) adatai'!$C$4:$D$203,2,0),"")</f>
        <v/>
      </c>
      <c r="E1364" s="55" t="str">
        <f>_xlfn.IFNA(VLOOKUP(C1364,'Számlafizető(k) adatai'!$C$4:$M$203,11,0),"")</f>
        <v/>
      </c>
      <c r="F1364" s="178"/>
      <c r="G1364" s="178"/>
      <c r="H1364" s="178"/>
      <c r="I1364" s="55" t="str">
        <f>IF(F1364="","",VLOOKUP(LEFT(F1364,5),'Technikai cellák'!B:C,2,0))</f>
        <v/>
      </c>
      <c r="J1364" s="55" t="str">
        <f>IF(F1364="","",VLOOKUP(I1364,'Technikai cellák'!$C$1:$D$12,2,0))</f>
        <v/>
      </c>
      <c r="K1364" s="179"/>
      <c r="L1364" s="67" t="str">
        <f t="shared" si="417"/>
        <v/>
      </c>
      <c r="M1364" s="68">
        <f t="shared" si="418"/>
        <v>0</v>
      </c>
      <c r="N1364" s="66">
        <f t="shared" si="419"/>
        <v>0</v>
      </c>
      <c r="O1364" s="152"/>
      <c r="P1364" s="172">
        <f t="shared" si="434"/>
        <v>0</v>
      </c>
      <c r="Q1364" s="69">
        <f t="shared" si="420"/>
        <v>0</v>
      </c>
      <c r="R1364" s="62">
        <f t="shared" si="421"/>
        <v>0</v>
      </c>
      <c r="S1364" s="153"/>
      <c r="T1364" s="118" t="str">
        <f t="shared" si="435"/>
        <v/>
      </c>
      <c r="U1364" s="154"/>
      <c r="V1364" s="154"/>
      <c r="W1364" s="154"/>
      <c r="X1364" s="154"/>
      <c r="Y1364" s="154"/>
      <c r="Z1364" s="154"/>
      <c r="AA1364" s="154"/>
      <c r="AB1364" s="154"/>
      <c r="AC1364" s="154"/>
      <c r="AD1364" s="154"/>
      <c r="AE1364" s="154"/>
      <c r="AF1364" s="154"/>
      <c r="AG1364" s="63">
        <f t="shared" si="422"/>
        <v>0</v>
      </c>
      <c r="AH1364" s="56">
        <f t="shared" si="423"/>
        <v>0</v>
      </c>
      <c r="AI1364" s="56">
        <f t="shared" si="424"/>
        <v>0</v>
      </c>
      <c r="AJ1364" s="56">
        <f t="shared" si="425"/>
        <v>0</v>
      </c>
      <c r="AK1364" s="56">
        <f t="shared" si="426"/>
        <v>0</v>
      </c>
      <c r="AL1364" s="56">
        <f t="shared" si="427"/>
        <v>0</v>
      </c>
      <c r="AM1364" s="56">
        <f t="shared" si="428"/>
        <v>0</v>
      </c>
      <c r="AN1364" s="56">
        <f t="shared" si="429"/>
        <v>0</v>
      </c>
      <c r="AO1364" s="56">
        <f t="shared" si="430"/>
        <v>0</v>
      </c>
      <c r="AP1364" s="56">
        <f t="shared" si="431"/>
        <v>0</v>
      </c>
      <c r="AQ1364" s="56">
        <f t="shared" si="432"/>
        <v>0</v>
      </c>
      <c r="AR1364" s="86">
        <f t="shared" si="433"/>
        <v>0</v>
      </c>
    </row>
    <row r="1365" spans="1:44" x14ac:dyDescent="0.25">
      <c r="A1365" s="178"/>
      <c r="B1365" s="55" t="str">
        <f>_xlfn.IFNA(VLOOKUP(A1365,'Ajánlatkérő(k) adatai'!$B$4:$C$205,2,0),"")</f>
        <v/>
      </c>
      <c r="C1365" s="178"/>
      <c r="D1365" s="55" t="str">
        <f>_xlfn.IFNA(VLOOKUP(C1365,'Számlafizető(k) adatai'!$C$4:$D$203,2,0),"")</f>
        <v/>
      </c>
      <c r="E1365" s="55" t="str">
        <f>_xlfn.IFNA(VLOOKUP(C1365,'Számlafizető(k) adatai'!$C$4:$M$203,11,0),"")</f>
        <v/>
      </c>
      <c r="F1365" s="178"/>
      <c r="G1365" s="178"/>
      <c r="H1365" s="178"/>
      <c r="I1365" s="55" t="str">
        <f>IF(F1365="","",VLOOKUP(LEFT(F1365,5),'Technikai cellák'!B:C,2,0))</f>
        <v/>
      </c>
      <c r="J1365" s="55" t="str">
        <f>IF(F1365="","",VLOOKUP(I1365,'Technikai cellák'!$C$1:$D$12,2,0))</f>
        <v/>
      </c>
      <c r="K1365" s="179"/>
      <c r="L1365" s="67" t="str">
        <f t="shared" si="417"/>
        <v/>
      </c>
      <c r="M1365" s="68">
        <f t="shared" si="418"/>
        <v>0</v>
      </c>
      <c r="N1365" s="66">
        <f t="shared" si="419"/>
        <v>0</v>
      </c>
      <c r="O1365" s="152"/>
      <c r="P1365" s="172">
        <f t="shared" si="434"/>
        <v>0</v>
      </c>
      <c r="Q1365" s="69">
        <f t="shared" si="420"/>
        <v>0</v>
      </c>
      <c r="R1365" s="62">
        <f t="shared" si="421"/>
        <v>0</v>
      </c>
      <c r="S1365" s="153"/>
      <c r="T1365" s="118" t="str">
        <f t="shared" si="435"/>
        <v/>
      </c>
      <c r="U1365" s="154"/>
      <c r="V1365" s="154"/>
      <c r="W1365" s="154"/>
      <c r="X1365" s="154"/>
      <c r="Y1365" s="154"/>
      <c r="Z1365" s="154"/>
      <c r="AA1365" s="154"/>
      <c r="AB1365" s="154"/>
      <c r="AC1365" s="154"/>
      <c r="AD1365" s="154"/>
      <c r="AE1365" s="154"/>
      <c r="AF1365" s="154"/>
      <c r="AG1365" s="63">
        <f t="shared" si="422"/>
        <v>0</v>
      </c>
      <c r="AH1365" s="56">
        <f t="shared" si="423"/>
        <v>0</v>
      </c>
      <c r="AI1365" s="56">
        <f t="shared" si="424"/>
        <v>0</v>
      </c>
      <c r="AJ1365" s="56">
        <f t="shared" si="425"/>
        <v>0</v>
      </c>
      <c r="AK1365" s="56">
        <f t="shared" si="426"/>
        <v>0</v>
      </c>
      <c r="AL1365" s="56">
        <f t="shared" si="427"/>
        <v>0</v>
      </c>
      <c r="AM1365" s="56">
        <f t="shared" si="428"/>
        <v>0</v>
      </c>
      <c r="AN1365" s="56">
        <f t="shared" si="429"/>
        <v>0</v>
      </c>
      <c r="AO1365" s="56">
        <f t="shared" si="430"/>
        <v>0</v>
      </c>
      <c r="AP1365" s="56">
        <f t="shared" si="431"/>
        <v>0</v>
      </c>
      <c r="AQ1365" s="56">
        <f t="shared" si="432"/>
        <v>0</v>
      </c>
      <c r="AR1365" s="86">
        <f t="shared" si="433"/>
        <v>0</v>
      </c>
    </row>
    <row r="1366" spans="1:44" x14ac:dyDescent="0.25">
      <c r="A1366" s="178"/>
      <c r="B1366" s="55" t="str">
        <f>_xlfn.IFNA(VLOOKUP(A1366,'Ajánlatkérő(k) adatai'!$B$4:$C$205,2,0),"")</f>
        <v/>
      </c>
      <c r="C1366" s="178"/>
      <c r="D1366" s="55" t="str">
        <f>_xlfn.IFNA(VLOOKUP(C1366,'Számlafizető(k) adatai'!$C$4:$D$203,2,0),"")</f>
        <v/>
      </c>
      <c r="E1366" s="55" t="str">
        <f>_xlfn.IFNA(VLOOKUP(C1366,'Számlafizető(k) adatai'!$C$4:$M$203,11,0),"")</f>
        <v/>
      </c>
      <c r="F1366" s="178"/>
      <c r="G1366" s="178"/>
      <c r="H1366" s="178"/>
      <c r="I1366" s="55" t="str">
        <f>IF(F1366="","",VLOOKUP(LEFT(F1366,5),'Technikai cellák'!B:C,2,0))</f>
        <v/>
      </c>
      <c r="J1366" s="55" t="str">
        <f>IF(F1366="","",VLOOKUP(I1366,'Technikai cellák'!$C$1:$D$12,2,0))</f>
        <v/>
      </c>
      <c r="K1366" s="179"/>
      <c r="L1366" s="67" t="str">
        <f t="shared" si="417"/>
        <v/>
      </c>
      <c r="M1366" s="68">
        <f t="shared" si="418"/>
        <v>0</v>
      </c>
      <c r="N1366" s="66">
        <f t="shared" si="419"/>
        <v>0</v>
      </c>
      <c r="O1366" s="152"/>
      <c r="P1366" s="172">
        <f t="shared" si="434"/>
        <v>0</v>
      </c>
      <c r="Q1366" s="69">
        <f t="shared" si="420"/>
        <v>0</v>
      </c>
      <c r="R1366" s="62">
        <f t="shared" si="421"/>
        <v>0</v>
      </c>
      <c r="S1366" s="153"/>
      <c r="T1366" s="118" t="str">
        <f t="shared" si="435"/>
        <v/>
      </c>
      <c r="U1366" s="154"/>
      <c r="V1366" s="154"/>
      <c r="W1366" s="154"/>
      <c r="X1366" s="154"/>
      <c r="Y1366" s="154"/>
      <c r="Z1366" s="154"/>
      <c r="AA1366" s="154"/>
      <c r="AB1366" s="154"/>
      <c r="AC1366" s="154"/>
      <c r="AD1366" s="154"/>
      <c r="AE1366" s="154"/>
      <c r="AF1366" s="154"/>
      <c r="AG1366" s="63">
        <f t="shared" si="422"/>
        <v>0</v>
      </c>
      <c r="AH1366" s="56">
        <f t="shared" si="423"/>
        <v>0</v>
      </c>
      <c r="AI1366" s="56">
        <f t="shared" si="424"/>
        <v>0</v>
      </c>
      <c r="AJ1366" s="56">
        <f t="shared" si="425"/>
        <v>0</v>
      </c>
      <c r="AK1366" s="56">
        <f t="shared" si="426"/>
        <v>0</v>
      </c>
      <c r="AL1366" s="56">
        <f t="shared" si="427"/>
        <v>0</v>
      </c>
      <c r="AM1366" s="56">
        <f t="shared" si="428"/>
        <v>0</v>
      </c>
      <c r="AN1366" s="56">
        <f t="shared" si="429"/>
        <v>0</v>
      </c>
      <c r="AO1366" s="56">
        <f t="shared" si="430"/>
        <v>0</v>
      </c>
      <c r="AP1366" s="56">
        <f t="shared" si="431"/>
        <v>0</v>
      </c>
      <c r="AQ1366" s="56">
        <f t="shared" si="432"/>
        <v>0</v>
      </c>
      <c r="AR1366" s="86">
        <f t="shared" si="433"/>
        <v>0</v>
      </c>
    </row>
    <row r="1367" spans="1:44" x14ac:dyDescent="0.25">
      <c r="A1367" s="178"/>
      <c r="B1367" s="55" t="str">
        <f>_xlfn.IFNA(VLOOKUP(A1367,'Ajánlatkérő(k) adatai'!$B$4:$C$205,2,0),"")</f>
        <v/>
      </c>
      <c r="C1367" s="178"/>
      <c r="D1367" s="55" t="str">
        <f>_xlfn.IFNA(VLOOKUP(C1367,'Számlafizető(k) adatai'!$C$4:$D$203,2,0),"")</f>
        <v/>
      </c>
      <c r="E1367" s="55" t="str">
        <f>_xlfn.IFNA(VLOOKUP(C1367,'Számlafizető(k) adatai'!$C$4:$M$203,11,0),"")</f>
        <v/>
      </c>
      <c r="F1367" s="178"/>
      <c r="G1367" s="178"/>
      <c r="H1367" s="178"/>
      <c r="I1367" s="55" t="str">
        <f>IF(F1367="","",VLOOKUP(LEFT(F1367,5),'Technikai cellák'!B:C,2,0))</f>
        <v/>
      </c>
      <c r="J1367" s="55" t="str">
        <f>IF(F1367="","",VLOOKUP(I1367,'Technikai cellák'!$C$1:$D$12,2,0))</f>
        <v/>
      </c>
      <c r="K1367" s="179"/>
      <c r="L1367" s="67" t="str">
        <f t="shared" si="417"/>
        <v/>
      </c>
      <c r="M1367" s="68">
        <f t="shared" si="418"/>
        <v>0</v>
      </c>
      <c r="N1367" s="66">
        <f t="shared" si="419"/>
        <v>0</v>
      </c>
      <c r="O1367" s="152"/>
      <c r="P1367" s="172">
        <f t="shared" si="434"/>
        <v>0</v>
      </c>
      <c r="Q1367" s="69">
        <f t="shared" si="420"/>
        <v>0</v>
      </c>
      <c r="R1367" s="62">
        <f t="shared" si="421"/>
        <v>0</v>
      </c>
      <c r="S1367" s="153"/>
      <c r="T1367" s="118" t="str">
        <f t="shared" si="435"/>
        <v/>
      </c>
      <c r="U1367" s="154"/>
      <c r="V1367" s="154"/>
      <c r="W1367" s="154"/>
      <c r="X1367" s="154"/>
      <c r="Y1367" s="154"/>
      <c r="Z1367" s="154"/>
      <c r="AA1367" s="154"/>
      <c r="AB1367" s="154"/>
      <c r="AC1367" s="154"/>
      <c r="AD1367" s="154"/>
      <c r="AE1367" s="154"/>
      <c r="AF1367" s="154"/>
      <c r="AG1367" s="63">
        <f t="shared" si="422"/>
        <v>0</v>
      </c>
      <c r="AH1367" s="56">
        <f t="shared" si="423"/>
        <v>0</v>
      </c>
      <c r="AI1367" s="56">
        <f t="shared" si="424"/>
        <v>0</v>
      </c>
      <c r="AJ1367" s="56">
        <f t="shared" si="425"/>
        <v>0</v>
      </c>
      <c r="AK1367" s="56">
        <f t="shared" si="426"/>
        <v>0</v>
      </c>
      <c r="AL1367" s="56">
        <f t="shared" si="427"/>
        <v>0</v>
      </c>
      <c r="AM1367" s="56">
        <f t="shared" si="428"/>
        <v>0</v>
      </c>
      <c r="AN1367" s="56">
        <f t="shared" si="429"/>
        <v>0</v>
      </c>
      <c r="AO1367" s="56">
        <f t="shared" si="430"/>
        <v>0</v>
      </c>
      <c r="AP1367" s="56">
        <f t="shared" si="431"/>
        <v>0</v>
      </c>
      <c r="AQ1367" s="56">
        <f t="shared" si="432"/>
        <v>0</v>
      </c>
      <c r="AR1367" s="86">
        <f t="shared" si="433"/>
        <v>0</v>
      </c>
    </row>
    <row r="1368" spans="1:44" x14ac:dyDescent="0.25">
      <c r="A1368" s="178"/>
      <c r="B1368" s="55" t="str">
        <f>_xlfn.IFNA(VLOOKUP(A1368,'Ajánlatkérő(k) adatai'!$B$4:$C$205,2,0),"")</f>
        <v/>
      </c>
      <c r="C1368" s="178"/>
      <c r="D1368" s="55" t="str">
        <f>_xlfn.IFNA(VLOOKUP(C1368,'Számlafizető(k) adatai'!$C$4:$D$203,2,0),"")</f>
        <v/>
      </c>
      <c r="E1368" s="55" t="str">
        <f>_xlfn.IFNA(VLOOKUP(C1368,'Számlafizető(k) adatai'!$C$4:$M$203,11,0),"")</f>
        <v/>
      </c>
      <c r="F1368" s="178"/>
      <c r="G1368" s="178"/>
      <c r="H1368" s="178"/>
      <c r="I1368" s="55" t="str">
        <f>IF(F1368="","",VLOOKUP(LEFT(F1368,5),'Technikai cellák'!B:C,2,0))</f>
        <v/>
      </c>
      <c r="J1368" s="55" t="str">
        <f>IF(F1368="","",VLOOKUP(I1368,'Technikai cellák'!$C$1:$D$12,2,0))</f>
        <v/>
      </c>
      <c r="K1368" s="179"/>
      <c r="L1368" s="67" t="str">
        <f t="shared" si="417"/>
        <v/>
      </c>
      <c r="M1368" s="68">
        <f t="shared" si="418"/>
        <v>0</v>
      </c>
      <c r="N1368" s="66">
        <f t="shared" si="419"/>
        <v>0</v>
      </c>
      <c r="O1368" s="152"/>
      <c r="P1368" s="172">
        <f t="shared" si="434"/>
        <v>0</v>
      </c>
      <c r="Q1368" s="69">
        <f t="shared" si="420"/>
        <v>0</v>
      </c>
      <c r="R1368" s="62">
        <f t="shared" si="421"/>
        <v>0</v>
      </c>
      <c r="S1368" s="153"/>
      <c r="T1368" s="118" t="str">
        <f t="shared" si="435"/>
        <v/>
      </c>
      <c r="U1368" s="154"/>
      <c r="V1368" s="154"/>
      <c r="W1368" s="154"/>
      <c r="X1368" s="154"/>
      <c r="Y1368" s="154"/>
      <c r="Z1368" s="154"/>
      <c r="AA1368" s="154"/>
      <c r="AB1368" s="154"/>
      <c r="AC1368" s="154"/>
      <c r="AD1368" s="154"/>
      <c r="AE1368" s="154"/>
      <c r="AF1368" s="154"/>
      <c r="AG1368" s="63">
        <f t="shared" si="422"/>
        <v>0</v>
      </c>
      <c r="AH1368" s="56">
        <f t="shared" si="423"/>
        <v>0</v>
      </c>
      <c r="AI1368" s="56">
        <f t="shared" si="424"/>
        <v>0</v>
      </c>
      <c r="AJ1368" s="56">
        <f t="shared" si="425"/>
        <v>0</v>
      </c>
      <c r="AK1368" s="56">
        <f t="shared" si="426"/>
        <v>0</v>
      </c>
      <c r="AL1368" s="56">
        <f t="shared" si="427"/>
        <v>0</v>
      </c>
      <c r="AM1368" s="56">
        <f t="shared" si="428"/>
        <v>0</v>
      </c>
      <c r="AN1368" s="56">
        <f t="shared" si="429"/>
        <v>0</v>
      </c>
      <c r="AO1368" s="56">
        <f t="shared" si="430"/>
        <v>0</v>
      </c>
      <c r="AP1368" s="56">
        <f t="shared" si="431"/>
        <v>0</v>
      </c>
      <c r="AQ1368" s="56">
        <f t="shared" si="432"/>
        <v>0</v>
      </c>
      <c r="AR1368" s="86">
        <f t="shared" si="433"/>
        <v>0</v>
      </c>
    </row>
    <row r="1369" spans="1:44" x14ac:dyDescent="0.25">
      <c r="A1369" s="178"/>
      <c r="B1369" s="55" t="str">
        <f>_xlfn.IFNA(VLOOKUP(A1369,'Ajánlatkérő(k) adatai'!$B$4:$C$205,2,0),"")</f>
        <v/>
      </c>
      <c r="C1369" s="178"/>
      <c r="D1369" s="55" t="str">
        <f>_xlfn.IFNA(VLOOKUP(C1369,'Számlafizető(k) adatai'!$C$4:$D$203,2,0),"")</f>
        <v/>
      </c>
      <c r="E1369" s="55" t="str">
        <f>_xlfn.IFNA(VLOOKUP(C1369,'Számlafizető(k) adatai'!$C$4:$M$203,11,0),"")</f>
        <v/>
      </c>
      <c r="F1369" s="178"/>
      <c r="G1369" s="178"/>
      <c r="H1369" s="178"/>
      <c r="I1369" s="55" t="str">
        <f>IF(F1369="","",VLOOKUP(LEFT(F1369,5),'Technikai cellák'!B:C,2,0))</f>
        <v/>
      </c>
      <c r="J1369" s="55" t="str">
        <f>IF(F1369="","",VLOOKUP(I1369,'Technikai cellák'!$C$1:$D$12,2,0))</f>
        <v/>
      </c>
      <c r="K1369" s="179"/>
      <c r="L1369" s="67" t="str">
        <f t="shared" si="417"/>
        <v/>
      </c>
      <c r="M1369" s="68">
        <f t="shared" si="418"/>
        <v>0</v>
      </c>
      <c r="N1369" s="66">
        <f t="shared" si="419"/>
        <v>0</v>
      </c>
      <c r="O1369" s="152"/>
      <c r="P1369" s="172">
        <f t="shared" si="434"/>
        <v>0</v>
      </c>
      <c r="Q1369" s="69">
        <f t="shared" si="420"/>
        <v>0</v>
      </c>
      <c r="R1369" s="62">
        <f t="shared" si="421"/>
        <v>0</v>
      </c>
      <c r="S1369" s="153"/>
      <c r="T1369" s="118" t="str">
        <f t="shared" si="435"/>
        <v/>
      </c>
      <c r="U1369" s="154"/>
      <c r="V1369" s="154"/>
      <c r="W1369" s="154"/>
      <c r="X1369" s="154"/>
      <c r="Y1369" s="154"/>
      <c r="Z1369" s="154"/>
      <c r="AA1369" s="154"/>
      <c r="AB1369" s="154"/>
      <c r="AC1369" s="154"/>
      <c r="AD1369" s="154"/>
      <c r="AE1369" s="154"/>
      <c r="AF1369" s="154"/>
      <c r="AG1369" s="63">
        <f t="shared" si="422"/>
        <v>0</v>
      </c>
      <c r="AH1369" s="56">
        <f t="shared" si="423"/>
        <v>0</v>
      </c>
      <c r="AI1369" s="56">
        <f t="shared" si="424"/>
        <v>0</v>
      </c>
      <c r="AJ1369" s="56">
        <f t="shared" si="425"/>
        <v>0</v>
      </c>
      <c r="AK1369" s="56">
        <f t="shared" si="426"/>
        <v>0</v>
      </c>
      <c r="AL1369" s="56">
        <f t="shared" si="427"/>
        <v>0</v>
      </c>
      <c r="AM1369" s="56">
        <f t="shared" si="428"/>
        <v>0</v>
      </c>
      <c r="AN1369" s="56">
        <f t="shared" si="429"/>
        <v>0</v>
      </c>
      <c r="AO1369" s="56">
        <f t="shared" si="430"/>
        <v>0</v>
      </c>
      <c r="AP1369" s="56">
        <f t="shared" si="431"/>
        <v>0</v>
      </c>
      <c r="AQ1369" s="56">
        <f t="shared" si="432"/>
        <v>0</v>
      </c>
      <c r="AR1369" s="86">
        <f t="shared" si="433"/>
        <v>0</v>
      </c>
    </row>
    <row r="1370" spans="1:44" x14ac:dyDescent="0.25">
      <c r="A1370" s="178"/>
      <c r="B1370" s="55" t="str">
        <f>_xlfn.IFNA(VLOOKUP(A1370,'Ajánlatkérő(k) adatai'!$B$4:$C$205,2,0),"")</f>
        <v/>
      </c>
      <c r="C1370" s="178"/>
      <c r="D1370" s="55" t="str">
        <f>_xlfn.IFNA(VLOOKUP(C1370,'Számlafizető(k) adatai'!$C$4:$D$203,2,0),"")</f>
        <v/>
      </c>
      <c r="E1370" s="55" t="str">
        <f>_xlfn.IFNA(VLOOKUP(C1370,'Számlafizető(k) adatai'!$C$4:$M$203,11,0),"")</f>
        <v/>
      </c>
      <c r="F1370" s="178"/>
      <c r="G1370" s="178"/>
      <c r="H1370" s="178"/>
      <c r="I1370" s="55" t="str">
        <f>IF(F1370="","",VLOOKUP(LEFT(F1370,5),'Technikai cellák'!B:C,2,0))</f>
        <v/>
      </c>
      <c r="J1370" s="55" t="str">
        <f>IF(F1370="","",VLOOKUP(I1370,'Technikai cellák'!$C$1:$D$12,2,0))</f>
        <v/>
      </c>
      <c r="K1370" s="179"/>
      <c r="L1370" s="67" t="str">
        <f t="shared" si="417"/>
        <v/>
      </c>
      <c r="M1370" s="68">
        <f t="shared" si="418"/>
        <v>0</v>
      </c>
      <c r="N1370" s="66">
        <f t="shared" si="419"/>
        <v>0</v>
      </c>
      <c r="O1370" s="152"/>
      <c r="P1370" s="172">
        <f t="shared" si="434"/>
        <v>0</v>
      </c>
      <c r="Q1370" s="69">
        <f t="shared" si="420"/>
        <v>0</v>
      </c>
      <c r="R1370" s="62">
        <f t="shared" si="421"/>
        <v>0</v>
      </c>
      <c r="S1370" s="153"/>
      <c r="T1370" s="118" t="str">
        <f t="shared" si="435"/>
        <v/>
      </c>
      <c r="U1370" s="154"/>
      <c r="V1370" s="154"/>
      <c r="W1370" s="154"/>
      <c r="X1370" s="154"/>
      <c r="Y1370" s="154"/>
      <c r="Z1370" s="154"/>
      <c r="AA1370" s="154"/>
      <c r="AB1370" s="154"/>
      <c r="AC1370" s="154"/>
      <c r="AD1370" s="154"/>
      <c r="AE1370" s="154"/>
      <c r="AF1370" s="154"/>
      <c r="AG1370" s="63">
        <f t="shared" si="422"/>
        <v>0</v>
      </c>
      <c r="AH1370" s="56">
        <f t="shared" si="423"/>
        <v>0</v>
      </c>
      <c r="AI1370" s="56">
        <f t="shared" si="424"/>
        <v>0</v>
      </c>
      <c r="AJ1370" s="56">
        <f t="shared" si="425"/>
        <v>0</v>
      </c>
      <c r="AK1370" s="56">
        <f t="shared" si="426"/>
        <v>0</v>
      </c>
      <c r="AL1370" s="56">
        <f t="shared" si="427"/>
        <v>0</v>
      </c>
      <c r="AM1370" s="56">
        <f t="shared" si="428"/>
        <v>0</v>
      </c>
      <c r="AN1370" s="56">
        <f t="shared" si="429"/>
        <v>0</v>
      </c>
      <c r="AO1370" s="56">
        <f t="shared" si="430"/>
        <v>0</v>
      </c>
      <c r="AP1370" s="56">
        <f t="shared" si="431"/>
        <v>0</v>
      </c>
      <c r="AQ1370" s="56">
        <f t="shared" si="432"/>
        <v>0</v>
      </c>
      <c r="AR1370" s="86">
        <f t="shared" si="433"/>
        <v>0</v>
      </c>
    </row>
    <row r="1371" spans="1:44" x14ac:dyDescent="0.25">
      <c r="A1371" s="178"/>
      <c r="B1371" s="55" t="str">
        <f>_xlfn.IFNA(VLOOKUP(A1371,'Ajánlatkérő(k) adatai'!$B$4:$C$205,2,0),"")</f>
        <v/>
      </c>
      <c r="C1371" s="178"/>
      <c r="D1371" s="55" t="str">
        <f>_xlfn.IFNA(VLOOKUP(C1371,'Számlafizető(k) adatai'!$C$4:$D$203,2,0),"")</f>
        <v/>
      </c>
      <c r="E1371" s="55" t="str">
        <f>_xlfn.IFNA(VLOOKUP(C1371,'Számlafizető(k) adatai'!$C$4:$M$203,11,0),"")</f>
        <v/>
      </c>
      <c r="F1371" s="178"/>
      <c r="G1371" s="178"/>
      <c r="H1371" s="178"/>
      <c r="I1371" s="55" t="str">
        <f>IF(F1371="","",VLOOKUP(LEFT(F1371,5),'Technikai cellák'!B:C,2,0))</f>
        <v/>
      </c>
      <c r="J1371" s="55" t="str">
        <f>IF(F1371="","",VLOOKUP(I1371,'Technikai cellák'!$C$1:$D$12,2,0))</f>
        <v/>
      </c>
      <c r="K1371" s="179"/>
      <c r="L1371" s="67" t="str">
        <f t="shared" si="417"/>
        <v/>
      </c>
      <c r="M1371" s="68">
        <f t="shared" si="418"/>
        <v>0</v>
      </c>
      <c r="N1371" s="66">
        <f t="shared" si="419"/>
        <v>0</v>
      </c>
      <c r="O1371" s="152"/>
      <c r="P1371" s="172">
        <f t="shared" si="434"/>
        <v>0</v>
      </c>
      <c r="Q1371" s="69">
        <f t="shared" si="420"/>
        <v>0</v>
      </c>
      <c r="R1371" s="62">
        <f t="shared" si="421"/>
        <v>0</v>
      </c>
      <c r="S1371" s="153"/>
      <c r="T1371" s="118" t="str">
        <f t="shared" si="435"/>
        <v/>
      </c>
      <c r="U1371" s="154"/>
      <c r="V1371" s="154"/>
      <c r="W1371" s="154"/>
      <c r="X1371" s="154"/>
      <c r="Y1371" s="154"/>
      <c r="Z1371" s="154"/>
      <c r="AA1371" s="154"/>
      <c r="AB1371" s="154"/>
      <c r="AC1371" s="154"/>
      <c r="AD1371" s="154"/>
      <c r="AE1371" s="154"/>
      <c r="AF1371" s="154"/>
      <c r="AG1371" s="63">
        <f t="shared" si="422"/>
        <v>0</v>
      </c>
      <c r="AH1371" s="56">
        <f t="shared" si="423"/>
        <v>0</v>
      </c>
      <c r="AI1371" s="56">
        <f t="shared" si="424"/>
        <v>0</v>
      </c>
      <c r="AJ1371" s="56">
        <f t="shared" si="425"/>
        <v>0</v>
      </c>
      <c r="AK1371" s="56">
        <f t="shared" si="426"/>
        <v>0</v>
      </c>
      <c r="AL1371" s="56">
        <f t="shared" si="427"/>
        <v>0</v>
      </c>
      <c r="AM1371" s="56">
        <f t="shared" si="428"/>
        <v>0</v>
      </c>
      <c r="AN1371" s="56">
        <f t="shared" si="429"/>
        <v>0</v>
      </c>
      <c r="AO1371" s="56">
        <f t="shared" si="430"/>
        <v>0</v>
      </c>
      <c r="AP1371" s="56">
        <f t="shared" si="431"/>
        <v>0</v>
      </c>
      <c r="AQ1371" s="56">
        <f t="shared" si="432"/>
        <v>0</v>
      </c>
      <c r="AR1371" s="86">
        <f t="shared" si="433"/>
        <v>0</v>
      </c>
    </row>
    <row r="1372" spans="1:44" x14ac:dyDescent="0.25">
      <c r="A1372" s="178"/>
      <c r="B1372" s="55" t="str">
        <f>_xlfn.IFNA(VLOOKUP(A1372,'Ajánlatkérő(k) adatai'!$B$4:$C$205,2,0),"")</f>
        <v/>
      </c>
      <c r="C1372" s="178"/>
      <c r="D1372" s="55" t="str">
        <f>_xlfn.IFNA(VLOOKUP(C1372,'Számlafizető(k) adatai'!$C$4:$D$203,2,0),"")</f>
        <v/>
      </c>
      <c r="E1372" s="55" t="str">
        <f>_xlfn.IFNA(VLOOKUP(C1372,'Számlafizető(k) adatai'!$C$4:$M$203,11,0),"")</f>
        <v/>
      </c>
      <c r="F1372" s="178"/>
      <c r="G1372" s="178"/>
      <c r="H1372" s="178"/>
      <c r="I1372" s="55" t="str">
        <f>IF(F1372="","",VLOOKUP(LEFT(F1372,5),'Technikai cellák'!B:C,2,0))</f>
        <v/>
      </c>
      <c r="J1372" s="55" t="str">
        <f>IF(F1372="","",VLOOKUP(I1372,'Technikai cellák'!$C$1:$D$12,2,0))</f>
        <v/>
      </c>
      <c r="K1372" s="179"/>
      <c r="L1372" s="67" t="str">
        <f t="shared" si="417"/>
        <v/>
      </c>
      <c r="M1372" s="68">
        <f t="shared" si="418"/>
        <v>0</v>
      </c>
      <c r="N1372" s="66">
        <f t="shared" si="419"/>
        <v>0</v>
      </c>
      <c r="O1372" s="152"/>
      <c r="P1372" s="172">
        <f t="shared" si="434"/>
        <v>0</v>
      </c>
      <c r="Q1372" s="69">
        <f t="shared" si="420"/>
        <v>0</v>
      </c>
      <c r="R1372" s="62">
        <f t="shared" si="421"/>
        <v>0</v>
      </c>
      <c r="S1372" s="153"/>
      <c r="T1372" s="118" t="str">
        <f t="shared" si="435"/>
        <v/>
      </c>
      <c r="U1372" s="154"/>
      <c r="V1372" s="154"/>
      <c r="W1372" s="154"/>
      <c r="X1372" s="154"/>
      <c r="Y1372" s="154"/>
      <c r="Z1372" s="154"/>
      <c r="AA1372" s="154"/>
      <c r="AB1372" s="154"/>
      <c r="AC1372" s="154"/>
      <c r="AD1372" s="154"/>
      <c r="AE1372" s="154"/>
      <c r="AF1372" s="154"/>
      <c r="AG1372" s="63">
        <f t="shared" si="422"/>
        <v>0</v>
      </c>
      <c r="AH1372" s="56">
        <f t="shared" si="423"/>
        <v>0</v>
      </c>
      <c r="AI1372" s="56">
        <f t="shared" si="424"/>
        <v>0</v>
      </c>
      <c r="AJ1372" s="56">
        <f t="shared" si="425"/>
        <v>0</v>
      </c>
      <c r="AK1372" s="56">
        <f t="shared" si="426"/>
        <v>0</v>
      </c>
      <c r="AL1372" s="56">
        <f t="shared" si="427"/>
        <v>0</v>
      </c>
      <c r="AM1372" s="56">
        <f t="shared" si="428"/>
        <v>0</v>
      </c>
      <c r="AN1372" s="56">
        <f t="shared" si="429"/>
        <v>0</v>
      </c>
      <c r="AO1372" s="56">
        <f t="shared" si="430"/>
        <v>0</v>
      </c>
      <c r="AP1372" s="56">
        <f t="shared" si="431"/>
        <v>0</v>
      </c>
      <c r="AQ1372" s="56">
        <f t="shared" si="432"/>
        <v>0</v>
      </c>
      <c r="AR1372" s="86">
        <f t="shared" si="433"/>
        <v>0</v>
      </c>
    </row>
    <row r="1373" spans="1:44" x14ac:dyDescent="0.25">
      <c r="A1373" s="178"/>
      <c r="B1373" s="55" t="str">
        <f>_xlfn.IFNA(VLOOKUP(A1373,'Ajánlatkérő(k) adatai'!$B$4:$C$205,2,0),"")</f>
        <v/>
      </c>
      <c r="C1373" s="178"/>
      <c r="D1373" s="55" t="str">
        <f>_xlfn.IFNA(VLOOKUP(C1373,'Számlafizető(k) adatai'!$C$4:$D$203,2,0),"")</f>
        <v/>
      </c>
      <c r="E1373" s="55" t="str">
        <f>_xlfn.IFNA(VLOOKUP(C1373,'Számlafizető(k) adatai'!$C$4:$M$203,11,0),"")</f>
        <v/>
      </c>
      <c r="F1373" s="178"/>
      <c r="G1373" s="178"/>
      <c r="H1373" s="178"/>
      <c r="I1373" s="55" t="str">
        <f>IF(F1373="","",VLOOKUP(LEFT(F1373,5),'Technikai cellák'!B:C,2,0))</f>
        <v/>
      </c>
      <c r="J1373" s="55" t="str">
        <f>IF(F1373="","",VLOOKUP(I1373,'Technikai cellák'!$C$1:$D$12,2,0))</f>
        <v/>
      </c>
      <c r="K1373" s="179"/>
      <c r="L1373" s="67" t="str">
        <f t="shared" si="417"/>
        <v/>
      </c>
      <c r="M1373" s="68">
        <f t="shared" si="418"/>
        <v>0</v>
      </c>
      <c r="N1373" s="66">
        <f t="shared" si="419"/>
        <v>0</v>
      </c>
      <c r="O1373" s="152"/>
      <c r="P1373" s="172">
        <f t="shared" si="434"/>
        <v>0</v>
      </c>
      <c r="Q1373" s="69">
        <f t="shared" si="420"/>
        <v>0</v>
      </c>
      <c r="R1373" s="62">
        <f t="shared" si="421"/>
        <v>0</v>
      </c>
      <c r="S1373" s="153"/>
      <c r="T1373" s="118" t="str">
        <f t="shared" si="435"/>
        <v/>
      </c>
      <c r="U1373" s="154"/>
      <c r="V1373" s="154"/>
      <c r="W1373" s="154"/>
      <c r="X1373" s="154"/>
      <c r="Y1373" s="154"/>
      <c r="Z1373" s="154"/>
      <c r="AA1373" s="154"/>
      <c r="AB1373" s="154"/>
      <c r="AC1373" s="154"/>
      <c r="AD1373" s="154"/>
      <c r="AE1373" s="154"/>
      <c r="AF1373" s="154"/>
      <c r="AG1373" s="63">
        <f t="shared" si="422"/>
        <v>0</v>
      </c>
      <c r="AH1373" s="56">
        <f t="shared" si="423"/>
        <v>0</v>
      </c>
      <c r="AI1373" s="56">
        <f t="shared" si="424"/>
        <v>0</v>
      </c>
      <c r="AJ1373" s="56">
        <f t="shared" si="425"/>
        <v>0</v>
      </c>
      <c r="AK1373" s="56">
        <f t="shared" si="426"/>
        <v>0</v>
      </c>
      <c r="AL1373" s="56">
        <f t="shared" si="427"/>
        <v>0</v>
      </c>
      <c r="AM1373" s="56">
        <f t="shared" si="428"/>
        <v>0</v>
      </c>
      <c r="AN1373" s="56">
        <f t="shared" si="429"/>
        <v>0</v>
      </c>
      <c r="AO1373" s="56">
        <f t="shared" si="430"/>
        <v>0</v>
      </c>
      <c r="AP1373" s="56">
        <f t="shared" si="431"/>
        <v>0</v>
      </c>
      <c r="AQ1373" s="56">
        <f t="shared" si="432"/>
        <v>0</v>
      </c>
      <c r="AR1373" s="86">
        <f t="shared" si="433"/>
        <v>0</v>
      </c>
    </row>
    <row r="1374" spans="1:44" x14ac:dyDescent="0.25">
      <c r="A1374" s="178"/>
      <c r="B1374" s="55" t="str">
        <f>_xlfn.IFNA(VLOOKUP(A1374,'Ajánlatkérő(k) adatai'!$B$4:$C$205,2,0),"")</f>
        <v/>
      </c>
      <c r="C1374" s="178"/>
      <c r="D1374" s="55" t="str">
        <f>_xlfn.IFNA(VLOOKUP(C1374,'Számlafizető(k) adatai'!$C$4:$D$203,2,0),"")</f>
        <v/>
      </c>
      <c r="E1374" s="55" t="str">
        <f>_xlfn.IFNA(VLOOKUP(C1374,'Számlafizető(k) adatai'!$C$4:$M$203,11,0),"")</f>
        <v/>
      </c>
      <c r="F1374" s="178"/>
      <c r="G1374" s="178"/>
      <c r="H1374" s="178"/>
      <c r="I1374" s="55" t="str">
        <f>IF(F1374="","",VLOOKUP(LEFT(F1374,5),'Technikai cellák'!B:C,2,0))</f>
        <v/>
      </c>
      <c r="J1374" s="55" t="str">
        <f>IF(F1374="","",VLOOKUP(I1374,'Technikai cellák'!$C$1:$D$12,2,0))</f>
        <v/>
      </c>
      <c r="K1374" s="179"/>
      <c r="L1374" s="67" t="str">
        <f t="shared" si="417"/>
        <v/>
      </c>
      <c r="M1374" s="68">
        <f t="shared" si="418"/>
        <v>0</v>
      </c>
      <c r="N1374" s="66">
        <f t="shared" si="419"/>
        <v>0</v>
      </c>
      <c r="O1374" s="152"/>
      <c r="P1374" s="172">
        <f t="shared" si="434"/>
        <v>0</v>
      </c>
      <c r="Q1374" s="69">
        <f t="shared" si="420"/>
        <v>0</v>
      </c>
      <c r="R1374" s="62">
        <f t="shared" si="421"/>
        <v>0</v>
      </c>
      <c r="S1374" s="153"/>
      <c r="T1374" s="118" t="str">
        <f t="shared" si="435"/>
        <v/>
      </c>
      <c r="U1374" s="154"/>
      <c r="V1374" s="154"/>
      <c r="W1374" s="154"/>
      <c r="X1374" s="154"/>
      <c r="Y1374" s="154"/>
      <c r="Z1374" s="154"/>
      <c r="AA1374" s="154"/>
      <c r="AB1374" s="154"/>
      <c r="AC1374" s="154"/>
      <c r="AD1374" s="154"/>
      <c r="AE1374" s="154"/>
      <c r="AF1374" s="154"/>
      <c r="AG1374" s="63">
        <f t="shared" si="422"/>
        <v>0</v>
      </c>
      <c r="AH1374" s="56">
        <f t="shared" si="423"/>
        <v>0</v>
      </c>
      <c r="AI1374" s="56">
        <f t="shared" si="424"/>
        <v>0</v>
      </c>
      <c r="AJ1374" s="56">
        <f t="shared" si="425"/>
        <v>0</v>
      </c>
      <c r="AK1374" s="56">
        <f t="shared" si="426"/>
        <v>0</v>
      </c>
      <c r="AL1374" s="56">
        <f t="shared" si="427"/>
        <v>0</v>
      </c>
      <c r="AM1374" s="56">
        <f t="shared" si="428"/>
        <v>0</v>
      </c>
      <c r="AN1374" s="56">
        <f t="shared" si="429"/>
        <v>0</v>
      </c>
      <c r="AO1374" s="56">
        <f t="shared" si="430"/>
        <v>0</v>
      </c>
      <c r="AP1374" s="56">
        <f t="shared" si="431"/>
        <v>0</v>
      </c>
      <c r="AQ1374" s="56">
        <f t="shared" si="432"/>
        <v>0</v>
      </c>
      <c r="AR1374" s="86">
        <f t="shared" si="433"/>
        <v>0</v>
      </c>
    </row>
    <row r="1375" spans="1:44" x14ac:dyDescent="0.25">
      <c r="A1375" s="178"/>
      <c r="B1375" s="55" t="str">
        <f>_xlfn.IFNA(VLOOKUP(A1375,'Ajánlatkérő(k) adatai'!$B$4:$C$205,2,0),"")</f>
        <v/>
      </c>
      <c r="C1375" s="178"/>
      <c r="D1375" s="55" t="str">
        <f>_xlfn.IFNA(VLOOKUP(C1375,'Számlafizető(k) adatai'!$C$4:$D$203,2,0),"")</f>
        <v/>
      </c>
      <c r="E1375" s="55" t="str">
        <f>_xlfn.IFNA(VLOOKUP(C1375,'Számlafizető(k) adatai'!$C$4:$M$203,11,0),"")</f>
        <v/>
      </c>
      <c r="F1375" s="178"/>
      <c r="G1375" s="178"/>
      <c r="H1375" s="178"/>
      <c r="I1375" s="55" t="str">
        <f>IF(F1375="","",VLOOKUP(LEFT(F1375,5),'Technikai cellák'!B:C,2,0))</f>
        <v/>
      </c>
      <c r="J1375" s="55" t="str">
        <f>IF(F1375="","",VLOOKUP(I1375,'Technikai cellák'!$C$1:$D$12,2,0))</f>
        <v/>
      </c>
      <c r="K1375" s="179"/>
      <c r="L1375" s="67" t="str">
        <f t="shared" si="417"/>
        <v/>
      </c>
      <c r="M1375" s="68">
        <f t="shared" si="418"/>
        <v>0</v>
      </c>
      <c r="N1375" s="66">
        <f t="shared" si="419"/>
        <v>0</v>
      </c>
      <c r="O1375" s="152"/>
      <c r="P1375" s="172">
        <f t="shared" si="434"/>
        <v>0</v>
      </c>
      <c r="Q1375" s="69">
        <f t="shared" si="420"/>
        <v>0</v>
      </c>
      <c r="R1375" s="62">
        <f t="shared" si="421"/>
        <v>0</v>
      </c>
      <c r="S1375" s="153"/>
      <c r="T1375" s="118" t="str">
        <f t="shared" si="435"/>
        <v/>
      </c>
      <c r="U1375" s="154"/>
      <c r="V1375" s="154"/>
      <c r="W1375" s="154"/>
      <c r="X1375" s="154"/>
      <c r="Y1375" s="154"/>
      <c r="Z1375" s="154"/>
      <c r="AA1375" s="154"/>
      <c r="AB1375" s="154"/>
      <c r="AC1375" s="154"/>
      <c r="AD1375" s="154"/>
      <c r="AE1375" s="154"/>
      <c r="AF1375" s="154"/>
      <c r="AG1375" s="63">
        <f t="shared" si="422"/>
        <v>0</v>
      </c>
      <c r="AH1375" s="56">
        <f t="shared" si="423"/>
        <v>0</v>
      </c>
      <c r="AI1375" s="56">
        <f t="shared" si="424"/>
        <v>0</v>
      </c>
      <c r="AJ1375" s="56">
        <f t="shared" si="425"/>
        <v>0</v>
      </c>
      <c r="AK1375" s="56">
        <f t="shared" si="426"/>
        <v>0</v>
      </c>
      <c r="AL1375" s="56">
        <f t="shared" si="427"/>
        <v>0</v>
      </c>
      <c r="AM1375" s="56">
        <f t="shared" si="428"/>
        <v>0</v>
      </c>
      <c r="AN1375" s="56">
        <f t="shared" si="429"/>
        <v>0</v>
      </c>
      <c r="AO1375" s="56">
        <f t="shared" si="430"/>
        <v>0</v>
      </c>
      <c r="AP1375" s="56">
        <f t="shared" si="431"/>
        <v>0</v>
      </c>
      <c r="AQ1375" s="56">
        <f t="shared" si="432"/>
        <v>0</v>
      </c>
      <c r="AR1375" s="86">
        <f t="shared" si="433"/>
        <v>0</v>
      </c>
    </row>
    <row r="1376" spans="1:44" x14ac:dyDescent="0.25">
      <c r="A1376" s="178"/>
      <c r="B1376" s="55" t="str">
        <f>_xlfn.IFNA(VLOOKUP(A1376,'Ajánlatkérő(k) adatai'!$B$4:$C$205,2,0),"")</f>
        <v/>
      </c>
      <c r="C1376" s="178"/>
      <c r="D1376" s="55" t="str">
        <f>_xlfn.IFNA(VLOOKUP(C1376,'Számlafizető(k) adatai'!$C$4:$D$203,2,0),"")</f>
        <v/>
      </c>
      <c r="E1376" s="55" t="str">
        <f>_xlfn.IFNA(VLOOKUP(C1376,'Számlafizető(k) adatai'!$C$4:$M$203,11,0),"")</f>
        <v/>
      </c>
      <c r="F1376" s="178"/>
      <c r="G1376" s="178"/>
      <c r="H1376" s="178"/>
      <c r="I1376" s="55" t="str">
        <f>IF(F1376="","",VLOOKUP(LEFT(F1376,5),'Technikai cellák'!B:C,2,0))</f>
        <v/>
      </c>
      <c r="J1376" s="55" t="str">
        <f>IF(F1376="","",VLOOKUP(I1376,'Technikai cellák'!$C$1:$D$12,2,0))</f>
        <v/>
      </c>
      <c r="K1376" s="179"/>
      <c r="L1376" s="67" t="str">
        <f t="shared" si="417"/>
        <v/>
      </c>
      <c r="M1376" s="68">
        <f t="shared" si="418"/>
        <v>0</v>
      </c>
      <c r="N1376" s="66">
        <f t="shared" si="419"/>
        <v>0</v>
      </c>
      <c r="O1376" s="152"/>
      <c r="P1376" s="172">
        <f t="shared" si="434"/>
        <v>0</v>
      </c>
      <c r="Q1376" s="69">
        <f t="shared" si="420"/>
        <v>0</v>
      </c>
      <c r="R1376" s="62">
        <f t="shared" si="421"/>
        <v>0</v>
      </c>
      <c r="S1376" s="153"/>
      <c r="T1376" s="118" t="str">
        <f t="shared" si="435"/>
        <v/>
      </c>
      <c r="U1376" s="154"/>
      <c r="V1376" s="154"/>
      <c r="W1376" s="154"/>
      <c r="X1376" s="154"/>
      <c r="Y1376" s="154"/>
      <c r="Z1376" s="154"/>
      <c r="AA1376" s="154"/>
      <c r="AB1376" s="154"/>
      <c r="AC1376" s="154"/>
      <c r="AD1376" s="154"/>
      <c r="AE1376" s="154"/>
      <c r="AF1376" s="154"/>
      <c r="AG1376" s="63">
        <f t="shared" si="422"/>
        <v>0</v>
      </c>
      <c r="AH1376" s="56">
        <f t="shared" si="423"/>
        <v>0</v>
      </c>
      <c r="AI1376" s="56">
        <f t="shared" si="424"/>
        <v>0</v>
      </c>
      <c r="AJ1376" s="56">
        <f t="shared" si="425"/>
        <v>0</v>
      </c>
      <c r="AK1376" s="56">
        <f t="shared" si="426"/>
        <v>0</v>
      </c>
      <c r="AL1376" s="56">
        <f t="shared" si="427"/>
        <v>0</v>
      </c>
      <c r="AM1376" s="56">
        <f t="shared" si="428"/>
        <v>0</v>
      </c>
      <c r="AN1376" s="56">
        <f t="shared" si="429"/>
        <v>0</v>
      </c>
      <c r="AO1376" s="56">
        <f t="shared" si="430"/>
        <v>0</v>
      </c>
      <c r="AP1376" s="56">
        <f t="shared" si="431"/>
        <v>0</v>
      </c>
      <c r="AQ1376" s="56">
        <f t="shared" si="432"/>
        <v>0</v>
      </c>
      <c r="AR1376" s="86">
        <f t="shared" si="433"/>
        <v>0</v>
      </c>
    </row>
    <row r="1377" spans="1:44" x14ac:dyDescent="0.25">
      <c r="A1377" s="178"/>
      <c r="B1377" s="55" t="str">
        <f>_xlfn.IFNA(VLOOKUP(A1377,'Ajánlatkérő(k) adatai'!$B$4:$C$205,2,0),"")</f>
        <v/>
      </c>
      <c r="C1377" s="178"/>
      <c r="D1377" s="55" t="str">
        <f>_xlfn.IFNA(VLOOKUP(C1377,'Számlafizető(k) adatai'!$C$4:$D$203,2,0),"")</f>
        <v/>
      </c>
      <c r="E1377" s="55" t="str">
        <f>_xlfn.IFNA(VLOOKUP(C1377,'Számlafizető(k) adatai'!$C$4:$M$203,11,0),"")</f>
        <v/>
      </c>
      <c r="F1377" s="178"/>
      <c r="G1377" s="178"/>
      <c r="H1377" s="178"/>
      <c r="I1377" s="55" t="str">
        <f>IF(F1377="","",VLOOKUP(LEFT(F1377,5),'Technikai cellák'!B:C,2,0))</f>
        <v/>
      </c>
      <c r="J1377" s="55" t="str">
        <f>IF(F1377="","",VLOOKUP(I1377,'Technikai cellák'!$C$1:$D$12,2,0))</f>
        <v/>
      </c>
      <c r="K1377" s="179"/>
      <c r="L1377" s="67" t="str">
        <f t="shared" si="417"/>
        <v/>
      </c>
      <c r="M1377" s="68">
        <f t="shared" si="418"/>
        <v>0</v>
      </c>
      <c r="N1377" s="66">
        <f t="shared" si="419"/>
        <v>0</v>
      </c>
      <c r="O1377" s="152"/>
      <c r="P1377" s="172">
        <f t="shared" si="434"/>
        <v>0</v>
      </c>
      <c r="Q1377" s="69">
        <f t="shared" si="420"/>
        <v>0</v>
      </c>
      <c r="R1377" s="62">
        <f t="shared" si="421"/>
        <v>0</v>
      </c>
      <c r="S1377" s="153"/>
      <c r="T1377" s="118" t="str">
        <f t="shared" si="435"/>
        <v/>
      </c>
      <c r="U1377" s="154"/>
      <c r="V1377" s="154"/>
      <c r="W1377" s="154"/>
      <c r="X1377" s="154"/>
      <c r="Y1377" s="154"/>
      <c r="Z1377" s="154"/>
      <c r="AA1377" s="154"/>
      <c r="AB1377" s="154"/>
      <c r="AC1377" s="154"/>
      <c r="AD1377" s="154"/>
      <c r="AE1377" s="154"/>
      <c r="AF1377" s="154"/>
      <c r="AG1377" s="63">
        <f t="shared" si="422"/>
        <v>0</v>
      </c>
      <c r="AH1377" s="56">
        <f t="shared" si="423"/>
        <v>0</v>
      </c>
      <c r="AI1377" s="56">
        <f t="shared" si="424"/>
        <v>0</v>
      </c>
      <c r="AJ1377" s="56">
        <f t="shared" si="425"/>
        <v>0</v>
      </c>
      <c r="AK1377" s="56">
        <f t="shared" si="426"/>
        <v>0</v>
      </c>
      <c r="AL1377" s="56">
        <f t="shared" si="427"/>
        <v>0</v>
      </c>
      <c r="AM1377" s="56">
        <f t="shared" si="428"/>
        <v>0</v>
      </c>
      <c r="AN1377" s="56">
        <f t="shared" si="429"/>
        <v>0</v>
      </c>
      <c r="AO1377" s="56">
        <f t="shared" si="430"/>
        <v>0</v>
      </c>
      <c r="AP1377" s="56">
        <f t="shared" si="431"/>
        <v>0</v>
      </c>
      <c r="AQ1377" s="56">
        <f t="shared" si="432"/>
        <v>0</v>
      </c>
      <c r="AR1377" s="86">
        <f t="shared" si="433"/>
        <v>0</v>
      </c>
    </row>
    <row r="1378" spans="1:44" x14ac:dyDescent="0.25">
      <c r="A1378" s="178"/>
      <c r="B1378" s="55" t="str">
        <f>_xlfn.IFNA(VLOOKUP(A1378,'Ajánlatkérő(k) adatai'!$B$4:$C$205,2,0),"")</f>
        <v/>
      </c>
      <c r="C1378" s="178"/>
      <c r="D1378" s="55" t="str">
        <f>_xlfn.IFNA(VLOOKUP(C1378,'Számlafizető(k) adatai'!$C$4:$D$203,2,0),"")</f>
        <v/>
      </c>
      <c r="E1378" s="55" t="str">
        <f>_xlfn.IFNA(VLOOKUP(C1378,'Számlafizető(k) adatai'!$C$4:$M$203,11,0),"")</f>
        <v/>
      </c>
      <c r="F1378" s="178"/>
      <c r="G1378" s="178"/>
      <c r="H1378" s="178"/>
      <c r="I1378" s="55" t="str">
        <f>IF(F1378="","",VLOOKUP(LEFT(F1378,5),'Technikai cellák'!B:C,2,0))</f>
        <v/>
      </c>
      <c r="J1378" s="55" t="str">
        <f>IF(F1378="","",VLOOKUP(I1378,'Technikai cellák'!$C$1:$D$12,2,0))</f>
        <v/>
      </c>
      <c r="K1378" s="179"/>
      <c r="L1378" s="67" t="str">
        <f t="shared" si="417"/>
        <v/>
      </c>
      <c r="M1378" s="68">
        <f t="shared" si="418"/>
        <v>0</v>
      </c>
      <c r="N1378" s="66">
        <f t="shared" si="419"/>
        <v>0</v>
      </c>
      <c r="O1378" s="152"/>
      <c r="P1378" s="172">
        <f t="shared" si="434"/>
        <v>0</v>
      </c>
      <c r="Q1378" s="69">
        <f t="shared" si="420"/>
        <v>0</v>
      </c>
      <c r="R1378" s="62">
        <f t="shared" si="421"/>
        <v>0</v>
      </c>
      <c r="S1378" s="153"/>
      <c r="T1378" s="118" t="str">
        <f t="shared" si="435"/>
        <v/>
      </c>
      <c r="U1378" s="154"/>
      <c r="V1378" s="154"/>
      <c r="W1378" s="154"/>
      <c r="X1378" s="154"/>
      <c r="Y1378" s="154"/>
      <c r="Z1378" s="154"/>
      <c r="AA1378" s="154"/>
      <c r="AB1378" s="154"/>
      <c r="AC1378" s="154"/>
      <c r="AD1378" s="154"/>
      <c r="AE1378" s="154"/>
      <c r="AF1378" s="154"/>
      <c r="AG1378" s="63">
        <f t="shared" si="422"/>
        <v>0</v>
      </c>
      <c r="AH1378" s="56">
        <f t="shared" si="423"/>
        <v>0</v>
      </c>
      <c r="AI1378" s="56">
        <f t="shared" si="424"/>
        <v>0</v>
      </c>
      <c r="AJ1378" s="56">
        <f t="shared" si="425"/>
        <v>0</v>
      </c>
      <c r="AK1378" s="56">
        <f t="shared" si="426"/>
        <v>0</v>
      </c>
      <c r="AL1378" s="56">
        <f t="shared" si="427"/>
        <v>0</v>
      </c>
      <c r="AM1378" s="56">
        <f t="shared" si="428"/>
        <v>0</v>
      </c>
      <c r="AN1378" s="56">
        <f t="shared" si="429"/>
        <v>0</v>
      </c>
      <c r="AO1378" s="56">
        <f t="shared" si="430"/>
        <v>0</v>
      </c>
      <c r="AP1378" s="56">
        <f t="shared" si="431"/>
        <v>0</v>
      </c>
      <c r="AQ1378" s="56">
        <f t="shared" si="432"/>
        <v>0</v>
      </c>
      <c r="AR1378" s="86">
        <f t="shared" si="433"/>
        <v>0</v>
      </c>
    </row>
    <row r="1379" spans="1:44" x14ac:dyDescent="0.25">
      <c r="A1379" s="178"/>
      <c r="B1379" s="55" t="str">
        <f>_xlfn.IFNA(VLOOKUP(A1379,'Ajánlatkérő(k) adatai'!$B$4:$C$205,2,0),"")</f>
        <v/>
      </c>
      <c r="C1379" s="178"/>
      <c r="D1379" s="55" t="str">
        <f>_xlfn.IFNA(VLOOKUP(C1379,'Számlafizető(k) adatai'!$C$4:$D$203,2,0),"")</f>
        <v/>
      </c>
      <c r="E1379" s="55" t="str">
        <f>_xlfn.IFNA(VLOOKUP(C1379,'Számlafizető(k) adatai'!$C$4:$M$203,11,0),"")</f>
        <v/>
      </c>
      <c r="F1379" s="178"/>
      <c r="G1379" s="178"/>
      <c r="H1379" s="178"/>
      <c r="I1379" s="55" t="str">
        <f>IF(F1379="","",VLOOKUP(LEFT(F1379,5),'Technikai cellák'!B:C,2,0))</f>
        <v/>
      </c>
      <c r="J1379" s="55" t="str">
        <f>IF(F1379="","",VLOOKUP(I1379,'Technikai cellák'!$C$1:$D$12,2,0))</f>
        <v/>
      </c>
      <c r="K1379" s="179"/>
      <c r="L1379" s="67" t="str">
        <f t="shared" si="417"/>
        <v/>
      </c>
      <c r="M1379" s="68">
        <f t="shared" si="418"/>
        <v>0</v>
      </c>
      <c r="N1379" s="66">
        <f t="shared" si="419"/>
        <v>0</v>
      </c>
      <c r="O1379" s="152"/>
      <c r="P1379" s="172">
        <f t="shared" si="434"/>
        <v>0</v>
      </c>
      <c r="Q1379" s="69">
        <f t="shared" si="420"/>
        <v>0</v>
      </c>
      <c r="R1379" s="62">
        <f t="shared" si="421"/>
        <v>0</v>
      </c>
      <c r="S1379" s="153"/>
      <c r="T1379" s="118" t="str">
        <f t="shared" si="435"/>
        <v/>
      </c>
      <c r="U1379" s="154"/>
      <c r="V1379" s="154"/>
      <c r="W1379" s="154"/>
      <c r="X1379" s="154"/>
      <c r="Y1379" s="154"/>
      <c r="Z1379" s="154"/>
      <c r="AA1379" s="154"/>
      <c r="AB1379" s="154"/>
      <c r="AC1379" s="154"/>
      <c r="AD1379" s="154"/>
      <c r="AE1379" s="154"/>
      <c r="AF1379" s="154"/>
      <c r="AG1379" s="63">
        <f t="shared" si="422"/>
        <v>0</v>
      </c>
      <c r="AH1379" s="56">
        <f t="shared" si="423"/>
        <v>0</v>
      </c>
      <c r="AI1379" s="56">
        <f t="shared" si="424"/>
        <v>0</v>
      </c>
      <c r="AJ1379" s="56">
        <f t="shared" si="425"/>
        <v>0</v>
      </c>
      <c r="AK1379" s="56">
        <f t="shared" si="426"/>
        <v>0</v>
      </c>
      <c r="AL1379" s="56">
        <f t="shared" si="427"/>
        <v>0</v>
      </c>
      <c r="AM1379" s="56">
        <f t="shared" si="428"/>
        <v>0</v>
      </c>
      <c r="AN1379" s="56">
        <f t="shared" si="429"/>
        <v>0</v>
      </c>
      <c r="AO1379" s="56">
        <f t="shared" si="430"/>
        <v>0</v>
      </c>
      <c r="AP1379" s="56">
        <f t="shared" si="431"/>
        <v>0</v>
      </c>
      <c r="AQ1379" s="56">
        <f t="shared" si="432"/>
        <v>0</v>
      </c>
      <c r="AR1379" s="86">
        <f t="shared" si="433"/>
        <v>0</v>
      </c>
    </row>
    <row r="1380" spans="1:44" x14ac:dyDescent="0.25">
      <c r="A1380" s="178"/>
      <c r="B1380" s="55" t="str">
        <f>_xlfn.IFNA(VLOOKUP(A1380,'Ajánlatkérő(k) adatai'!$B$4:$C$205,2,0),"")</f>
        <v/>
      </c>
      <c r="C1380" s="178"/>
      <c r="D1380" s="55" t="str">
        <f>_xlfn.IFNA(VLOOKUP(C1380,'Számlafizető(k) adatai'!$C$4:$D$203,2,0),"")</f>
        <v/>
      </c>
      <c r="E1380" s="55" t="str">
        <f>_xlfn.IFNA(VLOOKUP(C1380,'Számlafizető(k) adatai'!$C$4:$M$203,11,0),"")</f>
        <v/>
      </c>
      <c r="F1380" s="178"/>
      <c r="G1380" s="178"/>
      <c r="H1380" s="178"/>
      <c r="I1380" s="55" t="str">
        <f>IF(F1380="","",VLOOKUP(LEFT(F1380,5),'Technikai cellák'!B:C,2,0))</f>
        <v/>
      </c>
      <c r="J1380" s="55" t="str">
        <f>IF(F1380="","",VLOOKUP(I1380,'Technikai cellák'!$C$1:$D$12,2,0))</f>
        <v/>
      </c>
      <c r="K1380" s="179"/>
      <c r="L1380" s="67" t="str">
        <f t="shared" si="417"/>
        <v/>
      </c>
      <c r="M1380" s="68">
        <f t="shared" si="418"/>
        <v>0</v>
      </c>
      <c r="N1380" s="66">
        <f t="shared" si="419"/>
        <v>0</v>
      </c>
      <c r="O1380" s="152"/>
      <c r="P1380" s="172">
        <f t="shared" si="434"/>
        <v>0</v>
      </c>
      <c r="Q1380" s="69">
        <f t="shared" si="420"/>
        <v>0</v>
      </c>
      <c r="R1380" s="62">
        <f t="shared" si="421"/>
        <v>0</v>
      </c>
      <c r="S1380" s="153"/>
      <c r="T1380" s="118" t="str">
        <f t="shared" si="435"/>
        <v/>
      </c>
      <c r="U1380" s="154"/>
      <c r="V1380" s="154"/>
      <c r="W1380" s="154"/>
      <c r="X1380" s="154"/>
      <c r="Y1380" s="154"/>
      <c r="Z1380" s="154"/>
      <c r="AA1380" s="154"/>
      <c r="AB1380" s="154"/>
      <c r="AC1380" s="154"/>
      <c r="AD1380" s="154"/>
      <c r="AE1380" s="154"/>
      <c r="AF1380" s="154"/>
      <c r="AG1380" s="63">
        <f t="shared" si="422"/>
        <v>0</v>
      </c>
      <c r="AH1380" s="56">
        <f t="shared" si="423"/>
        <v>0</v>
      </c>
      <c r="AI1380" s="56">
        <f t="shared" si="424"/>
        <v>0</v>
      </c>
      <c r="AJ1380" s="56">
        <f t="shared" si="425"/>
        <v>0</v>
      </c>
      <c r="AK1380" s="56">
        <f t="shared" si="426"/>
        <v>0</v>
      </c>
      <c r="AL1380" s="56">
        <f t="shared" si="427"/>
        <v>0</v>
      </c>
      <c r="AM1380" s="56">
        <f t="shared" si="428"/>
        <v>0</v>
      </c>
      <c r="AN1380" s="56">
        <f t="shared" si="429"/>
        <v>0</v>
      </c>
      <c r="AO1380" s="56">
        <f t="shared" si="430"/>
        <v>0</v>
      </c>
      <c r="AP1380" s="56">
        <f t="shared" si="431"/>
        <v>0</v>
      </c>
      <c r="AQ1380" s="56">
        <f t="shared" si="432"/>
        <v>0</v>
      </c>
      <c r="AR1380" s="86">
        <f t="shared" si="433"/>
        <v>0</v>
      </c>
    </row>
    <row r="1381" spans="1:44" x14ac:dyDescent="0.25">
      <c r="A1381" s="178"/>
      <c r="B1381" s="55" t="str">
        <f>_xlfn.IFNA(VLOOKUP(A1381,'Ajánlatkérő(k) adatai'!$B$4:$C$205,2,0),"")</f>
        <v/>
      </c>
      <c r="C1381" s="178"/>
      <c r="D1381" s="55" t="str">
        <f>_xlfn.IFNA(VLOOKUP(C1381,'Számlafizető(k) adatai'!$C$4:$D$203,2,0),"")</f>
        <v/>
      </c>
      <c r="E1381" s="55" t="str">
        <f>_xlfn.IFNA(VLOOKUP(C1381,'Számlafizető(k) adatai'!$C$4:$M$203,11,0),"")</f>
        <v/>
      </c>
      <c r="F1381" s="178"/>
      <c r="G1381" s="178"/>
      <c r="H1381" s="178"/>
      <c r="I1381" s="55" t="str">
        <f>IF(F1381="","",VLOOKUP(LEFT(F1381,5),'Technikai cellák'!B:C,2,0))</f>
        <v/>
      </c>
      <c r="J1381" s="55" t="str">
        <f>IF(F1381="","",VLOOKUP(I1381,'Technikai cellák'!$C$1:$D$12,2,0))</f>
        <v/>
      </c>
      <c r="K1381" s="179"/>
      <c r="L1381" s="67" t="str">
        <f t="shared" si="417"/>
        <v/>
      </c>
      <c r="M1381" s="68">
        <f t="shared" si="418"/>
        <v>0</v>
      </c>
      <c r="N1381" s="66">
        <f t="shared" si="419"/>
        <v>0</v>
      </c>
      <c r="O1381" s="152"/>
      <c r="P1381" s="172">
        <f t="shared" si="434"/>
        <v>0</v>
      </c>
      <c r="Q1381" s="69">
        <f t="shared" si="420"/>
        <v>0</v>
      </c>
      <c r="R1381" s="62">
        <f t="shared" si="421"/>
        <v>0</v>
      </c>
      <c r="S1381" s="153"/>
      <c r="T1381" s="118" t="str">
        <f t="shared" si="435"/>
        <v/>
      </c>
      <c r="U1381" s="154"/>
      <c r="V1381" s="154"/>
      <c r="W1381" s="154"/>
      <c r="X1381" s="154"/>
      <c r="Y1381" s="154"/>
      <c r="Z1381" s="154"/>
      <c r="AA1381" s="154"/>
      <c r="AB1381" s="154"/>
      <c r="AC1381" s="154"/>
      <c r="AD1381" s="154"/>
      <c r="AE1381" s="154"/>
      <c r="AF1381" s="154"/>
      <c r="AG1381" s="63">
        <f t="shared" si="422"/>
        <v>0</v>
      </c>
      <c r="AH1381" s="56">
        <f t="shared" si="423"/>
        <v>0</v>
      </c>
      <c r="AI1381" s="56">
        <f t="shared" si="424"/>
        <v>0</v>
      </c>
      <c r="AJ1381" s="56">
        <f t="shared" si="425"/>
        <v>0</v>
      </c>
      <c r="AK1381" s="56">
        <f t="shared" si="426"/>
        <v>0</v>
      </c>
      <c r="AL1381" s="56">
        <f t="shared" si="427"/>
        <v>0</v>
      </c>
      <c r="AM1381" s="56">
        <f t="shared" si="428"/>
        <v>0</v>
      </c>
      <c r="AN1381" s="56">
        <f t="shared" si="429"/>
        <v>0</v>
      </c>
      <c r="AO1381" s="56">
        <f t="shared" si="430"/>
        <v>0</v>
      </c>
      <c r="AP1381" s="56">
        <f t="shared" si="431"/>
        <v>0</v>
      </c>
      <c r="AQ1381" s="56">
        <f t="shared" si="432"/>
        <v>0</v>
      </c>
      <c r="AR1381" s="86">
        <f t="shared" si="433"/>
        <v>0</v>
      </c>
    </row>
    <row r="1382" spans="1:44" x14ac:dyDescent="0.25">
      <c r="A1382" s="178"/>
      <c r="B1382" s="55" t="str">
        <f>_xlfn.IFNA(VLOOKUP(A1382,'Ajánlatkérő(k) adatai'!$B$4:$C$205,2,0),"")</f>
        <v/>
      </c>
      <c r="C1382" s="178"/>
      <c r="D1382" s="55" t="str">
        <f>_xlfn.IFNA(VLOOKUP(C1382,'Számlafizető(k) adatai'!$C$4:$D$203,2,0),"")</f>
        <v/>
      </c>
      <c r="E1382" s="55" t="str">
        <f>_xlfn.IFNA(VLOOKUP(C1382,'Számlafizető(k) adatai'!$C$4:$M$203,11,0),"")</f>
        <v/>
      </c>
      <c r="F1382" s="178"/>
      <c r="G1382" s="178"/>
      <c r="H1382" s="178"/>
      <c r="I1382" s="55" t="str">
        <f>IF(F1382="","",VLOOKUP(LEFT(F1382,5),'Technikai cellák'!B:C,2,0))</f>
        <v/>
      </c>
      <c r="J1382" s="55" t="str">
        <f>IF(F1382="","",VLOOKUP(I1382,'Technikai cellák'!$C$1:$D$12,2,0))</f>
        <v/>
      </c>
      <c r="K1382" s="179"/>
      <c r="L1382" s="67" t="str">
        <f t="shared" si="417"/>
        <v/>
      </c>
      <c r="M1382" s="68">
        <f t="shared" si="418"/>
        <v>0</v>
      </c>
      <c r="N1382" s="66">
        <f t="shared" si="419"/>
        <v>0</v>
      </c>
      <c r="O1382" s="152"/>
      <c r="P1382" s="172">
        <f t="shared" si="434"/>
        <v>0</v>
      </c>
      <c r="Q1382" s="69">
        <f t="shared" si="420"/>
        <v>0</v>
      </c>
      <c r="R1382" s="62">
        <f t="shared" si="421"/>
        <v>0</v>
      </c>
      <c r="S1382" s="153"/>
      <c r="T1382" s="118" t="str">
        <f t="shared" si="435"/>
        <v/>
      </c>
      <c r="U1382" s="154"/>
      <c r="V1382" s="154"/>
      <c r="W1382" s="154"/>
      <c r="X1382" s="154"/>
      <c r="Y1382" s="154"/>
      <c r="Z1382" s="154"/>
      <c r="AA1382" s="154"/>
      <c r="AB1382" s="154"/>
      <c r="AC1382" s="154"/>
      <c r="AD1382" s="154"/>
      <c r="AE1382" s="154"/>
      <c r="AF1382" s="154"/>
      <c r="AG1382" s="63">
        <f t="shared" si="422"/>
        <v>0</v>
      </c>
      <c r="AH1382" s="56">
        <f t="shared" si="423"/>
        <v>0</v>
      </c>
      <c r="AI1382" s="56">
        <f t="shared" si="424"/>
        <v>0</v>
      </c>
      <c r="AJ1382" s="56">
        <f t="shared" si="425"/>
        <v>0</v>
      </c>
      <c r="AK1382" s="56">
        <f t="shared" si="426"/>
        <v>0</v>
      </c>
      <c r="AL1382" s="56">
        <f t="shared" si="427"/>
        <v>0</v>
      </c>
      <c r="AM1382" s="56">
        <f t="shared" si="428"/>
        <v>0</v>
      </c>
      <c r="AN1382" s="56">
        <f t="shared" si="429"/>
        <v>0</v>
      </c>
      <c r="AO1382" s="56">
        <f t="shared" si="430"/>
        <v>0</v>
      </c>
      <c r="AP1382" s="56">
        <f t="shared" si="431"/>
        <v>0</v>
      </c>
      <c r="AQ1382" s="56">
        <f t="shared" si="432"/>
        <v>0</v>
      </c>
      <c r="AR1382" s="86">
        <f t="shared" si="433"/>
        <v>0</v>
      </c>
    </row>
    <row r="1383" spans="1:44" x14ac:dyDescent="0.25">
      <c r="A1383" s="178"/>
      <c r="B1383" s="55" t="str">
        <f>_xlfn.IFNA(VLOOKUP(A1383,'Ajánlatkérő(k) adatai'!$B$4:$C$205,2,0),"")</f>
        <v/>
      </c>
      <c r="C1383" s="178"/>
      <c r="D1383" s="55" t="str">
        <f>_xlfn.IFNA(VLOOKUP(C1383,'Számlafizető(k) adatai'!$C$4:$D$203,2,0),"")</f>
        <v/>
      </c>
      <c r="E1383" s="55" t="str">
        <f>_xlfn.IFNA(VLOOKUP(C1383,'Számlafizető(k) adatai'!$C$4:$M$203,11,0),"")</f>
        <v/>
      </c>
      <c r="F1383" s="178"/>
      <c r="G1383" s="178"/>
      <c r="H1383" s="178"/>
      <c r="I1383" s="55" t="str">
        <f>IF(F1383="","",VLOOKUP(LEFT(F1383,5),'Technikai cellák'!B:C,2,0))</f>
        <v/>
      </c>
      <c r="J1383" s="55" t="str">
        <f>IF(F1383="","",VLOOKUP(I1383,'Technikai cellák'!$C$1:$D$12,2,0))</f>
        <v/>
      </c>
      <c r="K1383" s="179"/>
      <c r="L1383" s="67" t="str">
        <f t="shared" si="417"/>
        <v/>
      </c>
      <c r="M1383" s="68">
        <f t="shared" si="418"/>
        <v>0</v>
      </c>
      <c r="N1383" s="66">
        <f t="shared" si="419"/>
        <v>0</v>
      </c>
      <c r="O1383" s="152"/>
      <c r="P1383" s="172">
        <f t="shared" si="434"/>
        <v>0</v>
      </c>
      <c r="Q1383" s="69">
        <f t="shared" si="420"/>
        <v>0</v>
      </c>
      <c r="R1383" s="62">
        <f t="shared" si="421"/>
        <v>0</v>
      </c>
      <c r="S1383" s="153"/>
      <c r="T1383" s="118" t="str">
        <f t="shared" si="435"/>
        <v/>
      </c>
      <c r="U1383" s="154"/>
      <c r="V1383" s="154"/>
      <c r="W1383" s="154"/>
      <c r="X1383" s="154"/>
      <c r="Y1383" s="154"/>
      <c r="Z1383" s="154"/>
      <c r="AA1383" s="154"/>
      <c r="AB1383" s="154"/>
      <c r="AC1383" s="154"/>
      <c r="AD1383" s="154"/>
      <c r="AE1383" s="154"/>
      <c r="AF1383" s="154"/>
      <c r="AG1383" s="63">
        <f t="shared" si="422"/>
        <v>0</v>
      </c>
      <c r="AH1383" s="56">
        <f t="shared" si="423"/>
        <v>0</v>
      </c>
      <c r="AI1383" s="56">
        <f t="shared" si="424"/>
        <v>0</v>
      </c>
      <c r="AJ1383" s="56">
        <f t="shared" si="425"/>
        <v>0</v>
      </c>
      <c r="AK1383" s="56">
        <f t="shared" si="426"/>
        <v>0</v>
      </c>
      <c r="AL1383" s="56">
        <f t="shared" si="427"/>
        <v>0</v>
      </c>
      <c r="AM1383" s="56">
        <f t="shared" si="428"/>
        <v>0</v>
      </c>
      <c r="AN1383" s="56">
        <f t="shared" si="429"/>
        <v>0</v>
      </c>
      <c r="AO1383" s="56">
        <f t="shared" si="430"/>
        <v>0</v>
      </c>
      <c r="AP1383" s="56">
        <f t="shared" si="431"/>
        <v>0</v>
      </c>
      <c r="AQ1383" s="56">
        <f t="shared" si="432"/>
        <v>0</v>
      </c>
      <c r="AR1383" s="86">
        <f t="shared" si="433"/>
        <v>0</v>
      </c>
    </row>
    <row r="1384" spans="1:44" x14ac:dyDescent="0.25">
      <c r="A1384" s="178"/>
      <c r="B1384" s="55" t="str">
        <f>_xlfn.IFNA(VLOOKUP(A1384,'Ajánlatkérő(k) adatai'!$B$4:$C$205,2,0),"")</f>
        <v/>
      </c>
      <c r="C1384" s="178"/>
      <c r="D1384" s="55" t="str">
        <f>_xlfn.IFNA(VLOOKUP(C1384,'Számlafizető(k) adatai'!$C$4:$D$203,2,0),"")</f>
        <v/>
      </c>
      <c r="E1384" s="55" t="str">
        <f>_xlfn.IFNA(VLOOKUP(C1384,'Számlafizető(k) adatai'!$C$4:$M$203,11,0),"")</f>
        <v/>
      </c>
      <c r="F1384" s="178"/>
      <c r="G1384" s="178"/>
      <c r="H1384" s="178"/>
      <c r="I1384" s="55" t="str">
        <f>IF(F1384="","",VLOOKUP(LEFT(F1384,5),'Technikai cellák'!B:C,2,0))</f>
        <v/>
      </c>
      <c r="J1384" s="55" t="str">
        <f>IF(F1384="","",VLOOKUP(I1384,'Technikai cellák'!$C$1:$D$12,2,0))</f>
        <v/>
      </c>
      <c r="K1384" s="179"/>
      <c r="L1384" s="67" t="str">
        <f t="shared" si="417"/>
        <v/>
      </c>
      <c r="M1384" s="68">
        <f t="shared" si="418"/>
        <v>0</v>
      </c>
      <c r="N1384" s="66">
        <f t="shared" si="419"/>
        <v>0</v>
      </c>
      <c r="O1384" s="152"/>
      <c r="P1384" s="172">
        <f t="shared" si="434"/>
        <v>0</v>
      </c>
      <c r="Q1384" s="69">
        <f t="shared" si="420"/>
        <v>0</v>
      </c>
      <c r="R1384" s="62">
        <f t="shared" si="421"/>
        <v>0</v>
      </c>
      <c r="S1384" s="153"/>
      <c r="T1384" s="118" t="str">
        <f t="shared" si="435"/>
        <v/>
      </c>
      <c r="U1384" s="154"/>
      <c r="V1384" s="154"/>
      <c r="W1384" s="154"/>
      <c r="X1384" s="154"/>
      <c r="Y1384" s="154"/>
      <c r="Z1384" s="154"/>
      <c r="AA1384" s="154"/>
      <c r="AB1384" s="154"/>
      <c r="AC1384" s="154"/>
      <c r="AD1384" s="154"/>
      <c r="AE1384" s="154"/>
      <c r="AF1384" s="154"/>
      <c r="AG1384" s="63">
        <f t="shared" si="422"/>
        <v>0</v>
      </c>
      <c r="AH1384" s="56">
        <f t="shared" si="423"/>
        <v>0</v>
      </c>
      <c r="AI1384" s="56">
        <f t="shared" si="424"/>
        <v>0</v>
      </c>
      <c r="AJ1384" s="56">
        <f t="shared" si="425"/>
        <v>0</v>
      </c>
      <c r="AK1384" s="56">
        <f t="shared" si="426"/>
        <v>0</v>
      </c>
      <c r="AL1384" s="56">
        <f t="shared" si="427"/>
        <v>0</v>
      </c>
      <c r="AM1384" s="56">
        <f t="shared" si="428"/>
        <v>0</v>
      </c>
      <c r="AN1384" s="56">
        <f t="shared" si="429"/>
        <v>0</v>
      </c>
      <c r="AO1384" s="56">
        <f t="shared" si="430"/>
        <v>0</v>
      </c>
      <c r="AP1384" s="56">
        <f t="shared" si="431"/>
        <v>0</v>
      </c>
      <c r="AQ1384" s="56">
        <f t="shared" si="432"/>
        <v>0</v>
      </c>
      <c r="AR1384" s="86">
        <f t="shared" si="433"/>
        <v>0</v>
      </c>
    </row>
    <row r="1385" spans="1:44" x14ac:dyDescent="0.25">
      <c r="A1385" s="178"/>
      <c r="B1385" s="55" t="str">
        <f>_xlfn.IFNA(VLOOKUP(A1385,'Ajánlatkérő(k) adatai'!$B$4:$C$205,2,0),"")</f>
        <v/>
      </c>
      <c r="C1385" s="178"/>
      <c r="D1385" s="55" t="str">
        <f>_xlfn.IFNA(VLOOKUP(C1385,'Számlafizető(k) adatai'!$C$4:$D$203,2,0),"")</f>
        <v/>
      </c>
      <c r="E1385" s="55" t="str">
        <f>_xlfn.IFNA(VLOOKUP(C1385,'Számlafizető(k) adatai'!$C$4:$M$203,11,0),"")</f>
        <v/>
      </c>
      <c r="F1385" s="178"/>
      <c r="G1385" s="178"/>
      <c r="H1385" s="178"/>
      <c r="I1385" s="55" t="str">
        <f>IF(F1385="","",VLOOKUP(LEFT(F1385,5),'Technikai cellák'!B:C,2,0))</f>
        <v/>
      </c>
      <c r="J1385" s="55" t="str">
        <f>IF(F1385="","",VLOOKUP(I1385,'Technikai cellák'!$C$1:$D$12,2,0))</f>
        <v/>
      </c>
      <c r="K1385" s="179"/>
      <c r="L1385" s="67" t="str">
        <f t="shared" si="417"/>
        <v/>
      </c>
      <c r="M1385" s="68">
        <f t="shared" si="418"/>
        <v>0</v>
      </c>
      <c r="N1385" s="66">
        <f t="shared" si="419"/>
        <v>0</v>
      </c>
      <c r="O1385" s="152"/>
      <c r="P1385" s="172">
        <f t="shared" si="434"/>
        <v>0</v>
      </c>
      <c r="Q1385" s="69">
        <f t="shared" si="420"/>
        <v>0</v>
      </c>
      <c r="R1385" s="62">
        <f t="shared" si="421"/>
        <v>0</v>
      </c>
      <c r="S1385" s="153"/>
      <c r="T1385" s="118" t="str">
        <f t="shared" si="435"/>
        <v/>
      </c>
      <c r="U1385" s="154"/>
      <c r="V1385" s="154"/>
      <c r="W1385" s="154"/>
      <c r="X1385" s="154"/>
      <c r="Y1385" s="154"/>
      <c r="Z1385" s="154"/>
      <c r="AA1385" s="154"/>
      <c r="AB1385" s="154"/>
      <c r="AC1385" s="154"/>
      <c r="AD1385" s="154"/>
      <c r="AE1385" s="154"/>
      <c r="AF1385" s="154"/>
      <c r="AG1385" s="63">
        <f t="shared" si="422"/>
        <v>0</v>
      </c>
      <c r="AH1385" s="56">
        <f t="shared" si="423"/>
        <v>0</v>
      </c>
      <c r="AI1385" s="56">
        <f t="shared" si="424"/>
        <v>0</v>
      </c>
      <c r="AJ1385" s="56">
        <f t="shared" si="425"/>
        <v>0</v>
      </c>
      <c r="AK1385" s="56">
        <f t="shared" si="426"/>
        <v>0</v>
      </c>
      <c r="AL1385" s="56">
        <f t="shared" si="427"/>
        <v>0</v>
      </c>
      <c r="AM1385" s="56">
        <f t="shared" si="428"/>
        <v>0</v>
      </c>
      <c r="AN1385" s="56">
        <f t="shared" si="429"/>
        <v>0</v>
      </c>
      <c r="AO1385" s="56">
        <f t="shared" si="430"/>
        <v>0</v>
      </c>
      <c r="AP1385" s="56">
        <f t="shared" si="431"/>
        <v>0</v>
      </c>
      <c r="AQ1385" s="56">
        <f t="shared" si="432"/>
        <v>0</v>
      </c>
      <c r="AR1385" s="86">
        <f t="shared" si="433"/>
        <v>0</v>
      </c>
    </row>
    <row r="1386" spans="1:44" x14ac:dyDescent="0.25">
      <c r="A1386" s="178"/>
      <c r="B1386" s="55" t="str">
        <f>_xlfn.IFNA(VLOOKUP(A1386,'Ajánlatkérő(k) adatai'!$B$4:$C$205,2,0),"")</f>
        <v/>
      </c>
      <c r="C1386" s="178"/>
      <c r="D1386" s="55" t="str">
        <f>_xlfn.IFNA(VLOOKUP(C1386,'Számlafizető(k) adatai'!$C$4:$D$203,2,0),"")</f>
        <v/>
      </c>
      <c r="E1386" s="55" t="str">
        <f>_xlfn.IFNA(VLOOKUP(C1386,'Számlafizető(k) adatai'!$C$4:$M$203,11,0),"")</f>
        <v/>
      </c>
      <c r="F1386" s="178"/>
      <c r="G1386" s="178"/>
      <c r="H1386" s="178"/>
      <c r="I1386" s="55" t="str">
        <f>IF(F1386="","",VLOOKUP(LEFT(F1386,5),'Technikai cellák'!B:C,2,0))</f>
        <v/>
      </c>
      <c r="J1386" s="55" t="str">
        <f>IF(F1386="","",VLOOKUP(I1386,'Technikai cellák'!$C$1:$D$12,2,0))</f>
        <v/>
      </c>
      <c r="K1386" s="179"/>
      <c r="L1386" s="67" t="str">
        <f t="shared" si="417"/>
        <v/>
      </c>
      <c r="M1386" s="68">
        <f t="shared" si="418"/>
        <v>0</v>
      </c>
      <c r="N1386" s="66">
        <f t="shared" si="419"/>
        <v>0</v>
      </c>
      <c r="O1386" s="152"/>
      <c r="P1386" s="172">
        <f t="shared" si="434"/>
        <v>0</v>
      </c>
      <c r="Q1386" s="69">
        <f t="shared" si="420"/>
        <v>0</v>
      </c>
      <c r="R1386" s="62">
        <f t="shared" si="421"/>
        <v>0</v>
      </c>
      <c r="S1386" s="153"/>
      <c r="T1386" s="118" t="str">
        <f t="shared" si="435"/>
        <v/>
      </c>
      <c r="U1386" s="154"/>
      <c r="V1386" s="154"/>
      <c r="W1386" s="154"/>
      <c r="X1386" s="154"/>
      <c r="Y1386" s="154"/>
      <c r="Z1386" s="154"/>
      <c r="AA1386" s="154"/>
      <c r="AB1386" s="154"/>
      <c r="AC1386" s="154"/>
      <c r="AD1386" s="154"/>
      <c r="AE1386" s="154"/>
      <c r="AF1386" s="154"/>
      <c r="AG1386" s="63">
        <f t="shared" si="422"/>
        <v>0</v>
      </c>
      <c r="AH1386" s="56">
        <f t="shared" si="423"/>
        <v>0</v>
      </c>
      <c r="AI1386" s="56">
        <f t="shared" si="424"/>
        <v>0</v>
      </c>
      <c r="AJ1386" s="56">
        <f t="shared" si="425"/>
        <v>0</v>
      </c>
      <c r="AK1386" s="56">
        <f t="shared" si="426"/>
        <v>0</v>
      </c>
      <c r="AL1386" s="56">
        <f t="shared" si="427"/>
        <v>0</v>
      </c>
      <c r="AM1386" s="56">
        <f t="shared" si="428"/>
        <v>0</v>
      </c>
      <c r="AN1386" s="56">
        <f t="shared" si="429"/>
        <v>0</v>
      </c>
      <c r="AO1386" s="56">
        <f t="shared" si="430"/>
        <v>0</v>
      </c>
      <c r="AP1386" s="56">
        <f t="shared" si="431"/>
        <v>0</v>
      </c>
      <c r="AQ1386" s="56">
        <f t="shared" si="432"/>
        <v>0</v>
      </c>
      <c r="AR1386" s="86">
        <f t="shared" si="433"/>
        <v>0</v>
      </c>
    </row>
    <row r="1387" spans="1:44" x14ac:dyDescent="0.25">
      <c r="A1387" s="178"/>
      <c r="B1387" s="55" t="str">
        <f>_xlfn.IFNA(VLOOKUP(A1387,'Ajánlatkérő(k) adatai'!$B$4:$C$205,2,0),"")</f>
        <v/>
      </c>
      <c r="C1387" s="178"/>
      <c r="D1387" s="55" t="str">
        <f>_xlfn.IFNA(VLOOKUP(C1387,'Számlafizető(k) adatai'!$C$4:$D$203,2,0),"")</f>
        <v/>
      </c>
      <c r="E1387" s="55" t="str">
        <f>_xlfn.IFNA(VLOOKUP(C1387,'Számlafizető(k) adatai'!$C$4:$M$203,11,0),"")</f>
        <v/>
      </c>
      <c r="F1387" s="178"/>
      <c r="G1387" s="178"/>
      <c r="H1387" s="178"/>
      <c r="I1387" s="55" t="str">
        <f>IF(F1387="","",VLOOKUP(LEFT(F1387,5),'Technikai cellák'!B:C,2,0))</f>
        <v/>
      </c>
      <c r="J1387" s="55" t="str">
        <f>IF(F1387="","",VLOOKUP(I1387,'Technikai cellák'!$C$1:$D$12,2,0))</f>
        <v/>
      </c>
      <c r="K1387" s="179"/>
      <c r="L1387" s="67" t="str">
        <f t="shared" si="417"/>
        <v/>
      </c>
      <c r="M1387" s="68">
        <f t="shared" si="418"/>
        <v>0</v>
      </c>
      <c r="N1387" s="66">
        <f t="shared" si="419"/>
        <v>0</v>
      </c>
      <c r="O1387" s="152"/>
      <c r="P1387" s="172">
        <f t="shared" si="434"/>
        <v>0</v>
      </c>
      <c r="Q1387" s="69">
        <f t="shared" si="420"/>
        <v>0</v>
      </c>
      <c r="R1387" s="62">
        <f t="shared" si="421"/>
        <v>0</v>
      </c>
      <c r="S1387" s="153"/>
      <c r="T1387" s="118" t="str">
        <f t="shared" si="435"/>
        <v/>
      </c>
      <c r="U1387" s="154"/>
      <c r="V1387" s="154"/>
      <c r="W1387" s="154"/>
      <c r="X1387" s="154"/>
      <c r="Y1387" s="154"/>
      <c r="Z1387" s="154"/>
      <c r="AA1387" s="154"/>
      <c r="AB1387" s="154"/>
      <c r="AC1387" s="154"/>
      <c r="AD1387" s="154"/>
      <c r="AE1387" s="154"/>
      <c r="AF1387" s="154"/>
      <c r="AG1387" s="63">
        <f t="shared" si="422"/>
        <v>0</v>
      </c>
      <c r="AH1387" s="56">
        <f t="shared" si="423"/>
        <v>0</v>
      </c>
      <c r="AI1387" s="56">
        <f t="shared" si="424"/>
        <v>0</v>
      </c>
      <c r="AJ1387" s="56">
        <f t="shared" si="425"/>
        <v>0</v>
      </c>
      <c r="AK1387" s="56">
        <f t="shared" si="426"/>
        <v>0</v>
      </c>
      <c r="AL1387" s="56">
        <f t="shared" si="427"/>
        <v>0</v>
      </c>
      <c r="AM1387" s="56">
        <f t="shared" si="428"/>
        <v>0</v>
      </c>
      <c r="AN1387" s="56">
        <f t="shared" si="429"/>
        <v>0</v>
      </c>
      <c r="AO1387" s="56">
        <f t="shared" si="430"/>
        <v>0</v>
      </c>
      <c r="AP1387" s="56">
        <f t="shared" si="431"/>
        <v>0</v>
      </c>
      <c r="AQ1387" s="56">
        <f t="shared" si="432"/>
        <v>0</v>
      </c>
      <c r="AR1387" s="86">
        <f t="shared" si="433"/>
        <v>0</v>
      </c>
    </row>
    <row r="1388" spans="1:44" x14ac:dyDescent="0.25">
      <c r="A1388" s="178"/>
      <c r="B1388" s="55" t="str">
        <f>_xlfn.IFNA(VLOOKUP(A1388,'Ajánlatkérő(k) adatai'!$B$4:$C$205,2,0),"")</f>
        <v/>
      </c>
      <c r="C1388" s="178"/>
      <c r="D1388" s="55" t="str">
        <f>_xlfn.IFNA(VLOOKUP(C1388,'Számlafizető(k) adatai'!$C$4:$D$203,2,0),"")</f>
        <v/>
      </c>
      <c r="E1388" s="55" t="str">
        <f>_xlfn.IFNA(VLOOKUP(C1388,'Számlafizető(k) adatai'!$C$4:$M$203,11,0),"")</f>
        <v/>
      </c>
      <c r="F1388" s="178"/>
      <c r="G1388" s="178"/>
      <c r="H1388" s="178"/>
      <c r="I1388" s="55" t="str">
        <f>IF(F1388="","",VLOOKUP(LEFT(F1388,5),'Technikai cellák'!B:C,2,0))</f>
        <v/>
      </c>
      <c r="J1388" s="55" t="str">
        <f>IF(F1388="","",VLOOKUP(I1388,'Technikai cellák'!$C$1:$D$12,2,0))</f>
        <v/>
      </c>
      <c r="K1388" s="179"/>
      <c r="L1388" s="67" t="str">
        <f t="shared" si="417"/>
        <v/>
      </c>
      <c r="M1388" s="68">
        <f t="shared" si="418"/>
        <v>0</v>
      </c>
      <c r="N1388" s="66">
        <f t="shared" si="419"/>
        <v>0</v>
      </c>
      <c r="O1388" s="152"/>
      <c r="P1388" s="172">
        <f t="shared" si="434"/>
        <v>0</v>
      </c>
      <c r="Q1388" s="69">
        <f t="shared" si="420"/>
        <v>0</v>
      </c>
      <c r="R1388" s="62">
        <f t="shared" si="421"/>
        <v>0</v>
      </c>
      <c r="S1388" s="153"/>
      <c r="T1388" s="118" t="str">
        <f t="shared" si="435"/>
        <v/>
      </c>
      <c r="U1388" s="154"/>
      <c r="V1388" s="154"/>
      <c r="W1388" s="154"/>
      <c r="X1388" s="154"/>
      <c r="Y1388" s="154"/>
      <c r="Z1388" s="154"/>
      <c r="AA1388" s="154"/>
      <c r="AB1388" s="154"/>
      <c r="AC1388" s="154"/>
      <c r="AD1388" s="154"/>
      <c r="AE1388" s="154"/>
      <c r="AF1388" s="154"/>
      <c r="AG1388" s="63">
        <f t="shared" si="422"/>
        <v>0</v>
      </c>
      <c r="AH1388" s="56">
        <f t="shared" si="423"/>
        <v>0</v>
      </c>
      <c r="AI1388" s="56">
        <f t="shared" si="424"/>
        <v>0</v>
      </c>
      <c r="AJ1388" s="56">
        <f t="shared" si="425"/>
        <v>0</v>
      </c>
      <c r="AK1388" s="56">
        <f t="shared" si="426"/>
        <v>0</v>
      </c>
      <c r="AL1388" s="56">
        <f t="shared" si="427"/>
        <v>0</v>
      </c>
      <c r="AM1388" s="56">
        <f t="shared" si="428"/>
        <v>0</v>
      </c>
      <c r="AN1388" s="56">
        <f t="shared" si="429"/>
        <v>0</v>
      </c>
      <c r="AO1388" s="56">
        <f t="shared" si="430"/>
        <v>0</v>
      </c>
      <c r="AP1388" s="56">
        <f t="shared" si="431"/>
        <v>0</v>
      </c>
      <c r="AQ1388" s="56">
        <f t="shared" si="432"/>
        <v>0</v>
      </c>
      <c r="AR1388" s="86">
        <f t="shared" si="433"/>
        <v>0</v>
      </c>
    </row>
    <row r="1389" spans="1:44" x14ac:dyDescent="0.25">
      <c r="A1389" s="178"/>
      <c r="B1389" s="55" t="str">
        <f>_xlfn.IFNA(VLOOKUP(A1389,'Ajánlatkérő(k) adatai'!$B$4:$C$205,2,0),"")</f>
        <v/>
      </c>
      <c r="C1389" s="178"/>
      <c r="D1389" s="55" t="str">
        <f>_xlfn.IFNA(VLOOKUP(C1389,'Számlafizető(k) adatai'!$C$4:$D$203,2,0),"")</f>
        <v/>
      </c>
      <c r="E1389" s="55" t="str">
        <f>_xlfn.IFNA(VLOOKUP(C1389,'Számlafizető(k) adatai'!$C$4:$M$203,11,0),"")</f>
        <v/>
      </c>
      <c r="F1389" s="178"/>
      <c r="G1389" s="178"/>
      <c r="H1389" s="178"/>
      <c r="I1389" s="55" t="str">
        <f>IF(F1389="","",VLOOKUP(LEFT(F1389,5),'Technikai cellák'!B:C,2,0))</f>
        <v/>
      </c>
      <c r="J1389" s="55" t="str">
        <f>IF(F1389="","",VLOOKUP(I1389,'Technikai cellák'!$C$1:$D$12,2,0))</f>
        <v/>
      </c>
      <c r="K1389" s="179"/>
      <c r="L1389" s="67" t="str">
        <f t="shared" si="417"/>
        <v/>
      </c>
      <c r="M1389" s="68">
        <f t="shared" si="418"/>
        <v>0</v>
      </c>
      <c r="N1389" s="66">
        <f t="shared" si="419"/>
        <v>0</v>
      </c>
      <c r="O1389" s="152"/>
      <c r="P1389" s="172">
        <f t="shared" si="434"/>
        <v>0</v>
      </c>
      <c r="Q1389" s="69">
        <f t="shared" si="420"/>
        <v>0</v>
      </c>
      <c r="R1389" s="62">
        <f t="shared" si="421"/>
        <v>0</v>
      </c>
      <c r="S1389" s="153"/>
      <c r="T1389" s="118" t="str">
        <f t="shared" si="435"/>
        <v/>
      </c>
      <c r="U1389" s="154"/>
      <c r="V1389" s="154"/>
      <c r="W1389" s="154"/>
      <c r="X1389" s="154"/>
      <c r="Y1389" s="154"/>
      <c r="Z1389" s="154"/>
      <c r="AA1389" s="154"/>
      <c r="AB1389" s="154"/>
      <c r="AC1389" s="154"/>
      <c r="AD1389" s="154"/>
      <c r="AE1389" s="154"/>
      <c r="AF1389" s="154"/>
      <c r="AG1389" s="63">
        <f t="shared" si="422"/>
        <v>0</v>
      </c>
      <c r="AH1389" s="56">
        <f t="shared" si="423"/>
        <v>0</v>
      </c>
      <c r="AI1389" s="56">
        <f t="shared" si="424"/>
        <v>0</v>
      </c>
      <c r="AJ1389" s="56">
        <f t="shared" si="425"/>
        <v>0</v>
      </c>
      <c r="AK1389" s="56">
        <f t="shared" si="426"/>
        <v>0</v>
      </c>
      <c r="AL1389" s="56">
        <f t="shared" si="427"/>
        <v>0</v>
      </c>
      <c r="AM1389" s="56">
        <f t="shared" si="428"/>
        <v>0</v>
      </c>
      <c r="AN1389" s="56">
        <f t="shared" si="429"/>
        <v>0</v>
      </c>
      <c r="AO1389" s="56">
        <f t="shared" si="430"/>
        <v>0</v>
      </c>
      <c r="AP1389" s="56">
        <f t="shared" si="431"/>
        <v>0</v>
      </c>
      <c r="AQ1389" s="56">
        <f t="shared" si="432"/>
        <v>0</v>
      </c>
      <c r="AR1389" s="86">
        <f t="shared" si="433"/>
        <v>0</v>
      </c>
    </row>
    <row r="1390" spans="1:44" x14ac:dyDescent="0.25">
      <c r="A1390" s="178"/>
      <c r="B1390" s="55" t="str">
        <f>_xlfn.IFNA(VLOOKUP(A1390,'Ajánlatkérő(k) adatai'!$B$4:$C$205,2,0),"")</f>
        <v/>
      </c>
      <c r="C1390" s="178"/>
      <c r="D1390" s="55" t="str">
        <f>_xlfn.IFNA(VLOOKUP(C1390,'Számlafizető(k) adatai'!$C$4:$D$203,2,0),"")</f>
        <v/>
      </c>
      <c r="E1390" s="55" t="str">
        <f>_xlfn.IFNA(VLOOKUP(C1390,'Számlafizető(k) adatai'!$C$4:$M$203,11,0),"")</f>
        <v/>
      </c>
      <c r="F1390" s="178"/>
      <c r="G1390" s="178"/>
      <c r="H1390" s="178"/>
      <c r="I1390" s="55" t="str">
        <f>IF(F1390="","",VLOOKUP(LEFT(F1390,5),'Technikai cellák'!B:C,2,0))</f>
        <v/>
      </c>
      <c r="J1390" s="55" t="str">
        <f>IF(F1390="","",VLOOKUP(I1390,'Technikai cellák'!$C$1:$D$12,2,0))</f>
        <v/>
      </c>
      <c r="K1390" s="179"/>
      <c r="L1390" s="67" t="str">
        <f t="shared" si="417"/>
        <v/>
      </c>
      <c r="M1390" s="68">
        <f t="shared" si="418"/>
        <v>0</v>
      </c>
      <c r="N1390" s="66">
        <f t="shared" si="419"/>
        <v>0</v>
      </c>
      <c r="O1390" s="152"/>
      <c r="P1390" s="172">
        <f t="shared" si="434"/>
        <v>0</v>
      </c>
      <c r="Q1390" s="69">
        <f t="shared" si="420"/>
        <v>0</v>
      </c>
      <c r="R1390" s="62">
        <f t="shared" si="421"/>
        <v>0</v>
      </c>
      <c r="S1390" s="153"/>
      <c r="T1390" s="118" t="str">
        <f t="shared" si="435"/>
        <v/>
      </c>
      <c r="U1390" s="154"/>
      <c r="V1390" s="154"/>
      <c r="W1390" s="154"/>
      <c r="X1390" s="154"/>
      <c r="Y1390" s="154"/>
      <c r="Z1390" s="154"/>
      <c r="AA1390" s="154"/>
      <c r="AB1390" s="154"/>
      <c r="AC1390" s="154"/>
      <c r="AD1390" s="154"/>
      <c r="AE1390" s="154"/>
      <c r="AF1390" s="154"/>
      <c r="AG1390" s="63">
        <f t="shared" si="422"/>
        <v>0</v>
      </c>
      <c r="AH1390" s="56">
        <f t="shared" si="423"/>
        <v>0</v>
      </c>
      <c r="AI1390" s="56">
        <f t="shared" si="424"/>
        <v>0</v>
      </c>
      <c r="AJ1390" s="56">
        <f t="shared" si="425"/>
        <v>0</v>
      </c>
      <c r="AK1390" s="56">
        <f t="shared" si="426"/>
        <v>0</v>
      </c>
      <c r="AL1390" s="56">
        <f t="shared" si="427"/>
        <v>0</v>
      </c>
      <c r="AM1390" s="56">
        <f t="shared" si="428"/>
        <v>0</v>
      </c>
      <c r="AN1390" s="56">
        <f t="shared" si="429"/>
        <v>0</v>
      </c>
      <c r="AO1390" s="56">
        <f t="shared" si="430"/>
        <v>0</v>
      </c>
      <c r="AP1390" s="56">
        <f t="shared" si="431"/>
        <v>0</v>
      </c>
      <c r="AQ1390" s="56">
        <f t="shared" si="432"/>
        <v>0</v>
      </c>
      <c r="AR1390" s="86">
        <f t="shared" si="433"/>
        <v>0</v>
      </c>
    </row>
    <row r="1391" spans="1:44" x14ac:dyDescent="0.25">
      <c r="A1391" s="178"/>
      <c r="B1391" s="55" t="str">
        <f>_xlfn.IFNA(VLOOKUP(A1391,'Ajánlatkérő(k) adatai'!$B$4:$C$205,2,0),"")</f>
        <v/>
      </c>
      <c r="C1391" s="178"/>
      <c r="D1391" s="55" t="str">
        <f>_xlfn.IFNA(VLOOKUP(C1391,'Számlafizető(k) adatai'!$C$4:$D$203,2,0),"")</f>
        <v/>
      </c>
      <c r="E1391" s="55" t="str">
        <f>_xlfn.IFNA(VLOOKUP(C1391,'Számlafizető(k) adatai'!$C$4:$M$203,11,0),"")</f>
        <v/>
      </c>
      <c r="F1391" s="178"/>
      <c r="G1391" s="178"/>
      <c r="H1391" s="178"/>
      <c r="I1391" s="55" t="str">
        <f>IF(F1391="","",VLOOKUP(LEFT(F1391,5),'Technikai cellák'!B:C,2,0))</f>
        <v/>
      </c>
      <c r="J1391" s="55" t="str">
        <f>IF(F1391="","",VLOOKUP(I1391,'Technikai cellák'!$C$1:$D$12,2,0))</f>
        <v/>
      </c>
      <c r="K1391" s="179"/>
      <c r="L1391" s="67" t="str">
        <f t="shared" si="417"/>
        <v/>
      </c>
      <c r="M1391" s="68">
        <f t="shared" si="418"/>
        <v>0</v>
      </c>
      <c r="N1391" s="66">
        <f t="shared" si="419"/>
        <v>0</v>
      </c>
      <c r="O1391" s="152"/>
      <c r="P1391" s="172">
        <f t="shared" si="434"/>
        <v>0</v>
      </c>
      <c r="Q1391" s="69">
        <f t="shared" si="420"/>
        <v>0</v>
      </c>
      <c r="R1391" s="62">
        <f t="shared" si="421"/>
        <v>0</v>
      </c>
      <c r="S1391" s="153"/>
      <c r="T1391" s="118" t="str">
        <f t="shared" si="435"/>
        <v/>
      </c>
      <c r="U1391" s="154"/>
      <c r="V1391" s="154"/>
      <c r="W1391" s="154"/>
      <c r="X1391" s="154"/>
      <c r="Y1391" s="154"/>
      <c r="Z1391" s="154"/>
      <c r="AA1391" s="154"/>
      <c r="AB1391" s="154"/>
      <c r="AC1391" s="154"/>
      <c r="AD1391" s="154"/>
      <c r="AE1391" s="154"/>
      <c r="AF1391" s="154"/>
      <c r="AG1391" s="63">
        <f t="shared" si="422"/>
        <v>0</v>
      </c>
      <c r="AH1391" s="56">
        <f t="shared" si="423"/>
        <v>0</v>
      </c>
      <c r="AI1391" s="56">
        <f t="shared" si="424"/>
        <v>0</v>
      </c>
      <c r="AJ1391" s="56">
        <f t="shared" si="425"/>
        <v>0</v>
      </c>
      <c r="AK1391" s="56">
        <f t="shared" si="426"/>
        <v>0</v>
      </c>
      <c r="AL1391" s="56">
        <f t="shared" si="427"/>
        <v>0</v>
      </c>
      <c r="AM1391" s="56">
        <f t="shared" si="428"/>
        <v>0</v>
      </c>
      <c r="AN1391" s="56">
        <f t="shared" si="429"/>
        <v>0</v>
      </c>
      <c r="AO1391" s="56">
        <f t="shared" si="430"/>
        <v>0</v>
      </c>
      <c r="AP1391" s="56">
        <f t="shared" si="431"/>
        <v>0</v>
      </c>
      <c r="AQ1391" s="56">
        <f t="shared" si="432"/>
        <v>0</v>
      </c>
      <c r="AR1391" s="86">
        <f t="shared" si="433"/>
        <v>0</v>
      </c>
    </row>
    <row r="1392" spans="1:44" x14ac:dyDescent="0.25">
      <c r="A1392" s="178"/>
      <c r="B1392" s="55" t="str">
        <f>_xlfn.IFNA(VLOOKUP(A1392,'Ajánlatkérő(k) adatai'!$B$4:$C$205,2,0),"")</f>
        <v/>
      </c>
      <c r="C1392" s="178"/>
      <c r="D1392" s="55" t="str">
        <f>_xlfn.IFNA(VLOOKUP(C1392,'Számlafizető(k) adatai'!$C$4:$D$203,2,0),"")</f>
        <v/>
      </c>
      <c r="E1392" s="55" t="str">
        <f>_xlfn.IFNA(VLOOKUP(C1392,'Számlafizető(k) adatai'!$C$4:$M$203,11,0),"")</f>
        <v/>
      </c>
      <c r="F1392" s="178"/>
      <c r="G1392" s="178"/>
      <c r="H1392" s="178"/>
      <c r="I1392" s="55" t="str">
        <f>IF(F1392="","",VLOOKUP(LEFT(F1392,5),'Technikai cellák'!B:C,2,0))</f>
        <v/>
      </c>
      <c r="J1392" s="55" t="str">
        <f>IF(F1392="","",VLOOKUP(I1392,'Technikai cellák'!$C$1:$D$12,2,0))</f>
        <v/>
      </c>
      <c r="K1392" s="179"/>
      <c r="L1392" s="67" t="str">
        <f t="shared" si="417"/>
        <v/>
      </c>
      <c r="M1392" s="68">
        <f t="shared" si="418"/>
        <v>0</v>
      </c>
      <c r="N1392" s="66">
        <f t="shared" si="419"/>
        <v>0</v>
      </c>
      <c r="O1392" s="152"/>
      <c r="P1392" s="172">
        <f t="shared" si="434"/>
        <v>0</v>
      </c>
      <c r="Q1392" s="69">
        <f t="shared" si="420"/>
        <v>0</v>
      </c>
      <c r="R1392" s="62">
        <f t="shared" si="421"/>
        <v>0</v>
      </c>
      <c r="S1392" s="153"/>
      <c r="T1392" s="118" t="str">
        <f t="shared" si="435"/>
        <v/>
      </c>
      <c r="U1392" s="154"/>
      <c r="V1392" s="154"/>
      <c r="W1392" s="154"/>
      <c r="X1392" s="154"/>
      <c r="Y1392" s="154"/>
      <c r="Z1392" s="154"/>
      <c r="AA1392" s="154"/>
      <c r="AB1392" s="154"/>
      <c r="AC1392" s="154"/>
      <c r="AD1392" s="154"/>
      <c r="AE1392" s="154"/>
      <c r="AF1392" s="154"/>
      <c r="AG1392" s="63">
        <f t="shared" si="422"/>
        <v>0</v>
      </c>
      <c r="AH1392" s="56">
        <f t="shared" si="423"/>
        <v>0</v>
      </c>
      <c r="AI1392" s="56">
        <f t="shared" si="424"/>
        <v>0</v>
      </c>
      <c r="AJ1392" s="56">
        <f t="shared" si="425"/>
        <v>0</v>
      </c>
      <c r="AK1392" s="56">
        <f t="shared" si="426"/>
        <v>0</v>
      </c>
      <c r="AL1392" s="56">
        <f t="shared" si="427"/>
        <v>0</v>
      </c>
      <c r="AM1392" s="56">
        <f t="shared" si="428"/>
        <v>0</v>
      </c>
      <c r="AN1392" s="56">
        <f t="shared" si="429"/>
        <v>0</v>
      </c>
      <c r="AO1392" s="56">
        <f t="shared" si="430"/>
        <v>0</v>
      </c>
      <c r="AP1392" s="56">
        <f t="shared" si="431"/>
        <v>0</v>
      </c>
      <c r="AQ1392" s="56">
        <f t="shared" si="432"/>
        <v>0</v>
      </c>
      <c r="AR1392" s="86">
        <f t="shared" si="433"/>
        <v>0</v>
      </c>
    </row>
    <row r="1393" spans="1:44" x14ac:dyDescent="0.25">
      <c r="A1393" s="178"/>
      <c r="B1393" s="55" t="str">
        <f>_xlfn.IFNA(VLOOKUP(A1393,'Ajánlatkérő(k) adatai'!$B$4:$C$205,2,0),"")</f>
        <v/>
      </c>
      <c r="C1393" s="178"/>
      <c r="D1393" s="55" t="str">
        <f>_xlfn.IFNA(VLOOKUP(C1393,'Számlafizető(k) adatai'!$C$4:$D$203,2,0),"")</f>
        <v/>
      </c>
      <c r="E1393" s="55" t="str">
        <f>_xlfn.IFNA(VLOOKUP(C1393,'Számlafizető(k) adatai'!$C$4:$M$203,11,0),"")</f>
        <v/>
      </c>
      <c r="F1393" s="178"/>
      <c r="G1393" s="178"/>
      <c r="H1393" s="178"/>
      <c r="I1393" s="55" t="str">
        <f>IF(F1393="","",VLOOKUP(LEFT(F1393,5),'Technikai cellák'!B:C,2,0))</f>
        <v/>
      </c>
      <c r="J1393" s="55" t="str">
        <f>IF(F1393="","",VLOOKUP(I1393,'Technikai cellák'!$C$1:$D$12,2,0))</f>
        <v/>
      </c>
      <c r="K1393" s="179"/>
      <c r="L1393" s="67" t="str">
        <f t="shared" si="417"/>
        <v/>
      </c>
      <c r="M1393" s="68">
        <f t="shared" si="418"/>
        <v>0</v>
      </c>
      <c r="N1393" s="66">
        <f t="shared" si="419"/>
        <v>0</v>
      </c>
      <c r="O1393" s="152"/>
      <c r="P1393" s="172">
        <f t="shared" si="434"/>
        <v>0</v>
      </c>
      <c r="Q1393" s="69">
        <f t="shared" si="420"/>
        <v>0</v>
      </c>
      <c r="R1393" s="62">
        <f t="shared" si="421"/>
        <v>0</v>
      </c>
      <c r="S1393" s="153"/>
      <c r="T1393" s="118" t="str">
        <f t="shared" si="435"/>
        <v/>
      </c>
      <c r="U1393" s="154"/>
      <c r="V1393" s="154"/>
      <c r="W1393" s="154"/>
      <c r="X1393" s="154"/>
      <c r="Y1393" s="154"/>
      <c r="Z1393" s="154"/>
      <c r="AA1393" s="154"/>
      <c r="AB1393" s="154"/>
      <c r="AC1393" s="154"/>
      <c r="AD1393" s="154"/>
      <c r="AE1393" s="154"/>
      <c r="AF1393" s="154"/>
      <c r="AG1393" s="63">
        <f t="shared" si="422"/>
        <v>0</v>
      </c>
      <c r="AH1393" s="56">
        <f t="shared" si="423"/>
        <v>0</v>
      </c>
      <c r="AI1393" s="56">
        <f t="shared" si="424"/>
        <v>0</v>
      </c>
      <c r="AJ1393" s="56">
        <f t="shared" si="425"/>
        <v>0</v>
      </c>
      <c r="AK1393" s="56">
        <f t="shared" si="426"/>
        <v>0</v>
      </c>
      <c r="AL1393" s="56">
        <f t="shared" si="427"/>
        <v>0</v>
      </c>
      <c r="AM1393" s="56">
        <f t="shared" si="428"/>
        <v>0</v>
      </c>
      <c r="AN1393" s="56">
        <f t="shared" si="429"/>
        <v>0</v>
      </c>
      <c r="AO1393" s="56">
        <f t="shared" si="430"/>
        <v>0</v>
      </c>
      <c r="AP1393" s="56">
        <f t="shared" si="431"/>
        <v>0</v>
      </c>
      <c r="AQ1393" s="56">
        <f t="shared" si="432"/>
        <v>0</v>
      </c>
      <c r="AR1393" s="86">
        <f t="shared" si="433"/>
        <v>0</v>
      </c>
    </row>
    <row r="1394" spans="1:44" x14ac:dyDescent="0.25">
      <c r="A1394" s="178"/>
      <c r="B1394" s="55" t="str">
        <f>_xlfn.IFNA(VLOOKUP(A1394,'Ajánlatkérő(k) adatai'!$B$4:$C$205,2,0),"")</f>
        <v/>
      </c>
      <c r="C1394" s="178"/>
      <c r="D1394" s="55" t="str">
        <f>_xlfn.IFNA(VLOOKUP(C1394,'Számlafizető(k) adatai'!$C$4:$D$203,2,0),"")</f>
        <v/>
      </c>
      <c r="E1394" s="55" t="str">
        <f>_xlfn.IFNA(VLOOKUP(C1394,'Számlafizető(k) adatai'!$C$4:$M$203,11,0),"")</f>
        <v/>
      </c>
      <c r="F1394" s="178"/>
      <c r="G1394" s="178"/>
      <c r="H1394" s="178"/>
      <c r="I1394" s="55" t="str">
        <f>IF(F1394="","",VLOOKUP(LEFT(F1394,5),'Technikai cellák'!B:C,2,0))</f>
        <v/>
      </c>
      <c r="J1394" s="55" t="str">
        <f>IF(F1394="","",VLOOKUP(I1394,'Technikai cellák'!$C$1:$D$12,2,0))</f>
        <v/>
      </c>
      <c r="K1394" s="179"/>
      <c r="L1394" s="67" t="str">
        <f t="shared" si="417"/>
        <v/>
      </c>
      <c r="M1394" s="68">
        <f t="shared" si="418"/>
        <v>0</v>
      </c>
      <c r="N1394" s="66">
        <f t="shared" si="419"/>
        <v>0</v>
      </c>
      <c r="O1394" s="152"/>
      <c r="P1394" s="172">
        <f t="shared" si="434"/>
        <v>0</v>
      </c>
      <c r="Q1394" s="69">
        <f t="shared" si="420"/>
        <v>0</v>
      </c>
      <c r="R1394" s="62">
        <f t="shared" si="421"/>
        <v>0</v>
      </c>
      <c r="S1394" s="153"/>
      <c r="T1394" s="118" t="str">
        <f t="shared" si="435"/>
        <v/>
      </c>
      <c r="U1394" s="154"/>
      <c r="V1394" s="154"/>
      <c r="W1394" s="154"/>
      <c r="X1394" s="154"/>
      <c r="Y1394" s="154"/>
      <c r="Z1394" s="154"/>
      <c r="AA1394" s="154"/>
      <c r="AB1394" s="154"/>
      <c r="AC1394" s="154"/>
      <c r="AD1394" s="154"/>
      <c r="AE1394" s="154"/>
      <c r="AF1394" s="154"/>
      <c r="AG1394" s="63">
        <f t="shared" si="422"/>
        <v>0</v>
      </c>
      <c r="AH1394" s="56">
        <f t="shared" si="423"/>
        <v>0</v>
      </c>
      <c r="AI1394" s="56">
        <f t="shared" si="424"/>
        <v>0</v>
      </c>
      <c r="AJ1394" s="56">
        <f t="shared" si="425"/>
        <v>0</v>
      </c>
      <c r="AK1394" s="56">
        <f t="shared" si="426"/>
        <v>0</v>
      </c>
      <c r="AL1394" s="56">
        <f t="shared" si="427"/>
        <v>0</v>
      </c>
      <c r="AM1394" s="56">
        <f t="shared" si="428"/>
        <v>0</v>
      </c>
      <c r="AN1394" s="56">
        <f t="shared" si="429"/>
        <v>0</v>
      </c>
      <c r="AO1394" s="56">
        <f t="shared" si="430"/>
        <v>0</v>
      </c>
      <c r="AP1394" s="56">
        <f t="shared" si="431"/>
        <v>0</v>
      </c>
      <c r="AQ1394" s="56">
        <f t="shared" si="432"/>
        <v>0</v>
      </c>
      <c r="AR1394" s="86">
        <f t="shared" si="433"/>
        <v>0</v>
      </c>
    </row>
    <row r="1395" spans="1:44" x14ac:dyDescent="0.25">
      <c r="A1395" s="178"/>
      <c r="B1395" s="55" t="str">
        <f>_xlfn.IFNA(VLOOKUP(A1395,'Ajánlatkérő(k) adatai'!$B$4:$C$205,2,0),"")</f>
        <v/>
      </c>
      <c r="C1395" s="178"/>
      <c r="D1395" s="55" t="str">
        <f>_xlfn.IFNA(VLOOKUP(C1395,'Számlafizető(k) adatai'!$C$4:$D$203,2,0),"")</f>
        <v/>
      </c>
      <c r="E1395" s="55" t="str">
        <f>_xlfn.IFNA(VLOOKUP(C1395,'Számlafizető(k) adatai'!$C$4:$M$203,11,0),"")</f>
        <v/>
      </c>
      <c r="F1395" s="178"/>
      <c r="G1395" s="178"/>
      <c r="H1395" s="178"/>
      <c r="I1395" s="55" t="str">
        <f>IF(F1395="","",VLOOKUP(LEFT(F1395,5),'Technikai cellák'!B:C,2,0))</f>
        <v/>
      </c>
      <c r="J1395" s="55" t="str">
        <f>IF(F1395="","",VLOOKUP(I1395,'Technikai cellák'!$C$1:$D$12,2,0))</f>
        <v/>
      </c>
      <c r="K1395" s="179"/>
      <c r="L1395" s="67" t="str">
        <f t="shared" si="417"/>
        <v/>
      </c>
      <c r="M1395" s="68">
        <f t="shared" si="418"/>
        <v>0</v>
      </c>
      <c r="N1395" s="66">
        <f t="shared" si="419"/>
        <v>0</v>
      </c>
      <c r="O1395" s="152"/>
      <c r="P1395" s="172">
        <f t="shared" si="434"/>
        <v>0</v>
      </c>
      <c r="Q1395" s="69">
        <f t="shared" si="420"/>
        <v>0</v>
      </c>
      <c r="R1395" s="62">
        <f t="shared" si="421"/>
        <v>0</v>
      </c>
      <c r="S1395" s="153"/>
      <c r="T1395" s="118" t="str">
        <f t="shared" si="435"/>
        <v/>
      </c>
      <c r="U1395" s="154"/>
      <c r="V1395" s="154"/>
      <c r="W1395" s="154"/>
      <c r="X1395" s="154"/>
      <c r="Y1395" s="154"/>
      <c r="Z1395" s="154"/>
      <c r="AA1395" s="154"/>
      <c r="AB1395" s="154"/>
      <c r="AC1395" s="154"/>
      <c r="AD1395" s="154"/>
      <c r="AE1395" s="154"/>
      <c r="AF1395" s="154"/>
      <c r="AG1395" s="63">
        <f t="shared" si="422"/>
        <v>0</v>
      </c>
      <c r="AH1395" s="56">
        <f t="shared" si="423"/>
        <v>0</v>
      </c>
      <c r="AI1395" s="56">
        <f t="shared" si="424"/>
        <v>0</v>
      </c>
      <c r="AJ1395" s="56">
        <f t="shared" si="425"/>
        <v>0</v>
      </c>
      <c r="AK1395" s="56">
        <f t="shared" si="426"/>
        <v>0</v>
      </c>
      <c r="AL1395" s="56">
        <f t="shared" si="427"/>
        <v>0</v>
      </c>
      <c r="AM1395" s="56">
        <f t="shared" si="428"/>
        <v>0</v>
      </c>
      <c r="AN1395" s="56">
        <f t="shared" si="429"/>
        <v>0</v>
      </c>
      <c r="AO1395" s="56">
        <f t="shared" si="430"/>
        <v>0</v>
      </c>
      <c r="AP1395" s="56">
        <f t="shared" si="431"/>
        <v>0</v>
      </c>
      <c r="AQ1395" s="56">
        <f t="shared" si="432"/>
        <v>0</v>
      </c>
      <c r="AR1395" s="86">
        <f t="shared" si="433"/>
        <v>0</v>
      </c>
    </row>
    <row r="1396" spans="1:44" x14ac:dyDescent="0.25">
      <c r="A1396" s="178"/>
      <c r="B1396" s="55" t="str">
        <f>_xlfn.IFNA(VLOOKUP(A1396,'Ajánlatkérő(k) adatai'!$B$4:$C$205,2,0),"")</f>
        <v/>
      </c>
      <c r="C1396" s="178"/>
      <c r="D1396" s="55" t="str">
        <f>_xlfn.IFNA(VLOOKUP(C1396,'Számlafizető(k) adatai'!$C$4:$D$203,2,0),"")</f>
        <v/>
      </c>
      <c r="E1396" s="55" t="str">
        <f>_xlfn.IFNA(VLOOKUP(C1396,'Számlafizető(k) adatai'!$C$4:$M$203,11,0),"")</f>
        <v/>
      </c>
      <c r="F1396" s="178"/>
      <c r="G1396" s="178"/>
      <c r="H1396" s="178"/>
      <c r="I1396" s="55" t="str">
        <f>IF(F1396="","",VLOOKUP(LEFT(F1396,5),'Technikai cellák'!B:C,2,0))</f>
        <v/>
      </c>
      <c r="J1396" s="55" t="str">
        <f>IF(F1396="","",VLOOKUP(I1396,'Technikai cellák'!$C$1:$D$12,2,0))</f>
        <v/>
      </c>
      <c r="K1396" s="179"/>
      <c r="L1396" s="67" t="str">
        <f t="shared" si="417"/>
        <v/>
      </c>
      <c r="M1396" s="68">
        <f t="shared" si="418"/>
        <v>0</v>
      </c>
      <c r="N1396" s="66">
        <f t="shared" si="419"/>
        <v>0</v>
      </c>
      <c r="O1396" s="152"/>
      <c r="P1396" s="172">
        <f t="shared" si="434"/>
        <v>0</v>
      </c>
      <c r="Q1396" s="69">
        <f t="shared" si="420"/>
        <v>0</v>
      </c>
      <c r="R1396" s="62">
        <f t="shared" si="421"/>
        <v>0</v>
      </c>
      <c r="S1396" s="153"/>
      <c r="T1396" s="118" t="str">
        <f t="shared" si="435"/>
        <v/>
      </c>
      <c r="U1396" s="154"/>
      <c r="V1396" s="154"/>
      <c r="W1396" s="154"/>
      <c r="X1396" s="154"/>
      <c r="Y1396" s="154"/>
      <c r="Z1396" s="154"/>
      <c r="AA1396" s="154"/>
      <c r="AB1396" s="154"/>
      <c r="AC1396" s="154"/>
      <c r="AD1396" s="154"/>
      <c r="AE1396" s="154"/>
      <c r="AF1396" s="154"/>
      <c r="AG1396" s="63">
        <f t="shared" si="422"/>
        <v>0</v>
      </c>
      <c r="AH1396" s="56">
        <f t="shared" si="423"/>
        <v>0</v>
      </c>
      <c r="AI1396" s="56">
        <f t="shared" si="424"/>
        <v>0</v>
      </c>
      <c r="AJ1396" s="56">
        <f t="shared" si="425"/>
        <v>0</v>
      </c>
      <c r="AK1396" s="56">
        <f t="shared" si="426"/>
        <v>0</v>
      </c>
      <c r="AL1396" s="56">
        <f t="shared" si="427"/>
        <v>0</v>
      </c>
      <c r="AM1396" s="56">
        <f t="shared" si="428"/>
        <v>0</v>
      </c>
      <c r="AN1396" s="56">
        <f t="shared" si="429"/>
        <v>0</v>
      </c>
      <c r="AO1396" s="56">
        <f t="shared" si="430"/>
        <v>0</v>
      </c>
      <c r="AP1396" s="56">
        <f t="shared" si="431"/>
        <v>0</v>
      </c>
      <c r="AQ1396" s="56">
        <f t="shared" si="432"/>
        <v>0</v>
      </c>
      <c r="AR1396" s="86">
        <f t="shared" si="433"/>
        <v>0</v>
      </c>
    </row>
    <row r="1397" spans="1:44" x14ac:dyDescent="0.25">
      <c r="A1397" s="178"/>
      <c r="B1397" s="55" t="str">
        <f>_xlfn.IFNA(VLOOKUP(A1397,'Ajánlatkérő(k) adatai'!$B$4:$C$205,2,0),"")</f>
        <v/>
      </c>
      <c r="C1397" s="178"/>
      <c r="D1397" s="55" t="str">
        <f>_xlfn.IFNA(VLOOKUP(C1397,'Számlafizető(k) adatai'!$C$4:$D$203,2,0),"")</f>
        <v/>
      </c>
      <c r="E1397" s="55" t="str">
        <f>_xlfn.IFNA(VLOOKUP(C1397,'Számlafizető(k) adatai'!$C$4:$M$203,11,0),"")</f>
        <v/>
      </c>
      <c r="F1397" s="178"/>
      <c r="G1397" s="178"/>
      <c r="H1397" s="178"/>
      <c r="I1397" s="55" t="str">
        <f>IF(F1397="","",VLOOKUP(LEFT(F1397,5),'Technikai cellák'!B:C,2,0))</f>
        <v/>
      </c>
      <c r="J1397" s="55" t="str">
        <f>IF(F1397="","",VLOOKUP(I1397,'Technikai cellák'!$C$1:$D$12,2,0))</f>
        <v/>
      </c>
      <c r="K1397" s="179"/>
      <c r="L1397" s="67" t="str">
        <f t="shared" ref="L1397:L1460" si="436">IF(K1397="","",IF(K1397&lt;20,"20 alatti",IF(K1397&lt;100,"20-99",IF(K1397&lt;500,"100-500","500-"))))</f>
        <v/>
      </c>
      <c r="M1397" s="68">
        <f t="shared" ref="M1397:M1460" si="437">ROUND(IF(L1397="20 alatti",K1397*1,0),0)</f>
        <v>0</v>
      </c>
      <c r="N1397" s="66">
        <f t="shared" ref="N1397:N1460" si="438">ROUND(IF(L1397="20-99",K1397*10.5,0),0)</f>
        <v>0</v>
      </c>
      <c r="O1397" s="152"/>
      <c r="P1397" s="172">
        <f t="shared" si="434"/>
        <v>0</v>
      </c>
      <c r="Q1397" s="69">
        <f t="shared" ref="Q1397:Q1460" si="439">ROUND(R1397*$F$10,0)</f>
        <v>0</v>
      </c>
      <c r="R1397" s="62">
        <f t="shared" si="421"/>
        <v>0</v>
      </c>
      <c r="S1397" s="153"/>
      <c r="T1397" s="118" t="str">
        <f t="shared" si="435"/>
        <v/>
      </c>
      <c r="U1397" s="154"/>
      <c r="V1397" s="154"/>
      <c r="W1397" s="154"/>
      <c r="X1397" s="154"/>
      <c r="Y1397" s="154"/>
      <c r="Z1397" s="154"/>
      <c r="AA1397" s="154"/>
      <c r="AB1397" s="154"/>
      <c r="AC1397" s="154"/>
      <c r="AD1397" s="154"/>
      <c r="AE1397" s="154"/>
      <c r="AF1397" s="154"/>
      <c r="AG1397" s="63">
        <f t="shared" si="422"/>
        <v>0</v>
      </c>
      <c r="AH1397" s="56">
        <f t="shared" si="423"/>
        <v>0</v>
      </c>
      <c r="AI1397" s="56">
        <f t="shared" si="424"/>
        <v>0</v>
      </c>
      <c r="AJ1397" s="56">
        <f t="shared" si="425"/>
        <v>0</v>
      </c>
      <c r="AK1397" s="56">
        <f t="shared" si="426"/>
        <v>0</v>
      </c>
      <c r="AL1397" s="56">
        <f t="shared" si="427"/>
        <v>0</v>
      </c>
      <c r="AM1397" s="56">
        <f t="shared" si="428"/>
        <v>0</v>
      </c>
      <c r="AN1397" s="56">
        <f t="shared" si="429"/>
        <v>0</v>
      </c>
      <c r="AO1397" s="56">
        <f t="shared" si="430"/>
        <v>0</v>
      </c>
      <c r="AP1397" s="56">
        <f t="shared" si="431"/>
        <v>0</v>
      </c>
      <c r="AQ1397" s="56">
        <f t="shared" si="432"/>
        <v>0</v>
      </c>
      <c r="AR1397" s="86">
        <f t="shared" si="433"/>
        <v>0</v>
      </c>
    </row>
    <row r="1398" spans="1:44" x14ac:dyDescent="0.25">
      <c r="A1398" s="178"/>
      <c r="B1398" s="55" t="str">
        <f>_xlfn.IFNA(VLOOKUP(A1398,'Ajánlatkérő(k) adatai'!$B$4:$C$205,2,0),"")</f>
        <v/>
      </c>
      <c r="C1398" s="178"/>
      <c r="D1398" s="55" t="str">
        <f>_xlfn.IFNA(VLOOKUP(C1398,'Számlafizető(k) adatai'!$C$4:$D$203,2,0),"")</f>
        <v/>
      </c>
      <c r="E1398" s="55" t="str">
        <f>_xlfn.IFNA(VLOOKUP(C1398,'Számlafizető(k) adatai'!$C$4:$M$203,11,0),"")</f>
        <v/>
      </c>
      <c r="F1398" s="178"/>
      <c r="G1398" s="178"/>
      <c r="H1398" s="178"/>
      <c r="I1398" s="55" t="str">
        <f>IF(F1398="","",VLOOKUP(LEFT(F1398,5),'Technikai cellák'!B:C,2,0))</f>
        <v/>
      </c>
      <c r="J1398" s="55" t="str">
        <f>IF(F1398="","",VLOOKUP(I1398,'Technikai cellák'!$C$1:$D$12,2,0))</f>
        <v/>
      </c>
      <c r="K1398" s="179"/>
      <c r="L1398" s="67" t="str">
        <f t="shared" si="436"/>
        <v/>
      </c>
      <c r="M1398" s="68">
        <f t="shared" si="437"/>
        <v>0</v>
      </c>
      <c r="N1398" s="66">
        <f t="shared" si="438"/>
        <v>0</v>
      </c>
      <c r="O1398" s="152"/>
      <c r="P1398" s="172">
        <f t="shared" si="434"/>
        <v>0</v>
      </c>
      <c r="Q1398" s="69">
        <f t="shared" si="439"/>
        <v>0</v>
      </c>
      <c r="R1398" s="62">
        <f t="shared" si="421"/>
        <v>0</v>
      </c>
      <c r="S1398" s="153"/>
      <c r="T1398" s="118" t="str">
        <f t="shared" si="435"/>
        <v/>
      </c>
      <c r="U1398" s="154"/>
      <c r="V1398" s="154"/>
      <c r="W1398" s="154"/>
      <c r="X1398" s="154"/>
      <c r="Y1398" s="154"/>
      <c r="Z1398" s="154"/>
      <c r="AA1398" s="154"/>
      <c r="AB1398" s="154"/>
      <c r="AC1398" s="154"/>
      <c r="AD1398" s="154"/>
      <c r="AE1398" s="154"/>
      <c r="AF1398" s="154"/>
      <c r="AG1398" s="63">
        <f t="shared" si="422"/>
        <v>0</v>
      </c>
      <c r="AH1398" s="56">
        <f t="shared" si="423"/>
        <v>0</v>
      </c>
      <c r="AI1398" s="56">
        <f t="shared" si="424"/>
        <v>0</v>
      </c>
      <c r="AJ1398" s="56">
        <f t="shared" si="425"/>
        <v>0</v>
      </c>
      <c r="AK1398" s="56">
        <f t="shared" si="426"/>
        <v>0</v>
      </c>
      <c r="AL1398" s="56">
        <f t="shared" si="427"/>
        <v>0</v>
      </c>
      <c r="AM1398" s="56">
        <f t="shared" si="428"/>
        <v>0</v>
      </c>
      <c r="AN1398" s="56">
        <f t="shared" si="429"/>
        <v>0</v>
      </c>
      <c r="AO1398" s="56">
        <f t="shared" si="430"/>
        <v>0</v>
      </c>
      <c r="AP1398" s="56">
        <f t="shared" si="431"/>
        <v>0</v>
      </c>
      <c r="AQ1398" s="56">
        <f t="shared" si="432"/>
        <v>0</v>
      </c>
      <c r="AR1398" s="86">
        <f t="shared" si="433"/>
        <v>0</v>
      </c>
    </row>
    <row r="1399" spans="1:44" x14ac:dyDescent="0.25">
      <c r="A1399" s="178"/>
      <c r="B1399" s="55" t="str">
        <f>_xlfn.IFNA(VLOOKUP(A1399,'Ajánlatkérő(k) adatai'!$B$4:$C$205,2,0),"")</f>
        <v/>
      </c>
      <c r="C1399" s="178"/>
      <c r="D1399" s="55" t="str">
        <f>_xlfn.IFNA(VLOOKUP(C1399,'Számlafizető(k) adatai'!$C$4:$D$203,2,0),"")</f>
        <v/>
      </c>
      <c r="E1399" s="55" t="str">
        <f>_xlfn.IFNA(VLOOKUP(C1399,'Számlafizető(k) adatai'!$C$4:$M$203,11,0),"")</f>
        <v/>
      </c>
      <c r="F1399" s="178"/>
      <c r="G1399" s="178"/>
      <c r="H1399" s="178"/>
      <c r="I1399" s="55" t="str">
        <f>IF(F1399="","",VLOOKUP(LEFT(F1399,5),'Technikai cellák'!B:C,2,0))</f>
        <v/>
      </c>
      <c r="J1399" s="55" t="str">
        <f>IF(F1399="","",VLOOKUP(I1399,'Technikai cellák'!$C$1:$D$12,2,0))</f>
        <v/>
      </c>
      <c r="K1399" s="179"/>
      <c r="L1399" s="67" t="str">
        <f t="shared" si="436"/>
        <v/>
      </c>
      <c r="M1399" s="68">
        <f t="shared" si="437"/>
        <v>0</v>
      </c>
      <c r="N1399" s="66">
        <f t="shared" si="438"/>
        <v>0</v>
      </c>
      <c r="O1399" s="152"/>
      <c r="P1399" s="172">
        <f t="shared" si="434"/>
        <v>0</v>
      </c>
      <c r="Q1399" s="69">
        <f t="shared" si="439"/>
        <v>0</v>
      </c>
      <c r="R1399" s="62">
        <f t="shared" si="421"/>
        <v>0</v>
      </c>
      <c r="S1399" s="153"/>
      <c r="T1399" s="118" t="str">
        <f t="shared" si="435"/>
        <v/>
      </c>
      <c r="U1399" s="154"/>
      <c r="V1399" s="154"/>
      <c r="W1399" s="154"/>
      <c r="X1399" s="154"/>
      <c r="Y1399" s="154"/>
      <c r="Z1399" s="154"/>
      <c r="AA1399" s="154"/>
      <c r="AB1399" s="154"/>
      <c r="AC1399" s="154"/>
      <c r="AD1399" s="154"/>
      <c r="AE1399" s="154"/>
      <c r="AF1399" s="154"/>
      <c r="AG1399" s="63">
        <f t="shared" si="422"/>
        <v>0</v>
      </c>
      <c r="AH1399" s="56">
        <f t="shared" si="423"/>
        <v>0</v>
      </c>
      <c r="AI1399" s="56">
        <f t="shared" si="424"/>
        <v>0</v>
      </c>
      <c r="AJ1399" s="56">
        <f t="shared" si="425"/>
        <v>0</v>
      </c>
      <c r="AK1399" s="56">
        <f t="shared" si="426"/>
        <v>0</v>
      </c>
      <c r="AL1399" s="56">
        <f t="shared" si="427"/>
        <v>0</v>
      </c>
      <c r="AM1399" s="56">
        <f t="shared" si="428"/>
        <v>0</v>
      </c>
      <c r="AN1399" s="56">
        <f t="shared" si="429"/>
        <v>0</v>
      </c>
      <c r="AO1399" s="56">
        <f t="shared" si="430"/>
        <v>0</v>
      </c>
      <c r="AP1399" s="56">
        <f t="shared" si="431"/>
        <v>0</v>
      </c>
      <c r="AQ1399" s="56">
        <f t="shared" si="432"/>
        <v>0</v>
      </c>
      <c r="AR1399" s="86">
        <f t="shared" si="433"/>
        <v>0</v>
      </c>
    </row>
    <row r="1400" spans="1:44" x14ac:dyDescent="0.25">
      <c r="A1400" s="178"/>
      <c r="B1400" s="55" t="str">
        <f>_xlfn.IFNA(VLOOKUP(A1400,'Ajánlatkérő(k) adatai'!$B$4:$C$205,2,0),"")</f>
        <v/>
      </c>
      <c r="C1400" s="178"/>
      <c r="D1400" s="55" t="str">
        <f>_xlfn.IFNA(VLOOKUP(C1400,'Számlafizető(k) adatai'!$C$4:$D$203,2,0),"")</f>
        <v/>
      </c>
      <c r="E1400" s="55" t="str">
        <f>_xlfn.IFNA(VLOOKUP(C1400,'Számlafizető(k) adatai'!$C$4:$M$203,11,0),"")</f>
        <v/>
      </c>
      <c r="F1400" s="178"/>
      <c r="G1400" s="178"/>
      <c r="H1400" s="178"/>
      <c r="I1400" s="55" t="str">
        <f>IF(F1400="","",VLOOKUP(LEFT(F1400,5),'Technikai cellák'!B:C,2,0))</f>
        <v/>
      </c>
      <c r="J1400" s="55" t="str">
        <f>IF(F1400="","",VLOOKUP(I1400,'Technikai cellák'!$C$1:$D$12,2,0))</f>
        <v/>
      </c>
      <c r="K1400" s="179"/>
      <c r="L1400" s="67" t="str">
        <f t="shared" si="436"/>
        <v/>
      </c>
      <c r="M1400" s="68">
        <f t="shared" si="437"/>
        <v>0</v>
      </c>
      <c r="N1400" s="66">
        <f t="shared" si="438"/>
        <v>0</v>
      </c>
      <c r="O1400" s="152"/>
      <c r="P1400" s="172">
        <f t="shared" si="434"/>
        <v>0</v>
      </c>
      <c r="Q1400" s="69">
        <f t="shared" si="439"/>
        <v>0</v>
      </c>
      <c r="R1400" s="62">
        <f t="shared" si="421"/>
        <v>0</v>
      </c>
      <c r="S1400" s="153"/>
      <c r="T1400" s="118" t="str">
        <f t="shared" si="435"/>
        <v/>
      </c>
      <c r="U1400" s="154"/>
      <c r="V1400" s="154"/>
      <c r="W1400" s="154"/>
      <c r="X1400" s="154"/>
      <c r="Y1400" s="154"/>
      <c r="Z1400" s="154"/>
      <c r="AA1400" s="154"/>
      <c r="AB1400" s="154"/>
      <c r="AC1400" s="154"/>
      <c r="AD1400" s="154"/>
      <c r="AE1400" s="154"/>
      <c r="AF1400" s="154"/>
      <c r="AG1400" s="63">
        <f t="shared" si="422"/>
        <v>0</v>
      </c>
      <c r="AH1400" s="56">
        <f t="shared" si="423"/>
        <v>0</v>
      </c>
      <c r="AI1400" s="56">
        <f t="shared" si="424"/>
        <v>0</v>
      </c>
      <c r="AJ1400" s="56">
        <f t="shared" si="425"/>
        <v>0</v>
      </c>
      <c r="AK1400" s="56">
        <f t="shared" si="426"/>
        <v>0</v>
      </c>
      <c r="AL1400" s="56">
        <f t="shared" si="427"/>
        <v>0</v>
      </c>
      <c r="AM1400" s="56">
        <f t="shared" si="428"/>
        <v>0</v>
      </c>
      <c r="AN1400" s="56">
        <f t="shared" si="429"/>
        <v>0</v>
      </c>
      <c r="AO1400" s="56">
        <f t="shared" si="430"/>
        <v>0</v>
      </c>
      <c r="AP1400" s="56">
        <f t="shared" si="431"/>
        <v>0</v>
      </c>
      <c r="AQ1400" s="56">
        <f t="shared" si="432"/>
        <v>0</v>
      </c>
      <c r="AR1400" s="86">
        <f t="shared" si="433"/>
        <v>0</v>
      </c>
    </row>
    <row r="1401" spans="1:44" x14ac:dyDescent="0.25">
      <c r="A1401" s="178"/>
      <c r="B1401" s="55" t="str">
        <f>_xlfn.IFNA(VLOOKUP(A1401,'Ajánlatkérő(k) adatai'!$B$4:$C$205,2,0),"")</f>
        <v/>
      </c>
      <c r="C1401" s="178"/>
      <c r="D1401" s="55" t="str">
        <f>_xlfn.IFNA(VLOOKUP(C1401,'Számlafizető(k) adatai'!$C$4:$D$203,2,0),"")</f>
        <v/>
      </c>
      <c r="E1401" s="55" t="str">
        <f>_xlfn.IFNA(VLOOKUP(C1401,'Számlafizető(k) adatai'!$C$4:$M$203,11,0),"")</f>
        <v/>
      </c>
      <c r="F1401" s="178"/>
      <c r="G1401" s="178"/>
      <c r="H1401" s="178"/>
      <c r="I1401" s="55" t="str">
        <f>IF(F1401="","",VLOOKUP(LEFT(F1401,5),'Technikai cellák'!B:C,2,0))</f>
        <v/>
      </c>
      <c r="J1401" s="55" t="str">
        <f>IF(F1401="","",VLOOKUP(I1401,'Technikai cellák'!$C$1:$D$12,2,0))</f>
        <v/>
      </c>
      <c r="K1401" s="179"/>
      <c r="L1401" s="67" t="str">
        <f t="shared" si="436"/>
        <v/>
      </c>
      <c r="M1401" s="68">
        <f t="shared" si="437"/>
        <v>0</v>
      </c>
      <c r="N1401" s="66">
        <f t="shared" si="438"/>
        <v>0</v>
      </c>
      <c r="O1401" s="152"/>
      <c r="P1401" s="172">
        <f t="shared" si="434"/>
        <v>0</v>
      </c>
      <c r="Q1401" s="69">
        <f t="shared" si="439"/>
        <v>0</v>
      </c>
      <c r="R1401" s="62">
        <f t="shared" si="421"/>
        <v>0</v>
      </c>
      <c r="S1401" s="153"/>
      <c r="T1401" s="118" t="str">
        <f t="shared" si="435"/>
        <v/>
      </c>
      <c r="U1401" s="154"/>
      <c r="V1401" s="154"/>
      <c r="W1401" s="154"/>
      <c r="X1401" s="154"/>
      <c r="Y1401" s="154"/>
      <c r="Z1401" s="154"/>
      <c r="AA1401" s="154"/>
      <c r="AB1401" s="154"/>
      <c r="AC1401" s="154"/>
      <c r="AD1401" s="154"/>
      <c r="AE1401" s="154"/>
      <c r="AF1401" s="154"/>
      <c r="AG1401" s="63">
        <f t="shared" si="422"/>
        <v>0</v>
      </c>
      <c r="AH1401" s="56">
        <f t="shared" si="423"/>
        <v>0</v>
      </c>
      <c r="AI1401" s="56">
        <f t="shared" si="424"/>
        <v>0</v>
      </c>
      <c r="AJ1401" s="56">
        <f t="shared" si="425"/>
        <v>0</v>
      </c>
      <c r="AK1401" s="56">
        <f t="shared" si="426"/>
        <v>0</v>
      </c>
      <c r="AL1401" s="56">
        <f t="shared" si="427"/>
        <v>0</v>
      </c>
      <c r="AM1401" s="56">
        <f t="shared" si="428"/>
        <v>0</v>
      </c>
      <c r="AN1401" s="56">
        <f t="shared" si="429"/>
        <v>0</v>
      </c>
      <c r="AO1401" s="56">
        <f t="shared" si="430"/>
        <v>0</v>
      </c>
      <c r="AP1401" s="56">
        <f t="shared" si="431"/>
        <v>0</v>
      </c>
      <c r="AQ1401" s="56">
        <f t="shared" si="432"/>
        <v>0</v>
      </c>
      <c r="AR1401" s="86">
        <f t="shared" si="433"/>
        <v>0</v>
      </c>
    </row>
    <row r="1402" spans="1:44" x14ac:dyDescent="0.25">
      <c r="A1402" s="178"/>
      <c r="B1402" s="55" t="str">
        <f>_xlfn.IFNA(VLOOKUP(A1402,'Ajánlatkérő(k) adatai'!$B$4:$C$205,2,0),"")</f>
        <v/>
      </c>
      <c r="C1402" s="178"/>
      <c r="D1402" s="55" t="str">
        <f>_xlfn.IFNA(VLOOKUP(C1402,'Számlafizető(k) adatai'!$C$4:$D$203,2,0),"")</f>
        <v/>
      </c>
      <c r="E1402" s="55" t="str">
        <f>_xlfn.IFNA(VLOOKUP(C1402,'Számlafizető(k) adatai'!$C$4:$M$203,11,0),"")</f>
        <v/>
      </c>
      <c r="F1402" s="178"/>
      <c r="G1402" s="178"/>
      <c r="H1402" s="178"/>
      <c r="I1402" s="55" t="str">
        <f>IF(F1402="","",VLOOKUP(LEFT(F1402,5),'Technikai cellák'!B:C,2,0))</f>
        <v/>
      </c>
      <c r="J1402" s="55" t="str">
        <f>IF(F1402="","",VLOOKUP(I1402,'Technikai cellák'!$C$1:$D$12,2,0))</f>
        <v/>
      </c>
      <c r="K1402" s="179"/>
      <c r="L1402" s="67" t="str">
        <f t="shared" si="436"/>
        <v/>
      </c>
      <c r="M1402" s="68">
        <f t="shared" si="437"/>
        <v>0</v>
      </c>
      <c r="N1402" s="66">
        <f t="shared" si="438"/>
        <v>0</v>
      </c>
      <c r="O1402" s="152"/>
      <c r="P1402" s="172">
        <f t="shared" si="434"/>
        <v>0</v>
      </c>
      <c r="Q1402" s="69">
        <f t="shared" si="439"/>
        <v>0</v>
      </c>
      <c r="R1402" s="62">
        <f t="shared" si="421"/>
        <v>0</v>
      </c>
      <c r="S1402" s="153"/>
      <c r="T1402" s="118" t="str">
        <f t="shared" si="435"/>
        <v/>
      </c>
      <c r="U1402" s="154"/>
      <c r="V1402" s="154"/>
      <c r="W1402" s="154"/>
      <c r="X1402" s="154"/>
      <c r="Y1402" s="154"/>
      <c r="Z1402" s="154"/>
      <c r="AA1402" s="154"/>
      <c r="AB1402" s="154"/>
      <c r="AC1402" s="154"/>
      <c r="AD1402" s="154"/>
      <c r="AE1402" s="154"/>
      <c r="AF1402" s="154"/>
      <c r="AG1402" s="63">
        <f t="shared" si="422"/>
        <v>0</v>
      </c>
      <c r="AH1402" s="56">
        <f t="shared" si="423"/>
        <v>0</v>
      </c>
      <c r="AI1402" s="56">
        <f t="shared" si="424"/>
        <v>0</v>
      </c>
      <c r="AJ1402" s="56">
        <f t="shared" si="425"/>
        <v>0</v>
      </c>
      <c r="AK1402" s="56">
        <f t="shared" si="426"/>
        <v>0</v>
      </c>
      <c r="AL1402" s="56">
        <f t="shared" si="427"/>
        <v>0</v>
      </c>
      <c r="AM1402" s="56">
        <f t="shared" si="428"/>
        <v>0</v>
      </c>
      <c r="AN1402" s="56">
        <f t="shared" si="429"/>
        <v>0</v>
      </c>
      <c r="AO1402" s="56">
        <f t="shared" si="430"/>
        <v>0</v>
      </c>
      <c r="AP1402" s="56">
        <f t="shared" si="431"/>
        <v>0</v>
      </c>
      <c r="AQ1402" s="56">
        <f t="shared" si="432"/>
        <v>0</v>
      </c>
      <c r="AR1402" s="86">
        <f t="shared" si="433"/>
        <v>0</v>
      </c>
    </row>
    <row r="1403" spans="1:44" x14ac:dyDescent="0.25">
      <c r="A1403" s="178"/>
      <c r="B1403" s="55" t="str">
        <f>_xlfn.IFNA(VLOOKUP(A1403,'Ajánlatkérő(k) adatai'!$B$4:$C$205,2,0),"")</f>
        <v/>
      </c>
      <c r="C1403" s="178"/>
      <c r="D1403" s="55" t="str">
        <f>_xlfn.IFNA(VLOOKUP(C1403,'Számlafizető(k) adatai'!$C$4:$D$203,2,0),"")</f>
        <v/>
      </c>
      <c r="E1403" s="55" t="str">
        <f>_xlfn.IFNA(VLOOKUP(C1403,'Számlafizető(k) adatai'!$C$4:$M$203,11,0),"")</f>
        <v/>
      </c>
      <c r="F1403" s="178"/>
      <c r="G1403" s="178"/>
      <c r="H1403" s="178"/>
      <c r="I1403" s="55" t="str">
        <f>IF(F1403="","",VLOOKUP(LEFT(F1403,5),'Technikai cellák'!B:C,2,0))</f>
        <v/>
      </c>
      <c r="J1403" s="55" t="str">
        <f>IF(F1403="","",VLOOKUP(I1403,'Technikai cellák'!$C$1:$D$12,2,0))</f>
        <v/>
      </c>
      <c r="K1403" s="179"/>
      <c r="L1403" s="67" t="str">
        <f t="shared" si="436"/>
        <v/>
      </c>
      <c r="M1403" s="68">
        <f t="shared" si="437"/>
        <v>0</v>
      </c>
      <c r="N1403" s="66">
        <f t="shared" si="438"/>
        <v>0</v>
      </c>
      <c r="O1403" s="152"/>
      <c r="P1403" s="172">
        <f t="shared" si="434"/>
        <v>0</v>
      </c>
      <c r="Q1403" s="69">
        <f t="shared" si="439"/>
        <v>0</v>
      </c>
      <c r="R1403" s="62">
        <f t="shared" si="421"/>
        <v>0</v>
      </c>
      <c r="S1403" s="153"/>
      <c r="T1403" s="118" t="str">
        <f t="shared" si="435"/>
        <v/>
      </c>
      <c r="U1403" s="154"/>
      <c r="V1403" s="154"/>
      <c r="W1403" s="154"/>
      <c r="X1403" s="154"/>
      <c r="Y1403" s="154"/>
      <c r="Z1403" s="154"/>
      <c r="AA1403" s="154"/>
      <c r="AB1403" s="154"/>
      <c r="AC1403" s="154"/>
      <c r="AD1403" s="154"/>
      <c r="AE1403" s="154"/>
      <c r="AF1403" s="154"/>
      <c r="AG1403" s="63">
        <f t="shared" si="422"/>
        <v>0</v>
      </c>
      <c r="AH1403" s="56">
        <f t="shared" si="423"/>
        <v>0</v>
      </c>
      <c r="AI1403" s="56">
        <f t="shared" si="424"/>
        <v>0</v>
      </c>
      <c r="AJ1403" s="56">
        <f t="shared" si="425"/>
        <v>0</v>
      </c>
      <c r="AK1403" s="56">
        <f t="shared" si="426"/>
        <v>0</v>
      </c>
      <c r="AL1403" s="56">
        <f t="shared" si="427"/>
        <v>0</v>
      </c>
      <c r="AM1403" s="56">
        <f t="shared" si="428"/>
        <v>0</v>
      </c>
      <c r="AN1403" s="56">
        <f t="shared" si="429"/>
        <v>0</v>
      </c>
      <c r="AO1403" s="56">
        <f t="shared" si="430"/>
        <v>0</v>
      </c>
      <c r="AP1403" s="56">
        <f t="shared" si="431"/>
        <v>0</v>
      </c>
      <c r="AQ1403" s="56">
        <f t="shared" si="432"/>
        <v>0</v>
      </c>
      <c r="AR1403" s="86">
        <f t="shared" si="433"/>
        <v>0</v>
      </c>
    </row>
    <row r="1404" spans="1:44" x14ac:dyDescent="0.25">
      <c r="A1404" s="178"/>
      <c r="B1404" s="55" t="str">
        <f>_xlfn.IFNA(VLOOKUP(A1404,'Ajánlatkérő(k) adatai'!$B$4:$C$205,2,0),"")</f>
        <v/>
      </c>
      <c r="C1404" s="178"/>
      <c r="D1404" s="55" t="str">
        <f>_xlfn.IFNA(VLOOKUP(C1404,'Számlafizető(k) adatai'!$C$4:$D$203,2,0),"")</f>
        <v/>
      </c>
      <c r="E1404" s="55" t="str">
        <f>_xlfn.IFNA(VLOOKUP(C1404,'Számlafizető(k) adatai'!$C$4:$M$203,11,0),"")</f>
        <v/>
      </c>
      <c r="F1404" s="178"/>
      <c r="G1404" s="178"/>
      <c r="H1404" s="178"/>
      <c r="I1404" s="55" t="str">
        <f>IF(F1404="","",VLOOKUP(LEFT(F1404,5),'Technikai cellák'!B:C,2,0))</f>
        <v/>
      </c>
      <c r="J1404" s="55" t="str">
        <f>IF(F1404="","",VLOOKUP(I1404,'Technikai cellák'!$C$1:$D$12,2,0))</f>
        <v/>
      </c>
      <c r="K1404" s="179"/>
      <c r="L1404" s="67" t="str">
        <f t="shared" si="436"/>
        <v/>
      </c>
      <c r="M1404" s="68">
        <f t="shared" si="437"/>
        <v>0</v>
      </c>
      <c r="N1404" s="66">
        <f t="shared" si="438"/>
        <v>0</v>
      </c>
      <c r="O1404" s="152"/>
      <c r="P1404" s="172">
        <f t="shared" si="434"/>
        <v>0</v>
      </c>
      <c r="Q1404" s="69">
        <f t="shared" si="439"/>
        <v>0</v>
      </c>
      <c r="R1404" s="62">
        <f t="shared" si="421"/>
        <v>0</v>
      </c>
      <c r="S1404" s="153"/>
      <c r="T1404" s="118" t="str">
        <f t="shared" si="435"/>
        <v/>
      </c>
      <c r="U1404" s="154"/>
      <c r="V1404" s="154"/>
      <c r="W1404" s="154"/>
      <c r="X1404" s="154"/>
      <c r="Y1404" s="154"/>
      <c r="Z1404" s="154"/>
      <c r="AA1404" s="154"/>
      <c r="AB1404" s="154"/>
      <c r="AC1404" s="154"/>
      <c r="AD1404" s="154"/>
      <c r="AE1404" s="154"/>
      <c r="AF1404" s="154"/>
      <c r="AG1404" s="63">
        <f t="shared" si="422"/>
        <v>0</v>
      </c>
      <c r="AH1404" s="56">
        <f t="shared" si="423"/>
        <v>0</v>
      </c>
      <c r="AI1404" s="56">
        <f t="shared" si="424"/>
        <v>0</v>
      </c>
      <c r="AJ1404" s="56">
        <f t="shared" si="425"/>
        <v>0</v>
      </c>
      <c r="AK1404" s="56">
        <f t="shared" si="426"/>
        <v>0</v>
      </c>
      <c r="AL1404" s="56">
        <f t="shared" si="427"/>
        <v>0</v>
      </c>
      <c r="AM1404" s="56">
        <f t="shared" si="428"/>
        <v>0</v>
      </c>
      <c r="AN1404" s="56">
        <f t="shared" si="429"/>
        <v>0</v>
      </c>
      <c r="AO1404" s="56">
        <f t="shared" si="430"/>
        <v>0</v>
      </c>
      <c r="AP1404" s="56">
        <f t="shared" si="431"/>
        <v>0</v>
      </c>
      <c r="AQ1404" s="56">
        <f t="shared" si="432"/>
        <v>0</v>
      </c>
      <c r="AR1404" s="86">
        <f t="shared" si="433"/>
        <v>0</v>
      </c>
    </row>
    <row r="1405" spans="1:44" x14ac:dyDescent="0.25">
      <c r="A1405" s="178"/>
      <c r="B1405" s="55" t="str">
        <f>_xlfn.IFNA(VLOOKUP(A1405,'Ajánlatkérő(k) adatai'!$B$4:$C$205,2,0),"")</f>
        <v/>
      </c>
      <c r="C1405" s="178"/>
      <c r="D1405" s="55" t="str">
        <f>_xlfn.IFNA(VLOOKUP(C1405,'Számlafizető(k) adatai'!$C$4:$D$203,2,0),"")</f>
        <v/>
      </c>
      <c r="E1405" s="55" t="str">
        <f>_xlfn.IFNA(VLOOKUP(C1405,'Számlafizető(k) adatai'!$C$4:$M$203,11,0),"")</f>
        <v/>
      </c>
      <c r="F1405" s="178"/>
      <c r="G1405" s="178"/>
      <c r="H1405" s="178"/>
      <c r="I1405" s="55" t="str">
        <f>IF(F1405="","",VLOOKUP(LEFT(F1405,5),'Technikai cellák'!B:C,2,0))</f>
        <v/>
      </c>
      <c r="J1405" s="55" t="str">
        <f>IF(F1405="","",VLOOKUP(I1405,'Technikai cellák'!$C$1:$D$12,2,0))</f>
        <v/>
      </c>
      <c r="K1405" s="179"/>
      <c r="L1405" s="67" t="str">
        <f t="shared" si="436"/>
        <v/>
      </c>
      <c r="M1405" s="68">
        <f t="shared" si="437"/>
        <v>0</v>
      </c>
      <c r="N1405" s="66">
        <f t="shared" si="438"/>
        <v>0</v>
      </c>
      <c r="O1405" s="152"/>
      <c r="P1405" s="172">
        <f t="shared" si="434"/>
        <v>0</v>
      </c>
      <c r="Q1405" s="69">
        <f t="shared" si="439"/>
        <v>0</v>
      </c>
      <c r="R1405" s="62">
        <f t="shared" si="421"/>
        <v>0</v>
      </c>
      <c r="S1405" s="153"/>
      <c r="T1405" s="118" t="str">
        <f t="shared" si="435"/>
        <v/>
      </c>
      <c r="U1405" s="154"/>
      <c r="V1405" s="154"/>
      <c r="W1405" s="154"/>
      <c r="X1405" s="154"/>
      <c r="Y1405" s="154"/>
      <c r="Z1405" s="154"/>
      <c r="AA1405" s="154"/>
      <c r="AB1405" s="154"/>
      <c r="AC1405" s="154"/>
      <c r="AD1405" s="154"/>
      <c r="AE1405" s="154"/>
      <c r="AF1405" s="154"/>
      <c r="AG1405" s="63">
        <f t="shared" si="422"/>
        <v>0</v>
      </c>
      <c r="AH1405" s="56">
        <f t="shared" si="423"/>
        <v>0</v>
      </c>
      <c r="AI1405" s="56">
        <f t="shared" si="424"/>
        <v>0</v>
      </c>
      <c r="AJ1405" s="56">
        <f t="shared" si="425"/>
        <v>0</v>
      </c>
      <c r="AK1405" s="56">
        <f t="shared" si="426"/>
        <v>0</v>
      </c>
      <c r="AL1405" s="56">
        <f t="shared" si="427"/>
        <v>0</v>
      </c>
      <c r="AM1405" s="56">
        <f t="shared" si="428"/>
        <v>0</v>
      </c>
      <c r="AN1405" s="56">
        <f t="shared" si="429"/>
        <v>0</v>
      </c>
      <c r="AO1405" s="56">
        <f t="shared" si="430"/>
        <v>0</v>
      </c>
      <c r="AP1405" s="56">
        <f t="shared" si="431"/>
        <v>0</v>
      </c>
      <c r="AQ1405" s="56">
        <f t="shared" si="432"/>
        <v>0</v>
      </c>
      <c r="AR1405" s="86">
        <f t="shared" si="433"/>
        <v>0</v>
      </c>
    </row>
    <row r="1406" spans="1:44" x14ac:dyDescent="0.25">
      <c r="A1406" s="178"/>
      <c r="B1406" s="55" t="str">
        <f>_xlfn.IFNA(VLOOKUP(A1406,'Ajánlatkérő(k) adatai'!$B$4:$C$205,2,0),"")</f>
        <v/>
      </c>
      <c r="C1406" s="178"/>
      <c r="D1406" s="55" t="str">
        <f>_xlfn.IFNA(VLOOKUP(C1406,'Számlafizető(k) adatai'!$C$4:$D$203,2,0),"")</f>
        <v/>
      </c>
      <c r="E1406" s="55" t="str">
        <f>_xlfn.IFNA(VLOOKUP(C1406,'Számlafizető(k) adatai'!$C$4:$M$203,11,0),"")</f>
        <v/>
      </c>
      <c r="F1406" s="178"/>
      <c r="G1406" s="178"/>
      <c r="H1406" s="178"/>
      <c r="I1406" s="55" t="str">
        <f>IF(F1406="","",VLOOKUP(LEFT(F1406,5),'Technikai cellák'!B:C,2,0))</f>
        <v/>
      </c>
      <c r="J1406" s="55" t="str">
        <f>IF(F1406="","",VLOOKUP(I1406,'Technikai cellák'!$C$1:$D$12,2,0))</f>
        <v/>
      </c>
      <c r="K1406" s="179"/>
      <c r="L1406" s="67" t="str">
        <f t="shared" si="436"/>
        <v/>
      </c>
      <c r="M1406" s="68">
        <f t="shared" si="437"/>
        <v>0</v>
      </c>
      <c r="N1406" s="66">
        <f t="shared" si="438"/>
        <v>0</v>
      </c>
      <c r="O1406" s="152"/>
      <c r="P1406" s="172">
        <f t="shared" si="434"/>
        <v>0</v>
      </c>
      <c r="Q1406" s="69">
        <f t="shared" si="439"/>
        <v>0</v>
      </c>
      <c r="R1406" s="62">
        <f t="shared" si="421"/>
        <v>0</v>
      </c>
      <c r="S1406" s="153"/>
      <c r="T1406" s="118" t="str">
        <f t="shared" si="435"/>
        <v/>
      </c>
      <c r="U1406" s="154"/>
      <c r="V1406" s="154"/>
      <c r="W1406" s="154"/>
      <c r="X1406" s="154"/>
      <c r="Y1406" s="154"/>
      <c r="Z1406" s="154"/>
      <c r="AA1406" s="154"/>
      <c r="AB1406" s="154"/>
      <c r="AC1406" s="154"/>
      <c r="AD1406" s="154"/>
      <c r="AE1406" s="154"/>
      <c r="AF1406" s="154"/>
      <c r="AG1406" s="63">
        <f t="shared" si="422"/>
        <v>0</v>
      </c>
      <c r="AH1406" s="56">
        <f t="shared" si="423"/>
        <v>0</v>
      </c>
      <c r="AI1406" s="56">
        <f t="shared" si="424"/>
        <v>0</v>
      </c>
      <c r="AJ1406" s="56">
        <f t="shared" si="425"/>
        <v>0</v>
      </c>
      <c r="AK1406" s="56">
        <f t="shared" si="426"/>
        <v>0</v>
      </c>
      <c r="AL1406" s="56">
        <f t="shared" si="427"/>
        <v>0</v>
      </c>
      <c r="AM1406" s="56">
        <f t="shared" si="428"/>
        <v>0</v>
      </c>
      <c r="AN1406" s="56">
        <f t="shared" si="429"/>
        <v>0</v>
      </c>
      <c r="AO1406" s="56">
        <f t="shared" si="430"/>
        <v>0</v>
      </c>
      <c r="AP1406" s="56">
        <f t="shared" si="431"/>
        <v>0</v>
      </c>
      <c r="AQ1406" s="56">
        <f t="shared" si="432"/>
        <v>0</v>
      </c>
      <c r="AR1406" s="86">
        <f t="shared" si="433"/>
        <v>0</v>
      </c>
    </row>
    <row r="1407" spans="1:44" x14ac:dyDescent="0.25">
      <c r="A1407" s="178"/>
      <c r="B1407" s="55" t="str">
        <f>_xlfn.IFNA(VLOOKUP(A1407,'Ajánlatkérő(k) adatai'!$B$4:$C$205,2,0),"")</f>
        <v/>
      </c>
      <c r="C1407" s="178"/>
      <c r="D1407" s="55" t="str">
        <f>_xlfn.IFNA(VLOOKUP(C1407,'Számlafizető(k) adatai'!$C$4:$D$203,2,0),"")</f>
        <v/>
      </c>
      <c r="E1407" s="55" t="str">
        <f>_xlfn.IFNA(VLOOKUP(C1407,'Számlafizető(k) adatai'!$C$4:$M$203,11,0),"")</f>
        <v/>
      </c>
      <c r="F1407" s="178"/>
      <c r="G1407" s="178"/>
      <c r="H1407" s="178"/>
      <c r="I1407" s="55" t="str">
        <f>IF(F1407="","",VLOOKUP(LEFT(F1407,5),'Technikai cellák'!B:C,2,0))</f>
        <v/>
      </c>
      <c r="J1407" s="55" t="str">
        <f>IF(F1407="","",VLOOKUP(I1407,'Technikai cellák'!$C$1:$D$12,2,0))</f>
        <v/>
      </c>
      <c r="K1407" s="179"/>
      <c r="L1407" s="67" t="str">
        <f t="shared" si="436"/>
        <v/>
      </c>
      <c r="M1407" s="68">
        <f t="shared" si="437"/>
        <v>0</v>
      </c>
      <c r="N1407" s="66">
        <f t="shared" si="438"/>
        <v>0</v>
      </c>
      <c r="O1407" s="152"/>
      <c r="P1407" s="172">
        <f t="shared" si="434"/>
        <v>0</v>
      </c>
      <c r="Q1407" s="69">
        <f t="shared" si="439"/>
        <v>0</v>
      </c>
      <c r="R1407" s="62">
        <f t="shared" si="421"/>
        <v>0</v>
      </c>
      <c r="S1407" s="153"/>
      <c r="T1407" s="118" t="str">
        <f t="shared" si="435"/>
        <v/>
      </c>
      <c r="U1407" s="154"/>
      <c r="V1407" s="154"/>
      <c r="W1407" s="154"/>
      <c r="X1407" s="154"/>
      <c r="Y1407" s="154"/>
      <c r="Z1407" s="154"/>
      <c r="AA1407" s="154"/>
      <c r="AB1407" s="154"/>
      <c r="AC1407" s="154"/>
      <c r="AD1407" s="154"/>
      <c r="AE1407" s="154"/>
      <c r="AF1407" s="154"/>
      <c r="AG1407" s="63">
        <f t="shared" si="422"/>
        <v>0</v>
      </c>
      <c r="AH1407" s="56">
        <f t="shared" si="423"/>
        <v>0</v>
      </c>
      <c r="AI1407" s="56">
        <f t="shared" si="424"/>
        <v>0</v>
      </c>
      <c r="AJ1407" s="56">
        <f t="shared" si="425"/>
        <v>0</v>
      </c>
      <c r="AK1407" s="56">
        <f t="shared" si="426"/>
        <v>0</v>
      </c>
      <c r="AL1407" s="56">
        <f t="shared" si="427"/>
        <v>0</v>
      </c>
      <c r="AM1407" s="56">
        <f t="shared" si="428"/>
        <v>0</v>
      </c>
      <c r="AN1407" s="56">
        <f t="shared" si="429"/>
        <v>0</v>
      </c>
      <c r="AO1407" s="56">
        <f t="shared" si="430"/>
        <v>0</v>
      </c>
      <c r="AP1407" s="56">
        <f t="shared" si="431"/>
        <v>0</v>
      </c>
      <c r="AQ1407" s="56">
        <f t="shared" si="432"/>
        <v>0</v>
      </c>
      <c r="AR1407" s="86">
        <f t="shared" si="433"/>
        <v>0</v>
      </c>
    </row>
    <row r="1408" spans="1:44" x14ac:dyDescent="0.25">
      <c r="A1408" s="178"/>
      <c r="B1408" s="55" t="str">
        <f>_xlfn.IFNA(VLOOKUP(A1408,'Ajánlatkérő(k) adatai'!$B$4:$C$205,2,0),"")</f>
        <v/>
      </c>
      <c r="C1408" s="178"/>
      <c r="D1408" s="55" t="str">
        <f>_xlfn.IFNA(VLOOKUP(C1408,'Számlafizető(k) adatai'!$C$4:$D$203,2,0),"")</f>
        <v/>
      </c>
      <c r="E1408" s="55" t="str">
        <f>_xlfn.IFNA(VLOOKUP(C1408,'Számlafizető(k) adatai'!$C$4:$M$203,11,0),"")</f>
        <v/>
      </c>
      <c r="F1408" s="178"/>
      <c r="G1408" s="178"/>
      <c r="H1408" s="178"/>
      <c r="I1408" s="55" t="str">
        <f>IF(F1408="","",VLOOKUP(LEFT(F1408,5),'Technikai cellák'!B:C,2,0))</f>
        <v/>
      </c>
      <c r="J1408" s="55" t="str">
        <f>IF(F1408="","",VLOOKUP(I1408,'Technikai cellák'!$C$1:$D$12,2,0))</f>
        <v/>
      </c>
      <c r="K1408" s="179"/>
      <c r="L1408" s="67" t="str">
        <f t="shared" si="436"/>
        <v/>
      </c>
      <c r="M1408" s="68">
        <f t="shared" si="437"/>
        <v>0</v>
      </c>
      <c r="N1408" s="66">
        <f t="shared" si="438"/>
        <v>0</v>
      </c>
      <c r="O1408" s="152"/>
      <c r="P1408" s="172">
        <f t="shared" si="434"/>
        <v>0</v>
      </c>
      <c r="Q1408" s="69">
        <f t="shared" si="439"/>
        <v>0</v>
      </c>
      <c r="R1408" s="62">
        <f t="shared" si="421"/>
        <v>0</v>
      </c>
      <c r="S1408" s="153"/>
      <c r="T1408" s="118" t="str">
        <f t="shared" si="435"/>
        <v/>
      </c>
      <c r="U1408" s="154"/>
      <c r="V1408" s="154"/>
      <c r="W1408" s="154"/>
      <c r="X1408" s="154"/>
      <c r="Y1408" s="154"/>
      <c r="Z1408" s="154"/>
      <c r="AA1408" s="154"/>
      <c r="AB1408" s="154"/>
      <c r="AC1408" s="154"/>
      <c r="AD1408" s="154"/>
      <c r="AE1408" s="154"/>
      <c r="AF1408" s="154"/>
      <c r="AG1408" s="63">
        <f t="shared" si="422"/>
        <v>0</v>
      </c>
      <c r="AH1408" s="56">
        <f t="shared" si="423"/>
        <v>0</v>
      </c>
      <c r="AI1408" s="56">
        <f t="shared" si="424"/>
        <v>0</v>
      </c>
      <c r="AJ1408" s="56">
        <f t="shared" si="425"/>
        <v>0</v>
      </c>
      <c r="AK1408" s="56">
        <f t="shared" si="426"/>
        <v>0</v>
      </c>
      <c r="AL1408" s="56">
        <f t="shared" si="427"/>
        <v>0</v>
      </c>
      <c r="AM1408" s="56">
        <f t="shared" si="428"/>
        <v>0</v>
      </c>
      <c r="AN1408" s="56">
        <f t="shared" si="429"/>
        <v>0</v>
      </c>
      <c r="AO1408" s="56">
        <f t="shared" si="430"/>
        <v>0</v>
      </c>
      <c r="AP1408" s="56">
        <f t="shared" si="431"/>
        <v>0</v>
      </c>
      <c r="AQ1408" s="56">
        <f t="shared" si="432"/>
        <v>0</v>
      </c>
      <c r="AR1408" s="86">
        <f t="shared" si="433"/>
        <v>0</v>
      </c>
    </row>
    <row r="1409" spans="1:44" x14ac:dyDescent="0.25">
      <c r="A1409" s="178"/>
      <c r="B1409" s="55" t="str">
        <f>_xlfn.IFNA(VLOOKUP(A1409,'Ajánlatkérő(k) adatai'!$B$4:$C$205,2,0),"")</f>
        <v/>
      </c>
      <c r="C1409" s="178"/>
      <c r="D1409" s="55" t="str">
        <f>_xlfn.IFNA(VLOOKUP(C1409,'Számlafizető(k) adatai'!$C$4:$D$203,2,0),"")</f>
        <v/>
      </c>
      <c r="E1409" s="55" t="str">
        <f>_xlfn.IFNA(VLOOKUP(C1409,'Számlafizető(k) adatai'!$C$4:$M$203,11,0),"")</f>
        <v/>
      </c>
      <c r="F1409" s="178"/>
      <c r="G1409" s="178"/>
      <c r="H1409" s="178"/>
      <c r="I1409" s="55" t="str">
        <f>IF(F1409="","",VLOOKUP(LEFT(F1409,5),'Technikai cellák'!B:C,2,0))</f>
        <v/>
      </c>
      <c r="J1409" s="55" t="str">
        <f>IF(F1409="","",VLOOKUP(I1409,'Technikai cellák'!$C$1:$D$12,2,0))</f>
        <v/>
      </c>
      <c r="K1409" s="179"/>
      <c r="L1409" s="67" t="str">
        <f t="shared" si="436"/>
        <v/>
      </c>
      <c r="M1409" s="68">
        <f t="shared" si="437"/>
        <v>0</v>
      </c>
      <c r="N1409" s="66">
        <f t="shared" si="438"/>
        <v>0</v>
      </c>
      <c r="O1409" s="152"/>
      <c r="P1409" s="172">
        <f t="shared" si="434"/>
        <v>0</v>
      </c>
      <c r="Q1409" s="69">
        <f t="shared" si="439"/>
        <v>0</v>
      </c>
      <c r="R1409" s="62">
        <f t="shared" si="421"/>
        <v>0</v>
      </c>
      <c r="S1409" s="153"/>
      <c r="T1409" s="118" t="str">
        <f t="shared" si="435"/>
        <v/>
      </c>
      <c r="U1409" s="154"/>
      <c r="V1409" s="154"/>
      <c r="W1409" s="154"/>
      <c r="X1409" s="154"/>
      <c r="Y1409" s="154"/>
      <c r="Z1409" s="154"/>
      <c r="AA1409" s="154"/>
      <c r="AB1409" s="154"/>
      <c r="AC1409" s="154"/>
      <c r="AD1409" s="154"/>
      <c r="AE1409" s="154"/>
      <c r="AF1409" s="154"/>
      <c r="AG1409" s="63">
        <f t="shared" si="422"/>
        <v>0</v>
      </c>
      <c r="AH1409" s="56">
        <f t="shared" si="423"/>
        <v>0</v>
      </c>
      <c r="AI1409" s="56">
        <f t="shared" si="424"/>
        <v>0</v>
      </c>
      <c r="AJ1409" s="56">
        <f t="shared" si="425"/>
        <v>0</v>
      </c>
      <c r="AK1409" s="56">
        <f t="shared" si="426"/>
        <v>0</v>
      </c>
      <c r="AL1409" s="56">
        <f t="shared" si="427"/>
        <v>0</v>
      </c>
      <c r="AM1409" s="56">
        <f t="shared" si="428"/>
        <v>0</v>
      </c>
      <c r="AN1409" s="56">
        <f t="shared" si="429"/>
        <v>0</v>
      </c>
      <c r="AO1409" s="56">
        <f t="shared" si="430"/>
        <v>0</v>
      </c>
      <c r="AP1409" s="56">
        <f t="shared" si="431"/>
        <v>0</v>
      </c>
      <c r="AQ1409" s="56">
        <f t="shared" si="432"/>
        <v>0</v>
      </c>
      <c r="AR1409" s="86">
        <f t="shared" si="433"/>
        <v>0</v>
      </c>
    </row>
    <row r="1410" spans="1:44" x14ac:dyDescent="0.25">
      <c r="A1410" s="178"/>
      <c r="B1410" s="55" t="str">
        <f>_xlfn.IFNA(VLOOKUP(A1410,'Ajánlatkérő(k) adatai'!$B$4:$C$205,2,0),"")</f>
        <v/>
      </c>
      <c r="C1410" s="178"/>
      <c r="D1410" s="55" t="str">
        <f>_xlfn.IFNA(VLOOKUP(C1410,'Számlafizető(k) adatai'!$C$4:$D$203,2,0),"")</f>
        <v/>
      </c>
      <c r="E1410" s="55" t="str">
        <f>_xlfn.IFNA(VLOOKUP(C1410,'Számlafizető(k) adatai'!$C$4:$M$203,11,0),"")</f>
        <v/>
      </c>
      <c r="F1410" s="178"/>
      <c r="G1410" s="178"/>
      <c r="H1410" s="178"/>
      <c r="I1410" s="55" t="str">
        <f>IF(F1410="","",VLOOKUP(LEFT(F1410,5),'Technikai cellák'!B:C,2,0))</f>
        <v/>
      </c>
      <c r="J1410" s="55" t="str">
        <f>IF(F1410="","",VLOOKUP(I1410,'Technikai cellák'!$C$1:$D$12,2,0))</f>
        <v/>
      </c>
      <c r="K1410" s="179"/>
      <c r="L1410" s="67" t="str">
        <f t="shared" si="436"/>
        <v/>
      </c>
      <c r="M1410" s="68">
        <f t="shared" si="437"/>
        <v>0</v>
      </c>
      <c r="N1410" s="66">
        <f t="shared" si="438"/>
        <v>0</v>
      </c>
      <c r="O1410" s="152"/>
      <c r="P1410" s="172">
        <f t="shared" si="434"/>
        <v>0</v>
      </c>
      <c r="Q1410" s="69">
        <f t="shared" si="439"/>
        <v>0</v>
      </c>
      <c r="R1410" s="62">
        <f t="shared" si="421"/>
        <v>0</v>
      </c>
      <c r="S1410" s="153"/>
      <c r="T1410" s="118" t="str">
        <f t="shared" si="435"/>
        <v/>
      </c>
      <c r="U1410" s="154"/>
      <c r="V1410" s="154"/>
      <c r="W1410" s="154"/>
      <c r="X1410" s="154"/>
      <c r="Y1410" s="154"/>
      <c r="Z1410" s="154"/>
      <c r="AA1410" s="154"/>
      <c r="AB1410" s="154"/>
      <c r="AC1410" s="154"/>
      <c r="AD1410" s="154"/>
      <c r="AE1410" s="154"/>
      <c r="AF1410" s="154"/>
      <c r="AG1410" s="63">
        <f t="shared" si="422"/>
        <v>0</v>
      </c>
      <c r="AH1410" s="56">
        <f t="shared" si="423"/>
        <v>0</v>
      </c>
      <c r="AI1410" s="56">
        <f t="shared" si="424"/>
        <v>0</v>
      </c>
      <c r="AJ1410" s="56">
        <f t="shared" si="425"/>
        <v>0</v>
      </c>
      <c r="AK1410" s="56">
        <f t="shared" si="426"/>
        <v>0</v>
      </c>
      <c r="AL1410" s="56">
        <f t="shared" si="427"/>
        <v>0</v>
      </c>
      <c r="AM1410" s="56">
        <f t="shared" si="428"/>
        <v>0</v>
      </c>
      <c r="AN1410" s="56">
        <f t="shared" si="429"/>
        <v>0</v>
      </c>
      <c r="AO1410" s="56">
        <f t="shared" si="430"/>
        <v>0</v>
      </c>
      <c r="AP1410" s="56">
        <f t="shared" si="431"/>
        <v>0</v>
      </c>
      <c r="AQ1410" s="56">
        <f t="shared" si="432"/>
        <v>0</v>
      </c>
      <c r="AR1410" s="86">
        <f t="shared" si="433"/>
        <v>0</v>
      </c>
    </row>
    <row r="1411" spans="1:44" x14ac:dyDescent="0.25">
      <c r="A1411" s="178"/>
      <c r="B1411" s="55" t="str">
        <f>_xlfn.IFNA(VLOOKUP(A1411,'Ajánlatkérő(k) adatai'!$B$4:$C$205,2,0),"")</f>
        <v/>
      </c>
      <c r="C1411" s="178"/>
      <c r="D1411" s="55" t="str">
        <f>_xlfn.IFNA(VLOOKUP(C1411,'Számlafizető(k) adatai'!$C$4:$D$203,2,0),"")</f>
        <v/>
      </c>
      <c r="E1411" s="55" t="str">
        <f>_xlfn.IFNA(VLOOKUP(C1411,'Számlafizető(k) adatai'!$C$4:$M$203,11,0),"")</f>
        <v/>
      </c>
      <c r="F1411" s="178"/>
      <c r="G1411" s="178"/>
      <c r="H1411" s="178"/>
      <c r="I1411" s="55" t="str">
        <f>IF(F1411="","",VLOOKUP(LEFT(F1411,5),'Technikai cellák'!B:C,2,0))</f>
        <v/>
      </c>
      <c r="J1411" s="55" t="str">
        <f>IF(F1411="","",VLOOKUP(I1411,'Technikai cellák'!$C$1:$D$12,2,0))</f>
        <v/>
      </c>
      <c r="K1411" s="179"/>
      <c r="L1411" s="67" t="str">
        <f t="shared" si="436"/>
        <v/>
      </c>
      <c r="M1411" s="68">
        <f t="shared" si="437"/>
        <v>0</v>
      </c>
      <c r="N1411" s="66">
        <f t="shared" si="438"/>
        <v>0</v>
      </c>
      <c r="O1411" s="152"/>
      <c r="P1411" s="172">
        <f t="shared" si="434"/>
        <v>0</v>
      </c>
      <c r="Q1411" s="69">
        <f t="shared" si="439"/>
        <v>0</v>
      </c>
      <c r="R1411" s="62">
        <f t="shared" si="421"/>
        <v>0</v>
      </c>
      <c r="S1411" s="153"/>
      <c r="T1411" s="118" t="str">
        <f t="shared" si="435"/>
        <v/>
      </c>
      <c r="U1411" s="154"/>
      <c r="V1411" s="154"/>
      <c r="W1411" s="154"/>
      <c r="X1411" s="154"/>
      <c r="Y1411" s="154"/>
      <c r="Z1411" s="154"/>
      <c r="AA1411" s="154"/>
      <c r="AB1411" s="154"/>
      <c r="AC1411" s="154"/>
      <c r="AD1411" s="154"/>
      <c r="AE1411" s="154"/>
      <c r="AF1411" s="154"/>
      <c r="AG1411" s="63">
        <f t="shared" si="422"/>
        <v>0</v>
      </c>
      <c r="AH1411" s="56">
        <f t="shared" si="423"/>
        <v>0</v>
      </c>
      <c r="AI1411" s="56">
        <f t="shared" si="424"/>
        <v>0</v>
      </c>
      <c r="AJ1411" s="56">
        <f t="shared" si="425"/>
        <v>0</v>
      </c>
      <c r="AK1411" s="56">
        <f t="shared" si="426"/>
        <v>0</v>
      </c>
      <c r="AL1411" s="56">
        <f t="shared" si="427"/>
        <v>0</v>
      </c>
      <c r="AM1411" s="56">
        <f t="shared" si="428"/>
        <v>0</v>
      </c>
      <c r="AN1411" s="56">
        <f t="shared" si="429"/>
        <v>0</v>
      </c>
      <c r="AO1411" s="56">
        <f t="shared" si="430"/>
        <v>0</v>
      </c>
      <c r="AP1411" s="56">
        <f t="shared" si="431"/>
        <v>0</v>
      </c>
      <c r="AQ1411" s="56">
        <f t="shared" si="432"/>
        <v>0</v>
      </c>
      <c r="AR1411" s="86">
        <f t="shared" si="433"/>
        <v>0</v>
      </c>
    </row>
    <row r="1412" spans="1:44" x14ac:dyDescent="0.25">
      <c r="A1412" s="178"/>
      <c r="B1412" s="55" t="str">
        <f>_xlfn.IFNA(VLOOKUP(A1412,'Ajánlatkérő(k) adatai'!$B$4:$C$205,2,0),"")</f>
        <v/>
      </c>
      <c r="C1412" s="178"/>
      <c r="D1412" s="55" t="str">
        <f>_xlfn.IFNA(VLOOKUP(C1412,'Számlafizető(k) adatai'!$C$4:$D$203,2,0),"")</f>
        <v/>
      </c>
      <c r="E1412" s="55" t="str">
        <f>_xlfn.IFNA(VLOOKUP(C1412,'Számlafizető(k) adatai'!$C$4:$M$203,11,0),"")</f>
        <v/>
      </c>
      <c r="F1412" s="178"/>
      <c r="G1412" s="178"/>
      <c r="H1412" s="178"/>
      <c r="I1412" s="55" t="str">
        <f>IF(F1412="","",VLOOKUP(LEFT(F1412,5),'Technikai cellák'!B:C,2,0))</f>
        <v/>
      </c>
      <c r="J1412" s="55" t="str">
        <f>IF(F1412="","",VLOOKUP(I1412,'Technikai cellák'!$C$1:$D$12,2,0))</f>
        <v/>
      </c>
      <c r="K1412" s="179"/>
      <c r="L1412" s="67" t="str">
        <f t="shared" si="436"/>
        <v/>
      </c>
      <c r="M1412" s="68">
        <f t="shared" si="437"/>
        <v>0</v>
      </c>
      <c r="N1412" s="66">
        <f t="shared" si="438"/>
        <v>0</v>
      </c>
      <c r="O1412" s="152"/>
      <c r="P1412" s="172">
        <f t="shared" si="434"/>
        <v>0</v>
      </c>
      <c r="Q1412" s="69">
        <f t="shared" si="439"/>
        <v>0</v>
      </c>
      <c r="R1412" s="62">
        <f t="shared" si="421"/>
        <v>0</v>
      </c>
      <c r="S1412" s="153"/>
      <c r="T1412" s="118" t="str">
        <f t="shared" si="435"/>
        <v/>
      </c>
      <c r="U1412" s="154"/>
      <c r="V1412" s="154"/>
      <c r="W1412" s="154"/>
      <c r="X1412" s="154"/>
      <c r="Y1412" s="154"/>
      <c r="Z1412" s="154"/>
      <c r="AA1412" s="154"/>
      <c r="AB1412" s="154"/>
      <c r="AC1412" s="154"/>
      <c r="AD1412" s="154"/>
      <c r="AE1412" s="154"/>
      <c r="AF1412" s="154"/>
      <c r="AG1412" s="63">
        <f t="shared" si="422"/>
        <v>0</v>
      </c>
      <c r="AH1412" s="56">
        <f t="shared" si="423"/>
        <v>0</v>
      </c>
      <c r="AI1412" s="56">
        <f t="shared" si="424"/>
        <v>0</v>
      </c>
      <c r="AJ1412" s="56">
        <f t="shared" si="425"/>
        <v>0</v>
      </c>
      <c r="AK1412" s="56">
        <f t="shared" si="426"/>
        <v>0</v>
      </c>
      <c r="AL1412" s="56">
        <f t="shared" si="427"/>
        <v>0</v>
      </c>
      <c r="AM1412" s="56">
        <f t="shared" si="428"/>
        <v>0</v>
      </c>
      <c r="AN1412" s="56">
        <f t="shared" si="429"/>
        <v>0</v>
      </c>
      <c r="AO1412" s="56">
        <f t="shared" si="430"/>
        <v>0</v>
      </c>
      <c r="AP1412" s="56">
        <f t="shared" si="431"/>
        <v>0</v>
      </c>
      <c r="AQ1412" s="56">
        <f t="shared" si="432"/>
        <v>0</v>
      </c>
      <c r="AR1412" s="86">
        <f t="shared" si="433"/>
        <v>0</v>
      </c>
    </row>
    <row r="1413" spans="1:44" x14ac:dyDescent="0.25">
      <c r="A1413" s="178"/>
      <c r="B1413" s="55" t="str">
        <f>_xlfn.IFNA(VLOOKUP(A1413,'Ajánlatkérő(k) adatai'!$B$4:$C$205,2,0),"")</f>
        <v/>
      </c>
      <c r="C1413" s="178"/>
      <c r="D1413" s="55" t="str">
        <f>_xlfn.IFNA(VLOOKUP(C1413,'Számlafizető(k) adatai'!$C$4:$D$203,2,0),"")</f>
        <v/>
      </c>
      <c r="E1413" s="55" t="str">
        <f>_xlfn.IFNA(VLOOKUP(C1413,'Számlafizető(k) adatai'!$C$4:$M$203,11,0),"")</f>
        <v/>
      </c>
      <c r="F1413" s="178"/>
      <c r="G1413" s="178"/>
      <c r="H1413" s="178"/>
      <c r="I1413" s="55" t="str">
        <f>IF(F1413="","",VLOOKUP(LEFT(F1413,5),'Technikai cellák'!B:C,2,0))</f>
        <v/>
      </c>
      <c r="J1413" s="55" t="str">
        <f>IF(F1413="","",VLOOKUP(I1413,'Technikai cellák'!$C$1:$D$12,2,0))</f>
        <v/>
      </c>
      <c r="K1413" s="179"/>
      <c r="L1413" s="67" t="str">
        <f t="shared" si="436"/>
        <v/>
      </c>
      <c r="M1413" s="68">
        <f t="shared" si="437"/>
        <v>0</v>
      </c>
      <c r="N1413" s="66">
        <f t="shared" si="438"/>
        <v>0</v>
      </c>
      <c r="O1413" s="152"/>
      <c r="P1413" s="172">
        <f t="shared" si="434"/>
        <v>0</v>
      </c>
      <c r="Q1413" s="69">
        <f t="shared" si="439"/>
        <v>0</v>
      </c>
      <c r="R1413" s="62">
        <f t="shared" ref="R1413:R1476" si="440">SUM(AG1413:AR1413)</f>
        <v>0</v>
      </c>
      <c r="S1413" s="153"/>
      <c r="T1413" s="118" t="str">
        <f t="shared" si="435"/>
        <v/>
      </c>
      <c r="U1413" s="154"/>
      <c r="V1413" s="154"/>
      <c r="W1413" s="154"/>
      <c r="X1413" s="154"/>
      <c r="Y1413" s="154"/>
      <c r="Z1413" s="154"/>
      <c r="AA1413" s="154"/>
      <c r="AB1413" s="154"/>
      <c r="AC1413" s="154"/>
      <c r="AD1413" s="154"/>
      <c r="AE1413" s="154"/>
      <c r="AF1413" s="154"/>
      <c r="AG1413" s="63">
        <f t="shared" ref="AG1413:AG1476" si="441">ROUND((U1413*$C$7)/$C$8,0)</f>
        <v>0</v>
      </c>
      <c r="AH1413" s="56">
        <f t="shared" ref="AH1413:AH1476" si="442">ROUND((V1413*$C$7)/$C$8,0)</f>
        <v>0</v>
      </c>
      <c r="AI1413" s="56">
        <f t="shared" ref="AI1413:AI1476" si="443">ROUND((W1413*$C$7)/$C$8,0)</f>
        <v>0</v>
      </c>
      <c r="AJ1413" s="56">
        <f t="shared" ref="AJ1413:AJ1476" si="444">ROUND((X1413*$C$7)/$C$8,0)</f>
        <v>0</v>
      </c>
      <c r="AK1413" s="56">
        <f t="shared" ref="AK1413:AK1476" si="445">ROUND((Y1413*$C$7)/$C$8,0)</f>
        <v>0</v>
      </c>
      <c r="AL1413" s="56">
        <f t="shared" ref="AL1413:AL1476" si="446">ROUND((Z1413*$C$7)/$C$8,0)</f>
        <v>0</v>
      </c>
      <c r="AM1413" s="56">
        <f t="shared" ref="AM1413:AM1476" si="447">ROUND((AA1413*$C$7)/$C$8,0)</f>
        <v>0</v>
      </c>
      <c r="AN1413" s="56">
        <f t="shared" ref="AN1413:AN1476" si="448">ROUND((AB1413*$C$7)/$C$8,0)</f>
        <v>0</v>
      </c>
      <c r="AO1413" s="56">
        <f t="shared" ref="AO1413:AO1476" si="449">ROUND((AC1413*$C$7)/$C$8,0)</f>
        <v>0</v>
      </c>
      <c r="AP1413" s="56">
        <f t="shared" ref="AP1413:AP1476" si="450">ROUND((AD1413*$C$7)/$C$8,0)</f>
        <v>0</v>
      </c>
      <c r="AQ1413" s="56">
        <f t="shared" ref="AQ1413:AQ1476" si="451">ROUND((AE1413*$C$7)/$C$8,0)</f>
        <v>0</v>
      </c>
      <c r="AR1413" s="86">
        <f t="shared" ref="AR1413:AR1476" si="452">ROUND((AF1413*$C$7)/$C$8,0)</f>
        <v>0</v>
      </c>
    </row>
    <row r="1414" spans="1:44" x14ac:dyDescent="0.25">
      <c r="A1414" s="178"/>
      <c r="B1414" s="55" t="str">
        <f>_xlfn.IFNA(VLOOKUP(A1414,'Ajánlatkérő(k) adatai'!$B$4:$C$205,2,0),"")</f>
        <v/>
      </c>
      <c r="C1414" s="178"/>
      <c r="D1414" s="55" t="str">
        <f>_xlfn.IFNA(VLOOKUP(C1414,'Számlafizető(k) adatai'!$C$4:$D$203,2,0),"")</f>
        <v/>
      </c>
      <c r="E1414" s="55" t="str">
        <f>_xlfn.IFNA(VLOOKUP(C1414,'Számlafizető(k) adatai'!$C$4:$M$203,11,0),"")</f>
        <v/>
      </c>
      <c r="F1414" s="178"/>
      <c r="G1414" s="178"/>
      <c r="H1414" s="178"/>
      <c r="I1414" s="55" t="str">
        <f>IF(F1414="","",VLOOKUP(LEFT(F1414,5),'Technikai cellák'!B:C,2,0))</f>
        <v/>
      </c>
      <c r="J1414" s="55" t="str">
        <f>IF(F1414="","",VLOOKUP(I1414,'Technikai cellák'!$C$1:$D$12,2,0))</f>
        <v/>
      </c>
      <c r="K1414" s="179"/>
      <c r="L1414" s="67" t="str">
        <f t="shared" si="436"/>
        <v/>
      </c>
      <c r="M1414" s="68">
        <f t="shared" si="437"/>
        <v>0</v>
      </c>
      <c r="N1414" s="66">
        <f t="shared" si="438"/>
        <v>0</v>
      </c>
      <c r="O1414" s="152"/>
      <c r="P1414" s="172">
        <f t="shared" si="434"/>
        <v>0</v>
      </c>
      <c r="Q1414" s="69">
        <f t="shared" si="439"/>
        <v>0</v>
      </c>
      <c r="R1414" s="62">
        <f t="shared" si="440"/>
        <v>0</v>
      </c>
      <c r="S1414" s="153"/>
      <c r="T1414" s="118" t="str">
        <f t="shared" si="435"/>
        <v/>
      </c>
      <c r="U1414" s="154"/>
      <c r="V1414" s="154"/>
      <c r="W1414" s="154"/>
      <c r="X1414" s="154"/>
      <c r="Y1414" s="154"/>
      <c r="Z1414" s="154"/>
      <c r="AA1414" s="154"/>
      <c r="AB1414" s="154"/>
      <c r="AC1414" s="154"/>
      <c r="AD1414" s="154"/>
      <c r="AE1414" s="154"/>
      <c r="AF1414" s="154"/>
      <c r="AG1414" s="63">
        <f t="shared" si="441"/>
        <v>0</v>
      </c>
      <c r="AH1414" s="56">
        <f t="shared" si="442"/>
        <v>0</v>
      </c>
      <c r="AI1414" s="56">
        <f t="shared" si="443"/>
        <v>0</v>
      </c>
      <c r="AJ1414" s="56">
        <f t="shared" si="444"/>
        <v>0</v>
      </c>
      <c r="AK1414" s="56">
        <f t="shared" si="445"/>
        <v>0</v>
      </c>
      <c r="AL1414" s="56">
        <f t="shared" si="446"/>
        <v>0</v>
      </c>
      <c r="AM1414" s="56">
        <f t="shared" si="447"/>
        <v>0</v>
      </c>
      <c r="AN1414" s="56">
        <f t="shared" si="448"/>
        <v>0</v>
      </c>
      <c r="AO1414" s="56">
        <f t="shared" si="449"/>
        <v>0</v>
      </c>
      <c r="AP1414" s="56">
        <f t="shared" si="450"/>
        <v>0</v>
      </c>
      <c r="AQ1414" s="56">
        <f t="shared" si="451"/>
        <v>0</v>
      </c>
      <c r="AR1414" s="86">
        <f t="shared" si="452"/>
        <v>0</v>
      </c>
    </row>
    <row r="1415" spans="1:44" x14ac:dyDescent="0.25">
      <c r="A1415" s="178"/>
      <c r="B1415" s="55" t="str">
        <f>_xlfn.IFNA(VLOOKUP(A1415,'Ajánlatkérő(k) adatai'!$B$4:$C$205,2,0),"")</f>
        <v/>
      </c>
      <c r="C1415" s="178"/>
      <c r="D1415" s="55" t="str">
        <f>_xlfn.IFNA(VLOOKUP(C1415,'Számlafizető(k) adatai'!$C$4:$D$203,2,0),"")</f>
        <v/>
      </c>
      <c r="E1415" s="55" t="str">
        <f>_xlfn.IFNA(VLOOKUP(C1415,'Számlafizető(k) adatai'!$C$4:$M$203,11,0),"")</f>
        <v/>
      </c>
      <c r="F1415" s="178"/>
      <c r="G1415" s="178"/>
      <c r="H1415" s="178"/>
      <c r="I1415" s="55" t="str">
        <f>IF(F1415="","",VLOOKUP(LEFT(F1415,5),'Technikai cellák'!B:C,2,0))</f>
        <v/>
      </c>
      <c r="J1415" s="55" t="str">
        <f>IF(F1415="","",VLOOKUP(I1415,'Technikai cellák'!$C$1:$D$12,2,0))</f>
        <v/>
      </c>
      <c r="K1415" s="179"/>
      <c r="L1415" s="67" t="str">
        <f t="shared" si="436"/>
        <v/>
      </c>
      <c r="M1415" s="68">
        <f t="shared" si="437"/>
        <v>0</v>
      </c>
      <c r="N1415" s="66">
        <f t="shared" si="438"/>
        <v>0</v>
      </c>
      <c r="O1415" s="152"/>
      <c r="P1415" s="172">
        <f t="shared" si="434"/>
        <v>0</v>
      </c>
      <c r="Q1415" s="69">
        <f t="shared" si="439"/>
        <v>0</v>
      </c>
      <c r="R1415" s="62">
        <f t="shared" si="440"/>
        <v>0</v>
      </c>
      <c r="S1415" s="153"/>
      <c r="T1415" s="118" t="str">
        <f t="shared" si="435"/>
        <v/>
      </c>
      <c r="U1415" s="154"/>
      <c r="V1415" s="154"/>
      <c r="W1415" s="154"/>
      <c r="X1415" s="154"/>
      <c r="Y1415" s="154"/>
      <c r="Z1415" s="154"/>
      <c r="AA1415" s="154"/>
      <c r="AB1415" s="154"/>
      <c r="AC1415" s="154"/>
      <c r="AD1415" s="154"/>
      <c r="AE1415" s="154"/>
      <c r="AF1415" s="154"/>
      <c r="AG1415" s="63">
        <f t="shared" si="441"/>
        <v>0</v>
      </c>
      <c r="AH1415" s="56">
        <f t="shared" si="442"/>
        <v>0</v>
      </c>
      <c r="AI1415" s="56">
        <f t="shared" si="443"/>
        <v>0</v>
      </c>
      <c r="AJ1415" s="56">
        <f t="shared" si="444"/>
        <v>0</v>
      </c>
      <c r="AK1415" s="56">
        <f t="shared" si="445"/>
        <v>0</v>
      </c>
      <c r="AL1415" s="56">
        <f t="shared" si="446"/>
        <v>0</v>
      </c>
      <c r="AM1415" s="56">
        <f t="shared" si="447"/>
        <v>0</v>
      </c>
      <c r="AN1415" s="56">
        <f t="shared" si="448"/>
        <v>0</v>
      </c>
      <c r="AO1415" s="56">
        <f t="shared" si="449"/>
        <v>0</v>
      </c>
      <c r="AP1415" s="56">
        <f t="shared" si="450"/>
        <v>0</v>
      </c>
      <c r="AQ1415" s="56">
        <f t="shared" si="451"/>
        <v>0</v>
      </c>
      <c r="AR1415" s="86">
        <f t="shared" si="452"/>
        <v>0</v>
      </c>
    </row>
    <row r="1416" spans="1:44" x14ac:dyDescent="0.25">
      <c r="A1416" s="178"/>
      <c r="B1416" s="55" t="str">
        <f>_xlfn.IFNA(VLOOKUP(A1416,'Ajánlatkérő(k) adatai'!$B$4:$C$205,2,0),"")</f>
        <v/>
      </c>
      <c r="C1416" s="178"/>
      <c r="D1416" s="55" t="str">
        <f>_xlfn.IFNA(VLOOKUP(C1416,'Számlafizető(k) adatai'!$C$4:$D$203,2,0),"")</f>
        <v/>
      </c>
      <c r="E1416" s="55" t="str">
        <f>_xlfn.IFNA(VLOOKUP(C1416,'Számlafizető(k) adatai'!$C$4:$M$203,11,0),"")</f>
        <v/>
      </c>
      <c r="F1416" s="178"/>
      <c r="G1416" s="178"/>
      <c r="H1416" s="178"/>
      <c r="I1416" s="55" t="str">
        <f>IF(F1416="","",VLOOKUP(LEFT(F1416,5),'Technikai cellák'!B:C,2,0))</f>
        <v/>
      </c>
      <c r="J1416" s="55" t="str">
        <f>IF(F1416="","",VLOOKUP(I1416,'Technikai cellák'!$C$1:$D$12,2,0))</f>
        <v/>
      </c>
      <c r="K1416" s="179"/>
      <c r="L1416" s="67" t="str">
        <f t="shared" si="436"/>
        <v/>
      </c>
      <c r="M1416" s="68">
        <f t="shared" si="437"/>
        <v>0</v>
      </c>
      <c r="N1416" s="66">
        <f t="shared" si="438"/>
        <v>0</v>
      </c>
      <c r="O1416" s="152"/>
      <c r="P1416" s="172">
        <f t="shared" si="434"/>
        <v>0</v>
      </c>
      <c r="Q1416" s="69">
        <f t="shared" si="439"/>
        <v>0</v>
      </c>
      <c r="R1416" s="62">
        <f t="shared" si="440"/>
        <v>0</v>
      </c>
      <c r="S1416" s="153"/>
      <c r="T1416" s="118" t="str">
        <f t="shared" si="435"/>
        <v/>
      </c>
      <c r="U1416" s="154"/>
      <c r="V1416" s="154"/>
      <c r="W1416" s="154"/>
      <c r="X1416" s="154"/>
      <c r="Y1416" s="154"/>
      <c r="Z1416" s="154"/>
      <c r="AA1416" s="154"/>
      <c r="AB1416" s="154"/>
      <c r="AC1416" s="154"/>
      <c r="AD1416" s="154"/>
      <c r="AE1416" s="154"/>
      <c r="AF1416" s="154"/>
      <c r="AG1416" s="63">
        <f t="shared" si="441"/>
        <v>0</v>
      </c>
      <c r="AH1416" s="56">
        <f t="shared" si="442"/>
        <v>0</v>
      </c>
      <c r="AI1416" s="56">
        <f t="shared" si="443"/>
        <v>0</v>
      </c>
      <c r="AJ1416" s="56">
        <f t="shared" si="444"/>
        <v>0</v>
      </c>
      <c r="AK1416" s="56">
        <f t="shared" si="445"/>
        <v>0</v>
      </c>
      <c r="AL1416" s="56">
        <f t="shared" si="446"/>
        <v>0</v>
      </c>
      <c r="AM1416" s="56">
        <f t="shared" si="447"/>
        <v>0</v>
      </c>
      <c r="AN1416" s="56">
        <f t="shared" si="448"/>
        <v>0</v>
      </c>
      <c r="AO1416" s="56">
        <f t="shared" si="449"/>
        <v>0</v>
      </c>
      <c r="AP1416" s="56">
        <f t="shared" si="450"/>
        <v>0</v>
      </c>
      <c r="AQ1416" s="56">
        <f t="shared" si="451"/>
        <v>0</v>
      </c>
      <c r="AR1416" s="86">
        <f t="shared" si="452"/>
        <v>0</v>
      </c>
    </row>
    <row r="1417" spans="1:44" x14ac:dyDescent="0.25">
      <c r="A1417" s="178"/>
      <c r="B1417" s="55" t="str">
        <f>_xlfn.IFNA(VLOOKUP(A1417,'Ajánlatkérő(k) adatai'!$B$4:$C$205,2,0),"")</f>
        <v/>
      </c>
      <c r="C1417" s="178"/>
      <c r="D1417" s="55" t="str">
        <f>_xlfn.IFNA(VLOOKUP(C1417,'Számlafizető(k) adatai'!$C$4:$D$203,2,0),"")</f>
        <v/>
      </c>
      <c r="E1417" s="55" t="str">
        <f>_xlfn.IFNA(VLOOKUP(C1417,'Számlafizető(k) adatai'!$C$4:$M$203,11,0),"")</f>
        <v/>
      </c>
      <c r="F1417" s="178"/>
      <c r="G1417" s="178"/>
      <c r="H1417" s="178"/>
      <c r="I1417" s="55" t="str">
        <f>IF(F1417="","",VLOOKUP(LEFT(F1417,5),'Technikai cellák'!B:C,2,0))</f>
        <v/>
      </c>
      <c r="J1417" s="55" t="str">
        <f>IF(F1417="","",VLOOKUP(I1417,'Technikai cellák'!$C$1:$D$12,2,0))</f>
        <v/>
      </c>
      <c r="K1417" s="179"/>
      <c r="L1417" s="67" t="str">
        <f t="shared" si="436"/>
        <v/>
      </c>
      <c r="M1417" s="68">
        <f t="shared" si="437"/>
        <v>0</v>
      </c>
      <c r="N1417" s="66">
        <f t="shared" si="438"/>
        <v>0</v>
      </c>
      <c r="O1417" s="152"/>
      <c r="P1417" s="172">
        <f t="shared" si="434"/>
        <v>0</v>
      </c>
      <c r="Q1417" s="69">
        <f t="shared" si="439"/>
        <v>0</v>
      </c>
      <c r="R1417" s="62">
        <f t="shared" si="440"/>
        <v>0</v>
      </c>
      <c r="S1417" s="153"/>
      <c r="T1417" s="118" t="str">
        <f t="shared" si="435"/>
        <v/>
      </c>
      <c r="U1417" s="154"/>
      <c r="V1417" s="154"/>
      <c r="W1417" s="154"/>
      <c r="X1417" s="154"/>
      <c r="Y1417" s="154"/>
      <c r="Z1417" s="154"/>
      <c r="AA1417" s="154"/>
      <c r="AB1417" s="154"/>
      <c r="AC1417" s="154"/>
      <c r="AD1417" s="154"/>
      <c r="AE1417" s="154"/>
      <c r="AF1417" s="154"/>
      <c r="AG1417" s="63">
        <f t="shared" si="441"/>
        <v>0</v>
      </c>
      <c r="AH1417" s="56">
        <f t="shared" si="442"/>
        <v>0</v>
      </c>
      <c r="AI1417" s="56">
        <f t="shared" si="443"/>
        <v>0</v>
      </c>
      <c r="AJ1417" s="56">
        <f t="shared" si="444"/>
        <v>0</v>
      </c>
      <c r="AK1417" s="56">
        <f t="shared" si="445"/>
        <v>0</v>
      </c>
      <c r="AL1417" s="56">
        <f t="shared" si="446"/>
        <v>0</v>
      </c>
      <c r="AM1417" s="56">
        <f t="shared" si="447"/>
        <v>0</v>
      </c>
      <c r="AN1417" s="56">
        <f t="shared" si="448"/>
        <v>0</v>
      </c>
      <c r="AO1417" s="56">
        <f t="shared" si="449"/>
        <v>0</v>
      </c>
      <c r="AP1417" s="56">
        <f t="shared" si="450"/>
        <v>0</v>
      </c>
      <c r="AQ1417" s="56">
        <f t="shared" si="451"/>
        <v>0</v>
      </c>
      <c r="AR1417" s="86">
        <f t="shared" si="452"/>
        <v>0</v>
      </c>
    </row>
    <row r="1418" spans="1:44" x14ac:dyDescent="0.25">
      <c r="A1418" s="178"/>
      <c r="B1418" s="55" t="str">
        <f>_xlfn.IFNA(VLOOKUP(A1418,'Ajánlatkérő(k) adatai'!$B$4:$C$205,2,0),"")</f>
        <v/>
      </c>
      <c r="C1418" s="178"/>
      <c r="D1418" s="55" t="str">
        <f>_xlfn.IFNA(VLOOKUP(C1418,'Számlafizető(k) adatai'!$C$4:$D$203,2,0),"")</f>
        <v/>
      </c>
      <c r="E1418" s="55" t="str">
        <f>_xlfn.IFNA(VLOOKUP(C1418,'Számlafizető(k) adatai'!$C$4:$M$203,11,0),"")</f>
        <v/>
      </c>
      <c r="F1418" s="178"/>
      <c r="G1418" s="178"/>
      <c r="H1418" s="178"/>
      <c r="I1418" s="55" t="str">
        <f>IF(F1418="","",VLOOKUP(LEFT(F1418,5),'Technikai cellák'!B:C,2,0))</f>
        <v/>
      </c>
      <c r="J1418" s="55" t="str">
        <f>IF(F1418="","",VLOOKUP(I1418,'Technikai cellák'!$C$1:$D$12,2,0))</f>
        <v/>
      </c>
      <c r="K1418" s="179"/>
      <c r="L1418" s="67" t="str">
        <f t="shared" si="436"/>
        <v/>
      </c>
      <c r="M1418" s="68">
        <f t="shared" si="437"/>
        <v>0</v>
      </c>
      <c r="N1418" s="66">
        <f t="shared" si="438"/>
        <v>0</v>
      </c>
      <c r="O1418" s="152"/>
      <c r="P1418" s="172">
        <f t="shared" si="434"/>
        <v>0</v>
      </c>
      <c r="Q1418" s="69">
        <f t="shared" si="439"/>
        <v>0</v>
      </c>
      <c r="R1418" s="62">
        <f t="shared" si="440"/>
        <v>0</v>
      </c>
      <c r="S1418" s="153"/>
      <c r="T1418" s="118" t="str">
        <f t="shared" si="435"/>
        <v/>
      </c>
      <c r="U1418" s="154"/>
      <c r="V1418" s="154"/>
      <c r="W1418" s="154"/>
      <c r="X1418" s="154"/>
      <c r="Y1418" s="154"/>
      <c r="Z1418" s="154"/>
      <c r="AA1418" s="154"/>
      <c r="AB1418" s="154"/>
      <c r="AC1418" s="154"/>
      <c r="AD1418" s="154"/>
      <c r="AE1418" s="154"/>
      <c r="AF1418" s="154"/>
      <c r="AG1418" s="63">
        <f t="shared" si="441"/>
        <v>0</v>
      </c>
      <c r="AH1418" s="56">
        <f t="shared" si="442"/>
        <v>0</v>
      </c>
      <c r="AI1418" s="56">
        <f t="shared" si="443"/>
        <v>0</v>
      </c>
      <c r="AJ1418" s="56">
        <f t="shared" si="444"/>
        <v>0</v>
      </c>
      <c r="AK1418" s="56">
        <f t="shared" si="445"/>
        <v>0</v>
      </c>
      <c r="AL1418" s="56">
        <f t="shared" si="446"/>
        <v>0</v>
      </c>
      <c r="AM1418" s="56">
        <f t="shared" si="447"/>
        <v>0</v>
      </c>
      <c r="AN1418" s="56">
        <f t="shared" si="448"/>
        <v>0</v>
      </c>
      <c r="AO1418" s="56">
        <f t="shared" si="449"/>
        <v>0</v>
      </c>
      <c r="AP1418" s="56">
        <f t="shared" si="450"/>
        <v>0</v>
      </c>
      <c r="AQ1418" s="56">
        <f t="shared" si="451"/>
        <v>0</v>
      </c>
      <c r="AR1418" s="86">
        <f t="shared" si="452"/>
        <v>0</v>
      </c>
    </row>
    <row r="1419" spans="1:44" x14ac:dyDescent="0.25">
      <c r="A1419" s="178"/>
      <c r="B1419" s="55" t="str">
        <f>_xlfn.IFNA(VLOOKUP(A1419,'Ajánlatkérő(k) adatai'!$B$4:$C$205,2,0),"")</f>
        <v/>
      </c>
      <c r="C1419" s="178"/>
      <c r="D1419" s="55" t="str">
        <f>_xlfn.IFNA(VLOOKUP(C1419,'Számlafizető(k) adatai'!$C$4:$D$203,2,0),"")</f>
        <v/>
      </c>
      <c r="E1419" s="55" t="str">
        <f>_xlfn.IFNA(VLOOKUP(C1419,'Számlafizető(k) adatai'!$C$4:$M$203,11,0),"")</f>
        <v/>
      </c>
      <c r="F1419" s="178"/>
      <c r="G1419" s="178"/>
      <c r="H1419" s="178"/>
      <c r="I1419" s="55" t="str">
        <f>IF(F1419="","",VLOOKUP(LEFT(F1419,5),'Technikai cellák'!B:C,2,0))</f>
        <v/>
      </c>
      <c r="J1419" s="55" t="str">
        <f>IF(F1419="","",VLOOKUP(I1419,'Technikai cellák'!$C$1:$D$12,2,0))</f>
        <v/>
      </c>
      <c r="K1419" s="179"/>
      <c r="L1419" s="67" t="str">
        <f t="shared" si="436"/>
        <v/>
      </c>
      <c r="M1419" s="68">
        <f t="shared" si="437"/>
        <v>0</v>
      </c>
      <c r="N1419" s="66">
        <f t="shared" si="438"/>
        <v>0</v>
      </c>
      <c r="O1419" s="152"/>
      <c r="P1419" s="172">
        <f t="shared" si="434"/>
        <v>0</v>
      </c>
      <c r="Q1419" s="69">
        <f t="shared" si="439"/>
        <v>0</v>
      </c>
      <c r="R1419" s="62">
        <f t="shared" si="440"/>
        <v>0</v>
      </c>
      <c r="S1419" s="153"/>
      <c r="T1419" s="118" t="str">
        <f t="shared" si="435"/>
        <v/>
      </c>
      <c r="U1419" s="154"/>
      <c r="V1419" s="154"/>
      <c r="W1419" s="154"/>
      <c r="X1419" s="154"/>
      <c r="Y1419" s="154"/>
      <c r="Z1419" s="154"/>
      <c r="AA1419" s="154"/>
      <c r="AB1419" s="154"/>
      <c r="AC1419" s="154"/>
      <c r="AD1419" s="154"/>
      <c r="AE1419" s="154"/>
      <c r="AF1419" s="154"/>
      <c r="AG1419" s="63">
        <f t="shared" si="441"/>
        <v>0</v>
      </c>
      <c r="AH1419" s="56">
        <f t="shared" si="442"/>
        <v>0</v>
      </c>
      <c r="AI1419" s="56">
        <f t="shared" si="443"/>
        <v>0</v>
      </c>
      <c r="AJ1419" s="56">
        <f t="shared" si="444"/>
        <v>0</v>
      </c>
      <c r="AK1419" s="56">
        <f t="shared" si="445"/>
        <v>0</v>
      </c>
      <c r="AL1419" s="56">
        <f t="shared" si="446"/>
        <v>0</v>
      </c>
      <c r="AM1419" s="56">
        <f t="shared" si="447"/>
        <v>0</v>
      </c>
      <c r="AN1419" s="56">
        <f t="shared" si="448"/>
        <v>0</v>
      </c>
      <c r="AO1419" s="56">
        <f t="shared" si="449"/>
        <v>0</v>
      </c>
      <c r="AP1419" s="56">
        <f t="shared" si="450"/>
        <v>0</v>
      </c>
      <c r="AQ1419" s="56">
        <f t="shared" si="451"/>
        <v>0</v>
      </c>
      <c r="AR1419" s="86">
        <f t="shared" si="452"/>
        <v>0</v>
      </c>
    </row>
    <row r="1420" spans="1:44" x14ac:dyDescent="0.25">
      <c r="A1420" s="178"/>
      <c r="B1420" s="55" t="str">
        <f>_xlfn.IFNA(VLOOKUP(A1420,'Ajánlatkérő(k) adatai'!$B$4:$C$205,2,0),"")</f>
        <v/>
      </c>
      <c r="C1420" s="178"/>
      <c r="D1420" s="55" t="str">
        <f>_xlfn.IFNA(VLOOKUP(C1420,'Számlafizető(k) adatai'!$C$4:$D$203,2,0),"")</f>
        <v/>
      </c>
      <c r="E1420" s="55" t="str">
        <f>_xlfn.IFNA(VLOOKUP(C1420,'Számlafizető(k) adatai'!$C$4:$M$203,11,0),"")</f>
        <v/>
      </c>
      <c r="F1420" s="178"/>
      <c r="G1420" s="178"/>
      <c r="H1420" s="178"/>
      <c r="I1420" s="55" t="str">
        <f>IF(F1420="","",VLOOKUP(LEFT(F1420,5),'Technikai cellák'!B:C,2,0))</f>
        <v/>
      </c>
      <c r="J1420" s="55" t="str">
        <f>IF(F1420="","",VLOOKUP(I1420,'Technikai cellák'!$C$1:$D$12,2,0))</f>
        <v/>
      </c>
      <c r="K1420" s="179"/>
      <c r="L1420" s="67" t="str">
        <f t="shared" si="436"/>
        <v/>
      </c>
      <c r="M1420" s="68">
        <f t="shared" si="437"/>
        <v>0</v>
      </c>
      <c r="N1420" s="66">
        <f t="shared" si="438"/>
        <v>0</v>
      </c>
      <c r="O1420" s="152"/>
      <c r="P1420" s="172">
        <f t="shared" si="434"/>
        <v>0</v>
      </c>
      <c r="Q1420" s="69">
        <f t="shared" si="439"/>
        <v>0</v>
      </c>
      <c r="R1420" s="62">
        <f t="shared" si="440"/>
        <v>0</v>
      </c>
      <c r="S1420" s="153"/>
      <c r="T1420" s="118" t="str">
        <f t="shared" si="435"/>
        <v/>
      </c>
      <c r="U1420" s="154"/>
      <c r="V1420" s="154"/>
      <c r="W1420" s="154"/>
      <c r="X1420" s="154"/>
      <c r="Y1420" s="154"/>
      <c r="Z1420" s="154"/>
      <c r="AA1420" s="154"/>
      <c r="AB1420" s="154"/>
      <c r="AC1420" s="154"/>
      <c r="AD1420" s="154"/>
      <c r="AE1420" s="154"/>
      <c r="AF1420" s="154"/>
      <c r="AG1420" s="63">
        <f t="shared" si="441"/>
        <v>0</v>
      </c>
      <c r="AH1420" s="56">
        <f t="shared" si="442"/>
        <v>0</v>
      </c>
      <c r="AI1420" s="56">
        <f t="shared" si="443"/>
        <v>0</v>
      </c>
      <c r="AJ1420" s="56">
        <f t="shared" si="444"/>
        <v>0</v>
      </c>
      <c r="AK1420" s="56">
        <f t="shared" si="445"/>
        <v>0</v>
      </c>
      <c r="AL1420" s="56">
        <f t="shared" si="446"/>
        <v>0</v>
      </c>
      <c r="AM1420" s="56">
        <f t="shared" si="447"/>
        <v>0</v>
      </c>
      <c r="AN1420" s="56">
        <f t="shared" si="448"/>
        <v>0</v>
      </c>
      <c r="AO1420" s="56">
        <f t="shared" si="449"/>
        <v>0</v>
      </c>
      <c r="AP1420" s="56">
        <f t="shared" si="450"/>
        <v>0</v>
      </c>
      <c r="AQ1420" s="56">
        <f t="shared" si="451"/>
        <v>0</v>
      </c>
      <c r="AR1420" s="86">
        <f t="shared" si="452"/>
        <v>0</v>
      </c>
    </row>
    <row r="1421" spans="1:44" x14ac:dyDescent="0.25">
      <c r="A1421" s="178"/>
      <c r="B1421" s="55" t="str">
        <f>_xlfn.IFNA(VLOOKUP(A1421,'Ajánlatkérő(k) adatai'!$B$4:$C$205,2,0),"")</f>
        <v/>
      </c>
      <c r="C1421" s="178"/>
      <c r="D1421" s="55" t="str">
        <f>_xlfn.IFNA(VLOOKUP(C1421,'Számlafizető(k) adatai'!$C$4:$D$203,2,0),"")</f>
        <v/>
      </c>
      <c r="E1421" s="55" t="str">
        <f>_xlfn.IFNA(VLOOKUP(C1421,'Számlafizető(k) adatai'!$C$4:$M$203,11,0),"")</f>
        <v/>
      </c>
      <c r="F1421" s="178"/>
      <c r="G1421" s="178"/>
      <c r="H1421" s="178"/>
      <c r="I1421" s="55" t="str">
        <f>IF(F1421="","",VLOOKUP(LEFT(F1421,5),'Technikai cellák'!B:C,2,0))</f>
        <v/>
      </c>
      <c r="J1421" s="55" t="str">
        <f>IF(F1421="","",VLOOKUP(I1421,'Technikai cellák'!$C$1:$D$12,2,0))</f>
        <v/>
      </c>
      <c r="K1421" s="179"/>
      <c r="L1421" s="67" t="str">
        <f t="shared" si="436"/>
        <v/>
      </c>
      <c r="M1421" s="68">
        <f t="shared" si="437"/>
        <v>0</v>
      </c>
      <c r="N1421" s="66">
        <f t="shared" si="438"/>
        <v>0</v>
      </c>
      <c r="O1421" s="152"/>
      <c r="P1421" s="172">
        <f t="shared" si="434"/>
        <v>0</v>
      </c>
      <c r="Q1421" s="69">
        <f t="shared" si="439"/>
        <v>0</v>
      </c>
      <c r="R1421" s="62">
        <f t="shared" si="440"/>
        <v>0</v>
      </c>
      <c r="S1421" s="153"/>
      <c r="T1421" s="118" t="str">
        <f t="shared" si="435"/>
        <v/>
      </c>
      <c r="U1421" s="154"/>
      <c r="V1421" s="154"/>
      <c r="W1421" s="154"/>
      <c r="X1421" s="154"/>
      <c r="Y1421" s="154"/>
      <c r="Z1421" s="154"/>
      <c r="AA1421" s="154"/>
      <c r="AB1421" s="154"/>
      <c r="AC1421" s="154"/>
      <c r="AD1421" s="154"/>
      <c r="AE1421" s="154"/>
      <c r="AF1421" s="154"/>
      <c r="AG1421" s="63">
        <f t="shared" si="441"/>
        <v>0</v>
      </c>
      <c r="AH1421" s="56">
        <f t="shared" si="442"/>
        <v>0</v>
      </c>
      <c r="AI1421" s="56">
        <f t="shared" si="443"/>
        <v>0</v>
      </c>
      <c r="AJ1421" s="56">
        <f t="shared" si="444"/>
        <v>0</v>
      </c>
      <c r="AK1421" s="56">
        <f t="shared" si="445"/>
        <v>0</v>
      </c>
      <c r="AL1421" s="56">
        <f t="shared" si="446"/>
        <v>0</v>
      </c>
      <c r="AM1421" s="56">
        <f t="shared" si="447"/>
        <v>0</v>
      </c>
      <c r="AN1421" s="56">
        <f t="shared" si="448"/>
        <v>0</v>
      </c>
      <c r="AO1421" s="56">
        <f t="shared" si="449"/>
        <v>0</v>
      </c>
      <c r="AP1421" s="56">
        <f t="shared" si="450"/>
        <v>0</v>
      </c>
      <c r="AQ1421" s="56">
        <f t="shared" si="451"/>
        <v>0</v>
      </c>
      <c r="AR1421" s="86">
        <f t="shared" si="452"/>
        <v>0</v>
      </c>
    </row>
    <row r="1422" spans="1:44" x14ac:dyDescent="0.25">
      <c r="A1422" s="178"/>
      <c r="B1422" s="55" t="str">
        <f>_xlfn.IFNA(VLOOKUP(A1422,'Ajánlatkérő(k) adatai'!$B$4:$C$205,2,0),"")</f>
        <v/>
      </c>
      <c r="C1422" s="178"/>
      <c r="D1422" s="55" t="str">
        <f>_xlfn.IFNA(VLOOKUP(C1422,'Számlafizető(k) adatai'!$C$4:$D$203,2,0),"")</f>
        <v/>
      </c>
      <c r="E1422" s="55" t="str">
        <f>_xlfn.IFNA(VLOOKUP(C1422,'Számlafizető(k) adatai'!$C$4:$M$203,11,0),"")</f>
        <v/>
      </c>
      <c r="F1422" s="178"/>
      <c r="G1422" s="178"/>
      <c r="H1422" s="178"/>
      <c r="I1422" s="55" t="str">
        <f>IF(F1422="","",VLOOKUP(LEFT(F1422,5),'Technikai cellák'!B:C,2,0))</f>
        <v/>
      </c>
      <c r="J1422" s="55" t="str">
        <f>IF(F1422="","",VLOOKUP(I1422,'Technikai cellák'!$C$1:$D$12,2,0))</f>
        <v/>
      </c>
      <c r="K1422" s="179"/>
      <c r="L1422" s="67" t="str">
        <f t="shared" si="436"/>
        <v/>
      </c>
      <c r="M1422" s="68">
        <f t="shared" si="437"/>
        <v>0</v>
      </c>
      <c r="N1422" s="66">
        <f t="shared" si="438"/>
        <v>0</v>
      </c>
      <c r="O1422" s="152"/>
      <c r="P1422" s="172">
        <f t="shared" si="434"/>
        <v>0</v>
      </c>
      <c r="Q1422" s="69">
        <f t="shared" si="439"/>
        <v>0</v>
      </c>
      <c r="R1422" s="62">
        <f t="shared" si="440"/>
        <v>0</v>
      </c>
      <c r="S1422" s="153"/>
      <c r="T1422" s="118" t="str">
        <f t="shared" si="435"/>
        <v/>
      </c>
      <c r="U1422" s="154"/>
      <c r="V1422" s="154"/>
      <c r="W1422" s="154"/>
      <c r="X1422" s="154"/>
      <c r="Y1422" s="154"/>
      <c r="Z1422" s="154"/>
      <c r="AA1422" s="154"/>
      <c r="AB1422" s="154"/>
      <c r="AC1422" s="154"/>
      <c r="AD1422" s="154"/>
      <c r="AE1422" s="154"/>
      <c r="AF1422" s="154"/>
      <c r="AG1422" s="63">
        <f t="shared" si="441"/>
        <v>0</v>
      </c>
      <c r="AH1422" s="56">
        <f t="shared" si="442"/>
        <v>0</v>
      </c>
      <c r="AI1422" s="56">
        <f t="shared" si="443"/>
        <v>0</v>
      </c>
      <c r="AJ1422" s="56">
        <f t="shared" si="444"/>
        <v>0</v>
      </c>
      <c r="AK1422" s="56">
        <f t="shared" si="445"/>
        <v>0</v>
      </c>
      <c r="AL1422" s="56">
        <f t="shared" si="446"/>
        <v>0</v>
      </c>
      <c r="AM1422" s="56">
        <f t="shared" si="447"/>
        <v>0</v>
      </c>
      <c r="AN1422" s="56">
        <f t="shared" si="448"/>
        <v>0</v>
      </c>
      <c r="AO1422" s="56">
        <f t="shared" si="449"/>
        <v>0</v>
      </c>
      <c r="AP1422" s="56">
        <f t="shared" si="450"/>
        <v>0</v>
      </c>
      <c r="AQ1422" s="56">
        <f t="shared" si="451"/>
        <v>0</v>
      </c>
      <c r="AR1422" s="86">
        <f t="shared" si="452"/>
        <v>0</v>
      </c>
    </row>
    <row r="1423" spans="1:44" x14ac:dyDescent="0.25">
      <c r="A1423" s="178"/>
      <c r="B1423" s="55" t="str">
        <f>_xlfn.IFNA(VLOOKUP(A1423,'Ajánlatkérő(k) adatai'!$B$4:$C$205,2,0),"")</f>
        <v/>
      </c>
      <c r="C1423" s="178"/>
      <c r="D1423" s="55" t="str">
        <f>_xlfn.IFNA(VLOOKUP(C1423,'Számlafizető(k) adatai'!$C$4:$D$203,2,0),"")</f>
        <v/>
      </c>
      <c r="E1423" s="55" t="str">
        <f>_xlfn.IFNA(VLOOKUP(C1423,'Számlafizető(k) adatai'!$C$4:$M$203,11,0),"")</f>
        <v/>
      </c>
      <c r="F1423" s="178"/>
      <c r="G1423" s="178"/>
      <c r="H1423" s="178"/>
      <c r="I1423" s="55" t="str">
        <f>IF(F1423="","",VLOOKUP(LEFT(F1423,5),'Technikai cellák'!B:C,2,0))</f>
        <v/>
      </c>
      <c r="J1423" s="55" t="str">
        <f>IF(F1423="","",VLOOKUP(I1423,'Technikai cellák'!$C$1:$D$12,2,0))</f>
        <v/>
      </c>
      <c r="K1423" s="179"/>
      <c r="L1423" s="67" t="str">
        <f t="shared" si="436"/>
        <v/>
      </c>
      <c r="M1423" s="68">
        <f t="shared" si="437"/>
        <v>0</v>
      </c>
      <c r="N1423" s="66">
        <f t="shared" si="438"/>
        <v>0</v>
      </c>
      <c r="O1423" s="152"/>
      <c r="P1423" s="172">
        <f t="shared" si="434"/>
        <v>0</v>
      </c>
      <c r="Q1423" s="69">
        <f t="shared" si="439"/>
        <v>0</v>
      </c>
      <c r="R1423" s="62">
        <f t="shared" si="440"/>
        <v>0</v>
      </c>
      <c r="S1423" s="153"/>
      <c r="T1423" s="118" t="str">
        <f t="shared" si="435"/>
        <v/>
      </c>
      <c r="U1423" s="154"/>
      <c r="V1423" s="154"/>
      <c r="W1423" s="154"/>
      <c r="X1423" s="154"/>
      <c r="Y1423" s="154"/>
      <c r="Z1423" s="154"/>
      <c r="AA1423" s="154"/>
      <c r="AB1423" s="154"/>
      <c r="AC1423" s="154"/>
      <c r="AD1423" s="154"/>
      <c r="AE1423" s="154"/>
      <c r="AF1423" s="154"/>
      <c r="AG1423" s="63">
        <f t="shared" si="441"/>
        <v>0</v>
      </c>
      <c r="AH1423" s="56">
        <f t="shared" si="442"/>
        <v>0</v>
      </c>
      <c r="AI1423" s="56">
        <f t="shared" si="443"/>
        <v>0</v>
      </c>
      <c r="AJ1423" s="56">
        <f t="shared" si="444"/>
        <v>0</v>
      </c>
      <c r="AK1423" s="56">
        <f t="shared" si="445"/>
        <v>0</v>
      </c>
      <c r="AL1423" s="56">
        <f t="shared" si="446"/>
        <v>0</v>
      </c>
      <c r="AM1423" s="56">
        <f t="shared" si="447"/>
        <v>0</v>
      </c>
      <c r="AN1423" s="56">
        <f t="shared" si="448"/>
        <v>0</v>
      </c>
      <c r="AO1423" s="56">
        <f t="shared" si="449"/>
        <v>0</v>
      </c>
      <c r="AP1423" s="56">
        <f t="shared" si="450"/>
        <v>0</v>
      </c>
      <c r="AQ1423" s="56">
        <f t="shared" si="451"/>
        <v>0</v>
      </c>
      <c r="AR1423" s="86">
        <f t="shared" si="452"/>
        <v>0</v>
      </c>
    </row>
    <row r="1424" spans="1:44" x14ac:dyDescent="0.25">
      <c r="A1424" s="178"/>
      <c r="B1424" s="55" t="str">
        <f>_xlfn.IFNA(VLOOKUP(A1424,'Ajánlatkérő(k) adatai'!$B$4:$C$205,2,0),"")</f>
        <v/>
      </c>
      <c r="C1424" s="178"/>
      <c r="D1424" s="55" t="str">
        <f>_xlfn.IFNA(VLOOKUP(C1424,'Számlafizető(k) adatai'!$C$4:$D$203,2,0),"")</f>
        <v/>
      </c>
      <c r="E1424" s="55" t="str">
        <f>_xlfn.IFNA(VLOOKUP(C1424,'Számlafizető(k) adatai'!$C$4:$M$203,11,0),"")</f>
        <v/>
      </c>
      <c r="F1424" s="178"/>
      <c r="G1424" s="178"/>
      <c r="H1424" s="178"/>
      <c r="I1424" s="55" t="str">
        <f>IF(F1424="","",VLOOKUP(LEFT(F1424,5),'Technikai cellák'!B:C,2,0))</f>
        <v/>
      </c>
      <c r="J1424" s="55" t="str">
        <f>IF(F1424="","",VLOOKUP(I1424,'Technikai cellák'!$C$1:$D$12,2,0))</f>
        <v/>
      </c>
      <c r="K1424" s="179"/>
      <c r="L1424" s="67" t="str">
        <f t="shared" si="436"/>
        <v/>
      </c>
      <c r="M1424" s="68">
        <f t="shared" si="437"/>
        <v>0</v>
      </c>
      <c r="N1424" s="66">
        <f t="shared" si="438"/>
        <v>0</v>
      </c>
      <c r="O1424" s="152"/>
      <c r="P1424" s="172">
        <f t="shared" ref="P1424:P1487" si="453">ROUND((IF(K1424&lt;100,0,K1424*$C$7)/$C$8),0)</f>
        <v>0</v>
      </c>
      <c r="Q1424" s="69">
        <f t="shared" si="439"/>
        <v>0</v>
      </c>
      <c r="R1424" s="62">
        <f t="shared" si="440"/>
        <v>0</v>
      </c>
      <c r="S1424" s="153"/>
      <c r="T1424" s="118" t="str">
        <f t="shared" si="435"/>
        <v/>
      </c>
      <c r="U1424" s="154"/>
      <c r="V1424" s="154"/>
      <c r="W1424" s="154"/>
      <c r="X1424" s="154"/>
      <c r="Y1424" s="154"/>
      <c r="Z1424" s="154"/>
      <c r="AA1424" s="154"/>
      <c r="AB1424" s="154"/>
      <c r="AC1424" s="154"/>
      <c r="AD1424" s="154"/>
      <c r="AE1424" s="154"/>
      <c r="AF1424" s="154"/>
      <c r="AG1424" s="63">
        <f t="shared" si="441"/>
        <v>0</v>
      </c>
      <c r="AH1424" s="56">
        <f t="shared" si="442"/>
        <v>0</v>
      </c>
      <c r="AI1424" s="56">
        <f t="shared" si="443"/>
        <v>0</v>
      </c>
      <c r="AJ1424" s="56">
        <f t="shared" si="444"/>
        <v>0</v>
      </c>
      <c r="AK1424" s="56">
        <f t="shared" si="445"/>
        <v>0</v>
      </c>
      <c r="AL1424" s="56">
        <f t="shared" si="446"/>
        <v>0</v>
      </c>
      <c r="AM1424" s="56">
        <f t="shared" si="447"/>
        <v>0</v>
      </c>
      <c r="AN1424" s="56">
        <f t="shared" si="448"/>
        <v>0</v>
      </c>
      <c r="AO1424" s="56">
        <f t="shared" si="449"/>
        <v>0</v>
      </c>
      <c r="AP1424" s="56">
        <f t="shared" si="450"/>
        <v>0</v>
      </c>
      <c r="AQ1424" s="56">
        <f t="shared" si="451"/>
        <v>0</v>
      </c>
      <c r="AR1424" s="86">
        <f t="shared" si="452"/>
        <v>0</v>
      </c>
    </row>
    <row r="1425" spans="1:44" x14ac:dyDescent="0.25">
      <c r="A1425" s="178"/>
      <c r="B1425" s="55" t="str">
        <f>_xlfn.IFNA(VLOOKUP(A1425,'Ajánlatkérő(k) adatai'!$B$4:$C$205,2,0),"")</f>
        <v/>
      </c>
      <c r="C1425" s="178"/>
      <c r="D1425" s="55" t="str">
        <f>_xlfn.IFNA(VLOOKUP(C1425,'Számlafizető(k) adatai'!$C$4:$D$203,2,0),"")</f>
        <v/>
      </c>
      <c r="E1425" s="55" t="str">
        <f>_xlfn.IFNA(VLOOKUP(C1425,'Számlafizető(k) adatai'!$C$4:$M$203,11,0),"")</f>
        <v/>
      </c>
      <c r="F1425" s="178"/>
      <c r="G1425" s="178"/>
      <c r="H1425" s="178"/>
      <c r="I1425" s="55" t="str">
        <f>IF(F1425="","",VLOOKUP(LEFT(F1425,5),'Technikai cellák'!B:C,2,0))</f>
        <v/>
      </c>
      <c r="J1425" s="55" t="str">
        <f>IF(F1425="","",VLOOKUP(I1425,'Technikai cellák'!$C$1:$D$12,2,0))</f>
        <v/>
      </c>
      <c r="K1425" s="179"/>
      <c r="L1425" s="67" t="str">
        <f t="shared" si="436"/>
        <v/>
      </c>
      <c r="M1425" s="68">
        <f t="shared" si="437"/>
        <v>0</v>
      </c>
      <c r="N1425" s="66">
        <f t="shared" si="438"/>
        <v>0</v>
      </c>
      <c r="O1425" s="152"/>
      <c r="P1425" s="172">
        <f t="shared" si="453"/>
        <v>0</v>
      </c>
      <c r="Q1425" s="69">
        <f t="shared" si="439"/>
        <v>0</v>
      </c>
      <c r="R1425" s="62">
        <f t="shared" si="440"/>
        <v>0</v>
      </c>
      <c r="S1425" s="153"/>
      <c r="T1425" s="118" t="str">
        <f t="shared" si="435"/>
        <v/>
      </c>
      <c r="U1425" s="154"/>
      <c r="V1425" s="154"/>
      <c r="W1425" s="154"/>
      <c r="X1425" s="154"/>
      <c r="Y1425" s="154"/>
      <c r="Z1425" s="154"/>
      <c r="AA1425" s="154"/>
      <c r="AB1425" s="154"/>
      <c r="AC1425" s="154"/>
      <c r="AD1425" s="154"/>
      <c r="AE1425" s="154"/>
      <c r="AF1425" s="154"/>
      <c r="AG1425" s="63">
        <f t="shared" si="441"/>
        <v>0</v>
      </c>
      <c r="AH1425" s="56">
        <f t="shared" si="442"/>
        <v>0</v>
      </c>
      <c r="AI1425" s="56">
        <f t="shared" si="443"/>
        <v>0</v>
      </c>
      <c r="AJ1425" s="56">
        <f t="shared" si="444"/>
        <v>0</v>
      </c>
      <c r="AK1425" s="56">
        <f t="shared" si="445"/>
        <v>0</v>
      </c>
      <c r="AL1425" s="56">
        <f t="shared" si="446"/>
        <v>0</v>
      </c>
      <c r="AM1425" s="56">
        <f t="shared" si="447"/>
        <v>0</v>
      </c>
      <c r="AN1425" s="56">
        <f t="shared" si="448"/>
        <v>0</v>
      </c>
      <c r="AO1425" s="56">
        <f t="shared" si="449"/>
        <v>0</v>
      </c>
      <c r="AP1425" s="56">
        <f t="shared" si="450"/>
        <v>0</v>
      </c>
      <c r="AQ1425" s="56">
        <f t="shared" si="451"/>
        <v>0</v>
      </c>
      <c r="AR1425" s="86">
        <f t="shared" si="452"/>
        <v>0</v>
      </c>
    </row>
    <row r="1426" spans="1:44" x14ac:dyDescent="0.25">
      <c r="A1426" s="178"/>
      <c r="B1426" s="55" t="str">
        <f>_xlfn.IFNA(VLOOKUP(A1426,'Ajánlatkérő(k) adatai'!$B$4:$C$205,2,0),"")</f>
        <v/>
      </c>
      <c r="C1426" s="178"/>
      <c r="D1426" s="55" t="str">
        <f>_xlfn.IFNA(VLOOKUP(C1426,'Számlafizető(k) adatai'!$C$4:$D$203,2,0),"")</f>
        <v/>
      </c>
      <c r="E1426" s="55" t="str">
        <f>_xlfn.IFNA(VLOOKUP(C1426,'Számlafizető(k) adatai'!$C$4:$M$203,11,0),"")</f>
        <v/>
      </c>
      <c r="F1426" s="178"/>
      <c r="G1426" s="178"/>
      <c r="H1426" s="178"/>
      <c r="I1426" s="55" t="str">
        <f>IF(F1426="","",VLOOKUP(LEFT(F1426,5),'Technikai cellák'!B:C,2,0))</f>
        <v/>
      </c>
      <c r="J1426" s="55" t="str">
        <f>IF(F1426="","",VLOOKUP(I1426,'Technikai cellák'!$C$1:$D$12,2,0))</f>
        <v/>
      </c>
      <c r="K1426" s="179"/>
      <c r="L1426" s="67" t="str">
        <f t="shared" si="436"/>
        <v/>
      </c>
      <c r="M1426" s="68">
        <f t="shared" si="437"/>
        <v>0</v>
      </c>
      <c r="N1426" s="66">
        <f t="shared" si="438"/>
        <v>0</v>
      </c>
      <c r="O1426" s="152"/>
      <c r="P1426" s="172">
        <f t="shared" si="453"/>
        <v>0</v>
      </c>
      <c r="Q1426" s="69">
        <f t="shared" si="439"/>
        <v>0</v>
      </c>
      <c r="R1426" s="62">
        <f t="shared" si="440"/>
        <v>0</v>
      </c>
      <c r="S1426" s="153"/>
      <c r="T1426" s="118" t="str">
        <f t="shared" ref="T1426:T1489" si="454">IF(S1426="","",IF((DAYS360(S1426,$C$4,TRUE))/30&lt;0,"",(DAYS360(S1426,$C$4,))/30))</f>
        <v/>
      </c>
      <c r="U1426" s="154"/>
      <c r="V1426" s="154"/>
      <c r="W1426" s="154"/>
      <c r="X1426" s="154"/>
      <c r="Y1426" s="154"/>
      <c r="Z1426" s="154"/>
      <c r="AA1426" s="154"/>
      <c r="AB1426" s="154"/>
      <c r="AC1426" s="154"/>
      <c r="AD1426" s="154"/>
      <c r="AE1426" s="154"/>
      <c r="AF1426" s="154"/>
      <c r="AG1426" s="63">
        <f t="shared" si="441"/>
        <v>0</v>
      </c>
      <c r="AH1426" s="56">
        <f t="shared" si="442"/>
        <v>0</v>
      </c>
      <c r="AI1426" s="56">
        <f t="shared" si="443"/>
        <v>0</v>
      </c>
      <c r="AJ1426" s="56">
        <f t="shared" si="444"/>
        <v>0</v>
      </c>
      <c r="AK1426" s="56">
        <f t="shared" si="445"/>
        <v>0</v>
      </c>
      <c r="AL1426" s="56">
        <f t="shared" si="446"/>
        <v>0</v>
      </c>
      <c r="AM1426" s="56">
        <f t="shared" si="447"/>
        <v>0</v>
      </c>
      <c r="AN1426" s="56">
        <f t="shared" si="448"/>
        <v>0</v>
      </c>
      <c r="AO1426" s="56">
        <f t="shared" si="449"/>
        <v>0</v>
      </c>
      <c r="AP1426" s="56">
        <f t="shared" si="450"/>
        <v>0</v>
      </c>
      <c r="AQ1426" s="56">
        <f t="shared" si="451"/>
        <v>0</v>
      </c>
      <c r="AR1426" s="86">
        <f t="shared" si="452"/>
        <v>0</v>
      </c>
    </row>
    <row r="1427" spans="1:44" x14ac:dyDescent="0.25">
      <c r="A1427" s="178"/>
      <c r="B1427" s="55" t="str">
        <f>_xlfn.IFNA(VLOOKUP(A1427,'Ajánlatkérő(k) adatai'!$B$4:$C$205,2,0),"")</f>
        <v/>
      </c>
      <c r="C1427" s="178"/>
      <c r="D1427" s="55" t="str">
        <f>_xlfn.IFNA(VLOOKUP(C1427,'Számlafizető(k) adatai'!$C$4:$D$203,2,0),"")</f>
        <v/>
      </c>
      <c r="E1427" s="55" t="str">
        <f>_xlfn.IFNA(VLOOKUP(C1427,'Számlafizető(k) adatai'!$C$4:$M$203,11,0),"")</f>
        <v/>
      </c>
      <c r="F1427" s="178"/>
      <c r="G1427" s="178"/>
      <c r="H1427" s="178"/>
      <c r="I1427" s="55" t="str">
        <f>IF(F1427="","",VLOOKUP(LEFT(F1427,5),'Technikai cellák'!B:C,2,0))</f>
        <v/>
      </c>
      <c r="J1427" s="55" t="str">
        <f>IF(F1427="","",VLOOKUP(I1427,'Technikai cellák'!$C$1:$D$12,2,0))</f>
        <v/>
      </c>
      <c r="K1427" s="179"/>
      <c r="L1427" s="67" t="str">
        <f t="shared" si="436"/>
        <v/>
      </c>
      <c r="M1427" s="68">
        <f t="shared" si="437"/>
        <v>0</v>
      </c>
      <c r="N1427" s="66">
        <f t="shared" si="438"/>
        <v>0</v>
      </c>
      <c r="O1427" s="152"/>
      <c r="P1427" s="172">
        <f t="shared" si="453"/>
        <v>0</v>
      </c>
      <c r="Q1427" s="69">
        <f t="shared" si="439"/>
        <v>0</v>
      </c>
      <c r="R1427" s="62">
        <f t="shared" si="440"/>
        <v>0</v>
      </c>
      <c r="S1427" s="153"/>
      <c r="T1427" s="118" t="str">
        <f t="shared" si="454"/>
        <v/>
      </c>
      <c r="U1427" s="154"/>
      <c r="V1427" s="154"/>
      <c r="W1427" s="154"/>
      <c r="X1427" s="154"/>
      <c r="Y1427" s="154"/>
      <c r="Z1427" s="154"/>
      <c r="AA1427" s="154"/>
      <c r="AB1427" s="154"/>
      <c r="AC1427" s="154"/>
      <c r="AD1427" s="154"/>
      <c r="AE1427" s="154"/>
      <c r="AF1427" s="154"/>
      <c r="AG1427" s="63">
        <f t="shared" si="441"/>
        <v>0</v>
      </c>
      <c r="AH1427" s="56">
        <f t="shared" si="442"/>
        <v>0</v>
      </c>
      <c r="AI1427" s="56">
        <f t="shared" si="443"/>
        <v>0</v>
      </c>
      <c r="AJ1427" s="56">
        <f t="shared" si="444"/>
        <v>0</v>
      </c>
      <c r="AK1427" s="56">
        <f t="shared" si="445"/>
        <v>0</v>
      </c>
      <c r="AL1427" s="56">
        <f t="shared" si="446"/>
        <v>0</v>
      </c>
      <c r="AM1427" s="56">
        <f t="shared" si="447"/>
        <v>0</v>
      </c>
      <c r="AN1427" s="56">
        <f t="shared" si="448"/>
        <v>0</v>
      </c>
      <c r="AO1427" s="56">
        <f t="shared" si="449"/>
        <v>0</v>
      </c>
      <c r="AP1427" s="56">
        <f t="shared" si="450"/>
        <v>0</v>
      </c>
      <c r="AQ1427" s="56">
        <f t="shared" si="451"/>
        <v>0</v>
      </c>
      <c r="AR1427" s="86">
        <f t="shared" si="452"/>
        <v>0</v>
      </c>
    </row>
    <row r="1428" spans="1:44" x14ac:dyDescent="0.25">
      <c r="A1428" s="178"/>
      <c r="B1428" s="55" t="str">
        <f>_xlfn.IFNA(VLOOKUP(A1428,'Ajánlatkérő(k) adatai'!$B$4:$C$205,2,0),"")</f>
        <v/>
      </c>
      <c r="C1428" s="178"/>
      <c r="D1428" s="55" t="str">
        <f>_xlfn.IFNA(VLOOKUP(C1428,'Számlafizető(k) adatai'!$C$4:$D$203,2,0),"")</f>
        <v/>
      </c>
      <c r="E1428" s="55" t="str">
        <f>_xlfn.IFNA(VLOOKUP(C1428,'Számlafizető(k) adatai'!$C$4:$M$203,11,0),"")</f>
        <v/>
      </c>
      <c r="F1428" s="178"/>
      <c r="G1428" s="178"/>
      <c r="H1428" s="178"/>
      <c r="I1428" s="55" t="str">
        <f>IF(F1428="","",VLOOKUP(LEFT(F1428,5),'Technikai cellák'!B:C,2,0))</f>
        <v/>
      </c>
      <c r="J1428" s="55" t="str">
        <f>IF(F1428="","",VLOOKUP(I1428,'Technikai cellák'!$C$1:$D$12,2,0))</f>
        <v/>
      </c>
      <c r="K1428" s="179"/>
      <c r="L1428" s="67" t="str">
        <f t="shared" si="436"/>
        <v/>
      </c>
      <c r="M1428" s="68">
        <f t="shared" si="437"/>
        <v>0</v>
      </c>
      <c r="N1428" s="66">
        <f t="shared" si="438"/>
        <v>0</v>
      </c>
      <c r="O1428" s="152"/>
      <c r="P1428" s="172">
        <f t="shared" si="453"/>
        <v>0</v>
      </c>
      <c r="Q1428" s="69">
        <f t="shared" si="439"/>
        <v>0</v>
      </c>
      <c r="R1428" s="62">
        <f t="shared" si="440"/>
        <v>0</v>
      </c>
      <c r="S1428" s="153"/>
      <c r="T1428" s="118" t="str">
        <f t="shared" si="454"/>
        <v/>
      </c>
      <c r="U1428" s="154"/>
      <c r="V1428" s="154"/>
      <c r="W1428" s="154"/>
      <c r="X1428" s="154"/>
      <c r="Y1428" s="154"/>
      <c r="Z1428" s="154"/>
      <c r="AA1428" s="154"/>
      <c r="AB1428" s="154"/>
      <c r="AC1428" s="154"/>
      <c r="AD1428" s="154"/>
      <c r="AE1428" s="154"/>
      <c r="AF1428" s="154"/>
      <c r="AG1428" s="63">
        <f t="shared" si="441"/>
        <v>0</v>
      </c>
      <c r="AH1428" s="56">
        <f t="shared" si="442"/>
        <v>0</v>
      </c>
      <c r="AI1428" s="56">
        <f t="shared" si="443"/>
        <v>0</v>
      </c>
      <c r="AJ1428" s="56">
        <f t="shared" si="444"/>
        <v>0</v>
      </c>
      <c r="AK1428" s="56">
        <f t="shared" si="445"/>
        <v>0</v>
      </c>
      <c r="AL1428" s="56">
        <f t="shared" si="446"/>
        <v>0</v>
      </c>
      <c r="AM1428" s="56">
        <f t="shared" si="447"/>
        <v>0</v>
      </c>
      <c r="AN1428" s="56">
        <f t="shared" si="448"/>
        <v>0</v>
      </c>
      <c r="AO1428" s="56">
        <f t="shared" si="449"/>
        <v>0</v>
      </c>
      <c r="AP1428" s="56">
        <f t="shared" si="450"/>
        <v>0</v>
      </c>
      <c r="AQ1428" s="56">
        <f t="shared" si="451"/>
        <v>0</v>
      </c>
      <c r="AR1428" s="86">
        <f t="shared" si="452"/>
        <v>0</v>
      </c>
    </row>
    <row r="1429" spans="1:44" x14ac:dyDescent="0.25">
      <c r="A1429" s="178"/>
      <c r="B1429" s="55" t="str">
        <f>_xlfn.IFNA(VLOOKUP(A1429,'Ajánlatkérő(k) adatai'!$B$4:$C$205,2,0),"")</f>
        <v/>
      </c>
      <c r="C1429" s="178"/>
      <c r="D1429" s="55" t="str">
        <f>_xlfn.IFNA(VLOOKUP(C1429,'Számlafizető(k) adatai'!$C$4:$D$203,2,0),"")</f>
        <v/>
      </c>
      <c r="E1429" s="55" t="str">
        <f>_xlfn.IFNA(VLOOKUP(C1429,'Számlafizető(k) adatai'!$C$4:$M$203,11,0),"")</f>
        <v/>
      </c>
      <c r="F1429" s="178"/>
      <c r="G1429" s="178"/>
      <c r="H1429" s="178"/>
      <c r="I1429" s="55" t="str">
        <f>IF(F1429="","",VLOOKUP(LEFT(F1429,5),'Technikai cellák'!B:C,2,0))</f>
        <v/>
      </c>
      <c r="J1429" s="55" t="str">
        <f>IF(F1429="","",VLOOKUP(I1429,'Technikai cellák'!$C$1:$D$12,2,0))</f>
        <v/>
      </c>
      <c r="K1429" s="179"/>
      <c r="L1429" s="67" t="str">
        <f t="shared" si="436"/>
        <v/>
      </c>
      <c r="M1429" s="68">
        <f t="shared" si="437"/>
        <v>0</v>
      </c>
      <c r="N1429" s="66">
        <f t="shared" si="438"/>
        <v>0</v>
      </c>
      <c r="O1429" s="152"/>
      <c r="P1429" s="172">
        <f t="shared" si="453"/>
        <v>0</v>
      </c>
      <c r="Q1429" s="69">
        <f t="shared" si="439"/>
        <v>0</v>
      </c>
      <c r="R1429" s="62">
        <f t="shared" si="440"/>
        <v>0</v>
      </c>
      <c r="S1429" s="153"/>
      <c r="T1429" s="118" t="str">
        <f t="shared" si="454"/>
        <v/>
      </c>
      <c r="U1429" s="154"/>
      <c r="V1429" s="154"/>
      <c r="W1429" s="154"/>
      <c r="X1429" s="154"/>
      <c r="Y1429" s="154"/>
      <c r="Z1429" s="154"/>
      <c r="AA1429" s="154"/>
      <c r="AB1429" s="154"/>
      <c r="AC1429" s="154"/>
      <c r="AD1429" s="154"/>
      <c r="AE1429" s="154"/>
      <c r="AF1429" s="154"/>
      <c r="AG1429" s="63">
        <f t="shared" si="441"/>
        <v>0</v>
      </c>
      <c r="AH1429" s="56">
        <f t="shared" si="442"/>
        <v>0</v>
      </c>
      <c r="AI1429" s="56">
        <f t="shared" si="443"/>
        <v>0</v>
      </c>
      <c r="AJ1429" s="56">
        <f t="shared" si="444"/>
        <v>0</v>
      </c>
      <c r="AK1429" s="56">
        <f t="shared" si="445"/>
        <v>0</v>
      </c>
      <c r="AL1429" s="56">
        <f t="shared" si="446"/>
        <v>0</v>
      </c>
      <c r="AM1429" s="56">
        <f t="shared" si="447"/>
        <v>0</v>
      </c>
      <c r="AN1429" s="56">
        <f t="shared" si="448"/>
        <v>0</v>
      </c>
      <c r="AO1429" s="56">
        <f t="shared" si="449"/>
        <v>0</v>
      </c>
      <c r="AP1429" s="56">
        <f t="shared" si="450"/>
        <v>0</v>
      </c>
      <c r="AQ1429" s="56">
        <f t="shared" si="451"/>
        <v>0</v>
      </c>
      <c r="AR1429" s="86">
        <f t="shared" si="452"/>
        <v>0</v>
      </c>
    </row>
    <row r="1430" spans="1:44" x14ac:dyDescent="0.25">
      <c r="A1430" s="178"/>
      <c r="B1430" s="55" t="str">
        <f>_xlfn.IFNA(VLOOKUP(A1430,'Ajánlatkérő(k) adatai'!$B$4:$C$205,2,0),"")</f>
        <v/>
      </c>
      <c r="C1430" s="178"/>
      <c r="D1430" s="55" t="str">
        <f>_xlfn.IFNA(VLOOKUP(C1430,'Számlafizető(k) adatai'!$C$4:$D$203,2,0),"")</f>
        <v/>
      </c>
      <c r="E1430" s="55" t="str">
        <f>_xlfn.IFNA(VLOOKUP(C1430,'Számlafizető(k) adatai'!$C$4:$M$203,11,0),"")</f>
        <v/>
      </c>
      <c r="F1430" s="178"/>
      <c r="G1430" s="178"/>
      <c r="H1430" s="178"/>
      <c r="I1430" s="55" t="str">
        <f>IF(F1430="","",VLOOKUP(LEFT(F1430,5),'Technikai cellák'!B:C,2,0))</f>
        <v/>
      </c>
      <c r="J1430" s="55" t="str">
        <f>IF(F1430="","",VLOOKUP(I1430,'Technikai cellák'!$C$1:$D$12,2,0))</f>
        <v/>
      </c>
      <c r="K1430" s="179"/>
      <c r="L1430" s="67" t="str">
        <f t="shared" si="436"/>
        <v/>
      </c>
      <c r="M1430" s="68">
        <f t="shared" si="437"/>
        <v>0</v>
      </c>
      <c r="N1430" s="66">
        <f t="shared" si="438"/>
        <v>0</v>
      </c>
      <c r="O1430" s="152"/>
      <c r="P1430" s="172">
        <f t="shared" si="453"/>
        <v>0</v>
      </c>
      <c r="Q1430" s="69">
        <f t="shared" si="439"/>
        <v>0</v>
      </c>
      <c r="R1430" s="62">
        <f t="shared" si="440"/>
        <v>0</v>
      </c>
      <c r="S1430" s="153"/>
      <c r="T1430" s="118" t="str">
        <f t="shared" si="454"/>
        <v/>
      </c>
      <c r="U1430" s="154"/>
      <c r="V1430" s="154"/>
      <c r="W1430" s="154"/>
      <c r="X1430" s="154"/>
      <c r="Y1430" s="154"/>
      <c r="Z1430" s="154"/>
      <c r="AA1430" s="154"/>
      <c r="AB1430" s="154"/>
      <c r="AC1430" s="154"/>
      <c r="AD1430" s="154"/>
      <c r="AE1430" s="154"/>
      <c r="AF1430" s="154"/>
      <c r="AG1430" s="63">
        <f t="shared" si="441"/>
        <v>0</v>
      </c>
      <c r="AH1430" s="56">
        <f t="shared" si="442"/>
        <v>0</v>
      </c>
      <c r="AI1430" s="56">
        <f t="shared" si="443"/>
        <v>0</v>
      </c>
      <c r="AJ1430" s="56">
        <f t="shared" si="444"/>
        <v>0</v>
      </c>
      <c r="AK1430" s="56">
        <f t="shared" si="445"/>
        <v>0</v>
      </c>
      <c r="AL1430" s="56">
        <f t="shared" si="446"/>
        <v>0</v>
      </c>
      <c r="AM1430" s="56">
        <f t="shared" si="447"/>
        <v>0</v>
      </c>
      <c r="AN1430" s="56">
        <f t="shared" si="448"/>
        <v>0</v>
      </c>
      <c r="AO1430" s="56">
        <f t="shared" si="449"/>
        <v>0</v>
      </c>
      <c r="AP1430" s="56">
        <f t="shared" si="450"/>
        <v>0</v>
      </c>
      <c r="AQ1430" s="56">
        <f t="shared" si="451"/>
        <v>0</v>
      </c>
      <c r="AR1430" s="86">
        <f t="shared" si="452"/>
        <v>0</v>
      </c>
    </row>
    <row r="1431" spans="1:44" x14ac:dyDescent="0.25">
      <c r="A1431" s="178"/>
      <c r="B1431" s="55" t="str">
        <f>_xlfn.IFNA(VLOOKUP(A1431,'Ajánlatkérő(k) adatai'!$B$4:$C$205,2,0),"")</f>
        <v/>
      </c>
      <c r="C1431" s="178"/>
      <c r="D1431" s="55" t="str">
        <f>_xlfn.IFNA(VLOOKUP(C1431,'Számlafizető(k) adatai'!$C$4:$D$203,2,0),"")</f>
        <v/>
      </c>
      <c r="E1431" s="55" t="str">
        <f>_xlfn.IFNA(VLOOKUP(C1431,'Számlafizető(k) adatai'!$C$4:$M$203,11,0),"")</f>
        <v/>
      </c>
      <c r="F1431" s="178"/>
      <c r="G1431" s="178"/>
      <c r="H1431" s="178"/>
      <c r="I1431" s="55" t="str">
        <f>IF(F1431="","",VLOOKUP(LEFT(F1431,5),'Technikai cellák'!B:C,2,0))</f>
        <v/>
      </c>
      <c r="J1431" s="55" t="str">
        <f>IF(F1431="","",VLOOKUP(I1431,'Technikai cellák'!$C$1:$D$12,2,0))</f>
        <v/>
      </c>
      <c r="K1431" s="179"/>
      <c r="L1431" s="67" t="str">
        <f t="shared" si="436"/>
        <v/>
      </c>
      <c r="M1431" s="68">
        <f t="shared" si="437"/>
        <v>0</v>
      </c>
      <c r="N1431" s="66">
        <f t="shared" si="438"/>
        <v>0</v>
      </c>
      <c r="O1431" s="152"/>
      <c r="P1431" s="172">
        <f t="shared" si="453"/>
        <v>0</v>
      </c>
      <c r="Q1431" s="69">
        <f t="shared" si="439"/>
        <v>0</v>
      </c>
      <c r="R1431" s="62">
        <f t="shared" si="440"/>
        <v>0</v>
      </c>
      <c r="S1431" s="153"/>
      <c r="T1431" s="118" t="str">
        <f t="shared" si="454"/>
        <v/>
      </c>
      <c r="U1431" s="154"/>
      <c r="V1431" s="154"/>
      <c r="W1431" s="154"/>
      <c r="X1431" s="154"/>
      <c r="Y1431" s="154"/>
      <c r="Z1431" s="154"/>
      <c r="AA1431" s="154"/>
      <c r="AB1431" s="154"/>
      <c r="AC1431" s="154"/>
      <c r="AD1431" s="154"/>
      <c r="AE1431" s="154"/>
      <c r="AF1431" s="154"/>
      <c r="AG1431" s="63">
        <f t="shared" si="441"/>
        <v>0</v>
      </c>
      <c r="AH1431" s="56">
        <f t="shared" si="442"/>
        <v>0</v>
      </c>
      <c r="AI1431" s="56">
        <f t="shared" si="443"/>
        <v>0</v>
      </c>
      <c r="AJ1431" s="56">
        <f t="shared" si="444"/>
        <v>0</v>
      </c>
      <c r="AK1431" s="56">
        <f t="shared" si="445"/>
        <v>0</v>
      </c>
      <c r="AL1431" s="56">
        <f t="shared" si="446"/>
        <v>0</v>
      </c>
      <c r="AM1431" s="56">
        <f t="shared" si="447"/>
        <v>0</v>
      </c>
      <c r="AN1431" s="56">
        <f t="shared" si="448"/>
        <v>0</v>
      </c>
      <c r="AO1431" s="56">
        <f t="shared" si="449"/>
        <v>0</v>
      </c>
      <c r="AP1431" s="56">
        <f t="shared" si="450"/>
        <v>0</v>
      </c>
      <c r="AQ1431" s="56">
        <f t="shared" si="451"/>
        <v>0</v>
      </c>
      <c r="AR1431" s="86">
        <f t="shared" si="452"/>
        <v>0</v>
      </c>
    </row>
    <row r="1432" spans="1:44" x14ac:dyDescent="0.25">
      <c r="A1432" s="178"/>
      <c r="B1432" s="55" t="str">
        <f>_xlfn.IFNA(VLOOKUP(A1432,'Ajánlatkérő(k) adatai'!$B$4:$C$205,2,0),"")</f>
        <v/>
      </c>
      <c r="C1432" s="178"/>
      <c r="D1432" s="55" t="str">
        <f>_xlfn.IFNA(VLOOKUP(C1432,'Számlafizető(k) adatai'!$C$4:$D$203,2,0),"")</f>
        <v/>
      </c>
      <c r="E1432" s="55" t="str">
        <f>_xlfn.IFNA(VLOOKUP(C1432,'Számlafizető(k) adatai'!$C$4:$M$203,11,0),"")</f>
        <v/>
      </c>
      <c r="F1432" s="178"/>
      <c r="G1432" s="178"/>
      <c r="H1432" s="178"/>
      <c r="I1432" s="55" t="str">
        <f>IF(F1432="","",VLOOKUP(LEFT(F1432,5),'Technikai cellák'!B:C,2,0))</f>
        <v/>
      </c>
      <c r="J1432" s="55" t="str">
        <f>IF(F1432="","",VLOOKUP(I1432,'Technikai cellák'!$C$1:$D$12,2,0))</f>
        <v/>
      </c>
      <c r="K1432" s="179"/>
      <c r="L1432" s="67" t="str">
        <f t="shared" si="436"/>
        <v/>
      </c>
      <c r="M1432" s="68">
        <f t="shared" si="437"/>
        <v>0</v>
      </c>
      <c r="N1432" s="66">
        <f t="shared" si="438"/>
        <v>0</v>
      </c>
      <c r="O1432" s="152"/>
      <c r="P1432" s="172">
        <f t="shared" si="453"/>
        <v>0</v>
      </c>
      <c r="Q1432" s="69">
        <f t="shared" si="439"/>
        <v>0</v>
      </c>
      <c r="R1432" s="62">
        <f t="shared" si="440"/>
        <v>0</v>
      </c>
      <c r="S1432" s="153"/>
      <c r="T1432" s="118" t="str">
        <f t="shared" si="454"/>
        <v/>
      </c>
      <c r="U1432" s="154"/>
      <c r="V1432" s="154"/>
      <c r="W1432" s="154"/>
      <c r="X1432" s="154"/>
      <c r="Y1432" s="154"/>
      <c r="Z1432" s="154"/>
      <c r="AA1432" s="154"/>
      <c r="AB1432" s="154"/>
      <c r="AC1432" s="154"/>
      <c r="AD1432" s="154"/>
      <c r="AE1432" s="154"/>
      <c r="AF1432" s="154"/>
      <c r="AG1432" s="63">
        <f t="shared" si="441"/>
        <v>0</v>
      </c>
      <c r="AH1432" s="56">
        <f t="shared" si="442"/>
        <v>0</v>
      </c>
      <c r="AI1432" s="56">
        <f t="shared" si="443"/>
        <v>0</v>
      </c>
      <c r="AJ1432" s="56">
        <f t="shared" si="444"/>
        <v>0</v>
      </c>
      <c r="AK1432" s="56">
        <f t="shared" si="445"/>
        <v>0</v>
      </c>
      <c r="AL1432" s="56">
        <f t="shared" si="446"/>
        <v>0</v>
      </c>
      <c r="AM1432" s="56">
        <f t="shared" si="447"/>
        <v>0</v>
      </c>
      <c r="AN1432" s="56">
        <f t="shared" si="448"/>
        <v>0</v>
      </c>
      <c r="AO1432" s="56">
        <f t="shared" si="449"/>
        <v>0</v>
      </c>
      <c r="AP1432" s="56">
        <f t="shared" si="450"/>
        <v>0</v>
      </c>
      <c r="AQ1432" s="56">
        <f t="shared" si="451"/>
        <v>0</v>
      </c>
      <c r="AR1432" s="86">
        <f t="shared" si="452"/>
        <v>0</v>
      </c>
    </row>
    <row r="1433" spans="1:44" x14ac:dyDescent="0.25">
      <c r="A1433" s="178"/>
      <c r="B1433" s="55" t="str">
        <f>_xlfn.IFNA(VLOOKUP(A1433,'Ajánlatkérő(k) adatai'!$B$4:$C$205,2,0),"")</f>
        <v/>
      </c>
      <c r="C1433" s="178"/>
      <c r="D1433" s="55" t="str">
        <f>_xlfn.IFNA(VLOOKUP(C1433,'Számlafizető(k) adatai'!$C$4:$D$203,2,0),"")</f>
        <v/>
      </c>
      <c r="E1433" s="55" t="str">
        <f>_xlfn.IFNA(VLOOKUP(C1433,'Számlafizető(k) adatai'!$C$4:$M$203,11,0),"")</f>
        <v/>
      </c>
      <c r="F1433" s="178"/>
      <c r="G1433" s="178"/>
      <c r="H1433" s="178"/>
      <c r="I1433" s="55" t="str">
        <f>IF(F1433="","",VLOOKUP(LEFT(F1433,5),'Technikai cellák'!B:C,2,0))</f>
        <v/>
      </c>
      <c r="J1433" s="55" t="str">
        <f>IF(F1433="","",VLOOKUP(I1433,'Technikai cellák'!$C$1:$D$12,2,0))</f>
        <v/>
      </c>
      <c r="K1433" s="179"/>
      <c r="L1433" s="67" t="str">
        <f t="shared" si="436"/>
        <v/>
      </c>
      <c r="M1433" s="68">
        <f t="shared" si="437"/>
        <v>0</v>
      </c>
      <c r="N1433" s="66">
        <f t="shared" si="438"/>
        <v>0</v>
      </c>
      <c r="O1433" s="152"/>
      <c r="P1433" s="172">
        <f t="shared" si="453"/>
        <v>0</v>
      </c>
      <c r="Q1433" s="69">
        <f t="shared" si="439"/>
        <v>0</v>
      </c>
      <c r="R1433" s="62">
        <f t="shared" si="440"/>
        <v>0</v>
      </c>
      <c r="S1433" s="153"/>
      <c r="T1433" s="118" t="str">
        <f t="shared" si="454"/>
        <v/>
      </c>
      <c r="U1433" s="154"/>
      <c r="V1433" s="154"/>
      <c r="W1433" s="154"/>
      <c r="X1433" s="154"/>
      <c r="Y1433" s="154"/>
      <c r="Z1433" s="154"/>
      <c r="AA1433" s="154"/>
      <c r="AB1433" s="154"/>
      <c r="AC1433" s="154"/>
      <c r="AD1433" s="154"/>
      <c r="AE1433" s="154"/>
      <c r="AF1433" s="154"/>
      <c r="AG1433" s="63">
        <f t="shared" si="441"/>
        <v>0</v>
      </c>
      <c r="AH1433" s="56">
        <f t="shared" si="442"/>
        <v>0</v>
      </c>
      <c r="AI1433" s="56">
        <f t="shared" si="443"/>
        <v>0</v>
      </c>
      <c r="AJ1433" s="56">
        <f t="shared" si="444"/>
        <v>0</v>
      </c>
      <c r="AK1433" s="56">
        <f t="shared" si="445"/>
        <v>0</v>
      </c>
      <c r="AL1433" s="56">
        <f t="shared" si="446"/>
        <v>0</v>
      </c>
      <c r="AM1433" s="56">
        <f t="shared" si="447"/>
        <v>0</v>
      </c>
      <c r="AN1433" s="56">
        <f t="shared" si="448"/>
        <v>0</v>
      </c>
      <c r="AO1433" s="56">
        <f t="shared" si="449"/>
        <v>0</v>
      </c>
      <c r="AP1433" s="56">
        <f t="shared" si="450"/>
        <v>0</v>
      </c>
      <c r="AQ1433" s="56">
        <f t="shared" si="451"/>
        <v>0</v>
      </c>
      <c r="AR1433" s="86">
        <f t="shared" si="452"/>
        <v>0</v>
      </c>
    </row>
    <row r="1434" spans="1:44" x14ac:dyDescent="0.25">
      <c r="A1434" s="178"/>
      <c r="B1434" s="55" t="str">
        <f>_xlfn.IFNA(VLOOKUP(A1434,'Ajánlatkérő(k) adatai'!$B$4:$C$205,2,0),"")</f>
        <v/>
      </c>
      <c r="C1434" s="178"/>
      <c r="D1434" s="55" t="str">
        <f>_xlfn.IFNA(VLOOKUP(C1434,'Számlafizető(k) adatai'!$C$4:$D$203,2,0),"")</f>
        <v/>
      </c>
      <c r="E1434" s="55" t="str">
        <f>_xlfn.IFNA(VLOOKUP(C1434,'Számlafizető(k) adatai'!$C$4:$M$203,11,0),"")</f>
        <v/>
      </c>
      <c r="F1434" s="178"/>
      <c r="G1434" s="178"/>
      <c r="H1434" s="178"/>
      <c r="I1434" s="55" t="str">
        <f>IF(F1434="","",VLOOKUP(LEFT(F1434,5),'Technikai cellák'!B:C,2,0))</f>
        <v/>
      </c>
      <c r="J1434" s="55" t="str">
        <f>IF(F1434="","",VLOOKUP(I1434,'Technikai cellák'!$C$1:$D$12,2,0))</f>
        <v/>
      </c>
      <c r="K1434" s="179"/>
      <c r="L1434" s="67" t="str">
        <f t="shared" si="436"/>
        <v/>
      </c>
      <c r="M1434" s="68">
        <f t="shared" si="437"/>
        <v>0</v>
      </c>
      <c r="N1434" s="66">
        <f t="shared" si="438"/>
        <v>0</v>
      </c>
      <c r="O1434" s="152"/>
      <c r="P1434" s="172">
        <f t="shared" si="453"/>
        <v>0</v>
      </c>
      <c r="Q1434" s="69">
        <f t="shared" si="439"/>
        <v>0</v>
      </c>
      <c r="R1434" s="62">
        <f t="shared" si="440"/>
        <v>0</v>
      </c>
      <c r="S1434" s="153"/>
      <c r="T1434" s="118" t="str">
        <f t="shared" si="454"/>
        <v/>
      </c>
      <c r="U1434" s="154"/>
      <c r="V1434" s="154"/>
      <c r="W1434" s="154"/>
      <c r="X1434" s="154"/>
      <c r="Y1434" s="154"/>
      <c r="Z1434" s="154"/>
      <c r="AA1434" s="154"/>
      <c r="AB1434" s="154"/>
      <c r="AC1434" s="154"/>
      <c r="AD1434" s="154"/>
      <c r="AE1434" s="154"/>
      <c r="AF1434" s="154"/>
      <c r="AG1434" s="63">
        <f t="shared" si="441"/>
        <v>0</v>
      </c>
      <c r="AH1434" s="56">
        <f t="shared" si="442"/>
        <v>0</v>
      </c>
      <c r="AI1434" s="56">
        <f t="shared" si="443"/>
        <v>0</v>
      </c>
      <c r="AJ1434" s="56">
        <f t="shared" si="444"/>
        <v>0</v>
      </c>
      <c r="AK1434" s="56">
        <f t="shared" si="445"/>
        <v>0</v>
      </c>
      <c r="AL1434" s="56">
        <f t="shared" si="446"/>
        <v>0</v>
      </c>
      <c r="AM1434" s="56">
        <f t="shared" si="447"/>
        <v>0</v>
      </c>
      <c r="AN1434" s="56">
        <f t="shared" si="448"/>
        <v>0</v>
      </c>
      <c r="AO1434" s="56">
        <f t="shared" si="449"/>
        <v>0</v>
      </c>
      <c r="AP1434" s="56">
        <f t="shared" si="450"/>
        <v>0</v>
      </c>
      <c r="AQ1434" s="56">
        <f t="shared" si="451"/>
        <v>0</v>
      </c>
      <c r="AR1434" s="86">
        <f t="shared" si="452"/>
        <v>0</v>
      </c>
    </row>
    <row r="1435" spans="1:44" x14ac:dyDescent="0.25">
      <c r="A1435" s="178"/>
      <c r="B1435" s="55" t="str">
        <f>_xlfn.IFNA(VLOOKUP(A1435,'Ajánlatkérő(k) adatai'!$B$4:$C$205,2,0),"")</f>
        <v/>
      </c>
      <c r="C1435" s="178"/>
      <c r="D1435" s="55" t="str">
        <f>_xlfn.IFNA(VLOOKUP(C1435,'Számlafizető(k) adatai'!$C$4:$D$203,2,0),"")</f>
        <v/>
      </c>
      <c r="E1435" s="55" t="str">
        <f>_xlfn.IFNA(VLOOKUP(C1435,'Számlafizető(k) adatai'!$C$4:$M$203,11,0),"")</f>
        <v/>
      </c>
      <c r="F1435" s="178"/>
      <c r="G1435" s="178"/>
      <c r="H1435" s="178"/>
      <c r="I1435" s="55" t="str">
        <f>IF(F1435="","",VLOOKUP(LEFT(F1435,5),'Technikai cellák'!B:C,2,0))</f>
        <v/>
      </c>
      <c r="J1435" s="55" t="str">
        <f>IF(F1435="","",VLOOKUP(I1435,'Technikai cellák'!$C$1:$D$12,2,0))</f>
        <v/>
      </c>
      <c r="K1435" s="179"/>
      <c r="L1435" s="67" t="str">
        <f t="shared" si="436"/>
        <v/>
      </c>
      <c r="M1435" s="68">
        <f t="shared" si="437"/>
        <v>0</v>
      </c>
      <c r="N1435" s="66">
        <f t="shared" si="438"/>
        <v>0</v>
      </c>
      <c r="O1435" s="152"/>
      <c r="P1435" s="172">
        <f t="shared" si="453"/>
        <v>0</v>
      </c>
      <c r="Q1435" s="69">
        <f t="shared" si="439"/>
        <v>0</v>
      </c>
      <c r="R1435" s="62">
        <f t="shared" si="440"/>
        <v>0</v>
      </c>
      <c r="S1435" s="153"/>
      <c r="T1435" s="118" t="str">
        <f t="shared" si="454"/>
        <v/>
      </c>
      <c r="U1435" s="154"/>
      <c r="V1435" s="154"/>
      <c r="W1435" s="154"/>
      <c r="X1435" s="154"/>
      <c r="Y1435" s="154"/>
      <c r="Z1435" s="154"/>
      <c r="AA1435" s="154"/>
      <c r="AB1435" s="154"/>
      <c r="AC1435" s="154"/>
      <c r="AD1435" s="154"/>
      <c r="AE1435" s="154"/>
      <c r="AF1435" s="154"/>
      <c r="AG1435" s="63">
        <f t="shared" si="441"/>
        <v>0</v>
      </c>
      <c r="AH1435" s="56">
        <f t="shared" si="442"/>
        <v>0</v>
      </c>
      <c r="AI1435" s="56">
        <f t="shared" si="443"/>
        <v>0</v>
      </c>
      <c r="AJ1435" s="56">
        <f t="shared" si="444"/>
        <v>0</v>
      </c>
      <c r="AK1435" s="56">
        <f t="shared" si="445"/>
        <v>0</v>
      </c>
      <c r="AL1435" s="56">
        <f t="shared" si="446"/>
        <v>0</v>
      </c>
      <c r="AM1435" s="56">
        <f t="shared" si="447"/>
        <v>0</v>
      </c>
      <c r="AN1435" s="56">
        <f t="shared" si="448"/>
        <v>0</v>
      </c>
      <c r="AO1435" s="56">
        <f t="shared" si="449"/>
        <v>0</v>
      </c>
      <c r="AP1435" s="56">
        <f t="shared" si="450"/>
        <v>0</v>
      </c>
      <c r="AQ1435" s="56">
        <f t="shared" si="451"/>
        <v>0</v>
      </c>
      <c r="AR1435" s="86">
        <f t="shared" si="452"/>
        <v>0</v>
      </c>
    </row>
    <row r="1436" spans="1:44" x14ac:dyDescent="0.25">
      <c r="A1436" s="178"/>
      <c r="B1436" s="55" t="str">
        <f>_xlfn.IFNA(VLOOKUP(A1436,'Ajánlatkérő(k) adatai'!$B$4:$C$205,2,0),"")</f>
        <v/>
      </c>
      <c r="C1436" s="178"/>
      <c r="D1436" s="55" t="str">
        <f>_xlfn.IFNA(VLOOKUP(C1436,'Számlafizető(k) adatai'!$C$4:$D$203,2,0),"")</f>
        <v/>
      </c>
      <c r="E1436" s="55" t="str">
        <f>_xlfn.IFNA(VLOOKUP(C1436,'Számlafizető(k) adatai'!$C$4:$M$203,11,0),"")</f>
        <v/>
      </c>
      <c r="F1436" s="178"/>
      <c r="G1436" s="178"/>
      <c r="H1436" s="178"/>
      <c r="I1436" s="55" t="str">
        <f>IF(F1436="","",VLOOKUP(LEFT(F1436,5),'Technikai cellák'!B:C,2,0))</f>
        <v/>
      </c>
      <c r="J1436" s="55" t="str">
        <f>IF(F1436="","",VLOOKUP(I1436,'Technikai cellák'!$C$1:$D$12,2,0))</f>
        <v/>
      </c>
      <c r="K1436" s="179"/>
      <c r="L1436" s="67" t="str">
        <f t="shared" si="436"/>
        <v/>
      </c>
      <c r="M1436" s="68">
        <f t="shared" si="437"/>
        <v>0</v>
      </c>
      <c r="N1436" s="66">
        <f t="shared" si="438"/>
        <v>0</v>
      </c>
      <c r="O1436" s="152"/>
      <c r="P1436" s="172">
        <f t="shared" si="453"/>
        <v>0</v>
      </c>
      <c r="Q1436" s="69">
        <f t="shared" si="439"/>
        <v>0</v>
      </c>
      <c r="R1436" s="62">
        <f t="shared" si="440"/>
        <v>0</v>
      </c>
      <c r="S1436" s="153"/>
      <c r="T1436" s="118" t="str">
        <f t="shared" si="454"/>
        <v/>
      </c>
      <c r="U1436" s="154"/>
      <c r="V1436" s="154"/>
      <c r="W1436" s="154"/>
      <c r="X1436" s="154"/>
      <c r="Y1436" s="154"/>
      <c r="Z1436" s="154"/>
      <c r="AA1436" s="154"/>
      <c r="AB1436" s="154"/>
      <c r="AC1436" s="154"/>
      <c r="AD1436" s="154"/>
      <c r="AE1436" s="154"/>
      <c r="AF1436" s="154"/>
      <c r="AG1436" s="63">
        <f t="shared" si="441"/>
        <v>0</v>
      </c>
      <c r="AH1436" s="56">
        <f t="shared" si="442"/>
        <v>0</v>
      </c>
      <c r="AI1436" s="56">
        <f t="shared" si="443"/>
        <v>0</v>
      </c>
      <c r="AJ1436" s="56">
        <f t="shared" si="444"/>
        <v>0</v>
      </c>
      <c r="AK1436" s="56">
        <f t="shared" si="445"/>
        <v>0</v>
      </c>
      <c r="AL1436" s="56">
        <f t="shared" si="446"/>
        <v>0</v>
      </c>
      <c r="AM1436" s="56">
        <f t="shared" si="447"/>
        <v>0</v>
      </c>
      <c r="AN1436" s="56">
        <f t="shared" si="448"/>
        <v>0</v>
      </c>
      <c r="AO1436" s="56">
        <f t="shared" si="449"/>
        <v>0</v>
      </c>
      <c r="AP1436" s="56">
        <f t="shared" si="450"/>
        <v>0</v>
      </c>
      <c r="AQ1436" s="56">
        <f t="shared" si="451"/>
        <v>0</v>
      </c>
      <c r="AR1436" s="86">
        <f t="shared" si="452"/>
        <v>0</v>
      </c>
    </row>
    <row r="1437" spans="1:44" x14ac:dyDescent="0.25">
      <c r="A1437" s="178"/>
      <c r="B1437" s="55" t="str">
        <f>_xlfn.IFNA(VLOOKUP(A1437,'Ajánlatkérő(k) adatai'!$B$4:$C$205,2,0),"")</f>
        <v/>
      </c>
      <c r="C1437" s="178"/>
      <c r="D1437" s="55" t="str">
        <f>_xlfn.IFNA(VLOOKUP(C1437,'Számlafizető(k) adatai'!$C$4:$D$203,2,0),"")</f>
        <v/>
      </c>
      <c r="E1437" s="55" t="str">
        <f>_xlfn.IFNA(VLOOKUP(C1437,'Számlafizető(k) adatai'!$C$4:$M$203,11,0),"")</f>
        <v/>
      </c>
      <c r="F1437" s="178"/>
      <c r="G1437" s="178"/>
      <c r="H1437" s="178"/>
      <c r="I1437" s="55" t="str">
        <f>IF(F1437="","",VLOOKUP(LEFT(F1437,5),'Technikai cellák'!B:C,2,0))</f>
        <v/>
      </c>
      <c r="J1437" s="55" t="str">
        <f>IF(F1437="","",VLOOKUP(I1437,'Technikai cellák'!$C$1:$D$12,2,0))</f>
        <v/>
      </c>
      <c r="K1437" s="179"/>
      <c r="L1437" s="67" t="str">
        <f t="shared" si="436"/>
        <v/>
      </c>
      <c r="M1437" s="68">
        <f t="shared" si="437"/>
        <v>0</v>
      </c>
      <c r="N1437" s="66">
        <f t="shared" si="438"/>
        <v>0</v>
      </c>
      <c r="O1437" s="152"/>
      <c r="P1437" s="172">
        <f t="shared" si="453"/>
        <v>0</v>
      </c>
      <c r="Q1437" s="69">
        <f t="shared" si="439"/>
        <v>0</v>
      </c>
      <c r="R1437" s="62">
        <f t="shared" si="440"/>
        <v>0</v>
      </c>
      <c r="S1437" s="153"/>
      <c r="T1437" s="118" t="str">
        <f t="shared" si="454"/>
        <v/>
      </c>
      <c r="U1437" s="154"/>
      <c r="V1437" s="154"/>
      <c r="W1437" s="154"/>
      <c r="X1437" s="154"/>
      <c r="Y1437" s="154"/>
      <c r="Z1437" s="154"/>
      <c r="AA1437" s="154"/>
      <c r="AB1437" s="154"/>
      <c r="AC1437" s="154"/>
      <c r="AD1437" s="154"/>
      <c r="AE1437" s="154"/>
      <c r="AF1437" s="154"/>
      <c r="AG1437" s="63">
        <f t="shared" si="441"/>
        <v>0</v>
      </c>
      <c r="AH1437" s="56">
        <f t="shared" si="442"/>
        <v>0</v>
      </c>
      <c r="AI1437" s="56">
        <f t="shared" si="443"/>
        <v>0</v>
      </c>
      <c r="AJ1437" s="56">
        <f t="shared" si="444"/>
        <v>0</v>
      </c>
      <c r="AK1437" s="56">
        <f t="shared" si="445"/>
        <v>0</v>
      </c>
      <c r="AL1437" s="56">
        <f t="shared" si="446"/>
        <v>0</v>
      </c>
      <c r="AM1437" s="56">
        <f t="shared" si="447"/>
        <v>0</v>
      </c>
      <c r="AN1437" s="56">
        <f t="shared" si="448"/>
        <v>0</v>
      </c>
      <c r="AO1437" s="56">
        <f t="shared" si="449"/>
        <v>0</v>
      </c>
      <c r="AP1437" s="56">
        <f t="shared" si="450"/>
        <v>0</v>
      </c>
      <c r="AQ1437" s="56">
        <f t="shared" si="451"/>
        <v>0</v>
      </c>
      <c r="AR1437" s="86">
        <f t="shared" si="452"/>
        <v>0</v>
      </c>
    </row>
    <row r="1438" spans="1:44" x14ac:dyDescent="0.25">
      <c r="A1438" s="178"/>
      <c r="B1438" s="55" t="str">
        <f>_xlfn.IFNA(VLOOKUP(A1438,'Ajánlatkérő(k) adatai'!$B$4:$C$205,2,0),"")</f>
        <v/>
      </c>
      <c r="C1438" s="178"/>
      <c r="D1438" s="55" t="str">
        <f>_xlfn.IFNA(VLOOKUP(C1438,'Számlafizető(k) adatai'!$C$4:$D$203,2,0),"")</f>
        <v/>
      </c>
      <c r="E1438" s="55" t="str">
        <f>_xlfn.IFNA(VLOOKUP(C1438,'Számlafizető(k) adatai'!$C$4:$M$203,11,0),"")</f>
        <v/>
      </c>
      <c r="F1438" s="178"/>
      <c r="G1438" s="178"/>
      <c r="H1438" s="178"/>
      <c r="I1438" s="55" t="str">
        <f>IF(F1438="","",VLOOKUP(LEFT(F1438,5),'Technikai cellák'!B:C,2,0))</f>
        <v/>
      </c>
      <c r="J1438" s="55" t="str">
        <f>IF(F1438="","",VLOOKUP(I1438,'Technikai cellák'!$C$1:$D$12,2,0))</f>
        <v/>
      </c>
      <c r="K1438" s="179"/>
      <c r="L1438" s="67" t="str">
        <f t="shared" si="436"/>
        <v/>
      </c>
      <c r="M1438" s="68">
        <f t="shared" si="437"/>
        <v>0</v>
      </c>
      <c r="N1438" s="66">
        <f t="shared" si="438"/>
        <v>0</v>
      </c>
      <c r="O1438" s="152"/>
      <c r="P1438" s="172">
        <f t="shared" si="453"/>
        <v>0</v>
      </c>
      <c r="Q1438" s="69">
        <f t="shared" si="439"/>
        <v>0</v>
      </c>
      <c r="R1438" s="62">
        <f t="shared" si="440"/>
        <v>0</v>
      </c>
      <c r="S1438" s="153"/>
      <c r="T1438" s="118" t="str">
        <f t="shared" si="454"/>
        <v/>
      </c>
      <c r="U1438" s="154"/>
      <c r="V1438" s="154"/>
      <c r="W1438" s="154"/>
      <c r="X1438" s="154"/>
      <c r="Y1438" s="154"/>
      <c r="Z1438" s="154"/>
      <c r="AA1438" s="154"/>
      <c r="AB1438" s="154"/>
      <c r="AC1438" s="154"/>
      <c r="AD1438" s="154"/>
      <c r="AE1438" s="154"/>
      <c r="AF1438" s="154"/>
      <c r="AG1438" s="63">
        <f t="shared" si="441"/>
        <v>0</v>
      </c>
      <c r="AH1438" s="56">
        <f t="shared" si="442"/>
        <v>0</v>
      </c>
      <c r="AI1438" s="56">
        <f t="shared" si="443"/>
        <v>0</v>
      </c>
      <c r="AJ1438" s="56">
        <f t="shared" si="444"/>
        <v>0</v>
      </c>
      <c r="AK1438" s="56">
        <f t="shared" si="445"/>
        <v>0</v>
      </c>
      <c r="AL1438" s="56">
        <f t="shared" si="446"/>
        <v>0</v>
      </c>
      <c r="AM1438" s="56">
        <f t="shared" si="447"/>
        <v>0</v>
      </c>
      <c r="AN1438" s="56">
        <f t="shared" si="448"/>
        <v>0</v>
      </c>
      <c r="AO1438" s="56">
        <f t="shared" si="449"/>
        <v>0</v>
      </c>
      <c r="AP1438" s="56">
        <f t="shared" si="450"/>
        <v>0</v>
      </c>
      <c r="AQ1438" s="56">
        <f t="shared" si="451"/>
        <v>0</v>
      </c>
      <c r="AR1438" s="86">
        <f t="shared" si="452"/>
        <v>0</v>
      </c>
    </row>
    <row r="1439" spans="1:44" x14ac:dyDescent="0.25">
      <c r="A1439" s="178"/>
      <c r="B1439" s="55" t="str">
        <f>_xlfn.IFNA(VLOOKUP(A1439,'Ajánlatkérő(k) adatai'!$B$4:$C$205,2,0),"")</f>
        <v/>
      </c>
      <c r="C1439" s="178"/>
      <c r="D1439" s="55" t="str">
        <f>_xlfn.IFNA(VLOOKUP(C1439,'Számlafizető(k) adatai'!$C$4:$D$203,2,0),"")</f>
        <v/>
      </c>
      <c r="E1439" s="55" t="str">
        <f>_xlfn.IFNA(VLOOKUP(C1439,'Számlafizető(k) adatai'!$C$4:$M$203,11,0),"")</f>
        <v/>
      </c>
      <c r="F1439" s="178"/>
      <c r="G1439" s="178"/>
      <c r="H1439" s="178"/>
      <c r="I1439" s="55" t="str">
        <f>IF(F1439="","",VLOOKUP(LEFT(F1439,5),'Technikai cellák'!B:C,2,0))</f>
        <v/>
      </c>
      <c r="J1439" s="55" t="str">
        <f>IF(F1439="","",VLOOKUP(I1439,'Technikai cellák'!$C$1:$D$12,2,0))</f>
        <v/>
      </c>
      <c r="K1439" s="179"/>
      <c r="L1439" s="67" t="str">
        <f t="shared" si="436"/>
        <v/>
      </c>
      <c r="M1439" s="68">
        <f t="shared" si="437"/>
        <v>0</v>
      </c>
      <c r="N1439" s="66">
        <f t="shared" si="438"/>
        <v>0</v>
      </c>
      <c r="O1439" s="152"/>
      <c r="P1439" s="172">
        <f t="shared" si="453"/>
        <v>0</v>
      </c>
      <c r="Q1439" s="69">
        <f t="shared" si="439"/>
        <v>0</v>
      </c>
      <c r="R1439" s="62">
        <f t="shared" si="440"/>
        <v>0</v>
      </c>
      <c r="S1439" s="153"/>
      <c r="T1439" s="118" t="str">
        <f t="shared" si="454"/>
        <v/>
      </c>
      <c r="U1439" s="154"/>
      <c r="V1439" s="154"/>
      <c r="W1439" s="154"/>
      <c r="X1439" s="154"/>
      <c r="Y1439" s="154"/>
      <c r="Z1439" s="154"/>
      <c r="AA1439" s="154"/>
      <c r="AB1439" s="154"/>
      <c r="AC1439" s="154"/>
      <c r="AD1439" s="154"/>
      <c r="AE1439" s="154"/>
      <c r="AF1439" s="154"/>
      <c r="AG1439" s="63">
        <f t="shared" si="441"/>
        <v>0</v>
      </c>
      <c r="AH1439" s="56">
        <f t="shared" si="442"/>
        <v>0</v>
      </c>
      <c r="AI1439" s="56">
        <f t="shared" si="443"/>
        <v>0</v>
      </c>
      <c r="AJ1439" s="56">
        <f t="shared" si="444"/>
        <v>0</v>
      </c>
      <c r="AK1439" s="56">
        <f t="shared" si="445"/>
        <v>0</v>
      </c>
      <c r="AL1439" s="56">
        <f t="shared" si="446"/>
        <v>0</v>
      </c>
      <c r="AM1439" s="56">
        <f t="shared" si="447"/>
        <v>0</v>
      </c>
      <c r="AN1439" s="56">
        <f t="shared" si="448"/>
        <v>0</v>
      </c>
      <c r="AO1439" s="56">
        <f t="shared" si="449"/>
        <v>0</v>
      </c>
      <c r="AP1439" s="56">
        <f t="shared" si="450"/>
        <v>0</v>
      </c>
      <c r="AQ1439" s="56">
        <f t="shared" si="451"/>
        <v>0</v>
      </c>
      <c r="AR1439" s="86">
        <f t="shared" si="452"/>
        <v>0</v>
      </c>
    </row>
    <row r="1440" spans="1:44" x14ac:dyDescent="0.25">
      <c r="A1440" s="178"/>
      <c r="B1440" s="55" t="str">
        <f>_xlfn.IFNA(VLOOKUP(A1440,'Ajánlatkérő(k) adatai'!$B$4:$C$205,2,0),"")</f>
        <v/>
      </c>
      <c r="C1440" s="178"/>
      <c r="D1440" s="55" t="str">
        <f>_xlfn.IFNA(VLOOKUP(C1440,'Számlafizető(k) adatai'!$C$4:$D$203,2,0),"")</f>
        <v/>
      </c>
      <c r="E1440" s="55" t="str">
        <f>_xlfn.IFNA(VLOOKUP(C1440,'Számlafizető(k) adatai'!$C$4:$M$203,11,0),"")</f>
        <v/>
      </c>
      <c r="F1440" s="178"/>
      <c r="G1440" s="178"/>
      <c r="H1440" s="178"/>
      <c r="I1440" s="55" t="str">
        <f>IF(F1440="","",VLOOKUP(LEFT(F1440,5),'Technikai cellák'!B:C,2,0))</f>
        <v/>
      </c>
      <c r="J1440" s="55" t="str">
        <f>IF(F1440="","",VLOOKUP(I1440,'Technikai cellák'!$C$1:$D$12,2,0))</f>
        <v/>
      </c>
      <c r="K1440" s="179"/>
      <c r="L1440" s="67" t="str">
        <f t="shared" si="436"/>
        <v/>
      </c>
      <c r="M1440" s="68">
        <f t="shared" si="437"/>
        <v>0</v>
      </c>
      <c r="N1440" s="66">
        <f t="shared" si="438"/>
        <v>0</v>
      </c>
      <c r="O1440" s="152"/>
      <c r="P1440" s="172">
        <f t="shared" si="453"/>
        <v>0</v>
      </c>
      <c r="Q1440" s="69">
        <f t="shared" si="439"/>
        <v>0</v>
      </c>
      <c r="R1440" s="62">
        <f t="shared" si="440"/>
        <v>0</v>
      </c>
      <c r="S1440" s="153"/>
      <c r="T1440" s="118" t="str">
        <f t="shared" si="454"/>
        <v/>
      </c>
      <c r="U1440" s="154"/>
      <c r="V1440" s="154"/>
      <c r="W1440" s="154"/>
      <c r="X1440" s="154"/>
      <c r="Y1440" s="154"/>
      <c r="Z1440" s="154"/>
      <c r="AA1440" s="154"/>
      <c r="AB1440" s="154"/>
      <c r="AC1440" s="154"/>
      <c r="AD1440" s="154"/>
      <c r="AE1440" s="154"/>
      <c r="AF1440" s="154"/>
      <c r="AG1440" s="63">
        <f t="shared" si="441"/>
        <v>0</v>
      </c>
      <c r="AH1440" s="56">
        <f t="shared" si="442"/>
        <v>0</v>
      </c>
      <c r="AI1440" s="56">
        <f t="shared" si="443"/>
        <v>0</v>
      </c>
      <c r="AJ1440" s="56">
        <f t="shared" si="444"/>
        <v>0</v>
      </c>
      <c r="AK1440" s="56">
        <f t="shared" si="445"/>
        <v>0</v>
      </c>
      <c r="AL1440" s="56">
        <f t="shared" si="446"/>
        <v>0</v>
      </c>
      <c r="AM1440" s="56">
        <f t="shared" si="447"/>
        <v>0</v>
      </c>
      <c r="AN1440" s="56">
        <f t="shared" si="448"/>
        <v>0</v>
      </c>
      <c r="AO1440" s="56">
        <f t="shared" si="449"/>
        <v>0</v>
      </c>
      <c r="AP1440" s="56">
        <f t="shared" si="450"/>
        <v>0</v>
      </c>
      <c r="AQ1440" s="56">
        <f t="shared" si="451"/>
        <v>0</v>
      </c>
      <c r="AR1440" s="86">
        <f t="shared" si="452"/>
        <v>0</v>
      </c>
    </row>
    <row r="1441" spans="1:44" x14ac:dyDescent="0.25">
      <c r="A1441" s="178"/>
      <c r="B1441" s="55" t="str">
        <f>_xlfn.IFNA(VLOOKUP(A1441,'Ajánlatkérő(k) adatai'!$B$4:$C$205,2,0),"")</f>
        <v/>
      </c>
      <c r="C1441" s="178"/>
      <c r="D1441" s="55" t="str">
        <f>_xlfn.IFNA(VLOOKUP(C1441,'Számlafizető(k) adatai'!$C$4:$D$203,2,0),"")</f>
        <v/>
      </c>
      <c r="E1441" s="55" t="str">
        <f>_xlfn.IFNA(VLOOKUP(C1441,'Számlafizető(k) adatai'!$C$4:$M$203,11,0),"")</f>
        <v/>
      </c>
      <c r="F1441" s="178"/>
      <c r="G1441" s="178"/>
      <c r="H1441" s="178"/>
      <c r="I1441" s="55" t="str">
        <f>IF(F1441="","",VLOOKUP(LEFT(F1441,5),'Technikai cellák'!B:C,2,0))</f>
        <v/>
      </c>
      <c r="J1441" s="55" t="str">
        <f>IF(F1441="","",VLOOKUP(I1441,'Technikai cellák'!$C$1:$D$12,2,0))</f>
        <v/>
      </c>
      <c r="K1441" s="179"/>
      <c r="L1441" s="67" t="str">
        <f t="shared" si="436"/>
        <v/>
      </c>
      <c r="M1441" s="68">
        <f t="shared" si="437"/>
        <v>0</v>
      </c>
      <c r="N1441" s="66">
        <f t="shared" si="438"/>
        <v>0</v>
      </c>
      <c r="O1441" s="152"/>
      <c r="P1441" s="172">
        <f t="shared" si="453"/>
        <v>0</v>
      </c>
      <c r="Q1441" s="69">
        <f t="shared" si="439"/>
        <v>0</v>
      </c>
      <c r="R1441" s="62">
        <f t="shared" si="440"/>
        <v>0</v>
      </c>
      <c r="S1441" s="153"/>
      <c r="T1441" s="118" t="str">
        <f t="shared" si="454"/>
        <v/>
      </c>
      <c r="U1441" s="154"/>
      <c r="V1441" s="154"/>
      <c r="W1441" s="154"/>
      <c r="X1441" s="154"/>
      <c r="Y1441" s="154"/>
      <c r="Z1441" s="154"/>
      <c r="AA1441" s="154"/>
      <c r="AB1441" s="154"/>
      <c r="AC1441" s="154"/>
      <c r="AD1441" s="154"/>
      <c r="AE1441" s="154"/>
      <c r="AF1441" s="154"/>
      <c r="AG1441" s="63">
        <f t="shared" si="441"/>
        <v>0</v>
      </c>
      <c r="AH1441" s="56">
        <f t="shared" si="442"/>
        <v>0</v>
      </c>
      <c r="AI1441" s="56">
        <f t="shared" si="443"/>
        <v>0</v>
      </c>
      <c r="AJ1441" s="56">
        <f t="shared" si="444"/>
        <v>0</v>
      </c>
      <c r="AK1441" s="56">
        <f t="shared" si="445"/>
        <v>0</v>
      </c>
      <c r="AL1441" s="56">
        <f t="shared" si="446"/>
        <v>0</v>
      </c>
      <c r="AM1441" s="56">
        <f t="shared" si="447"/>
        <v>0</v>
      </c>
      <c r="AN1441" s="56">
        <f t="shared" si="448"/>
        <v>0</v>
      </c>
      <c r="AO1441" s="56">
        <f t="shared" si="449"/>
        <v>0</v>
      </c>
      <c r="AP1441" s="56">
        <f t="shared" si="450"/>
        <v>0</v>
      </c>
      <c r="AQ1441" s="56">
        <f t="shared" si="451"/>
        <v>0</v>
      </c>
      <c r="AR1441" s="86">
        <f t="shared" si="452"/>
        <v>0</v>
      </c>
    </row>
    <row r="1442" spans="1:44" x14ac:dyDescent="0.25">
      <c r="A1442" s="178"/>
      <c r="B1442" s="55" t="str">
        <f>_xlfn.IFNA(VLOOKUP(A1442,'Ajánlatkérő(k) adatai'!$B$4:$C$205,2,0),"")</f>
        <v/>
      </c>
      <c r="C1442" s="178"/>
      <c r="D1442" s="55" t="str">
        <f>_xlfn.IFNA(VLOOKUP(C1442,'Számlafizető(k) adatai'!$C$4:$D$203,2,0),"")</f>
        <v/>
      </c>
      <c r="E1442" s="55" t="str">
        <f>_xlfn.IFNA(VLOOKUP(C1442,'Számlafizető(k) adatai'!$C$4:$M$203,11,0),"")</f>
        <v/>
      </c>
      <c r="F1442" s="178"/>
      <c r="G1442" s="178"/>
      <c r="H1442" s="178"/>
      <c r="I1442" s="55" t="str">
        <f>IF(F1442="","",VLOOKUP(LEFT(F1442,5),'Technikai cellák'!B:C,2,0))</f>
        <v/>
      </c>
      <c r="J1442" s="55" t="str">
        <f>IF(F1442="","",VLOOKUP(I1442,'Technikai cellák'!$C$1:$D$12,2,0))</f>
        <v/>
      </c>
      <c r="K1442" s="179"/>
      <c r="L1442" s="67" t="str">
        <f t="shared" si="436"/>
        <v/>
      </c>
      <c r="M1442" s="68">
        <f t="shared" si="437"/>
        <v>0</v>
      </c>
      <c r="N1442" s="66">
        <f t="shared" si="438"/>
        <v>0</v>
      </c>
      <c r="O1442" s="152"/>
      <c r="P1442" s="172">
        <f t="shared" si="453"/>
        <v>0</v>
      </c>
      <c r="Q1442" s="69">
        <f t="shared" si="439"/>
        <v>0</v>
      </c>
      <c r="R1442" s="62">
        <f t="shared" si="440"/>
        <v>0</v>
      </c>
      <c r="S1442" s="153"/>
      <c r="T1442" s="118" t="str">
        <f t="shared" si="454"/>
        <v/>
      </c>
      <c r="U1442" s="154"/>
      <c r="V1442" s="154"/>
      <c r="W1442" s="154"/>
      <c r="X1442" s="154"/>
      <c r="Y1442" s="154"/>
      <c r="Z1442" s="154"/>
      <c r="AA1442" s="154"/>
      <c r="AB1442" s="154"/>
      <c r="AC1442" s="154"/>
      <c r="AD1442" s="154"/>
      <c r="AE1442" s="154"/>
      <c r="AF1442" s="154"/>
      <c r="AG1442" s="63">
        <f t="shared" si="441"/>
        <v>0</v>
      </c>
      <c r="AH1442" s="56">
        <f t="shared" si="442"/>
        <v>0</v>
      </c>
      <c r="AI1442" s="56">
        <f t="shared" si="443"/>
        <v>0</v>
      </c>
      <c r="AJ1442" s="56">
        <f t="shared" si="444"/>
        <v>0</v>
      </c>
      <c r="AK1442" s="56">
        <f t="shared" si="445"/>
        <v>0</v>
      </c>
      <c r="AL1442" s="56">
        <f t="shared" si="446"/>
        <v>0</v>
      </c>
      <c r="AM1442" s="56">
        <f t="shared" si="447"/>
        <v>0</v>
      </c>
      <c r="AN1442" s="56">
        <f t="shared" si="448"/>
        <v>0</v>
      </c>
      <c r="AO1442" s="56">
        <f t="shared" si="449"/>
        <v>0</v>
      </c>
      <c r="AP1442" s="56">
        <f t="shared" si="450"/>
        <v>0</v>
      </c>
      <c r="AQ1442" s="56">
        <f t="shared" si="451"/>
        <v>0</v>
      </c>
      <c r="AR1442" s="86">
        <f t="shared" si="452"/>
        <v>0</v>
      </c>
    </row>
    <row r="1443" spans="1:44" x14ac:dyDescent="0.25">
      <c r="A1443" s="178"/>
      <c r="B1443" s="55" t="str">
        <f>_xlfn.IFNA(VLOOKUP(A1443,'Ajánlatkérő(k) adatai'!$B$4:$C$205,2,0),"")</f>
        <v/>
      </c>
      <c r="C1443" s="178"/>
      <c r="D1443" s="55" t="str">
        <f>_xlfn.IFNA(VLOOKUP(C1443,'Számlafizető(k) adatai'!$C$4:$D$203,2,0),"")</f>
        <v/>
      </c>
      <c r="E1443" s="55" t="str">
        <f>_xlfn.IFNA(VLOOKUP(C1443,'Számlafizető(k) adatai'!$C$4:$M$203,11,0),"")</f>
        <v/>
      </c>
      <c r="F1443" s="178"/>
      <c r="G1443" s="178"/>
      <c r="H1443" s="178"/>
      <c r="I1443" s="55" t="str">
        <f>IF(F1443="","",VLOOKUP(LEFT(F1443,5),'Technikai cellák'!B:C,2,0))</f>
        <v/>
      </c>
      <c r="J1443" s="55" t="str">
        <f>IF(F1443="","",VLOOKUP(I1443,'Technikai cellák'!$C$1:$D$12,2,0))</f>
        <v/>
      </c>
      <c r="K1443" s="179"/>
      <c r="L1443" s="67" t="str">
        <f t="shared" si="436"/>
        <v/>
      </c>
      <c r="M1443" s="68">
        <f t="shared" si="437"/>
        <v>0</v>
      </c>
      <c r="N1443" s="66">
        <f t="shared" si="438"/>
        <v>0</v>
      </c>
      <c r="O1443" s="152"/>
      <c r="P1443" s="172">
        <f t="shared" si="453"/>
        <v>0</v>
      </c>
      <c r="Q1443" s="69">
        <f t="shared" si="439"/>
        <v>0</v>
      </c>
      <c r="R1443" s="62">
        <f t="shared" si="440"/>
        <v>0</v>
      </c>
      <c r="S1443" s="153"/>
      <c r="T1443" s="118" t="str">
        <f t="shared" si="454"/>
        <v/>
      </c>
      <c r="U1443" s="154"/>
      <c r="V1443" s="154"/>
      <c r="W1443" s="154"/>
      <c r="X1443" s="154"/>
      <c r="Y1443" s="154"/>
      <c r="Z1443" s="154"/>
      <c r="AA1443" s="154"/>
      <c r="AB1443" s="154"/>
      <c r="AC1443" s="154"/>
      <c r="AD1443" s="154"/>
      <c r="AE1443" s="154"/>
      <c r="AF1443" s="154"/>
      <c r="AG1443" s="63">
        <f t="shared" si="441"/>
        <v>0</v>
      </c>
      <c r="AH1443" s="56">
        <f t="shared" si="442"/>
        <v>0</v>
      </c>
      <c r="AI1443" s="56">
        <f t="shared" si="443"/>
        <v>0</v>
      </c>
      <c r="AJ1443" s="56">
        <f t="shared" si="444"/>
        <v>0</v>
      </c>
      <c r="AK1443" s="56">
        <f t="shared" si="445"/>
        <v>0</v>
      </c>
      <c r="AL1443" s="56">
        <f t="shared" si="446"/>
        <v>0</v>
      </c>
      <c r="AM1443" s="56">
        <f t="shared" si="447"/>
        <v>0</v>
      </c>
      <c r="AN1443" s="56">
        <f t="shared" si="448"/>
        <v>0</v>
      </c>
      <c r="AO1443" s="56">
        <f t="shared" si="449"/>
        <v>0</v>
      </c>
      <c r="AP1443" s="56">
        <f t="shared" si="450"/>
        <v>0</v>
      </c>
      <c r="AQ1443" s="56">
        <f t="shared" si="451"/>
        <v>0</v>
      </c>
      <c r="AR1443" s="86">
        <f t="shared" si="452"/>
        <v>0</v>
      </c>
    </row>
    <row r="1444" spans="1:44" x14ac:dyDescent="0.25">
      <c r="A1444" s="178"/>
      <c r="B1444" s="55" t="str">
        <f>_xlfn.IFNA(VLOOKUP(A1444,'Ajánlatkérő(k) adatai'!$B$4:$C$205,2,0),"")</f>
        <v/>
      </c>
      <c r="C1444" s="178"/>
      <c r="D1444" s="55" t="str">
        <f>_xlfn.IFNA(VLOOKUP(C1444,'Számlafizető(k) adatai'!$C$4:$D$203,2,0),"")</f>
        <v/>
      </c>
      <c r="E1444" s="55" t="str">
        <f>_xlfn.IFNA(VLOOKUP(C1444,'Számlafizető(k) adatai'!$C$4:$M$203,11,0),"")</f>
        <v/>
      </c>
      <c r="F1444" s="178"/>
      <c r="G1444" s="178"/>
      <c r="H1444" s="178"/>
      <c r="I1444" s="55" t="str">
        <f>IF(F1444="","",VLOOKUP(LEFT(F1444,5),'Technikai cellák'!B:C,2,0))</f>
        <v/>
      </c>
      <c r="J1444" s="55" t="str">
        <f>IF(F1444="","",VLOOKUP(I1444,'Technikai cellák'!$C$1:$D$12,2,0))</f>
        <v/>
      </c>
      <c r="K1444" s="179"/>
      <c r="L1444" s="67" t="str">
        <f t="shared" si="436"/>
        <v/>
      </c>
      <c r="M1444" s="68">
        <f t="shared" si="437"/>
        <v>0</v>
      </c>
      <c r="N1444" s="66">
        <f t="shared" si="438"/>
        <v>0</v>
      </c>
      <c r="O1444" s="152"/>
      <c r="P1444" s="172">
        <f t="shared" si="453"/>
        <v>0</v>
      </c>
      <c r="Q1444" s="69">
        <f t="shared" si="439"/>
        <v>0</v>
      </c>
      <c r="R1444" s="62">
        <f t="shared" si="440"/>
        <v>0</v>
      </c>
      <c r="S1444" s="153"/>
      <c r="T1444" s="118" t="str">
        <f t="shared" si="454"/>
        <v/>
      </c>
      <c r="U1444" s="154"/>
      <c r="V1444" s="154"/>
      <c r="W1444" s="154"/>
      <c r="X1444" s="154"/>
      <c r="Y1444" s="154"/>
      <c r="Z1444" s="154"/>
      <c r="AA1444" s="154"/>
      <c r="AB1444" s="154"/>
      <c r="AC1444" s="154"/>
      <c r="AD1444" s="154"/>
      <c r="AE1444" s="154"/>
      <c r="AF1444" s="154"/>
      <c r="AG1444" s="63">
        <f t="shared" si="441"/>
        <v>0</v>
      </c>
      <c r="AH1444" s="56">
        <f t="shared" si="442"/>
        <v>0</v>
      </c>
      <c r="AI1444" s="56">
        <f t="shared" si="443"/>
        <v>0</v>
      </c>
      <c r="AJ1444" s="56">
        <f t="shared" si="444"/>
        <v>0</v>
      </c>
      <c r="AK1444" s="56">
        <f t="shared" si="445"/>
        <v>0</v>
      </c>
      <c r="AL1444" s="56">
        <f t="shared" si="446"/>
        <v>0</v>
      </c>
      <c r="AM1444" s="56">
        <f t="shared" si="447"/>
        <v>0</v>
      </c>
      <c r="AN1444" s="56">
        <f t="shared" si="448"/>
        <v>0</v>
      </c>
      <c r="AO1444" s="56">
        <f t="shared" si="449"/>
        <v>0</v>
      </c>
      <c r="AP1444" s="56">
        <f t="shared" si="450"/>
        <v>0</v>
      </c>
      <c r="AQ1444" s="56">
        <f t="shared" si="451"/>
        <v>0</v>
      </c>
      <c r="AR1444" s="86">
        <f t="shared" si="452"/>
        <v>0</v>
      </c>
    </row>
    <row r="1445" spans="1:44" x14ac:dyDescent="0.25">
      <c r="A1445" s="178"/>
      <c r="B1445" s="55" t="str">
        <f>_xlfn.IFNA(VLOOKUP(A1445,'Ajánlatkérő(k) adatai'!$B$4:$C$205,2,0),"")</f>
        <v/>
      </c>
      <c r="C1445" s="178"/>
      <c r="D1445" s="55" t="str">
        <f>_xlfn.IFNA(VLOOKUP(C1445,'Számlafizető(k) adatai'!$C$4:$D$203,2,0),"")</f>
        <v/>
      </c>
      <c r="E1445" s="55" t="str">
        <f>_xlfn.IFNA(VLOOKUP(C1445,'Számlafizető(k) adatai'!$C$4:$M$203,11,0),"")</f>
        <v/>
      </c>
      <c r="F1445" s="178"/>
      <c r="G1445" s="178"/>
      <c r="H1445" s="178"/>
      <c r="I1445" s="55" t="str">
        <f>IF(F1445="","",VLOOKUP(LEFT(F1445,5),'Technikai cellák'!B:C,2,0))</f>
        <v/>
      </c>
      <c r="J1445" s="55" t="str">
        <f>IF(F1445="","",VLOOKUP(I1445,'Technikai cellák'!$C$1:$D$12,2,0))</f>
        <v/>
      </c>
      <c r="K1445" s="179"/>
      <c r="L1445" s="67" t="str">
        <f t="shared" si="436"/>
        <v/>
      </c>
      <c r="M1445" s="68">
        <f t="shared" si="437"/>
        <v>0</v>
      </c>
      <c r="N1445" s="66">
        <f t="shared" si="438"/>
        <v>0</v>
      </c>
      <c r="O1445" s="152"/>
      <c r="P1445" s="172">
        <f t="shared" si="453"/>
        <v>0</v>
      </c>
      <c r="Q1445" s="69">
        <f t="shared" si="439"/>
        <v>0</v>
      </c>
      <c r="R1445" s="62">
        <f t="shared" si="440"/>
        <v>0</v>
      </c>
      <c r="S1445" s="153"/>
      <c r="T1445" s="118" t="str">
        <f t="shared" si="454"/>
        <v/>
      </c>
      <c r="U1445" s="154"/>
      <c r="V1445" s="154"/>
      <c r="W1445" s="154"/>
      <c r="X1445" s="154"/>
      <c r="Y1445" s="154"/>
      <c r="Z1445" s="154"/>
      <c r="AA1445" s="154"/>
      <c r="AB1445" s="154"/>
      <c r="AC1445" s="154"/>
      <c r="AD1445" s="154"/>
      <c r="AE1445" s="154"/>
      <c r="AF1445" s="154"/>
      <c r="AG1445" s="63">
        <f t="shared" si="441"/>
        <v>0</v>
      </c>
      <c r="AH1445" s="56">
        <f t="shared" si="442"/>
        <v>0</v>
      </c>
      <c r="AI1445" s="56">
        <f t="shared" si="443"/>
        <v>0</v>
      </c>
      <c r="AJ1445" s="56">
        <f t="shared" si="444"/>
        <v>0</v>
      </c>
      <c r="AK1445" s="56">
        <f t="shared" si="445"/>
        <v>0</v>
      </c>
      <c r="AL1445" s="56">
        <f t="shared" si="446"/>
        <v>0</v>
      </c>
      <c r="AM1445" s="56">
        <f t="shared" si="447"/>
        <v>0</v>
      </c>
      <c r="AN1445" s="56">
        <f t="shared" si="448"/>
        <v>0</v>
      </c>
      <c r="AO1445" s="56">
        <f t="shared" si="449"/>
        <v>0</v>
      </c>
      <c r="AP1445" s="56">
        <f t="shared" si="450"/>
        <v>0</v>
      </c>
      <c r="AQ1445" s="56">
        <f t="shared" si="451"/>
        <v>0</v>
      </c>
      <c r="AR1445" s="86">
        <f t="shared" si="452"/>
        <v>0</v>
      </c>
    </row>
    <row r="1446" spans="1:44" x14ac:dyDescent="0.25">
      <c r="A1446" s="178"/>
      <c r="B1446" s="55" t="str">
        <f>_xlfn.IFNA(VLOOKUP(A1446,'Ajánlatkérő(k) adatai'!$B$4:$C$205,2,0),"")</f>
        <v/>
      </c>
      <c r="C1446" s="178"/>
      <c r="D1446" s="55" t="str">
        <f>_xlfn.IFNA(VLOOKUP(C1446,'Számlafizető(k) adatai'!$C$4:$D$203,2,0),"")</f>
        <v/>
      </c>
      <c r="E1446" s="55" t="str">
        <f>_xlfn.IFNA(VLOOKUP(C1446,'Számlafizető(k) adatai'!$C$4:$M$203,11,0),"")</f>
        <v/>
      </c>
      <c r="F1446" s="178"/>
      <c r="G1446" s="178"/>
      <c r="H1446" s="178"/>
      <c r="I1446" s="55" t="str">
        <f>IF(F1446="","",VLOOKUP(LEFT(F1446,5),'Technikai cellák'!B:C,2,0))</f>
        <v/>
      </c>
      <c r="J1446" s="55" t="str">
        <f>IF(F1446="","",VLOOKUP(I1446,'Technikai cellák'!$C$1:$D$12,2,0))</f>
        <v/>
      </c>
      <c r="K1446" s="179"/>
      <c r="L1446" s="67" t="str">
        <f t="shared" si="436"/>
        <v/>
      </c>
      <c r="M1446" s="68">
        <f t="shared" si="437"/>
        <v>0</v>
      </c>
      <c r="N1446" s="66">
        <f t="shared" si="438"/>
        <v>0</v>
      </c>
      <c r="O1446" s="152"/>
      <c r="P1446" s="172">
        <f t="shared" si="453"/>
        <v>0</v>
      </c>
      <c r="Q1446" s="69">
        <f t="shared" si="439"/>
        <v>0</v>
      </c>
      <c r="R1446" s="62">
        <f t="shared" si="440"/>
        <v>0</v>
      </c>
      <c r="S1446" s="153"/>
      <c r="T1446" s="118" t="str">
        <f t="shared" si="454"/>
        <v/>
      </c>
      <c r="U1446" s="154"/>
      <c r="V1446" s="154"/>
      <c r="W1446" s="154"/>
      <c r="X1446" s="154"/>
      <c r="Y1446" s="154"/>
      <c r="Z1446" s="154"/>
      <c r="AA1446" s="154"/>
      <c r="AB1446" s="154"/>
      <c r="AC1446" s="154"/>
      <c r="AD1446" s="154"/>
      <c r="AE1446" s="154"/>
      <c r="AF1446" s="154"/>
      <c r="AG1446" s="63">
        <f t="shared" si="441"/>
        <v>0</v>
      </c>
      <c r="AH1446" s="56">
        <f t="shared" si="442"/>
        <v>0</v>
      </c>
      <c r="AI1446" s="56">
        <f t="shared" si="443"/>
        <v>0</v>
      </c>
      <c r="AJ1446" s="56">
        <f t="shared" si="444"/>
        <v>0</v>
      </c>
      <c r="AK1446" s="56">
        <f t="shared" si="445"/>
        <v>0</v>
      </c>
      <c r="AL1446" s="56">
        <f t="shared" si="446"/>
        <v>0</v>
      </c>
      <c r="AM1446" s="56">
        <f t="shared" si="447"/>
        <v>0</v>
      </c>
      <c r="AN1446" s="56">
        <f t="shared" si="448"/>
        <v>0</v>
      </c>
      <c r="AO1446" s="56">
        <f t="shared" si="449"/>
        <v>0</v>
      </c>
      <c r="AP1446" s="56">
        <f t="shared" si="450"/>
        <v>0</v>
      </c>
      <c r="AQ1446" s="56">
        <f t="shared" si="451"/>
        <v>0</v>
      </c>
      <c r="AR1446" s="86">
        <f t="shared" si="452"/>
        <v>0</v>
      </c>
    </row>
    <row r="1447" spans="1:44" x14ac:dyDescent="0.25">
      <c r="A1447" s="178"/>
      <c r="B1447" s="55" t="str">
        <f>_xlfn.IFNA(VLOOKUP(A1447,'Ajánlatkérő(k) adatai'!$B$4:$C$205,2,0),"")</f>
        <v/>
      </c>
      <c r="C1447" s="178"/>
      <c r="D1447" s="55" t="str">
        <f>_xlfn.IFNA(VLOOKUP(C1447,'Számlafizető(k) adatai'!$C$4:$D$203,2,0),"")</f>
        <v/>
      </c>
      <c r="E1447" s="55" t="str">
        <f>_xlfn.IFNA(VLOOKUP(C1447,'Számlafizető(k) adatai'!$C$4:$M$203,11,0),"")</f>
        <v/>
      </c>
      <c r="F1447" s="178"/>
      <c r="G1447" s="178"/>
      <c r="H1447" s="178"/>
      <c r="I1447" s="55" t="str">
        <f>IF(F1447="","",VLOOKUP(LEFT(F1447,5),'Technikai cellák'!B:C,2,0))</f>
        <v/>
      </c>
      <c r="J1447" s="55" t="str">
        <f>IF(F1447="","",VLOOKUP(I1447,'Technikai cellák'!$C$1:$D$12,2,0))</f>
        <v/>
      </c>
      <c r="K1447" s="179"/>
      <c r="L1447" s="67" t="str">
        <f t="shared" si="436"/>
        <v/>
      </c>
      <c r="M1447" s="68">
        <f t="shared" si="437"/>
        <v>0</v>
      </c>
      <c r="N1447" s="66">
        <f t="shared" si="438"/>
        <v>0</v>
      </c>
      <c r="O1447" s="152"/>
      <c r="P1447" s="172">
        <f t="shared" si="453"/>
        <v>0</v>
      </c>
      <c r="Q1447" s="69">
        <f t="shared" si="439"/>
        <v>0</v>
      </c>
      <c r="R1447" s="62">
        <f t="shared" si="440"/>
        <v>0</v>
      </c>
      <c r="S1447" s="153"/>
      <c r="T1447" s="118" t="str">
        <f t="shared" si="454"/>
        <v/>
      </c>
      <c r="U1447" s="154"/>
      <c r="V1447" s="154"/>
      <c r="W1447" s="154"/>
      <c r="X1447" s="154"/>
      <c r="Y1447" s="154"/>
      <c r="Z1447" s="154"/>
      <c r="AA1447" s="154"/>
      <c r="AB1447" s="154"/>
      <c r="AC1447" s="154"/>
      <c r="AD1447" s="154"/>
      <c r="AE1447" s="154"/>
      <c r="AF1447" s="154"/>
      <c r="AG1447" s="63">
        <f t="shared" si="441"/>
        <v>0</v>
      </c>
      <c r="AH1447" s="56">
        <f t="shared" si="442"/>
        <v>0</v>
      </c>
      <c r="AI1447" s="56">
        <f t="shared" si="443"/>
        <v>0</v>
      </c>
      <c r="AJ1447" s="56">
        <f t="shared" si="444"/>
        <v>0</v>
      </c>
      <c r="AK1447" s="56">
        <f t="shared" si="445"/>
        <v>0</v>
      </c>
      <c r="AL1447" s="56">
        <f t="shared" si="446"/>
        <v>0</v>
      </c>
      <c r="AM1447" s="56">
        <f t="shared" si="447"/>
        <v>0</v>
      </c>
      <c r="AN1447" s="56">
        <f t="shared" si="448"/>
        <v>0</v>
      </c>
      <c r="AO1447" s="56">
        <f t="shared" si="449"/>
        <v>0</v>
      </c>
      <c r="AP1447" s="56">
        <f t="shared" si="450"/>
        <v>0</v>
      </c>
      <c r="AQ1447" s="56">
        <f t="shared" si="451"/>
        <v>0</v>
      </c>
      <c r="AR1447" s="86">
        <f t="shared" si="452"/>
        <v>0</v>
      </c>
    </row>
    <row r="1448" spans="1:44" x14ac:dyDescent="0.25">
      <c r="A1448" s="178"/>
      <c r="B1448" s="55" t="str">
        <f>_xlfn.IFNA(VLOOKUP(A1448,'Ajánlatkérő(k) adatai'!$B$4:$C$205,2,0),"")</f>
        <v/>
      </c>
      <c r="C1448" s="178"/>
      <c r="D1448" s="55" t="str">
        <f>_xlfn.IFNA(VLOOKUP(C1448,'Számlafizető(k) adatai'!$C$4:$D$203,2,0),"")</f>
        <v/>
      </c>
      <c r="E1448" s="55" t="str">
        <f>_xlfn.IFNA(VLOOKUP(C1448,'Számlafizető(k) adatai'!$C$4:$M$203,11,0),"")</f>
        <v/>
      </c>
      <c r="F1448" s="178"/>
      <c r="G1448" s="178"/>
      <c r="H1448" s="178"/>
      <c r="I1448" s="55" t="str">
        <f>IF(F1448="","",VLOOKUP(LEFT(F1448,5),'Technikai cellák'!B:C,2,0))</f>
        <v/>
      </c>
      <c r="J1448" s="55" t="str">
        <f>IF(F1448="","",VLOOKUP(I1448,'Technikai cellák'!$C$1:$D$12,2,0))</f>
        <v/>
      </c>
      <c r="K1448" s="179"/>
      <c r="L1448" s="67" t="str">
        <f t="shared" si="436"/>
        <v/>
      </c>
      <c r="M1448" s="68">
        <f t="shared" si="437"/>
        <v>0</v>
      </c>
      <c r="N1448" s="66">
        <f t="shared" si="438"/>
        <v>0</v>
      </c>
      <c r="O1448" s="152"/>
      <c r="P1448" s="172">
        <f t="shared" si="453"/>
        <v>0</v>
      </c>
      <c r="Q1448" s="69">
        <f t="shared" si="439"/>
        <v>0</v>
      </c>
      <c r="R1448" s="62">
        <f t="shared" si="440"/>
        <v>0</v>
      </c>
      <c r="S1448" s="153"/>
      <c r="T1448" s="118" t="str">
        <f t="shared" si="454"/>
        <v/>
      </c>
      <c r="U1448" s="154"/>
      <c r="V1448" s="154"/>
      <c r="W1448" s="154"/>
      <c r="X1448" s="154"/>
      <c r="Y1448" s="154"/>
      <c r="Z1448" s="154"/>
      <c r="AA1448" s="154"/>
      <c r="AB1448" s="154"/>
      <c r="AC1448" s="154"/>
      <c r="AD1448" s="154"/>
      <c r="AE1448" s="154"/>
      <c r="AF1448" s="154"/>
      <c r="AG1448" s="63">
        <f t="shared" si="441"/>
        <v>0</v>
      </c>
      <c r="AH1448" s="56">
        <f t="shared" si="442"/>
        <v>0</v>
      </c>
      <c r="AI1448" s="56">
        <f t="shared" si="443"/>
        <v>0</v>
      </c>
      <c r="AJ1448" s="56">
        <f t="shared" si="444"/>
        <v>0</v>
      </c>
      <c r="AK1448" s="56">
        <f t="shared" si="445"/>
        <v>0</v>
      </c>
      <c r="AL1448" s="56">
        <f t="shared" si="446"/>
        <v>0</v>
      </c>
      <c r="AM1448" s="56">
        <f t="shared" si="447"/>
        <v>0</v>
      </c>
      <c r="AN1448" s="56">
        <f t="shared" si="448"/>
        <v>0</v>
      </c>
      <c r="AO1448" s="56">
        <f t="shared" si="449"/>
        <v>0</v>
      </c>
      <c r="AP1448" s="56">
        <f t="shared" si="450"/>
        <v>0</v>
      </c>
      <c r="AQ1448" s="56">
        <f t="shared" si="451"/>
        <v>0</v>
      </c>
      <c r="AR1448" s="86">
        <f t="shared" si="452"/>
        <v>0</v>
      </c>
    </row>
    <row r="1449" spans="1:44" x14ac:dyDescent="0.25">
      <c r="A1449" s="178"/>
      <c r="B1449" s="55" t="str">
        <f>_xlfn.IFNA(VLOOKUP(A1449,'Ajánlatkérő(k) adatai'!$B$4:$C$205,2,0),"")</f>
        <v/>
      </c>
      <c r="C1449" s="178"/>
      <c r="D1449" s="55" t="str">
        <f>_xlfn.IFNA(VLOOKUP(C1449,'Számlafizető(k) adatai'!$C$4:$D$203,2,0),"")</f>
        <v/>
      </c>
      <c r="E1449" s="55" t="str">
        <f>_xlfn.IFNA(VLOOKUP(C1449,'Számlafizető(k) adatai'!$C$4:$M$203,11,0),"")</f>
        <v/>
      </c>
      <c r="F1449" s="178"/>
      <c r="G1449" s="178"/>
      <c r="H1449" s="178"/>
      <c r="I1449" s="55" t="str">
        <f>IF(F1449="","",VLOOKUP(LEFT(F1449,5),'Technikai cellák'!B:C,2,0))</f>
        <v/>
      </c>
      <c r="J1449" s="55" t="str">
        <f>IF(F1449="","",VLOOKUP(I1449,'Technikai cellák'!$C$1:$D$12,2,0))</f>
        <v/>
      </c>
      <c r="K1449" s="179"/>
      <c r="L1449" s="67" t="str">
        <f t="shared" si="436"/>
        <v/>
      </c>
      <c r="M1449" s="68">
        <f t="shared" si="437"/>
        <v>0</v>
      </c>
      <c r="N1449" s="66">
        <f t="shared" si="438"/>
        <v>0</v>
      </c>
      <c r="O1449" s="152"/>
      <c r="P1449" s="172">
        <f t="shared" si="453"/>
        <v>0</v>
      </c>
      <c r="Q1449" s="69">
        <f t="shared" si="439"/>
        <v>0</v>
      </c>
      <c r="R1449" s="62">
        <f t="shared" si="440"/>
        <v>0</v>
      </c>
      <c r="S1449" s="153"/>
      <c r="T1449" s="118" t="str">
        <f t="shared" si="454"/>
        <v/>
      </c>
      <c r="U1449" s="154"/>
      <c r="V1449" s="154"/>
      <c r="W1449" s="154"/>
      <c r="X1449" s="154"/>
      <c r="Y1449" s="154"/>
      <c r="Z1449" s="154"/>
      <c r="AA1449" s="154"/>
      <c r="AB1449" s="154"/>
      <c r="AC1449" s="154"/>
      <c r="AD1449" s="154"/>
      <c r="AE1449" s="154"/>
      <c r="AF1449" s="154"/>
      <c r="AG1449" s="63">
        <f t="shared" si="441"/>
        <v>0</v>
      </c>
      <c r="AH1449" s="56">
        <f t="shared" si="442"/>
        <v>0</v>
      </c>
      <c r="AI1449" s="56">
        <f t="shared" si="443"/>
        <v>0</v>
      </c>
      <c r="AJ1449" s="56">
        <f t="shared" si="444"/>
        <v>0</v>
      </c>
      <c r="AK1449" s="56">
        <f t="shared" si="445"/>
        <v>0</v>
      </c>
      <c r="AL1449" s="56">
        <f t="shared" si="446"/>
        <v>0</v>
      </c>
      <c r="AM1449" s="56">
        <f t="shared" si="447"/>
        <v>0</v>
      </c>
      <c r="AN1449" s="56">
        <f t="shared" si="448"/>
        <v>0</v>
      </c>
      <c r="AO1449" s="56">
        <f t="shared" si="449"/>
        <v>0</v>
      </c>
      <c r="AP1449" s="56">
        <f t="shared" si="450"/>
        <v>0</v>
      </c>
      <c r="AQ1449" s="56">
        <f t="shared" si="451"/>
        <v>0</v>
      </c>
      <c r="AR1449" s="86">
        <f t="shared" si="452"/>
        <v>0</v>
      </c>
    </row>
    <row r="1450" spans="1:44" x14ac:dyDescent="0.25">
      <c r="A1450" s="178"/>
      <c r="B1450" s="55" t="str">
        <f>_xlfn.IFNA(VLOOKUP(A1450,'Ajánlatkérő(k) adatai'!$B$4:$C$205,2,0),"")</f>
        <v/>
      </c>
      <c r="C1450" s="178"/>
      <c r="D1450" s="55" t="str">
        <f>_xlfn.IFNA(VLOOKUP(C1450,'Számlafizető(k) adatai'!$C$4:$D$203,2,0),"")</f>
        <v/>
      </c>
      <c r="E1450" s="55" t="str">
        <f>_xlfn.IFNA(VLOOKUP(C1450,'Számlafizető(k) adatai'!$C$4:$M$203,11,0),"")</f>
        <v/>
      </c>
      <c r="F1450" s="178"/>
      <c r="G1450" s="178"/>
      <c r="H1450" s="178"/>
      <c r="I1450" s="55" t="str">
        <f>IF(F1450="","",VLOOKUP(LEFT(F1450,5),'Technikai cellák'!B:C,2,0))</f>
        <v/>
      </c>
      <c r="J1450" s="55" t="str">
        <f>IF(F1450="","",VLOOKUP(I1450,'Technikai cellák'!$C$1:$D$12,2,0))</f>
        <v/>
      </c>
      <c r="K1450" s="179"/>
      <c r="L1450" s="67" t="str">
        <f t="shared" si="436"/>
        <v/>
      </c>
      <c r="M1450" s="68">
        <f t="shared" si="437"/>
        <v>0</v>
      </c>
      <c r="N1450" s="66">
        <f t="shared" si="438"/>
        <v>0</v>
      </c>
      <c r="O1450" s="152"/>
      <c r="P1450" s="172">
        <f t="shared" si="453"/>
        <v>0</v>
      </c>
      <c r="Q1450" s="69">
        <f t="shared" si="439"/>
        <v>0</v>
      </c>
      <c r="R1450" s="62">
        <f t="shared" si="440"/>
        <v>0</v>
      </c>
      <c r="S1450" s="153"/>
      <c r="T1450" s="118" t="str">
        <f t="shared" si="454"/>
        <v/>
      </c>
      <c r="U1450" s="154"/>
      <c r="V1450" s="154"/>
      <c r="W1450" s="154"/>
      <c r="X1450" s="154"/>
      <c r="Y1450" s="154"/>
      <c r="Z1450" s="154"/>
      <c r="AA1450" s="154"/>
      <c r="AB1450" s="154"/>
      <c r="AC1450" s="154"/>
      <c r="AD1450" s="154"/>
      <c r="AE1450" s="154"/>
      <c r="AF1450" s="154"/>
      <c r="AG1450" s="63">
        <f t="shared" si="441"/>
        <v>0</v>
      </c>
      <c r="AH1450" s="56">
        <f t="shared" si="442"/>
        <v>0</v>
      </c>
      <c r="AI1450" s="56">
        <f t="shared" si="443"/>
        <v>0</v>
      </c>
      <c r="AJ1450" s="56">
        <f t="shared" si="444"/>
        <v>0</v>
      </c>
      <c r="AK1450" s="56">
        <f t="shared" si="445"/>
        <v>0</v>
      </c>
      <c r="AL1450" s="56">
        <f t="shared" si="446"/>
        <v>0</v>
      </c>
      <c r="AM1450" s="56">
        <f t="shared" si="447"/>
        <v>0</v>
      </c>
      <c r="AN1450" s="56">
        <f t="shared" si="448"/>
        <v>0</v>
      </c>
      <c r="AO1450" s="56">
        <f t="shared" si="449"/>
        <v>0</v>
      </c>
      <c r="AP1450" s="56">
        <f t="shared" si="450"/>
        <v>0</v>
      </c>
      <c r="AQ1450" s="56">
        <f t="shared" si="451"/>
        <v>0</v>
      </c>
      <c r="AR1450" s="86">
        <f t="shared" si="452"/>
        <v>0</v>
      </c>
    </row>
    <row r="1451" spans="1:44" x14ac:dyDescent="0.25">
      <c r="A1451" s="178"/>
      <c r="B1451" s="55" t="str">
        <f>_xlfn.IFNA(VLOOKUP(A1451,'Ajánlatkérő(k) adatai'!$B$4:$C$205,2,0),"")</f>
        <v/>
      </c>
      <c r="C1451" s="178"/>
      <c r="D1451" s="55" t="str">
        <f>_xlfn.IFNA(VLOOKUP(C1451,'Számlafizető(k) adatai'!$C$4:$D$203,2,0),"")</f>
        <v/>
      </c>
      <c r="E1451" s="55" t="str">
        <f>_xlfn.IFNA(VLOOKUP(C1451,'Számlafizető(k) adatai'!$C$4:$M$203,11,0),"")</f>
        <v/>
      </c>
      <c r="F1451" s="178"/>
      <c r="G1451" s="178"/>
      <c r="H1451" s="178"/>
      <c r="I1451" s="55" t="str">
        <f>IF(F1451="","",VLOOKUP(LEFT(F1451,5),'Technikai cellák'!B:C,2,0))</f>
        <v/>
      </c>
      <c r="J1451" s="55" t="str">
        <f>IF(F1451="","",VLOOKUP(I1451,'Technikai cellák'!$C$1:$D$12,2,0))</f>
        <v/>
      </c>
      <c r="K1451" s="179"/>
      <c r="L1451" s="67" t="str">
        <f t="shared" si="436"/>
        <v/>
      </c>
      <c r="M1451" s="68">
        <f t="shared" si="437"/>
        <v>0</v>
      </c>
      <c r="N1451" s="66">
        <f t="shared" si="438"/>
        <v>0</v>
      </c>
      <c r="O1451" s="152"/>
      <c r="P1451" s="172">
        <f t="shared" si="453"/>
        <v>0</v>
      </c>
      <c r="Q1451" s="69">
        <f t="shared" si="439"/>
        <v>0</v>
      </c>
      <c r="R1451" s="62">
        <f t="shared" si="440"/>
        <v>0</v>
      </c>
      <c r="S1451" s="153"/>
      <c r="T1451" s="118" t="str">
        <f t="shared" si="454"/>
        <v/>
      </c>
      <c r="U1451" s="154"/>
      <c r="V1451" s="154"/>
      <c r="W1451" s="154"/>
      <c r="X1451" s="154"/>
      <c r="Y1451" s="154"/>
      <c r="Z1451" s="154"/>
      <c r="AA1451" s="154"/>
      <c r="AB1451" s="154"/>
      <c r="AC1451" s="154"/>
      <c r="AD1451" s="154"/>
      <c r="AE1451" s="154"/>
      <c r="AF1451" s="154"/>
      <c r="AG1451" s="63">
        <f t="shared" si="441"/>
        <v>0</v>
      </c>
      <c r="AH1451" s="56">
        <f t="shared" si="442"/>
        <v>0</v>
      </c>
      <c r="AI1451" s="56">
        <f t="shared" si="443"/>
        <v>0</v>
      </c>
      <c r="AJ1451" s="56">
        <f t="shared" si="444"/>
        <v>0</v>
      </c>
      <c r="AK1451" s="56">
        <f t="shared" si="445"/>
        <v>0</v>
      </c>
      <c r="AL1451" s="56">
        <f t="shared" si="446"/>
        <v>0</v>
      </c>
      <c r="AM1451" s="56">
        <f t="shared" si="447"/>
        <v>0</v>
      </c>
      <c r="AN1451" s="56">
        <f t="shared" si="448"/>
        <v>0</v>
      </c>
      <c r="AO1451" s="56">
        <f t="shared" si="449"/>
        <v>0</v>
      </c>
      <c r="AP1451" s="56">
        <f t="shared" si="450"/>
        <v>0</v>
      </c>
      <c r="AQ1451" s="56">
        <f t="shared" si="451"/>
        <v>0</v>
      </c>
      <c r="AR1451" s="86">
        <f t="shared" si="452"/>
        <v>0</v>
      </c>
    </row>
    <row r="1452" spans="1:44" x14ac:dyDescent="0.25">
      <c r="A1452" s="178"/>
      <c r="B1452" s="55" t="str">
        <f>_xlfn.IFNA(VLOOKUP(A1452,'Ajánlatkérő(k) adatai'!$B$4:$C$205,2,0),"")</f>
        <v/>
      </c>
      <c r="C1452" s="178"/>
      <c r="D1452" s="55" t="str">
        <f>_xlfn.IFNA(VLOOKUP(C1452,'Számlafizető(k) adatai'!$C$4:$D$203,2,0),"")</f>
        <v/>
      </c>
      <c r="E1452" s="55" t="str">
        <f>_xlfn.IFNA(VLOOKUP(C1452,'Számlafizető(k) adatai'!$C$4:$M$203,11,0),"")</f>
        <v/>
      </c>
      <c r="F1452" s="178"/>
      <c r="G1452" s="178"/>
      <c r="H1452" s="178"/>
      <c r="I1452" s="55" t="str">
        <f>IF(F1452="","",VLOOKUP(LEFT(F1452,5),'Technikai cellák'!B:C,2,0))</f>
        <v/>
      </c>
      <c r="J1452" s="55" t="str">
        <f>IF(F1452="","",VLOOKUP(I1452,'Technikai cellák'!$C$1:$D$12,2,0))</f>
        <v/>
      </c>
      <c r="K1452" s="179"/>
      <c r="L1452" s="67" t="str">
        <f t="shared" si="436"/>
        <v/>
      </c>
      <c r="M1452" s="68">
        <f t="shared" si="437"/>
        <v>0</v>
      </c>
      <c r="N1452" s="66">
        <f t="shared" si="438"/>
        <v>0</v>
      </c>
      <c r="O1452" s="152"/>
      <c r="P1452" s="172">
        <f t="shared" si="453"/>
        <v>0</v>
      </c>
      <c r="Q1452" s="69">
        <f t="shared" si="439"/>
        <v>0</v>
      </c>
      <c r="R1452" s="62">
        <f t="shared" si="440"/>
        <v>0</v>
      </c>
      <c r="S1452" s="153"/>
      <c r="T1452" s="118" t="str">
        <f t="shared" si="454"/>
        <v/>
      </c>
      <c r="U1452" s="154"/>
      <c r="V1452" s="154"/>
      <c r="W1452" s="154"/>
      <c r="X1452" s="154"/>
      <c r="Y1452" s="154"/>
      <c r="Z1452" s="154"/>
      <c r="AA1452" s="154"/>
      <c r="AB1452" s="154"/>
      <c r="AC1452" s="154"/>
      <c r="AD1452" s="154"/>
      <c r="AE1452" s="154"/>
      <c r="AF1452" s="154"/>
      <c r="AG1452" s="63">
        <f t="shared" si="441"/>
        <v>0</v>
      </c>
      <c r="AH1452" s="56">
        <f t="shared" si="442"/>
        <v>0</v>
      </c>
      <c r="AI1452" s="56">
        <f t="shared" si="443"/>
        <v>0</v>
      </c>
      <c r="AJ1452" s="56">
        <f t="shared" si="444"/>
        <v>0</v>
      </c>
      <c r="AK1452" s="56">
        <f t="shared" si="445"/>
        <v>0</v>
      </c>
      <c r="AL1452" s="56">
        <f t="shared" si="446"/>
        <v>0</v>
      </c>
      <c r="AM1452" s="56">
        <f t="shared" si="447"/>
        <v>0</v>
      </c>
      <c r="AN1452" s="56">
        <f t="shared" si="448"/>
        <v>0</v>
      </c>
      <c r="AO1452" s="56">
        <f t="shared" si="449"/>
        <v>0</v>
      </c>
      <c r="AP1452" s="56">
        <f t="shared" si="450"/>
        <v>0</v>
      </c>
      <c r="AQ1452" s="56">
        <f t="shared" si="451"/>
        <v>0</v>
      </c>
      <c r="AR1452" s="86">
        <f t="shared" si="452"/>
        <v>0</v>
      </c>
    </row>
    <row r="1453" spans="1:44" x14ac:dyDescent="0.25">
      <c r="A1453" s="178"/>
      <c r="B1453" s="55" t="str">
        <f>_xlfn.IFNA(VLOOKUP(A1453,'Ajánlatkérő(k) adatai'!$B$4:$C$205,2,0),"")</f>
        <v/>
      </c>
      <c r="C1453" s="178"/>
      <c r="D1453" s="55" t="str">
        <f>_xlfn.IFNA(VLOOKUP(C1453,'Számlafizető(k) adatai'!$C$4:$D$203,2,0),"")</f>
        <v/>
      </c>
      <c r="E1453" s="55" t="str">
        <f>_xlfn.IFNA(VLOOKUP(C1453,'Számlafizető(k) adatai'!$C$4:$M$203,11,0),"")</f>
        <v/>
      </c>
      <c r="F1453" s="178"/>
      <c r="G1453" s="178"/>
      <c r="H1453" s="178"/>
      <c r="I1453" s="55" t="str">
        <f>IF(F1453="","",VLOOKUP(LEFT(F1453,5),'Technikai cellák'!B:C,2,0))</f>
        <v/>
      </c>
      <c r="J1453" s="55" t="str">
        <f>IF(F1453="","",VLOOKUP(I1453,'Technikai cellák'!$C$1:$D$12,2,0))</f>
        <v/>
      </c>
      <c r="K1453" s="179"/>
      <c r="L1453" s="67" t="str">
        <f t="shared" si="436"/>
        <v/>
      </c>
      <c r="M1453" s="68">
        <f t="shared" si="437"/>
        <v>0</v>
      </c>
      <c r="N1453" s="66">
        <f t="shared" si="438"/>
        <v>0</v>
      </c>
      <c r="O1453" s="152"/>
      <c r="P1453" s="172">
        <f t="shared" si="453"/>
        <v>0</v>
      </c>
      <c r="Q1453" s="69">
        <f t="shared" si="439"/>
        <v>0</v>
      </c>
      <c r="R1453" s="62">
        <f t="shared" si="440"/>
        <v>0</v>
      </c>
      <c r="S1453" s="153"/>
      <c r="T1453" s="118" t="str">
        <f t="shared" si="454"/>
        <v/>
      </c>
      <c r="U1453" s="154"/>
      <c r="V1453" s="154"/>
      <c r="W1453" s="154"/>
      <c r="X1453" s="154"/>
      <c r="Y1453" s="154"/>
      <c r="Z1453" s="154"/>
      <c r="AA1453" s="154"/>
      <c r="AB1453" s="154"/>
      <c r="AC1453" s="154"/>
      <c r="AD1453" s="154"/>
      <c r="AE1453" s="154"/>
      <c r="AF1453" s="154"/>
      <c r="AG1453" s="63">
        <f t="shared" si="441"/>
        <v>0</v>
      </c>
      <c r="AH1453" s="56">
        <f t="shared" si="442"/>
        <v>0</v>
      </c>
      <c r="AI1453" s="56">
        <f t="shared" si="443"/>
        <v>0</v>
      </c>
      <c r="AJ1453" s="56">
        <f t="shared" si="444"/>
        <v>0</v>
      </c>
      <c r="AK1453" s="56">
        <f t="shared" si="445"/>
        <v>0</v>
      </c>
      <c r="AL1453" s="56">
        <f t="shared" si="446"/>
        <v>0</v>
      </c>
      <c r="AM1453" s="56">
        <f t="shared" si="447"/>
        <v>0</v>
      </c>
      <c r="AN1453" s="56">
        <f t="shared" si="448"/>
        <v>0</v>
      </c>
      <c r="AO1453" s="56">
        <f t="shared" si="449"/>
        <v>0</v>
      </c>
      <c r="AP1453" s="56">
        <f t="shared" si="450"/>
        <v>0</v>
      </c>
      <c r="AQ1453" s="56">
        <f t="shared" si="451"/>
        <v>0</v>
      </c>
      <c r="AR1453" s="86">
        <f t="shared" si="452"/>
        <v>0</v>
      </c>
    </row>
    <row r="1454" spans="1:44" x14ac:dyDescent="0.25">
      <c r="A1454" s="178"/>
      <c r="B1454" s="55" t="str">
        <f>_xlfn.IFNA(VLOOKUP(A1454,'Ajánlatkérő(k) adatai'!$B$4:$C$205,2,0),"")</f>
        <v/>
      </c>
      <c r="C1454" s="178"/>
      <c r="D1454" s="55" t="str">
        <f>_xlfn.IFNA(VLOOKUP(C1454,'Számlafizető(k) adatai'!$C$4:$D$203,2,0),"")</f>
        <v/>
      </c>
      <c r="E1454" s="55" t="str">
        <f>_xlfn.IFNA(VLOOKUP(C1454,'Számlafizető(k) adatai'!$C$4:$M$203,11,0),"")</f>
        <v/>
      </c>
      <c r="F1454" s="178"/>
      <c r="G1454" s="178"/>
      <c r="H1454" s="178"/>
      <c r="I1454" s="55" t="str">
        <f>IF(F1454="","",VLOOKUP(LEFT(F1454,5),'Technikai cellák'!B:C,2,0))</f>
        <v/>
      </c>
      <c r="J1454" s="55" t="str">
        <f>IF(F1454="","",VLOOKUP(I1454,'Technikai cellák'!$C$1:$D$12,2,0))</f>
        <v/>
      </c>
      <c r="K1454" s="179"/>
      <c r="L1454" s="67" t="str">
        <f t="shared" si="436"/>
        <v/>
      </c>
      <c r="M1454" s="68">
        <f t="shared" si="437"/>
        <v>0</v>
      </c>
      <c r="N1454" s="66">
        <f t="shared" si="438"/>
        <v>0</v>
      </c>
      <c r="O1454" s="152"/>
      <c r="P1454" s="172">
        <f t="shared" si="453"/>
        <v>0</v>
      </c>
      <c r="Q1454" s="69">
        <f t="shared" si="439"/>
        <v>0</v>
      </c>
      <c r="R1454" s="62">
        <f t="shared" si="440"/>
        <v>0</v>
      </c>
      <c r="S1454" s="153"/>
      <c r="T1454" s="118" t="str">
        <f t="shared" si="454"/>
        <v/>
      </c>
      <c r="U1454" s="154"/>
      <c r="V1454" s="154"/>
      <c r="W1454" s="154"/>
      <c r="X1454" s="154"/>
      <c r="Y1454" s="154"/>
      <c r="Z1454" s="154"/>
      <c r="AA1454" s="154"/>
      <c r="AB1454" s="154"/>
      <c r="AC1454" s="154"/>
      <c r="AD1454" s="154"/>
      <c r="AE1454" s="154"/>
      <c r="AF1454" s="154"/>
      <c r="AG1454" s="63">
        <f t="shared" si="441"/>
        <v>0</v>
      </c>
      <c r="AH1454" s="56">
        <f t="shared" si="442"/>
        <v>0</v>
      </c>
      <c r="AI1454" s="56">
        <f t="shared" si="443"/>
        <v>0</v>
      </c>
      <c r="AJ1454" s="56">
        <f t="shared" si="444"/>
        <v>0</v>
      </c>
      <c r="AK1454" s="56">
        <f t="shared" si="445"/>
        <v>0</v>
      </c>
      <c r="AL1454" s="56">
        <f t="shared" si="446"/>
        <v>0</v>
      </c>
      <c r="AM1454" s="56">
        <f t="shared" si="447"/>
        <v>0</v>
      </c>
      <c r="AN1454" s="56">
        <f t="shared" si="448"/>
        <v>0</v>
      </c>
      <c r="AO1454" s="56">
        <f t="shared" si="449"/>
        <v>0</v>
      </c>
      <c r="AP1454" s="56">
        <f t="shared" si="450"/>
        <v>0</v>
      </c>
      <c r="AQ1454" s="56">
        <f t="shared" si="451"/>
        <v>0</v>
      </c>
      <c r="AR1454" s="86">
        <f t="shared" si="452"/>
        <v>0</v>
      </c>
    </row>
    <row r="1455" spans="1:44" x14ac:dyDescent="0.25">
      <c r="A1455" s="178"/>
      <c r="B1455" s="55" t="str">
        <f>_xlfn.IFNA(VLOOKUP(A1455,'Ajánlatkérő(k) adatai'!$B$4:$C$205,2,0),"")</f>
        <v/>
      </c>
      <c r="C1455" s="178"/>
      <c r="D1455" s="55" t="str">
        <f>_xlfn.IFNA(VLOOKUP(C1455,'Számlafizető(k) adatai'!$C$4:$D$203,2,0),"")</f>
        <v/>
      </c>
      <c r="E1455" s="55" t="str">
        <f>_xlfn.IFNA(VLOOKUP(C1455,'Számlafizető(k) adatai'!$C$4:$M$203,11,0),"")</f>
        <v/>
      </c>
      <c r="F1455" s="178"/>
      <c r="G1455" s="178"/>
      <c r="H1455" s="178"/>
      <c r="I1455" s="55" t="str">
        <f>IF(F1455="","",VLOOKUP(LEFT(F1455,5),'Technikai cellák'!B:C,2,0))</f>
        <v/>
      </c>
      <c r="J1455" s="55" t="str">
        <f>IF(F1455="","",VLOOKUP(I1455,'Technikai cellák'!$C$1:$D$12,2,0))</f>
        <v/>
      </c>
      <c r="K1455" s="179"/>
      <c r="L1455" s="67" t="str">
        <f t="shared" si="436"/>
        <v/>
      </c>
      <c r="M1455" s="68">
        <f t="shared" si="437"/>
        <v>0</v>
      </c>
      <c r="N1455" s="66">
        <f t="shared" si="438"/>
        <v>0</v>
      </c>
      <c r="O1455" s="152"/>
      <c r="P1455" s="172">
        <f t="shared" si="453"/>
        <v>0</v>
      </c>
      <c r="Q1455" s="69">
        <f t="shared" si="439"/>
        <v>0</v>
      </c>
      <c r="R1455" s="62">
        <f t="shared" si="440"/>
        <v>0</v>
      </c>
      <c r="S1455" s="153"/>
      <c r="T1455" s="118" t="str">
        <f t="shared" si="454"/>
        <v/>
      </c>
      <c r="U1455" s="154"/>
      <c r="V1455" s="154"/>
      <c r="W1455" s="154"/>
      <c r="X1455" s="154"/>
      <c r="Y1455" s="154"/>
      <c r="Z1455" s="154"/>
      <c r="AA1455" s="154"/>
      <c r="AB1455" s="154"/>
      <c r="AC1455" s="154"/>
      <c r="AD1455" s="154"/>
      <c r="AE1455" s="154"/>
      <c r="AF1455" s="154"/>
      <c r="AG1455" s="63">
        <f t="shared" si="441"/>
        <v>0</v>
      </c>
      <c r="AH1455" s="56">
        <f t="shared" si="442"/>
        <v>0</v>
      </c>
      <c r="AI1455" s="56">
        <f t="shared" si="443"/>
        <v>0</v>
      </c>
      <c r="AJ1455" s="56">
        <f t="shared" si="444"/>
        <v>0</v>
      </c>
      <c r="AK1455" s="56">
        <f t="shared" si="445"/>
        <v>0</v>
      </c>
      <c r="AL1455" s="56">
        <f t="shared" si="446"/>
        <v>0</v>
      </c>
      <c r="AM1455" s="56">
        <f t="shared" si="447"/>
        <v>0</v>
      </c>
      <c r="AN1455" s="56">
        <f t="shared" si="448"/>
        <v>0</v>
      </c>
      <c r="AO1455" s="56">
        <f t="shared" si="449"/>
        <v>0</v>
      </c>
      <c r="AP1455" s="56">
        <f t="shared" si="450"/>
        <v>0</v>
      </c>
      <c r="AQ1455" s="56">
        <f t="shared" si="451"/>
        <v>0</v>
      </c>
      <c r="AR1455" s="86">
        <f t="shared" si="452"/>
        <v>0</v>
      </c>
    </row>
    <row r="1456" spans="1:44" x14ac:dyDescent="0.25">
      <c r="A1456" s="178"/>
      <c r="B1456" s="55" t="str">
        <f>_xlfn.IFNA(VLOOKUP(A1456,'Ajánlatkérő(k) adatai'!$B$4:$C$205,2,0),"")</f>
        <v/>
      </c>
      <c r="C1456" s="178"/>
      <c r="D1456" s="55" t="str">
        <f>_xlfn.IFNA(VLOOKUP(C1456,'Számlafizető(k) adatai'!$C$4:$D$203,2,0),"")</f>
        <v/>
      </c>
      <c r="E1456" s="55" t="str">
        <f>_xlfn.IFNA(VLOOKUP(C1456,'Számlafizető(k) adatai'!$C$4:$M$203,11,0),"")</f>
        <v/>
      </c>
      <c r="F1456" s="178"/>
      <c r="G1456" s="178"/>
      <c r="H1456" s="178"/>
      <c r="I1456" s="55" t="str">
        <f>IF(F1456="","",VLOOKUP(LEFT(F1456,5),'Technikai cellák'!B:C,2,0))</f>
        <v/>
      </c>
      <c r="J1456" s="55" t="str">
        <f>IF(F1456="","",VLOOKUP(I1456,'Technikai cellák'!$C$1:$D$12,2,0))</f>
        <v/>
      </c>
      <c r="K1456" s="179"/>
      <c r="L1456" s="67" t="str">
        <f t="shared" si="436"/>
        <v/>
      </c>
      <c r="M1456" s="68">
        <f t="shared" si="437"/>
        <v>0</v>
      </c>
      <c r="N1456" s="66">
        <f t="shared" si="438"/>
        <v>0</v>
      </c>
      <c r="O1456" s="152"/>
      <c r="P1456" s="172">
        <f t="shared" si="453"/>
        <v>0</v>
      </c>
      <c r="Q1456" s="69">
        <f t="shared" si="439"/>
        <v>0</v>
      </c>
      <c r="R1456" s="62">
        <f t="shared" si="440"/>
        <v>0</v>
      </c>
      <c r="S1456" s="153"/>
      <c r="T1456" s="118" t="str">
        <f t="shared" si="454"/>
        <v/>
      </c>
      <c r="U1456" s="154"/>
      <c r="V1456" s="154"/>
      <c r="W1456" s="154"/>
      <c r="X1456" s="154"/>
      <c r="Y1456" s="154"/>
      <c r="Z1456" s="154"/>
      <c r="AA1456" s="154"/>
      <c r="AB1456" s="154"/>
      <c r="AC1456" s="154"/>
      <c r="AD1456" s="154"/>
      <c r="AE1456" s="154"/>
      <c r="AF1456" s="154"/>
      <c r="AG1456" s="63">
        <f t="shared" si="441"/>
        <v>0</v>
      </c>
      <c r="AH1456" s="56">
        <f t="shared" si="442"/>
        <v>0</v>
      </c>
      <c r="AI1456" s="56">
        <f t="shared" si="443"/>
        <v>0</v>
      </c>
      <c r="AJ1456" s="56">
        <f t="shared" si="444"/>
        <v>0</v>
      </c>
      <c r="AK1456" s="56">
        <f t="shared" si="445"/>
        <v>0</v>
      </c>
      <c r="AL1456" s="56">
        <f t="shared" si="446"/>
        <v>0</v>
      </c>
      <c r="AM1456" s="56">
        <f t="shared" si="447"/>
        <v>0</v>
      </c>
      <c r="AN1456" s="56">
        <f t="shared" si="448"/>
        <v>0</v>
      </c>
      <c r="AO1456" s="56">
        <f t="shared" si="449"/>
        <v>0</v>
      </c>
      <c r="AP1456" s="56">
        <f t="shared" si="450"/>
        <v>0</v>
      </c>
      <c r="AQ1456" s="56">
        <f t="shared" si="451"/>
        <v>0</v>
      </c>
      <c r="AR1456" s="86">
        <f t="shared" si="452"/>
        <v>0</v>
      </c>
    </row>
    <row r="1457" spans="1:44" x14ac:dyDescent="0.25">
      <c r="A1457" s="178"/>
      <c r="B1457" s="55" t="str">
        <f>_xlfn.IFNA(VLOOKUP(A1457,'Ajánlatkérő(k) adatai'!$B$4:$C$205,2,0),"")</f>
        <v/>
      </c>
      <c r="C1457" s="178"/>
      <c r="D1457" s="55" t="str">
        <f>_xlfn.IFNA(VLOOKUP(C1457,'Számlafizető(k) adatai'!$C$4:$D$203,2,0),"")</f>
        <v/>
      </c>
      <c r="E1457" s="55" t="str">
        <f>_xlfn.IFNA(VLOOKUP(C1457,'Számlafizető(k) adatai'!$C$4:$M$203,11,0),"")</f>
        <v/>
      </c>
      <c r="F1457" s="178"/>
      <c r="G1457" s="178"/>
      <c r="H1457" s="178"/>
      <c r="I1457" s="55" t="str">
        <f>IF(F1457="","",VLOOKUP(LEFT(F1457,5),'Technikai cellák'!B:C,2,0))</f>
        <v/>
      </c>
      <c r="J1457" s="55" t="str">
        <f>IF(F1457="","",VLOOKUP(I1457,'Technikai cellák'!$C$1:$D$12,2,0))</f>
        <v/>
      </c>
      <c r="K1457" s="179"/>
      <c r="L1457" s="67" t="str">
        <f t="shared" si="436"/>
        <v/>
      </c>
      <c r="M1457" s="68">
        <f t="shared" si="437"/>
        <v>0</v>
      </c>
      <c r="N1457" s="66">
        <f t="shared" si="438"/>
        <v>0</v>
      </c>
      <c r="O1457" s="152"/>
      <c r="P1457" s="172">
        <f t="shared" si="453"/>
        <v>0</v>
      </c>
      <c r="Q1457" s="69">
        <f t="shared" si="439"/>
        <v>0</v>
      </c>
      <c r="R1457" s="62">
        <f t="shared" si="440"/>
        <v>0</v>
      </c>
      <c r="S1457" s="153"/>
      <c r="T1457" s="118" t="str">
        <f t="shared" si="454"/>
        <v/>
      </c>
      <c r="U1457" s="154"/>
      <c r="V1457" s="154"/>
      <c r="W1457" s="154"/>
      <c r="X1457" s="154"/>
      <c r="Y1457" s="154"/>
      <c r="Z1457" s="154"/>
      <c r="AA1457" s="154"/>
      <c r="AB1457" s="154"/>
      <c r="AC1457" s="154"/>
      <c r="AD1457" s="154"/>
      <c r="AE1457" s="154"/>
      <c r="AF1457" s="154"/>
      <c r="AG1457" s="63">
        <f t="shared" si="441"/>
        <v>0</v>
      </c>
      <c r="AH1457" s="56">
        <f t="shared" si="442"/>
        <v>0</v>
      </c>
      <c r="AI1457" s="56">
        <f t="shared" si="443"/>
        <v>0</v>
      </c>
      <c r="AJ1457" s="56">
        <f t="shared" si="444"/>
        <v>0</v>
      </c>
      <c r="AK1457" s="56">
        <f t="shared" si="445"/>
        <v>0</v>
      </c>
      <c r="AL1457" s="56">
        <f t="shared" si="446"/>
        <v>0</v>
      </c>
      <c r="AM1457" s="56">
        <f t="shared" si="447"/>
        <v>0</v>
      </c>
      <c r="AN1457" s="56">
        <f t="shared" si="448"/>
        <v>0</v>
      </c>
      <c r="AO1457" s="56">
        <f t="shared" si="449"/>
        <v>0</v>
      </c>
      <c r="AP1457" s="56">
        <f t="shared" si="450"/>
        <v>0</v>
      </c>
      <c r="AQ1457" s="56">
        <f t="shared" si="451"/>
        <v>0</v>
      </c>
      <c r="AR1457" s="86">
        <f t="shared" si="452"/>
        <v>0</v>
      </c>
    </row>
    <row r="1458" spans="1:44" x14ac:dyDescent="0.25">
      <c r="A1458" s="178"/>
      <c r="B1458" s="55" t="str">
        <f>_xlfn.IFNA(VLOOKUP(A1458,'Ajánlatkérő(k) adatai'!$B$4:$C$205,2,0),"")</f>
        <v/>
      </c>
      <c r="C1458" s="178"/>
      <c r="D1458" s="55" t="str">
        <f>_xlfn.IFNA(VLOOKUP(C1458,'Számlafizető(k) adatai'!$C$4:$D$203,2,0),"")</f>
        <v/>
      </c>
      <c r="E1458" s="55" t="str">
        <f>_xlfn.IFNA(VLOOKUP(C1458,'Számlafizető(k) adatai'!$C$4:$M$203,11,0),"")</f>
        <v/>
      </c>
      <c r="F1458" s="178"/>
      <c r="G1458" s="178"/>
      <c r="H1458" s="178"/>
      <c r="I1458" s="55" t="str">
        <f>IF(F1458="","",VLOOKUP(LEFT(F1458,5),'Technikai cellák'!B:C,2,0))</f>
        <v/>
      </c>
      <c r="J1458" s="55" t="str">
        <f>IF(F1458="","",VLOOKUP(I1458,'Technikai cellák'!$C$1:$D$12,2,0))</f>
        <v/>
      </c>
      <c r="K1458" s="179"/>
      <c r="L1458" s="67" t="str">
        <f t="shared" si="436"/>
        <v/>
      </c>
      <c r="M1458" s="68">
        <f t="shared" si="437"/>
        <v>0</v>
      </c>
      <c r="N1458" s="66">
        <f t="shared" si="438"/>
        <v>0</v>
      </c>
      <c r="O1458" s="152"/>
      <c r="P1458" s="172">
        <f t="shared" si="453"/>
        <v>0</v>
      </c>
      <c r="Q1458" s="69">
        <f t="shared" si="439"/>
        <v>0</v>
      </c>
      <c r="R1458" s="62">
        <f t="shared" si="440"/>
        <v>0</v>
      </c>
      <c r="S1458" s="153"/>
      <c r="T1458" s="118" t="str">
        <f t="shared" si="454"/>
        <v/>
      </c>
      <c r="U1458" s="154"/>
      <c r="V1458" s="154"/>
      <c r="W1458" s="154"/>
      <c r="X1458" s="154"/>
      <c r="Y1458" s="154"/>
      <c r="Z1458" s="154"/>
      <c r="AA1458" s="154"/>
      <c r="AB1458" s="154"/>
      <c r="AC1458" s="154"/>
      <c r="AD1458" s="154"/>
      <c r="AE1458" s="154"/>
      <c r="AF1458" s="154"/>
      <c r="AG1458" s="63">
        <f t="shared" si="441"/>
        <v>0</v>
      </c>
      <c r="AH1458" s="56">
        <f t="shared" si="442"/>
        <v>0</v>
      </c>
      <c r="AI1458" s="56">
        <f t="shared" si="443"/>
        <v>0</v>
      </c>
      <c r="AJ1458" s="56">
        <f t="shared" si="444"/>
        <v>0</v>
      </c>
      <c r="AK1458" s="56">
        <f t="shared" si="445"/>
        <v>0</v>
      </c>
      <c r="AL1458" s="56">
        <f t="shared" si="446"/>
        <v>0</v>
      </c>
      <c r="AM1458" s="56">
        <f t="shared" si="447"/>
        <v>0</v>
      </c>
      <c r="AN1458" s="56">
        <f t="shared" si="448"/>
        <v>0</v>
      </c>
      <c r="AO1458" s="56">
        <f t="shared" si="449"/>
        <v>0</v>
      </c>
      <c r="AP1458" s="56">
        <f t="shared" si="450"/>
        <v>0</v>
      </c>
      <c r="AQ1458" s="56">
        <f t="shared" si="451"/>
        <v>0</v>
      </c>
      <c r="AR1458" s="86">
        <f t="shared" si="452"/>
        <v>0</v>
      </c>
    </row>
    <row r="1459" spans="1:44" x14ac:dyDescent="0.25">
      <c r="A1459" s="178"/>
      <c r="B1459" s="55" t="str">
        <f>_xlfn.IFNA(VLOOKUP(A1459,'Ajánlatkérő(k) adatai'!$B$4:$C$205,2,0),"")</f>
        <v/>
      </c>
      <c r="C1459" s="178"/>
      <c r="D1459" s="55" t="str">
        <f>_xlfn.IFNA(VLOOKUP(C1459,'Számlafizető(k) adatai'!$C$4:$D$203,2,0),"")</f>
        <v/>
      </c>
      <c r="E1459" s="55" t="str">
        <f>_xlfn.IFNA(VLOOKUP(C1459,'Számlafizető(k) adatai'!$C$4:$M$203,11,0),"")</f>
        <v/>
      </c>
      <c r="F1459" s="178"/>
      <c r="G1459" s="178"/>
      <c r="H1459" s="178"/>
      <c r="I1459" s="55" t="str">
        <f>IF(F1459="","",VLOOKUP(LEFT(F1459,5),'Technikai cellák'!B:C,2,0))</f>
        <v/>
      </c>
      <c r="J1459" s="55" t="str">
        <f>IF(F1459="","",VLOOKUP(I1459,'Technikai cellák'!$C$1:$D$12,2,0))</f>
        <v/>
      </c>
      <c r="K1459" s="179"/>
      <c r="L1459" s="67" t="str">
        <f t="shared" si="436"/>
        <v/>
      </c>
      <c r="M1459" s="68">
        <f t="shared" si="437"/>
        <v>0</v>
      </c>
      <c r="N1459" s="66">
        <f t="shared" si="438"/>
        <v>0</v>
      </c>
      <c r="O1459" s="152"/>
      <c r="P1459" s="172">
        <f t="shared" si="453"/>
        <v>0</v>
      </c>
      <c r="Q1459" s="69">
        <f t="shared" si="439"/>
        <v>0</v>
      </c>
      <c r="R1459" s="62">
        <f t="shared" si="440"/>
        <v>0</v>
      </c>
      <c r="S1459" s="153"/>
      <c r="T1459" s="118" t="str">
        <f t="shared" si="454"/>
        <v/>
      </c>
      <c r="U1459" s="154"/>
      <c r="V1459" s="154"/>
      <c r="W1459" s="154"/>
      <c r="X1459" s="154"/>
      <c r="Y1459" s="154"/>
      <c r="Z1459" s="154"/>
      <c r="AA1459" s="154"/>
      <c r="AB1459" s="154"/>
      <c r="AC1459" s="154"/>
      <c r="AD1459" s="154"/>
      <c r="AE1459" s="154"/>
      <c r="AF1459" s="154"/>
      <c r="AG1459" s="63">
        <f t="shared" si="441"/>
        <v>0</v>
      </c>
      <c r="AH1459" s="56">
        <f t="shared" si="442"/>
        <v>0</v>
      </c>
      <c r="AI1459" s="56">
        <f t="shared" si="443"/>
        <v>0</v>
      </c>
      <c r="AJ1459" s="56">
        <f t="shared" si="444"/>
        <v>0</v>
      </c>
      <c r="AK1459" s="56">
        <f t="shared" si="445"/>
        <v>0</v>
      </c>
      <c r="AL1459" s="56">
        <f t="shared" si="446"/>
        <v>0</v>
      </c>
      <c r="AM1459" s="56">
        <f t="shared" si="447"/>
        <v>0</v>
      </c>
      <c r="AN1459" s="56">
        <f t="shared" si="448"/>
        <v>0</v>
      </c>
      <c r="AO1459" s="56">
        <f t="shared" si="449"/>
        <v>0</v>
      </c>
      <c r="AP1459" s="56">
        <f t="shared" si="450"/>
        <v>0</v>
      </c>
      <c r="AQ1459" s="56">
        <f t="shared" si="451"/>
        <v>0</v>
      </c>
      <c r="AR1459" s="86">
        <f t="shared" si="452"/>
        <v>0</v>
      </c>
    </row>
    <row r="1460" spans="1:44" x14ac:dyDescent="0.25">
      <c r="A1460" s="178"/>
      <c r="B1460" s="55" t="str">
        <f>_xlfn.IFNA(VLOOKUP(A1460,'Ajánlatkérő(k) adatai'!$B$4:$C$205,2,0),"")</f>
        <v/>
      </c>
      <c r="C1460" s="178"/>
      <c r="D1460" s="55" t="str">
        <f>_xlfn.IFNA(VLOOKUP(C1460,'Számlafizető(k) adatai'!$C$4:$D$203,2,0),"")</f>
        <v/>
      </c>
      <c r="E1460" s="55" t="str">
        <f>_xlfn.IFNA(VLOOKUP(C1460,'Számlafizető(k) adatai'!$C$4:$M$203,11,0),"")</f>
        <v/>
      </c>
      <c r="F1460" s="178"/>
      <c r="G1460" s="178"/>
      <c r="H1460" s="178"/>
      <c r="I1460" s="55" t="str">
        <f>IF(F1460="","",VLOOKUP(LEFT(F1460,5),'Technikai cellák'!B:C,2,0))</f>
        <v/>
      </c>
      <c r="J1460" s="55" t="str">
        <f>IF(F1460="","",VLOOKUP(I1460,'Technikai cellák'!$C$1:$D$12,2,0))</f>
        <v/>
      </c>
      <c r="K1460" s="179"/>
      <c r="L1460" s="67" t="str">
        <f t="shared" si="436"/>
        <v/>
      </c>
      <c r="M1460" s="68">
        <f t="shared" si="437"/>
        <v>0</v>
      </c>
      <c r="N1460" s="66">
        <f t="shared" si="438"/>
        <v>0</v>
      </c>
      <c r="O1460" s="152"/>
      <c r="P1460" s="172">
        <f t="shared" si="453"/>
        <v>0</v>
      </c>
      <c r="Q1460" s="69">
        <f t="shared" si="439"/>
        <v>0</v>
      </c>
      <c r="R1460" s="62">
        <f t="shared" si="440"/>
        <v>0</v>
      </c>
      <c r="S1460" s="153"/>
      <c r="T1460" s="118" t="str">
        <f t="shared" si="454"/>
        <v/>
      </c>
      <c r="U1460" s="154"/>
      <c r="V1460" s="154"/>
      <c r="W1460" s="154"/>
      <c r="X1460" s="154"/>
      <c r="Y1460" s="154"/>
      <c r="Z1460" s="154"/>
      <c r="AA1460" s="154"/>
      <c r="AB1460" s="154"/>
      <c r="AC1460" s="154"/>
      <c r="AD1460" s="154"/>
      <c r="AE1460" s="154"/>
      <c r="AF1460" s="154"/>
      <c r="AG1460" s="63">
        <f t="shared" si="441"/>
        <v>0</v>
      </c>
      <c r="AH1460" s="56">
        <f t="shared" si="442"/>
        <v>0</v>
      </c>
      <c r="AI1460" s="56">
        <f t="shared" si="443"/>
        <v>0</v>
      </c>
      <c r="AJ1460" s="56">
        <f t="shared" si="444"/>
        <v>0</v>
      </c>
      <c r="AK1460" s="56">
        <f t="shared" si="445"/>
        <v>0</v>
      </c>
      <c r="AL1460" s="56">
        <f t="shared" si="446"/>
        <v>0</v>
      </c>
      <c r="AM1460" s="56">
        <f t="shared" si="447"/>
        <v>0</v>
      </c>
      <c r="AN1460" s="56">
        <f t="shared" si="448"/>
        <v>0</v>
      </c>
      <c r="AO1460" s="56">
        <f t="shared" si="449"/>
        <v>0</v>
      </c>
      <c r="AP1460" s="56">
        <f t="shared" si="450"/>
        <v>0</v>
      </c>
      <c r="AQ1460" s="56">
        <f t="shared" si="451"/>
        <v>0</v>
      </c>
      <c r="AR1460" s="86">
        <f t="shared" si="452"/>
        <v>0</v>
      </c>
    </row>
    <row r="1461" spans="1:44" x14ac:dyDescent="0.25">
      <c r="A1461" s="178"/>
      <c r="B1461" s="55" t="str">
        <f>_xlfn.IFNA(VLOOKUP(A1461,'Ajánlatkérő(k) adatai'!$B$4:$C$205,2,0),"")</f>
        <v/>
      </c>
      <c r="C1461" s="178"/>
      <c r="D1461" s="55" t="str">
        <f>_xlfn.IFNA(VLOOKUP(C1461,'Számlafizető(k) adatai'!$C$4:$D$203,2,0),"")</f>
        <v/>
      </c>
      <c r="E1461" s="55" t="str">
        <f>_xlfn.IFNA(VLOOKUP(C1461,'Számlafizető(k) adatai'!$C$4:$M$203,11,0),"")</f>
        <v/>
      </c>
      <c r="F1461" s="178"/>
      <c r="G1461" s="178"/>
      <c r="H1461" s="178"/>
      <c r="I1461" s="55" t="str">
        <f>IF(F1461="","",VLOOKUP(LEFT(F1461,5),'Technikai cellák'!B:C,2,0))</f>
        <v/>
      </c>
      <c r="J1461" s="55" t="str">
        <f>IF(F1461="","",VLOOKUP(I1461,'Technikai cellák'!$C$1:$D$12,2,0))</f>
        <v/>
      </c>
      <c r="K1461" s="179"/>
      <c r="L1461" s="67" t="str">
        <f t="shared" ref="L1461:L1524" si="455">IF(K1461="","",IF(K1461&lt;20,"20 alatti",IF(K1461&lt;100,"20-99",IF(K1461&lt;500,"100-500","500-"))))</f>
        <v/>
      </c>
      <c r="M1461" s="68">
        <f t="shared" ref="M1461:M1524" si="456">ROUND(IF(L1461="20 alatti",K1461*1,0),0)</f>
        <v>0</v>
      </c>
      <c r="N1461" s="66">
        <f t="shared" ref="N1461:N1524" si="457">ROUND(IF(L1461="20-99",K1461*10.5,0),0)</f>
        <v>0</v>
      </c>
      <c r="O1461" s="152"/>
      <c r="P1461" s="172">
        <f t="shared" si="453"/>
        <v>0</v>
      </c>
      <c r="Q1461" s="69">
        <f t="shared" ref="Q1461:Q1524" si="458">ROUND(R1461*$F$10,0)</f>
        <v>0</v>
      </c>
      <c r="R1461" s="62">
        <f t="shared" si="440"/>
        <v>0</v>
      </c>
      <c r="S1461" s="153"/>
      <c r="T1461" s="118" t="str">
        <f t="shared" si="454"/>
        <v/>
      </c>
      <c r="U1461" s="154"/>
      <c r="V1461" s="154"/>
      <c r="W1461" s="154"/>
      <c r="X1461" s="154"/>
      <c r="Y1461" s="154"/>
      <c r="Z1461" s="154"/>
      <c r="AA1461" s="154"/>
      <c r="AB1461" s="154"/>
      <c r="AC1461" s="154"/>
      <c r="AD1461" s="154"/>
      <c r="AE1461" s="154"/>
      <c r="AF1461" s="154"/>
      <c r="AG1461" s="63">
        <f t="shared" si="441"/>
        <v>0</v>
      </c>
      <c r="AH1461" s="56">
        <f t="shared" si="442"/>
        <v>0</v>
      </c>
      <c r="AI1461" s="56">
        <f t="shared" si="443"/>
        <v>0</v>
      </c>
      <c r="AJ1461" s="56">
        <f t="shared" si="444"/>
        <v>0</v>
      </c>
      <c r="AK1461" s="56">
        <f t="shared" si="445"/>
        <v>0</v>
      </c>
      <c r="AL1461" s="56">
        <f t="shared" si="446"/>
        <v>0</v>
      </c>
      <c r="AM1461" s="56">
        <f t="shared" si="447"/>
        <v>0</v>
      </c>
      <c r="AN1461" s="56">
        <f t="shared" si="448"/>
        <v>0</v>
      </c>
      <c r="AO1461" s="56">
        <f t="shared" si="449"/>
        <v>0</v>
      </c>
      <c r="AP1461" s="56">
        <f t="shared" si="450"/>
        <v>0</v>
      </c>
      <c r="AQ1461" s="56">
        <f t="shared" si="451"/>
        <v>0</v>
      </c>
      <c r="AR1461" s="86">
        <f t="shared" si="452"/>
        <v>0</v>
      </c>
    </row>
    <row r="1462" spans="1:44" x14ac:dyDescent="0.25">
      <c r="A1462" s="178"/>
      <c r="B1462" s="55" t="str">
        <f>_xlfn.IFNA(VLOOKUP(A1462,'Ajánlatkérő(k) adatai'!$B$4:$C$205,2,0),"")</f>
        <v/>
      </c>
      <c r="C1462" s="178"/>
      <c r="D1462" s="55" t="str">
        <f>_xlfn.IFNA(VLOOKUP(C1462,'Számlafizető(k) adatai'!$C$4:$D$203,2,0),"")</f>
        <v/>
      </c>
      <c r="E1462" s="55" t="str">
        <f>_xlfn.IFNA(VLOOKUP(C1462,'Számlafizető(k) adatai'!$C$4:$M$203,11,0),"")</f>
        <v/>
      </c>
      <c r="F1462" s="178"/>
      <c r="G1462" s="178"/>
      <c r="H1462" s="178"/>
      <c r="I1462" s="55" t="str">
        <f>IF(F1462="","",VLOOKUP(LEFT(F1462,5),'Technikai cellák'!B:C,2,0))</f>
        <v/>
      </c>
      <c r="J1462" s="55" t="str">
        <f>IF(F1462="","",VLOOKUP(I1462,'Technikai cellák'!$C$1:$D$12,2,0))</f>
        <v/>
      </c>
      <c r="K1462" s="179"/>
      <c r="L1462" s="67" t="str">
        <f t="shared" si="455"/>
        <v/>
      </c>
      <c r="M1462" s="68">
        <f t="shared" si="456"/>
        <v>0</v>
      </c>
      <c r="N1462" s="66">
        <f t="shared" si="457"/>
        <v>0</v>
      </c>
      <c r="O1462" s="152"/>
      <c r="P1462" s="172">
        <f t="shared" si="453"/>
        <v>0</v>
      </c>
      <c r="Q1462" s="69">
        <f t="shared" si="458"/>
        <v>0</v>
      </c>
      <c r="R1462" s="62">
        <f t="shared" si="440"/>
        <v>0</v>
      </c>
      <c r="S1462" s="153"/>
      <c r="T1462" s="118" t="str">
        <f t="shared" si="454"/>
        <v/>
      </c>
      <c r="U1462" s="154"/>
      <c r="V1462" s="154"/>
      <c r="W1462" s="154"/>
      <c r="X1462" s="154"/>
      <c r="Y1462" s="154"/>
      <c r="Z1462" s="154"/>
      <c r="AA1462" s="154"/>
      <c r="AB1462" s="154"/>
      <c r="AC1462" s="154"/>
      <c r="AD1462" s="154"/>
      <c r="AE1462" s="154"/>
      <c r="AF1462" s="154"/>
      <c r="AG1462" s="63">
        <f t="shared" si="441"/>
        <v>0</v>
      </c>
      <c r="AH1462" s="56">
        <f t="shared" si="442"/>
        <v>0</v>
      </c>
      <c r="AI1462" s="56">
        <f t="shared" si="443"/>
        <v>0</v>
      </c>
      <c r="AJ1462" s="56">
        <f t="shared" si="444"/>
        <v>0</v>
      </c>
      <c r="AK1462" s="56">
        <f t="shared" si="445"/>
        <v>0</v>
      </c>
      <c r="AL1462" s="56">
        <f t="shared" si="446"/>
        <v>0</v>
      </c>
      <c r="AM1462" s="56">
        <f t="shared" si="447"/>
        <v>0</v>
      </c>
      <c r="AN1462" s="56">
        <f t="shared" si="448"/>
        <v>0</v>
      </c>
      <c r="AO1462" s="56">
        <f t="shared" si="449"/>
        <v>0</v>
      </c>
      <c r="AP1462" s="56">
        <f t="shared" si="450"/>
        <v>0</v>
      </c>
      <c r="AQ1462" s="56">
        <f t="shared" si="451"/>
        <v>0</v>
      </c>
      <c r="AR1462" s="86">
        <f t="shared" si="452"/>
        <v>0</v>
      </c>
    </row>
    <row r="1463" spans="1:44" x14ac:dyDescent="0.25">
      <c r="A1463" s="178"/>
      <c r="B1463" s="55" t="str">
        <f>_xlfn.IFNA(VLOOKUP(A1463,'Ajánlatkérő(k) adatai'!$B$4:$C$205,2,0),"")</f>
        <v/>
      </c>
      <c r="C1463" s="178"/>
      <c r="D1463" s="55" t="str">
        <f>_xlfn.IFNA(VLOOKUP(C1463,'Számlafizető(k) adatai'!$C$4:$D$203,2,0),"")</f>
        <v/>
      </c>
      <c r="E1463" s="55" t="str">
        <f>_xlfn.IFNA(VLOOKUP(C1463,'Számlafizető(k) adatai'!$C$4:$M$203,11,0),"")</f>
        <v/>
      </c>
      <c r="F1463" s="178"/>
      <c r="G1463" s="178"/>
      <c r="H1463" s="178"/>
      <c r="I1463" s="55" t="str">
        <f>IF(F1463="","",VLOOKUP(LEFT(F1463,5),'Technikai cellák'!B:C,2,0))</f>
        <v/>
      </c>
      <c r="J1463" s="55" t="str">
        <f>IF(F1463="","",VLOOKUP(I1463,'Technikai cellák'!$C$1:$D$12,2,0))</f>
        <v/>
      </c>
      <c r="K1463" s="179"/>
      <c r="L1463" s="67" t="str">
        <f t="shared" si="455"/>
        <v/>
      </c>
      <c r="M1463" s="68">
        <f t="shared" si="456"/>
        <v>0</v>
      </c>
      <c r="N1463" s="66">
        <f t="shared" si="457"/>
        <v>0</v>
      </c>
      <c r="O1463" s="152"/>
      <c r="P1463" s="172">
        <f t="shared" si="453"/>
        <v>0</v>
      </c>
      <c r="Q1463" s="69">
        <f t="shared" si="458"/>
        <v>0</v>
      </c>
      <c r="R1463" s="62">
        <f t="shared" si="440"/>
        <v>0</v>
      </c>
      <c r="S1463" s="153"/>
      <c r="T1463" s="118" t="str">
        <f t="shared" si="454"/>
        <v/>
      </c>
      <c r="U1463" s="154"/>
      <c r="V1463" s="154"/>
      <c r="W1463" s="154"/>
      <c r="X1463" s="154"/>
      <c r="Y1463" s="154"/>
      <c r="Z1463" s="154"/>
      <c r="AA1463" s="154"/>
      <c r="AB1463" s="154"/>
      <c r="AC1463" s="154"/>
      <c r="AD1463" s="154"/>
      <c r="AE1463" s="154"/>
      <c r="AF1463" s="154"/>
      <c r="AG1463" s="63">
        <f t="shared" si="441"/>
        <v>0</v>
      </c>
      <c r="AH1463" s="56">
        <f t="shared" si="442"/>
        <v>0</v>
      </c>
      <c r="AI1463" s="56">
        <f t="shared" si="443"/>
        <v>0</v>
      </c>
      <c r="AJ1463" s="56">
        <f t="shared" si="444"/>
        <v>0</v>
      </c>
      <c r="AK1463" s="56">
        <f t="shared" si="445"/>
        <v>0</v>
      </c>
      <c r="AL1463" s="56">
        <f t="shared" si="446"/>
        <v>0</v>
      </c>
      <c r="AM1463" s="56">
        <f t="shared" si="447"/>
        <v>0</v>
      </c>
      <c r="AN1463" s="56">
        <f t="shared" si="448"/>
        <v>0</v>
      </c>
      <c r="AO1463" s="56">
        <f t="shared" si="449"/>
        <v>0</v>
      </c>
      <c r="AP1463" s="56">
        <f t="shared" si="450"/>
        <v>0</v>
      </c>
      <c r="AQ1463" s="56">
        <f t="shared" si="451"/>
        <v>0</v>
      </c>
      <c r="AR1463" s="86">
        <f t="shared" si="452"/>
        <v>0</v>
      </c>
    </row>
    <row r="1464" spans="1:44" x14ac:dyDescent="0.25">
      <c r="A1464" s="178"/>
      <c r="B1464" s="55" t="str">
        <f>_xlfn.IFNA(VLOOKUP(A1464,'Ajánlatkérő(k) adatai'!$B$4:$C$205,2,0),"")</f>
        <v/>
      </c>
      <c r="C1464" s="178"/>
      <c r="D1464" s="55" t="str">
        <f>_xlfn.IFNA(VLOOKUP(C1464,'Számlafizető(k) adatai'!$C$4:$D$203,2,0),"")</f>
        <v/>
      </c>
      <c r="E1464" s="55" t="str">
        <f>_xlfn.IFNA(VLOOKUP(C1464,'Számlafizető(k) adatai'!$C$4:$M$203,11,0),"")</f>
        <v/>
      </c>
      <c r="F1464" s="178"/>
      <c r="G1464" s="178"/>
      <c r="H1464" s="178"/>
      <c r="I1464" s="55" t="str">
        <f>IF(F1464="","",VLOOKUP(LEFT(F1464,5),'Technikai cellák'!B:C,2,0))</f>
        <v/>
      </c>
      <c r="J1464" s="55" t="str">
        <f>IF(F1464="","",VLOOKUP(I1464,'Technikai cellák'!$C$1:$D$12,2,0))</f>
        <v/>
      </c>
      <c r="K1464" s="179"/>
      <c r="L1464" s="67" t="str">
        <f t="shared" si="455"/>
        <v/>
      </c>
      <c r="M1464" s="68">
        <f t="shared" si="456"/>
        <v>0</v>
      </c>
      <c r="N1464" s="66">
        <f t="shared" si="457"/>
        <v>0</v>
      </c>
      <c r="O1464" s="152"/>
      <c r="P1464" s="172">
        <f t="shared" si="453"/>
        <v>0</v>
      </c>
      <c r="Q1464" s="69">
        <f t="shared" si="458"/>
        <v>0</v>
      </c>
      <c r="R1464" s="62">
        <f t="shared" si="440"/>
        <v>0</v>
      </c>
      <c r="S1464" s="153"/>
      <c r="T1464" s="118" t="str">
        <f t="shared" si="454"/>
        <v/>
      </c>
      <c r="U1464" s="154"/>
      <c r="V1464" s="154"/>
      <c r="W1464" s="154"/>
      <c r="X1464" s="154"/>
      <c r="Y1464" s="154"/>
      <c r="Z1464" s="154"/>
      <c r="AA1464" s="154"/>
      <c r="AB1464" s="154"/>
      <c r="AC1464" s="154"/>
      <c r="AD1464" s="154"/>
      <c r="AE1464" s="154"/>
      <c r="AF1464" s="154"/>
      <c r="AG1464" s="63">
        <f t="shared" si="441"/>
        <v>0</v>
      </c>
      <c r="AH1464" s="56">
        <f t="shared" si="442"/>
        <v>0</v>
      </c>
      <c r="AI1464" s="56">
        <f t="shared" si="443"/>
        <v>0</v>
      </c>
      <c r="AJ1464" s="56">
        <f t="shared" si="444"/>
        <v>0</v>
      </c>
      <c r="AK1464" s="56">
        <f t="shared" si="445"/>
        <v>0</v>
      </c>
      <c r="AL1464" s="56">
        <f t="shared" si="446"/>
        <v>0</v>
      </c>
      <c r="AM1464" s="56">
        <f t="shared" si="447"/>
        <v>0</v>
      </c>
      <c r="AN1464" s="56">
        <f t="shared" si="448"/>
        <v>0</v>
      </c>
      <c r="AO1464" s="56">
        <f t="shared" si="449"/>
        <v>0</v>
      </c>
      <c r="AP1464" s="56">
        <f t="shared" si="450"/>
        <v>0</v>
      </c>
      <c r="AQ1464" s="56">
        <f t="shared" si="451"/>
        <v>0</v>
      </c>
      <c r="AR1464" s="86">
        <f t="shared" si="452"/>
        <v>0</v>
      </c>
    </row>
    <row r="1465" spans="1:44" x14ac:dyDescent="0.25">
      <c r="A1465" s="178"/>
      <c r="B1465" s="55" t="str">
        <f>_xlfn.IFNA(VLOOKUP(A1465,'Ajánlatkérő(k) adatai'!$B$4:$C$205,2,0),"")</f>
        <v/>
      </c>
      <c r="C1465" s="178"/>
      <c r="D1465" s="55" t="str">
        <f>_xlfn.IFNA(VLOOKUP(C1465,'Számlafizető(k) adatai'!$C$4:$D$203,2,0),"")</f>
        <v/>
      </c>
      <c r="E1465" s="55" t="str">
        <f>_xlfn.IFNA(VLOOKUP(C1465,'Számlafizető(k) adatai'!$C$4:$M$203,11,0),"")</f>
        <v/>
      </c>
      <c r="F1465" s="178"/>
      <c r="G1465" s="178"/>
      <c r="H1465" s="178"/>
      <c r="I1465" s="55" t="str">
        <f>IF(F1465="","",VLOOKUP(LEFT(F1465,5),'Technikai cellák'!B:C,2,0))</f>
        <v/>
      </c>
      <c r="J1465" s="55" t="str">
        <f>IF(F1465="","",VLOOKUP(I1465,'Technikai cellák'!$C$1:$D$12,2,0))</f>
        <v/>
      </c>
      <c r="K1465" s="179"/>
      <c r="L1465" s="67" t="str">
        <f t="shared" si="455"/>
        <v/>
      </c>
      <c r="M1465" s="68">
        <f t="shared" si="456"/>
        <v>0</v>
      </c>
      <c r="N1465" s="66">
        <f t="shared" si="457"/>
        <v>0</v>
      </c>
      <c r="O1465" s="152"/>
      <c r="P1465" s="172">
        <f t="shared" si="453"/>
        <v>0</v>
      </c>
      <c r="Q1465" s="69">
        <f t="shared" si="458"/>
        <v>0</v>
      </c>
      <c r="R1465" s="62">
        <f t="shared" si="440"/>
        <v>0</v>
      </c>
      <c r="S1465" s="153"/>
      <c r="T1465" s="118" t="str">
        <f t="shared" si="454"/>
        <v/>
      </c>
      <c r="U1465" s="154"/>
      <c r="V1465" s="154"/>
      <c r="W1465" s="154"/>
      <c r="X1465" s="154"/>
      <c r="Y1465" s="154"/>
      <c r="Z1465" s="154"/>
      <c r="AA1465" s="154"/>
      <c r="AB1465" s="154"/>
      <c r="AC1465" s="154"/>
      <c r="AD1465" s="154"/>
      <c r="AE1465" s="154"/>
      <c r="AF1465" s="154"/>
      <c r="AG1465" s="63">
        <f t="shared" si="441"/>
        <v>0</v>
      </c>
      <c r="AH1465" s="56">
        <f t="shared" si="442"/>
        <v>0</v>
      </c>
      <c r="AI1465" s="56">
        <f t="shared" si="443"/>
        <v>0</v>
      </c>
      <c r="AJ1465" s="56">
        <f t="shared" si="444"/>
        <v>0</v>
      </c>
      <c r="AK1465" s="56">
        <f t="shared" si="445"/>
        <v>0</v>
      </c>
      <c r="AL1465" s="56">
        <f t="shared" si="446"/>
        <v>0</v>
      </c>
      <c r="AM1465" s="56">
        <f t="shared" si="447"/>
        <v>0</v>
      </c>
      <c r="AN1465" s="56">
        <f t="shared" si="448"/>
        <v>0</v>
      </c>
      <c r="AO1465" s="56">
        <f t="shared" si="449"/>
        <v>0</v>
      </c>
      <c r="AP1465" s="56">
        <f t="shared" si="450"/>
        <v>0</v>
      </c>
      <c r="AQ1465" s="56">
        <f t="shared" si="451"/>
        <v>0</v>
      </c>
      <c r="AR1465" s="86">
        <f t="shared" si="452"/>
        <v>0</v>
      </c>
    </row>
    <row r="1466" spans="1:44" x14ac:dyDescent="0.25">
      <c r="A1466" s="178"/>
      <c r="B1466" s="55" t="str">
        <f>_xlfn.IFNA(VLOOKUP(A1466,'Ajánlatkérő(k) adatai'!$B$4:$C$205,2,0),"")</f>
        <v/>
      </c>
      <c r="C1466" s="178"/>
      <c r="D1466" s="55" t="str">
        <f>_xlfn.IFNA(VLOOKUP(C1466,'Számlafizető(k) adatai'!$C$4:$D$203,2,0),"")</f>
        <v/>
      </c>
      <c r="E1466" s="55" t="str">
        <f>_xlfn.IFNA(VLOOKUP(C1466,'Számlafizető(k) adatai'!$C$4:$M$203,11,0),"")</f>
        <v/>
      </c>
      <c r="F1466" s="178"/>
      <c r="G1466" s="178"/>
      <c r="H1466" s="178"/>
      <c r="I1466" s="55" t="str">
        <f>IF(F1466="","",VLOOKUP(LEFT(F1466,5),'Technikai cellák'!B:C,2,0))</f>
        <v/>
      </c>
      <c r="J1466" s="55" t="str">
        <f>IF(F1466="","",VLOOKUP(I1466,'Technikai cellák'!$C$1:$D$12,2,0))</f>
        <v/>
      </c>
      <c r="K1466" s="179"/>
      <c r="L1466" s="67" t="str">
        <f t="shared" si="455"/>
        <v/>
      </c>
      <c r="M1466" s="68">
        <f t="shared" si="456"/>
        <v>0</v>
      </c>
      <c r="N1466" s="66">
        <f t="shared" si="457"/>
        <v>0</v>
      </c>
      <c r="O1466" s="152"/>
      <c r="P1466" s="172">
        <f t="shared" si="453"/>
        <v>0</v>
      </c>
      <c r="Q1466" s="69">
        <f t="shared" si="458"/>
        <v>0</v>
      </c>
      <c r="R1466" s="62">
        <f t="shared" si="440"/>
        <v>0</v>
      </c>
      <c r="S1466" s="153"/>
      <c r="T1466" s="118" t="str">
        <f t="shared" si="454"/>
        <v/>
      </c>
      <c r="U1466" s="154"/>
      <c r="V1466" s="154"/>
      <c r="W1466" s="154"/>
      <c r="X1466" s="154"/>
      <c r="Y1466" s="154"/>
      <c r="Z1466" s="154"/>
      <c r="AA1466" s="154"/>
      <c r="AB1466" s="154"/>
      <c r="AC1466" s="154"/>
      <c r="AD1466" s="154"/>
      <c r="AE1466" s="154"/>
      <c r="AF1466" s="154"/>
      <c r="AG1466" s="63">
        <f t="shared" si="441"/>
        <v>0</v>
      </c>
      <c r="AH1466" s="56">
        <f t="shared" si="442"/>
        <v>0</v>
      </c>
      <c r="AI1466" s="56">
        <f t="shared" si="443"/>
        <v>0</v>
      </c>
      <c r="AJ1466" s="56">
        <f t="shared" si="444"/>
        <v>0</v>
      </c>
      <c r="AK1466" s="56">
        <f t="shared" si="445"/>
        <v>0</v>
      </c>
      <c r="AL1466" s="56">
        <f t="shared" si="446"/>
        <v>0</v>
      </c>
      <c r="AM1466" s="56">
        <f t="shared" si="447"/>
        <v>0</v>
      </c>
      <c r="AN1466" s="56">
        <f t="shared" si="448"/>
        <v>0</v>
      </c>
      <c r="AO1466" s="56">
        <f t="shared" si="449"/>
        <v>0</v>
      </c>
      <c r="AP1466" s="56">
        <f t="shared" si="450"/>
        <v>0</v>
      </c>
      <c r="AQ1466" s="56">
        <f t="shared" si="451"/>
        <v>0</v>
      </c>
      <c r="AR1466" s="86">
        <f t="shared" si="452"/>
        <v>0</v>
      </c>
    </row>
    <row r="1467" spans="1:44" x14ac:dyDescent="0.25">
      <c r="A1467" s="178"/>
      <c r="B1467" s="55" t="str">
        <f>_xlfn.IFNA(VLOOKUP(A1467,'Ajánlatkérő(k) adatai'!$B$4:$C$205,2,0),"")</f>
        <v/>
      </c>
      <c r="C1467" s="178"/>
      <c r="D1467" s="55" t="str">
        <f>_xlfn.IFNA(VLOOKUP(C1467,'Számlafizető(k) adatai'!$C$4:$D$203,2,0),"")</f>
        <v/>
      </c>
      <c r="E1467" s="55" t="str">
        <f>_xlfn.IFNA(VLOOKUP(C1467,'Számlafizető(k) adatai'!$C$4:$M$203,11,0),"")</f>
        <v/>
      </c>
      <c r="F1467" s="178"/>
      <c r="G1467" s="178"/>
      <c r="H1467" s="178"/>
      <c r="I1467" s="55" t="str">
        <f>IF(F1467="","",VLOOKUP(LEFT(F1467,5),'Technikai cellák'!B:C,2,0))</f>
        <v/>
      </c>
      <c r="J1467" s="55" t="str">
        <f>IF(F1467="","",VLOOKUP(I1467,'Technikai cellák'!$C$1:$D$12,2,0))</f>
        <v/>
      </c>
      <c r="K1467" s="179"/>
      <c r="L1467" s="67" t="str">
        <f t="shared" si="455"/>
        <v/>
      </c>
      <c r="M1467" s="68">
        <f t="shared" si="456"/>
        <v>0</v>
      </c>
      <c r="N1467" s="66">
        <f t="shared" si="457"/>
        <v>0</v>
      </c>
      <c r="O1467" s="152"/>
      <c r="P1467" s="172">
        <f t="shared" si="453"/>
        <v>0</v>
      </c>
      <c r="Q1467" s="69">
        <f t="shared" si="458"/>
        <v>0</v>
      </c>
      <c r="R1467" s="62">
        <f t="shared" si="440"/>
        <v>0</v>
      </c>
      <c r="S1467" s="153"/>
      <c r="T1467" s="118" t="str">
        <f t="shared" si="454"/>
        <v/>
      </c>
      <c r="U1467" s="154"/>
      <c r="V1467" s="154"/>
      <c r="W1467" s="154"/>
      <c r="X1467" s="154"/>
      <c r="Y1467" s="154"/>
      <c r="Z1467" s="154"/>
      <c r="AA1467" s="154"/>
      <c r="AB1467" s="154"/>
      <c r="AC1467" s="154"/>
      <c r="AD1467" s="154"/>
      <c r="AE1467" s="154"/>
      <c r="AF1467" s="154"/>
      <c r="AG1467" s="63">
        <f t="shared" si="441"/>
        <v>0</v>
      </c>
      <c r="AH1467" s="56">
        <f t="shared" si="442"/>
        <v>0</v>
      </c>
      <c r="AI1467" s="56">
        <f t="shared" si="443"/>
        <v>0</v>
      </c>
      <c r="AJ1467" s="56">
        <f t="shared" si="444"/>
        <v>0</v>
      </c>
      <c r="AK1467" s="56">
        <f t="shared" si="445"/>
        <v>0</v>
      </c>
      <c r="AL1467" s="56">
        <f t="shared" si="446"/>
        <v>0</v>
      </c>
      <c r="AM1467" s="56">
        <f t="shared" si="447"/>
        <v>0</v>
      </c>
      <c r="AN1467" s="56">
        <f t="shared" si="448"/>
        <v>0</v>
      </c>
      <c r="AO1467" s="56">
        <f t="shared" si="449"/>
        <v>0</v>
      </c>
      <c r="AP1467" s="56">
        <f t="shared" si="450"/>
        <v>0</v>
      </c>
      <c r="AQ1467" s="56">
        <f t="shared" si="451"/>
        <v>0</v>
      </c>
      <c r="AR1467" s="86">
        <f t="shared" si="452"/>
        <v>0</v>
      </c>
    </row>
    <row r="1468" spans="1:44" x14ac:dyDescent="0.25">
      <c r="A1468" s="178"/>
      <c r="B1468" s="55" t="str">
        <f>_xlfn.IFNA(VLOOKUP(A1468,'Ajánlatkérő(k) adatai'!$B$4:$C$205,2,0),"")</f>
        <v/>
      </c>
      <c r="C1468" s="178"/>
      <c r="D1468" s="55" t="str">
        <f>_xlfn.IFNA(VLOOKUP(C1468,'Számlafizető(k) adatai'!$C$4:$D$203,2,0),"")</f>
        <v/>
      </c>
      <c r="E1468" s="55" t="str">
        <f>_xlfn.IFNA(VLOOKUP(C1468,'Számlafizető(k) adatai'!$C$4:$M$203,11,0),"")</f>
        <v/>
      </c>
      <c r="F1468" s="178"/>
      <c r="G1468" s="178"/>
      <c r="H1468" s="178"/>
      <c r="I1468" s="55" t="str">
        <f>IF(F1468="","",VLOOKUP(LEFT(F1468,5),'Technikai cellák'!B:C,2,0))</f>
        <v/>
      </c>
      <c r="J1468" s="55" t="str">
        <f>IF(F1468="","",VLOOKUP(I1468,'Technikai cellák'!$C$1:$D$12,2,0))</f>
        <v/>
      </c>
      <c r="K1468" s="179"/>
      <c r="L1468" s="67" t="str">
        <f t="shared" si="455"/>
        <v/>
      </c>
      <c r="M1468" s="68">
        <f t="shared" si="456"/>
        <v>0</v>
      </c>
      <c r="N1468" s="66">
        <f t="shared" si="457"/>
        <v>0</v>
      </c>
      <c r="O1468" s="152"/>
      <c r="P1468" s="172">
        <f t="shared" si="453"/>
        <v>0</v>
      </c>
      <c r="Q1468" s="69">
        <f t="shared" si="458"/>
        <v>0</v>
      </c>
      <c r="R1468" s="62">
        <f t="shared" si="440"/>
        <v>0</v>
      </c>
      <c r="S1468" s="153"/>
      <c r="T1468" s="118" t="str">
        <f t="shared" si="454"/>
        <v/>
      </c>
      <c r="U1468" s="154"/>
      <c r="V1468" s="154"/>
      <c r="W1468" s="154"/>
      <c r="X1468" s="154"/>
      <c r="Y1468" s="154"/>
      <c r="Z1468" s="154"/>
      <c r="AA1468" s="154"/>
      <c r="AB1468" s="154"/>
      <c r="AC1468" s="154"/>
      <c r="AD1468" s="154"/>
      <c r="AE1468" s="154"/>
      <c r="AF1468" s="154"/>
      <c r="AG1468" s="63">
        <f t="shared" si="441"/>
        <v>0</v>
      </c>
      <c r="AH1468" s="56">
        <f t="shared" si="442"/>
        <v>0</v>
      </c>
      <c r="AI1468" s="56">
        <f t="shared" si="443"/>
        <v>0</v>
      </c>
      <c r="AJ1468" s="56">
        <f t="shared" si="444"/>
        <v>0</v>
      </c>
      <c r="AK1468" s="56">
        <f t="shared" si="445"/>
        <v>0</v>
      </c>
      <c r="AL1468" s="56">
        <f t="shared" si="446"/>
        <v>0</v>
      </c>
      <c r="AM1468" s="56">
        <f t="shared" si="447"/>
        <v>0</v>
      </c>
      <c r="AN1468" s="56">
        <f t="shared" si="448"/>
        <v>0</v>
      </c>
      <c r="AO1468" s="56">
        <f t="shared" si="449"/>
        <v>0</v>
      </c>
      <c r="AP1468" s="56">
        <f t="shared" si="450"/>
        <v>0</v>
      </c>
      <c r="AQ1468" s="56">
        <f t="shared" si="451"/>
        <v>0</v>
      </c>
      <c r="AR1468" s="86">
        <f t="shared" si="452"/>
        <v>0</v>
      </c>
    </row>
    <row r="1469" spans="1:44" x14ac:dyDescent="0.25">
      <c r="A1469" s="178"/>
      <c r="B1469" s="55" t="str">
        <f>_xlfn.IFNA(VLOOKUP(A1469,'Ajánlatkérő(k) adatai'!$B$4:$C$205,2,0),"")</f>
        <v/>
      </c>
      <c r="C1469" s="178"/>
      <c r="D1469" s="55" t="str">
        <f>_xlfn.IFNA(VLOOKUP(C1469,'Számlafizető(k) adatai'!$C$4:$D$203,2,0),"")</f>
        <v/>
      </c>
      <c r="E1469" s="55" t="str">
        <f>_xlfn.IFNA(VLOOKUP(C1469,'Számlafizető(k) adatai'!$C$4:$M$203,11,0),"")</f>
        <v/>
      </c>
      <c r="F1469" s="178"/>
      <c r="G1469" s="178"/>
      <c r="H1469" s="178"/>
      <c r="I1469" s="55" t="str">
        <f>IF(F1469="","",VLOOKUP(LEFT(F1469,5),'Technikai cellák'!B:C,2,0))</f>
        <v/>
      </c>
      <c r="J1469" s="55" t="str">
        <f>IF(F1469="","",VLOOKUP(I1469,'Technikai cellák'!$C$1:$D$12,2,0))</f>
        <v/>
      </c>
      <c r="K1469" s="179"/>
      <c r="L1469" s="67" t="str">
        <f t="shared" si="455"/>
        <v/>
      </c>
      <c r="M1469" s="68">
        <f t="shared" si="456"/>
        <v>0</v>
      </c>
      <c r="N1469" s="66">
        <f t="shared" si="457"/>
        <v>0</v>
      </c>
      <c r="O1469" s="152"/>
      <c r="P1469" s="172">
        <f t="shared" si="453"/>
        <v>0</v>
      </c>
      <c r="Q1469" s="69">
        <f t="shared" si="458"/>
        <v>0</v>
      </c>
      <c r="R1469" s="62">
        <f t="shared" si="440"/>
        <v>0</v>
      </c>
      <c r="S1469" s="153"/>
      <c r="T1469" s="118" t="str">
        <f t="shared" si="454"/>
        <v/>
      </c>
      <c r="U1469" s="154"/>
      <c r="V1469" s="154"/>
      <c r="W1469" s="154"/>
      <c r="X1469" s="154"/>
      <c r="Y1469" s="154"/>
      <c r="Z1469" s="154"/>
      <c r="AA1469" s="154"/>
      <c r="AB1469" s="154"/>
      <c r="AC1469" s="154"/>
      <c r="AD1469" s="154"/>
      <c r="AE1469" s="154"/>
      <c r="AF1469" s="154"/>
      <c r="AG1469" s="63">
        <f t="shared" si="441"/>
        <v>0</v>
      </c>
      <c r="AH1469" s="56">
        <f t="shared" si="442"/>
        <v>0</v>
      </c>
      <c r="AI1469" s="56">
        <f t="shared" si="443"/>
        <v>0</v>
      </c>
      <c r="AJ1469" s="56">
        <f t="shared" si="444"/>
        <v>0</v>
      </c>
      <c r="AK1469" s="56">
        <f t="shared" si="445"/>
        <v>0</v>
      </c>
      <c r="AL1469" s="56">
        <f t="shared" si="446"/>
        <v>0</v>
      </c>
      <c r="AM1469" s="56">
        <f t="shared" si="447"/>
        <v>0</v>
      </c>
      <c r="AN1469" s="56">
        <f t="shared" si="448"/>
        <v>0</v>
      </c>
      <c r="AO1469" s="56">
        <f t="shared" si="449"/>
        <v>0</v>
      </c>
      <c r="AP1469" s="56">
        <f t="shared" si="450"/>
        <v>0</v>
      </c>
      <c r="AQ1469" s="56">
        <f t="shared" si="451"/>
        <v>0</v>
      </c>
      <c r="AR1469" s="86">
        <f t="shared" si="452"/>
        <v>0</v>
      </c>
    </row>
    <row r="1470" spans="1:44" x14ac:dyDescent="0.25">
      <c r="A1470" s="178"/>
      <c r="B1470" s="55" t="str">
        <f>_xlfn.IFNA(VLOOKUP(A1470,'Ajánlatkérő(k) adatai'!$B$4:$C$205,2,0),"")</f>
        <v/>
      </c>
      <c r="C1470" s="178"/>
      <c r="D1470" s="55" t="str">
        <f>_xlfn.IFNA(VLOOKUP(C1470,'Számlafizető(k) adatai'!$C$4:$D$203,2,0),"")</f>
        <v/>
      </c>
      <c r="E1470" s="55" t="str">
        <f>_xlfn.IFNA(VLOOKUP(C1470,'Számlafizető(k) adatai'!$C$4:$M$203,11,0),"")</f>
        <v/>
      </c>
      <c r="F1470" s="178"/>
      <c r="G1470" s="178"/>
      <c r="H1470" s="178"/>
      <c r="I1470" s="55" t="str">
        <f>IF(F1470="","",VLOOKUP(LEFT(F1470,5),'Technikai cellák'!B:C,2,0))</f>
        <v/>
      </c>
      <c r="J1470" s="55" t="str">
        <f>IF(F1470="","",VLOOKUP(I1470,'Technikai cellák'!$C$1:$D$12,2,0))</f>
        <v/>
      </c>
      <c r="K1470" s="179"/>
      <c r="L1470" s="67" t="str">
        <f t="shared" si="455"/>
        <v/>
      </c>
      <c r="M1470" s="68">
        <f t="shared" si="456"/>
        <v>0</v>
      </c>
      <c r="N1470" s="66">
        <f t="shared" si="457"/>
        <v>0</v>
      </c>
      <c r="O1470" s="152"/>
      <c r="P1470" s="172">
        <f t="shared" si="453"/>
        <v>0</v>
      </c>
      <c r="Q1470" s="69">
        <f t="shared" si="458"/>
        <v>0</v>
      </c>
      <c r="R1470" s="62">
        <f t="shared" si="440"/>
        <v>0</v>
      </c>
      <c r="S1470" s="153"/>
      <c r="T1470" s="118" t="str">
        <f t="shared" si="454"/>
        <v/>
      </c>
      <c r="U1470" s="154"/>
      <c r="V1470" s="154"/>
      <c r="W1470" s="154"/>
      <c r="X1470" s="154"/>
      <c r="Y1470" s="154"/>
      <c r="Z1470" s="154"/>
      <c r="AA1470" s="154"/>
      <c r="AB1470" s="154"/>
      <c r="AC1470" s="154"/>
      <c r="AD1470" s="154"/>
      <c r="AE1470" s="154"/>
      <c r="AF1470" s="154"/>
      <c r="AG1470" s="63">
        <f t="shared" si="441"/>
        <v>0</v>
      </c>
      <c r="AH1470" s="56">
        <f t="shared" si="442"/>
        <v>0</v>
      </c>
      <c r="AI1470" s="56">
        <f t="shared" si="443"/>
        <v>0</v>
      </c>
      <c r="AJ1470" s="56">
        <f t="shared" si="444"/>
        <v>0</v>
      </c>
      <c r="AK1470" s="56">
        <f t="shared" si="445"/>
        <v>0</v>
      </c>
      <c r="AL1470" s="56">
        <f t="shared" si="446"/>
        <v>0</v>
      </c>
      <c r="AM1470" s="56">
        <f t="shared" si="447"/>
        <v>0</v>
      </c>
      <c r="AN1470" s="56">
        <f t="shared" si="448"/>
        <v>0</v>
      </c>
      <c r="AO1470" s="56">
        <f t="shared" si="449"/>
        <v>0</v>
      </c>
      <c r="AP1470" s="56">
        <f t="shared" si="450"/>
        <v>0</v>
      </c>
      <c r="AQ1470" s="56">
        <f t="shared" si="451"/>
        <v>0</v>
      </c>
      <c r="AR1470" s="86">
        <f t="shared" si="452"/>
        <v>0</v>
      </c>
    </row>
    <row r="1471" spans="1:44" x14ac:dyDescent="0.25">
      <c r="A1471" s="178"/>
      <c r="B1471" s="55" t="str">
        <f>_xlfn.IFNA(VLOOKUP(A1471,'Ajánlatkérő(k) adatai'!$B$4:$C$205,2,0),"")</f>
        <v/>
      </c>
      <c r="C1471" s="178"/>
      <c r="D1471" s="55" t="str">
        <f>_xlfn.IFNA(VLOOKUP(C1471,'Számlafizető(k) adatai'!$C$4:$D$203,2,0),"")</f>
        <v/>
      </c>
      <c r="E1471" s="55" t="str">
        <f>_xlfn.IFNA(VLOOKUP(C1471,'Számlafizető(k) adatai'!$C$4:$M$203,11,0),"")</f>
        <v/>
      </c>
      <c r="F1471" s="178"/>
      <c r="G1471" s="178"/>
      <c r="H1471" s="178"/>
      <c r="I1471" s="55" t="str">
        <f>IF(F1471="","",VLOOKUP(LEFT(F1471,5),'Technikai cellák'!B:C,2,0))</f>
        <v/>
      </c>
      <c r="J1471" s="55" t="str">
        <f>IF(F1471="","",VLOOKUP(I1471,'Technikai cellák'!$C$1:$D$12,2,0))</f>
        <v/>
      </c>
      <c r="K1471" s="179"/>
      <c r="L1471" s="67" t="str">
        <f t="shared" si="455"/>
        <v/>
      </c>
      <c r="M1471" s="68">
        <f t="shared" si="456"/>
        <v>0</v>
      </c>
      <c r="N1471" s="66">
        <f t="shared" si="457"/>
        <v>0</v>
      </c>
      <c r="O1471" s="152"/>
      <c r="P1471" s="172">
        <f t="shared" si="453"/>
        <v>0</v>
      </c>
      <c r="Q1471" s="69">
        <f t="shared" si="458"/>
        <v>0</v>
      </c>
      <c r="R1471" s="62">
        <f t="shared" si="440"/>
        <v>0</v>
      </c>
      <c r="S1471" s="153"/>
      <c r="T1471" s="118" t="str">
        <f t="shared" si="454"/>
        <v/>
      </c>
      <c r="U1471" s="154"/>
      <c r="V1471" s="154"/>
      <c r="W1471" s="154"/>
      <c r="X1471" s="154"/>
      <c r="Y1471" s="154"/>
      <c r="Z1471" s="154"/>
      <c r="AA1471" s="154"/>
      <c r="AB1471" s="154"/>
      <c r="AC1471" s="154"/>
      <c r="AD1471" s="154"/>
      <c r="AE1471" s="154"/>
      <c r="AF1471" s="154"/>
      <c r="AG1471" s="63">
        <f t="shared" si="441"/>
        <v>0</v>
      </c>
      <c r="AH1471" s="56">
        <f t="shared" si="442"/>
        <v>0</v>
      </c>
      <c r="AI1471" s="56">
        <f t="shared" si="443"/>
        <v>0</v>
      </c>
      <c r="AJ1471" s="56">
        <f t="shared" si="444"/>
        <v>0</v>
      </c>
      <c r="AK1471" s="56">
        <f t="shared" si="445"/>
        <v>0</v>
      </c>
      <c r="AL1471" s="56">
        <f t="shared" si="446"/>
        <v>0</v>
      </c>
      <c r="AM1471" s="56">
        <f t="shared" si="447"/>
        <v>0</v>
      </c>
      <c r="AN1471" s="56">
        <f t="shared" si="448"/>
        <v>0</v>
      </c>
      <c r="AO1471" s="56">
        <f t="shared" si="449"/>
        <v>0</v>
      </c>
      <c r="AP1471" s="56">
        <f t="shared" si="450"/>
        <v>0</v>
      </c>
      <c r="AQ1471" s="56">
        <f t="shared" si="451"/>
        <v>0</v>
      </c>
      <c r="AR1471" s="86">
        <f t="shared" si="452"/>
        <v>0</v>
      </c>
    </row>
    <row r="1472" spans="1:44" x14ac:dyDescent="0.25">
      <c r="A1472" s="178"/>
      <c r="B1472" s="55" t="str">
        <f>_xlfn.IFNA(VLOOKUP(A1472,'Ajánlatkérő(k) adatai'!$B$4:$C$205,2,0),"")</f>
        <v/>
      </c>
      <c r="C1472" s="178"/>
      <c r="D1472" s="55" t="str">
        <f>_xlfn.IFNA(VLOOKUP(C1472,'Számlafizető(k) adatai'!$C$4:$D$203,2,0),"")</f>
        <v/>
      </c>
      <c r="E1472" s="55" t="str">
        <f>_xlfn.IFNA(VLOOKUP(C1472,'Számlafizető(k) adatai'!$C$4:$M$203,11,0),"")</f>
        <v/>
      </c>
      <c r="F1472" s="178"/>
      <c r="G1472" s="178"/>
      <c r="H1472" s="178"/>
      <c r="I1472" s="55" t="str">
        <f>IF(F1472="","",VLOOKUP(LEFT(F1472,5),'Technikai cellák'!B:C,2,0))</f>
        <v/>
      </c>
      <c r="J1472" s="55" t="str">
        <f>IF(F1472="","",VLOOKUP(I1472,'Technikai cellák'!$C$1:$D$12,2,0))</f>
        <v/>
      </c>
      <c r="K1472" s="179"/>
      <c r="L1472" s="67" t="str">
        <f t="shared" si="455"/>
        <v/>
      </c>
      <c r="M1472" s="68">
        <f t="shared" si="456"/>
        <v>0</v>
      </c>
      <c r="N1472" s="66">
        <f t="shared" si="457"/>
        <v>0</v>
      </c>
      <c r="O1472" s="152"/>
      <c r="P1472" s="172">
        <f t="shared" si="453"/>
        <v>0</v>
      </c>
      <c r="Q1472" s="69">
        <f t="shared" si="458"/>
        <v>0</v>
      </c>
      <c r="R1472" s="62">
        <f t="shared" si="440"/>
        <v>0</v>
      </c>
      <c r="S1472" s="153"/>
      <c r="T1472" s="118" t="str">
        <f t="shared" si="454"/>
        <v/>
      </c>
      <c r="U1472" s="154"/>
      <c r="V1472" s="154"/>
      <c r="W1472" s="154"/>
      <c r="X1472" s="154"/>
      <c r="Y1472" s="154"/>
      <c r="Z1472" s="154"/>
      <c r="AA1472" s="154"/>
      <c r="AB1472" s="154"/>
      <c r="AC1472" s="154"/>
      <c r="AD1472" s="154"/>
      <c r="AE1472" s="154"/>
      <c r="AF1472" s="154"/>
      <c r="AG1472" s="63">
        <f t="shared" si="441"/>
        <v>0</v>
      </c>
      <c r="AH1472" s="56">
        <f t="shared" si="442"/>
        <v>0</v>
      </c>
      <c r="AI1472" s="56">
        <f t="shared" si="443"/>
        <v>0</v>
      </c>
      <c r="AJ1472" s="56">
        <f t="shared" si="444"/>
        <v>0</v>
      </c>
      <c r="AK1472" s="56">
        <f t="shared" si="445"/>
        <v>0</v>
      </c>
      <c r="AL1472" s="56">
        <f t="shared" si="446"/>
        <v>0</v>
      </c>
      <c r="AM1472" s="56">
        <f t="shared" si="447"/>
        <v>0</v>
      </c>
      <c r="AN1472" s="56">
        <f t="shared" si="448"/>
        <v>0</v>
      </c>
      <c r="AO1472" s="56">
        <f t="shared" si="449"/>
        <v>0</v>
      </c>
      <c r="AP1472" s="56">
        <f t="shared" si="450"/>
        <v>0</v>
      </c>
      <c r="AQ1472" s="56">
        <f t="shared" si="451"/>
        <v>0</v>
      </c>
      <c r="AR1472" s="86">
        <f t="shared" si="452"/>
        <v>0</v>
      </c>
    </row>
    <row r="1473" spans="1:44" x14ac:dyDescent="0.25">
      <c r="A1473" s="178"/>
      <c r="B1473" s="55" t="str">
        <f>_xlfn.IFNA(VLOOKUP(A1473,'Ajánlatkérő(k) adatai'!$B$4:$C$205,2,0),"")</f>
        <v/>
      </c>
      <c r="C1473" s="178"/>
      <c r="D1473" s="55" t="str">
        <f>_xlfn.IFNA(VLOOKUP(C1473,'Számlafizető(k) adatai'!$C$4:$D$203,2,0),"")</f>
        <v/>
      </c>
      <c r="E1473" s="55" t="str">
        <f>_xlfn.IFNA(VLOOKUP(C1473,'Számlafizető(k) adatai'!$C$4:$M$203,11,0),"")</f>
        <v/>
      </c>
      <c r="F1473" s="178"/>
      <c r="G1473" s="178"/>
      <c r="H1473" s="178"/>
      <c r="I1473" s="55" t="str">
        <f>IF(F1473="","",VLOOKUP(LEFT(F1473,5),'Technikai cellák'!B:C,2,0))</f>
        <v/>
      </c>
      <c r="J1473" s="55" t="str">
        <f>IF(F1473="","",VLOOKUP(I1473,'Technikai cellák'!$C$1:$D$12,2,0))</f>
        <v/>
      </c>
      <c r="K1473" s="179"/>
      <c r="L1473" s="67" t="str">
        <f t="shared" si="455"/>
        <v/>
      </c>
      <c r="M1473" s="68">
        <f t="shared" si="456"/>
        <v>0</v>
      </c>
      <c r="N1473" s="66">
        <f t="shared" si="457"/>
        <v>0</v>
      </c>
      <c r="O1473" s="152"/>
      <c r="P1473" s="172">
        <f t="shared" si="453"/>
        <v>0</v>
      </c>
      <c r="Q1473" s="69">
        <f t="shared" si="458"/>
        <v>0</v>
      </c>
      <c r="R1473" s="62">
        <f t="shared" si="440"/>
        <v>0</v>
      </c>
      <c r="S1473" s="153"/>
      <c r="T1473" s="118" t="str">
        <f t="shared" si="454"/>
        <v/>
      </c>
      <c r="U1473" s="154"/>
      <c r="V1473" s="154"/>
      <c r="W1473" s="154"/>
      <c r="X1473" s="154"/>
      <c r="Y1473" s="154"/>
      <c r="Z1473" s="154"/>
      <c r="AA1473" s="154"/>
      <c r="AB1473" s="154"/>
      <c r="AC1473" s="154"/>
      <c r="AD1473" s="154"/>
      <c r="AE1473" s="154"/>
      <c r="AF1473" s="154"/>
      <c r="AG1473" s="63">
        <f t="shared" si="441"/>
        <v>0</v>
      </c>
      <c r="AH1473" s="56">
        <f t="shared" si="442"/>
        <v>0</v>
      </c>
      <c r="AI1473" s="56">
        <f t="shared" si="443"/>
        <v>0</v>
      </c>
      <c r="AJ1473" s="56">
        <f t="shared" si="444"/>
        <v>0</v>
      </c>
      <c r="AK1473" s="56">
        <f t="shared" si="445"/>
        <v>0</v>
      </c>
      <c r="AL1473" s="56">
        <f t="shared" si="446"/>
        <v>0</v>
      </c>
      <c r="AM1473" s="56">
        <f t="shared" si="447"/>
        <v>0</v>
      </c>
      <c r="AN1473" s="56">
        <f t="shared" si="448"/>
        <v>0</v>
      </c>
      <c r="AO1473" s="56">
        <f t="shared" si="449"/>
        <v>0</v>
      </c>
      <c r="AP1473" s="56">
        <f t="shared" si="450"/>
        <v>0</v>
      </c>
      <c r="AQ1473" s="56">
        <f t="shared" si="451"/>
        <v>0</v>
      </c>
      <c r="AR1473" s="86">
        <f t="shared" si="452"/>
        <v>0</v>
      </c>
    </row>
    <row r="1474" spans="1:44" x14ac:dyDescent="0.25">
      <c r="A1474" s="178"/>
      <c r="B1474" s="55" t="str">
        <f>_xlfn.IFNA(VLOOKUP(A1474,'Ajánlatkérő(k) adatai'!$B$4:$C$205,2,0),"")</f>
        <v/>
      </c>
      <c r="C1474" s="178"/>
      <c r="D1474" s="55" t="str">
        <f>_xlfn.IFNA(VLOOKUP(C1474,'Számlafizető(k) adatai'!$C$4:$D$203,2,0),"")</f>
        <v/>
      </c>
      <c r="E1474" s="55" t="str">
        <f>_xlfn.IFNA(VLOOKUP(C1474,'Számlafizető(k) adatai'!$C$4:$M$203,11,0),"")</f>
        <v/>
      </c>
      <c r="F1474" s="178"/>
      <c r="G1474" s="178"/>
      <c r="H1474" s="178"/>
      <c r="I1474" s="55" t="str">
        <f>IF(F1474="","",VLOOKUP(LEFT(F1474,5),'Technikai cellák'!B:C,2,0))</f>
        <v/>
      </c>
      <c r="J1474" s="55" t="str">
        <f>IF(F1474="","",VLOOKUP(I1474,'Technikai cellák'!$C$1:$D$12,2,0))</f>
        <v/>
      </c>
      <c r="K1474" s="179"/>
      <c r="L1474" s="67" t="str">
        <f t="shared" si="455"/>
        <v/>
      </c>
      <c r="M1474" s="68">
        <f t="shared" si="456"/>
        <v>0</v>
      </c>
      <c r="N1474" s="66">
        <f t="shared" si="457"/>
        <v>0</v>
      </c>
      <c r="O1474" s="152"/>
      <c r="P1474" s="172">
        <f t="shared" si="453"/>
        <v>0</v>
      </c>
      <c r="Q1474" s="69">
        <f t="shared" si="458"/>
        <v>0</v>
      </c>
      <c r="R1474" s="62">
        <f t="shared" si="440"/>
        <v>0</v>
      </c>
      <c r="S1474" s="153"/>
      <c r="T1474" s="118" t="str">
        <f t="shared" si="454"/>
        <v/>
      </c>
      <c r="U1474" s="154"/>
      <c r="V1474" s="154"/>
      <c r="W1474" s="154"/>
      <c r="X1474" s="154"/>
      <c r="Y1474" s="154"/>
      <c r="Z1474" s="154"/>
      <c r="AA1474" s="154"/>
      <c r="AB1474" s="154"/>
      <c r="AC1474" s="154"/>
      <c r="AD1474" s="154"/>
      <c r="AE1474" s="154"/>
      <c r="AF1474" s="154"/>
      <c r="AG1474" s="63">
        <f t="shared" si="441"/>
        <v>0</v>
      </c>
      <c r="AH1474" s="56">
        <f t="shared" si="442"/>
        <v>0</v>
      </c>
      <c r="AI1474" s="56">
        <f t="shared" si="443"/>
        <v>0</v>
      </c>
      <c r="AJ1474" s="56">
        <f t="shared" si="444"/>
        <v>0</v>
      </c>
      <c r="AK1474" s="56">
        <f t="shared" si="445"/>
        <v>0</v>
      </c>
      <c r="AL1474" s="56">
        <f t="shared" si="446"/>
        <v>0</v>
      </c>
      <c r="AM1474" s="56">
        <f t="shared" si="447"/>
        <v>0</v>
      </c>
      <c r="AN1474" s="56">
        <f t="shared" si="448"/>
        <v>0</v>
      </c>
      <c r="AO1474" s="56">
        <f t="shared" si="449"/>
        <v>0</v>
      </c>
      <c r="AP1474" s="56">
        <f t="shared" si="450"/>
        <v>0</v>
      </c>
      <c r="AQ1474" s="56">
        <f t="shared" si="451"/>
        <v>0</v>
      </c>
      <c r="AR1474" s="86">
        <f t="shared" si="452"/>
        <v>0</v>
      </c>
    </row>
    <row r="1475" spans="1:44" x14ac:dyDescent="0.25">
      <c r="A1475" s="178"/>
      <c r="B1475" s="55" t="str">
        <f>_xlfn.IFNA(VLOOKUP(A1475,'Ajánlatkérő(k) adatai'!$B$4:$C$205,2,0),"")</f>
        <v/>
      </c>
      <c r="C1475" s="178"/>
      <c r="D1475" s="55" t="str">
        <f>_xlfn.IFNA(VLOOKUP(C1475,'Számlafizető(k) adatai'!$C$4:$D$203,2,0),"")</f>
        <v/>
      </c>
      <c r="E1475" s="55" t="str">
        <f>_xlfn.IFNA(VLOOKUP(C1475,'Számlafizető(k) adatai'!$C$4:$M$203,11,0),"")</f>
        <v/>
      </c>
      <c r="F1475" s="178"/>
      <c r="G1475" s="178"/>
      <c r="H1475" s="178"/>
      <c r="I1475" s="55" t="str">
        <f>IF(F1475="","",VLOOKUP(LEFT(F1475,5),'Technikai cellák'!B:C,2,0))</f>
        <v/>
      </c>
      <c r="J1475" s="55" t="str">
        <f>IF(F1475="","",VLOOKUP(I1475,'Technikai cellák'!$C$1:$D$12,2,0))</f>
        <v/>
      </c>
      <c r="K1475" s="179"/>
      <c r="L1475" s="67" t="str">
        <f t="shared" si="455"/>
        <v/>
      </c>
      <c r="M1475" s="68">
        <f t="shared" si="456"/>
        <v>0</v>
      </c>
      <c r="N1475" s="66">
        <f t="shared" si="457"/>
        <v>0</v>
      </c>
      <c r="O1475" s="152"/>
      <c r="P1475" s="172">
        <f t="shared" si="453"/>
        <v>0</v>
      </c>
      <c r="Q1475" s="69">
        <f t="shared" si="458"/>
        <v>0</v>
      </c>
      <c r="R1475" s="62">
        <f t="shared" si="440"/>
        <v>0</v>
      </c>
      <c r="S1475" s="153"/>
      <c r="T1475" s="118" t="str">
        <f t="shared" si="454"/>
        <v/>
      </c>
      <c r="U1475" s="154"/>
      <c r="V1475" s="154"/>
      <c r="W1475" s="154"/>
      <c r="X1475" s="154"/>
      <c r="Y1475" s="154"/>
      <c r="Z1475" s="154"/>
      <c r="AA1475" s="154"/>
      <c r="AB1475" s="154"/>
      <c r="AC1475" s="154"/>
      <c r="AD1475" s="154"/>
      <c r="AE1475" s="154"/>
      <c r="AF1475" s="154"/>
      <c r="AG1475" s="63">
        <f t="shared" si="441"/>
        <v>0</v>
      </c>
      <c r="AH1475" s="56">
        <f t="shared" si="442"/>
        <v>0</v>
      </c>
      <c r="AI1475" s="56">
        <f t="shared" si="443"/>
        <v>0</v>
      </c>
      <c r="AJ1475" s="56">
        <f t="shared" si="444"/>
        <v>0</v>
      </c>
      <c r="AK1475" s="56">
        <f t="shared" si="445"/>
        <v>0</v>
      </c>
      <c r="AL1475" s="56">
        <f t="shared" si="446"/>
        <v>0</v>
      </c>
      <c r="AM1475" s="56">
        <f t="shared" si="447"/>
        <v>0</v>
      </c>
      <c r="AN1475" s="56">
        <f t="shared" si="448"/>
        <v>0</v>
      </c>
      <c r="AO1475" s="56">
        <f t="shared" si="449"/>
        <v>0</v>
      </c>
      <c r="AP1475" s="56">
        <f t="shared" si="450"/>
        <v>0</v>
      </c>
      <c r="AQ1475" s="56">
        <f t="shared" si="451"/>
        <v>0</v>
      </c>
      <c r="AR1475" s="86">
        <f t="shared" si="452"/>
        <v>0</v>
      </c>
    </row>
    <row r="1476" spans="1:44" x14ac:dyDescent="0.25">
      <c r="A1476" s="178"/>
      <c r="B1476" s="55" t="str">
        <f>_xlfn.IFNA(VLOOKUP(A1476,'Ajánlatkérő(k) adatai'!$B$4:$C$205,2,0),"")</f>
        <v/>
      </c>
      <c r="C1476" s="178"/>
      <c r="D1476" s="55" t="str">
        <f>_xlfn.IFNA(VLOOKUP(C1476,'Számlafizető(k) adatai'!$C$4:$D$203,2,0),"")</f>
        <v/>
      </c>
      <c r="E1476" s="55" t="str">
        <f>_xlfn.IFNA(VLOOKUP(C1476,'Számlafizető(k) adatai'!$C$4:$M$203,11,0),"")</f>
        <v/>
      </c>
      <c r="F1476" s="178"/>
      <c r="G1476" s="178"/>
      <c r="H1476" s="178"/>
      <c r="I1476" s="55" t="str">
        <f>IF(F1476="","",VLOOKUP(LEFT(F1476,5),'Technikai cellák'!B:C,2,0))</f>
        <v/>
      </c>
      <c r="J1476" s="55" t="str">
        <f>IF(F1476="","",VLOOKUP(I1476,'Technikai cellák'!$C$1:$D$12,2,0))</f>
        <v/>
      </c>
      <c r="K1476" s="179"/>
      <c r="L1476" s="67" t="str">
        <f t="shared" si="455"/>
        <v/>
      </c>
      <c r="M1476" s="68">
        <f t="shared" si="456"/>
        <v>0</v>
      </c>
      <c r="N1476" s="66">
        <f t="shared" si="457"/>
        <v>0</v>
      </c>
      <c r="O1476" s="152"/>
      <c r="P1476" s="172">
        <f t="shared" si="453"/>
        <v>0</v>
      </c>
      <c r="Q1476" s="69">
        <f t="shared" si="458"/>
        <v>0</v>
      </c>
      <c r="R1476" s="62">
        <f t="shared" si="440"/>
        <v>0</v>
      </c>
      <c r="S1476" s="153"/>
      <c r="T1476" s="118" t="str">
        <f t="shared" si="454"/>
        <v/>
      </c>
      <c r="U1476" s="154"/>
      <c r="V1476" s="154"/>
      <c r="W1476" s="154"/>
      <c r="X1476" s="154"/>
      <c r="Y1476" s="154"/>
      <c r="Z1476" s="154"/>
      <c r="AA1476" s="154"/>
      <c r="AB1476" s="154"/>
      <c r="AC1476" s="154"/>
      <c r="AD1476" s="154"/>
      <c r="AE1476" s="154"/>
      <c r="AF1476" s="154"/>
      <c r="AG1476" s="63">
        <f t="shared" si="441"/>
        <v>0</v>
      </c>
      <c r="AH1476" s="56">
        <f t="shared" si="442"/>
        <v>0</v>
      </c>
      <c r="AI1476" s="56">
        <f t="shared" si="443"/>
        <v>0</v>
      </c>
      <c r="AJ1476" s="56">
        <f t="shared" si="444"/>
        <v>0</v>
      </c>
      <c r="AK1476" s="56">
        <f t="shared" si="445"/>
        <v>0</v>
      </c>
      <c r="AL1476" s="56">
        <f t="shared" si="446"/>
        <v>0</v>
      </c>
      <c r="AM1476" s="56">
        <f t="shared" si="447"/>
        <v>0</v>
      </c>
      <c r="AN1476" s="56">
        <f t="shared" si="448"/>
        <v>0</v>
      </c>
      <c r="AO1476" s="56">
        <f t="shared" si="449"/>
        <v>0</v>
      </c>
      <c r="AP1476" s="56">
        <f t="shared" si="450"/>
        <v>0</v>
      </c>
      <c r="AQ1476" s="56">
        <f t="shared" si="451"/>
        <v>0</v>
      </c>
      <c r="AR1476" s="86">
        <f t="shared" si="452"/>
        <v>0</v>
      </c>
    </row>
    <row r="1477" spans="1:44" x14ac:dyDescent="0.25">
      <c r="A1477" s="178"/>
      <c r="B1477" s="55" t="str">
        <f>_xlfn.IFNA(VLOOKUP(A1477,'Ajánlatkérő(k) adatai'!$B$4:$C$205,2,0),"")</f>
        <v/>
      </c>
      <c r="C1477" s="178"/>
      <c r="D1477" s="55" t="str">
        <f>_xlfn.IFNA(VLOOKUP(C1477,'Számlafizető(k) adatai'!$C$4:$D$203,2,0),"")</f>
        <v/>
      </c>
      <c r="E1477" s="55" t="str">
        <f>_xlfn.IFNA(VLOOKUP(C1477,'Számlafizető(k) adatai'!$C$4:$M$203,11,0),"")</f>
        <v/>
      </c>
      <c r="F1477" s="178"/>
      <c r="G1477" s="178"/>
      <c r="H1477" s="178"/>
      <c r="I1477" s="55" t="str">
        <f>IF(F1477="","",VLOOKUP(LEFT(F1477,5),'Technikai cellák'!B:C,2,0))</f>
        <v/>
      </c>
      <c r="J1477" s="55" t="str">
        <f>IF(F1477="","",VLOOKUP(I1477,'Technikai cellák'!$C$1:$D$12,2,0))</f>
        <v/>
      </c>
      <c r="K1477" s="179"/>
      <c r="L1477" s="67" t="str">
        <f t="shared" si="455"/>
        <v/>
      </c>
      <c r="M1477" s="68">
        <f t="shared" si="456"/>
        <v>0</v>
      </c>
      <c r="N1477" s="66">
        <f t="shared" si="457"/>
        <v>0</v>
      </c>
      <c r="O1477" s="152"/>
      <c r="P1477" s="172">
        <f t="shared" si="453"/>
        <v>0</v>
      </c>
      <c r="Q1477" s="69">
        <f t="shared" si="458"/>
        <v>0</v>
      </c>
      <c r="R1477" s="62">
        <f t="shared" ref="R1477:R1540" si="459">SUM(AG1477:AR1477)</f>
        <v>0</v>
      </c>
      <c r="S1477" s="153"/>
      <c r="T1477" s="118" t="str">
        <f t="shared" si="454"/>
        <v/>
      </c>
      <c r="U1477" s="154"/>
      <c r="V1477" s="154"/>
      <c r="W1477" s="154"/>
      <c r="X1477" s="154"/>
      <c r="Y1477" s="154"/>
      <c r="Z1477" s="154"/>
      <c r="AA1477" s="154"/>
      <c r="AB1477" s="154"/>
      <c r="AC1477" s="154"/>
      <c r="AD1477" s="154"/>
      <c r="AE1477" s="154"/>
      <c r="AF1477" s="154"/>
      <c r="AG1477" s="63">
        <f t="shared" ref="AG1477:AG1540" si="460">ROUND((U1477*$C$7)/$C$8,0)</f>
        <v>0</v>
      </c>
      <c r="AH1477" s="56">
        <f t="shared" ref="AH1477:AH1540" si="461">ROUND((V1477*$C$7)/$C$8,0)</f>
        <v>0</v>
      </c>
      <c r="AI1477" s="56">
        <f t="shared" ref="AI1477:AI1540" si="462">ROUND((W1477*$C$7)/$C$8,0)</f>
        <v>0</v>
      </c>
      <c r="AJ1477" s="56">
        <f t="shared" ref="AJ1477:AJ1540" si="463">ROUND((X1477*$C$7)/$C$8,0)</f>
        <v>0</v>
      </c>
      <c r="AK1477" s="56">
        <f t="shared" ref="AK1477:AK1540" si="464">ROUND((Y1477*$C$7)/$C$8,0)</f>
        <v>0</v>
      </c>
      <c r="AL1477" s="56">
        <f t="shared" ref="AL1477:AL1540" si="465">ROUND((Z1477*$C$7)/$C$8,0)</f>
        <v>0</v>
      </c>
      <c r="AM1477" s="56">
        <f t="shared" ref="AM1477:AM1540" si="466">ROUND((AA1477*$C$7)/$C$8,0)</f>
        <v>0</v>
      </c>
      <c r="AN1477" s="56">
        <f t="shared" ref="AN1477:AN1540" si="467">ROUND((AB1477*$C$7)/$C$8,0)</f>
        <v>0</v>
      </c>
      <c r="AO1477" s="56">
        <f t="shared" ref="AO1477:AO1540" si="468">ROUND((AC1477*$C$7)/$C$8,0)</f>
        <v>0</v>
      </c>
      <c r="AP1477" s="56">
        <f t="shared" ref="AP1477:AP1540" si="469">ROUND((AD1477*$C$7)/$C$8,0)</f>
        <v>0</v>
      </c>
      <c r="AQ1477" s="56">
        <f t="shared" ref="AQ1477:AQ1540" si="470">ROUND((AE1477*$C$7)/$C$8,0)</f>
        <v>0</v>
      </c>
      <c r="AR1477" s="86">
        <f t="shared" ref="AR1477:AR1540" si="471">ROUND((AF1477*$C$7)/$C$8,0)</f>
        <v>0</v>
      </c>
    </row>
    <row r="1478" spans="1:44" x14ac:dyDescent="0.25">
      <c r="A1478" s="178"/>
      <c r="B1478" s="55" t="str">
        <f>_xlfn.IFNA(VLOOKUP(A1478,'Ajánlatkérő(k) adatai'!$B$4:$C$205,2,0),"")</f>
        <v/>
      </c>
      <c r="C1478" s="178"/>
      <c r="D1478" s="55" t="str">
        <f>_xlfn.IFNA(VLOOKUP(C1478,'Számlafizető(k) adatai'!$C$4:$D$203,2,0),"")</f>
        <v/>
      </c>
      <c r="E1478" s="55" t="str">
        <f>_xlfn.IFNA(VLOOKUP(C1478,'Számlafizető(k) adatai'!$C$4:$M$203,11,0),"")</f>
        <v/>
      </c>
      <c r="F1478" s="178"/>
      <c r="G1478" s="178"/>
      <c r="H1478" s="178"/>
      <c r="I1478" s="55" t="str">
        <f>IF(F1478="","",VLOOKUP(LEFT(F1478,5),'Technikai cellák'!B:C,2,0))</f>
        <v/>
      </c>
      <c r="J1478" s="55" t="str">
        <f>IF(F1478="","",VLOOKUP(I1478,'Technikai cellák'!$C$1:$D$12,2,0))</f>
        <v/>
      </c>
      <c r="K1478" s="179"/>
      <c r="L1478" s="67" t="str">
        <f t="shared" si="455"/>
        <v/>
      </c>
      <c r="M1478" s="68">
        <f t="shared" si="456"/>
        <v>0</v>
      </c>
      <c r="N1478" s="66">
        <f t="shared" si="457"/>
        <v>0</v>
      </c>
      <c r="O1478" s="152"/>
      <c r="P1478" s="172">
        <f t="shared" si="453"/>
        <v>0</v>
      </c>
      <c r="Q1478" s="69">
        <f t="shared" si="458"/>
        <v>0</v>
      </c>
      <c r="R1478" s="62">
        <f t="shared" si="459"/>
        <v>0</v>
      </c>
      <c r="S1478" s="153"/>
      <c r="T1478" s="118" t="str">
        <f t="shared" si="454"/>
        <v/>
      </c>
      <c r="U1478" s="154"/>
      <c r="V1478" s="154"/>
      <c r="W1478" s="154"/>
      <c r="X1478" s="154"/>
      <c r="Y1478" s="154"/>
      <c r="Z1478" s="154"/>
      <c r="AA1478" s="154"/>
      <c r="AB1478" s="154"/>
      <c r="AC1478" s="154"/>
      <c r="AD1478" s="154"/>
      <c r="AE1478" s="154"/>
      <c r="AF1478" s="154"/>
      <c r="AG1478" s="63">
        <f t="shared" si="460"/>
        <v>0</v>
      </c>
      <c r="AH1478" s="56">
        <f t="shared" si="461"/>
        <v>0</v>
      </c>
      <c r="AI1478" s="56">
        <f t="shared" si="462"/>
        <v>0</v>
      </c>
      <c r="AJ1478" s="56">
        <f t="shared" si="463"/>
        <v>0</v>
      </c>
      <c r="AK1478" s="56">
        <f t="shared" si="464"/>
        <v>0</v>
      </c>
      <c r="AL1478" s="56">
        <f t="shared" si="465"/>
        <v>0</v>
      </c>
      <c r="AM1478" s="56">
        <f t="shared" si="466"/>
        <v>0</v>
      </c>
      <c r="AN1478" s="56">
        <f t="shared" si="467"/>
        <v>0</v>
      </c>
      <c r="AO1478" s="56">
        <f t="shared" si="468"/>
        <v>0</v>
      </c>
      <c r="AP1478" s="56">
        <f t="shared" si="469"/>
        <v>0</v>
      </c>
      <c r="AQ1478" s="56">
        <f t="shared" si="470"/>
        <v>0</v>
      </c>
      <c r="AR1478" s="86">
        <f t="shared" si="471"/>
        <v>0</v>
      </c>
    </row>
    <row r="1479" spans="1:44" x14ac:dyDescent="0.25">
      <c r="A1479" s="178"/>
      <c r="B1479" s="55" t="str">
        <f>_xlfn.IFNA(VLOOKUP(A1479,'Ajánlatkérő(k) adatai'!$B$4:$C$205,2,0),"")</f>
        <v/>
      </c>
      <c r="C1479" s="178"/>
      <c r="D1479" s="55" t="str">
        <f>_xlfn.IFNA(VLOOKUP(C1479,'Számlafizető(k) adatai'!$C$4:$D$203,2,0),"")</f>
        <v/>
      </c>
      <c r="E1479" s="55" t="str">
        <f>_xlfn.IFNA(VLOOKUP(C1479,'Számlafizető(k) adatai'!$C$4:$M$203,11,0),"")</f>
        <v/>
      </c>
      <c r="F1479" s="178"/>
      <c r="G1479" s="178"/>
      <c r="H1479" s="178"/>
      <c r="I1479" s="55" t="str">
        <f>IF(F1479="","",VLOOKUP(LEFT(F1479,5),'Technikai cellák'!B:C,2,0))</f>
        <v/>
      </c>
      <c r="J1479" s="55" t="str">
        <f>IF(F1479="","",VLOOKUP(I1479,'Technikai cellák'!$C$1:$D$12,2,0))</f>
        <v/>
      </c>
      <c r="K1479" s="179"/>
      <c r="L1479" s="67" t="str">
        <f t="shared" si="455"/>
        <v/>
      </c>
      <c r="M1479" s="68">
        <f t="shared" si="456"/>
        <v>0</v>
      </c>
      <c r="N1479" s="66">
        <f t="shared" si="457"/>
        <v>0</v>
      </c>
      <c r="O1479" s="152"/>
      <c r="P1479" s="172">
        <f t="shared" si="453"/>
        <v>0</v>
      </c>
      <c r="Q1479" s="69">
        <f t="shared" si="458"/>
        <v>0</v>
      </c>
      <c r="R1479" s="62">
        <f t="shared" si="459"/>
        <v>0</v>
      </c>
      <c r="S1479" s="153"/>
      <c r="T1479" s="118" t="str">
        <f t="shared" si="454"/>
        <v/>
      </c>
      <c r="U1479" s="154"/>
      <c r="V1479" s="154"/>
      <c r="W1479" s="154"/>
      <c r="X1479" s="154"/>
      <c r="Y1479" s="154"/>
      <c r="Z1479" s="154"/>
      <c r="AA1479" s="154"/>
      <c r="AB1479" s="154"/>
      <c r="AC1479" s="154"/>
      <c r="AD1479" s="154"/>
      <c r="AE1479" s="154"/>
      <c r="AF1479" s="154"/>
      <c r="AG1479" s="63">
        <f t="shared" si="460"/>
        <v>0</v>
      </c>
      <c r="AH1479" s="56">
        <f t="shared" si="461"/>
        <v>0</v>
      </c>
      <c r="AI1479" s="56">
        <f t="shared" si="462"/>
        <v>0</v>
      </c>
      <c r="AJ1479" s="56">
        <f t="shared" si="463"/>
        <v>0</v>
      </c>
      <c r="AK1479" s="56">
        <f t="shared" si="464"/>
        <v>0</v>
      </c>
      <c r="AL1479" s="56">
        <f t="shared" si="465"/>
        <v>0</v>
      </c>
      <c r="AM1479" s="56">
        <f t="shared" si="466"/>
        <v>0</v>
      </c>
      <c r="AN1479" s="56">
        <f t="shared" si="467"/>
        <v>0</v>
      </c>
      <c r="AO1479" s="56">
        <f t="shared" si="468"/>
        <v>0</v>
      </c>
      <c r="AP1479" s="56">
        <f t="shared" si="469"/>
        <v>0</v>
      </c>
      <c r="AQ1479" s="56">
        <f t="shared" si="470"/>
        <v>0</v>
      </c>
      <c r="AR1479" s="86">
        <f t="shared" si="471"/>
        <v>0</v>
      </c>
    </row>
    <row r="1480" spans="1:44" x14ac:dyDescent="0.25">
      <c r="A1480" s="178"/>
      <c r="B1480" s="55" t="str">
        <f>_xlfn.IFNA(VLOOKUP(A1480,'Ajánlatkérő(k) adatai'!$B$4:$C$205,2,0),"")</f>
        <v/>
      </c>
      <c r="C1480" s="178"/>
      <c r="D1480" s="55" t="str">
        <f>_xlfn.IFNA(VLOOKUP(C1480,'Számlafizető(k) adatai'!$C$4:$D$203,2,0),"")</f>
        <v/>
      </c>
      <c r="E1480" s="55" t="str">
        <f>_xlfn.IFNA(VLOOKUP(C1480,'Számlafizető(k) adatai'!$C$4:$M$203,11,0),"")</f>
        <v/>
      </c>
      <c r="F1480" s="178"/>
      <c r="G1480" s="178"/>
      <c r="H1480" s="178"/>
      <c r="I1480" s="55" t="str">
        <f>IF(F1480="","",VLOOKUP(LEFT(F1480,5),'Technikai cellák'!B:C,2,0))</f>
        <v/>
      </c>
      <c r="J1480" s="55" t="str">
        <f>IF(F1480="","",VLOOKUP(I1480,'Technikai cellák'!$C$1:$D$12,2,0))</f>
        <v/>
      </c>
      <c r="K1480" s="179"/>
      <c r="L1480" s="67" t="str">
        <f t="shared" si="455"/>
        <v/>
      </c>
      <c r="M1480" s="68">
        <f t="shared" si="456"/>
        <v>0</v>
      </c>
      <c r="N1480" s="66">
        <f t="shared" si="457"/>
        <v>0</v>
      </c>
      <c r="O1480" s="152"/>
      <c r="P1480" s="172">
        <f t="shared" si="453"/>
        <v>0</v>
      </c>
      <c r="Q1480" s="69">
        <f t="shared" si="458"/>
        <v>0</v>
      </c>
      <c r="R1480" s="62">
        <f t="shared" si="459"/>
        <v>0</v>
      </c>
      <c r="S1480" s="153"/>
      <c r="T1480" s="118" t="str">
        <f t="shared" si="454"/>
        <v/>
      </c>
      <c r="U1480" s="154"/>
      <c r="V1480" s="154"/>
      <c r="W1480" s="154"/>
      <c r="X1480" s="154"/>
      <c r="Y1480" s="154"/>
      <c r="Z1480" s="154"/>
      <c r="AA1480" s="154"/>
      <c r="AB1480" s="154"/>
      <c r="AC1480" s="154"/>
      <c r="AD1480" s="154"/>
      <c r="AE1480" s="154"/>
      <c r="AF1480" s="154"/>
      <c r="AG1480" s="63">
        <f t="shared" si="460"/>
        <v>0</v>
      </c>
      <c r="AH1480" s="56">
        <f t="shared" si="461"/>
        <v>0</v>
      </c>
      <c r="AI1480" s="56">
        <f t="shared" si="462"/>
        <v>0</v>
      </c>
      <c r="AJ1480" s="56">
        <f t="shared" si="463"/>
        <v>0</v>
      </c>
      <c r="AK1480" s="56">
        <f t="shared" si="464"/>
        <v>0</v>
      </c>
      <c r="AL1480" s="56">
        <f t="shared" si="465"/>
        <v>0</v>
      </c>
      <c r="AM1480" s="56">
        <f t="shared" si="466"/>
        <v>0</v>
      </c>
      <c r="AN1480" s="56">
        <f t="shared" si="467"/>
        <v>0</v>
      </c>
      <c r="AO1480" s="56">
        <f t="shared" si="468"/>
        <v>0</v>
      </c>
      <c r="AP1480" s="56">
        <f t="shared" si="469"/>
        <v>0</v>
      </c>
      <c r="AQ1480" s="56">
        <f t="shared" si="470"/>
        <v>0</v>
      </c>
      <c r="AR1480" s="86">
        <f t="shared" si="471"/>
        <v>0</v>
      </c>
    </row>
    <row r="1481" spans="1:44" x14ac:dyDescent="0.25">
      <c r="A1481" s="178"/>
      <c r="B1481" s="55" t="str">
        <f>_xlfn.IFNA(VLOOKUP(A1481,'Ajánlatkérő(k) adatai'!$B$4:$C$205,2,0),"")</f>
        <v/>
      </c>
      <c r="C1481" s="178"/>
      <c r="D1481" s="55" t="str">
        <f>_xlfn.IFNA(VLOOKUP(C1481,'Számlafizető(k) adatai'!$C$4:$D$203,2,0),"")</f>
        <v/>
      </c>
      <c r="E1481" s="55" t="str">
        <f>_xlfn.IFNA(VLOOKUP(C1481,'Számlafizető(k) adatai'!$C$4:$M$203,11,0),"")</f>
        <v/>
      </c>
      <c r="F1481" s="178"/>
      <c r="G1481" s="178"/>
      <c r="H1481" s="178"/>
      <c r="I1481" s="55" t="str">
        <f>IF(F1481="","",VLOOKUP(LEFT(F1481,5),'Technikai cellák'!B:C,2,0))</f>
        <v/>
      </c>
      <c r="J1481" s="55" t="str">
        <f>IF(F1481="","",VLOOKUP(I1481,'Technikai cellák'!$C$1:$D$12,2,0))</f>
        <v/>
      </c>
      <c r="K1481" s="179"/>
      <c r="L1481" s="67" t="str">
        <f t="shared" si="455"/>
        <v/>
      </c>
      <c r="M1481" s="68">
        <f t="shared" si="456"/>
        <v>0</v>
      </c>
      <c r="N1481" s="66">
        <f t="shared" si="457"/>
        <v>0</v>
      </c>
      <c r="O1481" s="152"/>
      <c r="P1481" s="172">
        <f t="shared" si="453"/>
        <v>0</v>
      </c>
      <c r="Q1481" s="69">
        <f t="shared" si="458"/>
        <v>0</v>
      </c>
      <c r="R1481" s="62">
        <f t="shared" si="459"/>
        <v>0</v>
      </c>
      <c r="S1481" s="153"/>
      <c r="T1481" s="118" t="str">
        <f t="shared" si="454"/>
        <v/>
      </c>
      <c r="U1481" s="154"/>
      <c r="V1481" s="154"/>
      <c r="W1481" s="154"/>
      <c r="X1481" s="154"/>
      <c r="Y1481" s="154"/>
      <c r="Z1481" s="154"/>
      <c r="AA1481" s="154"/>
      <c r="AB1481" s="154"/>
      <c r="AC1481" s="154"/>
      <c r="AD1481" s="154"/>
      <c r="AE1481" s="154"/>
      <c r="AF1481" s="154"/>
      <c r="AG1481" s="63">
        <f t="shared" si="460"/>
        <v>0</v>
      </c>
      <c r="AH1481" s="56">
        <f t="shared" si="461"/>
        <v>0</v>
      </c>
      <c r="AI1481" s="56">
        <f t="shared" si="462"/>
        <v>0</v>
      </c>
      <c r="AJ1481" s="56">
        <f t="shared" si="463"/>
        <v>0</v>
      </c>
      <c r="AK1481" s="56">
        <f t="shared" si="464"/>
        <v>0</v>
      </c>
      <c r="AL1481" s="56">
        <f t="shared" si="465"/>
        <v>0</v>
      </c>
      <c r="AM1481" s="56">
        <f t="shared" si="466"/>
        <v>0</v>
      </c>
      <c r="AN1481" s="56">
        <f t="shared" si="467"/>
        <v>0</v>
      </c>
      <c r="AO1481" s="56">
        <f t="shared" si="468"/>
        <v>0</v>
      </c>
      <c r="AP1481" s="56">
        <f t="shared" si="469"/>
        <v>0</v>
      </c>
      <c r="AQ1481" s="56">
        <f t="shared" si="470"/>
        <v>0</v>
      </c>
      <c r="AR1481" s="86">
        <f t="shared" si="471"/>
        <v>0</v>
      </c>
    </row>
    <row r="1482" spans="1:44" x14ac:dyDescent="0.25">
      <c r="A1482" s="178"/>
      <c r="B1482" s="55" t="str">
        <f>_xlfn.IFNA(VLOOKUP(A1482,'Ajánlatkérő(k) adatai'!$B$4:$C$205,2,0),"")</f>
        <v/>
      </c>
      <c r="C1482" s="178"/>
      <c r="D1482" s="55" t="str">
        <f>_xlfn.IFNA(VLOOKUP(C1482,'Számlafizető(k) adatai'!$C$4:$D$203,2,0),"")</f>
        <v/>
      </c>
      <c r="E1482" s="55" t="str">
        <f>_xlfn.IFNA(VLOOKUP(C1482,'Számlafizető(k) adatai'!$C$4:$M$203,11,0),"")</f>
        <v/>
      </c>
      <c r="F1482" s="178"/>
      <c r="G1482" s="178"/>
      <c r="H1482" s="178"/>
      <c r="I1482" s="55" t="str">
        <f>IF(F1482="","",VLOOKUP(LEFT(F1482,5),'Technikai cellák'!B:C,2,0))</f>
        <v/>
      </c>
      <c r="J1482" s="55" t="str">
        <f>IF(F1482="","",VLOOKUP(I1482,'Technikai cellák'!$C$1:$D$12,2,0))</f>
        <v/>
      </c>
      <c r="K1482" s="179"/>
      <c r="L1482" s="67" t="str">
        <f t="shared" si="455"/>
        <v/>
      </c>
      <c r="M1482" s="68">
        <f t="shared" si="456"/>
        <v>0</v>
      </c>
      <c r="N1482" s="66">
        <f t="shared" si="457"/>
        <v>0</v>
      </c>
      <c r="O1482" s="152"/>
      <c r="P1482" s="172">
        <f t="shared" si="453"/>
        <v>0</v>
      </c>
      <c r="Q1482" s="69">
        <f t="shared" si="458"/>
        <v>0</v>
      </c>
      <c r="R1482" s="62">
        <f t="shared" si="459"/>
        <v>0</v>
      </c>
      <c r="S1482" s="153"/>
      <c r="T1482" s="118" t="str">
        <f t="shared" si="454"/>
        <v/>
      </c>
      <c r="U1482" s="154"/>
      <c r="V1482" s="154"/>
      <c r="W1482" s="154"/>
      <c r="X1482" s="154"/>
      <c r="Y1482" s="154"/>
      <c r="Z1482" s="154"/>
      <c r="AA1482" s="154"/>
      <c r="AB1482" s="154"/>
      <c r="AC1482" s="154"/>
      <c r="AD1482" s="154"/>
      <c r="AE1482" s="154"/>
      <c r="AF1482" s="154"/>
      <c r="AG1482" s="63">
        <f t="shared" si="460"/>
        <v>0</v>
      </c>
      <c r="AH1482" s="56">
        <f t="shared" si="461"/>
        <v>0</v>
      </c>
      <c r="AI1482" s="56">
        <f t="shared" si="462"/>
        <v>0</v>
      </c>
      <c r="AJ1482" s="56">
        <f t="shared" si="463"/>
        <v>0</v>
      </c>
      <c r="AK1482" s="56">
        <f t="shared" si="464"/>
        <v>0</v>
      </c>
      <c r="AL1482" s="56">
        <f t="shared" si="465"/>
        <v>0</v>
      </c>
      <c r="AM1482" s="56">
        <f t="shared" si="466"/>
        <v>0</v>
      </c>
      <c r="AN1482" s="56">
        <f t="shared" si="467"/>
        <v>0</v>
      </c>
      <c r="AO1482" s="56">
        <f t="shared" si="468"/>
        <v>0</v>
      </c>
      <c r="AP1482" s="56">
        <f t="shared" si="469"/>
        <v>0</v>
      </c>
      <c r="AQ1482" s="56">
        <f t="shared" si="470"/>
        <v>0</v>
      </c>
      <c r="AR1482" s="86">
        <f t="shared" si="471"/>
        <v>0</v>
      </c>
    </row>
    <row r="1483" spans="1:44" x14ac:dyDescent="0.25">
      <c r="A1483" s="178"/>
      <c r="B1483" s="55" t="str">
        <f>_xlfn.IFNA(VLOOKUP(A1483,'Ajánlatkérő(k) adatai'!$B$4:$C$205,2,0),"")</f>
        <v/>
      </c>
      <c r="C1483" s="178"/>
      <c r="D1483" s="55" t="str">
        <f>_xlfn.IFNA(VLOOKUP(C1483,'Számlafizető(k) adatai'!$C$4:$D$203,2,0),"")</f>
        <v/>
      </c>
      <c r="E1483" s="55" t="str">
        <f>_xlfn.IFNA(VLOOKUP(C1483,'Számlafizető(k) adatai'!$C$4:$M$203,11,0),"")</f>
        <v/>
      </c>
      <c r="F1483" s="178"/>
      <c r="G1483" s="178"/>
      <c r="H1483" s="178"/>
      <c r="I1483" s="55" t="str">
        <f>IF(F1483="","",VLOOKUP(LEFT(F1483,5),'Technikai cellák'!B:C,2,0))</f>
        <v/>
      </c>
      <c r="J1483" s="55" t="str">
        <f>IF(F1483="","",VLOOKUP(I1483,'Technikai cellák'!$C$1:$D$12,2,0))</f>
        <v/>
      </c>
      <c r="K1483" s="179"/>
      <c r="L1483" s="67" t="str">
        <f t="shared" si="455"/>
        <v/>
      </c>
      <c r="M1483" s="68">
        <f t="shared" si="456"/>
        <v>0</v>
      </c>
      <c r="N1483" s="66">
        <f t="shared" si="457"/>
        <v>0</v>
      </c>
      <c r="O1483" s="152"/>
      <c r="P1483" s="172">
        <f t="shared" si="453"/>
        <v>0</v>
      </c>
      <c r="Q1483" s="69">
        <f t="shared" si="458"/>
        <v>0</v>
      </c>
      <c r="R1483" s="62">
        <f t="shared" si="459"/>
        <v>0</v>
      </c>
      <c r="S1483" s="153"/>
      <c r="T1483" s="118" t="str">
        <f t="shared" si="454"/>
        <v/>
      </c>
      <c r="U1483" s="154"/>
      <c r="V1483" s="154"/>
      <c r="W1483" s="154"/>
      <c r="X1483" s="154"/>
      <c r="Y1483" s="154"/>
      <c r="Z1483" s="154"/>
      <c r="AA1483" s="154"/>
      <c r="AB1483" s="154"/>
      <c r="AC1483" s="154"/>
      <c r="AD1483" s="154"/>
      <c r="AE1483" s="154"/>
      <c r="AF1483" s="154"/>
      <c r="AG1483" s="63">
        <f t="shared" si="460"/>
        <v>0</v>
      </c>
      <c r="AH1483" s="56">
        <f t="shared" si="461"/>
        <v>0</v>
      </c>
      <c r="AI1483" s="56">
        <f t="shared" si="462"/>
        <v>0</v>
      </c>
      <c r="AJ1483" s="56">
        <f t="shared" si="463"/>
        <v>0</v>
      </c>
      <c r="AK1483" s="56">
        <f t="shared" si="464"/>
        <v>0</v>
      </c>
      <c r="AL1483" s="56">
        <f t="shared" si="465"/>
        <v>0</v>
      </c>
      <c r="AM1483" s="56">
        <f t="shared" si="466"/>
        <v>0</v>
      </c>
      <c r="AN1483" s="56">
        <f t="shared" si="467"/>
        <v>0</v>
      </c>
      <c r="AO1483" s="56">
        <f t="shared" si="468"/>
        <v>0</v>
      </c>
      <c r="AP1483" s="56">
        <f t="shared" si="469"/>
        <v>0</v>
      </c>
      <c r="AQ1483" s="56">
        <f t="shared" si="470"/>
        <v>0</v>
      </c>
      <c r="AR1483" s="86">
        <f t="shared" si="471"/>
        <v>0</v>
      </c>
    </row>
    <row r="1484" spans="1:44" x14ac:dyDescent="0.25">
      <c r="A1484" s="178"/>
      <c r="B1484" s="55" t="str">
        <f>_xlfn.IFNA(VLOOKUP(A1484,'Ajánlatkérő(k) adatai'!$B$4:$C$205,2,0),"")</f>
        <v/>
      </c>
      <c r="C1484" s="178"/>
      <c r="D1484" s="55" t="str">
        <f>_xlfn.IFNA(VLOOKUP(C1484,'Számlafizető(k) adatai'!$C$4:$D$203,2,0),"")</f>
        <v/>
      </c>
      <c r="E1484" s="55" t="str">
        <f>_xlfn.IFNA(VLOOKUP(C1484,'Számlafizető(k) adatai'!$C$4:$M$203,11,0),"")</f>
        <v/>
      </c>
      <c r="F1484" s="178"/>
      <c r="G1484" s="178"/>
      <c r="H1484" s="178"/>
      <c r="I1484" s="55" t="str">
        <f>IF(F1484="","",VLOOKUP(LEFT(F1484,5),'Technikai cellák'!B:C,2,0))</f>
        <v/>
      </c>
      <c r="J1484" s="55" t="str">
        <f>IF(F1484="","",VLOOKUP(I1484,'Technikai cellák'!$C$1:$D$12,2,0))</f>
        <v/>
      </c>
      <c r="K1484" s="179"/>
      <c r="L1484" s="67" t="str">
        <f t="shared" si="455"/>
        <v/>
      </c>
      <c r="M1484" s="68">
        <f t="shared" si="456"/>
        <v>0</v>
      </c>
      <c r="N1484" s="66">
        <f t="shared" si="457"/>
        <v>0</v>
      </c>
      <c r="O1484" s="152"/>
      <c r="P1484" s="172">
        <f t="shared" si="453"/>
        <v>0</v>
      </c>
      <c r="Q1484" s="69">
        <f t="shared" si="458"/>
        <v>0</v>
      </c>
      <c r="R1484" s="62">
        <f t="shared" si="459"/>
        <v>0</v>
      </c>
      <c r="S1484" s="153"/>
      <c r="T1484" s="118" t="str">
        <f t="shared" si="454"/>
        <v/>
      </c>
      <c r="U1484" s="154"/>
      <c r="V1484" s="154"/>
      <c r="W1484" s="154"/>
      <c r="X1484" s="154"/>
      <c r="Y1484" s="154"/>
      <c r="Z1484" s="154"/>
      <c r="AA1484" s="154"/>
      <c r="AB1484" s="154"/>
      <c r="AC1484" s="154"/>
      <c r="AD1484" s="154"/>
      <c r="AE1484" s="154"/>
      <c r="AF1484" s="154"/>
      <c r="AG1484" s="63">
        <f t="shared" si="460"/>
        <v>0</v>
      </c>
      <c r="AH1484" s="56">
        <f t="shared" si="461"/>
        <v>0</v>
      </c>
      <c r="AI1484" s="56">
        <f t="shared" si="462"/>
        <v>0</v>
      </c>
      <c r="AJ1484" s="56">
        <f t="shared" si="463"/>
        <v>0</v>
      </c>
      <c r="AK1484" s="56">
        <f t="shared" si="464"/>
        <v>0</v>
      </c>
      <c r="AL1484" s="56">
        <f t="shared" si="465"/>
        <v>0</v>
      </c>
      <c r="AM1484" s="56">
        <f t="shared" si="466"/>
        <v>0</v>
      </c>
      <c r="AN1484" s="56">
        <f t="shared" si="467"/>
        <v>0</v>
      </c>
      <c r="AO1484" s="56">
        <f t="shared" si="468"/>
        <v>0</v>
      </c>
      <c r="AP1484" s="56">
        <f t="shared" si="469"/>
        <v>0</v>
      </c>
      <c r="AQ1484" s="56">
        <f t="shared" si="470"/>
        <v>0</v>
      </c>
      <c r="AR1484" s="86">
        <f t="shared" si="471"/>
        <v>0</v>
      </c>
    </row>
    <row r="1485" spans="1:44" x14ac:dyDescent="0.25">
      <c r="A1485" s="178"/>
      <c r="B1485" s="55" t="str">
        <f>_xlfn.IFNA(VLOOKUP(A1485,'Ajánlatkérő(k) adatai'!$B$4:$C$205,2,0),"")</f>
        <v/>
      </c>
      <c r="C1485" s="178"/>
      <c r="D1485" s="55" t="str">
        <f>_xlfn.IFNA(VLOOKUP(C1485,'Számlafizető(k) adatai'!$C$4:$D$203,2,0),"")</f>
        <v/>
      </c>
      <c r="E1485" s="55" t="str">
        <f>_xlfn.IFNA(VLOOKUP(C1485,'Számlafizető(k) adatai'!$C$4:$M$203,11,0),"")</f>
        <v/>
      </c>
      <c r="F1485" s="178"/>
      <c r="G1485" s="178"/>
      <c r="H1485" s="178"/>
      <c r="I1485" s="55" t="str">
        <f>IF(F1485="","",VLOOKUP(LEFT(F1485,5),'Technikai cellák'!B:C,2,0))</f>
        <v/>
      </c>
      <c r="J1485" s="55" t="str">
        <f>IF(F1485="","",VLOOKUP(I1485,'Technikai cellák'!$C$1:$D$12,2,0))</f>
        <v/>
      </c>
      <c r="K1485" s="179"/>
      <c r="L1485" s="67" t="str">
        <f t="shared" si="455"/>
        <v/>
      </c>
      <c r="M1485" s="68">
        <f t="shared" si="456"/>
        <v>0</v>
      </c>
      <c r="N1485" s="66">
        <f t="shared" si="457"/>
        <v>0</v>
      </c>
      <c r="O1485" s="152"/>
      <c r="P1485" s="172">
        <f t="shared" si="453"/>
        <v>0</v>
      </c>
      <c r="Q1485" s="69">
        <f t="shared" si="458"/>
        <v>0</v>
      </c>
      <c r="R1485" s="62">
        <f t="shared" si="459"/>
        <v>0</v>
      </c>
      <c r="S1485" s="153"/>
      <c r="T1485" s="118" t="str">
        <f t="shared" si="454"/>
        <v/>
      </c>
      <c r="U1485" s="154"/>
      <c r="V1485" s="154"/>
      <c r="W1485" s="154"/>
      <c r="X1485" s="154"/>
      <c r="Y1485" s="154"/>
      <c r="Z1485" s="154"/>
      <c r="AA1485" s="154"/>
      <c r="AB1485" s="154"/>
      <c r="AC1485" s="154"/>
      <c r="AD1485" s="154"/>
      <c r="AE1485" s="154"/>
      <c r="AF1485" s="154"/>
      <c r="AG1485" s="63">
        <f t="shared" si="460"/>
        <v>0</v>
      </c>
      <c r="AH1485" s="56">
        <f t="shared" si="461"/>
        <v>0</v>
      </c>
      <c r="AI1485" s="56">
        <f t="shared" si="462"/>
        <v>0</v>
      </c>
      <c r="AJ1485" s="56">
        <f t="shared" si="463"/>
        <v>0</v>
      </c>
      <c r="AK1485" s="56">
        <f t="shared" si="464"/>
        <v>0</v>
      </c>
      <c r="AL1485" s="56">
        <f t="shared" si="465"/>
        <v>0</v>
      </c>
      <c r="AM1485" s="56">
        <f t="shared" si="466"/>
        <v>0</v>
      </c>
      <c r="AN1485" s="56">
        <f t="shared" si="467"/>
        <v>0</v>
      </c>
      <c r="AO1485" s="56">
        <f t="shared" si="468"/>
        <v>0</v>
      </c>
      <c r="AP1485" s="56">
        <f t="shared" si="469"/>
        <v>0</v>
      </c>
      <c r="AQ1485" s="56">
        <f t="shared" si="470"/>
        <v>0</v>
      </c>
      <c r="AR1485" s="86">
        <f t="shared" si="471"/>
        <v>0</v>
      </c>
    </row>
    <row r="1486" spans="1:44" x14ac:dyDescent="0.25">
      <c r="A1486" s="178"/>
      <c r="B1486" s="55" t="str">
        <f>_xlfn.IFNA(VLOOKUP(A1486,'Ajánlatkérő(k) adatai'!$B$4:$C$205,2,0),"")</f>
        <v/>
      </c>
      <c r="C1486" s="178"/>
      <c r="D1486" s="55" t="str">
        <f>_xlfn.IFNA(VLOOKUP(C1486,'Számlafizető(k) adatai'!$C$4:$D$203,2,0),"")</f>
        <v/>
      </c>
      <c r="E1486" s="55" t="str">
        <f>_xlfn.IFNA(VLOOKUP(C1486,'Számlafizető(k) adatai'!$C$4:$M$203,11,0),"")</f>
        <v/>
      </c>
      <c r="F1486" s="178"/>
      <c r="G1486" s="178"/>
      <c r="H1486" s="178"/>
      <c r="I1486" s="55" t="str">
        <f>IF(F1486="","",VLOOKUP(LEFT(F1486,5),'Technikai cellák'!B:C,2,0))</f>
        <v/>
      </c>
      <c r="J1486" s="55" t="str">
        <f>IF(F1486="","",VLOOKUP(I1486,'Technikai cellák'!$C$1:$D$12,2,0))</f>
        <v/>
      </c>
      <c r="K1486" s="179"/>
      <c r="L1486" s="67" t="str">
        <f t="shared" si="455"/>
        <v/>
      </c>
      <c r="M1486" s="68">
        <f t="shared" si="456"/>
        <v>0</v>
      </c>
      <c r="N1486" s="66">
        <f t="shared" si="457"/>
        <v>0</v>
      </c>
      <c r="O1486" s="152"/>
      <c r="P1486" s="172">
        <f t="shared" si="453"/>
        <v>0</v>
      </c>
      <c r="Q1486" s="69">
        <f t="shared" si="458"/>
        <v>0</v>
      </c>
      <c r="R1486" s="62">
        <f t="shared" si="459"/>
        <v>0</v>
      </c>
      <c r="S1486" s="153"/>
      <c r="T1486" s="118" t="str">
        <f t="shared" si="454"/>
        <v/>
      </c>
      <c r="U1486" s="154"/>
      <c r="V1486" s="154"/>
      <c r="W1486" s="154"/>
      <c r="X1486" s="154"/>
      <c r="Y1486" s="154"/>
      <c r="Z1486" s="154"/>
      <c r="AA1486" s="154"/>
      <c r="AB1486" s="154"/>
      <c r="AC1486" s="154"/>
      <c r="AD1486" s="154"/>
      <c r="AE1486" s="154"/>
      <c r="AF1486" s="154"/>
      <c r="AG1486" s="63">
        <f t="shared" si="460"/>
        <v>0</v>
      </c>
      <c r="AH1486" s="56">
        <f t="shared" si="461"/>
        <v>0</v>
      </c>
      <c r="AI1486" s="56">
        <f t="shared" si="462"/>
        <v>0</v>
      </c>
      <c r="AJ1486" s="56">
        <f t="shared" si="463"/>
        <v>0</v>
      </c>
      <c r="AK1486" s="56">
        <f t="shared" si="464"/>
        <v>0</v>
      </c>
      <c r="AL1486" s="56">
        <f t="shared" si="465"/>
        <v>0</v>
      </c>
      <c r="AM1486" s="56">
        <f t="shared" si="466"/>
        <v>0</v>
      </c>
      <c r="AN1486" s="56">
        <f t="shared" si="467"/>
        <v>0</v>
      </c>
      <c r="AO1486" s="56">
        <f t="shared" si="468"/>
        <v>0</v>
      </c>
      <c r="AP1486" s="56">
        <f t="shared" si="469"/>
        <v>0</v>
      </c>
      <c r="AQ1486" s="56">
        <f t="shared" si="470"/>
        <v>0</v>
      </c>
      <c r="AR1486" s="86">
        <f t="shared" si="471"/>
        <v>0</v>
      </c>
    </row>
    <row r="1487" spans="1:44" x14ac:dyDescent="0.25">
      <c r="A1487" s="178"/>
      <c r="B1487" s="55" t="str">
        <f>_xlfn.IFNA(VLOOKUP(A1487,'Ajánlatkérő(k) adatai'!$B$4:$C$205,2,0),"")</f>
        <v/>
      </c>
      <c r="C1487" s="178"/>
      <c r="D1487" s="55" t="str">
        <f>_xlfn.IFNA(VLOOKUP(C1487,'Számlafizető(k) adatai'!$C$4:$D$203,2,0),"")</f>
        <v/>
      </c>
      <c r="E1487" s="55" t="str">
        <f>_xlfn.IFNA(VLOOKUP(C1487,'Számlafizető(k) adatai'!$C$4:$M$203,11,0),"")</f>
        <v/>
      </c>
      <c r="F1487" s="178"/>
      <c r="G1487" s="178"/>
      <c r="H1487" s="178"/>
      <c r="I1487" s="55" t="str">
        <f>IF(F1487="","",VLOOKUP(LEFT(F1487,5),'Technikai cellák'!B:C,2,0))</f>
        <v/>
      </c>
      <c r="J1487" s="55" t="str">
        <f>IF(F1487="","",VLOOKUP(I1487,'Technikai cellák'!$C$1:$D$12,2,0))</f>
        <v/>
      </c>
      <c r="K1487" s="179"/>
      <c r="L1487" s="67" t="str">
        <f t="shared" si="455"/>
        <v/>
      </c>
      <c r="M1487" s="68">
        <f t="shared" si="456"/>
        <v>0</v>
      </c>
      <c r="N1487" s="66">
        <f t="shared" si="457"/>
        <v>0</v>
      </c>
      <c r="O1487" s="152"/>
      <c r="P1487" s="172">
        <f t="shared" si="453"/>
        <v>0</v>
      </c>
      <c r="Q1487" s="69">
        <f t="shared" si="458"/>
        <v>0</v>
      </c>
      <c r="R1487" s="62">
        <f t="shared" si="459"/>
        <v>0</v>
      </c>
      <c r="S1487" s="153"/>
      <c r="T1487" s="118" t="str">
        <f t="shared" si="454"/>
        <v/>
      </c>
      <c r="U1487" s="154"/>
      <c r="V1487" s="154"/>
      <c r="W1487" s="154"/>
      <c r="X1487" s="154"/>
      <c r="Y1487" s="154"/>
      <c r="Z1487" s="154"/>
      <c r="AA1487" s="154"/>
      <c r="AB1487" s="154"/>
      <c r="AC1487" s="154"/>
      <c r="AD1487" s="154"/>
      <c r="AE1487" s="154"/>
      <c r="AF1487" s="154"/>
      <c r="AG1487" s="63">
        <f t="shared" si="460"/>
        <v>0</v>
      </c>
      <c r="AH1487" s="56">
        <f t="shared" si="461"/>
        <v>0</v>
      </c>
      <c r="AI1487" s="56">
        <f t="shared" si="462"/>
        <v>0</v>
      </c>
      <c r="AJ1487" s="56">
        <f t="shared" si="463"/>
        <v>0</v>
      </c>
      <c r="AK1487" s="56">
        <f t="shared" si="464"/>
        <v>0</v>
      </c>
      <c r="AL1487" s="56">
        <f t="shared" si="465"/>
        <v>0</v>
      </c>
      <c r="AM1487" s="56">
        <f t="shared" si="466"/>
        <v>0</v>
      </c>
      <c r="AN1487" s="56">
        <f t="shared" si="467"/>
        <v>0</v>
      </c>
      <c r="AO1487" s="56">
        <f t="shared" si="468"/>
        <v>0</v>
      </c>
      <c r="AP1487" s="56">
        <f t="shared" si="469"/>
        <v>0</v>
      </c>
      <c r="AQ1487" s="56">
        <f t="shared" si="470"/>
        <v>0</v>
      </c>
      <c r="AR1487" s="86">
        <f t="shared" si="471"/>
        <v>0</v>
      </c>
    </row>
    <row r="1488" spans="1:44" x14ac:dyDescent="0.25">
      <c r="A1488" s="178"/>
      <c r="B1488" s="55" t="str">
        <f>_xlfn.IFNA(VLOOKUP(A1488,'Ajánlatkérő(k) adatai'!$B$4:$C$205,2,0),"")</f>
        <v/>
      </c>
      <c r="C1488" s="178"/>
      <c r="D1488" s="55" t="str">
        <f>_xlfn.IFNA(VLOOKUP(C1488,'Számlafizető(k) adatai'!$C$4:$D$203,2,0),"")</f>
        <v/>
      </c>
      <c r="E1488" s="55" t="str">
        <f>_xlfn.IFNA(VLOOKUP(C1488,'Számlafizető(k) adatai'!$C$4:$M$203,11,0),"")</f>
        <v/>
      </c>
      <c r="F1488" s="178"/>
      <c r="G1488" s="178"/>
      <c r="H1488" s="178"/>
      <c r="I1488" s="55" t="str">
        <f>IF(F1488="","",VLOOKUP(LEFT(F1488,5),'Technikai cellák'!B:C,2,0))</f>
        <v/>
      </c>
      <c r="J1488" s="55" t="str">
        <f>IF(F1488="","",VLOOKUP(I1488,'Technikai cellák'!$C$1:$D$12,2,0))</f>
        <v/>
      </c>
      <c r="K1488" s="179"/>
      <c r="L1488" s="67" t="str">
        <f t="shared" si="455"/>
        <v/>
      </c>
      <c r="M1488" s="68">
        <f t="shared" si="456"/>
        <v>0</v>
      </c>
      <c r="N1488" s="66">
        <f t="shared" si="457"/>
        <v>0</v>
      </c>
      <c r="O1488" s="152"/>
      <c r="P1488" s="172">
        <f t="shared" ref="P1488:P1551" si="472">ROUND((IF(K1488&lt;100,0,K1488*$C$7)/$C$8),0)</f>
        <v>0</v>
      </c>
      <c r="Q1488" s="69">
        <f t="shared" si="458"/>
        <v>0</v>
      </c>
      <c r="R1488" s="62">
        <f t="shared" si="459"/>
        <v>0</v>
      </c>
      <c r="S1488" s="153"/>
      <c r="T1488" s="118" t="str">
        <f t="shared" si="454"/>
        <v/>
      </c>
      <c r="U1488" s="154"/>
      <c r="V1488" s="154"/>
      <c r="W1488" s="154"/>
      <c r="X1488" s="154"/>
      <c r="Y1488" s="154"/>
      <c r="Z1488" s="154"/>
      <c r="AA1488" s="154"/>
      <c r="AB1488" s="154"/>
      <c r="AC1488" s="154"/>
      <c r="AD1488" s="154"/>
      <c r="AE1488" s="154"/>
      <c r="AF1488" s="154"/>
      <c r="AG1488" s="63">
        <f t="shared" si="460"/>
        <v>0</v>
      </c>
      <c r="AH1488" s="56">
        <f t="shared" si="461"/>
        <v>0</v>
      </c>
      <c r="AI1488" s="56">
        <f t="shared" si="462"/>
        <v>0</v>
      </c>
      <c r="AJ1488" s="56">
        <f t="shared" si="463"/>
        <v>0</v>
      </c>
      <c r="AK1488" s="56">
        <f t="shared" si="464"/>
        <v>0</v>
      </c>
      <c r="AL1488" s="56">
        <f t="shared" si="465"/>
        <v>0</v>
      </c>
      <c r="AM1488" s="56">
        <f t="shared" si="466"/>
        <v>0</v>
      </c>
      <c r="AN1488" s="56">
        <f t="shared" si="467"/>
        <v>0</v>
      </c>
      <c r="AO1488" s="56">
        <f t="shared" si="468"/>
        <v>0</v>
      </c>
      <c r="AP1488" s="56">
        <f t="shared" si="469"/>
        <v>0</v>
      </c>
      <c r="AQ1488" s="56">
        <f t="shared" si="470"/>
        <v>0</v>
      </c>
      <c r="AR1488" s="86">
        <f t="shared" si="471"/>
        <v>0</v>
      </c>
    </row>
    <row r="1489" spans="1:44" x14ac:dyDescent="0.25">
      <c r="A1489" s="178"/>
      <c r="B1489" s="55" t="str">
        <f>_xlfn.IFNA(VLOOKUP(A1489,'Ajánlatkérő(k) adatai'!$B$4:$C$205,2,0),"")</f>
        <v/>
      </c>
      <c r="C1489" s="178"/>
      <c r="D1489" s="55" t="str">
        <f>_xlfn.IFNA(VLOOKUP(C1489,'Számlafizető(k) adatai'!$C$4:$D$203,2,0),"")</f>
        <v/>
      </c>
      <c r="E1489" s="55" t="str">
        <f>_xlfn.IFNA(VLOOKUP(C1489,'Számlafizető(k) adatai'!$C$4:$M$203,11,0),"")</f>
        <v/>
      </c>
      <c r="F1489" s="178"/>
      <c r="G1489" s="178"/>
      <c r="H1489" s="178"/>
      <c r="I1489" s="55" t="str">
        <f>IF(F1489="","",VLOOKUP(LEFT(F1489,5),'Technikai cellák'!B:C,2,0))</f>
        <v/>
      </c>
      <c r="J1489" s="55" t="str">
        <f>IF(F1489="","",VLOOKUP(I1489,'Technikai cellák'!$C$1:$D$12,2,0))</f>
        <v/>
      </c>
      <c r="K1489" s="179"/>
      <c r="L1489" s="67" t="str">
        <f t="shared" si="455"/>
        <v/>
      </c>
      <c r="M1489" s="68">
        <f t="shared" si="456"/>
        <v>0</v>
      </c>
      <c r="N1489" s="66">
        <f t="shared" si="457"/>
        <v>0</v>
      </c>
      <c r="O1489" s="152"/>
      <c r="P1489" s="172">
        <f t="shared" si="472"/>
        <v>0</v>
      </c>
      <c r="Q1489" s="69">
        <f t="shared" si="458"/>
        <v>0</v>
      </c>
      <c r="R1489" s="62">
        <f t="shared" si="459"/>
        <v>0</v>
      </c>
      <c r="S1489" s="153"/>
      <c r="T1489" s="118" t="str">
        <f t="shared" si="454"/>
        <v/>
      </c>
      <c r="U1489" s="154"/>
      <c r="V1489" s="154"/>
      <c r="W1489" s="154"/>
      <c r="X1489" s="154"/>
      <c r="Y1489" s="154"/>
      <c r="Z1489" s="154"/>
      <c r="AA1489" s="154"/>
      <c r="AB1489" s="154"/>
      <c r="AC1489" s="154"/>
      <c r="AD1489" s="154"/>
      <c r="AE1489" s="154"/>
      <c r="AF1489" s="154"/>
      <c r="AG1489" s="63">
        <f t="shared" si="460"/>
        <v>0</v>
      </c>
      <c r="AH1489" s="56">
        <f t="shared" si="461"/>
        <v>0</v>
      </c>
      <c r="AI1489" s="56">
        <f t="shared" si="462"/>
        <v>0</v>
      </c>
      <c r="AJ1489" s="56">
        <f t="shared" si="463"/>
        <v>0</v>
      </c>
      <c r="AK1489" s="56">
        <f t="shared" si="464"/>
        <v>0</v>
      </c>
      <c r="AL1489" s="56">
        <f t="shared" si="465"/>
        <v>0</v>
      </c>
      <c r="AM1489" s="56">
        <f t="shared" si="466"/>
        <v>0</v>
      </c>
      <c r="AN1489" s="56">
        <f t="shared" si="467"/>
        <v>0</v>
      </c>
      <c r="AO1489" s="56">
        <f t="shared" si="468"/>
        <v>0</v>
      </c>
      <c r="AP1489" s="56">
        <f t="shared" si="469"/>
        <v>0</v>
      </c>
      <c r="AQ1489" s="56">
        <f t="shared" si="470"/>
        <v>0</v>
      </c>
      <c r="AR1489" s="86">
        <f t="shared" si="471"/>
        <v>0</v>
      </c>
    </row>
    <row r="1490" spans="1:44" x14ac:dyDescent="0.25">
      <c r="A1490" s="178"/>
      <c r="B1490" s="55" t="str">
        <f>_xlfn.IFNA(VLOOKUP(A1490,'Ajánlatkérő(k) adatai'!$B$4:$C$205,2,0),"")</f>
        <v/>
      </c>
      <c r="C1490" s="178"/>
      <c r="D1490" s="55" t="str">
        <f>_xlfn.IFNA(VLOOKUP(C1490,'Számlafizető(k) adatai'!$C$4:$D$203,2,0),"")</f>
        <v/>
      </c>
      <c r="E1490" s="55" t="str">
        <f>_xlfn.IFNA(VLOOKUP(C1490,'Számlafizető(k) adatai'!$C$4:$M$203,11,0),"")</f>
        <v/>
      </c>
      <c r="F1490" s="178"/>
      <c r="G1490" s="178"/>
      <c r="H1490" s="178"/>
      <c r="I1490" s="55" t="str">
        <f>IF(F1490="","",VLOOKUP(LEFT(F1490,5),'Technikai cellák'!B:C,2,0))</f>
        <v/>
      </c>
      <c r="J1490" s="55" t="str">
        <f>IF(F1490="","",VLOOKUP(I1490,'Technikai cellák'!$C$1:$D$12,2,0))</f>
        <v/>
      </c>
      <c r="K1490" s="179"/>
      <c r="L1490" s="67" t="str">
        <f t="shared" si="455"/>
        <v/>
      </c>
      <c r="M1490" s="68">
        <f t="shared" si="456"/>
        <v>0</v>
      </c>
      <c r="N1490" s="66">
        <f t="shared" si="457"/>
        <v>0</v>
      </c>
      <c r="O1490" s="152"/>
      <c r="P1490" s="172">
        <f t="shared" si="472"/>
        <v>0</v>
      </c>
      <c r="Q1490" s="69">
        <f t="shared" si="458"/>
        <v>0</v>
      </c>
      <c r="R1490" s="62">
        <f t="shared" si="459"/>
        <v>0</v>
      </c>
      <c r="S1490" s="153"/>
      <c r="T1490" s="118" t="str">
        <f t="shared" ref="T1490:T1553" si="473">IF(S1490="","",IF((DAYS360(S1490,$C$4,TRUE))/30&lt;0,"",(DAYS360(S1490,$C$4,))/30))</f>
        <v/>
      </c>
      <c r="U1490" s="154"/>
      <c r="V1490" s="154"/>
      <c r="W1490" s="154"/>
      <c r="X1490" s="154"/>
      <c r="Y1490" s="154"/>
      <c r="Z1490" s="154"/>
      <c r="AA1490" s="154"/>
      <c r="AB1490" s="154"/>
      <c r="AC1490" s="154"/>
      <c r="AD1490" s="154"/>
      <c r="AE1490" s="154"/>
      <c r="AF1490" s="154"/>
      <c r="AG1490" s="63">
        <f t="shared" si="460"/>
        <v>0</v>
      </c>
      <c r="AH1490" s="56">
        <f t="shared" si="461"/>
        <v>0</v>
      </c>
      <c r="AI1490" s="56">
        <f t="shared" si="462"/>
        <v>0</v>
      </c>
      <c r="AJ1490" s="56">
        <f t="shared" si="463"/>
        <v>0</v>
      </c>
      <c r="AK1490" s="56">
        <f t="shared" si="464"/>
        <v>0</v>
      </c>
      <c r="AL1490" s="56">
        <f t="shared" si="465"/>
        <v>0</v>
      </c>
      <c r="AM1490" s="56">
        <f t="shared" si="466"/>
        <v>0</v>
      </c>
      <c r="AN1490" s="56">
        <f t="shared" si="467"/>
        <v>0</v>
      </c>
      <c r="AO1490" s="56">
        <f t="shared" si="468"/>
        <v>0</v>
      </c>
      <c r="AP1490" s="56">
        <f t="shared" si="469"/>
        <v>0</v>
      </c>
      <c r="AQ1490" s="56">
        <f t="shared" si="470"/>
        <v>0</v>
      </c>
      <c r="AR1490" s="86">
        <f t="shared" si="471"/>
        <v>0</v>
      </c>
    </row>
    <row r="1491" spans="1:44" x14ac:dyDescent="0.25">
      <c r="A1491" s="178"/>
      <c r="B1491" s="55" t="str">
        <f>_xlfn.IFNA(VLOOKUP(A1491,'Ajánlatkérő(k) adatai'!$B$4:$C$205,2,0),"")</f>
        <v/>
      </c>
      <c r="C1491" s="178"/>
      <c r="D1491" s="55" t="str">
        <f>_xlfn.IFNA(VLOOKUP(C1491,'Számlafizető(k) adatai'!$C$4:$D$203,2,0),"")</f>
        <v/>
      </c>
      <c r="E1491" s="55" t="str">
        <f>_xlfn.IFNA(VLOOKUP(C1491,'Számlafizető(k) adatai'!$C$4:$M$203,11,0),"")</f>
        <v/>
      </c>
      <c r="F1491" s="178"/>
      <c r="G1491" s="178"/>
      <c r="H1491" s="178"/>
      <c r="I1491" s="55" t="str">
        <f>IF(F1491="","",VLOOKUP(LEFT(F1491,5),'Technikai cellák'!B:C,2,0))</f>
        <v/>
      </c>
      <c r="J1491" s="55" t="str">
        <f>IF(F1491="","",VLOOKUP(I1491,'Technikai cellák'!$C$1:$D$12,2,0))</f>
        <v/>
      </c>
      <c r="K1491" s="179"/>
      <c r="L1491" s="67" t="str">
        <f t="shared" si="455"/>
        <v/>
      </c>
      <c r="M1491" s="68">
        <f t="shared" si="456"/>
        <v>0</v>
      </c>
      <c r="N1491" s="66">
        <f t="shared" si="457"/>
        <v>0</v>
      </c>
      <c r="O1491" s="152"/>
      <c r="P1491" s="172">
        <f t="shared" si="472"/>
        <v>0</v>
      </c>
      <c r="Q1491" s="69">
        <f t="shared" si="458"/>
        <v>0</v>
      </c>
      <c r="R1491" s="62">
        <f t="shared" si="459"/>
        <v>0</v>
      </c>
      <c r="S1491" s="153"/>
      <c r="T1491" s="118" t="str">
        <f t="shared" si="473"/>
        <v/>
      </c>
      <c r="U1491" s="154"/>
      <c r="V1491" s="154"/>
      <c r="W1491" s="154"/>
      <c r="X1491" s="154"/>
      <c r="Y1491" s="154"/>
      <c r="Z1491" s="154"/>
      <c r="AA1491" s="154"/>
      <c r="AB1491" s="154"/>
      <c r="AC1491" s="154"/>
      <c r="AD1491" s="154"/>
      <c r="AE1491" s="154"/>
      <c r="AF1491" s="154"/>
      <c r="AG1491" s="63">
        <f t="shared" si="460"/>
        <v>0</v>
      </c>
      <c r="AH1491" s="56">
        <f t="shared" si="461"/>
        <v>0</v>
      </c>
      <c r="AI1491" s="56">
        <f t="shared" si="462"/>
        <v>0</v>
      </c>
      <c r="AJ1491" s="56">
        <f t="shared" si="463"/>
        <v>0</v>
      </c>
      <c r="AK1491" s="56">
        <f t="shared" si="464"/>
        <v>0</v>
      </c>
      <c r="AL1491" s="56">
        <f t="shared" si="465"/>
        <v>0</v>
      </c>
      <c r="AM1491" s="56">
        <f t="shared" si="466"/>
        <v>0</v>
      </c>
      <c r="AN1491" s="56">
        <f t="shared" si="467"/>
        <v>0</v>
      </c>
      <c r="AO1491" s="56">
        <f t="shared" si="468"/>
        <v>0</v>
      </c>
      <c r="AP1491" s="56">
        <f t="shared" si="469"/>
        <v>0</v>
      </c>
      <c r="AQ1491" s="56">
        <f t="shared" si="470"/>
        <v>0</v>
      </c>
      <c r="AR1491" s="86">
        <f t="shared" si="471"/>
        <v>0</v>
      </c>
    </row>
    <row r="1492" spans="1:44" x14ac:dyDescent="0.25">
      <c r="A1492" s="178"/>
      <c r="B1492" s="55" t="str">
        <f>_xlfn.IFNA(VLOOKUP(A1492,'Ajánlatkérő(k) adatai'!$B$4:$C$205,2,0),"")</f>
        <v/>
      </c>
      <c r="C1492" s="178"/>
      <c r="D1492" s="55" t="str">
        <f>_xlfn.IFNA(VLOOKUP(C1492,'Számlafizető(k) adatai'!$C$4:$D$203,2,0),"")</f>
        <v/>
      </c>
      <c r="E1492" s="55" t="str">
        <f>_xlfn.IFNA(VLOOKUP(C1492,'Számlafizető(k) adatai'!$C$4:$M$203,11,0),"")</f>
        <v/>
      </c>
      <c r="F1492" s="178"/>
      <c r="G1492" s="178"/>
      <c r="H1492" s="178"/>
      <c r="I1492" s="55" t="str">
        <f>IF(F1492="","",VLOOKUP(LEFT(F1492,5),'Technikai cellák'!B:C,2,0))</f>
        <v/>
      </c>
      <c r="J1492" s="55" t="str">
        <f>IF(F1492="","",VLOOKUP(I1492,'Technikai cellák'!$C$1:$D$12,2,0))</f>
        <v/>
      </c>
      <c r="K1492" s="179"/>
      <c r="L1492" s="67" t="str">
        <f t="shared" si="455"/>
        <v/>
      </c>
      <c r="M1492" s="68">
        <f t="shared" si="456"/>
        <v>0</v>
      </c>
      <c r="N1492" s="66">
        <f t="shared" si="457"/>
        <v>0</v>
      </c>
      <c r="O1492" s="152"/>
      <c r="P1492" s="172">
        <f t="shared" si="472"/>
        <v>0</v>
      </c>
      <c r="Q1492" s="69">
        <f t="shared" si="458"/>
        <v>0</v>
      </c>
      <c r="R1492" s="62">
        <f t="shared" si="459"/>
        <v>0</v>
      </c>
      <c r="S1492" s="153"/>
      <c r="T1492" s="118" t="str">
        <f t="shared" si="473"/>
        <v/>
      </c>
      <c r="U1492" s="154"/>
      <c r="V1492" s="154"/>
      <c r="W1492" s="154"/>
      <c r="X1492" s="154"/>
      <c r="Y1492" s="154"/>
      <c r="Z1492" s="154"/>
      <c r="AA1492" s="154"/>
      <c r="AB1492" s="154"/>
      <c r="AC1492" s="154"/>
      <c r="AD1492" s="154"/>
      <c r="AE1492" s="154"/>
      <c r="AF1492" s="154"/>
      <c r="AG1492" s="63">
        <f t="shared" si="460"/>
        <v>0</v>
      </c>
      <c r="AH1492" s="56">
        <f t="shared" si="461"/>
        <v>0</v>
      </c>
      <c r="AI1492" s="56">
        <f t="shared" si="462"/>
        <v>0</v>
      </c>
      <c r="AJ1492" s="56">
        <f t="shared" si="463"/>
        <v>0</v>
      </c>
      <c r="AK1492" s="56">
        <f t="shared" si="464"/>
        <v>0</v>
      </c>
      <c r="AL1492" s="56">
        <f t="shared" si="465"/>
        <v>0</v>
      </c>
      <c r="AM1492" s="56">
        <f t="shared" si="466"/>
        <v>0</v>
      </c>
      <c r="AN1492" s="56">
        <f t="shared" si="467"/>
        <v>0</v>
      </c>
      <c r="AO1492" s="56">
        <f t="shared" si="468"/>
        <v>0</v>
      </c>
      <c r="AP1492" s="56">
        <f t="shared" si="469"/>
        <v>0</v>
      </c>
      <c r="AQ1492" s="56">
        <f t="shared" si="470"/>
        <v>0</v>
      </c>
      <c r="AR1492" s="86">
        <f t="shared" si="471"/>
        <v>0</v>
      </c>
    </row>
    <row r="1493" spans="1:44" x14ac:dyDescent="0.25">
      <c r="A1493" s="178"/>
      <c r="B1493" s="55" t="str">
        <f>_xlfn.IFNA(VLOOKUP(A1493,'Ajánlatkérő(k) adatai'!$B$4:$C$205,2,0),"")</f>
        <v/>
      </c>
      <c r="C1493" s="178"/>
      <c r="D1493" s="55" t="str">
        <f>_xlfn.IFNA(VLOOKUP(C1493,'Számlafizető(k) adatai'!$C$4:$D$203,2,0),"")</f>
        <v/>
      </c>
      <c r="E1493" s="55" t="str">
        <f>_xlfn.IFNA(VLOOKUP(C1493,'Számlafizető(k) adatai'!$C$4:$M$203,11,0),"")</f>
        <v/>
      </c>
      <c r="F1493" s="178"/>
      <c r="G1493" s="178"/>
      <c r="H1493" s="178"/>
      <c r="I1493" s="55" t="str">
        <f>IF(F1493="","",VLOOKUP(LEFT(F1493,5),'Technikai cellák'!B:C,2,0))</f>
        <v/>
      </c>
      <c r="J1493" s="55" t="str">
        <f>IF(F1493="","",VLOOKUP(I1493,'Technikai cellák'!$C$1:$D$12,2,0))</f>
        <v/>
      </c>
      <c r="K1493" s="179"/>
      <c r="L1493" s="67" t="str">
        <f t="shared" si="455"/>
        <v/>
      </c>
      <c r="M1493" s="68">
        <f t="shared" si="456"/>
        <v>0</v>
      </c>
      <c r="N1493" s="66">
        <f t="shared" si="457"/>
        <v>0</v>
      </c>
      <c r="O1493" s="152"/>
      <c r="P1493" s="172">
        <f t="shared" si="472"/>
        <v>0</v>
      </c>
      <c r="Q1493" s="69">
        <f t="shared" si="458"/>
        <v>0</v>
      </c>
      <c r="R1493" s="62">
        <f t="shared" si="459"/>
        <v>0</v>
      </c>
      <c r="S1493" s="153"/>
      <c r="T1493" s="118" t="str">
        <f t="shared" si="473"/>
        <v/>
      </c>
      <c r="U1493" s="154"/>
      <c r="V1493" s="154"/>
      <c r="W1493" s="154"/>
      <c r="X1493" s="154"/>
      <c r="Y1493" s="154"/>
      <c r="Z1493" s="154"/>
      <c r="AA1493" s="154"/>
      <c r="AB1493" s="154"/>
      <c r="AC1493" s="154"/>
      <c r="AD1493" s="154"/>
      <c r="AE1493" s="154"/>
      <c r="AF1493" s="154"/>
      <c r="AG1493" s="63">
        <f t="shared" si="460"/>
        <v>0</v>
      </c>
      <c r="AH1493" s="56">
        <f t="shared" si="461"/>
        <v>0</v>
      </c>
      <c r="AI1493" s="56">
        <f t="shared" si="462"/>
        <v>0</v>
      </c>
      <c r="AJ1493" s="56">
        <f t="shared" si="463"/>
        <v>0</v>
      </c>
      <c r="AK1493" s="56">
        <f t="shared" si="464"/>
        <v>0</v>
      </c>
      <c r="AL1493" s="56">
        <f t="shared" si="465"/>
        <v>0</v>
      </c>
      <c r="AM1493" s="56">
        <f t="shared" si="466"/>
        <v>0</v>
      </c>
      <c r="AN1493" s="56">
        <f t="shared" si="467"/>
        <v>0</v>
      </c>
      <c r="AO1493" s="56">
        <f t="shared" si="468"/>
        <v>0</v>
      </c>
      <c r="AP1493" s="56">
        <f t="shared" si="469"/>
        <v>0</v>
      </c>
      <c r="AQ1493" s="56">
        <f t="shared" si="470"/>
        <v>0</v>
      </c>
      <c r="AR1493" s="86">
        <f t="shared" si="471"/>
        <v>0</v>
      </c>
    </row>
    <row r="1494" spans="1:44" x14ac:dyDescent="0.25">
      <c r="A1494" s="178"/>
      <c r="B1494" s="55" t="str">
        <f>_xlfn.IFNA(VLOOKUP(A1494,'Ajánlatkérő(k) adatai'!$B$4:$C$205,2,0),"")</f>
        <v/>
      </c>
      <c r="C1494" s="178"/>
      <c r="D1494" s="55" t="str">
        <f>_xlfn.IFNA(VLOOKUP(C1494,'Számlafizető(k) adatai'!$C$4:$D$203,2,0),"")</f>
        <v/>
      </c>
      <c r="E1494" s="55" t="str">
        <f>_xlfn.IFNA(VLOOKUP(C1494,'Számlafizető(k) adatai'!$C$4:$M$203,11,0),"")</f>
        <v/>
      </c>
      <c r="F1494" s="178"/>
      <c r="G1494" s="178"/>
      <c r="H1494" s="178"/>
      <c r="I1494" s="55" t="str">
        <f>IF(F1494="","",VLOOKUP(LEFT(F1494,5),'Technikai cellák'!B:C,2,0))</f>
        <v/>
      </c>
      <c r="J1494" s="55" t="str">
        <f>IF(F1494="","",VLOOKUP(I1494,'Technikai cellák'!$C$1:$D$12,2,0))</f>
        <v/>
      </c>
      <c r="K1494" s="179"/>
      <c r="L1494" s="67" t="str">
        <f t="shared" si="455"/>
        <v/>
      </c>
      <c r="M1494" s="68">
        <f t="shared" si="456"/>
        <v>0</v>
      </c>
      <c r="N1494" s="66">
        <f t="shared" si="457"/>
        <v>0</v>
      </c>
      <c r="O1494" s="152"/>
      <c r="P1494" s="172">
        <f t="shared" si="472"/>
        <v>0</v>
      </c>
      <c r="Q1494" s="69">
        <f t="shared" si="458"/>
        <v>0</v>
      </c>
      <c r="R1494" s="62">
        <f t="shared" si="459"/>
        <v>0</v>
      </c>
      <c r="S1494" s="153"/>
      <c r="T1494" s="118" t="str">
        <f t="shared" si="473"/>
        <v/>
      </c>
      <c r="U1494" s="154"/>
      <c r="V1494" s="154"/>
      <c r="W1494" s="154"/>
      <c r="X1494" s="154"/>
      <c r="Y1494" s="154"/>
      <c r="Z1494" s="154"/>
      <c r="AA1494" s="154"/>
      <c r="AB1494" s="154"/>
      <c r="AC1494" s="154"/>
      <c r="AD1494" s="154"/>
      <c r="AE1494" s="154"/>
      <c r="AF1494" s="154"/>
      <c r="AG1494" s="63">
        <f t="shared" si="460"/>
        <v>0</v>
      </c>
      <c r="AH1494" s="56">
        <f t="shared" si="461"/>
        <v>0</v>
      </c>
      <c r="AI1494" s="56">
        <f t="shared" si="462"/>
        <v>0</v>
      </c>
      <c r="AJ1494" s="56">
        <f t="shared" si="463"/>
        <v>0</v>
      </c>
      <c r="AK1494" s="56">
        <f t="shared" si="464"/>
        <v>0</v>
      </c>
      <c r="AL1494" s="56">
        <f t="shared" si="465"/>
        <v>0</v>
      </c>
      <c r="AM1494" s="56">
        <f t="shared" si="466"/>
        <v>0</v>
      </c>
      <c r="AN1494" s="56">
        <f t="shared" si="467"/>
        <v>0</v>
      </c>
      <c r="AO1494" s="56">
        <f t="shared" si="468"/>
        <v>0</v>
      </c>
      <c r="AP1494" s="56">
        <f t="shared" si="469"/>
        <v>0</v>
      </c>
      <c r="AQ1494" s="56">
        <f t="shared" si="470"/>
        <v>0</v>
      </c>
      <c r="AR1494" s="86">
        <f t="shared" si="471"/>
        <v>0</v>
      </c>
    </row>
    <row r="1495" spans="1:44" x14ac:dyDescent="0.25">
      <c r="A1495" s="178"/>
      <c r="B1495" s="55" t="str">
        <f>_xlfn.IFNA(VLOOKUP(A1495,'Ajánlatkérő(k) adatai'!$B$4:$C$205,2,0),"")</f>
        <v/>
      </c>
      <c r="C1495" s="178"/>
      <c r="D1495" s="55" t="str">
        <f>_xlfn.IFNA(VLOOKUP(C1495,'Számlafizető(k) adatai'!$C$4:$D$203,2,0),"")</f>
        <v/>
      </c>
      <c r="E1495" s="55" t="str">
        <f>_xlfn.IFNA(VLOOKUP(C1495,'Számlafizető(k) adatai'!$C$4:$M$203,11,0),"")</f>
        <v/>
      </c>
      <c r="F1495" s="178"/>
      <c r="G1495" s="178"/>
      <c r="H1495" s="178"/>
      <c r="I1495" s="55" t="str">
        <f>IF(F1495="","",VLOOKUP(LEFT(F1495,5),'Technikai cellák'!B:C,2,0))</f>
        <v/>
      </c>
      <c r="J1495" s="55" t="str">
        <f>IF(F1495="","",VLOOKUP(I1495,'Technikai cellák'!$C$1:$D$12,2,0))</f>
        <v/>
      </c>
      <c r="K1495" s="179"/>
      <c r="L1495" s="67" t="str">
        <f t="shared" si="455"/>
        <v/>
      </c>
      <c r="M1495" s="68">
        <f t="shared" si="456"/>
        <v>0</v>
      </c>
      <c r="N1495" s="66">
        <f t="shared" si="457"/>
        <v>0</v>
      </c>
      <c r="O1495" s="152"/>
      <c r="P1495" s="172">
        <f t="shared" si="472"/>
        <v>0</v>
      </c>
      <c r="Q1495" s="69">
        <f t="shared" si="458"/>
        <v>0</v>
      </c>
      <c r="R1495" s="62">
        <f t="shared" si="459"/>
        <v>0</v>
      </c>
      <c r="S1495" s="153"/>
      <c r="T1495" s="118" t="str">
        <f t="shared" si="473"/>
        <v/>
      </c>
      <c r="U1495" s="154"/>
      <c r="V1495" s="154"/>
      <c r="W1495" s="154"/>
      <c r="X1495" s="154"/>
      <c r="Y1495" s="154"/>
      <c r="Z1495" s="154"/>
      <c r="AA1495" s="154"/>
      <c r="AB1495" s="154"/>
      <c r="AC1495" s="154"/>
      <c r="AD1495" s="154"/>
      <c r="AE1495" s="154"/>
      <c r="AF1495" s="154"/>
      <c r="AG1495" s="63">
        <f t="shared" si="460"/>
        <v>0</v>
      </c>
      <c r="AH1495" s="56">
        <f t="shared" si="461"/>
        <v>0</v>
      </c>
      <c r="AI1495" s="56">
        <f t="shared" si="462"/>
        <v>0</v>
      </c>
      <c r="AJ1495" s="56">
        <f t="shared" si="463"/>
        <v>0</v>
      </c>
      <c r="AK1495" s="56">
        <f t="shared" si="464"/>
        <v>0</v>
      </c>
      <c r="AL1495" s="56">
        <f t="shared" si="465"/>
        <v>0</v>
      </c>
      <c r="AM1495" s="56">
        <f t="shared" si="466"/>
        <v>0</v>
      </c>
      <c r="AN1495" s="56">
        <f t="shared" si="467"/>
        <v>0</v>
      </c>
      <c r="AO1495" s="56">
        <f t="shared" si="468"/>
        <v>0</v>
      </c>
      <c r="AP1495" s="56">
        <f t="shared" si="469"/>
        <v>0</v>
      </c>
      <c r="AQ1495" s="56">
        <f t="shared" si="470"/>
        <v>0</v>
      </c>
      <c r="AR1495" s="86">
        <f t="shared" si="471"/>
        <v>0</v>
      </c>
    </row>
    <row r="1496" spans="1:44" x14ac:dyDescent="0.25">
      <c r="A1496" s="178"/>
      <c r="B1496" s="55" t="str">
        <f>_xlfn.IFNA(VLOOKUP(A1496,'Ajánlatkérő(k) adatai'!$B$4:$C$205,2,0),"")</f>
        <v/>
      </c>
      <c r="C1496" s="178"/>
      <c r="D1496" s="55" t="str">
        <f>_xlfn.IFNA(VLOOKUP(C1496,'Számlafizető(k) adatai'!$C$4:$D$203,2,0),"")</f>
        <v/>
      </c>
      <c r="E1496" s="55" t="str">
        <f>_xlfn.IFNA(VLOOKUP(C1496,'Számlafizető(k) adatai'!$C$4:$M$203,11,0),"")</f>
        <v/>
      </c>
      <c r="F1496" s="178"/>
      <c r="G1496" s="178"/>
      <c r="H1496" s="178"/>
      <c r="I1496" s="55" t="str">
        <f>IF(F1496="","",VLOOKUP(LEFT(F1496,5),'Technikai cellák'!B:C,2,0))</f>
        <v/>
      </c>
      <c r="J1496" s="55" t="str">
        <f>IF(F1496="","",VLOOKUP(I1496,'Technikai cellák'!$C$1:$D$12,2,0))</f>
        <v/>
      </c>
      <c r="K1496" s="179"/>
      <c r="L1496" s="67" t="str">
        <f t="shared" si="455"/>
        <v/>
      </c>
      <c r="M1496" s="68">
        <f t="shared" si="456"/>
        <v>0</v>
      </c>
      <c r="N1496" s="66">
        <f t="shared" si="457"/>
        <v>0</v>
      </c>
      <c r="O1496" s="152"/>
      <c r="P1496" s="172">
        <f t="shared" si="472"/>
        <v>0</v>
      </c>
      <c r="Q1496" s="69">
        <f t="shared" si="458"/>
        <v>0</v>
      </c>
      <c r="R1496" s="62">
        <f t="shared" si="459"/>
        <v>0</v>
      </c>
      <c r="S1496" s="153"/>
      <c r="T1496" s="118" t="str">
        <f t="shared" si="473"/>
        <v/>
      </c>
      <c r="U1496" s="154"/>
      <c r="V1496" s="154"/>
      <c r="W1496" s="154"/>
      <c r="X1496" s="154"/>
      <c r="Y1496" s="154"/>
      <c r="Z1496" s="154"/>
      <c r="AA1496" s="154"/>
      <c r="AB1496" s="154"/>
      <c r="AC1496" s="154"/>
      <c r="AD1496" s="154"/>
      <c r="AE1496" s="154"/>
      <c r="AF1496" s="154"/>
      <c r="AG1496" s="63">
        <f t="shared" si="460"/>
        <v>0</v>
      </c>
      <c r="AH1496" s="56">
        <f t="shared" si="461"/>
        <v>0</v>
      </c>
      <c r="AI1496" s="56">
        <f t="shared" si="462"/>
        <v>0</v>
      </c>
      <c r="AJ1496" s="56">
        <f t="shared" si="463"/>
        <v>0</v>
      </c>
      <c r="AK1496" s="56">
        <f t="shared" si="464"/>
        <v>0</v>
      </c>
      <c r="AL1496" s="56">
        <f t="shared" si="465"/>
        <v>0</v>
      </c>
      <c r="AM1496" s="56">
        <f t="shared" si="466"/>
        <v>0</v>
      </c>
      <c r="AN1496" s="56">
        <f t="shared" si="467"/>
        <v>0</v>
      </c>
      <c r="AO1496" s="56">
        <f t="shared" si="468"/>
        <v>0</v>
      </c>
      <c r="AP1496" s="56">
        <f t="shared" si="469"/>
        <v>0</v>
      </c>
      <c r="AQ1496" s="56">
        <f t="shared" si="470"/>
        <v>0</v>
      </c>
      <c r="AR1496" s="86">
        <f t="shared" si="471"/>
        <v>0</v>
      </c>
    </row>
    <row r="1497" spans="1:44" x14ac:dyDescent="0.25">
      <c r="A1497" s="178"/>
      <c r="B1497" s="55" t="str">
        <f>_xlfn.IFNA(VLOOKUP(A1497,'Ajánlatkérő(k) adatai'!$B$4:$C$205,2,0),"")</f>
        <v/>
      </c>
      <c r="C1497" s="178"/>
      <c r="D1497" s="55" t="str">
        <f>_xlfn.IFNA(VLOOKUP(C1497,'Számlafizető(k) adatai'!$C$4:$D$203,2,0),"")</f>
        <v/>
      </c>
      <c r="E1497" s="55" t="str">
        <f>_xlfn.IFNA(VLOOKUP(C1497,'Számlafizető(k) adatai'!$C$4:$M$203,11,0),"")</f>
        <v/>
      </c>
      <c r="F1497" s="178"/>
      <c r="G1497" s="178"/>
      <c r="H1497" s="178"/>
      <c r="I1497" s="55" t="str">
        <f>IF(F1497="","",VLOOKUP(LEFT(F1497,5),'Technikai cellák'!B:C,2,0))</f>
        <v/>
      </c>
      <c r="J1497" s="55" t="str">
        <f>IF(F1497="","",VLOOKUP(I1497,'Technikai cellák'!$C$1:$D$12,2,0))</f>
        <v/>
      </c>
      <c r="K1497" s="179"/>
      <c r="L1497" s="67" t="str">
        <f t="shared" si="455"/>
        <v/>
      </c>
      <c r="M1497" s="68">
        <f t="shared" si="456"/>
        <v>0</v>
      </c>
      <c r="N1497" s="66">
        <f t="shared" si="457"/>
        <v>0</v>
      </c>
      <c r="O1497" s="152"/>
      <c r="P1497" s="172">
        <f t="shared" si="472"/>
        <v>0</v>
      </c>
      <c r="Q1497" s="69">
        <f t="shared" si="458"/>
        <v>0</v>
      </c>
      <c r="R1497" s="62">
        <f t="shared" si="459"/>
        <v>0</v>
      </c>
      <c r="S1497" s="153"/>
      <c r="T1497" s="118" t="str">
        <f t="shared" si="473"/>
        <v/>
      </c>
      <c r="U1497" s="154"/>
      <c r="V1497" s="154"/>
      <c r="W1497" s="154"/>
      <c r="X1497" s="154"/>
      <c r="Y1497" s="154"/>
      <c r="Z1497" s="154"/>
      <c r="AA1497" s="154"/>
      <c r="AB1497" s="154"/>
      <c r="AC1497" s="154"/>
      <c r="AD1497" s="154"/>
      <c r="AE1497" s="154"/>
      <c r="AF1497" s="154"/>
      <c r="AG1497" s="63">
        <f t="shared" si="460"/>
        <v>0</v>
      </c>
      <c r="AH1497" s="56">
        <f t="shared" si="461"/>
        <v>0</v>
      </c>
      <c r="AI1497" s="56">
        <f t="shared" si="462"/>
        <v>0</v>
      </c>
      <c r="AJ1497" s="56">
        <f t="shared" si="463"/>
        <v>0</v>
      </c>
      <c r="AK1497" s="56">
        <f t="shared" si="464"/>
        <v>0</v>
      </c>
      <c r="AL1497" s="56">
        <f t="shared" si="465"/>
        <v>0</v>
      </c>
      <c r="AM1497" s="56">
        <f t="shared" si="466"/>
        <v>0</v>
      </c>
      <c r="AN1497" s="56">
        <f t="shared" si="467"/>
        <v>0</v>
      </c>
      <c r="AO1497" s="56">
        <f t="shared" si="468"/>
        <v>0</v>
      </c>
      <c r="AP1497" s="56">
        <f t="shared" si="469"/>
        <v>0</v>
      </c>
      <c r="AQ1497" s="56">
        <f t="shared" si="470"/>
        <v>0</v>
      </c>
      <c r="AR1497" s="86">
        <f t="shared" si="471"/>
        <v>0</v>
      </c>
    </row>
    <row r="1498" spans="1:44" x14ac:dyDescent="0.25">
      <c r="A1498" s="178"/>
      <c r="B1498" s="55" t="str">
        <f>_xlfn.IFNA(VLOOKUP(A1498,'Ajánlatkérő(k) adatai'!$B$4:$C$205,2,0),"")</f>
        <v/>
      </c>
      <c r="C1498" s="178"/>
      <c r="D1498" s="55" t="str">
        <f>_xlfn.IFNA(VLOOKUP(C1498,'Számlafizető(k) adatai'!$C$4:$D$203,2,0),"")</f>
        <v/>
      </c>
      <c r="E1498" s="55" t="str">
        <f>_xlfn.IFNA(VLOOKUP(C1498,'Számlafizető(k) adatai'!$C$4:$M$203,11,0),"")</f>
        <v/>
      </c>
      <c r="F1498" s="178"/>
      <c r="G1498" s="178"/>
      <c r="H1498" s="178"/>
      <c r="I1498" s="55" t="str">
        <f>IF(F1498="","",VLOOKUP(LEFT(F1498,5),'Technikai cellák'!B:C,2,0))</f>
        <v/>
      </c>
      <c r="J1498" s="55" t="str">
        <f>IF(F1498="","",VLOOKUP(I1498,'Technikai cellák'!$C$1:$D$12,2,0))</f>
        <v/>
      </c>
      <c r="K1498" s="179"/>
      <c r="L1498" s="67" t="str">
        <f t="shared" si="455"/>
        <v/>
      </c>
      <c r="M1498" s="68">
        <f t="shared" si="456"/>
        <v>0</v>
      </c>
      <c r="N1498" s="66">
        <f t="shared" si="457"/>
        <v>0</v>
      </c>
      <c r="O1498" s="152"/>
      <c r="P1498" s="172">
        <f t="shared" si="472"/>
        <v>0</v>
      </c>
      <c r="Q1498" s="69">
        <f t="shared" si="458"/>
        <v>0</v>
      </c>
      <c r="R1498" s="62">
        <f t="shared" si="459"/>
        <v>0</v>
      </c>
      <c r="S1498" s="153"/>
      <c r="T1498" s="118" t="str">
        <f t="shared" si="473"/>
        <v/>
      </c>
      <c r="U1498" s="154"/>
      <c r="V1498" s="154"/>
      <c r="W1498" s="154"/>
      <c r="X1498" s="154"/>
      <c r="Y1498" s="154"/>
      <c r="Z1498" s="154"/>
      <c r="AA1498" s="154"/>
      <c r="AB1498" s="154"/>
      <c r="AC1498" s="154"/>
      <c r="AD1498" s="154"/>
      <c r="AE1498" s="154"/>
      <c r="AF1498" s="154"/>
      <c r="AG1498" s="63">
        <f t="shared" si="460"/>
        <v>0</v>
      </c>
      <c r="AH1498" s="56">
        <f t="shared" si="461"/>
        <v>0</v>
      </c>
      <c r="AI1498" s="56">
        <f t="shared" si="462"/>
        <v>0</v>
      </c>
      <c r="AJ1498" s="56">
        <f t="shared" si="463"/>
        <v>0</v>
      </c>
      <c r="AK1498" s="56">
        <f t="shared" si="464"/>
        <v>0</v>
      </c>
      <c r="AL1498" s="56">
        <f t="shared" si="465"/>
        <v>0</v>
      </c>
      <c r="AM1498" s="56">
        <f t="shared" si="466"/>
        <v>0</v>
      </c>
      <c r="AN1498" s="56">
        <f t="shared" si="467"/>
        <v>0</v>
      </c>
      <c r="AO1498" s="56">
        <f t="shared" si="468"/>
        <v>0</v>
      </c>
      <c r="AP1498" s="56">
        <f t="shared" si="469"/>
        <v>0</v>
      </c>
      <c r="AQ1498" s="56">
        <f t="shared" si="470"/>
        <v>0</v>
      </c>
      <c r="AR1498" s="86">
        <f t="shared" si="471"/>
        <v>0</v>
      </c>
    </row>
    <row r="1499" spans="1:44" x14ac:dyDescent="0.25">
      <c r="A1499" s="178"/>
      <c r="B1499" s="55" t="str">
        <f>_xlfn.IFNA(VLOOKUP(A1499,'Ajánlatkérő(k) adatai'!$B$4:$C$205,2,0),"")</f>
        <v/>
      </c>
      <c r="C1499" s="178"/>
      <c r="D1499" s="55" t="str">
        <f>_xlfn.IFNA(VLOOKUP(C1499,'Számlafizető(k) adatai'!$C$4:$D$203,2,0),"")</f>
        <v/>
      </c>
      <c r="E1499" s="55" t="str">
        <f>_xlfn.IFNA(VLOOKUP(C1499,'Számlafizető(k) adatai'!$C$4:$M$203,11,0),"")</f>
        <v/>
      </c>
      <c r="F1499" s="178"/>
      <c r="G1499" s="178"/>
      <c r="H1499" s="178"/>
      <c r="I1499" s="55" t="str">
        <f>IF(F1499="","",VLOOKUP(LEFT(F1499,5),'Technikai cellák'!B:C,2,0))</f>
        <v/>
      </c>
      <c r="J1499" s="55" t="str">
        <f>IF(F1499="","",VLOOKUP(I1499,'Technikai cellák'!$C$1:$D$12,2,0))</f>
        <v/>
      </c>
      <c r="K1499" s="179"/>
      <c r="L1499" s="67" t="str">
        <f t="shared" si="455"/>
        <v/>
      </c>
      <c r="M1499" s="68">
        <f t="shared" si="456"/>
        <v>0</v>
      </c>
      <c r="N1499" s="66">
        <f t="shared" si="457"/>
        <v>0</v>
      </c>
      <c r="O1499" s="152"/>
      <c r="P1499" s="172">
        <f t="shared" si="472"/>
        <v>0</v>
      </c>
      <c r="Q1499" s="69">
        <f t="shared" si="458"/>
        <v>0</v>
      </c>
      <c r="R1499" s="62">
        <f t="shared" si="459"/>
        <v>0</v>
      </c>
      <c r="S1499" s="153"/>
      <c r="T1499" s="118" t="str">
        <f t="shared" si="473"/>
        <v/>
      </c>
      <c r="U1499" s="154"/>
      <c r="V1499" s="154"/>
      <c r="W1499" s="154"/>
      <c r="X1499" s="154"/>
      <c r="Y1499" s="154"/>
      <c r="Z1499" s="154"/>
      <c r="AA1499" s="154"/>
      <c r="AB1499" s="154"/>
      <c r="AC1499" s="154"/>
      <c r="AD1499" s="154"/>
      <c r="AE1499" s="154"/>
      <c r="AF1499" s="154"/>
      <c r="AG1499" s="63">
        <f t="shared" si="460"/>
        <v>0</v>
      </c>
      <c r="AH1499" s="56">
        <f t="shared" si="461"/>
        <v>0</v>
      </c>
      <c r="AI1499" s="56">
        <f t="shared" si="462"/>
        <v>0</v>
      </c>
      <c r="AJ1499" s="56">
        <f t="shared" si="463"/>
        <v>0</v>
      </c>
      <c r="AK1499" s="56">
        <f t="shared" si="464"/>
        <v>0</v>
      </c>
      <c r="AL1499" s="56">
        <f t="shared" si="465"/>
        <v>0</v>
      </c>
      <c r="AM1499" s="56">
        <f t="shared" si="466"/>
        <v>0</v>
      </c>
      <c r="AN1499" s="56">
        <f t="shared" si="467"/>
        <v>0</v>
      </c>
      <c r="AO1499" s="56">
        <f t="shared" si="468"/>
        <v>0</v>
      </c>
      <c r="AP1499" s="56">
        <f t="shared" si="469"/>
        <v>0</v>
      </c>
      <c r="AQ1499" s="56">
        <f t="shared" si="470"/>
        <v>0</v>
      </c>
      <c r="AR1499" s="86">
        <f t="shared" si="471"/>
        <v>0</v>
      </c>
    </row>
    <row r="1500" spans="1:44" x14ac:dyDescent="0.25">
      <c r="A1500" s="178"/>
      <c r="B1500" s="55" t="str">
        <f>_xlfn.IFNA(VLOOKUP(A1500,'Ajánlatkérő(k) adatai'!$B$4:$C$205,2,0),"")</f>
        <v/>
      </c>
      <c r="C1500" s="178"/>
      <c r="D1500" s="55" t="str">
        <f>_xlfn.IFNA(VLOOKUP(C1500,'Számlafizető(k) adatai'!$C$4:$D$203,2,0),"")</f>
        <v/>
      </c>
      <c r="E1500" s="55" t="str">
        <f>_xlfn.IFNA(VLOOKUP(C1500,'Számlafizető(k) adatai'!$C$4:$M$203,11,0),"")</f>
        <v/>
      </c>
      <c r="F1500" s="178"/>
      <c r="G1500" s="178"/>
      <c r="H1500" s="178"/>
      <c r="I1500" s="55" t="str">
        <f>IF(F1500="","",VLOOKUP(LEFT(F1500,5),'Technikai cellák'!B:C,2,0))</f>
        <v/>
      </c>
      <c r="J1500" s="55" t="str">
        <f>IF(F1500="","",VLOOKUP(I1500,'Technikai cellák'!$C$1:$D$12,2,0))</f>
        <v/>
      </c>
      <c r="K1500" s="179"/>
      <c r="L1500" s="67" t="str">
        <f t="shared" si="455"/>
        <v/>
      </c>
      <c r="M1500" s="68">
        <f t="shared" si="456"/>
        <v>0</v>
      </c>
      <c r="N1500" s="66">
        <f t="shared" si="457"/>
        <v>0</v>
      </c>
      <c r="O1500" s="152"/>
      <c r="P1500" s="172">
        <f t="shared" si="472"/>
        <v>0</v>
      </c>
      <c r="Q1500" s="69">
        <f t="shared" si="458"/>
        <v>0</v>
      </c>
      <c r="R1500" s="62">
        <f t="shared" si="459"/>
        <v>0</v>
      </c>
      <c r="S1500" s="153"/>
      <c r="T1500" s="118" t="str">
        <f t="shared" si="473"/>
        <v/>
      </c>
      <c r="U1500" s="154"/>
      <c r="V1500" s="154"/>
      <c r="W1500" s="154"/>
      <c r="X1500" s="154"/>
      <c r="Y1500" s="154"/>
      <c r="Z1500" s="154"/>
      <c r="AA1500" s="154"/>
      <c r="AB1500" s="154"/>
      <c r="AC1500" s="154"/>
      <c r="AD1500" s="154"/>
      <c r="AE1500" s="154"/>
      <c r="AF1500" s="154"/>
      <c r="AG1500" s="63">
        <f t="shared" si="460"/>
        <v>0</v>
      </c>
      <c r="AH1500" s="56">
        <f t="shared" si="461"/>
        <v>0</v>
      </c>
      <c r="AI1500" s="56">
        <f t="shared" si="462"/>
        <v>0</v>
      </c>
      <c r="AJ1500" s="56">
        <f t="shared" si="463"/>
        <v>0</v>
      </c>
      <c r="AK1500" s="56">
        <f t="shared" si="464"/>
        <v>0</v>
      </c>
      <c r="AL1500" s="56">
        <f t="shared" si="465"/>
        <v>0</v>
      </c>
      <c r="AM1500" s="56">
        <f t="shared" si="466"/>
        <v>0</v>
      </c>
      <c r="AN1500" s="56">
        <f t="shared" si="467"/>
        <v>0</v>
      </c>
      <c r="AO1500" s="56">
        <f t="shared" si="468"/>
        <v>0</v>
      </c>
      <c r="AP1500" s="56">
        <f t="shared" si="469"/>
        <v>0</v>
      </c>
      <c r="AQ1500" s="56">
        <f t="shared" si="470"/>
        <v>0</v>
      </c>
      <c r="AR1500" s="86">
        <f t="shared" si="471"/>
        <v>0</v>
      </c>
    </row>
    <row r="1501" spans="1:44" x14ac:dyDescent="0.25">
      <c r="A1501" s="178"/>
      <c r="B1501" s="55" t="str">
        <f>_xlfn.IFNA(VLOOKUP(A1501,'Ajánlatkérő(k) adatai'!$B$4:$C$205,2,0),"")</f>
        <v/>
      </c>
      <c r="C1501" s="178"/>
      <c r="D1501" s="55" t="str">
        <f>_xlfn.IFNA(VLOOKUP(C1501,'Számlafizető(k) adatai'!$C$4:$D$203,2,0),"")</f>
        <v/>
      </c>
      <c r="E1501" s="55" t="str">
        <f>_xlfn.IFNA(VLOOKUP(C1501,'Számlafizető(k) adatai'!$C$4:$M$203,11,0),"")</f>
        <v/>
      </c>
      <c r="F1501" s="178"/>
      <c r="G1501" s="178"/>
      <c r="H1501" s="178"/>
      <c r="I1501" s="55" t="str">
        <f>IF(F1501="","",VLOOKUP(LEFT(F1501,5),'Technikai cellák'!B:C,2,0))</f>
        <v/>
      </c>
      <c r="J1501" s="55" t="str">
        <f>IF(F1501="","",VLOOKUP(I1501,'Technikai cellák'!$C$1:$D$12,2,0))</f>
        <v/>
      </c>
      <c r="K1501" s="179"/>
      <c r="L1501" s="67" t="str">
        <f t="shared" si="455"/>
        <v/>
      </c>
      <c r="M1501" s="68">
        <f t="shared" si="456"/>
        <v>0</v>
      </c>
      <c r="N1501" s="66">
        <f t="shared" si="457"/>
        <v>0</v>
      </c>
      <c r="O1501" s="152"/>
      <c r="P1501" s="172">
        <f t="shared" si="472"/>
        <v>0</v>
      </c>
      <c r="Q1501" s="69">
        <f t="shared" si="458"/>
        <v>0</v>
      </c>
      <c r="R1501" s="62">
        <f t="shared" si="459"/>
        <v>0</v>
      </c>
      <c r="S1501" s="153"/>
      <c r="T1501" s="118" t="str">
        <f t="shared" si="473"/>
        <v/>
      </c>
      <c r="U1501" s="154"/>
      <c r="V1501" s="154"/>
      <c r="W1501" s="154"/>
      <c r="X1501" s="154"/>
      <c r="Y1501" s="154"/>
      <c r="Z1501" s="154"/>
      <c r="AA1501" s="154"/>
      <c r="AB1501" s="154"/>
      <c r="AC1501" s="154"/>
      <c r="AD1501" s="154"/>
      <c r="AE1501" s="154"/>
      <c r="AF1501" s="154"/>
      <c r="AG1501" s="63">
        <f t="shared" si="460"/>
        <v>0</v>
      </c>
      <c r="AH1501" s="56">
        <f t="shared" si="461"/>
        <v>0</v>
      </c>
      <c r="AI1501" s="56">
        <f t="shared" si="462"/>
        <v>0</v>
      </c>
      <c r="AJ1501" s="56">
        <f t="shared" si="463"/>
        <v>0</v>
      </c>
      <c r="AK1501" s="56">
        <f t="shared" si="464"/>
        <v>0</v>
      </c>
      <c r="AL1501" s="56">
        <f t="shared" si="465"/>
        <v>0</v>
      </c>
      <c r="AM1501" s="56">
        <f t="shared" si="466"/>
        <v>0</v>
      </c>
      <c r="AN1501" s="56">
        <f t="shared" si="467"/>
        <v>0</v>
      </c>
      <c r="AO1501" s="56">
        <f t="shared" si="468"/>
        <v>0</v>
      </c>
      <c r="AP1501" s="56">
        <f t="shared" si="469"/>
        <v>0</v>
      </c>
      <c r="AQ1501" s="56">
        <f t="shared" si="470"/>
        <v>0</v>
      </c>
      <c r="AR1501" s="86">
        <f t="shared" si="471"/>
        <v>0</v>
      </c>
    </row>
    <row r="1502" spans="1:44" x14ac:dyDescent="0.25">
      <c r="A1502" s="178"/>
      <c r="B1502" s="55" t="str">
        <f>_xlfn.IFNA(VLOOKUP(A1502,'Ajánlatkérő(k) adatai'!$B$4:$C$205,2,0),"")</f>
        <v/>
      </c>
      <c r="C1502" s="178"/>
      <c r="D1502" s="55" t="str">
        <f>_xlfn.IFNA(VLOOKUP(C1502,'Számlafizető(k) adatai'!$C$4:$D$203,2,0),"")</f>
        <v/>
      </c>
      <c r="E1502" s="55" t="str">
        <f>_xlfn.IFNA(VLOOKUP(C1502,'Számlafizető(k) adatai'!$C$4:$M$203,11,0),"")</f>
        <v/>
      </c>
      <c r="F1502" s="178"/>
      <c r="G1502" s="178"/>
      <c r="H1502" s="178"/>
      <c r="I1502" s="55" t="str">
        <f>IF(F1502="","",VLOOKUP(LEFT(F1502,5),'Technikai cellák'!B:C,2,0))</f>
        <v/>
      </c>
      <c r="J1502" s="55" t="str">
        <f>IF(F1502="","",VLOOKUP(I1502,'Technikai cellák'!$C$1:$D$12,2,0))</f>
        <v/>
      </c>
      <c r="K1502" s="179"/>
      <c r="L1502" s="67" t="str">
        <f t="shared" si="455"/>
        <v/>
      </c>
      <c r="M1502" s="68">
        <f t="shared" si="456"/>
        <v>0</v>
      </c>
      <c r="N1502" s="66">
        <f t="shared" si="457"/>
        <v>0</v>
      </c>
      <c r="O1502" s="152"/>
      <c r="P1502" s="172">
        <f t="shared" si="472"/>
        <v>0</v>
      </c>
      <c r="Q1502" s="69">
        <f t="shared" si="458"/>
        <v>0</v>
      </c>
      <c r="R1502" s="62">
        <f t="shared" si="459"/>
        <v>0</v>
      </c>
      <c r="S1502" s="153"/>
      <c r="T1502" s="118" t="str">
        <f t="shared" si="473"/>
        <v/>
      </c>
      <c r="U1502" s="154"/>
      <c r="V1502" s="154"/>
      <c r="W1502" s="154"/>
      <c r="X1502" s="154"/>
      <c r="Y1502" s="154"/>
      <c r="Z1502" s="154"/>
      <c r="AA1502" s="154"/>
      <c r="AB1502" s="154"/>
      <c r="AC1502" s="154"/>
      <c r="AD1502" s="154"/>
      <c r="AE1502" s="154"/>
      <c r="AF1502" s="154"/>
      <c r="AG1502" s="63">
        <f t="shared" si="460"/>
        <v>0</v>
      </c>
      <c r="AH1502" s="56">
        <f t="shared" si="461"/>
        <v>0</v>
      </c>
      <c r="AI1502" s="56">
        <f t="shared" si="462"/>
        <v>0</v>
      </c>
      <c r="AJ1502" s="56">
        <f t="shared" si="463"/>
        <v>0</v>
      </c>
      <c r="AK1502" s="56">
        <f t="shared" si="464"/>
        <v>0</v>
      </c>
      <c r="AL1502" s="56">
        <f t="shared" si="465"/>
        <v>0</v>
      </c>
      <c r="AM1502" s="56">
        <f t="shared" si="466"/>
        <v>0</v>
      </c>
      <c r="AN1502" s="56">
        <f t="shared" si="467"/>
        <v>0</v>
      </c>
      <c r="AO1502" s="56">
        <f t="shared" si="468"/>
        <v>0</v>
      </c>
      <c r="AP1502" s="56">
        <f t="shared" si="469"/>
        <v>0</v>
      </c>
      <c r="AQ1502" s="56">
        <f t="shared" si="470"/>
        <v>0</v>
      </c>
      <c r="AR1502" s="86">
        <f t="shared" si="471"/>
        <v>0</v>
      </c>
    </row>
    <row r="1503" spans="1:44" x14ac:dyDescent="0.25">
      <c r="A1503" s="178"/>
      <c r="B1503" s="55" t="str">
        <f>_xlfn.IFNA(VLOOKUP(A1503,'Ajánlatkérő(k) adatai'!$B$4:$C$205,2,0),"")</f>
        <v/>
      </c>
      <c r="C1503" s="178"/>
      <c r="D1503" s="55" t="str">
        <f>_xlfn.IFNA(VLOOKUP(C1503,'Számlafizető(k) adatai'!$C$4:$D$203,2,0),"")</f>
        <v/>
      </c>
      <c r="E1503" s="55" t="str">
        <f>_xlfn.IFNA(VLOOKUP(C1503,'Számlafizető(k) adatai'!$C$4:$M$203,11,0),"")</f>
        <v/>
      </c>
      <c r="F1503" s="178"/>
      <c r="G1503" s="178"/>
      <c r="H1503" s="178"/>
      <c r="I1503" s="55" t="str">
        <f>IF(F1503="","",VLOOKUP(LEFT(F1503,5),'Technikai cellák'!B:C,2,0))</f>
        <v/>
      </c>
      <c r="J1503" s="55" t="str">
        <f>IF(F1503="","",VLOOKUP(I1503,'Technikai cellák'!$C$1:$D$12,2,0))</f>
        <v/>
      </c>
      <c r="K1503" s="179"/>
      <c r="L1503" s="67" t="str">
        <f t="shared" si="455"/>
        <v/>
      </c>
      <c r="M1503" s="68">
        <f t="shared" si="456"/>
        <v>0</v>
      </c>
      <c r="N1503" s="66">
        <f t="shared" si="457"/>
        <v>0</v>
      </c>
      <c r="O1503" s="152"/>
      <c r="P1503" s="172">
        <f t="shared" si="472"/>
        <v>0</v>
      </c>
      <c r="Q1503" s="69">
        <f t="shared" si="458"/>
        <v>0</v>
      </c>
      <c r="R1503" s="62">
        <f t="shared" si="459"/>
        <v>0</v>
      </c>
      <c r="S1503" s="153"/>
      <c r="T1503" s="118" t="str">
        <f t="shared" si="473"/>
        <v/>
      </c>
      <c r="U1503" s="154"/>
      <c r="V1503" s="154"/>
      <c r="W1503" s="154"/>
      <c r="X1503" s="154"/>
      <c r="Y1503" s="154"/>
      <c r="Z1503" s="154"/>
      <c r="AA1503" s="154"/>
      <c r="AB1503" s="154"/>
      <c r="AC1503" s="154"/>
      <c r="AD1503" s="154"/>
      <c r="AE1503" s="154"/>
      <c r="AF1503" s="154"/>
      <c r="AG1503" s="63">
        <f t="shared" si="460"/>
        <v>0</v>
      </c>
      <c r="AH1503" s="56">
        <f t="shared" si="461"/>
        <v>0</v>
      </c>
      <c r="AI1503" s="56">
        <f t="shared" si="462"/>
        <v>0</v>
      </c>
      <c r="AJ1503" s="56">
        <f t="shared" si="463"/>
        <v>0</v>
      </c>
      <c r="AK1503" s="56">
        <f t="shared" si="464"/>
        <v>0</v>
      </c>
      <c r="AL1503" s="56">
        <f t="shared" si="465"/>
        <v>0</v>
      </c>
      <c r="AM1503" s="56">
        <f t="shared" si="466"/>
        <v>0</v>
      </c>
      <c r="AN1503" s="56">
        <f t="shared" si="467"/>
        <v>0</v>
      </c>
      <c r="AO1503" s="56">
        <f t="shared" si="468"/>
        <v>0</v>
      </c>
      <c r="AP1503" s="56">
        <f t="shared" si="469"/>
        <v>0</v>
      </c>
      <c r="AQ1503" s="56">
        <f t="shared" si="470"/>
        <v>0</v>
      </c>
      <c r="AR1503" s="86">
        <f t="shared" si="471"/>
        <v>0</v>
      </c>
    </row>
    <row r="1504" spans="1:44" x14ac:dyDescent="0.25">
      <c r="A1504" s="178"/>
      <c r="B1504" s="55" t="str">
        <f>_xlfn.IFNA(VLOOKUP(A1504,'Ajánlatkérő(k) adatai'!$B$4:$C$205,2,0),"")</f>
        <v/>
      </c>
      <c r="C1504" s="178"/>
      <c r="D1504" s="55" t="str">
        <f>_xlfn.IFNA(VLOOKUP(C1504,'Számlafizető(k) adatai'!$C$4:$D$203,2,0),"")</f>
        <v/>
      </c>
      <c r="E1504" s="55" t="str">
        <f>_xlfn.IFNA(VLOOKUP(C1504,'Számlafizető(k) adatai'!$C$4:$M$203,11,0),"")</f>
        <v/>
      </c>
      <c r="F1504" s="178"/>
      <c r="G1504" s="178"/>
      <c r="H1504" s="178"/>
      <c r="I1504" s="55" t="str">
        <f>IF(F1504="","",VLOOKUP(LEFT(F1504,5),'Technikai cellák'!B:C,2,0))</f>
        <v/>
      </c>
      <c r="J1504" s="55" t="str">
        <f>IF(F1504="","",VLOOKUP(I1504,'Technikai cellák'!$C$1:$D$12,2,0))</f>
        <v/>
      </c>
      <c r="K1504" s="179"/>
      <c r="L1504" s="67" t="str">
        <f t="shared" si="455"/>
        <v/>
      </c>
      <c r="M1504" s="68">
        <f t="shared" si="456"/>
        <v>0</v>
      </c>
      <c r="N1504" s="66">
        <f t="shared" si="457"/>
        <v>0</v>
      </c>
      <c r="O1504" s="152"/>
      <c r="P1504" s="172">
        <f t="shared" si="472"/>
        <v>0</v>
      </c>
      <c r="Q1504" s="69">
        <f t="shared" si="458"/>
        <v>0</v>
      </c>
      <c r="R1504" s="62">
        <f t="shared" si="459"/>
        <v>0</v>
      </c>
      <c r="S1504" s="153"/>
      <c r="T1504" s="118" t="str">
        <f t="shared" si="473"/>
        <v/>
      </c>
      <c r="U1504" s="154"/>
      <c r="V1504" s="154"/>
      <c r="W1504" s="154"/>
      <c r="X1504" s="154"/>
      <c r="Y1504" s="154"/>
      <c r="Z1504" s="154"/>
      <c r="AA1504" s="154"/>
      <c r="AB1504" s="154"/>
      <c r="AC1504" s="154"/>
      <c r="AD1504" s="154"/>
      <c r="AE1504" s="154"/>
      <c r="AF1504" s="154"/>
      <c r="AG1504" s="63">
        <f t="shared" si="460"/>
        <v>0</v>
      </c>
      <c r="AH1504" s="56">
        <f t="shared" si="461"/>
        <v>0</v>
      </c>
      <c r="AI1504" s="56">
        <f t="shared" si="462"/>
        <v>0</v>
      </c>
      <c r="AJ1504" s="56">
        <f t="shared" si="463"/>
        <v>0</v>
      </c>
      <c r="AK1504" s="56">
        <f t="shared" si="464"/>
        <v>0</v>
      </c>
      <c r="AL1504" s="56">
        <f t="shared" si="465"/>
        <v>0</v>
      </c>
      <c r="AM1504" s="56">
        <f t="shared" si="466"/>
        <v>0</v>
      </c>
      <c r="AN1504" s="56">
        <f t="shared" si="467"/>
        <v>0</v>
      </c>
      <c r="AO1504" s="56">
        <f t="shared" si="468"/>
        <v>0</v>
      </c>
      <c r="AP1504" s="56">
        <f t="shared" si="469"/>
        <v>0</v>
      </c>
      <c r="AQ1504" s="56">
        <f t="shared" si="470"/>
        <v>0</v>
      </c>
      <c r="AR1504" s="86">
        <f t="shared" si="471"/>
        <v>0</v>
      </c>
    </row>
    <row r="1505" spans="1:44" x14ac:dyDescent="0.25">
      <c r="A1505" s="178"/>
      <c r="B1505" s="55" t="str">
        <f>_xlfn.IFNA(VLOOKUP(A1505,'Ajánlatkérő(k) adatai'!$B$4:$C$205,2,0),"")</f>
        <v/>
      </c>
      <c r="C1505" s="178"/>
      <c r="D1505" s="55" t="str">
        <f>_xlfn.IFNA(VLOOKUP(C1505,'Számlafizető(k) adatai'!$C$4:$D$203,2,0),"")</f>
        <v/>
      </c>
      <c r="E1505" s="55" t="str">
        <f>_xlfn.IFNA(VLOOKUP(C1505,'Számlafizető(k) adatai'!$C$4:$M$203,11,0),"")</f>
        <v/>
      </c>
      <c r="F1505" s="178"/>
      <c r="G1505" s="178"/>
      <c r="H1505" s="178"/>
      <c r="I1505" s="55" t="str">
        <f>IF(F1505="","",VLOOKUP(LEFT(F1505,5),'Technikai cellák'!B:C,2,0))</f>
        <v/>
      </c>
      <c r="J1505" s="55" t="str">
        <f>IF(F1505="","",VLOOKUP(I1505,'Technikai cellák'!$C$1:$D$12,2,0))</f>
        <v/>
      </c>
      <c r="K1505" s="179"/>
      <c r="L1505" s="67" t="str">
        <f t="shared" si="455"/>
        <v/>
      </c>
      <c r="M1505" s="68">
        <f t="shared" si="456"/>
        <v>0</v>
      </c>
      <c r="N1505" s="66">
        <f t="shared" si="457"/>
        <v>0</v>
      </c>
      <c r="O1505" s="152"/>
      <c r="P1505" s="172">
        <f t="shared" si="472"/>
        <v>0</v>
      </c>
      <c r="Q1505" s="69">
        <f t="shared" si="458"/>
        <v>0</v>
      </c>
      <c r="R1505" s="62">
        <f t="shared" si="459"/>
        <v>0</v>
      </c>
      <c r="S1505" s="153"/>
      <c r="T1505" s="118" t="str">
        <f t="shared" si="473"/>
        <v/>
      </c>
      <c r="U1505" s="154"/>
      <c r="V1505" s="154"/>
      <c r="W1505" s="154"/>
      <c r="X1505" s="154"/>
      <c r="Y1505" s="154"/>
      <c r="Z1505" s="154"/>
      <c r="AA1505" s="154"/>
      <c r="AB1505" s="154"/>
      <c r="AC1505" s="154"/>
      <c r="AD1505" s="154"/>
      <c r="AE1505" s="154"/>
      <c r="AF1505" s="154"/>
      <c r="AG1505" s="63">
        <f t="shared" si="460"/>
        <v>0</v>
      </c>
      <c r="AH1505" s="56">
        <f t="shared" si="461"/>
        <v>0</v>
      </c>
      <c r="AI1505" s="56">
        <f t="shared" si="462"/>
        <v>0</v>
      </c>
      <c r="AJ1505" s="56">
        <f t="shared" si="463"/>
        <v>0</v>
      </c>
      <c r="AK1505" s="56">
        <f t="shared" si="464"/>
        <v>0</v>
      </c>
      <c r="AL1505" s="56">
        <f t="shared" si="465"/>
        <v>0</v>
      </c>
      <c r="AM1505" s="56">
        <f t="shared" si="466"/>
        <v>0</v>
      </c>
      <c r="AN1505" s="56">
        <f t="shared" si="467"/>
        <v>0</v>
      </c>
      <c r="AO1505" s="56">
        <f t="shared" si="468"/>
        <v>0</v>
      </c>
      <c r="AP1505" s="56">
        <f t="shared" si="469"/>
        <v>0</v>
      </c>
      <c r="AQ1505" s="56">
        <f t="shared" si="470"/>
        <v>0</v>
      </c>
      <c r="AR1505" s="86">
        <f t="shared" si="471"/>
        <v>0</v>
      </c>
    </row>
    <row r="1506" spans="1:44" x14ac:dyDescent="0.25">
      <c r="A1506" s="178"/>
      <c r="B1506" s="55" t="str">
        <f>_xlfn.IFNA(VLOOKUP(A1506,'Ajánlatkérő(k) adatai'!$B$4:$C$205,2,0),"")</f>
        <v/>
      </c>
      <c r="C1506" s="178"/>
      <c r="D1506" s="55" t="str">
        <f>_xlfn.IFNA(VLOOKUP(C1506,'Számlafizető(k) adatai'!$C$4:$D$203,2,0),"")</f>
        <v/>
      </c>
      <c r="E1506" s="55" t="str">
        <f>_xlfn.IFNA(VLOOKUP(C1506,'Számlafizető(k) adatai'!$C$4:$M$203,11,0),"")</f>
        <v/>
      </c>
      <c r="F1506" s="178"/>
      <c r="G1506" s="178"/>
      <c r="H1506" s="178"/>
      <c r="I1506" s="55" t="str">
        <f>IF(F1506="","",VLOOKUP(LEFT(F1506,5),'Technikai cellák'!B:C,2,0))</f>
        <v/>
      </c>
      <c r="J1506" s="55" t="str">
        <f>IF(F1506="","",VLOOKUP(I1506,'Technikai cellák'!$C$1:$D$12,2,0))</f>
        <v/>
      </c>
      <c r="K1506" s="179"/>
      <c r="L1506" s="67" t="str">
        <f t="shared" si="455"/>
        <v/>
      </c>
      <c r="M1506" s="68">
        <f t="shared" si="456"/>
        <v>0</v>
      </c>
      <c r="N1506" s="66">
        <f t="shared" si="457"/>
        <v>0</v>
      </c>
      <c r="O1506" s="152"/>
      <c r="P1506" s="172">
        <f t="shared" si="472"/>
        <v>0</v>
      </c>
      <c r="Q1506" s="69">
        <f t="shared" si="458"/>
        <v>0</v>
      </c>
      <c r="R1506" s="62">
        <f t="shared" si="459"/>
        <v>0</v>
      </c>
      <c r="S1506" s="153"/>
      <c r="T1506" s="118" t="str">
        <f t="shared" si="473"/>
        <v/>
      </c>
      <c r="U1506" s="154"/>
      <c r="V1506" s="154"/>
      <c r="W1506" s="154"/>
      <c r="X1506" s="154"/>
      <c r="Y1506" s="154"/>
      <c r="Z1506" s="154"/>
      <c r="AA1506" s="154"/>
      <c r="AB1506" s="154"/>
      <c r="AC1506" s="154"/>
      <c r="AD1506" s="154"/>
      <c r="AE1506" s="154"/>
      <c r="AF1506" s="154"/>
      <c r="AG1506" s="63">
        <f t="shared" si="460"/>
        <v>0</v>
      </c>
      <c r="AH1506" s="56">
        <f t="shared" si="461"/>
        <v>0</v>
      </c>
      <c r="AI1506" s="56">
        <f t="shared" si="462"/>
        <v>0</v>
      </c>
      <c r="AJ1506" s="56">
        <f t="shared" si="463"/>
        <v>0</v>
      </c>
      <c r="AK1506" s="56">
        <f t="shared" si="464"/>
        <v>0</v>
      </c>
      <c r="AL1506" s="56">
        <f t="shared" si="465"/>
        <v>0</v>
      </c>
      <c r="AM1506" s="56">
        <f t="shared" si="466"/>
        <v>0</v>
      </c>
      <c r="AN1506" s="56">
        <f t="shared" si="467"/>
        <v>0</v>
      </c>
      <c r="AO1506" s="56">
        <f t="shared" si="468"/>
        <v>0</v>
      </c>
      <c r="AP1506" s="56">
        <f t="shared" si="469"/>
        <v>0</v>
      </c>
      <c r="AQ1506" s="56">
        <f t="shared" si="470"/>
        <v>0</v>
      </c>
      <c r="AR1506" s="86">
        <f t="shared" si="471"/>
        <v>0</v>
      </c>
    </row>
    <row r="1507" spans="1:44" x14ac:dyDescent="0.25">
      <c r="A1507" s="178"/>
      <c r="B1507" s="55" t="str">
        <f>_xlfn.IFNA(VLOOKUP(A1507,'Ajánlatkérő(k) adatai'!$B$4:$C$205,2,0),"")</f>
        <v/>
      </c>
      <c r="C1507" s="178"/>
      <c r="D1507" s="55" t="str">
        <f>_xlfn.IFNA(VLOOKUP(C1507,'Számlafizető(k) adatai'!$C$4:$D$203,2,0),"")</f>
        <v/>
      </c>
      <c r="E1507" s="55" t="str">
        <f>_xlfn.IFNA(VLOOKUP(C1507,'Számlafizető(k) adatai'!$C$4:$M$203,11,0),"")</f>
        <v/>
      </c>
      <c r="F1507" s="178"/>
      <c r="G1507" s="178"/>
      <c r="H1507" s="178"/>
      <c r="I1507" s="55" t="str">
        <f>IF(F1507="","",VLOOKUP(LEFT(F1507,5),'Technikai cellák'!B:C,2,0))</f>
        <v/>
      </c>
      <c r="J1507" s="55" t="str">
        <f>IF(F1507="","",VLOOKUP(I1507,'Technikai cellák'!$C$1:$D$12,2,0))</f>
        <v/>
      </c>
      <c r="K1507" s="179"/>
      <c r="L1507" s="67" t="str">
        <f t="shared" si="455"/>
        <v/>
      </c>
      <c r="M1507" s="68">
        <f t="shared" si="456"/>
        <v>0</v>
      </c>
      <c r="N1507" s="66">
        <f t="shared" si="457"/>
        <v>0</v>
      </c>
      <c r="O1507" s="152"/>
      <c r="P1507" s="172">
        <f t="shared" si="472"/>
        <v>0</v>
      </c>
      <c r="Q1507" s="69">
        <f t="shared" si="458"/>
        <v>0</v>
      </c>
      <c r="R1507" s="62">
        <f t="shared" si="459"/>
        <v>0</v>
      </c>
      <c r="S1507" s="153"/>
      <c r="T1507" s="118" t="str">
        <f t="shared" si="473"/>
        <v/>
      </c>
      <c r="U1507" s="154"/>
      <c r="V1507" s="154"/>
      <c r="W1507" s="154"/>
      <c r="X1507" s="154"/>
      <c r="Y1507" s="154"/>
      <c r="Z1507" s="154"/>
      <c r="AA1507" s="154"/>
      <c r="AB1507" s="154"/>
      <c r="AC1507" s="154"/>
      <c r="AD1507" s="154"/>
      <c r="AE1507" s="154"/>
      <c r="AF1507" s="154"/>
      <c r="AG1507" s="63">
        <f t="shared" si="460"/>
        <v>0</v>
      </c>
      <c r="AH1507" s="56">
        <f t="shared" si="461"/>
        <v>0</v>
      </c>
      <c r="AI1507" s="56">
        <f t="shared" si="462"/>
        <v>0</v>
      </c>
      <c r="AJ1507" s="56">
        <f t="shared" si="463"/>
        <v>0</v>
      </c>
      <c r="AK1507" s="56">
        <f t="shared" si="464"/>
        <v>0</v>
      </c>
      <c r="AL1507" s="56">
        <f t="shared" si="465"/>
        <v>0</v>
      </c>
      <c r="AM1507" s="56">
        <f t="shared" si="466"/>
        <v>0</v>
      </c>
      <c r="AN1507" s="56">
        <f t="shared" si="467"/>
        <v>0</v>
      </c>
      <c r="AO1507" s="56">
        <f t="shared" si="468"/>
        <v>0</v>
      </c>
      <c r="AP1507" s="56">
        <f t="shared" si="469"/>
        <v>0</v>
      </c>
      <c r="AQ1507" s="56">
        <f t="shared" si="470"/>
        <v>0</v>
      </c>
      <c r="AR1507" s="86">
        <f t="shared" si="471"/>
        <v>0</v>
      </c>
    </row>
    <row r="1508" spans="1:44" x14ac:dyDescent="0.25">
      <c r="A1508" s="178"/>
      <c r="B1508" s="55" t="str">
        <f>_xlfn.IFNA(VLOOKUP(A1508,'Ajánlatkérő(k) adatai'!$B$4:$C$205,2,0),"")</f>
        <v/>
      </c>
      <c r="C1508" s="178"/>
      <c r="D1508" s="55" t="str">
        <f>_xlfn.IFNA(VLOOKUP(C1508,'Számlafizető(k) adatai'!$C$4:$D$203,2,0),"")</f>
        <v/>
      </c>
      <c r="E1508" s="55" t="str">
        <f>_xlfn.IFNA(VLOOKUP(C1508,'Számlafizető(k) adatai'!$C$4:$M$203,11,0),"")</f>
        <v/>
      </c>
      <c r="F1508" s="178"/>
      <c r="G1508" s="178"/>
      <c r="H1508" s="178"/>
      <c r="I1508" s="55" t="str">
        <f>IF(F1508="","",VLOOKUP(LEFT(F1508,5),'Technikai cellák'!B:C,2,0))</f>
        <v/>
      </c>
      <c r="J1508" s="55" t="str">
        <f>IF(F1508="","",VLOOKUP(I1508,'Technikai cellák'!$C$1:$D$12,2,0))</f>
        <v/>
      </c>
      <c r="K1508" s="179"/>
      <c r="L1508" s="67" t="str">
        <f t="shared" si="455"/>
        <v/>
      </c>
      <c r="M1508" s="68">
        <f t="shared" si="456"/>
        <v>0</v>
      </c>
      <c r="N1508" s="66">
        <f t="shared" si="457"/>
        <v>0</v>
      </c>
      <c r="O1508" s="152"/>
      <c r="P1508" s="172">
        <f t="shared" si="472"/>
        <v>0</v>
      </c>
      <c r="Q1508" s="69">
        <f t="shared" si="458"/>
        <v>0</v>
      </c>
      <c r="R1508" s="62">
        <f t="shared" si="459"/>
        <v>0</v>
      </c>
      <c r="S1508" s="153"/>
      <c r="T1508" s="118" t="str">
        <f t="shared" si="473"/>
        <v/>
      </c>
      <c r="U1508" s="154"/>
      <c r="V1508" s="154"/>
      <c r="W1508" s="154"/>
      <c r="X1508" s="154"/>
      <c r="Y1508" s="154"/>
      <c r="Z1508" s="154"/>
      <c r="AA1508" s="154"/>
      <c r="AB1508" s="154"/>
      <c r="AC1508" s="154"/>
      <c r="AD1508" s="154"/>
      <c r="AE1508" s="154"/>
      <c r="AF1508" s="154"/>
      <c r="AG1508" s="63">
        <f t="shared" si="460"/>
        <v>0</v>
      </c>
      <c r="AH1508" s="56">
        <f t="shared" si="461"/>
        <v>0</v>
      </c>
      <c r="AI1508" s="56">
        <f t="shared" si="462"/>
        <v>0</v>
      </c>
      <c r="AJ1508" s="56">
        <f t="shared" si="463"/>
        <v>0</v>
      </c>
      <c r="AK1508" s="56">
        <f t="shared" si="464"/>
        <v>0</v>
      </c>
      <c r="AL1508" s="56">
        <f t="shared" si="465"/>
        <v>0</v>
      </c>
      <c r="AM1508" s="56">
        <f t="shared" si="466"/>
        <v>0</v>
      </c>
      <c r="AN1508" s="56">
        <f t="shared" si="467"/>
        <v>0</v>
      </c>
      <c r="AO1508" s="56">
        <f t="shared" si="468"/>
        <v>0</v>
      </c>
      <c r="AP1508" s="56">
        <f t="shared" si="469"/>
        <v>0</v>
      </c>
      <c r="AQ1508" s="56">
        <f t="shared" si="470"/>
        <v>0</v>
      </c>
      <c r="AR1508" s="86">
        <f t="shared" si="471"/>
        <v>0</v>
      </c>
    </row>
    <row r="1509" spans="1:44" x14ac:dyDescent="0.25">
      <c r="A1509" s="178"/>
      <c r="B1509" s="55" t="str">
        <f>_xlfn.IFNA(VLOOKUP(A1509,'Ajánlatkérő(k) adatai'!$B$4:$C$205,2,0),"")</f>
        <v/>
      </c>
      <c r="C1509" s="178"/>
      <c r="D1509" s="55" t="str">
        <f>_xlfn.IFNA(VLOOKUP(C1509,'Számlafizető(k) adatai'!$C$4:$D$203,2,0),"")</f>
        <v/>
      </c>
      <c r="E1509" s="55" t="str">
        <f>_xlfn.IFNA(VLOOKUP(C1509,'Számlafizető(k) adatai'!$C$4:$M$203,11,0),"")</f>
        <v/>
      </c>
      <c r="F1509" s="178"/>
      <c r="G1509" s="178"/>
      <c r="H1509" s="178"/>
      <c r="I1509" s="55" t="str">
        <f>IF(F1509="","",VLOOKUP(LEFT(F1509,5),'Technikai cellák'!B:C,2,0))</f>
        <v/>
      </c>
      <c r="J1509" s="55" t="str">
        <f>IF(F1509="","",VLOOKUP(I1509,'Technikai cellák'!$C$1:$D$12,2,0))</f>
        <v/>
      </c>
      <c r="K1509" s="179"/>
      <c r="L1509" s="67" t="str">
        <f t="shared" si="455"/>
        <v/>
      </c>
      <c r="M1509" s="68">
        <f t="shared" si="456"/>
        <v>0</v>
      </c>
      <c r="N1509" s="66">
        <f t="shared" si="457"/>
        <v>0</v>
      </c>
      <c r="O1509" s="152"/>
      <c r="P1509" s="172">
        <f t="shared" si="472"/>
        <v>0</v>
      </c>
      <c r="Q1509" s="69">
        <f t="shared" si="458"/>
        <v>0</v>
      </c>
      <c r="R1509" s="62">
        <f t="shared" si="459"/>
        <v>0</v>
      </c>
      <c r="S1509" s="153"/>
      <c r="T1509" s="118" t="str">
        <f t="shared" si="473"/>
        <v/>
      </c>
      <c r="U1509" s="154"/>
      <c r="V1509" s="154"/>
      <c r="W1509" s="154"/>
      <c r="X1509" s="154"/>
      <c r="Y1509" s="154"/>
      <c r="Z1509" s="154"/>
      <c r="AA1509" s="154"/>
      <c r="AB1509" s="154"/>
      <c r="AC1509" s="154"/>
      <c r="AD1509" s="154"/>
      <c r="AE1509" s="154"/>
      <c r="AF1509" s="154"/>
      <c r="AG1509" s="63">
        <f t="shared" si="460"/>
        <v>0</v>
      </c>
      <c r="AH1509" s="56">
        <f t="shared" si="461"/>
        <v>0</v>
      </c>
      <c r="AI1509" s="56">
        <f t="shared" si="462"/>
        <v>0</v>
      </c>
      <c r="AJ1509" s="56">
        <f t="shared" si="463"/>
        <v>0</v>
      </c>
      <c r="AK1509" s="56">
        <f t="shared" si="464"/>
        <v>0</v>
      </c>
      <c r="AL1509" s="56">
        <f t="shared" si="465"/>
        <v>0</v>
      </c>
      <c r="AM1509" s="56">
        <f t="shared" si="466"/>
        <v>0</v>
      </c>
      <c r="AN1509" s="56">
        <f t="shared" si="467"/>
        <v>0</v>
      </c>
      <c r="AO1509" s="56">
        <f t="shared" si="468"/>
        <v>0</v>
      </c>
      <c r="AP1509" s="56">
        <f t="shared" si="469"/>
        <v>0</v>
      </c>
      <c r="AQ1509" s="56">
        <f t="shared" si="470"/>
        <v>0</v>
      </c>
      <c r="AR1509" s="86">
        <f t="shared" si="471"/>
        <v>0</v>
      </c>
    </row>
    <row r="1510" spans="1:44" x14ac:dyDescent="0.25">
      <c r="A1510" s="178"/>
      <c r="B1510" s="55" t="str">
        <f>_xlfn.IFNA(VLOOKUP(A1510,'Ajánlatkérő(k) adatai'!$B$4:$C$205,2,0),"")</f>
        <v/>
      </c>
      <c r="C1510" s="178"/>
      <c r="D1510" s="55" t="str">
        <f>_xlfn.IFNA(VLOOKUP(C1510,'Számlafizető(k) adatai'!$C$4:$D$203,2,0),"")</f>
        <v/>
      </c>
      <c r="E1510" s="55" t="str">
        <f>_xlfn.IFNA(VLOOKUP(C1510,'Számlafizető(k) adatai'!$C$4:$M$203,11,0),"")</f>
        <v/>
      </c>
      <c r="F1510" s="178"/>
      <c r="G1510" s="178"/>
      <c r="H1510" s="178"/>
      <c r="I1510" s="55" t="str">
        <f>IF(F1510="","",VLOOKUP(LEFT(F1510,5),'Technikai cellák'!B:C,2,0))</f>
        <v/>
      </c>
      <c r="J1510" s="55" t="str">
        <f>IF(F1510="","",VLOOKUP(I1510,'Technikai cellák'!$C$1:$D$12,2,0))</f>
        <v/>
      </c>
      <c r="K1510" s="179"/>
      <c r="L1510" s="67" t="str">
        <f t="shared" si="455"/>
        <v/>
      </c>
      <c r="M1510" s="68">
        <f t="shared" si="456"/>
        <v>0</v>
      </c>
      <c r="N1510" s="66">
        <f t="shared" si="457"/>
        <v>0</v>
      </c>
      <c r="O1510" s="152"/>
      <c r="P1510" s="172">
        <f t="shared" si="472"/>
        <v>0</v>
      </c>
      <c r="Q1510" s="69">
        <f t="shared" si="458"/>
        <v>0</v>
      </c>
      <c r="R1510" s="62">
        <f t="shared" si="459"/>
        <v>0</v>
      </c>
      <c r="S1510" s="153"/>
      <c r="T1510" s="118" t="str">
        <f t="shared" si="473"/>
        <v/>
      </c>
      <c r="U1510" s="154"/>
      <c r="V1510" s="154"/>
      <c r="W1510" s="154"/>
      <c r="X1510" s="154"/>
      <c r="Y1510" s="154"/>
      <c r="Z1510" s="154"/>
      <c r="AA1510" s="154"/>
      <c r="AB1510" s="154"/>
      <c r="AC1510" s="154"/>
      <c r="AD1510" s="154"/>
      <c r="AE1510" s="154"/>
      <c r="AF1510" s="154"/>
      <c r="AG1510" s="63">
        <f t="shared" si="460"/>
        <v>0</v>
      </c>
      <c r="AH1510" s="56">
        <f t="shared" si="461"/>
        <v>0</v>
      </c>
      <c r="AI1510" s="56">
        <f t="shared" si="462"/>
        <v>0</v>
      </c>
      <c r="AJ1510" s="56">
        <f t="shared" si="463"/>
        <v>0</v>
      </c>
      <c r="AK1510" s="56">
        <f t="shared" si="464"/>
        <v>0</v>
      </c>
      <c r="AL1510" s="56">
        <f t="shared" si="465"/>
        <v>0</v>
      </c>
      <c r="AM1510" s="56">
        <f t="shared" si="466"/>
        <v>0</v>
      </c>
      <c r="AN1510" s="56">
        <f t="shared" si="467"/>
        <v>0</v>
      </c>
      <c r="AO1510" s="56">
        <f t="shared" si="468"/>
        <v>0</v>
      </c>
      <c r="AP1510" s="56">
        <f t="shared" si="469"/>
        <v>0</v>
      </c>
      <c r="AQ1510" s="56">
        <f t="shared" si="470"/>
        <v>0</v>
      </c>
      <c r="AR1510" s="86">
        <f t="shared" si="471"/>
        <v>0</v>
      </c>
    </row>
    <row r="1511" spans="1:44" x14ac:dyDescent="0.25">
      <c r="A1511" s="178"/>
      <c r="B1511" s="55" t="str">
        <f>_xlfn.IFNA(VLOOKUP(A1511,'Ajánlatkérő(k) adatai'!$B$4:$C$205,2,0),"")</f>
        <v/>
      </c>
      <c r="C1511" s="178"/>
      <c r="D1511" s="55" t="str">
        <f>_xlfn.IFNA(VLOOKUP(C1511,'Számlafizető(k) adatai'!$C$4:$D$203,2,0),"")</f>
        <v/>
      </c>
      <c r="E1511" s="55" t="str">
        <f>_xlfn.IFNA(VLOOKUP(C1511,'Számlafizető(k) adatai'!$C$4:$M$203,11,0),"")</f>
        <v/>
      </c>
      <c r="F1511" s="178"/>
      <c r="G1511" s="178"/>
      <c r="H1511" s="178"/>
      <c r="I1511" s="55" t="str">
        <f>IF(F1511="","",VLOOKUP(LEFT(F1511,5),'Technikai cellák'!B:C,2,0))</f>
        <v/>
      </c>
      <c r="J1511" s="55" t="str">
        <f>IF(F1511="","",VLOOKUP(I1511,'Technikai cellák'!$C$1:$D$12,2,0))</f>
        <v/>
      </c>
      <c r="K1511" s="179"/>
      <c r="L1511" s="67" t="str">
        <f t="shared" si="455"/>
        <v/>
      </c>
      <c r="M1511" s="68">
        <f t="shared" si="456"/>
        <v>0</v>
      </c>
      <c r="N1511" s="66">
        <f t="shared" si="457"/>
        <v>0</v>
      </c>
      <c r="O1511" s="152"/>
      <c r="P1511" s="172">
        <f t="shared" si="472"/>
        <v>0</v>
      </c>
      <c r="Q1511" s="69">
        <f t="shared" si="458"/>
        <v>0</v>
      </c>
      <c r="R1511" s="62">
        <f t="shared" si="459"/>
        <v>0</v>
      </c>
      <c r="S1511" s="153"/>
      <c r="T1511" s="118" t="str">
        <f t="shared" si="473"/>
        <v/>
      </c>
      <c r="U1511" s="154"/>
      <c r="V1511" s="154"/>
      <c r="W1511" s="154"/>
      <c r="X1511" s="154"/>
      <c r="Y1511" s="154"/>
      <c r="Z1511" s="154"/>
      <c r="AA1511" s="154"/>
      <c r="AB1511" s="154"/>
      <c r="AC1511" s="154"/>
      <c r="AD1511" s="154"/>
      <c r="AE1511" s="154"/>
      <c r="AF1511" s="154"/>
      <c r="AG1511" s="63">
        <f t="shared" si="460"/>
        <v>0</v>
      </c>
      <c r="AH1511" s="56">
        <f t="shared" si="461"/>
        <v>0</v>
      </c>
      <c r="AI1511" s="56">
        <f t="shared" si="462"/>
        <v>0</v>
      </c>
      <c r="AJ1511" s="56">
        <f t="shared" si="463"/>
        <v>0</v>
      </c>
      <c r="AK1511" s="56">
        <f t="shared" si="464"/>
        <v>0</v>
      </c>
      <c r="AL1511" s="56">
        <f t="shared" si="465"/>
        <v>0</v>
      </c>
      <c r="AM1511" s="56">
        <f t="shared" si="466"/>
        <v>0</v>
      </c>
      <c r="AN1511" s="56">
        <f t="shared" si="467"/>
        <v>0</v>
      </c>
      <c r="AO1511" s="56">
        <f t="shared" si="468"/>
        <v>0</v>
      </c>
      <c r="AP1511" s="56">
        <f t="shared" si="469"/>
        <v>0</v>
      </c>
      <c r="AQ1511" s="56">
        <f t="shared" si="470"/>
        <v>0</v>
      </c>
      <c r="AR1511" s="86">
        <f t="shared" si="471"/>
        <v>0</v>
      </c>
    </row>
    <row r="1512" spans="1:44" x14ac:dyDescent="0.25">
      <c r="A1512" s="178"/>
      <c r="B1512" s="55" t="str">
        <f>_xlfn.IFNA(VLOOKUP(A1512,'Ajánlatkérő(k) adatai'!$B$4:$C$205,2,0),"")</f>
        <v/>
      </c>
      <c r="C1512" s="178"/>
      <c r="D1512" s="55" t="str">
        <f>_xlfn.IFNA(VLOOKUP(C1512,'Számlafizető(k) adatai'!$C$4:$D$203,2,0),"")</f>
        <v/>
      </c>
      <c r="E1512" s="55" t="str">
        <f>_xlfn.IFNA(VLOOKUP(C1512,'Számlafizető(k) adatai'!$C$4:$M$203,11,0),"")</f>
        <v/>
      </c>
      <c r="F1512" s="178"/>
      <c r="G1512" s="178"/>
      <c r="H1512" s="178"/>
      <c r="I1512" s="55" t="str">
        <f>IF(F1512="","",VLOOKUP(LEFT(F1512,5),'Technikai cellák'!B:C,2,0))</f>
        <v/>
      </c>
      <c r="J1512" s="55" t="str">
        <f>IF(F1512="","",VLOOKUP(I1512,'Technikai cellák'!$C$1:$D$12,2,0))</f>
        <v/>
      </c>
      <c r="K1512" s="179"/>
      <c r="L1512" s="67" t="str">
        <f t="shared" si="455"/>
        <v/>
      </c>
      <c r="M1512" s="68">
        <f t="shared" si="456"/>
        <v>0</v>
      </c>
      <c r="N1512" s="66">
        <f t="shared" si="457"/>
        <v>0</v>
      </c>
      <c r="O1512" s="152"/>
      <c r="P1512" s="172">
        <f t="shared" si="472"/>
        <v>0</v>
      </c>
      <c r="Q1512" s="69">
        <f t="shared" si="458"/>
        <v>0</v>
      </c>
      <c r="R1512" s="62">
        <f t="shared" si="459"/>
        <v>0</v>
      </c>
      <c r="S1512" s="153"/>
      <c r="T1512" s="118" t="str">
        <f t="shared" si="473"/>
        <v/>
      </c>
      <c r="U1512" s="154"/>
      <c r="V1512" s="154"/>
      <c r="W1512" s="154"/>
      <c r="X1512" s="154"/>
      <c r="Y1512" s="154"/>
      <c r="Z1512" s="154"/>
      <c r="AA1512" s="154"/>
      <c r="AB1512" s="154"/>
      <c r="AC1512" s="154"/>
      <c r="AD1512" s="154"/>
      <c r="AE1512" s="154"/>
      <c r="AF1512" s="154"/>
      <c r="AG1512" s="63">
        <f t="shared" si="460"/>
        <v>0</v>
      </c>
      <c r="AH1512" s="56">
        <f t="shared" si="461"/>
        <v>0</v>
      </c>
      <c r="AI1512" s="56">
        <f t="shared" si="462"/>
        <v>0</v>
      </c>
      <c r="AJ1512" s="56">
        <f t="shared" si="463"/>
        <v>0</v>
      </c>
      <c r="AK1512" s="56">
        <f t="shared" si="464"/>
        <v>0</v>
      </c>
      <c r="AL1512" s="56">
        <f t="shared" si="465"/>
        <v>0</v>
      </c>
      <c r="AM1512" s="56">
        <f t="shared" si="466"/>
        <v>0</v>
      </c>
      <c r="AN1512" s="56">
        <f t="shared" si="467"/>
        <v>0</v>
      </c>
      <c r="AO1512" s="56">
        <f t="shared" si="468"/>
        <v>0</v>
      </c>
      <c r="AP1512" s="56">
        <f t="shared" si="469"/>
        <v>0</v>
      </c>
      <c r="AQ1512" s="56">
        <f t="shared" si="470"/>
        <v>0</v>
      </c>
      <c r="AR1512" s="86">
        <f t="shared" si="471"/>
        <v>0</v>
      </c>
    </row>
    <row r="1513" spans="1:44" x14ac:dyDescent="0.25">
      <c r="A1513" s="178"/>
      <c r="B1513" s="55" t="str">
        <f>_xlfn.IFNA(VLOOKUP(A1513,'Ajánlatkérő(k) adatai'!$B$4:$C$205,2,0),"")</f>
        <v/>
      </c>
      <c r="C1513" s="178"/>
      <c r="D1513" s="55" t="str">
        <f>_xlfn.IFNA(VLOOKUP(C1513,'Számlafizető(k) adatai'!$C$4:$D$203,2,0),"")</f>
        <v/>
      </c>
      <c r="E1513" s="55" t="str">
        <f>_xlfn.IFNA(VLOOKUP(C1513,'Számlafizető(k) adatai'!$C$4:$M$203,11,0),"")</f>
        <v/>
      </c>
      <c r="F1513" s="178"/>
      <c r="G1513" s="178"/>
      <c r="H1513" s="178"/>
      <c r="I1513" s="55" t="str">
        <f>IF(F1513="","",VLOOKUP(LEFT(F1513,5),'Technikai cellák'!B:C,2,0))</f>
        <v/>
      </c>
      <c r="J1513" s="55" t="str">
        <f>IF(F1513="","",VLOOKUP(I1513,'Technikai cellák'!$C$1:$D$12,2,0))</f>
        <v/>
      </c>
      <c r="K1513" s="179"/>
      <c r="L1513" s="67" t="str">
        <f t="shared" si="455"/>
        <v/>
      </c>
      <c r="M1513" s="68">
        <f t="shared" si="456"/>
        <v>0</v>
      </c>
      <c r="N1513" s="66">
        <f t="shared" si="457"/>
        <v>0</v>
      </c>
      <c r="O1513" s="152"/>
      <c r="P1513" s="172">
        <f t="shared" si="472"/>
        <v>0</v>
      </c>
      <c r="Q1513" s="69">
        <f t="shared" si="458"/>
        <v>0</v>
      </c>
      <c r="R1513" s="62">
        <f t="shared" si="459"/>
        <v>0</v>
      </c>
      <c r="S1513" s="153"/>
      <c r="T1513" s="118" t="str">
        <f t="shared" si="473"/>
        <v/>
      </c>
      <c r="U1513" s="154"/>
      <c r="V1513" s="154"/>
      <c r="W1513" s="154"/>
      <c r="X1513" s="154"/>
      <c r="Y1513" s="154"/>
      <c r="Z1513" s="154"/>
      <c r="AA1513" s="154"/>
      <c r="AB1513" s="154"/>
      <c r="AC1513" s="154"/>
      <c r="AD1513" s="154"/>
      <c r="AE1513" s="154"/>
      <c r="AF1513" s="154"/>
      <c r="AG1513" s="63">
        <f t="shared" si="460"/>
        <v>0</v>
      </c>
      <c r="AH1513" s="56">
        <f t="shared" si="461"/>
        <v>0</v>
      </c>
      <c r="AI1513" s="56">
        <f t="shared" si="462"/>
        <v>0</v>
      </c>
      <c r="AJ1513" s="56">
        <f t="shared" si="463"/>
        <v>0</v>
      </c>
      <c r="AK1513" s="56">
        <f t="shared" si="464"/>
        <v>0</v>
      </c>
      <c r="AL1513" s="56">
        <f t="shared" si="465"/>
        <v>0</v>
      </c>
      <c r="AM1513" s="56">
        <f t="shared" si="466"/>
        <v>0</v>
      </c>
      <c r="AN1513" s="56">
        <f t="shared" si="467"/>
        <v>0</v>
      </c>
      <c r="AO1513" s="56">
        <f t="shared" si="468"/>
        <v>0</v>
      </c>
      <c r="AP1513" s="56">
        <f t="shared" si="469"/>
        <v>0</v>
      </c>
      <c r="AQ1513" s="56">
        <f t="shared" si="470"/>
        <v>0</v>
      </c>
      <c r="AR1513" s="86">
        <f t="shared" si="471"/>
        <v>0</v>
      </c>
    </row>
    <row r="1514" spans="1:44" x14ac:dyDescent="0.25">
      <c r="A1514" s="178"/>
      <c r="B1514" s="55" t="str">
        <f>_xlfn.IFNA(VLOOKUP(A1514,'Ajánlatkérő(k) adatai'!$B$4:$C$205,2,0),"")</f>
        <v/>
      </c>
      <c r="C1514" s="178"/>
      <c r="D1514" s="55" t="str">
        <f>_xlfn.IFNA(VLOOKUP(C1514,'Számlafizető(k) adatai'!$C$4:$D$203,2,0),"")</f>
        <v/>
      </c>
      <c r="E1514" s="55" t="str">
        <f>_xlfn.IFNA(VLOOKUP(C1514,'Számlafizető(k) adatai'!$C$4:$M$203,11,0),"")</f>
        <v/>
      </c>
      <c r="F1514" s="178"/>
      <c r="G1514" s="178"/>
      <c r="H1514" s="178"/>
      <c r="I1514" s="55" t="str">
        <f>IF(F1514="","",VLOOKUP(LEFT(F1514,5),'Technikai cellák'!B:C,2,0))</f>
        <v/>
      </c>
      <c r="J1514" s="55" t="str">
        <f>IF(F1514="","",VLOOKUP(I1514,'Technikai cellák'!$C$1:$D$12,2,0))</f>
        <v/>
      </c>
      <c r="K1514" s="179"/>
      <c r="L1514" s="67" t="str">
        <f t="shared" si="455"/>
        <v/>
      </c>
      <c r="M1514" s="68">
        <f t="shared" si="456"/>
        <v>0</v>
      </c>
      <c r="N1514" s="66">
        <f t="shared" si="457"/>
        <v>0</v>
      </c>
      <c r="O1514" s="152"/>
      <c r="P1514" s="172">
        <f t="shared" si="472"/>
        <v>0</v>
      </c>
      <c r="Q1514" s="69">
        <f t="shared" si="458"/>
        <v>0</v>
      </c>
      <c r="R1514" s="62">
        <f t="shared" si="459"/>
        <v>0</v>
      </c>
      <c r="S1514" s="153"/>
      <c r="T1514" s="118" t="str">
        <f t="shared" si="473"/>
        <v/>
      </c>
      <c r="U1514" s="154"/>
      <c r="V1514" s="154"/>
      <c r="W1514" s="154"/>
      <c r="X1514" s="154"/>
      <c r="Y1514" s="154"/>
      <c r="Z1514" s="154"/>
      <c r="AA1514" s="154"/>
      <c r="AB1514" s="154"/>
      <c r="AC1514" s="154"/>
      <c r="AD1514" s="154"/>
      <c r="AE1514" s="154"/>
      <c r="AF1514" s="154"/>
      <c r="AG1514" s="63">
        <f t="shared" si="460"/>
        <v>0</v>
      </c>
      <c r="AH1514" s="56">
        <f t="shared" si="461"/>
        <v>0</v>
      </c>
      <c r="AI1514" s="56">
        <f t="shared" si="462"/>
        <v>0</v>
      </c>
      <c r="AJ1514" s="56">
        <f t="shared" si="463"/>
        <v>0</v>
      </c>
      <c r="AK1514" s="56">
        <f t="shared" si="464"/>
        <v>0</v>
      </c>
      <c r="AL1514" s="56">
        <f t="shared" si="465"/>
        <v>0</v>
      </c>
      <c r="AM1514" s="56">
        <f t="shared" si="466"/>
        <v>0</v>
      </c>
      <c r="AN1514" s="56">
        <f t="shared" si="467"/>
        <v>0</v>
      </c>
      <c r="AO1514" s="56">
        <f t="shared" si="468"/>
        <v>0</v>
      </c>
      <c r="AP1514" s="56">
        <f t="shared" si="469"/>
        <v>0</v>
      </c>
      <c r="AQ1514" s="56">
        <f t="shared" si="470"/>
        <v>0</v>
      </c>
      <c r="AR1514" s="86">
        <f t="shared" si="471"/>
        <v>0</v>
      </c>
    </row>
    <row r="1515" spans="1:44" x14ac:dyDescent="0.25">
      <c r="A1515" s="178"/>
      <c r="B1515" s="55" t="str">
        <f>_xlfn.IFNA(VLOOKUP(A1515,'Ajánlatkérő(k) adatai'!$B$4:$C$205,2,0),"")</f>
        <v/>
      </c>
      <c r="C1515" s="178"/>
      <c r="D1515" s="55" t="str">
        <f>_xlfn.IFNA(VLOOKUP(C1515,'Számlafizető(k) adatai'!$C$4:$D$203,2,0),"")</f>
        <v/>
      </c>
      <c r="E1515" s="55" t="str">
        <f>_xlfn.IFNA(VLOOKUP(C1515,'Számlafizető(k) adatai'!$C$4:$M$203,11,0),"")</f>
        <v/>
      </c>
      <c r="F1515" s="178"/>
      <c r="G1515" s="178"/>
      <c r="H1515" s="178"/>
      <c r="I1515" s="55" t="str">
        <f>IF(F1515="","",VLOOKUP(LEFT(F1515,5),'Technikai cellák'!B:C,2,0))</f>
        <v/>
      </c>
      <c r="J1515" s="55" t="str">
        <f>IF(F1515="","",VLOOKUP(I1515,'Technikai cellák'!$C$1:$D$12,2,0))</f>
        <v/>
      </c>
      <c r="K1515" s="179"/>
      <c r="L1515" s="67" t="str">
        <f t="shared" si="455"/>
        <v/>
      </c>
      <c r="M1515" s="68">
        <f t="shared" si="456"/>
        <v>0</v>
      </c>
      <c r="N1515" s="66">
        <f t="shared" si="457"/>
        <v>0</v>
      </c>
      <c r="O1515" s="152"/>
      <c r="P1515" s="172">
        <f t="shared" si="472"/>
        <v>0</v>
      </c>
      <c r="Q1515" s="69">
        <f t="shared" si="458"/>
        <v>0</v>
      </c>
      <c r="R1515" s="62">
        <f t="shared" si="459"/>
        <v>0</v>
      </c>
      <c r="S1515" s="153"/>
      <c r="T1515" s="118" t="str">
        <f t="shared" si="473"/>
        <v/>
      </c>
      <c r="U1515" s="154"/>
      <c r="V1515" s="154"/>
      <c r="W1515" s="154"/>
      <c r="X1515" s="154"/>
      <c r="Y1515" s="154"/>
      <c r="Z1515" s="154"/>
      <c r="AA1515" s="154"/>
      <c r="AB1515" s="154"/>
      <c r="AC1515" s="154"/>
      <c r="AD1515" s="154"/>
      <c r="AE1515" s="154"/>
      <c r="AF1515" s="154"/>
      <c r="AG1515" s="63">
        <f t="shared" si="460"/>
        <v>0</v>
      </c>
      <c r="AH1515" s="56">
        <f t="shared" si="461"/>
        <v>0</v>
      </c>
      <c r="AI1515" s="56">
        <f t="shared" si="462"/>
        <v>0</v>
      </c>
      <c r="AJ1515" s="56">
        <f t="shared" si="463"/>
        <v>0</v>
      </c>
      <c r="AK1515" s="56">
        <f t="shared" si="464"/>
        <v>0</v>
      </c>
      <c r="AL1515" s="56">
        <f t="shared" si="465"/>
        <v>0</v>
      </c>
      <c r="AM1515" s="56">
        <f t="shared" si="466"/>
        <v>0</v>
      </c>
      <c r="AN1515" s="56">
        <f t="shared" si="467"/>
        <v>0</v>
      </c>
      <c r="AO1515" s="56">
        <f t="shared" si="468"/>
        <v>0</v>
      </c>
      <c r="AP1515" s="56">
        <f t="shared" si="469"/>
        <v>0</v>
      </c>
      <c r="AQ1515" s="56">
        <f t="shared" si="470"/>
        <v>0</v>
      </c>
      <c r="AR1515" s="86">
        <f t="shared" si="471"/>
        <v>0</v>
      </c>
    </row>
    <row r="1516" spans="1:44" x14ac:dyDescent="0.25">
      <c r="A1516" s="178"/>
      <c r="B1516" s="55" t="str">
        <f>_xlfn.IFNA(VLOOKUP(A1516,'Ajánlatkérő(k) adatai'!$B$4:$C$205,2,0),"")</f>
        <v/>
      </c>
      <c r="C1516" s="178"/>
      <c r="D1516" s="55" t="str">
        <f>_xlfn.IFNA(VLOOKUP(C1516,'Számlafizető(k) adatai'!$C$4:$D$203,2,0),"")</f>
        <v/>
      </c>
      <c r="E1516" s="55" t="str">
        <f>_xlfn.IFNA(VLOOKUP(C1516,'Számlafizető(k) adatai'!$C$4:$M$203,11,0),"")</f>
        <v/>
      </c>
      <c r="F1516" s="178"/>
      <c r="G1516" s="178"/>
      <c r="H1516" s="178"/>
      <c r="I1516" s="55" t="str">
        <f>IF(F1516="","",VLOOKUP(LEFT(F1516,5),'Technikai cellák'!B:C,2,0))</f>
        <v/>
      </c>
      <c r="J1516" s="55" t="str">
        <f>IF(F1516="","",VLOOKUP(I1516,'Technikai cellák'!$C$1:$D$12,2,0))</f>
        <v/>
      </c>
      <c r="K1516" s="179"/>
      <c r="L1516" s="67" t="str">
        <f t="shared" si="455"/>
        <v/>
      </c>
      <c r="M1516" s="68">
        <f t="shared" si="456"/>
        <v>0</v>
      </c>
      <c r="N1516" s="66">
        <f t="shared" si="457"/>
        <v>0</v>
      </c>
      <c r="O1516" s="152"/>
      <c r="P1516" s="172">
        <f t="shared" si="472"/>
        <v>0</v>
      </c>
      <c r="Q1516" s="69">
        <f t="shared" si="458"/>
        <v>0</v>
      </c>
      <c r="R1516" s="62">
        <f t="shared" si="459"/>
        <v>0</v>
      </c>
      <c r="S1516" s="153"/>
      <c r="T1516" s="118" t="str">
        <f t="shared" si="473"/>
        <v/>
      </c>
      <c r="U1516" s="154"/>
      <c r="V1516" s="154"/>
      <c r="W1516" s="154"/>
      <c r="X1516" s="154"/>
      <c r="Y1516" s="154"/>
      <c r="Z1516" s="154"/>
      <c r="AA1516" s="154"/>
      <c r="AB1516" s="154"/>
      <c r="AC1516" s="154"/>
      <c r="AD1516" s="154"/>
      <c r="AE1516" s="154"/>
      <c r="AF1516" s="154"/>
      <c r="AG1516" s="63">
        <f t="shared" si="460"/>
        <v>0</v>
      </c>
      <c r="AH1516" s="56">
        <f t="shared" si="461"/>
        <v>0</v>
      </c>
      <c r="AI1516" s="56">
        <f t="shared" si="462"/>
        <v>0</v>
      </c>
      <c r="AJ1516" s="56">
        <f t="shared" si="463"/>
        <v>0</v>
      </c>
      <c r="AK1516" s="56">
        <f t="shared" si="464"/>
        <v>0</v>
      </c>
      <c r="AL1516" s="56">
        <f t="shared" si="465"/>
        <v>0</v>
      </c>
      <c r="AM1516" s="56">
        <f t="shared" si="466"/>
        <v>0</v>
      </c>
      <c r="AN1516" s="56">
        <f t="shared" si="467"/>
        <v>0</v>
      </c>
      <c r="AO1516" s="56">
        <f t="shared" si="468"/>
        <v>0</v>
      </c>
      <c r="AP1516" s="56">
        <f t="shared" si="469"/>
        <v>0</v>
      </c>
      <c r="AQ1516" s="56">
        <f t="shared" si="470"/>
        <v>0</v>
      </c>
      <c r="AR1516" s="86">
        <f t="shared" si="471"/>
        <v>0</v>
      </c>
    </row>
    <row r="1517" spans="1:44" x14ac:dyDescent="0.25">
      <c r="A1517" s="178"/>
      <c r="B1517" s="55" t="str">
        <f>_xlfn.IFNA(VLOOKUP(A1517,'Ajánlatkérő(k) adatai'!$B$4:$C$205,2,0),"")</f>
        <v/>
      </c>
      <c r="C1517" s="178"/>
      <c r="D1517" s="55" t="str">
        <f>_xlfn.IFNA(VLOOKUP(C1517,'Számlafizető(k) adatai'!$C$4:$D$203,2,0),"")</f>
        <v/>
      </c>
      <c r="E1517" s="55" t="str">
        <f>_xlfn.IFNA(VLOOKUP(C1517,'Számlafizető(k) adatai'!$C$4:$M$203,11,0),"")</f>
        <v/>
      </c>
      <c r="F1517" s="178"/>
      <c r="G1517" s="178"/>
      <c r="H1517" s="178"/>
      <c r="I1517" s="55" t="str">
        <f>IF(F1517="","",VLOOKUP(LEFT(F1517,5),'Technikai cellák'!B:C,2,0))</f>
        <v/>
      </c>
      <c r="J1517" s="55" t="str">
        <f>IF(F1517="","",VLOOKUP(I1517,'Technikai cellák'!$C$1:$D$12,2,0))</f>
        <v/>
      </c>
      <c r="K1517" s="179"/>
      <c r="L1517" s="67" t="str">
        <f t="shared" si="455"/>
        <v/>
      </c>
      <c r="M1517" s="68">
        <f t="shared" si="456"/>
        <v>0</v>
      </c>
      <c r="N1517" s="66">
        <f t="shared" si="457"/>
        <v>0</v>
      </c>
      <c r="O1517" s="152"/>
      <c r="P1517" s="172">
        <f t="shared" si="472"/>
        <v>0</v>
      </c>
      <c r="Q1517" s="69">
        <f t="shared" si="458"/>
        <v>0</v>
      </c>
      <c r="R1517" s="62">
        <f t="shared" si="459"/>
        <v>0</v>
      </c>
      <c r="S1517" s="153"/>
      <c r="T1517" s="118" t="str">
        <f t="shared" si="473"/>
        <v/>
      </c>
      <c r="U1517" s="154"/>
      <c r="V1517" s="154"/>
      <c r="W1517" s="154"/>
      <c r="X1517" s="154"/>
      <c r="Y1517" s="154"/>
      <c r="Z1517" s="154"/>
      <c r="AA1517" s="154"/>
      <c r="AB1517" s="154"/>
      <c r="AC1517" s="154"/>
      <c r="AD1517" s="154"/>
      <c r="AE1517" s="154"/>
      <c r="AF1517" s="154"/>
      <c r="AG1517" s="63">
        <f t="shared" si="460"/>
        <v>0</v>
      </c>
      <c r="AH1517" s="56">
        <f t="shared" si="461"/>
        <v>0</v>
      </c>
      <c r="AI1517" s="56">
        <f t="shared" si="462"/>
        <v>0</v>
      </c>
      <c r="AJ1517" s="56">
        <f t="shared" si="463"/>
        <v>0</v>
      </c>
      <c r="AK1517" s="56">
        <f t="shared" si="464"/>
        <v>0</v>
      </c>
      <c r="AL1517" s="56">
        <f t="shared" si="465"/>
        <v>0</v>
      </c>
      <c r="AM1517" s="56">
        <f t="shared" si="466"/>
        <v>0</v>
      </c>
      <c r="AN1517" s="56">
        <f t="shared" si="467"/>
        <v>0</v>
      </c>
      <c r="AO1517" s="56">
        <f t="shared" si="468"/>
        <v>0</v>
      </c>
      <c r="AP1517" s="56">
        <f t="shared" si="469"/>
        <v>0</v>
      </c>
      <c r="AQ1517" s="56">
        <f t="shared" si="470"/>
        <v>0</v>
      </c>
      <c r="AR1517" s="86">
        <f t="shared" si="471"/>
        <v>0</v>
      </c>
    </row>
    <row r="1518" spans="1:44" x14ac:dyDescent="0.25">
      <c r="A1518" s="178"/>
      <c r="B1518" s="55" t="str">
        <f>_xlfn.IFNA(VLOOKUP(A1518,'Ajánlatkérő(k) adatai'!$B$4:$C$205,2,0),"")</f>
        <v/>
      </c>
      <c r="C1518" s="178"/>
      <c r="D1518" s="55" t="str">
        <f>_xlfn.IFNA(VLOOKUP(C1518,'Számlafizető(k) adatai'!$C$4:$D$203,2,0),"")</f>
        <v/>
      </c>
      <c r="E1518" s="55" t="str">
        <f>_xlfn.IFNA(VLOOKUP(C1518,'Számlafizető(k) adatai'!$C$4:$M$203,11,0),"")</f>
        <v/>
      </c>
      <c r="F1518" s="178"/>
      <c r="G1518" s="178"/>
      <c r="H1518" s="178"/>
      <c r="I1518" s="55" t="str">
        <f>IF(F1518="","",VLOOKUP(LEFT(F1518,5),'Technikai cellák'!B:C,2,0))</f>
        <v/>
      </c>
      <c r="J1518" s="55" t="str">
        <f>IF(F1518="","",VLOOKUP(I1518,'Technikai cellák'!$C$1:$D$12,2,0))</f>
        <v/>
      </c>
      <c r="K1518" s="179"/>
      <c r="L1518" s="67" t="str">
        <f t="shared" si="455"/>
        <v/>
      </c>
      <c r="M1518" s="68">
        <f t="shared" si="456"/>
        <v>0</v>
      </c>
      <c r="N1518" s="66">
        <f t="shared" si="457"/>
        <v>0</v>
      </c>
      <c r="O1518" s="152"/>
      <c r="P1518" s="172">
        <f t="shared" si="472"/>
        <v>0</v>
      </c>
      <c r="Q1518" s="69">
        <f t="shared" si="458"/>
        <v>0</v>
      </c>
      <c r="R1518" s="62">
        <f t="shared" si="459"/>
        <v>0</v>
      </c>
      <c r="S1518" s="153"/>
      <c r="T1518" s="118" t="str">
        <f t="shared" si="473"/>
        <v/>
      </c>
      <c r="U1518" s="154"/>
      <c r="V1518" s="154"/>
      <c r="W1518" s="154"/>
      <c r="X1518" s="154"/>
      <c r="Y1518" s="154"/>
      <c r="Z1518" s="154"/>
      <c r="AA1518" s="154"/>
      <c r="AB1518" s="154"/>
      <c r="AC1518" s="154"/>
      <c r="AD1518" s="154"/>
      <c r="AE1518" s="154"/>
      <c r="AF1518" s="154"/>
      <c r="AG1518" s="63">
        <f t="shared" si="460"/>
        <v>0</v>
      </c>
      <c r="AH1518" s="56">
        <f t="shared" si="461"/>
        <v>0</v>
      </c>
      <c r="AI1518" s="56">
        <f t="shared" si="462"/>
        <v>0</v>
      </c>
      <c r="AJ1518" s="56">
        <f t="shared" si="463"/>
        <v>0</v>
      </c>
      <c r="AK1518" s="56">
        <f t="shared" si="464"/>
        <v>0</v>
      </c>
      <c r="AL1518" s="56">
        <f t="shared" si="465"/>
        <v>0</v>
      </c>
      <c r="AM1518" s="56">
        <f t="shared" si="466"/>
        <v>0</v>
      </c>
      <c r="AN1518" s="56">
        <f t="shared" si="467"/>
        <v>0</v>
      </c>
      <c r="AO1518" s="56">
        <f t="shared" si="468"/>
        <v>0</v>
      </c>
      <c r="AP1518" s="56">
        <f t="shared" si="469"/>
        <v>0</v>
      </c>
      <c r="AQ1518" s="56">
        <f t="shared" si="470"/>
        <v>0</v>
      </c>
      <c r="AR1518" s="86">
        <f t="shared" si="471"/>
        <v>0</v>
      </c>
    </row>
    <row r="1519" spans="1:44" x14ac:dyDescent="0.25">
      <c r="A1519" s="178"/>
      <c r="B1519" s="55" t="str">
        <f>_xlfn.IFNA(VLOOKUP(A1519,'Ajánlatkérő(k) adatai'!$B$4:$C$205,2,0),"")</f>
        <v/>
      </c>
      <c r="C1519" s="178"/>
      <c r="D1519" s="55" t="str">
        <f>_xlfn.IFNA(VLOOKUP(C1519,'Számlafizető(k) adatai'!$C$4:$D$203,2,0),"")</f>
        <v/>
      </c>
      <c r="E1519" s="55" t="str">
        <f>_xlfn.IFNA(VLOOKUP(C1519,'Számlafizető(k) adatai'!$C$4:$M$203,11,0),"")</f>
        <v/>
      </c>
      <c r="F1519" s="178"/>
      <c r="G1519" s="178"/>
      <c r="H1519" s="178"/>
      <c r="I1519" s="55" t="str">
        <f>IF(F1519="","",VLOOKUP(LEFT(F1519,5),'Technikai cellák'!B:C,2,0))</f>
        <v/>
      </c>
      <c r="J1519" s="55" t="str">
        <f>IF(F1519="","",VLOOKUP(I1519,'Technikai cellák'!$C$1:$D$12,2,0))</f>
        <v/>
      </c>
      <c r="K1519" s="179"/>
      <c r="L1519" s="67" t="str">
        <f t="shared" si="455"/>
        <v/>
      </c>
      <c r="M1519" s="68">
        <f t="shared" si="456"/>
        <v>0</v>
      </c>
      <c r="N1519" s="66">
        <f t="shared" si="457"/>
        <v>0</v>
      </c>
      <c r="O1519" s="152"/>
      <c r="P1519" s="172">
        <f t="shared" si="472"/>
        <v>0</v>
      </c>
      <c r="Q1519" s="69">
        <f t="shared" si="458"/>
        <v>0</v>
      </c>
      <c r="R1519" s="62">
        <f t="shared" si="459"/>
        <v>0</v>
      </c>
      <c r="S1519" s="153"/>
      <c r="T1519" s="118" t="str">
        <f t="shared" si="473"/>
        <v/>
      </c>
      <c r="U1519" s="154"/>
      <c r="V1519" s="154"/>
      <c r="W1519" s="154"/>
      <c r="X1519" s="154"/>
      <c r="Y1519" s="154"/>
      <c r="Z1519" s="154"/>
      <c r="AA1519" s="154"/>
      <c r="AB1519" s="154"/>
      <c r="AC1519" s="154"/>
      <c r="AD1519" s="154"/>
      <c r="AE1519" s="154"/>
      <c r="AF1519" s="154"/>
      <c r="AG1519" s="63">
        <f t="shared" si="460"/>
        <v>0</v>
      </c>
      <c r="AH1519" s="56">
        <f t="shared" si="461"/>
        <v>0</v>
      </c>
      <c r="AI1519" s="56">
        <f t="shared" si="462"/>
        <v>0</v>
      </c>
      <c r="AJ1519" s="56">
        <f t="shared" si="463"/>
        <v>0</v>
      </c>
      <c r="AK1519" s="56">
        <f t="shared" si="464"/>
        <v>0</v>
      </c>
      <c r="AL1519" s="56">
        <f t="shared" si="465"/>
        <v>0</v>
      </c>
      <c r="AM1519" s="56">
        <f t="shared" si="466"/>
        <v>0</v>
      </c>
      <c r="AN1519" s="56">
        <f t="shared" si="467"/>
        <v>0</v>
      </c>
      <c r="AO1519" s="56">
        <f t="shared" si="468"/>
        <v>0</v>
      </c>
      <c r="AP1519" s="56">
        <f t="shared" si="469"/>
        <v>0</v>
      </c>
      <c r="AQ1519" s="56">
        <f t="shared" si="470"/>
        <v>0</v>
      </c>
      <c r="AR1519" s="86">
        <f t="shared" si="471"/>
        <v>0</v>
      </c>
    </row>
    <row r="1520" spans="1:44" x14ac:dyDescent="0.25">
      <c r="A1520" s="178"/>
      <c r="B1520" s="55" t="str">
        <f>_xlfn.IFNA(VLOOKUP(A1520,'Ajánlatkérő(k) adatai'!$B$4:$C$205,2,0),"")</f>
        <v/>
      </c>
      <c r="C1520" s="178"/>
      <c r="D1520" s="55" t="str">
        <f>_xlfn.IFNA(VLOOKUP(C1520,'Számlafizető(k) adatai'!$C$4:$D$203,2,0),"")</f>
        <v/>
      </c>
      <c r="E1520" s="55" t="str">
        <f>_xlfn.IFNA(VLOOKUP(C1520,'Számlafizető(k) adatai'!$C$4:$M$203,11,0),"")</f>
        <v/>
      </c>
      <c r="F1520" s="178"/>
      <c r="G1520" s="178"/>
      <c r="H1520" s="178"/>
      <c r="I1520" s="55" t="str">
        <f>IF(F1520="","",VLOOKUP(LEFT(F1520,5),'Technikai cellák'!B:C,2,0))</f>
        <v/>
      </c>
      <c r="J1520" s="55" t="str">
        <f>IF(F1520="","",VLOOKUP(I1520,'Technikai cellák'!$C$1:$D$12,2,0))</f>
        <v/>
      </c>
      <c r="K1520" s="179"/>
      <c r="L1520" s="67" t="str">
        <f t="shared" si="455"/>
        <v/>
      </c>
      <c r="M1520" s="68">
        <f t="shared" si="456"/>
        <v>0</v>
      </c>
      <c r="N1520" s="66">
        <f t="shared" si="457"/>
        <v>0</v>
      </c>
      <c r="O1520" s="152"/>
      <c r="P1520" s="172">
        <f t="shared" si="472"/>
        <v>0</v>
      </c>
      <c r="Q1520" s="69">
        <f t="shared" si="458"/>
        <v>0</v>
      </c>
      <c r="R1520" s="62">
        <f t="shared" si="459"/>
        <v>0</v>
      </c>
      <c r="S1520" s="153"/>
      <c r="T1520" s="118" t="str">
        <f t="shared" si="473"/>
        <v/>
      </c>
      <c r="U1520" s="154"/>
      <c r="V1520" s="154"/>
      <c r="W1520" s="154"/>
      <c r="X1520" s="154"/>
      <c r="Y1520" s="154"/>
      <c r="Z1520" s="154"/>
      <c r="AA1520" s="154"/>
      <c r="AB1520" s="154"/>
      <c r="AC1520" s="154"/>
      <c r="AD1520" s="154"/>
      <c r="AE1520" s="154"/>
      <c r="AF1520" s="154"/>
      <c r="AG1520" s="63">
        <f t="shared" si="460"/>
        <v>0</v>
      </c>
      <c r="AH1520" s="56">
        <f t="shared" si="461"/>
        <v>0</v>
      </c>
      <c r="AI1520" s="56">
        <f t="shared" si="462"/>
        <v>0</v>
      </c>
      <c r="AJ1520" s="56">
        <f t="shared" si="463"/>
        <v>0</v>
      </c>
      <c r="AK1520" s="56">
        <f t="shared" si="464"/>
        <v>0</v>
      </c>
      <c r="AL1520" s="56">
        <f t="shared" si="465"/>
        <v>0</v>
      </c>
      <c r="AM1520" s="56">
        <f t="shared" si="466"/>
        <v>0</v>
      </c>
      <c r="AN1520" s="56">
        <f t="shared" si="467"/>
        <v>0</v>
      </c>
      <c r="AO1520" s="56">
        <f t="shared" si="468"/>
        <v>0</v>
      </c>
      <c r="AP1520" s="56">
        <f t="shared" si="469"/>
        <v>0</v>
      </c>
      <c r="AQ1520" s="56">
        <f t="shared" si="470"/>
        <v>0</v>
      </c>
      <c r="AR1520" s="86">
        <f t="shared" si="471"/>
        <v>0</v>
      </c>
    </row>
    <row r="1521" spans="1:44" x14ac:dyDescent="0.25">
      <c r="A1521" s="178"/>
      <c r="B1521" s="55" t="str">
        <f>_xlfn.IFNA(VLOOKUP(A1521,'Ajánlatkérő(k) adatai'!$B$4:$C$205,2,0),"")</f>
        <v/>
      </c>
      <c r="C1521" s="178"/>
      <c r="D1521" s="55" t="str">
        <f>_xlfn.IFNA(VLOOKUP(C1521,'Számlafizető(k) adatai'!$C$4:$D$203,2,0),"")</f>
        <v/>
      </c>
      <c r="E1521" s="55" t="str">
        <f>_xlfn.IFNA(VLOOKUP(C1521,'Számlafizető(k) adatai'!$C$4:$M$203,11,0),"")</f>
        <v/>
      </c>
      <c r="F1521" s="178"/>
      <c r="G1521" s="178"/>
      <c r="H1521" s="178"/>
      <c r="I1521" s="55" t="str">
        <f>IF(F1521="","",VLOOKUP(LEFT(F1521,5),'Technikai cellák'!B:C,2,0))</f>
        <v/>
      </c>
      <c r="J1521" s="55" t="str">
        <f>IF(F1521="","",VLOOKUP(I1521,'Technikai cellák'!$C$1:$D$12,2,0))</f>
        <v/>
      </c>
      <c r="K1521" s="179"/>
      <c r="L1521" s="67" t="str">
        <f t="shared" si="455"/>
        <v/>
      </c>
      <c r="M1521" s="68">
        <f t="shared" si="456"/>
        <v>0</v>
      </c>
      <c r="N1521" s="66">
        <f t="shared" si="457"/>
        <v>0</v>
      </c>
      <c r="O1521" s="152"/>
      <c r="P1521" s="172">
        <f t="shared" si="472"/>
        <v>0</v>
      </c>
      <c r="Q1521" s="69">
        <f t="shared" si="458"/>
        <v>0</v>
      </c>
      <c r="R1521" s="62">
        <f t="shared" si="459"/>
        <v>0</v>
      </c>
      <c r="S1521" s="153"/>
      <c r="T1521" s="118" t="str">
        <f t="shared" si="473"/>
        <v/>
      </c>
      <c r="U1521" s="154"/>
      <c r="V1521" s="154"/>
      <c r="W1521" s="154"/>
      <c r="X1521" s="154"/>
      <c r="Y1521" s="154"/>
      <c r="Z1521" s="154"/>
      <c r="AA1521" s="154"/>
      <c r="AB1521" s="154"/>
      <c r="AC1521" s="154"/>
      <c r="AD1521" s="154"/>
      <c r="AE1521" s="154"/>
      <c r="AF1521" s="154"/>
      <c r="AG1521" s="63">
        <f t="shared" si="460"/>
        <v>0</v>
      </c>
      <c r="AH1521" s="56">
        <f t="shared" si="461"/>
        <v>0</v>
      </c>
      <c r="AI1521" s="56">
        <f t="shared" si="462"/>
        <v>0</v>
      </c>
      <c r="AJ1521" s="56">
        <f t="shared" si="463"/>
        <v>0</v>
      </c>
      <c r="AK1521" s="56">
        <f t="shared" si="464"/>
        <v>0</v>
      </c>
      <c r="AL1521" s="56">
        <f t="shared" si="465"/>
        <v>0</v>
      </c>
      <c r="AM1521" s="56">
        <f t="shared" si="466"/>
        <v>0</v>
      </c>
      <c r="AN1521" s="56">
        <f t="shared" si="467"/>
        <v>0</v>
      </c>
      <c r="AO1521" s="56">
        <f t="shared" si="468"/>
        <v>0</v>
      </c>
      <c r="AP1521" s="56">
        <f t="shared" si="469"/>
        <v>0</v>
      </c>
      <c r="AQ1521" s="56">
        <f t="shared" si="470"/>
        <v>0</v>
      </c>
      <c r="AR1521" s="86">
        <f t="shared" si="471"/>
        <v>0</v>
      </c>
    </row>
    <row r="1522" spans="1:44" x14ac:dyDescent="0.25">
      <c r="A1522" s="178"/>
      <c r="B1522" s="55" t="str">
        <f>_xlfn.IFNA(VLOOKUP(A1522,'Ajánlatkérő(k) adatai'!$B$4:$C$205,2,0),"")</f>
        <v/>
      </c>
      <c r="C1522" s="178"/>
      <c r="D1522" s="55" t="str">
        <f>_xlfn.IFNA(VLOOKUP(C1522,'Számlafizető(k) adatai'!$C$4:$D$203,2,0),"")</f>
        <v/>
      </c>
      <c r="E1522" s="55" t="str">
        <f>_xlfn.IFNA(VLOOKUP(C1522,'Számlafizető(k) adatai'!$C$4:$M$203,11,0),"")</f>
        <v/>
      </c>
      <c r="F1522" s="178"/>
      <c r="G1522" s="178"/>
      <c r="H1522" s="178"/>
      <c r="I1522" s="55" t="str">
        <f>IF(F1522="","",VLOOKUP(LEFT(F1522,5),'Technikai cellák'!B:C,2,0))</f>
        <v/>
      </c>
      <c r="J1522" s="55" t="str">
        <f>IF(F1522="","",VLOOKUP(I1522,'Technikai cellák'!$C$1:$D$12,2,0))</f>
        <v/>
      </c>
      <c r="K1522" s="179"/>
      <c r="L1522" s="67" t="str">
        <f t="shared" si="455"/>
        <v/>
      </c>
      <c r="M1522" s="68">
        <f t="shared" si="456"/>
        <v>0</v>
      </c>
      <c r="N1522" s="66">
        <f t="shared" si="457"/>
        <v>0</v>
      </c>
      <c r="O1522" s="152"/>
      <c r="P1522" s="172">
        <f t="shared" si="472"/>
        <v>0</v>
      </c>
      <c r="Q1522" s="69">
        <f t="shared" si="458"/>
        <v>0</v>
      </c>
      <c r="R1522" s="62">
        <f t="shared" si="459"/>
        <v>0</v>
      </c>
      <c r="S1522" s="153"/>
      <c r="T1522" s="118" t="str">
        <f t="shared" si="473"/>
        <v/>
      </c>
      <c r="U1522" s="154"/>
      <c r="V1522" s="154"/>
      <c r="W1522" s="154"/>
      <c r="X1522" s="154"/>
      <c r="Y1522" s="154"/>
      <c r="Z1522" s="154"/>
      <c r="AA1522" s="154"/>
      <c r="AB1522" s="154"/>
      <c r="AC1522" s="154"/>
      <c r="AD1522" s="154"/>
      <c r="AE1522" s="154"/>
      <c r="AF1522" s="154"/>
      <c r="AG1522" s="63">
        <f t="shared" si="460"/>
        <v>0</v>
      </c>
      <c r="AH1522" s="56">
        <f t="shared" si="461"/>
        <v>0</v>
      </c>
      <c r="AI1522" s="56">
        <f t="shared" si="462"/>
        <v>0</v>
      </c>
      <c r="AJ1522" s="56">
        <f t="shared" si="463"/>
        <v>0</v>
      </c>
      <c r="AK1522" s="56">
        <f t="shared" si="464"/>
        <v>0</v>
      </c>
      <c r="AL1522" s="56">
        <f t="shared" si="465"/>
        <v>0</v>
      </c>
      <c r="AM1522" s="56">
        <f t="shared" si="466"/>
        <v>0</v>
      </c>
      <c r="AN1522" s="56">
        <f t="shared" si="467"/>
        <v>0</v>
      </c>
      <c r="AO1522" s="56">
        <f t="shared" si="468"/>
        <v>0</v>
      </c>
      <c r="AP1522" s="56">
        <f t="shared" si="469"/>
        <v>0</v>
      </c>
      <c r="AQ1522" s="56">
        <f t="shared" si="470"/>
        <v>0</v>
      </c>
      <c r="AR1522" s="86">
        <f t="shared" si="471"/>
        <v>0</v>
      </c>
    </row>
    <row r="1523" spans="1:44" x14ac:dyDescent="0.25">
      <c r="A1523" s="178"/>
      <c r="B1523" s="55" t="str">
        <f>_xlfn.IFNA(VLOOKUP(A1523,'Ajánlatkérő(k) adatai'!$B$4:$C$205,2,0),"")</f>
        <v/>
      </c>
      <c r="C1523" s="178"/>
      <c r="D1523" s="55" t="str">
        <f>_xlfn.IFNA(VLOOKUP(C1523,'Számlafizető(k) adatai'!$C$4:$D$203,2,0),"")</f>
        <v/>
      </c>
      <c r="E1523" s="55" t="str">
        <f>_xlfn.IFNA(VLOOKUP(C1523,'Számlafizető(k) adatai'!$C$4:$M$203,11,0),"")</f>
        <v/>
      </c>
      <c r="F1523" s="178"/>
      <c r="G1523" s="178"/>
      <c r="H1523" s="178"/>
      <c r="I1523" s="55" t="str">
        <f>IF(F1523="","",VLOOKUP(LEFT(F1523,5),'Technikai cellák'!B:C,2,0))</f>
        <v/>
      </c>
      <c r="J1523" s="55" t="str">
        <f>IF(F1523="","",VLOOKUP(I1523,'Technikai cellák'!$C$1:$D$12,2,0))</f>
        <v/>
      </c>
      <c r="K1523" s="179"/>
      <c r="L1523" s="67" t="str">
        <f t="shared" si="455"/>
        <v/>
      </c>
      <c r="M1523" s="68">
        <f t="shared" si="456"/>
        <v>0</v>
      </c>
      <c r="N1523" s="66">
        <f t="shared" si="457"/>
        <v>0</v>
      </c>
      <c r="O1523" s="152"/>
      <c r="P1523" s="172">
        <f t="shared" si="472"/>
        <v>0</v>
      </c>
      <c r="Q1523" s="69">
        <f t="shared" si="458"/>
        <v>0</v>
      </c>
      <c r="R1523" s="62">
        <f t="shared" si="459"/>
        <v>0</v>
      </c>
      <c r="S1523" s="153"/>
      <c r="T1523" s="118" t="str">
        <f t="shared" si="473"/>
        <v/>
      </c>
      <c r="U1523" s="154"/>
      <c r="V1523" s="154"/>
      <c r="W1523" s="154"/>
      <c r="X1523" s="154"/>
      <c r="Y1523" s="154"/>
      <c r="Z1523" s="154"/>
      <c r="AA1523" s="154"/>
      <c r="AB1523" s="154"/>
      <c r="AC1523" s="154"/>
      <c r="AD1523" s="154"/>
      <c r="AE1523" s="154"/>
      <c r="AF1523" s="154"/>
      <c r="AG1523" s="63">
        <f t="shared" si="460"/>
        <v>0</v>
      </c>
      <c r="AH1523" s="56">
        <f t="shared" si="461"/>
        <v>0</v>
      </c>
      <c r="AI1523" s="56">
        <f t="shared" si="462"/>
        <v>0</v>
      </c>
      <c r="AJ1523" s="56">
        <f t="shared" si="463"/>
        <v>0</v>
      </c>
      <c r="AK1523" s="56">
        <f t="shared" si="464"/>
        <v>0</v>
      </c>
      <c r="AL1523" s="56">
        <f t="shared" si="465"/>
        <v>0</v>
      </c>
      <c r="AM1523" s="56">
        <f t="shared" si="466"/>
        <v>0</v>
      </c>
      <c r="AN1523" s="56">
        <f t="shared" si="467"/>
        <v>0</v>
      </c>
      <c r="AO1523" s="56">
        <f t="shared" si="468"/>
        <v>0</v>
      </c>
      <c r="AP1523" s="56">
        <f t="shared" si="469"/>
        <v>0</v>
      </c>
      <c r="AQ1523" s="56">
        <f t="shared" si="470"/>
        <v>0</v>
      </c>
      <c r="AR1523" s="86">
        <f t="shared" si="471"/>
        <v>0</v>
      </c>
    </row>
    <row r="1524" spans="1:44" x14ac:dyDescent="0.25">
      <c r="A1524" s="178"/>
      <c r="B1524" s="55" t="str">
        <f>_xlfn.IFNA(VLOOKUP(A1524,'Ajánlatkérő(k) adatai'!$B$4:$C$205,2,0),"")</f>
        <v/>
      </c>
      <c r="C1524" s="178"/>
      <c r="D1524" s="55" t="str">
        <f>_xlfn.IFNA(VLOOKUP(C1524,'Számlafizető(k) adatai'!$C$4:$D$203,2,0),"")</f>
        <v/>
      </c>
      <c r="E1524" s="55" t="str">
        <f>_xlfn.IFNA(VLOOKUP(C1524,'Számlafizető(k) adatai'!$C$4:$M$203,11,0),"")</f>
        <v/>
      </c>
      <c r="F1524" s="178"/>
      <c r="G1524" s="178"/>
      <c r="H1524" s="178"/>
      <c r="I1524" s="55" t="str">
        <f>IF(F1524="","",VLOOKUP(LEFT(F1524,5),'Technikai cellák'!B:C,2,0))</f>
        <v/>
      </c>
      <c r="J1524" s="55" t="str">
        <f>IF(F1524="","",VLOOKUP(I1524,'Technikai cellák'!$C$1:$D$12,2,0))</f>
        <v/>
      </c>
      <c r="K1524" s="179"/>
      <c r="L1524" s="67" t="str">
        <f t="shared" si="455"/>
        <v/>
      </c>
      <c r="M1524" s="68">
        <f t="shared" si="456"/>
        <v>0</v>
      </c>
      <c r="N1524" s="66">
        <f t="shared" si="457"/>
        <v>0</v>
      </c>
      <c r="O1524" s="152"/>
      <c r="P1524" s="172">
        <f t="shared" si="472"/>
        <v>0</v>
      </c>
      <c r="Q1524" s="69">
        <f t="shared" si="458"/>
        <v>0</v>
      </c>
      <c r="R1524" s="62">
        <f t="shared" si="459"/>
        <v>0</v>
      </c>
      <c r="S1524" s="153"/>
      <c r="T1524" s="118" t="str">
        <f t="shared" si="473"/>
        <v/>
      </c>
      <c r="U1524" s="154"/>
      <c r="V1524" s="154"/>
      <c r="W1524" s="154"/>
      <c r="X1524" s="154"/>
      <c r="Y1524" s="154"/>
      <c r="Z1524" s="154"/>
      <c r="AA1524" s="154"/>
      <c r="AB1524" s="154"/>
      <c r="AC1524" s="154"/>
      <c r="AD1524" s="154"/>
      <c r="AE1524" s="154"/>
      <c r="AF1524" s="154"/>
      <c r="AG1524" s="63">
        <f t="shared" si="460"/>
        <v>0</v>
      </c>
      <c r="AH1524" s="56">
        <f t="shared" si="461"/>
        <v>0</v>
      </c>
      <c r="AI1524" s="56">
        <f t="shared" si="462"/>
        <v>0</v>
      </c>
      <c r="AJ1524" s="56">
        <f t="shared" si="463"/>
        <v>0</v>
      </c>
      <c r="AK1524" s="56">
        <f t="shared" si="464"/>
        <v>0</v>
      </c>
      <c r="AL1524" s="56">
        <f t="shared" si="465"/>
        <v>0</v>
      </c>
      <c r="AM1524" s="56">
        <f t="shared" si="466"/>
        <v>0</v>
      </c>
      <c r="AN1524" s="56">
        <f t="shared" si="467"/>
        <v>0</v>
      </c>
      <c r="AO1524" s="56">
        <f t="shared" si="468"/>
        <v>0</v>
      </c>
      <c r="AP1524" s="56">
        <f t="shared" si="469"/>
        <v>0</v>
      </c>
      <c r="AQ1524" s="56">
        <f t="shared" si="470"/>
        <v>0</v>
      </c>
      <c r="AR1524" s="86">
        <f t="shared" si="471"/>
        <v>0</v>
      </c>
    </row>
    <row r="1525" spans="1:44" x14ac:dyDescent="0.25">
      <c r="A1525" s="178"/>
      <c r="B1525" s="55" t="str">
        <f>_xlfn.IFNA(VLOOKUP(A1525,'Ajánlatkérő(k) adatai'!$B$4:$C$205,2,0),"")</f>
        <v/>
      </c>
      <c r="C1525" s="178"/>
      <c r="D1525" s="55" t="str">
        <f>_xlfn.IFNA(VLOOKUP(C1525,'Számlafizető(k) adatai'!$C$4:$D$203,2,0),"")</f>
        <v/>
      </c>
      <c r="E1525" s="55" t="str">
        <f>_xlfn.IFNA(VLOOKUP(C1525,'Számlafizető(k) adatai'!$C$4:$M$203,11,0),"")</f>
        <v/>
      </c>
      <c r="F1525" s="178"/>
      <c r="G1525" s="178"/>
      <c r="H1525" s="178"/>
      <c r="I1525" s="55" t="str">
        <f>IF(F1525="","",VLOOKUP(LEFT(F1525,5),'Technikai cellák'!B:C,2,0))</f>
        <v/>
      </c>
      <c r="J1525" s="55" t="str">
        <f>IF(F1525="","",VLOOKUP(I1525,'Technikai cellák'!$C$1:$D$12,2,0))</f>
        <v/>
      </c>
      <c r="K1525" s="179"/>
      <c r="L1525" s="67" t="str">
        <f t="shared" ref="L1525:L1588" si="474">IF(K1525="","",IF(K1525&lt;20,"20 alatti",IF(K1525&lt;100,"20-99",IF(K1525&lt;500,"100-500","500-"))))</f>
        <v/>
      </c>
      <c r="M1525" s="68">
        <f t="shared" ref="M1525:M1588" si="475">ROUND(IF(L1525="20 alatti",K1525*1,0),0)</f>
        <v>0</v>
      </c>
      <c r="N1525" s="66">
        <f t="shared" ref="N1525:N1588" si="476">ROUND(IF(L1525="20-99",K1525*10.5,0),0)</f>
        <v>0</v>
      </c>
      <c r="O1525" s="152"/>
      <c r="P1525" s="172">
        <f t="shared" si="472"/>
        <v>0</v>
      </c>
      <c r="Q1525" s="69">
        <f t="shared" ref="Q1525:Q1588" si="477">ROUND(R1525*$F$10,0)</f>
        <v>0</v>
      </c>
      <c r="R1525" s="62">
        <f t="shared" si="459"/>
        <v>0</v>
      </c>
      <c r="S1525" s="153"/>
      <c r="T1525" s="118" t="str">
        <f t="shared" si="473"/>
        <v/>
      </c>
      <c r="U1525" s="154"/>
      <c r="V1525" s="154"/>
      <c r="W1525" s="154"/>
      <c r="X1525" s="154"/>
      <c r="Y1525" s="154"/>
      <c r="Z1525" s="154"/>
      <c r="AA1525" s="154"/>
      <c r="AB1525" s="154"/>
      <c r="AC1525" s="154"/>
      <c r="AD1525" s="154"/>
      <c r="AE1525" s="154"/>
      <c r="AF1525" s="154"/>
      <c r="AG1525" s="63">
        <f t="shared" si="460"/>
        <v>0</v>
      </c>
      <c r="AH1525" s="56">
        <f t="shared" si="461"/>
        <v>0</v>
      </c>
      <c r="AI1525" s="56">
        <f t="shared" si="462"/>
        <v>0</v>
      </c>
      <c r="AJ1525" s="56">
        <f t="shared" si="463"/>
        <v>0</v>
      </c>
      <c r="AK1525" s="56">
        <f t="shared" si="464"/>
        <v>0</v>
      </c>
      <c r="AL1525" s="56">
        <f t="shared" si="465"/>
        <v>0</v>
      </c>
      <c r="AM1525" s="56">
        <f t="shared" si="466"/>
        <v>0</v>
      </c>
      <c r="AN1525" s="56">
        <f t="shared" si="467"/>
        <v>0</v>
      </c>
      <c r="AO1525" s="56">
        <f t="shared" si="468"/>
        <v>0</v>
      </c>
      <c r="AP1525" s="56">
        <f t="shared" si="469"/>
        <v>0</v>
      </c>
      <c r="AQ1525" s="56">
        <f t="shared" si="470"/>
        <v>0</v>
      </c>
      <c r="AR1525" s="86">
        <f t="shared" si="471"/>
        <v>0</v>
      </c>
    </row>
    <row r="1526" spans="1:44" x14ac:dyDescent="0.25">
      <c r="A1526" s="178"/>
      <c r="B1526" s="55" t="str">
        <f>_xlfn.IFNA(VLOOKUP(A1526,'Ajánlatkérő(k) adatai'!$B$4:$C$205,2,0),"")</f>
        <v/>
      </c>
      <c r="C1526" s="178"/>
      <c r="D1526" s="55" t="str">
        <f>_xlfn.IFNA(VLOOKUP(C1526,'Számlafizető(k) adatai'!$C$4:$D$203,2,0),"")</f>
        <v/>
      </c>
      <c r="E1526" s="55" t="str">
        <f>_xlfn.IFNA(VLOOKUP(C1526,'Számlafizető(k) adatai'!$C$4:$M$203,11,0),"")</f>
        <v/>
      </c>
      <c r="F1526" s="178"/>
      <c r="G1526" s="178"/>
      <c r="H1526" s="178"/>
      <c r="I1526" s="55" t="str">
        <f>IF(F1526="","",VLOOKUP(LEFT(F1526,5),'Technikai cellák'!B:C,2,0))</f>
        <v/>
      </c>
      <c r="J1526" s="55" t="str">
        <f>IF(F1526="","",VLOOKUP(I1526,'Technikai cellák'!$C$1:$D$12,2,0))</f>
        <v/>
      </c>
      <c r="K1526" s="179"/>
      <c r="L1526" s="67" t="str">
        <f t="shared" si="474"/>
        <v/>
      </c>
      <c r="M1526" s="68">
        <f t="shared" si="475"/>
        <v>0</v>
      </c>
      <c r="N1526" s="66">
        <f t="shared" si="476"/>
        <v>0</v>
      </c>
      <c r="O1526" s="152"/>
      <c r="P1526" s="172">
        <f t="shared" si="472"/>
        <v>0</v>
      </c>
      <c r="Q1526" s="69">
        <f t="shared" si="477"/>
        <v>0</v>
      </c>
      <c r="R1526" s="62">
        <f t="shared" si="459"/>
        <v>0</v>
      </c>
      <c r="S1526" s="153"/>
      <c r="T1526" s="118" t="str">
        <f t="shared" si="473"/>
        <v/>
      </c>
      <c r="U1526" s="154"/>
      <c r="V1526" s="154"/>
      <c r="W1526" s="154"/>
      <c r="X1526" s="154"/>
      <c r="Y1526" s="154"/>
      <c r="Z1526" s="154"/>
      <c r="AA1526" s="154"/>
      <c r="AB1526" s="154"/>
      <c r="AC1526" s="154"/>
      <c r="AD1526" s="154"/>
      <c r="AE1526" s="154"/>
      <c r="AF1526" s="154"/>
      <c r="AG1526" s="63">
        <f t="shared" si="460"/>
        <v>0</v>
      </c>
      <c r="AH1526" s="56">
        <f t="shared" si="461"/>
        <v>0</v>
      </c>
      <c r="AI1526" s="56">
        <f t="shared" si="462"/>
        <v>0</v>
      </c>
      <c r="AJ1526" s="56">
        <f t="shared" si="463"/>
        <v>0</v>
      </c>
      <c r="AK1526" s="56">
        <f t="shared" si="464"/>
        <v>0</v>
      </c>
      <c r="AL1526" s="56">
        <f t="shared" si="465"/>
        <v>0</v>
      </c>
      <c r="AM1526" s="56">
        <f t="shared" si="466"/>
        <v>0</v>
      </c>
      <c r="AN1526" s="56">
        <f t="shared" si="467"/>
        <v>0</v>
      </c>
      <c r="AO1526" s="56">
        <f t="shared" si="468"/>
        <v>0</v>
      </c>
      <c r="AP1526" s="56">
        <f t="shared" si="469"/>
        <v>0</v>
      </c>
      <c r="AQ1526" s="56">
        <f t="shared" si="470"/>
        <v>0</v>
      </c>
      <c r="AR1526" s="86">
        <f t="shared" si="471"/>
        <v>0</v>
      </c>
    </row>
    <row r="1527" spans="1:44" x14ac:dyDescent="0.25">
      <c r="A1527" s="178"/>
      <c r="B1527" s="55" t="str">
        <f>_xlfn.IFNA(VLOOKUP(A1527,'Ajánlatkérő(k) adatai'!$B$4:$C$205,2,0),"")</f>
        <v/>
      </c>
      <c r="C1527" s="178"/>
      <c r="D1527" s="55" t="str">
        <f>_xlfn.IFNA(VLOOKUP(C1527,'Számlafizető(k) adatai'!$C$4:$D$203,2,0),"")</f>
        <v/>
      </c>
      <c r="E1527" s="55" t="str">
        <f>_xlfn.IFNA(VLOOKUP(C1527,'Számlafizető(k) adatai'!$C$4:$M$203,11,0),"")</f>
        <v/>
      </c>
      <c r="F1527" s="178"/>
      <c r="G1527" s="178"/>
      <c r="H1527" s="178"/>
      <c r="I1527" s="55" t="str">
        <f>IF(F1527="","",VLOOKUP(LEFT(F1527,5),'Technikai cellák'!B:C,2,0))</f>
        <v/>
      </c>
      <c r="J1527" s="55" t="str">
        <f>IF(F1527="","",VLOOKUP(I1527,'Technikai cellák'!$C$1:$D$12,2,0))</f>
        <v/>
      </c>
      <c r="K1527" s="179"/>
      <c r="L1527" s="67" t="str">
        <f t="shared" si="474"/>
        <v/>
      </c>
      <c r="M1527" s="68">
        <f t="shared" si="475"/>
        <v>0</v>
      </c>
      <c r="N1527" s="66">
        <f t="shared" si="476"/>
        <v>0</v>
      </c>
      <c r="O1527" s="152"/>
      <c r="P1527" s="172">
        <f t="shared" si="472"/>
        <v>0</v>
      </c>
      <c r="Q1527" s="69">
        <f t="shared" si="477"/>
        <v>0</v>
      </c>
      <c r="R1527" s="62">
        <f t="shared" si="459"/>
        <v>0</v>
      </c>
      <c r="S1527" s="153"/>
      <c r="T1527" s="118" t="str">
        <f t="shared" si="473"/>
        <v/>
      </c>
      <c r="U1527" s="154"/>
      <c r="V1527" s="154"/>
      <c r="W1527" s="154"/>
      <c r="X1527" s="154"/>
      <c r="Y1527" s="154"/>
      <c r="Z1527" s="154"/>
      <c r="AA1527" s="154"/>
      <c r="AB1527" s="154"/>
      <c r="AC1527" s="154"/>
      <c r="AD1527" s="154"/>
      <c r="AE1527" s="154"/>
      <c r="AF1527" s="154"/>
      <c r="AG1527" s="63">
        <f t="shared" si="460"/>
        <v>0</v>
      </c>
      <c r="AH1527" s="56">
        <f t="shared" si="461"/>
        <v>0</v>
      </c>
      <c r="AI1527" s="56">
        <f t="shared" si="462"/>
        <v>0</v>
      </c>
      <c r="AJ1527" s="56">
        <f t="shared" si="463"/>
        <v>0</v>
      </c>
      <c r="AK1527" s="56">
        <f t="shared" si="464"/>
        <v>0</v>
      </c>
      <c r="AL1527" s="56">
        <f t="shared" si="465"/>
        <v>0</v>
      </c>
      <c r="AM1527" s="56">
        <f t="shared" si="466"/>
        <v>0</v>
      </c>
      <c r="AN1527" s="56">
        <f t="shared" si="467"/>
        <v>0</v>
      </c>
      <c r="AO1527" s="56">
        <f t="shared" si="468"/>
        <v>0</v>
      </c>
      <c r="AP1527" s="56">
        <f t="shared" si="469"/>
        <v>0</v>
      </c>
      <c r="AQ1527" s="56">
        <f t="shared" si="470"/>
        <v>0</v>
      </c>
      <c r="AR1527" s="86">
        <f t="shared" si="471"/>
        <v>0</v>
      </c>
    </row>
    <row r="1528" spans="1:44" x14ac:dyDescent="0.25">
      <c r="A1528" s="178"/>
      <c r="B1528" s="55" t="str">
        <f>_xlfn.IFNA(VLOOKUP(A1528,'Ajánlatkérő(k) adatai'!$B$4:$C$205,2,0),"")</f>
        <v/>
      </c>
      <c r="C1528" s="178"/>
      <c r="D1528" s="55" t="str">
        <f>_xlfn.IFNA(VLOOKUP(C1528,'Számlafizető(k) adatai'!$C$4:$D$203,2,0),"")</f>
        <v/>
      </c>
      <c r="E1528" s="55" t="str">
        <f>_xlfn.IFNA(VLOOKUP(C1528,'Számlafizető(k) adatai'!$C$4:$M$203,11,0),"")</f>
        <v/>
      </c>
      <c r="F1528" s="178"/>
      <c r="G1528" s="178"/>
      <c r="H1528" s="178"/>
      <c r="I1528" s="55" t="str">
        <f>IF(F1528="","",VLOOKUP(LEFT(F1528,5),'Technikai cellák'!B:C,2,0))</f>
        <v/>
      </c>
      <c r="J1528" s="55" t="str">
        <f>IF(F1528="","",VLOOKUP(I1528,'Technikai cellák'!$C$1:$D$12,2,0))</f>
        <v/>
      </c>
      <c r="K1528" s="179"/>
      <c r="L1528" s="67" t="str">
        <f t="shared" si="474"/>
        <v/>
      </c>
      <c r="M1528" s="68">
        <f t="shared" si="475"/>
        <v>0</v>
      </c>
      <c r="N1528" s="66">
        <f t="shared" si="476"/>
        <v>0</v>
      </c>
      <c r="O1528" s="152"/>
      <c r="P1528" s="172">
        <f t="shared" si="472"/>
        <v>0</v>
      </c>
      <c r="Q1528" s="69">
        <f t="shared" si="477"/>
        <v>0</v>
      </c>
      <c r="R1528" s="62">
        <f t="shared" si="459"/>
        <v>0</v>
      </c>
      <c r="S1528" s="153"/>
      <c r="T1528" s="118" t="str">
        <f t="shared" si="473"/>
        <v/>
      </c>
      <c r="U1528" s="154"/>
      <c r="V1528" s="154"/>
      <c r="W1528" s="154"/>
      <c r="X1528" s="154"/>
      <c r="Y1528" s="154"/>
      <c r="Z1528" s="154"/>
      <c r="AA1528" s="154"/>
      <c r="AB1528" s="154"/>
      <c r="AC1528" s="154"/>
      <c r="AD1528" s="154"/>
      <c r="AE1528" s="154"/>
      <c r="AF1528" s="154"/>
      <c r="AG1528" s="63">
        <f t="shared" si="460"/>
        <v>0</v>
      </c>
      <c r="AH1528" s="56">
        <f t="shared" si="461"/>
        <v>0</v>
      </c>
      <c r="AI1528" s="56">
        <f t="shared" si="462"/>
        <v>0</v>
      </c>
      <c r="AJ1528" s="56">
        <f t="shared" si="463"/>
        <v>0</v>
      </c>
      <c r="AK1528" s="56">
        <f t="shared" si="464"/>
        <v>0</v>
      </c>
      <c r="AL1528" s="56">
        <f t="shared" si="465"/>
        <v>0</v>
      </c>
      <c r="AM1528" s="56">
        <f t="shared" si="466"/>
        <v>0</v>
      </c>
      <c r="AN1528" s="56">
        <f t="shared" si="467"/>
        <v>0</v>
      </c>
      <c r="AO1528" s="56">
        <f t="shared" si="468"/>
        <v>0</v>
      </c>
      <c r="AP1528" s="56">
        <f t="shared" si="469"/>
        <v>0</v>
      </c>
      <c r="AQ1528" s="56">
        <f t="shared" si="470"/>
        <v>0</v>
      </c>
      <c r="AR1528" s="86">
        <f t="shared" si="471"/>
        <v>0</v>
      </c>
    </row>
    <row r="1529" spans="1:44" x14ac:dyDescent="0.25">
      <c r="A1529" s="178"/>
      <c r="B1529" s="55" t="str">
        <f>_xlfn.IFNA(VLOOKUP(A1529,'Ajánlatkérő(k) adatai'!$B$4:$C$205,2,0),"")</f>
        <v/>
      </c>
      <c r="C1529" s="178"/>
      <c r="D1529" s="55" t="str">
        <f>_xlfn.IFNA(VLOOKUP(C1529,'Számlafizető(k) adatai'!$C$4:$D$203,2,0),"")</f>
        <v/>
      </c>
      <c r="E1529" s="55" t="str">
        <f>_xlfn.IFNA(VLOOKUP(C1529,'Számlafizető(k) adatai'!$C$4:$M$203,11,0),"")</f>
        <v/>
      </c>
      <c r="F1529" s="178"/>
      <c r="G1529" s="178"/>
      <c r="H1529" s="178"/>
      <c r="I1529" s="55" t="str">
        <f>IF(F1529="","",VLOOKUP(LEFT(F1529,5),'Technikai cellák'!B:C,2,0))</f>
        <v/>
      </c>
      <c r="J1529" s="55" t="str">
        <f>IF(F1529="","",VLOOKUP(I1529,'Technikai cellák'!$C$1:$D$12,2,0))</f>
        <v/>
      </c>
      <c r="K1529" s="179"/>
      <c r="L1529" s="67" t="str">
        <f t="shared" si="474"/>
        <v/>
      </c>
      <c r="M1529" s="68">
        <f t="shared" si="475"/>
        <v>0</v>
      </c>
      <c r="N1529" s="66">
        <f t="shared" si="476"/>
        <v>0</v>
      </c>
      <c r="O1529" s="152"/>
      <c r="P1529" s="172">
        <f t="shared" si="472"/>
        <v>0</v>
      </c>
      <c r="Q1529" s="69">
        <f t="shared" si="477"/>
        <v>0</v>
      </c>
      <c r="R1529" s="62">
        <f t="shared" si="459"/>
        <v>0</v>
      </c>
      <c r="S1529" s="153"/>
      <c r="T1529" s="118" t="str">
        <f t="shared" si="473"/>
        <v/>
      </c>
      <c r="U1529" s="154"/>
      <c r="V1529" s="154"/>
      <c r="W1529" s="154"/>
      <c r="X1529" s="154"/>
      <c r="Y1529" s="154"/>
      <c r="Z1529" s="154"/>
      <c r="AA1529" s="154"/>
      <c r="AB1529" s="154"/>
      <c r="AC1529" s="154"/>
      <c r="AD1529" s="154"/>
      <c r="AE1529" s="154"/>
      <c r="AF1529" s="154"/>
      <c r="AG1529" s="63">
        <f t="shared" si="460"/>
        <v>0</v>
      </c>
      <c r="AH1529" s="56">
        <f t="shared" si="461"/>
        <v>0</v>
      </c>
      <c r="AI1529" s="56">
        <f t="shared" si="462"/>
        <v>0</v>
      </c>
      <c r="AJ1529" s="56">
        <f t="shared" si="463"/>
        <v>0</v>
      </c>
      <c r="AK1529" s="56">
        <f t="shared" si="464"/>
        <v>0</v>
      </c>
      <c r="AL1529" s="56">
        <f t="shared" si="465"/>
        <v>0</v>
      </c>
      <c r="AM1529" s="56">
        <f t="shared" si="466"/>
        <v>0</v>
      </c>
      <c r="AN1529" s="56">
        <f t="shared" si="467"/>
        <v>0</v>
      </c>
      <c r="AO1529" s="56">
        <f t="shared" si="468"/>
        <v>0</v>
      </c>
      <c r="AP1529" s="56">
        <f t="shared" si="469"/>
        <v>0</v>
      </c>
      <c r="AQ1529" s="56">
        <f t="shared" si="470"/>
        <v>0</v>
      </c>
      <c r="AR1529" s="86">
        <f t="shared" si="471"/>
        <v>0</v>
      </c>
    </row>
    <row r="1530" spans="1:44" x14ac:dyDescent="0.25">
      <c r="A1530" s="178"/>
      <c r="B1530" s="55" t="str">
        <f>_xlfn.IFNA(VLOOKUP(A1530,'Ajánlatkérő(k) adatai'!$B$4:$C$205,2,0),"")</f>
        <v/>
      </c>
      <c r="C1530" s="178"/>
      <c r="D1530" s="55" t="str">
        <f>_xlfn.IFNA(VLOOKUP(C1530,'Számlafizető(k) adatai'!$C$4:$D$203,2,0),"")</f>
        <v/>
      </c>
      <c r="E1530" s="55" t="str">
        <f>_xlfn.IFNA(VLOOKUP(C1530,'Számlafizető(k) adatai'!$C$4:$M$203,11,0),"")</f>
        <v/>
      </c>
      <c r="F1530" s="178"/>
      <c r="G1530" s="178"/>
      <c r="H1530" s="178"/>
      <c r="I1530" s="55" t="str">
        <f>IF(F1530="","",VLOOKUP(LEFT(F1530,5),'Technikai cellák'!B:C,2,0))</f>
        <v/>
      </c>
      <c r="J1530" s="55" t="str">
        <f>IF(F1530="","",VLOOKUP(I1530,'Technikai cellák'!$C$1:$D$12,2,0))</f>
        <v/>
      </c>
      <c r="K1530" s="179"/>
      <c r="L1530" s="67" t="str">
        <f t="shared" si="474"/>
        <v/>
      </c>
      <c r="M1530" s="68">
        <f t="shared" si="475"/>
        <v>0</v>
      </c>
      <c r="N1530" s="66">
        <f t="shared" si="476"/>
        <v>0</v>
      </c>
      <c r="O1530" s="152"/>
      <c r="P1530" s="172">
        <f t="shared" si="472"/>
        <v>0</v>
      </c>
      <c r="Q1530" s="69">
        <f t="shared" si="477"/>
        <v>0</v>
      </c>
      <c r="R1530" s="62">
        <f t="shared" si="459"/>
        <v>0</v>
      </c>
      <c r="S1530" s="153"/>
      <c r="T1530" s="118" t="str">
        <f t="shared" si="473"/>
        <v/>
      </c>
      <c r="U1530" s="154"/>
      <c r="V1530" s="154"/>
      <c r="W1530" s="154"/>
      <c r="X1530" s="154"/>
      <c r="Y1530" s="154"/>
      <c r="Z1530" s="154"/>
      <c r="AA1530" s="154"/>
      <c r="AB1530" s="154"/>
      <c r="AC1530" s="154"/>
      <c r="AD1530" s="154"/>
      <c r="AE1530" s="154"/>
      <c r="AF1530" s="154"/>
      <c r="AG1530" s="63">
        <f t="shared" si="460"/>
        <v>0</v>
      </c>
      <c r="AH1530" s="56">
        <f t="shared" si="461"/>
        <v>0</v>
      </c>
      <c r="AI1530" s="56">
        <f t="shared" si="462"/>
        <v>0</v>
      </c>
      <c r="AJ1530" s="56">
        <f t="shared" si="463"/>
        <v>0</v>
      </c>
      <c r="AK1530" s="56">
        <f t="shared" si="464"/>
        <v>0</v>
      </c>
      <c r="AL1530" s="56">
        <f t="shared" si="465"/>
        <v>0</v>
      </c>
      <c r="AM1530" s="56">
        <f t="shared" si="466"/>
        <v>0</v>
      </c>
      <c r="AN1530" s="56">
        <f t="shared" si="467"/>
        <v>0</v>
      </c>
      <c r="AO1530" s="56">
        <f t="shared" si="468"/>
        <v>0</v>
      </c>
      <c r="AP1530" s="56">
        <f t="shared" si="469"/>
        <v>0</v>
      </c>
      <c r="AQ1530" s="56">
        <f t="shared" si="470"/>
        <v>0</v>
      </c>
      <c r="AR1530" s="86">
        <f t="shared" si="471"/>
        <v>0</v>
      </c>
    </row>
    <row r="1531" spans="1:44" x14ac:dyDescent="0.25">
      <c r="A1531" s="178"/>
      <c r="B1531" s="55" t="str">
        <f>_xlfn.IFNA(VLOOKUP(A1531,'Ajánlatkérő(k) adatai'!$B$4:$C$205,2,0),"")</f>
        <v/>
      </c>
      <c r="C1531" s="178"/>
      <c r="D1531" s="55" t="str">
        <f>_xlfn.IFNA(VLOOKUP(C1531,'Számlafizető(k) adatai'!$C$4:$D$203,2,0),"")</f>
        <v/>
      </c>
      <c r="E1531" s="55" t="str">
        <f>_xlfn.IFNA(VLOOKUP(C1531,'Számlafizető(k) adatai'!$C$4:$M$203,11,0),"")</f>
        <v/>
      </c>
      <c r="F1531" s="178"/>
      <c r="G1531" s="178"/>
      <c r="H1531" s="178"/>
      <c r="I1531" s="55" t="str">
        <f>IF(F1531="","",VLOOKUP(LEFT(F1531,5),'Technikai cellák'!B:C,2,0))</f>
        <v/>
      </c>
      <c r="J1531" s="55" t="str">
        <f>IF(F1531="","",VLOOKUP(I1531,'Technikai cellák'!$C$1:$D$12,2,0))</f>
        <v/>
      </c>
      <c r="K1531" s="179"/>
      <c r="L1531" s="67" t="str">
        <f t="shared" si="474"/>
        <v/>
      </c>
      <c r="M1531" s="68">
        <f t="shared" si="475"/>
        <v>0</v>
      </c>
      <c r="N1531" s="66">
        <f t="shared" si="476"/>
        <v>0</v>
      </c>
      <c r="O1531" s="152"/>
      <c r="P1531" s="172">
        <f t="shared" si="472"/>
        <v>0</v>
      </c>
      <c r="Q1531" s="69">
        <f t="shared" si="477"/>
        <v>0</v>
      </c>
      <c r="R1531" s="62">
        <f t="shared" si="459"/>
        <v>0</v>
      </c>
      <c r="S1531" s="153"/>
      <c r="T1531" s="118" t="str">
        <f t="shared" si="473"/>
        <v/>
      </c>
      <c r="U1531" s="154"/>
      <c r="V1531" s="154"/>
      <c r="W1531" s="154"/>
      <c r="X1531" s="154"/>
      <c r="Y1531" s="154"/>
      <c r="Z1531" s="154"/>
      <c r="AA1531" s="154"/>
      <c r="AB1531" s="154"/>
      <c r="AC1531" s="154"/>
      <c r="AD1531" s="154"/>
      <c r="AE1531" s="154"/>
      <c r="AF1531" s="154"/>
      <c r="AG1531" s="63">
        <f t="shared" si="460"/>
        <v>0</v>
      </c>
      <c r="AH1531" s="56">
        <f t="shared" si="461"/>
        <v>0</v>
      </c>
      <c r="AI1531" s="56">
        <f t="shared" si="462"/>
        <v>0</v>
      </c>
      <c r="AJ1531" s="56">
        <f t="shared" si="463"/>
        <v>0</v>
      </c>
      <c r="AK1531" s="56">
        <f t="shared" si="464"/>
        <v>0</v>
      </c>
      <c r="AL1531" s="56">
        <f t="shared" si="465"/>
        <v>0</v>
      </c>
      <c r="AM1531" s="56">
        <f t="shared" si="466"/>
        <v>0</v>
      </c>
      <c r="AN1531" s="56">
        <f t="shared" si="467"/>
        <v>0</v>
      </c>
      <c r="AO1531" s="56">
        <f t="shared" si="468"/>
        <v>0</v>
      </c>
      <c r="AP1531" s="56">
        <f t="shared" si="469"/>
        <v>0</v>
      </c>
      <c r="AQ1531" s="56">
        <f t="shared" si="470"/>
        <v>0</v>
      </c>
      <c r="AR1531" s="86">
        <f t="shared" si="471"/>
        <v>0</v>
      </c>
    </row>
    <row r="1532" spans="1:44" x14ac:dyDescent="0.25">
      <c r="A1532" s="178"/>
      <c r="B1532" s="55" t="str">
        <f>_xlfn.IFNA(VLOOKUP(A1532,'Ajánlatkérő(k) adatai'!$B$4:$C$205,2,0),"")</f>
        <v/>
      </c>
      <c r="C1532" s="178"/>
      <c r="D1532" s="55" t="str">
        <f>_xlfn.IFNA(VLOOKUP(C1532,'Számlafizető(k) adatai'!$C$4:$D$203,2,0),"")</f>
        <v/>
      </c>
      <c r="E1532" s="55" t="str">
        <f>_xlfn.IFNA(VLOOKUP(C1532,'Számlafizető(k) adatai'!$C$4:$M$203,11,0),"")</f>
        <v/>
      </c>
      <c r="F1532" s="178"/>
      <c r="G1532" s="178"/>
      <c r="H1532" s="178"/>
      <c r="I1532" s="55" t="str">
        <f>IF(F1532="","",VLOOKUP(LEFT(F1532,5),'Technikai cellák'!B:C,2,0))</f>
        <v/>
      </c>
      <c r="J1532" s="55" t="str">
        <f>IF(F1532="","",VLOOKUP(I1532,'Technikai cellák'!$C$1:$D$12,2,0))</f>
        <v/>
      </c>
      <c r="K1532" s="179"/>
      <c r="L1532" s="67" t="str">
        <f t="shared" si="474"/>
        <v/>
      </c>
      <c r="M1532" s="68">
        <f t="shared" si="475"/>
        <v>0</v>
      </c>
      <c r="N1532" s="66">
        <f t="shared" si="476"/>
        <v>0</v>
      </c>
      <c r="O1532" s="152"/>
      <c r="P1532" s="172">
        <f t="shared" si="472"/>
        <v>0</v>
      </c>
      <c r="Q1532" s="69">
        <f t="shared" si="477"/>
        <v>0</v>
      </c>
      <c r="R1532" s="62">
        <f t="shared" si="459"/>
        <v>0</v>
      </c>
      <c r="S1532" s="153"/>
      <c r="T1532" s="118" t="str">
        <f t="shared" si="473"/>
        <v/>
      </c>
      <c r="U1532" s="154"/>
      <c r="V1532" s="154"/>
      <c r="W1532" s="154"/>
      <c r="X1532" s="154"/>
      <c r="Y1532" s="154"/>
      <c r="Z1532" s="154"/>
      <c r="AA1532" s="154"/>
      <c r="AB1532" s="154"/>
      <c r="AC1532" s="154"/>
      <c r="AD1532" s="154"/>
      <c r="AE1532" s="154"/>
      <c r="AF1532" s="154"/>
      <c r="AG1532" s="63">
        <f t="shared" si="460"/>
        <v>0</v>
      </c>
      <c r="AH1532" s="56">
        <f t="shared" si="461"/>
        <v>0</v>
      </c>
      <c r="AI1532" s="56">
        <f t="shared" si="462"/>
        <v>0</v>
      </c>
      <c r="AJ1532" s="56">
        <f t="shared" si="463"/>
        <v>0</v>
      </c>
      <c r="AK1532" s="56">
        <f t="shared" si="464"/>
        <v>0</v>
      </c>
      <c r="AL1532" s="56">
        <f t="shared" si="465"/>
        <v>0</v>
      </c>
      <c r="AM1532" s="56">
        <f t="shared" si="466"/>
        <v>0</v>
      </c>
      <c r="AN1532" s="56">
        <f t="shared" si="467"/>
        <v>0</v>
      </c>
      <c r="AO1532" s="56">
        <f t="shared" si="468"/>
        <v>0</v>
      </c>
      <c r="AP1532" s="56">
        <f t="shared" si="469"/>
        <v>0</v>
      </c>
      <c r="AQ1532" s="56">
        <f t="shared" si="470"/>
        <v>0</v>
      </c>
      <c r="AR1532" s="86">
        <f t="shared" si="471"/>
        <v>0</v>
      </c>
    </row>
    <row r="1533" spans="1:44" x14ac:dyDescent="0.25">
      <c r="A1533" s="178"/>
      <c r="B1533" s="55" t="str">
        <f>_xlfn.IFNA(VLOOKUP(A1533,'Ajánlatkérő(k) adatai'!$B$4:$C$205,2,0),"")</f>
        <v/>
      </c>
      <c r="C1533" s="178"/>
      <c r="D1533" s="55" t="str">
        <f>_xlfn.IFNA(VLOOKUP(C1533,'Számlafizető(k) adatai'!$C$4:$D$203,2,0),"")</f>
        <v/>
      </c>
      <c r="E1533" s="55" t="str">
        <f>_xlfn.IFNA(VLOOKUP(C1533,'Számlafizető(k) adatai'!$C$4:$M$203,11,0),"")</f>
        <v/>
      </c>
      <c r="F1533" s="178"/>
      <c r="G1533" s="178"/>
      <c r="H1533" s="178"/>
      <c r="I1533" s="55" t="str">
        <f>IF(F1533="","",VLOOKUP(LEFT(F1533,5),'Technikai cellák'!B:C,2,0))</f>
        <v/>
      </c>
      <c r="J1533" s="55" t="str">
        <f>IF(F1533="","",VLOOKUP(I1533,'Technikai cellák'!$C$1:$D$12,2,0))</f>
        <v/>
      </c>
      <c r="K1533" s="179"/>
      <c r="L1533" s="67" t="str">
        <f t="shared" si="474"/>
        <v/>
      </c>
      <c r="M1533" s="68">
        <f t="shared" si="475"/>
        <v>0</v>
      </c>
      <c r="N1533" s="66">
        <f t="shared" si="476"/>
        <v>0</v>
      </c>
      <c r="O1533" s="152"/>
      <c r="P1533" s="172">
        <f t="shared" si="472"/>
        <v>0</v>
      </c>
      <c r="Q1533" s="69">
        <f t="shared" si="477"/>
        <v>0</v>
      </c>
      <c r="R1533" s="62">
        <f t="shared" si="459"/>
        <v>0</v>
      </c>
      <c r="S1533" s="153"/>
      <c r="T1533" s="118" t="str">
        <f t="shared" si="473"/>
        <v/>
      </c>
      <c r="U1533" s="154"/>
      <c r="V1533" s="154"/>
      <c r="W1533" s="154"/>
      <c r="X1533" s="154"/>
      <c r="Y1533" s="154"/>
      <c r="Z1533" s="154"/>
      <c r="AA1533" s="154"/>
      <c r="AB1533" s="154"/>
      <c r="AC1533" s="154"/>
      <c r="AD1533" s="154"/>
      <c r="AE1533" s="154"/>
      <c r="AF1533" s="154"/>
      <c r="AG1533" s="63">
        <f t="shared" si="460"/>
        <v>0</v>
      </c>
      <c r="AH1533" s="56">
        <f t="shared" si="461"/>
        <v>0</v>
      </c>
      <c r="AI1533" s="56">
        <f t="shared" si="462"/>
        <v>0</v>
      </c>
      <c r="AJ1533" s="56">
        <f t="shared" si="463"/>
        <v>0</v>
      </c>
      <c r="AK1533" s="56">
        <f t="shared" si="464"/>
        <v>0</v>
      </c>
      <c r="AL1533" s="56">
        <f t="shared" si="465"/>
        <v>0</v>
      </c>
      <c r="AM1533" s="56">
        <f t="shared" si="466"/>
        <v>0</v>
      </c>
      <c r="AN1533" s="56">
        <f t="shared" si="467"/>
        <v>0</v>
      </c>
      <c r="AO1533" s="56">
        <f t="shared" si="468"/>
        <v>0</v>
      </c>
      <c r="AP1533" s="56">
        <f t="shared" si="469"/>
        <v>0</v>
      </c>
      <c r="AQ1533" s="56">
        <f t="shared" si="470"/>
        <v>0</v>
      </c>
      <c r="AR1533" s="86">
        <f t="shared" si="471"/>
        <v>0</v>
      </c>
    </row>
    <row r="1534" spans="1:44" x14ac:dyDescent="0.25">
      <c r="A1534" s="178"/>
      <c r="B1534" s="55" t="str">
        <f>_xlfn.IFNA(VLOOKUP(A1534,'Ajánlatkérő(k) adatai'!$B$4:$C$205,2,0),"")</f>
        <v/>
      </c>
      <c r="C1534" s="178"/>
      <c r="D1534" s="55" t="str">
        <f>_xlfn.IFNA(VLOOKUP(C1534,'Számlafizető(k) adatai'!$C$4:$D$203,2,0),"")</f>
        <v/>
      </c>
      <c r="E1534" s="55" t="str">
        <f>_xlfn.IFNA(VLOOKUP(C1534,'Számlafizető(k) adatai'!$C$4:$M$203,11,0),"")</f>
        <v/>
      </c>
      <c r="F1534" s="178"/>
      <c r="G1534" s="178"/>
      <c r="H1534" s="178"/>
      <c r="I1534" s="55" t="str">
        <f>IF(F1534="","",VLOOKUP(LEFT(F1534,5),'Technikai cellák'!B:C,2,0))</f>
        <v/>
      </c>
      <c r="J1534" s="55" t="str">
        <f>IF(F1534="","",VLOOKUP(I1534,'Technikai cellák'!$C$1:$D$12,2,0))</f>
        <v/>
      </c>
      <c r="K1534" s="179"/>
      <c r="L1534" s="67" t="str">
        <f t="shared" si="474"/>
        <v/>
      </c>
      <c r="M1534" s="68">
        <f t="shared" si="475"/>
        <v>0</v>
      </c>
      <c r="N1534" s="66">
        <f t="shared" si="476"/>
        <v>0</v>
      </c>
      <c r="O1534" s="152"/>
      <c r="P1534" s="172">
        <f t="shared" si="472"/>
        <v>0</v>
      </c>
      <c r="Q1534" s="69">
        <f t="shared" si="477"/>
        <v>0</v>
      </c>
      <c r="R1534" s="62">
        <f t="shared" si="459"/>
        <v>0</v>
      </c>
      <c r="S1534" s="153"/>
      <c r="T1534" s="118" t="str">
        <f t="shared" si="473"/>
        <v/>
      </c>
      <c r="U1534" s="154"/>
      <c r="V1534" s="154"/>
      <c r="W1534" s="154"/>
      <c r="X1534" s="154"/>
      <c r="Y1534" s="154"/>
      <c r="Z1534" s="154"/>
      <c r="AA1534" s="154"/>
      <c r="AB1534" s="154"/>
      <c r="AC1534" s="154"/>
      <c r="AD1534" s="154"/>
      <c r="AE1534" s="154"/>
      <c r="AF1534" s="154"/>
      <c r="AG1534" s="63">
        <f t="shared" si="460"/>
        <v>0</v>
      </c>
      <c r="AH1534" s="56">
        <f t="shared" si="461"/>
        <v>0</v>
      </c>
      <c r="AI1534" s="56">
        <f t="shared" si="462"/>
        <v>0</v>
      </c>
      <c r="AJ1534" s="56">
        <f t="shared" si="463"/>
        <v>0</v>
      </c>
      <c r="AK1534" s="56">
        <f t="shared" si="464"/>
        <v>0</v>
      </c>
      <c r="AL1534" s="56">
        <f t="shared" si="465"/>
        <v>0</v>
      </c>
      <c r="AM1534" s="56">
        <f t="shared" si="466"/>
        <v>0</v>
      </c>
      <c r="AN1534" s="56">
        <f t="shared" si="467"/>
        <v>0</v>
      </c>
      <c r="AO1534" s="56">
        <f t="shared" si="468"/>
        <v>0</v>
      </c>
      <c r="AP1534" s="56">
        <f t="shared" si="469"/>
        <v>0</v>
      </c>
      <c r="AQ1534" s="56">
        <f t="shared" si="470"/>
        <v>0</v>
      </c>
      <c r="AR1534" s="86">
        <f t="shared" si="471"/>
        <v>0</v>
      </c>
    </row>
    <row r="1535" spans="1:44" x14ac:dyDescent="0.25">
      <c r="A1535" s="178"/>
      <c r="B1535" s="55" t="str">
        <f>_xlfn.IFNA(VLOOKUP(A1535,'Ajánlatkérő(k) adatai'!$B$4:$C$205,2,0),"")</f>
        <v/>
      </c>
      <c r="C1535" s="178"/>
      <c r="D1535" s="55" t="str">
        <f>_xlfn.IFNA(VLOOKUP(C1535,'Számlafizető(k) adatai'!$C$4:$D$203,2,0),"")</f>
        <v/>
      </c>
      <c r="E1535" s="55" t="str">
        <f>_xlfn.IFNA(VLOOKUP(C1535,'Számlafizető(k) adatai'!$C$4:$M$203,11,0),"")</f>
        <v/>
      </c>
      <c r="F1535" s="178"/>
      <c r="G1535" s="178"/>
      <c r="H1535" s="178"/>
      <c r="I1535" s="55" t="str">
        <f>IF(F1535="","",VLOOKUP(LEFT(F1535,5),'Technikai cellák'!B:C,2,0))</f>
        <v/>
      </c>
      <c r="J1535" s="55" t="str">
        <f>IF(F1535="","",VLOOKUP(I1535,'Technikai cellák'!$C$1:$D$12,2,0))</f>
        <v/>
      </c>
      <c r="K1535" s="179"/>
      <c r="L1535" s="67" t="str">
        <f t="shared" si="474"/>
        <v/>
      </c>
      <c r="M1535" s="68">
        <f t="shared" si="475"/>
        <v>0</v>
      </c>
      <c r="N1535" s="66">
        <f t="shared" si="476"/>
        <v>0</v>
      </c>
      <c r="O1535" s="152"/>
      <c r="P1535" s="172">
        <f t="shared" si="472"/>
        <v>0</v>
      </c>
      <c r="Q1535" s="69">
        <f t="shared" si="477"/>
        <v>0</v>
      </c>
      <c r="R1535" s="62">
        <f t="shared" si="459"/>
        <v>0</v>
      </c>
      <c r="S1535" s="153"/>
      <c r="T1535" s="118" t="str">
        <f t="shared" si="473"/>
        <v/>
      </c>
      <c r="U1535" s="154"/>
      <c r="V1535" s="154"/>
      <c r="W1535" s="154"/>
      <c r="X1535" s="154"/>
      <c r="Y1535" s="154"/>
      <c r="Z1535" s="154"/>
      <c r="AA1535" s="154"/>
      <c r="AB1535" s="154"/>
      <c r="AC1535" s="154"/>
      <c r="AD1535" s="154"/>
      <c r="AE1535" s="154"/>
      <c r="AF1535" s="154"/>
      <c r="AG1535" s="63">
        <f t="shared" si="460"/>
        <v>0</v>
      </c>
      <c r="AH1535" s="56">
        <f t="shared" si="461"/>
        <v>0</v>
      </c>
      <c r="AI1535" s="56">
        <f t="shared" si="462"/>
        <v>0</v>
      </c>
      <c r="AJ1535" s="56">
        <f t="shared" si="463"/>
        <v>0</v>
      </c>
      <c r="AK1535" s="56">
        <f t="shared" si="464"/>
        <v>0</v>
      </c>
      <c r="AL1535" s="56">
        <f t="shared" si="465"/>
        <v>0</v>
      </c>
      <c r="AM1535" s="56">
        <f t="shared" si="466"/>
        <v>0</v>
      </c>
      <c r="AN1535" s="56">
        <f t="shared" si="467"/>
        <v>0</v>
      </c>
      <c r="AO1535" s="56">
        <f t="shared" si="468"/>
        <v>0</v>
      </c>
      <c r="AP1535" s="56">
        <f t="shared" si="469"/>
        <v>0</v>
      </c>
      <c r="AQ1535" s="56">
        <f t="shared" si="470"/>
        <v>0</v>
      </c>
      <c r="AR1535" s="86">
        <f t="shared" si="471"/>
        <v>0</v>
      </c>
    </row>
    <row r="1536" spans="1:44" x14ac:dyDescent="0.25">
      <c r="A1536" s="178"/>
      <c r="B1536" s="55" t="str">
        <f>_xlfn.IFNA(VLOOKUP(A1536,'Ajánlatkérő(k) adatai'!$B$4:$C$205,2,0),"")</f>
        <v/>
      </c>
      <c r="C1536" s="178"/>
      <c r="D1536" s="55" t="str">
        <f>_xlfn.IFNA(VLOOKUP(C1536,'Számlafizető(k) adatai'!$C$4:$D$203,2,0),"")</f>
        <v/>
      </c>
      <c r="E1536" s="55" t="str">
        <f>_xlfn.IFNA(VLOOKUP(C1536,'Számlafizető(k) adatai'!$C$4:$M$203,11,0),"")</f>
        <v/>
      </c>
      <c r="F1536" s="178"/>
      <c r="G1536" s="178"/>
      <c r="H1536" s="178"/>
      <c r="I1536" s="55" t="str">
        <f>IF(F1536="","",VLOOKUP(LEFT(F1536,5),'Technikai cellák'!B:C,2,0))</f>
        <v/>
      </c>
      <c r="J1536" s="55" t="str">
        <f>IF(F1536="","",VLOOKUP(I1536,'Technikai cellák'!$C$1:$D$12,2,0))</f>
        <v/>
      </c>
      <c r="K1536" s="179"/>
      <c r="L1536" s="67" t="str">
        <f t="shared" si="474"/>
        <v/>
      </c>
      <c r="M1536" s="68">
        <f t="shared" si="475"/>
        <v>0</v>
      </c>
      <c r="N1536" s="66">
        <f t="shared" si="476"/>
        <v>0</v>
      </c>
      <c r="O1536" s="152"/>
      <c r="P1536" s="172">
        <f t="shared" si="472"/>
        <v>0</v>
      </c>
      <c r="Q1536" s="69">
        <f t="shared" si="477"/>
        <v>0</v>
      </c>
      <c r="R1536" s="62">
        <f t="shared" si="459"/>
        <v>0</v>
      </c>
      <c r="S1536" s="153"/>
      <c r="T1536" s="118" t="str">
        <f t="shared" si="473"/>
        <v/>
      </c>
      <c r="U1536" s="154"/>
      <c r="V1536" s="154"/>
      <c r="W1536" s="154"/>
      <c r="X1536" s="154"/>
      <c r="Y1536" s="154"/>
      <c r="Z1536" s="154"/>
      <c r="AA1536" s="154"/>
      <c r="AB1536" s="154"/>
      <c r="AC1536" s="154"/>
      <c r="AD1536" s="154"/>
      <c r="AE1536" s="154"/>
      <c r="AF1536" s="154"/>
      <c r="AG1536" s="63">
        <f t="shared" si="460"/>
        <v>0</v>
      </c>
      <c r="AH1536" s="56">
        <f t="shared" si="461"/>
        <v>0</v>
      </c>
      <c r="AI1536" s="56">
        <f t="shared" si="462"/>
        <v>0</v>
      </c>
      <c r="AJ1536" s="56">
        <f t="shared" si="463"/>
        <v>0</v>
      </c>
      <c r="AK1536" s="56">
        <f t="shared" si="464"/>
        <v>0</v>
      </c>
      <c r="AL1536" s="56">
        <f t="shared" si="465"/>
        <v>0</v>
      </c>
      <c r="AM1536" s="56">
        <f t="shared" si="466"/>
        <v>0</v>
      </c>
      <c r="AN1536" s="56">
        <f t="shared" si="467"/>
        <v>0</v>
      </c>
      <c r="AO1536" s="56">
        <f t="shared" si="468"/>
        <v>0</v>
      </c>
      <c r="AP1536" s="56">
        <f t="shared" si="469"/>
        <v>0</v>
      </c>
      <c r="AQ1536" s="56">
        <f t="shared" si="470"/>
        <v>0</v>
      </c>
      <c r="AR1536" s="86">
        <f t="shared" si="471"/>
        <v>0</v>
      </c>
    </row>
    <row r="1537" spans="1:44" x14ac:dyDescent="0.25">
      <c r="A1537" s="178"/>
      <c r="B1537" s="55" t="str">
        <f>_xlfn.IFNA(VLOOKUP(A1537,'Ajánlatkérő(k) adatai'!$B$4:$C$205,2,0),"")</f>
        <v/>
      </c>
      <c r="C1537" s="178"/>
      <c r="D1537" s="55" t="str">
        <f>_xlfn.IFNA(VLOOKUP(C1537,'Számlafizető(k) adatai'!$C$4:$D$203,2,0),"")</f>
        <v/>
      </c>
      <c r="E1537" s="55" t="str">
        <f>_xlfn.IFNA(VLOOKUP(C1537,'Számlafizető(k) adatai'!$C$4:$M$203,11,0),"")</f>
        <v/>
      </c>
      <c r="F1537" s="178"/>
      <c r="G1537" s="178"/>
      <c r="H1537" s="178"/>
      <c r="I1537" s="55" t="str">
        <f>IF(F1537="","",VLOOKUP(LEFT(F1537,5),'Technikai cellák'!B:C,2,0))</f>
        <v/>
      </c>
      <c r="J1537" s="55" t="str">
        <f>IF(F1537="","",VLOOKUP(I1537,'Technikai cellák'!$C$1:$D$12,2,0))</f>
        <v/>
      </c>
      <c r="K1537" s="179"/>
      <c r="L1537" s="67" t="str">
        <f t="shared" si="474"/>
        <v/>
      </c>
      <c r="M1537" s="68">
        <f t="shared" si="475"/>
        <v>0</v>
      </c>
      <c r="N1537" s="66">
        <f t="shared" si="476"/>
        <v>0</v>
      </c>
      <c r="O1537" s="152"/>
      <c r="P1537" s="172">
        <f t="shared" si="472"/>
        <v>0</v>
      </c>
      <c r="Q1537" s="69">
        <f t="shared" si="477"/>
        <v>0</v>
      </c>
      <c r="R1537" s="62">
        <f t="shared" si="459"/>
        <v>0</v>
      </c>
      <c r="S1537" s="153"/>
      <c r="T1537" s="118" t="str">
        <f t="shared" si="473"/>
        <v/>
      </c>
      <c r="U1537" s="154"/>
      <c r="V1537" s="154"/>
      <c r="W1537" s="154"/>
      <c r="X1537" s="154"/>
      <c r="Y1537" s="154"/>
      <c r="Z1537" s="154"/>
      <c r="AA1537" s="154"/>
      <c r="AB1537" s="154"/>
      <c r="AC1537" s="154"/>
      <c r="AD1537" s="154"/>
      <c r="AE1537" s="154"/>
      <c r="AF1537" s="154"/>
      <c r="AG1537" s="63">
        <f t="shared" si="460"/>
        <v>0</v>
      </c>
      <c r="AH1537" s="56">
        <f t="shared" si="461"/>
        <v>0</v>
      </c>
      <c r="AI1537" s="56">
        <f t="shared" si="462"/>
        <v>0</v>
      </c>
      <c r="AJ1537" s="56">
        <f t="shared" si="463"/>
        <v>0</v>
      </c>
      <c r="AK1537" s="56">
        <f t="shared" si="464"/>
        <v>0</v>
      </c>
      <c r="AL1537" s="56">
        <f t="shared" si="465"/>
        <v>0</v>
      </c>
      <c r="AM1537" s="56">
        <f t="shared" si="466"/>
        <v>0</v>
      </c>
      <c r="AN1537" s="56">
        <f t="shared" si="467"/>
        <v>0</v>
      </c>
      <c r="AO1537" s="56">
        <f t="shared" si="468"/>
        <v>0</v>
      </c>
      <c r="AP1537" s="56">
        <f t="shared" si="469"/>
        <v>0</v>
      </c>
      <c r="AQ1537" s="56">
        <f t="shared" si="470"/>
        <v>0</v>
      </c>
      <c r="AR1537" s="86">
        <f t="shared" si="471"/>
        <v>0</v>
      </c>
    </row>
    <row r="1538" spans="1:44" x14ac:dyDescent="0.25">
      <c r="A1538" s="178"/>
      <c r="B1538" s="55" t="str">
        <f>_xlfn.IFNA(VLOOKUP(A1538,'Ajánlatkérő(k) adatai'!$B$4:$C$205,2,0),"")</f>
        <v/>
      </c>
      <c r="C1538" s="178"/>
      <c r="D1538" s="55" t="str">
        <f>_xlfn.IFNA(VLOOKUP(C1538,'Számlafizető(k) adatai'!$C$4:$D$203,2,0),"")</f>
        <v/>
      </c>
      <c r="E1538" s="55" t="str">
        <f>_xlfn.IFNA(VLOOKUP(C1538,'Számlafizető(k) adatai'!$C$4:$M$203,11,0),"")</f>
        <v/>
      </c>
      <c r="F1538" s="178"/>
      <c r="G1538" s="178"/>
      <c r="H1538" s="178"/>
      <c r="I1538" s="55" t="str">
        <f>IF(F1538="","",VLOOKUP(LEFT(F1538,5),'Technikai cellák'!B:C,2,0))</f>
        <v/>
      </c>
      <c r="J1538" s="55" t="str">
        <f>IF(F1538="","",VLOOKUP(I1538,'Technikai cellák'!$C$1:$D$12,2,0))</f>
        <v/>
      </c>
      <c r="K1538" s="179"/>
      <c r="L1538" s="67" t="str">
        <f t="shared" si="474"/>
        <v/>
      </c>
      <c r="M1538" s="68">
        <f t="shared" si="475"/>
        <v>0</v>
      </c>
      <c r="N1538" s="66">
        <f t="shared" si="476"/>
        <v>0</v>
      </c>
      <c r="O1538" s="152"/>
      <c r="P1538" s="172">
        <f t="shared" si="472"/>
        <v>0</v>
      </c>
      <c r="Q1538" s="69">
        <f t="shared" si="477"/>
        <v>0</v>
      </c>
      <c r="R1538" s="62">
        <f t="shared" si="459"/>
        <v>0</v>
      </c>
      <c r="S1538" s="153"/>
      <c r="T1538" s="118" t="str">
        <f t="shared" si="473"/>
        <v/>
      </c>
      <c r="U1538" s="154"/>
      <c r="V1538" s="154"/>
      <c r="W1538" s="154"/>
      <c r="X1538" s="154"/>
      <c r="Y1538" s="154"/>
      <c r="Z1538" s="154"/>
      <c r="AA1538" s="154"/>
      <c r="AB1538" s="154"/>
      <c r="AC1538" s="154"/>
      <c r="AD1538" s="154"/>
      <c r="AE1538" s="154"/>
      <c r="AF1538" s="154"/>
      <c r="AG1538" s="63">
        <f t="shared" si="460"/>
        <v>0</v>
      </c>
      <c r="AH1538" s="56">
        <f t="shared" si="461"/>
        <v>0</v>
      </c>
      <c r="AI1538" s="56">
        <f t="shared" si="462"/>
        <v>0</v>
      </c>
      <c r="AJ1538" s="56">
        <f t="shared" si="463"/>
        <v>0</v>
      </c>
      <c r="AK1538" s="56">
        <f t="shared" si="464"/>
        <v>0</v>
      </c>
      <c r="AL1538" s="56">
        <f t="shared" si="465"/>
        <v>0</v>
      </c>
      <c r="AM1538" s="56">
        <f t="shared" si="466"/>
        <v>0</v>
      </c>
      <c r="AN1538" s="56">
        <f t="shared" si="467"/>
        <v>0</v>
      </c>
      <c r="AO1538" s="56">
        <f t="shared" si="468"/>
        <v>0</v>
      </c>
      <c r="AP1538" s="56">
        <f t="shared" si="469"/>
        <v>0</v>
      </c>
      <c r="AQ1538" s="56">
        <f t="shared" si="470"/>
        <v>0</v>
      </c>
      <c r="AR1538" s="86">
        <f t="shared" si="471"/>
        <v>0</v>
      </c>
    </row>
    <row r="1539" spans="1:44" x14ac:dyDescent="0.25">
      <c r="A1539" s="178"/>
      <c r="B1539" s="55" t="str">
        <f>_xlfn.IFNA(VLOOKUP(A1539,'Ajánlatkérő(k) adatai'!$B$4:$C$205,2,0),"")</f>
        <v/>
      </c>
      <c r="C1539" s="178"/>
      <c r="D1539" s="55" t="str">
        <f>_xlfn.IFNA(VLOOKUP(C1539,'Számlafizető(k) adatai'!$C$4:$D$203,2,0),"")</f>
        <v/>
      </c>
      <c r="E1539" s="55" t="str">
        <f>_xlfn.IFNA(VLOOKUP(C1539,'Számlafizető(k) adatai'!$C$4:$M$203,11,0),"")</f>
        <v/>
      </c>
      <c r="F1539" s="178"/>
      <c r="G1539" s="178"/>
      <c r="H1539" s="178"/>
      <c r="I1539" s="55" t="str">
        <f>IF(F1539="","",VLOOKUP(LEFT(F1539,5),'Technikai cellák'!B:C,2,0))</f>
        <v/>
      </c>
      <c r="J1539" s="55" t="str">
        <f>IF(F1539="","",VLOOKUP(I1539,'Technikai cellák'!$C$1:$D$12,2,0))</f>
        <v/>
      </c>
      <c r="K1539" s="179"/>
      <c r="L1539" s="67" t="str">
        <f t="shared" si="474"/>
        <v/>
      </c>
      <c r="M1539" s="68">
        <f t="shared" si="475"/>
        <v>0</v>
      </c>
      <c r="N1539" s="66">
        <f t="shared" si="476"/>
        <v>0</v>
      </c>
      <c r="O1539" s="152"/>
      <c r="P1539" s="172">
        <f t="shared" si="472"/>
        <v>0</v>
      </c>
      <c r="Q1539" s="69">
        <f t="shared" si="477"/>
        <v>0</v>
      </c>
      <c r="R1539" s="62">
        <f t="shared" si="459"/>
        <v>0</v>
      </c>
      <c r="S1539" s="153"/>
      <c r="T1539" s="118" t="str">
        <f t="shared" si="473"/>
        <v/>
      </c>
      <c r="U1539" s="154"/>
      <c r="V1539" s="154"/>
      <c r="W1539" s="154"/>
      <c r="X1539" s="154"/>
      <c r="Y1539" s="154"/>
      <c r="Z1539" s="154"/>
      <c r="AA1539" s="154"/>
      <c r="AB1539" s="154"/>
      <c r="AC1539" s="154"/>
      <c r="AD1539" s="154"/>
      <c r="AE1539" s="154"/>
      <c r="AF1539" s="154"/>
      <c r="AG1539" s="63">
        <f t="shared" si="460"/>
        <v>0</v>
      </c>
      <c r="AH1539" s="56">
        <f t="shared" si="461"/>
        <v>0</v>
      </c>
      <c r="AI1539" s="56">
        <f t="shared" si="462"/>
        <v>0</v>
      </c>
      <c r="AJ1539" s="56">
        <f t="shared" si="463"/>
        <v>0</v>
      </c>
      <c r="AK1539" s="56">
        <f t="shared" si="464"/>
        <v>0</v>
      </c>
      <c r="AL1539" s="56">
        <f t="shared" si="465"/>
        <v>0</v>
      </c>
      <c r="AM1539" s="56">
        <f t="shared" si="466"/>
        <v>0</v>
      </c>
      <c r="AN1539" s="56">
        <f t="shared" si="467"/>
        <v>0</v>
      </c>
      <c r="AO1539" s="56">
        <f t="shared" si="468"/>
        <v>0</v>
      </c>
      <c r="AP1539" s="56">
        <f t="shared" si="469"/>
        <v>0</v>
      </c>
      <c r="AQ1539" s="56">
        <f t="shared" si="470"/>
        <v>0</v>
      </c>
      <c r="AR1539" s="86">
        <f t="shared" si="471"/>
        <v>0</v>
      </c>
    </row>
    <row r="1540" spans="1:44" x14ac:dyDescent="0.25">
      <c r="A1540" s="178"/>
      <c r="B1540" s="55" t="str">
        <f>_xlfn.IFNA(VLOOKUP(A1540,'Ajánlatkérő(k) adatai'!$B$4:$C$205,2,0),"")</f>
        <v/>
      </c>
      <c r="C1540" s="178"/>
      <c r="D1540" s="55" t="str">
        <f>_xlfn.IFNA(VLOOKUP(C1540,'Számlafizető(k) adatai'!$C$4:$D$203,2,0),"")</f>
        <v/>
      </c>
      <c r="E1540" s="55" t="str">
        <f>_xlfn.IFNA(VLOOKUP(C1540,'Számlafizető(k) adatai'!$C$4:$M$203,11,0),"")</f>
        <v/>
      </c>
      <c r="F1540" s="178"/>
      <c r="G1540" s="178"/>
      <c r="H1540" s="178"/>
      <c r="I1540" s="55" t="str">
        <f>IF(F1540="","",VLOOKUP(LEFT(F1540,5),'Technikai cellák'!B:C,2,0))</f>
        <v/>
      </c>
      <c r="J1540" s="55" t="str">
        <f>IF(F1540="","",VLOOKUP(I1540,'Technikai cellák'!$C$1:$D$12,2,0))</f>
        <v/>
      </c>
      <c r="K1540" s="179"/>
      <c r="L1540" s="67" t="str">
        <f t="shared" si="474"/>
        <v/>
      </c>
      <c r="M1540" s="68">
        <f t="shared" si="475"/>
        <v>0</v>
      </c>
      <c r="N1540" s="66">
        <f t="shared" si="476"/>
        <v>0</v>
      </c>
      <c r="O1540" s="152"/>
      <c r="P1540" s="172">
        <f t="shared" si="472"/>
        <v>0</v>
      </c>
      <c r="Q1540" s="69">
        <f t="shared" si="477"/>
        <v>0</v>
      </c>
      <c r="R1540" s="62">
        <f t="shared" si="459"/>
        <v>0</v>
      </c>
      <c r="S1540" s="153"/>
      <c r="T1540" s="118" t="str">
        <f t="shared" si="473"/>
        <v/>
      </c>
      <c r="U1540" s="154"/>
      <c r="V1540" s="154"/>
      <c r="W1540" s="154"/>
      <c r="X1540" s="154"/>
      <c r="Y1540" s="154"/>
      <c r="Z1540" s="154"/>
      <c r="AA1540" s="154"/>
      <c r="AB1540" s="154"/>
      <c r="AC1540" s="154"/>
      <c r="AD1540" s="154"/>
      <c r="AE1540" s="154"/>
      <c r="AF1540" s="154"/>
      <c r="AG1540" s="63">
        <f t="shared" si="460"/>
        <v>0</v>
      </c>
      <c r="AH1540" s="56">
        <f t="shared" si="461"/>
        <v>0</v>
      </c>
      <c r="AI1540" s="56">
        <f t="shared" si="462"/>
        <v>0</v>
      </c>
      <c r="AJ1540" s="56">
        <f t="shared" si="463"/>
        <v>0</v>
      </c>
      <c r="AK1540" s="56">
        <f t="shared" si="464"/>
        <v>0</v>
      </c>
      <c r="AL1540" s="56">
        <f t="shared" si="465"/>
        <v>0</v>
      </c>
      <c r="AM1540" s="56">
        <f t="shared" si="466"/>
        <v>0</v>
      </c>
      <c r="AN1540" s="56">
        <f t="shared" si="467"/>
        <v>0</v>
      </c>
      <c r="AO1540" s="56">
        <f t="shared" si="468"/>
        <v>0</v>
      </c>
      <c r="AP1540" s="56">
        <f t="shared" si="469"/>
        <v>0</v>
      </c>
      <c r="AQ1540" s="56">
        <f t="shared" si="470"/>
        <v>0</v>
      </c>
      <c r="AR1540" s="86">
        <f t="shared" si="471"/>
        <v>0</v>
      </c>
    </row>
    <row r="1541" spans="1:44" x14ac:dyDescent="0.25">
      <c r="A1541" s="178"/>
      <c r="B1541" s="55" t="str">
        <f>_xlfn.IFNA(VLOOKUP(A1541,'Ajánlatkérő(k) adatai'!$B$4:$C$205,2,0),"")</f>
        <v/>
      </c>
      <c r="C1541" s="178"/>
      <c r="D1541" s="55" t="str">
        <f>_xlfn.IFNA(VLOOKUP(C1541,'Számlafizető(k) adatai'!$C$4:$D$203,2,0),"")</f>
        <v/>
      </c>
      <c r="E1541" s="55" t="str">
        <f>_xlfn.IFNA(VLOOKUP(C1541,'Számlafizető(k) adatai'!$C$4:$M$203,11,0),"")</f>
        <v/>
      </c>
      <c r="F1541" s="178"/>
      <c r="G1541" s="178"/>
      <c r="H1541" s="178"/>
      <c r="I1541" s="55" t="str">
        <f>IF(F1541="","",VLOOKUP(LEFT(F1541,5),'Technikai cellák'!B:C,2,0))</f>
        <v/>
      </c>
      <c r="J1541" s="55" t="str">
        <f>IF(F1541="","",VLOOKUP(I1541,'Technikai cellák'!$C$1:$D$12,2,0))</f>
        <v/>
      </c>
      <c r="K1541" s="179"/>
      <c r="L1541" s="67" t="str">
        <f t="shared" si="474"/>
        <v/>
      </c>
      <c r="M1541" s="68">
        <f t="shared" si="475"/>
        <v>0</v>
      </c>
      <c r="N1541" s="66">
        <f t="shared" si="476"/>
        <v>0</v>
      </c>
      <c r="O1541" s="152"/>
      <c r="P1541" s="172">
        <f t="shared" si="472"/>
        <v>0</v>
      </c>
      <c r="Q1541" s="69">
        <f t="shared" si="477"/>
        <v>0</v>
      </c>
      <c r="R1541" s="62">
        <f t="shared" ref="R1541:R1604" si="478">SUM(AG1541:AR1541)</f>
        <v>0</v>
      </c>
      <c r="S1541" s="153"/>
      <c r="T1541" s="118" t="str">
        <f t="shared" si="473"/>
        <v/>
      </c>
      <c r="U1541" s="154"/>
      <c r="V1541" s="154"/>
      <c r="W1541" s="154"/>
      <c r="X1541" s="154"/>
      <c r="Y1541" s="154"/>
      <c r="Z1541" s="154"/>
      <c r="AA1541" s="154"/>
      <c r="AB1541" s="154"/>
      <c r="AC1541" s="154"/>
      <c r="AD1541" s="154"/>
      <c r="AE1541" s="154"/>
      <c r="AF1541" s="154"/>
      <c r="AG1541" s="63">
        <f t="shared" ref="AG1541:AG1604" si="479">ROUND((U1541*$C$7)/$C$8,0)</f>
        <v>0</v>
      </c>
      <c r="AH1541" s="56">
        <f t="shared" ref="AH1541:AH1604" si="480">ROUND((V1541*$C$7)/$C$8,0)</f>
        <v>0</v>
      </c>
      <c r="AI1541" s="56">
        <f t="shared" ref="AI1541:AI1604" si="481">ROUND((W1541*$C$7)/$C$8,0)</f>
        <v>0</v>
      </c>
      <c r="AJ1541" s="56">
        <f t="shared" ref="AJ1541:AJ1604" si="482">ROUND((X1541*$C$7)/$C$8,0)</f>
        <v>0</v>
      </c>
      <c r="AK1541" s="56">
        <f t="shared" ref="AK1541:AK1604" si="483">ROUND((Y1541*$C$7)/$C$8,0)</f>
        <v>0</v>
      </c>
      <c r="AL1541" s="56">
        <f t="shared" ref="AL1541:AL1604" si="484">ROUND((Z1541*$C$7)/$C$8,0)</f>
        <v>0</v>
      </c>
      <c r="AM1541" s="56">
        <f t="shared" ref="AM1541:AM1604" si="485">ROUND((AA1541*$C$7)/$C$8,0)</f>
        <v>0</v>
      </c>
      <c r="AN1541" s="56">
        <f t="shared" ref="AN1541:AN1604" si="486">ROUND((AB1541*$C$7)/$C$8,0)</f>
        <v>0</v>
      </c>
      <c r="AO1541" s="56">
        <f t="shared" ref="AO1541:AO1604" si="487">ROUND((AC1541*$C$7)/$C$8,0)</f>
        <v>0</v>
      </c>
      <c r="AP1541" s="56">
        <f t="shared" ref="AP1541:AP1604" si="488">ROUND((AD1541*$C$7)/$C$8,0)</f>
        <v>0</v>
      </c>
      <c r="AQ1541" s="56">
        <f t="shared" ref="AQ1541:AQ1604" si="489">ROUND((AE1541*$C$7)/$C$8,0)</f>
        <v>0</v>
      </c>
      <c r="AR1541" s="86">
        <f t="shared" ref="AR1541:AR1604" si="490">ROUND((AF1541*$C$7)/$C$8,0)</f>
        <v>0</v>
      </c>
    </row>
    <row r="1542" spans="1:44" x14ac:dyDescent="0.25">
      <c r="A1542" s="178"/>
      <c r="B1542" s="55" t="str">
        <f>_xlfn.IFNA(VLOOKUP(A1542,'Ajánlatkérő(k) adatai'!$B$4:$C$205,2,0),"")</f>
        <v/>
      </c>
      <c r="C1542" s="178"/>
      <c r="D1542" s="55" t="str">
        <f>_xlfn.IFNA(VLOOKUP(C1542,'Számlafizető(k) adatai'!$C$4:$D$203,2,0),"")</f>
        <v/>
      </c>
      <c r="E1542" s="55" t="str">
        <f>_xlfn.IFNA(VLOOKUP(C1542,'Számlafizető(k) adatai'!$C$4:$M$203,11,0),"")</f>
        <v/>
      </c>
      <c r="F1542" s="178"/>
      <c r="G1542" s="178"/>
      <c r="H1542" s="178"/>
      <c r="I1542" s="55" t="str">
        <f>IF(F1542="","",VLOOKUP(LEFT(F1542,5),'Technikai cellák'!B:C,2,0))</f>
        <v/>
      </c>
      <c r="J1542" s="55" t="str">
        <f>IF(F1542="","",VLOOKUP(I1542,'Technikai cellák'!$C$1:$D$12,2,0))</f>
        <v/>
      </c>
      <c r="K1542" s="179"/>
      <c r="L1542" s="67" t="str">
        <f t="shared" si="474"/>
        <v/>
      </c>
      <c r="M1542" s="68">
        <f t="shared" si="475"/>
        <v>0</v>
      </c>
      <c r="N1542" s="66">
        <f t="shared" si="476"/>
        <v>0</v>
      </c>
      <c r="O1542" s="152"/>
      <c r="P1542" s="172">
        <f t="shared" si="472"/>
        <v>0</v>
      </c>
      <c r="Q1542" s="69">
        <f t="shared" si="477"/>
        <v>0</v>
      </c>
      <c r="R1542" s="62">
        <f t="shared" si="478"/>
        <v>0</v>
      </c>
      <c r="S1542" s="153"/>
      <c r="T1542" s="118" t="str">
        <f t="shared" si="473"/>
        <v/>
      </c>
      <c r="U1542" s="154"/>
      <c r="V1542" s="154"/>
      <c r="W1542" s="154"/>
      <c r="X1542" s="154"/>
      <c r="Y1542" s="154"/>
      <c r="Z1542" s="154"/>
      <c r="AA1542" s="154"/>
      <c r="AB1542" s="154"/>
      <c r="AC1542" s="154"/>
      <c r="AD1542" s="154"/>
      <c r="AE1542" s="154"/>
      <c r="AF1542" s="154"/>
      <c r="AG1542" s="63">
        <f t="shared" si="479"/>
        <v>0</v>
      </c>
      <c r="AH1542" s="56">
        <f t="shared" si="480"/>
        <v>0</v>
      </c>
      <c r="AI1542" s="56">
        <f t="shared" si="481"/>
        <v>0</v>
      </c>
      <c r="AJ1542" s="56">
        <f t="shared" si="482"/>
        <v>0</v>
      </c>
      <c r="AK1542" s="56">
        <f t="shared" si="483"/>
        <v>0</v>
      </c>
      <c r="AL1542" s="56">
        <f t="shared" si="484"/>
        <v>0</v>
      </c>
      <c r="AM1542" s="56">
        <f t="shared" si="485"/>
        <v>0</v>
      </c>
      <c r="AN1542" s="56">
        <f t="shared" si="486"/>
        <v>0</v>
      </c>
      <c r="AO1542" s="56">
        <f t="shared" si="487"/>
        <v>0</v>
      </c>
      <c r="AP1542" s="56">
        <f t="shared" si="488"/>
        <v>0</v>
      </c>
      <c r="AQ1542" s="56">
        <f t="shared" si="489"/>
        <v>0</v>
      </c>
      <c r="AR1542" s="86">
        <f t="shared" si="490"/>
        <v>0</v>
      </c>
    </row>
    <row r="1543" spans="1:44" x14ac:dyDescent="0.25">
      <c r="A1543" s="178"/>
      <c r="B1543" s="55" t="str">
        <f>_xlfn.IFNA(VLOOKUP(A1543,'Ajánlatkérő(k) adatai'!$B$4:$C$205,2,0),"")</f>
        <v/>
      </c>
      <c r="C1543" s="178"/>
      <c r="D1543" s="55" t="str">
        <f>_xlfn.IFNA(VLOOKUP(C1543,'Számlafizető(k) adatai'!$C$4:$D$203,2,0),"")</f>
        <v/>
      </c>
      <c r="E1543" s="55" t="str">
        <f>_xlfn.IFNA(VLOOKUP(C1543,'Számlafizető(k) adatai'!$C$4:$M$203,11,0),"")</f>
        <v/>
      </c>
      <c r="F1543" s="178"/>
      <c r="G1543" s="178"/>
      <c r="H1543" s="178"/>
      <c r="I1543" s="55" t="str">
        <f>IF(F1543="","",VLOOKUP(LEFT(F1543,5),'Technikai cellák'!B:C,2,0))</f>
        <v/>
      </c>
      <c r="J1543" s="55" t="str">
        <f>IF(F1543="","",VLOOKUP(I1543,'Technikai cellák'!$C$1:$D$12,2,0))</f>
        <v/>
      </c>
      <c r="K1543" s="179"/>
      <c r="L1543" s="67" t="str">
        <f t="shared" si="474"/>
        <v/>
      </c>
      <c r="M1543" s="68">
        <f t="shared" si="475"/>
        <v>0</v>
      </c>
      <c r="N1543" s="66">
        <f t="shared" si="476"/>
        <v>0</v>
      </c>
      <c r="O1543" s="152"/>
      <c r="P1543" s="172">
        <f t="shared" si="472"/>
        <v>0</v>
      </c>
      <c r="Q1543" s="69">
        <f t="shared" si="477"/>
        <v>0</v>
      </c>
      <c r="R1543" s="62">
        <f t="shared" si="478"/>
        <v>0</v>
      </c>
      <c r="S1543" s="153"/>
      <c r="T1543" s="118" t="str">
        <f t="shared" si="473"/>
        <v/>
      </c>
      <c r="U1543" s="154"/>
      <c r="V1543" s="154"/>
      <c r="W1543" s="154"/>
      <c r="X1543" s="154"/>
      <c r="Y1543" s="154"/>
      <c r="Z1543" s="154"/>
      <c r="AA1543" s="154"/>
      <c r="AB1543" s="154"/>
      <c r="AC1543" s="154"/>
      <c r="AD1543" s="154"/>
      <c r="AE1543" s="154"/>
      <c r="AF1543" s="154"/>
      <c r="AG1543" s="63">
        <f t="shared" si="479"/>
        <v>0</v>
      </c>
      <c r="AH1543" s="56">
        <f t="shared" si="480"/>
        <v>0</v>
      </c>
      <c r="AI1543" s="56">
        <f t="shared" si="481"/>
        <v>0</v>
      </c>
      <c r="AJ1543" s="56">
        <f t="shared" si="482"/>
        <v>0</v>
      </c>
      <c r="AK1543" s="56">
        <f t="shared" si="483"/>
        <v>0</v>
      </c>
      <c r="AL1543" s="56">
        <f t="shared" si="484"/>
        <v>0</v>
      </c>
      <c r="AM1543" s="56">
        <f t="shared" si="485"/>
        <v>0</v>
      </c>
      <c r="AN1543" s="56">
        <f t="shared" si="486"/>
        <v>0</v>
      </c>
      <c r="AO1543" s="56">
        <f t="shared" si="487"/>
        <v>0</v>
      </c>
      <c r="AP1543" s="56">
        <f t="shared" si="488"/>
        <v>0</v>
      </c>
      <c r="AQ1543" s="56">
        <f t="shared" si="489"/>
        <v>0</v>
      </c>
      <c r="AR1543" s="86">
        <f t="shared" si="490"/>
        <v>0</v>
      </c>
    </row>
    <row r="1544" spans="1:44" x14ac:dyDescent="0.25">
      <c r="A1544" s="178"/>
      <c r="B1544" s="55" t="str">
        <f>_xlfn.IFNA(VLOOKUP(A1544,'Ajánlatkérő(k) adatai'!$B$4:$C$205,2,0),"")</f>
        <v/>
      </c>
      <c r="C1544" s="178"/>
      <c r="D1544" s="55" t="str">
        <f>_xlfn.IFNA(VLOOKUP(C1544,'Számlafizető(k) adatai'!$C$4:$D$203,2,0),"")</f>
        <v/>
      </c>
      <c r="E1544" s="55" t="str">
        <f>_xlfn.IFNA(VLOOKUP(C1544,'Számlafizető(k) adatai'!$C$4:$M$203,11,0),"")</f>
        <v/>
      </c>
      <c r="F1544" s="178"/>
      <c r="G1544" s="178"/>
      <c r="H1544" s="178"/>
      <c r="I1544" s="55" t="str">
        <f>IF(F1544="","",VLOOKUP(LEFT(F1544,5),'Technikai cellák'!B:C,2,0))</f>
        <v/>
      </c>
      <c r="J1544" s="55" t="str">
        <f>IF(F1544="","",VLOOKUP(I1544,'Technikai cellák'!$C$1:$D$12,2,0))</f>
        <v/>
      </c>
      <c r="K1544" s="179"/>
      <c r="L1544" s="67" t="str">
        <f t="shared" si="474"/>
        <v/>
      </c>
      <c r="M1544" s="68">
        <f t="shared" si="475"/>
        <v>0</v>
      </c>
      <c r="N1544" s="66">
        <f t="shared" si="476"/>
        <v>0</v>
      </c>
      <c r="O1544" s="152"/>
      <c r="P1544" s="172">
        <f t="shared" si="472"/>
        <v>0</v>
      </c>
      <c r="Q1544" s="69">
        <f t="shared" si="477"/>
        <v>0</v>
      </c>
      <c r="R1544" s="62">
        <f t="shared" si="478"/>
        <v>0</v>
      </c>
      <c r="S1544" s="153"/>
      <c r="T1544" s="118" t="str">
        <f t="shared" si="473"/>
        <v/>
      </c>
      <c r="U1544" s="154"/>
      <c r="V1544" s="154"/>
      <c r="W1544" s="154"/>
      <c r="X1544" s="154"/>
      <c r="Y1544" s="154"/>
      <c r="Z1544" s="154"/>
      <c r="AA1544" s="154"/>
      <c r="AB1544" s="154"/>
      <c r="AC1544" s="154"/>
      <c r="AD1544" s="154"/>
      <c r="AE1544" s="154"/>
      <c r="AF1544" s="154"/>
      <c r="AG1544" s="63">
        <f t="shared" si="479"/>
        <v>0</v>
      </c>
      <c r="AH1544" s="56">
        <f t="shared" si="480"/>
        <v>0</v>
      </c>
      <c r="AI1544" s="56">
        <f t="shared" si="481"/>
        <v>0</v>
      </c>
      <c r="AJ1544" s="56">
        <f t="shared" si="482"/>
        <v>0</v>
      </c>
      <c r="AK1544" s="56">
        <f t="shared" si="483"/>
        <v>0</v>
      </c>
      <c r="AL1544" s="56">
        <f t="shared" si="484"/>
        <v>0</v>
      </c>
      <c r="AM1544" s="56">
        <f t="shared" si="485"/>
        <v>0</v>
      </c>
      <c r="AN1544" s="56">
        <f t="shared" si="486"/>
        <v>0</v>
      </c>
      <c r="AO1544" s="56">
        <f t="shared" si="487"/>
        <v>0</v>
      </c>
      <c r="AP1544" s="56">
        <f t="shared" si="488"/>
        <v>0</v>
      </c>
      <c r="AQ1544" s="56">
        <f t="shared" si="489"/>
        <v>0</v>
      </c>
      <c r="AR1544" s="86">
        <f t="shared" si="490"/>
        <v>0</v>
      </c>
    </row>
    <row r="1545" spans="1:44" x14ac:dyDescent="0.25">
      <c r="A1545" s="178"/>
      <c r="B1545" s="55" t="str">
        <f>_xlfn.IFNA(VLOOKUP(A1545,'Ajánlatkérő(k) adatai'!$B$4:$C$205,2,0),"")</f>
        <v/>
      </c>
      <c r="C1545" s="178"/>
      <c r="D1545" s="55" t="str">
        <f>_xlfn.IFNA(VLOOKUP(C1545,'Számlafizető(k) adatai'!$C$4:$D$203,2,0),"")</f>
        <v/>
      </c>
      <c r="E1545" s="55" t="str">
        <f>_xlfn.IFNA(VLOOKUP(C1545,'Számlafizető(k) adatai'!$C$4:$M$203,11,0),"")</f>
        <v/>
      </c>
      <c r="F1545" s="178"/>
      <c r="G1545" s="178"/>
      <c r="H1545" s="178"/>
      <c r="I1545" s="55" t="str">
        <f>IF(F1545="","",VLOOKUP(LEFT(F1545,5),'Technikai cellák'!B:C,2,0))</f>
        <v/>
      </c>
      <c r="J1545" s="55" t="str">
        <f>IF(F1545="","",VLOOKUP(I1545,'Technikai cellák'!$C$1:$D$12,2,0))</f>
        <v/>
      </c>
      <c r="K1545" s="179"/>
      <c r="L1545" s="67" t="str">
        <f t="shared" si="474"/>
        <v/>
      </c>
      <c r="M1545" s="68">
        <f t="shared" si="475"/>
        <v>0</v>
      </c>
      <c r="N1545" s="66">
        <f t="shared" si="476"/>
        <v>0</v>
      </c>
      <c r="O1545" s="152"/>
      <c r="P1545" s="172">
        <f t="shared" si="472"/>
        <v>0</v>
      </c>
      <c r="Q1545" s="69">
        <f t="shared" si="477"/>
        <v>0</v>
      </c>
      <c r="R1545" s="62">
        <f t="shared" si="478"/>
        <v>0</v>
      </c>
      <c r="S1545" s="153"/>
      <c r="T1545" s="118" t="str">
        <f t="shared" si="473"/>
        <v/>
      </c>
      <c r="U1545" s="154"/>
      <c r="V1545" s="154"/>
      <c r="W1545" s="154"/>
      <c r="X1545" s="154"/>
      <c r="Y1545" s="154"/>
      <c r="Z1545" s="154"/>
      <c r="AA1545" s="154"/>
      <c r="AB1545" s="154"/>
      <c r="AC1545" s="154"/>
      <c r="AD1545" s="154"/>
      <c r="AE1545" s="154"/>
      <c r="AF1545" s="154"/>
      <c r="AG1545" s="63">
        <f t="shared" si="479"/>
        <v>0</v>
      </c>
      <c r="AH1545" s="56">
        <f t="shared" si="480"/>
        <v>0</v>
      </c>
      <c r="AI1545" s="56">
        <f t="shared" si="481"/>
        <v>0</v>
      </c>
      <c r="AJ1545" s="56">
        <f t="shared" si="482"/>
        <v>0</v>
      </c>
      <c r="AK1545" s="56">
        <f t="shared" si="483"/>
        <v>0</v>
      </c>
      <c r="AL1545" s="56">
        <f t="shared" si="484"/>
        <v>0</v>
      </c>
      <c r="AM1545" s="56">
        <f t="shared" si="485"/>
        <v>0</v>
      </c>
      <c r="AN1545" s="56">
        <f t="shared" si="486"/>
        <v>0</v>
      </c>
      <c r="AO1545" s="56">
        <f t="shared" si="487"/>
        <v>0</v>
      </c>
      <c r="AP1545" s="56">
        <f t="shared" si="488"/>
        <v>0</v>
      </c>
      <c r="AQ1545" s="56">
        <f t="shared" si="489"/>
        <v>0</v>
      </c>
      <c r="AR1545" s="86">
        <f t="shared" si="490"/>
        <v>0</v>
      </c>
    </row>
    <row r="1546" spans="1:44" x14ac:dyDescent="0.25">
      <c r="A1546" s="178"/>
      <c r="B1546" s="55" t="str">
        <f>_xlfn.IFNA(VLOOKUP(A1546,'Ajánlatkérő(k) adatai'!$B$4:$C$205,2,0),"")</f>
        <v/>
      </c>
      <c r="C1546" s="178"/>
      <c r="D1546" s="55" t="str">
        <f>_xlfn.IFNA(VLOOKUP(C1546,'Számlafizető(k) adatai'!$C$4:$D$203,2,0),"")</f>
        <v/>
      </c>
      <c r="E1546" s="55" t="str">
        <f>_xlfn.IFNA(VLOOKUP(C1546,'Számlafizető(k) adatai'!$C$4:$M$203,11,0),"")</f>
        <v/>
      </c>
      <c r="F1546" s="178"/>
      <c r="G1546" s="178"/>
      <c r="H1546" s="178"/>
      <c r="I1546" s="55" t="str">
        <f>IF(F1546="","",VLOOKUP(LEFT(F1546,5),'Technikai cellák'!B:C,2,0))</f>
        <v/>
      </c>
      <c r="J1546" s="55" t="str">
        <f>IF(F1546="","",VLOOKUP(I1546,'Technikai cellák'!$C$1:$D$12,2,0))</f>
        <v/>
      </c>
      <c r="K1546" s="179"/>
      <c r="L1546" s="67" t="str">
        <f t="shared" si="474"/>
        <v/>
      </c>
      <c r="M1546" s="68">
        <f t="shared" si="475"/>
        <v>0</v>
      </c>
      <c r="N1546" s="66">
        <f t="shared" si="476"/>
        <v>0</v>
      </c>
      <c r="O1546" s="152"/>
      <c r="P1546" s="172">
        <f t="shared" si="472"/>
        <v>0</v>
      </c>
      <c r="Q1546" s="69">
        <f t="shared" si="477"/>
        <v>0</v>
      </c>
      <c r="R1546" s="62">
        <f t="shared" si="478"/>
        <v>0</v>
      </c>
      <c r="S1546" s="153"/>
      <c r="T1546" s="118" t="str">
        <f t="shared" si="473"/>
        <v/>
      </c>
      <c r="U1546" s="154"/>
      <c r="V1546" s="154"/>
      <c r="W1546" s="154"/>
      <c r="X1546" s="154"/>
      <c r="Y1546" s="154"/>
      <c r="Z1546" s="154"/>
      <c r="AA1546" s="154"/>
      <c r="AB1546" s="154"/>
      <c r="AC1546" s="154"/>
      <c r="AD1546" s="154"/>
      <c r="AE1546" s="154"/>
      <c r="AF1546" s="154"/>
      <c r="AG1546" s="63">
        <f t="shared" si="479"/>
        <v>0</v>
      </c>
      <c r="AH1546" s="56">
        <f t="shared" si="480"/>
        <v>0</v>
      </c>
      <c r="AI1546" s="56">
        <f t="shared" si="481"/>
        <v>0</v>
      </c>
      <c r="AJ1546" s="56">
        <f t="shared" si="482"/>
        <v>0</v>
      </c>
      <c r="AK1546" s="56">
        <f t="shared" si="483"/>
        <v>0</v>
      </c>
      <c r="AL1546" s="56">
        <f t="shared" si="484"/>
        <v>0</v>
      </c>
      <c r="AM1546" s="56">
        <f t="shared" si="485"/>
        <v>0</v>
      </c>
      <c r="AN1546" s="56">
        <f t="shared" si="486"/>
        <v>0</v>
      </c>
      <c r="AO1546" s="56">
        <f t="shared" si="487"/>
        <v>0</v>
      </c>
      <c r="AP1546" s="56">
        <f t="shared" si="488"/>
        <v>0</v>
      </c>
      <c r="AQ1546" s="56">
        <f t="shared" si="489"/>
        <v>0</v>
      </c>
      <c r="AR1546" s="86">
        <f t="shared" si="490"/>
        <v>0</v>
      </c>
    </row>
    <row r="1547" spans="1:44" x14ac:dyDescent="0.25">
      <c r="A1547" s="178"/>
      <c r="B1547" s="55" t="str">
        <f>_xlfn.IFNA(VLOOKUP(A1547,'Ajánlatkérő(k) adatai'!$B$4:$C$205,2,0),"")</f>
        <v/>
      </c>
      <c r="C1547" s="178"/>
      <c r="D1547" s="55" t="str">
        <f>_xlfn.IFNA(VLOOKUP(C1547,'Számlafizető(k) adatai'!$C$4:$D$203,2,0),"")</f>
        <v/>
      </c>
      <c r="E1547" s="55" t="str">
        <f>_xlfn.IFNA(VLOOKUP(C1547,'Számlafizető(k) adatai'!$C$4:$M$203,11,0),"")</f>
        <v/>
      </c>
      <c r="F1547" s="178"/>
      <c r="G1547" s="178"/>
      <c r="H1547" s="178"/>
      <c r="I1547" s="55" t="str">
        <f>IF(F1547="","",VLOOKUP(LEFT(F1547,5),'Technikai cellák'!B:C,2,0))</f>
        <v/>
      </c>
      <c r="J1547" s="55" t="str">
        <f>IF(F1547="","",VLOOKUP(I1547,'Technikai cellák'!$C$1:$D$12,2,0))</f>
        <v/>
      </c>
      <c r="K1547" s="179"/>
      <c r="L1547" s="67" t="str">
        <f t="shared" si="474"/>
        <v/>
      </c>
      <c r="M1547" s="68">
        <f t="shared" si="475"/>
        <v>0</v>
      </c>
      <c r="N1547" s="66">
        <f t="shared" si="476"/>
        <v>0</v>
      </c>
      <c r="O1547" s="152"/>
      <c r="P1547" s="172">
        <f t="shared" si="472"/>
        <v>0</v>
      </c>
      <c r="Q1547" s="69">
        <f t="shared" si="477"/>
        <v>0</v>
      </c>
      <c r="R1547" s="62">
        <f t="shared" si="478"/>
        <v>0</v>
      </c>
      <c r="S1547" s="153"/>
      <c r="T1547" s="118" t="str">
        <f t="shared" si="473"/>
        <v/>
      </c>
      <c r="U1547" s="154"/>
      <c r="V1547" s="154"/>
      <c r="W1547" s="154"/>
      <c r="X1547" s="154"/>
      <c r="Y1547" s="154"/>
      <c r="Z1547" s="154"/>
      <c r="AA1547" s="154"/>
      <c r="AB1547" s="154"/>
      <c r="AC1547" s="154"/>
      <c r="AD1547" s="154"/>
      <c r="AE1547" s="154"/>
      <c r="AF1547" s="154"/>
      <c r="AG1547" s="63">
        <f t="shared" si="479"/>
        <v>0</v>
      </c>
      <c r="AH1547" s="56">
        <f t="shared" si="480"/>
        <v>0</v>
      </c>
      <c r="AI1547" s="56">
        <f t="shared" si="481"/>
        <v>0</v>
      </c>
      <c r="AJ1547" s="56">
        <f t="shared" si="482"/>
        <v>0</v>
      </c>
      <c r="AK1547" s="56">
        <f t="shared" si="483"/>
        <v>0</v>
      </c>
      <c r="AL1547" s="56">
        <f t="shared" si="484"/>
        <v>0</v>
      </c>
      <c r="AM1547" s="56">
        <f t="shared" si="485"/>
        <v>0</v>
      </c>
      <c r="AN1547" s="56">
        <f t="shared" si="486"/>
        <v>0</v>
      </c>
      <c r="AO1547" s="56">
        <f t="shared" si="487"/>
        <v>0</v>
      </c>
      <c r="AP1547" s="56">
        <f t="shared" si="488"/>
        <v>0</v>
      </c>
      <c r="AQ1547" s="56">
        <f t="shared" si="489"/>
        <v>0</v>
      </c>
      <c r="AR1547" s="86">
        <f t="shared" si="490"/>
        <v>0</v>
      </c>
    </row>
    <row r="1548" spans="1:44" x14ac:dyDescent="0.25">
      <c r="A1548" s="178"/>
      <c r="B1548" s="55" t="str">
        <f>_xlfn.IFNA(VLOOKUP(A1548,'Ajánlatkérő(k) adatai'!$B$4:$C$205,2,0),"")</f>
        <v/>
      </c>
      <c r="C1548" s="178"/>
      <c r="D1548" s="55" t="str">
        <f>_xlfn.IFNA(VLOOKUP(C1548,'Számlafizető(k) adatai'!$C$4:$D$203,2,0),"")</f>
        <v/>
      </c>
      <c r="E1548" s="55" t="str">
        <f>_xlfn.IFNA(VLOOKUP(C1548,'Számlafizető(k) adatai'!$C$4:$M$203,11,0),"")</f>
        <v/>
      </c>
      <c r="F1548" s="178"/>
      <c r="G1548" s="178"/>
      <c r="H1548" s="178"/>
      <c r="I1548" s="55" t="str">
        <f>IF(F1548="","",VLOOKUP(LEFT(F1548,5),'Technikai cellák'!B:C,2,0))</f>
        <v/>
      </c>
      <c r="J1548" s="55" t="str">
        <f>IF(F1548="","",VLOOKUP(I1548,'Technikai cellák'!$C$1:$D$12,2,0))</f>
        <v/>
      </c>
      <c r="K1548" s="179"/>
      <c r="L1548" s="67" t="str">
        <f t="shared" si="474"/>
        <v/>
      </c>
      <c r="M1548" s="68">
        <f t="shared" si="475"/>
        <v>0</v>
      </c>
      <c r="N1548" s="66">
        <f t="shared" si="476"/>
        <v>0</v>
      </c>
      <c r="O1548" s="152"/>
      <c r="P1548" s="172">
        <f t="shared" si="472"/>
        <v>0</v>
      </c>
      <c r="Q1548" s="69">
        <f t="shared" si="477"/>
        <v>0</v>
      </c>
      <c r="R1548" s="62">
        <f t="shared" si="478"/>
        <v>0</v>
      </c>
      <c r="S1548" s="153"/>
      <c r="T1548" s="118" t="str">
        <f t="shared" si="473"/>
        <v/>
      </c>
      <c r="U1548" s="154"/>
      <c r="V1548" s="154"/>
      <c r="W1548" s="154"/>
      <c r="X1548" s="154"/>
      <c r="Y1548" s="154"/>
      <c r="Z1548" s="154"/>
      <c r="AA1548" s="154"/>
      <c r="AB1548" s="154"/>
      <c r="AC1548" s="154"/>
      <c r="AD1548" s="154"/>
      <c r="AE1548" s="154"/>
      <c r="AF1548" s="154"/>
      <c r="AG1548" s="63">
        <f t="shared" si="479"/>
        <v>0</v>
      </c>
      <c r="AH1548" s="56">
        <f t="shared" si="480"/>
        <v>0</v>
      </c>
      <c r="AI1548" s="56">
        <f t="shared" si="481"/>
        <v>0</v>
      </c>
      <c r="AJ1548" s="56">
        <f t="shared" si="482"/>
        <v>0</v>
      </c>
      <c r="AK1548" s="56">
        <f t="shared" si="483"/>
        <v>0</v>
      </c>
      <c r="AL1548" s="56">
        <f t="shared" si="484"/>
        <v>0</v>
      </c>
      <c r="AM1548" s="56">
        <f t="shared" si="485"/>
        <v>0</v>
      </c>
      <c r="AN1548" s="56">
        <f t="shared" si="486"/>
        <v>0</v>
      </c>
      <c r="AO1548" s="56">
        <f t="shared" si="487"/>
        <v>0</v>
      </c>
      <c r="AP1548" s="56">
        <f t="shared" si="488"/>
        <v>0</v>
      </c>
      <c r="AQ1548" s="56">
        <f t="shared" si="489"/>
        <v>0</v>
      </c>
      <c r="AR1548" s="86">
        <f t="shared" si="490"/>
        <v>0</v>
      </c>
    </row>
    <row r="1549" spans="1:44" x14ac:dyDescent="0.25">
      <c r="A1549" s="178"/>
      <c r="B1549" s="55" t="str">
        <f>_xlfn.IFNA(VLOOKUP(A1549,'Ajánlatkérő(k) adatai'!$B$4:$C$205,2,0),"")</f>
        <v/>
      </c>
      <c r="C1549" s="178"/>
      <c r="D1549" s="55" t="str">
        <f>_xlfn.IFNA(VLOOKUP(C1549,'Számlafizető(k) adatai'!$C$4:$D$203,2,0),"")</f>
        <v/>
      </c>
      <c r="E1549" s="55" t="str">
        <f>_xlfn.IFNA(VLOOKUP(C1549,'Számlafizető(k) adatai'!$C$4:$M$203,11,0),"")</f>
        <v/>
      </c>
      <c r="F1549" s="178"/>
      <c r="G1549" s="178"/>
      <c r="H1549" s="178"/>
      <c r="I1549" s="55" t="str">
        <f>IF(F1549="","",VLOOKUP(LEFT(F1549,5),'Technikai cellák'!B:C,2,0))</f>
        <v/>
      </c>
      <c r="J1549" s="55" t="str">
        <f>IF(F1549="","",VLOOKUP(I1549,'Technikai cellák'!$C$1:$D$12,2,0))</f>
        <v/>
      </c>
      <c r="K1549" s="179"/>
      <c r="L1549" s="67" t="str">
        <f t="shared" si="474"/>
        <v/>
      </c>
      <c r="M1549" s="68">
        <f t="shared" si="475"/>
        <v>0</v>
      </c>
      <c r="N1549" s="66">
        <f t="shared" si="476"/>
        <v>0</v>
      </c>
      <c r="O1549" s="152"/>
      <c r="P1549" s="172">
        <f t="shared" si="472"/>
        <v>0</v>
      </c>
      <c r="Q1549" s="69">
        <f t="shared" si="477"/>
        <v>0</v>
      </c>
      <c r="R1549" s="62">
        <f t="shared" si="478"/>
        <v>0</v>
      </c>
      <c r="S1549" s="153"/>
      <c r="T1549" s="118" t="str">
        <f t="shared" si="473"/>
        <v/>
      </c>
      <c r="U1549" s="154"/>
      <c r="V1549" s="154"/>
      <c r="W1549" s="154"/>
      <c r="X1549" s="154"/>
      <c r="Y1549" s="154"/>
      <c r="Z1549" s="154"/>
      <c r="AA1549" s="154"/>
      <c r="AB1549" s="154"/>
      <c r="AC1549" s="154"/>
      <c r="AD1549" s="154"/>
      <c r="AE1549" s="154"/>
      <c r="AF1549" s="154"/>
      <c r="AG1549" s="63">
        <f t="shared" si="479"/>
        <v>0</v>
      </c>
      <c r="AH1549" s="56">
        <f t="shared" si="480"/>
        <v>0</v>
      </c>
      <c r="AI1549" s="56">
        <f t="shared" si="481"/>
        <v>0</v>
      </c>
      <c r="AJ1549" s="56">
        <f t="shared" si="482"/>
        <v>0</v>
      </c>
      <c r="AK1549" s="56">
        <f t="shared" si="483"/>
        <v>0</v>
      </c>
      <c r="AL1549" s="56">
        <f t="shared" si="484"/>
        <v>0</v>
      </c>
      <c r="AM1549" s="56">
        <f t="shared" si="485"/>
        <v>0</v>
      </c>
      <c r="AN1549" s="56">
        <f t="shared" si="486"/>
        <v>0</v>
      </c>
      <c r="AO1549" s="56">
        <f t="shared" si="487"/>
        <v>0</v>
      </c>
      <c r="AP1549" s="56">
        <f t="shared" si="488"/>
        <v>0</v>
      </c>
      <c r="AQ1549" s="56">
        <f t="shared" si="489"/>
        <v>0</v>
      </c>
      <c r="AR1549" s="86">
        <f t="shared" si="490"/>
        <v>0</v>
      </c>
    </row>
    <row r="1550" spans="1:44" x14ac:dyDescent="0.25">
      <c r="A1550" s="178"/>
      <c r="B1550" s="55" t="str">
        <f>_xlfn.IFNA(VLOOKUP(A1550,'Ajánlatkérő(k) adatai'!$B$4:$C$205,2,0),"")</f>
        <v/>
      </c>
      <c r="C1550" s="178"/>
      <c r="D1550" s="55" t="str">
        <f>_xlfn.IFNA(VLOOKUP(C1550,'Számlafizető(k) adatai'!$C$4:$D$203,2,0),"")</f>
        <v/>
      </c>
      <c r="E1550" s="55" t="str">
        <f>_xlfn.IFNA(VLOOKUP(C1550,'Számlafizető(k) adatai'!$C$4:$M$203,11,0),"")</f>
        <v/>
      </c>
      <c r="F1550" s="178"/>
      <c r="G1550" s="178"/>
      <c r="H1550" s="178"/>
      <c r="I1550" s="55" t="str">
        <f>IF(F1550="","",VLOOKUP(LEFT(F1550,5),'Technikai cellák'!B:C,2,0))</f>
        <v/>
      </c>
      <c r="J1550" s="55" t="str">
        <f>IF(F1550="","",VLOOKUP(I1550,'Technikai cellák'!$C$1:$D$12,2,0))</f>
        <v/>
      </c>
      <c r="K1550" s="179"/>
      <c r="L1550" s="67" t="str">
        <f t="shared" si="474"/>
        <v/>
      </c>
      <c r="M1550" s="68">
        <f t="shared" si="475"/>
        <v>0</v>
      </c>
      <c r="N1550" s="66">
        <f t="shared" si="476"/>
        <v>0</v>
      </c>
      <c r="O1550" s="152"/>
      <c r="P1550" s="172">
        <f t="shared" si="472"/>
        <v>0</v>
      </c>
      <c r="Q1550" s="69">
        <f t="shared" si="477"/>
        <v>0</v>
      </c>
      <c r="R1550" s="62">
        <f t="shared" si="478"/>
        <v>0</v>
      </c>
      <c r="S1550" s="153"/>
      <c r="T1550" s="118" t="str">
        <f t="shared" si="473"/>
        <v/>
      </c>
      <c r="U1550" s="154"/>
      <c r="V1550" s="154"/>
      <c r="W1550" s="154"/>
      <c r="X1550" s="154"/>
      <c r="Y1550" s="154"/>
      <c r="Z1550" s="154"/>
      <c r="AA1550" s="154"/>
      <c r="AB1550" s="154"/>
      <c r="AC1550" s="154"/>
      <c r="AD1550" s="154"/>
      <c r="AE1550" s="154"/>
      <c r="AF1550" s="154"/>
      <c r="AG1550" s="63">
        <f t="shared" si="479"/>
        <v>0</v>
      </c>
      <c r="AH1550" s="56">
        <f t="shared" si="480"/>
        <v>0</v>
      </c>
      <c r="AI1550" s="56">
        <f t="shared" si="481"/>
        <v>0</v>
      </c>
      <c r="AJ1550" s="56">
        <f t="shared" si="482"/>
        <v>0</v>
      </c>
      <c r="AK1550" s="56">
        <f t="shared" si="483"/>
        <v>0</v>
      </c>
      <c r="AL1550" s="56">
        <f t="shared" si="484"/>
        <v>0</v>
      </c>
      <c r="AM1550" s="56">
        <f t="shared" si="485"/>
        <v>0</v>
      </c>
      <c r="AN1550" s="56">
        <f t="shared" si="486"/>
        <v>0</v>
      </c>
      <c r="AO1550" s="56">
        <f t="shared" si="487"/>
        <v>0</v>
      </c>
      <c r="AP1550" s="56">
        <f t="shared" si="488"/>
        <v>0</v>
      </c>
      <c r="AQ1550" s="56">
        <f t="shared" si="489"/>
        <v>0</v>
      </c>
      <c r="AR1550" s="86">
        <f t="shared" si="490"/>
        <v>0</v>
      </c>
    </row>
    <row r="1551" spans="1:44" x14ac:dyDescent="0.25">
      <c r="A1551" s="178"/>
      <c r="B1551" s="55" t="str">
        <f>_xlfn.IFNA(VLOOKUP(A1551,'Ajánlatkérő(k) adatai'!$B$4:$C$205,2,0),"")</f>
        <v/>
      </c>
      <c r="C1551" s="178"/>
      <c r="D1551" s="55" t="str">
        <f>_xlfn.IFNA(VLOOKUP(C1551,'Számlafizető(k) adatai'!$C$4:$D$203,2,0),"")</f>
        <v/>
      </c>
      <c r="E1551" s="55" t="str">
        <f>_xlfn.IFNA(VLOOKUP(C1551,'Számlafizető(k) adatai'!$C$4:$M$203,11,0),"")</f>
        <v/>
      </c>
      <c r="F1551" s="178"/>
      <c r="G1551" s="178"/>
      <c r="H1551" s="178"/>
      <c r="I1551" s="55" t="str">
        <f>IF(F1551="","",VLOOKUP(LEFT(F1551,5),'Technikai cellák'!B:C,2,0))</f>
        <v/>
      </c>
      <c r="J1551" s="55" t="str">
        <f>IF(F1551="","",VLOOKUP(I1551,'Technikai cellák'!$C$1:$D$12,2,0))</f>
        <v/>
      </c>
      <c r="K1551" s="179"/>
      <c r="L1551" s="67" t="str">
        <f t="shared" si="474"/>
        <v/>
      </c>
      <c r="M1551" s="68">
        <f t="shared" si="475"/>
        <v>0</v>
      </c>
      <c r="N1551" s="66">
        <f t="shared" si="476"/>
        <v>0</v>
      </c>
      <c r="O1551" s="152"/>
      <c r="P1551" s="172">
        <f t="shared" si="472"/>
        <v>0</v>
      </c>
      <c r="Q1551" s="69">
        <f t="shared" si="477"/>
        <v>0</v>
      </c>
      <c r="R1551" s="62">
        <f t="shared" si="478"/>
        <v>0</v>
      </c>
      <c r="S1551" s="153"/>
      <c r="T1551" s="118" t="str">
        <f t="shared" si="473"/>
        <v/>
      </c>
      <c r="U1551" s="154"/>
      <c r="V1551" s="154"/>
      <c r="W1551" s="154"/>
      <c r="X1551" s="154"/>
      <c r="Y1551" s="154"/>
      <c r="Z1551" s="154"/>
      <c r="AA1551" s="154"/>
      <c r="AB1551" s="154"/>
      <c r="AC1551" s="154"/>
      <c r="AD1551" s="154"/>
      <c r="AE1551" s="154"/>
      <c r="AF1551" s="154"/>
      <c r="AG1551" s="63">
        <f t="shared" si="479"/>
        <v>0</v>
      </c>
      <c r="AH1551" s="56">
        <f t="shared" si="480"/>
        <v>0</v>
      </c>
      <c r="AI1551" s="56">
        <f t="shared" si="481"/>
        <v>0</v>
      </c>
      <c r="AJ1551" s="56">
        <f t="shared" si="482"/>
        <v>0</v>
      </c>
      <c r="AK1551" s="56">
        <f t="shared" si="483"/>
        <v>0</v>
      </c>
      <c r="AL1551" s="56">
        <f t="shared" si="484"/>
        <v>0</v>
      </c>
      <c r="AM1551" s="56">
        <f t="shared" si="485"/>
        <v>0</v>
      </c>
      <c r="AN1551" s="56">
        <f t="shared" si="486"/>
        <v>0</v>
      </c>
      <c r="AO1551" s="56">
        <f t="shared" si="487"/>
        <v>0</v>
      </c>
      <c r="AP1551" s="56">
        <f t="shared" si="488"/>
        <v>0</v>
      </c>
      <c r="AQ1551" s="56">
        <f t="shared" si="489"/>
        <v>0</v>
      </c>
      <c r="AR1551" s="86">
        <f t="shared" si="490"/>
        <v>0</v>
      </c>
    </row>
    <row r="1552" spans="1:44" x14ac:dyDescent="0.25">
      <c r="A1552" s="178"/>
      <c r="B1552" s="55" t="str">
        <f>_xlfn.IFNA(VLOOKUP(A1552,'Ajánlatkérő(k) adatai'!$B$4:$C$205,2,0),"")</f>
        <v/>
      </c>
      <c r="C1552" s="178"/>
      <c r="D1552" s="55" t="str">
        <f>_xlfn.IFNA(VLOOKUP(C1552,'Számlafizető(k) adatai'!$C$4:$D$203,2,0),"")</f>
        <v/>
      </c>
      <c r="E1552" s="55" t="str">
        <f>_xlfn.IFNA(VLOOKUP(C1552,'Számlafizető(k) adatai'!$C$4:$M$203,11,0),"")</f>
        <v/>
      </c>
      <c r="F1552" s="178"/>
      <c r="G1552" s="178"/>
      <c r="H1552" s="178"/>
      <c r="I1552" s="55" t="str">
        <f>IF(F1552="","",VLOOKUP(LEFT(F1552,5),'Technikai cellák'!B:C,2,0))</f>
        <v/>
      </c>
      <c r="J1552" s="55" t="str">
        <f>IF(F1552="","",VLOOKUP(I1552,'Technikai cellák'!$C$1:$D$12,2,0))</f>
        <v/>
      </c>
      <c r="K1552" s="179"/>
      <c r="L1552" s="67" t="str">
        <f t="shared" si="474"/>
        <v/>
      </c>
      <c r="M1552" s="68">
        <f t="shared" si="475"/>
        <v>0</v>
      </c>
      <c r="N1552" s="66">
        <f t="shared" si="476"/>
        <v>0</v>
      </c>
      <c r="O1552" s="152"/>
      <c r="P1552" s="172">
        <f t="shared" ref="P1552:P1615" si="491">ROUND((IF(K1552&lt;100,0,K1552*$C$7)/$C$8),0)</f>
        <v>0</v>
      </c>
      <c r="Q1552" s="69">
        <f t="shared" si="477"/>
        <v>0</v>
      </c>
      <c r="R1552" s="62">
        <f t="shared" si="478"/>
        <v>0</v>
      </c>
      <c r="S1552" s="153"/>
      <c r="T1552" s="118" t="str">
        <f t="shared" si="473"/>
        <v/>
      </c>
      <c r="U1552" s="154"/>
      <c r="V1552" s="154"/>
      <c r="W1552" s="154"/>
      <c r="X1552" s="154"/>
      <c r="Y1552" s="154"/>
      <c r="Z1552" s="154"/>
      <c r="AA1552" s="154"/>
      <c r="AB1552" s="154"/>
      <c r="AC1552" s="154"/>
      <c r="AD1552" s="154"/>
      <c r="AE1552" s="154"/>
      <c r="AF1552" s="154"/>
      <c r="AG1552" s="63">
        <f t="shared" si="479"/>
        <v>0</v>
      </c>
      <c r="AH1552" s="56">
        <f t="shared" si="480"/>
        <v>0</v>
      </c>
      <c r="AI1552" s="56">
        <f t="shared" si="481"/>
        <v>0</v>
      </c>
      <c r="AJ1552" s="56">
        <f t="shared" si="482"/>
        <v>0</v>
      </c>
      <c r="AK1552" s="56">
        <f t="shared" si="483"/>
        <v>0</v>
      </c>
      <c r="AL1552" s="56">
        <f t="shared" si="484"/>
        <v>0</v>
      </c>
      <c r="AM1552" s="56">
        <f t="shared" si="485"/>
        <v>0</v>
      </c>
      <c r="AN1552" s="56">
        <f t="shared" si="486"/>
        <v>0</v>
      </c>
      <c r="AO1552" s="56">
        <f t="shared" si="487"/>
        <v>0</v>
      </c>
      <c r="AP1552" s="56">
        <f t="shared" si="488"/>
        <v>0</v>
      </c>
      <c r="AQ1552" s="56">
        <f t="shared" si="489"/>
        <v>0</v>
      </c>
      <c r="AR1552" s="86">
        <f t="shared" si="490"/>
        <v>0</v>
      </c>
    </row>
    <row r="1553" spans="1:44" x14ac:dyDescent="0.25">
      <c r="A1553" s="178"/>
      <c r="B1553" s="55" t="str">
        <f>_xlfn.IFNA(VLOOKUP(A1553,'Ajánlatkérő(k) adatai'!$B$4:$C$205,2,0),"")</f>
        <v/>
      </c>
      <c r="C1553" s="178"/>
      <c r="D1553" s="55" t="str">
        <f>_xlfn.IFNA(VLOOKUP(C1553,'Számlafizető(k) adatai'!$C$4:$D$203,2,0),"")</f>
        <v/>
      </c>
      <c r="E1553" s="55" t="str">
        <f>_xlfn.IFNA(VLOOKUP(C1553,'Számlafizető(k) adatai'!$C$4:$M$203,11,0),"")</f>
        <v/>
      </c>
      <c r="F1553" s="178"/>
      <c r="G1553" s="178"/>
      <c r="H1553" s="178"/>
      <c r="I1553" s="55" t="str">
        <f>IF(F1553="","",VLOOKUP(LEFT(F1553,5),'Technikai cellák'!B:C,2,0))</f>
        <v/>
      </c>
      <c r="J1553" s="55" t="str">
        <f>IF(F1553="","",VLOOKUP(I1553,'Technikai cellák'!$C$1:$D$12,2,0))</f>
        <v/>
      </c>
      <c r="K1553" s="179"/>
      <c r="L1553" s="67" t="str">
        <f t="shared" si="474"/>
        <v/>
      </c>
      <c r="M1553" s="68">
        <f t="shared" si="475"/>
        <v>0</v>
      </c>
      <c r="N1553" s="66">
        <f t="shared" si="476"/>
        <v>0</v>
      </c>
      <c r="O1553" s="152"/>
      <c r="P1553" s="172">
        <f t="shared" si="491"/>
        <v>0</v>
      </c>
      <c r="Q1553" s="69">
        <f t="shared" si="477"/>
        <v>0</v>
      </c>
      <c r="R1553" s="62">
        <f t="shared" si="478"/>
        <v>0</v>
      </c>
      <c r="S1553" s="153"/>
      <c r="T1553" s="118" t="str">
        <f t="shared" si="473"/>
        <v/>
      </c>
      <c r="U1553" s="154"/>
      <c r="V1553" s="154"/>
      <c r="W1553" s="154"/>
      <c r="X1553" s="154"/>
      <c r="Y1553" s="154"/>
      <c r="Z1553" s="154"/>
      <c r="AA1553" s="154"/>
      <c r="AB1553" s="154"/>
      <c r="AC1553" s="154"/>
      <c r="AD1553" s="154"/>
      <c r="AE1553" s="154"/>
      <c r="AF1553" s="154"/>
      <c r="AG1553" s="63">
        <f t="shared" si="479"/>
        <v>0</v>
      </c>
      <c r="AH1553" s="56">
        <f t="shared" si="480"/>
        <v>0</v>
      </c>
      <c r="AI1553" s="56">
        <f t="shared" si="481"/>
        <v>0</v>
      </c>
      <c r="AJ1553" s="56">
        <f t="shared" si="482"/>
        <v>0</v>
      </c>
      <c r="AK1553" s="56">
        <f t="shared" si="483"/>
        <v>0</v>
      </c>
      <c r="AL1553" s="56">
        <f t="shared" si="484"/>
        <v>0</v>
      </c>
      <c r="AM1553" s="56">
        <f t="shared" si="485"/>
        <v>0</v>
      </c>
      <c r="AN1553" s="56">
        <f t="shared" si="486"/>
        <v>0</v>
      </c>
      <c r="AO1553" s="56">
        <f t="shared" si="487"/>
        <v>0</v>
      </c>
      <c r="AP1553" s="56">
        <f t="shared" si="488"/>
        <v>0</v>
      </c>
      <c r="AQ1553" s="56">
        <f t="shared" si="489"/>
        <v>0</v>
      </c>
      <c r="AR1553" s="86">
        <f t="shared" si="490"/>
        <v>0</v>
      </c>
    </row>
    <row r="1554" spans="1:44" x14ac:dyDescent="0.25">
      <c r="A1554" s="178"/>
      <c r="B1554" s="55" t="str">
        <f>_xlfn.IFNA(VLOOKUP(A1554,'Ajánlatkérő(k) adatai'!$B$4:$C$205,2,0),"")</f>
        <v/>
      </c>
      <c r="C1554" s="178"/>
      <c r="D1554" s="55" t="str">
        <f>_xlfn.IFNA(VLOOKUP(C1554,'Számlafizető(k) adatai'!$C$4:$D$203,2,0),"")</f>
        <v/>
      </c>
      <c r="E1554" s="55" t="str">
        <f>_xlfn.IFNA(VLOOKUP(C1554,'Számlafizető(k) adatai'!$C$4:$M$203,11,0),"")</f>
        <v/>
      </c>
      <c r="F1554" s="178"/>
      <c r="G1554" s="178"/>
      <c r="H1554" s="178"/>
      <c r="I1554" s="55" t="str">
        <f>IF(F1554="","",VLOOKUP(LEFT(F1554,5),'Technikai cellák'!B:C,2,0))</f>
        <v/>
      </c>
      <c r="J1554" s="55" t="str">
        <f>IF(F1554="","",VLOOKUP(I1554,'Technikai cellák'!$C$1:$D$12,2,0))</f>
        <v/>
      </c>
      <c r="K1554" s="179"/>
      <c r="L1554" s="67" t="str">
        <f t="shared" si="474"/>
        <v/>
      </c>
      <c r="M1554" s="68">
        <f t="shared" si="475"/>
        <v>0</v>
      </c>
      <c r="N1554" s="66">
        <f t="shared" si="476"/>
        <v>0</v>
      </c>
      <c r="O1554" s="152"/>
      <c r="P1554" s="172">
        <f t="shared" si="491"/>
        <v>0</v>
      </c>
      <c r="Q1554" s="69">
        <f t="shared" si="477"/>
        <v>0</v>
      </c>
      <c r="R1554" s="62">
        <f t="shared" si="478"/>
        <v>0</v>
      </c>
      <c r="S1554" s="153"/>
      <c r="T1554" s="118" t="str">
        <f t="shared" ref="T1554:T1617" si="492">IF(S1554="","",IF((DAYS360(S1554,$C$4,TRUE))/30&lt;0,"",(DAYS360(S1554,$C$4,))/30))</f>
        <v/>
      </c>
      <c r="U1554" s="154"/>
      <c r="V1554" s="154"/>
      <c r="W1554" s="154"/>
      <c r="X1554" s="154"/>
      <c r="Y1554" s="154"/>
      <c r="Z1554" s="154"/>
      <c r="AA1554" s="154"/>
      <c r="AB1554" s="154"/>
      <c r="AC1554" s="154"/>
      <c r="AD1554" s="154"/>
      <c r="AE1554" s="154"/>
      <c r="AF1554" s="154"/>
      <c r="AG1554" s="63">
        <f t="shared" si="479"/>
        <v>0</v>
      </c>
      <c r="AH1554" s="56">
        <f t="shared" si="480"/>
        <v>0</v>
      </c>
      <c r="AI1554" s="56">
        <f t="shared" si="481"/>
        <v>0</v>
      </c>
      <c r="AJ1554" s="56">
        <f t="shared" si="482"/>
        <v>0</v>
      </c>
      <c r="AK1554" s="56">
        <f t="shared" si="483"/>
        <v>0</v>
      </c>
      <c r="AL1554" s="56">
        <f t="shared" si="484"/>
        <v>0</v>
      </c>
      <c r="AM1554" s="56">
        <f t="shared" si="485"/>
        <v>0</v>
      </c>
      <c r="AN1554" s="56">
        <f t="shared" si="486"/>
        <v>0</v>
      </c>
      <c r="AO1554" s="56">
        <f t="shared" si="487"/>
        <v>0</v>
      </c>
      <c r="AP1554" s="56">
        <f t="shared" si="488"/>
        <v>0</v>
      </c>
      <c r="AQ1554" s="56">
        <f t="shared" si="489"/>
        <v>0</v>
      </c>
      <c r="AR1554" s="86">
        <f t="shared" si="490"/>
        <v>0</v>
      </c>
    </row>
    <row r="1555" spans="1:44" x14ac:dyDescent="0.25">
      <c r="A1555" s="178"/>
      <c r="B1555" s="55" t="str">
        <f>_xlfn.IFNA(VLOOKUP(A1555,'Ajánlatkérő(k) adatai'!$B$4:$C$205,2,0),"")</f>
        <v/>
      </c>
      <c r="C1555" s="178"/>
      <c r="D1555" s="55" t="str">
        <f>_xlfn.IFNA(VLOOKUP(C1555,'Számlafizető(k) adatai'!$C$4:$D$203,2,0),"")</f>
        <v/>
      </c>
      <c r="E1555" s="55" t="str">
        <f>_xlfn.IFNA(VLOOKUP(C1555,'Számlafizető(k) adatai'!$C$4:$M$203,11,0),"")</f>
        <v/>
      </c>
      <c r="F1555" s="178"/>
      <c r="G1555" s="178"/>
      <c r="H1555" s="178"/>
      <c r="I1555" s="55" t="str">
        <f>IF(F1555="","",VLOOKUP(LEFT(F1555,5),'Technikai cellák'!B:C,2,0))</f>
        <v/>
      </c>
      <c r="J1555" s="55" t="str">
        <f>IF(F1555="","",VLOOKUP(I1555,'Technikai cellák'!$C$1:$D$12,2,0))</f>
        <v/>
      </c>
      <c r="K1555" s="179"/>
      <c r="L1555" s="67" t="str">
        <f t="shared" si="474"/>
        <v/>
      </c>
      <c r="M1555" s="68">
        <f t="shared" si="475"/>
        <v>0</v>
      </c>
      <c r="N1555" s="66">
        <f t="shared" si="476"/>
        <v>0</v>
      </c>
      <c r="O1555" s="152"/>
      <c r="P1555" s="172">
        <f t="shared" si="491"/>
        <v>0</v>
      </c>
      <c r="Q1555" s="69">
        <f t="shared" si="477"/>
        <v>0</v>
      </c>
      <c r="R1555" s="62">
        <f t="shared" si="478"/>
        <v>0</v>
      </c>
      <c r="S1555" s="153"/>
      <c r="T1555" s="118" t="str">
        <f t="shared" si="492"/>
        <v/>
      </c>
      <c r="U1555" s="154"/>
      <c r="V1555" s="154"/>
      <c r="W1555" s="154"/>
      <c r="X1555" s="154"/>
      <c r="Y1555" s="154"/>
      <c r="Z1555" s="154"/>
      <c r="AA1555" s="154"/>
      <c r="AB1555" s="154"/>
      <c r="AC1555" s="154"/>
      <c r="AD1555" s="154"/>
      <c r="AE1555" s="154"/>
      <c r="AF1555" s="154"/>
      <c r="AG1555" s="63">
        <f t="shared" si="479"/>
        <v>0</v>
      </c>
      <c r="AH1555" s="56">
        <f t="shared" si="480"/>
        <v>0</v>
      </c>
      <c r="AI1555" s="56">
        <f t="shared" si="481"/>
        <v>0</v>
      </c>
      <c r="AJ1555" s="56">
        <f t="shared" si="482"/>
        <v>0</v>
      </c>
      <c r="AK1555" s="56">
        <f t="shared" si="483"/>
        <v>0</v>
      </c>
      <c r="AL1555" s="56">
        <f t="shared" si="484"/>
        <v>0</v>
      </c>
      <c r="AM1555" s="56">
        <f t="shared" si="485"/>
        <v>0</v>
      </c>
      <c r="AN1555" s="56">
        <f t="shared" si="486"/>
        <v>0</v>
      </c>
      <c r="AO1555" s="56">
        <f t="shared" si="487"/>
        <v>0</v>
      </c>
      <c r="AP1555" s="56">
        <f t="shared" si="488"/>
        <v>0</v>
      </c>
      <c r="AQ1555" s="56">
        <f t="shared" si="489"/>
        <v>0</v>
      </c>
      <c r="AR1555" s="86">
        <f t="shared" si="490"/>
        <v>0</v>
      </c>
    </row>
    <row r="1556" spans="1:44" x14ac:dyDescent="0.25">
      <c r="A1556" s="178"/>
      <c r="B1556" s="55" t="str">
        <f>_xlfn.IFNA(VLOOKUP(A1556,'Ajánlatkérő(k) adatai'!$B$4:$C$205,2,0),"")</f>
        <v/>
      </c>
      <c r="C1556" s="178"/>
      <c r="D1556" s="55" t="str">
        <f>_xlfn.IFNA(VLOOKUP(C1556,'Számlafizető(k) adatai'!$C$4:$D$203,2,0),"")</f>
        <v/>
      </c>
      <c r="E1556" s="55" t="str">
        <f>_xlfn.IFNA(VLOOKUP(C1556,'Számlafizető(k) adatai'!$C$4:$M$203,11,0),"")</f>
        <v/>
      </c>
      <c r="F1556" s="178"/>
      <c r="G1556" s="178"/>
      <c r="H1556" s="178"/>
      <c r="I1556" s="55" t="str">
        <f>IF(F1556="","",VLOOKUP(LEFT(F1556,5),'Technikai cellák'!B:C,2,0))</f>
        <v/>
      </c>
      <c r="J1556" s="55" t="str">
        <f>IF(F1556="","",VLOOKUP(I1556,'Technikai cellák'!$C$1:$D$12,2,0))</f>
        <v/>
      </c>
      <c r="K1556" s="179"/>
      <c r="L1556" s="67" t="str">
        <f t="shared" si="474"/>
        <v/>
      </c>
      <c r="M1556" s="68">
        <f t="shared" si="475"/>
        <v>0</v>
      </c>
      <c r="N1556" s="66">
        <f t="shared" si="476"/>
        <v>0</v>
      </c>
      <c r="O1556" s="152"/>
      <c r="P1556" s="172">
        <f t="shared" si="491"/>
        <v>0</v>
      </c>
      <c r="Q1556" s="69">
        <f t="shared" si="477"/>
        <v>0</v>
      </c>
      <c r="R1556" s="62">
        <f t="shared" si="478"/>
        <v>0</v>
      </c>
      <c r="S1556" s="153"/>
      <c r="T1556" s="118" t="str">
        <f t="shared" si="492"/>
        <v/>
      </c>
      <c r="U1556" s="154"/>
      <c r="V1556" s="154"/>
      <c r="W1556" s="154"/>
      <c r="X1556" s="154"/>
      <c r="Y1556" s="154"/>
      <c r="Z1556" s="154"/>
      <c r="AA1556" s="154"/>
      <c r="AB1556" s="154"/>
      <c r="AC1556" s="154"/>
      <c r="AD1556" s="154"/>
      <c r="AE1556" s="154"/>
      <c r="AF1556" s="154"/>
      <c r="AG1556" s="63">
        <f t="shared" si="479"/>
        <v>0</v>
      </c>
      <c r="AH1556" s="56">
        <f t="shared" si="480"/>
        <v>0</v>
      </c>
      <c r="AI1556" s="56">
        <f t="shared" si="481"/>
        <v>0</v>
      </c>
      <c r="AJ1556" s="56">
        <f t="shared" si="482"/>
        <v>0</v>
      </c>
      <c r="AK1556" s="56">
        <f t="shared" si="483"/>
        <v>0</v>
      </c>
      <c r="AL1556" s="56">
        <f t="shared" si="484"/>
        <v>0</v>
      </c>
      <c r="AM1556" s="56">
        <f t="shared" si="485"/>
        <v>0</v>
      </c>
      <c r="AN1556" s="56">
        <f t="shared" si="486"/>
        <v>0</v>
      </c>
      <c r="AO1556" s="56">
        <f t="shared" si="487"/>
        <v>0</v>
      </c>
      <c r="AP1556" s="56">
        <f t="shared" si="488"/>
        <v>0</v>
      </c>
      <c r="AQ1556" s="56">
        <f t="shared" si="489"/>
        <v>0</v>
      </c>
      <c r="AR1556" s="86">
        <f t="shared" si="490"/>
        <v>0</v>
      </c>
    </row>
    <row r="1557" spans="1:44" x14ac:dyDescent="0.25">
      <c r="A1557" s="178"/>
      <c r="B1557" s="55" t="str">
        <f>_xlfn.IFNA(VLOOKUP(A1557,'Ajánlatkérő(k) adatai'!$B$4:$C$205,2,0),"")</f>
        <v/>
      </c>
      <c r="C1557" s="178"/>
      <c r="D1557" s="55" t="str">
        <f>_xlfn.IFNA(VLOOKUP(C1557,'Számlafizető(k) adatai'!$C$4:$D$203,2,0),"")</f>
        <v/>
      </c>
      <c r="E1557" s="55" t="str">
        <f>_xlfn.IFNA(VLOOKUP(C1557,'Számlafizető(k) adatai'!$C$4:$M$203,11,0),"")</f>
        <v/>
      </c>
      <c r="F1557" s="178"/>
      <c r="G1557" s="178"/>
      <c r="H1557" s="178"/>
      <c r="I1557" s="55" t="str">
        <f>IF(F1557="","",VLOOKUP(LEFT(F1557,5),'Technikai cellák'!B:C,2,0))</f>
        <v/>
      </c>
      <c r="J1557" s="55" t="str">
        <f>IF(F1557="","",VLOOKUP(I1557,'Technikai cellák'!$C$1:$D$12,2,0))</f>
        <v/>
      </c>
      <c r="K1557" s="179"/>
      <c r="L1557" s="67" t="str">
        <f t="shared" si="474"/>
        <v/>
      </c>
      <c r="M1557" s="68">
        <f t="shared" si="475"/>
        <v>0</v>
      </c>
      <c r="N1557" s="66">
        <f t="shared" si="476"/>
        <v>0</v>
      </c>
      <c r="O1557" s="152"/>
      <c r="P1557" s="172">
        <f t="shared" si="491"/>
        <v>0</v>
      </c>
      <c r="Q1557" s="69">
        <f t="shared" si="477"/>
        <v>0</v>
      </c>
      <c r="R1557" s="62">
        <f t="shared" si="478"/>
        <v>0</v>
      </c>
      <c r="S1557" s="153"/>
      <c r="T1557" s="118" t="str">
        <f t="shared" si="492"/>
        <v/>
      </c>
      <c r="U1557" s="154"/>
      <c r="V1557" s="154"/>
      <c r="W1557" s="154"/>
      <c r="X1557" s="154"/>
      <c r="Y1557" s="154"/>
      <c r="Z1557" s="154"/>
      <c r="AA1557" s="154"/>
      <c r="AB1557" s="154"/>
      <c r="AC1557" s="154"/>
      <c r="AD1557" s="154"/>
      <c r="AE1557" s="154"/>
      <c r="AF1557" s="154"/>
      <c r="AG1557" s="63">
        <f t="shared" si="479"/>
        <v>0</v>
      </c>
      <c r="AH1557" s="56">
        <f t="shared" si="480"/>
        <v>0</v>
      </c>
      <c r="AI1557" s="56">
        <f t="shared" si="481"/>
        <v>0</v>
      </c>
      <c r="AJ1557" s="56">
        <f t="shared" si="482"/>
        <v>0</v>
      </c>
      <c r="AK1557" s="56">
        <f t="shared" si="483"/>
        <v>0</v>
      </c>
      <c r="AL1557" s="56">
        <f t="shared" si="484"/>
        <v>0</v>
      </c>
      <c r="AM1557" s="56">
        <f t="shared" si="485"/>
        <v>0</v>
      </c>
      <c r="AN1557" s="56">
        <f t="shared" si="486"/>
        <v>0</v>
      </c>
      <c r="AO1557" s="56">
        <f t="shared" si="487"/>
        <v>0</v>
      </c>
      <c r="AP1557" s="56">
        <f t="shared" si="488"/>
        <v>0</v>
      </c>
      <c r="AQ1557" s="56">
        <f t="shared" si="489"/>
        <v>0</v>
      </c>
      <c r="AR1557" s="86">
        <f t="shared" si="490"/>
        <v>0</v>
      </c>
    </row>
    <row r="1558" spans="1:44" x14ac:dyDescent="0.25">
      <c r="A1558" s="178"/>
      <c r="B1558" s="55" t="str">
        <f>_xlfn.IFNA(VLOOKUP(A1558,'Ajánlatkérő(k) adatai'!$B$4:$C$205,2,0),"")</f>
        <v/>
      </c>
      <c r="C1558" s="178"/>
      <c r="D1558" s="55" t="str">
        <f>_xlfn.IFNA(VLOOKUP(C1558,'Számlafizető(k) adatai'!$C$4:$D$203,2,0),"")</f>
        <v/>
      </c>
      <c r="E1558" s="55" t="str">
        <f>_xlfn.IFNA(VLOOKUP(C1558,'Számlafizető(k) adatai'!$C$4:$M$203,11,0),"")</f>
        <v/>
      </c>
      <c r="F1558" s="178"/>
      <c r="G1558" s="178"/>
      <c r="H1558" s="178"/>
      <c r="I1558" s="55" t="str">
        <f>IF(F1558="","",VLOOKUP(LEFT(F1558,5),'Technikai cellák'!B:C,2,0))</f>
        <v/>
      </c>
      <c r="J1558" s="55" t="str">
        <f>IF(F1558="","",VLOOKUP(I1558,'Technikai cellák'!$C$1:$D$12,2,0))</f>
        <v/>
      </c>
      <c r="K1558" s="179"/>
      <c r="L1558" s="67" t="str">
        <f t="shared" si="474"/>
        <v/>
      </c>
      <c r="M1558" s="68">
        <f t="shared" si="475"/>
        <v>0</v>
      </c>
      <c r="N1558" s="66">
        <f t="shared" si="476"/>
        <v>0</v>
      </c>
      <c r="O1558" s="152"/>
      <c r="P1558" s="172">
        <f t="shared" si="491"/>
        <v>0</v>
      </c>
      <c r="Q1558" s="69">
        <f t="shared" si="477"/>
        <v>0</v>
      </c>
      <c r="R1558" s="62">
        <f t="shared" si="478"/>
        <v>0</v>
      </c>
      <c r="S1558" s="153"/>
      <c r="T1558" s="118" t="str">
        <f t="shared" si="492"/>
        <v/>
      </c>
      <c r="U1558" s="154"/>
      <c r="V1558" s="154"/>
      <c r="W1558" s="154"/>
      <c r="X1558" s="154"/>
      <c r="Y1558" s="154"/>
      <c r="Z1558" s="154"/>
      <c r="AA1558" s="154"/>
      <c r="AB1558" s="154"/>
      <c r="AC1558" s="154"/>
      <c r="AD1558" s="154"/>
      <c r="AE1558" s="154"/>
      <c r="AF1558" s="154"/>
      <c r="AG1558" s="63">
        <f t="shared" si="479"/>
        <v>0</v>
      </c>
      <c r="AH1558" s="56">
        <f t="shared" si="480"/>
        <v>0</v>
      </c>
      <c r="AI1558" s="56">
        <f t="shared" si="481"/>
        <v>0</v>
      </c>
      <c r="AJ1558" s="56">
        <f t="shared" si="482"/>
        <v>0</v>
      </c>
      <c r="AK1558" s="56">
        <f t="shared" si="483"/>
        <v>0</v>
      </c>
      <c r="AL1558" s="56">
        <f t="shared" si="484"/>
        <v>0</v>
      </c>
      <c r="AM1558" s="56">
        <f t="shared" si="485"/>
        <v>0</v>
      </c>
      <c r="AN1558" s="56">
        <f t="shared" si="486"/>
        <v>0</v>
      </c>
      <c r="AO1558" s="56">
        <f t="shared" si="487"/>
        <v>0</v>
      </c>
      <c r="AP1558" s="56">
        <f t="shared" si="488"/>
        <v>0</v>
      </c>
      <c r="AQ1558" s="56">
        <f t="shared" si="489"/>
        <v>0</v>
      </c>
      <c r="AR1558" s="86">
        <f t="shared" si="490"/>
        <v>0</v>
      </c>
    </row>
    <row r="1559" spans="1:44" x14ac:dyDescent="0.25">
      <c r="A1559" s="178"/>
      <c r="B1559" s="55" t="str">
        <f>_xlfn.IFNA(VLOOKUP(A1559,'Ajánlatkérő(k) adatai'!$B$4:$C$205,2,0),"")</f>
        <v/>
      </c>
      <c r="C1559" s="178"/>
      <c r="D1559" s="55" t="str">
        <f>_xlfn.IFNA(VLOOKUP(C1559,'Számlafizető(k) adatai'!$C$4:$D$203,2,0),"")</f>
        <v/>
      </c>
      <c r="E1559" s="55" t="str">
        <f>_xlfn.IFNA(VLOOKUP(C1559,'Számlafizető(k) adatai'!$C$4:$M$203,11,0),"")</f>
        <v/>
      </c>
      <c r="F1559" s="178"/>
      <c r="G1559" s="178"/>
      <c r="H1559" s="178"/>
      <c r="I1559" s="55" t="str">
        <f>IF(F1559="","",VLOOKUP(LEFT(F1559,5),'Technikai cellák'!B:C,2,0))</f>
        <v/>
      </c>
      <c r="J1559" s="55" t="str">
        <f>IF(F1559="","",VLOOKUP(I1559,'Technikai cellák'!$C$1:$D$12,2,0))</f>
        <v/>
      </c>
      <c r="K1559" s="179"/>
      <c r="L1559" s="67" t="str">
        <f t="shared" si="474"/>
        <v/>
      </c>
      <c r="M1559" s="68">
        <f t="shared" si="475"/>
        <v>0</v>
      </c>
      <c r="N1559" s="66">
        <f t="shared" si="476"/>
        <v>0</v>
      </c>
      <c r="O1559" s="152"/>
      <c r="P1559" s="172">
        <f t="shared" si="491"/>
        <v>0</v>
      </c>
      <c r="Q1559" s="69">
        <f t="shared" si="477"/>
        <v>0</v>
      </c>
      <c r="R1559" s="62">
        <f t="shared" si="478"/>
        <v>0</v>
      </c>
      <c r="S1559" s="153"/>
      <c r="T1559" s="118" t="str">
        <f t="shared" si="492"/>
        <v/>
      </c>
      <c r="U1559" s="154"/>
      <c r="V1559" s="154"/>
      <c r="W1559" s="154"/>
      <c r="X1559" s="154"/>
      <c r="Y1559" s="154"/>
      <c r="Z1559" s="154"/>
      <c r="AA1559" s="154"/>
      <c r="AB1559" s="154"/>
      <c r="AC1559" s="154"/>
      <c r="AD1559" s="154"/>
      <c r="AE1559" s="154"/>
      <c r="AF1559" s="154"/>
      <c r="AG1559" s="63">
        <f t="shared" si="479"/>
        <v>0</v>
      </c>
      <c r="AH1559" s="56">
        <f t="shared" si="480"/>
        <v>0</v>
      </c>
      <c r="AI1559" s="56">
        <f t="shared" si="481"/>
        <v>0</v>
      </c>
      <c r="AJ1559" s="56">
        <f t="shared" si="482"/>
        <v>0</v>
      </c>
      <c r="AK1559" s="56">
        <f t="shared" si="483"/>
        <v>0</v>
      </c>
      <c r="AL1559" s="56">
        <f t="shared" si="484"/>
        <v>0</v>
      </c>
      <c r="AM1559" s="56">
        <f t="shared" si="485"/>
        <v>0</v>
      </c>
      <c r="AN1559" s="56">
        <f t="shared" si="486"/>
        <v>0</v>
      </c>
      <c r="AO1559" s="56">
        <f t="shared" si="487"/>
        <v>0</v>
      </c>
      <c r="AP1559" s="56">
        <f t="shared" si="488"/>
        <v>0</v>
      </c>
      <c r="AQ1559" s="56">
        <f t="shared" si="489"/>
        <v>0</v>
      </c>
      <c r="AR1559" s="86">
        <f t="shared" si="490"/>
        <v>0</v>
      </c>
    </row>
    <row r="1560" spans="1:44" x14ac:dyDescent="0.25">
      <c r="A1560" s="178"/>
      <c r="B1560" s="55" t="str">
        <f>_xlfn.IFNA(VLOOKUP(A1560,'Ajánlatkérő(k) adatai'!$B$4:$C$205,2,0),"")</f>
        <v/>
      </c>
      <c r="C1560" s="178"/>
      <c r="D1560" s="55" t="str">
        <f>_xlfn.IFNA(VLOOKUP(C1560,'Számlafizető(k) adatai'!$C$4:$D$203,2,0),"")</f>
        <v/>
      </c>
      <c r="E1560" s="55" t="str">
        <f>_xlfn.IFNA(VLOOKUP(C1560,'Számlafizető(k) adatai'!$C$4:$M$203,11,0),"")</f>
        <v/>
      </c>
      <c r="F1560" s="178"/>
      <c r="G1560" s="178"/>
      <c r="H1560" s="178"/>
      <c r="I1560" s="55" t="str">
        <f>IF(F1560="","",VLOOKUP(LEFT(F1560,5),'Technikai cellák'!B:C,2,0))</f>
        <v/>
      </c>
      <c r="J1560" s="55" t="str">
        <f>IF(F1560="","",VLOOKUP(I1560,'Technikai cellák'!$C$1:$D$12,2,0))</f>
        <v/>
      </c>
      <c r="K1560" s="179"/>
      <c r="L1560" s="67" t="str">
        <f t="shared" si="474"/>
        <v/>
      </c>
      <c r="M1560" s="68">
        <f t="shared" si="475"/>
        <v>0</v>
      </c>
      <c r="N1560" s="66">
        <f t="shared" si="476"/>
        <v>0</v>
      </c>
      <c r="O1560" s="152"/>
      <c r="P1560" s="172">
        <f t="shared" si="491"/>
        <v>0</v>
      </c>
      <c r="Q1560" s="69">
        <f t="shared" si="477"/>
        <v>0</v>
      </c>
      <c r="R1560" s="62">
        <f t="shared" si="478"/>
        <v>0</v>
      </c>
      <c r="S1560" s="153"/>
      <c r="T1560" s="118" t="str">
        <f t="shared" si="492"/>
        <v/>
      </c>
      <c r="U1560" s="154"/>
      <c r="V1560" s="154"/>
      <c r="W1560" s="154"/>
      <c r="X1560" s="154"/>
      <c r="Y1560" s="154"/>
      <c r="Z1560" s="154"/>
      <c r="AA1560" s="154"/>
      <c r="AB1560" s="154"/>
      <c r="AC1560" s="154"/>
      <c r="AD1560" s="154"/>
      <c r="AE1560" s="154"/>
      <c r="AF1560" s="154"/>
      <c r="AG1560" s="63">
        <f t="shared" si="479"/>
        <v>0</v>
      </c>
      <c r="AH1560" s="56">
        <f t="shared" si="480"/>
        <v>0</v>
      </c>
      <c r="AI1560" s="56">
        <f t="shared" si="481"/>
        <v>0</v>
      </c>
      <c r="AJ1560" s="56">
        <f t="shared" si="482"/>
        <v>0</v>
      </c>
      <c r="AK1560" s="56">
        <f t="shared" si="483"/>
        <v>0</v>
      </c>
      <c r="AL1560" s="56">
        <f t="shared" si="484"/>
        <v>0</v>
      </c>
      <c r="AM1560" s="56">
        <f t="shared" si="485"/>
        <v>0</v>
      </c>
      <c r="AN1560" s="56">
        <f t="shared" si="486"/>
        <v>0</v>
      </c>
      <c r="AO1560" s="56">
        <f t="shared" si="487"/>
        <v>0</v>
      </c>
      <c r="AP1560" s="56">
        <f t="shared" si="488"/>
        <v>0</v>
      </c>
      <c r="AQ1560" s="56">
        <f t="shared" si="489"/>
        <v>0</v>
      </c>
      <c r="AR1560" s="86">
        <f t="shared" si="490"/>
        <v>0</v>
      </c>
    </row>
    <row r="1561" spans="1:44" x14ac:dyDescent="0.25">
      <c r="A1561" s="178"/>
      <c r="B1561" s="55" t="str">
        <f>_xlfn.IFNA(VLOOKUP(A1561,'Ajánlatkérő(k) adatai'!$B$4:$C$205,2,0),"")</f>
        <v/>
      </c>
      <c r="C1561" s="178"/>
      <c r="D1561" s="55" t="str">
        <f>_xlfn.IFNA(VLOOKUP(C1561,'Számlafizető(k) adatai'!$C$4:$D$203,2,0),"")</f>
        <v/>
      </c>
      <c r="E1561" s="55" t="str">
        <f>_xlfn.IFNA(VLOOKUP(C1561,'Számlafizető(k) adatai'!$C$4:$M$203,11,0),"")</f>
        <v/>
      </c>
      <c r="F1561" s="178"/>
      <c r="G1561" s="178"/>
      <c r="H1561" s="178"/>
      <c r="I1561" s="55" t="str">
        <f>IF(F1561="","",VLOOKUP(LEFT(F1561,5),'Technikai cellák'!B:C,2,0))</f>
        <v/>
      </c>
      <c r="J1561" s="55" t="str">
        <f>IF(F1561="","",VLOOKUP(I1561,'Technikai cellák'!$C$1:$D$12,2,0))</f>
        <v/>
      </c>
      <c r="K1561" s="179"/>
      <c r="L1561" s="67" t="str">
        <f t="shared" si="474"/>
        <v/>
      </c>
      <c r="M1561" s="68">
        <f t="shared" si="475"/>
        <v>0</v>
      </c>
      <c r="N1561" s="66">
        <f t="shared" si="476"/>
        <v>0</v>
      </c>
      <c r="O1561" s="152"/>
      <c r="P1561" s="172">
        <f t="shared" si="491"/>
        <v>0</v>
      </c>
      <c r="Q1561" s="69">
        <f t="shared" si="477"/>
        <v>0</v>
      </c>
      <c r="R1561" s="62">
        <f t="shared" si="478"/>
        <v>0</v>
      </c>
      <c r="S1561" s="153"/>
      <c r="T1561" s="118" t="str">
        <f t="shared" si="492"/>
        <v/>
      </c>
      <c r="U1561" s="154"/>
      <c r="V1561" s="154"/>
      <c r="W1561" s="154"/>
      <c r="X1561" s="154"/>
      <c r="Y1561" s="154"/>
      <c r="Z1561" s="154"/>
      <c r="AA1561" s="154"/>
      <c r="AB1561" s="154"/>
      <c r="AC1561" s="154"/>
      <c r="AD1561" s="154"/>
      <c r="AE1561" s="154"/>
      <c r="AF1561" s="154"/>
      <c r="AG1561" s="63">
        <f t="shared" si="479"/>
        <v>0</v>
      </c>
      <c r="AH1561" s="56">
        <f t="shared" si="480"/>
        <v>0</v>
      </c>
      <c r="AI1561" s="56">
        <f t="shared" si="481"/>
        <v>0</v>
      </c>
      <c r="AJ1561" s="56">
        <f t="shared" si="482"/>
        <v>0</v>
      </c>
      <c r="AK1561" s="56">
        <f t="shared" si="483"/>
        <v>0</v>
      </c>
      <c r="AL1561" s="56">
        <f t="shared" si="484"/>
        <v>0</v>
      </c>
      <c r="AM1561" s="56">
        <f t="shared" si="485"/>
        <v>0</v>
      </c>
      <c r="AN1561" s="56">
        <f t="shared" si="486"/>
        <v>0</v>
      </c>
      <c r="AO1561" s="56">
        <f t="shared" si="487"/>
        <v>0</v>
      </c>
      <c r="AP1561" s="56">
        <f t="shared" si="488"/>
        <v>0</v>
      </c>
      <c r="AQ1561" s="56">
        <f t="shared" si="489"/>
        <v>0</v>
      </c>
      <c r="AR1561" s="86">
        <f t="shared" si="490"/>
        <v>0</v>
      </c>
    </row>
    <row r="1562" spans="1:44" x14ac:dyDescent="0.25">
      <c r="A1562" s="178"/>
      <c r="B1562" s="55" t="str">
        <f>_xlfn.IFNA(VLOOKUP(A1562,'Ajánlatkérő(k) adatai'!$B$4:$C$205,2,0),"")</f>
        <v/>
      </c>
      <c r="C1562" s="178"/>
      <c r="D1562" s="55" t="str">
        <f>_xlfn.IFNA(VLOOKUP(C1562,'Számlafizető(k) adatai'!$C$4:$D$203,2,0),"")</f>
        <v/>
      </c>
      <c r="E1562" s="55" t="str">
        <f>_xlfn.IFNA(VLOOKUP(C1562,'Számlafizető(k) adatai'!$C$4:$M$203,11,0),"")</f>
        <v/>
      </c>
      <c r="F1562" s="178"/>
      <c r="G1562" s="178"/>
      <c r="H1562" s="178"/>
      <c r="I1562" s="55" t="str">
        <f>IF(F1562="","",VLOOKUP(LEFT(F1562,5),'Technikai cellák'!B:C,2,0))</f>
        <v/>
      </c>
      <c r="J1562" s="55" t="str">
        <f>IF(F1562="","",VLOOKUP(I1562,'Technikai cellák'!$C$1:$D$12,2,0))</f>
        <v/>
      </c>
      <c r="K1562" s="179"/>
      <c r="L1562" s="67" t="str">
        <f t="shared" si="474"/>
        <v/>
      </c>
      <c r="M1562" s="68">
        <f t="shared" si="475"/>
        <v>0</v>
      </c>
      <c r="N1562" s="66">
        <f t="shared" si="476"/>
        <v>0</v>
      </c>
      <c r="O1562" s="152"/>
      <c r="P1562" s="172">
        <f t="shared" si="491"/>
        <v>0</v>
      </c>
      <c r="Q1562" s="69">
        <f t="shared" si="477"/>
        <v>0</v>
      </c>
      <c r="R1562" s="62">
        <f t="shared" si="478"/>
        <v>0</v>
      </c>
      <c r="S1562" s="153"/>
      <c r="T1562" s="118" t="str">
        <f t="shared" si="492"/>
        <v/>
      </c>
      <c r="U1562" s="154"/>
      <c r="V1562" s="154"/>
      <c r="W1562" s="154"/>
      <c r="X1562" s="154"/>
      <c r="Y1562" s="154"/>
      <c r="Z1562" s="154"/>
      <c r="AA1562" s="154"/>
      <c r="AB1562" s="154"/>
      <c r="AC1562" s="154"/>
      <c r="AD1562" s="154"/>
      <c r="AE1562" s="154"/>
      <c r="AF1562" s="154"/>
      <c r="AG1562" s="63">
        <f t="shared" si="479"/>
        <v>0</v>
      </c>
      <c r="AH1562" s="56">
        <f t="shared" si="480"/>
        <v>0</v>
      </c>
      <c r="AI1562" s="56">
        <f t="shared" si="481"/>
        <v>0</v>
      </c>
      <c r="AJ1562" s="56">
        <f t="shared" si="482"/>
        <v>0</v>
      </c>
      <c r="AK1562" s="56">
        <f t="shared" si="483"/>
        <v>0</v>
      </c>
      <c r="AL1562" s="56">
        <f t="shared" si="484"/>
        <v>0</v>
      </c>
      <c r="AM1562" s="56">
        <f t="shared" si="485"/>
        <v>0</v>
      </c>
      <c r="AN1562" s="56">
        <f t="shared" si="486"/>
        <v>0</v>
      </c>
      <c r="AO1562" s="56">
        <f t="shared" si="487"/>
        <v>0</v>
      </c>
      <c r="AP1562" s="56">
        <f t="shared" si="488"/>
        <v>0</v>
      </c>
      <c r="AQ1562" s="56">
        <f t="shared" si="489"/>
        <v>0</v>
      </c>
      <c r="AR1562" s="86">
        <f t="shared" si="490"/>
        <v>0</v>
      </c>
    </row>
    <row r="1563" spans="1:44" x14ac:dyDescent="0.25">
      <c r="A1563" s="178"/>
      <c r="B1563" s="55" t="str">
        <f>_xlfn.IFNA(VLOOKUP(A1563,'Ajánlatkérő(k) adatai'!$B$4:$C$205,2,0),"")</f>
        <v/>
      </c>
      <c r="C1563" s="178"/>
      <c r="D1563" s="55" t="str">
        <f>_xlfn.IFNA(VLOOKUP(C1563,'Számlafizető(k) adatai'!$C$4:$D$203,2,0),"")</f>
        <v/>
      </c>
      <c r="E1563" s="55" t="str">
        <f>_xlfn.IFNA(VLOOKUP(C1563,'Számlafizető(k) adatai'!$C$4:$M$203,11,0),"")</f>
        <v/>
      </c>
      <c r="F1563" s="178"/>
      <c r="G1563" s="178"/>
      <c r="H1563" s="178"/>
      <c r="I1563" s="55" t="str">
        <f>IF(F1563="","",VLOOKUP(LEFT(F1563,5),'Technikai cellák'!B:C,2,0))</f>
        <v/>
      </c>
      <c r="J1563" s="55" t="str">
        <f>IF(F1563="","",VLOOKUP(I1563,'Technikai cellák'!$C$1:$D$12,2,0))</f>
        <v/>
      </c>
      <c r="K1563" s="179"/>
      <c r="L1563" s="67" t="str">
        <f t="shared" si="474"/>
        <v/>
      </c>
      <c r="M1563" s="68">
        <f t="shared" si="475"/>
        <v>0</v>
      </c>
      <c r="N1563" s="66">
        <f t="shared" si="476"/>
        <v>0</v>
      </c>
      <c r="O1563" s="152"/>
      <c r="P1563" s="172">
        <f t="shared" si="491"/>
        <v>0</v>
      </c>
      <c r="Q1563" s="69">
        <f t="shared" si="477"/>
        <v>0</v>
      </c>
      <c r="R1563" s="62">
        <f t="shared" si="478"/>
        <v>0</v>
      </c>
      <c r="S1563" s="153"/>
      <c r="T1563" s="118" t="str">
        <f t="shared" si="492"/>
        <v/>
      </c>
      <c r="U1563" s="154"/>
      <c r="V1563" s="154"/>
      <c r="W1563" s="154"/>
      <c r="X1563" s="154"/>
      <c r="Y1563" s="154"/>
      <c r="Z1563" s="154"/>
      <c r="AA1563" s="154"/>
      <c r="AB1563" s="154"/>
      <c r="AC1563" s="154"/>
      <c r="AD1563" s="154"/>
      <c r="AE1563" s="154"/>
      <c r="AF1563" s="154"/>
      <c r="AG1563" s="63">
        <f t="shared" si="479"/>
        <v>0</v>
      </c>
      <c r="AH1563" s="56">
        <f t="shared" si="480"/>
        <v>0</v>
      </c>
      <c r="AI1563" s="56">
        <f t="shared" si="481"/>
        <v>0</v>
      </c>
      <c r="AJ1563" s="56">
        <f t="shared" si="482"/>
        <v>0</v>
      </c>
      <c r="AK1563" s="56">
        <f t="shared" si="483"/>
        <v>0</v>
      </c>
      <c r="AL1563" s="56">
        <f t="shared" si="484"/>
        <v>0</v>
      </c>
      <c r="AM1563" s="56">
        <f t="shared" si="485"/>
        <v>0</v>
      </c>
      <c r="AN1563" s="56">
        <f t="shared" si="486"/>
        <v>0</v>
      </c>
      <c r="AO1563" s="56">
        <f t="shared" si="487"/>
        <v>0</v>
      </c>
      <c r="AP1563" s="56">
        <f t="shared" si="488"/>
        <v>0</v>
      </c>
      <c r="AQ1563" s="56">
        <f t="shared" si="489"/>
        <v>0</v>
      </c>
      <c r="AR1563" s="86">
        <f t="shared" si="490"/>
        <v>0</v>
      </c>
    </row>
    <row r="1564" spans="1:44" x14ac:dyDescent="0.25">
      <c r="A1564" s="178"/>
      <c r="B1564" s="55" t="str">
        <f>_xlfn.IFNA(VLOOKUP(A1564,'Ajánlatkérő(k) adatai'!$B$4:$C$205,2,0),"")</f>
        <v/>
      </c>
      <c r="C1564" s="178"/>
      <c r="D1564" s="55" t="str">
        <f>_xlfn.IFNA(VLOOKUP(C1564,'Számlafizető(k) adatai'!$C$4:$D$203,2,0),"")</f>
        <v/>
      </c>
      <c r="E1564" s="55" t="str">
        <f>_xlfn.IFNA(VLOOKUP(C1564,'Számlafizető(k) adatai'!$C$4:$M$203,11,0),"")</f>
        <v/>
      </c>
      <c r="F1564" s="178"/>
      <c r="G1564" s="178"/>
      <c r="H1564" s="178"/>
      <c r="I1564" s="55" t="str">
        <f>IF(F1564="","",VLOOKUP(LEFT(F1564,5),'Technikai cellák'!B:C,2,0))</f>
        <v/>
      </c>
      <c r="J1564" s="55" t="str">
        <f>IF(F1564="","",VLOOKUP(I1564,'Technikai cellák'!$C$1:$D$12,2,0))</f>
        <v/>
      </c>
      <c r="K1564" s="179"/>
      <c r="L1564" s="67" t="str">
        <f t="shared" si="474"/>
        <v/>
      </c>
      <c r="M1564" s="68">
        <f t="shared" si="475"/>
        <v>0</v>
      </c>
      <c r="N1564" s="66">
        <f t="shared" si="476"/>
        <v>0</v>
      </c>
      <c r="O1564" s="152"/>
      <c r="P1564" s="172">
        <f t="shared" si="491"/>
        <v>0</v>
      </c>
      <c r="Q1564" s="69">
        <f t="shared" si="477"/>
        <v>0</v>
      </c>
      <c r="R1564" s="62">
        <f t="shared" si="478"/>
        <v>0</v>
      </c>
      <c r="S1564" s="153"/>
      <c r="T1564" s="118" t="str">
        <f t="shared" si="492"/>
        <v/>
      </c>
      <c r="U1564" s="154"/>
      <c r="V1564" s="154"/>
      <c r="W1564" s="154"/>
      <c r="X1564" s="154"/>
      <c r="Y1564" s="154"/>
      <c r="Z1564" s="154"/>
      <c r="AA1564" s="154"/>
      <c r="AB1564" s="154"/>
      <c r="AC1564" s="154"/>
      <c r="AD1564" s="154"/>
      <c r="AE1564" s="154"/>
      <c r="AF1564" s="154"/>
      <c r="AG1564" s="63">
        <f t="shared" si="479"/>
        <v>0</v>
      </c>
      <c r="AH1564" s="56">
        <f t="shared" si="480"/>
        <v>0</v>
      </c>
      <c r="AI1564" s="56">
        <f t="shared" si="481"/>
        <v>0</v>
      </c>
      <c r="AJ1564" s="56">
        <f t="shared" si="482"/>
        <v>0</v>
      </c>
      <c r="AK1564" s="56">
        <f t="shared" si="483"/>
        <v>0</v>
      </c>
      <c r="AL1564" s="56">
        <f t="shared" si="484"/>
        <v>0</v>
      </c>
      <c r="AM1564" s="56">
        <f t="shared" si="485"/>
        <v>0</v>
      </c>
      <c r="AN1564" s="56">
        <f t="shared" si="486"/>
        <v>0</v>
      </c>
      <c r="AO1564" s="56">
        <f t="shared" si="487"/>
        <v>0</v>
      </c>
      <c r="AP1564" s="56">
        <f t="shared" si="488"/>
        <v>0</v>
      </c>
      <c r="AQ1564" s="56">
        <f t="shared" si="489"/>
        <v>0</v>
      </c>
      <c r="AR1564" s="86">
        <f t="shared" si="490"/>
        <v>0</v>
      </c>
    </row>
    <row r="1565" spans="1:44" x14ac:dyDescent="0.25">
      <c r="A1565" s="178"/>
      <c r="B1565" s="55" t="str">
        <f>_xlfn.IFNA(VLOOKUP(A1565,'Ajánlatkérő(k) adatai'!$B$4:$C$205,2,0),"")</f>
        <v/>
      </c>
      <c r="C1565" s="178"/>
      <c r="D1565" s="55" t="str">
        <f>_xlfn.IFNA(VLOOKUP(C1565,'Számlafizető(k) adatai'!$C$4:$D$203,2,0),"")</f>
        <v/>
      </c>
      <c r="E1565" s="55" t="str">
        <f>_xlfn.IFNA(VLOOKUP(C1565,'Számlafizető(k) adatai'!$C$4:$M$203,11,0),"")</f>
        <v/>
      </c>
      <c r="F1565" s="178"/>
      <c r="G1565" s="178"/>
      <c r="H1565" s="178"/>
      <c r="I1565" s="55" t="str">
        <f>IF(F1565="","",VLOOKUP(LEFT(F1565,5),'Technikai cellák'!B:C,2,0))</f>
        <v/>
      </c>
      <c r="J1565" s="55" t="str">
        <f>IF(F1565="","",VLOOKUP(I1565,'Technikai cellák'!$C$1:$D$12,2,0))</f>
        <v/>
      </c>
      <c r="K1565" s="179"/>
      <c r="L1565" s="67" t="str">
        <f t="shared" si="474"/>
        <v/>
      </c>
      <c r="M1565" s="68">
        <f t="shared" si="475"/>
        <v>0</v>
      </c>
      <c r="N1565" s="66">
        <f t="shared" si="476"/>
        <v>0</v>
      </c>
      <c r="O1565" s="152"/>
      <c r="P1565" s="172">
        <f t="shared" si="491"/>
        <v>0</v>
      </c>
      <c r="Q1565" s="69">
        <f t="shared" si="477"/>
        <v>0</v>
      </c>
      <c r="R1565" s="62">
        <f t="shared" si="478"/>
        <v>0</v>
      </c>
      <c r="S1565" s="153"/>
      <c r="T1565" s="118" t="str">
        <f t="shared" si="492"/>
        <v/>
      </c>
      <c r="U1565" s="154"/>
      <c r="V1565" s="154"/>
      <c r="W1565" s="154"/>
      <c r="X1565" s="154"/>
      <c r="Y1565" s="154"/>
      <c r="Z1565" s="154"/>
      <c r="AA1565" s="154"/>
      <c r="AB1565" s="154"/>
      <c r="AC1565" s="154"/>
      <c r="AD1565" s="154"/>
      <c r="AE1565" s="154"/>
      <c r="AF1565" s="154"/>
      <c r="AG1565" s="63">
        <f t="shared" si="479"/>
        <v>0</v>
      </c>
      <c r="AH1565" s="56">
        <f t="shared" si="480"/>
        <v>0</v>
      </c>
      <c r="AI1565" s="56">
        <f t="shared" si="481"/>
        <v>0</v>
      </c>
      <c r="AJ1565" s="56">
        <f t="shared" si="482"/>
        <v>0</v>
      </c>
      <c r="AK1565" s="56">
        <f t="shared" si="483"/>
        <v>0</v>
      </c>
      <c r="AL1565" s="56">
        <f t="shared" si="484"/>
        <v>0</v>
      </c>
      <c r="AM1565" s="56">
        <f t="shared" si="485"/>
        <v>0</v>
      </c>
      <c r="AN1565" s="56">
        <f t="shared" si="486"/>
        <v>0</v>
      </c>
      <c r="AO1565" s="56">
        <f t="shared" si="487"/>
        <v>0</v>
      </c>
      <c r="AP1565" s="56">
        <f t="shared" si="488"/>
        <v>0</v>
      </c>
      <c r="AQ1565" s="56">
        <f t="shared" si="489"/>
        <v>0</v>
      </c>
      <c r="AR1565" s="86">
        <f t="shared" si="490"/>
        <v>0</v>
      </c>
    </row>
    <row r="1566" spans="1:44" x14ac:dyDescent="0.25">
      <c r="A1566" s="178"/>
      <c r="B1566" s="55" t="str">
        <f>_xlfn.IFNA(VLOOKUP(A1566,'Ajánlatkérő(k) adatai'!$B$4:$C$205,2,0),"")</f>
        <v/>
      </c>
      <c r="C1566" s="178"/>
      <c r="D1566" s="55" t="str">
        <f>_xlfn.IFNA(VLOOKUP(C1566,'Számlafizető(k) adatai'!$C$4:$D$203,2,0),"")</f>
        <v/>
      </c>
      <c r="E1566" s="55" t="str">
        <f>_xlfn.IFNA(VLOOKUP(C1566,'Számlafizető(k) adatai'!$C$4:$M$203,11,0),"")</f>
        <v/>
      </c>
      <c r="F1566" s="178"/>
      <c r="G1566" s="178"/>
      <c r="H1566" s="178"/>
      <c r="I1566" s="55" t="str">
        <f>IF(F1566="","",VLOOKUP(LEFT(F1566,5),'Technikai cellák'!B:C,2,0))</f>
        <v/>
      </c>
      <c r="J1566" s="55" t="str">
        <f>IF(F1566="","",VLOOKUP(I1566,'Technikai cellák'!$C$1:$D$12,2,0))</f>
        <v/>
      </c>
      <c r="K1566" s="179"/>
      <c r="L1566" s="67" t="str">
        <f t="shared" si="474"/>
        <v/>
      </c>
      <c r="M1566" s="68">
        <f t="shared" si="475"/>
        <v>0</v>
      </c>
      <c r="N1566" s="66">
        <f t="shared" si="476"/>
        <v>0</v>
      </c>
      <c r="O1566" s="152"/>
      <c r="P1566" s="172">
        <f t="shared" si="491"/>
        <v>0</v>
      </c>
      <c r="Q1566" s="69">
        <f t="shared" si="477"/>
        <v>0</v>
      </c>
      <c r="R1566" s="62">
        <f t="shared" si="478"/>
        <v>0</v>
      </c>
      <c r="S1566" s="153"/>
      <c r="T1566" s="118" t="str">
        <f t="shared" si="492"/>
        <v/>
      </c>
      <c r="U1566" s="154"/>
      <c r="V1566" s="154"/>
      <c r="W1566" s="154"/>
      <c r="X1566" s="154"/>
      <c r="Y1566" s="154"/>
      <c r="Z1566" s="154"/>
      <c r="AA1566" s="154"/>
      <c r="AB1566" s="154"/>
      <c r="AC1566" s="154"/>
      <c r="AD1566" s="154"/>
      <c r="AE1566" s="154"/>
      <c r="AF1566" s="154"/>
      <c r="AG1566" s="63">
        <f t="shared" si="479"/>
        <v>0</v>
      </c>
      <c r="AH1566" s="56">
        <f t="shared" si="480"/>
        <v>0</v>
      </c>
      <c r="AI1566" s="56">
        <f t="shared" si="481"/>
        <v>0</v>
      </c>
      <c r="AJ1566" s="56">
        <f t="shared" si="482"/>
        <v>0</v>
      </c>
      <c r="AK1566" s="56">
        <f t="shared" si="483"/>
        <v>0</v>
      </c>
      <c r="AL1566" s="56">
        <f t="shared" si="484"/>
        <v>0</v>
      </c>
      <c r="AM1566" s="56">
        <f t="shared" si="485"/>
        <v>0</v>
      </c>
      <c r="AN1566" s="56">
        <f t="shared" si="486"/>
        <v>0</v>
      </c>
      <c r="AO1566" s="56">
        <f t="shared" si="487"/>
        <v>0</v>
      </c>
      <c r="AP1566" s="56">
        <f t="shared" si="488"/>
        <v>0</v>
      </c>
      <c r="AQ1566" s="56">
        <f t="shared" si="489"/>
        <v>0</v>
      </c>
      <c r="AR1566" s="86">
        <f t="shared" si="490"/>
        <v>0</v>
      </c>
    </row>
    <row r="1567" spans="1:44" x14ac:dyDescent="0.25">
      <c r="A1567" s="178"/>
      <c r="B1567" s="55" t="str">
        <f>_xlfn.IFNA(VLOOKUP(A1567,'Ajánlatkérő(k) adatai'!$B$4:$C$205,2,0),"")</f>
        <v/>
      </c>
      <c r="C1567" s="178"/>
      <c r="D1567" s="55" t="str">
        <f>_xlfn.IFNA(VLOOKUP(C1567,'Számlafizető(k) adatai'!$C$4:$D$203,2,0),"")</f>
        <v/>
      </c>
      <c r="E1567" s="55" t="str">
        <f>_xlfn.IFNA(VLOOKUP(C1567,'Számlafizető(k) adatai'!$C$4:$M$203,11,0),"")</f>
        <v/>
      </c>
      <c r="F1567" s="178"/>
      <c r="G1567" s="178"/>
      <c r="H1567" s="178"/>
      <c r="I1567" s="55" t="str">
        <f>IF(F1567="","",VLOOKUP(LEFT(F1567,5),'Technikai cellák'!B:C,2,0))</f>
        <v/>
      </c>
      <c r="J1567" s="55" t="str">
        <f>IF(F1567="","",VLOOKUP(I1567,'Technikai cellák'!$C$1:$D$12,2,0))</f>
        <v/>
      </c>
      <c r="K1567" s="179"/>
      <c r="L1567" s="67" t="str">
        <f t="shared" si="474"/>
        <v/>
      </c>
      <c r="M1567" s="68">
        <f t="shared" si="475"/>
        <v>0</v>
      </c>
      <c r="N1567" s="66">
        <f t="shared" si="476"/>
        <v>0</v>
      </c>
      <c r="O1567" s="152"/>
      <c r="P1567" s="172">
        <f t="shared" si="491"/>
        <v>0</v>
      </c>
      <c r="Q1567" s="69">
        <f t="shared" si="477"/>
        <v>0</v>
      </c>
      <c r="R1567" s="62">
        <f t="shared" si="478"/>
        <v>0</v>
      </c>
      <c r="S1567" s="153"/>
      <c r="T1567" s="118" t="str">
        <f t="shared" si="492"/>
        <v/>
      </c>
      <c r="U1567" s="154"/>
      <c r="V1567" s="154"/>
      <c r="W1567" s="154"/>
      <c r="X1567" s="154"/>
      <c r="Y1567" s="154"/>
      <c r="Z1567" s="154"/>
      <c r="AA1567" s="154"/>
      <c r="AB1567" s="154"/>
      <c r="AC1567" s="154"/>
      <c r="AD1567" s="154"/>
      <c r="AE1567" s="154"/>
      <c r="AF1567" s="154"/>
      <c r="AG1567" s="63">
        <f t="shared" si="479"/>
        <v>0</v>
      </c>
      <c r="AH1567" s="56">
        <f t="shared" si="480"/>
        <v>0</v>
      </c>
      <c r="AI1567" s="56">
        <f t="shared" si="481"/>
        <v>0</v>
      </c>
      <c r="AJ1567" s="56">
        <f t="shared" si="482"/>
        <v>0</v>
      </c>
      <c r="AK1567" s="56">
        <f t="shared" si="483"/>
        <v>0</v>
      </c>
      <c r="AL1567" s="56">
        <f t="shared" si="484"/>
        <v>0</v>
      </c>
      <c r="AM1567" s="56">
        <f t="shared" si="485"/>
        <v>0</v>
      </c>
      <c r="AN1567" s="56">
        <f t="shared" si="486"/>
        <v>0</v>
      </c>
      <c r="AO1567" s="56">
        <f t="shared" si="487"/>
        <v>0</v>
      </c>
      <c r="AP1567" s="56">
        <f t="shared" si="488"/>
        <v>0</v>
      </c>
      <c r="AQ1567" s="56">
        <f t="shared" si="489"/>
        <v>0</v>
      </c>
      <c r="AR1567" s="86">
        <f t="shared" si="490"/>
        <v>0</v>
      </c>
    </row>
    <row r="1568" spans="1:44" x14ac:dyDescent="0.25">
      <c r="A1568" s="178"/>
      <c r="B1568" s="55" t="str">
        <f>_xlfn.IFNA(VLOOKUP(A1568,'Ajánlatkérő(k) adatai'!$B$4:$C$205,2,0),"")</f>
        <v/>
      </c>
      <c r="C1568" s="178"/>
      <c r="D1568" s="55" t="str">
        <f>_xlfn.IFNA(VLOOKUP(C1568,'Számlafizető(k) adatai'!$C$4:$D$203,2,0),"")</f>
        <v/>
      </c>
      <c r="E1568" s="55" t="str">
        <f>_xlfn.IFNA(VLOOKUP(C1568,'Számlafizető(k) adatai'!$C$4:$M$203,11,0),"")</f>
        <v/>
      </c>
      <c r="F1568" s="178"/>
      <c r="G1568" s="178"/>
      <c r="H1568" s="178"/>
      <c r="I1568" s="55" t="str">
        <f>IF(F1568="","",VLOOKUP(LEFT(F1568,5),'Technikai cellák'!B:C,2,0))</f>
        <v/>
      </c>
      <c r="J1568" s="55" t="str">
        <f>IF(F1568="","",VLOOKUP(I1568,'Technikai cellák'!$C$1:$D$12,2,0))</f>
        <v/>
      </c>
      <c r="K1568" s="179"/>
      <c r="L1568" s="67" t="str">
        <f t="shared" si="474"/>
        <v/>
      </c>
      <c r="M1568" s="68">
        <f t="shared" si="475"/>
        <v>0</v>
      </c>
      <c r="N1568" s="66">
        <f t="shared" si="476"/>
        <v>0</v>
      </c>
      <c r="O1568" s="152"/>
      <c r="P1568" s="172">
        <f t="shared" si="491"/>
        <v>0</v>
      </c>
      <c r="Q1568" s="69">
        <f t="shared" si="477"/>
        <v>0</v>
      </c>
      <c r="R1568" s="62">
        <f t="shared" si="478"/>
        <v>0</v>
      </c>
      <c r="S1568" s="153"/>
      <c r="T1568" s="118" t="str">
        <f t="shared" si="492"/>
        <v/>
      </c>
      <c r="U1568" s="154"/>
      <c r="V1568" s="154"/>
      <c r="W1568" s="154"/>
      <c r="X1568" s="154"/>
      <c r="Y1568" s="154"/>
      <c r="Z1568" s="154"/>
      <c r="AA1568" s="154"/>
      <c r="AB1568" s="154"/>
      <c r="AC1568" s="154"/>
      <c r="AD1568" s="154"/>
      <c r="AE1568" s="154"/>
      <c r="AF1568" s="154"/>
      <c r="AG1568" s="63">
        <f t="shared" si="479"/>
        <v>0</v>
      </c>
      <c r="AH1568" s="56">
        <f t="shared" si="480"/>
        <v>0</v>
      </c>
      <c r="AI1568" s="56">
        <f t="shared" si="481"/>
        <v>0</v>
      </c>
      <c r="AJ1568" s="56">
        <f t="shared" si="482"/>
        <v>0</v>
      </c>
      <c r="AK1568" s="56">
        <f t="shared" si="483"/>
        <v>0</v>
      </c>
      <c r="AL1568" s="56">
        <f t="shared" si="484"/>
        <v>0</v>
      </c>
      <c r="AM1568" s="56">
        <f t="shared" si="485"/>
        <v>0</v>
      </c>
      <c r="AN1568" s="56">
        <f t="shared" si="486"/>
        <v>0</v>
      </c>
      <c r="AO1568" s="56">
        <f t="shared" si="487"/>
        <v>0</v>
      </c>
      <c r="AP1568" s="56">
        <f t="shared" si="488"/>
        <v>0</v>
      </c>
      <c r="AQ1568" s="56">
        <f t="shared" si="489"/>
        <v>0</v>
      </c>
      <c r="AR1568" s="86">
        <f t="shared" si="490"/>
        <v>0</v>
      </c>
    </row>
    <row r="1569" spans="1:44" x14ac:dyDescent="0.25">
      <c r="A1569" s="178"/>
      <c r="B1569" s="55" t="str">
        <f>_xlfn.IFNA(VLOOKUP(A1569,'Ajánlatkérő(k) adatai'!$B$4:$C$205,2,0),"")</f>
        <v/>
      </c>
      <c r="C1569" s="178"/>
      <c r="D1569" s="55" t="str">
        <f>_xlfn.IFNA(VLOOKUP(C1569,'Számlafizető(k) adatai'!$C$4:$D$203,2,0),"")</f>
        <v/>
      </c>
      <c r="E1569" s="55" t="str">
        <f>_xlfn.IFNA(VLOOKUP(C1569,'Számlafizető(k) adatai'!$C$4:$M$203,11,0),"")</f>
        <v/>
      </c>
      <c r="F1569" s="178"/>
      <c r="G1569" s="178"/>
      <c r="H1569" s="178"/>
      <c r="I1569" s="55" t="str">
        <f>IF(F1569="","",VLOOKUP(LEFT(F1569,5),'Technikai cellák'!B:C,2,0))</f>
        <v/>
      </c>
      <c r="J1569" s="55" t="str">
        <f>IF(F1569="","",VLOOKUP(I1569,'Technikai cellák'!$C$1:$D$12,2,0))</f>
        <v/>
      </c>
      <c r="K1569" s="179"/>
      <c r="L1569" s="67" t="str">
        <f t="shared" si="474"/>
        <v/>
      </c>
      <c r="M1569" s="68">
        <f t="shared" si="475"/>
        <v>0</v>
      </c>
      <c r="N1569" s="66">
        <f t="shared" si="476"/>
        <v>0</v>
      </c>
      <c r="O1569" s="152"/>
      <c r="P1569" s="172">
        <f t="shared" si="491"/>
        <v>0</v>
      </c>
      <c r="Q1569" s="69">
        <f t="shared" si="477"/>
        <v>0</v>
      </c>
      <c r="R1569" s="62">
        <f t="shared" si="478"/>
        <v>0</v>
      </c>
      <c r="S1569" s="153"/>
      <c r="T1569" s="118" t="str">
        <f t="shared" si="492"/>
        <v/>
      </c>
      <c r="U1569" s="154"/>
      <c r="V1569" s="154"/>
      <c r="W1569" s="154"/>
      <c r="X1569" s="154"/>
      <c r="Y1569" s="154"/>
      <c r="Z1569" s="154"/>
      <c r="AA1569" s="154"/>
      <c r="AB1569" s="154"/>
      <c r="AC1569" s="154"/>
      <c r="AD1569" s="154"/>
      <c r="AE1569" s="154"/>
      <c r="AF1569" s="154"/>
      <c r="AG1569" s="63">
        <f t="shared" si="479"/>
        <v>0</v>
      </c>
      <c r="AH1569" s="56">
        <f t="shared" si="480"/>
        <v>0</v>
      </c>
      <c r="AI1569" s="56">
        <f t="shared" si="481"/>
        <v>0</v>
      </c>
      <c r="AJ1569" s="56">
        <f t="shared" si="482"/>
        <v>0</v>
      </c>
      <c r="AK1569" s="56">
        <f t="shared" si="483"/>
        <v>0</v>
      </c>
      <c r="AL1569" s="56">
        <f t="shared" si="484"/>
        <v>0</v>
      </c>
      <c r="AM1569" s="56">
        <f t="shared" si="485"/>
        <v>0</v>
      </c>
      <c r="AN1569" s="56">
        <f t="shared" si="486"/>
        <v>0</v>
      </c>
      <c r="AO1569" s="56">
        <f t="shared" si="487"/>
        <v>0</v>
      </c>
      <c r="AP1569" s="56">
        <f t="shared" si="488"/>
        <v>0</v>
      </c>
      <c r="AQ1569" s="56">
        <f t="shared" si="489"/>
        <v>0</v>
      </c>
      <c r="AR1569" s="86">
        <f t="shared" si="490"/>
        <v>0</v>
      </c>
    </row>
    <row r="1570" spans="1:44" x14ac:dyDescent="0.25">
      <c r="A1570" s="178"/>
      <c r="B1570" s="55" t="str">
        <f>_xlfn.IFNA(VLOOKUP(A1570,'Ajánlatkérő(k) adatai'!$B$4:$C$205,2,0),"")</f>
        <v/>
      </c>
      <c r="C1570" s="178"/>
      <c r="D1570" s="55" t="str">
        <f>_xlfn.IFNA(VLOOKUP(C1570,'Számlafizető(k) adatai'!$C$4:$D$203,2,0),"")</f>
        <v/>
      </c>
      <c r="E1570" s="55" t="str">
        <f>_xlfn.IFNA(VLOOKUP(C1570,'Számlafizető(k) adatai'!$C$4:$M$203,11,0),"")</f>
        <v/>
      </c>
      <c r="F1570" s="178"/>
      <c r="G1570" s="178"/>
      <c r="H1570" s="178"/>
      <c r="I1570" s="55" t="str">
        <f>IF(F1570="","",VLOOKUP(LEFT(F1570,5),'Technikai cellák'!B:C,2,0))</f>
        <v/>
      </c>
      <c r="J1570" s="55" t="str">
        <f>IF(F1570="","",VLOOKUP(I1570,'Technikai cellák'!$C$1:$D$12,2,0))</f>
        <v/>
      </c>
      <c r="K1570" s="179"/>
      <c r="L1570" s="67" t="str">
        <f t="shared" si="474"/>
        <v/>
      </c>
      <c r="M1570" s="68">
        <f t="shared" si="475"/>
        <v>0</v>
      </c>
      <c r="N1570" s="66">
        <f t="shared" si="476"/>
        <v>0</v>
      </c>
      <c r="O1570" s="152"/>
      <c r="P1570" s="172">
        <f t="shared" si="491"/>
        <v>0</v>
      </c>
      <c r="Q1570" s="69">
        <f t="shared" si="477"/>
        <v>0</v>
      </c>
      <c r="R1570" s="62">
        <f t="shared" si="478"/>
        <v>0</v>
      </c>
      <c r="S1570" s="153"/>
      <c r="T1570" s="118" t="str">
        <f t="shared" si="492"/>
        <v/>
      </c>
      <c r="U1570" s="154"/>
      <c r="V1570" s="154"/>
      <c r="W1570" s="154"/>
      <c r="X1570" s="154"/>
      <c r="Y1570" s="154"/>
      <c r="Z1570" s="154"/>
      <c r="AA1570" s="154"/>
      <c r="AB1570" s="154"/>
      <c r="AC1570" s="154"/>
      <c r="AD1570" s="154"/>
      <c r="AE1570" s="154"/>
      <c r="AF1570" s="154"/>
      <c r="AG1570" s="63">
        <f t="shared" si="479"/>
        <v>0</v>
      </c>
      <c r="AH1570" s="56">
        <f t="shared" si="480"/>
        <v>0</v>
      </c>
      <c r="AI1570" s="56">
        <f t="shared" si="481"/>
        <v>0</v>
      </c>
      <c r="AJ1570" s="56">
        <f t="shared" si="482"/>
        <v>0</v>
      </c>
      <c r="AK1570" s="56">
        <f t="shared" si="483"/>
        <v>0</v>
      </c>
      <c r="AL1570" s="56">
        <f t="shared" si="484"/>
        <v>0</v>
      </c>
      <c r="AM1570" s="56">
        <f t="shared" si="485"/>
        <v>0</v>
      </c>
      <c r="AN1570" s="56">
        <f t="shared" si="486"/>
        <v>0</v>
      </c>
      <c r="AO1570" s="56">
        <f t="shared" si="487"/>
        <v>0</v>
      </c>
      <c r="AP1570" s="56">
        <f t="shared" si="488"/>
        <v>0</v>
      </c>
      <c r="AQ1570" s="56">
        <f t="shared" si="489"/>
        <v>0</v>
      </c>
      <c r="AR1570" s="86">
        <f t="shared" si="490"/>
        <v>0</v>
      </c>
    </row>
    <row r="1571" spans="1:44" x14ac:dyDescent="0.25">
      <c r="A1571" s="178"/>
      <c r="B1571" s="55" t="str">
        <f>_xlfn.IFNA(VLOOKUP(A1571,'Ajánlatkérő(k) adatai'!$B$4:$C$205,2,0),"")</f>
        <v/>
      </c>
      <c r="C1571" s="178"/>
      <c r="D1571" s="55" t="str">
        <f>_xlfn.IFNA(VLOOKUP(C1571,'Számlafizető(k) adatai'!$C$4:$D$203,2,0),"")</f>
        <v/>
      </c>
      <c r="E1571" s="55" t="str">
        <f>_xlfn.IFNA(VLOOKUP(C1571,'Számlafizető(k) adatai'!$C$4:$M$203,11,0),"")</f>
        <v/>
      </c>
      <c r="F1571" s="178"/>
      <c r="G1571" s="178"/>
      <c r="H1571" s="178"/>
      <c r="I1571" s="55" t="str">
        <f>IF(F1571="","",VLOOKUP(LEFT(F1571,5),'Technikai cellák'!B:C,2,0))</f>
        <v/>
      </c>
      <c r="J1571" s="55" t="str">
        <f>IF(F1571="","",VLOOKUP(I1571,'Technikai cellák'!$C$1:$D$12,2,0))</f>
        <v/>
      </c>
      <c r="K1571" s="179"/>
      <c r="L1571" s="67" t="str">
        <f t="shared" si="474"/>
        <v/>
      </c>
      <c r="M1571" s="68">
        <f t="shared" si="475"/>
        <v>0</v>
      </c>
      <c r="N1571" s="66">
        <f t="shared" si="476"/>
        <v>0</v>
      </c>
      <c r="O1571" s="152"/>
      <c r="P1571" s="172">
        <f t="shared" si="491"/>
        <v>0</v>
      </c>
      <c r="Q1571" s="69">
        <f t="shared" si="477"/>
        <v>0</v>
      </c>
      <c r="R1571" s="62">
        <f t="shared" si="478"/>
        <v>0</v>
      </c>
      <c r="S1571" s="153"/>
      <c r="T1571" s="118" t="str">
        <f t="shared" si="492"/>
        <v/>
      </c>
      <c r="U1571" s="154"/>
      <c r="V1571" s="154"/>
      <c r="W1571" s="154"/>
      <c r="X1571" s="154"/>
      <c r="Y1571" s="154"/>
      <c r="Z1571" s="154"/>
      <c r="AA1571" s="154"/>
      <c r="AB1571" s="154"/>
      <c r="AC1571" s="154"/>
      <c r="AD1571" s="154"/>
      <c r="AE1571" s="154"/>
      <c r="AF1571" s="154"/>
      <c r="AG1571" s="63">
        <f t="shared" si="479"/>
        <v>0</v>
      </c>
      <c r="AH1571" s="56">
        <f t="shared" si="480"/>
        <v>0</v>
      </c>
      <c r="AI1571" s="56">
        <f t="shared" si="481"/>
        <v>0</v>
      </c>
      <c r="AJ1571" s="56">
        <f t="shared" si="482"/>
        <v>0</v>
      </c>
      <c r="AK1571" s="56">
        <f t="shared" si="483"/>
        <v>0</v>
      </c>
      <c r="AL1571" s="56">
        <f t="shared" si="484"/>
        <v>0</v>
      </c>
      <c r="AM1571" s="56">
        <f t="shared" si="485"/>
        <v>0</v>
      </c>
      <c r="AN1571" s="56">
        <f t="shared" si="486"/>
        <v>0</v>
      </c>
      <c r="AO1571" s="56">
        <f t="shared" si="487"/>
        <v>0</v>
      </c>
      <c r="AP1571" s="56">
        <f t="shared" si="488"/>
        <v>0</v>
      </c>
      <c r="AQ1571" s="56">
        <f t="shared" si="489"/>
        <v>0</v>
      </c>
      <c r="AR1571" s="86">
        <f t="shared" si="490"/>
        <v>0</v>
      </c>
    </row>
    <row r="1572" spans="1:44" x14ac:dyDescent="0.25">
      <c r="A1572" s="178"/>
      <c r="B1572" s="55" t="str">
        <f>_xlfn.IFNA(VLOOKUP(A1572,'Ajánlatkérő(k) adatai'!$B$4:$C$205,2,0),"")</f>
        <v/>
      </c>
      <c r="C1572" s="178"/>
      <c r="D1572" s="55" t="str">
        <f>_xlfn.IFNA(VLOOKUP(C1572,'Számlafizető(k) adatai'!$C$4:$D$203,2,0),"")</f>
        <v/>
      </c>
      <c r="E1572" s="55" t="str">
        <f>_xlfn.IFNA(VLOOKUP(C1572,'Számlafizető(k) adatai'!$C$4:$M$203,11,0),"")</f>
        <v/>
      </c>
      <c r="F1572" s="178"/>
      <c r="G1572" s="178"/>
      <c r="H1572" s="178"/>
      <c r="I1572" s="55" t="str">
        <f>IF(F1572="","",VLOOKUP(LEFT(F1572,5),'Technikai cellák'!B:C,2,0))</f>
        <v/>
      </c>
      <c r="J1572" s="55" t="str">
        <f>IF(F1572="","",VLOOKUP(I1572,'Technikai cellák'!$C$1:$D$12,2,0))</f>
        <v/>
      </c>
      <c r="K1572" s="179"/>
      <c r="L1572" s="67" t="str">
        <f t="shared" si="474"/>
        <v/>
      </c>
      <c r="M1572" s="68">
        <f t="shared" si="475"/>
        <v>0</v>
      </c>
      <c r="N1572" s="66">
        <f t="shared" si="476"/>
        <v>0</v>
      </c>
      <c r="O1572" s="152"/>
      <c r="P1572" s="172">
        <f t="shared" si="491"/>
        <v>0</v>
      </c>
      <c r="Q1572" s="69">
        <f t="shared" si="477"/>
        <v>0</v>
      </c>
      <c r="R1572" s="62">
        <f t="shared" si="478"/>
        <v>0</v>
      </c>
      <c r="S1572" s="153"/>
      <c r="T1572" s="118" t="str">
        <f t="shared" si="492"/>
        <v/>
      </c>
      <c r="U1572" s="154"/>
      <c r="V1572" s="154"/>
      <c r="W1572" s="154"/>
      <c r="X1572" s="154"/>
      <c r="Y1572" s="154"/>
      <c r="Z1572" s="154"/>
      <c r="AA1572" s="154"/>
      <c r="AB1572" s="154"/>
      <c r="AC1572" s="154"/>
      <c r="AD1572" s="154"/>
      <c r="AE1572" s="154"/>
      <c r="AF1572" s="154"/>
      <c r="AG1572" s="63">
        <f t="shared" si="479"/>
        <v>0</v>
      </c>
      <c r="AH1572" s="56">
        <f t="shared" si="480"/>
        <v>0</v>
      </c>
      <c r="AI1572" s="56">
        <f t="shared" si="481"/>
        <v>0</v>
      </c>
      <c r="AJ1572" s="56">
        <f t="shared" si="482"/>
        <v>0</v>
      </c>
      <c r="AK1572" s="56">
        <f t="shared" si="483"/>
        <v>0</v>
      </c>
      <c r="AL1572" s="56">
        <f t="shared" si="484"/>
        <v>0</v>
      </c>
      <c r="AM1572" s="56">
        <f t="shared" si="485"/>
        <v>0</v>
      </c>
      <c r="AN1572" s="56">
        <f t="shared" si="486"/>
        <v>0</v>
      </c>
      <c r="AO1572" s="56">
        <f t="shared" si="487"/>
        <v>0</v>
      </c>
      <c r="AP1572" s="56">
        <f t="shared" si="488"/>
        <v>0</v>
      </c>
      <c r="AQ1572" s="56">
        <f t="shared" si="489"/>
        <v>0</v>
      </c>
      <c r="AR1572" s="86">
        <f t="shared" si="490"/>
        <v>0</v>
      </c>
    </row>
    <row r="1573" spans="1:44" x14ac:dyDescent="0.25">
      <c r="A1573" s="178"/>
      <c r="B1573" s="55" t="str">
        <f>_xlfn.IFNA(VLOOKUP(A1573,'Ajánlatkérő(k) adatai'!$B$4:$C$205,2,0),"")</f>
        <v/>
      </c>
      <c r="C1573" s="178"/>
      <c r="D1573" s="55" t="str">
        <f>_xlfn.IFNA(VLOOKUP(C1573,'Számlafizető(k) adatai'!$C$4:$D$203,2,0),"")</f>
        <v/>
      </c>
      <c r="E1573" s="55" t="str">
        <f>_xlfn.IFNA(VLOOKUP(C1573,'Számlafizető(k) adatai'!$C$4:$M$203,11,0),"")</f>
        <v/>
      </c>
      <c r="F1573" s="178"/>
      <c r="G1573" s="178"/>
      <c r="H1573" s="178"/>
      <c r="I1573" s="55" t="str">
        <f>IF(F1573="","",VLOOKUP(LEFT(F1573,5),'Technikai cellák'!B:C,2,0))</f>
        <v/>
      </c>
      <c r="J1573" s="55" t="str">
        <f>IF(F1573="","",VLOOKUP(I1573,'Technikai cellák'!$C$1:$D$12,2,0))</f>
        <v/>
      </c>
      <c r="K1573" s="179"/>
      <c r="L1573" s="67" t="str">
        <f t="shared" si="474"/>
        <v/>
      </c>
      <c r="M1573" s="68">
        <f t="shared" si="475"/>
        <v>0</v>
      </c>
      <c r="N1573" s="66">
        <f t="shared" si="476"/>
        <v>0</v>
      </c>
      <c r="O1573" s="152"/>
      <c r="P1573" s="172">
        <f t="shared" si="491"/>
        <v>0</v>
      </c>
      <c r="Q1573" s="69">
        <f t="shared" si="477"/>
        <v>0</v>
      </c>
      <c r="R1573" s="62">
        <f t="shared" si="478"/>
        <v>0</v>
      </c>
      <c r="S1573" s="153"/>
      <c r="T1573" s="118" t="str">
        <f t="shared" si="492"/>
        <v/>
      </c>
      <c r="U1573" s="154"/>
      <c r="V1573" s="154"/>
      <c r="W1573" s="154"/>
      <c r="X1573" s="154"/>
      <c r="Y1573" s="154"/>
      <c r="Z1573" s="154"/>
      <c r="AA1573" s="154"/>
      <c r="AB1573" s="154"/>
      <c r="AC1573" s="154"/>
      <c r="AD1573" s="154"/>
      <c r="AE1573" s="154"/>
      <c r="AF1573" s="154"/>
      <c r="AG1573" s="63">
        <f t="shared" si="479"/>
        <v>0</v>
      </c>
      <c r="AH1573" s="56">
        <f t="shared" si="480"/>
        <v>0</v>
      </c>
      <c r="AI1573" s="56">
        <f t="shared" si="481"/>
        <v>0</v>
      </c>
      <c r="AJ1573" s="56">
        <f t="shared" si="482"/>
        <v>0</v>
      </c>
      <c r="AK1573" s="56">
        <f t="shared" si="483"/>
        <v>0</v>
      </c>
      <c r="AL1573" s="56">
        <f t="shared" si="484"/>
        <v>0</v>
      </c>
      <c r="AM1573" s="56">
        <f t="shared" si="485"/>
        <v>0</v>
      </c>
      <c r="AN1573" s="56">
        <f t="shared" si="486"/>
        <v>0</v>
      </c>
      <c r="AO1573" s="56">
        <f t="shared" si="487"/>
        <v>0</v>
      </c>
      <c r="AP1573" s="56">
        <f t="shared" si="488"/>
        <v>0</v>
      </c>
      <c r="AQ1573" s="56">
        <f t="shared" si="489"/>
        <v>0</v>
      </c>
      <c r="AR1573" s="86">
        <f t="shared" si="490"/>
        <v>0</v>
      </c>
    </row>
    <row r="1574" spans="1:44" x14ac:dyDescent="0.25">
      <c r="A1574" s="178"/>
      <c r="B1574" s="55" t="str">
        <f>_xlfn.IFNA(VLOOKUP(A1574,'Ajánlatkérő(k) adatai'!$B$4:$C$205,2,0),"")</f>
        <v/>
      </c>
      <c r="C1574" s="178"/>
      <c r="D1574" s="55" t="str">
        <f>_xlfn.IFNA(VLOOKUP(C1574,'Számlafizető(k) adatai'!$C$4:$D$203,2,0),"")</f>
        <v/>
      </c>
      <c r="E1574" s="55" t="str">
        <f>_xlfn.IFNA(VLOOKUP(C1574,'Számlafizető(k) adatai'!$C$4:$M$203,11,0),"")</f>
        <v/>
      </c>
      <c r="F1574" s="178"/>
      <c r="G1574" s="178"/>
      <c r="H1574" s="178"/>
      <c r="I1574" s="55" t="str">
        <f>IF(F1574="","",VLOOKUP(LEFT(F1574,5),'Technikai cellák'!B:C,2,0))</f>
        <v/>
      </c>
      <c r="J1574" s="55" t="str">
        <f>IF(F1574="","",VLOOKUP(I1574,'Technikai cellák'!$C$1:$D$12,2,0))</f>
        <v/>
      </c>
      <c r="K1574" s="179"/>
      <c r="L1574" s="67" t="str">
        <f t="shared" si="474"/>
        <v/>
      </c>
      <c r="M1574" s="68">
        <f t="shared" si="475"/>
        <v>0</v>
      </c>
      <c r="N1574" s="66">
        <f t="shared" si="476"/>
        <v>0</v>
      </c>
      <c r="O1574" s="152"/>
      <c r="P1574" s="172">
        <f t="shared" si="491"/>
        <v>0</v>
      </c>
      <c r="Q1574" s="69">
        <f t="shared" si="477"/>
        <v>0</v>
      </c>
      <c r="R1574" s="62">
        <f t="shared" si="478"/>
        <v>0</v>
      </c>
      <c r="S1574" s="153"/>
      <c r="T1574" s="118" t="str">
        <f t="shared" si="492"/>
        <v/>
      </c>
      <c r="U1574" s="154"/>
      <c r="V1574" s="154"/>
      <c r="W1574" s="154"/>
      <c r="X1574" s="154"/>
      <c r="Y1574" s="154"/>
      <c r="Z1574" s="154"/>
      <c r="AA1574" s="154"/>
      <c r="AB1574" s="154"/>
      <c r="AC1574" s="154"/>
      <c r="AD1574" s="154"/>
      <c r="AE1574" s="154"/>
      <c r="AF1574" s="154"/>
      <c r="AG1574" s="63">
        <f t="shared" si="479"/>
        <v>0</v>
      </c>
      <c r="AH1574" s="56">
        <f t="shared" si="480"/>
        <v>0</v>
      </c>
      <c r="AI1574" s="56">
        <f t="shared" si="481"/>
        <v>0</v>
      </c>
      <c r="AJ1574" s="56">
        <f t="shared" si="482"/>
        <v>0</v>
      </c>
      <c r="AK1574" s="56">
        <f t="shared" si="483"/>
        <v>0</v>
      </c>
      <c r="AL1574" s="56">
        <f t="shared" si="484"/>
        <v>0</v>
      </c>
      <c r="AM1574" s="56">
        <f t="shared" si="485"/>
        <v>0</v>
      </c>
      <c r="AN1574" s="56">
        <f t="shared" si="486"/>
        <v>0</v>
      </c>
      <c r="AO1574" s="56">
        <f t="shared" si="487"/>
        <v>0</v>
      </c>
      <c r="AP1574" s="56">
        <f t="shared" si="488"/>
        <v>0</v>
      </c>
      <c r="AQ1574" s="56">
        <f t="shared" si="489"/>
        <v>0</v>
      </c>
      <c r="AR1574" s="86">
        <f t="shared" si="490"/>
        <v>0</v>
      </c>
    </row>
    <row r="1575" spans="1:44" x14ac:dyDescent="0.25">
      <c r="A1575" s="178"/>
      <c r="B1575" s="55" t="str">
        <f>_xlfn.IFNA(VLOOKUP(A1575,'Ajánlatkérő(k) adatai'!$B$4:$C$205,2,0),"")</f>
        <v/>
      </c>
      <c r="C1575" s="178"/>
      <c r="D1575" s="55" t="str">
        <f>_xlfn.IFNA(VLOOKUP(C1575,'Számlafizető(k) adatai'!$C$4:$D$203,2,0),"")</f>
        <v/>
      </c>
      <c r="E1575" s="55" t="str">
        <f>_xlfn.IFNA(VLOOKUP(C1575,'Számlafizető(k) adatai'!$C$4:$M$203,11,0),"")</f>
        <v/>
      </c>
      <c r="F1575" s="178"/>
      <c r="G1575" s="178"/>
      <c r="H1575" s="178"/>
      <c r="I1575" s="55" t="str">
        <f>IF(F1575="","",VLOOKUP(LEFT(F1575,5),'Technikai cellák'!B:C,2,0))</f>
        <v/>
      </c>
      <c r="J1575" s="55" t="str">
        <f>IF(F1575="","",VLOOKUP(I1575,'Technikai cellák'!$C$1:$D$12,2,0))</f>
        <v/>
      </c>
      <c r="K1575" s="179"/>
      <c r="L1575" s="67" t="str">
        <f t="shared" si="474"/>
        <v/>
      </c>
      <c r="M1575" s="68">
        <f t="shared" si="475"/>
        <v>0</v>
      </c>
      <c r="N1575" s="66">
        <f t="shared" si="476"/>
        <v>0</v>
      </c>
      <c r="O1575" s="152"/>
      <c r="P1575" s="172">
        <f t="shared" si="491"/>
        <v>0</v>
      </c>
      <c r="Q1575" s="69">
        <f t="shared" si="477"/>
        <v>0</v>
      </c>
      <c r="R1575" s="62">
        <f t="shared" si="478"/>
        <v>0</v>
      </c>
      <c r="S1575" s="153"/>
      <c r="T1575" s="118" t="str">
        <f t="shared" si="492"/>
        <v/>
      </c>
      <c r="U1575" s="154"/>
      <c r="V1575" s="154"/>
      <c r="W1575" s="154"/>
      <c r="X1575" s="154"/>
      <c r="Y1575" s="154"/>
      <c r="Z1575" s="154"/>
      <c r="AA1575" s="154"/>
      <c r="AB1575" s="154"/>
      <c r="AC1575" s="154"/>
      <c r="AD1575" s="154"/>
      <c r="AE1575" s="154"/>
      <c r="AF1575" s="154"/>
      <c r="AG1575" s="63">
        <f t="shared" si="479"/>
        <v>0</v>
      </c>
      <c r="AH1575" s="56">
        <f t="shared" si="480"/>
        <v>0</v>
      </c>
      <c r="AI1575" s="56">
        <f t="shared" si="481"/>
        <v>0</v>
      </c>
      <c r="AJ1575" s="56">
        <f t="shared" si="482"/>
        <v>0</v>
      </c>
      <c r="AK1575" s="56">
        <f t="shared" si="483"/>
        <v>0</v>
      </c>
      <c r="AL1575" s="56">
        <f t="shared" si="484"/>
        <v>0</v>
      </c>
      <c r="AM1575" s="56">
        <f t="shared" si="485"/>
        <v>0</v>
      </c>
      <c r="AN1575" s="56">
        <f t="shared" si="486"/>
        <v>0</v>
      </c>
      <c r="AO1575" s="56">
        <f t="shared" si="487"/>
        <v>0</v>
      </c>
      <c r="AP1575" s="56">
        <f t="shared" si="488"/>
        <v>0</v>
      </c>
      <c r="AQ1575" s="56">
        <f t="shared" si="489"/>
        <v>0</v>
      </c>
      <c r="AR1575" s="86">
        <f t="shared" si="490"/>
        <v>0</v>
      </c>
    </row>
    <row r="1576" spans="1:44" x14ac:dyDescent="0.25">
      <c r="A1576" s="178"/>
      <c r="B1576" s="55" t="str">
        <f>_xlfn.IFNA(VLOOKUP(A1576,'Ajánlatkérő(k) adatai'!$B$4:$C$205,2,0),"")</f>
        <v/>
      </c>
      <c r="C1576" s="178"/>
      <c r="D1576" s="55" t="str">
        <f>_xlfn.IFNA(VLOOKUP(C1576,'Számlafizető(k) adatai'!$C$4:$D$203,2,0),"")</f>
        <v/>
      </c>
      <c r="E1576" s="55" t="str">
        <f>_xlfn.IFNA(VLOOKUP(C1576,'Számlafizető(k) adatai'!$C$4:$M$203,11,0),"")</f>
        <v/>
      </c>
      <c r="F1576" s="178"/>
      <c r="G1576" s="178"/>
      <c r="H1576" s="178"/>
      <c r="I1576" s="55" t="str">
        <f>IF(F1576="","",VLOOKUP(LEFT(F1576,5),'Technikai cellák'!B:C,2,0))</f>
        <v/>
      </c>
      <c r="J1576" s="55" t="str">
        <f>IF(F1576="","",VLOOKUP(I1576,'Technikai cellák'!$C$1:$D$12,2,0))</f>
        <v/>
      </c>
      <c r="K1576" s="179"/>
      <c r="L1576" s="67" t="str">
        <f t="shared" si="474"/>
        <v/>
      </c>
      <c r="M1576" s="68">
        <f t="shared" si="475"/>
        <v>0</v>
      </c>
      <c r="N1576" s="66">
        <f t="shared" si="476"/>
        <v>0</v>
      </c>
      <c r="O1576" s="152"/>
      <c r="P1576" s="172">
        <f t="shared" si="491"/>
        <v>0</v>
      </c>
      <c r="Q1576" s="69">
        <f t="shared" si="477"/>
        <v>0</v>
      </c>
      <c r="R1576" s="62">
        <f t="shared" si="478"/>
        <v>0</v>
      </c>
      <c r="S1576" s="153"/>
      <c r="T1576" s="118" t="str">
        <f t="shared" si="492"/>
        <v/>
      </c>
      <c r="U1576" s="154"/>
      <c r="V1576" s="154"/>
      <c r="W1576" s="154"/>
      <c r="X1576" s="154"/>
      <c r="Y1576" s="154"/>
      <c r="Z1576" s="154"/>
      <c r="AA1576" s="154"/>
      <c r="AB1576" s="154"/>
      <c r="AC1576" s="154"/>
      <c r="AD1576" s="154"/>
      <c r="AE1576" s="154"/>
      <c r="AF1576" s="154"/>
      <c r="AG1576" s="63">
        <f t="shared" si="479"/>
        <v>0</v>
      </c>
      <c r="AH1576" s="56">
        <f t="shared" si="480"/>
        <v>0</v>
      </c>
      <c r="AI1576" s="56">
        <f t="shared" si="481"/>
        <v>0</v>
      </c>
      <c r="AJ1576" s="56">
        <f t="shared" si="482"/>
        <v>0</v>
      </c>
      <c r="AK1576" s="56">
        <f t="shared" si="483"/>
        <v>0</v>
      </c>
      <c r="AL1576" s="56">
        <f t="shared" si="484"/>
        <v>0</v>
      </c>
      <c r="AM1576" s="56">
        <f t="shared" si="485"/>
        <v>0</v>
      </c>
      <c r="AN1576" s="56">
        <f t="shared" si="486"/>
        <v>0</v>
      </c>
      <c r="AO1576" s="56">
        <f t="shared" si="487"/>
        <v>0</v>
      </c>
      <c r="AP1576" s="56">
        <f t="shared" si="488"/>
        <v>0</v>
      </c>
      <c r="AQ1576" s="56">
        <f t="shared" si="489"/>
        <v>0</v>
      </c>
      <c r="AR1576" s="86">
        <f t="shared" si="490"/>
        <v>0</v>
      </c>
    </row>
    <row r="1577" spans="1:44" x14ac:dyDescent="0.25">
      <c r="A1577" s="178"/>
      <c r="B1577" s="55" t="str">
        <f>_xlfn.IFNA(VLOOKUP(A1577,'Ajánlatkérő(k) adatai'!$B$4:$C$205,2,0),"")</f>
        <v/>
      </c>
      <c r="C1577" s="178"/>
      <c r="D1577" s="55" t="str">
        <f>_xlfn.IFNA(VLOOKUP(C1577,'Számlafizető(k) adatai'!$C$4:$D$203,2,0),"")</f>
        <v/>
      </c>
      <c r="E1577" s="55" t="str">
        <f>_xlfn.IFNA(VLOOKUP(C1577,'Számlafizető(k) adatai'!$C$4:$M$203,11,0),"")</f>
        <v/>
      </c>
      <c r="F1577" s="178"/>
      <c r="G1577" s="178"/>
      <c r="H1577" s="178"/>
      <c r="I1577" s="55" t="str">
        <f>IF(F1577="","",VLOOKUP(LEFT(F1577,5),'Technikai cellák'!B:C,2,0))</f>
        <v/>
      </c>
      <c r="J1577" s="55" t="str">
        <f>IF(F1577="","",VLOOKUP(I1577,'Technikai cellák'!$C$1:$D$12,2,0))</f>
        <v/>
      </c>
      <c r="K1577" s="179"/>
      <c r="L1577" s="67" t="str">
        <f t="shared" si="474"/>
        <v/>
      </c>
      <c r="M1577" s="68">
        <f t="shared" si="475"/>
        <v>0</v>
      </c>
      <c r="N1577" s="66">
        <f t="shared" si="476"/>
        <v>0</v>
      </c>
      <c r="O1577" s="152"/>
      <c r="P1577" s="172">
        <f t="shared" si="491"/>
        <v>0</v>
      </c>
      <c r="Q1577" s="69">
        <f t="shared" si="477"/>
        <v>0</v>
      </c>
      <c r="R1577" s="62">
        <f t="shared" si="478"/>
        <v>0</v>
      </c>
      <c r="S1577" s="153"/>
      <c r="T1577" s="118" t="str">
        <f t="shared" si="492"/>
        <v/>
      </c>
      <c r="U1577" s="154"/>
      <c r="V1577" s="154"/>
      <c r="W1577" s="154"/>
      <c r="X1577" s="154"/>
      <c r="Y1577" s="154"/>
      <c r="Z1577" s="154"/>
      <c r="AA1577" s="154"/>
      <c r="AB1577" s="154"/>
      <c r="AC1577" s="154"/>
      <c r="AD1577" s="154"/>
      <c r="AE1577" s="154"/>
      <c r="AF1577" s="154"/>
      <c r="AG1577" s="63">
        <f t="shared" si="479"/>
        <v>0</v>
      </c>
      <c r="AH1577" s="56">
        <f t="shared" si="480"/>
        <v>0</v>
      </c>
      <c r="AI1577" s="56">
        <f t="shared" si="481"/>
        <v>0</v>
      </c>
      <c r="AJ1577" s="56">
        <f t="shared" si="482"/>
        <v>0</v>
      </c>
      <c r="AK1577" s="56">
        <f t="shared" si="483"/>
        <v>0</v>
      </c>
      <c r="AL1577" s="56">
        <f t="shared" si="484"/>
        <v>0</v>
      </c>
      <c r="AM1577" s="56">
        <f t="shared" si="485"/>
        <v>0</v>
      </c>
      <c r="AN1577" s="56">
        <f t="shared" si="486"/>
        <v>0</v>
      </c>
      <c r="AO1577" s="56">
        <f t="shared" si="487"/>
        <v>0</v>
      </c>
      <c r="AP1577" s="56">
        <f t="shared" si="488"/>
        <v>0</v>
      </c>
      <c r="AQ1577" s="56">
        <f t="shared" si="489"/>
        <v>0</v>
      </c>
      <c r="AR1577" s="86">
        <f t="shared" si="490"/>
        <v>0</v>
      </c>
    </row>
    <row r="1578" spans="1:44" x14ac:dyDescent="0.25">
      <c r="A1578" s="178"/>
      <c r="B1578" s="55" t="str">
        <f>_xlfn.IFNA(VLOOKUP(A1578,'Ajánlatkérő(k) adatai'!$B$4:$C$205,2,0),"")</f>
        <v/>
      </c>
      <c r="C1578" s="178"/>
      <c r="D1578" s="55" t="str">
        <f>_xlfn.IFNA(VLOOKUP(C1578,'Számlafizető(k) adatai'!$C$4:$D$203,2,0),"")</f>
        <v/>
      </c>
      <c r="E1578" s="55" t="str">
        <f>_xlfn.IFNA(VLOOKUP(C1578,'Számlafizető(k) adatai'!$C$4:$M$203,11,0),"")</f>
        <v/>
      </c>
      <c r="F1578" s="178"/>
      <c r="G1578" s="178"/>
      <c r="H1578" s="178"/>
      <c r="I1578" s="55" t="str">
        <f>IF(F1578="","",VLOOKUP(LEFT(F1578,5),'Technikai cellák'!B:C,2,0))</f>
        <v/>
      </c>
      <c r="J1578" s="55" t="str">
        <f>IF(F1578="","",VLOOKUP(I1578,'Technikai cellák'!$C$1:$D$12,2,0))</f>
        <v/>
      </c>
      <c r="K1578" s="179"/>
      <c r="L1578" s="67" t="str">
        <f t="shared" si="474"/>
        <v/>
      </c>
      <c r="M1578" s="68">
        <f t="shared" si="475"/>
        <v>0</v>
      </c>
      <c r="N1578" s="66">
        <f t="shared" si="476"/>
        <v>0</v>
      </c>
      <c r="O1578" s="152"/>
      <c r="P1578" s="172">
        <f t="shared" si="491"/>
        <v>0</v>
      </c>
      <c r="Q1578" s="69">
        <f t="shared" si="477"/>
        <v>0</v>
      </c>
      <c r="R1578" s="62">
        <f t="shared" si="478"/>
        <v>0</v>
      </c>
      <c r="S1578" s="153"/>
      <c r="T1578" s="118" t="str">
        <f t="shared" si="492"/>
        <v/>
      </c>
      <c r="U1578" s="154"/>
      <c r="V1578" s="154"/>
      <c r="W1578" s="154"/>
      <c r="X1578" s="154"/>
      <c r="Y1578" s="154"/>
      <c r="Z1578" s="154"/>
      <c r="AA1578" s="154"/>
      <c r="AB1578" s="154"/>
      <c r="AC1578" s="154"/>
      <c r="AD1578" s="154"/>
      <c r="AE1578" s="154"/>
      <c r="AF1578" s="154"/>
      <c r="AG1578" s="63">
        <f t="shared" si="479"/>
        <v>0</v>
      </c>
      <c r="AH1578" s="56">
        <f t="shared" si="480"/>
        <v>0</v>
      </c>
      <c r="AI1578" s="56">
        <f t="shared" si="481"/>
        <v>0</v>
      </c>
      <c r="AJ1578" s="56">
        <f t="shared" si="482"/>
        <v>0</v>
      </c>
      <c r="AK1578" s="56">
        <f t="shared" si="483"/>
        <v>0</v>
      </c>
      <c r="AL1578" s="56">
        <f t="shared" si="484"/>
        <v>0</v>
      </c>
      <c r="AM1578" s="56">
        <f t="shared" si="485"/>
        <v>0</v>
      </c>
      <c r="AN1578" s="56">
        <f t="shared" si="486"/>
        <v>0</v>
      </c>
      <c r="AO1578" s="56">
        <f t="shared" si="487"/>
        <v>0</v>
      </c>
      <c r="AP1578" s="56">
        <f t="shared" si="488"/>
        <v>0</v>
      </c>
      <c r="AQ1578" s="56">
        <f t="shared" si="489"/>
        <v>0</v>
      </c>
      <c r="AR1578" s="86">
        <f t="shared" si="490"/>
        <v>0</v>
      </c>
    </row>
    <row r="1579" spans="1:44" x14ac:dyDescent="0.25">
      <c r="A1579" s="178"/>
      <c r="B1579" s="55" t="str">
        <f>_xlfn.IFNA(VLOOKUP(A1579,'Ajánlatkérő(k) adatai'!$B$4:$C$205,2,0),"")</f>
        <v/>
      </c>
      <c r="C1579" s="178"/>
      <c r="D1579" s="55" t="str">
        <f>_xlfn.IFNA(VLOOKUP(C1579,'Számlafizető(k) adatai'!$C$4:$D$203,2,0),"")</f>
        <v/>
      </c>
      <c r="E1579" s="55" t="str">
        <f>_xlfn.IFNA(VLOOKUP(C1579,'Számlafizető(k) adatai'!$C$4:$M$203,11,0),"")</f>
        <v/>
      </c>
      <c r="F1579" s="178"/>
      <c r="G1579" s="178"/>
      <c r="H1579" s="178"/>
      <c r="I1579" s="55" t="str">
        <f>IF(F1579="","",VLOOKUP(LEFT(F1579,5),'Technikai cellák'!B:C,2,0))</f>
        <v/>
      </c>
      <c r="J1579" s="55" t="str">
        <f>IF(F1579="","",VLOOKUP(I1579,'Technikai cellák'!$C$1:$D$12,2,0))</f>
        <v/>
      </c>
      <c r="K1579" s="179"/>
      <c r="L1579" s="67" t="str">
        <f t="shared" si="474"/>
        <v/>
      </c>
      <c r="M1579" s="68">
        <f t="shared" si="475"/>
        <v>0</v>
      </c>
      <c r="N1579" s="66">
        <f t="shared" si="476"/>
        <v>0</v>
      </c>
      <c r="O1579" s="152"/>
      <c r="P1579" s="172">
        <f t="shared" si="491"/>
        <v>0</v>
      </c>
      <c r="Q1579" s="69">
        <f t="shared" si="477"/>
        <v>0</v>
      </c>
      <c r="R1579" s="62">
        <f t="shared" si="478"/>
        <v>0</v>
      </c>
      <c r="S1579" s="153"/>
      <c r="T1579" s="118" t="str">
        <f t="shared" si="492"/>
        <v/>
      </c>
      <c r="U1579" s="154"/>
      <c r="V1579" s="154"/>
      <c r="W1579" s="154"/>
      <c r="X1579" s="154"/>
      <c r="Y1579" s="154"/>
      <c r="Z1579" s="154"/>
      <c r="AA1579" s="154"/>
      <c r="AB1579" s="154"/>
      <c r="AC1579" s="154"/>
      <c r="AD1579" s="154"/>
      <c r="AE1579" s="154"/>
      <c r="AF1579" s="154"/>
      <c r="AG1579" s="63">
        <f t="shared" si="479"/>
        <v>0</v>
      </c>
      <c r="AH1579" s="56">
        <f t="shared" si="480"/>
        <v>0</v>
      </c>
      <c r="AI1579" s="56">
        <f t="shared" si="481"/>
        <v>0</v>
      </c>
      <c r="AJ1579" s="56">
        <f t="shared" si="482"/>
        <v>0</v>
      </c>
      <c r="AK1579" s="56">
        <f t="shared" si="483"/>
        <v>0</v>
      </c>
      <c r="AL1579" s="56">
        <f t="shared" si="484"/>
        <v>0</v>
      </c>
      <c r="AM1579" s="56">
        <f t="shared" si="485"/>
        <v>0</v>
      </c>
      <c r="AN1579" s="56">
        <f t="shared" si="486"/>
        <v>0</v>
      </c>
      <c r="AO1579" s="56">
        <f t="shared" si="487"/>
        <v>0</v>
      </c>
      <c r="AP1579" s="56">
        <f t="shared" si="488"/>
        <v>0</v>
      </c>
      <c r="AQ1579" s="56">
        <f t="shared" si="489"/>
        <v>0</v>
      </c>
      <c r="AR1579" s="86">
        <f t="shared" si="490"/>
        <v>0</v>
      </c>
    </row>
    <row r="1580" spans="1:44" x14ac:dyDescent="0.25">
      <c r="A1580" s="178"/>
      <c r="B1580" s="55" t="str">
        <f>_xlfn.IFNA(VLOOKUP(A1580,'Ajánlatkérő(k) adatai'!$B$4:$C$205,2,0),"")</f>
        <v/>
      </c>
      <c r="C1580" s="178"/>
      <c r="D1580" s="55" t="str">
        <f>_xlfn.IFNA(VLOOKUP(C1580,'Számlafizető(k) adatai'!$C$4:$D$203,2,0),"")</f>
        <v/>
      </c>
      <c r="E1580" s="55" t="str">
        <f>_xlfn.IFNA(VLOOKUP(C1580,'Számlafizető(k) adatai'!$C$4:$M$203,11,0),"")</f>
        <v/>
      </c>
      <c r="F1580" s="178"/>
      <c r="G1580" s="178"/>
      <c r="H1580" s="178"/>
      <c r="I1580" s="55" t="str">
        <f>IF(F1580="","",VLOOKUP(LEFT(F1580,5),'Technikai cellák'!B:C,2,0))</f>
        <v/>
      </c>
      <c r="J1580" s="55" t="str">
        <f>IF(F1580="","",VLOOKUP(I1580,'Technikai cellák'!$C$1:$D$12,2,0))</f>
        <v/>
      </c>
      <c r="K1580" s="179"/>
      <c r="L1580" s="67" t="str">
        <f t="shared" si="474"/>
        <v/>
      </c>
      <c r="M1580" s="68">
        <f t="shared" si="475"/>
        <v>0</v>
      </c>
      <c r="N1580" s="66">
        <f t="shared" si="476"/>
        <v>0</v>
      </c>
      <c r="O1580" s="152"/>
      <c r="P1580" s="172">
        <f t="shared" si="491"/>
        <v>0</v>
      </c>
      <c r="Q1580" s="69">
        <f t="shared" si="477"/>
        <v>0</v>
      </c>
      <c r="R1580" s="62">
        <f t="shared" si="478"/>
        <v>0</v>
      </c>
      <c r="S1580" s="153"/>
      <c r="T1580" s="118" t="str">
        <f t="shared" si="492"/>
        <v/>
      </c>
      <c r="U1580" s="154"/>
      <c r="V1580" s="154"/>
      <c r="W1580" s="154"/>
      <c r="X1580" s="154"/>
      <c r="Y1580" s="154"/>
      <c r="Z1580" s="154"/>
      <c r="AA1580" s="154"/>
      <c r="AB1580" s="154"/>
      <c r="AC1580" s="154"/>
      <c r="AD1580" s="154"/>
      <c r="AE1580" s="154"/>
      <c r="AF1580" s="154"/>
      <c r="AG1580" s="63">
        <f t="shared" si="479"/>
        <v>0</v>
      </c>
      <c r="AH1580" s="56">
        <f t="shared" si="480"/>
        <v>0</v>
      </c>
      <c r="AI1580" s="56">
        <f t="shared" si="481"/>
        <v>0</v>
      </c>
      <c r="AJ1580" s="56">
        <f t="shared" si="482"/>
        <v>0</v>
      </c>
      <c r="AK1580" s="56">
        <f t="shared" si="483"/>
        <v>0</v>
      </c>
      <c r="AL1580" s="56">
        <f t="shared" si="484"/>
        <v>0</v>
      </c>
      <c r="AM1580" s="56">
        <f t="shared" si="485"/>
        <v>0</v>
      </c>
      <c r="AN1580" s="56">
        <f t="shared" si="486"/>
        <v>0</v>
      </c>
      <c r="AO1580" s="56">
        <f t="shared" si="487"/>
        <v>0</v>
      </c>
      <c r="AP1580" s="56">
        <f t="shared" si="488"/>
        <v>0</v>
      </c>
      <c r="AQ1580" s="56">
        <f t="shared" si="489"/>
        <v>0</v>
      </c>
      <c r="AR1580" s="86">
        <f t="shared" si="490"/>
        <v>0</v>
      </c>
    </row>
    <row r="1581" spans="1:44" x14ac:dyDescent="0.25">
      <c r="A1581" s="178"/>
      <c r="B1581" s="55" t="str">
        <f>_xlfn.IFNA(VLOOKUP(A1581,'Ajánlatkérő(k) adatai'!$B$4:$C$205,2,0),"")</f>
        <v/>
      </c>
      <c r="C1581" s="178"/>
      <c r="D1581" s="55" t="str">
        <f>_xlfn.IFNA(VLOOKUP(C1581,'Számlafizető(k) adatai'!$C$4:$D$203,2,0),"")</f>
        <v/>
      </c>
      <c r="E1581" s="55" t="str">
        <f>_xlfn.IFNA(VLOOKUP(C1581,'Számlafizető(k) adatai'!$C$4:$M$203,11,0),"")</f>
        <v/>
      </c>
      <c r="F1581" s="178"/>
      <c r="G1581" s="178"/>
      <c r="H1581" s="178"/>
      <c r="I1581" s="55" t="str">
        <f>IF(F1581="","",VLOOKUP(LEFT(F1581,5),'Technikai cellák'!B:C,2,0))</f>
        <v/>
      </c>
      <c r="J1581" s="55" t="str">
        <f>IF(F1581="","",VLOOKUP(I1581,'Technikai cellák'!$C$1:$D$12,2,0))</f>
        <v/>
      </c>
      <c r="K1581" s="179"/>
      <c r="L1581" s="67" t="str">
        <f t="shared" si="474"/>
        <v/>
      </c>
      <c r="M1581" s="68">
        <f t="shared" si="475"/>
        <v>0</v>
      </c>
      <c r="N1581" s="66">
        <f t="shared" si="476"/>
        <v>0</v>
      </c>
      <c r="O1581" s="152"/>
      <c r="P1581" s="172">
        <f t="shared" si="491"/>
        <v>0</v>
      </c>
      <c r="Q1581" s="69">
        <f t="shared" si="477"/>
        <v>0</v>
      </c>
      <c r="R1581" s="62">
        <f t="shared" si="478"/>
        <v>0</v>
      </c>
      <c r="S1581" s="153"/>
      <c r="T1581" s="118" t="str">
        <f t="shared" si="492"/>
        <v/>
      </c>
      <c r="U1581" s="154"/>
      <c r="V1581" s="154"/>
      <c r="W1581" s="154"/>
      <c r="X1581" s="154"/>
      <c r="Y1581" s="154"/>
      <c r="Z1581" s="154"/>
      <c r="AA1581" s="154"/>
      <c r="AB1581" s="154"/>
      <c r="AC1581" s="154"/>
      <c r="AD1581" s="154"/>
      <c r="AE1581" s="154"/>
      <c r="AF1581" s="154"/>
      <c r="AG1581" s="63">
        <f t="shared" si="479"/>
        <v>0</v>
      </c>
      <c r="AH1581" s="56">
        <f t="shared" si="480"/>
        <v>0</v>
      </c>
      <c r="AI1581" s="56">
        <f t="shared" si="481"/>
        <v>0</v>
      </c>
      <c r="AJ1581" s="56">
        <f t="shared" si="482"/>
        <v>0</v>
      </c>
      <c r="AK1581" s="56">
        <f t="shared" si="483"/>
        <v>0</v>
      </c>
      <c r="AL1581" s="56">
        <f t="shared" si="484"/>
        <v>0</v>
      </c>
      <c r="AM1581" s="56">
        <f t="shared" si="485"/>
        <v>0</v>
      </c>
      <c r="AN1581" s="56">
        <f t="shared" si="486"/>
        <v>0</v>
      </c>
      <c r="AO1581" s="56">
        <f t="shared" si="487"/>
        <v>0</v>
      </c>
      <c r="AP1581" s="56">
        <f t="shared" si="488"/>
        <v>0</v>
      </c>
      <c r="AQ1581" s="56">
        <f t="shared" si="489"/>
        <v>0</v>
      </c>
      <c r="AR1581" s="86">
        <f t="shared" si="490"/>
        <v>0</v>
      </c>
    </row>
    <row r="1582" spans="1:44" x14ac:dyDescent="0.25">
      <c r="A1582" s="178"/>
      <c r="B1582" s="55" t="str">
        <f>_xlfn.IFNA(VLOOKUP(A1582,'Ajánlatkérő(k) adatai'!$B$4:$C$205,2,0),"")</f>
        <v/>
      </c>
      <c r="C1582" s="178"/>
      <c r="D1582" s="55" t="str">
        <f>_xlfn.IFNA(VLOOKUP(C1582,'Számlafizető(k) adatai'!$C$4:$D$203,2,0),"")</f>
        <v/>
      </c>
      <c r="E1582" s="55" t="str">
        <f>_xlfn.IFNA(VLOOKUP(C1582,'Számlafizető(k) adatai'!$C$4:$M$203,11,0),"")</f>
        <v/>
      </c>
      <c r="F1582" s="178"/>
      <c r="G1582" s="178"/>
      <c r="H1582" s="178"/>
      <c r="I1582" s="55" t="str">
        <f>IF(F1582="","",VLOOKUP(LEFT(F1582,5),'Technikai cellák'!B:C,2,0))</f>
        <v/>
      </c>
      <c r="J1582" s="55" t="str">
        <f>IF(F1582="","",VLOOKUP(I1582,'Technikai cellák'!$C$1:$D$12,2,0))</f>
        <v/>
      </c>
      <c r="K1582" s="179"/>
      <c r="L1582" s="67" t="str">
        <f t="shared" si="474"/>
        <v/>
      </c>
      <c r="M1582" s="68">
        <f t="shared" si="475"/>
        <v>0</v>
      </c>
      <c r="N1582" s="66">
        <f t="shared" si="476"/>
        <v>0</v>
      </c>
      <c r="O1582" s="152"/>
      <c r="P1582" s="172">
        <f t="shared" si="491"/>
        <v>0</v>
      </c>
      <c r="Q1582" s="69">
        <f t="shared" si="477"/>
        <v>0</v>
      </c>
      <c r="R1582" s="62">
        <f t="shared" si="478"/>
        <v>0</v>
      </c>
      <c r="S1582" s="153"/>
      <c r="T1582" s="118" t="str">
        <f t="shared" si="492"/>
        <v/>
      </c>
      <c r="U1582" s="154"/>
      <c r="V1582" s="154"/>
      <c r="W1582" s="154"/>
      <c r="X1582" s="154"/>
      <c r="Y1582" s="154"/>
      <c r="Z1582" s="154"/>
      <c r="AA1582" s="154"/>
      <c r="AB1582" s="154"/>
      <c r="AC1582" s="154"/>
      <c r="AD1582" s="154"/>
      <c r="AE1582" s="154"/>
      <c r="AF1582" s="154"/>
      <c r="AG1582" s="63">
        <f t="shared" si="479"/>
        <v>0</v>
      </c>
      <c r="AH1582" s="56">
        <f t="shared" si="480"/>
        <v>0</v>
      </c>
      <c r="AI1582" s="56">
        <f t="shared" si="481"/>
        <v>0</v>
      </c>
      <c r="AJ1582" s="56">
        <f t="shared" si="482"/>
        <v>0</v>
      </c>
      <c r="AK1582" s="56">
        <f t="shared" si="483"/>
        <v>0</v>
      </c>
      <c r="AL1582" s="56">
        <f t="shared" si="484"/>
        <v>0</v>
      </c>
      <c r="AM1582" s="56">
        <f t="shared" si="485"/>
        <v>0</v>
      </c>
      <c r="AN1582" s="56">
        <f t="shared" si="486"/>
        <v>0</v>
      </c>
      <c r="AO1582" s="56">
        <f t="shared" si="487"/>
        <v>0</v>
      </c>
      <c r="AP1582" s="56">
        <f t="shared" si="488"/>
        <v>0</v>
      </c>
      <c r="AQ1582" s="56">
        <f t="shared" si="489"/>
        <v>0</v>
      </c>
      <c r="AR1582" s="86">
        <f t="shared" si="490"/>
        <v>0</v>
      </c>
    </row>
    <row r="1583" spans="1:44" x14ac:dyDescent="0.25">
      <c r="A1583" s="178"/>
      <c r="B1583" s="55" t="str">
        <f>_xlfn.IFNA(VLOOKUP(A1583,'Ajánlatkérő(k) adatai'!$B$4:$C$205,2,0),"")</f>
        <v/>
      </c>
      <c r="C1583" s="178"/>
      <c r="D1583" s="55" t="str">
        <f>_xlfn.IFNA(VLOOKUP(C1583,'Számlafizető(k) adatai'!$C$4:$D$203,2,0),"")</f>
        <v/>
      </c>
      <c r="E1583" s="55" t="str">
        <f>_xlfn.IFNA(VLOOKUP(C1583,'Számlafizető(k) adatai'!$C$4:$M$203,11,0),"")</f>
        <v/>
      </c>
      <c r="F1583" s="178"/>
      <c r="G1583" s="178"/>
      <c r="H1583" s="178"/>
      <c r="I1583" s="55" t="str">
        <f>IF(F1583="","",VLOOKUP(LEFT(F1583,5),'Technikai cellák'!B:C,2,0))</f>
        <v/>
      </c>
      <c r="J1583" s="55" t="str">
        <f>IF(F1583="","",VLOOKUP(I1583,'Technikai cellák'!$C$1:$D$12,2,0))</f>
        <v/>
      </c>
      <c r="K1583" s="179"/>
      <c r="L1583" s="67" t="str">
        <f t="shared" si="474"/>
        <v/>
      </c>
      <c r="M1583" s="68">
        <f t="shared" si="475"/>
        <v>0</v>
      </c>
      <c r="N1583" s="66">
        <f t="shared" si="476"/>
        <v>0</v>
      </c>
      <c r="O1583" s="152"/>
      <c r="P1583" s="172">
        <f t="shared" si="491"/>
        <v>0</v>
      </c>
      <c r="Q1583" s="69">
        <f t="shared" si="477"/>
        <v>0</v>
      </c>
      <c r="R1583" s="62">
        <f t="shared" si="478"/>
        <v>0</v>
      </c>
      <c r="S1583" s="153"/>
      <c r="T1583" s="118" t="str">
        <f t="shared" si="492"/>
        <v/>
      </c>
      <c r="U1583" s="154"/>
      <c r="V1583" s="154"/>
      <c r="W1583" s="154"/>
      <c r="X1583" s="154"/>
      <c r="Y1583" s="154"/>
      <c r="Z1583" s="154"/>
      <c r="AA1583" s="154"/>
      <c r="AB1583" s="154"/>
      <c r="AC1583" s="154"/>
      <c r="AD1583" s="154"/>
      <c r="AE1583" s="154"/>
      <c r="AF1583" s="154"/>
      <c r="AG1583" s="63">
        <f t="shared" si="479"/>
        <v>0</v>
      </c>
      <c r="AH1583" s="56">
        <f t="shared" si="480"/>
        <v>0</v>
      </c>
      <c r="AI1583" s="56">
        <f t="shared" si="481"/>
        <v>0</v>
      </c>
      <c r="AJ1583" s="56">
        <f t="shared" si="482"/>
        <v>0</v>
      </c>
      <c r="AK1583" s="56">
        <f t="shared" si="483"/>
        <v>0</v>
      </c>
      <c r="AL1583" s="56">
        <f t="shared" si="484"/>
        <v>0</v>
      </c>
      <c r="AM1583" s="56">
        <f t="shared" si="485"/>
        <v>0</v>
      </c>
      <c r="AN1583" s="56">
        <f t="shared" si="486"/>
        <v>0</v>
      </c>
      <c r="AO1583" s="56">
        <f t="shared" si="487"/>
        <v>0</v>
      </c>
      <c r="AP1583" s="56">
        <f t="shared" si="488"/>
        <v>0</v>
      </c>
      <c r="AQ1583" s="56">
        <f t="shared" si="489"/>
        <v>0</v>
      </c>
      <c r="AR1583" s="86">
        <f t="shared" si="490"/>
        <v>0</v>
      </c>
    </row>
    <row r="1584" spans="1:44" x14ac:dyDescent="0.25">
      <c r="A1584" s="178"/>
      <c r="B1584" s="55" t="str">
        <f>_xlfn.IFNA(VLOOKUP(A1584,'Ajánlatkérő(k) adatai'!$B$4:$C$205,2,0),"")</f>
        <v/>
      </c>
      <c r="C1584" s="178"/>
      <c r="D1584" s="55" t="str">
        <f>_xlfn.IFNA(VLOOKUP(C1584,'Számlafizető(k) adatai'!$C$4:$D$203,2,0),"")</f>
        <v/>
      </c>
      <c r="E1584" s="55" t="str">
        <f>_xlfn.IFNA(VLOOKUP(C1584,'Számlafizető(k) adatai'!$C$4:$M$203,11,0),"")</f>
        <v/>
      </c>
      <c r="F1584" s="178"/>
      <c r="G1584" s="178"/>
      <c r="H1584" s="178"/>
      <c r="I1584" s="55" t="str">
        <f>IF(F1584="","",VLOOKUP(LEFT(F1584,5),'Technikai cellák'!B:C,2,0))</f>
        <v/>
      </c>
      <c r="J1584" s="55" t="str">
        <f>IF(F1584="","",VLOOKUP(I1584,'Technikai cellák'!$C$1:$D$12,2,0))</f>
        <v/>
      </c>
      <c r="K1584" s="179"/>
      <c r="L1584" s="67" t="str">
        <f t="shared" si="474"/>
        <v/>
      </c>
      <c r="M1584" s="68">
        <f t="shared" si="475"/>
        <v>0</v>
      </c>
      <c r="N1584" s="66">
        <f t="shared" si="476"/>
        <v>0</v>
      </c>
      <c r="O1584" s="152"/>
      <c r="P1584" s="172">
        <f t="shared" si="491"/>
        <v>0</v>
      </c>
      <c r="Q1584" s="69">
        <f t="shared" si="477"/>
        <v>0</v>
      </c>
      <c r="R1584" s="62">
        <f t="shared" si="478"/>
        <v>0</v>
      </c>
      <c r="S1584" s="153"/>
      <c r="T1584" s="118" t="str">
        <f t="shared" si="492"/>
        <v/>
      </c>
      <c r="U1584" s="154"/>
      <c r="V1584" s="154"/>
      <c r="W1584" s="154"/>
      <c r="X1584" s="154"/>
      <c r="Y1584" s="154"/>
      <c r="Z1584" s="154"/>
      <c r="AA1584" s="154"/>
      <c r="AB1584" s="154"/>
      <c r="AC1584" s="154"/>
      <c r="AD1584" s="154"/>
      <c r="AE1584" s="154"/>
      <c r="AF1584" s="154"/>
      <c r="AG1584" s="63">
        <f t="shared" si="479"/>
        <v>0</v>
      </c>
      <c r="AH1584" s="56">
        <f t="shared" si="480"/>
        <v>0</v>
      </c>
      <c r="AI1584" s="56">
        <f t="shared" si="481"/>
        <v>0</v>
      </c>
      <c r="AJ1584" s="56">
        <f t="shared" si="482"/>
        <v>0</v>
      </c>
      <c r="AK1584" s="56">
        <f t="shared" si="483"/>
        <v>0</v>
      </c>
      <c r="AL1584" s="56">
        <f t="shared" si="484"/>
        <v>0</v>
      </c>
      <c r="AM1584" s="56">
        <f t="shared" si="485"/>
        <v>0</v>
      </c>
      <c r="AN1584" s="56">
        <f t="shared" si="486"/>
        <v>0</v>
      </c>
      <c r="AO1584" s="56">
        <f t="shared" si="487"/>
        <v>0</v>
      </c>
      <c r="AP1584" s="56">
        <f t="shared" si="488"/>
        <v>0</v>
      </c>
      <c r="AQ1584" s="56">
        <f t="shared" si="489"/>
        <v>0</v>
      </c>
      <c r="AR1584" s="86">
        <f t="shared" si="490"/>
        <v>0</v>
      </c>
    </row>
    <row r="1585" spans="1:44" x14ac:dyDescent="0.25">
      <c r="A1585" s="178"/>
      <c r="B1585" s="55" t="str">
        <f>_xlfn.IFNA(VLOOKUP(A1585,'Ajánlatkérő(k) adatai'!$B$4:$C$205,2,0),"")</f>
        <v/>
      </c>
      <c r="C1585" s="178"/>
      <c r="D1585" s="55" t="str">
        <f>_xlfn.IFNA(VLOOKUP(C1585,'Számlafizető(k) adatai'!$C$4:$D$203,2,0),"")</f>
        <v/>
      </c>
      <c r="E1585" s="55" t="str">
        <f>_xlfn.IFNA(VLOOKUP(C1585,'Számlafizető(k) adatai'!$C$4:$M$203,11,0),"")</f>
        <v/>
      </c>
      <c r="F1585" s="178"/>
      <c r="G1585" s="178"/>
      <c r="H1585" s="178"/>
      <c r="I1585" s="55" t="str">
        <f>IF(F1585="","",VLOOKUP(LEFT(F1585,5),'Technikai cellák'!B:C,2,0))</f>
        <v/>
      </c>
      <c r="J1585" s="55" t="str">
        <f>IF(F1585="","",VLOOKUP(I1585,'Technikai cellák'!$C$1:$D$12,2,0))</f>
        <v/>
      </c>
      <c r="K1585" s="179"/>
      <c r="L1585" s="67" t="str">
        <f t="shared" si="474"/>
        <v/>
      </c>
      <c r="M1585" s="68">
        <f t="shared" si="475"/>
        <v>0</v>
      </c>
      <c r="N1585" s="66">
        <f t="shared" si="476"/>
        <v>0</v>
      </c>
      <c r="O1585" s="152"/>
      <c r="P1585" s="172">
        <f t="shared" si="491"/>
        <v>0</v>
      </c>
      <c r="Q1585" s="69">
        <f t="shared" si="477"/>
        <v>0</v>
      </c>
      <c r="R1585" s="62">
        <f t="shared" si="478"/>
        <v>0</v>
      </c>
      <c r="S1585" s="153"/>
      <c r="T1585" s="118" t="str">
        <f t="shared" si="492"/>
        <v/>
      </c>
      <c r="U1585" s="154"/>
      <c r="V1585" s="154"/>
      <c r="W1585" s="154"/>
      <c r="X1585" s="154"/>
      <c r="Y1585" s="154"/>
      <c r="Z1585" s="154"/>
      <c r="AA1585" s="154"/>
      <c r="AB1585" s="154"/>
      <c r="AC1585" s="154"/>
      <c r="AD1585" s="154"/>
      <c r="AE1585" s="154"/>
      <c r="AF1585" s="154"/>
      <c r="AG1585" s="63">
        <f t="shared" si="479"/>
        <v>0</v>
      </c>
      <c r="AH1585" s="56">
        <f t="shared" si="480"/>
        <v>0</v>
      </c>
      <c r="AI1585" s="56">
        <f t="shared" si="481"/>
        <v>0</v>
      </c>
      <c r="AJ1585" s="56">
        <f t="shared" si="482"/>
        <v>0</v>
      </c>
      <c r="AK1585" s="56">
        <f t="shared" si="483"/>
        <v>0</v>
      </c>
      <c r="AL1585" s="56">
        <f t="shared" si="484"/>
        <v>0</v>
      </c>
      <c r="AM1585" s="56">
        <f t="shared" si="485"/>
        <v>0</v>
      </c>
      <c r="AN1585" s="56">
        <f t="shared" si="486"/>
        <v>0</v>
      </c>
      <c r="AO1585" s="56">
        <f t="shared" si="487"/>
        <v>0</v>
      </c>
      <c r="AP1585" s="56">
        <f t="shared" si="488"/>
        <v>0</v>
      </c>
      <c r="AQ1585" s="56">
        <f t="shared" si="489"/>
        <v>0</v>
      </c>
      <c r="AR1585" s="86">
        <f t="shared" si="490"/>
        <v>0</v>
      </c>
    </row>
    <row r="1586" spans="1:44" x14ac:dyDescent="0.25">
      <c r="A1586" s="178"/>
      <c r="B1586" s="55" t="str">
        <f>_xlfn.IFNA(VLOOKUP(A1586,'Ajánlatkérő(k) adatai'!$B$4:$C$205,2,0),"")</f>
        <v/>
      </c>
      <c r="C1586" s="178"/>
      <c r="D1586" s="55" t="str">
        <f>_xlfn.IFNA(VLOOKUP(C1586,'Számlafizető(k) adatai'!$C$4:$D$203,2,0),"")</f>
        <v/>
      </c>
      <c r="E1586" s="55" t="str">
        <f>_xlfn.IFNA(VLOOKUP(C1586,'Számlafizető(k) adatai'!$C$4:$M$203,11,0),"")</f>
        <v/>
      </c>
      <c r="F1586" s="178"/>
      <c r="G1586" s="178"/>
      <c r="H1586" s="178"/>
      <c r="I1586" s="55" t="str">
        <f>IF(F1586="","",VLOOKUP(LEFT(F1586,5),'Technikai cellák'!B:C,2,0))</f>
        <v/>
      </c>
      <c r="J1586" s="55" t="str">
        <f>IF(F1586="","",VLOOKUP(I1586,'Technikai cellák'!$C$1:$D$12,2,0))</f>
        <v/>
      </c>
      <c r="K1586" s="179"/>
      <c r="L1586" s="67" t="str">
        <f t="shared" si="474"/>
        <v/>
      </c>
      <c r="M1586" s="68">
        <f t="shared" si="475"/>
        <v>0</v>
      </c>
      <c r="N1586" s="66">
        <f t="shared" si="476"/>
        <v>0</v>
      </c>
      <c r="O1586" s="152"/>
      <c r="P1586" s="172">
        <f t="shared" si="491"/>
        <v>0</v>
      </c>
      <c r="Q1586" s="69">
        <f t="shared" si="477"/>
        <v>0</v>
      </c>
      <c r="R1586" s="62">
        <f t="shared" si="478"/>
        <v>0</v>
      </c>
      <c r="S1586" s="153"/>
      <c r="T1586" s="118" t="str">
        <f t="shared" si="492"/>
        <v/>
      </c>
      <c r="U1586" s="154"/>
      <c r="V1586" s="154"/>
      <c r="W1586" s="154"/>
      <c r="X1586" s="154"/>
      <c r="Y1586" s="154"/>
      <c r="Z1586" s="154"/>
      <c r="AA1586" s="154"/>
      <c r="AB1586" s="154"/>
      <c r="AC1586" s="154"/>
      <c r="AD1586" s="154"/>
      <c r="AE1586" s="154"/>
      <c r="AF1586" s="154"/>
      <c r="AG1586" s="63">
        <f t="shared" si="479"/>
        <v>0</v>
      </c>
      <c r="AH1586" s="56">
        <f t="shared" si="480"/>
        <v>0</v>
      </c>
      <c r="AI1586" s="56">
        <f t="shared" si="481"/>
        <v>0</v>
      </c>
      <c r="AJ1586" s="56">
        <f t="shared" si="482"/>
        <v>0</v>
      </c>
      <c r="AK1586" s="56">
        <f t="shared" si="483"/>
        <v>0</v>
      </c>
      <c r="AL1586" s="56">
        <f t="shared" si="484"/>
        <v>0</v>
      </c>
      <c r="AM1586" s="56">
        <f t="shared" si="485"/>
        <v>0</v>
      </c>
      <c r="AN1586" s="56">
        <f t="shared" si="486"/>
        <v>0</v>
      </c>
      <c r="AO1586" s="56">
        <f t="shared" si="487"/>
        <v>0</v>
      </c>
      <c r="AP1586" s="56">
        <f t="shared" si="488"/>
        <v>0</v>
      </c>
      <c r="AQ1586" s="56">
        <f t="shared" si="489"/>
        <v>0</v>
      </c>
      <c r="AR1586" s="86">
        <f t="shared" si="490"/>
        <v>0</v>
      </c>
    </row>
    <row r="1587" spans="1:44" x14ac:dyDescent="0.25">
      <c r="A1587" s="178"/>
      <c r="B1587" s="55" t="str">
        <f>_xlfn.IFNA(VLOOKUP(A1587,'Ajánlatkérő(k) adatai'!$B$4:$C$205,2,0),"")</f>
        <v/>
      </c>
      <c r="C1587" s="178"/>
      <c r="D1587" s="55" t="str">
        <f>_xlfn.IFNA(VLOOKUP(C1587,'Számlafizető(k) adatai'!$C$4:$D$203,2,0),"")</f>
        <v/>
      </c>
      <c r="E1587" s="55" t="str">
        <f>_xlfn.IFNA(VLOOKUP(C1587,'Számlafizető(k) adatai'!$C$4:$M$203,11,0),"")</f>
        <v/>
      </c>
      <c r="F1587" s="178"/>
      <c r="G1587" s="178"/>
      <c r="H1587" s="178"/>
      <c r="I1587" s="55" t="str">
        <f>IF(F1587="","",VLOOKUP(LEFT(F1587,5),'Technikai cellák'!B:C,2,0))</f>
        <v/>
      </c>
      <c r="J1587" s="55" t="str">
        <f>IF(F1587="","",VLOOKUP(I1587,'Technikai cellák'!$C$1:$D$12,2,0))</f>
        <v/>
      </c>
      <c r="K1587" s="179"/>
      <c r="L1587" s="67" t="str">
        <f t="shared" si="474"/>
        <v/>
      </c>
      <c r="M1587" s="68">
        <f t="shared" si="475"/>
        <v>0</v>
      </c>
      <c r="N1587" s="66">
        <f t="shared" si="476"/>
        <v>0</v>
      </c>
      <c r="O1587" s="152"/>
      <c r="P1587" s="172">
        <f t="shared" si="491"/>
        <v>0</v>
      </c>
      <c r="Q1587" s="69">
        <f t="shared" si="477"/>
        <v>0</v>
      </c>
      <c r="R1587" s="62">
        <f t="shared" si="478"/>
        <v>0</v>
      </c>
      <c r="S1587" s="153"/>
      <c r="T1587" s="118" t="str">
        <f t="shared" si="492"/>
        <v/>
      </c>
      <c r="U1587" s="154"/>
      <c r="V1587" s="154"/>
      <c r="W1587" s="154"/>
      <c r="X1587" s="154"/>
      <c r="Y1587" s="154"/>
      <c r="Z1587" s="154"/>
      <c r="AA1587" s="154"/>
      <c r="AB1587" s="154"/>
      <c r="AC1587" s="154"/>
      <c r="AD1587" s="154"/>
      <c r="AE1587" s="154"/>
      <c r="AF1587" s="154"/>
      <c r="AG1587" s="63">
        <f t="shared" si="479"/>
        <v>0</v>
      </c>
      <c r="AH1587" s="56">
        <f t="shared" si="480"/>
        <v>0</v>
      </c>
      <c r="AI1587" s="56">
        <f t="shared" si="481"/>
        <v>0</v>
      </c>
      <c r="AJ1587" s="56">
        <f t="shared" si="482"/>
        <v>0</v>
      </c>
      <c r="AK1587" s="56">
        <f t="shared" si="483"/>
        <v>0</v>
      </c>
      <c r="AL1587" s="56">
        <f t="shared" si="484"/>
        <v>0</v>
      </c>
      <c r="AM1587" s="56">
        <f t="shared" si="485"/>
        <v>0</v>
      </c>
      <c r="AN1587" s="56">
        <f t="shared" si="486"/>
        <v>0</v>
      </c>
      <c r="AO1587" s="56">
        <f t="shared" si="487"/>
        <v>0</v>
      </c>
      <c r="AP1587" s="56">
        <f t="shared" si="488"/>
        <v>0</v>
      </c>
      <c r="AQ1587" s="56">
        <f t="shared" si="489"/>
        <v>0</v>
      </c>
      <c r="AR1587" s="86">
        <f t="shared" si="490"/>
        <v>0</v>
      </c>
    </row>
    <row r="1588" spans="1:44" x14ac:dyDescent="0.25">
      <c r="A1588" s="178"/>
      <c r="B1588" s="55" t="str">
        <f>_xlfn.IFNA(VLOOKUP(A1588,'Ajánlatkérő(k) adatai'!$B$4:$C$205,2,0),"")</f>
        <v/>
      </c>
      <c r="C1588" s="178"/>
      <c r="D1588" s="55" t="str">
        <f>_xlfn.IFNA(VLOOKUP(C1588,'Számlafizető(k) adatai'!$C$4:$D$203,2,0),"")</f>
        <v/>
      </c>
      <c r="E1588" s="55" t="str">
        <f>_xlfn.IFNA(VLOOKUP(C1588,'Számlafizető(k) adatai'!$C$4:$M$203,11,0),"")</f>
        <v/>
      </c>
      <c r="F1588" s="178"/>
      <c r="G1588" s="178"/>
      <c r="H1588" s="178"/>
      <c r="I1588" s="55" t="str">
        <f>IF(F1588="","",VLOOKUP(LEFT(F1588,5),'Technikai cellák'!B:C,2,0))</f>
        <v/>
      </c>
      <c r="J1588" s="55" t="str">
        <f>IF(F1588="","",VLOOKUP(I1588,'Technikai cellák'!$C$1:$D$12,2,0))</f>
        <v/>
      </c>
      <c r="K1588" s="179"/>
      <c r="L1588" s="67" t="str">
        <f t="shared" si="474"/>
        <v/>
      </c>
      <c r="M1588" s="68">
        <f t="shared" si="475"/>
        <v>0</v>
      </c>
      <c r="N1588" s="66">
        <f t="shared" si="476"/>
        <v>0</v>
      </c>
      <c r="O1588" s="152"/>
      <c r="P1588" s="172">
        <f t="shared" si="491"/>
        <v>0</v>
      </c>
      <c r="Q1588" s="69">
        <f t="shared" si="477"/>
        <v>0</v>
      </c>
      <c r="R1588" s="62">
        <f t="shared" si="478"/>
        <v>0</v>
      </c>
      <c r="S1588" s="153"/>
      <c r="T1588" s="118" t="str">
        <f t="shared" si="492"/>
        <v/>
      </c>
      <c r="U1588" s="154"/>
      <c r="V1588" s="154"/>
      <c r="W1588" s="154"/>
      <c r="X1588" s="154"/>
      <c r="Y1588" s="154"/>
      <c r="Z1588" s="154"/>
      <c r="AA1588" s="154"/>
      <c r="AB1588" s="154"/>
      <c r="AC1588" s="154"/>
      <c r="AD1588" s="154"/>
      <c r="AE1588" s="154"/>
      <c r="AF1588" s="154"/>
      <c r="AG1588" s="63">
        <f t="shared" si="479"/>
        <v>0</v>
      </c>
      <c r="AH1588" s="56">
        <f t="shared" si="480"/>
        <v>0</v>
      </c>
      <c r="AI1588" s="56">
        <f t="shared" si="481"/>
        <v>0</v>
      </c>
      <c r="AJ1588" s="56">
        <f t="shared" si="482"/>
        <v>0</v>
      </c>
      <c r="AK1588" s="56">
        <f t="shared" si="483"/>
        <v>0</v>
      </c>
      <c r="AL1588" s="56">
        <f t="shared" si="484"/>
        <v>0</v>
      </c>
      <c r="AM1588" s="56">
        <f t="shared" si="485"/>
        <v>0</v>
      </c>
      <c r="AN1588" s="56">
        <f t="shared" si="486"/>
        <v>0</v>
      </c>
      <c r="AO1588" s="56">
        <f t="shared" si="487"/>
        <v>0</v>
      </c>
      <c r="AP1588" s="56">
        <f t="shared" si="488"/>
        <v>0</v>
      </c>
      <c r="AQ1588" s="56">
        <f t="shared" si="489"/>
        <v>0</v>
      </c>
      <c r="AR1588" s="86">
        <f t="shared" si="490"/>
        <v>0</v>
      </c>
    </row>
    <row r="1589" spans="1:44" x14ac:dyDescent="0.25">
      <c r="A1589" s="178"/>
      <c r="B1589" s="55" t="str">
        <f>_xlfn.IFNA(VLOOKUP(A1589,'Ajánlatkérő(k) adatai'!$B$4:$C$205,2,0),"")</f>
        <v/>
      </c>
      <c r="C1589" s="178"/>
      <c r="D1589" s="55" t="str">
        <f>_xlfn.IFNA(VLOOKUP(C1589,'Számlafizető(k) adatai'!$C$4:$D$203,2,0),"")</f>
        <v/>
      </c>
      <c r="E1589" s="55" t="str">
        <f>_xlfn.IFNA(VLOOKUP(C1589,'Számlafizető(k) adatai'!$C$4:$M$203,11,0),"")</f>
        <v/>
      </c>
      <c r="F1589" s="178"/>
      <c r="G1589" s="178"/>
      <c r="H1589" s="178"/>
      <c r="I1589" s="55" t="str">
        <f>IF(F1589="","",VLOOKUP(LEFT(F1589,5),'Technikai cellák'!B:C,2,0))</f>
        <v/>
      </c>
      <c r="J1589" s="55" t="str">
        <f>IF(F1589="","",VLOOKUP(I1589,'Technikai cellák'!$C$1:$D$12,2,0))</f>
        <v/>
      </c>
      <c r="K1589" s="179"/>
      <c r="L1589" s="67" t="str">
        <f t="shared" ref="L1589:L1652" si="493">IF(K1589="","",IF(K1589&lt;20,"20 alatti",IF(K1589&lt;100,"20-99",IF(K1589&lt;500,"100-500","500-"))))</f>
        <v/>
      </c>
      <c r="M1589" s="68">
        <f t="shared" ref="M1589:M1652" si="494">ROUND(IF(L1589="20 alatti",K1589*1,0),0)</f>
        <v>0</v>
      </c>
      <c r="N1589" s="66">
        <f t="shared" ref="N1589:N1652" si="495">ROUND(IF(L1589="20-99",K1589*10.5,0),0)</f>
        <v>0</v>
      </c>
      <c r="O1589" s="152"/>
      <c r="P1589" s="172">
        <f t="shared" si="491"/>
        <v>0</v>
      </c>
      <c r="Q1589" s="69">
        <f t="shared" ref="Q1589:Q1652" si="496">ROUND(R1589*$F$10,0)</f>
        <v>0</v>
      </c>
      <c r="R1589" s="62">
        <f t="shared" si="478"/>
        <v>0</v>
      </c>
      <c r="S1589" s="153"/>
      <c r="T1589" s="118" t="str">
        <f t="shared" si="492"/>
        <v/>
      </c>
      <c r="U1589" s="154"/>
      <c r="V1589" s="154"/>
      <c r="W1589" s="154"/>
      <c r="X1589" s="154"/>
      <c r="Y1589" s="154"/>
      <c r="Z1589" s="154"/>
      <c r="AA1589" s="154"/>
      <c r="AB1589" s="154"/>
      <c r="AC1589" s="154"/>
      <c r="AD1589" s="154"/>
      <c r="AE1589" s="154"/>
      <c r="AF1589" s="154"/>
      <c r="AG1589" s="63">
        <f t="shared" si="479"/>
        <v>0</v>
      </c>
      <c r="AH1589" s="56">
        <f t="shared" si="480"/>
        <v>0</v>
      </c>
      <c r="AI1589" s="56">
        <f t="shared" si="481"/>
        <v>0</v>
      </c>
      <c r="AJ1589" s="56">
        <f t="shared" si="482"/>
        <v>0</v>
      </c>
      <c r="AK1589" s="56">
        <f t="shared" si="483"/>
        <v>0</v>
      </c>
      <c r="AL1589" s="56">
        <f t="shared" si="484"/>
        <v>0</v>
      </c>
      <c r="AM1589" s="56">
        <f t="shared" si="485"/>
        <v>0</v>
      </c>
      <c r="AN1589" s="56">
        <f t="shared" si="486"/>
        <v>0</v>
      </c>
      <c r="AO1589" s="56">
        <f t="shared" si="487"/>
        <v>0</v>
      </c>
      <c r="AP1589" s="56">
        <f t="shared" si="488"/>
        <v>0</v>
      </c>
      <c r="AQ1589" s="56">
        <f t="shared" si="489"/>
        <v>0</v>
      </c>
      <c r="AR1589" s="86">
        <f t="shared" si="490"/>
        <v>0</v>
      </c>
    </row>
    <row r="1590" spans="1:44" x14ac:dyDescent="0.25">
      <c r="A1590" s="178"/>
      <c r="B1590" s="55" t="str">
        <f>_xlfn.IFNA(VLOOKUP(A1590,'Ajánlatkérő(k) adatai'!$B$4:$C$205,2,0),"")</f>
        <v/>
      </c>
      <c r="C1590" s="178"/>
      <c r="D1590" s="55" t="str">
        <f>_xlfn.IFNA(VLOOKUP(C1590,'Számlafizető(k) adatai'!$C$4:$D$203,2,0),"")</f>
        <v/>
      </c>
      <c r="E1590" s="55" t="str">
        <f>_xlfn.IFNA(VLOOKUP(C1590,'Számlafizető(k) adatai'!$C$4:$M$203,11,0),"")</f>
        <v/>
      </c>
      <c r="F1590" s="178"/>
      <c r="G1590" s="178"/>
      <c r="H1590" s="178"/>
      <c r="I1590" s="55" t="str">
        <f>IF(F1590="","",VLOOKUP(LEFT(F1590,5),'Technikai cellák'!B:C,2,0))</f>
        <v/>
      </c>
      <c r="J1590" s="55" t="str">
        <f>IF(F1590="","",VLOOKUP(I1590,'Technikai cellák'!$C$1:$D$12,2,0))</f>
        <v/>
      </c>
      <c r="K1590" s="179"/>
      <c r="L1590" s="67" t="str">
        <f t="shared" si="493"/>
        <v/>
      </c>
      <c r="M1590" s="68">
        <f t="shared" si="494"/>
        <v>0</v>
      </c>
      <c r="N1590" s="66">
        <f t="shared" si="495"/>
        <v>0</v>
      </c>
      <c r="O1590" s="152"/>
      <c r="P1590" s="172">
        <f t="shared" si="491"/>
        <v>0</v>
      </c>
      <c r="Q1590" s="69">
        <f t="shared" si="496"/>
        <v>0</v>
      </c>
      <c r="R1590" s="62">
        <f t="shared" si="478"/>
        <v>0</v>
      </c>
      <c r="S1590" s="153"/>
      <c r="T1590" s="118" t="str">
        <f t="shared" si="492"/>
        <v/>
      </c>
      <c r="U1590" s="154"/>
      <c r="V1590" s="154"/>
      <c r="W1590" s="154"/>
      <c r="X1590" s="154"/>
      <c r="Y1590" s="154"/>
      <c r="Z1590" s="154"/>
      <c r="AA1590" s="154"/>
      <c r="AB1590" s="154"/>
      <c r="AC1590" s="154"/>
      <c r="AD1590" s="154"/>
      <c r="AE1590" s="154"/>
      <c r="AF1590" s="154"/>
      <c r="AG1590" s="63">
        <f t="shared" si="479"/>
        <v>0</v>
      </c>
      <c r="AH1590" s="56">
        <f t="shared" si="480"/>
        <v>0</v>
      </c>
      <c r="AI1590" s="56">
        <f t="shared" si="481"/>
        <v>0</v>
      </c>
      <c r="AJ1590" s="56">
        <f t="shared" si="482"/>
        <v>0</v>
      </c>
      <c r="AK1590" s="56">
        <f t="shared" si="483"/>
        <v>0</v>
      </c>
      <c r="AL1590" s="56">
        <f t="shared" si="484"/>
        <v>0</v>
      </c>
      <c r="AM1590" s="56">
        <f t="shared" si="485"/>
        <v>0</v>
      </c>
      <c r="AN1590" s="56">
        <f t="shared" si="486"/>
        <v>0</v>
      </c>
      <c r="AO1590" s="56">
        <f t="shared" si="487"/>
        <v>0</v>
      </c>
      <c r="AP1590" s="56">
        <f t="shared" si="488"/>
        <v>0</v>
      </c>
      <c r="AQ1590" s="56">
        <f t="shared" si="489"/>
        <v>0</v>
      </c>
      <c r="AR1590" s="86">
        <f t="shared" si="490"/>
        <v>0</v>
      </c>
    </row>
    <row r="1591" spans="1:44" x14ac:dyDescent="0.25">
      <c r="A1591" s="178"/>
      <c r="B1591" s="55" t="str">
        <f>_xlfn.IFNA(VLOOKUP(A1591,'Ajánlatkérő(k) adatai'!$B$4:$C$205,2,0),"")</f>
        <v/>
      </c>
      <c r="C1591" s="178"/>
      <c r="D1591" s="55" t="str">
        <f>_xlfn.IFNA(VLOOKUP(C1591,'Számlafizető(k) adatai'!$C$4:$D$203,2,0),"")</f>
        <v/>
      </c>
      <c r="E1591" s="55" t="str">
        <f>_xlfn.IFNA(VLOOKUP(C1591,'Számlafizető(k) adatai'!$C$4:$M$203,11,0),"")</f>
        <v/>
      </c>
      <c r="F1591" s="178"/>
      <c r="G1591" s="178"/>
      <c r="H1591" s="178"/>
      <c r="I1591" s="55" t="str">
        <f>IF(F1591="","",VLOOKUP(LEFT(F1591,5),'Technikai cellák'!B:C,2,0))</f>
        <v/>
      </c>
      <c r="J1591" s="55" t="str">
        <f>IF(F1591="","",VLOOKUP(I1591,'Technikai cellák'!$C$1:$D$12,2,0))</f>
        <v/>
      </c>
      <c r="K1591" s="179"/>
      <c r="L1591" s="67" t="str">
        <f t="shared" si="493"/>
        <v/>
      </c>
      <c r="M1591" s="68">
        <f t="shared" si="494"/>
        <v>0</v>
      </c>
      <c r="N1591" s="66">
        <f t="shared" si="495"/>
        <v>0</v>
      </c>
      <c r="O1591" s="152"/>
      <c r="P1591" s="172">
        <f t="shared" si="491"/>
        <v>0</v>
      </c>
      <c r="Q1591" s="69">
        <f t="shared" si="496"/>
        <v>0</v>
      </c>
      <c r="R1591" s="62">
        <f t="shared" si="478"/>
        <v>0</v>
      </c>
      <c r="S1591" s="153"/>
      <c r="T1591" s="118" t="str">
        <f t="shared" si="492"/>
        <v/>
      </c>
      <c r="U1591" s="154"/>
      <c r="V1591" s="154"/>
      <c r="W1591" s="154"/>
      <c r="X1591" s="154"/>
      <c r="Y1591" s="154"/>
      <c r="Z1591" s="154"/>
      <c r="AA1591" s="154"/>
      <c r="AB1591" s="154"/>
      <c r="AC1591" s="154"/>
      <c r="AD1591" s="154"/>
      <c r="AE1591" s="154"/>
      <c r="AF1591" s="154"/>
      <c r="AG1591" s="63">
        <f t="shared" si="479"/>
        <v>0</v>
      </c>
      <c r="AH1591" s="56">
        <f t="shared" si="480"/>
        <v>0</v>
      </c>
      <c r="AI1591" s="56">
        <f t="shared" si="481"/>
        <v>0</v>
      </c>
      <c r="AJ1591" s="56">
        <f t="shared" si="482"/>
        <v>0</v>
      </c>
      <c r="AK1591" s="56">
        <f t="shared" si="483"/>
        <v>0</v>
      </c>
      <c r="AL1591" s="56">
        <f t="shared" si="484"/>
        <v>0</v>
      </c>
      <c r="AM1591" s="56">
        <f t="shared" si="485"/>
        <v>0</v>
      </c>
      <c r="AN1591" s="56">
        <f t="shared" si="486"/>
        <v>0</v>
      </c>
      <c r="AO1591" s="56">
        <f t="shared" si="487"/>
        <v>0</v>
      </c>
      <c r="AP1591" s="56">
        <f t="shared" si="488"/>
        <v>0</v>
      </c>
      <c r="AQ1591" s="56">
        <f t="shared" si="489"/>
        <v>0</v>
      </c>
      <c r="AR1591" s="86">
        <f t="shared" si="490"/>
        <v>0</v>
      </c>
    </row>
    <row r="1592" spans="1:44" x14ac:dyDescent="0.25">
      <c r="A1592" s="178"/>
      <c r="B1592" s="55" t="str">
        <f>_xlfn.IFNA(VLOOKUP(A1592,'Ajánlatkérő(k) adatai'!$B$4:$C$205,2,0),"")</f>
        <v/>
      </c>
      <c r="C1592" s="178"/>
      <c r="D1592" s="55" t="str">
        <f>_xlfn.IFNA(VLOOKUP(C1592,'Számlafizető(k) adatai'!$C$4:$D$203,2,0),"")</f>
        <v/>
      </c>
      <c r="E1592" s="55" t="str">
        <f>_xlfn.IFNA(VLOOKUP(C1592,'Számlafizető(k) adatai'!$C$4:$M$203,11,0),"")</f>
        <v/>
      </c>
      <c r="F1592" s="178"/>
      <c r="G1592" s="178"/>
      <c r="H1592" s="178"/>
      <c r="I1592" s="55" t="str">
        <f>IF(F1592="","",VLOOKUP(LEFT(F1592,5),'Technikai cellák'!B:C,2,0))</f>
        <v/>
      </c>
      <c r="J1592" s="55" t="str">
        <f>IF(F1592="","",VLOOKUP(I1592,'Technikai cellák'!$C$1:$D$12,2,0))</f>
        <v/>
      </c>
      <c r="K1592" s="179"/>
      <c r="L1592" s="67" t="str">
        <f t="shared" si="493"/>
        <v/>
      </c>
      <c r="M1592" s="68">
        <f t="shared" si="494"/>
        <v>0</v>
      </c>
      <c r="N1592" s="66">
        <f t="shared" si="495"/>
        <v>0</v>
      </c>
      <c r="O1592" s="152"/>
      <c r="P1592" s="172">
        <f t="shared" si="491"/>
        <v>0</v>
      </c>
      <c r="Q1592" s="69">
        <f t="shared" si="496"/>
        <v>0</v>
      </c>
      <c r="R1592" s="62">
        <f t="shared" si="478"/>
        <v>0</v>
      </c>
      <c r="S1592" s="153"/>
      <c r="T1592" s="118" t="str">
        <f t="shared" si="492"/>
        <v/>
      </c>
      <c r="U1592" s="154"/>
      <c r="V1592" s="154"/>
      <c r="W1592" s="154"/>
      <c r="X1592" s="154"/>
      <c r="Y1592" s="154"/>
      <c r="Z1592" s="154"/>
      <c r="AA1592" s="154"/>
      <c r="AB1592" s="154"/>
      <c r="AC1592" s="154"/>
      <c r="AD1592" s="154"/>
      <c r="AE1592" s="154"/>
      <c r="AF1592" s="154"/>
      <c r="AG1592" s="63">
        <f t="shared" si="479"/>
        <v>0</v>
      </c>
      <c r="AH1592" s="56">
        <f t="shared" si="480"/>
        <v>0</v>
      </c>
      <c r="AI1592" s="56">
        <f t="shared" si="481"/>
        <v>0</v>
      </c>
      <c r="AJ1592" s="56">
        <f t="shared" si="482"/>
        <v>0</v>
      </c>
      <c r="AK1592" s="56">
        <f t="shared" si="483"/>
        <v>0</v>
      </c>
      <c r="AL1592" s="56">
        <f t="shared" si="484"/>
        <v>0</v>
      </c>
      <c r="AM1592" s="56">
        <f t="shared" si="485"/>
        <v>0</v>
      </c>
      <c r="AN1592" s="56">
        <f t="shared" si="486"/>
        <v>0</v>
      </c>
      <c r="AO1592" s="56">
        <f t="shared" si="487"/>
        <v>0</v>
      </c>
      <c r="AP1592" s="56">
        <f t="shared" si="488"/>
        <v>0</v>
      </c>
      <c r="AQ1592" s="56">
        <f t="shared" si="489"/>
        <v>0</v>
      </c>
      <c r="AR1592" s="86">
        <f t="shared" si="490"/>
        <v>0</v>
      </c>
    </row>
    <row r="1593" spans="1:44" x14ac:dyDescent="0.25">
      <c r="A1593" s="178"/>
      <c r="B1593" s="55" t="str">
        <f>_xlfn.IFNA(VLOOKUP(A1593,'Ajánlatkérő(k) adatai'!$B$4:$C$205,2,0),"")</f>
        <v/>
      </c>
      <c r="C1593" s="178"/>
      <c r="D1593" s="55" t="str">
        <f>_xlfn.IFNA(VLOOKUP(C1593,'Számlafizető(k) adatai'!$C$4:$D$203,2,0),"")</f>
        <v/>
      </c>
      <c r="E1593" s="55" t="str">
        <f>_xlfn.IFNA(VLOOKUP(C1593,'Számlafizető(k) adatai'!$C$4:$M$203,11,0),"")</f>
        <v/>
      </c>
      <c r="F1593" s="178"/>
      <c r="G1593" s="178"/>
      <c r="H1593" s="178"/>
      <c r="I1593" s="55" t="str">
        <f>IF(F1593="","",VLOOKUP(LEFT(F1593,5),'Technikai cellák'!B:C,2,0))</f>
        <v/>
      </c>
      <c r="J1593" s="55" t="str">
        <f>IF(F1593="","",VLOOKUP(I1593,'Technikai cellák'!$C$1:$D$12,2,0))</f>
        <v/>
      </c>
      <c r="K1593" s="179"/>
      <c r="L1593" s="67" t="str">
        <f t="shared" si="493"/>
        <v/>
      </c>
      <c r="M1593" s="68">
        <f t="shared" si="494"/>
        <v>0</v>
      </c>
      <c r="N1593" s="66">
        <f t="shared" si="495"/>
        <v>0</v>
      </c>
      <c r="O1593" s="152"/>
      <c r="P1593" s="172">
        <f t="shared" si="491"/>
        <v>0</v>
      </c>
      <c r="Q1593" s="69">
        <f t="shared" si="496"/>
        <v>0</v>
      </c>
      <c r="R1593" s="62">
        <f t="shared" si="478"/>
        <v>0</v>
      </c>
      <c r="S1593" s="153"/>
      <c r="T1593" s="118" t="str">
        <f t="shared" si="492"/>
        <v/>
      </c>
      <c r="U1593" s="154"/>
      <c r="V1593" s="154"/>
      <c r="W1593" s="154"/>
      <c r="X1593" s="154"/>
      <c r="Y1593" s="154"/>
      <c r="Z1593" s="154"/>
      <c r="AA1593" s="154"/>
      <c r="AB1593" s="154"/>
      <c r="AC1593" s="154"/>
      <c r="AD1593" s="154"/>
      <c r="AE1593" s="154"/>
      <c r="AF1593" s="154"/>
      <c r="AG1593" s="63">
        <f t="shared" si="479"/>
        <v>0</v>
      </c>
      <c r="AH1593" s="56">
        <f t="shared" si="480"/>
        <v>0</v>
      </c>
      <c r="AI1593" s="56">
        <f t="shared" si="481"/>
        <v>0</v>
      </c>
      <c r="AJ1593" s="56">
        <f t="shared" si="482"/>
        <v>0</v>
      </c>
      <c r="AK1593" s="56">
        <f t="shared" si="483"/>
        <v>0</v>
      </c>
      <c r="AL1593" s="56">
        <f t="shared" si="484"/>
        <v>0</v>
      </c>
      <c r="AM1593" s="56">
        <f t="shared" si="485"/>
        <v>0</v>
      </c>
      <c r="AN1593" s="56">
        <f t="shared" si="486"/>
        <v>0</v>
      </c>
      <c r="AO1593" s="56">
        <f t="shared" si="487"/>
        <v>0</v>
      </c>
      <c r="AP1593" s="56">
        <f t="shared" si="488"/>
        <v>0</v>
      </c>
      <c r="AQ1593" s="56">
        <f t="shared" si="489"/>
        <v>0</v>
      </c>
      <c r="AR1593" s="86">
        <f t="shared" si="490"/>
        <v>0</v>
      </c>
    </row>
    <row r="1594" spans="1:44" x14ac:dyDescent="0.25">
      <c r="A1594" s="178"/>
      <c r="B1594" s="55" t="str">
        <f>_xlfn.IFNA(VLOOKUP(A1594,'Ajánlatkérő(k) adatai'!$B$4:$C$205,2,0),"")</f>
        <v/>
      </c>
      <c r="C1594" s="178"/>
      <c r="D1594" s="55" t="str">
        <f>_xlfn.IFNA(VLOOKUP(C1594,'Számlafizető(k) adatai'!$C$4:$D$203,2,0),"")</f>
        <v/>
      </c>
      <c r="E1594" s="55" t="str">
        <f>_xlfn.IFNA(VLOOKUP(C1594,'Számlafizető(k) adatai'!$C$4:$M$203,11,0),"")</f>
        <v/>
      </c>
      <c r="F1594" s="178"/>
      <c r="G1594" s="178"/>
      <c r="H1594" s="178"/>
      <c r="I1594" s="55" t="str">
        <f>IF(F1594="","",VLOOKUP(LEFT(F1594,5),'Technikai cellák'!B:C,2,0))</f>
        <v/>
      </c>
      <c r="J1594" s="55" t="str">
        <f>IF(F1594="","",VLOOKUP(I1594,'Technikai cellák'!$C$1:$D$12,2,0))</f>
        <v/>
      </c>
      <c r="K1594" s="179"/>
      <c r="L1594" s="67" t="str">
        <f t="shared" si="493"/>
        <v/>
      </c>
      <c r="M1594" s="68">
        <f t="shared" si="494"/>
        <v>0</v>
      </c>
      <c r="N1594" s="66">
        <f t="shared" si="495"/>
        <v>0</v>
      </c>
      <c r="O1594" s="152"/>
      <c r="P1594" s="172">
        <f t="shared" si="491"/>
        <v>0</v>
      </c>
      <c r="Q1594" s="69">
        <f t="shared" si="496"/>
        <v>0</v>
      </c>
      <c r="R1594" s="62">
        <f t="shared" si="478"/>
        <v>0</v>
      </c>
      <c r="S1594" s="153"/>
      <c r="T1594" s="118" t="str">
        <f t="shared" si="492"/>
        <v/>
      </c>
      <c r="U1594" s="154"/>
      <c r="V1594" s="154"/>
      <c r="W1594" s="154"/>
      <c r="X1594" s="154"/>
      <c r="Y1594" s="154"/>
      <c r="Z1594" s="154"/>
      <c r="AA1594" s="154"/>
      <c r="AB1594" s="154"/>
      <c r="AC1594" s="154"/>
      <c r="AD1594" s="154"/>
      <c r="AE1594" s="154"/>
      <c r="AF1594" s="154"/>
      <c r="AG1594" s="63">
        <f t="shared" si="479"/>
        <v>0</v>
      </c>
      <c r="AH1594" s="56">
        <f t="shared" si="480"/>
        <v>0</v>
      </c>
      <c r="AI1594" s="56">
        <f t="shared" si="481"/>
        <v>0</v>
      </c>
      <c r="AJ1594" s="56">
        <f t="shared" si="482"/>
        <v>0</v>
      </c>
      <c r="AK1594" s="56">
        <f t="shared" si="483"/>
        <v>0</v>
      </c>
      <c r="AL1594" s="56">
        <f t="shared" si="484"/>
        <v>0</v>
      </c>
      <c r="AM1594" s="56">
        <f t="shared" si="485"/>
        <v>0</v>
      </c>
      <c r="AN1594" s="56">
        <f t="shared" si="486"/>
        <v>0</v>
      </c>
      <c r="AO1594" s="56">
        <f t="shared" si="487"/>
        <v>0</v>
      </c>
      <c r="AP1594" s="56">
        <f t="shared" si="488"/>
        <v>0</v>
      </c>
      <c r="AQ1594" s="56">
        <f t="shared" si="489"/>
        <v>0</v>
      </c>
      <c r="AR1594" s="86">
        <f t="shared" si="490"/>
        <v>0</v>
      </c>
    </row>
    <row r="1595" spans="1:44" x14ac:dyDescent="0.25">
      <c r="A1595" s="178"/>
      <c r="B1595" s="55" t="str">
        <f>_xlfn.IFNA(VLOOKUP(A1595,'Ajánlatkérő(k) adatai'!$B$4:$C$205,2,0),"")</f>
        <v/>
      </c>
      <c r="C1595" s="178"/>
      <c r="D1595" s="55" t="str">
        <f>_xlfn.IFNA(VLOOKUP(C1595,'Számlafizető(k) adatai'!$C$4:$D$203,2,0),"")</f>
        <v/>
      </c>
      <c r="E1595" s="55" t="str">
        <f>_xlfn.IFNA(VLOOKUP(C1595,'Számlafizető(k) adatai'!$C$4:$M$203,11,0),"")</f>
        <v/>
      </c>
      <c r="F1595" s="178"/>
      <c r="G1595" s="178"/>
      <c r="H1595" s="178"/>
      <c r="I1595" s="55" t="str">
        <f>IF(F1595="","",VLOOKUP(LEFT(F1595,5),'Technikai cellák'!B:C,2,0))</f>
        <v/>
      </c>
      <c r="J1595" s="55" t="str">
        <f>IF(F1595="","",VLOOKUP(I1595,'Technikai cellák'!$C$1:$D$12,2,0))</f>
        <v/>
      </c>
      <c r="K1595" s="179"/>
      <c r="L1595" s="67" t="str">
        <f t="shared" si="493"/>
        <v/>
      </c>
      <c r="M1595" s="68">
        <f t="shared" si="494"/>
        <v>0</v>
      </c>
      <c r="N1595" s="66">
        <f t="shared" si="495"/>
        <v>0</v>
      </c>
      <c r="O1595" s="152"/>
      <c r="P1595" s="172">
        <f t="shared" si="491"/>
        <v>0</v>
      </c>
      <c r="Q1595" s="69">
        <f t="shared" si="496"/>
        <v>0</v>
      </c>
      <c r="R1595" s="62">
        <f t="shared" si="478"/>
        <v>0</v>
      </c>
      <c r="S1595" s="153"/>
      <c r="T1595" s="118" t="str">
        <f t="shared" si="492"/>
        <v/>
      </c>
      <c r="U1595" s="154"/>
      <c r="V1595" s="154"/>
      <c r="W1595" s="154"/>
      <c r="X1595" s="154"/>
      <c r="Y1595" s="154"/>
      <c r="Z1595" s="154"/>
      <c r="AA1595" s="154"/>
      <c r="AB1595" s="154"/>
      <c r="AC1595" s="154"/>
      <c r="AD1595" s="154"/>
      <c r="AE1595" s="154"/>
      <c r="AF1595" s="154"/>
      <c r="AG1595" s="63">
        <f t="shared" si="479"/>
        <v>0</v>
      </c>
      <c r="AH1595" s="56">
        <f t="shared" si="480"/>
        <v>0</v>
      </c>
      <c r="AI1595" s="56">
        <f t="shared" si="481"/>
        <v>0</v>
      </c>
      <c r="AJ1595" s="56">
        <f t="shared" si="482"/>
        <v>0</v>
      </c>
      <c r="AK1595" s="56">
        <f t="shared" si="483"/>
        <v>0</v>
      </c>
      <c r="AL1595" s="56">
        <f t="shared" si="484"/>
        <v>0</v>
      </c>
      <c r="AM1595" s="56">
        <f t="shared" si="485"/>
        <v>0</v>
      </c>
      <c r="AN1595" s="56">
        <f t="shared" si="486"/>
        <v>0</v>
      </c>
      <c r="AO1595" s="56">
        <f t="shared" si="487"/>
        <v>0</v>
      </c>
      <c r="AP1595" s="56">
        <f t="shared" si="488"/>
        <v>0</v>
      </c>
      <c r="AQ1595" s="56">
        <f t="shared" si="489"/>
        <v>0</v>
      </c>
      <c r="AR1595" s="86">
        <f t="shared" si="490"/>
        <v>0</v>
      </c>
    </row>
    <row r="1596" spans="1:44" x14ac:dyDescent="0.25">
      <c r="A1596" s="178"/>
      <c r="B1596" s="55" t="str">
        <f>_xlfn.IFNA(VLOOKUP(A1596,'Ajánlatkérő(k) adatai'!$B$4:$C$205,2,0),"")</f>
        <v/>
      </c>
      <c r="C1596" s="178"/>
      <c r="D1596" s="55" t="str">
        <f>_xlfn.IFNA(VLOOKUP(C1596,'Számlafizető(k) adatai'!$C$4:$D$203,2,0),"")</f>
        <v/>
      </c>
      <c r="E1596" s="55" t="str">
        <f>_xlfn.IFNA(VLOOKUP(C1596,'Számlafizető(k) adatai'!$C$4:$M$203,11,0),"")</f>
        <v/>
      </c>
      <c r="F1596" s="178"/>
      <c r="G1596" s="178"/>
      <c r="H1596" s="178"/>
      <c r="I1596" s="55" t="str">
        <f>IF(F1596="","",VLOOKUP(LEFT(F1596,5),'Technikai cellák'!B:C,2,0))</f>
        <v/>
      </c>
      <c r="J1596" s="55" t="str">
        <f>IF(F1596="","",VLOOKUP(I1596,'Technikai cellák'!$C$1:$D$12,2,0))</f>
        <v/>
      </c>
      <c r="K1596" s="179"/>
      <c r="L1596" s="67" t="str">
        <f t="shared" si="493"/>
        <v/>
      </c>
      <c r="M1596" s="68">
        <f t="shared" si="494"/>
        <v>0</v>
      </c>
      <c r="N1596" s="66">
        <f t="shared" si="495"/>
        <v>0</v>
      </c>
      <c r="O1596" s="152"/>
      <c r="P1596" s="172">
        <f t="shared" si="491"/>
        <v>0</v>
      </c>
      <c r="Q1596" s="69">
        <f t="shared" si="496"/>
        <v>0</v>
      </c>
      <c r="R1596" s="62">
        <f t="shared" si="478"/>
        <v>0</v>
      </c>
      <c r="S1596" s="153"/>
      <c r="T1596" s="118" t="str">
        <f t="shared" si="492"/>
        <v/>
      </c>
      <c r="U1596" s="154"/>
      <c r="V1596" s="154"/>
      <c r="W1596" s="154"/>
      <c r="X1596" s="154"/>
      <c r="Y1596" s="154"/>
      <c r="Z1596" s="154"/>
      <c r="AA1596" s="154"/>
      <c r="AB1596" s="154"/>
      <c r="AC1596" s="154"/>
      <c r="AD1596" s="154"/>
      <c r="AE1596" s="154"/>
      <c r="AF1596" s="154"/>
      <c r="AG1596" s="63">
        <f t="shared" si="479"/>
        <v>0</v>
      </c>
      <c r="AH1596" s="56">
        <f t="shared" si="480"/>
        <v>0</v>
      </c>
      <c r="AI1596" s="56">
        <f t="shared" si="481"/>
        <v>0</v>
      </c>
      <c r="AJ1596" s="56">
        <f t="shared" si="482"/>
        <v>0</v>
      </c>
      <c r="AK1596" s="56">
        <f t="shared" si="483"/>
        <v>0</v>
      </c>
      <c r="AL1596" s="56">
        <f t="shared" si="484"/>
        <v>0</v>
      </c>
      <c r="AM1596" s="56">
        <f t="shared" si="485"/>
        <v>0</v>
      </c>
      <c r="AN1596" s="56">
        <f t="shared" si="486"/>
        <v>0</v>
      </c>
      <c r="AO1596" s="56">
        <f t="shared" si="487"/>
        <v>0</v>
      </c>
      <c r="AP1596" s="56">
        <f t="shared" si="488"/>
        <v>0</v>
      </c>
      <c r="AQ1596" s="56">
        <f t="shared" si="489"/>
        <v>0</v>
      </c>
      <c r="AR1596" s="86">
        <f t="shared" si="490"/>
        <v>0</v>
      </c>
    </row>
    <row r="1597" spans="1:44" x14ac:dyDescent="0.25">
      <c r="A1597" s="178"/>
      <c r="B1597" s="55" t="str">
        <f>_xlfn.IFNA(VLOOKUP(A1597,'Ajánlatkérő(k) adatai'!$B$4:$C$205,2,0),"")</f>
        <v/>
      </c>
      <c r="C1597" s="178"/>
      <c r="D1597" s="55" t="str">
        <f>_xlfn.IFNA(VLOOKUP(C1597,'Számlafizető(k) adatai'!$C$4:$D$203,2,0),"")</f>
        <v/>
      </c>
      <c r="E1597" s="55" t="str">
        <f>_xlfn.IFNA(VLOOKUP(C1597,'Számlafizető(k) adatai'!$C$4:$M$203,11,0),"")</f>
        <v/>
      </c>
      <c r="F1597" s="178"/>
      <c r="G1597" s="178"/>
      <c r="H1597" s="178"/>
      <c r="I1597" s="55" t="str">
        <f>IF(F1597="","",VLOOKUP(LEFT(F1597,5),'Technikai cellák'!B:C,2,0))</f>
        <v/>
      </c>
      <c r="J1597" s="55" t="str">
        <f>IF(F1597="","",VLOOKUP(I1597,'Technikai cellák'!$C$1:$D$12,2,0))</f>
        <v/>
      </c>
      <c r="K1597" s="179"/>
      <c r="L1597" s="67" t="str">
        <f t="shared" si="493"/>
        <v/>
      </c>
      <c r="M1597" s="68">
        <f t="shared" si="494"/>
        <v>0</v>
      </c>
      <c r="N1597" s="66">
        <f t="shared" si="495"/>
        <v>0</v>
      </c>
      <c r="O1597" s="152"/>
      <c r="P1597" s="172">
        <f t="shared" si="491"/>
        <v>0</v>
      </c>
      <c r="Q1597" s="69">
        <f t="shared" si="496"/>
        <v>0</v>
      </c>
      <c r="R1597" s="62">
        <f t="shared" si="478"/>
        <v>0</v>
      </c>
      <c r="S1597" s="153"/>
      <c r="T1597" s="118" t="str">
        <f t="shared" si="492"/>
        <v/>
      </c>
      <c r="U1597" s="154"/>
      <c r="V1597" s="154"/>
      <c r="W1597" s="154"/>
      <c r="X1597" s="154"/>
      <c r="Y1597" s="154"/>
      <c r="Z1597" s="154"/>
      <c r="AA1597" s="154"/>
      <c r="AB1597" s="154"/>
      <c r="AC1597" s="154"/>
      <c r="AD1597" s="154"/>
      <c r="AE1597" s="154"/>
      <c r="AF1597" s="154"/>
      <c r="AG1597" s="63">
        <f t="shared" si="479"/>
        <v>0</v>
      </c>
      <c r="AH1597" s="56">
        <f t="shared" si="480"/>
        <v>0</v>
      </c>
      <c r="AI1597" s="56">
        <f t="shared" si="481"/>
        <v>0</v>
      </c>
      <c r="AJ1597" s="56">
        <f t="shared" si="482"/>
        <v>0</v>
      </c>
      <c r="AK1597" s="56">
        <f t="shared" si="483"/>
        <v>0</v>
      </c>
      <c r="AL1597" s="56">
        <f t="shared" si="484"/>
        <v>0</v>
      </c>
      <c r="AM1597" s="56">
        <f t="shared" si="485"/>
        <v>0</v>
      </c>
      <c r="AN1597" s="56">
        <f t="shared" si="486"/>
        <v>0</v>
      </c>
      <c r="AO1597" s="56">
        <f t="shared" si="487"/>
        <v>0</v>
      </c>
      <c r="AP1597" s="56">
        <f t="shared" si="488"/>
        <v>0</v>
      </c>
      <c r="AQ1597" s="56">
        <f t="shared" si="489"/>
        <v>0</v>
      </c>
      <c r="AR1597" s="86">
        <f t="shared" si="490"/>
        <v>0</v>
      </c>
    </row>
    <row r="1598" spans="1:44" x14ac:dyDescent="0.25">
      <c r="A1598" s="178"/>
      <c r="B1598" s="55" t="str">
        <f>_xlfn.IFNA(VLOOKUP(A1598,'Ajánlatkérő(k) adatai'!$B$4:$C$205,2,0),"")</f>
        <v/>
      </c>
      <c r="C1598" s="178"/>
      <c r="D1598" s="55" t="str">
        <f>_xlfn.IFNA(VLOOKUP(C1598,'Számlafizető(k) adatai'!$C$4:$D$203,2,0),"")</f>
        <v/>
      </c>
      <c r="E1598" s="55" t="str">
        <f>_xlfn.IFNA(VLOOKUP(C1598,'Számlafizető(k) adatai'!$C$4:$M$203,11,0),"")</f>
        <v/>
      </c>
      <c r="F1598" s="178"/>
      <c r="G1598" s="178"/>
      <c r="H1598" s="178"/>
      <c r="I1598" s="55" t="str">
        <f>IF(F1598="","",VLOOKUP(LEFT(F1598,5),'Technikai cellák'!B:C,2,0))</f>
        <v/>
      </c>
      <c r="J1598" s="55" t="str">
        <f>IF(F1598="","",VLOOKUP(I1598,'Technikai cellák'!$C$1:$D$12,2,0))</f>
        <v/>
      </c>
      <c r="K1598" s="179"/>
      <c r="L1598" s="67" t="str">
        <f t="shared" si="493"/>
        <v/>
      </c>
      <c r="M1598" s="68">
        <f t="shared" si="494"/>
        <v>0</v>
      </c>
      <c r="N1598" s="66">
        <f t="shared" si="495"/>
        <v>0</v>
      </c>
      <c r="O1598" s="152"/>
      <c r="P1598" s="172">
        <f t="shared" si="491"/>
        <v>0</v>
      </c>
      <c r="Q1598" s="69">
        <f t="shared" si="496"/>
        <v>0</v>
      </c>
      <c r="R1598" s="62">
        <f t="shared" si="478"/>
        <v>0</v>
      </c>
      <c r="S1598" s="153"/>
      <c r="T1598" s="118" t="str">
        <f t="shared" si="492"/>
        <v/>
      </c>
      <c r="U1598" s="154"/>
      <c r="V1598" s="154"/>
      <c r="W1598" s="154"/>
      <c r="X1598" s="154"/>
      <c r="Y1598" s="154"/>
      <c r="Z1598" s="154"/>
      <c r="AA1598" s="154"/>
      <c r="AB1598" s="154"/>
      <c r="AC1598" s="154"/>
      <c r="AD1598" s="154"/>
      <c r="AE1598" s="154"/>
      <c r="AF1598" s="154"/>
      <c r="AG1598" s="63">
        <f t="shared" si="479"/>
        <v>0</v>
      </c>
      <c r="AH1598" s="56">
        <f t="shared" si="480"/>
        <v>0</v>
      </c>
      <c r="AI1598" s="56">
        <f t="shared" si="481"/>
        <v>0</v>
      </c>
      <c r="AJ1598" s="56">
        <f t="shared" si="482"/>
        <v>0</v>
      </c>
      <c r="AK1598" s="56">
        <f t="shared" si="483"/>
        <v>0</v>
      </c>
      <c r="AL1598" s="56">
        <f t="shared" si="484"/>
        <v>0</v>
      </c>
      <c r="AM1598" s="56">
        <f t="shared" si="485"/>
        <v>0</v>
      </c>
      <c r="AN1598" s="56">
        <f t="shared" si="486"/>
        <v>0</v>
      </c>
      <c r="AO1598" s="56">
        <f t="shared" si="487"/>
        <v>0</v>
      </c>
      <c r="AP1598" s="56">
        <f t="shared" si="488"/>
        <v>0</v>
      </c>
      <c r="AQ1598" s="56">
        <f t="shared" si="489"/>
        <v>0</v>
      </c>
      <c r="AR1598" s="86">
        <f t="shared" si="490"/>
        <v>0</v>
      </c>
    </row>
    <row r="1599" spans="1:44" x14ac:dyDescent="0.25">
      <c r="A1599" s="178"/>
      <c r="B1599" s="55" t="str">
        <f>_xlfn.IFNA(VLOOKUP(A1599,'Ajánlatkérő(k) adatai'!$B$4:$C$205,2,0),"")</f>
        <v/>
      </c>
      <c r="C1599" s="178"/>
      <c r="D1599" s="55" t="str">
        <f>_xlfn.IFNA(VLOOKUP(C1599,'Számlafizető(k) adatai'!$C$4:$D$203,2,0),"")</f>
        <v/>
      </c>
      <c r="E1599" s="55" t="str">
        <f>_xlfn.IFNA(VLOOKUP(C1599,'Számlafizető(k) adatai'!$C$4:$M$203,11,0),"")</f>
        <v/>
      </c>
      <c r="F1599" s="178"/>
      <c r="G1599" s="178"/>
      <c r="H1599" s="178"/>
      <c r="I1599" s="55" t="str">
        <f>IF(F1599="","",VLOOKUP(LEFT(F1599,5),'Technikai cellák'!B:C,2,0))</f>
        <v/>
      </c>
      <c r="J1599" s="55" t="str">
        <f>IF(F1599="","",VLOOKUP(I1599,'Technikai cellák'!$C$1:$D$12,2,0))</f>
        <v/>
      </c>
      <c r="K1599" s="179"/>
      <c r="L1599" s="67" t="str">
        <f t="shared" si="493"/>
        <v/>
      </c>
      <c r="M1599" s="68">
        <f t="shared" si="494"/>
        <v>0</v>
      </c>
      <c r="N1599" s="66">
        <f t="shared" si="495"/>
        <v>0</v>
      </c>
      <c r="O1599" s="152"/>
      <c r="P1599" s="172">
        <f t="shared" si="491"/>
        <v>0</v>
      </c>
      <c r="Q1599" s="69">
        <f t="shared" si="496"/>
        <v>0</v>
      </c>
      <c r="R1599" s="62">
        <f t="shared" si="478"/>
        <v>0</v>
      </c>
      <c r="S1599" s="153"/>
      <c r="T1599" s="118" t="str">
        <f t="shared" si="492"/>
        <v/>
      </c>
      <c r="U1599" s="154"/>
      <c r="V1599" s="154"/>
      <c r="W1599" s="154"/>
      <c r="X1599" s="154"/>
      <c r="Y1599" s="154"/>
      <c r="Z1599" s="154"/>
      <c r="AA1599" s="154"/>
      <c r="AB1599" s="154"/>
      <c r="AC1599" s="154"/>
      <c r="AD1599" s="154"/>
      <c r="AE1599" s="154"/>
      <c r="AF1599" s="154"/>
      <c r="AG1599" s="63">
        <f t="shared" si="479"/>
        <v>0</v>
      </c>
      <c r="AH1599" s="56">
        <f t="shared" si="480"/>
        <v>0</v>
      </c>
      <c r="AI1599" s="56">
        <f t="shared" si="481"/>
        <v>0</v>
      </c>
      <c r="AJ1599" s="56">
        <f t="shared" si="482"/>
        <v>0</v>
      </c>
      <c r="AK1599" s="56">
        <f t="shared" si="483"/>
        <v>0</v>
      </c>
      <c r="AL1599" s="56">
        <f t="shared" si="484"/>
        <v>0</v>
      </c>
      <c r="AM1599" s="56">
        <f t="shared" si="485"/>
        <v>0</v>
      </c>
      <c r="AN1599" s="56">
        <f t="shared" si="486"/>
        <v>0</v>
      </c>
      <c r="AO1599" s="56">
        <f t="shared" si="487"/>
        <v>0</v>
      </c>
      <c r="AP1599" s="56">
        <f t="shared" si="488"/>
        <v>0</v>
      </c>
      <c r="AQ1599" s="56">
        <f t="shared" si="489"/>
        <v>0</v>
      </c>
      <c r="AR1599" s="86">
        <f t="shared" si="490"/>
        <v>0</v>
      </c>
    </row>
    <row r="1600" spans="1:44" x14ac:dyDescent="0.25">
      <c r="A1600" s="178"/>
      <c r="B1600" s="55" t="str">
        <f>_xlfn.IFNA(VLOOKUP(A1600,'Ajánlatkérő(k) adatai'!$B$4:$C$205,2,0),"")</f>
        <v/>
      </c>
      <c r="C1600" s="178"/>
      <c r="D1600" s="55" t="str">
        <f>_xlfn.IFNA(VLOOKUP(C1600,'Számlafizető(k) adatai'!$C$4:$D$203,2,0),"")</f>
        <v/>
      </c>
      <c r="E1600" s="55" t="str">
        <f>_xlfn.IFNA(VLOOKUP(C1600,'Számlafizető(k) adatai'!$C$4:$M$203,11,0),"")</f>
        <v/>
      </c>
      <c r="F1600" s="178"/>
      <c r="G1600" s="178"/>
      <c r="H1600" s="178"/>
      <c r="I1600" s="55" t="str">
        <f>IF(F1600="","",VLOOKUP(LEFT(F1600,5),'Technikai cellák'!B:C,2,0))</f>
        <v/>
      </c>
      <c r="J1600" s="55" t="str">
        <f>IF(F1600="","",VLOOKUP(I1600,'Technikai cellák'!$C$1:$D$12,2,0))</f>
        <v/>
      </c>
      <c r="K1600" s="179"/>
      <c r="L1600" s="67" t="str">
        <f t="shared" si="493"/>
        <v/>
      </c>
      <c r="M1600" s="68">
        <f t="shared" si="494"/>
        <v>0</v>
      </c>
      <c r="N1600" s="66">
        <f t="shared" si="495"/>
        <v>0</v>
      </c>
      <c r="O1600" s="152"/>
      <c r="P1600" s="172">
        <f t="shared" si="491"/>
        <v>0</v>
      </c>
      <c r="Q1600" s="69">
        <f t="shared" si="496"/>
        <v>0</v>
      </c>
      <c r="R1600" s="62">
        <f t="shared" si="478"/>
        <v>0</v>
      </c>
      <c r="S1600" s="153"/>
      <c r="T1600" s="118" t="str">
        <f t="shared" si="492"/>
        <v/>
      </c>
      <c r="U1600" s="154"/>
      <c r="V1600" s="154"/>
      <c r="W1600" s="154"/>
      <c r="X1600" s="154"/>
      <c r="Y1600" s="154"/>
      <c r="Z1600" s="154"/>
      <c r="AA1600" s="154"/>
      <c r="AB1600" s="154"/>
      <c r="AC1600" s="154"/>
      <c r="AD1600" s="154"/>
      <c r="AE1600" s="154"/>
      <c r="AF1600" s="154"/>
      <c r="AG1600" s="63">
        <f t="shared" si="479"/>
        <v>0</v>
      </c>
      <c r="AH1600" s="56">
        <f t="shared" si="480"/>
        <v>0</v>
      </c>
      <c r="AI1600" s="56">
        <f t="shared" si="481"/>
        <v>0</v>
      </c>
      <c r="AJ1600" s="56">
        <f t="shared" si="482"/>
        <v>0</v>
      </c>
      <c r="AK1600" s="56">
        <f t="shared" si="483"/>
        <v>0</v>
      </c>
      <c r="AL1600" s="56">
        <f t="shared" si="484"/>
        <v>0</v>
      </c>
      <c r="AM1600" s="56">
        <f t="shared" si="485"/>
        <v>0</v>
      </c>
      <c r="AN1600" s="56">
        <f t="shared" si="486"/>
        <v>0</v>
      </c>
      <c r="AO1600" s="56">
        <f t="shared" si="487"/>
        <v>0</v>
      </c>
      <c r="AP1600" s="56">
        <f t="shared" si="488"/>
        <v>0</v>
      </c>
      <c r="AQ1600" s="56">
        <f t="shared" si="489"/>
        <v>0</v>
      </c>
      <c r="AR1600" s="86">
        <f t="shared" si="490"/>
        <v>0</v>
      </c>
    </row>
    <row r="1601" spans="1:44" x14ac:dyDescent="0.25">
      <c r="A1601" s="178"/>
      <c r="B1601" s="55" t="str">
        <f>_xlfn.IFNA(VLOOKUP(A1601,'Ajánlatkérő(k) adatai'!$B$4:$C$205,2,0),"")</f>
        <v/>
      </c>
      <c r="C1601" s="178"/>
      <c r="D1601" s="55" t="str">
        <f>_xlfn.IFNA(VLOOKUP(C1601,'Számlafizető(k) adatai'!$C$4:$D$203,2,0),"")</f>
        <v/>
      </c>
      <c r="E1601" s="55" t="str">
        <f>_xlfn.IFNA(VLOOKUP(C1601,'Számlafizető(k) adatai'!$C$4:$M$203,11,0),"")</f>
        <v/>
      </c>
      <c r="F1601" s="178"/>
      <c r="G1601" s="178"/>
      <c r="H1601" s="178"/>
      <c r="I1601" s="55" t="str">
        <f>IF(F1601="","",VLOOKUP(LEFT(F1601,5),'Technikai cellák'!B:C,2,0))</f>
        <v/>
      </c>
      <c r="J1601" s="55" t="str">
        <f>IF(F1601="","",VLOOKUP(I1601,'Technikai cellák'!$C$1:$D$12,2,0))</f>
        <v/>
      </c>
      <c r="K1601" s="179"/>
      <c r="L1601" s="67" t="str">
        <f t="shared" si="493"/>
        <v/>
      </c>
      <c r="M1601" s="68">
        <f t="shared" si="494"/>
        <v>0</v>
      </c>
      <c r="N1601" s="66">
        <f t="shared" si="495"/>
        <v>0</v>
      </c>
      <c r="O1601" s="152"/>
      <c r="P1601" s="172">
        <f t="shared" si="491"/>
        <v>0</v>
      </c>
      <c r="Q1601" s="69">
        <f t="shared" si="496"/>
        <v>0</v>
      </c>
      <c r="R1601" s="62">
        <f t="shared" si="478"/>
        <v>0</v>
      </c>
      <c r="S1601" s="153"/>
      <c r="T1601" s="118" t="str">
        <f t="shared" si="492"/>
        <v/>
      </c>
      <c r="U1601" s="154"/>
      <c r="V1601" s="154"/>
      <c r="W1601" s="154"/>
      <c r="X1601" s="154"/>
      <c r="Y1601" s="154"/>
      <c r="Z1601" s="154"/>
      <c r="AA1601" s="154"/>
      <c r="AB1601" s="154"/>
      <c r="AC1601" s="154"/>
      <c r="AD1601" s="154"/>
      <c r="AE1601" s="154"/>
      <c r="AF1601" s="154"/>
      <c r="AG1601" s="63">
        <f t="shared" si="479"/>
        <v>0</v>
      </c>
      <c r="AH1601" s="56">
        <f t="shared" si="480"/>
        <v>0</v>
      </c>
      <c r="AI1601" s="56">
        <f t="shared" si="481"/>
        <v>0</v>
      </c>
      <c r="AJ1601" s="56">
        <f t="shared" si="482"/>
        <v>0</v>
      </c>
      <c r="AK1601" s="56">
        <f t="shared" si="483"/>
        <v>0</v>
      </c>
      <c r="AL1601" s="56">
        <f t="shared" si="484"/>
        <v>0</v>
      </c>
      <c r="AM1601" s="56">
        <f t="shared" si="485"/>
        <v>0</v>
      </c>
      <c r="AN1601" s="56">
        <f t="shared" si="486"/>
        <v>0</v>
      </c>
      <c r="AO1601" s="56">
        <f t="shared" si="487"/>
        <v>0</v>
      </c>
      <c r="AP1601" s="56">
        <f t="shared" si="488"/>
        <v>0</v>
      </c>
      <c r="AQ1601" s="56">
        <f t="shared" si="489"/>
        <v>0</v>
      </c>
      <c r="AR1601" s="86">
        <f t="shared" si="490"/>
        <v>0</v>
      </c>
    </row>
    <row r="1602" spans="1:44" x14ac:dyDescent="0.25">
      <c r="A1602" s="178"/>
      <c r="B1602" s="55" t="str">
        <f>_xlfn.IFNA(VLOOKUP(A1602,'Ajánlatkérő(k) adatai'!$B$4:$C$205,2,0),"")</f>
        <v/>
      </c>
      <c r="C1602" s="178"/>
      <c r="D1602" s="55" t="str">
        <f>_xlfn.IFNA(VLOOKUP(C1602,'Számlafizető(k) adatai'!$C$4:$D$203,2,0),"")</f>
        <v/>
      </c>
      <c r="E1602" s="55" t="str">
        <f>_xlfn.IFNA(VLOOKUP(C1602,'Számlafizető(k) adatai'!$C$4:$M$203,11,0),"")</f>
        <v/>
      </c>
      <c r="F1602" s="178"/>
      <c r="G1602" s="178"/>
      <c r="H1602" s="178"/>
      <c r="I1602" s="55" t="str">
        <f>IF(F1602="","",VLOOKUP(LEFT(F1602,5),'Technikai cellák'!B:C,2,0))</f>
        <v/>
      </c>
      <c r="J1602" s="55" t="str">
        <f>IF(F1602="","",VLOOKUP(I1602,'Technikai cellák'!$C$1:$D$12,2,0))</f>
        <v/>
      </c>
      <c r="K1602" s="179"/>
      <c r="L1602" s="67" t="str">
        <f t="shared" si="493"/>
        <v/>
      </c>
      <c r="M1602" s="68">
        <f t="shared" si="494"/>
        <v>0</v>
      </c>
      <c r="N1602" s="66">
        <f t="shared" si="495"/>
        <v>0</v>
      </c>
      <c r="O1602" s="152"/>
      <c r="P1602" s="172">
        <f t="shared" si="491"/>
        <v>0</v>
      </c>
      <c r="Q1602" s="69">
        <f t="shared" si="496"/>
        <v>0</v>
      </c>
      <c r="R1602" s="62">
        <f t="shared" si="478"/>
        <v>0</v>
      </c>
      <c r="S1602" s="153"/>
      <c r="T1602" s="118" t="str">
        <f t="shared" si="492"/>
        <v/>
      </c>
      <c r="U1602" s="154"/>
      <c r="V1602" s="154"/>
      <c r="W1602" s="154"/>
      <c r="X1602" s="154"/>
      <c r="Y1602" s="154"/>
      <c r="Z1602" s="154"/>
      <c r="AA1602" s="154"/>
      <c r="AB1602" s="154"/>
      <c r="AC1602" s="154"/>
      <c r="AD1602" s="154"/>
      <c r="AE1602" s="154"/>
      <c r="AF1602" s="154"/>
      <c r="AG1602" s="63">
        <f t="shared" si="479"/>
        <v>0</v>
      </c>
      <c r="AH1602" s="56">
        <f t="shared" si="480"/>
        <v>0</v>
      </c>
      <c r="AI1602" s="56">
        <f t="shared" si="481"/>
        <v>0</v>
      </c>
      <c r="AJ1602" s="56">
        <f t="shared" si="482"/>
        <v>0</v>
      </c>
      <c r="AK1602" s="56">
        <f t="shared" si="483"/>
        <v>0</v>
      </c>
      <c r="AL1602" s="56">
        <f t="shared" si="484"/>
        <v>0</v>
      </c>
      <c r="AM1602" s="56">
        <f t="shared" si="485"/>
        <v>0</v>
      </c>
      <c r="AN1602" s="56">
        <f t="shared" si="486"/>
        <v>0</v>
      </c>
      <c r="AO1602" s="56">
        <f t="shared" si="487"/>
        <v>0</v>
      </c>
      <c r="AP1602" s="56">
        <f t="shared" si="488"/>
        <v>0</v>
      </c>
      <c r="AQ1602" s="56">
        <f t="shared" si="489"/>
        <v>0</v>
      </c>
      <c r="AR1602" s="86">
        <f t="shared" si="490"/>
        <v>0</v>
      </c>
    </row>
    <row r="1603" spans="1:44" x14ac:dyDescent="0.25">
      <c r="A1603" s="178"/>
      <c r="B1603" s="55" t="str">
        <f>_xlfn.IFNA(VLOOKUP(A1603,'Ajánlatkérő(k) adatai'!$B$4:$C$205,2,0),"")</f>
        <v/>
      </c>
      <c r="C1603" s="178"/>
      <c r="D1603" s="55" t="str">
        <f>_xlfn.IFNA(VLOOKUP(C1603,'Számlafizető(k) adatai'!$C$4:$D$203,2,0),"")</f>
        <v/>
      </c>
      <c r="E1603" s="55" t="str">
        <f>_xlfn.IFNA(VLOOKUP(C1603,'Számlafizető(k) adatai'!$C$4:$M$203,11,0),"")</f>
        <v/>
      </c>
      <c r="F1603" s="178"/>
      <c r="G1603" s="178"/>
      <c r="H1603" s="178"/>
      <c r="I1603" s="55" t="str">
        <f>IF(F1603="","",VLOOKUP(LEFT(F1603,5),'Technikai cellák'!B:C,2,0))</f>
        <v/>
      </c>
      <c r="J1603" s="55" t="str">
        <f>IF(F1603="","",VLOOKUP(I1603,'Technikai cellák'!$C$1:$D$12,2,0))</f>
        <v/>
      </c>
      <c r="K1603" s="179"/>
      <c r="L1603" s="67" t="str">
        <f t="shared" si="493"/>
        <v/>
      </c>
      <c r="M1603" s="68">
        <f t="shared" si="494"/>
        <v>0</v>
      </c>
      <c r="N1603" s="66">
        <f t="shared" si="495"/>
        <v>0</v>
      </c>
      <c r="O1603" s="152"/>
      <c r="P1603" s="172">
        <f t="shared" si="491"/>
        <v>0</v>
      </c>
      <c r="Q1603" s="69">
        <f t="shared" si="496"/>
        <v>0</v>
      </c>
      <c r="R1603" s="62">
        <f t="shared" si="478"/>
        <v>0</v>
      </c>
      <c r="S1603" s="153"/>
      <c r="T1603" s="118" t="str">
        <f t="shared" si="492"/>
        <v/>
      </c>
      <c r="U1603" s="154"/>
      <c r="V1603" s="154"/>
      <c r="W1603" s="154"/>
      <c r="X1603" s="154"/>
      <c r="Y1603" s="154"/>
      <c r="Z1603" s="154"/>
      <c r="AA1603" s="154"/>
      <c r="AB1603" s="154"/>
      <c r="AC1603" s="154"/>
      <c r="AD1603" s="154"/>
      <c r="AE1603" s="154"/>
      <c r="AF1603" s="154"/>
      <c r="AG1603" s="63">
        <f t="shared" si="479"/>
        <v>0</v>
      </c>
      <c r="AH1603" s="56">
        <f t="shared" si="480"/>
        <v>0</v>
      </c>
      <c r="AI1603" s="56">
        <f t="shared" si="481"/>
        <v>0</v>
      </c>
      <c r="AJ1603" s="56">
        <f t="shared" si="482"/>
        <v>0</v>
      </c>
      <c r="AK1603" s="56">
        <f t="shared" si="483"/>
        <v>0</v>
      </c>
      <c r="AL1603" s="56">
        <f t="shared" si="484"/>
        <v>0</v>
      </c>
      <c r="AM1603" s="56">
        <f t="shared" si="485"/>
        <v>0</v>
      </c>
      <c r="AN1603" s="56">
        <f t="shared" si="486"/>
        <v>0</v>
      </c>
      <c r="AO1603" s="56">
        <f t="shared" si="487"/>
        <v>0</v>
      </c>
      <c r="AP1603" s="56">
        <f t="shared" si="488"/>
        <v>0</v>
      </c>
      <c r="AQ1603" s="56">
        <f t="shared" si="489"/>
        <v>0</v>
      </c>
      <c r="AR1603" s="86">
        <f t="shared" si="490"/>
        <v>0</v>
      </c>
    </row>
    <row r="1604" spans="1:44" x14ac:dyDescent="0.25">
      <c r="A1604" s="178"/>
      <c r="B1604" s="55" t="str">
        <f>_xlfn.IFNA(VLOOKUP(A1604,'Ajánlatkérő(k) adatai'!$B$4:$C$205,2,0),"")</f>
        <v/>
      </c>
      <c r="C1604" s="178"/>
      <c r="D1604" s="55" t="str">
        <f>_xlfn.IFNA(VLOOKUP(C1604,'Számlafizető(k) adatai'!$C$4:$D$203,2,0),"")</f>
        <v/>
      </c>
      <c r="E1604" s="55" t="str">
        <f>_xlfn.IFNA(VLOOKUP(C1604,'Számlafizető(k) adatai'!$C$4:$M$203,11,0),"")</f>
        <v/>
      </c>
      <c r="F1604" s="178"/>
      <c r="G1604" s="178"/>
      <c r="H1604" s="178"/>
      <c r="I1604" s="55" t="str">
        <f>IF(F1604="","",VLOOKUP(LEFT(F1604,5),'Technikai cellák'!B:C,2,0))</f>
        <v/>
      </c>
      <c r="J1604" s="55" t="str">
        <f>IF(F1604="","",VLOOKUP(I1604,'Technikai cellák'!$C$1:$D$12,2,0))</f>
        <v/>
      </c>
      <c r="K1604" s="179"/>
      <c r="L1604" s="67" t="str">
        <f t="shared" si="493"/>
        <v/>
      </c>
      <c r="M1604" s="68">
        <f t="shared" si="494"/>
        <v>0</v>
      </c>
      <c r="N1604" s="66">
        <f t="shared" si="495"/>
        <v>0</v>
      </c>
      <c r="O1604" s="152"/>
      <c r="P1604" s="172">
        <f t="shared" si="491"/>
        <v>0</v>
      </c>
      <c r="Q1604" s="69">
        <f t="shared" si="496"/>
        <v>0</v>
      </c>
      <c r="R1604" s="62">
        <f t="shared" si="478"/>
        <v>0</v>
      </c>
      <c r="S1604" s="153"/>
      <c r="T1604" s="118" t="str">
        <f t="shared" si="492"/>
        <v/>
      </c>
      <c r="U1604" s="154"/>
      <c r="V1604" s="154"/>
      <c r="W1604" s="154"/>
      <c r="X1604" s="154"/>
      <c r="Y1604" s="154"/>
      <c r="Z1604" s="154"/>
      <c r="AA1604" s="154"/>
      <c r="AB1604" s="154"/>
      <c r="AC1604" s="154"/>
      <c r="AD1604" s="154"/>
      <c r="AE1604" s="154"/>
      <c r="AF1604" s="154"/>
      <c r="AG1604" s="63">
        <f t="shared" si="479"/>
        <v>0</v>
      </c>
      <c r="AH1604" s="56">
        <f t="shared" si="480"/>
        <v>0</v>
      </c>
      <c r="AI1604" s="56">
        <f t="shared" si="481"/>
        <v>0</v>
      </c>
      <c r="AJ1604" s="56">
        <f t="shared" si="482"/>
        <v>0</v>
      </c>
      <c r="AK1604" s="56">
        <f t="shared" si="483"/>
        <v>0</v>
      </c>
      <c r="AL1604" s="56">
        <f t="shared" si="484"/>
        <v>0</v>
      </c>
      <c r="AM1604" s="56">
        <f t="shared" si="485"/>
        <v>0</v>
      </c>
      <c r="AN1604" s="56">
        <f t="shared" si="486"/>
        <v>0</v>
      </c>
      <c r="AO1604" s="56">
        <f t="shared" si="487"/>
        <v>0</v>
      </c>
      <c r="AP1604" s="56">
        <f t="shared" si="488"/>
        <v>0</v>
      </c>
      <c r="AQ1604" s="56">
        <f t="shared" si="489"/>
        <v>0</v>
      </c>
      <c r="AR1604" s="86">
        <f t="shared" si="490"/>
        <v>0</v>
      </c>
    </row>
    <row r="1605" spans="1:44" x14ac:dyDescent="0.25">
      <c r="A1605" s="178"/>
      <c r="B1605" s="55" t="str">
        <f>_xlfn.IFNA(VLOOKUP(A1605,'Ajánlatkérő(k) adatai'!$B$4:$C$205,2,0),"")</f>
        <v/>
      </c>
      <c r="C1605" s="178"/>
      <c r="D1605" s="55" t="str">
        <f>_xlfn.IFNA(VLOOKUP(C1605,'Számlafizető(k) adatai'!$C$4:$D$203,2,0),"")</f>
        <v/>
      </c>
      <c r="E1605" s="55" t="str">
        <f>_xlfn.IFNA(VLOOKUP(C1605,'Számlafizető(k) adatai'!$C$4:$M$203,11,0),"")</f>
        <v/>
      </c>
      <c r="F1605" s="178"/>
      <c r="G1605" s="178"/>
      <c r="H1605" s="178"/>
      <c r="I1605" s="55" t="str">
        <f>IF(F1605="","",VLOOKUP(LEFT(F1605,5),'Technikai cellák'!B:C,2,0))</f>
        <v/>
      </c>
      <c r="J1605" s="55" t="str">
        <f>IF(F1605="","",VLOOKUP(I1605,'Technikai cellák'!$C$1:$D$12,2,0))</f>
        <v/>
      </c>
      <c r="K1605" s="179"/>
      <c r="L1605" s="67" t="str">
        <f t="shared" si="493"/>
        <v/>
      </c>
      <c r="M1605" s="68">
        <f t="shared" si="494"/>
        <v>0</v>
      </c>
      <c r="N1605" s="66">
        <f t="shared" si="495"/>
        <v>0</v>
      </c>
      <c r="O1605" s="152"/>
      <c r="P1605" s="172">
        <f t="shared" si="491"/>
        <v>0</v>
      </c>
      <c r="Q1605" s="69">
        <f t="shared" si="496"/>
        <v>0</v>
      </c>
      <c r="R1605" s="62">
        <f t="shared" ref="R1605:R1668" si="497">SUM(AG1605:AR1605)</f>
        <v>0</v>
      </c>
      <c r="S1605" s="153"/>
      <c r="T1605" s="118" t="str">
        <f t="shared" si="492"/>
        <v/>
      </c>
      <c r="U1605" s="154"/>
      <c r="V1605" s="154"/>
      <c r="W1605" s="154"/>
      <c r="X1605" s="154"/>
      <c r="Y1605" s="154"/>
      <c r="Z1605" s="154"/>
      <c r="AA1605" s="154"/>
      <c r="AB1605" s="154"/>
      <c r="AC1605" s="154"/>
      <c r="AD1605" s="154"/>
      <c r="AE1605" s="154"/>
      <c r="AF1605" s="154"/>
      <c r="AG1605" s="63">
        <f t="shared" ref="AG1605:AG1668" si="498">ROUND((U1605*$C$7)/$C$8,0)</f>
        <v>0</v>
      </c>
      <c r="AH1605" s="56">
        <f t="shared" ref="AH1605:AH1668" si="499">ROUND((V1605*$C$7)/$C$8,0)</f>
        <v>0</v>
      </c>
      <c r="AI1605" s="56">
        <f t="shared" ref="AI1605:AI1668" si="500">ROUND((W1605*$C$7)/$C$8,0)</f>
        <v>0</v>
      </c>
      <c r="AJ1605" s="56">
        <f t="shared" ref="AJ1605:AJ1668" si="501">ROUND((X1605*$C$7)/$C$8,0)</f>
        <v>0</v>
      </c>
      <c r="AK1605" s="56">
        <f t="shared" ref="AK1605:AK1668" si="502">ROUND((Y1605*$C$7)/$C$8,0)</f>
        <v>0</v>
      </c>
      <c r="AL1605" s="56">
        <f t="shared" ref="AL1605:AL1668" si="503">ROUND((Z1605*$C$7)/$C$8,0)</f>
        <v>0</v>
      </c>
      <c r="AM1605" s="56">
        <f t="shared" ref="AM1605:AM1668" si="504">ROUND((AA1605*$C$7)/$C$8,0)</f>
        <v>0</v>
      </c>
      <c r="AN1605" s="56">
        <f t="shared" ref="AN1605:AN1668" si="505">ROUND((AB1605*$C$7)/$C$8,0)</f>
        <v>0</v>
      </c>
      <c r="AO1605" s="56">
        <f t="shared" ref="AO1605:AO1668" si="506">ROUND((AC1605*$C$7)/$C$8,0)</f>
        <v>0</v>
      </c>
      <c r="AP1605" s="56">
        <f t="shared" ref="AP1605:AP1668" si="507">ROUND((AD1605*$C$7)/$C$8,0)</f>
        <v>0</v>
      </c>
      <c r="AQ1605" s="56">
        <f t="shared" ref="AQ1605:AQ1668" si="508">ROUND((AE1605*$C$7)/$C$8,0)</f>
        <v>0</v>
      </c>
      <c r="AR1605" s="86">
        <f t="shared" ref="AR1605:AR1668" si="509">ROUND((AF1605*$C$7)/$C$8,0)</f>
        <v>0</v>
      </c>
    </row>
    <row r="1606" spans="1:44" x14ac:dyDescent="0.25">
      <c r="A1606" s="178"/>
      <c r="B1606" s="55" t="str">
        <f>_xlfn.IFNA(VLOOKUP(A1606,'Ajánlatkérő(k) adatai'!$B$4:$C$205,2,0),"")</f>
        <v/>
      </c>
      <c r="C1606" s="178"/>
      <c r="D1606" s="55" t="str">
        <f>_xlfn.IFNA(VLOOKUP(C1606,'Számlafizető(k) adatai'!$C$4:$D$203,2,0),"")</f>
        <v/>
      </c>
      <c r="E1606" s="55" t="str">
        <f>_xlfn.IFNA(VLOOKUP(C1606,'Számlafizető(k) adatai'!$C$4:$M$203,11,0),"")</f>
        <v/>
      </c>
      <c r="F1606" s="178"/>
      <c r="G1606" s="178"/>
      <c r="H1606" s="178"/>
      <c r="I1606" s="55" t="str">
        <f>IF(F1606="","",VLOOKUP(LEFT(F1606,5),'Technikai cellák'!B:C,2,0))</f>
        <v/>
      </c>
      <c r="J1606" s="55" t="str">
        <f>IF(F1606="","",VLOOKUP(I1606,'Technikai cellák'!$C$1:$D$12,2,0))</f>
        <v/>
      </c>
      <c r="K1606" s="179"/>
      <c r="L1606" s="67" t="str">
        <f t="shared" si="493"/>
        <v/>
      </c>
      <c r="M1606" s="68">
        <f t="shared" si="494"/>
        <v>0</v>
      </c>
      <c r="N1606" s="66">
        <f t="shared" si="495"/>
        <v>0</v>
      </c>
      <c r="O1606" s="152"/>
      <c r="P1606" s="172">
        <f t="shared" si="491"/>
        <v>0</v>
      </c>
      <c r="Q1606" s="69">
        <f t="shared" si="496"/>
        <v>0</v>
      </c>
      <c r="R1606" s="62">
        <f t="shared" si="497"/>
        <v>0</v>
      </c>
      <c r="S1606" s="153"/>
      <c r="T1606" s="118" t="str">
        <f t="shared" si="492"/>
        <v/>
      </c>
      <c r="U1606" s="154"/>
      <c r="V1606" s="154"/>
      <c r="W1606" s="154"/>
      <c r="X1606" s="154"/>
      <c r="Y1606" s="154"/>
      <c r="Z1606" s="154"/>
      <c r="AA1606" s="154"/>
      <c r="AB1606" s="154"/>
      <c r="AC1606" s="154"/>
      <c r="AD1606" s="154"/>
      <c r="AE1606" s="154"/>
      <c r="AF1606" s="154"/>
      <c r="AG1606" s="63">
        <f t="shared" si="498"/>
        <v>0</v>
      </c>
      <c r="AH1606" s="56">
        <f t="shared" si="499"/>
        <v>0</v>
      </c>
      <c r="AI1606" s="56">
        <f t="shared" si="500"/>
        <v>0</v>
      </c>
      <c r="AJ1606" s="56">
        <f t="shared" si="501"/>
        <v>0</v>
      </c>
      <c r="AK1606" s="56">
        <f t="shared" si="502"/>
        <v>0</v>
      </c>
      <c r="AL1606" s="56">
        <f t="shared" si="503"/>
        <v>0</v>
      </c>
      <c r="AM1606" s="56">
        <f t="shared" si="504"/>
        <v>0</v>
      </c>
      <c r="AN1606" s="56">
        <f t="shared" si="505"/>
        <v>0</v>
      </c>
      <c r="AO1606" s="56">
        <f t="shared" si="506"/>
        <v>0</v>
      </c>
      <c r="AP1606" s="56">
        <f t="shared" si="507"/>
        <v>0</v>
      </c>
      <c r="AQ1606" s="56">
        <f t="shared" si="508"/>
        <v>0</v>
      </c>
      <c r="AR1606" s="86">
        <f t="shared" si="509"/>
        <v>0</v>
      </c>
    </row>
    <row r="1607" spans="1:44" x14ac:dyDescent="0.25">
      <c r="A1607" s="178"/>
      <c r="B1607" s="55" t="str">
        <f>_xlfn.IFNA(VLOOKUP(A1607,'Ajánlatkérő(k) adatai'!$B$4:$C$205,2,0),"")</f>
        <v/>
      </c>
      <c r="C1607" s="178"/>
      <c r="D1607" s="55" t="str">
        <f>_xlfn.IFNA(VLOOKUP(C1607,'Számlafizető(k) adatai'!$C$4:$D$203,2,0),"")</f>
        <v/>
      </c>
      <c r="E1607" s="55" t="str">
        <f>_xlfn.IFNA(VLOOKUP(C1607,'Számlafizető(k) adatai'!$C$4:$M$203,11,0),"")</f>
        <v/>
      </c>
      <c r="F1607" s="178"/>
      <c r="G1607" s="178"/>
      <c r="H1607" s="178"/>
      <c r="I1607" s="55" t="str">
        <f>IF(F1607="","",VLOOKUP(LEFT(F1607,5),'Technikai cellák'!B:C,2,0))</f>
        <v/>
      </c>
      <c r="J1607" s="55" t="str">
        <f>IF(F1607="","",VLOOKUP(I1607,'Technikai cellák'!$C$1:$D$12,2,0))</f>
        <v/>
      </c>
      <c r="K1607" s="179"/>
      <c r="L1607" s="67" t="str">
        <f t="shared" si="493"/>
        <v/>
      </c>
      <c r="M1607" s="68">
        <f t="shared" si="494"/>
        <v>0</v>
      </c>
      <c r="N1607" s="66">
        <f t="shared" si="495"/>
        <v>0</v>
      </c>
      <c r="O1607" s="152"/>
      <c r="P1607" s="172">
        <f t="shared" si="491"/>
        <v>0</v>
      </c>
      <c r="Q1607" s="69">
        <f t="shared" si="496"/>
        <v>0</v>
      </c>
      <c r="R1607" s="62">
        <f t="shared" si="497"/>
        <v>0</v>
      </c>
      <c r="S1607" s="153"/>
      <c r="T1607" s="118" t="str">
        <f t="shared" si="492"/>
        <v/>
      </c>
      <c r="U1607" s="154"/>
      <c r="V1607" s="154"/>
      <c r="W1607" s="154"/>
      <c r="X1607" s="154"/>
      <c r="Y1607" s="154"/>
      <c r="Z1607" s="154"/>
      <c r="AA1607" s="154"/>
      <c r="AB1607" s="154"/>
      <c r="AC1607" s="154"/>
      <c r="AD1607" s="154"/>
      <c r="AE1607" s="154"/>
      <c r="AF1607" s="154"/>
      <c r="AG1607" s="63">
        <f t="shared" si="498"/>
        <v>0</v>
      </c>
      <c r="AH1607" s="56">
        <f t="shared" si="499"/>
        <v>0</v>
      </c>
      <c r="AI1607" s="56">
        <f t="shared" si="500"/>
        <v>0</v>
      </c>
      <c r="AJ1607" s="56">
        <f t="shared" si="501"/>
        <v>0</v>
      </c>
      <c r="AK1607" s="56">
        <f t="shared" si="502"/>
        <v>0</v>
      </c>
      <c r="AL1607" s="56">
        <f t="shared" si="503"/>
        <v>0</v>
      </c>
      <c r="AM1607" s="56">
        <f t="shared" si="504"/>
        <v>0</v>
      </c>
      <c r="AN1607" s="56">
        <f t="shared" si="505"/>
        <v>0</v>
      </c>
      <c r="AO1607" s="56">
        <f t="shared" si="506"/>
        <v>0</v>
      </c>
      <c r="AP1607" s="56">
        <f t="shared" si="507"/>
        <v>0</v>
      </c>
      <c r="AQ1607" s="56">
        <f t="shared" si="508"/>
        <v>0</v>
      </c>
      <c r="AR1607" s="86">
        <f t="shared" si="509"/>
        <v>0</v>
      </c>
    </row>
    <row r="1608" spans="1:44" x14ac:dyDescent="0.25">
      <c r="A1608" s="178"/>
      <c r="B1608" s="55" t="str">
        <f>_xlfn.IFNA(VLOOKUP(A1608,'Ajánlatkérő(k) adatai'!$B$4:$C$205,2,0),"")</f>
        <v/>
      </c>
      <c r="C1608" s="178"/>
      <c r="D1608" s="55" t="str">
        <f>_xlfn.IFNA(VLOOKUP(C1608,'Számlafizető(k) adatai'!$C$4:$D$203,2,0),"")</f>
        <v/>
      </c>
      <c r="E1608" s="55" t="str">
        <f>_xlfn.IFNA(VLOOKUP(C1608,'Számlafizető(k) adatai'!$C$4:$M$203,11,0),"")</f>
        <v/>
      </c>
      <c r="F1608" s="178"/>
      <c r="G1608" s="178"/>
      <c r="H1608" s="178"/>
      <c r="I1608" s="55" t="str">
        <f>IF(F1608="","",VLOOKUP(LEFT(F1608,5),'Technikai cellák'!B:C,2,0))</f>
        <v/>
      </c>
      <c r="J1608" s="55" t="str">
        <f>IF(F1608="","",VLOOKUP(I1608,'Technikai cellák'!$C$1:$D$12,2,0))</f>
        <v/>
      </c>
      <c r="K1608" s="179"/>
      <c r="L1608" s="67" t="str">
        <f t="shared" si="493"/>
        <v/>
      </c>
      <c r="M1608" s="68">
        <f t="shared" si="494"/>
        <v>0</v>
      </c>
      <c r="N1608" s="66">
        <f t="shared" si="495"/>
        <v>0</v>
      </c>
      <c r="O1608" s="152"/>
      <c r="P1608" s="172">
        <f t="shared" si="491"/>
        <v>0</v>
      </c>
      <c r="Q1608" s="69">
        <f t="shared" si="496"/>
        <v>0</v>
      </c>
      <c r="R1608" s="62">
        <f t="shared" si="497"/>
        <v>0</v>
      </c>
      <c r="S1608" s="153"/>
      <c r="T1608" s="118" t="str">
        <f t="shared" si="492"/>
        <v/>
      </c>
      <c r="U1608" s="154"/>
      <c r="V1608" s="154"/>
      <c r="W1608" s="154"/>
      <c r="X1608" s="154"/>
      <c r="Y1608" s="154"/>
      <c r="Z1608" s="154"/>
      <c r="AA1608" s="154"/>
      <c r="AB1608" s="154"/>
      <c r="AC1608" s="154"/>
      <c r="AD1608" s="154"/>
      <c r="AE1608" s="154"/>
      <c r="AF1608" s="154"/>
      <c r="AG1608" s="63">
        <f t="shared" si="498"/>
        <v>0</v>
      </c>
      <c r="AH1608" s="56">
        <f t="shared" si="499"/>
        <v>0</v>
      </c>
      <c r="AI1608" s="56">
        <f t="shared" si="500"/>
        <v>0</v>
      </c>
      <c r="AJ1608" s="56">
        <f t="shared" si="501"/>
        <v>0</v>
      </c>
      <c r="AK1608" s="56">
        <f t="shared" si="502"/>
        <v>0</v>
      </c>
      <c r="AL1608" s="56">
        <f t="shared" si="503"/>
        <v>0</v>
      </c>
      <c r="AM1608" s="56">
        <f t="shared" si="504"/>
        <v>0</v>
      </c>
      <c r="AN1608" s="56">
        <f t="shared" si="505"/>
        <v>0</v>
      </c>
      <c r="AO1608" s="56">
        <f t="shared" si="506"/>
        <v>0</v>
      </c>
      <c r="AP1608" s="56">
        <f t="shared" si="507"/>
        <v>0</v>
      </c>
      <c r="AQ1608" s="56">
        <f t="shared" si="508"/>
        <v>0</v>
      </c>
      <c r="AR1608" s="86">
        <f t="shared" si="509"/>
        <v>0</v>
      </c>
    </row>
    <row r="1609" spans="1:44" x14ac:dyDescent="0.25">
      <c r="A1609" s="178"/>
      <c r="B1609" s="55" t="str">
        <f>_xlfn.IFNA(VLOOKUP(A1609,'Ajánlatkérő(k) adatai'!$B$4:$C$205,2,0),"")</f>
        <v/>
      </c>
      <c r="C1609" s="178"/>
      <c r="D1609" s="55" t="str">
        <f>_xlfn.IFNA(VLOOKUP(C1609,'Számlafizető(k) adatai'!$C$4:$D$203,2,0),"")</f>
        <v/>
      </c>
      <c r="E1609" s="55" t="str">
        <f>_xlfn.IFNA(VLOOKUP(C1609,'Számlafizető(k) adatai'!$C$4:$M$203,11,0),"")</f>
        <v/>
      </c>
      <c r="F1609" s="178"/>
      <c r="G1609" s="178"/>
      <c r="H1609" s="178"/>
      <c r="I1609" s="55" t="str">
        <f>IF(F1609="","",VLOOKUP(LEFT(F1609,5),'Technikai cellák'!B:C,2,0))</f>
        <v/>
      </c>
      <c r="J1609" s="55" t="str">
        <f>IF(F1609="","",VLOOKUP(I1609,'Technikai cellák'!$C$1:$D$12,2,0))</f>
        <v/>
      </c>
      <c r="K1609" s="179"/>
      <c r="L1609" s="67" t="str">
        <f t="shared" si="493"/>
        <v/>
      </c>
      <c r="M1609" s="68">
        <f t="shared" si="494"/>
        <v>0</v>
      </c>
      <c r="N1609" s="66">
        <f t="shared" si="495"/>
        <v>0</v>
      </c>
      <c r="O1609" s="152"/>
      <c r="P1609" s="172">
        <f t="shared" si="491"/>
        <v>0</v>
      </c>
      <c r="Q1609" s="69">
        <f t="shared" si="496"/>
        <v>0</v>
      </c>
      <c r="R1609" s="62">
        <f t="shared" si="497"/>
        <v>0</v>
      </c>
      <c r="S1609" s="153"/>
      <c r="T1609" s="118" t="str">
        <f t="shared" si="492"/>
        <v/>
      </c>
      <c r="U1609" s="154"/>
      <c r="V1609" s="154"/>
      <c r="W1609" s="154"/>
      <c r="X1609" s="154"/>
      <c r="Y1609" s="154"/>
      <c r="Z1609" s="154"/>
      <c r="AA1609" s="154"/>
      <c r="AB1609" s="154"/>
      <c r="AC1609" s="154"/>
      <c r="AD1609" s="154"/>
      <c r="AE1609" s="154"/>
      <c r="AF1609" s="154"/>
      <c r="AG1609" s="63">
        <f t="shared" si="498"/>
        <v>0</v>
      </c>
      <c r="AH1609" s="56">
        <f t="shared" si="499"/>
        <v>0</v>
      </c>
      <c r="AI1609" s="56">
        <f t="shared" si="500"/>
        <v>0</v>
      </c>
      <c r="AJ1609" s="56">
        <f t="shared" si="501"/>
        <v>0</v>
      </c>
      <c r="AK1609" s="56">
        <f t="shared" si="502"/>
        <v>0</v>
      </c>
      <c r="AL1609" s="56">
        <f t="shared" si="503"/>
        <v>0</v>
      </c>
      <c r="AM1609" s="56">
        <f t="shared" si="504"/>
        <v>0</v>
      </c>
      <c r="AN1609" s="56">
        <f t="shared" si="505"/>
        <v>0</v>
      </c>
      <c r="AO1609" s="56">
        <f t="shared" si="506"/>
        <v>0</v>
      </c>
      <c r="AP1609" s="56">
        <f t="shared" si="507"/>
        <v>0</v>
      </c>
      <c r="AQ1609" s="56">
        <f t="shared" si="508"/>
        <v>0</v>
      </c>
      <c r="AR1609" s="86">
        <f t="shared" si="509"/>
        <v>0</v>
      </c>
    </row>
    <row r="1610" spans="1:44" x14ac:dyDescent="0.25">
      <c r="A1610" s="178"/>
      <c r="B1610" s="55" t="str">
        <f>_xlfn.IFNA(VLOOKUP(A1610,'Ajánlatkérő(k) adatai'!$B$4:$C$205,2,0),"")</f>
        <v/>
      </c>
      <c r="C1610" s="178"/>
      <c r="D1610" s="55" t="str">
        <f>_xlfn.IFNA(VLOOKUP(C1610,'Számlafizető(k) adatai'!$C$4:$D$203,2,0),"")</f>
        <v/>
      </c>
      <c r="E1610" s="55" t="str">
        <f>_xlfn.IFNA(VLOOKUP(C1610,'Számlafizető(k) adatai'!$C$4:$M$203,11,0),"")</f>
        <v/>
      </c>
      <c r="F1610" s="178"/>
      <c r="G1610" s="178"/>
      <c r="H1610" s="178"/>
      <c r="I1610" s="55" t="str">
        <f>IF(F1610="","",VLOOKUP(LEFT(F1610,5),'Technikai cellák'!B:C,2,0))</f>
        <v/>
      </c>
      <c r="J1610" s="55" t="str">
        <f>IF(F1610="","",VLOOKUP(I1610,'Technikai cellák'!$C$1:$D$12,2,0))</f>
        <v/>
      </c>
      <c r="K1610" s="179"/>
      <c r="L1610" s="67" t="str">
        <f t="shared" si="493"/>
        <v/>
      </c>
      <c r="M1610" s="68">
        <f t="shared" si="494"/>
        <v>0</v>
      </c>
      <c r="N1610" s="66">
        <f t="shared" si="495"/>
        <v>0</v>
      </c>
      <c r="O1610" s="152"/>
      <c r="P1610" s="172">
        <f t="shared" si="491"/>
        <v>0</v>
      </c>
      <c r="Q1610" s="69">
        <f t="shared" si="496"/>
        <v>0</v>
      </c>
      <c r="R1610" s="62">
        <f t="shared" si="497"/>
        <v>0</v>
      </c>
      <c r="S1610" s="153"/>
      <c r="T1610" s="118" t="str">
        <f t="shared" si="492"/>
        <v/>
      </c>
      <c r="U1610" s="154"/>
      <c r="V1610" s="154"/>
      <c r="W1610" s="154"/>
      <c r="X1610" s="154"/>
      <c r="Y1610" s="154"/>
      <c r="Z1610" s="154"/>
      <c r="AA1610" s="154"/>
      <c r="AB1610" s="154"/>
      <c r="AC1610" s="154"/>
      <c r="AD1610" s="154"/>
      <c r="AE1610" s="154"/>
      <c r="AF1610" s="154"/>
      <c r="AG1610" s="63">
        <f t="shared" si="498"/>
        <v>0</v>
      </c>
      <c r="AH1610" s="56">
        <f t="shared" si="499"/>
        <v>0</v>
      </c>
      <c r="AI1610" s="56">
        <f t="shared" si="500"/>
        <v>0</v>
      </c>
      <c r="AJ1610" s="56">
        <f t="shared" si="501"/>
        <v>0</v>
      </c>
      <c r="AK1610" s="56">
        <f t="shared" si="502"/>
        <v>0</v>
      </c>
      <c r="AL1610" s="56">
        <f t="shared" si="503"/>
        <v>0</v>
      </c>
      <c r="AM1610" s="56">
        <f t="shared" si="504"/>
        <v>0</v>
      </c>
      <c r="AN1610" s="56">
        <f t="shared" si="505"/>
        <v>0</v>
      </c>
      <c r="AO1610" s="56">
        <f t="shared" si="506"/>
        <v>0</v>
      </c>
      <c r="AP1610" s="56">
        <f t="shared" si="507"/>
        <v>0</v>
      </c>
      <c r="AQ1610" s="56">
        <f t="shared" si="508"/>
        <v>0</v>
      </c>
      <c r="AR1610" s="86">
        <f t="shared" si="509"/>
        <v>0</v>
      </c>
    </row>
    <row r="1611" spans="1:44" x14ac:dyDescent="0.25">
      <c r="A1611" s="178"/>
      <c r="B1611" s="55" t="str">
        <f>_xlfn.IFNA(VLOOKUP(A1611,'Ajánlatkérő(k) adatai'!$B$4:$C$205,2,0),"")</f>
        <v/>
      </c>
      <c r="C1611" s="178"/>
      <c r="D1611" s="55" t="str">
        <f>_xlfn.IFNA(VLOOKUP(C1611,'Számlafizető(k) adatai'!$C$4:$D$203,2,0),"")</f>
        <v/>
      </c>
      <c r="E1611" s="55" t="str">
        <f>_xlfn.IFNA(VLOOKUP(C1611,'Számlafizető(k) adatai'!$C$4:$M$203,11,0),"")</f>
        <v/>
      </c>
      <c r="F1611" s="178"/>
      <c r="G1611" s="178"/>
      <c r="H1611" s="178"/>
      <c r="I1611" s="55" t="str">
        <f>IF(F1611="","",VLOOKUP(LEFT(F1611,5),'Technikai cellák'!B:C,2,0))</f>
        <v/>
      </c>
      <c r="J1611" s="55" t="str">
        <f>IF(F1611="","",VLOOKUP(I1611,'Technikai cellák'!$C$1:$D$12,2,0))</f>
        <v/>
      </c>
      <c r="K1611" s="179"/>
      <c r="L1611" s="67" t="str">
        <f t="shared" si="493"/>
        <v/>
      </c>
      <c r="M1611" s="68">
        <f t="shared" si="494"/>
        <v>0</v>
      </c>
      <c r="N1611" s="66">
        <f t="shared" si="495"/>
        <v>0</v>
      </c>
      <c r="O1611" s="152"/>
      <c r="P1611" s="172">
        <f t="shared" si="491"/>
        <v>0</v>
      </c>
      <c r="Q1611" s="69">
        <f t="shared" si="496"/>
        <v>0</v>
      </c>
      <c r="R1611" s="62">
        <f t="shared" si="497"/>
        <v>0</v>
      </c>
      <c r="S1611" s="153"/>
      <c r="T1611" s="118" t="str">
        <f t="shared" si="492"/>
        <v/>
      </c>
      <c r="U1611" s="154"/>
      <c r="V1611" s="154"/>
      <c r="W1611" s="154"/>
      <c r="X1611" s="154"/>
      <c r="Y1611" s="154"/>
      <c r="Z1611" s="154"/>
      <c r="AA1611" s="154"/>
      <c r="AB1611" s="154"/>
      <c r="AC1611" s="154"/>
      <c r="AD1611" s="154"/>
      <c r="AE1611" s="154"/>
      <c r="AF1611" s="154"/>
      <c r="AG1611" s="63">
        <f t="shared" si="498"/>
        <v>0</v>
      </c>
      <c r="AH1611" s="56">
        <f t="shared" si="499"/>
        <v>0</v>
      </c>
      <c r="AI1611" s="56">
        <f t="shared" si="500"/>
        <v>0</v>
      </c>
      <c r="AJ1611" s="56">
        <f t="shared" si="501"/>
        <v>0</v>
      </c>
      <c r="AK1611" s="56">
        <f t="shared" si="502"/>
        <v>0</v>
      </c>
      <c r="AL1611" s="56">
        <f t="shared" si="503"/>
        <v>0</v>
      </c>
      <c r="AM1611" s="56">
        <f t="shared" si="504"/>
        <v>0</v>
      </c>
      <c r="AN1611" s="56">
        <f t="shared" si="505"/>
        <v>0</v>
      </c>
      <c r="AO1611" s="56">
        <f t="shared" si="506"/>
        <v>0</v>
      </c>
      <c r="AP1611" s="56">
        <f t="shared" si="507"/>
        <v>0</v>
      </c>
      <c r="AQ1611" s="56">
        <f t="shared" si="508"/>
        <v>0</v>
      </c>
      <c r="AR1611" s="86">
        <f t="shared" si="509"/>
        <v>0</v>
      </c>
    </row>
    <row r="1612" spans="1:44" x14ac:dyDescent="0.25">
      <c r="A1612" s="178"/>
      <c r="B1612" s="55" t="str">
        <f>_xlfn.IFNA(VLOOKUP(A1612,'Ajánlatkérő(k) adatai'!$B$4:$C$205,2,0),"")</f>
        <v/>
      </c>
      <c r="C1612" s="178"/>
      <c r="D1612" s="55" t="str">
        <f>_xlfn.IFNA(VLOOKUP(C1612,'Számlafizető(k) adatai'!$C$4:$D$203,2,0),"")</f>
        <v/>
      </c>
      <c r="E1612" s="55" t="str">
        <f>_xlfn.IFNA(VLOOKUP(C1612,'Számlafizető(k) adatai'!$C$4:$M$203,11,0),"")</f>
        <v/>
      </c>
      <c r="F1612" s="178"/>
      <c r="G1612" s="178"/>
      <c r="H1612" s="178"/>
      <c r="I1612" s="55" t="str">
        <f>IF(F1612="","",VLOOKUP(LEFT(F1612,5),'Technikai cellák'!B:C,2,0))</f>
        <v/>
      </c>
      <c r="J1612" s="55" t="str">
        <f>IF(F1612="","",VLOOKUP(I1612,'Technikai cellák'!$C$1:$D$12,2,0))</f>
        <v/>
      </c>
      <c r="K1612" s="179"/>
      <c r="L1612" s="67" t="str">
        <f t="shared" si="493"/>
        <v/>
      </c>
      <c r="M1612" s="68">
        <f t="shared" si="494"/>
        <v>0</v>
      </c>
      <c r="N1612" s="66">
        <f t="shared" si="495"/>
        <v>0</v>
      </c>
      <c r="O1612" s="152"/>
      <c r="P1612" s="172">
        <f t="shared" si="491"/>
        <v>0</v>
      </c>
      <c r="Q1612" s="69">
        <f t="shared" si="496"/>
        <v>0</v>
      </c>
      <c r="R1612" s="62">
        <f t="shared" si="497"/>
        <v>0</v>
      </c>
      <c r="S1612" s="153"/>
      <c r="T1612" s="118" t="str">
        <f t="shared" si="492"/>
        <v/>
      </c>
      <c r="U1612" s="154"/>
      <c r="V1612" s="154"/>
      <c r="W1612" s="154"/>
      <c r="X1612" s="154"/>
      <c r="Y1612" s="154"/>
      <c r="Z1612" s="154"/>
      <c r="AA1612" s="154"/>
      <c r="AB1612" s="154"/>
      <c r="AC1612" s="154"/>
      <c r="AD1612" s="154"/>
      <c r="AE1612" s="154"/>
      <c r="AF1612" s="154"/>
      <c r="AG1612" s="63">
        <f t="shared" si="498"/>
        <v>0</v>
      </c>
      <c r="AH1612" s="56">
        <f t="shared" si="499"/>
        <v>0</v>
      </c>
      <c r="AI1612" s="56">
        <f t="shared" si="500"/>
        <v>0</v>
      </c>
      <c r="AJ1612" s="56">
        <f t="shared" si="501"/>
        <v>0</v>
      </c>
      <c r="AK1612" s="56">
        <f t="shared" si="502"/>
        <v>0</v>
      </c>
      <c r="AL1612" s="56">
        <f t="shared" si="503"/>
        <v>0</v>
      </c>
      <c r="AM1612" s="56">
        <f t="shared" si="504"/>
        <v>0</v>
      </c>
      <c r="AN1612" s="56">
        <f t="shared" si="505"/>
        <v>0</v>
      </c>
      <c r="AO1612" s="56">
        <f t="shared" si="506"/>
        <v>0</v>
      </c>
      <c r="AP1612" s="56">
        <f t="shared" si="507"/>
        <v>0</v>
      </c>
      <c r="AQ1612" s="56">
        <f t="shared" si="508"/>
        <v>0</v>
      </c>
      <c r="AR1612" s="86">
        <f t="shared" si="509"/>
        <v>0</v>
      </c>
    </row>
    <row r="1613" spans="1:44" x14ac:dyDescent="0.25">
      <c r="A1613" s="178"/>
      <c r="B1613" s="55" t="str">
        <f>_xlfn.IFNA(VLOOKUP(A1613,'Ajánlatkérő(k) adatai'!$B$4:$C$205,2,0),"")</f>
        <v/>
      </c>
      <c r="C1613" s="178"/>
      <c r="D1613" s="55" t="str">
        <f>_xlfn.IFNA(VLOOKUP(C1613,'Számlafizető(k) adatai'!$C$4:$D$203,2,0),"")</f>
        <v/>
      </c>
      <c r="E1613" s="55" t="str">
        <f>_xlfn.IFNA(VLOOKUP(C1613,'Számlafizető(k) adatai'!$C$4:$M$203,11,0),"")</f>
        <v/>
      </c>
      <c r="F1613" s="178"/>
      <c r="G1613" s="178"/>
      <c r="H1613" s="178"/>
      <c r="I1613" s="55" t="str">
        <f>IF(F1613="","",VLOOKUP(LEFT(F1613,5),'Technikai cellák'!B:C,2,0))</f>
        <v/>
      </c>
      <c r="J1613" s="55" t="str">
        <f>IF(F1613="","",VLOOKUP(I1613,'Technikai cellák'!$C$1:$D$12,2,0))</f>
        <v/>
      </c>
      <c r="K1613" s="179"/>
      <c r="L1613" s="67" t="str">
        <f t="shared" si="493"/>
        <v/>
      </c>
      <c r="M1613" s="68">
        <f t="shared" si="494"/>
        <v>0</v>
      </c>
      <c r="N1613" s="66">
        <f t="shared" si="495"/>
        <v>0</v>
      </c>
      <c r="O1613" s="152"/>
      <c r="P1613" s="172">
        <f t="shared" si="491"/>
        <v>0</v>
      </c>
      <c r="Q1613" s="69">
        <f t="shared" si="496"/>
        <v>0</v>
      </c>
      <c r="R1613" s="62">
        <f t="shared" si="497"/>
        <v>0</v>
      </c>
      <c r="S1613" s="153"/>
      <c r="T1613" s="118" t="str">
        <f t="shared" si="492"/>
        <v/>
      </c>
      <c r="U1613" s="154"/>
      <c r="V1613" s="154"/>
      <c r="W1613" s="154"/>
      <c r="X1613" s="154"/>
      <c r="Y1613" s="154"/>
      <c r="Z1613" s="154"/>
      <c r="AA1613" s="154"/>
      <c r="AB1613" s="154"/>
      <c r="AC1613" s="154"/>
      <c r="AD1613" s="154"/>
      <c r="AE1613" s="154"/>
      <c r="AF1613" s="154"/>
      <c r="AG1613" s="63">
        <f t="shared" si="498"/>
        <v>0</v>
      </c>
      <c r="AH1613" s="56">
        <f t="shared" si="499"/>
        <v>0</v>
      </c>
      <c r="AI1613" s="56">
        <f t="shared" si="500"/>
        <v>0</v>
      </c>
      <c r="AJ1613" s="56">
        <f t="shared" si="501"/>
        <v>0</v>
      </c>
      <c r="AK1613" s="56">
        <f t="shared" si="502"/>
        <v>0</v>
      </c>
      <c r="AL1613" s="56">
        <f t="shared" si="503"/>
        <v>0</v>
      </c>
      <c r="AM1613" s="56">
        <f t="shared" si="504"/>
        <v>0</v>
      </c>
      <c r="AN1613" s="56">
        <f t="shared" si="505"/>
        <v>0</v>
      </c>
      <c r="AO1613" s="56">
        <f t="shared" si="506"/>
        <v>0</v>
      </c>
      <c r="AP1613" s="56">
        <f t="shared" si="507"/>
        <v>0</v>
      </c>
      <c r="AQ1613" s="56">
        <f t="shared" si="508"/>
        <v>0</v>
      </c>
      <c r="AR1613" s="86">
        <f t="shared" si="509"/>
        <v>0</v>
      </c>
    </row>
    <row r="1614" spans="1:44" x14ac:dyDescent="0.25">
      <c r="A1614" s="178"/>
      <c r="B1614" s="55" t="str">
        <f>_xlfn.IFNA(VLOOKUP(A1614,'Ajánlatkérő(k) adatai'!$B$4:$C$205,2,0),"")</f>
        <v/>
      </c>
      <c r="C1614" s="178"/>
      <c r="D1614" s="55" t="str">
        <f>_xlfn.IFNA(VLOOKUP(C1614,'Számlafizető(k) adatai'!$C$4:$D$203,2,0),"")</f>
        <v/>
      </c>
      <c r="E1614" s="55" t="str">
        <f>_xlfn.IFNA(VLOOKUP(C1614,'Számlafizető(k) adatai'!$C$4:$M$203,11,0),"")</f>
        <v/>
      </c>
      <c r="F1614" s="178"/>
      <c r="G1614" s="178"/>
      <c r="H1614" s="178"/>
      <c r="I1614" s="55" t="str">
        <f>IF(F1614="","",VLOOKUP(LEFT(F1614,5),'Technikai cellák'!B:C,2,0))</f>
        <v/>
      </c>
      <c r="J1614" s="55" t="str">
        <f>IF(F1614="","",VLOOKUP(I1614,'Technikai cellák'!$C$1:$D$12,2,0))</f>
        <v/>
      </c>
      <c r="K1614" s="179"/>
      <c r="L1614" s="67" t="str">
        <f t="shared" si="493"/>
        <v/>
      </c>
      <c r="M1614" s="68">
        <f t="shared" si="494"/>
        <v>0</v>
      </c>
      <c r="N1614" s="66">
        <f t="shared" si="495"/>
        <v>0</v>
      </c>
      <c r="O1614" s="152"/>
      <c r="P1614" s="172">
        <f t="shared" si="491"/>
        <v>0</v>
      </c>
      <c r="Q1614" s="69">
        <f t="shared" si="496"/>
        <v>0</v>
      </c>
      <c r="R1614" s="62">
        <f t="shared" si="497"/>
        <v>0</v>
      </c>
      <c r="S1614" s="153"/>
      <c r="T1614" s="118" t="str">
        <f t="shared" si="492"/>
        <v/>
      </c>
      <c r="U1614" s="154"/>
      <c r="V1614" s="154"/>
      <c r="W1614" s="154"/>
      <c r="X1614" s="154"/>
      <c r="Y1614" s="154"/>
      <c r="Z1614" s="154"/>
      <c r="AA1614" s="154"/>
      <c r="AB1614" s="154"/>
      <c r="AC1614" s="154"/>
      <c r="AD1614" s="154"/>
      <c r="AE1614" s="154"/>
      <c r="AF1614" s="154"/>
      <c r="AG1614" s="63">
        <f t="shared" si="498"/>
        <v>0</v>
      </c>
      <c r="AH1614" s="56">
        <f t="shared" si="499"/>
        <v>0</v>
      </c>
      <c r="AI1614" s="56">
        <f t="shared" si="500"/>
        <v>0</v>
      </c>
      <c r="AJ1614" s="56">
        <f t="shared" si="501"/>
        <v>0</v>
      </c>
      <c r="AK1614" s="56">
        <f t="shared" si="502"/>
        <v>0</v>
      </c>
      <c r="AL1614" s="56">
        <f t="shared" si="503"/>
        <v>0</v>
      </c>
      <c r="AM1614" s="56">
        <f t="shared" si="504"/>
        <v>0</v>
      </c>
      <c r="AN1614" s="56">
        <f t="shared" si="505"/>
        <v>0</v>
      </c>
      <c r="AO1614" s="56">
        <f t="shared" si="506"/>
        <v>0</v>
      </c>
      <c r="AP1614" s="56">
        <f t="shared" si="507"/>
        <v>0</v>
      </c>
      <c r="AQ1614" s="56">
        <f t="shared" si="508"/>
        <v>0</v>
      </c>
      <c r="AR1614" s="86">
        <f t="shared" si="509"/>
        <v>0</v>
      </c>
    </row>
    <row r="1615" spans="1:44" x14ac:dyDescent="0.25">
      <c r="A1615" s="178"/>
      <c r="B1615" s="55" t="str">
        <f>_xlfn.IFNA(VLOOKUP(A1615,'Ajánlatkérő(k) adatai'!$B$4:$C$205,2,0),"")</f>
        <v/>
      </c>
      <c r="C1615" s="178"/>
      <c r="D1615" s="55" t="str">
        <f>_xlfn.IFNA(VLOOKUP(C1615,'Számlafizető(k) adatai'!$C$4:$D$203,2,0),"")</f>
        <v/>
      </c>
      <c r="E1615" s="55" t="str">
        <f>_xlfn.IFNA(VLOOKUP(C1615,'Számlafizető(k) adatai'!$C$4:$M$203,11,0),"")</f>
        <v/>
      </c>
      <c r="F1615" s="178"/>
      <c r="G1615" s="178"/>
      <c r="H1615" s="178"/>
      <c r="I1615" s="55" t="str">
        <f>IF(F1615="","",VLOOKUP(LEFT(F1615,5),'Technikai cellák'!B:C,2,0))</f>
        <v/>
      </c>
      <c r="J1615" s="55" t="str">
        <f>IF(F1615="","",VLOOKUP(I1615,'Technikai cellák'!$C$1:$D$12,2,0))</f>
        <v/>
      </c>
      <c r="K1615" s="179"/>
      <c r="L1615" s="67" t="str">
        <f t="shared" si="493"/>
        <v/>
      </c>
      <c r="M1615" s="68">
        <f t="shared" si="494"/>
        <v>0</v>
      </c>
      <c r="N1615" s="66">
        <f t="shared" si="495"/>
        <v>0</v>
      </c>
      <c r="O1615" s="152"/>
      <c r="P1615" s="172">
        <f t="shared" si="491"/>
        <v>0</v>
      </c>
      <c r="Q1615" s="69">
        <f t="shared" si="496"/>
        <v>0</v>
      </c>
      <c r="R1615" s="62">
        <f t="shared" si="497"/>
        <v>0</v>
      </c>
      <c r="S1615" s="153"/>
      <c r="T1615" s="118" t="str">
        <f t="shared" si="492"/>
        <v/>
      </c>
      <c r="U1615" s="154"/>
      <c r="V1615" s="154"/>
      <c r="W1615" s="154"/>
      <c r="X1615" s="154"/>
      <c r="Y1615" s="154"/>
      <c r="Z1615" s="154"/>
      <c r="AA1615" s="154"/>
      <c r="AB1615" s="154"/>
      <c r="AC1615" s="154"/>
      <c r="AD1615" s="154"/>
      <c r="AE1615" s="154"/>
      <c r="AF1615" s="154"/>
      <c r="AG1615" s="63">
        <f t="shared" si="498"/>
        <v>0</v>
      </c>
      <c r="AH1615" s="56">
        <f t="shared" si="499"/>
        <v>0</v>
      </c>
      <c r="AI1615" s="56">
        <f t="shared" si="500"/>
        <v>0</v>
      </c>
      <c r="AJ1615" s="56">
        <f t="shared" si="501"/>
        <v>0</v>
      </c>
      <c r="AK1615" s="56">
        <f t="shared" si="502"/>
        <v>0</v>
      </c>
      <c r="AL1615" s="56">
        <f t="shared" si="503"/>
        <v>0</v>
      </c>
      <c r="AM1615" s="56">
        <f t="shared" si="504"/>
        <v>0</v>
      </c>
      <c r="AN1615" s="56">
        <f t="shared" si="505"/>
        <v>0</v>
      </c>
      <c r="AO1615" s="56">
        <f t="shared" si="506"/>
        <v>0</v>
      </c>
      <c r="AP1615" s="56">
        <f t="shared" si="507"/>
        <v>0</v>
      </c>
      <c r="AQ1615" s="56">
        <f t="shared" si="508"/>
        <v>0</v>
      </c>
      <c r="AR1615" s="86">
        <f t="shared" si="509"/>
        <v>0</v>
      </c>
    </row>
    <row r="1616" spans="1:44" x14ac:dyDescent="0.25">
      <c r="A1616" s="178"/>
      <c r="B1616" s="55" t="str">
        <f>_xlfn.IFNA(VLOOKUP(A1616,'Ajánlatkérő(k) adatai'!$B$4:$C$205,2,0),"")</f>
        <v/>
      </c>
      <c r="C1616" s="178"/>
      <c r="D1616" s="55" t="str">
        <f>_xlfn.IFNA(VLOOKUP(C1616,'Számlafizető(k) adatai'!$C$4:$D$203,2,0),"")</f>
        <v/>
      </c>
      <c r="E1616" s="55" t="str">
        <f>_xlfn.IFNA(VLOOKUP(C1616,'Számlafizető(k) adatai'!$C$4:$M$203,11,0),"")</f>
        <v/>
      </c>
      <c r="F1616" s="178"/>
      <c r="G1616" s="178"/>
      <c r="H1616" s="178"/>
      <c r="I1616" s="55" t="str">
        <f>IF(F1616="","",VLOOKUP(LEFT(F1616,5),'Technikai cellák'!B:C,2,0))</f>
        <v/>
      </c>
      <c r="J1616" s="55" t="str">
        <f>IF(F1616="","",VLOOKUP(I1616,'Technikai cellák'!$C$1:$D$12,2,0))</f>
        <v/>
      </c>
      <c r="K1616" s="179"/>
      <c r="L1616" s="67" t="str">
        <f t="shared" si="493"/>
        <v/>
      </c>
      <c r="M1616" s="68">
        <f t="shared" si="494"/>
        <v>0</v>
      </c>
      <c r="N1616" s="66">
        <f t="shared" si="495"/>
        <v>0</v>
      </c>
      <c r="O1616" s="152"/>
      <c r="P1616" s="172">
        <f t="shared" ref="P1616:P1679" si="510">ROUND((IF(K1616&lt;100,0,K1616*$C$7)/$C$8),0)</f>
        <v>0</v>
      </c>
      <c r="Q1616" s="69">
        <f t="shared" si="496"/>
        <v>0</v>
      </c>
      <c r="R1616" s="62">
        <f t="shared" si="497"/>
        <v>0</v>
      </c>
      <c r="S1616" s="153"/>
      <c r="T1616" s="118" t="str">
        <f t="shared" si="492"/>
        <v/>
      </c>
      <c r="U1616" s="154"/>
      <c r="V1616" s="154"/>
      <c r="W1616" s="154"/>
      <c r="X1616" s="154"/>
      <c r="Y1616" s="154"/>
      <c r="Z1616" s="154"/>
      <c r="AA1616" s="154"/>
      <c r="AB1616" s="154"/>
      <c r="AC1616" s="154"/>
      <c r="AD1616" s="154"/>
      <c r="AE1616" s="154"/>
      <c r="AF1616" s="154"/>
      <c r="AG1616" s="63">
        <f t="shared" si="498"/>
        <v>0</v>
      </c>
      <c r="AH1616" s="56">
        <f t="shared" si="499"/>
        <v>0</v>
      </c>
      <c r="AI1616" s="56">
        <f t="shared" si="500"/>
        <v>0</v>
      </c>
      <c r="AJ1616" s="56">
        <f t="shared" si="501"/>
        <v>0</v>
      </c>
      <c r="AK1616" s="56">
        <f t="shared" si="502"/>
        <v>0</v>
      </c>
      <c r="AL1616" s="56">
        <f t="shared" si="503"/>
        <v>0</v>
      </c>
      <c r="AM1616" s="56">
        <f t="shared" si="504"/>
        <v>0</v>
      </c>
      <c r="AN1616" s="56">
        <f t="shared" si="505"/>
        <v>0</v>
      </c>
      <c r="AO1616" s="56">
        <f t="shared" si="506"/>
        <v>0</v>
      </c>
      <c r="AP1616" s="56">
        <f t="shared" si="507"/>
        <v>0</v>
      </c>
      <c r="AQ1616" s="56">
        <f t="shared" si="508"/>
        <v>0</v>
      </c>
      <c r="AR1616" s="86">
        <f t="shared" si="509"/>
        <v>0</v>
      </c>
    </row>
    <row r="1617" spans="1:44" x14ac:dyDescent="0.25">
      <c r="A1617" s="178"/>
      <c r="B1617" s="55" t="str">
        <f>_xlfn.IFNA(VLOOKUP(A1617,'Ajánlatkérő(k) adatai'!$B$4:$C$205,2,0),"")</f>
        <v/>
      </c>
      <c r="C1617" s="178"/>
      <c r="D1617" s="55" t="str">
        <f>_xlfn.IFNA(VLOOKUP(C1617,'Számlafizető(k) adatai'!$C$4:$D$203,2,0),"")</f>
        <v/>
      </c>
      <c r="E1617" s="55" t="str">
        <f>_xlfn.IFNA(VLOOKUP(C1617,'Számlafizető(k) adatai'!$C$4:$M$203,11,0),"")</f>
        <v/>
      </c>
      <c r="F1617" s="178"/>
      <c r="G1617" s="178"/>
      <c r="H1617" s="178"/>
      <c r="I1617" s="55" t="str">
        <f>IF(F1617="","",VLOOKUP(LEFT(F1617,5),'Technikai cellák'!B:C,2,0))</f>
        <v/>
      </c>
      <c r="J1617" s="55" t="str">
        <f>IF(F1617="","",VLOOKUP(I1617,'Technikai cellák'!$C$1:$D$12,2,0))</f>
        <v/>
      </c>
      <c r="K1617" s="179"/>
      <c r="L1617" s="67" t="str">
        <f t="shared" si="493"/>
        <v/>
      </c>
      <c r="M1617" s="68">
        <f t="shared" si="494"/>
        <v>0</v>
      </c>
      <c r="N1617" s="66">
        <f t="shared" si="495"/>
        <v>0</v>
      </c>
      <c r="O1617" s="152"/>
      <c r="P1617" s="172">
        <f t="shared" si="510"/>
        <v>0</v>
      </c>
      <c r="Q1617" s="69">
        <f t="shared" si="496"/>
        <v>0</v>
      </c>
      <c r="R1617" s="62">
        <f t="shared" si="497"/>
        <v>0</v>
      </c>
      <c r="S1617" s="153"/>
      <c r="T1617" s="118" t="str">
        <f t="shared" si="492"/>
        <v/>
      </c>
      <c r="U1617" s="154"/>
      <c r="V1617" s="154"/>
      <c r="W1617" s="154"/>
      <c r="X1617" s="154"/>
      <c r="Y1617" s="154"/>
      <c r="Z1617" s="154"/>
      <c r="AA1617" s="154"/>
      <c r="AB1617" s="154"/>
      <c r="AC1617" s="154"/>
      <c r="AD1617" s="154"/>
      <c r="AE1617" s="154"/>
      <c r="AF1617" s="154"/>
      <c r="AG1617" s="63">
        <f t="shared" si="498"/>
        <v>0</v>
      </c>
      <c r="AH1617" s="56">
        <f t="shared" si="499"/>
        <v>0</v>
      </c>
      <c r="AI1617" s="56">
        <f t="shared" si="500"/>
        <v>0</v>
      </c>
      <c r="AJ1617" s="56">
        <f t="shared" si="501"/>
        <v>0</v>
      </c>
      <c r="AK1617" s="56">
        <f t="shared" si="502"/>
        <v>0</v>
      </c>
      <c r="AL1617" s="56">
        <f t="shared" si="503"/>
        <v>0</v>
      </c>
      <c r="AM1617" s="56">
        <f t="shared" si="504"/>
        <v>0</v>
      </c>
      <c r="AN1617" s="56">
        <f t="shared" si="505"/>
        <v>0</v>
      </c>
      <c r="AO1617" s="56">
        <f t="shared" si="506"/>
        <v>0</v>
      </c>
      <c r="AP1617" s="56">
        <f t="shared" si="507"/>
        <v>0</v>
      </c>
      <c r="AQ1617" s="56">
        <f t="shared" si="508"/>
        <v>0</v>
      </c>
      <c r="AR1617" s="86">
        <f t="shared" si="509"/>
        <v>0</v>
      </c>
    </row>
    <row r="1618" spans="1:44" x14ac:dyDescent="0.25">
      <c r="A1618" s="178"/>
      <c r="B1618" s="55" t="str">
        <f>_xlfn.IFNA(VLOOKUP(A1618,'Ajánlatkérő(k) adatai'!$B$4:$C$205,2,0),"")</f>
        <v/>
      </c>
      <c r="C1618" s="178"/>
      <c r="D1618" s="55" t="str">
        <f>_xlfn.IFNA(VLOOKUP(C1618,'Számlafizető(k) adatai'!$C$4:$D$203,2,0),"")</f>
        <v/>
      </c>
      <c r="E1618" s="55" t="str">
        <f>_xlfn.IFNA(VLOOKUP(C1618,'Számlafizető(k) adatai'!$C$4:$M$203,11,0),"")</f>
        <v/>
      </c>
      <c r="F1618" s="178"/>
      <c r="G1618" s="178"/>
      <c r="H1618" s="178"/>
      <c r="I1618" s="55" t="str">
        <f>IF(F1618="","",VLOOKUP(LEFT(F1618,5),'Technikai cellák'!B:C,2,0))</f>
        <v/>
      </c>
      <c r="J1618" s="55" t="str">
        <f>IF(F1618="","",VLOOKUP(I1618,'Technikai cellák'!$C$1:$D$12,2,0))</f>
        <v/>
      </c>
      <c r="K1618" s="179"/>
      <c r="L1618" s="67" t="str">
        <f t="shared" si="493"/>
        <v/>
      </c>
      <c r="M1618" s="68">
        <f t="shared" si="494"/>
        <v>0</v>
      </c>
      <c r="N1618" s="66">
        <f t="shared" si="495"/>
        <v>0</v>
      </c>
      <c r="O1618" s="152"/>
      <c r="P1618" s="172">
        <f t="shared" si="510"/>
        <v>0</v>
      </c>
      <c r="Q1618" s="69">
        <f t="shared" si="496"/>
        <v>0</v>
      </c>
      <c r="R1618" s="62">
        <f t="shared" si="497"/>
        <v>0</v>
      </c>
      <c r="S1618" s="153"/>
      <c r="T1618" s="118" t="str">
        <f t="shared" ref="T1618:T1681" si="511">IF(S1618="","",IF((DAYS360(S1618,$C$4,TRUE))/30&lt;0,"",(DAYS360(S1618,$C$4,))/30))</f>
        <v/>
      </c>
      <c r="U1618" s="154"/>
      <c r="V1618" s="154"/>
      <c r="W1618" s="154"/>
      <c r="X1618" s="154"/>
      <c r="Y1618" s="154"/>
      <c r="Z1618" s="154"/>
      <c r="AA1618" s="154"/>
      <c r="AB1618" s="154"/>
      <c r="AC1618" s="154"/>
      <c r="AD1618" s="154"/>
      <c r="AE1618" s="154"/>
      <c r="AF1618" s="154"/>
      <c r="AG1618" s="63">
        <f t="shared" si="498"/>
        <v>0</v>
      </c>
      <c r="AH1618" s="56">
        <f t="shared" si="499"/>
        <v>0</v>
      </c>
      <c r="AI1618" s="56">
        <f t="shared" si="500"/>
        <v>0</v>
      </c>
      <c r="AJ1618" s="56">
        <f t="shared" si="501"/>
        <v>0</v>
      </c>
      <c r="AK1618" s="56">
        <f t="shared" si="502"/>
        <v>0</v>
      </c>
      <c r="AL1618" s="56">
        <f t="shared" si="503"/>
        <v>0</v>
      </c>
      <c r="AM1618" s="56">
        <f t="shared" si="504"/>
        <v>0</v>
      </c>
      <c r="AN1618" s="56">
        <f t="shared" si="505"/>
        <v>0</v>
      </c>
      <c r="AO1618" s="56">
        <f t="shared" si="506"/>
        <v>0</v>
      </c>
      <c r="AP1618" s="56">
        <f t="shared" si="507"/>
        <v>0</v>
      </c>
      <c r="AQ1618" s="56">
        <f t="shared" si="508"/>
        <v>0</v>
      </c>
      <c r="AR1618" s="86">
        <f t="shared" si="509"/>
        <v>0</v>
      </c>
    </row>
    <row r="1619" spans="1:44" x14ac:dyDescent="0.25">
      <c r="A1619" s="178"/>
      <c r="B1619" s="55" t="str">
        <f>_xlfn.IFNA(VLOOKUP(A1619,'Ajánlatkérő(k) adatai'!$B$4:$C$205,2,0),"")</f>
        <v/>
      </c>
      <c r="C1619" s="178"/>
      <c r="D1619" s="55" t="str">
        <f>_xlfn.IFNA(VLOOKUP(C1619,'Számlafizető(k) adatai'!$C$4:$D$203,2,0),"")</f>
        <v/>
      </c>
      <c r="E1619" s="55" t="str">
        <f>_xlfn.IFNA(VLOOKUP(C1619,'Számlafizető(k) adatai'!$C$4:$M$203,11,0),"")</f>
        <v/>
      </c>
      <c r="F1619" s="178"/>
      <c r="G1619" s="178"/>
      <c r="H1619" s="178"/>
      <c r="I1619" s="55" t="str">
        <f>IF(F1619="","",VLOOKUP(LEFT(F1619,5),'Technikai cellák'!B:C,2,0))</f>
        <v/>
      </c>
      <c r="J1619" s="55" t="str">
        <f>IF(F1619="","",VLOOKUP(I1619,'Technikai cellák'!$C$1:$D$12,2,0))</f>
        <v/>
      </c>
      <c r="K1619" s="179"/>
      <c r="L1619" s="67" t="str">
        <f t="shared" si="493"/>
        <v/>
      </c>
      <c r="M1619" s="68">
        <f t="shared" si="494"/>
        <v>0</v>
      </c>
      <c r="N1619" s="66">
        <f t="shared" si="495"/>
        <v>0</v>
      </c>
      <c r="O1619" s="152"/>
      <c r="P1619" s="172">
        <f t="shared" si="510"/>
        <v>0</v>
      </c>
      <c r="Q1619" s="69">
        <f t="shared" si="496"/>
        <v>0</v>
      </c>
      <c r="R1619" s="62">
        <f t="shared" si="497"/>
        <v>0</v>
      </c>
      <c r="S1619" s="153"/>
      <c r="T1619" s="118" t="str">
        <f t="shared" si="511"/>
        <v/>
      </c>
      <c r="U1619" s="154"/>
      <c r="V1619" s="154"/>
      <c r="W1619" s="154"/>
      <c r="X1619" s="154"/>
      <c r="Y1619" s="154"/>
      <c r="Z1619" s="154"/>
      <c r="AA1619" s="154"/>
      <c r="AB1619" s="154"/>
      <c r="AC1619" s="154"/>
      <c r="AD1619" s="154"/>
      <c r="AE1619" s="154"/>
      <c r="AF1619" s="154"/>
      <c r="AG1619" s="63">
        <f t="shared" si="498"/>
        <v>0</v>
      </c>
      <c r="AH1619" s="56">
        <f t="shared" si="499"/>
        <v>0</v>
      </c>
      <c r="AI1619" s="56">
        <f t="shared" si="500"/>
        <v>0</v>
      </c>
      <c r="AJ1619" s="56">
        <f t="shared" si="501"/>
        <v>0</v>
      </c>
      <c r="AK1619" s="56">
        <f t="shared" si="502"/>
        <v>0</v>
      </c>
      <c r="AL1619" s="56">
        <f t="shared" si="503"/>
        <v>0</v>
      </c>
      <c r="AM1619" s="56">
        <f t="shared" si="504"/>
        <v>0</v>
      </c>
      <c r="AN1619" s="56">
        <f t="shared" si="505"/>
        <v>0</v>
      </c>
      <c r="AO1619" s="56">
        <f t="shared" si="506"/>
        <v>0</v>
      </c>
      <c r="AP1619" s="56">
        <f t="shared" si="507"/>
        <v>0</v>
      </c>
      <c r="AQ1619" s="56">
        <f t="shared" si="508"/>
        <v>0</v>
      </c>
      <c r="AR1619" s="86">
        <f t="shared" si="509"/>
        <v>0</v>
      </c>
    </row>
    <row r="1620" spans="1:44" x14ac:dyDescent="0.25">
      <c r="A1620" s="178"/>
      <c r="B1620" s="55" t="str">
        <f>_xlfn.IFNA(VLOOKUP(A1620,'Ajánlatkérő(k) adatai'!$B$4:$C$205,2,0),"")</f>
        <v/>
      </c>
      <c r="C1620" s="178"/>
      <c r="D1620" s="55" t="str">
        <f>_xlfn.IFNA(VLOOKUP(C1620,'Számlafizető(k) adatai'!$C$4:$D$203,2,0),"")</f>
        <v/>
      </c>
      <c r="E1620" s="55" t="str">
        <f>_xlfn.IFNA(VLOOKUP(C1620,'Számlafizető(k) adatai'!$C$4:$M$203,11,0),"")</f>
        <v/>
      </c>
      <c r="F1620" s="178"/>
      <c r="G1620" s="178"/>
      <c r="H1620" s="178"/>
      <c r="I1620" s="55" t="str">
        <f>IF(F1620="","",VLOOKUP(LEFT(F1620,5),'Technikai cellák'!B:C,2,0))</f>
        <v/>
      </c>
      <c r="J1620" s="55" t="str">
        <f>IF(F1620="","",VLOOKUP(I1620,'Technikai cellák'!$C$1:$D$12,2,0))</f>
        <v/>
      </c>
      <c r="K1620" s="179"/>
      <c r="L1620" s="67" t="str">
        <f t="shared" si="493"/>
        <v/>
      </c>
      <c r="M1620" s="68">
        <f t="shared" si="494"/>
        <v>0</v>
      </c>
      <c r="N1620" s="66">
        <f t="shared" si="495"/>
        <v>0</v>
      </c>
      <c r="O1620" s="152"/>
      <c r="P1620" s="172">
        <f t="shared" si="510"/>
        <v>0</v>
      </c>
      <c r="Q1620" s="69">
        <f t="shared" si="496"/>
        <v>0</v>
      </c>
      <c r="R1620" s="62">
        <f t="shared" si="497"/>
        <v>0</v>
      </c>
      <c r="S1620" s="153"/>
      <c r="T1620" s="118" t="str">
        <f t="shared" si="511"/>
        <v/>
      </c>
      <c r="U1620" s="154"/>
      <c r="V1620" s="154"/>
      <c r="W1620" s="154"/>
      <c r="X1620" s="154"/>
      <c r="Y1620" s="154"/>
      <c r="Z1620" s="154"/>
      <c r="AA1620" s="154"/>
      <c r="AB1620" s="154"/>
      <c r="AC1620" s="154"/>
      <c r="AD1620" s="154"/>
      <c r="AE1620" s="154"/>
      <c r="AF1620" s="154"/>
      <c r="AG1620" s="63">
        <f t="shared" si="498"/>
        <v>0</v>
      </c>
      <c r="AH1620" s="56">
        <f t="shared" si="499"/>
        <v>0</v>
      </c>
      <c r="AI1620" s="56">
        <f t="shared" si="500"/>
        <v>0</v>
      </c>
      <c r="AJ1620" s="56">
        <f t="shared" si="501"/>
        <v>0</v>
      </c>
      <c r="AK1620" s="56">
        <f t="shared" si="502"/>
        <v>0</v>
      </c>
      <c r="AL1620" s="56">
        <f t="shared" si="503"/>
        <v>0</v>
      </c>
      <c r="AM1620" s="56">
        <f t="shared" si="504"/>
        <v>0</v>
      </c>
      <c r="AN1620" s="56">
        <f t="shared" si="505"/>
        <v>0</v>
      </c>
      <c r="AO1620" s="56">
        <f t="shared" si="506"/>
        <v>0</v>
      </c>
      <c r="AP1620" s="56">
        <f t="shared" si="507"/>
        <v>0</v>
      </c>
      <c r="AQ1620" s="56">
        <f t="shared" si="508"/>
        <v>0</v>
      </c>
      <c r="AR1620" s="86">
        <f t="shared" si="509"/>
        <v>0</v>
      </c>
    </row>
    <row r="1621" spans="1:44" x14ac:dyDescent="0.25">
      <c r="A1621" s="178"/>
      <c r="B1621" s="55" t="str">
        <f>_xlfn.IFNA(VLOOKUP(A1621,'Ajánlatkérő(k) adatai'!$B$4:$C$205,2,0),"")</f>
        <v/>
      </c>
      <c r="C1621" s="178"/>
      <c r="D1621" s="55" t="str">
        <f>_xlfn.IFNA(VLOOKUP(C1621,'Számlafizető(k) adatai'!$C$4:$D$203,2,0),"")</f>
        <v/>
      </c>
      <c r="E1621" s="55" t="str">
        <f>_xlfn.IFNA(VLOOKUP(C1621,'Számlafizető(k) adatai'!$C$4:$M$203,11,0),"")</f>
        <v/>
      </c>
      <c r="F1621" s="178"/>
      <c r="G1621" s="178"/>
      <c r="H1621" s="178"/>
      <c r="I1621" s="55" t="str">
        <f>IF(F1621="","",VLOOKUP(LEFT(F1621,5),'Technikai cellák'!B:C,2,0))</f>
        <v/>
      </c>
      <c r="J1621" s="55" t="str">
        <f>IF(F1621="","",VLOOKUP(I1621,'Technikai cellák'!$C$1:$D$12,2,0))</f>
        <v/>
      </c>
      <c r="K1621" s="179"/>
      <c r="L1621" s="67" t="str">
        <f t="shared" si="493"/>
        <v/>
      </c>
      <c r="M1621" s="68">
        <f t="shared" si="494"/>
        <v>0</v>
      </c>
      <c r="N1621" s="66">
        <f t="shared" si="495"/>
        <v>0</v>
      </c>
      <c r="O1621" s="152"/>
      <c r="P1621" s="172">
        <f t="shared" si="510"/>
        <v>0</v>
      </c>
      <c r="Q1621" s="69">
        <f t="shared" si="496"/>
        <v>0</v>
      </c>
      <c r="R1621" s="62">
        <f t="shared" si="497"/>
        <v>0</v>
      </c>
      <c r="S1621" s="153"/>
      <c r="T1621" s="118" t="str">
        <f t="shared" si="511"/>
        <v/>
      </c>
      <c r="U1621" s="154"/>
      <c r="V1621" s="154"/>
      <c r="W1621" s="154"/>
      <c r="X1621" s="154"/>
      <c r="Y1621" s="154"/>
      <c r="Z1621" s="154"/>
      <c r="AA1621" s="154"/>
      <c r="AB1621" s="154"/>
      <c r="AC1621" s="154"/>
      <c r="AD1621" s="154"/>
      <c r="AE1621" s="154"/>
      <c r="AF1621" s="154"/>
      <c r="AG1621" s="63">
        <f t="shared" si="498"/>
        <v>0</v>
      </c>
      <c r="AH1621" s="56">
        <f t="shared" si="499"/>
        <v>0</v>
      </c>
      <c r="AI1621" s="56">
        <f t="shared" si="500"/>
        <v>0</v>
      </c>
      <c r="AJ1621" s="56">
        <f t="shared" si="501"/>
        <v>0</v>
      </c>
      <c r="AK1621" s="56">
        <f t="shared" si="502"/>
        <v>0</v>
      </c>
      <c r="AL1621" s="56">
        <f t="shared" si="503"/>
        <v>0</v>
      </c>
      <c r="AM1621" s="56">
        <f t="shared" si="504"/>
        <v>0</v>
      </c>
      <c r="AN1621" s="56">
        <f t="shared" si="505"/>
        <v>0</v>
      </c>
      <c r="AO1621" s="56">
        <f t="shared" si="506"/>
        <v>0</v>
      </c>
      <c r="AP1621" s="56">
        <f t="shared" si="507"/>
        <v>0</v>
      </c>
      <c r="AQ1621" s="56">
        <f t="shared" si="508"/>
        <v>0</v>
      </c>
      <c r="AR1621" s="86">
        <f t="shared" si="509"/>
        <v>0</v>
      </c>
    </row>
    <row r="1622" spans="1:44" x14ac:dyDescent="0.25">
      <c r="A1622" s="178"/>
      <c r="B1622" s="55" t="str">
        <f>_xlfn.IFNA(VLOOKUP(A1622,'Ajánlatkérő(k) adatai'!$B$4:$C$205,2,0),"")</f>
        <v/>
      </c>
      <c r="C1622" s="178"/>
      <c r="D1622" s="55" t="str">
        <f>_xlfn.IFNA(VLOOKUP(C1622,'Számlafizető(k) adatai'!$C$4:$D$203,2,0),"")</f>
        <v/>
      </c>
      <c r="E1622" s="55" t="str">
        <f>_xlfn.IFNA(VLOOKUP(C1622,'Számlafizető(k) adatai'!$C$4:$M$203,11,0),"")</f>
        <v/>
      </c>
      <c r="F1622" s="178"/>
      <c r="G1622" s="178"/>
      <c r="H1622" s="178"/>
      <c r="I1622" s="55" t="str">
        <f>IF(F1622="","",VLOOKUP(LEFT(F1622,5),'Technikai cellák'!B:C,2,0))</f>
        <v/>
      </c>
      <c r="J1622" s="55" t="str">
        <f>IF(F1622="","",VLOOKUP(I1622,'Technikai cellák'!$C$1:$D$12,2,0))</f>
        <v/>
      </c>
      <c r="K1622" s="179"/>
      <c r="L1622" s="67" t="str">
        <f t="shared" si="493"/>
        <v/>
      </c>
      <c r="M1622" s="68">
        <f t="shared" si="494"/>
        <v>0</v>
      </c>
      <c r="N1622" s="66">
        <f t="shared" si="495"/>
        <v>0</v>
      </c>
      <c r="O1622" s="152"/>
      <c r="P1622" s="172">
        <f t="shared" si="510"/>
        <v>0</v>
      </c>
      <c r="Q1622" s="69">
        <f t="shared" si="496"/>
        <v>0</v>
      </c>
      <c r="R1622" s="62">
        <f t="shared" si="497"/>
        <v>0</v>
      </c>
      <c r="S1622" s="153"/>
      <c r="T1622" s="118" t="str">
        <f t="shared" si="511"/>
        <v/>
      </c>
      <c r="U1622" s="154"/>
      <c r="V1622" s="154"/>
      <c r="W1622" s="154"/>
      <c r="X1622" s="154"/>
      <c r="Y1622" s="154"/>
      <c r="Z1622" s="154"/>
      <c r="AA1622" s="154"/>
      <c r="AB1622" s="154"/>
      <c r="AC1622" s="154"/>
      <c r="AD1622" s="154"/>
      <c r="AE1622" s="154"/>
      <c r="AF1622" s="154"/>
      <c r="AG1622" s="63">
        <f t="shared" si="498"/>
        <v>0</v>
      </c>
      <c r="AH1622" s="56">
        <f t="shared" si="499"/>
        <v>0</v>
      </c>
      <c r="AI1622" s="56">
        <f t="shared" si="500"/>
        <v>0</v>
      </c>
      <c r="AJ1622" s="56">
        <f t="shared" si="501"/>
        <v>0</v>
      </c>
      <c r="AK1622" s="56">
        <f t="shared" si="502"/>
        <v>0</v>
      </c>
      <c r="AL1622" s="56">
        <f t="shared" si="503"/>
        <v>0</v>
      </c>
      <c r="AM1622" s="56">
        <f t="shared" si="504"/>
        <v>0</v>
      </c>
      <c r="AN1622" s="56">
        <f t="shared" si="505"/>
        <v>0</v>
      </c>
      <c r="AO1622" s="56">
        <f t="shared" si="506"/>
        <v>0</v>
      </c>
      <c r="AP1622" s="56">
        <f t="shared" si="507"/>
        <v>0</v>
      </c>
      <c r="AQ1622" s="56">
        <f t="shared" si="508"/>
        <v>0</v>
      </c>
      <c r="AR1622" s="86">
        <f t="shared" si="509"/>
        <v>0</v>
      </c>
    </row>
    <row r="1623" spans="1:44" x14ac:dyDescent="0.25">
      <c r="A1623" s="178"/>
      <c r="B1623" s="55" t="str">
        <f>_xlfn.IFNA(VLOOKUP(A1623,'Ajánlatkérő(k) adatai'!$B$4:$C$205,2,0),"")</f>
        <v/>
      </c>
      <c r="C1623" s="178"/>
      <c r="D1623" s="55" t="str">
        <f>_xlfn.IFNA(VLOOKUP(C1623,'Számlafizető(k) adatai'!$C$4:$D$203,2,0),"")</f>
        <v/>
      </c>
      <c r="E1623" s="55" t="str">
        <f>_xlfn.IFNA(VLOOKUP(C1623,'Számlafizető(k) adatai'!$C$4:$M$203,11,0),"")</f>
        <v/>
      </c>
      <c r="F1623" s="178"/>
      <c r="G1623" s="178"/>
      <c r="H1623" s="178"/>
      <c r="I1623" s="55" t="str">
        <f>IF(F1623="","",VLOOKUP(LEFT(F1623,5),'Technikai cellák'!B:C,2,0))</f>
        <v/>
      </c>
      <c r="J1623" s="55" t="str">
        <f>IF(F1623="","",VLOOKUP(I1623,'Technikai cellák'!$C$1:$D$12,2,0))</f>
        <v/>
      </c>
      <c r="K1623" s="179"/>
      <c r="L1623" s="67" t="str">
        <f t="shared" si="493"/>
        <v/>
      </c>
      <c r="M1623" s="68">
        <f t="shared" si="494"/>
        <v>0</v>
      </c>
      <c r="N1623" s="66">
        <f t="shared" si="495"/>
        <v>0</v>
      </c>
      <c r="O1623" s="152"/>
      <c r="P1623" s="172">
        <f t="shared" si="510"/>
        <v>0</v>
      </c>
      <c r="Q1623" s="69">
        <f t="shared" si="496"/>
        <v>0</v>
      </c>
      <c r="R1623" s="62">
        <f t="shared" si="497"/>
        <v>0</v>
      </c>
      <c r="S1623" s="153"/>
      <c r="T1623" s="118" t="str">
        <f t="shared" si="511"/>
        <v/>
      </c>
      <c r="U1623" s="154"/>
      <c r="V1623" s="154"/>
      <c r="W1623" s="154"/>
      <c r="X1623" s="154"/>
      <c r="Y1623" s="154"/>
      <c r="Z1623" s="154"/>
      <c r="AA1623" s="154"/>
      <c r="AB1623" s="154"/>
      <c r="AC1623" s="154"/>
      <c r="AD1623" s="154"/>
      <c r="AE1623" s="154"/>
      <c r="AF1623" s="154"/>
      <c r="AG1623" s="63">
        <f t="shared" si="498"/>
        <v>0</v>
      </c>
      <c r="AH1623" s="56">
        <f t="shared" si="499"/>
        <v>0</v>
      </c>
      <c r="AI1623" s="56">
        <f t="shared" si="500"/>
        <v>0</v>
      </c>
      <c r="AJ1623" s="56">
        <f t="shared" si="501"/>
        <v>0</v>
      </c>
      <c r="AK1623" s="56">
        <f t="shared" si="502"/>
        <v>0</v>
      </c>
      <c r="AL1623" s="56">
        <f t="shared" si="503"/>
        <v>0</v>
      </c>
      <c r="AM1623" s="56">
        <f t="shared" si="504"/>
        <v>0</v>
      </c>
      <c r="AN1623" s="56">
        <f t="shared" si="505"/>
        <v>0</v>
      </c>
      <c r="AO1623" s="56">
        <f t="shared" si="506"/>
        <v>0</v>
      </c>
      <c r="AP1623" s="56">
        <f t="shared" si="507"/>
        <v>0</v>
      </c>
      <c r="AQ1623" s="56">
        <f t="shared" si="508"/>
        <v>0</v>
      </c>
      <c r="AR1623" s="86">
        <f t="shared" si="509"/>
        <v>0</v>
      </c>
    </row>
    <row r="1624" spans="1:44" x14ac:dyDescent="0.25">
      <c r="A1624" s="178"/>
      <c r="B1624" s="55" t="str">
        <f>_xlfn.IFNA(VLOOKUP(A1624,'Ajánlatkérő(k) adatai'!$B$4:$C$205,2,0),"")</f>
        <v/>
      </c>
      <c r="C1624" s="178"/>
      <c r="D1624" s="55" t="str">
        <f>_xlfn.IFNA(VLOOKUP(C1624,'Számlafizető(k) adatai'!$C$4:$D$203,2,0),"")</f>
        <v/>
      </c>
      <c r="E1624" s="55" t="str">
        <f>_xlfn.IFNA(VLOOKUP(C1624,'Számlafizető(k) adatai'!$C$4:$M$203,11,0),"")</f>
        <v/>
      </c>
      <c r="F1624" s="178"/>
      <c r="G1624" s="178"/>
      <c r="H1624" s="178"/>
      <c r="I1624" s="55" t="str">
        <f>IF(F1624="","",VLOOKUP(LEFT(F1624,5),'Technikai cellák'!B:C,2,0))</f>
        <v/>
      </c>
      <c r="J1624" s="55" t="str">
        <f>IF(F1624="","",VLOOKUP(I1624,'Technikai cellák'!$C$1:$D$12,2,0))</f>
        <v/>
      </c>
      <c r="K1624" s="179"/>
      <c r="L1624" s="67" t="str">
        <f t="shared" si="493"/>
        <v/>
      </c>
      <c r="M1624" s="68">
        <f t="shared" si="494"/>
        <v>0</v>
      </c>
      <c r="N1624" s="66">
        <f t="shared" si="495"/>
        <v>0</v>
      </c>
      <c r="O1624" s="152"/>
      <c r="P1624" s="172">
        <f t="shared" si="510"/>
        <v>0</v>
      </c>
      <c r="Q1624" s="69">
        <f t="shared" si="496"/>
        <v>0</v>
      </c>
      <c r="R1624" s="62">
        <f t="shared" si="497"/>
        <v>0</v>
      </c>
      <c r="S1624" s="153"/>
      <c r="T1624" s="118" t="str">
        <f t="shared" si="511"/>
        <v/>
      </c>
      <c r="U1624" s="154"/>
      <c r="V1624" s="154"/>
      <c r="W1624" s="154"/>
      <c r="X1624" s="154"/>
      <c r="Y1624" s="154"/>
      <c r="Z1624" s="154"/>
      <c r="AA1624" s="154"/>
      <c r="AB1624" s="154"/>
      <c r="AC1624" s="154"/>
      <c r="AD1624" s="154"/>
      <c r="AE1624" s="154"/>
      <c r="AF1624" s="154"/>
      <c r="AG1624" s="63">
        <f t="shared" si="498"/>
        <v>0</v>
      </c>
      <c r="AH1624" s="56">
        <f t="shared" si="499"/>
        <v>0</v>
      </c>
      <c r="AI1624" s="56">
        <f t="shared" si="500"/>
        <v>0</v>
      </c>
      <c r="AJ1624" s="56">
        <f t="shared" si="501"/>
        <v>0</v>
      </c>
      <c r="AK1624" s="56">
        <f t="shared" si="502"/>
        <v>0</v>
      </c>
      <c r="AL1624" s="56">
        <f t="shared" si="503"/>
        <v>0</v>
      </c>
      <c r="AM1624" s="56">
        <f t="shared" si="504"/>
        <v>0</v>
      </c>
      <c r="AN1624" s="56">
        <f t="shared" si="505"/>
        <v>0</v>
      </c>
      <c r="AO1624" s="56">
        <f t="shared" si="506"/>
        <v>0</v>
      </c>
      <c r="AP1624" s="56">
        <f t="shared" si="507"/>
        <v>0</v>
      </c>
      <c r="AQ1624" s="56">
        <f t="shared" si="508"/>
        <v>0</v>
      </c>
      <c r="AR1624" s="86">
        <f t="shared" si="509"/>
        <v>0</v>
      </c>
    </row>
    <row r="1625" spans="1:44" x14ac:dyDescent="0.25">
      <c r="A1625" s="178"/>
      <c r="B1625" s="55" t="str">
        <f>_xlfn.IFNA(VLOOKUP(A1625,'Ajánlatkérő(k) adatai'!$B$4:$C$205,2,0),"")</f>
        <v/>
      </c>
      <c r="C1625" s="178"/>
      <c r="D1625" s="55" t="str">
        <f>_xlfn.IFNA(VLOOKUP(C1625,'Számlafizető(k) adatai'!$C$4:$D$203,2,0),"")</f>
        <v/>
      </c>
      <c r="E1625" s="55" t="str">
        <f>_xlfn.IFNA(VLOOKUP(C1625,'Számlafizető(k) adatai'!$C$4:$M$203,11,0),"")</f>
        <v/>
      </c>
      <c r="F1625" s="178"/>
      <c r="G1625" s="178"/>
      <c r="H1625" s="178"/>
      <c r="I1625" s="55" t="str">
        <f>IF(F1625="","",VLOOKUP(LEFT(F1625,5),'Technikai cellák'!B:C,2,0))</f>
        <v/>
      </c>
      <c r="J1625" s="55" t="str">
        <f>IF(F1625="","",VLOOKUP(I1625,'Technikai cellák'!$C$1:$D$12,2,0))</f>
        <v/>
      </c>
      <c r="K1625" s="179"/>
      <c r="L1625" s="67" t="str">
        <f t="shared" si="493"/>
        <v/>
      </c>
      <c r="M1625" s="68">
        <f t="shared" si="494"/>
        <v>0</v>
      </c>
      <c r="N1625" s="66">
        <f t="shared" si="495"/>
        <v>0</v>
      </c>
      <c r="O1625" s="152"/>
      <c r="P1625" s="172">
        <f t="shared" si="510"/>
        <v>0</v>
      </c>
      <c r="Q1625" s="69">
        <f t="shared" si="496"/>
        <v>0</v>
      </c>
      <c r="R1625" s="62">
        <f t="shared" si="497"/>
        <v>0</v>
      </c>
      <c r="S1625" s="153"/>
      <c r="T1625" s="118" t="str">
        <f t="shared" si="511"/>
        <v/>
      </c>
      <c r="U1625" s="154"/>
      <c r="V1625" s="154"/>
      <c r="W1625" s="154"/>
      <c r="X1625" s="154"/>
      <c r="Y1625" s="154"/>
      <c r="Z1625" s="154"/>
      <c r="AA1625" s="154"/>
      <c r="AB1625" s="154"/>
      <c r="AC1625" s="154"/>
      <c r="AD1625" s="154"/>
      <c r="AE1625" s="154"/>
      <c r="AF1625" s="154"/>
      <c r="AG1625" s="63">
        <f t="shared" si="498"/>
        <v>0</v>
      </c>
      <c r="AH1625" s="56">
        <f t="shared" si="499"/>
        <v>0</v>
      </c>
      <c r="AI1625" s="56">
        <f t="shared" si="500"/>
        <v>0</v>
      </c>
      <c r="AJ1625" s="56">
        <f t="shared" si="501"/>
        <v>0</v>
      </c>
      <c r="AK1625" s="56">
        <f t="shared" si="502"/>
        <v>0</v>
      </c>
      <c r="AL1625" s="56">
        <f t="shared" si="503"/>
        <v>0</v>
      </c>
      <c r="AM1625" s="56">
        <f t="shared" si="504"/>
        <v>0</v>
      </c>
      <c r="AN1625" s="56">
        <f t="shared" si="505"/>
        <v>0</v>
      </c>
      <c r="AO1625" s="56">
        <f t="shared" si="506"/>
        <v>0</v>
      </c>
      <c r="AP1625" s="56">
        <f t="shared" si="507"/>
        <v>0</v>
      </c>
      <c r="AQ1625" s="56">
        <f t="shared" si="508"/>
        <v>0</v>
      </c>
      <c r="AR1625" s="86">
        <f t="shared" si="509"/>
        <v>0</v>
      </c>
    </row>
    <row r="1626" spans="1:44" x14ac:dyDescent="0.25">
      <c r="A1626" s="178"/>
      <c r="B1626" s="55" t="str">
        <f>_xlfn.IFNA(VLOOKUP(A1626,'Ajánlatkérő(k) adatai'!$B$4:$C$205,2,0),"")</f>
        <v/>
      </c>
      <c r="C1626" s="178"/>
      <c r="D1626" s="55" t="str">
        <f>_xlfn.IFNA(VLOOKUP(C1626,'Számlafizető(k) adatai'!$C$4:$D$203,2,0),"")</f>
        <v/>
      </c>
      <c r="E1626" s="55" t="str">
        <f>_xlfn.IFNA(VLOOKUP(C1626,'Számlafizető(k) adatai'!$C$4:$M$203,11,0),"")</f>
        <v/>
      </c>
      <c r="F1626" s="178"/>
      <c r="G1626" s="178"/>
      <c r="H1626" s="178"/>
      <c r="I1626" s="55" t="str">
        <f>IF(F1626="","",VLOOKUP(LEFT(F1626,5),'Technikai cellák'!B:C,2,0))</f>
        <v/>
      </c>
      <c r="J1626" s="55" t="str">
        <f>IF(F1626="","",VLOOKUP(I1626,'Technikai cellák'!$C$1:$D$12,2,0))</f>
        <v/>
      </c>
      <c r="K1626" s="179"/>
      <c r="L1626" s="67" t="str">
        <f t="shared" si="493"/>
        <v/>
      </c>
      <c r="M1626" s="68">
        <f t="shared" si="494"/>
        <v>0</v>
      </c>
      <c r="N1626" s="66">
        <f t="shared" si="495"/>
        <v>0</v>
      </c>
      <c r="O1626" s="152"/>
      <c r="P1626" s="172">
        <f t="shared" si="510"/>
        <v>0</v>
      </c>
      <c r="Q1626" s="69">
        <f t="shared" si="496"/>
        <v>0</v>
      </c>
      <c r="R1626" s="62">
        <f t="shared" si="497"/>
        <v>0</v>
      </c>
      <c r="S1626" s="153"/>
      <c r="T1626" s="118" t="str">
        <f t="shared" si="511"/>
        <v/>
      </c>
      <c r="U1626" s="154"/>
      <c r="V1626" s="154"/>
      <c r="W1626" s="154"/>
      <c r="X1626" s="154"/>
      <c r="Y1626" s="154"/>
      <c r="Z1626" s="154"/>
      <c r="AA1626" s="154"/>
      <c r="AB1626" s="154"/>
      <c r="AC1626" s="154"/>
      <c r="AD1626" s="154"/>
      <c r="AE1626" s="154"/>
      <c r="AF1626" s="154"/>
      <c r="AG1626" s="63">
        <f t="shared" si="498"/>
        <v>0</v>
      </c>
      <c r="AH1626" s="56">
        <f t="shared" si="499"/>
        <v>0</v>
      </c>
      <c r="AI1626" s="56">
        <f t="shared" si="500"/>
        <v>0</v>
      </c>
      <c r="AJ1626" s="56">
        <f t="shared" si="501"/>
        <v>0</v>
      </c>
      <c r="AK1626" s="56">
        <f t="shared" si="502"/>
        <v>0</v>
      </c>
      <c r="AL1626" s="56">
        <f t="shared" si="503"/>
        <v>0</v>
      </c>
      <c r="AM1626" s="56">
        <f t="shared" si="504"/>
        <v>0</v>
      </c>
      <c r="AN1626" s="56">
        <f t="shared" si="505"/>
        <v>0</v>
      </c>
      <c r="AO1626" s="56">
        <f t="shared" si="506"/>
        <v>0</v>
      </c>
      <c r="AP1626" s="56">
        <f t="shared" si="507"/>
        <v>0</v>
      </c>
      <c r="AQ1626" s="56">
        <f t="shared" si="508"/>
        <v>0</v>
      </c>
      <c r="AR1626" s="86">
        <f t="shared" si="509"/>
        <v>0</v>
      </c>
    </row>
    <row r="1627" spans="1:44" x14ac:dyDescent="0.25">
      <c r="A1627" s="178"/>
      <c r="B1627" s="55" t="str">
        <f>_xlfn.IFNA(VLOOKUP(A1627,'Ajánlatkérő(k) adatai'!$B$4:$C$205,2,0),"")</f>
        <v/>
      </c>
      <c r="C1627" s="178"/>
      <c r="D1627" s="55" t="str">
        <f>_xlfn.IFNA(VLOOKUP(C1627,'Számlafizető(k) adatai'!$C$4:$D$203,2,0),"")</f>
        <v/>
      </c>
      <c r="E1627" s="55" t="str">
        <f>_xlfn.IFNA(VLOOKUP(C1627,'Számlafizető(k) adatai'!$C$4:$M$203,11,0),"")</f>
        <v/>
      </c>
      <c r="F1627" s="178"/>
      <c r="G1627" s="178"/>
      <c r="H1627" s="178"/>
      <c r="I1627" s="55" t="str">
        <f>IF(F1627="","",VLOOKUP(LEFT(F1627,5),'Technikai cellák'!B:C,2,0))</f>
        <v/>
      </c>
      <c r="J1627" s="55" t="str">
        <f>IF(F1627="","",VLOOKUP(I1627,'Technikai cellák'!$C$1:$D$12,2,0))</f>
        <v/>
      </c>
      <c r="K1627" s="179"/>
      <c r="L1627" s="67" t="str">
        <f t="shared" si="493"/>
        <v/>
      </c>
      <c r="M1627" s="68">
        <f t="shared" si="494"/>
        <v>0</v>
      </c>
      <c r="N1627" s="66">
        <f t="shared" si="495"/>
        <v>0</v>
      </c>
      <c r="O1627" s="152"/>
      <c r="P1627" s="172">
        <f t="shared" si="510"/>
        <v>0</v>
      </c>
      <c r="Q1627" s="69">
        <f t="shared" si="496"/>
        <v>0</v>
      </c>
      <c r="R1627" s="62">
        <f t="shared" si="497"/>
        <v>0</v>
      </c>
      <c r="S1627" s="153"/>
      <c r="T1627" s="118" t="str">
        <f t="shared" si="511"/>
        <v/>
      </c>
      <c r="U1627" s="154"/>
      <c r="V1627" s="154"/>
      <c r="W1627" s="154"/>
      <c r="X1627" s="154"/>
      <c r="Y1627" s="154"/>
      <c r="Z1627" s="154"/>
      <c r="AA1627" s="154"/>
      <c r="AB1627" s="154"/>
      <c r="AC1627" s="154"/>
      <c r="AD1627" s="154"/>
      <c r="AE1627" s="154"/>
      <c r="AF1627" s="154"/>
      <c r="AG1627" s="63">
        <f t="shared" si="498"/>
        <v>0</v>
      </c>
      <c r="AH1627" s="56">
        <f t="shared" si="499"/>
        <v>0</v>
      </c>
      <c r="AI1627" s="56">
        <f t="shared" si="500"/>
        <v>0</v>
      </c>
      <c r="AJ1627" s="56">
        <f t="shared" si="501"/>
        <v>0</v>
      </c>
      <c r="AK1627" s="56">
        <f t="shared" si="502"/>
        <v>0</v>
      </c>
      <c r="AL1627" s="56">
        <f t="shared" si="503"/>
        <v>0</v>
      </c>
      <c r="AM1627" s="56">
        <f t="shared" si="504"/>
        <v>0</v>
      </c>
      <c r="AN1627" s="56">
        <f t="shared" si="505"/>
        <v>0</v>
      </c>
      <c r="AO1627" s="56">
        <f t="shared" si="506"/>
        <v>0</v>
      </c>
      <c r="AP1627" s="56">
        <f t="shared" si="507"/>
        <v>0</v>
      </c>
      <c r="AQ1627" s="56">
        <f t="shared" si="508"/>
        <v>0</v>
      </c>
      <c r="AR1627" s="86">
        <f t="shared" si="509"/>
        <v>0</v>
      </c>
    </row>
    <row r="1628" spans="1:44" x14ac:dyDescent="0.25">
      <c r="A1628" s="178"/>
      <c r="B1628" s="55" t="str">
        <f>_xlfn.IFNA(VLOOKUP(A1628,'Ajánlatkérő(k) adatai'!$B$4:$C$205,2,0),"")</f>
        <v/>
      </c>
      <c r="C1628" s="178"/>
      <c r="D1628" s="55" t="str">
        <f>_xlfn.IFNA(VLOOKUP(C1628,'Számlafizető(k) adatai'!$C$4:$D$203,2,0),"")</f>
        <v/>
      </c>
      <c r="E1628" s="55" t="str">
        <f>_xlfn.IFNA(VLOOKUP(C1628,'Számlafizető(k) adatai'!$C$4:$M$203,11,0),"")</f>
        <v/>
      </c>
      <c r="F1628" s="178"/>
      <c r="G1628" s="178"/>
      <c r="H1628" s="178"/>
      <c r="I1628" s="55" t="str">
        <f>IF(F1628="","",VLOOKUP(LEFT(F1628,5),'Technikai cellák'!B:C,2,0))</f>
        <v/>
      </c>
      <c r="J1628" s="55" t="str">
        <f>IF(F1628="","",VLOOKUP(I1628,'Technikai cellák'!$C$1:$D$12,2,0))</f>
        <v/>
      </c>
      <c r="K1628" s="179"/>
      <c r="L1628" s="67" t="str">
        <f t="shared" si="493"/>
        <v/>
      </c>
      <c r="M1628" s="68">
        <f t="shared" si="494"/>
        <v>0</v>
      </c>
      <c r="N1628" s="66">
        <f t="shared" si="495"/>
        <v>0</v>
      </c>
      <c r="O1628" s="152"/>
      <c r="P1628" s="172">
        <f t="shared" si="510"/>
        <v>0</v>
      </c>
      <c r="Q1628" s="69">
        <f t="shared" si="496"/>
        <v>0</v>
      </c>
      <c r="R1628" s="62">
        <f t="shared" si="497"/>
        <v>0</v>
      </c>
      <c r="S1628" s="153"/>
      <c r="T1628" s="118" t="str">
        <f t="shared" si="511"/>
        <v/>
      </c>
      <c r="U1628" s="154"/>
      <c r="V1628" s="154"/>
      <c r="W1628" s="154"/>
      <c r="X1628" s="154"/>
      <c r="Y1628" s="154"/>
      <c r="Z1628" s="154"/>
      <c r="AA1628" s="154"/>
      <c r="AB1628" s="154"/>
      <c r="AC1628" s="154"/>
      <c r="AD1628" s="154"/>
      <c r="AE1628" s="154"/>
      <c r="AF1628" s="154"/>
      <c r="AG1628" s="63">
        <f t="shared" si="498"/>
        <v>0</v>
      </c>
      <c r="AH1628" s="56">
        <f t="shared" si="499"/>
        <v>0</v>
      </c>
      <c r="AI1628" s="56">
        <f t="shared" si="500"/>
        <v>0</v>
      </c>
      <c r="AJ1628" s="56">
        <f t="shared" si="501"/>
        <v>0</v>
      </c>
      <c r="AK1628" s="56">
        <f t="shared" si="502"/>
        <v>0</v>
      </c>
      <c r="AL1628" s="56">
        <f t="shared" si="503"/>
        <v>0</v>
      </c>
      <c r="AM1628" s="56">
        <f t="shared" si="504"/>
        <v>0</v>
      </c>
      <c r="AN1628" s="56">
        <f t="shared" si="505"/>
        <v>0</v>
      </c>
      <c r="AO1628" s="56">
        <f t="shared" si="506"/>
        <v>0</v>
      </c>
      <c r="AP1628" s="56">
        <f t="shared" si="507"/>
        <v>0</v>
      </c>
      <c r="AQ1628" s="56">
        <f t="shared" si="508"/>
        <v>0</v>
      </c>
      <c r="AR1628" s="86">
        <f t="shared" si="509"/>
        <v>0</v>
      </c>
    </row>
    <row r="1629" spans="1:44" x14ac:dyDescent="0.25">
      <c r="A1629" s="178"/>
      <c r="B1629" s="55" t="str">
        <f>_xlfn.IFNA(VLOOKUP(A1629,'Ajánlatkérő(k) adatai'!$B$4:$C$205,2,0),"")</f>
        <v/>
      </c>
      <c r="C1629" s="178"/>
      <c r="D1629" s="55" t="str">
        <f>_xlfn.IFNA(VLOOKUP(C1629,'Számlafizető(k) adatai'!$C$4:$D$203,2,0),"")</f>
        <v/>
      </c>
      <c r="E1629" s="55" t="str">
        <f>_xlfn.IFNA(VLOOKUP(C1629,'Számlafizető(k) adatai'!$C$4:$M$203,11,0),"")</f>
        <v/>
      </c>
      <c r="F1629" s="178"/>
      <c r="G1629" s="178"/>
      <c r="H1629" s="178"/>
      <c r="I1629" s="55" t="str">
        <f>IF(F1629="","",VLOOKUP(LEFT(F1629,5),'Technikai cellák'!B:C,2,0))</f>
        <v/>
      </c>
      <c r="J1629" s="55" t="str">
        <f>IF(F1629="","",VLOOKUP(I1629,'Technikai cellák'!$C$1:$D$12,2,0))</f>
        <v/>
      </c>
      <c r="K1629" s="179"/>
      <c r="L1629" s="67" t="str">
        <f t="shared" si="493"/>
        <v/>
      </c>
      <c r="M1629" s="68">
        <f t="shared" si="494"/>
        <v>0</v>
      </c>
      <c r="N1629" s="66">
        <f t="shared" si="495"/>
        <v>0</v>
      </c>
      <c r="O1629" s="152"/>
      <c r="P1629" s="172">
        <f t="shared" si="510"/>
        <v>0</v>
      </c>
      <c r="Q1629" s="69">
        <f t="shared" si="496"/>
        <v>0</v>
      </c>
      <c r="R1629" s="62">
        <f t="shared" si="497"/>
        <v>0</v>
      </c>
      <c r="S1629" s="153"/>
      <c r="T1629" s="118" t="str">
        <f t="shared" si="511"/>
        <v/>
      </c>
      <c r="U1629" s="154"/>
      <c r="V1629" s="154"/>
      <c r="W1629" s="154"/>
      <c r="X1629" s="154"/>
      <c r="Y1629" s="154"/>
      <c r="Z1629" s="154"/>
      <c r="AA1629" s="154"/>
      <c r="AB1629" s="154"/>
      <c r="AC1629" s="154"/>
      <c r="AD1629" s="154"/>
      <c r="AE1629" s="154"/>
      <c r="AF1629" s="154"/>
      <c r="AG1629" s="63">
        <f t="shared" si="498"/>
        <v>0</v>
      </c>
      <c r="AH1629" s="56">
        <f t="shared" si="499"/>
        <v>0</v>
      </c>
      <c r="AI1629" s="56">
        <f t="shared" si="500"/>
        <v>0</v>
      </c>
      <c r="AJ1629" s="56">
        <f t="shared" si="501"/>
        <v>0</v>
      </c>
      <c r="AK1629" s="56">
        <f t="shared" si="502"/>
        <v>0</v>
      </c>
      <c r="AL1629" s="56">
        <f t="shared" si="503"/>
        <v>0</v>
      </c>
      <c r="AM1629" s="56">
        <f t="shared" si="504"/>
        <v>0</v>
      </c>
      <c r="AN1629" s="56">
        <f t="shared" si="505"/>
        <v>0</v>
      </c>
      <c r="AO1629" s="56">
        <f t="shared" si="506"/>
        <v>0</v>
      </c>
      <c r="AP1629" s="56">
        <f t="shared" si="507"/>
        <v>0</v>
      </c>
      <c r="AQ1629" s="56">
        <f t="shared" si="508"/>
        <v>0</v>
      </c>
      <c r="AR1629" s="86">
        <f t="shared" si="509"/>
        <v>0</v>
      </c>
    </row>
    <row r="1630" spans="1:44" x14ac:dyDescent="0.25">
      <c r="A1630" s="178"/>
      <c r="B1630" s="55" t="str">
        <f>_xlfn.IFNA(VLOOKUP(A1630,'Ajánlatkérő(k) adatai'!$B$4:$C$205,2,0),"")</f>
        <v/>
      </c>
      <c r="C1630" s="178"/>
      <c r="D1630" s="55" t="str">
        <f>_xlfn.IFNA(VLOOKUP(C1630,'Számlafizető(k) adatai'!$C$4:$D$203,2,0),"")</f>
        <v/>
      </c>
      <c r="E1630" s="55" t="str">
        <f>_xlfn.IFNA(VLOOKUP(C1630,'Számlafizető(k) adatai'!$C$4:$M$203,11,0),"")</f>
        <v/>
      </c>
      <c r="F1630" s="178"/>
      <c r="G1630" s="178"/>
      <c r="H1630" s="178"/>
      <c r="I1630" s="55" t="str">
        <f>IF(F1630="","",VLOOKUP(LEFT(F1630,5),'Technikai cellák'!B:C,2,0))</f>
        <v/>
      </c>
      <c r="J1630" s="55" t="str">
        <f>IF(F1630="","",VLOOKUP(I1630,'Technikai cellák'!$C$1:$D$12,2,0))</f>
        <v/>
      </c>
      <c r="K1630" s="179"/>
      <c r="L1630" s="67" t="str">
        <f t="shared" si="493"/>
        <v/>
      </c>
      <c r="M1630" s="68">
        <f t="shared" si="494"/>
        <v>0</v>
      </c>
      <c r="N1630" s="66">
        <f t="shared" si="495"/>
        <v>0</v>
      </c>
      <c r="O1630" s="152"/>
      <c r="P1630" s="172">
        <f t="shared" si="510"/>
        <v>0</v>
      </c>
      <c r="Q1630" s="69">
        <f t="shared" si="496"/>
        <v>0</v>
      </c>
      <c r="R1630" s="62">
        <f t="shared" si="497"/>
        <v>0</v>
      </c>
      <c r="S1630" s="153"/>
      <c r="T1630" s="118" t="str">
        <f t="shared" si="511"/>
        <v/>
      </c>
      <c r="U1630" s="154"/>
      <c r="V1630" s="154"/>
      <c r="W1630" s="154"/>
      <c r="X1630" s="154"/>
      <c r="Y1630" s="154"/>
      <c r="Z1630" s="154"/>
      <c r="AA1630" s="154"/>
      <c r="AB1630" s="154"/>
      <c r="AC1630" s="154"/>
      <c r="AD1630" s="154"/>
      <c r="AE1630" s="154"/>
      <c r="AF1630" s="154"/>
      <c r="AG1630" s="63">
        <f t="shared" si="498"/>
        <v>0</v>
      </c>
      <c r="AH1630" s="56">
        <f t="shared" si="499"/>
        <v>0</v>
      </c>
      <c r="AI1630" s="56">
        <f t="shared" si="500"/>
        <v>0</v>
      </c>
      <c r="AJ1630" s="56">
        <f t="shared" si="501"/>
        <v>0</v>
      </c>
      <c r="AK1630" s="56">
        <f t="shared" si="502"/>
        <v>0</v>
      </c>
      <c r="AL1630" s="56">
        <f t="shared" si="503"/>
        <v>0</v>
      </c>
      <c r="AM1630" s="56">
        <f t="shared" si="504"/>
        <v>0</v>
      </c>
      <c r="AN1630" s="56">
        <f t="shared" si="505"/>
        <v>0</v>
      </c>
      <c r="AO1630" s="56">
        <f t="shared" si="506"/>
        <v>0</v>
      </c>
      <c r="AP1630" s="56">
        <f t="shared" si="507"/>
        <v>0</v>
      </c>
      <c r="AQ1630" s="56">
        <f t="shared" si="508"/>
        <v>0</v>
      </c>
      <c r="AR1630" s="86">
        <f t="shared" si="509"/>
        <v>0</v>
      </c>
    </row>
    <row r="1631" spans="1:44" x14ac:dyDescent="0.25">
      <c r="A1631" s="178"/>
      <c r="B1631" s="55" t="str">
        <f>_xlfn.IFNA(VLOOKUP(A1631,'Ajánlatkérő(k) adatai'!$B$4:$C$205,2,0),"")</f>
        <v/>
      </c>
      <c r="C1631" s="178"/>
      <c r="D1631" s="55" t="str">
        <f>_xlfn.IFNA(VLOOKUP(C1631,'Számlafizető(k) adatai'!$C$4:$D$203,2,0),"")</f>
        <v/>
      </c>
      <c r="E1631" s="55" t="str">
        <f>_xlfn.IFNA(VLOOKUP(C1631,'Számlafizető(k) adatai'!$C$4:$M$203,11,0),"")</f>
        <v/>
      </c>
      <c r="F1631" s="178"/>
      <c r="G1631" s="178"/>
      <c r="H1631" s="178"/>
      <c r="I1631" s="55" t="str">
        <f>IF(F1631="","",VLOOKUP(LEFT(F1631,5),'Technikai cellák'!B:C,2,0))</f>
        <v/>
      </c>
      <c r="J1631" s="55" t="str">
        <f>IF(F1631="","",VLOOKUP(I1631,'Technikai cellák'!$C$1:$D$12,2,0))</f>
        <v/>
      </c>
      <c r="K1631" s="179"/>
      <c r="L1631" s="67" t="str">
        <f t="shared" si="493"/>
        <v/>
      </c>
      <c r="M1631" s="68">
        <f t="shared" si="494"/>
        <v>0</v>
      </c>
      <c r="N1631" s="66">
        <f t="shared" si="495"/>
        <v>0</v>
      </c>
      <c r="O1631" s="152"/>
      <c r="P1631" s="172">
        <f t="shared" si="510"/>
        <v>0</v>
      </c>
      <c r="Q1631" s="69">
        <f t="shared" si="496"/>
        <v>0</v>
      </c>
      <c r="R1631" s="62">
        <f t="shared" si="497"/>
        <v>0</v>
      </c>
      <c r="S1631" s="153"/>
      <c r="T1631" s="118" t="str">
        <f t="shared" si="511"/>
        <v/>
      </c>
      <c r="U1631" s="154"/>
      <c r="V1631" s="154"/>
      <c r="W1631" s="154"/>
      <c r="X1631" s="154"/>
      <c r="Y1631" s="154"/>
      <c r="Z1631" s="154"/>
      <c r="AA1631" s="154"/>
      <c r="AB1631" s="154"/>
      <c r="AC1631" s="154"/>
      <c r="AD1631" s="154"/>
      <c r="AE1631" s="154"/>
      <c r="AF1631" s="154"/>
      <c r="AG1631" s="63">
        <f t="shared" si="498"/>
        <v>0</v>
      </c>
      <c r="AH1631" s="56">
        <f t="shared" si="499"/>
        <v>0</v>
      </c>
      <c r="AI1631" s="56">
        <f t="shared" si="500"/>
        <v>0</v>
      </c>
      <c r="AJ1631" s="56">
        <f t="shared" si="501"/>
        <v>0</v>
      </c>
      <c r="AK1631" s="56">
        <f t="shared" si="502"/>
        <v>0</v>
      </c>
      <c r="AL1631" s="56">
        <f t="shared" si="503"/>
        <v>0</v>
      </c>
      <c r="AM1631" s="56">
        <f t="shared" si="504"/>
        <v>0</v>
      </c>
      <c r="AN1631" s="56">
        <f t="shared" si="505"/>
        <v>0</v>
      </c>
      <c r="AO1631" s="56">
        <f t="shared" si="506"/>
        <v>0</v>
      </c>
      <c r="AP1631" s="56">
        <f t="shared" si="507"/>
        <v>0</v>
      </c>
      <c r="AQ1631" s="56">
        <f t="shared" si="508"/>
        <v>0</v>
      </c>
      <c r="AR1631" s="86">
        <f t="shared" si="509"/>
        <v>0</v>
      </c>
    </row>
    <row r="1632" spans="1:44" x14ac:dyDescent="0.25">
      <c r="A1632" s="178"/>
      <c r="B1632" s="55" t="str">
        <f>_xlfn.IFNA(VLOOKUP(A1632,'Ajánlatkérő(k) adatai'!$B$4:$C$205,2,0),"")</f>
        <v/>
      </c>
      <c r="C1632" s="178"/>
      <c r="D1632" s="55" t="str">
        <f>_xlfn.IFNA(VLOOKUP(C1632,'Számlafizető(k) adatai'!$C$4:$D$203,2,0),"")</f>
        <v/>
      </c>
      <c r="E1632" s="55" t="str">
        <f>_xlfn.IFNA(VLOOKUP(C1632,'Számlafizető(k) adatai'!$C$4:$M$203,11,0),"")</f>
        <v/>
      </c>
      <c r="F1632" s="178"/>
      <c r="G1632" s="178"/>
      <c r="H1632" s="178"/>
      <c r="I1632" s="55" t="str">
        <f>IF(F1632="","",VLOOKUP(LEFT(F1632,5),'Technikai cellák'!B:C,2,0))</f>
        <v/>
      </c>
      <c r="J1632" s="55" t="str">
        <f>IF(F1632="","",VLOOKUP(I1632,'Technikai cellák'!$C$1:$D$12,2,0))</f>
        <v/>
      </c>
      <c r="K1632" s="179"/>
      <c r="L1632" s="67" t="str">
        <f t="shared" si="493"/>
        <v/>
      </c>
      <c r="M1632" s="68">
        <f t="shared" si="494"/>
        <v>0</v>
      </c>
      <c r="N1632" s="66">
        <f t="shared" si="495"/>
        <v>0</v>
      </c>
      <c r="O1632" s="152"/>
      <c r="P1632" s="172">
        <f t="shared" si="510"/>
        <v>0</v>
      </c>
      <c r="Q1632" s="69">
        <f t="shared" si="496"/>
        <v>0</v>
      </c>
      <c r="R1632" s="62">
        <f t="shared" si="497"/>
        <v>0</v>
      </c>
      <c r="S1632" s="153"/>
      <c r="T1632" s="118" t="str">
        <f t="shared" si="511"/>
        <v/>
      </c>
      <c r="U1632" s="154"/>
      <c r="V1632" s="154"/>
      <c r="W1632" s="154"/>
      <c r="X1632" s="154"/>
      <c r="Y1632" s="154"/>
      <c r="Z1632" s="154"/>
      <c r="AA1632" s="154"/>
      <c r="AB1632" s="154"/>
      <c r="AC1632" s="154"/>
      <c r="AD1632" s="154"/>
      <c r="AE1632" s="154"/>
      <c r="AF1632" s="154"/>
      <c r="AG1632" s="63">
        <f t="shared" si="498"/>
        <v>0</v>
      </c>
      <c r="AH1632" s="56">
        <f t="shared" si="499"/>
        <v>0</v>
      </c>
      <c r="AI1632" s="56">
        <f t="shared" si="500"/>
        <v>0</v>
      </c>
      <c r="AJ1632" s="56">
        <f t="shared" si="501"/>
        <v>0</v>
      </c>
      <c r="AK1632" s="56">
        <f t="shared" si="502"/>
        <v>0</v>
      </c>
      <c r="AL1632" s="56">
        <f t="shared" si="503"/>
        <v>0</v>
      </c>
      <c r="AM1632" s="56">
        <f t="shared" si="504"/>
        <v>0</v>
      </c>
      <c r="AN1632" s="56">
        <f t="shared" si="505"/>
        <v>0</v>
      </c>
      <c r="AO1632" s="56">
        <f t="shared" si="506"/>
        <v>0</v>
      </c>
      <c r="AP1632" s="56">
        <f t="shared" si="507"/>
        <v>0</v>
      </c>
      <c r="AQ1632" s="56">
        <f t="shared" si="508"/>
        <v>0</v>
      </c>
      <c r="AR1632" s="86">
        <f t="shared" si="509"/>
        <v>0</v>
      </c>
    </row>
    <row r="1633" spans="1:44" x14ac:dyDescent="0.25">
      <c r="A1633" s="178"/>
      <c r="B1633" s="55" t="str">
        <f>_xlfn.IFNA(VLOOKUP(A1633,'Ajánlatkérő(k) adatai'!$B$4:$C$205,2,0),"")</f>
        <v/>
      </c>
      <c r="C1633" s="178"/>
      <c r="D1633" s="55" t="str">
        <f>_xlfn.IFNA(VLOOKUP(C1633,'Számlafizető(k) adatai'!$C$4:$D$203,2,0),"")</f>
        <v/>
      </c>
      <c r="E1633" s="55" t="str">
        <f>_xlfn.IFNA(VLOOKUP(C1633,'Számlafizető(k) adatai'!$C$4:$M$203,11,0),"")</f>
        <v/>
      </c>
      <c r="F1633" s="178"/>
      <c r="G1633" s="178"/>
      <c r="H1633" s="178"/>
      <c r="I1633" s="55" t="str">
        <f>IF(F1633="","",VLOOKUP(LEFT(F1633,5),'Technikai cellák'!B:C,2,0))</f>
        <v/>
      </c>
      <c r="J1633" s="55" t="str">
        <f>IF(F1633="","",VLOOKUP(I1633,'Technikai cellák'!$C$1:$D$12,2,0))</f>
        <v/>
      </c>
      <c r="K1633" s="179"/>
      <c r="L1633" s="67" t="str">
        <f t="shared" si="493"/>
        <v/>
      </c>
      <c r="M1633" s="68">
        <f t="shared" si="494"/>
        <v>0</v>
      </c>
      <c r="N1633" s="66">
        <f t="shared" si="495"/>
        <v>0</v>
      </c>
      <c r="O1633" s="152"/>
      <c r="P1633" s="172">
        <f t="shared" si="510"/>
        <v>0</v>
      </c>
      <c r="Q1633" s="69">
        <f t="shared" si="496"/>
        <v>0</v>
      </c>
      <c r="R1633" s="62">
        <f t="shared" si="497"/>
        <v>0</v>
      </c>
      <c r="S1633" s="153"/>
      <c r="T1633" s="118" t="str">
        <f t="shared" si="511"/>
        <v/>
      </c>
      <c r="U1633" s="154"/>
      <c r="V1633" s="154"/>
      <c r="W1633" s="154"/>
      <c r="X1633" s="154"/>
      <c r="Y1633" s="154"/>
      <c r="Z1633" s="154"/>
      <c r="AA1633" s="154"/>
      <c r="AB1633" s="154"/>
      <c r="AC1633" s="154"/>
      <c r="AD1633" s="154"/>
      <c r="AE1633" s="154"/>
      <c r="AF1633" s="154"/>
      <c r="AG1633" s="63">
        <f t="shared" si="498"/>
        <v>0</v>
      </c>
      <c r="AH1633" s="56">
        <f t="shared" si="499"/>
        <v>0</v>
      </c>
      <c r="AI1633" s="56">
        <f t="shared" si="500"/>
        <v>0</v>
      </c>
      <c r="AJ1633" s="56">
        <f t="shared" si="501"/>
        <v>0</v>
      </c>
      <c r="AK1633" s="56">
        <f t="shared" si="502"/>
        <v>0</v>
      </c>
      <c r="AL1633" s="56">
        <f t="shared" si="503"/>
        <v>0</v>
      </c>
      <c r="AM1633" s="56">
        <f t="shared" si="504"/>
        <v>0</v>
      </c>
      <c r="AN1633" s="56">
        <f t="shared" si="505"/>
        <v>0</v>
      </c>
      <c r="AO1633" s="56">
        <f t="shared" si="506"/>
        <v>0</v>
      </c>
      <c r="AP1633" s="56">
        <f t="shared" si="507"/>
        <v>0</v>
      </c>
      <c r="AQ1633" s="56">
        <f t="shared" si="508"/>
        <v>0</v>
      </c>
      <c r="AR1633" s="86">
        <f t="shared" si="509"/>
        <v>0</v>
      </c>
    </row>
    <row r="1634" spans="1:44" x14ac:dyDescent="0.25">
      <c r="A1634" s="178"/>
      <c r="B1634" s="55" t="str">
        <f>_xlfn.IFNA(VLOOKUP(A1634,'Ajánlatkérő(k) adatai'!$B$4:$C$205,2,0),"")</f>
        <v/>
      </c>
      <c r="C1634" s="178"/>
      <c r="D1634" s="55" t="str">
        <f>_xlfn.IFNA(VLOOKUP(C1634,'Számlafizető(k) adatai'!$C$4:$D$203,2,0),"")</f>
        <v/>
      </c>
      <c r="E1634" s="55" t="str">
        <f>_xlfn.IFNA(VLOOKUP(C1634,'Számlafizető(k) adatai'!$C$4:$M$203,11,0),"")</f>
        <v/>
      </c>
      <c r="F1634" s="178"/>
      <c r="G1634" s="178"/>
      <c r="H1634" s="178"/>
      <c r="I1634" s="55" t="str">
        <f>IF(F1634="","",VLOOKUP(LEFT(F1634,5),'Technikai cellák'!B:C,2,0))</f>
        <v/>
      </c>
      <c r="J1634" s="55" t="str">
        <f>IF(F1634="","",VLOOKUP(I1634,'Technikai cellák'!$C$1:$D$12,2,0))</f>
        <v/>
      </c>
      <c r="K1634" s="179"/>
      <c r="L1634" s="67" t="str">
        <f t="shared" si="493"/>
        <v/>
      </c>
      <c r="M1634" s="68">
        <f t="shared" si="494"/>
        <v>0</v>
      </c>
      <c r="N1634" s="66">
        <f t="shared" si="495"/>
        <v>0</v>
      </c>
      <c r="O1634" s="152"/>
      <c r="P1634" s="172">
        <f t="shared" si="510"/>
        <v>0</v>
      </c>
      <c r="Q1634" s="69">
        <f t="shared" si="496"/>
        <v>0</v>
      </c>
      <c r="R1634" s="62">
        <f t="shared" si="497"/>
        <v>0</v>
      </c>
      <c r="S1634" s="153"/>
      <c r="T1634" s="118" t="str">
        <f t="shared" si="511"/>
        <v/>
      </c>
      <c r="U1634" s="154"/>
      <c r="V1634" s="154"/>
      <c r="W1634" s="154"/>
      <c r="X1634" s="154"/>
      <c r="Y1634" s="154"/>
      <c r="Z1634" s="154"/>
      <c r="AA1634" s="154"/>
      <c r="AB1634" s="154"/>
      <c r="AC1634" s="154"/>
      <c r="AD1634" s="154"/>
      <c r="AE1634" s="154"/>
      <c r="AF1634" s="154"/>
      <c r="AG1634" s="63">
        <f t="shared" si="498"/>
        <v>0</v>
      </c>
      <c r="AH1634" s="56">
        <f t="shared" si="499"/>
        <v>0</v>
      </c>
      <c r="AI1634" s="56">
        <f t="shared" si="500"/>
        <v>0</v>
      </c>
      <c r="AJ1634" s="56">
        <f t="shared" si="501"/>
        <v>0</v>
      </c>
      <c r="AK1634" s="56">
        <f t="shared" si="502"/>
        <v>0</v>
      </c>
      <c r="AL1634" s="56">
        <f t="shared" si="503"/>
        <v>0</v>
      </c>
      <c r="AM1634" s="56">
        <f t="shared" si="504"/>
        <v>0</v>
      </c>
      <c r="AN1634" s="56">
        <f t="shared" si="505"/>
        <v>0</v>
      </c>
      <c r="AO1634" s="56">
        <f t="shared" si="506"/>
        <v>0</v>
      </c>
      <c r="AP1634" s="56">
        <f t="shared" si="507"/>
        <v>0</v>
      </c>
      <c r="AQ1634" s="56">
        <f t="shared" si="508"/>
        <v>0</v>
      </c>
      <c r="AR1634" s="86">
        <f t="shared" si="509"/>
        <v>0</v>
      </c>
    </row>
    <row r="1635" spans="1:44" x14ac:dyDescent="0.25">
      <c r="A1635" s="178"/>
      <c r="B1635" s="55" t="str">
        <f>_xlfn.IFNA(VLOOKUP(A1635,'Ajánlatkérő(k) adatai'!$B$4:$C$205,2,0),"")</f>
        <v/>
      </c>
      <c r="C1635" s="178"/>
      <c r="D1635" s="55" t="str">
        <f>_xlfn.IFNA(VLOOKUP(C1635,'Számlafizető(k) adatai'!$C$4:$D$203,2,0),"")</f>
        <v/>
      </c>
      <c r="E1635" s="55" t="str">
        <f>_xlfn.IFNA(VLOOKUP(C1635,'Számlafizető(k) adatai'!$C$4:$M$203,11,0),"")</f>
        <v/>
      </c>
      <c r="F1635" s="178"/>
      <c r="G1635" s="178"/>
      <c r="H1635" s="178"/>
      <c r="I1635" s="55" t="str">
        <f>IF(F1635="","",VLOOKUP(LEFT(F1635,5),'Technikai cellák'!B:C,2,0))</f>
        <v/>
      </c>
      <c r="J1635" s="55" t="str">
        <f>IF(F1635="","",VLOOKUP(I1635,'Technikai cellák'!$C$1:$D$12,2,0))</f>
        <v/>
      </c>
      <c r="K1635" s="179"/>
      <c r="L1635" s="67" t="str">
        <f t="shared" si="493"/>
        <v/>
      </c>
      <c r="M1635" s="68">
        <f t="shared" si="494"/>
        <v>0</v>
      </c>
      <c r="N1635" s="66">
        <f t="shared" si="495"/>
        <v>0</v>
      </c>
      <c r="O1635" s="152"/>
      <c r="P1635" s="172">
        <f t="shared" si="510"/>
        <v>0</v>
      </c>
      <c r="Q1635" s="69">
        <f t="shared" si="496"/>
        <v>0</v>
      </c>
      <c r="R1635" s="62">
        <f t="shared" si="497"/>
        <v>0</v>
      </c>
      <c r="S1635" s="153"/>
      <c r="T1635" s="118" t="str">
        <f t="shared" si="511"/>
        <v/>
      </c>
      <c r="U1635" s="154"/>
      <c r="V1635" s="154"/>
      <c r="W1635" s="154"/>
      <c r="X1635" s="154"/>
      <c r="Y1635" s="154"/>
      <c r="Z1635" s="154"/>
      <c r="AA1635" s="154"/>
      <c r="AB1635" s="154"/>
      <c r="AC1635" s="154"/>
      <c r="AD1635" s="154"/>
      <c r="AE1635" s="154"/>
      <c r="AF1635" s="154"/>
      <c r="AG1635" s="63">
        <f t="shared" si="498"/>
        <v>0</v>
      </c>
      <c r="AH1635" s="56">
        <f t="shared" si="499"/>
        <v>0</v>
      </c>
      <c r="AI1635" s="56">
        <f t="shared" si="500"/>
        <v>0</v>
      </c>
      <c r="AJ1635" s="56">
        <f t="shared" si="501"/>
        <v>0</v>
      </c>
      <c r="AK1635" s="56">
        <f t="shared" si="502"/>
        <v>0</v>
      </c>
      <c r="AL1635" s="56">
        <f t="shared" si="503"/>
        <v>0</v>
      </c>
      <c r="AM1635" s="56">
        <f t="shared" si="504"/>
        <v>0</v>
      </c>
      <c r="AN1635" s="56">
        <f t="shared" si="505"/>
        <v>0</v>
      </c>
      <c r="AO1635" s="56">
        <f t="shared" si="506"/>
        <v>0</v>
      </c>
      <c r="AP1635" s="56">
        <f t="shared" si="507"/>
        <v>0</v>
      </c>
      <c r="AQ1635" s="56">
        <f t="shared" si="508"/>
        <v>0</v>
      </c>
      <c r="AR1635" s="86">
        <f t="shared" si="509"/>
        <v>0</v>
      </c>
    </row>
    <row r="1636" spans="1:44" x14ac:dyDescent="0.25">
      <c r="A1636" s="178"/>
      <c r="B1636" s="55" t="str">
        <f>_xlfn.IFNA(VLOOKUP(A1636,'Ajánlatkérő(k) adatai'!$B$4:$C$205,2,0),"")</f>
        <v/>
      </c>
      <c r="C1636" s="178"/>
      <c r="D1636" s="55" t="str">
        <f>_xlfn.IFNA(VLOOKUP(C1636,'Számlafizető(k) adatai'!$C$4:$D$203,2,0),"")</f>
        <v/>
      </c>
      <c r="E1636" s="55" t="str">
        <f>_xlfn.IFNA(VLOOKUP(C1636,'Számlafizető(k) adatai'!$C$4:$M$203,11,0),"")</f>
        <v/>
      </c>
      <c r="F1636" s="178"/>
      <c r="G1636" s="178"/>
      <c r="H1636" s="178"/>
      <c r="I1636" s="55" t="str">
        <f>IF(F1636="","",VLOOKUP(LEFT(F1636,5),'Technikai cellák'!B:C,2,0))</f>
        <v/>
      </c>
      <c r="J1636" s="55" t="str">
        <f>IF(F1636="","",VLOOKUP(I1636,'Technikai cellák'!$C$1:$D$12,2,0))</f>
        <v/>
      </c>
      <c r="K1636" s="179"/>
      <c r="L1636" s="67" t="str">
        <f t="shared" si="493"/>
        <v/>
      </c>
      <c r="M1636" s="68">
        <f t="shared" si="494"/>
        <v>0</v>
      </c>
      <c r="N1636" s="66">
        <f t="shared" si="495"/>
        <v>0</v>
      </c>
      <c r="O1636" s="152"/>
      <c r="P1636" s="172">
        <f t="shared" si="510"/>
        <v>0</v>
      </c>
      <c r="Q1636" s="69">
        <f t="shared" si="496"/>
        <v>0</v>
      </c>
      <c r="R1636" s="62">
        <f t="shared" si="497"/>
        <v>0</v>
      </c>
      <c r="S1636" s="153"/>
      <c r="T1636" s="118" t="str">
        <f t="shared" si="511"/>
        <v/>
      </c>
      <c r="U1636" s="154"/>
      <c r="V1636" s="154"/>
      <c r="W1636" s="154"/>
      <c r="X1636" s="154"/>
      <c r="Y1636" s="154"/>
      <c r="Z1636" s="154"/>
      <c r="AA1636" s="154"/>
      <c r="AB1636" s="154"/>
      <c r="AC1636" s="154"/>
      <c r="AD1636" s="154"/>
      <c r="AE1636" s="154"/>
      <c r="AF1636" s="154"/>
      <c r="AG1636" s="63">
        <f t="shared" si="498"/>
        <v>0</v>
      </c>
      <c r="AH1636" s="56">
        <f t="shared" si="499"/>
        <v>0</v>
      </c>
      <c r="AI1636" s="56">
        <f t="shared" si="500"/>
        <v>0</v>
      </c>
      <c r="AJ1636" s="56">
        <f t="shared" si="501"/>
        <v>0</v>
      </c>
      <c r="AK1636" s="56">
        <f t="shared" si="502"/>
        <v>0</v>
      </c>
      <c r="AL1636" s="56">
        <f t="shared" si="503"/>
        <v>0</v>
      </c>
      <c r="AM1636" s="56">
        <f t="shared" si="504"/>
        <v>0</v>
      </c>
      <c r="AN1636" s="56">
        <f t="shared" si="505"/>
        <v>0</v>
      </c>
      <c r="AO1636" s="56">
        <f t="shared" si="506"/>
        <v>0</v>
      </c>
      <c r="AP1636" s="56">
        <f t="shared" si="507"/>
        <v>0</v>
      </c>
      <c r="AQ1636" s="56">
        <f t="shared" si="508"/>
        <v>0</v>
      </c>
      <c r="AR1636" s="86">
        <f t="shared" si="509"/>
        <v>0</v>
      </c>
    </row>
    <row r="1637" spans="1:44" x14ac:dyDescent="0.25">
      <c r="A1637" s="178"/>
      <c r="B1637" s="55" t="str">
        <f>_xlfn.IFNA(VLOOKUP(A1637,'Ajánlatkérő(k) adatai'!$B$4:$C$205,2,0),"")</f>
        <v/>
      </c>
      <c r="C1637" s="178"/>
      <c r="D1637" s="55" t="str">
        <f>_xlfn.IFNA(VLOOKUP(C1637,'Számlafizető(k) adatai'!$C$4:$D$203,2,0),"")</f>
        <v/>
      </c>
      <c r="E1637" s="55" t="str">
        <f>_xlfn.IFNA(VLOOKUP(C1637,'Számlafizető(k) adatai'!$C$4:$M$203,11,0),"")</f>
        <v/>
      </c>
      <c r="F1637" s="178"/>
      <c r="G1637" s="178"/>
      <c r="H1637" s="178"/>
      <c r="I1637" s="55" t="str">
        <f>IF(F1637="","",VLOOKUP(LEFT(F1637,5),'Technikai cellák'!B:C,2,0))</f>
        <v/>
      </c>
      <c r="J1637" s="55" t="str">
        <f>IF(F1637="","",VLOOKUP(I1637,'Technikai cellák'!$C$1:$D$12,2,0))</f>
        <v/>
      </c>
      <c r="K1637" s="179"/>
      <c r="L1637" s="67" t="str">
        <f t="shared" si="493"/>
        <v/>
      </c>
      <c r="M1637" s="68">
        <f t="shared" si="494"/>
        <v>0</v>
      </c>
      <c r="N1637" s="66">
        <f t="shared" si="495"/>
        <v>0</v>
      </c>
      <c r="O1637" s="152"/>
      <c r="P1637" s="172">
        <f t="shared" si="510"/>
        <v>0</v>
      </c>
      <c r="Q1637" s="69">
        <f t="shared" si="496"/>
        <v>0</v>
      </c>
      <c r="R1637" s="62">
        <f t="shared" si="497"/>
        <v>0</v>
      </c>
      <c r="S1637" s="153"/>
      <c r="T1637" s="118" t="str">
        <f t="shared" si="511"/>
        <v/>
      </c>
      <c r="U1637" s="154"/>
      <c r="V1637" s="154"/>
      <c r="W1637" s="154"/>
      <c r="X1637" s="154"/>
      <c r="Y1637" s="154"/>
      <c r="Z1637" s="154"/>
      <c r="AA1637" s="154"/>
      <c r="AB1637" s="154"/>
      <c r="AC1637" s="154"/>
      <c r="AD1637" s="154"/>
      <c r="AE1637" s="154"/>
      <c r="AF1637" s="154"/>
      <c r="AG1637" s="63">
        <f t="shared" si="498"/>
        <v>0</v>
      </c>
      <c r="AH1637" s="56">
        <f t="shared" si="499"/>
        <v>0</v>
      </c>
      <c r="AI1637" s="56">
        <f t="shared" si="500"/>
        <v>0</v>
      </c>
      <c r="AJ1637" s="56">
        <f t="shared" si="501"/>
        <v>0</v>
      </c>
      <c r="AK1637" s="56">
        <f t="shared" si="502"/>
        <v>0</v>
      </c>
      <c r="AL1637" s="56">
        <f t="shared" si="503"/>
        <v>0</v>
      </c>
      <c r="AM1637" s="56">
        <f t="shared" si="504"/>
        <v>0</v>
      </c>
      <c r="AN1637" s="56">
        <f t="shared" si="505"/>
        <v>0</v>
      </c>
      <c r="AO1637" s="56">
        <f t="shared" si="506"/>
        <v>0</v>
      </c>
      <c r="AP1637" s="56">
        <f t="shared" si="507"/>
        <v>0</v>
      </c>
      <c r="AQ1637" s="56">
        <f t="shared" si="508"/>
        <v>0</v>
      </c>
      <c r="AR1637" s="86">
        <f t="shared" si="509"/>
        <v>0</v>
      </c>
    </row>
    <row r="1638" spans="1:44" x14ac:dyDescent="0.25">
      <c r="A1638" s="178"/>
      <c r="B1638" s="55" t="str">
        <f>_xlfn.IFNA(VLOOKUP(A1638,'Ajánlatkérő(k) adatai'!$B$4:$C$205,2,0),"")</f>
        <v/>
      </c>
      <c r="C1638" s="178"/>
      <c r="D1638" s="55" t="str">
        <f>_xlfn.IFNA(VLOOKUP(C1638,'Számlafizető(k) adatai'!$C$4:$D$203,2,0),"")</f>
        <v/>
      </c>
      <c r="E1638" s="55" t="str">
        <f>_xlfn.IFNA(VLOOKUP(C1638,'Számlafizető(k) adatai'!$C$4:$M$203,11,0),"")</f>
        <v/>
      </c>
      <c r="F1638" s="178"/>
      <c r="G1638" s="178"/>
      <c r="H1638" s="178"/>
      <c r="I1638" s="55" t="str">
        <f>IF(F1638="","",VLOOKUP(LEFT(F1638,5),'Technikai cellák'!B:C,2,0))</f>
        <v/>
      </c>
      <c r="J1638" s="55" t="str">
        <f>IF(F1638="","",VLOOKUP(I1638,'Technikai cellák'!$C$1:$D$12,2,0))</f>
        <v/>
      </c>
      <c r="K1638" s="179"/>
      <c r="L1638" s="67" t="str">
        <f t="shared" si="493"/>
        <v/>
      </c>
      <c r="M1638" s="68">
        <f t="shared" si="494"/>
        <v>0</v>
      </c>
      <c r="N1638" s="66">
        <f t="shared" si="495"/>
        <v>0</v>
      </c>
      <c r="O1638" s="152"/>
      <c r="P1638" s="172">
        <f t="shared" si="510"/>
        <v>0</v>
      </c>
      <c r="Q1638" s="69">
        <f t="shared" si="496"/>
        <v>0</v>
      </c>
      <c r="R1638" s="62">
        <f t="shared" si="497"/>
        <v>0</v>
      </c>
      <c r="S1638" s="153"/>
      <c r="T1638" s="118" t="str">
        <f t="shared" si="511"/>
        <v/>
      </c>
      <c r="U1638" s="154"/>
      <c r="V1638" s="154"/>
      <c r="W1638" s="154"/>
      <c r="X1638" s="154"/>
      <c r="Y1638" s="154"/>
      <c r="Z1638" s="154"/>
      <c r="AA1638" s="154"/>
      <c r="AB1638" s="154"/>
      <c r="AC1638" s="154"/>
      <c r="AD1638" s="154"/>
      <c r="AE1638" s="154"/>
      <c r="AF1638" s="154"/>
      <c r="AG1638" s="63">
        <f t="shared" si="498"/>
        <v>0</v>
      </c>
      <c r="AH1638" s="56">
        <f t="shared" si="499"/>
        <v>0</v>
      </c>
      <c r="AI1638" s="56">
        <f t="shared" si="500"/>
        <v>0</v>
      </c>
      <c r="AJ1638" s="56">
        <f t="shared" si="501"/>
        <v>0</v>
      </c>
      <c r="AK1638" s="56">
        <f t="shared" si="502"/>
        <v>0</v>
      </c>
      <c r="AL1638" s="56">
        <f t="shared" si="503"/>
        <v>0</v>
      </c>
      <c r="AM1638" s="56">
        <f t="shared" si="504"/>
        <v>0</v>
      </c>
      <c r="AN1638" s="56">
        <f t="shared" si="505"/>
        <v>0</v>
      </c>
      <c r="AO1638" s="56">
        <f t="shared" si="506"/>
        <v>0</v>
      </c>
      <c r="AP1638" s="56">
        <f t="shared" si="507"/>
        <v>0</v>
      </c>
      <c r="AQ1638" s="56">
        <f t="shared" si="508"/>
        <v>0</v>
      </c>
      <c r="AR1638" s="86">
        <f t="shared" si="509"/>
        <v>0</v>
      </c>
    </row>
    <row r="1639" spans="1:44" x14ac:dyDescent="0.25">
      <c r="A1639" s="178"/>
      <c r="B1639" s="55" t="str">
        <f>_xlfn.IFNA(VLOOKUP(A1639,'Ajánlatkérő(k) adatai'!$B$4:$C$205,2,0),"")</f>
        <v/>
      </c>
      <c r="C1639" s="178"/>
      <c r="D1639" s="55" t="str">
        <f>_xlfn.IFNA(VLOOKUP(C1639,'Számlafizető(k) adatai'!$C$4:$D$203,2,0),"")</f>
        <v/>
      </c>
      <c r="E1639" s="55" t="str">
        <f>_xlfn.IFNA(VLOOKUP(C1639,'Számlafizető(k) adatai'!$C$4:$M$203,11,0),"")</f>
        <v/>
      </c>
      <c r="F1639" s="178"/>
      <c r="G1639" s="178"/>
      <c r="H1639" s="178"/>
      <c r="I1639" s="55" t="str">
        <f>IF(F1639="","",VLOOKUP(LEFT(F1639,5),'Technikai cellák'!B:C,2,0))</f>
        <v/>
      </c>
      <c r="J1639" s="55" t="str">
        <f>IF(F1639="","",VLOOKUP(I1639,'Technikai cellák'!$C$1:$D$12,2,0))</f>
        <v/>
      </c>
      <c r="K1639" s="179"/>
      <c r="L1639" s="67" t="str">
        <f t="shared" si="493"/>
        <v/>
      </c>
      <c r="M1639" s="68">
        <f t="shared" si="494"/>
        <v>0</v>
      </c>
      <c r="N1639" s="66">
        <f t="shared" si="495"/>
        <v>0</v>
      </c>
      <c r="O1639" s="152"/>
      <c r="P1639" s="172">
        <f t="shared" si="510"/>
        <v>0</v>
      </c>
      <c r="Q1639" s="69">
        <f t="shared" si="496"/>
        <v>0</v>
      </c>
      <c r="R1639" s="62">
        <f t="shared" si="497"/>
        <v>0</v>
      </c>
      <c r="S1639" s="153"/>
      <c r="T1639" s="118" t="str">
        <f t="shared" si="511"/>
        <v/>
      </c>
      <c r="U1639" s="154"/>
      <c r="V1639" s="154"/>
      <c r="W1639" s="154"/>
      <c r="X1639" s="154"/>
      <c r="Y1639" s="154"/>
      <c r="Z1639" s="154"/>
      <c r="AA1639" s="154"/>
      <c r="AB1639" s="154"/>
      <c r="AC1639" s="154"/>
      <c r="AD1639" s="154"/>
      <c r="AE1639" s="154"/>
      <c r="AF1639" s="154"/>
      <c r="AG1639" s="63">
        <f t="shared" si="498"/>
        <v>0</v>
      </c>
      <c r="AH1639" s="56">
        <f t="shared" si="499"/>
        <v>0</v>
      </c>
      <c r="AI1639" s="56">
        <f t="shared" si="500"/>
        <v>0</v>
      </c>
      <c r="AJ1639" s="56">
        <f t="shared" si="501"/>
        <v>0</v>
      </c>
      <c r="AK1639" s="56">
        <f t="shared" si="502"/>
        <v>0</v>
      </c>
      <c r="AL1639" s="56">
        <f t="shared" si="503"/>
        <v>0</v>
      </c>
      <c r="AM1639" s="56">
        <f t="shared" si="504"/>
        <v>0</v>
      </c>
      <c r="AN1639" s="56">
        <f t="shared" si="505"/>
        <v>0</v>
      </c>
      <c r="AO1639" s="56">
        <f t="shared" si="506"/>
        <v>0</v>
      </c>
      <c r="AP1639" s="56">
        <f t="shared" si="507"/>
        <v>0</v>
      </c>
      <c r="AQ1639" s="56">
        <f t="shared" si="508"/>
        <v>0</v>
      </c>
      <c r="AR1639" s="86">
        <f t="shared" si="509"/>
        <v>0</v>
      </c>
    </row>
    <row r="1640" spans="1:44" x14ac:dyDescent="0.25">
      <c r="A1640" s="178"/>
      <c r="B1640" s="55" t="str">
        <f>_xlfn.IFNA(VLOOKUP(A1640,'Ajánlatkérő(k) adatai'!$B$4:$C$205,2,0),"")</f>
        <v/>
      </c>
      <c r="C1640" s="178"/>
      <c r="D1640" s="55" t="str">
        <f>_xlfn.IFNA(VLOOKUP(C1640,'Számlafizető(k) adatai'!$C$4:$D$203,2,0),"")</f>
        <v/>
      </c>
      <c r="E1640" s="55" t="str">
        <f>_xlfn.IFNA(VLOOKUP(C1640,'Számlafizető(k) adatai'!$C$4:$M$203,11,0),"")</f>
        <v/>
      </c>
      <c r="F1640" s="178"/>
      <c r="G1640" s="178"/>
      <c r="H1640" s="178"/>
      <c r="I1640" s="55" t="str">
        <f>IF(F1640="","",VLOOKUP(LEFT(F1640,5),'Technikai cellák'!B:C,2,0))</f>
        <v/>
      </c>
      <c r="J1640" s="55" t="str">
        <f>IF(F1640="","",VLOOKUP(I1640,'Technikai cellák'!$C$1:$D$12,2,0))</f>
        <v/>
      </c>
      <c r="K1640" s="179"/>
      <c r="L1640" s="67" t="str">
        <f t="shared" si="493"/>
        <v/>
      </c>
      <c r="M1640" s="68">
        <f t="shared" si="494"/>
        <v>0</v>
      </c>
      <c r="N1640" s="66">
        <f t="shared" si="495"/>
        <v>0</v>
      </c>
      <c r="O1640" s="152"/>
      <c r="P1640" s="172">
        <f t="shared" si="510"/>
        <v>0</v>
      </c>
      <c r="Q1640" s="69">
        <f t="shared" si="496"/>
        <v>0</v>
      </c>
      <c r="R1640" s="62">
        <f t="shared" si="497"/>
        <v>0</v>
      </c>
      <c r="S1640" s="153"/>
      <c r="T1640" s="118" t="str">
        <f t="shared" si="511"/>
        <v/>
      </c>
      <c r="U1640" s="154"/>
      <c r="V1640" s="154"/>
      <c r="W1640" s="154"/>
      <c r="X1640" s="154"/>
      <c r="Y1640" s="154"/>
      <c r="Z1640" s="154"/>
      <c r="AA1640" s="154"/>
      <c r="AB1640" s="154"/>
      <c r="AC1640" s="154"/>
      <c r="AD1640" s="154"/>
      <c r="AE1640" s="154"/>
      <c r="AF1640" s="154"/>
      <c r="AG1640" s="63">
        <f t="shared" si="498"/>
        <v>0</v>
      </c>
      <c r="AH1640" s="56">
        <f t="shared" si="499"/>
        <v>0</v>
      </c>
      <c r="AI1640" s="56">
        <f t="shared" si="500"/>
        <v>0</v>
      </c>
      <c r="AJ1640" s="56">
        <f t="shared" si="501"/>
        <v>0</v>
      </c>
      <c r="AK1640" s="56">
        <f t="shared" si="502"/>
        <v>0</v>
      </c>
      <c r="AL1640" s="56">
        <f t="shared" si="503"/>
        <v>0</v>
      </c>
      <c r="AM1640" s="56">
        <f t="shared" si="504"/>
        <v>0</v>
      </c>
      <c r="AN1640" s="56">
        <f t="shared" si="505"/>
        <v>0</v>
      </c>
      <c r="AO1640" s="56">
        <f t="shared" si="506"/>
        <v>0</v>
      </c>
      <c r="AP1640" s="56">
        <f t="shared" si="507"/>
        <v>0</v>
      </c>
      <c r="AQ1640" s="56">
        <f t="shared" si="508"/>
        <v>0</v>
      </c>
      <c r="AR1640" s="86">
        <f t="shared" si="509"/>
        <v>0</v>
      </c>
    </row>
    <row r="1641" spans="1:44" x14ac:dyDescent="0.25">
      <c r="A1641" s="178"/>
      <c r="B1641" s="55" t="str">
        <f>_xlfn.IFNA(VLOOKUP(A1641,'Ajánlatkérő(k) adatai'!$B$4:$C$205,2,0),"")</f>
        <v/>
      </c>
      <c r="C1641" s="178"/>
      <c r="D1641" s="55" t="str">
        <f>_xlfn.IFNA(VLOOKUP(C1641,'Számlafizető(k) adatai'!$C$4:$D$203,2,0),"")</f>
        <v/>
      </c>
      <c r="E1641" s="55" t="str">
        <f>_xlfn.IFNA(VLOOKUP(C1641,'Számlafizető(k) adatai'!$C$4:$M$203,11,0),"")</f>
        <v/>
      </c>
      <c r="F1641" s="178"/>
      <c r="G1641" s="178"/>
      <c r="H1641" s="178"/>
      <c r="I1641" s="55" t="str">
        <f>IF(F1641="","",VLOOKUP(LEFT(F1641,5),'Technikai cellák'!B:C,2,0))</f>
        <v/>
      </c>
      <c r="J1641" s="55" t="str">
        <f>IF(F1641="","",VLOOKUP(I1641,'Technikai cellák'!$C$1:$D$12,2,0))</f>
        <v/>
      </c>
      <c r="K1641" s="179"/>
      <c r="L1641" s="67" t="str">
        <f t="shared" si="493"/>
        <v/>
      </c>
      <c r="M1641" s="68">
        <f t="shared" si="494"/>
        <v>0</v>
      </c>
      <c r="N1641" s="66">
        <f t="shared" si="495"/>
        <v>0</v>
      </c>
      <c r="O1641" s="152"/>
      <c r="P1641" s="172">
        <f t="shared" si="510"/>
        <v>0</v>
      </c>
      <c r="Q1641" s="69">
        <f t="shared" si="496"/>
        <v>0</v>
      </c>
      <c r="R1641" s="62">
        <f t="shared" si="497"/>
        <v>0</v>
      </c>
      <c r="S1641" s="153"/>
      <c r="T1641" s="118" t="str">
        <f t="shared" si="511"/>
        <v/>
      </c>
      <c r="U1641" s="154"/>
      <c r="V1641" s="154"/>
      <c r="W1641" s="154"/>
      <c r="X1641" s="154"/>
      <c r="Y1641" s="154"/>
      <c r="Z1641" s="154"/>
      <c r="AA1641" s="154"/>
      <c r="AB1641" s="154"/>
      <c r="AC1641" s="154"/>
      <c r="AD1641" s="154"/>
      <c r="AE1641" s="154"/>
      <c r="AF1641" s="154"/>
      <c r="AG1641" s="63">
        <f t="shared" si="498"/>
        <v>0</v>
      </c>
      <c r="AH1641" s="56">
        <f t="shared" si="499"/>
        <v>0</v>
      </c>
      <c r="AI1641" s="56">
        <f t="shared" si="500"/>
        <v>0</v>
      </c>
      <c r="AJ1641" s="56">
        <f t="shared" si="501"/>
        <v>0</v>
      </c>
      <c r="AK1641" s="56">
        <f t="shared" si="502"/>
        <v>0</v>
      </c>
      <c r="AL1641" s="56">
        <f t="shared" si="503"/>
        <v>0</v>
      </c>
      <c r="AM1641" s="56">
        <f t="shared" si="504"/>
        <v>0</v>
      </c>
      <c r="AN1641" s="56">
        <f t="shared" si="505"/>
        <v>0</v>
      </c>
      <c r="AO1641" s="56">
        <f t="shared" si="506"/>
        <v>0</v>
      </c>
      <c r="AP1641" s="56">
        <f t="shared" si="507"/>
        <v>0</v>
      </c>
      <c r="AQ1641" s="56">
        <f t="shared" si="508"/>
        <v>0</v>
      </c>
      <c r="AR1641" s="86">
        <f t="shared" si="509"/>
        <v>0</v>
      </c>
    </row>
    <row r="1642" spans="1:44" x14ac:dyDescent="0.25">
      <c r="A1642" s="178"/>
      <c r="B1642" s="55" t="str">
        <f>_xlfn.IFNA(VLOOKUP(A1642,'Ajánlatkérő(k) adatai'!$B$4:$C$205,2,0),"")</f>
        <v/>
      </c>
      <c r="C1642" s="178"/>
      <c r="D1642" s="55" t="str">
        <f>_xlfn.IFNA(VLOOKUP(C1642,'Számlafizető(k) adatai'!$C$4:$D$203,2,0),"")</f>
        <v/>
      </c>
      <c r="E1642" s="55" t="str">
        <f>_xlfn.IFNA(VLOOKUP(C1642,'Számlafizető(k) adatai'!$C$4:$M$203,11,0),"")</f>
        <v/>
      </c>
      <c r="F1642" s="178"/>
      <c r="G1642" s="178"/>
      <c r="H1642" s="178"/>
      <c r="I1642" s="55" t="str">
        <f>IF(F1642="","",VLOOKUP(LEFT(F1642,5),'Technikai cellák'!B:C,2,0))</f>
        <v/>
      </c>
      <c r="J1642" s="55" t="str">
        <f>IF(F1642="","",VLOOKUP(I1642,'Technikai cellák'!$C$1:$D$12,2,0))</f>
        <v/>
      </c>
      <c r="K1642" s="179"/>
      <c r="L1642" s="67" t="str">
        <f t="shared" si="493"/>
        <v/>
      </c>
      <c r="M1642" s="68">
        <f t="shared" si="494"/>
        <v>0</v>
      </c>
      <c r="N1642" s="66">
        <f t="shared" si="495"/>
        <v>0</v>
      </c>
      <c r="O1642" s="152"/>
      <c r="P1642" s="172">
        <f t="shared" si="510"/>
        <v>0</v>
      </c>
      <c r="Q1642" s="69">
        <f t="shared" si="496"/>
        <v>0</v>
      </c>
      <c r="R1642" s="62">
        <f t="shared" si="497"/>
        <v>0</v>
      </c>
      <c r="S1642" s="153"/>
      <c r="T1642" s="118" t="str">
        <f t="shared" si="511"/>
        <v/>
      </c>
      <c r="U1642" s="154"/>
      <c r="V1642" s="154"/>
      <c r="W1642" s="154"/>
      <c r="X1642" s="154"/>
      <c r="Y1642" s="154"/>
      <c r="Z1642" s="154"/>
      <c r="AA1642" s="154"/>
      <c r="AB1642" s="154"/>
      <c r="AC1642" s="154"/>
      <c r="AD1642" s="154"/>
      <c r="AE1642" s="154"/>
      <c r="AF1642" s="154"/>
      <c r="AG1642" s="63">
        <f t="shared" si="498"/>
        <v>0</v>
      </c>
      <c r="AH1642" s="56">
        <f t="shared" si="499"/>
        <v>0</v>
      </c>
      <c r="AI1642" s="56">
        <f t="shared" si="500"/>
        <v>0</v>
      </c>
      <c r="AJ1642" s="56">
        <f t="shared" si="501"/>
        <v>0</v>
      </c>
      <c r="AK1642" s="56">
        <f t="shared" si="502"/>
        <v>0</v>
      </c>
      <c r="AL1642" s="56">
        <f t="shared" si="503"/>
        <v>0</v>
      </c>
      <c r="AM1642" s="56">
        <f t="shared" si="504"/>
        <v>0</v>
      </c>
      <c r="AN1642" s="56">
        <f t="shared" si="505"/>
        <v>0</v>
      </c>
      <c r="AO1642" s="56">
        <f t="shared" si="506"/>
        <v>0</v>
      </c>
      <c r="AP1642" s="56">
        <f t="shared" si="507"/>
        <v>0</v>
      </c>
      <c r="AQ1642" s="56">
        <f t="shared" si="508"/>
        <v>0</v>
      </c>
      <c r="AR1642" s="86">
        <f t="shared" si="509"/>
        <v>0</v>
      </c>
    </row>
    <row r="1643" spans="1:44" x14ac:dyDescent="0.25">
      <c r="A1643" s="178"/>
      <c r="B1643" s="55" t="str">
        <f>_xlfn.IFNA(VLOOKUP(A1643,'Ajánlatkérő(k) adatai'!$B$4:$C$205,2,0),"")</f>
        <v/>
      </c>
      <c r="C1643" s="178"/>
      <c r="D1643" s="55" t="str">
        <f>_xlfn.IFNA(VLOOKUP(C1643,'Számlafizető(k) adatai'!$C$4:$D$203,2,0),"")</f>
        <v/>
      </c>
      <c r="E1643" s="55" t="str">
        <f>_xlfn.IFNA(VLOOKUP(C1643,'Számlafizető(k) adatai'!$C$4:$M$203,11,0),"")</f>
        <v/>
      </c>
      <c r="F1643" s="178"/>
      <c r="G1643" s="178"/>
      <c r="H1643" s="178"/>
      <c r="I1643" s="55" t="str">
        <f>IF(F1643="","",VLOOKUP(LEFT(F1643,5),'Technikai cellák'!B:C,2,0))</f>
        <v/>
      </c>
      <c r="J1643" s="55" t="str">
        <f>IF(F1643="","",VLOOKUP(I1643,'Technikai cellák'!$C$1:$D$12,2,0))</f>
        <v/>
      </c>
      <c r="K1643" s="179"/>
      <c r="L1643" s="67" t="str">
        <f t="shared" si="493"/>
        <v/>
      </c>
      <c r="M1643" s="68">
        <f t="shared" si="494"/>
        <v>0</v>
      </c>
      <c r="N1643" s="66">
        <f t="shared" si="495"/>
        <v>0</v>
      </c>
      <c r="O1643" s="152"/>
      <c r="P1643" s="172">
        <f t="shared" si="510"/>
        <v>0</v>
      </c>
      <c r="Q1643" s="69">
        <f t="shared" si="496"/>
        <v>0</v>
      </c>
      <c r="R1643" s="62">
        <f t="shared" si="497"/>
        <v>0</v>
      </c>
      <c r="S1643" s="153"/>
      <c r="T1643" s="118" t="str">
        <f t="shared" si="511"/>
        <v/>
      </c>
      <c r="U1643" s="154"/>
      <c r="V1643" s="154"/>
      <c r="W1643" s="154"/>
      <c r="X1643" s="154"/>
      <c r="Y1643" s="154"/>
      <c r="Z1643" s="154"/>
      <c r="AA1643" s="154"/>
      <c r="AB1643" s="154"/>
      <c r="AC1643" s="154"/>
      <c r="AD1643" s="154"/>
      <c r="AE1643" s="154"/>
      <c r="AF1643" s="154"/>
      <c r="AG1643" s="63">
        <f t="shared" si="498"/>
        <v>0</v>
      </c>
      <c r="AH1643" s="56">
        <f t="shared" si="499"/>
        <v>0</v>
      </c>
      <c r="AI1643" s="56">
        <f t="shared" si="500"/>
        <v>0</v>
      </c>
      <c r="AJ1643" s="56">
        <f t="shared" si="501"/>
        <v>0</v>
      </c>
      <c r="AK1643" s="56">
        <f t="shared" si="502"/>
        <v>0</v>
      </c>
      <c r="AL1643" s="56">
        <f t="shared" si="503"/>
        <v>0</v>
      </c>
      <c r="AM1643" s="56">
        <f t="shared" si="504"/>
        <v>0</v>
      </c>
      <c r="AN1643" s="56">
        <f t="shared" si="505"/>
        <v>0</v>
      </c>
      <c r="AO1643" s="56">
        <f t="shared" si="506"/>
        <v>0</v>
      </c>
      <c r="AP1643" s="56">
        <f t="shared" si="507"/>
        <v>0</v>
      </c>
      <c r="AQ1643" s="56">
        <f t="shared" si="508"/>
        <v>0</v>
      </c>
      <c r="AR1643" s="86">
        <f t="shared" si="509"/>
        <v>0</v>
      </c>
    </row>
    <row r="1644" spans="1:44" x14ac:dyDescent="0.25">
      <c r="A1644" s="178"/>
      <c r="B1644" s="55" t="str">
        <f>_xlfn.IFNA(VLOOKUP(A1644,'Ajánlatkérő(k) adatai'!$B$4:$C$205,2,0),"")</f>
        <v/>
      </c>
      <c r="C1644" s="178"/>
      <c r="D1644" s="55" t="str">
        <f>_xlfn.IFNA(VLOOKUP(C1644,'Számlafizető(k) adatai'!$C$4:$D$203,2,0),"")</f>
        <v/>
      </c>
      <c r="E1644" s="55" t="str">
        <f>_xlfn.IFNA(VLOOKUP(C1644,'Számlafizető(k) adatai'!$C$4:$M$203,11,0),"")</f>
        <v/>
      </c>
      <c r="F1644" s="178"/>
      <c r="G1644" s="178"/>
      <c r="H1644" s="178"/>
      <c r="I1644" s="55" t="str">
        <f>IF(F1644="","",VLOOKUP(LEFT(F1644,5),'Technikai cellák'!B:C,2,0))</f>
        <v/>
      </c>
      <c r="J1644" s="55" t="str">
        <f>IF(F1644="","",VLOOKUP(I1644,'Technikai cellák'!$C$1:$D$12,2,0))</f>
        <v/>
      </c>
      <c r="K1644" s="179"/>
      <c r="L1644" s="67" t="str">
        <f t="shared" si="493"/>
        <v/>
      </c>
      <c r="M1644" s="68">
        <f t="shared" si="494"/>
        <v>0</v>
      </c>
      <c r="N1644" s="66">
        <f t="shared" si="495"/>
        <v>0</v>
      </c>
      <c r="O1644" s="152"/>
      <c r="P1644" s="172">
        <f t="shared" si="510"/>
        <v>0</v>
      </c>
      <c r="Q1644" s="69">
        <f t="shared" si="496"/>
        <v>0</v>
      </c>
      <c r="R1644" s="62">
        <f t="shared" si="497"/>
        <v>0</v>
      </c>
      <c r="S1644" s="153"/>
      <c r="T1644" s="118" t="str">
        <f t="shared" si="511"/>
        <v/>
      </c>
      <c r="U1644" s="154"/>
      <c r="V1644" s="154"/>
      <c r="W1644" s="154"/>
      <c r="X1644" s="154"/>
      <c r="Y1644" s="154"/>
      <c r="Z1644" s="154"/>
      <c r="AA1644" s="154"/>
      <c r="AB1644" s="154"/>
      <c r="AC1644" s="154"/>
      <c r="AD1644" s="154"/>
      <c r="AE1644" s="154"/>
      <c r="AF1644" s="154"/>
      <c r="AG1644" s="63">
        <f t="shared" si="498"/>
        <v>0</v>
      </c>
      <c r="AH1644" s="56">
        <f t="shared" si="499"/>
        <v>0</v>
      </c>
      <c r="AI1644" s="56">
        <f t="shared" si="500"/>
        <v>0</v>
      </c>
      <c r="AJ1644" s="56">
        <f t="shared" si="501"/>
        <v>0</v>
      </c>
      <c r="AK1644" s="56">
        <f t="shared" si="502"/>
        <v>0</v>
      </c>
      <c r="AL1644" s="56">
        <f t="shared" si="503"/>
        <v>0</v>
      </c>
      <c r="AM1644" s="56">
        <f t="shared" si="504"/>
        <v>0</v>
      </c>
      <c r="AN1644" s="56">
        <f t="shared" si="505"/>
        <v>0</v>
      </c>
      <c r="AO1644" s="56">
        <f t="shared" si="506"/>
        <v>0</v>
      </c>
      <c r="AP1644" s="56">
        <f t="shared" si="507"/>
        <v>0</v>
      </c>
      <c r="AQ1644" s="56">
        <f t="shared" si="508"/>
        <v>0</v>
      </c>
      <c r="AR1644" s="86">
        <f t="shared" si="509"/>
        <v>0</v>
      </c>
    </row>
    <row r="1645" spans="1:44" x14ac:dyDescent="0.25">
      <c r="A1645" s="178"/>
      <c r="B1645" s="55" t="str">
        <f>_xlfn.IFNA(VLOOKUP(A1645,'Ajánlatkérő(k) adatai'!$B$4:$C$205,2,0),"")</f>
        <v/>
      </c>
      <c r="C1645" s="178"/>
      <c r="D1645" s="55" t="str">
        <f>_xlfn.IFNA(VLOOKUP(C1645,'Számlafizető(k) adatai'!$C$4:$D$203,2,0),"")</f>
        <v/>
      </c>
      <c r="E1645" s="55" t="str">
        <f>_xlfn.IFNA(VLOOKUP(C1645,'Számlafizető(k) adatai'!$C$4:$M$203,11,0),"")</f>
        <v/>
      </c>
      <c r="F1645" s="178"/>
      <c r="G1645" s="178"/>
      <c r="H1645" s="178"/>
      <c r="I1645" s="55" t="str">
        <f>IF(F1645="","",VLOOKUP(LEFT(F1645,5),'Technikai cellák'!B:C,2,0))</f>
        <v/>
      </c>
      <c r="J1645" s="55" t="str">
        <f>IF(F1645="","",VLOOKUP(I1645,'Technikai cellák'!$C$1:$D$12,2,0))</f>
        <v/>
      </c>
      <c r="K1645" s="179"/>
      <c r="L1645" s="67" t="str">
        <f t="shared" si="493"/>
        <v/>
      </c>
      <c r="M1645" s="68">
        <f t="shared" si="494"/>
        <v>0</v>
      </c>
      <c r="N1645" s="66">
        <f t="shared" si="495"/>
        <v>0</v>
      </c>
      <c r="O1645" s="152"/>
      <c r="P1645" s="172">
        <f t="shared" si="510"/>
        <v>0</v>
      </c>
      <c r="Q1645" s="69">
        <f t="shared" si="496"/>
        <v>0</v>
      </c>
      <c r="R1645" s="62">
        <f t="shared" si="497"/>
        <v>0</v>
      </c>
      <c r="S1645" s="153"/>
      <c r="T1645" s="118" t="str">
        <f t="shared" si="511"/>
        <v/>
      </c>
      <c r="U1645" s="154"/>
      <c r="V1645" s="154"/>
      <c r="W1645" s="154"/>
      <c r="X1645" s="154"/>
      <c r="Y1645" s="154"/>
      <c r="Z1645" s="154"/>
      <c r="AA1645" s="154"/>
      <c r="AB1645" s="154"/>
      <c r="AC1645" s="154"/>
      <c r="AD1645" s="154"/>
      <c r="AE1645" s="154"/>
      <c r="AF1645" s="154"/>
      <c r="AG1645" s="63">
        <f t="shared" si="498"/>
        <v>0</v>
      </c>
      <c r="AH1645" s="56">
        <f t="shared" si="499"/>
        <v>0</v>
      </c>
      <c r="AI1645" s="56">
        <f t="shared" si="500"/>
        <v>0</v>
      </c>
      <c r="AJ1645" s="56">
        <f t="shared" si="501"/>
        <v>0</v>
      </c>
      <c r="AK1645" s="56">
        <f t="shared" si="502"/>
        <v>0</v>
      </c>
      <c r="AL1645" s="56">
        <f t="shared" si="503"/>
        <v>0</v>
      </c>
      <c r="AM1645" s="56">
        <f t="shared" si="504"/>
        <v>0</v>
      </c>
      <c r="AN1645" s="56">
        <f t="shared" si="505"/>
        <v>0</v>
      </c>
      <c r="AO1645" s="56">
        <f t="shared" si="506"/>
        <v>0</v>
      </c>
      <c r="AP1645" s="56">
        <f t="shared" si="507"/>
        <v>0</v>
      </c>
      <c r="AQ1645" s="56">
        <f t="shared" si="508"/>
        <v>0</v>
      </c>
      <c r="AR1645" s="86">
        <f t="shared" si="509"/>
        <v>0</v>
      </c>
    </row>
    <row r="1646" spans="1:44" x14ac:dyDescent="0.25">
      <c r="A1646" s="178"/>
      <c r="B1646" s="55" t="str">
        <f>_xlfn.IFNA(VLOOKUP(A1646,'Ajánlatkérő(k) adatai'!$B$4:$C$205,2,0),"")</f>
        <v/>
      </c>
      <c r="C1646" s="178"/>
      <c r="D1646" s="55" t="str">
        <f>_xlfn.IFNA(VLOOKUP(C1646,'Számlafizető(k) adatai'!$C$4:$D$203,2,0),"")</f>
        <v/>
      </c>
      <c r="E1646" s="55" t="str">
        <f>_xlfn.IFNA(VLOOKUP(C1646,'Számlafizető(k) adatai'!$C$4:$M$203,11,0),"")</f>
        <v/>
      </c>
      <c r="F1646" s="178"/>
      <c r="G1646" s="178"/>
      <c r="H1646" s="178"/>
      <c r="I1646" s="55" t="str">
        <f>IF(F1646="","",VLOOKUP(LEFT(F1646,5),'Technikai cellák'!B:C,2,0))</f>
        <v/>
      </c>
      <c r="J1646" s="55" t="str">
        <f>IF(F1646="","",VLOOKUP(I1646,'Technikai cellák'!$C$1:$D$12,2,0))</f>
        <v/>
      </c>
      <c r="K1646" s="179"/>
      <c r="L1646" s="67" t="str">
        <f t="shared" si="493"/>
        <v/>
      </c>
      <c r="M1646" s="68">
        <f t="shared" si="494"/>
        <v>0</v>
      </c>
      <c r="N1646" s="66">
        <f t="shared" si="495"/>
        <v>0</v>
      </c>
      <c r="O1646" s="152"/>
      <c r="P1646" s="172">
        <f t="shared" si="510"/>
        <v>0</v>
      </c>
      <c r="Q1646" s="69">
        <f t="shared" si="496"/>
        <v>0</v>
      </c>
      <c r="R1646" s="62">
        <f t="shared" si="497"/>
        <v>0</v>
      </c>
      <c r="S1646" s="153"/>
      <c r="T1646" s="118" t="str">
        <f t="shared" si="511"/>
        <v/>
      </c>
      <c r="U1646" s="154"/>
      <c r="V1646" s="154"/>
      <c r="W1646" s="154"/>
      <c r="X1646" s="154"/>
      <c r="Y1646" s="154"/>
      <c r="Z1646" s="154"/>
      <c r="AA1646" s="154"/>
      <c r="AB1646" s="154"/>
      <c r="AC1646" s="154"/>
      <c r="AD1646" s="154"/>
      <c r="AE1646" s="154"/>
      <c r="AF1646" s="154"/>
      <c r="AG1646" s="63">
        <f t="shared" si="498"/>
        <v>0</v>
      </c>
      <c r="AH1646" s="56">
        <f t="shared" si="499"/>
        <v>0</v>
      </c>
      <c r="AI1646" s="56">
        <f t="shared" si="500"/>
        <v>0</v>
      </c>
      <c r="AJ1646" s="56">
        <f t="shared" si="501"/>
        <v>0</v>
      </c>
      <c r="AK1646" s="56">
        <f t="shared" si="502"/>
        <v>0</v>
      </c>
      <c r="AL1646" s="56">
        <f t="shared" si="503"/>
        <v>0</v>
      </c>
      <c r="AM1646" s="56">
        <f t="shared" si="504"/>
        <v>0</v>
      </c>
      <c r="AN1646" s="56">
        <f t="shared" si="505"/>
        <v>0</v>
      </c>
      <c r="AO1646" s="56">
        <f t="shared" si="506"/>
        <v>0</v>
      </c>
      <c r="AP1646" s="56">
        <f t="shared" si="507"/>
        <v>0</v>
      </c>
      <c r="AQ1646" s="56">
        <f t="shared" si="508"/>
        <v>0</v>
      </c>
      <c r="AR1646" s="86">
        <f t="shared" si="509"/>
        <v>0</v>
      </c>
    </row>
    <row r="1647" spans="1:44" x14ac:dyDescent="0.25">
      <c r="A1647" s="178"/>
      <c r="B1647" s="55" t="str">
        <f>_xlfn.IFNA(VLOOKUP(A1647,'Ajánlatkérő(k) adatai'!$B$4:$C$205,2,0),"")</f>
        <v/>
      </c>
      <c r="C1647" s="178"/>
      <c r="D1647" s="55" t="str">
        <f>_xlfn.IFNA(VLOOKUP(C1647,'Számlafizető(k) adatai'!$C$4:$D$203,2,0),"")</f>
        <v/>
      </c>
      <c r="E1647" s="55" t="str">
        <f>_xlfn.IFNA(VLOOKUP(C1647,'Számlafizető(k) adatai'!$C$4:$M$203,11,0),"")</f>
        <v/>
      </c>
      <c r="F1647" s="178"/>
      <c r="G1647" s="178"/>
      <c r="H1647" s="178"/>
      <c r="I1647" s="55" t="str">
        <f>IF(F1647="","",VLOOKUP(LEFT(F1647,5),'Technikai cellák'!B:C,2,0))</f>
        <v/>
      </c>
      <c r="J1647" s="55" t="str">
        <f>IF(F1647="","",VLOOKUP(I1647,'Technikai cellák'!$C$1:$D$12,2,0))</f>
        <v/>
      </c>
      <c r="K1647" s="179"/>
      <c r="L1647" s="67" t="str">
        <f t="shared" si="493"/>
        <v/>
      </c>
      <c r="M1647" s="68">
        <f t="shared" si="494"/>
        <v>0</v>
      </c>
      <c r="N1647" s="66">
        <f t="shared" si="495"/>
        <v>0</v>
      </c>
      <c r="O1647" s="152"/>
      <c r="P1647" s="172">
        <f t="shared" si="510"/>
        <v>0</v>
      </c>
      <c r="Q1647" s="69">
        <f t="shared" si="496"/>
        <v>0</v>
      </c>
      <c r="R1647" s="62">
        <f t="shared" si="497"/>
        <v>0</v>
      </c>
      <c r="S1647" s="153"/>
      <c r="T1647" s="118" t="str">
        <f t="shared" si="511"/>
        <v/>
      </c>
      <c r="U1647" s="154"/>
      <c r="V1647" s="154"/>
      <c r="W1647" s="154"/>
      <c r="X1647" s="154"/>
      <c r="Y1647" s="154"/>
      <c r="Z1647" s="154"/>
      <c r="AA1647" s="154"/>
      <c r="AB1647" s="154"/>
      <c r="AC1647" s="154"/>
      <c r="AD1647" s="154"/>
      <c r="AE1647" s="154"/>
      <c r="AF1647" s="154"/>
      <c r="AG1647" s="63">
        <f t="shared" si="498"/>
        <v>0</v>
      </c>
      <c r="AH1647" s="56">
        <f t="shared" si="499"/>
        <v>0</v>
      </c>
      <c r="AI1647" s="56">
        <f t="shared" si="500"/>
        <v>0</v>
      </c>
      <c r="AJ1647" s="56">
        <f t="shared" si="501"/>
        <v>0</v>
      </c>
      <c r="AK1647" s="56">
        <f t="shared" si="502"/>
        <v>0</v>
      </c>
      <c r="AL1647" s="56">
        <f t="shared" si="503"/>
        <v>0</v>
      </c>
      <c r="AM1647" s="56">
        <f t="shared" si="504"/>
        <v>0</v>
      </c>
      <c r="AN1647" s="56">
        <f t="shared" si="505"/>
        <v>0</v>
      </c>
      <c r="AO1647" s="56">
        <f t="shared" si="506"/>
        <v>0</v>
      </c>
      <c r="AP1647" s="56">
        <f t="shared" si="507"/>
        <v>0</v>
      </c>
      <c r="AQ1647" s="56">
        <f t="shared" si="508"/>
        <v>0</v>
      </c>
      <c r="AR1647" s="86">
        <f t="shared" si="509"/>
        <v>0</v>
      </c>
    </row>
    <row r="1648" spans="1:44" x14ac:dyDescent="0.25">
      <c r="A1648" s="178"/>
      <c r="B1648" s="55" t="str">
        <f>_xlfn.IFNA(VLOOKUP(A1648,'Ajánlatkérő(k) adatai'!$B$4:$C$205,2,0),"")</f>
        <v/>
      </c>
      <c r="C1648" s="178"/>
      <c r="D1648" s="55" t="str">
        <f>_xlfn.IFNA(VLOOKUP(C1648,'Számlafizető(k) adatai'!$C$4:$D$203,2,0),"")</f>
        <v/>
      </c>
      <c r="E1648" s="55" t="str">
        <f>_xlfn.IFNA(VLOOKUP(C1648,'Számlafizető(k) adatai'!$C$4:$M$203,11,0),"")</f>
        <v/>
      </c>
      <c r="F1648" s="178"/>
      <c r="G1648" s="178"/>
      <c r="H1648" s="178"/>
      <c r="I1648" s="55" t="str">
        <f>IF(F1648="","",VLOOKUP(LEFT(F1648,5),'Technikai cellák'!B:C,2,0))</f>
        <v/>
      </c>
      <c r="J1648" s="55" t="str">
        <f>IF(F1648="","",VLOOKUP(I1648,'Technikai cellák'!$C$1:$D$12,2,0))</f>
        <v/>
      </c>
      <c r="K1648" s="179"/>
      <c r="L1648" s="67" t="str">
        <f t="shared" si="493"/>
        <v/>
      </c>
      <c r="M1648" s="68">
        <f t="shared" si="494"/>
        <v>0</v>
      </c>
      <c r="N1648" s="66">
        <f t="shared" si="495"/>
        <v>0</v>
      </c>
      <c r="O1648" s="152"/>
      <c r="P1648" s="172">
        <f t="shared" si="510"/>
        <v>0</v>
      </c>
      <c r="Q1648" s="69">
        <f t="shared" si="496"/>
        <v>0</v>
      </c>
      <c r="R1648" s="62">
        <f t="shared" si="497"/>
        <v>0</v>
      </c>
      <c r="S1648" s="153"/>
      <c r="T1648" s="118" t="str">
        <f t="shared" si="511"/>
        <v/>
      </c>
      <c r="U1648" s="154"/>
      <c r="V1648" s="154"/>
      <c r="W1648" s="154"/>
      <c r="X1648" s="154"/>
      <c r="Y1648" s="154"/>
      <c r="Z1648" s="154"/>
      <c r="AA1648" s="154"/>
      <c r="AB1648" s="154"/>
      <c r="AC1648" s="154"/>
      <c r="AD1648" s="154"/>
      <c r="AE1648" s="154"/>
      <c r="AF1648" s="154"/>
      <c r="AG1648" s="63">
        <f t="shared" si="498"/>
        <v>0</v>
      </c>
      <c r="AH1648" s="56">
        <f t="shared" si="499"/>
        <v>0</v>
      </c>
      <c r="AI1648" s="56">
        <f t="shared" si="500"/>
        <v>0</v>
      </c>
      <c r="AJ1648" s="56">
        <f t="shared" si="501"/>
        <v>0</v>
      </c>
      <c r="AK1648" s="56">
        <f t="shared" si="502"/>
        <v>0</v>
      </c>
      <c r="AL1648" s="56">
        <f t="shared" si="503"/>
        <v>0</v>
      </c>
      <c r="AM1648" s="56">
        <f t="shared" si="504"/>
        <v>0</v>
      </c>
      <c r="AN1648" s="56">
        <f t="shared" si="505"/>
        <v>0</v>
      </c>
      <c r="AO1648" s="56">
        <f t="shared" si="506"/>
        <v>0</v>
      </c>
      <c r="AP1648" s="56">
        <f t="shared" si="507"/>
        <v>0</v>
      </c>
      <c r="AQ1648" s="56">
        <f t="shared" si="508"/>
        <v>0</v>
      </c>
      <c r="AR1648" s="86">
        <f t="shared" si="509"/>
        <v>0</v>
      </c>
    </row>
    <row r="1649" spans="1:44" x14ac:dyDescent="0.25">
      <c r="A1649" s="178"/>
      <c r="B1649" s="55" t="str">
        <f>_xlfn.IFNA(VLOOKUP(A1649,'Ajánlatkérő(k) adatai'!$B$4:$C$205,2,0),"")</f>
        <v/>
      </c>
      <c r="C1649" s="178"/>
      <c r="D1649" s="55" t="str">
        <f>_xlfn.IFNA(VLOOKUP(C1649,'Számlafizető(k) adatai'!$C$4:$D$203,2,0),"")</f>
        <v/>
      </c>
      <c r="E1649" s="55" t="str">
        <f>_xlfn.IFNA(VLOOKUP(C1649,'Számlafizető(k) adatai'!$C$4:$M$203,11,0),"")</f>
        <v/>
      </c>
      <c r="F1649" s="178"/>
      <c r="G1649" s="178"/>
      <c r="H1649" s="178"/>
      <c r="I1649" s="55" t="str">
        <f>IF(F1649="","",VLOOKUP(LEFT(F1649,5),'Technikai cellák'!B:C,2,0))</f>
        <v/>
      </c>
      <c r="J1649" s="55" t="str">
        <f>IF(F1649="","",VLOOKUP(I1649,'Technikai cellák'!$C$1:$D$12,2,0))</f>
        <v/>
      </c>
      <c r="K1649" s="179"/>
      <c r="L1649" s="67" t="str">
        <f t="shared" si="493"/>
        <v/>
      </c>
      <c r="M1649" s="68">
        <f t="shared" si="494"/>
        <v>0</v>
      </c>
      <c r="N1649" s="66">
        <f t="shared" si="495"/>
        <v>0</v>
      </c>
      <c r="O1649" s="152"/>
      <c r="P1649" s="172">
        <f t="shared" si="510"/>
        <v>0</v>
      </c>
      <c r="Q1649" s="69">
        <f t="shared" si="496"/>
        <v>0</v>
      </c>
      <c r="R1649" s="62">
        <f t="shared" si="497"/>
        <v>0</v>
      </c>
      <c r="S1649" s="153"/>
      <c r="T1649" s="118" t="str">
        <f t="shared" si="511"/>
        <v/>
      </c>
      <c r="U1649" s="154"/>
      <c r="V1649" s="154"/>
      <c r="W1649" s="154"/>
      <c r="X1649" s="154"/>
      <c r="Y1649" s="154"/>
      <c r="Z1649" s="154"/>
      <c r="AA1649" s="154"/>
      <c r="AB1649" s="154"/>
      <c r="AC1649" s="154"/>
      <c r="AD1649" s="154"/>
      <c r="AE1649" s="154"/>
      <c r="AF1649" s="154"/>
      <c r="AG1649" s="63">
        <f t="shared" si="498"/>
        <v>0</v>
      </c>
      <c r="AH1649" s="56">
        <f t="shared" si="499"/>
        <v>0</v>
      </c>
      <c r="AI1649" s="56">
        <f t="shared" si="500"/>
        <v>0</v>
      </c>
      <c r="AJ1649" s="56">
        <f t="shared" si="501"/>
        <v>0</v>
      </c>
      <c r="AK1649" s="56">
        <f t="shared" si="502"/>
        <v>0</v>
      </c>
      <c r="AL1649" s="56">
        <f t="shared" si="503"/>
        <v>0</v>
      </c>
      <c r="AM1649" s="56">
        <f t="shared" si="504"/>
        <v>0</v>
      </c>
      <c r="AN1649" s="56">
        <f t="shared" si="505"/>
        <v>0</v>
      </c>
      <c r="AO1649" s="56">
        <f t="shared" si="506"/>
        <v>0</v>
      </c>
      <c r="AP1649" s="56">
        <f t="shared" si="507"/>
        <v>0</v>
      </c>
      <c r="AQ1649" s="56">
        <f t="shared" si="508"/>
        <v>0</v>
      </c>
      <c r="AR1649" s="86">
        <f t="shared" si="509"/>
        <v>0</v>
      </c>
    </row>
    <row r="1650" spans="1:44" x14ac:dyDescent="0.25">
      <c r="A1650" s="178"/>
      <c r="B1650" s="55" t="str">
        <f>_xlfn.IFNA(VLOOKUP(A1650,'Ajánlatkérő(k) adatai'!$B$4:$C$205,2,0),"")</f>
        <v/>
      </c>
      <c r="C1650" s="178"/>
      <c r="D1650" s="55" t="str">
        <f>_xlfn.IFNA(VLOOKUP(C1650,'Számlafizető(k) adatai'!$C$4:$D$203,2,0),"")</f>
        <v/>
      </c>
      <c r="E1650" s="55" t="str">
        <f>_xlfn.IFNA(VLOOKUP(C1650,'Számlafizető(k) adatai'!$C$4:$M$203,11,0),"")</f>
        <v/>
      </c>
      <c r="F1650" s="178"/>
      <c r="G1650" s="178"/>
      <c r="H1650" s="178"/>
      <c r="I1650" s="55" t="str">
        <f>IF(F1650="","",VLOOKUP(LEFT(F1650,5),'Technikai cellák'!B:C,2,0))</f>
        <v/>
      </c>
      <c r="J1650" s="55" t="str">
        <f>IF(F1650="","",VLOOKUP(I1650,'Technikai cellák'!$C$1:$D$12,2,0))</f>
        <v/>
      </c>
      <c r="K1650" s="179"/>
      <c r="L1650" s="67" t="str">
        <f t="shared" si="493"/>
        <v/>
      </c>
      <c r="M1650" s="68">
        <f t="shared" si="494"/>
        <v>0</v>
      </c>
      <c r="N1650" s="66">
        <f t="shared" si="495"/>
        <v>0</v>
      </c>
      <c r="O1650" s="152"/>
      <c r="P1650" s="172">
        <f t="shared" si="510"/>
        <v>0</v>
      </c>
      <c r="Q1650" s="69">
        <f t="shared" si="496"/>
        <v>0</v>
      </c>
      <c r="R1650" s="62">
        <f t="shared" si="497"/>
        <v>0</v>
      </c>
      <c r="S1650" s="153"/>
      <c r="T1650" s="118" t="str">
        <f t="shared" si="511"/>
        <v/>
      </c>
      <c r="U1650" s="154"/>
      <c r="V1650" s="154"/>
      <c r="W1650" s="154"/>
      <c r="X1650" s="154"/>
      <c r="Y1650" s="154"/>
      <c r="Z1650" s="154"/>
      <c r="AA1650" s="154"/>
      <c r="AB1650" s="154"/>
      <c r="AC1650" s="154"/>
      <c r="AD1650" s="154"/>
      <c r="AE1650" s="154"/>
      <c r="AF1650" s="154"/>
      <c r="AG1650" s="63">
        <f t="shared" si="498"/>
        <v>0</v>
      </c>
      <c r="AH1650" s="56">
        <f t="shared" si="499"/>
        <v>0</v>
      </c>
      <c r="AI1650" s="56">
        <f t="shared" si="500"/>
        <v>0</v>
      </c>
      <c r="AJ1650" s="56">
        <f t="shared" si="501"/>
        <v>0</v>
      </c>
      <c r="AK1650" s="56">
        <f t="shared" si="502"/>
        <v>0</v>
      </c>
      <c r="AL1650" s="56">
        <f t="shared" si="503"/>
        <v>0</v>
      </c>
      <c r="AM1650" s="56">
        <f t="shared" si="504"/>
        <v>0</v>
      </c>
      <c r="AN1650" s="56">
        <f t="shared" si="505"/>
        <v>0</v>
      </c>
      <c r="AO1650" s="56">
        <f t="shared" si="506"/>
        <v>0</v>
      </c>
      <c r="AP1650" s="56">
        <f t="shared" si="507"/>
        <v>0</v>
      </c>
      <c r="AQ1650" s="56">
        <f t="shared" si="508"/>
        <v>0</v>
      </c>
      <c r="AR1650" s="86">
        <f t="shared" si="509"/>
        <v>0</v>
      </c>
    </row>
    <row r="1651" spans="1:44" x14ac:dyDescent="0.25">
      <c r="A1651" s="178"/>
      <c r="B1651" s="55" t="str">
        <f>_xlfn.IFNA(VLOOKUP(A1651,'Ajánlatkérő(k) adatai'!$B$4:$C$205,2,0),"")</f>
        <v/>
      </c>
      <c r="C1651" s="178"/>
      <c r="D1651" s="55" t="str">
        <f>_xlfn.IFNA(VLOOKUP(C1651,'Számlafizető(k) adatai'!$C$4:$D$203,2,0),"")</f>
        <v/>
      </c>
      <c r="E1651" s="55" t="str">
        <f>_xlfn.IFNA(VLOOKUP(C1651,'Számlafizető(k) adatai'!$C$4:$M$203,11,0),"")</f>
        <v/>
      </c>
      <c r="F1651" s="178"/>
      <c r="G1651" s="178"/>
      <c r="H1651" s="178"/>
      <c r="I1651" s="55" t="str">
        <f>IF(F1651="","",VLOOKUP(LEFT(F1651,5),'Technikai cellák'!B:C,2,0))</f>
        <v/>
      </c>
      <c r="J1651" s="55" t="str">
        <f>IF(F1651="","",VLOOKUP(I1651,'Technikai cellák'!$C$1:$D$12,2,0))</f>
        <v/>
      </c>
      <c r="K1651" s="179"/>
      <c r="L1651" s="67" t="str">
        <f t="shared" si="493"/>
        <v/>
      </c>
      <c r="M1651" s="68">
        <f t="shared" si="494"/>
        <v>0</v>
      </c>
      <c r="N1651" s="66">
        <f t="shared" si="495"/>
        <v>0</v>
      </c>
      <c r="O1651" s="152"/>
      <c r="P1651" s="172">
        <f t="shared" si="510"/>
        <v>0</v>
      </c>
      <c r="Q1651" s="69">
        <f t="shared" si="496"/>
        <v>0</v>
      </c>
      <c r="R1651" s="62">
        <f t="shared" si="497"/>
        <v>0</v>
      </c>
      <c r="S1651" s="153"/>
      <c r="T1651" s="118" t="str">
        <f t="shared" si="511"/>
        <v/>
      </c>
      <c r="U1651" s="154"/>
      <c r="V1651" s="154"/>
      <c r="W1651" s="154"/>
      <c r="X1651" s="154"/>
      <c r="Y1651" s="154"/>
      <c r="Z1651" s="154"/>
      <c r="AA1651" s="154"/>
      <c r="AB1651" s="154"/>
      <c r="AC1651" s="154"/>
      <c r="AD1651" s="154"/>
      <c r="AE1651" s="154"/>
      <c r="AF1651" s="154"/>
      <c r="AG1651" s="63">
        <f t="shared" si="498"/>
        <v>0</v>
      </c>
      <c r="AH1651" s="56">
        <f t="shared" si="499"/>
        <v>0</v>
      </c>
      <c r="AI1651" s="56">
        <f t="shared" si="500"/>
        <v>0</v>
      </c>
      <c r="AJ1651" s="56">
        <f t="shared" si="501"/>
        <v>0</v>
      </c>
      <c r="AK1651" s="56">
        <f t="shared" si="502"/>
        <v>0</v>
      </c>
      <c r="AL1651" s="56">
        <f t="shared" si="503"/>
        <v>0</v>
      </c>
      <c r="AM1651" s="56">
        <f t="shared" si="504"/>
        <v>0</v>
      </c>
      <c r="AN1651" s="56">
        <f t="shared" si="505"/>
        <v>0</v>
      </c>
      <c r="AO1651" s="56">
        <f t="shared" si="506"/>
        <v>0</v>
      </c>
      <c r="AP1651" s="56">
        <f t="shared" si="507"/>
        <v>0</v>
      </c>
      <c r="AQ1651" s="56">
        <f t="shared" si="508"/>
        <v>0</v>
      </c>
      <c r="AR1651" s="86">
        <f t="shared" si="509"/>
        <v>0</v>
      </c>
    </row>
    <row r="1652" spans="1:44" x14ac:dyDescent="0.25">
      <c r="A1652" s="178"/>
      <c r="B1652" s="55" t="str">
        <f>_xlfn.IFNA(VLOOKUP(A1652,'Ajánlatkérő(k) adatai'!$B$4:$C$205,2,0),"")</f>
        <v/>
      </c>
      <c r="C1652" s="178"/>
      <c r="D1652" s="55" t="str">
        <f>_xlfn.IFNA(VLOOKUP(C1652,'Számlafizető(k) adatai'!$C$4:$D$203,2,0),"")</f>
        <v/>
      </c>
      <c r="E1652" s="55" t="str">
        <f>_xlfn.IFNA(VLOOKUP(C1652,'Számlafizető(k) adatai'!$C$4:$M$203,11,0),"")</f>
        <v/>
      </c>
      <c r="F1652" s="178"/>
      <c r="G1652" s="178"/>
      <c r="H1652" s="178"/>
      <c r="I1652" s="55" t="str">
        <f>IF(F1652="","",VLOOKUP(LEFT(F1652,5),'Technikai cellák'!B:C,2,0))</f>
        <v/>
      </c>
      <c r="J1652" s="55" t="str">
        <f>IF(F1652="","",VLOOKUP(I1652,'Technikai cellák'!$C$1:$D$12,2,0))</f>
        <v/>
      </c>
      <c r="K1652" s="179"/>
      <c r="L1652" s="67" t="str">
        <f t="shared" si="493"/>
        <v/>
      </c>
      <c r="M1652" s="68">
        <f t="shared" si="494"/>
        <v>0</v>
      </c>
      <c r="N1652" s="66">
        <f t="shared" si="495"/>
        <v>0</v>
      </c>
      <c r="O1652" s="152"/>
      <c r="P1652" s="172">
        <f t="shared" si="510"/>
        <v>0</v>
      </c>
      <c r="Q1652" s="69">
        <f t="shared" si="496"/>
        <v>0</v>
      </c>
      <c r="R1652" s="62">
        <f t="shared" si="497"/>
        <v>0</v>
      </c>
      <c r="S1652" s="153"/>
      <c r="T1652" s="118" t="str">
        <f t="shared" si="511"/>
        <v/>
      </c>
      <c r="U1652" s="154"/>
      <c r="V1652" s="154"/>
      <c r="W1652" s="154"/>
      <c r="X1652" s="154"/>
      <c r="Y1652" s="154"/>
      <c r="Z1652" s="154"/>
      <c r="AA1652" s="154"/>
      <c r="AB1652" s="154"/>
      <c r="AC1652" s="154"/>
      <c r="AD1652" s="154"/>
      <c r="AE1652" s="154"/>
      <c r="AF1652" s="154"/>
      <c r="AG1652" s="63">
        <f t="shared" si="498"/>
        <v>0</v>
      </c>
      <c r="AH1652" s="56">
        <f t="shared" si="499"/>
        <v>0</v>
      </c>
      <c r="AI1652" s="56">
        <f t="shared" si="500"/>
        <v>0</v>
      </c>
      <c r="AJ1652" s="56">
        <f t="shared" si="501"/>
        <v>0</v>
      </c>
      <c r="AK1652" s="56">
        <f t="shared" si="502"/>
        <v>0</v>
      </c>
      <c r="AL1652" s="56">
        <f t="shared" si="503"/>
        <v>0</v>
      </c>
      <c r="AM1652" s="56">
        <f t="shared" si="504"/>
        <v>0</v>
      </c>
      <c r="AN1652" s="56">
        <f t="shared" si="505"/>
        <v>0</v>
      </c>
      <c r="AO1652" s="56">
        <f t="shared" si="506"/>
        <v>0</v>
      </c>
      <c r="AP1652" s="56">
        <f t="shared" si="507"/>
        <v>0</v>
      </c>
      <c r="AQ1652" s="56">
        <f t="shared" si="508"/>
        <v>0</v>
      </c>
      <c r="AR1652" s="86">
        <f t="shared" si="509"/>
        <v>0</v>
      </c>
    </row>
    <row r="1653" spans="1:44" x14ac:dyDescent="0.25">
      <c r="A1653" s="178"/>
      <c r="B1653" s="55" t="str">
        <f>_xlfn.IFNA(VLOOKUP(A1653,'Ajánlatkérő(k) adatai'!$B$4:$C$205,2,0),"")</f>
        <v/>
      </c>
      <c r="C1653" s="178"/>
      <c r="D1653" s="55" t="str">
        <f>_xlfn.IFNA(VLOOKUP(C1653,'Számlafizető(k) adatai'!$C$4:$D$203,2,0),"")</f>
        <v/>
      </c>
      <c r="E1653" s="55" t="str">
        <f>_xlfn.IFNA(VLOOKUP(C1653,'Számlafizető(k) adatai'!$C$4:$M$203,11,0),"")</f>
        <v/>
      </c>
      <c r="F1653" s="178"/>
      <c r="G1653" s="178"/>
      <c r="H1653" s="178"/>
      <c r="I1653" s="55" t="str">
        <f>IF(F1653="","",VLOOKUP(LEFT(F1653,5),'Technikai cellák'!B:C,2,0))</f>
        <v/>
      </c>
      <c r="J1653" s="55" t="str">
        <f>IF(F1653="","",VLOOKUP(I1653,'Technikai cellák'!$C$1:$D$12,2,0))</f>
        <v/>
      </c>
      <c r="K1653" s="179"/>
      <c r="L1653" s="67" t="str">
        <f t="shared" ref="L1653:L1716" si="512">IF(K1653="","",IF(K1653&lt;20,"20 alatti",IF(K1653&lt;100,"20-99",IF(K1653&lt;500,"100-500","500-"))))</f>
        <v/>
      </c>
      <c r="M1653" s="68">
        <f t="shared" ref="M1653:M1716" si="513">ROUND(IF(L1653="20 alatti",K1653*1,0),0)</f>
        <v>0</v>
      </c>
      <c r="N1653" s="66">
        <f t="shared" ref="N1653:N1716" si="514">ROUND(IF(L1653="20-99",K1653*10.5,0),0)</f>
        <v>0</v>
      </c>
      <c r="O1653" s="152"/>
      <c r="P1653" s="172">
        <f t="shared" si="510"/>
        <v>0</v>
      </c>
      <c r="Q1653" s="69">
        <f t="shared" ref="Q1653:Q1716" si="515">ROUND(R1653*$F$10,0)</f>
        <v>0</v>
      </c>
      <c r="R1653" s="62">
        <f t="shared" si="497"/>
        <v>0</v>
      </c>
      <c r="S1653" s="153"/>
      <c r="T1653" s="118" t="str">
        <f t="shared" si="511"/>
        <v/>
      </c>
      <c r="U1653" s="154"/>
      <c r="V1653" s="154"/>
      <c r="W1653" s="154"/>
      <c r="X1653" s="154"/>
      <c r="Y1653" s="154"/>
      <c r="Z1653" s="154"/>
      <c r="AA1653" s="154"/>
      <c r="AB1653" s="154"/>
      <c r="AC1653" s="154"/>
      <c r="AD1653" s="154"/>
      <c r="AE1653" s="154"/>
      <c r="AF1653" s="154"/>
      <c r="AG1653" s="63">
        <f t="shared" si="498"/>
        <v>0</v>
      </c>
      <c r="AH1653" s="56">
        <f t="shared" si="499"/>
        <v>0</v>
      </c>
      <c r="AI1653" s="56">
        <f t="shared" si="500"/>
        <v>0</v>
      </c>
      <c r="AJ1653" s="56">
        <f t="shared" si="501"/>
        <v>0</v>
      </c>
      <c r="AK1653" s="56">
        <f t="shared" si="502"/>
        <v>0</v>
      </c>
      <c r="AL1653" s="56">
        <f t="shared" si="503"/>
        <v>0</v>
      </c>
      <c r="AM1653" s="56">
        <f t="shared" si="504"/>
        <v>0</v>
      </c>
      <c r="AN1653" s="56">
        <f t="shared" si="505"/>
        <v>0</v>
      </c>
      <c r="AO1653" s="56">
        <f t="shared" si="506"/>
        <v>0</v>
      </c>
      <c r="AP1653" s="56">
        <f t="shared" si="507"/>
        <v>0</v>
      </c>
      <c r="AQ1653" s="56">
        <f t="shared" si="508"/>
        <v>0</v>
      </c>
      <c r="AR1653" s="86">
        <f t="shared" si="509"/>
        <v>0</v>
      </c>
    </row>
    <row r="1654" spans="1:44" x14ac:dyDescent="0.25">
      <c r="A1654" s="178"/>
      <c r="B1654" s="55" t="str">
        <f>_xlfn.IFNA(VLOOKUP(A1654,'Ajánlatkérő(k) adatai'!$B$4:$C$205,2,0),"")</f>
        <v/>
      </c>
      <c r="C1654" s="178"/>
      <c r="D1654" s="55" t="str">
        <f>_xlfn.IFNA(VLOOKUP(C1654,'Számlafizető(k) adatai'!$C$4:$D$203,2,0),"")</f>
        <v/>
      </c>
      <c r="E1654" s="55" t="str">
        <f>_xlfn.IFNA(VLOOKUP(C1654,'Számlafizető(k) adatai'!$C$4:$M$203,11,0),"")</f>
        <v/>
      </c>
      <c r="F1654" s="178"/>
      <c r="G1654" s="178"/>
      <c r="H1654" s="178"/>
      <c r="I1654" s="55" t="str">
        <f>IF(F1654="","",VLOOKUP(LEFT(F1654,5),'Technikai cellák'!B:C,2,0))</f>
        <v/>
      </c>
      <c r="J1654" s="55" t="str">
        <f>IF(F1654="","",VLOOKUP(I1654,'Technikai cellák'!$C$1:$D$12,2,0))</f>
        <v/>
      </c>
      <c r="K1654" s="179"/>
      <c r="L1654" s="67" t="str">
        <f t="shared" si="512"/>
        <v/>
      </c>
      <c r="M1654" s="68">
        <f t="shared" si="513"/>
        <v>0</v>
      </c>
      <c r="N1654" s="66">
        <f t="shared" si="514"/>
        <v>0</v>
      </c>
      <c r="O1654" s="152"/>
      <c r="P1654" s="172">
        <f t="shared" si="510"/>
        <v>0</v>
      </c>
      <c r="Q1654" s="69">
        <f t="shared" si="515"/>
        <v>0</v>
      </c>
      <c r="R1654" s="62">
        <f t="shared" si="497"/>
        <v>0</v>
      </c>
      <c r="S1654" s="153"/>
      <c r="T1654" s="118" t="str">
        <f t="shared" si="511"/>
        <v/>
      </c>
      <c r="U1654" s="154"/>
      <c r="V1654" s="154"/>
      <c r="W1654" s="154"/>
      <c r="X1654" s="154"/>
      <c r="Y1654" s="154"/>
      <c r="Z1654" s="154"/>
      <c r="AA1654" s="154"/>
      <c r="AB1654" s="154"/>
      <c r="AC1654" s="154"/>
      <c r="AD1654" s="154"/>
      <c r="AE1654" s="154"/>
      <c r="AF1654" s="154"/>
      <c r="AG1654" s="63">
        <f t="shared" si="498"/>
        <v>0</v>
      </c>
      <c r="AH1654" s="56">
        <f t="shared" si="499"/>
        <v>0</v>
      </c>
      <c r="AI1654" s="56">
        <f t="shared" si="500"/>
        <v>0</v>
      </c>
      <c r="AJ1654" s="56">
        <f t="shared" si="501"/>
        <v>0</v>
      </c>
      <c r="AK1654" s="56">
        <f t="shared" si="502"/>
        <v>0</v>
      </c>
      <c r="AL1654" s="56">
        <f t="shared" si="503"/>
        <v>0</v>
      </c>
      <c r="AM1654" s="56">
        <f t="shared" si="504"/>
        <v>0</v>
      </c>
      <c r="AN1654" s="56">
        <f t="shared" si="505"/>
        <v>0</v>
      </c>
      <c r="AO1654" s="56">
        <f t="shared" si="506"/>
        <v>0</v>
      </c>
      <c r="AP1654" s="56">
        <f t="shared" si="507"/>
        <v>0</v>
      </c>
      <c r="AQ1654" s="56">
        <f t="shared" si="508"/>
        <v>0</v>
      </c>
      <c r="AR1654" s="86">
        <f t="shared" si="509"/>
        <v>0</v>
      </c>
    </row>
    <row r="1655" spans="1:44" x14ac:dyDescent="0.25">
      <c r="A1655" s="178"/>
      <c r="B1655" s="55" t="str">
        <f>_xlfn.IFNA(VLOOKUP(A1655,'Ajánlatkérő(k) adatai'!$B$4:$C$205,2,0),"")</f>
        <v/>
      </c>
      <c r="C1655" s="178"/>
      <c r="D1655" s="55" t="str">
        <f>_xlfn.IFNA(VLOOKUP(C1655,'Számlafizető(k) adatai'!$C$4:$D$203,2,0),"")</f>
        <v/>
      </c>
      <c r="E1655" s="55" t="str">
        <f>_xlfn.IFNA(VLOOKUP(C1655,'Számlafizető(k) adatai'!$C$4:$M$203,11,0),"")</f>
        <v/>
      </c>
      <c r="F1655" s="178"/>
      <c r="G1655" s="178"/>
      <c r="H1655" s="178"/>
      <c r="I1655" s="55" t="str">
        <f>IF(F1655="","",VLOOKUP(LEFT(F1655,5),'Technikai cellák'!B:C,2,0))</f>
        <v/>
      </c>
      <c r="J1655" s="55" t="str">
        <f>IF(F1655="","",VLOOKUP(I1655,'Technikai cellák'!$C$1:$D$12,2,0))</f>
        <v/>
      </c>
      <c r="K1655" s="179"/>
      <c r="L1655" s="67" t="str">
        <f t="shared" si="512"/>
        <v/>
      </c>
      <c r="M1655" s="68">
        <f t="shared" si="513"/>
        <v>0</v>
      </c>
      <c r="N1655" s="66">
        <f t="shared" si="514"/>
        <v>0</v>
      </c>
      <c r="O1655" s="152"/>
      <c r="P1655" s="172">
        <f t="shared" si="510"/>
        <v>0</v>
      </c>
      <c r="Q1655" s="69">
        <f t="shared" si="515"/>
        <v>0</v>
      </c>
      <c r="R1655" s="62">
        <f t="shared" si="497"/>
        <v>0</v>
      </c>
      <c r="S1655" s="153"/>
      <c r="T1655" s="118" t="str">
        <f t="shared" si="511"/>
        <v/>
      </c>
      <c r="U1655" s="154"/>
      <c r="V1655" s="154"/>
      <c r="W1655" s="154"/>
      <c r="X1655" s="154"/>
      <c r="Y1655" s="154"/>
      <c r="Z1655" s="154"/>
      <c r="AA1655" s="154"/>
      <c r="AB1655" s="154"/>
      <c r="AC1655" s="154"/>
      <c r="AD1655" s="154"/>
      <c r="AE1655" s="154"/>
      <c r="AF1655" s="154"/>
      <c r="AG1655" s="63">
        <f t="shared" si="498"/>
        <v>0</v>
      </c>
      <c r="AH1655" s="56">
        <f t="shared" si="499"/>
        <v>0</v>
      </c>
      <c r="AI1655" s="56">
        <f t="shared" si="500"/>
        <v>0</v>
      </c>
      <c r="AJ1655" s="56">
        <f t="shared" si="501"/>
        <v>0</v>
      </c>
      <c r="AK1655" s="56">
        <f t="shared" si="502"/>
        <v>0</v>
      </c>
      <c r="AL1655" s="56">
        <f t="shared" si="503"/>
        <v>0</v>
      </c>
      <c r="AM1655" s="56">
        <f t="shared" si="504"/>
        <v>0</v>
      </c>
      <c r="AN1655" s="56">
        <f t="shared" si="505"/>
        <v>0</v>
      </c>
      <c r="AO1655" s="56">
        <f t="shared" si="506"/>
        <v>0</v>
      </c>
      <c r="AP1655" s="56">
        <f t="shared" si="507"/>
        <v>0</v>
      </c>
      <c r="AQ1655" s="56">
        <f t="shared" si="508"/>
        <v>0</v>
      </c>
      <c r="AR1655" s="86">
        <f t="shared" si="509"/>
        <v>0</v>
      </c>
    </row>
    <row r="1656" spans="1:44" x14ac:dyDescent="0.25">
      <c r="A1656" s="178"/>
      <c r="B1656" s="55" t="str">
        <f>_xlfn.IFNA(VLOOKUP(A1656,'Ajánlatkérő(k) adatai'!$B$4:$C$205,2,0),"")</f>
        <v/>
      </c>
      <c r="C1656" s="178"/>
      <c r="D1656" s="55" t="str">
        <f>_xlfn.IFNA(VLOOKUP(C1656,'Számlafizető(k) adatai'!$C$4:$D$203,2,0),"")</f>
        <v/>
      </c>
      <c r="E1656" s="55" t="str">
        <f>_xlfn.IFNA(VLOOKUP(C1656,'Számlafizető(k) adatai'!$C$4:$M$203,11,0),"")</f>
        <v/>
      </c>
      <c r="F1656" s="178"/>
      <c r="G1656" s="178"/>
      <c r="H1656" s="178"/>
      <c r="I1656" s="55" t="str">
        <f>IF(F1656="","",VLOOKUP(LEFT(F1656,5),'Technikai cellák'!B:C,2,0))</f>
        <v/>
      </c>
      <c r="J1656" s="55" t="str">
        <f>IF(F1656="","",VLOOKUP(I1656,'Technikai cellák'!$C$1:$D$12,2,0))</f>
        <v/>
      </c>
      <c r="K1656" s="179"/>
      <c r="L1656" s="67" t="str">
        <f t="shared" si="512"/>
        <v/>
      </c>
      <c r="M1656" s="68">
        <f t="shared" si="513"/>
        <v>0</v>
      </c>
      <c r="N1656" s="66">
        <f t="shared" si="514"/>
        <v>0</v>
      </c>
      <c r="O1656" s="152"/>
      <c r="P1656" s="172">
        <f t="shared" si="510"/>
        <v>0</v>
      </c>
      <c r="Q1656" s="69">
        <f t="shared" si="515"/>
        <v>0</v>
      </c>
      <c r="R1656" s="62">
        <f t="shared" si="497"/>
        <v>0</v>
      </c>
      <c r="S1656" s="153"/>
      <c r="T1656" s="118" t="str">
        <f t="shared" si="511"/>
        <v/>
      </c>
      <c r="U1656" s="154"/>
      <c r="V1656" s="154"/>
      <c r="W1656" s="154"/>
      <c r="X1656" s="154"/>
      <c r="Y1656" s="154"/>
      <c r="Z1656" s="154"/>
      <c r="AA1656" s="154"/>
      <c r="AB1656" s="154"/>
      <c r="AC1656" s="154"/>
      <c r="AD1656" s="154"/>
      <c r="AE1656" s="154"/>
      <c r="AF1656" s="154"/>
      <c r="AG1656" s="63">
        <f t="shared" si="498"/>
        <v>0</v>
      </c>
      <c r="AH1656" s="56">
        <f t="shared" si="499"/>
        <v>0</v>
      </c>
      <c r="AI1656" s="56">
        <f t="shared" si="500"/>
        <v>0</v>
      </c>
      <c r="AJ1656" s="56">
        <f t="shared" si="501"/>
        <v>0</v>
      </c>
      <c r="AK1656" s="56">
        <f t="shared" si="502"/>
        <v>0</v>
      </c>
      <c r="AL1656" s="56">
        <f t="shared" si="503"/>
        <v>0</v>
      </c>
      <c r="AM1656" s="56">
        <f t="shared" si="504"/>
        <v>0</v>
      </c>
      <c r="AN1656" s="56">
        <f t="shared" si="505"/>
        <v>0</v>
      </c>
      <c r="AO1656" s="56">
        <f t="shared" si="506"/>
        <v>0</v>
      </c>
      <c r="AP1656" s="56">
        <f t="shared" si="507"/>
        <v>0</v>
      </c>
      <c r="AQ1656" s="56">
        <f t="shared" si="508"/>
        <v>0</v>
      </c>
      <c r="AR1656" s="86">
        <f t="shared" si="509"/>
        <v>0</v>
      </c>
    </row>
    <row r="1657" spans="1:44" x14ac:dyDescent="0.25">
      <c r="A1657" s="178"/>
      <c r="B1657" s="55" t="str">
        <f>_xlfn.IFNA(VLOOKUP(A1657,'Ajánlatkérő(k) adatai'!$B$4:$C$205,2,0),"")</f>
        <v/>
      </c>
      <c r="C1657" s="178"/>
      <c r="D1657" s="55" t="str">
        <f>_xlfn.IFNA(VLOOKUP(C1657,'Számlafizető(k) adatai'!$C$4:$D$203,2,0),"")</f>
        <v/>
      </c>
      <c r="E1657" s="55" t="str">
        <f>_xlfn.IFNA(VLOOKUP(C1657,'Számlafizető(k) adatai'!$C$4:$M$203,11,0),"")</f>
        <v/>
      </c>
      <c r="F1657" s="178"/>
      <c r="G1657" s="178"/>
      <c r="H1657" s="178"/>
      <c r="I1657" s="55" t="str">
        <f>IF(F1657="","",VLOOKUP(LEFT(F1657,5),'Technikai cellák'!B:C,2,0))</f>
        <v/>
      </c>
      <c r="J1657" s="55" t="str">
        <f>IF(F1657="","",VLOOKUP(I1657,'Technikai cellák'!$C$1:$D$12,2,0))</f>
        <v/>
      </c>
      <c r="K1657" s="179"/>
      <c r="L1657" s="67" t="str">
        <f t="shared" si="512"/>
        <v/>
      </c>
      <c r="M1657" s="68">
        <f t="shared" si="513"/>
        <v>0</v>
      </c>
      <c r="N1657" s="66">
        <f t="shared" si="514"/>
        <v>0</v>
      </c>
      <c r="O1657" s="152"/>
      <c r="P1657" s="172">
        <f t="shared" si="510"/>
        <v>0</v>
      </c>
      <c r="Q1657" s="69">
        <f t="shared" si="515"/>
        <v>0</v>
      </c>
      <c r="R1657" s="62">
        <f t="shared" si="497"/>
        <v>0</v>
      </c>
      <c r="S1657" s="153"/>
      <c r="T1657" s="118" t="str">
        <f t="shared" si="511"/>
        <v/>
      </c>
      <c r="U1657" s="154"/>
      <c r="V1657" s="154"/>
      <c r="W1657" s="154"/>
      <c r="X1657" s="154"/>
      <c r="Y1657" s="154"/>
      <c r="Z1657" s="154"/>
      <c r="AA1657" s="154"/>
      <c r="AB1657" s="154"/>
      <c r="AC1657" s="154"/>
      <c r="AD1657" s="154"/>
      <c r="AE1657" s="154"/>
      <c r="AF1657" s="154"/>
      <c r="AG1657" s="63">
        <f t="shared" si="498"/>
        <v>0</v>
      </c>
      <c r="AH1657" s="56">
        <f t="shared" si="499"/>
        <v>0</v>
      </c>
      <c r="AI1657" s="56">
        <f t="shared" si="500"/>
        <v>0</v>
      </c>
      <c r="AJ1657" s="56">
        <f t="shared" si="501"/>
        <v>0</v>
      </c>
      <c r="AK1657" s="56">
        <f t="shared" si="502"/>
        <v>0</v>
      </c>
      <c r="AL1657" s="56">
        <f t="shared" si="503"/>
        <v>0</v>
      </c>
      <c r="AM1657" s="56">
        <f t="shared" si="504"/>
        <v>0</v>
      </c>
      <c r="AN1657" s="56">
        <f t="shared" si="505"/>
        <v>0</v>
      </c>
      <c r="AO1657" s="56">
        <f t="shared" si="506"/>
        <v>0</v>
      </c>
      <c r="AP1657" s="56">
        <f t="shared" si="507"/>
        <v>0</v>
      </c>
      <c r="AQ1657" s="56">
        <f t="shared" si="508"/>
        <v>0</v>
      </c>
      <c r="AR1657" s="86">
        <f t="shared" si="509"/>
        <v>0</v>
      </c>
    </row>
    <row r="1658" spans="1:44" x14ac:dyDescent="0.25">
      <c r="A1658" s="178"/>
      <c r="B1658" s="55" t="str">
        <f>_xlfn.IFNA(VLOOKUP(A1658,'Ajánlatkérő(k) adatai'!$B$4:$C$205,2,0),"")</f>
        <v/>
      </c>
      <c r="C1658" s="178"/>
      <c r="D1658" s="55" t="str">
        <f>_xlfn.IFNA(VLOOKUP(C1658,'Számlafizető(k) adatai'!$C$4:$D$203,2,0),"")</f>
        <v/>
      </c>
      <c r="E1658" s="55" t="str">
        <f>_xlfn.IFNA(VLOOKUP(C1658,'Számlafizető(k) adatai'!$C$4:$M$203,11,0),"")</f>
        <v/>
      </c>
      <c r="F1658" s="178"/>
      <c r="G1658" s="178"/>
      <c r="H1658" s="178"/>
      <c r="I1658" s="55" t="str">
        <f>IF(F1658="","",VLOOKUP(LEFT(F1658,5),'Technikai cellák'!B:C,2,0))</f>
        <v/>
      </c>
      <c r="J1658" s="55" t="str">
        <f>IF(F1658="","",VLOOKUP(I1658,'Technikai cellák'!$C$1:$D$12,2,0))</f>
        <v/>
      </c>
      <c r="K1658" s="179"/>
      <c r="L1658" s="67" t="str">
        <f t="shared" si="512"/>
        <v/>
      </c>
      <c r="M1658" s="68">
        <f t="shared" si="513"/>
        <v>0</v>
      </c>
      <c r="N1658" s="66">
        <f t="shared" si="514"/>
        <v>0</v>
      </c>
      <c r="O1658" s="152"/>
      <c r="P1658" s="172">
        <f t="shared" si="510"/>
        <v>0</v>
      </c>
      <c r="Q1658" s="69">
        <f t="shared" si="515"/>
        <v>0</v>
      </c>
      <c r="R1658" s="62">
        <f t="shared" si="497"/>
        <v>0</v>
      </c>
      <c r="S1658" s="153"/>
      <c r="T1658" s="118" t="str">
        <f t="shared" si="511"/>
        <v/>
      </c>
      <c r="U1658" s="154"/>
      <c r="V1658" s="154"/>
      <c r="W1658" s="154"/>
      <c r="X1658" s="154"/>
      <c r="Y1658" s="154"/>
      <c r="Z1658" s="154"/>
      <c r="AA1658" s="154"/>
      <c r="AB1658" s="154"/>
      <c r="AC1658" s="154"/>
      <c r="AD1658" s="154"/>
      <c r="AE1658" s="154"/>
      <c r="AF1658" s="154"/>
      <c r="AG1658" s="63">
        <f t="shared" si="498"/>
        <v>0</v>
      </c>
      <c r="AH1658" s="56">
        <f t="shared" si="499"/>
        <v>0</v>
      </c>
      <c r="AI1658" s="56">
        <f t="shared" si="500"/>
        <v>0</v>
      </c>
      <c r="AJ1658" s="56">
        <f t="shared" si="501"/>
        <v>0</v>
      </c>
      <c r="AK1658" s="56">
        <f t="shared" si="502"/>
        <v>0</v>
      </c>
      <c r="AL1658" s="56">
        <f t="shared" si="503"/>
        <v>0</v>
      </c>
      <c r="AM1658" s="56">
        <f t="shared" si="504"/>
        <v>0</v>
      </c>
      <c r="AN1658" s="56">
        <f t="shared" si="505"/>
        <v>0</v>
      </c>
      <c r="AO1658" s="56">
        <f t="shared" si="506"/>
        <v>0</v>
      </c>
      <c r="AP1658" s="56">
        <f t="shared" si="507"/>
        <v>0</v>
      </c>
      <c r="AQ1658" s="56">
        <f t="shared" si="508"/>
        <v>0</v>
      </c>
      <c r="AR1658" s="86">
        <f t="shared" si="509"/>
        <v>0</v>
      </c>
    </row>
    <row r="1659" spans="1:44" x14ac:dyDescent="0.25">
      <c r="A1659" s="178"/>
      <c r="B1659" s="55" t="str">
        <f>_xlfn.IFNA(VLOOKUP(A1659,'Ajánlatkérő(k) adatai'!$B$4:$C$205,2,0),"")</f>
        <v/>
      </c>
      <c r="C1659" s="178"/>
      <c r="D1659" s="55" t="str">
        <f>_xlfn.IFNA(VLOOKUP(C1659,'Számlafizető(k) adatai'!$C$4:$D$203,2,0),"")</f>
        <v/>
      </c>
      <c r="E1659" s="55" t="str">
        <f>_xlfn.IFNA(VLOOKUP(C1659,'Számlafizető(k) adatai'!$C$4:$M$203,11,0),"")</f>
        <v/>
      </c>
      <c r="F1659" s="178"/>
      <c r="G1659" s="178"/>
      <c r="H1659" s="178"/>
      <c r="I1659" s="55" t="str">
        <f>IF(F1659="","",VLOOKUP(LEFT(F1659,5),'Technikai cellák'!B:C,2,0))</f>
        <v/>
      </c>
      <c r="J1659" s="55" t="str">
        <f>IF(F1659="","",VLOOKUP(I1659,'Technikai cellák'!$C$1:$D$12,2,0))</f>
        <v/>
      </c>
      <c r="K1659" s="179"/>
      <c r="L1659" s="67" t="str">
        <f t="shared" si="512"/>
        <v/>
      </c>
      <c r="M1659" s="68">
        <f t="shared" si="513"/>
        <v>0</v>
      </c>
      <c r="N1659" s="66">
        <f t="shared" si="514"/>
        <v>0</v>
      </c>
      <c r="O1659" s="152"/>
      <c r="P1659" s="172">
        <f t="shared" si="510"/>
        <v>0</v>
      </c>
      <c r="Q1659" s="69">
        <f t="shared" si="515"/>
        <v>0</v>
      </c>
      <c r="R1659" s="62">
        <f t="shared" si="497"/>
        <v>0</v>
      </c>
      <c r="S1659" s="153"/>
      <c r="T1659" s="118" t="str">
        <f t="shared" si="511"/>
        <v/>
      </c>
      <c r="U1659" s="154"/>
      <c r="V1659" s="154"/>
      <c r="W1659" s="154"/>
      <c r="X1659" s="154"/>
      <c r="Y1659" s="154"/>
      <c r="Z1659" s="154"/>
      <c r="AA1659" s="154"/>
      <c r="AB1659" s="154"/>
      <c r="AC1659" s="154"/>
      <c r="AD1659" s="154"/>
      <c r="AE1659" s="154"/>
      <c r="AF1659" s="154"/>
      <c r="AG1659" s="63">
        <f t="shared" si="498"/>
        <v>0</v>
      </c>
      <c r="AH1659" s="56">
        <f t="shared" si="499"/>
        <v>0</v>
      </c>
      <c r="AI1659" s="56">
        <f t="shared" si="500"/>
        <v>0</v>
      </c>
      <c r="AJ1659" s="56">
        <f t="shared" si="501"/>
        <v>0</v>
      </c>
      <c r="AK1659" s="56">
        <f t="shared" si="502"/>
        <v>0</v>
      </c>
      <c r="AL1659" s="56">
        <f t="shared" si="503"/>
        <v>0</v>
      </c>
      <c r="AM1659" s="56">
        <f t="shared" si="504"/>
        <v>0</v>
      </c>
      <c r="AN1659" s="56">
        <f t="shared" si="505"/>
        <v>0</v>
      </c>
      <c r="AO1659" s="56">
        <f t="shared" si="506"/>
        <v>0</v>
      </c>
      <c r="AP1659" s="56">
        <f t="shared" si="507"/>
        <v>0</v>
      </c>
      <c r="AQ1659" s="56">
        <f t="shared" si="508"/>
        <v>0</v>
      </c>
      <c r="AR1659" s="86">
        <f t="shared" si="509"/>
        <v>0</v>
      </c>
    </row>
    <row r="1660" spans="1:44" x14ac:dyDescent="0.25">
      <c r="A1660" s="178"/>
      <c r="B1660" s="55" t="str">
        <f>_xlfn.IFNA(VLOOKUP(A1660,'Ajánlatkérő(k) adatai'!$B$4:$C$205,2,0),"")</f>
        <v/>
      </c>
      <c r="C1660" s="178"/>
      <c r="D1660" s="55" t="str">
        <f>_xlfn.IFNA(VLOOKUP(C1660,'Számlafizető(k) adatai'!$C$4:$D$203,2,0),"")</f>
        <v/>
      </c>
      <c r="E1660" s="55" t="str">
        <f>_xlfn.IFNA(VLOOKUP(C1660,'Számlafizető(k) adatai'!$C$4:$M$203,11,0),"")</f>
        <v/>
      </c>
      <c r="F1660" s="178"/>
      <c r="G1660" s="178"/>
      <c r="H1660" s="178"/>
      <c r="I1660" s="55" t="str">
        <f>IF(F1660="","",VLOOKUP(LEFT(F1660,5),'Technikai cellák'!B:C,2,0))</f>
        <v/>
      </c>
      <c r="J1660" s="55" t="str">
        <f>IF(F1660="","",VLOOKUP(I1660,'Technikai cellák'!$C$1:$D$12,2,0))</f>
        <v/>
      </c>
      <c r="K1660" s="179"/>
      <c r="L1660" s="67" t="str">
        <f t="shared" si="512"/>
        <v/>
      </c>
      <c r="M1660" s="68">
        <f t="shared" si="513"/>
        <v>0</v>
      </c>
      <c r="N1660" s="66">
        <f t="shared" si="514"/>
        <v>0</v>
      </c>
      <c r="O1660" s="152"/>
      <c r="P1660" s="172">
        <f t="shared" si="510"/>
        <v>0</v>
      </c>
      <c r="Q1660" s="69">
        <f t="shared" si="515"/>
        <v>0</v>
      </c>
      <c r="R1660" s="62">
        <f t="shared" si="497"/>
        <v>0</v>
      </c>
      <c r="S1660" s="153"/>
      <c r="T1660" s="118" t="str">
        <f t="shared" si="511"/>
        <v/>
      </c>
      <c r="U1660" s="154"/>
      <c r="V1660" s="154"/>
      <c r="W1660" s="154"/>
      <c r="X1660" s="154"/>
      <c r="Y1660" s="154"/>
      <c r="Z1660" s="154"/>
      <c r="AA1660" s="154"/>
      <c r="AB1660" s="154"/>
      <c r="AC1660" s="154"/>
      <c r="AD1660" s="154"/>
      <c r="AE1660" s="154"/>
      <c r="AF1660" s="154"/>
      <c r="AG1660" s="63">
        <f t="shared" si="498"/>
        <v>0</v>
      </c>
      <c r="AH1660" s="56">
        <f t="shared" si="499"/>
        <v>0</v>
      </c>
      <c r="AI1660" s="56">
        <f t="shared" si="500"/>
        <v>0</v>
      </c>
      <c r="AJ1660" s="56">
        <f t="shared" si="501"/>
        <v>0</v>
      </c>
      <c r="AK1660" s="56">
        <f t="shared" si="502"/>
        <v>0</v>
      </c>
      <c r="AL1660" s="56">
        <f t="shared" si="503"/>
        <v>0</v>
      </c>
      <c r="AM1660" s="56">
        <f t="shared" si="504"/>
        <v>0</v>
      </c>
      <c r="AN1660" s="56">
        <f t="shared" si="505"/>
        <v>0</v>
      </c>
      <c r="AO1660" s="56">
        <f t="shared" si="506"/>
        <v>0</v>
      </c>
      <c r="AP1660" s="56">
        <f t="shared" si="507"/>
        <v>0</v>
      </c>
      <c r="AQ1660" s="56">
        <f t="shared" si="508"/>
        <v>0</v>
      </c>
      <c r="AR1660" s="86">
        <f t="shared" si="509"/>
        <v>0</v>
      </c>
    </row>
    <row r="1661" spans="1:44" x14ac:dyDescent="0.25">
      <c r="A1661" s="178"/>
      <c r="B1661" s="55" t="str">
        <f>_xlfn.IFNA(VLOOKUP(A1661,'Ajánlatkérő(k) adatai'!$B$4:$C$205,2,0),"")</f>
        <v/>
      </c>
      <c r="C1661" s="178"/>
      <c r="D1661" s="55" t="str">
        <f>_xlfn.IFNA(VLOOKUP(C1661,'Számlafizető(k) adatai'!$C$4:$D$203,2,0),"")</f>
        <v/>
      </c>
      <c r="E1661" s="55" t="str">
        <f>_xlfn.IFNA(VLOOKUP(C1661,'Számlafizető(k) adatai'!$C$4:$M$203,11,0),"")</f>
        <v/>
      </c>
      <c r="F1661" s="178"/>
      <c r="G1661" s="178"/>
      <c r="H1661" s="178"/>
      <c r="I1661" s="55" t="str">
        <f>IF(F1661="","",VLOOKUP(LEFT(F1661,5),'Technikai cellák'!B:C,2,0))</f>
        <v/>
      </c>
      <c r="J1661" s="55" t="str">
        <f>IF(F1661="","",VLOOKUP(I1661,'Technikai cellák'!$C$1:$D$12,2,0))</f>
        <v/>
      </c>
      <c r="K1661" s="179"/>
      <c r="L1661" s="67" t="str">
        <f t="shared" si="512"/>
        <v/>
      </c>
      <c r="M1661" s="68">
        <f t="shared" si="513"/>
        <v>0</v>
      </c>
      <c r="N1661" s="66">
        <f t="shared" si="514"/>
        <v>0</v>
      </c>
      <c r="O1661" s="152"/>
      <c r="P1661" s="172">
        <f t="shared" si="510"/>
        <v>0</v>
      </c>
      <c r="Q1661" s="69">
        <f t="shared" si="515"/>
        <v>0</v>
      </c>
      <c r="R1661" s="62">
        <f t="shared" si="497"/>
        <v>0</v>
      </c>
      <c r="S1661" s="153"/>
      <c r="T1661" s="118" t="str">
        <f t="shared" si="511"/>
        <v/>
      </c>
      <c r="U1661" s="154"/>
      <c r="V1661" s="154"/>
      <c r="W1661" s="154"/>
      <c r="X1661" s="154"/>
      <c r="Y1661" s="154"/>
      <c r="Z1661" s="154"/>
      <c r="AA1661" s="154"/>
      <c r="AB1661" s="154"/>
      <c r="AC1661" s="154"/>
      <c r="AD1661" s="154"/>
      <c r="AE1661" s="154"/>
      <c r="AF1661" s="154"/>
      <c r="AG1661" s="63">
        <f t="shared" si="498"/>
        <v>0</v>
      </c>
      <c r="AH1661" s="56">
        <f t="shared" si="499"/>
        <v>0</v>
      </c>
      <c r="AI1661" s="56">
        <f t="shared" si="500"/>
        <v>0</v>
      </c>
      <c r="AJ1661" s="56">
        <f t="shared" si="501"/>
        <v>0</v>
      </c>
      <c r="AK1661" s="56">
        <f t="shared" si="502"/>
        <v>0</v>
      </c>
      <c r="AL1661" s="56">
        <f t="shared" si="503"/>
        <v>0</v>
      </c>
      <c r="AM1661" s="56">
        <f t="shared" si="504"/>
        <v>0</v>
      </c>
      <c r="AN1661" s="56">
        <f t="shared" si="505"/>
        <v>0</v>
      </c>
      <c r="AO1661" s="56">
        <f t="shared" si="506"/>
        <v>0</v>
      </c>
      <c r="AP1661" s="56">
        <f t="shared" si="507"/>
        <v>0</v>
      </c>
      <c r="AQ1661" s="56">
        <f t="shared" si="508"/>
        <v>0</v>
      </c>
      <c r="AR1661" s="86">
        <f t="shared" si="509"/>
        <v>0</v>
      </c>
    </row>
    <row r="1662" spans="1:44" x14ac:dyDescent="0.25">
      <c r="A1662" s="178"/>
      <c r="B1662" s="55" t="str">
        <f>_xlfn.IFNA(VLOOKUP(A1662,'Ajánlatkérő(k) adatai'!$B$4:$C$205,2,0),"")</f>
        <v/>
      </c>
      <c r="C1662" s="178"/>
      <c r="D1662" s="55" t="str">
        <f>_xlfn.IFNA(VLOOKUP(C1662,'Számlafizető(k) adatai'!$C$4:$D$203,2,0),"")</f>
        <v/>
      </c>
      <c r="E1662" s="55" t="str">
        <f>_xlfn.IFNA(VLOOKUP(C1662,'Számlafizető(k) adatai'!$C$4:$M$203,11,0),"")</f>
        <v/>
      </c>
      <c r="F1662" s="178"/>
      <c r="G1662" s="178"/>
      <c r="H1662" s="178"/>
      <c r="I1662" s="55" t="str">
        <f>IF(F1662="","",VLOOKUP(LEFT(F1662,5),'Technikai cellák'!B:C,2,0))</f>
        <v/>
      </c>
      <c r="J1662" s="55" t="str">
        <f>IF(F1662="","",VLOOKUP(I1662,'Technikai cellák'!$C$1:$D$12,2,0))</f>
        <v/>
      </c>
      <c r="K1662" s="179"/>
      <c r="L1662" s="67" t="str">
        <f t="shared" si="512"/>
        <v/>
      </c>
      <c r="M1662" s="68">
        <f t="shared" si="513"/>
        <v>0</v>
      </c>
      <c r="N1662" s="66">
        <f t="shared" si="514"/>
        <v>0</v>
      </c>
      <c r="O1662" s="152"/>
      <c r="P1662" s="172">
        <f t="shared" si="510"/>
        <v>0</v>
      </c>
      <c r="Q1662" s="69">
        <f t="shared" si="515"/>
        <v>0</v>
      </c>
      <c r="R1662" s="62">
        <f t="shared" si="497"/>
        <v>0</v>
      </c>
      <c r="S1662" s="153"/>
      <c r="T1662" s="118" t="str">
        <f t="shared" si="511"/>
        <v/>
      </c>
      <c r="U1662" s="154"/>
      <c r="V1662" s="154"/>
      <c r="W1662" s="154"/>
      <c r="X1662" s="154"/>
      <c r="Y1662" s="154"/>
      <c r="Z1662" s="154"/>
      <c r="AA1662" s="154"/>
      <c r="AB1662" s="154"/>
      <c r="AC1662" s="154"/>
      <c r="AD1662" s="154"/>
      <c r="AE1662" s="154"/>
      <c r="AF1662" s="154"/>
      <c r="AG1662" s="63">
        <f t="shared" si="498"/>
        <v>0</v>
      </c>
      <c r="AH1662" s="56">
        <f t="shared" si="499"/>
        <v>0</v>
      </c>
      <c r="AI1662" s="56">
        <f t="shared" si="500"/>
        <v>0</v>
      </c>
      <c r="AJ1662" s="56">
        <f t="shared" si="501"/>
        <v>0</v>
      </c>
      <c r="AK1662" s="56">
        <f t="shared" si="502"/>
        <v>0</v>
      </c>
      <c r="AL1662" s="56">
        <f t="shared" si="503"/>
        <v>0</v>
      </c>
      <c r="AM1662" s="56">
        <f t="shared" si="504"/>
        <v>0</v>
      </c>
      <c r="AN1662" s="56">
        <f t="shared" si="505"/>
        <v>0</v>
      </c>
      <c r="AO1662" s="56">
        <f t="shared" si="506"/>
        <v>0</v>
      </c>
      <c r="AP1662" s="56">
        <f t="shared" si="507"/>
        <v>0</v>
      </c>
      <c r="AQ1662" s="56">
        <f t="shared" si="508"/>
        <v>0</v>
      </c>
      <c r="AR1662" s="86">
        <f t="shared" si="509"/>
        <v>0</v>
      </c>
    </row>
    <row r="1663" spans="1:44" x14ac:dyDescent="0.25">
      <c r="A1663" s="178"/>
      <c r="B1663" s="55" t="str">
        <f>_xlfn.IFNA(VLOOKUP(A1663,'Ajánlatkérő(k) adatai'!$B$4:$C$205,2,0),"")</f>
        <v/>
      </c>
      <c r="C1663" s="178"/>
      <c r="D1663" s="55" t="str">
        <f>_xlfn.IFNA(VLOOKUP(C1663,'Számlafizető(k) adatai'!$C$4:$D$203,2,0),"")</f>
        <v/>
      </c>
      <c r="E1663" s="55" t="str">
        <f>_xlfn.IFNA(VLOOKUP(C1663,'Számlafizető(k) adatai'!$C$4:$M$203,11,0),"")</f>
        <v/>
      </c>
      <c r="F1663" s="178"/>
      <c r="G1663" s="178"/>
      <c r="H1663" s="178"/>
      <c r="I1663" s="55" t="str">
        <f>IF(F1663="","",VLOOKUP(LEFT(F1663,5),'Technikai cellák'!B:C,2,0))</f>
        <v/>
      </c>
      <c r="J1663" s="55" t="str">
        <f>IF(F1663="","",VLOOKUP(I1663,'Technikai cellák'!$C$1:$D$12,2,0))</f>
        <v/>
      </c>
      <c r="K1663" s="179"/>
      <c r="L1663" s="67" t="str">
        <f t="shared" si="512"/>
        <v/>
      </c>
      <c r="M1663" s="68">
        <f t="shared" si="513"/>
        <v>0</v>
      </c>
      <c r="N1663" s="66">
        <f t="shared" si="514"/>
        <v>0</v>
      </c>
      <c r="O1663" s="152"/>
      <c r="P1663" s="172">
        <f t="shared" si="510"/>
        <v>0</v>
      </c>
      <c r="Q1663" s="69">
        <f t="shared" si="515"/>
        <v>0</v>
      </c>
      <c r="R1663" s="62">
        <f t="shared" si="497"/>
        <v>0</v>
      </c>
      <c r="S1663" s="153"/>
      <c r="T1663" s="118" t="str">
        <f t="shared" si="511"/>
        <v/>
      </c>
      <c r="U1663" s="154"/>
      <c r="V1663" s="154"/>
      <c r="W1663" s="154"/>
      <c r="X1663" s="154"/>
      <c r="Y1663" s="154"/>
      <c r="Z1663" s="154"/>
      <c r="AA1663" s="154"/>
      <c r="AB1663" s="154"/>
      <c r="AC1663" s="154"/>
      <c r="AD1663" s="154"/>
      <c r="AE1663" s="154"/>
      <c r="AF1663" s="154"/>
      <c r="AG1663" s="63">
        <f t="shared" si="498"/>
        <v>0</v>
      </c>
      <c r="AH1663" s="56">
        <f t="shared" si="499"/>
        <v>0</v>
      </c>
      <c r="AI1663" s="56">
        <f t="shared" si="500"/>
        <v>0</v>
      </c>
      <c r="AJ1663" s="56">
        <f t="shared" si="501"/>
        <v>0</v>
      </c>
      <c r="AK1663" s="56">
        <f t="shared" si="502"/>
        <v>0</v>
      </c>
      <c r="AL1663" s="56">
        <f t="shared" si="503"/>
        <v>0</v>
      </c>
      <c r="AM1663" s="56">
        <f t="shared" si="504"/>
        <v>0</v>
      </c>
      <c r="AN1663" s="56">
        <f t="shared" si="505"/>
        <v>0</v>
      </c>
      <c r="AO1663" s="56">
        <f t="shared" si="506"/>
        <v>0</v>
      </c>
      <c r="AP1663" s="56">
        <f t="shared" si="507"/>
        <v>0</v>
      </c>
      <c r="AQ1663" s="56">
        <f t="shared" si="508"/>
        <v>0</v>
      </c>
      <c r="AR1663" s="86">
        <f t="shared" si="509"/>
        <v>0</v>
      </c>
    </row>
    <row r="1664" spans="1:44" x14ac:dyDescent="0.25">
      <c r="A1664" s="178"/>
      <c r="B1664" s="55" t="str">
        <f>_xlfn.IFNA(VLOOKUP(A1664,'Ajánlatkérő(k) adatai'!$B$4:$C$205,2,0),"")</f>
        <v/>
      </c>
      <c r="C1664" s="178"/>
      <c r="D1664" s="55" t="str">
        <f>_xlfn.IFNA(VLOOKUP(C1664,'Számlafizető(k) adatai'!$C$4:$D$203,2,0),"")</f>
        <v/>
      </c>
      <c r="E1664" s="55" t="str">
        <f>_xlfn.IFNA(VLOOKUP(C1664,'Számlafizető(k) adatai'!$C$4:$M$203,11,0),"")</f>
        <v/>
      </c>
      <c r="F1664" s="178"/>
      <c r="G1664" s="178"/>
      <c r="H1664" s="178"/>
      <c r="I1664" s="55" t="str">
        <f>IF(F1664="","",VLOOKUP(LEFT(F1664,5),'Technikai cellák'!B:C,2,0))</f>
        <v/>
      </c>
      <c r="J1664" s="55" t="str">
        <f>IF(F1664="","",VLOOKUP(I1664,'Technikai cellák'!$C$1:$D$12,2,0))</f>
        <v/>
      </c>
      <c r="K1664" s="179"/>
      <c r="L1664" s="67" t="str">
        <f t="shared" si="512"/>
        <v/>
      </c>
      <c r="M1664" s="68">
        <f t="shared" si="513"/>
        <v>0</v>
      </c>
      <c r="N1664" s="66">
        <f t="shared" si="514"/>
        <v>0</v>
      </c>
      <c r="O1664" s="152"/>
      <c r="P1664" s="172">
        <f t="shared" si="510"/>
        <v>0</v>
      </c>
      <c r="Q1664" s="69">
        <f t="shared" si="515"/>
        <v>0</v>
      </c>
      <c r="R1664" s="62">
        <f t="shared" si="497"/>
        <v>0</v>
      </c>
      <c r="S1664" s="153"/>
      <c r="T1664" s="118" t="str">
        <f t="shared" si="511"/>
        <v/>
      </c>
      <c r="U1664" s="154"/>
      <c r="V1664" s="154"/>
      <c r="W1664" s="154"/>
      <c r="X1664" s="154"/>
      <c r="Y1664" s="154"/>
      <c r="Z1664" s="154"/>
      <c r="AA1664" s="154"/>
      <c r="AB1664" s="154"/>
      <c r="AC1664" s="154"/>
      <c r="AD1664" s="154"/>
      <c r="AE1664" s="154"/>
      <c r="AF1664" s="154"/>
      <c r="AG1664" s="63">
        <f t="shared" si="498"/>
        <v>0</v>
      </c>
      <c r="AH1664" s="56">
        <f t="shared" si="499"/>
        <v>0</v>
      </c>
      <c r="AI1664" s="56">
        <f t="shared" si="500"/>
        <v>0</v>
      </c>
      <c r="AJ1664" s="56">
        <f t="shared" si="501"/>
        <v>0</v>
      </c>
      <c r="AK1664" s="56">
        <f t="shared" si="502"/>
        <v>0</v>
      </c>
      <c r="AL1664" s="56">
        <f t="shared" si="503"/>
        <v>0</v>
      </c>
      <c r="AM1664" s="56">
        <f t="shared" si="504"/>
        <v>0</v>
      </c>
      <c r="AN1664" s="56">
        <f t="shared" si="505"/>
        <v>0</v>
      </c>
      <c r="AO1664" s="56">
        <f t="shared" si="506"/>
        <v>0</v>
      </c>
      <c r="AP1664" s="56">
        <f t="shared" si="507"/>
        <v>0</v>
      </c>
      <c r="AQ1664" s="56">
        <f t="shared" si="508"/>
        <v>0</v>
      </c>
      <c r="AR1664" s="86">
        <f t="shared" si="509"/>
        <v>0</v>
      </c>
    </row>
    <row r="1665" spans="1:44" x14ac:dyDescent="0.25">
      <c r="A1665" s="178"/>
      <c r="B1665" s="55" t="str">
        <f>_xlfn.IFNA(VLOOKUP(A1665,'Ajánlatkérő(k) adatai'!$B$4:$C$205,2,0),"")</f>
        <v/>
      </c>
      <c r="C1665" s="178"/>
      <c r="D1665" s="55" t="str">
        <f>_xlfn.IFNA(VLOOKUP(C1665,'Számlafizető(k) adatai'!$C$4:$D$203,2,0),"")</f>
        <v/>
      </c>
      <c r="E1665" s="55" t="str">
        <f>_xlfn.IFNA(VLOOKUP(C1665,'Számlafizető(k) adatai'!$C$4:$M$203,11,0),"")</f>
        <v/>
      </c>
      <c r="F1665" s="178"/>
      <c r="G1665" s="178"/>
      <c r="H1665" s="178"/>
      <c r="I1665" s="55" t="str">
        <f>IF(F1665="","",VLOOKUP(LEFT(F1665,5),'Technikai cellák'!B:C,2,0))</f>
        <v/>
      </c>
      <c r="J1665" s="55" t="str">
        <f>IF(F1665="","",VLOOKUP(I1665,'Technikai cellák'!$C$1:$D$12,2,0))</f>
        <v/>
      </c>
      <c r="K1665" s="179"/>
      <c r="L1665" s="67" t="str">
        <f t="shared" si="512"/>
        <v/>
      </c>
      <c r="M1665" s="68">
        <f t="shared" si="513"/>
        <v>0</v>
      </c>
      <c r="N1665" s="66">
        <f t="shared" si="514"/>
        <v>0</v>
      </c>
      <c r="O1665" s="152"/>
      <c r="P1665" s="172">
        <f t="shared" si="510"/>
        <v>0</v>
      </c>
      <c r="Q1665" s="69">
        <f t="shared" si="515"/>
        <v>0</v>
      </c>
      <c r="R1665" s="62">
        <f t="shared" si="497"/>
        <v>0</v>
      </c>
      <c r="S1665" s="153"/>
      <c r="T1665" s="118" t="str">
        <f t="shared" si="511"/>
        <v/>
      </c>
      <c r="U1665" s="154"/>
      <c r="V1665" s="154"/>
      <c r="W1665" s="154"/>
      <c r="X1665" s="154"/>
      <c r="Y1665" s="154"/>
      <c r="Z1665" s="154"/>
      <c r="AA1665" s="154"/>
      <c r="AB1665" s="154"/>
      <c r="AC1665" s="154"/>
      <c r="AD1665" s="154"/>
      <c r="AE1665" s="154"/>
      <c r="AF1665" s="154"/>
      <c r="AG1665" s="63">
        <f t="shared" si="498"/>
        <v>0</v>
      </c>
      <c r="AH1665" s="56">
        <f t="shared" si="499"/>
        <v>0</v>
      </c>
      <c r="AI1665" s="56">
        <f t="shared" si="500"/>
        <v>0</v>
      </c>
      <c r="AJ1665" s="56">
        <f t="shared" si="501"/>
        <v>0</v>
      </c>
      <c r="AK1665" s="56">
        <f t="shared" si="502"/>
        <v>0</v>
      </c>
      <c r="AL1665" s="56">
        <f t="shared" si="503"/>
        <v>0</v>
      </c>
      <c r="AM1665" s="56">
        <f t="shared" si="504"/>
        <v>0</v>
      </c>
      <c r="AN1665" s="56">
        <f t="shared" si="505"/>
        <v>0</v>
      </c>
      <c r="AO1665" s="56">
        <f t="shared" si="506"/>
        <v>0</v>
      </c>
      <c r="AP1665" s="56">
        <f t="shared" si="507"/>
        <v>0</v>
      </c>
      <c r="AQ1665" s="56">
        <f t="shared" si="508"/>
        <v>0</v>
      </c>
      <c r="AR1665" s="86">
        <f t="shared" si="509"/>
        <v>0</v>
      </c>
    </row>
    <row r="1666" spans="1:44" x14ac:dyDescent="0.25">
      <c r="A1666" s="178"/>
      <c r="B1666" s="55" t="str">
        <f>_xlfn.IFNA(VLOOKUP(A1666,'Ajánlatkérő(k) adatai'!$B$4:$C$205,2,0),"")</f>
        <v/>
      </c>
      <c r="C1666" s="178"/>
      <c r="D1666" s="55" t="str">
        <f>_xlfn.IFNA(VLOOKUP(C1666,'Számlafizető(k) adatai'!$C$4:$D$203,2,0),"")</f>
        <v/>
      </c>
      <c r="E1666" s="55" t="str">
        <f>_xlfn.IFNA(VLOOKUP(C1666,'Számlafizető(k) adatai'!$C$4:$M$203,11,0),"")</f>
        <v/>
      </c>
      <c r="F1666" s="178"/>
      <c r="G1666" s="178"/>
      <c r="H1666" s="178"/>
      <c r="I1666" s="55" t="str">
        <f>IF(F1666="","",VLOOKUP(LEFT(F1666,5),'Technikai cellák'!B:C,2,0))</f>
        <v/>
      </c>
      <c r="J1666" s="55" t="str">
        <f>IF(F1666="","",VLOOKUP(I1666,'Technikai cellák'!$C$1:$D$12,2,0))</f>
        <v/>
      </c>
      <c r="K1666" s="179"/>
      <c r="L1666" s="67" t="str">
        <f t="shared" si="512"/>
        <v/>
      </c>
      <c r="M1666" s="68">
        <f t="shared" si="513"/>
        <v>0</v>
      </c>
      <c r="N1666" s="66">
        <f t="shared" si="514"/>
        <v>0</v>
      </c>
      <c r="O1666" s="152"/>
      <c r="P1666" s="172">
        <f t="shared" si="510"/>
        <v>0</v>
      </c>
      <c r="Q1666" s="69">
        <f t="shared" si="515"/>
        <v>0</v>
      </c>
      <c r="R1666" s="62">
        <f t="shared" si="497"/>
        <v>0</v>
      </c>
      <c r="S1666" s="153"/>
      <c r="T1666" s="118" t="str">
        <f t="shared" si="511"/>
        <v/>
      </c>
      <c r="U1666" s="154"/>
      <c r="V1666" s="154"/>
      <c r="W1666" s="154"/>
      <c r="X1666" s="154"/>
      <c r="Y1666" s="154"/>
      <c r="Z1666" s="154"/>
      <c r="AA1666" s="154"/>
      <c r="AB1666" s="154"/>
      <c r="AC1666" s="154"/>
      <c r="AD1666" s="154"/>
      <c r="AE1666" s="154"/>
      <c r="AF1666" s="154"/>
      <c r="AG1666" s="63">
        <f t="shared" si="498"/>
        <v>0</v>
      </c>
      <c r="AH1666" s="56">
        <f t="shared" si="499"/>
        <v>0</v>
      </c>
      <c r="AI1666" s="56">
        <f t="shared" si="500"/>
        <v>0</v>
      </c>
      <c r="AJ1666" s="56">
        <f t="shared" si="501"/>
        <v>0</v>
      </c>
      <c r="AK1666" s="56">
        <f t="shared" si="502"/>
        <v>0</v>
      </c>
      <c r="AL1666" s="56">
        <f t="shared" si="503"/>
        <v>0</v>
      </c>
      <c r="AM1666" s="56">
        <f t="shared" si="504"/>
        <v>0</v>
      </c>
      <c r="AN1666" s="56">
        <f t="shared" si="505"/>
        <v>0</v>
      </c>
      <c r="AO1666" s="56">
        <f t="shared" si="506"/>
        <v>0</v>
      </c>
      <c r="AP1666" s="56">
        <f t="shared" si="507"/>
        <v>0</v>
      </c>
      <c r="AQ1666" s="56">
        <f t="shared" si="508"/>
        <v>0</v>
      </c>
      <c r="AR1666" s="86">
        <f t="shared" si="509"/>
        <v>0</v>
      </c>
    </row>
    <row r="1667" spans="1:44" x14ac:dyDescent="0.25">
      <c r="A1667" s="178"/>
      <c r="B1667" s="55" t="str">
        <f>_xlfn.IFNA(VLOOKUP(A1667,'Ajánlatkérő(k) adatai'!$B$4:$C$205,2,0),"")</f>
        <v/>
      </c>
      <c r="C1667" s="178"/>
      <c r="D1667" s="55" t="str">
        <f>_xlfn.IFNA(VLOOKUP(C1667,'Számlafizető(k) adatai'!$C$4:$D$203,2,0),"")</f>
        <v/>
      </c>
      <c r="E1667" s="55" t="str">
        <f>_xlfn.IFNA(VLOOKUP(C1667,'Számlafizető(k) adatai'!$C$4:$M$203,11,0),"")</f>
        <v/>
      </c>
      <c r="F1667" s="178"/>
      <c r="G1667" s="178"/>
      <c r="H1667" s="178"/>
      <c r="I1667" s="55" t="str">
        <f>IF(F1667="","",VLOOKUP(LEFT(F1667,5),'Technikai cellák'!B:C,2,0))</f>
        <v/>
      </c>
      <c r="J1667" s="55" t="str">
        <f>IF(F1667="","",VLOOKUP(I1667,'Technikai cellák'!$C$1:$D$12,2,0))</f>
        <v/>
      </c>
      <c r="K1667" s="179"/>
      <c r="L1667" s="67" t="str">
        <f t="shared" si="512"/>
        <v/>
      </c>
      <c r="M1667" s="68">
        <f t="shared" si="513"/>
        <v>0</v>
      </c>
      <c r="N1667" s="66">
        <f t="shared" si="514"/>
        <v>0</v>
      </c>
      <c r="O1667" s="152"/>
      <c r="P1667" s="172">
        <f t="shared" si="510"/>
        <v>0</v>
      </c>
      <c r="Q1667" s="69">
        <f t="shared" si="515"/>
        <v>0</v>
      </c>
      <c r="R1667" s="62">
        <f t="shared" si="497"/>
        <v>0</v>
      </c>
      <c r="S1667" s="153"/>
      <c r="T1667" s="118" t="str">
        <f t="shared" si="511"/>
        <v/>
      </c>
      <c r="U1667" s="154"/>
      <c r="V1667" s="154"/>
      <c r="W1667" s="154"/>
      <c r="X1667" s="154"/>
      <c r="Y1667" s="154"/>
      <c r="Z1667" s="154"/>
      <c r="AA1667" s="154"/>
      <c r="AB1667" s="154"/>
      <c r="AC1667" s="154"/>
      <c r="AD1667" s="154"/>
      <c r="AE1667" s="154"/>
      <c r="AF1667" s="154"/>
      <c r="AG1667" s="63">
        <f t="shared" si="498"/>
        <v>0</v>
      </c>
      <c r="AH1667" s="56">
        <f t="shared" si="499"/>
        <v>0</v>
      </c>
      <c r="AI1667" s="56">
        <f t="shared" si="500"/>
        <v>0</v>
      </c>
      <c r="AJ1667" s="56">
        <f t="shared" si="501"/>
        <v>0</v>
      </c>
      <c r="AK1667" s="56">
        <f t="shared" si="502"/>
        <v>0</v>
      </c>
      <c r="AL1667" s="56">
        <f t="shared" si="503"/>
        <v>0</v>
      </c>
      <c r="AM1667" s="56">
        <f t="shared" si="504"/>
        <v>0</v>
      </c>
      <c r="AN1667" s="56">
        <f t="shared" si="505"/>
        <v>0</v>
      </c>
      <c r="AO1667" s="56">
        <f t="shared" si="506"/>
        <v>0</v>
      </c>
      <c r="AP1667" s="56">
        <f t="shared" si="507"/>
        <v>0</v>
      </c>
      <c r="AQ1667" s="56">
        <f t="shared" si="508"/>
        <v>0</v>
      </c>
      <c r="AR1667" s="86">
        <f t="shared" si="509"/>
        <v>0</v>
      </c>
    </row>
    <row r="1668" spans="1:44" x14ac:dyDescent="0.25">
      <c r="A1668" s="178"/>
      <c r="B1668" s="55" t="str">
        <f>_xlfn.IFNA(VLOOKUP(A1668,'Ajánlatkérő(k) adatai'!$B$4:$C$205,2,0),"")</f>
        <v/>
      </c>
      <c r="C1668" s="178"/>
      <c r="D1668" s="55" t="str">
        <f>_xlfn.IFNA(VLOOKUP(C1668,'Számlafizető(k) adatai'!$C$4:$D$203,2,0),"")</f>
        <v/>
      </c>
      <c r="E1668" s="55" t="str">
        <f>_xlfn.IFNA(VLOOKUP(C1668,'Számlafizető(k) adatai'!$C$4:$M$203,11,0),"")</f>
        <v/>
      </c>
      <c r="F1668" s="178"/>
      <c r="G1668" s="178"/>
      <c r="H1668" s="178"/>
      <c r="I1668" s="55" t="str">
        <f>IF(F1668="","",VLOOKUP(LEFT(F1668,5),'Technikai cellák'!B:C,2,0))</f>
        <v/>
      </c>
      <c r="J1668" s="55" t="str">
        <f>IF(F1668="","",VLOOKUP(I1668,'Technikai cellák'!$C$1:$D$12,2,0))</f>
        <v/>
      </c>
      <c r="K1668" s="179"/>
      <c r="L1668" s="67" t="str">
        <f t="shared" si="512"/>
        <v/>
      </c>
      <c r="M1668" s="68">
        <f t="shared" si="513"/>
        <v>0</v>
      </c>
      <c r="N1668" s="66">
        <f t="shared" si="514"/>
        <v>0</v>
      </c>
      <c r="O1668" s="152"/>
      <c r="P1668" s="172">
        <f t="shared" si="510"/>
        <v>0</v>
      </c>
      <c r="Q1668" s="69">
        <f t="shared" si="515"/>
        <v>0</v>
      </c>
      <c r="R1668" s="62">
        <f t="shared" si="497"/>
        <v>0</v>
      </c>
      <c r="S1668" s="153"/>
      <c r="T1668" s="118" t="str">
        <f t="shared" si="511"/>
        <v/>
      </c>
      <c r="U1668" s="154"/>
      <c r="V1668" s="154"/>
      <c r="W1668" s="154"/>
      <c r="X1668" s="154"/>
      <c r="Y1668" s="154"/>
      <c r="Z1668" s="154"/>
      <c r="AA1668" s="154"/>
      <c r="AB1668" s="154"/>
      <c r="AC1668" s="154"/>
      <c r="AD1668" s="154"/>
      <c r="AE1668" s="154"/>
      <c r="AF1668" s="154"/>
      <c r="AG1668" s="63">
        <f t="shared" si="498"/>
        <v>0</v>
      </c>
      <c r="AH1668" s="56">
        <f t="shared" si="499"/>
        <v>0</v>
      </c>
      <c r="AI1668" s="56">
        <f t="shared" si="500"/>
        <v>0</v>
      </c>
      <c r="AJ1668" s="56">
        <f t="shared" si="501"/>
        <v>0</v>
      </c>
      <c r="AK1668" s="56">
        <f t="shared" si="502"/>
        <v>0</v>
      </c>
      <c r="AL1668" s="56">
        <f t="shared" si="503"/>
        <v>0</v>
      </c>
      <c r="AM1668" s="56">
        <f t="shared" si="504"/>
        <v>0</v>
      </c>
      <c r="AN1668" s="56">
        <f t="shared" si="505"/>
        <v>0</v>
      </c>
      <c r="AO1668" s="56">
        <f t="shared" si="506"/>
        <v>0</v>
      </c>
      <c r="AP1668" s="56">
        <f t="shared" si="507"/>
        <v>0</v>
      </c>
      <c r="AQ1668" s="56">
        <f t="shared" si="508"/>
        <v>0</v>
      </c>
      <c r="AR1668" s="86">
        <f t="shared" si="509"/>
        <v>0</v>
      </c>
    </row>
    <row r="1669" spans="1:44" x14ac:dyDescent="0.25">
      <c r="A1669" s="178"/>
      <c r="B1669" s="55" t="str">
        <f>_xlfn.IFNA(VLOOKUP(A1669,'Ajánlatkérő(k) adatai'!$B$4:$C$205,2,0),"")</f>
        <v/>
      </c>
      <c r="C1669" s="178"/>
      <c r="D1669" s="55" t="str">
        <f>_xlfn.IFNA(VLOOKUP(C1669,'Számlafizető(k) adatai'!$C$4:$D$203,2,0),"")</f>
        <v/>
      </c>
      <c r="E1669" s="55" t="str">
        <f>_xlfn.IFNA(VLOOKUP(C1669,'Számlafizető(k) adatai'!$C$4:$M$203,11,0),"")</f>
        <v/>
      </c>
      <c r="F1669" s="178"/>
      <c r="G1669" s="178"/>
      <c r="H1669" s="178"/>
      <c r="I1669" s="55" t="str">
        <f>IF(F1669="","",VLOOKUP(LEFT(F1669,5),'Technikai cellák'!B:C,2,0))</f>
        <v/>
      </c>
      <c r="J1669" s="55" t="str">
        <f>IF(F1669="","",VLOOKUP(I1669,'Technikai cellák'!$C$1:$D$12,2,0))</f>
        <v/>
      </c>
      <c r="K1669" s="179"/>
      <c r="L1669" s="67" t="str">
        <f t="shared" si="512"/>
        <v/>
      </c>
      <c r="M1669" s="68">
        <f t="shared" si="513"/>
        <v>0</v>
      </c>
      <c r="N1669" s="66">
        <f t="shared" si="514"/>
        <v>0</v>
      </c>
      <c r="O1669" s="152"/>
      <c r="P1669" s="172">
        <f t="shared" si="510"/>
        <v>0</v>
      </c>
      <c r="Q1669" s="69">
        <f t="shared" si="515"/>
        <v>0</v>
      </c>
      <c r="R1669" s="62">
        <f t="shared" ref="R1669:R1732" si="516">SUM(AG1669:AR1669)</f>
        <v>0</v>
      </c>
      <c r="S1669" s="153"/>
      <c r="T1669" s="118" t="str">
        <f t="shared" si="511"/>
        <v/>
      </c>
      <c r="U1669" s="154"/>
      <c r="V1669" s="154"/>
      <c r="W1669" s="154"/>
      <c r="X1669" s="154"/>
      <c r="Y1669" s="154"/>
      <c r="Z1669" s="154"/>
      <c r="AA1669" s="154"/>
      <c r="AB1669" s="154"/>
      <c r="AC1669" s="154"/>
      <c r="AD1669" s="154"/>
      <c r="AE1669" s="154"/>
      <c r="AF1669" s="154"/>
      <c r="AG1669" s="63">
        <f t="shared" ref="AG1669:AG1732" si="517">ROUND((U1669*$C$7)/$C$8,0)</f>
        <v>0</v>
      </c>
      <c r="AH1669" s="56">
        <f t="shared" ref="AH1669:AH1732" si="518">ROUND((V1669*$C$7)/$C$8,0)</f>
        <v>0</v>
      </c>
      <c r="AI1669" s="56">
        <f t="shared" ref="AI1669:AI1732" si="519">ROUND((W1669*$C$7)/$C$8,0)</f>
        <v>0</v>
      </c>
      <c r="AJ1669" s="56">
        <f t="shared" ref="AJ1669:AJ1732" si="520">ROUND((X1669*$C$7)/$C$8,0)</f>
        <v>0</v>
      </c>
      <c r="AK1669" s="56">
        <f t="shared" ref="AK1669:AK1732" si="521">ROUND((Y1669*$C$7)/$C$8,0)</f>
        <v>0</v>
      </c>
      <c r="AL1669" s="56">
        <f t="shared" ref="AL1669:AL1732" si="522">ROUND((Z1669*$C$7)/$C$8,0)</f>
        <v>0</v>
      </c>
      <c r="AM1669" s="56">
        <f t="shared" ref="AM1669:AM1732" si="523">ROUND((AA1669*$C$7)/$C$8,0)</f>
        <v>0</v>
      </c>
      <c r="AN1669" s="56">
        <f t="shared" ref="AN1669:AN1732" si="524">ROUND((AB1669*$C$7)/$C$8,0)</f>
        <v>0</v>
      </c>
      <c r="AO1669" s="56">
        <f t="shared" ref="AO1669:AO1732" si="525">ROUND((AC1669*$C$7)/$C$8,0)</f>
        <v>0</v>
      </c>
      <c r="AP1669" s="56">
        <f t="shared" ref="AP1669:AP1732" si="526">ROUND((AD1669*$C$7)/$C$8,0)</f>
        <v>0</v>
      </c>
      <c r="AQ1669" s="56">
        <f t="shared" ref="AQ1669:AQ1732" si="527">ROUND((AE1669*$C$7)/$C$8,0)</f>
        <v>0</v>
      </c>
      <c r="AR1669" s="86">
        <f t="shared" ref="AR1669:AR1732" si="528">ROUND((AF1669*$C$7)/$C$8,0)</f>
        <v>0</v>
      </c>
    </row>
    <row r="1670" spans="1:44" x14ac:dyDescent="0.25">
      <c r="A1670" s="178"/>
      <c r="B1670" s="55" t="str">
        <f>_xlfn.IFNA(VLOOKUP(A1670,'Ajánlatkérő(k) adatai'!$B$4:$C$205,2,0),"")</f>
        <v/>
      </c>
      <c r="C1670" s="178"/>
      <c r="D1670" s="55" t="str">
        <f>_xlfn.IFNA(VLOOKUP(C1670,'Számlafizető(k) adatai'!$C$4:$D$203,2,0),"")</f>
        <v/>
      </c>
      <c r="E1670" s="55" t="str">
        <f>_xlfn.IFNA(VLOOKUP(C1670,'Számlafizető(k) adatai'!$C$4:$M$203,11,0),"")</f>
        <v/>
      </c>
      <c r="F1670" s="178"/>
      <c r="G1670" s="178"/>
      <c r="H1670" s="178"/>
      <c r="I1670" s="55" t="str">
        <f>IF(F1670="","",VLOOKUP(LEFT(F1670,5),'Technikai cellák'!B:C,2,0))</f>
        <v/>
      </c>
      <c r="J1670" s="55" t="str">
        <f>IF(F1670="","",VLOOKUP(I1670,'Technikai cellák'!$C$1:$D$12,2,0))</f>
        <v/>
      </c>
      <c r="K1670" s="179"/>
      <c r="L1670" s="67" t="str">
        <f t="shared" si="512"/>
        <v/>
      </c>
      <c r="M1670" s="68">
        <f t="shared" si="513"/>
        <v>0</v>
      </c>
      <c r="N1670" s="66">
        <f t="shared" si="514"/>
        <v>0</v>
      </c>
      <c r="O1670" s="152"/>
      <c r="P1670" s="172">
        <f t="shared" si="510"/>
        <v>0</v>
      </c>
      <c r="Q1670" s="69">
        <f t="shared" si="515"/>
        <v>0</v>
      </c>
      <c r="R1670" s="62">
        <f t="shared" si="516"/>
        <v>0</v>
      </c>
      <c r="S1670" s="153"/>
      <c r="T1670" s="118" t="str">
        <f t="shared" si="511"/>
        <v/>
      </c>
      <c r="U1670" s="154"/>
      <c r="V1670" s="154"/>
      <c r="W1670" s="154"/>
      <c r="X1670" s="154"/>
      <c r="Y1670" s="154"/>
      <c r="Z1670" s="154"/>
      <c r="AA1670" s="154"/>
      <c r="AB1670" s="154"/>
      <c r="AC1670" s="154"/>
      <c r="AD1670" s="154"/>
      <c r="AE1670" s="154"/>
      <c r="AF1670" s="154"/>
      <c r="AG1670" s="63">
        <f t="shared" si="517"/>
        <v>0</v>
      </c>
      <c r="AH1670" s="56">
        <f t="shared" si="518"/>
        <v>0</v>
      </c>
      <c r="AI1670" s="56">
        <f t="shared" si="519"/>
        <v>0</v>
      </c>
      <c r="AJ1670" s="56">
        <f t="shared" si="520"/>
        <v>0</v>
      </c>
      <c r="AK1670" s="56">
        <f t="shared" si="521"/>
        <v>0</v>
      </c>
      <c r="AL1670" s="56">
        <f t="shared" si="522"/>
        <v>0</v>
      </c>
      <c r="AM1670" s="56">
        <f t="shared" si="523"/>
        <v>0</v>
      </c>
      <c r="AN1670" s="56">
        <f t="shared" si="524"/>
        <v>0</v>
      </c>
      <c r="AO1670" s="56">
        <f t="shared" si="525"/>
        <v>0</v>
      </c>
      <c r="AP1670" s="56">
        <f t="shared" si="526"/>
        <v>0</v>
      </c>
      <c r="AQ1670" s="56">
        <f t="shared" si="527"/>
        <v>0</v>
      </c>
      <c r="AR1670" s="86">
        <f t="shared" si="528"/>
        <v>0</v>
      </c>
    </row>
    <row r="1671" spans="1:44" x14ac:dyDescent="0.25">
      <c r="A1671" s="178"/>
      <c r="B1671" s="55" t="str">
        <f>_xlfn.IFNA(VLOOKUP(A1671,'Ajánlatkérő(k) adatai'!$B$4:$C$205,2,0),"")</f>
        <v/>
      </c>
      <c r="C1671" s="178"/>
      <c r="D1671" s="55" t="str">
        <f>_xlfn.IFNA(VLOOKUP(C1671,'Számlafizető(k) adatai'!$C$4:$D$203,2,0),"")</f>
        <v/>
      </c>
      <c r="E1671" s="55" t="str">
        <f>_xlfn.IFNA(VLOOKUP(C1671,'Számlafizető(k) adatai'!$C$4:$M$203,11,0),"")</f>
        <v/>
      </c>
      <c r="F1671" s="178"/>
      <c r="G1671" s="178"/>
      <c r="H1671" s="178"/>
      <c r="I1671" s="55" t="str">
        <f>IF(F1671="","",VLOOKUP(LEFT(F1671,5),'Technikai cellák'!B:C,2,0))</f>
        <v/>
      </c>
      <c r="J1671" s="55" t="str">
        <f>IF(F1671="","",VLOOKUP(I1671,'Technikai cellák'!$C$1:$D$12,2,0))</f>
        <v/>
      </c>
      <c r="K1671" s="179"/>
      <c r="L1671" s="67" t="str">
        <f t="shared" si="512"/>
        <v/>
      </c>
      <c r="M1671" s="68">
        <f t="shared" si="513"/>
        <v>0</v>
      </c>
      <c r="N1671" s="66">
        <f t="shared" si="514"/>
        <v>0</v>
      </c>
      <c r="O1671" s="152"/>
      <c r="P1671" s="172">
        <f t="shared" si="510"/>
        <v>0</v>
      </c>
      <c r="Q1671" s="69">
        <f t="shared" si="515"/>
        <v>0</v>
      </c>
      <c r="R1671" s="62">
        <f t="shared" si="516"/>
        <v>0</v>
      </c>
      <c r="S1671" s="153"/>
      <c r="T1671" s="118" t="str">
        <f t="shared" si="511"/>
        <v/>
      </c>
      <c r="U1671" s="154"/>
      <c r="V1671" s="154"/>
      <c r="W1671" s="154"/>
      <c r="X1671" s="154"/>
      <c r="Y1671" s="154"/>
      <c r="Z1671" s="154"/>
      <c r="AA1671" s="154"/>
      <c r="AB1671" s="154"/>
      <c r="AC1671" s="154"/>
      <c r="AD1671" s="154"/>
      <c r="AE1671" s="154"/>
      <c r="AF1671" s="154"/>
      <c r="AG1671" s="63">
        <f t="shared" si="517"/>
        <v>0</v>
      </c>
      <c r="AH1671" s="56">
        <f t="shared" si="518"/>
        <v>0</v>
      </c>
      <c r="AI1671" s="56">
        <f t="shared" si="519"/>
        <v>0</v>
      </c>
      <c r="AJ1671" s="56">
        <f t="shared" si="520"/>
        <v>0</v>
      </c>
      <c r="AK1671" s="56">
        <f t="shared" si="521"/>
        <v>0</v>
      </c>
      <c r="AL1671" s="56">
        <f t="shared" si="522"/>
        <v>0</v>
      </c>
      <c r="AM1671" s="56">
        <f t="shared" si="523"/>
        <v>0</v>
      </c>
      <c r="AN1671" s="56">
        <f t="shared" si="524"/>
        <v>0</v>
      </c>
      <c r="AO1671" s="56">
        <f t="shared" si="525"/>
        <v>0</v>
      </c>
      <c r="AP1671" s="56">
        <f t="shared" si="526"/>
        <v>0</v>
      </c>
      <c r="AQ1671" s="56">
        <f t="shared" si="527"/>
        <v>0</v>
      </c>
      <c r="AR1671" s="86">
        <f t="shared" si="528"/>
        <v>0</v>
      </c>
    </row>
    <row r="1672" spans="1:44" x14ac:dyDescent="0.25">
      <c r="A1672" s="178"/>
      <c r="B1672" s="55" t="str">
        <f>_xlfn.IFNA(VLOOKUP(A1672,'Ajánlatkérő(k) adatai'!$B$4:$C$205,2,0),"")</f>
        <v/>
      </c>
      <c r="C1672" s="178"/>
      <c r="D1672" s="55" t="str">
        <f>_xlfn.IFNA(VLOOKUP(C1672,'Számlafizető(k) adatai'!$C$4:$D$203,2,0),"")</f>
        <v/>
      </c>
      <c r="E1672" s="55" t="str">
        <f>_xlfn.IFNA(VLOOKUP(C1672,'Számlafizető(k) adatai'!$C$4:$M$203,11,0),"")</f>
        <v/>
      </c>
      <c r="F1672" s="178"/>
      <c r="G1672" s="178"/>
      <c r="H1672" s="178"/>
      <c r="I1672" s="55" t="str">
        <f>IF(F1672="","",VLOOKUP(LEFT(F1672,5),'Technikai cellák'!B:C,2,0))</f>
        <v/>
      </c>
      <c r="J1672" s="55" t="str">
        <f>IF(F1672="","",VLOOKUP(I1672,'Technikai cellák'!$C$1:$D$12,2,0))</f>
        <v/>
      </c>
      <c r="K1672" s="179"/>
      <c r="L1672" s="67" t="str">
        <f t="shared" si="512"/>
        <v/>
      </c>
      <c r="M1672" s="68">
        <f t="shared" si="513"/>
        <v>0</v>
      </c>
      <c r="N1672" s="66">
        <f t="shared" si="514"/>
        <v>0</v>
      </c>
      <c r="O1672" s="152"/>
      <c r="P1672" s="172">
        <f t="shared" si="510"/>
        <v>0</v>
      </c>
      <c r="Q1672" s="69">
        <f t="shared" si="515"/>
        <v>0</v>
      </c>
      <c r="R1672" s="62">
        <f t="shared" si="516"/>
        <v>0</v>
      </c>
      <c r="S1672" s="153"/>
      <c r="T1672" s="118" t="str">
        <f t="shared" si="511"/>
        <v/>
      </c>
      <c r="U1672" s="154"/>
      <c r="V1672" s="154"/>
      <c r="W1672" s="154"/>
      <c r="X1672" s="154"/>
      <c r="Y1672" s="154"/>
      <c r="Z1672" s="154"/>
      <c r="AA1672" s="154"/>
      <c r="AB1672" s="154"/>
      <c r="AC1672" s="154"/>
      <c r="AD1672" s="154"/>
      <c r="AE1672" s="154"/>
      <c r="AF1672" s="154"/>
      <c r="AG1672" s="63">
        <f t="shared" si="517"/>
        <v>0</v>
      </c>
      <c r="AH1672" s="56">
        <f t="shared" si="518"/>
        <v>0</v>
      </c>
      <c r="AI1672" s="56">
        <f t="shared" si="519"/>
        <v>0</v>
      </c>
      <c r="AJ1672" s="56">
        <f t="shared" si="520"/>
        <v>0</v>
      </c>
      <c r="AK1672" s="56">
        <f t="shared" si="521"/>
        <v>0</v>
      </c>
      <c r="AL1672" s="56">
        <f t="shared" si="522"/>
        <v>0</v>
      </c>
      <c r="AM1672" s="56">
        <f t="shared" si="523"/>
        <v>0</v>
      </c>
      <c r="AN1672" s="56">
        <f t="shared" si="524"/>
        <v>0</v>
      </c>
      <c r="AO1672" s="56">
        <f t="shared" si="525"/>
        <v>0</v>
      </c>
      <c r="AP1672" s="56">
        <f t="shared" si="526"/>
        <v>0</v>
      </c>
      <c r="AQ1672" s="56">
        <f t="shared" si="527"/>
        <v>0</v>
      </c>
      <c r="AR1672" s="86">
        <f t="shared" si="528"/>
        <v>0</v>
      </c>
    </row>
    <row r="1673" spans="1:44" x14ac:dyDescent="0.25">
      <c r="A1673" s="178"/>
      <c r="B1673" s="55" t="str">
        <f>_xlfn.IFNA(VLOOKUP(A1673,'Ajánlatkérő(k) adatai'!$B$4:$C$205,2,0),"")</f>
        <v/>
      </c>
      <c r="C1673" s="178"/>
      <c r="D1673" s="55" t="str">
        <f>_xlfn.IFNA(VLOOKUP(C1673,'Számlafizető(k) adatai'!$C$4:$D$203,2,0),"")</f>
        <v/>
      </c>
      <c r="E1673" s="55" t="str">
        <f>_xlfn.IFNA(VLOOKUP(C1673,'Számlafizető(k) adatai'!$C$4:$M$203,11,0),"")</f>
        <v/>
      </c>
      <c r="F1673" s="178"/>
      <c r="G1673" s="178"/>
      <c r="H1673" s="178"/>
      <c r="I1673" s="55" t="str">
        <f>IF(F1673="","",VLOOKUP(LEFT(F1673,5),'Technikai cellák'!B:C,2,0))</f>
        <v/>
      </c>
      <c r="J1673" s="55" t="str">
        <f>IF(F1673="","",VLOOKUP(I1673,'Technikai cellák'!$C$1:$D$12,2,0))</f>
        <v/>
      </c>
      <c r="K1673" s="179"/>
      <c r="L1673" s="67" t="str">
        <f t="shared" si="512"/>
        <v/>
      </c>
      <c r="M1673" s="68">
        <f t="shared" si="513"/>
        <v>0</v>
      </c>
      <c r="N1673" s="66">
        <f t="shared" si="514"/>
        <v>0</v>
      </c>
      <c r="O1673" s="152"/>
      <c r="P1673" s="172">
        <f t="shared" si="510"/>
        <v>0</v>
      </c>
      <c r="Q1673" s="69">
        <f t="shared" si="515"/>
        <v>0</v>
      </c>
      <c r="R1673" s="62">
        <f t="shared" si="516"/>
        <v>0</v>
      </c>
      <c r="S1673" s="153"/>
      <c r="T1673" s="118" t="str">
        <f t="shared" si="511"/>
        <v/>
      </c>
      <c r="U1673" s="154"/>
      <c r="V1673" s="154"/>
      <c r="W1673" s="154"/>
      <c r="X1673" s="154"/>
      <c r="Y1673" s="154"/>
      <c r="Z1673" s="154"/>
      <c r="AA1673" s="154"/>
      <c r="AB1673" s="154"/>
      <c r="AC1673" s="154"/>
      <c r="AD1673" s="154"/>
      <c r="AE1673" s="154"/>
      <c r="AF1673" s="154"/>
      <c r="AG1673" s="63">
        <f t="shared" si="517"/>
        <v>0</v>
      </c>
      <c r="AH1673" s="56">
        <f t="shared" si="518"/>
        <v>0</v>
      </c>
      <c r="AI1673" s="56">
        <f t="shared" si="519"/>
        <v>0</v>
      </c>
      <c r="AJ1673" s="56">
        <f t="shared" si="520"/>
        <v>0</v>
      </c>
      <c r="AK1673" s="56">
        <f t="shared" si="521"/>
        <v>0</v>
      </c>
      <c r="AL1673" s="56">
        <f t="shared" si="522"/>
        <v>0</v>
      </c>
      <c r="AM1673" s="56">
        <f t="shared" si="523"/>
        <v>0</v>
      </c>
      <c r="AN1673" s="56">
        <f t="shared" si="524"/>
        <v>0</v>
      </c>
      <c r="AO1673" s="56">
        <f t="shared" si="525"/>
        <v>0</v>
      </c>
      <c r="AP1673" s="56">
        <f t="shared" si="526"/>
        <v>0</v>
      </c>
      <c r="AQ1673" s="56">
        <f t="shared" si="527"/>
        <v>0</v>
      </c>
      <c r="AR1673" s="86">
        <f t="shared" si="528"/>
        <v>0</v>
      </c>
    </row>
    <row r="1674" spans="1:44" x14ac:dyDescent="0.25">
      <c r="A1674" s="178"/>
      <c r="B1674" s="55" t="str">
        <f>_xlfn.IFNA(VLOOKUP(A1674,'Ajánlatkérő(k) adatai'!$B$4:$C$205,2,0),"")</f>
        <v/>
      </c>
      <c r="C1674" s="178"/>
      <c r="D1674" s="55" t="str">
        <f>_xlfn.IFNA(VLOOKUP(C1674,'Számlafizető(k) adatai'!$C$4:$D$203,2,0),"")</f>
        <v/>
      </c>
      <c r="E1674" s="55" t="str">
        <f>_xlfn.IFNA(VLOOKUP(C1674,'Számlafizető(k) adatai'!$C$4:$M$203,11,0),"")</f>
        <v/>
      </c>
      <c r="F1674" s="178"/>
      <c r="G1674" s="178"/>
      <c r="H1674" s="178"/>
      <c r="I1674" s="55" t="str">
        <f>IF(F1674="","",VLOOKUP(LEFT(F1674,5),'Technikai cellák'!B:C,2,0))</f>
        <v/>
      </c>
      <c r="J1674" s="55" t="str">
        <f>IF(F1674="","",VLOOKUP(I1674,'Technikai cellák'!$C$1:$D$12,2,0))</f>
        <v/>
      </c>
      <c r="K1674" s="179"/>
      <c r="L1674" s="67" t="str">
        <f t="shared" si="512"/>
        <v/>
      </c>
      <c r="M1674" s="68">
        <f t="shared" si="513"/>
        <v>0</v>
      </c>
      <c r="N1674" s="66">
        <f t="shared" si="514"/>
        <v>0</v>
      </c>
      <c r="O1674" s="152"/>
      <c r="P1674" s="172">
        <f t="shared" si="510"/>
        <v>0</v>
      </c>
      <c r="Q1674" s="69">
        <f t="shared" si="515"/>
        <v>0</v>
      </c>
      <c r="R1674" s="62">
        <f t="shared" si="516"/>
        <v>0</v>
      </c>
      <c r="S1674" s="153"/>
      <c r="T1674" s="118" t="str">
        <f t="shared" si="511"/>
        <v/>
      </c>
      <c r="U1674" s="154"/>
      <c r="V1674" s="154"/>
      <c r="W1674" s="154"/>
      <c r="X1674" s="154"/>
      <c r="Y1674" s="154"/>
      <c r="Z1674" s="154"/>
      <c r="AA1674" s="154"/>
      <c r="AB1674" s="154"/>
      <c r="AC1674" s="154"/>
      <c r="AD1674" s="154"/>
      <c r="AE1674" s="154"/>
      <c r="AF1674" s="154"/>
      <c r="AG1674" s="63">
        <f t="shared" si="517"/>
        <v>0</v>
      </c>
      <c r="AH1674" s="56">
        <f t="shared" si="518"/>
        <v>0</v>
      </c>
      <c r="AI1674" s="56">
        <f t="shared" si="519"/>
        <v>0</v>
      </c>
      <c r="AJ1674" s="56">
        <f t="shared" si="520"/>
        <v>0</v>
      </c>
      <c r="AK1674" s="56">
        <f t="shared" si="521"/>
        <v>0</v>
      </c>
      <c r="AL1674" s="56">
        <f t="shared" si="522"/>
        <v>0</v>
      </c>
      <c r="AM1674" s="56">
        <f t="shared" si="523"/>
        <v>0</v>
      </c>
      <c r="AN1674" s="56">
        <f t="shared" si="524"/>
        <v>0</v>
      </c>
      <c r="AO1674" s="56">
        <f t="shared" si="525"/>
        <v>0</v>
      </c>
      <c r="AP1674" s="56">
        <f t="shared" si="526"/>
        <v>0</v>
      </c>
      <c r="AQ1674" s="56">
        <f t="shared" si="527"/>
        <v>0</v>
      </c>
      <c r="AR1674" s="86">
        <f t="shared" si="528"/>
        <v>0</v>
      </c>
    </row>
    <row r="1675" spans="1:44" x14ac:dyDescent="0.25">
      <c r="A1675" s="178"/>
      <c r="B1675" s="55" t="str">
        <f>_xlfn.IFNA(VLOOKUP(A1675,'Ajánlatkérő(k) adatai'!$B$4:$C$205,2,0),"")</f>
        <v/>
      </c>
      <c r="C1675" s="178"/>
      <c r="D1675" s="55" t="str">
        <f>_xlfn.IFNA(VLOOKUP(C1675,'Számlafizető(k) adatai'!$C$4:$D$203,2,0),"")</f>
        <v/>
      </c>
      <c r="E1675" s="55" t="str">
        <f>_xlfn.IFNA(VLOOKUP(C1675,'Számlafizető(k) adatai'!$C$4:$M$203,11,0),"")</f>
        <v/>
      </c>
      <c r="F1675" s="178"/>
      <c r="G1675" s="178"/>
      <c r="H1675" s="178"/>
      <c r="I1675" s="55" t="str">
        <f>IF(F1675="","",VLOOKUP(LEFT(F1675,5),'Technikai cellák'!B:C,2,0))</f>
        <v/>
      </c>
      <c r="J1675" s="55" t="str">
        <f>IF(F1675="","",VLOOKUP(I1675,'Technikai cellák'!$C$1:$D$12,2,0))</f>
        <v/>
      </c>
      <c r="K1675" s="179"/>
      <c r="L1675" s="67" t="str">
        <f t="shared" si="512"/>
        <v/>
      </c>
      <c r="M1675" s="68">
        <f t="shared" si="513"/>
        <v>0</v>
      </c>
      <c r="N1675" s="66">
        <f t="shared" si="514"/>
        <v>0</v>
      </c>
      <c r="O1675" s="152"/>
      <c r="P1675" s="172">
        <f t="shared" si="510"/>
        <v>0</v>
      </c>
      <c r="Q1675" s="69">
        <f t="shared" si="515"/>
        <v>0</v>
      </c>
      <c r="R1675" s="62">
        <f t="shared" si="516"/>
        <v>0</v>
      </c>
      <c r="S1675" s="153"/>
      <c r="T1675" s="118" t="str">
        <f t="shared" si="511"/>
        <v/>
      </c>
      <c r="U1675" s="154"/>
      <c r="V1675" s="154"/>
      <c r="W1675" s="154"/>
      <c r="X1675" s="154"/>
      <c r="Y1675" s="154"/>
      <c r="Z1675" s="154"/>
      <c r="AA1675" s="154"/>
      <c r="AB1675" s="154"/>
      <c r="AC1675" s="154"/>
      <c r="AD1675" s="154"/>
      <c r="AE1675" s="154"/>
      <c r="AF1675" s="154"/>
      <c r="AG1675" s="63">
        <f t="shared" si="517"/>
        <v>0</v>
      </c>
      <c r="AH1675" s="56">
        <f t="shared" si="518"/>
        <v>0</v>
      </c>
      <c r="AI1675" s="56">
        <f t="shared" si="519"/>
        <v>0</v>
      </c>
      <c r="AJ1675" s="56">
        <f t="shared" si="520"/>
        <v>0</v>
      </c>
      <c r="AK1675" s="56">
        <f t="shared" si="521"/>
        <v>0</v>
      </c>
      <c r="AL1675" s="56">
        <f t="shared" si="522"/>
        <v>0</v>
      </c>
      <c r="AM1675" s="56">
        <f t="shared" si="523"/>
        <v>0</v>
      </c>
      <c r="AN1675" s="56">
        <f t="shared" si="524"/>
        <v>0</v>
      </c>
      <c r="AO1675" s="56">
        <f t="shared" si="525"/>
        <v>0</v>
      </c>
      <c r="AP1675" s="56">
        <f t="shared" si="526"/>
        <v>0</v>
      </c>
      <c r="AQ1675" s="56">
        <f t="shared" si="527"/>
        <v>0</v>
      </c>
      <c r="AR1675" s="86">
        <f t="shared" si="528"/>
        <v>0</v>
      </c>
    </row>
    <row r="1676" spans="1:44" x14ac:dyDescent="0.25">
      <c r="A1676" s="178"/>
      <c r="B1676" s="55" t="str">
        <f>_xlfn.IFNA(VLOOKUP(A1676,'Ajánlatkérő(k) adatai'!$B$4:$C$205,2,0),"")</f>
        <v/>
      </c>
      <c r="C1676" s="178"/>
      <c r="D1676" s="55" t="str">
        <f>_xlfn.IFNA(VLOOKUP(C1676,'Számlafizető(k) adatai'!$C$4:$D$203,2,0),"")</f>
        <v/>
      </c>
      <c r="E1676" s="55" t="str">
        <f>_xlfn.IFNA(VLOOKUP(C1676,'Számlafizető(k) adatai'!$C$4:$M$203,11,0),"")</f>
        <v/>
      </c>
      <c r="F1676" s="178"/>
      <c r="G1676" s="178"/>
      <c r="H1676" s="178"/>
      <c r="I1676" s="55" t="str">
        <f>IF(F1676="","",VLOOKUP(LEFT(F1676,5),'Technikai cellák'!B:C,2,0))</f>
        <v/>
      </c>
      <c r="J1676" s="55" t="str">
        <f>IF(F1676="","",VLOOKUP(I1676,'Technikai cellák'!$C$1:$D$12,2,0))</f>
        <v/>
      </c>
      <c r="K1676" s="179"/>
      <c r="L1676" s="67" t="str">
        <f t="shared" si="512"/>
        <v/>
      </c>
      <c r="M1676" s="68">
        <f t="shared" si="513"/>
        <v>0</v>
      </c>
      <c r="N1676" s="66">
        <f t="shared" si="514"/>
        <v>0</v>
      </c>
      <c r="O1676" s="152"/>
      <c r="P1676" s="172">
        <f t="shared" si="510"/>
        <v>0</v>
      </c>
      <c r="Q1676" s="69">
        <f t="shared" si="515"/>
        <v>0</v>
      </c>
      <c r="R1676" s="62">
        <f t="shared" si="516"/>
        <v>0</v>
      </c>
      <c r="S1676" s="153"/>
      <c r="T1676" s="118" t="str">
        <f t="shared" si="511"/>
        <v/>
      </c>
      <c r="U1676" s="154"/>
      <c r="V1676" s="154"/>
      <c r="W1676" s="154"/>
      <c r="X1676" s="154"/>
      <c r="Y1676" s="154"/>
      <c r="Z1676" s="154"/>
      <c r="AA1676" s="154"/>
      <c r="AB1676" s="154"/>
      <c r="AC1676" s="154"/>
      <c r="AD1676" s="154"/>
      <c r="AE1676" s="154"/>
      <c r="AF1676" s="154"/>
      <c r="AG1676" s="63">
        <f t="shared" si="517"/>
        <v>0</v>
      </c>
      <c r="AH1676" s="56">
        <f t="shared" si="518"/>
        <v>0</v>
      </c>
      <c r="AI1676" s="56">
        <f t="shared" si="519"/>
        <v>0</v>
      </c>
      <c r="AJ1676" s="56">
        <f t="shared" si="520"/>
        <v>0</v>
      </c>
      <c r="AK1676" s="56">
        <f t="shared" si="521"/>
        <v>0</v>
      </c>
      <c r="AL1676" s="56">
        <f t="shared" si="522"/>
        <v>0</v>
      </c>
      <c r="AM1676" s="56">
        <f t="shared" si="523"/>
        <v>0</v>
      </c>
      <c r="AN1676" s="56">
        <f t="shared" si="524"/>
        <v>0</v>
      </c>
      <c r="AO1676" s="56">
        <f t="shared" si="525"/>
        <v>0</v>
      </c>
      <c r="AP1676" s="56">
        <f t="shared" si="526"/>
        <v>0</v>
      </c>
      <c r="AQ1676" s="56">
        <f t="shared" si="527"/>
        <v>0</v>
      </c>
      <c r="AR1676" s="86">
        <f t="shared" si="528"/>
        <v>0</v>
      </c>
    </row>
    <row r="1677" spans="1:44" x14ac:dyDescent="0.25">
      <c r="A1677" s="178"/>
      <c r="B1677" s="55" t="str">
        <f>_xlfn.IFNA(VLOOKUP(A1677,'Ajánlatkérő(k) adatai'!$B$4:$C$205,2,0),"")</f>
        <v/>
      </c>
      <c r="C1677" s="178"/>
      <c r="D1677" s="55" t="str">
        <f>_xlfn.IFNA(VLOOKUP(C1677,'Számlafizető(k) adatai'!$C$4:$D$203,2,0),"")</f>
        <v/>
      </c>
      <c r="E1677" s="55" t="str">
        <f>_xlfn.IFNA(VLOOKUP(C1677,'Számlafizető(k) adatai'!$C$4:$M$203,11,0),"")</f>
        <v/>
      </c>
      <c r="F1677" s="178"/>
      <c r="G1677" s="178"/>
      <c r="H1677" s="178"/>
      <c r="I1677" s="55" t="str">
        <f>IF(F1677="","",VLOOKUP(LEFT(F1677,5),'Technikai cellák'!B:C,2,0))</f>
        <v/>
      </c>
      <c r="J1677" s="55" t="str">
        <f>IF(F1677="","",VLOOKUP(I1677,'Technikai cellák'!$C$1:$D$12,2,0))</f>
        <v/>
      </c>
      <c r="K1677" s="179"/>
      <c r="L1677" s="67" t="str">
        <f t="shared" si="512"/>
        <v/>
      </c>
      <c r="M1677" s="68">
        <f t="shared" si="513"/>
        <v>0</v>
      </c>
      <c r="N1677" s="66">
        <f t="shared" si="514"/>
        <v>0</v>
      </c>
      <c r="O1677" s="152"/>
      <c r="P1677" s="172">
        <f t="shared" si="510"/>
        <v>0</v>
      </c>
      <c r="Q1677" s="69">
        <f t="shared" si="515"/>
        <v>0</v>
      </c>
      <c r="R1677" s="62">
        <f t="shared" si="516"/>
        <v>0</v>
      </c>
      <c r="S1677" s="153"/>
      <c r="T1677" s="118" t="str">
        <f t="shared" si="511"/>
        <v/>
      </c>
      <c r="U1677" s="154"/>
      <c r="V1677" s="154"/>
      <c r="W1677" s="154"/>
      <c r="X1677" s="154"/>
      <c r="Y1677" s="154"/>
      <c r="Z1677" s="154"/>
      <c r="AA1677" s="154"/>
      <c r="AB1677" s="154"/>
      <c r="AC1677" s="154"/>
      <c r="AD1677" s="154"/>
      <c r="AE1677" s="154"/>
      <c r="AF1677" s="154"/>
      <c r="AG1677" s="63">
        <f t="shared" si="517"/>
        <v>0</v>
      </c>
      <c r="AH1677" s="56">
        <f t="shared" si="518"/>
        <v>0</v>
      </c>
      <c r="AI1677" s="56">
        <f t="shared" si="519"/>
        <v>0</v>
      </c>
      <c r="AJ1677" s="56">
        <f t="shared" si="520"/>
        <v>0</v>
      </c>
      <c r="AK1677" s="56">
        <f t="shared" si="521"/>
        <v>0</v>
      </c>
      <c r="AL1677" s="56">
        <f t="shared" si="522"/>
        <v>0</v>
      </c>
      <c r="AM1677" s="56">
        <f t="shared" si="523"/>
        <v>0</v>
      </c>
      <c r="AN1677" s="56">
        <f t="shared" si="524"/>
        <v>0</v>
      </c>
      <c r="AO1677" s="56">
        <f t="shared" si="525"/>
        <v>0</v>
      </c>
      <c r="AP1677" s="56">
        <f t="shared" si="526"/>
        <v>0</v>
      </c>
      <c r="AQ1677" s="56">
        <f t="shared" si="527"/>
        <v>0</v>
      </c>
      <c r="AR1677" s="86">
        <f t="shared" si="528"/>
        <v>0</v>
      </c>
    </row>
    <row r="1678" spans="1:44" x14ac:dyDescent="0.25">
      <c r="A1678" s="178"/>
      <c r="B1678" s="55" t="str">
        <f>_xlfn.IFNA(VLOOKUP(A1678,'Ajánlatkérő(k) adatai'!$B$4:$C$205,2,0),"")</f>
        <v/>
      </c>
      <c r="C1678" s="178"/>
      <c r="D1678" s="55" t="str">
        <f>_xlfn.IFNA(VLOOKUP(C1678,'Számlafizető(k) adatai'!$C$4:$D$203,2,0),"")</f>
        <v/>
      </c>
      <c r="E1678" s="55" t="str">
        <f>_xlfn.IFNA(VLOOKUP(C1678,'Számlafizető(k) adatai'!$C$4:$M$203,11,0),"")</f>
        <v/>
      </c>
      <c r="F1678" s="178"/>
      <c r="G1678" s="178"/>
      <c r="H1678" s="178"/>
      <c r="I1678" s="55" t="str">
        <f>IF(F1678="","",VLOOKUP(LEFT(F1678,5),'Technikai cellák'!B:C,2,0))</f>
        <v/>
      </c>
      <c r="J1678" s="55" t="str">
        <f>IF(F1678="","",VLOOKUP(I1678,'Technikai cellák'!$C$1:$D$12,2,0))</f>
        <v/>
      </c>
      <c r="K1678" s="179"/>
      <c r="L1678" s="67" t="str">
        <f t="shared" si="512"/>
        <v/>
      </c>
      <c r="M1678" s="68">
        <f t="shared" si="513"/>
        <v>0</v>
      </c>
      <c r="N1678" s="66">
        <f t="shared" si="514"/>
        <v>0</v>
      </c>
      <c r="O1678" s="152"/>
      <c r="P1678" s="172">
        <f t="shared" si="510"/>
        <v>0</v>
      </c>
      <c r="Q1678" s="69">
        <f t="shared" si="515"/>
        <v>0</v>
      </c>
      <c r="R1678" s="62">
        <f t="shared" si="516"/>
        <v>0</v>
      </c>
      <c r="S1678" s="153"/>
      <c r="T1678" s="118" t="str">
        <f t="shared" si="511"/>
        <v/>
      </c>
      <c r="U1678" s="154"/>
      <c r="V1678" s="154"/>
      <c r="W1678" s="154"/>
      <c r="X1678" s="154"/>
      <c r="Y1678" s="154"/>
      <c r="Z1678" s="154"/>
      <c r="AA1678" s="154"/>
      <c r="AB1678" s="154"/>
      <c r="AC1678" s="154"/>
      <c r="AD1678" s="154"/>
      <c r="AE1678" s="154"/>
      <c r="AF1678" s="154"/>
      <c r="AG1678" s="63">
        <f t="shared" si="517"/>
        <v>0</v>
      </c>
      <c r="AH1678" s="56">
        <f t="shared" si="518"/>
        <v>0</v>
      </c>
      <c r="AI1678" s="56">
        <f t="shared" si="519"/>
        <v>0</v>
      </c>
      <c r="AJ1678" s="56">
        <f t="shared" si="520"/>
        <v>0</v>
      </c>
      <c r="AK1678" s="56">
        <f t="shared" si="521"/>
        <v>0</v>
      </c>
      <c r="AL1678" s="56">
        <f t="shared" si="522"/>
        <v>0</v>
      </c>
      <c r="AM1678" s="56">
        <f t="shared" si="523"/>
        <v>0</v>
      </c>
      <c r="AN1678" s="56">
        <f t="shared" si="524"/>
        <v>0</v>
      </c>
      <c r="AO1678" s="56">
        <f t="shared" si="525"/>
        <v>0</v>
      </c>
      <c r="AP1678" s="56">
        <f t="shared" si="526"/>
        <v>0</v>
      </c>
      <c r="AQ1678" s="56">
        <f t="shared" si="527"/>
        <v>0</v>
      </c>
      <c r="AR1678" s="86">
        <f t="shared" si="528"/>
        <v>0</v>
      </c>
    </row>
    <row r="1679" spans="1:44" x14ac:dyDescent="0.25">
      <c r="A1679" s="178"/>
      <c r="B1679" s="55" t="str">
        <f>_xlfn.IFNA(VLOOKUP(A1679,'Ajánlatkérő(k) adatai'!$B$4:$C$205,2,0),"")</f>
        <v/>
      </c>
      <c r="C1679" s="178"/>
      <c r="D1679" s="55" t="str">
        <f>_xlfn.IFNA(VLOOKUP(C1679,'Számlafizető(k) adatai'!$C$4:$D$203,2,0),"")</f>
        <v/>
      </c>
      <c r="E1679" s="55" t="str">
        <f>_xlfn.IFNA(VLOOKUP(C1679,'Számlafizető(k) adatai'!$C$4:$M$203,11,0),"")</f>
        <v/>
      </c>
      <c r="F1679" s="178"/>
      <c r="G1679" s="178"/>
      <c r="H1679" s="178"/>
      <c r="I1679" s="55" t="str">
        <f>IF(F1679="","",VLOOKUP(LEFT(F1679,5),'Technikai cellák'!B:C,2,0))</f>
        <v/>
      </c>
      <c r="J1679" s="55" t="str">
        <f>IF(F1679="","",VLOOKUP(I1679,'Technikai cellák'!$C$1:$D$12,2,0))</f>
        <v/>
      </c>
      <c r="K1679" s="179"/>
      <c r="L1679" s="67" t="str">
        <f t="shared" si="512"/>
        <v/>
      </c>
      <c r="M1679" s="68">
        <f t="shared" si="513"/>
        <v>0</v>
      </c>
      <c r="N1679" s="66">
        <f t="shared" si="514"/>
        <v>0</v>
      </c>
      <c r="O1679" s="152"/>
      <c r="P1679" s="172">
        <f t="shared" si="510"/>
        <v>0</v>
      </c>
      <c r="Q1679" s="69">
        <f t="shared" si="515"/>
        <v>0</v>
      </c>
      <c r="R1679" s="62">
        <f t="shared" si="516"/>
        <v>0</v>
      </c>
      <c r="S1679" s="153"/>
      <c r="T1679" s="118" t="str">
        <f t="shared" si="511"/>
        <v/>
      </c>
      <c r="U1679" s="154"/>
      <c r="V1679" s="154"/>
      <c r="W1679" s="154"/>
      <c r="X1679" s="154"/>
      <c r="Y1679" s="154"/>
      <c r="Z1679" s="154"/>
      <c r="AA1679" s="154"/>
      <c r="AB1679" s="154"/>
      <c r="AC1679" s="154"/>
      <c r="AD1679" s="154"/>
      <c r="AE1679" s="154"/>
      <c r="AF1679" s="154"/>
      <c r="AG1679" s="63">
        <f t="shared" si="517"/>
        <v>0</v>
      </c>
      <c r="AH1679" s="56">
        <f t="shared" si="518"/>
        <v>0</v>
      </c>
      <c r="AI1679" s="56">
        <f t="shared" si="519"/>
        <v>0</v>
      </c>
      <c r="AJ1679" s="56">
        <f t="shared" si="520"/>
        <v>0</v>
      </c>
      <c r="AK1679" s="56">
        <f t="shared" si="521"/>
        <v>0</v>
      </c>
      <c r="AL1679" s="56">
        <f t="shared" si="522"/>
        <v>0</v>
      </c>
      <c r="AM1679" s="56">
        <f t="shared" si="523"/>
        <v>0</v>
      </c>
      <c r="AN1679" s="56">
        <f t="shared" si="524"/>
        <v>0</v>
      </c>
      <c r="AO1679" s="56">
        <f t="shared" si="525"/>
        <v>0</v>
      </c>
      <c r="AP1679" s="56">
        <f t="shared" si="526"/>
        <v>0</v>
      </c>
      <c r="AQ1679" s="56">
        <f t="shared" si="527"/>
        <v>0</v>
      </c>
      <c r="AR1679" s="86">
        <f t="shared" si="528"/>
        <v>0</v>
      </c>
    </row>
    <row r="1680" spans="1:44" x14ac:dyDescent="0.25">
      <c r="A1680" s="178"/>
      <c r="B1680" s="55" t="str">
        <f>_xlfn.IFNA(VLOOKUP(A1680,'Ajánlatkérő(k) adatai'!$B$4:$C$205,2,0),"")</f>
        <v/>
      </c>
      <c r="C1680" s="178"/>
      <c r="D1680" s="55" t="str">
        <f>_xlfn.IFNA(VLOOKUP(C1680,'Számlafizető(k) adatai'!$C$4:$D$203,2,0),"")</f>
        <v/>
      </c>
      <c r="E1680" s="55" t="str">
        <f>_xlfn.IFNA(VLOOKUP(C1680,'Számlafizető(k) adatai'!$C$4:$M$203,11,0),"")</f>
        <v/>
      </c>
      <c r="F1680" s="178"/>
      <c r="G1680" s="178"/>
      <c r="H1680" s="178"/>
      <c r="I1680" s="55" t="str">
        <f>IF(F1680="","",VLOOKUP(LEFT(F1680,5),'Technikai cellák'!B:C,2,0))</f>
        <v/>
      </c>
      <c r="J1680" s="55" t="str">
        <f>IF(F1680="","",VLOOKUP(I1680,'Technikai cellák'!$C$1:$D$12,2,0))</f>
        <v/>
      </c>
      <c r="K1680" s="179"/>
      <c r="L1680" s="67" t="str">
        <f t="shared" si="512"/>
        <v/>
      </c>
      <c r="M1680" s="68">
        <f t="shared" si="513"/>
        <v>0</v>
      </c>
      <c r="N1680" s="66">
        <f t="shared" si="514"/>
        <v>0</v>
      </c>
      <c r="O1680" s="152"/>
      <c r="P1680" s="172">
        <f t="shared" ref="P1680:P1743" si="529">ROUND((IF(K1680&lt;100,0,K1680*$C$7)/$C$8),0)</f>
        <v>0</v>
      </c>
      <c r="Q1680" s="69">
        <f t="shared" si="515"/>
        <v>0</v>
      </c>
      <c r="R1680" s="62">
        <f t="shared" si="516"/>
        <v>0</v>
      </c>
      <c r="S1680" s="153"/>
      <c r="T1680" s="118" t="str">
        <f t="shared" si="511"/>
        <v/>
      </c>
      <c r="U1680" s="154"/>
      <c r="V1680" s="154"/>
      <c r="W1680" s="154"/>
      <c r="X1680" s="154"/>
      <c r="Y1680" s="154"/>
      <c r="Z1680" s="154"/>
      <c r="AA1680" s="154"/>
      <c r="AB1680" s="154"/>
      <c r="AC1680" s="154"/>
      <c r="AD1680" s="154"/>
      <c r="AE1680" s="154"/>
      <c r="AF1680" s="154"/>
      <c r="AG1680" s="63">
        <f t="shared" si="517"/>
        <v>0</v>
      </c>
      <c r="AH1680" s="56">
        <f t="shared" si="518"/>
        <v>0</v>
      </c>
      <c r="AI1680" s="56">
        <f t="shared" si="519"/>
        <v>0</v>
      </c>
      <c r="AJ1680" s="56">
        <f t="shared" si="520"/>
        <v>0</v>
      </c>
      <c r="AK1680" s="56">
        <f t="shared" si="521"/>
        <v>0</v>
      </c>
      <c r="AL1680" s="56">
        <f t="shared" si="522"/>
        <v>0</v>
      </c>
      <c r="AM1680" s="56">
        <f t="shared" si="523"/>
        <v>0</v>
      </c>
      <c r="AN1680" s="56">
        <f t="shared" si="524"/>
        <v>0</v>
      </c>
      <c r="AO1680" s="56">
        <f t="shared" si="525"/>
        <v>0</v>
      </c>
      <c r="AP1680" s="56">
        <f t="shared" si="526"/>
        <v>0</v>
      </c>
      <c r="AQ1680" s="56">
        <f t="shared" si="527"/>
        <v>0</v>
      </c>
      <c r="AR1680" s="86">
        <f t="shared" si="528"/>
        <v>0</v>
      </c>
    </row>
    <row r="1681" spans="1:44" x14ac:dyDescent="0.25">
      <c r="A1681" s="178"/>
      <c r="B1681" s="55" t="str">
        <f>_xlfn.IFNA(VLOOKUP(A1681,'Ajánlatkérő(k) adatai'!$B$4:$C$205,2,0),"")</f>
        <v/>
      </c>
      <c r="C1681" s="178"/>
      <c r="D1681" s="55" t="str">
        <f>_xlfn.IFNA(VLOOKUP(C1681,'Számlafizető(k) adatai'!$C$4:$D$203,2,0),"")</f>
        <v/>
      </c>
      <c r="E1681" s="55" t="str">
        <f>_xlfn.IFNA(VLOOKUP(C1681,'Számlafizető(k) adatai'!$C$4:$M$203,11,0),"")</f>
        <v/>
      </c>
      <c r="F1681" s="178"/>
      <c r="G1681" s="178"/>
      <c r="H1681" s="178"/>
      <c r="I1681" s="55" t="str">
        <f>IF(F1681="","",VLOOKUP(LEFT(F1681,5),'Technikai cellák'!B:C,2,0))</f>
        <v/>
      </c>
      <c r="J1681" s="55" t="str">
        <f>IF(F1681="","",VLOOKUP(I1681,'Technikai cellák'!$C$1:$D$12,2,0))</f>
        <v/>
      </c>
      <c r="K1681" s="179"/>
      <c r="L1681" s="67" t="str">
        <f t="shared" si="512"/>
        <v/>
      </c>
      <c r="M1681" s="68">
        <f t="shared" si="513"/>
        <v>0</v>
      </c>
      <c r="N1681" s="66">
        <f t="shared" si="514"/>
        <v>0</v>
      </c>
      <c r="O1681" s="152"/>
      <c r="P1681" s="172">
        <f t="shared" si="529"/>
        <v>0</v>
      </c>
      <c r="Q1681" s="69">
        <f t="shared" si="515"/>
        <v>0</v>
      </c>
      <c r="R1681" s="62">
        <f t="shared" si="516"/>
        <v>0</v>
      </c>
      <c r="S1681" s="153"/>
      <c r="T1681" s="118" t="str">
        <f t="shared" si="511"/>
        <v/>
      </c>
      <c r="U1681" s="154"/>
      <c r="V1681" s="154"/>
      <c r="W1681" s="154"/>
      <c r="X1681" s="154"/>
      <c r="Y1681" s="154"/>
      <c r="Z1681" s="154"/>
      <c r="AA1681" s="154"/>
      <c r="AB1681" s="154"/>
      <c r="AC1681" s="154"/>
      <c r="AD1681" s="154"/>
      <c r="AE1681" s="154"/>
      <c r="AF1681" s="154"/>
      <c r="AG1681" s="63">
        <f t="shared" si="517"/>
        <v>0</v>
      </c>
      <c r="AH1681" s="56">
        <f t="shared" si="518"/>
        <v>0</v>
      </c>
      <c r="AI1681" s="56">
        <f t="shared" si="519"/>
        <v>0</v>
      </c>
      <c r="AJ1681" s="56">
        <f t="shared" si="520"/>
        <v>0</v>
      </c>
      <c r="AK1681" s="56">
        <f t="shared" si="521"/>
        <v>0</v>
      </c>
      <c r="AL1681" s="56">
        <f t="shared" si="522"/>
        <v>0</v>
      </c>
      <c r="AM1681" s="56">
        <f t="shared" si="523"/>
        <v>0</v>
      </c>
      <c r="AN1681" s="56">
        <f t="shared" si="524"/>
        <v>0</v>
      </c>
      <c r="AO1681" s="56">
        <f t="shared" si="525"/>
        <v>0</v>
      </c>
      <c r="AP1681" s="56">
        <f t="shared" si="526"/>
        <v>0</v>
      </c>
      <c r="AQ1681" s="56">
        <f t="shared" si="527"/>
        <v>0</v>
      </c>
      <c r="AR1681" s="86">
        <f t="shared" si="528"/>
        <v>0</v>
      </c>
    </row>
    <row r="1682" spans="1:44" x14ac:dyDescent="0.25">
      <c r="A1682" s="178"/>
      <c r="B1682" s="55" t="str">
        <f>_xlfn.IFNA(VLOOKUP(A1682,'Ajánlatkérő(k) adatai'!$B$4:$C$205,2,0),"")</f>
        <v/>
      </c>
      <c r="C1682" s="178"/>
      <c r="D1682" s="55" t="str">
        <f>_xlfn.IFNA(VLOOKUP(C1682,'Számlafizető(k) adatai'!$C$4:$D$203,2,0),"")</f>
        <v/>
      </c>
      <c r="E1682" s="55" t="str">
        <f>_xlfn.IFNA(VLOOKUP(C1682,'Számlafizető(k) adatai'!$C$4:$M$203,11,0),"")</f>
        <v/>
      </c>
      <c r="F1682" s="178"/>
      <c r="G1682" s="178"/>
      <c r="H1682" s="178"/>
      <c r="I1682" s="55" t="str">
        <f>IF(F1682="","",VLOOKUP(LEFT(F1682,5),'Technikai cellák'!B:C,2,0))</f>
        <v/>
      </c>
      <c r="J1682" s="55" t="str">
        <f>IF(F1682="","",VLOOKUP(I1682,'Technikai cellák'!$C$1:$D$12,2,0))</f>
        <v/>
      </c>
      <c r="K1682" s="179"/>
      <c r="L1682" s="67" t="str">
        <f t="shared" si="512"/>
        <v/>
      </c>
      <c r="M1682" s="68">
        <f t="shared" si="513"/>
        <v>0</v>
      </c>
      <c r="N1682" s="66">
        <f t="shared" si="514"/>
        <v>0</v>
      </c>
      <c r="O1682" s="152"/>
      <c r="P1682" s="172">
        <f t="shared" si="529"/>
        <v>0</v>
      </c>
      <c r="Q1682" s="69">
        <f t="shared" si="515"/>
        <v>0</v>
      </c>
      <c r="R1682" s="62">
        <f t="shared" si="516"/>
        <v>0</v>
      </c>
      <c r="S1682" s="153"/>
      <c r="T1682" s="118" t="str">
        <f t="shared" ref="T1682:T1745" si="530">IF(S1682="","",IF((DAYS360(S1682,$C$4,TRUE))/30&lt;0,"",(DAYS360(S1682,$C$4,))/30))</f>
        <v/>
      </c>
      <c r="U1682" s="154"/>
      <c r="V1682" s="154"/>
      <c r="W1682" s="154"/>
      <c r="X1682" s="154"/>
      <c r="Y1682" s="154"/>
      <c r="Z1682" s="154"/>
      <c r="AA1682" s="154"/>
      <c r="AB1682" s="154"/>
      <c r="AC1682" s="154"/>
      <c r="AD1682" s="154"/>
      <c r="AE1682" s="154"/>
      <c r="AF1682" s="154"/>
      <c r="AG1682" s="63">
        <f t="shared" si="517"/>
        <v>0</v>
      </c>
      <c r="AH1682" s="56">
        <f t="shared" si="518"/>
        <v>0</v>
      </c>
      <c r="AI1682" s="56">
        <f t="shared" si="519"/>
        <v>0</v>
      </c>
      <c r="AJ1682" s="56">
        <f t="shared" si="520"/>
        <v>0</v>
      </c>
      <c r="AK1682" s="56">
        <f t="shared" si="521"/>
        <v>0</v>
      </c>
      <c r="AL1682" s="56">
        <f t="shared" si="522"/>
        <v>0</v>
      </c>
      <c r="AM1682" s="56">
        <f t="shared" si="523"/>
        <v>0</v>
      </c>
      <c r="AN1682" s="56">
        <f t="shared" si="524"/>
        <v>0</v>
      </c>
      <c r="AO1682" s="56">
        <f t="shared" si="525"/>
        <v>0</v>
      </c>
      <c r="AP1682" s="56">
        <f t="shared" si="526"/>
        <v>0</v>
      </c>
      <c r="AQ1682" s="56">
        <f t="shared" si="527"/>
        <v>0</v>
      </c>
      <c r="AR1682" s="86">
        <f t="shared" si="528"/>
        <v>0</v>
      </c>
    </row>
    <row r="1683" spans="1:44" x14ac:dyDescent="0.25">
      <c r="A1683" s="178"/>
      <c r="B1683" s="55" t="str">
        <f>_xlfn.IFNA(VLOOKUP(A1683,'Ajánlatkérő(k) adatai'!$B$4:$C$205,2,0),"")</f>
        <v/>
      </c>
      <c r="C1683" s="178"/>
      <c r="D1683" s="55" t="str">
        <f>_xlfn.IFNA(VLOOKUP(C1683,'Számlafizető(k) adatai'!$C$4:$D$203,2,0),"")</f>
        <v/>
      </c>
      <c r="E1683" s="55" t="str">
        <f>_xlfn.IFNA(VLOOKUP(C1683,'Számlafizető(k) adatai'!$C$4:$M$203,11,0),"")</f>
        <v/>
      </c>
      <c r="F1683" s="178"/>
      <c r="G1683" s="178"/>
      <c r="H1683" s="178"/>
      <c r="I1683" s="55" t="str">
        <f>IF(F1683="","",VLOOKUP(LEFT(F1683,5),'Technikai cellák'!B:C,2,0))</f>
        <v/>
      </c>
      <c r="J1683" s="55" t="str">
        <f>IF(F1683="","",VLOOKUP(I1683,'Technikai cellák'!$C$1:$D$12,2,0))</f>
        <v/>
      </c>
      <c r="K1683" s="179"/>
      <c r="L1683" s="67" t="str">
        <f t="shared" si="512"/>
        <v/>
      </c>
      <c r="M1683" s="68">
        <f t="shared" si="513"/>
        <v>0</v>
      </c>
      <c r="N1683" s="66">
        <f t="shared" si="514"/>
        <v>0</v>
      </c>
      <c r="O1683" s="152"/>
      <c r="P1683" s="172">
        <f t="shared" si="529"/>
        <v>0</v>
      </c>
      <c r="Q1683" s="69">
        <f t="shared" si="515"/>
        <v>0</v>
      </c>
      <c r="R1683" s="62">
        <f t="shared" si="516"/>
        <v>0</v>
      </c>
      <c r="S1683" s="153"/>
      <c r="T1683" s="118" t="str">
        <f t="shared" si="530"/>
        <v/>
      </c>
      <c r="U1683" s="154"/>
      <c r="V1683" s="154"/>
      <c r="W1683" s="154"/>
      <c r="X1683" s="154"/>
      <c r="Y1683" s="154"/>
      <c r="Z1683" s="154"/>
      <c r="AA1683" s="154"/>
      <c r="AB1683" s="154"/>
      <c r="AC1683" s="154"/>
      <c r="AD1683" s="154"/>
      <c r="AE1683" s="154"/>
      <c r="AF1683" s="154"/>
      <c r="AG1683" s="63">
        <f t="shared" si="517"/>
        <v>0</v>
      </c>
      <c r="AH1683" s="56">
        <f t="shared" si="518"/>
        <v>0</v>
      </c>
      <c r="AI1683" s="56">
        <f t="shared" si="519"/>
        <v>0</v>
      </c>
      <c r="AJ1683" s="56">
        <f t="shared" si="520"/>
        <v>0</v>
      </c>
      <c r="AK1683" s="56">
        <f t="shared" si="521"/>
        <v>0</v>
      </c>
      <c r="AL1683" s="56">
        <f t="shared" si="522"/>
        <v>0</v>
      </c>
      <c r="AM1683" s="56">
        <f t="shared" si="523"/>
        <v>0</v>
      </c>
      <c r="AN1683" s="56">
        <f t="shared" si="524"/>
        <v>0</v>
      </c>
      <c r="AO1683" s="56">
        <f t="shared" si="525"/>
        <v>0</v>
      </c>
      <c r="AP1683" s="56">
        <f t="shared" si="526"/>
        <v>0</v>
      </c>
      <c r="AQ1683" s="56">
        <f t="shared" si="527"/>
        <v>0</v>
      </c>
      <c r="AR1683" s="86">
        <f t="shared" si="528"/>
        <v>0</v>
      </c>
    </row>
    <row r="1684" spans="1:44" x14ac:dyDescent="0.25">
      <c r="A1684" s="178"/>
      <c r="B1684" s="55" t="str">
        <f>_xlfn.IFNA(VLOOKUP(A1684,'Ajánlatkérő(k) adatai'!$B$4:$C$205,2,0),"")</f>
        <v/>
      </c>
      <c r="C1684" s="178"/>
      <c r="D1684" s="55" t="str">
        <f>_xlfn.IFNA(VLOOKUP(C1684,'Számlafizető(k) adatai'!$C$4:$D$203,2,0),"")</f>
        <v/>
      </c>
      <c r="E1684" s="55" t="str">
        <f>_xlfn.IFNA(VLOOKUP(C1684,'Számlafizető(k) adatai'!$C$4:$M$203,11,0),"")</f>
        <v/>
      </c>
      <c r="F1684" s="178"/>
      <c r="G1684" s="178"/>
      <c r="H1684" s="178"/>
      <c r="I1684" s="55" t="str">
        <f>IF(F1684="","",VLOOKUP(LEFT(F1684,5),'Technikai cellák'!B:C,2,0))</f>
        <v/>
      </c>
      <c r="J1684" s="55" t="str">
        <f>IF(F1684="","",VLOOKUP(I1684,'Technikai cellák'!$C$1:$D$12,2,0))</f>
        <v/>
      </c>
      <c r="K1684" s="179"/>
      <c r="L1684" s="67" t="str">
        <f t="shared" si="512"/>
        <v/>
      </c>
      <c r="M1684" s="68">
        <f t="shared" si="513"/>
        <v>0</v>
      </c>
      <c r="N1684" s="66">
        <f t="shared" si="514"/>
        <v>0</v>
      </c>
      <c r="O1684" s="152"/>
      <c r="P1684" s="172">
        <f t="shared" si="529"/>
        <v>0</v>
      </c>
      <c r="Q1684" s="69">
        <f t="shared" si="515"/>
        <v>0</v>
      </c>
      <c r="R1684" s="62">
        <f t="shared" si="516"/>
        <v>0</v>
      </c>
      <c r="S1684" s="153"/>
      <c r="T1684" s="118" t="str">
        <f t="shared" si="530"/>
        <v/>
      </c>
      <c r="U1684" s="154"/>
      <c r="V1684" s="154"/>
      <c r="W1684" s="154"/>
      <c r="X1684" s="154"/>
      <c r="Y1684" s="154"/>
      <c r="Z1684" s="154"/>
      <c r="AA1684" s="154"/>
      <c r="AB1684" s="154"/>
      <c r="AC1684" s="154"/>
      <c r="AD1684" s="154"/>
      <c r="AE1684" s="154"/>
      <c r="AF1684" s="154"/>
      <c r="AG1684" s="63">
        <f t="shared" si="517"/>
        <v>0</v>
      </c>
      <c r="AH1684" s="56">
        <f t="shared" si="518"/>
        <v>0</v>
      </c>
      <c r="AI1684" s="56">
        <f t="shared" si="519"/>
        <v>0</v>
      </c>
      <c r="AJ1684" s="56">
        <f t="shared" si="520"/>
        <v>0</v>
      </c>
      <c r="AK1684" s="56">
        <f t="shared" si="521"/>
        <v>0</v>
      </c>
      <c r="AL1684" s="56">
        <f t="shared" si="522"/>
        <v>0</v>
      </c>
      <c r="AM1684" s="56">
        <f t="shared" si="523"/>
        <v>0</v>
      </c>
      <c r="AN1684" s="56">
        <f t="shared" si="524"/>
        <v>0</v>
      </c>
      <c r="AO1684" s="56">
        <f t="shared" si="525"/>
        <v>0</v>
      </c>
      <c r="AP1684" s="56">
        <f t="shared" si="526"/>
        <v>0</v>
      </c>
      <c r="AQ1684" s="56">
        <f t="shared" si="527"/>
        <v>0</v>
      </c>
      <c r="AR1684" s="86">
        <f t="shared" si="528"/>
        <v>0</v>
      </c>
    </row>
    <row r="1685" spans="1:44" x14ac:dyDescent="0.25">
      <c r="A1685" s="178"/>
      <c r="B1685" s="55" t="str">
        <f>_xlfn.IFNA(VLOOKUP(A1685,'Ajánlatkérő(k) adatai'!$B$4:$C$205,2,0),"")</f>
        <v/>
      </c>
      <c r="C1685" s="178"/>
      <c r="D1685" s="55" t="str">
        <f>_xlfn.IFNA(VLOOKUP(C1685,'Számlafizető(k) adatai'!$C$4:$D$203,2,0),"")</f>
        <v/>
      </c>
      <c r="E1685" s="55" t="str">
        <f>_xlfn.IFNA(VLOOKUP(C1685,'Számlafizető(k) adatai'!$C$4:$M$203,11,0),"")</f>
        <v/>
      </c>
      <c r="F1685" s="178"/>
      <c r="G1685" s="178"/>
      <c r="H1685" s="178"/>
      <c r="I1685" s="55" t="str">
        <f>IF(F1685="","",VLOOKUP(LEFT(F1685,5),'Technikai cellák'!B:C,2,0))</f>
        <v/>
      </c>
      <c r="J1685" s="55" t="str">
        <f>IF(F1685="","",VLOOKUP(I1685,'Technikai cellák'!$C$1:$D$12,2,0))</f>
        <v/>
      </c>
      <c r="K1685" s="179"/>
      <c r="L1685" s="67" t="str">
        <f t="shared" si="512"/>
        <v/>
      </c>
      <c r="M1685" s="68">
        <f t="shared" si="513"/>
        <v>0</v>
      </c>
      <c r="N1685" s="66">
        <f t="shared" si="514"/>
        <v>0</v>
      </c>
      <c r="O1685" s="152"/>
      <c r="P1685" s="172">
        <f t="shared" si="529"/>
        <v>0</v>
      </c>
      <c r="Q1685" s="69">
        <f t="shared" si="515"/>
        <v>0</v>
      </c>
      <c r="R1685" s="62">
        <f t="shared" si="516"/>
        <v>0</v>
      </c>
      <c r="S1685" s="153"/>
      <c r="T1685" s="118" t="str">
        <f t="shared" si="530"/>
        <v/>
      </c>
      <c r="U1685" s="154"/>
      <c r="V1685" s="154"/>
      <c r="W1685" s="154"/>
      <c r="X1685" s="154"/>
      <c r="Y1685" s="154"/>
      <c r="Z1685" s="154"/>
      <c r="AA1685" s="154"/>
      <c r="AB1685" s="154"/>
      <c r="AC1685" s="154"/>
      <c r="AD1685" s="154"/>
      <c r="AE1685" s="154"/>
      <c r="AF1685" s="154"/>
      <c r="AG1685" s="63">
        <f t="shared" si="517"/>
        <v>0</v>
      </c>
      <c r="AH1685" s="56">
        <f t="shared" si="518"/>
        <v>0</v>
      </c>
      <c r="AI1685" s="56">
        <f t="shared" si="519"/>
        <v>0</v>
      </c>
      <c r="AJ1685" s="56">
        <f t="shared" si="520"/>
        <v>0</v>
      </c>
      <c r="AK1685" s="56">
        <f t="shared" si="521"/>
        <v>0</v>
      </c>
      <c r="AL1685" s="56">
        <f t="shared" si="522"/>
        <v>0</v>
      </c>
      <c r="AM1685" s="56">
        <f t="shared" si="523"/>
        <v>0</v>
      </c>
      <c r="AN1685" s="56">
        <f t="shared" si="524"/>
        <v>0</v>
      </c>
      <c r="AO1685" s="56">
        <f t="shared" si="525"/>
        <v>0</v>
      </c>
      <c r="AP1685" s="56">
        <f t="shared" si="526"/>
        <v>0</v>
      </c>
      <c r="AQ1685" s="56">
        <f t="shared" si="527"/>
        <v>0</v>
      </c>
      <c r="AR1685" s="86">
        <f t="shared" si="528"/>
        <v>0</v>
      </c>
    </row>
    <row r="1686" spans="1:44" x14ac:dyDescent="0.25">
      <c r="A1686" s="178"/>
      <c r="B1686" s="55" t="str">
        <f>_xlfn.IFNA(VLOOKUP(A1686,'Ajánlatkérő(k) adatai'!$B$4:$C$205,2,0),"")</f>
        <v/>
      </c>
      <c r="C1686" s="178"/>
      <c r="D1686" s="55" t="str">
        <f>_xlfn.IFNA(VLOOKUP(C1686,'Számlafizető(k) adatai'!$C$4:$D$203,2,0),"")</f>
        <v/>
      </c>
      <c r="E1686" s="55" t="str">
        <f>_xlfn.IFNA(VLOOKUP(C1686,'Számlafizető(k) adatai'!$C$4:$M$203,11,0),"")</f>
        <v/>
      </c>
      <c r="F1686" s="178"/>
      <c r="G1686" s="178"/>
      <c r="H1686" s="178"/>
      <c r="I1686" s="55" t="str">
        <f>IF(F1686="","",VLOOKUP(LEFT(F1686,5),'Technikai cellák'!B:C,2,0))</f>
        <v/>
      </c>
      <c r="J1686" s="55" t="str">
        <f>IF(F1686="","",VLOOKUP(I1686,'Technikai cellák'!$C$1:$D$12,2,0))</f>
        <v/>
      </c>
      <c r="K1686" s="179"/>
      <c r="L1686" s="67" t="str">
        <f t="shared" si="512"/>
        <v/>
      </c>
      <c r="M1686" s="68">
        <f t="shared" si="513"/>
        <v>0</v>
      </c>
      <c r="N1686" s="66">
        <f t="shared" si="514"/>
        <v>0</v>
      </c>
      <c r="O1686" s="152"/>
      <c r="P1686" s="172">
        <f t="shared" si="529"/>
        <v>0</v>
      </c>
      <c r="Q1686" s="69">
        <f t="shared" si="515"/>
        <v>0</v>
      </c>
      <c r="R1686" s="62">
        <f t="shared" si="516"/>
        <v>0</v>
      </c>
      <c r="S1686" s="153"/>
      <c r="T1686" s="118" t="str">
        <f t="shared" si="530"/>
        <v/>
      </c>
      <c r="U1686" s="154"/>
      <c r="V1686" s="154"/>
      <c r="W1686" s="154"/>
      <c r="X1686" s="154"/>
      <c r="Y1686" s="154"/>
      <c r="Z1686" s="154"/>
      <c r="AA1686" s="154"/>
      <c r="AB1686" s="154"/>
      <c r="AC1686" s="154"/>
      <c r="AD1686" s="154"/>
      <c r="AE1686" s="154"/>
      <c r="AF1686" s="154"/>
      <c r="AG1686" s="63">
        <f t="shared" si="517"/>
        <v>0</v>
      </c>
      <c r="AH1686" s="56">
        <f t="shared" si="518"/>
        <v>0</v>
      </c>
      <c r="AI1686" s="56">
        <f t="shared" si="519"/>
        <v>0</v>
      </c>
      <c r="AJ1686" s="56">
        <f t="shared" si="520"/>
        <v>0</v>
      </c>
      <c r="AK1686" s="56">
        <f t="shared" si="521"/>
        <v>0</v>
      </c>
      <c r="AL1686" s="56">
        <f t="shared" si="522"/>
        <v>0</v>
      </c>
      <c r="AM1686" s="56">
        <f t="shared" si="523"/>
        <v>0</v>
      </c>
      <c r="AN1686" s="56">
        <f t="shared" si="524"/>
        <v>0</v>
      </c>
      <c r="AO1686" s="56">
        <f t="shared" si="525"/>
        <v>0</v>
      </c>
      <c r="AP1686" s="56">
        <f t="shared" si="526"/>
        <v>0</v>
      </c>
      <c r="AQ1686" s="56">
        <f t="shared" si="527"/>
        <v>0</v>
      </c>
      <c r="AR1686" s="86">
        <f t="shared" si="528"/>
        <v>0</v>
      </c>
    </row>
    <row r="1687" spans="1:44" x14ac:dyDescent="0.25">
      <c r="A1687" s="178"/>
      <c r="B1687" s="55" t="str">
        <f>_xlfn.IFNA(VLOOKUP(A1687,'Ajánlatkérő(k) adatai'!$B$4:$C$205,2,0),"")</f>
        <v/>
      </c>
      <c r="C1687" s="178"/>
      <c r="D1687" s="55" t="str">
        <f>_xlfn.IFNA(VLOOKUP(C1687,'Számlafizető(k) adatai'!$C$4:$D$203,2,0),"")</f>
        <v/>
      </c>
      <c r="E1687" s="55" t="str">
        <f>_xlfn.IFNA(VLOOKUP(C1687,'Számlafizető(k) adatai'!$C$4:$M$203,11,0),"")</f>
        <v/>
      </c>
      <c r="F1687" s="178"/>
      <c r="G1687" s="178"/>
      <c r="H1687" s="178"/>
      <c r="I1687" s="55" t="str">
        <f>IF(F1687="","",VLOOKUP(LEFT(F1687,5),'Technikai cellák'!B:C,2,0))</f>
        <v/>
      </c>
      <c r="J1687" s="55" t="str">
        <f>IF(F1687="","",VLOOKUP(I1687,'Technikai cellák'!$C$1:$D$12,2,0))</f>
        <v/>
      </c>
      <c r="K1687" s="179"/>
      <c r="L1687" s="67" t="str">
        <f t="shared" si="512"/>
        <v/>
      </c>
      <c r="M1687" s="68">
        <f t="shared" si="513"/>
        <v>0</v>
      </c>
      <c r="N1687" s="66">
        <f t="shared" si="514"/>
        <v>0</v>
      </c>
      <c r="O1687" s="152"/>
      <c r="P1687" s="172">
        <f t="shared" si="529"/>
        <v>0</v>
      </c>
      <c r="Q1687" s="69">
        <f t="shared" si="515"/>
        <v>0</v>
      </c>
      <c r="R1687" s="62">
        <f t="shared" si="516"/>
        <v>0</v>
      </c>
      <c r="S1687" s="153"/>
      <c r="T1687" s="118" t="str">
        <f t="shared" si="530"/>
        <v/>
      </c>
      <c r="U1687" s="154"/>
      <c r="V1687" s="154"/>
      <c r="W1687" s="154"/>
      <c r="X1687" s="154"/>
      <c r="Y1687" s="154"/>
      <c r="Z1687" s="154"/>
      <c r="AA1687" s="154"/>
      <c r="AB1687" s="154"/>
      <c r="AC1687" s="154"/>
      <c r="AD1687" s="154"/>
      <c r="AE1687" s="154"/>
      <c r="AF1687" s="154"/>
      <c r="AG1687" s="63">
        <f t="shared" si="517"/>
        <v>0</v>
      </c>
      <c r="AH1687" s="56">
        <f t="shared" si="518"/>
        <v>0</v>
      </c>
      <c r="AI1687" s="56">
        <f t="shared" si="519"/>
        <v>0</v>
      </c>
      <c r="AJ1687" s="56">
        <f t="shared" si="520"/>
        <v>0</v>
      </c>
      <c r="AK1687" s="56">
        <f t="shared" si="521"/>
        <v>0</v>
      </c>
      <c r="AL1687" s="56">
        <f t="shared" si="522"/>
        <v>0</v>
      </c>
      <c r="AM1687" s="56">
        <f t="shared" si="523"/>
        <v>0</v>
      </c>
      <c r="AN1687" s="56">
        <f t="shared" si="524"/>
        <v>0</v>
      </c>
      <c r="AO1687" s="56">
        <f t="shared" si="525"/>
        <v>0</v>
      </c>
      <c r="AP1687" s="56">
        <f t="shared" si="526"/>
        <v>0</v>
      </c>
      <c r="AQ1687" s="56">
        <f t="shared" si="527"/>
        <v>0</v>
      </c>
      <c r="AR1687" s="86">
        <f t="shared" si="528"/>
        <v>0</v>
      </c>
    </row>
    <row r="1688" spans="1:44" x14ac:dyDescent="0.25">
      <c r="A1688" s="178"/>
      <c r="B1688" s="55" t="str">
        <f>_xlfn.IFNA(VLOOKUP(A1688,'Ajánlatkérő(k) adatai'!$B$4:$C$205,2,0),"")</f>
        <v/>
      </c>
      <c r="C1688" s="178"/>
      <c r="D1688" s="55" t="str">
        <f>_xlfn.IFNA(VLOOKUP(C1688,'Számlafizető(k) adatai'!$C$4:$D$203,2,0),"")</f>
        <v/>
      </c>
      <c r="E1688" s="55" t="str">
        <f>_xlfn.IFNA(VLOOKUP(C1688,'Számlafizető(k) adatai'!$C$4:$M$203,11,0),"")</f>
        <v/>
      </c>
      <c r="F1688" s="178"/>
      <c r="G1688" s="178"/>
      <c r="H1688" s="178"/>
      <c r="I1688" s="55" t="str">
        <f>IF(F1688="","",VLOOKUP(LEFT(F1688,5),'Technikai cellák'!B:C,2,0))</f>
        <v/>
      </c>
      <c r="J1688" s="55" t="str">
        <f>IF(F1688="","",VLOOKUP(I1688,'Technikai cellák'!$C$1:$D$12,2,0))</f>
        <v/>
      </c>
      <c r="K1688" s="179"/>
      <c r="L1688" s="67" t="str">
        <f t="shared" si="512"/>
        <v/>
      </c>
      <c r="M1688" s="68">
        <f t="shared" si="513"/>
        <v>0</v>
      </c>
      <c r="N1688" s="66">
        <f t="shared" si="514"/>
        <v>0</v>
      </c>
      <c r="O1688" s="152"/>
      <c r="P1688" s="172">
        <f t="shared" si="529"/>
        <v>0</v>
      </c>
      <c r="Q1688" s="69">
        <f t="shared" si="515"/>
        <v>0</v>
      </c>
      <c r="R1688" s="62">
        <f t="shared" si="516"/>
        <v>0</v>
      </c>
      <c r="S1688" s="153"/>
      <c r="T1688" s="118" t="str">
        <f t="shared" si="530"/>
        <v/>
      </c>
      <c r="U1688" s="154"/>
      <c r="V1688" s="154"/>
      <c r="W1688" s="154"/>
      <c r="X1688" s="154"/>
      <c r="Y1688" s="154"/>
      <c r="Z1688" s="154"/>
      <c r="AA1688" s="154"/>
      <c r="AB1688" s="154"/>
      <c r="AC1688" s="154"/>
      <c r="AD1688" s="154"/>
      <c r="AE1688" s="154"/>
      <c r="AF1688" s="154"/>
      <c r="AG1688" s="63">
        <f t="shared" si="517"/>
        <v>0</v>
      </c>
      <c r="AH1688" s="56">
        <f t="shared" si="518"/>
        <v>0</v>
      </c>
      <c r="AI1688" s="56">
        <f t="shared" si="519"/>
        <v>0</v>
      </c>
      <c r="AJ1688" s="56">
        <f t="shared" si="520"/>
        <v>0</v>
      </c>
      <c r="AK1688" s="56">
        <f t="shared" si="521"/>
        <v>0</v>
      </c>
      <c r="AL1688" s="56">
        <f t="shared" si="522"/>
        <v>0</v>
      </c>
      <c r="AM1688" s="56">
        <f t="shared" si="523"/>
        <v>0</v>
      </c>
      <c r="AN1688" s="56">
        <f t="shared" si="524"/>
        <v>0</v>
      </c>
      <c r="AO1688" s="56">
        <f t="shared" si="525"/>
        <v>0</v>
      </c>
      <c r="AP1688" s="56">
        <f t="shared" si="526"/>
        <v>0</v>
      </c>
      <c r="AQ1688" s="56">
        <f t="shared" si="527"/>
        <v>0</v>
      </c>
      <c r="AR1688" s="86">
        <f t="shared" si="528"/>
        <v>0</v>
      </c>
    </row>
    <row r="1689" spans="1:44" x14ac:dyDescent="0.25">
      <c r="A1689" s="178"/>
      <c r="B1689" s="55" t="str">
        <f>_xlfn.IFNA(VLOOKUP(A1689,'Ajánlatkérő(k) adatai'!$B$4:$C$205,2,0),"")</f>
        <v/>
      </c>
      <c r="C1689" s="178"/>
      <c r="D1689" s="55" t="str">
        <f>_xlfn.IFNA(VLOOKUP(C1689,'Számlafizető(k) adatai'!$C$4:$D$203,2,0),"")</f>
        <v/>
      </c>
      <c r="E1689" s="55" t="str">
        <f>_xlfn.IFNA(VLOOKUP(C1689,'Számlafizető(k) adatai'!$C$4:$M$203,11,0),"")</f>
        <v/>
      </c>
      <c r="F1689" s="178"/>
      <c r="G1689" s="178"/>
      <c r="H1689" s="178"/>
      <c r="I1689" s="55" t="str">
        <f>IF(F1689="","",VLOOKUP(LEFT(F1689,5),'Technikai cellák'!B:C,2,0))</f>
        <v/>
      </c>
      <c r="J1689" s="55" t="str">
        <f>IF(F1689="","",VLOOKUP(I1689,'Technikai cellák'!$C$1:$D$12,2,0))</f>
        <v/>
      </c>
      <c r="K1689" s="179"/>
      <c r="L1689" s="67" t="str">
        <f t="shared" si="512"/>
        <v/>
      </c>
      <c r="M1689" s="68">
        <f t="shared" si="513"/>
        <v>0</v>
      </c>
      <c r="N1689" s="66">
        <f t="shared" si="514"/>
        <v>0</v>
      </c>
      <c r="O1689" s="152"/>
      <c r="P1689" s="172">
        <f t="shared" si="529"/>
        <v>0</v>
      </c>
      <c r="Q1689" s="69">
        <f t="shared" si="515"/>
        <v>0</v>
      </c>
      <c r="R1689" s="62">
        <f t="shared" si="516"/>
        <v>0</v>
      </c>
      <c r="S1689" s="153"/>
      <c r="T1689" s="118" t="str">
        <f t="shared" si="530"/>
        <v/>
      </c>
      <c r="U1689" s="154"/>
      <c r="V1689" s="154"/>
      <c r="W1689" s="154"/>
      <c r="X1689" s="154"/>
      <c r="Y1689" s="154"/>
      <c r="Z1689" s="154"/>
      <c r="AA1689" s="154"/>
      <c r="AB1689" s="154"/>
      <c r="AC1689" s="154"/>
      <c r="AD1689" s="154"/>
      <c r="AE1689" s="154"/>
      <c r="AF1689" s="154"/>
      <c r="AG1689" s="63">
        <f t="shared" si="517"/>
        <v>0</v>
      </c>
      <c r="AH1689" s="56">
        <f t="shared" si="518"/>
        <v>0</v>
      </c>
      <c r="AI1689" s="56">
        <f t="shared" si="519"/>
        <v>0</v>
      </c>
      <c r="AJ1689" s="56">
        <f t="shared" si="520"/>
        <v>0</v>
      </c>
      <c r="AK1689" s="56">
        <f t="shared" si="521"/>
        <v>0</v>
      </c>
      <c r="AL1689" s="56">
        <f t="shared" si="522"/>
        <v>0</v>
      </c>
      <c r="AM1689" s="56">
        <f t="shared" si="523"/>
        <v>0</v>
      </c>
      <c r="AN1689" s="56">
        <f t="shared" si="524"/>
        <v>0</v>
      </c>
      <c r="AO1689" s="56">
        <f t="shared" si="525"/>
        <v>0</v>
      </c>
      <c r="AP1689" s="56">
        <f t="shared" si="526"/>
        <v>0</v>
      </c>
      <c r="AQ1689" s="56">
        <f t="shared" si="527"/>
        <v>0</v>
      </c>
      <c r="AR1689" s="86">
        <f t="shared" si="528"/>
        <v>0</v>
      </c>
    </row>
    <row r="1690" spans="1:44" x14ac:dyDescent="0.25">
      <c r="A1690" s="178"/>
      <c r="B1690" s="55" t="str">
        <f>_xlfn.IFNA(VLOOKUP(A1690,'Ajánlatkérő(k) adatai'!$B$4:$C$205,2,0),"")</f>
        <v/>
      </c>
      <c r="C1690" s="178"/>
      <c r="D1690" s="55" t="str">
        <f>_xlfn.IFNA(VLOOKUP(C1690,'Számlafizető(k) adatai'!$C$4:$D$203,2,0),"")</f>
        <v/>
      </c>
      <c r="E1690" s="55" t="str">
        <f>_xlfn.IFNA(VLOOKUP(C1690,'Számlafizető(k) adatai'!$C$4:$M$203,11,0),"")</f>
        <v/>
      </c>
      <c r="F1690" s="178"/>
      <c r="G1690" s="178"/>
      <c r="H1690" s="178"/>
      <c r="I1690" s="55" t="str">
        <f>IF(F1690="","",VLOOKUP(LEFT(F1690,5),'Technikai cellák'!B:C,2,0))</f>
        <v/>
      </c>
      <c r="J1690" s="55" t="str">
        <f>IF(F1690="","",VLOOKUP(I1690,'Technikai cellák'!$C$1:$D$12,2,0))</f>
        <v/>
      </c>
      <c r="K1690" s="179"/>
      <c r="L1690" s="67" t="str">
        <f t="shared" si="512"/>
        <v/>
      </c>
      <c r="M1690" s="68">
        <f t="shared" si="513"/>
        <v>0</v>
      </c>
      <c r="N1690" s="66">
        <f t="shared" si="514"/>
        <v>0</v>
      </c>
      <c r="O1690" s="152"/>
      <c r="P1690" s="172">
        <f t="shared" si="529"/>
        <v>0</v>
      </c>
      <c r="Q1690" s="69">
        <f t="shared" si="515"/>
        <v>0</v>
      </c>
      <c r="R1690" s="62">
        <f t="shared" si="516"/>
        <v>0</v>
      </c>
      <c r="S1690" s="153"/>
      <c r="T1690" s="118" t="str">
        <f t="shared" si="530"/>
        <v/>
      </c>
      <c r="U1690" s="154"/>
      <c r="V1690" s="154"/>
      <c r="W1690" s="154"/>
      <c r="X1690" s="154"/>
      <c r="Y1690" s="154"/>
      <c r="Z1690" s="154"/>
      <c r="AA1690" s="154"/>
      <c r="AB1690" s="154"/>
      <c r="AC1690" s="154"/>
      <c r="AD1690" s="154"/>
      <c r="AE1690" s="154"/>
      <c r="AF1690" s="154"/>
      <c r="AG1690" s="63">
        <f t="shared" si="517"/>
        <v>0</v>
      </c>
      <c r="AH1690" s="56">
        <f t="shared" si="518"/>
        <v>0</v>
      </c>
      <c r="AI1690" s="56">
        <f t="shared" si="519"/>
        <v>0</v>
      </c>
      <c r="AJ1690" s="56">
        <f t="shared" si="520"/>
        <v>0</v>
      </c>
      <c r="AK1690" s="56">
        <f t="shared" si="521"/>
        <v>0</v>
      </c>
      <c r="AL1690" s="56">
        <f t="shared" si="522"/>
        <v>0</v>
      </c>
      <c r="AM1690" s="56">
        <f t="shared" si="523"/>
        <v>0</v>
      </c>
      <c r="AN1690" s="56">
        <f t="shared" si="524"/>
        <v>0</v>
      </c>
      <c r="AO1690" s="56">
        <f t="shared" si="525"/>
        <v>0</v>
      </c>
      <c r="AP1690" s="56">
        <f t="shared" si="526"/>
        <v>0</v>
      </c>
      <c r="AQ1690" s="56">
        <f t="shared" si="527"/>
        <v>0</v>
      </c>
      <c r="AR1690" s="86">
        <f t="shared" si="528"/>
        <v>0</v>
      </c>
    </row>
    <row r="1691" spans="1:44" x14ac:dyDescent="0.25">
      <c r="A1691" s="178"/>
      <c r="B1691" s="55" t="str">
        <f>_xlfn.IFNA(VLOOKUP(A1691,'Ajánlatkérő(k) adatai'!$B$4:$C$205,2,0),"")</f>
        <v/>
      </c>
      <c r="C1691" s="178"/>
      <c r="D1691" s="55" t="str">
        <f>_xlfn.IFNA(VLOOKUP(C1691,'Számlafizető(k) adatai'!$C$4:$D$203,2,0),"")</f>
        <v/>
      </c>
      <c r="E1691" s="55" t="str">
        <f>_xlfn.IFNA(VLOOKUP(C1691,'Számlafizető(k) adatai'!$C$4:$M$203,11,0),"")</f>
        <v/>
      </c>
      <c r="F1691" s="178"/>
      <c r="G1691" s="178"/>
      <c r="H1691" s="178"/>
      <c r="I1691" s="55" t="str">
        <f>IF(F1691="","",VLOOKUP(LEFT(F1691,5),'Technikai cellák'!B:C,2,0))</f>
        <v/>
      </c>
      <c r="J1691" s="55" t="str">
        <f>IF(F1691="","",VLOOKUP(I1691,'Technikai cellák'!$C$1:$D$12,2,0))</f>
        <v/>
      </c>
      <c r="K1691" s="179"/>
      <c r="L1691" s="67" t="str">
        <f t="shared" si="512"/>
        <v/>
      </c>
      <c r="M1691" s="68">
        <f t="shared" si="513"/>
        <v>0</v>
      </c>
      <c r="N1691" s="66">
        <f t="shared" si="514"/>
        <v>0</v>
      </c>
      <c r="O1691" s="152"/>
      <c r="P1691" s="172">
        <f t="shared" si="529"/>
        <v>0</v>
      </c>
      <c r="Q1691" s="69">
        <f t="shared" si="515"/>
        <v>0</v>
      </c>
      <c r="R1691" s="62">
        <f t="shared" si="516"/>
        <v>0</v>
      </c>
      <c r="S1691" s="153"/>
      <c r="T1691" s="118" t="str">
        <f t="shared" si="530"/>
        <v/>
      </c>
      <c r="U1691" s="154"/>
      <c r="V1691" s="154"/>
      <c r="W1691" s="154"/>
      <c r="X1691" s="154"/>
      <c r="Y1691" s="154"/>
      <c r="Z1691" s="154"/>
      <c r="AA1691" s="154"/>
      <c r="AB1691" s="154"/>
      <c r="AC1691" s="154"/>
      <c r="AD1691" s="154"/>
      <c r="AE1691" s="154"/>
      <c r="AF1691" s="154"/>
      <c r="AG1691" s="63">
        <f t="shared" si="517"/>
        <v>0</v>
      </c>
      <c r="AH1691" s="56">
        <f t="shared" si="518"/>
        <v>0</v>
      </c>
      <c r="AI1691" s="56">
        <f t="shared" si="519"/>
        <v>0</v>
      </c>
      <c r="AJ1691" s="56">
        <f t="shared" si="520"/>
        <v>0</v>
      </c>
      <c r="AK1691" s="56">
        <f t="shared" si="521"/>
        <v>0</v>
      </c>
      <c r="AL1691" s="56">
        <f t="shared" si="522"/>
        <v>0</v>
      </c>
      <c r="AM1691" s="56">
        <f t="shared" si="523"/>
        <v>0</v>
      </c>
      <c r="AN1691" s="56">
        <f t="shared" si="524"/>
        <v>0</v>
      </c>
      <c r="AO1691" s="56">
        <f t="shared" si="525"/>
        <v>0</v>
      </c>
      <c r="AP1691" s="56">
        <f t="shared" si="526"/>
        <v>0</v>
      </c>
      <c r="AQ1691" s="56">
        <f t="shared" si="527"/>
        <v>0</v>
      </c>
      <c r="AR1691" s="86">
        <f t="shared" si="528"/>
        <v>0</v>
      </c>
    </row>
    <row r="1692" spans="1:44" x14ac:dyDescent="0.25">
      <c r="A1692" s="178"/>
      <c r="B1692" s="55" t="str">
        <f>_xlfn.IFNA(VLOOKUP(A1692,'Ajánlatkérő(k) adatai'!$B$4:$C$205,2,0),"")</f>
        <v/>
      </c>
      <c r="C1692" s="178"/>
      <c r="D1692" s="55" t="str">
        <f>_xlfn.IFNA(VLOOKUP(C1692,'Számlafizető(k) adatai'!$C$4:$D$203,2,0),"")</f>
        <v/>
      </c>
      <c r="E1692" s="55" t="str">
        <f>_xlfn.IFNA(VLOOKUP(C1692,'Számlafizető(k) adatai'!$C$4:$M$203,11,0),"")</f>
        <v/>
      </c>
      <c r="F1692" s="178"/>
      <c r="G1692" s="178"/>
      <c r="H1692" s="178"/>
      <c r="I1692" s="55" t="str">
        <f>IF(F1692="","",VLOOKUP(LEFT(F1692,5),'Technikai cellák'!B:C,2,0))</f>
        <v/>
      </c>
      <c r="J1692" s="55" t="str">
        <f>IF(F1692="","",VLOOKUP(I1692,'Technikai cellák'!$C$1:$D$12,2,0))</f>
        <v/>
      </c>
      <c r="K1692" s="179"/>
      <c r="L1692" s="67" t="str">
        <f t="shared" si="512"/>
        <v/>
      </c>
      <c r="M1692" s="68">
        <f t="shared" si="513"/>
        <v>0</v>
      </c>
      <c r="N1692" s="66">
        <f t="shared" si="514"/>
        <v>0</v>
      </c>
      <c r="O1692" s="152"/>
      <c r="P1692" s="172">
        <f t="shared" si="529"/>
        <v>0</v>
      </c>
      <c r="Q1692" s="69">
        <f t="shared" si="515"/>
        <v>0</v>
      </c>
      <c r="R1692" s="62">
        <f t="shared" si="516"/>
        <v>0</v>
      </c>
      <c r="S1692" s="153"/>
      <c r="T1692" s="118" t="str">
        <f t="shared" si="530"/>
        <v/>
      </c>
      <c r="U1692" s="154"/>
      <c r="V1692" s="154"/>
      <c r="W1692" s="154"/>
      <c r="X1692" s="154"/>
      <c r="Y1692" s="154"/>
      <c r="Z1692" s="154"/>
      <c r="AA1692" s="154"/>
      <c r="AB1692" s="154"/>
      <c r="AC1692" s="154"/>
      <c r="AD1692" s="154"/>
      <c r="AE1692" s="154"/>
      <c r="AF1692" s="154"/>
      <c r="AG1692" s="63">
        <f t="shared" si="517"/>
        <v>0</v>
      </c>
      <c r="AH1692" s="56">
        <f t="shared" si="518"/>
        <v>0</v>
      </c>
      <c r="AI1692" s="56">
        <f t="shared" si="519"/>
        <v>0</v>
      </c>
      <c r="AJ1692" s="56">
        <f t="shared" si="520"/>
        <v>0</v>
      </c>
      <c r="AK1692" s="56">
        <f t="shared" si="521"/>
        <v>0</v>
      </c>
      <c r="AL1692" s="56">
        <f t="shared" si="522"/>
        <v>0</v>
      </c>
      <c r="AM1692" s="56">
        <f t="shared" si="523"/>
        <v>0</v>
      </c>
      <c r="AN1692" s="56">
        <f t="shared" si="524"/>
        <v>0</v>
      </c>
      <c r="AO1692" s="56">
        <f t="shared" si="525"/>
        <v>0</v>
      </c>
      <c r="AP1692" s="56">
        <f t="shared" si="526"/>
        <v>0</v>
      </c>
      <c r="AQ1692" s="56">
        <f t="shared" si="527"/>
        <v>0</v>
      </c>
      <c r="AR1692" s="86">
        <f t="shared" si="528"/>
        <v>0</v>
      </c>
    </row>
    <row r="1693" spans="1:44" x14ac:dyDescent="0.25">
      <c r="A1693" s="178"/>
      <c r="B1693" s="55" t="str">
        <f>_xlfn.IFNA(VLOOKUP(A1693,'Ajánlatkérő(k) adatai'!$B$4:$C$205,2,0),"")</f>
        <v/>
      </c>
      <c r="C1693" s="178"/>
      <c r="D1693" s="55" t="str">
        <f>_xlfn.IFNA(VLOOKUP(C1693,'Számlafizető(k) adatai'!$C$4:$D$203,2,0),"")</f>
        <v/>
      </c>
      <c r="E1693" s="55" t="str">
        <f>_xlfn.IFNA(VLOOKUP(C1693,'Számlafizető(k) adatai'!$C$4:$M$203,11,0),"")</f>
        <v/>
      </c>
      <c r="F1693" s="178"/>
      <c r="G1693" s="178"/>
      <c r="H1693" s="178"/>
      <c r="I1693" s="55" t="str">
        <f>IF(F1693="","",VLOOKUP(LEFT(F1693,5),'Technikai cellák'!B:C,2,0))</f>
        <v/>
      </c>
      <c r="J1693" s="55" t="str">
        <f>IF(F1693="","",VLOOKUP(I1693,'Technikai cellák'!$C$1:$D$12,2,0))</f>
        <v/>
      </c>
      <c r="K1693" s="179"/>
      <c r="L1693" s="67" t="str">
        <f t="shared" si="512"/>
        <v/>
      </c>
      <c r="M1693" s="68">
        <f t="shared" si="513"/>
        <v>0</v>
      </c>
      <c r="N1693" s="66">
        <f t="shared" si="514"/>
        <v>0</v>
      </c>
      <c r="O1693" s="152"/>
      <c r="P1693" s="172">
        <f t="shared" si="529"/>
        <v>0</v>
      </c>
      <c r="Q1693" s="69">
        <f t="shared" si="515"/>
        <v>0</v>
      </c>
      <c r="R1693" s="62">
        <f t="shared" si="516"/>
        <v>0</v>
      </c>
      <c r="S1693" s="153"/>
      <c r="T1693" s="118" t="str">
        <f t="shared" si="530"/>
        <v/>
      </c>
      <c r="U1693" s="154"/>
      <c r="V1693" s="154"/>
      <c r="W1693" s="154"/>
      <c r="X1693" s="154"/>
      <c r="Y1693" s="154"/>
      <c r="Z1693" s="154"/>
      <c r="AA1693" s="154"/>
      <c r="AB1693" s="154"/>
      <c r="AC1693" s="154"/>
      <c r="AD1693" s="154"/>
      <c r="AE1693" s="154"/>
      <c r="AF1693" s="154"/>
      <c r="AG1693" s="63">
        <f t="shared" si="517"/>
        <v>0</v>
      </c>
      <c r="AH1693" s="56">
        <f t="shared" si="518"/>
        <v>0</v>
      </c>
      <c r="AI1693" s="56">
        <f t="shared" si="519"/>
        <v>0</v>
      </c>
      <c r="AJ1693" s="56">
        <f t="shared" si="520"/>
        <v>0</v>
      </c>
      <c r="AK1693" s="56">
        <f t="shared" si="521"/>
        <v>0</v>
      </c>
      <c r="AL1693" s="56">
        <f t="shared" si="522"/>
        <v>0</v>
      </c>
      <c r="AM1693" s="56">
        <f t="shared" si="523"/>
        <v>0</v>
      </c>
      <c r="AN1693" s="56">
        <f t="shared" si="524"/>
        <v>0</v>
      </c>
      <c r="AO1693" s="56">
        <f t="shared" si="525"/>
        <v>0</v>
      </c>
      <c r="AP1693" s="56">
        <f t="shared" si="526"/>
        <v>0</v>
      </c>
      <c r="AQ1693" s="56">
        <f t="shared" si="527"/>
        <v>0</v>
      </c>
      <c r="AR1693" s="86">
        <f t="shared" si="528"/>
        <v>0</v>
      </c>
    </row>
    <row r="1694" spans="1:44" x14ac:dyDescent="0.25">
      <c r="A1694" s="178"/>
      <c r="B1694" s="55" t="str">
        <f>_xlfn.IFNA(VLOOKUP(A1694,'Ajánlatkérő(k) adatai'!$B$4:$C$205,2,0),"")</f>
        <v/>
      </c>
      <c r="C1694" s="178"/>
      <c r="D1694" s="55" t="str">
        <f>_xlfn.IFNA(VLOOKUP(C1694,'Számlafizető(k) adatai'!$C$4:$D$203,2,0),"")</f>
        <v/>
      </c>
      <c r="E1694" s="55" t="str">
        <f>_xlfn.IFNA(VLOOKUP(C1694,'Számlafizető(k) adatai'!$C$4:$M$203,11,0),"")</f>
        <v/>
      </c>
      <c r="F1694" s="178"/>
      <c r="G1694" s="178"/>
      <c r="H1694" s="178"/>
      <c r="I1694" s="55" t="str">
        <f>IF(F1694="","",VLOOKUP(LEFT(F1694,5),'Technikai cellák'!B:C,2,0))</f>
        <v/>
      </c>
      <c r="J1694" s="55" t="str">
        <f>IF(F1694="","",VLOOKUP(I1694,'Technikai cellák'!$C$1:$D$12,2,0))</f>
        <v/>
      </c>
      <c r="K1694" s="179"/>
      <c r="L1694" s="67" t="str">
        <f t="shared" si="512"/>
        <v/>
      </c>
      <c r="M1694" s="68">
        <f t="shared" si="513"/>
        <v>0</v>
      </c>
      <c r="N1694" s="66">
        <f t="shared" si="514"/>
        <v>0</v>
      </c>
      <c r="O1694" s="152"/>
      <c r="P1694" s="172">
        <f t="shared" si="529"/>
        <v>0</v>
      </c>
      <c r="Q1694" s="69">
        <f t="shared" si="515"/>
        <v>0</v>
      </c>
      <c r="R1694" s="62">
        <f t="shared" si="516"/>
        <v>0</v>
      </c>
      <c r="S1694" s="153"/>
      <c r="T1694" s="118" t="str">
        <f t="shared" si="530"/>
        <v/>
      </c>
      <c r="U1694" s="154"/>
      <c r="V1694" s="154"/>
      <c r="W1694" s="154"/>
      <c r="X1694" s="154"/>
      <c r="Y1694" s="154"/>
      <c r="Z1694" s="154"/>
      <c r="AA1694" s="154"/>
      <c r="AB1694" s="154"/>
      <c r="AC1694" s="154"/>
      <c r="AD1694" s="154"/>
      <c r="AE1694" s="154"/>
      <c r="AF1694" s="154"/>
      <c r="AG1694" s="63">
        <f t="shared" si="517"/>
        <v>0</v>
      </c>
      <c r="AH1694" s="56">
        <f t="shared" si="518"/>
        <v>0</v>
      </c>
      <c r="AI1694" s="56">
        <f t="shared" si="519"/>
        <v>0</v>
      </c>
      <c r="AJ1694" s="56">
        <f t="shared" si="520"/>
        <v>0</v>
      </c>
      <c r="AK1694" s="56">
        <f t="shared" si="521"/>
        <v>0</v>
      </c>
      <c r="AL1694" s="56">
        <f t="shared" si="522"/>
        <v>0</v>
      </c>
      <c r="AM1694" s="56">
        <f t="shared" si="523"/>
        <v>0</v>
      </c>
      <c r="AN1694" s="56">
        <f t="shared" si="524"/>
        <v>0</v>
      </c>
      <c r="AO1694" s="56">
        <f t="shared" si="525"/>
        <v>0</v>
      </c>
      <c r="AP1694" s="56">
        <f t="shared" si="526"/>
        <v>0</v>
      </c>
      <c r="AQ1694" s="56">
        <f t="shared" si="527"/>
        <v>0</v>
      </c>
      <c r="AR1694" s="86">
        <f t="shared" si="528"/>
        <v>0</v>
      </c>
    </row>
    <row r="1695" spans="1:44" x14ac:dyDescent="0.25">
      <c r="A1695" s="178"/>
      <c r="B1695" s="55" t="str">
        <f>_xlfn.IFNA(VLOOKUP(A1695,'Ajánlatkérő(k) adatai'!$B$4:$C$205,2,0),"")</f>
        <v/>
      </c>
      <c r="C1695" s="178"/>
      <c r="D1695" s="55" t="str">
        <f>_xlfn.IFNA(VLOOKUP(C1695,'Számlafizető(k) adatai'!$C$4:$D$203,2,0),"")</f>
        <v/>
      </c>
      <c r="E1695" s="55" t="str">
        <f>_xlfn.IFNA(VLOOKUP(C1695,'Számlafizető(k) adatai'!$C$4:$M$203,11,0),"")</f>
        <v/>
      </c>
      <c r="F1695" s="178"/>
      <c r="G1695" s="178"/>
      <c r="H1695" s="178"/>
      <c r="I1695" s="55" t="str">
        <f>IF(F1695="","",VLOOKUP(LEFT(F1695,5),'Technikai cellák'!B:C,2,0))</f>
        <v/>
      </c>
      <c r="J1695" s="55" t="str">
        <f>IF(F1695="","",VLOOKUP(I1695,'Technikai cellák'!$C$1:$D$12,2,0))</f>
        <v/>
      </c>
      <c r="K1695" s="179"/>
      <c r="L1695" s="67" t="str">
        <f t="shared" si="512"/>
        <v/>
      </c>
      <c r="M1695" s="68">
        <f t="shared" si="513"/>
        <v>0</v>
      </c>
      <c r="N1695" s="66">
        <f t="shared" si="514"/>
        <v>0</v>
      </c>
      <c r="O1695" s="152"/>
      <c r="P1695" s="172">
        <f t="shared" si="529"/>
        <v>0</v>
      </c>
      <c r="Q1695" s="69">
        <f t="shared" si="515"/>
        <v>0</v>
      </c>
      <c r="R1695" s="62">
        <f t="shared" si="516"/>
        <v>0</v>
      </c>
      <c r="S1695" s="153"/>
      <c r="T1695" s="118" t="str">
        <f t="shared" si="530"/>
        <v/>
      </c>
      <c r="U1695" s="154"/>
      <c r="V1695" s="154"/>
      <c r="W1695" s="154"/>
      <c r="X1695" s="154"/>
      <c r="Y1695" s="154"/>
      <c r="Z1695" s="154"/>
      <c r="AA1695" s="154"/>
      <c r="AB1695" s="154"/>
      <c r="AC1695" s="154"/>
      <c r="AD1695" s="154"/>
      <c r="AE1695" s="154"/>
      <c r="AF1695" s="154"/>
      <c r="AG1695" s="63">
        <f t="shared" si="517"/>
        <v>0</v>
      </c>
      <c r="AH1695" s="56">
        <f t="shared" si="518"/>
        <v>0</v>
      </c>
      <c r="AI1695" s="56">
        <f t="shared" si="519"/>
        <v>0</v>
      </c>
      <c r="AJ1695" s="56">
        <f t="shared" si="520"/>
        <v>0</v>
      </c>
      <c r="AK1695" s="56">
        <f t="shared" si="521"/>
        <v>0</v>
      </c>
      <c r="AL1695" s="56">
        <f t="shared" si="522"/>
        <v>0</v>
      </c>
      <c r="AM1695" s="56">
        <f t="shared" si="523"/>
        <v>0</v>
      </c>
      <c r="AN1695" s="56">
        <f t="shared" si="524"/>
        <v>0</v>
      </c>
      <c r="AO1695" s="56">
        <f t="shared" si="525"/>
        <v>0</v>
      </c>
      <c r="AP1695" s="56">
        <f t="shared" si="526"/>
        <v>0</v>
      </c>
      <c r="AQ1695" s="56">
        <f t="shared" si="527"/>
        <v>0</v>
      </c>
      <c r="AR1695" s="86">
        <f t="shared" si="528"/>
        <v>0</v>
      </c>
    </row>
    <row r="1696" spans="1:44" x14ac:dyDescent="0.25">
      <c r="A1696" s="178"/>
      <c r="B1696" s="55" t="str">
        <f>_xlfn.IFNA(VLOOKUP(A1696,'Ajánlatkérő(k) adatai'!$B$4:$C$205,2,0),"")</f>
        <v/>
      </c>
      <c r="C1696" s="178"/>
      <c r="D1696" s="55" t="str">
        <f>_xlfn.IFNA(VLOOKUP(C1696,'Számlafizető(k) adatai'!$C$4:$D$203,2,0),"")</f>
        <v/>
      </c>
      <c r="E1696" s="55" t="str">
        <f>_xlfn.IFNA(VLOOKUP(C1696,'Számlafizető(k) adatai'!$C$4:$M$203,11,0),"")</f>
        <v/>
      </c>
      <c r="F1696" s="178"/>
      <c r="G1696" s="178"/>
      <c r="H1696" s="178"/>
      <c r="I1696" s="55" t="str">
        <f>IF(F1696="","",VLOOKUP(LEFT(F1696,5),'Technikai cellák'!B:C,2,0))</f>
        <v/>
      </c>
      <c r="J1696" s="55" t="str">
        <f>IF(F1696="","",VLOOKUP(I1696,'Technikai cellák'!$C$1:$D$12,2,0))</f>
        <v/>
      </c>
      <c r="K1696" s="179"/>
      <c r="L1696" s="67" t="str">
        <f t="shared" si="512"/>
        <v/>
      </c>
      <c r="M1696" s="68">
        <f t="shared" si="513"/>
        <v>0</v>
      </c>
      <c r="N1696" s="66">
        <f t="shared" si="514"/>
        <v>0</v>
      </c>
      <c r="O1696" s="152"/>
      <c r="P1696" s="172">
        <f t="shared" si="529"/>
        <v>0</v>
      </c>
      <c r="Q1696" s="69">
        <f t="shared" si="515"/>
        <v>0</v>
      </c>
      <c r="R1696" s="62">
        <f t="shared" si="516"/>
        <v>0</v>
      </c>
      <c r="S1696" s="153"/>
      <c r="T1696" s="118" t="str">
        <f t="shared" si="530"/>
        <v/>
      </c>
      <c r="U1696" s="154"/>
      <c r="V1696" s="154"/>
      <c r="W1696" s="154"/>
      <c r="X1696" s="154"/>
      <c r="Y1696" s="154"/>
      <c r="Z1696" s="154"/>
      <c r="AA1696" s="154"/>
      <c r="AB1696" s="154"/>
      <c r="AC1696" s="154"/>
      <c r="AD1696" s="154"/>
      <c r="AE1696" s="154"/>
      <c r="AF1696" s="154"/>
      <c r="AG1696" s="63">
        <f t="shared" si="517"/>
        <v>0</v>
      </c>
      <c r="AH1696" s="56">
        <f t="shared" si="518"/>
        <v>0</v>
      </c>
      <c r="AI1696" s="56">
        <f t="shared" si="519"/>
        <v>0</v>
      </c>
      <c r="AJ1696" s="56">
        <f t="shared" si="520"/>
        <v>0</v>
      </c>
      <c r="AK1696" s="56">
        <f t="shared" si="521"/>
        <v>0</v>
      </c>
      <c r="AL1696" s="56">
        <f t="shared" si="522"/>
        <v>0</v>
      </c>
      <c r="AM1696" s="56">
        <f t="shared" si="523"/>
        <v>0</v>
      </c>
      <c r="AN1696" s="56">
        <f t="shared" si="524"/>
        <v>0</v>
      </c>
      <c r="AO1696" s="56">
        <f t="shared" si="525"/>
        <v>0</v>
      </c>
      <c r="AP1696" s="56">
        <f t="shared" si="526"/>
        <v>0</v>
      </c>
      <c r="AQ1696" s="56">
        <f t="shared" si="527"/>
        <v>0</v>
      </c>
      <c r="AR1696" s="86">
        <f t="shared" si="528"/>
        <v>0</v>
      </c>
    </row>
    <row r="1697" spans="1:44" x14ac:dyDescent="0.25">
      <c r="A1697" s="178"/>
      <c r="B1697" s="55" t="str">
        <f>_xlfn.IFNA(VLOOKUP(A1697,'Ajánlatkérő(k) adatai'!$B$4:$C$205,2,0),"")</f>
        <v/>
      </c>
      <c r="C1697" s="178"/>
      <c r="D1697" s="55" t="str">
        <f>_xlfn.IFNA(VLOOKUP(C1697,'Számlafizető(k) adatai'!$C$4:$D$203,2,0),"")</f>
        <v/>
      </c>
      <c r="E1697" s="55" t="str">
        <f>_xlfn.IFNA(VLOOKUP(C1697,'Számlafizető(k) adatai'!$C$4:$M$203,11,0),"")</f>
        <v/>
      </c>
      <c r="F1697" s="178"/>
      <c r="G1697" s="178"/>
      <c r="H1697" s="178"/>
      <c r="I1697" s="55" t="str">
        <f>IF(F1697="","",VLOOKUP(LEFT(F1697,5),'Technikai cellák'!B:C,2,0))</f>
        <v/>
      </c>
      <c r="J1697" s="55" t="str">
        <f>IF(F1697="","",VLOOKUP(I1697,'Technikai cellák'!$C$1:$D$12,2,0))</f>
        <v/>
      </c>
      <c r="K1697" s="179"/>
      <c r="L1697" s="67" t="str">
        <f t="shared" si="512"/>
        <v/>
      </c>
      <c r="M1697" s="68">
        <f t="shared" si="513"/>
        <v>0</v>
      </c>
      <c r="N1697" s="66">
        <f t="shared" si="514"/>
        <v>0</v>
      </c>
      <c r="O1697" s="152"/>
      <c r="P1697" s="172">
        <f t="shared" si="529"/>
        <v>0</v>
      </c>
      <c r="Q1697" s="69">
        <f t="shared" si="515"/>
        <v>0</v>
      </c>
      <c r="R1697" s="62">
        <f t="shared" si="516"/>
        <v>0</v>
      </c>
      <c r="S1697" s="153"/>
      <c r="T1697" s="118" t="str">
        <f t="shared" si="530"/>
        <v/>
      </c>
      <c r="U1697" s="154"/>
      <c r="V1697" s="154"/>
      <c r="W1697" s="154"/>
      <c r="X1697" s="154"/>
      <c r="Y1697" s="154"/>
      <c r="Z1697" s="154"/>
      <c r="AA1697" s="154"/>
      <c r="AB1697" s="154"/>
      <c r="AC1697" s="154"/>
      <c r="AD1697" s="154"/>
      <c r="AE1697" s="154"/>
      <c r="AF1697" s="154"/>
      <c r="AG1697" s="63">
        <f t="shared" si="517"/>
        <v>0</v>
      </c>
      <c r="AH1697" s="56">
        <f t="shared" si="518"/>
        <v>0</v>
      </c>
      <c r="AI1697" s="56">
        <f t="shared" si="519"/>
        <v>0</v>
      </c>
      <c r="AJ1697" s="56">
        <f t="shared" si="520"/>
        <v>0</v>
      </c>
      <c r="AK1697" s="56">
        <f t="shared" si="521"/>
        <v>0</v>
      </c>
      <c r="AL1697" s="56">
        <f t="shared" si="522"/>
        <v>0</v>
      </c>
      <c r="AM1697" s="56">
        <f t="shared" si="523"/>
        <v>0</v>
      </c>
      <c r="AN1697" s="56">
        <f t="shared" si="524"/>
        <v>0</v>
      </c>
      <c r="AO1697" s="56">
        <f t="shared" si="525"/>
        <v>0</v>
      </c>
      <c r="AP1697" s="56">
        <f t="shared" si="526"/>
        <v>0</v>
      </c>
      <c r="AQ1697" s="56">
        <f t="shared" si="527"/>
        <v>0</v>
      </c>
      <c r="AR1697" s="86">
        <f t="shared" si="528"/>
        <v>0</v>
      </c>
    </row>
    <row r="1698" spans="1:44" x14ac:dyDescent="0.25">
      <c r="A1698" s="178"/>
      <c r="B1698" s="55" t="str">
        <f>_xlfn.IFNA(VLOOKUP(A1698,'Ajánlatkérő(k) adatai'!$B$4:$C$205,2,0),"")</f>
        <v/>
      </c>
      <c r="C1698" s="178"/>
      <c r="D1698" s="55" t="str">
        <f>_xlfn.IFNA(VLOOKUP(C1698,'Számlafizető(k) adatai'!$C$4:$D$203,2,0),"")</f>
        <v/>
      </c>
      <c r="E1698" s="55" t="str">
        <f>_xlfn.IFNA(VLOOKUP(C1698,'Számlafizető(k) adatai'!$C$4:$M$203,11,0),"")</f>
        <v/>
      </c>
      <c r="F1698" s="178"/>
      <c r="G1698" s="178"/>
      <c r="H1698" s="178"/>
      <c r="I1698" s="55" t="str">
        <f>IF(F1698="","",VLOOKUP(LEFT(F1698,5),'Technikai cellák'!B:C,2,0))</f>
        <v/>
      </c>
      <c r="J1698" s="55" t="str">
        <f>IF(F1698="","",VLOOKUP(I1698,'Technikai cellák'!$C$1:$D$12,2,0))</f>
        <v/>
      </c>
      <c r="K1698" s="179"/>
      <c r="L1698" s="67" t="str">
        <f t="shared" si="512"/>
        <v/>
      </c>
      <c r="M1698" s="68">
        <f t="shared" si="513"/>
        <v>0</v>
      </c>
      <c r="N1698" s="66">
        <f t="shared" si="514"/>
        <v>0</v>
      </c>
      <c r="O1698" s="152"/>
      <c r="P1698" s="172">
        <f t="shared" si="529"/>
        <v>0</v>
      </c>
      <c r="Q1698" s="69">
        <f t="shared" si="515"/>
        <v>0</v>
      </c>
      <c r="R1698" s="62">
        <f t="shared" si="516"/>
        <v>0</v>
      </c>
      <c r="S1698" s="153"/>
      <c r="T1698" s="118" t="str">
        <f t="shared" si="530"/>
        <v/>
      </c>
      <c r="U1698" s="154"/>
      <c r="V1698" s="154"/>
      <c r="W1698" s="154"/>
      <c r="X1698" s="154"/>
      <c r="Y1698" s="154"/>
      <c r="Z1698" s="154"/>
      <c r="AA1698" s="154"/>
      <c r="AB1698" s="154"/>
      <c r="AC1698" s="154"/>
      <c r="AD1698" s="154"/>
      <c r="AE1698" s="154"/>
      <c r="AF1698" s="154"/>
      <c r="AG1698" s="63">
        <f t="shared" si="517"/>
        <v>0</v>
      </c>
      <c r="AH1698" s="56">
        <f t="shared" si="518"/>
        <v>0</v>
      </c>
      <c r="AI1698" s="56">
        <f t="shared" si="519"/>
        <v>0</v>
      </c>
      <c r="AJ1698" s="56">
        <f t="shared" si="520"/>
        <v>0</v>
      </c>
      <c r="AK1698" s="56">
        <f t="shared" si="521"/>
        <v>0</v>
      </c>
      <c r="AL1698" s="56">
        <f t="shared" si="522"/>
        <v>0</v>
      </c>
      <c r="AM1698" s="56">
        <f t="shared" si="523"/>
        <v>0</v>
      </c>
      <c r="AN1698" s="56">
        <f t="shared" si="524"/>
        <v>0</v>
      </c>
      <c r="AO1698" s="56">
        <f t="shared" si="525"/>
        <v>0</v>
      </c>
      <c r="AP1698" s="56">
        <f t="shared" si="526"/>
        <v>0</v>
      </c>
      <c r="AQ1698" s="56">
        <f t="shared" si="527"/>
        <v>0</v>
      </c>
      <c r="AR1698" s="86">
        <f t="shared" si="528"/>
        <v>0</v>
      </c>
    </row>
    <row r="1699" spans="1:44" x14ac:dyDescent="0.25">
      <c r="A1699" s="178"/>
      <c r="B1699" s="55" t="str">
        <f>_xlfn.IFNA(VLOOKUP(A1699,'Ajánlatkérő(k) adatai'!$B$4:$C$205,2,0),"")</f>
        <v/>
      </c>
      <c r="C1699" s="178"/>
      <c r="D1699" s="55" t="str">
        <f>_xlfn.IFNA(VLOOKUP(C1699,'Számlafizető(k) adatai'!$C$4:$D$203,2,0),"")</f>
        <v/>
      </c>
      <c r="E1699" s="55" t="str">
        <f>_xlfn.IFNA(VLOOKUP(C1699,'Számlafizető(k) adatai'!$C$4:$M$203,11,0),"")</f>
        <v/>
      </c>
      <c r="F1699" s="178"/>
      <c r="G1699" s="178"/>
      <c r="H1699" s="178"/>
      <c r="I1699" s="55" t="str">
        <f>IF(F1699="","",VLOOKUP(LEFT(F1699,5),'Technikai cellák'!B:C,2,0))</f>
        <v/>
      </c>
      <c r="J1699" s="55" t="str">
        <f>IF(F1699="","",VLOOKUP(I1699,'Technikai cellák'!$C$1:$D$12,2,0))</f>
        <v/>
      </c>
      <c r="K1699" s="179"/>
      <c r="L1699" s="67" t="str">
        <f t="shared" si="512"/>
        <v/>
      </c>
      <c r="M1699" s="68">
        <f t="shared" si="513"/>
        <v>0</v>
      </c>
      <c r="N1699" s="66">
        <f t="shared" si="514"/>
        <v>0</v>
      </c>
      <c r="O1699" s="152"/>
      <c r="P1699" s="172">
        <f t="shared" si="529"/>
        <v>0</v>
      </c>
      <c r="Q1699" s="69">
        <f t="shared" si="515"/>
        <v>0</v>
      </c>
      <c r="R1699" s="62">
        <f t="shared" si="516"/>
        <v>0</v>
      </c>
      <c r="S1699" s="153"/>
      <c r="T1699" s="118" t="str">
        <f t="shared" si="530"/>
        <v/>
      </c>
      <c r="U1699" s="154"/>
      <c r="V1699" s="154"/>
      <c r="W1699" s="154"/>
      <c r="X1699" s="154"/>
      <c r="Y1699" s="154"/>
      <c r="Z1699" s="154"/>
      <c r="AA1699" s="154"/>
      <c r="AB1699" s="154"/>
      <c r="AC1699" s="154"/>
      <c r="AD1699" s="154"/>
      <c r="AE1699" s="154"/>
      <c r="AF1699" s="154"/>
      <c r="AG1699" s="63">
        <f t="shared" si="517"/>
        <v>0</v>
      </c>
      <c r="AH1699" s="56">
        <f t="shared" si="518"/>
        <v>0</v>
      </c>
      <c r="AI1699" s="56">
        <f t="shared" si="519"/>
        <v>0</v>
      </c>
      <c r="AJ1699" s="56">
        <f t="shared" si="520"/>
        <v>0</v>
      </c>
      <c r="AK1699" s="56">
        <f t="shared" si="521"/>
        <v>0</v>
      </c>
      <c r="AL1699" s="56">
        <f t="shared" si="522"/>
        <v>0</v>
      </c>
      <c r="AM1699" s="56">
        <f t="shared" si="523"/>
        <v>0</v>
      </c>
      <c r="AN1699" s="56">
        <f t="shared" si="524"/>
        <v>0</v>
      </c>
      <c r="AO1699" s="56">
        <f t="shared" si="525"/>
        <v>0</v>
      </c>
      <c r="AP1699" s="56">
        <f t="shared" si="526"/>
        <v>0</v>
      </c>
      <c r="AQ1699" s="56">
        <f t="shared" si="527"/>
        <v>0</v>
      </c>
      <c r="AR1699" s="86">
        <f t="shared" si="528"/>
        <v>0</v>
      </c>
    </row>
    <row r="1700" spans="1:44" x14ac:dyDescent="0.25">
      <c r="A1700" s="178"/>
      <c r="B1700" s="55" t="str">
        <f>_xlfn.IFNA(VLOOKUP(A1700,'Ajánlatkérő(k) adatai'!$B$4:$C$205,2,0),"")</f>
        <v/>
      </c>
      <c r="C1700" s="178"/>
      <c r="D1700" s="55" t="str">
        <f>_xlfn.IFNA(VLOOKUP(C1700,'Számlafizető(k) adatai'!$C$4:$D$203,2,0),"")</f>
        <v/>
      </c>
      <c r="E1700" s="55" t="str">
        <f>_xlfn.IFNA(VLOOKUP(C1700,'Számlafizető(k) adatai'!$C$4:$M$203,11,0),"")</f>
        <v/>
      </c>
      <c r="F1700" s="178"/>
      <c r="G1700" s="178"/>
      <c r="H1700" s="178"/>
      <c r="I1700" s="55" t="str">
        <f>IF(F1700="","",VLOOKUP(LEFT(F1700,5),'Technikai cellák'!B:C,2,0))</f>
        <v/>
      </c>
      <c r="J1700" s="55" t="str">
        <f>IF(F1700="","",VLOOKUP(I1700,'Technikai cellák'!$C$1:$D$12,2,0))</f>
        <v/>
      </c>
      <c r="K1700" s="179"/>
      <c r="L1700" s="67" t="str">
        <f t="shared" si="512"/>
        <v/>
      </c>
      <c r="M1700" s="68">
        <f t="shared" si="513"/>
        <v>0</v>
      </c>
      <c r="N1700" s="66">
        <f t="shared" si="514"/>
        <v>0</v>
      </c>
      <c r="O1700" s="152"/>
      <c r="P1700" s="172">
        <f t="shared" si="529"/>
        <v>0</v>
      </c>
      <c r="Q1700" s="69">
        <f t="shared" si="515"/>
        <v>0</v>
      </c>
      <c r="R1700" s="62">
        <f t="shared" si="516"/>
        <v>0</v>
      </c>
      <c r="S1700" s="153"/>
      <c r="T1700" s="118" t="str">
        <f t="shared" si="530"/>
        <v/>
      </c>
      <c r="U1700" s="154"/>
      <c r="V1700" s="154"/>
      <c r="W1700" s="154"/>
      <c r="X1700" s="154"/>
      <c r="Y1700" s="154"/>
      <c r="Z1700" s="154"/>
      <c r="AA1700" s="154"/>
      <c r="AB1700" s="154"/>
      <c r="AC1700" s="154"/>
      <c r="AD1700" s="154"/>
      <c r="AE1700" s="154"/>
      <c r="AF1700" s="154"/>
      <c r="AG1700" s="63">
        <f t="shared" si="517"/>
        <v>0</v>
      </c>
      <c r="AH1700" s="56">
        <f t="shared" si="518"/>
        <v>0</v>
      </c>
      <c r="AI1700" s="56">
        <f t="shared" si="519"/>
        <v>0</v>
      </c>
      <c r="AJ1700" s="56">
        <f t="shared" si="520"/>
        <v>0</v>
      </c>
      <c r="AK1700" s="56">
        <f t="shared" si="521"/>
        <v>0</v>
      </c>
      <c r="AL1700" s="56">
        <f t="shared" si="522"/>
        <v>0</v>
      </c>
      <c r="AM1700" s="56">
        <f t="shared" si="523"/>
        <v>0</v>
      </c>
      <c r="AN1700" s="56">
        <f t="shared" si="524"/>
        <v>0</v>
      </c>
      <c r="AO1700" s="56">
        <f t="shared" si="525"/>
        <v>0</v>
      </c>
      <c r="AP1700" s="56">
        <f t="shared" si="526"/>
        <v>0</v>
      </c>
      <c r="AQ1700" s="56">
        <f t="shared" si="527"/>
        <v>0</v>
      </c>
      <c r="AR1700" s="86">
        <f t="shared" si="528"/>
        <v>0</v>
      </c>
    </row>
    <row r="1701" spans="1:44" x14ac:dyDescent="0.25">
      <c r="A1701" s="178"/>
      <c r="B1701" s="55" t="str">
        <f>_xlfn.IFNA(VLOOKUP(A1701,'Ajánlatkérő(k) adatai'!$B$4:$C$205,2,0),"")</f>
        <v/>
      </c>
      <c r="C1701" s="178"/>
      <c r="D1701" s="55" t="str">
        <f>_xlfn.IFNA(VLOOKUP(C1701,'Számlafizető(k) adatai'!$C$4:$D$203,2,0),"")</f>
        <v/>
      </c>
      <c r="E1701" s="55" t="str">
        <f>_xlfn.IFNA(VLOOKUP(C1701,'Számlafizető(k) adatai'!$C$4:$M$203,11,0),"")</f>
        <v/>
      </c>
      <c r="F1701" s="178"/>
      <c r="G1701" s="178"/>
      <c r="H1701" s="178"/>
      <c r="I1701" s="55" t="str">
        <f>IF(F1701="","",VLOOKUP(LEFT(F1701,5),'Technikai cellák'!B:C,2,0))</f>
        <v/>
      </c>
      <c r="J1701" s="55" t="str">
        <f>IF(F1701="","",VLOOKUP(I1701,'Technikai cellák'!$C$1:$D$12,2,0))</f>
        <v/>
      </c>
      <c r="K1701" s="179"/>
      <c r="L1701" s="67" t="str">
        <f t="shared" si="512"/>
        <v/>
      </c>
      <c r="M1701" s="68">
        <f t="shared" si="513"/>
        <v>0</v>
      </c>
      <c r="N1701" s="66">
        <f t="shared" si="514"/>
        <v>0</v>
      </c>
      <c r="O1701" s="152"/>
      <c r="P1701" s="172">
        <f t="shared" si="529"/>
        <v>0</v>
      </c>
      <c r="Q1701" s="69">
        <f t="shared" si="515"/>
        <v>0</v>
      </c>
      <c r="R1701" s="62">
        <f t="shared" si="516"/>
        <v>0</v>
      </c>
      <c r="S1701" s="153"/>
      <c r="T1701" s="118" t="str">
        <f t="shared" si="530"/>
        <v/>
      </c>
      <c r="U1701" s="154"/>
      <c r="V1701" s="154"/>
      <c r="W1701" s="154"/>
      <c r="X1701" s="154"/>
      <c r="Y1701" s="154"/>
      <c r="Z1701" s="154"/>
      <c r="AA1701" s="154"/>
      <c r="AB1701" s="154"/>
      <c r="AC1701" s="154"/>
      <c r="AD1701" s="154"/>
      <c r="AE1701" s="154"/>
      <c r="AF1701" s="154"/>
      <c r="AG1701" s="63">
        <f t="shared" si="517"/>
        <v>0</v>
      </c>
      <c r="AH1701" s="56">
        <f t="shared" si="518"/>
        <v>0</v>
      </c>
      <c r="AI1701" s="56">
        <f t="shared" si="519"/>
        <v>0</v>
      </c>
      <c r="AJ1701" s="56">
        <f t="shared" si="520"/>
        <v>0</v>
      </c>
      <c r="AK1701" s="56">
        <f t="shared" si="521"/>
        <v>0</v>
      </c>
      <c r="AL1701" s="56">
        <f t="shared" si="522"/>
        <v>0</v>
      </c>
      <c r="AM1701" s="56">
        <f t="shared" si="523"/>
        <v>0</v>
      </c>
      <c r="AN1701" s="56">
        <f t="shared" si="524"/>
        <v>0</v>
      </c>
      <c r="AO1701" s="56">
        <f t="shared" si="525"/>
        <v>0</v>
      </c>
      <c r="AP1701" s="56">
        <f t="shared" si="526"/>
        <v>0</v>
      </c>
      <c r="AQ1701" s="56">
        <f t="shared" si="527"/>
        <v>0</v>
      </c>
      <c r="AR1701" s="86">
        <f t="shared" si="528"/>
        <v>0</v>
      </c>
    </row>
    <row r="1702" spans="1:44" x14ac:dyDescent="0.25">
      <c r="A1702" s="178"/>
      <c r="B1702" s="55" t="str">
        <f>_xlfn.IFNA(VLOOKUP(A1702,'Ajánlatkérő(k) adatai'!$B$4:$C$205,2,0),"")</f>
        <v/>
      </c>
      <c r="C1702" s="178"/>
      <c r="D1702" s="55" t="str">
        <f>_xlfn.IFNA(VLOOKUP(C1702,'Számlafizető(k) adatai'!$C$4:$D$203,2,0),"")</f>
        <v/>
      </c>
      <c r="E1702" s="55" t="str">
        <f>_xlfn.IFNA(VLOOKUP(C1702,'Számlafizető(k) adatai'!$C$4:$M$203,11,0),"")</f>
        <v/>
      </c>
      <c r="F1702" s="178"/>
      <c r="G1702" s="178"/>
      <c r="H1702" s="178"/>
      <c r="I1702" s="55" t="str">
        <f>IF(F1702="","",VLOOKUP(LEFT(F1702,5),'Technikai cellák'!B:C,2,0))</f>
        <v/>
      </c>
      <c r="J1702" s="55" t="str">
        <f>IF(F1702="","",VLOOKUP(I1702,'Technikai cellák'!$C$1:$D$12,2,0))</f>
        <v/>
      </c>
      <c r="K1702" s="179"/>
      <c r="L1702" s="67" t="str">
        <f t="shared" si="512"/>
        <v/>
      </c>
      <c r="M1702" s="68">
        <f t="shared" si="513"/>
        <v>0</v>
      </c>
      <c r="N1702" s="66">
        <f t="shared" si="514"/>
        <v>0</v>
      </c>
      <c r="O1702" s="152"/>
      <c r="P1702" s="172">
        <f t="shared" si="529"/>
        <v>0</v>
      </c>
      <c r="Q1702" s="69">
        <f t="shared" si="515"/>
        <v>0</v>
      </c>
      <c r="R1702" s="62">
        <f t="shared" si="516"/>
        <v>0</v>
      </c>
      <c r="S1702" s="153"/>
      <c r="T1702" s="118" t="str">
        <f t="shared" si="530"/>
        <v/>
      </c>
      <c r="U1702" s="154"/>
      <c r="V1702" s="154"/>
      <c r="W1702" s="154"/>
      <c r="X1702" s="154"/>
      <c r="Y1702" s="154"/>
      <c r="Z1702" s="154"/>
      <c r="AA1702" s="154"/>
      <c r="AB1702" s="154"/>
      <c r="AC1702" s="154"/>
      <c r="AD1702" s="154"/>
      <c r="AE1702" s="154"/>
      <c r="AF1702" s="154"/>
      <c r="AG1702" s="63">
        <f t="shared" si="517"/>
        <v>0</v>
      </c>
      <c r="AH1702" s="56">
        <f t="shared" si="518"/>
        <v>0</v>
      </c>
      <c r="AI1702" s="56">
        <f t="shared" si="519"/>
        <v>0</v>
      </c>
      <c r="AJ1702" s="56">
        <f t="shared" si="520"/>
        <v>0</v>
      </c>
      <c r="AK1702" s="56">
        <f t="shared" si="521"/>
        <v>0</v>
      </c>
      <c r="AL1702" s="56">
        <f t="shared" si="522"/>
        <v>0</v>
      </c>
      <c r="AM1702" s="56">
        <f t="shared" si="523"/>
        <v>0</v>
      </c>
      <c r="AN1702" s="56">
        <f t="shared" si="524"/>
        <v>0</v>
      </c>
      <c r="AO1702" s="56">
        <f t="shared" si="525"/>
        <v>0</v>
      </c>
      <c r="AP1702" s="56">
        <f t="shared" si="526"/>
        <v>0</v>
      </c>
      <c r="AQ1702" s="56">
        <f t="shared" si="527"/>
        <v>0</v>
      </c>
      <c r="AR1702" s="86">
        <f t="shared" si="528"/>
        <v>0</v>
      </c>
    </row>
    <row r="1703" spans="1:44" x14ac:dyDescent="0.25">
      <c r="A1703" s="178"/>
      <c r="B1703" s="55" t="str">
        <f>_xlfn.IFNA(VLOOKUP(A1703,'Ajánlatkérő(k) adatai'!$B$4:$C$205,2,0),"")</f>
        <v/>
      </c>
      <c r="C1703" s="178"/>
      <c r="D1703" s="55" t="str">
        <f>_xlfn.IFNA(VLOOKUP(C1703,'Számlafizető(k) adatai'!$C$4:$D$203,2,0),"")</f>
        <v/>
      </c>
      <c r="E1703" s="55" t="str">
        <f>_xlfn.IFNA(VLOOKUP(C1703,'Számlafizető(k) adatai'!$C$4:$M$203,11,0),"")</f>
        <v/>
      </c>
      <c r="F1703" s="178"/>
      <c r="G1703" s="178"/>
      <c r="H1703" s="178"/>
      <c r="I1703" s="55" t="str">
        <f>IF(F1703="","",VLOOKUP(LEFT(F1703,5),'Technikai cellák'!B:C,2,0))</f>
        <v/>
      </c>
      <c r="J1703" s="55" t="str">
        <f>IF(F1703="","",VLOOKUP(I1703,'Technikai cellák'!$C$1:$D$12,2,0))</f>
        <v/>
      </c>
      <c r="K1703" s="179"/>
      <c r="L1703" s="67" t="str">
        <f t="shared" si="512"/>
        <v/>
      </c>
      <c r="M1703" s="68">
        <f t="shared" si="513"/>
        <v>0</v>
      </c>
      <c r="N1703" s="66">
        <f t="shared" si="514"/>
        <v>0</v>
      </c>
      <c r="O1703" s="152"/>
      <c r="P1703" s="172">
        <f t="shared" si="529"/>
        <v>0</v>
      </c>
      <c r="Q1703" s="69">
        <f t="shared" si="515"/>
        <v>0</v>
      </c>
      <c r="R1703" s="62">
        <f t="shared" si="516"/>
        <v>0</v>
      </c>
      <c r="S1703" s="153"/>
      <c r="T1703" s="118" t="str">
        <f t="shared" si="530"/>
        <v/>
      </c>
      <c r="U1703" s="154"/>
      <c r="V1703" s="154"/>
      <c r="W1703" s="154"/>
      <c r="X1703" s="154"/>
      <c r="Y1703" s="154"/>
      <c r="Z1703" s="154"/>
      <c r="AA1703" s="154"/>
      <c r="AB1703" s="154"/>
      <c r="AC1703" s="154"/>
      <c r="AD1703" s="154"/>
      <c r="AE1703" s="154"/>
      <c r="AF1703" s="154"/>
      <c r="AG1703" s="63">
        <f t="shared" si="517"/>
        <v>0</v>
      </c>
      <c r="AH1703" s="56">
        <f t="shared" si="518"/>
        <v>0</v>
      </c>
      <c r="AI1703" s="56">
        <f t="shared" si="519"/>
        <v>0</v>
      </c>
      <c r="AJ1703" s="56">
        <f t="shared" si="520"/>
        <v>0</v>
      </c>
      <c r="AK1703" s="56">
        <f t="shared" si="521"/>
        <v>0</v>
      </c>
      <c r="AL1703" s="56">
        <f t="shared" si="522"/>
        <v>0</v>
      </c>
      <c r="AM1703" s="56">
        <f t="shared" si="523"/>
        <v>0</v>
      </c>
      <c r="AN1703" s="56">
        <f t="shared" si="524"/>
        <v>0</v>
      </c>
      <c r="AO1703" s="56">
        <f t="shared" si="525"/>
        <v>0</v>
      </c>
      <c r="AP1703" s="56">
        <f t="shared" si="526"/>
        <v>0</v>
      </c>
      <c r="AQ1703" s="56">
        <f t="shared" si="527"/>
        <v>0</v>
      </c>
      <c r="AR1703" s="86">
        <f t="shared" si="528"/>
        <v>0</v>
      </c>
    </row>
    <row r="1704" spans="1:44" x14ac:dyDescent="0.25">
      <c r="A1704" s="178"/>
      <c r="B1704" s="55" t="str">
        <f>_xlfn.IFNA(VLOOKUP(A1704,'Ajánlatkérő(k) adatai'!$B$4:$C$205,2,0),"")</f>
        <v/>
      </c>
      <c r="C1704" s="178"/>
      <c r="D1704" s="55" t="str">
        <f>_xlfn.IFNA(VLOOKUP(C1704,'Számlafizető(k) adatai'!$C$4:$D$203,2,0),"")</f>
        <v/>
      </c>
      <c r="E1704" s="55" t="str">
        <f>_xlfn.IFNA(VLOOKUP(C1704,'Számlafizető(k) adatai'!$C$4:$M$203,11,0),"")</f>
        <v/>
      </c>
      <c r="F1704" s="178"/>
      <c r="G1704" s="178"/>
      <c r="H1704" s="178"/>
      <c r="I1704" s="55" t="str">
        <f>IF(F1704="","",VLOOKUP(LEFT(F1704,5),'Technikai cellák'!B:C,2,0))</f>
        <v/>
      </c>
      <c r="J1704" s="55" t="str">
        <f>IF(F1704="","",VLOOKUP(I1704,'Technikai cellák'!$C$1:$D$12,2,0))</f>
        <v/>
      </c>
      <c r="K1704" s="179"/>
      <c r="L1704" s="67" t="str">
        <f t="shared" si="512"/>
        <v/>
      </c>
      <c r="M1704" s="68">
        <f t="shared" si="513"/>
        <v>0</v>
      </c>
      <c r="N1704" s="66">
        <f t="shared" si="514"/>
        <v>0</v>
      </c>
      <c r="O1704" s="152"/>
      <c r="P1704" s="172">
        <f t="shared" si="529"/>
        <v>0</v>
      </c>
      <c r="Q1704" s="69">
        <f t="shared" si="515"/>
        <v>0</v>
      </c>
      <c r="R1704" s="62">
        <f t="shared" si="516"/>
        <v>0</v>
      </c>
      <c r="S1704" s="153"/>
      <c r="T1704" s="118" t="str">
        <f t="shared" si="530"/>
        <v/>
      </c>
      <c r="U1704" s="154"/>
      <c r="V1704" s="154"/>
      <c r="W1704" s="154"/>
      <c r="X1704" s="154"/>
      <c r="Y1704" s="154"/>
      <c r="Z1704" s="154"/>
      <c r="AA1704" s="154"/>
      <c r="AB1704" s="154"/>
      <c r="AC1704" s="154"/>
      <c r="AD1704" s="154"/>
      <c r="AE1704" s="154"/>
      <c r="AF1704" s="154"/>
      <c r="AG1704" s="63">
        <f t="shared" si="517"/>
        <v>0</v>
      </c>
      <c r="AH1704" s="56">
        <f t="shared" si="518"/>
        <v>0</v>
      </c>
      <c r="AI1704" s="56">
        <f t="shared" si="519"/>
        <v>0</v>
      </c>
      <c r="AJ1704" s="56">
        <f t="shared" si="520"/>
        <v>0</v>
      </c>
      <c r="AK1704" s="56">
        <f t="shared" si="521"/>
        <v>0</v>
      </c>
      <c r="AL1704" s="56">
        <f t="shared" si="522"/>
        <v>0</v>
      </c>
      <c r="AM1704" s="56">
        <f t="shared" si="523"/>
        <v>0</v>
      </c>
      <c r="AN1704" s="56">
        <f t="shared" si="524"/>
        <v>0</v>
      </c>
      <c r="AO1704" s="56">
        <f t="shared" si="525"/>
        <v>0</v>
      </c>
      <c r="AP1704" s="56">
        <f t="shared" si="526"/>
        <v>0</v>
      </c>
      <c r="AQ1704" s="56">
        <f t="shared" si="527"/>
        <v>0</v>
      </c>
      <c r="AR1704" s="86">
        <f t="shared" si="528"/>
        <v>0</v>
      </c>
    </row>
    <row r="1705" spans="1:44" x14ac:dyDescent="0.25">
      <c r="A1705" s="178"/>
      <c r="B1705" s="55" t="str">
        <f>_xlfn.IFNA(VLOOKUP(A1705,'Ajánlatkérő(k) adatai'!$B$4:$C$205,2,0),"")</f>
        <v/>
      </c>
      <c r="C1705" s="178"/>
      <c r="D1705" s="55" t="str">
        <f>_xlfn.IFNA(VLOOKUP(C1705,'Számlafizető(k) adatai'!$C$4:$D$203,2,0),"")</f>
        <v/>
      </c>
      <c r="E1705" s="55" t="str">
        <f>_xlfn.IFNA(VLOOKUP(C1705,'Számlafizető(k) adatai'!$C$4:$M$203,11,0),"")</f>
        <v/>
      </c>
      <c r="F1705" s="178"/>
      <c r="G1705" s="178"/>
      <c r="H1705" s="178"/>
      <c r="I1705" s="55" t="str">
        <f>IF(F1705="","",VLOOKUP(LEFT(F1705,5),'Technikai cellák'!B:C,2,0))</f>
        <v/>
      </c>
      <c r="J1705" s="55" t="str">
        <f>IF(F1705="","",VLOOKUP(I1705,'Technikai cellák'!$C$1:$D$12,2,0))</f>
        <v/>
      </c>
      <c r="K1705" s="179"/>
      <c r="L1705" s="67" t="str">
        <f t="shared" si="512"/>
        <v/>
      </c>
      <c r="M1705" s="68">
        <f t="shared" si="513"/>
        <v>0</v>
      </c>
      <c r="N1705" s="66">
        <f t="shared" si="514"/>
        <v>0</v>
      </c>
      <c r="O1705" s="152"/>
      <c r="P1705" s="172">
        <f t="shared" si="529"/>
        <v>0</v>
      </c>
      <c r="Q1705" s="69">
        <f t="shared" si="515"/>
        <v>0</v>
      </c>
      <c r="R1705" s="62">
        <f t="shared" si="516"/>
        <v>0</v>
      </c>
      <c r="S1705" s="153"/>
      <c r="T1705" s="118" t="str">
        <f t="shared" si="530"/>
        <v/>
      </c>
      <c r="U1705" s="154"/>
      <c r="V1705" s="154"/>
      <c r="W1705" s="154"/>
      <c r="X1705" s="154"/>
      <c r="Y1705" s="154"/>
      <c r="Z1705" s="154"/>
      <c r="AA1705" s="154"/>
      <c r="AB1705" s="154"/>
      <c r="AC1705" s="154"/>
      <c r="AD1705" s="154"/>
      <c r="AE1705" s="154"/>
      <c r="AF1705" s="154"/>
      <c r="AG1705" s="63">
        <f t="shared" si="517"/>
        <v>0</v>
      </c>
      <c r="AH1705" s="56">
        <f t="shared" si="518"/>
        <v>0</v>
      </c>
      <c r="AI1705" s="56">
        <f t="shared" si="519"/>
        <v>0</v>
      </c>
      <c r="AJ1705" s="56">
        <f t="shared" si="520"/>
        <v>0</v>
      </c>
      <c r="AK1705" s="56">
        <f t="shared" si="521"/>
        <v>0</v>
      </c>
      <c r="AL1705" s="56">
        <f t="shared" si="522"/>
        <v>0</v>
      </c>
      <c r="AM1705" s="56">
        <f t="shared" si="523"/>
        <v>0</v>
      </c>
      <c r="AN1705" s="56">
        <f t="shared" si="524"/>
        <v>0</v>
      </c>
      <c r="AO1705" s="56">
        <f t="shared" si="525"/>
        <v>0</v>
      </c>
      <c r="AP1705" s="56">
        <f t="shared" si="526"/>
        <v>0</v>
      </c>
      <c r="AQ1705" s="56">
        <f t="shared" si="527"/>
        <v>0</v>
      </c>
      <c r="AR1705" s="86">
        <f t="shared" si="528"/>
        <v>0</v>
      </c>
    </row>
    <row r="1706" spans="1:44" x14ac:dyDescent="0.25">
      <c r="A1706" s="178"/>
      <c r="B1706" s="55" t="str">
        <f>_xlfn.IFNA(VLOOKUP(A1706,'Ajánlatkérő(k) adatai'!$B$4:$C$205,2,0),"")</f>
        <v/>
      </c>
      <c r="C1706" s="178"/>
      <c r="D1706" s="55" t="str">
        <f>_xlfn.IFNA(VLOOKUP(C1706,'Számlafizető(k) adatai'!$C$4:$D$203,2,0),"")</f>
        <v/>
      </c>
      <c r="E1706" s="55" t="str">
        <f>_xlfn.IFNA(VLOOKUP(C1706,'Számlafizető(k) adatai'!$C$4:$M$203,11,0),"")</f>
        <v/>
      </c>
      <c r="F1706" s="178"/>
      <c r="G1706" s="178"/>
      <c r="H1706" s="178"/>
      <c r="I1706" s="55" t="str">
        <f>IF(F1706="","",VLOOKUP(LEFT(F1706,5),'Technikai cellák'!B:C,2,0))</f>
        <v/>
      </c>
      <c r="J1706" s="55" t="str">
        <f>IF(F1706="","",VLOOKUP(I1706,'Technikai cellák'!$C$1:$D$12,2,0))</f>
        <v/>
      </c>
      <c r="K1706" s="179"/>
      <c r="L1706" s="67" t="str">
        <f t="shared" si="512"/>
        <v/>
      </c>
      <c r="M1706" s="68">
        <f t="shared" si="513"/>
        <v>0</v>
      </c>
      <c r="N1706" s="66">
        <f t="shared" si="514"/>
        <v>0</v>
      </c>
      <c r="O1706" s="152"/>
      <c r="P1706" s="172">
        <f t="shared" si="529"/>
        <v>0</v>
      </c>
      <c r="Q1706" s="69">
        <f t="shared" si="515"/>
        <v>0</v>
      </c>
      <c r="R1706" s="62">
        <f t="shared" si="516"/>
        <v>0</v>
      </c>
      <c r="S1706" s="153"/>
      <c r="T1706" s="118" t="str">
        <f t="shared" si="530"/>
        <v/>
      </c>
      <c r="U1706" s="154"/>
      <c r="V1706" s="154"/>
      <c r="W1706" s="154"/>
      <c r="X1706" s="154"/>
      <c r="Y1706" s="154"/>
      <c r="Z1706" s="154"/>
      <c r="AA1706" s="154"/>
      <c r="AB1706" s="154"/>
      <c r="AC1706" s="154"/>
      <c r="AD1706" s="154"/>
      <c r="AE1706" s="154"/>
      <c r="AF1706" s="154"/>
      <c r="AG1706" s="63">
        <f t="shared" si="517"/>
        <v>0</v>
      </c>
      <c r="AH1706" s="56">
        <f t="shared" si="518"/>
        <v>0</v>
      </c>
      <c r="AI1706" s="56">
        <f t="shared" si="519"/>
        <v>0</v>
      </c>
      <c r="AJ1706" s="56">
        <f t="shared" si="520"/>
        <v>0</v>
      </c>
      <c r="AK1706" s="56">
        <f t="shared" si="521"/>
        <v>0</v>
      </c>
      <c r="AL1706" s="56">
        <f t="shared" si="522"/>
        <v>0</v>
      </c>
      <c r="AM1706" s="56">
        <f t="shared" si="523"/>
        <v>0</v>
      </c>
      <c r="AN1706" s="56">
        <f t="shared" si="524"/>
        <v>0</v>
      </c>
      <c r="AO1706" s="56">
        <f t="shared" si="525"/>
        <v>0</v>
      </c>
      <c r="AP1706" s="56">
        <f t="shared" si="526"/>
        <v>0</v>
      </c>
      <c r="AQ1706" s="56">
        <f t="shared" si="527"/>
        <v>0</v>
      </c>
      <c r="AR1706" s="86">
        <f t="shared" si="528"/>
        <v>0</v>
      </c>
    </row>
    <row r="1707" spans="1:44" x14ac:dyDescent="0.25">
      <c r="A1707" s="178"/>
      <c r="B1707" s="55" t="str">
        <f>_xlfn.IFNA(VLOOKUP(A1707,'Ajánlatkérő(k) adatai'!$B$4:$C$205,2,0),"")</f>
        <v/>
      </c>
      <c r="C1707" s="178"/>
      <c r="D1707" s="55" t="str">
        <f>_xlfn.IFNA(VLOOKUP(C1707,'Számlafizető(k) adatai'!$C$4:$D$203,2,0),"")</f>
        <v/>
      </c>
      <c r="E1707" s="55" t="str">
        <f>_xlfn.IFNA(VLOOKUP(C1707,'Számlafizető(k) adatai'!$C$4:$M$203,11,0),"")</f>
        <v/>
      </c>
      <c r="F1707" s="178"/>
      <c r="G1707" s="178"/>
      <c r="H1707" s="178"/>
      <c r="I1707" s="55" t="str">
        <f>IF(F1707="","",VLOOKUP(LEFT(F1707,5),'Technikai cellák'!B:C,2,0))</f>
        <v/>
      </c>
      <c r="J1707" s="55" t="str">
        <f>IF(F1707="","",VLOOKUP(I1707,'Technikai cellák'!$C$1:$D$12,2,0))</f>
        <v/>
      </c>
      <c r="K1707" s="179"/>
      <c r="L1707" s="67" t="str">
        <f t="shared" si="512"/>
        <v/>
      </c>
      <c r="M1707" s="68">
        <f t="shared" si="513"/>
        <v>0</v>
      </c>
      <c r="N1707" s="66">
        <f t="shared" si="514"/>
        <v>0</v>
      </c>
      <c r="O1707" s="152"/>
      <c r="P1707" s="172">
        <f t="shared" si="529"/>
        <v>0</v>
      </c>
      <c r="Q1707" s="69">
        <f t="shared" si="515"/>
        <v>0</v>
      </c>
      <c r="R1707" s="62">
        <f t="shared" si="516"/>
        <v>0</v>
      </c>
      <c r="S1707" s="153"/>
      <c r="T1707" s="118" t="str">
        <f t="shared" si="530"/>
        <v/>
      </c>
      <c r="U1707" s="154"/>
      <c r="V1707" s="154"/>
      <c r="W1707" s="154"/>
      <c r="X1707" s="154"/>
      <c r="Y1707" s="154"/>
      <c r="Z1707" s="154"/>
      <c r="AA1707" s="154"/>
      <c r="AB1707" s="154"/>
      <c r="AC1707" s="154"/>
      <c r="AD1707" s="154"/>
      <c r="AE1707" s="154"/>
      <c r="AF1707" s="154"/>
      <c r="AG1707" s="63">
        <f t="shared" si="517"/>
        <v>0</v>
      </c>
      <c r="AH1707" s="56">
        <f t="shared" si="518"/>
        <v>0</v>
      </c>
      <c r="AI1707" s="56">
        <f t="shared" si="519"/>
        <v>0</v>
      </c>
      <c r="AJ1707" s="56">
        <f t="shared" si="520"/>
        <v>0</v>
      </c>
      <c r="AK1707" s="56">
        <f t="shared" si="521"/>
        <v>0</v>
      </c>
      <c r="AL1707" s="56">
        <f t="shared" si="522"/>
        <v>0</v>
      </c>
      <c r="AM1707" s="56">
        <f t="shared" si="523"/>
        <v>0</v>
      </c>
      <c r="AN1707" s="56">
        <f t="shared" si="524"/>
        <v>0</v>
      </c>
      <c r="AO1707" s="56">
        <f t="shared" si="525"/>
        <v>0</v>
      </c>
      <c r="AP1707" s="56">
        <f t="shared" si="526"/>
        <v>0</v>
      </c>
      <c r="AQ1707" s="56">
        <f t="shared" si="527"/>
        <v>0</v>
      </c>
      <c r="AR1707" s="86">
        <f t="shared" si="528"/>
        <v>0</v>
      </c>
    </row>
    <row r="1708" spans="1:44" x14ac:dyDescent="0.25">
      <c r="A1708" s="178"/>
      <c r="B1708" s="55" t="str">
        <f>_xlfn.IFNA(VLOOKUP(A1708,'Ajánlatkérő(k) adatai'!$B$4:$C$205,2,0),"")</f>
        <v/>
      </c>
      <c r="C1708" s="178"/>
      <c r="D1708" s="55" t="str">
        <f>_xlfn.IFNA(VLOOKUP(C1708,'Számlafizető(k) adatai'!$C$4:$D$203,2,0),"")</f>
        <v/>
      </c>
      <c r="E1708" s="55" t="str">
        <f>_xlfn.IFNA(VLOOKUP(C1708,'Számlafizető(k) adatai'!$C$4:$M$203,11,0),"")</f>
        <v/>
      </c>
      <c r="F1708" s="178"/>
      <c r="G1708" s="178"/>
      <c r="H1708" s="178"/>
      <c r="I1708" s="55" t="str">
        <f>IF(F1708="","",VLOOKUP(LEFT(F1708,5),'Technikai cellák'!B:C,2,0))</f>
        <v/>
      </c>
      <c r="J1708" s="55" t="str">
        <f>IF(F1708="","",VLOOKUP(I1708,'Technikai cellák'!$C$1:$D$12,2,0))</f>
        <v/>
      </c>
      <c r="K1708" s="179"/>
      <c r="L1708" s="67" t="str">
        <f t="shared" si="512"/>
        <v/>
      </c>
      <c r="M1708" s="68">
        <f t="shared" si="513"/>
        <v>0</v>
      </c>
      <c r="N1708" s="66">
        <f t="shared" si="514"/>
        <v>0</v>
      </c>
      <c r="O1708" s="152"/>
      <c r="P1708" s="172">
        <f t="shared" si="529"/>
        <v>0</v>
      </c>
      <c r="Q1708" s="69">
        <f t="shared" si="515"/>
        <v>0</v>
      </c>
      <c r="R1708" s="62">
        <f t="shared" si="516"/>
        <v>0</v>
      </c>
      <c r="S1708" s="153"/>
      <c r="T1708" s="118" t="str">
        <f t="shared" si="530"/>
        <v/>
      </c>
      <c r="U1708" s="154"/>
      <c r="V1708" s="154"/>
      <c r="W1708" s="154"/>
      <c r="X1708" s="154"/>
      <c r="Y1708" s="154"/>
      <c r="Z1708" s="154"/>
      <c r="AA1708" s="154"/>
      <c r="AB1708" s="154"/>
      <c r="AC1708" s="154"/>
      <c r="AD1708" s="154"/>
      <c r="AE1708" s="154"/>
      <c r="AF1708" s="154"/>
      <c r="AG1708" s="63">
        <f t="shared" si="517"/>
        <v>0</v>
      </c>
      <c r="AH1708" s="56">
        <f t="shared" si="518"/>
        <v>0</v>
      </c>
      <c r="AI1708" s="56">
        <f t="shared" si="519"/>
        <v>0</v>
      </c>
      <c r="AJ1708" s="56">
        <f t="shared" si="520"/>
        <v>0</v>
      </c>
      <c r="AK1708" s="56">
        <f t="shared" si="521"/>
        <v>0</v>
      </c>
      <c r="AL1708" s="56">
        <f t="shared" si="522"/>
        <v>0</v>
      </c>
      <c r="AM1708" s="56">
        <f t="shared" si="523"/>
        <v>0</v>
      </c>
      <c r="AN1708" s="56">
        <f t="shared" si="524"/>
        <v>0</v>
      </c>
      <c r="AO1708" s="56">
        <f t="shared" si="525"/>
        <v>0</v>
      </c>
      <c r="AP1708" s="56">
        <f t="shared" si="526"/>
        <v>0</v>
      </c>
      <c r="AQ1708" s="56">
        <f t="shared" si="527"/>
        <v>0</v>
      </c>
      <c r="AR1708" s="86">
        <f t="shared" si="528"/>
        <v>0</v>
      </c>
    </row>
    <row r="1709" spans="1:44" x14ac:dyDescent="0.25">
      <c r="A1709" s="178"/>
      <c r="B1709" s="55" t="str">
        <f>_xlfn.IFNA(VLOOKUP(A1709,'Ajánlatkérő(k) adatai'!$B$4:$C$205,2,0),"")</f>
        <v/>
      </c>
      <c r="C1709" s="178"/>
      <c r="D1709" s="55" t="str">
        <f>_xlfn.IFNA(VLOOKUP(C1709,'Számlafizető(k) adatai'!$C$4:$D$203,2,0),"")</f>
        <v/>
      </c>
      <c r="E1709" s="55" t="str">
        <f>_xlfn.IFNA(VLOOKUP(C1709,'Számlafizető(k) adatai'!$C$4:$M$203,11,0),"")</f>
        <v/>
      </c>
      <c r="F1709" s="178"/>
      <c r="G1709" s="178"/>
      <c r="H1709" s="178"/>
      <c r="I1709" s="55" t="str">
        <f>IF(F1709="","",VLOOKUP(LEFT(F1709,5),'Technikai cellák'!B:C,2,0))</f>
        <v/>
      </c>
      <c r="J1709" s="55" t="str">
        <f>IF(F1709="","",VLOOKUP(I1709,'Technikai cellák'!$C$1:$D$12,2,0))</f>
        <v/>
      </c>
      <c r="K1709" s="179"/>
      <c r="L1709" s="67" t="str">
        <f t="shared" si="512"/>
        <v/>
      </c>
      <c r="M1709" s="68">
        <f t="shared" si="513"/>
        <v>0</v>
      </c>
      <c r="N1709" s="66">
        <f t="shared" si="514"/>
        <v>0</v>
      </c>
      <c r="O1709" s="152"/>
      <c r="P1709" s="172">
        <f t="shared" si="529"/>
        <v>0</v>
      </c>
      <c r="Q1709" s="69">
        <f t="shared" si="515"/>
        <v>0</v>
      </c>
      <c r="R1709" s="62">
        <f t="shared" si="516"/>
        <v>0</v>
      </c>
      <c r="S1709" s="153"/>
      <c r="T1709" s="118" t="str">
        <f t="shared" si="530"/>
        <v/>
      </c>
      <c r="U1709" s="154"/>
      <c r="V1709" s="154"/>
      <c r="W1709" s="154"/>
      <c r="X1709" s="154"/>
      <c r="Y1709" s="154"/>
      <c r="Z1709" s="154"/>
      <c r="AA1709" s="154"/>
      <c r="AB1709" s="154"/>
      <c r="AC1709" s="154"/>
      <c r="AD1709" s="154"/>
      <c r="AE1709" s="154"/>
      <c r="AF1709" s="154"/>
      <c r="AG1709" s="63">
        <f t="shared" si="517"/>
        <v>0</v>
      </c>
      <c r="AH1709" s="56">
        <f t="shared" si="518"/>
        <v>0</v>
      </c>
      <c r="AI1709" s="56">
        <f t="shared" si="519"/>
        <v>0</v>
      </c>
      <c r="AJ1709" s="56">
        <f t="shared" si="520"/>
        <v>0</v>
      </c>
      <c r="AK1709" s="56">
        <f t="shared" si="521"/>
        <v>0</v>
      </c>
      <c r="AL1709" s="56">
        <f t="shared" si="522"/>
        <v>0</v>
      </c>
      <c r="AM1709" s="56">
        <f t="shared" si="523"/>
        <v>0</v>
      </c>
      <c r="AN1709" s="56">
        <f t="shared" si="524"/>
        <v>0</v>
      </c>
      <c r="AO1709" s="56">
        <f t="shared" si="525"/>
        <v>0</v>
      </c>
      <c r="AP1709" s="56">
        <f t="shared" si="526"/>
        <v>0</v>
      </c>
      <c r="AQ1709" s="56">
        <f t="shared" si="527"/>
        <v>0</v>
      </c>
      <c r="AR1709" s="86">
        <f t="shared" si="528"/>
        <v>0</v>
      </c>
    </row>
    <row r="1710" spans="1:44" x14ac:dyDescent="0.25">
      <c r="A1710" s="178"/>
      <c r="B1710" s="55" t="str">
        <f>_xlfn.IFNA(VLOOKUP(A1710,'Ajánlatkérő(k) adatai'!$B$4:$C$205,2,0),"")</f>
        <v/>
      </c>
      <c r="C1710" s="178"/>
      <c r="D1710" s="55" t="str">
        <f>_xlfn.IFNA(VLOOKUP(C1710,'Számlafizető(k) adatai'!$C$4:$D$203,2,0),"")</f>
        <v/>
      </c>
      <c r="E1710" s="55" t="str">
        <f>_xlfn.IFNA(VLOOKUP(C1710,'Számlafizető(k) adatai'!$C$4:$M$203,11,0),"")</f>
        <v/>
      </c>
      <c r="F1710" s="178"/>
      <c r="G1710" s="178"/>
      <c r="H1710" s="178"/>
      <c r="I1710" s="55" t="str">
        <f>IF(F1710="","",VLOOKUP(LEFT(F1710,5),'Technikai cellák'!B:C,2,0))</f>
        <v/>
      </c>
      <c r="J1710" s="55" t="str">
        <f>IF(F1710="","",VLOOKUP(I1710,'Technikai cellák'!$C$1:$D$12,2,0))</f>
        <v/>
      </c>
      <c r="K1710" s="179"/>
      <c r="L1710" s="67" t="str">
        <f t="shared" si="512"/>
        <v/>
      </c>
      <c r="M1710" s="68">
        <f t="shared" si="513"/>
        <v>0</v>
      </c>
      <c r="N1710" s="66">
        <f t="shared" si="514"/>
        <v>0</v>
      </c>
      <c r="O1710" s="152"/>
      <c r="P1710" s="172">
        <f t="shared" si="529"/>
        <v>0</v>
      </c>
      <c r="Q1710" s="69">
        <f t="shared" si="515"/>
        <v>0</v>
      </c>
      <c r="R1710" s="62">
        <f t="shared" si="516"/>
        <v>0</v>
      </c>
      <c r="S1710" s="153"/>
      <c r="T1710" s="118" t="str">
        <f t="shared" si="530"/>
        <v/>
      </c>
      <c r="U1710" s="154"/>
      <c r="V1710" s="154"/>
      <c r="W1710" s="154"/>
      <c r="X1710" s="154"/>
      <c r="Y1710" s="154"/>
      <c r="Z1710" s="154"/>
      <c r="AA1710" s="154"/>
      <c r="AB1710" s="154"/>
      <c r="AC1710" s="154"/>
      <c r="AD1710" s="154"/>
      <c r="AE1710" s="154"/>
      <c r="AF1710" s="154"/>
      <c r="AG1710" s="63">
        <f t="shared" si="517"/>
        <v>0</v>
      </c>
      <c r="AH1710" s="56">
        <f t="shared" si="518"/>
        <v>0</v>
      </c>
      <c r="AI1710" s="56">
        <f t="shared" si="519"/>
        <v>0</v>
      </c>
      <c r="AJ1710" s="56">
        <f t="shared" si="520"/>
        <v>0</v>
      </c>
      <c r="AK1710" s="56">
        <f t="shared" si="521"/>
        <v>0</v>
      </c>
      <c r="AL1710" s="56">
        <f t="shared" si="522"/>
        <v>0</v>
      </c>
      <c r="AM1710" s="56">
        <f t="shared" si="523"/>
        <v>0</v>
      </c>
      <c r="AN1710" s="56">
        <f t="shared" si="524"/>
        <v>0</v>
      </c>
      <c r="AO1710" s="56">
        <f t="shared" si="525"/>
        <v>0</v>
      </c>
      <c r="AP1710" s="56">
        <f t="shared" si="526"/>
        <v>0</v>
      </c>
      <c r="AQ1710" s="56">
        <f t="shared" si="527"/>
        <v>0</v>
      </c>
      <c r="AR1710" s="86">
        <f t="shared" si="528"/>
        <v>0</v>
      </c>
    </row>
    <row r="1711" spans="1:44" x14ac:dyDescent="0.25">
      <c r="A1711" s="178"/>
      <c r="B1711" s="55" t="str">
        <f>_xlfn.IFNA(VLOOKUP(A1711,'Ajánlatkérő(k) adatai'!$B$4:$C$205,2,0),"")</f>
        <v/>
      </c>
      <c r="C1711" s="178"/>
      <c r="D1711" s="55" t="str">
        <f>_xlfn.IFNA(VLOOKUP(C1711,'Számlafizető(k) adatai'!$C$4:$D$203,2,0),"")</f>
        <v/>
      </c>
      <c r="E1711" s="55" t="str">
        <f>_xlfn.IFNA(VLOOKUP(C1711,'Számlafizető(k) adatai'!$C$4:$M$203,11,0),"")</f>
        <v/>
      </c>
      <c r="F1711" s="178"/>
      <c r="G1711" s="178"/>
      <c r="H1711" s="178"/>
      <c r="I1711" s="55" t="str">
        <f>IF(F1711="","",VLOOKUP(LEFT(F1711,5),'Technikai cellák'!B:C,2,0))</f>
        <v/>
      </c>
      <c r="J1711" s="55" t="str">
        <f>IF(F1711="","",VLOOKUP(I1711,'Technikai cellák'!$C$1:$D$12,2,0))</f>
        <v/>
      </c>
      <c r="K1711" s="179"/>
      <c r="L1711" s="67" t="str">
        <f t="shared" si="512"/>
        <v/>
      </c>
      <c r="M1711" s="68">
        <f t="shared" si="513"/>
        <v>0</v>
      </c>
      <c r="N1711" s="66">
        <f t="shared" si="514"/>
        <v>0</v>
      </c>
      <c r="O1711" s="152"/>
      <c r="P1711" s="172">
        <f t="shared" si="529"/>
        <v>0</v>
      </c>
      <c r="Q1711" s="69">
        <f t="shared" si="515"/>
        <v>0</v>
      </c>
      <c r="R1711" s="62">
        <f t="shared" si="516"/>
        <v>0</v>
      </c>
      <c r="S1711" s="153"/>
      <c r="T1711" s="118" t="str">
        <f t="shared" si="530"/>
        <v/>
      </c>
      <c r="U1711" s="154"/>
      <c r="V1711" s="154"/>
      <c r="W1711" s="154"/>
      <c r="X1711" s="154"/>
      <c r="Y1711" s="154"/>
      <c r="Z1711" s="154"/>
      <c r="AA1711" s="154"/>
      <c r="AB1711" s="154"/>
      <c r="AC1711" s="154"/>
      <c r="AD1711" s="154"/>
      <c r="AE1711" s="154"/>
      <c r="AF1711" s="154"/>
      <c r="AG1711" s="63">
        <f t="shared" si="517"/>
        <v>0</v>
      </c>
      <c r="AH1711" s="56">
        <f t="shared" si="518"/>
        <v>0</v>
      </c>
      <c r="AI1711" s="56">
        <f t="shared" si="519"/>
        <v>0</v>
      </c>
      <c r="AJ1711" s="56">
        <f t="shared" si="520"/>
        <v>0</v>
      </c>
      <c r="AK1711" s="56">
        <f t="shared" si="521"/>
        <v>0</v>
      </c>
      <c r="AL1711" s="56">
        <f t="shared" si="522"/>
        <v>0</v>
      </c>
      <c r="AM1711" s="56">
        <f t="shared" si="523"/>
        <v>0</v>
      </c>
      <c r="AN1711" s="56">
        <f t="shared" si="524"/>
        <v>0</v>
      </c>
      <c r="AO1711" s="56">
        <f t="shared" si="525"/>
        <v>0</v>
      </c>
      <c r="AP1711" s="56">
        <f t="shared" si="526"/>
        <v>0</v>
      </c>
      <c r="AQ1711" s="56">
        <f t="shared" si="527"/>
        <v>0</v>
      </c>
      <c r="AR1711" s="86">
        <f t="shared" si="528"/>
        <v>0</v>
      </c>
    </row>
    <row r="1712" spans="1:44" x14ac:dyDescent="0.25">
      <c r="A1712" s="178"/>
      <c r="B1712" s="55" t="str">
        <f>_xlfn.IFNA(VLOOKUP(A1712,'Ajánlatkérő(k) adatai'!$B$4:$C$205,2,0),"")</f>
        <v/>
      </c>
      <c r="C1712" s="178"/>
      <c r="D1712" s="55" t="str">
        <f>_xlfn.IFNA(VLOOKUP(C1712,'Számlafizető(k) adatai'!$C$4:$D$203,2,0),"")</f>
        <v/>
      </c>
      <c r="E1712" s="55" t="str">
        <f>_xlfn.IFNA(VLOOKUP(C1712,'Számlafizető(k) adatai'!$C$4:$M$203,11,0),"")</f>
        <v/>
      </c>
      <c r="F1712" s="178"/>
      <c r="G1712" s="178"/>
      <c r="H1712" s="178"/>
      <c r="I1712" s="55" t="str">
        <f>IF(F1712="","",VLOOKUP(LEFT(F1712,5),'Technikai cellák'!B:C,2,0))</f>
        <v/>
      </c>
      <c r="J1712" s="55" t="str">
        <f>IF(F1712="","",VLOOKUP(I1712,'Technikai cellák'!$C$1:$D$12,2,0))</f>
        <v/>
      </c>
      <c r="K1712" s="179"/>
      <c r="L1712" s="67" t="str">
        <f t="shared" si="512"/>
        <v/>
      </c>
      <c r="M1712" s="68">
        <f t="shared" si="513"/>
        <v>0</v>
      </c>
      <c r="N1712" s="66">
        <f t="shared" si="514"/>
        <v>0</v>
      </c>
      <c r="O1712" s="152"/>
      <c r="P1712" s="172">
        <f t="shared" si="529"/>
        <v>0</v>
      </c>
      <c r="Q1712" s="69">
        <f t="shared" si="515"/>
        <v>0</v>
      </c>
      <c r="R1712" s="62">
        <f t="shared" si="516"/>
        <v>0</v>
      </c>
      <c r="S1712" s="153"/>
      <c r="T1712" s="118" t="str">
        <f t="shared" si="530"/>
        <v/>
      </c>
      <c r="U1712" s="154"/>
      <c r="V1712" s="154"/>
      <c r="W1712" s="154"/>
      <c r="X1712" s="154"/>
      <c r="Y1712" s="154"/>
      <c r="Z1712" s="154"/>
      <c r="AA1712" s="154"/>
      <c r="AB1712" s="154"/>
      <c r="AC1712" s="154"/>
      <c r="AD1712" s="154"/>
      <c r="AE1712" s="154"/>
      <c r="AF1712" s="154"/>
      <c r="AG1712" s="63">
        <f t="shared" si="517"/>
        <v>0</v>
      </c>
      <c r="AH1712" s="56">
        <f t="shared" si="518"/>
        <v>0</v>
      </c>
      <c r="AI1712" s="56">
        <f t="shared" si="519"/>
        <v>0</v>
      </c>
      <c r="AJ1712" s="56">
        <f t="shared" si="520"/>
        <v>0</v>
      </c>
      <c r="AK1712" s="56">
        <f t="shared" si="521"/>
        <v>0</v>
      </c>
      <c r="AL1712" s="56">
        <f t="shared" si="522"/>
        <v>0</v>
      </c>
      <c r="AM1712" s="56">
        <f t="shared" si="523"/>
        <v>0</v>
      </c>
      <c r="AN1712" s="56">
        <f t="shared" si="524"/>
        <v>0</v>
      </c>
      <c r="AO1712" s="56">
        <f t="shared" si="525"/>
        <v>0</v>
      </c>
      <c r="AP1712" s="56">
        <f t="shared" si="526"/>
        <v>0</v>
      </c>
      <c r="AQ1712" s="56">
        <f t="shared" si="527"/>
        <v>0</v>
      </c>
      <c r="AR1712" s="86">
        <f t="shared" si="528"/>
        <v>0</v>
      </c>
    </row>
    <row r="1713" spans="1:44" x14ac:dyDescent="0.25">
      <c r="A1713" s="178"/>
      <c r="B1713" s="55" t="str">
        <f>_xlfn.IFNA(VLOOKUP(A1713,'Ajánlatkérő(k) adatai'!$B$4:$C$205,2,0),"")</f>
        <v/>
      </c>
      <c r="C1713" s="178"/>
      <c r="D1713" s="55" t="str">
        <f>_xlfn.IFNA(VLOOKUP(C1713,'Számlafizető(k) adatai'!$C$4:$D$203,2,0),"")</f>
        <v/>
      </c>
      <c r="E1713" s="55" t="str">
        <f>_xlfn.IFNA(VLOOKUP(C1713,'Számlafizető(k) adatai'!$C$4:$M$203,11,0),"")</f>
        <v/>
      </c>
      <c r="F1713" s="178"/>
      <c r="G1713" s="178"/>
      <c r="H1713" s="178"/>
      <c r="I1713" s="55" t="str">
        <f>IF(F1713="","",VLOOKUP(LEFT(F1713,5),'Technikai cellák'!B:C,2,0))</f>
        <v/>
      </c>
      <c r="J1713" s="55" t="str">
        <f>IF(F1713="","",VLOOKUP(I1713,'Technikai cellák'!$C$1:$D$12,2,0))</f>
        <v/>
      </c>
      <c r="K1713" s="179"/>
      <c r="L1713" s="67" t="str">
        <f t="shared" si="512"/>
        <v/>
      </c>
      <c r="M1713" s="68">
        <f t="shared" si="513"/>
        <v>0</v>
      </c>
      <c r="N1713" s="66">
        <f t="shared" si="514"/>
        <v>0</v>
      </c>
      <c r="O1713" s="152"/>
      <c r="P1713" s="172">
        <f t="shared" si="529"/>
        <v>0</v>
      </c>
      <c r="Q1713" s="69">
        <f t="shared" si="515"/>
        <v>0</v>
      </c>
      <c r="R1713" s="62">
        <f t="shared" si="516"/>
        <v>0</v>
      </c>
      <c r="S1713" s="153"/>
      <c r="T1713" s="118" t="str">
        <f t="shared" si="530"/>
        <v/>
      </c>
      <c r="U1713" s="154"/>
      <c r="V1713" s="154"/>
      <c r="W1713" s="154"/>
      <c r="X1713" s="154"/>
      <c r="Y1713" s="154"/>
      <c r="Z1713" s="154"/>
      <c r="AA1713" s="154"/>
      <c r="AB1713" s="154"/>
      <c r="AC1713" s="154"/>
      <c r="AD1713" s="154"/>
      <c r="AE1713" s="154"/>
      <c r="AF1713" s="154"/>
      <c r="AG1713" s="63">
        <f t="shared" si="517"/>
        <v>0</v>
      </c>
      <c r="AH1713" s="56">
        <f t="shared" si="518"/>
        <v>0</v>
      </c>
      <c r="AI1713" s="56">
        <f t="shared" si="519"/>
        <v>0</v>
      </c>
      <c r="AJ1713" s="56">
        <f t="shared" si="520"/>
        <v>0</v>
      </c>
      <c r="AK1713" s="56">
        <f t="shared" si="521"/>
        <v>0</v>
      </c>
      <c r="AL1713" s="56">
        <f t="shared" si="522"/>
        <v>0</v>
      </c>
      <c r="AM1713" s="56">
        <f t="shared" si="523"/>
        <v>0</v>
      </c>
      <c r="AN1713" s="56">
        <f t="shared" si="524"/>
        <v>0</v>
      </c>
      <c r="AO1713" s="56">
        <f t="shared" si="525"/>
        <v>0</v>
      </c>
      <c r="AP1713" s="56">
        <f t="shared" si="526"/>
        <v>0</v>
      </c>
      <c r="AQ1713" s="56">
        <f t="shared" si="527"/>
        <v>0</v>
      </c>
      <c r="AR1713" s="86">
        <f t="shared" si="528"/>
        <v>0</v>
      </c>
    </row>
    <row r="1714" spans="1:44" x14ac:dyDescent="0.25">
      <c r="A1714" s="178"/>
      <c r="B1714" s="55" t="str">
        <f>_xlfn.IFNA(VLOOKUP(A1714,'Ajánlatkérő(k) adatai'!$B$4:$C$205,2,0),"")</f>
        <v/>
      </c>
      <c r="C1714" s="178"/>
      <c r="D1714" s="55" t="str">
        <f>_xlfn.IFNA(VLOOKUP(C1714,'Számlafizető(k) adatai'!$C$4:$D$203,2,0),"")</f>
        <v/>
      </c>
      <c r="E1714" s="55" t="str">
        <f>_xlfn.IFNA(VLOOKUP(C1714,'Számlafizető(k) adatai'!$C$4:$M$203,11,0),"")</f>
        <v/>
      </c>
      <c r="F1714" s="178"/>
      <c r="G1714" s="178"/>
      <c r="H1714" s="178"/>
      <c r="I1714" s="55" t="str">
        <f>IF(F1714="","",VLOOKUP(LEFT(F1714,5),'Technikai cellák'!B:C,2,0))</f>
        <v/>
      </c>
      <c r="J1714" s="55" t="str">
        <f>IF(F1714="","",VLOOKUP(I1714,'Technikai cellák'!$C$1:$D$12,2,0))</f>
        <v/>
      </c>
      <c r="K1714" s="179"/>
      <c r="L1714" s="67" t="str">
        <f t="shared" si="512"/>
        <v/>
      </c>
      <c r="M1714" s="68">
        <f t="shared" si="513"/>
        <v>0</v>
      </c>
      <c r="N1714" s="66">
        <f t="shared" si="514"/>
        <v>0</v>
      </c>
      <c r="O1714" s="152"/>
      <c r="P1714" s="172">
        <f t="shared" si="529"/>
        <v>0</v>
      </c>
      <c r="Q1714" s="69">
        <f t="shared" si="515"/>
        <v>0</v>
      </c>
      <c r="R1714" s="62">
        <f t="shared" si="516"/>
        <v>0</v>
      </c>
      <c r="S1714" s="153"/>
      <c r="T1714" s="118" t="str">
        <f t="shared" si="530"/>
        <v/>
      </c>
      <c r="U1714" s="154"/>
      <c r="V1714" s="154"/>
      <c r="W1714" s="154"/>
      <c r="X1714" s="154"/>
      <c r="Y1714" s="154"/>
      <c r="Z1714" s="154"/>
      <c r="AA1714" s="154"/>
      <c r="AB1714" s="154"/>
      <c r="AC1714" s="154"/>
      <c r="AD1714" s="154"/>
      <c r="AE1714" s="154"/>
      <c r="AF1714" s="154"/>
      <c r="AG1714" s="63">
        <f t="shared" si="517"/>
        <v>0</v>
      </c>
      <c r="AH1714" s="56">
        <f t="shared" si="518"/>
        <v>0</v>
      </c>
      <c r="AI1714" s="56">
        <f t="shared" si="519"/>
        <v>0</v>
      </c>
      <c r="AJ1714" s="56">
        <f t="shared" si="520"/>
        <v>0</v>
      </c>
      <c r="AK1714" s="56">
        <f t="shared" si="521"/>
        <v>0</v>
      </c>
      <c r="AL1714" s="56">
        <f t="shared" si="522"/>
        <v>0</v>
      </c>
      <c r="AM1714" s="56">
        <f t="shared" si="523"/>
        <v>0</v>
      </c>
      <c r="AN1714" s="56">
        <f t="shared" si="524"/>
        <v>0</v>
      </c>
      <c r="AO1714" s="56">
        <f t="shared" si="525"/>
        <v>0</v>
      </c>
      <c r="AP1714" s="56">
        <f t="shared" si="526"/>
        <v>0</v>
      </c>
      <c r="AQ1714" s="56">
        <f t="shared" si="527"/>
        <v>0</v>
      </c>
      <c r="AR1714" s="86">
        <f t="shared" si="528"/>
        <v>0</v>
      </c>
    </row>
    <row r="1715" spans="1:44" x14ac:dyDescent="0.25">
      <c r="A1715" s="178"/>
      <c r="B1715" s="55" t="str">
        <f>_xlfn.IFNA(VLOOKUP(A1715,'Ajánlatkérő(k) adatai'!$B$4:$C$205,2,0),"")</f>
        <v/>
      </c>
      <c r="C1715" s="178"/>
      <c r="D1715" s="55" t="str">
        <f>_xlfn.IFNA(VLOOKUP(C1715,'Számlafizető(k) adatai'!$C$4:$D$203,2,0),"")</f>
        <v/>
      </c>
      <c r="E1715" s="55" t="str">
        <f>_xlfn.IFNA(VLOOKUP(C1715,'Számlafizető(k) adatai'!$C$4:$M$203,11,0),"")</f>
        <v/>
      </c>
      <c r="F1715" s="178"/>
      <c r="G1715" s="178"/>
      <c r="H1715" s="178"/>
      <c r="I1715" s="55" t="str">
        <f>IF(F1715="","",VLOOKUP(LEFT(F1715,5),'Technikai cellák'!B:C,2,0))</f>
        <v/>
      </c>
      <c r="J1715" s="55" t="str">
        <f>IF(F1715="","",VLOOKUP(I1715,'Technikai cellák'!$C$1:$D$12,2,0))</f>
        <v/>
      </c>
      <c r="K1715" s="179"/>
      <c r="L1715" s="67" t="str">
        <f t="shared" si="512"/>
        <v/>
      </c>
      <c r="M1715" s="68">
        <f t="shared" si="513"/>
        <v>0</v>
      </c>
      <c r="N1715" s="66">
        <f t="shared" si="514"/>
        <v>0</v>
      </c>
      <c r="O1715" s="152"/>
      <c r="P1715" s="172">
        <f t="shared" si="529"/>
        <v>0</v>
      </c>
      <c r="Q1715" s="69">
        <f t="shared" si="515"/>
        <v>0</v>
      </c>
      <c r="R1715" s="62">
        <f t="shared" si="516"/>
        <v>0</v>
      </c>
      <c r="S1715" s="153"/>
      <c r="T1715" s="118" t="str">
        <f t="shared" si="530"/>
        <v/>
      </c>
      <c r="U1715" s="154"/>
      <c r="V1715" s="154"/>
      <c r="W1715" s="154"/>
      <c r="X1715" s="154"/>
      <c r="Y1715" s="154"/>
      <c r="Z1715" s="154"/>
      <c r="AA1715" s="154"/>
      <c r="AB1715" s="154"/>
      <c r="AC1715" s="154"/>
      <c r="AD1715" s="154"/>
      <c r="AE1715" s="154"/>
      <c r="AF1715" s="154"/>
      <c r="AG1715" s="63">
        <f t="shared" si="517"/>
        <v>0</v>
      </c>
      <c r="AH1715" s="56">
        <f t="shared" si="518"/>
        <v>0</v>
      </c>
      <c r="AI1715" s="56">
        <f t="shared" si="519"/>
        <v>0</v>
      </c>
      <c r="AJ1715" s="56">
        <f t="shared" si="520"/>
        <v>0</v>
      </c>
      <c r="AK1715" s="56">
        <f t="shared" si="521"/>
        <v>0</v>
      </c>
      <c r="AL1715" s="56">
        <f t="shared" si="522"/>
        <v>0</v>
      </c>
      <c r="AM1715" s="56">
        <f t="shared" si="523"/>
        <v>0</v>
      </c>
      <c r="AN1715" s="56">
        <f t="shared" si="524"/>
        <v>0</v>
      </c>
      <c r="AO1715" s="56">
        <f t="shared" si="525"/>
        <v>0</v>
      </c>
      <c r="AP1715" s="56">
        <f t="shared" si="526"/>
        <v>0</v>
      </c>
      <c r="AQ1715" s="56">
        <f t="shared" si="527"/>
        <v>0</v>
      </c>
      <c r="AR1715" s="86">
        <f t="shared" si="528"/>
        <v>0</v>
      </c>
    </row>
    <row r="1716" spans="1:44" x14ac:dyDescent="0.25">
      <c r="A1716" s="178"/>
      <c r="B1716" s="55" t="str">
        <f>_xlfn.IFNA(VLOOKUP(A1716,'Ajánlatkérő(k) adatai'!$B$4:$C$205,2,0),"")</f>
        <v/>
      </c>
      <c r="C1716" s="178"/>
      <c r="D1716" s="55" t="str">
        <f>_xlfn.IFNA(VLOOKUP(C1716,'Számlafizető(k) adatai'!$C$4:$D$203,2,0),"")</f>
        <v/>
      </c>
      <c r="E1716" s="55" t="str">
        <f>_xlfn.IFNA(VLOOKUP(C1716,'Számlafizető(k) adatai'!$C$4:$M$203,11,0),"")</f>
        <v/>
      </c>
      <c r="F1716" s="178"/>
      <c r="G1716" s="178"/>
      <c r="H1716" s="178"/>
      <c r="I1716" s="55" t="str">
        <f>IF(F1716="","",VLOOKUP(LEFT(F1716,5),'Technikai cellák'!B:C,2,0))</f>
        <v/>
      </c>
      <c r="J1716" s="55" t="str">
        <f>IF(F1716="","",VLOOKUP(I1716,'Technikai cellák'!$C$1:$D$12,2,0))</f>
        <v/>
      </c>
      <c r="K1716" s="179"/>
      <c r="L1716" s="67" t="str">
        <f t="shared" si="512"/>
        <v/>
      </c>
      <c r="M1716" s="68">
        <f t="shared" si="513"/>
        <v>0</v>
      </c>
      <c r="N1716" s="66">
        <f t="shared" si="514"/>
        <v>0</v>
      </c>
      <c r="O1716" s="152"/>
      <c r="P1716" s="172">
        <f t="shared" si="529"/>
        <v>0</v>
      </c>
      <c r="Q1716" s="69">
        <f t="shared" si="515"/>
        <v>0</v>
      </c>
      <c r="R1716" s="62">
        <f t="shared" si="516"/>
        <v>0</v>
      </c>
      <c r="S1716" s="153"/>
      <c r="T1716" s="118" t="str">
        <f t="shared" si="530"/>
        <v/>
      </c>
      <c r="U1716" s="154"/>
      <c r="V1716" s="154"/>
      <c r="W1716" s="154"/>
      <c r="X1716" s="154"/>
      <c r="Y1716" s="154"/>
      <c r="Z1716" s="154"/>
      <c r="AA1716" s="154"/>
      <c r="AB1716" s="154"/>
      <c r="AC1716" s="154"/>
      <c r="AD1716" s="154"/>
      <c r="AE1716" s="154"/>
      <c r="AF1716" s="154"/>
      <c r="AG1716" s="63">
        <f t="shared" si="517"/>
        <v>0</v>
      </c>
      <c r="AH1716" s="56">
        <f t="shared" si="518"/>
        <v>0</v>
      </c>
      <c r="AI1716" s="56">
        <f t="shared" si="519"/>
        <v>0</v>
      </c>
      <c r="AJ1716" s="56">
        <f t="shared" si="520"/>
        <v>0</v>
      </c>
      <c r="AK1716" s="56">
        <f t="shared" si="521"/>
        <v>0</v>
      </c>
      <c r="AL1716" s="56">
        <f t="shared" si="522"/>
        <v>0</v>
      </c>
      <c r="AM1716" s="56">
        <f t="shared" si="523"/>
        <v>0</v>
      </c>
      <c r="AN1716" s="56">
        <f t="shared" si="524"/>
        <v>0</v>
      </c>
      <c r="AO1716" s="56">
        <f t="shared" si="525"/>
        <v>0</v>
      </c>
      <c r="AP1716" s="56">
        <f t="shared" si="526"/>
        <v>0</v>
      </c>
      <c r="AQ1716" s="56">
        <f t="shared" si="527"/>
        <v>0</v>
      </c>
      <c r="AR1716" s="86">
        <f t="shared" si="528"/>
        <v>0</v>
      </c>
    </row>
    <row r="1717" spans="1:44" x14ac:dyDescent="0.25">
      <c r="A1717" s="178"/>
      <c r="B1717" s="55" t="str">
        <f>_xlfn.IFNA(VLOOKUP(A1717,'Ajánlatkérő(k) adatai'!$B$4:$C$205,2,0),"")</f>
        <v/>
      </c>
      <c r="C1717" s="178"/>
      <c r="D1717" s="55" t="str">
        <f>_xlfn.IFNA(VLOOKUP(C1717,'Számlafizető(k) adatai'!$C$4:$D$203,2,0),"")</f>
        <v/>
      </c>
      <c r="E1717" s="55" t="str">
        <f>_xlfn.IFNA(VLOOKUP(C1717,'Számlafizető(k) adatai'!$C$4:$M$203,11,0),"")</f>
        <v/>
      </c>
      <c r="F1717" s="178"/>
      <c r="G1717" s="178"/>
      <c r="H1717" s="178"/>
      <c r="I1717" s="55" t="str">
        <f>IF(F1717="","",VLOOKUP(LEFT(F1717,5),'Technikai cellák'!B:C,2,0))</f>
        <v/>
      </c>
      <c r="J1717" s="55" t="str">
        <f>IF(F1717="","",VLOOKUP(I1717,'Technikai cellák'!$C$1:$D$12,2,0))</f>
        <v/>
      </c>
      <c r="K1717" s="179"/>
      <c r="L1717" s="67" t="str">
        <f t="shared" ref="L1717:L1780" si="531">IF(K1717="","",IF(K1717&lt;20,"20 alatti",IF(K1717&lt;100,"20-99",IF(K1717&lt;500,"100-500","500-"))))</f>
        <v/>
      </c>
      <c r="M1717" s="68">
        <f t="shared" ref="M1717:M1780" si="532">ROUND(IF(L1717="20 alatti",K1717*1,0),0)</f>
        <v>0</v>
      </c>
      <c r="N1717" s="66">
        <f t="shared" ref="N1717:N1780" si="533">ROUND(IF(L1717="20-99",K1717*10.5,0),0)</f>
        <v>0</v>
      </c>
      <c r="O1717" s="152"/>
      <c r="P1717" s="172">
        <f t="shared" si="529"/>
        <v>0</v>
      </c>
      <c r="Q1717" s="69">
        <f t="shared" ref="Q1717:Q1780" si="534">ROUND(R1717*$F$10,0)</f>
        <v>0</v>
      </c>
      <c r="R1717" s="62">
        <f t="shared" si="516"/>
        <v>0</v>
      </c>
      <c r="S1717" s="153"/>
      <c r="T1717" s="118" t="str">
        <f t="shared" si="530"/>
        <v/>
      </c>
      <c r="U1717" s="154"/>
      <c r="V1717" s="154"/>
      <c r="W1717" s="154"/>
      <c r="X1717" s="154"/>
      <c r="Y1717" s="154"/>
      <c r="Z1717" s="154"/>
      <c r="AA1717" s="154"/>
      <c r="AB1717" s="154"/>
      <c r="AC1717" s="154"/>
      <c r="AD1717" s="154"/>
      <c r="AE1717" s="154"/>
      <c r="AF1717" s="154"/>
      <c r="AG1717" s="63">
        <f t="shared" si="517"/>
        <v>0</v>
      </c>
      <c r="AH1717" s="56">
        <f t="shared" si="518"/>
        <v>0</v>
      </c>
      <c r="AI1717" s="56">
        <f t="shared" si="519"/>
        <v>0</v>
      </c>
      <c r="AJ1717" s="56">
        <f t="shared" si="520"/>
        <v>0</v>
      </c>
      <c r="AK1717" s="56">
        <f t="shared" si="521"/>
        <v>0</v>
      </c>
      <c r="AL1717" s="56">
        <f t="shared" si="522"/>
        <v>0</v>
      </c>
      <c r="AM1717" s="56">
        <f t="shared" si="523"/>
        <v>0</v>
      </c>
      <c r="AN1717" s="56">
        <f t="shared" si="524"/>
        <v>0</v>
      </c>
      <c r="AO1717" s="56">
        <f t="shared" si="525"/>
        <v>0</v>
      </c>
      <c r="AP1717" s="56">
        <f t="shared" si="526"/>
        <v>0</v>
      </c>
      <c r="AQ1717" s="56">
        <f t="shared" si="527"/>
        <v>0</v>
      </c>
      <c r="AR1717" s="86">
        <f t="shared" si="528"/>
        <v>0</v>
      </c>
    </row>
    <row r="1718" spans="1:44" x14ac:dyDescent="0.25">
      <c r="A1718" s="178"/>
      <c r="B1718" s="55" t="str">
        <f>_xlfn.IFNA(VLOOKUP(A1718,'Ajánlatkérő(k) adatai'!$B$4:$C$205,2,0),"")</f>
        <v/>
      </c>
      <c r="C1718" s="178"/>
      <c r="D1718" s="55" t="str">
        <f>_xlfn.IFNA(VLOOKUP(C1718,'Számlafizető(k) adatai'!$C$4:$D$203,2,0),"")</f>
        <v/>
      </c>
      <c r="E1718" s="55" t="str">
        <f>_xlfn.IFNA(VLOOKUP(C1718,'Számlafizető(k) adatai'!$C$4:$M$203,11,0),"")</f>
        <v/>
      </c>
      <c r="F1718" s="178"/>
      <c r="G1718" s="178"/>
      <c r="H1718" s="178"/>
      <c r="I1718" s="55" t="str">
        <f>IF(F1718="","",VLOOKUP(LEFT(F1718,5),'Technikai cellák'!B:C,2,0))</f>
        <v/>
      </c>
      <c r="J1718" s="55" t="str">
        <f>IF(F1718="","",VLOOKUP(I1718,'Technikai cellák'!$C$1:$D$12,2,0))</f>
        <v/>
      </c>
      <c r="K1718" s="179"/>
      <c r="L1718" s="67" t="str">
        <f t="shared" si="531"/>
        <v/>
      </c>
      <c r="M1718" s="68">
        <f t="shared" si="532"/>
        <v>0</v>
      </c>
      <c r="N1718" s="66">
        <f t="shared" si="533"/>
        <v>0</v>
      </c>
      <c r="O1718" s="152"/>
      <c r="P1718" s="172">
        <f t="shared" si="529"/>
        <v>0</v>
      </c>
      <c r="Q1718" s="69">
        <f t="shared" si="534"/>
        <v>0</v>
      </c>
      <c r="R1718" s="62">
        <f t="shared" si="516"/>
        <v>0</v>
      </c>
      <c r="S1718" s="153"/>
      <c r="T1718" s="118" t="str">
        <f t="shared" si="530"/>
        <v/>
      </c>
      <c r="U1718" s="154"/>
      <c r="V1718" s="154"/>
      <c r="W1718" s="154"/>
      <c r="X1718" s="154"/>
      <c r="Y1718" s="154"/>
      <c r="Z1718" s="154"/>
      <c r="AA1718" s="154"/>
      <c r="AB1718" s="154"/>
      <c r="AC1718" s="154"/>
      <c r="AD1718" s="154"/>
      <c r="AE1718" s="154"/>
      <c r="AF1718" s="154"/>
      <c r="AG1718" s="63">
        <f t="shared" si="517"/>
        <v>0</v>
      </c>
      <c r="AH1718" s="56">
        <f t="shared" si="518"/>
        <v>0</v>
      </c>
      <c r="AI1718" s="56">
        <f t="shared" si="519"/>
        <v>0</v>
      </c>
      <c r="AJ1718" s="56">
        <f t="shared" si="520"/>
        <v>0</v>
      </c>
      <c r="AK1718" s="56">
        <f t="shared" si="521"/>
        <v>0</v>
      </c>
      <c r="AL1718" s="56">
        <f t="shared" si="522"/>
        <v>0</v>
      </c>
      <c r="AM1718" s="56">
        <f t="shared" si="523"/>
        <v>0</v>
      </c>
      <c r="AN1718" s="56">
        <f t="shared" si="524"/>
        <v>0</v>
      </c>
      <c r="AO1718" s="56">
        <f t="shared" si="525"/>
        <v>0</v>
      </c>
      <c r="AP1718" s="56">
        <f t="shared" si="526"/>
        <v>0</v>
      </c>
      <c r="AQ1718" s="56">
        <f t="shared" si="527"/>
        <v>0</v>
      </c>
      <c r="AR1718" s="86">
        <f t="shared" si="528"/>
        <v>0</v>
      </c>
    </row>
    <row r="1719" spans="1:44" x14ac:dyDescent="0.25">
      <c r="A1719" s="178"/>
      <c r="B1719" s="55" t="str">
        <f>_xlfn.IFNA(VLOOKUP(A1719,'Ajánlatkérő(k) adatai'!$B$4:$C$205,2,0),"")</f>
        <v/>
      </c>
      <c r="C1719" s="178"/>
      <c r="D1719" s="55" t="str">
        <f>_xlfn.IFNA(VLOOKUP(C1719,'Számlafizető(k) adatai'!$C$4:$D$203,2,0),"")</f>
        <v/>
      </c>
      <c r="E1719" s="55" t="str">
        <f>_xlfn.IFNA(VLOOKUP(C1719,'Számlafizető(k) adatai'!$C$4:$M$203,11,0),"")</f>
        <v/>
      </c>
      <c r="F1719" s="178"/>
      <c r="G1719" s="178"/>
      <c r="H1719" s="178"/>
      <c r="I1719" s="55" t="str">
        <f>IF(F1719="","",VLOOKUP(LEFT(F1719,5),'Technikai cellák'!B:C,2,0))</f>
        <v/>
      </c>
      <c r="J1719" s="55" t="str">
        <f>IF(F1719="","",VLOOKUP(I1719,'Technikai cellák'!$C$1:$D$12,2,0))</f>
        <v/>
      </c>
      <c r="K1719" s="179"/>
      <c r="L1719" s="67" t="str">
        <f t="shared" si="531"/>
        <v/>
      </c>
      <c r="M1719" s="68">
        <f t="shared" si="532"/>
        <v>0</v>
      </c>
      <c r="N1719" s="66">
        <f t="shared" si="533"/>
        <v>0</v>
      </c>
      <c r="O1719" s="152"/>
      <c r="P1719" s="172">
        <f t="shared" si="529"/>
        <v>0</v>
      </c>
      <c r="Q1719" s="69">
        <f t="shared" si="534"/>
        <v>0</v>
      </c>
      <c r="R1719" s="62">
        <f t="shared" si="516"/>
        <v>0</v>
      </c>
      <c r="S1719" s="153"/>
      <c r="T1719" s="118" t="str">
        <f t="shared" si="530"/>
        <v/>
      </c>
      <c r="U1719" s="154"/>
      <c r="V1719" s="154"/>
      <c r="W1719" s="154"/>
      <c r="X1719" s="154"/>
      <c r="Y1719" s="154"/>
      <c r="Z1719" s="154"/>
      <c r="AA1719" s="154"/>
      <c r="AB1719" s="154"/>
      <c r="AC1719" s="154"/>
      <c r="AD1719" s="154"/>
      <c r="AE1719" s="154"/>
      <c r="AF1719" s="154"/>
      <c r="AG1719" s="63">
        <f t="shared" si="517"/>
        <v>0</v>
      </c>
      <c r="AH1719" s="56">
        <f t="shared" si="518"/>
        <v>0</v>
      </c>
      <c r="AI1719" s="56">
        <f t="shared" si="519"/>
        <v>0</v>
      </c>
      <c r="AJ1719" s="56">
        <f t="shared" si="520"/>
        <v>0</v>
      </c>
      <c r="AK1719" s="56">
        <f t="shared" si="521"/>
        <v>0</v>
      </c>
      <c r="AL1719" s="56">
        <f t="shared" si="522"/>
        <v>0</v>
      </c>
      <c r="AM1719" s="56">
        <f t="shared" si="523"/>
        <v>0</v>
      </c>
      <c r="AN1719" s="56">
        <f t="shared" si="524"/>
        <v>0</v>
      </c>
      <c r="AO1719" s="56">
        <f t="shared" si="525"/>
        <v>0</v>
      </c>
      <c r="AP1719" s="56">
        <f t="shared" si="526"/>
        <v>0</v>
      </c>
      <c r="AQ1719" s="56">
        <f t="shared" si="527"/>
        <v>0</v>
      </c>
      <c r="AR1719" s="86">
        <f t="shared" si="528"/>
        <v>0</v>
      </c>
    </row>
    <row r="1720" spans="1:44" x14ac:dyDescent="0.25">
      <c r="A1720" s="178"/>
      <c r="B1720" s="55" t="str">
        <f>_xlfn.IFNA(VLOOKUP(A1720,'Ajánlatkérő(k) adatai'!$B$4:$C$205,2,0),"")</f>
        <v/>
      </c>
      <c r="C1720" s="178"/>
      <c r="D1720" s="55" t="str">
        <f>_xlfn.IFNA(VLOOKUP(C1720,'Számlafizető(k) adatai'!$C$4:$D$203,2,0),"")</f>
        <v/>
      </c>
      <c r="E1720" s="55" t="str">
        <f>_xlfn.IFNA(VLOOKUP(C1720,'Számlafizető(k) adatai'!$C$4:$M$203,11,0),"")</f>
        <v/>
      </c>
      <c r="F1720" s="178"/>
      <c r="G1720" s="178"/>
      <c r="H1720" s="178"/>
      <c r="I1720" s="55" t="str">
        <f>IF(F1720="","",VLOOKUP(LEFT(F1720,5),'Technikai cellák'!B:C,2,0))</f>
        <v/>
      </c>
      <c r="J1720" s="55" t="str">
        <f>IF(F1720="","",VLOOKUP(I1720,'Technikai cellák'!$C$1:$D$12,2,0))</f>
        <v/>
      </c>
      <c r="K1720" s="179"/>
      <c r="L1720" s="67" t="str">
        <f t="shared" si="531"/>
        <v/>
      </c>
      <c r="M1720" s="68">
        <f t="shared" si="532"/>
        <v>0</v>
      </c>
      <c r="N1720" s="66">
        <f t="shared" si="533"/>
        <v>0</v>
      </c>
      <c r="O1720" s="152"/>
      <c r="P1720" s="172">
        <f t="shared" si="529"/>
        <v>0</v>
      </c>
      <c r="Q1720" s="69">
        <f t="shared" si="534"/>
        <v>0</v>
      </c>
      <c r="R1720" s="62">
        <f t="shared" si="516"/>
        <v>0</v>
      </c>
      <c r="S1720" s="153"/>
      <c r="T1720" s="118" t="str">
        <f t="shared" si="530"/>
        <v/>
      </c>
      <c r="U1720" s="154"/>
      <c r="V1720" s="154"/>
      <c r="W1720" s="154"/>
      <c r="X1720" s="154"/>
      <c r="Y1720" s="154"/>
      <c r="Z1720" s="154"/>
      <c r="AA1720" s="154"/>
      <c r="AB1720" s="154"/>
      <c r="AC1720" s="154"/>
      <c r="AD1720" s="154"/>
      <c r="AE1720" s="154"/>
      <c r="AF1720" s="154"/>
      <c r="AG1720" s="63">
        <f t="shared" si="517"/>
        <v>0</v>
      </c>
      <c r="AH1720" s="56">
        <f t="shared" si="518"/>
        <v>0</v>
      </c>
      <c r="AI1720" s="56">
        <f t="shared" si="519"/>
        <v>0</v>
      </c>
      <c r="AJ1720" s="56">
        <f t="shared" si="520"/>
        <v>0</v>
      </c>
      <c r="AK1720" s="56">
        <f t="shared" si="521"/>
        <v>0</v>
      </c>
      <c r="AL1720" s="56">
        <f t="shared" si="522"/>
        <v>0</v>
      </c>
      <c r="AM1720" s="56">
        <f t="shared" si="523"/>
        <v>0</v>
      </c>
      <c r="AN1720" s="56">
        <f t="shared" si="524"/>
        <v>0</v>
      </c>
      <c r="AO1720" s="56">
        <f t="shared" si="525"/>
        <v>0</v>
      </c>
      <c r="AP1720" s="56">
        <f t="shared" si="526"/>
        <v>0</v>
      </c>
      <c r="AQ1720" s="56">
        <f t="shared" si="527"/>
        <v>0</v>
      </c>
      <c r="AR1720" s="86">
        <f t="shared" si="528"/>
        <v>0</v>
      </c>
    </row>
    <row r="1721" spans="1:44" x14ac:dyDescent="0.25">
      <c r="A1721" s="178"/>
      <c r="B1721" s="55" t="str">
        <f>_xlfn.IFNA(VLOOKUP(A1721,'Ajánlatkérő(k) adatai'!$B$4:$C$205,2,0),"")</f>
        <v/>
      </c>
      <c r="C1721" s="178"/>
      <c r="D1721" s="55" t="str">
        <f>_xlfn.IFNA(VLOOKUP(C1721,'Számlafizető(k) adatai'!$C$4:$D$203,2,0),"")</f>
        <v/>
      </c>
      <c r="E1721" s="55" t="str">
        <f>_xlfn.IFNA(VLOOKUP(C1721,'Számlafizető(k) adatai'!$C$4:$M$203,11,0),"")</f>
        <v/>
      </c>
      <c r="F1721" s="178"/>
      <c r="G1721" s="178"/>
      <c r="H1721" s="178"/>
      <c r="I1721" s="55" t="str">
        <f>IF(F1721="","",VLOOKUP(LEFT(F1721,5),'Technikai cellák'!B:C,2,0))</f>
        <v/>
      </c>
      <c r="J1721" s="55" t="str">
        <f>IF(F1721="","",VLOOKUP(I1721,'Technikai cellák'!$C$1:$D$12,2,0))</f>
        <v/>
      </c>
      <c r="K1721" s="179"/>
      <c r="L1721" s="67" t="str">
        <f t="shared" si="531"/>
        <v/>
      </c>
      <c r="M1721" s="68">
        <f t="shared" si="532"/>
        <v>0</v>
      </c>
      <c r="N1721" s="66">
        <f t="shared" si="533"/>
        <v>0</v>
      </c>
      <c r="O1721" s="152"/>
      <c r="P1721" s="172">
        <f t="shared" si="529"/>
        <v>0</v>
      </c>
      <c r="Q1721" s="69">
        <f t="shared" si="534"/>
        <v>0</v>
      </c>
      <c r="R1721" s="62">
        <f t="shared" si="516"/>
        <v>0</v>
      </c>
      <c r="S1721" s="153"/>
      <c r="T1721" s="118" t="str">
        <f t="shared" si="530"/>
        <v/>
      </c>
      <c r="U1721" s="154"/>
      <c r="V1721" s="154"/>
      <c r="W1721" s="154"/>
      <c r="X1721" s="154"/>
      <c r="Y1721" s="154"/>
      <c r="Z1721" s="154"/>
      <c r="AA1721" s="154"/>
      <c r="AB1721" s="154"/>
      <c r="AC1721" s="154"/>
      <c r="AD1721" s="154"/>
      <c r="AE1721" s="154"/>
      <c r="AF1721" s="154"/>
      <c r="AG1721" s="63">
        <f t="shared" si="517"/>
        <v>0</v>
      </c>
      <c r="AH1721" s="56">
        <f t="shared" si="518"/>
        <v>0</v>
      </c>
      <c r="AI1721" s="56">
        <f t="shared" si="519"/>
        <v>0</v>
      </c>
      <c r="AJ1721" s="56">
        <f t="shared" si="520"/>
        <v>0</v>
      </c>
      <c r="AK1721" s="56">
        <f t="shared" si="521"/>
        <v>0</v>
      </c>
      <c r="AL1721" s="56">
        <f t="shared" si="522"/>
        <v>0</v>
      </c>
      <c r="AM1721" s="56">
        <f t="shared" si="523"/>
        <v>0</v>
      </c>
      <c r="AN1721" s="56">
        <f t="shared" si="524"/>
        <v>0</v>
      </c>
      <c r="AO1721" s="56">
        <f t="shared" si="525"/>
        <v>0</v>
      </c>
      <c r="AP1721" s="56">
        <f t="shared" si="526"/>
        <v>0</v>
      </c>
      <c r="AQ1721" s="56">
        <f t="shared" si="527"/>
        <v>0</v>
      </c>
      <c r="AR1721" s="86">
        <f t="shared" si="528"/>
        <v>0</v>
      </c>
    </row>
    <row r="1722" spans="1:44" x14ac:dyDescent="0.25">
      <c r="A1722" s="178"/>
      <c r="B1722" s="55" t="str">
        <f>_xlfn.IFNA(VLOOKUP(A1722,'Ajánlatkérő(k) adatai'!$B$4:$C$205,2,0),"")</f>
        <v/>
      </c>
      <c r="C1722" s="178"/>
      <c r="D1722" s="55" t="str">
        <f>_xlfn.IFNA(VLOOKUP(C1722,'Számlafizető(k) adatai'!$C$4:$D$203,2,0),"")</f>
        <v/>
      </c>
      <c r="E1722" s="55" t="str">
        <f>_xlfn.IFNA(VLOOKUP(C1722,'Számlafizető(k) adatai'!$C$4:$M$203,11,0),"")</f>
        <v/>
      </c>
      <c r="F1722" s="178"/>
      <c r="G1722" s="178"/>
      <c r="H1722" s="178"/>
      <c r="I1722" s="55" t="str">
        <f>IF(F1722="","",VLOOKUP(LEFT(F1722,5),'Technikai cellák'!B:C,2,0))</f>
        <v/>
      </c>
      <c r="J1722" s="55" t="str">
        <f>IF(F1722="","",VLOOKUP(I1722,'Technikai cellák'!$C$1:$D$12,2,0))</f>
        <v/>
      </c>
      <c r="K1722" s="179"/>
      <c r="L1722" s="67" t="str">
        <f t="shared" si="531"/>
        <v/>
      </c>
      <c r="M1722" s="68">
        <f t="shared" si="532"/>
        <v>0</v>
      </c>
      <c r="N1722" s="66">
        <f t="shared" si="533"/>
        <v>0</v>
      </c>
      <c r="O1722" s="152"/>
      <c r="P1722" s="172">
        <f t="shared" si="529"/>
        <v>0</v>
      </c>
      <c r="Q1722" s="69">
        <f t="shared" si="534"/>
        <v>0</v>
      </c>
      <c r="R1722" s="62">
        <f t="shared" si="516"/>
        <v>0</v>
      </c>
      <c r="S1722" s="153"/>
      <c r="T1722" s="118" t="str">
        <f t="shared" si="530"/>
        <v/>
      </c>
      <c r="U1722" s="154"/>
      <c r="V1722" s="154"/>
      <c r="W1722" s="154"/>
      <c r="X1722" s="154"/>
      <c r="Y1722" s="154"/>
      <c r="Z1722" s="154"/>
      <c r="AA1722" s="154"/>
      <c r="AB1722" s="154"/>
      <c r="AC1722" s="154"/>
      <c r="AD1722" s="154"/>
      <c r="AE1722" s="154"/>
      <c r="AF1722" s="154"/>
      <c r="AG1722" s="63">
        <f t="shared" si="517"/>
        <v>0</v>
      </c>
      <c r="AH1722" s="56">
        <f t="shared" si="518"/>
        <v>0</v>
      </c>
      <c r="AI1722" s="56">
        <f t="shared" si="519"/>
        <v>0</v>
      </c>
      <c r="AJ1722" s="56">
        <f t="shared" si="520"/>
        <v>0</v>
      </c>
      <c r="AK1722" s="56">
        <f t="shared" si="521"/>
        <v>0</v>
      </c>
      <c r="AL1722" s="56">
        <f t="shared" si="522"/>
        <v>0</v>
      </c>
      <c r="AM1722" s="56">
        <f t="shared" si="523"/>
        <v>0</v>
      </c>
      <c r="AN1722" s="56">
        <f t="shared" si="524"/>
        <v>0</v>
      </c>
      <c r="AO1722" s="56">
        <f t="shared" si="525"/>
        <v>0</v>
      </c>
      <c r="AP1722" s="56">
        <f t="shared" si="526"/>
        <v>0</v>
      </c>
      <c r="AQ1722" s="56">
        <f t="shared" si="527"/>
        <v>0</v>
      </c>
      <c r="AR1722" s="86">
        <f t="shared" si="528"/>
        <v>0</v>
      </c>
    </row>
    <row r="1723" spans="1:44" x14ac:dyDescent="0.25">
      <c r="A1723" s="178"/>
      <c r="B1723" s="55" t="str">
        <f>_xlfn.IFNA(VLOOKUP(A1723,'Ajánlatkérő(k) adatai'!$B$4:$C$205,2,0),"")</f>
        <v/>
      </c>
      <c r="C1723" s="178"/>
      <c r="D1723" s="55" t="str">
        <f>_xlfn.IFNA(VLOOKUP(C1723,'Számlafizető(k) adatai'!$C$4:$D$203,2,0),"")</f>
        <v/>
      </c>
      <c r="E1723" s="55" t="str">
        <f>_xlfn.IFNA(VLOOKUP(C1723,'Számlafizető(k) adatai'!$C$4:$M$203,11,0),"")</f>
        <v/>
      </c>
      <c r="F1723" s="178"/>
      <c r="G1723" s="178"/>
      <c r="H1723" s="178"/>
      <c r="I1723" s="55" t="str">
        <f>IF(F1723="","",VLOOKUP(LEFT(F1723,5),'Technikai cellák'!B:C,2,0))</f>
        <v/>
      </c>
      <c r="J1723" s="55" t="str">
        <f>IF(F1723="","",VLOOKUP(I1723,'Technikai cellák'!$C$1:$D$12,2,0))</f>
        <v/>
      </c>
      <c r="K1723" s="179"/>
      <c r="L1723" s="67" t="str">
        <f t="shared" si="531"/>
        <v/>
      </c>
      <c r="M1723" s="68">
        <f t="shared" si="532"/>
        <v>0</v>
      </c>
      <c r="N1723" s="66">
        <f t="shared" si="533"/>
        <v>0</v>
      </c>
      <c r="O1723" s="152"/>
      <c r="P1723" s="172">
        <f t="shared" si="529"/>
        <v>0</v>
      </c>
      <c r="Q1723" s="69">
        <f t="shared" si="534"/>
        <v>0</v>
      </c>
      <c r="R1723" s="62">
        <f t="shared" si="516"/>
        <v>0</v>
      </c>
      <c r="S1723" s="153"/>
      <c r="T1723" s="118" t="str">
        <f t="shared" si="530"/>
        <v/>
      </c>
      <c r="U1723" s="154"/>
      <c r="V1723" s="154"/>
      <c r="W1723" s="154"/>
      <c r="X1723" s="154"/>
      <c r="Y1723" s="154"/>
      <c r="Z1723" s="154"/>
      <c r="AA1723" s="154"/>
      <c r="AB1723" s="154"/>
      <c r="AC1723" s="154"/>
      <c r="AD1723" s="154"/>
      <c r="AE1723" s="154"/>
      <c r="AF1723" s="154"/>
      <c r="AG1723" s="63">
        <f t="shared" si="517"/>
        <v>0</v>
      </c>
      <c r="AH1723" s="56">
        <f t="shared" si="518"/>
        <v>0</v>
      </c>
      <c r="AI1723" s="56">
        <f t="shared" si="519"/>
        <v>0</v>
      </c>
      <c r="AJ1723" s="56">
        <f t="shared" si="520"/>
        <v>0</v>
      </c>
      <c r="AK1723" s="56">
        <f t="shared" si="521"/>
        <v>0</v>
      </c>
      <c r="AL1723" s="56">
        <f t="shared" si="522"/>
        <v>0</v>
      </c>
      <c r="AM1723" s="56">
        <f t="shared" si="523"/>
        <v>0</v>
      </c>
      <c r="AN1723" s="56">
        <f t="shared" si="524"/>
        <v>0</v>
      </c>
      <c r="AO1723" s="56">
        <f t="shared" si="525"/>
        <v>0</v>
      </c>
      <c r="AP1723" s="56">
        <f t="shared" si="526"/>
        <v>0</v>
      </c>
      <c r="AQ1723" s="56">
        <f t="shared" si="527"/>
        <v>0</v>
      </c>
      <c r="AR1723" s="86">
        <f t="shared" si="528"/>
        <v>0</v>
      </c>
    </row>
    <row r="1724" spans="1:44" x14ac:dyDescent="0.25">
      <c r="A1724" s="178"/>
      <c r="B1724" s="55" t="str">
        <f>_xlfn.IFNA(VLOOKUP(A1724,'Ajánlatkérő(k) adatai'!$B$4:$C$205,2,0),"")</f>
        <v/>
      </c>
      <c r="C1724" s="178"/>
      <c r="D1724" s="55" t="str">
        <f>_xlfn.IFNA(VLOOKUP(C1724,'Számlafizető(k) adatai'!$C$4:$D$203,2,0),"")</f>
        <v/>
      </c>
      <c r="E1724" s="55" t="str">
        <f>_xlfn.IFNA(VLOOKUP(C1724,'Számlafizető(k) adatai'!$C$4:$M$203,11,0),"")</f>
        <v/>
      </c>
      <c r="F1724" s="178"/>
      <c r="G1724" s="178"/>
      <c r="H1724" s="178"/>
      <c r="I1724" s="55" t="str">
        <f>IF(F1724="","",VLOOKUP(LEFT(F1724,5),'Technikai cellák'!B:C,2,0))</f>
        <v/>
      </c>
      <c r="J1724" s="55" t="str">
        <f>IF(F1724="","",VLOOKUP(I1724,'Technikai cellák'!$C$1:$D$12,2,0))</f>
        <v/>
      </c>
      <c r="K1724" s="179"/>
      <c r="L1724" s="67" t="str">
        <f t="shared" si="531"/>
        <v/>
      </c>
      <c r="M1724" s="68">
        <f t="shared" si="532"/>
        <v>0</v>
      </c>
      <c r="N1724" s="66">
        <f t="shared" si="533"/>
        <v>0</v>
      </c>
      <c r="O1724" s="152"/>
      <c r="P1724" s="172">
        <f t="shared" si="529"/>
        <v>0</v>
      </c>
      <c r="Q1724" s="69">
        <f t="shared" si="534"/>
        <v>0</v>
      </c>
      <c r="R1724" s="62">
        <f t="shared" si="516"/>
        <v>0</v>
      </c>
      <c r="S1724" s="153"/>
      <c r="T1724" s="118" t="str">
        <f t="shared" si="530"/>
        <v/>
      </c>
      <c r="U1724" s="154"/>
      <c r="V1724" s="154"/>
      <c r="W1724" s="154"/>
      <c r="X1724" s="154"/>
      <c r="Y1724" s="154"/>
      <c r="Z1724" s="154"/>
      <c r="AA1724" s="154"/>
      <c r="AB1724" s="154"/>
      <c r="AC1724" s="154"/>
      <c r="AD1724" s="154"/>
      <c r="AE1724" s="154"/>
      <c r="AF1724" s="154"/>
      <c r="AG1724" s="63">
        <f t="shared" si="517"/>
        <v>0</v>
      </c>
      <c r="AH1724" s="56">
        <f t="shared" si="518"/>
        <v>0</v>
      </c>
      <c r="AI1724" s="56">
        <f t="shared" si="519"/>
        <v>0</v>
      </c>
      <c r="AJ1724" s="56">
        <f t="shared" si="520"/>
        <v>0</v>
      </c>
      <c r="AK1724" s="56">
        <f t="shared" si="521"/>
        <v>0</v>
      </c>
      <c r="AL1724" s="56">
        <f t="shared" si="522"/>
        <v>0</v>
      </c>
      <c r="AM1724" s="56">
        <f t="shared" si="523"/>
        <v>0</v>
      </c>
      <c r="AN1724" s="56">
        <f t="shared" si="524"/>
        <v>0</v>
      </c>
      <c r="AO1724" s="56">
        <f t="shared" si="525"/>
        <v>0</v>
      </c>
      <c r="AP1724" s="56">
        <f t="shared" si="526"/>
        <v>0</v>
      </c>
      <c r="AQ1724" s="56">
        <f t="shared" si="527"/>
        <v>0</v>
      </c>
      <c r="AR1724" s="86">
        <f t="shared" si="528"/>
        <v>0</v>
      </c>
    </row>
    <row r="1725" spans="1:44" x14ac:dyDescent="0.25">
      <c r="A1725" s="178"/>
      <c r="B1725" s="55" t="str">
        <f>_xlfn.IFNA(VLOOKUP(A1725,'Ajánlatkérő(k) adatai'!$B$4:$C$205,2,0),"")</f>
        <v/>
      </c>
      <c r="C1725" s="178"/>
      <c r="D1725" s="55" t="str">
        <f>_xlfn.IFNA(VLOOKUP(C1725,'Számlafizető(k) adatai'!$C$4:$D$203,2,0),"")</f>
        <v/>
      </c>
      <c r="E1725" s="55" t="str">
        <f>_xlfn.IFNA(VLOOKUP(C1725,'Számlafizető(k) adatai'!$C$4:$M$203,11,0),"")</f>
        <v/>
      </c>
      <c r="F1725" s="178"/>
      <c r="G1725" s="178"/>
      <c r="H1725" s="178"/>
      <c r="I1725" s="55" t="str">
        <f>IF(F1725="","",VLOOKUP(LEFT(F1725,5),'Technikai cellák'!B:C,2,0))</f>
        <v/>
      </c>
      <c r="J1725" s="55" t="str">
        <f>IF(F1725="","",VLOOKUP(I1725,'Technikai cellák'!$C$1:$D$12,2,0))</f>
        <v/>
      </c>
      <c r="K1725" s="179"/>
      <c r="L1725" s="67" t="str">
        <f t="shared" si="531"/>
        <v/>
      </c>
      <c r="M1725" s="68">
        <f t="shared" si="532"/>
        <v>0</v>
      </c>
      <c r="N1725" s="66">
        <f t="shared" si="533"/>
        <v>0</v>
      </c>
      <c r="O1725" s="152"/>
      <c r="P1725" s="172">
        <f t="shared" si="529"/>
        <v>0</v>
      </c>
      <c r="Q1725" s="69">
        <f t="shared" si="534"/>
        <v>0</v>
      </c>
      <c r="R1725" s="62">
        <f t="shared" si="516"/>
        <v>0</v>
      </c>
      <c r="S1725" s="153"/>
      <c r="T1725" s="118" t="str">
        <f t="shared" si="530"/>
        <v/>
      </c>
      <c r="U1725" s="154"/>
      <c r="V1725" s="154"/>
      <c r="W1725" s="154"/>
      <c r="X1725" s="154"/>
      <c r="Y1725" s="154"/>
      <c r="Z1725" s="154"/>
      <c r="AA1725" s="154"/>
      <c r="AB1725" s="154"/>
      <c r="AC1725" s="154"/>
      <c r="AD1725" s="154"/>
      <c r="AE1725" s="154"/>
      <c r="AF1725" s="154"/>
      <c r="AG1725" s="63">
        <f t="shared" si="517"/>
        <v>0</v>
      </c>
      <c r="AH1725" s="56">
        <f t="shared" si="518"/>
        <v>0</v>
      </c>
      <c r="AI1725" s="56">
        <f t="shared" si="519"/>
        <v>0</v>
      </c>
      <c r="AJ1725" s="56">
        <f t="shared" si="520"/>
        <v>0</v>
      </c>
      <c r="AK1725" s="56">
        <f t="shared" si="521"/>
        <v>0</v>
      </c>
      <c r="AL1725" s="56">
        <f t="shared" si="522"/>
        <v>0</v>
      </c>
      <c r="AM1725" s="56">
        <f t="shared" si="523"/>
        <v>0</v>
      </c>
      <c r="AN1725" s="56">
        <f t="shared" si="524"/>
        <v>0</v>
      </c>
      <c r="AO1725" s="56">
        <f t="shared" si="525"/>
        <v>0</v>
      </c>
      <c r="AP1725" s="56">
        <f t="shared" si="526"/>
        <v>0</v>
      </c>
      <c r="AQ1725" s="56">
        <f t="shared" si="527"/>
        <v>0</v>
      </c>
      <c r="AR1725" s="86">
        <f t="shared" si="528"/>
        <v>0</v>
      </c>
    </row>
    <row r="1726" spans="1:44" x14ac:dyDescent="0.25">
      <c r="A1726" s="178"/>
      <c r="B1726" s="55" t="str">
        <f>_xlfn.IFNA(VLOOKUP(A1726,'Ajánlatkérő(k) adatai'!$B$4:$C$205,2,0),"")</f>
        <v/>
      </c>
      <c r="C1726" s="178"/>
      <c r="D1726" s="55" t="str">
        <f>_xlfn.IFNA(VLOOKUP(C1726,'Számlafizető(k) adatai'!$C$4:$D$203,2,0),"")</f>
        <v/>
      </c>
      <c r="E1726" s="55" t="str">
        <f>_xlfn.IFNA(VLOOKUP(C1726,'Számlafizető(k) adatai'!$C$4:$M$203,11,0),"")</f>
        <v/>
      </c>
      <c r="F1726" s="178"/>
      <c r="G1726" s="178"/>
      <c r="H1726" s="178"/>
      <c r="I1726" s="55" t="str">
        <f>IF(F1726="","",VLOOKUP(LEFT(F1726,5),'Technikai cellák'!B:C,2,0))</f>
        <v/>
      </c>
      <c r="J1726" s="55" t="str">
        <f>IF(F1726="","",VLOOKUP(I1726,'Technikai cellák'!$C$1:$D$12,2,0))</f>
        <v/>
      </c>
      <c r="K1726" s="179"/>
      <c r="L1726" s="67" t="str">
        <f t="shared" si="531"/>
        <v/>
      </c>
      <c r="M1726" s="68">
        <f t="shared" si="532"/>
        <v>0</v>
      </c>
      <c r="N1726" s="66">
        <f t="shared" si="533"/>
        <v>0</v>
      </c>
      <c r="O1726" s="152"/>
      <c r="P1726" s="172">
        <f t="shared" si="529"/>
        <v>0</v>
      </c>
      <c r="Q1726" s="69">
        <f t="shared" si="534"/>
        <v>0</v>
      </c>
      <c r="R1726" s="62">
        <f t="shared" si="516"/>
        <v>0</v>
      </c>
      <c r="S1726" s="153"/>
      <c r="T1726" s="118" t="str">
        <f t="shared" si="530"/>
        <v/>
      </c>
      <c r="U1726" s="154"/>
      <c r="V1726" s="154"/>
      <c r="W1726" s="154"/>
      <c r="X1726" s="154"/>
      <c r="Y1726" s="154"/>
      <c r="Z1726" s="154"/>
      <c r="AA1726" s="154"/>
      <c r="AB1726" s="154"/>
      <c r="AC1726" s="154"/>
      <c r="AD1726" s="154"/>
      <c r="AE1726" s="154"/>
      <c r="AF1726" s="154"/>
      <c r="AG1726" s="63">
        <f t="shared" si="517"/>
        <v>0</v>
      </c>
      <c r="AH1726" s="56">
        <f t="shared" si="518"/>
        <v>0</v>
      </c>
      <c r="AI1726" s="56">
        <f t="shared" si="519"/>
        <v>0</v>
      </c>
      <c r="AJ1726" s="56">
        <f t="shared" si="520"/>
        <v>0</v>
      </c>
      <c r="AK1726" s="56">
        <f t="shared" si="521"/>
        <v>0</v>
      </c>
      <c r="AL1726" s="56">
        <f t="shared" si="522"/>
        <v>0</v>
      </c>
      <c r="AM1726" s="56">
        <f t="shared" si="523"/>
        <v>0</v>
      </c>
      <c r="AN1726" s="56">
        <f t="shared" si="524"/>
        <v>0</v>
      </c>
      <c r="AO1726" s="56">
        <f t="shared" si="525"/>
        <v>0</v>
      </c>
      <c r="AP1726" s="56">
        <f t="shared" si="526"/>
        <v>0</v>
      </c>
      <c r="AQ1726" s="56">
        <f t="shared" si="527"/>
        <v>0</v>
      </c>
      <c r="AR1726" s="86">
        <f t="shared" si="528"/>
        <v>0</v>
      </c>
    </row>
    <row r="1727" spans="1:44" x14ac:dyDescent="0.25">
      <c r="A1727" s="178"/>
      <c r="B1727" s="55" t="str">
        <f>_xlfn.IFNA(VLOOKUP(A1727,'Ajánlatkérő(k) adatai'!$B$4:$C$205,2,0),"")</f>
        <v/>
      </c>
      <c r="C1727" s="178"/>
      <c r="D1727" s="55" t="str">
        <f>_xlfn.IFNA(VLOOKUP(C1727,'Számlafizető(k) adatai'!$C$4:$D$203,2,0),"")</f>
        <v/>
      </c>
      <c r="E1727" s="55" t="str">
        <f>_xlfn.IFNA(VLOOKUP(C1727,'Számlafizető(k) adatai'!$C$4:$M$203,11,0),"")</f>
        <v/>
      </c>
      <c r="F1727" s="178"/>
      <c r="G1727" s="178"/>
      <c r="H1727" s="178"/>
      <c r="I1727" s="55" t="str">
        <f>IF(F1727="","",VLOOKUP(LEFT(F1727,5),'Technikai cellák'!B:C,2,0))</f>
        <v/>
      </c>
      <c r="J1727" s="55" t="str">
        <f>IF(F1727="","",VLOOKUP(I1727,'Technikai cellák'!$C$1:$D$12,2,0))</f>
        <v/>
      </c>
      <c r="K1727" s="179"/>
      <c r="L1727" s="67" t="str">
        <f t="shared" si="531"/>
        <v/>
      </c>
      <c r="M1727" s="68">
        <f t="shared" si="532"/>
        <v>0</v>
      </c>
      <c r="N1727" s="66">
        <f t="shared" si="533"/>
        <v>0</v>
      </c>
      <c r="O1727" s="152"/>
      <c r="P1727" s="172">
        <f t="shared" si="529"/>
        <v>0</v>
      </c>
      <c r="Q1727" s="69">
        <f t="shared" si="534"/>
        <v>0</v>
      </c>
      <c r="R1727" s="62">
        <f t="shared" si="516"/>
        <v>0</v>
      </c>
      <c r="S1727" s="153"/>
      <c r="T1727" s="118" t="str">
        <f t="shared" si="530"/>
        <v/>
      </c>
      <c r="U1727" s="154"/>
      <c r="V1727" s="154"/>
      <c r="W1727" s="154"/>
      <c r="X1727" s="154"/>
      <c r="Y1727" s="154"/>
      <c r="Z1727" s="154"/>
      <c r="AA1727" s="154"/>
      <c r="AB1727" s="154"/>
      <c r="AC1727" s="154"/>
      <c r="AD1727" s="154"/>
      <c r="AE1727" s="154"/>
      <c r="AF1727" s="154"/>
      <c r="AG1727" s="63">
        <f t="shared" si="517"/>
        <v>0</v>
      </c>
      <c r="AH1727" s="56">
        <f t="shared" si="518"/>
        <v>0</v>
      </c>
      <c r="AI1727" s="56">
        <f t="shared" si="519"/>
        <v>0</v>
      </c>
      <c r="AJ1727" s="56">
        <f t="shared" si="520"/>
        <v>0</v>
      </c>
      <c r="AK1727" s="56">
        <f t="shared" si="521"/>
        <v>0</v>
      </c>
      <c r="AL1727" s="56">
        <f t="shared" si="522"/>
        <v>0</v>
      </c>
      <c r="AM1727" s="56">
        <f t="shared" si="523"/>
        <v>0</v>
      </c>
      <c r="AN1727" s="56">
        <f t="shared" si="524"/>
        <v>0</v>
      </c>
      <c r="AO1727" s="56">
        <f t="shared" si="525"/>
        <v>0</v>
      </c>
      <c r="AP1727" s="56">
        <f t="shared" si="526"/>
        <v>0</v>
      </c>
      <c r="AQ1727" s="56">
        <f t="shared" si="527"/>
        <v>0</v>
      </c>
      <c r="AR1727" s="86">
        <f t="shared" si="528"/>
        <v>0</v>
      </c>
    </row>
    <row r="1728" spans="1:44" x14ac:dyDescent="0.25">
      <c r="A1728" s="178"/>
      <c r="B1728" s="55" t="str">
        <f>_xlfn.IFNA(VLOOKUP(A1728,'Ajánlatkérő(k) adatai'!$B$4:$C$205,2,0),"")</f>
        <v/>
      </c>
      <c r="C1728" s="178"/>
      <c r="D1728" s="55" t="str">
        <f>_xlfn.IFNA(VLOOKUP(C1728,'Számlafizető(k) adatai'!$C$4:$D$203,2,0),"")</f>
        <v/>
      </c>
      <c r="E1728" s="55" t="str">
        <f>_xlfn.IFNA(VLOOKUP(C1728,'Számlafizető(k) adatai'!$C$4:$M$203,11,0),"")</f>
        <v/>
      </c>
      <c r="F1728" s="178"/>
      <c r="G1728" s="178"/>
      <c r="H1728" s="178"/>
      <c r="I1728" s="55" t="str">
        <f>IF(F1728="","",VLOOKUP(LEFT(F1728,5),'Technikai cellák'!B:C,2,0))</f>
        <v/>
      </c>
      <c r="J1728" s="55" t="str">
        <f>IF(F1728="","",VLOOKUP(I1728,'Technikai cellák'!$C$1:$D$12,2,0))</f>
        <v/>
      </c>
      <c r="K1728" s="179"/>
      <c r="L1728" s="67" t="str">
        <f t="shared" si="531"/>
        <v/>
      </c>
      <c r="M1728" s="68">
        <f t="shared" si="532"/>
        <v>0</v>
      </c>
      <c r="N1728" s="66">
        <f t="shared" si="533"/>
        <v>0</v>
      </c>
      <c r="O1728" s="152"/>
      <c r="P1728" s="172">
        <f t="shared" si="529"/>
        <v>0</v>
      </c>
      <c r="Q1728" s="69">
        <f t="shared" si="534"/>
        <v>0</v>
      </c>
      <c r="R1728" s="62">
        <f t="shared" si="516"/>
        <v>0</v>
      </c>
      <c r="S1728" s="153"/>
      <c r="T1728" s="118" t="str">
        <f t="shared" si="530"/>
        <v/>
      </c>
      <c r="U1728" s="154"/>
      <c r="V1728" s="154"/>
      <c r="W1728" s="154"/>
      <c r="X1728" s="154"/>
      <c r="Y1728" s="154"/>
      <c r="Z1728" s="154"/>
      <c r="AA1728" s="154"/>
      <c r="AB1728" s="154"/>
      <c r="AC1728" s="154"/>
      <c r="AD1728" s="154"/>
      <c r="AE1728" s="154"/>
      <c r="AF1728" s="154"/>
      <c r="AG1728" s="63">
        <f t="shared" si="517"/>
        <v>0</v>
      </c>
      <c r="AH1728" s="56">
        <f t="shared" si="518"/>
        <v>0</v>
      </c>
      <c r="AI1728" s="56">
        <f t="shared" si="519"/>
        <v>0</v>
      </c>
      <c r="AJ1728" s="56">
        <f t="shared" si="520"/>
        <v>0</v>
      </c>
      <c r="AK1728" s="56">
        <f t="shared" si="521"/>
        <v>0</v>
      </c>
      <c r="AL1728" s="56">
        <f t="shared" si="522"/>
        <v>0</v>
      </c>
      <c r="AM1728" s="56">
        <f t="shared" si="523"/>
        <v>0</v>
      </c>
      <c r="AN1728" s="56">
        <f t="shared" si="524"/>
        <v>0</v>
      </c>
      <c r="AO1728" s="56">
        <f t="shared" si="525"/>
        <v>0</v>
      </c>
      <c r="AP1728" s="56">
        <f t="shared" si="526"/>
        <v>0</v>
      </c>
      <c r="AQ1728" s="56">
        <f t="shared" si="527"/>
        <v>0</v>
      </c>
      <c r="AR1728" s="86">
        <f t="shared" si="528"/>
        <v>0</v>
      </c>
    </row>
    <row r="1729" spans="1:44" x14ac:dyDescent="0.25">
      <c r="A1729" s="178"/>
      <c r="B1729" s="55" t="str">
        <f>_xlfn.IFNA(VLOOKUP(A1729,'Ajánlatkérő(k) adatai'!$B$4:$C$205,2,0),"")</f>
        <v/>
      </c>
      <c r="C1729" s="178"/>
      <c r="D1729" s="55" t="str">
        <f>_xlfn.IFNA(VLOOKUP(C1729,'Számlafizető(k) adatai'!$C$4:$D$203,2,0),"")</f>
        <v/>
      </c>
      <c r="E1729" s="55" t="str">
        <f>_xlfn.IFNA(VLOOKUP(C1729,'Számlafizető(k) adatai'!$C$4:$M$203,11,0),"")</f>
        <v/>
      </c>
      <c r="F1729" s="178"/>
      <c r="G1729" s="178"/>
      <c r="H1729" s="178"/>
      <c r="I1729" s="55" t="str">
        <f>IF(F1729="","",VLOOKUP(LEFT(F1729,5),'Technikai cellák'!B:C,2,0))</f>
        <v/>
      </c>
      <c r="J1729" s="55" t="str">
        <f>IF(F1729="","",VLOOKUP(I1729,'Technikai cellák'!$C$1:$D$12,2,0))</f>
        <v/>
      </c>
      <c r="K1729" s="179"/>
      <c r="L1729" s="67" t="str">
        <f t="shared" si="531"/>
        <v/>
      </c>
      <c r="M1729" s="68">
        <f t="shared" si="532"/>
        <v>0</v>
      </c>
      <c r="N1729" s="66">
        <f t="shared" si="533"/>
        <v>0</v>
      </c>
      <c r="O1729" s="152"/>
      <c r="P1729" s="172">
        <f t="shared" si="529"/>
        <v>0</v>
      </c>
      <c r="Q1729" s="69">
        <f t="shared" si="534"/>
        <v>0</v>
      </c>
      <c r="R1729" s="62">
        <f t="shared" si="516"/>
        <v>0</v>
      </c>
      <c r="S1729" s="153"/>
      <c r="T1729" s="118" t="str">
        <f t="shared" si="530"/>
        <v/>
      </c>
      <c r="U1729" s="154"/>
      <c r="V1729" s="154"/>
      <c r="W1729" s="154"/>
      <c r="X1729" s="154"/>
      <c r="Y1729" s="154"/>
      <c r="Z1729" s="154"/>
      <c r="AA1729" s="154"/>
      <c r="AB1729" s="154"/>
      <c r="AC1729" s="154"/>
      <c r="AD1729" s="154"/>
      <c r="AE1729" s="154"/>
      <c r="AF1729" s="154"/>
      <c r="AG1729" s="63">
        <f t="shared" si="517"/>
        <v>0</v>
      </c>
      <c r="AH1729" s="56">
        <f t="shared" si="518"/>
        <v>0</v>
      </c>
      <c r="AI1729" s="56">
        <f t="shared" si="519"/>
        <v>0</v>
      </c>
      <c r="AJ1729" s="56">
        <f t="shared" si="520"/>
        <v>0</v>
      </c>
      <c r="AK1729" s="56">
        <f t="shared" si="521"/>
        <v>0</v>
      </c>
      <c r="AL1729" s="56">
        <f t="shared" si="522"/>
        <v>0</v>
      </c>
      <c r="AM1729" s="56">
        <f t="shared" si="523"/>
        <v>0</v>
      </c>
      <c r="AN1729" s="56">
        <f t="shared" si="524"/>
        <v>0</v>
      </c>
      <c r="AO1729" s="56">
        <f t="shared" si="525"/>
        <v>0</v>
      </c>
      <c r="AP1729" s="56">
        <f t="shared" si="526"/>
        <v>0</v>
      </c>
      <c r="AQ1729" s="56">
        <f t="shared" si="527"/>
        <v>0</v>
      </c>
      <c r="AR1729" s="86">
        <f t="shared" si="528"/>
        <v>0</v>
      </c>
    </row>
    <row r="1730" spans="1:44" x14ac:dyDescent="0.25">
      <c r="A1730" s="178"/>
      <c r="B1730" s="55" t="str">
        <f>_xlfn.IFNA(VLOOKUP(A1730,'Ajánlatkérő(k) adatai'!$B$4:$C$205,2,0),"")</f>
        <v/>
      </c>
      <c r="C1730" s="178"/>
      <c r="D1730" s="55" t="str">
        <f>_xlfn.IFNA(VLOOKUP(C1730,'Számlafizető(k) adatai'!$C$4:$D$203,2,0),"")</f>
        <v/>
      </c>
      <c r="E1730" s="55" t="str">
        <f>_xlfn.IFNA(VLOOKUP(C1730,'Számlafizető(k) adatai'!$C$4:$M$203,11,0),"")</f>
        <v/>
      </c>
      <c r="F1730" s="178"/>
      <c r="G1730" s="178"/>
      <c r="H1730" s="178"/>
      <c r="I1730" s="55" t="str">
        <f>IF(F1730="","",VLOOKUP(LEFT(F1730,5),'Technikai cellák'!B:C,2,0))</f>
        <v/>
      </c>
      <c r="J1730" s="55" t="str">
        <f>IF(F1730="","",VLOOKUP(I1730,'Technikai cellák'!$C$1:$D$12,2,0))</f>
        <v/>
      </c>
      <c r="K1730" s="179"/>
      <c r="L1730" s="67" t="str">
        <f t="shared" si="531"/>
        <v/>
      </c>
      <c r="M1730" s="68">
        <f t="shared" si="532"/>
        <v>0</v>
      </c>
      <c r="N1730" s="66">
        <f t="shared" si="533"/>
        <v>0</v>
      </c>
      <c r="O1730" s="152"/>
      <c r="P1730" s="172">
        <f t="shared" si="529"/>
        <v>0</v>
      </c>
      <c r="Q1730" s="69">
        <f t="shared" si="534"/>
        <v>0</v>
      </c>
      <c r="R1730" s="62">
        <f t="shared" si="516"/>
        <v>0</v>
      </c>
      <c r="S1730" s="153"/>
      <c r="T1730" s="118" t="str">
        <f t="shared" si="530"/>
        <v/>
      </c>
      <c r="U1730" s="154"/>
      <c r="V1730" s="154"/>
      <c r="W1730" s="154"/>
      <c r="X1730" s="154"/>
      <c r="Y1730" s="154"/>
      <c r="Z1730" s="154"/>
      <c r="AA1730" s="154"/>
      <c r="AB1730" s="154"/>
      <c r="AC1730" s="154"/>
      <c r="AD1730" s="154"/>
      <c r="AE1730" s="154"/>
      <c r="AF1730" s="154"/>
      <c r="AG1730" s="63">
        <f t="shared" si="517"/>
        <v>0</v>
      </c>
      <c r="AH1730" s="56">
        <f t="shared" si="518"/>
        <v>0</v>
      </c>
      <c r="AI1730" s="56">
        <f t="shared" si="519"/>
        <v>0</v>
      </c>
      <c r="AJ1730" s="56">
        <f t="shared" si="520"/>
        <v>0</v>
      </c>
      <c r="AK1730" s="56">
        <f t="shared" si="521"/>
        <v>0</v>
      </c>
      <c r="AL1730" s="56">
        <f t="shared" si="522"/>
        <v>0</v>
      </c>
      <c r="AM1730" s="56">
        <f t="shared" si="523"/>
        <v>0</v>
      </c>
      <c r="AN1730" s="56">
        <f t="shared" si="524"/>
        <v>0</v>
      </c>
      <c r="AO1730" s="56">
        <f t="shared" si="525"/>
        <v>0</v>
      </c>
      <c r="AP1730" s="56">
        <f t="shared" si="526"/>
        <v>0</v>
      </c>
      <c r="AQ1730" s="56">
        <f t="shared" si="527"/>
        <v>0</v>
      </c>
      <c r="AR1730" s="86">
        <f t="shared" si="528"/>
        <v>0</v>
      </c>
    </row>
    <row r="1731" spans="1:44" x14ac:dyDescent="0.25">
      <c r="A1731" s="178"/>
      <c r="B1731" s="55" t="str">
        <f>_xlfn.IFNA(VLOOKUP(A1731,'Ajánlatkérő(k) adatai'!$B$4:$C$205,2,0),"")</f>
        <v/>
      </c>
      <c r="C1731" s="178"/>
      <c r="D1731" s="55" t="str">
        <f>_xlfn.IFNA(VLOOKUP(C1731,'Számlafizető(k) adatai'!$C$4:$D$203,2,0),"")</f>
        <v/>
      </c>
      <c r="E1731" s="55" t="str">
        <f>_xlfn.IFNA(VLOOKUP(C1731,'Számlafizető(k) adatai'!$C$4:$M$203,11,0),"")</f>
        <v/>
      </c>
      <c r="F1731" s="178"/>
      <c r="G1731" s="178"/>
      <c r="H1731" s="178"/>
      <c r="I1731" s="55" t="str">
        <f>IF(F1731="","",VLOOKUP(LEFT(F1731,5),'Technikai cellák'!B:C,2,0))</f>
        <v/>
      </c>
      <c r="J1731" s="55" t="str">
        <f>IF(F1731="","",VLOOKUP(I1731,'Technikai cellák'!$C$1:$D$12,2,0))</f>
        <v/>
      </c>
      <c r="K1731" s="179"/>
      <c r="L1731" s="67" t="str">
        <f t="shared" si="531"/>
        <v/>
      </c>
      <c r="M1731" s="68">
        <f t="shared" si="532"/>
        <v>0</v>
      </c>
      <c r="N1731" s="66">
        <f t="shared" si="533"/>
        <v>0</v>
      </c>
      <c r="O1731" s="152"/>
      <c r="P1731" s="172">
        <f t="shared" si="529"/>
        <v>0</v>
      </c>
      <c r="Q1731" s="69">
        <f t="shared" si="534"/>
        <v>0</v>
      </c>
      <c r="R1731" s="62">
        <f t="shared" si="516"/>
        <v>0</v>
      </c>
      <c r="S1731" s="153"/>
      <c r="T1731" s="118" t="str">
        <f t="shared" si="530"/>
        <v/>
      </c>
      <c r="U1731" s="154"/>
      <c r="V1731" s="154"/>
      <c r="W1731" s="154"/>
      <c r="X1731" s="154"/>
      <c r="Y1731" s="154"/>
      <c r="Z1731" s="154"/>
      <c r="AA1731" s="154"/>
      <c r="AB1731" s="154"/>
      <c r="AC1731" s="154"/>
      <c r="AD1731" s="154"/>
      <c r="AE1731" s="154"/>
      <c r="AF1731" s="154"/>
      <c r="AG1731" s="63">
        <f t="shared" si="517"/>
        <v>0</v>
      </c>
      <c r="AH1731" s="56">
        <f t="shared" si="518"/>
        <v>0</v>
      </c>
      <c r="AI1731" s="56">
        <f t="shared" si="519"/>
        <v>0</v>
      </c>
      <c r="AJ1731" s="56">
        <f t="shared" si="520"/>
        <v>0</v>
      </c>
      <c r="AK1731" s="56">
        <f t="shared" si="521"/>
        <v>0</v>
      </c>
      <c r="AL1731" s="56">
        <f t="shared" si="522"/>
        <v>0</v>
      </c>
      <c r="AM1731" s="56">
        <f t="shared" si="523"/>
        <v>0</v>
      </c>
      <c r="AN1731" s="56">
        <f t="shared" si="524"/>
        <v>0</v>
      </c>
      <c r="AO1731" s="56">
        <f t="shared" si="525"/>
        <v>0</v>
      </c>
      <c r="AP1731" s="56">
        <f t="shared" si="526"/>
        <v>0</v>
      </c>
      <c r="AQ1731" s="56">
        <f t="shared" si="527"/>
        <v>0</v>
      </c>
      <c r="AR1731" s="86">
        <f t="shared" si="528"/>
        <v>0</v>
      </c>
    </row>
    <row r="1732" spans="1:44" x14ac:dyDescent="0.25">
      <c r="A1732" s="178"/>
      <c r="B1732" s="55" t="str">
        <f>_xlfn.IFNA(VLOOKUP(A1732,'Ajánlatkérő(k) adatai'!$B$4:$C$205,2,0),"")</f>
        <v/>
      </c>
      <c r="C1732" s="178"/>
      <c r="D1732" s="55" t="str">
        <f>_xlfn.IFNA(VLOOKUP(C1732,'Számlafizető(k) adatai'!$C$4:$D$203,2,0),"")</f>
        <v/>
      </c>
      <c r="E1732" s="55" t="str">
        <f>_xlfn.IFNA(VLOOKUP(C1732,'Számlafizető(k) adatai'!$C$4:$M$203,11,0),"")</f>
        <v/>
      </c>
      <c r="F1732" s="178"/>
      <c r="G1732" s="178"/>
      <c r="H1732" s="178"/>
      <c r="I1732" s="55" t="str">
        <f>IF(F1732="","",VLOOKUP(LEFT(F1732,5),'Technikai cellák'!B:C,2,0))</f>
        <v/>
      </c>
      <c r="J1732" s="55" t="str">
        <f>IF(F1732="","",VLOOKUP(I1732,'Technikai cellák'!$C$1:$D$12,2,0))</f>
        <v/>
      </c>
      <c r="K1732" s="179"/>
      <c r="L1732" s="67" t="str">
        <f t="shared" si="531"/>
        <v/>
      </c>
      <c r="M1732" s="68">
        <f t="shared" si="532"/>
        <v>0</v>
      </c>
      <c r="N1732" s="66">
        <f t="shared" si="533"/>
        <v>0</v>
      </c>
      <c r="O1732" s="152"/>
      <c r="P1732" s="172">
        <f t="shared" si="529"/>
        <v>0</v>
      </c>
      <c r="Q1732" s="69">
        <f t="shared" si="534"/>
        <v>0</v>
      </c>
      <c r="R1732" s="62">
        <f t="shared" si="516"/>
        <v>0</v>
      </c>
      <c r="S1732" s="153"/>
      <c r="T1732" s="118" t="str">
        <f t="shared" si="530"/>
        <v/>
      </c>
      <c r="U1732" s="154"/>
      <c r="V1732" s="154"/>
      <c r="W1732" s="154"/>
      <c r="X1732" s="154"/>
      <c r="Y1732" s="154"/>
      <c r="Z1732" s="154"/>
      <c r="AA1732" s="154"/>
      <c r="AB1732" s="154"/>
      <c r="AC1732" s="154"/>
      <c r="AD1732" s="154"/>
      <c r="AE1732" s="154"/>
      <c r="AF1732" s="154"/>
      <c r="AG1732" s="63">
        <f t="shared" si="517"/>
        <v>0</v>
      </c>
      <c r="AH1732" s="56">
        <f t="shared" si="518"/>
        <v>0</v>
      </c>
      <c r="AI1732" s="56">
        <f t="shared" si="519"/>
        <v>0</v>
      </c>
      <c r="AJ1732" s="56">
        <f t="shared" si="520"/>
        <v>0</v>
      </c>
      <c r="AK1732" s="56">
        <f t="shared" si="521"/>
        <v>0</v>
      </c>
      <c r="AL1732" s="56">
        <f t="shared" si="522"/>
        <v>0</v>
      </c>
      <c r="AM1732" s="56">
        <f t="shared" si="523"/>
        <v>0</v>
      </c>
      <c r="AN1732" s="56">
        <f t="shared" si="524"/>
        <v>0</v>
      </c>
      <c r="AO1732" s="56">
        <f t="shared" si="525"/>
        <v>0</v>
      </c>
      <c r="AP1732" s="56">
        <f t="shared" si="526"/>
        <v>0</v>
      </c>
      <c r="AQ1732" s="56">
        <f t="shared" si="527"/>
        <v>0</v>
      </c>
      <c r="AR1732" s="86">
        <f t="shared" si="528"/>
        <v>0</v>
      </c>
    </row>
    <row r="1733" spans="1:44" x14ac:dyDescent="0.25">
      <c r="A1733" s="178"/>
      <c r="B1733" s="55" t="str">
        <f>_xlfn.IFNA(VLOOKUP(A1733,'Ajánlatkérő(k) adatai'!$B$4:$C$205,2,0),"")</f>
        <v/>
      </c>
      <c r="C1733" s="178"/>
      <c r="D1733" s="55" t="str">
        <f>_xlfn.IFNA(VLOOKUP(C1733,'Számlafizető(k) adatai'!$C$4:$D$203,2,0),"")</f>
        <v/>
      </c>
      <c r="E1733" s="55" t="str">
        <f>_xlfn.IFNA(VLOOKUP(C1733,'Számlafizető(k) adatai'!$C$4:$M$203,11,0),"")</f>
        <v/>
      </c>
      <c r="F1733" s="178"/>
      <c r="G1733" s="178"/>
      <c r="H1733" s="178"/>
      <c r="I1733" s="55" t="str">
        <f>IF(F1733="","",VLOOKUP(LEFT(F1733,5),'Technikai cellák'!B:C,2,0))</f>
        <v/>
      </c>
      <c r="J1733" s="55" t="str">
        <f>IF(F1733="","",VLOOKUP(I1733,'Technikai cellák'!$C$1:$D$12,2,0))</f>
        <v/>
      </c>
      <c r="K1733" s="179"/>
      <c r="L1733" s="67" t="str">
        <f t="shared" si="531"/>
        <v/>
      </c>
      <c r="M1733" s="68">
        <f t="shared" si="532"/>
        <v>0</v>
      </c>
      <c r="N1733" s="66">
        <f t="shared" si="533"/>
        <v>0</v>
      </c>
      <c r="O1733" s="152"/>
      <c r="P1733" s="172">
        <f t="shared" si="529"/>
        <v>0</v>
      </c>
      <c r="Q1733" s="69">
        <f t="shared" si="534"/>
        <v>0</v>
      </c>
      <c r="R1733" s="62">
        <f t="shared" ref="R1733:R1796" si="535">SUM(AG1733:AR1733)</f>
        <v>0</v>
      </c>
      <c r="S1733" s="153"/>
      <c r="T1733" s="118" t="str">
        <f t="shared" si="530"/>
        <v/>
      </c>
      <c r="U1733" s="154"/>
      <c r="V1733" s="154"/>
      <c r="W1733" s="154"/>
      <c r="X1733" s="154"/>
      <c r="Y1733" s="154"/>
      <c r="Z1733" s="154"/>
      <c r="AA1733" s="154"/>
      <c r="AB1733" s="154"/>
      <c r="AC1733" s="154"/>
      <c r="AD1733" s="154"/>
      <c r="AE1733" s="154"/>
      <c r="AF1733" s="154"/>
      <c r="AG1733" s="63">
        <f t="shared" ref="AG1733:AG1780" si="536">ROUND((U1733*$C$7)/$C$8,0)</f>
        <v>0</v>
      </c>
      <c r="AH1733" s="56">
        <f t="shared" ref="AH1733:AH1780" si="537">ROUND((V1733*$C$7)/$C$8,0)</f>
        <v>0</v>
      </c>
      <c r="AI1733" s="56">
        <f t="shared" ref="AI1733:AI1780" si="538">ROUND((W1733*$C$7)/$C$8,0)</f>
        <v>0</v>
      </c>
      <c r="AJ1733" s="56">
        <f t="shared" ref="AJ1733:AJ1780" si="539">ROUND((X1733*$C$7)/$C$8,0)</f>
        <v>0</v>
      </c>
      <c r="AK1733" s="56">
        <f t="shared" ref="AK1733:AK1780" si="540">ROUND((Y1733*$C$7)/$C$8,0)</f>
        <v>0</v>
      </c>
      <c r="AL1733" s="56">
        <f t="shared" ref="AL1733:AL1780" si="541">ROUND((Z1733*$C$7)/$C$8,0)</f>
        <v>0</v>
      </c>
      <c r="AM1733" s="56">
        <f t="shared" ref="AM1733:AM1780" si="542">ROUND((AA1733*$C$7)/$C$8,0)</f>
        <v>0</v>
      </c>
      <c r="AN1733" s="56">
        <f t="shared" ref="AN1733:AN1780" si="543">ROUND((AB1733*$C$7)/$C$8,0)</f>
        <v>0</v>
      </c>
      <c r="AO1733" s="56">
        <f t="shared" ref="AO1733:AO1780" si="544">ROUND((AC1733*$C$7)/$C$8,0)</f>
        <v>0</v>
      </c>
      <c r="AP1733" s="56">
        <f t="shared" ref="AP1733:AP1780" si="545">ROUND((AD1733*$C$7)/$C$8,0)</f>
        <v>0</v>
      </c>
      <c r="AQ1733" s="56">
        <f t="shared" ref="AQ1733:AQ1780" si="546">ROUND((AE1733*$C$7)/$C$8,0)</f>
        <v>0</v>
      </c>
      <c r="AR1733" s="86">
        <f t="shared" ref="AR1733:AR1780" si="547">ROUND((AF1733*$C$7)/$C$8,0)</f>
        <v>0</v>
      </c>
    </row>
    <row r="1734" spans="1:44" x14ac:dyDescent="0.25">
      <c r="A1734" s="178"/>
      <c r="B1734" s="55" t="str">
        <f>_xlfn.IFNA(VLOOKUP(A1734,'Ajánlatkérő(k) adatai'!$B$4:$C$205,2,0),"")</f>
        <v/>
      </c>
      <c r="C1734" s="178"/>
      <c r="D1734" s="55" t="str">
        <f>_xlfn.IFNA(VLOOKUP(C1734,'Számlafizető(k) adatai'!$C$4:$D$203,2,0),"")</f>
        <v/>
      </c>
      <c r="E1734" s="55" t="str">
        <f>_xlfn.IFNA(VLOOKUP(C1734,'Számlafizető(k) adatai'!$C$4:$M$203,11,0),"")</f>
        <v/>
      </c>
      <c r="F1734" s="178"/>
      <c r="G1734" s="178"/>
      <c r="H1734" s="178"/>
      <c r="I1734" s="55" t="str">
        <f>IF(F1734="","",VLOOKUP(LEFT(F1734,5),'Technikai cellák'!B:C,2,0))</f>
        <v/>
      </c>
      <c r="J1734" s="55" t="str">
        <f>IF(F1734="","",VLOOKUP(I1734,'Technikai cellák'!$C$1:$D$12,2,0))</f>
        <v/>
      </c>
      <c r="K1734" s="179"/>
      <c r="L1734" s="67" t="str">
        <f t="shared" si="531"/>
        <v/>
      </c>
      <c r="M1734" s="68">
        <f t="shared" si="532"/>
        <v>0</v>
      </c>
      <c r="N1734" s="66">
        <f t="shared" si="533"/>
        <v>0</v>
      </c>
      <c r="O1734" s="152"/>
      <c r="P1734" s="172">
        <f t="shared" si="529"/>
        <v>0</v>
      </c>
      <c r="Q1734" s="69">
        <f t="shared" si="534"/>
        <v>0</v>
      </c>
      <c r="R1734" s="62">
        <f t="shared" si="535"/>
        <v>0</v>
      </c>
      <c r="S1734" s="153"/>
      <c r="T1734" s="118" t="str">
        <f t="shared" si="530"/>
        <v/>
      </c>
      <c r="U1734" s="154"/>
      <c r="V1734" s="154"/>
      <c r="W1734" s="154"/>
      <c r="X1734" s="154"/>
      <c r="Y1734" s="154"/>
      <c r="Z1734" s="154"/>
      <c r="AA1734" s="154"/>
      <c r="AB1734" s="154"/>
      <c r="AC1734" s="154"/>
      <c r="AD1734" s="154"/>
      <c r="AE1734" s="154"/>
      <c r="AF1734" s="154"/>
      <c r="AG1734" s="63">
        <f t="shared" si="536"/>
        <v>0</v>
      </c>
      <c r="AH1734" s="56">
        <f t="shared" si="537"/>
        <v>0</v>
      </c>
      <c r="AI1734" s="56">
        <f t="shared" si="538"/>
        <v>0</v>
      </c>
      <c r="AJ1734" s="56">
        <f t="shared" si="539"/>
        <v>0</v>
      </c>
      <c r="AK1734" s="56">
        <f t="shared" si="540"/>
        <v>0</v>
      </c>
      <c r="AL1734" s="56">
        <f t="shared" si="541"/>
        <v>0</v>
      </c>
      <c r="AM1734" s="56">
        <f t="shared" si="542"/>
        <v>0</v>
      </c>
      <c r="AN1734" s="56">
        <f t="shared" si="543"/>
        <v>0</v>
      </c>
      <c r="AO1734" s="56">
        <f t="shared" si="544"/>
        <v>0</v>
      </c>
      <c r="AP1734" s="56">
        <f t="shared" si="545"/>
        <v>0</v>
      </c>
      <c r="AQ1734" s="56">
        <f t="shared" si="546"/>
        <v>0</v>
      </c>
      <c r="AR1734" s="86">
        <f t="shared" si="547"/>
        <v>0</v>
      </c>
    </row>
    <row r="1735" spans="1:44" x14ac:dyDescent="0.25">
      <c r="A1735" s="178"/>
      <c r="B1735" s="55" t="str">
        <f>_xlfn.IFNA(VLOOKUP(A1735,'Ajánlatkérő(k) adatai'!$B$4:$C$205,2,0),"")</f>
        <v/>
      </c>
      <c r="C1735" s="178"/>
      <c r="D1735" s="55" t="str">
        <f>_xlfn.IFNA(VLOOKUP(C1735,'Számlafizető(k) adatai'!$C$4:$D$203,2,0),"")</f>
        <v/>
      </c>
      <c r="E1735" s="55" t="str">
        <f>_xlfn.IFNA(VLOOKUP(C1735,'Számlafizető(k) adatai'!$C$4:$M$203,11,0),"")</f>
        <v/>
      </c>
      <c r="F1735" s="178"/>
      <c r="G1735" s="178"/>
      <c r="H1735" s="178"/>
      <c r="I1735" s="55" t="str">
        <f>IF(F1735="","",VLOOKUP(LEFT(F1735,5),'Technikai cellák'!B:C,2,0))</f>
        <v/>
      </c>
      <c r="J1735" s="55" t="str">
        <f>IF(F1735="","",VLOOKUP(I1735,'Technikai cellák'!$C$1:$D$12,2,0))</f>
        <v/>
      </c>
      <c r="K1735" s="179"/>
      <c r="L1735" s="67" t="str">
        <f t="shared" si="531"/>
        <v/>
      </c>
      <c r="M1735" s="68">
        <f t="shared" si="532"/>
        <v>0</v>
      </c>
      <c r="N1735" s="66">
        <f t="shared" si="533"/>
        <v>0</v>
      </c>
      <c r="O1735" s="152"/>
      <c r="P1735" s="172">
        <f t="shared" si="529"/>
        <v>0</v>
      </c>
      <c r="Q1735" s="69">
        <f t="shared" si="534"/>
        <v>0</v>
      </c>
      <c r="R1735" s="62">
        <f t="shared" si="535"/>
        <v>0</v>
      </c>
      <c r="S1735" s="153"/>
      <c r="T1735" s="118" t="str">
        <f t="shared" si="530"/>
        <v/>
      </c>
      <c r="U1735" s="154"/>
      <c r="V1735" s="154"/>
      <c r="W1735" s="154"/>
      <c r="X1735" s="154"/>
      <c r="Y1735" s="154"/>
      <c r="Z1735" s="154"/>
      <c r="AA1735" s="154"/>
      <c r="AB1735" s="154"/>
      <c r="AC1735" s="154"/>
      <c r="AD1735" s="154"/>
      <c r="AE1735" s="154"/>
      <c r="AF1735" s="154"/>
      <c r="AG1735" s="63">
        <f t="shared" si="536"/>
        <v>0</v>
      </c>
      <c r="AH1735" s="56">
        <f t="shared" si="537"/>
        <v>0</v>
      </c>
      <c r="AI1735" s="56">
        <f t="shared" si="538"/>
        <v>0</v>
      </c>
      <c r="AJ1735" s="56">
        <f t="shared" si="539"/>
        <v>0</v>
      </c>
      <c r="AK1735" s="56">
        <f t="shared" si="540"/>
        <v>0</v>
      </c>
      <c r="AL1735" s="56">
        <f t="shared" si="541"/>
        <v>0</v>
      </c>
      <c r="AM1735" s="56">
        <f t="shared" si="542"/>
        <v>0</v>
      </c>
      <c r="AN1735" s="56">
        <f t="shared" si="543"/>
        <v>0</v>
      </c>
      <c r="AO1735" s="56">
        <f t="shared" si="544"/>
        <v>0</v>
      </c>
      <c r="AP1735" s="56">
        <f t="shared" si="545"/>
        <v>0</v>
      </c>
      <c r="AQ1735" s="56">
        <f t="shared" si="546"/>
        <v>0</v>
      </c>
      <c r="AR1735" s="86">
        <f t="shared" si="547"/>
        <v>0</v>
      </c>
    </row>
    <row r="1736" spans="1:44" x14ac:dyDescent="0.25">
      <c r="A1736" s="178"/>
      <c r="B1736" s="55" t="str">
        <f>_xlfn.IFNA(VLOOKUP(A1736,'Ajánlatkérő(k) adatai'!$B$4:$C$205,2,0),"")</f>
        <v/>
      </c>
      <c r="C1736" s="178"/>
      <c r="D1736" s="55" t="str">
        <f>_xlfn.IFNA(VLOOKUP(C1736,'Számlafizető(k) adatai'!$C$4:$D$203,2,0),"")</f>
        <v/>
      </c>
      <c r="E1736" s="55" t="str">
        <f>_xlfn.IFNA(VLOOKUP(C1736,'Számlafizető(k) adatai'!$C$4:$M$203,11,0),"")</f>
        <v/>
      </c>
      <c r="F1736" s="178"/>
      <c r="G1736" s="178"/>
      <c r="H1736" s="178"/>
      <c r="I1736" s="55" t="str">
        <f>IF(F1736="","",VLOOKUP(LEFT(F1736,5),'Technikai cellák'!B:C,2,0))</f>
        <v/>
      </c>
      <c r="J1736" s="55" t="str">
        <f>IF(F1736="","",VLOOKUP(I1736,'Technikai cellák'!$C$1:$D$12,2,0))</f>
        <v/>
      </c>
      <c r="K1736" s="179"/>
      <c r="L1736" s="67" t="str">
        <f t="shared" si="531"/>
        <v/>
      </c>
      <c r="M1736" s="68">
        <f t="shared" si="532"/>
        <v>0</v>
      </c>
      <c r="N1736" s="66">
        <f t="shared" si="533"/>
        <v>0</v>
      </c>
      <c r="O1736" s="152"/>
      <c r="P1736" s="172">
        <f t="shared" si="529"/>
        <v>0</v>
      </c>
      <c r="Q1736" s="69">
        <f t="shared" si="534"/>
        <v>0</v>
      </c>
      <c r="R1736" s="62">
        <f t="shared" si="535"/>
        <v>0</v>
      </c>
      <c r="S1736" s="153"/>
      <c r="T1736" s="118" t="str">
        <f t="shared" si="530"/>
        <v/>
      </c>
      <c r="U1736" s="154"/>
      <c r="V1736" s="154"/>
      <c r="W1736" s="154"/>
      <c r="X1736" s="154"/>
      <c r="Y1736" s="154"/>
      <c r="Z1736" s="154"/>
      <c r="AA1736" s="154"/>
      <c r="AB1736" s="154"/>
      <c r="AC1736" s="154"/>
      <c r="AD1736" s="154"/>
      <c r="AE1736" s="154"/>
      <c r="AF1736" s="154"/>
      <c r="AG1736" s="63">
        <f t="shared" si="536"/>
        <v>0</v>
      </c>
      <c r="AH1736" s="56">
        <f t="shared" si="537"/>
        <v>0</v>
      </c>
      <c r="AI1736" s="56">
        <f t="shared" si="538"/>
        <v>0</v>
      </c>
      <c r="AJ1736" s="56">
        <f t="shared" si="539"/>
        <v>0</v>
      </c>
      <c r="AK1736" s="56">
        <f t="shared" si="540"/>
        <v>0</v>
      </c>
      <c r="AL1736" s="56">
        <f t="shared" si="541"/>
        <v>0</v>
      </c>
      <c r="AM1736" s="56">
        <f t="shared" si="542"/>
        <v>0</v>
      </c>
      <c r="AN1736" s="56">
        <f t="shared" si="543"/>
        <v>0</v>
      </c>
      <c r="AO1736" s="56">
        <f t="shared" si="544"/>
        <v>0</v>
      </c>
      <c r="AP1736" s="56">
        <f t="shared" si="545"/>
        <v>0</v>
      </c>
      <c r="AQ1736" s="56">
        <f t="shared" si="546"/>
        <v>0</v>
      </c>
      <c r="AR1736" s="86">
        <f t="shared" si="547"/>
        <v>0</v>
      </c>
    </row>
    <row r="1737" spans="1:44" x14ac:dyDescent="0.25">
      <c r="A1737" s="178"/>
      <c r="B1737" s="55" t="str">
        <f>_xlfn.IFNA(VLOOKUP(A1737,'Ajánlatkérő(k) adatai'!$B$4:$C$205,2,0),"")</f>
        <v/>
      </c>
      <c r="C1737" s="178"/>
      <c r="D1737" s="55" t="str">
        <f>_xlfn.IFNA(VLOOKUP(C1737,'Számlafizető(k) adatai'!$C$4:$D$203,2,0),"")</f>
        <v/>
      </c>
      <c r="E1737" s="55" t="str">
        <f>_xlfn.IFNA(VLOOKUP(C1737,'Számlafizető(k) adatai'!$C$4:$M$203,11,0),"")</f>
        <v/>
      </c>
      <c r="F1737" s="178"/>
      <c r="G1737" s="178"/>
      <c r="H1737" s="178"/>
      <c r="I1737" s="55" t="str">
        <f>IF(F1737="","",VLOOKUP(LEFT(F1737,5),'Technikai cellák'!B:C,2,0))</f>
        <v/>
      </c>
      <c r="J1737" s="55" t="str">
        <f>IF(F1737="","",VLOOKUP(I1737,'Technikai cellák'!$C$1:$D$12,2,0))</f>
        <v/>
      </c>
      <c r="K1737" s="179"/>
      <c r="L1737" s="67" t="str">
        <f t="shared" si="531"/>
        <v/>
      </c>
      <c r="M1737" s="68">
        <f t="shared" si="532"/>
        <v>0</v>
      </c>
      <c r="N1737" s="66">
        <f t="shared" si="533"/>
        <v>0</v>
      </c>
      <c r="O1737" s="152"/>
      <c r="P1737" s="172">
        <f t="shared" si="529"/>
        <v>0</v>
      </c>
      <c r="Q1737" s="69">
        <f t="shared" si="534"/>
        <v>0</v>
      </c>
      <c r="R1737" s="62">
        <f t="shared" si="535"/>
        <v>0</v>
      </c>
      <c r="S1737" s="153"/>
      <c r="T1737" s="118" t="str">
        <f t="shared" si="530"/>
        <v/>
      </c>
      <c r="U1737" s="154"/>
      <c r="V1737" s="154"/>
      <c r="W1737" s="154"/>
      <c r="X1737" s="154"/>
      <c r="Y1737" s="154"/>
      <c r="Z1737" s="154"/>
      <c r="AA1737" s="154"/>
      <c r="AB1737" s="154"/>
      <c r="AC1737" s="154"/>
      <c r="AD1737" s="154"/>
      <c r="AE1737" s="154"/>
      <c r="AF1737" s="154"/>
      <c r="AG1737" s="63">
        <f t="shared" si="536"/>
        <v>0</v>
      </c>
      <c r="AH1737" s="56">
        <f t="shared" si="537"/>
        <v>0</v>
      </c>
      <c r="AI1737" s="56">
        <f t="shared" si="538"/>
        <v>0</v>
      </c>
      <c r="AJ1737" s="56">
        <f t="shared" si="539"/>
        <v>0</v>
      </c>
      <c r="AK1737" s="56">
        <f t="shared" si="540"/>
        <v>0</v>
      </c>
      <c r="AL1737" s="56">
        <f t="shared" si="541"/>
        <v>0</v>
      </c>
      <c r="AM1737" s="56">
        <f t="shared" si="542"/>
        <v>0</v>
      </c>
      <c r="AN1737" s="56">
        <f t="shared" si="543"/>
        <v>0</v>
      </c>
      <c r="AO1737" s="56">
        <f t="shared" si="544"/>
        <v>0</v>
      </c>
      <c r="AP1737" s="56">
        <f t="shared" si="545"/>
        <v>0</v>
      </c>
      <c r="AQ1737" s="56">
        <f t="shared" si="546"/>
        <v>0</v>
      </c>
      <c r="AR1737" s="86">
        <f t="shared" si="547"/>
        <v>0</v>
      </c>
    </row>
    <row r="1738" spans="1:44" x14ac:dyDescent="0.25">
      <c r="A1738" s="178"/>
      <c r="B1738" s="55" t="str">
        <f>_xlfn.IFNA(VLOOKUP(A1738,'Ajánlatkérő(k) adatai'!$B$4:$C$205,2,0),"")</f>
        <v/>
      </c>
      <c r="C1738" s="178"/>
      <c r="D1738" s="55" t="str">
        <f>_xlfn.IFNA(VLOOKUP(C1738,'Számlafizető(k) adatai'!$C$4:$D$203,2,0),"")</f>
        <v/>
      </c>
      <c r="E1738" s="55" t="str">
        <f>_xlfn.IFNA(VLOOKUP(C1738,'Számlafizető(k) adatai'!$C$4:$M$203,11,0),"")</f>
        <v/>
      </c>
      <c r="F1738" s="178"/>
      <c r="G1738" s="178"/>
      <c r="H1738" s="178"/>
      <c r="I1738" s="55" t="str">
        <f>IF(F1738="","",VLOOKUP(LEFT(F1738,5),'Technikai cellák'!B:C,2,0))</f>
        <v/>
      </c>
      <c r="J1738" s="55" t="str">
        <f>IF(F1738="","",VLOOKUP(I1738,'Technikai cellák'!$C$1:$D$12,2,0))</f>
        <v/>
      </c>
      <c r="K1738" s="179"/>
      <c r="L1738" s="67" t="str">
        <f t="shared" si="531"/>
        <v/>
      </c>
      <c r="M1738" s="68">
        <f t="shared" si="532"/>
        <v>0</v>
      </c>
      <c r="N1738" s="66">
        <f t="shared" si="533"/>
        <v>0</v>
      </c>
      <c r="O1738" s="152"/>
      <c r="P1738" s="172">
        <f t="shared" si="529"/>
        <v>0</v>
      </c>
      <c r="Q1738" s="69">
        <f t="shared" si="534"/>
        <v>0</v>
      </c>
      <c r="R1738" s="62">
        <f t="shared" si="535"/>
        <v>0</v>
      </c>
      <c r="S1738" s="153"/>
      <c r="T1738" s="118" t="str">
        <f t="shared" si="530"/>
        <v/>
      </c>
      <c r="U1738" s="154"/>
      <c r="V1738" s="154"/>
      <c r="W1738" s="154"/>
      <c r="X1738" s="154"/>
      <c r="Y1738" s="154"/>
      <c r="Z1738" s="154"/>
      <c r="AA1738" s="154"/>
      <c r="AB1738" s="154"/>
      <c r="AC1738" s="154"/>
      <c r="AD1738" s="154"/>
      <c r="AE1738" s="154"/>
      <c r="AF1738" s="154"/>
      <c r="AG1738" s="63">
        <f t="shared" si="536"/>
        <v>0</v>
      </c>
      <c r="AH1738" s="56">
        <f t="shared" si="537"/>
        <v>0</v>
      </c>
      <c r="AI1738" s="56">
        <f t="shared" si="538"/>
        <v>0</v>
      </c>
      <c r="AJ1738" s="56">
        <f t="shared" si="539"/>
        <v>0</v>
      </c>
      <c r="AK1738" s="56">
        <f t="shared" si="540"/>
        <v>0</v>
      </c>
      <c r="AL1738" s="56">
        <f t="shared" si="541"/>
        <v>0</v>
      </c>
      <c r="AM1738" s="56">
        <f t="shared" si="542"/>
        <v>0</v>
      </c>
      <c r="AN1738" s="56">
        <f t="shared" si="543"/>
        <v>0</v>
      </c>
      <c r="AO1738" s="56">
        <f t="shared" si="544"/>
        <v>0</v>
      </c>
      <c r="AP1738" s="56">
        <f t="shared" si="545"/>
        <v>0</v>
      </c>
      <c r="AQ1738" s="56">
        <f t="shared" si="546"/>
        <v>0</v>
      </c>
      <c r="AR1738" s="86">
        <f t="shared" si="547"/>
        <v>0</v>
      </c>
    </row>
    <row r="1739" spans="1:44" x14ac:dyDescent="0.25">
      <c r="A1739" s="178"/>
      <c r="B1739" s="55" t="str">
        <f>_xlfn.IFNA(VLOOKUP(A1739,'Ajánlatkérő(k) adatai'!$B$4:$C$205,2,0),"")</f>
        <v/>
      </c>
      <c r="C1739" s="178"/>
      <c r="D1739" s="55" t="str">
        <f>_xlfn.IFNA(VLOOKUP(C1739,'Számlafizető(k) adatai'!$C$4:$D$203,2,0),"")</f>
        <v/>
      </c>
      <c r="E1739" s="55" t="str">
        <f>_xlfn.IFNA(VLOOKUP(C1739,'Számlafizető(k) adatai'!$C$4:$M$203,11,0),"")</f>
        <v/>
      </c>
      <c r="F1739" s="178"/>
      <c r="G1739" s="178"/>
      <c r="H1739" s="178"/>
      <c r="I1739" s="55" t="str">
        <f>IF(F1739="","",VLOOKUP(LEFT(F1739,5),'Technikai cellák'!B:C,2,0))</f>
        <v/>
      </c>
      <c r="J1739" s="55" t="str">
        <f>IF(F1739="","",VLOOKUP(I1739,'Technikai cellák'!$C$1:$D$12,2,0))</f>
        <v/>
      </c>
      <c r="K1739" s="179"/>
      <c r="L1739" s="67" t="str">
        <f t="shared" si="531"/>
        <v/>
      </c>
      <c r="M1739" s="68">
        <f t="shared" si="532"/>
        <v>0</v>
      </c>
      <c r="N1739" s="66">
        <f t="shared" si="533"/>
        <v>0</v>
      </c>
      <c r="O1739" s="152"/>
      <c r="P1739" s="172">
        <f t="shared" si="529"/>
        <v>0</v>
      </c>
      <c r="Q1739" s="69">
        <f t="shared" si="534"/>
        <v>0</v>
      </c>
      <c r="R1739" s="62">
        <f t="shared" si="535"/>
        <v>0</v>
      </c>
      <c r="S1739" s="153"/>
      <c r="T1739" s="118" t="str">
        <f t="shared" si="530"/>
        <v/>
      </c>
      <c r="U1739" s="154"/>
      <c r="V1739" s="154"/>
      <c r="W1739" s="154"/>
      <c r="X1739" s="154"/>
      <c r="Y1739" s="154"/>
      <c r="Z1739" s="154"/>
      <c r="AA1739" s="154"/>
      <c r="AB1739" s="154"/>
      <c r="AC1739" s="154"/>
      <c r="AD1739" s="154"/>
      <c r="AE1739" s="154"/>
      <c r="AF1739" s="154"/>
      <c r="AG1739" s="63">
        <f t="shared" si="536"/>
        <v>0</v>
      </c>
      <c r="AH1739" s="56">
        <f t="shared" si="537"/>
        <v>0</v>
      </c>
      <c r="AI1739" s="56">
        <f t="shared" si="538"/>
        <v>0</v>
      </c>
      <c r="AJ1739" s="56">
        <f t="shared" si="539"/>
        <v>0</v>
      </c>
      <c r="AK1739" s="56">
        <f t="shared" si="540"/>
        <v>0</v>
      </c>
      <c r="AL1739" s="56">
        <f t="shared" si="541"/>
        <v>0</v>
      </c>
      <c r="AM1739" s="56">
        <f t="shared" si="542"/>
        <v>0</v>
      </c>
      <c r="AN1739" s="56">
        <f t="shared" si="543"/>
        <v>0</v>
      </c>
      <c r="AO1739" s="56">
        <f t="shared" si="544"/>
        <v>0</v>
      </c>
      <c r="AP1739" s="56">
        <f t="shared" si="545"/>
        <v>0</v>
      </c>
      <c r="AQ1739" s="56">
        <f t="shared" si="546"/>
        <v>0</v>
      </c>
      <c r="AR1739" s="86">
        <f t="shared" si="547"/>
        <v>0</v>
      </c>
    </row>
    <row r="1740" spans="1:44" x14ac:dyDescent="0.25">
      <c r="A1740" s="178"/>
      <c r="B1740" s="55" t="str">
        <f>_xlfn.IFNA(VLOOKUP(A1740,'Ajánlatkérő(k) adatai'!$B$4:$C$205,2,0),"")</f>
        <v/>
      </c>
      <c r="C1740" s="178"/>
      <c r="D1740" s="55" t="str">
        <f>_xlfn.IFNA(VLOOKUP(C1740,'Számlafizető(k) adatai'!$C$4:$D$203,2,0),"")</f>
        <v/>
      </c>
      <c r="E1740" s="55" t="str">
        <f>_xlfn.IFNA(VLOOKUP(C1740,'Számlafizető(k) adatai'!$C$4:$M$203,11,0),"")</f>
        <v/>
      </c>
      <c r="F1740" s="178"/>
      <c r="G1740" s="178"/>
      <c r="H1740" s="178"/>
      <c r="I1740" s="55" t="str">
        <f>IF(F1740="","",VLOOKUP(LEFT(F1740,5),'Technikai cellák'!B:C,2,0))</f>
        <v/>
      </c>
      <c r="J1740" s="55" t="str">
        <f>IF(F1740="","",VLOOKUP(I1740,'Technikai cellák'!$C$1:$D$12,2,0))</f>
        <v/>
      </c>
      <c r="K1740" s="179"/>
      <c r="L1740" s="67" t="str">
        <f t="shared" si="531"/>
        <v/>
      </c>
      <c r="M1740" s="68">
        <f t="shared" si="532"/>
        <v>0</v>
      </c>
      <c r="N1740" s="66">
        <f t="shared" si="533"/>
        <v>0</v>
      </c>
      <c r="O1740" s="152"/>
      <c r="P1740" s="172">
        <f t="shared" si="529"/>
        <v>0</v>
      </c>
      <c r="Q1740" s="69">
        <f t="shared" si="534"/>
        <v>0</v>
      </c>
      <c r="R1740" s="62">
        <f t="shared" si="535"/>
        <v>0</v>
      </c>
      <c r="S1740" s="153"/>
      <c r="T1740" s="118" t="str">
        <f t="shared" si="530"/>
        <v/>
      </c>
      <c r="U1740" s="154"/>
      <c r="V1740" s="154"/>
      <c r="W1740" s="154"/>
      <c r="X1740" s="154"/>
      <c r="Y1740" s="154"/>
      <c r="Z1740" s="154"/>
      <c r="AA1740" s="154"/>
      <c r="AB1740" s="154"/>
      <c r="AC1740" s="154"/>
      <c r="AD1740" s="154"/>
      <c r="AE1740" s="154"/>
      <c r="AF1740" s="154"/>
      <c r="AG1740" s="63">
        <f t="shared" si="536"/>
        <v>0</v>
      </c>
      <c r="AH1740" s="56">
        <f t="shared" si="537"/>
        <v>0</v>
      </c>
      <c r="AI1740" s="56">
        <f t="shared" si="538"/>
        <v>0</v>
      </c>
      <c r="AJ1740" s="56">
        <f t="shared" si="539"/>
        <v>0</v>
      </c>
      <c r="AK1740" s="56">
        <f t="shared" si="540"/>
        <v>0</v>
      </c>
      <c r="AL1740" s="56">
        <f t="shared" si="541"/>
        <v>0</v>
      </c>
      <c r="AM1740" s="56">
        <f t="shared" si="542"/>
        <v>0</v>
      </c>
      <c r="AN1740" s="56">
        <f t="shared" si="543"/>
        <v>0</v>
      </c>
      <c r="AO1740" s="56">
        <f t="shared" si="544"/>
        <v>0</v>
      </c>
      <c r="AP1740" s="56">
        <f t="shared" si="545"/>
        <v>0</v>
      </c>
      <c r="AQ1740" s="56">
        <f t="shared" si="546"/>
        <v>0</v>
      </c>
      <c r="AR1740" s="86">
        <f t="shared" si="547"/>
        <v>0</v>
      </c>
    </row>
    <row r="1741" spans="1:44" x14ac:dyDescent="0.25">
      <c r="A1741" s="178"/>
      <c r="B1741" s="55" t="str">
        <f>_xlfn.IFNA(VLOOKUP(A1741,'Ajánlatkérő(k) adatai'!$B$4:$C$205,2,0),"")</f>
        <v/>
      </c>
      <c r="C1741" s="178"/>
      <c r="D1741" s="55" t="str">
        <f>_xlfn.IFNA(VLOOKUP(C1741,'Számlafizető(k) adatai'!$C$4:$D$203,2,0),"")</f>
        <v/>
      </c>
      <c r="E1741" s="55" t="str">
        <f>_xlfn.IFNA(VLOOKUP(C1741,'Számlafizető(k) adatai'!$C$4:$M$203,11,0),"")</f>
        <v/>
      </c>
      <c r="F1741" s="178"/>
      <c r="G1741" s="178"/>
      <c r="H1741" s="178"/>
      <c r="I1741" s="55" t="str">
        <f>IF(F1741="","",VLOOKUP(LEFT(F1741,5),'Technikai cellák'!B:C,2,0))</f>
        <v/>
      </c>
      <c r="J1741" s="55" t="str">
        <f>IF(F1741="","",VLOOKUP(I1741,'Technikai cellák'!$C$1:$D$12,2,0))</f>
        <v/>
      </c>
      <c r="K1741" s="179"/>
      <c r="L1741" s="67" t="str">
        <f t="shared" si="531"/>
        <v/>
      </c>
      <c r="M1741" s="68">
        <f t="shared" si="532"/>
        <v>0</v>
      </c>
      <c r="N1741" s="66">
        <f t="shared" si="533"/>
        <v>0</v>
      </c>
      <c r="O1741" s="152"/>
      <c r="P1741" s="172">
        <f t="shared" si="529"/>
        <v>0</v>
      </c>
      <c r="Q1741" s="69">
        <f t="shared" si="534"/>
        <v>0</v>
      </c>
      <c r="R1741" s="62">
        <f t="shared" si="535"/>
        <v>0</v>
      </c>
      <c r="S1741" s="153"/>
      <c r="T1741" s="118" t="str">
        <f t="shared" si="530"/>
        <v/>
      </c>
      <c r="U1741" s="154"/>
      <c r="V1741" s="154"/>
      <c r="W1741" s="154"/>
      <c r="X1741" s="154"/>
      <c r="Y1741" s="154"/>
      <c r="Z1741" s="154"/>
      <c r="AA1741" s="154"/>
      <c r="AB1741" s="154"/>
      <c r="AC1741" s="154"/>
      <c r="AD1741" s="154"/>
      <c r="AE1741" s="154"/>
      <c r="AF1741" s="154"/>
      <c r="AG1741" s="63">
        <f t="shared" si="536"/>
        <v>0</v>
      </c>
      <c r="AH1741" s="56">
        <f t="shared" si="537"/>
        <v>0</v>
      </c>
      <c r="AI1741" s="56">
        <f t="shared" si="538"/>
        <v>0</v>
      </c>
      <c r="AJ1741" s="56">
        <f t="shared" si="539"/>
        <v>0</v>
      </c>
      <c r="AK1741" s="56">
        <f t="shared" si="540"/>
        <v>0</v>
      </c>
      <c r="AL1741" s="56">
        <f t="shared" si="541"/>
        <v>0</v>
      </c>
      <c r="AM1741" s="56">
        <f t="shared" si="542"/>
        <v>0</v>
      </c>
      <c r="AN1741" s="56">
        <f t="shared" si="543"/>
        <v>0</v>
      </c>
      <c r="AO1741" s="56">
        <f t="shared" si="544"/>
        <v>0</v>
      </c>
      <c r="AP1741" s="56">
        <f t="shared" si="545"/>
        <v>0</v>
      </c>
      <c r="AQ1741" s="56">
        <f t="shared" si="546"/>
        <v>0</v>
      </c>
      <c r="AR1741" s="86">
        <f t="shared" si="547"/>
        <v>0</v>
      </c>
    </row>
    <row r="1742" spans="1:44" x14ac:dyDescent="0.25">
      <c r="A1742" s="178"/>
      <c r="B1742" s="55" t="str">
        <f>_xlfn.IFNA(VLOOKUP(A1742,'Ajánlatkérő(k) adatai'!$B$4:$C$205,2,0),"")</f>
        <v/>
      </c>
      <c r="C1742" s="178"/>
      <c r="D1742" s="55" t="str">
        <f>_xlfn.IFNA(VLOOKUP(C1742,'Számlafizető(k) adatai'!$C$4:$D$203,2,0),"")</f>
        <v/>
      </c>
      <c r="E1742" s="55" t="str">
        <f>_xlfn.IFNA(VLOOKUP(C1742,'Számlafizető(k) adatai'!$C$4:$M$203,11,0),"")</f>
        <v/>
      </c>
      <c r="F1742" s="178"/>
      <c r="G1742" s="178"/>
      <c r="H1742" s="178"/>
      <c r="I1742" s="55" t="str">
        <f>IF(F1742="","",VLOOKUP(LEFT(F1742,5),'Technikai cellák'!B:C,2,0))</f>
        <v/>
      </c>
      <c r="J1742" s="55" t="str">
        <f>IF(F1742="","",VLOOKUP(I1742,'Technikai cellák'!$C$1:$D$12,2,0))</f>
        <v/>
      </c>
      <c r="K1742" s="179"/>
      <c r="L1742" s="67" t="str">
        <f t="shared" si="531"/>
        <v/>
      </c>
      <c r="M1742" s="68">
        <f t="shared" si="532"/>
        <v>0</v>
      </c>
      <c r="N1742" s="66">
        <f t="shared" si="533"/>
        <v>0</v>
      </c>
      <c r="O1742" s="152"/>
      <c r="P1742" s="172">
        <f t="shared" si="529"/>
        <v>0</v>
      </c>
      <c r="Q1742" s="69">
        <f t="shared" si="534"/>
        <v>0</v>
      </c>
      <c r="R1742" s="62">
        <f t="shared" si="535"/>
        <v>0</v>
      </c>
      <c r="S1742" s="153"/>
      <c r="T1742" s="118" t="str">
        <f t="shared" si="530"/>
        <v/>
      </c>
      <c r="U1742" s="154"/>
      <c r="V1742" s="154"/>
      <c r="W1742" s="154"/>
      <c r="X1742" s="154"/>
      <c r="Y1742" s="154"/>
      <c r="Z1742" s="154"/>
      <c r="AA1742" s="154"/>
      <c r="AB1742" s="154"/>
      <c r="AC1742" s="154"/>
      <c r="AD1742" s="154"/>
      <c r="AE1742" s="154"/>
      <c r="AF1742" s="154"/>
      <c r="AG1742" s="63">
        <f t="shared" si="536"/>
        <v>0</v>
      </c>
      <c r="AH1742" s="56">
        <f t="shared" si="537"/>
        <v>0</v>
      </c>
      <c r="AI1742" s="56">
        <f t="shared" si="538"/>
        <v>0</v>
      </c>
      <c r="AJ1742" s="56">
        <f t="shared" si="539"/>
        <v>0</v>
      </c>
      <c r="AK1742" s="56">
        <f t="shared" si="540"/>
        <v>0</v>
      </c>
      <c r="AL1742" s="56">
        <f t="shared" si="541"/>
        <v>0</v>
      </c>
      <c r="AM1742" s="56">
        <f t="shared" si="542"/>
        <v>0</v>
      </c>
      <c r="AN1742" s="56">
        <f t="shared" si="543"/>
        <v>0</v>
      </c>
      <c r="AO1742" s="56">
        <f t="shared" si="544"/>
        <v>0</v>
      </c>
      <c r="AP1742" s="56">
        <f t="shared" si="545"/>
        <v>0</v>
      </c>
      <c r="AQ1742" s="56">
        <f t="shared" si="546"/>
        <v>0</v>
      </c>
      <c r="AR1742" s="86">
        <f t="shared" si="547"/>
        <v>0</v>
      </c>
    </row>
    <row r="1743" spans="1:44" x14ac:dyDescent="0.25">
      <c r="A1743" s="178"/>
      <c r="B1743" s="55" t="str">
        <f>_xlfn.IFNA(VLOOKUP(A1743,'Ajánlatkérő(k) adatai'!$B$4:$C$205,2,0),"")</f>
        <v/>
      </c>
      <c r="C1743" s="178"/>
      <c r="D1743" s="55" t="str">
        <f>_xlfn.IFNA(VLOOKUP(C1743,'Számlafizető(k) adatai'!$C$4:$D$203,2,0),"")</f>
        <v/>
      </c>
      <c r="E1743" s="55" t="str">
        <f>_xlfn.IFNA(VLOOKUP(C1743,'Számlafizető(k) adatai'!$C$4:$M$203,11,0),"")</f>
        <v/>
      </c>
      <c r="F1743" s="178"/>
      <c r="G1743" s="178"/>
      <c r="H1743" s="178"/>
      <c r="I1743" s="55" t="str">
        <f>IF(F1743="","",VLOOKUP(LEFT(F1743,5),'Technikai cellák'!B:C,2,0))</f>
        <v/>
      </c>
      <c r="J1743" s="55" t="str">
        <f>IF(F1743="","",VLOOKUP(I1743,'Technikai cellák'!$C$1:$D$12,2,0))</f>
        <v/>
      </c>
      <c r="K1743" s="179"/>
      <c r="L1743" s="67" t="str">
        <f t="shared" si="531"/>
        <v/>
      </c>
      <c r="M1743" s="68">
        <f t="shared" si="532"/>
        <v>0</v>
      </c>
      <c r="N1743" s="66">
        <f t="shared" si="533"/>
        <v>0</v>
      </c>
      <c r="O1743" s="152"/>
      <c r="P1743" s="172">
        <f t="shared" si="529"/>
        <v>0</v>
      </c>
      <c r="Q1743" s="69">
        <f t="shared" si="534"/>
        <v>0</v>
      </c>
      <c r="R1743" s="62">
        <f t="shared" si="535"/>
        <v>0</v>
      </c>
      <c r="S1743" s="153"/>
      <c r="T1743" s="118" t="str">
        <f t="shared" si="530"/>
        <v/>
      </c>
      <c r="U1743" s="154"/>
      <c r="V1743" s="154"/>
      <c r="W1743" s="154"/>
      <c r="X1743" s="154"/>
      <c r="Y1743" s="154"/>
      <c r="Z1743" s="154"/>
      <c r="AA1743" s="154"/>
      <c r="AB1743" s="154"/>
      <c r="AC1743" s="154"/>
      <c r="AD1743" s="154"/>
      <c r="AE1743" s="154"/>
      <c r="AF1743" s="154"/>
      <c r="AG1743" s="63">
        <f t="shared" si="536"/>
        <v>0</v>
      </c>
      <c r="AH1743" s="56">
        <f t="shared" si="537"/>
        <v>0</v>
      </c>
      <c r="AI1743" s="56">
        <f t="shared" si="538"/>
        <v>0</v>
      </c>
      <c r="AJ1743" s="56">
        <f t="shared" si="539"/>
        <v>0</v>
      </c>
      <c r="AK1743" s="56">
        <f t="shared" si="540"/>
        <v>0</v>
      </c>
      <c r="AL1743" s="56">
        <f t="shared" si="541"/>
        <v>0</v>
      </c>
      <c r="AM1743" s="56">
        <f t="shared" si="542"/>
        <v>0</v>
      </c>
      <c r="AN1743" s="56">
        <f t="shared" si="543"/>
        <v>0</v>
      </c>
      <c r="AO1743" s="56">
        <f t="shared" si="544"/>
        <v>0</v>
      </c>
      <c r="AP1743" s="56">
        <f t="shared" si="545"/>
        <v>0</v>
      </c>
      <c r="AQ1743" s="56">
        <f t="shared" si="546"/>
        <v>0</v>
      </c>
      <c r="AR1743" s="86">
        <f t="shared" si="547"/>
        <v>0</v>
      </c>
    </row>
    <row r="1744" spans="1:44" x14ac:dyDescent="0.25">
      <c r="A1744" s="178"/>
      <c r="B1744" s="55" t="str">
        <f>_xlfn.IFNA(VLOOKUP(A1744,'Ajánlatkérő(k) adatai'!$B$4:$C$205,2,0),"")</f>
        <v/>
      </c>
      <c r="C1744" s="178"/>
      <c r="D1744" s="55" t="str">
        <f>_xlfn.IFNA(VLOOKUP(C1744,'Számlafizető(k) adatai'!$C$4:$D$203,2,0),"")</f>
        <v/>
      </c>
      <c r="E1744" s="55" t="str">
        <f>_xlfn.IFNA(VLOOKUP(C1744,'Számlafizető(k) adatai'!$C$4:$M$203,11,0),"")</f>
        <v/>
      </c>
      <c r="F1744" s="178"/>
      <c r="G1744" s="178"/>
      <c r="H1744" s="178"/>
      <c r="I1744" s="55" t="str">
        <f>IF(F1744="","",VLOOKUP(LEFT(F1744,5),'Technikai cellák'!B:C,2,0))</f>
        <v/>
      </c>
      <c r="J1744" s="55" t="str">
        <f>IF(F1744="","",VLOOKUP(I1744,'Technikai cellák'!$C$1:$D$12,2,0))</f>
        <v/>
      </c>
      <c r="K1744" s="179"/>
      <c r="L1744" s="67" t="str">
        <f t="shared" si="531"/>
        <v/>
      </c>
      <c r="M1744" s="68">
        <f t="shared" si="532"/>
        <v>0</v>
      </c>
      <c r="N1744" s="66">
        <f t="shared" si="533"/>
        <v>0</v>
      </c>
      <c r="O1744" s="152"/>
      <c r="P1744" s="172">
        <f t="shared" ref="P1744:P1807" si="548">ROUND((IF(K1744&lt;100,0,K1744*$C$7)/$C$8),0)</f>
        <v>0</v>
      </c>
      <c r="Q1744" s="69">
        <f t="shared" si="534"/>
        <v>0</v>
      </c>
      <c r="R1744" s="62">
        <f t="shared" si="535"/>
        <v>0</v>
      </c>
      <c r="S1744" s="153"/>
      <c r="T1744" s="118" t="str">
        <f t="shared" si="530"/>
        <v/>
      </c>
      <c r="U1744" s="154"/>
      <c r="V1744" s="154"/>
      <c r="W1744" s="154"/>
      <c r="X1744" s="154"/>
      <c r="Y1744" s="154"/>
      <c r="Z1744" s="154"/>
      <c r="AA1744" s="154"/>
      <c r="AB1744" s="154"/>
      <c r="AC1744" s="154"/>
      <c r="AD1744" s="154"/>
      <c r="AE1744" s="154"/>
      <c r="AF1744" s="154"/>
      <c r="AG1744" s="63">
        <f t="shared" si="536"/>
        <v>0</v>
      </c>
      <c r="AH1744" s="56">
        <f t="shared" si="537"/>
        <v>0</v>
      </c>
      <c r="AI1744" s="56">
        <f t="shared" si="538"/>
        <v>0</v>
      </c>
      <c r="AJ1744" s="56">
        <f t="shared" si="539"/>
        <v>0</v>
      </c>
      <c r="AK1744" s="56">
        <f t="shared" si="540"/>
        <v>0</v>
      </c>
      <c r="AL1744" s="56">
        <f t="shared" si="541"/>
        <v>0</v>
      </c>
      <c r="AM1744" s="56">
        <f t="shared" si="542"/>
        <v>0</v>
      </c>
      <c r="AN1744" s="56">
        <f t="shared" si="543"/>
        <v>0</v>
      </c>
      <c r="AO1744" s="56">
        <f t="shared" si="544"/>
        <v>0</v>
      </c>
      <c r="AP1744" s="56">
        <f t="shared" si="545"/>
        <v>0</v>
      </c>
      <c r="AQ1744" s="56">
        <f t="shared" si="546"/>
        <v>0</v>
      </c>
      <c r="AR1744" s="86">
        <f t="shared" si="547"/>
        <v>0</v>
      </c>
    </row>
    <row r="1745" spans="1:44" x14ac:dyDescent="0.25">
      <c r="A1745" s="178"/>
      <c r="B1745" s="55" t="str">
        <f>_xlfn.IFNA(VLOOKUP(A1745,'Ajánlatkérő(k) adatai'!$B$4:$C$205,2,0),"")</f>
        <v/>
      </c>
      <c r="C1745" s="178"/>
      <c r="D1745" s="55" t="str">
        <f>_xlfn.IFNA(VLOOKUP(C1745,'Számlafizető(k) adatai'!$C$4:$D$203,2,0),"")</f>
        <v/>
      </c>
      <c r="E1745" s="55" t="str">
        <f>_xlfn.IFNA(VLOOKUP(C1745,'Számlafizető(k) adatai'!$C$4:$M$203,11,0),"")</f>
        <v/>
      </c>
      <c r="F1745" s="178"/>
      <c r="G1745" s="178"/>
      <c r="H1745" s="178"/>
      <c r="I1745" s="55" t="str">
        <f>IF(F1745="","",VLOOKUP(LEFT(F1745,5),'Technikai cellák'!B:C,2,0))</f>
        <v/>
      </c>
      <c r="J1745" s="55" t="str">
        <f>IF(F1745="","",VLOOKUP(I1745,'Technikai cellák'!$C$1:$D$12,2,0))</f>
        <v/>
      </c>
      <c r="K1745" s="179"/>
      <c r="L1745" s="67" t="str">
        <f t="shared" si="531"/>
        <v/>
      </c>
      <c r="M1745" s="68">
        <f t="shared" si="532"/>
        <v>0</v>
      </c>
      <c r="N1745" s="66">
        <f t="shared" si="533"/>
        <v>0</v>
      </c>
      <c r="O1745" s="152"/>
      <c r="P1745" s="172">
        <f t="shared" si="548"/>
        <v>0</v>
      </c>
      <c r="Q1745" s="69">
        <f t="shared" si="534"/>
        <v>0</v>
      </c>
      <c r="R1745" s="62">
        <f t="shared" si="535"/>
        <v>0</v>
      </c>
      <c r="S1745" s="153"/>
      <c r="T1745" s="118" t="str">
        <f t="shared" si="530"/>
        <v/>
      </c>
      <c r="U1745" s="154"/>
      <c r="V1745" s="154"/>
      <c r="W1745" s="154"/>
      <c r="X1745" s="154"/>
      <c r="Y1745" s="154"/>
      <c r="Z1745" s="154"/>
      <c r="AA1745" s="154"/>
      <c r="AB1745" s="154"/>
      <c r="AC1745" s="154"/>
      <c r="AD1745" s="154"/>
      <c r="AE1745" s="154"/>
      <c r="AF1745" s="154"/>
      <c r="AG1745" s="63">
        <f t="shared" si="536"/>
        <v>0</v>
      </c>
      <c r="AH1745" s="56">
        <f t="shared" si="537"/>
        <v>0</v>
      </c>
      <c r="AI1745" s="56">
        <f t="shared" si="538"/>
        <v>0</v>
      </c>
      <c r="AJ1745" s="56">
        <f t="shared" si="539"/>
        <v>0</v>
      </c>
      <c r="AK1745" s="56">
        <f t="shared" si="540"/>
        <v>0</v>
      </c>
      <c r="AL1745" s="56">
        <f t="shared" si="541"/>
        <v>0</v>
      </c>
      <c r="AM1745" s="56">
        <f t="shared" si="542"/>
        <v>0</v>
      </c>
      <c r="AN1745" s="56">
        <f t="shared" si="543"/>
        <v>0</v>
      </c>
      <c r="AO1745" s="56">
        <f t="shared" si="544"/>
        <v>0</v>
      </c>
      <c r="AP1745" s="56">
        <f t="shared" si="545"/>
        <v>0</v>
      </c>
      <c r="AQ1745" s="56">
        <f t="shared" si="546"/>
        <v>0</v>
      </c>
      <c r="AR1745" s="86">
        <f t="shared" si="547"/>
        <v>0</v>
      </c>
    </row>
    <row r="1746" spans="1:44" x14ac:dyDescent="0.25">
      <c r="A1746" s="178"/>
      <c r="B1746" s="55" t="str">
        <f>_xlfn.IFNA(VLOOKUP(A1746,'Ajánlatkérő(k) adatai'!$B$4:$C$205,2,0),"")</f>
        <v/>
      </c>
      <c r="C1746" s="178"/>
      <c r="D1746" s="55" t="str">
        <f>_xlfn.IFNA(VLOOKUP(C1746,'Számlafizető(k) adatai'!$C$4:$D$203,2,0),"")</f>
        <v/>
      </c>
      <c r="E1746" s="55" t="str">
        <f>_xlfn.IFNA(VLOOKUP(C1746,'Számlafizető(k) adatai'!$C$4:$M$203,11,0),"")</f>
        <v/>
      </c>
      <c r="F1746" s="178"/>
      <c r="G1746" s="178"/>
      <c r="H1746" s="178"/>
      <c r="I1746" s="55" t="str">
        <f>IF(F1746="","",VLOOKUP(LEFT(F1746,5),'Technikai cellák'!B:C,2,0))</f>
        <v/>
      </c>
      <c r="J1746" s="55" t="str">
        <f>IF(F1746="","",VLOOKUP(I1746,'Technikai cellák'!$C$1:$D$12,2,0))</f>
        <v/>
      </c>
      <c r="K1746" s="179"/>
      <c r="L1746" s="67" t="str">
        <f t="shared" si="531"/>
        <v/>
      </c>
      <c r="M1746" s="68">
        <f t="shared" si="532"/>
        <v>0</v>
      </c>
      <c r="N1746" s="66">
        <f t="shared" si="533"/>
        <v>0</v>
      </c>
      <c r="O1746" s="152"/>
      <c r="P1746" s="172">
        <f t="shared" si="548"/>
        <v>0</v>
      </c>
      <c r="Q1746" s="69">
        <f t="shared" si="534"/>
        <v>0</v>
      </c>
      <c r="R1746" s="62">
        <f t="shared" si="535"/>
        <v>0</v>
      </c>
      <c r="S1746" s="153"/>
      <c r="T1746" s="118" t="str">
        <f t="shared" ref="T1746:T1809" si="549">IF(S1746="","",IF((DAYS360(S1746,$C$4,TRUE))/30&lt;0,"",(DAYS360(S1746,$C$4,))/30))</f>
        <v/>
      </c>
      <c r="U1746" s="154"/>
      <c r="V1746" s="154"/>
      <c r="W1746" s="154"/>
      <c r="X1746" s="154"/>
      <c r="Y1746" s="154"/>
      <c r="Z1746" s="154"/>
      <c r="AA1746" s="154"/>
      <c r="AB1746" s="154"/>
      <c r="AC1746" s="154"/>
      <c r="AD1746" s="154"/>
      <c r="AE1746" s="154"/>
      <c r="AF1746" s="154"/>
      <c r="AG1746" s="63">
        <f t="shared" si="536"/>
        <v>0</v>
      </c>
      <c r="AH1746" s="56">
        <f t="shared" si="537"/>
        <v>0</v>
      </c>
      <c r="AI1746" s="56">
        <f t="shared" si="538"/>
        <v>0</v>
      </c>
      <c r="AJ1746" s="56">
        <f t="shared" si="539"/>
        <v>0</v>
      </c>
      <c r="AK1746" s="56">
        <f t="shared" si="540"/>
        <v>0</v>
      </c>
      <c r="AL1746" s="56">
        <f t="shared" si="541"/>
        <v>0</v>
      </c>
      <c r="AM1746" s="56">
        <f t="shared" si="542"/>
        <v>0</v>
      </c>
      <c r="AN1746" s="56">
        <f t="shared" si="543"/>
        <v>0</v>
      </c>
      <c r="AO1746" s="56">
        <f t="shared" si="544"/>
        <v>0</v>
      </c>
      <c r="AP1746" s="56">
        <f t="shared" si="545"/>
        <v>0</v>
      </c>
      <c r="AQ1746" s="56">
        <f t="shared" si="546"/>
        <v>0</v>
      </c>
      <c r="AR1746" s="86">
        <f t="shared" si="547"/>
        <v>0</v>
      </c>
    </row>
    <row r="1747" spans="1:44" x14ac:dyDescent="0.25">
      <c r="A1747" s="178"/>
      <c r="B1747" s="55" t="str">
        <f>_xlfn.IFNA(VLOOKUP(A1747,'Ajánlatkérő(k) adatai'!$B$4:$C$205,2,0),"")</f>
        <v/>
      </c>
      <c r="C1747" s="178"/>
      <c r="D1747" s="55" t="str">
        <f>_xlfn.IFNA(VLOOKUP(C1747,'Számlafizető(k) adatai'!$C$4:$D$203,2,0),"")</f>
        <v/>
      </c>
      <c r="E1747" s="55" t="str">
        <f>_xlfn.IFNA(VLOOKUP(C1747,'Számlafizető(k) adatai'!$C$4:$M$203,11,0),"")</f>
        <v/>
      </c>
      <c r="F1747" s="178"/>
      <c r="G1747" s="178"/>
      <c r="H1747" s="178"/>
      <c r="I1747" s="55" t="str">
        <f>IF(F1747="","",VLOOKUP(LEFT(F1747,5),'Technikai cellák'!B:C,2,0))</f>
        <v/>
      </c>
      <c r="J1747" s="55" t="str">
        <f>IF(F1747="","",VLOOKUP(I1747,'Technikai cellák'!$C$1:$D$12,2,0))</f>
        <v/>
      </c>
      <c r="K1747" s="179"/>
      <c r="L1747" s="67" t="str">
        <f t="shared" si="531"/>
        <v/>
      </c>
      <c r="M1747" s="68">
        <f t="shared" si="532"/>
        <v>0</v>
      </c>
      <c r="N1747" s="66">
        <f t="shared" si="533"/>
        <v>0</v>
      </c>
      <c r="O1747" s="152"/>
      <c r="P1747" s="172">
        <f t="shared" si="548"/>
        <v>0</v>
      </c>
      <c r="Q1747" s="69">
        <f t="shared" si="534"/>
        <v>0</v>
      </c>
      <c r="R1747" s="62">
        <f t="shared" si="535"/>
        <v>0</v>
      </c>
      <c r="S1747" s="153"/>
      <c r="T1747" s="118" t="str">
        <f t="shared" si="549"/>
        <v/>
      </c>
      <c r="U1747" s="154"/>
      <c r="V1747" s="154"/>
      <c r="W1747" s="154"/>
      <c r="X1747" s="154"/>
      <c r="Y1747" s="154"/>
      <c r="Z1747" s="154"/>
      <c r="AA1747" s="154"/>
      <c r="AB1747" s="154"/>
      <c r="AC1747" s="154"/>
      <c r="AD1747" s="154"/>
      <c r="AE1747" s="154"/>
      <c r="AF1747" s="154"/>
      <c r="AG1747" s="63">
        <f t="shared" si="536"/>
        <v>0</v>
      </c>
      <c r="AH1747" s="56">
        <f t="shared" si="537"/>
        <v>0</v>
      </c>
      <c r="AI1747" s="56">
        <f t="shared" si="538"/>
        <v>0</v>
      </c>
      <c r="AJ1747" s="56">
        <f t="shared" si="539"/>
        <v>0</v>
      </c>
      <c r="AK1747" s="56">
        <f t="shared" si="540"/>
        <v>0</v>
      </c>
      <c r="AL1747" s="56">
        <f t="shared" si="541"/>
        <v>0</v>
      </c>
      <c r="AM1747" s="56">
        <f t="shared" si="542"/>
        <v>0</v>
      </c>
      <c r="AN1747" s="56">
        <f t="shared" si="543"/>
        <v>0</v>
      </c>
      <c r="AO1747" s="56">
        <f t="shared" si="544"/>
        <v>0</v>
      </c>
      <c r="AP1747" s="56">
        <f t="shared" si="545"/>
        <v>0</v>
      </c>
      <c r="AQ1747" s="56">
        <f t="shared" si="546"/>
        <v>0</v>
      </c>
      <c r="AR1747" s="86">
        <f t="shared" si="547"/>
        <v>0</v>
      </c>
    </row>
    <row r="1748" spans="1:44" x14ac:dyDescent="0.25">
      <c r="A1748" s="178"/>
      <c r="B1748" s="55" t="str">
        <f>_xlfn.IFNA(VLOOKUP(A1748,'Ajánlatkérő(k) adatai'!$B$4:$C$205,2,0),"")</f>
        <v/>
      </c>
      <c r="C1748" s="178"/>
      <c r="D1748" s="55" t="str">
        <f>_xlfn.IFNA(VLOOKUP(C1748,'Számlafizető(k) adatai'!$C$4:$D$203,2,0),"")</f>
        <v/>
      </c>
      <c r="E1748" s="55" t="str">
        <f>_xlfn.IFNA(VLOOKUP(C1748,'Számlafizető(k) adatai'!$C$4:$M$203,11,0),"")</f>
        <v/>
      </c>
      <c r="F1748" s="178"/>
      <c r="G1748" s="178"/>
      <c r="H1748" s="178"/>
      <c r="I1748" s="55" t="str">
        <f>IF(F1748="","",VLOOKUP(LEFT(F1748,5),'Technikai cellák'!B:C,2,0))</f>
        <v/>
      </c>
      <c r="J1748" s="55" t="str">
        <f>IF(F1748="","",VLOOKUP(I1748,'Technikai cellák'!$C$1:$D$12,2,0))</f>
        <v/>
      </c>
      <c r="K1748" s="179"/>
      <c r="L1748" s="67" t="str">
        <f t="shared" si="531"/>
        <v/>
      </c>
      <c r="M1748" s="68">
        <f t="shared" si="532"/>
        <v>0</v>
      </c>
      <c r="N1748" s="66">
        <f t="shared" si="533"/>
        <v>0</v>
      </c>
      <c r="O1748" s="152"/>
      <c r="P1748" s="172">
        <f t="shared" si="548"/>
        <v>0</v>
      </c>
      <c r="Q1748" s="69">
        <f t="shared" si="534"/>
        <v>0</v>
      </c>
      <c r="R1748" s="62">
        <f t="shared" si="535"/>
        <v>0</v>
      </c>
      <c r="S1748" s="153"/>
      <c r="T1748" s="118" t="str">
        <f t="shared" si="549"/>
        <v/>
      </c>
      <c r="U1748" s="154"/>
      <c r="V1748" s="154"/>
      <c r="W1748" s="154"/>
      <c r="X1748" s="154"/>
      <c r="Y1748" s="154"/>
      <c r="Z1748" s="154"/>
      <c r="AA1748" s="154"/>
      <c r="AB1748" s="154"/>
      <c r="AC1748" s="154"/>
      <c r="AD1748" s="154"/>
      <c r="AE1748" s="154"/>
      <c r="AF1748" s="154"/>
      <c r="AG1748" s="63">
        <f t="shared" si="536"/>
        <v>0</v>
      </c>
      <c r="AH1748" s="56">
        <f t="shared" si="537"/>
        <v>0</v>
      </c>
      <c r="AI1748" s="56">
        <f t="shared" si="538"/>
        <v>0</v>
      </c>
      <c r="AJ1748" s="56">
        <f t="shared" si="539"/>
        <v>0</v>
      </c>
      <c r="AK1748" s="56">
        <f t="shared" si="540"/>
        <v>0</v>
      </c>
      <c r="AL1748" s="56">
        <f t="shared" si="541"/>
        <v>0</v>
      </c>
      <c r="AM1748" s="56">
        <f t="shared" si="542"/>
        <v>0</v>
      </c>
      <c r="AN1748" s="56">
        <f t="shared" si="543"/>
        <v>0</v>
      </c>
      <c r="AO1748" s="56">
        <f t="shared" si="544"/>
        <v>0</v>
      </c>
      <c r="AP1748" s="56">
        <f t="shared" si="545"/>
        <v>0</v>
      </c>
      <c r="AQ1748" s="56">
        <f t="shared" si="546"/>
        <v>0</v>
      </c>
      <c r="AR1748" s="86">
        <f t="shared" si="547"/>
        <v>0</v>
      </c>
    </row>
    <row r="1749" spans="1:44" x14ac:dyDescent="0.25">
      <c r="A1749" s="178"/>
      <c r="B1749" s="55" t="str">
        <f>_xlfn.IFNA(VLOOKUP(A1749,'Ajánlatkérő(k) adatai'!$B$4:$C$205,2,0),"")</f>
        <v/>
      </c>
      <c r="C1749" s="178"/>
      <c r="D1749" s="55" t="str">
        <f>_xlfn.IFNA(VLOOKUP(C1749,'Számlafizető(k) adatai'!$C$4:$D$203,2,0),"")</f>
        <v/>
      </c>
      <c r="E1749" s="55" t="str">
        <f>_xlfn.IFNA(VLOOKUP(C1749,'Számlafizető(k) adatai'!$C$4:$M$203,11,0),"")</f>
        <v/>
      </c>
      <c r="F1749" s="178"/>
      <c r="G1749" s="178"/>
      <c r="H1749" s="178"/>
      <c r="I1749" s="55" t="str">
        <f>IF(F1749="","",VLOOKUP(LEFT(F1749,5),'Technikai cellák'!B:C,2,0))</f>
        <v/>
      </c>
      <c r="J1749" s="55" t="str">
        <f>IF(F1749="","",VLOOKUP(I1749,'Technikai cellák'!$C$1:$D$12,2,0))</f>
        <v/>
      </c>
      <c r="K1749" s="179"/>
      <c r="L1749" s="67" t="str">
        <f t="shared" si="531"/>
        <v/>
      </c>
      <c r="M1749" s="68">
        <f t="shared" si="532"/>
        <v>0</v>
      </c>
      <c r="N1749" s="66">
        <f t="shared" si="533"/>
        <v>0</v>
      </c>
      <c r="O1749" s="152"/>
      <c r="P1749" s="172">
        <f t="shared" si="548"/>
        <v>0</v>
      </c>
      <c r="Q1749" s="69">
        <f t="shared" si="534"/>
        <v>0</v>
      </c>
      <c r="R1749" s="62">
        <f t="shared" si="535"/>
        <v>0</v>
      </c>
      <c r="S1749" s="153"/>
      <c r="T1749" s="118" t="str">
        <f t="shared" si="549"/>
        <v/>
      </c>
      <c r="U1749" s="154"/>
      <c r="V1749" s="154"/>
      <c r="W1749" s="154"/>
      <c r="X1749" s="154"/>
      <c r="Y1749" s="154"/>
      <c r="Z1749" s="154"/>
      <c r="AA1749" s="154"/>
      <c r="AB1749" s="154"/>
      <c r="AC1749" s="154"/>
      <c r="AD1749" s="154"/>
      <c r="AE1749" s="154"/>
      <c r="AF1749" s="154"/>
      <c r="AG1749" s="63">
        <f t="shared" si="536"/>
        <v>0</v>
      </c>
      <c r="AH1749" s="56">
        <f t="shared" si="537"/>
        <v>0</v>
      </c>
      <c r="AI1749" s="56">
        <f t="shared" si="538"/>
        <v>0</v>
      </c>
      <c r="AJ1749" s="56">
        <f t="shared" si="539"/>
        <v>0</v>
      </c>
      <c r="AK1749" s="56">
        <f t="shared" si="540"/>
        <v>0</v>
      </c>
      <c r="AL1749" s="56">
        <f t="shared" si="541"/>
        <v>0</v>
      </c>
      <c r="AM1749" s="56">
        <f t="shared" si="542"/>
        <v>0</v>
      </c>
      <c r="AN1749" s="56">
        <f t="shared" si="543"/>
        <v>0</v>
      </c>
      <c r="AO1749" s="56">
        <f t="shared" si="544"/>
        <v>0</v>
      </c>
      <c r="AP1749" s="56">
        <f t="shared" si="545"/>
        <v>0</v>
      </c>
      <c r="AQ1749" s="56">
        <f t="shared" si="546"/>
        <v>0</v>
      </c>
      <c r="AR1749" s="86">
        <f t="shared" si="547"/>
        <v>0</v>
      </c>
    </row>
    <row r="1750" spans="1:44" x14ac:dyDescent="0.25">
      <c r="A1750" s="178"/>
      <c r="B1750" s="55" t="str">
        <f>_xlfn.IFNA(VLOOKUP(A1750,'Ajánlatkérő(k) adatai'!$B$4:$C$205,2,0),"")</f>
        <v/>
      </c>
      <c r="C1750" s="178"/>
      <c r="D1750" s="55" t="str">
        <f>_xlfn.IFNA(VLOOKUP(C1750,'Számlafizető(k) adatai'!$C$4:$D$203,2,0),"")</f>
        <v/>
      </c>
      <c r="E1750" s="55" t="str">
        <f>_xlfn.IFNA(VLOOKUP(C1750,'Számlafizető(k) adatai'!$C$4:$M$203,11,0),"")</f>
        <v/>
      </c>
      <c r="F1750" s="178"/>
      <c r="G1750" s="178"/>
      <c r="H1750" s="178"/>
      <c r="I1750" s="55" t="str">
        <f>IF(F1750="","",VLOOKUP(LEFT(F1750,5),'Technikai cellák'!B:C,2,0))</f>
        <v/>
      </c>
      <c r="J1750" s="55" t="str">
        <f>IF(F1750="","",VLOOKUP(I1750,'Technikai cellák'!$C$1:$D$12,2,0))</f>
        <v/>
      </c>
      <c r="K1750" s="179"/>
      <c r="L1750" s="67" t="str">
        <f t="shared" si="531"/>
        <v/>
      </c>
      <c r="M1750" s="68">
        <f t="shared" si="532"/>
        <v>0</v>
      </c>
      <c r="N1750" s="66">
        <f t="shared" si="533"/>
        <v>0</v>
      </c>
      <c r="O1750" s="152"/>
      <c r="P1750" s="172">
        <f t="shared" si="548"/>
        <v>0</v>
      </c>
      <c r="Q1750" s="69">
        <f t="shared" si="534"/>
        <v>0</v>
      </c>
      <c r="R1750" s="62">
        <f t="shared" si="535"/>
        <v>0</v>
      </c>
      <c r="S1750" s="153"/>
      <c r="T1750" s="118" t="str">
        <f t="shared" si="549"/>
        <v/>
      </c>
      <c r="U1750" s="154"/>
      <c r="V1750" s="154"/>
      <c r="W1750" s="154"/>
      <c r="X1750" s="154"/>
      <c r="Y1750" s="154"/>
      <c r="Z1750" s="154"/>
      <c r="AA1750" s="154"/>
      <c r="AB1750" s="154"/>
      <c r="AC1750" s="154"/>
      <c r="AD1750" s="154"/>
      <c r="AE1750" s="154"/>
      <c r="AF1750" s="154"/>
      <c r="AG1750" s="63">
        <f t="shared" si="536"/>
        <v>0</v>
      </c>
      <c r="AH1750" s="56">
        <f t="shared" si="537"/>
        <v>0</v>
      </c>
      <c r="AI1750" s="56">
        <f t="shared" si="538"/>
        <v>0</v>
      </c>
      <c r="AJ1750" s="56">
        <f t="shared" si="539"/>
        <v>0</v>
      </c>
      <c r="AK1750" s="56">
        <f t="shared" si="540"/>
        <v>0</v>
      </c>
      <c r="AL1750" s="56">
        <f t="shared" si="541"/>
        <v>0</v>
      </c>
      <c r="AM1750" s="56">
        <f t="shared" si="542"/>
        <v>0</v>
      </c>
      <c r="AN1750" s="56">
        <f t="shared" si="543"/>
        <v>0</v>
      </c>
      <c r="AO1750" s="56">
        <f t="shared" si="544"/>
        <v>0</v>
      </c>
      <c r="AP1750" s="56">
        <f t="shared" si="545"/>
        <v>0</v>
      </c>
      <c r="AQ1750" s="56">
        <f t="shared" si="546"/>
        <v>0</v>
      </c>
      <c r="AR1750" s="86">
        <f t="shared" si="547"/>
        <v>0</v>
      </c>
    </row>
    <row r="1751" spans="1:44" x14ac:dyDescent="0.25">
      <c r="A1751" s="178"/>
      <c r="B1751" s="55" t="str">
        <f>_xlfn.IFNA(VLOOKUP(A1751,'Ajánlatkérő(k) adatai'!$B$4:$C$205,2,0),"")</f>
        <v/>
      </c>
      <c r="C1751" s="178"/>
      <c r="D1751" s="55" t="str">
        <f>_xlfn.IFNA(VLOOKUP(C1751,'Számlafizető(k) adatai'!$C$4:$D$203,2,0),"")</f>
        <v/>
      </c>
      <c r="E1751" s="55" t="str">
        <f>_xlfn.IFNA(VLOOKUP(C1751,'Számlafizető(k) adatai'!$C$4:$M$203,11,0),"")</f>
        <v/>
      </c>
      <c r="F1751" s="178"/>
      <c r="G1751" s="178"/>
      <c r="H1751" s="178"/>
      <c r="I1751" s="55" t="str">
        <f>IF(F1751="","",VLOOKUP(LEFT(F1751,5),'Technikai cellák'!B:C,2,0))</f>
        <v/>
      </c>
      <c r="J1751" s="55" t="str">
        <f>IF(F1751="","",VLOOKUP(I1751,'Technikai cellák'!$C$1:$D$12,2,0))</f>
        <v/>
      </c>
      <c r="K1751" s="179"/>
      <c r="L1751" s="67" t="str">
        <f t="shared" si="531"/>
        <v/>
      </c>
      <c r="M1751" s="68">
        <f t="shared" si="532"/>
        <v>0</v>
      </c>
      <c r="N1751" s="66">
        <f t="shared" si="533"/>
        <v>0</v>
      </c>
      <c r="O1751" s="152"/>
      <c r="P1751" s="172">
        <f t="shared" si="548"/>
        <v>0</v>
      </c>
      <c r="Q1751" s="69">
        <f t="shared" si="534"/>
        <v>0</v>
      </c>
      <c r="R1751" s="62">
        <f t="shared" si="535"/>
        <v>0</v>
      </c>
      <c r="S1751" s="153"/>
      <c r="T1751" s="118" t="str">
        <f t="shared" si="549"/>
        <v/>
      </c>
      <c r="U1751" s="154"/>
      <c r="V1751" s="154"/>
      <c r="W1751" s="154"/>
      <c r="X1751" s="154"/>
      <c r="Y1751" s="154"/>
      <c r="Z1751" s="154"/>
      <c r="AA1751" s="154"/>
      <c r="AB1751" s="154"/>
      <c r="AC1751" s="154"/>
      <c r="AD1751" s="154"/>
      <c r="AE1751" s="154"/>
      <c r="AF1751" s="154"/>
      <c r="AG1751" s="63">
        <f t="shared" si="536"/>
        <v>0</v>
      </c>
      <c r="AH1751" s="56">
        <f t="shared" si="537"/>
        <v>0</v>
      </c>
      <c r="AI1751" s="56">
        <f t="shared" si="538"/>
        <v>0</v>
      </c>
      <c r="AJ1751" s="56">
        <f t="shared" si="539"/>
        <v>0</v>
      </c>
      <c r="AK1751" s="56">
        <f t="shared" si="540"/>
        <v>0</v>
      </c>
      <c r="AL1751" s="56">
        <f t="shared" si="541"/>
        <v>0</v>
      </c>
      <c r="AM1751" s="56">
        <f t="shared" si="542"/>
        <v>0</v>
      </c>
      <c r="AN1751" s="56">
        <f t="shared" si="543"/>
        <v>0</v>
      </c>
      <c r="AO1751" s="56">
        <f t="shared" si="544"/>
        <v>0</v>
      </c>
      <c r="AP1751" s="56">
        <f t="shared" si="545"/>
        <v>0</v>
      </c>
      <c r="AQ1751" s="56">
        <f t="shared" si="546"/>
        <v>0</v>
      </c>
      <c r="AR1751" s="86">
        <f t="shared" si="547"/>
        <v>0</v>
      </c>
    </row>
    <row r="1752" spans="1:44" x14ac:dyDescent="0.25">
      <c r="A1752" s="178"/>
      <c r="B1752" s="55" t="str">
        <f>_xlfn.IFNA(VLOOKUP(A1752,'Ajánlatkérő(k) adatai'!$B$4:$C$205,2,0),"")</f>
        <v/>
      </c>
      <c r="C1752" s="178"/>
      <c r="D1752" s="55" t="str">
        <f>_xlfn.IFNA(VLOOKUP(C1752,'Számlafizető(k) adatai'!$C$4:$D$203,2,0),"")</f>
        <v/>
      </c>
      <c r="E1752" s="55" t="str">
        <f>_xlfn.IFNA(VLOOKUP(C1752,'Számlafizető(k) adatai'!$C$4:$M$203,11,0),"")</f>
        <v/>
      </c>
      <c r="F1752" s="178"/>
      <c r="G1752" s="178"/>
      <c r="H1752" s="178"/>
      <c r="I1752" s="55" t="str">
        <f>IF(F1752="","",VLOOKUP(LEFT(F1752,5),'Technikai cellák'!B:C,2,0))</f>
        <v/>
      </c>
      <c r="J1752" s="55" t="str">
        <f>IF(F1752="","",VLOOKUP(I1752,'Technikai cellák'!$C$1:$D$12,2,0))</f>
        <v/>
      </c>
      <c r="K1752" s="179"/>
      <c r="L1752" s="67" t="str">
        <f t="shared" si="531"/>
        <v/>
      </c>
      <c r="M1752" s="68">
        <f t="shared" si="532"/>
        <v>0</v>
      </c>
      <c r="N1752" s="66">
        <f t="shared" si="533"/>
        <v>0</v>
      </c>
      <c r="O1752" s="152"/>
      <c r="P1752" s="172">
        <f t="shared" si="548"/>
        <v>0</v>
      </c>
      <c r="Q1752" s="69">
        <f t="shared" si="534"/>
        <v>0</v>
      </c>
      <c r="R1752" s="62">
        <f t="shared" si="535"/>
        <v>0</v>
      </c>
      <c r="S1752" s="153"/>
      <c r="T1752" s="118" t="str">
        <f t="shared" si="549"/>
        <v/>
      </c>
      <c r="U1752" s="154"/>
      <c r="V1752" s="154"/>
      <c r="W1752" s="154"/>
      <c r="X1752" s="154"/>
      <c r="Y1752" s="154"/>
      <c r="Z1752" s="154"/>
      <c r="AA1752" s="154"/>
      <c r="AB1752" s="154"/>
      <c r="AC1752" s="154"/>
      <c r="AD1752" s="154"/>
      <c r="AE1752" s="154"/>
      <c r="AF1752" s="154"/>
      <c r="AG1752" s="63">
        <f t="shared" si="536"/>
        <v>0</v>
      </c>
      <c r="AH1752" s="56">
        <f t="shared" si="537"/>
        <v>0</v>
      </c>
      <c r="AI1752" s="56">
        <f t="shared" si="538"/>
        <v>0</v>
      </c>
      <c r="AJ1752" s="56">
        <f t="shared" si="539"/>
        <v>0</v>
      </c>
      <c r="AK1752" s="56">
        <f t="shared" si="540"/>
        <v>0</v>
      </c>
      <c r="AL1752" s="56">
        <f t="shared" si="541"/>
        <v>0</v>
      </c>
      <c r="AM1752" s="56">
        <f t="shared" si="542"/>
        <v>0</v>
      </c>
      <c r="AN1752" s="56">
        <f t="shared" si="543"/>
        <v>0</v>
      </c>
      <c r="AO1752" s="56">
        <f t="shared" si="544"/>
        <v>0</v>
      </c>
      <c r="AP1752" s="56">
        <f t="shared" si="545"/>
        <v>0</v>
      </c>
      <c r="AQ1752" s="56">
        <f t="shared" si="546"/>
        <v>0</v>
      </c>
      <c r="AR1752" s="86">
        <f t="shared" si="547"/>
        <v>0</v>
      </c>
    </row>
    <row r="1753" spans="1:44" x14ac:dyDescent="0.25">
      <c r="A1753" s="178"/>
      <c r="B1753" s="55" t="str">
        <f>_xlfn.IFNA(VLOOKUP(A1753,'Ajánlatkérő(k) adatai'!$B$4:$C$205,2,0),"")</f>
        <v/>
      </c>
      <c r="C1753" s="178"/>
      <c r="D1753" s="55" t="str">
        <f>_xlfn.IFNA(VLOOKUP(C1753,'Számlafizető(k) adatai'!$C$4:$D$203,2,0),"")</f>
        <v/>
      </c>
      <c r="E1753" s="55" t="str">
        <f>_xlfn.IFNA(VLOOKUP(C1753,'Számlafizető(k) adatai'!$C$4:$M$203,11,0),"")</f>
        <v/>
      </c>
      <c r="F1753" s="178"/>
      <c r="G1753" s="178"/>
      <c r="H1753" s="178"/>
      <c r="I1753" s="55" t="str">
        <f>IF(F1753="","",VLOOKUP(LEFT(F1753,5),'Technikai cellák'!B:C,2,0))</f>
        <v/>
      </c>
      <c r="J1753" s="55" t="str">
        <f>IF(F1753="","",VLOOKUP(I1753,'Technikai cellák'!$C$1:$D$12,2,0))</f>
        <v/>
      </c>
      <c r="K1753" s="179"/>
      <c r="L1753" s="67" t="str">
        <f t="shared" si="531"/>
        <v/>
      </c>
      <c r="M1753" s="68">
        <f t="shared" si="532"/>
        <v>0</v>
      </c>
      <c r="N1753" s="66">
        <f t="shared" si="533"/>
        <v>0</v>
      </c>
      <c r="O1753" s="152"/>
      <c r="P1753" s="172">
        <f t="shared" si="548"/>
        <v>0</v>
      </c>
      <c r="Q1753" s="69">
        <f t="shared" si="534"/>
        <v>0</v>
      </c>
      <c r="R1753" s="62">
        <f t="shared" si="535"/>
        <v>0</v>
      </c>
      <c r="S1753" s="153"/>
      <c r="T1753" s="118" t="str">
        <f t="shared" si="549"/>
        <v/>
      </c>
      <c r="U1753" s="154"/>
      <c r="V1753" s="154"/>
      <c r="W1753" s="154"/>
      <c r="X1753" s="154"/>
      <c r="Y1753" s="154"/>
      <c r="Z1753" s="154"/>
      <c r="AA1753" s="154"/>
      <c r="AB1753" s="154"/>
      <c r="AC1753" s="154"/>
      <c r="AD1753" s="154"/>
      <c r="AE1753" s="154"/>
      <c r="AF1753" s="154"/>
      <c r="AG1753" s="63">
        <f t="shared" si="536"/>
        <v>0</v>
      </c>
      <c r="AH1753" s="56">
        <f t="shared" si="537"/>
        <v>0</v>
      </c>
      <c r="AI1753" s="56">
        <f t="shared" si="538"/>
        <v>0</v>
      </c>
      <c r="AJ1753" s="56">
        <f t="shared" si="539"/>
        <v>0</v>
      </c>
      <c r="AK1753" s="56">
        <f t="shared" si="540"/>
        <v>0</v>
      </c>
      <c r="AL1753" s="56">
        <f t="shared" si="541"/>
        <v>0</v>
      </c>
      <c r="AM1753" s="56">
        <f t="shared" si="542"/>
        <v>0</v>
      </c>
      <c r="AN1753" s="56">
        <f t="shared" si="543"/>
        <v>0</v>
      </c>
      <c r="AO1753" s="56">
        <f t="shared" si="544"/>
        <v>0</v>
      </c>
      <c r="AP1753" s="56">
        <f t="shared" si="545"/>
        <v>0</v>
      </c>
      <c r="AQ1753" s="56">
        <f t="shared" si="546"/>
        <v>0</v>
      </c>
      <c r="AR1753" s="86">
        <f t="shared" si="547"/>
        <v>0</v>
      </c>
    </row>
    <row r="1754" spans="1:44" x14ac:dyDescent="0.25">
      <c r="A1754" s="178"/>
      <c r="B1754" s="55" t="str">
        <f>_xlfn.IFNA(VLOOKUP(A1754,'Ajánlatkérő(k) adatai'!$B$4:$C$205,2,0),"")</f>
        <v/>
      </c>
      <c r="C1754" s="178"/>
      <c r="D1754" s="55" t="str">
        <f>_xlfn.IFNA(VLOOKUP(C1754,'Számlafizető(k) adatai'!$C$4:$D$203,2,0),"")</f>
        <v/>
      </c>
      <c r="E1754" s="55" t="str">
        <f>_xlfn.IFNA(VLOOKUP(C1754,'Számlafizető(k) adatai'!$C$4:$M$203,11,0),"")</f>
        <v/>
      </c>
      <c r="F1754" s="178"/>
      <c r="G1754" s="178"/>
      <c r="H1754" s="178"/>
      <c r="I1754" s="55" t="str">
        <f>IF(F1754="","",VLOOKUP(LEFT(F1754,5),'Technikai cellák'!B:C,2,0))</f>
        <v/>
      </c>
      <c r="J1754" s="55" t="str">
        <f>IF(F1754="","",VLOOKUP(I1754,'Technikai cellák'!$C$1:$D$12,2,0))</f>
        <v/>
      </c>
      <c r="K1754" s="179"/>
      <c r="L1754" s="67" t="str">
        <f t="shared" si="531"/>
        <v/>
      </c>
      <c r="M1754" s="68">
        <f t="shared" si="532"/>
        <v>0</v>
      </c>
      <c r="N1754" s="66">
        <f t="shared" si="533"/>
        <v>0</v>
      </c>
      <c r="O1754" s="152"/>
      <c r="P1754" s="172">
        <f t="shared" si="548"/>
        <v>0</v>
      </c>
      <c r="Q1754" s="69">
        <f t="shared" si="534"/>
        <v>0</v>
      </c>
      <c r="R1754" s="62">
        <f t="shared" si="535"/>
        <v>0</v>
      </c>
      <c r="S1754" s="153"/>
      <c r="T1754" s="118" t="str">
        <f t="shared" si="549"/>
        <v/>
      </c>
      <c r="U1754" s="154"/>
      <c r="V1754" s="154"/>
      <c r="W1754" s="154"/>
      <c r="X1754" s="154"/>
      <c r="Y1754" s="154"/>
      <c r="Z1754" s="154"/>
      <c r="AA1754" s="154"/>
      <c r="AB1754" s="154"/>
      <c r="AC1754" s="154"/>
      <c r="AD1754" s="154"/>
      <c r="AE1754" s="154"/>
      <c r="AF1754" s="154"/>
      <c r="AG1754" s="63">
        <f t="shared" si="536"/>
        <v>0</v>
      </c>
      <c r="AH1754" s="56">
        <f t="shared" si="537"/>
        <v>0</v>
      </c>
      <c r="AI1754" s="56">
        <f t="shared" si="538"/>
        <v>0</v>
      </c>
      <c r="AJ1754" s="56">
        <f t="shared" si="539"/>
        <v>0</v>
      </c>
      <c r="AK1754" s="56">
        <f t="shared" si="540"/>
        <v>0</v>
      </c>
      <c r="AL1754" s="56">
        <f t="shared" si="541"/>
        <v>0</v>
      </c>
      <c r="AM1754" s="56">
        <f t="shared" si="542"/>
        <v>0</v>
      </c>
      <c r="AN1754" s="56">
        <f t="shared" si="543"/>
        <v>0</v>
      </c>
      <c r="AO1754" s="56">
        <f t="shared" si="544"/>
        <v>0</v>
      </c>
      <c r="AP1754" s="56">
        <f t="shared" si="545"/>
        <v>0</v>
      </c>
      <c r="AQ1754" s="56">
        <f t="shared" si="546"/>
        <v>0</v>
      </c>
      <c r="AR1754" s="86">
        <f t="shared" si="547"/>
        <v>0</v>
      </c>
    </row>
    <row r="1755" spans="1:44" x14ac:dyDescent="0.25">
      <c r="A1755" s="178"/>
      <c r="B1755" s="55" t="str">
        <f>_xlfn.IFNA(VLOOKUP(A1755,'Ajánlatkérő(k) adatai'!$B$4:$C$205,2,0),"")</f>
        <v/>
      </c>
      <c r="C1755" s="178"/>
      <c r="D1755" s="55" t="str">
        <f>_xlfn.IFNA(VLOOKUP(C1755,'Számlafizető(k) adatai'!$C$4:$D$203,2,0),"")</f>
        <v/>
      </c>
      <c r="E1755" s="55" t="str">
        <f>_xlfn.IFNA(VLOOKUP(C1755,'Számlafizető(k) adatai'!$C$4:$M$203,11,0),"")</f>
        <v/>
      </c>
      <c r="F1755" s="178"/>
      <c r="G1755" s="178"/>
      <c r="H1755" s="178"/>
      <c r="I1755" s="55" t="str">
        <f>IF(F1755="","",VLOOKUP(LEFT(F1755,5),'Technikai cellák'!B:C,2,0))</f>
        <v/>
      </c>
      <c r="J1755" s="55" t="str">
        <f>IF(F1755="","",VLOOKUP(I1755,'Technikai cellák'!$C$1:$D$12,2,0))</f>
        <v/>
      </c>
      <c r="K1755" s="179"/>
      <c r="L1755" s="67" t="str">
        <f t="shared" si="531"/>
        <v/>
      </c>
      <c r="M1755" s="68">
        <f t="shared" si="532"/>
        <v>0</v>
      </c>
      <c r="N1755" s="66">
        <f t="shared" si="533"/>
        <v>0</v>
      </c>
      <c r="O1755" s="152"/>
      <c r="P1755" s="172">
        <f t="shared" si="548"/>
        <v>0</v>
      </c>
      <c r="Q1755" s="69">
        <f t="shared" si="534"/>
        <v>0</v>
      </c>
      <c r="R1755" s="62">
        <f t="shared" si="535"/>
        <v>0</v>
      </c>
      <c r="S1755" s="153"/>
      <c r="T1755" s="118" t="str">
        <f t="shared" si="549"/>
        <v/>
      </c>
      <c r="U1755" s="154"/>
      <c r="V1755" s="154"/>
      <c r="W1755" s="154"/>
      <c r="X1755" s="154"/>
      <c r="Y1755" s="154"/>
      <c r="Z1755" s="154"/>
      <c r="AA1755" s="154"/>
      <c r="AB1755" s="154"/>
      <c r="AC1755" s="154"/>
      <c r="AD1755" s="154"/>
      <c r="AE1755" s="154"/>
      <c r="AF1755" s="154"/>
      <c r="AG1755" s="63">
        <f t="shared" si="536"/>
        <v>0</v>
      </c>
      <c r="AH1755" s="56">
        <f t="shared" si="537"/>
        <v>0</v>
      </c>
      <c r="AI1755" s="56">
        <f t="shared" si="538"/>
        <v>0</v>
      </c>
      <c r="AJ1755" s="56">
        <f t="shared" si="539"/>
        <v>0</v>
      </c>
      <c r="AK1755" s="56">
        <f t="shared" si="540"/>
        <v>0</v>
      </c>
      <c r="AL1755" s="56">
        <f t="shared" si="541"/>
        <v>0</v>
      </c>
      <c r="AM1755" s="56">
        <f t="shared" si="542"/>
        <v>0</v>
      </c>
      <c r="AN1755" s="56">
        <f t="shared" si="543"/>
        <v>0</v>
      </c>
      <c r="AO1755" s="56">
        <f t="shared" si="544"/>
        <v>0</v>
      </c>
      <c r="AP1755" s="56">
        <f t="shared" si="545"/>
        <v>0</v>
      </c>
      <c r="AQ1755" s="56">
        <f t="shared" si="546"/>
        <v>0</v>
      </c>
      <c r="AR1755" s="86">
        <f t="shared" si="547"/>
        <v>0</v>
      </c>
    </row>
    <row r="1756" spans="1:44" x14ac:dyDescent="0.25">
      <c r="A1756" s="178"/>
      <c r="B1756" s="55" t="str">
        <f>_xlfn.IFNA(VLOOKUP(A1756,'Ajánlatkérő(k) adatai'!$B$4:$C$205,2,0),"")</f>
        <v/>
      </c>
      <c r="C1756" s="178"/>
      <c r="D1756" s="55" t="str">
        <f>_xlfn.IFNA(VLOOKUP(C1756,'Számlafizető(k) adatai'!$C$4:$D$203,2,0),"")</f>
        <v/>
      </c>
      <c r="E1756" s="55" t="str">
        <f>_xlfn.IFNA(VLOOKUP(C1756,'Számlafizető(k) adatai'!$C$4:$M$203,11,0),"")</f>
        <v/>
      </c>
      <c r="F1756" s="178"/>
      <c r="G1756" s="178"/>
      <c r="H1756" s="178"/>
      <c r="I1756" s="55" t="str">
        <f>IF(F1756="","",VLOOKUP(LEFT(F1756,5),'Technikai cellák'!B:C,2,0))</f>
        <v/>
      </c>
      <c r="J1756" s="55" t="str">
        <f>IF(F1756="","",VLOOKUP(I1756,'Technikai cellák'!$C$1:$D$12,2,0))</f>
        <v/>
      </c>
      <c r="K1756" s="179"/>
      <c r="L1756" s="67" t="str">
        <f t="shared" si="531"/>
        <v/>
      </c>
      <c r="M1756" s="68">
        <f t="shared" si="532"/>
        <v>0</v>
      </c>
      <c r="N1756" s="66">
        <f t="shared" si="533"/>
        <v>0</v>
      </c>
      <c r="O1756" s="152"/>
      <c r="P1756" s="172">
        <f t="shared" si="548"/>
        <v>0</v>
      </c>
      <c r="Q1756" s="69">
        <f t="shared" si="534"/>
        <v>0</v>
      </c>
      <c r="R1756" s="62">
        <f t="shared" si="535"/>
        <v>0</v>
      </c>
      <c r="S1756" s="153"/>
      <c r="T1756" s="118" t="str">
        <f t="shared" si="549"/>
        <v/>
      </c>
      <c r="U1756" s="154"/>
      <c r="V1756" s="154"/>
      <c r="W1756" s="154"/>
      <c r="X1756" s="154"/>
      <c r="Y1756" s="154"/>
      <c r="Z1756" s="154"/>
      <c r="AA1756" s="154"/>
      <c r="AB1756" s="154"/>
      <c r="AC1756" s="154"/>
      <c r="AD1756" s="154"/>
      <c r="AE1756" s="154"/>
      <c r="AF1756" s="154"/>
      <c r="AG1756" s="63">
        <f t="shared" si="536"/>
        <v>0</v>
      </c>
      <c r="AH1756" s="56">
        <f t="shared" si="537"/>
        <v>0</v>
      </c>
      <c r="AI1756" s="56">
        <f t="shared" si="538"/>
        <v>0</v>
      </c>
      <c r="AJ1756" s="56">
        <f t="shared" si="539"/>
        <v>0</v>
      </c>
      <c r="AK1756" s="56">
        <f t="shared" si="540"/>
        <v>0</v>
      </c>
      <c r="AL1756" s="56">
        <f t="shared" si="541"/>
        <v>0</v>
      </c>
      <c r="AM1756" s="56">
        <f t="shared" si="542"/>
        <v>0</v>
      </c>
      <c r="AN1756" s="56">
        <f t="shared" si="543"/>
        <v>0</v>
      </c>
      <c r="AO1756" s="56">
        <f t="shared" si="544"/>
        <v>0</v>
      </c>
      <c r="AP1756" s="56">
        <f t="shared" si="545"/>
        <v>0</v>
      </c>
      <c r="AQ1756" s="56">
        <f t="shared" si="546"/>
        <v>0</v>
      </c>
      <c r="AR1756" s="86">
        <f t="shared" si="547"/>
        <v>0</v>
      </c>
    </row>
    <row r="1757" spans="1:44" x14ac:dyDescent="0.25">
      <c r="A1757" s="178"/>
      <c r="B1757" s="55" t="str">
        <f>_xlfn.IFNA(VLOOKUP(A1757,'Ajánlatkérő(k) adatai'!$B$4:$C$205,2,0),"")</f>
        <v/>
      </c>
      <c r="C1757" s="178"/>
      <c r="D1757" s="55" t="str">
        <f>_xlfn.IFNA(VLOOKUP(C1757,'Számlafizető(k) adatai'!$C$4:$D$203,2,0),"")</f>
        <v/>
      </c>
      <c r="E1757" s="55" t="str">
        <f>_xlfn.IFNA(VLOOKUP(C1757,'Számlafizető(k) adatai'!$C$4:$M$203,11,0),"")</f>
        <v/>
      </c>
      <c r="F1757" s="178"/>
      <c r="G1757" s="178"/>
      <c r="H1757" s="178"/>
      <c r="I1757" s="55" t="str">
        <f>IF(F1757="","",VLOOKUP(LEFT(F1757,5),'Technikai cellák'!B:C,2,0))</f>
        <v/>
      </c>
      <c r="J1757" s="55" t="str">
        <f>IF(F1757="","",VLOOKUP(I1757,'Technikai cellák'!$C$1:$D$12,2,0))</f>
        <v/>
      </c>
      <c r="K1757" s="179"/>
      <c r="L1757" s="67" t="str">
        <f t="shared" si="531"/>
        <v/>
      </c>
      <c r="M1757" s="68">
        <f t="shared" si="532"/>
        <v>0</v>
      </c>
      <c r="N1757" s="66">
        <f t="shared" si="533"/>
        <v>0</v>
      </c>
      <c r="O1757" s="152"/>
      <c r="P1757" s="172">
        <f t="shared" si="548"/>
        <v>0</v>
      </c>
      <c r="Q1757" s="69">
        <f t="shared" si="534"/>
        <v>0</v>
      </c>
      <c r="R1757" s="62">
        <f t="shared" si="535"/>
        <v>0</v>
      </c>
      <c r="S1757" s="153"/>
      <c r="T1757" s="118" t="str">
        <f t="shared" si="549"/>
        <v/>
      </c>
      <c r="U1757" s="154"/>
      <c r="V1757" s="154"/>
      <c r="W1757" s="154"/>
      <c r="X1757" s="154"/>
      <c r="Y1757" s="154"/>
      <c r="Z1757" s="154"/>
      <c r="AA1757" s="154"/>
      <c r="AB1757" s="154"/>
      <c r="AC1757" s="154"/>
      <c r="AD1757" s="154"/>
      <c r="AE1757" s="154"/>
      <c r="AF1757" s="154"/>
      <c r="AG1757" s="63">
        <f t="shared" si="536"/>
        <v>0</v>
      </c>
      <c r="AH1757" s="56">
        <f t="shared" si="537"/>
        <v>0</v>
      </c>
      <c r="AI1757" s="56">
        <f t="shared" si="538"/>
        <v>0</v>
      </c>
      <c r="AJ1757" s="56">
        <f t="shared" si="539"/>
        <v>0</v>
      </c>
      <c r="AK1757" s="56">
        <f t="shared" si="540"/>
        <v>0</v>
      </c>
      <c r="AL1757" s="56">
        <f t="shared" si="541"/>
        <v>0</v>
      </c>
      <c r="AM1757" s="56">
        <f t="shared" si="542"/>
        <v>0</v>
      </c>
      <c r="AN1757" s="56">
        <f t="shared" si="543"/>
        <v>0</v>
      </c>
      <c r="AO1757" s="56">
        <f t="shared" si="544"/>
        <v>0</v>
      </c>
      <c r="AP1757" s="56">
        <f t="shared" si="545"/>
        <v>0</v>
      </c>
      <c r="AQ1757" s="56">
        <f t="shared" si="546"/>
        <v>0</v>
      </c>
      <c r="AR1757" s="86">
        <f t="shared" si="547"/>
        <v>0</v>
      </c>
    </row>
    <row r="1758" spans="1:44" x14ac:dyDescent="0.25">
      <c r="A1758" s="178"/>
      <c r="B1758" s="55" t="str">
        <f>_xlfn.IFNA(VLOOKUP(A1758,'Ajánlatkérő(k) adatai'!$B$4:$C$205,2,0),"")</f>
        <v/>
      </c>
      <c r="C1758" s="178"/>
      <c r="D1758" s="55" t="str">
        <f>_xlfn.IFNA(VLOOKUP(C1758,'Számlafizető(k) adatai'!$C$4:$D$203,2,0),"")</f>
        <v/>
      </c>
      <c r="E1758" s="55" t="str">
        <f>_xlfn.IFNA(VLOOKUP(C1758,'Számlafizető(k) adatai'!$C$4:$M$203,11,0),"")</f>
        <v/>
      </c>
      <c r="F1758" s="178"/>
      <c r="G1758" s="178"/>
      <c r="H1758" s="178"/>
      <c r="I1758" s="55" t="str">
        <f>IF(F1758="","",VLOOKUP(LEFT(F1758,5),'Technikai cellák'!B:C,2,0))</f>
        <v/>
      </c>
      <c r="J1758" s="55" t="str">
        <f>IF(F1758="","",VLOOKUP(I1758,'Technikai cellák'!$C$1:$D$12,2,0))</f>
        <v/>
      </c>
      <c r="K1758" s="179"/>
      <c r="L1758" s="67" t="str">
        <f t="shared" si="531"/>
        <v/>
      </c>
      <c r="M1758" s="68">
        <f t="shared" si="532"/>
        <v>0</v>
      </c>
      <c r="N1758" s="66">
        <f t="shared" si="533"/>
        <v>0</v>
      </c>
      <c r="O1758" s="152"/>
      <c r="P1758" s="172">
        <f t="shared" si="548"/>
        <v>0</v>
      </c>
      <c r="Q1758" s="69">
        <f t="shared" si="534"/>
        <v>0</v>
      </c>
      <c r="R1758" s="62">
        <f t="shared" si="535"/>
        <v>0</v>
      </c>
      <c r="S1758" s="153"/>
      <c r="T1758" s="118" t="str">
        <f t="shared" si="549"/>
        <v/>
      </c>
      <c r="U1758" s="154"/>
      <c r="V1758" s="154"/>
      <c r="W1758" s="154"/>
      <c r="X1758" s="154"/>
      <c r="Y1758" s="154"/>
      <c r="Z1758" s="154"/>
      <c r="AA1758" s="154"/>
      <c r="AB1758" s="154"/>
      <c r="AC1758" s="154"/>
      <c r="AD1758" s="154"/>
      <c r="AE1758" s="154"/>
      <c r="AF1758" s="154"/>
      <c r="AG1758" s="63">
        <f t="shared" si="536"/>
        <v>0</v>
      </c>
      <c r="AH1758" s="56">
        <f t="shared" si="537"/>
        <v>0</v>
      </c>
      <c r="AI1758" s="56">
        <f t="shared" si="538"/>
        <v>0</v>
      </c>
      <c r="AJ1758" s="56">
        <f t="shared" si="539"/>
        <v>0</v>
      </c>
      <c r="AK1758" s="56">
        <f t="shared" si="540"/>
        <v>0</v>
      </c>
      <c r="AL1758" s="56">
        <f t="shared" si="541"/>
        <v>0</v>
      </c>
      <c r="AM1758" s="56">
        <f t="shared" si="542"/>
        <v>0</v>
      </c>
      <c r="AN1758" s="56">
        <f t="shared" si="543"/>
        <v>0</v>
      </c>
      <c r="AO1758" s="56">
        <f t="shared" si="544"/>
        <v>0</v>
      </c>
      <c r="AP1758" s="56">
        <f t="shared" si="545"/>
        <v>0</v>
      </c>
      <c r="AQ1758" s="56">
        <f t="shared" si="546"/>
        <v>0</v>
      </c>
      <c r="AR1758" s="86">
        <f t="shared" si="547"/>
        <v>0</v>
      </c>
    </row>
    <row r="1759" spans="1:44" x14ac:dyDescent="0.25">
      <c r="A1759" s="178"/>
      <c r="B1759" s="55" t="str">
        <f>_xlfn.IFNA(VLOOKUP(A1759,'Ajánlatkérő(k) adatai'!$B$4:$C$205,2,0),"")</f>
        <v/>
      </c>
      <c r="C1759" s="178"/>
      <c r="D1759" s="55" t="str">
        <f>_xlfn.IFNA(VLOOKUP(C1759,'Számlafizető(k) adatai'!$C$4:$D$203,2,0),"")</f>
        <v/>
      </c>
      <c r="E1759" s="55" t="str">
        <f>_xlfn.IFNA(VLOOKUP(C1759,'Számlafizető(k) adatai'!$C$4:$M$203,11,0),"")</f>
        <v/>
      </c>
      <c r="F1759" s="178"/>
      <c r="G1759" s="178"/>
      <c r="H1759" s="178"/>
      <c r="I1759" s="55" t="str">
        <f>IF(F1759="","",VLOOKUP(LEFT(F1759,5),'Technikai cellák'!B:C,2,0))</f>
        <v/>
      </c>
      <c r="J1759" s="55" t="str">
        <f>IF(F1759="","",VLOOKUP(I1759,'Technikai cellák'!$C$1:$D$12,2,0))</f>
        <v/>
      </c>
      <c r="K1759" s="179"/>
      <c r="L1759" s="67" t="str">
        <f t="shared" si="531"/>
        <v/>
      </c>
      <c r="M1759" s="68">
        <f t="shared" si="532"/>
        <v>0</v>
      </c>
      <c r="N1759" s="66">
        <f t="shared" si="533"/>
        <v>0</v>
      </c>
      <c r="O1759" s="152"/>
      <c r="P1759" s="172">
        <f t="shared" si="548"/>
        <v>0</v>
      </c>
      <c r="Q1759" s="69">
        <f t="shared" si="534"/>
        <v>0</v>
      </c>
      <c r="R1759" s="62">
        <f t="shared" si="535"/>
        <v>0</v>
      </c>
      <c r="S1759" s="153"/>
      <c r="T1759" s="118" t="str">
        <f t="shared" si="549"/>
        <v/>
      </c>
      <c r="U1759" s="154"/>
      <c r="V1759" s="154"/>
      <c r="W1759" s="154"/>
      <c r="X1759" s="154"/>
      <c r="Y1759" s="154"/>
      <c r="Z1759" s="154"/>
      <c r="AA1759" s="154"/>
      <c r="AB1759" s="154"/>
      <c r="AC1759" s="154"/>
      <c r="AD1759" s="154"/>
      <c r="AE1759" s="154"/>
      <c r="AF1759" s="154"/>
      <c r="AG1759" s="63">
        <f t="shared" si="536"/>
        <v>0</v>
      </c>
      <c r="AH1759" s="56">
        <f t="shared" si="537"/>
        <v>0</v>
      </c>
      <c r="AI1759" s="56">
        <f t="shared" si="538"/>
        <v>0</v>
      </c>
      <c r="AJ1759" s="56">
        <f t="shared" si="539"/>
        <v>0</v>
      </c>
      <c r="AK1759" s="56">
        <f t="shared" si="540"/>
        <v>0</v>
      </c>
      <c r="AL1759" s="56">
        <f t="shared" si="541"/>
        <v>0</v>
      </c>
      <c r="AM1759" s="56">
        <f t="shared" si="542"/>
        <v>0</v>
      </c>
      <c r="AN1759" s="56">
        <f t="shared" si="543"/>
        <v>0</v>
      </c>
      <c r="AO1759" s="56">
        <f t="shared" si="544"/>
        <v>0</v>
      </c>
      <c r="AP1759" s="56">
        <f t="shared" si="545"/>
        <v>0</v>
      </c>
      <c r="AQ1759" s="56">
        <f t="shared" si="546"/>
        <v>0</v>
      </c>
      <c r="AR1759" s="86">
        <f t="shared" si="547"/>
        <v>0</v>
      </c>
    </row>
    <row r="1760" spans="1:44" x14ac:dyDescent="0.25">
      <c r="A1760" s="178"/>
      <c r="B1760" s="55" t="str">
        <f>_xlfn.IFNA(VLOOKUP(A1760,'Ajánlatkérő(k) adatai'!$B$4:$C$205,2,0),"")</f>
        <v/>
      </c>
      <c r="C1760" s="178"/>
      <c r="D1760" s="55" t="str">
        <f>_xlfn.IFNA(VLOOKUP(C1760,'Számlafizető(k) adatai'!$C$4:$D$203,2,0),"")</f>
        <v/>
      </c>
      <c r="E1760" s="55" t="str">
        <f>_xlfn.IFNA(VLOOKUP(C1760,'Számlafizető(k) adatai'!$C$4:$M$203,11,0),"")</f>
        <v/>
      </c>
      <c r="F1760" s="178"/>
      <c r="G1760" s="178"/>
      <c r="H1760" s="178"/>
      <c r="I1760" s="55" t="str">
        <f>IF(F1760="","",VLOOKUP(LEFT(F1760,5),'Technikai cellák'!B:C,2,0))</f>
        <v/>
      </c>
      <c r="J1760" s="55" t="str">
        <f>IF(F1760="","",VLOOKUP(I1760,'Technikai cellák'!$C$1:$D$12,2,0))</f>
        <v/>
      </c>
      <c r="K1760" s="179"/>
      <c r="L1760" s="67" t="str">
        <f t="shared" si="531"/>
        <v/>
      </c>
      <c r="M1760" s="68">
        <f t="shared" si="532"/>
        <v>0</v>
      </c>
      <c r="N1760" s="66">
        <f t="shared" si="533"/>
        <v>0</v>
      </c>
      <c r="O1760" s="152"/>
      <c r="P1760" s="172">
        <f t="shared" si="548"/>
        <v>0</v>
      </c>
      <c r="Q1760" s="69">
        <f t="shared" si="534"/>
        <v>0</v>
      </c>
      <c r="R1760" s="62">
        <f t="shared" si="535"/>
        <v>0</v>
      </c>
      <c r="S1760" s="153"/>
      <c r="T1760" s="118" t="str">
        <f t="shared" si="549"/>
        <v/>
      </c>
      <c r="U1760" s="154"/>
      <c r="V1760" s="154"/>
      <c r="W1760" s="154"/>
      <c r="X1760" s="154"/>
      <c r="Y1760" s="154"/>
      <c r="Z1760" s="154"/>
      <c r="AA1760" s="154"/>
      <c r="AB1760" s="154"/>
      <c r="AC1760" s="154"/>
      <c r="AD1760" s="154"/>
      <c r="AE1760" s="154"/>
      <c r="AF1760" s="154"/>
      <c r="AG1760" s="63">
        <f t="shared" si="536"/>
        <v>0</v>
      </c>
      <c r="AH1760" s="56">
        <f t="shared" si="537"/>
        <v>0</v>
      </c>
      <c r="AI1760" s="56">
        <f t="shared" si="538"/>
        <v>0</v>
      </c>
      <c r="AJ1760" s="56">
        <f t="shared" si="539"/>
        <v>0</v>
      </c>
      <c r="AK1760" s="56">
        <f t="shared" si="540"/>
        <v>0</v>
      </c>
      <c r="AL1760" s="56">
        <f t="shared" si="541"/>
        <v>0</v>
      </c>
      <c r="AM1760" s="56">
        <f t="shared" si="542"/>
        <v>0</v>
      </c>
      <c r="AN1760" s="56">
        <f t="shared" si="543"/>
        <v>0</v>
      </c>
      <c r="AO1760" s="56">
        <f t="shared" si="544"/>
        <v>0</v>
      </c>
      <c r="AP1760" s="56">
        <f t="shared" si="545"/>
        <v>0</v>
      </c>
      <c r="AQ1760" s="56">
        <f t="shared" si="546"/>
        <v>0</v>
      </c>
      <c r="AR1760" s="86">
        <f t="shared" si="547"/>
        <v>0</v>
      </c>
    </row>
    <row r="1761" spans="1:44" x14ac:dyDescent="0.25">
      <c r="A1761" s="178"/>
      <c r="B1761" s="55" t="str">
        <f>_xlfn.IFNA(VLOOKUP(A1761,'Ajánlatkérő(k) adatai'!$B$4:$C$205,2,0),"")</f>
        <v/>
      </c>
      <c r="C1761" s="178"/>
      <c r="D1761" s="55" t="str">
        <f>_xlfn.IFNA(VLOOKUP(C1761,'Számlafizető(k) adatai'!$C$4:$D$203,2,0),"")</f>
        <v/>
      </c>
      <c r="E1761" s="55" t="str">
        <f>_xlfn.IFNA(VLOOKUP(C1761,'Számlafizető(k) adatai'!$C$4:$M$203,11,0),"")</f>
        <v/>
      </c>
      <c r="F1761" s="178"/>
      <c r="G1761" s="178"/>
      <c r="H1761" s="178"/>
      <c r="I1761" s="55" t="str">
        <f>IF(F1761="","",VLOOKUP(LEFT(F1761,5),'Technikai cellák'!B:C,2,0))</f>
        <v/>
      </c>
      <c r="J1761" s="55" t="str">
        <f>IF(F1761="","",VLOOKUP(I1761,'Technikai cellák'!$C$1:$D$12,2,0))</f>
        <v/>
      </c>
      <c r="K1761" s="179"/>
      <c r="L1761" s="67" t="str">
        <f t="shared" si="531"/>
        <v/>
      </c>
      <c r="M1761" s="68">
        <f t="shared" si="532"/>
        <v>0</v>
      </c>
      <c r="N1761" s="66">
        <f t="shared" si="533"/>
        <v>0</v>
      </c>
      <c r="O1761" s="152"/>
      <c r="P1761" s="172">
        <f t="shared" si="548"/>
        <v>0</v>
      </c>
      <c r="Q1761" s="69">
        <f t="shared" si="534"/>
        <v>0</v>
      </c>
      <c r="R1761" s="62">
        <f t="shared" si="535"/>
        <v>0</v>
      </c>
      <c r="S1761" s="153"/>
      <c r="T1761" s="118" t="str">
        <f t="shared" si="549"/>
        <v/>
      </c>
      <c r="U1761" s="154"/>
      <c r="V1761" s="154"/>
      <c r="W1761" s="154"/>
      <c r="X1761" s="154"/>
      <c r="Y1761" s="154"/>
      <c r="Z1761" s="154"/>
      <c r="AA1761" s="154"/>
      <c r="AB1761" s="154"/>
      <c r="AC1761" s="154"/>
      <c r="AD1761" s="154"/>
      <c r="AE1761" s="154"/>
      <c r="AF1761" s="154"/>
      <c r="AG1761" s="63">
        <f t="shared" si="536"/>
        <v>0</v>
      </c>
      <c r="AH1761" s="56">
        <f t="shared" si="537"/>
        <v>0</v>
      </c>
      <c r="AI1761" s="56">
        <f t="shared" si="538"/>
        <v>0</v>
      </c>
      <c r="AJ1761" s="56">
        <f t="shared" si="539"/>
        <v>0</v>
      </c>
      <c r="AK1761" s="56">
        <f t="shared" si="540"/>
        <v>0</v>
      </c>
      <c r="AL1761" s="56">
        <f t="shared" si="541"/>
        <v>0</v>
      </c>
      <c r="AM1761" s="56">
        <f t="shared" si="542"/>
        <v>0</v>
      </c>
      <c r="AN1761" s="56">
        <f t="shared" si="543"/>
        <v>0</v>
      </c>
      <c r="AO1761" s="56">
        <f t="shared" si="544"/>
        <v>0</v>
      </c>
      <c r="AP1761" s="56">
        <f t="shared" si="545"/>
        <v>0</v>
      </c>
      <c r="AQ1761" s="56">
        <f t="shared" si="546"/>
        <v>0</v>
      </c>
      <c r="AR1761" s="86">
        <f t="shared" si="547"/>
        <v>0</v>
      </c>
    </row>
    <row r="1762" spans="1:44" x14ac:dyDescent="0.25">
      <c r="A1762" s="178"/>
      <c r="B1762" s="55" t="str">
        <f>_xlfn.IFNA(VLOOKUP(A1762,'Ajánlatkérő(k) adatai'!$B$4:$C$205,2,0),"")</f>
        <v/>
      </c>
      <c r="C1762" s="178"/>
      <c r="D1762" s="55" t="str">
        <f>_xlfn.IFNA(VLOOKUP(C1762,'Számlafizető(k) adatai'!$C$4:$D$203,2,0),"")</f>
        <v/>
      </c>
      <c r="E1762" s="55" t="str">
        <f>_xlfn.IFNA(VLOOKUP(C1762,'Számlafizető(k) adatai'!$C$4:$M$203,11,0),"")</f>
        <v/>
      </c>
      <c r="F1762" s="178"/>
      <c r="G1762" s="178"/>
      <c r="H1762" s="178"/>
      <c r="I1762" s="55" t="str">
        <f>IF(F1762="","",VLOOKUP(LEFT(F1762,5),'Technikai cellák'!B:C,2,0))</f>
        <v/>
      </c>
      <c r="J1762" s="55" t="str">
        <f>IF(F1762="","",VLOOKUP(I1762,'Technikai cellák'!$C$1:$D$12,2,0))</f>
        <v/>
      </c>
      <c r="K1762" s="179"/>
      <c r="L1762" s="67" t="str">
        <f t="shared" si="531"/>
        <v/>
      </c>
      <c r="M1762" s="68">
        <f t="shared" si="532"/>
        <v>0</v>
      </c>
      <c r="N1762" s="66">
        <f t="shared" si="533"/>
        <v>0</v>
      </c>
      <c r="O1762" s="152"/>
      <c r="P1762" s="172">
        <f t="shared" si="548"/>
        <v>0</v>
      </c>
      <c r="Q1762" s="69">
        <f t="shared" si="534"/>
        <v>0</v>
      </c>
      <c r="R1762" s="62">
        <f t="shared" si="535"/>
        <v>0</v>
      </c>
      <c r="S1762" s="153"/>
      <c r="T1762" s="118" t="str">
        <f t="shared" si="549"/>
        <v/>
      </c>
      <c r="U1762" s="154"/>
      <c r="V1762" s="154"/>
      <c r="W1762" s="154"/>
      <c r="X1762" s="154"/>
      <c r="Y1762" s="154"/>
      <c r="Z1762" s="154"/>
      <c r="AA1762" s="154"/>
      <c r="AB1762" s="154"/>
      <c r="AC1762" s="154"/>
      <c r="AD1762" s="154"/>
      <c r="AE1762" s="154"/>
      <c r="AF1762" s="154"/>
      <c r="AG1762" s="63">
        <f t="shared" si="536"/>
        <v>0</v>
      </c>
      <c r="AH1762" s="56">
        <f t="shared" si="537"/>
        <v>0</v>
      </c>
      <c r="AI1762" s="56">
        <f t="shared" si="538"/>
        <v>0</v>
      </c>
      <c r="AJ1762" s="56">
        <f t="shared" si="539"/>
        <v>0</v>
      </c>
      <c r="AK1762" s="56">
        <f t="shared" si="540"/>
        <v>0</v>
      </c>
      <c r="AL1762" s="56">
        <f t="shared" si="541"/>
        <v>0</v>
      </c>
      <c r="AM1762" s="56">
        <f t="shared" si="542"/>
        <v>0</v>
      </c>
      <c r="AN1762" s="56">
        <f t="shared" si="543"/>
        <v>0</v>
      </c>
      <c r="AO1762" s="56">
        <f t="shared" si="544"/>
        <v>0</v>
      </c>
      <c r="AP1762" s="56">
        <f t="shared" si="545"/>
        <v>0</v>
      </c>
      <c r="AQ1762" s="56">
        <f t="shared" si="546"/>
        <v>0</v>
      </c>
      <c r="AR1762" s="86">
        <f t="shared" si="547"/>
        <v>0</v>
      </c>
    </row>
    <row r="1763" spans="1:44" x14ac:dyDescent="0.25">
      <c r="A1763" s="178"/>
      <c r="B1763" s="55" t="str">
        <f>_xlfn.IFNA(VLOOKUP(A1763,'Ajánlatkérő(k) adatai'!$B$4:$C$205,2,0),"")</f>
        <v/>
      </c>
      <c r="C1763" s="178"/>
      <c r="D1763" s="55" t="str">
        <f>_xlfn.IFNA(VLOOKUP(C1763,'Számlafizető(k) adatai'!$C$4:$D$203,2,0),"")</f>
        <v/>
      </c>
      <c r="E1763" s="55" t="str">
        <f>_xlfn.IFNA(VLOOKUP(C1763,'Számlafizető(k) adatai'!$C$4:$M$203,11,0),"")</f>
        <v/>
      </c>
      <c r="F1763" s="178"/>
      <c r="G1763" s="178"/>
      <c r="H1763" s="178"/>
      <c r="I1763" s="55" t="str">
        <f>IF(F1763="","",VLOOKUP(LEFT(F1763,5),'Technikai cellák'!B:C,2,0))</f>
        <v/>
      </c>
      <c r="J1763" s="55" t="str">
        <f>IF(F1763="","",VLOOKUP(I1763,'Technikai cellák'!$C$1:$D$12,2,0))</f>
        <v/>
      </c>
      <c r="K1763" s="179"/>
      <c r="L1763" s="67" t="str">
        <f t="shared" si="531"/>
        <v/>
      </c>
      <c r="M1763" s="68">
        <f t="shared" si="532"/>
        <v>0</v>
      </c>
      <c r="N1763" s="66">
        <f t="shared" si="533"/>
        <v>0</v>
      </c>
      <c r="O1763" s="152"/>
      <c r="P1763" s="172">
        <f t="shared" si="548"/>
        <v>0</v>
      </c>
      <c r="Q1763" s="69">
        <f t="shared" si="534"/>
        <v>0</v>
      </c>
      <c r="R1763" s="62">
        <f t="shared" si="535"/>
        <v>0</v>
      </c>
      <c r="S1763" s="153"/>
      <c r="T1763" s="118" t="str">
        <f t="shared" si="549"/>
        <v/>
      </c>
      <c r="U1763" s="154"/>
      <c r="V1763" s="154"/>
      <c r="W1763" s="154"/>
      <c r="X1763" s="154"/>
      <c r="Y1763" s="154"/>
      <c r="Z1763" s="154"/>
      <c r="AA1763" s="154"/>
      <c r="AB1763" s="154"/>
      <c r="AC1763" s="154"/>
      <c r="AD1763" s="154"/>
      <c r="AE1763" s="154"/>
      <c r="AF1763" s="154"/>
      <c r="AG1763" s="63">
        <f t="shared" si="536"/>
        <v>0</v>
      </c>
      <c r="AH1763" s="56">
        <f t="shared" si="537"/>
        <v>0</v>
      </c>
      <c r="AI1763" s="56">
        <f t="shared" si="538"/>
        <v>0</v>
      </c>
      <c r="AJ1763" s="56">
        <f t="shared" si="539"/>
        <v>0</v>
      </c>
      <c r="AK1763" s="56">
        <f t="shared" si="540"/>
        <v>0</v>
      </c>
      <c r="AL1763" s="56">
        <f t="shared" si="541"/>
        <v>0</v>
      </c>
      <c r="AM1763" s="56">
        <f t="shared" si="542"/>
        <v>0</v>
      </c>
      <c r="AN1763" s="56">
        <f t="shared" si="543"/>
        <v>0</v>
      </c>
      <c r="AO1763" s="56">
        <f t="shared" si="544"/>
        <v>0</v>
      </c>
      <c r="AP1763" s="56">
        <f t="shared" si="545"/>
        <v>0</v>
      </c>
      <c r="AQ1763" s="56">
        <f t="shared" si="546"/>
        <v>0</v>
      </c>
      <c r="AR1763" s="86">
        <f t="shared" si="547"/>
        <v>0</v>
      </c>
    </row>
    <row r="1764" spans="1:44" x14ac:dyDescent="0.25">
      <c r="A1764" s="178"/>
      <c r="B1764" s="55" t="str">
        <f>_xlfn.IFNA(VLOOKUP(A1764,'Ajánlatkérő(k) adatai'!$B$4:$C$205,2,0),"")</f>
        <v/>
      </c>
      <c r="C1764" s="178"/>
      <c r="D1764" s="55" t="str">
        <f>_xlfn.IFNA(VLOOKUP(C1764,'Számlafizető(k) adatai'!$C$4:$D$203,2,0),"")</f>
        <v/>
      </c>
      <c r="E1764" s="55" t="str">
        <f>_xlfn.IFNA(VLOOKUP(C1764,'Számlafizető(k) adatai'!$C$4:$M$203,11,0),"")</f>
        <v/>
      </c>
      <c r="F1764" s="178"/>
      <c r="G1764" s="178"/>
      <c r="H1764" s="178"/>
      <c r="I1764" s="55" t="str">
        <f>IF(F1764="","",VLOOKUP(LEFT(F1764,5),'Technikai cellák'!B:C,2,0))</f>
        <v/>
      </c>
      <c r="J1764" s="55" t="str">
        <f>IF(F1764="","",VLOOKUP(I1764,'Technikai cellák'!$C$1:$D$12,2,0))</f>
        <v/>
      </c>
      <c r="K1764" s="179"/>
      <c r="L1764" s="67" t="str">
        <f t="shared" si="531"/>
        <v/>
      </c>
      <c r="M1764" s="68">
        <f t="shared" si="532"/>
        <v>0</v>
      </c>
      <c r="N1764" s="66">
        <f t="shared" si="533"/>
        <v>0</v>
      </c>
      <c r="O1764" s="152"/>
      <c r="P1764" s="172">
        <f t="shared" si="548"/>
        <v>0</v>
      </c>
      <c r="Q1764" s="69">
        <f t="shared" si="534"/>
        <v>0</v>
      </c>
      <c r="R1764" s="62">
        <f t="shared" si="535"/>
        <v>0</v>
      </c>
      <c r="S1764" s="153"/>
      <c r="T1764" s="118" t="str">
        <f t="shared" si="549"/>
        <v/>
      </c>
      <c r="U1764" s="154"/>
      <c r="V1764" s="154"/>
      <c r="W1764" s="154"/>
      <c r="X1764" s="154"/>
      <c r="Y1764" s="154"/>
      <c r="Z1764" s="154"/>
      <c r="AA1764" s="154"/>
      <c r="AB1764" s="154"/>
      <c r="AC1764" s="154"/>
      <c r="AD1764" s="154"/>
      <c r="AE1764" s="154"/>
      <c r="AF1764" s="154"/>
      <c r="AG1764" s="63">
        <f t="shared" si="536"/>
        <v>0</v>
      </c>
      <c r="AH1764" s="56">
        <f t="shared" si="537"/>
        <v>0</v>
      </c>
      <c r="AI1764" s="56">
        <f t="shared" si="538"/>
        <v>0</v>
      </c>
      <c r="AJ1764" s="56">
        <f t="shared" si="539"/>
        <v>0</v>
      </c>
      <c r="AK1764" s="56">
        <f t="shared" si="540"/>
        <v>0</v>
      </c>
      <c r="AL1764" s="56">
        <f t="shared" si="541"/>
        <v>0</v>
      </c>
      <c r="AM1764" s="56">
        <f t="shared" si="542"/>
        <v>0</v>
      </c>
      <c r="AN1764" s="56">
        <f t="shared" si="543"/>
        <v>0</v>
      </c>
      <c r="AO1764" s="56">
        <f t="shared" si="544"/>
        <v>0</v>
      </c>
      <c r="AP1764" s="56">
        <f t="shared" si="545"/>
        <v>0</v>
      </c>
      <c r="AQ1764" s="56">
        <f t="shared" si="546"/>
        <v>0</v>
      </c>
      <c r="AR1764" s="86">
        <f t="shared" si="547"/>
        <v>0</v>
      </c>
    </row>
    <row r="1765" spans="1:44" x14ac:dyDescent="0.25">
      <c r="A1765" s="178"/>
      <c r="B1765" s="55" t="str">
        <f>_xlfn.IFNA(VLOOKUP(A1765,'Ajánlatkérő(k) adatai'!$B$4:$C$205,2,0),"")</f>
        <v/>
      </c>
      <c r="C1765" s="178"/>
      <c r="D1765" s="55" t="str">
        <f>_xlfn.IFNA(VLOOKUP(C1765,'Számlafizető(k) adatai'!$C$4:$D$203,2,0),"")</f>
        <v/>
      </c>
      <c r="E1765" s="55" t="str">
        <f>_xlfn.IFNA(VLOOKUP(C1765,'Számlafizető(k) adatai'!$C$4:$M$203,11,0),"")</f>
        <v/>
      </c>
      <c r="F1765" s="178"/>
      <c r="G1765" s="178"/>
      <c r="H1765" s="178"/>
      <c r="I1765" s="55" t="str">
        <f>IF(F1765="","",VLOOKUP(LEFT(F1765,5),'Technikai cellák'!B:C,2,0))</f>
        <v/>
      </c>
      <c r="J1765" s="55" t="str">
        <f>IF(F1765="","",VLOOKUP(I1765,'Technikai cellák'!$C$1:$D$12,2,0))</f>
        <v/>
      </c>
      <c r="K1765" s="179"/>
      <c r="L1765" s="67" t="str">
        <f t="shared" si="531"/>
        <v/>
      </c>
      <c r="M1765" s="68">
        <f t="shared" si="532"/>
        <v>0</v>
      </c>
      <c r="N1765" s="66">
        <f t="shared" si="533"/>
        <v>0</v>
      </c>
      <c r="O1765" s="152"/>
      <c r="P1765" s="172">
        <f t="shared" si="548"/>
        <v>0</v>
      </c>
      <c r="Q1765" s="69">
        <f t="shared" si="534"/>
        <v>0</v>
      </c>
      <c r="R1765" s="62">
        <f t="shared" si="535"/>
        <v>0</v>
      </c>
      <c r="S1765" s="153"/>
      <c r="T1765" s="118" t="str">
        <f t="shared" si="549"/>
        <v/>
      </c>
      <c r="U1765" s="154"/>
      <c r="V1765" s="154"/>
      <c r="W1765" s="154"/>
      <c r="X1765" s="154"/>
      <c r="Y1765" s="154"/>
      <c r="Z1765" s="154"/>
      <c r="AA1765" s="154"/>
      <c r="AB1765" s="154"/>
      <c r="AC1765" s="154"/>
      <c r="AD1765" s="154"/>
      <c r="AE1765" s="154"/>
      <c r="AF1765" s="154"/>
      <c r="AG1765" s="63">
        <f t="shared" si="536"/>
        <v>0</v>
      </c>
      <c r="AH1765" s="56">
        <f t="shared" si="537"/>
        <v>0</v>
      </c>
      <c r="AI1765" s="56">
        <f t="shared" si="538"/>
        <v>0</v>
      </c>
      <c r="AJ1765" s="56">
        <f t="shared" si="539"/>
        <v>0</v>
      </c>
      <c r="AK1765" s="56">
        <f t="shared" si="540"/>
        <v>0</v>
      </c>
      <c r="AL1765" s="56">
        <f t="shared" si="541"/>
        <v>0</v>
      </c>
      <c r="AM1765" s="56">
        <f t="shared" si="542"/>
        <v>0</v>
      </c>
      <c r="AN1765" s="56">
        <f t="shared" si="543"/>
        <v>0</v>
      </c>
      <c r="AO1765" s="56">
        <f t="shared" si="544"/>
        <v>0</v>
      </c>
      <c r="AP1765" s="56">
        <f t="shared" si="545"/>
        <v>0</v>
      </c>
      <c r="AQ1765" s="56">
        <f t="shared" si="546"/>
        <v>0</v>
      </c>
      <c r="AR1765" s="86">
        <f t="shared" si="547"/>
        <v>0</v>
      </c>
    </row>
    <row r="1766" spans="1:44" x14ac:dyDescent="0.25">
      <c r="A1766" s="178"/>
      <c r="B1766" s="55" t="str">
        <f>_xlfn.IFNA(VLOOKUP(A1766,'Ajánlatkérő(k) adatai'!$B$4:$C$205,2,0),"")</f>
        <v/>
      </c>
      <c r="C1766" s="178"/>
      <c r="D1766" s="55" t="str">
        <f>_xlfn.IFNA(VLOOKUP(C1766,'Számlafizető(k) adatai'!$C$4:$D$203,2,0),"")</f>
        <v/>
      </c>
      <c r="E1766" s="55" t="str">
        <f>_xlfn.IFNA(VLOOKUP(C1766,'Számlafizető(k) adatai'!$C$4:$M$203,11,0),"")</f>
        <v/>
      </c>
      <c r="F1766" s="178"/>
      <c r="G1766" s="178"/>
      <c r="H1766" s="178"/>
      <c r="I1766" s="55" t="str">
        <f>IF(F1766="","",VLOOKUP(LEFT(F1766,5),'Technikai cellák'!B:C,2,0))</f>
        <v/>
      </c>
      <c r="J1766" s="55" t="str">
        <f>IF(F1766="","",VLOOKUP(I1766,'Technikai cellák'!$C$1:$D$12,2,0))</f>
        <v/>
      </c>
      <c r="K1766" s="179"/>
      <c r="L1766" s="67" t="str">
        <f t="shared" si="531"/>
        <v/>
      </c>
      <c r="M1766" s="68">
        <f t="shared" si="532"/>
        <v>0</v>
      </c>
      <c r="N1766" s="66">
        <f t="shared" si="533"/>
        <v>0</v>
      </c>
      <c r="O1766" s="152"/>
      <c r="P1766" s="172">
        <f t="shared" si="548"/>
        <v>0</v>
      </c>
      <c r="Q1766" s="69">
        <f t="shared" si="534"/>
        <v>0</v>
      </c>
      <c r="R1766" s="62">
        <f t="shared" si="535"/>
        <v>0</v>
      </c>
      <c r="S1766" s="153"/>
      <c r="T1766" s="118" t="str">
        <f t="shared" si="549"/>
        <v/>
      </c>
      <c r="U1766" s="154"/>
      <c r="V1766" s="154"/>
      <c r="W1766" s="154"/>
      <c r="X1766" s="154"/>
      <c r="Y1766" s="154"/>
      <c r="Z1766" s="154"/>
      <c r="AA1766" s="154"/>
      <c r="AB1766" s="154"/>
      <c r="AC1766" s="154"/>
      <c r="AD1766" s="154"/>
      <c r="AE1766" s="154"/>
      <c r="AF1766" s="154"/>
      <c r="AG1766" s="63">
        <f t="shared" si="536"/>
        <v>0</v>
      </c>
      <c r="AH1766" s="56">
        <f t="shared" si="537"/>
        <v>0</v>
      </c>
      <c r="AI1766" s="56">
        <f t="shared" si="538"/>
        <v>0</v>
      </c>
      <c r="AJ1766" s="56">
        <f t="shared" si="539"/>
        <v>0</v>
      </c>
      <c r="AK1766" s="56">
        <f t="shared" si="540"/>
        <v>0</v>
      </c>
      <c r="AL1766" s="56">
        <f t="shared" si="541"/>
        <v>0</v>
      </c>
      <c r="AM1766" s="56">
        <f t="shared" si="542"/>
        <v>0</v>
      </c>
      <c r="AN1766" s="56">
        <f t="shared" si="543"/>
        <v>0</v>
      </c>
      <c r="AO1766" s="56">
        <f t="shared" si="544"/>
        <v>0</v>
      </c>
      <c r="AP1766" s="56">
        <f t="shared" si="545"/>
        <v>0</v>
      </c>
      <c r="AQ1766" s="56">
        <f t="shared" si="546"/>
        <v>0</v>
      </c>
      <c r="AR1766" s="86">
        <f t="shared" si="547"/>
        <v>0</v>
      </c>
    </row>
    <row r="1767" spans="1:44" x14ac:dyDescent="0.25">
      <c r="A1767" s="178"/>
      <c r="B1767" s="55" t="str">
        <f>_xlfn.IFNA(VLOOKUP(A1767,'Ajánlatkérő(k) adatai'!$B$4:$C$205,2,0),"")</f>
        <v/>
      </c>
      <c r="C1767" s="178"/>
      <c r="D1767" s="55" t="str">
        <f>_xlfn.IFNA(VLOOKUP(C1767,'Számlafizető(k) adatai'!$C$4:$D$203,2,0),"")</f>
        <v/>
      </c>
      <c r="E1767" s="55" t="str">
        <f>_xlfn.IFNA(VLOOKUP(C1767,'Számlafizető(k) adatai'!$C$4:$M$203,11,0),"")</f>
        <v/>
      </c>
      <c r="F1767" s="178"/>
      <c r="G1767" s="178"/>
      <c r="H1767" s="178"/>
      <c r="I1767" s="55" t="str">
        <f>IF(F1767="","",VLOOKUP(LEFT(F1767,5),'Technikai cellák'!B:C,2,0))</f>
        <v/>
      </c>
      <c r="J1767" s="55" t="str">
        <f>IF(F1767="","",VLOOKUP(I1767,'Technikai cellák'!$C$1:$D$12,2,0))</f>
        <v/>
      </c>
      <c r="K1767" s="179"/>
      <c r="L1767" s="67" t="str">
        <f t="shared" si="531"/>
        <v/>
      </c>
      <c r="M1767" s="68">
        <f t="shared" si="532"/>
        <v>0</v>
      </c>
      <c r="N1767" s="66">
        <f t="shared" si="533"/>
        <v>0</v>
      </c>
      <c r="O1767" s="152"/>
      <c r="P1767" s="172">
        <f t="shared" si="548"/>
        <v>0</v>
      </c>
      <c r="Q1767" s="69">
        <f t="shared" si="534"/>
        <v>0</v>
      </c>
      <c r="R1767" s="62">
        <f t="shared" si="535"/>
        <v>0</v>
      </c>
      <c r="S1767" s="153"/>
      <c r="T1767" s="118" t="str">
        <f t="shared" si="549"/>
        <v/>
      </c>
      <c r="U1767" s="154"/>
      <c r="V1767" s="154"/>
      <c r="W1767" s="154"/>
      <c r="X1767" s="154"/>
      <c r="Y1767" s="154"/>
      <c r="Z1767" s="154"/>
      <c r="AA1767" s="154"/>
      <c r="AB1767" s="154"/>
      <c r="AC1767" s="154"/>
      <c r="AD1767" s="154"/>
      <c r="AE1767" s="154"/>
      <c r="AF1767" s="154"/>
      <c r="AG1767" s="63">
        <f t="shared" si="536"/>
        <v>0</v>
      </c>
      <c r="AH1767" s="56">
        <f t="shared" si="537"/>
        <v>0</v>
      </c>
      <c r="AI1767" s="56">
        <f t="shared" si="538"/>
        <v>0</v>
      </c>
      <c r="AJ1767" s="56">
        <f t="shared" si="539"/>
        <v>0</v>
      </c>
      <c r="AK1767" s="56">
        <f t="shared" si="540"/>
        <v>0</v>
      </c>
      <c r="AL1767" s="56">
        <f t="shared" si="541"/>
        <v>0</v>
      </c>
      <c r="AM1767" s="56">
        <f t="shared" si="542"/>
        <v>0</v>
      </c>
      <c r="AN1767" s="56">
        <f t="shared" si="543"/>
        <v>0</v>
      </c>
      <c r="AO1767" s="56">
        <f t="shared" si="544"/>
        <v>0</v>
      </c>
      <c r="AP1767" s="56">
        <f t="shared" si="545"/>
        <v>0</v>
      </c>
      <c r="AQ1767" s="56">
        <f t="shared" si="546"/>
        <v>0</v>
      </c>
      <c r="AR1767" s="86">
        <f t="shared" si="547"/>
        <v>0</v>
      </c>
    </row>
    <row r="1768" spans="1:44" x14ac:dyDescent="0.25">
      <c r="A1768" s="178"/>
      <c r="B1768" s="55" t="str">
        <f>_xlfn.IFNA(VLOOKUP(A1768,'Ajánlatkérő(k) adatai'!$B$4:$C$205,2,0),"")</f>
        <v/>
      </c>
      <c r="C1768" s="178"/>
      <c r="D1768" s="55" t="str">
        <f>_xlfn.IFNA(VLOOKUP(C1768,'Számlafizető(k) adatai'!$C$4:$D$203,2,0),"")</f>
        <v/>
      </c>
      <c r="E1768" s="55" t="str">
        <f>_xlfn.IFNA(VLOOKUP(C1768,'Számlafizető(k) adatai'!$C$4:$M$203,11,0),"")</f>
        <v/>
      </c>
      <c r="F1768" s="178"/>
      <c r="G1768" s="178"/>
      <c r="H1768" s="178"/>
      <c r="I1768" s="55" t="str">
        <f>IF(F1768="","",VLOOKUP(LEFT(F1768,5),'Technikai cellák'!B:C,2,0))</f>
        <v/>
      </c>
      <c r="J1768" s="55" t="str">
        <f>IF(F1768="","",VLOOKUP(I1768,'Technikai cellák'!$C$1:$D$12,2,0))</f>
        <v/>
      </c>
      <c r="K1768" s="179"/>
      <c r="L1768" s="67" t="str">
        <f t="shared" si="531"/>
        <v/>
      </c>
      <c r="M1768" s="68">
        <f t="shared" si="532"/>
        <v>0</v>
      </c>
      <c r="N1768" s="66">
        <f t="shared" si="533"/>
        <v>0</v>
      </c>
      <c r="O1768" s="152"/>
      <c r="P1768" s="172">
        <f t="shared" si="548"/>
        <v>0</v>
      </c>
      <c r="Q1768" s="69">
        <f t="shared" si="534"/>
        <v>0</v>
      </c>
      <c r="R1768" s="62">
        <f t="shared" si="535"/>
        <v>0</v>
      </c>
      <c r="S1768" s="153"/>
      <c r="T1768" s="118" t="str">
        <f t="shared" si="549"/>
        <v/>
      </c>
      <c r="U1768" s="154"/>
      <c r="V1768" s="154"/>
      <c r="W1768" s="154"/>
      <c r="X1768" s="154"/>
      <c r="Y1768" s="154"/>
      <c r="Z1768" s="154"/>
      <c r="AA1768" s="154"/>
      <c r="AB1768" s="154"/>
      <c r="AC1768" s="154"/>
      <c r="AD1768" s="154"/>
      <c r="AE1768" s="154"/>
      <c r="AF1768" s="154"/>
      <c r="AG1768" s="63">
        <f t="shared" si="536"/>
        <v>0</v>
      </c>
      <c r="AH1768" s="56">
        <f t="shared" si="537"/>
        <v>0</v>
      </c>
      <c r="AI1768" s="56">
        <f t="shared" si="538"/>
        <v>0</v>
      </c>
      <c r="AJ1768" s="56">
        <f t="shared" si="539"/>
        <v>0</v>
      </c>
      <c r="AK1768" s="56">
        <f t="shared" si="540"/>
        <v>0</v>
      </c>
      <c r="AL1768" s="56">
        <f t="shared" si="541"/>
        <v>0</v>
      </c>
      <c r="AM1768" s="56">
        <f t="shared" si="542"/>
        <v>0</v>
      </c>
      <c r="AN1768" s="56">
        <f t="shared" si="543"/>
        <v>0</v>
      </c>
      <c r="AO1768" s="56">
        <f t="shared" si="544"/>
        <v>0</v>
      </c>
      <c r="AP1768" s="56">
        <f t="shared" si="545"/>
        <v>0</v>
      </c>
      <c r="AQ1768" s="56">
        <f t="shared" si="546"/>
        <v>0</v>
      </c>
      <c r="AR1768" s="86">
        <f t="shared" si="547"/>
        <v>0</v>
      </c>
    </row>
    <row r="1769" spans="1:44" x14ac:dyDescent="0.25">
      <c r="A1769" s="178"/>
      <c r="B1769" s="55" t="str">
        <f>_xlfn.IFNA(VLOOKUP(A1769,'Ajánlatkérő(k) adatai'!$B$4:$C$205,2,0),"")</f>
        <v/>
      </c>
      <c r="C1769" s="178"/>
      <c r="D1769" s="55" t="str">
        <f>_xlfn.IFNA(VLOOKUP(C1769,'Számlafizető(k) adatai'!$C$4:$D$203,2,0),"")</f>
        <v/>
      </c>
      <c r="E1769" s="55" t="str">
        <f>_xlfn.IFNA(VLOOKUP(C1769,'Számlafizető(k) adatai'!$C$4:$M$203,11,0),"")</f>
        <v/>
      </c>
      <c r="F1769" s="178"/>
      <c r="G1769" s="178"/>
      <c r="H1769" s="178"/>
      <c r="I1769" s="55" t="str">
        <f>IF(F1769="","",VLOOKUP(LEFT(F1769,5),'Technikai cellák'!B:C,2,0))</f>
        <v/>
      </c>
      <c r="J1769" s="55" t="str">
        <f>IF(F1769="","",VLOOKUP(I1769,'Technikai cellák'!$C$1:$D$12,2,0))</f>
        <v/>
      </c>
      <c r="K1769" s="179"/>
      <c r="L1769" s="67" t="str">
        <f t="shared" si="531"/>
        <v/>
      </c>
      <c r="M1769" s="68">
        <f t="shared" si="532"/>
        <v>0</v>
      </c>
      <c r="N1769" s="66">
        <f t="shared" si="533"/>
        <v>0</v>
      </c>
      <c r="O1769" s="152"/>
      <c r="P1769" s="172">
        <f t="shared" si="548"/>
        <v>0</v>
      </c>
      <c r="Q1769" s="69">
        <f t="shared" si="534"/>
        <v>0</v>
      </c>
      <c r="R1769" s="62">
        <f t="shared" si="535"/>
        <v>0</v>
      </c>
      <c r="S1769" s="153"/>
      <c r="T1769" s="118" t="str">
        <f t="shared" si="549"/>
        <v/>
      </c>
      <c r="U1769" s="154"/>
      <c r="V1769" s="154"/>
      <c r="W1769" s="154"/>
      <c r="X1769" s="154"/>
      <c r="Y1769" s="154"/>
      <c r="Z1769" s="154"/>
      <c r="AA1769" s="154"/>
      <c r="AB1769" s="154"/>
      <c r="AC1769" s="154"/>
      <c r="AD1769" s="154"/>
      <c r="AE1769" s="154"/>
      <c r="AF1769" s="154"/>
      <c r="AG1769" s="63">
        <f t="shared" si="536"/>
        <v>0</v>
      </c>
      <c r="AH1769" s="56">
        <f t="shared" si="537"/>
        <v>0</v>
      </c>
      <c r="AI1769" s="56">
        <f t="shared" si="538"/>
        <v>0</v>
      </c>
      <c r="AJ1769" s="56">
        <f t="shared" si="539"/>
        <v>0</v>
      </c>
      <c r="AK1769" s="56">
        <f t="shared" si="540"/>
        <v>0</v>
      </c>
      <c r="AL1769" s="56">
        <f t="shared" si="541"/>
        <v>0</v>
      </c>
      <c r="AM1769" s="56">
        <f t="shared" si="542"/>
        <v>0</v>
      </c>
      <c r="AN1769" s="56">
        <f t="shared" si="543"/>
        <v>0</v>
      </c>
      <c r="AO1769" s="56">
        <f t="shared" si="544"/>
        <v>0</v>
      </c>
      <c r="AP1769" s="56">
        <f t="shared" si="545"/>
        <v>0</v>
      </c>
      <c r="AQ1769" s="56">
        <f t="shared" si="546"/>
        <v>0</v>
      </c>
      <c r="AR1769" s="86">
        <f t="shared" si="547"/>
        <v>0</v>
      </c>
    </row>
    <row r="1770" spans="1:44" x14ac:dyDescent="0.25">
      <c r="A1770" s="178"/>
      <c r="B1770" s="55" t="str">
        <f>_xlfn.IFNA(VLOOKUP(A1770,'Ajánlatkérő(k) adatai'!$B$4:$C$205,2,0),"")</f>
        <v/>
      </c>
      <c r="C1770" s="178"/>
      <c r="D1770" s="55" t="str">
        <f>_xlfn.IFNA(VLOOKUP(C1770,'Számlafizető(k) adatai'!$C$4:$D$203,2,0),"")</f>
        <v/>
      </c>
      <c r="E1770" s="55" t="str">
        <f>_xlfn.IFNA(VLOOKUP(C1770,'Számlafizető(k) adatai'!$C$4:$M$203,11,0),"")</f>
        <v/>
      </c>
      <c r="F1770" s="178"/>
      <c r="G1770" s="178"/>
      <c r="H1770" s="178"/>
      <c r="I1770" s="55" t="str">
        <f>IF(F1770="","",VLOOKUP(LEFT(F1770,5),'Technikai cellák'!B:C,2,0))</f>
        <v/>
      </c>
      <c r="J1770" s="55" t="str">
        <f>IF(F1770="","",VLOOKUP(I1770,'Technikai cellák'!$C$1:$D$12,2,0))</f>
        <v/>
      </c>
      <c r="K1770" s="179"/>
      <c r="L1770" s="67" t="str">
        <f t="shared" si="531"/>
        <v/>
      </c>
      <c r="M1770" s="68">
        <f t="shared" si="532"/>
        <v>0</v>
      </c>
      <c r="N1770" s="66">
        <f t="shared" si="533"/>
        <v>0</v>
      </c>
      <c r="O1770" s="152"/>
      <c r="P1770" s="172">
        <f t="shared" si="548"/>
        <v>0</v>
      </c>
      <c r="Q1770" s="69">
        <f t="shared" si="534"/>
        <v>0</v>
      </c>
      <c r="R1770" s="62">
        <f t="shared" si="535"/>
        <v>0</v>
      </c>
      <c r="S1770" s="153"/>
      <c r="T1770" s="118" t="str">
        <f t="shared" si="549"/>
        <v/>
      </c>
      <c r="U1770" s="154"/>
      <c r="V1770" s="154"/>
      <c r="W1770" s="154"/>
      <c r="X1770" s="154"/>
      <c r="Y1770" s="154"/>
      <c r="Z1770" s="154"/>
      <c r="AA1770" s="154"/>
      <c r="AB1770" s="154"/>
      <c r="AC1770" s="154"/>
      <c r="AD1770" s="154"/>
      <c r="AE1770" s="154"/>
      <c r="AF1770" s="154"/>
      <c r="AG1770" s="63">
        <f t="shared" si="536"/>
        <v>0</v>
      </c>
      <c r="AH1770" s="56">
        <f t="shared" si="537"/>
        <v>0</v>
      </c>
      <c r="AI1770" s="56">
        <f t="shared" si="538"/>
        <v>0</v>
      </c>
      <c r="AJ1770" s="56">
        <f t="shared" si="539"/>
        <v>0</v>
      </c>
      <c r="AK1770" s="56">
        <f t="shared" si="540"/>
        <v>0</v>
      </c>
      <c r="AL1770" s="56">
        <f t="shared" si="541"/>
        <v>0</v>
      </c>
      <c r="AM1770" s="56">
        <f t="shared" si="542"/>
        <v>0</v>
      </c>
      <c r="AN1770" s="56">
        <f t="shared" si="543"/>
        <v>0</v>
      </c>
      <c r="AO1770" s="56">
        <f t="shared" si="544"/>
        <v>0</v>
      </c>
      <c r="AP1770" s="56">
        <f t="shared" si="545"/>
        <v>0</v>
      </c>
      <c r="AQ1770" s="56">
        <f t="shared" si="546"/>
        <v>0</v>
      </c>
      <c r="AR1770" s="86">
        <f t="shared" si="547"/>
        <v>0</v>
      </c>
    </row>
    <row r="1771" spans="1:44" x14ac:dyDescent="0.25">
      <c r="A1771" s="178"/>
      <c r="B1771" s="55" t="str">
        <f>_xlfn.IFNA(VLOOKUP(A1771,'Ajánlatkérő(k) adatai'!$B$4:$C$205,2,0),"")</f>
        <v/>
      </c>
      <c r="C1771" s="178"/>
      <c r="D1771" s="55" t="str">
        <f>_xlfn.IFNA(VLOOKUP(C1771,'Számlafizető(k) adatai'!$C$4:$D$203,2,0),"")</f>
        <v/>
      </c>
      <c r="E1771" s="55" t="str">
        <f>_xlfn.IFNA(VLOOKUP(C1771,'Számlafizető(k) adatai'!$C$4:$M$203,11,0),"")</f>
        <v/>
      </c>
      <c r="F1771" s="178"/>
      <c r="G1771" s="178"/>
      <c r="H1771" s="178"/>
      <c r="I1771" s="55" t="str">
        <f>IF(F1771="","",VLOOKUP(LEFT(F1771,5),'Technikai cellák'!B:C,2,0))</f>
        <v/>
      </c>
      <c r="J1771" s="55" t="str">
        <f>IF(F1771="","",VLOOKUP(I1771,'Technikai cellák'!$C$1:$D$12,2,0))</f>
        <v/>
      </c>
      <c r="K1771" s="179"/>
      <c r="L1771" s="67" t="str">
        <f t="shared" si="531"/>
        <v/>
      </c>
      <c r="M1771" s="68">
        <f t="shared" si="532"/>
        <v>0</v>
      </c>
      <c r="N1771" s="66">
        <f t="shared" si="533"/>
        <v>0</v>
      </c>
      <c r="O1771" s="152"/>
      <c r="P1771" s="172">
        <f t="shared" si="548"/>
        <v>0</v>
      </c>
      <c r="Q1771" s="69">
        <f t="shared" si="534"/>
        <v>0</v>
      </c>
      <c r="R1771" s="62">
        <f t="shared" si="535"/>
        <v>0</v>
      </c>
      <c r="S1771" s="153"/>
      <c r="T1771" s="118" t="str">
        <f t="shared" si="549"/>
        <v/>
      </c>
      <c r="U1771" s="154"/>
      <c r="V1771" s="154"/>
      <c r="W1771" s="154"/>
      <c r="X1771" s="154"/>
      <c r="Y1771" s="154"/>
      <c r="Z1771" s="154"/>
      <c r="AA1771" s="154"/>
      <c r="AB1771" s="154"/>
      <c r="AC1771" s="154"/>
      <c r="AD1771" s="154"/>
      <c r="AE1771" s="154"/>
      <c r="AF1771" s="154"/>
      <c r="AG1771" s="63">
        <f t="shared" si="536"/>
        <v>0</v>
      </c>
      <c r="AH1771" s="56">
        <f t="shared" si="537"/>
        <v>0</v>
      </c>
      <c r="AI1771" s="56">
        <f t="shared" si="538"/>
        <v>0</v>
      </c>
      <c r="AJ1771" s="56">
        <f t="shared" si="539"/>
        <v>0</v>
      </c>
      <c r="AK1771" s="56">
        <f t="shared" si="540"/>
        <v>0</v>
      </c>
      <c r="AL1771" s="56">
        <f t="shared" si="541"/>
        <v>0</v>
      </c>
      <c r="AM1771" s="56">
        <f t="shared" si="542"/>
        <v>0</v>
      </c>
      <c r="AN1771" s="56">
        <f t="shared" si="543"/>
        <v>0</v>
      </c>
      <c r="AO1771" s="56">
        <f t="shared" si="544"/>
        <v>0</v>
      </c>
      <c r="AP1771" s="56">
        <f t="shared" si="545"/>
        <v>0</v>
      </c>
      <c r="AQ1771" s="56">
        <f t="shared" si="546"/>
        <v>0</v>
      </c>
      <c r="AR1771" s="86">
        <f t="shared" si="547"/>
        <v>0</v>
      </c>
    </row>
    <row r="1772" spans="1:44" x14ac:dyDescent="0.25">
      <c r="A1772" s="178"/>
      <c r="B1772" s="55" t="str">
        <f>_xlfn.IFNA(VLOOKUP(A1772,'Ajánlatkérő(k) adatai'!$B$4:$C$205,2,0),"")</f>
        <v/>
      </c>
      <c r="C1772" s="178"/>
      <c r="D1772" s="55" t="str">
        <f>_xlfn.IFNA(VLOOKUP(C1772,'Számlafizető(k) adatai'!$C$4:$D$203,2,0),"")</f>
        <v/>
      </c>
      <c r="E1772" s="55" t="str">
        <f>_xlfn.IFNA(VLOOKUP(C1772,'Számlafizető(k) adatai'!$C$4:$M$203,11,0),"")</f>
        <v/>
      </c>
      <c r="F1772" s="178"/>
      <c r="G1772" s="178"/>
      <c r="H1772" s="178"/>
      <c r="I1772" s="55" t="str">
        <f>IF(F1772="","",VLOOKUP(LEFT(F1772,5),'Technikai cellák'!B:C,2,0))</f>
        <v/>
      </c>
      <c r="J1772" s="55" t="str">
        <f>IF(F1772="","",VLOOKUP(I1772,'Technikai cellák'!$C$1:$D$12,2,0))</f>
        <v/>
      </c>
      <c r="K1772" s="179"/>
      <c r="L1772" s="67" t="str">
        <f t="shared" si="531"/>
        <v/>
      </c>
      <c r="M1772" s="68">
        <f t="shared" si="532"/>
        <v>0</v>
      </c>
      <c r="N1772" s="66">
        <f t="shared" si="533"/>
        <v>0</v>
      </c>
      <c r="O1772" s="152"/>
      <c r="P1772" s="172">
        <f t="shared" si="548"/>
        <v>0</v>
      </c>
      <c r="Q1772" s="69">
        <f t="shared" si="534"/>
        <v>0</v>
      </c>
      <c r="R1772" s="62">
        <f t="shared" si="535"/>
        <v>0</v>
      </c>
      <c r="S1772" s="153"/>
      <c r="T1772" s="118" t="str">
        <f t="shared" si="549"/>
        <v/>
      </c>
      <c r="U1772" s="154"/>
      <c r="V1772" s="154"/>
      <c r="W1772" s="154"/>
      <c r="X1772" s="154"/>
      <c r="Y1772" s="154"/>
      <c r="Z1772" s="154"/>
      <c r="AA1772" s="154"/>
      <c r="AB1772" s="154"/>
      <c r="AC1772" s="154"/>
      <c r="AD1772" s="154"/>
      <c r="AE1772" s="154"/>
      <c r="AF1772" s="154"/>
      <c r="AG1772" s="63">
        <f t="shared" si="536"/>
        <v>0</v>
      </c>
      <c r="AH1772" s="56">
        <f t="shared" si="537"/>
        <v>0</v>
      </c>
      <c r="AI1772" s="56">
        <f t="shared" si="538"/>
        <v>0</v>
      </c>
      <c r="AJ1772" s="56">
        <f t="shared" si="539"/>
        <v>0</v>
      </c>
      <c r="AK1772" s="56">
        <f t="shared" si="540"/>
        <v>0</v>
      </c>
      <c r="AL1772" s="56">
        <f t="shared" si="541"/>
        <v>0</v>
      </c>
      <c r="AM1772" s="56">
        <f t="shared" si="542"/>
        <v>0</v>
      </c>
      <c r="AN1772" s="56">
        <f t="shared" si="543"/>
        <v>0</v>
      </c>
      <c r="AO1772" s="56">
        <f t="shared" si="544"/>
        <v>0</v>
      </c>
      <c r="AP1772" s="56">
        <f t="shared" si="545"/>
        <v>0</v>
      </c>
      <c r="AQ1772" s="56">
        <f t="shared" si="546"/>
        <v>0</v>
      </c>
      <c r="AR1772" s="86">
        <f t="shared" si="547"/>
        <v>0</v>
      </c>
    </row>
    <row r="1773" spans="1:44" x14ac:dyDescent="0.25">
      <c r="A1773" s="178"/>
      <c r="B1773" s="55" t="str">
        <f>_xlfn.IFNA(VLOOKUP(A1773,'Ajánlatkérő(k) adatai'!$B$4:$C$205,2,0),"")</f>
        <v/>
      </c>
      <c r="C1773" s="178"/>
      <c r="D1773" s="55" t="str">
        <f>_xlfn.IFNA(VLOOKUP(C1773,'Számlafizető(k) adatai'!$C$4:$D$203,2,0),"")</f>
        <v/>
      </c>
      <c r="E1773" s="55" t="str">
        <f>_xlfn.IFNA(VLOOKUP(C1773,'Számlafizető(k) adatai'!$C$4:$M$203,11,0),"")</f>
        <v/>
      </c>
      <c r="F1773" s="178"/>
      <c r="G1773" s="178"/>
      <c r="H1773" s="178"/>
      <c r="I1773" s="55" t="str">
        <f>IF(F1773="","",VLOOKUP(LEFT(F1773,5),'Technikai cellák'!B:C,2,0))</f>
        <v/>
      </c>
      <c r="J1773" s="55" t="str">
        <f>IF(F1773="","",VLOOKUP(I1773,'Technikai cellák'!$C$1:$D$12,2,0))</f>
        <v/>
      </c>
      <c r="K1773" s="179"/>
      <c r="L1773" s="67" t="str">
        <f t="shared" si="531"/>
        <v/>
      </c>
      <c r="M1773" s="68">
        <f t="shared" si="532"/>
        <v>0</v>
      </c>
      <c r="N1773" s="66">
        <f t="shared" si="533"/>
        <v>0</v>
      </c>
      <c r="O1773" s="152"/>
      <c r="P1773" s="172">
        <f t="shared" si="548"/>
        <v>0</v>
      </c>
      <c r="Q1773" s="69">
        <f t="shared" si="534"/>
        <v>0</v>
      </c>
      <c r="R1773" s="62">
        <f t="shared" si="535"/>
        <v>0</v>
      </c>
      <c r="S1773" s="153"/>
      <c r="T1773" s="118" t="str">
        <f t="shared" si="549"/>
        <v/>
      </c>
      <c r="U1773" s="154"/>
      <c r="V1773" s="154"/>
      <c r="W1773" s="154"/>
      <c r="X1773" s="154"/>
      <c r="Y1773" s="154"/>
      <c r="Z1773" s="154"/>
      <c r="AA1773" s="154"/>
      <c r="AB1773" s="154"/>
      <c r="AC1773" s="154"/>
      <c r="AD1773" s="154"/>
      <c r="AE1773" s="154"/>
      <c r="AF1773" s="154"/>
      <c r="AG1773" s="63">
        <f t="shared" si="536"/>
        <v>0</v>
      </c>
      <c r="AH1773" s="56">
        <f t="shared" si="537"/>
        <v>0</v>
      </c>
      <c r="AI1773" s="56">
        <f t="shared" si="538"/>
        <v>0</v>
      </c>
      <c r="AJ1773" s="56">
        <f t="shared" si="539"/>
        <v>0</v>
      </c>
      <c r="AK1773" s="56">
        <f t="shared" si="540"/>
        <v>0</v>
      </c>
      <c r="AL1773" s="56">
        <f t="shared" si="541"/>
        <v>0</v>
      </c>
      <c r="AM1773" s="56">
        <f t="shared" si="542"/>
        <v>0</v>
      </c>
      <c r="AN1773" s="56">
        <f t="shared" si="543"/>
        <v>0</v>
      </c>
      <c r="AO1773" s="56">
        <f t="shared" si="544"/>
        <v>0</v>
      </c>
      <c r="AP1773" s="56">
        <f t="shared" si="545"/>
        <v>0</v>
      </c>
      <c r="AQ1773" s="56">
        <f t="shared" si="546"/>
        <v>0</v>
      </c>
      <c r="AR1773" s="86">
        <f t="shared" si="547"/>
        <v>0</v>
      </c>
    </row>
    <row r="1774" spans="1:44" x14ac:dyDescent="0.25">
      <c r="A1774" s="178"/>
      <c r="B1774" s="55" t="str">
        <f>_xlfn.IFNA(VLOOKUP(A1774,'Ajánlatkérő(k) adatai'!$B$4:$C$205,2,0),"")</f>
        <v/>
      </c>
      <c r="C1774" s="178"/>
      <c r="D1774" s="55" t="str">
        <f>_xlfn.IFNA(VLOOKUP(C1774,'Számlafizető(k) adatai'!$C$4:$D$203,2,0),"")</f>
        <v/>
      </c>
      <c r="E1774" s="55" t="str">
        <f>_xlfn.IFNA(VLOOKUP(C1774,'Számlafizető(k) adatai'!$C$4:$M$203,11,0),"")</f>
        <v/>
      </c>
      <c r="F1774" s="178"/>
      <c r="G1774" s="178"/>
      <c r="H1774" s="178"/>
      <c r="I1774" s="55" t="str">
        <f>IF(F1774="","",VLOOKUP(LEFT(F1774,5),'Technikai cellák'!B:C,2,0))</f>
        <v/>
      </c>
      <c r="J1774" s="55" t="str">
        <f>IF(F1774="","",VLOOKUP(I1774,'Technikai cellák'!$C$1:$D$12,2,0))</f>
        <v/>
      </c>
      <c r="K1774" s="179"/>
      <c r="L1774" s="67" t="str">
        <f t="shared" si="531"/>
        <v/>
      </c>
      <c r="M1774" s="68">
        <f t="shared" si="532"/>
        <v>0</v>
      </c>
      <c r="N1774" s="66">
        <f t="shared" si="533"/>
        <v>0</v>
      </c>
      <c r="O1774" s="152"/>
      <c r="P1774" s="172">
        <f t="shared" si="548"/>
        <v>0</v>
      </c>
      <c r="Q1774" s="69">
        <f t="shared" si="534"/>
        <v>0</v>
      </c>
      <c r="R1774" s="62">
        <f t="shared" si="535"/>
        <v>0</v>
      </c>
      <c r="S1774" s="153"/>
      <c r="T1774" s="118" t="str">
        <f t="shared" si="549"/>
        <v/>
      </c>
      <c r="U1774" s="154"/>
      <c r="V1774" s="154"/>
      <c r="W1774" s="154"/>
      <c r="X1774" s="154"/>
      <c r="Y1774" s="154"/>
      <c r="Z1774" s="154"/>
      <c r="AA1774" s="154"/>
      <c r="AB1774" s="154"/>
      <c r="AC1774" s="154"/>
      <c r="AD1774" s="154"/>
      <c r="AE1774" s="154"/>
      <c r="AF1774" s="154"/>
      <c r="AG1774" s="63">
        <f t="shared" si="536"/>
        <v>0</v>
      </c>
      <c r="AH1774" s="56">
        <f t="shared" si="537"/>
        <v>0</v>
      </c>
      <c r="AI1774" s="56">
        <f t="shared" si="538"/>
        <v>0</v>
      </c>
      <c r="AJ1774" s="56">
        <f t="shared" si="539"/>
        <v>0</v>
      </c>
      <c r="AK1774" s="56">
        <f t="shared" si="540"/>
        <v>0</v>
      </c>
      <c r="AL1774" s="56">
        <f t="shared" si="541"/>
        <v>0</v>
      </c>
      <c r="AM1774" s="56">
        <f t="shared" si="542"/>
        <v>0</v>
      </c>
      <c r="AN1774" s="56">
        <f t="shared" si="543"/>
        <v>0</v>
      </c>
      <c r="AO1774" s="56">
        <f t="shared" si="544"/>
        <v>0</v>
      </c>
      <c r="AP1774" s="56">
        <f t="shared" si="545"/>
        <v>0</v>
      </c>
      <c r="AQ1774" s="56">
        <f t="shared" si="546"/>
        <v>0</v>
      </c>
      <c r="AR1774" s="86">
        <f t="shared" si="547"/>
        <v>0</v>
      </c>
    </row>
    <row r="1775" spans="1:44" x14ac:dyDescent="0.25">
      <c r="A1775" s="178"/>
      <c r="B1775" s="55" t="str">
        <f>_xlfn.IFNA(VLOOKUP(A1775,'Ajánlatkérő(k) adatai'!$B$4:$C$205,2,0),"")</f>
        <v/>
      </c>
      <c r="C1775" s="178"/>
      <c r="D1775" s="55" t="str">
        <f>_xlfn.IFNA(VLOOKUP(C1775,'Számlafizető(k) adatai'!$C$4:$D$203,2,0),"")</f>
        <v/>
      </c>
      <c r="E1775" s="55" t="str">
        <f>_xlfn.IFNA(VLOOKUP(C1775,'Számlafizető(k) adatai'!$C$4:$M$203,11,0),"")</f>
        <v/>
      </c>
      <c r="F1775" s="178"/>
      <c r="G1775" s="178"/>
      <c r="H1775" s="178"/>
      <c r="I1775" s="55" t="str">
        <f>IF(F1775="","",VLOOKUP(LEFT(F1775,5),'Technikai cellák'!B:C,2,0))</f>
        <v/>
      </c>
      <c r="J1775" s="55" t="str">
        <f>IF(F1775="","",VLOOKUP(I1775,'Technikai cellák'!$C$1:$D$12,2,0))</f>
        <v/>
      </c>
      <c r="K1775" s="179"/>
      <c r="L1775" s="67" t="str">
        <f t="shared" si="531"/>
        <v/>
      </c>
      <c r="M1775" s="68">
        <f t="shared" si="532"/>
        <v>0</v>
      </c>
      <c r="N1775" s="66">
        <f t="shared" si="533"/>
        <v>0</v>
      </c>
      <c r="O1775" s="152"/>
      <c r="P1775" s="172">
        <f t="shared" si="548"/>
        <v>0</v>
      </c>
      <c r="Q1775" s="69">
        <f t="shared" si="534"/>
        <v>0</v>
      </c>
      <c r="R1775" s="62">
        <f t="shared" si="535"/>
        <v>0</v>
      </c>
      <c r="S1775" s="153"/>
      <c r="T1775" s="118" t="str">
        <f t="shared" si="549"/>
        <v/>
      </c>
      <c r="U1775" s="154"/>
      <c r="V1775" s="154"/>
      <c r="W1775" s="154"/>
      <c r="X1775" s="154"/>
      <c r="Y1775" s="154"/>
      <c r="Z1775" s="154"/>
      <c r="AA1775" s="154"/>
      <c r="AB1775" s="154"/>
      <c r="AC1775" s="154"/>
      <c r="AD1775" s="154"/>
      <c r="AE1775" s="154"/>
      <c r="AF1775" s="154"/>
      <c r="AG1775" s="63">
        <f t="shared" si="536"/>
        <v>0</v>
      </c>
      <c r="AH1775" s="56">
        <f t="shared" si="537"/>
        <v>0</v>
      </c>
      <c r="AI1775" s="56">
        <f t="shared" si="538"/>
        <v>0</v>
      </c>
      <c r="AJ1775" s="56">
        <f t="shared" si="539"/>
        <v>0</v>
      </c>
      <c r="AK1775" s="56">
        <f t="shared" si="540"/>
        <v>0</v>
      </c>
      <c r="AL1775" s="56">
        <f t="shared" si="541"/>
        <v>0</v>
      </c>
      <c r="AM1775" s="56">
        <f t="shared" si="542"/>
        <v>0</v>
      </c>
      <c r="AN1775" s="56">
        <f t="shared" si="543"/>
        <v>0</v>
      </c>
      <c r="AO1775" s="56">
        <f t="shared" si="544"/>
        <v>0</v>
      </c>
      <c r="AP1775" s="56">
        <f t="shared" si="545"/>
        <v>0</v>
      </c>
      <c r="AQ1775" s="56">
        <f t="shared" si="546"/>
        <v>0</v>
      </c>
      <c r="AR1775" s="86">
        <f t="shared" si="547"/>
        <v>0</v>
      </c>
    </row>
    <row r="1776" spans="1:44" x14ac:dyDescent="0.25">
      <c r="A1776" s="178"/>
      <c r="B1776" s="55" t="str">
        <f>_xlfn.IFNA(VLOOKUP(A1776,'Ajánlatkérő(k) adatai'!$B$4:$C$205,2,0),"")</f>
        <v/>
      </c>
      <c r="C1776" s="178"/>
      <c r="D1776" s="55" t="str">
        <f>_xlfn.IFNA(VLOOKUP(C1776,'Számlafizető(k) adatai'!$C$4:$D$203,2,0),"")</f>
        <v/>
      </c>
      <c r="E1776" s="55" t="str">
        <f>_xlfn.IFNA(VLOOKUP(C1776,'Számlafizető(k) adatai'!$C$4:$M$203,11,0),"")</f>
        <v/>
      </c>
      <c r="F1776" s="178"/>
      <c r="G1776" s="178"/>
      <c r="H1776" s="178"/>
      <c r="I1776" s="55" t="str">
        <f>IF(F1776="","",VLOOKUP(LEFT(F1776,5),'Technikai cellák'!B:C,2,0))</f>
        <v/>
      </c>
      <c r="J1776" s="55" t="str">
        <f>IF(F1776="","",VLOOKUP(I1776,'Technikai cellák'!$C$1:$D$12,2,0))</f>
        <v/>
      </c>
      <c r="K1776" s="179"/>
      <c r="L1776" s="67" t="str">
        <f t="shared" si="531"/>
        <v/>
      </c>
      <c r="M1776" s="68">
        <f t="shared" si="532"/>
        <v>0</v>
      </c>
      <c r="N1776" s="66">
        <f t="shared" si="533"/>
        <v>0</v>
      </c>
      <c r="O1776" s="152"/>
      <c r="P1776" s="172">
        <f t="shared" si="548"/>
        <v>0</v>
      </c>
      <c r="Q1776" s="69">
        <f t="shared" si="534"/>
        <v>0</v>
      </c>
      <c r="R1776" s="62">
        <f t="shared" si="535"/>
        <v>0</v>
      </c>
      <c r="S1776" s="153"/>
      <c r="T1776" s="118" t="str">
        <f t="shared" si="549"/>
        <v/>
      </c>
      <c r="U1776" s="154"/>
      <c r="V1776" s="154"/>
      <c r="W1776" s="154"/>
      <c r="X1776" s="154"/>
      <c r="Y1776" s="154"/>
      <c r="Z1776" s="154"/>
      <c r="AA1776" s="154"/>
      <c r="AB1776" s="154"/>
      <c r="AC1776" s="154"/>
      <c r="AD1776" s="154"/>
      <c r="AE1776" s="154"/>
      <c r="AF1776" s="154"/>
      <c r="AG1776" s="63">
        <f t="shared" si="536"/>
        <v>0</v>
      </c>
      <c r="AH1776" s="56">
        <f t="shared" si="537"/>
        <v>0</v>
      </c>
      <c r="AI1776" s="56">
        <f t="shared" si="538"/>
        <v>0</v>
      </c>
      <c r="AJ1776" s="56">
        <f t="shared" si="539"/>
        <v>0</v>
      </c>
      <c r="AK1776" s="56">
        <f t="shared" si="540"/>
        <v>0</v>
      </c>
      <c r="AL1776" s="56">
        <f t="shared" si="541"/>
        <v>0</v>
      </c>
      <c r="AM1776" s="56">
        <f t="shared" si="542"/>
        <v>0</v>
      </c>
      <c r="AN1776" s="56">
        <f t="shared" si="543"/>
        <v>0</v>
      </c>
      <c r="AO1776" s="56">
        <f t="shared" si="544"/>
        <v>0</v>
      </c>
      <c r="AP1776" s="56">
        <f t="shared" si="545"/>
        <v>0</v>
      </c>
      <c r="AQ1776" s="56">
        <f t="shared" si="546"/>
        <v>0</v>
      </c>
      <c r="AR1776" s="86">
        <f t="shared" si="547"/>
        <v>0</v>
      </c>
    </row>
    <row r="1777" spans="1:44" x14ac:dyDescent="0.25">
      <c r="A1777" s="178"/>
      <c r="B1777" s="55" t="str">
        <f>_xlfn.IFNA(VLOOKUP(A1777,'Ajánlatkérő(k) adatai'!$B$4:$C$205,2,0),"")</f>
        <v/>
      </c>
      <c r="C1777" s="178"/>
      <c r="D1777" s="55" t="str">
        <f>_xlfn.IFNA(VLOOKUP(C1777,'Számlafizető(k) adatai'!$C$4:$D$203,2,0),"")</f>
        <v/>
      </c>
      <c r="E1777" s="55" t="str">
        <f>_xlfn.IFNA(VLOOKUP(C1777,'Számlafizető(k) adatai'!$C$4:$M$203,11,0),"")</f>
        <v/>
      </c>
      <c r="F1777" s="178"/>
      <c r="G1777" s="178"/>
      <c r="H1777" s="178"/>
      <c r="I1777" s="55" t="str">
        <f>IF(F1777="","",VLOOKUP(LEFT(F1777,5),'Technikai cellák'!B:C,2,0))</f>
        <v/>
      </c>
      <c r="J1777" s="55" t="str">
        <f>IF(F1777="","",VLOOKUP(I1777,'Technikai cellák'!$C$1:$D$12,2,0))</f>
        <v/>
      </c>
      <c r="K1777" s="179"/>
      <c r="L1777" s="67" t="str">
        <f t="shared" si="531"/>
        <v/>
      </c>
      <c r="M1777" s="68">
        <f t="shared" si="532"/>
        <v>0</v>
      </c>
      <c r="N1777" s="66">
        <f t="shared" si="533"/>
        <v>0</v>
      </c>
      <c r="O1777" s="152"/>
      <c r="P1777" s="172">
        <f t="shared" si="548"/>
        <v>0</v>
      </c>
      <c r="Q1777" s="69">
        <f t="shared" si="534"/>
        <v>0</v>
      </c>
      <c r="R1777" s="62">
        <f t="shared" si="535"/>
        <v>0</v>
      </c>
      <c r="S1777" s="153"/>
      <c r="T1777" s="118" t="str">
        <f t="shared" si="549"/>
        <v/>
      </c>
      <c r="U1777" s="154"/>
      <c r="V1777" s="154"/>
      <c r="W1777" s="154"/>
      <c r="X1777" s="154"/>
      <c r="Y1777" s="154"/>
      <c r="Z1777" s="154"/>
      <c r="AA1777" s="154"/>
      <c r="AB1777" s="154"/>
      <c r="AC1777" s="154"/>
      <c r="AD1777" s="154"/>
      <c r="AE1777" s="154"/>
      <c r="AF1777" s="154"/>
      <c r="AG1777" s="63">
        <f t="shared" si="536"/>
        <v>0</v>
      </c>
      <c r="AH1777" s="56">
        <f t="shared" si="537"/>
        <v>0</v>
      </c>
      <c r="AI1777" s="56">
        <f t="shared" si="538"/>
        <v>0</v>
      </c>
      <c r="AJ1777" s="56">
        <f t="shared" si="539"/>
        <v>0</v>
      </c>
      <c r="AK1777" s="56">
        <f t="shared" si="540"/>
        <v>0</v>
      </c>
      <c r="AL1777" s="56">
        <f t="shared" si="541"/>
        <v>0</v>
      </c>
      <c r="AM1777" s="56">
        <f t="shared" si="542"/>
        <v>0</v>
      </c>
      <c r="AN1777" s="56">
        <f t="shared" si="543"/>
        <v>0</v>
      </c>
      <c r="AO1777" s="56">
        <f t="shared" si="544"/>
        <v>0</v>
      </c>
      <c r="AP1777" s="56">
        <f t="shared" si="545"/>
        <v>0</v>
      </c>
      <c r="AQ1777" s="56">
        <f t="shared" si="546"/>
        <v>0</v>
      </c>
      <c r="AR1777" s="86">
        <f t="shared" si="547"/>
        <v>0</v>
      </c>
    </row>
    <row r="1778" spans="1:44" x14ac:dyDescent="0.25">
      <c r="A1778" s="178"/>
      <c r="B1778" s="55" t="str">
        <f>_xlfn.IFNA(VLOOKUP(A1778,'Ajánlatkérő(k) adatai'!$B$4:$C$205,2,0),"")</f>
        <v/>
      </c>
      <c r="C1778" s="178"/>
      <c r="D1778" s="55" t="str">
        <f>_xlfn.IFNA(VLOOKUP(C1778,'Számlafizető(k) adatai'!$C$4:$D$203,2,0),"")</f>
        <v/>
      </c>
      <c r="E1778" s="55" t="str">
        <f>_xlfn.IFNA(VLOOKUP(C1778,'Számlafizető(k) adatai'!$C$4:$M$203,11,0),"")</f>
        <v/>
      </c>
      <c r="F1778" s="178"/>
      <c r="G1778" s="178"/>
      <c r="H1778" s="178"/>
      <c r="I1778" s="55" t="str">
        <f>IF(F1778="","",VLOOKUP(LEFT(F1778,5),'Technikai cellák'!B:C,2,0))</f>
        <v/>
      </c>
      <c r="J1778" s="55" t="str">
        <f>IF(F1778="","",VLOOKUP(I1778,'Technikai cellák'!$C$1:$D$12,2,0))</f>
        <v/>
      </c>
      <c r="K1778" s="179"/>
      <c r="L1778" s="67" t="str">
        <f t="shared" si="531"/>
        <v/>
      </c>
      <c r="M1778" s="68">
        <f t="shared" si="532"/>
        <v>0</v>
      </c>
      <c r="N1778" s="66">
        <f t="shared" si="533"/>
        <v>0</v>
      </c>
      <c r="O1778" s="152"/>
      <c r="P1778" s="172">
        <f t="shared" si="548"/>
        <v>0</v>
      </c>
      <c r="Q1778" s="69">
        <f t="shared" si="534"/>
        <v>0</v>
      </c>
      <c r="R1778" s="62">
        <f t="shared" si="535"/>
        <v>0</v>
      </c>
      <c r="S1778" s="153"/>
      <c r="T1778" s="118" t="str">
        <f t="shared" si="549"/>
        <v/>
      </c>
      <c r="U1778" s="154"/>
      <c r="V1778" s="154"/>
      <c r="W1778" s="154"/>
      <c r="X1778" s="154"/>
      <c r="Y1778" s="154"/>
      <c r="Z1778" s="154"/>
      <c r="AA1778" s="154"/>
      <c r="AB1778" s="154"/>
      <c r="AC1778" s="154"/>
      <c r="AD1778" s="154"/>
      <c r="AE1778" s="154"/>
      <c r="AF1778" s="154"/>
      <c r="AG1778" s="63">
        <f t="shared" si="536"/>
        <v>0</v>
      </c>
      <c r="AH1778" s="56">
        <f t="shared" si="537"/>
        <v>0</v>
      </c>
      <c r="AI1778" s="56">
        <f t="shared" si="538"/>
        <v>0</v>
      </c>
      <c r="AJ1778" s="56">
        <f t="shared" si="539"/>
        <v>0</v>
      </c>
      <c r="AK1778" s="56">
        <f t="shared" si="540"/>
        <v>0</v>
      </c>
      <c r="AL1778" s="56">
        <f t="shared" si="541"/>
        <v>0</v>
      </c>
      <c r="AM1778" s="56">
        <f t="shared" si="542"/>
        <v>0</v>
      </c>
      <c r="AN1778" s="56">
        <f t="shared" si="543"/>
        <v>0</v>
      </c>
      <c r="AO1778" s="56">
        <f t="shared" si="544"/>
        <v>0</v>
      </c>
      <c r="AP1778" s="56">
        <f t="shared" si="545"/>
        <v>0</v>
      </c>
      <c r="AQ1778" s="56">
        <f t="shared" si="546"/>
        <v>0</v>
      </c>
      <c r="AR1778" s="86">
        <f t="shared" si="547"/>
        <v>0</v>
      </c>
    </row>
    <row r="1779" spans="1:44" x14ac:dyDescent="0.25">
      <c r="A1779" s="178"/>
      <c r="B1779" s="55" t="str">
        <f>_xlfn.IFNA(VLOOKUP(A1779,'Ajánlatkérő(k) adatai'!$B$4:$C$205,2,0),"")</f>
        <v/>
      </c>
      <c r="C1779" s="178"/>
      <c r="D1779" s="55" t="str">
        <f>_xlfn.IFNA(VLOOKUP(C1779,'Számlafizető(k) adatai'!$C$4:$D$203,2,0),"")</f>
        <v/>
      </c>
      <c r="E1779" s="55" t="str">
        <f>_xlfn.IFNA(VLOOKUP(C1779,'Számlafizető(k) adatai'!$C$4:$M$203,11,0),"")</f>
        <v/>
      </c>
      <c r="F1779" s="178"/>
      <c r="G1779" s="178"/>
      <c r="H1779" s="178"/>
      <c r="I1779" s="55" t="str">
        <f>IF(F1779="","",VLOOKUP(LEFT(F1779,5),'Technikai cellák'!B:C,2,0))</f>
        <v/>
      </c>
      <c r="J1779" s="55" t="str">
        <f>IF(F1779="","",VLOOKUP(I1779,'Technikai cellák'!$C$1:$D$12,2,0))</f>
        <v/>
      </c>
      <c r="K1779" s="179"/>
      <c r="L1779" s="67" t="str">
        <f t="shared" si="531"/>
        <v/>
      </c>
      <c r="M1779" s="68">
        <f t="shared" si="532"/>
        <v>0</v>
      </c>
      <c r="N1779" s="66">
        <f t="shared" si="533"/>
        <v>0</v>
      </c>
      <c r="O1779" s="152"/>
      <c r="P1779" s="172">
        <f t="shared" si="548"/>
        <v>0</v>
      </c>
      <c r="Q1779" s="69">
        <f t="shared" si="534"/>
        <v>0</v>
      </c>
      <c r="R1779" s="62">
        <f t="shared" si="535"/>
        <v>0</v>
      </c>
      <c r="S1779" s="153"/>
      <c r="T1779" s="118" t="str">
        <f t="shared" si="549"/>
        <v/>
      </c>
      <c r="U1779" s="154"/>
      <c r="V1779" s="154"/>
      <c r="W1779" s="154"/>
      <c r="X1779" s="154"/>
      <c r="Y1779" s="154"/>
      <c r="Z1779" s="154"/>
      <c r="AA1779" s="154"/>
      <c r="AB1779" s="154"/>
      <c r="AC1779" s="154"/>
      <c r="AD1779" s="154"/>
      <c r="AE1779" s="154"/>
      <c r="AF1779" s="154"/>
      <c r="AG1779" s="63">
        <f t="shared" si="536"/>
        <v>0</v>
      </c>
      <c r="AH1779" s="56">
        <f t="shared" si="537"/>
        <v>0</v>
      </c>
      <c r="AI1779" s="56">
        <f t="shared" si="538"/>
        <v>0</v>
      </c>
      <c r="AJ1779" s="56">
        <f t="shared" si="539"/>
        <v>0</v>
      </c>
      <c r="AK1779" s="56">
        <f t="shared" si="540"/>
        <v>0</v>
      </c>
      <c r="AL1779" s="56">
        <f t="shared" si="541"/>
        <v>0</v>
      </c>
      <c r="AM1779" s="56">
        <f t="shared" si="542"/>
        <v>0</v>
      </c>
      <c r="AN1779" s="56">
        <f t="shared" si="543"/>
        <v>0</v>
      </c>
      <c r="AO1779" s="56">
        <f t="shared" si="544"/>
        <v>0</v>
      </c>
      <c r="AP1779" s="56">
        <f t="shared" si="545"/>
        <v>0</v>
      </c>
      <c r="AQ1779" s="56">
        <f t="shared" si="546"/>
        <v>0</v>
      </c>
      <c r="AR1779" s="86">
        <f t="shared" si="547"/>
        <v>0</v>
      </c>
    </row>
    <row r="1780" spans="1:44" x14ac:dyDescent="0.25">
      <c r="A1780" s="178"/>
      <c r="B1780" s="55" t="str">
        <f>_xlfn.IFNA(VLOOKUP(A1780,'Ajánlatkérő(k) adatai'!$B$4:$C$205,2,0),"")</f>
        <v/>
      </c>
      <c r="C1780" s="178"/>
      <c r="D1780" s="55" t="str">
        <f>_xlfn.IFNA(VLOOKUP(C1780,'Számlafizető(k) adatai'!$C$4:$D$203,2,0),"")</f>
        <v/>
      </c>
      <c r="E1780" s="55" t="str">
        <f>_xlfn.IFNA(VLOOKUP(C1780,'Számlafizető(k) adatai'!$C$4:$M$203,11,0),"")</f>
        <v/>
      </c>
      <c r="F1780" s="178"/>
      <c r="G1780" s="178"/>
      <c r="H1780" s="178"/>
      <c r="I1780" s="55" t="str">
        <f>IF(F1780="","",VLOOKUP(LEFT(F1780,5),'Technikai cellák'!B:C,2,0))</f>
        <v/>
      </c>
      <c r="J1780" s="55" t="str">
        <f>IF(F1780="","",VLOOKUP(I1780,'Technikai cellák'!$C$1:$D$12,2,0))</f>
        <v/>
      </c>
      <c r="K1780" s="179"/>
      <c r="L1780" s="67" t="str">
        <f t="shared" si="531"/>
        <v/>
      </c>
      <c r="M1780" s="68">
        <f t="shared" si="532"/>
        <v>0</v>
      </c>
      <c r="N1780" s="66">
        <f t="shared" si="533"/>
        <v>0</v>
      </c>
      <c r="O1780" s="152"/>
      <c r="P1780" s="172">
        <f t="shared" si="548"/>
        <v>0</v>
      </c>
      <c r="Q1780" s="69">
        <f t="shared" si="534"/>
        <v>0</v>
      </c>
      <c r="R1780" s="62">
        <f t="shared" si="535"/>
        <v>0</v>
      </c>
      <c r="S1780" s="153"/>
      <c r="T1780" s="118" t="str">
        <f t="shared" si="549"/>
        <v/>
      </c>
      <c r="U1780" s="154"/>
      <c r="V1780" s="154"/>
      <c r="W1780" s="154"/>
      <c r="X1780" s="154"/>
      <c r="Y1780" s="154"/>
      <c r="Z1780" s="154"/>
      <c r="AA1780" s="154"/>
      <c r="AB1780" s="154"/>
      <c r="AC1780" s="154"/>
      <c r="AD1780" s="154"/>
      <c r="AE1780" s="154"/>
      <c r="AF1780" s="154"/>
      <c r="AG1780" s="63">
        <f t="shared" si="536"/>
        <v>0</v>
      </c>
      <c r="AH1780" s="56">
        <f t="shared" si="537"/>
        <v>0</v>
      </c>
      <c r="AI1780" s="56">
        <f t="shared" si="538"/>
        <v>0</v>
      </c>
      <c r="AJ1780" s="56">
        <f t="shared" si="539"/>
        <v>0</v>
      </c>
      <c r="AK1780" s="56">
        <f t="shared" si="540"/>
        <v>0</v>
      </c>
      <c r="AL1780" s="56">
        <f t="shared" si="541"/>
        <v>0</v>
      </c>
      <c r="AM1780" s="56">
        <f t="shared" si="542"/>
        <v>0</v>
      </c>
      <c r="AN1780" s="56">
        <f t="shared" si="543"/>
        <v>0</v>
      </c>
      <c r="AO1780" s="56">
        <f t="shared" si="544"/>
        <v>0</v>
      </c>
      <c r="AP1780" s="56">
        <f t="shared" si="545"/>
        <v>0</v>
      </c>
      <c r="AQ1780" s="56">
        <f t="shared" si="546"/>
        <v>0</v>
      </c>
      <c r="AR1780" s="86">
        <f t="shared" si="547"/>
        <v>0</v>
      </c>
    </row>
    <row r="1781" spans="1:44" x14ac:dyDescent="0.25">
      <c r="A1781" s="178"/>
      <c r="B1781" s="55" t="str">
        <f>_xlfn.IFNA(VLOOKUP(A1781,'Ajánlatkérő(k) adatai'!$B$4:$C$205,2,0),"")</f>
        <v/>
      </c>
      <c r="C1781" s="178"/>
      <c r="D1781" s="55" t="str">
        <f>_xlfn.IFNA(VLOOKUP(C1781,'Számlafizető(k) adatai'!$C$4:$D$203,2,0),"")</f>
        <v/>
      </c>
      <c r="E1781" s="55" t="str">
        <f>_xlfn.IFNA(VLOOKUP(C1781,'Számlafizető(k) adatai'!$C$4:$M$203,11,0),"")</f>
        <v/>
      </c>
      <c r="F1781" s="178"/>
      <c r="G1781" s="178"/>
      <c r="H1781" s="178"/>
      <c r="I1781" s="55" t="str">
        <f>IF(F1781="","",VLOOKUP(LEFT(F1781,5),'Technikai cellák'!B:C,2,0))</f>
        <v/>
      </c>
      <c r="J1781" s="55" t="str">
        <f>IF(F1781="","",VLOOKUP(I1781,'Technikai cellák'!$C$1:$D$12,2,0))</f>
        <v/>
      </c>
      <c r="K1781" s="179"/>
      <c r="L1781" s="67" t="str">
        <f t="shared" ref="L1781:L1812" si="550">IF(K1781="","",IF(K1781&lt;20,"20 alatti",IF(K1781&lt;100,"20-99",IF(K1781&lt;500,"100-500","500-"))))</f>
        <v/>
      </c>
      <c r="M1781" s="68">
        <f t="shared" ref="M1781:M1812" si="551">ROUND(IF(L1781="20 alatti",K1781*1,0),0)</f>
        <v>0</v>
      </c>
      <c r="N1781" s="66">
        <f t="shared" ref="N1781:N1812" si="552">ROUND(IF(L1781="20-99",K1781*10.5,0),0)</f>
        <v>0</v>
      </c>
      <c r="O1781" s="152"/>
      <c r="P1781" s="172">
        <f t="shared" si="548"/>
        <v>0</v>
      </c>
      <c r="Q1781" s="69">
        <f t="shared" ref="Q1781:Q1812" si="553">ROUND(R1781*$F$10,0)</f>
        <v>0</v>
      </c>
      <c r="R1781" s="62">
        <f t="shared" si="535"/>
        <v>0</v>
      </c>
      <c r="S1781" s="153"/>
      <c r="T1781" s="118" t="str">
        <f t="shared" si="549"/>
        <v/>
      </c>
      <c r="U1781" s="154"/>
      <c r="V1781" s="154"/>
      <c r="W1781" s="154"/>
      <c r="X1781" s="154"/>
      <c r="Y1781" s="154"/>
      <c r="Z1781" s="154"/>
      <c r="AA1781" s="154"/>
      <c r="AB1781" s="154"/>
      <c r="AC1781" s="154"/>
      <c r="AD1781" s="154"/>
      <c r="AE1781" s="154"/>
      <c r="AF1781" s="154"/>
      <c r="AG1781" s="63">
        <f t="shared" ref="AG1781:AG1812" si="554">ROUND((U1781*$C$7)/$C$8,0)</f>
        <v>0</v>
      </c>
      <c r="AH1781" s="56">
        <f t="shared" ref="AH1781:AH1812" si="555">ROUND((V1781*$C$7)/$C$8,0)</f>
        <v>0</v>
      </c>
      <c r="AI1781" s="56">
        <f t="shared" ref="AI1781:AI1812" si="556">ROUND((W1781*$C$7)/$C$8,0)</f>
        <v>0</v>
      </c>
      <c r="AJ1781" s="56">
        <f t="shared" ref="AJ1781:AJ1812" si="557">ROUND((X1781*$C$7)/$C$8,0)</f>
        <v>0</v>
      </c>
      <c r="AK1781" s="56">
        <f t="shared" ref="AK1781:AK1812" si="558">ROUND((Y1781*$C$7)/$C$8,0)</f>
        <v>0</v>
      </c>
      <c r="AL1781" s="56">
        <f t="shared" ref="AL1781:AL1812" si="559">ROUND((Z1781*$C$7)/$C$8,0)</f>
        <v>0</v>
      </c>
      <c r="AM1781" s="56">
        <f t="shared" ref="AM1781:AM1812" si="560">ROUND((AA1781*$C$7)/$C$8,0)</f>
        <v>0</v>
      </c>
      <c r="AN1781" s="56">
        <f t="shared" ref="AN1781:AN1812" si="561">ROUND((AB1781*$C$7)/$C$8,0)</f>
        <v>0</v>
      </c>
      <c r="AO1781" s="56">
        <f t="shared" ref="AO1781:AO1812" si="562">ROUND((AC1781*$C$7)/$C$8,0)</f>
        <v>0</v>
      </c>
      <c r="AP1781" s="56">
        <f t="shared" ref="AP1781:AP1812" si="563">ROUND((AD1781*$C$7)/$C$8,0)</f>
        <v>0</v>
      </c>
      <c r="AQ1781" s="56">
        <f t="shared" ref="AQ1781:AQ1812" si="564">ROUND((AE1781*$C$7)/$C$8,0)</f>
        <v>0</v>
      </c>
      <c r="AR1781" s="86">
        <f t="shared" ref="AR1781:AR1812" si="565">ROUND((AF1781*$C$7)/$C$8,0)</f>
        <v>0</v>
      </c>
    </row>
    <row r="1782" spans="1:44" x14ac:dyDescent="0.25">
      <c r="A1782" s="178"/>
      <c r="B1782" s="55" t="str">
        <f>_xlfn.IFNA(VLOOKUP(A1782,'Ajánlatkérő(k) adatai'!$B$4:$C$205,2,0),"")</f>
        <v/>
      </c>
      <c r="C1782" s="178"/>
      <c r="D1782" s="55" t="str">
        <f>_xlfn.IFNA(VLOOKUP(C1782,'Számlafizető(k) adatai'!$C$4:$D$203,2,0),"")</f>
        <v/>
      </c>
      <c r="E1782" s="55" t="str">
        <f>_xlfn.IFNA(VLOOKUP(C1782,'Számlafizető(k) adatai'!$C$4:$M$203,11,0),"")</f>
        <v/>
      </c>
      <c r="F1782" s="178"/>
      <c r="G1782" s="178"/>
      <c r="H1782" s="178"/>
      <c r="I1782" s="55" t="str">
        <f>IF(F1782="","",VLOOKUP(LEFT(F1782,5),'Technikai cellák'!B:C,2,0))</f>
        <v/>
      </c>
      <c r="J1782" s="55" t="str">
        <f>IF(F1782="","",VLOOKUP(I1782,'Technikai cellák'!$C$1:$D$12,2,0))</f>
        <v/>
      </c>
      <c r="K1782" s="179"/>
      <c r="L1782" s="67" t="str">
        <f t="shared" si="550"/>
        <v/>
      </c>
      <c r="M1782" s="68">
        <f t="shared" si="551"/>
        <v>0</v>
      </c>
      <c r="N1782" s="66">
        <f t="shared" si="552"/>
        <v>0</v>
      </c>
      <c r="O1782" s="152"/>
      <c r="P1782" s="172">
        <f t="shared" si="548"/>
        <v>0</v>
      </c>
      <c r="Q1782" s="69">
        <f t="shared" si="553"/>
        <v>0</v>
      </c>
      <c r="R1782" s="62">
        <f t="shared" si="535"/>
        <v>0</v>
      </c>
      <c r="S1782" s="153"/>
      <c r="T1782" s="118" t="str">
        <f t="shared" si="549"/>
        <v/>
      </c>
      <c r="U1782" s="154"/>
      <c r="V1782" s="154"/>
      <c r="W1782" s="154"/>
      <c r="X1782" s="154"/>
      <c r="Y1782" s="154"/>
      <c r="Z1782" s="154"/>
      <c r="AA1782" s="154"/>
      <c r="AB1782" s="154"/>
      <c r="AC1782" s="154"/>
      <c r="AD1782" s="154"/>
      <c r="AE1782" s="154"/>
      <c r="AF1782" s="154"/>
      <c r="AG1782" s="63">
        <f t="shared" si="554"/>
        <v>0</v>
      </c>
      <c r="AH1782" s="56">
        <f t="shared" si="555"/>
        <v>0</v>
      </c>
      <c r="AI1782" s="56">
        <f t="shared" si="556"/>
        <v>0</v>
      </c>
      <c r="AJ1782" s="56">
        <f t="shared" si="557"/>
        <v>0</v>
      </c>
      <c r="AK1782" s="56">
        <f t="shared" si="558"/>
        <v>0</v>
      </c>
      <c r="AL1782" s="56">
        <f t="shared" si="559"/>
        <v>0</v>
      </c>
      <c r="AM1782" s="56">
        <f t="shared" si="560"/>
        <v>0</v>
      </c>
      <c r="AN1782" s="56">
        <f t="shared" si="561"/>
        <v>0</v>
      </c>
      <c r="AO1782" s="56">
        <f t="shared" si="562"/>
        <v>0</v>
      </c>
      <c r="AP1782" s="56">
        <f t="shared" si="563"/>
        <v>0</v>
      </c>
      <c r="AQ1782" s="56">
        <f t="shared" si="564"/>
        <v>0</v>
      </c>
      <c r="AR1782" s="86">
        <f t="shared" si="565"/>
        <v>0</v>
      </c>
    </row>
    <row r="1783" spans="1:44" x14ac:dyDescent="0.25">
      <c r="A1783" s="178"/>
      <c r="B1783" s="55" t="str">
        <f>_xlfn.IFNA(VLOOKUP(A1783,'Ajánlatkérő(k) adatai'!$B$4:$C$205,2,0),"")</f>
        <v/>
      </c>
      <c r="C1783" s="178"/>
      <c r="D1783" s="55" t="str">
        <f>_xlfn.IFNA(VLOOKUP(C1783,'Számlafizető(k) adatai'!$C$4:$D$203,2,0),"")</f>
        <v/>
      </c>
      <c r="E1783" s="55" t="str">
        <f>_xlfn.IFNA(VLOOKUP(C1783,'Számlafizető(k) adatai'!$C$4:$M$203,11,0),"")</f>
        <v/>
      </c>
      <c r="F1783" s="178"/>
      <c r="G1783" s="178"/>
      <c r="H1783" s="178"/>
      <c r="I1783" s="55" t="str">
        <f>IF(F1783="","",VLOOKUP(LEFT(F1783,5),'Technikai cellák'!B:C,2,0))</f>
        <v/>
      </c>
      <c r="J1783" s="55" t="str">
        <f>IF(F1783="","",VLOOKUP(I1783,'Technikai cellák'!$C$1:$D$12,2,0))</f>
        <v/>
      </c>
      <c r="K1783" s="179"/>
      <c r="L1783" s="67" t="str">
        <f t="shared" si="550"/>
        <v/>
      </c>
      <c r="M1783" s="68">
        <f t="shared" si="551"/>
        <v>0</v>
      </c>
      <c r="N1783" s="66">
        <f t="shared" si="552"/>
        <v>0</v>
      </c>
      <c r="O1783" s="152"/>
      <c r="P1783" s="172">
        <f t="shared" si="548"/>
        <v>0</v>
      </c>
      <c r="Q1783" s="69">
        <f t="shared" si="553"/>
        <v>0</v>
      </c>
      <c r="R1783" s="62">
        <f t="shared" si="535"/>
        <v>0</v>
      </c>
      <c r="S1783" s="153"/>
      <c r="T1783" s="118" t="str">
        <f t="shared" si="549"/>
        <v/>
      </c>
      <c r="U1783" s="154"/>
      <c r="V1783" s="154"/>
      <c r="W1783" s="154"/>
      <c r="X1783" s="154"/>
      <c r="Y1783" s="154"/>
      <c r="Z1783" s="154"/>
      <c r="AA1783" s="154"/>
      <c r="AB1783" s="154"/>
      <c r="AC1783" s="154"/>
      <c r="AD1783" s="154"/>
      <c r="AE1783" s="154"/>
      <c r="AF1783" s="154"/>
      <c r="AG1783" s="63">
        <f t="shared" si="554"/>
        <v>0</v>
      </c>
      <c r="AH1783" s="56">
        <f t="shared" si="555"/>
        <v>0</v>
      </c>
      <c r="AI1783" s="56">
        <f t="shared" si="556"/>
        <v>0</v>
      </c>
      <c r="AJ1783" s="56">
        <f t="shared" si="557"/>
        <v>0</v>
      </c>
      <c r="AK1783" s="56">
        <f t="shared" si="558"/>
        <v>0</v>
      </c>
      <c r="AL1783" s="56">
        <f t="shared" si="559"/>
        <v>0</v>
      </c>
      <c r="AM1783" s="56">
        <f t="shared" si="560"/>
        <v>0</v>
      </c>
      <c r="AN1783" s="56">
        <f t="shared" si="561"/>
        <v>0</v>
      </c>
      <c r="AO1783" s="56">
        <f t="shared" si="562"/>
        <v>0</v>
      </c>
      <c r="AP1783" s="56">
        <f t="shared" si="563"/>
        <v>0</v>
      </c>
      <c r="AQ1783" s="56">
        <f t="shared" si="564"/>
        <v>0</v>
      </c>
      <c r="AR1783" s="86">
        <f t="shared" si="565"/>
        <v>0</v>
      </c>
    </row>
    <row r="1784" spans="1:44" x14ac:dyDescent="0.25">
      <c r="A1784" s="178"/>
      <c r="B1784" s="55" t="str">
        <f>_xlfn.IFNA(VLOOKUP(A1784,'Ajánlatkérő(k) adatai'!$B$4:$C$205,2,0),"")</f>
        <v/>
      </c>
      <c r="C1784" s="178"/>
      <c r="D1784" s="55" t="str">
        <f>_xlfn.IFNA(VLOOKUP(C1784,'Számlafizető(k) adatai'!$C$4:$D$203,2,0),"")</f>
        <v/>
      </c>
      <c r="E1784" s="55" t="str">
        <f>_xlfn.IFNA(VLOOKUP(C1784,'Számlafizető(k) adatai'!$C$4:$M$203,11,0),"")</f>
        <v/>
      </c>
      <c r="F1784" s="178"/>
      <c r="G1784" s="178"/>
      <c r="H1784" s="178"/>
      <c r="I1784" s="55" t="str">
        <f>IF(F1784="","",VLOOKUP(LEFT(F1784,5),'Technikai cellák'!B:C,2,0))</f>
        <v/>
      </c>
      <c r="J1784" s="55" t="str">
        <f>IF(F1784="","",VLOOKUP(I1784,'Technikai cellák'!$C$1:$D$12,2,0))</f>
        <v/>
      </c>
      <c r="K1784" s="179"/>
      <c r="L1784" s="67" t="str">
        <f t="shared" si="550"/>
        <v/>
      </c>
      <c r="M1784" s="68">
        <f t="shared" si="551"/>
        <v>0</v>
      </c>
      <c r="N1784" s="66">
        <f t="shared" si="552"/>
        <v>0</v>
      </c>
      <c r="O1784" s="152"/>
      <c r="P1784" s="172">
        <f t="shared" si="548"/>
        <v>0</v>
      </c>
      <c r="Q1784" s="69">
        <f t="shared" si="553"/>
        <v>0</v>
      </c>
      <c r="R1784" s="62">
        <f t="shared" si="535"/>
        <v>0</v>
      </c>
      <c r="S1784" s="153"/>
      <c r="T1784" s="118" t="str">
        <f t="shared" si="549"/>
        <v/>
      </c>
      <c r="U1784" s="154"/>
      <c r="V1784" s="154"/>
      <c r="W1784" s="154"/>
      <c r="X1784" s="154"/>
      <c r="Y1784" s="154"/>
      <c r="Z1784" s="154"/>
      <c r="AA1784" s="154"/>
      <c r="AB1784" s="154"/>
      <c r="AC1784" s="154"/>
      <c r="AD1784" s="154"/>
      <c r="AE1784" s="154"/>
      <c r="AF1784" s="154"/>
      <c r="AG1784" s="63">
        <f t="shared" si="554"/>
        <v>0</v>
      </c>
      <c r="AH1784" s="56">
        <f t="shared" si="555"/>
        <v>0</v>
      </c>
      <c r="AI1784" s="56">
        <f t="shared" si="556"/>
        <v>0</v>
      </c>
      <c r="AJ1784" s="56">
        <f t="shared" si="557"/>
        <v>0</v>
      </c>
      <c r="AK1784" s="56">
        <f t="shared" si="558"/>
        <v>0</v>
      </c>
      <c r="AL1784" s="56">
        <f t="shared" si="559"/>
        <v>0</v>
      </c>
      <c r="AM1784" s="56">
        <f t="shared" si="560"/>
        <v>0</v>
      </c>
      <c r="AN1784" s="56">
        <f t="shared" si="561"/>
        <v>0</v>
      </c>
      <c r="AO1784" s="56">
        <f t="shared" si="562"/>
        <v>0</v>
      </c>
      <c r="AP1784" s="56">
        <f t="shared" si="563"/>
        <v>0</v>
      </c>
      <c r="AQ1784" s="56">
        <f t="shared" si="564"/>
        <v>0</v>
      </c>
      <c r="AR1784" s="86">
        <f t="shared" si="565"/>
        <v>0</v>
      </c>
    </row>
    <row r="1785" spans="1:44" x14ac:dyDescent="0.25">
      <c r="A1785" s="178"/>
      <c r="B1785" s="55" t="str">
        <f>_xlfn.IFNA(VLOOKUP(A1785,'Ajánlatkérő(k) adatai'!$B$4:$C$205,2,0),"")</f>
        <v/>
      </c>
      <c r="C1785" s="178"/>
      <c r="D1785" s="55" t="str">
        <f>_xlfn.IFNA(VLOOKUP(C1785,'Számlafizető(k) adatai'!$C$4:$D$203,2,0),"")</f>
        <v/>
      </c>
      <c r="E1785" s="55" t="str">
        <f>_xlfn.IFNA(VLOOKUP(C1785,'Számlafizető(k) adatai'!$C$4:$M$203,11,0),"")</f>
        <v/>
      </c>
      <c r="F1785" s="178"/>
      <c r="G1785" s="178"/>
      <c r="H1785" s="178"/>
      <c r="I1785" s="55" t="str">
        <f>IF(F1785="","",VLOOKUP(LEFT(F1785,5),'Technikai cellák'!B:C,2,0))</f>
        <v/>
      </c>
      <c r="J1785" s="55" t="str">
        <f>IF(F1785="","",VLOOKUP(I1785,'Technikai cellák'!$C$1:$D$12,2,0))</f>
        <v/>
      </c>
      <c r="K1785" s="179"/>
      <c r="L1785" s="67" t="str">
        <f t="shared" si="550"/>
        <v/>
      </c>
      <c r="M1785" s="68">
        <f t="shared" si="551"/>
        <v>0</v>
      </c>
      <c r="N1785" s="66">
        <f t="shared" si="552"/>
        <v>0</v>
      </c>
      <c r="O1785" s="152"/>
      <c r="P1785" s="172">
        <f t="shared" si="548"/>
        <v>0</v>
      </c>
      <c r="Q1785" s="69">
        <f t="shared" si="553"/>
        <v>0</v>
      </c>
      <c r="R1785" s="62">
        <f t="shared" si="535"/>
        <v>0</v>
      </c>
      <c r="S1785" s="153"/>
      <c r="T1785" s="118" t="str">
        <f t="shared" si="549"/>
        <v/>
      </c>
      <c r="U1785" s="154"/>
      <c r="V1785" s="154"/>
      <c r="W1785" s="154"/>
      <c r="X1785" s="154"/>
      <c r="Y1785" s="154"/>
      <c r="Z1785" s="154"/>
      <c r="AA1785" s="154"/>
      <c r="AB1785" s="154"/>
      <c r="AC1785" s="154"/>
      <c r="AD1785" s="154"/>
      <c r="AE1785" s="154"/>
      <c r="AF1785" s="154"/>
      <c r="AG1785" s="63">
        <f t="shared" si="554"/>
        <v>0</v>
      </c>
      <c r="AH1785" s="56">
        <f t="shared" si="555"/>
        <v>0</v>
      </c>
      <c r="AI1785" s="56">
        <f t="shared" si="556"/>
        <v>0</v>
      </c>
      <c r="AJ1785" s="56">
        <f t="shared" si="557"/>
        <v>0</v>
      </c>
      <c r="AK1785" s="56">
        <f t="shared" si="558"/>
        <v>0</v>
      </c>
      <c r="AL1785" s="56">
        <f t="shared" si="559"/>
        <v>0</v>
      </c>
      <c r="AM1785" s="56">
        <f t="shared" si="560"/>
        <v>0</v>
      </c>
      <c r="AN1785" s="56">
        <f t="shared" si="561"/>
        <v>0</v>
      </c>
      <c r="AO1785" s="56">
        <f t="shared" si="562"/>
        <v>0</v>
      </c>
      <c r="AP1785" s="56">
        <f t="shared" si="563"/>
        <v>0</v>
      </c>
      <c r="AQ1785" s="56">
        <f t="shared" si="564"/>
        <v>0</v>
      </c>
      <c r="AR1785" s="86">
        <f t="shared" si="565"/>
        <v>0</v>
      </c>
    </row>
    <row r="1786" spans="1:44" x14ac:dyDescent="0.25">
      <c r="A1786" s="178"/>
      <c r="B1786" s="55" t="str">
        <f>_xlfn.IFNA(VLOOKUP(A1786,'Ajánlatkérő(k) adatai'!$B$4:$C$205,2,0),"")</f>
        <v/>
      </c>
      <c r="C1786" s="178"/>
      <c r="D1786" s="55" t="str">
        <f>_xlfn.IFNA(VLOOKUP(C1786,'Számlafizető(k) adatai'!$C$4:$D$203,2,0),"")</f>
        <v/>
      </c>
      <c r="E1786" s="55" t="str">
        <f>_xlfn.IFNA(VLOOKUP(C1786,'Számlafizető(k) adatai'!$C$4:$M$203,11,0),"")</f>
        <v/>
      </c>
      <c r="F1786" s="178"/>
      <c r="G1786" s="178"/>
      <c r="H1786" s="178"/>
      <c r="I1786" s="55" t="str">
        <f>IF(F1786="","",VLOOKUP(LEFT(F1786,5),'Technikai cellák'!B:C,2,0))</f>
        <v/>
      </c>
      <c r="J1786" s="55" t="str">
        <f>IF(F1786="","",VLOOKUP(I1786,'Technikai cellák'!$C$1:$D$12,2,0))</f>
        <v/>
      </c>
      <c r="K1786" s="179"/>
      <c r="L1786" s="67" t="str">
        <f t="shared" si="550"/>
        <v/>
      </c>
      <c r="M1786" s="68">
        <f t="shared" si="551"/>
        <v>0</v>
      </c>
      <c r="N1786" s="66">
        <f t="shared" si="552"/>
        <v>0</v>
      </c>
      <c r="O1786" s="152"/>
      <c r="P1786" s="172">
        <f t="shared" si="548"/>
        <v>0</v>
      </c>
      <c r="Q1786" s="69">
        <f t="shared" si="553"/>
        <v>0</v>
      </c>
      <c r="R1786" s="62">
        <f t="shared" si="535"/>
        <v>0</v>
      </c>
      <c r="S1786" s="153"/>
      <c r="T1786" s="118" t="str">
        <f t="shared" si="549"/>
        <v/>
      </c>
      <c r="U1786" s="154"/>
      <c r="V1786" s="154"/>
      <c r="W1786" s="154"/>
      <c r="X1786" s="154"/>
      <c r="Y1786" s="154"/>
      <c r="Z1786" s="154"/>
      <c r="AA1786" s="154"/>
      <c r="AB1786" s="154"/>
      <c r="AC1786" s="154"/>
      <c r="AD1786" s="154"/>
      <c r="AE1786" s="154"/>
      <c r="AF1786" s="154"/>
      <c r="AG1786" s="63">
        <f t="shared" si="554"/>
        <v>0</v>
      </c>
      <c r="AH1786" s="56">
        <f t="shared" si="555"/>
        <v>0</v>
      </c>
      <c r="AI1786" s="56">
        <f t="shared" si="556"/>
        <v>0</v>
      </c>
      <c r="AJ1786" s="56">
        <f t="shared" si="557"/>
        <v>0</v>
      </c>
      <c r="AK1786" s="56">
        <f t="shared" si="558"/>
        <v>0</v>
      </c>
      <c r="AL1786" s="56">
        <f t="shared" si="559"/>
        <v>0</v>
      </c>
      <c r="AM1786" s="56">
        <f t="shared" si="560"/>
        <v>0</v>
      </c>
      <c r="AN1786" s="56">
        <f t="shared" si="561"/>
        <v>0</v>
      </c>
      <c r="AO1786" s="56">
        <f t="shared" si="562"/>
        <v>0</v>
      </c>
      <c r="AP1786" s="56">
        <f t="shared" si="563"/>
        <v>0</v>
      </c>
      <c r="AQ1786" s="56">
        <f t="shared" si="564"/>
        <v>0</v>
      </c>
      <c r="AR1786" s="86">
        <f t="shared" si="565"/>
        <v>0</v>
      </c>
    </row>
    <row r="1787" spans="1:44" x14ac:dyDescent="0.25">
      <c r="A1787" s="178"/>
      <c r="B1787" s="55" t="str">
        <f>_xlfn.IFNA(VLOOKUP(A1787,'Ajánlatkérő(k) adatai'!$B$4:$C$205,2,0),"")</f>
        <v/>
      </c>
      <c r="C1787" s="178"/>
      <c r="D1787" s="55" t="str">
        <f>_xlfn.IFNA(VLOOKUP(C1787,'Számlafizető(k) adatai'!$C$4:$D$203,2,0),"")</f>
        <v/>
      </c>
      <c r="E1787" s="55" t="str">
        <f>_xlfn.IFNA(VLOOKUP(C1787,'Számlafizető(k) adatai'!$C$4:$M$203,11,0),"")</f>
        <v/>
      </c>
      <c r="F1787" s="178"/>
      <c r="G1787" s="178"/>
      <c r="H1787" s="178"/>
      <c r="I1787" s="55" t="str">
        <f>IF(F1787="","",VLOOKUP(LEFT(F1787,5),'Technikai cellák'!B:C,2,0))</f>
        <v/>
      </c>
      <c r="J1787" s="55" t="str">
        <f>IF(F1787="","",VLOOKUP(I1787,'Technikai cellák'!$C$1:$D$12,2,0))</f>
        <v/>
      </c>
      <c r="K1787" s="179"/>
      <c r="L1787" s="67" t="str">
        <f t="shared" si="550"/>
        <v/>
      </c>
      <c r="M1787" s="68">
        <f t="shared" si="551"/>
        <v>0</v>
      </c>
      <c r="N1787" s="66">
        <f t="shared" si="552"/>
        <v>0</v>
      </c>
      <c r="O1787" s="152"/>
      <c r="P1787" s="172">
        <f t="shared" si="548"/>
        <v>0</v>
      </c>
      <c r="Q1787" s="69">
        <f t="shared" si="553"/>
        <v>0</v>
      </c>
      <c r="R1787" s="62">
        <f t="shared" si="535"/>
        <v>0</v>
      </c>
      <c r="S1787" s="153"/>
      <c r="T1787" s="118" t="str">
        <f t="shared" si="549"/>
        <v/>
      </c>
      <c r="U1787" s="154"/>
      <c r="V1787" s="154"/>
      <c r="W1787" s="154"/>
      <c r="X1787" s="154"/>
      <c r="Y1787" s="154"/>
      <c r="Z1787" s="154"/>
      <c r="AA1787" s="154"/>
      <c r="AB1787" s="154"/>
      <c r="AC1787" s="154"/>
      <c r="AD1787" s="154"/>
      <c r="AE1787" s="154"/>
      <c r="AF1787" s="154"/>
      <c r="AG1787" s="63">
        <f t="shared" si="554"/>
        <v>0</v>
      </c>
      <c r="AH1787" s="56">
        <f t="shared" si="555"/>
        <v>0</v>
      </c>
      <c r="AI1787" s="56">
        <f t="shared" si="556"/>
        <v>0</v>
      </c>
      <c r="AJ1787" s="56">
        <f t="shared" si="557"/>
        <v>0</v>
      </c>
      <c r="AK1787" s="56">
        <f t="shared" si="558"/>
        <v>0</v>
      </c>
      <c r="AL1787" s="56">
        <f t="shared" si="559"/>
        <v>0</v>
      </c>
      <c r="AM1787" s="56">
        <f t="shared" si="560"/>
        <v>0</v>
      </c>
      <c r="AN1787" s="56">
        <f t="shared" si="561"/>
        <v>0</v>
      </c>
      <c r="AO1787" s="56">
        <f t="shared" si="562"/>
        <v>0</v>
      </c>
      <c r="AP1787" s="56">
        <f t="shared" si="563"/>
        <v>0</v>
      </c>
      <c r="AQ1787" s="56">
        <f t="shared" si="564"/>
        <v>0</v>
      </c>
      <c r="AR1787" s="86">
        <f t="shared" si="565"/>
        <v>0</v>
      </c>
    </row>
    <row r="1788" spans="1:44" x14ac:dyDescent="0.25">
      <c r="A1788" s="178"/>
      <c r="B1788" s="55" t="str">
        <f>_xlfn.IFNA(VLOOKUP(A1788,'Ajánlatkérő(k) adatai'!$B$4:$C$205,2,0),"")</f>
        <v/>
      </c>
      <c r="C1788" s="178"/>
      <c r="D1788" s="55" t="str">
        <f>_xlfn.IFNA(VLOOKUP(C1788,'Számlafizető(k) adatai'!$C$4:$D$203,2,0),"")</f>
        <v/>
      </c>
      <c r="E1788" s="55" t="str">
        <f>_xlfn.IFNA(VLOOKUP(C1788,'Számlafizető(k) adatai'!$C$4:$M$203,11,0),"")</f>
        <v/>
      </c>
      <c r="F1788" s="178"/>
      <c r="G1788" s="178"/>
      <c r="H1788" s="178"/>
      <c r="I1788" s="55" t="str">
        <f>IF(F1788="","",VLOOKUP(LEFT(F1788,5),'Technikai cellák'!B:C,2,0))</f>
        <v/>
      </c>
      <c r="J1788" s="55" t="str">
        <f>IF(F1788="","",VLOOKUP(I1788,'Technikai cellák'!$C$1:$D$12,2,0))</f>
        <v/>
      </c>
      <c r="K1788" s="179"/>
      <c r="L1788" s="67" t="str">
        <f t="shared" si="550"/>
        <v/>
      </c>
      <c r="M1788" s="68">
        <f t="shared" si="551"/>
        <v>0</v>
      </c>
      <c r="N1788" s="66">
        <f t="shared" si="552"/>
        <v>0</v>
      </c>
      <c r="O1788" s="152"/>
      <c r="P1788" s="172">
        <f t="shared" si="548"/>
        <v>0</v>
      </c>
      <c r="Q1788" s="69">
        <f t="shared" si="553"/>
        <v>0</v>
      </c>
      <c r="R1788" s="62">
        <f t="shared" si="535"/>
        <v>0</v>
      </c>
      <c r="S1788" s="153"/>
      <c r="T1788" s="118" t="str">
        <f t="shared" si="549"/>
        <v/>
      </c>
      <c r="U1788" s="154"/>
      <c r="V1788" s="154"/>
      <c r="W1788" s="154"/>
      <c r="X1788" s="154"/>
      <c r="Y1788" s="154"/>
      <c r="Z1788" s="154"/>
      <c r="AA1788" s="154"/>
      <c r="AB1788" s="154"/>
      <c r="AC1788" s="154"/>
      <c r="AD1788" s="154"/>
      <c r="AE1788" s="154"/>
      <c r="AF1788" s="154"/>
      <c r="AG1788" s="63">
        <f t="shared" si="554"/>
        <v>0</v>
      </c>
      <c r="AH1788" s="56">
        <f t="shared" si="555"/>
        <v>0</v>
      </c>
      <c r="AI1788" s="56">
        <f t="shared" si="556"/>
        <v>0</v>
      </c>
      <c r="AJ1788" s="56">
        <f t="shared" si="557"/>
        <v>0</v>
      </c>
      <c r="AK1788" s="56">
        <f t="shared" si="558"/>
        <v>0</v>
      </c>
      <c r="AL1788" s="56">
        <f t="shared" si="559"/>
        <v>0</v>
      </c>
      <c r="AM1788" s="56">
        <f t="shared" si="560"/>
        <v>0</v>
      </c>
      <c r="AN1788" s="56">
        <f t="shared" si="561"/>
        <v>0</v>
      </c>
      <c r="AO1788" s="56">
        <f t="shared" si="562"/>
        <v>0</v>
      </c>
      <c r="AP1788" s="56">
        <f t="shared" si="563"/>
        <v>0</v>
      </c>
      <c r="AQ1788" s="56">
        <f t="shared" si="564"/>
        <v>0</v>
      </c>
      <c r="AR1788" s="86">
        <f t="shared" si="565"/>
        <v>0</v>
      </c>
    </row>
    <row r="1789" spans="1:44" x14ac:dyDescent="0.25">
      <c r="A1789" s="178"/>
      <c r="B1789" s="55" t="str">
        <f>_xlfn.IFNA(VLOOKUP(A1789,'Ajánlatkérő(k) adatai'!$B$4:$C$205,2,0),"")</f>
        <v/>
      </c>
      <c r="C1789" s="178"/>
      <c r="D1789" s="55" t="str">
        <f>_xlfn.IFNA(VLOOKUP(C1789,'Számlafizető(k) adatai'!$C$4:$D$203,2,0),"")</f>
        <v/>
      </c>
      <c r="E1789" s="55" t="str">
        <f>_xlfn.IFNA(VLOOKUP(C1789,'Számlafizető(k) adatai'!$C$4:$M$203,11,0),"")</f>
        <v/>
      </c>
      <c r="F1789" s="178"/>
      <c r="G1789" s="178"/>
      <c r="H1789" s="178"/>
      <c r="I1789" s="55" t="str">
        <f>IF(F1789="","",VLOOKUP(LEFT(F1789,5),'Technikai cellák'!B:C,2,0))</f>
        <v/>
      </c>
      <c r="J1789" s="55" t="str">
        <f>IF(F1789="","",VLOOKUP(I1789,'Technikai cellák'!$C$1:$D$12,2,0))</f>
        <v/>
      </c>
      <c r="K1789" s="179"/>
      <c r="L1789" s="67" t="str">
        <f t="shared" si="550"/>
        <v/>
      </c>
      <c r="M1789" s="68">
        <f t="shared" si="551"/>
        <v>0</v>
      </c>
      <c r="N1789" s="66">
        <f t="shared" si="552"/>
        <v>0</v>
      </c>
      <c r="O1789" s="152"/>
      <c r="P1789" s="172">
        <f t="shared" si="548"/>
        <v>0</v>
      </c>
      <c r="Q1789" s="69">
        <f t="shared" si="553"/>
        <v>0</v>
      </c>
      <c r="R1789" s="62">
        <f t="shared" si="535"/>
        <v>0</v>
      </c>
      <c r="S1789" s="153"/>
      <c r="T1789" s="118" t="str">
        <f t="shared" si="549"/>
        <v/>
      </c>
      <c r="U1789" s="154"/>
      <c r="V1789" s="154"/>
      <c r="W1789" s="154"/>
      <c r="X1789" s="154"/>
      <c r="Y1789" s="154"/>
      <c r="Z1789" s="154"/>
      <c r="AA1789" s="154"/>
      <c r="AB1789" s="154"/>
      <c r="AC1789" s="154"/>
      <c r="AD1789" s="154"/>
      <c r="AE1789" s="154"/>
      <c r="AF1789" s="154"/>
      <c r="AG1789" s="63">
        <f t="shared" si="554"/>
        <v>0</v>
      </c>
      <c r="AH1789" s="56">
        <f t="shared" si="555"/>
        <v>0</v>
      </c>
      <c r="AI1789" s="56">
        <f t="shared" si="556"/>
        <v>0</v>
      </c>
      <c r="AJ1789" s="56">
        <f t="shared" si="557"/>
        <v>0</v>
      </c>
      <c r="AK1789" s="56">
        <f t="shared" si="558"/>
        <v>0</v>
      </c>
      <c r="AL1789" s="56">
        <f t="shared" si="559"/>
        <v>0</v>
      </c>
      <c r="AM1789" s="56">
        <f t="shared" si="560"/>
        <v>0</v>
      </c>
      <c r="AN1789" s="56">
        <f t="shared" si="561"/>
        <v>0</v>
      </c>
      <c r="AO1789" s="56">
        <f t="shared" si="562"/>
        <v>0</v>
      </c>
      <c r="AP1789" s="56">
        <f t="shared" si="563"/>
        <v>0</v>
      </c>
      <c r="AQ1789" s="56">
        <f t="shared" si="564"/>
        <v>0</v>
      </c>
      <c r="AR1789" s="86">
        <f t="shared" si="565"/>
        <v>0</v>
      </c>
    </row>
    <row r="1790" spans="1:44" x14ac:dyDescent="0.25">
      <c r="A1790" s="178"/>
      <c r="B1790" s="55" t="str">
        <f>_xlfn.IFNA(VLOOKUP(A1790,'Ajánlatkérő(k) adatai'!$B$4:$C$205,2,0),"")</f>
        <v/>
      </c>
      <c r="C1790" s="178"/>
      <c r="D1790" s="55" t="str">
        <f>_xlfn.IFNA(VLOOKUP(C1790,'Számlafizető(k) adatai'!$C$4:$D$203,2,0),"")</f>
        <v/>
      </c>
      <c r="E1790" s="55" t="str">
        <f>_xlfn.IFNA(VLOOKUP(C1790,'Számlafizető(k) adatai'!$C$4:$M$203,11,0),"")</f>
        <v/>
      </c>
      <c r="F1790" s="178"/>
      <c r="G1790" s="178"/>
      <c r="H1790" s="178"/>
      <c r="I1790" s="55" t="str">
        <f>IF(F1790="","",VLOOKUP(LEFT(F1790,5),'Technikai cellák'!B:C,2,0))</f>
        <v/>
      </c>
      <c r="J1790" s="55" t="str">
        <f>IF(F1790="","",VLOOKUP(I1790,'Technikai cellák'!$C$1:$D$12,2,0))</f>
        <v/>
      </c>
      <c r="K1790" s="179"/>
      <c r="L1790" s="67" t="str">
        <f t="shared" si="550"/>
        <v/>
      </c>
      <c r="M1790" s="68">
        <f t="shared" si="551"/>
        <v>0</v>
      </c>
      <c r="N1790" s="66">
        <f t="shared" si="552"/>
        <v>0</v>
      </c>
      <c r="O1790" s="152"/>
      <c r="P1790" s="172">
        <f t="shared" si="548"/>
        <v>0</v>
      </c>
      <c r="Q1790" s="69">
        <f t="shared" si="553"/>
        <v>0</v>
      </c>
      <c r="R1790" s="62">
        <f t="shared" si="535"/>
        <v>0</v>
      </c>
      <c r="S1790" s="153"/>
      <c r="T1790" s="118" t="str">
        <f t="shared" si="549"/>
        <v/>
      </c>
      <c r="U1790" s="154"/>
      <c r="V1790" s="154"/>
      <c r="W1790" s="154"/>
      <c r="X1790" s="154"/>
      <c r="Y1790" s="154"/>
      <c r="Z1790" s="154"/>
      <c r="AA1790" s="154"/>
      <c r="AB1790" s="154"/>
      <c r="AC1790" s="154"/>
      <c r="AD1790" s="154"/>
      <c r="AE1790" s="154"/>
      <c r="AF1790" s="154"/>
      <c r="AG1790" s="63">
        <f t="shared" si="554"/>
        <v>0</v>
      </c>
      <c r="AH1790" s="56">
        <f t="shared" si="555"/>
        <v>0</v>
      </c>
      <c r="AI1790" s="56">
        <f t="shared" si="556"/>
        <v>0</v>
      </c>
      <c r="AJ1790" s="56">
        <f t="shared" si="557"/>
        <v>0</v>
      </c>
      <c r="AK1790" s="56">
        <f t="shared" si="558"/>
        <v>0</v>
      </c>
      <c r="AL1790" s="56">
        <f t="shared" si="559"/>
        <v>0</v>
      </c>
      <c r="AM1790" s="56">
        <f t="shared" si="560"/>
        <v>0</v>
      </c>
      <c r="AN1790" s="56">
        <f t="shared" si="561"/>
        <v>0</v>
      </c>
      <c r="AO1790" s="56">
        <f t="shared" si="562"/>
        <v>0</v>
      </c>
      <c r="AP1790" s="56">
        <f t="shared" si="563"/>
        <v>0</v>
      </c>
      <c r="AQ1790" s="56">
        <f t="shared" si="564"/>
        <v>0</v>
      </c>
      <c r="AR1790" s="86">
        <f t="shared" si="565"/>
        <v>0</v>
      </c>
    </row>
    <row r="1791" spans="1:44" x14ac:dyDescent="0.25">
      <c r="A1791" s="178"/>
      <c r="B1791" s="55" t="str">
        <f>_xlfn.IFNA(VLOOKUP(A1791,'Ajánlatkérő(k) adatai'!$B$4:$C$205,2,0),"")</f>
        <v/>
      </c>
      <c r="C1791" s="178"/>
      <c r="D1791" s="55" t="str">
        <f>_xlfn.IFNA(VLOOKUP(C1791,'Számlafizető(k) adatai'!$C$4:$D$203,2,0),"")</f>
        <v/>
      </c>
      <c r="E1791" s="55" t="str">
        <f>_xlfn.IFNA(VLOOKUP(C1791,'Számlafizető(k) adatai'!$C$4:$M$203,11,0),"")</f>
        <v/>
      </c>
      <c r="F1791" s="178"/>
      <c r="G1791" s="178"/>
      <c r="H1791" s="178"/>
      <c r="I1791" s="55" t="str">
        <f>IF(F1791="","",VLOOKUP(LEFT(F1791,5),'Technikai cellák'!B:C,2,0))</f>
        <v/>
      </c>
      <c r="J1791" s="55" t="str">
        <f>IF(F1791="","",VLOOKUP(I1791,'Technikai cellák'!$C$1:$D$12,2,0))</f>
        <v/>
      </c>
      <c r="K1791" s="179"/>
      <c r="L1791" s="67" t="str">
        <f t="shared" si="550"/>
        <v/>
      </c>
      <c r="M1791" s="68">
        <f t="shared" si="551"/>
        <v>0</v>
      </c>
      <c r="N1791" s="66">
        <f t="shared" si="552"/>
        <v>0</v>
      </c>
      <c r="O1791" s="152"/>
      <c r="P1791" s="172">
        <f t="shared" si="548"/>
        <v>0</v>
      </c>
      <c r="Q1791" s="69">
        <f t="shared" si="553"/>
        <v>0</v>
      </c>
      <c r="R1791" s="62">
        <f t="shared" si="535"/>
        <v>0</v>
      </c>
      <c r="S1791" s="153"/>
      <c r="T1791" s="118" t="str">
        <f t="shared" si="549"/>
        <v/>
      </c>
      <c r="U1791" s="154"/>
      <c r="V1791" s="154"/>
      <c r="W1791" s="154"/>
      <c r="X1791" s="154"/>
      <c r="Y1791" s="154"/>
      <c r="Z1791" s="154"/>
      <c r="AA1791" s="154"/>
      <c r="AB1791" s="154"/>
      <c r="AC1791" s="154"/>
      <c r="AD1791" s="154"/>
      <c r="AE1791" s="154"/>
      <c r="AF1791" s="154"/>
      <c r="AG1791" s="63">
        <f t="shared" si="554"/>
        <v>0</v>
      </c>
      <c r="AH1791" s="56">
        <f t="shared" si="555"/>
        <v>0</v>
      </c>
      <c r="AI1791" s="56">
        <f t="shared" si="556"/>
        <v>0</v>
      </c>
      <c r="AJ1791" s="56">
        <f t="shared" si="557"/>
        <v>0</v>
      </c>
      <c r="AK1791" s="56">
        <f t="shared" si="558"/>
        <v>0</v>
      </c>
      <c r="AL1791" s="56">
        <f t="shared" si="559"/>
        <v>0</v>
      </c>
      <c r="AM1791" s="56">
        <f t="shared" si="560"/>
        <v>0</v>
      </c>
      <c r="AN1791" s="56">
        <f t="shared" si="561"/>
        <v>0</v>
      </c>
      <c r="AO1791" s="56">
        <f t="shared" si="562"/>
        <v>0</v>
      </c>
      <c r="AP1791" s="56">
        <f t="shared" si="563"/>
        <v>0</v>
      </c>
      <c r="AQ1791" s="56">
        <f t="shared" si="564"/>
        <v>0</v>
      </c>
      <c r="AR1791" s="86">
        <f t="shared" si="565"/>
        <v>0</v>
      </c>
    </row>
    <row r="1792" spans="1:44" x14ac:dyDescent="0.25">
      <c r="A1792" s="178"/>
      <c r="B1792" s="55" t="str">
        <f>_xlfn.IFNA(VLOOKUP(A1792,'Ajánlatkérő(k) adatai'!$B$4:$C$205,2,0),"")</f>
        <v/>
      </c>
      <c r="C1792" s="178"/>
      <c r="D1792" s="55" t="str">
        <f>_xlfn.IFNA(VLOOKUP(C1792,'Számlafizető(k) adatai'!$C$4:$D$203,2,0),"")</f>
        <v/>
      </c>
      <c r="E1792" s="55" t="str">
        <f>_xlfn.IFNA(VLOOKUP(C1792,'Számlafizető(k) adatai'!$C$4:$M$203,11,0),"")</f>
        <v/>
      </c>
      <c r="F1792" s="178"/>
      <c r="G1792" s="178"/>
      <c r="H1792" s="178"/>
      <c r="I1792" s="55" t="str">
        <f>IF(F1792="","",VLOOKUP(LEFT(F1792,5),'Technikai cellák'!B:C,2,0))</f>
        <v/>
      </c>
      <c r="J1792" s="55" t="str">
        <f>IF(F1792="","",VLOOKUP(I1792,'Technikai cellák'!$C$1:$D$12,2,0))</f>
        <v/>
      </c>
      <c r="K1792" s="179"/>
      <c r="L1792" s="67" t="str">
        <f t="shared" si="550"/>
        <v/>
      </c>
      <c r="M1792" s="68">
        <f t="shared" si="551"/>
        <v>0</v>
      </c>
      <c r="N1792" s="66">
        <f t="shared" si="552"/>
        <v>0</v>
      </c>
      <c r="O1792" s="152"/>
      <c r="P1792" s="172">
        <f t="shared" si="548"/>
        <v>0</v>
      </c>
      <c r="Q1792" s="69">
        <f t="shared" si="553"/>
        <v>0</v>
      </c>
      <c r="R1792" s="62">
        <f t="shared" si="535"/>
        <v>0</v>
      </c>
      <c r="S1792" s="153"/>
      <c r="T1792" s="118" t="str">
        <f t="shared" si="549"/>
        <v/>
      </c>
      <c r="U1792" s="154"/>
      <c r="V1792" s="154"/>
      <c r="W1792" s="154"/>
      <c r="X1792" s="154"/>
      <c r="Y1792" s="154"/>
      <c r="Z1792" s="154"/>
      <c r="AA1792" s="154"/>
      <c r="AB1792" s="154"/>
      <c r="AC1792" s="154"/>
      <c r="AD1792" s="154"/>
      <c r="AE1792" s="154"/>
      <c r="AF1792" s="154"/>
      <c r="AG1792" s="63">
        <f t="shared" si="554"/>
        <v>0</v>
      </c>
      <c r="AH1792" s="56">
        <f t="shared" si="555"/>
        <v>0</v>
      </c>
      <c r="AI1792" s="56">
        <f t="shared" si="556"/>
        <v>0</v>
      </c>
      <c r="AJ1792" s="56">
        <f t="shared" si="557"/>
        <v>0</v>
      </c>
      <c r="AK1792" s="56">
        <f t="shared" si="558"/>
        <v>0</v>
      </c>
      <c r="AL1792" s="56">
        <f t="shared" si="559"/>
        <v>0</v>
      </c>
      <c r="AM1792" s="56">
        <f t="shared" si="560"/>
        <v>0</v>
      </c>
      <c r="AN1792" s="56">
        <f t="shared" si="561"/>
        <v>0</v>
      </c>
      <c r="AO1792" s="56">
        <f t="shared" si="562"/>
        <v>0</v>
      </c>
      <c r="AP1792" s="56">
        <f t="shared" si="563"/>
        <v>0</v>
      </c>
      <c r="AQ1792" s="56">
        <f t="shared" si="564"/>
        <v>0</v>
      </c>
      <c r="AR1792" s="86">
        <f t="shared" si="565"/>
        <v>0</v>
      </c>
    </row>
    <row r="1793" spans="1:44" x14ac:dyDescent="0.25">
      <c r="A1793" s="178"/>
      <c r="B1793" s="55" t="str">
        <f>_xlfn.IFNA(VLOOKUP(A1793,'Ajánlatkérő(k) adatai'!$B$4:$C$205,2,0),"")</f>
        <v/>
      </c>
      <c r="C1793" s="178"/>
      <c r="D1793" s="55" t="str">
        <f>_xlfn.IFNA(VLOOKUP(C1793,'Számlafizető(k) adatai'!$C$4:$D$203,2,0),"")</f>
        <v/>
      </c>
      <c r="E1793" s="55" t="str">
        <f>_xlfn.IFNA(VLOOKUP(C1793,'Számlafizető(k) adatai'!$C$4:$M$203,11,0),"")</f>
        <v/>
      </c>
      <c r="F1793" s="178"/>
      <c r="G1793" s="178"/>
      <c r="H1793" s="178"/>
      <c r="I1793" s="55" t="str">
        <f>IF(F1793="","",VLOOKUP(LEFT(F1793,5),'Technikai cellák'!B:C,2,0))</f>
        <v/>
      </c>
      <c r="J1793" s="55" t="str">
        <f>IF(F1793="","",VLOOKUP(I1793,'Technikai cellák'!$C$1:$D$12,2,0))</f>
        <v/>
      </c>
      <c r="K1793" s="179"/>
      <c r="L1793" s="67" t="str">
        <f t="shared" si="550"/>
        <v/>
      </c>
      <c r="M1793" s="68">
        <f t="shared" si="551"/>
        <v>0</v>
      </c>
      <c r="N1793" s="66">
        <f t="shared" si="552"/>
        <v>0</v>
      </c>
      <c r="O1793" s="152"/>
      <c r="P1793" s="172">
        <f t="shared" si="548"/>
        <v>0</v>
      </c>
      <c r="Q1793" s="69">
        <f t="shared" si="553"/>
        <v>0</v>
      </c>
      <c r="R1793" s="62">
        <f t="shared" si="535"/>
        <v>0</v>
      </c>
      <c r="S1793" s="153"/>
      <c r="T1793" s="118" t="str">
        <f t="shared" si="549"/>
        <v/>
      </c>
      <c r="U1793" s="154"/>
      <c r="V1793" s="154"/>
      <c r="W1793" s="154"/>
      <c r="X1793" s="154"/>
      <c r="Y1793" s="154"/>
      <c r="Z1793" s="154"/>
      <c r="AA1793" s="154"/>
      <c r="AB1793" s="154"/>
      <c r="AC1793" s="154"/>
      <c r="AD1793" s="154"/>
      <c r="AE1793" s="154"/>
      <c r="AF1793" s="154"/>
      <c r="AG1793" s="63">
        <f t="shared" si="554"/>
        <v>0</v>
      </c>
      <c r="AH1793" s="56">
        <f t="shared" si="555"/>
        <v>0</v>
      </c>
      <c r="AI1793" s="56">
        <f t="shared" si="556"/>
        <v>0</v>
      </c>
      <c r="AJ1793" s="56">
        <f t="shared" si="557"/>
        <v>0</v>
      </c>
      <c r="AK1793" s="56">
        <f t="shared" si="558"/>
        <v>0</v>
      </c>
      <c r="AL1793" s="56">
        <f t="shared" si="559"/>
        <v>0</v>
      </c>
      <c r="AM1793" s="56">
        <f t="shared" si="560"/>
        <v>0</v>
      </c>
      <c r="AN1793" s="56">
        <f t="shared" si="561"/>
        <v>0</v>
      </c>
      <c r="AO1793" s="56">
        <f t="shared" si="562"/>
        <v>0</v>
      </c>
      <c r="AP1793" s="56">
        <f t="shared" si="563"/>
        <v>0</v>
      </c>
      <c r="AQ1793" s="56">
        <f t="shared" si="564"/>
        <v>0</v>
      </c>
      <c r="AR1793" s="86">
        <f t="shared" si="565"/>
        <v>0</v>
      </c>
    </row>
    <row r="1794" spans="1:44" x14ac:dyDescent="0.25">
      <c r="A1794" s="178"/>
      <c r="B1794" s="55" t="str">
        <f>_xlfn.IFNA(VLOOKUP(A1794,'Ajánlatkérő(k) adatai'!$B$4:$C$205,2,0),"")</f>
        <v/>
      </c>
      <c r="C1794" s="178"/>
      <c r="D1794" s="55" t="str">
        <f>_xlfn.IFNA(VLOOKUP(C1794,'Számlafizető(k) adatai'!$C$4:$D$203,2,0),"")</f>
        <v/>
      </c>
      <c r="E1794" s="55" t="str">
        <f>_xlfn.IFNA(VLOOKUP(C1794,'Számlafizető(k) adatai'!$C$4:$M$203,11,0),"")</f>
        <v/>
      </c>
      <c r="F1794" s="178"/>
      <c r="G1794" s="178"/>
      <c r="H1794" s="178"/>
      <c r="I1794" s="55" t="str">
        <f>IF(F1794="","",VLOOKUP(LEFT(F1794,5),'Technikai cellák'!B:C,2,0))</f>
        <v/>
      </c>
      <c r="J1794" s="55" t="str">
        <f>IF(F1794="","",VLOOKUP(I1794,'Technikai cellák'!$C$1:$D$12,2,0))</f>
        <v/>
      </c>
      <c r="K1794" s="179"/>
      <c r="L1794" s="67" t="str">
        <f t="shared" si="550"/>
        <v/>
      </c>
      <c r="M1794" s="68">
        <f t="shared" si="551"/>
        <v>0</v>
      </c>
      <c r="N1794" s="66">
        <f t="shared" si="552"/>
        <v>0</v>
      </c>
      <c r="O1794" s="152"/>
      <c r="P1794" s="172">
        <f t="shared" si="548"/>
        <v>0</v>
      </c>
      <c r="Q1794" s="69">
        <f t="shared" si="553"/>
        <v>0</v>
      </c>
      <c r="R1794" s="62">
        <f t="shared" si="535"/>
        <v>0</v>
      </c>
      <c r="S1794" s="153"/>
      <c r="T1794" s="118" t="str">
        <f t="shared" si="549"/>
        <v/>
      </c>
      <c r="U1794" s="154"/>
      <c r="V1794" s="154"/>
      <c r="W1794" s="154"/>
      <c r="X1794" s="154"/>
      <c r="Y1794" s="154"/>
      <c r="Z1794" s="154"/>
      <c r="AA1794" s="154"/>
      <c r="AB1794" s="154"/>
      <c r="AC1794" s="154"/>
      <c r="AD1794" s="154"/>
      <c r="AE1794" s="154"/>
      <c r="AF1794" s="154"/>
      <c r="AG1794" s="63">
        <f t="shared" si="554"/>
        <v>0</v>
      </c>
      <c r="AH1794" s="56">
        <f t="shared" si="555"/>
        <v>0</v>
      </c>
      <c r="AI1794" s="56">
        <f t="shared" si="556"/>
        <v>0</v>
      </c>
      <c r="AJ1794" s="56">
        <f t="shared" si="557"/>
        <v>0</v>
      </c>
      <c r="AK1794" s="56">
        <f t="shared" si="558"/>
        <v>0</v>
      </c>
      <c r="AL1794" s="56">
        <f t="shared" si="559"/>
        <v>0</v>
      </c>
      <c r="AM1794" s="56">
        <f t="shared" si="560"/>
        <v>0</v>
      </c>
      <c r="AN1794" s="56">
        <f t="shared" si="561"/>
        <v>0</v>
      </c>
      <c r="AO1794" s="56">
        <f t="shared" si="562"/>
        <v>0</v>
      </c>
      <c r="AP1794" s="56">
        <f t="shared" si="563"/>
        <v>0</v>
      </c>
      <c r="AQ1794" s="56">
        <f t="shared" si="564"/>
        <v>0</v>
      </c>
      <c r="AR1794" s="86">
        <f t="shared" si="565"/>
        <v>0</v>
      </c>
    </row>
    <row r="1795" spans="1:44" x14ac:dyDescent="0.25">
      <c r="A1795" s="178"/>
      <c r="B1795" s="55" t="str">
        <f>_xlfn.IFNA(VLOOKUP(A1795,'Ajánlatkérő(k) adatai'!$B$4:$C$205,2,0),"")</f>
        <v/>
      </c>
      <c r="C1795" s="178"/>
      <c r="D1795" s="55" t="str">
        <f>_xlfn.IFNA(VLOOKUP(C1795,'Számlafizető(k) adatai'!$C$4:$D$203,2,0),"")</f>
        <v/>
      </c>
      <c r="E1795" s="55" t="str">
        <f>_xlfn.IFNA(VLOOKUP(C1795,'Számlafizető(k) adatai'!$C$4:$M$203,11,0),"")</f>
        <v/>
      </c>
      <c r="F1795" s="178"/>
      <c r="G1795" s="178"/>
      <c r="H1795" s="178"/>
      <c r="I1795" s="55" t="str">
        <f>IF(F1795="","",VLOOKUP(LEFT(F1795,5),'Technikai cellák'!B:C,2,0))</f>
        <v/>
      </c>
      <c r="J1795" s="55" t="str">
        <f>IF(F1795="","",VLOOKUP(I1795,'Technikai cellák'!$C$1:$D$12,2,0))</f>
        <v/>
      </c>
      <c r="K1795" s="179"/>
      <c r="L1795" s="67" t="str">
        <f t="shared" si="550"/>
        <v/>
      </c>
      <c r="M1795" s="68">
        <f t="shared" si="551"/>
        <v>0</v>
      </c>
      <c r="N1795" s="66">
        <f t="shared" si="552"/>
        <v>0</v>
      </c>
      <c r="O1795" s="152"/>
      <c r="P1795" s="172">
        <f t="shared" si="548"/>
        <v>0</v>
      </c>
      <c r="Q1795" s="69">
        <f t="shared" si="553"/>
        <v>0</v>
      </c>
      <c r="R1795" s="62">
        <f t="shared" si="535"/>
        <v>0</v>
      </c>
      <c r="S1795" s="153"/>
      <c r="T1795" s="118" t="str">
        <f t="shared" si="549"/>
        <v/>
      </c>
      <c r="U1795" s="154"/>
      <c r="V1795" s="154"/>
      <c r="W1795" s="154"/>
      <c r="X1795" s="154"/>
      <c r="Y1795" s="154"/>
      <c r="Z1795" s="154"/>
      <c r="AA1795" s="154"/>
      <c r="AB1795" s="154"/>
      <c r="AC1795" s="154"/>
      <c r="AD1795" s="154"/>
      <c r="AE1795" s="154"/>
      <c r="AF1795" s="154"/>
      <c r="AG1795" s="63">
        <f t="shared" si="554"/>
        <v>0</v>
      </c>
      <c r="AH1795" s="56">
        <f t="shared" si="555"/>
        <v>0</v>
      </c>
      <c r="AI1795" s="56">
        <f t="shared" si="556"/>
        <v>0</v>
      </c>
      <c r="AJ1795" s="56">
        <f t="shared" si="557"/>
        <v>0</v>
      </c>
      <c r="AK1795" s="56">
        <f t="shared" si="558"/>
        <v>0</v>
      </c>
      <c r="AL1795" s="56">
        <f t="shared" si="559"/>
        <v>0</v>
      </c>
      <c r="AM1795" s="56">
        <f t="shared" si="560"/>
        <v>0</v>
      </c>
      <c r="AN1795" s="56">
        <f t="shared" si="561"/>
        <v>0</v>
      </c>
      <c r="AO1795" s="56">
        <f t="shared" si="562"/>
        <v>0</v>
      </c>
      <c r="AP1795" s="56">
        <f t="shared" si="563"/>
        <v>0</v>
      </c>
      <c r="AQ1795" s="56">
        <f t="shared" si="564"/>
        <v>0</v>
      </c>
      <c r="AR1795" s="86">
        <f t="shared" si="565"/>
        <v>0</v>
      </c>
    </row>
    <row r="1796" spans="1:44" x14ac:dyDescent="0.25">
      <c r="A1796" s="178"/>
      <c r="B1796" s="55" t="str">
        <f>_xlfn.IFNA(VLOOKUP(A1796,'Ajánlatkérő(k) adatai'!$B$4:$C$205,2,0),"")</f>
        <v/>
      </c>
      <c r="C1796" s="178"/>
      <c r="D1796" s="55" t="str">
        <f>_xlfn.IFNA(VLOOKUP(C1796,'Számlafizető(k) adatai'!$C$4:$D$203,2,0),"")</f>
        <v/>
      </c>
      <c r="E1796" s="55" t="str">
        <f>_xlfn.IFNA(VLOOKUP(C1796,'Számlafizető(k) adatai'!$C$4:$M$203,11,0),"")</f>
        <v/>
      </c>
      <c r="F1796" s="178"/>
      <c r="G1796" s="178"/>
      <c r="H1796" s="178"/>
      <c r="I1796" s="55" t="str">
        <f>IF(F1796="","",VLOOKUP(LEFT(F1796,5),'Technikai cellák'!B:C,2,0))</f>
        <v/>
      </c>
      <c r="J1796" s="55" t="str">
        <f>IF(F1796="","",VLOOKUP(I1796,'Technikai cellák'!$C$1:$D$12,2,0))</f>
        <v/>
      </c>
      <c r="K1796" s="179"/>
      <c r="L1796" s="67" t="str">
        <f t="shared" si="550"/>
        <v/>
      </c>
      <c r="M1796" s="68">
        <f t="shared" si="551"/>
        <v>0</v>
      </c>
      <c r="N1796" s="66">
        <f t="shared" si="552"/>
        <v>0</v>
      </c>
      <c r="O1796" s="152"/>
      <c r="P1796" s="172">
        <f t="shared" si="548"/>
        <v>0</v>
      </c>
      <c r="Q1796" s="69">
        <f t="shared" si="553"/>
        <v>0</v>
      </c>
      <c r="R1796" s="62">
        <f t="shared" si="535"/>
        <v>0</v>
      </c>
      <c r="S1796" s="153"/>
      <c r="T1796" s="118" t="str">
        <f t="shared" si="549"/>
        <v/>
      </c>
      <c r="U1796" s="154"/>
      <c r="V1796" s="154"/>
      <c r="W1796" s="154"/>
      <c r="X1796" s="154"/>
      <c r="Y1796" s="154"/>
      <c r="Z1796" s="154"/>
      <c r="AA1796" s="154"/>
      <c r="AB1796" s="154"/>
      <c r="AC1796" s="154"/>
      <c r="AD1796" s="154"/>
      <c r="AE1796" s="154"/>
      <c r="AF1796" s="154"/>
      <c r="AG1796" s="63">
        <f t="shared" si="554"/>
        <v>0</v>
      </c>
      <c r="AH1796" s="56">
        <f t="shared" si="555"/>
        <v>0</v>
      </c>
      <c r="AI1796" s="56">
        <f t="shared" si="556"/>
        <v>0</v>
      </c>
      <c r="AJ1796" s="56">
        <f t="shared" si="557"/>
        <v>0</v>
      </c>
      <c r="AK1796" s="56">
        <f t="shared" si="558"/>
        <v>0</v>
      </c>
      <c r="AL1796" s="56">
        <f t="shared" si="559"/>
        <v>0</v>
      </c>
      <c r="AM1796" s="56">
        <f t="shared" si="560"/>
        <v>0</v>
      </c>
      <c r="AN1796" s="56">
        <f t="shared" si="561"/>
        <v>0</v>
      </c>
      <c r="AO1796" s="56">
        <f t="shared" si="562"/>
        <v>0</v>
      </c>
      <c r="AP1796" s="56">
        <f t="shared" si="563"/>
        <v>0</v>
      </c>
      <c r="AQ1796" s="56">
        <f t="shared" si="564"/>
        <v>0</v>
      </c>
      <c r="AR1796" s="86">
        <f t="shared" si="565"/>
        <v>0</v>
      </c>
    </row>
    <row r="1797" spans="1:44" x14ac:dyDescent="0.25">
      <c r="A1797" s="178"/>
      <c r="B1797" s="55" t="str">
        <f>_xlfn.IFNA(VLOOKUP(A1797,'Ajánlatkérő(k) adatai'!$B$4:$C$205,2,0),"")</f>
        <v/>
      </c>
      <c r="C1797" s="178"/>
      <c r="D1797" s="55" t="str">
        <f>_xlfn.IFNA(VLOOKUP(C1797,'Számlafizető(k) adatai'!$C$4:$D$203,2,0),"")</f>
        <v/>
      </c>
      <c r="E1797" s="55" t="str">
        <f>_xlfn.IFNA(VLOOKUP(C1797,'Számlafizető(k) adatai'!$C$4:$M$203,11,0),"")</f>
        <v/>
      </c>
      <c r="F1797" s="178"/>
      <c r="G1797" s="178"/>
      <c r="H1797" s="178"/>
      <c r="I1797" s="55" t="str">
        <f>IF(F1797="","",VLOOKUP(LEFT(F1797,5),'Technikai cellák'!B:C,2,0))</f>
        <v/>
      </c>
      <c r="J1797" s="55" t="str">
        <f>IF(F1797="","",VLOOKUP(I1797,'Technikai cellák'!$C$1:$D$12,2,0))</f>
        <v/>
      </c>
      <c r="K1797" s="179"/>
      <c r="L1797" s="67" t="str">
        <f t="shared" si="550"/>
        <v/>
      </c>
      <c r="M1797" s="68">
        <f t="shared" si="551"/>
        <v>0</v>
      </c>
      <c r="N1797" s="66">
        <f t="shared" si="552"/>
        <v>0</v>
      </c>
      <c r="O1797" s="152"/>
      <c r="P1797" s="172">
        <f t="shared" si="548"/>
        <v>0</v>
      </c>
      <c r="Q1797" s="69">
        <f t="shared" si="553"/>
        <v>0</v>
      </c>
      <c r="R1797" s="62">
        <f t="shared" ref="R1797:R1812" si="566">SUM(AG1797:AR1797)</f>
        <v>0</v>
      </c>
      <c r="S1797" s="153"/>
      <c r="T1797" s="118" t="str">
        <f t="shared" si="549"/>
        <v/>
      </c>
      <c r="U1797" s="154"/>
      <c r="V1797" s="154"/>
      <c r="W1797" s="154"/>
      <c r="X1797" s="154"/>
      <c r="Y1797" s="154"/>
      <c r="Z1797" s="154"/>
      <c r="AA1797" s="154"/>
      <c r="AB1797" s="154"/>
      <c r="AC1797" s="154"/>
      <c r="AD1797" s="154"/>
      <c r="AE1797" s="154"/>
      <c r="AF1797" s="154"/>
      <c r="AG1797" s="63">
        <f t="shared" si="554"/>
        <v>0</v>
      </c>
      <c r="AH1797" s="56">
        <f t="shared" si="555"/>
        <v>0</v>
      </c>
      <c r="AI1797" s="56">
        <f t="shared" si="556"/>
        <v>0</v>
      </c>
      <c r="AJ1797" s="56">
        <f t="shared" si="557"/>
        <v>0</v>
      </c>
      <c r="AK1797" s="56">
        <f t="shared" si="558"/>
        <v>0</v>
      </c>
      <c r="AL1797" s="56">
        <f t="shared" si="559"/>
        <v>0</v>
      </c>
      <c r="AM1797" s="56">
        <f t="shared" si="560"/>
        <v>0</v>
      </c>
      <c r="AN1797" s="56">
        <f t="shared" si="561"/>
        <v>0</v>
      </c>
      <c r="AO1797" s="56">
        <f t="shared" si="562"/>
        <v>0</v>
      </c>
      <c r="AP1797" s="56">
        <f t="shared" si="563"/>
        <v>0</v>
      </c>
      <c r="AQ1797" s="56">
        <f t="shared" si="564"/>
        <v>0</v>
      </c>
      <c r="AR1797" s="86">
        <f t="shared" si="565"/>
        <v>0</v>
      </c>
    </row>
    <row r="1798" spans="1:44" x14ac:dyDescent="0.25">
      <c r="A1798" s="178"/>
      <c r="B1798" s="55" t="str">
        <f>_xlfn.IFNA(VLOOKUP(A1798,'Ajánlatkérő(k) adatai'!$B$4:$C$205,2,0),"")</f>
        <v/>
      </c>
      <c r="C1798" s="178"/>
      <c r="D1798" s="55" t="str">
        <f>_xlfn.IFNA(VLOOKUP(C1798,'Számlafizető(k) adatai'!$C$4:$D$203,2,0),"")</f>
        <v/>
      </c>
      <c r="E1798" s="55" t="str">
        <f>_xlfn.IFNA(VLOOKUP(C1798,'Számlafizető(k) adatai'!$C$4:$M$203,11,0),"")</f>
        <v/>
      </c>
      <c r="F1798" s="178"/>
      <c r="G1798" s="178"/>
      <c r="H1798" s="178"/>
      <c r="I1798" s="55" t="str">
        <f>IF(F1798="","",VLOOKUP(LEFT(F1798,5),'Technikai cellák'!B:C,2,0))</f>
        <v/>
      </c>
      <c r="J1798" s="55" t="str">
        <f>IF(F1798="","",VLOOKUP(I1798,'Technikai cellák'!$C$1:$D$12,2,0))</f>
        <v/>
      </c>
      <c r="K1798" s="179"/>
      <c r="L1798" s="67" t="str">
        <f t="shared" si="550"/>
        <v/>
      </c>
      <c r="M1798" s="68">
        <f t="shared" si="551"/>
        <v>0</v>
      </c>
      <c r="N1798" s="66">
        <f t="shared" si="552"/>
        <v>0</v>
      </c>
      <c r="O1798" s="152"/>
      <c r="P1798" s="172">
        <f t="shared" si="548"/>
        <v>0</v>
      </c>
      <c r="Q1798" s="69">
        <f t="shared" si="553"/>
        <v>0</v>
      </c>
      <c r="R1798" s="62">
        <f t="shared" si="566"/>
        <v>0</v>
      </c>
      <c r="S1798" s="153"/>
      <c r="T1798" s="118" t="str">
        <f t="shared" si="549"/>
        <v/>
      </c>
      <c r="U1798" s="154"/>
      <c r="V1798" s="154"/>
      <c r="W1798" s="154"/>
      <c r="X1798" s="154"/>
      <c r="Y1798" s="154"/>
      <c r="Z1798" s="154"/>
      <c r="AA1798" s="154"/>
      <c r="AB1798" s="154"/>
      <c r="AC1798" s="154"/>
      <c r="AD1798" s="154"/>
      <c r="AE1798" s="154"/>
      <c r="AF1798" s="154"/>
      <c r="AG1798" s="63">
        <f t="shared" si="554"/>
        <v>0</v>
      </c>
      <c r="AH1798" s="56">
        <f t="shared" si="555"/>
        <v>0</v>
      </c>
      <c r="AI1798" s="56">
        <f t="shared" si="556"/>
        <v>0</v>
      </c>
      <c r="AJ1798" s="56">
        <f t="shared" si="557"/>
        <v>0</v>
      </c>
      <c r="AK1798" s="56">
        <f t="shared" si="558"/>
        <v>0</v>
      </c>
      <c r="AL1798" s="56">
        <f t="shared" si="559"/>
        <v>0</v>
      </c>
      <c r="AM1798" s="56">
        <f t="shared" si="560"/>
        <v>0</v>
      </c>
      <c r="AN1798" s="56">
        <f t="shared" si="561"/>
        <v>0</v>
      </c>
      <c r="AO1798" s="56">
        <f t="shared" si="562"/>
        <v>0</v>
      </c>
      <c r="AP1798" s="56">
        <f t="shared" si="563"/>
        <v>0</v>
      </c>
      <c r="AQ1798" s="56">
        <f t="shared" si="564"/>
        <v>0</v>
      </c>
      <c r="AR1798" s="86">
        <f t="shared" si="565"/>
        <v>0</v>
      </c>
    </row>
    <row r="1799" spans="1:44" x14ac:dyDescent="0.25">
      <c r="A1799" s="178"/>
      <c r="B1799" s="55" t="str">
        <f>_xlfn.IFNA(VLOOKUP(A1799,'Ajánlatkérő(k) adatai'!$B$4:$C$205,2,0),"")</f>
        <v/>
      </c>
      <c r="C1799" s="178"/>
      <c r="D1799" s="55" t="str">
        <f>_xlfn.IFNA(VLOOKUP(C1799,'Számlafizető(k) adatai'!$C$4:$D$203,2,0),"")</f>
        <v/>
      </c>
      <c r="E1799" s="55" t="str">
        <f>_xlfn.IFNA(VLOOKUP(C1799,'Számlafizető(k) adatai'!$C$4:$M$203,11,0),"")</f>
        <v/>
      </c>
      <c r="F1799" s="178"/>
      <c r="G1799" s="178"/>
      <c r="H1799" s="178"/>
      <c r="I1799" s="55" t="str">
        <f>IF(F1799="","",VLOOKUP(LEFT(F1799,5),'Technikai cellák'!B:C,2,0))</f>
        <v/>
      </c>
      <c r="J1799" s="55" t="str">
        <f>IF(F1799="","",VLOOKUP(I1799,'Technikai cellák'!$C$1:$D$12,2,0))</f>
        <v/>
      </c>
      <c r="K1799" s="179"/>
      <c r="L1799" s="67" t="str">
        <f t="shared" si="550"/>
        <v/>
      </c>
      <c r="M1799" s="68">
        <f t="shared" si="551"/>
        <v>0</v>
      </c>
      <c r="N1799" s="66">
        <f t="shared" si="552"/>
        <v>0</v>
      </c>
      <c r="O1799" s="152"/>
      <c r="P1799" s="172">
        <f t="shared" si="548"/>
        <v>0</v>
      </c>
      <c r="Q1799" s="69">
        <f t="shared" si="553"/>
        <v>0</v>
      </c>
      <c r="R1799" s="62">
        <f t="shared" si="566"/>
        <v>0</v>
      </c>
      <c r="S1799" s="153"/>
      <c r="T1799" s="118" t="str">
        <f t="shared" si="549"/>
        <v/>
      </c>
      <c r="U1799" s="154"/>
      <c r="V1799" s="154"/>
      <c r="W1799" s="154"/>
      <c r="X1799" s="154"/>
      <c r="Y1799" s="154"/>
      <c r="Z1799" s="154"/>
      <c r="AA1799" s="154"/>
      <c r="AB1799" s="154"/>
      <c r="AC1799" s="154"/>
      <c r="AD1799" s="154"/>
      <c r="AE1799" s="154"/>
      <c r="AF1799" s="154"/>
      <c r="AG1799" s="63">
        <f t="shared" si="554"/>
        <v>0</v>
      </c>
      <c r="AH1799" s="56">
        <f t="shared" si="555"/>
        <v>0</v>
      </c>
      <c r="AI1799" s="56">
        <f t="shared" si="556"/>
        <v>0</v>
      </c>
      <c r="AJ1799" s="56">
        <f t="shared" si="557"/>
        <v>0</v>
      </c>
      <c r="AK1799" s="56">
        <f t="shared" si="558"/>
        <v>0</v>
      </c>
      <c r="AL1799" s="56">
        <f t="shared" si="559"/>
        <v>0</v>
      </c>
      <c r="AM1799" s="56">
        <f t="shared" si="560"/>
        <v>0</v>
      </c>
      <c r="AN1799" s="56">
        <f t="shared" si="561"/>
        <v>0</v>
      </c>
      <c r="AO1799" s="56">
        <f t="shared" si="562"/>
        <v>0</v>
      </c>
      <c r="AP1799" s="56">
        <f t="shared" si="563"/>
        <v>0</v>
      </c>
      <c r="AQ1799" s="56">
        <f t="shared" si="564"/>
        <v>0</v>
      </c>
      <c r="AR1799" s="86">
        <f t="shared" si="565"/>
        <v>0</v>
      </c>
    </row>
    <row r="1800" spans="1:44" x14ac:dyDescent="0.25">
      <c r="A1800" s="178"/>
      <c r="B1800" s="55" t="str">
        <f>_xlfn.IFNA(VLOOKUP(A1800,'Ajánlatkérő(k) adatai'!$B$4:$C$205,2,0),"")</f>
        <v/>
      </c>
      <c r="C1800" s="178"/>
      <c r="D1800" s="55" t="str">
        <f>_xlfn.IFNA(VLOOKUP(C1800,'Számlafizető(k) adatai'!$C$4:$D$203,2,0),"")</f>
        <v/>
      </c>
      <c r="E1800" s="55" t="str">
        <f>_xlfn.IFNA(VLOOKUP(C1800,'Számlafizető(k) adatai'!$C$4:$M$203,11,0),"")</f>
        <v/>
      </c>
      <c r="F1800" s="178"/>
      <c r="G1800" s="178"/>
      <c r="H1800" s="178"/>
      <c r="I1800" s="55" t="str">
        <f>IF(F1800="","",VLOOKUP(LEFT(F1800,5),'Technikai cellák'!B:C,2,0))</f>
        <v/>
      </c>
      <c r="J1800" s="55" t="str">
        <f>IF(F1800="","",VLOOKUP(I1800,'Technikai cellák'!$C$1:$D$12,2,0))</f>
        <v/>
      </c>
      <c r="K1800" s="179"/>
      <c r="L1800" s="67" t="str">
        <f t="shared" si="550"/>
        <v/>
      </c>
      <c r="M1800" s="68">
        <f t="shared" si="551"/>
        <v>0</v>
      </c>
      <c r="N1800" s="66">
        <f t="shared" si="552"/>
        <v>0</v>
      </c>
      <c r="O1800" s="152"/>
      <c r="P1800" s="172">
        <f t="shared" si="548"/>
        <v>0</v>
      </c>
      <c r="Q1800" s="69">
        <f t="shared" si="553"/>
        <v>0</v>
      </c>
      <c r="R1800" s="62">
        <f t="shared" si="566"/>
        <v>0</v>
      </c>
      <c r="S1800" s="153"/>
      <c r="T1800" s="118" t="str">
        <f t="shared" si="549"/>
        <v/>
      </c>
      <c r="U1800" s="154"/>
      <c r="V1800" s="154"/>
      <c r="W1800" s="154"/>
      <c r="X1800" s="154"/>
      <c r="Y1800" s="154"/>
      <c r="Z1800" s="154"/>
      <c r="AA1800" s="154"/>
      <c r="AB1800" s="154"/>
      <c r="AC1800" s="154"/>
      <c r="AD1800" s="154"/>
      <c r="AE1800" s="154"/>
      <c r="AF1800" s="154"/>
      <c r="AG1800" s="63">
        <f t="shared" si="554"/>
        <v>0</v>
      </c>
      <c r="AH1800" s="56">
        <f t="shared" si="555"/>
        <v>0</v>
      </c>
      <c r="AI1800" s="56">
        <f t="shared" si="556"/>
        <v>0</v>
      </c>
      <c r="AJ1800" s="56">
        <f t="shared" si="557"/>
        <v>0</v>
      </c>
      <c r="AK1800" s="56">
        <f t="shared" si="558"/>
        <v>0</v>
      </c>
      <c r="AL1800" s="56">
        <f t="shared" si="559"/>
        <v>0</v>
      </c>
      <c r="AM1800" s="56">
        <f t="shared" si="560"/>
        <v>0</v>
      </c>
      <c r="AN1800" s="56">
        <f t="shared" si="561"/>
        <v>0</v>
      </c>
      <c r="AO1800" s="56">
        <f t="shared" si="562"/>
        <v>0</v>
      </c>
      <c r="AP1800" s="56">
        <f t="shared" si="563"/>
        <v>0</v>
      </c>
      <c r="AQ1800" s="56">
        <f t="shared" si="564"/>
        <v>0</v>
      </c>
      <c r="AR1800" s="86">
        <f t="shared" si="565"/>
        <v>0</v>
      </c>
    </row>
    <row r="1801" spans="1:44" x14ac:dyDescent="0.25">
      <c r="A1801" s="178"/>
      <c r="B1801" s="55" t="str">
        <f>_xlfn.IFNA(VLOOKUP(A1801,'Ajánlatkérő(k) adatai'!$B$4:$C$205,2,0),"")</f>
        <v/>
      </c>
      <c r="C1801" s="178"/>
      <c r="D1801" s="55" t="str">
        <f>_xlfn.IFNA(VLOOKUP(C1801,'Számlafizető(k) adatai'!$C$4:$D$203,2,0),"")</f>
        <v/>
      </c>
      <c r="E1801" s="55" t="str">
        <f>_xlfn.IFNA(VLOOKUP(C1801,'Számlafizető(k) adatai'!$C$4:$M$203,11,0),"")</f>
        <v/>
      </c>
      <c r="F1801" s="178"/>
      <c r="G1801" s="178"/>
      <c r="H1801" s="178"/>
      <c r="I1801" s="55" t="str">
        <f>IF(F1801="","",VLOOKUP(LEFT(F1801,5),'Technikai cellák'!B:C,2,0))</f>
        <v/>
      </c>
      <c r="J1801" s="55" t="str">
        <f>IF(F1801="","",VLOOKUP(I1801,'Technikai cellák'!$C$1:$D$12,2,0))</f>
        <v/>
      </c>
      <c r="K1801" s="179"/>
      <c r="L1801" s="67" t="str">
        <f t="shared" si="550"/>
        <v/>
      </c>
      <c r="M1801" s="68">
        <f t="shared" si="551"/>
        <v>0</v>
      </c>
      <c r="N1801" s="66">
        <f t="shared" si="552"/>
        <v>0</v>
      </c>
      <c r="O1801" s="152"/>
      <c r="P1801" s="172">
        <f t="shared" si="548"/>
        <v>0</v>
      </c>
      <c r="Q1801" s="69">
        <f t="shared" si="553"/>
        <v>0</v>
      </c>
      <c r="R1801" s="62">
        <f t="shared" si="566"/>
        <v>0</v>
      </c>
      <c r="S1801" s="153"/>
      <c r="T1801" s="118" t="str">
        <f t="shared" si="549"/>
        <v/>
      </c>
      <c r="U1801" s="154"/>
      <c r="V1801" s="154"/>
      <c r="W1801" s="154"/>
      <c r="X1801" s="154"/>
      <c r="Y1801" s="154"/>
      <c r="Z1801" s="154"/>
      <c r="AA1801" s="154"/>
      <c r="AB1801" s="154"/>
      <c r="AC1801" s="154"/>
      <c r="AD1801" s="154"/>
      <c r="AE1801" s="154"/>
      <c r="AF1801" s="154"/>
      <c r="AG1801" s="63">
        <f t="shared" si="554"/>
        <v>0</v>
      </c>
      <c r="AH1801" s="56">
        <f t="shared" si="555"/>
        <v>0</v>
      </c>
      <c r="AI1801" s="56">
        <f t="shared" si="556"/>
        <v>0</v>
      </c>
      <c r="AJ1801" s="56">
        <f t="shared" si="557"/>
        <v>0</v>
      </c>
      <c r="AK1801" s="56">
        <f t="shared" si="558"/>
        <v>0</v>
      </c>
      <c r="AL1801" s="56">
        <f t="shared" si="559"/>
        <v>0</v>
      </c>
      <c r="AM1801" s="56">
        <f t="shared" si="560"/>
        <v>0</v>
      </c>
      <c r="AN1801" s="56">
        <f t="shared" si="561"/>
        <v>0</v>
      </c>
      <c r="AO1801" s="56">
        <f t="shared" si="562"/>
        <v>0</v>
      </c>
      <c r="AP1801" s="56">
        <f t="shared" si="563"/>
        <v>0</v>
      </c>
      <c r="AQ1801" s="56">
        <f t="shared" si="564"/>
        <v>0</v>
      </c>
      <c r="AR1801" s="86">
        <f t="shared" si="565"/>
        <v>0</v>
      </c>
    </row>
    <row r="1802" spans="1:44" x14ac:dyDescent="0.25">
      <c r="A1802" s="178"/>
      <c r="B1802" s="55" t="str">
        <f>_xlfn.IFNA(VLOOKUP(A1802,'Ajánlatkérő(k) adatai'!$B$4:$C$205,2,0),"")</f>
        <v/>
      </c>
      <c r="C1802" s="178"/>
      <c r="D1802" s="55" t="str">
        <f>_xlfn.IFNA(VLOOKUP(C1802,'Számlafizető(k) adatai'!$C$4:$D$203,2,0),"")</f>
        <v/>
      </c>
      <c r="E1802" s="55" t="str">
        <f>_xlfn.IFNA(VLOOKUP(C1802,'Számlafizető(k) adatai'!$C$4:$M$203,11,0),"")</f>
        <v/>
      </c>
      <c r="F1802" s="178"/>
      <c r="G1802" s="178"/>
      <c r="H1802" s="178"/>
      <c r="I1802" s="55" t="str">
        <f>IF(F1802="","",VLOOKUP(LEFT(F1802,5),'Technikai cellák'!B:C,2,0))</f>
        <v/>
      </c>
      <c r="J1802" s="55" t="str">
        <f>IF(F1802="","",VLOOKUP(I1802,'Technikai cellák'!$C$1:$D$12,2,0))</f>
        <v/>
      </c>
      <c r="K1802" s="179"/>
      <c r="L1802" s="67" t="str">
        <f t="shared" si="550"/>
        <v/>
      </c>
      <c r="M1802" s="68">
        <f t="shared" si="551"/>
        <v>0</v>
      </c>
      <c r="N1802" s="66">
        <f t="shared" si="552"/>
        <v>0</v>
      </c>
      <c r="O1802" s="152"/>
      <c r="P1802" s="172">
        <f t="shared" si="548"/>
        <v>0</v>
      </c>
      <c r="Q1802" s="69">
        <f t="shared" si="553"/>
        <v>0</v>
      </c>
      <c r="R1802" s="62">
        <f t="shared" si="566"/>
        <v>0</v>
      </c>
      <c r="S1802" s="153"/>
      <c r="T1802" s="118" t="str">
        <f t="shared" si="549"/>
        <v/>
      </c>
      <c r="U1802" s="154"/>
      <c r="V1802" s="154"/>
      <c r="W1802" s="154"/>
      <c r="X1802" s="154"/>
      <c r="Y1802" s="154"/>
      <c r="Z1802" s="154"/>
      <c r="AA1802" s="154"/>
      <c r="AB1802" s="154"/>
      <c r="AC1802" s="154"/>
      <c r="AD1802" s="154"/>
      <c r="AE1802" s="154"/>
      <c r="AF1802" s="154"/>
      <c r="AG1802" s="63">
        <f t="shared" si="554"/>
        <v>0</v>
      </c>
      <c r="AH1802" s="56">
        <f t="shared" si="555"/>
        <v>0</v>
      </c>
      <c r="AI1802" s="56">
        <f t="shared" si="556"/>
        <v>0</v>
      </c>
      <c r="AJ1802" s="56">
        <f t="shared" si="557"/>
        <v>0</v>
      </c>
      <c r="AK1802" s="56">
        <f t="shared" si="558"/>
        <v>0</v>
      </c>
      <c r="AL1802" s="56">
        <f t="shared" si="559"/>
        <v>0</v>
      </c>
      <c r="AM1802" s="56">
        <f t="shared" si="560"/>
        <v>0</v>
      </c>
      <c r="AN1802" s="56">
        <f t="shared" si="561"/>
        <v>0</v>
      </c>
      <c r="AO1802" s="56">
        <f t="shared" si="562"/>
        <v>0</v>
      </c>
      <c r="AP1802" s="56">
        <f t="shared" si="563"/>
        <v>0</v>
      </c>
      <c r="AQ1802" s="56">
        <f t="shared" si="564"/>
        <v>0</v>
      </c>
      <c r="AR1802" s="86">
        <f t="shared" si="565"/>
        <v>0</v>
      </c>
    </row>
    <row r="1803" spans="1:44" x14ac:dyDescent="0.25">
      <c r="A1803" s="178"/>
      <c r="B1803" s="55" t="str">
        <f>_xlfn.IFNA(VLOOKUP(A1803,'Ajánlatkérő(k) adatai'!$B$4:$C$205,2,0),"")</f>
        <v/>
      </c>
      <c r="C1803" s="178"/>
      <c r="D1803" s="55" t="str">
        <f>_xlfn.IFNA(VLOOKUP(C1803,'Számlafizető(k) adatai'!$C$4:$D$203,2,0),"")</f>
        <v/>
      </c>
      <c r="E1803" s="55" t="str">
        <f>_xlfn.IFNA(VLOOKUP(C1803,'Számlafizető(k) adatai'!$C$4:$M$203,11,0),"")</f>
        <v/>
      </c>
      <c r="F1803" s="178"/>
      <c r="G1803" s="178"/>
      <c r="H1803" s="178"/>
      <c r="I1803" s="55" t="str">
        <f>IF(F1803="","",VLOOKUP(LEFT(F1803,5),'Technikai cellák'!B:C,2,0))</f>
        <v/>
      </c>
      <c r="J1803" s="55" t="str">
        <f>IF(F1803="","",VLOOKUP(I1803,'Technikai cellák'!$C$1:$D$12,2,0))</f>
        <v/>
      </c>
      <c r="K1803" s="179"/>
      <c r="L1803" s="67" t="str">
        <f t="shared" si="550"/>
        <v/>
      </c>
      <c r="M1803" s="68">
        <f t="shared" si="551"/>
        <v>0</v>
      </c>
      <c r="N1803" s="66">
        <f t="shared" si="552"/>
        <v>0</v>
      </c>
      <c r="O1803" s="152"/>
      <c r="P1803" s="172">
        <f t="shared" si="548"/>
        <v>0</v>
      </c>
      <c r="Q1803" s="69">
        <f t="shared" si="553"/>
        <v>0</v>
      </c>
      <c r="R1803" s="62">
        <f t="shared" si="566"/>
        <v>0</v>
      </c>
      <c r="S1803" s="153"/>
      <c r="T1803" s="118" t="str">
        <f t="shared" si="549"/>
        <v/>
      </c>
      <c r="U1803" s="154"/>
      <c r="V1803" s="154"/>
      <c r="W1803" s="154"/>
      <c r="X1803" s="154"/>
      <c r="Y1803" s="154"/>
      <c r="Z1803" s="154"/>
      <c r="AA1803" s="154"/>
      <c r="AB1803" s="154"/>
      <c r="AC1803" s="154"/>
      <c r="AD1803" s="154"/>
      <c r="AE1803" s="154"/>
      <c r="AF1803" s="154"/>
      <c r="AG1803" s="63">
        <f t="shared" si="554"/>
        <v>0</v>
      </c>
      <c r="AH1803" s="56">
        <f t="shared" si="555"/>
        <v>0</v>
      </c>
      <c r="AI1803" s="56">
        <f t="shared" si="556"/>
        <v>0</v>
      </c>
      <c r="AJ1803" s="56">
        <f t="shared" si="557"/>
        <v>0</v>
      </c>
      <c r="AK1803" s="56">
        <f t="shared" si="558"/>
        <v>0</v>
      </c>
      <c r="AL1803" s="56">
        <f t="shared" si="559"/>
        <v>0</v>
      </c>
      <c r="AM1803" s="56">
        <f t="shared" si="560"/>
        <v>0</v>
      </c>
      <c r="AN1803" s="56">
        <f t="shared" si="561"/>
        <v>0</v>
      </c>
      <c r="AO1803" s="56">
        <f t="shared" si="562"/>
        <v>0</v>
      </c>
      <c r="AP1803" s="56">
        <f t="shared" si="563"/>
        <v>0</v>
      </c>
      <c r="AQ1803" s="56">
        <f t="shared" si="564"/>
        <v>0</v>
      </c>
      <c r="AR1803" s="86">
        <f t="shared" si="565"/>
        <v>0</v>
      </c>
    </row>
    <row r="1804" spans="1:44" x14ac:dyDescent="0.25">
      <c r="A1804" s="178"/>
      <c r="B1804" s="55" t="str">
        <f>_xlfn.IFNA(VLOOKUP(A1804,'Ajánlatkérő(k) adatai'!$B$4:$C$205,2,0),"")</f>
        <v/>
      </c>
      <c r="C1804" s="178"/>
      <c r="D1804" s="55" t="str">
        <f>_xlfn.IFNA(VLOOKUP(C1804,'Számlafizető(k) adatai'!$C$4:$D$203,2,0),"")</f>
        <v/>
      </c>
      <c r="E1804" s="55" t="str">
        <f>_xlfn.IFNA(VLOOKUP(C1804,'Számlafizető(k) adatai'!$C$4:$M$203,11,0),"")</f>
        <v/>
      </c>
      <c r="F1804" s="178"/>
      <c r="G1804" s="178"/>
      <c r="H1804" s="178"/>
      <c r="I1804" s="55" t="str">
        <f>IF(F1804="","",VLOOKUP(LEFT(F1804,5),'Technikai cellák'!B:C,2,0))</f>
        <v/>
      </c>
      <c r="J1804" s="55" t="str">
        <f>IF(F1804="","",VLOOKUP(I1804,'Technikai cellák'!$C$1:$D$12,2,0))</f>
        <v/>
      </c>
      <c r="K1804" s="179"/>
      <c r="L1804" s="67" t="str">
        <f t="shared" si="550"/>
        <v/>
      </c>
      <c r="M1804" s="68">
        <f t="shared" si="551"/>
        <v>0</v>
      </c>
      <c r="N1804" s="66">
        <f t="shared" si="552"/>
        <v>0</v>
      </c>
      <c r="O1804" s="152"/>
      <c r="P1804" s="172">
        <f t="shared" si="548"/>
        <v>0</v>
      </c>
      <c r="Q1804" s="69">
        <f t="shared" si="553"/>
        <v>0</v>
      </c>
      <c r="R1804" s="62">
        <f t="shared" si="566"/>
        <v>0</v>
      </c>
      <c r="S1804" s="153"/>
      <c r="T1804" s="118" t="str">
        <f t="shared" si="549"/>
        <v/>
      </c>
      <c r="U1804" s="154"/>
      <c r="V1804" s="154"/>
      <c r="W1804" s="154"/>
      <c r="X1804" s="154"/>
      <c r="Y1804" s="154"/>
      <c r="Z1804" s="154"/>
      <c r="AA1804" s="154"/>
      <c r="AB1804" s="154"/>
      <c r="AC1804" s="154"/>
      <c r="AD1804" s="154"/>
      <c r="AE1804" s="154"/>
      <c r="AF1804" s="154"/>
      <c r="AG1804" s="63">
        <f t="shared" si="554"/>
        <v>0</v>
      </c>
      <c r="AH1804" s="56">
        <f t="shared" si="555"/>
        <v>0</v>
      </c>
      <c r="AI1804" s="56">
        <f t="shared" si="556"/>
        <v>0</v>
      </c>
      <c r="AJ1804" s="56">
        <f t="shared" si="557"/>
        <v>0</v>
      </c>
      <c r="AK1804" s="56">
        <f t="shared" si="558"/>
        <v>0</v>
      </c>
      <c r="AL1804" s="56">
        <f t="shared" si="559"/>
        <v>0</v>
      </c>
      <c r="AM1804" s="56">
        <f t="shared" si="560"/>
        <v>0</v>
      </c>
      <c r="AN1804" s="56">
        <f t="shared" si="561"/>
        <v>0</v>
      </c>
      <c r="AO1804" s="56">
        <f t="shared" si="562"/>
        <v>0</v>
      </c>
      <c r="AP1804" s="56">
        <f t="shared" si="563"/>
        <v>0</v>
      </c>
      <c r="AQ1804" s="56">
        <f t="shared" si="564"/>
        <v>0</v>
      </c>
      <c r="AR1804" s="86">
        <f t="shared" si="565"/>
        <v>0</v>
      </c>
    </row>
    <row r="1805" spans="1:44" x14ac:dyDescent="0.25">
      <c r="A1805" s="178"/>
      <c r="B1805" s="55" t="str">
        <f>_xlfn.IFNA(VLOOKUP(A1805,'Ajánlatkérő(k) adatai'!$B$4:$C$205,2,0),"")</f>
        <v/>
      </c>
      <c r="C1805" s="178"/>
      <c r="D1805" s="55" t="str">
        <f>_xlfn.IFNA(VLOOKUP(C1805,'Számlafizető(k) adatai'!$C$4:$D$203,2,0),"")</f>
        <v/>
      </c>
      <c r="E1805" s="55" t="str">
        <f>_xlfn.IFNA(VLOOKUP(C1805,'Számlafizető(k) adatai'!$C$4:$M$203,11,0),"")</f>
        <v/>
      </c>
      <c r="F1805" s="178"/>
      <c r="G1805" s="178"/>
      <c r="H1805" s="178"/>
      <c r="I1805" s="55" t="str">
        <f>IF(F1805="","",VLOOKUP(LEFT(F1805,5),'Technikai cellák'!B:C,2,0))</f>
        <v/>
      </c>
      <c r="J1805" s="55" t="str">
        <f>IF(F1805="","",VLOOKUP(I1805,'Technikai cellák'!$C$1:$D$12,2,0))</f>
        <v/>
      </c>
      <c r="K1805" s="179"/>
      <c r="L1805" s="67" t="str">
        <f t="shared" si="550"/>
        <v/>
      </c>
      <c r="M1805" s="68">
        <f t="shared" si="551"/>
        <v>0</v>
      </c>
      <c r="N1805" s="66">
        <f t="shared" si="552"/>
        <v>0</v>
      </c>
      <c r="O1805" s="152"/>
      <c r="P1805" s="172">
        <f t="shared" si="548"/>
        <v>0</v>
      </c>
      <c r="Q1805" s="69">
        <f t="shared" si="553"/>
        <v>0</v>
      </c>
      <c r="R1805" s="62">
        <f t="shared" si="566"/>
        <v>0</v>
      </c>
      <c r="S1805" s="153"/>
      <c r="T1805" s="118" t="str">
        <f t="shared" si="549"/>
        <v/>
      </c>
      <c r="U1805" s="154"/>
      <c r="V1805" s="154"/>
      <c r="W1805" s="154"/>
      <c r="X1805" s="154"/>
      <c r="Y1805" s="154"/>
      <c r="Z1805" s="154"/>
      <c r="AA1805" s="154"/>
      <c r="AB1805" s="154"/>
      <c r="AC1805" s="154"/>
      <c r="AD1805" s="154"/>
      <c r="AE1805" s="154"/>
      <c r="AF1805" s="154"/>
      <c r="AG1805" s="63">
        <f t="shared" si="554"/>
        <v>0</v>
      </c>
      <c r="AH1805" s="56">
        <f t="shared" si="555"/>
        <v>0</v>
      </c>
      <c r="AI1805" s="56">
        <f t="shared" si="556"/>
        <v>0</v>
      </c>
      <c r="AJ1805" s="56">
        <f t="shared" si="557"/>
        <v>0</v>
      </c>
      <c r="AK1805" s="56">
        <f t="shared" si="558"/>
        <v>0</v>
      </c>
      <c r="AL1805" s="56">
        <f t="shared" si="559"/>
        <v>0</v>
      </c>
      <c r="AM1805" s="56">
        <f t="shared" si="560"/>
        <v>0</v>
      </c>
      <c r="AN1805" s="56">
        <f t="shared" si="561"/>
        <v>0</v>
      </c>
      <c r="AO1805" s="56">
        <f t="shared" si="562"/>
        <v>0</v>
      </c>
      <c r="AP1805" s="56">
        <f t="shared" si="563"/>
        <v>0</v>
      </c>
      <c r="AQ1805" s="56">
        <f t="shared" si="564"/>
        <v>0</v>
      </c>
      <c r="AR1805" s="86">
        <f t="shared" si="565"/>
        <v>0</v>
      </c>
    </row>
    <row r="1806" spans="1:44" x14ac:dyDescent="0.25">
      <c r="A1806" s="178"/>
      <c r="B1806" s="55" t="str">
        <f>_xlfn.IFNA(VLOOKUP(A1806,'Ajánlatkérő(k) adatai'!$B$4:$C$205,2,0),"")</f>
        <v/>
      </c>
      <c r="C1806" s="178"/>
      <c r="D1806" s="55" t="str">
        <f>_xlfn.IFNA(VLOOKUP(C1806,'Számlafizető(k) adatai'!$C$4:$D$203,2,0),"")</f>
        <v/>
      </c>
      <c r="E1806" s="55" t="str">
        <f>_xlfn.IFNA(VLOOKUP(C1806,'Számlafizető(k) adatai'!$C$4:$M$203,11,0),"")</f>
        <v/>
      </c>
      <c r="F1806" s="178"/>
      <c r="G1806" s="178"/>
      <c r="H1806" s="178"/>
      <c r="I1806" s="55" t="str">
        <f>IF(F1806="","",VLOOKUP(LEFT(F1806,5),'Technikai cellák'!B:C,2,0))</f>
        <v/>
      </c>
      <c r="J1806" s="55" t="str">
        <f>IF(F1806="","",VLOOKUP(I1806,'Technikai cellák'!$C$1:$D$12,2,0))</f>
        <v/>
      </c>
      <c r="K1806" s="179"/>
      <c r="L1806" s="67" t="str">
        <f t="shared" si="550"/>
        <v/>
      </c>
      <c r="M1806" s="68">
        <f t="shared" si="551"/>
        <v>0</v>
      </c>
      <c r="N1806" s="66">
        <f t="shared" si="552"/>
        <v>0</v>
      </c>
      <c r="O1806" s="152"/>
      <c r="P1806" s="172">
        <f t="shared" si="548"/>
        <v>0</v>
      </c>
      <c r="Q1806" s="69">
        <f t="shared" si="553"/>
        <v>0</v>
      </c>
      <c r="R1806" s="62">
        <f t="shared" si="566"/>
        <v>0</v>
      </c>
      <c r="S1806" s="153"/>
      <c r="T1806" s="118" t="str">
        <f t="shared" si="549"/>
        <v/>
      </c>
      <c r="U1806" s="154"/>
      <c r="V1806" s="154"/>
      <c r="W1806" s="154"/>
      <c r="X1806" s="154"/>
      <c r="Y1806" s="154"/>
      <c r="Z1806" s="154"/>
      <c r="AA1806" s="154"/>
      <c r="AB1806" s="154"/>
      <c r="AC1806" s="154"/>
      <c r="AD1806" s="154"/>
      <c r="AE1806" s="154"/>
      <c r="AF1806" s="154"/>
      <c r="AG1806" s="63">
        <f t="shared" si="554"/>
        <v>0</v>
      </c>
      <c r="AH1806" s="56">
        <f t="shared" si="555"/>
        <v>0</v>
      </c>
      <c r="AI1806" s="56">
        <f t="shared" si="556"/>
        <v>0</v>
      </c>
      <c r="AJ1806" s="56">
        <f t="shared" si="557"/>
        <v>0</v>
      </c>
      <c r="AK1806" s="56">
        <f t="shared" si="558"/>
        <v>0</v>
      </c>
      <c r="AL1806" s="56">
        <f t="shared" si="559"/>
        <v>0</v>
      </c>
      <c r="AM1806" s="56">
        <f t="shared" si="560"/>
        <v>0</v>
      </c>
      <c r="AN1806" s="56">
        <f t="shared" si="561"/>
        <v>0</v>
      </c>
      <c r="AO1806" s="56">
        <f t="shared" si="562"/>
        <v>0</v>
      </c>
      <c r="AP1806" s="56">
        <f t="shared" si="563"/>
        <v>0</v>
      </c>
      <c r="AQ1806" s="56">
        <f t="shared" si="564"/>
        <v>0</v>
      </c>
      <c r="AR1806" s="86">
        <f t="shared" si="565"/>
        <v>0</v>
      </c>
    </row>
    <row r="1807" spans="1:44" x14ac:dyDescent="0.25">
      <c r="A1807" s="178"/>
      <c r="B1807" s="55" t="str">
        <f>_xlfn.IFNA(VLOOKUP(A1807,'Ajánlatkérő(k) adatai'!$B$4:$C$205,2,0),"")</f>
        <v/>
      </c>
      <c r="C1807" s="178"/>
      <c r="D1807" s="55" t="str">
        <f>_xlfn.IFNA(VLOOKUP(C1807,'Számlafizető(k) adatai'!$C$4:$D$203,2,0),"")</f>
        <v/>
      </c>
      <c r="E1807" s="55" t="str">
        <f>_xlfn.IFNA(VLOOKUP(C1807,'Számlafizető(k) adatai'!$C$4:$M$203,11,0),"")</f>
        <v/>
      </c>
      <c r="F1807" s="178"/>
      <c r="G1807" s="178"/>
      <c r="H1807" s="178"/>
      <c r="I1807" s="55" t="str">
        <f>IF(F1807="","",VLOOKUP(LEFT(F1807,5),'Technikai cellák'!B:C,2,0))</f>
        <v/>
      </c>
      <c r="J1807" s="55" t="str">
        <f>IF(F1807="","",VLOOKUP(I1807,'Technikai cellák'!$C$1:$D$12,2,0))</f>
        <v/>
      </c>
      <c r="K1807" s="179"/>
      <c r="L1807" s="67" t="str">
        <f t="shared" si="550"/>
        <v/>
      </c>
      <c r="M1807" s="68">
        <f t="shared" si="551"/>
        <v>0</v>
      </c>
      <c r="N1807" s="66">
        <f t="shared" si="552"/>
        <v>0</v>
      </c>
      <c r="O1807" s="152"/>
      <c r="P1807" s="172">
        <f t="shared" si="548"/>
        <v>0</v>
      </c>
      <c r="Q1807" s="69">
        <f t="shared" si="553"/>
        <v>0</v>
      </c>
      <c r="R1807" s="62">
        <f t="shared" si="566"/>
        <v>0</v>
      </c>
      <c r="S1807" s="153"/>
      <c r="T1807" s="118" t="str">
        <f t="shared" si="549"/>
        <v/>
      </c>
      <c r="U1807" s="154"/>
      <c r="V1807" s="154"/>
      <c r="W1807" s="154"/>
      <c r="X1807" s="154"/>
      <c r="Y1807" s="154"/>
      <c r="Z1807" s="154"/>
      <c r="AA1807" s="154"/>
      <c r="AB1807" s="154"/>
      <c r="AC1807" s="154"/>
      <c r="AD1807" s="154"/>
      <c r="AE1807" s="154"/>
      <c r="AF1807" s="154"/>
      <c r="AG1807" s="63">
        <f t="shared" si="554"/>
        <v>0</v>
      </c>
      <c r="AH1807" s="56">
        <f t="shared" si="555"/>
        <v>0</v>
      </c>
      <c r="AI1807" s="56">
        <f t="shared" si="556"/>
        <v>0</v>
      </c>
      <c r="AJ1807" s="56">
        <f t="shared" si="557"/>
        <v>0</v>
      </c>
      <c r="AK1807" s="56">
        <f t="shared" si="558"/>
        <v>0</v>
      </c>
      <c r="AL1807" s="56">
        <f t="shared" si="559"/>
        <v>0</v>
      </c>
      <c r="AM1807" s="56">
        <f t="shared" si="560"/>
        <v>0</v>
      </c>
      <c r="AN1807" s="56">
        <f t="shared" si="561"/>
        <v>0</v>
      </c>
      <c r="AO1807" s="56">
        <f t="shared" si="562"/>
        <v>0</v>
      </c>
      <c r="AP1807" s="56">
        <f t="shared" si="563"/>
        <v>0</v>
      </c>
      <c r="AQ1807" s="56">
        <f t="shared" si="564"/>
        <v>0</v>
      </c>
      <c r="AR1807" s="86">
        <f t="shared" si="565"/>
        <v>0</v>
      </c>
    </row>
    <row r="1808" spans="1:44" x14ac:dyDescent="0.25">
      <c r="A1808" s="178"/>
      <c r="B1808" s="55" t="str">
        <f>_xlfn.IFNA(VLOOKUP(A1808,'Ajánlatkérő(k) adatai'!$B$4:$C$205,2,0),"")</f>
        <v/>
      </c>
      <c r="C1808" s="178"/>
      <c r="D1808" s="55" t="str">
        <f>_xlfn.IFNA(VLOOKUP(C1808,'Számlafizető(k) adatai'!$C$4:$D$203,2,0),"")</f>
        <v/>
      </c>
      <c r="E1808" s="55" t="str">
        <f>_xlfn.IFNA(VLOOKUP(C1808,'Számlafizető(k) adatai'!$C$4:$M$203,11,0),"")</f>
        <v/>
      </c>
      <c r="F1808" s="178"/>
      <c r="G1808" s="178"/>
      <c r="H1808" s="178"/>
      <c r="I1808" s="55" t="str">
        <f>IF(F1808="","",VLOOKUP(LEFT(F1808,5),'Technikai cellák'!B:C,2,0))</f>
        <v/>
      </c>
      <c r="J1808" s="55" t="str">
        <f>IF(F1808="","",VLOOKUP(I1808,'Technikai cellák'!$C$1:$D$12,2,0))</f>
        <v/>
      </c>
      <c r="K1808" s="179"/>
      <c r="L1808" s="67" t="str">
        <f t="shared" si="550"/>
        <v/>
      </c>
      <c r="M1808" s="68">
        <f t="shared" si="551"/>
        <v>0</v>
      </c>
      <c r="N1808" s="66">
        <f t="shared" si="552"/>
        <v>0</v>
      </c>
      <c r="O1808" s="152"/>
      <c r="P1808" s="172">
        <f t="shared" ref="P1808:P1871" si="567">ROUND((IF(K1808&lt;100,0,K1808*$C$7)/$C$8),0)</f>
        <v>0</v>
      </c>
      <c r="Q1808" s="69">
        <f t="shared" si="553"/>
        <v>0</v>
      </c>
      <c r="R1808" s="62">
        <f t="shared" si="566"/>
        <v>0</v>
      </c>
      <c r="S1808" s="153"/>
      <c r="T1808" s="118" t="str">
        <f t="shared" si="549"/>
        <v/>
      </c>
      <c r="U1808" s="154"/>
      <c r="V1808" s="154"/>
      <c r="W1808" s="154"/>
      <c r="X1808" s="154"/>
      <c r="Y1808" s="154"/>
      <c r="Z1808" s="154"/>
      <c r="AA1808" s="154"/>
      <c r="AB1808" s="154"/>
      <c r="AC1808" s="154"/>
      <c r="AD1808" s="154"/>
      <c r="AE1808" s="154"/>
      <c r="AF1808" s="154"/>
      <c r="AG1808" s="63">
        <f t="shared" si="554"/>
        <v>0</v>
      </c>
      <c r="AH1808" s="56">
        <f t="shared" si="555"/>
        <v>0</v>
      </c>
      <c r="AI1808" s="56">
        <f t="shared" si="556"/>
        <v>0</v>
      </c>
      <c r="AJ1808" s="56">
        <f t="shared" si="557"/>
        <v>0</v>
      </c>
      <c r="AK1808" s="56">
        <f t="shared" si="558"/>
        <v>0</v>
      </c>
      <c r="AL1808" s="56">
        <f t="shared" si="559"/>
        <v>0</v>
      </c>
      <c r="AM1808" s="56">
        <f t="shared" si="560"/>
        <v>0</v>
      </c>
      <c r="AN1808" s="56">
        <f t="shared" si="561"/>
        <v>0</v>
      </c>
      <c r="AO1808" s="56">
        <f t="shared" si="562"/>
        <v>0</v>
      </c>
      <c r="AP1808" s="56">
        <f t="shared" si="563"/>
        <v>0</v>
      </c>
      <c r="AQ1808" s="56">
        <f t="shared" si="564"/>
        <v>0</v>
      </c>
      <c r="AR1808" s="86">
        <f t="shared" si="565"/>
        <v>0</v>
      </c>
    </row>
    <row r="1809" spans="1:44" x14ac:dyDescent="0.25">
      <c r="A1809" s="178"/>
      <c r="B1809" s="55" t="str">
        <f>_xlfn.IFNA(VLOOKUP(A1809,'Ajánlatkérő(k) adatai'!$B$4:$C$205,2,0),"")</f>
        <v/>
      </c>
      <c r="C1809" s="178"/>
      <c r="D1809" s="55" t="str">
        <f>_xlfn.IFNA(VLOOKUP(C1809,'Számlafizető(k) adatai'!$C$4:$D$203,2,0),"")</f>
        <v/>
      </c>
      <c r="E1809" s="55" t="str">
        <f>_xlfn.IFNA(VLOOKUP(C1809,'Számlafizető(k) adatai'!$C$4:$M$203,11,0),"")</f>
        <v/>
      </c>
      <c r="F1809" s="178"/>
      <c r="G1809" s="178"/>
      <c r="H1809" s="178"/>
      <c r="I1809" s="55" t="str">
        <f>IF(F1809="","",VLOOKUP(LEFT(F1809,5),'Technikai cellák'!B:C,2,0))</f>
        <v/>
      </c>
      <c r="J1809" s="55" t="str">
        <f>IF(F1809="","",VLOOKUP(I1809,'Technikai cellák'!$C$1:$D$12,2,0))</f>
        <v/>
      </c>
      <c r="K1809" s="179"/>
      <c r="L1809" s="67" t="str">
        <f t="shared" si="550"/>
        <v/>
      </c>
      <c r="M1809" s="68">
        <f t="shared" si="551"/>
        <v>0</v>
      </c>
      <c r="N1809" s="66">
        <f t="shared" si="552"/>
        <v>0</v>
      </c>
      <c r="O1809" s="152"/>
      <c r="P1809" s="172">
        <f t="shared" si="567"/>
        <v>0</v>
      </c>
      <c r="Q1809" s="69">
        <f t="shared" si="553"/>
        <v>0</v>
      </c>
      <c r="R1809" s="62">
        <f t="shared" si="566"/>
        <v>0</v>
      </c>
      <c r="S1809" s="153"/>
      <c r="T1809" s="118" t="str">
        <f t="shared" si="549"/>
        <v/>
      </c>
      <c r="U1809" s="154"/>
      <c r="V1809" s="154"/>
      <c r="W1809" s="154"/>
      <c r="X1809" s="154"/>
      <c r="Y1809" s="154"/>
      <c r="Z1809" s="154"/>
      <c r="AA1809" s="154"/>
      <c r="AB1809" s="154"/>
      <c r="AC1809" s="154"/>
      <c r="AD1809" s="154"/>
      <c r="AE1809" s="154"/>
      <c r="AF1809" s="154"/>
      <c r="AG1809" s="63">
        <f t="shared" si="554"/>
        <v>0</v>
      </c>
      <c r="AH1809" s="56">
        <f t="shared" si="555"/>
        <v>0</v>
      </c>
      <c r="AI1809" s="56">
        <f t="shared" si="556"/>
        <v>0</v>
      </c>
      <c r="AJ1809" s="56">
        <f t="shared" si="557"/>
        <v>0</v>
      </c>
      <c r="AK1809" s="56">
        <f t="shared" si="558"/>
        <v>0</v>
      </c>
      <c r="AL1809" s="56">
        <f t="shared" si="559"/>
        <v>0</v>
      </c>
      <c r="AM1809" s="56">
        <f t="shared" si="560"/>
        <v>0</v>
      </c>
      <c r="AN1809" s="56">
        <f t="shared" si="561"/>
        <v>0</v>
      </c>
      <c r="AO1809" s="56">
        <f t="shared" si="562"/>
        <v>0</v>
      </c>
      <c r="AP1809" s="56">
        <f t="shared" si="563"/>
        <v>0</v>
      </c>
      <c r="AQ1809" s="56">
        <f t="shared" si="564"/>
        <v>0</v>
      </c>
      <c r="AR1809" s="86">
        <f t="shared" si="565"/>
        <v>0</v>
      </c>
    </row>
    <row r="1810" spans="1:44" x14ac:dyDescent="0.25">
      <c r="A1810" s="178"/>
      <c r="B1810" s="55" t="str">
        <f>_xlfn.IFNA(VLOOKUP(A1810,'Ajánlatkérő(k) adatai'!$B$4:$C$205,2,0),"")</f>
        <v/>
      </c>
      <c r="C1810" s="178"/>
      <c r="D1810" s="55" t="str">
        <f>_xlfn.IFNA(VLOOKUP(C1810,'Számlafizető(k) adatai'!$C$4:$D$203,2,0),"")</f>
        <v/>
      </c>
      <c r="E1810" s="55" t="str">
        <f>_xlfn.IFNA(VLOOKUP(C1810,'Számlafizető(k) adatai'!$C$4:$M$203,11,0),"")</f>
        <v/>
      </c>
      <c r="F1810" s="178"/>
      <c r="G1810" s="178"/>
      <c r="H1810" s="178"/>
      <c r="I1810" s="55" t="str">
        <f>IF(F1810="","",VLOOKUP(LEFT(F1810,5),'Technikai cellák'!B:C,2,0))</f>
        <v/>
      </c>
      <c r="J1810" s="55" t="str">
        <f>IF(F1810="","",VLOOKUP(I1810,'Technikai cellák'!$C$1:$D$12,2,0))</f>
        <v/>
      </c>
      <c r="K1810" s="179"/>
      <c r="L1810" s="67" t="str">
        <f t="shared" si="550"/>
        <v/>
      </c>
      <c r="M1810" s="68">
        <f t="shared" si="551"/>
        <v>0</v>
      </c>
      <c r="N1810" s="66">
        <f t="shared" si="552"/>
        <v>0</v>
      </c>
      <c r="O1810" s="152"/>
      <c r="P1810" s="172">
        <f t="shared" si="567"/>
        <v>0</v>
      </c>
      <c r="Q1810" s="69">
        <f t="shared" si="553"/>
        <v>0</v>
      </c>
      <c r="R1810" s="62">
        <f t="shared" si="566"/>
        <v>0</v>
      </c>
      <c r="S1810" s="153"/>
      <c r="T1810" s="118" t="str">
        <f t="shared" ref="T1810:T1812" si="568">IF(S1810="","",IF((DAYS360(S1810,$C$4,TRUE))/30&lt;0,"",(DAYS360(S1810,$C$4,))/30))</f>
        <v/>
      </c>
      <c r="U1810" s="154"/>
      <c r="V1810" s="154"/>
      <c r="W1810" s="154"/>
      <c r="X1810" s="154"/>
      <c r="Y1810" s="154"/>
      <c r="Z1810" s="154"/>
      <c r="AA1810" s="154"/>
      <c r="AB1810" s="154"/>
      <c r="AC1810" s="154"/>
      <c r="AD1810" s="154"/>
      <c r="AE1810" s="154"/>
      <c r="AF1810" s="154"/>
      <c r="AG1810" s="63">
        <f t="shared" si="554"/>
        <v>0</v>
      </c>
      <c r="AH1810" s="56">
        <f t="shared" si="555"/>
        <v>0</v>
      </c>
      <c r="AI1810" s="56">
        <f t="shared" si="556"/>
        <v>0</v>
      </c>
      <c r="AJ1810" s="56">
        <f t="shared" si="557"/>
        <v>0</v>
      </c>
      <c r="AK1810" s="56">
        <f t="shared" si="558"/>
        <v>0</v>
      </c>
      <c r="AL1810" s="56">
        <f t="shared" si="559"/>
        <v>0</v>
      </c>
      <c r="AM1810" s="56">
        <f t="shared" si="560"/>
        <v>0</v>
      </c>
      <c r="AN1810" s="56">
        <f t="shared" si="561"/>
        <v>0</v>
      </c>
      <c r="AO1810" s="56">
        <f t="shared" si="562"/>
        <v>0</v>
      </c>
      <c r="AP1810" s="56">
        <f t="shared" si="563"/>
        <v>0</v>
      </c>
      <c r="AQ1810" s="56">
        <f t="shared" si="564"/>
        <v>0</v>
      </c>
      <c r="AR1810" s="86">
        <f t="shared" si="565"/>
        <v>0</v>
      </c>
    </row>
    <row r="1811" spans="1:44" x14ac:dyDescent="0.25">
      <c r="A1811" s="178"/>
      <c r="B1811" s="55" t="str">
        <f>_xlfn.IFNA(VLOOKUP(A1811,'Ajánlatkérő(k) adatai'!$B$4:$C$205,2,0),"")</f>
        <v/>
      </c>
      <c r="C1811" s="178"/>
      <c r="D1811" s="55" t="str">
        <f>_xlfn.IFNA(VLOOKUP(C1811,'Számlafizető(k) adatai'!$C$4:$D$203,2,0),"")</f>
        <v/>
      </c>
      <c r="E1811" s="55" t="str">
        <f>_xlfn.IFNA(VLOOKUP(C1811,'Számlafizető(k) adatai'!$C$4:$M$203,11,0),"")</f>
        <v/>
      </c>
      <c r="F1811" s="178"/>
      <c r="G1811" s="178"/>
      <c r="H1811" s="178"/>
      <c r="I1811" s="55" t="str">
        <f>IF(F1811="","",VLOOKUP(LEFT(F1811,5),'Technikai cellák'!B:C,2,0))</f>
        <v/>
      </c>
      <c r="J1811" s="55" t="str">
        <f>IF(F1811="","",VLOOKUP(I1811,'Technikai cellák'!$C$1:$D$12,2,0))</f>
        <v/>
      </c>
      <c r="K1811" s="179"/>
      <c r="L1811" s="67" t="str">
        <f t="shared" si="550"/>
        <v/>
      </c>
      <c r="M1811" s="68">
        <f t="shared" si="551"/>
        <v>0</v>
      </c>
      <c r="N1811" s="66">
        <f t="shared" si="552"/>
        <v>0</v>
      </c>
      <c r="O1811" s="152"/>
      <c r="P1811" s="172">
        <f t="shared" si="567"/>
        <v>0</v>
      </c>
      <c r="Q1811" s="69">
        <f t="shared" si="553"/>
        <v>0</v>
      </c>
      <c r="R1811" s="62">
        <f t="shared" si="566"/>
        <v>0</v>
      </c>
      <c r="S1811" s="153"/>
      <c r="T1811" s="118" t="str">
        <f t="shared" si="568"/>
        <v/>
      </c>
      <c r="U1811" s="154"/>
      <c r="V1811" s="154"/>
      <c r="W1811" s="154"/>
      <c r="X1811" s="154"/>
      <c r="Y1811" s="154"/>
      <c r="Z1811" s="154"/>
      <c r="AA1811" s="154"/>
      <c r="AB1811" s="154"/>
      <c r="AC1811" s="154"/>
      <c r="AD1811" s="154"/>
      <c r="AE1811" s="154"/>
      <c r="AF1811" s="154"/>
      <c r="AG1811" s="63">
        <f t="shared" si="554"/>
        <v>0</v>
      </c>
      <c r="AH1811" s="56">
        <f t="shared" si="555"/>
        <v>0</v>
      </c>
      <c r="AI1811" s="56">
        <f t="shared" si="556"/>
        <v>0</v>
      </c>
      <c r="AJ1811" s="56">
        <f t="shared" si="557"/>
        <v>0</v>
      </c>
      <c r="AK1811" s="56">
        <f t="shared" si="558"/>
        <v>0</v>
      </c>
      <c r="AL1811" s="56">
        <f t="shared" si="559"/>
        <v>0</v>
      </c>
      <c r="AM1811" s="56">
        <f t="shared" si="560"/>
        <v>0</v>
      </c>
      <c r="AN1811" s="56">
        <f t="shared" si="561"/>
        <v>0</v>
      </c>
      <c r="AO1811" s="56">
        <f t="shared" si="562"/>
        <v>0</v>
      </c>
      <c r="AP1811" s="56">
        <f t="shared" si="563"/>
        <v>0</v>
      </c>
      <c r="AQ1811" s="56">
        <f t="shared" si="564"/>
        <v>0</v>
      </c>
      <c r="AR1811" s="86">
        <f t="shared" si="565"/>
        <v>0</v>
      </c>
    </row>
    <row r="1812" spans="1:44" x14ac:dyDescent="0.25">
      <c r="A1812" s="178"/>
      <c r="B1812" s="55" t="str">
        <f>_xlfn.IFNA(VLOOKUP(A1812,'Ajánlatkérő(k) adatai'!$B$4:$C$205,2,0),"")</f>
        <v/>
      </c>
      <c r="C1812" s="178"/>
      <c r="D1812" s="55" t="str">
        <f>_xlfn.IFNA(VLOOKUP(C1812,'Számlafizető(k) adatai'!$C$4:$D$203,2,0),"")</f>
        <v/>
      </c>
      <c r="E1812" s="55" t="str">
        <f>_xlfn.IFNA(VLOOKUP(C1812,'Számlafizető(k) adatai'!$C$4:$M$203,11,0),"")</f>
        <v/>
      </c>
      <c r="F1812" s="178"/>
      <c r="G1812" s="178"/>
      <c r="H1812" s="178"/>
      <c r="I1812" s="55" t="str">
        <f>IF(F1812="","",VLOOKUP(LEFT(F1812,5),'Technikai cellák'!B:C,2,0))</f>
        <v/>
      </c>
      <c r="J1812" s="55" t="str">
        <f>IF(F1812="","",VLOOKUP(I1812,'Technikai cellák'!$C$1:$D$12,2,0))</f>
        <v/>
      </c>
      <c r="K1812" s="179"/>
      <c r="L1812" s="67" t="str">
        <f t="shared" si="550"/>
        <v/>
      </c>
      <c r="M1812" s="68">
        <f t="shared" si="551"/>
        <v>0</v>
      </c>
      <c r="N1812" s="66">
        <f t="shared" si="552"/>
        <v>0</v>
      </c>
      <c r="O1812" s="152"/>
      <c r="P1812" s="172">
        <f t="shared" si="567"/>
        <v>0</v>
      </c>
      <c r="Q1812" s="69">
        <f t="shared" si="553"/>
        <v>0</v>
      </c>
      <c r="R1812" s="62">
        <f t="shared" si="566"/>
        <v>0</v>
      </c>
      <c r="S1812" s="153"/>
      <c r="T1812" s="118" t="str">
        <f t="shared" si="568"/>
        <v/>
      </c>
      <c r="U1812" s="154"/>
      <c r="V1812" s="154"/>
      <c r="W1812" s="154"/>
      <c r="X1812" s="154"/>
      <c r="Y1812" s="154"/>
      <c r="Z1812" s="154"/>
      <c r="AA1812" s="154"/>
      <c r="AB1812" s="154"/>
      <c r="AC1812" s="154"/>
      <c r="AD1812" s="154"/>
      <c r="AE1812" s="154"/>
      <c r="AF1812" s="154"/>
      <c r="AG1812" s="63">
        <f t="shared" si="554"/>
        <v>0</v>
      </c>
      <c r="AH1812" s="56">
        <f t="shared" si="555"/>
        <v>0</v>
      </c>
      <c r="AI1812" s="56">
        <f t="shared" si="556"/>
        <v>0</v>
      </c>
      <c r="AJ1812" s="56">
        <f t="shared" si="557"/>
        <v>0</v>
      </c>
      <c r="AK1812" s="56">
        <f t="shared" si="558"/>
        <v>0</v>
      </c>
      <c r="AL1812" s="56">
        <f t="shared" si="559"/>
        <v>0</v>
      </c>
      <c r="AM1812" s="56">
        <f t="shared" si="560"/>
        <v>0</v>
      </c>
      <c r="AN1812" s="56">
        <f t="shared" si="561"/>
        <v>0</v>
      </c>
      <c r="AO1812" s="56">
        <f t="shared" si="562"/>
        <v>0</v>
      </c>
      <c r="AP1812" s="56">
        <f t="shared" si="563"/>
        <v>0</v>
      </c>
      <c r="AQ1812" s="56">
        <f t="shared" si="564"/>
        <v>0</v>
      </c>
      <c r="AR1812" s="86">
        <f t="shared" si="565"/>
        <v>0</v>
      </c>
    </row>
    <row r="1813" spans="1:44" x14ac:dyDescent="0.25">
      <c r="A1813" s="178"/>
      <c r="B1813" s="55" t="str">
        <f>_xlfn.IFNA(VLOOKUP(A1813,'Ajánlatkérő(k) adatai'!$B$4:$C$205,2,0),"")</f>
        <v/>
      </c>
      <c r="C1813" s="178"/>
      <c r="D1813" s="55" t="str">
        <f>_xlfn.IFNA(VLOOKUP(C1813,'Számlafizető(k) adatai'!$C$4:$D$203,2,0),"")</f>
        <v/>
      </c>
      <c r="E1813" s="55" t="str">
        <f>_xlfn.IFNA(VLOOKUP(C1813,'Számlafizető(k) adatai'!$C$4:$M$203,11,0),"")</f>
        <v/>
      </c>
      <c r="F1813" s="178"/>
      <c r="G1813" s="178"/>
      <c r="H1813" s="178"/>
      <c r="I1813" s="55" t="str">
        <f>IF(F1813="","",VLOOKUP(LEFT(F1813,5),'Technikai cellák'!B:C,2,0))</f>
        <v/>
      </c>
      <c r="J1813" s="55" t="str">
        <f>IF(F1813="","",VLOOKUP(I1813,'Technikai cellák'!$C$1:$D$12,2,0))</f>
        <v/>
      </c>
      <c r="K1813" s="179"/>
      <c r="L1813" s="67" t="str">
        <f t="shared" ref="L1813:L1876" si="569">IF(K1813="","",IF(K1813&lt;20,"20 alatti",IF(K1813&lt;100,"20-99",IF(K1813&lt;500,"100-500","500-"))))</f>
        <v/>
      </c>
      <c r="M1813" s="68">
        <f t="shared" ref="M1813:M1876" si="570">ROUND(IF(L1813="20 alatti",K1813*1,0),0)</f>
        <v>0</v>
      </c>
      <c r="N1813" s="66">
        <f t="shared" ref="N1813:N1876" si="571">ROUND(IF(L1813="20-99",K1813*10.5,0),0)</f>
        <v>0</v>
      </c>
      <c r="O1813" s="152"/>
      <c r="P1813" s="172">
        <f t="shared" si="567"/>
        <v>0</v>
      </c>
      <c r="Q1813" s="69">
        <f t="shared" ref="Q1813:Q1876" si="572">ROUND(R1813*$F$10,0)</f>
        <v>0</v>
      </c>
      <c r="R1813" s="62">
        <f t="shared" ref="R1813:R1876" si="573">SUM(AG1813:AR1813)</f>
        <v>0</v>
      </c>
      <c r="S1813" s="153"/>
      <c r="T1813" s="118" t="str">
        <f t="shared" ref="T1813:T1876" si="574">IF(S1813="","",IF((DAYS360(S1813,$C$4,TRUE))/30&lt;0,"",(DAYS360(S1813,$C$4,))/30))</f>
        <v/>
      </c>
      <c r="U1813" s="154"/>
      <c r="V1813" s="154"/>
      <c r="W1813" s="154"/>
      <c r="X1813" s="154"/>
      <c r="Y1813" s="154"/>
      <c r="Z1813" s="154"/>
      <c r="AA1813" s="154"/>
      <c r="AB1813" s="154"/>
      <c r="AC1813" s="154"/>
      <c r="AD1813" s="154"/>
      <c r="AE1813" s="154"/>
      <c r="AF1813" s="154"/>
      <c r="AG1813" s="63">
        <f t="shared" ref="AG1813:AG1876" si="575">ROUND((U1813*$C$7)/$C$8,0)</f>
        <v>0</v>
      </c>
      <c r="AH1813" s="56">
        <f t="shared" ref="AH1813:AH1876" si="576">ROUND((V1813*$C$7)/$C$8,0)</f>
        <v>0</v>
      </c>
      <c r="AI1813" s="56">
        <f t="shared" ref="AI1813:AI1876" si="577">ROUND((W1813*$C$7)/$C$8,0)</f>
        <v>0</v>
      </c>
      <c r="AJ1813" s="56">
        <f t="shared" ref="AJ1813:AJ1876" si="578">ROUND((X1813*$C$7)/$C$8,0)</f>
        <v>0</v>
      </c>
      <c r="AK1813" s="56">
        <f t="shared" ref="AK1813:AK1876" si="579">ROUND((Y1813*$C$7)/$C$8,0)</f>
        <v>0</v>
      </c>
      <c r="AL1813" s="56">
        <f t="shared" ref="AL1813:AL1876" si="580">ROUND((Z1813*$C$7)/$C$8,0)</f>
        <v>0</v>
      </c>
      <c r="AM1813" s="56">
        <f t="shared" ref="AM1813:AM1876" si="581">ROUND((AA1813*$C$7)/$C$8,0)</f>
        <v>0</v>
      </c>
      <c r="AN1813" s="56">
        <f t="shared" ref="AN1813:AN1876" si="582">ROUND((AB1813*$C$7)/$C$8,0)</f>
        <v>0</v>
      </c>
      <c r="AO1813" s="56">
        <f t="shared" ref="AO1813:AO1876" si="583">ROUND((AC1813*$C$7)/$C$8,0)</f>
        <v>0</v>
      </c>
      <c r="AP1813" s="56">
        <f t="shared" ref="AP1813:AP1876" si="584">ROUND((AD1813*$C$7)/$C$8,0)</f>
        <v>0</v>
      </c>
      <c r="AQ1813" s="56">
        <f t="shared" ref="AQ1813:AQ1876" si="585">ROUND((AE1813*$C$7)/$C$8,0)</f>
        <v>0</v>
      </c>
      <c r="AR1813" s="86">
        <f t="shared" ref="AR1813:AR1876" si="586">ROUND((AF1813*$C$7)/$C$8,0)</f>
        <v>0</v>
      </c>
    </row>
    <row r="1814" spans="1:44" x14ac:dyDescent="0.25">
      <c r="A1814" s="178"/>
      <c r="B1814" s="55" t="str">
        <f>_xlfn.IFNA(VLOOKUP(A1814,'Ajánlatkérő(k) adatai'!$B$4:$C$205,2,0),"")</f>
        <v/>
      </c>
      <c r="C1814" s="178"/>
      <c r="D1814" s="55" t="str">
        <f>_xlfn.IFNA(VLOOKUP(C1814,'Számlafizető(k) adatai'!$C$4:$D$203,2,0),"")</f>
        <v/>
      </c>
      <c r="E1814" s="55" t="str">
        <f>_xlfn.IFNA(VLOOKUP(C1814,'Számlafizető(k) adatai'!$C$4:$M$203,11,0),"")</f>
        <v/>
      </c>
      <c r="F1814" s="178"/>
      <c r="G1814" s="178"/>
      <c r="H1814" s="178"/>
      <c r="I1814" s="55" t="str">
        <f>IF(F1814="","",VLOOKUP(LEFT(F1814,5),'Technikai cellák'!B:C,2,0))</f>
        <v/>
      </c>
      <c r="J1814" s="55" t="str">
        <f>IF(F1814="","",VLOOKUP(I1814,'Technikai cellák'!$C$1:$D$12,2,0))</f>
        <v/>
      </c>
      <c r="K1814" s="179"/>
      <c r="L1814" s="67" t="str">
        <f t="shared" si="569"/>
        <v/>
      </c>
      <c r="M1814" s="68">
        <f t="shared" si="570"/>
        <v>0</v>
      </c>
      <c r="N1814" s="66">
        <f t="shared" si="571"/>
        <v>0</v>
      </c>
      <c r="O1814" s="152"/>
      <c r="P1814" s="172">
        <f t="shared" si="567"/>
        <v>0</v>
      </c>
      <c r="Q1814" s="69">
        <f t="shared" si="572"/>
        <v>0</v>
      </c>
      <c r="R1814" s="62">
        <f t="shared" si="573"/>
        <v>0</v>
      </c>
      <c r="S1814" s="153"/>
      <c r="T1814" s="118" t="str">
        <f t="shared" si="574"/>
        <v/>
      </c>
      <c r="U1814" s="154"/>
      <c r="V1814" s="154"/>
      <c r="W1814" s="154"/>
      <c r="X1814" s="154"/>
      <c r="Y1814" s="154"/>
      <c r="Z1814" s="154"/>
      <c r="AA1814" s="154"/>
      <c r="AB1814" s="154"/>
      <c r="AC1814" s="154"/>
      <c r="AD1814" s="154"/>
      <c r="AE1814" s="154"/>
      <c r="AF1814" s="154"/>
      <c r="AG1814" s="63">
        <f t="shared" si="575"/>
        <v>0</v>
      </c>
      <c r="AH1814" s="56">
        <f t="shared" si="576"/>
        <v>0</v>
      </c>
      <c r="AI1814" s="56">
        <f t="shared" si="577"/>
        <v>0</v>
      </c>
      <c r="AJ1814" s="56">
        <f t="shared" si="578"/>
        <v>0</v>
      </c>
      <c r="AK1814" s="56">
        <f t="shared" si="579"/>
        <v>0</v>
      </c>
      <c r="AL1814" s="56">
        <f t="shared" si="580"/>
        <v>0</v>
      </c>
      <c r="AM1814" s="56">
        <f t="shared" si="581"/>
        <v>0</v>
      </c>
      <c r="AN1814" s="56">
        <f t="shared" si="582"/>
        <v>0</v>
      </c>
      <c r="AO1814" s="56">
        <f t="shared" si="583"/>
        <v>0</v>
      </c>
      <c r="AP1814" s="56">
        <f t="shared" si="584"/>
        <v>0</v>
      </c>
      <c r="AQ1814" s="56">
        <f t="shared" si="585"/>
        <v>0</v>
      </c>
      <c r="AR1814" s="86">
        <f t="shared" si="586"/>
        <v>0</v>
      </c>
    </row>
    <row r="1815" spans="1:44" x14ac:dyDescent="0.25">
      <c r="A1815" s="178"/>
      <c r="B1815" s="55" t="str">
        <f>_xlfn.IFNA(VLOOKUP(A1815,'Ajánlatkérő(k) adatai'!$B$4:$C$205,2,0),"")</f>
        <v/>
      </c>
      <c r="C1815" s="178"/>
      <c r="D1815" s="55" t="str">
        <f>_xlfn.IFNA(VLOOKUP(C1815,'Számlafizető(k) adatai'!$C$4:$D$203,2,0),"")</f>
        <v/>
      </c>
      <c r="E1815" s="55" t="str">
        <f>_xlfn.IFNA(VLOOKUP(C1815,'Számlafizető(k) adatai'!$C$4:$M$203,11,0),"")</f>
        <v/>
      </c>
      <c r="F1815" s="178"/>
      <c r="G1815" s="178"/>
      <c r="H1815" s="178"/>
      <c r="I1815" s="55" t="str">
        <f>IF(F1815="","",VLOOKUP(LEFT(F1815,5),'Technikai cellák'!B:C,2,0))</f>
        <v/>
      </c>
      <c r="J1815" s="55" t="str">
        <f>IF(F1815="","",VLOOKUP(I1815,'Technikai cellák'!$C$1:$D$12,2,0))</f>
        <v/>
      </c>
      <c r="K1815" s="179"/>
      <c r="L1815" s="67" t="str">
        <f t="shared" si="569"/>
        <v/>
      </c>
      <c r="M1815" s="68">
        <f t="shared" si="570"/>
        <v>0</v>
      </c>
      <c r="N1815" s="66">
        <f t="shared" si="571"/>
        <v>0</v>
      </c>
      <c r="O1815" s="152"/>
      <c r="P1815" s="172">
        <f t="shared" si="567"/>
        <v>0</v>
      </c>
      <c r="Q1815" s="69">
        <f t="shared" si="572"/>
        <v>0</v>
      </c>
      <c r="R1815" s="62">
        <f t="shared" si="573"/>
        <v>0</v>
      </c>
      <c r="S1815" s="153"/>
      <c r="T1815" s="118" t="str">
        <f t="shared" si="574"/>
        <v/>
      </c>
      <c r="U1815" s="154"/>
      <c r="V1815" s="154"/>
      <c r="W1815" s="154"/>
      <c r="X1815" s="154"/>
      <c r="Y1815" s="154"/>
      <c r="Z1815" s="154"/>
      <c r="AA1815" s="154"/>
      <c r="AB1815" s="154"/>
      <c r="AC1815" s="154"/>
      <c r="AD1815" s="154"/>
      <c r="AE1815" s="154"/>
      <c r="AF1815" s="154"/>
      <c r="AG1815" s="63">
        <f t="shared" si="575"/>
        <v>0</v>
      </c>
      <c r="AH1815" s="56">
        <f t="shared" si="576"/>
        <v>0</v>
      </c>
      <c r="AI1815" s="56">
        <f t="shared" si="577"/>
        <v>0</v>
      </c>
      <c r="AJ1815" s="56">
        <f t="shared" si="578"/>
        <v>0</v>
      </c>
      <c r="AK1815" s="56">
        <f t="shared" si="579"/>
        <v>0</v>
      </c>
      <c r="AL1815" s="56">
        <f t="shared" si="580"/>
        <v>0</v>
      </c>
      <c r="AM1815" s="56">
        <f t="shared" si="581"/>
        <v>0</v>
      </c>
      <c r="AN1815" s="56">
        <f t="shared" si="582"/>
        <v>0</v>
      </c>
      <c r="AO1815" s="56">
        <f t="shared" si="583"/>
        <v>0</v>
      </c>
      <c r="AP1815" s="56">
        <f t="shared" si="584"/>
        <v>0</v>
      </c>
      <c r="AQ1815" s="56">
        <f t="shared" si="585"/>
        <v>0</v>
      </c>
      <c r="AR1815" s="86">
        <f t="shared" si="586"/>
        <v>0</v>
      </c>
    </row>
    <row r="1816" spans="1:44" x14ac:dyDescent="0.25">
      <c r="A1816" s="178"/>
      <c r="B1816" s="55" t="str">
        <f>_xlfn.IFNA(VLOOKUP(A1816,'Ajánlatkérő(k) adatai'!$B$4:$C$205,2,0),"")</f>
        <v/>
      </c>
      <c r="C1816" s="178"/>
      <c r="D1816" s="55" t="str">
        <f>_xlfn.IFNA(VLOOKUP(C1816,'Számlafizető(k) adatai'!$C$4:$D$203,2,0),"")</f>
        <v/>
      </c>
      <c r="E1816" s="55" t="str">
        <f>_xlfn.IFNA(VLOOKUP(C1816,'Számlafizető(k) adatai'!$C$4:$M$203,11,0),"")</f>
        <v/>
      </c>
      <c r="F1816" s="178"/>
      <c r="G1816" s="178"/>
      <c r="H1816" s="178"/>
      <c r="I1816" s="55" t="str">
        <f>IF(F1816="","",VLOOKUP(LEFT(F1816,5),'Technikai cellák'!B:C,2,0))</f>
        <v/>
      </c>
      <c r="J1816" s="55" t="str">
        <f>IF(F1816="","",VLOOKUP(I1816,'Technikai cellák'!$C$1:$D$12,2,0))</f>
        <v/>
      </c>
      <c r="K1816" s="179"/>
      <c r="L1816" s="67" t="str">
        <f t="shared" si="569"/>
        <v/>
      </c>
      <c r="M1816" s="68">
        <f t="shared" si="570"/>
        <v>0</v>
      </c>
      <c r="N1816" s="66">
        <f t="shared" si="571"/>
        <v>0</v>
      </c>
      <c r="O1816" s="152"/>
      <c r="P1816" s="172">
        <f t="shared" si="567"/>
        <v>0</v>
      </c>
      <c r="Q1816" s="69">
        <f t="shared" si="572"/>
        <v>0</v>
      </c>
      <c r="R1816" s="62">
        <f t="shared" si="573"/>
        <v>0</v>
      </c>
      <c r="S1816" s="153"/>
      <c r="T1816" s="118" t="str">
        <f t="shared" si="574"/>
        <v/>
      </c>
      <c r="U1816" s="154"/>
      <c r="V1816" s="154"/>
      <c r="W1816" s="154"/>
      <c r="X1816" s="154"/>
      <c r="Y1816" s="154"/>
      <c r="Z1816" s="154"/>
      <c r="AA1816" s="154"/>
      <c r="AB1816" s="154"/>
      <c r="AC1816" s="154"/>
      <c r="AD1816" s="154"/>
      <c r="AE1816" s="154"/>
      <c r="AF1816" s="154"/>
      <c r="AG1816" s="63">
        <f t="shared" si="575"/>
        <v>0</v>
      </c>
      <c r="AH1816" s="56">
        <f t="shared" si="576"/>
        <v>0</v>
      </c>
      <c r="AI1816" s="56">
        <f t="shared" si="577"/>
        <v>0</v>
      </c>
      <c r="AJ1816" s="56">
        <f t="shared" si="578"/>
        <v>0</v>
      </c>
      <c r="AK1816" s="56">
        <f t="shared" si="579"/>
        <v>0</v>
      </c>
      <c r="AL1816" s="56">
        <f t="shared" si="580"/>
        <v>0</v>
      </c>
      <c r="AM1816" s="56">
        <f t="shared" si="581"/>
        <v>0</v>
      </c>
      <c r="AN1816" s="56">
        <f t="shared" si="582"/>
        <v>0</v>
      </c>
      <c r="AO1816" s="56">
        <f t="shared" si="583"/>
        <v>0</v>
      </c>
      <c r="AP1816" s="56">
        <f t="shared" si="584"/>
        <v>0</v>
      </c>
      <c r="AQ1816" s="56">
        <f t="shared" si="585"/>
        <v>0</v>
      </c>
      <c r="AR1816" s="86">
        <f t="shared" si="586"/>
        <v>0</v>
      </c>
    </row>
    <row r="1817" spans="1:44" x14ac:dyDescent="0.25">
      <c r="A1817" s="178"/>
      <c r="B1817" s="55" t="str">
        <f>_xlfn.IFNA(VLOOKUP(A1817,'Ajánlatkérő(k) adatai'!$B$4:$C$205,2,0),"")</f>
        <v/>
      </c>
      <c r="C1817" s="178"/>
      <c r="D1817" s="55" t="str">
        <f>_xlfn.IFNA(VLOOKUP(C1817,'Számlafizető(k) adatai'!$C$4:$D$203,2,0),"")</f>
        <v/>
      </c>
      <c r="E1817" s="55" t="str">
        <f>_xlfn.IFNA(VLOOKUP(C1817,'Számlafizető(k) adatai'!$C$4:$M$203,11,0),"")</f>
        <v/>
      </c>
      <c r="F1817" s="178"/>
      <c r="G1817" s="178"/>
      <c r="H1817" s="178"/>
      <c r="I1817" s="55" t="str">
        <f>IF(F1817="","",VLOOKUP(LEFT(F1817,5),'Technikai cellák'!B:C,2,0))</f>
        <v/>
      </c>
      <c r="J1817" s="55" t="str">
        <f>IF(F1817="","",VLOOKUP(I1817,'Technikai cellák'!$C$1:$D$12,2,0))</f>
        <v/>
      </c>
      <c r="K1817" s="179"/>
      <c r="L1817" s="67" t="str">
        <f t="shared" si="569"/>
        <v/>
      </c>
      <c r="M1817" s="68">
        <f t="shared" si="570"/>
        <v>0</v>
      </c>
      <c r="N1817" s="66">
        <f t="shared" si="571"/>
        <v>0</v>
      </c>
      <c r="O1817" s="152"/>
      <c r="P1817" s="172">
        <f t="shared" si="567"/>
        <v>0</v>
      </c>
      <c r="Q1817" s="69">
        <f t="shared" si="572"/>
        <v>0</v>
      </c>
      <c r="R1817" s="62">
        <f t="shared" si="573"/>
        <v>0</v>
      </c>
      <c r="S1817" s="153"/>
      <c r="T1817" s="118" t="str">
        <f t="shared" si="574"/>
        <v/>
      </c>
      <c r="U1817" s="154"/>
      <c r="V1817" s="154"/>
      <c r="W1817" s="154"/>
      <c r="X1817" s="154"/>
      <c r="Y1817" s="154"/>
      <c r="Z1817" s="154"/>
      <c r="AA1817" s="154"/>
      <c r="AB1817" s="154"/>
      <c r="AC1817" s="154"/>
      <c r="AD1817" s="154"/>
      <c r="AE1817" s="154"/>
      <c r="AF1817" s="154"/>
      <c r="AG1817" s="63">
        <f t="shared" si="575"/>
        <v>0</v>
      </c>
      <c r="AH1817" s="56">
        <f t="shared" si="576"/>
        <v>0</v>
      </c>
      <c r="AI1817" s="56">
        <f t="shared" si="577"/>
        <v>0</v>
      </c>
      <c r="AJ1817" s="56">
        <f t="shared" si="578"/>
        <v>0</v>
      </c>
      <c r="AK1817" s="56">
        <f t="shared" si="579"/>
        <v>0</v>
      </c>
      <c r="AL1817" s="56">
        <f t="shared" si="580"/>
        <v>0</v>
      </c>
      <c r="AM1817" s="56">
        <f t="shared" si="581"/>
        <v>0</v>
      </c>
      <c r="AN1817" s="56">
        <f t="shared" si="582"/>
        <v>0</v>
      </c>
      <c r="AO1817" s="56">
        <f t="shared" si="583"/>
        <v>0</v>
      </c>
      <c r="AP1817" s="56">
        <f t="shared" si="584"/>
        <v>0</v>
      </c>
      <c r="AQ1817" s="56">
        <f t="shared" si="585"/>
        <v>0</v>
      </c>
      <c r="AR1817" s="86">
        <f t="shared" si="586"/>
        <v>0</v>
      </c>
    </row>
    <row r="1818" spans="1:44" x14ac:dyDescent="0.25">
      <c r="A1818" s="178"/>
      <c r="B1818" s="55" t="str">
        <f>_xlfn.IFNA(VLOOKUP(A1818,'Ajánlatkérő(k) adatai'!$B$4:$C$205,2,0),"")</f>
        <v/>
      </c>
      <c r="C1818" s="178"/>
      <c r="D1818" s="55" t="str">
        <f>_xlfn.IFNA(VLOOKUP(C1818,'Számlafizető(k) adatai'!$C$4:$D$203,2,0),"")</f>
        <v/>
      </c>
      <c r="E1818" s="55" t="str">
        <f>_xlfn.IFNA(VLOOKUP(C1818,'Számlafizető(k) adatai'!$C$4:$M$203,11,0),"")</f>
        <v/>
      </c>
      <c r="F1818" s="178"/>
      <c r="G1818" s="178"/>
      <c r="H1818" s="178"/>
      <c r="I1818" s="55" t="str">
        <f>IF(F1818="","",VLOOKUP(LEFT(F1818,5),'Technikai cellák'!B:C,2,0))</f>
        <v/>
      </c>
      <c r="J1818" s="55" t="str">
        <f>IF(F1818="","",VLOOKUP(I1818,'Technikai cellák'!$C$1:$D$12,2,0))</f>
        <v/>
      </c>
      <c r="K1818" s="179"/>
      <c r="L1818" s="67" t="str">
        <f t="shared" si="569"/>
        <v/>
      </c>
      <c r="M1818" s="68">
        <f t="shared" si="570"/>
        <v>0</v>
      </c>
      <c r="N1818" s="66">
        <f t="shared" si="571"/>
        <v>0</v>
      </c>
      <c r="O1818" s="152"/>
      <c r="P1818" s="172">
        <f t="shared" si="567"/>
        <v>0</v>
      </c>
      <c r="Q1818" s="69">
        <f t="shared" si="572"/>
        <v>0</v>
      </c>
      <c r="R1818" s="62">
        <f t="shared" si="573"/>
        <v>0</v>
      </c>
      <c r="S1818" s="153"/>
      <c r="T1818" s="118" t="str">
        <f t="shared" si="574"/>
        <v/>
      </c>
      <c r="U1818" s="154"/>
      <c r="V1818" s="154"/>
      <c r="W1818" s="154"/>
      <c r="X1818" s="154"/>
      <c r="Y1818" s="154"/>
      <c r="Z1818" s="154"/>
      <c r="AA1818" s="154"/>
      <c r="AB1818" s="154"/>
      <c r="AC1818" s="154"/>
      <c r="AD1818" s="154"/>
      <c r="AE1818" s="154"/>
      <c r="AF1818" s="154"/>
      <c r="AG1818" s="63">
        <f t="shared" si="575"/>
        <v>0</v>
      </c>
      <c r="AH1818" s="56">
        <f t="shared" si="576"/>
        <v>0</v>
      </c>
      <c r="AI1818" s="56">
        <f t="shared" si="577"/>
        <v>0</v>
      </c>
      <c r="AJ1818" s="56">
        <f t="shared" si="578"/>
        <v>0</v>
      </c>
      <c r="AK1818" s="56">
        <f t="shared" si="579"/>
        <v>0</v>
      </c>
      <c r="AL1818" s="56">
        <f t="shared" si="580"/>
        <v>0</v>
      </c>
      <c r="AM1818" s="56">
        <f t="shared" si="581"/>
        <v>0</v>
      </c>
      <c r="AN1818" s="56">
        <f t="shared" si="582"/>
        <v>0</v>
      </c>
      <c r="AO1818" s="56">
        <f t="shared" si="583"/>
        <v>0</v>
      </c>
      <c r="AP1818" s="56">
        <f t="shared" si="584"/>
        <v>0</v>
      </c>
      <c r="AQ1818" s="56">
        <f t="shared" si="585"/>
        <v>0</v>
      </c>
      <c r="AR1818" s="86">
        <f t="shared" si="586"/>
        <v>0</v>
      </c>
    </row>
    <row r="1819" spans="1:44" x14ac:dyDescent="0.25">
      <c r="A1819" s="178"/>
      <c r="B1819" s="55" t="str">
        <f>_xlfn.IFNA(VLOOKUP(A1819,'Ajánlatkérő(k) adatai'!$B$4:$C$205,2,0),"")</f>
        <v/>
      </c>
      <c r="C1819" s="178"/>
      <c r="D1819" s="55" t="str">
        <f>_xlfn.IFNA(VLOOKUP(C1819,'Számlafizető(k) adatai'!$C$4:$D$203,2,0),"")</f>
        <v/>
      </c>
      <c r="E1819" s="55" t="str">
        <f>_xlfn.IFNA(VLOOKUP(C1819,'Számlafizető(k) adatai'!$C$4:$M$203,11,0),"")</f>
        <v/>
      </c>
      <c r="F1819" s="178"/>
      <c r="G1819" s="178"/>
      <c r="H1819" s="178"/>
      <c r="I1819" s="55" t="str">
        <f>IF(F1819="","",VLOOKUP(LEFT(F1819,5),'Technikai cellák'!B:C,2,0))</f>
        <v/>
      </c>
      <c r="J1819" s="55" t="str">
        <f>IF(F1819="","",VLOOKUP(I1819,'Technikai cellák'!$C$1:$D$12,2,0))</f>
        <v/>
      </c>
      <c r="K1819" s="179"/>
      <c r="L1819" s="67" t="str">
        <f t="shared" si="569"/>
        <v/>
      </c>
      <c r="M1819" s="68">
        <f t="shared" si="570"/>
        <v>0</v>
      </c>
      <c r="N1819" s="66">
        <f t="shared" si="571"/>
        <v>0</v>
      </c>
      <c r="O1819" s="152"/>
      <c r="P1819" s="172">
        <f t="shared" si="567"/>
        <v>0</v>
      </c>
      <c r="Q1819" s="69">
        <f t="shared" si="572"/>
        <v>0</v>
      </c>
      <c r="R1819" s="62">
        <f t="shared" si="573"/>
        <v>0</v>
      </c>
      <c r="S1819" s="153"/>
      <c r="T1819" s="118" t="str">
        <f t="shared" si="574"/>
        <v/>
      </c>
      <c r="U1819" s="154"/>
      <c r="V1819" s="154"/>
      <c r="W1819" s="154"/>
      <c r="X1819" s="154"/>
      <c r="Y1819" s="154"/>
      <c r="Z1819" s="154"/>
      <c r="AA1819" s="154"/>
      <c r="AB1819" s="154"/>
      <c r="AC1819" s="154"/>
      <c r="AD1819" s="154"/>
      <c r="AE1819" s="154"/>
      <c r="AF1819" s="154"/>
      <c r="AG1819" s="63">
        <f t="shared" si="575"/>
        <v>0</v>
      </c>
      <c r="AH1819" s="56">
        <f t="shared" si="576"/>
        <v>0</v>
      </c>
      <c r="AI1819" s="56">
        <f t="shared" si="577"/>
        <v>0</v>
      </c>
      <c r="AJ1819" s="56">
        <f t="shared" si="578"/>
        <v>0</v>
      </c>
      <c r="AK1819" s="56">
        <f t="shared" si="579"/>
        <v>0</v>
      </c>
      <c r="AL1819" s="56">
        <f t="shared" si="580"/>
        <v>0</v>
      </c>
      <c r="AM1819" s="56">
        <f t="shared" si="581"/>
        <v>0</v>
      </c>
      <c r="AN1819" s="56">
        <f t="shared" si="582"/>
        <v>0</v>
      </c>
      <c r="AO1819" s="56">
        <f t="shared" si="583"/>
        <v>0</v>
      </c>
      <c r="AP1819" s="56">
        <f t="shared" si="584"/>
        <v>0</v>
      </c>
      <c r="AQ1819" s="56">
        <f t="shared" si="585"/>
        <v>0</v>
      </c>
      <c r="AR1819" s="86">
        <f t="shared" si="586"/>
        <v>0</v>
      </c>
    </row>
    <row r="1820" spans="1:44" x14ac:dyDescent="0.25">
      <c r="A1820" s="178"/>
      <c r="B1820" s="55" t="str">
        <f>_xlfn.IFNA(VLOOKUP(A1820,'Ajánlatkérő(k) adatai'!$B$4:$C$205,2,0),"")</f>
        <v/>
      </c>
      <c r="C1820" s="178"/>
      <c r="D1820" s="55" t="str">
        <f>_xlfn.IFNA(VLOOKUP(C1820,'Számlafizető(k) adatai'!$C$4:$D$203,2,0),"")</f>
        <v/>
      </c>
      <c r="E1820" s="55" t="str">
        <f>_xlfn.IFNA(VLOOKUP(C1820,'Számlafizető(k) adatai'!$C$4:$M$203,11,0),"")</f>
        <v/>
      </c>
      <c r="F1820" s="178"/>
      <c r="G1820" s="178"/>
      <c r="H1820" s="178"/>
      <c r="I1820" s="55" t="str">
        <f>IF(F1820="","",VLOOKUP(LEFT(F1820,5),'Technikai cellák'!B:C,2,0))</f>
        <v/>
      </c>
      <c r="J1820" s="55" t="str">
        <f>IF(F1820="","",VLOOKUP(I1820,'Technikai cellák'!$C$1:$D$12,2,0))</f>
        <v/>
      </c>
      <c r="K1820" s="179"/>
      <c r="L1820" s="67" t="str">
        <f t="shared" si="569"/>
        <v/>
      </c>
      <c r="M1820" s="68">
        <f t="shared" si="570"/>
        <v>0</v>
      </c>
      <c r="N1820" s="66">
        <f t="shared" si="571"/>
        <v>0</v>
      </c>
      <c r="O1820" s="152"/>
      <c r="P1820" s="172">
        <f t="shared" si="567"/>
        <v>0</v>
      </c>
      <c r="Q1820" s="69">
        <f t="shared" si="572"/>
        <v>0</v>
      </c>
      <c r="R1820" s="62">
        <f t="shared" si="573"/>
        <v>0</v>
      </c>
      <c r="S1820" s="153"/>
      <c r="T1820" s="118" t="str">
        <f t="shared" si="574"/>
        <v/>
      </c>
      <c r="U1820" s="154"/>
      <c r="V1820" s="154"/>
      <c r="W1820" s="154"/>
      <c r="X1820" s="154"/>
      <c r="Y1820" s="154"/>
      <c r="Z1820" s="154"/>
      <c r="AA1820" s="154"/>
      <c r="AB1820" s="154"/>
      <c r="AC1820" s="154"/>
      <c r="AD1820" s="154"/>
      <c r="AE1820" s="154"/>
      <c r="AF1820" s="154"/>
      <c r="AG1820" s="63">
        <f t="shared" si="575"/>
        <v>0</v>
      </c>
      <c r="AH1820" s="56">
        <f t="shared" si="576"/>
        <v>0</v>
      </c>
      <c r="AI1820" s="56">
        <f t="shared" si="577"/>
        <v>0</v>
      </c>
      <c r="AJ1820" s="56">
        <f t="shared" si="578"/>
        <v>0</v>
      </c>
      <c r="AK1820" s="56">
        <f t="shared" si="579"/>
        <v>0</v>
      </c>
      <c r="AL1820" s="56">
        <f t="shared" si="580"/>
        <v>0</v>
      </c>
      <c r="AM1820" s="56">
        <f t="shared" si="581"/>
        <v>0</v>
      </c>
      <c r="AN1820" s="56">
        <f t="shared" si="582"/>
        <v>0</v>
      </c>
      <c r="AO1820" s="56">
        <f t="shared" si="583"/>
        <v>0</v>
      </c>
      <c r="AP1820" s="56">
        <f t="shared" si="584"/>
        <v>0</v>
      </c>
      <c r="AQ1820" s="56">
        <f t="shared" si="585"/>
        <v>0</v>
      </c>
      <c r="AR1820" s="86">
        <f t="shared" si="586"/>
        <v>0</v>
      </c>
    </row>
    <row r="1821" spans="1:44" x14ac:dyDescent="0.25">
      <c r="A1821" s="178"/>
      <c r="B1821" s="55" t="str">
        <f>_xlfn.IFNA(VLOOKUP(A1821,'Ajánlatkérő(k) adatai'!$B$4:$C$205,2,0),"")</f>
        <v/>
      </c>
      <c r="C1821" s="178"/>
      <c r="D1821" s="55" t="str">
        <f>_xlfn.IFNA(VLOOKUP(C1821,'Számlafizető(k) adatai'!$C$4:$D$203,2,0),"")</f>
        <v/>
      </c>
      <c r="E1821" s="55" t="str">
        <f>_xlfn.IFNA(VLOOKUP(C1821,'Számlafizető(k) adatai'!$C$4:$M$203,11,0),"")</f>
        <v/>
      </c>
      <c r="F1821" s="178"/>
      <c r="G1821" s="178"/>
      <c r="H1821" s="178"/>
      <c r="I1821" s="55" t="str">
        <f>IF(F1821="","",VLOOKUP(LEFT(F1821,5),'Technikai cellák'!B:C,2,0))</f>
        <v/>
      </c>
      <c r="J1821" s="55" t="str">
        <f>IF(F1821="","",VLOOKUP(I1821,'Technikai cellák'!$C$1:$D$12,2,0))</f>
        <v/>
      </c>
      <c r="K1821" s="179"/>
      <c r="L1821" s="67" t="str">
        <f t="shared" si="569"/>
        <v/>
      </c>
      <c r="M1821" s="68">
        <f t="shared" si="570"/>
        <v>0</v>
      </c>
      <c r="N1821" s="66">
        <f t="shared" si="571"/>
        <v>0</v>
      </c>
      <c r="O1821" s="152"/>
      <c r="P1821" s="172">
        <f t="shared" si="567"/>
        <v>0</v>
      </c>
      <c r="Q1821" s="69">
        <f t="shared" si="572"/>
        <v>0</v>
      </c>
      <c r="R1821" s="62">
        <f t="shared" si="573"/>
        <v>0</v>
      </c>
      <c r="S1821" s="153"/>
      <c r="T1821" s="118" t="str">
        <f t="shared" si="574"/>
        <v/>
      </c>
      <c r="U1821" s="154"/>
      <c r="V1821" s="154"/>
      <c r="W1821" s="154"/>
      <c r="X1821" s="154"/>
      <c r="Y1821" s="154"/>
      <c r="Z1821" s="154"/>
      <c r="AA1821" s="154"/>
      <c r="AB1821" s="154"/>
      <c r="AC1821" s="154"/>
      <c r="AD1821" s="154"/>
      <c r="AE1821" s="154"/>
      <c r="AF1821" s="154"/>
      <c r="AG1821" s="63">
        <f t="shared" si="575"/>
        <v>0</v>
      </c>
      <c r="AH1821" s="56">
        <f t="shared" si="576"/>
        <v>0</v>
      </c>
      <c r="AI1821" s="56">
        <f t="shared" si="577"/>
        <v>0</v>
      </c>
      <c r="AJ1821" s="56">
        <f t="shared" si="578"/>
        <v>0</v>
      </c>
      <c r="AK1821" s="56">
        <f t="shared" si="579"/>
        <v>0</v>
      </c>
      <c r="AL1821" s="56">
        <f t="shared" si="580"/>
        <v>0</v>
      </c>
      <c r="AM1821" s="56">
        <f t="shared" si="581"/>
        <v>0</v>
      </c>
      <c r="AN1821" s="56">
        <f t="shared" si="582"/>
        <v>0</v>
      </c>
      <c r="AO1821" s="56">
        <f t="shared" si="583"/>
        <v>0</v>
      </c>
      <c r="AP1821" s="56">
        <f t="shared" si="584"/>
        <v>0</v>
      </c>
      <c r="AQ1821" s="56">
        <f t="shared" si="585"/>
        <v>0</v>
      </c>
      <c r="AR1821" s="86">
        <f t="shared" si="586"/>
        <v>0</v>
      </c>
    </row>
    <row r="1822" spans="1:44" x14ac:dyDescent="0.25">
      <c r="A1822" s="178"/>
      <c r="B1822" s="55" t="str">
        <f>_xlfn.IFNA(VLOOKUP(A1822,'Ajánlatkérő(k) adatai'!$B$4:$C$205,2,0),"")</f>
        <v/>
      </c>
      <c r="C1822" s="178"/>
      <c r="D1822" s="55" t="str">
        <f>_xlfn.IFNA(VLOOKUP(C1822,'Számlafizető(k) adatai'!$C$4:$D$203,2,0),"")</f>
        <v/>
      </c>
      <c r="E1822" s="55" t="str">
        <f>_xlfn.IFNA(VLOOKUP(C1822,'Számlafizető(k) adatai'!$C$4:$M$203,11,0),"")</f>
        <v/>
      </c>
      <c r="F1822" s="178"/>
      <c r="G1822" s="178"/>
      <c r="H1822" s="178"/>
      <c r="I1822" s="55" t="str">
        <f>IF(F1822="","",VLOOKUP(LEFT(F1822,5),'Technikai cellák'!B:C,2,0))</f>
        <v/>
      </c>
      <c r="J1822" s="55" t="str">
        <f>IF(F1822="","",VLOOKUP(I1822,'Technikai cellák'!$C$1:$D$12,2,0))</f>
        <v/>
      </c>
      <c r="K1822" s="179"/>
      <c r="L1822" s="67" t="str">
        <f t="shared" si="569"/>
        <v/>
      </c>
      <c r="M1822" s="68">
        <f t="shared" si="570"/>
        <v>0</v>
      </c>
      <c r="N1822" s="66">
        <f t="shared" si="571"/>
        <v>0</v>
      </c>
      <c r="O1822" s="152"/>
      <c r="P1822" s="172">
        <f t="shared" si="567"/>
        <v>0</v>
      </c>
      <c r="Q1822" s="69">
        <f t="shared" si="572"/>
        <v>0</v>
      </c>
      <c r="R1822" s="62">
        <f t="shared" si="573"/>
        <v>0</v>
      </c>
      <c r="S1822" s="153"/>
      <c r="T1822" s="118" t="str">
        <f t="shared" si="574"/>
        <v/>
      </c>
      <c r="U1822" s="154"/>
      <c r="V1822" s="154"/>
      <c r="W1822" s="154"/>
      <c r="X1822" s="154"/>
      <c r="Y1822" s="154"/>
      <c r="Z1822" s="154"/>
      <c r="AA1822" s="154"/>
      <c r="AB1822" s="154"/>
      <c r="AC1822" s="154"/>
      <c r="AD1822" s="154"/>
      <c r="AE1822" s="154"/>
      <c r="AF1822" s="154"/>
      <c r="AG1822" s="63">
        <f t="shared" si="575"/>
        <v>0</v>
      </c>
      <c r="AH1822" s="56">
        <f t="shared" si="576"/>
        <v>0</v>
      </c>
      <c r="AI1822" s="56">
        <f t="shared" si="577"/>
        <v>0</v>
      </c>
      <c r="AJ1822" s="56">
        <f t="shared" si="578"/>
        <v>0</v>
      </c>
      <c r="AK1822" s="56">
        <f t="shared" si="579"/>
        <v>0</v>
      </c>
      <c r="AL1822" s="56">
        <f t="shared" si="580"/>
        <v>0</v>
      </c>
      <c r="AM1822" s="56">
        <f t="shared" si="581"/>
        <v>0</v>
      </c>
      <c r="AN1822" s="56">
        <f t="shared" si="582"/>
        <v>0</v>
      </c>
      <c r="AO1822" s="56">
        <f t="shared" si="583"/>
        <v>0</v>
      </c>
      <c r="AP1822" s="56">
        <f t="shared" si="584"/>
        <v>0</v>
      </c>
      <c r="AQ1822" s="56">
        <f t="shared" si="585"/>
        <v>0</v>
      </c>
      <c r="AR1822" s="86">
        <f t="shared" si="586"/>
        <v>0</v>
      </c>
    </row>
    <row r="1823" spans="1:44" x14ac:dyDescent="0.25">
      <c r="A1823" s="178"/>
      <c r="B1823" s="55" t="str">
        <f>_xlfn.IFNA(VLOOKUP(A1823,'Ajánlatkérő(k) adatai'!$B$4:$C$205,2,0),"")</f>
        <v/>
      </c>
      <c r="C1823" s="178"/>
      <c r="D1823" s="55" t="str">
        <f>_xlfn.IFNA(VLOOKUP(C1823,'Számlafizető(k) adatai'!$C$4:$D$203,2,0),"")</f>
        <v/>
      </c>
      <c r="E1823" s="55" t="str">
        <f>_xlfn.IFNA(VLOOKUP(C1823,'Számlafizető(k) adatai'!$C$4:$M$203,11,0),"")</f>
        <v/>
      </c>
      <c r="F1823" s="178"/>
      <c r="G1823" s="178"/>
      <c r="H1823" s="178"/>
      <c r="I1823" s="55" t="str">
        <f>IF(F1823="","",VLOOKUP(LEFT(F1823,5),'Technikai cellák'!B:C,2,0))</f>
        <v/>
      </c>
      <c r="J1823" s="55" t="str">
        <f>IF(F1823="","",VLOOKUP(I1823,'Technikai cellák'!$C$1:$D$12,2,0))</f>
        <v/>
      </c>
      <c r="K1823" s="179"/>
      <c r="L1823" s="67" t="str">
        <f t="shared" si="569"/>
        <v/>
      </c>
      <c r="M1823" s="68">
        <f t="shared" si="570"/>
        <v>0</v>
      </c>
      <c r="N1823" s="66">
        <f t="shared" si="571"/>
        <v>0</v>
      </c>
      <c r="O1823" s="152"/>
      <c r="P1823" s="172">
        <f t="shared" si="567"/>
        <v>0</v>
      </c>
      <c r="Q1823" s="69">
        <f t="shared" si="572"/>
        <v>0</v>
      </c>
      <c r="R1823" s="62">
        <f t="shared" si="573"/>
        <v>0</v>
      </c>
      <c r="S1823" s="153"/>
      <c r="T1823" s="118" t="str">
        <f t="shared" si="574"/>
        <v/>
      </c>
      <c r="U1823" s="154"/>
      <c r="V1823" s="154"/>
      <c r="W1823" s="154"/>
      <c r="X1823" s="154"/>
      <c r="Y1823" s="154"/>
      <c r="Z1823" s="154"/>
      <c r="AA1823" s="154"/>
      <c r="AB1823" s="154"/>
      <c r="AC1823" s="154"/>
      <c r="AD1823" s="154"/>
      <c r="AE1823" s="154"/>
      <c r="AF1823" s="154"/>
      <c r="AG1823" s="63">
        <f t="shared" si="575"/>
        <v>0</v>
      </c>
      <c r="AH1823" s="56">
        <f t="shared" si="576"/>
        <v>0</v>
      </c>
      <c r="AI1823" s="56">
        <f t="shared" si="577"/>
        <v>0</v>
      </c>
      <c r="AJ1823" s="56">
        <f t="shared" si="578"/>
        <v>0</v>
      </c>
      <c r="AK1823" s="56">
        <f t="shared" si="579"/>
        <v>0</v>
      </c>
      <c r="AL1823" s="56">
        <f t="shared" si="580"/>
        <v>0</v>
      </c>
      <c r="AM1823" s="56">
        <f t="shared" si="581"/>
        <v>0</v>
      </c>
      <c r="AN1823" s="56">
        <f t="shared" si="582"/>
        <v>0</v>
      </c>
      <c r="AO1823" s="56">
        <f t="shared" si="583"/>
        <v>0</v>
      </c>
      <c r="AP1823" s="56">
        <f t="shared" si="584"/>
        <v>0</v>
      </c>
      <c r="AQ1823" s="56">
        <f t="shared" si="585"/>
        <v>0</v>
      </c>
      <c r="AR1823" s="86">
        <f t="shared" si="586"/>
        <v>0</v>
      </c>
    </row>
    <row r="1824" spans="1:44" x14ac:dyDescent="0.25">
      <c r="A1824" s="178"/>
      <c r="B1824" s="55" t="str">
        <f>_xlfn.IFNA(VLOOKUP(A1824,'Ajánlatkérő(k) adatai'!$B$4:$C$205,2,0),"")</f>
        <v/>
      </c>
      <c r="C1824" s="178"/>
      <c r="D1824" s="55" t="str">
        <f>_xlfn.IFNA(VLOOKUP(C1824,'Számlafizető(k) adatai'!$C$4:$D$203,2,0),"")</f>
        <v/>
      </c>
      <c r="E1824" s="55" t="str">
        <f>_xlfn.IFNA(VLOOKUP(C1824,'Számlafizető(k) adatai'!$C$4:$M$203,11,0),"")</f>
        <v/>
      </c>
      <c r="F1824" s="178"/>
      <c r="G1824" s="178"/>
      <c r="H1824" s="178"/>
      <c r="I1824" s="55" t="str">
        <f>IF(F1824="","",VLOOKUP(LEFT(F1824,5),'Technikai cellák'!B:C,2,0))</f>
        <v/>
      </c>
      <c r="J1824" s="55" t="str">
        <f>IF(F1824="","",VLOOKUP(I1824,'Technikai cellák'!$C$1:$D$12,2,0))</f>
        <v/>
      </c>
      <c r="K1824" s="179"/>
      <c r="L1824" s="67" t="str">
        <f t="shared" si="569"/>
        <v/>
      </c>
      <c r="M1824" s="68">
        <f t="shared" si="570"/>
        <v>0</v>
      </c>
      <c r="N1824" s="66">
        <f t="shared" si="571"/>
        <v>0</v>
      </c>
      <c r="O1824" s="152"/>
      <c r="P1824" s="172">
        <f t="shared" si="567"/>
        <v>0</v>
      </c>
      <c r="Q1824" s="69">
        <f t="shared" si="572"/>
        <v>0</v>
      </c>
      <c r="R1824" s="62">
        <f t="shared" si="573"/>
        <v>0</v>
      </c>
      <c r="S1824" s="153"/>
      <c r="T1824" s="118" t="str">
        <f t="shared" si="574"/>
        <v/>
      </c>
      <c r="U1824" s="154"/>
      <c r="V1824" s="154"/>
      <c r="W1824" s="154"/>
      <c r="X1824" s="154"/>
      <c r="Y1824" s="154"/>
      <c r="Z1824" s="154"/>
      <c r="AA1824" s="154"/>
      <c r="AB1824" s="154"/>
      <c r="AC1824" s="154"/>
      <c r="AD1824" s="154"/>
      <c r="AE1824" s="154"/>
      <c r="AF1824" s="154"/>
      <c r="AG1824" s="63">
        <f t="shared" si="575"/>
        <v>0</v>
      </c>
      <c r="AH1824" s="56">
        <f t="shared" si="576"/>
        <v>0</v>
      </c>
      <c r="AI1824" s="56">
        <f t="shared" si="577"/>
        <v>0</v>
      </c>
      <c r="AJ1824" s="56">
        <f t="shared" si="578"/>
        <v>0</v>
      </c>
      <c r="AK1824" s="56">
        <f t="shared" si="579"/>
        <v>0</v>
      </c>
      <c r="AL1824" s="56">
        <f t="shared" si="580"/>
        <v>0</v>
      </c>
      <c r="AM1824" s="56">
        <f t="shared" si="581"/>
        <v>0</v>
      </c>
      <c r="AN1824" s="56">
        <f t="shared" si="582"/>
        <v>0</v>
      </c>
      <c r="AO1824" s="56">
        <f t="shared" si="583"/>
        <v>0</v>
      </c>
      <c r="AP1824" s="56">
        <f t="shared" si="584"/>
        <v>0</v>
      </c>
      <c r="AQ1824" s="56">
        <f t="shared" si="585"/>
        <v>0</v>
      </c>
      <c r="AR1824" s="86">
        <f t="shared" si="586"/>
        <v>0</v>
      </c>
    </row>
    <row r="1825" spans="1:44" x14ac:dyDescent="0.25">
      <c r="A1825" s="178"/>
      <c r="B1825" s="55" t="str">
        <f>_xlfn.IFNA(VLOOKUP(A1825,'Ajánlatkérő(k) adatai'!$B$4:$C$205,2,0),"")</f>
        <v/>
      </c>
      <c r="C1825" s="178"/>
      <c r="D1825" s="55" t="str">
        <f>_xlfn.IFNA(VLOOKUP(C1825,'Számlafizető(k) adatai'!$C$4:$D$203,2,0),"")</f>
        <v/>
      </c>
      <c r="E1825" s="55" t="str">
        <f>_xlfn.IFNA(VLOOKUP(C1825,'Számlafizető(k) adatai'!$C$4:$M$203,11,0),"")</f>
        <v/>
      </c>
      <c r="F1825" s="178"/>
      <c r="G1825" s="178"/>
      <c r="H1825" s="178"/>
      <c r="I1825" s="55" t="str">
        <f>IF(F1825="","",VLOOKUP(LEFT(F1825,5),'Technikai cellák'!B:C,2,0))</f>
        <v/>
      </c>
      <c r="J1825" s="55" t="str">
        <f>IF(F1825="","",VLOOKUP(I1825,'Technikai cellák'!$C$1:$D$12,2,0))</f>
        <v/>
      </c>
      <c r="K1825" s="179"/>
      <c r="L1825" s="67" t="str">
        <f t="shared" si="569"/>
        <v/>
      </c>
      <c r="M1825" s="68">
        <f t="shared" si="570"/>
        <v>0</v>
      </c>
      <c r="N1825" s="66">
        <f t="shared" si="571"/>
        <v>0</v>
      </c>
      <c r="O1825" s="152"/>
      <c r="P1825" s="172">
        <f t="shared" si="567"/>
        <v>0</v>
      </c>
      <c r="Q1825" s="69">
        <f t="shared" si="572"/>
        <v>0</v>
      </c>
      <c r="R1825" s="62">
        <f t="shared" si="573"/>
        <v>0</v>
      </c>
      <c r="S1825" s="153"/>
      <c r="T1825" s="118" t="str">
        <f t="shared" si="574"/>
        <v/>
      </c>
      <c r="U1825" s="154"/>
      <c r="V1825" s="154"/>
      <c r="W1825" s="154"/>
      <c r="X1825" s="154"/>
      <c r="Y1825" s="154"/>
      <c r="Z1825" s="154"/>
      <c r="AA1825" s="154"/>
      <c r="AB1825" s="154"/>
      <c r="AC1825" s="154"/>
      <c r="AD1825" s="154"/>
      <c r="AE1825" s="154"/>
      <c r="AF1825" s="154"/>
      <c r="AG1825" s="63">
        <f t="shared" si="575"/>
        <v>0</v>
      </c>
      <c r="AH1825" s="56">
        <f t="shared" si="576"/>
        <v>0</v>
      </c>
      <c r="AI1825" s="56">
        <f t="shared" si="577"/>
        <v>0</v>
      </c>
      <c r="AJ1825" s="56">
        <f t="shared" si="578"/>
        <v>0</v>
      </c>
      <c r="AK1825" s="56">
        <f t="shared" si="579"/>
        <v>0</v>
      </c>
      <c r="AL1825" s="56">
        <f t="shared" si="580"/>
        <v>0</v>
      </c>
      <c r="AM1825" s="56">
        <f t="shared" si="581"/>
        <v>0</v>
      </c>
      <c r="AN1825" s="56">
        <f t="shared" si="582"/>
        <v>0</v>
      </c>
      <c r="AO1825" s="56">
        <f t="shared" si="583"/>
        <v>0</v>
      </c>
      <c r="AP1825" s="56">
        <f t="shared" si="584"/>
        <v>0</v>
      </c>
      <c r="AQ1825" s="56">
        <f t="shared" si="585"/>
        <v>0</v>
      </c>
      <c r="AR1825" s="86">
        <f t="shared" si="586"/>
        <v>0</v>
      </c>
    </row>
    <row r="1826" spans="1:44" x14ac:dyDescent="0.25">
      <c r="A1826" s="178"/>
      <c r="B1826" s="55" t="str">
        <f>_xlfn.IFNA(VLOOKUP(A1826,'Ajánlatkérő(k) adatai'!$B$4:$C$205,2,0),"")</f>
        <v/>
      </c>
      <c r="C1826" s="178"/>
      <c r="D1826" s="55" t="str">
        <f>_xlfn.IFNA(VLOOKUP(C1826,'Számlafizető(k) adatai'!$C$4:$D$203,2,0),"")</f>
        <v/>
      </c>
      <c r="E1826" s="55" t="str">
        <f>_xlfn.IFNA(VLOOKUP(C1826,'Számlafizető(k) adatai'!$C$4:$M$203,11,0),"")</f>
        <v/>
      </c>
      <c r="F1826" s="178"/>
      <c r="G1826" s="178"/>
      <c r="H1826" s="178"/>
      <c r="I1826" s="55" t="str">
        <f>IF(F1826="","",VLOOKUP(LEFT(F1826,5),'Technikai cellák'!B:C,2,0))</f>
        <v/>
      </c>
      <c r="J1826" s="55" t="str">
        <f>IF(F1826="","",VLOOKUP(I1826,'Technikai cellák'!$C$1:$D$12,2,0))</f>
        <v/>
      </c>
      <c r="K1826" s="179"/>
      <c r="L1826" s="67" t="str">
        <f t="shared" si="569"/>
        <v/>
      </c>
      <c r="M1826" s="68">
        <f t="shared" si="570"/>
        <v>0</v>
      </c>
      <c r="N1826" s="66">
        <f t="shared" si="571"/>
        <v>0</v>
      </c>
      <c r="O1826" s="152"/>
      <c r="P1826" s="172">
        <f t="shared" si="567"/>
        <v>0</v>
      </c>
      <c r="Q1826" s="69">
        <f t="shared" si="572"/>
        <v>0</v>
      </c>
      <c r="R1826" s="62">
        <f t="shared" si="573"/>
        <v>0</v>
      </c>
      <c r="S1826" s="153"/>
      <c r="T1826" s="118" t="str">
        <f t="shared" si="574"/>
        <v/>
      </c>
      <c r="U1826" s="154"/>
      <c r="V1826" s="154"/>
      <c r="W1826" s="154"/>
      <c r="X1826" s="154"/>
      <c r="Y1826" s="154"/>
      <c r="Z1826" s="154"/>
      <c r="AA1826" s="154"/>
      <c r="AB1826" s="154"/>
      <c r="AC1826" s="154"/>
      <c r="AD1826" s="154"/>
      <c r="AE1826" s="154"/>
      <c r="AF1826" s="154"/>
      <c r="AG1826" s="63">
        <f t="shared" si="575"/>
        <v>0</v>
      </c>
      <c r="AH1826" s="56">
        <f t="shared" si="576"/>
        <v>0</v>
      </c>
      <c r="AI1826" s="56">
        <f t="shared" si="577"/>
        <v>0</v>
      </c>
      <c r="AJ1826" s="56">
        <f t="shared" si="578"/>
        <v>0</v>
      </c>
      <c r="AK1826" s="56">
        <f t="shared" si="579"/>
        <v>0</v>
      </c>
      <c r="AL1826" s="56">
        <f t="shared" si="580"/>
        <v>0</v>
      </c>
      <c r="AM1826" s="56">
        <f t="shared" si="581"/>
        <v>0</v>
      </c>
      <c r="AN1826" s="56">
        <f t="shared" si="582"/>
        <v>0</v>
      </c>
      <c r="AO1826" s="56">
        <f t="shared" si="583"/>
        <v>0</v>
      </c>
      <c r="AP1826" s="56">
        <f t="shared" si="584"/>
        <v>0</v>
      </c>
      <c r="AQ1826" s="56">
        <f t="shared" si="585"/>
        <v>0</v>
      </c>
      <c r="AR1826" s="86">
        <f t="shared" si="586"/>
        <v>0</v>
      </c>
    </row>
    <row r="1827" spans="1:44" x14ac:dyDescent="0.25">
      <c r="A1827" s="178"/>
      <c r="B1827" s="55" t="str">
        <f>_xlfn.IFNA(VLOOKUP(A1827,'Ajánlatkérő(k) adatai'!$B$4:$C$205,2,0),"")</f>
        <v/>
      </c>
      <c r="C1827" s="178"/>
      <c r="D1827" s="55" t="str">
        <f>_xlfn.IFNA(VLOOKUP(C1827,'Számlafizető(k) adatai'!$C$4:$D$203,2,0),"")</f>
        <v/>
      </c>
      <c r="E1827" s="55" t="str">
        <f>_xlfn.IFNA(VLOOKUP(C1827,'Számlafizető(k) adatai'!$C$4:$M$203,11,0),"")</f>
        <v/>
      </c>
      <c r="F1827" s="178"/>
      <c r="G1827" s="178"/>
      <c r="H1827" s="178"/>
      <c r="I1827" s="55" t="str">
        <f>IF(F1827="","",VLOOKUP(LEFT(F1827,5),'Technikai cellák'!B:C,2,0))</f>
        <v/>
      </c>
      <c r="J1827" s="55" t="str">
        <f>IF(F1827="","",VLOOKUP(I1827,'Technikai cellák'!$C$1:$D$12,2,0))</f>
        <v/>
      </c>
      <c r="K1827" s="179"/>
      <c r="L1827" s="67" t="str">
        <f t="shared" si="569"/>
        <v/>
      </c>
      <c r="M1827" s="68">
        <f t="shared" si="570"/>
        <v>0</v>
      </c>
      <c r="N1827" s="66">
        <f t="shared" si="571"/>
        <v>0</v>
      </c>
      <c r="O1827" s="152"/>
      <c r="P1827" s="172">
        <f t="shared" si="567"/>
        <v>0</v>
      </c>
      <c r="Q1827" s="69">
        <f t="shared" si="572"/>
        <v>0</v>
      </c>
      <c r="R1827" s="62">
        <f t="shared" si="573"/>
        <v>0</v>
      </c>
      <c r="S1827" s="153"/>
      <c r="T1827" s="118" t="str">
        <f t="shared" si="574"/>
        <v/>
      </c>
      <c r="U1827" s="154"/>
      <c r="V1827" s="154"/>
      <c r="W1827" s="154"/>
      <c r="X1827" s="154"/>
      <c r="Y1827" s="154"/>
      <c r="Z1827" s="154"/>
      <c r="AA1827" s="154"/>
      <c r="AB1827" s="154"/>
      <c r="AC1827" s="154"/>
      <c r="AD1827" s="154"/>
      <c r="AE1827" s="154"/>
      <c r="AF1827" s="154"/>
      <c r="AG1827" s="63">
        <f t="shared" si="575"/>
        <v>0</v>
      </c>
      <c r="AH1827" s="56">
        <f t="shared" si="576"/>
        <v>0</v>
      </c>
      <c r="AI1827" s="56">
        <f t="shared" si="577"/>
        <v>0</v>
      </c>
      <c r="AJ1827" s="56">
        <f t="shared" si="578"/>
        <v>0</v>
      </c>
      <c r="AK1827" s="56">
        <f t="shared" si="579"/>
        <v>0</v>
      </c>
      <c r="AL1827" s="56">
        <f t="shared" si="580"/>
        <v>0</v>
      </c>
      <c r="AM1827" s="56">
        <f t="shared" si="581"/>
        <v>0</v>
      </c>
      <c r="AN1827" s="56">
        <f t="shared" si="582"/>
        <v>0</v>
      </c>
      <c r="AO1827" s="56">
        <f t="shared" si="583"/>
        <v>0</v>
      </c>
      <c r="AP1827" s="56">
        <f t="shared" si="584"/>
        <v>0</v>
      </c>
      <c r="AQ1827" s="56">
        <f t="shared" si="585"/>
        <v>0</v>
      </c>
      <c r="AR1827" s="86">
        <f t="shared" si="586"/>
        <v>0</v>
      </c>
    </row>
    <row r="1828" spans="1:44" x14ac:dyDescent="0.25">
      <c r="A1828" s="178"/>
      <c r="B1828" s="55" t="str">
        <f>_xlfn.IFNA(VLOOKUP(A1828,'Ajánlatkérő(k) adatai'!$B$4:$C$205,2,0),"")</f>
        <v/>
      </c>
      <c r="C1828" s="178"/>
      <c r="D1828" s="55" t="str">
        <f>_xlfn.IFNA(VLOOKUP(C1828,'Számlafizető(k) adatai'!$C$4:$D$203,2,0),"")</f>
        <v/>
      </c>
      <c r="E1828" s="55" t="str">
        <f>_xlfn.IFNA(VLOOKUP(C1828,'Számlafizető(k) adatai'!$C$4:$M$203,11,0),"")</f>
        <v/>
      </c>
      <c r="F1828" s="178"/>
      <c r="G1828" s="178"/>
      <c r="H1828" s="178"/>
      <c r="I1828" s="55" t="str">
        <f>IF(F1828="","",VLOOKUP(LEFT(F1828,5),'Technikai cellák'!B:C,2,0))</f>
        <v/>
      </c>
      <c r="J1828" s="55" t="str">
        <f>IF(F1828="","",VLOOKUP(I1828,'Technikai cellák'!$C$1:$D$12,2,0))</f>
        <v/>
      </c>
      <c r="K1828" s="179"/>
      <c r="L1828" s="67" t="str">
        <f t="shared" si="569"/>
        <v/>
      </c>
      <c r="M1828" s="68">
        <f t="shared" si="570"/>
        <v>0</v>
      </c>
      <c r="N1828" s="66">
        <f t="shared" si="571"/>
        <v>0</v>
      </c>
      <c r="O1828" s="152"/>
      <c r="P1828" s="172">
        <f t="shared" si="567"/>
        <v>0</v>
      </c>
      <c r="Q1828" s="69">
        <f t="shared" si="572"/>
        <v>0</v>
      </c>
      <c r="R1828" s="62">
        <f t="shared" si="573"/>
        <v>0</v>
      </c>
      <c r="S1828" s="153"/>
      <c r="T1828" s="118" t="str">
        <f t="shared" si="574"/>
        <v/>
      </c>
      <c r="U1828" s="154"/>
      <c r="V1828" s="154"/>
      <c r="W1828" s="154"/>
      <c r="X1828" s="154"/>
      <c r="Y1828" s="154"/>
      <c r="Z1828" s="154"/>
      <c r="AA1828" s="154"/>
      <c r="AB1828" s="154"/>
      <c r="AC1828" s="154"/>
      <c r="AD1828" s="154"/>
      <c r="AE1828" s="154"/>
      <c r="AF1828" s="154"/>
      <c r="AG1828" s="63">
        <f t="shared" si="575"/>
        <v>0</v>
      </c>
      <c r="AH1828" s="56">
        <f t="shared" si="576"/>
        <v>0</v>
      </c>
      <c r="AI1828" s="56">
        <f t="shared" si="577"/>
        <v>0</v>
      </c>
      <c r="AJ1828" s="56">
        <f t="shared" si="578"/>
        <v>0</v>
      </c>
      <c r="AK1828" s="56">
        <f t="shared" si="579"/>
        <v>0</v>
      </c>
      <c r="AL1828" s="56">
        <f t="shared" si="580"/>
        <v>0</v>
      </c>
      <c r="AM1828" s="56">
        <f t="shared" si="581"/>
        <v>0</v>
      </c>
      <c r="AN1828" s="56">
        <f t="shared" si="582"/>
        <v>0</v>
      </c>
      <c r="AO1828" s="56">
        <f t="shared" si="583"/>
        <v>0</v>
      </c>
      <c r="AP1828" s="56">
        <f t="shared" si="584"/>
        <v>0</v>
      </c>
      <c r="AQ1828" s="56">
        <f t="shared" si="585"/>
        <v>0</v>
      </c>
      <c r="AR1828" s="86">
        <f t="shared" si="586"/>
        <v>0</v>
      </c>
    </row>
    <row r="1829" spans="1:44" x14ac:dyDescent="0.25">
      <c r="A1829" s="178"/>
      <c r="B1829" s="55" t="str">
        <f>_xlfn.IFNA(VLOOKUP(A1829,'Ajánlatkérő(k) adatai'!$B$4:$C$205,2,0),"")</f>
        <v/>
      </c>
      <c r="C1829" s="178"/>
      <c r="D1829" s="55" t="str">
        <f>_xlfn.IFNA(VLOOKUP(C1829,'Számlafizető(k) adatai'!$C$4:$D$203,2,0),"")</f>
        <v/>
      </c>
      <c r="E1829" s="55" t="str">
        <f>_xlfn.IFNA(VLOOKUP(C1829,'Számlafizető(k) adatai'!$C$4:$M$203,11,0),"")</f>
        <v/>
      </c>
      <c r="F1829" s="178"/>
      <c r="G1829" s="178"/>
      <c r="H1829" s="178"/>
      <c r="I1829" s="55" t="str">
        <f>IF(F1829="","",VLOOKUP(LEFT(F1829,5),'Technikai cellák'!B:C,2,0))</f>
        <v/>
      </c>
      <c r="J1829" s="55" t="str">
        <f>IF(F1829="","",VLOOKUP(I1829,'Technikai cellák'!$C$1:$D$12,2,0))</f>
        <v/>
      </c>
      <c r="K1829" s="179"/>
      <c r="L1829" s="67" t="str">
        <f t="shared" si="569"/>
        <v/>
      </c>
      <c r="M1829" s="68">
        <f t="shared" si="570"/>
        <v>0</v>
      </c>
      <c r="N1829" s="66">
        <f t="shared" si="571"/>
        <v>0</v>
      </c>
      <c r="O1829" s="152"/>
      <c r="P1829" s="172">
        <f t="shared" si="567"/>
        <v>0</v>
      </c>
      <c r="Q1829" s="69">
        <f t="shared" si="572"/>
        <v>0</v>
      </c>
      <c r="R1829" s="62">
        <f t="shared" si="573"/>
        <v>0</v>
      </c>
      <c r="S1829" s="153"/>
      <c r="T1829" s="118" t="str">
        <f t="shared" si="574"/>
        <v/>
      </c>
      <c r="U1829" s="154"/>
      <c r="V1829" s="154"/>
      <c r="W1829" s="154"/>
      <c r="X1829" s="154"/>
      <c r="Y1829" s="154"/>
      <c r="Z1829" s="154"/>
      <c r="AA1829" s="154"/>
      <c r="AB1829" s="154"/>
      <c r="AC1829" s="154"/>
      <c r="AD1829" s="154"/>
      <c r="AE1829" s="154"/>
      <c r="AF1829" s="154"/>
      <c r="AG1829" s="63">
        <f t="shared" si="575"/>
        <v>0</v>
      </c>
      <c r="AH1829" s="56">
        <f t="shared" si="576"/>
        <v>0</v>
      </c>
      <c r="AI1829" s="56">
        <f t="shared" si="577"/>
        <v>0</v>
      </c>
      <c r="AJ1829" s="56">
        <f t="shared" si="578"/>
        <v>0</v>
      </c>
      <c r="AK1829" s="56">
        <f t="shared" si="579"/>
        <v>0</v>
      </c>
      <c r="AL1829" s="56">
        <f t="shared" si="580"/>
        <v>0</v>
      </c>
      <c r="AM1829" s="56">
        <f t="shared" si="581"/>
        <v>0</v>
      </c>
      <c r="AN1829" s="56">
        <f t="shared" si="582"/>
        <v>0</v>
      </c>
      <c r="AO1829" s="56">
        <f t="shared" si="583"/>
        <v>0</v>
      </c>
      <c r="AP1829" s="56">
        <f t="shared" si="584"/>
        <v>0</v>
      </c>
      <c r="AQ1829" s="56">
        <f t="shared" si="585"/>
        <v>0</v>
      </c>
      <c r="AR1829" s="86">
        <f t="shared" si="586"/>
        <v>0</v>
      </c>
    </row>
    <row r="1830" spans="1:44" x14ac:dyDescent="0.25">
      <c r="A1830" s="178"/>
      <c r="B1830" s="55" t="str">
        <f>_xlfn.IFNA(VLOOKUP(A1830,'Ajánlatkérő(k) adatai'!$B$4:$C$205,2,0),"")</f>
        <v/>
      </c>
      <c r="C1830" s="178"/>
      <c r="D1830" s="55" t="str">
        <f>_xlfn.IFNA(VLOOKUP(C1830,'Számlafizető(k) adatai'!$C$4:$D$203,2,0),"")</f>
        <v/>
      </c>
      <c r="E1830" s="55" t="str">
        <f>_xlfn.IFNA(VLOOKUP(C1830,'Számlafizető(k) adatai'!$C$4:$M$203,11,0),"")</f>
        <v/>
      </c>
      <c r="F1830" s="178"/>
      <c r="G1830" s="178"/>
      <c r="H1830" s="178"/>
      <c r="I1830" s="55" t="str">
        <f>IF(F1830="","",VLOOKUP(LEFT(F1830,5),'Technikai cellák'!B:C,2,0))</f>
        <v/>
      </c>
      <c r="J1830" s="55" t="str">
        <f>IF(F1830="","",VLOOKUP(I1830,'Technikai cellák'!$C$1:$D$12,2,0))</f>
        <v/>
      </c>
      <c r="K1830" s="179"/>
      <c r="L1830" s="67" t="str">
        <f t="shared" si="569"/>
        <v/>
      </c>
      <c r="M1830" s="68">
        <f t="shared" si="570"/>
        <v>0</v>
      </c>
      <c r="N1830" s="66">
        <f t="shared" si="571"/>
        <v>0</v>
      </c>
      <c r="O1830" s="152"/>
      <c r="P1830" s="172">
        <f t="shared" si="567"/>
        <v>0</v>
      </c>
      <c r="Q1830" s="69">
        <f t="shared" si="572"/>
        <v>0</v>
      </c>
      <c r="R1830" s="62">
        <f t="shared" si="573"/>
        <v>0</v>
      </c>
      <c r="S1830" s="153"/>
      <c r="T1830" s="118" t="str">
        <f t="shared" si="574"/>
        <v/>
      </c>
      <c r="U1830" s="154"/>
      <c r="V1830" s="154"/>
      <c r="W1830" s="154"/>
      <c r="X1830" s="154"/>
      <c r="Y1830" s="154"/>
      <c r="Z1830" s="154"/>
      <c r="AA1830" s="154"/>
      <c r="AB1830" s="154"/>
      <c r="AC1830" s="154"/>
      <c r="AD1830" s="154"/>
      <c r="AE1830" s="154"/>
      <c r="AF1830" s="154"/>
      <c r="AG1830" s="63">
        <f t="shared" si="575"/>
        <v>0</v>
      </c>
      <c r="AH1830" s="56">
        <f t="shared" si="576"/>
        <v>0</v>
      </c>
      <c r="AI1830" s="56">
        <f t="shared" si="577"/>
        <v>0</v>
      </c>
      <c r="AJ1830" s="56">
        <f t="shared" si="578"/>
        <v>0</v>
      </c>
      <c r="AK1830" s="56">
        <f t="shared" si="579"/>
        <v>0</v>
      </c>
      <c r="AL1830" s="56">
        <f t="shared" si="580"/>
        <v>0</v>
      </c>
      <c r="AM1830" s="56">
        <f t="shared" si="581"/>
        <v>0</v>
      </c>
      <c r="AN1830" s="56">
        <f t="shared" si="582"/>
        <v>0</v>
      </c>
      <c r="AO1830" s="56">
        <f t="shared" si="583"/>
        <v>0</v>
      </c>
      <c r="AP1830" s="56">
        <f t="shared" si="584"/>
        <v>0</v>
      </c>
      <c r="AQ1830" s="56">
        <f t="shared" si="585"/>
        <v>0</v>
      </c>
      <c r="AR1830" s="86">
        <f t="shared" si="586"/>
        <v>0</v>
      </c>
    </row>
    <row r="1831" spans="1:44" x14ac:dyDescent="0.25">
      <c r="A1831" s="178"/>
      <c r="B1831" s="55" t="str">
        <f>_xlfn.IFNA(VLOOKUP(A1831,'Ajánlatkérő(k) adatai'!$B$4:$C$205,2,0),"")</f>
        <v/>
      </c>
      <c r="C1831" s="178"/>
      <c r="D1831" s="55" t="str">
        <f>_xlfn.IFNA(VLOOKUP(C1831,'Számlafizető(k) adatai'!$C$4:$D$203,2,0),"")</f>
        <v/>
      </c>
      <c r="E1831" s="55" t="str">
        <f>_xlfn.IFNA(VLOOKUP(C1831,'Számlafizető(k) adatai'!$C$4:$M$203,11,0),"")</f>
        <v/>
      </c>
      <c r="F1831" s="178"/>
      <c r="G1831" s="178"/>
      <c r="H1831" s="178"/>
      <c r="I1831" s="55" t="str">
        <f>IF(F1831="","",VLOOKUP(LEFT(F1831,5),'Technikai cellák'!B:C,2,0))</f>
        <v/>
      </c>
      <c r="J1831" s="55" t="str">
        <f>IF(F1831="","",VLOOKUP(I1831,'Technikai cellák'!$C$1:$D$12,2,0))</f>
        <v/>
      </c>
      <c r="K1831" s="179"/>
      <c r="L1831" s="67" t="str">
        <f t="shared" si="569"/>
        <v/>
      </c>
      <c r="M1831" s="68">
        <f t="shared" si="570"/>
        <v>0</v>
      </c>
      <c r="N1831" s="66">
        <f t="shared" si="571"/>
        <v>0</v>
      </c>
      <c r="O1831" s="152"/>
      <c r="P1831" s="172">
        <f t="shared" si="567"/>
        <v>0</v>
      </c>
      <c r="Q1831" s="69">
        <f t="shared" si="572"/>
        <v>0</v>
      </c>
      <c r="R1831" s="62">
        <f t="shared" si="573"/>
        <v>0</v>
      </c>
      <c r="S1831" s="153"/>
      <c r="T1831" s="118" t="str">
        <f t="shared" si="574"/>
        <v/>
      </c>
      <c r="U1831" s="154"/>
      <c r="V1831" s="154"/>
      <c r="W1831" s="154"/>
      <c r="X1831" s="154"/>
      <c r="Y1831" s="154"/>
      <c r="Z1831" s="154"/>
      <c r="AA1831" s="154"/>
      <c r="AB1831" s="154"/>
      <c r="AC1831" s="154"/>
      <c r="AD1831" s="154"/>
      <c r="AE1831" s="154"/>
      <c r="AF1831" s="154"/>
      <c r="AG1831" s="63">
        <f t="shared" si="575"/>
        <v>0</v>
      </c>
      <c r="AH1831" s="56">
        <f t="shared" si="576"/>
        <v>0</v>
      </c>
      <c r="AI1831" s="56">
        <f t="shared" si="577"/>
        <v>0</v>
      </c>
      <c r="AJ1831" s="56">
        <f t="shared" si="578"/>
        <v>0</v>
      </c>
      <c r="AK1831" s="56">
        <f t="shared" si="579"/>
        <v>0</v>
      </c>
      <c r="AL1831" s="56">
        <f t="shared" si="580"/>
        <v>0</v>
      </c>
      <c r="AM1831" s="56">
        <f t="shared" si="581"/>
        <v>0</v>
      </c>
      <c r="AN1831" s="56">
        <f t="shared" si="582"/>
        <v>0</v>
      </c>
      <c r="AO1831" s="56">
        <f t="shared" si="583"/>
        <v>0</v>
      </c>
      <c r="AP1831" s="56">
        <f t="shared" si="584"/>
        <v>0</v>
      </c>
      <c r="AQ1831" s="56">
        <f t="shared" si="585"/>
        <v>0</v>
      </c>
      <c r="AR1831" s="86">
        <f t="shared" si="586"/>
        <v>0</v>
      </c>
    </row>
    <row r="1832" spans="1:44" x14ac:dyDescent="0.25">
      <c r="A1832" s="178"/>
      <c r="B1832" s="55" t="str">
        <f>_xlfn.IFNA(VLOOKUP(A1832,'Ajánlatkérő(k) adatai'!$B$4:$C$205,2,0),"")</f>
        <v/>
      </c>
      <c r="C1832" s="178"/>
      <c r="D1832" s="55" t="str">
        <f>_xlfn.IFNA(VLOOKUP(C1832,'Számlafizető(k) adatai'!$C$4:$D$203,2,0),"")</f>
        <v/>
      </c>
      <c r="E1832" s="55" t="str">
        <f>_xlfn.IFNA(VLOOKUP(C1832,'Számlafizető(k) adatai'!$C$4:$M$203,11,0),"")</f>
        <v/>
      </c>
      <c r="F1832" s="178"/>
      <c r="G1832" s="178"/>
      <c r="H1832" s="178"/>
      <c r="I1832" s="55" t="str">
        <f>IF(F1832="","",VLOOKUP(LEFT(F1832,5),'Technikai cellák'!B:C,2,0))</f>
        <v/>
      </c>
      <c r="J1832" s="55" t="str">
        <f>IF(F1832="","",VLOOKUP(I1832,'Technikai cellák'!$C$1:$D$12,2,0))</f>
        <v/>
      </c>
      <c r="K1832" s="179"/>
      <c r="L1832" s="67" t="str">
        <f t="shared" si="569"/>
        <v/>
      </c>
      <c r="M1832" s="68">
        <f t="shared" si="570"/>
        <v>0</v>
      </c>
      <c r="N1832" s="66">
        <f t="shared" si="571"/>
        <v>0</v>
      </c>
      <c r="O1832" s="152"/>
      <c r="P1832" s="172">
        <f t="shared" si="567"/>
        <v>0</v>
      </c>
      <c r="Q1832" s="69">
        <f t="shared" si="572"/>
        <v>0</v>
      </c>
      <c r="R1832" s="62">
        <f t="shared" si="573"/>
        <v>0</v>
      </c>
      <c r="S1832" s="153"/>
      <c r="T1832" s="118" t="str">
        <f t="shared" si="574"/>
        <v/>
      </c>
      <c r="U1832" s="154"/>
      <c r="V1832" s="154"/>
      <c r="W1832" s="154"/>
      <c r="X1832" s="154"/>
      <c r="Y1832" s="154"/>
      <c r="Z1832" s="154"/>
      <c r="AA1832" s="154"/>
      <c r="AB1832" s="154"/>
      <c r="AC1832" s="154"/>
      <c r="AD1832" s="154"/>
      <c r="AE1832" s="154"/>
      <c r="AF1832" s="154"/>
      <c r="AG1832" s="63">
        <f t="shared" si="575"/>
        <v>0</v>
      </c>
      <c r="AH1832" s="56">
        <f t="shared" si="576"/>
        <v>0</v>
      </c>
      <c r="AI1832" s="56">
        <f t="shared" si="577"/>
        <v>0</v>
      </c>
      <c r="AJ1832" s="56">
        <f t="shared" si="578"/>
        <v>0</v>
      </c>
      <c r="AK1832" s="56">
        <f t="shared" si="579"/>
        <v>0</v>
      </c>
      <c r="AL1832" s="56">
        <f t="shared" si="580"/>
        <v>0</v>
      </c>
      <c r="AM1832" s="56">
        <f t="shared" si="581"/>
        <v>0</v>
      </c>
      <c r="AN1832" s="56">
        <f t="shared" si="582"/>
        <v>0</v>
      </c>
      <c r="AO1832" s="56">
        <f t="shared" si="583"/>
        <v>0</v>
      </c>
      <c r="AP1832" s="56">
        <f t="shared" si="584"/>
        <v>0</v>
      </c>
      <c r="AQ1832" s="56">
        <f t="shared" si="585"/>
        <v>0</v>
      </c>
      <c r="AR1832" s="86">
        <f t="shared" si="586"/>
        <v>0</v>
      </c>
    </row>
    <row r="1833" spans="1:44" x14ac:dyDescent="0.25">
      <c r="A1833" s="178"/>
      <c r="B1833" s="55" t="str">
        <f>_xlfn.IFNA(VLOOKUP(A1833,'Ajánlatkérő(k) adatai'!$B$4:$C$205,2,0),"")</f>
        <v/>
      </c>
      <c r="C1833" s="178"/>
      <c r="D1833" s="55" t="str">
        <f>_xlfn.IFNA(VLOOKUP(C1833,'Számlafizető(k) adatai'!$C$4:$D$203,2,0),"")</f>
        <v/>
      </c>
      <c r="E1833" s="55" t="str">
        <f>_xlfn.IFNA(VLOOKUP(C1833,'Számlafizető(k) adatai'!$C$4:$M$203,11,0),"")</f>
        <v/>
      </c>
      <c r="F1833" s="178"/>
      <c r="G1833" s="178"/>
      <c r="H1833" s="178"/>
      <c r="I1833" s="55" t="str">
        <f>IF(F1833="","",VLOOKUP(LEFT(F1833,5),'Technikai cellák'!B:C,2,0))</f>
        <v/>
      </c>
      <c r="J1833" s="55" t="str">
        <f>IF(F1833="","",VLOOKUP(I1833,'Technikai cellák'!$C$1:$D$12,2,0))</f>
        <v/>
      </c>
      <c r="K1833" s="179"/>
      <c r="L1833" s="67" t="str">
        <f t="shared" si="569"/>
        <v/>
      </c>
      <c r="M1833" s="68">
        <f t="shared" si="570"/>
        <v>0</v>
      </c>
      <c r="N1833" s="66">
        <f t="shared" si="571"/>
        <v>0</v>
      </c>
      <c r="O1833" s="152"/>
      <c r="P1833" s="172">
        <f t="shared" si="567"/>
        <v>0</v>
      </c>
      <c r="Q1833" s="69">
        <f t="shared" si="572"/>
        <v>0</v>
      </c>
      <c r="R1833" s="62">
        <f t="shared" si="573"/>
        <v>0</v>
      </c>
      <c r="S1833" s="153"/>
      <c r="T1833" s="118" t="str">
        <f t="shared" si="574"/>
        <v/>
      </c>
      <c r="U1833" s="154"/>
      <c r="V1833" s="154"/>
      <c r="W1833" s="154"/>
      <c r="X1833" s="154"/>
      <c r="Y1833" s="154"/>
      <c r="Z1833" s="154"/>
      <c r="AA1833" s="154"/>
      <c r="AB1833" s="154"/>
      <c r="AC1833" s="154"/>
      <c r="AD1833" s="154"/>
      <c r="AE1833" s="154"/>
      <c r="AF1833" s="154"/>
      <c r="AG1833" s="63">
        <f t="shared" si="575"/>
        <v>0</v>
      </c>
      <c r="AH1833" s="56">
        <f t="shared" si="576"/>
        <v>0</v>
      </c>
      <c r="AI1833" s="56">
        <f t="shared" si="577"/>
        <v>0</v>
      </c>
      <c r="AJ1833" s="56">
        <f t="shared" si="578"/>
        <v>0</v>
      </c>
      <c r="AK1833" s="56">
        <f t="shared" si="579"/>
        <v>0</v>
      </c>
      <c r="AL1833" s="56">
        <f t="shared" si="580"/>
        <v>0</v>
      </c>
      <c r="AM1833" s="56">
        <f t="shared" si="581"/>
        <v>0</v>
      </c>
      <c r="AN1833" s="56">
        <f t="shared" si="582"/>
        <v>0</v>
      </c>
      <c r="AO1833" s="56">
        <f t="shared" si="583"/>
        <v>0</v>
      </c>
      <c r="AP1833" s="56">
        <f t="shared" si="584"/>
        <v>0</v>
      </c>
      <c r="AQ1833" s="56">
        <f t="shared" si="585"/>
        <v>0</v>
      </c>
      <c r="AR1833" s="86">
        <f t="shared" si="586"/>
        <v>0</v>
      </c>
    </row>
    <row r="1834" spans="1:44" x14ac:dyDescent="0.25">
      <c r="A1834" s="178"/>
      <c r="B1834" s="55" t="str">
        <f>_xlfn.IFNA(VLOOKUP(A1834,'Ajánlatkérő(k) adatai'!$B$4:$C$205,2,0),"")</f>
        <v/>
      </c>
      <c r="C1834" s="178"/>
      <c r="D1834" s="55" t="str">
        <f>_xlfn.IFNA(VLOOKUP(C1834,'Számlafizető(k) adatai'!$C$4:$D$203,2,0),"")</f>
        <v/>
      </c>
      <c r="E1834" s="55" t="str">
        <f>_xlfn.IFNA(VLOOKUP(C1834,'Számlafizető(k) adatai'!$C$4:$M$203,11,0),"")</f>
        <v/>
      </c>
      <c r="F1834" s="178"/>
      <c r="G1834" s="178"/>
      <c r="H1834" s="178"/>
      <c r="I1834" s="55" t="str">
        <f>IF(F1834="","",VLOOKUP(LEFT(F1834,5),'Technikai cellák'!B:C,2,0))</f>
        <v/>
      </c>
      <c r="J1834" s="55" t="str">
        <f>IF(F1834="","",VLOOKUP(I1834,'Technikai cellák'!$C$1:$D$12,2,0))</f>
        <v/>
      </c>
      <c r="K1834" s="179"/>
      <c r="L1834" s="67" t="str">
        <f t="shared" si="569"/>
        <v/>
      </c>
      <c r="M1834" s="68">
        <f t="shared" si="570"/>
        <v>0</v>
      </c>
      <c r="N1834" s="66">
        <f t="shared" si="571"/>
        <v>0</v>
      </c>
      <c r="O1834" s="152"/>
      <c r="P1834" s="172">
        <f t="shared" si="567"/>
        <v>0</v>
      </c>
      <c r="Q1834" s="69">
        <f t="shared" si="572"/>
        <v>0</v>
      </c>
      <c r="R1834" s="62">
        <f t="shared" si="573"/>
        <v>0</v>
      </c>
      <c r="S1834" s="153"/>
      <c r="T1834" s="118" t="str">
        <f t="shared" si="574"/>
        <v/>
      </c>
      <c r="U1834" s="154"/>
      <c r="V1834" s="154"/>
      <c r="W1834" s="154"/>
      <c r="X1834" s="154"/>
      <c r="Y1834" s="154"/>
      <c r="Z1834" s="154"/>
      <c r="AA1834" s="154"/>
      <c r="AB1834" s="154"/>
      <c r="AC1834" s="154"/>
      <c r="AD1834" s="154"/>
      <c r="AE1834" s="154"/>
      <c r="AF1834" s="154"/>
      <c r="AG1834" s="63">
        <f t="shared" si="575"/>
        <v>0</v>
      </c>
      <c r="AH1834" s="56">
        <f t="shared" si="576"/>
        <v>0</v>
      </c>
      <c r="AI1834" s="56">
        <f t="shared" si="577"/>
        <v>0</v>
      </c>
      <c r="AJ1834" s="56">
        <f t="shared" si="578"/>
        <v>0</v>
      </c>
      <c r="AK1834" s="56">
        <f t="shared" si="579"/>
        <v>0</v>
      </c>
      <c r="AL1834" s="56">
        <f t="shared" si="580"/>
        <v>0</v>
      </c>
      <c r="AM1834" s="56">
        <f t="shared" si="581"/>
        <v>0</v>
      </c>
      <c r="AN1834" s="56">
        <f t="shared" si="582"/>
        <v>0</v>
      </c>
      <c r="AO1834" s="56">
        <f t="shared" si="583"/>
        <v>0</v>
      </c>
      <c r="AP1834" s="56">
        <f t="shared" si="584"/>
        <v>0</v>
      </c>
      <c r="AQ1834" s="56">
        <f t="shared" si="585"/>
        <v>0</v>
      </c>
      <c r="AR1834" s="86">
        <f t="shared" si="586"/>
        <v>0</v>
      </c>
    </row>
    <row r="1835" spans="1:44" x14ac:dyDescent="0.25">
      <c r="A1835" s="178"/>
      <c r="B1835" s="55" t="str">
        <f>_xlfn.IFNA(VLOOKUP(A1835,'Ajánlatkérő(k) adatai'!$B$4:$C$205,2,0),"")</f>
        <v/>
      </c>
      <c r="C1835" s="178"/>
      <c r="D1835" s="55" t="str">
        <f>_xlfn.IFNA(VLOOKUP(C1835,'Számlafizető(k) adatai'!$C$4:$D$203,2,0),"")</f>
        <v/>
      </c>
      <c r="E1835" s="55" t="str">
        <f>_xlfn.IFNA(VLOOKUP(C1835,'Számlafizető(k) adatai'!$C$4:$M$203,11,0),"")</f>
        <v/>
      </c>
      <c r="F1835" s="178"/>
      <c r="G1835" s="178"/>
      <c r="H1835" s="178"/>
      <c r="I1835" s="55" t="str">
        <f>IF(F1835="","",VLOOKUP(LEFT(F1835,5),'Technikai cellák'!B:C,2,0))</f>
        <v/>
      </c>
      <c r="J1835" s="55" t="str">
        <f>IF(F1835="","",VLOOKUP(I1835,'Technikai cellák'!$C$1:$D$12,2,0))</f>
        <v/>
      </c>
      <c r="K1835" s="179"/>
      <c r="L1835" s="67" t="str">
        <f t="shared" si="569"/>
        <v/>
      </c>
      <c r="M1835" s="68">
        <f t="shared" si="570"/>
        <v>0</v>
      </c>
      <c r="N1835" s="66">
        <f t="shared" si="571"/>
        <v>0</v>
      </c>
      <c r="O1835" s="152"/>
      <c r="P1835" s="172">
        <f t="shared" si="567"/>
        <v>0</v>
      </c>
      <c r="Q1835" s="69">
        <f t="shared" si="572"/>
        <v>0</v>
      </c>
      <c r="R1835" s="62">
        <f t="shared" si="573"/>
        <v>0</v>
      </c>
      <c r="S1835" s="153"/>
      <c r="T1835" s="118" t="str">
        <f t="shared" si="574"/>
        <v/>
      </c>
      <c r="U1835" s="154"/>
      <c r="V1835" s="154"/>
      <c r="W1835" s="154"/>
      <c r="X1835" s="154"/>
      <c r="Y1835" s="154"/>
      <c r="Z1835" s="154"/>
      <c r="AA1835" s="154"/>
      <c r="AB1835" s="154"/>
      <c r="AC1835" s="154"/>
      <c r="AD1835" s="154"/>
      <c r="AE1835" s="154"/>
      <c r="AF1835" s="154"/>
      <c r="AG1835" s="63">
        <f t="shared" si="575"/>
        <v>0</v>
      </c>
      <c r="AH1835" s="56">
        <f t="shared" si="576"/>
        <v>0</v>
      </c>
      <c r="AI1835" s="56">
        <f t="shared" si="577"/>
        <v>0</v>
      </c>
      <c r="AJ1835" s="56">
        <f t="shared" si="578"/>
        <v>0</v>
      </c>
      <c r="AK1835" s="56">
        <f t="shared" si="579"/>
        <v>0</v>
      </c>
      <c r="AL1835" s="56">
        <f t="shared" si="580"/>
        <v>0</v>
      </c>
      <c r="AM1835" s="56">
        <f t="shared" si="581"/>
        <v>0</v>
      </c>
      <c r="AN1835" s="56">
        <f t="shared" si="582"/>
        <v>0</v>
      </c>
      <c r="AO1835" s="56">
        <f t="shared" si="583"/>
        <v>0</v>
      </c>
      <c r="AP1835" s="56">
        <f t="shared" si="584"/>
        <v>0</v>
      </c>
      <c r="AQ1835" s="56">
        <f t="shared" si="585"/>
        <v>0</v>
      </c>
      <c r="AR1835" s="86">
        <f t="shared" si="586"/>
        <v>0</v>
      </c>
    </row>
    <row r="1836" spans="1:44" x14ac:dyDescent="0.25">
      <c r="A1836" s="178"/>
      <c r="B1836" s="55" t="str">
        <f>_xlfn.IFNA(VLOOKUP(A1836,'Ajánlatkérő(k) adatai'!$B$4:$C$205,2,0),"")</f>
        <v/>
      </c>
      <c r="C1836" s="178"/>
      <c r="D1836" s="55" t="str">
        <f>_xlfn.IFNA(VLOOKUP(C1836,'Számlafizető(k) adatai'!$C$4:$D$203,2,0),"")</f>
        <v/>
      </c>
      <c r="E1836" s="55" t="str">
        <f>_xlfn.IFNA(VLOOKUP(C1836,'Számlafizető(k) adatai'!$C$4:$M$203,11,0),"")</f>
        <v/>
      </c>
      <c r="F1836" s="178"/>
      <c r="G1836" s="178"/>
      <c r="H1836" s="178"/>
      <c r="I1836" s="55" t="str">
        <f>IF(F1836="","",VLOOKUP(LEFT(F1836,5),'Technikai cellák'!B:C,2,0))</f>
        <v/>
      </c>
      <c r="J1836" s="55" t="str">
        <f>IF(F1836="","",VLOOKUP(I1836,'Technikai cellák'!$C$1:$D$12,2,0))</f>
        <v/>
      </c>
      <c r="K1836" s="179"/>
      <c r="L1836" s="67" t="str">
        <f t="shared" si="569"/>
        <v/>
      </c>
      <c r="M1836" s="68">
        <f t="shared" si="570"/>
        <v>0</v>
      </c>
      <c r="N1836" s="66">
        <f t="shared" si="571"/>
        <v>0</v>
      </c>
      <c r="O1836" s="152"/>
      <c r="P1836" s="172">
        <f t="shared" si="567"/>
        <v>0</v>
      </c>
      <c r="Q1836" s="69">
        <f t="shared" si="572"/>
        <v>0</v>
      </c>
      <c r="R1836" s="62">
        <f t="shared" si="573"/>
        <v>0</v>
      </c>
      <c r="S1836" s="153"/>
      <c r="T1836" s="118" t="str">
        <f t="shared" si="574"/>
        <v/>
      </c>
      <c r="U1836" s="154"/>
      <c r="V1836" s="154"/>
      <c r="W1836" s="154"/>
      <c r="X1836" s="154"/>
      <c r="Y1836" s="154"/>
      <c r="Z1836" s="154"/>
      <c r="AA1836" s="154"/>
      <c r="AB1836" s="154"/>
      <c r="AC1836" s="154"/>
      <c r="AD1836" s="154"/>
      <c r="AE1836" s="154"/>
      <c r="AF1836" s="154"/>
      <c r="AG1836" s="63">
        <f t="shared" si="575"/>
        <v>0</v>
      </c>
      <c r="AH1836" s="56">
        <f t="shared" si="576"/>
        <v>0</v>
      </c>
      <c r="AI1836" s="56">
        <f t="shared" si="577"/>
        <v>0</v>
      </c>
      <c r="AJ1836" s="56">
        <f t="shared" si="578"/>
        <v>0</v>
      </c>
      <c r="AK1836" s="56">
        <f t="shared" si="579"/>
        <v>0</v>
      </c>
      <c r="AL1836" s="56">
        <f t="shared" si="580"/>
        <v>0</v>
      </c>
      <c r="AM1836" s="56">
        <f t="shared" si="581"/>
        <v>0</v>
      </c>
      <c r="AN1836" s="56">
        <f t="shared" si="582"/>
        <v>0</v>
      </c>
      <c r="AO1836" s="56">
        <f t="shared" si="583"/>
        <v>0</v>
      </c>
      <c r="AP1836" s="56">
        <f t="shared" si="584"/>
        <v>0</v>
      </c>
      <c r="AQ1836" s="56">
        <f t="shared" si="585"/>
        <v>0</v>
      </c>
      <c r="AR1836" s="86">
        <f t="shared" si="586"/>
        <v>0</v>
      </c>
    </row>
    <row r="1837" spans="1:44" x14ac:dyDescent="0.25">
      <c r="A1837" s="178"/>
      <c r="B1837" s="55" t="str">
        <f>_xlfn.IFNA(VLOOKUP(A1837,'Ajánlatkérő(k) adatai'!$B$4:$C$205,2,0),"")</f>
        <v/>
      </c>
      <c r="C1837" s="178"/>
      <c r="D1837" s="55" t="str">
        <f>_xlfn.IFNA(VLOOKUP(C1837,'Számlafizető(k) adatai'!$C$4:$D$203,2,0),"")</f>
        <v/>
      </c>
      <c r="E1837" s="55" t="str">
        <f>_xlfn.IFNA(VLOOKUP(C1837,'Számlafizető(k) adatai'!$C$4:$M$203,11,0),"")</f>
        <v/>
      </c>
      <c r="F1837" s="178"/>
      <c r="G1837" s="178"/>
      <c r="H1837" s="178"/>
      <c r="I1837" s="55" t="str">
        <f>IF(F1837="","",VLOOKUP(LEFT(F1837,5),'Technikai cellák'!B:C,2,0))</f>
        <v/>
      </c>
      <c r="J1837" s="55" t="str">
        <f>IF(F1837="","",VLOOKUP(I1837,'Technikai cellák'!$C$1:$D$12,2,0))</f>
        <v/>
      </c>
      <c r="K1837" s="179"/>
      <c r="L1837" s="67" t="str">
        <f t="shared" si="569"/>
        <v/>
      </c>
      <c r="M1837" s="68">
        <f t="shared" si="570"/>
        <v>0</v>
      </c>
      <c r="N1837" s="66">
        <f t="shared" si="571"/>
        <v>0</v>
      </c>
      <c r="O1837" s="152"/>
      <c r="P1837" s="172">
        <f t="shared" si="567"/>
        <v>0</v>
      </c>
      <c r="Q1837" s="69">
        <f t="shared" si="572"/>
        <v>0</v>
      </c>
      <c r="R1837" s="62">
        <f t="shared" si="573"/>
        <v>0</v>
      </c>
      <c r="S1837" s="153"/>
      <c r="T1837" s="118" t="str">
        <f t="shared" si="574"/>
        <v/>
      </c>
      <c r="U1837" s="154"/>
      <c r="V1837" s="154"/>
      <c r="W1837" s="154"/>
      <c r="X1837" s="154"/>
      <c r="Y1837" s="154"/>
      <c r="Z1837" s="154"/>
      <c r="AA1837" s="154"/>
      <c r="AB1837" s="154"/>
      <c r="AC1837" s="154"/>
      <c r="AD1837" s="154"/>
      <c r="AE1837" s="154"/>
      <c r="AF1837" s="154"/>
      <c r="AG1837" s="63">
        <f t="shared" si="575"/>
        <v>0</v>
      </c>
      <c r="AH1837" s="56">
        <f t="shared" si="576"/>
        <v>0</v>
      </c>
      <c r="AI1837" s="56">
        <f t="shared" si="577"/>
        <v>0</v>
      </c>
      <c r="AJ1837" s="56">
        <f t="shared" si="578"/>
        <v>0</v>
      </c>
      <c r="AK1837" s="56">
        <f t="shared" si="579"/>
        <v>0</v>
      </c>
      <c r="AL1837" s="56">
        <f t="shared" si="580"/>
        <v>0</v>
      </c>
      <c r="AM1837" s="56">
        <f t="shared" si="581"/>
        <v>0</v>
      </c>
      <c r="AN1837" s="56">
        <f t="shared" si="582"/>
        <v>0</v>
      </c>
      <c r="AO1837" s="56">
        <f t="shared" si="583"/>
        <v>0</v>
      </c>
      <c r="AP1837" s="56">
        <f t="shared" si="584"/>
        <v>0</v>
      </c>
      <c r="AQ1837" s="56">
        <f t="shared" si="585"/>
        <v>0</v>
      </c>
      <c r="AR1837" s="86">
        <f t="shared" si="586"/>
        <v>0</v>
      </c>
    </row>
    <row r="1838" spans="1:44" x14ac:dyDescent="0.25">
      <c r="A1838" s="178"/>
      <c r="B1838" s="55" t="str">
        <f>_xlfn.IFNA(VLOOKUP(A1838,'Ajánlatkérő(k) adatai'!$B$4:$C$205,2,0),"")</f>
        <v/>
      </c>
      <c r="C1838" s="178"/>
      <c r="D1838" s="55" t="str">
        <f>_xlfn.IFNA(VLOOKUP(C1838,'Számlafizető(k) adatai'!$C$4:$D$203,2,0),"")</f>
        <v/>
      </c>
      <c r="E1838" s="55" t="str">
        <f>_xlfn.IFNA(VLOOKUP(C1838,'Számlafizető(k) adatai'!$C$4:$M$203,11,0),"")</f>
        <v/>
      </c>
      <c r="F1838" s="178"/>
      <c r="G1838" s="178"/>
      <c r="H1838" s="178"/>
      <c r="I1838" s="55" t="str">
        <f>IF(F1838="","",VLOOKUP(LEFT(F1838,5),'Technikai cellák'!B:C,2,0))</f>
        <v/>
      </c>
      <c r="J1838" s="55" t="str">
        <f>IF(F1838="","",VLOOKUP(I1838,'Technikai cellák'!$C$1:$D$12,2,0))</f>
        <v/>
      </c>
      <c r="K1838" s="179"/>
      <c r="L1838" s="67" t="str">
        <f t="shared" si="569"/>
        <v/>
      </c>
      <c r="M1838" s="68">
        <f t="shared" si="570"/>
        <v>0</v>
      </c>
      <c r="N1838" s="66">
        <f t="shared" si="571"/>
        <v>0</v>
      </c>
      <c r="O1838" s="152"/>
      <c r="P1838" s="172">
        <f t="shared" si="567"/>
        <v>0</v>
      </c>
      <c r="Q1838" s="69">
        <f t="shared" si="572"/>
        <v>0</v>
      </c>
      <c r="R1838" s="62">
        <f t="shared" si="573"/>
        <v>0</v>
      </c>
      <c r="S1838" s="153"/>
      <c r="T1838" s="118" t="str">
        <f t="shared" si="574"/>
        <v/>
      </c>
      <c r="U1838" s="154"/>
      <c r="V1838" s="154"/>
      <c r="W1838" s="154"/>
      <c r="X1838" s="154"/>
      <c r="Y1838" s="154"/>
      <c r="Z1838" s="154"/>
      <c r="AA1838" s="154"/>
      <c r="AB1838" s="154"/>
      <c r="AC1838" s="154"/>
      <c r="AD1838" s="154"/>
      <c r="AE1838" s="154"/>
      <c r="AF1838" s="154"/>
      <c r="AG1838" s="63">
        <f t="shared" si="575"/>
        <v>0</v>
      </c>
      <c r="AH1838" s="56">
        <f t="shared" si="576"/>
        <v>0</v>
      </c>
      <c r="AI1838" s="56">
        <f t="shared" si="577"/>
        <v>0</v>
      </c>
      <c r="AJ1838" s="56">
        <f t="shared" si="578"/>
        <v>0</v>
      </c>
      <c r="AK1838" s="56">
        <f t="shared" si="579"/>
        <v>0</v>
      </c>
      <c r="AL1838" s="56">
        <f t="shared" si="580"/>
        <v>0</v>
      </c>
      <c r="AM1838" s="56">
        <f t="shared" si="581"/>
        <v>0</v>
      </c>
      <c r="AN1838" s="56">
        <f t="shared" si="582"/>
        <v>0</v>
      </c>
      <c r="AO1838" s="56">
        <f t="shared" si="583"/>
        <v>0</v>
      </c>
      <c r="AP1838" s="56">
        <f t="shared" si="584"/>
        <v>0</v>
      </c>
      <c r="AQ1838" s="56">
        <f t="shared" si="585"/>
        <v>0</v>
      </c>
      <c r="AR1838" s="86">
        <f t="shared" si="586"/>
        <v>0</v>
      </c>
    </row>
    <row r="1839" spans="1:44" x14ac:dyDescent="0.25">
      <c r="A1839" s="178"/>
      <c r="B1839" s="55" t="str">
        <f>_xlfn.IFNA(VLOOKUP(A1839,'Ajánlatkérő(k) adatai'!$B$4:$C$205,2,0),"")</f>
        <v/>
      </c>
      <c r="C1839" s="178"/>
      <c r="D1839" s="55" t="str">
        <f>_xlfn.IFNA(VLOOKUP(C1839,'Számlafizető(k) adatai'!$C$4:$D$203,2,0),"")</f>
        <v/>
      </c>
      <c r="E1839" s="55" t="str">
        <f>_xlfn.IFNA(VLOOKUP(C1839,'Számlafizető(k) adatai'!$C$4:$M$203,11,0),"")</f>
        <v/>
      </c>
      <c r="F1839" s="178"/>
      <c r="G1839" s="178"/>
      <c r="H1839" s="178"/>
      <c r="I1839" s="55" t="str">
        <f>IF(F1839="","",VLOOKUP(LEFT(F1839,5),'Technikai cellák'!B:C,2,0))</f>
        <v/>
      </c>
      <c r="J1839" s="55" t="str">
        <f>IF(F1839="","",VLOOKUP(I1839,'Technikai cellák'!$C$1:$D$12,2,0))</f>
        <v/>
      </c>
      <c r="K1839" s="179"/>
      <c r="L1839" s="67" t="str">
        <f t="shared" si="569"/>
        <v/>
      </c>
      <c r="M1839" s="68">
        <f t="shared" si="570"/>
        <v>0</v>
      </c>
      <c r="N1839" s="66">
        <f t="shared" si="571"/>
        <v>0</v>
      </c>
      <c r="O1839" s="152"/>
      <c r="P1839" s="172">
        <f t="shared" si="567"/>
        <v>0</v>
      </c>
      <c r="Q1839" s="69">
        <f t="shared" si="572"/>
        <v>0</v>
      </c>
      <c r="R1839" s="62">
        <f t="shared" si="573"/>
        <v>0</v>
      </c>
      <c r="S1839" s="153"/>
      <c r="T1839" s="118" t="str">
        <f t="shared" si="574"/>
        <v/>
      </c>
      <c r="U1839" s="154"/>
      <c r="V1839" s="154"/>
      <c r="W1839" s="154"/>
      <c r="X1839" s="154"/>
      <c r="Y1839" s="154"/>
      <c r="Z1839" s="154"/>
      <c r="AA1839" s="154"/>
      <c r="AB1839" s="154"/>
      <c r="AC1839" s="154"/>
      <c r="AD1839" s="154"/>
      <c r="AE1839" s="154"/>
      <c r="AF1839" s="154"/>
      <c r="AG1839" s="63">
        <f t="shared" si="575"/>
        <v>0</v>
      </c>
      <c r="AH1839" s="56">
        <f t="shared" si="576"/>
        <v>0</v>
      </c>
      <c r="AI1839" s="56">
        <f t="shared" si="577"/>
        <v>0</v>
      </c>
      <c r="AJ1839" s="56">
        <f t="shared" si="578"/>
        <v>0</v>
      </c>
      <c r="AK1839" s="56">
        <f t="shared" si="579"/>
        <v>0</v>
      </c>
      <c r="AL1839" s="56">
        <f t="shared" si="580"/>
        <v>0</v>
      </c>
      <c r="AM1839" s="56">
        <f t="shared" si="581"/>
        <v>0</v>
      </c>
      <c r="AN1839" s="56">
        <f t="shared" si="582"/>
        <v>0</v>
      </c>
      <c r="AO1839" s="56">
        <f t="shared" si="583"/>
        <v>0</v>
      </c>
      <c r="AP1839" s="56">
        <f t="shared" si="584"/>
        <v>0</v>
      </c>
      <c r="AQ1839" s="56">
        <f t="shared" si="585"/>
        <v>0</v>
      </c>
      <c r="AR1839" s="86">
        <f t="shared" si="586"/>
        <v>0</v>
      </c>
    </row>
    <row r="1840" spans="1:44" x14ac:dyDescent="0.25">
      <c r="A1840" s="178"/>
      <c r="B1840" s="55" t="str">
        <f>_xlfn.IFNA(VLOOKUP(A1840,'Ajánlatkérő(k) adatai'!$B$4:$C$205,2,0),"")</f>
        <v/>
      </c>
      <c r="C1840" s="178"/>
      <c r="D1840" s="55" t="str">
        <f>_xlfn.IFNA(VLOOKUP(C1840,'Számlafizető(k) adatai'!$C$4:$D$203,2,0),"")</f>
        <v/>
      </c>
      <c r="E1840" s="55" t="str">
        <f>_xlfn.IFNA(VLOOKUP(C1840,'Számlafizető(k) adatai'!$C$4:$M$203,11,0),"")</f>
        <v/>
      </c>
      <c r="F1840" s="178"/>
      <c r="G1840" s="178"/>
      <c r="H1840" s="178"/>
      <c r="I1840" s="55" t="str">
        <f>IF(F1840="","",VLOOKUP(LEFT(F1840,5),'Technikai cellák'!B:C,2,0))</f>
        <v/>
      </c>
      <c r="J1840" s="55" t="str">
        <f>IF(F1840="","",VLOOKUP(I1840,'Technikai cellák'!$C$1:$D$12,2,0))</f>
        <v/>
      </c>
      <c r="K1840" s="179"/>
      <c r="L1840" s="67" t="str">
        <f t="shared" si="569"/>
        <v/>
      </c>
      <c r="M1840" s="68">
        <f t="shared" si="570"/>
        <v>0</v>
      </c>
      <c r="N1840" s="66">
        <f t="shared" si="571"/>
        <v>0</v>
      </c>
      <c r="O1840" s="152"/>
      <c r="P1840" s="172">
        <f t="shared" si="567"/>
        <v>0</v>
      </c>
      <c r="Q1840" s="69">
        <f t="shared" si="572"/>
        <v>0</v>
      </c>
      <c r="R1840" s="62">
        <f t="shared" si="573"/>
        <v>0</v>
      </c>
      <c r="S1840" s="153"/>
      <c r="T1840" s="118" t="str">
        <f t="shared" si="574"/>
        <v/>
      </c>
      <c r="U1840" s="154"/>
      <c r="V1840" s="154"/>
      <c r="W1840" s="154"/>
      <c r="X1840" s="154"/>
      <c r="Y1840" s="154"/>
      <c r="Z1840" s="154"/>
      <c r="AA1840" s="154"/>
      <c r="AB1840" s="154"/>
      <c r="AC1840" s="154"/>
      <c r="AD1840" s="154"/>
      <c r="AE1840" s="154"/>
      <c r="AF1840" s="154"/>
      <c r="AG1840" s="63">
        <f t="shared" si="575"/>
        <v>0</v>
      </c>
      <c r="AH1840" s="56">
        <f t="shared" si="576"/>
        <v>0</v>
      </c>
      <c r="AI1840" s="56">
        <f t="shared" si="577"/>
        <v>0</v>
      </c>
      <c r="AJ1840" s="56">
        <f t="shared" si="578"/>
        <v>0</v>
      </c>
      <c r="AK1840" s="56">
        <f t="shared" si="579"/>
        <v>0</v>
      </c>
      <c r="AL1840" s="56">
        <f t="shared" si="580"/>
        <v>0</v>
      </c>
      <c r="AM1840" s="56">
        <f t="shared" si="581"/>
        <v>0</v>
      </c>
      <c r="AN1840" s="56">
        <f t="shared" si="582"/>
        <v>0</v>
      </c>
      <c r="AO1840" s="56">
        <f t="shared" si="583"/>
        <v>0</v>
      </c>
      <c r="AP1840" s="56">
        <f t="shared" si="584"/>
        <v>0</v>
      </c>
      <c r="AQ1840" s="56">
        <f t="shared" si="585"/>
        <v>0</v>
      </c>
      <c r="AR1840" s="86">
        <f t="shared" si="586"/>
        <v>0</v>
      </c>
    </row>
    <row r="1841" spans="1:44" x14ac:dyDescent="0.25">
      <c r="A1841" s="178"/>
      <c r="B1841" s="55" t="str">
        <f>_xlfn.IFNA(VLOOKUP(A1841,'Ajánlatkérő(k) adatai'!$B$4:$C$205,2,0),"")</f>
        <v/>
      </c>
      <c r="C1841" s="178"/>
      <c r="D1841" s="55" t="str">
        <f>_xlfn.IFNA(VLOOKUP(C1841,'Számlafizető(k) adatai'!$C$4:$D$203,2,0),"")</f>
        <v/>
      </c>
      <c r="E1841" s="55" t="str">
        <f>_xlfn.IFNA(VLOOKUP(C1841,'Számlafizető(k) adatai'!$C$4:$M$203,11,0),"")</f>
        <v/>
      </c>
      <c r="F1841" s="178"/>
      <c r="G1841" s="178"/>
      <c r="H1841" s="178"/>
      <c r="I1841" s="55" t="str">
        <f>IF(F1841="","",VLOOKUP(LEFT(F1841,5),'Technikai cellák'!B:C,2,0))</f>
        <v/>
      </c>
      <c r="J1841" s="55" t="str">
        <f>IF(F1841="","",VLOOKUP(I1841,'Technikai cellák'!$C$1:$D$12,2,0))</f>
        <v/>
      </c>
      <c r="K1841" s="179"/>
      <c r="L1841" s="67" t="str">
        <f t="shared" si="569"/>
        <v/>
      </c>
      <c r="M1841" s="68">
        <f t="shared" si="570"/>
        <v>0</v>
      </c>
      <c r="N1841" s="66">
        <f t="shared" si="571"/>
        <v>0</v>
      </c>
      <c r="O1841" s="152"/>
      <c r="P1841" s="172">
        <f t="shared" si="567"/>
        <v>0</v>
      </c>
      <c r="Q1841" s="69">
        <f t="shared" si="572"/>
        <v>0</v>
      </c>
      <c r="R1841" s="62">
        <f t="shared" si="573"/>
        <v>0</v>
      </c>
      <c r="S1841" s="153"/>
      <c r="T1841" s="118" t="str">
        <f t="shared" si="574"/>
        <v/>
      </c>
      <c r="U1841" s="154"/>
      <c r="V1841" s="154"/>
      <c r="W1841" s="154"/>
      <c r="X1841" s="154"/>
      <c r="Y1841" s="154"/>
      <c r="Z1841" s="154"/>
      <c r="AA1841" s="154"/>
      <c r="AB1841" s="154"/>
      <c r="AC1841" s="154"/>
      <c r="AD1841" s="154"/>
      <c r="AE1841" s="154"/>
      <c r="AF1841" s="154"/>
      <c r="AG1841" s="63">
        <f t="shared" si="575"/>
        <v>0</v>
      </c>
      <c r="AH1841" s="56">
        <f t="shared" si="576"/>
        <v>0</v>
      </c>
      <c r="AI1841" s="56">
        <f t="shared" si="577"/>
        <v>0</v>
      </c>
      <c r="AJ1841" s="56">
        <f t="shared" si="578"/>
        <v>0</v>
      </c>
      <c r="AK1841" s="56">
        <f t="shared" si="579"/>
        <v>0</v>
      </c>
      <c r="AL1841" s="56">
        <f t="shared" si="580"/>
        <v>0</v>
      </c>
      <c r="AM1841" s="56">
        <f t="shared" si="581"/>
        <v>0</v>
      </c>
      <c r="AN1841" s="56">
        <f t="shared" si="582"/>
        <v>0</v>
      </c>
      <c r="AO1841" s="56">
        <f t="shared" si="583"/>
        <v>0</v>
      </c>
      <c r="AP1841" s="56">
        <f t="shared" si="584"/>
        <v>0</v>
      </c>
      <c r="AQ1841" s="56">
        <f t="shared" si="585"/>
        <v>0</v>
      </c>
      <c r="AR1841" s="86">
        <f t="shared" si="586"/>
        <v>0</v>
      </c>
    </row>
    <row r="1842" spans="1:44" x14ac:dyDescent="0.25">
      <c r="A1842" s="178"/>
      <c r="B1842" s="55" t="str">
        <f>_xlfn.IFNA(VLOOKUP(A1842,'Ajánlatkérő(k) adatai'!$B$4:$C$205,2,0),"")</f>
        <v/>
      </c>
      <c r="C1842" s="178"/>
      <c r="D1842" s="55" t="str">
        <f>_xlfn.IFNA(VLOOKUP(C1842,'Számlafizető(k) adatai'!$C$4:$D$203,2,0),"")</f>
        <v/>
      </c>
      <c r="E1842" s="55" t="str">
        <f>_xlfn.IFNA(VLOOKUP(C1842,'Számlafizető(k) adatai'!$C$4:$M$203,11,0),"")</f>
        <v/>
      </c>
      <c r="F1842" s="178"/>
      <c r="G1842" s="178"/>
      <c r="H1842" s="178"/>
      <c r="I1842" s="55" t="str">
        <f>IF(F1842="","",VLOOKUP(LEFT(F1842,5),'Technikai cellák'!B:C,2,0))</f>
        <v/>
      </c>
      <c r="J1842" s="55" t="str">
        <f>IF(F1842="","",VLOOKUP(I1842,'Technikai cellák'!$C$1:$D$12,2,0))</f>
        <v/>
      </c>
      <c r="K1842" s="179"/>
      <c r="L1842" s="67" t="str">
        <f t="shared" si="569"/>
        <v/>
      </c>
      <c r="M1842" s="68">
        <f t="shared" si="570"/>
        <v>0</v>
      </c>
      <c r="N1842" s="66">
        <f t="shared" si="571"/>
        <v>0</v>
      </c>
      <c r="O1842" s="152"/>
      <c r="P1842" s="172">
        <f t="shared" si="567"/>
        <v>0</v>
      </c>
      <c r="Q1842" s="69">
        <f t="shared" si="572"/>
        <v>0</v>
      </c>
      <c r="R1842" s="62">
        <f t="shared" si="573"/>
        <v>0</v>
      </c>
      <c r="S1842" s="153"/>
      <c r="T1842" s="118" t="str">
        <f t="shared" si="574"/>
        <v/>
      </c>
      <c r="U1842" s="154"/>
      <c r="V1842" s="154"/>
      <c r="W1842" s="154"/>
      <c r="X1842" s="154"/>
      <c r="Y1842" s="154"/>
      <c r="Z1842" s="154"/>
      <c r="AA1842" s="154"/>
      <c r="AB1842" s="154"/>
      <c r="AC1842" s="154"/>
      <c r="AD1842" s="154"/>
      <c r="AE1842" s="154"/>
      <c r="AF1842" s="154"/>
      <c r="AG1842" s="63">
        <f t="shared" si="575"/>
        <v>0</v>
      </c>
      <c r="AH1842" s="56">
        <f t="shared" si="576"/>
        <v>0</v>
      </c>
      <c r="AI1842" s="56">
        <f t="shared" si="577"/>
        <v>0</v>
      </c>
      <c r="AJ1842" s="56">
        <f t="shared" si="578"/>
        <v>0</v>
      </c>
      <c r="AK1842" s="56">
        <f t="shared" si="579"/>
        <v>0</v>
      </c>
      <c r="AL1842" s="56">
        <f t="shared" si="580"/>
        <v>0</v>
      </c>
      <c r="AM1842" s="56">
        <f t="shared" si="581"/>
        <v>0</v>
      </c>
      <c r="AN1842" s="56">
        <f t="shared" si="582"/>
        <v>0</v>
      </c>
      <c r="AO1842" s="56">
        <f t="shared" si="583"/>
        <v>0</v>
      </c>
      <c r="AP1842" s="56">
        <f t="shared" si="584"/>
        <v>0</v>
      </c>
      <c r="AQ1842" s="56">
        <f t="shared" si="585"/>
        <v>0</v>
      </c>
      <c r="AR1842" s="86">
        <f t="shared" si="586"/>
        <v>0</v>
      </c>
    </row>
    <row r="1843" spans="1:44" x14ac:dyDescent="0.25">
      <c r="A1843" s="178"/>
      <c r="B1843" s="55" t="str">
        <f>_xlfn.IFNA(VLOOKUP(A1843,'Ajánlatkérő(k) adatai'!$B$4:$C$205,2,0),"")</f>
        <v/>
      </c>
      <c r="C1843" s="178"/>
      <c r="D1843" s="55" t="str">
        <f>_xlfn.IFNA(VLOOKUP(C1843,'Számlafizető(k) adatai'!$C$4:$D$203,2,0),"")</f>
        <v/>
      </c>
      <c r="E1843" s="55" t="str">
        <f>_xlfn.IFNA(VLOOKUP(C1843,'Számlafizető(k) adatai'!$C$4:$M$203,11,0),"")</f>
        <v/>
      </c>
      <c r="F1843" s="178"/>
      <c r="G1843" s="178"/>
      <c r="H1843" s="178"/>
      <c r="I1843" s="55" t="str">
        <f>IF(F1843="","",VLOOKUP(LEFT(F1843,5),'Technikai cellák'!B:C,2,0))</f>
        <v/>
      </c>
      <c r="J1843" s="55" t="str">
        <f>IF(F1843="","",VLOOKUP(I1843,'Technikai cellák'!$C$1:$D$12,2,0))</f>
        <v/>
      </c>
      <c r="K1843" s="179"/>
      <c r="L1843" s="67" t="str">
        <f t="shared" si="569"/>
        <v/>
      </c>
      <c r="M1843" s="68">
        <f t="shared" si="570"/>
        <v>0</v>
      </c>
      <c r="N1843" s="66">
        <f t="shared" si="571"/>
        <v>0</v>
      </c>
      <c r="O1843" s="152"/>
      <c r="P1843" s="172">
        <f t="shared" si="567"/>
        <v>0</v>
      </c>
      <c r="Q1843" s="69">
        <f t="shared" si="572"/>
        <v>0</v>
      </c>
      <c r="R1843" s="62">
        <f t="shared" si="573"/>
        <v>0</v>
      </c>
      <c r="S1843" s="153"/>
      <c r="T1843" s="118" t="str">
        <f t="shared" si="574"/>
        <v/>
      </c>
      <c r="U1843" s="154"/>
      <c r="V1843" s="154"/>
      <c r="W1843" s="154"/>
      <c r="X1843" s="154"/>
      <c r="Y1843" s="154"/>
      <c r="Z1843" s="154"/>
      <c r="AA1843" s="154"/>
      <c r="AB1843" s="154"/>
      <c r="AC1843" s="154"/>
      <c r="AD1843" s="154"/>
      <c r="AE1843" s="154"/>
      <c r="AF1843" s="154"/>
      <c r="AG1843" s="63">
        <f t="shared" si="575"/>
        <v>0</v>
      </c>
      <c r="AH1843" s="56">
        <f t="shared" si="576"/>
        <v>0</v>
      </c>
      <c r="AI1843" s="56">
        <f t="shared" si="577"/>
        <v>0</v>
      </c>
      <c r="AJ1843" s="56">
        <f t="shared" si="578"/>
        <v>0</v>
      </c>
      <c r="AK1843" s="56">
        <f t="shared" si="579"/>
        <v>0</v>
      </c>
      <c r="AL1843" s="56">
        <f t="shared" si="580"/>
        <v>0</v>
      </c>
      <c r="AM1843" s="56">
        <f t="shared" si="581"/>
        <v>0</v>
      </c>
      <c r="AN1843" s="56">
        <f t="shared" si="582"/>
        <v>0</v>
      </c>
      <c r="AO1843" s="56">
        <f t="shared" si="583"/>
        <v>0</v>
      </c>
      <c r="AP1843" s="56">
        <f t="shared" si="584"/>
        <v>0</v>
      </c>
      <c r="AQ1843" s="56">
        <f t="shared" si="585"/>
        <v>0</v>
      </c>
      <c r="AR1843" s="86">
        <f t="shared" si="586"/>
        <v>0</v>
      </c>
    </row>
    <row r="1844" spans="1:44" x14ac:dyDescent="0.25">
      <c r="A1844" s="178"/>
      <c r="B1844" s="55" t="str">
        <f>_xlfn.IFNA(VLOOKUP(A1844,'Ajánlatkérő(k) adatai'!$B$4:$C$205,2,0),"")</f>
        <v/>
      </c>
      <c r="C1844" s="178"/>
      <c r="D1844" s="55" t="str">
        <f>_xlfn.IFNA(VLOOKUP(C1844,'Számlafizető(k) adatai'!$C$4:$D$203,2,0),"")</f>
        <v/>
      </c>
      <c r="E1844" s="55" t="str">
        <f>_xlfn.IFNA(VLOOKUP(C1844,'Számlafizető(k) adatai'!$C$4:$M$203,11,0),"")</f>
        <v/>
      </c>
      <c r="F1844" s="178"/>
      <c r="G1844" s="178"/>
      <c r="H1844" s="178"/>
      <c r="I1844" s="55" t="str">
        <f>IF(F1844="","",VLOOKUP(LEFT(F1844,5),'Technikai cellák'!B:C,2,0))</f>
        <v/>
      </c>
      <c r="J1844" s="55" t="str">
        <f>IF(F1844="","",VLOOKUP(I1844,'Technikai cellák'!$C$1:$D$12,2,0))</f>
        <v/>
      </c>
      <c r="K1844" s="179"/>
      <c r="L1844" s="67" t="str">
        <f t="shared" si="569"/>
        <v/>
      </c>
      <c r="M1844" s="68">
        <f t="shared" si="570"/>
        <v>0</v>
      </c>
      <c r="N1844" s="66">
        <f t="shared" si="571"/>
        <v>0</v>
      </c>
      <c r="O1844" s="152"/>
      <c r="P1844" s="172">
        <f t="shared" si="567"/>
        <v>0</v>
      </c>
      <c r="Q1844" s="69">
        <f t="shared" si="572"/>
        <v>0</v>
      </c>
      <c r="R1844" s="62">
        <f t="shared" si="573"/>
        <v>0</v>
      </c>
      <c r="S1844" s="153"/>
      <c r="T1844" s="118" t="str">
        <f t="shared" si="574"/>
        <v/>
      </c>
      <c r="U1844" s="154"/>
      <c r="V1844" s="154"/>
      <c r="W1844" s="154"/>
      <c r="X1844" s="154"/>
      <c r="Y1844" s="154"/>
      <c r="Z1844" s="154"/>
      <c r="AA1844" s="154"/>
      <c r="AB1844" s="154"/>
      <c r="AC1844" s="154"/>
      <c r="AD1844" s="154"/>
      <c r="AE1844" s="154"/>
      <c r="AF1844" s="154"/>
      <c r="AG1844" s="63">
        <f t="shared" si="575"/>
        <v>0</v>
      </c>
      <c r="AH1844" s="56">
        <f t="shared" si="576"/>
        <v>0</v>
      </c>
      <c r="AI1844" s="56">
        <f t="shared" si="577"/>
        <v>0</v>
      </c>
      <c r="AJ1844" s="56">
        <f t="shared" si="578"/>
        <v>0</v>
      </c>
      <c r="AK1844" s="56">
        <f t="shared" si="579"/>
        <v>0</v>
      </c>
      <c r="AL1844" s="56">
        <f t="shared" si="580"/>
        <v>0</v>
      </c>
      <c r="AM1844" s="56">
        <f t="shared" si="581"/>
        <v>0</v>
      </c>
      <c r="AN1844" s="56">
        <f t="shared" si="582"/>
        <v>0</v>
      </c>
      <c r="AO1844" s="56">
        <f t="shared" si="583"/>
        <v>0</v>
      </c>
      <c r="AP1844" s="56">
        <f t="shared" si="584"/>
        <v>0</v>
      </c>
      <c r="AQ1844" s="56">
        <f t="shared" si="585"/>
        <v>0</v>
      </c>
      <c r="AR1844" s="86">
        <f t="shared" si="586"/>
        <v>0</v>
      </c>
    </row>
    <row r="1845" spans="1:44" x14ac:dyDescent="0.25">
      <c r="A1845" s="178"/>
      <c r="B1845" s="55" t="str">
        <f>_xlfn.IFNA(VLOOKUP(A1845,'Ajánlatkérő(k) adatai'!$B$4:$C$205,2,0),"")</f>
        <v/>
      </c>
      <c r="C1845" s="178"/>
      <c r="D1845" s="55" t="str">
        <f>_xlfn.IFNA(VLOOKUP(C1845,'Számlafizető(k) adatai'!$C$4:$D$203,2,0),"")</f>
        <v/>
      </c>
      <c r="E1845" s="55" t="str">
        <f>_xlfn.IFNA(VLOOKUP(C1845,'Számlafizető(k) adatai'!$C$4:$M$203,11,0),"")</f>
        <v/>
      </c>
      <c r="F1845" s="178"/>
      <c r="G1845" s="178"/>
      <c r="H1845" s="178"/>
      <c r="I1845" s="55" t="str">
        <f>IF(F1845="","",VLOOKUP(LEFT(F1845,5),'Technikai cellák'!B:C,2,0))</f>
        <v/>
      </c>
      <c r="J1845" s="55" t="str">
        <f>IF(F1845="","",VLOOKUP(I1845,'Technikai cellák'!$C$1:$D$12,2,0))</f>
        <v/>
      </c>
      <c r="K1845" s="179"/>
      <c r="L1845" s="67" t="str">
        <f t="shared" si="569"/>
        <v/>
      </c>
      <c r="M1845" s="68">
        <f t="shared" si="570"/>
        <v>0</v>
      </c>
      <c r="N1845" s="66">
        <f t="shared" si="571"/>
        <v>0</v>
      </c>
      <c r="O1845" s="152"/>
      <c r="P1845" s="172">
        <f t="shared" si="567"/>
        <v>0</v>
      </c>
      <c r="Q1845" s="69">
        <f t="shared" si="572"/>
        <v>0</v>
      </c>
      <c r="R1845" s="62">
        <f t="shared" si="573"/>
        <v>0</v>
      </c>
      <c r="S1845" s="153"/>
      <c r="T1845" s="118" t="str">
        <f t="shared" si="574"/>
        <v/>
      </c>
      <c r="U1845" s="154"/>
      <c r="V1845" s="154"/>
      <c r="W1845" s="154"/>
      <c r="X1845" s="154"/>
      <c r="Y1845" s="154"/>
      <c r="Z1845" s="154"/>
      <c r="AA1845" s="154"/>
      <c r="AB1845" s="154"/>
      <c r="AC1845" s="154"/>
      <c r="AD1845" s="154"/>
      <c r="AE1845" s="154"/>
      <c r="AF1845" s="154"/>
      <c r="AG1845" s="63">
        <f t="shared" si="575"/>
        <v>0</v>
      </c>
      <c r="AH1845" s="56">
        <f t="shared" si="576"/>
        <v>0</v>
      </c>
      <c r="AI1845" s="56">
        <f t="shared" si="577"/>
        <v>0</v>
      </c>
      <c r="AJ1845" s="56">
        <f t="shared" si="578"/>
        <v>0</v>
      </c>
      <c r="AK1845" s="56">
        <f t="shared" si="579"/>
        <v>0</v>
      </c>
      <c r="AL1845" s="56">
        <f t="shared" si="580"/>
        <v>0</v>
      </c>
      <c r="AM1845" s="56">
        <f t="shared" si="581"/>
        <v>0</v>
      </c>
      <c r="AN1845" s="56">
        <f t="shared" si="582"/>
        <v>0</v>
      </c>
      <c r="AO1845" s="56">
        <f t="shared" si="583"/>
        <v>0</v>
      </c>
      <c r="AP1845" s="56">
        <f t="shared" si="584"/>
        <v>0</v>
      </c>
      <c r="AQ1845" s="56">
        <f t="shared" si="585"/>
        <v>0</v>
      </c>
      <c r="AR1845" s="86">
        <f t="shared" si="586"/>
        <v>0</v>
      </c>
    </row>
    <row r="1846" spans="1:44" x14ac:dyDescent="0.25">
      <c r="A1846" s="178"/>
      <c r="B1846" s="55" t="str">
        <f>_xlfn.IFNA(VLOOKUP(A1846,'Ajánlatkérő(k) adatai'!$B$4:$C$205,2,0),"")</f>
        <v/>
      </c>
      <c r="C1846" s="178"/>
      <c r="D1846" s="55" t="str">
        <f>_xlfn.IFNA(VLOOKUP(C1846,'Számlafizető(k) adatai'!$C$4:$D$203,2,0),"")</f>
        <v/>
      </c>
      <c r="E1846" s="55" t="str">
        <f>_xlfn.IFNA(VLOOKUP(C1846,'Számlafizető(k) adatai'!$C$4:$M$203,11,0),"")</f>
        <v/>
      </c>
      <c r="F1846" s="178"/>
      <c r="G1846" s="178"/>
      <c r="H1846" s="178"/>
      <c r="I1846" s="55" t="str">
        <f>IF(F1846="","",VLOOKUP(LEFT(F1846,5),'Technikai cellák'!B:C,2,0))</f>
        <v/>
      </c>
      <c r="J1846" s="55" t="str">
        <f>IF(F1846="","",VLOOKUP(I1846,'Technikai cellák'!$C$1:$D$12,2,0))</f>
        <v/>
      </c>
      <c r="K1846" s="179"/>
      <c r="L1846" s="67" t="str">
        <f t="shared" si="569"/>
        <v/>
      </c>
      <c r="M1846" s="68">
        <f t="shared" si="570"/>
        <v>0</v>
      </c>
      <c r="N1846" s="66">
        <f t="shared" si="571"/>
        <v>0</v>
      </c>
      <c r="O1846" s="152"/>
      <c r="P1846" s="172">
        <f t="shared" si="567"/>
        <v>0</v>
      </c>
      <c r="Q1846" s="69">
        <f t="shared" si="572"/>
        <v>0</v>
      </c>
      <c r="R1846" s="62">
        <f t="shared" si="573"/>
        <v>0</v>
      </c>
      <c r="S1846" s="153"/>
      <c r="T1846" s="118" t="str">
        <f t="shared" si="574"/>
        <v/>
      </c>
      <c r="U1846" s="154"/>
      <c r="V1846" s="154"/>
      <c r="W1846" s="154"/>
      <c r="X1846" s="154"/>
      <c r="Y1846" s="154"/>
      <c r="Z1846" s="154"/>
      <c r="AA1846" s="154"/>
      <c r="AB1846" s="154"/>
      <c r="AC1846" s="154"/>
      <c r="AD1846" s="154"/>
      <c r="AE1846" s="154"/>
      <c r="AF1846" s="154"/>
      <c r="AG1846" s="63">
        <f t="shared" si="575"/>
        <v>0</v>
      </c>
      <c r="AH1846" s="56">
        <f t="shared" si="576"/>
        <v>0</v>
      </c>
      <c r="AI1846" s="56">
        <f t="shared" si="577"/>
        <v>0</v>
      </c>
      <c r="AJ1846" s="56">
        <f t="shared" si="578"/>
        <v>0</v>
      </c>
      <c r="AK1846" s="56">
        <f t="shared" si="579"/>
        <v>0</v>
      </c>
      <c r="AL1846" s="56">
        <f t="shared" si="580"/>
        <v>0</v>
      </c>
      <c r="AM1846" s="56">
        <f t="shared" si="581"/>
        <v>0</v>
      </c>
      <c r="AN1846" s="56">
        <f t="shared" si="582"/>
        <v>0</v>
      </c>
      <c r="AO1846" s="56">
        <f t="shared" si="583"/>
        <v>0</v>
      </c>
      <c r="AP1846" s="56">
        <f t="shared" si="584"/>
        <v>0</v>
      </c>
      <c r="AQ1846" s="56">
        <f t="shared" si="585"/>
        <v>0</v>
      </c>
      <c r="AR1846" s="86">
        <f t="shared" si="586"/>
        <v>0</v>
      </c>
    </row>
    <row r="1847" spans="1:44" x14ac:dyDescent="0.25">
      <c r="A1847" s="178"/>
      <c r="B1847" s="55" t="str">
        <f>_xlfn.IFNA(VLOOKUP(A1847,'Ajánlatkérő(k) adatai'!$B$4:$C$205,2,0),"")</f>
        <v/>
      </c>
      <c r="C1847" s="178"/>
      <c r="D1847" s="55" t="str">
        <f>_xlfn.IFNA(VLOOKUP(C1847,'Számlafizető(k) adatai'!$C$4:$D$203,2,0),"")</f>
        <v/>
      </c>
      <c r="E1847" s="55" t="str">
        <f>_xlfn.IFNA(VLOOKUP(C1847,'Számlafizető(k) adatai'!$C$4:$M$203,11,0),"")</f>
        <v/>
      </c>
      <c r="F1847" s="178"/>
      <c r="G1847" s="178"/>
      <c r="H1847" s="178"/>
      <c r="I1847" s="55" t="str">
        <f>IF(F1847="","",VLOOKUP(LEFT(F1847,5),'Technikai cellák'!B:C,2,0))</f>
        <v/>
      </c>
      <c r="J1847" s="55" t="str">
        <f>IF(F1847="","",VLOOKUP(I1847,'Technikai cellák'!$C$1:$D$12,2,0))</f>
        <v/>
      </c>
      <c r="K1847" s="179"/>
      <c r="L1847" s="67" t="str">
        <f t="shared" si="569"/>
        <v/>
      </c>
      <c r="M1847" s="68">
        <f t="shared" si="570"/>
        <v>0</v>
      </c>
      <c r="N1847" s="66">
        <f t="shared" si="571"/>
        <v>0</v>
      </c>
      <c r="O1847" s="152"/>
      <c r="P1847" s="172">
        <f t="shared" si="567"/>
        <v>0</v>
      </c>
      <c r="Q1847" s="69">
        <f t="shared" si="572"/>
        <v>0</v>
      </c>
      <c r="R1847" s="62">
        <f t="shared" si="573"/>
        <v>0</v>
      </c>
      <c r="S1847" s="153"/>
      <c r="T1847" s="118" t="str">
        <f t="shared" si="574"/>
        <v/>
      </c>
      <c r="U1847" s="154"/>
      <c r="V1847" s="154"/>
      <c r="W1847" s="154"/>
      <c r="X1847" s="154"/>
      <c r="Y1847" s="154"/>
      <c r="Z1847" s="154"/>
      <c r="AA1847" s="154"/>
      <c r="AB1847" s="154"/>
      <c r="AC1847" s="154"/>
      <c r="AD1847" s="154"/>
      <c r="AE1847" s="154"/>
      <c r="AF1847" s="154"/>
      <c r="AG1847" s="63">
        <f t="shared" si="575"/>
        <v>0</v>
      </c>
      <c r="AH1847" s="56">
        <f t="shared" si="576"/>
        <v>0</v>
      </c>
      <c r="AI1847" s="56">
        <f t="shared" si="577"/>
        <v>0</v>
      </c>
      <c r="AJ1847" s="56">
        <f t="shared" si="578"/>
        <v>0</v>
      </c>
      <c r="AK1847" s="56">
        <f t="shared" si="579"/>
        <v>0</v>
      </c>
      <c r="AL1847" s="56">
        <f t="shared" si="580"/>
        <v>0</v>
      </c>
      <c r="AM1847" s="56">
        <f t="shared" si="581"/>
        <v>0</v>
      </c>
      <c r="AN1847" s="56">
        <f t="shared" si="582"/>
        <v>0</v>
      </c>
      <c r="AO1847" s="56">
        <f t="shared" si="583"/>
        <v>0</v>
      </c>
      <c r="AP1847" s="56">
        <f t="shared" si="584"/>
        <v>0</v>
      </c>
      <c r="AQ1847" s="56">
        <f t="shared" si="585"/>
        <v>0</v>
      </c>
      <c r="AR1847" s="86">
        <f t="shared" si="586"/>
        <v>0</v>
      </c>
    </row>
    <row r="1848" spans="1:44" x14ac:dyDescent="0.25">
      <c r="A1848" s="178"/>
      <c r="B1848" s="55" t="str">
        <f>_xlfn.IFNA(VLOOKUP(A1848,'Ajánlatkérő(k) adatai'!$B$4:$C$205,2,0),"")</f>
        <v/>
      </c>
      <c r="C1848" s="178"/>
      <c r="D1848" s="55" t="str">
        <f>_xlfn.IFNA(VLOOKUP(C1848,'Számlafizető(k) adatai'!$C$4:$D$203,2,0),"")</f>
        <v/>
      </c>
      <c r="E1848" s="55" t="str">
        <f>_xlfn.IFNA(VLOOKUP(C1848,'Számlafizető(k) adatai'!$C$4:$M$203,11,0),"")</f>
        <v/>
      </c>
      <c r="F1848" s="178"/>
      <c r="G1848" s="178"/>
      <c r="H1848" s="178"/>
      <c r="I1848" s="55" t="str">
        <f>IF(F1848="","",VLOOKUP(LEFT(F1848,5),'Technikai cellák'!B:C,2,0))</f>
        <v/>
      </c>
      <c r="J1848" s="55" t="str">
        <f>IF(F1848="","",VLOOKUP(I1848,'Technikai cellák'!$C$1:$D$12,2,0))</f>
        <v/>
      </c>
      <c r="K1848" s="179"/>
      <c r="L1848" s="67" t="str">
        <f t="shared" si="569"/>
        <v/>
      </c>
      <c r="M1848" s="68">
        <f t="shared" si="570"/>
        <v>0</v>
      </c>
      <c r="N1848" s="66">
        <f t="shared" si="571"/>
        <v>0</v>
      </c>
      <c r="O1848" s="152"/>
      <c r="P1848" s="172">
        <f t="shared" si="567"/>
        <v>0</v>
      </c>
      <c r="Q1848" s="69">
        <f t="shared" si="572"/>
        <v>0</v>
      </c>
      <c r="R1848" s="62">
        <f t="shared" si="573"/>
        <v>0</v>
      </c>
      <c r="S1848" s="153"/>
      <c r="T1848" s="118" t="str">
        <f t="shared" si="574"/>
        <v/>
      </c>
      <c r="U1848" s="154"/>
      <c r="V1848" s="154"/>
      <c r="W1848" s="154"/>
      <c r="X1848" s="154"/>
      <c r="Y1848" s="154"/>
      <c r="Z1848" s="154"/>
      <c r="AA1848" s="154"/>
      <c r="AB1848" s="154"/>
      <c r="AC1848" s="154"/>
      <c r="AD1848" s="154"/>
      <c r="AE1848" s="154"/>
      <c r="AF1848" s="154"/>
      <c r="AG1848" s="63">
        <f t="shared" si="575"/>
        <v>0</v>
      </c>
      <c r="AH1848" s="56">
        <f t="shared" si="576"/>
        <v>0</v>
      </c>
      <c r="AI1848" s="56">
        <f t="shared" si="577"/>
        <v>0</v>
      </c>
      <c r="AJ1848" s="56">
        <f t="shared" si="578"/>
        <v>0</v>
      </c>
      <c r="AK1848" s="56">
        <f t="shared" si="579"/>
        <v>0</v>
      </c>
      <c r="AL1848" s="56">
        <f t="shared" si="580"/>
        <v>0</v>
      </c>
      <c r="AM1848" s="56">
        <f t="shared" si="581"/>
        <v>0</v>
      </c>
      <c r="AN1848" s="56">
        <f t="shared" si="582"/>
        <v>0</v>
      </c>
      <c r="AO1848" s="56">
        <f t="shared" si="583"/>
        <v>0</v>
      </c>
      <c r="AP1848" s="56">
        <f t="shared" si="584"/>
        <v>0</v>
      </c>
      <c r="AQ1848" s="56">
        <f t="shared" si="585"/>
        <v>0</v>
      </c>
      <c r="AR1848" s="86">
        <f t="shared" si="586"/>
        <v>0</v>
      </c>
    </row>
    <row r="1849" spans="1:44" x14ac:dyDescent="0.25">
      <c r="A1849" s="178"/>
      <c r="B1849" s="55" t="str">
        <f>_xlfn.IFNA(VLOOKUP(A1849,'Ajánlatkérő(k) adatai'!$B$4:$C$205,2,0),"")</f>
        <v/>
      </c>
      <c r="C1849" s="178"/>
      <c r="D1849" s="55" t="str">
        <f>_xlfn.IFNA(VLOOKUP(C1849,'Számlafizető(k) adatai'!$C$4:$D$203,2,0),"")</f>
        <v/>
      </c>
      <c r="E1849" s="55" t="str">
        <f>_xlfn.IFNA(VLOOKUP(C1849,'Számlafizető(k) adatai'!$C$4:$M$203,11,0),"")</f>
        <v/>
      </c>
      <c r="F1849" s="178"/>
      <c r="G1849" s="178"/>
      <c r="H1849" s="178"/>
      <c r="I1849" s="55" t="str">
        <f>IF(F1849="","",VLOOKUP(LEFT(F1849,5),'Technikai cellák'!B:C,2,0))</f>
        <v/>
      </c>
      <c r="J1849" s="55" t="str">
        <f>IF(F1849="","",VLOOKUP(I1849,'Technikai cellák'!$C$1:$D$12,2,0))</f>
        <v/>
      </c>
      <c r="K1849" s="179"/>
      <c r="L1849" s="67" t="str">
        <f t="shared" si="569"/>
        <v/>
      </c>
      <c r="M1849" s="68">
        <f t="shared" si="570"/>
        <v>0</v>
      </c>
      <c r="N1849" s="66">
        <f t="shared" si="571"/>
        <v>0</v>
      </c>
      <c r="O1849" s="152"/>
      <c r="P1849" s="172">
        <f t="shared" si="567"/>
        <v>0</v>
      </c>
      <c r="Q1849" s="69">
        <f t="shared" si="572"/>
        <v>0</v>
      </c>
      <c r="R1849" s="62">
        <f t="shared" si="573"/>
        <v>0</v>
      </c>
      <c r="S1849" s="153"/>
      <c r="T1849" s="118" t="str">
        <f t="shared" si="574"/>
        <v/>
      </c>
      <c r="U1849" s="154"/>
      <c r="V1849" s="154"/>
      <c r="W1849" s="154"/>
      <c r="X1849" s="154"/>
      <c r="Y1849" s="154"/>
      <c r="Z1849" s="154"/>
      <c r="AA1849" s="154"/>
      <c r="AB1849" s="154"/>
      <c r="AC1849" s="154"/>
      <c r="AD1849" s="154"/>
      <c r="AE1849" s="154"/>
      <c r="AF1849" s="154"/>
      <c r="AG1849" s="63">
        <f t="shared" si="575"/>
        <v>0</v>
      </c>
      <c r="AH1849" s="56">
        <f t="shared" si="576"/>
        <v>0</v>
      </c>
      <c r="AI1849" s="56">
        <f t="shared" si="577"/>
        <v>0</v>
      </c>
      <c r="AJ1849" s="56">
        <f t="shared" si="578"/>
        <v>0</v>
      </c>
      <c r="AK1849" s="56">
        <f t="shared" si="579"/>
        <v>0</v>
      </c>
      <c r="AL1849" s="56">
        <f t="shared" si="580"/>
        <v>0</v>
      </c>
      <c r="AM1849" s="56">
        <f t="shared" si="581"/>
        <v>0</v>
      </c>
      <c r="AN1849" s="56">
        <f t="shared" si="582"/>
        <v>0</v>
      </c>
      <c r="AO1849" s="56">
        <f t="shared" si="583"/>
        <v>0</v>
      </c>
      <c r="AP1849" s="56">
        <f t="shared" si="584"/>
        <v>0</v>
      </c>
      <c r="AQ1849" s="56">
        <f t="shared" si="585"/>
        <v>0</v>
      </c>
      <c r="AR1849" s="86">
        <f t="shared" si="586"/>
        <v>0</v>
      </c>
    </row>
    <row r="1850" spans="1:44" x14ac:dyDescent="0.25">
      <c r="A1850" s="178"/>
      <c r="B1850" s="55" t="str">
        <f>_xlfn.IFNA(VLOOKUP(A1850,'Ajánlatkérő(k) adatai'!$B$4:$C$205,2,0),"")</f>
        <v/>
      </c>
      <c r="C1850" s="178"/>
      <c r="D1850" s="55" t="str">
        <f>_xlfn.IFNA(VLOOKUP(C1850,'Számlafizető(k) adatai'!$C$4:$D$203,2,0),"")</f>
        <v/>
      </c>
      <c r="E1850" s="55" t="str">
        <f>_xlfn.IFNA(VLOOKUP(C1850,'Számlafizető(k) adatai'!$C$4:$M$203,11,0),"")</f>
        <v/>
      </c>
      <c r="F1850" s="178"/>
      <c r="G1850" s="178"/>
      <c r="H1850" s="178"/>
      <c r="I1850" s="55" t="str">
        <f>IF(F1850="","",VLOOKUP(LEFT(F1850,5),'Technikai cellák'!B:C,2,0))</f>
        <v/>
      </c>
      <c r="J1850" s="55" t="str">
        <f>IF(F1850="","",VLOOKUP(I1850,'Technikai cellák'!$C$1:$D$12,2,0))</f>
        <v/>
      </c>
      <c r="K1850" s="179"/>
      <c r="L1850" s="67" t="str">
        <f t="shared" si="569"/>
        <v/>
      </c>
      <c r="M1850" s="68">
        <f t="shared" si="570"/>
        <v>0</v>
      </c>
      <c r="N1850" s="66">
        <f t="shared" si="571"/>
        <v>0</v>
      </c>
      <c r="O1850" s="152"/>
      <c r="P1850" s="172">
        <f t="shared" si="567"/>
        <v>0</v>
      </c>
      <c r="Q1850" s="69">
        <f t="shared" si="572"/>
        <v>0</v>
      </c>
      <c r="R1850" s="62">
        <f t="shared" si="573"/>
        <v>0</v>
      </c>
      <c r="S1850" s="153"/>
      <c r="T1850" s="118" t="str">
        <f t="shared" si="574"/>
        <v/>
      </c>
      <c r="U1850" s="154"/>
      <c r="V1850" s="154"/>
      <c r="W1850" s="154"/>
      <c r="X1850" s="154"/>
      <c r="Y1850" s="154"/>
      <c r="Z1850" s="154"/>
      <c r="AA1850" s="154"/>
      <c r="AB1850" s="154"/>
      <c r="AC1850" s="154"/>
      <c r="AD1850" s="154"/>
      <c r="AE1850" s="154"/>
      <c r="AF1850" s="154"/>
      <c r="AG1850" s="63">
        <f t="shared" si="575"/>
        <v>0</v>
      </c>
      <c r="AH1850" s="56">
        <f t="shared" si="576"/>
        <v>0</v>
      </c>
      <c r="AI1850" s="56">
        <f t="shared" si="577"/>
        <v>0</v>
      </c>
      <c r="AJ1850" s="56">
        <f t="shared" si="578"/>
        <v>0</v>
      </c>
      <c r="AK1850" s="56">
        <f t="shared" si="579"/>
        <v>0</v>
      </c>
      <c r="AL1850" s="56">
        <f t="shared" si="580"/>
        <v>0</v>
      </c>
      <c r="AM1850" s="56">
        <f t="shared" si="581"/>
        <v>0</v>
      </c>
      <c r="AN1850" s="56">
        <f t="shared" si="582"/>
        <v>0</v>
      </c>
      <c r="AO1850" s="56">
        <f t="shared" si="583"/>
        <v>0</v>
      </c>
      <c r="AP1850" s="56">
        <f t="shared" si="584"/>
        <v>0</v>
      </c>
      <c r="AQ1850" s="56">
        <f t="shared" si="585"/>
        <v>0</v>
      </c>
      <c r="AR1850" s="86">
        <f t="shared" si="586"/>
        <v>0</v>
      </c>
    </row>
    <row r="1851" spans="1:44" x14ac:dyDescent="0.25">
      <c r="A1851" s="178"/>
      <c r="B1851" s="55" t="str">
        <f>_xlfn.IFNA(VLOOKUP(A1851,'Ajánlatkérő(k) adatai'!$B$4:$C$205,2,0),"")</f>
        <v/>
      </c>
      <c r="C1851" s="178"/>
      <c r="D1851" s="55" t="str">
        <f>_xlfn.IFNA(VLOOKUP(C1851,'Számlafizető(k) adatai'!$C$4:$D$203,2,0),"")</f>
        <v/>
      </c>
      <c r="E1851" s="55" t="str">
        <f>_xlfn.IFNA(VLOOKUP(C1851,'Számlafizető(k) adatai'!$C$4:$M$203,11,0),"")</f>
        <v/>
      </c>
      <c r="F1851" s="178"/>
      <c r="G1851" s="178"/>
      <c r="H1851" s="178"/>
      <c r="I1851" s="55" t="str">
        <f>IF(F1851="","",VLOOKUP(LEFT(F1851,5),'Technikai cellák'!B:C,2,0))</f>
        <v/>
      </c>
      <c r="J1851" s="55" t="str">
        <f>IF(F1851="","",VLOOKUP(I1851,'Technikai cellák'!$C$1:$D$12,2,0))</f>
        <v/>
      </c>
      <c r="K1851" s="179"/>
      <c r="L1851" s="67" t="str">
        <f t="shared" si="569"/>
        <v/>
      </c>
      <c r="M1851" s="68">
        <f t="shared" si="570"/>
        <v>0</v>
      </c>
      <c r="N1851" s="66">
        <f t="shared" si="571"/>
        <v>0</v>
      </c>
      <c r="O1851" s="152"/>
      <c r="P1851" s="172">
        <f t="shared" si="567"/>
        <v>0</v>
      </c>
      <c r="Q1851" s="69">
        <f t="shared" si="572"/>
        <v>0</v>
      </c>
      <c r="R1851" s="62">
        <f t="shared" si="573"/>
        <v>0</v>
      </c>
      <c r="S1851" s="153"/>
      <c r="T1851" s="118" t="str">
        <f t="shared" si="574"/>
        <v/>
      </c>
      <c r="U1851" s="154"/>
      <c r="V1851" s="154"/>
      <c r="W1851" s="154"/>
      <c r="X1851" s="154"/>
      <c r="Y1851" s="154"/>
      <c r="Z1851" s="154"/>
      <c r="AA1851" s="154"/>
      <c r="AB1851" s="154"/>
      <c r="AC1851" s="154"/>
      <c r="AD1851" s="154"/>
      <c r="AE1851" s="154"/>
      <c r="AF1851" s="154"/>
      <c r="AG1851" s="63">
        <f t="shared" si="575"/>
        <v>0</v>
      </c>
      <c r="AH1851" s="56">
        <f t="shared" si="576"/>
        <v>0</v>
      </c>
      <c r="AI1851" s="56">
        <f t="shared" si="577"/>
        <v>0</v>
      </c>
      <c r="AJ1851" s="56">
        <f t="shared" si="578"/>
        <v>0</v>
      </c>
      <c r="AK1851" s="56">
        <f t="shared" si="579"/>
        <v>0</v>
      </c>
      <c r="AL1851" s="56">
        <f t="shared" si="580"/>
        <v>0</v>
      </c>
      <c r="AM1851" s="56">
        <f t="shared" si="581"/>
        <v>0</v>
      </c>
      <c r="AN1851" s="56">
        <f t="shared" si="582"/>
        <v>0</v>
      </c>
      <c r="AO1851" s="56">
        <f t="shared" si="583"/>
        <v>0</v>
      </c>
      <c r="AP1851" s="56">
        <f t="shared" si="584"/>
        <v>0</v>
      </c>
      <c r="AQ1851" s="56">
        <f t="shared" si="585"/>
        <v>0</v>
      </c>
      <c r="AR1851" s="86">
        <f t="shared" si="586"/>
        <v>0</v>
      </c>
    </row>
    <row r="1852" spans="1:44" x14ac:dyDescent="0.25">
      <c r="A1852" s="178"/>
      <c r="B1852" s="55" t="str">
        <f>_xlfn.IFNA(VLOOKUP(A1852,'Ajánlatkérő(k) adatai'!$B$4:$C$205,2,0),"")</f>
        <v/>
      </c>
      <c r="C1852" s="178"/>
      <c r="D1852" s="55" t="str">
        <f>_xlfn.IFNA(VLOOKUP(C1852,'Számlafizető(k) adatai'!$C$4:$D$203,2,0),"")</f>
        <v/>
      </c>
      <c r="E1852" s="55" t="str">
        <f>_xlfn.IFNA(VLOOKUP(C1852,'Számlafizető(k) adatai'!$C$4:$M$203,11,0),"")</f>
        <v/>
      </c>
      <c r="F1852" s="178"/>
      <c r="G1852" s="178"/>
      <c r="H1852" s="178"/>
      <c r="I1852" s="55" t="str">
        <f>IF(F1852="","",VLOOKUP(LEFT(F1852,5),'Technikai cellák'!B:C,2,0))</f>
        <v/>
      </c>
      <c r="J1852" s="55" t="str">
        <f>IF(F1852="","",VLOOKUP(I1852,'Technikai cellák'!$C$1:$D$12,2,0))</f>
        <v/>
      </c>
      <c r="K1852" s="179"/>
      <c r="L1852" s="67" t="str">
        <f t="shared" si="569"/>
        <v/>
      </c>
      <c r="M1852" s="68">
        <f t="shared" si="570"/>
        <v>0</v>
      </c>
      <c r="N1852" s="66">
        <f t="shared" si="571"/>
        <v>0</v>
      </c>
      <c r="O1852" s="152"/>
      <c r="P1852" s="172">
        <f t="shared" si="567"/>
        <v>0</v>
      </c>
      <c r="Q1852" s="69">
        <f t="shared" si="572"/>
        <v>0</v>
      </c>
      <c r="R1852" s="62">
        <f t="shared" si="573"/>
        <v>0</v>
      </c>
      <c r="S1852" s="153"/>
      <c r="T1852" s="118" t="str">
        <f t="shared" si="574"/>
        <v/>
      </c>
      <c r="U1852" s="154"/>
      <c r="V1852" s="154"/>
      <c r="W1852" s="154"/>
      <c r="X1852" s="154"/>
      <c r="Y1852" s="154"/>
      <c r="Z1852" s="154"/>
      <c r="AA1852" s="154"/>
      <c r="AB1852" s="154"/>
      <c r="AC1852" s="154"/>
      <c r="AD1852" s="154"/>
      <c r="AE1852" s="154"/>
      <c r="AF1852" s="154"/>
      <c r="AG1852" s="63">
        <f t="shared" si="575"/>
        <v>0</v>
      </c>
      <c r="AH1852" s="56">
        <f t="shared" si="576"/>
        <v>0</v>
      </c>
      <c r="AI1852" s="56">
        <f t="shared" si="577"/>
        <v>0</v>
      </c>
      <c r="AJ1852" s="56">
        <f t="shared" si="578"/>
        <v>0</v>
      </c>
      <c r="AK1852" s="56">
        <f t="shared" si="579"/>
        <v>0</v>
      </c>
      <c r="AL1852" s="56">
        <f t="shared" si="580"/>
        <v>0</v>
      </c>
      <c r="AM1852" s="56">
        <f t="shared" si="581"/>
        <v>0</v>
      </c>
      <c r="AN1852" s="56">
        <f t="shared" si="582"/>
        <v>0</v>
      </c>
      <c r="AO1852" s="56">
        <f t="shared" si="583"/>
        <v>0</v>
      </c>
      <c r="AP1852" s="56">
        <f t="shared" si="584"/>
        <v>0</v>
      </c>
      <c r="AQ1852" s="56">
        <f t="shared" si="585"/>
        <v>0</v>
      </c>
      <c r="AR1852" s="86">
        <f t="shared" si="586"/>
        <v>0</v>
      </c>
    </row>
    <row r="1853" spans="1:44" x14ac:dyDescent="0.25">
      <c r="A1853" s="178"/>
      <c r="B1853" s="55" t="str">
        <f>_xlfn.IFNA(VLOOKUP(A1853,'Ajánlatkérő(k) adatai'!$B$4:$C$205,2,0),"")</f>
        <v/>
      </c>
      <c r="C1853" s="178"/>
      <c r="D1853" s="55" t="str">
        <f>_xlfn.IFNA(VLOOKUP(C1853,'Számlafizető(k) adatai'!$C$4:$D$203,2,0),"")</f>
        <v/>
      </c>
      <c r="E1853" s="55" t="str">
        <f>_xlfn.IFNA(VLOOKUP(C1853,'Számlafizető(k) adatai'!$C$4:$M$203,11,0),"")</f>
        <v/>
      </c>
      <c r="F1853" s="178"/>
      <c r="G1853" s="178"/>
      <c r="H1853" s="178"/>
      <c r="I1853" s="55" t="str">
        <f>IF(F1853="","",VLOOKUP(LEFT(F1853,5),'Technikai cellák'!B:C,2,0))</f>
        <v/>
      </c>
      <c r="J1853" s="55" t="str">
        <f>IF(F1853="","",VLOOKUP(I1853,'Technikai cellák'!$C$1:$D$12,2,0))</f>
        <v/>
      </c>
      <c r="K1853" s="179"/>
      <c r="L1853" s="67" t="str">
        <f t="shared" si="569"/>
        <v/>
      </c>
      <c r="M1853" s="68">
        <f t="shared" si="570"/>
        <v>0</v>
      </c>
      <c r="N1853" s="66">
        <f t="shared" si="571"/>
        <v>0</v>
      </c>
      <c r="O1853" s="152"/>
      <c r="P1853" s="172">
        <f t="shared" si="567"/>
        <v>0</v>
      </c>
      <c r="Q1853" s="69">
        <f t="shared" si="572"/>
        <v>0</v>
      </c>
      <c r="R1853" s="62">
        <f t="shared" si="573"/>
        <v>0</v>
      </c>
      <c r="S1853" s="153"/>
      <c r="T1853" s="118" t="str">
        <f t="shared" si="574"/>
        <v/>
      </c>
      <c r="U1853" s="154"/>
      <c r="V1853" s="154"/>
      <c r="W1853" s="154"/>
      <c r="X1853" s="154"/>
      <c r="Y1853" s="154"/>
      <c r="Z1853" s="154"/>
      <c r="AA1853" s="154"/>
      <c r="AB1853" s="154"/>
      <c r="AC1853" s="154"/>
      <c r="AD1853" s="154"/>
      <c r="AE1853" s="154"/>
      <c r="AF1853" s="154"/>
      <c r="AG1853" s="63">
        <f t="shared" si="575"/>
        <v>0</v>
      </c>
      <c r="AH1853" s="56">
        <f t="shared" si="576"/>
        <v>0</v>
      </c>
      <c r="AI1853" s="56">
        <f t="shared" si="577"/>
        <v>0</v>
      </c>
      <c r="AJ1853" s="56">
        <f t="shared" si="578"/>
        <v>0</v>
      </c>
      <c r="AK1853" s="56">
        <f t="shared" si="579"/>
        <v>0</v>
      </c>
      <c r="AL1853" s="56">
        <f t="shared" si="580"/>
        <v>0</v>
      </c>
      <c r="AM1853" s="56">
        <f t="shared" si="581"/>
        <v>0</v>
      </c>
      <c r="AN1853" s="56">
        <f t="shared" si="582"/>
        <v>0</v>
      </c>
      <c r="AO1853" s="56">
        <f t="shared" si="583"/>
        <v>0</v>
      </c>
      <c r="AP1853" s="56">
        <f t="shared" si="584"/>
        <v>0</v>
      </c>
      <c r="AQ1853" s="56">
        <f t="shared" si="585"/>
        <v>0</v>
      </c>
      <c r="AR1853" s="86">
        <f t="shared" si="586"/>
        <v>0</v>
      </c>
    </row>
    <row r="1854" spans="1:44" x14ac:dyDescent="0.25">
      <c r="A1854" s="178"/>
      <c r="B1854" s="55" t="str">
        <f>_xlfn.IFNA(VLOOKUP(A1854,'Ajánlatkérő(k) adatai'!$B$4:$C$205,2,0),"")</f>
        <v/>
      </c>
      <c r="C1854" s="178"/>
      <c r="D1854" s="55" t="str">
        <f>_xlfn.IFNA(VLOOKUP(C1854,'Számlafizető(k) adatai'!$C$4:$D$203,2,0),"")</f>
        <v/>
      </c>
      <c r="E1854" s="55" t="str">
        <f>_xlfn.IFNA(VLOOKUP(C1854,'Számlafizető(k) adatai'!$C$4:$M$203,11,0),"")</f>
        <v/>
      </c>
      <c r="F1854" s="178"/>
      <c r="G1854" s="178"/>
      <c r="H1854" s="178"/>
      <c r="I1854" s="55" t="str">
        <f>IF(F1854="","",VLOOKUP(LEFT(F1854,5),'Technikai cellák'!B:C,2,0))</f>
        <v/>
      </c>
      <c r="J1854" s="55" t="str">
        <f>IF(F1854="","",VLOOKUP(I1854,'Technikai cellák'!$C$1:$D$12,2,0))</f>
        <v/>
      </c>
      <c r="K1854" s="179"/>
      <c r="L1854" s="67" t="str">
        <f t="shared" si="569"/>
        <v/>
      </c>
      <c r="M1854" s="68">
        <f t="shared" si="570"/>
        <v>0</v>
      </c>
      <c r="N1854" s="66">
        <f t="shared" si="571"/>
        <v>0</v>
      </c>
      <c r="O1854" s="152"/>
      <c r="P1854" s="172">
        <f t="shared" si="567"/>
        <v>0</v>
      </c>
      <c r="Q1854" s="69">
        <f t="shared" si="572"/>
        <v>0</v>
      </c>
      <c r="R1854" s="62">
        <f t="shared" si="573"/>
        <v>0</v>
      </c>
      <c r="S1854" s="153"/>
      <c r="T1854" s="118" t="str">
        <f t="shared" si="574"/>
        <v/>
      </c>
      <c r="U1854" s="154"/>
      <c r="V1854" s="154"/>
      <c r="W1854" s="154"/>
      <c r="X1854" s="154"/>
      <c r="Y1854" s="154"/>
      <c r="Z1854" s="154"/>
      <c r="AA1854" s="154"/>
      <c r="AB1854" s="154"/>
      <c r="AC1854" s="154"/>
      <c r="AD1854" s="154"/>
      <c r="AE1854" s="154"/>
      <c r="AF1854" s="154"/>
      <c r="AG1854" s="63">
        <f t="shared" si="575"/>
        <v>0</v>
      </c>
      <c r="AH1854" s="56">
        <f t="shared" si="576"/>
        <v>0</v>
      </c>
      <c r="AI1854" s="56">
        <f t="shared" si="577"/>
        <v>0</v>
      </c>
      <c r="AJ1854" s="56">
        <f t="shared" si="578"/>
        <v>0</v>
      </c>
      <c r="AK1854" s="56">
        <f t="shared" si="579"/>
        <v>0</v>
      </c>
      <c r="AL1854" s="56">
        <f t="shared" si="580"/>
        <v>0</v>
      </c>
      <c r="AM1854" s="56">
        <f t="shared" si="581"/>
        <v>0</v>
      </c>
      <c r="AN1854" s="56">
        <f t="shared" si="582"/>
        <v>0</v>
      </c>
      <c r="AO1854" s="56">
        <f t="shared" si="583"/>
        <v>0</v>
      </c>
      <c r="AP1854" s="56">
        <f t="shared" si="584"/>
        <v>0</v>
      </c>
      <c r="AQ1854" s="56">
        <f t="shared" si="585"/>
        <v>0</v>
      </c>
      <c r="AR1854" s="86">
        <f t="shared" si="586"/>
        <v>0</v>
      </c>
    </row>
    <row r="1855" spans="1:44" x14ac:dyDescent="0.25">
      <c r="A1855" s="178"/>
      <c r="B1855" s="55" t="str">
        <f>_xlfn.IFNA(VLOOKUP(A1855,'Ajánlatkérő(k) adatai'!$B$4:$C$205,2,0),"")</f>
        <v/>
      </c>
      <c r="C1855" s="178"/>
      <c r="D1855" s="55" t="str">
        <f>_xlfn.IFNA(VLOOKUP(C1855,'Számlafizető(k) adatai'!$C$4:$D$203,2,0),"")</f>
        <v/>
      </c>
      <c r="E1855" s="55" t="str">
        <f>_xlfn.IFNA(VLOOKUP(C1855,'Számlafizető(k) adatai'!$C$4:$M$203,11,0),"")</f>
        <v/>
      </c>
      <c r="F1855" s="178"/>
      <c r="G1855" s="178"/>
      <c r="H1855" s="178"/>
      <c r="I1855" s="55" t="str">
        <f>IF(F1855="","",VLOOKUP(LEFT(F1855,5),'Technikai cellák'!B:C,2,0))</f>
        <v/>
      </c>
      <c r="J1855" s="55" t="str">
        <f>IF(F1855="","",VLOOKUP(I1855,'Technikai cellák'!$C$1:$D$12,2,0))</f>
        <v/>
      </c>
      <c r="K1855" s="179"/>
      <c r="L1855" s="67" t="str">
        <f t="shared" si="569"/>
        <v/>
      </c>
      <c r="M1855" s="68">
        <f t="shared" si="570"/>
        <v>0</v>
      </c>
      <c r="N1855" s="66">
        <f t="shared" si="571"/>
        <v>0</v>
      </c>
      <c r="O1855" s="152"/>
      <c r="P1855" s="172">
        <f t="shared" si="567"/>
        <v>0</v>
      </c>
      <c r="Q1855" s="69">
        <f t="shared" si="572"/>
        <v>0</v>
      </c>
      <c r="R1855" s="62">
        <f t="shared" si="573"/>
        <v>0</v>
      </c>
      <c r="S1855" s="153"/>
      <c r="T1855" s="118" t="str">
        <f t="shared" si="574"/>
        <v/>
      </c>
      <c r="U1855" s="154"/>
      <c r="V1855" s="154"/>
      <c r="W1855" s="154"/>
      <c r="X1855" s="154"/>
      <c r="Y1855" s="154"/>
      <c r="Z1855" s="154"/>
      <c r="AA1855" s="154"/>
      <c r="AB1855" s="154"/>
      <c r="AC1855" s="154"/>
      <c r="AD1855" s="154"/>
      <c r="AE1855" s="154"/>
      <c r="AF1855" s="154"/>
      <c r="AG1855" s="63">
        <f t="shared" si="575"/>
        <v>0</v>
      </c>
      <c r="AH1855" s="56">
        <f t="shared" si="576"/>
        <v>0</v>
      </c>
      <c r="AI1855" s="56">
        <f t="shared" si="577"/>
        <v>0</v>
      </c>
      <c r="AJ1855" s="56">
        <f t="shared" si="578"/>
        <v>0</v>
      </c>
      <c r="AK1855" s="56">
        <f t="shared" si="579"/>
        <v>0</v>
      </c>
      <c r="AL1855" s="56">
        <f t="shared" si="580"/>
        <v>0</v>
      </c>
      <c r="AM1855" s="56">
        <f t="shared" si="581"/>
        <v>0</v>
      </c>
      <c r="AN1855" s="56">
        <f t="shared" si="582"/>
        <v>0</v>
      </c>
      <c r="AO1855" s="56">
        <f t="shared" si="583"/>
        <v>0</v>
      </c>
      <c r="AP1855" s="56">
        <f t="shared" si="584"/>
        <v>0</v>
      </c>
      <c r="AQ1855" s="56">
        <f t="shared" si="585"/>
        <v>0</v>
      </c>
      <c r="AR1855" s="86">
        <f t="shared" si="586"/>
        <v>0</v>
      </c>
    </row>
    <row r="1856" spans="1:44" x14ac:dyDescent="0.25">
      <c r="A1856" s="178"/>
      <c r="B1856" s="55" t="str">
        <f>_xlfn.IFNA(VLOOKUP(A1856,'Ajánlatkérő(k) adatai'!$B$4:$C$205,2,0),"")</f>
        <v/>
      </c>
      <c r="C1856" s="178"/>
      <c r="D1856" s="55" t="str">
        <f>_xlfn.IFNA(VLOOKUP(C1856,'Számlafizető(k) adatai'!$C$4:$D$203,2,0),"")</f>
        <v/>
      </c>
      <c r="E1856" s="55" t="str">
        <f>_xlfn.IFNA(VLOOKUP(C1856,'Számlafizető(k) adatai'!$C$4:$M$203,11,0),"")</f>
        <v/>
      </c>
      <c r="F1856" s="178"/>
      <c r="G1856" s="178"/>
      <c r="H1856" s="178"/>
      <c r="I1856" s="55" t="str">
        <f>IF(F1856="","",VLOOKUP(LEFT(F1856,5),'Technikai cellák'!B:C,2,0))</f>
        <v/>
      </c>
      <c r="J1856" s="55" t="str">
        <f>IF(F1856="","",VLOOKUP(I1856,'Technikai cellák'!$C$1:$D$12,2,0))</f>
        <v/>
      </c>
      <c r="K1856" s="179"/>
      <c r="L1856" s="67" t="str">
        <f t="shared" si="569"/>
        <v/>
      </c>
      <c r="M1856" s="68">
        <f t="shared" si="570"/>
        <v>0</v>
      </c>
      <c r="N1856" s="66">
        <f t="shared" si="571"/>
        <v>0</v>
      </c>
      <c r="O1856" s="152"/>
      <c r="P1856" s="172">
        <f t="shared" si="567"/>
        <v>0</v>
      </c>
      <c r="Q1856" s="69">
        <f t="shared" si="572"/>
        <v>0</v>
      </c>
      <c r="R1856" s="62">
        <f t="shared" si="573"/>
        <v>0</v>
      </c>
      <c r="S1856" s="153"/>
      <c r="T1856" s="118" t="str">
        <f t="shared" si="574"/>
        <v/>
      </c>
      <c r="U1856" s="154"/>
      <c r="V1856" s="154"/>
      <c r="W1856" s="154"/>
      <c r="X1856" s="154"/>
      <c r="Y1856" s="154"/>
      <c r="Z1856" s="154"/>
      <c r="AA1856" s="154"/>
      <c r="AB1856" s="154"/>
      <c r="AC1856" s="154"/>
      <c r="AD1856" s="154"/>
      <c r="AE1856" s="154"/>
      <c r="AF1856" s="154"/>
      <c r="AG1856" s="63">
        <f t="shared" si="575"/>
        <v>0</v>
      </c>
      <c r="AH1856" s="56">
        <f t="shared" si="576"/>
        <v>0</v>
      </c>
      <c r="AI1856" s="56">
        <f t="shared" si="577"/>
        <v>0</v>
      </c>
      <c r="AJ1856" s="56">
        <f t="shared" si="578"/>
        <v>0</v>
      </c>
      <c r="AK1856" s="56">
        <f t="shared" si="579"/>
        <v>0</v>
      </c>
      <c r="AL1856" s="56">
        <f t="shared" si="580"/>
        <v>0</v>
      </c>
      <c r="AM1856" s="56">
        <f t="shared" si="581"/>
        <v>0</v>
      </c>
      <c r="AN1856" s="56">
        <f t="shared" si="582"/>
        <v>0</v>
      </c>
      <c r="AO1856" s="56">
        <f t="shared" si="583"/>
        <v>0</v>
      </c>
      <c r="AP1856" s="56">
        <f t="shared" si="584"/>
        <v>0</v>
      </c>
      <c r="AQ1856" s="56">
        <f t="shared" si="585"/>
        <v>0</v>
      </c>
      <c r="AR1856" s="86">
        <f t="shared" si="586"/>
        <v>0</v>
      </c>
    </row>
    <row r="1857" spans="1:44" x14ac:dyDescent="0.25">
      <c r="A1857" s="178"/>
      <c r="B1857" s="55" t="str">
        <f>_xlfn.IFNA(VLOOKUP(A1857,'Ajánlatkérő(k) adatai'!$B$4:$C$205,2,0),"")</f>
        <v/>
      </c>
      <c r="C1857" s="178"/>
      <c r="D1857" s="55" t="str">
        <f>_xlfn.IFNA(VLOOKUP(C1857,'Számlafizető(k) adatai'!$C$4:$D$203,2,0),"")</f>
        <v/>
      </c>
      <c r="E1857" s="55" t="str">
        <f>_xlfn.IFNA(VLOOKUP(C1857,'Számlafizető(k) adatai'!$C$4:$M$203,11,0),"")</f>
        <v/>
      </c>
      <c r="F1857" s="178"/>
      <c r="G1857" s="178"/>
      <c r="H1857" s="178"/>
      <c r="I1857" s="55" t="str">
        <f>IF(F1857="","",VLOOKUP(LEFT(F1857,5),'Technikai cellák'!B:C,2,0))</f>
        <v/>
      </c>
      <c r="J1857" s="55" t="str">
        <f>IF(F1857="","",VLOOKUP(I1857,'Technikai cellák'!$C$1:$D$12,2,0))</f>
        <v/>
      </c>
      <c r="K1857" s="179"/>
      <c r="L1857" s="67" t="str">
        <f t="shared" si="569"/>
        <v/>
      </c>
      <c r="M1857" s="68">
        <f t="shared" si="570"/>
        <v>0</v>
      </c>
      <c r="N1857" s="66">
        <f t="shared" si="571"/>
        <v>0</v>
      </c>
      <c r="O1857" s="152"/>
      <c r="P1857" s="172">
        <f t="shared" si="567"/>
        <v>0</v>
      </c>
      <c r="Q1857" s="69">
        <f t="shared" si="572"/>
        <v>0</v>
      </c>
      <c r="R1857" s="62">
        <f t="shared" si="573"/>
        <v>0</v>
      </c>
      <c r="S1857" s="153"/>
      <c r="T1857" s="118" t="str">
        <f t="shared" si="574"/>
        <v/>
      </c>
      <c r="U1857" s="154"/>
      <c r="V1857" s="154"/>
      <c r="W1857" s="154"/>
      <c r="X1857" s="154"/>
      <c r="Y1857" s="154"/>
      <c r="Z1857" s="154"/>
      <c r="AA1857" s="154"/>
      <c r="AB1857" s="154"/>
      <c r="AC1857" s="154"/>
      <c r="AD1857" s="154"/>
      <c r="AE1857" s="154"/>
      <c r="AF1857" s="154"/>
      <c r="AG1857" s="63">
        <f t="shared" si="575"/>
        <v>0</v>
      </c>
      <c r="AH1857" s="56">
        <f t="shared" si="576"/>
        <v>0</v>
      </c>
      <c r="AI1857" s="56">
        <f t="shared" si="577"/>
        <v>0</v>
      </c>
      <c r="AJ1857" s="56">
        <f t="shared" si="578"/>
        <v>0</v>
      </c>
      <c r="AK1857" s="56">
        <f t="shared" si="579"/>
        <v>0</v>
      </c>
      <c r="AL1857" s="56">
        <f t="shared" si="580"/>
        <v>0</v>
      </c>
      <c r="AM1857" s="56">
        <f t="shared" si="581"/>
        <v>0</v>
      </c>
      <c r="AN1857" s="56">
        <f t="shared" si="582"/>
        <v>0</v>
      </c>
      <c r="AO1857" s="56">
        <f t="shared" si="583"/>
        <v>0</v>
      </c>
      <c r="AP1857" s="56">
        <f t="shared" si="584"/>
        <v>0</v>
      </c>
      <c r="AQ1857" s="56">
        <f t="shared" si="585"/>
        <v>0</v>
      </c>
      <c r="AR1857" s="86">
        <f t="shared" si="586"/>
        <v>0</v>
      </c>
    </row>
    <row r="1858" spans="1:44" x14ac:dyDescent="0.25">
      <c r="A1858" s="178"/>
      <c r="B1858" s="55" t="str">
        <f>_xlfn.IFNA(VLOOKUP(A1858,'Ajánlatkérő(k) adatai'!$B$4:$C$205,2,0),"")</f>
        <v/>
      </c>
      <c r="C1858" s="178"/>
      <c r="D1858" s="55" t="str">
        <f>_xlfn.IFNA(VLOOKUP(C1858,'Számlafizető(k) adatai'!$C$4:$D$203,2,0),"")</f>
        <v/>
      </c>
      <c r="E1858" s="55" t="str">
        <f>_xlfn.IFNA(VLOOKUP(C1858,'Számlafizető(k) adatai'!$C$4:$M$203,11,0),"")</f>
        <v/>
      </c>
      <c r="F1858" s="178"/>
      <c r="G1858" s="178"/>
      <c r="H1858" s="178"/>
      <c r="I1858" s="55" t="str">
        <f>IF(F1858="","",VLOOKUP(LEFT(F1858,5),'Technikai cellák'!B:C,2,0))</f>
        <v/>
      </c>
      <c r="J1858" s="55" t="str">
        <f>IF(F1858="","",VLOOKUP(I1858,'Technikai cellák'!$C$1:$D$12,2,0))</f>
        <v/>
      </c>
      <c r="K1858" s="179"/>
      <c r="L1858" s="67" t="str">
        <f t="shared" si="569"/>
        <v/>
      </c>
      <c r="M1858" s="68">
        <f t="shared" si="570"/>
        <v>0</v>
      </c>
      <c r="N1858" s="66">
        <f t="shared" si="571"/>
        <v>0</v>
      </c>
      <c r="O1858" s="152"/>
      <c r="P1858" s="172">
        <f t="shared" si="567"/>
        <v>0</v>
      </c>
      <c r="Q1858" s="69">
        <f t="shared" si="572"/>
        <v>0</v>
      </c>
      <c r="R1858" s="62">
        <f t="shared" si="573"/>
        <v>0</v>
      </c>
      <c r="S1858" s="153"/>
      <c r="T1858" s="118" t="str">
        <f t="shared" si="574"/>
        <v/>
      </c>
      <c r="U1858" s="154"/>
      <c r="V1858" s="154"/>
      <c r="W1858" s="154"/>
      <c r="X1858" s="154"/>
      <c r="Y1858" s="154"/>
      <c r="Z1858" s="154"/>
      <c r="AA1858" s="154"/>
      <c r="AB1858" s="154"/>
      <c r="AC1858" s="154"/>
      <c r="AD1858" s="154"/>
      <c r="AE1858" s="154"/>
      <c r="AF1858" s="154"/>
      <c r="AG1858" s="63">
        <f t="shared" si="575"/>
        <v>0</v>
      </c>
      <c r="AH1858" s="56">
        <f t="shared" si="576"/>
        <v>0</v>
      </c>
      <c r="AI1858" s="56">
        <f t="shared" si="577"/>
        <v>0</v>
      </c>
      <c r="AJ1858" s="56">
        <f t="shared" si="578"/>
        <v>0</v>
      </c>
      <c r="AK1858" s="56">
        <f t="shared" si="579"/>
        <v>0</v>
      </c>
      <c r="AL1858" s="56">
        <f t="shared" si="580"/>
        <v>0</v>
      </c>
      <c r="AM1858" s="56">
        <f t="shared" si="581"/>
        <v>0</v>
      </c>
      <c r="AN1858" s="56">
        <f t="shared" si="582"/>
        <v>0</v>
      </c>
      <c r="AO1858" s="56">
        <f t="shared" si="583"/>
        <v>0</v>
      </c>
      <c r="AP1858" s="56">
        <f t="shared" si="584"/>
        <v>0</v>
      </c>
      <c r="AQ1858" s="56">
        <f t="shared" si="585"/>
        <v>0</v>
      </c>
      <c r="AR1858" s="86">
        <f t="shared" si="586"/>
        <v>0</v>
      </c>
    </row>
    <row r="1859" spans="1:44" x14ac:dyDescent="0.25">
      <c r="A1859" s="178"/>
      <c r="B1859" s="55" t="str">
        <f>_xlfn.IFNA(VLOOKUP(A1859,'Ajánlatkérő(k) adatai'!$B$4:$C$205,2,0),"")</f>
        <v/>
      </c>
      <c r="C1859" s="178"/>
      <c r="D1859" s="55" t="str">
        <f>_xlfn.IFNA(VLOOKUP(C1859,'Számlafizető(k) adatai'!$C$4:$D$203,2,0),"")</f>
        <v/>
      </c>
      <c r="E1859" s="55" t="str">
        <f>_xlfn.IFNA(VLOOKUP(C1859,'Számlafizető(k) adatai'!$C$4:$M$203,11,0),"")</f>
        <v/>
      </c>
      <c r="F1859" s="178"/>
      <c r="G1859" s="178"/>
      <c r="H1859" s="178"/>
      <c r="I1859" s="55" t="str">
        <f>IF(F1859="","",VLOOKUP(LEFT(F1859,5),'Technikai cellák'!B:C,2,0))</f>
        <v/>
      </c>
      <c r="J1859" s="55" t="str">
        <f>IF(F1859="","",VLOOKUP(I1859,'Technikai cellák'!$C$1:$D$12,2,0))</f>
        <v/>
      </c>
      <c r="K1859" s="179"/>
      <c r="L1859" s="67" t="str">
        <f t="shared" si="569"/>
        <v/>
      </c>
      <c r="M1859" s="68">
        <f t="shared" si="570"/>
        <v>0</v>
      </c>
      <c r="N1859" s="66">
        <f t="shared" si="571"/>
        <v>0</v>
      </c>
      <c r="O1859" s="152"/>
      <c r="P1859" s="172">
        <f t="shared" si="567"/>
        <v>0</v>
      </c>
      <c r="Q1859" s="69">
        <f t="shared" si="572"/>
        <v>0</v>
      </c>
      <c r="R1859" s="62">
        <f t="shared" si="573"/>
        <v>0</v>
      </c>
      <c r="S1859" s="153"/>
      <c r="T1859" s="118" t="str">
        <f t="shared" si="574"/>
        <v/>
      </c>
      <c r="U1859" s="154"/>
      <c r="V1859" s="154"/>
      <c r="W1859" s="154"/>
      <c r="X1859" s="154"/>
      <c r="Y1859" s="154"/>
      <c r="Z1859" s="154"/>
      <c r="AA1859" s="154"/>
      <c r="AB1859" s="154"/>
      <c r="AC1859" s="154"/>
      <c r="AD1859" s="154"/>
      <c r="AE1859" s="154"/>
      <c r="AF1859" s="154"/>
      <c r="AG1859" s="63">
        <f t="shared" si="575"/>
        <v>0</v>
      </c>
      <c r="AH1859" s="56">
        <f t="shared" si="576"/>
        <v>0</v>
      </c>
      <c r="AI1859" s="56">
        <f t="shared" si="577"/>
        <v>0</v>
      </c>
      <c r="AJ1859" s="56">
        <f t="shared" si="578"/>
        <v>0</v>
      </c>
      <c r="AK1859" s="56">
        <f t="shared" si="579"/>
        <v>0</v>
      </c>
      <c r="AL1859" s="56">
        <f t="shared" si="580"/>
        <v>0</v>
      </c>
      <c r="AM1859" s="56">
        <f t="shared" si="581"/>
        <v>0</v>
      </c>
      <c r="AN1859" s="56">
        <f t="shared" si="582"/>
        <v>0</v>
      </c>
      <c r="AO1859" s="56">
        <f t="shared" si="583"/>
        <v>0</v>
      </c>
      <c r="AP1859" s="56">
        <f t="shared" si="584"/>
        <v>0</v>
      </c>
      <c r="AQ1859" s="56">
        <f t="shared" si="585"/>
        <v>0</v>
      </c>
      <c r="AR1859" s="86">
        <f t="shared" si="586"/>
        <v>0</v>
      </c>
    </row>
    <row r="1860" spans="1:44" x14ac:dyDescent="0.25">
      <c r="A1860" s="178"/>
      <c r="B1860" s="55" t="str">
        <f>_xlfn.IFNA(VLOOKUP(A1860,'Ajánlatkérő(k) adatai'!$B$4:$C$205,2,0),"")</f>
        <v/>
      </c>
      <c r="C1860" s="178"/>
      <c r="D1860" s="55" t="str">
        <f>_xlfn.IFNA(VLOOKUP(C1860,'Számlafizető(k) adatai'!$C$4:$D$203,2,0),"")</f>
        <v/>
      </c>
      <c r="E1860" s="55" t="str">
        <f>_xlfn.IFNA(VLOOKUP(C1860,'Számlafizető(k) adatai'!$C$4:$M$203,11,0),"")</f>
        <v/>
      </c>
      <c r="F1860" s="178"/>
      <c r="G1860" s="178"/>
      <c r="H1860" s="178"/>
      <c r="I1860" s="55" t="str">
        <f>IF(F1860="","",VLOOKUP(LEFT(F1860,5),'Technikai cellák'!B:C,2,0))</f>
        <v/>
      </c>
      <c r="J1860" s="55" t="str">
        <f>IF(F1860="","",VLOOKUP(I1860,'Technikai cellák'!$C$1:$D$12,2,0))</f>
        <v/>
      </c>
      <c r="K1860" s="179"/>
      <c r="L1860" s="67" t="str">
        <f t="shared" si="569"/>
        <v/>
      </c>
      <c r="M1860" s="68">
        <f t="shared" si="570"/>
        <v>0</v>
      </c>
      <c r="N1860" s="66">
        <f t="shared" si="571"/>
        <v>0</v>
      </c>
      <c r="O1860" s="152"/>
      <c r="P1860" s="172">
        <f t="shared" si="567"/>
        <v>0</v>
      </c>
      <c r="Q1860" s="69">
        <f t="shared" si="572"/>
        <v>0</v>
      </c>
      <c r="R1860" s="62">
        <f t="shared" si="573"/>
        <v>0</v>
      </c>
      <c r="S1860" s="153"/>
      <c r="T1860" s="118" t="str">
        <f t="shared" si="574"/>
        <v/>
      </c>
      <c r="U1860" s="154"/>
      <c r="V1860" s="154"/>
      <c r="W1860" s="154"/>
      <c r="X1860" s="154"/>
      <c r="Y1860" s="154"/>
      <c r="Z1860" s="154"/>
      <c r="AA1860" s="154"/>
      <c r="AB1860" s="154"/>
      <c r="AC1860" s="154"/>
      <c r="AD1860" s="154"/>
      <c r="AE1860" s="154"/>
      <c r="AF1860" s="154"/>
      <c r="AG1860" s="63">
        <f t="shared" si="575"/>
        <v>0</v>
      </c>
      <c r="AH1860" s="56">
        <f t="shared" si="576"/>
        <v>0</v>
      </c>
      <c r="AI1860" s="56">
        <f t="shared" si="577"/>
        <v>0</v>
      </c>
      <c r="AJ1860" s="56">
        <f t="shared" si="578"/>
        <v>0</v>
      </c>
      <c r="AK1860" s="56">
        <f t="shared" si="579"/>
        <v>0</v>
      </c>
      <c r="AL1860" s="56">
        <f t="shared" si="580"/>
        <v>0</v>
      </c>
      <c r="AM1860" s="56">
        <f t="shared" si="581"/>
        <v>0</v>
      </c>
      <c r="AN1860" s="56">
        <f t="shared" si="582"/>
        <v>0</v>
      </c>
      <c r="AO1860" s="56">
        <f t="shared" si="583"/>
        <v>0</v>
      </c>
      <c r="AP1860" s="56">
        <f t="shared" si="584"/>
        <v>0</v>
      </c>
      <c r="AQ1860" s="56">
        <f t="shared" si="585"/>
        <v>0</v>
      </c>
      <c r="AR1860" s="86">
        <f t="shared" si="586"/>
        <v>0</v>
      </c>
    </row>
    <row r="1861" spans="1:44" x14ac:dyDescent="0.25">
      <c r="A1861" s="178"/>
      <c r="B1861" s="55" t="str">
        <f>_xlfn.IFNA(VLOOKUP(A1861,'Ajánlatkérő(k) adatai'!$B$4:$C$205,2,0),"")</f>
        <v/>
      </c>
      <c r="C1861" s="178"/>
      <c r="D1861" s="55" t="str">
        <f>_xlfn.IFNA(VLOOKUP(C1861,'Számlafizető(k) adatai'!$C$4:$D$203,2,0),"")</f>
        <v/>
      </c>
      <c r="E1861" s="55" t="str">
        <f>_xlfn.IFNA(VLOOKUP(C1861,'Számlafizető(k) adatai'!$C$4:$M$203,11,0),"")</f>
        <v/>
      </c>
      <c r="F1861" s="178"/>
      <c r="G1861" s="178"/>
      <c r="H1861" s="178"/>
      <c r="I1861" s="55" t="str">
        <f>IF(F1861="","",VLOOKUP(LEFT(F1861,5),'Technikai cellák'!B:C,2,0))</f>
        <v/>
      </c>
      <c r="J1861" s="55" t="str">
        <f>IF(F1861="","",VLOOKUP(I1861,'Technikai cellák'!$C$1:$D$12,2,0))</f>
        <v/>
      </c>
      <c r="K1861" s="179"/>
      <c r="L1861" s="67" t="str">
        <f t="shared" si="569"/>
        <v/>
      </c>
      <c r="M1861" s="68">
        <f t="shared" si="570"/>
        <v>0</v>
      </c>
      <c r="N1861" s="66">
        <f t="shared" si="571"/>
        <v>0</v>
      </c>
      <c r="O1861" s="152"/>
      <c r="P1861" s="172">
        <f t="shared" si="567"/>
        <v>0</v>
      </c>
      <c r="Q1861" s="69">
        <f t="shared" si="572"/>
        <v>0</v>
      </c>
      <c r="R1861" s="62">
        <f t="shared" si="573"/>
        <v>0</v>
      </c>
      <c r="S1861" s="153"/>
      <c r="T1861" s="118" t="str">
        <f t="shared" si="574"/>
        <v/>
      </c>
      <c r="U1861" s="154"/>
      <c r="V1861" s="154"/>
      <c r="W1861" s="154"/>
      <c r="X1861" s="154"/>
      <c r="Y1861" s="154"/>
      <c r="Z1861" s="154"/>
      <c r="AA1861" s="154"/>
      <c r="AB1861" s="154"/>
      <c r="AC1861" s="154"/>
      <c r="AD1861" s="154"/>
      <c r="AE1861" s="154"/>
      <c r="AF1861" s="154"/>
      <c r="AG1861" s="63">
        <f t="shared" si="575"/>
        <v>0</v>
      </c>
      <c r="AH1861" s="56">
        <f t="shared" si="576"/>
        <v>0</v>
      </c>
      <c r="AI1861" s="56">
        <f t="shared" si="577"/>
        <v>0</v>
      </c>
      <c r="AJ1861" s="56">
        <f t="shared" si="578"/>
        <v>0</v>
      </c>
      <c r="AK1861" s="56">
        <f t="shared" si="579"/>
        <v>0</v>
      </c>
      <c r="AL1861" s="56">
        <f t="shared" si="580"/>
        <v>0</v>
      </c>
      <c r="AM1861" s="56">
        <f t="shared" si="581"/>
        <v>0</v>
      </c>
      <c r="AN1861" s="56">
        <f t="shared" si="582"/>
        <v>0</v>
      </c>
      <c r="AO1861" s="56">
        <f t="shared" si="583"/>
        <v>0</v>
      </c>
      <c r="AP1861" s="56">
        <f t="shared" si="584"/>
        <v>0</v>
      </c>
      <c r="AQ1861" s="56">
        <f t="shared" si="585"/>
        <v>0</v>
      </c>
      <c r="AR1861" s="86">
        <f t="shared" si="586"/>
        <v>0</v>
      </c>
    </row>
    <row r="1862" spans="1:44" x14ac:dyDescent="0.25">
      <c r="A1862" s="178"/>
      <c r="B1862" s="55" t="str">
        <f>_xlfn.IFNA(VLOOKUP(A1862,'Ajánlatkérő(k) adatai'!$B$4:$C$205,2,0),"")</f>
        <v/>
      </c>
      <c r="C1862" s="178"/>
      <c r="D1862" s="55" t="str">
        <f>_xlfn.IFNA(VLOOKUP(C1862,'Számlafizető(k) adatai'!$C$4:$D$203,2,0),"")</f>
        <v/>
      </c>
      <c r="E1862" s="55" t="str">
        <f>_xlfn.IFNA(VLOOKUP(C1862,'Számlafizető(k) adatai'!$C$4:$M$203,11,0),"")</f>
        <v/>
      </c>
      <c r="F1862" s="178"/>
      <c r="G1862" s="178"/>
      <c r="H1862" s="178"/>
      <c r="I1862" s="55" t="str">
        <f>IF(F1862="","",VLOOKUP(LEFT(F1862,5),'Technikai cellák'!B:C,2,0))</f>
        <v/>
      </c>
      <c r="J1862" s="55" t="str">
        <f>IF(F1862="","",VLOOKUP(I1862,'Technikai cellák'!$C$1:$D$12,2,0))</f>
        <v/>
      </c>
      <c r="K1862" s="179"/>
      <c r="L1862" s="67" t="str">
        <f t="shared" si="569"/>
        <v/>
      </c>
      <c r="M1862" s="68">
        <f t="shared" si="570"/>
        <v>0</v>
      </c>
      <c r="N1862" s="66">
        <f t="shared" si="571"/>
        <v>0</v>
      </c>
      <c r="O1862" s="152"/>
      <c r="P1862" s="172">
        <f t="shared" si="567"/>
        <v>0</v>
      </c>
      <c r="Q1862" s="69">
        <f t="shared" si="572"/>
        <v>0</v>
      </c>
      <c r="R1862" s="62">
        <f t="shared" si="573"/>
        <v>0</v>
      </c>
      <c r="S1862" s="153"/>
      <c r="T1862" s="118" t="str">
        <f t="shared" si="574"/>
        <v/>
      </c>
      <c r="U1862" s="154"/>
      <c r="V1862" s="154"/>
      <c r="W1862" s="154"/>
      <c r="X1862" s="154"/>
      <c r="Y1862" s="154"/>
      <c r="Z1862" s="154"/>
      <c r="AA1862" s="154"/>
      <c r="AB1862" s="154"/>
      <c r="AC1862" s="154"/>
      <c r="AD1862" s="154"/>
      <c r="AE1862" s="154"/>
      <c r="AF1862" s="154"/>
      <c r="AG1862" s="63">
        <f t="shared" si="575"/>
        <v>0</v>
      </c>
      <c r="AH1862" s="56">
        <f t="shared" si="576"/>
        <v>0</v>
      </c>
      <c r="AI1862" s="56">
        <f t="shared" si="577"/>
        <v>0</v>
      </c>
      <c r="AJ1862" s="56">
        <f t="shared" si="578"/>
        <v>0</v>
      </c>
      <c r="AK1862" s="56">
        <f t="shared" si="579"/>
        <v>0</v>
      </c>
      <c r="AL1862" s="56">
        <f t="shared" si="580"/>
        <v>0</v>
      </c>
      <c r="AM1862" s="56">
        <f t="shared" si="581"/>
        <v>0</v>
      </c>
      <c r="AN1862" s="56">
        <f t="shared" si="582"/>
        <v>0</v>
      </c>
      <c r="AO1862" s="56">
        <f t="shared" si="583"/>
        <v>0</v>
      </c>
      <c r="AP1862" s="56">
        <f t="shared" si="584"/>
        <v>0</v>
      </c>
      <c r="AQ1862" s="56">
        <f t="shared" si="585"/>
        <v>0</v>
      </c>
      <c r="AR1862" s="86">
        <f t="shared" si="586"/>
        <v>0</v>
      </c>
    </row>
    <row r="1863" spans="1:44" x14ac:dyDescent="0.25">
      <c r="A1863" s="178"/>
      <c r="B1863" s="55" t="str">
        <f>_xlfn.IFNA(VLOOKUP(A1863,'Ajánlatkérő(k) adatai'!$B$4:$C$205,2,0),"")</f>
        <v/>
      </c>
      <c r="C1863" s="178"/>
      <c r="D1863" s="55" t="str">
        <f>_xlfn.IFNA(VLOOKUP(C1863,'Számlafizető(k) adatai'!$C$4:$D$203,2,0),"")</f>
        <v/>
      </c>
      <c r="E1863" s="55" t="str">
        <f>_xlfn.IFNA(VLOOKUP(C1863,'Számlafizető(k) adatai'!$C$4:$M$203,11,0),"")</f>
        <v/>
      </c>
      <c r="F1863" s="178"/>
      <c r="G1863" s="178"/>
      <c r="H1863" s="178"/>
      <c r="I1863" s="55" t="str">
        <f>IF(F1863="","",VLOOKUP(LEFT(F1863,5),'Technikai cellák'!B:C,2,0))</f>
        <v/>
      </c>
      <c r="J1863" s="55" t="str">
        <f>IF(F1863="","",VLOOKUP(I1863,'Technikai cellák'!$C$1:$D$12,2,0))</f>
        <v/>
      </c>
      <c r="K1863" s="179"/>
      <c r="L1863" s="67" t="str">
        <f t="shared" si="569"/>
        <v/>
      </c>
      <c r="M1863" s="68">
        <f t="shared" si="570"/>
        <v>0</v>
      </c>
      <c r="N1863" s="66">
        <f t="shared" si="571"/>
        <v>0</v>
      </c>
      <c r="O1863" s="152"/>
      <c r="P1863" s="172">
        <f t="shared" si="567"/>
        <v>0</v>
      </c>
      <c r="Q1863" s="69">
        <f t="shared" si="572"/>
        <v>0</v>
      </c>
      <c r="R1863" s="62">
        <f t="shared" si="573"/>
        <v>0</v>
      </c>
      <c r="S1863" s="153"/>
      <c r="T1863" s="118" t="str">
        <f t="shared" si="574"/>
        <v/>
      </c>
      <c r="U1863" s="154"/>
      <c r="V1863" s="154"/>
      <c r="W1863" s="154"/>
      <c r="X1863" s="154"/>
      <c r="Y1863" s="154"/>
      <c r="Z1863" s="154"/>
      <c r="AA1863" s="154"/>
      <c r="AB1863" s="154"/>
      <c r="AC1863" s="154"/>
      <c r="AD1863" s="154"/>
      <c r="AE1863" s="154"/>
      <c r="AF1863" s="154"/>
      <c r="AG1863" s="63">
        <f t="shared" si="575"/>
        <v>0</v>
      </c>
      <c r="AH1863" s="56">
        <f t="shared" si="576"/>
        <v>0</v>
      </c>
      <c r="AI1863" s="56">
        <f t="shared" si="577"/>
        <v>0</v>
      </c>
      <c r="AJ1863" s="56">
        <f t="shared" si="578"/>
        <v>0</v>
      </c>
      <c r="AK1863" s="56">
        <f t="shared" si="579"/>
        <v>0</v>
      </c>
      <c r="AL1863" s="56">
        <f t="shared" si="580"/>
        <v>0</v>
      </c>
      <c r="AM1863" s="56">
        <f t="shared" si="581"/>
        <v>0</v>
      </c>
      <c r="AN1863" s="56">
        <f t="shared" si="582"/>
        <v>0</v>
      </c>
      <c r="AO1863" s="56">
        <f t="shared" si="583"/>
        <v>0</v>
      </c>
      <c r="AP1863" s="56">
        <f t="shared" si="584"/>
        <v>0</v>
      </c>
      <c r="AQ1863" s="56">
        <f t="shared" si="585"/>
        <v>0</v>
      </c>
      <c r="AR1863" s="86">
        <f t="shared" si="586"/>
        <v>0</v>
      </c>
    </row>
    <row r="1864" spans="1:44" x14ac:dyDescent="0.25">
      <c r="A1864" s="178"/>
      <c r="B1864" s="55" t="str">
        <f>_xlfn.IFNA(VLOOKUP(A1864,'Ajánlatkérő(k) adatai'!$B$4:$C$205,2,0),"")</f>
        <v/>
      </c>
      <c r="C1864" s="178"/>
      <c r="D1864" s="55" t="str">
        <f>_xlfn.IFNA(VLOOKUP(C1864,'Számlafizető(k) adatai'!$C$4:$D$203,2,0),"")</f>
        <v/>
      </c>
      <c r="E1864" s="55" t="str">
        <f>_xlfn.IFNA(VLOOKUP(C1864,'Számlafizető(k) adatai'!$C$4:$M$203,11,0),"")</f>
        <v/>
      </c>
      <c r="F1864" s="178"/>
      <c r="G1864" s="178"/>
      <c r="H1864" s="178"/>
      <c r="I1864" s="55" t="str">
        <f>IF(F1864="","",VLOOKUP(LEFT(F1864,5),'Technikai cellák'!B:C,2,0))</f>
        <v/>
      </c>
      <c r="J1864" s="55" t="str">
        <f>IF(F1864="","",VLOOKUP(I1864,'Technikai cellák'!$C$1:$D$12,2,0))</f>
        <v/>
      </c>
      <c r="K1864" s="179"/>
      <c r="L1864" s="67" t="str">
        <f t="shared" si="569"/>
        <v/>
      </c>
      <c r="M1864" s="68">
        <f t="shared" si="570"/>
        <v>0</v>
      </c>
      <c r="N1864" s="66">
        <f t="shared" si="571"/>
        <v>0</v>
      </c>
      <c r="O1864" s="152"/>
      <c r="P1864" s="172">
        <f t="shared" si="567"/>
        <v>0</v>
      </c>
      <c r="Q1864" s="69">
        <f t="shared" si="572"/>
        <v>0</v>
      </c>
      <c r="R1864" s="62">
        <f t="shared" si="573"/>
        <v>0</v>
      </c>
      <c r="S1864" s="153"/>
      <c r="T1864" s="118" t="str">
        <f t="shared" si="574"/>
        <v/>
      </c>
      <c r="U1864" s="154"/>
      <c r="V1864" s="154"/>
      <c r="W1864" s="154"/>
      <c r="X1864" s="154"/>
      <c r="Y1864" s="154"/>
      <c r="Z1864" s="154"/>
      <c r="AA1864" s="154"/>
      <c r="AB1864" s="154"/>
      <c r="AC1864" s="154"/>
      <c r="AD1864" s="154"/>
      <c r="AE1864" s="154"/>
      <c r="AF1864" s="154"/>
      <c r="AG1864" s="63">
        <f t="shared" si="575"/>
        <v>0</v>
      </c>
      <c r="AH1864" s="56">
        <f t="shared" si="576"/>
        <v>0</v>
      </c>
      <c r="AI1864" s="56">
        <f t="shared" si="577"/>
        <v>0</v>
      </c>
      <c r="AJ1864" s="56">
        <f t="shared" si="578"/>
        <v>0</v>
      </c>
      <c r="AK1864" s="56">
        <f t="shared" si="579"/>
        <v>0</v>
      </c>
      <c r="AL1864" s="56">
        <f t="shared" si="580"/>
        <v>0</v>
      </c>
      <c r="AM1864" s="56">
        <f t="shared" si="581"/>
        <v>0</v>
      </c>
      <c r="AN1864" s="56">
        <f t="shared" si="582"/>
        <v>0</v>
      </c>
      <c r="AO1864" s="56">
        <f t="shared" si="583"/>
        <v>0</v>
      </c>
      <c r="AP1864" s="56">
        <f t="shared" si="584"/>
        <v>0</v>
      </c>
      <c r="AQ1864" s="56">
        <f t="shared" si="585"/>
        <v>0</v>
      </c>
      <c r="AR1864" s="86">
        <f t="shared" si="586"/>
        <v>0</v>
      </c>
    </row>
    <row r="1865" spans="1:44" x14ac:dyDescent="0.25">
      <c r="A1865" s="178"/>
      <c r="B1865" s="55" t="str">
        <f>_xlfn.IFNA(VLOOKUP(A1865,'Ajánlatkérő(k) adatai'!$B$4:$C$205,2,0),"")</f>
        <v/>
      </c>
      <c r="C1865" s="178"/>
      <c r="D1865" s="55" t="str">
        <f>_xlfn.IFNA(VLOOKUP(C1865,'Számlafizető(k) adatai'!$C$4:$D$203,2,0),"")</f>
        <v/>
      </c>
      <c r="E1865" s="55" t="str">
        <f>_xlfn.IFNA(VLOOKUP(C1865,'Számlafizető(k) adatai'!$C$4:$M$203,11,0),"")</f>
        <v/>
      </c>
      <c r="F1865" s="178"/>
      <c r="G1865" s="178"/>
      <c r="H1865" s="178"/>
      <c r="I1865" s="55" t="str">
        <f>IF(F1865="","",VLOOKUP(LEFT(F1865,5),'Technikai cellák'!B:C,2,0))</f>
        <v/>
      </c>
      <c r="J1865" s="55" t="str">
        <f>IF(F1865="","",VLOOKUP(I1865,'Technikai cellák'!$C$1:$D$12,2,0))</f>
        <v/>
      </c>
      <c r="K1865" s="179"/>
      <c r="L1865" s="67" t="str">
        <f t="shared" si="569"/>
        <v/>
      </c>
      <c r="M1865" s="68">
        <f t="shared" si="570"/>
        <v>0</v>
      </c>
      <c r="N1865" s="66">
        <f t="shared" si="571"/>
        <v>0</v>
      </c>
      <c r="O1865" s="152"/>
      <c r="P1865" s="172">
        <f t="shared" si="567"/>
        <v>0</v>
      </c>
      <c r="Q1865" s="69">
        <f t="shared" si="572"/>
        <v>0</v>
      </c>
      <c r="R1865" s="62">
        <f t="shared" si="573"/>
        <v>0</v>
      </c>
      <c r="S1865" s="153"/>
      <c r="T1865" s="118" t="str">
        <f t="shared" si="574"/>
        <v/>
      </c>
      <c r="U1865" s="154"/>
      <c r="V1865" s="154"/>
      <c r="W1865" s="154"/>
      <c r="X1865" s="154"/>
      <c r="Y1865" s="154"/>
      <c r="Z1865" s="154"/>
      <c r="AA1865" s="154"/>
      <c r="AB1865" s="154"/>
      <c r="AC1865" s="154"/>
      <c r="AD1865" s="154"/>
      <c r="AE1865" s="154"/>
      <c r="AF1865" s="154"/>
      <c r="AG1865" s="63">
        <f t="shared" si="575"/>
        <v>0</v>
      </c>
      <c r="AH1865" s="56">
        <f t="shared" si="576"/>
        <v>0</v>
      </c>
      <c r="AI1865" s="56">
        <f t="shared" si="577"/>
        <v>0</v>
      </c>
      <c r="AJ1865" s="56">
        <f t="shared" si="578"/>
        <v>0</v>
      </c>
      <c r="AK1865" s="56">
        <f t="shared" si="579"/>
        <v>0</v>
      </c>
      <c r="AL1865" s="56">
        <f t="shared" si="580"/>
        <v>0</v>
      </c>
      <c r="AM1865" s="56">
        <f t="shared" si="581"/>
        <v>0</v>
      </c>
      <c r="AN1865" s="56">
        <f t="shared" si="582"/>
        <v>0</v>
      </c>
      <c r="AO1865" s="56">
        <f t="shared" si="583"/>
        <v>0</v>
      </c>
      <c r="AP1865" s="56">
        <f t="shared" si="584"/>
        <v>0</v>
      </c>
      <c r="AQ1865" s="56">
        <f t="shared" si="585"/>
        <v>0</v>
      </c>
      <c r="AR1865" s="86">
        <f t="shared" si="586"/>
        <v>0</v>
      </c>
    </row>
    <row r="1866" spans="1:44" x14ac:dyDescent="0.25">
      <c r="A1866" s="178"/>
      <c r="B1866" s="55" t="str">
        <f>_xlfn.IFNA(VLOOKUP(A1866,'Ajánlatkérő(k) adatai'!$B$4:$C$205,2,0),"")</f>
        <v/>
      </c>
      <c r="C1866" s="178"/>
      <c r="D1866" s="55" t="str">
        <f>_xlfn.IFNA(VLOOKUP(C1866,'Számlafizető(k) adatai'!$C$4:$D$203,2,0),"")</f>
        <v/>
      </c>
      <c r="E1866" s="55" t="str">
        <f>_xlfn.IFNA(VLOOKUP(C1866,'Számlafizető(k) adatai'!$C$4:$M$203,11,0),"")</f>
        <v/>
      </c>
      <c r="F1866" s="178"/>
      <c r="G1866" s="178"/>
      <c r="H1866" s="178"/>
      <c r="I1866" s="55" t="str">
        <f>IF(F1866="","",VLOOKUP(LEFT(F1866,5),'Technikai cellák'!B:C,2,0))</f>
        <v/>
      </c>
      <c r="J1866" s="55" t="str">
        <f>IF(F1866="","",VLOOKUP(I1866,'Technikai cellák'!$C$1:$D$12,2,0))</f>
        <v/>
      </c>
      <c r="K1866" s="179"/>
      <c r="L1866" s="67" t="str">
        <f t="shared" si="569"/>
        <v/>
      </c>
      <c r="M1866" s="68">
        <f t="shared" si="570"/>
        <v>0</v>
      </c>
      <c r="N1866" s="66">
        <f t="shared" si="571"/>
        <v>0</v>
      </c>
      <c r="O1866" s="152"/>
      <c r="P1866" s="172">
        <f t="shared" si="567"/>
        <v>0</v>
      </c>
      <c r="Q1866" s="69">
        <f t="shared" si="572"/>
        <v>0</v>
      </c>
      <c r="R1866" s="62">
        <f t="shared" si="573"/>
        <v>0</v>
      </c>
      <c r="S1866" s="153"/>
      <c r="T1866" s="118" t="str">
        <f t="shared" si="574"/>
        <v/>
      </c>
      <c r="U1866" s="154"/>
      <c r="V1866" s="154"/>
      <c r="W1866" s="154"/>
      <c r="X1866" s="154"/>
      <c r="Y1866" s="154"/>
      <c r="Z1866" s="154"/>
      <c r="AA1866" s="154"/>
      <c r="AB1866" s="154"/>
      <c r="AC1866" s="154"/>
      <c r="AD1866" s="154"/>
      <c r="AE1866" s="154"/>
      <c r="AF1866" s="154"/>
      <c r="AG1866" s="63">
        <f t="shared" si="575"/>
        <v>0</v>
      </c>
      <c r="AH1866" s="56">
        <f t="shared" si="576"/>
        <v>0</v>
      </c>
      <c r="AI1866" s="56">
        <f t="shared" si="577"/>
        <v>0</v>
      </c>
      <c r="AJ1866" s="56">
        <f t="shared" si="578"/>
        <v>0</v>
      </c>
      <c r="AK1866" s="56">
        <f t="shared" si="579"/>
        <v>0</v>
      </c>
      <c r="AL1866" s="56">
        <f t="shared" si="580"/>
        <v>0</v>
      </c>
      <c r="AM1866" s="56">
        <f t="shared" si="581"/>
        <v>0</v>
      </c>
      <c r="AN1866" s="56">
        <f t="shared" si="582"/>
        <v>0</v>
      </c>
      <c r="AO1866" s="56">
        <f t="shared" si="583"/>
        <v>0</v>
      </c>
      <c r="AP1866" s="56">
        <f t="shared" si="584"/>
        <v>0</v>
      </c>
      <c r="AQ1866" s="56">
        <f t="shared" si="585"/>
        <v>0</v>
      </c>
      <c r="AR1866" s="86">
        <f t="shared" si="586"/>
        <v>0</v>
      </c>
    </row>
    <row r="1867" spans="1:44" x14ac:dyDescent="0.25">
      <c r="A1867" s="178"/>
      <c r="B1867" s="55" t="str">
        <f>_xlfn.IFNA(VLOOKUP(A1867,'Ajánlatkérő(k) adatai'!$B$4:$C$205,2,0),"")</f>
        <v/>
      </c>
      <c r="C1867" s="178"/>
      <c r="D1867" s="55" t="str">
        <f>_xlfn.IFNA(VLOOKUP(C1867,'Számlafizető(k) adatai'!$C$4:$D$203,2,0),"")</f>
        <v/>
      </c>
      <c r="E1867" s="55" t="str">
        <f>_xlfn.IFNA(VLOOKUP(C1867,'Számlafizető(k) adatai'!$C$4:$M$203,11,0),"")</f>
        <v/>
      </c>
      <c r="F1867" s="178"/>
      <c r="G1867" s="178"/>
      <c r="H1867" s="178"/>
      <c r="I1867" s="55" t="str">
        <f>IF(F1867="","",VLOOKUP(LEFT(F1867,5),'Technikai cellák'!B:C,2,0))</f>
        <v/>
      </c>
      <c r="J1867" s="55" t="str">
        <f>IF(F1867="","",VLOOKUP(I1867,'Technikai cellák'!$C$1:$D$12,2,0))</f>
        <v/>
      </c>
      <c r="K1867" s="179"/>
      <c r="L1867" s="67" t="str">
        <f t="shared" si="569"/>
        <v/>
      </c>
      <c r="M1867" s="68">
        <f t="shared" si="570"/>
        <v>0</v>
      </c>
      <c r="N1867" s="66">
        <f t="shared" si="571"/>
        <v>0</v>
      </c>
      <c r="O1867" s="152"/>
      <c r="P1867" s="172">
        <f t="shared" si="567"/>
        <v>0</v>
      </c>
      <c r="Q1867" s="69">
        <f t="shared" si="572"/>
        <v>0</v>
      </c>
      <c r="R1867" s="62">
        <f t="shared" si="573"/>
        <v>0</v>
      </c>
      <c r="S1867" s="153"/>
      <c r="T1867" s="118" t="str">
        <f t="shared" si="574"/>
        <v/>
      </c>
      <c r="U1867" s="154"/>
      <c r="V1867" s="154"/>
      <c r="W1867" s="154"/>
      <c r="X1867" s="154"/>
      <c r="Y1867" s="154"/>
      <c r="Z1867" s="154"/>
      <c r="AA1867" s="154"/>
      <c r="AB1867" s="154"/>
      <c r="AC1867" s="154"/>
      <c r="AD1867" s="154"/>
      <c r="AE1867" s="154"/>
      <c r="AF1867" s="154"/>
      <c r="AG1867" s="63">
        <f t="shared" si="575"/>
        <v>0</v>
      </c>
      <c r="AH1867" s="56">
        <f t="shared" si="576"/>
        <v>0</v>
      </c>
      <c r="AI1867" s="56">
        <f t="shared" si="577"/>
        <v>0</v>
      </c>
      <c r="AJ1867" s="56">
        <f t="shared" si="578"/>
        <v>0</v>
      </c>
      <c r="AK1867" s="56">
        <f t="shared" si="579"/>
        <v>0</v>
      </c>
      <c r="AL1867" s="56">
        <f t="shared" si="580"/>
        <v>0</v>
      </c>
      <c r="AM1867" s="56">
        <f t="shared" si="581"/>
        <v>0</v>
      </c>
      <c r="AN1867" s="56">
        <f t="shared" si="582"/>
        <v>0</v>
      </c>
      <c r="AO1867" s="56">
        <f t="shared" si="583"/>
        <v>0</v>
      </c>
      <c r="AP1867" s="56">
        <f t="shared" si="584"/>
        <v>0</v>
      </c>
      <c r="AQ1867" s="56">
        <f t="shared" si="585"/>
        <v>0</v>
      </c>
      <c r="AR1867" s="86">
        <f t="shared" si="586"/>
        <v>0</v>
      </c>
    </row>
    <row r="1868" spans="1:44" x14ac:dyDescent="0.25">
      <c r="A1868" s="178"/>
      <c r="B1868" s="55" t="str">
        <f>_xlfn.IFNA(VLOOKUP(A1868,'Ajánlatkérő(k) adatai'!$B$4:$C$205,2,0),"")</f>
        <v/>
      </c>
      <c r="C1868" s="178"/>
      <c r="D1868" s="55" t="str">
        <f>_xlfn.IFNA(VLOOKUP(C1868,'Számlafizető(k) adatai'!$C$4:$D$203,2,0),"")</f>
        <v/>
      </c>
      <c r="E1868" s="55" t="str">
        <f>_xlfn.IFNA(VLOOKUP(C1868,'Számlafizető(k) adatai'!$C$4:$M$203,11,0),"")</f>
        <v/>
      </c>
      <c r="F1868" s="178"/>
      <c r="G1868" s="178"/>
      <c r="H1868" s="178"/>
      <c r="I1868" s="55" t="str">
        <f>IF(F1868="","",VLOOKUP(LEFT(F1868,5),'Technikai cellák'!B:C,2,0))</f>
        <v/>
      </c>
      <c r="J1868" s="55" t="str">
        <f>IF(F1868="","",VLOOKUP(I1868,'Technikai cellák'!$C$1:$D$12,2,0))</f>
        <v/>
      </c>
      <c r="K1868" s="179"/>
      <c r="L1868" s="67" t="str">
        <f t="shared" si="569"/>
        <v/>
      </c>
      <c r="M1868" s="68">
        <f t="shared" si="570"/>
        <v>0</v>
      </c>
      <c r="N1868" s="66">
        <f t="shared" si="571"/>
        <v>0</v>
      </c>
      <c r="O1868" s="152"/>
      <c r="P1868" s="172">
        <f t="shared" si="567"/>
        <v>0</v>
      </c>
      <c r="Q1868" s="69">
        <f t="shared" si="572"/>
        <v>0</v>
      </c>
      <c r="R1868" s="62">
        <f t="shared" si="573"/>
        <v>0</v>
      </c>
      <c r="S1868" s="153"/>
      <c r="T1868" s="118" t="str">
        <f t="shared" si="574"/>
        <v/>
      </c>
      <c r="U1868" s="154"/>
      <c r="V1868" s="154"/>
      <c r="W1868" s="154"/>
      <c r="X1868" s="154"/>
      <c r="Y1868" s="154"/>
      <c r="Z1868" s="154"/>
      <c r="AA1868" s="154"/>
      <c r="AB1868" s="154"/>
      <c r="AC1868" s="154"/>
      <c r="AD1868" s="154"/>
      <c r="AE1868" s="154"/>
      <c r="AF1868" s="154"/>
      <c r="AG1868" s="63">
        <f t="shared" si="575"/>
        <v>0</v>
      </c>
      <c r="AH1868" s="56">
        <f t="shared" si="576"/>
        <v>0</v>
      </c>
      <c r="AI1868" s="56">
        <f t="shared" si="577"/>
        <v>0</v>
      </c>
      <c r="AJ1868" s="56">
        <f t="shared" si="578"/>
        <v>0</v>
      </c>
      <c r="AK1868" s="56">
        <f t="shared" si="579"/>
        <v>0</v>
      </c>
      <c r="AL1868" s="56">
        <f t="shared" si="580"/>
        <v>0</v>
      </c>
      <c r="AM1868" s="56">
        <f t="shared" si="581"/>
        <v>0</v>
      </c>
      <c r="AN1868" s="56">
        <f t="shared" si="582"/>
        <v>0</v>
      </c>
      <c r="AO1868" s="56">
        <f t="shared" si="583"/>
        <v>0</v>
      </c>
      <c r="AP1868" s="56">
        <f t="shared" si="584"/>
        <v>0</v>
      </c>
      <c r="AQ1868" s="56">
        <f t="shared" si="585"/>
        <v>0</v>
      </c>
      <c r="AR1868" s="86">
        <f t="shared" si="586"/>
        <v>0</v>
      </c>
    </row>
    <row r="1869" spans="1:44" x14ac:dyDescent="0.25">
      <c r="A1869" s="178"/>
      <c r="B1869" s="55" t="str">
        <f>_xlfn.IFNA(VLOOKUP(A1869,'Ajánlatkérő(k) adatai'!$B$4:$C$205,2,0),"")</f>
        <v/>
      </c>
      <c r="C1869" s="178"/>
      <c r="D1869" s="55" t="str">
        <f>_xlfn.IFNA(VLOOKUP(C1869,'Számlafizető(k) adatai'!$C$4:$D$203,2,0),"")</f>
        <v/>
      </c>
      <c r="E1869" s="55" t="str">
        <f>_xlfn.IFNA(VLOOKUP(C1869,'Számlafizető(k) adatai'!$C$4:$M$203,11,0),"")</f>
        <v/>
      </c>
      <c r="F1869" s="178"/>
      <c r="G1869" s="178"/>
      <c r="H1869" s="178"/>
      <c r="I1869" s="55" t="str">
        <f>IF(F1869="","",VLOOKUP(LEFT(F1869,5),'Technikai cellák'!B:C,2,0))</f>
        <v/>
      </c>
      <c r="J1869" s="55" t="str">
        <f>IF(F1869="","",VLOOKUP(I1869,'Technikai cellák'!$C$1:$D$12,2,0))</f>
        <v/>
      </c>
      <c r="K1869" s="179"/>
      <c r="L1869" s="67" t="str">
        <f t="shared" si="569"/>
        <v/>
      </c>
      <c r="M1869" s="68">
        <f t="shared" si="570"/>
        <v>0</v>
      </c>
      <c r="N1869" s="66">
        <f t="shared" si="571"/>
        <v>0</v>
      </c>
      <c r="O1869" s="152"/>
      <c r="P1869" s="172">
        <f t="shared" si="567"/>
        <v>0</v>
      </c>
      <c r="Q1869" s="69">
        <f t="shared" si="572"/>
        <v>0</v>
      </c>
      <c r="R1869" s="62">
        <f t="shared" si="573"/>
        <v>0</v>
      </c>
      <c r="S1869" s="153"/>
      <c r="T1869" s="118" t="str">
        <f t="shared" si="574"/>
        <v/>
      </c>
      <c r="U1869" s="154"/>
      <c r="V1869" s="154"/>
      <c r="W1869" s="154"/>
      <c r="X1869" s="154"/>
      <c r="Y1869" s="154"/>
      <c r="Z1869" s="154"/>
      <c r="AA1869" s="154"/>
      <c r="AB1869" s="154"/>
      <c r="AC1869" s="154"/>
      <c r="AD1869" s="154"/>
      <c r="AE1869" s="154"/>
      <c r="AF1869" s="154"/>
      <c r="AG1869" s="63">
        <f t="shared" si="575"/>
        <v>0</v>
      </c>
      <c r="AH1869" s="56">
        <f t="shared" si="576"/>
        <v>0</v>
      </c>
      <c r="AI1869" s="56">
        <f t="shared" si="577"/>
        <v>0</v>
      </c>
      <c r="AJ1869" s="56">
        <f t="shared" si="578"/>
        <v>0</v>
      </c>
      <c r="AK1869" s="56">
        <f t="shared" si="579"/>
        <v>0</v>
      </c>
      <c r="AL1869" s="56">
        <f t="shared" si="580"/>
        <v>0</v>
      </c>
      <c r="AM1869" s="56">
        <f t="shared" si="581"/>
        <v>0</v>
      </c>
      <c r="AN1869" s="56">
        <f t="shared" si="582"/>
        <v>0</v>
      </c>
      <c r="AO1869" s="56">
        <f t="shared" si="583"/>
        <v>0</v>
      </c>
      <c r="AP1869" s="56">
        <f t="shared" si="584"/>
        <v>0</v>
      </c>
      <c r="AQ1869" s="56">
        <f t="shared" si="585"/>
        <v>0</v>
      </c>
      <c r="AR1869" s="86">
        <f t="shared" si="586"/>
        <v>0</v>
      </c>
    </row>
    <row r="1870" spans="1:44" x14ac:dyDescent="0.25">
      <c r="A1870" s="178"/>
      <c r="B1870" s="55" t="str">
        <f>_xlfn.IFNA(VLOOKUP(A1870,'Ajánlatkérő(k) adatai'!$B$4:$C$205,2,0),"")</f>
        <v/>
      </c>
      <c r="C1870" s="178"/>
      <c r="D1870" s="55" t="str">
        <f>_xlfn.IFNA(VLOOKUP(C1870,'Számlafizető(k) adatai'!$C$4:$D$203,2,0),"")</f>
        <v/>
      </c>
      <c r="E1870" s="55" t="str">
        <f>_xlfn.IFNA(VLOOKUP(C1870,'Számlafizető(k) adatai'!$C$4:$M$203,11,0),"")</f>
        <v/>
      </c>
      <c r="F1870" s="178"/>
      <c r="G1870" s="178"/>
      <c r="H1870" s="178"/>
      <c r="I1870" s="55" t="str">
        <f>IF(F1870="","",VLOOKUP(LEFT(F1870,5),'Technikai cellák'!B:C,2,0))</f>
        <v/>
      </c>
      <c r="J1870" s="55" t="str">
        <f>IF(F1870="","",VLOOKUP(I1870,'Technikai cellák'!$C$1:$D$12,2,0))</f>
        <v/>
      </c>
      <c r="K1870" s="179"/>
      <c r="L1870" s="67" t="str">
        <f t="shared" si="569"/>
        <v/>
      </c>
      <c r="M1870" s="68">
        <f t="shared" si="570"/>
        <v>0</v>
      </c>
      <c r="N1870" s="66">
        <f t="shared" si="571"/>
        <v>0</v>
      </c>
      <c r="O1870" s="152"/>
      <c r="P1870" s="172">
        <f t="shared" si="567"/>
        <v>0</v>
      </c>
      <c r="Q1870" s="69">
        <f t="shared" si="572"/>
        <v>0</v>
      </c>
      <c r="R1870" s="62">
        <f t="shared" si="573"/>
        <v>0</v>
      </c>
      <c r="S1870" s="153"/>
      <c r="T1870" s="118" t="str">
        <f t="shared" si="574"/>
        <v/>
      </c>
      <c r="U1870" s="154"/>
      <c r="V1870" s="154"/>
      <c r="W1870" s="154"/>
      <c r="X1870" s="154"/>
      <c r="Y1870" s="154"/>
      <c r="Z1870" s="154"/>
      <c r="AA1870" s="154"/>
      <c r="AB1870" s="154"/>
      <c r="AC1870" s="154"/>
      <c r="AD1870" s="154"/>
      <c r="AE1870" s="154"/>
      <c r="AF1870" s="154"/>
      <c r="AG1870" s="63">
        <f t="shared" si="575"/>
        <v>0</v>
      </c>
      <c r="AH1870" s="56">
        <f t="shared" si="576"/>
        <v>0</v>
      </c>
      <c r="AI1870" s="56">
        <f t="shared" si="577"/>
        <v>0</v>
      </c>
      <c r="AJ1870" s="56">
        <f t="shared" si="578"/>
        <v>0</v>
      </c>
      <c r="AK1870" s="56">
        <f t="shared" si="579"/>
        <v>0</v>
      </c>
      <c r="AL1870" s="56">
        <f t="shared" si="580"/>
        <v>0</v>
      </c>
      <c r="AM1870" s="56">
        <f t="shared" si="581"/>
        <v>0</v>
      </c>
      <c r="AN1870" s="56">
        <f t="shared" si="582"/>
        <v>0</v>
      </c>
      <c r="AO1870" s="56">
        <f t="shared" si="583"/>
        <v>0</v>
      </c>
      <c r="AP1870" s="56">
        <f t="shared" si="584"/>
        <v>0</v>
      </c>
      <c r="AQ1870" s="56">
        <f t="shared" si="585"/>
        <v>0</v>
      </c>
      <c r="AR1870" s="86">
        <f t="shared" si="586"/>
        <v>0</v>
      </c>
    </row>
    <row r="1871" spans="1:44" x14ac:dyDescent="0.25">
      <c r="A1871" s="178"/>
      <c r="B1871" s="55" t="str">
        <f>_xlfn.IFNA(VLOOKUP(A1871,'Ajánlatkérő(k) adatai'!$B$4:$C$205,2,0),"")</f>
        <v/>
      </c>
      <c r="C1871" s="178"/>
      <c r="D1871" s="55" t="str">
        <f>_xlfn.IFNA(VLOOKUP(C1871,'Számlafizető(k) adatai'!$C$4:$D$203,2,0),"")</f>
        <v/>
      </c>
      <c r="E1871" s="55" t="str">
        <f>_xlfn.IFNA(VLOOKUP(C1871,'Számlafizető(k) adatai'!$C$4:$M$203,11,0),"")</f>
        <v/>
      </c>
      <c r="F1871" s="178"/>
      <c r="G1871" s="178"/>
      <c r="H1871" s="178"/>
      <c r="I1871" s="55" t="str">
        <f>IF(F1871="","",VLOOKUP(LEFT(F1871,5),'Technikai cellák'!B:C,2,0))</f>
        <v/>
      </c>
      <c r="J1871" s="55" t="str">
        <f>IF(F1871="","",VLOOKUP(I1871,'Technikai cellák'!$C$1:$D$12,2,0))</f>
        <v/>
      </c>
      <c r="K1871" s="179"/>
      <c r="L1871" s="67" t="str">
        <f t="shared" si="569"/>
        <v/>
      </c>
      <c r="M1871" s="68">
        <f t="shared" si="570"/>
        <v>0</v>
      </c>
      <c r="N1871" s="66">
        <f t="shared" si="571"/>
        <v>0</v>
      </c>
      <c r="O1871" s="152"/>
      <c r="P1871" s="172">
        <f t="shared" si="567"/>
        <v>0</v>
      </c>
      <c r="Q1871" s="69">
        <f t="shared" si="572"/>
        <v>0</v>
      </c>
      <c r="R1871" s="62">
        <f t="shared" si="573"/>
        <v>0</v>
      </c>
      <c r="S1871" s="153"/>
      <c r="T1871" s="118" t="str">
        <f t="shared" si="574"/>
        <v/>
      </c>
      <c r="U1871" s="154"/>
      <c r="V1871" s="154"/>
      <c r="W1871" s="154"/>
      <c r="X1871" s="154"/>
      <c r="Y1871" s="154"/>
      <c r="Z1871" s="154"/>
      <c r="AA1871" s="154"/>
      <c r="AB1871" s="154"/>
      <c r="AC1871" s="154"/>
      <c r="AD1871" s="154"/>
      <c r="AE1871" s="154"/>
      <c r="AF1871" s="154"/>
      <c r="AG1871" s="63">
        <f t="shared" si="575"/>
        <v>0</v>
      </c>
      <c r="AH1871" s="56">
        <f t="shared" si="576"/>
        <v>0</v>
      </c>
      <c r="AI1871" s="56">
        <f t="shared" si="577"/>
        <v>0</v>
      </c>
      <c r="AJ1871" s="56">
        <f t="shared" si="578"/>
        <v>0</v>
      </c>
      <c r="AK1871" s="56">
        <f t="shared" si="579"/>
        <v>0</v>
      </c>
      <c r="AL1871" s="56">
        <f t="shared" si="580"/>
        <v>0</v>
      </c>
      <c r="AM1871" s="56">
        <f t="shared" si="581"/>
        <v>0</v>
      </c>
      <c r="AN1871" s="56">
        <f t="shared" si="582"/>
        <v>0</v>
      </c>
      <c r="AO1871" s="56">
        <f t="shared" si="583"/>
        <v>0</v>
      </c>
      <c r="AP1871" s="56">
        <f t="shared" si="584"/>
        <v>0</v>
      </c>
      <c r="AQ1871" s="56">
        <f t="shared" si="585"/>
        <v>0</v>
      </c>
      <c r="AR1871" s="86">
        <f t="shared" si="586"/>
        <v>0</v>
      </c>
    </row>
    <row r="1872" spans="1:44" x14ac:dyDescent="0.25">
      <c r="A1872" s="178"/>
      <c r="B1872" s="55" t="str">
        <f>_xlfn.IFNA(VLOOKUP(A1872,'Ajánlatkérő(k) adatai'!$B$4:$C$205,2,0),"")</f>
        <v/>
      </c>
      <c r="C1872" s="178"/>
      <c r="D1872" s="55" t="str">
        <f>_xlfn.IFNA(VLOOKUP(C1872,'Számlafizető(k) adatai'!$C$4:$D$203,2,0),"")</f>
        <v/>
      </c>
      <c r="E1872" s="55" t="str">
        <f>_xlfn.IFNA(VLOOKUP(C1872,'Számlafizető(k) adatai'!$C$4:$M$203,11,0),"")</f>
        <v/>
      </c>
      <c r="F1872" s="178"/>
      <c r="G1872" s="178"/>
      <c r="H1872" s="178"/>
      <c r="I1872" s="55" t="str">
        <f>IF(F1872="","",VLOOKUP(LEFT(F1872,5),'Technikai cellák'!B:C,2,0))</f>
        <v/>
      </c>
      <c r="J1872" s="55" t="str">
        <f>IF(F1872="","",VLOOKUP(I1872,'Technikai cellák'!$C$1:$D$12,2,0))</f>
        <v/>
      </c>
      <c r="K1872" s="179"/>
      <c r="L1872" s="67" t="str">
        <f t="shared" si="569"/>
        <v/>
      </c>
      <c r="M1872" s="68">
        <f t="shared" si="570"/>
        <v>0</v>
      </c>
      <c r="N1872" s="66">
        <f t="shared" si="571"/>
        <v>0</v>
      </c>
      <c r="O1872" s="152"/>
      <c r="P1872" s="172">
        <f t="shared" ref="P1872:P1935" si="587">ROUND((IF(K1872&lt;100,0,K1872*$C$7)/$C$8),0)</f>
        <v>0</v>
      </c>
      <c r="Q1872" s="69">
        <f t="shared" si="572"/>
        <v>0</v>
      </c>
      <c r="R1872" s="62">
        <f t="shared" si="573"/>
        <v>0</v>
      </c>
      <c r="S1872" s="153"/>
      <c r="T1872" s="118" t="str">
        <f t="shared" si="574"/>
        <v/>
      </c>
      <c r="U1872" s="154"/>
      <c r="V1872" s="154"/>
      <c r="W1872" s="154"/>
      <c r="X1872" s="154"/>
      <c r="Y1872" s="154"/>
      <c r="Z1872" s="154"/>
      <c r="AA1872" s="154"/>
      <c r="AB1872" s="154"/>
      <c r="AC1872" s="154"/>
      <c r="AD1872" s="154"/>
      <c r="AE1872" s="154"/>
      <c r="AF1872" s="154"/>
      <c r="AG1872" s="63">
        <f t="shared" si="575"/>
        <v>0</v>
      </c>
      <c r="AH1872" s="56">
        <f t="shared" si="576"/>
        <v>0</v>
      </c>
      <c r="AI1872" s="56">
        <f t="shared" si="577"/>
        <v>0</v>
      </c>
      <c r="AJ1872" s="56">
        <f t="shared" si="578"/>
        <v>0</v>
      </c>
      <c r="AK1872" s="56">
        <f t="shared" si="579"/>
        <v>0</v>
      </c>
      <c r="AL1872" s="56">
        <f t="shared" si="580"/>
        <v>0</v>
      </c>
      <c r="AM1872" s="56">
        <f t="shared" si="581"/>
        <v>0</v>
      </c>
      <c r="AN1872" s="56">
        <f t="shared" si="582"/>
        <v>0</v>
      </c>
      <c r="AO1872" s="56">
        <f t="shared" si="583"/>
        <v>0</v>
      </c>
      <c r="AP1872" s="56">
        <f t="shared" si="584"/>
        <v>0</v>
      </c>
      <c r="AQ1872" s="56">
        <f t="shared" si="585"/>
        <v>0</v>
      </c>
      <c r="AR1872" s="86">
        <f t="shared" si="586"/>
        <v>0</v>
      </c>
    </row>
    <row r="1873" spans="1:44" x14ac:dyDescent="0.25">
      <c r="A1873" s="178"/>
      <c r="B1873" s="55" t="str">
        <f>_xlfn.IFNA(VLOOKUP(A1873,'Ajánlatkérő(k) adatai'!$B$4:$C$205,2,0),"")</f>
        <v/>
      </c>
      <c r="C1873" s="178"/>
      <c r="D1873" s="55" t="str">
        <f>_xlfn.IFNA(VLOOKUP(C1873,'Számlafizető(k) adatai'!$C$4:$D$203,2,0),"")</f>
        <v/>
      </c>
      <c r="E1873" s="55" t="str">
        <f>_xlfn.IFNA(VLOOKUP(C1873,'Számlafizető(k) adatai'!$C$4:$M$203,11,0),"")</f>
        <v/>
      </c>
      <c r="F1873" s="178"/>
      <c r="G1873" s="178"/>
      <c r="H1873" s="178"/>
      <c r="I1873" s="55" t="str">
        <f>IF(F1873="","",VLOOKUP(LEFT(F1873,5),'Technikai cellák'!B:C,2,0))</f>
        <v/>
      </c>
      <c r="J1873" s="55" t="str">
        <f>IF(F1873="","",VLOOKUP(I1873,'Technikai cellák'!$C$1:$D$12,2,0))</f>
        <v/>
      </c>
      <c r="K1873" s="179"/>
      <c r="L1873" s="67" t="str">
        <f t="shared" si="569"/>
        <v/>
      </c>
      <c r="M1873" s="68">
        <f t="shared" si="570"/>
        <v>0</v>
      </c>
      <c r="N1873" s="66">
        <f t="shared" si="571"/>
        <v>0</v>
      </c>
      <c r="O1873" s="152"/>
      <c r="P1873" s="172">
        <f t="shared" si="587"/>
        <v>0</v>
      </c>
      <c r="Q1873" s="69">
        <f t="shared" si="572"/>
        <v>0</v>
      </c>
      <c r="R1873" s="62">
        <f t="shared" si="573"/>
        <v>0</v>
      </c>
      <c r="S1873" s="153"/>
      <c r="T1873" s="118" t="str">
        <f t="shared" si="574"/>
        <v/>
      </c>
      <c r="U1873" s="154"/>
      <c r="V1873" s="154"/>
      <c r="W1873" s="154"/>
      <c r="X1873" s="154"/>
      <c r="Y1873" s="154"/>
      <c r="Z1873" s="154"/>
      <c r="AA1873" s="154"/>
      <c r="AB1873" s="154"/>
      <c r="AC1873" s="154"/>
      <c r="AD1873" s="154"/>
      <c r="AE1873" s="154"/>
      <c r="AF1873" s="154"/>
      <c r="AG1873" s="63">
        <f t="shared" si="575"/>
        <v>0</v>
      </c>
      <c r="AH1873" s="56">
        <f t="shared" si="576"/>
        <v>0</v>
      </c>
      <c r="AI1873" s="56">
        <f t="shared" si="577"/>
        <v>0</v>
      </c>
      <c r="AJ1873" s="56">
        <f t="shared" si="578"/>
        <v>0</v>
      </c>
      <c r="AK1873" s="56">
        <f t="shared" si="579"/>
        <v>0</v>
      </c>
      <c r="AL1873" s="56">
        <f t="shared" si="580"/>
        <v>0</v>
      </c>
      <c r="AM1873" s="56">
        <f t="shared" si="581"/>
        <v>0</v>
      </c>
      <c r="AN1873" s="56">
        <f t="shared" si="582"/>
        <v>0</v>
      </c>
      <c r="AO1873" s="56">
        <f t="shared" si="583"/>
        <v>0</v>
      </c>
      <c r="AP1873" s="56">
        <f t="shared" si="584"/>
        <v>0</v>
      </c>
      <c r="AQ1873" s="56">
        <f t="shared" si="585"/>
        <v>0</v>
      </c>
      <c r="AR1873" s="86">
        <f t="shared" si="586"/>
        <v>0</v>
      </c>
    </row>
    <row r="1874" spans="1:44" x14ac:dyDescent="0.25">
      <c r="A1874" s="178"/>
      <c r="B1874" s="55" t="str">
        <f>_xlfn.IFNA(VLOOKUP(A1874,'Ajánlatkérő(k) adatai'!$B$4:$C$205,2,0),"")</f>
        <v/>
      </c>
      <c r="C1874" s="178"/>
      <c r="D1874" s="55" t="str">
        <f>_xlfn.IFNA(VLOOKUP(C1874,'Számlafizető(k) adatai'!$C$4:$D$203,2,0),"")</f>
        <v/>
      </c>
      <c r="E1874" s="55" t="str">
        <f>_xlfn.IFNA(VLOOKUP(C1874,'Számlafizető(k) adatai'!$C$4:$M$203,11,0),"")</f>
        <v/>
      </c>
      <c r="F1874" s="178"/>
      <c r="G1874" s="178"/>
      <c r="H1874" s="178"/>
      <c r="I1874" s="55" t="str">
        <f>IF(F1874="","",VLOOKUP(LEFT(F1874,5),'Technikai cellák'!B:C,2,0))</f>
        <v/>
      </c>
      <c r="J1874" s="55" t="str">
        <f>IF(F1874="","",VLOOKUP(I1874,'Technikai cellák'!$C$1:$D$12,2,0))</f>
        <v/>
      </c>
      <c r="K1874" s="179"/>
      <c r="L1874" s="67" t="str">
        <f t="shared" si="569"/>
        <v/>
      </c>
      <c r="M1874" s="68">
        <f t="shared" si="570"/>
        <v>0</v>
      </c>
      <c r="N1874" s="66">
        <f t="shared" si="571"/>
        <v>0</v>
      </c>
      <c r="O1874" s="152"/>
      <c r="P1874" s="172">
        <f t="shared" si="587"/>
        <v>0</v>
      </c>
      <c r="Q1874" s="69">
        <f t="shared" si="572"/>
        <v>0</v>
      </c>
      <c r="R1874" s="62">
        <f t="shared" si="573"/>
        <v>0</v>
      </c>
      <c r="S1874" s="153"/>
      <c r="T1874" s="118" t="str">
        <f t="shared" si="574"/>
        <v/>
      </c>
      <c r="U1874" s="154"/>
      <c r="V1874" s="154"/>
      <c r="W1874" s="154"/>
      <c r="X1874" s="154"/>
      <c r="Y1874" s="154"/>
      <c r="Z1874" s="154"/>
      <c r="AA1874" s="154"/>
      <c r="AB1874" s="154"/>
      <c r="AC1874" s="154"/>
      <c r="AD1874" s="154"/>
      <c r="AE1874" s="154"/>
      <c r="AF1874" s="154"/>
      <c r="AG1874" s="63">
        <f t="shared" si="575"/>
        <v>0</v>
      </c>
      <c r="AH1874" s="56">
        <f t="shared" si="576"/>
        <v>0</v>
      </c>
      <c r="AI1874" s="56">
        <f t="shared" si="577"/>
        <v>0</v>
      </c>
      <c r="AJ1874" s="56">
        <f t="shared" si="578"/>
        <v>0</v>
      </c>
      <c r="AK1874" s="56">
        <f t="shared" si="579"/>
        <v>0</v>
      </c>
      <c r="AL1874" s="56">
        <f t="shared" si="580"/>
        <v>0</v>
      </c>
      <c r="AM1874" s="56">
        <f t="shared" si="581"/>
        <v>0</v>
      </c>
      <c r="AN1874" s="56">
        <f t="shared" si="582"/>
        <v>0</v>
      </c>
      <c r="AO1874" s="56">
        <f t="shared" si="583"/>
        <v>0</v>
      </c>
      <c r="AP1874" s="56">
        <f t="shared" si="584"/>
        <v>0</v>
      </c>
      <c r="AQ1874" s="56">
        <f t="shared" si="585"/>
        <v>0</v>
      </c>
      <c r="AR1874" s="86">
        <f t="shared" si="586"/>
        <v>0</v>
      </c>
    </row>
    <row r="1875" spans="1:44" x14ac:dyDescent="0.25">
      <c r="A1875" s="178"/>
      <c r="B1875" s="55" t="str">
        <f>_xlfn.IFNA(VLOOKUP(A1875,'Ajánlatkérő(k) adatai'!$B$4:$C$205,2,0),"")</f>
        <v/>
      </c>
      <c r="C1875" s="178"/>
      <c r="D1875" s="55" t="str">
        <f>_xlfn.IFNA(VLOOKUP(C1875,'Számlafizető(k) adatai'!$C$4:$D$203,2,0),"")</f>
        <v/>
      </c>
      <c r="E1875" s="55" t="str">
        <f>_xlfn.IFNA(VLOOKUP(C1875,'Számlafizető(k) adatai'!$C$4:$M$203,11,0),"")</f>
        <v/>
      </c>
      <c r="F1875" s="178"/>
      <c r="G1875" s="178"/>
      <c r="H1875" s="178"/>
      <c r="I1875" s="55" t="str">
        <f>IF(F1875="","",VLOOKUP(LEFT(F1875,5),'Technikai cellák'!B:C,2,0))</f>
        <v/>
      </c>
      <c r="J1875" s="55" t="str">
        <f>IF(F1875="","",VLOOKUP(I1875,'Technikai cellák'!$C$1:$D$12,2,0))</f>
        <v/>
      </c>
      <c r="K1875" s="179"/>
      <c r="L1875" s="67" t="str">
        <f t="shared" si="569"/>
        <v/>
      </c>
      <c r="M1875" s="68">
        <f t="shared" si="570"/>
        <v>0</v>
      </c>
      <c r="N1875" s="66">
        <f t="shared" si="571"/>
        <v>0</v>
      </c>
      <c r="O1875" s="152"/>
      <c r="P1875" s="172">
        <f t="shared" si="587"/>
        <v>0</v>
      </c>
      <c r="Q1875" s="69">
        <f t="shared" si="572"/>
        <v>0</v>
      </c>
      <c r="R1875" s="62">
        <f t="shared" si="573"/>
        <v>0</v>
      </c>
      <c r="S1875" s="153"/>
      <c r="T1875" s="118" t="str">
        <f t="shared" si="574"/>
        <v/>
      </c>
      <c r="U1875" s="154"/>
      <c r="V1875" s="154"/>
      <c r="W1875" s="154"/>
      <c r="X1875" s="154"/>
      <c r="Y1875" s="154"/>
      <c r="Z1875" s="154"/>
      <c r="AA1875" s="154"/>
      <c r="AB1875" s="154"/>
      <c r="AC1875" s="154"/>
      <c r="AD1875" s="154"/>
      <c r="AE1875" s="154"/>
      <c r="AF1875" s="154"/>
      <c r="AG1875" s="63">
        <f t="shared" si="575"/>
        <v>0</v>
      </c>
      <c r="AH1875" s="56">
        <f t="shared" si="576"/>
        <v>0</v>
      </c>
      <c r="AI1875" s="56">
        <f t="shared" si="577"/>
        <v>0</v>
      </c>
      <c r="AJ1875" s="56">
        <f t="shared" si="578"/>
        <v>0</v>
      </c>
      <c r="AK1875" s="56">
        <f t="shared" si="579"/>
        <v>0</v>
      </c>
      <c r="AL1875" s="56">
        <f t="shared" si="580"/>
        <v>0</v>
      </c>
      <c r="AM1875" s="56">
        <f t="shared" si="581"/>
        <v>0</v>
      </c>
      <c r="AN1875" s="56">
        <f t="shared" si="582"/>
        <v>0</v>
      </c>
      <c r="AO1875" s="56">
        <f t="shared" si="583"/>
        <v>0</v>
      </c>
      <c r="AP1875" s="56">
        <f t="shared" si="584"/>
        <v>0</v>
      </c>
      <c r="AQ1875" s="56">
        <f t="shared" si="585"/>
        <v>0</v>
      </c>
      <c r="AR1875" s="86">
        <f t="shared" si="586"/>
        <v>0</v>
      </c>
    </row>
    <row r="1876" spans="1:44" x14ac:dyDescent="0.25">
      <c r="A1876" s="178"/>
      <c r="B1876" s="55" t="str">
        <f>_xlfn.IFNA(VLOOKUP(A1876,'Ajánlatkérő(k) adatai'!$B$4:$C$205,2,0),"")</f>
        <v/>
      </c>
      <c r="C1876" s="178"/>
      <c r="D1876" s="55" t="str">
        <f>_xlfn.IFNA(VLOOKUP(C1876,'Számlafizető(k) adatai'!$C$4:$D$203,2,0),"")</f>
        <v/>
      </c>
      <c r="E1876" s="55" t="str">
        <f>_xlfn.IFNA(VLOOKUP(C1876,'Számlafizető(k) adatai'!$C$4:$M$203,11,0),"")</f>
        <v/>
      </c>
      <c r="F1876" s="178"/>
      <c r="G1876" s="178"/>
      <c r="H1876" s="178"/>
      <c r="I1876" s="55" t="str">
        <f>IF(F1876="","",VLOOKUP(LEFT(F1876,5),'Technikai cellák'!B:C,2,0))</f>
        <v/>
      </c>
      <c r="J1876" s="55" t="str">
        <f>IF(F1876="","",VLOOKUP(I1876,'Technikai cellák'!$C$1:$D$12,2,0))</f>
        <v/>
      </c>
      <c r="K1876" s="179"/>
      <c r="L1876" s="67" t="str">
        <f t="shared" si="569"/>
        <v/>
      </c>
      <c r="M1876" s="68">
        <f t="shared" si="570"/>
        <v>0</v>
      </c>
      <c r="N1876" s="66">
        <f t="shared" si="571"/>
        <v>0</v>
      </c>
      <c r="O1876" s="152"/>
      <c r="P1876" s="172">
        <f t="shared" si="587"/>
        <v>0</v>
      </c>
      <c r="Q1876" s="69">
        <f t="shared" si="572"/>
        <v>0</v>
      </c>
      <c r="R1876" s="62">
        <f t="shared" si="573"/>
        <v>0</v>
      </c>
      <c r="S1876" s="153"/>
      <c r="T1876" s="118" t="str">
        <f t="shared" si="574"/>
        <v/>
      </c>
      <c r="U1876" s="154"/>
      <c r="V1876" s="154"/>
      <c r="W1876" s="154"/>
      <c r="X1876" s="154"/>
      <c r="Y1876" s="154"/>
      <c r="Z1876" s="154"/>
      <c r="AA1876" s="154"/>
      <c r="AB1876" s="154"/>
      <c r="AC1876" s="154"/>
      <c r="AD1876" s="154"/>
      <c r="AE1876" s="154"/>
      <c r="AF1876" s="154"/>
      <c r="AG1876" s="63">
        <f t="shared" si="575"/>
        <v>0</v>
      </c>
      <c r="AH1876" s="56">
        <f t="shared" si="576"/>
        <v>0</v>
      </c>
      <c r="AI1876" s="56">
        <f t="shared" si="577"/>
        <v>0</v>
      </c>
      <c r="AJ1876" s="56">
        <f t="shared" si="578"/>
        <v>0</v>
      </c>
      <c r="AK1876" s="56">
        <f t="shared" si="579"/>
        <v>0</v>
      </c>
      <c r="AL1876" s="56">
        <f t="shared" si="580"/>
        <v>0</v>
      </c>
      <c r="AM1876" s="56">
        <f t="shared" si="581"/>
        <v>0</v>
      </c>
      <c r="AN1876" s="56">
        <f t="shared" si="582"/>
        <v>0</v>
      </c>
      <c r="AO1876" s="56">
        <f t="shared" si="583"/>
        <v>0</v>
      </c>
      <c r="AP1876" s="56">
        <f t="shared" si="584"/>
        <v>0</v>
      </c>
      <c r="AQ1876" s="56">
        <f t="shared" si="585"/>
        <v>0</v>
      </c>
      <c r="AR1876" s="86">
        <f t="shared" si="586"/>
        <v>0</v>
      </c>
    </row>
    <row r="1877" spans="1:44" x14ac:dyDescent="0.25">
      <c r="A1877" s="178"/>
      <c r="B1877" s="55" t="str">
        <f>_xlfn.IFNA(VLOOKUP(A1877,'Ajánlatkérő(k) adatai'!$B$4:$C$205,2,0),"")</f>
        <v/>
      </c>
      <c r="C1877" s="178"/>
      <c r="D1877" s="55" t="str">
        <f>_xlfn.IFNA(VLOOKUP(C1877,'Számlafizető(k) adatai'!$C$4:$D$203,2,0),"")</f>
        <v/>
      </c>
      <c r="E1877" s="55" t="str">
        <f>_xlfn.IFNA(VLOOKUP(C1877,'Számlafizető(k) adatai'!$C$4:$M$203,11,0),"")</f>
        <v/>
      </c>
      <c r="F1877" s="178"/>
      <c r="G1877" s="178"/>
      <c r="H1877" s="178"/>
      <c r="I1877" s="55" t="str">
        <f>IF(F1877="","",VLOOKUP(LEFT(F1877,5),'Technikai cellák'!B:C,2,0))</f>
        <v/>
      </c>
      <c r="J1877" s="55" t="str">
        <f>IF(F1877="","",VLOOKUP(I1877,'Technikai cellák'!$C$1:$D$12,2,0))</f>
        <v/>
      </c>
      <c r="K1877" s="179"/>
      <c r="L1877" s="67" t="str">
        <f t="shared" ref="L1877:L1940" si="588">IF(K1877="","",IF(K1877&lt;20,"20 alatti",IF(K1877&lt;100,"20-99",IF(K1877&lt;500,"100-500","500-"))))</f>
        <v/>
      </c>
      <c r="M1877" s="68">
        <f t="shared" ref="M1877:M1940" si="589">ROUND(IF(L1877="20 alatti",K1877*1,0),0)</f>
        <v>0</v>
      </c>
      <c r="N1877" s="66">
        <f t="shared" ref="N1877:N1940" si="590">ROUND(IF(L1877="20-99",K1877*10.5,0),0)</f>
        <v>0</v>
      </c>
      <c r="O1877" s="152"/>
      <c r="P1877" s="172">
        <f t="shared" si="587"/>
        <v>0</v>
      </c>
      <c r="Q1877" s="69">
        <f t="shared" ref="Q1877:Q1940" si="591">ROUND(R1877*$F$10,0)</f>
        <v>0</v>
      </c>
      <c r="R1877" s="62">
        <f t="shared" ref="R1877:R1940" si="592">SUM(AG1877:AR1877)</f>
        <v>0</v>
      </c>
      <c r="S1877" s="153"/>
      <c r="T1877" s="118" t="str">
        <f t="shared" ref="T1877:T1940" si="593">IF(S1877="","",IF((DAYS360(S1877,$C$4,TRUE))/30&lt;0,"",(DAYS360(S1877,$C$4,))/30))</f>
        <v/>
      </c>
      <c r="U1877" s="154"/>
      <c r="V1877" s="154"/>
      <c r="W1877" s="154"/>
      <c r="X1877" s="154"/>
      <c r="Y1877" s="154"/>
      <c r="Z1877" s="154"/>
      <c r="AA1877" s="154"/>
      <c r="AB1877" s="154"/>
      <c r="AC1877" s="154"/>
      <c r="AD1877" s="154"/>
      <c r="AE1877" s="154"/>
      <c r="AF1877" s="154"/>
      <c r="AG1877" s="63">
        <f t="shared" ref="AG1877:AG1940" si="594">ROUND((U1877*$C$7)/$C$8,0)</f>
        <v>0</v>
      </c>
      <c r="AH1877" s="56">
        <f t="shared" ref="AH1877:AH1940" si="595">ROUND((V1877*$C$7)/$C$8,0)</f>
        <v>0</v>
      </c>
      <c r="AI1877" s="56">
        <f t="shared" ref="AI1877:AI1940" si="596">ROUND((W1877*$C$7)/$C$8,0)</f>
        <v>0</v>
      </c>
      <c r="AJ1877" s="56">
        <f t="shared" ref="AJ1877:AJ1940" si="597">ROUND((X1877*$C$7)/$C$8,0)</f>
        <v>0</v>
      </c>
      <c r="AK1877" s="56">
        <f t="shared" ref="AK1877:AK1940" si="598">ROUND((Y1877*$C$7)/$C$8,0)</f>
        <v>0</v>
      </c>
      <c r="AL1877" s="56">
        <f t="shared" ref="AL1877:AL1940" si="599">ROUND((Z1877*$C$7)/$C$8,0)</f>
        <v>0</v>
      </c>
      <c r="AM1877" s="56">
        <f t="shared" ref="AM1877:AM1940" si="600">ROUND((AA1877*$C$7)/$C$8,0)</f>
        <v>0</v>
      </c>
      <c r="AN1877" s="56">
        <f t="shared" ref="AN1877:AN1940" si="601">ROUND((AB1877*$C$7)/$C$8,0)</f>
        <v>0</v>
      </c>
      <c r="AO1877" s="56">
        <f t="shared" ref="AO1877:AO1940" si="602">ROUND((AC1877*$C$7)/$C$8,0)</f>
        <v>0</v>
      </c>
      <c r="AP1877" s="56">
        <f t="shared" ref="AP1877:AP1940" si="603">ROUND((AD1877*$C$7)/$C$8,0)</f>
        <v>0</v>
      </c>
      <c r="AQ1877" s="56">
        <f t="shared" ref="AQ1877:AQ1940" si="604">ROUND((AE1877*$C$7)/$C$8,0)</f>
        <v>0</v>
      </c>
      <c r="AR1877" s="86">
        <f t="shared" ref="AR1877:AR1940" si="605">ROUND((AF1877*$C$7)/$C$8,0)</f>
        <v>0</v>
      </c>
    </row>
    <row r="1878" spans="1:44" x14ac:dyDescent="0.25">
      <c r="A1878" s="178"/>
      <c r="B1878" s="55" t="str">
        <f>_xlfn.IFNA(VLOOKUP(A1878,'Ajánlatkérő(k) adatai'!$B$4:$C$205,2,0),"")</f>
        <v/>
      </c>
      <c r="C1878" s="178"/>
      <c r="D1878" s="55" t="str">
        <f>_xlfn.IFNA(VLOOKUP(C1878,'Számlafizető(k) adatai'!$C$4:$D$203,2,0),"")</f>
        <v/>
      </c>
      <c r="E1878" s="55" t="str">
        <f>_xlfn.IFNA(VLOOKUP(C1878,'Számlafizető(k) adatai'!$C$4:$M$203,11,0),"")</f>
        <v/>
      </c>
      <c r="F1878" s="178"/>
      <c r="G1878" s="178"/>
      <c r="H1878" s="178"/>
      <c r="I1878" s="55" t="str">
        <f>IF(F1878="","",VLOOKUP(LEFT(F1878,5),'Technikai cellák'!B:C,2,0))</f>
        <v/>
      </c>
      <c r="J1878" s="55" t="str">
        <f>IF(F1878="","",VLOOKUP(I1878,'Technikai cellák'!$C$1:$D$12,2,0))</f>
        <v/>
      </c>
      <c r="K1878" s="179"/>
      <c r="L1878" s="67" t="str">
        <f t="shared" si="588"/>
        <v/>
      </c>
      <c r="M1878" s="68">
        <f t="shared" si="589"/>
        <v>0</v>
      </c>
      <c r="N1878" s="66">
        <f t="shared" si="590"/>
        <v>0</v>
      </c>
      <c r="O1878" s="152"/>
      <c r="P1878" s="172">
        <f t="shared" si="587"/>
        <v>0</v>
      </c>
      <c r="Q1878" s="69">
        <f t="shared" si="591"/>
        <v>0</v>
      </c>
      <c r="R1878" s="62">
        <f t="shared" si="592"/>
        <v>0</v>
      </c>
      <c r="S1878" s="153"/>
      <c r="T1878" s="118" t="str">
        <f t="shared" si="593"/>
        <v/>
      </c>
      <c r="U1878" s="154"/>
      <c r="V1878" s="154"/>
      <c r="W1878" s="154"/>
      <c r="X1878" s="154"/>
      <c r="Y1878" s="154"/>
      <c r="Z1878" s="154"/>
      <c r="AA1878" s="154"/>
      <c r="AB1878" s="154"/>
      <c r="AC1878" s="154"/>
      <c r="AD1878" s="154"/>
      <c r="AE1878" s="154"/>
      <c r="AF1878" s="154"/>
      <c r="AG1878" s="63">
        <f t="shared" si="594"/>
        <v>0</v>
      </c>
      <c r="AH1878" s="56">
        <f t="shared" si="595"/>
        <v>0</v>
      </c>
      <c r="AI1878" s="56">
        <f t="shared" si="596"/>
        <v>0</v>
      </c>
      <c r="AJ1878" s="56">
        <f t="shared" si="597"/>
        <v>0</v>
      </c>
      <c r="AK1878" s="56">
        <f t="shared" si="598"/>
        <v>0</v>
      </c>
      <c r="AL1878" s="56">
        <f t="shared" si="599"/>
        <v>0</v>
      </c>
      <c r="AM1878" s="56">
        <f t="shared" si="600"/>
        <v>0</v>
      </c>
      <c r="AN1878" s="56">
        <f t="shared" si="601"/>
        <v>0</v>
      </c>
      <c r="AO1878" s="56">
        <f t="shared" si="602"/>
        <v>0</v>
      </c>
      <c r="AP1878" s="56">
        <f t="shared" si="603"/>
        <v>0</v>
      </c>
      <c r="AQ1878" s="56">
        <f t="shared" si="604"/>
        <v>0</v>
      </c>
      <c r="AR1878" s="86">
        <f t="shared" si="605"/>
        <v>0</v>
      </c>
    </row>
    <row r="1879" spans="1:44" x14ac:dyDescent="0.25">
      <c r="A1879" s="178"/>
      <c r="B1879" s="55" t="str">
        <f>_xlfn.IFNA(VLOOKUP(A1879,'Ajánlatkérő(k) adatai'!$B$4:$C$205,2,0),"")</f>
        <v/>
      </c>
      <c r="C1879" s="178"/>
      <c r="D1879" s="55" t="str">
        <f>_xlfn.IFNA(VLOOKUP(C1879,'Számlafizető(k) adatai'!$C$4:$D$203,2,0),"")</f>
        <v/>
      </c>
      <c r="E1879" s="55" t="str">
        <f>_xlfn.IFNA(VLOOKUP(C1879,'Számlafizető(k) adatai'!$C$4:$M$203,11,0),"")</f>
        <v/>
      </c>
      <c r="F1879" s="178"/>
      <c r="G1879" s="178"/>
      <c r="H1879" s="178"/>
      <c r="I1879" s="55" t="str">
        <f>IF(F1879="","",VLOOKUP(LEFT(F1879,5),'Technikai cellák'!B:C,2,0))</f>
        <v/>
      </c>
      <c r="J1879" s="55" t="str">
        <f>IF(F1879="","",VLOOKUP(I1879,'Technikai cellák'!$C$1:$D$12,2,0))</f>
        <v/>
      </c>
      <c r="K1879" s="179"/>
      <c r="L1879" s="67" t="str">
        <f t="shared" si="588"/>
        <v/>
      </c>
      <c r="M1879" s="68">
        <f t="shared" si="589"/>
        <v>0</v>
      </c>
      <c r="N1879" s="66">
        <f t="shared" si="590"/>
        <v>0</v>
      </c>
      <c r="O1879" s="152"/>
      <c r="P1879" s="172">
        <f t="shared" si="587"/>
        <v>0</v>
      </c>
      <c r="Q1879" s="69">
        <f t="shared" si="591"/>
        <v>0</v>
      </c>
      <c r="R1879" s="62">
        <f t="shared" si="592"/>
        <v>0</v>
      </c>
      <c r="S1879" s="153"/>
      <c r="T1879" s="118" t="str">
        <f t="shared" si="593"/>
        <v/>
      </c>
      <c r="U1879" s="154"/>
      <c r="V1879" s="154"/>
      <c r="W1879" s="154"/>
      <c r="X1879" s="154"/>
      <c r="Y1879" s="154"/>
      <c r="Z1879" s="154"/>
      <c r="AA1879" s="154"/>
      <c r="AB1879" s="154"/>
      <c r="AC1879" s="154"/>
      <c r="AD1879" s="154"/>
      <c r="AE1879" s="154"/>
      <c r="AF1879" s="154"/>
      <c r="AG1879" s="63">
        <f t="shared" si="594"/>
        <v>0</v>
      </c>
      <c r="AH1879" s="56">
        <f t="shared" si="595"/>
        <v>0</v>
      </c>
      <c r="AI1879" s="56">
        <f t="shared" si="596"/>
        <v>0</v>
      </c>
      <c r="AJ1879" s="56">
        <f t="shared" si="597"/>
        <v>0</v>
      </c>
      <c r="AK1879" s="56">
        <f t="shared" si="598"/>
        <v>0</v>
      </c>
      <c r="AL1879" s="56">
        <f t="shared" si="599"/>
        <v>0</v>
      </c>
      <c r="AM1879" s="56">
        <f t="shared" si="600"/>
        <v>0</v>
      </c>
      <c r="AN1879" s="56">
        <f t="shared" si="601"/>
        <v>0</v>
      </c>
      <c r="AO1879" s="56">
        <f t="shared" si="602"/>
        <v>0</v>
      </c>
      <c r="AP1879" s="56">
        <f t="shared" si="603"/>
        <v>0</v>
      </c>
      <c r="AQ1879" s="56">
        <f t="shared" si="604"/>
        <v>0</v>
      </c>
      <c r="AR1879" s="86">
        <f t="shared" si="605"/>
        <v>0</v>
      </c>
    </row>
    <row r="1880" spans="1:44" x14ac:dyDescent="0.25">
      <c r="A1880" s="178"/>
      <c r="B1880" s="55" t="str">
        <f>_xlfn.IFNA(VLOOKUP(A1880,'Ajánlatkérő(k) adatai'!$B$4:$C$205,2,0),"")</f>
        <v/>
      </c>
      <c r="C1880" s="178"/>
      <c r="D1880" s="55" t="str">
        <f>_xlfn.IFNA(VLOOKUP(C1880,'Számlafizető(k) adatai'!$C$4:$D$203,2,0),"")</f>
        <v/>
      </c>
      <c r="E1880" s="55" t="str">
        <f>_xlfn.IFNA(VLOOKUP(C1880,'Számlafizető(k) adatai'!$C$4:$M$203,11,0),"")</f>
        <v/>
      </c>
      <c r="F1880" s="178"/>
      <c r="G1880" s="178"/>
      <c r="H1880" s="178"/>
      <c r="I1880" s="55" t="str">
        <f>IF(F1880="","",VLOOKUP(LEFT(F1880,5),'Technikai cellák'!B:C,2,0))</f>
        <v/>
      </c>
      <c r="J1880" s="55" t="str">
        <f>IF(F1880="","",VLOOKUP(I1880,'Technikai cellák'!$C$1:$D$12,2,0))</f>
        <v/>
      </c>
      <c r="K1880" s="179"/>
      <c r="L1880" s="67" t="str">
        <f t="shared" si="588"/>
        <v/>
      </c>
      <c r="M1880" s="68">
        <f t="shared" si="589"/>
        <v>0</v>
      </c>
      <c r="N1880" s="66">
        <f t="shared" si="590"/>
        <v>0</v>
      </c>
      <c r="O1880" s="152"/>
      <c r="P1880" s="172">
        <f t="shared" si="587"/>
        <v>0</v>
      </c>
      <c r="Q1880" s="69">
        <f t="shared" si="591"/>
        <v>0</v>
      </c>
      <c r="R1880" s="62">
        <f t="shared" si="592"/>
        <v>0</v>
      </c>
      <c r="S1880" s="153"/>
      <c r="T1880" s="118" t="str">
        <f t="shared" si="593"/>
        <v/>
      </c>
      <c r="U1880" s="154"/>
      <c r="V1880" s="154"/>
      <c r="W1880" s="154"/>
      <c r="X1880" s="154"/>
      <c r="Y1880" s="154"/>
      <c r="Z1880" s="154"/>
      <c r="AA1880" s="154"/>
      <c r="AB1880" s="154"/>
      <c r="AC1880" s="154"/>
      <c r="AD1880" s="154"/>
      <c r="AE1880" s="154"/>
      <c r="AF1880" s="154"/>
      <c r="AG1880" s="63">
        <f t="shared" si="594"/>
        <v>0</v>
      </c>
      <c r="AH1880" s="56">
        <f t="shared" si="595"/>
        <v>0</v>
      </c>
      <c r="AI1880" s="56">
        <f t="shared" si="596"/>
        <v>0</v>
      </c>
      <c r="AJ1880" s="56">
        <f t="shared" si="597"/>
        <v>0</v>
      </c>
      <c r="AK1880" s="56">
        <f t="shared" si="598"/>
        <v>0</v>
      </c>
      <c r="AL1880" s="56">
        <f t="shared" si="599"/>
        <v>0</v>
      </c>
      <c r="AM1880" s="56">
        <f t="shared" si="600"/>
        <v>0</v>
      </c>
      <c r="AN1880" s="56">
        <f t="shared" si="601"/>
        <v>0</v>
      </c>
      <c r="AO1880" s="56">
        <f t="shared" si="602"/>
        <v>0</v>
      </c>
      <c r="AP1880" s="56">
        <f t="shared" si="603"/>
        <v>0</v>
      </c>
      <c r="AQ1880" s="56">
        <f t="shared" si="604"/>
        <v>0</v>
      </c>
      <c r="AR1880" s="86">
        <f t="shared" si="605"/>
        <v>0</v>
      </c>
    </row>
    <row r="1881" spans="1:44" x14ac:dyDescent="0.25">
      <c r="A1881" s="178"/>
      <c r="B1881" s="55" t="str">
        <f>_xlfn.IFNA(VLOOKUP(A1881,'Ajánlatkérő(k) adatai'!$B$4:$C$205,2,0),"")</f>
        <v/>
      </c>
      <c r="C1881" s="178"/>
      <c r="D1881" s="55" t="str">
        <f>_xlfn.IFNA(VLOOKUP(C1881,'Számlafizető(k) adatai'!$C$4:$D$203,2,0),"")</f>
        <v/>
      </c>
      <c r="E1881" s="55" t="str">
        <f>_xlfn.IFNA(VLOOKUP(C1881,'Számlafizető(k) adatai'!$C$4:$M$203,11,0),"")</f>
        <v/>
      </c>
      <c r="F1881" s="178"/>
      <c r="G1881" s="178"/>
      <c r="H1881" s="178"/>
      <c r="I1881" s="55" t="str">
        <f>IF(F1881="","",VLOOKUP(LEFT(F1881,5),'Technikai cellák'!B:C,2,0))</f>
        <v/>
      </c>
      <c r="J1881" s="55" t="str">
        <f>IF(F1881="","",VLOOKUP(I1881,'Technikai cellák'!$C$1:$D$12,2,0))</f>
        <v/>
      </c>
      <c r="K1881" s="179"/>
      <c r="L1881" s="67" t="str">
        <f t="shared" si="588"/>
        <v/>
      </c>
      <c r="M1881" s="68">
        <f t="shared" si="589"/>
        <v>0</v>
      </c>
      <c r="N1881" s="66">
        <f t="shared" si="590"/>
        <v>0</v>
      </c>
      <c r="O1881" s="152"/>
      <c r="P1881" s="172">
        <f t="shared" si="587"/>
        <v>0</v>
      </c>
      <c r="Q1881" s="69">
        <f t="shared" si="591"/>
        <v>0</v>
      </c>
      <c r="R1881" s="62">
        <f t="shared" si="592"/>
        <v>0</v>
      </c>
      <c r="S1881" s="153"/>
      <c r="T1881" s="118" t="str">
        <f t="shared" si="593"/>
        <v/>
      </c>
      <c r="U1881" s="154"/>
      <c r="V1881" s="154"/>
      <c r="W1881" s="154"/>
      <c r="X1881" s="154"/>
      <c r="Y1881" s="154"/>
      <c r="Z1881" s="154"/>
      <c r="AA1881" s="154"/>
      <c r="AB1881" s="154"/>
      <c r="AC1881" s="154"/>
      <c r="AD1881" s="154"/>
      <c r="AE1881" s="154"/>
      <c r="AF1881" s="154"/>
      <c r="AG1881" s="63">
        <f t="shared" si="594"/>
        <v>0</v>
      </c>
      <c r="AH1881" s="56">
        <f t="shared" si="595"/>
        <v>0</v>
      </c>
      <c r="AI1881" s="56">
        <f t="shared" si="596"/>
        <v>0</v>
      </c>
      <c r="AJ1881" s="56">
        <f t="shared" si="597"/>
        <v>0</v>
      </c>
      <c r="AK1881" s="56">
        <f t="shared" si="598"/>
        <v>0</v>
      </c>
      <c r="AL1881" s="56">
        <f t="shared" si="599"/>
        <v>0</v>
      </c>
      <c r="AM1881" s="56">
        <f t="shared" si="600"/>
        <v>0</v>
      </c>
      <c r="AN1881" s="56">
        <f t="shared" si="601"/>
        <v>0</v>
      </c>
      <c r="AO1881" s="56">
        <f t="shared" si="602"/>
        <v>0</v>
      </c>
      <c r="AP1881" s="56">
        <f t="shared" si="603"/>
        <v>0</v>
      </c>
      <c r="AQ1881" s="56">
        <f t="shared" si="604"/>
        <v>0</v>
      </c>
      <c r="AR1881" s="86">
        <f t="shared" si="605"/>
        <v>0</v>
      </c>
    </row>
    <row r="1882" spans="1:44" x14ac:dyDescent="0.25">
      <c r="A1882" s="178"/>
      <c r="B1882" s="55" t="str">
        <f>_xlfn.IFNA(VLOOKUP(A1882,'Ajánlatkérő(k) adatai'!$B$4:$C$205,2,0),"")</f>
        <v/>
      </c>
      <c r="C1882" s="178"/>
      <c r="D1882" s="55" t="str">
        <f>_xlfn.IFNA(VLOOKUP(C1882,'Számlafizető(k) adatai'!$C$4:$D$203,2,0),"")</f>
        <v/>
      </c>
      <c r="E1882" s="55" t="str">
        <f>_xlfn.IFNA(VLOOKUP(C1882,'Számlafizető(k) adatai'!$C$4:$M$203,11,0),"")</f>
        <v/>
      </c>
      <c r="F1882" s="178"/>
      <c r="G1882" s="178"/>
      <c r="H1882" s="178"/>
      <c r="I1882" s="55" t="str">
        <f>IF(F1882="","",VLOOKUP(LEFT(F1882,5),'Technikai cellák'!B:C,2,0))</f>
        <v/>
      </c>
      <c r="J1882" s="55" t="str">
        <f>IF(F1882="","",VLOOKUP(I1882,'Technikai cellák'!$C$1:$D$12,2,0))</f>
        <v/>
      </c>
      <c r="K1882" s="179"/>
      <c r="L1882" s="67" t="str">
        <f t="shared" si="588"/>
        <v/>
      </c>
      <c r="M1882" s="68">
        <f t="shared" si="589"/>
        <v>0</v>
      </c>
      <c r="N1882" s="66">
        <f t="shared" si="590"/>
        <v>0</v>
      </c>
      <c r="O1882" s="152"/>
      <c r="P1882" s="172">
        <f t="shared" si="587"/>
        <v>0</v>
      </c>
      <c r="Q1882" s="69">
        <f t="shared" si="591"/>
        <v>0</v>
      </c>
      <c r="R1882" s="62">
        <f t="shared" si="592"/>
        <v>0</v>
      </c>
      <c r="S1882" s="153"/>
      <c r="T1882" s="118" t="str">
        <f t="shared" si="593"/>
        <v/>
      </c>
      <c r="U1882" s="154"/>
      <c r="V1882" s="154"/>
      <c r="W1882" s="154"/>
      <c r="X1882" s="154"/>
      <c r="Y1882" s="154"/>
      <c r="Z1882" s="154"/>
      <c r="AA1882" s="154"/>
      <c r="AB1882" s="154"/>
      <c r="AC1882" s="154"/>
      <c r="AD1882" s="154"/>
      <c r="AE1882" s="154"/>
      <c r="AF1882" s="154"/>
      <c r="AG1882" s="63">
        <f t="shared" si="594"/>
        <v>0</v>
      </c>
      <c r="AH1882" s="56">
        <f t="shared" si="595"/>
        <v>0</v>
      </c>
      <c r="AI1882" s="56">
        <f t="shared" si="596"/>
        <v>0</v>
      </c>
      <c r="AJ1882" s="56">
        <f t="shared" si="597"/>
        <v>0</v>
      </c>
      <c r="AK1882" s="56">
        <f t="shared" si="598"/>
        <v>0</v>
      </c>
      <c r="AL1882" s="56">
        <f t="shared" si="599"/>
        <v>0</v>
      </c>
      <c r="AM1882" s="56">
        <f t="shared" si="600"/>
        <v>0</v>
      </c>
      <c r="AN1882" s="56">
        <f t="shared" si="601"/>
        <v>0</v>
      </c>
      <c r="AO1882" s="56">
        <f t="shared" si="602"/>
        <v>0</v>
      </c>
      <c r="AP1882" s="56">
        <f t="shared" si="603"/>
        <v>0</v>
      </c>
      <c r="AQ1882" s="56">
        <f t="shared" si="604"/>
        <v>0</v>
      </c>
      <c r="AR1882" s="86">
        <f t="shared" si="605"/>
        <v>0</v>
      </c>
    </row>
    <row r="1883" spans="1:44" x14ac:dyDescent="0.25">
      <c r="A1883" s="178"/>
      <c r="B1883" s="55" t="str">
        <f>_xlfn.IFNA(VLOOKUP(A1883,'Ajánlatkérő(k) adatai'!$B$4:$C$205,2,0),"")</f>
        <v/>
      </c>
      <c r="C1883" s="178"/>
      <c r="D1883" s="55" t="str">
        <f>_xlfn.IFNA(VLOOKUP(C1883,'Számlafizető(k) adatai'!$C$4:$D$203,2,0),"")</f>
        <v/>
      </c>
      <c r="E1883" s="55" t="str">
        <f>_xlfn.IFNA(VLOOKUP(C1883,'Számlafizető(k) adatai'!$C$4:$M$203,11,0),"")</f>
        <v/>
      </c>
      <c r="F1883" s="178"/>
      <c r="G1883" s="178"/>
      <c r="H1883" s="178"/>
      <c r="I1883" s="55" t="str">
        <f>IF(F1883="","",VLOOKUP(LEFT(F1883,5),'Technikai cellák'!B:C,2,0))</f>
        <v/>
      </c>
      <c r="J1883" s="55" t="str">
        <f>IF(F1883="","",VLOOKUP(I1883,'Technikai cellák'!$C$1:$D$12,2,0))</f>
        <v/>
      </c>
      <c r="K1883" s="179"/>
      <c r="L1883" s="67" t="str">
        <f t="shared" si="588"/>
        <v/>
      </c>
      <c r="M1883" s="68">
        <f t="shared" si="589"/>
        <v>0</v>
      </c>
      <c r="N1883" s="66">
        <f t="shared" si="590"/>
        <v>0</v>
      </c>
      <c r="O1883" s="152"/>
      <c r="P1883" s="172">
        <f t="shared" si="587"/>
        <v>0</v>
      </c>
      <c r="Q1883" s="69">
        <f t="shared" si="591"/>
        <v>0</v>
      </c>
      <c r="R1883" s="62">
        <f t="shared" si="592"/>
        <v>0</v>
      </c>
      <c r="S1883" s="153"/>
      <c r="T1883" s="118" t="str">
        <f t="shared" si="593"/>
        <v/>
      </c>
      <c r="U1883" s="154"/>
      <c r="V1883" s="154"/>
      <c r="W1883" s="154"/>
      <c r="X1883" s="154"/>
      <c r="Y1883" s="154"/>
      <c r="Z1883" s="154"/>
      <c r="AA1883" s="154"/>
      <c r="AB1883" s="154"/>
      <c r="AC1883" s="154"/>
      <c r="AD1883" s="154"/>
      <c r="AE1883" s="154"/>
      <c r="AF1883" s="154"/>
      <c r="AG1883" s="63">
        <f t="shared" si="594"/>
        <v>0</v>
      </c>
      <c r="AH1883" s="56">
        <f t="shared" si="595"/>
        <v>0</v>
      </c>
      <c r="AI1883" s="56">
        <f t="shared" si="596"/>
        <v>0</v>
      </c>
      <c r="AJ1883" s="56">
        <f t="shared" si="597"/>
        <v>0</v>
      </c>
      <c r="AK1883" s="56">
        <f t="shared" si="598"/>
        <v>0</v>
      </c>
      <c r="AL1883" s="56">
        <f t="shared" si="599"/>
        <v>0</v>
      </c>
      <c r="AM1883" s="56">
        <f t="shared" si="600"/>
        <v>0</v>
      </c>
      <c r="AN1883" s="56">
        <f t="shared" si="601"/>
        <v>0</v>
      </c>
      <c r="AO1883" s="56">
        <f t="shared" si="602"/>
        <v>0</v>
      </c>
      <c r="AP1883" s="56">
        <f t="shared" si="603"/>
        <v>0</v>
      </c>
      <c r="AQ1883" s="56">
        <f t="shared" si="604"/>
        <v>0</v>
      </c>
      <c r="AR1883" s="86">
        <f t="shared" si="605"/>
        <v>0</v>
      </c>
    </row>
    <row r="1884" spans="1:44" x14ac:dyDescent="0.25">
      <c r="A1884" s="178"/>
      <c r="B1884" s="55" t="str">
        <f>_xlfn.IFNA(VLOOKUP(A1884,'Ajánlatkérő(k) adatai'!$B$4:$C$205,2,0),"")</f>
        <v/>
      </c>
      <c r="C1884" s="178"/>
      <c r="D1884" s="55" t="str">
        <f>_xlfn.IFNA(VLOOKUP(C1884,'Számlafizető(k) adatai'!$C$4:$D$203,2,0),"")</f>
        <v/>
      </c>
      <c r="E1884" s="55" t="str">
        <f>_xlfn.IFNA(VLOOKUP(C1884,'Számlafizető(k) adatai'!$C$4:$M$203,11,0),"")</f>
        <v/>
      </c>
      <c r="F1884" s="178"/>
      <c r="G1884" s="178"/>
      <c r="H1884" s="178"/>
      <c r="I1884" s="55" t="str">
        <f>IF(F1884="","",VLOOKUP(LEFT(F1884,5),'Technikai cellák'!B:C,2,0))</f>
        <v/>
      </c>
      <c r="J1884" s="55" t="str">
        <f>IF(F1884="","",VLOOKUP(I1884,'Technikai cellák'!$C$1:$D$12,2,0))</f>
        <v/>
      </c>
      <c r="K1884" s="179"/>
      <c r="L1884" s="67" t="str">
        <f t="shared" si="588"/>
        <v/>
      </c>
      <c r="M1884" s="68">
        <f t="shared" si="589"/>
        <v>0</v>
      </c>
      <c r="N1884" s="66">
        <f t="shared" si="590"/>
        <v>0</v>
      </c>
      <c r="O1884" s="152"/>
      <c r="P1884" s="172">
        <f t="shared" si="587"/>
        <v>0</v>
      </c>
      <c r="Q1884" s="69">
        <f t="shared" si="591"/>
        <v>0</v>
      </c>
      <c r="R1884" s="62">
        <f t="shared" si="592"/>
        <v>0</v>
      </c>
      <c r="S1884" s="153"/>
      <c r="T1884" s="118" t="str">
        <f t="shared" si="593"/>
        <v/>
      </c>
      <c r="U1884" s="154"/>
      <c r="V1884" s="154"/>
      <c r="W1884" s="154"/>
      <c r="X1884" s="154"/>
      <c r="Y1884" s="154"/>
      <c r="Z1884" s="154"/>
      <c r="AA1884" s="154"/>
      <c r="AB1884" s="154"/>
      <c r="AC1884" s="154"/>
      <c r="AD1884" s="154"/>
      <c r="AE1884" s="154"/>
      <c r="AF1884" s="154"/>
      <c r="AG1884" s="63">
        <f t="shared" si="594"/>
        <v>0</v>
      </c>
      <c r="AH1884" s="56">
        <f t="shared" si="595"/>
        <v>0</v>
      </c>
      <c r="AI1884" s="56">
        <f t="shared" si="596"/>
        <v>0</v>
      </c>
      <c r="AJ1884" s="56">
        <f t="shared" si="597"/>
        <v>0</v>
      </c>
      <c r="AK1884" s="56">
        <f t="shared" si="598"/>
        <v>0</v>
      </c>
      <c r="AL1884" s="56">
        <f t="shared" si="599"/>
        <v>0</v>
      </c>
      <c r="AM1884" s="56">
        <f t="shared" si="600"/>
        <v>0</v>
      </c>
      <c r="AN1884" s="56">
        <f t="shared" si="601"/>
        <v>0</v>
      </c>
      <c r="AO1884" s="56">
        <f t="shared" si="602"/>
        <v>0</v>
      </c>
      <c r="AP1884" s="56">
        <f t="shared" si="603"/>
        <v>0</v>
      </c>
      <c r="AQ1884" s="56">
        <f t="shared" si="604"/>
        <v>0</v>
      </c>
      <c r="AR1884" s="86">
        <f t="shared" si="605"/>
        <v>0</v>
      </c>
    </row>
    <row r="1885" spans="1:44" x14ac:dyDescent="0.25">
      <c r="A1885" s="178"/>
      <c r="B1885" s="55" t="str">
        <f>_xlfn.IFNA(VLOOKUP(A1885,'Ajánlatkérő(k) adatai'!$B$4:$C$205,2,0),"")</f>
        <v/>
      </c>
      <c r="C1885" s="178"/>
      <c r="D1885" s="55" t="str">
        <f>_xlfn.IFNA(VLOOKUP(C1885,'Számlafizető(k) adatai'!$C$4:$D$203,2,0),"")</f>
        <v/>
      </c>
      <c r="E1885" s="55" t="str">
        <f>_xlfn.IFNA(VLOOKUP(C1885,'Számlafizető(k) adatai'!$C$4:$M$203,11,0),"")</f>
        <v/>
      </c>
      <c r="F1885" s="178"/>
      <c r="G1885" s="178"/>
      <c r="H1885" s="178"/>
      <c r="I1885" s="55" t="str">
        <f>IF(F1885="","",VLOOKUP(LEFT(F1885,5),'Technikai cellák'!B:C,2,0))</f>
        <v/>
      </c>
      <c r="J1885" s="55" t="str">
        <f>IF(F1885="","",VLOOKUP(I1885,'Technikai cellák'!$C$1:$D$12,2,0))</f>
        <v/>
      </c>
      <c r="K1885" s="179"/>
      <c r="L1885" s="67" t="str">
        <f t="shared" si="588"/>
        <v/>
      </c>
      <c r="M1885" s="68">
        <f t="shared" si="589"/>
        <v>0</v>
      </c>
      <c r="N1885" s="66">
        <f t="shared" si="590"/>
        <v>0</v>
      </c>
      <c r="O1885" s="152"/>
      <c r="P1885" s="172">
        <f t="shared" si="587"/>
        <v>0</v>
      </c>
      <c r="Q1885" s="69">
        <f t="shared" si="591"/>
        <v>0</v>
      </c>
      <c r="R1885" s="62">
        <f t="shared" si="592"/>
        <v>0</v>
      </c>
      <c r="S1885" s="153"/>
      <c r="T1885" s="118" t="str">
        <f t="shared" si="593"/>
        <v/>
      </c>
      <c r="U1885" s="154"/>
      <c r="V1885" s="154"/>
      <c r="W1885" s="154"/>
      <c r="X1885" s="154"/>
      <c r="Y1885" s="154"/>
      <c r="Z1885" s="154"/>
      <c r="AA1885" s="154"/>
      <c r="AB1885" s="154"/>
      <c r="AC1885" s="154"/>
      <c r="AD1885" s="154"/>
      <c r="AE1885" s="154"/>
      <c r="AF1885" s="154"/>
      <c r="AG1885" s="63">
        <f t="shared" si="594"/>
        <v>0</v>
      </c>
      <c r="AH1885" s="56">
        <f t="shared" si="595"/>
        <v>0</v>
      </c>
      <c r="AI1885" s="56">
        <f t="shared" si="596"/>
        <v>0</v>
      </c>
      <c r="AJ1885" s="56">
        <f t="shared" si="597"/>
        <v>0</v>
      </c>
      <c r="AK1885" s="56">
        <f t="shared" si="598"/>
        <v>0</v>
      </c>
      <c r="AL1885" s="56">
        <f t="shared" si="599"/>
        <v>0</v>
      </c>
      <c r="AM1885" s="56">
        <f t="shared" si="600"/>
        <v>0</v>
      </c>
      <c r="AN1885" s="56">
        <f t="shared" si="601"/>
        <v>0</v>
      </c>
      <c r="AO1885" s="56">
        <f t="shared" si="602"/>
        <v>0</v>
      </c>
      <c r="AP1885" s="56">
        <f t="shared" si="603"/>
        <v>0</v>
      </c>
      <c r="AQ1885" s="56">
        <f t="shared" si="604"/>
        <v>0</v>
      </c>
      <c r="AR1885" s="86">
        <f t="shared" si="605"/>
        <v>0</v>
      </c>
    </row>
    <row r="1886" spans="1:44" x14ac:dyDescent="0.25">
      <c r="A1886" s="178"/>
      <c r="B1886" s="55" t="str">
        <f>_xlfn.IFNA(VLOOKUP(A1886,'Ajánlatkérő(k) adatai'!$B$4:$C$205,2,0),"")</f>
        <v/>
      </c>
      <c r="C1886" s="178"/>
      <c r="D1886" s="55" t="str">
        <f>_xlfn.IFNA(VLOOKUP(C1886,'Számlafizető(k) adatai'!$C$4:$D$203,2,0),"")</f>
        <v/>
      </c>
      <c r="E1886" s="55" t="str">
        <f>_xlfn.IFNA(VLOOKUP(C1886,'Számlafizető(k) adatai'!$C$4:$M$203,11,0),"")</f>
        <v/>
      </c>
      <c r="F1886" s="178"/>
      <c r="G1886" s="178"/>
      <c r="H1886" s="178"/>
      <c r="I1886" s="55" t="str">
        <f>IF(F1886="","",VLOOKUP(LEFT(F1886,5),'Technikai cellák'!B:C,2,0))</f>
        <v/>
      </c>
      <c r="J1886" s="55" t="str">
        <f>IF(F1886="","",VLOOKUP(I1886,'Technikai cellák'!$C$1:$D$12,2,0))</f>
        <v/>
      </c>
      <c r="K1886" s="179"/>
      <c r="L1886" s="67" t="str">
        <f t="shared" si="588"/>
        <v/>
      </c>
      <c r="M1886" s="68">
        <f t="shared" si="589"/>
        <v>0</v>
      </c>
      <c r="N1886" s="66">
        <f t="shared" si="590"/>
        <v>0</v>
      </c>
      <c r="O1886" s="152"/>
      <c r="P1886" s="172">
        <f t="shared" si="587"/>
        <v>0</v>
      </c>
      <c r="Q1886" s="69">
        <f t="shared" si="591"/>
        <v>0</v>
      </c>
      <c r="R1886" s="62">
        <f t="shared" si="592"/>
        <v>0</v>
      </c>
      <c r="S1886" s="153"/>
      <c r="T1886" s="118" t="str">
        <f t="shared" si="593"/>
        <v/>
      </c>
      <c r="U1886" s="154"/>
      <c r="V1886" s="154"/>
      <c r="W1886" s="154"/>
      <c r="X1886" s="154"/>
      <c r="Y1886" s="154"/>
      <c r="Z1886" s="154"/>
      <c r="AA1886" s="154"/>
      <c r="AB1886" s="154"/>
      <c r="AC1886" s="154"/>
      <c r="AD1886" s="154"/>
      <c r="AE1886" s="154"/>
      <c r="AF1886" s="154"/>
      <c r="AG1886" s="63">
        <f t="shared" si="594"/>
        <v>0</v>
      </c>
      <c r="AH1886" s="56">
        <f t="shared" si="595"/>
        <v>0</v>
      </c>
      <c r="AI1886" s="56">
        <f t="shared" si="596"/>
        <v>0</v>
      </c>
      <c r="AJ1886" s="56">
        <f t="shared" si="597"/>
        <v>0</v>
      </c>
      <c r="AK1886" s="56">
        <f t="shared" si="598"/>
        <v>0</v>
      </c>
      <c r="AL1886" s="56">
        <f t="shared" si="599"/>
        <v>0</v>
      </c>
      <c r="AM1886" s="56">
        <f t="shared" si="600"/>
        <v>0</v>
      </c>
      <c r="AN1886" s="56">
        <f t="shared" si="601"/>
        <v>0</v>
      </c>
      <c r="AO1886" s="56">
        <f t="shared" si="602"/>
        <v>0</v>
      </c>
      <c r="AP1886" s="56">
        <f t="shared" si="603"/>
        <v>0</v>
      </c>
      <c r="AQ1886" s="56">
        <f t="shared" si="604"/>
        <v>0</v>
      </c>
      <c r="AR1886" s="86">
        <f t="shared" si="605"/>
        <v>0</v>
      </c>
    </row>
    <row r="1887" spans="1:44" x14ac:dyDescent="0.25">
      <c r="A1887" s="178"/>
      <c r="B1887" s="55" t="str">
        <f>_xlfn.IFNA(VLOOKUP(A1887,'Ajánlatkérő(k) adatai'!$B$4:$C$205,2,0),"")</f>
        <v/>
      </c>
      <c r="C1887" s="178"/>
      <c r="D1887" s="55" t="str">
        <f>_xlfn.IFNA(VLOOKUP(C1887,'Számlafizető(k) adatai'!$C$4:$D$203,2,0),"")</f>
        <v/>
      </c>
      <c r="E1887" s="55" t="str">
        <f>_xlfn.IFNA(VLOOKUP(C1887,'Számlafizető(k) adatai'!$C$4:$M$203,11,0),"")</f>
        <v/>
      </c>
      <c r="F1887" s="178"/>
      <c r="G1887" s="178"/>
      <c r="H1887" s="178"/>
      <c r="I1887" s="55" t="str">
        <f>IF(F1887="","",VLOOKUP(LEFT(F1887,5),'Technikai cellák'!B:C,2,0))</f>
        <v/>
      </c>
      <c r="J1887" s="55" t="str">
        <f>IF(F1887="","",VLOOKUP(I1887,'Technikai cellák'!$C$1:$D$12,2,0))</f>
        <v/>
      </c>
      <c r="K1887" s="179"/>
      <c r="L1887" s="67" t="str">
        <f t="shared" si="588"/>
        <v/>
      </c>
      <c r="M1887" s="68">
        <f t="shared" si="589"/>
        <v>0</v>
      </c>
      <c r="N1887" s="66">
        <f t="shared" si="590"/>
        <v>0</v>
      </c>
      <c r="O1887" s="152"/>
      <c r="P1887" s="172">
        <f t="shared" si="587"/>
        <v>0</v>
      </c>
      <c r="Q1887" s="69">
        <f t="shared" si="591"/>
        <v>0</v>
      </c>
      <c r="R1887" s="62">
        <f t="shared" si="592"/>
        <v>0</v>
      </c>
      <c r="S1887" s="153"/>
      <c r="T1887" s="118" t="str">
        <f t="shared" si="593"/>
        <v/>
      </c>
      <c r="U1887" s="154"/>
      <c r="V1887" s="154"/>
      <c r="W1887" s="154"/>
      <c r="X1887" s="154"/>
      <c r="Y1887" s="154"/>
      <c r="Z1887" s="154"/>
      <c r="AA1887" s="154"/>
      <c r="AB1887" s="154"/>
      <c r="AC1887" s="154"/>
      <c r="AD1887" s="154"/>
      <c r="AE1887" s="154"/>
      <c r="AF1887" s="154"/>
      <c r="AG1887" s="63">
        <f t="shared" si="594"/>
        <v>0</v>
      </c>
      <c r="AH1887" s="56">
        <f t="shared" si="595"/>
        <v>0</v>
      </c>
      <c r="AI1887" s="56">
        <f t="shared" si="596"/>
        <v>0</v>
      </c>
      <c r="AJ1887" s="56">
        <f t="shared" si="597"/>
        <v>0</v>
      </c>
      <c r="AK1887" s="56">
        <f t="shared" si="598"/>
        <v>0</v>
      </c>
      <c r="AL1887" s="56">
        <f t="shared" si="599"/>
        <v>0</v>
      </c>
      <c r="AM1887" s="56">
        <f t="shared" si="600"/>
        <v>0</v>
      </c>
      <c r="AN1887" s="56">
        <f t="shared" si="601"/>
        <v>0</v>
      </c>
      <c r="AO1887" s="56">
        <f t="shared" si="602"/>
        <v>0</v>
      </c>
      <c r="AP1887" s="56">
        <f t="shared" si="603"/>
        <v>0</v>
      </c>
      <c r="AQ1887" s="56">
        <f t="shared" si="604"/>
        <v>0</v>
      </c>
      <c r="AR1887" s="86">
        <f t="shared" si="605"/>
        <v>0</v>
      </c>
    </row>
    <row r="1888" spans="1:44" x14ac:dyDescent="0.25">
      <c r="A1888" s="178"/>
      <c r="B1888" s="55" t="str">
        <f>_xlfn.IFNA(VLOOKUP(A1888,'Ajánlatkérő(k) adatai'!$B$4:$C$205,2,0),"")</f>
        <v/>
      </c>
      <c r="C1888" s="178"/>
      <c r="D1888" s="55" t="str">
        <f>_xlfn.IFNA(VLOOKUP(C1888,'Számlafizető(k) adatai'!$C$4:$D$203,2,0),"")</f>
        <v/>
      </c>
      <c r="E1888" s="55" t="str">
        <f>_xlfn.IFNA(VLOOKUP(C1888,'Számlafizető(k) adatai'!$C$4:$M$203,11,0),"")</f>
        <v/>
      </c>
      <c r="F1888" s="178"/>
      <c r="G1888" s="178"/>
      <c r="H1888" s="178"/>
      <c r="I1888" s="55" t="str">
        <f>IF(F1888="","",VLOOKUP(LEFT(F1888,5),'Technikai cellák'!B:C,2,0))</f>
        <v/>
      </c>
      <c r="J1888" s="55" t="str">
        <f>IF(F1888="","",VLOOKUP(I1888,'Technikai cellák'!$C$1:$D$12,2,0))</f>
        <v/>
      </c>
      <c r="K1888" s="179"/>
      <c r="L1888" s="67" t="str">
        <f t="shared" si="588"/>
        <v/>
      </c>
      <c r="M1888" s="68">
        <f t="shared" si="589"/>
        <v>0</v>
      </c>
      <c r="N1888" s="66">
        <f t="shared" si="590"/>
        <v>0</v>
      </c>
      <c r="O1888" s="152"/>
      <c r="P1888" s="172">
        <f t="shared" si="587"/>
        <v>0</v>
      </c>
      <c r="Q1888" s="69">
        <f t="shared" si="591"/>
        <v>0</v>
      </c>
      <c r="R1888" s="62">
        <f t="shared" si="592"/>
        <v>0</v>
      </c>
      <c r="S1888" s="153"/>
      <c r="T1888" s="118" t="str">
        <f t="shared" si="593"/>
        <v/>
      </c>
      <c r="U1888" s="154"/>
      <c r="V1888" s="154"/>
      <c r="W1888" s="154"/>
      <c r="X1888" s="154"/>
      <c r="Y1888" s="154"/>
      <c r="Z1888" s="154"/>
      <c r="AA1888" s="154"/>
      <c r="AB1888" s="154"/>
      <c r="AC1888" s="154"/>
      <c r="AD1888" s="154"/>
      <c r="AE1888" s="154"/>
      <c r="AF1888" s="154"/>
      <c r="AG1888" s="63">
        <f t="shared" si="594"/>
        <v>0</v>
      </c>
      <c r="AH1888" s="56">
        <f t="shared" si="595"/>
        <v>0</v>
      </c>
      <c r="AI1888" s="56">
        <f t="shared" si="596"/>
        <v>0</v>
      </c>
      <c r="AJ1888" s="56">
        <f t="shared" si="597"/>
        <v>0</v>
      </c>
      <c r="AK1888" s="56">
        <f t="shared" si="598"/>
        <v>0</v>
      </c>
      <c r="AL1888" s="56">
        <f t="shared" si="599"/>
        <v>0</v>
      </c>
      <c r="AM1888" s="56">
        <f t="shared" si="600"/>
        <v>0</v>
      </c>
      <c r="AN1888" s="56">
        <f t="shared" si="601"/>
        <v>0</v>
      </c>
      <c r="AO1888" s="56">
        <f t="shared" si="602"/>
        <v>0</v>
      </c>
      <c r="AP1888" s="56">
        <f t="shared" si="603"/>
        <v>0</v>
      </c>
      <c r="AQ1888" s="56">
        <f t="shared" si="604"/>
        <v>0</v>
      </c>
      <c r="AR1888" s="86">
        <f t="shared" si="605"/>
        <v>0</v>
      </c>
    </row>
    <row r="1889" spans="1:44" x14ac:dyDescent="0.25">
      <c r="A1889" s="178"/>
      <c r="B1889" s="55" t="str">
        <f>_xlfn.IFNA(VLOOKUP(A1889,'Ajánlatkérő(k) adatai'!$B$4:$C$205,2,0),"")</f>
        <v/>
      </c>
      <c r="C1889" s="178"/>
      <c r="D1889" s="55" t="str">
        <f>_xlfn.IFNA(VLOOKUP(C1889,'Számlafizető(k) adatai'!$C$4:$D$203,2,0),"")</f>
        <v/>
      </c>
      <c r="E1889" s="55" t="str">
        <f>_xlfn.IFNA(VLOOKUP(C1889,'Számlafizető(k) adatai'!$C$4:$M$203,11,0),"")</f>
        <v/>
      </c>
      <c r="F1889" s="178"/>
      <c r="G1889" s="178"/>
      <c r="H1889" s="178"/>
      <c r="I1889" s="55" t="str">
        <f>IF(F1889="","",VLOOKUP(LEFT(F1889,5),'Technikai cellák'!B:C,2,0))</f>
        <v/>
      </c>
      <c r="J1889" s="55" t="str">
        <f>IF(F1889="","",VLOOKUP(I1889,'Technikai cellák'!$C$1:$D$12,2,0))</f>
        <v/>
      </c>
      <c r="K1889" s="179"/>
      <c r="L1889" s="67" t="str">
        <f t="shared" si="588"/>
        <v/>
      </c>
      <c r="M1889" s="68">
        <f t="shared" si="589"/>
        <v>0</v>
      </c>
      <c r="N1889" s="66">
        <f t="shared" si="590"/>
        <v>0</v>
      </c>
      <c r="O1889" s="152"/>
      <c r="P1889" s="172">
        <f t="shared" si="587"/>
        <v>0</v>
      </c>
      <c r="Q1889" s="69">
        <f t="shared" si="591"/>
        <v>0</v>
      </c>
      <c r="R1889" s="62">
        <f t="shared" si="592"/>
        <v>0</v>
      </c>
      <c r="S1889" s="153"/>
      <c r="T1889" s="118" t="str">
        <f t="shared" si="593"/>
        <v/>
      </c>
      <c r="U1889" s="154"/>
      <c r="V1889" s="154"/>
      <c r="W1889" s="154"/>
      <c r="X1889" s="154"/>
      <c r="Y1889" s="154"/>
      <c r="Z1889" s="154"/>
      <c r="AA1889" s="154"/>
      <c r="AB1889" s="154"/>
      <c r="AC1889" s="154"/>
      <c r="AD1889" s="154"/>
      <c r="AE1889" s="154"/>
      <c r="AF1889" s="154"/>
      <c r="AG1889" s="63">
        <f t="shared" si="594"/>
        <v>0</v>
      </c>
      <c r="AH1889" s="56">
        <f t="shared" si="595"/>
        <v>0</v>
      </c>
      <c r="AI1889" s="56">
        <f t="shared" si="596"/>
        <v>0</v>
      </c>
      <c r="AJ1889" s="56">
        <f t="shared" si="597"/>
        <v>0</v>
      </c>
      <c r="AK1889" s="56">
        <f t="shared" si="598"/>
        <v>0</v>
      </c>
      <c r="AL1889" s="56">
        <f t="shared" si="599"/>
        <v>0</v>
      </c>
      <c r="AM1889" s="56">
        <f t="shared" si="600"/>
        <v>0</v>
      </c>
      <c r="AN1889" s="56">
        <f t="shared" si="601"/>
        <v>0</v>
      </c>
      <c r="AO1889" s="56">
        <f t="shared" si="602"/>
        <v>0</v>
      </c>
      <c r="AP1889" s="56">
        <f t="shared" si="603"/>
        <v>0</v>
      </c>
      <c r="AQ1889" s="56">
        <f t="shared" si="604"/>
        <v>0</v>
      </c>
      <c r="AR1889" s="86">
        <f t="shared" si="605"/>
        <v>0</v>
      </c>
    </row>
    <row r="1890" spans="1:44" x14ac:dyDescent="0.25">
      <c r="A1890" s="178"/>
      <c r="B1890" s="55" t="str">
        <f>_xlfn.IFNA(VLOOKUP(A1890,'Ajánlatkérő(k) adatai'!$B$4:$C$205,2,0),"")</f>
        <v/>
      </c>
      <c r="C1890" s="178"/>
      <c r="D1890" s="55" t="str">
        <f>_xlfn.IFNA(VLOOKUP(C1890,'Számlafizető(k) adatai'!$C$4:$D$203,2,0),"")</f>
        <v/>
      </c>
      <c r="E1890" s="55" t="str">
        <f>_xlfn.IFNA(VLOOKUP(C1890,'Számlafizető(k) adatai'!$C$4:$M$203,11,0),"")</f>
        <v/>
      </c>
      <c r="F1890" s="178"/>
      <c r="G1890" s="178"/>
      <c r="H1890" s="178"/>
      <c r="I1890" s="55" t="str">
        <f>IF(F1890="","",VLOOKUP(LEFT(F1890,5),'Technikai cellák'!B:C,2,0))</f>
        <v/>
      </c>
      <c r="J1890" s="55" t="str">
        <f>IF(F1890="","",VLOOKUP(I1890,'Technikai cellák'!$C$1:$D$12,2,0))</f>
        <v/>
      </c>
      <c r="K1890" s="179"/>
      <c r="L1890" s="67" t="str">
        <f t="shared" si="588"/>
        <v/>
      </c>
      <c r="M1890" s="68">
        <f t="shared" si="589"/>
        <v>0</v>
      </c>
      <c r="N1890" s="66">
        <f t="shared" si="590"/>
        <v>0</v>
      </c>
      <c r="O1890" s="152"/>
      <c r="P1890" s="172">
        <f t="shared" si="587"/>
        <v>0</v>
      </c>
      <c r="Q1890" s="69">
        <f t="shared" si="591"/>
        <v>0</v>
      </c>
      <c r="R1890" s="62">
        <f t="shared" si="592"/>
        <v>0</v>
      </c>
      <c r="S1890" s="153"/>
      <c r="T1890" s="118" t="str">
        <f t="shared" si="593"/>
        <v/>
      </c>
      <c r="U1890" s="154"/>
      <c r="V1890" s="154"/>
      <c r="W1890" s="154"/>
      <c r="X1890" s="154"/>
      <c r="Y1890" s="154"/>
      <c r="Z1890" s="154"/>
      <c r="AA1890" s="154"/>
      <c r="AB1890" s="154"/>
      <c r="AC1890" s="154"/>
      <c r="AD1890" s="154"/>
      <c r="AE1890" s="154"/>
      <c r="AF1890" s="154"/>
      <c r="AG1890" s="63">
        <f t="shared" si="594"/>
        <v>0</v>
      </c>
      <c r="AH1890" s="56">
        <f t="shared" si="595"/>
        <v>0</v>
      </c>
      <c r="AI1890" s="56">
        <f t="shared" si="596"/>
        <v>0</v>
      </c>
      <c r="AJ1890" s="56">
        <f t="shared" si="597"/>
        <v>0</v>
      </c>
      <c r="AK1890" s="56">
        <f t="shared" si="598"/>
        <v>0</v>
      </c>
      <c r="AL1890" s="56">
        <f t="shared" si="599"/>
        <v>0</v>
      </c>
      <c r="AM1890" s="56">
        <f t="shared" si="600"/>
        <v>0</v>
      </c>
      <c r="AN1890" s="56">
        <f t="shared" si="601"/>
        <v>0</v>
      </c>
      <c r="AO1890" s="56">
        <f t="shared" si="602"/>
        <v>0</v>
      </c>
      <c r="AP1890" s="56">
        <f t="shared" si="603"/>
        <v>0</v>
      </c>
      <c r="AQ1890" s="56">
        <f t="shared" si="604"/>
        <v>0</v>
      </c>
      <c r="AR1890" s="86">
        <f t="shared" si="605"/>
        <v>0</v>
      </c>
    </row>
    <row r="1891" spans="1:44" x14ac:dyDescent="0.25">
      <c r="A1891" s="178"/>
      <c r="B1891" s="55" t="str">
        <f>_xlfn.IFNA(VLOOKUP(A1891,'Ajánlatkérő(k) adatai'!$B$4:$C$205,2,0),"")</f>
        <v/>
      </c>
      <c r="C1891" s="178"/>
      <c r="D1891" s="55" t="str">
        <f>_xlfn.IFNA(VLOOKUP(C1891,'Számlafizető(k) adatai'!$C$4:$D$203,2,0),"")</f>
        <v/>
      </c>
      <c r="E1891" s="55" t="str">
        <f>_xlfn.IFNA(VLOOKUP(C1891,'Számlafizető(k) adatai'!$C$4:$M$203,11,0),"")</f>
        <v/>
      </c>
      <c r="F1891" s="178"/>
      <c r="G1891" s="178"/>
      <c r="H1891" s="178"/>
      <c r="I1891" s="55" t="str">
        <f>IF(F1891="","",VLOOKUP(LEFT(F1891,5),'Technikai cellák'!B:C,2,0))</f>
        <v/>
      </c>
      <c r="J1891" s="55" t="str">
        <f>IF(F1891="","",VLOOKUP(I1891,'Technikai cellák'!$C$1:$D$12,2,0))</f>
        <v/>
      </c>
      <c r="K1891" s="179"/>
      <c r="L1891" s="67" t="str">
        <f t="shared" si="588"/>
        <v/>
      </c>
      <c r="M1891" s="68">
        <f t="shared" si="589"/>
        <v>0</v>
      </c>
      <c r="N1891" s="66">
        <f t="shared" si="590"/>
        <v>0</v>
      </c>
      <c r="O1891" s="152"/>
      <c r="P1891" s="172">
        <f t="shared" si="587"/>
        <v>0</v>
      </c>
      <c r="Q1891" s="69">
        <f t="shared" si="591"/>
        <v>0</v>
      </c>
      <c r="R1891" s="62">
        <f t="shared" si="592"/>
        <v>0</v>
      </c>
      <c r="S1891" s="153"/>
      <c r="T1891" s="118" t="str">
        <f t="shared" si="593"/>
        <v/>
      </c>
      <c r="U1891" s="154"/>
      <c r="V1891" s="154"/>
      <c r="W1891" s="154"/>
      <c r="X1891" s="154"/>
      <c r="Y1891" s="154"/>
      <c r="Z1891" s="154"/>
      <c r="AA1891" s="154"/>
      <c r="AB1891" s="154"/>
      <c r="AC1891" s="154"/>
      <c r="AD1891" s="154"/>
      <c r="AE1891" s="154"/>
      <c r="AF1891" s="154"/>
      <c r="AG1891" s="63">
        <f t="shared" si="594"/>
        <v>0</v>
      </c>
      <c r="AH1891" s="56">
        <f t="shared" si="595"/>
        <v>0</v>
      </c>
      <c r="AI1891" s="56">
        <f t="shared" si="596"/>
        <v>0</v>
      </c>
      <c r="AJ1891" s="56">
        <f t="shared" si="597"/>
        <v>0</v>
      </c>
      <c r="AK1891" s="56">
        <f t="shared" si="598"/>
        <v>0</v>
      </c>
      <c r="AL1891" s="56">
        <f t="shared" si="599"/>
        <v>0</v>
      </c>
      <c r="AM1891" s="56">
        <f t="shared" si="600"/>
        <v>0</v>
      </c>
      <c r="AN1891" s="56">
        <f t="shared" si="601"/>
        <v>0</v>
      </c>
      <c r="AO1891" s="56">
        <f t="shared" si="602"/>
        <v>0</v>
      </c>
      <c r="AP1891" s="56">
        <f t="shared" si="603"/>
        <v>0</v>
      </c>
      <c r="AQ1891" s="56">
        <f t="shared" si="604"/>
        <v>0</v>
      </c>
      <c r="AR1891" s="86">
        <f t="shared" si="605"/>
        <v>0</v>
      </c>
    </row>
    <row r="1892" spans="1:44" x14ac:dyDescent="0.25">
      <c r="A1892" s="178"/>
      <c r="B1892" s="55" t="str">
        <f>_xlfn.IFNA(VLOOKUP(A1892,'Ajánlatkérő(k) adatai'!$B$4:$C$205,2,0),"")</f>
        <v/>
      </c>
      <c r="C1892" s="178"/>
      <c r="D1892" s="55" t="str">
        <f>_xlfn.IFNA(VLOOKUP(C1892,'Számlafizető(k) adatai'!$C$4:$D$203,2,0),"")</f>
        <v/>
      </c>
      <c r="E1892" s="55" t="str">
        <f>_xlfn.IFNA(VLOOKUP(C1892,'Számlafizető(k) adatai'!$C$4:$M$203,11,0),"")</f>
        <v/>
      </c>
      <c r="F1892" s="178"/>
      <c r="G1892" s="178"/>
      <c r="H1892" s="178"/>
      <c r="I1892" s="55" t="str">
        <f>IF(F1892="","",VLOOKUP(LEFT(F1892,5),'Technikai cellák'!B:C,2,0))</f>
        <v/>
      </c>
      <c r="J1892" s="55" t="str">
        <f>IF(F1892="","",VLOOKUP(I1892,'Technikai cellák'!$C$1:$D$12,2,0))</f>
        <v/>
      </c>
      <c r="K1892" s="179"/>
      <c r="L1892" s="67" t="str">
        <f t="shared" si="588"/>
        <v/>
      </c>
      <c r="M1892" s="68">
        <f t="shared" si="589"/>
        <v>0</v>
      </c>
      <c r="N1892" s="66">
        <f t="shared" si="590"/>
        <v>0</v>
      </c>
      <c r="O1892" s="152"/>
      <c r="P1892" s="172">
        <f t="shared" si="587"/>
        <v>0</v>
      </c>
      <c r="Q1892" s="69">
        <f t="shared" si="591"/>
        <v>0</v>
      </c>
      <c r="R1892" s="62">
        <f t="shared" si="592"/>
        <v>0</v>
      </c>
      <c r="S1892" s="153"/>
      <c r="T1892" s="118" t="str">
        <f t="shared" si="593"/>
        <v/>
      </c>
      <c r="U1892" s="154"/>
      <c r="V1892" s="154"/>
      <c r="W1892" s="154"/>
      <c r="X1892" s="154"/>
      <c r="Y1892" s="154"/>
      <c r="Z1892" s="154"/>
      <c r="AA1892" s="154"/>
      <c r="AB1892" s="154"/>
      <c r="AC1892" s="154"/>
      <c r="AD1892" s="154"/>
      <c r="AE1892" s="154"/>
      <c r="AF1892" s="154"/>
      <c r="AG1892" s="63">
        <f t="shared" si="594"/>
        <v>0</v>
      </c>
      <c r="AH1892" s="56">
        <f t="shared" si="595"/>
        <v>0</v>
      </c>
      <c r="AI1892" s="56">
        <f t="shared" si="596"/>
        <v>0</v>
      </c>
      <c r="AJ1892" s="56">
        <f t="shared" si="597"/>
        <v>0</v>
      </c>
      <c r="AK1892" s="56">
        <f t="shared" si="598"/>
        <v>0</v>
      </c>
      <c r="AL1892" s="56">
        <f t="shared" si="599"/>
        <v>0</v>
      </c>
      <c r="AM1892" s="56">
        <f t="shared" si="600"/>
        <v>0</v>
      </c>
      <c r="AN1892" s="56">
        <f t="shared" si="601"/>
        <v>0</v>
      </c>
      <c r="AO1892" s="56">
        <f t="shared" si="602"/>
        <v>0</v>
      </c>
      <c r="AP1892" s="56">
        <f t="shared" si="603"/>
        <v>0</v>
      </c>
      <c r="AQ1892" s="56">
        <f t="shared" si="604"/>
        <v>0</v>
      </c>
      <c r="AR1892" s="86">
        <f t="shared" si="605"/>
        <v>0</v>
      </c>
    </row>
    <row r="1893" spans="1:44" x14ac:dyDescent="0.25">
      <c r="A1893" s="178"/>
      <c r="B1893" s="55" t="str">
        <f>_xlfn.IFNA(VLOOKUP(A1893,'Ajánlatkérő(k) adatai'!$B$4:$C$205,2,0),"")</f>
        <v/>
      </c>
      <c r="C1893" s="178"/>
      <c r="D1893" s="55" t="str">
        <f>_xlfn.IFNA(VLOOKUP(C1893,'Számlafizető(k) adatai'!$C$4:$D$203,2,0),"")</f>
        <v/>
      </c>
      <c r="E1893" s="55" t="str">
        <f>_xlfn.IFNA(VLOOKUP(C1893,'Számlafizető(k) adatai'!$C$4:$M$203,11,0),"")</f>
        <v/>
      </c>
      <c r="F1893" s="178"/>
      <c r="G1893" s="178"/>
      <c r="H1893" s="178"/>
      <c r="I1893" s="55" t="str">
        <f>IF(F1893="","",VLOOKUP(LEFT(F1893,5),'Technikai cellák'!B:C,2,0))</f>
        <v/>
      </c>
      <c r="J1893" s="55" t="str">
        <f>IF(F1893="","",VLOOKUP(I1893,'Technikai cellák'!$C$1:$D$12,2,0))</f>
        <v/>
      </c>
      <c r="K1893" s="179"/>
      <c r="L1893" s="67" t="str">
        <f t="shared" si="588"/>
        <v/>
      </c>
      <c r="M1893" s="68">
        <f t="shared" si="589"/>
        <v>0</v>
      </c>
      <c r="N1893" s="66">
        <f t="shared" si="590"/>
        <v>0</v>
      </c>
      <c r="O1893" s="152"/>
      <c r="P1893" s="172">
        <f t="shared" si="587"/>
        <v>0</v>
      </c>
      <c r="Q1893" s="69">
        <f t="shared" si="591"/>
        <v>0</v>
      </c>
      <c r="R1893" s="62">
        <f t="shared" si="592"/>
        <v>0</v>
      </c>
      <c r="S1893" s="153"/>
      <c r="T1893" s="118" t="str">
        <f t="shared" si="593"/>
        <v/>
      </c>
      <c r="U1893" s="154"/>
      <c r="V1893" s="154"/>
      <c r="W1893" s="154"/>
      <c r="X1893" s="154"/>
      <c r="Y1893" s="154"/>
      <c r="Z1893" s="154"/>
      <c r="AA1893" s="154"/>
      <c r="AB1893" s="154"/>
      <c r="AC1893" s="154"/>
      <c r="AD1893" s="154"/>
      <c r="AE1893" s="154"/>
      <c r="AF1893" s="154"/>
      <c r="AG1893" s="63">
        <f t="shared" si="594"/>
        <v>0</v>
      </c>
      <c r="AH1893" s="56">
        <f t="shared" si="595"/>
        <v>0</v>
      </c>
      <c r="AI1893" s="56">
        <f t="shared" si="596"/>
        <v>0</v>
      </c>
      <c r="AJ1893" s="56">
        <f t="shared" si="597"/>
        <v>0</v>
      </c>
      <c r="AK1893" s="56">
        <f t="shared" si="598"/>
        <v>0</v>
      </c>
      <c r="AL1893" s="56">
        <f t="shared" si="599"/>
        <v>0</v>
      </c>
      <c r="AM1893" s="56">
        <f t="shared" si="600"/>
        <v>0</v>
      </c>
      <c r="AN1893" s="56">
        <f t="shared" si="601"/>
        <v>0</v>
      </c>
      <c r="AO1893" s="56">
        <f t="shared" si="602"/>
        <v>0</v>
      </c>
      <c r="AP1893" s="56">
        <f t="shared" si="603"/>
        <v>0</v>
      </c>
      <c r="AQ1893" s="56">
        <f t="shared" si="604"/>
        <v>0</v>
      </c>
      <c r="AR1893" s="86">
        <f t="shared" si="605"/>
        <v>0</v>
      </c>
    </row>
    <row r="1894" spans="1:44" x14ac:dyDescent="0.25">
      <c r="A1894" s="178"/>
      <c r="B1894" s="55" t="str">
        <f>_xlfn.IFNA(VLOOKUP(A1894,'Ajánlatkérő(k) adatai'!$B$4:$C$205,2,0),"")</f>
        <v/>
      </c>
      <c r="C1894" s="178"/>
      <c r="D1894" s="55" t="str">
        <f>_xlfn.IFNA(VLOOKUP(C1894,'Számlafizető(k) adatai'!$C$4:$D$203,2,0),"")</f>
        <v/>
      </c>
      <c r="E1894" s="55" t="str">
        <f>_xlfn.IFNA(VLOOKUP(C1894,'Számlafizető(k) adatai'!$C$4:$M$203,11,0),"")</f>
        <v/>
      </c>
      <c r="F1894" s="178"/>
      <c r="G1894" s="178"/>
      <c r="H1894" s="178"/>
      <c r="I1894" s="55" t="str">
        <f>IF(F1894="","",VLOOKUP(LEFT(F1894,5),'Technikai cellák'!B:C,2,0))</f>
        <v/>
      </c>
      <c r="J1894" s="55" t="str">
        <f>IF(F1894="","",VLOOKUP(I1894,'Technikai cellák'!$C$1:$D$12,2,0))</f>
        <v/>
      </c>
      <c r="K1894" s="179"/>
      <c r="L1894" s="67" t="str">
        <f t="shared" si="588"/>
        <v/>
      </c>
      <c r="M1894" s="68">
        <f t="shared" si="589"/>
        <v>0</v>
      </c>
      <c r="N1894" s="66">
        <f t="shared" si="590"/>
        <v>0</v>
      </c>
      <c r="O1894" s="152"/>
      <c r="P1894" s="172">
        <f t="shared" si="587"/>
        <v>0</v>
      </c>
      <c r="Q1894" s="69">
        <f t="shared" si="591"/>
        <v>0</v>
      </c>
      <c r="R1894" s="62">
        <f t="shared" si="592"/>
        <v>0</v>
      </c>
      <c r="S1894" s="153"/>
      <c r="T1894" s="118" t="str">
        <f t="shared" si="593"/>
        <v/>
      </c>
      <c r="U1894" s="154"/>
      <c r="V1894" s="154"/>
      <c r="W1894" s="154"/>
      <c r="X1894" s="154"/>
      <c r="Y1894" s="154"/>
      <c r="Z1894" s="154"/>
      <c r="AA1894" s="154"/>
      <c r="AB1894" s="154"/>
      <c r="AC1894" s="154"/>
      <c r="AD1894" s="154"/>
      <c r="AE1894" s="154"/>
      <c r="AF1894" s="154"/>
      <c r="AG1894" s="63">
        <f t="shared" si="594"/>
        <v>0</v>
      </c>
      <c r="AH1894" s="56">
        <f t="shared" si="595"/>
        <v>0</v>
      </c>
      <c r="AI1894" s="56">
        <f t="shared" si="596"/>
        <v>0</v>
      </c>
      <c r="AJ1894" s="56">
        <f t="shared" si="597"/>
        <v>0</v>
      </c>
      <c r="AK1894" s="56">
        <f t="shared" si="598"/>
        <v>0</v>
      </c>
      <c r="AL1894" s="56">
        <f t="shared" si="599"/>
        <v>0</v>
      </c>
      <c r="AM1894" s="56">
        <f t="shared" si="600"/>
        <v>0</v>
      </c>
      <c r="AN1894" s="56">
        <f t="shared" si="601"/>
        <v>0</v>
      </c>
      <c r="AO1894" s="56">
        <f t="shared" si="602"/>
        <v>0</v>
      </c>
      <c r="AP1894" s="56">
        <f t="shared" si="603"/>
        <v>0</v>
      </c>
      <c r="AQ1894" s="56">
        <f t="shared" si="604"/>
        <v>0</v>
      </c>
      <c r="AR1894" s="86">
        <f t="shared" si="605"/>
        <v>0</v>
      </c>
    </row>
    <row r="1895" spans="1:44" x14ac:dyDescent="0.25">
      <c r="A1895" s="178"/>
      <c r="B1895" s="55" t="str">
        <f>_xlfn.IFNA(VLOOKUP(A1895,'Ajánlatkérő(k) adatai'!$B$4:$C$205,2,0),"")</f>
        <v/>
      </c>
      <c r="C1895" s="178"/>
      <c r="D1895" s="55" t="str">
        <f>_xlfn.IFNA(VLOOKUP(C1895,'Számlafizető(k) adatai'!$C$4:$D$203,2,0),"")</f>
        <v/>
      </c>
      <c r="E1895" s="55" t="str">
        <f>_xlfn.IFNA(VLOOKUP(C1895,'Számlafizető(k) adatai'!$C$4:$M$203,11,0),"")</f>
        <v/>
      </c>
      <c r="F1895" s="178"/>
      <c r="G1895" s="178"/>
      <c r="H1895" s="178"/>
      <c r="I1895" s="55" t="str">
        <f>IF(F1895="","",VLOOKUP(LEFT(F1895,5),'Technikai cellák'!B:C,2,0))</f>
        <v/>
      </c>
      <c r="J1895" s="55" t="str">
        <f>IF(F1895="","",VLOOKUP(I1895,'Technikai cellák'!$C$1:$D$12,2,0))</f>
        <v/>
      </c>
      <c r="K1895" s="179"/>
      <c r="L1895" s="67" t="str">
        <f t="shared" si="588"/>
        <v/>
      </c>
      <c r="M1895" s="68">
        <f t="shared" si="589"/>
        <v>0</v>
      </c>
      <c r="N1895" s="66">
        <f t="shared" si="590"/>
        <v>0</v>
      </c>
      <c r="O1895" s="152"/>
      <c r="P1895" s="172">
        <f t="shared" si="587"/>
        <v>0</v>
      </c>
      <c r="Q1895" s="69">
        <f t="shared" si="591"/>
        <v>0</v>
      </c>
      <c r="R1895" s="62">
        <f t="shared" si="592"/>
        <v>0</v>
      </c>
      <c r="S1895" s="153"/>
      <c r="T1895" s="118" t="str">
        <f t="shared" si="593"/>
        <v/>
      </c>
      <c r="U1895" s="154"/>
      <c r="V1895" s="154"/>
      <c r="W1895" s="154"/>
      <c r="X1895" s="154"/>
      <c r="Y1895" s="154"/>
      <c r="Z1895" s="154"/>
      <c r="AA1895" s="154"/>
      <c r="AB1895" s="154"/>
      <c r="AC1895" s="154"/>
      <c r="AD1895" s="154"/>
      <c r="AE1895" s="154"/>
      <c r="AF1895" s="154"/>
      <c r="AG1895" s="63">
        <f t="shared" si="594"/>
        <v>0</v>
      </c>
      <c r="AH1895" s="56">
        <f t="shared" si="595"/>
        <v>0</v>
      </c>
      <c r="AI1895" s="56">
        <f t="shared" si="596"/>
        <v>0</v>
      </c>
      <c r="AJ1895" s="56">
        <f t="shared" si="597"/>
        <v>0</v>
      </c>
      <c r="AK1895" s="56">
        <f t="shared" si="598"/>
        <v>0</v>
      </c>
      <c r="AL1895" s="56">
        <f t="shared" si="599"/>
        <v>0</v>
      </c>
      <c r="AM1895" s="56">
        <f t="shared" si="600"/>
        <v>0</v>
      </c>
      <c r="AN1895" s="56">
        <f t="shared" si="601"/>
        <v>0</v>
      </c>
      <c r="AO1895" s="56">
        <f t="shared" si="602"/>
        <v>0</v>
      </c>
      <c r="AP1895" s="56">
        <f t="shared" si="603"/>
        <v>0</v>
      </c>
      <c r="AQ1895" s="56">
        <f t="shared" si="604"/>
        <v>0</v>
      </c>
      <c r="AR1895" s="86">
        <f t="shared" si="605"/>
        <v>0</v>
      </c>
    </row>
    <row r="1896" spans="1:44" x14ac:dyDescent="0.25">
      <c r="A1896" s="178"/>
      <c r="B1896" s="55" t="str">
        <f>_xlfn.IFNA(VLOOKUP(A1896,'Ajánlatkérő(k) adatai'!$B$4:$C$205,2,0),"")</f>
        <v/>
      </c>
      <c r="C1896" s="178"/>
      <c r="D1896" s="55" t="str">
        <f>_xlfn.IFNA(VLOOKUP(C1896,'Számlafizető(k) adatai'!$C$4:$D$203,2,0),"")</f>
        <v/>
      </c>
      <c r="E1896" s="55" t="str">
        <f>_xlfn.IFNA(VLOOKUP(C1896,'Számlafizető(k) adatai'!$C$4:$M$203,11,0),"")</f>
        <v/>
      </c>
      <c r="F1896" s="178"/>
      <c r="G1896" s="178"/>
      <c r="H1896" s="178"/>
      <c r="I1896" s="55" t="str">
        <f>IF(F1896="","",VLOOKUP(LEFT(F1896,5),'Technikai cellák'!B:C,2,0))</f>
        <v/>
      </c>
      <c r="J1896" s="55" t="str">
        <f>IF(F1896="","",VLOOKUP(I1896,'Technikai cellák'!$C$1:$D$12,2,0))</f>
        <v/>
      </c>
      <c r="K1896" s="179"/>
      <c r="L1896" s="67" t="str">
        <f t="shared" si="588"/>
        <v/>
      </c>
      <c r="M1896" s="68">
        <f t="shared" si="589"/>
        <v>0</v>
      </c>
      <c r="N1896" s="66">
        <f t="shared" si="590"/>
        <v>0</v>
      </c>
      <c r="O1896" s="152"/>
      <c r="P1896" s="172">
        <f t="shared" si="587"/>
        <v>0</v>
      </c>
      <c r="Q1896" s="69">
        <f t="shared" si="591"/>
        <v>0</v>
      </c>
      <c r="R1896" s="62">
        <f t="shared" si="592"/>
        <v>0</v>
      </c>
      <c r="S1896" s="153"/>
      <c r="T1896" s="118" t="str">
        <f t="shared" si="593"/>
        <v/>
      </c>
      <c r="U1896" s="154"/>
      <c r="V1896" s="154"/>
      <c r="W1896" s="154"/>
      <c r="X1896" s="154"/>
      <c r="Y1896" s="154"/>
      <c r="Z1896" s="154"/>
      <c r="AA1896" s="154"/>
      <c r="AB1896" s="154"/>
      <c r="AC1896" s="154"/>
      <c r="AD1896" s="154"/>
      <c r="AE1896" s="154"/>
      <c r="AF1896" s="154"/>
      <c r="AG1896" s="63">
        <f t="shared" si="594"/>
        <v>0</v>
      </c>
      <c r="AH1896" s="56">
        <f t="shared" si="595"/>
        <v>0</v>
      </c>
      <c r="AI1896" s="56">
        <f t="shared" si="596"/>
        <v>0</v>
      </c>
      <c r="AJ1896" s="56">
        <f t="shared" si="597"/>
        <v>0</v>
      </c>
      <c r="AK1896" s="56">
        <f t="shared" si="598"/>
        <v>0</v>
      </c>
      <c r="AL1896" s="56">
        <f t="shared" si="599"/>
        <v>0</v>
      </c>
      <c r="AM1896" s="56">
        <f t="shared" si="600"/>
        <v>0</v>
      </c>
      <c r="AN1896" s="56">
        <f t="shared" si="601"/>
        <v>0</v>
      </c>
      <c r="AO1896" s="56">
        <f t="shared" si="602"/>
        <v>0</v>
      </c>
      <c r="AP1896" s="56">
        <f t="shared" si="603"/>
        <v>0</v>
      </c>
      <c r="AQ1896" s="56">
        <f t="shared" si="604"/>
        <v>0</v>
      </c>
      <c r="AR1896" s="86">
        <f t="shared" si="605"/>
        <v>0</v>
      </c>
    </row>
    <row r="1897" spans="1:44" x14ac:dyDescent="0.25">
      <c r="A1897" s="178"/>
      <c r="B1897" s="55" t="str">
        <f>_xlfn.IFNA(VLOOKUP(A1897,'Ajánlatkérő(k) adatai'!$B$4:$C$205,2,0),"")</f>
        <v/>
      </c>
      <c r="C1897" s="178"/>
      <c r="D1897" s="55" t="str">
        <f>_xlfn.IFNA(VLOOKUP(C1897,'Számlafizető(k) adatai'!$C$4:$D$203,2,0),"")</f>
        <v/>
      </c>
      <c r="E1897" s="55" t="str">
        <f>_xlfn.IFNA(VLOOKUP(C1897,'Számlafizető(k) adatai'!$C$4:$M$203,11,0),"")</f>
        <v/>
      </c>
      <c r="F1897" s="178"/>
      <c r="G1897" s="178"/>
      <c r="H1897" s="178"/>
      <c r="I1897" s="55" t="str">
        <f>IF(F1897="","",VLOOKUP(LEFT(F1897,5),'Technikai cellák'!B:C,2,0))</f>
        <v/>
      </c>
      <c r="J1897" s="55" t="str">
        <f>IF(F1897="","",VLOOKUP(I1897,'Technikai cellák'!$C$1:$D$12,2,0))</f>
        <v/>
      </c>
      <c r="K1897" s="179"/>
      <c r="L1897" s="67" t="str">
        <f t="shared" si="588"/>
        <v/>
      </c>
      <c r="M1897" s="68">
        <f t="shared" si="589"/>
        <v>0</v>
      </c>
      <c r="N1897" s="66">
        <f t="shared" si="590"/>
        <v>0</v>
      </c>
      <c r="O1897" s="152"/>
      <c r="P1897" s="172">
        <f t="shared" si="587"/>
        <v>0</v>
      </c>
      <c r="Q1897" s="69">
        <f t="shared" si="591"/>
        <v>0</v>
      </c>
      <c r="R1897" s="62">
        <f t="shared" si="592"/>
        <v>0</v>
      </c>
      <c r="S1897" s="153"/>
      <c r="T1897" s="118" t="str">
        <f t="shared" si="593"/>
        <v/>
      </c>
      <c r="U1897" s="154"/>
      <c r="V1897" s="154"/>
      <c r="W1897" s="154"/>
      <c r="X1897" s="154"/>
      <c r="Y1897" s="154"/>
      <c r="Z1897" s="154"/>
      <c r="AA1897" s="154"/>
      <c r="AB1897" s="154"/>
      <c r="AC1897" s="154"/>
      <c r="AD1897" s="154"/>
      <c r="AE1897" s="154"/>
      <c r="AF1897" s="154"/>
      <c r="AG1897" s="63">
        <f t="shared" si="594"/>
        <v>0</v>
      </c>
      <c r="AH1897" s="56">
        <f t="shared" si="595"/>
        <v>0</v>
      </c>
      <c r="AI1897" s="56">
        <f t="shared" si="596"/>
        <v>0</v>
      </c>
      <c r="AJ1897" s="56">
        <f t="shared" si="597"/>
        <v>0</v>
      </c>
      <c r="AK1897" s="56">
        <f t="shared" si="598"/>
        <v>0</v>
      </c>
      <c r="AL1897" s="56">
        <f t="shared" si="599"/>
        <v>0</v>
      </c>
      <c r="AM1897" s="56">
        <f t="shared" si="600"/>
        <v>0</v>
      </c>
      <c r="AN1897" s="56">
        <f t="shared" si="601"/>
        <v>0</v>
      </c>
      <c r="AO1897" s="56">
        <f t="shared" si="602"/>
        <v>0</v>
      </c>
      <c r="AP1897" s="56">
        <f t="shared" si="603"/>
        <v>0</v>
      </c>
      <c r="AQ1897" s="56">
        <f t="shared" si="604"/>
        <v>0</v>
      </c>
      <c r="AR1897" s="86">
        <f t="shared" si="605"/>
        <v>0</v>
      </c>
    </row>
    <row r="1898" spans="1:44" x14ac:dyDescent="0.25">
      <c r="A1898" s="178"/>
      <c r="B1898" s="55" t="str">
        <f>_xlfn.IFNA(VLOOKUP(A1898,'Ajánlatkérő(k) adatai'!$B$4:$C$205,2,0),"")</f>
        <v/>
      </c>
      <c r="C1898" s="178"/>
      <c r="D1898" s="55" t="str">
        <f>_xlfn.IFNA(VLOOKUP(C1898,'Számlafizető(k) adatai'!$C$4:$D$203,2,0),"")</f>
        <v/>
      </c>
      <c r="E1898" s="55" t="str">
        <f>_xlfn.IFNA(VLOOKUP(C1898,'Számlafizető(k) adatai'!$C$4:$M$203,11,0),"")</f>
        <v/>
      </c>
      <c r="F1898" s="178"/>
      <c r="G1898" s="178"/>
      <c r="H1898" s="178"/>
      <c r="I1898" s="55" t="str">
        <f>IF(F1898="","",VLOOKUP(LEFT(F1898,5),'Technikai cellák'!B:C,2,0))</f>
        <v/>
      </c>
      <c r="J1898" s="55" t="str">
        <f>IF(F1898="","",VLOOKUP(I1898,'Technikai cellák'!$C$1:$D$12,2,0))</f>
        <v/>
      </c>
      <c r="K1898" s="179"/>
      <c r="L1898" s="67" t="str">
        <f t="shared" si="588"/>
        <v/>
      </c>
      <c r="M1898" s="68">
        <f t="shared" si="589"/>
        <v>0</v>
      </c>
      <c r="N1898" s="66">
        <f t="shared" si="590"/>
        <v>0</v>
      </c>
      <c r="O1898" s="152"/>
      <c r="P1898" s="172">
        <f t="shared" si="587"/>
        <v>0</v>
      </c>
      <c r="Q1898" s="69">
        <f t="shared" si="591"/>
        <v>0</v>
      </c>
      <c r="R1898" s="62">
        <f t="shared" si="592"/>
        <v>0</v>
      </c>
      <c r="S1898" s="153"/>
      <c r="T1898" s="118" t="str">
        <f t="shared" si="593"/>
        <v/>
      </c>
      <c r="U1898" s="154"/>
      <c r="V1898" s="154"/>
      <c r="W1898" s="154"/>
      <c r="X1898" s="154"/>
      <c r="Y1898" s="154"/>
      <c r="Z1898" s="154"/>
      <c r="AA1898" s="154"/>
      <c r="AB1898" s="154"/>
      <c r="AC1898" s="154"/>
      <c r="AD1898" s="154"/>
      <c r="AE1898" s="154"/>
      <c r="AF1898" s="154"/>
      <c r="AG1898" s="63">
        <f t="shared" si="594"/>
        <v>0</v>
      </c>
      <c r="AH1898" s="56">
        <f t="shared" si="595"/>
        <v>0</v>
      </c>
      <c r="AI1898" s="56">
        <f t="shared" si="596"/>
        <v>0</v>
      </c>
      <c r="AJ1898" s="56">
        <f t="shared" si="597"/>
        <v>0</v>
      </c>
      <c r="AK1898" s="56">
        <f t="shared" si="598"/>
        <v>0</v>
      </c>
      <c r="AL1898" s="56">
        <f t="shared" si="599"/>
        <v>0</v>
      </c>
      <c r="AM1898" s="56">
        <f t="shared" si="600"/>
        <v>0</v>
      </c>
      <c r="AN1898" s="56">
        <f t="shared" si="601"/>
        <v>0</v>
      </c>
      <c r="AO1898" s="56">
        <f t="shared" si="602"/>
        <v>0</v>
      </c>
      <c r="AP1898" s="56">
        <f t="shared" si="603"/>
        <v>0</v>
      </c>
      <c r="AQ1898" s="56">
        <f t="shared" si="604"/>
        <v>0</v>
      </c>
      <c r="AR1898" s="86">
        <f t="shared" si="605"/>
        <v>0</v>
      </c>
    </row>
    <row r="1899" spans="1:44" x14ac:dyDescent="0.25">
      <c r="A1899" s="178"/>
      <c r="B1899" s="55" t="str">
        <f>_xlfn.IFNA(VLOOKUP(A1899,'Ajánlatkérő(k) adatai'!$B$4:$C$205,2,0),"")</f>
        <v/>
      </c>
      <c r="C1899" s="178"/>
      <c r="D1899" s="55" t="str">
        <f>_xlfn.IFNA(VLOOKUP(C1899,'Számlafizető(k) adatai'!$C$4:$D$203,2,0),"")</f>
        <v/>
      </c>
      <c r="E1899" s="55" t="str">
        <f>_xlfn.IFNA(VLOOKUP(C1899,'Számlafizető(k) adatai'!$C$4:$M$203,11,0),"")</f>
        <v/>
      </c>
      <c r="F1899" s="178"/>
      <c r="G1899" s="178"/>
      <c r="H1899" s="178"/>
      <c r="I1899" s="55" t="str">
        <f>IF(F1899="","",VLOOKUP(LEFT(F1899,5),'Technikai cellák'!B:C,2,0))</f>
        <v/>
      </c>
      <c r="J1899" s="55" t="str">
        <f>IF(F1899="","",VLOOKUP(I1899,'Technikai cellák'!$C$1:$D$12,2,0))</f>
        <v/>
      </c>
      <c r="K1899" s="179"/>
      <c r="L1899" s="67" t="str">
        <f t="shared" si="588"/>
        <v/>
      </c>
      <c r="M1899" s="68">
        <f t="shared" si="589"/>
        <v>0</v>
      </c>
      <c r="N1899" s="66">
        <f t="shared" si="590"/>
        <v>0</v>
      </c>
      <c r="O1899" s="152"/>
      <c r="P1899" s="172">
        <f t="shared" si="587"/>
        <v>0</v>
      </c>
      <c r="Q1899" s="69">
        <f t="shared" si="591"/>
        <v>0</v>
      </c>
      <c r="R1899" s="62">
        <f t="shared" si="592"/>
        <v>0</v>
      </c>
      <c r="S1899" s="153"/>
      <c r="T1899" s="118" t="str">
        <f t="shared" si="593"/>
        <v/>
      </c>
      <c r="U1899" s="154"/>
      <c r="V1899" s="154"/>
      <c r="W1899" s="154"/>
      <c r="X1899" s="154"/>
      <c r="Y1899" s="154"/>
      <c r="Z1899" s="154"/>
      <c r="AA1899" s="154"/>
      <c r="AB1899" s="154"/>
      <c r="AC1899" s="154"/>
      <c r="AD1899" s="154"/>
      <c r="AE1899" s="154"/>
      <c r="AF1899" s="154"/>
      <c r="AG1899" s="63">
        <f t="shared" si="594"/>
        <v>0</v>
      </c>
      <c r="AH1899" s="56">
        <f t="shared" si="595"/>
        <v>0</v>
      </c>
      <c r="AI1899" s="56">
        <f t="shared" si="596"/>
        <v>0</v>
      </c>
      <c r="AJ1899" s="56">
        <f t="shared" si="597"/>
        <v>0</v>
      </c>
      <c r="AK1899" s="56">
        <f t="shared" si="598"/>
        <v>0</v>
      </c>
      <c r="AL1899" s="56">
        <f t="shared" si="599"/>
        <v>0</v>
      </c>
      <c r="AM1899" s="56">
        <f t="shared" si="600"/>
        <v>0</v>
      </c>
      <c r="AN1899" s="56">
        <f t="shared" si="601"/>
        <v>0</v>
      </c>
      <c r="AO1899" s="56">
        <f t="shared" si="602"/>
        <v>0</v>
      </c>
      <c r="AP1899" s="56">
        <f t="shared" si="603"/>
        <v>0</v>
      </c>
      <c r="AQ1899" s="56">
        <f t="shared" si="604"/>
        <v>0</v>
      </c>
      <c r="AR1899" s="86">
        <f t="shared" si="605"/>
        <v>0</v>
      </c>
    </row>
    <row r="1900" spans="1:44" x14ac:dyDescent="0.25">
      <c r="A1900" s="178"/>
      <c r="B1900" s="55" t="str">
        <f>_xlfn.IFNA(VLOOKUP(A1900,'Ajánlatkérő(k) adatai'!$B$4:$C$205,2,0),"")</f>
        <v/>
      </c>
      <c r="C1900" s="178"/>
      <c r="D1900" s="55" t="str">
        <f>_xlfn.IFNA(VLOOKUP(C1900,'Számlafizető(k) adatai'!$C$4:$D$203,2,0),"")</f>
        <v/>
      </c>
      <c r="E1900" s="55" t="str">
        <f>_xlfn.IFNA(VLOOKUP(C1900,'Számlafizető(k) adatai'!$C$4:$M$203,11,0),"")</f>
        <v/>
      </c>
      <c r="F1900" s="178"/>
      <c r="G1900" s="178"/>
      <c r="H1900" s="178"/>
      <c r="I1900" s="55" t="str">
        <f>IF(F1900="","",VLOOKUP(LEFT(F1900,5),'Technikai cellák'!B:C,2,0))</f>
        <v/>
      </c>
      <c r="J1900" s="55" t="str">
        <f>IF(F1900="","",VLOOKUP(I1900,'Technikai cellák'!$C$1:$D$12,2,0))</f>
        <v/>
      </c>
      <c r="K1900" s="179"/>
      <c r="L1900" s="67" t="str">
        <f t="shared" si="588"/>
        <v/>
      </c>
      <c r="M1900" s="68">
        <f t="shared" si="589"/>
        <v>0</v>
      </c>
      <c r="N1900" s="66">
        <f t="shared" si="590"/>
        <v>0</v>
      </c>
      <c r="O1900" s="152"/>
      <c r="P1900" s="172">
        <f t="shared" si="587"/>
        <v>0</v>
      </c>
      <c r="Q1900" s="69">
        <f t="shared" si="591"/>
        <v>0</v>
      </c>
      <c r="R1900" s="62">
        <f t="shared" si="592"/>
        <v>0</v>
      </c>
      <c r="S1900" s="153"/>
      <c r="T1900" s="118" t="str">
        <f t="shared" si="593"/>
        <v/>
      </c>
      <c r="U1900" s="154"/>
      <c r="V1900" s="154"/>
      <c r="W1900" s="154"/>
      <c r="X1900" s="154"/>
      <c r="Y1900" s="154"/>
      <c r="Z1900" s="154"/>
      <c r="AA1900" s="154"/>
      <c r="AB1900" s="154"/>
      <c r="AC1900" s="154"/>
      <c r="AD1900" s="154"/>
      <c r="AE1900" s="154"/>
      <c r="AF1900" s="154"/>
      <c r="AG1900" s="63">
        <f t="shared" si="594"/>
        <v>0</v>
      </c>
      <c r="AH1900" s="56">
        <f t="shared" si="595"/>
        <v>0</v>
      </c>
      <c r="AI1900" s="56">
        <f t="shared" si="596"/>
        <v>0</v>
      </c>
      <c r="AJ1900" s="56">
        <f t="shared" si="597"/>
        <v>0</v>
      </c>
      <c r="AK1900" s="56">
        <f t="shared" si="598"/>
        <v>0</v>
      </c>
      <c r="AL1900" s="56">
        <f t="shared" si="599"/>
        <v>0</v>
      </c>
      <c r="AM1900" s="56">
        <f t="shared" si="600"/>
        <v>0</v>
      </c>
      <c r="AN1900" s="56">
        <f t="shared" si="601"/>
        <v>0</v>
      </c>
      <c r="AO1900" s="56">
        <f t="shared" si="602"/>
        <v>0</v>
      </c>
      <c r="AP1900" s="56">
        <f t="shared" si="603"/>
        <v>0</v>
      </c>
      <c r="AQ1900" s="56">
        <f t="shared" si="604"/>
        <v>0</v>
      </c>
      <c r="AR1900" s="86">
        <f t="shared" si="605"/>
        <v>0</v>
      </c>
    </row>
    <row r="1901" spans="1:44" x14ac:dyDescent="0.25">
      <c r="A1901" s="178"/>
      <c r="B1901" s="55" t="str">
        <f>_xlfn.IFNA(VLOOKUP(A1901,'Ajánlatkérő(k) adatai'!$B$4:$C$205,2,0),"")</f>
        <v/>
      </c>
      <c r="C1901" s="178"/>
      <c r="D1901" s="55" t="str">
        <f>_xlfn.IFNA(VLOOKUP(C1901,'Számlafizető(k) adatai'!$C$4:$D$203,2,0),"")</f>
        <v/>
      </c>
      <c r="E1901" s="55" t="str">
        <f>_xlfn.IFNA(VLOOKUP(C1901,'Számlafizető(k) adatai'!$C$4:$M$203,11,0),"")</f>
        <v/>
      </c>
      <c r="F1901" s="178"/>
      <c r="G1901" s="178"/>
      <c r="H1901" s="178"/>
      <c r="I1901" s="55" t="str">
        <f>IF(F1901="","",VLOOKUP(LEFT(F1901,5),'Technikai cellák'!B:C,2,0))</f>
        <v/>
      </c>
      <c r="J1901" s="55" t="str">
        <f>IF(F1901="","",VLOOKUP(I1901,'Technikai cellák'!$C$1:$D$12,2,0))</f>
        <v/>
      </c>
      <c r="K1901" s="179"/>
      <c r="L1901" s="67" t="str">
        <f t="shared" si="588"/>
        <v/>
      </c>
      <c r="M1901" s="68">
        <f t="shared" si="589"/>
        <v>0</v>
      </c>
      <c r="N1901" s="66">
        <f t="shared" si="590"/>
        <v>0</v>
      </c>
      <c r="O1901" s="152"/>
      <c r="P1901" s="172">
        <f t="shared" si="587"/>
        <v>0</v>
      </c>
      <c r="Q1901" s="69">
        <f t="shared" si="591"/>
        <v>0</v>
      </c>
      <c r="R1901" s="62">
        <f t="shared" si="592"/>
        <v>0</v>
      </c>
      <c r="S1901" s="153"/>
      <c r="T1901" s="118" t="str">
        <f t="shared" si="593"/>
        <v/>
      </c>
      <c r="U1901" s="154"/>
      <c r="V1901" s="154"/>
      <c r="W1901" s="154"/>
      <c r="X1901" s="154"/>
      <c r="Y1901" s="154"/>
      <c r="Z1901" s="154"/>
      <c r="AA1901" s="154"/>
      <c r="AB1901" s="154"/>
      <c r="AC1901" s="154"/>
      <c r="AD1901" s="154"/>
      <c r="AE1901" s="154"/>
      <c r="AF1901" s="154"/>
      <c r="AG1901" s="63">
        <f t="shared" si="594"/>
        <v>0</v>
      </c>
      <c r="AH1901" s="56">
        <f t="shared" si="595"/>
        <v>0</v>
      </c>
      <c r="AI1901" s="56">
        <f t="shared" si="596"/>
        <v>0</v>
      </c>
      <c r="AJ1901" s="56">
        <f t="shared" si="597"/>
        <v>0</v>
      </c>
      <c r="AK1901" s="56">
        <f t="shared" si="598"/>
        <v>0</v>
      </c>
      <c r="AL1901" s="56">
        <f t="shared" si="599"/>
        <v>0</v>
      </c>
      <c r="AM1901" s="56">
        <f t="shared" si="600"/>
        <v>0</v>
      </c>
      <c r="AN1901" s="56">
        <f t="shared" si="601"/>
        <v>0</v>
      </c>
      <c r="AO1901" s="56">
        <f t="shared" si="602"/>
        <v>0</v>
      </c>
      <c r="AP1901" s="56">
        <f t="shared" si="603"/>
        <v>0</v>
      </c>
      <c r="AQ1901" s="56">
        <f t="shared" si="604"/>
        <v>0</v>
      </c>
      <c r="AR1901" s="86">
        <f t="shared" si="605"/>
        <v>0</v>
      </c>
    </row>
    <row r="1902" spans="1:44" x14ac:dyDescent="0.25">
      <c r="A1902" s="178"/>
      <c r="B1902" s="55" t="str">
        <f>_xlfn.IFNA(VLOOKUP(A1902,'Ajánlatkérő(k) adatai'!$B$4:$C$205,2,0),"")</f>
        <v/>
      </c>
      <c r="C1902" s="178"/>
      <c r="D1902" s="55" t="str">
        <f>_xlfn.IFNA(VLOOKUP(C1902,'Számlafizető(k) adatai'!$C$4:$D$203,2,0),"")</f>
        <v/>
      </c>
      <c r="E1902" s="55" t="str">
        <f>_xlfn.IFNA(VLOOKUP(C1902,'Számlafizető(k) adatai'!$C$4:$M$203,11,0),"")</f>
        <v/>
      </c>
      <c r="F1902" s="178"/>
      <c r="G1902" s="178"/>
      <c r="H1902" s="178"/>
      <c r="I1902" s="55" t="str">
        <f>IF(F1902="","",VLOOKUP(LEFT(F1902,5),'Technikai cellák'!B:C,2,0))</f>
        <v/>
      </c>
      <c r="J1902" s="55" t="str">
        <f>IF(F1902="","",VLOOKUP(I1902,'Technikai cellák'!$C$1:$D$12,2,0))</f>
        <v/>
      </c>
      <c r="K1902" s="179"/>
      <c r="L1902" s="67" t="str">
        <f t="shared" si="588"/>
        <v/>
      </c>
      <c r="M1902" s="68">
        <f t="shared" si="589"/>
        <v>0</v>
      </c>
      <c r="N1902" s="66">
        <f t="shared" si="590"/>
        <v>0</v>
      </c>
      <c r="O1902" s="152"/>
      <c r="P1902" s="172">
        <f t="shared" si="587"/>
        <v>0</v>
      </c>
      <c r="Q1902" s="69">
        <f t="shared" si="591"/>
        <v>0</v>
      </c>
      <c r="R1902" s="62">
        <f t="shared" si="592"/>
        <v>0</v>
      </c>
      <c r="S1902" s="153"/>
      <c r="T1902" s="118" t="str">
        <f t="shared" si="593"/>
        <v/>
      </c>
      <c r="U1902" s="154"/>
      <c r="V1902" s="154"/>
      <c r="W1902" s="154"/>
      <c r="X1902" s="154"/>
      <c r="Y1902" s="154"/>
      <c r="Z1902" s="154"/>
      <c r="AA1902" s="154"/>
      <c r="AB1902" s="154"/>
      <c r="AC1902" s="154"/>
      <c r="AD1902" s="154"/>
      <c r="AE1902" s="154"/>
      <c r="AF1902" s="154"/>
      <c r="AG1902" s="63">
        <f t="shared" si="594"/>
        <v>0</v>
      </c>
      <c r="AH1902" s="56">
        <f t="shared" si="595"/>
        <v>0</v>
      </c>
      <c r="AI1902" s="56">
        <f t="shared" si="596"/>
        <v>0</v>
      </c>
      <c r="AJ1902" s="56">
        <f t="shared" si="597"/>
        <v>0</v>
      </c>
      <c r="AK1902" s="56">
        <f t="shared" si="598"/>
        <v>0</v>
      </c>
      <c r="AL1902" s="56">
        <f t="shared" si="599"/>
        <v>0</v>
      </c>
      <c r="AM1902" s="56">
        <f t="shared" si="600"/>
        <v>0</v>
      </c>
      <c r="AN1902" s="56">
        <f t="shared" si="601"/>
        <v>0</v>
      </c>
      <c r="AO1902" s="56">
        <f t="shared" si="602"/>
        <v>0</v>
      </c>
      <c r="AP1902" s="56">
        <f t="shared" si="603"/>
        <v>0</v>
      </c>
      <c r="AQ1902" s="56">
        <f t="shared" si="604"/>
        <v>0</v>
      </c>
      <c r="AR1902" s="86">
        <f t="shared" si="605"/>
        <v>0</v>
      </c>
    </row>
    <row r="1903" spans="1:44" x14ac:dyDescent="0.25">
      <c r="A1903" s="178"/>
      <c r="B1903" s="55" t="str">
        <f>_xlfn.IFNA(VLOOKUP(A1903,'Ajánlatkérő(k) adatai'!$B$4:$C$205,2,0),"")</f>
        <v/>
      </c>
      <c r="C1903" s="178"/>
      <c r="D1903" s="55" t="str">
        <f>_xlfn.IFNA(VLOOKUP(C1903,'Számlafizető(k) adatai'!$C$4:$D$203,2,0),"")</f>
        <v/>
      </c>
      <c r="E1903" s="55" t="str">
        <f>_xlfn.IFNA(VLOOKUP(C1903,'Számlafizető(k) adatai'!$C$4:$M$203,11,0),"")</f>
        <v/>
      </c>
      <c r="F1903" s="178"/>
      <c r="G1903" s="178"/>
      <c r="H1903" s="178"/>
      <c r="I1903" s="55" t="str">
        <f>IF(F1903="","",VLOOKUP(LEFT(F1903,5),'Technikai cellák'!B:C,2,0))</f>
        <v/>
      </c>
      <c r="J1903" s="55" t="str">
        <f>IF(F1903="","",VLOOKUP(I1903,'Technikai cellák'!$C$1:$D$12,2,0))</f>
        <v/>
      </c>
      <c r="K1903" s="179"/>
      <c r="L1903" s="67" t="str">
        <f t="shared" si="588"/>
        <v/>
      </c>
      <c r="M1903" s="68">
        <f t="shared" si="589"/>
        <v>0</v>
      </c>
      <c r="N1903" s="66">
        <f t="shared" si="590"/>
        <v>0</v>
      </c>
      <c r="O1903" s="152"/>
      <c r="P1903" s="172">
        <f t="shared" si="587"/>
        <v>0</v>
      </c>
      <c r="Q1903" s="69">
        <f t="shared" si="591"/>
        <v>0</v>
      </c>
      <c r="R1903" s="62">
        <f t="shared" si="592"/>
        <v>0</v>
      </c>
      <c r="S1903" s="153"/>
      <c r="T1903" s="118" t="str">
        <f t="shared" si="593"/>
        <v/>
      </c>
      <c r="U1903" s="154"/>
      <c r="V1903" s="154"/>
      <c r="W1903" s="154"/>
      <c r="X1903" s="154"/>
      <c r="Y1903" s="154"/>
      <c r="Z1903" s="154"/>
      <c r="AA1903" s="154"/>
      <c r="AB1903" s="154"/>
      <c r="AC1903" s="154"/>
      <c r="AD1903" s="154"/>
      <c r="AE1903" s="154"/>
      <c r="AF1903" s="154"/>
      <c r="AG1903" s="63">
        <f t="shared" si="594"/>
        <v>0</v>
      </c>
      <c r="AH1903" s="56">
        <f t="shared" si="595"/>
        <v>0</v>
      </c>
      <c r="AI1903" s="56">
        <f t="shared" si="596"/>
        <v>0</v>
      </c>
      <c r="AJ1903" s="56">
        <f t="shared" si="597"/>
        <v>0</v>
      </c>
      <c r="AK1903" s="56">
        <f t="shared" si="598"/>
        <v>0</v>
      </c>
      <c r="AL1903" s="56">
        <f t="shared" si="599"/>
        <v>0</v>
      </c>
      <c r="AM1903" s="56">
        <f t="shared" si="600"/>
        <v>0</v>
      </c>
      <c r="AN1903" s="56">
        <f t="shared" si="601"/>
        <v>0</v>
      </c>
      <c r="AO1903" s="56">
        <f t="shared" si="602"/>
        <v>0</v>
      </c>
      <c r="AP1903" s="56">
        <f t="shared" si="603"/>
        <v>0</v>
      </c>
      <c r="AQ1903" s="56">
        <f t="shared" si="604"/>
        <v>0</v>
      </c>
      <c r="AR1903" s="86">
        <f t="shared" si="605"/>
        <v>0</v>
      </c>
    </row>
    <row r="1904" spans="1:44" x14ac:dyDescent="0.25">
      <c r="A1904" s="178"/>
      <c r="B1904" s="55" t="str">
        <f>_xlfn.IFNA(VLOOKUP(A1904,'Ajánlatkérő(k) adatai'!$B$4:$C$205,2,0),"")</f>
        <v/>
      </c>
      <c r="C1904" s="178"/>
      <c r="D1904" s="55" t="str">
        <f>_xlfn.IFNA(VLOOKUP(C1904,'Számlafizető(k) adatai'!$C$4:$D$203,2,0),"")</f>
        <v/>
      </c>
      <c r="E1904" s="55" t="str">
        <f>_xlfn.IFNA(VLOOKUP(C1904,'Számlafizető(k) adatai'!$C$4:$M$203,11,0),"")</f>
        <v/>
      </c>
      <c r="F1904" s="178"/>
      <c r="G1904" s="178"/>
      <c r="H1904" s="178"/>
      <c r="I1904" s="55" t="str">
        <f>IF(F1904="","",VLOOKUP(LEFT(F1904,5),'Technikai cellák'!B:C,2,0))</f>
        <v/>
      </c>
      <c r="J1904" s="55" t="str">
        <f>IF(F1904="","",VLOOKUP(I1904,'Technikai cellák'!$C$1:$D$12,2,0))</f>
        <v/>
      </c>
      <c r="K1904" s="179"/>
      <c r="L1904" s="67" t="str">
        <f t="shared" si="588"/>
        <v/>
      </c>
      <c r="M1904" s="68">
        <f t="shared" si="589"/>
        <v>0</v>
      </c>
      <c r="N1904" s="66">
        <f t="shared" si="590"/>
        <v>0</v>
      </c>
      <c r="O1904" s="152"/>
      <c r="P1904" s="172">
        <f t="shared" si="587"/>
        <v>0</v>
      </c>
      <c r="Q1904" s="69">
        <f t="shared" si="591"/>
        <v>0</v>
      </c>
      <c r="R1904" s="62">
        <f t="shared" si="592"/>
        <v>0</v>
      </c>
      <c r="S1904" s="153"/>
      <c r="T1904" s="118" t="str">
        <f t="shared" si="593"/>
        <v/>
      </c>
      <c r="U1904" s="154"/>
      <c r="V1904" s="154"/>
      <c r="W1904" s="154"/>
      <c r="X1904" s="154"/>
      <c r="Y1904" s="154"/>
      <c r="Z1904" s="154"/>
      <c r="AA1904" s="154"/>
      <c r="AB1904" s="154"/>
      <c r="AC1904" s="154"/>
      <c r="AD1904" s="154"/>
      <c r="AE1904" s="154"/>
      <c r="AF1904" s="154"/>
      <c r="AG1904" s="63">
        <f t="shared" si="594"/>
        <v>0</v>
      </c>
      <c r="AH1904" s="56">
        <f t="shared" si="595"/>
        <v>0</v>
      </c>
      <c r="AI1904" s="56">
        <f t="shared" si="596"/>
        <v>0</v>
      </c>
      <c r="AJ1904" s="56">
        <f t="shared" si="597"/>
        <v>0</v>
      </c>
      <c r="AK1904" s="56">
        <f t="shared" si="598"/>
        <v>0</v>
      </c>
      <c r="AL1904" s="56">
        <f t="shared" si="599"/>
        <v>0</v>
      </c>
      <c r="AM1904" s="56">
        <f t="shared" si="600"/>
        <v>0</v>
      </c>
      <c r="AN1904" s="56">
        <f t="shared" si="601"/>
        <v>0</v>
      </c>
      <c r="AO1904" s="56">
        <f t="shared" si="602"/>
        <v>0</v>
      </c>
      <c r="AP1904" s="56">
        <f t="shared" si="603"/>
        <v>0</v>
      </c>
      <c r="AQ1904" s="56">
        <f t="shared" si="604"/>
        <v>0</v>
      </c>
      <c r="AR1904" s="86">
        <f t="shared" si="605"/>
        <v>0</v>
      </c>
    </row>
    <row r="1905" spans="1:44" x14ac:dyDescent="0.25">
      <c r="A1905" s="178"/>
      <c r="B1905" s="55" t="str">
        <f>_xlfn.IFNA(VLOOKUP(A1905,'Ajánlatkérő(k) adatai'!$B$4:$C$205,2,0),"")</f>
        <v/>
      </c>
      <c r="C1905" s="178"/>
      <c r="D1905" s="55" t="str">
        <f>_xlfn.IFNA(VLOOKUP(C1905,'Számlafizető(k) adatai'!$C$4:$D$203,2,0),"")</f>
        <v/>
      </c>
      <c r="E1905" s="55" t="str">
        <f>_xlfn.IFNA(VLOOKUP(C1905,'Számlafizető(k) adatai'!$C$4:$M$203,11,0),"")</f>
        <v/>
      </c>
      <c r="F1905" s="178"/>
      <c r="G1905" s="178"/>
      <c r="H1905" s="178"/>
      <c r="I1905" s="55" t="str">
        <f>IF(F1905="","",VLOOKUP(LEFT(F1905,5),'Technikai cellák'!B:C,2,0))</f>
        <v/>
      </c>
      <c r="J1905" s="55" t="str">
        <f>IF(F1905="","",VLOOKUP(I1905,'Technikai cellák'!$C$1:$D$12,2,0))</f>
        <v/>
      </c>
      <c r="K1905" s="179"/>
      <c r="L1905" s="67" t="str">
        <f t="shared" si="588"/>
        <v/>
      </c>
      <c r="M1905" s="68">
        <f t="shared" si="589"/>
        <v>0</v>
      </c>
      <c r="N1905" s="66">
        <f t="shared" si="590"/>
        <v>0</v>
      </c>
      <c r="O1905" s="152"/>
      <c r="P1905" s="172">
        <f t="shared" si="587"/>
        <v>0</v>
      </c>
      <c r="Q1905" s="69">
        <f t="shared" si="591"/>
        <v>0</v>
      </c>
      <c r="R1905" s="62">
        <f t="shared" si="592"/>
        <v>0</v>
      </c>
      <c r="S1905" s="153"/>
      <c r="T1905" s="118" t="str">
        <f t="shared" si="593"/>
        <v/>
      </c>
      <c r="U1905" s="154"/>
      <c r="V1905" s="154"/>
      <c r="W1905" s="154"/>
      <c r="X1905" s="154"/>
      <c r="Y1905" s="154"/>
      <c r="Z1905" s="154"/>
      <c r="AA1905" s="154"/>
      <c r="AB1905" s="154"/>
      <c r="AC1905" s="154"/>
      <c r="AD1905" s="154"/>
      <c r="AE1905" s="154"/>
      <c r="AF1905" s="154"/>
      <c r="AG1905" s="63">
        <f t="shared" si="594"/>
        <v>0</v>
      </c>
      <c r="AH1905" s="56">
        <f t="shared" si="595"/>
        <v>0</v>
      </c>
      <c r="AI1905" s="56">
        <f t="shared" si="596"/>
        <v>0</v>
      </c>
      <c r="AJ1905" s="56">
        <f t="shared" si="597"/>
        <v>0</v>
      </c>
      <c r="AK1905" s="56">
        <f t="shared" si="598"/>
        <v>0</v>
      </c>
      <c r="AL1905" s="56">
        <f t="shared" si="599"/>
        <v>0</v>
      </c>
      <c r="AM1905" s="56">
        <f t="shared" si="600"/>
        <v>0</v>
      </c>
      <c r="AN1905" s="56">
        <f t="shared" si="601"/>
        <v>0</v>
      </c>
      <c r="AO1905" s="56">
        <f t="shared" si="602"/>
        <v>0</v>
      </c>
      <c r="AP1905" s="56">
        <f t="shared" si="603"/>
        <v>0</v>
      </c>
      <c r="AQ1905" s="56">
        <f t="shared" si="604"/>
        <v>0</v>
      </c>
      <c r="AR1905" s="86">
        <f t="shared" si="605"/>
        <v>0</v>
      </c>
    </row>
    <row r="1906" spans="1:44" x14ac:dyDescent="0.25">
      <c r="A1906" s="178"/>
      <c r="B1906" s="55" t="str">
        <f>_xlfn.IFNA(VLOOKUP(A1906,'Ajánlatkérő(k) adatai'!$B$4:$C$205,2,0),"")</f>
        <v/>
      </c>
      <c r="C1906" s="178"/>
      <c r="D1906" s="55" t="str">
        <f>_xlfn.IFNA(VLOOKUP(C1906,'Számlafizető(k) adatai'!$C$4:$D$203,2,0),"")</f>
        <v/>
      </c>
      <c r="E1906" s="55" t="str">
        <f>_xlfn.IFNA(VLOOKUP(C1906,'Számlafizető(k) adatai'!$C$4:$M$203,11,0),"")</f>
        <v/>
      </c>
      <c r="F1906" s="178"/>
      <c r="G1906" s="178"/>
      <c r="H1906" s="178"/>
      <c r="I1906" s="55" t="str">
        <f>IF(F1906="","",VLOOKUP(LEFT(F1906,5),'Technikai cellák'!B:C,2,0))</f>
        <v/>
      </c>
      <c r="J1906" s="55" t="str">
        <f>IF(F1906="","",VLOOKUP(I1906,'Technikai cellák'!$C$1:$D$12,2,0))</f>
        <v/>
      </c>
      <c r="K1906" s="179"/>
      <c r="L1906" s="67" t="str">
        <f t="shared" si="588"/>
        <v/>
      </c>
      <c r="M1906" s="68">
        <f t="shared" si="589"/>
        <v>0</v>
      </c>
      <c r="N1906" s="66">
        <f t="shared" si="590"/>
        <v>0</v>
      </c>
      <c r="O1906" s="152"/>
      <c r="P1906" s="172">
        <f t="shared" si="587"/>
        <v>0</v>
      </c>
      <c r="Q1906" s="69">
        <f t="shared" si="591"/>
        <v>0</v>
      </c>
      <c r="R1906" s="62">
        <f t="shared" si="592"/>
        <v>0</v>
      </c>
      <c r="S1906" s="153"/>
      <c r="T1906" s="118" t="str">
        <f t="shared" si="593"/>
        <v/>
      </c>
      <c r="U1906" s="154"/>
      <c r="V1906" s="154"/>
      <c r="W1906" s="154"/>
      <c r="X1906" s="154"/>
      <c r="Y1906" s="154"/>
      <c r="Z1906" s="154"/>
      <c r="AA1906" s="154"/>
      <c r="AB1906" s="154"/>
      <c r="AC1906" s="154"/>
      <c r="AD1906" s="154"/>
      <c r="AE1906" s="154"/>
      <c r="AF1906" s="154"/>
      <c r="AG1906" s="63">
        <f t="shared" si="594"/>
        <v>0</v>
      </c>
      <c r="AH1906" s="56">
        <f t="shared" si="595"/>
        <v>0</v>
      </c>
      <c r="AI1906" s="56">
        <f t="shared" si="596"/>
        <v>0</v>
      </c>
      <c r="AJ1906" s="56">
        <f t="shared" si="597"/>
        <v>0</v>
      </c>
      <c r="AK1906" s="56">
        <f t="shared" si="598"/>
        <v>0</v>
      </c>
      <c r="AL1906" s="56">
        <f t="shared" si="599"/>
        <v>0</v>
      </c>
      <c r="AM1906" s="56">
        <f t="shared" si="600"/>
        <v>0</v>
      </c>
      <c r="AN1906" s="56">
        <f t="shared" si="601"/>
        <v>0</v>
      </c>
      <c r="AO1906" s="56">
        <f t="shared" si="602"/>
        <v>0</v>
      </c>
      <c r="AP1906" s="56">
        <f t="shared" si="603"/>
        <v>0</v>
      </c>
      <c r="AQ1906" s="56">
        <f t="shared" si="604"/>
        <v>0</v>
      </c>
      <c r="AR1906" s="86">
        <f t="shared" si="605"/>
        <v>0</v>
      </c>
    </row>
    <row r="1907" spans="1:44" x14ac:dyDescent="0.25">
      <c r="A1907" s="178"/>
      <c r="B1907" s="55" t="str">
        <f>_xlfn.IFNA(VLOOKUP(A1907,'Ajánlatkérő(k) adatai'!$B$4:$C$205,2,0),"")</f>
        <v/>
      </c>
      <c r="C1907" s="178"/>
      <c r="D1907" s="55" t="str">
        <f>_xlfn.IFNA(VLOOKUP(C1907,'Számlafizető(k) adatai'!$C$4:$D$203,2,0),"")</f>
        <v/>
      </c>
      <c r="E1907" s="55" t="str">
        <f>_xlfn.IFNA(VLOOKUP(C1907,'Számlafizető(k) adatai'!$C$4:$M$203,11,0),"")</f>
        <v/>
      </c>
      <c r="F1907" s="178"/>
      <c r="G1907" s="178"/>
      <c r="H1907" s="178"/>
      <c r="I1907" s="55" t="str">
        <f>IF(F1907="","",VLOOKUP(LEFT(F1907,5),'Technikai cellák'!B:C,2,0))</f>
        <v/>
      </c>
      <c r="J1907" s="55" t="str">
        <f>IF(F1907="","",VLOOKUP(I1907,'Technikai cellák'!$C$1:$D$12,2,0))</f>
        <v/>
      </c>
      <c r="K1907" s="179"/>
      <c r="L1907" s="67" t="str">
        <f t="shared" si="588"/>
        <v/>
      </c>
      <c r="M1907" s="68">
        <f t="shared" si="589"/>
        <v>0</v>
      </c>
      <c r="N1907" s="66">
        <f t="shared" si="590"/>
        <v>0</v>
      </c>
      <c r="O1907" s="152"/>
      <c r="P1907" s="172">
        <f t="shared" si="587"/>
        <v>0</v>
      </c>
      <c r="Q1907" s="69">
        <f t="shared" si="591"/>
        <v>0</v>
      </c>
      <c r="R1907" s="62">
        <f t="shared" si="592"/>
        <v>0</v>
      </c>
      <c r="S1907" s="153"/>
      <c r="T1907" s="118" t="str">
        <f t="shared" si="593"/>
        <v/>
      </c>
      <c r="U1907" s="154"/>
      <c r="V1907" s="154"/>
      <c r="W1907" s="154"/>
      <c r="X1907" s="154"/>
      <c r="Y1907" s="154"/>
      <c r="Z1907" s="154"/>
      <c r="AA1907" s="154"/>
      <c r="AB1907" s="154"/>
      <c r="AC1907" s="154"/>
      <c r="AD1907" s="154"/>
      <c r="AE1907" s="154"/>
      <c r="AF1907" s="154"/>
      <c r="AG1907" s="63">
        <f t="shared" si="594"/>
        <v>0</v>
      </c>
      <c r="AH1907" s="56">
        <f t="shared" si="595"/>
        <v>0</v>
      </c>
      <c r="AI1907" s="56">
        <f t="shared" si="596"/>
        <v>0</v>
      </c>
      <c r="AJ1907" s="56">
        <f t="shared" si="597"/>
        <v>0</v>
      </c>
      <c r="AK1907" s="56">
        <f t="shared" si="598"/>
        <v>0</v>
      </c>
      <c r="AL1907" s="56">
        <f t="shared" si="599"/>
        <v>0</v>
      </c>
      <c r="AM1907" s="56">
        <f t="shared" si="600"/>
        <v>0</v>
      </c>
      <c r="AN1907" s="56">
        <f t="shared" si="601"/>
        <v>0</v>
      </c>
      <c r="AO1907" s="56">
        <f t="shared" si="602"/>
        <v>0</v>
      </c>
      <c r="AP1907" s="56">
        <f t="shared" si="603"/>
        <v>0</v>
      </c>
      <c r="AQ1907" s="56">
        <f t="shared" si="604"/>
        <v>0</v>
      </c>
      <c r="AR1907" s="86">
        <f t="shared" si="605"/>
        <v>0</v>
      </c>
    </row>
    <row r="1908" spans="1:44" x14ac:dyDescent="0.25">
      <c r="A1908" s="178"/>
      <c r="B1908" s="55" t="str">
        <f>_xlfn.IFNA(VLOOKUP(A1908,'Ajánlatkérő(k) adatai'!$B$4:$C$205,2,0),"")</f>
        <v/>
      </c>
      <c r="C1908" s="178"/>
      <c r="D1908" s="55" t="str">
        <f>_xlfn.IFNA(VLOOKUP(C1908,'Számlafizető(k) adatai'!$C$4:$D$203,2,0),"")</f>
        <v/>
      </c>
      <c r="E1908" s="55" t="str">
        <f>_xlfn.IFNA(VLOOKUP(C1908,'Számlafizető(k) adatai'!$C$4:$M$203,11,0),"")</f>
        <v/>
      </c>
      <c r="F1908" s="178"/>
      <c r="G1908" s="178"/>
      <c r="H1908" s="178"/>
      <c r="I1908" s="55" t="str">
        <f>IF(F1908="","",VLOOKUP(LEFT(F1908,5),'Technikai cellák'!B:C,2,0))</f>
        <v/>
      </c>
      <c r="J1908" s="55" t="str">
        <f>IF(F1908="","",VLOOKUP(I1908,'Technikai cellák'!$C$1:$D$12,2,0))</f>
        <v/>
      </c>
      <c r="K1908" s="179"/>
      <c r="L1908" s="67" t="str">
        <f t="shared" si="588"/>
        <v/>
      </c>
      <c r="M1908" s="68">
        <f t="shared" si="589"/>
        <v>0</v>
      </c>
      <c r="N1908" s="66">
        <f t="shared" si="590"/>
        <v>0</v>
      </c>
      <c r="O1908" s="152"/>
      <c r="P1908" s="172">
        <f t="shared" si="587"/>
        <v>0</v>
      </c>
      <c r="Q1908" s="69">
        <f t="shared" si="591"/>
        <v>0</v>
      </c>
      <c r="R1908" s="62">
        <f t="shared" si="592"/>
        <v>0</v>
      </c>
      <c r="S1908" s="153"/>
      <c r="T1908" s="118" t="str">
        <f t="shared" si="593"/>
        <v/>
      </c>
      <c r="U1908" s="154"/>
      <c r="V1908" s="154"/>
      <c r="W1908" s="154"/>
      <c r="X1908" s="154"/>
      <c r="Y1908" s="154"/>
      <c r="Z1908" s="154"/>
      <c r="AA1908" s="154"/>
      <c r="AB1908" s="154"/>
      <c r="AC1908" s="154"/>
      <c r="AD1908" s="154"/>
      <c r="AE1908" s="154"/>
      <c r="AF1908" s="154"/>
      <c r="AG1908" s="63">
        <f t="shared" si="594"/>
        <v>0</v>
      </c>
      <c r="AH1908" s="56">
        <f t="shared" si="595"/>
        <v>0</v>
      </c>
      <c r="AI1908" s="56">
        <f t="shared" si="596"/>
        <v>0</v>
      </c>
      <c r="AJ1908" s="56">
        <f t="shared" si="597"/>
        <v>0</v>
      </c>
      <c r="AK1908" s="56">
        <f t="shared" si="598"/>
        <v>0</v>
      </c>
      <c r="AL1908" s="56">
        <f t="shared" si="599"/>
        <v>0</v>
      </c>
      <c r="AM1908" s="56">
        <f t="shared" si="600"/>
        <v>0</v>
      </c>
      <c r="AN1908" s="56">
        <f t="shared" si="601"/>
        <v>0</v>
      </c>
      <c r="AO1908" s="56">
        <f t="shared" si="602"/>
        <v>0</v>
      </c>
      <c r="AP1908" s="56">
        <f t="shared" si="603"/>
        <v>0</v>
      </c>
      <c r="AQ1908" s="56">
        <f t="shared" si="604"/>
        <v>0</v>
      </c>
      <c r="AR1908" s="86">
        <f t="shared" si="605"/>
        <v>0</v>
      </c>
    </row>
    <row r="1909" spans="1:44" x14ac:dyDescent="0.25">
      <c r="A1909" s="178"/>
      <c r="B1909" s="55" t="str">
        <f>_xlfn.IFNA(VLOOKUP(A1909,'Ajánlatkérő(k) adatai'!$B$4:$C$205,2,0),"")</f>
        <v/>
      </c>
      <c r="C1909" s="178"/>
      <c r="D1909" s="55" t="str">
        <f>_xlfn.IFNA(VLOOKUP(C1909,'Számlafizető(k) adatai'!$C$4:$D$203,2,0),"")</f>
        <v/>
      </c>
      <c r="E1909" s="55" t="str">
        <f>_xlfn.IFNA(VLOOKUP(C1909,'Számlafizető(k) adatai'!$C$4:$M$203,11,0),"")</f>
        <v/>
      </c>
      <c r="F1909" s="178"/>
      <c r="G1909" s="178"/>
      <c r="H1909" s="178"/>
      <c r="I1909" s="55" t="str">
        <f>IF(F1909="","",VLOOKUP(LEFT(F1909,5),'Technikai cellák'!B:C,2,0))</f>
        <v/>
      </c>
      <c r="J1909" s="55" t="str">
        <f>IF(F1909="","",VLOOKUP(I1909,'Technikai cellák'!$C$1:$D$12,2,0))</f>
        <v/>
      </c>
      <c r="K1909" s="179"/>
      <c r="L1909" s="67" t="str">
        <f t="shared" si="588"/>
        <v/>
      </c>
      <c r="M1909" s="68">
        <f t="shared" si="589"/>
        <v>0</v>
      </c>
      <c r="N1909" s="66">
        <f t="shared" si="590"/>
        <v>0</v>
      </c>
      <c r="O1909" s="152"/>
      <c r="P1909" s="172">
        <f t="shared" si="587"/>
        <v>0</v>
      </c>
      <c r="Q1909" s="69">
        <f t="shared" si="591"/>
        <v>0</v>
      </c>
      <c r="R1909" s="62">
        <f t="shared" si="592"/>
        <v>0</v>
      </c>
      <c r="S1909" s="153"/>
      <c r="T1909" s="118" t="str">
        <f t="shared" si="593"/>
        <v/>
      </c>
      <c r="U1909" s="154"/>
      <c r="V1909" s="154"/>
      <c r="W1909" s="154"/>
      <c r="X1909" s="154"/>
      <c r="Y1909" s="154"/>
      <c r="Z1909" s="154"/>
      <c r="AA1909" s="154"/>
      <c r="AB1909" s="154"/>
      <c r="AC1909" s="154"/>
      <c r="AD1909" s="154"/>
      <c r="AE1909" s="154"/>
      <c r="AF1909" s="154"/>
      <c r="AG1909" s="63">
        <f t="shared" si="594"/>
        <v>0</v>
      </c>
      <c r="AH1909" s="56">
        <f t="shared" si="595"/>
        <v>0</v>
      </c>
      <c r="AI1909" s="56">
        <f t="shared" si="596"/>
        <v>0</v>
      </c>
      <c r="AJ1909" s="56">
        <f t="shared" si="597"/>
        <v>0</v>
      </c>
      <c r="AK1909" s="56">
        <f t="shared" si="598"/>
        <v>0</v>
      </c>
      <c r="AL1909" s="56">
        <f t="shared" si="599"/>
        <v>0</v>
      </c>
      <c r="AM1909" s="56">
        <f t="shared" si="600"/>
        <v>0</v>
      </c>
      <c r="AN1909" s="56">
        <f t="shared" si="601"/>
        <v>0</v>
      </c>
      <c r="AO1909" s="56">
        <f t="shared" si="602"/>
        <v>0</v>
      </c>
      <c r="AP1909" s="56">
        <f t="shared" si="603"/>
        <v>0</v>
      </c>
      <c r="AQ1909" s="56">
        <f t="shared" si="604"/>
        <v>0</v>
      </c>
      <c r="AR1909" s="86">
        <f t="shared" si="605"/>
        <v>0</v>
      </c>
    </row>
    <row r="1910" spans="1:44" x14ac:dyDescent="0.25">
      <c r="A1910" s="178"/>
      <c r="B1910" s="55" t="str">
        <f>_xlfn.IFNA(VLOOKUP(A1910,'Ajánlatkérő(k) adatai'!$B$4:$C$205,2,0),"")</f>
        <v/>
      </c>
      <c r="C1910" s="178"/>
      <c r="D1910" s="55" t="str">
        <f>_xlfn.IFNA(VLOOKUP(C1910,'Számlafizető(k) adatai'!$C$4:$D$203,2,0),"")</f>
        <v/>
      </c>
      <c r="E1910" s="55" t="str">
        <f>_xlfn.IFNA(VLOOKUP(C1910,'Számlafizető(k) adatai'!$C$4:$M$203,11,0),"")</f>
        <v/>
      </c>
      <c r="F1910" s="178"/>
      <c r="G1910" s="178"/>
      <c r="H1910" s="178"/>
      <c r="I1910" s="55" t="str">
        <f>IF(F1910="","",VLOOKUP(LEFT(F1910,5),'Technikai cellák'!B:C,2,0))</f>
        <v/>
      </c>
      <c r="J1910" s="55" t="str">
        <f>IF(F1910="","",VLOOKUP(I1910,'Technikai cellák'!$C$1:$D$12,2,0))</f>
        <v/>
      </c>
      <c r="K1910" s="179"/>
      <c r="L1910" s="67" t="str">
        <f t="shared" si="588"/>
        <v/>
      </c>
      <c r="M1910" s="68">
        <f t="shared" si="589"/>
        <v>0</v>
      </c>
      <c r="N1910" s="66">
        <f t="shared" si="590"/>
        <v>0</v>
      </c>
      <c r="O1910" s="152"/>
      <c r="P1910" s="172">
        <f t="shared" si="587"/>
        <v>0</v>
      </c>
      <c r="Q1910" s="69">
        <f t="shared" si="591"/>
        <v>0</v>
      </c>
      <c r="R1910" s="62">
        <f t="shared" si="592"/>
        <v>0</v>
      </c>
      <c r="S1910" s="153"/>
      <c r="T1910" s="118" t="str">
        <f t="shared" si="593"/>
        <v/>
      </c>
      <c r="U1910" s="154"/>
      <c r="V1910" s="154"/>
      <c r="W1910" s="154"/>
      <c r="X1910" s="154"/>
      <c r="Y1910" s="154"/>
      <c r="Z1910" s="154"/>
      <c r="AA1910" s="154"/>
      <c r="AB1910" s="154"/>
      <c r="AC1910" s="154"/>
      <c r="AD1910" s="154"/>
      <c r="AE1910" s="154"/>
      <c r="AF1910" s="154"/>
      <c r="AG1910" s="63">
        <f t="shared" si="594"/>
        <v>0</v>
      </c>
      <c r="AH1910" s="56">
        <f t="shared" si="595"/>
        <v>0</v>
      </c>
      <c r="AI1910" s="56">
        <f t="shared" si="596"/>
        <v>0</v>
      </c>
      <c r="AJ1910" s="56">
        <f t="shared" si="597"/>
        <v>0</v>
      </c>
      <c r="AK1910" s="56">
        <f t="shared" si="598"/>
        <v>0</v>
      </c>
      <c r="AL1910" s="56">
        <f t="shared" si="599"/>
        <v>0</v>
      </c>
      <c r="AM1910" s="56">
        <f t="shared" si="600"/>
        <v>0</v>
      </c>
      <c r="AN1910" s="56">
        <f t="shared" si="601"/>
        <v>0</v>
      </c>
      <c r="AO1910" s="56">
        <f t="shared" si="602"/>
        <v>0</v>
      </c>
      <c r="AP1910" s="56">
        <f t="shared" si="603"/>
        <v>0</v>
      </c>
      <c r="AQ1910" s="56">
        <f t="shared" si="604"/>
        <v>0</v>
      </c>
      <c r="AR1910" s="86">
        <f t="shared" si="605"/>
        <v>0</v>
      </c>
    </row>
    <row r="1911" spans="1:44" x14ac:dyDescent="0.25">
      <c r="A1911" s="178"/>
      <c r="B1911" s="55" t="str">
        <f>_xlfn.IFNA(VLOOKUP(A1911,'Ajánlatkérő(k) adatai'!$B$4:$C$205,2,0),"")</f>
        <v/>
      </c>
      <c r="C1911" s="178"/>
      <c r="D1911" s="55" t="str">
        <f>_xlfn.IFNA(VLOOKUP(C1911,'Számlafizető(k) adatai'!$C$4:$D$203,2,0),"")</f>
        <v/>
      </c>
      <c r="E1911" s="55" t="str">
        <f>_xlfn.IFNA(VLOOKUP(C1911,'Számlafizető(k) adatai'!$C$4:$M$203,11,0),"")</f>
        <v/>
      </c>
      <c r="F1911" s="178"/>
      <c r="G1911" s="178"/>
      <c r="H1911" s="178"/>
      <c r="I1911" s="55" t="str">
        <f>IF(F1911="","",VLOOKUP(LEFT(F1911,5),'Technikai cellák'!B:C,2,0))</f>
        <v/>
      </c>
      <c r="J1911" s="55" t="str">
        <f>IF(F1911="","",VLOOKUP(I1911,'Technikai cellák'!$C$1:$D$12,2,0))</f>
        <v/>
      </c>
      <c r="K1911" s="179"/>
      <c r="L1911" s="67" t="str">
        <f t="shared" si="588"/>
        <v/>
      </c>
      <c r="M1911" s="68">
        <f t="shared" si="589"/>
        <v>0</v>
      </c>
      <c r="N1911" s="66">
        <f t="shared" si="590"/>
        <v>0</v>
      </c>
      <c r="O1911" s="152"/>
      <c r="P1911" s="172">
        <f t="shared" si="587"/>
        <v>0</v>
      </c>
      <c r="Q1911" s="69">
        <f t="shared" si="591"/>
        <v>0</v>
      </c>
      <c r="R1911" s="62">
        <f t="shared" si="592"/>
        <v>0</v>
      </c>
      <c r="S1911" s="153"/>
      <c r="T1911" s="118" t="str">
        <f t="shared" si="593"/>
        <v/>
      </c>
      <c r="U1911" s="154"/>
      <c r="V1911" s="154"/>
      <c r="W1911" s="154"/>
      <c r="X1911" s="154"/>
      <c r="Y1911" s="154"/>
      <c r="Z1911" s="154"/>
      <c r="AA1911" s="154"/>
      <c r="AB1911" s="154"/>
      <c r="AC1911" s="154"/>
      <c r="AD1911" s="154"/>
      <c r="AE1911" s="154"/>
      <c r="AF1911" s="154"/>
      <c r="AG1911" s="63">
        <f t="shared" si="594"/>
        <v>0</v>
      </c>
      <c r="AH1911" s="56">
        <f t="shared" si="595"/>
        <v>0</v>
      </c>
      <c r="AI1911" s="56">
        <f t="shared" si="596"/>
        <v>0</v>
      </c>
      <c r="AJ1911" s="56">
        <f t="shared" si="597"/>
        <v>0</v>
      </c>
      <c r="AK1911" s="56">
        <f t="shared" si="598"/>
        <v>0</v>
      </c>
      <c r="AL1911" s="56">
        <f t="shared" si="599"/>
        <v>0</v>
      </c>
      <c r="AM1911" s="56">
        <f t="shared" si="600"/>
        <v>0</v>
      </c>
      <c r="AN1911" s="56">
        <f t="shared" si="601"/>
        <v>0</v>
      </c>
      <c r="AO1911" s="56">
        <f t="shared" si="602"/>
        <v>0</v>
      </c>
      <c r="AP1911" s="56">
        <f t="shared" si="603"/>
        <v>0</v>
      </c>
      <c r="AQ1911" s="56">
        <f t="shared" si="604"/>
        <v>0</v>
      </c>
      <c r="AR1911" s="86">
        <f t="shared" si="605"/>
        <v>0</v>
      </c>
    </row>
    <row r="1912" spans="1:44" x14ac:dyDescent="0.25">
      <c r="A1912" s="178"/>
      <c r="B1912" s="55" t="str">
        <f>_xlfn.IFNA(VLOOKUP(A1912,'Ajánlatkérő(k) adatai'!$B$4:$C$205,2,0),"")</f>
        <v/>
      </c>
      <c r="C1912" s="178"/>
      <c r="D1912" s="55" t="str">
        <f>_xlfn.IFNA(VLOOKUP(C1912,'Számlafizető(k) adatai'!$C$4:$D$203,2,0),"")</f>
        <v/>
      </c>
      <c r="E1912" s="55" t="str">
        <f>_xlfn.IFNA(VLOOKUP(C1912,'Számlafizető(k) adatai'!$C$4:$M$203,11,0),"")</f>
        <v/>
      </c>
      <c r="F1912" s="178"/>
      <c r="G1912" s="178"/>
      <c r="H1912" s="178"/>
      <c r="I1912" s="55" t="str">
        <f>IF(F1912="","",VLOOKUP(LEFT(F1912,5),'Technikai cellák'!B:C,2,0))</f>
        <v/>
      </c>
      <c r="J1912" s="55" t="str">
        <f>IF(F1912="","",VLOOKUP(I1912,'Technikai cellák'!$C$1:$D$12,2,0))</f>
        <v/>
      </c>
      <c r="K1912" s="179"/>
      <c r="L1912" s="67" t="str">
        <f t="shared" si="588"/>
        <v/>
      </c>
      <c r="M1912" s="68">
        <f t="shared" si="589"/>
        <v>0</v>
      </c>
      <c r="N1912" s="66">
        <f t="shared" si="590"/>
        <v>0</v>
      </c>
      <c r="O1912" s="152"/>
      <c r="P1912" s="172">
        <f t="shared" si="587"/>
        <v>0</v>
      </c>
      <c r="Q1912" s="69">
        <f t="shared" si="591"/>
        <v>0</v>
      </c>
      <c r="R1912" s="62">
        <f t="shared" si="592"/>
        <v>0</v>
      </c>
      <c r="S1912" s="153"/>
      <c r="T1912" s="118" t="str">
        <f t="shared" si="593"/>
        <v/>
      </c>
      <c r="U1912" s="154"/>
      <c r="V1912" s="154"/>
      <c r="W1912" s="154"/>
      <c r="X1912" s="154"/>
      <c r="Y1912" s="154"/>
      <c r="Z1912" s="154"/>
      <c r="AA1912" s="154"/>
      <c r="AB1912" s="154"/>
      <c r="AC1912" s="154"/>
      <c r="AD1912" s="154"/>
      <c r="AE1912" s="154"/>
      <c r="AF1912" s="154"/>
      <c r="AG1912" s="63">
        <f t="shared" si="594"/>
        <v>0</v>
      </c>
      <c r="AH1912" s="56">
        <f t="shared" si="595"/>
        <v>0</v>
      </c>
      <c r="AI1912" s="56">
        <f t="shared" si="596"/>
        <v>0</v>
      </c>
      <c r="AJ1912" s="56">
        <f t="shared" si="597"/>
        <v>0</v>
      </c>
      <c r="AK1912" s="56">
        <f t="shared" si="598"/>
        <v>0</v>
      </c>
      <c r="AL1912" s="56">
        <f t="shared" si="599"/>
        <v>0</v>
      </c>
      <c r="AM1912" s="56">
        <f t="shared" si="600"/>
        <v>0</v>
      </c>
      <c r="AN1912" s="56">
        <f t="shared" si="601"/>
        <v>0</v>
      </c>
      <c r="AO1912" s="56">
        <f t="shared" si="602"/>
        <v>0</v>
      </c>
      <c r="AP1912" s="56">
        <f t="shared" si="603"/>
        <v>0</v>
      </c>
      <c r="AQ1912" s="56">
        <f t="shared" si="604"/>
        <v>0</v>
      </c>
      <c r="AR1912" s="86">
        <f t="shared" si="605"/>
        <v>0</v>
      </c>
    </row>
    <row r="1913" spans="1:44" x14ac:dyDescent="0.25">
      <c r="A1913" s="178"/>
      <c r="B1913" s="55" t="str">
        <f>_xlfn.IFNA(VLOOKUP(A1913,'Ajánlatkérő(k) adatai'!$B$4:$C$205,2,0),"")</f>
        <v/>
      </c>
      <c r="C1913" s="178"/>
      <c r="D1913" s="55" t="str">
        <f>_xlfn.IFNA(VLOOKUP(C1913,'Számlafizető(k) adatai'!$C$4:$D$203,2,0),"")</f>
        <v/>
      </c>
      <c r="E1913" s="55" t="str">
        <f>_xlfn.IFNA(VLOOKUP(C1913,'Számlafizető(k) adatai'!$C$4:$M$203,11,0),"")</f>
        <v/>
      </c>
      <c r="F1913" s="178"/>
      <c r="G1913" s="178"/>
      <c r="H1913" s="178"/>
      <c r="I1913" s="55" t="str">
        <f>IF(F1913="","",VLOOKUP(LEFT(F1913,5),'Technikai cellák'!B:C,2,0))</f>
        <v/>
      </c>
      <c r="J1913" s="55" t="str">
        <f>IF(F1913="","",VLOOKUP(I1913,'Technikai cellák'!$C$1:$D$12,2,0))</f>
        <v/>
      </c>
      <c r="K1913" s="179"/>
      <c r="L1913" s="67" t="str">
        <f t="shared" si="588"/>
        <v/>
      </c>
      <c r="M1913" s="68">
        <f t="shared" si="589"/>
        <v>0</v>
      </c>
      <c r="N1913" s="66">
        <f t="shared" si="590"/>
        <v>0</v>
      </c>
      <c r="O1913" s="152"/>
      <c r="P1913" s="172">
        <f t="shared" si="587"/>
        <v>0</v>
      </c>
      <c r="Q1913" s="69">
        <f t="shared" si="591"/>
        <v>0</v>
      </c>
      <c r="R1913" s="62">
        <f t="shared" si="592"/>
        <v>0</v>
      </c>
      <c r="S1913" s="153"/>
      <c r="T1913" s="118" t="str">
        <f t="shared" si="593"/>
        <v/>
      </c>
      <c r="U1913" s="154"/>
      <c r="V1913" s="154"/>
      <c r="W1913" s="154"/>
      <c r="X1913" s="154"/>
      <c r="Y1913" s="154"/>
      <c r="Z1913" s="154"/>
      <c r="AA1913" s="154"/>
      <c r="AB1913" s="154"/>
      <c r="AC1913" s="154"/>
      <c r="AD1913" s="154"/>
      <c r="AE1913" s="154"/>
      <c r="AF1913" s="154"/>
      <c r="AG1913" s="63">
        <f t="shared" si="594"/>
        <v>0</v>
      </c>
      <c r="AH1913" s="56">
        <f t="shared" si="595"/>
        <v>0</v>
      </c>
      <c r="AI1913" s="56">
        <f t="shared" si="596"/>
        <v>0</v>
      </c>
      <c r="AJ1913" s="56">
        <f t="shared" si="597"/>
        <v>0</v>
      </c>
      <c r="AK1913" s="56">
        <f t="shared" si="598"/>
        <v>0</v>
      </c>
      <c r="AL1913" s="56">
        <f t="shared" si="599"/>
        <v>0</v>
      </c>
      <c r="AM1913" s="56">
        <f t="shared" si="600"/>
        <v>0</v>
      </c>
      <c r="AN1913" s="56">
        <f t="shared" si="601"/>
        <v>0</v>
      </c>
      <c r="AO1913" s="56">
        <f t="shared" si="602"/>
        <v>0</v>
      </c>
      <c r="AP1913" s="56">
        <f t="shared" si="603"/>
        <v>0</v>
      </c>
      <c r="AQ1913" s="56">
        <f t="shared" si="604"/>
        <v>0</v>
      </c>
      <c r="AR1913" s="86">
        <f t="shared" si="605"/>
        <v>0</v>
      </c>
    </row>
    <row r="1914" spans="1:44" x14ac:dyDescent="0.25">
      <c r="A1914" s="178"/>
      <c r="B1914" s="55" t="str">
        <f>_xlfn.IFNA(VLOOKUP(A1914,'Ajánlatkérő(k) adatai'!$B$4:$C$205,2,0),"")</f>
        <v/>
      </c>
      <c r="C1914" s="178"/>
      <c r="D1914" s="55" t="str">
        <f>_xlfn.IFNA(VLOOKUP(C1914,'Számlafizető(k) adatai'!$C$4:$D$203,2,0),"")</f>
        <v/>
      </c>
      <c r="E1914" s="55" t="str">
        <f>_xlfn.IFNA(VLOOKUP(C1914,'Számlafizető(k) adatai'!$C$4:$M$203,11,0),"")</f>
        <v/>
      </c>
      <c r="F1914" s="178"/>
      <c r="G1914" s="178"/>
      <c r="H1914" s="178"/>
      <c r="I1914" s="55" t="str">
        <f>IF(F1914="","",VLOOKUP(LEFT(F1914,5),'Technikai cellák'!B:C,2,0))</f>
        <v/>
      </c>
      <c r="J1914" s="55" t="str">
        <f>IF(F1914="","",VLOOKUP(I1914,'Technikai cellák'!$C$1:$D$12,2,0))</f>
        <v/>
      </c>
      <c r="K1914" s="179"/>
      <c r="L1914" s="67" t="str">
        <f t="shared" si="588"/>
        <v/>
      </c>
      <c r="M1914" s="68">
        <f t="shared" si="589"/>
        <v>0</v>
      </c>
      <c r="N1914" s="66">
        <f t="shared" si="590"/>
        <v>0</v>
      </c>
      <c r="O1914" s="152"/>
      <c r="P1914" s="172">
        <f t="shared" si="587"/>
        <v>0</v>
      </c>
      <c r="Q1914" s="69">
        <f t="shared" si="591"/>
        <v>0</v>
      </c>
      <c r="R1914" s="62">
        <f t="shared" si="592"/>
        <v>0</v>
      </c>
      <c r="S1914" s="153"/>
      <c r="T1914" s="118" t="str">
        <f t="shared" si="593"/>
        <v/>
      </c>
      <c r="U1914" s="154"/>
      <c r="V1914" s="154"/>
      <c r="W1914" s="154"/>
      <c r="X1914" s="154"/>
      <c r="Y1914" s="154"/>
      <c r="Z1914" s="154"/>
      <c r="AA1914" s="154"/>
      <c r="AB1914" s="154"/>
      <c r="AC1914" s="154"/>
      <c r="AD1914" s="154"/>
      <c r="AE1914" s="154"/>
      <c r="AF1914" s="154"/>
      <c r="AG1914" s="63">
        <f t="shared" si="594"/>
        <v>0</v>
      </c>
      <c r="AH1914" s="56">
        <f t="shared" si="595"/>
        <v>0</v>
      </c>
      <c r="AI1914" s="56">
        <f t="shared" si="596"/>
        <v>0</v>
      </c>
      <c r="AJ1914" s="56">
        <f t="shared" si="597"/>
        <v>0</v>
      </c>
      <c r="AK1914" s="56">
        <f t="shared" si="598"/>
        <v>0</v>
      </c>
      <c r="AL1914" s="56">
        <f t="shared" si="599"/>
        <v>0</v>
      </c>
      <c r="AM1914" s="56">
        <f t="shared" si="600"/>
        <v>0</v>
      </c>
      <c r="AN1914" s="56">
        <f t="shared" si="601"/>
        <v>0</v>
      </c>
      <c r="AO1914" s="56">
        <f t="shared" si="602"/>
        <v>0</v>
      </c>
      <c r="AP1914" s="56">
        <f t="shared" si="603"/>
        <v>0</v>
      </c>
      <c r="AQ1914" s="56">
        <f t="shared" si="604"/>
        <v>0</v>
      </c>
      <c r="AR1914" s="86">
        <f t="shared" si="605"/>
        <v>0</v>
      </c>
    </row>
    <row r="1915" spans="1:44" x14ac:dyDescent="0.25">
      <c r="A1915" s="178"/>
      <c r="B1915" s="55" t="str">
        <f>_xlfn.IFNA(VLOOKUP(A1915,'Ajánlatkérő(k) adatai'!$B$4:$C$205,2,0),"")</f>
        <v/>
      </c>
      <c r="C1915" s="178"/>
      <c r="D1915" s="55" t="str">
        <f>_xlfn.IFNA(VLOOKUP(C1915,'Számlafizető(k) adatai'!$C$4:$D$203,2,0),"")</f>
        <v/>
      </c>
      <c r="E1915" s="55" t="str">
        <f>_xlfn.IFNA(VLOOKUP(C1915,'Számlafizető(k) adatai'!$C$4:$M$203,11,0),"")</f>
        <v/>
      </c>
      <c r="F1915" s="178"/>
      <c r="G1915" s="178"/>
      <c r="H1915" s="178"/>
      <c r="I1915" s="55" t="str">
        <f>IF(F1915="","",VLOOKUP(LEFT(F1915,5),'Technikai cellák'!B:C,2,0))</f>
        <v/>
      </c>
      <c r="J1915" s="55" t="str">
        <f>IF(F1915="","",VLOOKUP(I1915,'Technikai cellák'!$C$1:$D$12,2,0))</f>
        <v/>
      </c>
      <c r="K1915" s="179"/>
      <c r="L1915" s="67" t="str">
        <f t="shared" si="588"/>
        <v/>
      </c>
      <c r="M1915" s="68">
        <f t="shared" si="589"/>
        <v>0</v>
      </c>
      <c r="N1915" s="66">
        <f t="shared" si="590"/>
        <v>0</v>
      </c>
      <c r="O1915" s="152"/>
      <c r="P1915" s="172">
        <f t="shared" si="587"/>
        <v>0</v>
      </c>
      <c r="Q1915" s="69">
        <f t="shared" si="591"/>
        <v>0</v>
      </c>
      <c r="R1915" s="62">
        <f t="shared" si="592"/>
        <v>0</v>
      </c>
      <c r="S1915" s="153"/>
      <c r="T1915" s="118" t="str">
        <f t="shared" si="593"/>
        <v/>
      </c>
      <c r="U1915" s="154"/>
      <c r="V1915" s="154"/>
      <c r="W1915" s="154"/>
      <c r="X1915" s="154"/>
      <c r="Y1915" s="154"/>
      <c r="Z1915" s="154"/>
      <c r="AA1915" s="154"/>
      <c r="AB1915" s="154"/>
      <c r="AC1915" s="154"/>
      <c r="AD1915" s="154"/>
      <c r="AE1915" s="154"/>
      <c r="AF1915" s="154"/>
      <c r="AG1915" s="63">
        <f t="shared" si="594"/>
        <v>0</v>
      </c>
      <c r="AH1915" s="56">
        <f t="shared" si="595"/>
        <v>0</v>
      </c>
      <c r="AI1915" s="56">
        <f t="shared" si="596"/>
        <v>0</v>
      </c>
      <c r="AJ1915" s="56">
        <f t="shared" si="597"/>
        <v>0</v>
      </c>
      <c r="AK1915" s="56">
        <f t="shared" si="598"/>
        <v>0</v>
      </c>
      <c r="AL1915" s="56">
        <f t="shared" si="599"/>
        <v>0</v>
      </c>
      <c r="AM1915" s="56">
        <f t="shared" si="600"/>
        <v>0</v>
      </c>
      <c r="AN1915" s="56">
        <f t="shared" si="601"/>
        <v>0</v>
      </c>
      <c r="AO1915" s="56">
        <f t="shared" si="602"/>
        <v>0</v>
      </c>
      <c r="AP1915" s="56">
        <f t="shared" si="603"/>
        <v>0</v>
      </c>
      <c r="AQ1915" s="56">
        <f t="shared" si="604"/>
        <v>0</v>
      </c>
      <c r="AR1915" s="86">
        <f t="shared" si="605"/>
        <v>0</v>
      </c>
    </row>
    <row r="1916" spans="1:44" x14ac:dyDescent="0.25">
      <c r="A1916" s="178"/>
      <c r="B1916" s="55" t="str">
        <f>_xlfn.IFNA(VLOOKUP(A1916,'Ajánlatkérő(k) adatai'!$B$4:$C$205,2,0),"")</f>
        <v/>
      </c>
      <c r="C1916" s="178"/>
      <c r="D1916" s="55" t="str">
        <f>_xlfn.IFNA(VLOOKUP(C1916,'Számlafizető(k) adatai'!$C$4:$D$203,2,0),"")</f>
        <v/>
      </c>
      <c r="E1916" s="55" t="str">
        <f>_xlfn.IFNA(VLOOKUP(C1916,'Számlafizető(k) adatai'!$C$4:$M$203,11,0),"")</f>
        <v/>
      </c>
      <c r="F1916" s="178"/>
      <c r="G1916" s="178"/>
      <c r="H1916" s="178"/>
      <c r="I1916" s="55" t="str">
        <f>IF(F1916="","",VLOOKUP(LEFT(F1916,5),'Technikai cellák'!B:C,2,0))</f>
        <v/>
      </c>
      <c r="J1916" s="55" t="str">
        <f>IF(F1916="","",VLOOKUP(I1916,'Technikai cellák'!$C$1:$D$12,2,0))</f>
        <v/>
      </c>
      <c r="K1916" s="179"/>
      <c r="L1916" s="67" t="str">
        <f t="shared" si="588"/>
        <v/>
      </c>
      <c r="M1916" s="68">
        <f t="shared" si="589"/>
        <v>0</v>
      </c>
      <c r="N1916" s="66">
        <f t="shared" si="590"/>
        <v>0</v>
      </c>
      <c r="O1916" s="152"/>
      <c r="P1916" s="172">
        <f t="shared" si="587"/>
        <v>0</v>
      </c>
      <c r="Q1916" s="69">
        <f t="shared" si="591"/>
        <v>0</v>
      </c>
      <c r="R1916" s="62">
        <f t="shared" si="592"/>
        <v>0</v>
      </c>
      <c r="S1916" s="153"/>
      <c r="T1916" s="118" t="str">
        <f t="shared" si="593"/>
        <v/>
      </c>
      <c r="U1916" s="154"/>
      <c r="V1916" s="154"/>
      <c r="W1916" s="154"/>
      <c r="X1916" s="154"/>
      <c r="Y1916" s="154"/>
      <c r="Z1916" s="154"/>
      <c r="AA1916" s="154"/>
      <c r="AB1916" s="154"/>
      <c r="AC1916" s="154"/>
      <c r="AD1916" s="154"/>
      <c r="AE1916" s="154"/>
      <c r="AF1916" s="154"/>
      <c r="AG1916" s="63">
        <f t="shared" si="594"/>
        <v>0</v>
      </c>
      <c r="AH1916" s="56">
        <f t="shared" si="595"/>
        <v>0</v>
      </c>
      <c r="AI1916" s="56">
        <f t="shared" si="596"/>
        <v>0</v>
      </c>
      <c r="AJ1916" s="56">
        <f t="shared" si="597"/>
        <v>0</v>
      </c>
      <c r="AK1916" s="56">
        <f t="shared" si="598"/>
        <v>0</v>
      </c>
      <c r="AL1916" s="56">
        <f t="shared" si="599"/>
        <v>0</v>
      </c>
      <c r="AM1916" s="56">
        <f t="shared" si="600"/>
        <v>0</v>
      </c>
      <c r="AN1916" s="56">
        <f t="shared" si="601"/>
        <v>0</v>
      </c>
      <c r="AO1916" s="56">
        <f t="shared" si="602"/>
        <v>0</v>
      </c>
      <c r="AP1916" s="56">
        <f t="shared" si="603"/>
        <v>0</v>
      </c>
      <c r="AQ1916" s="56">
        <f t="shared" si="604"/>
        <v>0</v>
      </c>
      <c r="AR1916" s="86">
        <f t="shared" si="605"/>
        <v>0</v>
      </c>
    </row>
    <row r="1917" spans="1:44" x14ac:dyDescent="0.25">
      <c r="A1917" s="178"/>
      <c r="B1917" s="55" t="str">
        <f>_xlfn.IFNA(VLOOKUP(A1917,'Ajánlatkérő(k) adatai'!$B$4:$C$205,2,0),"")</f>
        <v/>
      </c>
      <c r="C1917" s="178"/>
      <c r="D1917" s="55" t="str">
        <f>_xlfn.IFNA(VLOOKUP(C1917,'Számlafizető(k) adatai'!$C$4:$D$203,2,0),"")</f>
        <v/>
      </c>
      <c r="E1917" s="55" t="str">
        <f>_xlfn.IFNA(VLOOKUP(C1917,'Számlafizető(k) adatai'!$C$4:$M$203,11,0),"")</f>
        <v/>
      </c>
      <c r="F1917" s="178"/>
      <c r="G1917" s="178"/>
      <c r="H1917" s="178"/>
      <c r="I1917" s="55" t="str">
        <f>IF(F1917="","",VLOOKUP(LEFT(F1917,5),'Technikai cellák'!B:C,2,0))</f>
        <v/>
      </c>
      <c r="J1917" s="55" t="str">
        <f>IF(F1917="","",VLOOKUP(I1917,'Technikai cellák'!$C$1:$D$12,2,0))</f>
        <v/>
      </c>
      <c r="K1917" s="179"/>
      <c r="L1917" s="67" t="str">
        <f t="shared" si="588"/>
        <v/>
      </c>
      <c r="M1917" s="68">
        <f t="shared" si="589"/>
        <v>0</v>
      </c>
      <c r="N1917" s="66">
        <f t="shared" si="590"/>
        <v>0</v>
      </c>
      <c r="O1917" s="152"/>
      <c r="P1917" s="172">
        <f t="shared" si="587"/>
        <v>0</v>
      </c>
      <c r="Q1917" s="69">
        <f t="shared" si="591"/>
        <v>0</v>
      </c>
      <c r="R1917" s="62">
        <f t="shared" si="592"/>
        <v>0</v>
      </c>
      <c r="S1917" s="153"/>
      <c r="T1917" s="118" t="str">
        <f t="shared" si="593"/>
        <v/>
      </c>
      <c r="U1917" s="154"/>
      <c r="V1917" s="154"/>
      <c r="W1917" s="154"/>
      <c r="X1917" s="154"/>
      <c r="Y1917" s="154"/>
      <c r="Z1917" s="154"/>
      <c r="AA1917" s="154"/>
      <c r="AB1917" s="154"/>
      <c r="AC1917" s="154"/>
      <c r="AD1917" s="154"/>
      <c r="AE1917" s="154"/>
      <c r="AF1917" s="154"/>
      <c r="AG1917" s="63">
        <f t="shared" si="594"/>
        <v>0</v>
      </c>
      <c r="AH1917" s="56">
        <f t="shared" si="595"/>
        <v>0</v>
      </c>
      <c r="AI1917" s="56">
        <f t="shared" si="596"/>
        <v>0</v>
      </c>
      <c r="AJ1917" s="56">
        <f t="shared" si="597"/>
        <v>0</v>
      </c>
      <c r="AK1917" s="56">
        <f t="shared" si="598"/>
        <v>0</v>
      </c>
      <c r="AL1917" s="56">
        <f t="shared" si="599"/>
        <v>0</v>
      </c>
      <c r="AM1917" s="56">
        <f t="shared" si="600"/>
        <v>0</v>
      </c>
      <c r="AN1917" s="56">
        <f t="shared" si="601"/>
        <v>0</v>
      </c>
      <c r="AO1917" s="56">
        <f t="shared" si="602"/>
        <v>0</v>
      </c>
      <c r="AP1917" s="56">
        <f t="shared" si="603"/>
        <v>0</v>
      </c>
      <c r="AQ1917" s="56">
        <f t="shared" si="604"/>
        <v>0</v>
      </c>
      <c r="AR1917" s="86">
        <f t="shared" si="605"/>
        <v>0</v>
      </c>
    </row>
    <row r="1918" spans="1:44" x14ac:dyDescent="0.25">
      <c r="A1918" s="178"/>
      <c r="B1918" s="55" t="str">
        <f>_xlfn.IFNA(VLOOKUP(A1918,'Ajánlatkérő(k) adatai'!$B$4:$C$205,2,0),"")</f>
        <v/>
      </c>
      <c r="C1918" s="178"/>
      <c r="D1918" s="55" t="str">
        <f>_xlfn.IFNA(VLOOKUP(C1918,'Számlafizető(k) adatai'!$C$4:$D$203,2,0),"")</f>
        <v/>
      </c>
      <c r="E1918" s="55" t="str">
        <f>_xlfn.IFNA(VLOOKUP(C1918,'Számlafizető(k) adatai'!$C$4:$M$203,11,0),"")</f>
        <v/>
      </c>
      <c r="F1918" s="178"/>
      <c r="G1918" s="178"/>
      <c r="H1918" s="178"/>
      <c r="I1918" s="55" t="str">
        <f>IF(F1918="","",VLOOKUP(LEFT(F1918,5),'Technikai cellák'!B:C,2,0))</f>
        <v/>
      </c>
      <c r="J1918" s="55" t="str">
        <f>IF(F1918="","",VLOOKUP(I1918,'Technikai cellák'!$C$1:$D$12,2,0))</f>
        <v/>
      </c>
      <c r="K1918" s="179"/>
      <c r="L1918" s="67" t="str">
        <f t="shared" si="588"/>
        <v/>
      </c>
      <c r="M1918" s="68">
        <f t="shared" si="589"/>
        <v>0</v>
      </c>
      <c r="N1918" s="66">
        <f t="shared" si="590"/>
        <v>0</v>
      </c>
      <c r="O1918" s="152"/>
      <c r="P1918" s="172">
        <f t="shared" si="587"/>
        <v>0</v>
      </c>
      <c r="Q1918" s="69">
        <f t="shared" si="591"/>
        <v>0</v>
      </c>
      <c r="R1918" s="62">
        <f t="shared" si="592"/>
        <v>0</v>
      </c>
      <c r="S1918" s="153"/>
      <c r="T1918" s="118" t="str">
        <f t="shared" si="593"/>
        <v/>
      </c>
      <c r="U1918" s="154"/>
      <c r="V1918" s="154"/>
      <c r="W1918" s="154"/>
      <c r="X1918" s="154"/>
      <c r="Y1918" s="154"/>
      <c r="Z1918" s="154"/>
      <c r="AA1918" s="154"/>
      <c r="AB1918" s="154"/>
      <c r="AC1918" s="154"/>
      <c r="AD1918" s="154"/>
      <c r="AE1918" s="154"/>
      <c r="AF1918" s="154"/>
      <c r="AG1918" s="63">
        <f t="shared" si="594"/>
        <v>0</v>
      </c>
      <c r="AH1918" s="56">
        <f t="shared" si="595"/>
        <v>0</v>
      </c>
      <c r="AI1918" s="56">
        <f t="shared" si="596"/>
        <v>0</v>
      </c>
      <c r="AJ1918" s="56">
        <f t="shared" si="597"/>
        <v>0</v>
      </c>
      <c r="AK1918" s="56">
        <f t="shared" si="598"/>
        <v>0</v>
      </c>
      <c r="AL1918" s="56">
        <f t="shared" si="599"/>
        <v>0</v>
      </c>
      <c r="AM1918" s="56">
        <f t="shared" si="600"/>
        <v>0</v>
      </c>
      <c r="AN1918" s="56">
        <f t="shared" si="601"/>
        <v>0</v>
      </c>
      <c r="AO1918" s="56">
        <f t="shared" si="602"/>
        <v>0</v>
      </c>
      <c r="AP1918" s="56">
        <f t="shared" si="603"/>
        <v>0</v>
      </c>
      <c r="AQ1918" s="56">
        <f t="shared" si="604"/>
        <v>0</v>
      </c>
      <c r="AR1918" s="86">
        <f t="shared" si="605"/>
        <v>0</v>
      </c>
    </row>
    <row r="1919" spans="1:44" x14ac:dyDescent="0.25">
      <c r="A1919" s="178"/>
      <c r="B1919" s="55" t="str">
        <f>_xlfn.IFNA(VLOOKUP(A1919,'Ajánlatkérő(k) adatai'!$B$4:$C$205,2,0),"")</f>
        <v/>
      </c>
      <c r="C1919" s="178"/>
      <c r="D1919" s="55" t="str">
        <f>_xlfn.IFNA(VLOOKUP(C1919,'Számlafizető(k) adatai'!$C$4:$D$203,2,0),"")</f>
        <v/>
      </c>
      <c r="E1919" s="55" t="str">
        <f>_xlfn.IFNA(VLOOKUP(C1919,'Számlafizető(k) adatai'!$C$4:$M$203,11,0),"")</f>
        <v/>
      </c>
      <c r="F1919" s="178"/>
      <c r="G1919" s="178"/>
      <c r="H1919" s="178"/>
      <c r="I1919" s="55" t="str">
        <f>IF(F1919="","",VLOOKUP(LEFT(F1919,5),'Technikai cellák'!B:C,2,0))</f>
        <v/>
      </c>
      <c r="J1919" s="55" t="str">
        <f>IF(F1919="","",VLOOKUP(I1919,'Technikai cellák'!$C$1:$D$12,2,0))</f>
        <v/>
      </c>
      <c r="K1919" s="179"/>
      <c r="L1919" s="67" t="str">
        <f t="shared" si="588"/>
        <v/>
      </c>
      <c r="M1919" s="68">
        <f t="shared" si="589"/>
        <v>0</v>
      </c>
      <c r="N1919" s="66">
        <f t="shared" si="590"/>
        <v>0</v>
      </c>
      <c r="O1919" s="152"/>
      <c r="P1919" s="172">
        <f t="shared" si="587"/>
        <v>0</v>
      </c>
      <c r="Q1919" s="69">
        <f t="shared" si="591"/>
        <v>0</v>
      </c>
      <c r="R1919" s="62">
        <f t="shared" si="592"/>
        <v>0</v>
      </c>
      <c r="S1919" s="153"/>
      <c r="T1919" s="118" t="str">
        <f t="shared" si="593"/>
        <v/>
      </c>
      <c r="U1919" s="154"/>
      <c r="V1919" s="154"/>
      <c r="W1919" s="154"/>
      <c r="X1919" s="154"/>
      <c r="Y1919" s="154"/>
      <c r="Z1919" s="154"/>
      <c r="AA1919" s="154"/>
      <c r="AB1919" s="154"/>
      <c r="AC1919" s="154"/>
      <c r="AD1919" s="154"/>
      <c r="AE1919" s="154"/>
      <c r="AF1919" s="154"/>
      <c r="AG1919" s="63">
        <f t="shared" si="594"/>
        <v>0</v>
      </c>
      <c r="AH1919" s="56">
        <f t="shared" si="595"/>
        <v>0</v>
      </c>
      <c r="AI1919" s="56">
        <f t="shared" si="596"/>
        <v>0</v>
      </c>
      <c r="AJ1919" s="56">
        <f t="shared" si="597"/>
        <v>0</v>
      </c>
      <c r="AK1919" s="56">
        <f t="shared" si="598"/>
        <v>0</v>
      </c>
      <c r="AL1919" s="56">
        <f t="shared" si="599"/>
        <v>0</v>
      </c>
      <c r="AM1919" s="56">
        <f t="shared" si="600"/>
        <v>0</v>
      </c>
      <c r="AN1919" s="56">
        <f t="shared" si="601"/>
        <v>0</v>
      </c>
      <c r="AO1919" s="56">
        <f t="shared" si="602"/>
        <v>0</v>
      </c>
      <c r="AP1919" s="56">
        <f t="shared" si="603"/>
        <v>0</v>
      </c>
      <c r="AQ1919" s="56">
        <f t="shared" si="604"/>
        <v>0</v>
      </c>
      <c r="AR1919" s="86">
        <f t="shared" si="605"/>
        <v>0</v>
      </c>
    </row>
    <row r="1920" spans="1:44" x14ac:dyDescent="0.25">
      <c r="A1920" s="178"/>
      <c r="B1920" s="55" t="str">
        <f>_xlfn.IFNA(VLOOKUP(A1920,'Ajánlatkérő(k) adatai'!$B$4:$C$205,2,0),"")</f>
        <v/>
      </c>
      <c r="C1920" s="178"/>
      <c r="D1920" s="55" t="str">
        <f>_xlfn.IFNA(VLOOKUP(C1920,'Számlafizető(k) adatai'!$C$4:$D$203,2,0),"")</f>
        <v/>
      </c>
      <c r="E1920" s="55" t="str">
        <f>_xlfn.IFNA(VLOOKUP(C1920,'Számlafizető(k) adatai'!$C$4:$M$203,11,0),"")</f>
        <v/>
      </c>
      <c r="F1920" s="178"/>
      <c r="G1920" s="178"/>
      <c r="H1920" s="178"/>
      <c r="I1920" s="55" t="str">
        <f>IF(F1920="","",VLOOKUP(LEFT(F1920,5),'Technikai cellák'!B:C,2,0))</f>
        <v/>
      </c>
      <c r="J1920" s="55" t="str">
        <f>IF(F1920="","",VLOOKUP(I1920,'Technikai cellák'!$C$1:$D$12,2,0))</f>
        <v/>
      </c>
      <c r="K1920" s="179"/>
      <c r="L1920" s="67" t="str">
        <f t="shared" si="588"/>
        <v/>
      </c>
      <c r="M1920" s="68">
        <f t="shared" si="589"/>
        <v>0</v>
      </c>
      <c r="N1920" s="66">
        <f t="shared" si="590"/>
        <v>0</v>
      </c>
      <c r="O1920" s="152"/>
      <c r="P1920" s="172">
        <f t="shared" si="587"/>
        <v>0</v>
      </c>
      <c r="Q1920" s="69">
        <f t="shared" si="591"/>
        <v>0</v>
      </c>
      <c r="R1920" s="62">
        <f t="shared" si="592"/>
        <v>0</v>
      </c>
      <c r="S1920" s="153"/>
      <c r="T1920" s="118" t="str">
        <f t="shared" si="593"/>
        <v/>
      </c>
      <c r="U1920" s="154"/>
      <c r="V1920" s="154"/>
      <c r="W1920" s="154"/>
      <c r="X1920" s="154"/>
      <c r="Y1920" s="154"/>
      <c r="Z1920" s="154"/>
      <c r="AA1920" s="154"/>
      <c r="AB1920" s="154"/>
      <c r="AC1920" s="154"/>
      <c r="AD1920" s="154"/>
      <c r="AE1920" s="154"/>
      <c r="AF1920" s="154"/>
      <c r="AG1920" s="63">
        <f t="shared" si="594"/>
        <v>0</v>
      </c>
      <c r="AH1920" s="56">
        <f t="shared" si="595"/>
        <v>0</v>
      </c>
      <c r="AI1920" s="56">
        <f t="shared" si="596"/>
        <v>0</v>
      </c>
      <c r="AJ1920" s="56">
        <f t="shared" si="597"/>
        <v>0</v>
      </c>
      <c r="AK1920" s="56">
        <f t="shared" si="598"/>
        <v>0</v>
      </c>
      <c r="AL1920" s="56">
        <f t="shared" si="599"/>
        <v>0</v>
      </c>
      <c r="AM1920" s="56">
        <f t="shared" si="600"/>
        <v>0</v>
      </c>
      <c r="AN1920" s="56">
        <f t="shared" si="601"/>
        <v>0</v>
      </c>
      <c r="AO1920" s="56">
        <f t="shared" si="602"/>
        <v>0</v>
      </c>
      <c r="AP1920" s="56">
        <f t="shared" si="603"/>
        <v>0</v>
      </c>
      <c r="AQ1920" s="56">
        <f t="shared" si="604"/>
        <v>0</v>
      </c>
      <c r="AR1920" s="86">
        <f t="shared" si="605"/>
        <v>0</v>
      </c>
    </row>
    <row r="1921" spans="1:44" x14ac:dyDescent="0.25">
      <c r="A1921" s="178"/>
      <c r="B1921" s="55" t="str">
        <f>_xlfn.IFNA(VLOOKUP(A1921,'Ajánlatkérő(k) adatai'!$B$4:$C$205,2,0),"")</f>
        <v/>
      </c>
      <c r="C1921" s="178"/>
      <c r="D1921" s="55" t="str">
        <f>_xlfn.IFNA(VLOOKUP(C1921,'Számlafizető(k) adatai'!$C$4:$D$203,2,0),"")</f>
        <v/>
      </c>
      <c r="E1921" s="55" t="str">
        <f>_xlfn.IFNA(VLOOKUP(C1921,'Számlafizető(k) adatai'!$C$4:$M$203,11,0),"")</f>
        <v/>
      </c>
      <c r="F1921" s="178"/>
      <c r="G1921" s="178"/>
      <c r="H1921" s="178"/>
      <c r="I1921" s="55" t="str">
        <f>IF(F1921="","",VLOOKUP(LEFT(F1921,5),'Technikai cellák'!B:C,2,0))</f>
        <v/>
      </c>
      <c r="J1921" s="55" t="str">
        <f>IF(F1921="","",VLOOKUP(I1921,'Technikai cellák'!$C$1:$D$12,2,0))</f>
        <v/>
      </c>
      <c r="K1921" s="179"/>
      <c r="L1921" s="67" t="str">
        <f t="shared" si="588"/>
        <v/>
      </c>
      <c r="M1921" s="68">
        <f t="shared" si="589"/>
        <v>0</v>
      </c>
      <c r="N1921" s="66">
        <f t="shared" si="590"/>
        <v>0</v>
      </c>
      <c r="O1921" s="152"/>
      <c r="P1921" s="172">
        <f t="shared" si="587"/>
        <v>0</v>
      </c>
      <c r="Q1921" s="69">
        <f t="shared" si="591"/>
        <v>0</v>
      </c>
      <c r="R1921" s="62">
        <f t="shared" si="592"/>
        <v>0</v>
      </c>
      <c r="S1921" s="153"/>
      <c r="T1921" s="118" t="str">
        <f t="shared" si="593"/>
        <v/>
      </c>
      <c r="U1921" s="154"/>
      <c r="V1921" s="154"/>
      <c r="W1921" s="154"/>
      <c r="X1921" s="154"/>
      <c r="Y1921" s="154"/>
      <c r="Z1921" s="154"/>
      <c r="AA1921" s="154"/>
      <c r="AB1921" s="154"/>
      <c r="AC1921" s="154"/>
      <c r="AD1921" s="154"/>
      <c r="AE1921" s="154"/>
      <c r="AF1921" s="154"/>
      <c r="AG1921" s="63">
        <f t="shared" si="594"/>
        <v>0</v>
      </c>
      <c r="AH1921" s="56">
        <f t="shared" si="595"/>
        <v>0</v>
      </c>
      <c r="AI1921" s="56">
        <f t="shared" si="596"/>
        <v>0</v>
      </c>
      <c r="AJ1921" s="56">
        <f t="shared" si="597"/>
        <v>0</v>
      </c>
      <c r="AK1921" s="56">
        <f t="shared" si="598"/>
        <v>0</v>
      </c>
      <c r="AL1921" s="56">
        <f t="shared" si="599"/>
        <v>0</v>
      </c>
      <c r="AM1921" s="56">
        <f t="shared" si="600"/>
        <v>0</v>
      </c>
      <c r="AN1921" s="56">
        <f t="shared" si="601"/>
        <v>0</v>
      </c>
      <c r="AO1921" s="56">
        <f t="shared" si="602"/>
        <v>0</v>
      </c>
      <c r="AP1921" s="56">
        <f t="shared" si="603"/>
        <v>0</v>
      </c>
      <c r="AQ1921" s="56">
        <f t="shared" si="604"/>
        <v>0</v>
      </c>
      <c r="AR1921" s="86">
        <f t="shared" si="605"/>
        <v>0</v>
      </c>
    </row>
    <row r="1922" spans="1:44" x14ac:dyDescent="0.25">
      <c r="A1922" s="178"/>
      <c r="B1922" s="55" t="str">
        <f>_xlfn.IFNA(VLOOKUP(A1922,'Ajánlatkérő(k) adatai'!$B$4:$C$205,2,0),"")</f>
        <v/>
      </c>
      <c r="C1922" s="178"/>
      <c r="D1922" s="55" t="str">
        <f>_xlfn.IFNA(VLOOKUP(C1922,'Számlafizető(k) adatai'!$C$4:$D$203,2,0),"")</f>
        <v/>
      </c>
      <c r="E1922" s="55" t="str">
        <f>_xlfn.IFNA(VLOOKUP(C1922,'Számlafizető(k) adatai'!$C$4:$M$203,11,0),"")</f>
        <v/>
      </c>
      <c r="F1922" s="178"/>
      <c r="G1922" s="178"/>
      <c r="H1922" s="178"/>
      <c r="I1922" s="55" t="str">
        <f>IF(F1922="","",VLOOKUP(LEFT(F1922,5),'Technikai cellák'!B:C,2,0))</f>
        <v/>
      </c>
      <c r="J1922" s="55" t="str">
        <f>IF(F1922="","",VLOOKUP(I1922,'Technikai cellák'!$C$1:$D$12,2,0))</f>
        <v/>
      </c>
      <c r="K1922" s="179"/>
      <c r="L1922" s="67" t="str">
        <f t="shared" si="588"/>
        <v/>
      </c>
      <c r="M1922" s="68">
        <f t="shared" si="589"/>
        <v>0</v>
      </c>
      <c r="N1922" s="66">
        <f t="shared" si="590"/>
        <v>0</v>
      </c>
      <c r="O1922" s="152"/>
      <c r="P1922" s="172">
        <f t="shared" si="587"/>
        <v>0</v>
      </c>
      <c r="Q1922" s="69">
        <f t="shared" si="591"/>
        <v>0</v>
      </c>
      <c r="R1922" s="62">
        <f t="shared" si="592"/>
        <v>0</v>
      </c>
      <c r="S1922" s="153"/>
      <c r="T1922" s="118" t="str">
        <f t="shared" si="593"/>
        <v/>
      </c>
      <c r="U1922" s="154"/>
      <c r="V1922" s="154"/>
      <c r="W1922" s="154"/>
      <c r="X1922" s="154"/>
      <c r="Y1922" s="154"/>
      <c r="Z1922" s="154"/>
      <c r="AA1922" s="154"/>
      <c r="AB1922" s="154"/>
      <c r="AC1922" s="154"/>
      <c r="AD1922" s="154"/>
      <c r="AE1922" s="154"/>
      <c r="AF1922" s="154"/>
      <c r="AG1922" s="63">
        <f t="shared" si="594"/>
        <v>0</v>
      </c>
      <c r="AH1922" s="56">
        <f t="shared" si="595"/>
        <v>0</v>
      </c>
      <c r="AI1922" s="56">
        <f t="shared" si="596"/>
        <v>0</v>
      </c>
      <c r="AJ1922" s="56">
        <f t="shared" si="597"/>
        <v>0</v>
      </c>
      <c r="AK1922" s="56">
        <f t="shared" si="598"/>
        <v>0</v>
      </c>
      <c r="AL1922" s="56">
        <f t="shared" si="599"/>
        <v>0</v>
      </c>
      <c r="AM1922" s="56">
        <f t="shared" si="600"/>
        <v>0</v>
      </c>
      <c r="AN1922" s="56">
        <f t="shared" si="601"/>
        <v>0</v>
      </c>
      <c r="AO1922" s="56">
        <f t="shared" si="602"/>
        <v>0</v>
      </c>
      <c r="AP1922" s="56">
        <f t="shared" si="603"/>
        <v>0</v>
      </c>
      <c r="AQ1922" s="56">
        <f t="shared" si="604"/>
        <v>0</v>
      </c>
      <c r="AR1922" s="86">
        <f t="shared" si="605"/>
        <v>0</v>
      </c>
    </row>
    <row r="1923" spans="1:44" x14ac:dyDescent="0.25">
      <c r="A1923" s="178"/>
      <c r="B1923" s="55" t="str">
        <f>_xlfn.IFNA(VLOOKUP(A1923,'Ajánlatkérő(k) adatai'!$B$4:$C$205,2,0),"")</f>
        <v/>
      </c>
      <c r="C1923" s="178"/>
      <c r="D1923" s="55" t="str">
        <f>_xlfn.IFNA(VLOOKUP(C1923,'Számlafizető(k) adatai'!$C$4:$D$203,2,0),"")</f>
        <v/>
      </c>
      <c r="E1923" s="55" t="str">
        <f>_xlfn.IFNA(VLOOKUP(C1923,'Számlafizető(k) adatai'!$C$4:$M$203,11,0),"")</f>
        <v/>
      </c>
      <c r="F1923" s="178"/>
      <c r="G1923" s="178"/>
      <c r="H1923" s="178"/>
      <c r="I1923" s="55" t="str">
        <f>IF(F1923="","",VLOOKUP(LEFT(F1923,5),'Technikai cellák'!B:C,2,0))</f>
        <v/>
      </c>
      <c r="J1923" s="55" t="str">
        <f>IF(F1923="","",VLOOKUP(I1923,'Technikai cellák'!$C$1:$D$12,2,0))</f>
        <v/>
      </c>
      <c r="K1923" s="179"/>
      <c r="L1923" s="67" t="str">
        <f t="shared" si="588"/>
        <v/>
      </c>
      <c r="M1923" s="68">
        <f t="shared" si="589"/>
        <v>0</v>
      </c>
      <c r="N1923" s="66">
        <f t="shared" si="590"/>
        <v>0</v>
      </c>
      <c r="O1923" s="152"/>
      <c r="P1923" s="172">
        <f t="shared" si="587"/>
        <v>0</v>
      </c>
      <c r="Q1923" s="69">
        <f t="shared" si="591"/>
        <v>0</v>
      </c>
      <c r="R1923" s="62">
        <f t="shared" si="592"/>
        <v>0</v>
      </c>
      <c r="S1923" s="153"/>
      <c r="T1923" s="118" t="str">
        <f t="shared" si="593"/>
        <v/>
      </c>
      <c r="U1923" s="154"/>
      <c r="V1923" s="154"/>
      <c r="W1923" s="154"/>
      <c r="X1923" s="154"/>
      <c r="Y1923" s="154"/>
      <c r="Z1923" s="154"/>
      <c r="AA1923" s="154"/>
      <c r="AB1923" s="154"/>
      <c r="AC1923" s="154"/>
      <c r="AD1923" s="154"/>
      <c r="AE1923" s="154"/>
      <c r="AF1923" s="154"/>
      <c r="AG1923" s="63">
        <f t="shared" si="594"/>
        <v>0</v>
      </c>
      <c r="AH1923" s="56">
        <f t="shared" si="595"/>
        <v>0</v>
      </c>
      <c r="AI1923" s="56">
        <f t="shared" si="596"/>
        <v>0</v>
      </c>
      <c r="AJ1923" s="56">
        <f t="shared" si="597"/>
        <v>0</v>
      </c>
      <c r="AK1923" s="56">
        <f t="shared" si="598"/>
        <v>0</v>
      </c>
      <c r="AL1923" s="56">
        <f t="shared" si="599"/>
        <v>0</v>
      </c>
      <c r="AM1923" s="56">
        <f t="shared" si="600"/>
        <v>0</v>
      </c>
      <c r="AN1923" s="56">
        <f t="shared" si="601"/>
        <v>0</v>
      </c>
      <c r="AO1923" s="56">
        <f t="shared" si="602"/>
        <v>0</v>
      </c>
      <c r="AP1923" s="56">
        <f t="shared" si="603"/>
        <v>0</v>
      </c>
      <c r="AQ1923" s="56">
        <f t="shared" si="604"/>
        <v>0</v>
      </c>
      <c r="AR1923" s="86">
        <f t="shared" si="605"/>
        <v>0</v>
      </c>
    </row>
    <row r="1924" spans="1:44" x14ac:dyDescent="0.25">
      <c r="A1924" s="178"/>
      <c r="B1924" s="55" t="str">
        <f>_xlfn.IFNA(VLOOKUP(A1924,'Ajánlatkérő(k) adatai'!$B$4:$C$205,2,0),"")</f>
        <v/>
      </c>
      <c r="C1924" s="178"/>
      <c r="D1924" s="55" t="str">
        <f>_xlfn.IFNA(VLOOKUP(C1924,'Számlafizető(k) adatai'!$C$4:$D$203,2,0),"")</f>
        <v/>
      </c>
      <c r="E1924" s="55" t="str">
        <f>_xlfn.IFNA(VLOOKUP(C1924,'Számlafizető(k) adatai'!$C$4:$M$203,11,0),"")</f>
        <v/>
      </c>
      <c r="F1924" s="178"/>
      <c r="G1924" s="178"/>
      <c r="H1924" s="178"/>
      <c r="I1924" s="55" t="str">
        <f>IF(F1924="","",VLOOKUP(LEFT(F1924,5),'Technikai cellák'!B:C,2,0))</f>
        <v/>
      </c>
      <c r="J1924" s="55" t="str">
        <f>IF(F1924="","",VLOOKUP(I1924,'Technikai cellák'!$C$1:$D$12,2,0))</f>
        <v/>
      </c>
      <c r="K1924" s="179"/>
      <c r="L1924" s="67" t="str">
        <f t="shared" si="588"/>
        <v/>
      </c>
      <c r="M1924" s="68">
        <f t="shared" si="589"/>
        <v>0</v>
      </c>
      <c r="N1924" s="66">
        <f t="shared" si="590"/>
        <v>0</v>
      </c>
      <c r="O1924" s="152"/>
      <c r="P1924" s="172">
        <f t="shared" si="587"/>
        <v>0</v>
      </c>
      <c r="Q1924" s="69">
        <f t="shared" si="591"/>
        <v>0</v>
      </c>
      <c r="R1924" s="62">
        <f t="shared" si="592"/>
        <v>0</v>
      </c>
      <c r="S1924" s="153"/>
      <c r="T1924" s="118" t="str">
        <f t="shared" si="593"/>
        <v/>
      </c>
      <c r="U1924" s="154"/>
      <c r="V1924" s="154"/>
      <c r="W1924" s="154"/>
      <c r="X1924" s="154"/>
      <c r="Y1924" s="154"/>
      <c r="Z1924" s="154"/>
      <c r="AA1924" s="154"/>
      <c r="AB1924" s="154"/>
      <c r="AC1924" s="154"/>
      <c r="AD1924" s="154"/>
      <c r="AE1924" s="154"/>
      <c r="AF1924" s="154"/>
      <c r="AG1924" s="63">
        <f t="shared" si="594"/>
        <v>0</v>
      </c>
      <c r="AH1924" s="56">
        <f t="shared" si="595"/>
        <v>0</v>
      </c>
      <c r="AI1924" s="56">
        <f t="shared" si="596"/>
        <v>0</v>
      </c>
      <c r="AJ1924" s="56">
        <f t="shared" si="597"/>
        <v>0</v>
      </c>
      <c r="AK1924" s="56">
        <f t="shared" si="598"/>
        <v>0</v>
      </c>
      <c r="AL1924" s="56">
        <f t="shared" si="599"/>
        <v>0</v>
      </c>
      <c r="AM1924" s="56">
        <f t="shared" si="600"/>
        <v>0</v>
      </c>
      <c r="AN1924" s="56">
        <f t="shared" si="601"/>
        <v>0</v>
      </c>
      <c r="AO1924" s="56">
        <f t="shared" si="602"/>
        <v>0</v>
      </c>
      <c r="AP1924" s="56">
        <f t="shared" si="603"/>
        <v>0</v>
      </c>
      <c r="AQ1924" s="56">
        <f t="shared" si="604"/>
        <v>0</v>
      </c>
      <c r="AR1924" s="86">
        <f t="shared" si="605"/>
        <v>0</v>
      </c>
    </row>
    <row r="1925" spans="1:44" x14ac:dyDescent="0.25">
      <c r="A1925" s="178"/>
      <c r="B1925" s="55" t="str">
        <f>_xlfn.IFNA(VLOOKUP(A1925,'Ajánlatkérő(k) adatai'!$B$4:$C$205,2,0),"")</f>
        <v/>
      </c>
      <c r="C1925" s="178"/>
      <c r="D1925" s="55" t="str">
        <f>_xlfn.IFNA(VLOOKUP(C1925,'Számlafizető(k) adatai'!$C$4:$D$203,2,0),"")</f>
        <v/>
      </c>
      <c r="E1925" s="55" t="str">
        <f>_xlfn.IFNA(VLOOKUP(C1925,'Számlafizető(k) adatai'!$C$4:$M$203,11,0),"")</f>
        <v/>
      </c>
      <c r="F1925" s="178"/>
      <c r="G1925" s="178"/>
      <c r="H1925" s="178"/>
      <c r="I1925" s="55" t="str">
        <f>IF(F1925="","",VLOOKUP(LEFT(F1925,5),'Technikai cellák'!B:C,2,0))</f>
        <v/>
      </c>
      <c r="J1925" s="55" t="str">
        <f>IF(F1925="","",VLOOKUP(I1925,'Technikai cellák'!$C$1:$D$12,2,0))</f>
        <v/>
      </c>
      <c r="K1925" s="179"/>
      <c r="L1925" s="67" t="str">
        <f t="shared" si="588"/>
        <v/>
      </c>
      <c r="M1925" s="68">
        <f t="shared" si="589"/>
        <v>0</v>
      </c>
      <c r="N1925" s="66">
        <f t="shared" si="590"/>
        <v>0</v>
      </c>
      <c r="O1925" s="152"/>
      <c r="P1925" s="172">
        <f t="shared" si="587"/>
        <v>0</v>
      </c>
      <c r="Q1925" s="69">
        <f t="shared" si="591"/>
        <v>0</v>
      </c>
      <c r="R1925" s="62">
        <f t="shared" si="592"/>
        <v>0</v>
      </c>
      <c r="S1925" s="153"/>
      <c r="T1925" s="118" t="str">
        <f t="shared" si="593"/>
        <v/>
      </c>
      <c r="U1925" s="154"/>
      <c r="V1925" s="154"/>
      <c r="W1925" s="154"/>
      <c r="X1925" s="154"/>
      <c r="Y1925" s="154"/>
      <c r="Z1925" s="154"/>
      <c r="AA1925" s="154"/>
      <c r="AB1925" s="154"/>
      <c r="AC1925" s="154"/>
      <c r="AD1925" s="154"/>
      <c r="AE1925" s="154"/>
      <c r="AF1925" s="154"/>
      <c r="AG1925" s="63">
        <f t="shared" si="594"/>
        <v>0</v>
      </c>
      <c r="AH1925" s="56">
        <f t="shared" si="595"/>
        <v>0</v>
      </c>
      <c r="AI1925" s="56">
        <f t="shared" si="596"/>
        <v>0</v>
      </c>
      <c r="AJ1925" s="56">
        <f t="shared" si="597"/>
        <v>0</v>
      </c>
      <c r="AK1925" s="56">
        <f t="shared" si="598"/>
        <v>0</v>
      </c>
      <c r="AL1925" s="56">
        <f t="shared" si="599"/>
        <v>0</v>
      </c>
      <c r="AM1925" s="56">
        <f t="shared" si="600"/>
        <v>0</v>
      </c>
      <c r="AN1925" s="56">
        <f t="shared" si="601"/>
        <v>0</v>
      </c>
      <c r="AO1925" s="56">
        <f t="shared" si="602"/>
        <v>0</v>
      </c>
      <c r="AP1925" s="56">
        <f t="shared" si="603"/>
        <v>0</v>
      </c>
      <c r="AQ1925" s="56">
        <f t="shared" si="604"/>
        <v>0</v>
      </c>
      <c r="AR1925" s="86">
        <f t="shared" si="605"/>
        <v>0</v>
      </c>
    </row>
    <row r="1926" spans="1:44" x14ac:dyDescent="0.25">
      <c r="A1926" s="178"/>
      <c r="B1926" s="55" t="str">
        <f>_xlfn.IFNA(VLOOKUP(A1926,'Ajánlatkérő(k) adatai'!$B$4:$C$205,2,0),"")</f>
        <v/>
      </c>
      <c r="C1926" s="178"/>
      <c r="D1926" s="55" t="str">
        <f>_xlfn.IFNA(VLOOKUP(C1926,'Számlafizető(k) adatai'!$C$4:$D$203,2,0),"")</f>
        <v/>
      </c>
      <c r="E1926" s="55" t="str">
        <f>_xlfn.IFNA(VLOOKUP(C1926,'Számlafizető(k) adatai'!$C$4:$M$203,11,0),"")</f>
        <v/>
      </c>
      <c r="F1926" s="178"/>
      <c r="G1926" s="178"/>
      <c r="H1926" s="178"/>
      <c r="I1926" s="55" t="str">
        <f>IF(F1926="","",VLOOKUP(LEFT(F1926,5),'Technikai cellák'!B:C,2,0))</f>
        <v/>
      </c>
      <c r="J1926" s="55" t="str">
        <f>IF(F1926="","",VLOOKUP(I1926,'Technikai cellák'!$C$1:$D$12,2,0))</f>
        <v/>
      </c>
      <c r="K1926" s="179"/>
      <c r="L1926" s="67" t="str">
        <f t="shared" si="588"/>
        <v/>
      </c>
      <c r="M1926" s="68">
        <f t="shared" si="589"/>
        <v>0</v>
      </c>
      <c r="N1926" s="66">
        <f t="shared" si="590"/>
        <v>0</v>
      </c>
      <c r="O1926" s="152"/>
      <c r="P1926" s="172">
        <f t="shared" si="587"/>
        <v>0</v>
      </c>
      <c r="Q1926" s="69">
        <f t="shared" si="591"/>
        <v>0</v>
      </c>
      <c r="R1926" s="62">
        <f t="shared" si="592"/>
        <v>0</v>
      </c>
      <c r="S1926" s="153"/>
      <c r="T1926" s="118" t="str">
        <f t="shared" si="593"/>
        <v/>
      </c>
      <c r="U1926" s="154"/>
      <c r="V1926" s="154"/>
      <c r="W1926" s="154"/>
      <c r="X1926" s="154"/>
      <c r="Y1926" s="154"/>
      <c r="Z1926" s="154"/>
      <c r="AA1926" s="154"/>
      <c r="AB1926" s="154"/>
      <c r="AC1926" s="154"/>
      <c r="AD1926" s="154"/>
      <c r="AE1926" s="154"/>
      <c r="AF1926" s="154"/>
      <c r="AG1926" s="63">
        <f t="shared" si="594"/>
        <v>0</v>
      </c>
      <c r="AH1926" s="56">
        <f t="shared" si="595"/>
        <v>0</v>
      </c>
      <c r="AI1926" s="56">
        <f t="shared" si="596"/>
        <v>0</v>
      </c>
      <c r="AJ1926" s="56">
        <f t="shared" si="597"/>
        <v>0</v>
      </c>
      <c r="AK1926" s="56">
        <f t="shared" si="598"/>
        <v>0</v>
      </c>
      <c r="AL1926" s="56">
        <f t="shared" si="599"/>
        <v>0</v>
      </c>
      <c r="AM1926" s="56">
        <f t="shared" si="600"/>
        <v>0</v>
      </c>
      <c r="AN1926" s="56">
        <f t="shared" si="601"/>
        <v>0</v>
      </c>
      <c r="AO1926" s="56">
        <f t="shared" si="602"/>
        <v>0</v>
      </c>
      <c r="AP1926" s="56">
        <f t="shared" si="603"/>
        <v>0</v>
      </c>
      <c r="AQ1926" s="56">
        <f t="shared" si="604"/>
        <v>0</v>
      </c>
      <c r="AR1926" s="86">
        <f t="shared" si="605"/>
        <v>0</v>
      </c>
    </row>
    <row r="1927" spans="1:44" x14ac:dyDescent="0.25">
      <c r="A1927" s="178"/>
      <c r="B1927" s="55" t="str">
        <f>_xlfn.IFNA(VLOOKUP(A1927,'Ajánlatkérő(k) adatai'!$B$4:$C$205,2,0),"")</f>
        <v/>
      </c>
      <c r="C1927" s="178"/>
      <c r="D1927" s="55" t="str">
        <f>_xlfn.IFNA(VLOOKUP(C1927,'Számlafizető(k) adatai'!$C$4:$D$203,2,0),"")</f>
        <v/>
      </c>
      <c r="E1927" s="55" t="str">
        <f>_xlfn.IFNA(VLOOKUP(C1927,'Számlafizető(k) adatai'!$C$4:$M$203,11,0),"")</f>
        <v/>
      </c>
      <c r="F1927" s="178"/>
      <c r="G1927" s="178"/>
      <c r="H1927" s="178"/>
      <c r="I1927" s="55" t="str">
        <f>IF(F1927="","",VLOOKUP(LEFT(F1927,5),'Technikai cellák'!B:C,2,0))</f>
        <v/>
      </c>
      <c r="J1927" s="55" t="str">
        <f>IF(F1927="","",VLOOKUP(I1927,'Technikai cellák'!$C$1:$D$12,2,0))</f>
        <v/>
      </c>
      <c r="K1927" s="179"/>
      <c r="L1927" s="67" t="str">
        <f t="shared" si="588"/>
        <v/>
      </c>
      <c r="M1927" s="68">
        <f t="shared" si="589"/>
        <v>0</v>
      </c>
      <c r="N1927" s="66">
        <f t="shared" si="590"/>
        <v>0</v>
      </c>
      <c r="O1927" s="152"/>
      <c r="P1927" s="172">
        <f t="shared" si="587"/>
        <v>0</v>
      </c>
      <c r="Q1927" s="69">
        <f t="shared" si="591"/>
        <v>0</v>
      </c>
      <c r="R1927" s="62">
        <f t="shared" si="592"/>
        <v>0</v>
      </c>
      <c r="S1927" s="153"/>
      <c r="T1927" s="118" t="str">
        <f t="shared" si="593"/>
        <v/>
      </c>
      <c r="U1927" s="154"/>
      <c r="V1927" s="154"/>
      <c r="W1927" s="154"/>
      <c r="X1927" s="154"/>
      <c r="Y1927" s="154"/>
      <c r="Z1927" s="154"/>
      <c r="AA1927" s="154"/>
      <c r="AB1927" s="154"/>
      <c r="AC1927" s="154"/>
      <c r="AD1927" s="154"/>
      <c r="AE1927" s="154"/>
      <c r="AF1927" s="154"/>
      <c r="AG1927" s="63">
        <f t="shared" si="594"/>
        <v>0</v>
      </c>
      <c r="AH1927" s="56">
        <f t="shared" si="595"/>
        <v>0</v>
      </c>
      <c r="AI1927" s="56">
        <f t="shared" si="596"/>
        <v>0</v>
      </c>
      <c r="AJ1927" s="56">
        <f t="shared" si="597"/>
        <v>0</v>
      </c>
      <c r="AK1927" s="56">
        <f t="shared" si="598"/>
        <v>0</v>
      </c>
      <c r="AL1927" s="56">
        <f t="shared" si="599"/>
        <v>0</v>
      </c>
      <c r="AM1927" s="56">
        <f t="shared" si="600"/>
        <v>0</v>
      </c>
      <c r="AN1927" s="56">
        <f t="shared" si="601"/>
        <v>0</v>
      </c>
      <c r="AO1927" s="56">
        <f t="shared" si="602"/>
        <v>0</v>
      </c>
      <c r="AP1927" s="56">
        <f t="shared" si="603"/>
        <v>0</v>
      </c>
      <c r="AQ1927" s="56">
        <f t="shared" si="604"/>
        <v>0</v>
      </c>
      <c r="AR1927" s="86">
        <f t="shared" si="605"/>
        <v>0</v>
      </c>
    </row>
    <row r="1928" spans="1:44" x14ac:dyDescent="0.25">
      <c r="A1928" s="178"/>
      <c r="B1928" s="55" t="str">
        <f>_xlfn.IFNA(VLOOKUP(A1928,'Ajánlatkérő(k) adatai'!$B$4:$C$205,2,0),"")</f>
        <v/>
      </c>
      <c r="C1928" s="178"/>
      <c r="D1928" s="55" t="str">
        <f>_xlfn.IFNA(VLOOKUP(C1928,'Számlafizető(k) adatai'!$C$4:$D$203,2,0),"")</f>
        <v/>
      </c>
      <c r="E1928" s="55" t="str">
        <f>_xlfn.IFNA(VLOOKUP(C1928,'Számlafizető(k) adatai'!$C$4:$M$203,11,0),"")</f>
        <v/>
      </c>
      <c r="F1928" s="178"/>
      <c r="G1928" s="178"/>
      <c r="H1928" s="178"/>
      <c r="I1928" s="55" t="str">
        <f>IF(F1928="","",VLOOKUP(LEFT(F1928,5),'Technikai cellák'!B:C,2,0))</f>
        <v/>
      </c>
      <c r="J1928" s="55" t="str">
        <f>IF(F1928="","",VLOOKUP(I1928,'Technikai cellák'!$C$1:$D$12,2,0))</f>
        <v/>
      </c>
      <c r="K1928" s="179"/>
      <c r="L1928" s="67" t="str">
        <f t="shared" si="588"/>
        <v/>
      </c>
      <c r="M1928" s="68">
        <f t="shared" si="589"/>
        <v>0</v>
      </c>
      <c r="N1928" s="66">
        <f t="shared" si="590"/>
        <v>0</v>
      </c>
      <c r="O1928" s="152"/>
      <c r="P1928" s="172">
        <f t="shared" si="587"/>
        <v>0</v>
      </c>
      <c r="Q1928" s="69">
        <f t="shared" si="591"/>
        <v>0</v>
      </c>
      <c r="R1928" s="62">
        <f t="shared" si="592"/>
        <v>0</v>
      </c>
      <c r="S1928" s="153"/>
      <c r="T1928" s="118" t="str">
        <f t="shared" si="593"/>
        <v/>
      </c>
      <c r="U1928" s="154"/>
      <c r="V1928" s="154"/>
      <c r="W1928" s="154"/>
      <c r="X1928" s="154"/>
      <c r="Y1928" s="154"/>
      <c r="Z1928" s="154"/>
      <c r="AA1928" s="154"/>
      <c r="AB1928" s="154"/>
      <c r="AC1928" s="154"/>
      <c r="AD1928" s="154"/>
      <c r="AE1928" s="154"/>
      <c r="AF1928" s="154"/>
      <c r="AG1928" s="63">
        <f t="shared" si="594"/>
        <v>0</v>
      </c>
      <c r="AH1928" s="56">
        <f t="shared" si="595"/>
        <v>0</v>
      </c>
      <c r="AI1928" s="56">
        <f t="shared" si="596"/>
        <v>0</v>
      </c>
      <c r="AJ1928" s="56">
        <f t="shared" si="597"/>
        <v>0</v>
      </c>
      <c r="AK1928" s="56">
        <f t="shared" si="598"/>
        <v>0</v>
      </c>
      <c r="AL1928" s="56">
        <f t="shared" si="599"/>
        <v>0</v>
      </c>
      <c r="AM1928" s="56">
        <f t="shared" si="600"/>
        <v>0</v>
      </c>
      <c r="AN1928" s="56">
        <f t="shared" si="601"/>
        <v>0</v>
      </c>
      <c r="AO1928" s="56">
        <f t="shared" si="602"/>
        <v>0</v>
      </c>
      <c r="AP1928" s="56">
        <f t="shared" si="603"/>
        <v>0</v>
      </c>
      <c r="AQ1928" s="56">
        <f t="shared" si="604"/>
        <v>0</v>
      </c>
      <c r="AR1928" s="86">
        <f t="shared" si="605"/>
        <v>0</v>
      </c>
    </row>
    <row r="1929" spans="1:44" x14ac:dyDescent="0.25">
      <c r="A1929" s="178"/>
      <c r="B1929" s="55" t="str">
        <f>_xlfn.IFNA(VLOOKUP(A1929,'Ajánlatkérő(k) adatai'!$B$4:$C$205,2,0),"")</f>
        <v/>
      </c>
      <c r="C1929" s="178"/>
      <c r="D1929" s="55" t="str">
        <f>_xlfn.IFNA(VLOOKUP(C1929,'Számlafizető(k) adatai'!$C$4:$D$203,2,0),"")</f>
        <v/>
      </c>
      <c r="E1929" s="55" t="str">
        <f>_xlfn.IFNA(VLOOKUP(C1929,'Számlafizető(k) adatai'!$C$4:$M$203,11,0),"")</f>
        <v/>
      </c>
      <c r="F1929" s="178"/>
      <c r="G1929" s="178"/>
      <c r="H1929" s="178"/>
      <c r="I1929" s="55" t="str">
        <f>IF(F1929="","",VLOOKUP(LEFT(F1929,5),'Technikai cellák'!B:C,2,0))</f>
        <v/>
      </c>
      <c r="J1929" s="55" t="str">
        <f>IF(F1929="","",VLOOKUP(I1929,'Technikai cellák'!$C$1:$D$12,2,0))</f>
        <v/>
      </c>
      <c r="K1929" s="179"/>
      <c r="L1929" s="67" t="str">
        <f t="shared" si="588"/>
        <v/>
      </c>
      <c r="M1929" s="68">
        <f t="shared" si="589"/>
        <v>0</v>
      </c>
      <c r="N1929" s="66">
        <f t="shared" si="590"/>
        <v>0</v>
      </c>
      <c r="O1929" s="152"/>
      <c r="P1929" s="172">
        <f t="shared" si="587"/>
        <v>0</v>
      </c>
      <c r="Q1929" s="69">
        <f t="shared" si="591"/>
        <v>0</v>
      </c>
      <c r="R1929" s="62">
        <f t="shared" si="592"/>
        <v>0</v>
      </c>
      <c r="S1929" s="153"/>
      <c r="T1929" s="118" t="str">
        <f t="shared" si="593"/>
        <v/>
      </c>
      <c r="U1929" s="154"/>
      <c r="V1929" s="154"/>
      <c r="W1929" s="154"/>
      <c r="X1929" s="154"/>
      <c r="Y1929" s="154"/>
      <c r="Z1929" s="154"/>
      <c r="AA1929" s="154"/>
      <c r="AB1929" s="154"/>
      <c r="AC1929" s="154"/>
      <c r="AD1929" s="154"/>
      <c r="AE1929" s="154"/>
      <c r="AF1929" s="154"/>
      <c r="AG1929" s="63">
        <f t="shared" si="594"/>
        <v>0</v>
      </c>
      <c r="AH1929" s="56">
        <f t="shared" si="595"/>
        <v>0</v>
      </c>
      <c r="AI1929" s="56">
        <f t="shared" si="596"/>
        <v>0</v>
      </c>
      <c r="AJ1929" s="56">
        <f t="shared" si="597"/>
        <v>0</v>
      </c>
      <c r="AK1929" s="56">
        <f t="shared" si="598"/>
        <v>0</v>
      </c>
      <c r="AL1929" s="56">
        <f t="shared" si="599"/>
        <v>0</v>
      </c>
      <c r="AM1929" s="56">
        <f t="shared" si="600"/>
        <v>0</v>
      </c>
      <c r="AN1929" s="56">
        <f t="shared" si="601"/>
        <v>0</v>
      </c>
      <c r="AO1929" s="56">
        <f t="shared" si="602"/>
        <v>0</v>
      </c>
      <c r="AP1929" s="56">
        <f t="shared" si="603"/>
        <v>0</v>
      </c>
      <c r="AQ1929" s="56">
        <f t="shared" si="604"/>
        <v>0</v>
      </c>
      <c r="AR1929" s="86">
        <f t="shared" si="605"/>
        <v>0</v>
      </c>
    </row>
    <row r="1930" spans="1:44" x14ac:dyDescent="0.25">
      <c r="A1930" s="178"/>
      <c r="B1930" s="55" t="str">
        <f>_xlfn.IFNA(VLOOKUP(A1930,'Ajánlatkérő(k) adatai'!$B$4:$C$205,2,0),"")</f>
        <v/>
      </c>
      <c r="C1930" s="178"/>
      <c r="D1930" s="55" t="str">
        <f>_xlfn.IFNA(VLOOKUP(C1930,'Számlafizető(k) adatai'!$C$4:$D$203,2,0),"")</f>
        <v/>
      </c>
      <c r="E1930" s="55" t="str">
        <f>_xlfn.IFNA(VLOOKUP(C1930,'Számlafizető(k) adatai'!$C$4:$M$203,11,0),"")</f>
        <v/>
      </c>
      <c r="F1930" s="178"/>
      <c r="G1930" s="178"/>
      <c r="H1930" s="178"/>
      <c r="I1930" s="55" t="str">
        <f>IF(F1930="","",VLOOKUP(LEFT(F1930,5),'Technikai cellák'!B:C,2,0))</f>
        <v/>
      </c>
      <c r="J1930" s="55" t="str">
        <f>IF(F1930="","",VLOOKUP(I1930,'Technikai cellák'!$C$1:$D$12,2,0))</f>
        <v/>
      </c>
      <c r="K1930" s="179"/>
      <c r="L1930" s="67" t="str">
        <f t="shared" si="588"/>
        <v/>
      </c>
      <c r="M1930" s="68">
        <f t="shared" si="589"/>
        <v>0</v>
      </c>
      <c r="N1930" s="66">
        <f t="shared" si="590"/>
        <v>0</v>
      </c>
      <c r="O1930" s="152"/>
      <c r="P1930" s="172">
        <f t="shared" si="587"/>
        <v>0</v>
      </c>
      <c r="Q1930" s="69">
        <f t="shared" si="591"/>
        <v>0</v>
      </c>
      <c r="R1930" s="62">
        <f t="shared" si="592"/>
        <v>0</v>
      </c>
      <c r="S1930" s="153"/>
      <c r="T1930" s="118" t="str">
        <f t="shared" si="593"/>
        <v/>
      </c>
      <c r="U1930" s="154"/>
      <c r="V1930" s="154"/>
      <c r="W1930" s="154"/>
      <c r="X1930" s="154"/>
      <c r="Y1930" s="154"/>
      <c r="Z1930" s="154"/>
      <c r="AA1930" s="154"/>
      <c r="AB1930" s="154"/>
      <c r="AC1930" s="154"/>
      <c r="AD1930" s="154"/>
      <c r="AE1930" s="154"/>
      <c r="AF1930" s="154"/>
      <c r="AG1930" s="63">
        <f t="shared" si="594"/>
        <v>0</v>
      </c>
      <c r="AH1930" s="56">
        <f t="shared" si="595"/>
        <v>0</v>
      </c>
      <c r="AI1930" s="56">
        <f t="shared" si="596"/>
        <v>0</v>
      </c>
      <c r="AJ1930" s="56">
        <f t="shared" si="597"/>
        <v>0</v>
      </c>
      <c r="AK1930" s="56">
        <f t="shared" si="598"/>
        <v>0</v>
      </c>
      <c r="AL1930" s="56">
        <f t="shared" si="599"/>
        <v>0</v>
      </c>
      <c r="AM1930" s="56">
        <f t="shared" si="600"/>
        <v>0</v>
      </c>
      <c r="AN1930" s="56">
        <f t="shared" si="601"/>
        <v>0</v>
      </c>
      <c r="AO1930" s="56">
        <f t="shared" si="602"/>
        <v>0</v>
      </c>
      <c r="AP1930" s="56">
        <f t="shared" si="603"/>
        <v>0</v>
      </c>
      <c r="AQ1930" s="56">
        <f t="shared" si="604"/>
        <v>0</v>
      </c>
      <c r="AR1930" s="86">
        <f t="shared" si="605"/>
        <v>0</v>
      </c>
    </row>
    <row r="1931" spans="1:44" x14ac:dyDescent="0.25">
      <c r="A1931" s="178"/>
      <c r="B1931" s="55" t="str">
        <f>_xlfn.IFNA(VLOOKUP(A1931,'Ajánlatkérő(k) adatai'!$B$4:$C$205,2,0),"")</f>
        <v/>
      </c>
      <c r="C1931" s="178"/>
      <c r="D1931" s="55" t="str">
        <f>_xlfn.IFNA(VLOOKUP(C1931,'Számlafizető(k) adatai'!$C$4:$D$203,2,0),"")</f>
        <v/>
      </c>
      <c r="E1931" s="55" t="str">
        <f>_xlfn.IFNA(VLOOKUP(C1931,'Számlafizető(k) adatai'!$C$4:$M$203,11,0),"")</f>
        <v/>
      </c>
      <c r="F1931" s="178"/>
      <c r="G1931" s="178"/>
      <c r="H1931" s="178"/>
      <c r="I1931" s="55" t="str">
        <f>IF(F1931="","",VLOOKUP(LEFT(F1931,5),'Technikai cellák'!B:C,2,0))</f>
        <v/>
      </c>
      <c r="J1931" s="55" t="str">
        <f>IF(F1931="","",VLOOKUP(I1931,'Technikai cellák'!$C$1:$D$12,2,0))</f>
        <v/>
      </c>
      <c r="K1931" s="179"/>
      <c r="L1931" s="67" t="str">
        <f t="shared" si="588"/>
        <v/>
      </c>
      <c r="M1931" s="68">
        <f t="shared" si="589"/>
        <v>0</v>
      </c>
      <c r="N1931" s="66">
        <f t="shared" si="590"/>
        <v>0</v>
      </c>
      <c r="O1931" s="152"/>
      <c r="P1931" s="172">
        <f t="shared" si="587"/>
        <v>0</v>
      </c>
      <c r="Q1931" s="69">
        <f t="shared" si="591"/>
        <v>0</v>
      </c>
      <c r="R1931" s="62">
        <f t="shared" si="592"/>
        <v>0</v>
      </c>
      <c r="S1931" s="153"/>
      <c r="T1931" s="118" t="str">
        <f t="shared" si="593"/>
        <v/>
      </c>
      <c r="U1931" s="154"/>
      <c r="V1931" s="154"/>
      <c r="W1931" s="154"/>
      <c r="X1931" s="154"/>
      <c r="Y1931" s="154"/>
      <c r="Z1931" s="154"/>
      <c r="AA1931" s="154"/>
      <c r="AB1931" s="154"/>
      <c r="AC1931" s="154"/>
      <c r="AD1931" s="154"/>
      <c r="AE1931" s="154"/>
      <c r="AF1931" s="154"/>
      <c r="AG1931" s="63">
        <f t="shared" si="594"/>
        <v>0</v>
      </c>
      <c r="AH1931" s="56">
        <f t="shared" si="595"/>
        <v>0</v>
      </c>
      <c r="AI1931" s="56">
        <f t="shared" si="596"/>
        <v>0</v>
      </c>
      <c r="AJ1931" s="56">
        <f t="shared" si="597"/>
        <v>0</v>
      </c>
      <c r="AK1931" s="56">
        <f t="shared" si="598"/>
        <v>0</v>
      </c>
      <c r="AL1931" s="56">
        <f t="shared" si="599"/>
        <v>0</v>
      </c>
      <c r="AM1931" s="56">
        <f t="shared" si="600"/>
        <v>0</v>
      </c>
      <c r="AN1931" s="56">
        <f t="shared" si="601"/>
        <v>0</v>
      </c>
      <c r="AO1931" s="56">
        <f t="shared" si="602"/>
        <v>0</v>
      </c>
      <c r="AP1931" s="56">
        <f t="shared" si="603"/>
        <v>0</v>
      </c>
      <c r="AQ1931" s="56">
        <f t="shared" si="604"/>
        <v>0</v>
      </c>
      <c r="AR1931" s="86">
        <f t="shared" si="605"/>
        <v>0</v>
      </c>
    </row>
    <row r="1932" spans="1:44" x14ac:dyDescent="0.25">
      <c r="A1932" s="178"/>
      <c r="B1932" s="55" t="str">
        <f>_xlfn.IFNA(VLOOKUP(A1932,'Ajánlatkérő(k) adatai'!$B$4:$C$205,2,0),"")</f>
        <v/>
      </c>
      <c r="C1932" s="178"/>
      <c r="D1932" s="55" t="str">
        <f>_xlfn.IFNA(VLOOKUP(C1932,'Számlafizető(k) adatai'!$C$4:$D$203,2,0),"")</f>
        <v/>
      </c>
      <c r="E1932" s="55" t="str">
        <f>_xlfn.IFNA(VLOOKUP(C1932,'Számlafizető(k) adatai'!$C$4:$M$203,11,0),"")</f>
        <v/>
      </c>
      <c r="F1932" s="178"/>
      <c r="G1932" s="178"/>
      <c r="H1932" s="178"/>
      <c r="I1932" s="55" t="str">
        <f>IF(F1932="","",VLOOKUP(LEFT(F1932,5),'Technikai cellák'!B:C,2,0))</f>
        <v/>
      </c>
      <c r="J1932" s="55" t="str">
        <f>IF(F1932="","",VLOOKUP(I1932,'Technikai cellák'!$C$1:$D$12,2,0))</f>
        <v/>
      </c>
      <c r="K1932" s="179"/>
      <c r="L1932" s="67" t="str">
        <f t="shared" si="588"/>
        <v/>
      </c>
      <c r="M1932" s="68">
        <f t="shared" si="589"/>
        <v>0</v>
      </c>
      <c r="N1932" s="66">
        <f t="shared" si="590"/>
        <v>0</v>
      </c>
      <c r="O1932" s="152"/>
      <c r="P1932" s="172">
        <f t="shared" si="587"/>
        <v>0</v>
      </c>
      <c r="Q1932" s="69">
        <f t="shared" si="591"/>
        <v>0</v>
      </c>
      <c r="R1932" s="62">
        <f t="shared" si="592"/>
        <v>0</v>
      </c>
      <c r="S1932" s="153"/>
      <c r="T1932" s="118" t="str">
        <f t="shared" si="593"/>
        <v/>
      </c>
      <c r="U1932" s="154"/>
      <c r="V1932" s="154"/>
      <c r="W1932" s="154"/>
      <c r="X1932" s="154"/>
      <c r="Y1932" s="154"/>
      <c r="Z1932" s="154"/>
      <c r="AA1932" s="154"/>
      <c r="AB1932" s="154"/>
      <c r="AC1932" s="154"/>
      <c r="AD1932" s="154"/>
      <c r="AE1932" s="154"/>
      <c r="AF1932" s="154"/>
      <c r="AG1932" s="63">
        <f t="shared" si="594"/>
        <v>0</v>
      </c>
      <c r="AH1932" s="56">
        <f t="shared" si="595"/>
        <v>0</v>
      </c>
      <c r="AI1932" s="56">
        <f t="shared" si="596"/>
        <v>0</v>
      </c>
      <c r="AJ1932" s="56">
        <f t="shared" si="597"/>
        <v>0</v>
      </c>
      <c r="AK1932" s="56">
        <f t="shared" si="598"/>
        <v>0</v>
      </c>
      <c r="AL1932" s="56">
        <f t="shared" si="599"/>
        <v>0</v>
      </c>
      <c r="AM1932" s="56">
        <f t="shared" si="600"/>
        <v>0</v>
      </c>
      <c r="AN1932" s="56">
        <f t="shared" si="601"/>
        <v>0</v>
      </c>
      <c r="AO1932" s="56">
        <f t="shared" si="602"/>
        <v>0</v>
      </c>
      <c r="AP1932" s="56">
        <f t="shared" si="603"/>
        <v>0</v>
      </c>
      <c r="AQ1932" s="56">
        <f t="shared" si="604"/>
        <v>0</v>
      </c>
      <c r="AR1932" s="86">
        <f t="shared" si="605"/>
        <v>0</v>
      </c>
    </row>
    <row r="1933" spans="1:44" x14ac:dyDescent="0.25">
      <c r="A1933" s="178"/>
      <c r="B1933" s="55" t="str">
        <f>_xlfn.IFNA(VLOOKUP(A1933,'Ajánlatkérő(k) adatai'!$B$4:$C$205,2,0),"")</f>
        <v/>
      </c>
      <c r="C1933" s="178"/>
      <c r="D1933" s="55" t="str">
        <f>_xlfn.IFNA(VLOOKUP(C1933,'Számlafizető(k) adatai'!$C$4:$D$203,2,0),"")</f>
        <v/>
      </c>
      <c r="E1933" s="55" t="str">
        <f>_xlfn.IFNA(VLOOKUP(C1933,'Számlafizető(k) adatai'!$C$4:$M$203,11,0),"")</f>
        <v/>
      </c>
      <c r="F1933" s="178"/>
      <c r="G1933" s="178"/>
      <c r="H1933" s="178"/>
      <c r="I1933" s="55" t="str">
        <f>IF(F1933="","",VLOOKUP(LEFT(F1933,5),'Technikai cellák'!B:C,2,0))</f>
        <v/>
      </c>
      <c r="J1933" s="55" t="str">
        <f>IF(F1933="","",VLOOKUP(I1933,'Technikai cellák'!$C$1:$D$12,2,0))</f>
        <v/>
      </c>
      <c r="K1933" s="179"/>
      <c r="L1933" s="67" t="str">
        <f t="shared" si="588"/>
        <v/>
      </c>
      <c r="M1933" s="68">
        <f t="shared" si="589"/>
        <v>0</v>
      </c>
      <c r="N1933" s="66">
        <f t="shared" si="590"/>
        <v>0</v>
      </c>
      <c r="O1933" s="152"/>
      <c r="P1933" s="172">
        <f t="shared" si="587"/>
        <v>0</v>
      </c>
      <c r="Q1933" s="69">
        <f t="shared" si="591"/>
        <v>0</v>
      </c>
      <c r="R1933" s="62">
        <f t="shared" si="592"/>
        <v>0</v>
      </c>
      <c r="S1933" s="153"/>
      <c r="T1933" s="118" t="str">
        <f t="shared" si="593"/>
        <v/>
      </c>
      <c r="U1933" s="154"/>
      <c r="V1933" s="154"/>
      <c r="W1933" s="154"/>
      <c r="X1933" s="154"/>
      <c r="Y1933" s="154"/>
      <c r="Z1933" s="154"/>
      <c r="AA1933" s="154"/>
      <c r="AB1933" s="154"/>
      <c r="AC1933" s="154"/>
      <c r="AD1933" s="154"/>
      <c r="AE1933" s="154"/>
      <c r="AF1933" s="154"/>
      <c r="AG1933" s="63">
        <f t="shared" si="594"/>
        <v>0</v>
      </c>
      <c r="AH1933" s="56">
        <f t="shared" si="595"/>
        <v>0</v>
      </c>
      <c r="AI1933" s="56">
        <f t="shared" si="596"/>
        <v>0</v>
      </c>
      <c r="AJ1933" s="56">
        <f t="shared" si="597"/>
        <v>0</v>
      </c>
      <c r="AK1933" s="56">
        <f t="shared" si="598"/>
        <v>0</v>
      </c>
      <c r="AL1933" s="56">
        <f t="shared" si="599"/>
        <v>0</v>
      </c>
      <c r="AM1933" s="56">
        <f t="shared" si="600"/>
        <v>0</v>
      </c>
      <c r="AN1933" s="56">
        <f t="shared" si="601"/>
        <v>0</v>
      </c>
      <c r="AO1933" s="56">
        <f t="shared" si="602"/>
        <v>0</v>
      </c>
      <c r="AP1933" s="56">
        <f t="shared" si="603"/>
        <v>0</v>
      </c>
      <c r="AQ1933" s="56">
        <f t="shared" si="604"/>
        <v>0</v>
      </c>
      <c r="AR1933" s="86">
        <f t="shared" si="605"/>
        <v>0</v>
      </c>
    </row>
    <row r="1934" spans="1:44" x14ac:dyDescent="0.25">
      <c r="A1934" s="178"/>
      <c r="B1934" s="55" t="str">
        <f>_xlfn.IFNA(VLOOKUP(A1934,'Ajánlatkérő(k) adatai'!$B$4:$C$205,2,0),"")</f>
        <v/>
      </c>
      <c r="C1934" s="178"/>
      <c r="D1934" s="55" t="str">
        <f>_xlfn.IFNA(VLOOKUP(C1934,'Számlafizető(k) adatai'!$C$4:$D$203,2,0),"")</f>
        <v/>
      </c>
      <c r="E1934" s="55" t="str">
        <f>_xlfn.IFNA(VLOOKUP(C1934,'Számlafizető(k) adatai'!$C$4:$M$203,11,0),"")</f>
        <v/>
      </c>
      <c r="F1934" s="178"/>
      <c r="G1934" s="178"/>
      <c r="H1934" s="178"/>
      <c r="I1934" s="55" t="str">
        <f>IF(F1934="","",VLOOKUP(LEFT(F1934,5),'Technikai cellák'!B:C,2,0))</f>
        <v/>
      </c>
      <c r="J1934" s="55" t="str">
        <f>IF(F1934="","",VLOOKUP(I1934,'Technikai cellák'!$C$1:$D$12,2,0))</f>
        <v/>
      </c>
      <c r="K1934" s="179"/>
      <c r="L1934" s="67" t="str">
        <f t="shared" si="588"/>
        <v/>
      </c>
      <c r="M1934" s="68">
        <f t="shared" si="589"/>
        <v>0</v>
      </c>
      <c r="N1934" s="66">
        <f t="shared" si="590"/>
        <v>0</v>
      </c>
      <c r="O1934" s="152"/>
      <c r="P1934" s="172">
        <f t="shared" si="587"/>
        <v>0</v>
      </c>
      <c r="Q1934" s="69">
        <f t="shared" si="591"/>
        <v>0</v>
      </c>
      <c r="R1934" s="62">
        <f t="shared" si="592"/>
        <v>0</v>
      </c>
      <c r="S1934" s="153"/>
      <c r="T1934" s="118" t="str">
        <f t="shared" si="593"/>
        <v/>
      </c>
      <c r="U1934" s="154"/>
      <c r="V1934" s="154"/>
      <c r="W1934" s="154"/>
      <c r="X1934" s="154"/>
      <c r="Y1934" s="154"/>
      <c r="Z1934" s="154"/>
      <c r="AA1934" s="154"/>
      <c r="AB1934" s="154"/>
      <c r="AC1934" s="154"/>
      <c r="AD1934" s="154"/>
      <c r="AE1934" s="154"/>
      <c r="AF1934" s="154"/>
      <c r="AG1934" s="63">
        <f t="shared" si="594"/>
        <v>0</v>
      </c>
      <c r="AH1934" s="56">
        <f t="shared" si="595"/>
        <v>0</v>
      </c>
      <c r="AI1934" s="56">
        <f t="shared" si="596"/>
        <v>0</v>
      </c>
      <c r="AJ1934" s="56">
        <f t="shared" si="597"/>
        <v>0</v>
      </c>
      <c r="AK1934" s="56">
        <f t="shared" si="598"/>
        <v>0</v>
      </c>
      <c r="AL1934" s="56">
        <f t="shared" si="599"/>
        <v>0</v>
      </c>
      <c r="AM1934" s="56">
        <f t="shared" si="600"/>
        <v>0</v>
      </c>
      <c r="AN1934" s="56">
        <f t="shared" si="601"/>
        <v>0</v>
      </c>
      <c r="AO1934" s="56">
        <f t="shared" si="602"/>
        <v>0</v>
      </c>
      <c r="AP1934" s="56">
        <f t="shared" si="603"/>
        <v>0</v>
      </c>
      <c r="AQ1934" s="56">
        <f t="shared" si="604"/>
        <v>0</v>
      </c>
      <c r="AR1934" s="86">
        <f t="shared" si="605"/>
        <v>0</v>
      </c>
    </row>
    <row r="1935" spans="1:44" x14ac:dyDescent="0.25">
      <c r="A1935" s="178"/>
      <c r="B1935" s="55" t="str">
        <f>_xlfn.IFNA(VLOOKUP(A1935,'Ajánlatkérő(k) adatai'!$B$4:$C$205,2,0),"")</f>
        <v/>
      </c>
      <c r="C1935" s="178"/>
      <c r="D1935" s="55" t="str">
        <f>_xlfn.IFNA(VLOOKUP(C1935,'Számlafizető(k) adatai'!$C$4:$D$203,2,0),"")</f>
        <v/>
      </c>
      <c r="E1935" s="55" t="str">
        <f>_xlfn.IFNA(VLOOKUP(C1935,'Számlafizető(k) adatai'!$C$4:$M$203,11,0),"")</f>
        <v/>
      </c>
      <c r="F1935" s="178"/>
      <c r="G1935" s="178"/>
      <c r="H1935" s="178"/>
      <c r="I1935" s="55" t="str">
        <f>IF(F1935="","",VLOOKUP(LEFT(F1935,5),'Technikai cellák'!B:C,2,0))</f>
        <v/>
      </c>
      <c r="J1935" s="55" t="str">
        <f>IF(F1935="","",VLOOKUP(I1935,'Technikai cellák'!$C$1:$D$12,2,0))</f>
        <v/>
      </c>
      <c r="K1935" s="179"/>
      <c r="L1935" s="67" t="str">
        <f t="shared" si="588"/>
        <v/>
      </c>
      <c r="M1935" s="68">
        <f t="shared" si="589"/>
        <v>0</v>
      </c>
      <c r="N1935" s="66">
        <f t="shared" si="590"/>
        <v>0</v>
      </c>
      <c r="O1935" s="152"/>
      <c r="P1935" s="172">
        <f t="shared" si="587"/>
        <v>0</v>
      </c>
      <c r="Q1935" s="69">
        <f t="shared" si="591"/>
        <v>0</v>
      </c>
      <c r="R1935" s="62">
        <f t="shared" si="592"/>
        <v>0</v>
      </c>
      <c r="S1935" s="153"/>
      <c r="T1935" s="118" t="str">
        <f t="shared" si="593"/>
        <v/>
      </c>
      <c r="U1935" s="154"/>
      <c r="V1935" s="154"/>
      <c r="W1935" s="154"/>
      <c r="X1935" s="154"/>
      <c r="Y1935" s="154"/>
      <c r="Z1935" s="154"/>
      <c r="AA1935" s="154"/>
      <c r="AB1935" s="154"/>
      <c r="AC1935" s="154"/>
      <c r="AD1935" s="154"/>
      <c r="AE1935" s="154"/>
      <c r="AF1935" s="154"/>
      <c r="AG1935" s="63">
        <f t="shared" si="594"/>
        <v>0</v>
      </c>
      <c r="AH1935" s="56">
        <f t="shared" si="595"/>
        <v>0</v>
      </c>
      <c r="AI1935" s="56">
        <f t="shared" si="596"/>
        <v>0</v>
      </c>
      <c r="AJ1935" s="56">
        <f t="shared" si="597"/>
        <v>0</v>
      </c>
      <c r="AK1935" s="56">
        <f t="shared" si="598"/>
        <v>0</v>
      </c>
      <c r="AL1935" s="56">
        <f t="shared" si="599"/>
        <v>0</v>
      </c>
      <c r="AM1935" s="56">
        <f t="shared" si="600"/>
        <v>0</v>
      </c>
      <c r="AN1935" s="56">
        <f t="shared" si="601"/>
        <v>0</v>
      </c>
      <c r="AO1935" s="56">
        <f t="shared" si="602"/>
        <v>0</v>
      </c>
      <c r="AP1935" s="56">
        <f t="shared" si="603"/>
        <v>0</v>
      </c>
      <c r="AQ1935" s="56">
        <f t="shared" si="604"/>
        <v>0</v>
      </c>
      <c r="AR1935" s="86">
        <f t="shared" si="605"/>
        <v>0</v>
      </c>
    </row>
    <row r="1936" spans="1:44" x14ac:dyDescent="0.25">
      <c r="A1936" s="178"/>
      <c r="B1936" s="55" t="str">
        <f>_xlfn.IFNA(VLOOKUP(A1936,'Ajánlatkérő(k) adatai'!$B$4:$C$205,2,0),"")</f>
        <v/>
      </c>
      <c r="C1936" s="178"/>
      <c r="D1936" s="55" t="str">
        <f>_xlfn.IFNA(VLOOKUP(C1936,'Számlafizető(k) adatai'!$C$4:$D$203,2,0),"")</f>
        <v/>
      </c>
      <c r="E1936" s="55" t="str">
        <f>_xlfn.IFNA(VLOOKUP(C1936,'Számlafizető(k) adatai'!$C$4:$M$203,11,0),"")</f>
        <v/>
      </c>
      <c r="F1936" s="178"/>
      <c r="G1936" s="178"/>
      <c r="H1936" s="178"/>
      <c r="I1936" s="55" t="str">
        <f>IF(F1936="","",VLOOKUP(LEFT(F1936,5),'Technikai cellák'!B:C,2,0))</f>
        <v/>
      </c>
      <c r="J1936" s="55" t="str">
        <f>IF(F1936="","",VLOOKUP(I1936,'Technikai cellák'!$C$1:$D$12,2,0))</f>
        <v/>
      </c>
      <c r="K1936" s="179"/>
      <c r="L1936" s="67" t="str">
        <f t="shared" si="588"/>
        <v/>
      </c>
      <c r="M1936" s="68">
        <f t="shared" si="589"/>
        <v>0</v>
      </c>
      <c r="N1936" s="66">
        <f t="shared" si="590"/>
        <v>0</v>
      </c>
      <c r="O1936" s="152"/>
      <c r="P1936" s="172">
        <f t="shared" ref="P1936:P1999" si="606">ROUND((IF(K1936&lt;100,0,K1936*$C$7)/$C$8),0)</f>
        <v>0</v>
      </c>
      <c r="Q1936" s="69">
        <f t="shared" si="591"/>
        <v>0</v>
      </c>
      <c r="R1936" s="62">
        <f t="shared" si="592"/>
        <v>0</v>
      </c>
      <c r="S1936" s="153"/>
      <c r="T1936" s="118" t="str">
        <f t="shared" si="593"/>
        <v/>
      </c>
      <c r="U1936" s="154"/>
      <c r="V1936" s="154"/>
      <c r="W1936" s="154"/>
      <c r="X1936" s="154"/>
      <c r="Y1936" s="154"/>
      <c r="Z1936" s="154"/>
      <c r="AA1936" s="154"/>
      <c r="AB1936" s="154"/>
      <c r="AC1936" s="154"/>
      <c r="AD1936" s="154"/>
      <c r="AE1936" s="154"/>
      <c r="AF1936" s="154"/>
      <c r="AG1936" s="63">
        <f t="shared" si="594"/>
        <v>0</v>
      </c>
      <c r="AH1936" s="56">
        <f t="shared" si="595"/>
        <v>0</v>
      </c>
      <c r="AI1936" s="56">
        <f t="shared" si="596"/>
        <v>0</v>
      </c>
      <c r="AJ1936" s="56">
        <f t="shared" si="597"/>
        <v>0</v>
      </c>
      <c r="AK1936" s="56">
        <f t="shared" si="598"/>
        <v>0</v>
      </c>
      <c r="AL1936" s="56">
        <f t="shared" si="599"/>
        <v>0</v>
      </c>
      <c r="AM1936" s="56">
        <f t="shared" si="600"/>
        <v>0</v>
      </c>
      <c r="AN1936" s="56">
        <f t="shared" si="601"/>
        <v>0</v>
      </c>
      <c r="AO1936" s="56">
        <f t="shared" si="602"/>
        <v>0</v>
      </c>
      <c r="AP1936" s="56">
        <f t="shared" si="603"/>
        <v>0</v>
      </c>
      <c r="AQ1936" s="56">
        <f t="shared" si="604"/>
        <v>0</v>
      </c>
      <c r="AR1936" s="86">
        <f t="shared" si="605"/>
        <v>0</v>
      </c>
    </row>
    <row r="1937" spans="1:44" x14ac:dyDescent="0.25">
      <c r="A1937" s="178"/>
      <c r="B1937" s="55" t="str">
        <f>_xlfn.IFNA(VLOOKUP(A1937,'Ajánlatkérő(k) adatai'!$B$4:$C$205,2,0),"")</f>
        <v/>
      </c>
      <c r="C1937" s="178"/>
      <c r="D1937" s="55" t="str">
        <f>_xlfn.IFNA(VLOOKUP(C1937,'Számlafizető(k) adatai'!$C$4:$D$203,2,0),"")</f>
        <v/>
      </c>
      <c r="E1937" s="55" t="str">
        <f>_xlfn.IFNA(VLOOKUP(C1937,'Számlafizető(k) adatai'!$C$4:$M$203,11,0),"")</f>
        <v/>
      </c>
      <c r="F1937" s="178"/>
      <c r="G1937" s="178"/>
      <c r="H1937" s="178"/>
      <c r="I1937" s="55" t="str">
        <f>IF(F1937="","",VLOOKUP(LEFT(F1937,5),'Technikai cellák'!B:C,2,0))</f>
        <v/>
      </c>
      <c r="J1937" s="55" t="str">
        <f>IF(F1937="","",VLOOKUP(I1937,'Technikai cellák'!$C$1:$D$12,2,0))</f>
        <v/>
      </c>
      <c r="K1937" s="179"/>
      <c r="L1937" s="67" t="str">
        <f t="shared" si="588"/>
        <v/>
      </c>
      <c r="M1937" s="68">
        <f t="shared" si="589"/>
        <v>0</v>
      </c>
      <c r="N1937" s="66">
        <f t="shared" si="590"/>
        <v>0</v>
      </c>
      <c r="O1937" s="152"/>
      <c r="P1937" s="172">
        <f t="shared" si="606"/>
        <v>0</v>
      </c>
      <c r="Q1937" s="69">
        <f t="shared" si="591"/>
        <v>0</v>
      </c>
      <c r="R1937" s="62">
        <f t="shared" si="592"/>
        <v>0</v>
      </c>
      <c r="S1937" s="153"/>
      <c r="T1937" s="118" t="str">
        <f t="shared" si="593"/>
        <v/>
      </c>
      <c r="U1937" s="154"/>
      <c r="V1937" s="154"/>
      <c r="W1937" s="154"/>
      <c r="X1937" s="154"/>
      <c r="Y1937" s="154"/>
      <c r="Z1937" s="154"/>
      <c r="AA1937" s="154"/>
      <c r="AB1937" s="154"/>
      <c r="AC1937" s="154"/>
      <c r="AD1937" s="154"/>
      <c r="AE1937" s="154"/>
      <c r="AF1937" s="154"/>
      <c r="AG1937" s="63">
        <f t="shared" si="594"/>
        <v>0</v>
      </c>
      <c r="AH1937" s="56">
        <f t="shared" si="595"/>
        <v>0</v>
      </c>
      <c r="AI1937" s="56">
        <f t="shared" si="596"/>
        <v>0</v>
      </c>
      <c r="AJ1937" s="56">
        <f t="shared" si="597"/>
        <v>0</v>
      </c>
      <c r="AK1937" s="56">
        <f t="shared" si="598"/>
        <v>0</v>
      </c>
      <c r="AL1937" s="56">
        <f t="shared" si="599"/>
        <v>0</v>
      </c>
      <c r="AM1937" s="56">
        <f t="shared" si="600"/>
        <v>0</v>
      </c>
      <c r="AN1937" s="56">
        <f t="shared" si="601"/>
        <v>0</v>
      </c>
      <c r="AO1937" s="56">
        <f t="shared" si="602"/>
        <v>0</v>
      </c>
      <c r="AP1937" s="56">
        <f t="shared" si="603"/>
        <v>0</v>
      </c>
      <c r="AQ1937" s="56">
        <f t="shared" si="604"/>
        <v>0</v>
      </c>
      <c r="AR1937" s="86">
        <f t="shared" si="605"/>
        <v>0</v>
      </c>
    </row>
    <row r="1938" spans="1:44" x14ac:dyDescent="0.25">
      <c r="A1938" s="178"/>
      <c r="B1938" s="55" t="str">
        <f>_xlfn.IFNA(VLOOKUP(A1938,'Ajánlatkérő(k) adatai'!$B$4:$C$205,2,0),"")</f>
        <v/>
      </c>
      <c r="C1938" s="178"/>
      <c r="D1938" s="55" t="str">
        <f>_xlfn.IFNA(VLOOKUP(C1938,'Számlafizető(k) adatai'!$C$4:$D$203,2,0),"")</f>
        <v/>
      </c>
      <c r="E1938" s="55" t="str">
        <f>_xlfn.IFNA(VLOOKUP(C1938,'Számlafizető(k) adatai'!$C$4:$M$203,11,0),"")</f>
        <v/>
      </c>
      <c r="F1938" s="178"/>
      <c r="G1938" s="178"/>
      <c r="H1938" s="178"/>
      <c r="I1938" s="55" t="str">
        <f>IF(F1938="","",VLOOKUP(LEFT(F1938,5),'Technikai cellák'!B:C,2,0))</f>
        <v/>
      </c>
      <c r="J1938" s="55" t="str">
        <f>IF(F1938="","",VLOOKUP(I1938,'Technikai cellák'!$C$1:$D$12,2,0))</f>
        <v/>
      </c>
      <c r="K1938" s="179"/>
      <c r="L1938" s="67" t="str">
        <f t="shared" si="588"/>
        <v/>
      </c>
      <c r="M1938" s="68">
        <f t="shared" si="589"/>
        <v>0</v>
      </c>
      <c r="N1938" s="66">
        <f t="shared" si="590"/>
        <v>0</v>
      </c>
      <c r="O1938" s="152"/>
      <c r="P1938" s="172">
        <f t="shared" si="606"/>
        <v>0</v>
      </c>
      <c r="Q1938" s="69">
        <f t="shared" si="591"/>
        <v>0</v>
      </c>
      <c r="R1938" s="62">
        <f t="shared" si="592"/>
        <v>0</v>
      </c>
      <c r="S1938" s="153"/>
      <c r="T1938" s="118" t="str">
        <f t="shared" si="593"/>
        <v/>
      </c>
      <c r="U1938" s="154"/>
      <c r="V1938" s="154"/>
      <c r="W1938" s="154"/>
      <c r="X1938" s="154"/>
      <c r="Y1938" s="154"/>
      <c r="Z1938" s="154"/>
      <c r="AA1938" s="154"/>
      <c r="AB1938" s="154"/>
      <c r="AC1938" s="154"/>
      <c r="AD1938" s="154"/>
      <c r="AE1938" s="154"/>
      <c r="AF1938" s="154"/>
      <c r="AG1938" s="63">
        <f t="shared" si="594"/>
        <v>0</v>
      </c>
      <c r="AH1938" s="56">
        <f t="shared" si="595"/>
        <v>0</v>
      </c>
      <c r="AI1938" s="56">
        <f t="shared" si="596"/>
        <v>0</v>
      </c>
      <c r="AJ1938" s="56">
        <f t="shared" si="597"/>
        <v>0</v>
      </c>
      <c r="AK1938" s="56">
        <f t="shared" si="598"/>
        <v>0</v>
      </c>
      <c r="AL1938" s="56">
        <f t="shared" si="599"/>
        <v>0</v>
      </c>
      <c r="AM1938" s="56">
        <f t="shared" si="600"/>
        <v>0</v>
      </c>
      <c r="AN1938" s="56">
        <f t="shared" si="601"/>
        <v>0</v>
      </c>
      <c r="AO1938" s="56">
        <f t="shared" si="602"/>
        <v>0</v>
      </c>
      <c r="AP1938" s="56">
        <f t="shared" si="603"/>
        <v>0</v>
      </c>
      <c r="AQ1938" s="56">
        <f t="shared" si="604"/>
        <v>0</v>
      </c>
      <c r="AR1938" s="86">
        <f t="shared" si="605"/>
        <v>0</v>
      </c>
    </row>
    <row r="1939" spans="1:44" x14ac:dyDescent="0.25">
      <c r="A1939" s="178"/>
      <c r="B1939" s="55" t="str">
        <f>_xlfn.IFNA(VLOOKUP(A1939,'Ajánlatkérő(k) adatai'!$B$4:$C$205,2,0),"")</f>
        <v/>
      </c>
      <c r="C1939" s="178"/>
      <c r="D1939" s="55" t="str">
        <f>_xlfn.IFNA(VLOOKUP(C1939,'Számlafizető(k) adatai'!$C$4:$D$203,2,0),"")</f>
        <v/>
      </c>
      <c r="E1939" s="55" t="str">
        <f>_xlfn.IFNA(VLOOKUP(C1939,'Számlafizető(k) adatai'!$C$4:$M$203,11,0),"")</f>
        <v/>
      </c>
      <c r="F1939" s="178"/>
      <c r="G1939" s="178"/>
      <c r="H1939" s="178"/>
      <c r="I1939" s="55" t="str">
        <f>IF(F1939="","",VLOOKUP(LEFT(F1939,5),'Technikai cellák'!B:C,2,0))</f>
        <v/>
      </c>
      <c r="J1939" s="55" t="str">
        <f>IF(F1939="","",VLOOKUP(I1939,'Technikai cellák'!$C$1:$D$12,2,0))</f>
        <v/>
      </c>
      <c r="K1939" s="179"/>
      <c r="L1939" s="67" t="str">
        <f t="shared" si="588"/>
        <v/>
      </c>
      <c r="M1939" s="68">
        <f t="shared" si="589"/>
        <v>0</v>
      </c>
      <c r="N1939" s="66">
        <f t="shared" si="590"/>
        <v>0</v>
      </c>
      <c r="O1939" s="152"/>
      <c r="P1939" s="172">
        <f t="shared" si="606"/>
        <v>0</v>
      </c>
      <c r="Q1939" s="69">
        <f t="shared" si="591"/>
        <v>0</v>
      </c>
      <c r="R1939" s="62">
        <f t="shared" si="592"/>
        <v>0</v>
      </c>
      <c r="S1939" s="153"/>
      <c r="T1939" s="118" t="str">
        <f t="shared" si="593"/>
        <v/>
      </c>
      <c r="U1939" s="154"/>
      <c r="V1939" s="154"/>
      <c r="W1939" s="154"/>
      <c r="X1939" s="154"/>
      <c r="Y1939" s="154"/>
      <c r="Z1939" s="154"/>
      <c r="AA1939" s="154"/>
      <c r="AB1939" s="154"/>
      <c r="AC1939" s="154"/>
      <c r="AD1939" s="154"/>
      <c r="AE1939" s="154"/>
      <c r="AF1939" s="154"/>
      <c r="AG1939" s="63">
        <f t="shared" si="594"/>
        <v>0</v>
      </c>
      <c r="AH1939" s="56">
        <f t="shared" si="595"/>
        <v>0</v>
      </c>
      <c r="AI1939" s="56">
        <f t="shared" si="596"/>
        <v>0</v>
      </c>
      <c r="AJ1939" s="56">
        <f t="shared" si="597"/>
        <v>0</v>
      </c>
      <c r="AK1939" s="56">
        <f t="shared" si="598"/>
        <v>0</v>
      </c>
      <c r="AL1939" s="56">
        <f t="shared" si="599"/>
        <v>0</v>
      </c>
      <c r="AM1939" s="56">
        <f t="shared" si="600"/>
        <v>0</v>
      </c>
      <c r="AN1939" s="56">
        <f t="shared" si="601"/>
        <v>0</v>
      </c>
      <c r="AO1939" s="56">
        <f t="shared" si="602"/>
        <v>0</v>
      </c>
      <c r="AP1939" s="56">
        <f t="shared" si="603"/>
        <v>0</v>
      </c>
      <c r="AQ1939" s="56">
        <f t="shared" si="604"/>
        <v>0</v>
      </c>
      <c r="AR1939" s="86">
        <f t="shared" si="605"/>
        <v>0</v>
      </c>
    </row>
    <row r="1940" spans="1:44" x14ac:dyDescent="0.25">
      <c r="A1940" s="178"/>
      <c r="B1940" s="55" t="str">
        <f>_xlfn.IFNA(VLOOKUP(A1940,'Ajánlatkérő(k) adatai'!$B$4:$C$205,2,0),"")</f>
        <v/>
      </c>
      <c r="C1940" s="178"/>
      <c r="D1940" s="55" t="str">
        <f>_xlfn.IFNA(VLOOKUP(C1940,'Számlafizető(k) adatai'!$C$4:$D$203,2,0),"")</f>
        <v/>
      </c>
      <c r="E1940" s="55" t="str">
        <f>_xlfn.IFNA(VLOOKUP(C1940,'Számlafizető(k) adatai'!$C$4:$M$203,11,0),"")</f>
        <v/>
      </c>
      <c r="F1940" s="178"/>
      <c r="G1940" s="178"/>
      <c r="H1940" s="178"/>
      <c r="I1940" s="55" t="str">
        <f>IF(F1940="","",VLOOKUP(LEFT(F1940,5),'Technikai cellák'!B:C,2,0))</f>
        <v/>
      </c>
      <c r="J1940" s="55" t="str">
        <f>IF(F1940="","",VLOOKUP(I1940,'Technikai cellák'!$C$1:$D$12,2,0))</f>
        <v/>
      </c>
      <c r="K1940" s="179"/>
      <c r="L1940" s="67" t="str">
        <f t="shared" si="588"/>
        <v/>
      </c>
      <c r="M1940" s="68">
        <f t="shared" si="589"/>
        <v>0</v>
      </c>
      <c r="N1940" s="66">
        <f t="shared" si="590"/>
        <v>0</v>
      </c>
      <c r="O1940" s="152"/>
      <c r="P1940" s="172">
        <f t="shared" si="606"/>
        <v>0</v>
      </c>
      <c r="Q1940" s="69">
        <f t="shared" si="591"/>
        <v>0</v>
      </c>
      <c r="R1940" s="62">
        <f t="shared" si="592"/>
        <v>0</v>
      </c>
      <c r="S1940" s="153"/>
      <c r="T1940" s="118" t="str">
        <f t="shared" si="593"/>
        <v/>
      </c>
      <c r="U1940" s="154"/>
      <c r="V1940" s="154"/>
      <c r="W1940" s="154"/>
      <c r="X1940" s="154"/>
      <c r="Y1940" s="154"/>
      <c r="Z1940" s="154"/>
      <c r="AA1940" s="154"/>
      <c r="AB1940" s="154"/>
      <c r="AC1940" s="154"/>
      <c r="AD1940" s="154"/>
      <c r="AE1940" s="154"/>
      <c r="AF1940" s="154"/>
      <c r="AG1940" s="63">
        <f t="shared" si="594"/>
        <v>0</v>
      </c>
      <c r="AH1940" s="56">
        <f t="shared" si="595"/>
        <v>0</v>
      </c>
      <c r="AI1940" s="56">
        <f t="shared" si="596"/>
        <v>0</v>
      </c>
      <c r="AJ1940" s="56">
        <f t="shared" si="597"/>
        <v>0</v>
      </c>
      <c r="AK1940" s="56">
        <f t="shared" si="598"/>
        <v>0</v>
      </c>
      <c r="AL1940" s="56">
        <f t="shared" si="599"/>
        <v>0</v>
      </c>
      <c r="AM1940" s="56">
        <f t="shared" si="600"/>
        <v>0</v>
      </c>
      <c r="AN1940" s="56">
        <f t="shared" si="601"/>
        <v>0</v>
      </c>
      <c r="AO1940" s="56">
        <f t="shared" si="602"/>
        <v>0</v>
      </c>
      <c r="AP1940" s="56">
        <f t="shared" si="603"/>
        <v>0</v>
      </c>
      <c r="AQ1940" s="56">
        <f t="shared" si="604"/>
        <v>0</v>
      </c>
      <c r="AR1940" s="86">
        <f t="shared" si="605"/>
        <v>0</v>
      </c>
    </row>
    <row r="1941" spans="1:44" x14ac:dyDescent="0.25">
      <c r="A1941" s="178"/>
      <c r="B1941" s="55" t="str">
        <f>_xlfn.IFNA(VLOOKUP(A1941,'Ajánlatkérő(k) adatai'!$B$4:$C$205,2,0),"")</f>
        <v/>
      </c>
      <c r="C1941" s="178"/>
      <c r="D1941" s="55" t="str">
        <f>_xlfn.IFNA(VLOOKUP(C1941,'Számlafizető(k) adatai'!$C$4:$D$203,2,0),"")</f>
        <v/>
      </c>
      <c r="E1941" s="55" t="str">
        <f>_xlfn.IFNA(VLOOKUP(C1941,'Számlafizető(k) adatai'!$C$4:$M$203,11,0),"")</f>
        <v/>
      </c>
      <c r="F1941" s="178"/>
      <c r="G1941" s="178"/>
      <c r="H1941" s="178"/>
      <c r="I1941" s="55" t="str">
        <f>IF(F1941="","",VLOOKUP(LEFT(F1941,5),'Technikai cellák'!B:C,2,0))</f>
        <v/>
      </c>
      <c r="J1941" s="55" t="str">
        <f>IF(F1941="","",VLOOKUP(I1941,'Technikai cellák'!$C$1:$D$12,2,0))</f>
        <v/>
      </c>
      <c r="K1941" s="179"/>
      <c r="L1941" s="67" t="str">
        <f t="shared" ref="L1941:L2004" si="607">IF(K1941="","",IF(K1941&lt;20,"20 alatti",IF(K1941&lt;100,"20-99",IF(K1941&lt;500,"100-500","500-"))))</f>
        <v/>
      </c>
      <c r="M1941" s="68">
        <f t="shared" ref="M1941:M2004" si="608">ROUND(IF(L1941="20 alatti",K1941*1,0),0)</f>
        <v>0</v>
      </c>
      <c r="N1941" s="66">
        <f t="shared" ref="N1941:N2004" si="609">ROUND(IF(L1941="20-99",K1941*10.5,0),0)</f>
        <v>0</v>
      </c>
      <c r="O1941" s="152"/>
      <c r="P1941" s="172">
        <f t="shared" si="606"/>
        <v>0</v>
      </c>
      <c r="Q1941" s="69">
        <f t="shared" ref="Q1941:Q2004" si="610">ROUND(R1941*$F$10,0)</f>
        <v>0</v>
      </c>
      <c r="R1941" s="62">
        <f t="shared" ref="R1941:R2004" si="611">SUM(AG1941:AR1941)</f>
        <v>0</v>
      </c>
      <c r="S1941" s="153"/>
      <c r="T1941" s="118" t="str">
        <f t="shared" ref="T1941:T2004" si="612">IF(S1941="","",IF((DAYS360(S1941,$C$4,TRUE))/30&lt;0,"",(DAYS360(S1941,$C$4,))/30))</f>
        <v/>
      </c>
      <c r="U1941" s="154"/>
      <c r="V1941" s="154"/>
      <c r="W1941" s="154"/>
      <c r="X1941" s="154"/>
      <c r="Y1941" s="154"/>
      <c r="Z1941" s="154"/>
      <c r="AA1941" s="154"/>
      <c r="AB1941" s="154"/>
      <c r="AC1941" s="154"/>
      <c r="AD1941" s="154"/>
      <c r="AE1941" s="154"/>
      <c r="AF1941" s="154"/>
      <c r="AG1941" s="63">
        <f t="shared" ref="AG1941:AG2004" si="613">ROUND((U1941*$C$7)/$C$8,0)</f>
        <v>0</v>
      </c>
      <c r="AH1941" s="56">
        <f t="shared" ref="AH1941:AH2004" si="614">ROUND((V1941*$C$7)/$C$8,0)</f>
        <v>0</v>
      </c>
      <c r="AI1941" s="56">
        <f t="shared" ref="AI1941:AI2004" si="615">ROUND((W1941*$C$7)/$C$8,0)</f>
        <v>0</v>
      </c>
      <c r="AJ1941" s="56">
        <f t="shared" ref="AJ1941:AJ2004" si="616">ROUND((X1941*$C$7)/$C$8,0)</f>
        <v>0</v>
      </c>
      <c r="AK1941" s="56">
        <f t="shared" ref="AK1941:AK2004" si="617">ROUND((Y1941*$C$7)/$C$8,0)</f>
        <v>0</v>
      </c>
      <c r="AL1941" s="56">
        <f t="shared" ref="AL1941:AL2004" si="618">ROUND((Z1941*$C$7)/$C$8,0)</f>
        <v>0</v>
      </c>
      <c r="AM1941" s="56">
        <f t="shared" ref="AM1941:AM2004" si="619">ROUND((AA1941*$C$7)/$C$8,0)</f>
        <v>0</v>
      </c>
      <c r="AN1941" s="56">
        <f t="shared" ref="AN1941:AN2004" si="620">ROUND((AB1941*$C$7)/$C$8,0)</f>
        <v>0</v>
      </c>
      <c r="AO1941" s="56">
        <f t="shared" ref="AO1941:AO2004" si="621">ROUND((AC1941*$C$7)/$C$8,0)</f>
        <v>0</v>
      </c>
      <c r="AP1941" s="56">
        <f t="shared" ref="AP1941:AP2004" si="622">ROUND((AD1941*$C$7)/$C$8,0)</f>
        <v>0</v>
      </c>
      <c r="AQ1941" s="56">
        <f t="shared" ref="AQ1941:AQ2004" si="623">ROUND((AE1941*$C$7)/$C$8,0)</f>
        <v>0</v>
      </c>
      <c r="AR1941" s="86">
        <f t="shared" ref="AR1941:AR2004" si="624">ROUND((AF1941*$C$7)/$C$8,0)</f>
        <v>0</v>
      </c>
    </row>
    <row r="1942" spans="1:44" x14ac:dyDescent="0.25">
      <c r="A1942" s="178"/>
      <c r="B1942" s="55" t="str">
        <f>_xlfn.IFNA(VLOOKUP(A1942,'Ajánlatkérő(k) adatai'!$B$4:$C$205,2,0),"")</f>
        <v/>
      </c>
      <c r="C1942" s="178"/>
      <c r="D1942" s="55" t="str">
        <f>_xlfn.IFNA(VLOOKUP(C1942,'Számlafizető(k) adatai'!$C$4:$D$203,2,0),"")</f>
        <v/>
      </c>
      <c r="E1942" s="55" t="str">
        <f>_xlfn.IFNA(VLOOKUP(C1942,'Számlafizető(k) adatai'!$C$4:$M$203,11,0),"")</f>
        <v/>
      </c>
      <c r="F1942" s="178"/>
      <c r="G1942" s="178"/>
      <c r="H1942" s="178"/>
      <c r="I1942" s="55" t="str">
        <f>IF(F1942="","",VLOOKUP(LEFT(F1942,5),'Technikai cellák'!B:C,2,0))</f>
        <v/>
      </c>
      <c r="J1942" s="55" t="str">
        <f>IF(F1942="","",VLOOKUP(I1942,'Technikai cellák'!$C$1:$D$12,2,0))</f>
        <v/>
      </c>
      <c r="K1942" s="179"/>
      <c r="L1942" s="67" t="str">
        <f t="shared" si="607"/>
        <v/>
      </c>
      <c r="M1942" s="68">
        <f t="shared" si="608"/>
        <v>0</v>
      </c>
      <c r="N1942" s="66">
        <f t="shared" si="609"/>
        <v>0</v>
      </c>
      <c r="O1942" s="152"/>
      <c r="P1942" s="172">
        <f t="shared" si="606"/>
        <v>0</v>
      </c>
      <c r="Q1942" s="69">
        <f t="shared" si="610"/>
        <v>0</v>
      </c>
      <c r="R1942" s="62">
        <f t="shared" si="611"/>
        <v>0</v>
      </c>
      <c r="S1942" s="153"/>
      <c r="T1942" s="118" t="str">
        <f t="shared" si="612"/>
        <v/>
      </c>
      <c r="U1942" s="154"/>
      <c r="V1942" s="154"/>
      <c r="W1942" s="154"/>
      <c r="X1942" s="154"/>
      <c r="Y1942" s="154"/>
      <c r="Z1942" s="154"/>
      <c r="AA1942" s="154"/>
      <c r="AB1942" s="154"/>
      <c r="AC1942" s="154"/>
      <c r="AD1942" s="154"/>
      <c r="AE1942" s="154"/>
      <c r="AF1942" s="154"/>
      <c r="AG1942" s="63">
        <f t="shared" si="613"/>
        <v>0</v>
      </c>
      <c r="AH1942" s="56">
        <f t="shared" si="614"/>
        <v>0</v>
      </c>
      <c r="AI1942" s="56">
        <f t="shared" si="615"/>
        <v>0</v>
      </c>
      <c r="AJ1942" s="56">
        <f t="shared" si="616"/>
        <v>0</v>
      </c>
      <c r="AK1942" s="56">
        <f t="shared" si="617"/>
        <v>0</v>
      </c>
      <c r="AL1942" s="56">
        <f t="shared" si="618"/>
        <v>0</v>
      </c>
      <c r="AM1942" s="56">
        <f t="shared" si="619"/>
        <v>0</v>
      </c>
      <c r="AN1942" s="56">
        <f t="shared" si="620"/>
        <v>0</v>
      </c>
      <c r="AO1942" s="56">
        <f t="shared" si="621"/>
        <v>0</v>
      </c>
      <c r="AP1942" s="56">
        <f t="shared" si="622"/>
        <v>0</v>
      </c>
      <c r="AQ1942" s="56">
        <f t="shared" si="623"/>
        <v>0</v>
      </c>
      <c r="AR1942" s="86">
        <f t="shared" si="624"/>
        <v>0</v>
      </c>
    </row>
    <row r="1943" spans="1:44" x14ac:dyDescent="0.25">
      <c r="A1943" s="178"/>
      <c r="B1943" s="55" t="str">
        <f>_xlfn.IFNA(VLOOKUP(A1943,'Ajánlatkérő(k) adatai'!$B$4:$C$205,2,0),"")</f>
        <v/>
      </c>
      <c r="C1943" s="178"/>
      <c r="D1943" s="55" t="str">
        <f>_xlfn.IFNA(VLOOKUP(C1943,'Számlafizető(k) adatai'!$C$4:$D$203,2,0),"")</f>
        <v/>
      </c>
      <c r="E1943" s="55" t="str">
        <f>_xlfn.IFNA(VLOOKUP(C1943,'Számlafizető(k) adatai'!$C$4:$M$203,11,0),"")</f>
        <v/>
      </c>
      <c r="F1943" s="178"/>
      <c r="G1943" s="178"/>
      <c r="H1943" s="178"/>
      <c r="I1943" s="55" t="str">
        <f>IF(F1943="","",VLOOKUP(LEFT(F1943,5),'Technikai cellák'!B:C,2,0))</f>
        <v/>
      </c>
      <c r="J1943" s="55" t="str">
        <f>IF(F1943="","",VLOOKUP(I1943,'Technikai cellák'!$C$1:$D$12,2,0))</f>
        <v/>
      </c>
      <c r="K1943" s="179"/>
      <c r="L1943" s="67" t="str">
        <f t="shared" si="607"/>
        <v/>
      </c>
      <c r="M1943" s="68">
        <f t="shared" si="608"/>
        <v>0</v>
      </c>
      <c r="N1943" s="66">
        <f t="shared" si="609"/>
        <v>0</v>
      </c>
      <c r="O1943" s="152"/>
      <c r="P1943" s="172">
        <f t="shared" si="606"/>
        <v>0</v>
      </c>
      <c r="Q1943" s="69">
        <f t="shared" si="610"/>
        <v>0</v>
      </c>
      <c r="R1943" s="62">
        <f t="shared" si="611"/>
        <v>0</v>
      </c>
      <c r="S1943" s="153"/>
      <c r="T1943" s="118" t="str">
        <f t="shared" si="612"/>
        <v/>
      </c>
      <c r="U1943" s="154"/>
      <c r="V1943" s="154"/>
      <c r="W1943" s="154"/>
      <c r="X1943" s="154"/>
      <c r="Y1943" s="154"/>
      <c r="Z1943" s="154"/>
      <c r="AA1943" s="154"/>
      <c r="AB1943" s="154"/>
      <c r="AC1943" s="154"/>
      <c r="AD1943" s="154"/>
      <c r="AE1943" s="154"/>
      <c r="AF1943" s="154"/>
      <c r="AG1943" s="63">
        <f t="shared" si="613"/>
        <v>0</v>
      </c>
      <c r="AH1943" s="56">
        <f t="shared" si="614"/>
        <v>0</v>
      </c>
      <c r="AI1943" s="56">
        <f t="shared" si="615"/>
        <v>0</v>
      </c>
      <c r="AJ1943" s="56">
        <f t="shared" si="616"/>
        <v>0</v>
      </c>
      <c r="AK1943" s="56">
        <f t="shared" si="617"/>
        <v>0</v>
      </c>
      <c r="AL1943" s="56">
        <f t="shared" si="618"/>
        <v>0</v>
      </c>
      <c r="AM1943" s="56">
        <f t="shared" si="619"/>
        <v>0</v>
      </c>
      <c r="AN1943" s="56">
        <f t="shared" si="620"/>
        <v>0</v>
      </c>
      <c r="AO1943" s="56">
        <f t="shared" si="621"/>
        <v>0</v>
      </c>
      <c r="AP1943" s="56">
        <f t="shared" si="622"/>
        <v>0</v>
      </c>
      <c r="AQ1943" s="56">
        <f t="shared" si="623"/>
        <v>0</v>
      </c>
      <c r="AR1943" s="86">
        <f t="shared" si="624"/>
        <v>0</v>
      </c>
    </row>
    <row r="1944" spans="1:44" x14ac:dyDescent="0.25">
      <c r="A1944" s="178"/>
      <c r="B1944" s="55" t="str">
        <f>_xlfn.IFNA(VLOOKUP(A1944,'Ajánlatkérő(k) adatai'!$B$4:$C$205,2,0),"")</f>
        <v/>
      </c>
      <c r="C1944" s="178"/>
      <c r="D1944" s="55" t="str">
        <f>_xlfn.IFNA(VLOOKUP(C1944,'Számlafizető(k) adatai'!$C$4:$D$203,2,0),"")</f>
        <v/>
      </c>
      <c r="E1944" s="55" t="str">
        <f>_xlfn.IFNA(VLOOKUP(C1944,'Számlafizető(k) adatai'!$C$4:$M$203,11,0),"")</f>
        <v/>
      </c>
      <c r="F1944" s="178"/>
      <c r="G1944" s="178"/>
      <c r="H1944" s="178"/>
      <c r="I1944" s="55" t="str">
        <f>IF(F1944="","",VLOOKUP(LEFT(F1944,5),'Technikai cellák'!B:C,2,0))</f>
        <v/>
      </c>
      <c r="J1944" s="55" t="str">
        <f>IF(F1944="","",VLOOKUP(I1944,'Technikai cellák'!$C$1:$D$12,2,0))</f>
        <v/>
      </c>
      <c r="K1944" s="179"/>
      <c r="L1944" s="67" t="str">
        <f t="shared" si="607"/>
        <v/>
      </c>
      <c r="M1944" s="68">
        <f t="shared" si="608"/>
        <v>0</v>
      </c>
      <c r="N1944" s="66">
        <f t="shared" si="609"/>
        <v>0</v>
      </c>
      <c r="O1944" s="152"/>
      <c r="P1944" s="172">
        <f t="shared" si="606"/>
        <v>0</v>
      </c>
      <c r="Q1944" s="69">
        <f t="shared" si="610"/>
        <v>0</v>
      </c>
      <c r="R1944" s="62">
        <f t="shared" si="611"/>
        <v>0</v>
      </c>
      <c r="S1944" s="153"/>
      <c r="T1944" s="118" t="str">
        <f t="shared" si="612"/>
        <v/>
      </c>
      <c r="U1944" s="154"/>
      <c r="V1944" s="154"/>
      <c r="W1944" s="154"/>
      <c r="X1944" s="154"/>
      <c r="Y1944" s="154"/>
      <c r="Z1944" s="154"/>
      <c r="AA1944" s="154"/>
      <c r="AB1944" s="154"/>
      <c r="AC1944" s="154"/>
      <c r="AD1944" s="154"/>
      <c r="AE1944" s="154"/>
      <c r="AF1944" s="154"/>
      <c r="AG1944" s="63">
        <f t="shared" si="613"/>
        <v>0</v>
      </c>
      <c r="AH1944" s="56">
        <f t="shared" si="614"/>
        <v>0</v>
      </c>
      <c r="AI1944" s="56">
        <f t="shared" si="615"/>
        <v>0</v>
      </c>
      <c r="AJ1944" s="56">
        <f t="shared" si="616"/>
        <v>0</v>
      </c>
      <c r="AK1944" s="56">
        <f t="shared" si="617"/>
        <v>0</v>
      </c>
      <c r="AL1944" s="56">
        <f t="shared" si="618"/>
        <v>0</v>
      </c>
      <c r="AM1944" s="56">
        <f t="shared" si="619"/>
        <v>0</v>
      </c>
      <c r="AN1944" s="56">
        <f t="shared" si="620"/>
        <v>0</v>
      </c>
      <c r="AO1944" s="56">
        <f t="shared" si="621"/>
        <v>0</v>
      </c>
      <c r="AP1944" s="56">
        <f t="shared" si="622"/>
        <v>0</v>
      </c>
      <c r="AQ1944" s="56">
        <f t="shared" si="623"/>
        <v>0</v>
      </c>
      <c r="AR1944" s="86">
        <f t="shared" si="624"/>
        <v>0</v>
      </c>
    </row>
    <row r="1945" spans="1:44" x14ac:dyDescent="0.25">
      <c r="A1945" s="178"/>
      <c r="B1945" s="55" t="str">
        <f>_xlfn.IFNA(VLOOKUP(A1945,'Ajánlatkérő(k) adatai'!$B$4:$C$205,2,0),"")</f>
        <v/>
      </c>
      <c r="C1945" s="178"/>
      <c r="D1945" s="55" t="str">
        <f>_xlfn.IFNA(VLOOKUP(C1945,'Számlafizető(k) adatai'!$C$4:$D$203,2,0),"")</f>
        <v/>
      </c>
      <c r="E1945" s="55" t="str">
        <f>_xlfn.IFNA(VLOOKUP(C1945,'Számlafizető(k) adatai'!$C$4:$M$203,11,0),"")</f>
        <v/>
      </c>
      <c r="F1945" s="178"/>
      <c r="G1945" s="178"/>
      <c r="H1945" s="178"/>
      <c r="I1945" s="55" t="str">
        <f>IF(F1945="","",VLOOKUP(LEFT(F1945,5),'Technikai cellák'!B:C,2,0))</f>
        <v/>
      </c>
      <c r="J1945" s="55" t="str">
        <f>IF(F1945="","",VLOOKUP(I1945,'Technikai cellák'!$C$1:$D$12,2,0))</f>
        <v/>
      </c>
      <c r="K1945" s="179"/>
      <c r="L1945" s="67" t="str">
        <f t="shared" si="607"/>
        <v/>
      </c>
      <c r="M1945" s="68">
        <f t="shared" si="608"/>
        <v>0</v>
      </c>
      <c r="N1945" s="66">
        <f t="shared" si="609"/>
        <v>0</v>
      </c>
      <c r="O1945" s="152"/>
      <c r="P1945" s="172">
        <f t="shared" si="606"/>
        <v>0</v>
      </c>
      <c r="Q1945" s="69">
        <f t="shared" si="610"/>
        <v>0</v>
      </c>
      <c r="R1945" s="62">
        <f t="shared" si="611"/>
        <v>0</v>
      </c>
      <c r="S1945" s="153"/>
      <c r="T1945" s="118" t="str">
        <f t="shared" si="612"/>
        <v/>
      </c>
      <c r="U1945" s="154"/>
      <c r="V1945" s="154"/>
      <c r="W1945" s="154"/>
      <c r="X1945" s="154"/>
      <c r="Y1945" s="154"/>
      <c r="Z1945" s="154"/>
      <c r="AA1945" s="154"/>
      <c r="AB1945" s="154"/>
      <c r="AC1945" s="154"/>
      <c r="AD1945" s="154"/>
      <c r="AE1945" s="154"/>
      <c r="AF1945" s="154"/>
      <c r="AG1945" s="63">
        <f t="shared" si="613"/>
        <v>0</v>
      </c>
      <c r="AH1945" s="56">
        <f t="shared" si="614"/>
        <v>0</v>
      </c>
      <c r="AI1945" s="56">
        <f t="shared" si="615"/>
        <v>0</v>
      </c>
      <c r="AJ1945" s="56">
        <f t="shared" si="616"/>
        <v>0</v>
      </c>
      <c r="AK1945" s="56">
        <f t="shared" si="617"/>
        <v>0</v>
      </c>
      <c r="AL1945" s="56">
        <f t="shared" si="618"/>
        <v>0</v>
      </c>
      <c r="AM1945" s="56">
        <f t="shared" si="619"/>
        <v>0</v>
      </c>
      <c r="AN1945" s="56">
        <f t="shared" si="620"/>
        <v>0</v>
      </c>
      <c r="AO1945" s="56">
        <f t="shared" si="621"/>
        <v>0</v>
      </c>
      <c r="AP1945" s="56">
        <f t="shared" si="622"/>
        <v>0</v>
      </c>
      <c r="AQ1945" s="56">
        <f t="shared" si="623"/>
        <v>0</v>
      </c>
      <c r="AR1945" s="86">
        <f t="shared" si="624"/>
        <v>0</v>
      </c>
    </row>
    <row r="1946" spans="1:44" x14ac:dyDescent="0.25">
      <c r="A1946" s="178"/>
      <c r="B1946" s="55" t="str">
        <f>_xlfn.IFNA(VLOOKUP(A1946,'Ajánlatkérő(k) adatai'!$B$4:$C$205,2,0),"")</f>
        <v/>
      </c>
      <c r="C1946" s="178"/>
      <c r="D1946" s="55" t="str">
        <f>_xlfn.IFNA(VLOOKUP(C1946,'Számlafizető(k) adatai'!$C$4:$D$203,2,0),"")</f>
        <v/>
      </c>
      <c r="E1946" s="55" t="str">
        <f>_xlfn.IFNA(VLOOKUP(C1946,'Számlafizető(k) adatai'!$C$4:$M$203,11,0),"")</f>
        <v/>
      </c>
      <c r="F1946" s="178"/>
      <c r="G1946" s="178"/>
      <c r="H1946" s="178"/>
      <c r="I1946" s="55" t="str">
        <f>IF(F1946="","",VLOOKUP(LEFT(F1946,5),'Technikai cellák'!B:C,2,0))</f>
        <v/>
      </c>
      <c r="J1946" s="55" t="str">
        <f>IF(F1946="","",VLOOKUP(I1946,'Technikai cellák'!$C$1:$D$12,2,0))</f>
        <v/>
      </c>
      <c r="K1946" s="179"/>
      <c r="L1946" s="67" t="str">
        <f t="shared" si="607"/>
        <v/>
      </c>
      <c r="M1946" s="68">
        <f t="shared" si="608"/>
        <v>0</v>
      </c>
      <c r="N1946" s="66">
        <f t="shared" si="609"/>
        <v>0</v>
      </c>
      <c r="O1946" s="152"/>
      <c r="P1946" s="172">
        <f t="shared" si="606"/>
        <v>0</v>
      </c>
      <c r="Q1946" s="69">
        <f t="shared" si="610"/>
        <v>0</v>
      </c>
      <c r="R1946" s="62">
        <f t="shared" si="611"/>
        <v>0</v>
      </c>
      <c r="S1946" s="153"/>
      <c r="T1946" s="118" t="str">
        <f t="shared" si="612"/>
        <v/>
      </c>
      <c r="U1946" s="154"/>
      <c r="V1946" s="154"/>
      <c r="W1946" s="154"/>
      <c r="X1946" s="154"/>
      <c r="Y1946" s="154"/>
      <c r="Z1946" s="154"/>
      <c r="AA1946" s="154"/>
      <c r="AB1946" s="154"/>
      <c r="AC1946" s="154"/>
      <c r="AD1946" s="154"/>
      <c r="AE1946" s="154"/>
      <c r="AF1946" s="154"/>
      <c r="AG1946" s="63">
        <f t="shared" si="613"/>
        <v>0</v>
      </c>
      <c r="AH1946" s="56">
        <f t="shared" si="614"/>
        <v>0</v>
      </c>
      <c r="AI1946" s="56">
        <f t="shared" si="615"/>
        <v>0</v>
      </c>
      <c r="AJ1946" s="56">
        <f t="shared" si="616"/>
        <v>0</v>
      </c>
      <c r="AK1946" s="56">
        <f t="shared" si="617"/>
        <v>0</v>
      </c>
      <c r="AL1946" s="56">
        <f t="shared" si="618"/>
        <v>0</v>
      </c>
      <c r="AM1946" s="56">
        <f t="shared" si="619"/>
        <v>0</v>
      </c>
      <c r="AN1946" s="56">
        <f t="shared" si="620"/>
        <v>0</v>
      </c>
      <c r="AO1946" s="56">
        <f t="shared" si="621"/>
        <v>0</v>
      </c>
      <c r="AP1946" s="56">
        <f t="shared" si="622"/>
        <v>0</v>
      </c>
      <c r="AQ1946" s="56">
        <f t="shared" si="623"/>
        <v>0</v>
      </c>
      <c r="AR1946" s="86">
        <f t="shared" si="624"/>
        <v>0</v>
      </c>
    </row>
    <row r="1947" spans="1:44" x14ac:dyDescent="0.25">
      <c r="A1947" s="178"/>
      <c r="B1947" s="55" t="str">
        <f>_xlfn.IFNA(VLOOKUP(A1947,'Ajánlatkérő(k) adatai'!$B$4:$C$205,2,0),"")</f>
        <v/>
      </c>
      <c r="C1947" s="178"/>
      <c r="D1947" s="55" t="str">
        <f>_xlfn.IFNA(VLOOKUP(C1947,'Számlafizető(k) adatai'!$C$4:$D$203,2,0),"")</f>
        <v/>
      </c>
      <c r="E1947" s="55" t="str">
        <f>_xlfn.IFNA(VLOOKUP(C1947,'Számlafizető(k) adatai'!$C$4:$M$203,11,0),"")</f>
        <v/>
      </c>
      <c r="F1947" s="178"/>
      <c r="G1947" s="178"/>
      <c r="H1947" s="178"/>
      <c r="I1947" s="55" t="str">
        <f>IF(F1947="","",VLOOKUP(LEFT(F1947,5),'Technikai cellák'!B:C,2,0))</f>
        <v/>
      </c>
      <c r="J1947" s="55" t="str">
        <f>IF(F1947="","",VLOOKUP(I1947,'Technikai cellák'!$C$1:$D$12,2,0))</f>
        <v/>
      </c>
      <c r="K1947" s="179"/>
      <c r="L1947" s="67" t="str">
        <f t="shared" si="607"/>
        <v/>
      </c>
      <c r="M1947" s="68">
        <f t="shared" si="608"/>
        <v>0</v>
      </c>
      <c r="N1947" s="66">
        <f t="shared" si="609"/>
        <v>0</v>
      </c>
      <c r="O1947" s="152"/>
      <c r="P1947" s="172">
        <f t="shared" si="606"/>
        <v>0</v>
      </c>
      <c r="Q1947" s="69">
        <f t="shared" si="610"/>
        <v>0</v>
      </c>
      <c r="R1947" s="62">
        <f t="shared" si="611"/>
        <v>0</v>
      </c>
      <c r="S1947" s="153"/>
      <c r="T1947" s="118" t="str">
        <f t="shared" si="612"/>
        <v/>
      </c>
      <c r="U1947" s="154"/>
      <c r="V1947" s="154"/>
      <c r="W1947" s="154"/>
      <c r="X1947" s="154"/>
      <c r="Y1947" s="154"/>
      <c r="Z1947" s="154"/>
      <c r="AA1947" s="154"/>
      <c r="AB1947" s="154"/>
      <c r="AC1947" s="154"/>
      <c r="AD1947" s="154"/>
      <c r="AE1947" s="154"/>
      <c r="AF1947" s="154"/>
      <c r="AG1947" s="63">
        <f t="shared" si="613"/>
        <v>0</v>
      </c>
      <c r="AH1947" s="56">
        <f t="shared" si="614"/>
        <v>0</v>
      </c>
      <c r="AI1947" s="56">
        <f t="shared" si="615"/>
        <v>0</v>
      </c>
      <c r="AJ1947" s="56">
        <f t="shared" si="616"/>
        <v>0</v>
      </c>
      <c r="AK1947" s="56">
        <f t="shared" si="617"/>
        <v>0</v>
      </c>
      <c r="AL1947" s="56">
        <f t="shared" si="618"/>
        <v>0</v>
      </c>
      <c r="AM1947" s="56">
        <f t="shared" si="619"/>
        <v>0</v>
      </c>
      <c r="AN1947" s="56">
        <f t="shared" si="620"/>
        <v>0</v>
      </c>
      <c r="AO1947" s="56">
        <f t="shared" si="621"/>
        <v>0</v>
      </c>
      <c r="AP1947" s="56">
        <f t="shared" si="622"/>
        <v>0</v>
      </c>
      <c r="AQ1947" s="56">
        <f t="shared" si="623"/>
        <v>0</v>
      </c>
      <c r="AR1947" s="86">
        <f t="shared" si="624"/>
        <v>0</v>
      </c>
    </row>
    <row r="1948" spans="1:44" x14ac:dyDescent="0.25">
      <c r="A1948" s="178"/>
      <c r="B1948" s="55" t="str">
        <f>_xlfn.IFNA(VLOOKUP(A1948,'Ajánlatkérő(k) adatai'!$B$4:$C$205,2,0),"")</f>
        <v/>
      </c>
      <c r="C1948" s="178"/>
      <c r="D1948" s="55" t="str">
        <f>_xlfn.IFNA(VLOOKUP(C1948,'Számlafizető(k) adatai'!$C$4:$D$203,2,0),"")</f>
        <v/>
      </c>
      <c r="E1948" s="55" t="str">
        <f>_xlfn.IFNA(VLOOKUP(C1948,'Számlafizető(k) adatai'!$C$4:$M$203,11,0),"")</f>
        <v/>
      </c>
      <c r="F1948" s="178"/>
      <c r="G1948" s="178"/>
      <c r="H1948" s="178"/>
      <c r="I1948" s="55" t="str">
        <f>IF(F1948="","",VLOOKUP(LEFT(F1948,5),'Technikai cellák'!B:C,2,0))</f>
        <v/>
      </c>
      <c r="J1948" s="55" t="str">
        <f>IF(F1948="","",VLOOKUP(I1948,'Technikai cellák'!$C$1:$D$12,2,0))</f>
        <v/>
      </c>
      <c r="K1948" s="179"/>
      <c r="L1948" s="67" t="str">
        <f t="shared" si="607"/>
        <v/>
      </c>
      <c r="M1948" s="68">
        <f t="shared" si="608"/>
        <v>0</v>
      </c>
      <c r="N1948" s="66">
        <f t="shared" si="609"/>
        <v>0</v>
      </c>
      <c r="O1948" s="152"/>
      <c r="P1948" s="172">
        <f t="shared" si="606"/>
        <v>0</v>
      </c>
      <c r="Q1948" s="69">
        <f t="shared" si="610"/>
        <v>0</v>
      </c>
      <c r="R1948" s="62">
        <f t="shared" si="611"/>
        <v>0</v>
      </c>
      <c r="S1948" s="153"/>
      <c r="T1948" s="118" t="str">
        <f t="shared" si="612"/>
        <v/>
      </c>
      <c r="U1948" s="154"/>
      <c r="V1948" s="154"/>
      <c r="W1948" s="154"/>
      <c r="X1948" s="154"/>
      <c r="Y1948" s="154"/>
      <c r="Z1948" s="154"/>
      <c r="AA1948" s="154"/>
      <c r="AB1948" s="154"/>
      <c r="AC1948" s="154"/>
      <c r="AD1948" s="154"/>
      <c r="AE1948" s="154"/>
      <c r="AF1948" s="154"/>
      <c r="AG1948" s="63">
        <f t="shared" si="613"/>
        <v>0</v>
      </c>
      <c r="AH1948" s="56">
        <f t="shared" si="614"/>
        <v>0</v>
      </c>
      <c r="AI1948" s="56">
        <f t="shared" si="615"/>
        <v>0</v>
      </c>
      <c r="AJ1948" s="56">
        <f t="shared" si="616"/>
        <v>0</v>
      </c>
      <c r="AK1948" s="56">
        <f t="shared" si="617"/>
        <v>0</v>
      </c>
      <c r="AL1948" s="56">
        <f t="shared" si="618"/>
        <v>0</v>
      </c>
      <c r="AM1948" s="56">
        <f t="shared" si="619"/>
        <v>0</v>
      </c>
      <c r="AN1948" s="56">
        <f t="shared" si="620"/>
        <v>0</v>
      </c>
      <c r="AO1948" s="56">
        <f t="shared" si="621"/>
        <v>0</v>
      </c>
      <c r="AP1948" s="56">
        <f t="shared" si="622"/>
        <v>0</v>
      </c>
      <c r="AQ1948" s="56">
        <f t="shared" si="623"/>
        <v>0</v>
      </c>
      <c r="AR1948" s="86">
        <f t="shared" si="624"/>
        <v>0</v>
      </c>
    </row>
    <row r="1949" spans="1:44" x14ac:dyDescent="0.25">
      <c r="A1949" s="178"/>
      <c r="B1949" s="55" t="str">
        <f>_xlfn.IFNA(VLOOKUP(A1949,'Ajánlatkérő(k) adatai'!$B$4:$C$205,2,0),"")</f>
        <v/>
      </c>
      <c r="C1949" s="178"/>
      <c r="D1949" s="55" t="str">
        <f>_xlfn.IFNA(VLOOKUP(C1949,'Számlafizető(k) adatai'!$C$4:$D$203,2,0),"")</f>
        <v/>
      </c>
      <c r="E1949" s="55" t="str">
        <f>_xlfn.IFNA(VLOOKUP(C1949,'Számlafizető(k) adatai'!$C$4:$M$203,11,0),"")</f>
        <v/>
      </c>
      <c r="F1949" s="178"/>
      <c r="G1949" s="178"/>
      <c r="H1949" s="178"/>
      <c r="I1949" s="55" t="str">
        <f>IF(F1949="","",VLOOKUP(LEFT(F1949,5),'Technikai cellák'!B:C,2,0))</f>
        <v/>
      </c>
      <c r="J1949" s="55" t="str">
        <f>IF(F1949="","",VLOOKUP(I1949,'Technikai cellák'!$C$1:$D$12,2,0))</f>
        <v/>
      </c>
      <c r="K1949" s="179"/>
      <c r="L1949" s="67" t="str">
        <f t="shared" si="607"/>
        <v/>
      </c>
      <c r="M1949" s="68">
        <f t="shared" si="608"/>
        <v>0</v>
      </c>
      <c r="N1949" s="66">
        <f t="shared" si="609"/>
        <v>0</v>
      </c>
      <c r="O1949" s="152"/>
      <c r="P1949" s="172">
        <f t="shared" si="606"/>
        <v>0</v>
      </c>
      <c r="Q1949" s="69">
        <f t="shared" si="610"/>
        <v>0</v>
      </c>
      <c r="R1949" s="62">
        <f t="shared" si="611"/>
        <v>0</v>
      </c>
      <c r="S1949" s="153"/>
      <c r="T1949" s="118" t="str">
        <f t="shared" si="612"/>
        <v/>
      </c>
      <c r="U1949" s="154"/>
      <c r="V1949" s="154"/>
      <c r="W1949" s="154"/>
      <c r="X1949" s="154"/>
      <c r="Y1949" s="154"/>
      <c r="Z1949" s="154"/>
      <c r="AA1949" s="154"/>
      <c r="AB1949" s="154"/>
      <c r="AC1949" s="154"/>
      <c r="AD1949" s="154"/>
      <c r="AE1949" s="154"/>
      <c r="AF1949" s="154"/>
      <c r="AG1949" s="63">
        <f t="shared" si="613"/>
        <v>0</v>
      </c>
      <c r="AH1949" s="56">
        <f t="shared" si="614"/>
        <v>0</v>
      </c>
      <c r="AI1949" s="56">
        <f t="shared" si="615"/>
        <v>0</v>
      </c>
      <c r="AJ1949" s="56">
        <f t="shared" si="616"/>
        <v>0</v>
      </c>
      <c r="AK1949" s="56">
        <f t="shared" si="617"/>
        <v>0</v>
      </c>
      <c r="AL1949" s="56">
        <f t="shared" si="618"/>
        <v>0</v>
      </c>
      <c r="AM1949" s="56">
        <f t="shared" si="619"/>
        <v>0</v>
      </c>
      <c r="AN1949" s="56">
        <f t="shared" si="620"/>
        <v>0</v>
      </c>
      <c r="AO1949" s="56">
        <f t="shared" si="621"/>
        <v>0</v>
      </c>
      <c r="AP1949" s="56">
        <f t="shared" si="622"/>
        <v>0</v>
      </c>
      <c r="AQ1949" s="56">
        <f t="shared" si="623"/>
        <v>0</v>
      </c>
      <c r="AR1949" s="86">
        <f t="shared" si="624"/>
        <v>0</v>
      </c>
    </row>
    <row r="1950" spans="1:44" x14ac:dyDescent="0.25">
      <c r="A1950" s="178"/>
      <c r="B1950" s="55" t="str">
        <f>_xlfn.IFNA(VLOOKUP(A1950,'Ajánlatkérő(k) adatai'!$B$4:$C$205,2,0),"")</f>
        <v/>
      </c>
      <c r="C1950" s="178"/>
      <c r="D1950" s="55" t="str">
        <f>_xlfn.IFNA(VLOOKUP(C1950,'Számlafizető(k) adatai'!$C$4:$D$203,2,0),"")</f>
        <v/>
      </c>
      <c r="E1950" s="55" t="str">
        <f>_xlfn.IFNA(VLOOKUP(C1950,'Számlafizető(k) adatai'!$C$4:$M$203,11,0),"")</f>
        <v/>
      </c>
      <c r="F1950" s="178"/>
      <c r="G1950" s="178"/>
      <c r="H1950" s="178"/>
      <c r="I1950" s="55" t="str">
        <f>IF(F1950="","",VLOOKUP(LEFT(F1950,5),'Technikai cellák'!B:C,2,0))</f>
        <v/>
      </c>
      <c r="J1950" s="55" t="str">
        <f>IF(F1950="","",VLOOKUP(I1950,'Technikai cellák'!$C$1:$D$12,2,0))</f>
        <v/>
      </c>
      <c r="K1950" s="179"/>
      <c r="L1950" s="67" t="str">
        <f t="shared" si="607"/>
        <v/>
      </c>
      <c r="M1950" s="68">
        <f t="shared" si="608"/>
        <v>0</v>
      </c>
      <c r="N1950" s="66">
        <f t="shared" si="609"/>
        <v>0</v>
      </c>
      <c r="O1950" s="152"/>
      <c r="P1950" s="172">
        <f t="shared" si="606"/>
        <v>0</v>
      </c>
      <c r="Q1950" s="69">
        <f t="shared" si="610"/>
        <v>0</v>
      </c>
      <c r="R1950" s="62">
        <f t="shared" si="611"/>
        <v>0</v>
      </c>
      <c r="S1950" s="153"/>
      <c r="T1950" s="118" t="str">
        <f t="shared" si="612"/>
        <v/>
      </c>
      <c r="U1950" s="154"/>
      <c r="V1950" s="154"/>
      <c r="W1950" s="154"/>
      <c r="X1950" s="154"/>
      <c r="Y1950" s="154"/>
      <c r="Z1950" s="154"/>
      <c r="AA1950" s="154"/>
      <c r="AB1950" s="154"/>
      <c r="AC1950" s="154"/>
      <c r="AD1950" s="154"/>
      <c r="AE1950" s="154"/>
      <c r="AF1950" s="154"/>
      <c r="AG1950" s="63">
        <f t="shared" si="613"/>
        <v>0</v>
      </c>
      <c r="AH1950" s="56">
        <f t="shared" si="614"/>
        <v>0</v>
      </c>
      <c r="AI1950" s="56">
        <f t="shared" si="615"/>
        <v>0</v>
      </c>
      <c r="AJ1950" s="56">
        <f t="shared" si="616"/>
        <v>0</v>
      </c>
      <c r="AK1950" s="56">
        <f t="shared" si="617"/>
        <v>0</v>
      </c>
      <c r="AL1950" s="56">
        <f t="shared" si="618"/>
        <v>0</v>
      </c>
      <c r="AM1950" s="56">
        <f t="shared" si="619"/>
        <v>0</v>
      </c>
      <c r="AN1950" s="56">
        <f t="shared" si="620"/>
        <v>0</v>
      </c>
      <c r="AO1950" s="56">
        <f t="shared" si="621"/>
        <v>0</v>
      </c>
      <c r="AP1950" s="56">
        <f t="shared" si="622"/>
        <v>0</v>
      </c>
      <c r="AQ1950" s="56">
        <f t="shared" si="623"/>
        <v>0</v>
      </c>
      <c r="AR1950" s="86">
        <f t="shared" si="624"/>
        <v>0</v>
      </c>
    </row>
    <row r="1951" spans="1:44" x14ac:dyDescent="0.25">
      <c r="A1951" s="178"/>
      <c r="B1951" s="55" t="str">
        <f>_xlfn.IFNA(VLOOKUP(A1951,'Ajánlatkérő(k) adatai'!$B$4:$C$205,2,0),"")</f>
        <v/>
      </c>
      <c r="C1951" s="178"/>
      <c r="D1951" s="55" t="str">
        <f>_xlfn.IFNA(VLOOKUP(C1951,'Számlafizető(k) adatai'!$C$4:$D$203,2,0),"")</f>
        <v/>
      </c>
      <c r="E1951" s="55" t="str">
        <f>_xlfn.IFNA(VLOOKUP(C1951,'Számlafizető(k) adatai'!$C$4:$M$203,11,0),"")</f>
        <v/>
      </c>
      <c r="F1951" s="178"/>
      <c r="G1951" s="178"/>
      <c r="H1951" s="178"/>
      <c r="I1951" s="55" t="str">
        <f>IF(F1951="","",VLOOKUP(LEFT(F1951,5),'Technikai cellák'!B:C,2,0))</f>
        <v/>
      </c>
      <c r="J1951" s="55" t="str">
        <f>IF(F1951="","",VLOOKUP(I1951,'Technikai cellák'!$C$1:$D$12,2,0))</f>
        <v/>
      </c>
      <c r="K1951" s="179"/>
      <c r="L1951" s="67" t="str">
        <f t="shared" si="607"/>
        <v/>
      </c>
      <c r="M1951" s="68">
        <f t="shared" si="608"/>
        <v>0</v>
      </c>
      <c r="N1951" s="66">
        <f t="shared" si="609"/>
        <v>0</v>
      </c>
      <c r="O1951" s="152"/>
      <c r="P1951" s="172">
        <f t="shared" si="606"/>
        <v>0</v>
      </c>
      <c r="Q1951" s="69">
        <f t="shared" si="610"/>
        <v>0</v>
      </c>
      <c r="R1951" s="62">
        <f t="shared" si="611"/>
        <v>0</v>
      </c>
      <c r="S1951" s="153"/>
      <c r="T1951" s="118" t="str">
        <f t="shared" si="612"/>
        <v/>
      </c>
      <c r="U1951" s="154"/>
      <c r="V1951" s="154"/>
      <c r="W1951" s="154"/>
      <c r="X1951" s="154"/>
      <c r="Y1951" s="154"/>
      <c r="Z1951" s="154"/>
      <c r="AA1951" s="154"/>
      <c r="AB1951" s="154"/>
      <c r="AC1951" s="154"/>
      <c r="AD1951" s="154"/>
      <c r="AE1951" s="154"/>
      <c r="AF1951" s="154"/>
      <c r="AG1951" s="63">
        <f t="shared" si="613"/>
        <v>0</v>
      </c>
      <c r="AH1951" s="56">
        <f t="shared" si="614"/>
        <v>0</v>
      </c>
      <c r="AI1951" s="56">
        <f t="shared" si="615"/>
        <v>0</v>
      </c>
      <c r="AJ1951" s="56">
        <f t="shared" si="616"/>
        <v>0</v>
      </c>
      <c r="AK1951" s="56">
        <f t="shared" si="617"/>
        <v>0</v>
      </c>
      <c r="AL1951" s="56">
        <f t="shared" si="618"/>
        <v>0</v>
      </c>
      <c r="AM1951" s="56">
        <f t="shared" si="619"/>
        <v>0</v>
      </c>
      <c r="AN1951" s="56">
        <f t="shared" si="620"/>
        <v>0</v>
      </c>
      <c r="AO1951" s="56">
        <f t="shared" si="621"/>
        <v>0</v>
      </c>
      <c r="AP1951" s="56">
        <f t="shared" si="622"/>
        <v>0</v>
      </c>
      <c r="AQ1951" s="56">
        <f t="shared" si="623"/>
        <v>0</v>
      </c>
      <c r="AR1951" s="86">
        <f t="shared" si="624"/>
        <v>0</v>
      </c>
    </row>
    <row r="1952" spans="1:44" x14ac:dyDescent="0.25">
      <c r="A1952" s="178"/>
      <c r="B1952" s="55" t="str">
        <f>_xlfn.IFNA(VLOOKUP(A1952,'Ajánlatkérő(k) adatai'!$B$4:$C$205,2,0),"")</f>
        <v/>
      </c>
      <c r="C1952" s="178"/>
      <c r="D1952" s="55" t="str">
        <f>_xlfn.IFNA(VLOOKUP(C1952,'Számlafizető(k) adatai'!$C$4:$D$203,2,0),"")</f>
        <v/>
      </c>
      <c r="E1952" s="55" t="str">
        <f>_xlfn.IFNA(VLOOKUP(C1952,'Számlafizető(k) adatai'!$C$4:$M$203,11,0),"")</f>
        <v/>
      </c>
      <c r="F1952" s="178"/>
      <c r="G1952" s="178"/>
      <c r="H1952" s="178"/>
      <c r="I1952" s="55" t="str">
        <f>IF(F1952="","",VLOOKUP(LEFT(F1952,5),'Technikai cellák'!B:C,2,0))</f>
        <v/>
      </c>
      <c r="J1952" s="55" t="str">
        <f>IF(F1952="","",VLOOKUP(I1952,'Technikai cellák'!$C$1:$D$12,2,0))</f>
        <v/>
      </c>
      <c r="K1952" s="179"/>
      <c r="L1952" s="67" t="str">
        <f t="shared" si="607"/>
        <v/>
      </c>
      <c r="M1952" s="68">
        <f t="shared" si="608"/>
        <v>0</v>
      </c>
      <c r="N1952" s="66">
        <f t="shared" si="609"/>
        <v>0</v>
      </c>
      <c r="O1952" s="152"/>
      <c r="P1952" s="172">
        <f t="shared" si="606"/>
        <v>0</v>
      </c>
      <c r="Q1952" s="69">
        <f t="shared" si="610"/>
        <v>0</v>
      </c>
      <c r="R1952" s="62">
        <f t="shared" si="611"/>
        <v>0</v>
      </c>
      <c r="S1952" s="153"/>
      <c r="T1952" s="118" t="str">
        <f t="shared" si="612"/>
        <v/>
      </c>
      <c r="U1952" s="154"/>
      <c r="V1952" s="154"/>
      <c r="W1952" s="154"/>
      <c r="X1952" s="154"/>
      <c r="Y1952" s="154"/>
      <c r="Z1952" s="154"/>
      <c r="AA1952" s="154"/>
      <c r="AB1952" s="154"/>
      <c r="AC1952" s="154"/>
      <c r="AD1952" s="154"/>
      <c r="AE1952" s="154"/>
      <c r="AF1952" s="154"/>
      <c r="AG1952" s="63">
        <f t="shared" si="613"/>
        <v>0</v>
      </c>
      <c r="AH1952" s="56">
        <f t="shared" si="614"/>
        <v>0</v>
      </c>
      <c r="AI1952" s="56">
        <f t="shared" si="615"/>
        <v>0</v>
      </c>
      <c r="AJ1952" s="56">
        <f t="shared" si="616"/>
        <v>0</v>
      </c>
      <c r="AK1952" s="56">
        <f t="shared" si="617"/>
        <v>0</v>
      </c>
      <c r="AL1952" s="56">
        <f t="shared" si="618"/>
        <v>0</v>
      </c>
      <c r="AM1952" s="56">
        <f t="shared" si="619"/>
        <v>0</v>
      </c>
      <c r="AN1952" s="56">
        <f t="shared" si="620"/>
        <v>0</v>
      </c>
      <c r="AO1952" s="56">
        <f t="shared" si="621"/>
        <v>0</v>
      </c>
      <c r="AP1952" s="56">
        <f t="shared" si="622"/>
        <v>0</v>
      </c>
      <c r="AQ1952" s="56">
        <f t="shared" si="623"/>
        <v>0</v>
      </c>
      <c r="AR1952" s="86">
        <f t="shared" si="624"/>
        <v>0</v>
      </c>
    </row>
    <row r="1953" spans="1:44" x14ac:dyDescent="0.25">
      <c r="A1953" s="178"/>
      <c r="B1953" s="55" t="str">
        <f>_xlfn.IFNA(VLOOKUP(A1953,'Ajánlatkérő(k) adatai'!$B$4:$C$205,2,0),"")</f>
        <v/>
      </c>
      <c r="C1953" s="178"/>
      <c r="D1953" s="55" t="str">
        <f>_xlfn.IFNA(VLOOKUP(C1953,'Számlafizető(k) adatai'!$C$4:$D$203,2,0),"")</f>
        <v/>
      </c>
      <c r="E1953" s="55" t="str">
        <f>_xlfn.IFNA(VLOOKUP(C1953,'Számlafizető(k) adatai'!$C$4:$M$203,11,0),"")</f>
        <v/>
      </c>
      <c r="F1953" s="178"/>
      <c r="G1953" s="178"/>
      <c r="H1953" s="178"/>
      <c r="I1953" s="55" t="str">
        <f>IF(F1953="","",VLOOKUP(LEFT(F1953,5),'Technikai cellák'!B:C,2,0))</f>
        <v/>
      </c>
      <c r="J1953" s="55" t="str">
        <f>IF(F1953="","",VLOOKUP(I1953,'Technikai cellák'!$C$1:$D$12,2,0))</f>
        <v/>
      </c>
      <c r="K1953" s="179"/>
      <c r="L1953" s="67" t="str">
        <f t="shared" si="607"/>
        <v/>
      </c>
      <c r="M1953" s="68">
        <f t="shared" si="608"/>
        <v>0</v>
      </c>
      <c r="N1953" s="66">
        <f t="shared" si="609"/>
        <v>0</v>
      </c>
      <c r="O1953" s="152"/>
      <c r="P1953" s="172">
        <f t="shared" si="606"/>
        <v>0</v>
      </c>
      <c r="Q1953" s="69">
        <f t="shared" si="610"/>
        <v>0</v>
      </c>
      <c r="R1953" s="62">
        <f t="shared" si="611"/>
        <v>0</v>
      </c>
      <c r="S1953" s="153"/>
      <c r="T1953" s="118" t="str">
        <f t="shared" si="612"/>
        <v/>
      </c>
      <c r="U1953" s="154"/>
      <c r="V1953" s="154"/>
      <c r="W1953" s="154"/>
      <c r="X1953" s="154"/>
      <c r="Y1953" s="154"/>
      <c r="Z1953" s="154"/>
      <c r="AA1953" s="154"/>
      <c r="AB1953" s="154"/>
      <c r="AC1953" s="154"/>
      <c r="AD1953" s="154"/>
      <c r="AE1953" s="154"/>
      <c r="AF1953" s="154"/>
      <c r="AG1953" s="63">
        <f t="shared" si="613"/>
        <v>0</v>
      </c>
      <c r="AH1953" s="56">
        <f t="shared" si="614"/>
        <v>0</v>
      </c>
      <c r="AI1953" s="56">
        <f t="shared" si="615"/>
        <v>0</v>
      </c>
      <c r="AJ1953" s="56">
        <f t="shared" si="616"/>
        <v>0</v>
      </c>
      <c r="AK1953" s="56">
        <f t="shared" si="617"/>
        <v>0</v>
      </c>
      <c r="AL1953" s="56">
        <f t="shared" si="618"/>
        <v>0</v>
      </c>
      <c r="AM1953" s="56">
        <f t="shared" si="619"/>
        <v>0</v>
      </c>
      <c r="AN1953" s="56">
        <f t="shared" si="620"/>
        <v>0</v>
      </c>
      <c r="AO1953" s="56">
        <f t="shared" si="621"/>
        <v>0</v>
      </c>
      <c r="AP1953" s="56">
        <f t="shared" si="622"/>
        <v>0</v>
      </c>
      <c r="AQ1953" s="56">
        <f t="shared" si="623"/>
        <v>0</v>
      </c>
      <c r="AR1953" s="86">
        <f t="shared" si="624"/>
        <v>0</v>
      </c>
    </row>
    <row r="1954" spans="1:44" x14ac:dyDescent="0.25">
      <c r="A1954" s="178"/>
      <c r="B1954" s="55" t="str">
        <f>_xlfn.IFNA(VLOOKUP(A1954,'Ajánlatkérő(k) adatai'!$B$4:$C$205,2,0),"")</f>
        <v/>
      </c>
      <c r="C1954" s="178"/>
      <c r="D1954" s="55" t="str">
        <f>_xlfn.IFNA(VLOOKUP(C1954,'Számlafizető(k) adatai'!$C$4:$D$203,2,0),"")</f>
        <v/>
      </c>
      <c r="E1954" s="55" t="str">
        <f>_xlfn.IFNA(VLOOKUP(C1954,'Számlafizető(k) adatai'!$C$4:$M$203,11,0),"")</f>
        <v/>
      </c>
      <c r="F1954" s="178"/>
      <c r="G1954" s="178"/>
      <c r="H1954" s="178"/>
      <c r="I1954" s="55" t="str">
        <f>IF(F1954="","",VLOOKUP(LEFT(F1954,5),'Technikai cellák'!B:C,2,0))</f>
        <v/>
      </c>
      <c r="J1954" s="55" t="str">
        <f>IF(F1954="","",VLOOKUP(I1954,'Technikai cellák'!$C$1:$D$12,2,0))</f>
        <v/>
      </c>
      <c r="K1954" s="179"/>
      <c r="L1954" s="67" t="str">
        <f t="shared" si="607"/>
        <v/>
      </c>
      <c r="M1954" s="68">
        <f t="shared" si="608"/>
        <v>0</v>
      </c>
      <c r="N1954" s="66">
        <f t="shared" si="609"/>
        <v>0</v>
      </c>
      <c r="O1954" s="152"/>
      <c r="P1954" s="172">
        <f t="shared" si="606"/>
        <v>0</v>
      </c>
      <c r="Q1954" s="69">
        <f t="shared" si="610"/>
        <v>0</v>
      </c>
      <c r="R1954" s="62">
        <f t="shared" si="611"/>
        <v>0</v>
      </c>
      <c r="S1954" s="153"/>
      <c r="T1954" s="118" t="str">
        <f t="shared" si="612"/>
        <v/>
      </c>
      <c r="U1954" s="154"/>
      <c r="V1954" s="154"/>
      <c r="W1954" s="154"/>
      <c r="X1954" s="154"/>
      <c r="Y1954" s="154"/>
      <c r="Z1954" s="154"/>
      <c r="AA1954" s="154"/>
      <c r="AB1954" s="154"/>
      <c r="AC1954" s="154"/>
      <c r="AD1954" s="154"/>
      <c r="AE1954" s="154"/>
      <c r="AF1954" s="154"/>
      <c r="AG1954" s="63">
        <f t="shared" si="613"/>
        <v>0</v>
      </c>
      <c r="AH1954" s="56">
        <f t="shared" si="614"/>
        <v>0</v>
      </c>
      <c r="AI1954" s="56">
        <f t="shared" si="615"/>
        <v>0</v>
      </c>
      <c r="AJ1954" s="56">
        <f t="shared" si="616"/>
        <v>0</v>
      </c>
      <c r="AK1954" s="56">
        <f t="shared" si="617"/>
        <v>0</v>
      </c>
      <c r="AL1954" s="56">
        <f t="shared" si="618"/>
        <v>0</v>
      </c>
      <c r="AM1954" s="56">
        <f t="shared" si="619"/>
        <v>0</v>
      </c>
      <c r="AN1954" s="56">
        <f t="shared" si="620"/>
        <v>0</v>
      </c>
      <c r="AO1954" s="56">
        <f t="shared" si="621"/>
        <v>0</v>
      </c>
      <c r="AP1954" s="56">
        <f t="shared" si="622"/>
        <v>0</v>
      </c>
      <c r="AQ1954" s="56">
        <f t="shared" si="623"/>
        <v>0</v>
      </c>
      <c r="AR1954" s="86">
        <f t="shared" si="624"/>
        <v>0</v>
      </c>
    </row>
    <row r="1955" spans="1:44" x14ac:dyDescent="0.25">
      <c r="A1955" s="178"/>
      <c r="B1955" s="55" t="str">
        <f>_xlfn.IFNA(VLOOKUP(A1955,'Ajánlatkérő(k) adatai'!$B$4:$C$205,2,0),"")</f>
        <v/>
      </c>
      <c r="C1955" s="178"/>
      <c r="D1955" s="55" t="str">
        <f>_xlfn.IFNA(VLOOKUP(C1955,'Számlafizető(k) adatai'!$C$4:$D$203,2,0),"")</f>
        <v/>
      </c>
      <c r="E1955" s="55" t="str">
        <f>_xlfn.IFNA(VLOOKUP(C1955,'Számlafizető(k) adatai'!$C$4:$M$203,11,0),"")</f>
        <v/>
      </c>
      <c r="F1955" s="178"/>
      <c r="G1955" s="178"/>
      <c r="H1955" s="178"/>
      <c r="I1955" s="55" t="str">
        <f>IF(F1955="","",VLOOKUP(LEFT(F1955,5),'Technikai cellák'!B:C,2,0))</f>
        <v/>
      </c>
      <c r="J1955" s="55" t="str">
        <f>IF(F1955="","",VLOOKUP(I1955,'Technikai cellák'!$C$1:$D$12,2,0))</f>
        <v/>
      </c>
      <c r="K1955" s="179"/>
      <c r="L1955" s="67" t="str">
        <f t="shared" si="607"/>
        <v/>
      </c>
      <c r="M1955" s="68">
        <f t="shared" si="608"/>
        <v>0</v>
      </c>
      <c r="N1955" s="66">
        <f t="shared" si="609"/>
        <v>0</v>
      </c>
      <c r="O1955" s="152"/>
      <c r="P1955" s="172">
        <f t="shared" si="606"/>
        <v>0</v>
      </c>
      <c r="Q1955" s="69">
        <f t="shared" si="610"/>
        <v>0</v>
      </c>
      <c r="R1955" s="62">
        <f t="shared" si="611"/>
        <v>0</v>
      </c>
      <c r="S1955" s="153"/>
      <c r="T1955" s="118" t="str">
        <f t="shared" si="612"/>
        <v/>
      </c>
      <c r="U1955" s="154"/>
      <c r="V1955" s="154"/>
      <c r="W1955" s="154"/>
      <c r="X1955" s="154"/>
      <c r="Y1955" s="154"/>
      <c r="Z1955" s="154"/>
      <c r="AA1955" s="154"/>
      <c r="AB1955" s="154"/>
      <c r="AC1955" s="154"/>
      <c r="AD1955" s="154"/>
      <c r="AE1955" s="154"/>
      <c r="AF1955" s="154"/>
      <c r="AG1955" s="63">
        <f t="shared" si="613"/>
        <v>0</v>
      </c>
      <c r="AH1955" s="56">
        <f t="shared" si="614"/>
        <v>0</v>
      </c>
      <c r="AI1955" s="56">
        <f t="shared" si="615"/>
        <v>0</v>
      </c>
      <c r="AJ1955" s="56">
        <f t="shared" si="616"/>
        <v>0</v>
      </c>
      <c r="AK1955" s="56">
        <f t="shared" si="617"/>
        <v>0</v>
      </c>
      <c r="AL1955" s="56">
        <f t="shared" si="618"/>
        <v>0</v>
      </c>
      <c r="AM1955" s="56">
        <f t="shared" si="619"/>
        <v>0</v>
      </c>
      <c r="AN1955" s="56">
        <f t="shared" si="620"/>
        <v>0</v>
      </c>
      <c r="AO1955" s="56">
        <f t="shared" si="621"/>
        <v>0</v>
      </c>
      <c r="AP1955" s="56">
        <f t="shared" si="622"/>
        <v>0</v>
      </c>
      <c r="AQ1955" s="56">
        <f t="shared" si="623"/>
        <v>0</v>
      </c>
      <c r="AR1955" s="86">
        <f t="shared" si="624"/>
        <v>0</v>
      </c>
    </row>
    <row r="1956" spans="1:44" x14ac:dyDescent="0.25">
      <c r="A1956" s="178"/>
      <c r="B1956" s="55" t="str">
        <f>_xlfn.IFNA(VLOOKUP(A1956,'Ajánlatkérő(k) adatai'!$B$4:$C$205,2,0),"")</f>
        <v/>
      </c>
      <c r="C1956" s="178"/>
      <c r="D1956" s="55" t="str">
        <f>_xlfn.IFNA(VLOOKUP(C1956,'Számlafizető(k) adatai'!$C$4:$D$203,2,0),"")</f>
        <v/>
      </c>
      <c r="E1956" s="55" t="str">
        <f>_xlfn.IFNA(VLOOKUP(C1956,'Számlafizető(k) adatai'!$C$4:$M$203,11,0),"")</f>
        <v/>
      </c>
      <c r="F1956" s="178"/>
      <c r="G1956" s="178"/>
      <c r="H1956" s="178"/>
      <c r="I1956" s="55" t="str">
        <f>IF(F1956="","",VLOOKUP(LEFT(F1956,5),'Technikai cellák'!B:C,2,0))</f>
        <v/>
      </c>
      <c r="J1956" s="55" t="str">
        <f>IF(F1956="","",VLOOKUP(I1956,'Technikai cellák'!$C$1:$D$12,2,0))</f>
        <v/>
      </c>
      <c r="K1956" s="179"/>
      <c r="L1956" s="67" t="str">
        <f t="shared" si="607"/>
        <v/>
      </c>
      <c r="M1956" s="68">
        <f t="shared" si="608"/>
        <v>0</v>
      </c>
      <c r="N1956" s="66">
        <f t="shared" si="609"/>
        <v>0</v>
      </c>
      <c r="O1956" s="152"/>
      <c r="P1956" s="172">
        <f t="shared" si="606"/>
        <v>0</v>
      </c>
      <c r="Q1956" s="69">
        <f t="shared" si="610"/>
        <v>0</v>
      </c>
      <c r="R1956" s="62">
        <f t="shared" si="611"/>
        <v>0</v>
      </c>
      <c r="S1956" s="153"/>
      <c r="T1956" s="118" t="str">
        <f t="shared" si="612"/>
        <v/>
      </c>
      <c r="U1956" s="154"/>
      <c r="V1956" s="154"/>
      <c r="W1956" s="154"/>
      <c r="X1956" s="154"/>
      <c r="Y1956" s="154"/>
      <c r="Z1956" s="154"/>
      <c r="AA1956" s="154"/>
      <c r="AB1956" s="154"/>
      <c r="AC1956" s="154"/>
      <c r="AD1956" s="154"/>
      <c r="AE1956" s="154"/>
      <c r="AF1956" s="154"/>
      <c r="AG1956" s="63">
        <f t="shared" si="613"/>
        <v>0</v>
      </c>
      <c r="AH1956" s="56">
        <f t="shared" si="614"/>
        <v>0</v>
      </c>
      <c r="AI1956" s="56">
        <f t="shared" si="615"/>
        <v>0</v>
      </c>
      <c r="AJ1956" s="56">
        <f t="shared" si="616"/>
        <v>0</v>
      </c>
      <c r="AK1956" s="56">
        <f t="shared" si="617"/>
        <v>0</v>
      </c>
      <c r="AL1956" s="56">
        <f t="shared" si="618"/>
        <v>0</v>
      </c>
      <c r="AM1956" s="56">
        <f t="shared" si="619"/>
        <v>0</v>
      </c>
      <c r="AN1956" s="56">
        <f t="shared" si="620"/>
        <v>0</v>
      </c>
      <c r="AO1956" s="56">
        <f t="shared" si="621"/>
        <v>0</v>
      </c>
      <c r="AP1956" s="56">
        <f t="shared" si="622"/>
        <v>0</v>
      </c>
      <c r="AQ1956" s="56">
        <f t="shared" si="623"/>
        <v>0</v>
      </c>
      <c r="AR1956" s="86">
        <f t="shared" si="624"/>
        <v>0</v>
      </c>
    </row>
    <row r="1957" spans="1:44" x14ac:dyDescent="0.25">
      <c r="A1957" s="178"/>
      <c r="B1957" s="55" t="str">
        <f>_xlfn.IFNA(VLOOKUP(A1957,'Ajánlatkérő(k) adatai'!$B$4:$C$205,2,0),"")</f>
        <v/>
      </c>
      <c r="C1957" s="178"/>
      <c r="D1957" s="55" t="str">
        <f>_xlfn.IFNA(VLOOKUP(C1957,'Számlafizető(k) adatai'!$C$4:$D$203,2,0),"")</f>
        <v/>
      </c>
      <c r="E1957" s="55" t="str">
        <f>_xlfn.IFNA(VLOOKUP(C1957,'Számlafizető(k) adatai'!$C$4:$M$203,11,0),"")</f>
        <v/>
      </c>
      <c r="F1957" s="178"/>
      <c r="G1957" s="178"/>
      <c r="H1957" s="178"/>
      <c r="I1957" s="55" t="str">
        <f>IF(F1957="","",VLOOKUP(LEFT(F1957,5),'Technikai cellák'!B:C,2,0))</f>
        <v/>
      </c>
      <c r="J1957" s="55" t="str">
        <f>IF(F1957="","",VLOOKUP(I1957,'Technikai cellák'!$C$1:$D$12,2,0))</f>
        <v/>
      </c>
      <c r="K1957" s="179"/>
      <c r="L1957" s="67" t="str">
        <f t="shared" si="607"/>
        <v/>
      </c>
      <c r="M1957" s="68">
        <f t="shared" si="608"/>
        <v>0</v>
      </c>
      <c r="N1957" s="66">
        <f t="shared" si="609"/>
        <v>0</v>
      </c>
      <c r="O1957" s="152"/>
      <c r="P1957" s="172">
        <f t="shared" si="606"/>
        <v>0</v>
      </c>
      <c r="Q1957" s="69">
        <f t="shared" si="610"/>
        <v>0</v>
      </c>
      <c r="R1957" s="62">
        <f t="shared" si="611"/>
        <v>0</v>
      </c>
      <c r="S1957" s="153"/>
      <c r="T1957" s="118" t="str">
        <f t="shared" si="612"/>
        <v/>
      </c>
      <c r="U1957" s="154"/>
      <c r="V1957" s="154"/>
      <c r="W1957" s="154"/>
      <c r="X1957" s="154"/>
      <c r="Y1957" s="154"/>
      <c r="Z1957" s="154"/>
      <c r="AA1957" s="154"/>
      <c r="AB1957" s="154"/>
      <c r="AC1957" s="154"/>
      <c r="AD1957" s="154"/>
      <c r="AE1957" s="154"/>
      <c r="AF1957" s="154"/>
      <c r="AG1957" s="63">
        <f t="shared" si="613"/>
        <v>0</v>
      </c>
      <c r="AH1957" s="56">
        <f t="shared" si="614"/>
        <v>0</v>
      </c>
      <c r="AI1957" s="56">
        <f t="shared" si="615"/>
        <v>0</v>
      </c>
      <c r="AJ1957" s="56">
        <f t="shared" si="616"/>
        <v>0</v>
      </c>
      <c r="AK1957" s="56">
        <f t="shared" si="617"/>
        <v>0</v>
      </c>
      <c r="AL1957" s="56">
        <f t="shared" si="618"/>
        <v>0</v>
      </c>
      <c r="AM1957" s="56">
        <f t="shared" si="619"/>
        <v>0</v>
      </c>
      <c r="AN1957" s="56">
        <f t="shared" si="620"/>
        <v>0</v>
      </c>
      <c r="AO1957" s="56">
        <f t="shared" si="621"/>
        <v>0</v>
      </c>
      <c r="AP1957" s="56">
        <f t="shared" si="622"/>
        <v>0</v>
      </c>
      <c r="AQ1957" s="56">
        <f t="shared" si="623"/>
        <v>0</v>
      </c>
      <c r="AR1957" s="86">
        <f t="shared" si="624"/>
        <v>0</v>
      </c>
    </row>
    <row r="1958" spans="1:44" x14ac:dyDescent="0.25">
      <c r="A1958" s="178"/>
      <c r="B1958" s="55" t="str">
        <f>_xlfn.IFNA(VLOOKUP(A1958,'Ajánlatkérő(k) adatai'!$B$4:$C$205,2,0),"")</f>
        <v/>
      </c>
      <c r="C1958" s="178"/>
      <c r="D1958" s="55" t="str">
        <f>_xlfn.IFNA(VLOOKUP(C1958,'Számlafizető(k) adatai'!$C$4:$D$203,2,0),"")</f>
        <v/>
      </c>
      <c r="E1958" s="55" t="str">
        <f>_xlfn.IFNA(VLOOKUP(C1958,'Számlafizető(k) adatai'!$C$4:$M$203,11,0),"")</f>
        <v/>
      </c>
      <c r="F1958" s="178"/>
      <c r="G1958" s="178"/>
      <c r="H1958" s="178"/>
      <c r="I1958" s="55" t="str">
        <f>IF(F1958="","",VLOOKUP(LEFT(F1958,5),'Technikai cellák'!B:C,2,0))</f>
        <v/>
      </c>
      <c r="J1958" s="55" t="str">
        <f>IF(F1958="","",VLOOKUP(I1958,'Technikai cellák'!$C$1:$D$12,2,0))</f>
        <v/>
      </c>
      <c r="K1958" s="179"/>
      <c r="L1958" s="67" t="str">
        <f t="shared" si="607"/>
        <v/>
      </c>
      <c r="M1958" s="68">
        <f t="shared" si="608"/>
        <v>0</v>
      </c>
      <c r="N1958" s="66">
        <f t="shared" si="609"/>
        <v>0</v>
      </c>
      <c r="O1958" s="152"/>
      <c r="P1958" s="172">
        <f t="shared" si="606"/>
        <v>0</v>
      </c>
      <c r="Q1958" s="69">
        <f t="shared" si="610"/>
        <v>0</v>
      </c>
      <c r="R1958" s="62">
        <f t="shared" si="611"/>
        <v>0</v>
      </c>
      <c r="S1958" s="153"/>
      <c r="T1958" s="118" t="str">
        <f t="shared" si="612"/>
        <v/>
      </c>
      <c r="U1958" s="154"/>
      <c r="V1958" s="154"/>
      <c r="W1958" s="154"/>
      <c r="X1958" s="154"/>
      <c r="Y1958" s="154"/>
      <c r="Z1958" s="154"/>
      <c r="AA1958" s="154"/>
      <c r="AB1958" s="154"/>
      <c r="AC1958" s="154"/>
      <c r="AD1958" s="154"/>
      <c r="AE1958" s="154"/>
      <c r="AF1958" s="154"/>
      <c r="AG1958" s="63">
        <f t="shared" si="613"/>
        <v>0</v>
      </c>
      <c r="AH1958" s="56">
        <f t="shared" si="614"/>
        <v>0</v>
      </c>
      <c r="AI1958" s="56">
        <f t="shared" si="615"/>
        <v>0</v>
      </c>
      <c r="AJ1958" s="56">
        <f t="shared" si="616"/>
        <v>0</v>
      </c>
      <c r="AK1958" s="56">
        <f t="shared" si="617"/>
        <v>0</v>
      </c>
      <c r="AL1958" s="56">
        <f t="shared" si="618"/>
        <v>0</v>
      </c>
      <c r="AM1958" s="56">
        <f t="shared" si="619"/>
        <v>0</v>
      </c>
      <c r="AN1958" s="56">
        <f t="shared" si="620"/>
        <v>0</v>
      </c>
      <c r="AO1958" s="56">
        <f t="shared" si="621"/>
        <v>0</v>
      </c>
      <c r="AP1958" s="56">
        <f t="shared" si="622"/>
        <v>0</v>
      </c>
      <c r="AQ1958" s="56">
        <f t="shared" si="623"/>
        <v>0</v>
      </c>
      <c r="AR1958" s="86">
        <f t="shared" si="624"/>
        <v>0</v>
      </c>
    </row>
    <row r="1959" spans="1:44" x14ac:dyDescent="0.25">
      <c r="A1959" s="178"/>
      <c r="B1959" s="55" t="str">
        <f>_xlfn.IFNA(VLOOKUP(A1959,'Ajánlatkérő(k) adatai'!$B$4:$C$205,2,0),"")</f>
        <v/>
      </c>
      <c r="C1959" s="178"/>
      <c r="D1959" s="55" t="str">
        <f>_xlfn.IFNA(VLOOKUP(C1959,'Számlafizető(k) adatai'!$C$4:$D$203,2,0),"")</f>
        <v/>
      </c>
      <c r="E1959" s="55" t="str">
        <f>_xlfn.IFNA(VLOOKUP(C1959,'Számlafizető(k) adatai'!$C$4:$M$203,11,0),"")</f>
        <v/>
      </c>
      <c r="F1959" s="178"/>
      <c r="G1959" s="178"/>
      <c r="H1959" s="178"/>
      <c r="I1959" s="55" t="str">
        <f>IF(F1959="","",VLOOKUP(LEFT(F1959,5),'Technikai cellák'!B:C,2,0))</f>
        <v/>
      </c>
      <c r="J1959" s="55" t="str">
        <f>IF(F1959="","",VLOOKUP(I1959,'Technikai cellák'!$C$1:$D$12,2,0))</f>
        <v/>
      </c>
      <c r="K1959" s="179"/>
      <c r="L1959" s="67" t="str">
        <f t="shared" si="607"/>
        <v/>
      </c>
      <c r="M1959" s="68">
        <f t="shared" si="608"/>
        <v>0</v>
      </c>
      <c r="N1959" s="66">
        <f t="shared" si="609"/>
        <v>0</v>
      </c>
      <c r="O1959" s="152"/>
      <c r="P1959" s="172">
        <f t="shared" si="606"/>
        <v>0</v>
      </c>
      <c r="Q1959" s="69">
        <f t="shared" si="610"/>
        <v>0</v>
      </c>
      <c r="R1959" s="62">
        <f t="shared" si="611"/>
        <v>0</v>
      </c>
      <c r="S1959" s="153"/>
      <c r="T1959" s="118" t="str">
        <f t="shared" si="612"/>
        <v/>
      </c>
      <c r="U1959" s="154"/>
      <c r="V1959" s="154"/>
      <c r="W1959" s="154"/>
      <c r="X1959" s="154"/>
      <c r="Y1959" s="154"/>
      <c r="Z1959" s="154"/>
      <c r="AA1959" s="154"/>
      <c r="AB1959" s="154"/>
      <c r="AC1959" s="154"/>
      <c r="AD1959" s="154"/>
      <c r="AE1959" s="154"/>
      <c r="AF1959" s="154"/>
      <c r="AG1959" s="63">
        <f t="shared" si="613"/>
        <v>0</v>
      </c>
      <c r="AH1959" s="56">
        <f t="shared" si="614"/>
        <v>0</v>
      </c>
      <c r="AI1959" s="56">
        <f t="shared" si="615"/>
        <v>0</v>
      </c>
      <c r="AJ1959" s="56">
        <f t="shared" si="616"/>
        <v>0</v>
      </c>
      <c r="AK1959" s="56">
        <f t="shared" si="617"/>
        <v>0</v>
      </c>
      <c r="AL1959" s="56">
        <f t="shared" si="618"/>
        <v>0</v>
      </c>
      <c r="AM1959" s="56">
        <f t="shared" si="619"/>
        <v>0</v>
      </c>
      <c r="AN1959" s="56">
        <f t="shared" si="620"/>
        <v>0</v>
      </c>
      <c r="AO1959" s="56">
        <f t="shared" si="621"/>
        <v>0</v>
      </c>
      <c r="AP1959" s="56">
        <f t="shared" si="622"/>
        <v>0</v>
      </c>
      <c r="AQ1959" s="56">
        <f t="shared" si="623"/>
        <v>0</v>
      </c>
      <c r="AR1959" s="86">
        <f t="shared" si="624"/>
        <v>0</v>
      </c>
    </row>
    <row r="1960" spans="1:44" x14ac:dyDescent="0.25">
      <c r="A1960" s="178"/>
      <c r="B1960" s="55" t="str">
        <f>_xlfn.IFNA(VLOOKUP(A1960,'Ajánlatkérő(k) adatai'!$B$4:$C$205,2,0),"")</f>
        <v/>
      </c>
      <c r="C1960" s="178"/>
      <c r="D1960" s="55" t="str">
        <f>_xlfn.IFNA(VLOOKUP(C1960,'Számlafizető(k) adatai'!$C$4:$D$203,2,0),"")</f>
        <v/>
      </c>
      <c r="E1960" s="55" t="str">
        <f>_xlfn.IFNA(VLOOKUP(C1960,'Számlafizető(k) adatai'!$C$4:$M$203,11,0),"")</f>
        <v/>
      </c>
      <c r="F1960" s="178"/>
      <c r="G1960" s="178"/>
      <c r="H1960" s="178"/>
      <c r="I1960" s="55" t="str">
        <f>IF(F1960="","",VLOOKUP(LEFT(F1960,5),'Technikai cellák'!B:C,2,0))</f>
        <v/>
      </c>
      <c r="J1960" s="55" t="str">
        <f>IF(F1960="","",VLOOKUP(I1960,'Technikai cellák'!$C$1:$D$12,2,0))</f>
        <v/>
      </c>
      <c r="K1960" s="179"/>
      <c r="L1960" s="67" t="str">
        <f t="shared" si="607"/>
        <v/>
      </c>
      <c r="M1960" s="68">
        <f t="shared" si="608"/>
        <v>0</v>
      </c>
      <c r="N1960" s="66">
        <f t="shared" si="609"/>
        <v>0</v>
      </c>
      <c r="O1960" s="152"/>
      <c r="P1960" s="172">
        <f t="shared" si="606"/>
        <v>0</v>
      </c>
      <c r="Q1960" s="69">
        <f t="shared" si="610"/>
        <v>0</v>
      </c>
      <c r="R1960" s="62">
        <f t="shared" si="611"/>
        <v>0</v>
      </c>
      <c r="S1960" s="153"/>
      <c r="T1960" s="118" t="str">
        <f t="shared" si="612"/>
        <v/>
      </c>
      <c r="U1960" s="154"/>
      <c r="V1960" s="154"/>
      <c r="W1960" s="154"/>
      <c r="X1960" s="154"/>
      <c r="Y1960" s="154"/>
      <c r="Z1960" s="154"/>
      <c r="AA1960" s="154"/>
      <c r="AB1960" s="154"/>
      <c r="AC1960" s="154"/>
      <c r="AD1960" s="154"/>
      <c r="AE1960" s="154"/>
      <c r="AF1960" s="154"/>
      <c r="AG1960" s="63">
        <f t="shared" si="613"/>
        <v>0</v>
      </c>
      <c r="AH1960" s="56">
        <f t="shared" si="614"/>
        <v>0</v>
      </c>
      <c r="AI1960" s="56">
        <f t="shared" si="615"/>
        <v>0</v>
      </c>
      <c r="AJ1960" s="56">
        <f t="shared" si="616"/>
        <v>0</v>
      </c>
      <c r="AK1960" s="56">
        <f t="shared" si="617"/>
        <v>0</v>
      </c>
      <c r="AL1960" s="56">
        <f t="shared" si="618"/>
        <v>0</v>
      </c>
      <c r="AM1960" s="56">
        <f t="shared" si="619"/>
        <v>0</v>
      </c>
      <c r="AN1960" s="56">
        <f t="shared" si="620"/>
        <v>0</v>
      </c>
      <c r="AO1960" s="56">
        <f t="shared" si="621"/>
        <v>0</v>
      </c>
      <c r="AP1960" s="56">
        <f t="shared" si="622"/>
        <v>0</v>
      </c>
      <c r="AQ1960" s="56">
        <f t="shared" si="623"/>
        <v>0</v>
      </c>
      <c r="AR1960" s="86">
        <f t="shared" si="624"/>
        <v>0</v>
      </c>
    </row>
    <row r="1961" spans="1:44" x14ac:dyDescent="0.25">
      <c r="A1961" s="178"/>
      <c r="B1961" s="55" t="str">
        <f>_xlfn.IFNA(VLOOKUP(A1961,'Ajánlatkérő(k) adatai'!$B$4:$C$205,2,0),"")</f>
        <v/>
      </c>
      <c r="C1961" s="178"/>
      <c r="D1961" s="55" t="str">
        <f>_xlfn.IFNA(VLOOKUP(C1961,'Számlafizető(k) adatai'!$C$4:$D$203,2,0),"")</f>
        <v/>
      </c>
      <c r="E1961" s="55" t="str">
        <f>_xlfn.IFNA(VLOOKUP(C1961,'Számlafizető(k) adatai'!$C$4:$M$203,11,0),"")</f>
        <v/>
      </c>
      <c r="F1961" s="178"/>
      <c r="G1961" s="178"/>
      <c r="H1961" s="178"/>
      <c r="I1961" s="55" t="str">
        <f>IF(F1961="","",VLOOKUP(LEFT(F1961,5),'Technikai cellák'!B:C,2,0))</f>
        <v/>
      </c>
      <c r="J1961" s="55" t="str">
        <f>IF(F1961="","",VLOOKUP(I1961,'Technikai cellák'!$C$1:$D$12,2,0))</f>
        <v/>
      </c>
      <c r="K1961" s="179"/>
      <c r="L1961" s="67" t="str">
        <f t="shared" si="607"/>
        <v/>
      </c>
      <c r="M1961" s="68">
        <f t="shared" si="608"/>
        <v>0</v>
      </c>
      <c r="N1961" s="66">
        <f t="shared" si="609"/>
        <v>0</v>
      </c>
      <c r="O1961" s="152"/>
      <c r="P1961" s="172">
        <f t="shared" si="606"/>
        <v>0</v>
      </c>
      <c r="Q1961" s="69">
        <f t="shared" si="610"/>
        <v>0</v>
      </c>
      <c r="R1961" s="62">
        <f t="shared" si="611"/>
        <v>0</v>
      </c>
      <c r="S1961" s="153"/>
      <c r="T1961" s="118" t="str">
        <f t="shared" si="612"/>
        <v/>
      </c>
      <c r="U1961" s="154"/>
      <c r="V1961" s="154"/>
      <c r="W1961" s="154"/>
      <c r="X1961" s="154"/>
      <c r="Y1961" s="154"/>
      <c r="Z1961" s="154"/>
      <c r="AA1961" s="154"/>
      <c r="AB1961" s="154"/>
      <c r="AC1961" s="154"/>
      <c r="AD1961" s="154"/>
      <c r="AE1961" s="154"/>
      <c r="AF1961" s="154"/>
      <c r="AG1961" s="63">
        <f t="shared" si="613"/>
        <v>0</v>
      </c>
      <c r="AH1961" s="56">
        <f t="shared" si="614"/>
        <v>0</v>
      </c>
      <c r="AI1961" s="56">
        <f t="shared" si="615"/>
        <v>0</v>
      </c>
      <c r="AJ1961" s="56">
        <f t="shared" si="616"/>
        <v>0</v>
      </c>
      <c r="AK1961" s="56">
        <f t="shared" si="617"/>
        <v>0</v>
      </c>
      <c r="AL1961" s="56">
        <f t="shared" si="618"/>
        <v>0</v>
      </c>
      <c r="AM1961" s="56">
        <f t="shared" si="619"/>
        <v>0</v>
      </c>
      <c r="AN1961" s="56">
        <f t="shared" si="620"/>
        <v>0</v>
      </c>
      <c r="AO1961" s="56">
        <f t="shared" si="621"/>
        <v>0</v>
      </c>
      <c r="AP1961" s="56">
        <f t="shared" si="622"/>
        <v>0</v>
      </c>
      <c r="AQ1961" s="56">
        <f t="shared" si="623"/>
        <v>0</v>
      </c>
      <c r="AR1961" s="86">
        <f t="shared" si="624"/>
        <v>0</v>
      </c>
    </row>
    <row r="1962" spans="1:44" x14ac:dyDescent="0.25">
      <c r="A1962" s="178"/>
      <c r="B1962" s="55" t="str">
        <f>_xlfn.IFNA(VLOOKUP(A1962,'Ajánlatkérő(k) adatai'!$B$4:$C$205,2,0),"")</f>
        <v/>
      </c>
      <c r="C1962" s="178"/>
      <c r="D1962" s="55" t="str">
        <f>_xlfn.IFNA(VLOOKUP(C1962,'Számlafizető(k) adatai'!$C$4:$D$203,2,0),"")</f>
        <v/>
      </c>
      <c r="E1962" s="55" t="str">
        <f>_xlfn.IFNA(VLOOKUP(C1962,'Számlafizető(k) adatai'!$C$4:$M$203,11,0),"")</f>
        <v/>
      </c>
      <c r="F1962" s="178"/>
      <c r="G1962" s="178"/>
      <c r="H1962" s="178"/>
      <c r="I1962" s="55" t="str">
        <f>IF(F1962="","",VLOOKUP(LEFT(F1962,5),'Technikai cellák'!B:C,2,0))</f>
        <v/>
      </c>
      <c r="J1962" s="55" t="str">
        <f>IF(F1962="","",VLOOKUP(I1962,'Technikai cellák'!$C$1:$D$12,2,0))</f>
        <v/>
      </c>
      <c r="K1962" s="179"/>
      <c r="L1962" s="67" t="str">
        <f t="shared" si="607"/>
        <v/>
      </c>
      <c r="M1962" s="68">
        <f t="shared" si="608"/>
        <v>0</v>
      </c>
      <c r="N1962" s="66">
        <f t="shared" si="609"/>
        <v>0</v>
      </c>
      <c r="O1962" s="152"/>
      <c r="P1962" s="172">
        <f t="shared" si="606"/>
        <v>0</v>
      </c>
      <c r="Q1962" s="69">
        <f t="shared" si="610"/>
        <v>0</v>
      </c>
      <c r="R1962" s="62">
        <f t="shared" si="611"/>
        <v>0</v>
      </c>
      <c r="S1962" s="153"/>
      <c r="T1962" s="118" t="str">
        <f t="shared" si="612"/>
        <v/>
      </c>
      <c r="U1962" s="154"/>
      <c r="V1962" s="154"/>
      <c r="W1962" s="154"/>
      <c r="X1962" s="154"/>
      <c r="Y1962" s="154"/>
      <c r="Z1962" s="154"/>
      <c r="AA1962" s="154"/>
      <c r="AB1962" s="154"/>
      <c r="AC1962" s="154"/>
      <c r="AD1962" s="154"/>
      <c r="AE1962" s="154"/>
      <c r="AF1962" s="154"/>
      <c r="AG1962" s="63">
        <f t="shared" si="613"/>
        <v>0</v>
      </c>
      <c r="AH1962" s="56">
        <f t="shared" si="614"/>
        <v>0</v>
      </c>
      <c r="AI1962" s="56">
        <f t="shared" si="615"/>
        <v>0</v>
      </c>
      <c r="AJ1962" s="56">
        <f t="shared" si="616"/>
        <v>0</v>
      </c>
      <c r="AK1962" s="56">
        <f t="shared" si="617"/>
        <v>0</v>
      </c>
      <c r="AL1962" s="56">
        <f t="shared" si="618"/>
        <v>0</v>
      </c>
      <c r="AM1962" s="56">
        <f t="shared" si="619"/>
        <v>0</v>
      </c>
      <c r="AN1962" s="56">
        <f t="shared" si="620"/>
        <v>0</v>
      </c>
      <c r="AO1962" s="56">
        <f t="shared" si="621"/>
        <v>0</v>
      </c>
      <c r="AP1962" s="56">
        <f t="shared" si="622"/>
        <v>0</v>
      </c>
      <c r="AQ1962" s="56">
        <f t="shared" si="623"/>
        <v>0</v>
      </c>
      <c r="AR1962" s="86">
        <f t="shared" si="624"/>
        <v>0</v>
      </c>
    </row>
    <row r="1963" spans="1:44" x14ac:dyDescent="0.25">
      <c r="A1963" s="178"/>
      <c r="B1963" s="55" t="str">
        <f>_xlfn.IFNA(VLOOKUP(A1963,'Ajánlatkérő(k) adatai'!$B$4:$C$205,2,0),"")</f>
        <v/>
      </c>
      <c r="C1963" s="178"/>
      <c r="D1963" s="55" t="str">
        <f>_xlfn.IFNA(VLOOKUP(C1963,'Számlafizető(k) adatai'!$C$4:$D$203,2,0),"")</f>
        <v/>
      </c>
      <c r="E1963" s="55" t="str">
        <f>_xlfn.IFNA(VLOOKUP(C1963,'Számlafizető(k) adatai'!$C$4:$M$203,11,0),"")</f>
        <v/>
      </c>
      <c r="F1963" s="178"/>
      <c r="G1963" s="178"/>
      <c r="H1963" s="178"/>
      <c r="I1963" s="55" t="str">
        <f>IF(F1963="","",VLOOKUP(LEFT(F1963,5),'Technikai cellák'!B:C,2,0))</f>
        <v/>
      </c>
      <c r="J1963" s="55" t="str">
        <f>IF(F1963="","",VLOOKUP(I1963,'Technikai cellák'!$C$1:$D$12,2,0))</f>
        <v/>
      </c>
      <c r="K1963" s="179"/>
      <c r="L1963" s="67" t="str">
        <f t="shared" si="607"/>
        <v/>
      </c>
      <c r="M1963" s="68">
        <f t="shared" si="608"/>
        <v>0</v>
      </c>
      <c r="N1963" s="66">
        <f t="shared" si="609"/>
        <v>0</v>
      </c>
      <c r="O1963" s="152"/>
      <c r="P1963" s="172">
        <f t="shared" si="606"/>
        <v>0</v>
      </c>
      <c r="Q1963" s="69">
        <f t="shared" si="610"/>
        <v>0</v>
      </c>
      <c r="R1963" s="62">
        <f t="shared" si="611"/>
        <v>0</v>
      </c>
      <c r="S1963" s="153"/>
      <c r="T1963" s="118" t="str">
        <f t="shared" si="612"/>
        <v/>
      </c>
      <c r="U1963" s="154"/>
      <c r="V1963" s="154"/>
      <c r="W1963" s="154"/>
      <c r="X1963" s="154"/>
      <c r="Y1963" s="154"/>
      <c r="Z1963" s="154"/>
      <c r="AA1963" s="154"/>
      <c r="AB1963" s="154"/>
      <c r="AC1963" s="154"/>
      <c r="AD1963" s="154"/>
      <c r="AE1963" s="154"/>
      <c r="AF1963" s="154"/>
      <c r="AG1963" s="63">
        <f t="shared" si="613"/>
        <v>0</v>
      </c>
      <c r="AH1963" s="56">
        <f t="shared" si="614"/>
        <v>0</v>
      </c>
      <c r="AI1963" s="56">
        <f t="shared" si="615"/>
        <v>0</v>
      </c>
      <c r="AJ1963" s="56">
        <f t="shared" si="616"/>
        <v>0</v>
      </c>
      <c r="AK1963" s="56">
        <f t="shared" si="617"/>
        <v>0</v>
      </c>
      <c r="AL1963" s="56">
        <f t="shared" si="618"/>
        <v>0</v>
      </c>
      <c r="AM1963" s="56">
        <f t="shared" si="619"/>
        <v>0</v>
      </c>
      <c r="AN1963" s="56">
        <f t="shared" si="620"/>
        <v>0</v>
      </c>
      <c r="AO1963" s="56">
        <f t="shared" si="621"/>
        <v>0</v>
      </c>
      <c r="AP1963" s="56">
        <f t="shared" si="622"/>
        <v>0</v>
      </c>
      <c r="AQ1963" s="56">
        <f t="shared" si="623"/>
        <v>0</v>
      </c>
      <c r="AR1963" s="86">
        <f t="shared" si="624"/>
        <v>0</v>
      </c>
    </row>
    <row r="1964" spans="1:44" x14ac:dyDescent="0.25">
      <c r="A1964" s="178"/>
      <c r="B1964" s="55" t="str">
        <f>_xlfn.IFNA(VLOOKUP(A1964,'Ajánlatkérő(k) adatai'!$B$4:$C$205,2,0),"")</f>
        <v/>
      </c>
      <c r="C1964" s="178"/>
      <c r="D1964" s="55" t="str">
        <f>_xlfn.IFNA(VLOOKUP(C1964,'Számlafizető(k) adatai'!$C$4:$D$203,2,0),"")</f>
        <v/>
      </c>
      <c r="E1964" s="55" t="str">
        <f>_xlfn.IFNA(VLOOKUP(C1964,'Számlafizető(k) adatai'!$C$4:$M$203,11,0),"")</f>
        <v/>
      </c>
      <c r="F1964" s="178"/>
      <c r="G1964" s="178"/>
      <c r="H1964" s="178"/>
      <c r="I1964" s="55" t="str">
        <f>IF(F1964="","",VLOOKUP(LEFT(F1964,5),'Technikai cellák'!B:C,2,0))</f>
        <v/>
      </c>
      <c r="J1964" s="55" t="str">
        <f>IF(F1964="","",VLOOKUP(I1964,'Technikai cellák'!$C$1:$D$12,2,0))</f>
        <v/>
      </c>
      <c r="K1964" s="179"/>
      <c r="L1964" s="67" t="str">
        <f t="shared" si="607"/>
        <v/>
      </c>
      <c r="M1964" s="68">
        <f t="shared" si="608"/>
        <v>0</v>
      </c>
      <c r="N1964" s="66">
        <f t="shared" si="609"/>
        <v>0</v>
      </c>
      <c r="O1964" s="152"/>
      <c r="P1964" s="172">
        <f t="shared" si="606"/>
        <v>0</v>
      </c>
      <c r="Q1964" s="69">
        <f t="shared" si="610"/>
        <v>0</v>
      </c>
      <c r="R1964" s="62">
        <f t="shared" si="611"/>
        <v>0</v>
      </c>
      <c r="S1964" s="153"/>
      <c r="T1964" s="118" t="str">
        <f t="shared" si="612"/>
        <v/>
      </c>
      <c r="U1964" s="154"/>
      <c r="V1964" s="154"/>
      <c r="W1964" s="154"/>
      <c r="X1964" s="154"/>
      <c r="Y1964" s="154"/>
      <c r="Z1964" s="154"/>
      <c r="AA1964" s="154"/>
      <c r="AB1964" s="154"/>
      <c r="AC1964" s="154"/>
      <c r="AD1964" s="154"/>
      <c r="AE1964" s="154"/>
      <c r="AF1964" s="154"/>
      <c r="AG1964" s="63">
        <f t="shared" si="613"/>
        <v>0</v>
      </c>
      <c r="AH1964" s="56">
        <f t="shared" si="614"/>
        <v>0</v>
      </c>
      <c r="AI1964" s="56">
        <f t="shared" si="615"/>
        <v>0</v>
      </c>
      <c r="AJ1964" s="56">
        <f t="shared" si="616"/>
        <v>0</v>
      </c>
      <c r="AK1964" s="56">
        <f t="shared" si="617"/>
        <v>0</v>
      </c>
      <c r="AL1964" s="56">
        <f t="shared" si="618"/>
        <v>0</v>
      </c>
      <c r="AM1964" s="56">
        <f t="shared" si="619"/>
        <v>0</v>
      </c>
      <c r="AN1964" s="56">
        <f t="shared" si="620"/>
        <v>0</v>
      </c>
      <c r="AO1964" s="56">
        <f t="shared" si="621"/>
        <v>0</v>
      </c>
      <c r="AP1964" s="56">
        <f t="shared" si="622"/>
        <v>0</v>
      </c>
      <c r="AQ1964" s="56">
        <f t="shared" si="623"/>
        <v>0</v>
      </c>
      <c r="AR1964" s="86">
        <f t="shared" si="624"/>
        <v>0</v>
      </c>
    </row>
    <row r="1965" spans="1:44" x14ac:dyDescent="0.25">
      <c r="A1965" s="178"/>
      <c r="B1965" s="55" t="str">
        <f>_xlfn.IFNA(VLOOKUP(A1965,'Ajánlatkérő(k) adatai'!$B$4:$C$205,2,0),"")</f>
        <v/>
      </c>
      <c r="C1965" s="178"/>
      <c r="D1965" s="55" t="str">
        <f>_xlfn.IFNA(VLOOKUP(C1965,'Számlafizető(k) adatai'!$C$4:$D$203,2,0),"")</f>
        <v/>
      </c>
      <c r="E1965" s="55" t="str">
        <f>_xlfn.IFNA(VLOOKUP(C1965,'Számlafizető(k) adatai'!$C$4:$M$203,11,0),"")</f>
        <v/>
      </c>
      <c r="F1965" s="178"/>
      <c r="G1965" s="178"/>
      <c r="H1965" s="178"/>
      <c r="I1965" s="55" t="str">
        <f>IF(F1965="","",VLOOKUP(LEFT(F1965,5),'Technikai cellák'!B:C,2,0))</f>
        <v/>
      </c>
      <c r="J1965" s="55" t="str">
        <f>IF(F1965="","",VLOOKUP(I1965,'Technikai cellák'!$C$1:$D$12,2,0))</f>
        <v/>
      </c>
      <c r="K1965" s="179"/>
      <c r="L1965" s="67" t="str">
        <f t="shared" si="607"/>
        <v/>
      </c>
      <c r="M1965" s="68">
        <f t="shared" si="608"/>
        <v>0</v>
      </c>
      <c r="N1965" s="66">
        <f t="shared" si="609"/>
        <v>0</v>
      </c>
      <c r="O1965" s="152"/>
      <c r="P1965" s="172">
        <f t="shared" si="606"/>
        <v>0</v>
      </c>
      <c r="Q1965" s="69">
        <f t="shared" si="610"/>
        <v>0</v>
      </c>
      <c r="R1965" s="62">
        <f t="shared" si="611"/>
        <v>0</v>
      </c>
      <c r="S1965" s="153"/>
      <c r="T1965" s="118" t="str">
        <f t="shared" si="612"/>
        <v/>
      </c>
      <c r="U1965" s="154"/>
      <c r="V1965" s="154"/>
      <c r="W1965" s="154"/>
      <c r="X1965" s="154"/>
      <c r="Y1965" s="154"/>
      <c r="Z1965" s="154"/>
      <c r="AA1965" s="154"/>
      <c r="AB1965" s="154"/>
      <c r="AC1965" s="154"/>
      <c r="AD1965" s="154"/>
      <c r="AE1965" s="154"/>
      <c r="AF1965" s="154"/>
      <c r="AG1965" s="63">
        <f t="shared" si="613"/>
        <v>0</v>
      </c>
      <c r="AH1965" s="56">
        <f t="shared" si="614"/>
        <v>0</v>
      </c>
      <c r="AI1965" s="56">
        <f t="shared" si="615"/>
        <v>0</v>
      </c>
      <c r="AJ1965" s="56">
        <f t="shared" si="616"/>
        <v>0</v>
      </c>
      <c r="AK1965" s="56">
        <f t="shared" si="617"/>
        <v>0</v>
      </c>
      <c r="AL1965" s="56">
        <f t="shared" si="618"/>
        <v>0</v>
      </c>
      <c r="AM1965" s="56">
        <f t="shared" si="619"/>
        <v>0</v>
      </c>
      <c r="AN1965" s="56">
        <f t="shared" si="620"/>
        <v>0</v>
      </c>
      <c r="AO1965" s="56">
        <f t="shared" si="621"/>
        <v>0</v>
      </c>
      <c r="AP1965" s="56">
        <f t="shared" si="622"/>
        <v>0</v>
      </c>
      <c r="AQ1965" s="56">
        <f t="shared" si="623"/>
        <v>0</v>
      </c>
      <c r="AR1965" s="86">
        <f t="shared" si="624"/>
        <v>0</v>
      </c>
    </row>
    <row r="1966" spans="1:44" x14ac:dyDescent="0.25">
      <c r="A1966" s="178"/>
      <c r="B1966" s="55" t="str">
        <f>_xlfn.IFNA(VLOOKUP(A1966,'Ajánlatkérő(k) adatai'!$B$4:$C$205,2,0),"")</f>
        <v/>
      </c>
      <c r="C1966" s="178"/>
      <c r="D1966" s="55" t="str">
        <f>_xlfn.IFNA(VLOOKUP(C1966,'Számlafizető(k) adatai'!$C$4:$D$203,2,0),"")</f>
        <v/>
      </c>
      <c r="E1966" s="55" t="str">
        <f>_xlfn.IFNA(VLOOKUP(C1966,'Számlafizető(k) adatai'!$C$4:$M$203,11,0),"")</f>
        <v/>
      </c>
      <c r="F1966" s="178"/>
      <c r="G1966" s="178"/>
      <c r="H1966" s="178"/>
      <c r="I1966" s="55" t="str">
        <f>IF(F1966="","",VLOOKUP(LEFT(F1966,5),'Technikai cellák'!B:C,2,0))</f>
        <v/>
      </c>
      <c r="J1966" s="55" t="str">
        <f>IF(F1966="","",VLOOKUP(I1966,'Technikai cellák'!$C$1:$D$12,2,0))</f>
        <v/>
      </c>
      <c r="K1966" s="179"/>
      <c r="L1966" s="67" t="str">
        <f t="shared" si="607"/>
        <v/>
      </c>
      <c r="M1966" s="68">
        <f t="shared" si="608"/>
        <v>0</v>
      </c>
      <c r="N1966" s="66">
        <f t="shared" si="609"/>
        <v>0</v>
      </c>
      <c r="O1966" s="152"/>
      <c r="P1966" s="172">
        <f t="shared" si="606"/>
        <v>0</v>
      </c>
      <c r="Q1966" s="69">
        <f t="shared" si="610"/>
        <v>0</v>
      </c>
      <c r="R1966" s="62">
        <f t="shared" si="611"/>
        <v>0</v>
      </c>
      <c r="S1966" s="153"/>
      <c r="T1966" s="118" t="str">
        <f t="shared" si="612"/>
        <v/>
      </c>
      <c r="U1966" s="154"/>
      <c r="V1966" s="154"/>
      <c r="W1966" s="154"/>
      <c r="X1966" s="154"/>
      <c r="Y1966" s="154"/>
      <c r="Z1966" s="154"/>
      <c r="AA1966" s="154"/>
      <c r="AB1966" s="154"/>
      <c r="AC1966" s="154"/>
      <c r="AD1966" s="154"/>
      <c r="AE1966" s="154"/>
      <c r="AF1966" s="154"/>
      <c r="AG1966" s="63">
        <f t="shared" si="613"/>
        <v>0</v>
      </c>
      <c r="AH1966" s="56">
        <f t="shared" si="614"/>
        <v>0</v>
      </c>
      <c r="AI1966" s="56">
        <f t="shared" si="615"/>
        <v>0</v>
      </c>
      <c r="AJ1966" s="56">
        <f t="shared" si="616"/>
        <v>0</v>
      </c>
      <c r="AK1966" s="56">
        <f t="shared" si="617"/>
        <v>0</v>
      </c>
      <c r="AL1966" s="56">
        <f t="shared" si="618"/>
        <v>0</v>
      </c>
      <c r="AM1966" s="56">
        <f t="shared" si="619"/>
        <v>0</v>
      </c>
      <c r="AN1966" s="56">
        <f t="shared" si="620"/>
        <v>0</v>
      </c>
      <c r="AO1966" s="56">
        <f t="shared" si="621"/>
        <v>0</v>
      </c>
      <c r="AP1966" s="56">
        <f t="shared" si="622"/>
        <v>0</v>
      </c>
      <c r="AQ1966" s="56">
        <f t="shared" si="623"/>
        <v>0</v>
      </c>
      <c r="AR1966" s="86">
        <f t="shared" si="624"/>
        <v>0</v>
      </c>
    </row>
    <row r="1967" spans="1:44" x14ac:dyDescent="0.25">
      <c r="A1967" s="178"/>
      <c r="B1967" s="55" t="str">
        <f>_xlfn.IFNA(VLOOKUP(A1967,'Ajánlatkérő(k) adatai'!$B$4:$C$205,2,0),"")</f>
        <v/>
      </c>
      <c r="C1967" s="178"/>
      <c r="D1967" s="55" t="str">
        <f>_xlfn.IFNA(VLOOKUP(C1967,'Számlafizető(k) adatai'!$C$4:$D$203,2,0),"")</f>
        <v/>
      </c>
      <c r="E1967" s="55" t="str">
        <f>_xlfn.IFNA(VLOOKUP(C1967,'Számlafizető(k) adatai'!$C$4:$M$203,11,0),"")</f>
        <v/>
      </c>
      <c r="F1967" s="178"/>
      <c r="G1967" s="178"/>
      <c r="H1967" s="178"/>
      <c r="I1967" s="55" t="str">
        <f>IF(F1967="","",VLOOKUP(LEFT(F1967,5),'Technikai cellák'!B:C,2,0))</f>
        <v/>
      </c>
      <c r="J1967" s="55" t="str">
        <f>IF(F1967="","",VLOOKUP(I1967,'Technikai cellák'!$C$1:$D$12,2,0))</f>
        <v/>
      </c>
      <c r="K1967" s="179"/>
      <c r="L1967" s="67" t="str">
        <f t="shared" si="607"/>
        <v/>
      </c>
      <c r="M1967" s="68">
        <f t="shared" si="608"/>
        <v>0</v>
      </c>
      <c r="N1967" s="66">
        <f t="shared" si="609"/>
        <v>0</v>
      </c>
      <c r="O1967" s="152"/>
      <c r="P1967" s="172">
        <f t="shared" si="606"/>
        <v>0</v>
      </c>
      <c r="Q1967" s="69">
        <f t="shared" si="610"/>
        <v>0</v>
      </c>
      <c r="R1967" s="62">
        <f t="shared" si="611"/>
        <v>0</v>
      </c>
      <c r="S1967" s="153"/>
      <c r="T1967" s="118" t="str">
        <f t="shared" si="612"/>
        <v/>
      </c>
      <c r="U1967" s="154"/>
      <c r="V1967" s="154"/>
      <c r="W1967" s="154"/>
      <c r="X1967" s="154"/>
      <c r="Y1967" s="154"/>
      <c r="Z1967" s="154"/>
      <c r="AA1967" s="154"/>
      <c r="AB1967" s="154"/>
      <c r="AC1967" s="154"/>
      <c r="AD1967" s="154"/>
      <c r="AE1967" s="154"/>
      <c r="AF1967" s="154"/>
      <c r="AG1967" s="63">
        <f t="shared" si="613"/>
        <v>0</v>
      </c>
      <c r="AH1967" s="56">
        <f t="shared" si="614"/>
        <v>0</v>
      </c>
      <c r="AI1967" s="56">
        <f t="shared" si="615"/>
        <v>0</v>
      </c>
      <c r="AJ1967" s="56">
        <f t="shared" si="616"/>
        <v>0</v>
      </c>
      <c r="AK1967" s="56">
        <f t="shared" si="617"/>
        <v>0</v>
      </c>
      <c r="AL1967" s="56">
        <f t="shared" si="618"/>
        <v>0</v>
      </c>
      <c r="AM1967" s="56">
        <f t="shared" si="619"/>
        <v>0</v>
      </c>
      <c r="AN1967" s="56">
        <f t="shared" si="620"/>
        <v>0</v>
      </c>
      <c r="AO1967" s="56">
        <f t="shared" si="621"/>
        <v>0</v>
      </c>
      <c r="AP1967" s="56">
        <f t="shared" si="622"/>
        <v>0</v>
      </c>
      <c r="AQ1967" s="56">
        <f t="shared" si="623"/>
        <v>0</v>
      </c>
      <c r="AR1967" s="86">
        <f t="shared" si="624"/>
        <v>0</v>
      </c>
    </row>
    <row r="1968" spans="1:44" x14ac:dyDescent="0.25">
      <c r="A1968" s="178"/>
      <c r="B1968" s="55" t="str">
        <f>_xlfn.IFNA(VLOOKUP(A1968,'Ajánlatkérő(k) adatai'!$B$4:$C$205,2,0),"")</f>
        <v/>
      </c>
      <c r="C1968" s="178"/>
      <c r="D1968" s="55" t="str">
        <f>_xlfn.IFNA(VLOOKUP(C1968,'Számlafizető(k) adatai'!$C$4:$D$203,2,0),"")</f>
        <v/>
      </c>
      <c r="E1968" s="55" t="str">
        <f>_xlfn.IFNA(VLOOKUP(C1968,'Számlafizető(k) adatai'!$C$4:$M$203,11,0),"")</f>
        <v/>
      </c>
      <c r="F1968" s="178"/>
      <c r="G1968" s="178"/>
      <c r="H1968" s="178"/>
      <c r="I1968" s="55" t="str">
        <f>IF(F1968="","",VLOOKUP(LEFT(F1968,5),'Technikai cellák'!B:C,2,0))</f>
        <v/>
      </c>
      <c r="J1968" s="55" t="str">
        <f>IF(F1968="","",VLOOKUP(I1968,'Technikai cellák'!$C$1:$D$12,2,0))</f>
        <v/>
      </c>
      <c r="K1968" s="179"/>
      <c r="L1968" s="67" t="str">
        <f t="shared" si="607"/>
        <v/>
      </c>
      <c r="M1968" s="68">
        <f t="shared" si="608"/>
        <v>0</v>
      </c>
      <c r="N1968" s="66">
        <f t="shared" si="609"/>
        <v>0</v>
      </c>
      <c r="O1968" s="152"/>
      <c r="P1968" s="172">
        <f t="shared" si="606"/>
        <v>0</v>
      </c>
      <c r="Q1968" s="69">
        <f t="shared" si="610"/>
        <v>0</v>
      </c>
      <c r="R1968" s="62">
        <f t="shared" si="611"/>
        <v>0</v>
      </c>
      <c r="S1968" s="153"/>
      <c r="T1968" s="118" t="str">
        <f t="shared" si="612"/>
        <v/>
      </c>
      <c r="U1968" s="154"/>
      <c r="V1968" s="154"/>
      <c r="W1968" s="154"/>
      <c r="X1968" s="154"/>
      <c r="Y1968" s="154"/>
      <c r="Z1968" s="154"/>
      <c r="AA1968" s="154"/>
      <c r="AB1968" s="154"/>
      <c r="AC1968" s="154"/>
      <c r="AD1968" s="154"/>
      <c r="AE1968" s="154"/>
      <c r="AF1968" s="154"/>
      <c r="AG1968" s="63">
        <f t="shared" si="613"/>
        <v>0</v>
      </c>
      <c r="AH1968" s="56">
        <f t="shared" si="614"/>
        <v>0</v>
      </c>
      <c r="AI1968" s="56">
        <f t="shared" si="615"/>
        <v>0</v>
      </c>
      <c r="AJ1968" s="56">
        <f t="shared" si="616"/>
        <v>0</v>
      </c>
      <c r="AK1968" s="56">
        <f t="shared" si="617"/>
        <v>0</v>
      </c>
      <c r="AL1968" s="56">
        <f t="shared" si="618"/>
        <v>0</v>
      </c>
      <c r="AM1968" s="56">
        <f t="shared" si="619"/>
        <v>0</v>
      </c>
      <c r="AN1968" s="56">
        <f t="shared" si="620"/>
        <v>0</v>
      </c>
      <c r="AO1968" s="56">
        <f t="shared" si="621"/>
        <v>0</v>
      </c>
      <c r="AP1968" s="56">
        <f t="shared" si="622"/>
        <v>0</v>
      </c>
      <c r="AQ1968" s="56">
        <f t="shared" si="623"/>
        <v>0</v>
      </c>
      <c r="AR1968" s="86">
        <f t="shared" si="624"/>
        <v>0</v>
      </c>
    </row>
    <row r="1969" spans="1:44" x14ac:dyDescent="0.25">
      <c r="A1969" s="178"/>
      <c r="B1969" s="55" t="str">
        <f>_xlfn.IFNA(VLOOKUP(A1969,'Ajánlatkérő(k) adatai'!$B$4:$C$205,2,0),"")</f>
        <v/>
      </c>
      <c r="C1969" s="178"/>
      <c r="D1969" s="55" t="str">
        <f>_xlfn.IFNA(VLOOKUP(C1969,'Számlafizető(k) adatai'!$C$4:$D$203,2,0),"")</f>
        <v/>
      </c>
      <c r="E1969" s="55" t="str">
        <f>_xlfn.IFNA(VLOOKUP(C1969,'Számlafizető(k) adatai'!$C$4:$M$203,11,0),"")</f>
        <v/>
      </c>
      <c r="F1969" s="178"/>
      <c r="G1969" s="178"/>
      <c r="H1969" s="178"/>
      <c r="I1969" s="55" t="str">
        <f>IF(F1969="","",VLOOKUP(LEFT(F1969,5),'Technikai cellák'!B:C,2,0))</f>
        <v/>
      </c>
      <c r="J1969" s="55" t="str">
        <f>IF(F1969="","",VLOOKUP(I1969,'Technikai cellák'!$C$1:$D$12,2,0))</f>
        <v/>
      </c>
      <c r="K1969" s="179"/>
      <c r="L1969" s="67" t="str">
        <f t="shared" si="607"/>
        <v/>
      </c>
      <c r="M1969" s="68">
        <f t="shared" si="608"/>
        <v>0</v>
      </c>
      <c r="N1969" s="66">
        <f t="shared" si="609"/>
        <v>0</v>
      </c>
      <c r="O1969" s="152"/>
      <c r="P1969" s="172">
        <f t="shared" si="606"/>
        <v>0</v>
      </c>
      <c r="Q1969" s="69">
        <f t="shared" si="610"/>
        <v>0</v>
      </c>
      <c r="R1969" s="62">
        <f t="shared" si="611"/>
        <v>0</v>
      </c>
      <c r="S1969" s="153"/>
      <c r="T1969" s="118" t="str">
        <f t="shared" si="612"/>
        <v/>
      </c>
      <c r="U1969" s="154"/>
      <c r="V1969" s="154"/>
      <c r="W1969" s="154"/>
      <c r="X1969" s="154"/>
      <c r="Y1969" s="154"/>
      <c r="Z1969" s="154"/>
      <c r="AA1969" s="154"/>
      <c r="AB1969" s="154"/>
      <c r="AC1969" s="154"/>
      <c r="AD1969" s="154"/>
      <c r="AE1969" s="154"/>
      <c r="AF1969" s="154"/>
      <c r="AG1969" s="63">
        <f t="shared" si="613"/>
        <v>0</v>
      </c>
      <c r="AH1969" s="56">
        <f t="shared" si="614"/>
        <v>0</v>
      </c>
      <c r="AI1969" s="56">
        <f t="shared" si="615"/>
        <v>0</v>
      </c>
      <c r="AJ1969" s="56">
        <f t="shared" si="616"/>
        <v>0</v>
      </c>
      <c r="AK1969" s="56">
        <f t="shared" si="617"/>
        <v>0</v>
      </c>
      <c r="AL1969" s="56">
        <f t="shared" si="618"/>
        <v>0</v>
      </c>
      <c r="AM1969" s="56">
        <f t="shared" si="619"/>
        <v>0</v>
      </c>
      <c r="AN1969" s="56">
        <f t="shared" si="620"/>
        <v>0</v>
      </c>
      <c r="AO1969" s="56">
        <f t="shared" si="621"/>
        <v>0</v>
      </c>
      <c r="AP1969" s="56">
        <f t="shared" si="622"/>
        <v>0</v>
      </c>
      <c r="AQ1969" s="56">
        <f t="shared" si="623"/>
        <v>0</v>
      </c>
      <c r="AR1969" s="86">
        <f t="shared" si="624"/>
        <v>0</v>
      </c>
    </row>
    <row r="1970" spans="1:44" x14ac:dyDescent="0.25">
      <c r="A1970" s="178"/>
      <c r="B1970" s="55" t="str">
        <f>_xlfn.IFNA(VLOOKUP(A1970,'Ajánlatkérő(k) adatai'!$B$4:$C$205,2,0),"")</f>
        <v/>
      </c>
      <c r="C1970" s="178"/>
      <c r="D1970" s="55" t="str">
        <f>_xlfn.IFNA(VLOOKUP(C1970,'Számlafizető(k) adatai'!$C$4:$D$203,2,0),"")</f>
        <v/>
      </c>
      <c r="E1970" s="55" t="str">
        <f>_xlfn.IFNA(VLOOKUP(C1970,'Számlafizető(k) adatai'!$C$4:$M$203,11,0),"")</f>
        <v/>
      </c>
      <c r="F1970" s="178"/>
      <c r="G1970" s="178"/>
      <c r="H1970" s="178"/>
      <c r="I1970" s="55" t="str">
        <f>IF(F1970="","",VLOOKUP(LEFT(F1970,5),'Technikai cellák'!B:C,2,0))</f>
        <v/>
      </c>
      <c r="J1970" s="55" t="str">
        <f>IF(F1970="","",VLOOKUP(I1970,'Technikai cellák'!$C$1:$D$12,2,0))</f>
        <v/>
      </c>
      <c r="K1970" s="179"/>
      <c r="L1970" s="67" t="str">
        <f t="shared" si="607"/>
        <v/>
      </c>
      <c r="M1970" s="68">
        <f t="shared" si="608"/>
        <v>0</v>
      </c>
      <c r="N1970" s="66">
        <f t="shared" si="609"/>
        <v>0</v>
      </c>
      <c r="O1970" s="152"/>
      <c r="P1970" s="172">
        <f t="shared" si="606"/>
        <v>0</v>
      </c>
      <c r="Q1970" s="69">
        <f t="shared" si="610"/>
        <v>0</v>
      </c>
      <c r="R1970" s="62">
        <f t="shared" si="611"/>
        <v>0</v>
      </c>
      <c r="S1970" s="153"/>
      <c r="T1970" s="118" t="str">
        <f t="shared" si="612"/>
        <v/>
      </c>
      <c r="U1970" s="154"/>
      <c r="V1970" s="154"/>
      <c r="W1970" s="154"/>
      <c r="X1970" s="154"/>
      <c r="Y1970" s="154"/>
      <c r="Z1970" s="154"/>
      <c r="AA1970" s="154"/>
      <c r="AB1970" s="154"/>
      <c r="AC1970" s="154"/>
      <c r="AD1970" s="154"/>
      <c r="AE1970" s="154"/>
      <c r="AF1970" s="154"/>
      <c r="AG1970" s="63">
        <f t="shared" si="613"/>
        <v>0</v>
      </c>
      <c r="AH1970" s="56">
        <f t="shared" si="614"/>
        <v>0</v>
      </c>
      <c r="AI1970" s="56">
        <f t="shared" si="615"/>
        <v>0</v>
      </c>
      <c r="AJ1970" s="56">
        <f t="shared" si="616"/>
        <v>0</v>
      </c>
      <c r="AK1970" s="56">
        <f t="shared" si="617"/>
        <v>0</v>
      </c>
      <c r="AL1970" s="56">
        <f t="shared" si="618"/>
        <v>0</v>
      </c>
      <c r="AM1970" s="56">
        <f t="shared" si="619"/>
        <v>0</v>
      </c>
      <c r="AN1970" s="56">
        <f t="shared" si="620"/>
        <v>0</v>
      </c>
      <c r="AO1970" s="56">
        <f t="shared" si="621"/>
        <v>0</v>
      </c>
      <c r="AP1970" s="56">
        <f t="shared" si="622"/>
        <v>0</v>
      </c>
      <c r="AQ1970" s="56">
        <f t="shared" si="623"/>
        <v>0</v>
      </c>
      <c r="AR1970" s="86">
        <f t="shared" si="624"/>
        <v>0</v>
      </c>
    </row>
    <row r="1971" spans="1:44" x14ac:dyDescent="0.25">
      <c r="A1971" s="178"/>
      <c r="B1971" s="55" t="str">
        <f>_xlfn.IFNA(VLOOKUP(A1971,'Ajánlatkérő(k) adatai'!$B$4:$C$205,2,0),"")</f>
        <v/>
      </c>
      <c r="C1971" s="178"/>
      <c r="D1971" s="55" t="str">
        <f>_xlfn.IFNA(VLOOKUP(C1971,'Számlafizető(k) adatai'!$C$4:$D$203,2,0),"")</f>
        <v/>
      </c>
      <c r="E1971" s="55" t="str">
        <f>_xlfn.IFNA(VLOOKUP(C1971,'Számlafizető(k) adatai'!$C$4:$M$203,11,0),"")</f>
        <v/>
      </c>
      <c r="F1971" s="178"/>
      <c r="G1971" s="178"/>
      <c r="H1971" s="178"/>
      <c r="I1971" s="55" t="str">
        <f>IF(F1971="","",VLOOKUP(LEFT(F1971,5),'Technikai cellák'!B:C,2,0))</f>
        <v/>
      </c>
      <c r="J1971" s="55" t="str">
        <f>IF(F1971="","",VLOOKUP(I1971,'Technikai cellák'!$C$1:$D$12,2,0))</f>
        <v/>
      </c>
      <c r="K1971" s="179"/>
      <c r="L1971" s="67" t="str">
        <f t="shared" si="607"/>
        <v/>
      </c>
      <c r="M1971" s="68">
        <f t="shared" si="608"/>
        <v>0</v>
      </c>
      <c r="N1971" s="66">
        <f t="shared" si="609"/>
        <v>0</v>
      </c>
      <c r="O1971" s="152"/>
      <c r="P1971" s="172">
        <f t="shared" si="606"/>
        <v>0</v>
      </c>
      <c r="Q1971" s="69">
        <f t="shared" si="610"/>
        <v>0</v>
      </c>
      <c r="R1971" s="62">
        <f t="shared" si="611"/>
        <v>0</v>
      </c>
      <c r="S1971" s="153"/>
      <c r="T1971" s="118" t="str">
        <f t="shared" si="612"/>
        <v/>
      </c>
      <c r="U1971" s="154"/>
      <c r="V1971" s="154"/>
      <c r="W1971" s="154"/>
      <c r="X1971" s="154"/>
      <c r="Y1971" s="154"/>
      <c r="Z1971" s="154"/>
      <c r="AA1971" s="154"/>
      <c r="AB1971" s="154"/>
      <c r="AC1971" s="154"/>
      <c r="AD1971" s="154"/>
      <c r="AE1971" s="154"/>
      <c r="AF1971" s="154"/>
      <c r="AG1971" s="63">
        <f t="shared" si="613"/>
        <v>0</v>
      </c>
      <c r="AH1971" s="56">
        <f t="shared" si="614"/>
        <v>0</v>
      </c>
      <c r="AI1971" s="56">
        <f t="shared" si="615"/>
        <v>0</v>
      </c>
      <c r="AJ1971" s="56">
        <f t="shared" si="616"/>
        <v>0</v>
      </c>
      <c r="AK1971" s="56">
        <f t="shared" si="617"/>
        <v>0</v>
      </c>
      <c r="AL1971" s="56">
        <f t="shared" si="618"/>
        <v>0</v>
      </c>
      <c r="AM1971" s="56">
        <f t="shared" si="619"/>
        <v>0</v>
      </c>
      <c r="AN1971" s="56">
        <f t="shared" si="620"/>
        <v>0</v>
      </c>
      <c r="AO1971" s="56">
        <f t="shared" si="621"/>
        <v>0</v>
      </c>
      <c r="AP1971" s="56">
        <f t="shared" si="622"/>
        <v>0</v>
      </c>
      <c r="AQ1971" s="56">
        <f t="shared" si="623"/>
        <v>0</v>
      </c>
      <c r="AR1971" s="86">
        <f t="shared" si="624"/>
        <v>0</v>
      </c>
    </row>
    <row r="1972" spans="1:44" x14ac:dyDescent="0.25">
      <c r="A1972" s="178"/>
      <c r="B1972" s="55" t="str">
        <f>_xlfn.IFNA(VLOOKUP(A1972,'Ajánlatkérő(k) adatai'!$B$4:$C$205,2,0),"")</f>
        <v/>
      </c>
      <c r="C1972" s="178"/>
      <c r="D1972" s="55" t="str">
        <f>_xlfn.IFNA(VLOOKUP(C1972,'Számlafizető(k) adatai'!$C$4:$D$203,2,0),"")</f>
        <v/>
      </c>
      <c r="E1972" s="55" t="str">
        <f>_xlfn.IFNA(VLOOKUP(C1972,'Számlafizető(k) adatai'!$C$4:$M$203,11,0),"")</f>
        <v/>
      </c>
      <c r="F1972" s="178"/>
      <c r="G1972" s="178"/>
      <c r="H1972" s="178"/>
      <c r="I1972" s="55" t="str">
        <f>IF(F1972="","",VLOOKUP(LEFT(F1972,5),'Technikai cellák'!B:C,2,0))</f>
        <v/>
      </c>
      <c r="J1972" s="55" t="str">
        <f>IF(F1972="","",VLOOKUP(I1972,'Technikai cellák'!$C$1:$D$12,2,0))</f>
        <v/>
      </c>
      <c r="K1972" s="179"/>
      <c r="L1972" s="67" t="str">
        <f t="shared" si="607"/>
        <v/>
      </c>
      <c r="M1972" s="68">
        <f t="shared" si="608"/>
        <v>0</v>
      </c>
      <c r="N1972" s="66">
        <f t="shared" si="609"/>
        <v>0</v>
      </c>
      <c r="O1972" s="152"/>
      <c r="P1972" s="172">
        <f t="shared" si="606"/>
        <v>0</v>
      </c>
      <c r="Q1972" s="69">
        <f t="shared" si="610"/>
        <v>0</v>
      </c>
      <c r="R1972" s="62">
        <f t="shared" si="611"/>
        <v>0</v>
      </c>
      <c r="S1972" s="153"/>
      <c r="T1972" s="118" t="str">
        <f t="shared" si="612"/>
        <v/>
      </c>
      <c r="U1972" s="154"/>
      <c r="V1972" s="154"/>
      <c r="W1972" s="154"/>
      <c r="X1972" s="154"/>
      <c r="Y1972" s="154"/>
      <c r="Z1972" s="154"/>
      <c r="AA1972" s="154"/>
      <c r="AB1972" s="154"/>
      <c r="AC1972" s="154"/>
      <c r="AD1972" s="154"/>
      <c r="AE1972" s="154"/>
      <c r="AF1972" s="154"/>
      <c r="AG1972" s="63">
        <f t="shared" si="613"/>
        <v>0</v>
      </c>
      <c r="AH1972" s="56">
        <f t="shared" si="614"/>
        <v>0</v>
      </c>
      <c r="AI1972" s="56">
        <f t="shared" si="615"/>
        <v>0</v>
      </c>
      <c r="AJ1972" s="56">
        <f t="shared" si="616"/>
        <v>0</v>
      </c>
      <c r="AK1972" s="56">
        <f t="shared" si="617"/>
        <v>0</v>
      </c>
      <c r="AL1972" s="56">
        <f t="shared" si="618"/>
        <v>0</v>
      </c>
      <c r="AM1972" s="56">
        <f t="shared" si="619"/>
        <v>0</v>
      </c>
      <c r="AN1972" s="56">
        <f t="shared" si="620"/>
        <v>0</v>
      </c>
      <c r="AO1972" s="56">
        <f t="shared" si="621"/>
        <v>0</v>
      </c>
      <c r="AP1972" s="56">
        <f t="shared" si="622"/>
        <v>0</v>
      </c>
      <c r="AQ1972" s="56">
        <f t="shared" si="623"/>
        <v>0</v>
      </c>
      <c r="AR1972" s="86">
        <f t="shared" si="624"/>
        <v>0</v>
      </c>
    </row>
    <row r="1973" spans="1:44" x14ac:dyDescent="0.25">
      <c r="A1973" s="178"/>
      <c r="B1973" s="55" t="str">
        <f>_xlfn.IFNA(VLOOKUP(A1973,'Ajánlatkérő(k) adatai'!$B$4:$C$205,2,0),"")</f>
        <v/>
      </c>
      <c r="C1973" s="178"/>
      <c r="D1973" s="55" t="str">
        <f>_xlfn.IFNA(VLOOKUP(C1973,'Számlafizető(k) adatai'!$C$4:$D$203,2,0),"")</f>
        <v/>
      </c>
      <c r="E1973" s="55" t="str">
        <f>_xlfn.IFNA(VLOOKUP(C1973,'Számlafizető(k) adatai'!$C$4:$M$203,11,0),"")</f>
        <v/>
      </c>
      <c r="F1973" s="178"/>
      <c r="G1973" s="178"/>
      <c r="H1973" s="178"/>
      <c r="I1973" s="55" t="str">
        <f>IF(F1973="","",VLOOKUP(LEFT(F1973,5),'Technikai cellák'!B:C,2,0))</f>
        <v/>
      </c>
      <c r="J1973" s="55" t="str">
        <f>IF(F1973="","",VLOOKUP(I1973,'Technikai cellák'!$C$1:$D$12,2,0))</f>
        <v/>
      </c>
      <c r="K1973" s="179"/>
      <c r="L1973" s="67" t="str">
        <f t="shared" si="607"/>
        <v/>
      </c>
      <c r="M1973" s="68">
        <f t="shared" si="608"/>
        <v>0</v>
      </c>
      <c r="N1973" s="66">
        <f t="shared" si="609"/>
        <v>0</v>
      </c>
      <c r="O1973" s="152"/>
      <c r="P1973" s="172">
        <f t="shared" si="606"/>
        <v>0</v>
      </c>
      <c r="Q1973" s="69">
        <f t="shared" si="610"/>
        <v>0</v>
      </c>
      <c r="R1973" s="62">
        <f t="shared" si="611"/>
        <v>0</v>
      </c>
      <c r="S1973" s="153"/>
      <c r="T1973" s="118" t="str">
        <f t="shared" si="612"/>
        <v/>
      </c>
      <c r="U1973" s="154"/>
      <c r="V1973" s="154"/>
      <c r="W1973" s="154"/>
      <c r="X1973" s="154"/>
      <c r="Y1973" s="154"/>
      <c r="Z1973" s="154"/>
      <c r="AA1973" s="154"/>
      <c r="AB1973" s="154"/>
      <c r="AC1973" s="154"/>
      <c r="AD1973" s="154"/>
      <c r="AE1973" s="154"/>
      <c r="AF1973" s="154"/>
      <c r="AG1973" s="63">
        <f t="shared" si="613"/>
        <v>0</v>
      </c>
      <c r="AH1973" s="56">
        <f t="shared" si="614"/>
        <v>0</v>
      </c>
      <c r="AI1973" s="56">
        <f t="shared" si="615"/>
        <v>0</v>
      </c>
      <c r="AJ1973" s="56">
        <f t="shared" si="616"/>
        <v>0</v>
      </c>
      <c r="AK1973" s="56">
        <f t="shared" si="617"/>
        <v>0</v>
      </c>
      <c r="AL1973" s="56">
        <f t="shared" si="618"/>
        <v>0</v>
      </c>
      <c r="AM1973" s="56">
        <f t="shared" si="619"/>
        <v>0</v>
      </c>
      <c r="AN1973" s="56">
        <f t="shared" si="620"/>
        <v>0</v>
      </c>
      <c r="AO1973" s="56">
        <f t="shared" si="621"/>
        <v>0</v>
      </c>
      <c r="AP1973" s="56">
        <f t="shared" si="622"/>
        <v>0</v>
      </c>
      <c r="AQ1973" s="56">
        <f t="shared" si="623"/>
        <v>0</v>
      </c>
      <c r="AR1973" s="86">
        <f t="shared" si="624"/>
        <v>0</v>
      </c>
    </row>
    <row r="1974" spans="1:44" x14ac:dyDescent="0.25">
      <c r="A1974" s="178"/>
      <c r="B1974" s="55" t="str">
        <f>_xlfn.IFNA(VLOOKUP(A1974,'Ajánlatkérő(k) adatai'!$B$4:$C$205,2,0),"")</f>
        <v/>
      </c>
      <c r="C1974" s="178"/>
      <c r="D1974" s="55" t="str">
        <f>_xlfn.IFNA(VLOOKUP(C1974,'Számlafizető(k) adatai'!$C$4:$D$203,2,0),"")</f>
        <v/>
      </c>
      <c r="E1974" s="55" t="str">
        <f>_xlfn.IFNA(VLOOKUP(C1974,'Számlafizető(k) adatai'!$C$4:$M$203,11,0),"")</f>
        <v/>
      </c>
      <c r="F1974" s="178"/>
      <c r="G1974" s="178"/>
      <c r="H1974" s="178"/>
      <c r="I1974" s="55" t="str">
        <f>IF(F1974="","",VLOOKUP(LEFT(F1974,5),'Technikai cellák'!B:C,2,0))</f>
        <v/>
      </c>
      <c r="J1974" s="55" t="str">
        <f>IF(F1974="","",VLOOKUP(I1974,'Technikai cellák'!$C$1:$D$12,2,0))</f>
        <v/>
      </c>
      <c r="K1974" s="179"/>
      <c r="L1974" s="67" t="str">
        <f t="shared" si="607"/>
        <v/>
      </c>
      <c r="M1974" s="68">
        <f t="shared" si="608"/>
        <v>0</v>
      </c>
      <c r="N1974" s="66">
        <f t="shared" si="609"/>
        <v>0</v>
      </c>
      <c r="O1974" s="152"/>
      <c r="P1974" s="172">
        <f t="shared" si="606"/>
        <v>0</v>
      </c>
      <c r="Q1974" s="69">
        <f t="shared" si="610"/>
        <v>0</v>
      </c>
      <c r="R1974" s="62">
        <f t="shared" si="611"/>
        <v>0</v>
      </c>
      <c r="S1974" s="153"/>
      <c r="T1974" s="118" t="str">
        <f t="shared" si="612"/>
        <v/>
      </c>
      <c r="U1974" s="154"/>
      <c r="V1974" s="154"/>
      <c r="W1974" s="154"/>
      <c r="X1974" s="154"/>
      <c r="Y1974" s="154"/>
      <c r="Z1974" s="154"/>
      <c r="AA1974" s="154"/>
      <c r="AB1974" s="154"/>
      <c r="AC1974" s="154"/>
      <c r="AD1974" s="154"/>
      <c r="AE1974" s="154"/>
      <c r="AF1974" s="154"/>
      <c r="AG1974" s="63">
        <f t="shared" si="613"/>
        <v>0</v>
      </c>
      <c r="AH1974" s="56">
        <f t="shared" si="614"/>
        <v>0</v>
      </c>
      <c r="AI1974" s="56">
        <f t="shared" si="615"/>
        <v>0</v>
      </c>
      <c r="AJ1974" s="56">
        <f t="shared" si="616"/>
        <v>0</v>
      </c>
      <c r="AK1974" s="56">
        <f t="shared" si="617"/>
        <v>0</v>
      </c>
      <c r="AL1974" s="56">
        <f t="shared" si="618"/>
        <v>0</v>
      </c>
      <c r="AM1974" s="56">
        <f t="shared" si="619"/>
        <v>0</v>
      </c>
      <c r="AN1974" s="56">
        <f t="shared" si="620"/>
        <v>0</v>
      </c>
      <c r="AO1974" s="56">
        <f t="shared" si="621"/>
        <v>0</v>
      </c>
      <c r="AP1974" s="56">
        <f t="shared" si="622"/>
        <v>0</v>
      </c>
      <c r="AQ1974" s="56">
        <f t="shared" si="623"/>
        <v>0</v>
      </c>
      <c r="AR1974" s="86">
        <f t="shared" si="624"/>
        <v>0</v>
      </c>
    </row>
    <row r="1975" spans="1:44" x14ac:dyDescent="0.25">
      <c r="A1975" s="178"/>
      <c r="B1975" s="55" t="str">
        <f>_xlfn.IFNA(VLOOKUP(A1975,'Ajánlatkérő(k) adatai'!$B$4:$C$205,2,0),"")</f>
        <v/>
      </c>
      <c r="C1975" s="178"/>
      <c r="D1975" s="55" t="str">
        <f>_xlfn.IFNA(VLOOKUP(C1975,'Számlafizető(k) adatai'!$C$4:$D$203,2,0),"")</f>
        <v/>
      </c>
      <c r="E1975" s="55" t="str">
        <f>_xlfn.IFNA(VLOOKUP(C1975,'Számlafizető(k) adatai'!$C$4:$M$203,11,0),"")</f>
        <v/>
      </c>
      <c r="F1975" s="178"/>
      <c r="G1975" s="178"/>
      <c r="H1975" s="178"/>
      <c r="I1975" s="55" t="str">
        <f>IF(F1975="","",VLOOKUP(LEFT(F1975,5),'Technikai cellák'!B:C,2,0))</f>
        <v/>
      </c>
      <c r="J1975" s="55" t="str">
        <f>IF(F1975="","",VLOOKUP(I1975,'Technikai cellák'!$C$1:$D$12,2,0))</f>
        <v/>
      </c>
      <c r="K1975" s="179"/>
      <c r="L1975" s="67" t="str">
        <f t="shared" si="607"/>
        <v/>
      </c>
      <c r="M1975" s="68">
        <f t="shared" si="608"/>
        <v>0</v>
      </c>
      <c r="N1975" s="66">
        <f t="shared" si="609"/>
        <v>0</v>
      </c>
      <c r="O1975" s="152"/>
      <c r="P1975" s="172">
        <f t="shared" si="606"/>
        <v>0</v>
      </c>
      <c r="Q1975" s="69">
        <f t="shared" si="610"/>
        <v>0</v>
      </c>
      <c r="R1975" s="62">
        <f t="shared" si="611"/>
        <v>0</v>
      </c>
      <c r="S1975" s="153"/>
      <c r="T1975" s="118" t="str">
        <f t="shared" si="612"/>
        <v/>
      </c>
      <c r="U1975" s="154"/>
      <c r="V1975" s="154"/>
      <c r="W1975" s="154"/>
      <c r="X1975" s="154"/>
      <c r="Y1975" s="154"/>
      <c r="Z1975" s="154"/>
      <c r="AA1975" s="154"/>
      <c r="AB1975" s="154"/>
      <c r="AC1975" s="154"/>
      <c r="AD1975" s="154"/>
      <c r="AE1975" s="154"/>
      <c r="AF1975" s="154"/>
      <c r="AG1975" s="63">
        <f t="shared" si="613"/>
        <v>0</v>
      </c>
      <c r="AH1975" s="56">
        <f t="shared" si="614"/>
        <v>0</v>
      </c>
      <c r="AI1975" s="56">
        <f t="shared" si="615"/>
        <v>0</v>
      </c>
      <c r="AJ1975" s="56">
        <f t="shared" si="616"/>
        <v>0</v>
      </c>
      <c r="AK1975" s="56">
        <f t="shared" si="617"/>
        <v>0</v>
      </c>
      <c r="AL1975" s="56">
        <f t="shared" si="618"/>
        <v>0</v>
      </c>
      <c r="AM1975" s="56">
        <f t="shared" si="619"/>
        <v>0</v>
      </c>
      <c r="AN1975" s="56">
        <f t="shared" si="620"/>
        <v>0</v>
      </c>
      <c r="AO1975" s="56">
        <f t="shared" si="621"/>
        <v>0</v>
      </c>
      <c r="AP1975" s="56">
        <f t="shared" si="622"/>
        <v>0</v>
      </c>
      <c r="AQ1975" s="56">
        <f t="shared" si="623"/>
        <v>0</v>
      </c>
      <c r="AR1975" s="86">
        <f t="shared" si="624"/>
        <v>0</v>
      </c>
    </row>
    <row r="1976" spans="1:44" x14ac:dyDescent="0.25">
      <c r="A1976" s="178"/>
      <c r="B1976" s="55" t="str">
        <f>_xlfn.IFNA(VLOOKUP(A1976,'Ajánlatkérő(k) adatai'!$B$4:$C$205,2,0),"")</f>
        <v/>
      </c>
      <c r="C1976" s="178"/>
      <c r="D1976" s="55" t="str">
        <f>_xlfn.IFNA(VLOOKUP(C1976,'Számlafizető(k) adatai'!$C$4:$D$203,2,0),"")</f>
        <v/>
      </c>
      <c r="E1976" s="55" t="str">
        <f>_xlfn.IFNA(VLOOKUP(C1976,'Számlafizető(k) adatai'!$C$4:$M$203,11,0),"")</f>
        <v/>
      </c>
      <c r="F1976" s="178"/>
      <c r="G1976" s="178"/>
      <c r="H1976" s="178"/>
      <c r="I1976" s="55" t="str">
        <f>IF(F1976="","",VLOOKUP(LEFT(F1976,5),'Technikai cellák'!B:C,2,0))</f>
        <v/>
      </c>
      <c r="J1976" s="55" t="str">
        <f>IF(F1976="","",VLOOKUP(I1976,'Technikai cellák'!$C$1:$D$12,2,0))</f>
        <v/>
      </c>
      <c r="K1976" s="179"/>
      <c r="L1976" s="67" t="str">
        <f t="shared" si="607"/>
        <v/>
      </c>
      <c r="M1976" s="68">
        <f t="shared" si="608"/>
        <v>0</v>
      </c>
      <c r="N1976" s="66">
        <f t="shared" si="609"/>
        <v>0</v>
      </c>
      <c r="O1976" s="152"/>
      <c r="P1976" s="172">
        <f t="shared" si="606"/>
        <v>0</v>
      </c>
      <c r="Q1976" s="69">
        <f t="shared" si="610"/>
        <v>0</v>
      </c>
      <c r="R1976" s="62">
        <f t="shared" si="611"/>
        <v>0</v>
      </c>
      <c r="S1976" s="153"/>
      <c r="T1976" s="118" t="str">
        <f t="shared" si="612"/>
        <v/>
      </c>
      <c r="U1976" s="154"/>
      <c r="V1976" s="154"/>
      <c r="W1976" s="154"/>
      <c r="X1976" s="154"/>
      <c r="Y1976" s="154"/>
      <c r="Z1976" s="154"/>
      <c r="AA1976" s="154"/>
      <c r="AB1976" s="154"/>
      <c r="AC1976" s="154"/>
      <c r="AD1976" s="154"/>
      <c r="AE1976" s="154"/>
      <c r="AF1976" s="154"/>
      <c r="AG1976" s="63">
        <f t="shared" si="613"/>
        <v>0</v>
      </c>
      <c r="AH1976" s="56">
        <f t="shared" si="614"/>
        <v>0</v>
      </c>
      <c r="AI1976" s="56">
        <f t="shared" si="615"/>
        <v>0</v>
      </c>
      <c r="AJ1976" s="56">
        <f t="shared" si="616"/>
        <v>0</v>
      </c>
      <c r="AK1976" s="56">
        <f t="shared" si="617"/>
        <v>0</v>
      </c>
      <c r="AL1976" s="56">
        <f t="shared" si="618"/>
        <v>0</v>
      </c>
      <c r="AM1976" s="56">
        <f t="shared" si="619"/>
        <v>0</v>
      </c>
      <c r="AN1976" s="56">
        <f t="shared" si="620"/>
        <v>0</v>
      </c>
      <c r="AO1976" s="56">
        <f t="shared" si="621"/>
        <v>0</v>
      </c>
      <c r="AP1976" s="56">
        <f t="shared" si="622"/>
        <v>0</v>
      </c>
      <c r="AQ1976" s="56">
        <f t="shared" si="623"/>
        <v>0</v>
      </c>
      <c r="AR1976" s="86">
        <f t="shared" si="624"/>
        <v>0</v>
      </c>
    </row>
    <row r="1977" spans="1:44" x14ac:dyDescent="0.25">
      <c r="A1977" s="178"/>
      <c r="B1977" s="55" t="str">
        <f>_xlfn.IFNA(VLOOKUP(A1977,'Ajánlatkérő(k) adatai'!$B$4:$C$205,2,0),"")</f>
        <v/>
      </c>
      <c r="C1977" s="178"/>
      <c r="D1977" s="55" t="str">
        <f>_xlfn.IFNA(VLOOKUP(C1977,'Számlafizető(k) adatai'!$C$4:$D$203,2,0),"")</f>
        <v/>
      </c>
      <c r="E1977" s="55" t="str">
        <f>_xlfn.IFNA(VLOOKUP(C1977,'Számlafizető(k) adatai'!$C$4:$M$203,11,0),"")</f>
        <v/>
      </c>
      <c r="F1977" s="178"/>
      <c r="G1977" s="178"/>
      <c r="H1977" s="178"/>
      <c r="I1977" s="55" t="str">
        <f>IF(F1977="","",VLOOKUP(LEFT(F1977,5),'Technikai cellák'!B:C,2,0))</f>
        <v/>
      </c>
      <c r="J1977" s="55" t="str">
        <f>IF(F1977="","",VLOOKUP(I1977,'Technikai cellák'!$C$1:$D$12,2,0))</f>
        <v/>
      </c>
      <c r="K1977" s="179"/>
      <c r="L1977" s="67" t="str">
        <f t="shared" si="607"/>
        <v/>
      </c>
      <c r="M1977" s="68">
        <f t="shared" si="608"/>
        <v>0</v>
      </c>
      <c r="N1977" s="66">
        <f t="shared" si="609"/>
        <v>0</v>
      </c>
      <c r="O1977" s="152"/>
      <c r="P1977" s="172">
        <f t="shared" si="606"/>
        <v>0</v>
      </c>
      <c r="Q1977" s="69">
        <f t="shared" si="610"/>
        <v>0</v>
      </c>
      <c r="R1977" s="62">
        <f t="shared" si="611"/>
        <v>0</v>
      </c>
      <c r="S1977" s="153"/>
      <c r="T1977" s="118" t="str">
        <f t="shared" si="612"/>
        <v/>
      </c>
      <c r="U1977" s="154"/>
      <c r="V1977" s="154"/>
      <c r="W1977" s="154"/>
      <c r="X1977" s="154"/>
      <c r="Y1977" s="154"/>
      <c r="Z1977" s="154"/>
      <c r="AA1977" s="154"/>
      <c r="AB1977" s="154"/>
      <c r="AC1977" s="154"/>
      <c r="AD1977" s="154"/>
      <c r="AE1977" s="154"/>
      <c r="AF1977" s="154"/>
      <c r="AG1977" s="63">
        <f t="shared" si="613"/>
        <v>0</v>
      </c>
      <c r="AH1977" s="56">
        <f t="shared" si="614"/>
        <v>0</v>
      </c>
      <c r="AI1977" s="56">
        <f t="shared" si="615"/>
        <v>0</v>
      </c>
      <c r="AJ1977" s="56">
        <f t="shared" si="616"/>
        <v>0</v>
      </c>
      <c r="AK1977" s="56">
        <f t="shared" si="617"/>
        <v>0</v>
      </c>
      <c r="AL1977" s="56">
        <f t="shared" si="618"/>
        <v>0</v>
      </c>
      <c r="AM1977" s="56">
        <f t="shared" si="619"/>
        <v>0</v>
      </c>
      <c r="AN1977" s="56">
        <f t="shared" si="620"/>
        <v>0</v>
      </c>
      <c r="AO1977" s="56">
        <f t="shared" si="621"/>
        <v>0</v>
      </c>
      <c r="AP1977" s="56">
        <f t="shared" si="622"/>
        <v>0</v>
      </c>
      <c r="AQ1977" s="56">
        <f t="shared" si="623"/>
        <v>0</v>
      </c>
      <c r="AR1977" s="86">
        <f t="shared" si="624"/>
        <v>0</v>
      </c>
    </row>
    <row r="1978" spans="1:44" x14ac:dyDescent="0.25">
      <c r="A1978" s="178"/>
      <c r="B1978" s="55" t="str">
        <f>_xlfn.IFNA(VLOOKUP(A1978,'Ajánlatkérő(k) adatai'!$B$4:$C$205,2,0),"")</f>
        <v/>
      </c>
      <c r="C1978" s="178"/>
      <c r="D1978" s="55" t="str">
        <f>_xlfn.IFNA(VLOOKUP(C1978,'Számlafizető(k) adatai'!$C$4:$D$203,2,0),"")</f>
        <v/>
      </c>
      <c r="E1978" s="55" t="str">
        <f>_xlfn.IFNA(VLOOKUP(C1978,'Számlafizető(k) adatai'!$C$4:$M$203,11,0),"")</f>
        <v/>
      </c>
      <c r="F1978" s="178"/>
      <c r="G1978" s="178"/>
      <c r="H1978" s="178"/>
      <c r="I1978" s="55" t="str">
        <f>IF(F1978="","",VLOOKUP(LEFT(F1978,5),'Technikai cellák'!B:C,2,0))</f>
        <v/>
      </c>
      <c r="J1978" s="55" t="str">
        <f>IF(F1978="","",VLOOKUP(I1978,'Technikai cellák'!$C$1:$D$12,2,0))</f>
        <v/>
      </c>
      <c r="K1978" s="179"/>
      <c r="L1978" s="67" t="str">
        <f t="shared" si="607"/>
        <v/>
      </c>
      <c r="M1978" s="68">
        <f t="shared" si="608"/>
        <v>0</v>
      </c>
      <c r="N1978" s="66">
        <f t="shared" si="609"/>
        <v>0</v>
      </c>
      <c r="O1978" s="152"/>
      <c r="P1978" s="172">
        <f t="shared" si="606"/>
        <v>0</v>
      </c>
      <c r="Q1978" s="69">
        <f t="shared" si="610"/>
        <v>0</v>
      </c>
      <c r="R1978" s="62">
        <f t="shared" si="611"/>
        <v>0</v>
      </c>
      <c r="S1978" s="153"/>
      <c r="T1978" s="118" t="str">
        <f t="shared" si="612"/>
        <v/>
      </c>
      <c r="U1978" s="154"/>
      <c r="V1978" s="154"/>
      <c r="W1978" s="154"/>
      <c r="X1978" s="154"/>
      <c r="Y1978" s="154"/>
      <c r="Z1978" s="154"/>
      <c r="AA1978" s="154"/>
      <c r="AB1978" s="154"/>
      <c r="AC1978" s="154"/>
      <c r="AD1978" s="154"/>
      <c r="AE1978" s="154"/>
      <c r="AF1978" s="154"/>
      <c r="AG1978" s="63">
        <f t="shared" si="613"/>
        <v>0</v>
      </c>
      <c r="AH1978" s="56">
        <f t="shared" si="614"/>
        <v>0</v>
      </c>
      <c r="AI1978" s="56">
        <f t="shared" si="615"/>
        <v>0</v>
      </c>
      <c r="AJ1978" s="56">
        <f t="shared" si="616"/>
        <v>0</v>
      </c>
      <c r="AK1978" s="56">
        <f t="shared" si="617"/>
        <v>0</v>
      </c>
      <c r="AL1978" s="56">
        <f t="shared" si="618"/>
        <v>0</v>
      </c>
      <c r="AM1978" s="56">
        <f t="shared" si="619"/>
        <v>0</v>
      </c>
      <c r="AN1978" s="56">
        <f t="shared" si="620"/>
        <v>0</v>
      </c>
      <c r="AO1978" s="56">
        <f t="shared" si="621"/>
        <v>0</v>
      </c>
      <c r="AP1978" s="56">
        <f t="shared" si="622"/>
        <v>0</v>
      </c>
      <c r="AQ1978" s="56">
        <f t="shared" si="623"/>
        <v>0</v>
      </c>
      <c r="AR1978" s="86">
        <f t="shared" si="624"/>
        <v>0</v>
      </c>
    </row>
    <row r="1979" spans="1:44" x14ac:dyDescent="0.25">
      <c r="A1979" s="178"/>
      <c r="B1979" s="55" t="str">
        <f>_xlfn.IFNA(VLOOKUP(A1979,'Ajánlatkérő(k) adatai'!$B$4:$C$205,2,0),"")</f>
        <v/>
      </c>
      <c r="C1979" s="178"/>
      <c r="D1979" s="55" t="str">
        <f>_xlfn.IFNA(VLOOKUP(C1979,'Számlafizető(k) adatai'!$C$4:$D$203,2,0),"")</f>
        <v/>
      </c>
      <c r="E1979" s="55" t="str">
        <f>_xlfn.IFNA(VLOOKUP(C1979,'Számlafizető(k) adatai'!$C$4:$M$203,11,0),"")</f>
        <v/>
      </c>
      <c r="F1979" s="178"/>
      <c r="G1979" s="178"/>
      <c r="H1979" s="178"/>
      <c r="I1979" s="55" t="str">
        <f>IF(F1979="","",VLOOKUP(LEFT(F1979,5),'Technikai cellák'!B:C,2,0))</f>
        <v/>
      </c>
      <c r="J1979" s="55" t="str">
        <f>IF(F1979="","",VLOOKUP(I1979,'Technikai cellák'!$C$1:$D$12,2,0))</f>
        <v/>
      </c>
      <c r="K1979" s="179"/>
      <c r="L1979" s="67" t="str">
        <f t="shared" si="607"/>
        <v/>
      </c>
      <c r="M1979" s="68">
        <f t="shared" si="608"/>
        <v>0</v>
      </c>
      <c r="N1979" s="66">
        <f t="shared" si="609"/>
        <v>0</v>
      </c>
      <c r="O1979" s="152"/>
      <c r="P1979" s="172">
        <f t="shared" si="606"/>
        <v>0</v>
      </c>
      <c r="Q1979" s="69">
        <f t="shared" si="610"/>
        <v>0</v>
      </c>
      <c r="R1979" s="62">
        <f t="shared" si="611"/>
        <v>0</v>
      </c>
      <c r="S1979" s="153"/>
      <c r="T1979" s="118" t="str">
        <f t="shared" si="612"/>
        <v/>
      </c>
      <c r="U1979" s="154"/>
      <c r="V1979" s="154"/>
      <c r="W1979" s="154"/>
      <c r="X1979" s="154"/>
      <c r="Y1979" s="154"/>
      <c r="Z1979" s="154"/>
      <c r="AA1979" s="154"/>
      <c r="AB1979" s="154"/>
      <c r="AC1979" s="154"/>
      <c r="AD1979" s="154"/>
      <c r="AE1979" s="154"/>
      <c r="AF1979" s="154"/>
      <c r="AG1979" s="63">
        <f t="shared" si="613"/>
        <v>0</v>
      </c>
      <c r="AH1979" s="56">
        <f t="shared" si="614"/>
        <v>0</v>
      </c>
      <c r="AI1979" s="56">
        <f t="shared" si="615"/>
        <v>0</v>
      </c>
      <c r="AJ1979" s="56">
        <f t="shared" si="616"/>
        <v>0</v>
      </c>
      <c r="AK1979" s="56">
        <f t="shared" si="617"/>
        <v>0</v>
      </c>
      <c r="AL1979" s="56">
        <f t="shared" si="618"/>
        <v>0</v>
      </c>
      <c r="AM1979" s="56">
        <f t="shared" si="619"/>
        <v>0</v>
      </c>
      <c r="AN1979" s="56">
        <f t="shared" si="620"/>
        <v>0</v>
      </c>
      <c r="AO1979" s="56">
        <f t="shared" si="621"/>
        <v>0</v>
      </c>
      <c r="AP1979" s="56">
        <f t="shared" si="622"/>
        <v>0</v>
      </c>
      <c r="AQ1979" s="56">
        <f t="shared" si="623"/>
        <v>0</v>
      </c>
      <c r="AR1979" s="86">
        <f t="shared" si="624"/>
        <v>0</v>
      </c>
    </row>
    <row r="1980" spans="1:44" x14ac:dyDescent="0.25">
      <c r="A1980" s="178"/>
      <c r="B1980" s="55" t="str">
        <f>_xlfn.IFNA(VLOOKUP(A1980,'Ajánlatkérő(k) adatai'!$B$4:$C$205,2,0),"")</f>
        <v/>
      </c>
      <c r="C1980" s="178"/>
      <c r="D1980" s="55" t="str">
        <f>_xlfn.IFNA(VLOOKUP(C1980,'Számlafizető(k) adatai'!$C$4:$D$203,2,0),"")</f>
        <v/>
      </c>
      <c r="E1980" s="55" t="str">
        <f>_xlfn.IFNA(VLOOKUP(C1980,'Számlafizető(k) adatai'!$C$4:$M$203,11,0),"")</f>
        <v/>
      </c>
      <c r="F1980" s="178"/>
      <c r="G1980" s="178"/>
      <c r="H1980" s="178"/>
      <c r="I1980" s="55" t="str">
        <f>IF(F1980="","",VLOOKUP(LEFT(F1980,5),'Technikai cellák'!B:C,2,0))</f>
        <v/>
      </c>
      <c r="J1980" s="55" t="str">
        <f>IF(F1980="","",VLOOKUP(I1980,'Technikai cellák'!$C$1:$D$12,2,0))</f>
        <v/>
      </c>
      <c r="K1980" s="179"/>
      <c r="L1980" s="67" t="str">
        <f t="shared" si="607"/>
        <v/>
      </c>
      <c r="M1980" s="68">
        <f t="shared" si="608"/>
        <v>0</v>
      </c>
      <c r="N1980" s="66">
        <f t="shared" si="609"/>
        <v>0</v>
      </c>
      <c r="O1980" s="152"/>
      <c r="P1980" s="172">
        <f t="shared" si="606"/>
        <v>0</v>
      </c>
      <c r="Q1980" s="69">
        <f t="shared" si="610"/>
        <v>0</v>
      </c>
      <c r="R1980" s="62">
        <f t="shared" si="611"/>
        <v>0</v>
      </c>
      <c r="S1980" s="153"/>
      <c r="T1980" s="118" t="str">
        <f t="shared" si="612"/>
        <v/>
      </c>
      <c r="U1980" s="154"/>
      <c r="V1980" s="154"/>
      <c r="W1980" s="154"/>
      <c r="X1980" s="154"/>
      <c r="Y1980" s="154"/>
      <c r="Z1980" s="154"/>
      <c r="AA1980" s="154"/>
      <c r="AB1980" s="154"/>
      <c r="AC1980" s="154"/>
      <c r="AD1980" s="154"/>
      <c r="AE1980" s="154"/>
      <c r="AF1980" s="154"/>
      <c r="AG1980" s="63">
        <f t="shared" si="613"/>
        <v>0</v>
      </c>
      <c r="AH1980" s="56">
        <f t="shared" si="614"/>
        <v>0</v>
      </c>
      <c r="AI1980" s="56">
        <f t="shared" si="615"/>
        <v>0</v>
      </c>
      <c r="AJ1980" s="56">
        <f t="shared" si="616"/>
        <v>0</v>
      </c>
      <c r="AK1980" s="56">
        <f t="shared" si="617"/>
        <v>0</v>
      </c>
      <c r="AL1980" s="56">
        <f t="shared" si="618"/>
        <v>0</v>
      </c>
      <c r="AM1980" s="56">
        <f t="shared" si="619"/>
        <v>0</v>
      </c>
      <c r="AN1980" s="56">
        <f t="shared" si="620"/>
        <v>0</v>
      </c>
      <c r="AO1980" s="56">
        <f t="shared" si="621"/>
        <v>0</v>
      </c>
      <c r="AP1980" s="56">
        <f t="shared" si="622"/>
        <v>0</v>
      </c>
      <c r="AQ1980" s="56">
        <f t="shared" si="623"/>
        <v>0</v>
      </c>
      <c r="AR1980" s="86">
        <f t="shared" si="624"/>
        <v>0</v>
      </c>
    </row>
    <row r="1981" spans="1:44" x14ac:dyDescent="0.25">
      <c r="A1981" s="178"/>
      <c r="B1981" s="55" t="str">
        <f>_xlfn.IFNA(VLOOKUP(A1981,'Ajánlatkérő(k) adatai'!$B$4:$C$205,2,0),"")</f>
        <v/>
      </c>
      <c r="C1981" s="178"/>
      <c r="D1981" s="55" t="str">
        <f>_xlfn.IFNA(VLOOKUP(C1981,'Számlafizető(k) adatai'!$C$4:$D$203,2,0),"")</f>
        <v/>
      </c>
      <c r="E1981" s="55" t="str">
        <f>_xlfn.IFNA(VLOOKUP(C1981,'Számlafizető(k) adatai'!$C$4:$M$203,11,0),"")</f>
        <v/>
      </c>
      <c r="F1981" s="178"/>
      <c r="G1981" s="178"/>
      <c r="H1981" s="178"/>
      <c r="I1981" s="55" t="str">
        <f>IF(F1981="","",VLOOKUP(LEFT(F1981,5),'Technikai cellák'!B:C,2,0))</f>
        <v/>
      </c>
      <c r="J1981" s="55" t="str">
        <f>IF(F1981="","",VLOOKUP(I1981,'Technikai cellák'!$C$1:$D$12,2,0))</f>
        <v/>
      </c>
      <c r="K1981" s="179"/>
      <c r="L1981" s="67" t="str">
        <f t="shared" si="607"/>
        <v/>
      </c>
      <c r="M1981" s="68">
        <f t="shared" si="608"/>
        <v>0</v>
      </c>
      <c r="N1981" s="66">
        <f t="shared" si="609"/>
        <v>0</v>
      </c>
      <c r="O1981" s="152"/>
      <c r="P1981" s="172">
        <f t="shared" si="606"/>
        <v>0</v>
      </c>
      <c r="Q1981" s="69">
        <f t="shared" si="610"/>
        <v>0</v>
      </c>
      <c r="R1981" s="62">
        <f t="shared" si="611"/>
        <v>0</v>
      </c>
      <c r="S1981" s="153"/>
      <c r="T1981" s="118" t="str">
        <f t="shared" si="612"/>
        <v/>
      </c>
      <c r="U1981" s="154"/>
      <c r="V1981" s="154"/>
      <c r="W1981" s="154"/>
      <c r="X1981" s="154"/>
      <c r="Y1981" s="154"/>
      <c r="Z1981" s="154"/>
      <c r="AA1981" s="154"/>
      <c r="AB1981" s="154"/>
      <c r="AC1981" s="154"/>
      <c r="AD1981" s="154"/>
      <c r="AE1981" s="154"/>
      <c r="AF1981" s="154"/>
      <c r="AG1981" s="63">
        <f t="shared" si="613"/>
        <v>0</v>
      </c>
      <c r="AH1981" s="56">
        <f t="shared" si="614"/>
        <v>0</v>
      </c>
      <c r="AI1981" s="56">
        <f t="shared" si="615"/>
        <v>0</v>
      </c>
      <c r="AJ1981" s="56">
        <f t="shared" si="616"/>
        <v>0</v>
      </c>
      <c r="AK1981" s="56">
        <f t="shared" si="617"/>
        <v>0</v>
      </c>
      <c r="AL1981" s="56">
        <f t="shared" si="618"/>
        <v>0</v>
      </c>
      <c r="AM1981" s="56">
        <f t="shared" si="619"/>
        <v>0</v>
      </c>
      <c r="AN1981" s="56">
        <f t="shared" si="620"/>
        <v>0</v>
      </c>
      <c r="AO1981" s="56">
        <f t="shared" si="621"/>
        <v>0</v>
      </c>
      <c r="AP1981" s="56">
        <f t="shared" si="622"/>
        <v>0</v>
      </c>
      <c r="AQ1981" s="56">
        <f t="shared" si="623"/>
        <v>0</v>
      </c>
      <c r="AR1981" s="86">
        <f t="shared" si="624"/>
        <v>0</v>
      </c>
    </row>
    <row r="1982" spans="1:44" x14ac:dyDescent="0.25">
      <c r="A1982" s="178"/>
      <c r="B1982" s="55" t="str">
        <f>_xlfn.IFNA(VLOOKUP(A1982,'Ajánlatkérő(k) adatai'!$B$4:$C$205,2,0),"")</f>
        <v/>
      </c>
      <c r="C1982" s="178"/>
      <c r="D1982" s="55" t="str">
        <f>_xlfn.IFNA(VLOOKUP(C1982,'Számlafizető(k) adatai'!$C$4:$D$203,2,0),"")</f>
        <v/>
      </c>
      <c r="E1982" s="55" t="str">
        <f>_xlfn.IFNA(VLOOKUP(C1982,'Számlafizető(k) adatai'!$C$4:$M$203,11,0),"")</f>
        <v/>
      </c>
      <c r="F1982" s="178"/>
      <c r="G1982" s="178"/>
      <c r="H1982" s="178"/>
      <c r="I1982" s="55" t="str">
        <f>IF(F1982="","",VLOOKUP(LEFT(F1982,5),'Technikai cellák'!B:C,2,0))</f>
        <v/>
      </c>
      <c r="J1982" s="55" t="str">
        <f>IF(F1982="","",VLOOKUP(I1982,'Technikai cellák'!$C$1:$D$12,2,0))</f>
        <v/>
      </c>
      <c r="K1982" s="179"/>
      <c r="L1982" s="67" t="str">
        <f t="shared" si="607"/>
        <v/>
      </c>
      <c r="M1982" s="68">
        <f t="shared" si="608"/>
        <v>0</v>
      </c>
      <c r="N1982" s="66">
        <f t="shared" si="609"/>
        <v>0</v>
      </c>
      <c r="O1982" s="152"/>
      <c r="P1982" s="172">
        <f t="shared" si="606"/>
        <v>0</v>
      </c>
      <c r="Q1982" s="69">
        <f t="shared" si="610"/>
        <v>0</v>
      </c>
      <c r="R1982" s="62">
        <f t="shared" si="611"/>
        <v>0</v>
      </c>
      <c r="S1982" s="153"/>
      <c r="T1982" s="118" t="str">
        <f t="shared" si="612"/>
        <v/>
      </c>
      <c r="U1982" s="154"/>
      <c r="V1982" s="154"/>
      <c r="W1982" s="154"/>
      <c r="X1982" s="154"/>
      <c r="Y1982" s="154"/>
      <c r="Z1982" s="154"/>
      <c r="AA1982" s="154"/>
      <c r="AB1982" s="154"/>
      <c r="AC1982" s="154"/>
      <c r="AD1982" s="154"/>
      <c r="AE1982" s="154"/>
      <c r="AF1982" s="154"/>
      <c r="AG1982" s="63">
        <f t="shared" si="613"/>
        <v>0</v>
      </c>
      <c r="AH1982" s="56">
        <f t="shared" si="614"/>
        <v>0</v>
      </c>
      <c r="AI1982" s="56">
        <f t="shared" si="615"/>
        <v>0</v>
      </c>
      <c r="AJ1982" s="56">
        <f t="shared" si="616"/>
        <v>0</v>
      </c>
      <c r="AK1982" s="56">
        <f t="shared" si="617"/>
        <v>0</v>
      </c>
      <c r="AL1982" s="56">
        <f t="shared" si="618"/>
        <v>0</v>
      </c>
      <c r="AM1982" s="56">
        <f t="shared" si="619"/>
        <v>0</v>
      </c>
      <c r="AN1982" s="56">
        <f t="shared" si="620"/>
        <v>0</v>
      </c>
      <c r="AO1982" s="56">
        <f t="shared" si="621"/>
        <v>0</v>
      </c>
      <c r="AP1982" s="56">
        <f t="shared" si="622"/>
        <v>0</v>
      </c>
      <c r="AQ1982" s="56">
        <f t="shared" si="623"/>
        <v>0</v>
      </c>
      <c r="AR1982" s="86">
        <f t="shared" si="624"/>
        <v>0</v>
      </c>
    </row>
    <row r="1983" spans="1:44" x14ac:dyDescent="0.25">
      <c r="A1983" s="178"/>
      <c r="B1983" s="55" t="str">
        <f>_xlfn.IFNA(VLOOKUP(A1983,'Ajánlatkérő(k) adatai'!$B$4:$C$205,2,0),"")</f>
        <v/>
      </c>
      <c r="C1983" s="178"/>
      <c r="D1983" s="55" t="str">
        <f>_xlfn.IFNA(VLOOKUP(C1983,'Számlafizető(k) adatai'!$C$4:$D$203,2,0),"")</f>
        <v/>
      </c>
      <c r="E1983" s="55" t="str">
        <f>_xlfn.IFNA(VLOOKUP(C1983,'Számlafizető(k) adatai'!$C$4:$M$203,11,0),"")</f>
        <v/>
      </c>
      <c r="F1983" s="178"/>
      <c r="G1983" s="178"/>
      <c r="H1983" s="178"/>
      <c r="I1983" s="55" t="str">
        <f>IF(F1983="","",VLOOKUP(LEFT(F1983,5),'Technikai cellák'!B:C,2,0))</f>
        <v/>
      </c>
      <c r="J1983" s="55" t="str">
        <f>IF(F1983="","",VLOOKUP(I1983,'Technikai cellák'!$C$1:$D$12,2,0))</f>
        <v/>
      </c>
      <c r="K1983" s="179"/>
      <c r="L1983" s="67" t="str">
        <f t="shared" si="607"/>
        <v/>
      </c>
      <c r="M1983" s="68">
        <f t="shared" si="608"/>
        <v>0</v>
      </c>
      <c r="N1983" s="66">
        <f t="shared" si="609"/>
        <v>0</v>
      </c>
      <c r="O1983" s="152"/>
      <c r="P1983" s="172">
        <f t="shared" si="606"/>
        <v>0</v>
      </c>
      <c r="Q1983" s="69">
        <f t="shared" si="610"/>
        <v>0</v>
      </c>
      <c r="R1983" s="62">
        <f t="shared" si="611"/>
        <v>0</v>
      </c>
      <c r="S1983" s="153"/>
      <c r="T1983" s="118" t="str">
        <f t="shared" si="612"/>
        <v/>
      </c>
      <c r="U1983" s="154"/>
      <c r="V1983" s="154"/>
      <c r="W1983" s="154"/>
      <c r="X1983" s="154"/>
      <c r="Y1983" s="154"/>
      <c r="Z1983" s="154"/>
      <c r="AA1983" s="154"/>
      <c r="AB1983" s="154"/>
      <c r="AC1983" s="154"/>
      <c r="AD1983" s="154"/>
      <c r="AE1983" s="154"/>
      <c r="AF1983" s="154"/>
      <c r="AG1983" s="63">
        <f t="shared" si="613"/>
        <v>0</v>
      </c>
      <c r="AH1983" s="56">
        <f t="shared" si="614"/>
        <v>0</v>
      </c>
      <c r="AI1983" s="56">
        <f t="shared" si="615"/>
        <v>0</v>
      </c>
      <c r="AJ1983" s="56">
        <f t="shared" si="616"/>
        <v>0</v>
      </c>
      <c r="AK1983" s="56">
        <f t="shared" si="617"/>
        <v>0</v>
      </c>
      <c r="AL1983" s="56">
        <f t="shared" si="618"/>
        <v>0</v>
      </c>
      <c r="AM1983" s="56">
        <f t="shared" si="619"/>
        <v>0</v>
      </c>
      <c r="AN1983" s="56">
        <f t="shared" si="620"/>
        <v>0</v>
      </c>
      <c r="AO1983" s="56">
        <f t="shared" si="621"/>
        <v>0</v>
      </c>
      <c r="AP1983" s="56">
        <f t="shared" si="622"/>
        <v>0</v>
      </c>
      <c r="AQ1983" s="56">
        <f t="shared" si="623"/>
        <v>0</v>
      </c>
      <c r="AR1983" s="86">
        <f t="shared" si="624"/>
        <v>0</v>
      </c>
    </row>
    <row r="1984" spans="1:44" x14ac:dyDescent="0.25">
      <c r="A1984" s="178"/>
      <c r="B1984" s="55" t="str">
        <f>_xlfn.IFNA(VLOOKUP(A1984,'Ajánlatkérő(k) adatai'!$B$4:$C$205,2,0),"")</f>
        <v/>
      </c>
      <c r="C1984" s="178"/>
      <c r="D1984" s="55" t="str">
        <f>_xlfn.IFNA(VLOOKUP(C1984,'Számlafizető(k) adatai'!$C$4:$D$203,2,0),"")</f>
        <v/>
      </c>
      <c r="E1984" s="55" t="str">
        <f>_xlfn.IFNA(VLOOKUP(C1984,'Számlafizető(k) adatai'!$C$4:$M$203,11,0),"")</f>
        <v/>
      </c>
      <c r="F1984" s="178"/>
      <c r="G1984" s="178"/>
      <c r="H1984" s="178"/>
      <c r="I1984" s="55" t="str">
        <f>IF(F1984="","",VLOOKUP(LEFT(F1984,5),'Technikai cellák'!B:C,2,0))</f>
        <v/>
      </c>
      <c r="J1984" s="55" t="str">
        <f>IF(F1984="","",VLOOKUP(I1984,'Technikai cellák'!$C$1:$D$12,2,0))</f>
        <v/>
      </c>
      <c r="K1984" s="179"/>
      <c r="L1984" s="67" t="str">
        <f t="shared" si="607"/>
        <v/>
      </c>
      <c r="M1984" s="68">
        <f t="shared" si="608"/>
        <v>0</v>
      </c>
      <c r="N1984" s="66">
        <f t="shared" si="609"/>
        <v>0</v>
      </c>
      <c r="O1984" s="152"/>
      <c r="P1984" s="172">
        <f t="shared" si="606"/>
        <v>0</v>
      </c>
      <c r="Q1984" s="69">
        <f t="shared" si="610"/>
        <v>0</v>
      </c>
      <c r="R1984" s="62">
        <f t="shared" si="611"/>
        <v>0</v>
      </c>
      <c r="S1984" s="153"/>
      <c r="T1984" s="118" t="str">
        <f t="shared" si="612"/>
        <v/>
      </c>
      <c r="U1984" s="154"/>
      <c r="V1984" s="154"/>
      <c r="W1984" s="154"/>
      <c r="X1984" s="154"/>
      <c r="Y1984" s="154"/>
      <c r="Z1984" s="154"/>
      <c r="AA1984" s="154"/>
      <c r="AB1984" s="154"/>
      <c r="AC1984" s="154"/>
      <c r="AD1984" s="154"/>
      <c r="AE1984" s="154"/>
      <c r="AF1984" s="154"/>
      <c r="AG1984" s="63">
        <f t="shared" si="613"/>
        <v>0</v>
      </c>
      <c r="AH1984" s="56">
        <f t="shared" si="614"/>
        <v>0</v>
      </c>
      <c r="AI1984" s="56">
        <f t="shared" si="615"/>
        <v>0</v>
      </c>
      <c r="AJ1984" s="56">
        <f t="shared" si="616"/>
        <v>0</v>
      </c>
      <c r="AK1984" s="56">
        <f t="shared" si="617"/>
        <v>0</v>
      </c>
      <c r="AL1984" s="56">
        <f t="shared" si="618"/>
        <v>0</v>
      </c>
      <c r="AM1984" s="56">
        <f t="shared" si="619"/>
        <v>0</v>
      </c>
      <c r="AN1984" s="56">
        <f t="shared" si="620"/>
        <v>0</v>
      </c>
      <c r="AO1984" s="56">
        <f t="shared" si="621"/>
        <v>0</v>
      </c>
      <c r="AP1984" s="56">
        <f t="shared" si="622"/>
        <v>0</v>
      </c>
      <c r="AQ1984" s="56">
        <f t="shared" si="623"/>
        <v>0</v>
      </c>
      <c r="AR1984" s="86">
        <f t="shared" si="624"/>
        <v>0</v>
      </c>
    </row>
    <row r="1985" spans="1:44" x14ac:dyDescent="0.25">
      <c r="A1985" s="178"/>
      <c r="B1985" s="55" t="str">
        <f>_xlfn.IFNA(VLOOKUP(A1985,'Ajánlatkérő(k) adatai'!$B$4:$C$205,2,0),"")</f>
        <v/>
      </c>
      <c r="C1985" s="178"/>
      <c r="D1985" s="55" t="str">
        <f>_xlfn.IFNA(VLOOKUP(C1985,'Számlafizető(k) adatai'!$C$4:$D$203,2,0),"")</f>
        <v/>
      </c>
      <c r="E1985" s="55" t="str">
        <f>_xlfn.IFNA(VLOOKUP(C1985,'Számlafizető(k) adatai'!$C$4:$M$203,11,0),"")</f>
        <v/>
      </c>
      <c r="F1985" s="178"/>
      <c r="G1985" s="178"/>
      <c r="H1985" s="178"/>
      <c r="I1985" s="55" t="str">
        <f>IF(F1985="","",VLOOKUP(LEFT(F1985,5),'Technikai cellák'!B:C,2,0))</f>
        <v/>
      </c>
      <c r="J1985" s="55" t="str">
        <f>IF(F1985="","",VLOOKUP(I1985,'Technikai cellák'!$C$1:$D$12,2,0))</f>
        <v/>
      </c>
      <c r="K1985" s="179"/>
      <c r="L1985" s="67" t="str">
        <f t="shared" si="607"/>
        <v/>
      </c>
      <c r="M1985" s="68">
        <f t="shared" si="608"/>
        <v>0</v>
      </c>
      <c r="N1985" s="66">
        <f t="shared" si="609"/>
        <v>0</v>
      </c>
      <c r="O1985" s="152"/>
      <c r="P1985" s="172">
        <f t="shared" si="606"/>
        <v>0</v>
      </c>
      <c r="Q1985" s="69">
        <f t="shared" si="610"/>
        <v>0</v>
      </c>
      <c r="R1985" s="62">
        <f t="shared" si="611"/>
        <v>0</v>
      </c>
      <c r="S1985" s="153"/>
      <c r="T1985" s="118" t="str">
        <f t="shared" si="612"/>
        <v/>
      </c>
      <c r="U1985" s="154"/>
      <c r="V1985" s="154"/>
      <c r="W1985" s="154"/>
      <c r="X1985" s="154"/>
      <c r="Y1985" s="154"/>
      <c r="Z1985" s="154"/>
      <c r="AA1985" s="154"/>
      <c r="AB1985" s="154"/>
      <c r="AC1985" s="154"/>
      <c r="AD1985" s="154"/>
      <c r="AE1985" s="154"/>
      <c r="AF1985" s="154"/>
      <c r="AG1985" s="63">
        <f t="shared" si="613"/>
        <v>0</v>
      </c>
      <c r="AH1985" s="56">
        <f t="shared" si="614"/>
        <v>0</v>
      </c>
      <c r="AI1985" s="56">
        <f t="shared" si="615"/>
        <v>0</v>
      </c>
      <c r="AJ1985" s="56">
        <f t="shared" si="616"/>
        <v>0</v>
      </c>
      <c r="AK1985" s="56">
        <f t="shared" si="617"/>
        <v>0</v>
      </c>
      <c r="AL1985" s="56">
        <f t="shared" si="618"/>
        <v>0</v>
      </c>
      <c r="AM1985" s="56">
        <f t="shared" si="619"/>
        <v>0</v>
      </c>
      <c r="AN1985" s="56">
        <f t="shared" si="620"/>
        <v>0</v>
      </c>
      <c r="AO1985" s="56">
        <f t="shared" si="621"/>
        <v>0</v>
      </c>
      <c r="AP1985" s="56">
        <f t="shared" si="622"/>
        <v>0</v>
      </c>
      <c r="AQ1985" s="56">
        <f t="shared" si="623"/>
        <v>0</v>
      </c>
      <c r="AR1985" s="86">
        <f t="shared" si="624"/>
        <v>0</v>
      </c>
    </row>
    <row r="1986" spans="1:44" x14ac:dyDescent="0.25">
      <c r="A1986" s="178"/>
      <c r="B1986" s="55" t="str">
        <f>_xlfn.IFNA(VLOOKUP(A1986,'Ajánlatkérő(k) adatai'!$B$4:$C$205,2,0),"")</f>
        <v/>
      </c>
      <c r="C1986" s="178"/>
      <c r="D1986" s="55" t="str">
        <f>_xlfn.IFNA(VLOOKUP(C1986,'Számlafizető(k) adatai'!$C$4:$D$203,2,0),"")</f>
        <v/>
      </c>
      <c r="E1986" s="55" t="str">
        <f>_xlfn.IFNA(VLOOKUP(C1986,'Számlafizető(k) adatai'!$C$4:$M$203,11,0),"")</f>
        <v/>
      </c>
      <c r="F1986" s="178"/>
      <c r="G1986" s="178"/>
      <c r="H1986" s="178"/>
      <c r="I1986" s="55" t="str">
        <f>IF(F1986="","",VLOOKUP(LEFT(F1986,5),'Technikai cellák'!B:C,2,0))</f>
        <v/>
      </c>
      <c r="J1986" s="55" t="str">
        <f>IF(F1986="","",VLOOKUP(I1986,'Technikai cellák'!$C$1:$D$12,2,0))</f>
        <v/>
      </c>
      <c r="K1986" s="179"/>
      <c r="L1986" s="67" t="str">
        <f t="shared" si="607"/>
        <v/>
      </c>
      <c r="M1986" s="68">
        <f t="shared" si="608"/>
        <v>0</v>
      </c>
      <c r="N1986" s="66">
        <f t="shared" si="609"/>
        <v>0</v>
      </c>
      <c r="O1986" s="152"/>
      <c r="P1986" s="172">
        <f t="shared" si="606"/>
        <v>0</v>
      </c>
      <c r="Q1986" s="69">
        <f t="shared" si="610"/>
        <v>0</v>
      </c>
      <c r="R1986" s="62">
        <f t="shared" si="611"/>
        <v>0</v>
      </c>
      <c r="S1986" s="153"/>
      <c r="T1986" s="118" t="str">
        <f t="shared" si="612"/>
        <v/>
      </c>
      <c r="U1986" s="154"/>
      <c r="V1986" s="154"/>
      <c r="W1986" s="154"/>
      <c r="X1986" s="154"/>
      <c r="Y1986" s="154"/>
      <c r="Z1986" s="154"/>
      <c r="AA1986" s="154"/>
      <c r="AB1986" s="154"/>
      <c r="AC1986" s="154"/>
      <c r="AD1986" s="154"/>
      <c r="AE1986" s="154"/>
      <c r="AF1986" s="154"/>
      <c r="AG1986" s="63">
        <f t="shared" si="613"/>
        <v>0</v>
      </c>
      <c r="AH1986" s="56">
        <f t="shared" si="614"/>
        <v>0</v>
      </c>
      <c r="AI1986" s="56">
        <f t="shared" si="615"/>
        <v>0</v>
      </c>
      <c r="AJ1986" s="56">
        <f t="shared" si="616"/>
        <v>0</v>
      </c>
      <c r="AK1986" s="56">
        <f t="shared" si="617"/>
        <v>0</v>
      </c>
      <c r="AL1986" s="56">
        <f t="shared" si="618"/>
        <v>0</v>
      </c>
      <c r="AM1986" s="56">
        <f t="shared" si="619"/>
        <v>0</v>
      </c>
      <c r="AN1986" s="56">
        <f t="shared" si="620"/>
        <v>0</v>
      </c>
      <c r="AO1986" s="56">
        <f t="shared" si="621"/>
        <v>0</v>
      </c>
      <c r="AP1986" s="56">
        <f t="shared" si="622"/>
        <v>0</v>
      </c>
      <c r="AQ1986" s="56">
        <f t="shared" si="623"/>
        <v>0</v>
      </c>
      <c r="AR1986" s="86">
        <f t="shared" si="624"/>
        <v>0</v>
      </c>
    </row>
    <row r="1987" spans="1:44" x14ac:dyDescent="0.25">
      <c r="A1987" s="178"/>
      <c r="B1987" s="55" t="str">
        <f>_xlfn.IFNA(VLOOKUP(A1987,'Ajánlatkérő(k) adatai'!$B$4:$C$205,2,0),"")</f>
        <v/>
      </c>
      <c r="C1987" s="178"/>
      <c r="D1987" s="55" t="str">
        <f>_xlfn.IFNA(VLOOKUP(C1987,'Számlafizető(k) adatai'!$C$4:$D$203,2,0),"")</f>
        <v/>
      </c>
      <c r="E1987" s="55" t="str">
        <f>_xlfn.IFNA(VLOOKUP(C1987,'Számlafizető(k) adatai'!$C$4:$M$203,11,0),"")</f>
        <v/>
      </c>
      <c r="F1987" s="178"/>
      <c r="G1987" s="178"/>
      <c r="H1987" s="178"/>
      <c r="I1987" s="55" t="str">
        <f>IF(F1987="","",VLOOKUP(LEFT(F1987,5),'Technikai cellák'!B:C,2,0))</f>
        <v/>
      </c>
      <c r="J1987" s="55" t="str">
        <f>IF(F1987="","",VLOOKUP(I1987,'Technikai cellák'!$C$1:$D$12,2,0))</f>
        <v/>
      </c>
      <c r="K1987" s="179"/>
      <c r="L1987" s="67" t="str">
        <f t="shared" si="607"/>
        <v/>
      </c>
      <c r="M1987" s="68">
        <f t="shared" si="608"/>
        <v>0</v>
      </c>
      <c r="N1987" s="66">
        <f t="shared" si="609"/>
        <v>0</v>
      </c>
      <c r="O1987" s="152"/>
      <c r="P1987" s="172">
        <f t="shared" si="606"/>
        <v>0</v>
      </c>
      <c r="Q1987" s="69">
        <f t="shared" si="610"/>
        <v>0</v>
      </c>
      <c r="R1987" s="62">
        <f t="shared" si="611"/>
        <v>0</v>
      </c>
      <c r="S1987" s="153"/>
      <c r="T1987" s="118" t="str">
        <f t="shared" si="612"/>
        <v/>
      </c>
      <c r="U1987" s="154"/>
      <c r="V1987" s="154"/>
      <c r="W1987" s="154"/>
      <c r="X1987" s="154"/>
      <c r="Y1987" s="154"/>
      <c r="Z1987" s="154"/>
      <c r="AA1987" s="154"/>
      <c r="AB1987" s="154"/>
      <c r="AC1987" s="154"/>
      <c r="AD1987" s="154"/>
      <c r="AE1987" s="154"/>
      <c r="AF1987" s="154"/>
      <c r="AG1987" s="63">
        <f t="shared" si="613"/>
        <v>0</v>
      </c>
      <c r="AH1987" s="56">
        <f t="shared" si="614"/>
        <v>0</v>
      </c>
      <c r="AI1987" s="56">
        <f t="shared" si="615"/>
        <v>0</v>
      </c>
      <c r="AJ1987" s="56">
        <f t="shared" si="616"/>
        <v>0</v>
      </c>
      <c r="AK1987" s="56">
        <f t="shared" si="617"/>
        <v>0</v>
      </c>
      <c r="AL1987" s="56">
        <f t="shared" si="618"/>
        <v>0</v>
      </c>
      <c r="AM1987" s="56">
        <f t="shared" si="619"/>
        <v>0</v>
      </c>
      <c r="AN1987" s="56">
        <f t="shared" si="620"/>
        <v>0</v>
      </c>
      <c r="AO1987" s="56">
        <f t="shared" si="621"/>
        <v>0</v>
      </c>
      <c r="AP1987" s="56">
        <f t="shared" si="622"/>
        <v>0</v>
      </c>
      <c r="AQ1987" s="56">
        <f t="shared" si="623"/>
        <v>0</v>
      </c>
      <c r="AR1987" s="86">
        <f t="shared" si="624"/>
        <v>0</v>
      </c>
    </row>
    <row r="1988" spans="1:44" x14ac:dyDescent="0.25">
      <c r="A1988" s="178"/>
      <c r="B1988" s="55" t="str">
        <f>_xlfn.IFNA(VLOOKUP(A1988,'Ajánlatkérő(k) adatai'!$B$4:$C$205,2,0),"")</f>
        <v/>
      </c>
      <c r="C1988" s="178"/>
      <c r="D1988" s="55" t="str">
        <f>_xlfn.IFNA(VLOOKUP(C1988,'Számlafizető(k) adatai'!$C$4:$D$203,2,0),"")</f>
        <v/>
      </c>
      <c r="E1988" s="55" t="str">
        <f>_xlfn.IFNA(VLOOKUP(C1988,'Számlafizető(k) adatai'!$C$4:$M$203,11,0),"")</f>
        <v/>
      </c>
      <c r="F1988" s="178"/>
      <c r="G1988" s="178"/>
      <c r="H1988" s="178"/>
      <c r="I1988" s="55" t="str">
        <f>IF(F1988="","",VLOOKUP(LEFT(F1988,5),'Technikai cellák'!B:C,2,0))</f>
        <v/>
      </c>
      <c r="J1988" s="55" t="str">
        <f>IF(F1988="","",VLOOKUP(I1988,'Technikai cellák'!$C$1:$D$12,2,0))</f>
        <v/>
      </c>
      <c r="K1988" s="179"/>
      <c r="L1988" s="67" t="str">
        <f t="shared" si="607"/>
        <v/>
      </c>
      <c r="M1988" s="68">
        <f t="shared" si="608"/>
        <v>0</v>
      </c>
      <c r="N1988" s="66">
        <f t="shared" si="609"/>
        <v>0</v>
      </c>
      <c r="O1988" s="152"/>
      <c r="P1988" s="172">
        <f t="shared" si="606"/>
        <v>0</v>
      </c>
      <c r="Q1988" s="69">
        <f t="shared" si="610"/>
        <v>0</v>
      </c>
      <c r="R1988" s="62">
        <f t="shared" si="611"/>
        <v>0</v>
      </c>
      <c r="S1988" s="153"/>
      <c r="T1988" s="118" t="str">
        <f t="shared" si="612"/>
        <v/>
      </c>
      <c r="U1988" s="154"/>
      <c r="V1988" s="154"/>
      <c r="W1988" s="154"/>
      <c r="X1988" s="154"/>
      <c r="Y1988" s="154"/>
      <c r="Z1988" s="154"/>
      <c r="AA1988" s="154"/>
      <c r="AB1988" s="154"/>
      <c r="AC1988" s="154"/>
      <c r="AD1988" s="154"/>
      <c r="AE1988" s="154"/>
      <c r="AF1988" s="154"/>
      <c r="AG1988" s="63">
        <f t="shared" si="613"/>
        <v>0</v>
      </c>
      <c r="AH1988" s="56">
        <f t="shared" si="614"/>
        <v>0</v>
      </c>
      <c r="AI1988" s="56">
        <f t="shared" si="615"/>
        <v>0</v>
      </c>
      <c r="AJ1988" s="56">
        <f t="shared" si="616"/>
        <v>0</v>
      </c>
      <c r="AK1988" s="56">
        <f t="shared" si="617"/>
        <v>0</v>
      </c>
      <c r="AL1988" s="56">
        <f t="shared" si="618"/>
        <v>0</v>
      </c>
      <c r="AM1988" s="56">
        <f t="shared" si="619"/>
        <v>0</v>
      </c>
      <c r="AN1988" s="56">
        <f t="shared" si="620"/>
        <v>0</v>
      </c>
      <c r="AO1988" s="56">
        <f t="shared" si="621"/>
        <v>0</v>
      </c>
      <c r="AP1988" s="56">
        <f t="shared" si="622"/>
        <v>0</v>
      </c>
      <c r="AQ1988" s="56">
        <f t="shared" si="623"/>
        <v>0</v>
      </c>
      <c r="AR1988" s="86">
        <f t="shared" si="624"/>
        <v>0</v>
      </c>
    </row>
    <row r="1989" spans="1:44" x14ac:dyDescent="0.25">
      <c r="A1989" s="178"/>
      <c r="B1989" s="55" t="str">
        <f>_xlfn.IFNA(VLOOKUP(A1989,'Ajánlatkérő(k) adatai'!$B$4:$C$205,2,0),"")</f>
        <v/>
      </c>
      <c r="C1989" s="178"/>
      <c r="D1989" s="55" t="str">
        <f>_xlfn.IFNA(VLOOKUP(C1989,'Számlafizető(k) adatai'!$C$4:$D$203,2,0),"")</f>
        <v/>
      </c>
      <c r="E1989" s="55" t="str">
        <f>_xlfn.IFNA(VLOOKUP(C1989,'Számlafizető(k) adatai'!$C$4:$M$203,11,0),"")</f>
        <v/>
      </c>
      <c r="F1989" s="178"/>
      <c r="G1989" s="178"/>
      <c r="H1989" s="178"/>
      <c r="I1989" s="55" t="str">
        <f>IF(F1989="","",VLOOKUP(LEFT(F1989,5),'Technikai cellák'!B:C,2,0))</f>
        <v/>
      </c>
      <c r="J1989" s="55" t="str">
        <f>IF(F1989="","",VLOOKUP(I1989,'Technikai cellák'!$C$1:$D$12,2,0))</f>
        <v/>
      </c>
      <c r="K1989" s="179"/>
      <c r="L1989" s="67" t="str">
        <f t="shared" si="607"/>
        <v/>
      </c>
      <c r="M1989" s="68">
        <f t="shared" si="608"/>
        <v>0</v>
      </c>
      <c r="N1989" s="66">
        <f t="shared" si="609"/>
        <v>0</v>
      </c>
      <c r="O1989" s="152"/>
      <c r="P1989" s="172">
        <f t="shared" si="606"/>
        <v>0</v>
      </c>
      <c r="Q1989" s="69">
        <f t="shared" si="610"/>
        <v>0</v>
      </c>
      <c r="R1989" s="62">
        <f t="shared" si="611"/>
        <v>0</v>
      </c>
      <c r="S1989" s="153"/>
      <c r="T1989" s="118" t="str">
        <f t="shared" si="612"/>
        <v/>
      </c>
      <c r="U1989" s="154"/>
      <c r="V1989" s="154"/>
      <c r="W1989" s="154"/>
      <c r="X1989" s="154"/>
      <c r="Y1989" s="154"/>
      <c r="Z1989" s="154"/>
      <c r="AA1989" s="154"/>
      <c r="AB1989" s="154"/>
      <c r="AC1989" s="154"/>
      <c r="AD1989" s="154"/>
      <c r="AE1989" s="154"/>
      <c r="AF1989" s="154"/>
      <c r="AG1989" s="63">
        <f t="shared" si="613"/>
        <v>0</v>
      </c>
      <c r="AH1989" s="56">
        <f t="shared" si="614"/>
        <v>0</v>
      </c>
      <c r="AI1989" s="56">
        <f t="shared" si="615"/>
        <v>0</v>
      </c>
      <c r="AJ1989" s="56">
        <f t="shared" si="616"/>
        <v>0</v>
      </c>
      <c r="AK1989" s="56">
        <f t="shared" si="617"/>
        <v>0</v>
      </c>
      <c r="AL1989" s="56">
        <f t="shared" si="618"/>
        <v>0</v>
      </c>
      <c r="AM1989" s="56">
        <f t="shared" si="619"/>
        <v>0</v>
      </c>
      <c r="AN1989" s="56">
        <f t="shared" si="620"/>
        <v>0</v>
      </c>
      <c r="AO1989" s="56">
        <f t="shared" si="621"/>
        <v>0</v>
      </c>
      <c r="AP1989" s="56">
        <f t="shared" si="622"/>
        <v>0</v>
      </c>
      <c r="AQ1989" s="56">
        <f t="shared" si="623"/>
        <v>0</v>
      </c>
      <c r="AR1989" s="86">
        <f t="shared" si="624"/>
        <v>0</v>
      </c>
    </row>
    <row r="1990" spans="1:44" x14ac:dyDescent="0.25">
      <c r="A1990" s="178"/>
      <c r="B1990" s="55" t="str">
        <f>_xlfn.IFNA(VLOOKUP(A1990,'Ajánlatkérő(k) adatai'!$B$4:$C$205,2,0),"")</f>
        <v/>
      </c>
      <c r="C1990" s="178"/>
      <c r="D1990" s="55" t="str">
        <f>_xlfn.IFNA(VLOOKUP(C1990,'Számlafizető(k) adatai'!$C$4:$D$203,2,0),"")</f>
        <v/>
      </c>
      <c r="E1990" s="55" t="str">
        <f>_xlfn.IFNA(VLOOKUP(C1990,'Számlafizető(k) adatai'!$C$4:$M$203,11,0),"")</f>
        <v/>
      </c>
      <c r="F1990" s="178"/>
      <c r="G1990" s="178"/>
      <c r="H1990" s="178"/>
      <c r="I1990" s="55" t="str">
        <f>IF(F1990="","",VLOOKUP(LEFT(F1990,5),'Technikai cellák'!B:C,2,0))</f>
        <v/>
      </c>
      <c r="J1990" s="55" t="str">
        <f>IF(F1990="","",VLOOKUP(I1990,'Technikai cellák'!$C$1:$D$12,2,0))</f>
        <v/>
      </c>
      <c r="K1990" s="179"/>
      <c r="L1990" s="67" t="str">
        <f t="shared" si="607"/>
        <v/>
      </c>
      <c r="M1990" s="68">
        <f t="shared" si="608"/>
        <v>0</v>
      </c>
      <c r="N1990" s="66">
        <f t="shared" si="609"/>
        <v>0</v>
      </c>
      <c r="O1990" s="152"/>
      <c r="P1990" s="172">
        <f t="shared" si="606"/>
        <v>0</v>
      </c>
      <c r="Q1990" s="69">
        <f t="shared" si="610"/>
        <v>0</v>
      </c>
      <c r="R1990" s="62">
        <f t="shared" si="611"/>
        <v>0</v>
      </c>
      <c r="S1990" s="153"/>
      <c r="T1990" s="118" t="str">
        <f t="shared" si="612"/>
        <v/>
      </c>
      <c r="U1990" s="154"/>
      <c r="V1990" s="154"/>
      <c r="W1990" s="154"/>
      <c r="X1990" s="154"/>
      <c r="Y1990" s="154"/>
      <c r="Z1990" s="154"/>
      <c r="AA1990" s="154"/>
      <c r="AB1990" s="154"/>
      <c r="AC1990" s="154"/>
      <c r="AD1990" s="154"/>
      <c r="AE1990" s="154"/>
      <c r="AF1990" s="154"/>
      <c r="AG1990" s="63">
        <f t="shared" si="613"/>
        <v>0</v>
      </c>
      <c r="AH1990" s="56">
        <f t="shared" si="614"/>
        <v>0</v>
      </c>
      <c r="AI1990" s="56">
        <f t="shared" si="615"/>
        <v>0</v>
      </c>
      <c r="AJ1990" s="56">
        <f t="shared" si="616"/>
        <v>0</v>
      </c>
      <c r="AK1990" s="56">
        <f t="shared" si="617"/>
        <v>0</v>
      </c>
      <c r="AL1990" s="56">
        <f t="shared" si="618"/>
        <v>0</v>
      </c>
      <c r="AM1990" s="56">
        <f t="shared" si="619"/>
        <v>0</v>
      </c>
      <c r="AN1990" s="56">
        <f t="shared" si="620"/>
        <v>0</v>
      </c>
      <c r="AO1990" s="56">
        <f t="shared" si="621"/>
        <v>0</v>
      </c>
      <c r="AP1990" s="56">
        <f t="shared" si="622"/>
        <v>0</v>
      </c>
      <c r="AQ1990" s="56">
        <f t="shared" si="623"/>
        <v>0</v>
      </c>
      <c r="AR1990" s="86">
        <f t="shared" si="624"/>
        <v>0</v>
      </c>
    </row>
    <row r="1991" spans="1:44" x14ac:dyDescent="0.25">
      <c r="A1991" s="178"/>
      <c r="B1991" s="55" t="str">
        <f>_xlfn.IFNA(VLOOKUP(A1991,'Ajánlatkérő(k) adatai'!$B$4:$C$205,2,0),"")</f>
        <v/>
      </c>
      <c r="C1991" s="178"/>
      <c r="D1991" s="55" t="str">
        <f>_xlfn.IFNA(VLOOKUP(C1991,'Számlafizető(k) adatai'!$C$4:$D$203,2,0),"")</f>
        <v/>
      </c>
      <c r="E1991" s="55" t="str">
        <f>_xlfn.IFNA(VLOOKUP(C1991,'Számlafizető(k) adatai'!$C$4:$M$203,11,0),"")</f>
        <v/>
      </c>
      <c r="F1991" s="178"/>
      <c r="G1991" s="178"/>
      <c r="H1991" s="178"/>
      <c r="I1991" s="55" t="str">
        <f>IF(F1991="","",VLOOKUP(LEFT(F1991,5),'Technikai cellák'!B:C,2,0))</f>
        <v/>
      </c>
      <c r="J1991" s="55" t="str">
        <f>IF(F1991="","",VLOOKUP(I1991,'Technikai cellák'!$C$1:$D$12,2,0))</f>
        <v/>
      </c>
      <c r="K1991" s="179"/>
      <c r="L1991" s="67" t="str">
        <f t="shared" si="607"/>
        <v/>
      </c>
      <c r="M1991" s="68">
        <f t="shared" si="608"/>
        <v>0</v>
      </c>
      <c r="N1991" s="66">
        <f t="shared" si="609"/>
        <v>0</v>
      </c>
      <c r="O1991" s="152"/>
      <c r="P1991" s="172">
        <f t="shared" si="606"/>
        <v>0</v>
      </c>
      <c r="Q1991" s="69">
        <f t="shared" si="610"/>
        <v>0</v>
      </c>
      <c r="R1991" s="62">
        <f t="shared" si="611"/>
        <v>0</v>
      </c>
      <c r="S1991" s="153"/>
      <c r="T1991" s="118" t="str">
        <f t="shared" si="612"/>
        <v/>
      </c>
      <c r="U1991" s="154"/>
      <c r="V1991" s="154"/>
      <c r="W1991" s="154"/>
      <c r="X1991" s="154"/>
      <c r="Y1991" s="154"/>
      <c r="Z1991" s="154"/>
      <c r="AA1991" s="154"/>
      <c r="AB1991" s="154"/>
      <c r="AC1991" s="154"/>
      <c r="AD1991" s="154"/>
      <c r="AE1991" s="154"/>
      <c r="AF1991" s="154"/>
      <c r="AG1991" s="63">
        <f t="shared" si="613"/>
        <v>0</v>
      </c>
      <c r="AH1991" s="56">
        <f t="shared" si="614"/>
        <v>0</v>
      </c>
      <c r="AI1991" s="56">
        <f t="shared" si="615"/>
        <v>0</v>
      </c>
      <c r="AJ1991" s="56">
        <f t="shared" si="616"/>
        <v>0</v>
      </c>
      <c r="AK1991" s="56">
        <f t="shared" si="617"/>
        <v>0</v>
      </c>
      <c r="AL1991" s="56">
        <f t="shared" si="618"/>
        <v>0</v>
      </c>
      <c r="AM1991" s="56">
        <f t="shared" si="619"/>
        <v>0</v>
      </c>
      <c r="AN1991" s="56">
        <f t="shared" si="620"/>
        <v>0</v>
      </c>
      <c r="AO1991" s="56">
        <f t="shared" si="621"/>
        <v>0</v>
      </c>
      <c r="AP1991" s="56">
        <f t="shared" si="622"/>
        <v>0</v>
      </c>
      <c r="AQ1991" s="56">
        <f t="shared" si="623"/>
        <v>0</v>
      </c>
      <c r="AR1991" s="86">
        <f t="shared" si="624"/>
        <v>0</v>
      </c>
    </row>
    <row r="1992" spans="1:44" x14ac:dyDescent="0.25">
      <c r="A1992" s="178"/>
      <c r="B1992" s="55" t="str">
        <f>_xlfn.IFNA(VLOOKUP(A1992,'Ajánlatkérő(k) adatai'!$B$4:$C$205,2,0),"")</f>
        <v/>
      </c>
      <c r="C1992" s="178"/>
      <c r="D1992" s="55" t="str">
        <f>_xlfn.IFNA(VLOOKUP(C1992,'Számlafizető(k) adatai'!$C$4:$D$203,2,0),"")</f>
        <v/>
      </c>
      <c r="E1992" s="55" t="str">
        <f>_xlfn.IFNA(VLOOKUP(C1992,'Számlafizető(k) adatai'!$C$4:$M$203,11,0),"")</f>
        <v/>
      </c>
      <c r="F1992" s="178"/>
      <c r="G1992" s="178"/>
      <c r="H1992" s="178"/>
      <c r="I1992" s="55" t="str">
        <f>IF(F1992="","",VLOOKUP(LEFT(F1992,5),'Technikai cellák'!B:C,2,0))</f>
        <v/>
      </c>
      <c r="J1992" s="55" t="str">
        <f>IF(F1992="","",VLOOKUP(I1992,'Technikai cellák'!$C$1:$D$12,2,0))</f>
        <v/>
      </c>
      <c r="K1992" s="179"/>
      <c r="L1992" s="67" t="str">
        <f t="shared" si="607"/>
        <v/>
      </c>
      <c r="M1992" s="68">
        <f t="shared" si="608"/>
        <v>0</v>
      </c>
      <c r="N1992" s="66">
        <f t="shared" si="609"/>
        <v>0</v>
      </c>
      <c r="O1992" s="152"/>
      <c r="P1992" s="172">
        <f t="shared" si="606"/>
        <v>0</v>
      </c>
      <c r="Q1992" s="69">
        <f t="shared" si="610"/>
        <v>0</v>
      </c>
      <c r="R1992" s="62">
        <f t="shared" si="611"/>
        <v>0</v>
      </c>
      <c r="S1992" s="153"/>
      <c r="T1992" s="118" t="str">
        <f t="shared" si="612"/>
        <v/>
      </c>
      <c r="U1992" s="154"/>
      <c r="V1992" s="154"/>
      <c r="W1992" s="154"/>
      <c r="X1992" s="154"/>
      <c r="Y1992" s="154"/>
      <c r="Z1992" s="154"/>
      <c r="AA1992" s="154"/>
      <c r="AB1992" s="154"/>
      <c r="AC1992" s="154"/>
      <c r="AD1992" s="154"/>
      <c r="AE1992" s="154"/>
      <c r="AF1992" s="154"/>
      <c r="AG1992" s="63">
        <f t="shared" si="613"/>
        <v>0</v>
      </c>
      <c r="AH1992" s="56">
        <f t="shared" si="614"/>
        <v>0</v>
      </c>
      <c r="AI1992" s="56">
        <f t="shared" si="615"/>
        <v>0</v>
      </c>
      <c r="AJ1992" s="56">
        <f t="shared" si="616"/>
        <v>0</v>
      </c>
      <c r="AK1992" s="56">
        <f t="shared" si="617"/>
        <v>0</v>
      </c>
      <c r="AL1992" s="56">
        <f t="shared" si="618"/>
        <v>0</v>
      </c>
      <c r="AM1992" s="56">
        <f t="shared" si="619"/>
        <v>0</v>
      </c>
      <c r="AN1992" s="56">
        <f t="shared" si="620"/>
        <v>0</v>
      </c>
      <c r="AO1992" s="56">
        <f t="shared" si="621"/>
        <v>0</v>
      </c>
      <c r="AP1992" s="56">
        <f t="shared" si="622"/>
        <v>0</v>
      </c>
      <c r="AQ1992" s="56">
        <f t="shared" si="623"/>
        <v>0</v>
      </c>
      <c r="AR1992" s="86">
        <f t="shared" si="624"/>
        <v>0</v>
      </c>
    </row>
    <row r="1993" spans="1:44" x14ac:dyDescent="0.25">
      <c r="A1993" s="178"/>
      <c r="B1993" s="55" t="str">
        <f>_xlfn.IFNA(VLOOKUP(A1993,'Ajánlatkérő(k) adatai'!$B$4:$C$205,2,0),"")</f>
        <v/>
      </c>
      <c r="C1993" s="178"/>
      <c r="D1993" s="55" t="str">
        <f>_xlfn.IFNA(VLOOKUP(C1993,'Számlafizető(k) adatai'!$C$4:$D$203,2,0),"")</f>
        <v/>
      </c>
      <c r="E1993" s="55" t="str">
        <f>_xlfn.IFNA(VLOOKUP(C1993,'Számlafizető(k) adatai'!$C$4:$M$203,11,0),"")</f>
        <v/>
      </c>
      <c r="F1993" s="178"/>
      <c r="G1993" s="178"/>
      <c r="H1993" s="178"/>
      <c r="I1993" s="55" t="str">
        <f>IF(F1993="","",VLOOKUP(LEFT(F1993,5),'Technikai cellák'!B:C,2,0))</f>
        <v/>
      </c>
      <c r="J1993" s="55" t="str">
        <f>IF(F1993="","",VLOOKUP(I1993,'Technikai cellák'!$C$1:$D$12,2,0))</f>
        <v/>
      </c>
      <c r="K1993" s="179"/>
      <c r="L1993" s="67" t="str">
        <f t="shared" si="607"/>
        <v/>
      </c>
      <c r="M1993" s="68">
        <f t="shared" si="608"/>
        <v>0</v>
      </c>
      <c r="N1993" s="66">
        <f t="shared" si="609"/>
        <v>0</v>
      </c>
      <c r="O1993" s="152"/>
      <c r="P1993" s="172">
        <f t="shared" si="606"/>
        <v>0</v>
      </c>
      <c r="Q1993" s="69">
        <f t="shared" si="610"/>
        <v>0</v>
      </c>
      <c r="R1993" s="62">
        <f t="shared" si="611"/>
        <v>0</v>
      </c>
      <c r="S1993" s="153"/>
      <c r="T1993" s="118" t="str">
        <f t="shared" si="612"/>
        <v/>
      </c>
      <c r="U1993" s="154"/>
      <c r="V1993" s="154"/>
      <c r="W1993" s="154"/>
      <c r="X1993" s="154"/>
      <c r="Y1993" s="154"/>
      <c r="Z1993" s="154"/>
      <c r="AA1993" s="154"/>
      <c r="AB1993" s="154"/>
      <c r="AC1993" s="154"/>
      <c r="AD1993" s="154"/>
      <c r="AE1993" s="154"/>
      <c r="AF1993" s="154"/>
      <c r="AG1993" s="63">
        <f t="shared" si="613"/>
        <v>0</v>
      </c>
      <c r="AH1993" s="56">
        <f t="shared" si="614"/>
        <v>0</v>
      </c>
      <c r="AI1993" s="56">
        <f t="shared" si="615"/>
        <v>0</v>
      </c>
      <c r="AJ1993" s="56">
        <f t="shared" si="616"/>
        <v>0</v>
      </c>
      <c r="AK1993" s="56">
        <f t="shared" si="617"/>
        <v>0</v>
      </c>
      <c r="AL1993" s="56">
        <f t="shared" si="618"/>
        <v>0</v>
      </c>
      <c r="AM1993" s="56">
        <f t="shared" si="619"/>
        <v>0</v>
      </c>
      <c r="AN1993" s="56">
        <f t="shared" si="620"/>
        <v>0</v>
      </c>
      <c r="AO1993" s="56">
        <f t="shared" si="621"/>
        <v>0</v>
      </c>
      <c r="AP1993" s="56">
        <f t="shared" si="622"/>
        <v>0</v>
      </c>
      <c r="AQ1993" s="56">
        <f t="shared" si="623"/>
        <v>0</v>
      </c>
      <c r="AR1993" s="86">
        <f t="shared" si="624"/>
        <v>0</v>
      </c>
    </row>
    <row r="1994" spans="1:44" x14ac:dyDescent="0.25">
      <c r="A1994" s="178"/>
      <c r="B1994" s="55" t="str">
        <f>_xlfn.IFNA(VLOOKUP(A1994,'Ajánlatkérő(k) adatai'!$B$4:$C$205,2,0),"")</f>
        <v/>
      </c>
      <c r="C1994" s="178"/>
      <c r="D1994" s="55" t="str">
        <f>_xlfn.IFNA(VLOOKUP(C1994,'Számlafizető(k) adatai'!$C$4:$D$203,2,0),"")</f>
        <v/>
      </c>
      <c r="E1994" s="55" t="str">
        <f>_xlfn.IFNA(VLOOKUP(C1994,'Számlafizető(k) adatai'!$C$4:$M$203,11,0),"")</f>
        <v/>
      </c>
      <c r="F1994" s="178"/>
      <c r="G1994" s="178"/>
      <c r="H1994" s="178"/>
      <c r="I1994" s="55" t="str">
        <f>IF(F1994="","",VLOOKUP(LEFT(F1994,5),'Technikai cellák'!B:C,2,0))</f>
        <v/>
      </c>
      <c r="J1994" s="55" t="str">
        <f>IF(F1994="","",VLOOKUP(I1994,'Technikai cellák'!$C$1:$D$12,2,0))</f>
        <v/>
      </c>
      <c r="K1994" s="179"/>
      <c r="L1994" s="67" t="str">
        <f t="shared" si="607"/>
        <v/>
      </c>
      <c r="M1994" s="68">
        <f t="shared" si="608"/>
        <v>0</v>
      </c>
      <c r="N1994" s="66">
        <f t="shared" si="609"/>
        <v>0</v>
      </c>
      <c r="O1994" s="152"/>
      <c r="P1994" s="172">
        <f t="shared" si="606"/>
        <v>0</v>
      </c>
      <c r="Q1994" s="69">
        <f t="shared" si="610"/>
        <v>0</v>
      </c>
      <c r="R1994" s="62">
        <f t="shared" si="611"/>
        <v>0</v>
      </c>
      <c r="S1994" s="153"/>
      <c r="T1994" s="118" t="str">
        <f t="shared" si="612"/>
        <v/>
      </c>
      <c r="U1994" s="154"/>
      <c r="V1994" s="154"/>
      <c r="W1994" s="154"/>
      <c r="X1994" s="154"/>
      <c r="Y1994" s="154"/>
      <c r="Z1994" s="154"/>
      <c r="AA1994" s="154"/>
      <c r="AB1994" s="154"/>
      <c r="AC1994" s="154"/>
      <c r="AD1994" s="154"/>
      <c r="AE1994" s="154"/>
      <c r="AF1994" s="154"/>
      <c r="AG1994" s="63">
        <f t="shared" si="613"/>
        <v>0</v>
      </c>
      <c r="AH1994" s="56">
        <f t="shared" si="614"/>
        <v>0</v>
      </c>
      <c r="AI1994" s="56">
        <f t="shared" si="615"/>
        <v>0</v>
      </c>
      <c r="AJ1994" s="56">
        <f t="shared" si="616"/>
        <v>0</v>
      </c>
      <c r="AK1994" s="56">
        <f t="shared" si="617"/>
        <v>0</v>
      </c>
      <c r="AL1994" s="56">
        <f t="shared" si="618"/>
        <v>0</v>
      </c>
      <c r="AM1994" s="56">
        <f t="shared" si="619"/>
        <v>0</v>
      </c>
      <c r="AN1994" s="56">
        <f t="shared" si="620"/>
        <v>0</v>
      </c>
      <c r="AO1994" s="56">
        <f t="shared" si="621"/>
        <v>0</v>
      </c>
      <c r="AP1994" s="56">
        <f t="shared" si="622"/>
        <v>0</v>
      </c>
      <c r="AQ1994" s="56">
        <f t="shared" si="623"/>
        <v>0</v>
      </c>
      <c r="AR1994" s="86">
        <f t="shared" si="624"/>
        <v>0</v>
      </c>
    </row>
    <row r="1995" spans="1:44" x14ac:dyDescent="0.25">
      <c r="A1995" s="178"/>
      <c r="B1995" s="55" t="str">
        <f>_xlfn.IFNA(VLOOKUP(A1995,'Ajánlatkérő(k) adatai'!$B$4:$C$205,2,0),"")</f>
        <v/>
      </c>
      <c r="C1995" s="178"/>
      <c r="D1995" s="55" t="str">
        <f>_xlfn.IFNA(VLOOKUP(C1995,'Számlafizető(k) adatai'!$C$4:$D$203,2,0),"")</f>
        <v/>
      </c>
      <c r="E1995" s="55" t="str">
        <f>_xlfn.IFNA(VLOOKUP(C1995,'Számlafizető(k) adatai'!$C$4:$M$203,11,0),"")</f>
        <v/>
      </c>
      <c r="F1995" s="178"/>
      <c r="G1995" s="178"/>
      <c r="H1995" s="178"/>
      <c r="I1995" s="55" t="str">
        <f>IF(F1995="","",VLOOKUP(LEFT(F1995,5),'Technikai cellák'!B:C,2,0))</f>
        <v/>
      </c>
      <c r="J1995" s="55" t="str">
        <f>IF(F1995="","",VLOOKUP(I1995,'Technikai cellák'!$C$1:$D$12,2,0))</f>
        <v/>
      </c>
      <c r="K1995" s="179"/>
      <c r="L1995" s="67" t="str">
        <f t="shared" si="607"/>
        <v/>
      </c>
      <c r="M1995" s="68">
        <f t="shared" si="608"/>
        <v>0</v>
      </c>
      <c r="N1995" s="66">
        <f t="shared" si="609"/>
        <v>0</v>
      </c>
      <c r="O1995" s="152"/>
      <c r="P1995" s="172">
        <f t="shared" si="606"/>
        <v>0</v>
      </c>
      <c r="Q1995" s="69">
        <f t="shared" si="610"/>
        <v>0</v>
      </c>
      <c r="R1995" s="62">
        <f t="shared" si="611"/>
        <v>0</v>
      </c>
      <c r="S1995" s="153"/>
      <c r="T1995" s="118" t="str">
        <f t="shared" si="612"/>
        <v/>
      </c>
      <c r="U1995" s="154"/>
      <c r="V1995" s="154"/>
      <c r="W1995" s="154"/>
      <c r="X1995" s="154"/>
      <c r="Y1995" s="154"/>
      <c r="Z1995" s="154"/>
      <c r="AA1995" s="154"/>
      <c r="AB1995" s="154"/>
      <c r="AC1995" s="154"/>
      <c r="AD1995" s="154"/>
      <c r="AE1995" s="154"/>
      <c r="AF1995" s="154"/>
      <c r="AG1995" s="63">
        <f t="shared" si="613"/>
        <v>0</v>
      </c>
      <c r="AH1995" s="56">
        <f t="shared" si="614"/>
        <v>0</v>
      </c>
      <c r="AI1995" s="56">
        <f t="shared" si="615"/>
        <v>0</v>
      </c>
      <c r="AJ1995" s="56">
        <f t="shared" si="616"/>
        <v>0</v>
      </c>
      <c r="AK1995" s="56">
        <f t="shared" si="617"/>
        <v>0</v>
      </c>
      <c r="AL1995" s="56">
        <f t="shared" si="618"/>
        <v>0</v>
      </c>
      <c r="AM1995" s="56">
        <f t="shared" si="619"/>
        <v>0</v>
      </c>
      <c r="AN1995" s="56">
        <f t="shared" si="620"/>
        <v>0</v>
      </c>
      <c r="AO1995" s="56">
        <f t="shared" si="621"/>
        <v>0</v>
      </c>
      <c r="AP1995" s="56">
        <f t="shared" si="622"/>
        <v>0</v>
      </c>
      <c r="AQ1995" s="56">
        <f t="shared" si="623"/>
        <v>0</v>
      </c>
      <c r="AR1995" s="86">
        <f t="shared" si="624"/>
        <v>0</v>
      </c>
    </row>
    <row r="1996" spans="1:44" x14ac:dyDescent="0.25">
      <c r="A1996" s="178"/>
      <c r="B1996" s="55" t="str">
        <f>_xlfn.IFNA(VLOOKUP(A1996,'Ajánlatkérő(k) adatai'!$B$4:$C$205,2,0),"")</f>
        <v/>
      </c>
      <c r="C1996" s="178"/>
      <c r="D1996" s="55" t="str">
        <f>_xlfn.IFNA(VLOOKUP(C1996,'Számlafizető(k) adatai'!$C$4:$D$203,2,0),"")</f>
        <v/>
      </c>
      <c r="E1996" s="55" t="str">
        <f>_xlfn.IFNA(VLOOKUP(C1996,'Számlafizető(k) adatai'!$C$4:$M$203,11,0),"")</f>
        <v/>
      </c>
      <c r="F1996" s="178"/>
      <c r="G1996" s="178"/>
      <c r="H1996" s="178"/>
      <c r="I1996" s="55" t="str">
        <f>IF(F1996="","",VLOOKUP(LEFT(F1996,5),'Technikai cellák'!B:C,2,0))</f>
        <v/>
      </c>
      <c r="J1996" s="55" t="str">
        <f>IF(F1996="","",VLOOKUP(I1996,'Technikai cellák'!$C$1:$D$12,2,0))</f>
        <v/>
      </c>
      <c r="K1996" s="179"/>
      <c r="L1996" s="67" t="str">
        <f t="shared" si="607"/>
        <v/>
      </c>
      <c r="M1996" s="68">
        <f t="shared" si="608"/>
        <v>0</v>
      </c>
      <c r="N1996" s="66">
        <f t="shared" si="609"/>
        <v>0</v>
      </c>
      <c r="O1996" s="152"/>
      <c r="P1996" s="172">
        <f t="shared" si="606"/>
        <v>0</v>
      </c>
      <c r="Q1996" s="69">
        <f t="shared" si="610"/>
        <v>0</v>
      </c>
      <c r="R1996" s="62">
        <f t="shared" si="611"/>
        <v>0</v>
      </c>
      <c r="S1996" s="153"/>
      <c r="T1996" s="118" t="str">
        <f t="shared" si="612"/>
        <v/>
      </c>
      <c r="U1996" s="154"/>
      <c r="V1996" s="154"/>
      <c r="W1996" s="154"/>
      <c r="X1996" s="154"/>
      <c r="Y1996" s="154"/>
      <c r="Z1996" s="154"/>
      <c r="AA1996" s="154"/>
      <c r="AB1996" s="154"/>
      <c r="AC1996" s="154"/>
      <c r="AD1996" s="154"/>
      <c r="AE1996" s="154"/>
      <c r="AF1996" s="154"/>
      <c r="AG1996" s="63">
        <f t="shared" si="613"/>
        <v>0</v>
      </c>
      <c r="AH1996" s="56">
        <f t="shared" si="614"/>
        <v>0</v>
      </c>
      <c r="AI1996" s="56">
        <f t="shared" si="615"/>
        <v>0</v>
      </c>
      <c r="AJ1996" s="56">
        <f t="shared" si="616"/>
        <v>0</v>
      </c>
      <c r="AK1996" s="56">
        <f t="shared" si="617"/>
        <v>0</v>
      </c>
      <c r="AL1996" s="56">
        <f t="shared" si="618"/>
        <v>0</v>
      </c>
      <c r="AM1996" s="56">
        <f t="shared" si="619"/>
        <v>0</v>
      </c>
      <c r="AN1996" s="56">
        <f t="shared" si="620"/>
        <v>0</v>
      </c>
      <c r="AO1996" s="56">
        <f t="shared" si="621"/>
        <v>0</v>
      </c>
      <c r="AP1996" s="56">
        <f t="shared" si="622"/>
        <v>0</v>
      </c>
      <c r="AQ1996" s="56">
        <f t="shared" si="623"/>
        <v>0</v>
      </c>
      <c r="AR1996" s="86">
        <f t="shared" si="624"/>
        <v>0</v>
      </c>
    </row>
    <row r="1997" spans="1:44" x14ac:dyDescent="0.25">
      <c r="A1997" s="178"/>
      <c r="B1997" s="55" t="str">
        <f>_xlfn.IFNA(VLOOKUP(A1997,'Ajánlatkérő(k) adatai'!$B$4:$C$205,2,0),"")</f>
        <v/>
      </c>
      <c r="C1997" s="178"/>
      <c r="D1997" s="55" t="str">
        <f>_xlfn.IFNA(VLOOKUP(C1997,'Számlafizető(k) adatai'!$C$4:$D$203,2,0),"")</f>
        <v/>
      </c>
      <c r="E1997" s="55" t="str">
        <f>_xlfn.IFNA(VLOOKUP(C1997,'Számlafizető(k) adatai'!$C$4:$M$203,11,0),"")</f>
        <v/>
      </c>
      <c r="F1997" s="178"/>
      <c r="G1997" s="178"/>
      <c r="H1997" s="178"/>
      <c r="I1997" s="55" t="str">
        <f>IF(F1997="","",VLOOKUP(LEFT(F1997,5),'Technikai cellák'!B:C,2,0))</f>
        <v/>
      </c>
      <c r="J1997" s="55" t="str">
        <f>IF(F1997="","",VLOOKUP(I1997,'Technikai cellák'!$C$1:$D$12,2,0))</f>
        <v/>
      </c>
      <c r="K1997" s="179"/>
      <c r="L1997" s="67" t="str">
        <f t="shared" si="607"/>
        <v/>
      </c>
      <c r="M1997" s="68">
        <f t="shared" si="608"/>
        <v>0</v>
      </c>
      <c r="N1997" s="66">
        <f t="shared" si="609"/>
        <v>0</v>
      </c>
      <c r="O1997" s="152"/>
      <c r="P1997" s="172">
        <f t="shared" si="606"/>
        <v>0</v>
      </c>
      <c r="Q1997" s="69">
        <f t="shared" si="610"/>
        <v>0</v>
      </c>
      <c r="R1997" s="62">
        <f t="shared" si="611"/>
        <v>0</v>
      </c>
      <c r="S1997" s="153"/>
      <c r="T1997" s="118" t="str">
        <f t="shared" si="612"/>
        <v/>
      </c>
      <c r="U1997" s="154"/>
      <c r="V1997" s="154"/>
      <c r="W1997" s="154"/>
      <c r="X1997" s="154"/>
      <c r="Y1997" s="154"/>
      <c r="Z1997" s="154"/>
      <c r="AA1997" s="154"/>
      <c r="AB1997" s="154"/>
      <c r="AC1997" s="154"/>
      <c r="AD1997" s="154"/>
      <c r="AE1997" s="154"/>
      <c r="AF1997" s="154"/>
      <c r="AG1997" s="63">
        <f t="shared" si="613"/>
        <v>0</v>
      </c>
      <c r="AH1997" s="56">
        <f t="shared" si="614"/>
        <v>0</v>
      </c>
      <c r="AI1997" s="56">
        <f t="shared" si="615"/>
        <v>0</v>
      </c>
      <c r="AJ1997" s="56">
        <f t="shared" si="616"/>
        <v>0</v>
      </c>
      <c r="AK1997" s="56">
        <f t="shared" si="617"/>
        <v>0</v>
      </c>
      <c r="AL1997" s="56">
        <f t="shared" si="618"/>
        <v>0</v>
      </c>
      <c r="AM1997" s="56">
        <f t="shared" si="619"/>
        <v>0</v>
      </c>
      <c r="AN1997" s="56">
        <f t="shared" si="620"/>
        <v>0</v>
      </c>
      <c r="AO1997" s="56">
        <f t="shared" si="621"/>
        <v>0</v>
      </c>
      <c r="AP1997" s="56">
        <f t="shared" si="622"/>
        <v>0</v>
      </c>
      <c r="AQ1997" s="56">
        <f t="shared" si="623"/>
        <v>0</v>
      </c>
      <c r="AR1997" s="86">
        <f t="shared" si="624"/>
        <v>0</v>
      </c>
    </row>
    <row r="1998" spans="1:44" x14ac:dyDescent="0.25">
      <c r="A1998" s="178"/>
      <c r="B1998" s="55" t="str">
        <f>_xlfn.IFNA(VLOOKUP(A1998,'Ajánlatkérő(k) adatai'!$B$4:$C$205,2,0),"")</f>
        <v/>
      </c>
      <c r="C1998" s="178"/>
      <c r="D1998" s="55" t="str">
        <f>_xlfn.IFNA(VLOOKUP(C1998,'Számlafizető(k) adatai'!$C$4:$D$203,2,0),"")</f>
        <v/>
      </c>
      <c r="E1998" s="55" t="str">
        <f>_xlfn.IFNA(VLOOKUP(C1998,'Számlafizető(k) adatai'!$C$4:$M$203,11,0),"")</f>
        <v/>
      </c>
      <c r="F1998" s="178"/>
      <c r="G1998" s="178"/>
      <c r="H1998" s="178"/>
      <c r="I1998" s="55" t="str">
        <f>IF(F1998="","",VLOOKUP(LEFT(F1998,5),'Technikai cellák'!B:C,2,0))</f>
        <v/>
      </c>
      <c r="J1998" s="55" t="str">
        <f>IF(F1998="","",VLOOKUP(I1998,'Technikai cellák'!$C$1:$D$12,2,0))</f>
        <v/>
      </c>
      <c r="K1998" s="179"/>
      <c r="L1998" s="67" t="str">
        <f t="shared" si="607"/>
        <v/>
      </c>
      <c r="M1998" s="68">
        <f t="shared" si="608"/>
        <v>0</v>
      </c>
      <c r="N1998" s="66">
        <f t="shared" si="609"/>
        <v>0</v>
      </c>
      <c r="O1998" s="152"/>
      <c r="P1998" s="172">
        <f t="shared" si="606"/>
        <v>0</v>
      </c>
      <c r="Q1998" s="69">
        <f t="shared" si="610"/>
        <v>0</v>
      </c>
      <c r="R1998" s="62">
        <f t="shared" si="611"/>
        <v>0</v>
      </c>
      <c r="S1998" s="153"/>
      <c r="T1998" s="118" t="str">
        <f t="shared" si="612"/>
        <v/>
      </c>
      <c r="U1998" s="154"/>
      <c r="V1998" s="154"/>
      <c r="W1998" s="154"/>
      <c r="X1998" s="154"/>
      <c r="Y1998" s="154"/>
      <c r="Z1998" s="154"/>
      <c r="AA1998" s="154"/>
      <c r="AB1998" s="154"/>
      <c r="AC1998" s="154"/>
      <c r="AD1998" s="154"/>
      <c r="AE1998" s="154"/>
      <c r="AF1998" s="154"/>
      <c r="AG1998" s="63">
        <f t="shared" si="613"/>
        <v>0</v>
      </c>
      <c r="AH1998" s="56">
        <f t="shared" si="614"/>
        <v>0</v>
      </c>
      <c r="AI1998" s="56">
        <f t="shared" si="615"/>
        <v>0</v>
      </c>
      <c r="AJ1998" s="56">
        <f t="shared" si="616"/>
        <v>0</v>
      </c>
      <c r="AK1998" s="56">
        <f t="shared" si="617"/>
        <v>0</v>
      </c>
      <c r="AL1998" s="56">
        <f t="shared" si="618"/>
        <v>0</v>
      </c>
      <c r="AM1998" s="56">
        <f t="shared" si="619"/>
        <v>0</v>
      </c>
      <c r="AN1998" s="56">
        <f t="shared" si="620"/>
        <v>0</v>
      </c>
      <c r="AO1998" s="56">
        <f t="shared" si="621"/>
        <v>0</v>
      </c>
      <c r="AP1998" s="56">
        <f t="shared" si="622"/>
        <v>0</v>
      </c>
      <c r="AQ1998" s="56">
        <f t="shared" si="623"/>
        <v>0</v>
      </c>
      <c r="AR1998" s="86">
        <f t="shared" si="624"/>
        <v>0</v>
      </c>
    </row>
    <row r="1999" spans="1:44" x14ac:dyDescent="0.25">
      <c r="A1999" s="178"/>
      <c r="B1999" s="55" t="str">
        <f>_xlfn.IFNA(VLOOKUP(A1999,'Ajánlatkérő(k) adatai'!$B$4:$C$205,2,0),"")</f>
        <v/>
      </c>
      <c r="C1999" s="178"/>
      <c r="D1999" s="55" t="str">
        <f>_xlfn.IFNA(VLOOKUP(C1999,'Számlafizető(k) adatai'!$C$4:$D$203,2,0),"")</f>
        <v/>
      </c>
      <c r="E1999" s="55" t="str">
        <f>_xlfn.IFNA(VLOOKUP(C1999,'Számlafizető(k) adatai'!$C$4:$M$203,11,0),"")</f>
        <v/>
      </c>
      <c r="F1999" s="178"/>
      <c r="G1999" s="178"/>
      <c r="H1999" s="178"/>
      <c r="I1999" s="55" t="str">
        <f>IF(F1999="","",VLOOKUP(LEFT(F1999,5),'Technikai cellák'!B:C,2,0))</f>
        <v/>
      </c>
      <c r="J1999" s="55" t="str">
        <f>IF(F1999="","",VLOOKUP(I1999,'Technikai cellák'!$C$1:$D$12,2,0))</f>
        <v/>
      </c>
      <c r="K1999" s="179"/>
      <c r="L1999" s="67" t="str">
        <f t="shared" si="607"/>
        <v/>
      </c>
      <c r="M1999" s="68">
        <f t="shared" si="608"/>
        <v>0</v>
      </c>
      <c r="N1999" s="66">
        <f t="shared" si="609"/>
        <v>0</v>
      </c>
      <c r="O1999" s="152"/>
      <c r="P1999" s="172">
        <f t="shared" si="606"/>
        <v>0</v>
      </c>
      <c r="Q1999" s="69">
        <f t="shared" si="610"/>
        <v>0</v>
      </c>
      <c r="R1999" s="62">
        <f t="shared" si="611"/>
        <v>0</v>
      </c>
      <c r="S1999" s="153"/>
      <c r="T1999" s="118" t="str">
        <f t="shared" si="612"/>
        <v/>
      </c>
      <c r="U1999" s="154"/>
      <c r="V1999" s="154"/>
      <c r="W1999" s="154"/>
      <c r="X1999" s="154"/>
      <c r="Y1999" s="154"/>
      <c r="Z1999" s="154"/>
      <c r="AA1999" s="154"/>
      <c r="AB1999" s="154"/>
      <c r="AC1999" s="154"/>
      <c r="AD1999" s="154"/>
      <c r="AE1999" s="154"/>
      <c r="AF1999" s="154"/>
      <c r="AG1999" s="63">
        <f t="shared" si="613"/>
        <v>0</v>
      </c>
      <c r="AH1999" s="56">
        <f t="shared" si="614"/>
        <v>0</v>
      </c>
      <c r="AI1999" s="56">
        <f t="shared" si="615"/>
        <v>0</v>
      </c>
      <c r="AJ1999" s="56">
        <f t="shared" si="616"/>
        <v>0</v>
      </c>
      <c r="AK1999" s="56">
        <f t="shared" si="617"/>
        <v>0</v>
      </c>
      <c r="AL1999" s="56">
        <f t="shared" si="618"/>
        <v>0</v>
      </c>
      <c r="AM1999" s="56">
        <f t="shared" si="619"/>
        <v>0</v>
      </c>
      <c r="AN1999" s="56">
        <f t="shared" si="620"/>
        <v>0</v>
      </c>
      <c r="AO1999" s="56">
        <f t="shared" si="621"/>
        <v>0</v>
      </c>
      <c r="AP1999" s="56">
        <f t="shared" si="622"/>
        <v>0</v>
      </c>
      <c r="AQ1999" s="56">
        <f t="shared" si="623"/>
        <v>0</v>
      </c>
      <c r="AR1999" s="86">
        <f t="shared" si="624"/>
        <v>0</v>
      </c>
    </row>
    <row r="2000" spans="1:44" x14ac:dyDescent="0.25">
      <c r="A2000" s="178"/>
      <c r="B2000" s="55" t="str">
        <f>_xlfn.IFNA(VLOOKUP(A2000,'Ajánlatkérő(k) adatai'!$B$4:$C$205,2,0),"")</f>
        <v/>
      </c>
      <c r="C2000" s="178"/>
      <c r="D2000" s="55" t="str">
        <f>_xlfn.IFNA(VLOOKUP(C2000,'Számlafizető(k) adatai'!$C$4:$D$203,2,0),"")</f>
        <v/>
      </c>
      <c r="E2000" s="55" t="str">
        <f>_xlfn.IFNA(VLOOKUP(C2000,'Számlafizető(k) adatai'!$C$4:$M$203,11,0),"")</f>
        <v/>
      </c>
      <c r="F2000" s="178"/>
      <c r="G2000" s="178"/>
      <c r="H2000" s="178"/>
      <c r="I2000" s="55" t="str">
        <f>IF(F2000="","",VLOOKUP(LEFT(F2000,5),'Technikai cellák'!B:C,2,0))</f>
        <v/>
      </c>
      <c r="J2000" s="55" t="str">
        <f>IF(F2000="","",VLOOKUP(I2000,'Technikai cellák'!$C$1:$D$12,2,0))</f>
        <v/>
      </c>
      <c r="K2000" s="179"/>
      <c r="L2000" s="67" t="str">
        <f t="shared" si="607"/>
        <v/>
      </c>
      <c r="M2000" s="68">
        <f t="shared" si="608"/>
        <v>0</v>
      </c>
      <c r="N2000" s="66">
        <f t="shared" si="609"/>
        <v>0</v>
      </c>
      <c r="O2000" s="152"/>
      <c r="P2000" s="172">
        <f t="shared" ref="P2000:P2063" si="625">ROUND((IF(K2000&lt;100,0,K2000*$C$7)/$C$8),0)</f>
        <v>0</v>
      </c>
      <c r="Q2000" s="69">
        <f t="shared" si="610"/>
        <v>0</v>
      </c>
      <c r="R2000" s="62">
        <f t="shared" si="611"/>
        <v>0</v>
      </c>
      <c r="S2000" s="153"/>
      <c r="T2000" s="118" t="str">
        <f t="shared" si="612"/>
        <v/>
      </c>
      <c r="U2000" s="154"/>
      <c r="V2000" s="154"/>
      <c r="W2000" s="154"/>
      <c r="X2000" s="154"/>
      <c r="Y2000" s="154"/>
      <c r="Z2000" s="154"/>
      <c r="AA2000" s="154"/>
      <c r="AB2000" s="154"/>
      <c r="AC2000" s="154"/>
      <c r="AD2000" s="154"/>
      <c r="AE2000" s="154"/>
      <c r="AF2000" s="154"/>
      <c r="AG2000" s="63">
        <f t="shared" si="613"/>
        <v>0</v>
      </c>
      <c r="AH2000" s="56">
        <f t="shared" si="614"/>
        <v>0</v>
      </c>
      <c r="AI2000" s="56">
        <f t="shared" si="615"/>
        <v>0</v>
      </c>
      <c r="AJ2000" s="56">
        <f t="shared" si="616"/>
        <v>0</v>
      </c>
      <c r="AK2000" s="56">
        <f t="shared" si="617"/>
        <v>0</v>
      </c>
      <c r="AL2000" s="56">
        <f t="shared" si="618"/>
        <v>0</v>
      </c>
      <c r="AM2000" s="56">
        <f t="shared" si="619"/>
        <v>0</v>
      </c>
      <c r="AN2000" s="56">
        <f t="shared" si="620"/>
        <v>0</v>
      </c>
      <c r="AO2000" s="56">
        <f t="shared" si="621"/>
        <v>0</v>
      </c>
      <c r="AP2000" s="56">
        <f t="shared" si="622"/>
        <v>0</v>
      </c>
      <c r="AQ2000" s="56">
        <f t="shared" si="623"/>
        <v>0</v>
      </c>
      <c r="AR2000" s="86">
        <f t="shared" si="624"/>
        <v>0</v>
      </c>
    </row>
    <row r="2001" spans="1:44" x14ac:dyDescent="0.25">
      <c r="A2001" s="178"/>
      <c r="B2001" s="55" t="str">
        <f>_xlfn.IFNA(VLOOKUP(A2001,'Ajánlatkérő(k) adatai'!$B$4:$C$205,2,0),"")</f>
        <v/>
      </c>
      <c r="C2001" s="178"/>
      <c r="D2001" s="55" t="str">
        <f>_xlfn.IFNA(VLOOKUP(C2001,'Számlafizető(k) adatai'!$C$4:$D$203,2,0),"")</f>
        <v/>
      </c>
      <c r="E2001" s="55" t="str">
        <f>_xlfn.IFNA(VLOOKUP(C2001,'Számlafizető(k) adatai'!$C$4:$M$203,11,0),"")</f>
        <v/>
      </c>
      <c r="F2001" s="178"/>
      <c r="G2001" s="178"/>
      <c r="H2001" s="178"/>
      <c r="I2001" s="55" t="str">
        <f>IF(F2001="","",VLOOKUP(LEFT(F2001,5),'Technikai cellák'!B:C,2,0))</f>
        <v/>
      </c>
      <c r="J2001" s="55" t="str">
        <f>IF(F2001="","",VLOOKUP(I2001,'Technikai cellák'!$C$1:$D$12,2,0))</f>
        <v/>
      </c>
      <c r="K2001" s="179"/>
      <c r="L2001" s="67" t="str">
        <f t="shared" si="607"/>
        <v/>
      </c>
      <c r="M2001" s="68">
        <f t="shared" si="608"/>
        <v>0</v>
      </c>
      <c r="N2001" s="66">
        <f t="shared" si="609"/>
        <v>0</v>
      </c>
      <c r="O2001" s="152"/>
      <c r="P2001" s="172">
        <f t="shared" si="625"/>
        <v>0</v>
      </c>
      <c r="Q2001" s="69">
        <f t="shared" si="610"/>
        <v>0</v>
      </c>
      <c r="R2001" s="62">
        <f t="shared" si="611"/>
        <v>0</v>
      </c>
      <c r="S2001" s="153"/>
      <c r="T2001" s="118" t="str">
        <f t="shared" si="612"/>
        <v/>
      </c>
      <c r="U2001" s="154"/>
      <c r="V2001" s="154"/>
      <c r="W2001" s="154"/>
      <c r="X2001" s="154"/>
      <c r="Y2001" s="154"/>
      <c r="Z2001" s="154"/>
      <c r="AA2001" s="154"/>
      <c r="AB2001" s="154"/>
      <c r="AC2001" s="154"/>
      <c r="AD2001" s="154"/>
      <c r="AE2001" s="154"/>
      <c r="AF2001" s="154"/>
      <c r="AG2001" s="63">
        <f t="shared" si="613"/>
        <v>0</v>
      </c>
      <c r="AH2001" s="56">
        <f t="shared" si="614"/>
        <v>0</v>
      </c>
      <c r="AI2001" s="56">
        <f t="shared" si="615"/>
        <v>0</v>
      </c>
      <c r="AJ2001" s="56">
        <f t="shared" si="616"/>
        <v>0</v>
      </c>
      <c r="AK2001" s="56">
        <f t="shared" si="617"/>
        <v>0</v>
      </c>
      <c r="AL2001" s="56">
        <f t="shared" si="618"/>
        <v>0</v>
      </c>
      <c r="AM2001" s="56">
        <f t="shared" si="619"/>
        <v>0</v>
      </c>
      <c r="AN2001" s="56">
        <f t="shared" si="620"/>
        <v>0</v>
      </c>
      <c r="AO2001" s="56">
        <f t="shared" si="621"/>
        <v>0</v>
      </c>
      <c r="AP2001" s="56">
        <f t="shared" si="622"/>
        <v>0</v>
      </c>
      <c r="AQ2001" s="56">
        <f t="shared" si="623"/>
        <v>0</v>
      </c>
      <c r="AR2001" s="86">
        <f t="shared" si="624"/>
        <v>0</v>
      </c>
    </row>
    <row r="2002" spans="1:44" x14ac:dyDescent="0.25">
      <c r="A2002" s="178"/>
      <c r="B2002" s="55" t="str">
        <f>_xlfn.IFNA(VLOOKUP(A2002,'Ajánlatkérő(k) adatai'!$B$4:$C$205,2,0),"")</f>
        <v/>
      </c>
      <c r="C2002" s="178"/>
      <c r="D2002" s="55" t="str">
        <f>_xlfn.IFNA(VLOOKUP(C2002,'Számlafizető(k) adatai'!$C$4:$D$203,2,0),"")</f>
        <v/>
      </c>
      <c r="E2002" s="55" t="str">
        <f>_xlfn.IFNA(VLOOKUP(C2002,'Számlafizető(k) adatai'!$C$4:$M$203,11,0),"")</f>
        <v/>
      </c>
      <c r="F2002" s="178"/>
      <c r="G2002" s="178"/>
      <c r="H2002" s="178"/>
      <c r="I2002" s="55" t="str">
        <f>IF(F2002="","",VLOOKUP(LEFT(F2002,5),'Technikai cellák'!B:C,2,0))</f>
        <v/>
      </c>
      <c r="J2002" s="55" t="str">
        <f>IF(F2002="","",VLOOKUP(I2002,'Technikai cellák'!$C$1:$D$12,2,0))</f>
        <v/>
      </c>
      <c r="K2002" s="179"/>
      <c r="L2002" s="67" t="str">
        <f t="shared" si="607"/>
        <v/>
      </c>
      <c r="M2002" s="68">
        <f t="shared" si="608"/>
        <v>0</v>
      </c>
      <c r="N2002" s="66">
        <f t="shared" si="609"/>
        <v>0</v>
      </c>
      <c r="O2002" s="152"/>
      <c r="P2002" s="172">
        <f t="shared" si="625"/>
        <v>0</v>
      </c>
      <c r="Q2002" s="69">
        <f t="shared" si="610"/>
        <v>0</v>
      </c>
      <c r="R2002" s="62">
        <f t="shared" si="611"/>
        <v>0</v>
      </c>
      <c r="S2002" s="153"/>
      <c r="T2002" s="118" t="str">
        <f t="shared" si="612"/>
        <v/>
      </c>
      <c r="U2002" s="154"/>
      <c r="V2002" s="154"/>
      <c r="W2002" s="154"/>
      <c r="X2002" s="154"/>
      <c r="Y2002" s="154"/>
      <c r="Z2002" s="154"/>
      <c r="AA2002" s="154"/>
      <c r="AB2002" s="154"/>
      <c r="AC2002" s="154"/>
      <c r="AD2002" s="154"/>
      <c r="AE2002" s="154"/>
      <c r="AF2002" s="154"/>
      <c r="AG2002" s="63">
        <f t="shared" si="613"/>
        <v>0</v>
      </c>
      <c r="AH2002" s="56">
        <f t="shared" si="614"/>
        <v>0</v>
      </c>
      <c r="AI2002" s="56">
        <f t="shared" si="615"/>
        <v>0</v>
      </c>
      <c r="AJ2002" s="56">
        <f t="shared" si="616"/>
        <v>0</v>
      </c>
      <c r="AK2002" s="56">
        <f t="shared" si="617"/>
        <v>0</v>
      </c>
      <c r="AL2002" s="56">
        <f t="shared" si="618"/>
        <v>0</v>
      </c>
      <c r="AM2002" s="56">
        <f t="shared" si="619"/>
        <v>0</v>
      </c>
      <c r="AN2002" s="56">
        <f t="shared" si="620"/>
        <v>0</v>
      </c>
      <c r="AO2002" s="56">
        <f t="shared" si="621"/>
        <v>0</v>
      </c>
      <c r="AP2002" s="56">
        <f t="shared" si="622"/>
        <v>0</v>
      </c>
      <c r="AQ2002" s="56">
        <f t="shared" si="623"/>
        <v>0</v>
      </c>
      <c r="AR2002" s="86">
        <f t="shared" si="624"/>
        <v>0</v>
      </c>
    </row>
    <row r="2003" spans="1:44" x14ac:dyDescent="0.25">
      <c r="A2003" s="178"/>
      <c r="B2003" s="55" t="str">
        <f>_xlfn.IFNA(VLOOKUP(A2003,'Ajánlatkérő(k) adatai'!$B$4:$C$205,2,0),"")</f>
        <v/>
      </c>
      <c r="C2003" s="178"/>
      <c r="D2003" s="55" t="str">
        <f>_xlfn.IFNA(VLOOKUP(C2003,'Számlafizető(k) adatai'!$C$4:$D$203,2,0),"")</f>
        <v/>
      </c>
      <c r="E2003" s="55" t="str">
        <f>_xlfn.IFNA(VLOOKUP(C2003,'Számlafizető(k) adatai'!$C$4:$M$203,11,0),"")</f>
        <v/>
      </c>
      <c r="F2003" s="178"/>
      <c r="G2003" s="178"/>
      <c r="H2003" s="178"/>
      <c r="I2003" s="55" t="str">
        <f>IF(F2003="","",VLOOKUP(LEFT(F2003,5),'Technikai cellák'!B:C,2,0))</f>
        <v/>
      </c>
      <c r="J2003" s="55" t="str">
        <f>IF(F2003="","",VLOOKUP(I2003,'Technikai cellák'!$C$1:$D$12,2,0))</f>
        <v/>
      </c>
      <c r="K2003" s="179"/>
      <c r="L2003" s="67" t="str">
        <f t="shared" si="607"/>
        <v/>
      </c>
      <c r="M2003" s="68">
        <f t="shared" si="608"/>
        <v>0</v>
      </c>
      <c r="N2003" s="66">
        <f t="shared" si="609"/>
        <v>0</v>
      </c>
      <c r="O2003" s="152"/>
      <c r="P2003" s="172">
        <f t="shared" si="625"/>
        <v>0</v>
      </c>
      <c r="Q2003" s="69">
        <f t="shared" si="610"/>
        <v>0</v>
      </c>
      <c r="R2003" s="62">
        <f t="shared" si="611"/>
        <v>0</v>
      </c>
      <c r="S2003" s="153"/>
      <c r="T2003" s="118" t="str">
        <f t="shared" si="612"/>
        <v/>
      </c>
      <c r="U2003" s="154"/>
      <c r="V2003" s="154"/>
      <c r="W2003" s="154"/>
      <c r="X2003" s="154"/>
      <c r="Y2003" s="154"/>
      <c r="Z2003" s="154"/>
      <c r="AA2003" s="154"/>
      <c r="AB2003" s="154"/>
      <c r="AC2003" s="154"/>
      <c r="AD2003" s="154"/>
      <c r="AE2003" s="154"/>
      <c r="AF2003" s="154"/>
      <c r="AG2003" s="63">
        <f t="shared" si="613"/>
        <v>0</v>
      </c>
      <c r="AH2003" s="56">
        <f t="shared" si="614"/>
        <v>0</v>
      </c>
      <c r="AI2003" s="56">
        <f t="shared" si="615"/>
        <v>0</v>
      </c>
      <c r="AJ2003" s="56">
        <f t="shared" si="616"/>
        <v>0</v>
      </c>
      <c r="AK2003" s="56">
        <f t="shared" si="617"/>
        <v>0</v>
      </c>
      <c r="AL2003" s="56">
        <f t="shared" si="618"/>
        <v>0</v>
      </c>
      <c r="AM2003" s="56">
        <f t="shared" si="619"/>
        <v>0</v>
      </c>
      <c r="AN2003" s="56">
        <f t="shared" si="620"/>
        <v>0</v>
      </c>
      <c r="AO2003" s="56">
        <f t="shared" si="621"/>
        <v>0</v>
      </c>
      <c r="AP2003" s="56">
        <f t="shared" si="622"/>
        <v>0</v>
      </c>
      <c r="AQ2003" s="56">
        <f t="shared" si="623"/>
        <v>0</v>
      </c>
      <c r="AR2003" s="86">
        <f t="shared" si="624"/>
        <v>0</v>
      </c>
    </row>
    <row r="2004" spans="1:44" x14ac:dyDescent="0.25">
      <c r="A2004" s="178"/>
      <c r="B2004" s="55" t="str">
        <f>_xlfn.IFNA(VLOOKUP(A2004,'Ajánlatkérő(k) adatai'!$B$4:$C$205,2,0),"")</f>
        <v/>
      </c>
      <c r="C2004" s="178"/>
      <c r="D2004" s="55" t="str">
        <f>_xlfn.IFNA(VLOOKUP(C2004,'Számlafizető(k) adatai'!$C$4:$D$203,2,0),"")</f>
        <v/>
      </c>
      <c r="E2004" s="55" t="str">
        <f>_xlfn.IFNA(VLOOKUP(C2004,'Számlafizető(k) adatai'!$C$4:$M$203,11,0),"")</f>
        <v/>
      </c>
      <c r="F2004" s="178"/>
      <c r="G2004" s="178"/>
      <c r="H2004" s="178"/>
      <c r="I2004" s="55" t="str">
        <f>IF(F2004="","",VLOOKUP(LEFT(F2004,5),'Technikai cellák'!B:C,2,0))</f>
        <v/>
      </c>
      <c r="J2004" s="55" t="str">
        <f>IF(F2004="","",VLOOKUP(I2004,'Technikai cellák'!$C$1:$D$12,2,0))</f>
        <v/>
      </c>
      <c r="K2004" s="179"/>
      <c r="L2004" s="67" t="str">
        <f t="shared" si="607"/>
        <v/>
      </c>
      <c r="M2004" s="68">
        <f t="shared" si="608"/>
        <v>0</v>
      </c>
      <c r="N2004" s="66">
        <f t="shared" si="609"/>
        <v>0</v>
      </c>
      <c r="O2004" s="152"/>
      <c r="P2004" s="172">
        <f t="shared" si="625"/>
        <v>0</v>
      </c>
      <c r="Q2004" s="69">
        <f t="shared" si="610"/>
        <v>0</v>
      </c>
      <c r="R2004" s="62">
        <f t="shared" si="611"/>
        <v>0</v>
      </c>
      <c r="S2004" s="153"/>
      <c r="T2004" s="118" t="str">
        <f t="shared" si="612"/>
        <v/>
      </c>
      <c r="U2004" s="154"/>
      <c r="V2004" s="154"/>
      <c r="W2004" s="154"/>
      <c r="X2004" s="154"/>
      <c r="Y2004" s="154"/>
      <c r="Z2004" s="154"/>
      <c r="AA2004" s="154"/>
      <c r="AB2004" s="154"/>
      <c r="AC2004" s="154"/>
      <c r="AD2004" s="154"/>
      <c r="AE2004" s="154"/>
      <c r="AF2004" s="154"/>
      <c r="AG2004" s="63">
        <f t="shared" si="613"/>
        <v>0</v>
      </c>
      <c r="AH2004" s="56">
        <f t="shared" si="614"/>
        <v>0</v>
      </c>
      <c r="AI2004" s="56">
        <f t="shared" si="615"/>
        <v>0</v>
      </c>
      <c r="AJ2004" s="56">
        <f t="shared" si="616"/>
        <v>0</v>
      </c>
      <c r="AK2004" s="56">
        <f t="shared" si="617"/>
        <v>0</v>
      </c>
      <c r="AL2004" s="56">
        <f t="shared" si="618"/>
        <v>0</v>
      </c>
      <c r="AM2004" s="56">
        <f t="shared" si="619"/>
        <v>0</v>
      </c>
      <c r="AN2004" s="56">
        <f t="shared" si="620"/>
        <v>0</v>
      </c>
      <c r="AO2004" s="56">
        <f t="shared" si="621"/>
        <v>0</v>
      </c>
      <c r="AP2004" s="56">
        <f t="shared" si="622"/>
        <v>0</v>
      </c>
      <c r="AQ2004" s="56">
        <f t="shared" si="623"/>
        <v>0</v>
      </c>
      <c r="AR2004" s="86">
        <f t="shared" si="624"/>
        <v>0</v>
      </c>
    </row>
    <row r="2005" spans="1:44" x14ac:dyDescent="0.25">
      <c r="A2005" s="178"/>
      <c r="B2005" s="55" t="str">
        <f>_xlfn.IFNA(VLOOKUP(A2005,'Ajánlatkérő(k) adatai'!$B$4:$C$205,2,0),"")</f>
        <v/>
      </c>
      <c r="C2005" s="178"/>
      <c r="D2005" s="55" t="str">
        <f>_xlfn.IFNA(VLOOKUP(C2005,'Számlafizető(k) adatai'!$C$4:$D$203,2,0),"")</f>
        <v/>
      </c>
      <c r="E2005" s="55" t="str">
        <f>_xlfn.IFNA(VLOOKUP(C2005,'Számlafizető(k) adatai'!$C$4:$M$203,11,0),"")</f>
        <v/>
      </c>
      <c r="F2005" s="178"/>
      <c r="G2005" s="178"/>
      <c r="H2005" s="178"/>
      <c r="I2005" s="55" t="str">
        <f>IF(F2005="","",VLOOKUP(LEFT(F2005,5),'Technikai cellák'!B:C,2,0))</f>
        <v/>
      </c>
      <c r="J2005" s="55" t="str">
        <f>IF(F2005="","",VLOOKUP(I2005,'Technikai cellák'!$C$1:$D$12,2,0))</f>
        <v/>
      </c>
      <c r="K2005" s="179"/>
      <c r="L2005" s="67" t="str">
        <f t="shared" ref="L2005:L2068" si="626">IF(K2005="","",IF(K2005&lt;20,"20 alatti",IF(K2005&lt;100,"20-99",IF(K2005&lt;500,"100-500","500-"))))</f>
        <v/>
      </c>
      <c r="M2005" s="68">
        <f t="shared" ref="M2005:M2068" si="627">ROUND(IF(L2005="20 alatti",K2005*1,0),0)</f>
        <v>0</v>
      </c>
      <c r="N2005" s="66">
        <f t="shared" ref="N2005:N2068" si="628">ROUND(IF(L2005="20-99",K2005*10.5,0),0)</f>
        <v>0</v>
      </c>
      <c r="O2005" s="152"/>
      <c r="P2005" s="172">
        <f t="shared" si="625"/>
        <v>0</v>
      </c>
      <c r="Q2005" s="69">
        <f t="shared" ref="Q2005:Q2068" si="629">ROUND(R2005*$F$10,0)</f>
        <v>0</v>
      </c>
      <c r="R2005" s="62">
        <f t="shared" ref="R2005:R2068" si="630">SUM(AG2005:AR2005)</f>
        <v>0</v>
      </c>
      <c r="S2005" s="153"/>
      <c r="T2005" s="118" t="str">
        <f t="shared" ref="T2005:T2068" si="631">IF(S2005="","",IF((DAYS360(S2005,$C$4,TRUE))/30&lt;0,"",(DAYS360(S2005,$C$4,))/30))</f>
        <v/>
      </c>
      <c r="U2005" s="154"/>
      <c r="V2005" s="154"/>
      <c r="W2005" s="154"/>
      <c r="X2005" s="154"/>
      <c r="Y2005" s="154"/>
      <c r="Z2005" s="154"/>
      <c r="AA2005" s="154"/>
      <c r="AB2005" s="154"/>
      <c r="AC2005" s="154"/>
      <c r="AD2005" s="154"/>
      <c r="AE2005" s="154"/>
      <c r="AF2005" s="154"/>
      <c r="AG2005" s="63">
        <f t="shared" ref="AG2005:AG2068" si="632">ROUND((U2005*$C$7)/$C$8,0)</f>
        <v>0</v>
      </c>
      <c r="AH2005" s="56">
        <f t="shared" ref="AH2005:AH2068" si="633">ROUND((V2005*$C$7)/$C$8,0)</f>
        <v>0</v>
      </c>
      <c r="AI2005" s="56">
        <f t="shared" ref="AI2005:AI2068" si="634">ROUND((W2005*$C$7)/$C$8,0)</f>
        <v>0</v>
      </c>
      <c r="AJ2005" s="56">
        <f t="shared" ref="AJ2005:AJ2068" si="635">ROUND((X2005*$C$7)/$C$8,0)</f>
        <v>0</v>
      </c>
      <c r="AK2005" s="56">
        <f t="shared" ref="AK2005:AK2068" si="636">ROUND((Y2005*$C$7)/$C$8,0)</f>
        <v>0</v>
      </c>
      <c r="AL2005" s="56">
        <f t="shared" ref="AL2005:AL2068" si="637">ROUND((Z2005*$C$7)/$C$8,0)</f>
        <v>0</v>
      </c>
      <c r="AM2005" s="56">
        <f t="shared" ref="AM2005:AM2068" si="638">ROUND((AA2005*$C$7)/$C$8,0)</f>
        <v>0</v>
      </c>
      <c r="AN2005" s="56">
        <f t="shared" ref="AN2005:AN2068" si="639">ROUND((AB2005*$C$7)/$C$8,0)</f>
        <v>0</v>
      </c>
      <c r="AO2005" s="56">
        <f t="shared" ref="AO2005:AO2068" si="640">ROUND((AC2005*$C$7)/$C$8,0)</f>
        <v>0</v>
      </c>
      <c r="AP2005" s="56">
        <f t="shared" ref="AP2005:AP2068" si="641">ROUND((AD2005*$C$7)/$C$8,0)</f>
        <v>0</v>
      </c>
      <c r="AQ2005" s="56">
        <f t="shared" ref="AQ2005:AQ2068" si="642">ROUND((AE2005*$C$7)/$C$8,0)</f>
        <v>0</v>
      </c>
      <c r="AR2005" s="86">
        <f t="shared" ref="AR2005:AR2068" si="643">ROUND((AF2005*$C$7)/$C$8,0)</f>
        <v>0</v>
      </c>
    </row>
    <row r="2006" spans="1:44" x14ac:dyDescent="0.25">
      <c r="A2006" s="178"/>
      <c r="B2006" s="55" t="str">
        <f>_xlfn.IFNA(VLOOKUP(A2006,'Ajánlatkérő(k) adatai'!$B$4:$C$205,2,0),"")</f>
        <v/>
      </c>
      <c r="C2006" s="178"/>
      <c r="D2006" s="55" t="str">
        <f>_xlfn.IFNA(VLOOKUP(C2006,'Számlafizető(k) adatai'!$C$4:$D$203,2,0),"")</f>
        <v/>
      </c>
      <c r="E2006" s="55" t="str">
        <f>_xlfn.IFNA(VLOOKUP(C2006,'Számlafizető(k) adatai'!$C$4:$M$203,11,0),"")</f>
        <v/>
      </c>
      <c r="F2006" s="178"/>
      <c r="G2006" s="178"/>
      <c r="H2006" s="178"/>
      <c r="I2006" s="55" t="str">
        <f>IF(F2006="","",VLOOKUP(LEFT(F2006,5),'Technikai cellák'!B:C,2,0))</f>
        <v/>
      </c>
      <c r="J2006" s="55" t="str">
        <f>IF(F2006="","",VLOOKUP(I2006,'Technikai cellák'!$C$1:$D$12,2,0))</f>
        <v/>
      </c>
      <c r="K2006" s="179"/>
      <c r="L2006" s="67" t="str">
        <f t="shared" si="626"/>
        <v/>
      </c>
      <c r="M2006" s="68">
        <f t="shared" si="627"/>
        <v>0</v>
      </c>
      <c r="N2006" s="66">
        <f t="shared" si="628"/>
        <v>0</v>
      </c>
      <c r="O2006" s="152"/>
      <c r="P2006" s="172">
        <f t="shared" si="625"/>
        <v>0</v>
      </c>
      <c r="Q2006" s="69">
        <f t="shared" si="629"/>
        <v>0</v>
      </c>
      <c r="R2006" s="62">
        <f t="shared" si="630"/>
        <v>0</v>
      </c>
      <c r="S2006" s="153"/>
      <c r="T2006" s="118" t="str">
        <f t="shared" si="631"/>
        <v/>
      </c>
      <c r="U2006" s="154"/>
      <c r="V2006" s="154"/>
      <c r="W2006" s="154"/>
      <c r="X2006" s="154"/>
      <c r="Y2006" s="154"/>
      <c r="Z2006" s="154"/>
      <c r="AA2006" s="154"/>
      <c r="AB2006" s="154"/>
      <c r="AC2006" s="154"/>
      <c r="AD2006" s="154"/>
      <c r="AE2006" s="154"/>
      <c r="AF2006" s="154"/>
      <c r="AG2006" s="63">
        <f t="shared" si="632"/>
        <v>0</v>
      </c>
      <c r="AH2006" s="56">
        <f t="shared" si="633"/>
        <v>0</v>
      </c>
      <c r="AI2006" s="56">
        <f t="shared" si="634"/>
        <v>0</v>
      </c>
      <c r="AJ2006" s="56">
        <f t="shared" si="635"/>
        <v>0</v>
      </c>
      <c r="AK2006" s="56">
        <f t="shared" si="636"/>
        <v>0</v>
      </c>
      <c r="AL2006" s="56">
        <f t="shared" si="637"/>
        <v>0</v>
      </c>
      <c r="AM2006" s="56">
        <f t="shared" si="638"/>
        <v>0</v>
      </c>
      <c r="AN2006" s="56">
        <f t="shared" si="639"/>
        <v>0</v>
      </c>
      <c r="AO2006" s="56">
        <f t="shared" si="640"/>
        <v>0</v>
      </c>
      <c r="AP2006" s="56">
        <f t="shared" si="641"/>
        <v>0</v>
      </c>
      <c r="AQ2006" s="56">
        <f t="shared" si="642"/>
        <v>0</v>
      </c>
      <c r="AR2006" s="86">
        <f t="shared" si="643"/>
        <v>0</v>
      </c>
    </row>
    <row r="2007" spans="1:44" x14ac:dyDescent="0.25">
      <c r="A2007" s="178"/>
      <c r="B2007" s="55" t="str">
        <f>_xlfn.IFNA(VLOOKUP(A2007,'Ajánlatkérő(k) adatai'!$B$4:$C$205,2,0),"")</f>
        <v/>
      </c>
      <c r="C2007" s="178"/>
      <c r="D2007" s="55" t="str">
        <f>_xlfn.IFNA(VLOOKUP(C2007,'Számlafizető(k) adatai'!$C$4:$D$203,2,0),"")</f>
        <v/>
      </c>
      <c r="E2007" s="55" t="str">
        <f>_xlfn.IFNA(VLOOKUP(C2007,'Számlafizető(k) adatai'!$C$4:$M$203,11,0),"")</f>
        <v/>
      </c>
      <c r="F2007" s="178"/>
      <c r="G2007" s="178"/>
      <c r="H2007" s="178"/>
      <c r="I2007" s="55" t="str">
        <f>IF(F2007="","",VLOOKUP(LEFT(F2007,5),'Technikai cellák'!B:C,2,0))</f>
        <v/>
      </c>
      <c r="J2007" s="55" t="str">
        <f>IF(F2007="","",VLOOKUP(I2007,'Technikai cellák'!$C$1:$D$12,2,0))</f>
        <v/>
      </c>
      <c r="K2007" s="179"/>
      <c r="L2007" s="67" t="str">
        <f t="shared" si="626"/>
        <v/>
      </c>
      <c r="M2007" s="68">
        <f t="shared" si="627"/>
        <v>0</v>
      </c>
      <c r="N2007" s="66">
        <f t="shared" si="628"/>
        <v>0</v>
      </c>
      <c r="O2007" s="152"/>
      <c r="P2007" s="172">
        <f t="shared" si="625"/>
        <v>0</v>
      </c>
      <c r="Q2007" s="69">
        <f t="shared" si="629"/>
        <v>0</v>
      </c>
      <c r="R2007" s="62">
        <f t="shared" si="630"/>
        <v>0</v>
      </c>
      <c r="S2007" s="153"/>
      <c r="T2007" s="118" t="str">
        <f t="shared" si="631"/>
        <v/>
      </c>
      <c r="U2007" s="154"/>
      <c r="V2007" s="154"/>
      <c r="W2007" s="154"/>
      <c r="X2007" s="154"/>
      <c r="Y2007" s="154"/>
      <c r="Z2007" s="154"/>
      <c r="AA2007" s="154"/>
      <c r="AB2007" s="154"/>
      <c r="AC2007" s="154"/>
      <c r="AD2007" s="154"/>
      <c r="AE2007" s="154"/>
      <c r="AF2007" s="154"/>
      <c r="AG2007" s="63">
        <f t="shared" si="632"/>
        <v>0</v>
      </c>
      <c r="AH2007" s="56">
        <f t="shared" si="633"/>
        <v>0</v>
      </c>
      <c r="AI2007" s="56">
        <f t="shared" si="634"/>
        <v>0</v>
      </c>
      <c r="AJ2007" s="56">
        <f t="shared" si="635"/>
        <v>0</v>
      </c>
      <c r="AK2007" s="56">
        <f t="shared" si="636"/>
        <v>0</v>
      </c>
      <c r="AL2007" s="56">
        <f t="shared" si="637"/>
        <v>0</v>
      </c>
      <c r="AM2007" s="56">
        <f t="shared" si="638"/>
        <v>0</v>
      </c>
      <c r="AN2007" s="56">
        <f t="shared" si="639"/>
        <v>0</v>
      </c>
      <c r="AO2007" s="56">
        <f t="shared" si="640"/>
        <v>0</v>
      </c>
      <c r="AP2007" s="56">
        <f t="shared" si="641"/>
        <v>0</v>
      </c>
      <c r="AQ2007" s="56">
        <f t="shared" si="642"/>
        <v>0</v>
      </c>
      <c r="AR2007" s="86">
        <f t="shared" si="643"/>
        <v>0</v>
      </c>
    </row>
    <row r="2008" spans="1:44" x14ac:dyDescent="0.25">
      <c r="A2008" s="178"/>
      <c r="B2008" s="55" t="str">
        <f>_xlfn.IFNA(VLOOKUP(A2008,'Ajánlatkérő(k) adatai'!$B$4:$C$205,2,0),"")</f>
        <v/>
      </c>
      <c r="C2008" s="178"/>
      <c r="D2008" s="55" t="str">
        <f>_xlfn.IFNA(VLOOKUP(C2008,'Számlafizető(k) adatai'!$C$4:$D$203,2,0),"")</f>
        <v/>
      </c>
      <c r="E2008" s="55" t="str">
        <f>_xlfn.IFNA(VLOOKUP(C2008,'Számlafizető(k) adatai'!$C$4:$M$203,11,0),"")</f>
        <v/>
      </c>
      <c r="F2008" s="178"/>
      <c r="G2008" s="178"/>
      <c r="H2008" s="178"/>
      <c r="I2008" s="55" t="str">
        <f>IF(F2008="","",VLOOKUP(LEFT(F2008,5),'Technikai cellák'!B:C,2,0))</f>
        <v/>
      </c>
      <c r="J2008" s="55" t="str">
        <f>IF(F2008="","",VLOOKUP(I2008,'Technikai cellák'!$C$1:$D$12,2,0))</f>
        <v/>
      </c>
      <c r="K2008" s="179"/>
      <c r="L2008" s="67" t="str">
        <f t="shared" si="626"/>
        <v/>
      </c>
      <c r="M2008" s="68">
        <f t="shared" si="627"/>
        <v>0</v>
      </c>
      <c r="N2008" s="66">
        <f t="shared" si="628"/>
        <v>0</v>
      </c>
      <c r="O2008" s="152"/>
      <c r="P2008" s="172">
        <f t="shared" si="625"/>
        <v>0</v>
      </c>
      <c r="Q2008" s="69">
        <f t="shared" si="629"/>
        <v>0</v>
      </c>
      <c r="R2008" s="62">
        <f t="shared" si="630"/>
        <v>0</v>
      </c>
      <c r="S2008" s="153"/>
      <c r="T2008" s="118" t="str">
        <f t="shared" si="631"/>
        <v/>
      </c>
      <c r="U2008" s="154"/>
      <c r="V2008" s="154"/>
      <c r="W2008" s="154"/>
      <c r="X2008" s="154"/>
      <c r="Y2008" s="154"/>
      <c r="Z2008" s="154"/>
      <c r="AA2008" s="154"/>
      <c r="AB2008" s="154"/>
      <c r="AC2008" s="154"/>
      <c r="AD2008" s="154"/>
      <c r="AE2008" s="154"/>
      <c r="AF2008" s="154"/>
      <c r="AG2008" s="63">
        <f t="shared" si="632"/>
        <v>0</v>
      </c>
      <c r="AH2008" s="56">
        <f t="shared" si="633"/>
        <v>0</v>
      </c>
      <c r="AI2008" s="56">
        <f t="shared" si="634"/>
        <v>0</v>
      </c>
      <c r="AJ2008" s="56">
        <f t="shared" si="635"/>
        <v>0</v>
      </c>
      <c r="AK2008" s="56">
        <f t="shared" si="636"/>
        <v>0</v>
      </c>
      <c r="AL2008" s="56">
        <f t="shared" si="637"/>
        <v>0</v>
      </c>
      <c r="AM2008" s="56">
        <f t="shared" si="638"/>
        <v>0</v>
      </c>
      <c r="AN2008" s="56">
        <f t="shared" si="639"/>
        <v>0</v>
      </c>
      <c r="AO2008" s="56">
        <f t="shared" si="640"/>
        <v>0</v>
      </c>
      <c r="AP2008" s="56">
        <f t="shared" si="641"/>
        <v>0</v>
      </c>
      <c r="AQ2008" s="56">
        <f t="shared" si="642"/>
        <v>0</v>
      </c>
      <c r="AR2008" s="86">
        <f t="shared" si="643"/>
        <v>0</v>
      </c>
    </row>
    <row r="2009" spans="1:44" x14ac:dyDescent="0.25">
      <c r="A2009" s="178"/>
      <c r="B2009" s="55" t="str">
        <f>_xlfn.IFNA(VLOOKUP(A2009,'Ajánlatkérő(k) adatai'!$B$4:$C$205,2,0),"")</f>
        <v/>
      </c>
      <c r="C2009" s="178"/>
      <c r="D2009" s="55" t="str">
        <f>_xlfn.IFNA(VLOOKUP(C2009,'Számlafizető(k) adatai'!$C$4:$D$203,2,0),"")</f>
        <v/>
      </c>
      <c r="E2009" s="55" t="str">
        <f>_xlfn.IFNA(VLOOKUP(C2009,'Számlafizető(k) adatai'!$C$4:$M$203,11,0),"")</f>
        <v/>
      </c>
      <c r="F2009" s="178"/>
      <c r="G2009" s="178"/>
      <c r="H2009" s="178"/>
      <c r="I2009" s="55" t="str">
        <f>IF(F2009="","",VLOOKUP(LEFT(F2009,5),'Technikai cellák'!B:C,2,0))</f>
        <v/>
      </c>
      <c r="J2009" s="55" t="str">
        <f>IF(F2009="","",VLOOKUP(I2009,'Technikai cellák'!$C$1:$D$12,2,0))</f>
        <v/>
      </c>
      <c r="K2009" s="179"/>
      <c r="L2009" s="67" t="str">
        <f t="shared" si="626"/>
        <v/>
      </c>
      <c r="M2009" s="68">
        <f t="shared" si="627"/>
        <v>0</v>
      </c>
      <c r="N2009" s="66">
        <f t="shared" si="628"/>
        <v>0</v>
      </c>
      <c r="O2009" s="152"/>
      <c r="P2009" s="172">
        <f t="shared" si="625"/>
        <v>0</v>
      </c>
      <c r="Q2009" s="69">
        <f t="shared" si="629"/>
        <v>0</v>
      </c>
      <c r="R2009" s="62">
        <f t="shared" si="630"/>
        <v>0</v>
      </c>
      <c r="S2009" s="153"/>
      <c r="T2009" s="118" t="str">
        <f t="shared" si="631"/>
        <v/>
      </c>
      <c r="U2009" s="154"/>
      <c r="V2009" s="154"/>
      <c r="W2009" s="154"/>
      <c r="X2009" s="154"/>
      <c r="Y2009" s="154"/>
      <c r="Z2009" s="154"/>
      <c r="AA2009" s="154"/>
      <c r="AB2009" s="154"/>
      <c r="AC2009" s="154"/>
      <c r="AD2009" s="154"/>
      <c r="AE2009" s="154"/>
      <c r="AF2009" s="154"/>
      <c r="AG2009" s="63">
        <f t="shared" si="632"/>
        <v>0</v>
      </c>
      <c r="AH2009" s="56">
        <f t="shared" si="633"/>
        <v>0</v>
      </c>
      <c r="AI2009" s="56">
        <f t="shared" si="634"/>
        <v>0</v>
      </c>
      <c r="AJ2009" s="56">
        <f t="shared" si="635"/>
        <v>0</v>
      </c>
      <c r="AK2009" s="56">
        <f t="shared" si="636"/>
        <v>0</v>
      </c>
      <c r="AL2009" s="56">
        <f t="shared" si="637"/>
        <v>0</v>
      </c>
      <c r="AM2009" s="56">
        <f t="shared" si="638"/>
        <v>0</v>
      </c>
      <c r="AN2009" s="56">
        <f t="shared" si="639"/>
        <v>0</v>
      </c>
      <c r="AO2009" s="56">
        <f t="shared" si="640"/>
        <v>0</v>
      </c>
      <c r="AP2009" s="56">
        <f t="shared" si="641"/>
        <v>0</v>
      </c>
      <c r="AQ2009" s="56">
        <f t="shared" si="642"/>
        <v>0</v>
      </c>
      <c r="AR2009" s="86">
        <f t="shared" si="643"/>
        <v>0</v>
      </c>
    </row>
    <row r="2010" spans="1:44" x14ac:dyDescent="0.25">
      <c r="A2010" s="178"/>
      <c r="B2010" s="55" t="str">
        <f>_xlfn.IFNA(VLOOKUP(A2010,'Ajánlatkérő(k) adatai'!$B$4:$C$205,2,0),"")</f>
        <v/>
      </c>
      <c r="C2010" s="178"/>
      <c r="D2010" s="55" t="str">
        <f>_xlfn.IFNA(VLOOKUP(C2010,'Számlafizető(k) adatai'!$C$4:$D$203,2,0),"")</f>
        <v/>
      </c>
      <c r="E2010" s="55" t="str">
        <f>_xlfn.IFNA(VLOOKUP(C2010,'Számlafizető(k) adatai'!$C$4:$M$203,11,0),"")</f>
        <v/>
      </c>
      <c r="F2010" s="178"/>
      <c r="G2010" s="178"/>
      <c r="H2010" s="178"/>
      <c r="I2010" s="55" t="str">
        <f>IF(F2010="","",VLOOKUP(LEFT(F2010,5),'Technikai cellák'!B:C,2,0))</f>
        <v/>
      </c>
      <c r="J2010" s="55" t="str">
        <f>IF(F2010="","",VLOOKUP(I2010,'Technikai cellák'!$C$1:$D$12,2,0))</f>
        <v/>
      </c>
      <c r="K2010" s="179"/>
      <c r="L2010" s="67" t="str">
        <f t="shared" si="626"/>
        <v/>
      </c>
      <c r="M2010" s="68">
        <f t="shared" si="627"/>
        <v>0</v>
      </c>
      <c r="N2010" s="66">
        <f t="shared" si="628"/>
        <v>0</v>
      </c>
      <c r="O2010" s="152"/>
      <c r="P2010" s="172">
        <f t="shared" si="625"/>
        <v>0</v>
      </c>
      <c r="Q2010" s="69">
        <f t="shared" si="629"/>
        <v>0</v>
      </c>
      <c r="R2010" s="62">
        <f t="shared" si="630"/>
        <v>0</v>
      </c>
      <c r="S2010" s="153"/>
      <c r="T2010" s="118" t="str">
        <f t="shared" si="631"/>
        <v/>
      </c>
      <c r="U2010" s="154"/>
      <c r="V2010" s="154"/>
      <c r="W2010" s="154"/>
      <c r="X2010" s="154"/>
      <c r="Y2010" s="154"/>
      <c r="Z2010" s="154"/>
      <c r="AA2010" s="154"/>
      <c r="AB2010" s="154"/>
      <c r="AC2010" s="154"/>
      <c r="AD2010" s="154"/>
      <c r="AE2010" s="154"/>
      <c r="AF2010" s="154"/>
      <c r="AG2010" s="63">
        <f t="shared" si="632"/>
        <v>0</v>
      </c>
      <c r="AH2010" s="56">
        <f t="shared" si="633"/>
        <v>0</v>
      </c>
      <c r="AI2010" s="56">
        <f t="shared" si="634"/>
        <v>0</v>
      </c>
      <c r="AJ2010" s="56">
        <f t="shared" si="635"/>
        <v>0</v>
      </c>
      <c r="AK2010" s="56">
        <f t="shared" si="636"/>
        <v>0</v>
      </c>
      <c r="AL2010" s="56">
        <f t="shared" si="637"/>
        <v>0</v>
      </c>
      <c r="AM2010" s="56">
        <f t="shared" si="638"/>
        <v>0</v>
      </c>
      <c r="AN2010" s="56">
        <f t="shared" si="639"/>
        <v>0</v>
      </c>
      <c r="AO2010" s="56">
        <f t="shared" si="640"/>
        <v>0</v>
      </c>
      <c r="AP2010" s="56">
        <f t="shared" si="641"/>
        <v>0</v>
      </c>
      <c r="AQ2010" s="56">
        <f t="shared" si="642"/>
        <v>0</v>
      </c>
      <c r="AR2010" s="86">
        <f t="shared" si="643"/>
        <v>0</v>
      </c>
    </row>
    <row r="2011" spans="1:44" x14ac:dyDescent="0.25">
      <c r="A2011" s="178"/>
      <c r="B2011" s="55" t="str">
        <f>_xlfn.IFNA(VLOOKUP(A2011,'Ajánlatkérő(k) adatai'!$B$4:$C$205,2,0),"")</f>
        <v/>
      </c>
      <c r="C2011" s="178"/>
      <c r="D2011" s="55" t="str">
        <f>_xlfn.IFNA(VLOOKUP(C2011,'Számlafizető(k) adatai'!$C$4:$D$203,2,0),"")</f>
        <v/>
      </c>
      <c r="E2011" s="55" t="str">
        <f>_xlfn.IFNA(VLOOKUP(C2011,'Számlafizető(k) adatai'!$C$4:$M$203,11,0),"")</f>
        <v/>
      </c>
      <c r="F2011" s="178"/>
      <c r="G2011" s="178"/>
      <c r="H2011" s="178"/>
      <c r="I2011" s="55" t="str">
        <f>IF(F2011="","",VLOOKUP(LEFT(F2011,5),'Technikai cellák'!B:C,2,0))</f>
        <v/>
      </c>
      <c r="J2011" s="55" t="str">
        <f>IF(F2011="","",VLOOKUP(I2011,'Technikai cellák'!$C$1:$D$12,2,0))</f>
        <v/>
      </c>
      <c r="K2011" s="179"/>
      <c r="L2011" s="67" t="str">
        <f t="shared" si="626"/>
        <v/>
      </c>
      <c r="M2011" s="68">
        <f t="shared" si="627"/>
        <v>0</v>
      </c>
      <c r="N2011" s="66">
        <f t="shared" si="628"/>
        <v>0</v>
      </c>
      <c r="O2011" s="152"/>
      <c r="P2011" s="172">
        <f t="shared" si="625"/>
        <v>0</v>
      </c>
      <c r="Q2011" s="69">
        <f t="shared" si="629"/>
        <v>0</v>
      </c>
      <c r="R2011" s="62">
        <f t="shared" si="630"/>
        <v>0</v>
      </c>
      <c r="S2011" s="153"/>
      <c r="T2011" s="118" t="str">
        <f t="shared" si="631"/>
        <v/>
      </c>
      <c r="U2011" s="154"/>
      <c r="V2011" s="154"/>
      <c r="W2011" s="154"/>
      <c r="X2011" s="154"/>
      <c r="Y2011" s="154"/>
      <c r="Z2011" s="154"/>
      <c r="AA2011" s="154"/>
      <c r="AB2011" s="154"/>
      <c r="AC2011" s="154"/>
      <c r="AD2011" s="154"/>
      <c r="AE2011" s="154"/>
      <c r="AF2011" s="154"/>
      <c r="AG2011" s="63">
        <f t="shared" si="632"/>
        <v>0</v>
      </c>
      <c r="AH2011" s="56">
        <f t="shared" si="633"/>
        <v>0</v>
      </c>
      <c r="AI2011" s="56">
        <f t="shared" si="634"/>
        <v>0</v>
      </c>
      <c r="AJ2011" s="56">
        <f t="shared" si="635"/>
        <v>0</v>
      </c>
      <c r="AK2011" s="56">
        <f t="shared" si="636"/>
        <v>0</v>
      </c>
      <c r="AL2011" s="56">
        <f t="shared" si="637"/>
        <v>0</v>
      </c>
      <c r="AM2011" s="56">
        <f t="shared" si="638"/>
        <v>0</v>
      </c>
      <c r="AN2011" s="56">
        <f t="shared" si="639"/>
        <v>0</v>
      </c>
      <c r="AO2011" s="56">
        <f t="shared" si="640"/>
        <v>0</v>
      </c>
      <c r="AP2011" s="56">
        <f t="shared" si="641"/>
        <v>0</v>
      </c>
      <c r="AQ2011" s="56">
        <f t="shared" si="642"/>
        <v>0</v>
      </c>
      <c r="AR2011" s="86">
        <f t="shared" si="643"/>
        <v>0</v>
      </c>
    </row>
    <row r="2012" spans="1:44" x14ac:dyDescent="0.25">
      <c r="A2012" s="178"/>
      <c r="B2012" s="55" t="str">
        <f>_xlfn.IFNA(VLOOKUP(A2012,'Ajánlatkérő(k) adatai'!$B$4:$C$205,2,0),"")</f>
        <v/>
      </c>
      <c r="C2012" s="178"/>
      <c r="D2012" s="55" t="str">
        <f>_xlfn.IFNA(VLOOKUP(C2012,'Számlafizető(k) adatai'!$C$4:$D$203,2,0),"")</f>
        <v/>
      </c>
      <c r="E2012" s="55" t="str">
        <f>_xlfn.IFNA(VLOOKUP(C2012,'Számlafizető(k) adatai'!$C$4:$M$203,11,0),"")</f>
        <v/>
      </c>
      <c r="F2012" s="178"/>
      <c r="G2012" s="178"/>
      <c r="H2012" s="178"/>
      <c r="I2012" s="55" t="str">
        <f>IF(F2012="","",VLOOKUP(LEFT(F2012,5),'Technikai cellák'!B:C,2,0))</f>
        <v/>
      </c>
      <c r="J2012" s="55" t="str">
        <f>IF(F2012="","",VLOOKUP(I2012,'Technikai cellák'!$C$1:$D$12,2,0))</f>
        <v/>
      </c>
      <c r="K2012" s="179"/>
      <c r="L2012" s="67" t="str">
        <f t="shared" si="626"/>
        <v/>
      </c>
      <c r="M2012" s="68">
        <f t="shared" si="627"/>
        <v>0</v>
      </c>
      <c r="N2012" s="66">
        <f t="shared" si="628"/>
        <v>0</v>
      </c>
      <c r="O2012" s="152"/>
      <c r="P2012" s="172">
        <f t="shared" si="625"/>
        <v>0</v>
      </c>
      <c r="Q2012" s="69">
        <f t="shared" si="629"/>
        <v>0</v>
      </c>
      <c r="R2012" s="62">
        <f t="shared" si="630"/>
        <v>0</v>
      </c>
      <c r="S2012" s="153"/>
      <c r="T2012" s="118" t="str">
        <f t="shared" si="631"/>
        <v/>
      </c>
      <c r="U2012" s="154"/>
      <c r="V2012" s="154"/>
      <c r="W2012" s="154"/>
      <c r="X2012" s="154"/>
      <c r="Y2012" s="154"/>
      <c r="Z2012" s="154"/>
      <c r="AA2012" s="154"/>
      <c r="AB2012" s="154"/>
      <c r="AC2012" s="154"/>
      <c r="AD2012" s="154"/>
      <c r="AE2012" s="154"/>
      <c r="AF2012" s="154"/>
      <c r="AG2012" s="63">
        <f t="shared" si="632"/>
        <v>0</v>
      </c>
      <c r="AH2012" s="56">
        <f t="shared" si="633"/>
        <v>0</v>
      </c>
      <c r="AI2012" s="56">
        <f t="shared" si="634"/>
        <v>0</v>
      </c>
      <c r="AJ2012" s="56">
        <f t="shared" si="635"/>
        <v>0</v>
      </c>
      <c r="AK2012" s="56">
        <f t="shared" si="636"/>
        <v>0</v>
      </c>
      <c r="AL2012" s="56">
        <f t="shared" si="637"/>
        <v>0</v>
      </c>
      <c r="AM2012" s="56">
        <f t="shared" si="638"/>
        <v>0</v>
      </c>
      <c r="AN2012" s="56">
        <f t="shared" si="639"/>
        <v>0</v>
      </c>
      <c r="AO2012" s="56">
        <f t="shared" si="640"/>
        <v>0</v>
      </c>
      <c r="AP2012" s="56">
        <f t="shared" si="641"/>
        <v>0</v>
      </c>
      <c r="AQ2012" s="56">
        <f t="shared" si="642"/>
        <v>0</v>
      </c>
      <c r="AR2012" s="86">
        <f t="shared" si="643"/>
        <v>0</v>
      </c>
    </row>
    <row r="2013" spans="1:44" x14ac:dyDescent="0.25">
      <c r="A2013" s="178"/>
      <c r="B2013" s="55" t="str">
        <f>_xlfn.IFNA(VLOOKUP(A2013,'Ajánlatkérő(k) adatai'!$B$4:$C$205,2,0),"")</f>
        <v/>
      </c>
      <c r="C2013" s="178"/>
      <c r="D2013" s="55" t="str">
        <f>_xlfn.IFNA(VLOOKUP(C2013,'Számlafizető(k) adatai'!$C$4:$D$203,2,0),"")</f>
        <v/>
      </c>
      <c r="E2013" s="55" t="str">
        <f>_xlfn.IFNA(VLOOKUP(C2013,'Számlafizető(k) adatai'!$C$4:$M$203,11,0),"")</f>
        <v/>
      </c>
      <c r="F2013" s="178"/>
      <c r="G2013" s="178"/>
      <c r="H2013" s="178"/>
      <c r="I2013" s="55" t="str">
        <f>IF(F2013="","",VLOOKUP(LEFT(F2013,5),'Technikai cellák'!B:C,2,0))</f>
        <v/>
      </c>
      <c r="J2013" s="55" t="str">
        <f>IF(F2013="","",VLOOKUP(I2013,'Technikai cellák'!$C$1:$D$12,2,0))</f>
        <v/>
      </c>
      <c r="K2013" s="179"/>
      <c r="L2013" s="67" t="str">
        <f t="shared" si="626"/>
        <v/>
      </c>
      <c r="M2013" s="68">
        <f t="shared" si="627"/>
        <v>0</v>
      </c>
      <c r="N2013" s="66">
        <f t="shared" si="628"/>
        <v>0</v>
      </c>
      <c r="O2013" s="152"/>
      <c r="P2013" s="172">
        <f t="shared" si="625"/>
        <v>0</v>
      </c>
      <c r="Q2013" s="69">
        <f t="shared" si="629"/>
        <v>0</v>
      </c>
      <c r="R2013" s="62">
        <f t="shared" si="630"/>
        <v>0</v>
      </c>
      <c r="S2013" s="153"/>
      <c r="T2013" s="118" t="str">
        <f t="shared" si="631"/>
        <v/>
      </c>
      <c r="U2013" s="154"/>
      <c r="V2013" s="154"/>
      <c r="W2013" s="154"/>
      <c r="X2013" s="154"/>
      <c r="Y2013" s="154"/>
      <c r="Z2013" s="154"/>
      <c r="AA2013" s="154"/>
      <c r="AB2013" s="154"/>
      <c r="AC2013" s="154"/>
      <c r="AD2013" s="154"/>
      <c r="AE2013" s="154"/>
      <c r="AF2013" s="154"/>
      <c r="AG2013" s="63">
        <f t="shared" si="632"/>
        <v>0</v>
      </c>
      <c r="AH2013" s="56">
        <f t="shared" si="633"/>
        <v>0</v>
      </c>
      <c r="AI2013" s="56">
        <f t="shared" si="634"/>
        <v>0</v>
      </c>
      <c r="AJ2013" s="56">
        <f t="shared" si="635"/>
        <v>0</v>
      </c>
      <c r="AK2013" s="56">
        <f t="shared" si="636"/>
        <v>0</v>
      </c>
      <c r="AL2013" s="56">
        <f t="shared" si="637"/>
        <v>0</v>
      </c>
      <c r="AM2013" s="56">
        <f t="shared" si="638"/>
        <v>0</v>
      </c>
      <c r="AN2013" s="56">
        <f t="shared" si="639"/>
        <v>0</v>
      </c>
      <c r="AO2013" s="56">
        <f t="shared" si="640"/>
        <v>0</v>
      </c>
      <c r="AP2013" s="56">
        <f t="shared" si="641"/>
        <v>0</v>
      </c>
      <c r="AQ2013" s="56">
        <f t="shared" si="642"/>
        <v>0</v>
      </c>
      <c r="AR2013" s="86">
        <f t="shared" si="643"/>
        <v>0</v>
      </c>
    </row>
    <row r="2014" spans="1:44" x14ac:dyDescent="0.25">
      <c r="A2014" s="178"/>
      <c r="B2014" s="55" t="str">
        <f>_xlfn.IFNA(VLOOKUP(A2014,'Ajánlatkérő(k) adatai'!$B$4:$C$205,2,0),"")</f>
        <v/>
      </c>
      <c r="C2014" s="178"/>
      <c r="D2014" s="55" t="str">
        <f>_xlfn.IFNA(VLOOKUP(C2014,'Számlafizető(k) adatai'!$C$4:$D$203,2,0),"")</f>
        <v/>
      </c>
      <c r="E2014" s="55" t="str">
        <f>_xlfn.IFNA(VLOOKUP(C2014,'Számlafizető(k) adatai'!$C$4:$M$203,11,0),"")</f>
        <v/>
      </c>
      <c r="F2014" s="178"/>
      <c r="G2014" s="178"/>
      <c r="H2014" s="178"/>
      <c r="I2014" s="55" t="str">
        <f>IF(F2014="","",VLOOKUP(LEFT(F2014,5),'Technikai cellák'!B:C,2,0))</f>
        <v/>
      </c>
      <c r="J2014" s="55" t="str">
        <f>IF(F2014="","",VLOOKUP(I2014,'Technikai cellák'!$C$1:$D$12,2,0))</f>
        <v/>
      </c>
      <c r="K2014" s="179"/>
      <c r="L2014" s="67" t="str">
        <f t="shared" si="626"/>
        <v/>
      </c>
      <c r="M2014" s="68">
        <f t="shared" si="627"/>
        <v>0</v>
      </c>
      <c r="N2014" s="66">
        <f t="shared" si="628"/>
        <v>0</v>
      </c>
      <c r="O2014" s="152"/>
      <c r="P2014" s="172">
        <f t="shared" si="625"/>
        <v>0</v>
      </c>
      <c r="Q2014" s="69">
        <f t="shared" si="629"/>
        <v>0</v>
      </c>
      <c r="R2014" s="62">
        <f t="shared" si="630"/>
        <v>0</v>
      </c>
      <c r="S2014" s="153"/>
      <c r="T2014" s="118" t="str">
        <f t="shared" si="631"/>
        <v/>
      </c>
      <c r="U2014" s="154"/>
      <c r="V2014" s="154"/>
      <c r="W2014" s="154"/>
      <c r="X2014" s="154"/>
      <c r="Y2014" s="154"/>
      <c r="Z2014" s="154"/>
      <c r="AA2014" s="154"/>
      <c r="AB2014" s="154"/>
      <c r="AC2014" s="154"/>
      <c r="AD2014" s="154"/>
      <c r="AE2014" s="154"/>
      <c r="AF2014" s="154"/>
      <c r="AG2014" s="63">
        <f t="shared" si="632"/>
        <v>0</v>
      </c>
      <c r="AH2014" s="56">
        <f t="shared" si="633"/>
        <v>0</v>
      </c>
      <c r="AI2014" s="56">
        <f t="shared" si="634"/>
        <v>0</v>
      </c>
      <c r="AJ2014" s="56">
        <f t="shared" si="635"/>
        <v>0</v>
      </c>
      <c r="AK2014" s="56">
        <f t="shared" si="636"/>
        <v>0</v>
      </c>
      <c r="AL2014" s="56">
        <f t="shared" si="637"/>
        <v>0</v>
      </c>
      <c r="AM2014" s="56">
        <f t="shared" si="638"/>
        <v>0</v>
      </c>
      <c r="AN2014" s="56">
        <f t="shared" si="639"/>
        <v>0</v>
      </c>
      <c r="AO2014" s="56">
        <f t="shared" si="640"/>
        <v>0</v>
      </c>
      <c r="AP2014" s="56">
        <f t="shared" si="641"/>
        <v>0</v>
      </c>
      <c r="AQ2014" s="56">
        <f t="shared" si="642"/>
        <v>0</v>
      </c>
      <c r="AR2014" s="86">
        <f t="shared" si="643"/>
        <v>0</v>
      </c>
    </row>
    <row r="2015" spans="1:44" x14ac:dyDescent="0.25">
      <c r="A2015" s="178"/>
      <c r="B2015" s="55" t="str">
        <f>_xlfn.IFNA(VLOOKUP(A2015,'Ajánlatkérő(k) adatai'!$B$4:$C$205,2,0),"")</f>
        <v/>
      </c>
      <c r="C2015" s="178"/>
      <c r="D2015" s="55" t="str">
        <f>_xlfn.IFNA(VLOOKUP(C2015,'Számlafizető(k) adatai'!$C$4:$D$203,2,0),"")</f>
        <v/>
      </c>
      <c r="E2015" s="55" t="str">
        <f>_xlfn.IFNA(VLOOKUP(C2015,'Számlafizető(k) adatai'!$C$4:$M$203,11,0),"")</f>
        <v/>
      </c>
      <c r="F2015" s="178"/>
      <c r="G2015" s="178"/>
      <c r="H2015" s="178"/>
      <c r="I2015" s="55" t="str">
        <f>IF(F2015="","",VLOOKUP(LEFT(F2015,5),'Technikai cellák'!B:C,2,0))</f>
        <v/>
      </c>
      <c r="J2015" s="55" t="str">
        <f>IF(F2015="","",VLOOKUP(I2015,'Technikai cellák'!$C$1:$D$12,2,0))</f>
        <v/>
      </c>
      <c r="K2015" s="179"/>
      <c r="L2015" s="67" t="str">
        <f t="shared" si="626"/>
        <v/>
      </c>
      <c r="M2015" s="68">
        <f t="shared" si="627"/>
        <v>0</v>
      </c>
      <c r="N2015" s="66">
        <f t="shared" si="628"/>
        <v>0</v>
      </c>
      <c r="O2015" s="152"/>
      <c r="P2015" s="172">
        <f t="shared" si="625"/>
        <v>0</v>
      </c>
      <c r="Q2015" s="69">
        <f t="shared" si="629"/>
        <v>0</v>
      </c>
      <c r="R2015" s="62">
        <f t="shared" si="630"/>
        <v>0</v>
      </c>
      <c r="S2015" s="153"/>
      <c r="T2015" s="118" t="str">
        <f t="shared" si="631"/>
        <v/>
      </c>
      <c r="U2015" s="154"/>
      <c r="V2015" s="154"/>
      <c r="W2015" s="154"/>
      <c r="X2015" s="154"/>
      <c r="Y2015" s="154"/>
      <c r="Z2015" s="154"/>
      <c r="AA2015" s="154"/>
      <c r="AB2015" s="154"/>
      <c r="AC2015" s="154"/>
      <c r="AD2015" s="154"/>
      <c r="AE2015" s="154"/>
      <c r="AF2015" s="154"/>
      <c r="AG2015" s="63">
        <f t="shared" si="632"/>
        <v>0</v>
      </c>
      <c r="AH2015" s="56">
        <f t="shared" si="633"/>
        <v>0</v>
      </c>
      <c r="AI2015" s="56">
        <f t="shared" si="634"/>
        <v>0</v>
      </c>
      <c r="AJ2015" s="56">
        <f t="shared" si="635"/>
        <v>0</v>
      </c>
      <c r="AK2015" s="56">
        <f t="shared" si="636"/>
        <v>0</v>
      </c>
      <c r="AL2015" s="56">
        <f t="shared" si="637"/>
        <v>0</v>
      </c>
      <c r="AM2015" s="56">
        <f t="shared" si="638"/>
        <v>0</v>
      </c>
      <c r="AN2015" s="56">
        <f t="shared" si="639"/>
        <v>0</v>
      </c>
      <c r="AO2015" s="56">
        <f t="shared" si="640"/>
        <v>0</v>
      </c>
      <c r="AP2015" s="56">
        <f t="shared" si="641"/>
        <v>0</v>
      </c>
      <c r="AQ2015" s="56">
        <f t="shared" si="642"/>
        <v>0</v>
      </c>
      <c r="AR2015" s="86">
        <f t="shared" si="643"/>
        <v>0</v>
      </c>
    </row>
    <row r="2016" spans="1:44" x14ac:dyDescent="0.25">
      <c r="A2016" s="178"/>
      <c r="B2016" s="55" t="str">
        <f>_xlfn.IFNA(VLOOKUP(A2016,'Ajánlatkérő(k) adatai'!$B$4:$C$205,2,0),"")</f>
        <v/>
      </c>
      <c r="C2016" s="178"/>
      <c r="D2016" s="55" t="str">
        <f>_xlfn.IFNA(VLOOKUP(C2016,'Számlafizető(k) adatai'!$C$4:$D$203,2,0),"")</f>
        <v/>
      </c>
      <c r="E2016" s="55" t="str">
        <f>_xlfn.IFNA(VLOOKUP(C2016,'Számlafizető(k) adatai'!$C$4:$M$203,11,0),"")</f>
        <v/>
      </c>
      <c r="F2016" s="178"/>
      <c r="G2016" s="178"/>
      <c r="H2016" s="178"/>
      <c r="I2016" s="55" t="str">
        <f>IF(F2016="","",VLOOKUP(LEFT(F2016,5),'Technikai cellák'!B:C,2,0))</f>
        <v/>
      </c>
      <c r="J2016" s="55" t="str">
        <f>IF(F2016="","",VLOOKUP(I2016,'Technikai cellák'!$C$1:$D$12,2,0))</f>
        <v/>
      </c>
      <c r="K2016" s="179"/>
      <c r="L2016" s="67" t="str">
        <f t="shared" si="626"/>
        <v/>
      </c>
      <c r="M2016" s="68">
        <f t="shared" si="627"/>
        <v>0</v>
      </c>
      <c r="N2016" s="66">
        <f t="shared" si="628"/>
        <v>0</v>
      </c>
      <c r="O2016" s="152"/>
      <c r="P2016" s="172">
        <f t="shared" si="625"/>
        <v>0</v>
      </c>
      <c r="Q2016" s="69">
        <f t="shared" si="629"/>
        <v>0</v>
      </c>
      <c r="R2016" s="62">
        <f t="shared" si="630"/>
        <v>0</v>
      </c>
      <c r="S2016" s="153"/>
      <c r="T2016" s="118" t="str">
        <f t="shared" si="631"/>
        <v/>
      </c>
      <c r="U2016" s="154"/>
      <c r="V2016" s="154"/>
      <c r="W2016" s="154"/>
      <c r="X2016" s="154"/>
      <c r="Y2016" s="154"/>
      <c r="Z2016" s="154"/>
      <c r="AA2016" s="154"/>
      <c r="AB2016" s="154"/>
      <c r="AC2016" s="154"/>
      <c r="AD2016" s="154"/>
      <c r="AE2016" s="154"/>
      <c r="AF2016" s="154"/>
      <c r="AG2016" s="63">
        <f t="shared" si="632"/>
        <v>0</v>
      </c>
      <c r="AH2016" s="56">
        <f t="shared" si="633"/>
        <v>0</v>
      </c>
      <c r="AI2016" s="56">
        <f t="shared" si="634"/>
        <v>0</v>
      </c>
      <c r="AJ2016" s="56">
        <f t="shared" si="635"/>
        <v>0</v>
      </c>
      <c r="AK2016" s="56">
        <f t="shared" si="636"/>
        <v>0</v>
      </c>
      <c r="AL2016" s="56">
        <f t="shared" si="637"/>
        <v>0</v>
      </c>
      <c r="AM2016" s="56">
        <f t="shared" si="638"/>
        <v>0</v>
      </c>
      <c r="AN2016" s="56">
        <f t="shared" si="639"/>
        <v>0</v>
      </c>
      <c r="AO2016" s="56">
        <f t="shared" si="640"/>
        <v>0</v>
      </c>
      <c r="AP2016" s="56">
        <f t="shared" si="641"/>
        <v>0</v>
      </c>
      <c r="AQ2016" s="56">
        <f t="shared" si="642"/>
        <v>0</v>
      </c>
      <c r="AR2016" s="86">
        <f t="shared" si="643"/>
        <v>0</v>
      </c>
    </row>
    <row r="2017" spans="1:44" x14ac:dyDescent="0.25">
      <c r="A2017" s="178"/>
      <c r="B2017" s="55" t="str">
        <f>_xlfn.IFNA(VLOOKUP(A2017,'Ajánlatkérő(k) adatai'!$B$4:$C$205,2,0),"")</f>
        <v/>
      </c>
      <c r="C2017" s="178"/>
      <c r="D2017" s="55" t="str">
        <f>_xlfn.IFNA(VLOOKUP(C2017,'Számlafizető(k) adatai'!$C$4:$D$203,2,0),"")</f>
        <v/>
      </c>
      <c r="E2017" s="55" t="str">
        <f>_xlfn.IFNA(VLOOKUP(C2017,'Számlafizető(k) adatai'!$C$4:$M$203,11,0),"")</f>
        <v/>
      </c>
      <c r="F2017" s="178"/>
      <c r="G2017" s="178"/>
      <c r="H2017" s="178"/>
      <c r="I2017" s="55" t="str">
        <f>IF(F2017="","",VLOOKUP(LEFT(F2017,5),'Technikai cellák'!B:C,2,0))</f>
        <v/>
      </c>
      <c r="J2017" s="55" t="str">
        <f>IF(F2017="","",VLOOKUP(I2017,'Technikai cellák'!$C$1:$D$12,2,0))</f>
        <v/>
      </c>
      <c r="K2017" s="179"/>
      <c r="L2017" s="67" t="str">
        <f t="shared" si="626"/>
        <v/>
      </c>
      <c r="M2017" s="68">
        <f t="shared" si="627"/>
        <v>0</v>
      </c>
      <c r="N2017" s="66">
        <f t="shared" si="628"/>
        <v>0</v>
      </c>
      <c r="O2017" s="152"/>
      <c r="P2017" s="172">
        <f t="shared" si="625"/>
        <v>0</v>
      </c>
      <c r="Q2017" s="69">
        <f t="shared" si="629"/>
        <v>0</v>
      </c>
      <c r="R2017" s="62">
        <f t="shared" si="630"/>
        <v>0</v>
      </c>
      <c r="S2017" s="153"/>
      <c r="T2017" s="118" t="str">
        <f t="shared" si="631"/>
        <v/>
      </c>
      <c r="U2017" s="154"/>
      <c r="V2017" s="154"/>
      <c r="W2017" s="154"/>
      <c r="X2017" s="154"/>
      <c r="Y2017" s="154"/>
      <c r="Z2017" s="154"/>
      <c r="AA2017" s="154"/>
      <c r="AB2017" s="154"/>
      <c r="AC2017" s="154"/>
      <c r="AD2017" s="154"/>
      <c r="AE2017" s="154"/>
      <c r="AF2017" s="154"/>
      <c r="AG2017" s="63">
        <f t="shared" si="632"/>
        <v>0</v>
      </c>
      <c r="AH2017" s="56">
        <f t="shared" si="633"/>
        <v>0</v>
      </c>
      <c r="AI2017" s="56">
        <f t="shared" si="634"/>
        <v>0</v>
      </c>
      <c r="AJ2017" s="56">
        <f t="shared" si="635"/>
        <v>0</v>
      </c>
      <c r="AK2017" s="56">
        <f t="shared" si="636"/>
        <v>0</v>
      </c>
      <c r="AL2017" s="56">
        <f t="shared" si="637"/>
        <v>0</v>
      </c>
      <c r="AM2017" s="56">
        <f t="shared" si="638"/>
        <v>0</v>
      </c>
      <c r="AN2017" s="56">
        <f t="shared" si="639"/>
        <v>0</v>
      </c>
      <c r="AO2017" s="56">
        <f t="shared" si="640"/>
        <v>0</v>
      </c>
      <c r="AP2017" s="56">
        <f t="shared" si="641"/>
        <v>0</v>
      </c>
      <c r="AQ2017" s="56">
        <f t="shared" si="642"/>
        <v>0</v>
      </c>
      <c r="AR2017" s="86">
        <f t="shared" si="643"/>
        <v>0</v>
      </c>
    </row>
    <row r="2018" spans="1:44" x14ac:dyDescent="0.25">
      <c r="A2018" s="178"/>
      <c r="B2018" s="55" t="str">
        <f>_xlfn.IFNA(VLOOKUP(A2018,'Ajánlatkérő(k) adatai'!$B$4:$C$205,2,0),"")</f>
        <v/>
      </c>
      <c r="C2018" s="178"/>
      <c r="D2018" s="55" t="str">
        <f>_xlfn.IFNA(VLOOKUP(C2018,'Számlafizető(k) adatai'!$C$4:$D$203,2,0),"")</f>
        <v/>
      </c>
      <c r="E2018" s="55" t="str">
        <f>_xlfn.IFNA(VLOOKUP(C2018,'Számlafizető(k) adatai'!$C$4:$M$203,11,0),"")</f>
        <v/>
      </c>
      <c r="F2018" s="178"/>
      <c r="G2018" s="178"/>
      <c r="H2018" s="178"/>
      <c r="I2018" s="55" t="str">
        <f>IF(F2018="","",VLOOKUP(LEFT(F2018,5),'Technikai cellák'!B:C,2,0))</f>
        <v/>
      </c>
      <c r="J2018" s="55" t="str">
        <f>IF(F2018="","",VLOOKUP(I2018,'Technikai cellák'!$C$1:$D$12,2,0))</f>
        <v/>
      </c>
      <c r="K2018" s="179"/>
      <c r="L2018" s="67" t="str">
        <f t="shared" si="626"/>
        <v/>
      </c>
      <c r="M2018" s="68">
        <f t="shared" si="627"/>
        <v>0</v>
      </c>
      <c r="N2018" s="66">
        <f t="shared" si="628"/>
        <v>0</v>
      </c>
      <c r="O2018" s="152"/>
      <c r="P2018" s="172">
        <f t="shared" si="625"/>
        <v>0</v>
      </c>
      <c r="Q2018" s="69">
        <f t="shared" si="629"/>
        <v>0</v>
      </c>
      <c r="R2018" s="62">
        <f t="shared" si="630"/>
        <v>0</v>
      </c>
      <c r="S2018" s="153"/>
      <c r="T2018" s="118" t="str">
        <f t="shared" si="631"/>
        <v/>
      </c>
      <c r="U2018" s="154"/>
      <c r="V2018" s="154"/>
      <c r="W2018" s="154"/>
      <c r="X2018" s="154"/>
      <c r="Y2018" s="154"/>
      <c r="Z2018" s="154"/>
      <c r="AA2018" s="154"/>
      <c r="AB2018" s="154"/>
      <c r="AC2018" s="154"/>
      <c r="AD2018" s="154"/>
      <c r="AE2018" s="154"/>
      <c r="AF2018" s="154"/>
      <c r="AG2018" s="63">
        <f t="shared" si="632"/>
        <v>0</v>
      </c>
      <c r="AH2018" s="56">
        <f t="shared" si="633"/>
        <v>0</v>
      </c>
      <c r="AI2018" s="56">
        <f t="shared" si="634"/>
        <v>0</v>
      </c>
      <c r="AJ2018" s="56">
        <f t="shared" si="635"/>
        <v>0</v>
      </c>
      <c r="AK2018" s="56">
        <f t="shared" si="636"/>
        <v>0</v>
      </c>
      <c r="AL2018" s="56">
        <f t="shared" si="637"/>
        <v>0</v>
      </c>
      <c r="AM2018" s="56">
        <f t="shared" si="638"/>
        <v>0</v>
      </c>
      <c r="AN2018" s="56">
        <f t="shared" si="639"/>
        <v>0</v>
      </c>
      <c r="AO2018" s="56">
        <f t="shared" si="640"/>
        <v>0</v>
      </c>
      <c r="AP2018" s="56">
        <f t="shared" si="641"/>
        <v>0</v>
      </c>
      <c r="AQ2018" s="56">
        <f t="shared" si="642"/>
        <v>0</v>
      </c>
      <c r="AR2018" s="86">
        <f t="shared" si="643"/>
        <v>0</v>
      </c>
    </row>
    <row r="2019" spans="1:44" x14ac:dyDescent="0.25">
      <c r="A2019" s="178"/>
      <c r="B2019" s="55" t="str">
        <f>_xlfn.IFNA(VLOOKUP(A2019,'Ajánlatkérő(k) adatai'!$B$4:$C$205,2,0),"")</f>
        <v/>
      </c>
      <c r="C2019" s="178"/>
      <c r="D2019" s="55" t="str">
        <f>_xlfn.IFNA(VLOOKUP(C2019,'Számlafizető(k) adatai'!$C$4:$D$203,2,0),"")</f>
        <v/>
      </c>
      <c r="E2019" s="55" t="str">
        <f>_xlfn.IFNA(VLOOKUP(C2019,'Számlafizető(k) adatai'!$C$4:$M$203,11,0),"")</f>
        <v/>
      </c>
      <c r="F2019" s="178"/>
      <c r="G2019" s="178"/>
      <c r="H2019" s="178"/>
      <c r="I2019" s="55" t="str">
        <f>IF(F2019="","",VLOOKUP(LEFT(F2019,5),'Technikai cellák'!B:C,2,0))</f>
        <v/>
      </c>
      <c r="J2019" s="55" t="str">
        <f>IF(F2019="","",VLOOKUP(I2019,'Technikai cellák'!$C$1:$D$12,2,0))</f>
        <v/>
      </c>
      <c r="K2019" s="179"/>
      <c r="L2019" s="67" t="str">
        <f t="shared" si="626"/>
        <v/>
      </c>
      <c r="M2019" s="68">
        <f t="shared" si="627"/>
        <v>0</v>
      </c>
      <c r="N2019" s="66">
        <f t="shared" si="628"/>
        <v>0</v>
      </c>
      <c r="O2019" s="152"/>
      <c r="P2019" s="172">
        <f t="shared" si="625"/>
        <v>0</v>
      </c>
      <c r="Q2019" s="69">
        <f t="shared" si="629"/>
        <v>0</v>
      </c>
      <c r="R2019" s="62">
        <f t="shared" si="630"/>
        <v>0</v>
      </c>
      <c r="S2019" s="153"/>
      <c r="T2019" s="118" t="str">
        <f t="shared" si="631"/>
        <v/>
      </c>
      <c r="U2019" s="154"/>
      <c r="V2019" s="154"/>
      <c r="W2019" s="154"/>
      <c r="X2019" s="154"/>
      <c r="Y2019" s="154"/>
      <c r="Z2019" s="154"/>
      <c r="AA2019" s="154"/>
      <c r="AB2019" s="154"/>
      <c r="AC2019" s="154"/>
      <c r="AD2019" s="154"/>
      <c r="AE2019" s="154"/>
      <c r="AF2019" s="154"/>
      <c r="AG2019" s="63">
        <f t="shared" si="632"/>
        <v>0</v>
      </c>
      <c r="AH2019" s="56">
        <f t="shared" si="633"/>
        <v>0</v>
      </c>
      <c r="AI2019" s="56">
        <f t="shared" si="634"/>
        <v>0</v>
      </c>
      <c r="AJ2019" s="56">
        <f t="shared" si="635"/>
        <v>0</v>
      </c>
      <c r="AK2019" s="56">
        <f t="shared" si="636"/>
        <v>0</v>
      </c>
      <c r="AL2019" s="56">
        <f t="shared" si="637"/>
        <v>0</v>
      </c>
      <c r="AM2019" s="56">
        <f t="shared" si="638"/>
        <v>0</v>
      </c>
      <c r="AN2019" s="56">
        <f t="shared" si="639"/>
        <v>0</v>
      </c>
      <c r="AO2019" s="56">
        <f t="shared" si="640"/>
        <v>0</v>
      </c>
      <c r="AP2019" s="56">
        <f t="shared" si="641"/>
        <v>0</v>
      </c>
      <c r="AQ2019" s="56">
        <f t="shared" si="642"/>
        <v>0</v>
      </c>
      <c r="AR2019" s="86">
        <f t="shared" si="643"/>
        <v>0</v>
      </c>
    </row>
    <row r="2020" spans="1:44" x14ac:dyDescent="0.25">
      <c r="A2020" s="178"/>
      <c r="B2020" s="55" t="str">
        <f>_xlfn.IFNA(VLOOKUP(A2020,'Ajánlatkérő(k) adatai'!$B$4:$C$205,2,0),"")</f>
        <v/>
      </c>
      <c r="C2020" s="178"/>
      <c r="D2020" s="55" t="str">
        <f>_xlfn.IFNA(VLOOKUP(C2020,'Számlafizető(k) adatai'!$C$4:$D$203,2,0),"")</f>
        <v/>
      </c>
      <c r="E2020" s="55" t="str">
        <f>_xlfn.IFNA(VLOOKUP(C2020,'Számlafizető(k) adatai'!$C$4:$M$203,11,0),"")</f>
        <v/>
      </c>
      <c r="F2020" s="178"/>
      <c r="G2020" s="178"/>
      <c r="H2020" s="178"/>
      <c r="I2020" s="55" t="str">
        <f>IF(F2020="","",VLOOKUP(LEFT(F2020,5),'Technikai cellák'!B:C,2,0))</f>
        <v/>
      </c>
      <c r="J2020" s="55" t="str">
        <f>IF(F2020="","",VLOOKUP(I2020,'Technikai cellák'!$C$1:$D$12,2,0))</f>
        <v/>
      </c>
      <c r="K2020" s="179"/>
      <c r="L2020" s="67" t="str">
        <f t="shared" si="626"/>
        <v/>
      </c>
      <c r="M2020" s="68">
        <f t="shared" si="627"/>
        <v>0</v>
      </c>
      <c r="N2020" s="66">
        <f t="shared" si="628"/>
        <v>0</v>
      </c>
      <c r="O2020" s="152"/>
      <c r="P2020" s="172">
        <f t="shared" si="625"/>
        <v>0</v>
      </c>
      <c r="Q2020" s="69">
        <f t="shared" si="629"/>
        <v>0</v>
      </c>
      <c r="R2020" s="62">
        <f t="shared" si="630"/>
        <v>0</v>
      </c>
      <c r="S2020" s="153"/>
      <c r="T2020" s="118" t="str">
        <f t="shared" si="631"/>
        <v/>
      </c>
      <c r="U2020" s="154"/>
      <c r="V2020" s="154"/>
      <c r="W2020" s="154"/>
      <c r="X2020" s="154"/>
      <c r="Y2020" s="154"/>
      <c r="Z2020" s="154"/>
      <c r="AA2020" s="154"/>
      <c r="AB2020" s="154"/>
      <c r="AC2020" s="154"/>
      <c r="AD2020" s="154"/>
      <c r="AE2020" s="154"/>
      <c r="AF2020" s="154"/>
      <c r="AG2020" s="63">
        <f t="shared" si="632"/>
        <v>0</v>
      </c>
      <c r="AH2020" s="56">
        <f t="shared" si="633"/>
        <v>0</v>
      </c>
      <c r="AI2020" s="56">
        <f t="shared" si="634"/>
        <v>0</v>
      </c>
      <c r="AJ2020" s="56">
        <f t="shared" si="635"/>
        <v>0</v>
      </c>
      <c r="AK2020" s="56">
        <f t="shared" si="636"/>
        <v>0</v>
      </c>
      <c r="AL2020" s="56">
        <f t="shared" si="637"/>
        <v>0</v>
      </c>
      <c r="AM2020" s="56">
        <f t="shared" si="638"/>
        <v>0</v>
      </c>
      <c r="AN2020" s="56">
        <f t="shared" si="639"/>
        <v>0</v>
      </c>
      <c r="AO2020" s="56">
        <f t="shared" si="640"/>
        <v>0</v>
      </c>
      <c r="AP2020" s="56">
        <f t="shared" si="641"/>
        <v>0</v>
      </c>
      <c r="AQ2020" s="56">
        <f t="shared" si="642"/>
        <v>0</v>
      </c>
      <c r="AR2020" s="86">
        <f t="shared" si="643"/>
        <v>0</v>
      </c>
    </row>
    <row r="2021" spans="1:44" x14ac:dyDescent="0.25">
      <c r="A2021" s="178"/>
      <c r="B2021" s="55" t="str">
        <f>_xlfn.IFNA(VLOOKUP(A2021,'Ajánlatkérő(k) adatai'!$B$4:$C$205,2,0),"")</f>
        <v/>
      </c>
      <c r="C2021" s="178"/>
      <c r="D2021" s="55" t="str">
        <f>_xlfn.IFNA(VLOOKUP(C2021,'Számlafizető(k) adatai'!$C$4:$D$203,2,0),"")</f>
        <v/>
      </c>
      <c r="E2021" s="55" t="str">
        <f>_xlfn.IFNA(VLOOKUP(C2021,'Számlafizető(k) adatai'!$C$4:$M$203,11,0),"")</f>
        <v/>
      </c>
      <c r="F2021" s="178"/>
      <c r="G2021" s="178"/>
      <c r="H2021" s="178"/>
      <c r="I2021" s="55" t="str">
        <f>IF(F2021="","",VLOOKUP(LEFT(F2021,5),'Technikai cellák'!B:C,2,0))</f>
        <v/>
      </c>
      <c r="J2021" s="55" t="str">
        <f>IF(F2021="","",VLOOKUP(I2021,'Technikai cellák'!$C$1:$D$12,2,0))</f>
        <v/>
      </c>
      <c r="K2021" s="179"/>
      <c r="L2021" s="67" t="str">
        <f t="shared" si="626"/>
        <v/>
      </c>
      <c r="M2021" s="68">
        <f t="shared" si="627"/>
        <v>0</v>
      </c>
      <c r="N2021" s="66">
        <f t="shared" si="628"/>
        <v>0</v>
      </c>
      <c r="O2021" s="152"/>
      <c r="P2021" s="172">
        <f t="shared" si="625"/>
        <v>0</v>
      </c>
      <c r="Q2021" s="69">
        <f t="shared" si="629"/>
        <v>0</v>
      </c>
      <c r="R2021" s="62">
        <f t="shared" si="630"/>
        <v>0</v>
      </c>
      <c r="S2021" s="153"/>
      <c r="T2021" s="118" t="str">
        <f t="shared" si="631"/>
        <v/>
      </c>
      <c r="U2021" s="154"/>
      <c r="V2021" s="154"/>
      <c r="W2021" s="154"/>
      <c r="X2021" s="154"/>
      <c r="Y2021" s="154"/>
      <c r="Z2021" s="154"/>
      <c r="AA2021" s="154"/>
      <c r="AB2021" s="154"/>
      <c r="AC2021" s="154"/>
      <c r="AD2021" s="154"/>
      <c r="AE2021" s="154"/>
      <c r="AF2021" s="154"/>
      <c r="AG2021" s="63">
        <f t="shared" si="632"/>
        <v>0</v>
      </c>
      <c r="AH2021" s="56">
        <f t="shared" si="633"/>
        <v>0</v>
      </c>
      <c r="AI2021" s="56">
        <f t="shared" si="634"/>
        <v>0</v>
      </c>
      <c r="AJ2021" s="56">
        <f t="shared" si="635"/>
        <v>0</v>
      </c>
      <c r="AK2021" s="56">
        <f t="shared" si="636"/>
        <v>0</v>
      </c>
      <c r="AL2021" s="56">
        <f t="shared" si="637"/>
        <v>0</v>
      </c>
      <c r="AM2021" s="56">
        <f t="shared" si="638"/>
        <v>0</v>
      </c>
      <c r="AN2021" s="56">
        <f t="shared" si="639"/>
        <v>0</v>
      </c>
      <c r="AO2021" s="56">
        <f t="shared" si="640"/>
        <v>0</v>
      </c>
      <c r="AP2021" s="56">
        <f t="shared" si="641"/>
        <v>0</v>
      </c>
      <c r="AQ2021" s="56">
        <f t="shared" si="642"/>
        <v>0</v>
      </c>
      <c r="AR2021" s="86">
        <f t="shared" si="643"/>
        <v>0</v>
      </c>
    </row>
    <row r="2022" spans="1:44" x14ac:dyDescent="0.25">
      <c r="A2022" s="178"/>
      <c r="B2022" s="55" t="str">
        <f>_xlfn.IFNA(VLOOKUP(A2022,'Ajánlatkérő(k) adatai'!$B$4:$C$205,2,0),"")</f>
        <v/>
      </c>
      <c r="C2022" s="178"/>
      <c r="D2022" s="55" t="str">
        <f>_xlfn.IFNA(VLOOKUP(C2022,'Számlafizető(k) adatai'!$C$4:$D$203,2,0),"")</f>
        <v/>
      </c>
      <c r="E2022" s="55" t="str">
        <f>_xlfn.IFNA(VLOOKUP(C2022,'Számlafizető(k) adatai'!$C$4:$M$203,11,0),"")</f>
        <v/>
      </c>
      <c r="F2022" s="178"/>
      <c r="G2022" s="178"/>
      <c r="H2022" s="178"/>
      <c r="I2022" s="55" t="str">
        <f>IF(F2022="","",VLOOKUP(LEFT(F2022,5),'Technikai cellák'!B:C,2,0))</f>
        <v/>
      </c>
      <c r="J2022" s="55" t="str">
        <f>IF(F2022="","",VLOOKUP(I2022,'Technikai cellák'!$C$1:$D$12,2,0))</f>
        <v/>
      </c>
      <c r="K2022" s="179"/>
      <c r="L2022" s="67" t="str">
        <f t="shared" si="626"/>
        <v/>
      </c>
      <c r="M2022" s="68">
        <f t="shared" si="627"/>
        <v>0</v>
      </c>
      <c r="N2022" s="66">
        <f t="shared" si="628"/>
        <v>0</v>
      </c>
      <c r="O2022" s="152"/>
      <c r="P2022" s="172">
        <f t="shared" si="625"/>
        <v>0</v>
      </c>
      <c r="Q2022" s="69">
        <f t="shared" si="629"/>
        <v>0</v>
      </c>
      <c r="R2022" s="62">
        <f t="shared" si="630"/>
        <v>0</v>
      </c>
      <c r="S2022" s="153"/>
      <c r="T2022" s="118" t="str">
        <f t="shared" si="631"/>
        <v/>
      </c>
      <c r="U2022" s="154"/>
      <c r="V2022" s="154"/>
      <c r="W2022" s="154"/>
      <c r="X2022" s="154"/>
      <c r="Y2022" s="154"/>
      <c r="Z2022" s="154"/>
      <c r="AA2022" s="154"/>
      <c r="AB2022" s="154"/>
      <c r="AC2022" s="154"/>
      <c r="AD2022" s="154"/>
      <c r="AE2022" s="154"/>
      <c r="AF2022" s="154"/>
      <c r="AG2022" s="63">
        <f t="shared" si="632"/>
        <v>0</v>
      </c>
      <c r="AH2022" s="56">
        <f t="shared" si="633"/>
        <v>0</v>
      </c>
      <c r="AI2022" s="56">
        <f t="shared" si="634"/>
        <v>0</v>
      </c>
      <c r="AJ2022" s="56">
        <f t="shared" si="635"/>
        <v>0</v>
      </c>
      <c r="AK2022" s="56">
        <f t="shared" si="636"/>
        <v>0</v>
      </c>
      <c r="AL2022" s="56">
        <f t="shared" si="637"/>
        <v>0</v>
      </c>
      <c r="AM2022" s="56">
        <f t="shared" si="638"/>
        <v>0</v>
      </c>
      <c r="AN2022" s="56">
        <f t="shared" si="639"/>
        <v>0</v>
      </c>
      <c r="AO2022" s="56">
        <f t="shared" si="640"/>
        <v>0</v>
      </c>
      <c r="AP2022" s="56">
        <f t="shared" si="641"/>
        <v>0</v>
      </c>
      <c r="AQ2022" s="56">
        <f t="shared" si="642"/>
        <v>0</v>
      </c>
      <c r="AR2022" s="86">
        <f t="shared" si="643"/>
        <v>0</v>
      </c>
    </row>
    <row r="2023" spans="1:44" x14ac:dyDescent="0.25">
      <c r="A2023" s="178"/>
      <c r="B2023" s="55" t="str">
        <f>_xlfn.IFNA(VLOOKUP(A2023,'Ajánlatkérő(k) adatai'!$B$4:$C$205,2,0),"")</f>
        <v/>
      </c>
      <c r="C2023" s="178"/>
      <c r="D2023" s="55" t="str">
        <f>_xlfn.IFNA(VLOOKUP(C2023,'Számlafizető(k) adatai'!$C$4:$D$203,2,0),"")</f>
        <v/>
      </c>
      <c r="E2023" s="55" t="str">
        <f>_xlfn.IFNA(VLOOKUP(C2023,'Számlafizető(k) adatai'!$C$4:$M$203,11,0),"")</f>
        <v/>
      </c>
      <c r="F2023" s="178"/>
      <c r="G2023" s="178"/>
      <c r="H2023" s="178"/>
      <c r="I2023" s="55" t="str">
        <f>IF(F2023="","",VLOOKUP(LEFT(F2023,5),'Technikai cellák'!B:C,2,0))</f>
        <v/>
      </c>
      <c r="J2023" s="55" t="str">
        <f>IF(F2023="","",VLOOKUP(I2023,'Technikai cellák'!$C$1:$D$12,2,0))</f>
        <v/>
      </c>
      <c r="K2023" s="179"/>
      <c r="L2023" s="67" t="str">
        <f t="shared" si="626"/>
        <v/>
      </c>
      <c r="M2023" s="68">
        <f t="shared" si="627"/>
        <v>0</v>
      </c>
      <c r="N2023" s="66">
        <f t="shared" si="628"/>
        <v>0</v>
      </c>
      <c r="O2023" s="152"/>
      <c r="P2023" s="172">
        <f t="shared" si="625"/>
        <v>0</v>
      </c>
      <c r="Q2023" s="69">
        <f t="shared" si="629"/>
        <v>0</v>
      </c>
      <c r="R2023" s="62">
        <f t="shared" si="630"/>
        <v>0</v>
      </c>
      <c r="S2023" s="153"/>
      <c r="T2023" s="118" t="str">
        <f t="shared" si="631"/>
        <v/>
      </c>
      <c r="U2023" s="154"/>
      <c r="V2023" s="154"/>
      <c r="W2023" s="154"/>
      <c r="X2023" s="154"/>
      <c r="Y2023" s="154"/>
      <c r="Z2023" s="154"/>
      <c r="AA2023" s="154"/>
      <c r="AB2023" s="154"/>
      <c r="AC2023" s="154"/>
      <c r="AD2023" s="154"/>
      <c r="AE2023" s="154"/>
      <c r="AF2023" s="154"/>
      <c r="AG2023" s="63">
        <f t="shared" si="632"/>
        <v>0</v>
      </c>
      <c r="AH2023" s="56">
        <f t="shared" si="633"/>
        <v>0</v>
      </c>
      <c r="AI2023" s="56">
        <f t="shared" si="634"/>
        <v>0</v>
      </c>
      <c r="AJ2023" s="56">
        <f t="shared" si="635"/>
        <v>0</v>
      </c>
      <c r="AK2023" s="56">
        <f t="shared" si="636"/>
        <v>0</v>
      </c>
      <c r="AL2023" s="56">
        <f t="shared" si="637"/>
        <v>0</v>
      </c>
      <c r="AM2023" s="56">
        <f t="shared" si="638"/>
        <v>0</v>
      </c>
      <c r="AN2023" s="56">
        <f t="shared" si="639"/>
        <v>0</v>
      </c>
      <c r="AO2023" s="56">
        <f t="shared" si="640"/>
        <v>0</v>
      </c>
      <c r="AP2023" s="56">
        <f t="shared" si="641"/>
        <v>0</v>
      </c>
      <c r="AQ2023" s="56">
        <f t="shared" si="642"/>
        <v>0</v>
      </c>
      <c r="AR2023" s="86">
        <f t="shared" si="643"/>
        <v>0</v>
      </c>
    </row>
    <row r="2024" spans="1:44" x14ac:dyDescent="0.25">
      <c r="A2024" s="178"/>
      <c r="B2024" s="55" t="str">
        <f>_xlfn.IFNA(VLOOKUP(A2024,'Ajánlatkérő(k) adatai'!$B$4:$C$205,2,0),"")</f>
        <v/>
      </c>
      <c r="C2024" s="178"/>
      <c r="D2024" s="55" t="str">
        <f>_xlfn.IFNA(VLOOKUP(C2024,'Számlafizető(k) adatai'!$C$4:$D$203,2,0),"")</f>
        <v/>
      </c>
      <c r="E2024" s="55" t="str">
        <f>_xlfn.IFNA(VLOOKUP(C2024,'Számlafizető(k) adatai'!$C$4:$M$203,11,0),"")</f>
        <v/>
      </c>
      <c r="F2024" s="178"/>
      <c r="G2024" s="178"/>
      <c r="H2024" s="178"/>
      <c r="I2024" s="55" t="str">
        <f>IF(F2024="","",VLOOKUP(LEFT(F2024,5),'Technikai cellák'!B:C,2,0))</f>
        <v/>
      </c>
      <c r="J2024" s="55" t="str">
        <f>IF(F2024="","",VLOOKUP(I2024,'Technikai cellák'!$C$1:$D$12,2,0))</f>
        <v/>
      </c>
      <c r="K2024" s="179"/>
      <c r="L2024" s="67" t="str">
        <f t="shared" si="626"/>
        <v/>
      </c>
      <c r="M2024" s="68">
        <f t="shared" si="627"/>
        <v>0</v>
      </c>
      <c r="N2024" s="66">
        <f t="shared" si="628"/>
        <v>0</v>
      </c>
      <c r="O2024" s="152"/>
      <c r="P2024" s="172">
        <f t="shared" si="625"/>
        <v>0</v>
      </c>
      <c r="Q2024" s="69">
        <f t="shared" si="629"/>
        <v>0</v>
      </c>
      <c r="R2024" s="62">
        <f t="shared" si="630"/>
        <v>0</v>
      </c>
      <c r="S2024" s="153"/>
      <c r="T2024" s="118" t="str">
        <f t="shared" si="631"/>
        <v/>
      </c>
      <c r="U2024" s="154"/>
      <c r="V2024" s="154"/>
      <c r="W2024" s="154"/>
      <c r="X2024" s="154"/>
      <c r="Y2024" s="154"/>
      <c r="Z2024" s="154"/>
      <c r="AA2024" s="154"/>
      <c r="AB2024" s="154"/>
      <c r="AC2024" s="154"/>
      <c r="AD2024" s="154"/>
      <c r="AE2024" s="154"/>
      <c r="AF2024" s="154"/>
      <c r="AG2024" s="63">
        <f t="shared" si="632"/>
        <v>0</v>
      </c>
      <c r="AH2024" s="56">
        <f t="shared" si="633"/>
        <v>0</v>
      </c>
      <c r="AI2024" s="56">
        <f t="shared" si="634"/>
        <v>0</v>
      </c>
      <c r="AJ2024" s="56">
        <f t="shared" si="635"/>
        <v>0</v>
      </c>
      <c r="AK2024" s="56">
        <f t="shared" si="636"/>
        <v>0</v>
      </c>
      <c r="AL2024" s="56">
        <f t="shared" si="637"/>
        <v>0</v>
      </c>
      <c r="AM2024" s="56">
        <f t="shared" si="638"/>
        <v>0</v>
      </c>
      <c r="AN2024" s="56">
        <f t="shared" si="639"/>
        <v>0</v>
      </c>
      <c r="AO2024" s="56">
        <f t="shared" si="640"/>
        <v>0</v>
      </c>
      <c r="AP2024" s="56">
        <f t="shared" si="641"/>
        <v>0</v>
      </c>
      <c r="AQ2024" s="56">
        <f t="shared" si="642"/>
        <v>0</v>
      </c>
      <c r="AR2024" s="86">
        <f t="shared" si="643"/>
        <v>0</v>
      </c>
    </row>
    <row r="2025" spans="1:44" x14ac:dyDescent="0.25">
      <c r="A2025" s="178"/>
      <c r="B2025" s="55" t="str">
        <f>_xlfn.IFNA(VLOOKUP(A2025,'Ajánlatkérő(k) adatai'!$B$4:$C$205,2,0),"")</f>
        <v/>
      </c>
      <c r="C2025" s="178"/>
      <c r="D2025" s="55" t="str">
        <f>_xlfn.IFNA(VLOOKUP(C2025,'Számlafizető(k) adatai'!$C$4:$D$203,2,0),"")</f>
        <v/>
      </c>
      <c r="E2025" s="55" t="str">
        <f>_xlfn.IFNA(VLOOKUP(C2025,'Számlafizető(k) adatai'!$C$4:$M$203,11,0),"")</f>
        <v/>
      </c>
      <c r="F2025" s="178"/>
      <c r="G2025" s="178"/>
      <c r="H2025" s="178"/>
      <c r="I2025" s="55" t="str">
        <f>IF(F2025="","",VLOOKUP(LEFT(F2025,5),'Technikai cellák'!B:C,2,0))</f>
        <v/>
      </c>
      <c r="J2025" s="55" t="str">
        <f>IF(F2025="","",VLOOKUP(I2025,'Technikai cellák'!$C$1:$D$12,2,0))</f>
        <v/>
      </c>
      <c r="K2025" s="179"/>
      <c r="L2025" s="67" t="str">
        <f t="shared" si="626"/>
        <v/>
      </c>
      <c r="M2025" s="68">
        <f t="shared" si="627"/>
        <v>0</v>
      </c>
      <c r="N2025" s="66">
        <f t="shared" si="628"/>
        <v>0</v>
      </c>
      <c r="O2025" s="152"/>
      <c r="P2025" s="172">
        <f t="shared" si="625"/>
        <v>0</v>
      </c>
      <c r="Q2025" s="69">
        <f t="shared" si="629"/>
        <v>0</v>
      </c>
      <c r="R2025" s="62">
        <f t="shared" si="630"/>
        <v>0</v>
      </c>
      <c r="S2025" s="153"/>
      <c r="T2025" s="118" t="str">
        <f t="shared" si="631"/>
        <v/>
      </c>
      <c r="U2025" s="154"/>
      <c r="V2025" s="154"/>
      <c r="W2025" s="154"/>
      <c r="X2025" s="154"/>
      <c r="Y2025" s="154"/>
      <c r="Z2025" s="154"/>
      <c r="AA2025" s="154"/>
      <c r="AB2025" s="154"/>
      <c r="AC2025" s="154"/>
      <c r="AD2025" s="154"/>
      <c r="AE2025" s="154"/>
      <c r="AF2025" s="154"/>
      <c r="AG2025" s="63">
        <f t="shared" si="632"/>
        <v>0</v>
      </c>
      <c r="AH2025" s="56">
        <f t="shared" si="633"/>
        <v>0</v>
      </c>
      <c r="AI2025" s="56">
        <f t="shared" si="634"/>
        <v>0</v>
      </c>
      <c r="AJ2025" s="56">
        <f t="shared" si="635"/>
        <v>0</v>
      </c>
      <c r="AK2025" s="56">
        <f t="shared" si="636"/>
        <v>0</v>
      </c>
      <c r="AL2025" s="56">
        <f t="shared" si="637"/>
        <v>0</v>
      </c>
      <c r="AM2025" s="56">
        <f t="shared" si="638"/>
        <v>0</v>
      </c>
      <c r="AN2025" s="56">
        <f t="shared" si="639"/>
        <v>0</v>
      </c>
      <c r="AO2025" s="56">
        <f t="shared" si="640"/>
        <v>0</v>
      </c>
      <c r="AP2025" s="56">
        <f t="shared" si="641"/>
        <v>0</v>
      </c>
      <c r="AQ2025" s="56">
        <f t="shared" si="642"/>
        <v>0</v>
      </c>
      <c r="AR2025" s="86">
        <f t="shared" si="643"/>
        <v>0</v>
      </c>
    </row>
    <row r="2026" spans="1:44" x14ac:dyDescent="0.25">
      <c r="A2026" s="178"/>
      <c r="B2026" s="55" t="str">
        <f>_xlfn.IFNA(VLOOKUP(A2026,'Ajánlatkérő(k) adatai'!$B$4:$C$205,2,0),"")</f>
        <v/>
      </c>
      <c r="C2026" s="178"/>
      <c r="D2026" s="55" t="str">
        <f>_xlfn.IFNA(VLOOKUP(C2026,'Számlafizető(k) adatai'!$C$4:$D$203,2,0),"")</f>
        <v/>
      </c>
      <c r="E2026" s="55" t="str">
        <f>_xlfn.IFNA(VLOOKUP(C2026,'Számlafizető(k) adatai'!$C$4:$M$203,11,0),"")</f>
        <v/>
      </c>
      <c r="F2026" s="178"/>
      <c r="G2026" s="178"/>
      <c r="H2026" s="178"/>
      <c r="I2026" s="55" t="str">
        <f>IF(F2026="","",VLOOKUP(LEFT(F2026,5),'Technikai cellák'!B:C,2,0))</f>
        <v/>
      </c>
      <c r="J2026" s="55" t="str">
        <f>IF(F2026="","",VLOOKUP(I2026,'Technikai cellák'!$C$1:$D$12,2,0))</f>
        <v/>
      </c>
      <c r="K2026" s="179"/>
      <c r="L2026" s="67" t="str">
        <f t="shared" si="626"/>
        <v/>
      </c>
      <c r="M2026" s="68">
        <f t="shared" si="627"/>
        <v>0</v>
      </c>
      <c r="N2026" s="66">
        <f t="shared" si="628"/>
        <v>0</v>
      </c>
      <c r="O2026" s="152"/>
      <c r="P2026" s="172">
        <f t="shared" si="625"/>
        <v>0</v>
      </c>
      <c r="Q2026" s="69">
        <f t="shared" si="629"/>
        <v>0</v>
      </c>
      <c r="R2026" s="62">
        <f t="shared" si="630"/>
        <v>0</v>
      </c>
      <c r="S2026" s="153"/>
      <c r="T2026" s="118" t="str">
        <f t="shared" si="631"/>
        <v/>
      </c>
      <c r="U2026" s="154"/>
      <c r="V2026" s="154"/>
      <c r="W2026" s="154"/>
      <c r="X2026" s="154"/>
      <c r="Y2026" s="154"/>
      <c r="Z2026" s="154"/>
      <c r="AA2026" s="154"/>
      <c r="AB2026" s="154"/>
      <c r="AC2026" s="154"/>
      <c r="AD2026" s="154"/>
      <c r="AE2026" s="154"/>
      <c r="AF2026" s="154"/>
      <c r="AG2026" s="63">
        <f t="shared" si="632"/>
        <v>0</v>
      </c>
      <c r="AH2026" s="56">
        <f t="shared" si="633"/>
        <v>0</v>
      </c>
      <c r="AI2026" s="56">
        <f t="shared" si="634"/>
        <v>0</v>
      </c>
      <c r="AJ2026" s="56">
        <f t="shared" si="635"/>
        <v>0</v>
      </c>
      <c r="AK2026" s="56">
        <f t="shared" si="636"/>
        <v>0</v>
      </c>
      <c r="AL2026" s="56">
        <f t="shared" si="637"/>
        <v>0</v>
      </c>
      <c r="AM2026" s="56">
        <f t="shared" si="638"/>
        <v>0</v>
      </c>
      <c r="AN2026" s="56">
        <f t="shared" si="639"/>
        <v>0</v>
      </c>
      <c r="AO2026" s="56">
        <f t="shared" si="640"/>
        <v>0</v>
      </c>
      <c r="AP2026" s="56">
        <f t="shared" si="641"/>
        <v>0</v>
      </c>
      <c r="AQ2026" s="56">
        <f t="shared" si="642"/>
        <v>0</v>
      </c>
      <c r="AR2026" s="86">
        <f t="shared" si="643"/>
        <v>0</v>
      </c>
    </row>
    <row r="2027" spans="1:44" x14ac:dyDescent="0.25">
      <c r="A2027" s="178"/>
      <c r="B2027" s="55" t="str">
        <f>_xlfn.IFNA(VLOOKUP(A2027,'Ajánlatkérő(k) adatai'!$B$4:$C$205,2,0),"")</f>
        <v/>
      </c>
      <c r="C2027" s="178"/>
      <c r="D2027" s="55" t="str">
        <f>_xlfn.IFNA(VLOOKUP(C2027,'Számlafizető(k) adatai'!$C$4:$D$203,2,0),"")</f>
        <v/>
      </c>
      <c r="E2027" s="55" t="str">
        <f>_xlfn.IFNA(VLOOKUP(C2027,'Számlafizető(k) adatai'!$C$4:$M$203,11,0),"")</f>
        <v/>
      </c>
      <c r="F2027" s="178"/>
      <c r="G2027" s="178"/>
      <c r="H2027" s="178"/>
      <c r="I2027" s="55" t="str">
        <f>IF(F2027="","",VLOOKUP(LEFT(F2027,5),'Technikai cellák'!B:C,2,0))</f>
        <v/>
      </c>
      <c r="J2027" s="55" t="str">
        <f>IF(F2027="","",VLOOKUP(I2027,'Technikai cellák'!$C$1:$D$12,2,0))</f>
        <v/>
      </c>
      <c r="K2027" s="179"/>
      <c r="L2027" s="67" t="str">
        <f t="shared" si="626"/>
        <v/>
      </c>
      <c r="M2027" s="68">
        <f t="shared" si="627"/>
        <v>0</v>
      </c>
      <c r="N2027" s="66">
        <f t="shared" si="628"/>
        <v>0</v>
      </c>
      <c r="O2027" s="152"/>
      <c r="P2027" s="172">
        <f t="shared" si="625"/>
        <v>0</v>
      </c>
      <c r="Q2027" s="69">
        <f t="shared" si="629"/>
        <v>0</v>
      </c>
      <c r="R2027" s="62">
        <f t="shared" si="630"/>
        <v>0</v>
      </c>
      <c r="S2027" s="153"/>
      <c r="T2027" s="118" t="str">
        <f t="shared" si="631"/>
        <v/>
      </c>
      <c r="U2027" s="154"/>
      <c r="V2027" s="154"/>
      <c r="W2027" s="154"/>
      <c r="X2027" s="154"/>
      <c r="Y2027" s="154"/>
      <c r="Z2027" s="154"/>
      <c r="AA2027" s="154"/>
      <c r="AB2027" s="154"/>
      <c r="AC2027" s="154"/>
      <c r="AD2027" s="154"/>
      <c r="AE2027" s="154"/>
      <c r="AF2027" s="154"/>
      <c r="AG2027" s="63">
        <f t="shared" si="632"/>
        <v>0</v>
      </c>
      <c r="AH2027" s="56">
        <f t="shared" si="633"/>
        <v>0</v>
      </c>
      <c r="AI2027" s="56">
        <f t="shared" si="634"/>
        <v>0</v>
      </c>
      <c r="AJ2027" s="56">
        <f t="shared" si="635"/>
        <v>0</v>
      </c>
      <c r="AK2027" s="56">
        <f t="shared" si="636"/>
        <v>0</v>
      </c>
      <c r="AL2027" s="56">
        <f t="shared" si="637"/>
        <v>0</v>
      </c>
      <c r="AM2027" s="56">
        <f t="shared" si="638"/>
        <v>0</v>
      </c>
      <c r="AN2027" s="56">
        <f t="shared" si="639"/>
        <v>0</v>
      </c>
      <c r="AO2027" s="56">
        <f t="shared" si="640"/>
        <v>0</v>
      </c>
      <c r="AP2027" s="56">
        <f t="shared" si="641"/>
        <v>0</v>
      </c>
      <c r="AQ2027" s="56">
        <f t="shared" si="642"/>
        <v>0</v>
      </c>
      <c r="AR2027" s="86">
        <f t="shared" si="643"/>
        <v>0</v>
      </c>
    </row>
    <row r="2028" spans="1:44" x14ac:dyDescent="0.25">
      <c r="A2028" s="178"/>
      <c r="B2028" s="55" t="str">
        <f>_xlfn.IFNA(VLOOKUP(A2028,'Ajánlatkérő(k) adatai'!$B$4:$C$205,2,0),"")</f>
        <v/>
      </c>
      <c r="C2028" s="178"/>
      <c r="D2028" s="55" t="str">
        <f>_xlfn.IFNA(VLOOKUP(C2028,'Számlafizető(k) adatai'!$C$4:$D$203,2,0),"")</f>
        <v/>
      </c>
      <c r="E2028" s="55" t="str">
        <f>_xlfn.IFNA(VLOOKUP(C2028,'Számlafizető(k) adatai'!$C$4:$M$203,11,0),"")</f>
        <v/>
      </c>
      <c r="F2028" s="178"/>
      <c r="G2028" s="178"/>
      <c r="H2028" s="178"/>
      <c r="I2028" s="55" t="str">
        <f>IF(F2028="","",VLOOKUP(LEFT(F2028,5),'Technikai cellák'!B:C,2,0))</f>
        <v/>
      </c>
      <c r="J2028" s="55" t="str">
        <f>IF(F2028="","",VLOOKUP(I2028,'Technikai cellák'!$C$1:$D$12,2,0))</f>
        <v/>
      </c>
      <c r="K2028" s="179"/>
      <c r="L2028" s="67" t="str">
        <f t="shared" si="626"/>
        <v/>
      </c>
      <c r="M2028" s="68">
        <f t="shared" si="627"/>
        <v>0</v>
      </c>
      <c r="N2028" s="66">
        <f t="shared" si="628"/>
        <v>0</v>
      </c>
      <c r="O2028" s="152"/>
      <c r="P2028" s="172">
        <f t="shared" si="625"/>
        <v>0</v>
      </c>
      <c r="Q2028" s="69">
        <f t="shared" si="629"/>
        <v>0</v>
      </c>
      <c r="R2028" s="62">
        <f t="shared" si="630"/>
        <v>0</v>
      </c>
      <c r="S2028" s="153"/>
      <c r="T2028" s="118" t="str">
        <f t="shared" si="631"/>
        <v/>
      </c>
      <c r="U2028" s="154"/>
      <c r="V2028" s="154"/>
      <c r="W2028" s="154"/>
      <c r="X2028" s="154"/>
      <c r="Y2028" s="154"/>
      <c r="Z2028" s="154"/>
      <c r="AA2028" s="154"/>
      <c r="AB2028" s="154"/>
      <c r="AC2028" s="154"/>
      <c r="AD2028" s="154"/>
      <c r="AE2028" s="154"/>
      <c r="AF2028" s="154"/>
      <c r="AG2028" s="63">
        <f t="shared" si="632"/>
        <v>0</v>
      </c>
      <c r="AH2028" s="56">
        <f t="shared" si="633"/>
        <v>0</v>
      </c>
      <c r="AI2028" s="56">
        <f t="shared" si="634"/>
        <v>0</v>
      </c>
      <c r="AJ2028" s="56">
        <f t="shared" si="635"/>
        <v>0</v>
      </c>
      <c r="AK2028" s="56">
        <f t="shared" si="636"/>
        <v>0</v>
      </c>
      <c r="AL2028" s="56">
        <f t="shared" si="637"/>
        <v>0</v>
      </c>
      <c r="AM2028" s="56">
        <f t="shared" si="638"/>
        <v>0</v>
      </c>
      <c r="AN2028" s="56">
        <f t="shared" si="639"/>
        <v>0</v>
      </c>
      <c r="AO2028" s="56">
        <f t="shared" si="640"/>
        <v>0</v>
      </c>
      <c r="AP2028" s="56">
        <f t="shared" si="641"/>
        <v>0</v>
      </c>
      <c r="AQ2028" s="56">
        <f t="shared" si="642"/>
        <v>0</v>
      </c>
      <c r="AR2028" s="86">
        <f t="shared" si="643"/>
        <v>0</v>
      </c>
    </row>
    <row r="2029" spans="1:44" x14ac:dyDescent="0.25">
      <c r="A2029" s="178"/>
      <c r="B2029" s="55" t="str">
        <f>_xlfn.IFNA(VLOOKUP(A2029,'Ajánlatkérő(k) adatai'!$B$4:$C$205,2,0),"")</f>
        <v/>
      </c>
      <c r="C2029" s="178"/>
      <c r="D2029" s="55" t="str">
        <f>_xlfn.IFNA(VLOOKUP(C2029,'Számlafizető(k) adatai'!$C$4:$D$203,2,0),"")</f>
        <v/>
      </c>
      <c r="E2029" s="55" t="str">
        <f>_xlfn.IFNA(VLOOKUP(C2029,'Számlafizető(k) adatai'!$C$4:$M$203,11,0),"")</f>
        <v/>
      </c>
      <c r="F2029" s="178"/>
      <c r="G2029" s="178"/>
      <c r="H2029" s="178"/>
      <c r="I2029" s="55" t="str">
        <f>IF(F2029="","",VLOOKUP(LEFT(F2029,5),'Technikai cellák'!B:C,2,0))</f>
        <v/>
      </c>
      <c r="J2029" s="55" t="str">
        <f>IF(F2029="","",VLOOKUP(I2029,'Technikai cellák'!$C$1:$D$12,2,0))</f>
        <v/>
      </c>
      <c r="K2029" s="179"/>
      <c r="L2029" s="67" t="str">
        <f t="shared" si="626"/>
        <v/>
      </c>
      <c r="M2029" s="68">
        <f t="shared" si="627"/>
        <v>0</v>
      </c>
      <c r="N2029" s="66">
        <f t="shared" si="628"/>
        <v>0</v>
      </c>
      <c r="O2029" s="152"/>
      <c r="P2029" s="172">
        <f t="shared" si="625"/>
        <v>0</v>
      </c>
      <c r="Q2029" s="69">
        <f t="shared" si="629"/>
        <v>0</v>
      </c>
      <c r="R2029" s="62">
        <f t="shared" si="630"/>
        <v>0</v>
      </c>
      <c r="S2029" s="153"/>
      <c r="T2029" s="118" t="str">
        <f t="shared" si="631"/>
        <v/>
      </c>
      <c r="U2029" s="154"/>
      <c r="V2029" s="154"/>
      <c r="W2029" s="154"/>
      <c r="X2029" s="154"/>
      <c r="Y2029" s="154"/>
      <c r="Z2029" s="154"/>
      <c r="AA2029" s="154"/>
      <c r="AB2029" s="154"/>
      <c r="AC2029" s="154"/>
      <c r="AD2029" s="154"/>
      <c r="AE2029" s="154"/>
      <c r="AF2029" s="154"/>
      <c r="AG2029" s="63">
        <f t="shared" si="632"/>
        <v>0</v>
      </c>
      <c r="AH2029" s="56">
        <f t="shared" si="633"/>
        <v>0</v>
      </c>
      <c r="AI2029" s="56">
        <f t="shared" si="634"/>
        <v>0</v>
      </c>
      <c r="AJ2029" s="56">
        <f t="shared" si="635"/>
        <v>0</v>
      </c>
      <c r="AK2029" s="56">
        <f t="shared" si="636"/>
        <v>0</v>
      </c>
      <c r="AL2029" s="56">
        <f t="shared" si="637"/>
        <v>0</v>
      </c>
      <c r="AM2029" s="56">
        <f t="shared" si="638"/>
        <v>0</v>
      </c>
      <c r="AN2029" s="56">
        <f t="shared" si="639"/>
        <v>0</v>
      </c>
      <c r="AO2029" s="56">
        <f t="shared" si="640"/>
        <v>0</v>
      </c>
      <c r="AP2029" s="56">
        <f t="shared" si="641"/>
        <v>0</v>
      </c>
      <c r="AQ2029" s="56">
        <f t="shared" si="642"/>
        <v>0</v>
      </c>
      <c r="AR2029" s="86">
        <f t="shared" si="643"/>
        <v>0</v>
      </c>
    </row>
    <row r="2030" spans="1:44" x14ac:dyDescent="0.25">
      <c r="A2030" s="178"/>
      <c r="B2030" s="55" t="str">
        <f>_xlfn.IFNA(VLOOKUP(A2030,'Ajánlatkérő(k) adatai'!$B$4:$C$205,2,0),"")</f>
        <v/>
      </c>
      <c r="C2030" s="178"/>
      <c r="D2030" s="55" t="str">
        <f>_xlfn.IFNA(VLOOKUP(C2030,'Számlafizető(k) adatai'!$C$4:$D$203,2,0),"")</f>
        <v/>
      </c>
      <c r="E2030" s="55" t="str">
        <f>_xlfn.IFNA(VLOOKUP(C2030,'Számlafizető(k) adatai'!$C$4:$M$203,11,0),"")</f>
        <v/>
      </c>
      <c r="F2030" s="178"/>
      <c r="G2030" s="178"/>
      <c r="H2030" s="178"/>
      <c r="I2030" s="55" t="str">
        <f>IF(F2030="","",VLOOKUP(LEFT(F2030,5),'Technikai cellák'!B:C,2,0))</f>
        <v/>
      </c>
      <c r="J2030" s="55" t="str">
        <f>IF(F2030="","",VLOOKUP(I2030,'Technikai cellák'!$C$1:$D$12,2,0))</f>
        <v/>
      </c>
      <c r="K2030" s="179"/>
      <c r="L2030" s="67" t="str">
        <f t="shared" si="626"/>
        <v/>
      </c>
      <c r="M2030" s="68">
        <f t="shared" si="627"/>
        <v>0</v>
      </c>
      <c r="N2030" s="66">
        <f t="shared" si="628"/>
        <v>0</v>
      </c>
      <c r="O2030" s="152"/>
      <c r="P2030" s="172">
        <f t="shared" si="625"/>
        <v>0</v>
      </c>
      <c r="Q2030" s="69">
        <f t="shared" si="629"/>
        <v>0</v>
      </c>
      <c r="R2030" s="62">
        <f t="shared" si="630"/>
        <v>0</v>
      </c>
      <c r="S2030" s="153"/>
      <c r="T2030" s="118" t="str">
        <f t="shared" si="631"/>
        <v/>
      </c>
      <c r="U2030" s="154"/>
      <c r="V2030" s="154"/>
      <c r="W2030" s="154"/>
      <c r="X2030" s="154"/>
      <c r="Y2030" s="154"/>
      <c r="Z2030" s="154"/>
      <c r="AA2030" s="154"/>
      <c r="AB2030" s="154"/>
      <c r="AC2030" s="154"/>
      <c r="AD2030" s="154"/>
      <c r="AE2030" s="154"/>
      <c r="AF2030" s="154"/>
      <c r="AG2030" s="63">
        <f t="shared" si="632"/>
        <v>0</v>
      </c>
      <c r="AH2030" s="56">
        <f t="shared" si="633"/>
        <v>0</v>
      </c>
      <c r="AI2030" s="56">
        <f t="shared" si="634"/>
        <v>0</v>
      </c>
      <c r="AJ2030" s="56">
        <f t="shared" si="635"/>
        <v>0</v>
      </c>
      <c r="AK2030" s="56">
        <f t="shared" si="636"/>
        <v>0</v>
      </c>
      <c r="AL2030" s="56">
        <f t="shared" si="637"/>
        <v>0</v>
      </c>
      <c r="AM2030" s="56">
        <f t="shared" si="638"/>
        <v>0</v>
      </c>
      <c r="AN2030" s="56">
        <f t="shared" si="639"/>
        <v>0</v>
      </c>
      <c r="AO2030" s="56">
        <f t="shared" si="640"/>
        <v>0</v>
      </c>
      <c r="AP2030" s="56">
        <f t="shared" si="641"/>
        <v>0</v>
      </c>
      <c r="AQ2030" s="56">
        <f t="shared" si="642"/>
        <v>0</v>
      </c>
      <c r="AR2030" s="86">
        <f t="shared" si="643"/>
        <v>0</v>
      </c>
    </row>
    <row r="2031" spans="1:44" x14ac:dyDescent="0.25">
      <c r="A2031" s="178"/>
      <c r="B2031" s="55" t="str">
        <f>_xlfn.IFNA(VLOOKUP(A2031,'Ajánlatkérő(k) adatai'!$B$4:$C$205,2,0),"")</f>
        <v/>
      </c>
      <c r="C2031" s="178"/>
      <c r="D2031" s="55" t="str">
        <f>_xlfn.IFNA(VLOOKUP(C2031,'Számlafizető(k) adatai'!$C$4:$D$203,2,0),"")</f>
        <v/>
      </c>
      <c r="E2031" s="55" t="str">
        <f>_xlfn.IFNA(VLOOKUP(C2031,'Számlafizető(k) adatai'!$C$4:$M$203,11,0),"")</f>
        <v/>
      </c>
      <c r="F2031" s="178"/>
      <c r="G2031" s="178"/>
      <c r="H2031" s="178"/>
      <c r="I2031" s="55" t="str">
        <f>IF(F2031="","",VLOOKUP(LEFT(F2031,5),'Technikai cellák'!B:C,2,0))</f>
        <v/>
      </c>
      <c r="J2031" s="55" t="str">
        <f>IF(F2031="","",VLOOKUP(I2031,'Technikai cellák'!$C$1:$D$12,2,0))</f>
        <v/>
      </c>
      <c r="K2031" s="179"/>
      <c r="L2031" s="67" t="str">
        <f t="shared" si="626"/>
        <v/>
      </c>
      <c r="M2031" s="68">
        <f t="shared" si="627"/>
        <v>0</v>
      </c>
      <c r="N2031" s="66">
        <f t="shared" si="628"/>
        <v>0</v>
      </c>
      <c r="O2031" s="152"/>
      <c r="P2031" s="172">
        <f t="shared" si="625"/>
        <v>0</v>
      </c>
      <c r="Q2031" s="69">
        <f t="shared" si="629"/>
        <v>0</v>
      </c>
      <c r="R2031" s="62">
        <f t="shared" si="630"/>
        <v>0</v>
      </c>
      <c r="S2031" s="153"/>
      <c r="T2031" s="118" t="str">
        <f t="shared" si="631"/>
        <v/>
      </c>
      <c r="U2031" s="154"/>
      <c r="V2031" s="154"/>
      <c r="W2031" s="154"/>
      <c r="X2031" s="154"/>
      <c r="Y2031" s="154"/>
      <c r="Z2031" s="154"/>
      <c r="AA2031" s="154"/>
      <c r="AB2031" s="154"/>
      <c r="AC2031" s="154"/>
      <c r="AD2031" s="154"/>
      <c r="AE2031" s="154"/>
      <c r="AF2031" s="154"/>
      <c r="AG2031" s="63">
        <f t="shared" si="632"/>
        <v>0</v>
      </c>
      <c r="AH2031" s="56">
        <f t="shared" si="633"/>
        <v>0</v>
      </c>
      <c r="AI2031" s="56">
        <f t="shared" si="634"/>
        <v>0</v>
      </c>
      <c r="AJ2031" s="56">
        <f t="shared" si="635"/>
        <v>0</v>
      </c>
      <c r="AK2031" s="56">
        <f t="shared" si="636"/>
        <v>0</v>
      </c>
      <c r="AL2031" s="56">
        <f t="shared" si="637"/>
        <v>0</v>
      </c>
      <c r="AM2031" s="56">
        <f t="shared" si="638"/>
        <v>0</v>
      </c>
      <c r="AN2031" s="56">
        <f t="shared" si="639"/>
        <v>0</v>
      </c>
      <c r="AO2031" s="56">
        <f t="shared" si="640"/>
        <v>0</v>
      </c>
      <c r="AP2031" s="56">
        <f t="shared" si="641"/>
        <v>0</v>
      </c>
      <c r="AQ2031" s="56">
        <f t="shared" si="642"/>
        <v>0</v>
      </c>
      <c r="AR2031" s="86">
        <f t="shared" si="643"/>
        <v>0</v>
      </c>
    </row>
    <row r="2032" spans="1:44" x14ac:dyDescent="0.25">
      <c r="A2032" s="178"/>
      <c r="B2032" s="55" t="str">
        <f>_xlfn.IFNA(VLOOKUP(A2032,'Ajánlatkérő(k) adatai'!$B$4:$C$205,2,0),"")</f>
        <v/>
      </c>
      <c r="C2032" s="178"/>
      <c r="D2032" s="55" t="str">
        <f>_xlfn.IFNA(VLOOKUP(C2032,'Számlafizető(k) adatai'!$C$4:$D$203,2,0),"")</f>
        <v/>
      </c>
      <c r="E2032" s="55" t="str">
        <f>_xlfn.IFNA(VLOOKUP(C2032,'Számlafizető(k) adatai'!$C$4:$M$203,11,0),"")</f>
        <v/>
      </c>
      <c r="F2032" s="178"/>
      <c r="G2032" s="178"/>
      <c r="H2032" s="178"/>
      <c r="I2032" s="55" t="str">
        <f>IF(F2032="","",VLOOKUP(LEFT(F2032,5),'Technikai cellák'!B:C,2,0))</f>
        <v/>
      </c>
      <c r="J2032" s="55" t="str">
        <f>IF(F2032="","",VLOOKUP(I2032,'Technikai cellák'!$C$1:$D$12,2,0))</f>
        <v/>
      </c>
      <c r="K2032" s="179"/>
      <c r="L2032" s="67" t="str">
        <f t="shared" si="626"/>
        <v/>
      </c>
      <c r="M2032" s="68">
        <f t="shared" si="627"/>
        <v>0</v>
      </c>
      <c r="N2032" s="66">
        <f t="shared" si="628"/>
        <v>0</v>
      </c>
      <c r="O2032" s="152"/>
      <c r="P2032" s="172">
        <f t="shared" si="625"/>
        <v>0</v>
      </c>
      <c r="Q2032" s="69">
        <f t="shared" si="629"/>
        <v>0</v>
      </c>
      <c r="R2032" s="62">
        <f t="shared" si="630"/>
        <v>0</v>
      </c>
      <c r="S2032" s="153"/>
      <c r="T2032" s="118" t="str">
        <f t="shared" si="631"/>
        <v/>
      </c>
      <c r="U2032" s="154"/>
      <c r="V2032" s="154"/>
      <c r="W2032" s="154"/>
      <c r="X2032" s="154"/>
      <c r="Y2032" s="154"/>
      <c r="Z2032" s="154"/>
      <c r="AA2032" s="154"/>
      <c r="AB2032" s="154"/>
      <c r="AC2032" s="154"/>
      <c r="AD2032" s="154"/>
      <c r="AE2032" s="154"/>
      <c r="AF2032" s="154"/>
      <c r="AG2032" s="63">
        <f t="shared" si="632"/>
        <v>0</v>
      </c>
      <c r="AH2032" s="56">
        <f t="shared" si="633"/>
        <v>0</v>
      </c>
      <c r="AI2032" s="56">
        <f t="shared" si="634"/>
        <v>0</v>
      </c>
      <c r="AJ2032" s="56">
        <f t="shared" si="635"/>
        <v>0</v>
      </c>
      <c r="AK2032" s="56">
        <f t="shared" si="636"/>
        <v>0</v>
      </c>
      <c r="AL2032" s="56">
        <f t="shared" si="637"/>
        <v>0</v>
      </c>
      <c r="AM2032" s="56">
        <f t="shared" si="638"/>
        <v>0</v>
      </c>
      <c r="AN2032" s="56">
        <f t="shared" si="639"/>
        <v>0</v>
      </c>
      <c r="AO2032" s="56">
        <f t="shared" si="640"/>
        <v>0</v>
      </c>
      <c r="AP2032" s="56">
        <f t="shared" si="641"/>
        <v>0</v>
      </c>
      <c r="AQ2032" s="56">
        <f t="shared" si="642"/>
        <v>0</v>
      </c>
      <c r="AR2032" s="86">
        <f t="shared" si="643"/>
        <v>0</v>
      </c>
    </row>
    <row r="2033" spans="1:44" x14ac:dyDescent="0.25">
      <c r="A2033" s="178"/>
      <c r="B2033" s="55" t="str">
        <f>_xlfn.IFNA(VLOOKUP(A2033,'Ajánlatkérő(k) adatai'!$B$4:$C$205,2,0),"")</f>
        <v/>
      </c>
      <c r="C2033" s="178"/>
      <c r="D2033" s="55" t="str">
        <f>_xlfn.IFNA(VLOOKUP(C2033,'Számlafizető(k) adatai'!$C$4:$D$203,2,0),"")</f>
        <v/>
      </c>
      <c r="E2033" s="55" t="str">
        <f>_xlfn.IFNA(VLOOKUP(C2033,'Számlafizető(k) adatai'!$C$4:$M$203,11,0),"")</f>
        <v/>
      </c>
      <c r="F2033" s="178"/>
      <c r="G2033" s="178"/>
      <c r="H2033" s="178"/>
      <c r="I2033" s="55" t="str">
        <f>IF(F2033="","",VLOOKUP(LEFT(F2033,5),'Technikai cellák'!B:C,2,0))</f>
        <v/>
      </c>
      <c r="J2033" s="55" t="str">
        <f>IF(F2033="","",VLOOKUP(I2033,'Technikai cellák'!$C$1:$D$12,2,0))</f>
        <v/>
      </c>
      <c r="K2033" s="179"/>
      <c r="L2033" s="67" t="str">
        <f t="shared" si="626"/>
        <v/>
      </c>
      <c r="M2033" s="68">
        <f t="shared" si="627"/>
        <v>0</v>
      </c>
      <c r="N2033" s="66">
        <f t="shared" si="628"/>
        <v>0</v>
      </c>
      <c r="O2033" s="152"/>
      <c r="P2033" s="172">
        <f t="shared" si="625"/>
        <v>0</v>
      </c>
      <c r="Q2033" s="69">
        <f t="shared" si="629"/>
        <v>0</v>
      </c>
      <c r="R2033" s="62">
        <f t="shared" si="630"/>
        <v>0</v>
      </c>
      <c r="S2033" s="153"/>
      <c r="T2033" s="118" t="str">
        <f t="shared" si="631"/>
        <v/>
      </c>
      <c r="U2033" s="154"/>
      <c r="V2033" s="154"/>
      <c r="W2033" s="154"/>
      <c r="X2033" s="154"/>
      <c r="Y2033" s="154"/>
      <c r="Z2033" s="154"/>
      <c r="AA2033" s="154"/>
      <c r="AB2033" s="154"/>
      <c r="AC2033" s="154"/>
      <c r="AD2033" s="154"/>
      <c r="AE2033" s="154"/>
      <c r="AF2033" s="154"/>
      <c r="AG2033" s="63">
        <f t="shared" si="632"/>
        <v>0</v>
      </c>
      <c r="AH2033" s="56">
        <f t="shared" si="633"/>
        <v>0</v>
      </c>
      <c r="AI2033" s="56">
        <f t="shared" si="634"/>
        <v>0</v>
      </c>
      <c r="AJ2033" s="56">
        <f t="shared" si="635"/>
        <v>0</v>
      </c>
      <c r="AK2033" s="56">
        <f t="shared" si="636"/>
        <v>0</v>
      </c>
      <c r="AL2033" s="56">
        <f t="shared" si="637"/>
        <v>0</v>
      </c>
      <c r="AM2033" s="56">
        <f t="shared" si="638"/>
        <v>0</v>
      </c>
      <c r="AN2033" s="56">
        <f t="shared" si="639"/>
        <v>0</v>
      </c>
      <c r="AO2033" s="56">
        <f t="shared" si="640"/>
        <v>0</v>
      </c>
      <c r="AP2033" s="56">
        <f t="shared" si="641"/>
        <v>0</v>
      </c>
      <c r="AQ2033" s="56">
        <f t="shared" si="642"/>
        <v>0</v>
      </c>
      <c r="AR2033" s="86">
        <f t="shared" si="643"/>
        <v>0</v>
      </c>
    </row>
    <row r="2034" spans="1:44" x14ac:dyDescent="0.25">
      <c r="A2034" s="178"/>
      <c r="B2034" s="55" t="str">
        <f>_xlfn.IFNA(VLOOKUP(A2034,'Ajánlatkérő(k) adatai'!$B$4:$C$205,2,0),"")</f>
        <v/>
      </c>
      <c r="C2034" s="178"/>
      <c r="D2034" s="55" t="str">
        <f>_xlfn.IFNA(VLOOKUP(C2034,'Számlafizető(k) adatai'!$C$4:$D$203,2,0),"")</f>
        <v/>
      </c>
      <c r="E2034" s="55" t="str">
        <f>_xlfn.IFNA(VLOOKUP(C2034,'Számlafizető(k) adatai'!$C$4:$M$203,11,0),"")</f>
        <v/>
      </c>
      <c r="F2034" s="178"/>
      <c r="G2034" s="178"/>
      <c r="H2034" s="178"/>
      <c r="I2034" s="55" t="str">
        <f>IF(F2034="","",VLOOKUP(LEFT(F2034,5),'Technikai cellák'!B:C,2,0))</f>
        <v/>
      </c>
      <c r="J2034" s="55" t="str">
        <f>IF(F2034="","",VLOOKUP(I2034,'Technikai cellák'!$C$1:$D$12,2,0))</f>
        <v/>
      </c>
      <c r="K2034" s="179"/>
      <c r="L2034" s="67" t="str">
        <f t="shared" si="626"/>
        <v/>
      </c>
      <c r="M2034" s="68">
        <f t="shared" si="627"/>
        <v>0</v>
      </c>
      <c r="N2034" s="66">
        <f t="shared" si="628"/>
        <v>0</v>
      </c>
      <c r="O2034" s="152"/>
      <c r="P2034" s="172">
        <f t="shared" si="625"/>
        <v>0</v>
      </c>
      <c r="Q2034" s="69">
        <f t="shared" si="629"/>
        <v>0</v>
      </c>
      <c r="R2034" s="62">
        <f t="shared" si="630"/>
        <v>0</v>
      </c>
      <c r="S2034" s="153"/>
      <c r="T2034" s="118" t="str">
        <f t="shared" si="631"/>
        <v/>
      </c>
      <c r="U2034" s="154"/>
      <c r="V2034" s="154"/>
      <c r="W2034" s="154"/>
      <c r="X2034" s="154"/>
      <c r="Y2034" s="154"/>
      <c r="Z2034" s="154"/>
      <c r="AA2034" s="154"/>
      <c r="AB2034" s="154"/>
      <c r="AC2034" s="154"/>
      <c r="AD2034" s="154"/>
      <c r="AE2034" s="154"/>
      <c r="AF2034" s="154"/>
      <c r="AG2034" s="63">
        <f t="shared" si="632"/>
        <v>0</v>
      </c>
      <c r="AH2034" s="56">
        <f t="shared" si="633"/>
        <v>0</v>
      </c>
      <c r="AI2034" s="56">
        <f t="shared" si="634"/>
        <v>0</v>
      </c>
      <c r="AJ2034" s="56">
        <f t="shared" si="635"/>
        <v>0</v>
      </c>
      <c r="AK2034" s="56">
        <f t="shared" si="636"/>
        <v>0</v>
      </c>
      <c r="AL2034" s="56">
        <f t="shared" si="637"/>
        <v>0</v>
      </c>
      <c r="AM2034" s="56">
        <f t="shared" si="638"/>
        <v>0</v>
      </c>
      <c r="AN2034" s="56">
        <f t="shared" si="639"/>
        <v>0</v>
      </c>
      <c r="AO2034" s="56">
        <f t="shared" si="640"/>
        <v>0</v>
      </c>
      <c r="AP2034" s="56">
        <f t="shared" si="641"/>
        <v>0</v>
      </c>
      <c r="AQ2034" s="56">
        <f t="shared" si="642"/>
        <v>0</v>
      </c>
      <c r="AR2034" s="86">
        <f t="shared" si="643"/>
        <v>0</v>
      </c>
    </row>
    <row r="2035" spans="1:44" x14ac:dyDescent="0.25">
      <c r="A2035" s="178"/>
      <c r="B2035" s="55" t="str">
        <f>_xlfn.IFNA(VLOOKUP(A2035,'Ajánlatkérő(k) adatai'!$B$4:$C$205,2,0),"")</f>
        <v/>
      </c>
      <c r="C2035" s="178"/>
      <c r="D2035" s="55" t="str">
        <f>_xlfn.IFNA(VLOOKUP(C2035,'Számlafizető(k) adatai'!$C$4:$D$203,2,0),"")</f>
        <v/>
      </c>
      <c r="E2035" s="55" t="str">
        <f>_xlfn.IFNA(VLOOKUP(C2035,'Számlafizető(k) adatai'!$C$4:$M$203,11,0),"")</f>
        <v/>
      </c>
      <c r="F2035" s="178"/>
      <c r="G2035" s="178"/>
      <c r="H2035" s="178"/>
      <c r="I2035" s="55" t="str">
        <f>IF(F2035="","",VLOOKUP(LEFT(F2035,5),'Technikai cellák'!B:C,2,0))</f>
        <v/>
      </c>
      <c r="J2035" s="55" t="str">
        <f>IF(F2035="","",VLOOKUP(I2035,'Technikai cellák'!$C$1:$D$12,2,0))</f>
        <v/>
      </c>
      <c r="K2035" s="179"/>
      <c r="L2035" s="67" t="str">
        <f t="shared" si="626"/>
        <v/>
      </c>
      <c r="M2035" s="68">
        <f t="shared" si="627"/>
        <v>0</v>
      </c>
      <c r="N2035" s="66">
        <f t="shared" si="628"/>
        <v>0</v>
      </c>
      <c r="O2035" s="152"/>
      <c r="P2035" s="172">
        <f t="shared" si="625"/>
        <v>0</v>
      </c>
      <c r="Q2035" s="69">
        <f t="shared" si="629"/>
        <v>0</v>
      </c>
      <c r="R2035" s="62">
        <f t="shared" si="630"/>
        <v>0</v>
      </c>
      <c r="S2035" s="153"/>
      <c r="T2035" s="118" t="str">
        <f t="shared" si="631"/>
        <v/>
      </c>
      <c r="U2035" s="154"/>
      <c r="V2035" s="154"/>
      <c r="W2035" s="154"/>
      <c r="X2035" s="154"/>
      <c r="Y2035" s="154"/>
      <c r="Z2035" s="154"/>
      <c r="AA2035" s="154"/>
      <c r="AB2035" s="154"/>
      <c r="AC2035" s="154"/>
      <c r="AD2035" s="154"/>
      <c r="AE2035" s="154"/>
      <c r="AF2035" s="154"/>
      <c r="AG2035" s="63">
        <f t="shared" si="632"/>
        <v>0</v>
      </c>
      <c r="AH2035" s="56">
        <f t="shared" si="633"/>
        <v>0</v>
      </c>
      <c r="AI2035" s="56">
        <f t="shared" si="634"/>
        <v>0</v>
      </c>
      <c r="AJ2035" s="56">
        <f t="shared" si="635"/>
        <v>0</v>
      </c>
      <c r="AK2035" s="56">
        <f t="shared" si="636"/>
        <v>0</v>
      </c>
      <c r="AL2035" s="56">
        <f t="shared" si="637"/>
        <v>0</v>
      </c>
      <c r="AM2035" s="56">
        <f t="shared" si="638"/>
        <v>0</v>
      </c>
      <c r="AN2035" s="56">
        <f t="shared" si="639"/>
        <v>0</v>
      </c>
      <c r="AO2035" s="56">
        <f t="shared" si="640"/>
        <v>0</v>
      </c>
      <c r="AP2035" s="56">
        <f t="shared" si="641"/>
        <v>0</v>
      </c>
      <c r="AQ2035" s="56">
        <f t="shared" si="642"/>
        <v>0</v>
      </c>
      <c r="AR2035" s="86">
        <f t="shared" si="643"/>
        <v>0</v>
      </c>
    </row>
    <row r="2036" spans="1:44" x14ac:dyDescent="0.25">
      <c r="A2036" s="178"/>
      <c r="B2036" s="55" t="str">
        <f>_xlfn.IFNA(VLOOKUP(A2036,'Ajánlatkérő(k) adatai'!$B$4:$C$205,2,0),"")</f>
        <v/>
      </c>
      <c r="C2036" s="178"/>
      <c r="D2036" s="55" t="str">
        <f>_xlfn.IFNA(VLOOKUP(C2036,'Számlafizető(k) adatai'!$C$4:$D$203,2,0),"")</f>
        <v/>
      </c>
      <c r="E2036" s="55" t="str">
        <f>_xlfn.IFNA(VLOOKUP(C2036,'Számlafizető(k) adatai'!$C$4:$M$203,11,0),"")</f>
        <v/>
      </c>
      <c r="F2036" s="178"/>
      <c r="G2036" s="178"/>
      <c r="H2036" s="178"/>
      <c r="I2036" s="55" t="str">
        <f>IF(F2036="","",VLOOKUP(LEFT(F2036,5),'Technikai cellák'!B:C,2,0))</f>
        <v/>
      </c>
      <c r="J2036" s="55" t="str">
        <f>IF(F2036="","",VLOOKUP(I2036,'Technikai cellák'!$C$1:$D$12,2,0))</f>
        <v/>
      </c>
      <c r="K2036" s="179"/>
      <c r="L2036" s="67" t="str">
        <f t="shared" si="626"/>
        <v/>
      </c>
      <c r="M2036" s="68">
        <f t="shared" si="627"/>
        <v>0</v>
      </c>
      <c r="N2036" s="66">
        <f t="shared" si="628"/>
        <v>0</v>
      </c>
      <c r="O2036" s="152"/>
      <c r="P2036" s="172">
        <f t="shared" si="625"/>
        <v>0</v>
      </c>
      <c r="Q2036" s="69">
        <f t="shared" si="629"/>
        <v>0</v>
      </c>
      <c r="R2036" s="62">
        <f t="shared" si="630"/>
        <v>0</v>
      </c>
      <c r="S2036" s="153"/>
      <c r="T2036" s="118" t="str">
        <f t="shared" si="631"/>
        <v/>
      </c>
      <c r="U2036" s="154"/>
      <c r="V2036" s="154"/>
      <c r="W2036" s="154"/>
      <c r="X2036" s="154"/>
      <c r="Y2036" s="154"/>
      <c r="Z2036" s="154"/>
      <c r="AA2036" s="154"/>
      <c r="AB2036" s="154"/>
      <c r="AC2036" s="154"/>
      <c r="AD2036" s="154"/>
      <c r="AE2036" s="154"/>
      <c r="AF2036" s="154"/>
      <c r="AG2036" s="63">
        <f t="shared" si="632"/>
        <v>0</v>
      </c>
      <c r="AH2036" s="56">
        <f t="shared" si="633"/>
        <v>0</v>
      </c>
      <c r="AI2036" s="56">
        <f t="shared" si="634"/>
        <v>0</v>
      </c>
      <c r="AJ2036" s="56">
        <f t="shared" si="635"/>
        <v>0</v>
      </c>
      <c r="AK2036" s="56">
        <f t="shared" si="636"/>
        <v>0</v>
      </c>
      <c r="AL2036" s="56">
        <f t="shared" si="637"/>
        <v>0</v>
      </c>
      <c r="AM2036" s="56">
        <f t="shared" si="638"/>
        <v>0</v>
      </c>
      <c r="AN2036" s="56">
        <f t="shared" si="639"/>
        <v>0</v>
      </c>
      <c r="AO2036" s="56">
        <f t="shared" si="640"/>
        <v>0</v>
      </c>
      <c r="AP2036" s="56">
        <f t="shared" si="641"/>
        <v>0</v>
      </c>
      <c r="AQ2036" s="56">
        <f t="shared" si="642"/>
        <v>0</v>
      </c>
      <c r="AR2036" s="86">
        <f t="shared" si="643"/>
        <v>0</v>
      </c>
    </row>
    <row r="2037" spans="1:44" x14ac:dyDescent="0.25">
      <c r="A2037" s="178"/>
      <c r="B2037" s="55" t="str">
        <f>_xlfn.IFNA(VLOOKUP(A2037,'Ajánlatkérő(k) adatai'!$B$4:$C$205,2,0),"")</f>
        <v/>
      </c>
      <c r="C2037" s="178"/>
      <c r="D2037" s="55" t="str">
        <f>_xlfn.IFNA(VLOOKUP(C2037,'Számlafizető(k) adatai'!$C$4:$D$203,2,0),"")</f>
        <v/>
      </c>
      <c r="E2037" s="55" t="str">
        <f>_xlfn.IFNA(VLOOKUP(C2037,'Számlafizető(k) adatai'!$C$4:$M$203,11,0),"")</f>
        <v/>
      </c>
      <c r="F2037" s="178"/>
      <c r="G2037" s="178"/>
      <c r="H2037" s="178"/>
      <c r="I2037" s="55" t="str">
        <f>IF(F2037="","",VLOOKUP(LEFT(F2037,5),'Technikai cellák'!B:C,2,0))</f>
        <v/>
      </c>
      <c r="J2037" s="55" t="str">
        <f>IF(F2037="","",VLOOKUP(I2037,'Technikai cellák'!$C$1:$D$12,2,0))</f>
        <v/>
      </c>
      <c r="K2037" s="179"/>
      <c r="L2037" s="67" t="str">
        <f t="shared" si="626"/>
        <v/>
      </c>
      <c r="M2037" s="68">
        <f t="shared" si="627"/>
        <v>0</v>
      </c>
      <c r="N2037" s="66">
        <f t="shared" si="628"/>
        <v>0</v>
      </c>
      <c r="O2037" s="152"/>
      <c r="P2037" s="172">
        <f t="shared" si="625"/>
        <v>0</v>
      </c>
      <c r="Q2037" s="69">
        <f t="shared" si="629"/>
        <v>0</v>
      </c>
      <c r="R2037" s="62">
        <f t="shared" si="630"/>
        <v>0</v>
      </c>
      <c r="S2037" s="153"/>
      <c r="T2037" s="118" t="str">
        <f t="shared" si="631"/>
        <v/>
      </c>
      <c r="U2037" s="154"/>
      <c r="V2037" s="154"/>
      <c r="W2037" s="154"/>
      <c r="X2037" s="154"/>
      <c r="Y2037" s="154"/>
      <c r="Z2037" s="154"/>
      <c r="AA2037" s="154"/>
      <c r="AB2037" s="154"/>
      <c r="AC2037" s="154"/>
      <c r="AD2037" s="154"/>
      <c r="AE2037" s="154"/>
      <c r="AF2037" s="154"/>
      <c r="AG2037" s="63">
        <f t="shared" si="632"/>
        <v>0</v>
      </c>
      <c r="AH2037" s="56">
        <f t="shared" si="633"/>
        <v>0</v>
      </c>
      <c r="AI2037" s="56">
        <f t="shared" si="634"/>
        <v>0</v>
      </c>
      <c r="AJ2037" s="56">
        <f t="shared" si="635"/>
        <v>0</v>
      </c>
      <c r="AK2037" s="56">
        <f t="shared" si="636"/>
        <v>0</v>
      </c>
      <c r="AL2037" s="56">
        <f t="shared" si="637"/>
        <v>0</v>
      </c>
      <c r="AM2037" s="56">
        <f t="shared" si="638"/>
        <v>0</v>
      </c>
      <c r="AN2037" s="56">
        <f t="shared" si="639"/>
        <v>0</v>
      </c>
      <c r="AO2037" s="56">
        <f t="shared" si="640"/>
        <v>0</v>
      </c>
      <c r="AP2037" s="56">
        <f t="shared" si="641"/>
        <v>0</v>
      </c>
      <c r="AQ2037" s="56">
        <f t="shared" si="642"/>
        <v>0</v>
      </c>
      <c r="AR2037" s="86">
        <f t="shared" si="643"/>
        <v>0</v>
      </c>
    </row>
    <row r="2038" spans="1:44" x14ac:dyDescent="0.25">
      <c r="A2038" s="178"/>
      <c r="B2038" s="55" t="str">
        <f>_xlfn.IFNA(VLOOKUP(A2038,'Ajánlatkérő(k) adatai'!$B$4:$C$205,2,0),"")</f>
        <v/>
      </c>
      <c r="C2038" s="178"/>
      <c r="D2038" s="55" t="str">
        <f>_xlfn.IFNA(VLOOKUP(C2038,'Számlafizető(k) adatai'!$C$4:$D$203,2,0),"")</f>
        <v/>
      </c>
      <c r="E2038" s="55" t="str">
        <f>_xlfn.IFNA(VLOOKUP(C2038,'Számlafizető(k) adatai'!$C$4:$M$203,11,0),"")</f>
        <v/>
      </c>
      <c r="F2038" s="178"/>
      <c r="G2038" s="178"/>
      <c r="H2038" s="178"/>
      <c r="I2038" s="55" t="str">
        <f>IF(F2038="","",VLOOKUP(LEFT(F2038,5),'Technikai cellák'!B:C,2,0))</f>
        <v/>
      </c>
      <c r="J2038" s="55" t="str">
        <f>IF(F2038="","",VLOOKUP(I2038,'Technikai cellák'!$C$1:$D$12,2,0))</f>
        <v/>
      </c>
      <c r="K2038" s="179"/>
      <c r="L2038" s="67" t="str">
        <f t="shared" si="626"/>
        <v/>
      </c>
      <c r="M2038" s="68">
        <f t="shared" si="627"/>
        <v>0</v>
      </c>
      <c r="N2038" s="66">
        <f t="shared" si="628"/>
        <v>0</v>
      </c>
      <c r="O2038" s="152"/>
      <c r="P2038" s="172">
        <f t="shared" si="625"/>
        <v>0</v>
      </c>
      <c r="Q2038" s="69">
        <f t="shared" si="629"/>
        <v>0</v>
      </c>
      <c r="R2038" s="62">
        <f t="shared" si="630"/>
        <v>0</v>
      </c>
      <c r="S2038" s="153"/>
      <c r="T2038" s="118" t="str">
        <f t="shared" si="631"/>
        <v/>
      </c>
      <c r="U2038" s="154"/>
      <c r="V2038" s="154"/>
      <c r="W2038" s="154"/>
      <c r="X2038" s="154"/>
      <c r="Y2038" s="154"/>
      <c r="Z2038" s="154"/>
      <c r="AA2038" s="154"/>
      <c r="AB2038" s="154"/>
      <c r="AC2038" s="154"/>
      <c r="AD2038" s="154"/>
      <c r="AE2038" s="154"/>
      <c r="AF2038" s="154"/>
      <c r="AG2038" s="63">
        <f t="shared" si="632"/>
        <v>0</v>
      </c>
      <c r="AH2038" s="56">
        <f t="shared" si="633"/>
        <v>0</v>
      </c>
      <c r="AI2038" s="56">
        <f t="shared" si="634"/>
        <v>0</v>
      </c>
      <c r="AJ2038" s="56">
        <f t="shared" si="635"/>
        <v>0</v>
      </c>
      <c r="AK2038" s="56">
        <f t="shared" si="636"/>
        <v>0</v>
      </c>
      <c r="AL2038" s="56">
        <f t="shared" si="637"/>
        <v>0</v>
      </c>
      <c r="AM2038" s="56">
        <f t="shared" si="638"/>
        <v>0</v>
      </c>
      <c r="AN2038" s="56">
        <f t="shared" si="639"/>
        <v>0</v>
      </c>
      <c r="AO2038" s="56">
        <f t="shared" si="640"/>
        <v>0</v>
      </c>
      <c r="AP2038" s="56">
        <f t="shared" si="641"/>
        <v>0</v>
      </c>
      <c r="AQ2038" s="56">
        <f t="shared" si="642"/>
        <v>0</v>
      </c>
      <c r="AR2038" s="86">
        <f t="shared" si="643"/>
        <v>0</v>
      </c>
    </row>
    <row r="2039" spans="1:44" x14ac:dyDescent="0.25">
      <c r="A2039" s="178"/>
      <c r="B2039" s="55" t="str">
        <f>_xlfn.IFNA(VLOOKUP(A2039,'Ajánlatkérő(k) adatai'!$B$4:$C$205,2,0),"")</f>
        <v/>
      </c>
      <c r="C2039" s="178"/>
      <c r="D2039" s="55" t="str">
        <f>_xlfn.IFNA(VLOOKUP(C2039,'Számlafizető(k) adatai'!$C$4:$D$203,2,0),"")</f>
        <v/>
      </c>
      <c r="E2039" s="55" t="str">
        <f>_xlfn.IFNA(VLOOKUP(C2039,'Számlafizető(k) adatai'!$C$4:$M$203,11,0),"")</f>
        <v/>
      </c>
      <c r="F2039" s="178"/>
      <c r="G2039" s="178"/>
      <c r="H2039" s="178"/>
      <c r="I2039" s="55" t="str">
        <f>IF(F2039="","",VLOOKUP(LEFT(F2039,5),'Technikai cellák'!B:C,2,0))</f>
        <v/>
      </c>
      <c r="J2039" s="55" t="str">
        <f>IF(F2039="","",VLOOKUP(I2039,'Technikai cellák'!$C$1:$D$12,2,0))</f>
        <v/>
      </c>
      <c r="K2039" s="179"/>
      <c r="L2039" s="67" t="str">
        <f t="shared" si="626"/>
        <v/>
      </c>
      <c r="M2039" s="68">
        <f t="shared" si="627"/>
        <v>0</v>
      </c>
      <c r="N2039" s="66">
        <f t="shared" si="628"/>
        <v>0</v>
      </c>
      <c r="O2039" s="152"/>
      <c r="P2039" s="172">
        <f t="shared" si="625"/>
        <v>0</v>
      </c>
      <c r="Q2039" s="69">
        <f t="shared" si="629"/>
        <v>0</v>
      </c>
      <c r="R2039" s="62">
        <f t="shared" si="630"/>
        <v>0</v>
      </c>
      <c r="S2039" s="153"/>
      <c r="T2039" s="118" t="str">
        <f t="shared" si="631"/>
        <v/>
      </c>
      <c r="U2039" s="154"/>
      <c r="V2039" s="154"/>
      <c r="W2039" s="154"/>
      <c r="X2039" s="154"/>
      <c r="Y2039" s="154"/>
      <c r="Z2039" s="154"/>
      <c r="AA2039" s="154"/>
      <c r="AB2039" s="154"/>
      <c r="AC2039" s="154"/>
      <c r="AD2039" s="154"/>
      <c r="AE2039" s="154"/>
      <c r="AF2039" s="154"/>
      <c r="AG2039" s="63">
        <f t="shared" si="632"/>
        <v>0</v>
      </c>
      <c r="AH2039" s="56">
        <f t="shared" si="633"/>
        <v>0</v>
      </c>
      <c r="AI2039" s="56">
        <f t="shared" si="634"/>
        <v>0</v>
      </c>
      <c r="AJ2039" s="56">
        <f t="shared" si="635"/>
        <v>0</v>
      </c>
      <c r="AK2039" s="56">
        <f t="shared" si="636"/>
        <v>0</v>
      </c>
      <c r="AL2039" s="56">
        <f t="shared" si="637"/>
        <v>0</v>
      </c>
      <c r="AM2039" s="56">
        <f t="shared" si="638"/>
        <v>0</v>
      </c>
      <c r="AN2039" s="56">
        <f t="shared" si="639"/>
        <v>0</v>
      </c>
      <c r="AO2039" s="56">
        <f t="shared" si="640"/>
        <v>0</v>
      </c>
      <c r="AP2039" s="56">
        <f t="shared" si="641"/>
        <v>0</v>
      </c>
      <c r="AQ2039" s="56">
        <f t="shared" si="642"/>
        <v>0</v>
      </c>
      <c r="AR2039" s="86">
        <f t="shared" si="643"/>
        <v>0</v>
      </c>
    </row>
    <row r="2040" spans="1:44" x14ac:dyDescent="0.25">
      <c r="A2040" s="178"/>
      <c r="B2040" s="55" t="str">
        <f>_xlfn.IFNA(VLOOKUP(A2040,'Ajánlatkérő(k) adatai'!$B$4:$C$205,2,0),"")</f>
        <v/>
      </c>
      <c r="C2040" s="178"/>
      <c r="D2040" s="55" t="str">
        <f>_xlfn.IFNA(VLOOKUP(C2040,'Számlafizető(k) adatai'!$C$4:$D$203,2,0),"")</f>
        <v/>
      </c>
      <c r="E2040" s="55" t="str">
        <f>_xlfn.IFNA(VLOOKUP(C2040,'Számlafizető(k) adatai'!$C$4:$M$203,11,0),"")</f>
        <v/>
      </c>
      <c r="F2040" s="178"/>
      <c r="G2040" s="178"/>
      <c r="H2040" s="178"/>
      <c r="I2040" s="55" t="str">
        <f>IF(F2040="","",VLOOKUP(LEFT(F2040,5),'Technikai cellák'!B:C,2,0))</f>
        <v/>
      </c>
      <c r="J2040" s="55" t="str">
        <f>IF(F2040="","",VLOOKUP(I2040,'Technikai cellák'!$C$1:$D$12,2,0))</f>
        <v/>
      </c>
      <c r="K2040" s="179"/>
      <c r="L2040" s="67" t="str">
        <f t="shared" si="626"/>
        <v/>
      </c>
      <c r="M2040" s="68">
        <f t="shared" si="627"/>
        <v>0</v>
      </c>
      <c r="N2040" s="66">
        <f t="shared" si="628"/>
        <v>0</v>
      </c>
      <c r="O2040" s="152"/>
      <c r="P2040" s="172">
        <f t="shared" si="625"/>
        <v>0</v>
      </c>
      <c r="Q2040" s="69">
        <f t="shared" si="629"/>
        <v>0</v>
      </c>
      <c r="R2040" s="62">
        <f t="shared" si="630"/>
        <v>0</v>
      </c>
      <c r="S2040" s="153"/>
      <c r="T2040" s="118" t="str">
        <f t="shared" si="631"/>
        <v/>
      </c>
      <c r="U2040" s="154"/>
      <c r="V2040" s="154"/>
      <c r="W2040" s="154"/>
      <c r="X2040" s="154"/>
      <c r="Y2040" s="154"/>
      <c r="Z2040" s="154"/>
      <c r="AA2040" s="154"/>
      <c r="AB2040" s="154"/>
      <c r="AC2040" s="154"/>
      <c r="AD2040" s="154"/>
      <c r="AE2040" s="154"/>
      <c r="AF2040" s="154"/>
      <c r="AG2040" s="63">
        <f t="shared" si="632"/>
        <v>0</v>
      </c>
      <c r="AH2040" s="56">
        <f t="shared" si="633"/>
        <v>0</v>
      </c>
      <c r="AI2040" s="56">
        <f t="shared" si="634"/>
        <v>0</v>
      </c>
      <c r="AJ2040" s="56">
        <f t="shared" si="635"/>
        <v>0</v>
      </c>
      <c r="AK2040" s="56">
        <f t="shared" si="636"/>
        <v>0</v>
      </c>
      <c r="AL2040" s="56">
        <f t="shared" si="637"/>
        <v>0</v>
      </c>
      <c r="AM2040" s="56">
        <f t="shared" si="638"/>
        <v>0</v>
      </c>
      <c r="AN2040" s="56">
        <f t="shared" si="639"/>
        <v>0</v>
      </c>
      <c r="AO2040" s="56">
        <f t="shared" si="640"/>
        <v>0</v>
      </c>
      <c r="AP2040" s="56">
        <f t="shared" si="641"/>
        <v>0</v>
      </c>
      <c r="AQ2040" s="56">
        <f t="shared" si="642"/>
        <v>0</v>
      </c>
      <c r="AR2040" s="86">
        <f t="shared" si="643"/>
        <v>0</v>
      </c>
    </row>
    <row r="2041" spans="1:44" x14ac:dyDescent="0.25">
      <c r="A2041" s="178"/>
      <c r="B2041" s="55" t="str">
        <f>_xlfn.IFNA(VLOOKUP(A2041,'Ajánlatkérő(k) adatai'!$B$4:$C$205,2,0),"")</f>
        <v/>
      </c>
      <c r="C2041" s="178"/>
      <c r="D2041" s="55" t="str">
        <f>_xlfn.IFNA(VLOOKUP(C2041,'Számlafizető(k) adatai'!$C$4:$D$203,2,0),"")</f>
        <v/>
      </c>
      <c r="E2041" s="55" t="str">
        <f>_xlfn.IFNA(VLOOKUP(C2041,'Számlafizető(k) adatai'!$C$4:$M$203,11,0),"")</f>
        <v/>
      </c>
      <c r="F2041" s="178"/>
      <c r="G2041" s="178"/>
      <c r="H2041" s="178"/>
      <c r="I2041" s="55" t="str">
        <f>IF(F2041="","",VLOOKUP(LEFT(F2041,5),'Technikai cellák'!B:C,2,0))</f>
        <v/>
      </c>
      <c r="J2041" s="55" t="str">
        <f>IF(F2041="","",VLOOKUP(I2041,'Technikai cellák'!$C$1:$D$12,2,0))</f>
        <v/>
      </c>
      <c r="K2041" s="179"/>
      <c r="L2041" s="67" t="str">
        <f t="shared" si="626"/>
        <v/>
      </c>
      <c r="M2041" s="68">
        <f t="shared" si="627"/>
        <v>0</v>
      </c>
      <c r="N2041" s="66">
        <f t="shared" si="628"/>
        <v>0</v>
      </c>
      <c r="O2041" s="152"/>
      <c r="P2041" s="172">
        <f t="shared" si="625"/>
        <v>0</v>
      </c>
      <c r="Q2041" s="69">
        <f t="shared" si="629"/>
        <v>0</v>
      </c>
      <c r="R2041" s="62">
        <f t="shared" si="630"/>
        <v>0</v>
      </c>
      <c r="S2041" s="153"/>
      <c r="T2041" s="118" t="str">
        <f t="shared" si="631"/>
        <v/>
      </c>
      <c r="U2041" s="154"/>
      <c r="V2041" s="154"/>
      <c r="W2041" s="154"/>
      <c r="X2041" s="154"/>
      <c r="Y2041" s="154"/>
      <c r="Z2041" s="154"/>
      <c r="AA2041" s="154"/>
      <c r="AB2041" s="154"/>
      <c r="AC2041" s="154"/>
      <c r="AD2041" s="154"/>
      <c r="AE2041" s="154"/>
      <c r="AF2041" s="154"/>
      <c r="AG2041" s="63">
        <f t="shared" si="632"/>
        <v>0</v>
      </c>
      <c r="AH2041" s="56">
        <f t="shared" si="633"/>
        <v>0</v>
      </c>
      <c r="AI2041" s="56">
        <f t="shared" si="634"/>
        <v>0</v>
      </c>
      <c r="AJ2041" s="56">
        <f t="shared" si="635"/>
        <v>0</v>
      </c>
      <c r="AK2041" s="56">
        <f t="shared" si="636"/>
        <v>0</v>
      </c>
      <c r="AL2041" s="56">
        <f t="shared" si="637"/>
        <v>0</v>
      </c>
      <c r="AM2041" s="56">
        <f t="shared" si="638"/>
        <v>0</v>
      </c>
      <c r="AN2041" s="56">
        <f t="shared" si="639"/>
        <v>0</v>
      </c>
      <c r="AO2041" s="56">
        <f t="shared" si="640"/>
        <v>0</v>
      </c>
      <c r="AP2041" s="56">
        <f t="shared" si="641"/>
        <v>0</v>
      </c>
      <c r="AQ2041" s="56">
        <f t="shared" si="642"/>
        <v>0</v>
      </c>
      <c r="AR2041" s="86">
        <f t="shared" si="643"/>
        <v>0</v>
      </c>
    </row>
    <row r="2042" spans="1:44" x14ac:dyDescent="0.25">
      <c r="A2042" s="178"/>
      <c r="B2042" s="55" t="str">
        <f>_xlfn.IFNA(VLOOKUP(A2042,'Ajánlatkérő(k) adatai'!$B$4:$C$205,2,0),"")</f>
        <v/>
      </c>
      <c r="C2042" s="178"/>
      <c r="D2042" s="55" t="str">
        <f>_xlfn.IFNA(VLOOKUP(C2042,'Számlafizető(k) adatai'!$C$4:$D$203,2,0),"")</f>
        <v/>
      </c>
      <c r="E2042" s="55" t="str">
        <f>_xlfn.IFNA(VLOOKUP(C2042,'Számlafizető(k) adatai'!$C$4:$M$203,11,0),"")</f>
        <v/>
      </c>
      <c r="F2042" s="178"/>
      <c r="G2042" s="178"/>
      <c r="H2042" s="178"/>
      <c r="I2042" s="55" t="str">
        <f>IF(F2042="","",VLOOKUP(LEFT(F2042,5),'Technikai cellák'!B:C,2,0))</f>
        <v/>
      </c>
      <c r="J2042" s="55" t="str">
        <f>IF(F2042="","",VLOOKUP(I2042,'Technikai cellák'!$C$1:$D$12,2,0))</f>
        <v/>
      </c>
      <c r="K2042" s="179"/>
      <c r="L2042" s="67" t="str">
        <f t="shared" si="626"/>
        <v/>
      </c>
      <c r="M2042" s="68">
        <f t="shared" si="627"/>
        <v>0</v>
      </c>
      <c r="N2042" s="66">
        <f t="shared" si="628"/>
        <v>0</v>
      </c>
      <c r="O2042" s="152"/>
      <c r="P2042" s="172">
        <f t="shared" si="625"/>
        <v>0</v>
      </c>
      <c r="Q2042" s="69">
        <f t="shared" si="629"/>
        <v>0</v>
      </c>
      <c r="R2042" s="62">
        <f t="shared" si="630"/>
        <v>0</v>
      </c>
      <c r="S2042" s="153"/>
      <c r="T2042" s="118" t="str">
        <f t="shared" si="631"/>
        <v/>
      </c>
      <c r="U2042" s="154"/>
      <c r="V2042" s="154"/>
      <c r="W2042" s="154"/>
      <c r="X2042" s="154"/>
      <c r="Y2042" s="154"/>
      <c r="Z2042" s="154"/>
      <c r="AA2042" s="154"/>
      <c r="AB2042" s="154"/>
      <c r="AC2042" s="154"/>
      <c r="AD2042" s="154"/>
      <c r="AE2042" s="154"/>
      <c r="AF2042" s="154"/>
      <c r="AG2042" s="63">
        <f t="shared" si="632"/>
        <v>0</v>
      </c>
      <c r="AH2042" s="56">
        <f t="shared" si="633"/>
        <v>0</v>
      </c>
      <c r="AI2042" s="56">
        <f t="shared" si="634"/>
        <v>0</v>
      </c>
      <c r="AJ2042" s="56">
        <f t="shared" si="635"/>
        <v>0</v>
      </c>
      <c r="AK2042" s="56">
        <f t="shared" si="636"/>
        <v>0</v>
      </c>
      <c r="AL2042" s="56">
        <f t="shared" si="637"/>
        <v>0</v>
      </c>
      <c r="AM2042" s="56">
        <f t="shared" si="638"/>
        <v>0</v>
      </c>
      <c r="AN2042" s="56">
        <f t="shared" si="639"/>
        <v>0</v>
      </c>
      <c r="AO2042" s="56">
        <f t="shared" si="640"/>
        <v>0</v>
      </c>
      <c r="AP2042" s="56">
        <f t="shared" si="641"/>
        <v>0</v>
      </c>
      <c r="AQ2042" s="56">
        <f t="shared" si="642"/>
        <v>0</v>
      </c>
      <c r="AR2042" s="86">
        <f t="shared" si="643"/>
        <v>0</v>
      </c>
    </row>
    <row r="2043" spans="1:44" x14ac:dyDescent="0.25">
      <c r="A2043" s="178"/>
      <c r="B2043" s="55" t="str">
        <f>_xlfn.IFNA(VLOOKUP(A2043,'Ajánlatkérő(k) adatai'!$B$4:$C$205,2,0),"")</f>
        <v/>
      </c>
      <c r="C2043" s="178"/>
      <c r="D2043" s="55" t="str">
        <f>_xlfn.IFNA(VLOOKUP(C2043,'Számlafizető(k) adatai'!$C$4:$D$203,2,0),"")</f>
        <v/>
      </c>
      <c r="E2043" s="55" t="str">
        <f>_xlfn.IFNA(VLOOKUP(C2043,'Számlafizető(k) adatai'!$C$4:$M$203,11,0),"")</f>
        <v/>
      </c>
      <c r="F2043" s="178"/>
      <c r="G2043" s="178"/>
      <c r="H2043" s="178"/>
      <c r="I2043" s="55" t="str">
        <f>IF(F2043="","",VLOOKUP(LEFT(F2043,5),'Technikai cellák'!B:C,2,0))</f>
        <v/>
      </c>
      <c r="J2043" s="55" t="str">
        <f>IF(F2043="","",VLOOKUP(I2043,'Technikai cellák'!$C$1:$D$12,2,0))</f>
        <v/>
      </c>
      <c r="K2043" s="179"/>
      <c r="L2043" s="67" t="str">
        <f t="shared" si="626"/>
        <v/>
      </c>
      <c r="M2043" s="68">
        <f t="shared" si="627"/>
        <v>0</v>
      </c>
      <c r="N2043" s="66">
        <f t="shared" si="628"/>
        <v>0</v>
      </c>
      <c r="O2043" s="152"/>
      <c r="P2043" s="172">
        <f t="shared" si="625"/>
        <v>0</v>
      </c>
      <c r="Q2043" s="69">
        <f t="shared" si="629"/>
        <v>0</v>
      </c>
      <c r="R2043" s="62">
        <f t="shared" si="630"/>
        <v>0</v>
      </c>
      <c r="S2043" s="153"/>
      <c r="T2043" s="118" t="str">
        <f t="shared" si="631"/>
        <v/>
      </c>
      <c r="U2043" s="154"/>
      <c r="V2043" s="154"/>
      <c r="W2043" s="154"/>
      <c r="X2043" s="154"/>
      <c r="Y2043" s="154"/>
      <c r="Z2043" s="154"/>
      <c r="AA2043" s="154"/>
      <c r="AB2043" s="154"/>
      <c r="AC2043" s="154"/>
      <c r="AD2043" s="154"/>
      <c r="AE2043" s="154"/>
      <c r="AF2043" s="154"/>
      <c r="AG2043" s="63">
        <f t="shared" si="632"/>
        <v>0</v>
      </c>
      <c r="AH2043" s="56">
        <f t="shared" si="633"/>
        <v>0</v>
      </c>
      <c r="AI2043" s="56">
        <f t="shared" si="634"/>
        <v>0</v>
      </c>
      <c r="AJ2043" s="56">
        <f t="shared" si="635"/>
        <v>0</v>
      </c>
      <c r="AK2043" s="56">
        <f t="shared" si="636"/>
        <v>0</v>
      </c>
      <c r="AL2043" s="56">
        <f t="shared" si="637"/>
        <v>0</v>
      </c>
      <c r="AM2043" s="56">
        <f t="shared" si="638"/>
        <v>0</v>
      </c>
      <c r="AN2043" s="56">
        <f t="shared" si="639"/>
        <v>0</v>
      </c>
      <c r="AO2043" s="56">
        <f t="shared" si="640"/>
        <v>0</v>
      </c>
      <c r="AP2043" s="56">
        <f t="shared" si="641"/>
        <v>0</v>
      </c>
      <c r="AQ2043" s="56">
        <f t="shared" si="642"/>
        <v>0</v>
      </c>
      <c r="AR2043" s="86">
        <f t="shared" si="643"/>
        <v>0</v>
      </c>
    </row>
    <row r="2044" spans="1:44" x14ac:dyDescent="0.25">
      <c r="A2044" s="178"/>
      <c r="B2044" s="55" t="str">
        <f>_xlfn.IFNA(VLOOKUP(A2044,'Ajánlatkérő(k) adatai'!$B$4:$C$205,2,0),"")</f>
        <v/>
      </c>
      <c r="C2044" s="178"/>
      <c r="D2044" s="55" t="str">
        <f>_xlfn.IFNA(VLOOKUP(C2044,'Számlafizető(k) adatai'!$C$4:$D$203,2,0),"")</f>
        <v/>
      </c>
      <c r="E2044" s="55" t="str">
        <f>_xlfn.IFNA(VLOOKUP(C2044,'Számlafizető(k) adatai'!$C$4:$M$203,11,0),"")</f>
        <v/>
      </c>
      <c r="F2044" s="178"/>
      <c r="G2044" s="178"/>
      <c r="H2044" s="178"/>
      <c r="I2044" s="55" t="str">
        <f>IF(F2044="","",VLOOKUP(LEFT(F2044,5),'Technikai cellák'!B:C,2,0))</f>
        <v/>
      </c>
      <c r="J2044" s="55" t="str">
        <f>IF(F2044="","",VLOOKUP(I2044,'Technikai cellák'!$C$1:$D$12,2,0))</f>
        <v/>
      </c>
      <c r="K2044" s="179"/>
      <c r="L2044" s="67" t="str">
        <f t="shared" si="626"/>
        <v/>
      </c>
      <c r="M2044" s="68">
        <f t="shared" si="627"/>
        <v>0</v>
      </c>
      <c r="N2044" s="66">
        <f t="shared" si="628"/>
        <v>0</v>
      </c>
      <c r="O2044" s="152"/>
      <c r="P2044" s="172">
        <f t="shared" si="625"/>
        <v>0</v>
      </c>
      <c r="Q2044" s="69">
        <f t="shared" si="629"/>
        <v>0</v>
      </c>
      <c r="R2044" s="62">
        <f t="shared" si="630"/>
        <v>0</v>
      </c>
      <c r="S2044" s="153"/>
      <c r="T2044" s="118" t="str">
        <f t="shared" si="631"/>
        <v/>
      </c>
      <c r="U2044" s="154"/>
      <c r="V2044" s="154"/>
      <c r="W2044" s="154"/>
      <c r="X2044" s="154"/>
      <c r="Y2044" s="154"/>
      <c r="Z2044" s="154"/>
      <c r="AA2044" s="154"/>
      <c r="AB2044" s="154"/>
      <c r="AC2044" s="154"/>
      <c r="AD2044" s="154"/>
      <c r="AE2044" s="154"/>
      <c r="AF2044" s="154"/>
      <c r="AG2044" s="63">
        <f t="shared" si="632"/>
        <v>0</v>
      </c>
      <c r="AH2044" s="56">
        <f t="shared" si="633"/>
        <v>0</v>
      </c>
      <c r="AI2044" s="56">
        <f t="shared" si="634"/>
        <v>0</v>
      </c>
      <c r="AJ2044" s="56">
        <f t="shared" si="635"/>
        <v>0</v>
      </c>
      <c r="AK2044" s="56">
        <f t="shared" si="636"/>
        <v>0</v>
      </c>
      <c r="AL2044" s="56">
        <f t="shared" si="637"/>
        <v>0</v>
      </c>
      <c r="AM2044" s="56">
        <f t="shared" si="638"/>
        <v>0</v>
      </c>
      <c r="AN2044" s="56">
        <f t="shared" si="639"/>
        <v>0</v>
      </c>
      <c r="AO2044" s="56">
        <f t="shared" si="640"/>
        <v>0</v>
      </c>
      <c r="AP2044" s="56">
        <f t="shared" si="641"/>
        <v>0</v>
      </c>
      <c r="AQ2044" s="56">
        <f t="shared" si="642"/>
        <v>0</v>
      </c>
      <c r="AR2044" s="86">
        <f t="shared" si="643"/>
        <v>0</v>
      </c>
    </row>
    <row r="2045" spans="1:44" x14ac:dyDescent="0.25">
      <c r="A2045" s="178"/>
      <c r="B2045" s="55" t="str">
        <f>_xlfn.IFNA(VLOOKUP(A2045,'Ajánlatkérő(k) adatai'!$B$4:$C$205,2,0),"")</f>
        <v/>
      </c>
      <c r="C2045" s="178"/>
      <c r="D2045" s="55" t="str">
        <f>_xlfn.IFNA(VLOOKUP(C2045,'Számlafizető(k) adatai'!$C$4:$D$203,2,0),"")</f>
        <v/>
      </c>
      <c r="E2045" s="55" t="str">
        <f>_xlfn.IFNA(VLOOKUP(C2045,'Számlafizető(k) adatai'!$C$4:$M$203,11,0),"")</f>
        <v/>
      </c>
      <c r="F2045" s="178"/>
      <c r="G2045" s="178"/>
      <c r="H2045" s="178"/>
      <c r="I2045" s="55" t="str">
        <f>IF(F2045="","",VLOOKUP(LEFT(F2045,5),'Technikai cellák'!B:C,2,0))</f>
        <v/>
      </c>
      <c r="J2045" s="55" t="str">
        <f>IF(F2045="","",VLOOKUP(I2045,'Technikai cellák'!$C$1:$D$12,2,0))</f>
        <v/>
      </c>
      <c r="K2045" s="179"/>
      <c r="L2045" s="67" t="str">
        <f t="shared" si="626"/>
        <v/>
      </c>
      <c r="M2045" s="68">
        <f t="shared" si="627"/>
        <v>0</v>
      </c>
      <c r="N2045" s="66">
        <f t="shared" si="628"/>
        <v>0</v>
      </c>
      <c r="O2045" s="152"/>
      <c r="P2045" s="172">
        <f t="shared" si="625"/>
        <v>0</v>
      </c>
      <c r="Q2045" s="69">
        <f t="shared" si="629"/>
        <v>0</v>
      </c>
      <c r="R2045" s="62">
        <f t="shared" si="630"/>
        <v>0</v>
      </c>
      <c r="S2045" s="153"/>
      <c r="T2045" s="118" t="str">
        <f t="shared" si="631"/>
        <v/>
      </c>
      <c r="U2045" s="154"/>
      <c r="V2045" s="154"/>
      <c r="W2045" s="154"/>
      <c r="X2045" s="154"/>
      <c r="Y2045" s="154"/>
      <c r="Z2045" s="154"/>
      <c r="AA2045" s="154"/>
      <c r="AB2045" s="154"/>
      <c r="AC2045" s="154"/>
      <c r="AD2045" s="154"/>
      <c r="AE2045" s="154"/>
      <c r="AF2045" s="154"/>
      <c r="AG2045" s="63">
        <f t="shared" si="632"/>
        <v>0</v>
      </c>
      <c r="AH2045" s="56">
        <f t="shared" si="633"/>
        <v>0</v>
      </c>
      <c r="AI2045" s="56">
        <f t="shared" si="634"/>
        <v>0</v>
      </c>
      <c r="AJ2045" s="56">
        <f t="shared" si="635"/>
        <v>0</v>
      </c>
      <c r="AK2045" s="56">
        <f t="shared" si="636"/>
        <v>0</v>
      </c>
      <c r="AL2045" s="56">
        <f t="shared" si="637"/>
        <v>0</v>
      </c>
      <c r="AM2045" s="56">
        <f t="shared" si="638"/>
        <v>0</v>
      </c>
      <c r="AN2045" s="56">
        <f t="shared" si="639"/>
        <v>0</v>
      </c>
      <c r="AO2045" s="56">
        <f t="shared" si="640"/>
        <v>0</v>
      </c>
      <c r="AP2045" s="56">
        <f t="shared" si="641"/>
        <v>0</v>
      </c>
      <c r="AQ2045" s="56">
        <f t="shared" si="642"/>
        <v>0</v>
      </c>
      <c r="AR2045" s="86">
        <f t="shared" si="643"/>
        <v>0</v>
      </c>
    </row>
    <row r="2046" spans="1:44" x14ac:dyDescent="0.25">
      <c r="A2046" s="178"/>
      <c r="B2046" s="55" t="str">
        <f>_xlfn.IFNA(VLOOKUP(A2046,'Ajánlatkérő(k) adatai'!$B$4:$C$205,2,0),"")</f>
        <v/>
      </c>
      <c r="C2046" s="178"/>
      <c r="D2046" s="55" t="str">
        <f>_xlfn.IFNA(VLOOKUP(C2046,'Számlafizető(k) adatai'!$C$4:$D$203,2,0),"")</f>
        <v/>
      </c>
      <c r="E2046" s="55" t="str">
        <f>_xlfn.IFNA(VLOOKUP(C2046,'Számlafizető(k) adatai'!$C$4:$M$203,11,0),"")</f>
        <v/>
      </c>
      <c r="F2046" s="178"/>
      <c r="G2046" s="178"/>
      <c r="H2046" s="178"/>
      <c r="I2046" s="55" t="str">
        <f>IF(F2046="","",VLOOKUP(LEFT(F2046,5),'Technikai cellák'!B:C,2,0))</f>
        <v/>
      </c>
      <c r="J2046" s="55" t="str">
        <f>IF(F2046="","",VLOOKUP(I2046,'Technikai cellák'!$C$1:$D$12,2,0))</f>
        <v/>
      </c>
      <c r="K2046" s="179"/>
      <c r="L2046" s="67" t="str">
        <f t="shared" si="626"/>
        <v/>
      </c>
      <c r="M2046" s="68">
        <f t="shared" si="627"/>
        <v>0</v>
      </c>
      <c r="N2046" s="66">
        <f t="shared" si="628"/>
        <v>0</v>
      </c>
      <c r="O2046" s="152"/>
      <c r="P2046" s="172">
        <f t="shared" si="625"/>
        <v>0</v>
      </c>
      <c r="Q2046" s="69">
        <f t="shared" si="629"/>
        <v>0</v>
      </c>
      <c r="R2046" s="62">
        <f t="shared" si="630"/>
        <v>0</v>
      </c>
      <c r="S2046" s="153"/>
      <c r="T2046" s="118" t="str">
        <f t="shared" si="631"/>
        <v/>
      </c>
      <c r="U2046" s="154"/>
      <c r="V2046" s="154"/>
      <c r="W2046" s="154"/>
      <c r="X2046" s="154"/>
      <c r="Y2046" s="154"/>
      <c r="Z2046" s="154"/>
      <c r="AA2046" s="154"/>
      <c r="AB2046" s="154"/>
      <c r="AC2046" s="154"/>
      <c r="AD2046" s="154"/>
      <c r="AE2046" s="154"/>
      <c r="AF2046" s="154"/>
      <c r="AG2046" s="63">
        <f t="shared" si="632"/>
        <v>0</v>
      </c>
      <c r="AH2046" s="56">
        <f t="shared" si="633"/>
        <v>0</v>
      </c>
      <c r="AI2046" s="56">
        <f t="shared" si="634"/>
        <v>0</v>
      </c>
      <c r="AJ2046" s="56">
        <f t="shared" si="635"/>
        <v>0</v>
      </c>
      <c r="AK2046" s="56">
        <f t="shared" si="636"/>
        <v>0</v>
      </c>
      <c r="AL2046" s="56">
        <f t="shared" si="637"/>
        <v>0</v>
      </c>
      <c r="AM2046" s="56">
        <f t="shared" si="638"/>
        <v>0</v>
      </c>
      <c r="AN2046" s="56">
        <f t="shared" si="639"/>
        <v>0</v>
      </c>
      <c r="AO2046" s="56">
        <f t="shared" si="640"/>
        <v>0</v>
      </c>
      <c r="AP2046" s="56">
        <f t="shared" si="641"/>
        <v>0</v>
      </c>
      <c r="AQ2046" s="56">
        <f t="shared" si="642"/>
        <v>0</v>
      </c>
      <c r="AR2046" s="86">
        <f t="shared" si="643"/>
        <v>0</v>
      </c>
    </row>
    <row r="2047" spans="1:44" x14ac:dyDescent="0.25">
      <c r="A2047" s="178"/>
      <c r="B2047" s="55" t="str">
        <f>_xlfn.IFNA(VLOOKUP(A2047,'Ajánlatkérő(k) adatai'!$B$4:$C$205,2,0),"")</f>
        <v/>
      </c>
      <c r="C2047" s="178"/>
      <c r="D2047" s="55" t="str">
        <f>_xlfn.IFNA(VLOOKUP(C2047,'Számlafizető(k) adatai'!$C$4:$D$203,2,0),"")</f>
        <v/>
      </c>
      <c r="E2047" s="55" t="str">
        <f>_xlfn.IFNA(VLOOKUP(C2047,'Számlafizető(k) adatai'!$C$4:$M$203,11,0),"")</f>
        <v/>
      </c>
      <c r="F2047" s="178"/>
      <c r="G2047" s="178"/>
      <c r="H2047" s="178"/>
      <c r="I2047" s="55" t="str">
        <f>IF(F2047="","",VLOOKUP(LEFT(F2047,5),'Technikai cellák'!B:C,2,0))</f>
        <v/>
      </c>
      <c r="J2047" s="55" t="str">
        <f>IF(F2047="","",VLOOKUP(I2047,'Technikai cellák'!$C$1:$D$12,2,0))</f>
        <v/>
      </c>
      <c r="K2047" s="179"/>
      <c r="L2047" s="67" t="str">
        <f t="shared" si="626"/>
        <v/>
      </c>
      <c r="M2047" s="68">
        <f t="shared" si="627"/>
        <v>0</v>
      </c>
      <c r="N2047" s="66">
        <f t="shared" si="628"/>
        <v>0</v>
      </c>
      <c r="O2047" s="152"/>
      <c r="P2047" s="172">
        <f t="shared" si="625"/>
        <v>0</v>
      </c>
      <c r="Q2047" s="69">
        <f t="shared" si="629"/>
        <v>0</v>
      </c>
      <c r="R2047" s="62">
        <f t="shared" si="630"/>
        <v>0</v>
      </c>
      <c r="S2047" s="153"/>
      <c r="T2047" s="118" t="str">
        <f t="shared" si="631"/>
        <v/>
      </c>
      <c r="U2047" s="154"/>
      <c r="V2047" s="154"/>
      <c r="W2047" s="154"/>
      <c r="X2047" s="154"/>
      <c r="Y2047" s="154"/>
      <c r="Z2047" s="154"/>
      <c r="AA2047" s="154"/>
      <c r="AB2047" s="154"/>
      <c r="AC2047" s="154"/>
      <c r="AD2047" s="154"/>
      <c r="AE2047" s="154"/>
      <c r="AF2047" s="154"/>
      <c r="AG2047" s="63">
        <f t="shared" si="632"/>
        <v>0</v>
      </c>
      <c r="AH2047" s="56">
        <f t="shared" si="633"/>
        <v>0</v>
      </c>
      <c r="AI2047" s="56">
        <f t="shared" si="634"/>
        <v>0</v>
      </c>
      <c r="AJ2047" s="56">
        <f t="shared" si="635"/>
        <v>0</v>
      </c>
      <c r="AK2047" s="56">
        <f t="shared" si="636"/>
        <v>0</v>
      </c>
      <c r="AL2047" s="56">
        <f t="shared" si="637"/>
        <v>0</v>
      </c>
      <c r="AM2047" s="56">
        <f t="shared" si="638"/>
        <v>0</v>
      </c>
      <c r="AN2047" s="56">
        <f t="shared" si="639"/>
        <v>0</v>
      </c>
      <c r="AO2047" s="56">
        <f t="shared" si="640"/>
        <v>0</v>
      </c>
      <c r="AP2047" s="56">
        <f t="shared" si="641"/>
        <v>0</v>
      </c>
      <c r="AQ2047" s="56">
        <f t="shared" si="642"/>
        <v>0</v>
      </c>
      <c r="AR2047" s="86">
        <f t="shared" si="643"/>
        <v>0</v>
      </c>
    </row>
    <row r="2048" spans="1:44" x14ac:dyDescent="0.25">
      <c r="A2048" s="178"/>
      <c r="B2048" s="55" t="str">
        <f>_xlfn.IFNA(VLOOKUP(A2048,'Ajánlatkérő(k) adatai'!$B$4:$C$205,2,0),"")</f>
        <v/>
      </c>
      <c r="C2048" s="178"/>
      <c r="D2048" s="55" t="str">
        <f>_xlfn.IFNA(VLOOKUP(C2048,'Számlafizető(k) adatai'!$C$4:$D$203,2,0),"")</f>
        <v/>
      </c>
      <c r="E2048" s="55" t="str">
        <f>_xlfn.IFNA(VLOOKUP(C2048,'Számlafizető(k) adatai'!$C$4:$M$203,11,0),"")</f>
        <v/>
      </c>
      <c r="F2048" s="178"/>
      <c r="G2048" s="178"/>
      <c r="H2048" s="178"/>
      <c r="I2048" s="55" t="str">
        <f>IF(F2048="","",VLOOKUP(LEFT(F2048,5),'Technikai cellák'!B:C,2,0))</f>
        <v/>
      </c>
      <c r="J2048" s="55" t="str">
        <f>IF(F2048="","",VLOOKUP(I2048,'Technikai cellák'!$C$1:$D$12,2,0))</f>
        <v/>
      </c>
      <c r="K2048" s="179"/>
      <c r="L2048" s="67" t="str">
        <f t="shared" si="626"/>
        <v/>
      </c>
      <c r="M2048" s="68">
        <f t="shared" si="627"/>
        <v>0</v>
      </c>
      <c r="N2048" s="66">
        <f t="shared" si="628"/>
        <v>0</v>
      </c>
      <c r="O2048" s="152"/>
      <c r="P2048" s="172">
        <f t="shared" si="625"/>
        <v>0</v>
      </c>
      <c r="Q2048" s="69">
        <f t="shared" si="629"/>
        <v>0</v>
      </c>
      <c r="R2048" s="62">
        <f t="shared" si="630"/>
        <v>0</v>
      </c>
      <c r="S2048" s="153"/>
      <c r="T2048" s="118" t="str">
        <f t="shared" si="631"/>
        <v/>
      </c>
      <c r="U2048" s="154"/>
      <c r="V2048" s="154"/>
      <c r="W2048" s="154"/>
      <c r="X2048" s="154"/>
      <c r="Y2048" s="154"/>
      <c r="Z2048" s="154"/>
      <c r="AA2048" s="154"/>
      <c r="AB2048" s="154"/>
      <c r="AC2048" s="154"/>
      <c r="AD2048" s="154"/>
      <c r="AE2048" s="154"/>
      <c r="AF2048" s="154"/>
      <c r="AG2048" s="63">
        <f t="shared" si="632"/>
        <v>0</v>
      </c>
      <c r="AH2048" s="56">
        <f t="shared" si="633"/>
        <v>0</v>
      </c>
      <c r="AI2048" s="56">
        <f t="shared" si="634"/>
        <v>0</v>
      </c>
      <c r="AJ2048" s="56">
        <f t="shared" si="635"/>
        <v>0</v>
      </c>
      <c r="AK2048" s="56">
        <f t="shared" si="636"/>
        <v>0</v>
      </c>
      <c r="AL2048" s="56">
        <f t="shared" si="637"/>
        <v>0</v>
      </c>
      <c r="AM2048" s="56">
        <f t="shared" si="638"/>
        <v>0</v>
      </c>
      <c r="AN2048" s="56">
        <f t="shared" si="639"/>
        <v>0</v>
      </c>
      <c r="AO2048" s="56">
        <f t="shared" si="640"/>
        <v>0</v>
      </c>
      <c r="AP2048" s="56">
        <f t="shared" si="641"/>
        <v>0</v>
      </c>
      <c r="AQ2048" s="56">
        <f t="shared" si="642"/>
        <v>0</v>
      </c>
      <c r="AR2048" s="86">
        <f t="shared" si="643"/>
        <v>0</v>
      </c>
    </row>
    <row r="2049" spans="1:44" x14ac:dyDescent="0.25">
      <c r="A2049" s="178"/>
      <c r="B2049" s="55" t="str">
        <f>_xlfn.IFNA(VLOOKUP(A2049,'Ajánlatkérő(k) adatai'!$B$4:$C$205,2,0),"")</f>
        <v/>
      </c>
      <c r="C2049" s="178"/>
      <c r="D2049" s="55" t="str">
        <f>_xlfn.IFNA(VLOOKUP(C2049,'Számlafizető(k) adatai'!$C$4:$D$203,2,0),"")</f>
        <v/>
      </c>
      <c r="E2049" s="55" t="str">
        <f>_xlfn.IFNA(VLOOKUP(C2049,'Számlafizető(k) adatai'!$C$4:$M$203,11,0),"")</f>
        <v/>
      </c>
      <c r="F2049" s="178"/>
      <c r="G2049" s="178"/>
      <c r="H2049" s="178"/>
      <c r="I2049" s="55" t="str">
        <f>IF(F2049="","",VLOOKUP(LEFT(F2049,5),'Technikai cellák'!B:C,2,0))</f>
        <v/>
      </c>
      <c r="J2049" s="55" t="str">
        <f>IF(F2049="","",VLOOKUP(I2049,'Technikai cellák'!$C$1:$D$12,2,0))</f>
        <v/>
      </c>
      <c r="K2049" s="179"/>
      <c r="L2049" s="67" t="str">
        <f t="shared" si="626"/>
        <v/>
      </c>
      <c r="M2049" s="68">
        <f t="shared" si="627"/>
        <v>0</v>
      </c>
      <c r="N2049" s="66">
        <f t="shared" si="628"/>
        <v>0</v>
      </c>
      <c r="O2049" s="152"/>
      <c r="P2049" s="172">
        <f t="shared" si="625"/>
        <v>0</v>
      </c>
      <c r="Q2049" s="69">
        <f t="shared" si="629"/>
        <v>0</v>
      </c>
      <c r="R2049" s="62">
        <f t="shared" si="630"/>
        <v>0</v>
      </c>
      <c r="S2049" s="153"/>
      <c r="T2049" s="118" t="str">
        <f t="shared" si="631"/>
        <v/>
      </c>
      <c r="U2049" s="154"/>
      <c r="V2049" s="154"/>
      <c r="W2049" s="154"/>
      <c r="X2049" s="154"/>
      <c r="Y2049" s="154"/>
      <c r="Z2049" s="154"/>
      <c r="AA2049" s="154"/>
      <c r="AB2049" s="154"/>
      <c r="AC2049" s="154"/>
      <c r="AD2049" s="154"/>
      <c r="AE2049" s="154"/>
      <c r="AF2049" s="154"/>
      <c r="AG2049" s="63">
        <f t="shared" si="632"/>
        <v>0</v>
      </c>
      <c r="AH2049" s="56">
        <f t="shared" si="633"/>
        <v>0</v>
      </c>
      <c r="AI2049" s="56">
        <f t="shared" si="634"/>
        <v>0</v>
      </c>
      <c r="AJ2049" s="56">
        <f t="shared" si="635"/>
        <v>0</v>
      </c>
      <c r="AK2049" s="56">
        <f t="shared" si="636"/>
        <v>0</v>
      </c>
      <c r="AL2049" s="56">
        <f t="shared" si="637"/>
        <v>0</v>
      </c>
      <c r="AM2049" s="56">
        <f t="shared" si="638"/>
        <v>0</v>
      </c>
      <c r="AN2049" s="56">
        <f t="shared" si="639"/>
        <v>0</v>
      </c>
      <c r="AO2049" s="56">
        <f t="shared" si="640"/>
        <v>0</v>
      </c>
      <c r="AP2049" s="56">
        <f t="shared" si="641"/>
        <v>0</v>
      </c>
      <c r="AQ2049" s="56">
        <f t="shared" si="642"/>
        <v>0</v>
      </c>
      <c r="AR2049" s="86">
        <f t="shared" si="643"/>
        <v>0</v>
      </c>
    </row>
    <row r="2050" spans="1:44" x14ac:dyDescent="0.25">
      <c r="A2050" s="178"/>
      <c r="B2050" s="55" t="str">
        <f>_xlfn.IFNA(VLOOKUP(A2050,'Ajánlatkérő(k) adatai'!$B$4:$C$205,2,0),"")</f>
        <v/>
      </c>
      <c r="C2050" s="178"/>
      <c r="D2050" s="55" t="str">
        <f>_xlfn.IFNA(VLOOKUP(C2050,'Számlafizető(k) adatai'!$C$4:$D$203,2,0),"")</f>
        <v/>
      </c>
      <c r="E2050" s="55" t="str">
        <f>_xlfn.IFNA(VLOOKUP(C2050,'Számlafizető(k) adatai'!$C$4:$M$203,11,0),"")</f>
        <v/>
      </c>
      <c r="F2050" s="178"/>
      <c r="G2050" s="178"/>
      <c r="H2050" s="178"/>
      <c r="I2050" s="55" t="str">
        <f>IF(F2050="","",VLOOKUP(LEFT(F2050,5),'Technikai cellák'!B:C,2,0))</f>
        <v/>
      </c>
      <c r="J2050" s="55" t="str">
        <f>IF(F2050="","",VLOOKUP(I2050,'Technikai cellák'!$C$1:$D$12,2,0))</f>
        <v/>
      </c>
      <c r="K2050" s="179"/>
      <c r="L2050" s="67" t="str">
        <f t="shared" si="626"/>
        <v/>
      </c>
      <c r="M2050" s="68">
        <f t="shared" si="627"/>
        <v>0</v>
      </c>
      <c r="N2050" s="66">
        <f t="shared" si="628"/>
        <v>0</v>
      </c>
      <c r="O2050" s="152"/>
      <c r="P2050" s="172">
        <f t="shared" si="625"/>
        <v>0</v>
      </c>
      <c r="Q2050" s="69">
        <f t="shared" si="629"/>
        <v>0</v>
      </c>
      <c r="R2050" s="62">
        <f t="shared" si="630"/>
        <v>0</v>
      </c>
      <c r="S2050" s="153"/>
      <c r="T2050" s="118" t="str">
        <f t="shared" si="631"/>
        <v/>
      </c>
      <c r="U2050" s="154"/>
      <c r="V2050" s="154"/>
      <c r="W2050" s="154"/>
      <c r="X2050" s="154"/>
      <c r="Y2050" s="154"/>
      <c r="Z2050" s="154"/>
      <c r="AA2050" s="154"/>
      <c r="AB2050" s="154"/>
      <c r="AC2050" s="154"/>
      <c r="AD2050" s="154"/>
      <c r="AE2050" s="154"/>
      <c r="AF2050" s="154"/>
      <c r="AG2050" s="63">
        <f t="shared" si="632"/>
        <v>0</v>
      </c>
      <c r="AH2050" s="56">
        <f t="shared" si="633"/>
        <v>0</v>
      </c>
      <c r="AI2050" s="56">
        <f t="shared" si="634"/>
        <v>0</v>
      </c>
      <c r="AJ2050" s="56">
        <f t="shared" si="635"/>
        <v>0</v>
      </c>
      <c r="AK2050" s="56">
        <f t="shared" si="636"/>
        <v>0</v>
      </c>
      <c r="AL2050" s="56">
        <f t="shared" si="637"/>
        <v>0</v>
      </c>
      <c r="AM2050" s="56">
        <f t="shared" si="638"/>
        <v>0</v>
      </c>
      <c r="AN2050" s="56">
        <f t="shared" si="639"/>
        <v>0</v>
      </c>
      <c r="AO2050" s="56">
        <f t="shared" si="640"/>
        <v>0</v>
      </c>
      <c r="AP2050" s="56">
        <f t="shared" si="641"/>
        <v>0</v>
      </c>
      <c r="AQ2050" s="56">
        <f t="shared" si="642"/>
        <v>0</v>
      </c>
      <c r="AR2050" s="86">
        <f t="shared" si="643"/>
        <v>0</v>
      </c>
    </row>
    <row r="2051" spans="1:44" x14ac:dyDescent="0.25">
      <c r="A2051" s="178"/>
      <c r="B2051" s="55" t="str">
        <f>_xlfn.IFNA(VLOOKUP(A2051,'Ajánlatkérő(k) adatai'!$B$4:$C$205,2,0),"")</f>
        <v/>
      </c>
      <c r="C2051" s="178"/>
      <c r="D2051" s="55" t="str">
        <f>_xlfn.IFNA(VLOOKUP(C2051,'Számlafizető(k) adatai'!$C$4:$D$203,2,0),"")</f>
        <v/>
      </c>
      <c r="E2051" s="55" t="str">
        <f>_xlfn.IFNA(VLOOKUP(C2051,'Számlafizető(k) adatai'!$C$4:$M$203,11,0),"")</f>
        <v/>
      </c>
      <c r="F2051" s="178"/>
      <c r="G2051" s="178"/>
      <c r="H2051" s="178"/>
      <c r="I2051" s="55" t="str">
        <f>IF(F2051="","",VLOOKUP(LEFT(F2051,5),'Technikai cellák'!B:C,2,0))</f>
        <v/>
      </c>
      <c r="J2051" s="55" t="str">
        <f>IF(F2051="","",VLOOKUP(I2051,'Technikai cellák'!$C$1:$D$12,2,0))</f>
        <v/>
      </c>
      <c r="K2051" s="179"/>
      <c r="L2051" s="67" t="str">
        <f t="shared" si="626"/>
        <v/>
      </c>
      <c r="M2051" s="68">
        <f t="shared" si="627"/>
        <v>0</v>
      </c>
      <c r="N2051" s="66">
        <f t="shared" si="628"/>
        <v>0</v>
      </c>
      <c r="O2051" s="152"/>
      <c r="P2051" s="172">
        <f t="shared" si="625"/>
        <v>0</v>
      </c>
      <c r="Q2051" s="69">
        <f t="shared" si="629"/>
        <v>0</v>
      </c>
      <c r="R2051" s="62">
        <f t="shared" si="630"/>
        <v>0</v>
      </c>
      <c r="S2051" s="153"/>
      <c r="T2051" s="118" t="str">
        <f t="shared" si="631"/>
        <v/>
      </c>
      <c r="U2051" s="154"/>
      <c r="V2051" s="154"/>
      <c r="W2051" s="154"/>
      <c r="X2051" s="154"/>
      <c r="Y2051" s="154"/>
      <c r="Z2051" s="154"/>
      <c r="AA2051" s="154"/>
      <c r="AB2051" s="154"/>
      <c r="AC2051" s="154"/>
      <c r="AD2051" s="154"/>
      <c r="AE2051" s="154"/>
      <c r="AF2051" s="154"/>
      <c r="AG2051" s="63">
        <f t="shared" si="632"/>
        <v>0</v>
      </c>
      <c r="AH2051" s="56">
        <f t="shared" si="633"/>
        <v>0</v>
      </c>
      <c r="AI2051" s="56">
        <f t="shared" si="634"/>
        <v>0</v>
      </c>
      <c r="AJ2051" s="56">
        <f t="shared" si="635"/>
        <v>0</v>
      </c>
      <c r="AK2051" s="56">
        <f t="shared" si="636"/>
        <v>0</v>
      </c>
      <c r="AL2051" s="56">
        <f t="shared" si="637"/>
        <v>0</v>
      </c>
      <c r="AM2051" s="56">
        <f t="shared" si="638"/>
        <v>0</v>
      </c>
      <c r="AN2051" s="56">
        <f t="shared" si="639"/>
        <v>0</v>
      </c>
      <c r="AO2051" s="56">
        <f t="shared" si="640"/>
        <v>0</v>
      </c>
      <c r="AP2051" s="56">
        <f t="shared" si="641"/>
        <v>0</v>
      </c>
      <c r="AQ2051" s="56">
        <f t="shared" si="642"/>
        <v>0</v>
      </c>
      <c r="AR2051" s="86">
        <f t="shared" si="643"/>
        <v>0</v>
      </c>
    </row>
    <row r="2052" spans="1:44" x14ac:dyDescent="0.25">
      <c r="A2052" s="178"/>
      <c r="B2052" s="55" t="str">
        <f>_xlfn.IFNA(VLOOKUP(A2052,'Ajánlatkérő(k) adatai'!$B$4:$C$205,2,0),"")</f>
        <v/>
      </c>
      <c r="C2052" s="178"/>
      <c r="D2052" s="55" t="str">
        <f>_xlfn.IFNA(VLOOKUP(C2052,'Számlafizető(k) adatai'!$C$4:$D$203,2,0),"")</f>
        <v/>
      </c>
      <c r="E2052" s="55" t="str">
        <f>_xlfn.IFNA(VLOOKUP(C2052,'Számlafizető(k) adatai'!$C$4:$M$203,11,0),"")</f>
        <v/>
      </c>
      <c r="F2052" s="178"/>
      <c r="G2052" s="178"/>
      <c r="H2052" s="178"/>
      <c r="I2052" s="55" t="str">
        <f>IF(F2052="","",VLOOKUP(LEFT(F2052,5),'Technikai cellák'!B:C,2,0))</f>
        <v/>
      </c>
      <c r="J2052" s="55" t="str">
        <f>IF(F2052="","",VLOOKUP(I2052,'Technikai cellák'!$C$1:$D$12,2,0))</f>
        <v/>
      </c>
      <c r="K2052" s="179"/>
      <c r="L2052" s="67" t="str">
        <f t="shared" si="626"/>
        <v/>
      </c>
      <c r="M2052" s="68">
        <f t="shared" si="627"/>
        <v>0</v>
      </c>
      <c r="N2052" s="66">
        <f t="shared" si="628"/>
        <v>0</v>
      </c>
      <c r="O2052" s="152"/>
      <c r="P2052" s="172">
        <f t="shared" si="625"/>
        <v>0</v>
      </c>
      <c r="Q2052" s="69">
        <f t="shared" si="629"/>
        <v>0</v>
      </c>
      <c r="R2052" s="62">
        <f t="shared" si="630"/>
        <v>0</v>
      </c>
      <c r="S2052" s="153"/>
      <c r="T2052" s="118" t="str">
        <f t="shared" si="631"/>
        <v/>
      </c>
      <c r="U2052" s="154"/>
      <c r="V2052" s="154"/>
      <c r="W2052" s="154"/>
      <c r="X2052" s="154"/>
      <c r="Y2052" s="154"/>
      <c r="Z2052" s="154"/>
      <c r="AA2052" s="154"/>
      <c r="AB2052" s="154"/>
      <c r="AC2052" s="154"/>
      <c r="AD2052" s="154"/>
      <c r="AE2052" s="154"/>
      <c r="AF2052" s="154"/>
      <c r="AG2052" s="63">
        <f t="shared" si="632"/>
        <v>0</v>
      </c>
      <c r="AH2052" s="56">
        <f t="shared" si="633"/>
        <v>0</v>
      </c>
      <c r="AI2052" s="56">
        <f t="shared" si="634"/>
        <v>0</v>
      </c>
      <c r="AJ2052" s="56">
        <f t="shared" si="635"/>
        <v>0</v>
      </c>
      <c r="AK2052" s="56">
        <f t="shared" si="636"/>
        <v>0</v>
      </c>
      <c r="AL2052" s="56">
        <f t="shared" si="637"/>
        <v>0</v>
      </c>
      <c r="AM2052" s="56">
        <f t="shared" si="638"/>
        <v>0</v>
      </c>
      <c r="AN2052" s="56">
        <f t="shared" si="639"/>
        <v>0</v>
      </c>
      <c r="AO2052" s="56">
        <f t="shared" si="640"/>
        <v>0</v>
      </c>
      <c r="AP2052" s="56">
        <f t="shared" si="641"/>
        <v>0</v>
      </c>
      <c r="AQ2052" s="56">
        <f t="shared" si="642"/>
        <v>0</v>
      </c>
      <c r="AR2052" s="86">
        <f t="shared" si="643"/>
        <v>0</v>
      </c>
    </row>
    <row r="2053" spans="1:44" x14ac:dyDescent="0.25">
      <c r="A2053" s="178"/>
      <c r="B2053" s="55" t="str">
        <f>_xlfn.IFNA(VLOOKUP(A2053,'Ajánlatkérő(k) adatai'!$B$4:$C$205,2,0),"")</f>
        <v/>
      </c>
      <c r="C2053" s="178"/>
      <c r="D2053" s="55" t="str">
        <f>_xlfn.IFNA(VLOOKUP(C2053,'Számlafizető(k) adatai'!$C$4:$D$203,2,0),"")</f>
        <v/>
      </c>
      <c r="E2053" s="55" t="str">
        <f>_xlfn.IFNA(VLOOKUP(C2053,'Számlafizető(k) adatai'!$C$4:$M$203,11,0),"")</f>
        <v/>
      </c>
      <c r="F2053" s="178"/>
      <c r="G2053" s="178"/>
      <c r="H2053" s="178"/>
      <c r="I2053" s="55" t="str">
        <f>IF(F2053="","",VLOOKUP(LEFT(F2053,5),'Technikai cellák'!B:C,2,0))</f>
        <v/>
      </c>
      <c r="J2053" s="55" t="str">
        <f>IF(F2053="","",VLOOKUP(I2053,'Technikai cellák'!$C$1:$D$12,2,0))</f>
        <v/>
      </c>
      <c r="K2053" s="179"/>
      <c r="L2053" s="67" t="str">
        <f t="shared" si="626"/>
        <v/>
      </c>
      <c r="M2053" s="68">
        <f t="shared" si="627"/>
        <v>0</v>
      </c>
      <c r="N2053" s="66">
        <f t="shared" si="628"/>
        <v>0</v>
      </c>
      <c r="O2053" s="152"/>
      <c r="P2053" s="172">
        <f t="shared" si="625"/>
        <v>0</v>
      </c>
      <c r="Q2053" s="69">
        <f t="shared" si="629"/>
        <v>0</v>
      </c>
      <c r="R2053" s="62">
        <f t="shared" si="630"/>
        <v>0</v>
      </c>
      <c r="S2053" s="153"/>
      <c r="T2053" s="118" t="str">
        <f t="shared" si="631"/>
        <v/>
      </c>
      <c r="U2053" s="154"/>
      <c r="V2053" s="154"/>
      <c r="W2053" s="154"/>
      <c r="X2053" s="154"/>
      <c r="Y2053" s="154"/>
      <c r="Z2053" s="154"/>
      <c r="AA2053" s="154"/>
      <c r="AB2053" s="154"/>
      <c r="AC2053" s="154"/>
      <c r="AD2053" s="154"/>
      <c r="AE2053" s="154"/>
      <c r="AF2053" s="154"/>
      <c r="AG2053" s="63">
        <f t="shared" si="632"/>
        <v>0</v>
      </c>
      <c r="AH2053" s="56">
        <f t="shared" si="633"/>
        <v>0</v>
      </c>
      <c r="AI2053" s="56">
        <f t="shared" si="634"/>
        <v>0</v>
      </c>
      <c r="AJ2053" s="56">
        <f t="shared" si="635"/>
        <v>0</v>
      </c>
      <c r="AK2053" s="56">
        <f t="shared" si="636"/>
        <v>0</v>
      </c>
      <c r="AL2053" s="56">
        <f t="shared" si="637"/>
        <v>0</v>
      </c>
      <c r="AM2053" s="56">
        <f t="shared" si="638"/>
        <v>0</v>
      </c>
      <c r="AN2053" s="56">
        <f t="shared" si="639"/>
        <v>0</v>
      </c>
      <c r="AO2053" s="56">
        <f t="shared" si="640"/>
        <v>0</v>
      </c>
      <c r="AP2053" s="56">
        <f t="shared" si="641"/>
        <v>0</v>
      </c>
      <c r="AQ2053" s="56">
        <f t="shared" si="642"/>
        <v>0</v>
      </c>
      <c r="AR2053" s="86">
        <f t="shared" si="643"/>
        <v>0</v>
      </c>
    </row>
    <row r="2054" spans="1:44" x14ac:dyDescent="0.25">
      <c r="A2054" s="178"/>
      <c r="B2054" s="55" t="str">
        <f>_xlfn.IFNA(VLOOKUP(A2054,'Ajánlatkérő(k) adatai'!$B$4:$C$205,2,0),"")</f>
        <v/>
      </c>
      <c r="C2054" s="178"/>
      <c r="D2054" s="55" t="str">
        <f>_xlfn.IFNA(VLOOKUP(C2054,'Számlafizető(k) adatai'!$C$4:$D$203,2,0),"")</f>
        <v/>
      </c>
      <c r="E2054" s="55" t="str">
        <f>_xlfn.IFNA(VLOOKUP(C2054,'Számlafizető(k) adatai'!$C$4:$M$203,11,0),"")</f>
        <v/>
      </c>
      <c r="F2054" s="178"/>
      <c r="G2054" s="178"/>
      <c r="H2054" s="178"/>
      <c r="I2054" s="55" t="str">
        <f>IF(F2054="","",VLOOKUP(LEFT(F2054,5),'Technikai cellák'!B:C,2,0))</f>
        <v/>
      </c>
      <c r="J2054" s="55" t="str">
        <f>IF(F2054="","",VLOOKUP(I2054,'Technikai cellák'!$C$1:$D$12,2,0))</f>
        <v/>
      </c>
      <c r="K2054" s="179"/>
      <c r="L2054" s="67" t="str">
        <f t="shared" si="626"/>
        <v/>
      </c>
      <c r="M2054" s="68">
        <f t="shared" si="627"/>
        <v>0</v>
      </c>
      <c r="N2054" s="66">
        <f t="shared" si="628"/>
        <v>0</v>
      </c>
      <c r="O2054" s="152"/>
      <c r="P2054" s="172">
        <f t="shared" si="625"/>
        <v>0</v>
      </c>
      <c r="Q2054" s="69">
        <f t="shared" si="629"/>
        <v>0</v>
      </c>
      <c r="R2054" s="62">
        <f t="shared" si="630"/>
        <v>0</v>
      </c>
      <c r="S2054" s="153"/>
      <c r="T2054" s="118" t="str">
        <f t="shared" si="631"/>
        <v/>
      </c>
      <c r="U2054" s="154"/>
      <c r="V2054" s="154"/>
      <c r="W2054" s="154"/>
      <c r="X2054" s="154"/>
      <c r="Y2054" s="154"/>
      <c r="Z2054" s="154"/>
      <c r="AA2054" s="154"/>
      <c r="AB2054" s="154"/>
      <c r="AC2054" s="154"/>
      <c r="AD2054" s="154"/>
      <c r="AE2054" s="154"/>
      <c r="AF2054" s="154"/>
      <c r="AG2054" s="63">
        <f t="shared" si="632"/>
        <v>0</v>
      </c>
      <c r="AH2054" s="56">
        <f t="shared" si="633"/>
        <v>0</v>
      </c>
      <c r="AI2054" s="56">
        <f t="shared" si="634"/>
        <v>0</v>
      </c>
      <c r="AJ2054" s="56">
        <f t="shared" si="635"/>
        <v>0</v>
      </c>
      <c r="AK2054" s="56">
        <f t="shared" si="636"/>
        <v>0</v>
      </c>
      <c r="AL2054" s="56">
        <f t="shared" si="637"/>
        <v>0</v>
      </c>
      <c r="AM2054" s="56">
        <f t="shared" si="638"/>
        <v>0</v>
      </c>
      <c r="AN2054" s="56">
        <f t="shared" si="639"/>
        <v>0</v>
      </c>
      <c r="AO2054" s="56">
        <f t="shared" si="640"/>
        <v>0</v>
      </c>
      <c r="AP2054" s="56">
        <f t="shared" si="641"/>
        <v>0</v>
      </c>
      <c r="AQ2054" s="56">
        <f t="shared" si="642"/>
        <v>0</v>
      </c>
      <c r="AR2054" s="86">
        <f t="shared" si="643"/>
        <v>0</v>
      </c>
    </row>
    <row r="2055" spans="1:44" x14ac:dyDescent="0.25">
      <c r="A2055" s="178"/>
      <c r="B2055" s="55" t="str">
        <f>_xlfn.IFNA(VLOOKUP(A2055,'Ajánlatkérő(k) adatai'!$B$4:$C$205,2,0),"")</f>
        <v/>
      </c>
      <c r="C2055" s="178"/>
      <c r="D2055" s="55" t="str">
        <f>_xlfn.IFNA(VLOOKUP(C2055,'Számlafizető(k) adatai'!$C$4:$D$203,2,0),"")</f>
        <v/>
      </c>
      <c r="E2055" s="55" t="str">
        <f>_xlfn.IFNA(VLOOKUP(C2055,'Számlafizető(k) adatai'!$C$4:$M$203,11,0),"")</f>
        <v/>
      </c>
      <c r="F2055" s="178"/>
      <c r="G2055" s="178"/>
      <c r="H2055" s="178"/>
      <c r="I2055" s="55" t="str">
        <f>IF(F2055="","",VLOOKUP(LEFT(F2055,5),'Technikai cellák'!B:C,2,0))</f>
        <v/>
      </c>
      <c r="J2055" s="55" t="str">
        <f>IF(F2055="","",VLOOKUP(I2055,'Technikai cellák'!$C$1:$D$12,2,0))</f>
        <v/>
      </c>
      <c r="K2055" s="179"/>
      <c r="L2055" s="67" t="str">
        <f t="shared" si="626"/>
        <v/>
      </c>
      <c r="M2055" s="68">
        <f t="shared" si="627"/>
        <v>0</v>
      </c>
      <c r="N2055" s="66">
        <f t="shared" si="628"/>
        <v>0</v>
      </c>
      <c r="O2055" s="152"/>
      <c r="P2055" s="172">
        <f t="shared" si="625"/>
        <v>0</v>
      </c>
      <c r="Q2055" s="69">
        <f t="shared" si="629"/>
        <v>0</v>
      </c>
      <c r="R2055" s="62">
        <f t="shared" si="630"/>
        <v>0</v>
      </c>
      <c r="S2055" s="153"/>
      <c r="T2055" s="118" t="str">
        <f t="shared" si="631"/>
        <v/>
      </c>
      <c r="U2055" s="154"/>
      <c r="V2055" s="154"/>
      <c r="W2055" s="154"/>
      <c r="X2055" s="154"/>
      <c r="Y2055" s="154"/>
      <c r="Z2055" s="154"/>
      <c r="AA2055" s="154"/>
      <c r="AB2055" s="154"/>
      <c r="AC2055" s="154"/>
      <c r="AD2055" s="154"/>
      <c r="AE2055" s="154"/>
      <c r="AF2055" s="154"/>
      <c r="AG2055" s="63">
        <f t="shared" si="632"/>
        <v>0</v>
      </c>
      <c r="AH2055" s="56">
        <f t="shared" si="633"/>
        <v>0</v>
      </c>
      <c r="AI2055" s="56">
        <f t="shared" si="634"/>
        <v>0</v>
      </c>
      <c r="AJ2055" s="56">
        <f t="shared" si="635"/>
        <v>0</v>
      </c>
      <c r="AK2055" s="56">
        <f t="shared" si="636"/>
        <v>0</v>
      </c>
      <c r="AL2055" s="56">
        <f t="shared" si="637"/>
        <v>0</v>
      </c>
      <c r="AM2055" s="56">
        <f t="shared" si="638"/>
        <v>0</v>
      </c>
      <c r="AN2055" s="56">
        <f t="shared" si="639"/>
        <v>0</v>
      </c>
      <c r="AO2055" s="56">
        <f t="shared" si="640"/>
        <v>0</v>
      </c>
      <c r="AP2055" s="56">
        <f t="shared" si="641"/>
        <v>0</v>
      </c>
      <c r="AQ2055" s="56">
        <f t="shared" si="642"/>
        <v>0</v>
      </c>
      <c r="AR2055" s="86">
        <f t="shared" si="643"/>
        <v>0</v>
      </c>
    </row>
    <row r="2056" spans="1:44" x14ac:dyDescent="0.25">
      <c r="A2056" s="178"/>
      <c r="B2056" s="55" t="str">
        <f>_xlfn.IFNA(VLOOKUP(A2056,'Ajánlatkérő(k) adatai'!$B$4:$C$205,2,0),"")</f>
        <v/>
      </c>
      <c r="C2056" s="178"/>
      <c r="D2056" s="55" t="str">
        <f>_xlfn.IFNA(VLOOKUP(C2056,'Számlafizető(k) adatai'!$C$4:$D$203,2,0),"")</f>
        <v/>
      </c>
      <c r="E2056" s="55" t="str">
        <f>_xlfn.IFNA(VLOOKUP(C2056,'Számlafizető(k) adatai'!$C$4:$M$203,11,0),"")</f>
        <v/>
      </c>
      <c r="F2056" s="178"/>
      <c r="G2056" s="178"/>
      <c r="H2056" s="178"/>
      <c r="I2056" s="55" t="str">
        <f>IF(F2056="","",VLOOKUP(LEFT(F2056,5),'Technikai cellák'!B:C,2,0))</f>
        <v/>
      </c>
      <c r="J2056" s="55" t="str">
        <f>IF(F2056="","",VLOOKUP(I2056,'Technikai cellák'!$C$1:$D$12,2,0))</f>
        <v/>
      </c>
      <c r="K2056" s="179"/>
      <c r="L2056" s="67" t="str">
        <f t="shared" si="626"/>
        <v/>
      </c>
      <c r="M2056" s="68">
        <f t="shared" si="627"/>
        <v>0</v>
      </c>
      <c r="N2056" s="66">
        <f t="shared" si="628"/>
        <v>0</v>
      </c>
      <c r="O2056" s="152"/>
      <c r="P2056" s="172">
        <f t="shared" si="625"/>
        <v>0</v>
      </c>
      <c r="Q2056" s="69">
        <f t="shared" si="629"/>
        <v>0</v>
      </c>
      <c r="R2056" s="62">
        <f t="shared" si="630"/>
        <v>0</v>
      </c>
      <c r="S2056" s="153"/>
      <c r="T2056" s="118" t="str">
        <f t="shared" si="631"/>
        <v/>
      </c>
      <c r="U2056" s="154"/>
      <c r="V2056" s="154"/>
      <c r="W2056" s="154"/>
      <c r="X2056" s="154"/>
      <c r="Y2056" s="154"/>
      <c r="Z2056" s="154"/>
      <c r="AA2056" s="154"/>
      <c r="AB2056" s="154"/>
      <c r="AC2056" s="154"/>
      <c r="AD2056" s="154"/>
      <c r="AE2056" s="154"/>
      <c r="AF2056" s="154"/>
      <c r="AG2056" s="63">
        <f t="shared" si="632"/>
        <v>0</v>
      </c>
      <c r="AH2056" s="56">
        <f t="shared" si="633"/>
        <v>0</v>
      </c>
      <c r="AI2056" s="56">
        <f t="shared" si="634"/>
        <v>0</v>
      </c>
      <c r="AJ2056" s="56">
        <f t="shared" si="635"/>
        <v>0</v>
      </c>
      <c r="AK2056" s="56">
        <f t="shared" si="636"/>
        <v>0</v>
      </c>
      <c r="AL2056" s="56">
        <f t="shared" si="637"/>
        <v>0</v>
      </c>
      <c r="AM2056" s="56">
        <f t="shared" si="638"/>
        <v>0</v>
      </c>
      <c r="AN2056" s="56">
        <f t="shared" si="639"/>
        <v>0</v>
      </c>
      <c r="AO2056" s="56">
        <f t="shared" si="640"/>
        <v>0</v>
      </c>
      <c r="AP2056" s="56">
        <f t="shared" si="641"/>
        <v>0</v>
      </c>
      <c r="AQ2056" s="56">
        <f t="shared" si="642"/>
        <v>0</v>
      </c>
      <c r="AR2056" s="86">
        <f t="shared" si="643"/>
        <v>0</v>
      </c>
    </row>
    <row r="2057" spans="1:44" x14ac:dyDescent="0.25">
      <c r="A2057" s="178"/>
      <c r="B2057" s="55" t="str">
        <f>_xlfn.IFNA(VLOOKUP(A2057,'Ajánlatkérő(k) adatai'!$B$4:$C$205,2,0),"")</f>
        <v/>
      </c>
      <c r="C2057" s="178"/>
      <c r="D2057" s="55" t="str">
        <f>_xlfn.IFNA(VLOOKUP(C2057,'Számlafizető(k) adatai'!$C$4:$D$203,2,0),"")</f>
        <v/>
      </c>
      <c r="E2057" s="55" t="str">
        <f>_xlfn.IFNA(VLOOKUP(C2057,'Számlafizető(k) adatai'!$C$4:$M$203,11,0),"")</f>
        <v/>
      </c>
      <c r="F2057" s="178"/>
      <c r="G2057" s="178"/>
      <c r="H2057" s="178"/>
      <c r="I2057" s="55" t="str">
        <f>IF(F2057="","",VLOOKUP(LEFT(F2057,5),'Technikai cellák'!B:C,2,0))</f>
        <v/>
      </c>
      <c r="J2057" s="55" t="str">
        <f>IF(F2057="","",VLOOKUP(I2057,'Technikai cellák'!$C$1:$D$12,2,0))</f>
        <v/>
      </c>
      <c r="K2057" s="179"/>
      <c r="L2057" s="67" t="str">
        <f t="shared" si="626"/>
        <v/>
      </c>
      <c r="M2057" s="68">
        <f t="shared" si="627"/>
        <v>0</v>
      </c>
      <c r="N2057" s="66">
        <f t="shared" si="628"/>
        <v>0</v>
      </c>
      <c r="O2057" s="152"/>
      <c r="P2057" s="172">
        <f t="shared" si="625"/>
        <v>0</v>
      </c>
      <c r="Q2057" s="69">
        <f t="shared" si="629"/>
        <v>0</v>
      </c>
      <c r="R2057" s="62">
        <f t="shared" si="630"/>
        <v>0</v>
      </c>
      <c r="S2057" s="153"/>
      <c r="T2057" s="118" t="str">
        <f t="shared" si="631"/>
        <v/>
      </c>
      <c r="U2057" s="154"/>
      <c r="V2057" s="154"/>
      <c r="W2057" s="154"/>
      <c r="X2057" s="154"/>
      <c r="Y2057" s="154"/>
      <c r="Z2057" s="154"/>
      <c r="AA2057" s="154"/>
      <c r="AB2057" s="154"/>
      <c r="AC2057" s="154"/>
      <c r="AD2057" s="154"/>
      <c r="AE2057" s="154"/>
      <c r="AF2057" s="154"/>
      <c r="AG2057" s="63">
        <f t="shared" si="632"/>
        <v>0</v>
      </c>
      <c r="AH2057" s="56">
        <f t="shared" si="633"/>
        <v>0</v>
      </c>
      <c r="AI2057" s="56">
        <f t="shared" si="634"/>
        <v>0</v>
      </c>
      <c r="AJ2057" s="56">
        <f t="shared" si="635"/>
        <v>0</v>
      </c>
      <c r="AK2057" s="56">
        <f t="shared" si="636"/>
        <v>0</v>
      </c>
      <c r="AL2057" s="56">
        <f t="shared" si="637"/>
        <v>0</v>
      </c>
      <c r="AM2057" s="56">
        <f t="shared" si="638"/>
        <v>0</v>
      </c>
      <c r="AN2057" s="56">
        <f t="shared" si="639"/>
        <v>0</v>
      </c>
      <c r="AO2057" s="56">
        <f t="shared" si="640"/>
        <v>0</v>
      </c>
      <c r="AP2057" s="56">
        <f t="shared" si="641"/>
        <v>0</v>
      </c>
      <c r="AQ2057" s="56">
        <f t="shared" si="642"/>
        <v>0</v>
      </c>
      <c r="AR2057" s="86">
        <f t="shared" si="643"/>
        <v>0</v>
      </c>
    </row>
    <row r="2058" spans="1:44" x14ac:dyDescent="0.25">
      <c r="A2058" s="178"/>
      <c r="B2058" s="55" t="str">
        <f>_xlfn.IFNA(VLOOKUP(A2058,'Ajánlatkérő(k) adatai'!$B$4:$C$205,2,0),"")</f>
        <v/>
      </c>
      <c r="C2058" s="178"/>
      <c r="D2058" s="55" t="str">
        <f>_xlfn.IFNA(VLOOKUP(C2058,'Számlafizető(k) adatai'!$C$4:$D$203,2,0),"")</f>
        <v/>
      </c>
      <c r="E2058" s="55" t="str">
        <f>_xlfn.IFNA(VLOOKUP(C2058,'Számlafizető(k) adatai'!$C$4:$M$203,11,0),"")</f>
        <v/>
      </c>
      <c r="F2058" s="178"/>
      <c r="G2058" s="178"/>
      <c r="H2058" s="178"/>
      <c r="I2058" s="55" t="str">
        <f>IF(F2058="","",VLOOKUP(LEFT(F2058,5),'Technikai cellák'!B:C,2,0))</f>
        <v/>
      </c>
      <c r="J2058" s="55" t="str">
        <f>IF(F2058="","",VLOOKUP(I2058,'Technikai cellák'!$C$1:$D$12,2,0))</f>
        <v/>
      </c>
      <c r="K2058" s="179"/>
      <c r="L2058" s="67" t="str">
        <f t="shared" si="626"/>
        <v/>
      </c>
      <c r="M2058" s="68">
        <f t="shared" si="627"/>
        <v>0</v>
      </c>
      <c r="N2058" s="66">
        <f t="shared" si="628"/>
        <v>0</v>
      </c>
      <c r="O2058" s="152"/>
      <c r="P2058" s="172">
        <f t="shared" si="625"/>
        <v>0</v>
      </c>
      <c r="Q2058" s="69">
        <f t="shared" si="629"/>
        <v>0</v>
      </c>
      <c r="R2058" s="62">
        <f t="shared" si="630"/>
        <v>0</v>
      </c>
      <c r="S2058" s="153"/>
      <c r="T2058" s="118" t="str">
        <f t="shared" si="631"/>
        <v/>
      </c>
      <c r="U2058" s="154"/>
      <c r="V2058" s="154"/>
      <c r="W2058" s="154"/>
      <c r="X2058" s="154"/>
      <c r="Y2058" s="154"/>
      <c r="Z2058" s="154"/>
      <c r="AA2058" s="154"/>
      <c r="AB2058" s="154"/>
      <c r="AC2058" s="154"/>
      <c r="AD2058" s="154"/>
      <c r="AE2058" s="154"/>
      <c r="AF2058" s="154"/>
      <c r="AG2058" s="63">
        <f t="shared" si="632"/>
        <v>0</v>
      </c>
      <c r="AH2058" s="56">
        <f t="shared" si="633"/>
        <v>0</v>
      </c>
      <c r="AI2058" s="56">
        <f t="shared" si="634"/>
        <v>0</v>
      </c>
      <c r="AJ2058" s="56">
        <f t="shared" si="635"/>
        <v>0</v>
      </c>
      <c r="AK2058" s="56">
        <f t="shared" si="636"/>
        <v>0</v>
      </c>
      <c r="AL2058" s="56">
        <f t="shared" si="637"/>
        <v>0</v>
      </c>
      <c r="AM2058" s="56">
        <f t="shared" si="638"/>
        <v>0</v>
      </c>
      <c r="AN2058" s="56">
        <f t="shared" si="639"/>
        <v>0</v>
      </c>
      <c r="AO2058" s="56">
        <f t="shared" si="640"/>
        <v>0</v>
      </c>
      <c r="AP2058" s="56">
        <f t="shared" si="641"/>
        <v>0</v>
      </c>
      <c r="AQ2058" s="56">
        <f t="shared" si="642"/>
        <v>0</v>
      </c>
      <c r="AR2058" s="86">
        <f t="shared" si="643"/>
        <v>0</v>
      </c>
    </row>
    <row r="2059" spans="1:44" x14ac:dyDescent="0.25">
      <c r="A2059" s="178"/>
      <c r="B2059" s="55" t="str">
        <f>_xlfn.IFNA(VLOOKUP(A2059,'Ajánlatkérő(k) adatai'!$B$4:$C$205,2,0),"")</f>
        <v/>
      </c>
      <c r="C2059" s="178"/>
      <c r="D2059" s="55" t="str">
        <f>_xlfn.IFNA(VLOOKUP(C2059,'Számlafizető(k) adatai'!$C$4:$D$203,2,0),"")</f>
        <v/>
      </c>
      <c r="E2059" s="55" t="str">
        <f>_xlfn.IFNA(VLOOKUP(C2059,'Számlafizető(k) adatai'!$C$4:$M$203,11,0),"")</f>
        <v/>
      </c>
      <c r="F2059" s="178"/>
      <c r="G2059" s="178"/>
      <c r="H2059" s="178"/>
      <c r="I2059" s="55" t="str">
        <f>IF(F2059="","",VLOOKUP(LEFT(F2059,5),'Technikai cellák'!B:C,2,0))</f>
        <v/>
      </c>
      <c r="J2059" s="55" t="str">
        <f>IF(F2059="","",VLOOKUP(I2059,'Technikai cellák'!$C$1:$D$12,2,0))</f>
        <v/>
      </c>
      <c r="K2059" s="179"/>
      <c r="L2059" s="67" t="str">
        <f t="shared" si="626"/>
        <v/>
      </c>
      <c r="M2059" s="68">
        <f t="shared" si="627"/>
        <v>0</v>
      </c>
      <c r="N2059" s="66">
        <f t="shared" si="628"/>
        <v>0</v>
      </c>
      <c r="O2059" s="152"/>
      <c r="P2059" s="172">
        <f t="shared" si="625"/>
        <v>0</v>
      </c>
      <c r="Q2059" s="69">
        <f t="shared" si="629"/>
        <v>0</v>
      </c>
      <c r="R2059" s="62">
        <f t="shared" si="630"/>
        <v>0</v>
      </c>
      <c r="S2059" s="153"/>
      <c r="T2059" s="118" t="str">
        <f t="shared" si="631"/>
        <v/>
      </c>
      <c r="U2059" s="154"/>
      <c r="V2059" s="154"/>
      <c r="W2059" s="154"/>
      <c r="X2059" s="154"/>
      <c r="Y2059" s="154"/>
      <c r="Z2059" s="154"/>
      <c r="AA2059" s="154"/>
      <c r="AB2059" s="154"/>
      <c r="AC2059" s="154"/>
      <c r="AD2059" s="154"/>
      <c r="AE2059" s="154"/>
      <c r="AF2059" s="154"/>
      <c r="AG2059" s="63">
        <f t="shared" si="632"/>
        <v>0</v>
      </c>
      <c r="AH2059" s="56">
        <f t="shared" si="633"/>
        <v>0</v>
      </c>
      <c r="AI2059" s="56">
        <f t="shared" si="634"/>
        <v>0</v>
      </c>
      <c r="AJ2059" s="56">
        <f t="shared" si="635"/>
        <v>0</v>
      </c>
      <c r="AK2059" s="56">
        <f t="shared" si="636"/>
        <v>0</v>
      </c>
      <c r="AL2059" s="56">
        <f t="shared" si="637"/>
        <v>0</v>
      </c>
      <c r="AM2059" s="56">
        <f t="shared" si="638"/>
        <v>0</v>
      </c>
      <c r="AN2059" s="56">
        <f t="shared" si="639"/>
        <v>0</v>
      </c>
      <c r="AO2059" s="56">
        <f t="shared" si="640"/>
        <v>0</v>
      </c>
      <c r="AP2059" s="56">
        <f t="shared" si="641"/>
        <v>0</v>
      </c>
      <c r="AQ2059" s="56">
        <f t="shared" si="642"/>
        <v>0</v>
      </c>
      <c r="AR2059" s="86">
        <f t="shared" si="643"/>
        <v>0</v>
      </c>
    </row>
    <row r="2060" spans="1:44" x14ac:dyDescent="0.25">
      <c r="A2060" s="178"/>
      <c r="B2060" s="55" t="str">
        <f>_xlfn.IFNA(VLOOKUP(A2060,'Ajánlatkérő(k) adatai'!$B$4:$C$205,2,0),"")</f>
        <v/>
      </c>
      <c r="C2060" s="178"/>
      <c r="D2060" s="55" t="str">
        <f>_xlfn.IFNA(VLOOKUP(C2060,'Számlafizető(k) adatai'!$C$4:$D$203,2,0),"")</f>
        <v/>
      </c>
      <c r="E2060" s="55" t="str">
        <f>_xlfn.IFNA(VLOOKUP(C2060,'Számlafizető(k) adatai'!$C$4:$M$203,11,0),"")</f>
        <v/>
      </c>
      <c r="F2060" s="178"/>
      <c r="G2060" s="178"/>
      <c r="H2060" s="178"/>
      <c r="I2060" s="55" t="str">
        <f>IF(F2060="","",VLOOKUP(LEFT(F2060,5),'Technikai cellák'!B:C,2,0))</f>
        <v/>
      </c>
      <c r="J2060" s="55" t="str">
        <f>IF(F2060="","",VLOOKUP(I2060,'Technikai cellák'!$C$1:$D$12,2,0))</f>
        <v/>
      </c>
      <c r="K2060" s="179"/>
      <c r="L2060" s="67" t="str">
        <f t="shared" si="626"/>
        <v/>
      </c>
      <c r="M2060" s="68">
        <f t="shared" si="627"/>
        <v>0</v>
      </c>
      <c r="N2060" s="66">
        <f t="shared" si="628"/>
        <v>0</v>
      </c>
      <c r="O2060" s="152"/>
      <c r="P2060" s="172">
        <f t="shared" si="625"/>
        <v>0</v>
      </c>
      <c r="Q2060" s="69">
        <f t="shared" si="629"/>
        <v>0</v>
      </c>
      <c r="R2060" s="62">
        <f t="shared" si="630"/>
        <v>0</v>
      </c>
      <c r="S2060" s="153"/>
      <c r="T2060" s="118" t="str">
        <f t="shared" si="631"/>
        <v/>
      </c>
      <c r="U2060" s="154"/>
      <c r="V2060" s="154"/>
      <c r="W2060" s="154"/>
      <c r="X2060" s="154"/>
      <c r="Y2060" s="154"/>
      <c r="Z2060" s="154"/>
      <c r="AA2060" s="154"/>
      <c r="AB2060" s="154"/>
      <c r="AC2060" s="154"/>
      <c r="AD2060" s="154"/>
      <c r="AE2060" s="154"/>
      <c r="AF2060" s="154"/>
      <c r="AG2060" s="63">
        <f t="shared" si="632"/>
        <v>0</v>
      </c>
      <c r="AH2060" s="56">
        <f t="shared" si="633"/>
        <v>0</v>
      </c>
      <c r="AI2060" s="56">
        <f t="shared" si="634"/>
        <v>0</v>
      </c>
      <c r="AJ2060" s="56">
        <f t="shared" si="635"/>
        <v>0</v>
      </c>
      <c r="AK2060" s="56">
        <f t="shared" si="636"/>
        <v>0</v>
      </c>
      <c r="AL2060" s="56">
        <f t="shared" si="637"/>
        <v>0</v>
      </c>
      <c r="AM2060" s="56">
        <f t="shared" si="638"/>
        <v>0</v>
      </c>
      <c r="AN2060" s="56">
        <f t="shared" si="639"/>
        <v>0</v>
      </c>
      <c r="AO2060" s="56">
        <f t="shared" si="640"/>
        <v>0</v>
      </c>
      <c r="AP2060" s="56">
        <f t="shared" si="641"/>
        <v>0</v>
      </c>
      <c r="AQ2060" s="56">
        <f t="shared" si="642"/>
        <v>0</v>
      </c>
      <c r="AR2060" s="86">
        <f t="shared" si="643"/>
        <v>0</v>
      </c>
    </row>
    <row r="2061" spans="1:44" x14ac:dyDescent="0.25">
      <c r="A2061" s="178"/>
      <c r="B2061" s="55" t="str">
        <f>_xlfn.IFNA(VLOOKUP(A2061,'Ajánlatkérő(k) adatai'!$B$4:$C$205,2,0),"")</f>
        <v/>
      </c>
      <c r="C2061" s="178"/>
      <c r="D2061" s="55" t="str">
        <f>_xlfn.IFNA(VLOOKUP(C2061,'Számlafizető(k) adatai'!$C$4:$D$203,2,0),"")</f>
        <v/>
      </c>
      <c r="E2061" s="55" t="str">
        <f>_xlfn.IFNA(VLOOKUP(C2061,'Számlafizető(k) adatai'!$C$4:$M$203,11,0),"")</f>
        <v/>
      </c>
      <c r="F2061" s="178"/>
      <c r="G2061" s="178"/>
      <c r="H2061" s="178"/>
      <c r="I2061" s="55" t="str">
        <f>IF(F2061="","",VLOOKUP(LEFT(F2061,5),'Technikai cellák'!B:C,2,0))</f>
        <v/>
      </c>
      <c r="J2061" s="55" t="str">
        <f>IF(F2061="","",VLOOKUP(I2061,'Technikai cellák'!$C$1:$D$12,2,0))</f>
        <v/>
      </c>
      <c r="K2061" s="179"/>
      <c r="L2061" s="67" t="str">
        <f t="shared" si="626"/>
        <v/>
      </c>
      <c r="M2061" s="68">
        <f t="shared" si="627"/>
        <v>0</v>
      </c>
      <c r="N2061" s="66">
        <f t="shared" si="628"/>
        <v>0</v>
      </c>
      <c r="O2061" s="152"/>
      <c r="P2061" s="172">
        <f t="shared" si="625"/>
        <v>0</v>
      </c>
      <c r="Q2061" s="69">
        <f t="shared" si="629"/>
        <v>0</v>
      </c>
      <c r="R2061" s="62">
        <f t="shared" si="630"/>
        <v>0</v>
      </c>
      <c r="S2061" s="153"/>
      <c r="T2061" s="118" t="str">
        <f t="shared" si="631"/>
        <v/>
      </c>
      <c r="U2061" s="154"/>
      <c r="V2061" s="154"/>
      <c r="W2061" s="154"/>
      <c r="X2061" s="154"/>
      <c r="Y2061" s="154"/>
      <c r="Z2061" s="154"/>
      <c r="AA2061" s="154"/>
      <c r="AB2061" s="154"/>
      <c r="AC2061" s="154"/>
      <c r="AD2061" s="154"/>
      <c r="AE2061" s="154"/>
      <c r="AF2061" s="154"/>
      <c r="AG2061" s="63">
        <f t="shared" si="632"/>
        <v>0</v>
      </c>
      <c r="AH2061" s="56">
        <f t="shared" si="633"/>
        <v>0</v>
      </c>
      <c r="AI2061" s="56">
        <f t="shared" si="634"/>
        <v>0</v>
      </c>
      <c r="AJ2061" s="56">
        <f t="shared" si="635"/>
        <v>0</v>
      </c>
      <c r="AK2061" s="56">
        <f t="shared" si="636"/>
        <v>0</v>
      </c>
      <c r="AL2061" s="56">
        <f t="shared" si="637"/>
        <v>0</v>
      </c>
      <c r="AM2061" s="56">
        <f t="shared" si="638"/>
        <v>0</v>
      </c>
      <c r="AN2061" s="56">
        <f t="shared" si="639"/>
        <v>0</v>
      </c>
      <c r="AO2061" s="56">
        <f t="shared" si="640"/>
        <v>0</v>
      </c>
      <c r="AP2061" s="56">
        <f t="shared" si="641"/>
        <v>0</v>
      </c>
      <c r="AQ2061" s="56">
        <f t="shared" si="642"/>
        <v>0</v>
      </c>
      <c r="AR2061" s="86">
        <f t="shared" si="643"/>
        <v>0</v>
      </c>
    </row>
    <row r="2062" spans="1:44" x14ac:dyDescent="0.25">
      <c r="A2062" s="178"/>
      <c r="B2062" s="55" t="str">
        <f>_xlfn.IFNA(VLOOKUP(A2062,'Ajánlatkérő(k) adatai'!$B$4:$C$205,2,0),"")</f>
        <v/>
      </c>
      <c r="C2062" s="178"/>
      <c r="D2062" s="55" t="str">
        <f>_xlfn.IFNA(VLOOKUP(C2062,'Számlafizető(k) adatai'!$C$4:$D$203,2,0),"")</f>
        <v/>
      </c>
      <c r="E2062" s="55" t="str">
        <f>_xlfn.IFNA(VLOOKUP(C2062,'Számlafizető(k) adatai'!$C$4:$M$203,11,0),"")</f>
        <v/>
      </c>
      <c r="F2062" s="178"/>
      <c r="G2062" s="178"/>
      <c r="H2062" s="178"/>
      <c r="I2062" s="55" t="str">
        <f>IF(F2062="","",VLOOKUP(LEFT(F2062,5),'Technikai cellák'!B:C,2,0))</f>
        <v/>
      </c>
      <c r="J2062" s="55" t="str">
        <f>IF(F2062="","",VLOOKUP(I2062,'Technikai cellák'!$C$1:$D$12,2,0))</f>
        <v/>
      </c>
      <c r="K2062" s="179"/>
      <c r="L2062" s="67" t="str">
        <f t="shared" si="626"/>
        <v/>
      </c>
      <c r="M2062" s="68">
        <f t="shared" si="627"/>
        <v>0</v>
      </c>
      <c r="N2062" s="66">
        <f t="shared" si="628"/>
        <v>0</v>
      </c>
      <c r="O2062" s="152"/>
      <c r="P2062" s="172">
        <f t="shared" si="625"/>
        <v>0</v>
      </c>
      <c r="Q2062" s="69">
        <f t="shared" si="629"/>
        <v>0</v>
      </c>
      <c r="R2062" s="62">
        <f t="shared" si="630"/>
        <v>0</v>
      </c>
      <c r="S2062" s="153"/>
      <c r="T2062" s="118" t="str">
        <f t="shared" si="631"/>
        <v/>
      </c>
      <c r="U2062" s="154"/>
      <c r="V2062" s="154"/>
      <c r="W2062" s="154"/>
      <c r="X2062" s="154"/>
      <c r="Y2062" s="154"/>
      <c r="Z2062" s="154"/>
      <c r="AA2062" s="154"/>
      <c r="AB2062" s="154"/>
      <c r="AC2062" s="154"/>
      <c r="AD2062" s="154"/>
      <c r="AE2062" s="154"/>
      <c r="AF2062" s="154"/>
      <c r="AG2062" s="63">
        <f t="shared" si="632"/>
        <v>0</v>
      </c>
      <c r="AH2062" s="56">
        <f t="shared" si="633"/>
        <v>0</v>
      </c>
      <c r="AI2062" s="56">
        <f t="shared" si="634"/>
        <v>0</v>
      </c>
      <c r="AJ2062" s="56">
        <f t="shared" si="635"/>
        <v>0</v>
      </c>
      <c r="AK2062" s="56">
        <f t="shared" si="636"/>
        <v>0</v>
      </c>
      <c r="AL2062" s="56">
        <f t="shared" si="637"/>
        <v>0</v>
      </c>
      <c r="AM2062" s="56">
        <f t="shared" si="638"/>
        <v>0</v>
      </c>
      <c r="AN2062" s="56">
        <f t="shared" si="639"/>
        <v>0</v>
      </c>
      <c r="AO2062" s="56">
        <f t="shared" si="640"/>
        <v>0</v>
      </c>
      <c r="AP2062" s="56">
        <f t="shared" si="641"/>
        <v>0</v>
      </c>
      <c r="AQ2062" s="56">
        <f t="shared" si="642"/>
        <v>0</v>
      </c>
      <c r="AR2062" s="86">
        <f t="shared" si="643"/>
        <v>0</v>
      </c>
    </row>
    <row r="2063" spans="1:44" x14ac:dyDescent="0.25">
      <c r="A2063" s="178"/>
      <c r="B2063" s="55" t="str">
        <f>_xlfn.IFNA(VLOOKUP(A2063,'Ajánlatkérő(k) adatai'!$B$4:$C$205,2,0),"")</f>
        <v/>
      </c>
      <c r="C2063" s="178"/>
      <c r="D2063" s="55" t="str">
        <f>_xlfn.IFNA(VLOOKUP(C2063,'Számlafizető(k) adatai'!$C$4:$D$203,2,0),"")</f>
        <v/>
      </c>
      <c r="E2063" s="55" t="str">
        <f>_xlfn.IFNA(VLOOKUP(C2063,'Számlafizető(k) adatai'!$C$4:$M$203,11,0),"")</f>
        <v/>
      </c>
      <c r="F2063" s="178"/>
      <c r="G2063" s="178"/>
      <c r="H2063" s="178"/>
      <c r="I2063" s="55" t="str">
        <f>IF(F2063="","",VLOOKUP(LEFT(F2063,5),'Technikai cellák'!B:C,2,0))</f>
        <v/>
      </c>
      <c r="J2063" s="55" t="str">
        <f>IF(F2063="","",VLOOKUP(I2063,'Technikai cellák'!$C$1:$D$12,2,0))</f>
        <v/>
      </c>
      <c r="K2063" s="179"/>
      <c r="L2063" s="67" t="str">
        <f t="shared" si="626"/>
        <v/>
      </c>
      <c r="M2063" s="68">
        <f t="shared" si="627"/>
        <v>0</v>
      </c>
      <c r="N2063" s="66">
        <f t="shared" si="628"/>
        <v>0</v>
      </c>
      <c r="O2063" s="152"/>
      <c r="P2063" s="172">
        <f t="shared" si="625"/>
        <v>0</v>
      </c>
      <c r="Q2063" s="69">
        <f t="shared" si="629"/>
        <v>0</v>
      </c>
      <c r="R2063" s="62">
        <f t="shared" si="630"/>
        <v>0</v>
      </c>
      <c r="S2063" s="153"/>
      <c r="T2063" s="118" t="str">
        <f t="shared" si="631"/>
        <v/>
      </c>
      <c r="U2063" s="154"/>
      <c r="V2063" s="154"/>
      <c r="W2063" s="154"/>
      <c r="X2063" s="154"/>
      <c r="Y2063" s="154"/>
      <c r="Z2063" s="154"/>
      <c r="AA2063" s="154"/>
      <c r="AB2063" s="154"/>
      <c r="AC2063" s="154"/>
      <c r="AD2063" s="154"/>
      <c r="AE2063" s="154"/>
      <c r="AF2063" s="154"/>
      <c r="AG2063" s="63">
        <f t="shared" si="632"/>
        <v>0</v>
      </c>
      <c r="AH2063" s="56">
        <f t="shared" si="633"/>
        <v>0</v>
      </c>
      <c r="AI2063" s="56">
        <f t="shared" si="634"/>
        <v>0</v>
      </c>
      <c r="AJ2063" s="56">
        <f t="shared" si="635"/>
        <v>0</v>
      </c>
      <c r="AK2063" s="56">
        <f t="shared" si="636"/>
        <v>0</v>
      </c>
      <c r="AL2063" s="56">
        <f t="shared" si="637"/>
        <v>0</v>
      </c>
      <c r="AM2063" s="56">
        <f t="shared" si="638"/>
        <v>0</v>
      </c>
      <c r="AN2063" s="56">
        <f t="shared" si="639"/>
        <v>0</v>
      </c>
      <c r="AO2063" s="56">
        <f t="shared" si="640"/>
        <v>0</v>
      </c>
      <c r="AP2063" s="56">
        <f t="shared" si="641"/>
        <v>0</v>
      </c>
      <c r="AQ2063" s="56">
        <f t="shared" si="642"/>
        <v>0</v>
      </c>
      <c r="AR2063" s="86">
        <f t="shared" si="643"/>
        <v>0</v>
      </c>
    </row>
    <row r="2064" spans="1:44" x14ac:dyDescent="0.25">
      <c r="A2064" s="178"/>
      <c r="B2064" s="55" t="str">
        <f>_xlfn.IFNA(VLOOKUP(A2064,'Ajánlatkérő(k) adatai'!$B$4:$C$205,2,0),"")</f>
        <v/>
      </c>
      <c r="C2064" s="178"/>
      <c r="D2064" s="55" t="str">
        <f>_xlfn.IFNA(VLOOKUP(C2064,'Számlafizető(k) adatai'!$C$4:$D$203,2,0),"")</f>
        <v/>
      </c>
      <c r="E2064" s="55" t="str">
        <f>_xlfn.IFNA(VLOOKUP(C2064,'Számlafizető(k) adatai'!$C$4:$M$203,11,0),"")</f>
        <v/>
      </c>
      <c r="F2064" s="178"/>
      <c r="G2064" s="178"/>
      <c r="H2064" s="178"/>
      <c r="I2064" s="55" t="str">
        <f>IF(F2064="","",VLOOKUP(LEFT(F2064,5),'Technikai cellák'!B:C,2,0))</f>
        <v/>
      </c>
      <c r="J2064" s="55" t="str">
        <f>IF(F2064="","",VLOOKUP(I2064,'Technikai cellák'!$C$1:$D$12,2,0))</f>
        <v/>
      </c>
      <c r="K2064" s="179"/>
      <c r="L2064" s="67" t="str">
        <f t="shared" si="626"/>
        <v/>
      </c>
      <c r="M2064" s="68">
        <f t="shared" si="627"/>
        <v>0</v>
      </c>
      <c r="N2064" s="66">
        <f t="shared" si="628"/>
        <v>0</v>
      </c>
      <c r="O2064" s="152"/>
      <c r="P2064" s="172">
        <f t="shared" ref="P2064:P2127" si="644">ROUND((IF(K2064&lt;100,0,K2064*$C$7)/$C$8),0)</f>
        <v>0</v>
      </c>
      <c r="Q2064" s="69">
        <f t="shared" si="629"/>
        <v>0</v>
      </c>
      <c r="R2064" s="62">
        <f t="shared" si="630"/>
        <v>0</v>
      </c>
      <c r="S2064" s="153"/>
      <c r="T2064" s="118" t="str">
        <f t="shared" si="631"/>
        <v/>
      </c>
      <c r="U2064" s="154"/>
      <c r="V2064" s="154"/>
      <c r="W2064" s="154"/>
      <c r="X2064" s="154"/>
      <c r="Y2064" s="154"/>
      <c r="Z2064" s="154"/>
      <c r="AA2064" s="154"/>
      <c r="AB2064" s="154"/>
      <c r="AC2064" s="154"/>
      <c r="AD2064" s="154"/>
      <c r="AE2064" s="154"/>
      <c r="AF2064" s="154"/>
      <c r="AG2064" s="63">
        <f t="shared" si="632"/>
        <v>0</v>
      </c>
      <c r="AH2064" s="56">
        <f t="shared" si="633"/>
        <v>0</v>
      </c>
      <c r="AI2064" s="56">
        <f t="shared" si="634"/>
        <v>0</v>
      </c>
      <c r="AJ2064" s="56">
        <f t="shared" si="635"/>
        <v>0</v>
      </c>
      <c r="AK2064" s="56">
        <f t="shared" si="636"/>
        <v>0</v>
      </c>
      <c r="AL2064" s="56">
        <f t="shared" si="637"/>
        <v>0</v>
      </c>
      <c r="AM2064" s="56">
        <f t="shared" si="638"/>
        <v>0</v>
      </c>
      <c r="AN2064" s="56">
        <f t="shared" si="639"/>
        <v>0</v>
      </c>
      <c r="AO2064" s="56">
        <f t="shared" si="640"/>
        <v>0</v>
      </c>
      <c r="AP2064" s="56">
        <f t="shared" si="641"/>
        <v>0</v>
      </c>
      <c r="AQ2064" s="56">
        <f t="shared" si="642"/>
        <v>0</v>
      </c>
      <c r="AR2064" s="86">
        <f t="shared" si="643"/>
        <v>0</v>
      </c>
    </row>
    <row r="2065" spans="1:44" x14ac:dyDescent="0.25">
      <c r="A2065" s="178"/>
      <c r="B2065" s="55" t="str">
        <f>_xlfn.IFNA(VLOOKUP(A2065,'Ajánlatkérő(k) adatai'!$B$4:$C$205,2,0),"")</f>
        <v/>
      </c>
      <c r="C2065" s="178"/>
      <c r="D2065" s="55" t="str">
        <f>_xlfn.IFNA(VLOOKUP(C2065,'Számlafizető(k) adatai'!$C$4:$D$203,2,0),"")</f>
        <v/>
      </c>
      <c r="E2065" s="55" t="str">
        <f>_xlfn.IFNA(VLOOKUP(C2065,'Számlafizető(k) adatai'!$C$4:$M$203,11,0),"")</f>
        <v/>
      </c>
      <c r="F2065" s="178"/>
      <c r="G2065" s="178"/>
      <c r="H2065" s="178"/>
      <c r="I2065" s="55" t="str">
        <f>IF(F2065="","",VLOOKUP(LEFT(F2065,5),'Technikai cellák'!B:C,2,0))</f>
        <v/>
      </c>
      <c r="J2065" s="55" t="str">
        <f>IF(F2065="","",VLOOKUP(I2065,'Technikai cellák'!$C$1:$D$12,2,0))</f>
        <v/>
      </c>
      <c r="K2065" s="179"/>
      <c r="L2065" s="67" t="str">
        <f t="shared" si="626"/>
        <v/>
      </c>
      <c r="M2065" s="68">
        <f t="shared" si="627"/>
        <v>0</v>
      </c>
      <c r="N2065" s="66">
        <f t="shared" si="628"/>
        <v>0</v>
      </c>
      <c r="O2065" s="152"/>
      <c r="P2065" s="172">
        <f t="shared" si="644"/>
        <v>0</v>
      </c>
      <c r="Q2065" s="69">
        <f t="shared" si="629"/>
        <v>0</v>
      </c>
      <c r="R2065" s="62">
        <f t="shared" si="630"/>
        <v>0</v>
      </c>
      <c r="S2065" s="153"/>
      <c r="T2065" s="118" t="str">
        <f t="shared" si="631"/>
        <v/>
      </c>
      <c r="U2065" s="154"/>
      <c r="V2065" s="154"/>
      <c r="W2065" s="154"/>
      <c r="X2065" s="154"/>
      <c r="Y2065" s="154"/>
      <c r="Z2065" s="154"/>
      <c r="AA2065" s="154"/>
      <c r="AB2065" s="154"/>
      <c r="AC2065" s="154"/>
      <c r="AD2065" s="154"/>
      <c r="AE2065" s="154"/>
      <c r="AF2065" s="154"/>
      <c r="AG2065" s="63">
        <f t="shared" si="632"/>
        <v>0</v>
      </c>
      <c r="AH2065" s="56">
        <f t="shared" si="633"/>
        <v>0</v>
      </c>
      <c r="AI2065" s="56">
        <f t="shared" si="634"/>
        <v>0</v>
      </c>
      <c r="AJ2065" s="56">
        <f t="shared" si="635"/>
        <v>0</v>
      </c>
      <c r="AK2065" s="56">
        <f t="shared" si="636"/>
        <v>0</v>
      </c>
      <c r="AL2065" s="56">
        <f t="shared" si="637"/>
        <v>0</v>
      </c>
      <c r="AM2065" s="56">
        <f t="shared" si="638"/>
        <v>0</v>
      </c>
      <c r="AN2065" s="56">
        <f t="shared" si="639"/>
        <v>0</v>
      </c>
      <c r="AO2065" s="56">
        <f t="shared" si="640"/>
        <v>0</v>
      </c>
      <c r="AP2065" s="56">
        <f t="shared" si="641"/>
        <v>0</v>
      </c>
      <c r="AQ2065" s="56">
        <f t="shared" si="642"/>
        <v>0</v>
      </c>
      <c r="AR2065" s="86">
        <f t="shared" si="643"/>
        <v>0</v>
      </c>
    </row>
    <row r="2066" spans="1:44" x14ac:dyDescent="0.25">
      <c r="A2066" s="178"/>
      <c r="B2066" s="55" t="str">
        <f>_xlfn.IFNA(VLOOKUP(A2066,'Ajánlatkérő(k) adatai'!$B$4:$C$205,2,0),"")</f>
        <v/>
      </c>
      <c r="C2066" s="178"/>
      <c r="D2066" s="55" t="str">
        <f>_xlfn.IFNA(VLOOKUP(C2066,'Számlafizető(k) adatai'!$C$4:$D$203,2,0),"")</f>
        <v/>
      </c>
      <c r="E2066" s="55" t="str">
        <f>_xlfn.IFNA(VLOOKUP(C2066,'Számlafizető(k) adatai'!$C$4:$M$203,11,0),"")</f>
        <v/>
      </c>
      <c r="F2066" s="178"/>
      <c r="G2066" s="178"/>
      <c r="H2066" s="178"/>
      <c r="I2066" s="55" t="str">
        <f>IF(F2066="","",VLOOKUP(LEFT(F2066,5),'Technikai cellák'!B:C,2,0))</f>
        <v/>
      </c>
      <c r="J2066" s="55" t="str">
        <f>IF(F2066="","",VLOOKUP(I2066,'Technikai cellák'!$C$1:$D$12,2,0))</f>
        <v/>
      </c>
      <c r="K2066" s="179"/>
      <c r="L2066" s="67" t="str">
        <f t="shared" si="626"/>
        <v/>
      </c>
      <c r="M2066" s="68">
        <f t="shared" si="627"/>
        <v>0</v>
      </c>
      <c r="N2066" s="66">
        <f t="shared" si="628"/>
        <v>0</v>
      </c>
      <c r="O2066" s="152"/>
      <c r="P2066" s="172">
        <f t="shared" si="644"/>
        <v>0</v>
      </c>
      <c r="Q2066" s="69">
        <f t="shared" si="629"/>
        <v>0</v>
      </c>
      <c r="R2066" s="62">
        <f t="shared" si="630"/>
        <v>0</v>
      </c>
      <c r="S2066" s="153"/>
      <c r="T2066" s="118" t="str">
        <f t="shared" si="631"/>
        <v/>
      </c>
      <c r="U2066" s="154"/>
      <c r="V2066" s="154"/>
      <c r="W2066" s="154"/>
      <c r="X2066" s="154"/>
      <c r="Y2066" s="154"/>
      <c r="Z2066" s="154"/>
      <c r="AA2066" s="154"/>
      <c r="AB2066" s="154"/>
      <c r="AC2066" s="154"/>
      <c r="AD2066" s="154"/>
      <c r="AE2066" s="154"/>
      <c r="AF2066" s="154"/>
      <c r="AG2066" s="63">
        <f t="shared" si="632"/>
        <v>0</v>
      </c>
      <c r="AH2066" s="56">
        <f t="shared" si="633"/>
        <v>0</v>
      </c>
      <c r="AI2066" s="56">
        <f t="shared" si="634"/>
        <v>0</v>
      </c>
      <c r="AJ2066" s="56">
        <f t="shared" si="635"/>
        <v>0</v>
      </c>
      <c r="AK2066" s="56">
        <f t="shared" si="636"/>
        <v>0</v>
      </c>
      <c r="AL2066" s="56">
        <f t="shared" si="637"/>
        <v>0</v>
      </c>
      <c r="AM2066" s="56">
        <f t="shared" si="638"/>
        <v>0</v>
      </c>
      <c r="AN2066" s="56">
        <f t="shared" si="639"/>
        <v>0</v>
      </c>
      <c r="AO2066" s="56">
        <f t="shared" si="640"/>
        <v>0</v>
      </c>
      <c r="AP2066" s="56">
        <f t="shared" si="641"/>
        <v>0</v>
      </c>
      <c r="AQ2066" s="56">
        <f t="shared" si="642"/>
        <v>0</v>
      </c>
      <c r="AR2066" s="86">
        <f t="shared" si="643"/>
        <v>0</v>
      </c>
    </row>
    <row r="2067" spans="1:44" x14ac:dyDescent="0.25">
      <c r="A2067" s="178"/>
      <c r="B2067" s="55" t="str">
        <f>_xlfn.IFNA(VLOOKUP(A2067,'Ajánlatkérő(k) adatai'!$B$4:$C$205,2,0),"")</f>
        <v/>
      </c>
      <c r="C2067" s="178"/>
      <c r="D2067" s="55" t="str">
        <f>_xlfn.IFNA(VLOOKUP(C2067,'Számlafizető(k) adatai'!$C$4:$D$203,2,0),"")</f>
        <v/>
      </c>
      <c r="E2067" s="55" t="str">
        <f>_xlfn.IFNA(VLOOKUP(C2067,'Számlafizető(k) adatai'!$C$4:$M$203,11,0),"")</f>
        <v/>
      </c>
      <c r="F2067" s="178"/>
      <c r="G2067" s="178"/>
      <c r="H2067" s="178"/>
      <c r="I2067" s="55" t="str">
        <f>IF(F2067="","",VLOOKUP(LEFT(F2067,5),'Technikai cellák'!B:C,2,0))</f>
        <v/>
      </c>
      <c r="J2067" s="55" t="str">
        <f>IF(F2067="","",VLOOKUP(I2067,'Technikai cellák'!$C$1:$D$12,2,0))</f>
        <v/>
      </c>
      <c r="K2067" s="179"/>
      <c r="L2067" s="67" t="str">
        <f t="shared" si="626"/>
        <v/>
      </c>
      <c r="M2067" s="68">
        <f t="shared" si="627"/>
        <v>0</v>
      </c>
      <c r="N2067" s="66">
        <f t="shared" si="628"/>
        <v>0</v>
      </c>
      <c r="O2067" s="152"/>
      <c r="P2067" s="172">
        <f t="shared" si="644"/>
        <v>0</v>
      </c>
      <c r="Q2067" s="69">
        <f t="shared" si="629"/>
        <v>0</v>
      </c>
      <c r="R2067" s="62">
        <f t="shared" si="630"/>
        <v>0</v>
      </c>
      <c r="S2067" s="153"/>
      <c r="T2067" s="118" t="str">
        <f t="shared" si="631"/>
        <v/>
      </c>
      <c r="U2067" s="154"/>
      <c r="V2067" s="154"/>
      <c r="W2067" s="154"/>
      <c r="X2067" s="154"/>
      <c r="Y2067" s="154"/>
      <c r="Z2067" s="154"/>
      <c r="AA2067" s="154"/>
      <c r="AB2067" s="154"/>
      <c r="AC2067" s="154"/>
      <c r="AD2067" s="154"/>
      <c r="AE2067" s="154"/>
      <c r="AF2067" s="154"/>
      <c r="AG2067" s="63">
        <f t="shared" si="632"/>
        <v>0</v>
      </c>
      <c r="AH2067" s="56">
        <f t="shared" si="633"/>
        <v>0</v>
      </c>
      <c r="AI2067" s="56">
        <f t="shared" si="634"/>
        <v>0</v>
      </c>
      <c r="AJ2067" s="56">
        <f t="shared" si="635"/>
        <v>0</v>
      </c>
      <c r="AK2067" s="56">
        <f t="shared" si="636"/>
        <v>0</v>
      </c>
      <c r="AL2067" s="56">
        <f t="shared" si="637"/>
        <v>0</v>
      </c>
      <c r="AM2067" s="56">
        <f t="shared" si="638"/>
        <v>0</v>
      </c>
      <c r="AN2067" s="56">
        <f t="shared" si="639"/>
        <v>0</v>
      </c>
      <c r="AO2067" s="56">
        <f t="shared" si="640"/>
        <v>0</v>
      </c>
      <c r="AP2067" s="56">
        <f t="shared" si="641"/>
        <v>0</v>
      </c>
      <c r="AQ2067" s="56">
        <f t="shared" si="642"/>
        <v>0</v>
      </c>
      <c r="AR2067" s="86">
        <f t="shared" si="643"/>
        <v>0</v>
      </c>
    </row>
    <row r="2068" spans="1:44" x14ac:dyDescent="0.25">
      <c r="A2068" s="178"/>
      <c r="B2068" s="55" t="str">
        <f>_xlfn.IFNA(VLOOKUP(A2068,'Ajánlatkérő(k) adatai'!$B$4:$C$205,2,0),"")</f>
        <v/>
      </c>
      <c r="C2068" s="178"/>
      <c r="D2068" s="55" t="str">
        <f>_xlfn.IFNA(VLOOKUP(C2068,'Számlafizető(k) adatai'!$C$4:$D$203,2,0),"")</f>
        <v/>
      </c>
      <c r="E2068" s="55" t="str">
        <f>_xlfn.IFNA(VLOOKUP(C2068,'Számlafizető(k) adatai'!$C$4:$M$203,11,0),"")</f>
        <v/>
      </c>
      <c r="F2068" s="178"/>
      <c r="G2068" s="178"/>
      <c r="H2068" s="178"/>
      <c r="I2068" s="55" t="str">
        <f>IF(F2068="","",VLOOKUP(LEFT(F2068,5),'Technikai cellák'!B:C,2,0))</f>
        <v/>
      </c>
      <c r="J2068" s="55" t="str">
        <f>IF(F2068="","",VLOOKUP(I2068,'Technikai cellák'!$C$1:$D$12,2,0))</f>
        <v/>
      </c>
      <c r="K2068" s="179"/>
      <c r="L2068" s="67" t="str">
        <f t="shared" si="626"/>
        <v/>
      </c>
      <c r="M2068" s="68">
        <f t="shared" si="627"/>
        <v>0</v>
      </c>
      <c r="N2068" s="66">
        <f t="shared" si="628"/>
        <v>0</v>
      </c>
      <c r="O2068" s="152"/>
      <c r="P2068" s="172">
        <f t="shared" si="644"/>
        <v>0</v>
      </c>
      <c r="Q2068" s="69">
        <f t="shared" si="629"/>
        <v>0</v>
      </c>
      <c r="R2068" s="62">
        <f t="shared" si="630"/>
        <v>0</v>
      </c>
      <c r="S2068" s="153"/>
      <c r="T2068" s="118" t="str">
        <f t="shared" si="631"/>
        <v/>
      </c>
      <c r="U2068" s="154"/>
      <c r="V2068" s="154"/>
      <c r="W2068" s="154"/>
      <c r="X2068" s="154"/>
      <c r="Y2068" s="154"/>
      <c r="Z2068" s="154"/>
      <c r="AA2068" s="154"/>
      <c r="AB2068" s="154"/>
      <c r="AC2068" s="154"/>
      <c r="AD2068" s="154"/>
      <c r="AE2068" s="154"/>
      <c r="AF2068" s="154"/>
      <c r="AG2068" s="63">
        <f t="shared" si="632"/>
        <v>0</v>
      </c>
      <c r="AH2068" s="56">
        <f t="shared" si="633"/>
        <v>0</v>
      </c>
      <c r="AI2068" s="56">
        <f t="shared" si="634"/>
        <v>0</v>
      </c>
      <c r="AJ2068" s="56">
        <f t="shared" si="635"/>
        <v>0</v>
      </c>
      <c r="AK2068" s="56">
        <f t="shared" si="636"/>
        <v>0</v>
      </c>
      <c r="AL2068" s="56">
        <f t="shared" si="637"/>
        <v>0</v>
      </c>
      <c r="AM2068" s="56">
        <f t="shared" si="638"/>
        <v>0</v>
      </c>
      <c r="AN2068" s="56">
        <f t="shared" si="639"/>
        <v>0</v>
      </c>
      <c r="AO2068" s="56">
        <f t="shared" si="640"/>
        <v>0</v>
      </c>
      <c r="AP2068" s="56">
        <f t="shared" si="641"/>
        <v>0</v>
      </c>
      <c r="AQ2068" s="56">
        <f t="shared" si="642"/>
        <v>0</v>
      </c>
      <c r="AR2068" s="86">
        <f t="shared" si="643"/>
        <v>0</v>
      </c>
    </row>
    <row r="2069" spans="1:44" x14ac:dyDescent="0.25">
      <c r="A2069" s="178"/>
      <c r="B2069" s="55" t="str">
        <f>_xlfn.IFNA(VLOOKUP(A2069,'Ajánlatkérő(k) adatai'!$B$4:$C$205,2,0),"")</f>
        <v/>
      </c>
      <c r="C2069" s="178"/>
      <c r="D2069" s="55" t="str">
        <f>_xlfn.IFNA(VLOOKUP(C2069,'Számlafizető(k) adatai'!$C$4:$D$203,2,0),"")</f>
        <v/>
      </c>
      <c r="E2069" s="55" t="str">
        <f>_xlfn.IFNA(VLOOKUP(C2069,'Számlafizető(k) adatai'!$C$4:$M$203,11,0),"")</f>
        <v/>
      </c>
      <c r="F2069" s="178"/>
      <c r="G2069" s="178"/>
      <c r="H2069" s="178"/>
      <c r="I2069" s="55" t="str">
        <f>IF(F2069="","",VLOOKUP(LEFT(F2069,5),'Technikai cellák'!B:C,2,0))</f>
        <v/>
      </c>
      <c r="J2069" s="55" t="str">
        <f>IF(F2069="","",VLOOKUP(I2069,'Technikai cellák'!$C$1:$D$12,2,0))</f>
        <v/>
      </c>
      <c r="K2069" s="179"/>
      <c r="L2069" s="67" t="str">
        <f t="shared" ref="L2069:L2132" si="645">IF(K2069="","",IF(K2069&lt;20,"20 alatti",IF(K2069&lt;100,"20-99",IF(K2069&lt;500,"100-500","500-"))))</f>
        <v/>
      </c>
      <c r="M2069" s="68">
        <f t="shared" ref="M2069:M2132" si="646">ROUND(IF(L2069="20 alatti",K2069*1,0),0)</f>
        <v>0</v>
      </c>
      <c r="N2069" s="66">
        <f t="shared" ref="N2069:N2132" si="647">ROUND(IF(L2069="20-99",K2069*10.5,0),0)</f>
        <v>0</v>
      </c>
      <c r="O2069" s="152"/>
      <c r="P2069" s="172">
        <f t="shared" si="644"/>
        <v>0</v>
      </c>
      <c r="Q2069" s="69">
        <f t="shared" ref="Q2069:Q2132" si="648">ROUND(R2069*$F$10,0)</f>
        <v>0</v>
      </c>
      <c r="R2069" s="62">
        <f t="shared" ref="R2069:R2132" si="649">SUM(AG2069:AR2069)</f>
        <v>0</v>
      </c>
      <c r="S2069" s="153"/>
      <c r="T2069" s="118" t="str">
        <f t="shared" ref="T2069:T2132" si="650">IF(S2069="","",IF((DAYS360(S2069,$C$4,TRUE))/30&lt;0,"",(DAYS360(S2069,$C$4,))/30))</f>
        <v/>
      </c>
      <c r="U2069" s="154"/>
      <c r="V2069" s="154"/>
      <c r="W2069" s="154"/>
      <c r="X2069" s="154"/>
      <c r="Y2069" s="154"/>
      <c r="Z2069" s="154"/>
      <c r="AA2069" s="154"/>
      <c r="AB2069" s="154"/>
      <c r="AC2069" s="154"/>
      <c r="AD2069" s="154"/>
      <c r="AE2069" s="154"/>
      <c r="AF2069" s="154"/>
      <c r="AG2069" s="63">
        <f t="shared" ref="AG2069:AG2132" si="651">ROUND((U2069*$C$7)/$C$8,0)</f>
        <v>0</v>
      </c>
      <c r="AH2069" s="56">
        <f t="shared" ref="AH2069:AH2132" si="652">ROUND((V2069*$C$7)/$C$8,0)</f>
        <v>0</v>
      </c>
      <c r="AI2069" s="56">
        <f t="shared" ref="AI2069:AI2132" si="653">ROUND((W2069*$C$7)/$C$8,0)</f>
        <v>0</v>
      </c>
      <c r="AJ2069" s="56">
        <f t="shared" ref="AJ2069:AJ2132" si="654">ROUND((X2069*$C$7)/$C$8,0)</f>
        <v>0</v>
      </c>
      <c r="AK2069" s="56">
        <f t="shared" ref="AK2069:AK2132" si="655">ROUND((Y2069*$C$7)/$C$8,0)</f>
        <v>0</v>
      </c>
      <c r="AL2069" s="56">
        <f t="shared" ref="AL2069:AL2132" si="656">ROUND((Z2069*$C$7)/$C$8,0)</f>
        <v>0</v>
      </c>
      <c r="AM2069" s="56">
        <f t="shared" ref="AM2069:AM2132" si="657">ROUND((AA2069*$C$7)/$C$8,0)</f>
        <v>0</v>
      </c>
      <c r="AN2069" s="56">
        <f t="shared" ref="AN2069:AN2132" si="658">ROUND((AB2069*$C$7)/$C$8,0)</f>
        <v>0</v>
      </c>
      <c r="AO2069" s="56">
        <f t="shared" ref="AO2069:AO2132" si="659">ROUND((AC2069*$C$7)/$C$8,0)</f>
        <v>0</v>
      </c>
      <c r="AP2069" s="56">
        <f t="shared" ref="AP2069:AP2132" si="660">ROUND((AD2069*$C$7)/$C$8,0)</f>
        <v>0</v>
      </c>
      <c r="AQ2069" s="56">
        <f t="shared" ref="AQ2069:AQ2132" si="661">ROUND((AE2069*$C$7)/$C$8,0)</f>
        <v>0</v>
      </c>
      <c r="AR2069" s="86">
        <f t="shared" ref="AR2069:AR2132" si="662">ROUND((AF2069*$C$7)/$C$8,0)</f>
        <v>0</v>
      </c>
    </row>
    <row r="2070" spans="1:44" x14ac:dyDescent="0.25">
      <c r="A2070" s="178"/>
      <c r="B2070" s="55" t="str">
        <f>_xlfn.IFNA(VLOOKUP(A2070,'Ajánlatkérő(k) adatai'!$B$4:$C$205,2,0),"")</f>
        <v/>
      </c>
      <c r="C2070" s="178"/>
      <c r="D2070" s="55" t="str">
        <f>_xlfn.IFNA(VLOOKUP(C2070,'Számlafizető(k) adatai'!$C$4:$D$203,2,0),"")</f>
        <v/>
      </c>
      <c r="E2070" s="55" t="str">
        <f>_xlfn.IFNA(VLOOKUP(C2070,'Számlafizető(k) adatai'!$C$4:$M$203,11,0),"")</f>
        <v/>
      </c>
      <c r="F2070" s="178"/>
      <c r="G2070" s="178"/>
      <c r="H2070" s="178"/>
      <c r="I2070" s="55" t="str">
        <f>IF(F2070="","",VLOOKUP(LEFT(F2070,5),'Technikai cellák'!B:C,2,0))</f>
        <v/>
      </c>
      <c r="J2070" s="55" t="str">
        <f>IF(F2070="","",VLOOKUP(I2070,'Technikai cellák'!$C$1:$D$12,2,0))</f>
        <v/>
      </c>
      <c r="K2070" s="179"/>
      <c r="L2070" s="67" t="str">
        <f t="shared" si="645"/>
        <v/>
      </c>
      <c r="M2070" s="68">
        <f t="shared" si="646"/>
        <v>0</v>
      </c>
      <c r="N2070" s="66">
        <f t="shared" si="647"/>
        <v>0</v>
      </c>
      <c r="O2070" s="152"/>
      <c r="P2070" s="172">
        <f t="shared" si="644"/>
        <v>0</v>
      </c>
      <c r="Q2070" s="69">
        <f t="shared" si="648"/>
        <v>0</v>
      </c>
      <c r="R2070" s="62">
        <f t="shared" si="649"/>
        <v>0</v>
      </c>
      <c r="S2070" s="153"/>
      <c r="T2070" s="118" t="str">
        <f t="shared" si="650"/>
        <v/>
      </c>
      <c r="U2070" s="154"/>
      <c r="V2070" s="154"/>
      <c r="W2070" s="154"/>
      <c r="X2070" s="154"/>
      <c r="Y2070" s="154"/>
      <c r="Z2070" s="154"/>
      <c r="AA2070" s="154"/>
      <c r="AB2070" s="154"/>
      <c r="AC2070" s="154"/>
      <c r="AD2070" s="154"/>
      <c r="AE2070" s="154"/>
      <c r="AF2070" s="154"/>
      <c r="AG2070" s="63">
        <f t="shared" si="651"/>
        <v>0</v>
      </c>
      <c r="AH2070" s="56">
        <f t="shared" si="652"/>
        <v>0</v>
      </c>
      <c r="AI2070" s="56">
        <f t="shared" si="653"/>
        <v>0</v>
      </c>
      <c r="AJ2070" s="56">
        <f t="shared" si="654"/>
        <v>0</v>
      </c>
      <c r="AK2070" s="56">
        <f t="shared" si="655"/>
        <v>0</v>
      </c>
      <c r="AL2070" s="56">
        <f t="shared" si="656"/>
        <v>0</v>
      </c>
      <c r="AM2070" s="56">
        <f t="shared" si="657"/>
        <v>0</v>
      </c>
      <c r="AN2070" s="56">
        <f t="shared" si="658"/>
        <v>0</v>
      </c>
      <c r="AO2070" s="56">
        <f t="shared" si="659"/>
        <v>0</v>
      </c>
      <c r="AP2070" s="56">
        <f t="shared" si="660"/>
        <v>0</v>
      </c>
      <c r="AQ2070" s="56">
        <f t="shared" si="661"/>
        <v>0</v>
      </c>
      <c r="AR2070" s="86">
        <f t="shared" si="662"/>
        <v>0</v>
      </c>
    </row>
    <row r="2071" spans="1:44" x14ac:dyDescent="0.25">
      <c r="A2071" s="178"/>
      <c r="B2071" s="55" t="str">
        <f>_xlfn.IFNA(VLOOKUP(A2071,'Ajánlatkérő(k) adatai'!$B$4:$C$205,2,0),"")</f>
        <v/>
      </c>
      <c r="C2071" s="178"/>
      <c r="D2071" s="55" t="str">
        <f>_xlfn.IFNA(VLOOKUP(C2071,'Számlafizető(k) adatai'!$C$4:$D$203,2,0),"")</f>
        <v/>
      </c>
      <c r="E2071" s="55" t="str">
        <f>_xlfn.IFNA(VLOOKUP(C2071,'Számlafizető(k) adatai'!$C$4:$M$203,11,0),"")</f>
        <v/>
      </c>
      <c r="F2071" s="178"/>
      <c r="G2071" s="178"/>
      <c r="H2071" s="178"/>
      <c r="I2071" s="55" t="str">
        <f>IF(F2071="","",VLOOKUP(LEFT(F2071,5),'Technikai cellák'!B:C,2,0))</f>
        <v/>
      </c>
      <c r="J2071" s="55" t="str">
        <f>IF(F2071="","",VLOOKUP(I2071,'Technikai cellák'!$C$1:$D$12,2,0))</f>
        <v/>
      </c>
      <c r="K2071" s="179"/>
      <c r="L2071" s="67" t="str">
        <f t="shared" si="645"/>
        <v/>
      </c>
      <c r="M2071" s="68">
        <f t="shared" si="646"/>
        <v>0</v>
      </c>
      <c r="N2071" s="66">
        <f t="shared" si="647"/>
        <v>0</v>
      </c>
      <c r="O2071" s="152"/>
      <c r="P2071" s="172">
        <f t="shared" si="644"/>
        <v>0</v>
      </c>
      <c r="Q2071" s="69">
        <f t="shared" si="648"/>
        <v>0</v>
      </c>
      <c r="R2071" s="62">
        <f t="shared" si="649"/>
        <v>0</v>
      </c>
      <c r="S2071" s="153"/>
      <c r="T2071" s="118" t="str">
        <f t="shared" si="650"/>
        <v/>
      </c>
      <c r="U2071" s="154"/>
      <c r="V2071" s="154"/>
      <c r="W2071" s="154"/>
      <c r="X2071" s="154"/>
      <c r="Y2071" s="154"/>
      <c r="Z2071" s="154"/>
      <c r="AA2071" s="154"/>
      <c r="AB2071" s="154"/>
      <c r="AC2071" s="154"/>
      <c r="AD2071" s="154"/>
      <c r="AE2071" s="154"/>
      <c r="AF2071" s="154"/>
      <c r="AG2071" s="63">
        <f t="shared" si="651"/>
        <v>0</v>
      </c>
      <c r="AH2071" s="56">
        <f t="shared" si="652"/>
        <v>0</v>
      </c>
      <c r="AI2071" s="56">
        <f t="shared" si="653"/>
        <v>0</v>
      </c>
      <c r="AJ2071" s="56">
        <f t="shared" si="654"/>
        <v>0</v>
      </c>
      <c r="AK2071" s="56">
        <f t="shared" si="655"/>
        <v>0</v>
      </c>
      <c r="AL2071" s="56">
        <f t="shared" si="656"/>
        <v>0</v>
      </c>
      <c r="AM2071" s="56">
        <f t="shared" si="657"/>
        <v>0</v>
      </c>
      <c r="AN2071" s="56">
        <f t="shared" si="658"/>
        <v>0</v>
      </c>
      <c r="AO2071" s="56">
        <f t="shared" si="659"/>
        <v>0</v>
      </c>
      <c r="AP2071" s="56">
        <f t="shared" si="660"/>
        <v>0</v>
      </c>
      <c r="AQ2071" s="56">
        <f t="shared" si="661"/>
        <v>0</v>
      </c>
      <c r="AR2071" s="86">
        <f t="shared" si="662"/>
        <v>0</v>
      </c>
    </row>
    <row r="2072" spans="1:44" x14ac:dyDescent="0.25">
      <c r="A2072" s="178"/>
      <c r="B2072" s="55" t="str">
        <f>_xlfn.IFNA(VLOOKUP(A2072,'Ajánlatkérő(k) adatai'!$B$4:$C$205,2,0),"")</f>
        <v/>
      </c>
      <c r="C2072" s="178"/>
      <c r="D2072" s="55" t="str">
        <f>_xlfn.IFNA(VLOOKUP(C2072,'Számlafizető(k) adatai'!$C$4:$D$203,2,0),"")</f>
        <v/>
      </c>
      <c r="E2072" s="55" t="str">
        <f>_xlfn.IFNA(VLOOKUP(C2072,'Számlafizető(k) adatai'!$C$4:$M$203,11,0),"")</f>
        <v/>
      </c>
      <c r="F2072" s="178"/>
      <c r="G2072" s="178"/>
      <c r="H2072" s="178"/>
      <c r="I2072" s="55" t="str">
        <f>IF(F2072="","",VLOOKUP(LEFT(F2072,5),'Technikai cellák'!B:C,2,0))</f>
        <v/>
      </c>
      <c r="J2072" s="55" t="str">
        <f>IF(F2072="","",VLOOKUP(I2072,'Technikai cellák'!$C$1:$D$12,2,0))</f>
        <v/>
      </c>
      <c r="K2072" s="179"/>
      <c r="L2072" s="67" t="str">
        <f t="shared" si="645"/>
        <v/>
      </c>
      <c r="M2072" s="68">
        <f t="shared" si="646"/>
        <v>0</v>
      </c>
      <c r="N2072" s="66">
        <f t="shared" si="647"/>
        <v>0</v>
      </c>
      <c r="O2072" s="152"/>
      <c r="P2072" s="172">
        <f t="shared" si="644"/>
        <v>0</v>
      </c>
      <c r="Q2072" s="69">
        <f t="shared" si="648"/>
        <v>0</v>
      </c>
      <c r="R2072" s="62">
        <f t="shared" si="649"/>
        <v>0</v>
      </c>
      <c r="S2072" s="153"/>
      <c r="T2072" s="118" t="str">
        <f t="shared" si="650"/>
        <v/>
      </c>
      <c r="U2072" s="154"/>
      <c r="V2072" s="154"/>
      <c r="W2072" s="154"/>
      <c r="X2072" s="154"/>
      <c r="Y2072" s="154"/>
      <c r="Z2072" s="154"/>
      <c r="AA2072" s="154"/>
      <c r="AB2072" s="154"/>
      <c r="AC2072" s="154"/>
      <c r="AD2072" s="154"/>
      <c r="AE2072" s="154"/>
      <c r="AF2072" s="154"/>
      <c r="AG2072" s="63">
        <f t="shared" si="651"/>
        <v>0</v>
      </c>
      <c r="AH2072" s="56">
        <f t="shared" si="652"/>
        <v>0</v>
      </c>
      <c r="AI2072" s="56">
        <f t="shared" si="653"/>
        <v>0</v>
      </c>
      <c r="AJ2072" s="56">
        <f t="shared" si="654"/>
        <v>0</v>
      </c>
      <c r="AK2072" s="56">
        <f t="shared" si="655"/>
        <v>0</v>
      </c>
      <c r="AL2072" s="56">
        <f t="shared" si="656"/>
        <v>0</v>
      </c>
      <c r="AM2072" s="56">
        <f t="shared" si="657"/>
        <v>0</v>
      </c>
      <c r="AN2072" s="56">
        <f t="shared" si="658"/>
        <v>0</v>
      </c>
      <c r="AO2072" s="56">
        <f t="shared" si="659"/>
        <v>0</v>
      </c>
      <c r="AP2072" s="56">
        <f t="shared" si="660"/>
        <v>0</v>
      </c>
      <c r="AQ2072" s="56">
        <f t="shared" si="661"/>
        <v>0</v>
      </c>
      <c r="AR2072" s="86">
        <f t="shared" si="662"/>
        <v>0</v>
      </c>
    </row>
    <row r="2073" spans="1:44" x14ac:dyDescent="0.25">
      <c r="A2073" s="178"/>
      <c r="B2073" s="55" t="str">
        <f>_xlfn.IFNA(VLOOKUP(A2073,'Ajánlatkérő(k) adatai'!$B$4:$C$205,2,0),"")</f>
        <v/>
      </c>
      <c r="C2073" s="178"/>
      <c r="D2073" s="55" t="str">
        <f>_xlfn.IFNA(VLOOKUP(C2073,'Számlafizető(k) adatai'!$C$4:$D$203,2,0),"")</f>
        <v/>
      </c>
      <c r="E2073" s="55" t="str">
        <f>_xlfn.IFNA(VLOOKUP(C2073,'Számlafizető(k) adatai'!$C$4:$M$203,11,0),"")</f>
        <v/>
      </c>
      <c r="F2073" s="178"/>
      <c r="G2073" s="178"/>
      <c r="H2073" s="178"/>
      <c r="I2073" s="55" t="str">
        <f>IF(F2073="","",VLOOKUP(LEFT(F2073,5),'Technikai cellák'!B:C,2,0))</f>
        <v/>
      </c>
      <c r="J2073" s="55" t="str">
        <f>IF(F2073="","",VLOOKUP(I2073,'Technikai cellák'!$C$1:$D$12,2,0))</f>
        <v/>
      </c>
      <c r="K2073" s="179"/>
      <c r="L2073" s="67" t="str">
        <f t="shared" si="645"/>
        <v/>
      </c>
      <c r="M2073" s="68">
        <f t="shared" si="646"/>
        <v>0</v>
      </c>
      <c r="N2073" s="66">
        <f t="shared" si="647"/>
        <v>0</v>
      </c>
      <c r="O2073" s="152"/>
      <c r="P2073" s="172">
        <f t="shared" si="644"/>
        <v>0</v>
      </c>
      <c r="Q2073" s="69">
        <f t="shared" si="648"/>
        <v>0</v>
      </c>
      <c r="R2073" s="62">
        <f t="shared" si="649"/>
        <v>0</v>
      </c>
      <c r="S2073" s="153"/>
      <c r="T2073" s="118" t="str">
        <f t="shared" si="650"/>
        <v/>
      </c>
      <c r="U2073" s="154"/>
      <c r="V2073" s="154"/>
      <c r="W2073" s="154"/>
      <c r="X2073" s="154"/>
      <c r="Y2073" s="154"/>
      <c r="Z2073" s="154"/>
      <c r="AA2073" s="154"/>
      <c r="AB2073" s="154"/>
      <c r="AC2073" s="154"/>
      <c r="AD2073" s="154"/>
      <c r="AE2073" s="154"/>
      <c r="AF2073" s="154"/>
      <c r="AG2073" s="63">
        <f t="shared" si="651"/>
        <v>0</v>
      </c>
      <c r="AH2073" s="56">
        <f t="shared" si="652"/>
        <v>0</v>
      </c>
      <c r="AI2073" s="56">
        <f t="shared" si="653"/>
        <v>0</v>
      </c>
      <c r="AJ2073" s="56">
        <f t="shared" si="654"/>
        <v>0</v>
      </c>
      <c r="AK2073" s="56">
        <f t="shared" si="655"/>
        <v>0</v>
      </c>
      <c r="AL2073" s="56">
        <f t="shared" si="656"/>
        <v>0</v>
      </c>
      <c r="AM2073" s="56">
        <f t="shared" si="657"/>
        <v>0</v>
      </c>
      <c r="AN2073" s="56">
        <f t="shared" si="658"/>
        <v>0</v>
      </c>
      <c r="AO2073" s="56">
        <f t="shared" si="659"/>
        <v>0</v>
      </c>
      <c r="AP2073" s="56">
        <f t="shared" si="660"/>
        <v>0</v>
      </c>
      <c r="AQ2073" s="56">
        <f t="shared" si="661"/>
        <v>0</v>
      </c>
      <c r="AR2073" s="86">
        <f t="shared" si="662"/>
        <v>0</v>
      </c>
    </row>
    <row r="2074" spans="1:44" x14ac:dyDescent="0.25">
      <c r="A2074" s="178"/>
      <c r="B2074" s="55" t="str">
        <f>_xlfn.IFNA(VLOOKUP(A2074,'Ajánlatkérő(k) adatai'!$B$4:$C$205,2,0),"")</f>
        <v/>
      </c>
      <c r="C2074" s="178"/>
      <c r="D2074" s="55" t="str">
        <f>_xlfn.IFNA(VLOOKUP(C2074,'Számlafizető(k) adatai'!$C$4:$D$203,2,0),"")</f>
        <v/>
      </c>
      <c r="E2074" s="55" t="str">
        <f>_xlfn.IFNA(VLOOKUP(C2074,'Számlafizető(k) adatai'!$C$4:$M$203,11,0),"")</f>
        <v/>
      </c>
      <c r="F2074" s="178"/>
      <c r="G2074" s="178"/>
      <c r="H2074" s="178"/>
      <c r="I2074" s="55" t="str">
        <f>IF(F2074="","",VLOOKUP(LEFT(F2074,5),'Technikai cellák'!B:C,2,0))</f>
        <v/>
      </c>
      <c r="J2074" s="55" t="str">
        <f>IF(F2074="","",VLOOKUP(I2074,'Technikai cellák'!$C$1:$D$12,2,0))</f>
        <v/>
      </c>
      <c r="K2074" s="179"/>
      <c r="L2074" s="67" t="str">
        <f t="shared" si="645"/>
        <v/>
      </c>
      <c r="M2074" s="68">
        <f t="shared" si="646"/>
        <v>0</v>
      </c>
      <c r="N2074" s="66">
        <f t="shared" si="647"/>
        <v>0</v>
      </c>
      <c r="O2074" s="152"/>
      <c r="P2074" s="172">
        <f t="shared" si="644"/>
        <v>0</v>
      </c>
      <c r="Q2074" s="69">
        <f t="shared" si="648"/>
        <v>0</v>
      </c>
      <c r="R2074" s="62">
        <f t="shared" si="649"/>
        <v>0</v>
      </c>
      <c r="S2074" s="153"/>
      <c r="T2074" s="118" t="str">
        <f t="shared" si="650"/>
        <v/>
      </c>
      <c r="U2074" s="154"/>
      <c r="V2074" s="154"/>
      <c r="W2074" s="154"/>
      <c r="X2074" s="154"/>
      <c r="Y2074" s="154"/>
      <c r="Z2074" s="154"/>
      <c r="AA2074" s="154"/>
      <c r="AB2074" s="154"/>
      <c r="AC2074" s="154"/>
      <c r="AD2074" s="154"/>
      <c r="AE2074" s="154"/>
      <c r="AF2074" s="154"/>
      <c r="AG2074" s="63">
        <f t="shared" si="651"/>
        <v>0</v>
      </c>
      <c r="AH2074" s="56">
        <f t="shared" si="652"/>
        <v>0</v>
      </c>
      <c r="AI2074" s="56">
        <f t="shared" si="653"/>
        <v>0</v>
      </c>
      <c r="AJ2074" s="56">
        <f t="shared" si="654"/>
        <v>0</v>
      </c>
      <c r="AK2074" s="56">
        <f t="shared" si="655"/>
        <v>0</v>
      </c>
      <c r="AL2074" s="56">
        <f t="shared" si="656"/>
        <v>0</v>
      </c>
      <c r="AM2074" s="56">
        <f t="shared" si="657"/>
        <v>0</v>
      </c>
      <c r="AN2074" s="56">
        <f t="shared" si="658"/>
        <v>0</v>
      </c>
      <c r="AO2074" s="56">
        <f t="shared" si="659"/>
        <v>0</v>
      </c>
      <c r="AP2074" s="56">
        <f t="shared" si="660"/>
        <v>0</v>
      </c>
      <c r="AQ2074" s="56">
        <f t="shared" si="661"/>
        <v>0</v>
      </c>
      <c r="AR2074" s="86">
        <f t="shared" si="662"/>
        <v>0</v>
      </c>
    </row>
    <row r="2075" spans="1:44" x14ac:dyDescent="0.25">
      <c r="A2075" s="178"/>
      <c r="B2075" s="55" t="str">
        <f>_xlfn.IFNA(VLOOKUP(A2075,'Ajánlatkérő(k) adatai'!$B$4:$C$205,2,0),"")</f>
        <v/>
      </c>
      <c r="C2075" s="178"/>
      <c r="D2075" s="55" t="str">
        <f>_xlfn.IFNA(VLOOKUP(C2075,'Számlafizető(k) adatai'!$C$4:$D$203,2,0),"")</f>
        <v/>
      </c>
      <c r="E2075" s="55" t="str">
        <f>_xlfn.IFNA(VLOOKUP(C2075,'Számlafizető(k) adatai'!$C$4:$M$203,11,0),"")</f>
        <v/>
      </c>
      <c r="F2075" s="178"/>
      <c r="G2075" s="178"/>
      <c r="H2075" s="178"/>
      <c r="I2075" s="55" t="str">
        <f>IF(F2075="","",VLOOKUP(LEFT(F2075,5),'Technikai cellák'!B:C,2,0))</f>
        <v/>
      </c>
      <c r="J2075" s="55" t="str">
        <f>IF(F2075="","",VLOOKUP(I2075,'Technikai cellák'!$C$1:$D$12,2,0))</f>
        <v/>
      </c>
      <c r="K2075" s="179"/>
      <c r="L2075" s="67" t="str">
        <f t="shared" si="645"/>
        <v/>
      </c>
      <c r="M2075" s="68">
        <f t="shared" si="646"/>
        <v>0</v>
      </c>
      <c r="N2075" s="66">
        <f t="shared" si="647"/>
        <v>0</v>
      </c>
      <c r="O2075" s="152"/>
      <c r="P2075" s="172">
        <f t="shared" si="644"/>
        <v>0</v>
      </c>
      <c r="Q2075" s="69">
        <f t="shared" si="648"/>
        <v>0</v>
      </c>
      <c r="R2075" s="62">
        <f t="shared" si="649"/>
        <v>0</v>
      </c>
      <c r="S2075" s="153"/>
      <c r="T2075" s="118" t="str">
        <f t="shared" si="650"/>
        <v/>
      </c>
      <c r="U2075" s="154"/>
      <c r="V2075" s="154"/>
      <c r="W2075" s="154"/>
      <c r="X2075" s="154"/>
      <c r="Y2075" s="154"/>
      <c r="Z2075" s="154"/>
      <c r="AA2075" s="154"/>
      <c r="AB2075" s="154"/>
      <c r="AC2075" s="154"/>
      <c r="AD2075" s="154"/>
      <c r="AE2075" s="154"/>
      <c r="AF2075" s="154"/>
      <c r="AG2075" s="63">
        <f t="shared" si="651"/>
        <v>0</v>
      </c>
      <c r="AH2075" s="56">
        <f t="shared" si="652"/>
        <v>0</v>
      </c>
      <c r="AI2075" s="56">
        <f t="shared" si="653"/>
        <v>0</v>
      </c>
      <c r="AJ2075" s="56">
        <f t="shared" si="654"/>
        <v>0</v>
      </c>
      <c r="AK2075" s="56">
        <f t="shared" si="655"/>
        <v>0</v>
      </c>
      <c r="AL2075" s="56">
        <f t="shared" si="656"/>
        <v>0</v>
      </c>
      <c r="AM2075" s="56">
        <f t="shared" si="657"/>
        <v>0</v>
      </c>
      <c r="AN2075" s="56">
        <f t="shared" si="658"/>
        <v>0</v>
      </c>
      <c r="AO2075" s="56">
        <f t="shared" si="659"/>
        <v>0</v>
      </c>
      <c r="AP2075" s="56">
        <f t="shared" si="660"/>
        <v>0</v>
      </c>
      <c r="AQ2075" s="56">
        <f t="shared" si="661"/>
        <v>0</v>
      </c>
      <c r="AR2075" s="86">
        <f t="shared" si="662"/>
        <v>0</v>
      </c>
    </row>
    <row r="2076" spans="1:44" x14ac:dyDescent="0.25">
      <c r="A2076" s="178"/>
      <c r="B2076" s="55" t="str">
        <f>_xlfn.IFNA(VLOOKUP(A2076,'Ajánlatkérő(k) adatai'!$B$4:$C$205,2,0),"")</f>
        <v/>
      </c>
      <c r="C2076" s="178"/>
      <c r="D2076" s="55" t="str">
        <f>_xlfn.IFNA(VLOOKUP(C2076,'Számlafizető(k) adatai'!$C$4:$D$203,2,0),"")</f>
        <v/>
      </c>
      <c r="E2076" s="55" t="str">
        <f>_xlfn.IFNA(VLOOKUP(C2076,'Számlafizető(k) adatai'!$C$4:$M$203,11,0),"")</f>
        <v/>
      </c>
      <c r="F2076" s="178"/>
      <c r="G2076" s="178"/>
      <c r="H2076" s="178"/>
      <c r="I2076" s="55" t="str">
        <f>IF(F2076="","",VLOOKUP(LEFT(F2076,5),'Technikai cellák'!B:C,2,0))</f>
        <v/>
      </c>
      <c r="J2076" s="55" t="str">
        <f>IF(F2076="","",VLOOKUP(I2076,'Technikai cellák'!$C$1:$D$12,2,0))</f>
        <v/>
      </c>
      <c r="K2076" s="179"/>
      <c r="L2076" s="67" t="str">
        <f t="shared" si="645"/>
        <v/>
      </c>
      <c r="M2076" s="68">
        <f t="shared" si="646"/>
        <v>0</v>
      </c>
      <c r="N2076" s="66">
        <f t="shared" si="647"/>
        <v>0</v>
      </c>
      <c r="O2076" s="152"/>
      <c r="P2076" s="172">
        <f t="shared" si="644"/>
        <v>0</v>
      </c>
      <c r="Q2076" s="69">
        <f t="shared" si="648"/>
        <v>0</v>
      </c>
      <c r="R2076" s="62">
        <f t="shared" si="649"/>
        <v>0</v>
      </c>
      <c r="S2076" s="153"/>
      <c r="T2076" s="118" t="str">
        <f t="shared" si="650"/>
        <v/>
      </c>
      <c r="U2076" s="154"/>
      <c r="V2076" s="154"/>
      <c r="W2076" s="154"/>
      <c r="X2076" s="154"/>
      <c r="Y2076" s="154"/>
      <c r="Z2076" s="154"/>
      <c r="AA2076" s="154"/>
      <c r="AB2076" s="154"/>
      <c r="AC2076" s="154"/>
      <c r="AD2076" s="154"/>
      <c r="AE2076" s="154"/>
      <c r="AF2076" s="154"/>
      <c r="AG2076" s="63">
        <f t="shared" si="651"/>
        <v>0</v>
      </c>
      <c r="AH2076" s="56">
        <f t="shared" si="652"/>
        <v>0</v>
      </c>
      <c r="AI2076" s="56">
        <f t="shared" si="653"/>
        <v>0</v>
      </c>
      <c r="AJ2076" s="56">
        <f t="shared" si="654"/>
        <v>0</v>
      </c>
      <c r="AK2076" s="56">
        <f t="shared" si="655"/>
        <v>0</v>
      </c>
      <c r="AL2076" s="56">
        <f t="shared" si="656"/>
        <v>0</v>
      </c>
      <c r="AM2076" s="56">
        <f t="shared" si="657"/>
        <v>0</v>
      </c>
      <c r="AN2076" s="56">
        <f t="shared" si="658"/>
        <v>0</v>
      </c>
      <c r="AO2076" s="56">
        <f t="shared" si="659"/>
        <v>0</v>
      </c>
      <c r="AP2076" s="56">
        <f t="shared" si="660"/>
        <v>0</v>
      </c>
      <c r="AQ2076" s="56">
        <f t="shared" si="661"/>
        <v>0</v>
      </c>
      <c r="AR2076" s="86">
        <f t="shared" si="662"/>
        <v>0</v>
      </c>
    </row>
    <row r="2077" spans="1:44" x14ac:dyDescent="0.25">
      <c r="A2077" s="178"/>
      <c r="B2077" s="55" t="str">
        <f>_xlfn.IFNA(VLOOKUP(A2077,'Ajánlatkérő(k) adatai'!$B$4:$C$205,2,0),"")</f>
        <v/>
      </c>
      <c r="C2077" s="178"/>
      <c r="D2077" s="55" t="str">
        <f>_xlfn.IFNA(VLOOKUP(C2077,'Számlafizető(k) adatai'!$C$4:$D$203,2,0),"")</f>
        <v/>
      </c>
      <c r="E2077" s="55" t="str">
        <f>_xlfn.IFNA(VLOOKUP(C2077,'Számlafizető(k) adatai'!$C$4:$M$203,11,0),"")</f>
        <v/>
      </c>
      <c r="F2077" s="178"/>
      <c r="G2077" s="178"/>
      <c r="H2077" s="178"/>
      <c r="I2077" s="55" t="str">
        <f>IF(F2077="","",VLOOKUP(LEFT(F2077,5),'Technikai cellák'!B:C,2,0))</f>
        <v/>
      </c>
      <c r="J2077" s="55" t="str">
        <f>IF(F2077="","",VLOOKUP(I2077,'Technikai cellák'!$C$1:$D$12,2,0))</f>
        <v/>
      </c>
      <c r="K2077" s="179"/>
      <c r="L2077" s="67" t="str">
        <f t="shared" si="645"/>
        <v/>
      </c>
      <c r="M2077" s="68">
        <f t="shared" si="646"/>
        <v>0</v>
      </c>
      <c r="N2077" s="66">
        <f t="shared" si="647"/>
        <v>0</v>
      </c>
      <c r="O2077" s="152"/>
      <c r="P2077" s="172">
        <f t="shared" si="644"/>
        <v>0</v>
      </c>
      <c r="Q2077" s="69">
        <f t="shared" si="648"/>
        <v>0</v>
      </c>
      <c r="R2077" s="62">
        <f t="shared" si="649"/>
        <v>0</v>
      </c>
      <c r="S2077" s="153"/>
      <c r="T2077" s="118" t="str">
        <f t="shared" si="650"/>
        <v/>
      </c>
      <c r="U2077" s="154"/>
      <c r="V2077" s="154"/>
      <c r="W2077" s="154"/>
      <c r="X2077" s="154"/>
      <c r="Y2077" s="154"/>
      <c r="Z2077" s="154"/>
      <c r="AA2077" s="154"/>
      <c r="AB2077" s="154"/>
      <c r="AC2077" s="154"/>
      <c r="AD2077" s="154"/>
      <c r="AE2077" s="154"/>
      <c r="AF2077" s="154"/>
      <c r="AG2077" s="63">
        <f t="shared" si="651"/>
        <v>0</v>
      </c>
      <c r="AH2077" s="56">
        <f t="shared" si="652"/>
        <v>0</v>
      </c>
      <c r="AI2077" s="56">
        <f t="shared" si="653"/>
        <v>0</v>
      </c>
      <c r="AJ2077" s="56">
        <f t="shared" si="654"/>
        <v>0</v>
      </c>
      <c r="AK2077" s="56">
        <f t="shared" si="655"/>
        <v>0</v>
      </c>
      <c r="AL2077" s="56">
        <f t="shared" si="656"/>
        <v>0</v>
      </c>
      <c r="AM2077" s="56">
        <f t="shared" si="657"/>
        <v>0</v>
      </c>
      <c r="AN2077" s="56">
        <f t="shared" si="658"/>
        <v>0</v>
      </c>
      <c r="AO2077" s="56">
        <f t="shared" si="659"/>
        <v>0</v>
      </c>
      <c r="AP2077" s="56">
        <f t="shared" si="660"/>
        <v>0</v>
      </c>
      <c r="AQ2077" s="56">
        <f t="shared" si="661"/>
        <v>0</v>
      </c>
      <c r="AR2077" s="86">
        <f t="shared" si="662"/>
        <v>0</v>
      </c>
    </row>
    <row r="2078" spans="1:44" x14ac:dyDescent="0.25">
      <c r="A2078" s="178"/>
      <c r="B2078" s="55" t="str">
        <f>_xlfn.IFNA(VLOOKUP(A2078,'Ajánlatkérő(k) adatai'!$B$4:$C$205,2,0),"")</f>
        <v/>
      </c>
      <c r="C2078" s="178"/>
      <c r="D2078" s="55" t="str">
        <f>_xlfn.IFNA(VLOOKUP(C2078,'Számlafizető(k) adatai'!$C$4:$D$203,2,0),"")</f>
        <v/>
      </c>
      <c r="E2078" s="55" t="str">
        <f>_xlfn.IFNA(VLOOKUP(C2078,'Számlafizető(k) adatai'!$C$4:$M$203,11,0),"")</f>
        <v/>
      </c>
      <c r="F2078" s="178"/>
      <c r="G2078" s="178"/>
      <c r="H2078" s="178"/>
      <c r="I2078" s="55" t="str">
        <f>IF(F2078="","",VLOOKUP(LEFT(F2078,5),'Technikai cellák'!B:C,2,0))</f>
        <v/>
      </c>
      <c r="J2078" s="55" t="str">
        <f>IF(F2078="","",VLOOKUP(I2078,'Technikai cellák'!$C$1:$D$12,2,0))</f>
        <v/>
      </c>
      <c r="K2078" s="179"/>
      <c r="L2078" s="67" t="str">
        <f t="shared" si="645"/>
        <v/>
      </c>
      <c r="M2078" s="68">
        <f t="shared" si="646"/>
        <v>0</v>
      </c>
      <c r="N2078" s="66">
        <f t="shared" si="647"/>
        <v>0</v>
      </c>
      <c r="O2078" s="152"/>
      <c r="P2078" s="172">
        <f t="shared" si="644"/>
        <v>0</v>
      </c>
      <c r="Q2078" s="69">
        <f t="shared" si="648"/>
        <v>0</v>
      </c>
      <c r="R2078" s="62">
        <f t="shared" si="649"/>
        <v>0</v>
      </c>
      <c r="S2078" s="153"/>
      <c r="T2078" s="118" t="str">
        <f t="shared" si="650"/>
        <v/>
      </c>
      <c r="U2078" s="154"/>
      <c r="V2078" s="154"/>
      <c r="W2078" s="154"/>
      <c r="X2078" s="154"/>
      <c r="Y2078" s="154"/>
      <c r="Z2078" s="154"/>
      <c r="AA2078" s="154"/>
      <c r="AB2078" s="154"/>
      <c r="AC2078" s="154"/>
      <c r="AD2078" s="154"/>
      <c r="AE2078" s="154"/>
      <c r="AF2078" s="154"/>
      <c r="AG2078" s="63">
        <f t="shared" si="651"/>
        <v>0</v>
      </c>
      <c r="AH2078" s="56">
        <f t="shared" si="652"/>
        <v>0</v>
      </c>
      <c r="AI2078" s="56">
        <f t="shared" si="653"/>
        <v>0</v>
      </c>
      <c r="AJ2078" s="56">
        <f t="shared" si="654"/>
        <v>0</v>
      </c>
      <c r="AK2078" s="56">
        <f t="shared" si="655"/>
        <v>0</v>
      </c>
      <c r="AL2078" s="56">
        <f t="shared" si="656"/>
        <v>0</v>
      </c>
      <c r="AM2078" s="56">
        <f t="shared" si="657"/>
        <v>0</v>
      </c>
      <c r="AN2078" s="56">
        <f t="shared" si="658"/>
        <v>0</v>
      </c>
      <c r="AO2078" s="56">
        <f t="shared" si="659"/>
        <v>0</v>
      </c>
      <c r="AP2078" s="56">
        <f t="shared" si="660"/>
        <v>0</v>
      </c>
      <c r="AQ2078" s="56">
        <f t="shared" si="661"/>
        <v>0</v>
      </c>
      <c r="AR2078" s="86">
        <f t="shared" si="662"/>
        <v>0</v>
      </c>
    </row>
    <row r="2079" spans="1:44" x14ac:dyDescent="0.25">
      <c r="A2079" s="178"/>
      <c r="B2079" s="55" t="str">
        <f>_xlfn.IFNA(VLOOKUP(A2079,'Ajánlatkérő(k) adatai'!$B$4:$C$205,2,0),"")</f>
        <v/>
      </c>
      <c r="C2079" s="178"/>
      <c r="D2079" s="55" t="str">
        <f>_xlfn.IFNA(VLOOKUP(C2079,'Számlafizető(k) adatai'!$C$4:$D$203,2,0),"")</f>
        <v/>
      </c>
      <c r="E2079" s="55" t="str">
        <f>_xlfn.IFNA(VLOOKUP(C2079,'Számlafizető(k) adatai'!$C$4:$M$203,11,0),"")</f>
        <v/>
      </c>
      <c r="F2079" s="178"/>
      <c r="G2079" s="178"/>
      <c r="H2079" s="178"/>
      <c r="I2079" s="55" t="str">
        <f>IF(F2079="","",VLOOKUP(LEFT(F2079,5),'Technikai cellák'!B:C,2,0))</f>
        <v/>
      </c>
      <c r="J2079" s="55" t="str">
        <f>IF(F2079="","",VLOOKUP(I2079,'Technikai cellák'!$C$1:$D$12,2,0))</f>
        <v/>
      </c>
      <c r="K2079" s="179"/>
      <c r="L2079" s="67" t="str">
        <f t="shared" si="645"/>
        <v/>
      </c>
      <c r="M2079" s="68">
        <f t="shared" si="646"/>
        <v>0</v>
      </c>
      <c r="N2079" s="66">
        <f t="shared" si="647"/>
        <v>0</v>
      </c>
      <c r="O2079" s="152"/>
      <c r="P2079" s="172">
        <f t="shared" si="644"/>
        <v>0</v>
      </c>
      <c r="Q2079" s="69">
        <f t="shared" si="648"/>
        <v>0</v>
      </c>
      <c r="R2079" s="62">
        <f t="shared" si="649"/>
        <v>0</v>
      </c>
      <c r="S2079" s="153"/>
      <c r="T2079" s="118" t="str">
        <f t="shared" si="650"/>
        <v/>
      </c>
      <c r="U2079" s="154"/>
      <c r="V2079" s="154"/>
      <c r="W2079" s="154"/>
      <c r="X2079" s="154"/>
      <c r="Y2079" s="154"/>
      <c r="Z2079" s="154"/>
      <c r="AA2079" s="154"/>
      <c r="AB2079" s="154"/>
      <c r="AC2079" s="154"/>
      <c r="AD2079" s="154"/>
      <c r="AE2079" s="154"/>
      <c r="AF2079" s="154"/>
      <c r="AG2079" s="63">
        <f t="shared" si="651"/>
        <v>0</v>
      </c>
      <c r="AH2079" s="56">
        <f t="shared" si="652"/>
        <v>0</v>
      </c>
      <c r="AI2079" s="56">
        <f t="shared" si="653"/>
        <v>0</v>
      </c>
      <c r="AJ2079" s="56">
        <f t="shared" si="654"/>
        <v>0</v>
      </c>
      <c r="AK2079" s="56">
        <f t="shared" si="655"/>
        <v>0</v>
      </c>
      <c r="AL2079" s="56">
        <f t="shared" si="656"/>
        <v>0</v>
      </c>
      <c r="AM2079" s="56">
        <f t="shared" si="657"/>
        <v>0</v>
      </c>
      <c r="AN2079" s="56">
        <f t="shared" si="658"/>
        <v>0</v>
      </c>
      <c r="AO2079" s="56">
        <f t="shared" si="659"/>
        <v>0</v>
      </c>
      <c r="AP2079" s="56">
        <f t="shared" si="660"/>
        <v>0</v>
      </c>
      <c r="AQ2079" s="56">
        <f t="shared" si="661"/>
        <v>0</v>
      </c>
      <c r="AR2079" s="86">
        <f t="shared" si="662"/>
        <v>0</v>
      </c>
    </row>
    <row r="2080" spans="1:44" x14ac:dyDescent="0.25">
      <c r="A2080" s="178"/>
      <c r="B2080" s="55" t="str">
        <f>_xlfn.IFNA(VLOOKUP(A2080,'Ajánlatkérő(k) adatai'!$B$4:$C$205,2,0),"")</f>
        <v/>
      </c>
      <c r="C2080" s="178"/>
      <c r="D2080" s="55" t="str">
        <f>_xlfn.IFNA(VLOOKUP(C2080,'Számlafizető(k) adatai'!$C$4:$D$203,2,0),"")</f>
        <v/>
      </c>
      <c r="E2080" s="55" t="str">
        <f>_xlfn.IFNA(VLOOKUP(C2080,'Számlafizető(k) adatai'!$C$4:$M$203,11,0),"")</f>
        <v/>
      </c>
      <c r="F2080" s="178"/>
      <c r="G2080" s="178"/>
      <c r="H2080" s="178"/>
      <c r="I2080" s="55" t="str">
        <f>IF(F2080="","",VLOOKUP(LEFT(F2080,5),'Technikai cellák'!B:C,2,0))</f>
        <v/>
      </c>
      <c r="J2080" s="55" t="str">
        <f>IF(F2080="","",VLOOKUP(I2080,'Technikai cellák'!$C$1:$D$12,2,0))</f>
        <v/>
      </c>
      <c r="K2080" s="179"/>
      <c r="L2080" s="67" t="str">
        <f t="shared" si="645"/>
        <v/>
      </c>
      <c r="M2080" s="68">
        <f t="shared" si="646"/>
        <v>0</v>
      </c>
      <c r="N2080" s="66">
        <f t="shared" si="647"/>
        <v>0</v>
      </c>
      <c r="O2080" s="152"/>
      <c r="P2080" s="172">
        <f t="shared" si="644"/>
        <v>0</v>
      </c>
      <c r="Q2080" s="69">
        <f t="shared" si="648"/>
        <v>0</v>
      </c>
      <c r="R2080" s="62">
        <f t="shared" si="649"/>
        <v>0</v>
      </c>
      <c r="S2080" s="153"/>
      <c r="T2080" s="118" t="str">
        <f t="shared" si="650"/>
        <v/>
      </c>
      <c r="U2080" s="154"/>
      <c r="V2080" s="154"/>
      <c r="W2080" s="154"/>
      <c r="X2080" s="154"/>
      <c r="Y2080" s="154"/>
      <c r="Z2080" s="154"/>
      <c r="AA2080" s="154"/>
      <c r="AB2080" s="154"/>
      <c r="AC2080" s="154"/>
      <c r="AD2080" s="154"/>
      <c r="AE2080" s="154"/>
      <c r="AF2080" s="154"/>
      <c r="AG2080" s="63">
        <f t="shared" si="651"/>
        <v>0</v>
      </c>
      <c r="AH2080" s="56">
        <f t="shared" si="652"/>
        <v>0</v>
      </c>
      <c r="AI2080" s="56">
        <f t="shared" si="653"/>
        <v>0</v>
      </c>
      <c r="AJ2080" s="56">
        <f t="shared" si="654"/>
        <v>0</v>
      </c>
      <c r="AK2080" s="56">
        <f t="shared" si="655"/>
        <v>0</v>
      </c>
      <c r="AL2080" s="56">
        <f t="shared" si="656"/>
        <v>0</v>
      </c>
      <c r="AM2080" s="56">
        <f t="shared" si="657"/>
        <v>0</v>
      </c>
      <c r="AN2080" s="56">
        <f t="shared" si="658"/>
        <v>0</v>
      </c>
      <c r="AO2080" s="56">
        <f t="shared" si="659"/>
        <v>0</v>
      </c>
      <c r="AP2080" s="56">
        <f t="shared" si="660"/>
        <v>0</v>
      </c>
      <c r="AQ2080" s="56">
        <f t="shared" si="661"/>
        <v>0</v>
      </c>
      <c r="AR2080" s="86">
        <f t="shared" si="662"/>
        <v>0</v>
      </c>
    </row>
    <row r="2081" spans="1:44" x14ac:dyDescent="0.25">
      <c r="A2081" s="178"/>
      <c r="B2081" s="55" t="str">
        <f>_xlfn.IFNA(VLOOKUP(A2081,'Ajánlatkérő(k) adatai'!$B$4:$C$205,2,0),"")</f>
        <v/>
      </c>
      <c r="C2081" s="178"/>
      <c r="D2081" s="55" t="str">
        <f>_xlfn.IFNA(VLOOKUP(C2081,'Számlafizető(k) adatai'!$C$4:$D$203,2,0),"")</f>
        <v/>
      </c>
      <c r="E2081" s="55" t="str">
        <f>_xlfn.IFNA(VLOOKUP(C2081,'Számlafizető(k) adatai'!$C$4:$M$203,11,0),"")</f>
        <v/>
      </c>
      <c r="F2081" s="178"/>
      <c r="G2081" s="178"/>
      <c r="H2081" s="178"/>
      <c r="I2081" s="55" t="str">
        <f>IF(F2081="","",VLOOKUP(LEFT(F2081,5),'Technikai cellák'!B:C,2,0))</f>
        <v/>
      </c>
      <c r="J2081" s="55" t="str">
        <f>IF(F2081="","",VLOOKUP(I2081,'Technikai cellák'!$C$1:$D$12,2,0))</f>
        <v/>
      </c>
      <c r="K2081" s="179"/>
      <c r="L2081" s="67" t="str">
        <f t="shared" si="645"/>
        <v/>
      </c>
      <c r="M2081" s="68">
        <f t="shared" si="646"/>
        <v>0</v>
      </c>
      <c r="N2081" s="66">
        <f t="shared" si="647"/>
        <v>0</v>
      </c>
      <c r="O2081" s="152"/>
      <c r="P2081" s="172">
        <f t="shared" si="644"/>
        <v>0</v>
      </c>
      <c r="Q2081" s="69">
        <f t="shared" si="648"/>
        <v>0</v>
      </c>
      <c r="R2081" s="62">
        <f t="shared" si="649"/>
        <v>0</v>
      </c>
      <c r="S2081" s="153"/>
      <c r="T2081" s="118" t="str">
        <f t="shared" si="650"/>
        <v/>
      </c>
      <c r="U2081" s="154"/>
      <c r="V2081" s="154"/>
      <c r="W2081" s="154"/>
      <c r="X2081" s="154"/>
      <c r="Y2081" s="154"/>
      <c r="Z2081" s="154"/>
      <c r="AA2081" s="154"/>
      <c r="AB2081" s="154"/>
      <c r="AC2081" s="154"/>
      <c r="AD2081" s="154"/>
      <c r="AE2081" s="154"/>
      <c r="AF2081" s="154"/>
      <c r="AG2081" s="63">
        <f t="shared" si="651"/>
        <v>0</v>
      </c>
      <c r="AH2081" s="56">
        <f t="shared" si="652"/>
        <v>0</v>
      </c>
      <c r="AI2081" s="56">
        <f t="shared" si="653"/>
        <v>0</v>
      </c>
      <c r="AJ2081" s="56">
        <f t="shared" si="654"/>
        <v>0</v>
      </c>
      <c r="AK2081" s="56">
        <f t="shared" si="655"/>
        <v>0</v>
      </c>
      <c r="AL2081" s="56">
        <f t="shared" si="656"/>
        <v>0</v>
      </c>
      <c r="AM2081" s="56">
        <f t="shared" si="657"/>
        <v>0</v>
      </c>
      <c r="AN2081" s="56">
        <f t="shared" si="658"/>
        <v>0</v>
      </c>
      <c r="AO2081" s="56">
        <f t="shared" si="659"/>
        <v>0</v>
      </c>
      <c r="AP2081" s="56">
        <f t="shared" si="660"/>
        <v>0</v>
      </c>
      <c r="AQ2081" s="56">
        <f t="shared" si="661"/>
        <v>0</v>
      </c>
      <c r="AR2081" s="86">
        <f t="shared" si="662"/>
        <v>0</v>
      </c>
    </row>
    <row r="2082" spans="1:44" x14ac:dyDescent="0.25">
      <c r="A2082" s="178"/>
      <c r="B2082" s="55" t="str">
        <f>_xlfn.IFNA(VLOOKUP(A2082,'Ajánlatkérő(k) adatai'!$B$4:$C$205,2,0),"")</f>
        <v/>
      </c>
      <c r="C2082" s="178"/>
      <c r="D2082" s="55" t="str">
        <f>_xlfn.IFNA(VLOOKUP(C2082,'Számlafizető(k) adatai'!$C$4:$D$203,2,0),"")</f>
        <v/>
      </c>
      <c r="E2082" s="55" t="str">
        <f>_xlfn.IFNA(VLOOKUP(C2082,'Számlafizető(k) adatai'!$C$4:$M$203,11,0),"")</f>
        <v/>
      </c>
      <c r="F2082" s="178"/>
      <c r="G2082" s="178"/>
      <c r="H2082" s="178"/>
      <c r="I2082" s="55" t="str">
        <f>IF(F2082="","",VLOOKUP(LEFT(F2082,5),'Technikai cellák'!B:C,2,0))</f>
        <v/>
      </c>
      <c r="J2082" s="55" t="str">
        <f>IF(F2082="","",VLOOKUP(I2082,'Technikai cellák'!$C$1:$D$12,2,0))</f>
        <v/>
      </c>
      <c r="K2082" s="179"/>
      <c r="L2082" s="67" t="str">
        <f t="shared" si="645"/>
        <v/>
      </c>
      <c r="M2082" s="68">
        <f t="shared" si="646"/>
        <v>0</v>
      </c>
      <c r="N2082" s="66">
        <f t="shared" si="647"/>
        <v>0</v>
      </c>
      <c r="O2082" s="152"/>
      <c r="P2082" s="172">
        <f t="shared" si="644"/>
        <v>0</v>
      </c>
      <c r="Q2082" s="69">
        <f t="shared" si="648"/>
        <v>0</v>
      </c>
      <c r="R2082" s="62">
        <f t="shared" si="649"/>
        <v>0</v>
      </c>
      <c r="S2082" s="153"/>
      <c r="T2082" s="118" t="str">
        <f t="shared" si="650"/>
        <v/>
      </c>
      <c r="U2082" s="154"/>
      <c r="V2082" s="154"/>
      <c r="W2082" s="154"/>
      <c r="X2082" s="154"/>
      <c r="Y2082" s="154"/>
      <c r="Z2082" s="154"/>
      <c r="AA2082" s="154"/>
      <c r="AB2082" s="154"/>
      <c r="AC2082" s="154"/>
      <c r="AD2082" s="154"/>
      <c r="AE2082" s="154"/>
      <c r="AF2082" s="154"/>
      <c r="AG2082" s="63">
        <f t="shared" si="651"/>
        <v>0</v>
      </c>
      <c r="AH2082" s="56">
        <f t="shared" si="652"/>
        <v>0</v>
      </c>
      <c r="AI2082" s="56">
        <f t="shared" si="653"/>
        <v>0</v>
      </c>
      <c r="AJ2082" s="56">
        <f t="shared" si="654"/>
        <v>0</v>
      </c>
      <c r="AK2082" s="56">
        <f t="shared" si="655"/>
        <v>0</v>
      </c>
      <c r="AL2082" s="56">
        <f t="shared" si="656"/>
        <v>0</v>
      </c>
      <c r="AM2082" s="56">
        <f t="shared" si="657"/>
        <v>0</v>
      </c>
      <c r="AN2082" s="56">
        <f t="shared" si="658"/>
        <v>0</v>
      </c>
      <c r="AO2082" s="56">
        <f t="shared" si="659"/>
        <v>0</v>
      </c>
      <c r="AP2082" s="56">
        <f t="shared" si="660"/>
        <v>0</v>
      </c>
      <c r="AQ2082" s="56">
        <f t="shared" si="661"/>
        <v>0</v>
      </c>
      <c r="AR2082" s="86">
        <f t="shared" si="662"/>
        <v>0</v>
      </c>
    </row>
    <row r="2083" spans="1:44" x14ac:dyDescent="0.25">
      <c r="A2083" s="178"/>
      <c r="B2083" s="55" t="str">
        <f>_xlfn.IFNA(VLOOKUP(A2083,'Ajánlatkérő(k) adatai'!$B$4:$C$205,2,0),"")</f>
        <v/>
      </c>
      <c r="C2083" s="178"/>
      <c r="D2083" s="55" t="str">
        <f>_xlfn.IFNA(VLOOKUP(C2083,'Számlafizető(k) adatai'!$C$4:$D$203,2,0),"")</f>
        <v/>
      </c>
      <c r="E2083" s="55" t="str">
        <f>_xlfn.IFNA(VLOOKUP(C2083,'Számlafizető(k) adatai'!$C$4:$M$203,11,0),"")</f>
        <v/>
      </c>
      <c r="F2083" s="178"/>
      <c r="G2083" s="178"/>
      <c r="H2083" s="178"/>
      <c r="I2083" s="55" t="str">
        <f>IF(F2083="","",VLOOKUP(LEFT(F2083,5),'Technikai cellák'!B:C,2,0))</f>
        <v/>
      </c>
      <c r="J2083" s="55" t="str">
        <f>IF(F2083="","",VLOOKUP(I2083,'Technikai cellák'!$C$1:$D$12,2,0))</f>
        <v/>
      </c>
      <c r="K2083" s="179"/>
      <c r="L2083" s="67" t="str">
        <f t="shared" si="645"/>
        <v/>
      </c>
      <c r="M2083" s="68">
        <f t="shared" si="646"/>
        <v>0</v>
      </c>
      <c r="N2083" s="66">
        <f t="shared" si="647"/>
        <v>0</v>
      </c>
      <c r="O2083" s="152"/>
      <c r="P2083" s="172">
        <f t="shared" si="644"/>
        <v>0</v>
      </c>
      <c r="Q2083" s="69">
        <f t="shared" si="648"/>
        <v>0</v>
      </c>
      <c r="R2083" s="62">
        <f t="shared" si="649"/>
        <v>0</v>
      </c>
      <c r="S2083" s="153"/>
      <c r="T2083" s="118" t="str">
        <f t="shared" si="650"/>
        <v/>
      </c>
      <c r="U2083" s="154"/>
      <c r="V2083" s="154"/>
      <c r="W2083" s="154"/>
      <c r="X2083" s="154"/>
      <c r="Y2083" s="154"/>
      <c r="Z2083" s="154"/>
      <c r="AA2083" s="154"/>
      <c r="AB2083" s="154"/>
      <c r="AC2083" s="154"/>
      <c r="AD2083" s="154"/>
      <c r="AE2083" s="154"/>
      <c r="AF2083" s="154"/>
      <c r="AG2083" s="63">
        <f t="shared" si="651"/>
        <v>0</v>
      </c>
      <c r="AH2083" s="56">
        <f t="shared" si="652"/>
        <v>0</v>
      </c>
      <c r="AI2083" s="56">
        <f t="shared" si="653"/>
        <v>0</v>
      </c>
      <c r="AJ2083" s="56">
        <f t="shared" si="654"/>
        <v>0</v>
      </c>
      <c r="AK2083" s="56">
        <f t="shared" si="655"/>
        <v>0</v>
      </c>
      <c r="AL2083" s="56">
        <f t="shared" si="656"/>
        <v>0</v>
      </c>
      <c r="AM2083" s="56">
        <f t="shared" si="657"/>
        <v>0</v>
      </c>
      <c r="AN2083" s="56">
        <f t="shared" si="658"/>
        <v>0</v>
      </c>
      <c r="AO2083" s="56">
        <f t="shared" si="659"/>
        <v>0</v>
      </c>
      <c r="AP2083" s="56">
        <f t="shared" si="660"/>
        <v>0</v>
      </c>
      <c r="AQ2083" s="56">
        <f t="shared" si="661"/>
        <v>0</v>
      </c>
      <c r="AR2083" s="86">
        <f t="shared" si="662"/>
        <v>0</v>
      </c>
    </row>
    <row r="2084" spans="1:44" x14ac:dyDescent="0.25">
      <c r="A2084" s="178"/>
      <c r="B2084" s="55" t="str">
        <f>_xlfn.IFNA(VLOOKUP(A2084,'Ajánlatkérő(k) adatai'!$B$4:$C$205,2,0),"")</f>
        <v/>
      </c>
      <c r="C2084" s="178"/>
      <c r="D2084" s="55" t="str">
        <f>_xlfn.IFNA(VLOOKUP(C2084,'Számlafizető(k) adatai'!$C$4:$D$203,2,0),"")</f>
        <v/>
      </c>
      <c r="E2084" s="55" t="str">
        <f>_xlfn.IFNA(VLOOKUP(C2084,'Számlafizető(k) adatai'!$C$4:$M$203,11,0),"")</f>
        <v/>
      </c>
      <c r="F2084" s="178"/>
      <c r="G2084" s="178"/>
      <c r="H2084" s="178"/>
      <c r="I2084" s="55" t="str">
        <f>IF(F2084="","",VLOOKUP(LEFT(F2084,5),'Technikai cellák'!B:C,2,0))</f>
        <v/>
      </c>
      <c r="J2084" s="55" t="str">
        <f>IF(F2084="","",VLOOKUP(I2084,'Technikai cellák'!$C$1:$D$12,2,0))</f>
        <v/>
      </c>
      <c r="K2084" s="179"/>
      <c r="L2084" s="67" t="str">
        <f t="shared" si="645"/>
        <v/>
      </c>
      <c r="M2084" s="68">
        <f t="shared" si="646"/>
        <v>0</v>
      </c>
      <c r="N2084" s="66">
        <f t="shared" si="647"/>
        <v>0</v>
      </c>
      <c r="O2084" s="152"/>
      <c r="P2084" s="172">
        <f t="shared" si="644"/>
        <v>0</v>
      </c>
      <c r="Q2084" s="69">
        <f t="shared" si="648"/>
        <v>0</v>
      </c>
      <c r="R2084" s="62">
        <f t="shared" si="649"/>
        <v>0</v>
      </c>
      <c r="S2084" s="153"/>
      <c r="T2084" s="118" t="str">
        <f t="shared" si="650"/>
        <v/>
      </c>
      <c r="U2084" s="154"/>
      <c r="V2084" s="154"/>
      <c r="W2084" s="154"/>
      <c r="X2084" s="154"/>
      <c r="Y2084" s="154"/>
      <c r="Z2084" s="154"/>
      <c r="AA2084" s="154"/>
      <c r="AB2084" s="154"/>
      <c r="AC2084" s="154"/>
      <c r="AD2084" s="154"/>
      <c r="AE2084" s="154"/>
      <c r="AF2084" s="154"/>
      <c r="AG2084" s="63">
        <f t="shared" si="651"/>
        <v>0</v>
      </c>
      <c r="AH2084" s="56">
        <f t="shared" si="652"/>
        <v>0</v>
      </c>
      <c r="AI2084" s="56">
        <f t="shared" si="653"/>
        <v>0</v>
      </c>
      <c r="AJ2084" s="56">
        <f t="shared" si="654"/>
        <v>0</v>
      </c>
      <c r="AK2084" s="56">
        <f t="shared" si="655"/>
        <v>0</v>
      </c>
      <c r="AL2084" s="56">
        <f t="shared" si="656"/>
        <v>0</v>
      </c>
      <c r="AM2084" s="56">
        <f t="shared" si="657"/>
        <v>0</v>
      </c>
      <c r="AN2084" s="56">
        <f t="shared" si="658"/>
        <v>0</v>
      </c>
      <c r="AO2084" s="56">
        <f t="shared" si="659"/>
        <v>0</v>
      </c>
      <c r="AP2084" s="56">
        <f t="shared" si="660"/>
        <v>0</v>
      </c>
      <c r="AQ2084" s="56">
        <f t="shared" si="661"/>
        <v>0</v>
      </c>
      <c r="AR2084" s="86">
        <f t="shared" si="662"/>
        <v>0</v>
      </c>
    </row>
    <row r="2085" spans="1:44" x14ac:dyDescent="0.25">
      <c r="A2085" s="178"/>
      <c r="B2085" s="55" t="str">
        <f>_xlfn.IFNA(VLOOKUP(A2085,'Ajánlatkérő(k) adatai'!$B$4:$C$205,2,0),"")</f>
        <v/>
      </c>
      <c r="C2085" s="178"/>
      <c r="D2085" s="55" t="str">
        <f>_xlfn.IFNA(VLOOKUP(C2085,'Számlafizető(k) adatai'!$C$4:$D$203,2,0),"")</f>
        <v/>
      </c>
      <c r="E2085" s="55" t="str">
        <f>_xlfn.IFNA(VLOOKUP(C2085,'Számlafizető(k) adatai'!$C$4:$M$203,11,0),"")</f>
        <v/>
      </c>
      <c r="F2085" s="178"/>
      <c r="G2085" s="178"/>
      <c r="H2085" s="178"/>
      <c r="I2085" s="55" t="str">
        <f>IF(F2085="","",VLOOKUP(LEFT(F2085,5),'Technikai cellák'!B:C,2,0))</f>
        <v/>
      </c>
      <c r="J2085" s="55" t="str">
        <f>IF(F2085="","",VLOOKUP(I2085,'Technikai cellák'!$C$1:$D$12,2,0))</f>
        <v/>
      </c>
      <c r="K2085" s="179"/>
      <c r="L2085" s="67" t="str">
        <f t="shared" si="645"/>
        <v/>
      </c>
      <c r="M2085" s="68">
        <f t="shared" si="646"/>
        <v>0</v>
      </c>
      <c r="N2085" s="66">
        <f t="shared" si="647"/>
        <v>0</v>
      </c>
      <c r="O2085" s="152"/>
      <c r="P2085" s="172">
        <f t="shared" si="644"/>
        <v>0</v>
      </c>
      <c r="Q2085" s="69">
        <f t="shared" si="648"/>
        <v>0</v>
      </c>
      <c r="R2085" s="62">
        <f t="shared" si="649"/>
        <v>0</v>
      </c>
      <c r="S2085" s="153"/>
      <c r="T2085" s="118" t="str">
        <f t="shared" si="650"/>
        <v/>
      </c>
      <c r="U2085" s="154"/>
      <c r="V2085" s="154"/>
      <c r="W2085" s="154"/>
      <c r="X2085" s="154"/>
      <c r="Y2085" s="154"/>
      <c r="Z2085" s="154"/>
      <c r="AA2085" s="154"/>
      <c r="AB2085" s="154"/>
      <c r="AC2085" s="154"/>
      <c r="AD2085" s="154"/>
      <c r="AE2085" s="154"/>
      <c r="AF2085" s="154"/>
      <c r="AG2085" s="63">
        <f t="shared" si="651"/>
        <v>0</v>
      </c>
      <c r="AH2085" s="56">
        <f t="shared" si="652"/>
        <v>0</v>
      </c>
      <c r="AI2085" s="56">
        <f t="shared" si="653"/>
        <v>0</v>
      </c>
      <c r="AJ2085" s="56">
        <f t="shared" si="654"/>
        <v>0</v>
      </c>
      <c r="AK2085" s="56">
        <f t="shared" si="655"/>
        <v>0</v>
      </c>
      <c r="AL2085" s="56">
        <f t="shared" si="656"/>
        <v>0</v>
      </c>
      <c r="AM2085" s="56">
        <f t="shared" si="657"/>
        <v>0</v>
      </c>
      <c r="AN2085" s="56">
        <f t="shared" si="658"/>
        <v>0</v>
      </c>
      <c r="AO2085" s="56">
        <f t="shared" si="659"/>
        <v>0</v>
      </c>
      <c r="AP2085" s="56">
        <f t="shared" si="660"/>
        <v>0</v>
      </c>
      <c r="AQ2085" s="56">
        <f t="shared" si="661"/>
        <v>0</v>
      </c>
      <c r="AR2085" s="86">
        <f t="shared" si="662"/>
        <v>0</v>
      </c>
    </row>
    <row r="2086" spans="1:44" x14ac:dyDescent="0.25">
      <c r="A2086" s="178"/>
      <c r="B2086" s="55" t="str">
        <f>_xlfn.IFNA(VLOOKUP(A2086,'Ajánlatkérő(k) adatai'!$B$4:$C$205,2,0),"")</f>
        <v/>
      </c>
      <c r="C2086" s="178"/>
      <c r="D2086" s="55" t="str">
        <f>_xlfn.IFNA(VLOOKUP(C2086,'Számlafizető(k) adatai'!$C$4:$D$203,2,0),"")</f>
        <v/>
      </c>
      <c r="E2086" s="55" t="str">
        <f>_xlfn.IFNA(VLOOKUP(C2086,'Számlafizető(k) adatai'!$C$4:$M$203,11,0),"")</f>
        <v/>
      </c>
      <c r="F2086" s="178"/>
      <c r="G2086" s="178"/>
      <c r="H2086" s="178"/>
      <c r="I2086" s="55" t="str">
        <f>IF(F2086="","",VLOOKUP(LEFT(F2086,5),'Technikai cellák'!B:C,2,0))</f>
        <v/>
      </c>
      <c r="J2086" s="55" t="str">
        <f>IF(F2086="","",VLOOKUP(I2086,'Technikai cellák'!$C$1:$D$12,2,0))</f>
        <v/>
      </c>
      <c r="K2086" s="179"/>
      <c r="L2086" s="67" t="str">
        <f t="shared" si="645"/>
        <v/>
      </c>
      <c r="M2086" s="68">
        <f t="shared" si="646"/>
        <v>0</v>
      </c>
      <c r="N2086" s="66">
        <f t="shared" si="647"/>
        <v>0</v>
      </c>
      <c r="O2086" s="152"/>
      <c r="P2086" s="172">
        <f t="shared" si="644"/>
        <v>0</v>
      </c>
      <c r="Q2086" s="69">
        <f t="shared" si="648"/>
        <v>0</v>
      </c>
      <c r="R2086" s="62">
        <f t="shared" si="649"/>
        <v>0</v>
      </c>
      <c r="S2086" s="153"/>
      <c r="T2086" s="118" t="str">
        <f t="shared" si="650"/>
        <v/>
      </c>
      <c r="U2086" s="154"/>
      <c r="V2086" s="154"/>
      <c r="W2086" s="154"/>
      <c r="X2086" s="154"/>
      <c r="Y2086" s="154"/>
      <c r="Z2086" s="154"/>
      <c r="AA2086" s="154"/>
      <c r="AB2086" s="154"/>
      <c r="AC2086" s="154"/>
      <c r="AD2086" s="154"/>
      <c r="AE2086" s="154"/>
      <c r="AF2086" s="154"/>
      <c r="AG2086" s="63">
        <f t="shared" si="651"/>
        <v>0</v>
      </c>
      <c r="AH2086" s="56">
        <f t="shared" si="652"/>
        <v>0</v>
      </c>
      <c r="AI2086" s="56">
        <f t="shared" si="653"/>
        <v>0</v>
      </c>
      <c r="AJ2086" s="56">
        <f t="shared" si="654"/>
        <v>0</v>
      </c>
      <c r="AK2086" s="56">
        <f t="shared" si="655"/>
        <v>0</v>
      </c>
      <c r="AL2086" s="56">
        <f t="shared" si="656"/>
        <v>0</v>
      </c>
      <c r="AM2086" s="56">
        <f t="shared" si="657"/>
        <v>0</v>
      </c>
      <c r="AN2086" s="56">
        <f t="shared" si="658"/>
        <v>0</v>
      </c>
      <c r="AO2086" s="56">
        <f t="shared" si="659"/>
        <v>0</v>
      </c>
      <c r="AP2086" s="56">
        <f t="shared" si="660"/>
        <v>0</v>
      </c>
      <c r="AQ2086" s="56">
        <f t="shared" si="661"/>
        <v>0</v>
      </c>
      <c r="AR2086" s="86">
        <f t="shared" si="662"/>
        <v>0</v>
      </c>
    </row>
    <row r="2087" spans="1:44" x14ac:dyDescent="0.25">
      <c r="A2087" s="178"/>
      <c r="B2087" s="55" t="str">
        <f>_xlfn.IFNA(VLOOKUP(A2087,'Ajánlatkérő(k) adatai'!$B$4:$C$205,2,0),"")</f>
        <v/>
      </c>
      <c r="C2087" s="178"/>
      <c r="D2087" s="55" t="str">
        <f>_xlfn.IFNA(VLOOKUP(C2087,'Számlafizető(k) adatai'!$C$4:$D$203,2,0),"")</f>
        <v/>
      </c>
      <c r="E2087" s="55" t="str">
        <f>_xlfn.IFNA(VLOOKUP(C2087,'Számlafizető(k) adatai'!$C$4:$M$203,11,0),"")</f>
        <v/>
      </c>
      <c r="F2087" s="178"/>
      <c r="G2087" s="178"/>
      <c r="H2087" s="178"/>
      <c r="I2087" s="55" t="str">
        <f>IF(F2087="","",VLOOKUP(LEFT(F2087,5),'Technikai cellák'!B:C,2,0))</f>
        <v/>
      </c>
      <c r="J2087" s="55" t="str">
        <f>IF(F2087="","",VLOOKUP(I2087,'Technikai cellák'!$C$1:$D$12,2,0))</f>
        <v/>
      </c>
      <c r="K2087" s="179"/>
      <c r="L2087" s="67" t="str">
        <f t="shared" si="645"/>
        <v/>
      </c>
      <c r="M2087" s="68">
        <f t="shared" si="646"/>
        <v>0</v>
      </c>
      <c r="N2087" s="66">
        <f t="shared" si="647"/>
        <v>0</v>
      </c>
      <c r="O2087" s="152"/>
      <c r="P2087" s="172">
        <f t="shared" si="644"/>
        <v>0</v>
      </c>
      <c r="Q2087" s="69">
        <f t="shared" si="648"/>
        <v>0</v>
      </c>
      <c r="R2087" s="62">
        <f t="shared" si="649"/>
        <v>0</v>
      </c>
      <c r="S2087" s="153"/>
      <c r="T2087" s="118" t="str">
        <f t="shared" si="650"/>
        <v/>
      </c>
      <c r="U2087" s="154"/>
      <c r="V2087" s="154"/>
      <c r="W2087" s="154"/>
      <c r="X2087" s="154"/>
      <c r="Y2087" s="154"/>
      <c r="Z2087" s="154"/>
      <c r="AA2087" s="154"/>
      <c r="AB2087" s="154"/>
      <c r="AC2087" s="154"/>
      <c r="AD2087" s="154"/>
      <c r="AE2087" s="154"/>
      <c r="AF2087" s="154"/>
      <c r="AG2087" s="63">
        <f t="shared" si="651"/>
        <v>0</v>
      </c>
      <c r="AH2087" s="56">
        <f t="shared" si="652"/>
        <v>0</v>
      </c>
      <c r="AI2087" s="56">
        <f t="shared" si="653"/>
        <v>0</v>
      </c>
      <c r="AJ2087" s="56">
        <f t="shared" si="654"/>
        <v>0</v>
      </c>
      <c r="AK2087" s="56">
        <f t="shared" si="655"/>
        <v>0</v>
      </c>
      <c r="AL2087" s="56">
        <f t="shared" si="656"/>
        <v>0</v>
      </c>
      <c r="AM2087" s="56">
        <f t="shared" si="657"/>
        <v>0</v>
      </c>
      <c r="AN2087" s="56">
        <f t="shared" si="658"/>
        <v>0</v>
      </c>
      <c r="AO2087" s="56">
        <f t="shared" si="659"/>
        <v>0</v>
      </c>
      <c r="AP2087" s="56">
        <f t="shared" si="660"/>
        <v>0</v>
      </c>
      <c r="AQ2087" s="56">
        <f t="shared" si="661"/>
        <v>0</v>
      </c>
      <c r="AR2087" s="86">
        <f t="shared" si="662"/>
        <v>0</v>
      </c>
    </row>
    <row r="2088" spans="1:44" x14ac:dyDescent="0.25">
      <c r="A2088" s="178"/>
      <c r="B2088" s="55" t="str">
        <f>_xlfn.IFNA(VLOOKUP(A2088,'Ajánlatkérő(k) adatai'!$B$4:$C$205,2,0),"")</f>
        <v/>
      </c>
      <c r="C2088" s="178"/>
      <c r="D2088" s="55" t="str">
        <f>_xlfn.IFNA(VLOOKUP(C2088,'Számlafizető(k) adatai'!$C$4:$D$203,2,0),"")</f>
        <v/>
      </c>
      <c r="E2088" s="55" t="str">
        <f>_xlfn.IFNA(VLOOKUP(C2088,'Számlafizető(k) adatai'!$C$4:$M$203,11,0),"")</f>
        <v/>
      </c>
      <c r="F2088" s="178"/>
      <c r="G2088" s="178"/>
      <c r="H2088" s="178"/>
      <c r="I2088" s="55" t="str">
        <f>IF(F2088="","",VLOOKUP(LEFT(F2088,5),'Technikai cellák'!B:C,2,0))</f>
        <v/>
      </c>
      <c r="J2088" s="55" t="str">
        <f>IF(F2088="","",VLOOKUP(I2088,'Technikai cellák'!$C$1:$D$12,2,0))</f>
        <v/>
      </c>
      <c r="K2088" s="179"/>
      <c r="L2088" s="67" t="str">
        <f t="shared" si="645"/>
        <v/>
      </c>
      <c r="M2088" s="68">
        <f t="shared" si="646"/>
        <v>0</v>
      </c>
      <c r="N2088" s="66">
        <f t="shared" si="647"/>
        <v>0</v>
      </c>
      <c r="O2088" s="152"/>
      <c r="P2088" s="172">
        <f t="shared" si="644"/>
        <v>0</v>
      </c>
      <c r="Q2088" s="69">
        <f t="shared" si="648"/>
        <v>0</v>
      </c>
      <c r="R2088" s="62">
        <f t="shared" si="649"/>
        <v>0</v>
      </c>
      <c r="S2088" s="153"/>
      <c r="T2088" s="118" t="str">
        <f t="shared" si="650"/>
        <v/>
      </c>
      <c r="U2088" s="154"/>
      <c r="V2088" s="154"/>
      <c r="W2088" s="154"/>
      <c r="X2088" s="154"/>
      <c r="Y2088" s="154"/>
      <c r="Z2088" s="154"/>
      <c r="AA2088" s="154"/>
      <c r="AB2088" s="154"/>
      <c r="AC2088" s="154"/>
      <c r="AD2088" s="154"/>
      <c r="AE2088" s="154"/>
      <c r="AF2088" s="154"/>
      <c r="AG2088" s="63">
        <f t="shared" si="651"/>
        <v>0</v>
      </c>
      <c r="AH2088" s="56">
        <f t="shared" si="652"/>
        <v>0</v>
      </c>
      <c r="AI2088" s="56">
        <f t="shared" si="653"/>
        <v>0</v>
      </c>
      <c r="AJ2088" s="56">
        <f t="shared" si="654"/>
        <v>0</v>
      </c>
      <c r="AK2088" s="56">
        <f t="shared" si="655"/>
        <v>0</v>
      </c>
      <c r="AL2088" s="56">
        <f t="shared" si="656"/>
        <v>0</v>
      </c>
      <c r="AM2088" s="56">
        <f t="shared" si="657"/>
        <v>0</v>
      </c>
      <c r="AN2088" s="56">
        <f t="shared" si="658"/>
        <v>0</v>
      </c>
      <c r="AO2088" s="56">
        <f t="shared" si="659"/>
        <v>0</v>
      </c>
      <c r="AP2088" s="56">
        <f t="shared" si="660"/>
        <v>0</v>
      </c>
      <c r="AQ2088" s="56">
        <f t="shared" si="661"/>
        <v>0</v>
      </c>
      <c r="AR2088" s="86">
        <f t="shared" si="662"/>
        <v>0</v>
      </c>
    </row>
    <row r="2089" spans="1:44" x14ac:dyDescent="0.25">
      <c r="A2089" s="178"/>
      <c r="B2089" s="55" t="str">
        <f>_xlfn.IFNA(VLOOKUP(A2089,'Ajánlatkérő(k) adatai'!$B$4:$C$205,2,0),"")</f>
        <v/>
      </c>
      <c r="C2089" s="178"/>
      <c r="D2089" s="55" t="str">
        <f>_xlfn.IFNA(VLOOKUP(C2089,'Számlafizető(k) adatai'!$C$4:$D$203,2,0),"")</f>
        <v/>
      </c>
      <c r="E2089" s="55" t="str">
        <f>_xlfn.IFNA(VLOOKUP(C2089,'Számlafizető(k) adatai'!$C$4:$M$203,11,0),"")</f>
        <v/>
      </c>
      <c r="F2089" s="178"/>
      <c r="G2089" s="178"/>
      <c r="H2089" s="178"/>
      <c r="I2089" s="55" t="str">
        <f>IF(F2089="","",VLOOKUP(LEFT(F2089,5),'Technikai cellák'!B:C,2,0))</f>
        <v/>
      </c>
      <c r="J2089" s="55" t="str">
        <f>IF(F2089="","",VLOOKUP(I2089,'Technikai cellák'!$C$1:$D$12,2,0))</f>
        <v/>
      </c>
      <c r="K2089" s="179"/>
      <c r="L2089" s="67" t="str">
        <f t="shared" si="645"/>
        <v/>
      </c>
      <c r="M2089" s="68">
        <f t="shared" si="646"/>
        <v>0</v>
      </c>
      <c r="N2089" s="66">
        <f t="shared" si="647"/>
        <v>0</v>
      </c>
      <c r="O2089" s="152"/>
      <c r="P2089" s="172">
        <f t="shared" si="644"/>
        <v>0</v>
      </c>
      <c r="Q2089" s="69">
        <f t="shared" si="648"/>
        <v>0</v>
      </c>
      <c r="R2089" s="62">
        <f t="shared" si="649"/>
        <v>0</v>
      </c>
      <c r="S2089" s="153"/>
      <c r="T2089" s="118" t="str">
        <f t="shared" si="650"/>
        <v/>
      </c>
      <c r="U2089" s="154"/>
      <c r="V2089" s="154"/>
      <c r="W2089" s="154"/>
      <c r="X2089" s="154"/>
      <c r="Y2089" s="154"/>
      <c r="Z2089" s="154"/>
      <c r="AA2089" s="154"/>
      <c r="AB2089" s="154"/>
      <c r="AC2089" s="154"/>
      <c r="AD2089" s="154"/>
      <c r="AE2089" s="154"/>
      <c r="AF2089" s="154"/>
      <c r="AG2089" s="63">
        <f t="shared" si="651"/>
        <v>0</v>
      </c>
      <c r="AH2089" s="56">
        <f t="shared" si="652"/>
        <v>0</v>
      </c>
      <c r="AI2089" s="56">
        <f t="shared" si="653"/>
        <v>0</v>
      </c>
      <c r="AJ2089" s="56">
        <f t="shared" si="654"/>
        <v>0</v>
      </c>
      <c r="AK2089" s="56">
        <f t="shared" si="655"/>
        <v>0</v>
      </c>
      <c r="AL2089" s="56">
        <f t="shared" si="656"/>
        <v>0</v>
      </c>
      <c r="AM2089" s="56">
        <f t="shared" si="657"/>
        <v>0</v>
      </c>
      <c r="AN2089" s="56">
        <f t="shared" si="658"/>
        <v>0</v>
      </c>
      <c r="AO2089" s="56">
        <f t="shared" si="659"/>
        <v>0</v>
      </c>
      <c r="AP2089" s="56">
        <f t="shared" si="660"/>
        <v>0</v>
      </c>
      <c r="AQ2089" s="56">
        <f t="shared" si="661"/>
        <v>0</v>
      </c>
      <c r="AR2089" s="86">
        <f t="shared" si="662"/>
        <v>0</v>
      </c>
    </row>
    <row r="2090" spans="1:44" x14ac:dyDescent="0.25">
      <c r="A2090" s="178"/>
      <c r="B2090" s="55" t="str">
        <f>_xlfn.IFNA(VLOOKUP(A2090,'Ajánlatkérő(k) adatai'!$B$4:$C$205,2,0),"")</f>
        <v/>
      </c>
      <c r="C2090" s="178"/>
      <c r="D2090" s="55" t="str">
        <f>_xlfn.IFNA(VLOOKUP(C2090,'Számlafizető(k) adatai'!$C$4:$D$203,2,0),"")</f>
        <v/>
      </c>
      <c r="E2090" s="55" t="str">
        <f>_xlfn.IFNA(VLOOKUP(C2090,'Számlafizető(k) adatai'!$C$4:$M$203,11,0),"")</f>
        <v/>
      </c>
      <c r="F2090" s="178"/>
      <c r="G2090" s="178"/>
      <c r="H2090" s="178"/>
      <c r="I2090" s="55" t="str">
        <f>IF(F2090="","",VLOOKUP(LEFT(F2090,5),'Technikai cellák'!B:C,2,0))</f>
        <v/>
      </c>
      <c r="J2090" s="55" t="str">
        <f>IF(F2090="","",VLOOKUP(I2090,'Technikai cellák'!$C$1:$D$12,2,0))</f>
        <v/>
      </c>
      <c r="K2090" s="179"/>
      <c r="L2090" s="67" t="str">
        <f t="shared" si="645"/>
        <v/>
      </c>
      <c r="M2090" s="68">
        <f t="shared" si="646"/>
        <v>0</v>
      </c>
      <c r="N2090" s="66">
        <f t="shared" si="647"/>
        <v>0</v>
      </c>
      <c r="O2090" s="152"/>
      <c r="P2090" s="172">
        <f t="shared" si="644"/>
        <v>0</v>
      </c>
      <c r="Q2090" s="69">
        <f t="shared" si="648"/>
        <v>0</v>
      </c>
      <c r="R2090" s="62">
        <f t="shared" si="649"/>
        <v>0</v>
      </c>
      <c r="S2090" s="153"/>
      <c r="T2090" s="118" t="str">
        <f t="shared" si="650"/>
        <v/>
      </c>
      <c r="U2090" s="154"/>
      <c r="V2090" s="154"/>
      <c r="W2090" s="154"/>
      <c r="X2090" s="154"/>
      <c r="Y2090" s="154"/>
      <c r="Z2090" s="154"/>
      <c r="AA2090" s="154"/>
      <c r="AB2090" s="154"/>
      <c r="AC2090" s="154"/>
      <c r="AD2090" s="154"/>
      <c r="AE2090" s="154"/>
      <c r="AF2090" s="154"/>
      <c r="AG2090" s="63">
        <f t="shared" si="651"/>
        <v>0</v>
      </c>
      <c r="AH2090" s="56">
        <f t="shared" si="652"/>
        <v>0</v>
      </c>
      <c r="AI2090" s="56">
        <f t="shared" si="653"/>
        <v>0</v>
      </c>
      <c r="AJ2090" s="56">
        <f t="shared" si="654"/>
        <v>0</v>
      </c>
      <c r="AK2090" s="56">
        <f t="shared" si="655"/>
        <v>0</v>
      </c>
      <c r="AL2090" s="56">
        <f t="shared" si="656"/>
        <v>0</v>
      </c>
      <c r="AM2090" s="56">
        <f t="shared" si="657"/>
        <v>0</v>
      </c>
      <c r="AN2090" s="56">
        <f t="shared" si="658"/>
        <v>0</v>
      </c>
      <c r="AO2090" s="56">
        <f t="shared" si="659"/>
        <v>0</v>
      </c>
      <c r="AP2090" s="56">
        <f t="shared" si="660"/>
        <v>0</v>
      </c>
      <c r="AQ2090" s="56">
        <f t="shared" si="661"/>
        <v>0</v>
      </c>
      <c r="AR2090" s="86">
        <f t="shared" si="662"/>
        <v>0</v>
      </c>
    </row>
    <row r="2091" spans="1:44" x14ac:dyDescent="0.25">
      <c r="A2091" s="178"/>
      <c r="B2091" s="55" t="str">
        <f>_xlfn.IFNA(VLOOKUP(A2091,'Ajánlatkérő(k) adatai'!$B$4:$C$205,2,0),"")</f>
        <v/>
      </c>
      <c r="C2091" s="178"/>
      <c r="D2091" s="55" t="str">
        <f>_xlfn.IFNA(VLOOKUP(C2091,'Számlafizető(k) adatai'!$C$4:$D$203,2,0),"")</f>
        <v/>
      </c>
      <c r="E2091" s="55" t="str">
        <f>_xlfn.IFNA(VLOOKUP(C2091,'Számlafizető(k) adatai'!$C$4:$M$203,11,0),"")</f>
        <v/>
      </c>
      <c r="F2091" s="178"/>
      <c r="G2091" s="178"/>
      <c r="H2091" s="178"/>
      <c r="I2091" s="55" t="str">
        <f>IF(F2091="","",VLOOKUP(LEFT(F2091,5),'Technikai cellák'!B:C,2,0))</f>
        <v/>
      </c>
      <c r="J2091" s="55" t="str">
        <f>IF(F2091="","",VLOOKUP(I2091,'Technikai cellák'!$C$1:$D$12,2,0))</f>
        <v/>
      </c>
      <c r="K2091" s="179"/>
      <c r="L2091" s="67" t="str">
        <f t="shared" si="645"/>
        <v/>
      </c>
      <c r="M2091" s="68">
        <f t="shared" si="646"/>
        <v>0</v>
      </c>
      <c r="N2091" s="66">
        <f t="shared" si="647"/>
        <v>0</v>
      </c>
      <c r="O2091" s="152"/>
      <c r="P2091" s="172">
        <f t="shared" si="644"/>
        <v>0</v>
      </c>
      <c r="Q2091" s="69">
        <f t="shared" si="648"/>
        <v>0</v>
      </c>
      <c r="R2091" s="62">
        <f t="shared" si="649"/>
        <v>0</v>
      </c>
      <c r="S2091" s="153"/>
      <c r="T2091" s="118" t="str">
        <f t="shared" si="650"/>
        <v/>
      </c>
      <c r="U2091" s="154"/>
      <c r="V2091" s="154"/>
      <c r="W2091" s="154"/>
      <c r="X2091" s="154"/>
      <c r="Y2091" s="154"/>
      <c r="Z2091" s="154"/>
      <c r="AA2091" s="154"/>
      <c r="AB2091" s="154"/>
      <c r="AC2091" s="154"/>
      <c r="AD2091" s="154"/>
      <c r="AE2091" s="154"/>
      <c r="AF2091" s="154"/>
      <c r="AG2091" s="63">
        <f t="shared" si="651"/>
        <v>0</v>
      </c>
      <c r="AH2091" s="56">
        <f t="shared" si="652"/>
        <v>0</v>
      </c>
      <c r="AI2091" s="56">
        <f t="shared" si="653"/>
        <v>0</v>
      </c>
      <c r="AJ2091" s="56">
        <f t="shared" si="654"/>
        <v>0</v>
      </c>
      <c r="AK2091" s="56">
        <f t="shared" si="655"/>
        <v>0</v>
      </c>
      <c r="AL2091" s="56">
        <f t="shared" si="656"/>
        <v>0</v>
      </c>
      <c r="AM2091" s="56">
        <f t="shared" si="657"/>
        <v>0</v>
      </c>
      <c r="AN2091" s="56">
        <f t="shared" si="658"/>
        <v>0</v>
      </c>
      <c r="AO2091" s="56">
        <f t="shared" si="659"/>
        <v>0</v>
      </c>
      <c r="AP2091" s="56">
        <f t="shared" si="660"/>
        <v>0</v>
      </c>
      <c r="AQ2091" s="56">
        <f t="shared" si="661"/>
        <v>0</v>
      </c>
      <c r="AR2091" s="86">
        <f t="shared" si="662"/>
        <v>0</v>
      </c>
    </row>
    <row r="2092" spans="1:44" x14ac:dyDescent="0.25">
      <c r="A2092" s="178"/>
      <c r="B2092" s="55" t="str">
        <f>_xlfn.IFNA(VLOOKUP(A2092,'Ajánlatkérő(k) adatai'!$B$4:$C$205,2,0),"")</f>
        <v/>
      </c>
      <c r="C2092" s="178"/>
      <c r="D2092" s="55" t="str">
        <f>_xlfn.IFNA(VLOOKUP(C2092,'Számlafizető(k) adatai'!$C$4:$D$203,2,0),"")</f>
        <v/>
      </c>
      <c r="E2092" s="55" t="str">
        <f>_xlfn.IFNA(VLOOKUP(C2092,'Számlafizető(k) adatai'!$C$4:$M$203,11,0),"")</f>
        <v/>
      </c>
      <c r="F2092" s="178"/>
      <c r="G2092" s="178"/>
      <c r="H2092" s="178"/>
      <c r="I2092" s="55" t="str">
        <f>IF(F2092="","",VLOOKUP(LEFT(F2092,5),'Technikai cellák'!B:C,2,0))</f>
        <v/>
      </c>
      <c r="J2092" s="55" t="str">
        <f>IF(F2092="","",VLOOKUP(I2092,'Technikai cellák'!$C$1:$D$12,2,0))</f>
        <v/>
      </c>
      <c r="K2092" s="179"/>
      <c r="L2092" s="67" t="str">
        <f t="shared" si="645"/>
        <v/>
      </c>
      <c r="M2092" s="68">
        <f t="shared" si="646"/>
        <v>0</v>
      </c>
      <c r="N2092" s="66">
        <f t="shared" si="647"/>
        <v>0</v>
      </c>
      <c r="O2092" s="152"/>
      <c r="P2092" s="172">
        <f t="shared" si="644"/>
        <v>0</v>
      </c>
      <c r="Q2092" s="69">
        <f t="shared" si="648"/>
        <v>0</v>
      </c>
      <c r="R2092" s="62">
        <f t="shared" si="649"/>
        <v>0</v>
      </c>
      <c r="S2092" s="153"/>
      <c r="T2092" s="118" t="str">
        <f t="shared" si="650"/>
        <v/>
      </c>
      <c r="U2092" s="154"/>
      <c r="V2092" s="154"/>
      <c r="W2092" s="154"/>
      <c r="X2092" s="154"/>
      <c r="Y2092" s="154"/>
      <c r="Z2092" s="154"/>
      <c r="AA2092" s="154"/>
      <c r="AB2092" s="154"/>
      <c r="AC2092" s="154"/>
      <c r="AD2092" s="154"/>
      <c r="AE2092" s="154"/>
      <c r="AF2092" s="154"/>
      <c r="AG2092" s="63">
        <f t="shared" si="651"/>
        <v>0</v>
      </c>
      <c r="AH2092" s="56">
        <f t="shared" si="652"/>
        <v>0</v>
      </c>
      <c r="AI2092" s="56">
        <f t="shared" si="653"/>
        <v>0</v>
      </c>
      <c r="AJ2092" s="56">
        <f t="shared" si="654"/>
        <v>0</v>
      </c>
      <c r="AK2092" s="56">
        <f t="shared" si="655"/>
        <v>0</v>
      </c>
      <c r="AL2092" s="56">
        <f t="shared" si="656"/>
        <v>0</v>
      </c>
      <c r="AM2092" s="56">
        <f t="shared" si="657"/>
        <v>0</v>
      </c>
      <c r="AN2092" s="56">
        <f t="shared" si="658"/>
        <v>0</v>
      </c>
      <c r="AO2092" s="56">
        <f t="shared" si="659"/>
        <v>0</v>
      </c>
      <c r="AP2092" s="56">
        <f t="shared" si="660"/>
        <v>0</v>
      </c>
      <c r="AQ2092" s="56">
        <f t="shared" si="661"/>
        <v>0</v>
      </c>
      <c r="AR2092" s="86">
        <f t="shared" si="662"/>
        <v>0</v>
      </c>
    </row>
    <row r="2093" spans="1:44" x14ac:dyDescent="0.25">
      <c r="A2093" s="178"/>
      <c r="B2093" s="55" t="str">
        <f>_xlfn.IFNA(VLOOKUP(A2093,'Ajánlatkérő(k) adatai'!$B$4:$C$205,2,0),"")</f>
        <v/>
      </c>
      <c r="C2093" s="178"/>
      <c r="D2093" s="55" t="str">
        <f>_xlfn.IFNA(VLOOKUP(C2093,'Számlafizető(k) adatai'!$C$4:$D$203,2,0),"")</f>
        <v/>
      </c>
      <c r="E2093" s="55" t="str">
        <f>_xlfn.IFNA(VLOOKUP(C2093,'Számlafizető(k) adatai'!$C$4:$M$203,11,0),"")</f>
        <v/>
      </c>
      <c r="F2093" s="178"/>
      <c r="G2093" s="178"/>
      <c r="H2093" s="178"/>
      <c r="I2093" s="55" t="str">
        <f>IF(F2093="","",VLOOKUP(LEFT(F2093,5),'Technikai cellák'!B:C,2,0))</f>
        <v/>
      </c>
      <c r="J2093" s="55" t="str">
        <f>IF(F2093="","",VLOOKUP(I2093,'Technikai cellák'!$C$1:$D$12,2,0))</f>
        <v/>
      </c>
      <c r="K2093" s="179"/>
      <c r="L2093" s="67" t="str">
        <f t="shared" si="645"/>
        <v/>
      </c>
      <c r="M2093" s="68">
        <f t="shared" si="646"/>
        <v>0</v>
      </c>
      <c r="N2093" s="66">
        <f t="shared" si="647"/>
        <v>0</v>
      </c>
      <c r="O2093" s="152"/>
      <c r="P2093" s="172">
        <f t="shared" si="644"/>
        <v>0</v>
      </c>
      <c r="Q2093" s="69">
        <f t="shared" si="648"/>
        <v>0</v>
      </c>
      <c r="R2093" s="62">
        <f t="shared" si="649"/>
        <v>0</v>
      </c>
      <c r="S2093" s="153"/>
      <c r="T2093" s="118" t="str">
        <f t="shared" si="650"/>
        <v/>
      </c>
      <c r="U2093" s="154"/>
      <c r="V2093" s="154"/>
      <c r="W2093" s="154"/>
      <c r="X2093" s="154"/>
      <c r="Y2093" s="154"/>
      <c r="Z2093" s="154"/>
      <c r="AA2093" s="154"/>
      <c r="AB2093" s="154"/>
      <c r="AC2093" s="154"/>
      <c r="AD2093" s="154"/>
      <c r="AE2093" s="154"/>
      <c r="AF2093" s="154"/>
      <c r="AG2093" s="63">
        <f t="shared" si="651"/>
        <v>0</v>
      </c>
      <c r="AH2093" s="56">
        <f t="shared" si="652"/>
        <v>0</v>
      </c>
      <c r="AI2093" s="56">
        <f t="shared" si="653"/>
        <v>0</v>
      </c>
      <c r="AJ2093" s="56">
        <f t="shared" si="654"/>
        <v>0</v>
      </c>
      <c r="AK2093" s="56">
        <f t="shared" si="655"/>
        <v>0</v>
      </c>
      <c r="AL2093" s="56">
        <f t="shared" si="656"/>
        <v>0</v>
      </c>
      <c r="AM2093" s="56">
        <f t="shared" si="657"/>
        <v>0</v>
      </c>
      <c r="AN2093" s="56">
        <f t="shared" si="658"/>
        <v>0</v>
      </c>
      <c r="AO2093" s="56">
        <f t="shared" si="659"/>
        <v>0</v>
      </c>
      <c r="AP2093" s="56">
        <f t="shared" si="660"/>
        <v>0</v>
      </c>
      <c r="AQ2093" s="56">
        <f t="shared" si="661"/>
        <v>0</v>
      </c>
      <c r="AR2093" s="86">
        <f t="shared" si="662"/>
        <v>0</v>
      </c>
    </row>
    <row r="2094" spans="1:44" x14ac:dyDescent="0.25">
      <c r="A2094" s="178"/>
      <c r="B2094" s="55" t="str">
        <f>_xlfn.IFNA(VLOOKUP(A2094,'Ajánlatkérő(k) adatai'!$B$4:$C$205,2,0),"")</f>
        <v/>
      </c>
      <c r="C2094" s="178"/>
      <c r="D2094" s="55" t="str">
        <f>_xlfn.IFNA(VLOOKUP(C2094,'Számlafizető(k) adatai'!$C$4:$D$203,2,0),"")</f>
        <v/>
      </c>
      <c r="E2094" s="55" t="str">
        <f>_xlfn.IFNA(VLOOKUP(C2094,'Számlafizető(k) adatai'!$C$4:$M$203,11,0),"")</f>
        <v/>
      </c>
      <c r="F2094" s="178"/>
      <c r="G2094" s="178"/>
      <c r="H2094" s="178"/>
      <c r="I2094" s="55" t="str">
        <f>IF(F2094="","",VLOOKUP(LEFT(F2094,5),'Technikai cellák'!B:C,2,0))</f>
        <v/>
      </c>
      <c r="J2094" s="55" t="str">
        <f>IF(F2094="","",VLOOKUP(I2094,'Technikai cellák'!$C$1:$D$12,2,0))</f>
        <v/>
      </c>
      <c r="K2094" s="179"/>
      <c r="L2094" s="67" t="str">
        <f t="shared" si="645"/>
        <v/>
      </c>
      <c r="M2094" s="68">
        <f t="shared" si="646"/>
        <v>0</v>
      </c>
      <c r="N2094" s="66">
        <f t="shared" si="647"/>
        <v>0</v>
      </c>
      <c r="O2094" s="152"/>
      <c r="P2094" s="172">
        <f t="shared" si="644"/>
        <v>0</v>
      </c>
      <c r="Q2094" s="69">
        <f t="shared" si="648"/>
        <v>0</v>
      </c>
      <c r="R2094" s="62">
        <f t="shared" si="649"/>
        <v>0</v>
      </c>
      <c r="S2094" s="153"/>
      <c r="T2094" s="118" t="str">
        <f t="shared" si="650"/>
        <v/>
      </c>
      <c r="U2094" s="154"/>
      <c r="V2094" s="154"/>
      <c r="W2094" s="154"/>
      <c r="X2094" s="154"/>
      <c r="Y2094" s="154"/>
      <c r="Z2094" s="154"/>
      <c r="AA2094" s="154"/>
      <c r="AB2094" s="154"/>
      <c r="AC2094" s="154"/>
      <c r="AD2094" s="154"/>
      <c r="AE2094" s="154"/>
      <c r="AF2094" s="154"/>
      <c r="AG2094" s="63">
        <f t="shared" si="651"/>
        <v>0</v>
      </c>
      <c r="AH2094" s="56">
        <f t="shared" si="652"/>
        <v>0</v>
      </c>
      <c r="AI2094" s="56">
        <f t="shared" si="653"/>
        <v>0</v>
      </c>
      <c r="AJ2094" s="56">
        <f t="shared" si="654"/>
        <v>0</v>
      </c>
      <c r="AK2094" s="56">
        <f t="shared" si="655"/>
        <v>0</v>
      </c>
      <c r="AL2094" s="56">
        <f t="shared" si="656"/>
        <v>0</v>
      </c>
      <c r="AM2094" s="56">
        <f t="shared" si="657"/>
        <v>0</v>
      </c>
      <c r="AN2094" s="56">
        <f t="shared" si="658"/>
        <v>0</v>
      </c>
      <c r="AO2094" s="56">
        <f t="shared" si="659"/>
        <v>0</v>
      </c>
      <c r="AP2094" s="56">
        <f t="shared" si="660"/>
        <v>0</v>
      </c>
      <c r="AQ2094" s="56">
        <f t="shared" si="661"/>
        <v>0</v>
      </c>
      <c r="AR2094" s="86">
        <f t="shared" si="662"/>
        <v>0</v>
      </c>
    </row>
    <row r="2095" spans="1:44" x14ac:dyDescent="0.25">
      <c r="A2095" s="178"/>
      <c r="B2095" s="55" t="str">
        <f>_xlfn.IFNA(VLOOKUP(A2095,'Ajánlatkérő(k) adatai'!$B$4:$C$205,2,0),"")</f>
        <v/>
      </c>
      <c r="C2095" s="178"/>
      <c r="D2095" s="55" t="str">
        <f>_xlfn.IFNA(VLOOKUP(C2095,'Számlafizető(k) adatai'!$C$4:$D$203,2,0),"")</f>
        <v/>
      </c>
      <c r="E2095" s="55" t="str">
        <f>_xlfn.IFNA(VLOOKUP(C2095,'Számlafizető(k) adatai'!$C$4:$M$203,11,0),"")</f>
        <v/>
      </c>
      <c r="F2095" s="178"/>
      <c r="G2095" s="178"/>
      <c r="H2095" s="178"/>
      <c r="I2095" s="55" t="str">
        <f>IF(F2095="","",VLOOKUP(LEFT(F2095,5),'Technikai cellák'!B:C,2,0))</f>
        <v/>
      </c>
      <c r="J2095" s="55" t="str">
        <f>IF(F2095="","",VLOOKUP(I2095,'Technikai cellák'!$C$1:$D$12,2,0))</f>
        <v/>
      </c>
      <c r="K2095" s="179"/>
      <c r="L2095" s="67" t="str">
        <f t="shared" si="645"/>
        <v/>
      </c>
      <c r="M2095" s="68">
        <f t="shared" si="646"/>
        <v>0</v>
      </c>
      <c r="N2095" s="66">
        <f t="shared" si="647"/>
        <v>0</v>
      </c>
      <c r="O2095" s="152"/>
      <c r="P2095" s="172">
        <f t="shared" si="644"/>
        <v>0</v>
      </c>
      <c r="Q2095" s="69">
        <f t="shared" si="648"/>
        <v>0</v>
      </c>
      <c r="R2095" s="62">
        <f t="shared" si="649"/>
        <v>0</v>
      </c>
      <c r="S2095" s="153"/>
      <c r="T2095" s="118" t="str">
        <f t="shared" si="650"/>
        <v/>
      </c>
      <c r="U2095" s="154"/>
      <c r="V2095" s="154"/>
      <c r="W2095" s="154"/>
      <c r="X2095" s="154"/>
      <c r="Y2095" s="154"/>
      <c r="Z2095" s="154"/>
      <c r="AA2095" s="154"/>
      <c r="AB2095" s="154"/>
      <c r="AC2095" s="154"/>
      <c r="AD2095" s="154"/>
      <c r="AE2095" s="154"/>
      <c r="AF2095" s="154"/>
      <c r="AG2095" s="63">
        <f t="shared" si="651"/>
        <v>0</v>
      </c>
      <c r="AH2095" s="56">
        <f t="shared" si="652"/>
        <v>0</v>
      </c>
      <c r="AI2095" s="56">
        <f t="shared" si="653"/>
        <v>0</v>
      </c>
      <c r="AJ2095" s="56">
        <f t="shared" si="654"/>
        <v>0</v>
      </c>
      <c r="AK2095" s="56">
        <f t="shared" si="655"/>
        <v>0</v>
      </c>
      <c r="AL2095" s="56">
        <f t="shared" si="656"/>
        <v>0</v>
      </c>
      <c r="AM2095" s="56">
        <f t="shared" si="657"/>
        <v>0</v>
      </c>
      <c r="AN2095" s="56">
        <f t="shared" si="658"/>
        <v>0</v>
      </c>
      <c r="AO2095" s="56">
        <f t="shared" si="659"/>
        <v>0</v>
      </c>
      <c r="AP2095" s="56">
        <f t="shared" si="660"/>
        <v>0</v>
      </c>
      <c r="AQ2095" s="56">
        <f t="shared" si="661"/>
        <v>0</v>
      </c>
      <c r="AR2095" s="86">
        <f t="shared" si="662"/>
        <v>0</v>
      </c>
    </row>
    <row r="2096" spans="1:44" x14ac:dyDescent="0.25">
      <c r="A2096" s="178"/>
      <c r="B2096" s="55" t="str">
        <f>_xlfn.IFNA(VLOOKUP(A2096,'Ajánlatkérő(k) adatai'!$B$4:$C$205,2,0),"")</f>
        <v/>
      </c>
      <c r="C2096" s="178"/>
      <c r="D2096" s="55" t="str">
        <f>_xlfn.IFNA(VLOOKUP(C2096,'Számlafizető(k) adatai'!$C$4:$D$203,2,0),"")</f>
        <v/>
      </c>
      <c r="E2096" s="55" t="str">
        <f>_xlfn.IFNA(VLOOKUP(C2096,'Számlafizető(k) adatai'!$C$4:$M$203,11,0),"")</f>
        <v/>
      </c>
      <c r="F2096" s="178"/>
      <c r="G2096" s="178"/>
      <c r="H2096" s="178"/>
      <c r="I2096" s="55" t="str">
        <f>IF(F2096="","",VLOOKUP(LEFT(F2096,5),'Technikai cellák'!B:C,2,0))</f>
        <v/>
      </c>
      <c r="J2096" s="55" t="str">
        <f>IF(F2096="","",VLOOKUP(I2096,'Technikai cellák'!$C$1:$D$12,2,0))</f>
        <v/>
      </c>
      <c r="K2096" s="179"/>
      <c r="L2096" s="67" t="str">
        <f t="shared" si="645"/>
        <v/>
      </c>
      <c r="M2096" s="68">
        <f t="shared" si="646"/>
        <v>0</v>
      </c>
      <c r="N2096" s="66">
        <f t="shared" si="647"/>
        <v>0</v>
      </c>
      <c r="O2096" s="152"/>
      <c r="P2096" s="172">
        <f t="shared" si="644"/>
        <v>0</v>
      </c>
      <c r="Q2096" s="69">
        <f t="shared" si="648"/>
        <v>0</v>
      </c>
      <c r="R2096" s="62">
        <f t="shared" si="649"/>
        <v>0</v>
      </c>
      <c r="S2096" s="153"/>
      <c r="T2096" s="118" t="str">
        <f t="shared" si="650"/>
        <v/>
      </c>
      <c r="U2096" s="154"/>
      <c r="V2096" s="154"/>
      <c r="W2096" s="154"/>
      <c r="X2096" s="154"/>
      <c r="Y2096" s="154"/>
      <c r="Z2096" s="154"/>
      <c r="AA2096" s="154"/>
      <c r="AB2096" s="154"/>
      <c r="AC2096" s="154"/>
      <c r="AD2096" s="154"/>
      <c r="AE2096" s="154"/>
      <c r="AF2096" s="154"/>
      <c r="AG2096" s="63">
        <f t="shared" si="651"/>
        <v>0</v>
      </c>
      <c r="AH2096" s="56">
        <f t="shared" si="652"/>
        <v>0</v>
      </c>
      <c r="AI2096" s="56">
        <f t="shared" si="653"/>
        <v>0</v>
      </c>
      <c r="AJ2096" s="56">
        <f t="shared" si="654"/>
        <v>0</v>
      </c>
      <c r="AK2096" s="56">
        <f t="shared" si="655"/>
        <v>0</v>
      </c>
      <c r="AL2096" s="56">
        <f t="shared" si="656"/>
        <v>0</v>
      </c>
      <c r="AM2096" s="56">
        <f t="shared" si="657"/>
        <v>0</v>
      </c>
      <c r="AN2096" s="56">
        <f t="shared" si="658"/>
        <v>0</v>
      </c>
      <c r="AO2096" s="56">
        <f t="shared" si="659"/>
        <v>0</v>
      </c>
      <c r="AP2096" s="56">
        <f t="shared" si="660"/>
        <v>0</v>
      </c>
      <c r="AQ2096" s="56">
        <f t="shared" si="661"/>
        <v>0</v>
      </c>
      <c r="AR2096" s="86">
        <f t="shared" si="662"/>
        <v>0</v>
      </c>
    </row>
    <row r="2097" spans="1:44" x14ac:dyDescent="0.25">
      <c r="A2097" s="178"/>
      <c r="B2097" s="55" t="str">
        <f>_xlfn.IFNA(VLOOKUP(A2097,'Ajánlatkérő(k) adatai'!$B$4:$C$205,2,0),"")</f>
        <v/>
      </c>
      <c r="C2097" s="178"/>
      <c r="D2097" s="55" t="str">
        <f>_xlfn.IFNA(VLOOKUP(C2097,'Számlafizető(k) adatai'!$C$4:$D$203,2,0),"")</f>
        <v/>
      </c>
      <c r="E2097" s="55" t="str">
        <f>_xlfn.IFNA(VLOOKUP(C2097,'Számlafizető(k) adatai'!$C$4:$M$203,11,0),"")</f>
        <v/>
      </c>
      <c r="F2097" s="178"/>
      <c r="G2097" s="178"/>
      <c r="H2097" s="178"/>
      <c r="I2097" s="55" t="str">
        <f>IF(F2097="","",VLOOKUP(LEFT(F2097,5),'Technikai cellák'!B:C,2,0))</f>
        <v/>
      </c>
      <c r="J2097" s="55" t="str">
        <f>IF(F2097="","",VLOOKUP(I2097,'Technikai cellák'!$C$1:$D$12,2,0))</f>
        <v/>
      </c>
      <c r="K2097" s="179"/>
      <c r="L2097" s="67" t="str">
        <f t="shared" si="645"/>
        <v/>
      </c>
      <c r="M2097" s="68">
        <f t="shared" si="646"/>
        <v>0</v>
      </c>
      <c r="N2097" s="66">
        <f t="shared" si="647"/>
        <v>0</v>
      </c>
      <c r="O2097" s="152"/>
      <c r="P2097" s="172">
        <f t="shared" si="644"/>
        <v>0</v>
      </c>
      <c r="Q2097" s="69">
        <f t="shared" si="648"/>
        <v>0</v>
      </c>
      <c r="R2097" s="62">
        <f t="shared" si="649"/>
        <v>0</v>
      </c>
      <c r="S2097" s="153"/>
      <c r="T2097" s="118" t="str">
        <f t="shared" si="650"/>
        <v/>
      </c>
      <c r="U2097" s="154"/>
      <c r="V2097" s="154"/>
      <c r="W2097" s="154"/>
      <c r="X2097" s="154"/>
      <c r="Y2097" s="154"/>
      <c r="Z2097" s="154"/>
      <c r="AA2097" s="154"/>
      <c r="AB2097" s="154"/>
      <c r="AC2097" s="154"/>
      <c r="AD2097" s="154"/>
      <c r="AE2097" s="154"/>
      <c r="AF2097" s="154"/>
      <c r="AG2097" s="63">
        <f t="shared" si="651"/>
        <v>0</v>
      </c>
      <c r="AH2097" s="56">
        <f t="shared" si="652"/>
        <v>0</v>
      </c>
      <c r="AI2097" s="56">
        <f t="shared" si="653"/>
        <v>0</v>
      </c>
      <c r="AJ2097" s="56">
        <f t="shared" si="654"/>
        <v>0</v>
      </c>
      <c r="AK2097" s="56">
        <f t="shared" si="655"/>
        <v>0</v>
      </c>
      <c r="AL2097" s="56">
        <f t="shared" si="656"/>
        <v>0</v>
      </c>
      <c r="AM2097" s="56">
        <f t="shared" si="657"/>
        <v>0</v>
      </c>
      <c r="AN2097" s="56">
        <f t="shared" si="658"/>
        <v>0</v>
      </c>
      <c r="AO2097" s="56">
        <f t="shared" si="659"/>
        <v>0</v>
      </c>
      <c r="AP2097" s="56">
        <f t="shared" si="660"/>
        <v>0</v>
      </c>
      <c r="AQ2097" s="56">
        <f t="shared" si="661"/>
        <v>0</v>
      </c>
      <c r="AR2097" s="86">
        <f t="shared" si="662"/>
        <v>0</v>
      </c>
    </row>
    <row r="2098" spans="1:44" x14ac:dyDescent="0.25">
      <c r="A2098" s="178"/>
      <c r="B2098" s="55" t="str">
        <f>_xlfn.IFNA(VLOOKUP(A2098,'Ajánlatkérő(k) adatai'!$B$4:$C$205,2,0),"")</f>
        <v/>
      </c>
      <c r="C2098" s="178"/>
      <c r="D2098" s="55" t="str">
        <f>_xlfn.IFNA(VLOOKUP(C2098,'Számlafizető(k) adatai'!$C$4:$D$203,2,0),"")</f>
        <v/>
      </c>
      <c r="E2098" s="55" t="str">
        <f>_xlfn.IFNA(VLOOKUP(C2098,'Számlafizető(k) adatai'!$C$4:$M$203,11,0),"")</f>
        <v/>
      </c>
      <c r="F2098" s="178"/>
      <c r="G2098" s="178"/>
      <c r="H2098" s="178"/>
      <c r="I2098" s="55" t="str">
        <f>IF(F2098="","",VLOOKUP(LEFT(F2098,5),'Technikai cellák'!B:C,2,0))</f>
        <v/>
      </c>
      <c r="J2098" s="55" t="str">
        <f>IF(F2098="","",VLOOKUP(I2098,'Technikai cellák'!$C$1:$D$12,2,0))</f>
        <v/>
      </c>
      <c r="K2098" s="179"/>
      <c r="L2098" s="67" t="str">
        <f t="shared" si="645"/>
        <v/>
      </c>
      <c r="M2098" s="68">
        <f t="shared" si="646"/>
        <v>0</v>
      </c>
      <c r="N2098" s="66">
        <f t="shared" si="647"/>
        <v>0</v>
      </c>
      <c r="O2098" s="152"/>
      <c r="P2098" s="172">
        <f t="shared" si="644"/>
        <v>0</v>
      </c>
      <c r="Q2098" s="69">
        <f t="shared" si="648"/>
        <v>0</v>
      </c>
      <c r="R2098" s="62">
        <f t="shared" si="649"/>
        <v>0</v>
      </c>
      <c r="S2098" s="153"/>
      <c r="T2098" s="118" t="str">
        <f t="shared" si="650"/>
        <v/>
      </c>
      <c r="U2098" s="154"/>
      <c r="V2098" s="154"/>
      <c r="W2098" s="154"/>
      <c r="X2098" s="154"/>
      <c r="Y2098" s="154"/>
      <c r="Z2098" s="154"/>
      <c r="AA2098" s="154"/>
      <c r="AB2098" s="154"/>
      <c r="AC2098" s="154"/>
      <c r="AD2098" s="154"/>
      <c r="AE2098" s="154"/>
      <c r="AF2098" s="154"/>
      <c r="AG2098" s="63">
        <f t="shared" si="651"/>
        <v>0</v>
      </c>
      <c r="AH2098" s="56">
        <f t="shared" si="652"/>
        <v>0</v>
      </c>
      <c r="AI2098" s="56">
        <f t="shared" si="653"/>
        <v>0</v>
      </c>
      <c r="AJ2098" s="56">
        <f t="shared" si="654"/>
        <v>0</v>
      </c>
      <c r="AK2098" s="56">
        <f t="shared" si="655"/>
        <v>0</v>
      </c>
      <c r="AL2098" s="56">
        <f t="shared" si="656"/>
        <v>0</v>
      </c>
      <c r="AM2098" s="56">
        <f t="shared" si="657"/>
        <v>0</v>
      </c>
      <c r="AN2098" s="56">
        <f t="shared" si="658"/>
        <v>0</v>
      </c>
      <c r="AO2098" s="56">
        <f t="shared" si="659"/>
        <v>0</v>
      </c>
      <c r="AP2098" s="56">
        <f t="shared" si="660"/>
        <v>0</v>
      </c>
      <c r="AQ2098" s="56">
        <f t="shared" si="661"/>
        <v>0</v>
      </c>
      <c r="AR2098" s="86">
        <f t="shared" si="662"/>
        <v>0</v>
      </c>
    </row>
    <row r="2099" spans="1:44" x14ac:dyDescent="0.25">
      <c r="A2099" s="178"/>
      <c r="B2099" s="55" t="str">
        <f>_xlfn.IFNA(VLOOKUP(A2099,'Ajánlatkérő(k) adatai'!$B$4:$C$205,2,0),"")</f>
        <v/>
      </c>
      <c r="C2099" s="178"/>
      <c r="D2099" s="55" t="str">
        <f>_xlfn.IFNA(VLOOKUP(C2099,'Számlafizető(k) adatai'!$C$4:$D$203,2,0),"")</f>
        <v/>
      </c>
      <c r="E2099" s="55" t="str">
        <f>_xlfn.IFNA(VLOOKUP(C2099,'Számlafizető(k) adatai'!$C$4:$M$203,11,0),"")</f>
        <v/>
      </c>
      <c r="F2099" s="178"/>
      <c r="G2099" s="178"/>
      <c r="H2099" s="178"/>
      <c r="I2099" s="55" t="str">
        <f>IF(F2099="","",VLOOKUP(LEFT(F2099,5),'Technikai cellák'!B:C,2,0))</f>
        <v/>
      </c>
      <c r="J2099" s="55" t="str">
        <f>IF(F2099="","",VLOOKUP(I2099,'Technikai cellák'!$C$1:$D$12,2,0))</f>
        <v/>
      </c>
      <c r="K2099" s="179"/>
      <c r="L2099" s="67" t="str">
        <f t="shared" si="645"/>
        <v/>
      </c>
      <c r="M2099" s="68">
        <f t="shared" si="646"/>
        <v>0</v>
      </c>
      <c r="N2099" s="66">
        <f t="shared" si="647"/>
        <v>0</v>
      </c>
      <c r="O2099" s="152"/>
      <c r="P2099" s="172">
        <f t="shared" si="644"/>
        <v>0</v>
      </c>
      <c r="Q2099" s="69">
        <f t="shared" si="648"/>
        <v>0</v>
      </c>
      <c r="R2099" s="62">
        <f t="shared" si="649"/>
        <v>0</v>
      </c>
      <c r="S2099" s="153"/>
      <c r="T2099" s="118" t="str">
        <f t="shared" si="650"/>
        <v/>
      </c>
      <c r="U2099" s="154"/>
      <c r="V2099" s="154"/>
      <c r="W2099" s="154"/>
      <c r="X2099" s="154"/>
      <c r="Y2099" s="154"/>
      <c r="Z2099" s="154"/>
      <c r="AA2099" s="154"/>
      <c r="AB2099" s="154"/>
      <c r="AC2099" s="154"/>
      <c r="AD2099" s="154"/>
      <c r="AE2099" s="154"/>
      <c r="AF2099" s="154"/>
      <c r="AG2099" s="63">
        <f t="shared" si="651"/>
        <v>0</v>
      </c>
      <c r="AH2099" s="56">
        <f t="shared" si="652"/>
        <v>0</v>
      </c>
      <c r="AI2099" s="56">
        <f t="shared" si="653"/>
        <v>0</v>
      </c>
      <c r="AJ2099" s="56">
        <f t="shared" si="654"/>
        <v>0</v>
      </c>
      <c r="AK2099" s="56">
        <f t="shared" si="655"/>
        <v>0</v>
      </c>
      <c r="AL2099" s="56">
        <f t="shared" si="656"/>
        <v>0</v>
      </c>
      <c r="AM2099" s="56">
        <f t="shared" si="657"/>
        <v>0</v>
      </c>
      <c r="AN2099" s="56">
        <f t="shared" si="658"/>
        <v>0</v>
      </c>
      <c r="AO2099" s="56">
        <f t="shared" si="659"/>
        <v>0</v>
      </c>
      <c r="AP2099" s="56">
        <f t="shared" si="660"/>
        <v>0</v>
      </c>
      <c r="AQ2099" s="56">
        <f t="shared" si="661"/>
        <v>0</v>
      </c>
      <c r="AR2099" s="86">
        <f t="shared" si="662"/>
        <v>0</v>
      </c>
    </row>
    <row r="2100" spans="1:44" x14ac:dyDescent="0.25">
      <c r="A2100" s="178"/>
      <c r="B2100" s="55" t="str">
        <f>_xlfn.IFNA(VLOOKUP(A2100,'Ajánlatkérő(k) adatai'!$B$4:$C$205,2,0),"")</f>
        <v/>
      </c>
      <c r="C2100" s="178"/>
      <c r="D2100" s="55" t="str">
        <f>_xlfn.IFNA(VLOOKUP(C2100,'Számlafizető(k) adatai'!$C$4:$D$203,2,0),"")</f>
        <v/>
      </c>
      <c r="E2100" s="55" t="str">
        <f>_xlfn.IFNA(VLOOKUP(C2100,'Számlafizető(k) adatai'!$C$4:$M$203,11,0),"")</f>
        <v/>
      </c>
      <c r="F2100" s="178"/>
      <c r="G2100" s="178"/>
      <c r="H2100" s="178"/>
      <c r="I2100" s="55" t="str">
        <f>IF(F2100="","",VLOOKUP(LEFT(F2100,5),'Technikai cellák'!B:C,2,0))</f>
        <v/>
      </c>
      <c r="J2100" s="55" t="str">
        <f>IF(F2100="","",VLOOKUP(I2100,'Technikai cellák'!$C$1:$D$12,2,0))</f>
        <v/>
      </c>
      <c r="K2100" s="179"/>
      <c r="L2100" s="67" t="str">
        <f t="shared" si="645"/>
        <v/>
      </c>
      <c r="M2100" s="68">
        <f t="shared" si="646"/>
        <v>0</v>
      </c>
      <c r="N2100" s="66">
        <f t="shared" si="647"/>
        <v>0</v>
      </c>
      <c r="O2100" s="152"/>
      <c r="P2100" s="172">
        <f t="shared" si="644"/>
        <v>0</v>
      </c>
      <c r="Q2100" s="69">
        <f t="shared" si="648"/>
        <v>0</v>
      </c>
      <c r="R2100" s="62">
        <f t="shared" si="649"/>
        <v>0</v>
      </c>
      <c r="S2100" s="153"/>
      <c r="T2100" s="118" t="str">
        <f t="shared" si="650"/>
        <v/>
      </c>
      <c r="U2100" s="154"/>
      <c r="V2100" s="154"/>
      <c r="W2100" s="154"/>
      <c r="X2100" s="154"/>
      <c r="Y2100" s="154"/>
      <c r="Z2100" s="154"/>
      <c r="AA2100" s="154"/>
      <c r="AB2100" s="154"/>
      <c r="AC2100" s="154"/>
      <c r="AD2100" s="154"/>
      <c r="AE2100" s="154"/>
      <c r="AF2100" s="154"/>
      <c r="AG2100" s="63">
        <f t="shared" si="651"/>
        <v>0</v>
      </c>
      <c r="AH2100" s="56">
        <f t="shared" si="652"/>
        <v>0</v>
      </c>
      <c r="AI2100" s="56">
        <f t="shared" si="653"/>
        <v>0</v>
      </c>
      <c r="AJ2100" s="56">
        <f t="shared" si="654"/>
        <v>0</v>
      </c>
      <c r="AK2100" s="56">
        <f t="shared" si="655"/>
        <v>0</v>
      </c>
      <c r="AL2100" s="56">
        <f t="shared" si="656"/>
        <v>0</v>
      </c>
      <c r="AM2100" s="56">
        <f t="shared" si="657"/>
        <v>0</v>
      </c>
      <c r="AN2100" s="56">
        <f t="shared" si="658"/>
        <v>0</v>
      </c>
      <c r="AO2100" s="56">
        <f t="shared" si="659"/>
        <v>0</v>
      </c>
      <c r="AP2100" s="56">
        <f t="shared" si="660"/>
        <v>0</v>
      </c>
      <c r="AQ2100" s="56">
        <f t="shared" si="661"/>
        <v>0</v>
      </c>
      <c r="AR2100" s="86">
        <f t="shared" si="662"/>
        <v>0</v>
      </c>
    </row>
    <row r="2101" spans="1:44" x14ac:dyDescent="0.25">
      <c r="A2101" s="178"/>
      <c r="B2101" s="55" t="str">
        <f>_xlfn.IFNA(VLOOKUP(A2101,'Ajánlatkérő(k) adatai'!$B$4:$C$205,2,0),"")</f>
        <v/>
      </c>
      <c r="C2101" s="178"/>
      <c r="D2101" s="55" t="str">
        <f>_xlfn.IFNA(VLOOKUP(C2101,'Számlafizető(k) adatai'!$C$4:$D$203,2,0),"")</f>
        <v/>
      </c>
      <c r="E2101" s="55" t="str">
        <f>_xlfn.IFNA(VLOOKUP(C2101,'Számlafizető(k) adatai'!$C$4:$M$203,11,0),"")</f>
        <v/>
      </c>
      <c r="F2101" s="178"/>
      <c r="G2101" s="178"/>
      <c r="H2101" s="178"/>
      <c r="I2101" s="55" t="str">
        <f>IF(F2101="","",VLOOKUP(LEFT(F2101,5),'Technikai cellák'!B:C,2,0))</f>
        <v/>
      </c>
      <c r="J2101" s="55" t="str">
        <f>IF(F2101="","",VLOOKUP(I2101,'Technikai cellák'!$C$1:$D$12,2,0))</f>
        <v/>
      </c>
      <c r="K2101" s="179"/>
      <c r="L2101" s="67" t="str">
        <f t="shared" si="645"/>
        <v/>
      </c>
      <c r="M2101" s="68">
        <f t="shared" si="646"/>
        <v>0</v>
      </c>
      <c r="N2101" s="66">
        <f t="shared" si="647"/>
        <v>0</v>
      </c>
      <c r="O2101" s="152"/>
      <c r="P2101" s="172">
        <f t="shared" si="644"/>
        <v>0</v>
      </c>
      <c r="Q2101" s="69">
        <f t="shared" si="648"/>
        <v>0</v>
      </c>
      <c r="R2101" s="62">
        <f t="shared" si="649"/>
        <v>0</v>
      </c>
      <c r="S2101" s="153"/>
      <c r="T2101" s="118" t="str">
        <f t="shared" si="650"/>
        <v/>
      </c>
      <c r="U2101" s="154"/>
      <c r="V2101" s="154"/>
      <c r="W2101" s="154"/>
      <c r="X2101" s="154"/>
      <c r="Y2101" s="154"/>
      <c r="Z2101" s="154"/>
      <c r="AA2101" s="154"/>
      <c r="AB2101" s="154"/>
      <c r="AC2101" s="154"/>
      <c r="AD2101" s="154"/>
      <c r="AE2101" s="154"/>
      <c r="AF2101" s="154"/>
      <c r="AG2101" s="63">
        <f t="shared" si="651"/>
        <v>0</v>
      </c>
      <c r="AH2101" s="56">
        <f t="shared" si="652"/>
        <v>0</v>
      </c>
      <c r="AI2101" s="56">
        <f t="shared" si="653"/>
        <v>0</v>
      </c>
      <c r="AJ2101" s="56">
        <f t="shared" si="654"/>
        <v>0</v>
      </c>
      <c r="AK2101" s="56">
        <f t="shared" si="655"/>
        <v>0</v>
      </c>
      <c r="AL2101" s="56">
        <f t="shared" si="656"/>
        <v>0</v>
      </c>
      <c r="AM2101" s="56">
        <f t="shared" si="657"/>
        <v>0</v>
      </c>
      <c r="AN2101" s="56">
        <f t="shared" si="658"/>
        <v>0</v>
      </c>
      <c r="AO2101" s="56">
        <f t="shared" si="659"/>
        <v>0</v>
      </c>
      <c r="AP2101" s="56">
        <f t="shared" si="660"/>
        <v>0</v>
      </c>
      <c r="AQ2101" s="56">
        <f t="shared" si="661"/>
        <v>0</v>
      </c>
      <c r="AR2101" s="86">
        <f t="shared" si="662"/>
        <v>0</v>
      </c>
    </row>
    <row r="2102" spans="1:44" x14ac:dyDescent="0.25">
      <c r="A2102" s="178"/>
      <c r="B2102" s="55" t="str">
        <f>_xlfn.IFNA(VLOOKUP(A2102,'Ajánlatkérő(k) adatai'!$B$4:$C$205,2,0),"")</f>
        <v/>
      </c>
      <c r="C2102" s="178"/>
      <c r="D2102" s="55" t="str">
        <f>_xlfn.IFNA(VLOOKUP(C2102,'Számlafizető(k) adatai'!$C$4:$D$203,2,0),"")</f>
        <v/>
      </c>
      <c r="E2102" s="55" t="str">
        <f>_xlfn.IFNA(VLOOKUP(C2102,'Számlafizető(k) adatai'!$C$4:$M$203,11,0),"")</f>
        <v/>
      </c>
      <c r="F2102" s="178"/>
      <c r="G2102" s="178"/>
      <c r="H2102" s="178"/>
      <c r="I2102" s="55" t="str">
        <f>IF(F2102="","",VLOOKUP(LEFT(F2102,5),'Technikai cellák'!B:C,2,0))</f>
        <v/>
      </c>
      <c r="J2102" s="55" t="str">
        <f>IF(F2102="","",VLOOKUP(I2102,'Technikai cellák'!$C$1:$D$12,2,0))</f>
        <v/>
      </c>
      <c r="K2102" s="179"/>
      <c r="L2102" s="67" t="str">
        <f t="shared" si="645"/>
        <v/>
      </c>
      <c r="M2102" s="68">
        <f t="shared" si="646"/>
        <v>0</v>
      </c>
      <c r="N2102" s="66">
        <f t="shared" si="647"/>
        <v>0</v>
      </c>
      <c r="O2102" s="152"/>
      <c r="P2102" s="172">
        <f t="shared" si="644"/>
        <v>0</v>
      </c>
      <c r="Q2102" s="69">
        <f t="shared" si="648"/>
        <v>0</v>
      </c>
      <c r="R2102" s="62">
        <f t="shared" si="649"/>
        <v>0</v>
      </c>
      <c r="S2102" s="153"/>
      <c r="T2102" s="118" t="str">
        <f t="shared" si="650"/>
        <v/>
      </c>
      <c r="U2102" s="154"/>
      <c r="V2102" s="154"/>
      <c r="W2102" s="154"/>
      <c r="X2102" s="154"/>
      <c r="Y2102" s="154"/>
      <c r="Z2102" s="154"/>
      <c r="AA2102" s="154"/>
      <c r="AB2102" s="154"/>
      <c r="AC2102" s="154"/>
      <c r="AD2102" s="154"/>
      <c r="AE2102" s="154"/>
      <c r="AF2102" s="154"/>
      <c r="AG2102" s="63">
        <f t="shared" si="651"/>
        <v>0</v>
      </c>
      <c r="AH2102" s="56">
        <f t="shared" si="652"/>
        <v>0</v>
      </c>
      <c r="AI2102" s="56">
        <f t="shared" si="653"/>
        <v>0</v>
      </c>
      <c r="AJ2102" s="56">
        <f t="shared" si="654"/>
        <v>0</v>
      </c>
      <c r="AK2102" s="56">
        <f t="shared" si="655"/>
        <v>0</v>
      </c>
      <c r="AL2102" s="56">
        <f t="shared" si="656"/>
        <v>0</v>
      </c>
      <c r="AM2102" s="56">
        <f t="shared" si="657"/>
        <v>0</v>
      </c>
      <c r="AN2102" s="56">
        <f t="shared" si="658"/>
        <v>0</v>
      </c>
      <c r="AO2102" s="56">
        <f t="shared" si="659"/>
        <v>0</v>
      </c>
      <c r="AP2102" s="56">
        <f t="shared" si="660"/>
        <v>0</v>
      </c>
      <c r="AQ2102" s="56">
        <f t="shared" si="661"/>
        <v>0</v>
      </c>
      <c r="AR2102" s="86">
        <f t="shared" si="662"/>
        <v>0</v>
      </c>
    </row>
    <row r="2103" spans="1:44" x14ac:dyDescent="0.25">
      <c r="A2103" s="178"/>
      <c r="B2103" s="55" t="str">
        <f>_xlfn.IFNA(VLOOKUP(A2103,'Ajánlatkérő(k) adatai'!$B$4:$C$205,2,0),"")</f>
        <v/>
      </c>
      <c r="C2103" s="178"/>
      <c r="D2103" s="55" t="str">
        <f>_xlfn.IFNA(VLOOKUP(C2103,'Számlafizető(k) adatai'!$C$4:$D$203,2,0),"")</f>
        <v/>
      </c>
      <c r="E2103" s="55" t="str">
        <f>_xlfn.IFNA(VLOOKUP(C2103,'Számlafizető(k) adatai'!$C$4:$M$203,11,0),"")</f>
        <v/>
      </c>
      <c r="F2103" s="178"/>
      <c r="G2103" s="178"/>
      <c r="H2103" s="178"/>
      <c r="I2103" s="55" t="str">
        <f>IF(F2103="","",VLOOKUP(LEFT(F2103,5),'Technikai cellák'!B:C,2,0))</f>
        <v/>
      </c>
      <c r="J2103" s="55" t="str">
        <f>IF(F2103="","",VLOOKUP(I2103,'Technikai cellák'!$C$1:$D$12,2,0))</f>
        <v/>
      </c>
      <c r="K2103" s="179"/>
      <c r="L2103" s="67" t="str">
        <f t="shared" si="645"/>
        <v/>
      </c>
      <c r="M2103" s="68">
        <f t="shared" si="646"/>
        <v>0</v>
      </c>
      <c r="N2103" s="66">
        <f t="shared" si="647"/>
        <v>0</v>
      </c>
      <c r="O2103" s="152"/>
      <c r="P2103" s="172">
        <f t="shared" si="644"/>
        <v>0</v>
      </c>
      <c r="Q2103" s="69">
        <f t="shared" si="648"/>
        <v>0</v>
      </c>
      <c r="R2103" s="62">
        <f t="shared" si="649"/>
        <v>0</v>
      </c>
      <c r="S2103" s="153"/>
      <c r="T2103" s="118" t="str">
        <f t="shared" si="650"/>
        <v/>
      </c>
      <c r="U2103" s="154"/>
      <c r="V2103" s="154"/>
      <c r="W2103" s="154"/>
      <c r="X2103" s="154"/>
      <c r="Y2103" s="154"/>
      <c r="Z2103" s="154"/>
      <c r="AA2103" s="154"/>
      <c r="AB2103" s="154"/>
      <c r="AC2103" s="154"/>
      <c r="AD2103" s="154"/>
      <c r="AE2103" s="154"/>
      <c r="AF2103" s="154"/>
      <c r="AG2103" s="63">
        <f t="shared" si="651"/>
        <v>0</v>
      </c>
      <c r="AH2103" s="56">
        <f t="shared" si="652"/>
        <v>0</v>
      </c>
      <c r="AI2103" s="56">
        <f t="shared" si="653"/>
        <v>0</v>
      </c>
      <c r="AJ2103" s="56">
        <f t="shared" si="654"/>
        <v>0</v>
      </c>
      <c r="AK2103" s="56">
        <f t="shared" si="655"/>
        <v>0</v>
      </c>
      <c r="AL2103" s="56">
        <f t="shared" si="656"/>
        <v>0</v>
      </c>
      <c r="AM2103" s="56">
        <f t="shared" si="657"/>
        <v>0</v>
      </c>
      <c r="AN2103" s="56">
        <f t="shared" si="658"/>
        <v>0</v>
      </c>
      <c r="AO2103" s="56">
        <f t="shared" si="659"/>
        <v>0</v>
      </c>
      <c r="AP2103" s="56">
        <f t="shared" si="660"/>
        <v>0</v>
      </c>
      <c r="AQ2103" s="56">
        <f t="shared" si="661"/>
        <v>0</v>
      </c>
      <c r="AR2103" s="86">
        <f t="shared" si="662"/>
        <v>0</v>
      </c>
    </row>
    <row r="2104" spans="1:44" x14ac:dyDescent="0.25">
      <c r="A2104" s="178"/>
      <c r="B2104" s="55" t="str">
        <f>_xlfn.IFNA(VLOOKUP(A2104,'Ajánlatkérő(k) adatai'!$B$4:$C$205,2,0),"")</f>
        <v/>
      </c>
      <c r="C2104" s="178"/>
      <c r="D2104" s="55" t="str">
        <f>_xlfn.IFNA(VLOOKUP(C2104,'Számlafizető(k) adatai'!$C$4:$D$203,2,0),"")</f>
        <v/>
      </c>
      <c r="E2104" s="55" t="str">
        <f>_xlfn.IFNA(VLOOKUP(C2104,'Számlafizető(k) adatai'!$C$4:$M$203,11,0),"")</f>
        <v/>
      </c>
      <c r="F2104" s="178"/>
      <c r="G2104" s="178"/>
      <c r="H2104" s="178"/>
      <c r="I2104" s="55" t="str">
        <f>IF(F2104="","",VLOOKUP(LEFT(F2104,5),'Technikai cellák'!B:C,2,0))</f>
        <v/>
      </c>
      <c r="J2104" s="55" t="str">
        <f>IF(F2104="","",VLOOKUP(I2104,'Technikai cellák'!$C$1:$D$12,2,0))</f>
        <v/>
      </c>
      <c r="K2104" s="179"/>
      <c r="L2104" s="67" t="str">
        <f t="shared" si="645"/>
        <v/>
      </c>
      <c r="M2104" s="68">
        <f t="shared" si="646"/>
        <v>0</v>
      </c>
      <c r="N2104" s="66">
        <f t="shared" si="647"/>
        <v>0</v>
      </c>
      <c r="O2104" s="152"/>
      <c r="P2104" s="172">
        <f t="shared" si="644"/>
        <v>0</v>
      </c>
      <c r="Q2104" s="69">
        <f t="shared" si="648"/>
        <v>0</v>
      </c>
      <c r="R2104" s="62">
        <f t="shared" si="649"/>
        <v>0</v>
      </c>
      <c r="S2104" s="153"/>
      <c r="T2104" s="118" t="str">
        <f t="shared" si="650"/>
        <v/>
      </c>
      <c r="U2104" s="154"/>
      <c r="V2104" s="154"/>
      <c r="W2104" s="154"/>
      <c r="X2104" s="154"/>
      <c r="Y2104" s="154"/>
      <c r="Z2104" s="154"/>
      <c r="AA2104" s="154"/>
      <c r="AB2104" s="154"/>
      <c r="AC2104" s="154"/>
      <c r="AD2104" s="154"/>
      <c r="AE2104" s="154"/>
      <c r="AF2104" s="154"/>
      <c r="AG2104" s="63">
        <f t="shared" si="651"/>
        <v>0</v>
      </c>
      <c r="AH2104" s="56">
        <f t="shared" si="652"/>
        <v>0</v>
      </c>
      <c r="AI2104" s="56">
        <f t="shared" si="653"/>
        <v>0</v>
      </c>
      <c r="AJ2104" s="56">
        <f t="shared" si="654"/>
        <v>0</v>
      </c>
      <c r="AK2104" s="56">
        <f t="shared" si="655"/>
        <v>0</v>
      </c>
      <c r="AL2104" s="56">
        <f t="shared" si="656"/>
        <v>0</v>
      </c>
      <c r="AM2104" s="56">
        <f t="shared" si="657"/>
        <v>0</v>
      </c>
      <c r="AN2104" s="56">
        <f t="shared" si="658"/>
        <v>0</v>
      </c>
      <c r="AO2104" s="56">
        <f t="shared" si="659"/>
        <v>0</v>
      </c>
      <c r="AP2104" s="56">
        <f t="shared" si="660"/>
        <v>0</v>
      </c>
      <c r="AQ2104" s="56">
        <f t="shared" si="661"/>
        <v>0</v>
      </c>
      <c r="AR2104" s="86">
        <f t="shared" si="662"/>
        <v>0</v>
      </c>
    </row>
    <row r="2105" spans="1:44" x14ac:dyDescent="0.25">
      <c r="A2105" s="178"/>
      <c r="B2105" s="55" t="str">
        <f>_xlfn.IFNA(VLOOKUP(A2105,'Ajánlatkérő(k) adatai'!$B$4:$C$205,2,0),"")</f>
        <v/>
      </c>
      <c r="C2105" s="178"/>
      <c r="D2105" s="55" t="str">
        <f>_xlfn.IFNA(VLOOKUP(C2105,'Számlafizető(k) adatai'!$C$4:$D$203,2,0),"")</f>
        <v/>
      </c>
      <c r="E2105" s="55" t="str">
        <f>_xlfn.IFNA(VLOOKUP(C2105,'Számlafizető(k) adatai'!$C$4:$M$203,11,0),"")</f>
        <v/>
      </c>
      <c r="F2105" s="178"/>
      <c r="G2105" s="178"/>
      <c r="H2105" s="178"/>
      <c r="I2105" s="55" t="str">
        <f>IF(F2105="","",VLOOKUP(LEFT(F2105,5),'Technikai cellák'!B:C,2,0))</f>
        <v/>
      </c>
      <c r="J2105" s="55" t="str">
        <f>IF(F2105="","",VLOOKUP(I2105,'Technikai cellák'!$C$1:$D$12,2,0))</f>
        <v/>
      </c>
      <c r="K2105" s="179"/>
      <c r="L2105" s="67" t="str">
        <f t="shared" si="645"/>
        <v/>
      </c>
      <c r="M2105" s="68">
        <f t="shared" si="646"/>
        <v>0</v>
      </c>
      <c r="N2105" s="66">
        <f t="shared" si="647"/>
        <v>0</v>
      </c>
      <c r="O2105" s="152"/>
      <c r="P2105" s="172">
        <f t="shared" si="644"/>
        <v>0</v>
      </c>
      <c r="Q2105" s="69">
        <f t="shared" si="648"/>
        <v>0</v>
      </c>
      <c r="R2105" s="62">
        <f t="shared" si="649"/>
        <v>0</v>
      </c>
      <c r="S2105" s="153"/>
      <c r="T2105" s="118" t="str">
        <f t="shared" si="650"/>
        <v/>
      </c>
      <c r="U2105" s="154"/>
      <c r="V2105" s="154"/>
      <c r="W2105" s="154"/>
      <c r="X2105" s="154"/>
      <c r="Y2105" s="154"/>
      <c r="Z2105" s="154"/>
      <c r="AA2105" s="154"/>
      <c r="AB2105" s="154"/>
      <c r="AC2105" s="154"/>
      <c r="AD2105" s="154"/>
      <c r="AE2105" s="154"/>
      <c r="AF2105" s="154"/>
      <c r="AG2105" s="63">
        <f t="shared" si="651"/>
        <v>0</v>
      </c>
      <c r="AH2105" s="56">
        <f t="shared" si="652"/>
        <v>0</v>
      </c>
      <c r="AI2105" s="56">
        <f t="shared" si="653"/>
        <v>0</v>
      </c>
      <c r="AJ2105" s="56">
        <f t="shared" si="654"/>
        <v>0</v>
      </c>
      <c r="AK2105" s="56">
        <f t="shared" si="655"/>
        <v>0</v>
      </c>
      <c r="AL2105" s="56">
        <f t="shared" si="656"/>
        <v>0</v>
      </c>
      <c r="AM2105" s="56">
        <f t="shared" si="657"/>
        <v>0</v>
      </c>
      <c r="AN2105" s="56">
        <f t="shared" si="658"/>
        <v>0</v>
      </c>
      <c r="AO2105" s="56">
        <f t="shared" si="659"/>
        <v>0</v>
      </c>
      <c r="AP2105" s="56">
        <f t="shared" si="660"/>
        <v>0</v>
      </c>
      <c r="AQ2105" s="56">
        <f t="shared" si="661"/>
        <v>0</v>
      </c>
      <c r="AR2105" s="86">
        <f t="shared" si="662"/>
        <v>0</v>
      </c>
    </row>
    <row r="2106" spans="1:44" x14ac:dyDescent="0.25">
      <c r="A2106" s="178"/>
      <c r="B2106" s="55" t="str">
        <f>_xlfn.IFNA(VLOOKUP(A2106,'Ajánlatkérő(k) adatai'!$B$4:$C$205,2,0),"")</f>
        <v/>
      </c>
      <c r="C2106" s="178"/>
      <c r="D2106" s="55" t="str">
        <f>_xlfn.IFNA(VLOOKUP(C2106,'Számlafizető(k) adatai'!$C$4:$D$203,2,0),"")</f>
        <v/>
      </c>
      <c r="E2106" s="55" t="str">
        <f>_xlfn.IFNA(VLOOKUP(C2106,'Számlafizető(k) adatai'!$C$4:$M$203,11,0),"")</f>
        <v/>
      </c>
      <c r="F2106" s="178"/>
      <c r="G2106" s="178"/>
      <c r="H2106" s="178"/>
      <c r="I2106" s="55" t="str">
        <f>IF(F2106="","",VLOOKUP(LEFT(F2106,5),'Technikai cellák'!B:C,2,0))</f>
        <v/>
      </c>
      <c r="J2106" s="55" t="str">
        <f>IF(F2106="","",VLOOKUP(I2106,'Technikai cellák'!$C$1:$D$12,2,0))</f>
        <v/>
      </c>
      <c r="K2106" s="179"/>
      <c r="L2106" s="67" t="str">
        <f t="shared" si="645"/>
        <v/>
      </c>
      <c r="M2106" s="68">
        <f t="shared" si="646"/>
        <v>0</v>
      </c>
      <c r="N2106" s="66">
        <f t="shared" si="647"/>
        <v>0</v>
      </c>
      <c r="O2106" s="152"/>
      <c r="P2106" s="172">
        <f t="shared" si="644"/>
        <v>0</v>
      </c>
      <c r="Q2106" s="69">
        <f t="shared" si="648"/>
        <v>0</v>
      </c>
      <c r="R2106" s="62">
        <f t="shared" si="649"/>
        <v>0</v>
      </c>
      <c r="S2106" s="153"/>
      <c r="T2106" s="118" t="str">
        <f t="shared" si="650"/>
        <v/>
      </c>
      <c r="U2106" s="154"/>
      <c r="V2106" s="154"/>
      <c r="W2106" s="154"/>
      <c r="X2106" s="154"/>
      <c r="Y2106" s="154"/>
      <c r="Z2106" s="154"/>
      <c r="AA2106" s="154"/>
      <c r="AB2106" s="154"/>
      <c r="AC2106" s="154"/>
      <c r="AD2106" s="154"/>
      <c r="AE2106" s="154"/>
      <c r="AF2106" s="154"/>
      <c r="AG2106" s="63">
        <f t="shared" si="651"/>
        <v>0</v>
      </c>
      <c r="AH2106" s="56">
        <f t="shared" si="652"/>
        <v>0</v>
      </c>
      <c r="AI2106" s="56">
        <f t="shared" si="653"/>
        <v>0</v>
      </c>
      <c r="AJ2106" s="56">
        <f t="shared" si="654"/>
        <v>0</v>
      </c>
      <c r="AK2106" s="56">
        <f t="shared" si="655"/>
        <v>0</v>
      </c>
      <c r="AL2106" s="56">
        <f t="shared" si="656"/>
        <v>0</v>
      </c>
      <c r="AM2106" s="56">
        <f t="shared" si="657"/>
        <v>0</v>
      </c>
      <c r="AN2106" s="56">
        <f t="shared" si="658"/>
        <v>0</v>
      </c>
      <c r="AO2106" s="56">
        <f t="shared" si="659"/>
        <v>0</v>
      </c>
      <c r="AP2106" s="56">
        <f t="shared" si="660"/>
        <v>0</v>
      </c>
      <c r="AQ2106" s="56">
        <f t="shared" si="661"/>
        <v>0</v>
      </c>
      <c r="AR2106" s="86">
        <f t="shared" si="662"/>
        <v>0</v>
      </c>
    </row>
    <row r="2107" spans="1:44" x14ac:dyDescent="0.25">
      <c r="A2107" s="178"/>
      <c r="B2107" s="55" t="str">
        <f>_xlfn.IFNA(VLOOKUP(A2107,'Ajánlatkérő(k) adatai'!$B$4:$C$205,2,0),"")</f>
        <v/>
      </c>
      <c r="C2107" s="178"/>
      <c r="D2107" s="55" t="str">
        <f>_xlfn.IFNA(VLOOKUP(C2107,'Számlafizető(k) adatai'!$C$4:$D$203,2,0),"")</f>
        <v/>
      </c>
      <c r="E2107" s="55" t="str">
        <f>_xlfn.IFNA(VLOOKUP(C2107,'Számlafizető(k) adatai'!$C$4:$M$203,11,0),"")</f>
        <v/>
      </c>
      <c r="F2107" s="178"/>
      <c r="G2107" s="178"/>
      <c r="H2107" s="178"/>
      <c r="I2107" s="55" t="str">
        <f>IF(F2107="","",VLOOKUP(LEFT(F2107,5),'Technikai cellák'!B:C,2,0))</f>
        <v/>
      </c>
      <c r="J2107" s="55" t="str">
        <f>IF(F2107="","",VLOOKUP(I2107,'Technikai cellák'!$C$1:$D$12,2,0))</f>
        <v/>
      </c>
      <c r="K2107" s="179"/>
      <c r="L2107" s="67" t="str">
        <f t="shared" si="645"/>
        <v/>
      </c>
      <c r="M2107" s="68">
        <f t="shared" si="646"/>
        <v>0</v>
      </c>
      <c r="N2107" s="66">
        <f t="shared" si="647"/>
        <v>0</v>
      </c>
      <c r="O2107" s="152"/>
      <c r="P2107" s="172">
        <f t="shared" si="644"/>
        <v>0</v>
      </c>
      <c r="Q2107" s="69">
        <f t="shared" si="648"/>
        <v>0</v>
      </c>
      <c r="R2107" s="62">
        <f t="shared" si="649"/>
        <v>0</v>
      </c>
      <c r="S2107" s="153"/>
      <c r="T2107" s="118" t="str">
        <f t="shared" si="650"/>
        <v/>
      </c>
      <c r="U2107" s="154"/>
      <c r="V2107" s="154"/>
      <c r="W2107" s="154"/>
      <c r="X2107" s="154"/>
      <c r="Y2107" s="154"/>
      <c r="Z2107" s="154"/>
      <c r="AA2107" s="154"/>
      <c r="AB2107" s="154"/>
      <c r="AC2107" s="154"/>
      <c r="AD2107" s="154"/>
      <c r="AE2107" s="154"/>
      <c r="AF2107" s="154"/>
      <c r="AG2107" s="63">
        <f t="shared" si="651"/>
        <v>0</v>
      </c>
      <c r="AH2107" s="56">
        <f t="shared" si="652"/>
        <v>0</v>
      </c>
      <c r="AI2107" s="56">
        <f t="shared" si="653"/>
        <v>0</v>
      </c>
      <c r="AJ2107" s="56">
        <f t="shared" si="654"/>
        <v>0</v>
      </c>
      <c r="AK2107" s="56">
        <f t="shared" si="655"/>
        <v>0</v>
      </c>
      <c r="AL2107" s="56">
        <f t="shared" si="656"/>
        <v>0</v>
      </c>
      <c r="AM2107" s="56">
        <f t="shared" si="657"/>
        <v>0</v>
      </c>
      <c r="AN2107" s="56">
        <f t="shared" si="658"/>
        <v>0</v>
      </c>
      <c r="AO2107" s="56">
        <f t="shared" si="659"/>
        <v>0</v>
      </c>
      <c r="AP2107" s="56">
        <f t="shared" si="660"/>
        <v>0</v>
      </c>
      <c r="AQ2107" s="56">
        <f t="shared" si="661"/>
        <v>0</v>
      </c>
      <c r="AR2107" s="86">
        <f t="shared" si="662"/>
        <v>0</v>
      </c>
    </row>
    <row r="2108" spans="1:44" x14ac:dyDescent="0.25">
      <c r="A2108" s="178"/>
      <c r="B2108" s="55" t="str">
        <f>_xlfn.IFNA(VLOOKUP(A2108,'Ajánlatkérő(k) adatai'!$B$4:$C$205,2,0),"")</f>
        <v/>
      </c>
      <c r="C2108" s="178"/>
      <c r="D2108" s="55" t="str">
        <f>_xlfn.IFNA(VLOOKUP(C2108,'Számlafizető(k) adatai'!$C$4:$D$203,2,0),"")</f>
        <v/>
      </c>
      <c r="E2108" s="55" t="str">
        <f>_xlfn.IFNA(VLOOKUP(C2108,'Számlafizető(k) adatai'!$C$4:$M$203,11,0),"")</f>
        <v/>
      </c>
      <c r="F2108" s="178"/>
      <c r="G2108" s="178"/>
      <c r="H2108" s="178"/>
      <c r="I2108" s="55" t="str">
        <f>IF(F2108="","",VLOOKUP(LEFT(F2108,5),'Technikai cellák'!B:C,2,0))</f>
        <v/>
      </c>
      <c r="J2108" s="55" t="str">
        <f>IF(F2108="","",VLOOKUP(I2108,'Technikai cellák'!$C$1:$D$12,2,0))</f>
        <v/>
      </c>
      <c r="K2108" s="179"/>
      <c r="L2108" s="67" t="str">
        <f t="shared" si="645"/>
        <v/>
      </c>
      <c r="M2108" s="68">
        <f t="shared" si="646"/>
        <v>0</v>
      </c>
      <c r="N2108" s="66">
        <f t="shared" si="647"/>
        <v>0</v>
      </c>
      <c r="O2108" s="152"/>
      <c r="P2108" s="172">
        <f t="shared" si="644"/>
        <v>0</v>
      </c>
      <c r="Q2108" s="69">
        <f t="shared" si="648"/>
        <v>0</v>
      </c>
      <c r="R2108" s="62">
        <f t="shared" si="649"/>
        <v>0</v>
      </c>
      <c r="S2108" s="153"/>
      <c r="T2108" s="118" t="str">
        <f t="shared" si="650"/>
        <v/>
      </c>
      <c r="U2108" s="154"/>
      <c r="V2108" s="154"/>
      <c r="W2108" s="154"/>
      <c r="X2108" s="154"/>
      <c r="Y2108" s="154"/>
      <c r="Z2108" s="154"/>
      <c r="AA2108" s="154"/>
      <c r="AB2108" s="154"/>
      <c r="AC2108" s="154"/>
      <c r="AD2108" s="154"/>
      <c r="AE2108" s="154"/>
      <c r="AF2108" s="154"/>
      <c r="AG2108" s="63">
        <f t="shared" si="651"/>
        <v>0</v>
      </c>
      <c r="AH2108" s="56">
        <f t="shared" si="652"/>
        <v>0</v>
      </c>
      <c r="AI2108" s="56">
        <f t="shared" si="653"/>
        <v>0</v>
      </c>
      <c r="AJ2108" s="56">
        <f t="shared" si="654"/>
        <v>0</v>
      </c>
      <c r="AK2108" s="56">
        <f t="shared" si="655"/>
        <v>0</v>
      </c>
      <c r="AL2108" s="56">
        <f t="shared" si="656"/>
        <v>0</v>
      </c>
      <c r="AM2108" s="56">
        <f t="shared" si="657"/>
        <v>0</v>
      </c>
      <c r="AN2108" s="56">
        <f t="shared" si="658"/>
        <v>0</v>
      </c>
      <c r="AO2108" s="56">
        <f t="shared" si="659"/>
        <v>0</v>
      </c>
      <c r="AP2108" s="56">
        <f t="shared" si="660"/>
        <v>0</v>
      </c>
      <c r="AQ2108" s="56">
        <f t="shared" si="661"/>
        <v>0</v>
      </c>
      <c r="AR2108" s="86">
        <f t="shared" si="662"/>
        <v>0</v>
      </c>
    </row>
    <row r="2109" spans="1:44" x14ac:dyDescent="0.25">
      <c r="A2109" s="178"/>
      <c r="B2109" s="55" t="str">
        <f>_xlfn.IFNA(VLOOKUP(A2109,'Ajánlatkérő(k) adatai'!$B$4:$C$205,2,0),"")</f>
        <v/>
      </c>
      <c r="C2109" s="178"/>
      <c r="D2109" s="55" t="str">
        <f>_xlfn.IFNA(VLOOKUP(C2109,'Számlafizető(k) adatai'!$C$4:$D$203,2,0),"")</f>
        <v/>
      </c>
      <c r="E2109" s="55" t="str">
        <f>_xlfn.IFNA(VLOOKUP(C2109,'Számlafizető(k) adatai'!$C$4:$M$203,11,0),"")</f>
        <v/>
      </c>
      <c r="F2109" s="178"/>
      <c r="G2109" s="178"/>
      <c r="H2109" s="178"/>
      <c r="I2109" s="55" t="str">
        <f>IF(F2109="","",VLOOKUP(LEFT(F2109,5),'Technikai cellák'!B:C,2,0))</f>
        <v/>
      </c>
      <c r="J2109" s="55" t="str">
        <f>IF(F2109="","",VLOOKUP(I2109,'Technikai cellák'!$C$1:$D$12,2,0))</f>
        <v/>
      </c>
      <c r="K2109" s="179"/>
      <c r="L2109" s="67" t="str">
        <f t="shared" si="645"/>
        <v/>
      </c>
      <c r="M2109" s="68">
        <f t="shared" si="646"/>
        <v>0</v>
      </c>
      <c r="N2109" s="66">
        <f t="shared" si="647"/>
        <v>0</v>
      </c>
      <c r="O2109" s="152"/>
      <c r="P2109" s="172">
        <f t="shared" si="644"/>
        <v>0</v>
      </c>
      <c r="Q2109" s="69">
        <f t="shared" si="648"/>
        <v>0</v>
      </c>
      <c r="R2109" s="62">
        <f t="shared" si="649"/>
        <v>0</v>
      </c>
      <c r="S2109" s="153"/>
      <c r="T2109" s="118" t="str">
        <f t="shared" si="650"/>
        <v/>
      </c>
      <c r="U2109" s="154"/>
      <c r="V2109" s="154"/>
      <c r="W2109" s="154"/>
      <c r="X2109" s="154"/>
      <c r="Y2109" s="154"/>
      <c r="Z2109" s="154"/>
      <c r="AA2109" s="154"/>
      <c r="AB2109" s="154"/>
      <c r="AC2109" s="154"/>
      <c r="AD2109" s="154"/>
      <c r="AE2109" s="154"/>
      <c r="AF2109" s="154"/>
      <c r="AG2109" s="63">
        <f t="shared" si="651"/>
        <v>0</v>
      </c>
      <c r="AH2109" s="56">
        <f t="shared" si="652"/>
        <v>0</v>
      </c>
      <c r="AI2109" s="56">
        <f t="shared" si="653"/>
        <v>0</v>
      </c>
      <c r="AJ2109" s="56">
        <f t="shared" si="654"/>
        <v>0</v>
      </c>
      <c r="AK2109" s="56">
        <f t="shared" si="655"/>
        <v>0</v>
      </c>
      <c r="AL2109" s="56">
        <f t="shared" si="656"/>
        <v>0</v>
      </c>
      <c r="AM2109" s="56">
        <f t="shared" si="657"/>
        <v>0</v>
      </c>
      <c r="AN2109" s="56">
        <f t="shared" si="658"/>
        <v>0</v>
      </c>
      <c r="AO2109" s="56">
        <f t="shared" si="659"/>
        <v>0</v>
      </c>
      <c r="AP2109" s="56">
        <f t="shared" si="660"/>
        <v>0</v>
      </c>
      <c r="AQ2109" s="56">
        <f t="shared" si="661"/>
        <v>0</v>
      </c>
      <c r="AR2109" s="86">
        <f t="shared" si="662"/>
        <v>0</v>
      </c>
    </row>
    <row r="2110" spans="1:44" x14ac:dyDescent="0.25">
      <c r="A2110" s="178"/>
      <c r="B2110" s="55" t="str">
        <f>_xlfn.IFNA(VLOOKUP(A2110,'Ajánlatkérő(k) adatai'!$B$4:$C$205,2,0),"")</f>
        <v/>
      </c>
      <c r="C2110" s="178"/>
      <c r="D2110" s="55" t="str">
        <f>_xlfn.IFNA(VLOOKUP(C2110,'Számlafizető(k) adatai'!$C$4:$D$203,2,0),"")</f>
        <v/>
      </c>
      <c r="E2110" s="55" t="str">
        <f>_xlfn.IFNA(VLOOKUP(C2110,'Számlafizető(k) adatai'!$C$4:$M$203,11,0),"")</f>
        <v/>
      </c>
      <c r="F2110" s="178"/>
      <c r="G2110" s="178"/>
      <c r="H2110" s="178"/>
      <c r="I2110" s="55" t="str">
        <f>IF(F2110="","",VLOOKUP(LEFT(F2110,5),'Technikai cellák'!B:C,2,0))</f>
        <v/>
      </c>
      <c r="J2110" s="55" t="str">
        <f>IF(F2110="","",VLOOKUP(I2110,'Technikai cellák'!$C$1:$D$12,2,0))</f>
        <v/>
      </c>
      <c r="K2110" s="179"/>
      <c r="L2110" s="67" t="str">
        <f t="shared" si="645"/>
        <v/>
      </c>
      <c r="M2110" s="68">
        <f t="shared" si="646"/>
        <v>0</v>
      </c>
      <c r="N2110" s="66">
        <f t="shared" si="647"/>
        <v>0</v>
      </c>
      <c r="O2110" s="152"/>
      <c r="P2110" s="172">
        <f t="shared" si="644"/>
        <v>0</v>
      </c>
      <c r="Q2110" s="69">
        <f t="shared" si="648"/>
        <v>0</v>
      </c>
      <c r="R2110" s="62">
        <f t="shared" si="649"/>
        <v>0</v>
      </c>
      <c r="S2110" s="153"/>
      <c r="T2110" s="118" t="str">
        <f t="shared" si="650"/>
        <v/>
      </c>
      <c r="U2110" s="154"/>
      <c r="V2110" s="154"/>
      <c r="W2110" s="154"/>
      <c r="X2110" s="154"/>
      <c r="Y2110" s="154"/>
      <c r="Z2110" s="154"/>
      <c r="AA2110" s="154"/>
      <c r="AB2110" s="154"/>
      <c r="AC2110" s="154"/>
      <c r="AD2110" s="154"/>
      <c r="AE2110" s="154"/>
      <c r="AF2110" s="154"/>
      <c r="AG2110" s="63">
        <f t="shared" si="651"/>
        <v>0</v>
      </c>
      <c r="AH2110" s="56">
        <f t="shared" si="652"/>
        <v>0</v>
      </c>
      <c r="AI2110" s="56">
        <f t="shared" si="653"/>
        <v>0</v>
      </c>
      <c r="AJ2110" s="56">
        <f t="shared" si="654"/>
        <v>0</v>
      </c>
      <c r="AK2110" s="56">
        <f t="shared" si="655"/>
        <v>0</v>
      </c>
      <c r="AL2110" s="56">
        <f t="shared" si="656"/>
        <v>0</v>
      </c>
      <c r="AM2110" s="56">
        <f t="shared" si="657"/>
        <v>0</v>
      </c>
      <c r="AN2110" s="56">
        <f t="shared" si="658"/>
        <v>0</v>
      </c>
      <c r="AO2110" s="56">
        <f t="shared" si="659"/>
        <v>0</v>
      </c>
      <c r="AP2110" s="56">
        <f t="shared" si="660"/>
        <v>0</v>
      </c>
      <c r="AQ2110" s="56">
        <f t="shared" si="661"/>
        <v>0</v>
      </c>
      <c r="AR2110" s="86">
        <f t="shared" si="662"/>
        <v>0</v>
      </c>
    </row>
    <row r="2111" spans="1:44" x14ac:dyDescent="0.25">
      <c r="A2111" s="178"/>
      <c r="B2111" s="55" t="str">
        <f>_xlfn.IFNA(VLOOKUP(A2111,'Ajánlatkérő(k) adatai'!$B$4:$C$205,2,0),"")</f>
        <v/>
      </c>
      <c r="C2111" s="178"/>
      <c r="D2111" s="55" t="str">
        <f>_xlfn.IFNA(VLOOKUP(C2111,'Számlafizető(k) adatai'!$C$4:$D$203,2,0),"")</f>
        <v/>
      </c>
      <c r="E2111" s="55" t="str">
        <f>_xlfn.IFNA(VLOOKUP(C2111,'Számlafizető(k) adatai'!$C$4:$M$203,11,0),"")</f>
        <v/>
      </c>
      <c r="F2111" s="178"/>
      <c r="G2111" s="178"/>
      <c r="H2111" s="178"/>
      <c r="I2111" s="55" t="str">
        <f>IF(F2111="","",VLOOKUP(LEFT(F2111,5),'Technikai cellák'!B:C,2,0))</f>
        <v/>
      </c>
      <c r="J2111" s="55" t="str">
        <f>IF(F2111="","",VLOOKUP(I2111,'Technikai cellák'!$C$1:$D$12,2,0))</f>
        <v/>
      </c>
      <c r="K2111" s="179"/>
      <c r="L2111" s="67" t="str">
        <f t="shared" si="645"/>
        <v/>
      </c>
      <c r="M2111" s="68">
        <f t="shared" si="646"/>
        <v>0</v>
      </c>
      <c r="N2111" s="66">
        <f t="shared" si="647"/>
        <v>0</v>
      </c>
      <c r="O2111" s="152"/>
      <c r="P2111" s="172">
        <f t="shared" si="644"/>
        <v>0</v>
      </c>
      <c r="Q2111" s="69">
        <f t="shared" si="648"/>
        <v>0</v>
      </c>
      <c r="R2111" s="62">
        <f t="shared" si="649"/>
        <v>0</v>
      </c>
      <c r="S2111" s="153"/>
      <c r="T2111" s="118" t="str">
        <f t="shared" si="650"/>
        <v/>
      </c>
      <c r="U2111" s="154"/>
      <c r="V2111" s="154"/>
      <c r="W2111" s="154"/>
      <c r="X2111" s="154"/>
      <c r="Y2111" s="154"/>
      <c r="Z2111" s="154"/>
      <c r="AA2111" s="154"/>
      <c r="AB2111" s="154"/>
      <c r="AC2111" s="154"/>
      <c r="AD2111" s="154"/>
      <c r="AE2111" s="154"/>
      <c r="AF2111" s="154"/>
      <c r="AG2111" s="63">
        <f t="shared" si="651"/>
        <v>0</v>
      </c>
      <c r="AH2111" s="56">
        <f t="shared" si="652"/>
        <v>0</v>
      </c>
      <c r="AI2111" s="56">
        <f t="shared" si="653"/>
        <v>0</v>
      </c>
      <c r="AJ2111" s="56">
        <f t="shared" si="654"/>
        <v>0</v>
      </c>
      <c r="AK2111" s="56">
        <f t="shared" si="655"/>
        <v>0</v>
      </c>
      <c r="AL2111" s="56">
        <f t="shared" si="656"/>
        <v>0</v>
      </c>
      <c r="AM2111" s="56">
        <f t="shared" si="657"/>
        <v>0</v>
      </c>
      <c r="AN2111" s="56">
        <f t="shared" si="658"/>
        <v>0</v>
      </c>
      <c r="AO2111" s="56">
        <f t="shared" si="659"/>
        <v>0</v>
      </c>
      <c r="AP2111" s="56">
        <f t="shared" si="660"/>
        <v>0</v>
      </c>
      <c r="AQ2111" s="56">
        <f t="shared" si="661"/>
        <v>0</v>
      </c>
      <c r="AR2111" s="86">
        <f t="shared" si="662"/>
        <v>0</v>
      </c>
    </row>
    <row r="2112" spans="1:44" x14ac:dyDescent="0.25">
      <c r="A2112" s="178"/>
      <c r="B2112" s="55" t="str">
        <f>_xlfn.IFNA(VLOOKUP(A2112,'Ajánlatkérő(k) adatai'!$B$4:$C$205,2,0),"")</f>
        <v/>
      </c>
      <c r="C2112" s="178"/>
      <c r="D2112" s="55" t="str">
        <f>_xlfn.IFNA(VLOOKUP(C2112,'Számlafizető(k) adatai'!$C$4:$D$203,2,0),"")</f>
        <v/>
      </c>
      <c r="E2112" s="55" t="str">
        <f>_xlfn.IFNA(VLOOKUP(C2112,'Számlafizető(k) adatai'!$C$4:$M$203,11,0),"")</f>
        <v/>
      </c>
      <c r="F2112" s="178"/>
      <c r="G2112" s="178"/>
      <c r="H2112" s="178"/>
      <c r="I2112" s="55" t="str">
        <f>IF(F2112="","",VLOOKUP(LEFT(F2112,5),'Technikai cellák'!B:C,2,0))</f>
        <v/>
      </c>
      <c r="J2112" s="55" t="str">
        <f>IF(F2112="","",VLOOKUP(I2112,'Technikai cellák'!$C$1:$D$12,2,0))</f>
        <v/>
      </c>
      <c r="K2112" s="179"/>
      <c r="L2112" s="67" t="str">
        <f t="shared" si="645"/>
        <v/>
      </c>
      <c r="M2112" s="68">
        <f t="shared" si="646"/>
        <v>0</v>
      </c>
      <c r="N2112" s="66">
        <f t="shared" si="647"/>
        <v>0</v>
      </c>
      <c r="O2112" s="152"/>
      <c r="P2112" s="172">
        <f t="shared" si="644"/>
        <v>0</v>
      </c>
      <c r="Q2112" s="69">
        <f t="shared" si="648"/>
        <v>0</v>
      </c>
      <c r="R2112" s="62">
        <f t="shared" si="649"/>
        <v>0</v>
      </c>
      <c r="S2112" s="153"/>
      <c r="T2112" s="118" t="str">
        <f t="shared" si="650"/>
        <v/>
      </c>
      <c r="U2112" s="154"/>
      <c r="V2112" s="154"/>
      <c r="W2112" s="154"/>
      <c r="X2112" s="154"/>
      <c r="Y2112" s="154"/>
      <c r="Z2112" s="154"/>
      <c r="AA2112" s="154"/>
      <c r="AB2112" s="154"/>
      <c r="AC2112" s="154"/>
      <c r="AD2112" s="154"/>
      <c r="AE2112" s="154"/>
      <c r="AF2112" s="154"/>
      <c r="AG2112" s="63">
        <f t="shared" si="651"/>
        <v>0</v>
      </c>
      <c r="AH2112" s="56">
        <f t="shared" si="652"/>
        <v>0</v>
      </c>
      <c r="AI2112" s="56">
        <f t="shared" si="653"/>
        <v>0</v>
      </c>
      <c r="AJ2112" s="56">
        <f t="shared" si="654"/>
        <v>0</v>
      </c>
      <c r="AK2112" s="56">
        <f t="shared" si="655"/>
        <v>0</v>
      </c>
      <c r="AL2112" s="56">
        <f t="shared" si="656"/>
        <v>0</v>
      </c>
      <c r="AM2112" s="56">
        <f t="shared" si="657"/>
        <v>0</v>
      </c>
      <c r="AN2112" s="56">
        <f t="shared" si="658"/>
        <v>0</v>
      </c>
      <c r="AO2112" s="56">
        <f t="shared" si="659"/>
        <v>0</v>
      </c>
      <c r="AP2112" s="56">
        <f t="shared" si="660"/>
        <v>0</v>
      </c>
      <c r="AQ2112" s="56">
        <f t="shared" si="661"/>
        <v>0</v>
      </c>
      <c r="AR2112" s="86">
        <f t="shared" si="662"/>
        <v>0</v>
      </c>
    </row>
    <row r="2113" spans="1:44" x14ac:dyDescent="0.25">
      <c r="A2113" s="178"/>
      <c r="B2113" s="55" t="str">
        <f>_xlfn.IFNA(VLOOKUP(A2113,'Ajánlatkérő(k) adatai'!$B$4:$C$205,2,0),"")</f>
        <v/>
      </c>
      <c r="C2113" s="178"/>
      <c r="D2113" s="55" t="str">
        <f>_xlfn.IFNA(VLOOKUP(C2113,'Számlafizető(k) adatai'!$C$4:$D$203,2,0),"")</f>
        <v/>
      </c>
      <c r="E2113" s="55" t="str">
        <f>_xlfn.IFNA(VLOOKUP(C2113,'Számlafizető(k) adatai'!$C$4:$M$203,11,0),"")</f>
        <v/>
      </c>
      <c r="F2113" s="178"/>
      <c r="G2113" s="178"/>
      <c r="H2113" s="178"/>
      <c r="I2113" s="55" t="str">
        <f>IF(F2113="","",VLOOKUP(LEFT(F2113,5),'Technikai cellák'!B:C,2,0))</f>
        <v/>
      </c>
      <c r="J2113" s="55" t="str">
        <f>IF(F2113="","",VLOOKUP(I2113,'Technikai cellák'!$C$1:$D$12,2,0))</f>
        <v/>
      </c>
      <c r="K2113" s="179"/>
      <c r="L2113" s="67" t="str">
        <f t="shared" si="645"/>
        <v/>
      </c>
      <c r="M2113" s="68">
        <f t="shared" si="646"/>
        <v>0</v>
      </c>
      <c r="N2113" s="66">
        <f t="shared" si="647"/>
        <v>0</v>
      </c>
      <c r="O2113" s="152"/>
      <c r="P2113" s="172">
        <f t="shared" si="644"/>
        <v>0</v>
      </c>
      <c r="Q2113" s="69">
        <f t="shared" si="648"/>
        <v>0</v>
      </c>
      <c r="R2113" s="62">
        <f t="shared" si="649"/>
        <v>0</v>
      </c>
      <c r="S2113" s="153"/>
      <c r="T2113" s="118" t="str">
        <f t="shared" si="650"/>
        <v/>
      </c>
      <c r="U2113" s="154"/>
      <c r="V2113" s="154"/>
      <c r="W2113" s="154"/>
      <c r="X2113" s="154"/>
      <c r="Y2113" s="154"/>
      <c r="Z2113" s="154"/>
      <c r="AA2113" s="154"/>
      <c r="AB2113" s="154"/>
      <c r="AC2113" s="154"/>
      <c r="AD2113" s="154"/>
      <c r="AE2113" s="154"/>
      <c r="AF2113" s="154"/>
      <c r="AG2113" s="63">
        <f t="shared" si="651"/>
        <v>0</v>
      </c>
      <c r="AH2113" s="56">
        <f t="shared" si="652"/>
        <v>0</v>
      </c>
      <c r="AI2113" s="56">
        <f t="shared" si="653"/>
        <v>0</v>
      </c>
      <c r="AJ2113" s="56">
        <f t="shared" si="654"/>
        <v>0</v>
      </c>
      <c r="AK2113" s="56">
        <f t="shared" si="655"/>
        <v>0</v>
      </c>
      <c r="AL2113" s="56">
        <f t="shared" si="656"/>
        <v>0</v>
      </c>
      <c r="AM2113" s="56">
        <f t="shared" si="657"/>
        <v>0</v>
      </c>
      <c r="AN2113" s="56">
        <f t="shared" si="658"/>
        <v>0</v>
      </c>
      <c r="AO2113" s="56">
        <f t="shared" si="659"/>
        <v>0</v>
      </c>
      <c r="AP2113" s="56">
        <f t="shared" si="660"/>
        <v>0</v>
      </c>
      <c r="AQ2113" s="56">
        <f t="shared" si="661"/>
        <v>0</v>
      </c>
      <c r="AR2113" s="86">
        <f t="shared" si="662"/>
        <v>0</v>
      </c>
    </row>
    <row r="2114" spans="1:44" x14ac:dyDescent="0.25">
      <c r="A2114" s="178"/>
      <c r="B2114" s="55" t="str">
        <f>_xlfn.IFNA(VLOOKUP(A2114,'Ajánlatkérő(k) adatai'!$B$4:$C$205,2,0),"")</f>
        <v/>
      </c>
      <c r="C2114" s="178"/>
      <c r="D2114" s="55" t="str">
        <f>_xlfn.IFNA(VLOOKUP(C2114,'Számlafizető(k) adatai'!$C$4:$D$203,2,0),"")</f>
        <v/>
      </c>
      <c r="E2114" s="55" t="str">
        <f>_xlfn.IFNA(VLOOKUP(C2114,'Számlafizető(k) adatai'!$C$4:$M$203,11,0),"")</f>
        <v/>
      </c>
      <c r="F2114" s="178"/>
      <c r="G2114" s="178"/>
      <c r="H2114" s="178"/>
      <c r="I2114" s="55" t="str">
        <f>IF(F2114="","",VLOOKUP(LEFT(F2114,5),'Technikai cellák'!B:C,2,0))</f>
        <v/>
      </c>
      <c r="J2114" s="55" t="str">
        <f>IF(F2114="","",VLOOKUP(I2114,'Technikai cellák'!$C$1:$D$12,2,0))</f>
        <v/>
      </c>
      <c r="K2114" s="179"/>
      <c r="L2114" s="67" t="str">
        <f t="shared" si="645"/>
        <v/>
      </c>
      <c r="M2114" s="68">
        <f t="shared" si="646"/>
        <v>0</v>
      </c>
      <c r="N2114" s="66">
        <f t="shared" si="647"/>
        <v>0</v>
      </c>
      <c r="O2114" s="152"/>
      <c r="P2114" s="172">
        <f t="shared" si="644"/>
        <v>0</v>
      </c>
      <c r="Q2114" s="69">
        <f t="shared" si="648"/>
        <v>0</v>
      </c>
      <c r="R2114" s="62">
        <f t="shared" si="649"/>
        <v>0</v>
      </c>
      <c r="S2114" s="153"/>
      <c r="T2114" s="118" t="str">
        <f t="shared" si="650"/>
        <v/>
      </c>
      <c r="U2114" s="154"/>
      <c r="V2114" s="154"/>
      <c r="W2114" s="154"/>
      <c r="X2114" s="154"/>
      <c r="Y2114" s="154"/>
      <c r="Z2114" s="154"/>
      <c r="AA2114" s="154"/>
      <c r="AB2114" s="154"/>
      <c r="AC2114" s="154"/>
      <c r="AD2114" s="154"/>
      <c r="AE2114" s="154"/>
      <c r="AF2114" s="154"/>
      <c r="AG2114" s="63">
        <f t="shared" si="651"/>
        <v>0</v>
      </c>
      <c r="AH2114" s="56">
        <f t="shared" si="652"/>
        <v>0</v>
      </c>
      <c r="AI2114" s="56">
        <f t="shared" si="653"/>
        <v>0</v>
      </c>
      <c r="AJ2114" s="56">
        <f t="shared" si="654"/>
        <v>0</v>
      </c>
      <c r="AK2114" s="56">
        <f t="shared" si="655"/>
        <v>0</v>
      </c>
      <c r="AL2114" s="56">
        <f t="shared" si="656"/>
        <v>0</v>
      </c>
      <c r="AM2114" s="56">
        <f t="shared" si="657"/>
        <v>0</v>
      </c>
      <c r="AN2114" s="56">
        <f t="shared" si="658"/>
        <v>0</v>
      </c>
      <c r="AO2114" s="56">
        <f t="shared" si="659"/>
        <v>0</v>
      </c>
      <c r="AP2114" s="56">
        <f t="shared" si="660"/>
        <v>0</v>
      </c>
      <c r="AQ2114" s="56">
        <f t="shared" si="661"/>
        <v>0</v>
      </c>
      <c r="AR2114" s="86">
        <f t="shared" si="662"/>
        <v>0</v>
      </c>
    </row>
    <row r="2115" spans="1:44" x14ac:dyDescent="0.25">
      <c r="A2115" s="178"/>
      <c r="B2115" s="55" t="str">
        <f>_xlfn.IFNA(VLOOKUP(A2115,'Ajánlatkérő(k) adatai'!$B$4:$C$205,2,0),"")</f>
        <v/>
      </c>
      <c r="C2115" s="178"/>
      <c r="D2115" s="55" t="str">
        <f>_xlfn.IFNA(VLOOKUP(C2115,'Számlafizető(k) adatai'!$C$4:$D$203,2,0),"")</f>
        <v/>
      </c>
      <c r="E2115" s="55" t="str">
        <f>_xlfn.IFNA(VLOOKUP(C2115,'Számlafizető(k) adatai'!$C$4:$M$203,11,0),"")</f>
        <v/>
      </c>
      <c r="F2115" s="178"/>
      <c r="G2115" s="178"/>
      <c r="H2115" s="178"/>
      <c r="I2115" s="55" t="str">
        <f>IF(F2115="","",VLOOKUP(LEFT(F2115,5),'Technikai cellák'!B:C,2,0))</f>
        <v/>
      </c>
      <c r="J2115" s="55" t="str">
        <f>IF(F2115="","",VLOOKUP(I2115,'Technikai cellák'!$C$1:$D$12,2,0))</f>
        <v/>
      </c>
      <c r="K2115" s="179"/>
      <c r="L2115" s="67" t="str">
        <f t="shared" si="645"/>
        <v/>
      </c>
      <c r="M2115" s="68">
        <f t="shared" si="646"/>
        <v>0</v>
      </c>
      <c r="N2115" s="66">
        <f t="shared" si="647"/>
        <v>0</v>
      </c>
      <c r="O2115" s="152"/>
      <c r="P2115" s="172">
        <f t="shared" si="644"/>
        <v>0</v>
      </c>
      <c r="Q2115" s="69">
        <f t="shared" si="648"/>
        <v>0</v>
      </c>
      <c r="R2115" s="62">
        <f t="shared" si="649"/>
        <v>0</v>
      </c>
      <c r="S2115" s="153"/>
      <c r="T2115" s="118" t="str">
        <f t="shared" si="650"/>
        <v/>
      </c>
      <c r="U2115" s="154"/>
      <c r="V2115" s="154"/>
      <c r="W2115" s="154"/>
      <c r="X2115" s="154"/>
      <c r="Y2115" s="154"/>
      <c r="Z2115" s="154"/>
      <c r="AA2115" s="154"/>
      <c r="AB2115" s="154"/>
      <c r="AC2115" s="154"/>
      <c r="AD2115" s="154"/>
      <c r="AE2115" s="154"/>
      <c r="AF2115" s="154"/>
      <c r="AG2115" s="63">
        <f t="shared" si="651"/>
        <v>0</v>
      </c>
      <c r="AH2115" s="56">
        <f t="shared" si="652"/>
        <v>0</v>
      </c>
      <c r="AI2115" s="56">
        <f t="shared" si="653"/>
        <v>0</v>
      </c>
      <c r="AJ2115" s="56">
        <f t="shared" si="654"/>
        <v>0</v>
      </c>
      <c r="AK2115" s="56">
        <f t="shared" si="655"/>
        <v>0</v>
      </c>
      <c r="AL2115" s="56">
        <f t="shared" si="656"/>
        <v>0</v>
      </c>
      <c r="AM2115" s="56">
        <f t="shared" si="657"/>
        <v>0</v>
      </c>
      <c r="AN2115" s="56">
        <f t="shared" si="658"/>
        <v>0</v>
      </c>
      <c r="AO2115" s="56">
        <f t="shared" si="659"/>
        <v>0</v>
      </c>
      <c r="AP2115" s="56">
        <f t="shared" si="660"/>
        <v>0</v>
      </c>
      <c r="AQ2115" s="56">
        <f t="shared" si="661"/>
        <v>0</v>
      </c>
      <c r="AR2115" s="86">
        <f t="shared" si="662"/>
        <v>0</v>
      </c>
    </row>
    <row r="2116" spans="1:44" x14ac:dyDescent="0.25">
      <c r="A2116" s="178"/>
      <c r="B2116" s="55" t="str">
        <f>_xlfn.IFNA(VLOOKUP(A2116,'Ajánlatkérő(k) adatai'!$B$4:$C$205,2,0),"")</f>
        <v/>
      </c>
      <c r="C2116" s="178"/>
      <c r="D2116" s="55" t="str">
        <f>_xlfn.IFNA(VLOOKUP(C2116,'Számlafizető(k) adatai'!$C$4:$D$203,2,0),"")</f>
        <v/>
      </c>
      <c r="E2116" s="55" t="str">
        <f>_xlfn.IFNA(VLOOKUP(C2116,'Számlafizető(k) adatai'!$C$4:$M$203,11,0),"")</f>
        <v/>
      </c>
      <c r="F2116" s="178"/>
      <c r="G2116" s="178"/>
      <c r="H2116" s="178"/>
      <c r="I2116" s="55" t="str">
        <f>IF(F2116="","",VLOOKUP(LEFT(F2116,5),'Technikai cellák'!B:C,2,0))</f>
        <v/>
      </c>
      <c r="J2116" s="55" t="str">
        <f>IF(F2116="","",VLOOKUP(I2116,'Technikai cellák'!$C$1:$D$12,2,0))</f>
        <v/>
      </c>
      <c r="K2116" s="179"/>
      <c r="L2116" s="67" t="str">
        <f t="shared" si="645"/>
        <v/>
      </c>
      <c r="M2116" s="68">
        <f t="shared" si="646"/>
        <v>0</v>
      </c>
      <c r="N2116" s="66">
        <f t="shared" si="647"/>
        <v>0</v>
      </c>
      <c r="O2116" s="152"/>
      <c r="P2116" s="172">
        <f t="shared" si="644"/>
        <v>0</v>
      </c>
      <c r="Q2116" s="69">
        <f t="shared" si="648"/>
        <v>0</v>
      </c>
      <c r="R2116" s="62">
        <f t="shared" si="649"/>
        <v>0</v>
      </c>
      <c r="S2116" s="153"/>
      <c r="T2116" s="118" t="str">
        <f t="shared" si="650"/>
        <v/>
      </c>
      <c r="U2116" s="154"/>
      <c r="V2116" s="154"/>
      <c r="W2116" s="154"/>
      <c r="X2116" s="154"/>
      <c r="Y2116" s="154"/>
      <c r="Z2116" s="154"/>
      <c r="AA2116" s="154"/>
      <c r="AB2116" s="154"/>
      <c r="AC2116" s="154"/>
      <c r="AD2116" s="154"/>
      <c r="AE2116" s="154"/>
      <c r="AF2116" s="154"/>
      <c r="AG2116" s="63">
        <f t="shared" si="651"/>
        <v>0</v>
      </c>
      <c r="AH2116" s="56">
        <f t="shared" si="652"/>
        <v>0</v>
      </c>
      <c r="AI2116" s="56">
        <f t="shared" si="653"/>
        <v>0</v>
      </c>
      <c r="AJ2116" s="56">
        <f t="shared" si="654"/>
        <v>0</v>
      </c>
      <c r="AK2116" s="56">
        <f t="shared" si="655"/>
        <v>0</v>
      </c>
      <c r="AL2116" s="56">
        <f t="shared" si="656"/>
        <v>0</v>
      </c>
      <c r="AM2116" s="56">
        <f t="shared" si="657"/>
        <v>0</v>
      </c>
      <c r="AN2116" s="56">
        <f t="shared" si="658"/>
        <v>0</v>
      </c>
      <c r="AO2116" s="56">
        <f t="shared" si="659"/>
        <v>0</v>
      </c>
      <c r="AP2116" s="56">
        <f t="shared" si="660"/>
        <v>0</v>
      </c>
      <c r="AQ2116" s="56">
        <f t="shared" si="661"/>
        <v>0</v>
      </c>
      <c r="AR2116" s="86">
        <f t="shared" si="662"/>
        <v>0</v>
      </c>
    </row>
    <row r="2117" spans="1:44" x14ac:dyDescent="0.25">
      <c r="A2117" s="178"/>
      <c r="B2117" s="55" t="str">
        <f>_xlfn.IFNA(VLOOKUP(A2117,'Ajánlatkérő(k) adatai'!$B$4:$C$205,2,0),"")</f>
        <v/>
      </c>
      <c r="C2117" s="178"/>
      <c r="D2117" s="55" t="str">
        <f>_xlfn.IFNA(VLOOKUP(C2117,'Számlafizető(k) adatai'!$C$4:$D$203,2,0),"")</f>
        <v/>
      </c>
      <c r="E2117" s="55" t="str">
        <f>_xlfn.IFNA(VLOOKUP(C2117,'Számlafizető(k) adatai'!$C$4:$M$203,11,0),"")</f>
        <v/>
      </c>
      <c r="F2117" s="178"/>
      <c r="G2117" s="178"/>
      <c r="H2117" s="178"/>
      <c r="I2117" s="55" t="str">
        <f>IF(F2117="","",VLOOKUP(LEFT(F2117,5),'Technikai cellák'!B:C,2,0))</f>
        <v/>
      </c>
      <c r="J2117" s="55" t="str">
        <f>IF(F2117="","",VLOOKUP(I2117,'Technikai cellák'!$C$1:$D$12,2,0))</f>
        <v/>
      </c>
      <c r="K2117" s="179"/>
      <c r="L2117" s="67" t="str">
        <f t="shared" si="645"/>
        <v/>
      </c>
      <c r="M2117" s="68">
        <f t="shared" si="646"/>
        <v>0</v>
      </c>
      <c r="N2117" s="66">
        <f t="shared" si="647"/>
        <v>0</v>
      </c>
      <c r="O2117" s="152"/>
      <c r="P2117" s="172">
        <f t="shared" si="644"/>
        <v>0</v>
      </c>
      <c r="Q2117" s="69">
        <f t="shared" si="648"/>
        <v>0</v>
      </c>
      <c r="R2117" s="62">
        <f t="shared" si="649"/>
        <v>0</v>
      </c>
      <c r="S2117" s="153"/>
      <c r="T2117" s="118" t="str">
        <f t="shared" si="650"/>
        <v/>
      </c>
      <c r="U2117" s="154"/>
      <c r="V2117" s="154"/>
      <c r="W2117" s="154"/>
      <c r="X2117" s="154"/>
      <c r="Y2117" s="154"/>
      <c r="Z2117" s="154"/>
      <c r="AA2117" s="154"/>
      <c r="AB2117" s="154"/>
      <c r="AC2117" s="154"/>
      <c r="AD2117" s="154"/>
      <c r="AE2117" s="154"/>
      <c r="AF2117" s="154"/>
      <c r="AG2117" s="63">
        <f t="shared" si="651"/>
        <v>0</v>
      </c>
      <c r="AH2117" s="56">
        <f t="shared" si="652"/>
        <v>0</v>
      </c>
      <c r="AI2117" s="56">
        <f t="shared" si="653"/>
        <v>0</v>
      </c>
      <c r="AJ2117" s="56">
        <f t="shared" si="654"/>
        <v>0</v>
      </c>
      <c r="AK2117" s="56">
        <f t="shared" si="655"/>
        <v>0</v>
      </c>
      <c r="AL2117" s="56">
        <f t="shared" si="656"/>
        <v>0</v>
      </c>
      <c r="AM2117" s="56">
        <f t="shared" si="657"/>
        <v>0</v>
      </c>
      <c r="AN2117" s="56">
        <f t="shared" si="658"/>
        <v>0</v>
      </c>
      <c r="AO2117" s="56">
        <f t="shared" si="659"/>
        <v>0</v>
      </c>
      <c r="AP2117" s="56">
        <f t="shared" si="660"/>
        <v>0</v>
      </c>
      <c r="AQ2117" s="56">
        <f t="shared" si="661"/>
        <v>0</v>
      </c>
      <c r="AR2117" s="86">
        <f t="shared" si="662"/>
        <v>0</v>
      </c>
    </row>
    <row r="2118" spans="1:44" x14ac:dyDescent="0.25">
      <c r="A2118" s="178"/>
      <c r="B2118" s="55" t="str">
        <f>_xlfn.IFNA(VLOOKUP(A2118,'Ajánlatkérő(k) adatai'!$B$4:$C$205,2,0),"")</f>
        <v/>
      </c>
      <c r="C2118" s="178"/>
      <c r="D2118" s="55" t="str">
        <f>_xlfn.IFNA(VLOOKUP(C2118,'Számlafizető(k) adatai'!$C$4:$D$203,2,0),"")</f>
        <v/>
      </c>
      <c r="E2118" s="55" t="str">
        <f>_xlfn.IFNA(VLOOKUP(C2118,'Számlafizető(k) adatai'!$C$4:$M$203,11,0),"")</f>
        <v/>
      </c>
      <c r="F2118" s="178"/>
      <c r="G2118" s="178"/>
      <c r="H2118" s="178"/>
      <c r="I2118" s="55" t="str">
        <f>IF(F2118="","",VLOOKUP(LEFT(F2118,5),'Technikai cellák'!B:C,2,0))</f>
        <v/>
      </c>
      <c r="J2118" s="55" t="str">
        <f>IF(F2118="","",VLOOKUP(I2118,'Technikai cellák'!$C$1:$D$12,2,0))</f>
        <v/>
      </c>
      <c r="K2118" s="179"/>
      <c r="L2118" s="67" t="str">
        <f t="shared" si="645"/>
        <v/>
      </c>
      <c r="M2118" s="68">
        <f t="shared" si="646"/>
        <v>0</v>
      </c>
      <c r="N2118" s="66">
        <f t="shared" si="647"/>
        <v>0</v>
      </c>
      <c r="O2118" s="152"/>
      <c r="P2118" s="172">
        <f t="shared" si="644"/>
        <v>0</v>
      </c>
      <c r="Q2118" s="69">
        <f t="shared" si="648"/>
        <v>0</v>
      </c>
      <c r="R2118" s="62">
        <f t="shared" si="649"/>
        <v>0</v>
      </c>
      <c r="S2118" s="153"/>
      <c r="T2118" s="118" t="str">
        <f t="shared" si="650"/>
        <v/>
      </c>
      <c r="U2118" s="154"/>
      <c r="V2118" s="154"/>
      <c r="W2118" s="154"/>
      <c r="X2118" s="154"/>
      <c r="Y2118" s="154"/>
      <c r="Z2118" s="154"/>
      <c r="AA2118" s="154"/>
      <c r="AB2118" s="154"/>
      <c r="AC2118" s="154"/>
      <c r="AD2118" s="154"/>
      <c r="AE2118" s="154"/>
      <c r="AF2118" s="154"/>
      <c r="AG2118" s="63">
        <f t="shared" si="651"/>
        <v>0</v>
      </c>
      <c r="AH2118" s="56">
        <f t="shared" si="652"/>
        <v>0</v>
      </c>
      <c r="AI2118" s="56">
        <f t="shared" si="653"/>
        <v>0</v>
      </c>
      <c r="AJ2118" s="56">
        <f t="shared" si="654"/>
        <v>0</v>
      </c>
      <c r="AK2118" s="56">
        <f t="shared" si="655"/>
        <v>0</v>
      </c>
      <c r="AL2118" s="56">
        <f t="shared" si="656"/>
        <v>0</v>
      </c>
      <c r="AM2118" s="56">
        <f t="shared" si="657"/>
        <v>0</v>
      </c>
      <c r="AN2118" s="56">
        <f t="shared" si="658"/>
        <v>0</v>
      </c>
      <c r="AO2118" s="56">
        <f t="shared" si="659"/>
        <v>0</v>
      </c>
      <c r="AP2118" s="56">
        <f t="shared" si="660"/>
        <v>0</v>
      </c>
      <c r="AQ2118" s="56">
        <f t="shared" si="661"/>
        <v>0</v>
      </c>
      <c r="AR2118" s="86">
        <f t="shared" si="662"/>
        <v>0</v>
      </c>
    </row>
    <row r="2119" spans="1:44" x14ac:dyDescent="0.25">
      <c r="A2119" s="178"/>
      <c r="B2119" s="55" t="str">
        <f>_xlfn.IFNA(VLOOKUP(A2119,'Ajánlatkérő(k) adatai'!$B$4:$C$205,2,0),"")</f>
        <v/>
      </c>
      <c r="C2119" s="178"/>
      <c r="D2119" s="55" t="str">
        <f>_xlfn.IFNA(VLOOKUP(C2119,'Számlafizető(k) adatai'!$C$4:$D$203,2,0),"")</f>
        <v/>
      </c>
      <c r="E2119" s="55" t="str">
        <f>_xlfn.IFNA(VLOOKUP(C2119,'Számlafizető(k) adatai'!$C$4:$M$203,11,0),"")</f>
        <v/>
      </c>
      <c r="F2119" s="178"/>
      <c r="G2119" s="178"/>
      <c r="H2119" s="178"/>
      <c r="I2119" s="55" t="str">
        <f>IF(F2119="","",VLOOKUP(LEFT(F2119,5),'Technikai cellák'!B:C,2,0))</f>
        <v/>
      </c>
      <c r="J2119" s="55" t="str">
        <f>IF(F2119="","",VLOOKUP(I2119,'Technikai cellák'!$C$1:$D$12,2,0))</f>
        <v/>
      </c>
      <c r="K2119" s="179"/>
      <c r="L2119" s="67" t="str">
        <f t="shared" si="645"/>
        <v/>
      </c>
      <c r="M2119" s="68">
        <f t="shared" si="646"/>
        <v>0</v>
      </c>
      <c r="N2119" s="66">
        <f t="shared" si="647"/>
        <v>0</v>
      </c>
      <c r="O2119" s="152"/>
      <c r="P2119" s="172">
        <f t="shared" si="644"/>
        <v>0</v>
      </c>
      <c r="Q2119" s="69">
        <f t="shared" si="648"/>
        <v>0</v>
      </c>
      <c r="R2119" s="62">
        <f t="shared" si="649"/>
        <v>0</v>
      </c>
      <c r="S2119" s="153"/>
      <c r="T2119" s="118" t="str">
        <f t="shared" si="650"/>
        <v/>
      </c>
      <c r="U2119" s="154"/>
      <c r="V2119" s="154"/>
      <c r="W2119" s="154"/>
      <c r="X2119" s="154"/>
      <c r="Y2119" s="154"/>
      <c r="Z2119" s="154"/>
      <c r="AA2119" s="154"/>
      <c r="AB2119" s="154"/>
      <c r="AC2119" s="154"/>
      <c r="AD2119" s="154"/>
      <c r="AE2119" s="154"/>
      <c r="AF2119" s="154"/>
      <c r="AG2119" s="63">
        <f t="shared" si="651"/>
        <v>0</v>
      </c>
      <c r="AH2119" s="56">
        <f t="shared" si="652"/>
        <v>0</v>
      </c>
      <c r="AI2119" s="56">
        <f t="shared" si="653"/>
        <v>0</v>
      </c>
      <c r="AJ2119" s="56">
        <f t="shared" si="654"/>
        <v>0</v>
      </c>
      <c r="AK2119" s="56">
        <f t="shared" si="655"/>
        <v>0</v>
      </c>
      <c r="AL2119" s="56">
        <f t="shared" si="656"/>
        <v>0</v>
      </c>
      <c r="AM2119" s="56">
        <f t="shared" si="657"/>
        <v>0</v>
      </c>
      <c r="AN2119" s="56">
        <f t="shared" si="658"/>
        <v>0</v>
      </c>
      <c r="AO2119" s="56">
        <f t="shared" si="659"/>
        <v>0</v>
      </c>
      <c r="AP2119" s="56">
        <f t="shared" si="660"/>
        <v>0</v>
      </c>
      <c r="AQ2119" s="56">
        <f t="shared" si="661"/>
        <v>0</v>
      </c>
      <c r="AR2119" s="86">
        <f t="shared" si="662"/>
        <v>0</v>
      </c>
    </row>
    <row r="2120" spans="1:44" x14ac:dyDescent="0.25">
      <c r="A2120" s="178"/>
      <c r="B2120" s="55" t="str">
        <f>_xlfn.IFNA(VLOOKUP(A2120,'Ajánlatkérő(k) adatai'!$B$4:$C$205,2,0),"")</f>
        <v/>
      </c>
      <c r="C2120" s="178"/>
      <c r="D2120" s="55" t="str">
        <f>_xlfn.IFNA(VLOOKUP(C2120,'Számlafizető(k) adatai'!$C$4:$D$203,2,0),"")</f>
        <v/>
      </c>
      <c r="E2120" s="55" t="str">
        <f>_xlfn.IFNA(VLOOKUP(C2120,'Számlafizető(k) adatai'!$C$4:$M$203,11,0),"")</f>
        <v/>
      </c>
      <c r="F2120" s="178"/>
      <c r="G2120" s="178"/>
      <c r="H2120" s="178"/>
      <c r="I2120" s="55" t="str">
        <f>IF(F2120="","",VLOOKUP(LEFT(F2120,5),'Technikai cellák'!B:C,2,0))</f>
        <v/>
      </c>
      <c r="J2120" s="55" t="str">
        <f>IF(F2120="","",VLOOKUP(I2120,'Technikai cellák'!$C$1:$D$12,2,0))</f>
        <v/>
      </c>
      <c r="K2120" s="179"/>
      <c r="L2120" s="67" t="str">
        <f t="shared" si="645"/>
        <v/>
      </c>
      <c r="M2120" s="68">
        <f t="shared" si="646"/>
        <v>0</v>
      </c>
      <c r="N2120" s="66">
        <f t="shared" si="647"/>
        <v>0</v>
      </c>
      <c r="O2120" s="152"/>
      <c r="P2120" s="172">
        <f t="shared" si="644"/>
        <v>0</v>
      </c>
      <c r="Q2120" s="69">
        <f t="shared" si="648"/>
        <v>0</v>
      </c>
      <c r="R2120" s="62">
        <f t="shared" si="649"/>
        <v>0</v>
      </c>
      <c r="S2120" s="153"/>
      <c r="T2120" s="118" t="str">
        <f t="shared" si="650"/>
        <v/>
      </c>
      <c r="U2120" s="154"/>
      <c r="V2120" s="154"/>
      <c r="W2120" s="154"/>
      <c r="X2120" s="154"/>
      <c r="Y2120" s="154"/>
      <c r="Z2120" s="154"/>
      <c r="AA2120" s="154"/>
      <c r="AB2120" s="154"/>
      <c r="AC2120" s="154"/>
      <c r="AD2120" s="154"/>
      <c r="AE2120" s="154"/>
      <c r="AF2120" s="154"/>
      <c r="AG2120" s="63">
        <f t="shared" si="651"/>
        <v>0</v>
      </c>
      <c r="AH2120" s="56">
        <f t="shared" si="652"/>
        <v>0</v>
      </c>
      <c r="AI2120" s="56">
        <f t="shared" si="653"/>
        <v>0</v>
      </c>
      <c r="AJ2120" s="56">
        <f t="shared" si="654"/>
        <v>0</v>
      </c>
      <c r="AK2120" s="56">
        <f t="shared" si="655"/>
        <v>0</v>
      </c>
      <c r="AL2120" s="56">
        <f t="shared" si="656"/>
        <v>0</v>
      </c>
      <c r="AM2120" s="56">
        <f t="shared" si="657"/>
        <v>0</v>
      </c>
      <c r="AN2120" s="56">
        <f t="shared" si="658"/>
        <v>0</v>
      </c>
      <c r="AO2120" s="56">
        <f t="shared" si="659"/>
        <v>0</v>
      </c>
      <c r="AP2120" s="56">
        <f t="shared" si="660"/>
        <v>0</v>
      </c>
      <c r="AQ2120" s="56">
        <f t="shared" si="661"/>
        <v>0</v>
      </c>
      <c r="AR2120" s="86">
        <f t="shared" si="662"/>
        <v>0</v>
      </c>
    </row>
    <row r="2121" spans="1:44" x14ac:dyDescent="0.25">
      <c r="A2121" s="178"/>
      <c r="B2121" s="55" t="str">
        <f>_xlfn.IFNA(VLOOKUP(A2121,'Ajánlatkérő(k) adatai'!$B$4:$C$205,2,0),"")</f>
        <v/>
      </c>
      <c r="C2121" s="178"/>
      <c r="D2121" s="55" t="str">
        <f>_xlfn.IFNA(VLOOKUP(C2121,'Számlafizető(k) adatai'!$C$4:$D$203,2,0),"")</f>
        <v/>
      </c>
      <c r="E2121" s="55" t="str">
        <f>_xlfn.IFNA(VLOOKUP(C2121,'Számlafizető(k) adatai'!$C$4:$M$203,11,0),"")</f>
        <v/>
      </c>
      <c r="F2121" s="178"/>
      <c r="G2121" s="178"/>
      <c r="H2121" s="178"/>
      <c r="I2121" s="55" t="str">
        <f>IF(F2121="","",VLOOKUP(LEFT(F2121,5),'Technikai cellák'!B:C,2,0))</f>
        <v/>
      </c>
      <c r="J2121" s="55" t="str">
        <f>IF(F2121="","",VLOOKUP(I2121,'Technikai cellák'!$C$1:$D$12,2,0))</f>
        <v/>
      </c>
      <c r="K2121" s="179"/>
      <c r="L2121" s="67" t="str">
        <f t="shared" si="645"/>
        <v/>
      </c>
      <c r="M2121" s="68">
        <f t="shared" si="646"/>
        <v>0</v>
      </c>
      <c r="N2121" s="66">
        <f t="shared" si="647"/>
        <v>0</v>
      </c>
      <c r="O2121" s="152"/>
      <c r="P2121" s="172">
        <f t="shared" si="644"/>
        <v>0</v>
      </c>
      <c r="Q2121" s="69">
        <f t="shared" si="648"/>
        <v>0</v>
      </c>
      <c r="R2121" s="62">
        <f t="shared" si="649"/>
        <v>0</v>
      </c>
      <c r="S2121" s="153"/>
      <c r="T2121" s="118" t="str">
        <f t="shared" si="650"/>
        <v/>
      </c>
      <c r="U2121" s="154"/>
      <c r="V2121" s="154"/>
      <c r="W2121" s="154"/>
      <c r="X2121" s="154"/>
      <c r="Y2121" s="154"/>
      <c r="Z2121" s="154"/>
      <c r="AA2121" s="154"/>
      <c r="AB2121" s="154"/>
      <c r="AC2121" s="154"/>
      <c r="AD2121" s="154"/>
      <c r="AE2121" s="154"/>
      <c r="AF2121" s="154"/>
      <c r="AG2121" s="63">
        <f t="shared" si="651"/>
        <v>0</v>
      </c>
      <c r="AH2121" s="56">
        <f t="shared" si="652"/>
        <v>0</v>
      </c>
      <c r="AI2121" s="56">
        <f t="shared" si="653"/>
        <v>0</v>
      </c>
      <c r="AJ2121" s="56">
        <f t="shared" si="654"/>
        <v>0</v>
      </c>
      <c r="AK2121" s="56">
        <f t="shared" si="655"/>
        <v>0</v>
      </c>
      <c r="AL2121" s="56">
        <f t="shared" si="656"/>
        <v>0</v>
      </c>
      <c r="AM2121" s="56">
        <f t="shared" si="657"/>
        <v>0</v>
      </c>
      <c r="AN2121" s="56">
        <f t="shared" si="658"/>
        <v>0</v>
      </c>
      <c r="AO2121" s="56">
        <f t="shared" si="659"/>
        <v>0</v>
      </c>
      <c r="AP2121" s="56">
        <f t="shared" si="660"/>
        <v>0</v>
      </c>
      <c r="AQ2121" s="56">
        <f t="shared" si="661"/>
        <v>0</v>
      </c>
      <c r="AR2121" s="86">
        <f t="shared" si="662"/>
        <v>0</v>
      </c>
    </row>
    <row r="2122" spans="1:44" x14ac:dyDescent="0.25">
      <c r="A2122" s="178"/>
      <c r="B2122" s="55" t="str">
        <f>_xlfn.IFNA(VLOOKUP(A2122,'Ajánlatkérő(k) adatai'!$B$4:$C$205,2,0),"")</f>
        <v/>
      </c>
      <c r="C2122" s="178"/>
      <c r="D2122" s="55" t="str">
        <f>_xlfn.IFNA(VLOOKUP(C2122,'Számlafizető(k) adatai'!$C$4:$D$203,2,0),"")</f>
        <v/>
      </c>
      <c r="E2122" s="55" t="str">
        <f>_xlfn.IFNA(VLOOKUP(C2122,'Számlafizető(k) adatai'!$C$4:$M$203,11,0),"")</f>
        <v/>
      </c>
      <c r="F2122" s="178"/>
      <c r="G2122" s="178"/>
      <c r="H2122" s="178"/>
      <c r="I2122" s="55" t="str">
        <f>IF(F2122="","",VLOOKUP(LEFT(F2122,5),'Technikai cellák'!B:C,2,0))</f>
        <v/>
      </c>
      <c r="J2122" s="55" t="str">
        <f>IF(F2122="","",VLOOKUP(I2122,'Technikai cellák'!$C$1:$D$12,2,0))</f>
        <v/>
      </c>
      <c r="K2122" s="179"/>
      <c r="L2122" s="67" t="str">
        <f t="shared" si="645"/>
        <v/>
      </c>
      <c r="M2122" s="68">
        <f t="shared" si="646"/>
        <v>0</v>
      </c>
      <c r="N2122" s="66">
        <f t="shared" si="647"/>
        <v>0</v>
      </c>
      <c r="O2122" s="152"/>
      <c r="P2122" s="172">
        <f t="shared" si="644"/>
        <v>0</v>
      </c>
      <c r="Q2122" s="69">
        <f t="shared" si="648"/>
        <v>0</v>
      </c>
      <c r="R2122" s="62">
        <f t="shared" si="649"/>
        <v>0</v>
      </c>
      <c r="S2122" s="153"/>
      <c r="T2122" s="118" t="str">
        <f t="shared" si="650"/>
        <v/>
      </c>
      <c r="U2122" s="154"/>
      <c r="V2122" s="154"/>
      <c r="W2122" s="154"/>
      <c r="X2122" s="154"/>
      <c r="Y2122" s="154"/>
      <c r="Z2122" s="154"/>
      <c r="AA2122" s="154"/>
      <c r="AB2122" s="154"/>
      <c r="AC2122" s="154"/>
      <c r="AD2122" s="154"/>
      <c r="AE2122" s="154"/>
      <c r="AF2122" s="154"/>
      <c r="AG2122" s="63">
        <f t="shared" si="651"/>
        <v>0</v>
      </c>
      <c r="AH2122" s="56">
        <f t="shared" si="652"/>
        <v>0</v>
      </c>
      <c r="AI2122" s="56">
        <f t="shared" si="653"/>
        <v>0</v>
      </c>
      <c r="AJ2122" s="56">
        <f t="shared" si="654"/>
        <v>0</v>
      </c>
      <c r="AK2122" s="56">
        <f t="shared" si="655"/>
        <v>0</v>
      </c>
      <c r="AL2122" s="56">
        <f t="shared" si="656"/>
        <v>0</v>
      </c>
      <c r="AM2122" s="56">
        <f t="shared" si="657"/>
        <v>0</v>
      </c>
      <c r="AN2122" s="56">
        <f t="shared" si="658"/>
        <v>0</v>
      </c>
      <c r="AO2122" s="56">
        <f t="shared" si="659"/>
        <v>0</v>
      </c>
      <c r="AP2122" s="56">
        <f t="shared" si="660"/>
        <v>0</v>
      </c>
      <c r="AQ2122" s="56">
        <f t="shared" si="661"/>
        <v>0</v>
      </c>
      <c r="AR2122" s="86">
        <f t="shared" si="662"/>
        <v>0</v>
      </c>
    </row>
    <row r="2123" spans="1:44" x14ac:dyDescent="0.25">
      <c r="A2123" s="178"/>
      <c r="B2123" s="55" t="str">
        <f>_xlfn.IFNA(VLOOKUP(A2123,'Ajánlatkérő(k) adatai'!$B$4:$C$205,2,0),"")</f>
        <v/>
      </c>
      <c r="C2123" s="178"/>
      <c r="D2123" s="55" t="str">
        <f>_xlfn.IFNA(VLOOKUP(C2123,'Számlafizető(k) adatai'!$C$4:$D$203,2,0),"")</f>
        <v/>
      </c>
      <c r="E2123" s="55" t="str">
        <f>_xlfn.IFNA(VLOOKUP(C2123,'Számlafizető(k) adatai'!$C$4:$M$203,11,0),"")</f>
        <v/>
      </c>
      <c r="F2123" s="178"/>
      <c r="G2123" s="178"/>
      <c r="H2123" s="178"/>
      <c r="I2123" s="55" t="str">
        <f>IF(F2123="","",VLOOKUP(LEFT(F2123,5),'Technikai cellák'!B:C,2,0))</f>
        <v/>
      </c>
      <c r="J2123" s="55" t="str">
        <f>IF(F2123="","",VLOOKUP(I2123,'Technikai cellák'!$C$1:$D$12,2,0))</f>
        <v/>
      </c>
      <c r="K2123" s="179"/>
      <c r="L2123" s="67" t="str">
        <f t="shared" si="645"/>
        <v/>
      </c>
      <c r="M2123" s="68">
        <f t="shared" si="646"/>
        <v>0</v>
      </c>
      <c r="N2123" s="66">
        <f t="shared" si="647"/>
        <v>0</v>
      </c>
      <c r="O2123" s="152"/>
      <c r="P2123" s="172">
        <f t="shared" si="644"/>
        <v>0</v>
      </c>
      <c r="Q2123" s="69">
        <f t="shared" si="648"/>
        <v>0</v>
      </c>
      <c r="R2123" s="62">
        <f t="shared" si="649"/>
        <v>0</v>
      </c>
      <c r="S2123" s="153"/>
      <c r="T2123" s="118" t="str">
        <f t="shared" si="650"/>
        <v/>
      </c>
      <c r="U2123" s="154"/>
      <c r="V2123" s="154"/>
      <c r="W2123" s="154"/>
      <c r="X2123" s="154"/>
      <c r="Y2123" s="154"/>
      <c r="Z2123" s="154"/>
      <c r="AA2123" s="154"/>
      <c r="AB2123" s="154"/>
      <c r="AC2123" s="154"/>
      <c r="AD2123" s="154"/>
      <c r="AE2123" s="154"/>
      <c r="AF2123" s="154"/>
      <c r="AG2123" s="63">
        <f t="shared" si="651"/>
        <v>0</v>
      </c>
      <c r="AH2123" s="56">
        <f t="shared" si="652"/>
        <v>0</v>
      </c>
      <c r="AI2123" s="56">
        <f t="shared" si="653"/>
        <v>0</v>
      </c>
      <c r="AJ2123" s="56">
        <f t="shared" si="654"/>
        <v>0</v>
      </c>
      <c r="AK2123" s="56">
        <f t="shared" si="655"/>
        <v>0</v>
      </c>
      <c r="AL2123" s="56">
        <f t="shared" si="656"/>
        <v>0</v>
      </c>
      <c r="AM2123" s="56">
        <f t="shared" si="657"/>
        <v>0</v>
      </c>
      <c r="AN2123" s="56">
        <f t="shared" si="658"/>
        <v>0</v>
      </c>
      <c r="AO2123" s="56">
        <f t="shared" si="659"/>
        <v>0</v>
      </c>
      <c r="AP2123" s="56">
        <f t="shared" si="660"/>
        <v>0</v>
      </c>
      <c r="AQ2123" s="56">
        <f t="shared" si="661"/>
        <v>0</v>
      </c>
      <c r="AR2123" s="86">
        <f t="shared" si="662"/>
        <v>0</v>
      </c>
    </row>
    <row r="2124" spans="1:44" x14ac:dyDescent="0.25">
      <c r="A2124" s="178"/>
      <c r="B2124" s="55" t="str">
        <f>_xlfn.IFNA(VLOOKUP(A2124,'Ajánlatkérő(k) adatai'!$B$4:$C$205,2,0),"")</f>
        <v/>
      </c>
      <c r="C2124" s="178"/>
      <c r="D2124" s="55" t="str">
        <f>_xlfn.IFNA(VLOOKUP(C2124,'Számlafizető(k) adatai'!$C$4:$D$203,2,0),"")</f>
        <v/>
      </c>
      <c r="E2124" s="55" t="str">
        <f>_xlfn.IFNA(VLOOKUP(C2124,'Számlafizető(k) adatai'!$C$4:$M$203,11,0),"")</f>
        <v/>
      </c>
      <c r="F2124" s="178"/>
      <c r="G2124" s="178"/>
      <c r="H2124" s="178"/>
      <c r="I2124" s="55" t="str">
        <f>IF(F2124="","",VLOOKUP(LEFT(F2124,5),'Technikai cellák'!B:C,2,0))</f>
        <v/>
      </c>
      <c r="J2124" s="55" t="str">
        <f>IF(F2124="","",VLOOKUP(I2124,'Technikai cellák'!$C$1:$D$12,2,0))</f>
        <v/>
      </c>
      <c r="K2124" s="179"/>
      <c r="L2124" s="67" t="str">
        <f t="shared" si="645"/>
        <v/>
      </c>
      <c r="M2124" s="68">
        <f t="shared" si="646"/>
        <v>0</v>
      </c>
      <c r="N2124" s="66">
        <f t="shared" si="647"/>
        <v>0</v>
      </c>
      <c r="O2124" s="152"/>
      <c r="P2124" s="172">
        <f t="shared" si="644"/>
        <v>0</v>
      </c>
      <c r="Q2124" s="69">
        <f t="shared" si="648"/>
        <v>0</v>
      </c>
      <c r="R2124" s="62">
        <f t="shared" si="649"/>
        <v>0</v>
      </c>
      <c r="S2124" s="153"/>
      <c r="T2124" s="118" t="str">
        <f t="shared" si="650"/>
        <v/>
      </c>
      <c r="U2124" s="154"/>
      <c r="V2124" s="154"/>
      <c r="W2124" s="154"/>
      <c r="X2124" s="154"/>
      <c r="Y2124" s="154"/>
      <c r="Z2124" s="154"/>
      <c r="AA2124" s="154"/>
      <c r="AB2124" s="154"/>
      <c r="AC2124" s="154"/>
      <c r="AD2124" s="154"/>
      <c r="AE2124" s="154"/>
      <c r="AF2124" s="154"/>
      <c r="AG2124" s="63">
        <f t="shared" si="651"/>
        <v>0</v>
      </c>
      <c r="AH2124" s="56">
        <f t="shared" si="652"/>
        <v>0</v>
      </c>
      <c r="AI2124" s="56">
        <f t="shared" si="653"/>
        <v>0</v>
      </c>
      <c r="AJ2124" s="56">
        <f t="shared" si="654"/>
        <v>0</v>
      </c>
      <c r="AK2124" s="56">
        <f t="shared" si="655"/>
        <v>0</v>
      </c>
      <c r="AL2124" s="56">
        <f t="shared" si="656"/>
        <v>0</v>
      </c>
      <c r="AM2124" s="56">
        <f t="shared" si="657"/>
        <v>0</v>
      </c>
      <c r="AN2124" s="56">
        <f t="shared" si="658"/>
        <v>0</v>
      </c>
      <c r="AO2124" s="56">
        <f t="shared" si="659"/>
        <v>0</v>
      </c>
      <c r="AP2124" s="56">
        <f t="shared" si="660"/>
        <v>0</v>
      </c>
      <c r="AQ2124" s="56">
        <f t="shared" si="661"/>
        <v>0</v>
      </c>
      <c r="AR2124" s="86">
        <f t="shared" si="662"/>
        <v>0</v>
      </c>
    </row>
    <row r="2125" spans="1:44" x14ac:dyDescent="0.25">
      <c r="A2125" s="178"/>
      <c r="B2125" s="55" t="str">
        <f>_xlfn.IFNA(VLOOKUP(A2125,'Ajánlatkérő(k) adatai'!$B$4:$C$205,2,0),"")</f>
        <v/>
      </c>
      <c r="C2125" s="178"/>
      <c r="D2125" s="55" t="str">
        <f>_xlfn.IFNA(VLOOKUP(C2125,'Számlafizető(k) adatai'!$C$4:$D$203,2,0),"")</f>
        <v/>
      </c>
      <c r="E2125" s="55" t="str">
        <f>_xlfn.IFNA(VLOOKUP(C2125,'Számlafizető(k) adatai'!$C$4:$M$203,11,0),"")</f>
        <v/>
      </c>
      <c r="F2125" s="178"/>
      <c r="G2125" s="178"/>
      <c r="H2125" s="178"/>
      <c r="I2125" s="55" t="str">
        <f>IF(F2125="","",VLOOKUP(LEFT(F2125,5),'Technikai cellák'!B:C,2,0))</f>
        <v/>
      </c>
      <c r="J2125" s="55" t="str">
        <f>IF(F2125="","",VLOOKUP(I2125,'Technikai cellák'!$C$1:$D$12,2,0))</f>
        <v/>
      </c>
      <c r="K2125" s="179"/>
      <c r="L2125" s="67" t="str">
        <f t="shared" si="645"/>
        <v/>
      </c>
      <c r="M2125" s="68">
        <f t="shared" si="646"/>
        <v>0</v>
      </c>
      <c r="N2125" s="66">
        <f t="shared" si="647"/>
        <v>0</v>
      </c>
      <c r="O2125" s="152"/>
      <c r="P2125" s="172">
        <f t="shared" si="644"/>
        <v>0</v>
      </c>
      <c r="Q2125" s="69">
        <f t="shared" si="648"/>
        <v>0</v>
      </c>
      <c r="R2125" s="62">
        <f t="shared" si="649"/>
        <v>0</v>
      </c>
      <c r="S2125" s="153"/>
      <c r="T2125" s="118" t="str">
        <f t="shared" si="650"/>
        <v/>
      </c>
      <c r="U2125" s="154"/>
      <c r="V2125" s="154"/>
      <c r="W2125" s="154"/>
      <c r="X2125" s="154"/>
      <c r="Y2125" s="154"/>
      <c r="Z2125" s="154"/>
      <c r="AA2125" s="154"/>
      <c r="AB2125" s="154"/>
      <c r="AC2125" s="154"/>
      <c r="AD2125" s="154"/>
      <c r="AE2125" s="154"/>
      <c r="AF2125" s="154"/>
      <c r="AG2125" s="63">
        <f t="shared" si="651"/>
        <v>0</v>
      </c>
      <c r="AH2125" s="56">
        <f t="shared" si="652"/>
        <v>0</v>
      </c>
      <c r="AI2125" s="56">
        <f t="shared" si="653"/>
        <v>0</v>
      </c>
      <c r="AJ2125" s="56">
        <f t="shared" si="654"/>
        <v>0</v>
      </c>
      <c r="AK2125" s="56">
        <f t="shared" si="655"/>
        <v>0</v>
      </c>
      <c r="AL2125" s="56">
        <f t="shared" si="656"/>
        <v>0</v>
      </c>
      <c r="AM2125" s="56">
        <f t="shared" si="657"/>
        <v>0</v>
      </c>
      <c r="AN2125" s="56">
        <f t="shared" si="658"/>
        <v>0</v>
      </c>
      <c r="AO2125" s="56">
        <f t="shared" si="659"/>
        <v>0</v>
      </c>
      <c r="AP2125" s="56">
        <f t="shared" si="660"/>
        <v>0</v>
      </c>
      <c r="AQ2125" s="56">
        <f t="shared" si="661"/>
        <v>0</v>
      </c>
      <c r="AR2125" s="86">
        <f t="shared" si="662"/>
        <v>0</v>
      </c>
    </row>
    <row r="2126" spans="1:44" x14ac:dyDescent="0.25">
      <c r="A2126" s="178"/>
      <c r="B2126" s="55" t="str">
        <f>_xlfn.IFNA(VLOOKUP(A2126,'Ajánlatkérő(k) adatai'!$B$4:$C$205,2,0),"")</f>
        <v/>
      </c>
      <c r="C2126" s="178"/>
      <c r="D2126" s="55" t="str">
        <f>_xlfn.IFNA(VLOOKUP(C2126,'Számlafizető(k) adatai'!$C$4:$D$203,2,0),"")</f>
        <v/>
      </c>
      <c r="E2126" s="55" t="str">
        <f>_xlfn.IFNA(VLOOKUP(C2126,'Számlafizető(k) adatai'!$C$4:$M$203,11,0),"")</f>
        <v/>
      </c>
      <c r="F2126" s="178"/>
      <c r="G2126" s="178"/>
      <c r="H2126" s="178"/>
      <c r="I2126" s="55" t="str">
        <f>IF(F2126="","",VLOOKUP(LEFT(F2126,5),'Technikai cellák'!B:C,2,0))</f>
        <v/>
      </c>
      <c r="J2126" s="55" t="str">
        <f>IF(F2126="","",VLOOKUP(I2126,'Technikai cellák'!$C$1:$D$12,2,0))</f>
        <v/>
      </c>
      <c r="K2126" s="179"/>
      <c r="L2126" s="67" t="str">
        <f t="shared" si="645"/>
        <v/>
      </c>
      <c r="M2126" s="68">
        <f t="shared" si="646"/>
        <v>0</v>
      </c>
      <c r="N2126" s="66">
        <f t="shared" si="647"/>
        <v>0</v>
      </c>
      <c r="O2126" s="152"/>
      <c r="P2126" s="172">
        <f t="shared" si="644"/>
        <v>0</v>
      </c>
      <c r="Q2126" s="69">
        <f t="shared" si="648"/>
        <v>0</v>
      </c>
      <c r="R2126" s="62">
        <f t="shared" si="649"/>
        <v>0</v>
      </c>
      <c r="S2126" s="153"/>
      <c r="T2126" s="118" t="str">
        <f t="shared" si="650"/>
        <v/>
      </c>
      <c r="U2126" s="154"/>
      <c r="V2126" s="154"/>
      <c r="W2126" s="154"/>
      <c r="X2126" s="154"/>
      <c r="Y2126" s="154"/>
      <c r="Z2126" s="154"/>
      <c r="AA2126" s="154"/>
      <c r="AB2126" s="154"/>
      <c r="AC2126" s="154"/>
      <c r="AD2126" s="154"/>
      <c r="AE2126" s="154"/>
      <c r="AF2126" s="154"/>
      <c r="AG2126" s="63">
        <f t="shared" si="651"/>
        <v>0</v>
      </c>
      <c r="AH2126" s="56">
        <f t="shared" si="652"/>
        <v>0</v>
      </c>
      <c r="AI2126" s="56">
        <f t="shared" si="653"/>
        <v>0</v>
      </c>
      <c r="AJ2126" s="56">
        <f t="shared" si="654"/>
        <v>0</v>
      </c>
      <c r="AK2126" s="56">
        <f t="shared" si="655"/>
        <v>0</v>
      </c>
      <c r="AL2126" s="56">
        <f t="shared" si="656"/>
        <v>0</v>
      </c>
      <c r="AM2126" s="56">
        <f t="shared" si="657"/>
        <v>0</v>
      </c>
      <c r="AN2126" s="56">
        <f t="shared" si="658"/>
        <v>0</v>
      </c>
      <c r="AO2126" s="56">
        <f t="shared" si="659"/>
        <v>0</v>
      </c>
      <c r="AP2126" s="56">
        <f t="shared" si="660"/>
        <v>0</v>
      </c>
      <c r="AQ2126" s="56">
        <f t="shared" si="661"/>
        <v>0</v>
      </c>
      <c r="AR2126" s="86">
        <f t="shared" si="662"/>
        <v>0</v>
      </c>
    </row>
    <row r="2127" spans="1:44" x14ac:dyDescent="0.25">
      <c r="A2127" s="178"/>
      <c r="B2127" s="55" t="str">
        <f>_xlfn.IFNA(VLOOKUP(A2127,'Ajánlatkérő(k) adatai'!$B$4:$C$205,2,0),"")</f>
        <v/>
      </c>
      <c r="C2127" s="178"/>
      <c r="D2127" s="55" t="str">
        <f>_xlfn.IFNA(VLOOKUP(C2127,'Számlafizető(k) adatai'!$C$4:$D$203,2,0),"")</f>
        <v/>
      </c>
      <c r="E2127" s="55" t="str">
        <f>_xlfn.IFNA(VLOOKUP(C2127,'Számlafizető(k) adatai'!$C$4:$M$203,11,0),"")</f>
        <v/>
      </c>
      <c r="F2127" s="178"/>
      <c r="G2127" s="178"/>
      <c r="H2127" s="178"/>
      <c r="I2127" s="55" t="str">
        <f>IF(F2127="","",VLOOKUP(LEFT(F2127,5),'Technikai cellák'!B:C,2,0))</f>
        <v/>
      </c>
      <c r="J2127" s="55" t="str">
        <f>IF(F2127="","",VLOOKUP(I2127,'Technikai cellák'!$C$1:$D$12,2,0))</f>
        <v/>
      </c>
      <c r="K2127" s="179"/>
      <c r="L2127" s="67" t="str">
        <f t="shared" si="645"/>
        <v/>
      </c>
      <c r="M2127" s="68">
        <f t="shared" si="646"/>
        <v>0</v>
      </c>
      <c r="N2127" s="66">
        <f t="shared" si="647"/>
        <v>0</v>
      </c>
      <c r="O2127" s="152"/>
      <c r="P2127" s="172">
        <f t="shared" si="644"/>
        <v>0</v>
      </c>
      <c r="Q2127" s="69">
        <f t="shared" si="648"/>
        <v>0</v>
      </c>
      <c r="R2127" s="62">
        <f t="shared" si="649"/>
        <v>0</v>
      </c>
      <c r="S2127" s="153"/>
      <c r="T2127" s="118" t="str">
        <f t="shared" si="650"/>
        <v/>
      </c>
      <c r="U2127" s="154"/>
      <c r="V2127" s="154"/>
      <c r="W2127" s="154"/>
      <c r="X2127" s="154"/>
      <c r="Y2127" s="154"/>
      <c r="Z2127" s="154"/>
      <c r="AA2127" s="154"/>
      <c r="AB2127" s="154"/>
      <c r="AC2127" s="154"/>
      <c r="AD2127" s="154"/>
      <c r="AE2127" s="154"/>
      <c r="AF2127" s="154"/>
      <c r="AG2127" s="63">
        <f t="shared" si="651"/>
        <v>0</v>
      </c>
      <c r="AH2127" s="56">
        <f t="shared" si="652"/>
        <v>0</v>
      </c>
      <c r="AI2127" s="56">
        <f t="shared" si="653"/>
        <v>0</v>
      </c>
      <c r="AJ2127" s="56">
        <f t="shared" si="654"/>
        <v>0</v>
      </c>
      <c r="AK2127" s="56">
        <f t="shared" si="655"/>
        <v>0</v>
      </c>
      <c r="AL2127" s="56">
        <f t="shared" si="656"/>
        <v>0</v>
      </c>
      <c r="AM2127" s="56">
        <f t="shared" si="657"/>
        <v>0</v>
      </c>
      <c r="AN2127" s="56">
        <f t="shared" si="658"/>
        <v>0</v>
      </c>
      <c r="AO2127" s="56">
        <f t="shared" si="659"/>
        <v>0</v>
      </c>
      <c r="AP2127" s="56">
        <f t="shared" si="660"/>
        <v>0</v>
      </c>
      <c r="AQ2127" s="56">
        <f t="shared" si="661"/>
        <v>0</v>
      </c>
      <c r="AR2127" s="86">
        <f t="shared" si="662"/>
        <v>0</v>
      </c>
    </row>
    <row r="2128" spans="1:44" x14ac:dyDescent="0.25">
      <c r="A2128" s="178"/>
      <c r="B2128" s="55" t="str">
        <f>_xlfn.IFNA(VLOOKUP(A2128,'Ajánlatkérő(k) adatai'!$B$4:$C$205,2,0),"")</f>
        <v/>
      </c>
      <c r="C2128" s="178"/>
      <c r="D2128" s="55" t="str">
        <f>_xlfn.IFNA(VLOOKUP(C2128,'Számlafizető(k) adatai'!$C$4:$D$203,2,0),"")</f>
        <v/>
      </c>
      <c r="E2128" s="55" t="str">
        <f>_xlfn.IFNA(VLOOKUP(C2128,'Számlafizető(k) adatai'!$C$4:$M$203,11,0),"")</f>
        <v/>
      </c>
      <c r="F2128" s="178"/>
      <c r="G2128" s="178"/>
      <c r="H2128" s="178"/>
      <c r="I2128" s="55" t="str">
        <f>IF(F2128="","",VLOOKUP(LEFT(F2128,5),'Technikai cellák'!B:C,2,0))</f>
        <v/>
      </c>
      <c r="J2128" s="55" t="str">
        <f>IF(F2128="","",VLOOKUP(I2128,'Technikai cellák'!$C$1:$D$12,2,0))</f>
        <v/>
      </c>
      <c r="K2128" s="179"/>
      <c r="L2128" s="67" t="str">
        <f t="shared" si="645"/>
        <v/>
      </c>
      <c r="M2128" s="68">
        <f t="shared" si="646"/>
        <v>0</v>
      </c>
      <c r="N2128" s="66">
        <f t="shared" si="647"/>
        <v>0</v>
      </c>
      <c r="O2128" s="152"/>
      <c r="P2128" s="172">
        <f t="shared" ref="P2128:P2191" si="663">ROUND((IF(K2128&lt;100,0,K2128*$C$7)/$C$8),0)</f>
        <v>0</v>
      </c>
      <c r="Q2128" s="69">
        <f t="shared" si="648"/>
        <v>0</v>
      </c>
      <c r="R2128" s="62">
        <f t="shared" si="649"/>
        <v>0</v>
      </c>
      <c r="S2128" s="153"/>
      <c r="T2128" s="118" t="str">
        <f t="shared" si="650"/>
        <v/>
      </c>
      <c r="U2128" s="154"/>
      <c r="V2128" s="154"/>
      <c r="W2128" s="154"/>
      <c r="X2128" s="154"/>
      <c r="Y2128" s="154"/>
      <c r="Z2128" s="154"/>
      <c r="AA2128" s="154"/>
      <c r="AB2128" s="154"/>
      <c r="AC2128" s="154"/>
      <c r="AD2128" s="154"/>
      <c r="AE2128" s="154"/>
      <c r="AF2128" s="154"/>
      <c r="AG2128" s="63">
        <f t="shared" si="651"/>
        <v>0</v>
      </c>
      <c r="AH2128" s="56">
        <f t="shared" si="652"/>
        <v>0</v>
      </c>
      <c r="AI2128" s="56">
        <f t="shared" si="653"/>
        <v>0</v>
      </c>
      <c r="AJ2128" s="56">
        <f t="shared" si="654"/>
        <v>0</v>
      </c>
      <c r="AK2128" s="56">
        <f t="shared" si="655"/>
        <v>0</v>
      </c>
      <c r="AL2128" s="56">
        <f t="shared" si="656"/>
        <v>0</v>
      </c>
      <c r="AM2128" s="56">
        <f t="shared" si="657"/>
        <v>0</v>
      </c>
      <c r="AN2128" s="56">
        <f t="shared" si="658"/>
        <v>0</v>
      </c>
      <c r="AO2128" s="56">
        <f t="shared" si="659"/>
        <v>0</v>
      </c>
      <c r="AP2128" s="56">
        <f t="shared" si="660"/>
        <v>0</v>
      </c>
      <c r="AQ2128" s="56">
        <f t="shared" si="661"/>
        <v>0</v>
      </c>
      <c r="AR2128" s="86">
        <f t="shared" si="662"/>
        <v>0</v>
      </c>
    </row>
    <row r="2129" spans="1:44" x14ac:dyDescent="0.25">
      <c r="A2129" s="178"/>
      <c r="B2129" s="55" t="str">
        <f>_xlfn.IFNA(VLOOKUP(A2129,'Ajánlatkérő(k) adatai'!$B$4:$C$205,2,0),"")</f>
        <v/>
      </c>
      <c r="C2129" s="178"/>
      <c r="D2129" s="55" t="str">
        <f>_xlfn.IFNA(VLOOKUP(C2129,'Számlafizető(k) adatai'!$C$4:$D$203,2,0),"")</f>
        <v/>
      </c>
      <c r="E2129" s="55" t="str">
        <f>_xlfn.IFNA(VLOOKUP(C2129,'Számlafizető(k) adatai'!$C$4:$M$203,11,0),"")</f>
        <v/>
      </c>
      <c r="F2129" s="178"/>
      <c r="G2129" s="178"/>
      <c r="H2129" s="178"/>
      <c r="I2129" s="55" t="str">
        <f>IF(F2129="","",VLOOKUP(LEFT(F2129,5),'Technikai cellák'!B:C,2,0))</f>
        <v/>
      </c>
      <c r="J2129" s="55" t="str">
        <f>IF(F2129="","",VLOOKUP(I2129,'Technikai cellák'!$C$1:$D$12,2,0))</f>
        <v/>
      </c>
      <c r="K2129" s="179"/>
      <c r="L2129" s="67" t="str">
        <f t="shared" si="645"/>
        <v/>
      </c>
      <c r="M2129" s="68">
        <f t="shared" si="646"/>
        <v>0</v>
      </c>
      <c r="N2129" s="66">
        <f t="shared" si="647"/>
        <v>0</v>
      </c>
      <c r="O2129" s="152"/>
      <c r="P2129" s="172">
        <f t="shared" si="663"/>
        <v>0</v>
      </c>
      <c r="Q2129" s="69">
        <f t="shared" si="648"/>
        <v>0</v>
      </c>
      <c r="R2129" s="62">
        <f t="shared" si="649"/>
        <v>0</v>
      </c>
      <c r="S2129" s="153"/>
      <c r="T2129" s="118" t="str">
        <f t="shared" si="650"/>
        <v/>
      </c>
      <c r="U2129" s="154"/>
      <c r="V2129" s="154"/>
      <c r="W2129" s="154"/>
      <c r="X2129" s="154"/>
      <c r="Y2129" s="154"/>
      <c r="Z2129" s="154"/>
      <c r="AA2129" s="154"/>
      <c r="AB2129" s="154"/>
      <c r="AC2129" s="154"/>
      <c r="AD2129" s="154"/>
      <c r="AE2129" s="154"/>
      <c r="AF2129" s="154"/>
      <c r="AG2129" s="63">
        <f t="shared" si="651"/>
        <v>0</v>
      </c>
      <c r="AH2129" s="56">
        <f t="shared" si="652"/>
        <v>0</v>
      </c>
      <c r="AI2129" s="56">
        <f t="shared" si="653"/>
        <v>0</v>
      </c>
      <c r="AJ2129" s="56">
        <f t="shared" si="654"/>
        <v>0</v>
      </c>
      <c r="AK2129" s="56">
        <f t="shared" si="655"/>
        <v>0</v>
      </c>
      <c r="AL2129" s="56">
        <f t="shared" si="656"/>
        <v>0</v>
      </c>
      <c r="AM2129" s="56">
        <f t="shared" si="657"/>
        <v>0</v>
      </c>
      <c r="AN2129" s="56">
        <f t="shared" si="658"/>
        <v>0</v>
      </c>
      <c r="AO2129" s="56">
        <f t="shared" si="659"/>
        <v>0</v>
      </c>
      <c r="AP2129" s="56">
        <f t="shared" si="660"/>
        <v>0</v>
      </c>
      <c r="AQ2129" s="56">
        <f t="shared" si="661"/>
        <v>0</v>
      </c>
      <c r="AR2129" s="86">
        <f t="shared" si="662"/>
        <v>0</v>
      </c>
    </row>
    <row r="2130" spans="1:44" x14ac:dyDescent="0.25">
      <c r="A2130" s="178"/>
      <c r="B2130" s="55" t="str">
        <f>_xlfn.IFNA(VLOOKUP(A2130,'Ajánlatkérő(k) adatai'!$B$4:$C$205,2,0),"")</f>
        <v/>
      </c>
      <c r="C2130" s="178"/>
      <c r="D2130" s="55" t="str">
        <f>_xlfn.IFNA(VLOOKUP(C2130,'Számlafizető(k) adatai'!$C$4:$D$203,2,0),"")</f>
        <v/>
      </c>
      <c r="E2130" s="55" t="str">
        <f>_xlfn.IFNA(VLOOKUP(C2130,'Számlafizető(k) adatai'!$C$4:$M$203,11,0),"")</f>
        <v/>
      </c>
      <c r="F2130" s="178"/>
      <c r="G2130" s="178"/>
      <c r="H2130" s="178"/>
      <c r="I2130" s="55" t="str">
        <f>IF(F2130="","",VLOOKUP(LEFT(F2130,5),'Technikai cellák'!B:C,2,0))</f>
        <v/>
      </c>
      <c r="J2130" s="55" t="str">
        <f>IF(F2130="","",VLOOKUP(I2130,'Technikai cellák'!$C$1:$D$12,2,0))</f>
        <v/>
      </c>
      <c r="K2130" s="179"/>
      <c r="L2130" s="67" t="str">
        <f t="shared" si="645"/>
        <v/>
      </c>
      <c r="M2130" s="68">
        <f t="shared" si="646"/>
        <v>0</v>
      </c>
      <c r="N2130" s="66">
        <f t="shared" si="647"/>
        <v>0</v>
      </c>
      <c r="O2130" s="152"/>
      <c r="P2130" s="172">
        <f t="shared" si="663"/>
        <v>0</v>
      </c>
      <c r="Q2130" s="69">
        <f t="shared" si="648"/>
        <v>0</v>
      </c>
      <c r="R2130" s="62">
        <f t="shared" si="649"/>
        <v>0</v>
      </c>
      <c r="S2130" s="153"/>
      <c r="T2130" s="118" t="str">
        <f t="shared" si="650"/>
        <v/>
      </c>
      <c r="U2130" s="154"/>
      <c r="V2130" s="154"/>
      <c r="W2130" s="154"/>
      <c r="X2130" s="154"/>
      <c r="Y2130" s="154"/>
      <c r="Z2130" s="154"/>
      <c r="AA2130" s="154"/>
      <c r="AB2130" s="154"/>
      <c r="AC2130" s="154"/>
      <c r="AD2130" s="154"/>
      <c r="AE2130" s="154"/>
      <c r="AF2130" s="154"/>
      <c r="AG2130" s="63">
        <f t="shared" si="651"/>
        <v>0</v>
      </c>
      <c r="AH2130" s="56">
        <f t="shared" si="652"/>
        <v>0</v>
      </c>
      <c r="AI2130" s="56">
        <f t="shared" si="653"/>
        <v>0</v>
      </c>
      <c r="AJ2130" s="56">
        <f t="shared" si="654"/>
        <v>0</v>
      </c>
      <c r="AK2130" s="56">
        <f t="shared" si="655"/>
        <v>0</v>
      </c>
      <c r="AL2130" s="56">
        <f t="shared" si="656"/>
        <v>0</v>
      </c>
      <c r="AM2130" s="56">
        <f t="shared" si="657"/>
        <v>0</v>
      </c>
      <c r="AN2130" s="56">
        <f t="shared" si="658"/>
        <v>0</v>
      </c>
      <c r="AO2130" s="56">
        <f t="shared" si="659"/>
        <v>0</v>
      </c>
      <c r="AP2130" s="56">
        <f t="shared" si="660"/>
        <v>0</v>
      </c>
      <c r="AQ2130" s="56">
        <f t="shared" si="661"/>
        <v>0</v>
      </c>
      <c r="AR2130" s="86">
        <f t="shared" si="662"/>
        <v>0</v>
      </c>
    </row>
    <row r="2131" spans="1:44" x14ac:dyDescent="0.25">
      <c r="A2131" s="178"/>
      <c r="B2131" s="55" t="str">
        <f>_xlfn.IFNA(VLOOKUP(A2131,'Ajánlatkérő(k) adatai'!$B$4:$C$205,2,0),"")</f>
        <v/>
      </c>
      <c r="C2131" s="178"/>
      <c r="D2131" s="55" t="str">
        <f>_xlfn.IFNA(VLOOKUP(C2131,'Számlafizető(k) adatai'!$C$4:$D$203,2,0),"")</f>
        <v/>
      </c>
      <c r="E2131" s="55" t="str">
        <f>_xlfn.IFNA(VLOOKUP(C2131,'Számlafizető(k) adatai'!$C$4:$M$203,11,0),"")</f>
        <v/>
      </c>
      <c r="F2131" s="178"/>
      <c r="G2131" s="178"/>
      <c r="H2131" s="178"/>
      <c r="I2131" s="55" t="str">
        <f>IF(F2131="","",VLOOKUP(LEFT(F2131,5),'Technikai cellák'!B:C,2,0))</f>
        <v/>
      </c>
      <c r="J2131" s="55" t="str">
        <f>IF(F2131="","",VLOOKUP(I2131,'Technikai cellák'!$C$1:$D$12,2,0))</f>
        <v/>
      </c>
      <c r="K2131" s="179"/>
      <c r="L2131" s="67" t="str">
        <f t="shared" si="645"/>
        <v/>
      </c>
      <c r="M2131" s="68">
        <f t="shared" si="646"/>
        <v>0</v>
      </c>
      <c r="N2131" s="66">
        <f t="shared" si="647"/>
        <v>0</v>
      </c>
      <c r="O2131" s="152"/>
      <c r="P2131" s="172">
        <f t="shared" si="663"/>
        <v>0</v>
      </c>
      <c r="Q2131" s="69">
        <f t="shared" si="648"/>
        <v>0</v>
      </c>
      <c r="R2131" s="62">
        <f t="shared" si="649"/>
        <v>0</v>
      </c>
      <c r="S2131" s="153"/>
      <c r="T2131" s="118" t="str">
        <f t="shared" si="650"/>
        <v/>
      </c>
      <c r="U2131" s="154"/>
      <c r="V2131" s="154"/>
      <c r="W2131" s="154"/>
      <c r="X2131" s="154"/>
      <c r="Y2131" s="154"/>
      <c r="Z2131" s="154"/>
      <c r="AA2131" s="154"/>
      <c r="AB2131" s="154"/>
      <c r="AC2131" s="154"/>
      <c r="AD2131" s="154"/>
      <c r="AE2131" s="154"/>
      <c r="AF2131" s="154"/>
      <c r="AG2131" s="63">
        <f t="shared" si="651"/>
        <v>0</v>
      </c>
      <c r="AH2131" s="56">
        <f t="shared" si="652"/>
        <v>0</v>
      </c>
      <c r="AI2131" s="56">
        <f t="shared" si="653"/>
        <v>0</v>
      </c>
      <c r="AJ2131" s="56">
        <f t="shared" si="654"/>
        <v>0</v>
      </c>
      <c r="AK2131" s="56">
        <f t="shared" si="655"/>
        <v>0</v>
      </c>
      <c r="AL2131" s="56">
        <f t="shared" si="656"/>
        <v>0</v>
      </c>
      <c r="AM2131" s="56">
        <f t="shared" si="657"/>
        <v>0</v>
      </c>
      <c r="AN2131" s="56">
        <f t="shared" si="658"/>
        <v>0</v>
      </c>
      <c r="AO2131" s="56">
        <f t="shared" si="659"/>
        <v>0</v>
      </c>
      <c r="AP2131" s="56">
        <f t="shared" si="660"/>
        <v>0</v>
      </c>
      <c r="AQ2131" s="56">
        <f t="shared" si="661"/>
        <v>0</v>
      </c>
      <c r="AR2131" s="86">
        <f t="shared" si="662"/>
        <v>0</v>
      </c>
    </row>
    <row r="2132" spans="1:44" x14ac:dyDescent="0.25">
      <c r="A2132" s="178"/>
      <c r="B2132" s="55" t="str">
        <f>_xlfn.IFNA(VLOOKUP(A2132,'Ajánlatkérő(k) adatai'!$B$4:$C$205,2,0),"")</f>
        <v/>
      </c>
      <c r="C2132" s="178"/>
      <c r="D2132" s="55" t="str">
        <f>_xlfn.IFNA(VLOOKUP(C2132,'Számlafizető(k) adatai'!$C$4:$D$203,2,0),"")</f>
        <v/>
      </c>
      <c r="E2132" s="55" t="str">
        <f>_xlfn.IFNA(VLOOKUP(C2132,'Számlafizető(k) adatai'!$C$4:$M$203,11,0),"")</f>
        <v/>
      </c>
      <c r="F2132" s="178"/>
      <c r="G2132" s="178"/>
      <c r="H2132" s="178"/>
      <c r="I2132" s="55" t="str">
        <f>IF(F2132="","",VLOOKUP(LEFT(F2132,5),'Technikai cellák'!B:C,2,0))</f>
        <v/>
      </c>
      <c r="J2132" s="55" t="str">
        <f>IF(F2132="","",VLOOKUP(I2132,'Technikai cellák'!$C$1:$D$12,2,0))</f>
        <v/>
      </c>
      <c r="K2132" s="179"/>
      <c r="L2132" s="67" t="str">
        <f t="shared" si="645"/>
        <v/>
      </c>
      <c r="M2132" s="68">
        <f t="shared" si="646"/>
        <v>0</v>
      </c>
      <c r="N2132" s="66">
        <f t="shared" si="647"/>
        <v>0</v>
      </c>
      <c r="O2132" s="152"/>
      <c r="P2132" s="172">
        <f t="shared" si="663"/>
        <v>0</v>
      </c>
      <c r="Q2132" s="69">
        <f t="shared" si="648"/>
        <v>0</v>
      </c>
      <c r="R2132" s="62">
        <f t="shared" si="649"/>
        <v>0</v>
      </c>
      <c r="S2132" s="153"/>
      <c r="T2132" s="118" t="str">
        <f t="shared" si="650"/>
        <v/>
      </c>
      <c r="U2132" s="154"/>
      <c r="V2132" s="154"/>
      <c r="W2132" s="154"/>
      <c r="X2132" s="154"/>
      <c r="Y2132" s="154"/>
      <c r="Z2132" s="154"/>
      <c r="AA2132" s="154"/>
      <c r="AB2132" s="154"/>
      <c r="AC2132" s="154"/>
      <c r="AD2132" s="154"/>
      <c r="AE2132" s="154"/>
      <c r="AF2132" s="154"/>
      <c r="AG2132" s="63">
        <f t="shared" si="651"/>
        <v>0</v>
      </c>
      <c r="AH2132" s="56">
        <f t="shared" si="652"/>
        <v>0</v>
      </c>
      <c r="AI2132" s="56">
        <f t="shared" si="653"/>
        <v>0</v>
      </c>
      <c r="AJ2132" s="56">
        <f t="shared" si="654"/>
        <v>0</v>
      </c>
      <c r="AK2132" s="56">
        <f t="shared" si="655"/>
        <v>0</v>
      </c>
      <c r="AL2132" s="56">
        <f t="shared" si="656"/>
        <v>0</v>
      </c>
      <c r="AM2132" s="56">
        <f t="shared" si="657"/>
        <v>0</v>
      </c>
      <c r="AN2132" s="56">
        <f t="shared" si="658"/>
        <v>0</v>
      </c>
      <c r="AO2132" s="56">
        <f t="shared" si="659"/>
        <v>0</v>
      </c>
      <c r="AP2132" s="56">
        <f t="shared" si="660"/>
        <v>0</v>
      </c>
      <c r="AQ2132" s="56">
        <f t="shared" si="661"/>
        <v>0</v>
      </c>
      <c r="AR2132" s="86">
        <f t="shared" si="662"/>
        <v>0</v>
      </c>
    </row>
    <row r="2133" spans="1:44" x14ac:dyDescent="0.25">
      <c r="A2133" s="178"/>
      <c r="B2133" s="55" t="str">
        <f>_xlfn.IFNA(VLOOKUP(A2133,'Ajánlatkérő(k) adatai'!$B$4:$C$205,2,0),"")</f>
        <v/>
      </c>
      <c r="C2133" s="178"/>
      <c r="D2133" s="55" t="str">
        <f>_xlfn.IFNA(VLOOKUP(C2133,'Számlafizető(k) adatai'!$C$4:$D$203,2,0),"")</f>
        <v/>
      </c>
      <c r="E2133" s="55" t="str">
        <f>_xlfn.IFNA(VLOOKUP(C2133,'Számlafizető(k) adatai'!$C$4:$M$203,11,0),"")</f>
        <v/>
      </c>
      <c r="F2133" s="178"/>
      <c r="G2133" s="178"/>
      <c r="H2133" s="178"/>
      <c r="I2133" s="55" t="str">
        <f>IF(F2133="","",VLOOKUP(LEFT(F2133,5),'Technikai cellák'!B:C,2,0))</f>
        <v/>
      </c>
      <c r="J2133" s="55" t="str">
        <f>IF(F2133="","",VLOOKUP(I2133,'Technikai cellák'!$C$1:$D$12,2,0))</f>
        <v/>
      </c>
      <c r="K2133" s="179"/>
      <c r="L2133" s="67" t="str">
        <f t="shared" ref="L2133:L2196" si="664">IF(K2133="","",IF(K2133&lt;20,"20 alatti",IF(K2133&lt;100,"20-99",IF(K2133&lt;500,"100-500","500-"))))</f>
        <v/>
      </c>
      <c r="M2133" s="68">
        <f t="shared" ref="M2133:M2196" si="665">ROUND(IF(L2133="20 alatti",K2133*1,0),0)</f>
        <v>0</v>
      </c>
      <c r="N2133" s="66">
        <f t="shared" ref="N2133:N2196" si="666">ROUND(IF(L2133="20-99",K2133*10.5,0),0)</f>
        <v>0</v>
      </c>
      <c r="O2133" s="152"/>
      <c r="P2133" s="172">
        <f t="shared" si="663"/>
        <v>0</v>
      </c>
      <c r="Q2133" s="69">
        <f t="shared" ref="Q2133:Q2196" si="667">ROUND(R2133*$F$10,0)</f>
        <v>0</v>
      </c>
      <c r="R2133" s="62">
        <f t="shared" ref="R2133:R2196" si="668">SUM(AG2133:AR2133)</f>
        <v>0</v>
      </c>
      <c r="S2133" s="153"/>
      <c r="T2133" s="118" t="str">
        <f t="shared" ref="T2133:T2196" si="669">IF(S2133="","",IF((DAYS360(S2133,$C$4,TRUE))/30&lt;0,"",(DAYS360(S2133,$C$4,))/30))</f>
        <v/>
      </c>
      <c r="U2133" s="154"/>
      <c r="V2133" s="154"/>
      <c r="W2133" s="154"/>
      <c r="X2133" s="154"/>
      <c r="Y2133" s="154"/>
      <c r="Z2133" s="154"/>
      <c r="AA2133" s="154"/>
      <c r="AB2133" s="154"/>
      <c r="AC2133" s="154"/>
      <c r="AD2133" s="154"/>
      <c r="AE2133" s="154"/>
      <c r="AF2133" s="154"/>
      <c r="AG2133" s="63">
        <f t="shared" ref="AG2133:AG2196" si="670">ROUND((U2133*$C$7)/$C$8,0)</f>
        <v>0</v>
      </c>
      <c r="AH2133" s="56">
        <f t="shared" ref="AH2133:AH2196" si="671">ROUND((V2133*$C$7)/$C$8,0)</f>
        <v>0</v>
      </c>
      <c r="AI2133" s="56">
        <f t="shared" ref="AI2133:AI2196" si="672">ROUND((W2133*$C$7)/$C$8,0)</f>
        <v>0</v>
      </c>
      <c r="AJ2133" s="56">
        <f t="shared" ref="AJ2133:AJ2196" si="673">ROUND((X2133*$C$7)/$C$8,0)</f>
        <v>0</v>
      </c>
      <c r="AK2133" s="56">
        <f t="shared" ref="AK2133:AK2196" si="674">ROUND((Y2133*$C$7)/$C$8,0)</f>
        <v>0</v>
      </c>
      <c r="AL2133" s="56">
        <f t="shared" ref="AL2133:AL2196" si="675">ROUND((Z2133*$C$7)/$C$8,0)</f>
        <v>0</v>
      </c>
      <c r="AM2133" s="56">
        <f t="shared" ref="AM2133:AM2196" si="676">ROUND((AA2133*$C$7)/$C$8,0)</f>
        <v>0</v>
      </c>
      <c r="AN2133" s="56">
        <f t="shared" ref="AN2133:AN2196" si="677">ROUND((AB2133*$C$7)/$C$8,0)</f>
        <v>0</v>
      </c>
      <c r="AO2133" s="56">
        <f t="shared" ref="AO2133:AO2196" si="678">ROUND((AC2133*$C$7)/$C$8,0)</f>
        <v>0</v>
      </c>
      <c r="AP2133" s="56">
        <f t="shared" ref="AP2133:AP2196" si="679">ROUND((AD2133*$C$7)/$C$8,0)</f>
        <v>0</v>
      </c>
      <c r="AQ2133" s="56">
        <f t="shared" ref="AQ2133:AQ2196" si="680">ROUND((AE2133*$C$7)/$C$8,0)</f>
        <v>0</v>
      </c>
      <c r="AR2133" s="86">
        <f t="shared" ref="AR2133:AR2196" si="681">ROUND((AF2133*$C$7)/$C$8,0)</f>
        <v>0</v>
      </c>
    </row>
    <row r="2134" spans="1:44" x14ac:dyDescent="0.25">
      <c r="A2134" s="178"/>
      <c r="B2134" s="55" t="str">
        <f>_xlfn.IFNA(VLOOKUP(A2134,'Ajánlatkérő(k) adatai'!$B$4:$C$205,2,0),"")</f>
        <v/>
      </c>
      <c r="C2134" s="178"/>
      <c r="D2134" s="55" t="str">
        <f>_xlfn.IFNA(VLOOKUP(C2134,'Számlafizető(k) adatai'!$C$4:$D$203,2,0),"")</f>
        <v/>
      </c>
      <c r="E2134" s="55" t="str">
        <f>_xlfn.IFNA(VLOOKUP(C2134,'Számlafizető(k) adatai'!$C$4:$M$203,11,0),"")</f>
        <v/>
      </c>
      <c r="F2134" s="178"/>
      <c r="G2134" s="178"/>
      <c r="H2134" s="178"/>
      <c r="I2134" s="55" t="str">
        <f>IF(F2134="","",VLOOKUP(LEFT(F2134,5),'Technikai cellák'!B:C,2,0))</f>
        <v/>
      </c>
      <c r="J2134" s="55" t="str">
        <f>IF(F2134="","",VLOOKUP(I2134,'Technikai cellák'!$C$1:$D$12,2,0))</f>
        <v/>
      </c>
      <c r="K2134" s="179"/>
      <c r="L2134" s="67" t="str">
        <f t="shared" si="664"/>
        <v/>
      </c>
      <c r="M2134" s="68">
        <f t="shared" si="665"/>
        <v>0</v>
      </c>
      <c r="N2134" s="66">
        <f t="shared" si="666"/>
        <v>0</v>
      </c>
      <c r="O2134" s="152"/>
      <c r="P2134" s="172">
        <f t="shared" si="663"/>
        <v>0</v>
      </c>
      <c r="Q2134" s="69">
        <f t="shared" si="667"/>
        <v>0</v>
      </c>
      <c r="R2134" s="62">
        <f t="shared" si="668"/>
        <v>0</v>
      </c>
      <c r="S2134" s="153"/>
      <c r="T2134" s="118" t="str">
        <f t="shared" si="669"/>
        <v/>
      </c>
      <c r="U2134" s="154"/>
      <c r="V2134" s="154"/>
      <c r="W2134" s="154"/>
      <c r="X2134" s="154"/>
      <c r="Y2134" s="154"/>
      <c r="Z2134" s="154"/>
      <c r="AA2134" s="154"/>
      <c r="AB2134" s="154"/>
      <c r="AC2134" s="154"/>
      <c r="AD2134" s="154"/>
      <c r="AE2134" s="154"/>
      <c r="AF2134" s="154"/>
      <c r="AG2134" s="63">
        <f t="shared" si="670"/>
        <v>0</v>
      </c>
      <c r="AH2134" s="56">
        <f t="shared" si="671"/>
        <v>0</v>
      </c>
      <c r="AI2134" s="56">
        <f t="shared" si="672"/>
        <v>0</v>
      </c>
      <c r="AJ2134" s="56">
        <f t="shared" si="673"/>
        <v>0</v>
      </c>
      <c r="AK2134" s="56">
        <f t="shared" si="674"/>
        <v>0</v>
      </c>
      <c r="AL2134" s="56">
        <f t="shared" si="675"/>
        <v>0</v>
      </c>
      <c r="AM2134" s="56">
        <f t="shared" si="676"/>
        <v>0</v>
      </c>
      <c r="AN2134" s="56">
        <f t="shared" si="677"/>
        <v>0</v>
      </c>
      <c r="AO2134" s="56">
        <f t="shared" si="678"/>
        <v>0</v>
      </c>
      <c r="AP2134" s="56">
        <f t="shared" si="679"/>
        <v>0</v>
      </c>
      <c r="AQ2134" s="56">
        <f t="shared" si="680"/>
        <v>0</v>
      </c>
      <c r="AR2134" s="86">
        <f t="shared" si="681"/>
        <v>0</v>
      </c>
    </row>
    <row r="2135" spans="1:44" x14ac:dyDescent="0.25">
      <c r="A2135" s="178"/>
      <c r="B2135" s="55" t="str">
        <f>_xlfn.IFNA(VLOOKUP(A2135,'Ajánlatkérő(k) adatai'!$B$4:$C$205,2,0),"")</f>
        <v/>
      </c>
      <c r="C2135" s="178"/>
      <c r="D2135" s="55" t="str">
        <f>_xlfn.IFNA(VLOOKUP(C2135,'Számlafizető(k) adatai'!$C$4:$D$203,2,0),"")</f>
        <v/>
      </c>
      <c r="E2135" s="55" t="str">
        <f>_xlfn.IFNA(VLOOKUP(C2135,'Számlafizető(k) adatai'!$C$4:$M$203,11,0),"")</f>
        <v/>
      </c>
      <c r="F2135" s="178"/>
      <c r="G2135" s="178"/>
      <c r="H2135" s="178"/>
      <c r="I2135" s="55" t="str">
        <f>IF(F2135="","",VLOOKUP(LEFT(F2135,5),'Technikai cellák'!B:C,2,0))</f>
        <v/>
      </c>
      <c r="J2135" s="55" t="str">
        <f>IF(F2135="","",VLOOKUP(I2135,'Technikai cellák'!$C$1:$D$12,2,0))</f>
        <v/>
      </c>
      <c r="K2135" s="179"/>
      <c r="L2135" s="67" t="str">
        <f t="shared" si="664"/>
        <v/>
      </c>
      <c r="M2135" s="68">
        <f t="shared" si="665"/>
        <v>0</v>
      </c>
      <c r="N2135" s="66">
        <f t="shared" si="666"/>
        <v>0</v>
      </c>
      <c r="O2135" s="152"/>
      <c r="P2135" s="172">
        <f t="shared" si="663"/>
        <v>0</v>
      </c>
      <c r="Q2135" s="69">
        <f t="shared" si="667"/>
        <v>0</v>
      </c>
      <c r="R2135" s="62">
        <f t="shared" si="668"/>
        <v>0</v>
      </c>
      <c r="S2135" s="153"/>
      <c r="T2135" s="118" t="str">
        <f t="shared" si="669"/>
        <v/>
      </c>
      <c r="U2135" s="154"/>
      <c r="V2135" s="154"/>
      <c r="W2135" s="154"/>
      <c r="X2135" s="154"/>
      <c r="Y2135" s="154"/>
      <c r="Z2135" s="154"/>
      <c r="AA2135" s="154"/>
      <c r="AB2135" s="154"/>
      <c r="AC2135" s="154"/>
      <c r="AD2135" s="154"/>
      <c r="AE2135" s="154"/>
      <c r="AF2135" s="154"/>
      <c r="AG2135" s="63">
        <f t="shared" si="670"/>
        <v>0</v>
      </c>
      <c r="AH2135" s="56">
        <f t="shared" si="671"/>
        <v>0</v>
      </c>
      <c r="AI2135" s="56">
        <f t="shared" si="672"/>
        <v>0</v>
      </c>
      <c r="AJ2135" s="56">
        <f t="shared" si="673"/>
        <v>0</v>
      </c>
      <c r="AK2135" s="56">
        <f t="shared" si="674"/>
        <v>0</v>
      </c>
      <c r="AL2135" s="56">
        <f t="shared" si="675"/>
        <v>0</v>
      </c>
      <c r="AM2135" s="56">
        <f t="shared" si="676"/>
        <v>0</v>
      </c>
      <c r="AN2135" s="56">
        <f t="shared" si="677"/>
        <v>0</v>
      </c>
      <c r="AO2135" s="56">
        <f t="shared" si="678"/>
        <v>0</v>
      </c>
      <c r="AP2135" s="56">
        <f t="shared" si="679"/>
        <v>0</v>
      </c>
      <c r="AQ2135" s="56">
        <f t="shared" si="680"/>
        <v>0</v>
      </c>
      <c r="AR2135" s="86">
        <f t="shared" si="681"/>
        <v>0</v>
      </c>
    </row>
    <row r="2136" spans="1:44" x14ac:dyDescent="0.25">
      <c r="A2136" s="178"/>
      <c r="B2136" s="55" t="str">
        <f>_xlfn.IFNA(VLOOKUP(A2136,'Ajánlatkérő(k) adatai'!$B$4:$C$205,2,0),"")</f>
        <v/>
      </c>
      <c r="C2136" s="178"/>
      <c r="D2136" s="55" t="str">
        <f>_xlfn.IFNA(VLOOKUP(C2136,'Számlafizető(k) adatai'!$C$4:$D$203,2,0),"")</f>
        <v/>
      </c>
      <c r="E2136" s="55" t="str">
        <f>_xlfn.IFNA(VLOOKUP(C2136,'Számlafizető(k) adatai'!$C$4:$M$203,11,0),"")</f>
        <v/>
      </c>
      <c r="F2136" s="178"/>
      <c r="G2136" s="178"/>
      <c r="H2136" s="178"/>
      <c r="I2136" s="55" t="str">
        <f>IF(F2136="","",VLOOKUP(LEFT(F2136,5),'Technikai cellák'!B:C,2,0))</f>
        <v/>
      </c>
      <c r="J2136" s="55" t="str">
        <f>IF(F2136="","",VLOOKUP(I2136,'Technikai cellák'!$C$1:$D$12,2,0))</f>
        <v/>
      </c>
      <c r="K2136" s="179"/>
      <c r="L2136" s="67" t="str">
        <f t="shared" si="664"/>
        <v/>
      </c>
      <c r="M2136" s="68">
        <f t="shared" si="665"/>
        <v>0</v>
      </c>
      <c r="N2136" s="66">
        <f t="shared" si="666"/>
        <v>0</v>
      </c>
      <c r="O2136" s="152"/>
      <c r="P2136" s="172">
        <f t="shared" si="663"/>
        <v>0</v>
      </c>
      <c r="Q2136" s="69">
        <f t="shared" si="667"/>
        <v>0</v>
      </c>
      <c r="R2136" s="62">
        <f t="shared" si="668"/>
        <v>0</v>
      </c>
      <c r="S2136" s="153"/>
      <c r="T2136" s="118" t="str">
        <f t="shared" si="669"/>
        <v/>
      </c>
      <c r="U2136" s="154"/>
      <c r="V2136" s="154"/>
      <c r="W2136" s="154"/>
      <c r="X2136" s="154"/>
      <c r="Y2136" s="154"/>
      <c r="Z2136" s="154"/>
      <c r="AA2136" s="154"/>
      <c r="AB2136" s="154"/>
      <c r="AC2136" s="154"/>
      <c r="AD2136" s="154"/>
      <c r="AE2136" s="154"/>
      <c r="AF2136" s="154"/>
      <c r="AG2136" s="63">
        <f t="shared" si="670"/>
        <v>0</v>
      </c>
      <c r="AH2136" s="56">
        <f t="shared" si="671"/>
        <v>0</v>
      </c>
      <c r="AI2136" s="56">
        <f t="shared" si="672"/>
        <v>0</v>
      </c>
      <c r="AJ2136" s="56">
        <f t="shared" si="673"/>
        <v>0</v>
      </c>
      <c r="AK2136" s="56">
        <f t="shared" si="674"/>
        <v>0</v>
      </c>
      <c r="AL2136" s="56">
        <f t="shared" si="675"/>
        <v>0</v>
      </c>
      <c r="AM2136" s="56">
        <f t="shared" si="676"/>
        <v>0</v>
      </c>
      <c r="AN2136" s="56">
        <f t="shared" si="677"/>
        <v>0</v>
      </c>
      <c r="AO2136" s="56">
        <f t="shared" si="678"/>
        <v>0</v>
      </c>
      <c r="AP2136" s="56">
        <f t="shared" si="679"/>
        <v>0</v>
      </c>
      <c r="AQ2136" s="56">
        <f t="shared" si="680"/>
        <v>0</v>
      </c>
      <c r="AR2136" s="86">
        <f t="shared" si="681"/>
        <v>0</v>
      </c>
    </row>
    <row r="2137" spans="1:44" x14ac:dyDescent="0.25">
      <c r="A2137" s="178"/>
      <c r="B2137" s="55" t="str">
        <f>_xlfn.IFNA(VLOOKUP(A2137,'Ajánlatkérő(k) adatai'!$B$4:$C$205,2,0),"")</f>
        <v/>
      </c>
      <c r="C2137" s="178"/>
      <c r="D2137" s="55" t="str">
        <f>_xlfn.IFNA(VLOOKUP(C2137,'Számlafizető(k) adatai'!$C$4:$D$203,2,0),"")</f>
        <v/>
      </c>
      <c r="E2137" s="55" t="str">
        <f>_xlfn.IFNA(VLOOKUP(C2137,'Számlafizető(k) adatai'!$C$4:$M$203,11,0),"")</f>
        <v/>
      </c>
      <c r="F2137" s="178"/>
      <c r="G2137" s="178"/>
      <c r="H2137" s="178"/>
      <c r="I2137" s="55" t="str">
        <f>IF(F2137="","",VLOOKUP(LEFT(F2137,5),'Technikai cellák'!B:C,2,0))</f>
        <v/>
      </c>
      <c r="J2137" s="55" t="str">
        <f>IF(F2137="","",VLOOKUP(I2137,'Technikai cellák'!$C$1:$D$12,2,0))</f>
        <v/>
      </c>
      <c r="K2137" s="179"/>
      <c r="L2137" s="67" t="str">
        <f t="shared" si="664"/>
        <v/>
      </c>
      <c r="M2137" s="68">
        <f t="shared" si="665"/>
        <v>0</v>
      </c>
      <c r="N2137" s="66">
        <f t="shared" si="666"/>
        <v>0</v>
      </c>
      <c r="O2137" s="152"/>
      <c r="P2137" s="172">
        <f t="shared" si="663"/>
        <v>0</v>
      </c>
      <c r="Q2137" s="69">
        <f t="shared" si="667"/>
        <v>0</v>
      </c>
      <c r="R2137" s="62">
        <f t="shared" si="668"/>
        <v>0</v>
      </c>
      <c r="S2137" s="153"/>
      <c r="T2137" s="118" t="str">
        <f t="shared" si="669"/>
        <v/>
      </c>
      <c r="U2137" s="154"/>
      <c r="V2137" s="154"/>
      <c r="W2137" s="154"/>
      <c r="X2137" s="154"/>
      <c r="Y2137" s="154"/>
      <c r="Z2137" s="154"/>
      <c r="AA2137" s="154"/>
      <c r="AB2137" s="154"/>
      <c r="AC2137" s="154"/>
      <c r="AD2137" s="154"/>
      <c r="AE2137" s="154"/>
      <c r="AF2137" s="154"/>
      <c r="AG2137" s="63">
        <f t="shared" si="670"/>
        <v>0</v>
      </c>
      <c r="AH2137" s="56">
        <f t="shared" si="671"/>
        <v>0</v>
      </c>
      <c r="AI2137" s="56">
        <f t="shared" si="672"/>
        <v>0</v>
      </c>
      <c r="AJ2137" s="56">
        <f t="shared" si="673"/>
        <v>0</v>
      </c>
      <c r="AK2137" s="56">
        <f t="shared" si="674"/>
        <v>0</v>
      </c>
      <c r="AL2137" s="56">
        <f t="shared" si="675"/>
        <v>0</v>
      </c>
      <c r="AM2137" s="56">
        <f t="shared" si="676"/>
        <v>0</v>
      </c>
      <c r="AN2137" s="56">
        <f t="shared" si="677"/>
        <v>0</v>
      </c>
      <c r="AO2137" s="56">
        <f t="shared" si="678"/>
        <v>0</v>
      </c>
      <c r="AP2137" s="56">
        <f t="shared" si="679"/>
        <v>0</v>
      </c>
      <c r="AQ2137" s="56">
        <f t="shared" si="680"/>
        <v>0</v>
      </c>
      <c r="AR2137" s="86">
        <f t="shared" si="681"/>
        <v>0</v>
      </c>
    </row>
    <row r="2138" spans="1:44" x14ac:dyDescent="0.25">
      <c r="A2138" s="178"/>
      <c r="B2138" s="55" t="str">
        <f>_xlfn.IFNA(VLOOKUP(A2138,'Ajánlatkérő(k) adatai'!$B$4:$C$205,2,0),"")</f>
        <v/>
      </c>
      <c r="C2138" s="178"/>
      <c r="D2138" s="55" t="str">
        <f>_xlfn.IFNA(VLOOKUP(C2138,'Számlafizető(k) adatai'!$C$4:$D$203,2,0),"")</f>
        <v/>
      </c>
      <c r="E2138" s="55" t="str">
        <f>_xlfn.IFNA(VLOOKUP(C2138,'Számlafizető(k) adatai'!$C$4:$M$203,11,0),"")</f>
        <v/>
      </c>
      <c r="F2138" s="178"/>
      <c r="G2138" s="178"/>
      <c r="H2138" s="178"/>
      <c r="I2138" s="55" t="str">
        <f>IF(F2138="","",VLOOKUP(LEFT(F2138,5),'Technikai cellák'!B:C,2,0))</f>
        <v/>
      </c>
      <c r="J2138" s="55" t="str">
        <f>IF(F2138="","",VLOOKUP(I2138,'Technikai cellák'!$C$1:$D$12,2,0))</f>
        <v/>
      </c>
      <c r="K2138" s="179"/>
      <c r="L2138" s="67" t="str">
        <f t="shared" si="664"/>
        <v/>
      </c>
      <c r="M2138" s="68">
        <f t="shared" si="665"/>
        <v>0</v>
      </c>
      <c r="N2138" s="66">
        <f t="shared" si="666"/>
        <v>0</v>
      </c>
      <c r="O2138" s="152"/>
      <c r="P2138" s="172">
        <f t="shared" si="663"/>
        <v>0</v>
      </c>
      <c r="Q2138" s="69">
        <f t="shared" si="667"/>
        <v>0</v>
      </c>
      <c r="R2138" s="62">
        <f t="shared" si="668"/>
        <v>0</v>
      </c>
      <c r="S2138" s="153"/>
      <c r="T2138" s="118" t="str">
        <f t="shared" si="669"/>
        <v/>
      </c>
      <c r="U2138" s="154"/>
      <c r="V2138" s="154"/>
      <c r="W2138" s="154"/>
      <c r="X2138" s="154"/>
      <c r="Y2138" s="154"/>
      <c r="Z2138" s="154"/>
      <c r="AA2138" s="154"/>
      <c r="AB2138" s="154"/>
      <c r="AC2138" s="154"/>
      <c r="AD2138" s="154"/>
      <c r="AE2138" s="154"/>
      <c r="AF2138" s="154"/>
      <c r="AG2138" s="63">
        <f t="shared" si="670"/>
        <v>0</v>
      </c>
      <c r="AH2138" s="56">
        <f t="shared" si="671"/>
        <v>0</v>
      </c>
      <c r="AI2138" s="56">
        <f t="shared" si="672"/>
        <v>0</v>
      </c>
      <c r="AJ2138" s="56">
        <f t="shared" si="673"/>
        <v>0</v>
      </c>
      <c r="AK2138" s="56">
        <f t="shared" si="674"/>
        <v>0</v>
      </c>
      <c r="AL2138" s="56">
        <f t="shared" si="675"/>
        <v>0</v>
      </c>
      <c r="AM2138" s="56">
        <f t="shared" si="676"/>
        <v>0</v>
      </c>
      <c r="AN2138" s="56">
        <f t="shared" si="677"/>
        <v>0</v>
      </c>
      <c r="AO2138" s="56">
        <f t="shared" si="678"/>
        <v>0</v>
      </c>
      <c r="AP2138" s="56">
        <f t="shared" si="679"/>
        <v>0</v>
      </c>
      <c r="AQ2138" s="56">
        <f t="shared" si="680"/>
        <v>0</v>
      </c>
      <c r="AR2138" s="86">
        <f t="shared" si="681"/>
        <v>0</v>
      </c>
    </row>
    <row r="2139" spans="1:44" x14ac:dyDescent="0.25">
      <c r="A2139" s="178"/>
      <c r="B2139" s="55" t="str">
        <f>_xlfn.IFNA(VLOOKUP(A2139,'Ajánlatkérő(k) adatai'!$B$4:$C$205,2,0),"")</f>
        <v/>
      </c>
      <c r="C2139" s="178"/>
      <c r="D2139" s="55" t="str">
        <f>_xlfn.IFNA(VLOOKUP(C2139,'Számlafizető(k) adatai'!$C$4:$D$203,2,0),"")</f>
        <v/>
      </c>
      <c r="E2139" s="55" t="str">
        <f>_xlfn.IFNA(VLOOKUP(C2139,'Számlafizető(k) adatai'!$C$4:$M$203,11,0),"")</f>
        <v/>
      </c>
      <c r="F2139" s="178"/>
      <c r="G2139" s="178"/>
      <c r="H2139" s="178"/>
      <c r="I2139" s="55" t="str">
        <f>IF(F2139="","",VLOOKUP(LEFT(F2139,5),'Technikai cellák'!B:C,2,0))</f>
        <v/>
      </c>
      <c r="J2139" s="55" t="str">
        <f>IF(F2139="","",VLOOKUP(I2139,'Technikai cellák'!$C$1:$D$12,2,0))</f>
        <v/>
      </c>
      <c r="K2139" s="179"/>
      <c r="L2139" s="67" t="str">
        <f t="shared" si="664"/>
        <v/>
      </c>
      <c r="M2139" s="68">
        <f t="shared" si="665"/>
        <v>0</v>
      </c>
      <c r="N2139" s="66">
        <f t="shared" si="666"/>
        <v>0</v>
      </c>
      <c r="O2139" s="152"/>
      <c r="P2139" s="172">
        <f t="shared" si="663"/>
        <v>0</v>
      </c>
      <c r="Q2139" s="69">
        <f t="shared" si="667"/>
        <v>0</v>
      </c>
      <c r="R2139" s="62">
        <f t="shared" si="668"/>
        <v>0</v>
      </c>
      <c r="S2139" s="153"/>
      <c r="T2139" s="118" t="str">
        <f t="shared" si="669"/>
        <v/>
      </c>
      <c r="U2139" s="154"/>
      <c r="V2139" s="154"/>
      <c r="W2139" s="154"/>
      <c r="X2139" s="154"/>
      <c r="Y2139" s="154"/>
      <c r="Z2139" s="154"/>
      <c r="AA2139" s="154"/>
      <c r="AB2139" s="154"/>
      <c r="AC2139" s="154"/>
      <c r="AD2139" s="154"/>
      <c r="AE2139" s="154"/>
      <c r="AF2139" s="154"/>
      <c r="AG2139" s="63">
        <f t="shared" si="670"/>
        <v>0</v>
      </c>
      <c r="AH2139" s="56">
        <f t="shared" si="671"/>
        <v>0</v>
      </c>
      <c r="AI2139" s="56">
        <f t="shared" si="672"/>
        <v>0</v>
      </c>
      <c r="AJ2139" s="56">
        <f t="shared" si="673"/>
        <v>0</v>
      </c>
      <c r="AK2139" s="56">
        <f t="shared" si="674"/>
        <v>0</v>
      </c>
      <c r="AL2139" s="56">
        <f t="shared" si="675"/>
        <v>0</v>
      </c>
      <c r="AM2139" s="56">
        <f t="shared" si="676"/>
        <v>0</v>
      </c>
      <c r="AN2139" s="56">
        <f t="shared" si="677"/>
        <v>0</v>
      </c>
      <c r="AO2139" s="56">
        <f t="shared" si="678"/>
        <v>0</v>
      </c>
      <c r="AP2139" s="56">
        <f t="shared" si="679"/>
        <v>0</v>
      </c>
      <c r="AQ2139" s="56">
        <f t="shared" si="680"/>
        <v>0</v>
      </c>
      <c r="AR2139" s="86">
        <f t="shared" si="681"/>
        <v>0</v>
      </c>
    </row>
    <row r="2140" spans="1:44" x14ac:dyDescent="0.25">
      <c r="A2140" s="178"/>
      <c r="B2140" s="55" t="str">
        <f>_xlfn.IFNA(VLOOKUP(A2140,'Ajánlatkérő(k) adatai'!$B$4:$C$205,2,0),"")</f>
        <v/>
      </c>
      <c r="C2140" s="178"/>
      <c r="D2140" s="55" t="str">
        <f>_xlfn.IFNA(VLOOKUP(C2140,'Számlafizető(k) adatai'!$C$4:$D$203,2,0),"")</f>
        <v/>
      </c>
      <c r="E2140" s="55" t="str">
        <f>_xlfn.IFNA(VLOOKUP(C2140,'Számlafizető(k) adatai'!$C$4:$M$203,11,0),"")</f>
        <v/>
      </c>
      <c r="F2140" s="178"/>
      <c r="G2140" s="178"/>
      <c r="H2140" s="178"/>
      <c r="I2140" s="55" t="str">
        <f>IF(F2140="","",VLOOKUP(LEFT(F2140,5),'Technikai cellák'!B:C,2,0))</f>
        <v/>
      </c>
      <c r="J2140" s="55" t="str">
        <f>IF(F2140="","",VLOOKUP(I2140,'Technikai cellák'!$C$1:$D$12,2,0))</f>
        <v/>
      </c>
      <c r="K2140" s="179"/>
      <c r="L2140" s="67" t="str">
        <f t="shared" si="664"/>
        <v/>
      </c>
      <c r="M2140" s="68">
        <f t="shared" si="665"/>
        <v>0</v>
      </c>
      <c r="N2140" s="66">
        <f t="shared" si="666"/>
        <v>0</v>
      </c>
      <c r="O2140" s="152"/>
      <c r="P2140" s="172">
        <f t="shared" si="663"/>
        <v>0</v>
      </c>
      <c r="Q2140" s="69">
        <f t="shared" si="667"/>
        <v>0</v>
      </c>
      <c r="R2140" s="62">
        <f t="shared" si="668"/>
        <v>0</v>
      </c>
      <c r="S2140" s="153"/>
      <c r="T2140" s="118" t="str">
        <f t="shared" si="669"/>
        <v/>
      </c>
      <c r="U2140" s="154"/>
      <c r="V2140" s="154"/>
      <c r="W2140" s="154"/>
      <c r="X2140" s="154"/>
      <c r="Y2140" s="154"/>
      <c r="Z2140" s="154"/>
      <c r="AA2140" s="154"/>
      <c r="AB2140" s="154"/>
      <c r="AC2140" s="154"/>
      <c r="AD2140" s="154"/>
      <c r="AE2140" s="154"/>
      <c r="AF2140" s="154"/>
      <c r="AG2140" s="63">
        <f t="shared" si="670"/>
        <v>0</v>
      </c>
      <c r="AH2140" s="56">
        <f t="shared" si="671"/>
        <v>0</v>
      </c>
      <c r="AI2140" s="56">
        <f t="shared" si="672"/>
        <v>0</v>
      </c>
      <c r="AJ2140" s="56">
        <f t="shared" si="673"/>
        <v>0</v>
      </c>
      <c r="AK2140" s="56">
        <f t="shared" si="674"/>
        <v>0</v>
      </c>
      <c r="AL2140" s="56">
        <f t="shared" si="675"/>
        <v>0</v>
      </c>
      <c r="AM2140" s="56">
        <f t="shared" si="676"/>
        <v>0</v>
      </c>
      <c r="AN2140" s="56">
        <f t="shared" si="677"/>
        <v>0</v>
      </c>
      <c r="AO2140" s="56">
        <f t="shared" si="678"/>
        <v>0</v>
      </c>
      <c r="AP2140" s="56">
        <f t="shared" si="679"/>
        <v>0</v>
      </c>
      <c r="AQ2140" s="56">
        <f t="shared" si="680"/>
        <v>0</v>
      </c>
      <c r="AR2140" s="86">
        <f t="shared" si="681"/>
        <v>0</v>
      </c>
    </row>
    <row r="2141" spans="1:44" x14ac:dyDescent="0.25">
      <c r="A2141" s="178"/>
      <c r="B2141" s="55" t="str">
        <f>_xlfn.IFNA(VLOOKUP(A2141,'Ajánlatkérő(k) adatai'!$B$4:$C$205,2,0),"")</f>
        <v/>
      </c>
      <c r="C2141" s="178"/>
      <c r="D2141" s="55" t="str">
        <f>_xlfn.IFNA(VLOOKUP(C2141,'Számlafizető(k) adatai'!$C$4:$D$203,2,0),"")</f>
        <v/>
      </c>
      <c r="E2141" s="55" t="str">
        <f>_xlfn.IFNA(VLOOKUP(C2141,'Számlafizető(k) adatai'!$C$4:$M$203,11,0),"")</f>
        <v/>
      </c>
      <c r="F2141" s="178"/>
      <c r="G2141" s="178"/>
      <c r="H2141" s="178"/>
      <c r="I2141" s="55" t="str">
        <f>IF(F2141="","",VLOOKUP(LEFT(F2141,5),'Technikai cellák'!B:C,2,0))</f>
        <v/>
      </c>
      <c r="J2141" s="55" t="str">
        <f>IF(F2141="","",VLOOKUP(I2141,'Technikai cellák'!$C$1:$D$12,2,0))</f>
        <v/>
      </c>
      <c r="K2141" s="179"/>
      <c r="L2141" s="67" t="str">
        <f t="shared" si="664"/>
        <v/>
      </c>
      <c r="M2141" s="68">
        <f t="shared" si="665"/>
        <v>0</v>
      </c>
      <c r="N2141" s="66">
        <f t="shared" si="666"/>
        <v>0</v>
      </c>
      <c r="O2141" s="152"/>
      <c r="P2141" s="172">
        <f t="shared" si="663"/>
        <v>0</v>
      </c>
      <c r="Q2141" s="69">
        <f t="shared" si="667"/>
        <v>0</v>
      </c>
      <c r="R2141" s="62">
        <f t="shared" si="668"/>
        <v>0</v>
      </c>
      <c r="S2141" s="153"/>
      <c r="T2141" s="118" t="str">
        <f t="shared" si="669"/>
        <v/>
      </c>
      <c r="U2141" s="154"/>
      <c r="V2141" s="154"/>
      <c r="W2141" s="154"/>
      <c r="X2141" s="154"/>
      <c r="Y2141" s="154"/>
      <c r="Z2141" s="154"/>
      <c r="AA2141" s="154"/>
      <c r="AB2141" s="154"/>
      <c r="AC2141" s="154"/>
      <c r="AD2141" s="154"/>
      <c r="AE2141" s="154"/>
      <c r="AF2141" s="154"/>
      <c r="AG2141" s="63">
        <f t="shared" si="670"/>
        <v>0</v>
      </c>
      <c r="AH2141" s="56">
        <f t="shared" si="671"/>
        <v>0</v>
      </c>
      <c r="AI2141" s="56">
        <f t="shared" si="672"/>
        <v>0</v>
      </c>
      <c r="AJ2141" s="56">
        <f t="shared" si="673"/>
        <v>0</v>
      </c>
      <c r="AK2141" s="56">
        <f t="shared" si="674"/>
        <v>0</v>
      </c>
      <c r="AL2141" s="56">
        <f t="shared" si="675"/>
        <v>0</v>
      </c>
      <c r="AM2141" s="56">
        <f t="shared" si="676"/>
        <v>0</v>
      </c>
      <c r="AN2141" s="56">
        <f t="shared" si="677"/>
        <v>0</v>
      </c>
      <c r="AO2141" s="56">
        <f t="shared" si="678"/>
        <v>0</v>
      </c>
      <c r="AP2141" s="56">
        <f t="shared" si="679"/>
        <v>0</v>
      </c>
      <c r="AQ2141" s="56">
        <f t="shared" si="680"/>
        <v>0</v>
      </c>
      <c r="AR2141" s="86">
        <f t="shared" si="681"/>
        <v>0</v>
      </c>
    </row>
    <row r="2142" spans="1:44" x14ac:dyDescent="0.25">
      <c r="A2142" s="178"/>
      <c r="B2142" s="55" t="str">
        <f>_xlfn.IFNA(VLOOKUP(A2142,'Ajánlatkérő(k) adatai'!$B$4:$C$205,2,0),"")</f>
        <v/>
      </c>
      <c r="C2142" s="178"/>
      <c r="D2142" s="55" t="str">
        <f>_xlfn.IFNA(VLOOKUP(C2142,'Számlafizető(k) adatai'!$C$4:$D$203,2,0),"")</f>
        <v/>
      </c>
      <c r="E2142" s="55" t="str">
        <f>_xlfn.IFNA(VLOOKUP(C2142,'Számlafizető(k) adatai'!$C$4:$M$203,11,0),"")</f>
        <v/>
      </c>
      <c r="F2142" s="178"/>
      <c r="G2142" s="178"/>
      <c r="H2142" s="178"/>
      <c r="I2142" s="55" t="str">
        <f>IF(F2142="","",VLOOKUP(LEFT(F2142,5),'Technikai cellák'!B:C,2,0))</f>
        <v/>
      </c>
      <c r="J2142" s="55" t="str">
        <f>IF(F2142="","",VLOOKUP(I2142,'Technikai cellák'!$C$1:$D$12,2,0))</f>
        <v/>
      </c>
      <c r="K2142" s="179"/>
      <c r="L2142" s="67" t="str">
        <f t="shared" si="664"/>
        <v/>
      </c>
      <c r="M2142" s="68">
        <f t="shared" si="665"/>
        <v>0</v>
      </c>
      <c r="N2142" s="66">
        <f t="shared" si="666"/>
        <v>0</v>
      </c>
      <c r="O2142" s="152"/>
      <c r="P2142" s="172">
        <f t="shared" si="663"/>
        <v>0</v>
      </c>
      <c r="Q2142" s="69">
        <f t="shared" si="667"/>
        <v>0</v>
      </c>
      <c r="R2142" s="62">
        <f t="shared" si="668"/>
        <v>0</v>
      </c>
      <c r="S2142" s="153"/>
      <c r="T2142" s="118" t="str">
        <f t="shared" si="669"/>
        <v/>
      </c>
      <c r="U2142" s="154"/>
      <c r="V2142" s="154"/>
      <c r="W2142" s="154"/>
      <c r="X2142" s="154"/>
      <c r="Y2142" s="154"/>
      <c r="Z2142" s="154"/>
      <c r="AA2142" s="154"/>
      <c r="AB2142" s="154"/>
      <c r="AC2142" s="154"/>
      <c r="AD2142" s="154"/>
      <c r="AE2142" s="154"/>
      <c r="AF2142" s="154"/>
      <c r="AG2142" s="63">
        <f t="shared" si="670"/>
        <v>0</v>
      </c>
      <c r="AH2142" s="56">
        <f t="shared" si="671"/>
        <v>0</v>
      </c>
      <c r="AI2142" s="56">
        <f t="shared" si="672"/>
        <v>0</v>
      </c>
      <c r="AJ2142" s="56">
        <f t="shared" si="673"/>
        <v>0</v>
      </c>
      <c r="AK2142" s="56">
        <f t="shared" si="674"/>
        <v>0</v>
      </c>
      <c r="AL2142" s="56">
        <f t="shared" si="675"/>
        <v>0</v>
      </c>
      <c r="AM2142" s="56">
        <f t="shared" si="676"/>
        <v>0</v>
      </c>
      <c r="AN2142" s="56">
        <f t="shared" si="677"/>
        <v>0</v>
      </c>
      <c r="AO2142" s="56">
        <f t="shared" si="678"/>
        <v>0</v>
      </c>
      <c r="AP2142" s="56">
        <f t="shared" si="679"/>
        <v>0</v>
      </c>
      <c r="AQ2142" s="56">
        <f t="shared" si="680"/>
        <v>0</v>
      </c>
      <c r="AR2142" s="86">
        <f t="shared" si="681"/>
        <v>0</v>
      </c>
    </row>
    <row r="2143" spans="1:44" x14ac:dyDescent="0.25">
      <c r="A2143" s="178"/>
      <c r="B2143" s="55" t="str">
        <f>_xlfn.IFNA(VLOOKUP(A2143,'Ajánlatkérő(k) adatai'!$B$4:$C$205,2,0),"")</f>
        <v/>
      </c>
      <c r="C2143" s="178"/>
      <c r="D2143" s="55" t="str">
        <f>_xlfn.IFNA(VLOOKUP(C2143,'Számlafizető(k) adatai'!$C$4:$D$203,2,0),"")</f>
        <v/>
      </c>
      <c r="E2143" s="55" t="str">
        <f>_xlfn.IFNA(VLOOKUP(C2143,'Számlafizető(k) adatai'!$C$4:$M$203,11,0),"")</f>
        <v/>
      </c>
      <c r="F2143" s="178"/>
      <c r="G2143" s="178"/>
      <c r="H2143" s="178"/>
      <c r="I2143" s="55" t="str">
        <f>IF(F2143="","",VLOOKUP(LEFT(F2143,5),'Technikai cellák'!B:C,2,0))</f>
        <v/>
      </c>
      <c r="J2143" s="55" t="str">
        <f>IF(F2143="","",VLOOKUP(I2143,'Technikai cellák'!$C$1:$D$12,2,0))</f>
        <v/>
      </c>
      <c r="K2143" s="179"/>
      <c r="L2143" s="67" t="str">
        <f t="shared" si="664"/>
        <v/>
      </c>
      <c r="M2143" s="68">
        <f t="shared" si="665"/>
        <v>0</v>
      </c>
      <c r="N2143" s="66">
        <f t="shared" si="666"/>
        <v>0</v>
      </c>
      <c r="O2143" s="152"/>
      <c r="P2143" s="172">
        <f t="shared" si="663"/>
        <v>0</v>
      </c>
      <c r="Q2143" s="69">
        <f t="shared" si="667"/>
        <v>0</v>
      </c>
      <c r="R2143" s="62">
        <f t="shared" si="668"/>
        <v>0</v>
      </c>
      <c r="S2143" s="153"/>
      <c r="T2143" s="118" t="str">
        <f t="shared" si="669"/>
        <v/>
      </c>
      <c r="U2143" s="154"/>
      <c r="V2143" s="154"/>
      <c r="W2143" s="154"/>
      <c r="X2143" s="154"/>
      <c r="Y2143" s="154"/>
      <c r="Z2143" s="154"/>
      <c r="AA2143" s="154"/>
      <c r="AB2143" s="154"/>
      <c r="AC2143" s="154"/>
      <c r="AD2143" s="154"/>
      <c r="AE2143" s="154"/>
      <c r="AF2143" s="154"/>
      <c r="AG2143" s="63">
        <f t="shared" si="670"/>
        <v>0</v>
      </c>
      <c r="AH2143" s="56">
        <f t="shared" si="671"/>
        <v>0</v>
      </c>
      <c r="AI2143" s="56">
        <f t="shared" si="672"/>
        <v>0</v>
      </c>
      <c r="AJ2143" s="56">
        <f t="shared" si="673"/>
        <v>0</v>
      </c>
      <c r="AK2143" s="56">
        <f t="shared" si="674"/>
        <v>0</v>
      </c>
      <c r="AL2143" s="56">
        <f t="shared" si="675"/>
        <v>0</v>
      </c>
      <c r="AM2143" s="56">
        <f t="shared" si="676"/>
        <v>0</v>
      </c>
      <c r="AN2143" s="56">
        <f t="shared" si="677"/>
        <v>0</v>
      </c>
      <c r="AO2143" s="56">
        <f t="shared" si="678"/>
        <v>0</v>
      </c>
      <c r="AP2143" s="56">
        <f t="shared" si="679"/>
        <v>0</v>
      </c>
      <c r="AQ2143" s="56">
        <f t="shared" si="680"/>
        <v>0</v>
      </c>
      <c r="AR2143" s="86">
        <f t="shared" si="681"/>
        <v>0</v>
      </c>
    </row>
    <row r="2144" spans="1:44" x14ac:dyDescent="0.25">
      <c r="A2144" s="178"/>
      <c r="B2144" s="55" t="str">
        <f>_xlfn.IFNA(VLOOKUP(A2144,'Ajánlatkérő(k) adatai'!$B$4:$C$205,2,0),"")</f>
        <v/>
      </c>
      <c r="C2144" s="178"/>
      <c r="D2144" s="55" t="str">
        <f>_xlfn.IFNA(VLOOKUP(C2144,'Számlafizető(k) adatai'!$C$4:$D$203,2,0),"")</f>
        <v/>
      </c>
      <c r="E2144" s="55" t="str">
        <f>_xlfn.IFNA(VLOOKUP(C2144,'Számlafizető(k) adatai'!$C$4:$M$203,11,0),"")</f>
        <v/>
      </c>
      <c r="F2144" s="178"/>
      <c r="G2144" s="178"/>
      <c r="H2144" s="178"/>
      <c r="I2144" s="55" t="str">
        <f>IF(F2144="","",VLOOKUP(LEFT(F2144,5),'Technikai cellák'!B:C,2,0))</f>
        <v/>
      </c>
      <c r="J2144" s="55" t="str">
        <f>IF(F2144="","",VLOOKUP(I2144,'Technikai cellák'!$C$1:$D$12,2,0))</f>
        <v/>
      </c>
      <c r="K2144" s="179"/>
      <c r="L2144" s="67" t="str">
        <f t="shared" si="664"/>
        <v/>
      </c>
      <c r="M2144" s="68">
        <f t="shared" si="665"/>
        <v>0</v>
      </c>
      <c r="N2144" s="66">
        <f t="shared" si="666"/>
        <v>0</v>
      </c>
      <c r="O2144" s="152"/>
      <c r="P2144" s="172">
        <f t="shared" si="663"/>
        <v>0</v>
      </c>
      <c r="Q2144" s="69">
        <f t="shared" si="667"/>
        <v>0</v>
      </c>
      <c r="R2144" s="62">
        <f t="shared" si="668"/>
        <v>0</v>
      </c>
      <c r="S2144" s="153"/>
      <c r="T2144" s="118" t="str">
        <f t="shared" si="669"/>
        <v/>
      </c>
      <c r="U2144" s="154"/>
      <c r="V2144" s="154"/>
      <c r="W2144" s="154"/>
      <c r="X2144" s="154"/>
      <c r="Y2144" s="154"/>
      <c r="Z2144" s="154"/>
      <c r="AA2144" s="154"/>
      <c r="AB2144" s="154"/>
      <c r="AC2144" s="154"/>
      <c r="AD2144" s="154"/>
      <c r="AE2144" s="154"/>
      <c r="AF2144" s="154"/>
      <c r="AG2144" s="63">
        <f t="shared" si="670"/>
        <v>0</v>
      </c>
      <c r="AH2144" s="56">
        <f t="shared" si="671"/>
        <v>0</v>
      </c>
      <c r="AI2144" s="56">
        <f t="shared" si="672"/>
        <v>0</v>
      </c>
      <c r="AJ2144" s="56">
        <f t="shared" si="673"/>
        <v>0</v>
      </c>
      <c r="AK2144" s="56">
        <f t="shared" si="674"/>
        <v>0</v>
      </c>
      <c r="AL2144" s="56">
        <f t="shared" si="675"/>
        <v>0</v>
      </c>
      <c r="AM2144" s="56">
        <f t="shared" si="676"/>
        <v>0</v>
      </c>
      <c r="AN2144" s="56">
        <f t="shared" si="677"/>
        <v>0</v>
      </c>
      <c r="AO2144" s="56">
        <f t="shared" si="678"/>
        <v>0</v>
      </c>
      <c r="AP2144" s="56">
        <f t="shared" si="679"/>
        <v>0</v>
      </c>
      <c r="AQ2144" s="56">
        <f t="shared" si="680"/>
        <v>0</v>
      </c>
      <c r="AR2144" s="86">
        <f t="shared" si="681"/>
        <v>0</v>
      </c>
    </row>
    <row r="2145" spans="1:44" x14ac:dyDescent="0.25">
      <c r="A2145" s="178"/>
      <c r="B2145" s="55" t="str">
        <f>_xlfn.IFNA(VLOOKUP(A2145,'Ajánlatkérő(k) adatai'!$B$4:$C$205,2,0),"")</f>
        <v/>
      </c>
      <c r="C2145" s="178"/>
      <c r="D2145" s="55" t="str">
        <f>_xlfn.IFNA(VLOOKUP(C2145,'Számlafizető(k) adatai'!$C$4:$D$203,2,0),"")</f>
        <v/>
      </c>
      <c r="E2145" s="55" t="str">
        <f>_xlfn.IFNA(VLOOKUP(C2145,'Számlafizető(k) adatai'!$C$4:$M$203,11,0),"")</f>
        <v/>
      </c>
      <c r="F2145" s="178"/>
      <c r="G2145" s="178"/>
      <c r="H2145" s="178"/>
      <c r="I2145" s="55" t="str">
        <f>IF(F2145="","",VLOOKUP(LEFT(F2145,5),'Technikai cellák'!B:C,2,0))</f>
        <v/>
      </c>
      <c r="J2145" s="55" t="str">
        <f>IF(F2145="","",VLOOKUP(I2145,'Technikai cellák'!$C$1:$D$12,2,0))</f>
        <v/>
      </c>
      <c r="K2145" s="179"/>
      <c r="L2145" s="67" t="str">
        <f t="shared" si="664"/>
        <v/>
      </c>
      <c r="M2145" s="68">
        <f t="shared" si="665"/>
        <v>0</v>
      </c>
      <c r="N2145" s="66">
        <f t="shared" si="666"/>
        <v>0</v>
      </c>
      <c r="O2145" s="152"/>
      <c r="P2145" s="172">
        <f t="shared" si="663"/>
        <v>0</v>
      </c>
      <c r="Q2145" s="69">
        <f t="shared" si="667"/>
        <v>0</v>
      </c>
      <c r="R2145" s="62">
        <f t="shared" si="668"/>
        <v>0</v>
      </c>
      <c r="S2145" s="153"/>
      <c r="T2145" s="118" t="str">
        <f t="shared" si="669"/>
        <v/>
      </c>
      <c r="U2145" s="154"/>
      <c r="V2145" s="154"/>
      <c r="W2145" s="154"/>
      <c r="X2145" s="154"/>
      <c r="Y2145" s="154"/>
      <c r="Z2145" s="154"/>
      <c r="AA2145" s="154"/>
      <c r="AB2145" s="154"/>
      <c r="AC2145" s="154"/>
      <c r="AD2145" s="154"/>
      <c r="AE2145" s="154"/>
      <c r="AF2145" s="154"/>
      <c r="AG2145" s="63">
        <f t="shared" si="670"/>
        <v>0</v>
      </c>
      <c r="AH2145" s="56">
        <f t="shared" si="671"/>
        <v>0</v>
      </c>
      <c r="AI2145" s="56">
        <f t="shared" si="672"/>
        <v>0</v>
      </c>
      <c r="AJ2145" s="56">
        <f t="shared" si="673"/>
        <v>0</v>
      </c>
      <c r="AK2145" s="56">
        <f t="shared" si="674"/>
        <v>0</v>
      </c>
      <c r="AL2145" s="56">
        <f t="shared" si="675"/>
        <v>0</v>
      </c>
      <c r="AM2145" s="56">
        <f t="shared" si="676"/>
        <v>0</v>
      </c>
      <c r="AN2145" s="56">
        <f t="shared" si="677"/>
        <v>0</v>
      </c>
      <c r="AO2145" s="56">
        <f t="shared" si="678"/>
        <v>0</v>
      </c>
      <c r="AP2145" s="56">
        <f t="shared" si="679"/>
        <v>0</v>
      </c>
      <c r="AQ2145" s="56">
        <f t="shared" si="680"/>
        <v>0</v>
      </c>
      <c r="AR2145" s="86">
        <f t="shared" si="681"/>
        <v>0</v>
      </c>
    </row>
    <row r="2146" spans="1:44" x14ac:dyDescent="0.25">
      <c r="A2146" s="178"/>
      <c r="B2146" s="55" t="str">
        <f>_xlfn.IFNA(VLOOKUP(A2146,'Ajánlatkérő(k) adatai'!$B$4:$C$205,2,0),"")</f>
        <v/>
      </c>
      <c r="C2146" s="178"/>
      <c r="D2146" s="55" t="str">
        <f>_xlfn.IFNA(VLOOKUP(C2146,'Számlafizető(k) adatai'!$C$4:$D$203,2,0),"")</f>
        <v/>
      </c>
      <c r="E2146" s="55" t="str">
        <f>_xlfn.IFNA(VLOOKUP(C2146,'Számlafizető(k) adatai'!$C$4:$M$203,11,0),"")</f>
        <v/>
      </c>
      <c r="F2146" s="178"/>
      <c r="G2146" s="178"/>
      <c r="H2146" s="178"/>
      <c r="I2146" s="55" t="str">
        <f>IF(F2146="","",VLOOKUP(LEFT(F2146,5),'Technikai cellák'!B:C,2,0))</f>
        <v/>
      </c>
      <c r="J2146" s="55" t="str">
        <f>IF(F2146="","",VLOOKUP(I2146,'Technikai cellák'!$C$1:$D$12,2,0))</f>
        <v/>
      </c>
      <c r="K2146" s="179"/>
      <c r="L2146" s="67" t="str">
        <f t="shared" si="664"/>
        <v/>
      </c>
      <c r="M2146" s="68">
        <f t="shared" si="665"/>
        <v>0</v>
      </c>
      <c r="N2146" s="66">
        <f t="shared" si="666"/>
        <v>0</v>
      </c>
      <c r="O2146" s="152"/>
      <c r="P2146" s="172">
        <f t="shared" si="663"/>
        <v>0</v>
      </c>
      <c r="Q2146" s="69">
        <f t="shared" si="667"/>
        <v>0</v>
      </c>
      <c r="R2146" s="62">
        <f t="shared" si="668"/>
        <v>0</v>
      </c>
      <c r="S2146" s="153"/>
      <c r="T2146" s="118" t="str">
        <f t="shared" si="669"/>
        <v/>
      </c>
      <c r="U2146" s="154"/>
      <c r="V2146" s="154"/>
      <c r="W2146" s="154"/>
      <c r="X2146" s="154"/>
      <c r="Y2146" s="154"/>
      <c r="Z2146" s="154"/>
      <c r="AA2146" s="154"/>
      <c r="AB2146" s="154"/>
      <c r="AC2146" s="154"/>
      <c r="AD2146" s="154"/>
      <c r="AE2146" s="154"/>
      <c r="AF2146" s="154"/>
      <c r="AG2146" s="63">
        <f t="shared" si="670"/>
        <v>0</v>
      </c>
      <c r="AH2146" s="56">
        <f t="shared" si="671"/>
        <v>0</v>
      </c>
      <c r="AI2146" s="56">
        <f t="shared" si="672"/>
        <v>0</v>
      </c>
      <c r="AJ2146" s="56">
        <f t="shared" si="673"/>
        <v>0</v>
      </c>
      <c r="AK2146" s="56">
        <f t="shared" si="674"/>
        <v>0</v>
      </c>
      <c r="AL2146" s="56">
        <f t="shared" si="675"/>
        <v>0</v>
      </c>
      <c r="AM2146" s="56">
        <f t="shared" si="676"/>
        <v>0</v>
      </c>
      <c r="AN2146" s="56">
        <f t="shared" si="677"/>
        <v>0</v>
      </c>
      <c r="AO2146" s="56">
        <f t="shared" si="678"/>
        <v>0</v>
      </c>
      <c r="AP2146" s="56">
        <f t="shared" si="679"/>
        <v>0</v>
      </c>
      <c r="AQ2146" s="56">
        <f t="shared" si="680"/>
        <v>0</v>
      </c>
      <c r="AR2146" s="86">
        <f t="shared" si="681"/>
        <v>0</v>
      </c>
    </row>
    <row r="2147" spans="1:44" x14ac:dyDescent="0.25">
      <c r="A2147" s="178"/>
      <c r="B2147" s="55" t="str">
        <f>_xlfn.IFNA(VLOOKUP(A2147,'Ajánlatkérő(k) adatai'!$B$4:$C$205,2,0),"")</f>
        <v/>
      </c>
      <c r="C2147" s="178"/>
      <c r="D2147" s="55" t="str">
        <f>_xlfn.IFNA(VLOOKUP(C2147,'Számlafizető(k) adatai'!$C$4:$D$203,2,0),"")</f>
        <v/>
      </c>
      <c r="E2147" s="55" t="str">
        <f>_xlfn.IFNA(VLOOKUP(C2147,'Számlafizető(k) adatai'!$C$4:$M$203,11,0),"")</f>
        <v/>
      </c>
      <c r="F2147" s="178"/>
      <c r="G2147" s="178"/>
      <c r="H2147" s="178"/>
      <c r="I2147" s="55" t="str">
        <f>IF(F2147="","",VLOOKUP(LEFT(F2147,5),'Technikai cellák'!B:C,2,0))</f>
        <v/>
      </c>
      <c r="J2147" s="55" t="str">
        <f>IF(F2147="","",VLOOKUP(I2147,'Technikai cellák'!$C$1:$D$12,2,0))</f>
        <v/>
      </c>
      <c r="K2147" s="179"/>
      <c r="L2147" s="67" t="str">
        <f t="shared" si="664"/>
        <v/>
      </c>
      <c r="M2147" s="68">
        <f t="shared" si="665"/>
        <v>0</v>
      </c>
      <c r="N2147" s="66">
        <f t="shared" si="666"/>
        <v>0</v>
      </c>
      <c r="O2147" s="152"/>
      <c r="P2147" s="172">
        <f t="shared" si="663"/>
        <v>0</v>
      </c>
      <c r="Q2147" s="69">
        <f t="shared" si="667"/>
        <v>0</v>
      </c>
      <c r="R2147" s="62">
        <f t="shared" si="668"/>
        <v>0</v>
      </c>
      <c r="S2147" s="153"/>
      <c r="T2147" s="118" t="str">
        <f t="shared" si="669"/>
        <v/>
      </c>
      <c r="U2147" s="154"/>
      <c r="V2147" s="154"/>
      <c r="W2147" s="154"/>
      <c r="X2147" s="154"/>
      <c r="Y2147" s="154"/>
      <c r="Z2147" s="154"/>
      <c r="AA2147" s="154"/>
      <c r="AB2147" s="154"/>
      <c r="AC2147" s="154"/>
      <c r="AD2147" s="154"/>
      <c r="AE2147" s="154"/>
      <c r="AF2147" s="154"/>
      <c r="AG2147" s="63">
        <f t="shared" si="670"/>
        <v>0</v>
      </c>
      <c r="AH2147" s="56">
        <f t="shared" si="671"/>
        <v>0</v>
      </c>
      <c r="AI2147" s="56">
        <f t="shared" si="672"/>
        <v>0</v>
      </c>
      <c r="AJ2147" s="56">
        <f t="shared" si="673"/>
        <v>0</v>
      </c>
      <c r="AK2147" s="56">
        <f t="shared" si="674"/>
        <v>0</v>
      </c>
      <c r="AL2147" s="56">
        <f t="shared" si="675"/>
        <v>0</v>
      </c>
      <c r="AM2147" s="56">
        <f t="shared" si="676"/>
        <v>0</v>
      </c>
      <c r="AN2147" s="56">
        <f t="shared" si="677"/>
        <v>0</v>
      </c>
      <c r="AO2147" s="56">
        <f t="shared" si="678"/>
        <v>0</v>
      </c>
      <c r="AP2147" s="56">
        <f t="shared" si="679"/>
        <v>0</v>
      </c>
      <c r="AQ2147" s="56">
        <f t="shared" si="680"/>
        <v>0</v>
      </c>
      <c r="AR2147" s="86">
        <f t="shared" si="681"/>
        <v>0</v>
      </c>
    </row>
    <row r="2148" spans="1:44" x14ac:dyDescent="0.25">
      <c r="A2148" s="178"/>
      <c r="B2148" s="55" t="str">
        <f>_xlfn.IFNA(VLOOKUP(A2148,'Ajánlatkérő(k) adatai'!$B$4:$C$205,2,0),"")</f>
        <v/>
      </c>
      <c r="C2148" s="178"/>
      <c r="D2148" s="55" t="str">
        <f>_xlfn.IFNA(VLOOKUP(C2148,'Számlafizető(k) adatai'!$C$4:$D$203,2,0),"")</f>
        <v/>
      </c>
      <c r="E2148" s="55" t="str">
        <f>_xlfn.IFNA(VLOOKUP(C2148,'Számlafizető(k) adatai'!$C$4:$M$203,11,0),"")</f>
        <v/>
      </c>
      <c r="F2148" s="178"/>
      <c r="G2148" s="178"/>
      <c r="H2148" s="178"/>
      <c r="I2148" s="55" t="str">
        <f>IF(F2148="","",VLOOKUP(LEFT(F2148,5),'Technikai cellák'!B:C,2,0))</f>
        <v/>
      </c>
      <c r="J2148" s="55" t="str">
        <f>IF(F2148="","",VLOOKUP(I2148,'Technikai cellák'!$C$1:$D$12,2,0))</f>
        <v/>
      </c>
      <c r="K2148" s="179"/>
      <c r="L2148" s="67" t="str">
        <f t="shared" si="664"/>
        <v/>
      </c>
      <c r="M2148" s="68">
        <f t="shared" si="665"/>
        <v>0</v>
      </c>
      <c r="N2148" s="66">
        <f t="shared" si="666"/>
        <v>0</v>
      </c>
      <c r="O2148" s="152"/>
      <c r="P2148" s="172">
        <f t="shared" si="663"/>
        <v>0</v>
      </c>
      <c r="Q2148" s="69">
        <f t="shared" si="667"/>
        <v>0</v>
      </c>
      <c r="R2148" s="62">
        <f t="shared" si="668"/>
        <v>0</v>
      </c>
      <c r="S2148" s="153"/>
      <c r="T2148" s="118" t="str">
        <f t="shared" si="669"/>
        <v/>
      </c>
      <c r="U2148" s="154"/>
      <c r="V2148" s="154"/>
      <c r="W2148" s="154"/>
      <c r="X2148" s="154"/>
      <c r="Y2148" s="154"/>
      <c r="Z2148" s="154"/>
      <c r="AA2148" s="154"/>
      <c r="AB2148" s="154"/>
      <c r="AC2148" s="154"/>
      <c r="AD2148" s="154"/>
      <c r="AE2148" s="154"/>
      <c r="AF2148" s="154"/>
      <c r="AG2148" s="63">
        <f t="shared" si="670"/>
        <v>0</v>
      </c>
      <c r="AH2148" s="56">
        <f t="shared" si="671"/>
        <v>0</v>
      </c>
      <c r="AI2148" s="56">
        <f t="shared" si="672"/>
        <v>0</v>
      </c>
      <c r="AJ2148" s="56">
        <f t="shared" si="673"/>
        <v>0</v>
      </c>
      <c r="AK2148" s="56">
        <f t="shared" si="674"/>
        <v>0</v>
      </c>
      <c r="AL2148" s="56">
        <f t="shared" si="675"/>
        <v>0</v>
      </c>
      <c r="AM2148" s="56">
        <f t="shared" si="676"/>
        <v>0</v>
      </c>
      <c r="AN2148" s="56">
        <f t="shared" si="677"/>
        <v>0</v>
      </c>
      <c r="AO2148" s="56">
        <f t="shared" si="678"/>
        <v>0</v>
      </c>
      <c r="AP2148" s="56">
        <f t="shared" si="679"/>
        <v>0</v>
      </c>
      <c r="AQ2148" s="56">
        <f t="shared" si="680"/>
        <v>0</v>
      </c>
      <c r="AR2148" s="86">
        <f t="shared" si="681"/>
        <v>0</v>
      </c>
    </row>
    <row r="2149" spans="1:44" x14ac:dyDescent="0.25">
      <c r="A2149" s="178"/>
      <c r="B2149" s="55" t="str">
        <f>_xlfn.IFNA(VLOOKUP(A2149,'Ajánlatkérő(k) adatai'!$B$4:$C$205,2,0),"")</f>
        <v/>
      </c>
      <c r="C2149" s="178"/>
      <c r="D2149" s="55" t="str">
        <f>_xlfn.IFNA(VLOOKUP(C2149,'Számlafizető(k) adatai'!$C$4:$D$203,2,0),"")</f>
        <v/>
      </c>
      <c r="E2149" s="55" t="str">
        <f>_xlfn.IFNA(VLOOKUP(C2149,'Számlafizető(k) adatai'!$C$4:$M$203,11,0),"")</f>
        <v/>
      </c>
      <c r="F2149" s="178"/>
      <c r="G2149" s="178"/>
      <c r="H2149" s="178"/>
      <c r="I2149" s="55" t="str">
        <f>IF(F2149="","",VLOOKUP(LEFT(F2149,5),'Technikai cellák'!B:C,2,0))</f>
        <v/>
      </c>
      <c r="J2149" s="55" t="str">
        <f>IF(F2149="","",VLOOKUP(I2149,'Technikai cellák'!$C$1:$D$12,2,0))</f>
        <v/>
      </c>
      <c r="K2149" s="179"/>
      <c r="L2149" s="67" t="str">
        <f t="shared" si="664"/>
        <v/>
      </c>
      <c r="M2149" s="68">
        <f t="shared" si="665"/>
        <v>0</v>
      </c>
      <c r="N2149" s="66">
        <f t="shared" si="666"/>
        <v>0</v>
      </c>
      <c r="O2149" s="152"/>
      <c r="P2149" s="172">
        <f t="shared" si="663"/>
        <v>0</v>
      </c>
      <c r="Q2149" s="69">
        <f t="shared" si="667"/>
        <v>0</v>
      </c>
      <c r="R2149" s="62">
        <f t="shared" si="668"/>
        <v>0</v>
      </c>
      <c r="S2149" s="153"/>
      <c r="T2149" s="118" t="str">
        <f t="shared" si="669"/>
        <v/>
      </c>
      <c r="U2149" s="154"/>
      <c r="V2149" s="154"/>
      <c r="W2149" s="154"/>
      <c r="X2149" s="154"/>
      <c r="Y2149" s="154"/>
      <c r="Z2149" s="154"/>
      <c r="AA2149" s="154"/>
      <c r="AB2149" s="154"/>
      <c r="AC2149" s="154"/>
      <c r="AD2149" s="154"/>
      <c r="AE2149" s="154"/>
      <c r="AF2149" s="154"/>
      <c r="AG2149" s="63">
        <f t="shared" si="670"/>
        <v>0</v>
      </c>
      <c r="AH2149" s="56">
        <f t="shared" si="671"/>
        <v>0</v>
      </c>
      <c r="AI2149" s="56">
        <f t="shared" si="672"/>
        <v>0</v>
      </c>
      <c r="AJ2149" s="56">
        <f t="shared" si="673"/>
        <v>0</v>
      </c>
      <c r="AK2149" s="56">
        <f t="shared" si="674"/>
        <v>0</v>
      </c>
      <c r="AL2149" s="56">
        <f t="shared" si="675"/>
        <v>0</v>
      </c>
      <c r="AM2149" s="56">
        <f t="shared" si="676"/>
        <v>0</v>
      </c>
      <c r="AN2149" s="56">
        <f t="shared" si="677"/>
        <v>0</v>
      </c>
      <c r="AO2149" s="56">
        <f t="shared" si="678"/>
        <v>0</v>
      </c>
      <c r="AP2149" s="56">
        <f t="shared" si="679"/>
        <v>0</v>
      </c>
      <c r="AQ2149" s="56">
        <f t="shared" si="680"/>
        <v>0</v>
      </c>
      <c r="AR2149" s="86">
        <f t="shared" si="681"/>
        <v>0</v>
      </c>
    </row>
    <row r="2150" spans="1:44" x14ac:dyDescent="0.25">
      <c r="A2150" s="178"/>
      <c r="B2150" s="55" t="str">
        <f>_xlfn.IFNA(VLOOKUP(A2150,'Ajánlatkérő(k) adatai'!$B$4:$C$205,2,0),"")</f>
        <v/>
      </c>
      <c r="C2150" s="178"/>
      <c r="D2150" s="55" t="str">
        <f>_xlfn.IFNA(VLOOKUP(C2150,'Számlafizető(k) adatai'!$C$4:$D$203,2,0),"")</f>
        <v/>
      </c>
      <c r="E2150" s="55" t="str">
        <f>_xlfn.IFNA(VLOOKUP(C2150,'Számlafizető(k) adatai'!$C$4:$M$203,11,0),"")</f>
        <v/>
      </c>
      <c r="F2150" s="178"/>
      <c r="G2150" s="178"/>
      <c r="H2150" s="178"/>
      <c r="I2150" s="55" t="str">
        <f>IF(F2150="","",VLOOKUP(LEFT(F2150,5),'Technikai cellák'!B:C,2,0))</f>
        <v/>
      </c>
      <c r="J2150" s="55" t="str">
        <f>IF(F2150="","",VLOOKUP(I2150,'Technikai cellák'!$C$1:$D$12,2,0))</f>
        <v/>
      </c>
      <c r="K2150" s="179"/>
      <c r="L2150" s="67" t="str">
        <f t="shared" si="664"/>
        <v/>
      </c>
      <c r="M2150" s="68">
        <f t="shared" si="665"/>
        <v>0</v>
      </c>
      <c r="N2150" s="66">
        <f t="shared" si="666"/>
        <v>0</v>
      </c>
      <c r="O2150" s="152"/>
      <c r="P2150" s="172">
        <f t="shared" si="663"/>
        <v>0</v>
      </c>
      <c r="Q2150" s="69">
        <f t="shared" si="667"/>
        <v>0</v>
      </c>
      <c r="R2150" s="62">
        <f t="shared" si="668"/>
        <v>0</v>
      </c>
      <c r="S2150" s="153"/>
      <c r="T2150" s="118" t="str">
        <f t="shared" si="669"/>
        <v/>
      </c>
      <c r="U2150" s="154"/>
      <c r="V2150" s="154"/>
      <c r="W2150" s="154"/>
      <c r="X2150" s="154"/>
      <c r="Y2150" s="154"/>
      <c r="Z2150" s="154"/>
      <c r="AA2150" s="154"/>
      <c r="AB2150" s="154"/>
      <c r="AC2150" s="154"/>
      <c r="AD2150" s="154"/>
      <c r="AE2150" s="154"/>
      <c r="AF2150" s="154"/>
      <c r="AG2150" s="63">
        <f t="shared" si="670"/>
        <v>0</v>
      </c>
      <c r="AH2150" s="56">
        <f t="shared" si="671"/>
        <v>0</v>
      </c>
      <c r="AI2150" s="56">
        <f t="shared" si="672"/>
        <v>0</v>
      </c>
      <c r="AJ2150" s="56">
        <f t="shared" si="673"/>
        <v>0</v>
      </c>
      <c r="AK2150" s="56">
        <f t="shared" si="674"/>
        <v>0</v>
      </c>
      <c r="AL2150" s="56">
        <f t="shared" si="675"/>
        <v>0</v>
      </c>
      <c r="AM2150" s="56">
        <f t="shared" si="676"/>
        <v>0</v>
      </c>
      <c r="AN2150" s="56">
        <f t="shared" si="677"/>
        <v>0</v>
      </c>
      <c r="AO2150" s="56">
        <f t="shared" si="678"/>
        <v>0</v>
      </c>
      <c r="AP2150" s="56">
        <f t="shared" si="679"/>
        <v>0</v>
      </c>
      <c r="AQ2150" s="56">
        <f t="shared" si="680"/>
        <v>0</v>
      </c>
      <c r="AR2150" s="86">
        <f t="shared" si="681"/>
        <v>0</v>
      </c>
    </row>
    <row r="2151" spans="1:44" x14ac:dyDescent="0.25">
      <c r="A2151" s="178"/>
      <c r="B2151" s="55" t="str">
        <f>_xlfn.IFNA(VLOOKUP(A2151,'Ajánlatkérő(k) adatai'!$B$4:$C$205,2,0),"")</f>
        <v/>
      </c>
      <c r="C2151" s="178"/>
      <c r="D2151" s="55" t="str">
        <f>_xlfn.IFNA(VLOOKUP(C2151,'Számlafizető(k) adatai'!$C$4:$D$203,2,0),"")</f>
        <v/>
      </c>
      <c r="E2151" s="55" t="str">
        <f>_xlfn.IFNA(VLOOKUP(C2151,'Számlafizető(k) adatai'!$C$4:$M$203,11,0),"")</f>
        <v/>
      </c>
      <c r="F2151" s="178"/>
      <c r="G2151" s="178"/>
      <c r="H2151" s="178"/>
      <c r="I2151" s="55" t="str">
        <f>IF(F2151="","",VLOOKUP(LEFT(F2151,5),'Technikai cellák'!B:C,2,0))</f>
        <v/>
      </c>
      <c r="J2151" s="55" t="str">
        <f>IF(F2151="","",VLOOKUP(I2151,'Technikai cellák'!$C$1:$D$12,2,0))</f>
        <v/>
      </c>
      <c r="K2151" s="179"/>
      <c r="L2151" s="67" t="str">
        <f t="shared" si="664"/>
        <v/>
      </c>
      <c r="M2151" s="68">
        <f t="shared" si="665"/>
        <v>0</v>
      </c>
      <c r="N2151" s="66">
        <f t="shared" si="666"/>
        <v>0</v>
      </c>
      <c r="O2151" s="152"/>
      <c r="P2151" s="172">
        <f t="shared" si="663"/>
        <v>0</v>
      </c>
      <c r="Q2151" s="69">
        <f t="shared" si="667"/>
        <v>0</v>
      </c>
      <c r="R2151" s="62">
        <f t="shared" si="668"/>
        <v>0</v>
      </c>
      <c r="S2151" s="153"/>
      <c r="T2151" s="118" t="str">
        <f t="shared" si="669"/>
        <v/>
      </c>
      <c r="U2151" s="154"/>
      <c r="V2151" s="154"/>
      <c r="W2151" s="154"/>
      <c r="X2151" s="154"/>
      <c r="Y2151" s="154"/>
      <c r="Z2151" s="154"/>
      <c r="AA2151" s="154"/>
      <c r="AB2151" s="154"/>
      <c r="AC2151" s="154"/>
      <c r="AD2151" s="154"/>
      <c r="AE2151" s="154"/>
      <c r="AF2151" s="154"/>
      <c r="AG2151" s="63">
        <f t="shared" si="670"/>
        <v>0</v>
      </c>
      <c r="AH2151" s="56">
        <f t="shared" si="671"/>
        <v>0</v>
      </c>
      <c r="AI2151" s="56">
        <f t="shared" si="672"/>
        <v>0</v>
      </c>
      <c r="AJ2151" s="56">
        <f t="shared" si="673"/>
        <v>0</v>
      </c>
      <c r="AK2151" s="56">
        <f t="shared" si="674"/>
        <v>0</v>
      </c>
      <c r="AL2151" s="56">
        <f t="shared" si="675"/>
        <v>0</v>
      </c>
      <c r="AM2151" s="56">
        <f t="shared" si="676"/>
        <v>0</v>
      </c>
      <c r="AN2151" s="56">
        <f t="shared" si="677"/>
        <v>0</v>
      </c>
      <c r="AO2151" s="56">
        <f t="shared" si="678"/>
        <v>0</v>
      </c>
      <c r="AP2151" s="56">
        <f t="shared" si="679"/>
        <v>0</v>
      </c>
      <c r="AQ2151" s="56">
        <f t="shared" si="680"/>
        <v>0</v>
      </c>
      <c r="AR2151" s="86">
        <f t="shared" si="681"/>
        <v>0</v>
      </c>
    </row>
    <row r="2152" spans="1:44" x14ac:dyDescent="0.25">
      <c r="A2152" s="178"/>
      <c r="B2152" s="55" t="str">
        <f>_xlfn.IFNA(VLOOKUP(A2152,'Ajánlatkérő(k) adatai'!$B$4:$C$205,2,0),"")</f>
        <v/>
      </c>
      <c r="C2152" s="178"/>
      <c r="D2152" s="55" t="str">
        <f>_xlfn.IFNA(VLOOKUP(C2152,'Számlafizető(k) adatai'!$C$4:$D$203,2,0),"")</f>
        <v/>
      </c>
      <c r="E2152" s="55" t="str">
        <f>_xlfn.IFNA(VLOOKUP(C2152,'Számlafizető(k) adatai'!$C$4:$M$203,11,0),"")</f>
        <v/>
      </c>
      <c r="F2152" s="178"/>
      <c r="G2152" s="178"/>
      <c r="H2152" s="178"/>
      <c r="I2152" s="55" t="str">
        <f>IF(F2152="","",VLOOKUP(LEFT(F2152,5),'Technikai cellák'!B:C,2,0))</f>
        <v/>
      </c>
      <c r="J2152" s="55" t="str">
        <f>IF(F2152="","",VLOOKUP(I2152,'Technikai cellák'!$C$1:$D$12,2,0))</f>
        <v/>
      </c>
      <c r="K2152" s="179"/>
      <c r="L2152" s="67" t="str">
        <f t="shared" si="664"/>
        <v/>
      </c>
      <c r="M2152" s="68">
        <f t="shared" si="665"/>
        <v>0</v>
      </c>
      <c r="N2152" s="66">
        <f t="shared" si="666"/>
        <v>0</v>
      </c>
      <c r="O2152" s="152"/>
      <c r="P2152" s="172">
        <f t="shared" si="663"/>
        <v>0</v>
      </c>
      <c r="Q2152" s="69">
        <f t="shared" si="667"/>
        <v>0</v>
      </c>
      <c r="R2152" s="62">
        <f t="shared" si="668"/>
        <v>0</v>
      </c>
      <c r="S2152" s="153"/>
      <c r="T2152" s="118" t="str">
        <f t="shared" si="669"/>
        <v/>
      </c>
      <c r="U2152" s="154"/>
      <c r="V2152" s="154"/>
      <c r="W2152" s="154"/>
      <c r="X2152" s="154"/>
      <c r="Y2152" s="154"/>
      <c r="Z2152" s="154"/>
      <c r="AA2152" s="154"/>
      <c r="AB2152" s="154"/>
      <c r="AC2152" s="154"/>
      <c r="AD2152" s="154"/>
      <c r="AE2152" s="154"/>
      <c r="AF2152" s="154"/>
      <c r="AG2152" s="63">
        <f t="shared" si="670"/>
        <v>0</v>
      </c>
      <c r="AH2152" s="56">
        <f t="shared" si="671"/>
        <v>0</v>
      </c>
      <c r="AI2152" s="56">
        <f t="shared" si="672"/>
        <v>0</v>
      </c>
      <c r="AJ2152" s="56">
        <f t="shared" si="673"/>
        <v>0</v>
      </c>
      <c r="AK2152" s="56">
        <f t="shared" si="674"/>
        <v>0</v>
      </c>
      <c r="AL2152" s="56">
        <f t="shared" si="675"/>
        <v>0</v>
      </c>
      <c r="AM2152" s="56">
        <f t="shared" si="676"/>
        <v>0</v>
      </c>
      <c r="AN2152" s="56">
        <f t="shared" si="677"/>
        <v>0</v>
      </c>
      <c r="AO2152" s="56">
        <f t="shared" si="678"/>
        <v>0</v>
      </c>
      <c r="AP2152" s="56">
        <f t="shared" si="679"/>
        <v>0</v>
      </c>
      <c r="AQ2152" s="56">
        <f t="shared" si="680"/>
        <v>0</v>
      </c>
      <c r="AR2152" s="86">
        <f t="shared" si="681"/>
        <v>0</v>
      </c>
    </row>
    <row r="2153" spans="1:44" x14ac:dyDescent="0.25">
      <c r="A2153" s="178"/>
      <c r="B2153" s="55" t="str">
        <f>_xlfn.IFNA(VLOOKUP(A2153,'Ajánlatkérő(k) adatai'!$B$4:$C$205,2,0),"")</f>
        <v/>
      </c>
      <c r="C2153" s="178"/>
      <c r="D2153" s="55" t="str">
        <f>_xlfn.IFNA(VLOOKUP(C2153,'Számlafizető(k) adatai'!$C$4:$D$203,2,0),"")</f>
        <v/>
      </c>
      <c r="E2153" s="55" t="str">
        <f>_xlfn.IFNA(VLOOKUP(C2153,'Számlafizető(k) adatai'!$C$4:$M$203,11,0),"")</f>
        <v/>
      </c>
      <c r="F2153" s="178"/>
      <c r="G2153" s="178"/>
      <c r="H2153" s="178"/>
      <c r="I2153" s="55" t="str">
        <f>IF(F2153="","",VLOOKUP(LEFT(F2153,5),'Technikai cellák'!B:C,2,0))</f>
        <v/>
      </c>
      <c r="J2153" s="55" t="str">
        <f>IF(F2153="","",VLOOKUP(I2153,'Technikai cellák'!$C$1:$D$12,2,0))</f>
        <v/>
      </c>
      <c r="K2153" s="179"/>
      <c r="L2153" s="67" t="str">
        <f t="shared" si="664"/>
        <v/>
      </c>
      <c r="M2153" s="68">
        <f t="shared" si="665"/>
        <v>0</v>
      </c>
      <c r="N2153" s="66">
        <f t="shared" si="666"/>
        <v>0</v>
      </c>
      <c r="O2153" s="152"/>
      <c r="P2153" s="172">
        <f t="shared" si="663"/>
        <v>0</v>
      </c>
      <c r="Q2153" s="69">
        <f t="shared" si="667"/>
        <v>0</v>
      </c>
      <c r="R2153" s="62">
        <f t="shared" si="668"/>
        <v>0</v>
      </c>
      <c r="S2153" s="153"/>
      <c r="T2153" s="118" t="str">
        <f t="shared" si="669"/>
        <v/>
      </c>
      <c r="U2153" s="154"/>
      <c r="V2153" s="154"/>
      <c r="W2153" s="154"/>
      <c r="X2153" s="154"/>
      <c r="Y2153" s="154"/>
      <c r="Z2153" s="154"/>
      <c r="AA2153" s="154"/>
      <c r="AB2153" s="154"/>
      <c r="AC2153" s="154"/>
      <c r="AD2153" s="154"/>
      <c r="AE2153" s="154"/>
      <c r="AF2153" s="154"/>
      <c r="AG2153" s="63">
        <f t="shared" si="670"/>
        <v>0</v>
      </c>
      <c r="AH2153" s="56">
        <f t="shared" si="671"/>
        <v>0</v>
      </c>
      <c r="AI2153" s="56">
        <f t="shared" si="672"/>
        <v>0</v>
      </c>
      <c r="AJ2153" s="56">
        <f t="shared" si="673"/>
        <v>0</v>
      </c>
      <c r="AK2153" s="56">
        <f t="shared" si="674"/>
        <v>0</v>
      </c>
      <c r="AL2153" s="56">
        <f t="shared" si="675"/>
        <v>0</v>
      </c>
      <c r="AM2153" s="56">
        <f t="shared" si="676"/>
        <v>0</v>
      </c>
      <c r="AN2153" s="56">
        <f t="shared" si="677"/>
        <v>0</v>
      </c>
      <c r="AO2153" s="56">
        <f t="shared" si="678"/>
        <v>0</v>
      </c>
      <c r="AP2153" s="56">
        <f t="shared" si="679"/>
        <v>0</v>
      </c>
      <c r="AQ2153" s="56">
        <f t="shared" si="680"/>
        <v>0</v>
      </c>
      <c r="AR2153" s="86">
        <f t="shared" si="681"/>
        <v>0</v>
      </c>
    </row>
    <row r="2154" spans="1:44" x14ac:dyDescent="0.25">
      <c r="A2154" s="178"/>
      <c r="B2154" s="55" t="str">
        <f>_xlfn.IFNA(VLOOKUP(A2154,'Ajánlatkérő(k) adatai'!$B$4:$C$205,2,0),"")</f>
        <v/>
      </c>
      <c r="C2154" s="178"/>
      <c r="D2154" s="55" t="str">
        <f>_xlfn.IFNA(VLOOKUP(C2154,'Számlafizető(k) adatai'!$C$4:$D$203,2,0),"")</f>
        <v/>
      </c>
      <c r="E2154" s="55" t="str">
        <f>_xlfn.IFNA(VLOOKUP(C2154,'Számlafizető(k) adatai'!$C$4:$M$203,11,0),"")</f>
        <v/>
      </c>
      <c r="F2154" s="178"/>
      <c r="G2154" s="178"/>
      <c r="H2154" s="178"/>
      <c r="I2154" s="55" t="str">
        <f>IF(F2154="","",VLOOKUP(LEFT(F2154,5),'Technikai cellák'!B:C,2,0))</f>
        <v/>
      </c>
      <c r="J2154" s="55" t="str">
        <f>IF(F2154="","",VLOOKUP(I2154,'Technikai cellák'!$C$1:$D$12,2,0))</f>
        <v/>
      </c>
      <c r="K2154" s="179"/>
      <c r="L2154" s="67" t="str">
        <f t="shared" si="664"/>
        <v/>
      </c>
      <c r="M2154" s="68">
        <f t="shared" si="665"/>
        <v>0</v>
      </c>
      <c r="N2154" s="66">
        <f t="shared" si="666"/>
        <v>0</v>
      </c>
      <c r="O2154" s="152"/>
      <c r="P2154" s="172">
        <f t="shared" si="663"/>
        <v>0</v>
      </c>
      <c r="Q2154" s="69">
        <f t="shared" si="667"/>
        <v>0</v>
      </c>
      <c r="R2154" s="62">
        <f t="shared" si="668"/>
        <v>0</v>
      </c>
      <c r="S2154" s="153"/>
      <c r="T2154" s="118" t="str">
        <f t="shared" si="669"/>
        <v/>
      </c>
      <c r="U2154" s="154"/>
      <c r="V2154" s="154"/>
      <c r="W2154" s="154"/>
      <c r="X2154" s="154"/>
      <c r="Y2154" s="154"/>
      <c r="Z2154" s="154"/>
      <c r="AA2154" s="154"/>
      <c r="AB2154" s="154"/>
      <c r="AC2154" s="154"/>
      <c r="AD2154" s="154"/>
      <c r="AE2154" s="154"/>
      <c r="AF2154" s="154"/>
      <c r="AG2154" s="63">
        <f t="shared" si="670"/>
        <v>0</v>
      </c>
      <c r="AH2154" s="56">
        <f t="shared" si="671"/>
        <v>0</v>
      </c>
      <c r="AI2154" s="56">
        <f t="shared" si="672"/>
        <v>0</v>
      </c>
      <c r="AJ2154" s="56">
        <f t="shared" si="673"/>
        <v>0</v>
      </c>
      <c r="AK2154" s="56">
        <f t="shared" si="674"/>
        <v>0</v>
      </c>
      <c r="AL2154" s="56">
        <f t="shared" si="675"/>
        <v>0</v>
      </c>
      <c r="AM2154" s="56">
        <f t="shared" si="676"/>
        <v>0</v>
      </c>
      <c r="AN2154" s="56">
        <f t="shared" si="677"/>
        <v>0</v>
      </c>
      <c r="AO2154" s="56">
        <f t="shared" si="678"/>
        <v>0</v>
      </c>
      <c r="AP2154" s="56">
        <f t="shared" si="679"/>
        <v>0</v>
      </c>
      <c r="AQ2154" s="56">
        <f t="shared" si="680"/>
        <v>0</v>
      </c>
      <c r="AR2154" s="86">
        <f t="shared" si="681"/>
        <v>0</v>
      </c>
    </row>
    <row r="2155" spans="1:44" x14ac:dyDescent="0.25">
      <c r="A2155" s="178"/>
      <c r="B2155" s="55" t="str">
        <f>_xlfn.IFNA(VLOOKUP(A2155,'Ajánlatkérő(k) adatai'!$B$4:$C$205,2,0),"")</f>
        <v/>
      </c>
      <c r="C2155" s="178"/>
      <c r="D2155" s="55" t="str">
        <f>_xlfn.IFNA(VLOOKUP(C2155,'Számlafizető(k) adatai'!$C$4:$D$203,2,0),"")</f>
        <v/>
      </c>
      <c r="E2155" s="55" t="str">
        <f>_xlfn.IFNA(VLOOKUP(C2155,'Számlafizető(k) adatai'!$C$4:$M$203,11,0),"")</f>
        <v/>
      </c>
      <c r="F2155" s="178"/>
      <c r="G2155" s="178"/>
      <c r="H2155" s="178"/>
      <c r="I2155" s="55" t="str">
        <f>IF(F2155="","",VLOOKUP(LEFT(F2155,5),'Technikai cellák'!B:C,2,0))</f>
        <v/>
      </c>
      <c r="J2155" s="55" t="str">
        <f>IF(F2155="","",VLOOKUP(I2155,'Technikai cellák'!$C$1:$D$12,2,0))</f>
        <v/>
      </c>
      <c r="K2155" s="179"/>
      <c r="L2155" s="67" t="str">
        <f t="shared" si="664"/>
        <v/>
      </c>
      <c r="M2155" s="68">
        <f t="shared" si="665"/>
        <v>0</v>
      </c>
      <c r="N2155" s="66">
        <f t="shared" si="666"/>
        <v>0</v>
      </c>
      <c r="O2155" s="152"/>
      <c r="P2155" s="172">
        <f t="shared" si="663"/>
        <v>0</v>
      </c>
      <c r="Q2155" s="69">
        <f t="shared" si="667"/>
        <v>0</v>
      </c>
      <c r="R2155" s="62">
        <f t="shared" si="668"/>
        <v>0</v>
      </c>
      <c r="S2155" s="153"/>
      <c r="T2155" s="118" t="str">
        <f t="shared" si="669"/>
        <v/>
      </c>
      <c r="U2155" s="154"/>
      <c r="V2155" s="154"/>
      <c r="W2155" s="154"/>
      <c r="X2155" s="154"/>
      <c r="Y2155" s="154"/>
      <c r="Z2155" s="154"/>
      <c r="AA2155" s="154"/>
      <c r="AB2155" s="154"/>
      <c r="AC2155" s="154"/>
      <c r="AD2155" s="154"/>
      <c r="AE2155" s="154"/>
      <c r="AF2155" s="154"/>
      <c r="AG2155" s="63">
        <f t="shared" si="670"/>
        <v>0</v>
      </c>
      <c r="AH2155" s="56">
        <f t="shared" si="671"/>
        <v>0</v>
      </c>
      <c r="AI2155" s="56">
        <f t="shared" si="672"/>
        <v>0</v>
      </c>
      <c r="AJ2155" s="56">
        <f t="shared" si="673"/>
        <v>0</v>
      </c>
      <c r="AK2155" s="56">
        <f t="shared" si="674"/>
        <v>0</v>
      </c>
      <c r="AL2155" s="56">
        <f t="shared" si="675"/>
        <v>0</v>
      </c>
      <c r="AM2155" s="56">
        <f t="shared" si="676"/>
        <v>0</v>
      </c>
      <c r="AN2155" s="56">
        <f t="shared" si="677"/>
        <v>0</v>
      </c>
      <c r="AO2155" s="56">
        <f t="shared" si="678"/>
        <v>0</v>
      </c>
      <c r="AP2155" s="56">
        <f t="shared" si="679"/>
        <v>0</v>
      </c>
      <c r="AQ2155" s="56">
        <f t="shared" si="680"/>
        <v>0</v>
      </c>
      <c r="AR2155" s="86">
        <f t="shared" si="681"/>
        <v>0</v>
      </c>
    </row>
    <row r="2156" spans="1:44" x14ac:dyDescent="0.25">
      <c r="A2156" s="178"/>
      <c r="B2156" s="55" t="str">
        <f>_xlfn.IFNA(VLOOKUP(A2156,'Ajánlatkérő(k) adatai'!$B$4:$C$205,2,0),"")</f>
        <v/>
      </c>
      <c r="C2156" s="178"/>
      <c r="D2156" s="55" t="str">
        <f>_xlfn.IFNA(VLOOKUP(C2156,'Számlafizető(k) adatai'!$C$4:$D$203,2,0),"")</f>
        <v/>
      </c>
      <c r="E2156" s="55" t="str">
        <f>_xlfn.IFNA(VLOOKUP(C2156,'Számlafizető(k) adatai'!$C$4:$M$203,11,0),"")</f>
        <v/>
      </c>
      <c r="F2156" s="178"/>
      <c r="G2156" s="178"/>
      <c r="H2156" s="178"/>
      <c r="I2156" s="55" t="str">
        <f>IF(F2156="","",VLOOKUP(LEFT(F2156,5),'Technikai cellák'!B:C,2,0))</f>
        <v/>
      </c>
      <c r="J2156" s="55" t="str">
        <f>IF(F2156="","",VLOOKUP(I2156,'Technikai cellák'!$C$1:$D$12,2,0))</f>
        <v/>
      </c>
      <c r="K2156" s="179"/>
      <c r="L2156" s="67" t="str">
        <f t="shared" si="664"/>
        <v/>
      </c>
      <c r="M2156" s="68">
        <f t="shared" si="665"/>
        <v>0</v>
      </c>
      <c r="N2156" s="66">
        <f t="shared" si="666"/>
        <v>0</v>
      </c>
      <c r="O2156" s="152"/>
      <c r="P2156" s="172">
        <f t="shared" si="663"/>
        <v>0</v>
      </c>
      <c r="Q2156" s="69">
        <f t="shared" si="667"/>
        <v>0</v>
      </c>
      <c r="R2156" s="62">
        <f t="shared" si="668"/>
        <v>0</v>
      </c>
      <c r="S2156" s="153"/>
      <c r="T2156" s="118" t="str">
        <f t="shared" si="669"/>
        <v/>
      </c>
      <c r="U2156" s="154"/>
      <c r="V2156" s="154"/>
      <c r="W2156" s="154"/>
      <c r="X2156" s="154"/>
      <c r="Y2156" s="154"/>
      <c r="Z2156" s="154"/>
      <c r="AA2156" s="154"/>
      <c r="AB2156" s="154"/>
      <c r="AC2156" s="154"/>
      <c r="AD2156" s="154"/>
      <c r="AE2156" s="154"/>
      <c r="AF2156" s="154"/>
      <c r="AG2156" s="63">
        <f t="shared" si="670"/>
        <v>0</v>
      </c>
      <c r="AH2156" s="56">
        <f t="shared" si="671"/>
        <v>0</v>
      </c>
      <c r="AI2156" s="56">
        <f t="shared" si="672"/>
        <v>0</v>
      </c>
      <c r="AJ2156" s="56">
        <f t="shared" si="673"/>
        <v>0</v>
      </c>
      <c r="AK2156" s="56">
        <f t="shared" si="674"/>
        <v>0</v>
      </c>
      <c r="AL2156" s="56">
        <f t="shared" si="675"/>
        <v>0</v>
      </c>
      <c r="AM2156" s="56">
        <f t="shared" si="676"/>
        <v>0</v>
      </c>
      <c r="AN2156" s="56">
        <f t="shared" si="677"/>
        <v>0</v>
      </c>
      <c r="AO2156" s="56">
        <f t="shared" si="678"/>
        <v>0</v>
      </c>
      <c r="AP2156" s="56">
        <f t="shared" si="679"/>
        <v>0</v>
      </c>
      <c r="AQ2156" s="56">
        <f t="shared" si="680"/>
        <v>0</v>
      </c>
      <c r="AR2156" s="86">
        <f t="shared" si="681"/>
        <v>0</v>
      </c>
    </row>
    <row r="2157" spans="1:44" x14ac:dyDescent="0.25">
      <c r="A2157" s="178"/>
      <c r="B2157" s="55" t="str">
        <f>_xlfn.IFNA(VLOOKUP(A2157,'Ajánlatkérő(k) adatai'!$B$4:$C$205,2,0),"")</f>
        <v/>
      </c>
      <c r="C2157" s="178"/>
      <c r="D2157" s="55" t="str">
        <f>_xlfn.IFNA(VLOOKUP(C2157,'Számlafizető(k) adatai'!$C$4:$D$203,2,0),"")</f>
        <v/>
      </c>
      <c r="E2157" s="55" t="str">
        <f>_xlfn.IFNA(VLOOKUP(C2157,'Számlafizető(k) adatai'!$C$4:$M$203,11,0),"")</f>
        <v/>
      </c>
      <c r="F2157" s="178"/>
      <c r="G2157" s="178"/>
      <c r="H2157" s="178"/>
      <c r="I2157" s="55" t="str">
        <f>IF(F2157="","",VLOOKUP(LEFT(F2157,5),'Technikai cellák'!B:C,2,0))</f>
        <v/>
      </c>
      <c r="J2157" s="55" t="str">
        <f>IF(F2157="","",VLOOKUP(I2157,'Technikai cellák'!$C$1:$D$12,2,0))</f>
        <v/>
      </c>
      <c r="K2157" s="179"/>
      <c r="L2157" s="67" t="str">
        <f t="shared" si="664"/>
        <v/>
      </c>
      <c r="M2157" s="68">
        <f t="shared" si="665"/>
        <v>0</v>
      </c>
      <c r="N2157" s="66">
        <f t="shared" si="666"/>
        <v>0</v>
      </c>
      <c r="O2157" s="152"/>
      <c r="P2157" s="172">
        <f t="shared" si="663"/>
        <v>0</v>
      </c>
      <c r="Q2157" s="69">
        <f t="shared" si="667"/>
        <v>0</v>
      </c>
      <c r="R2157" s="62">
        <f t="shared" si="668"/>
        <v>0</v>
      </c>
      <c r="S2157" s="153"/>
      <c r="T2157" s="118" t="str">
        <f t="shared" si="669"/>
        <v/>
      </c>
      <c r="U2157" s="154"/>
      <c r="V2157" s="154"/>
      <c r="W2157" s="154"/>
      <c r="X2157" s="154"/>
      <c r="Y2157" s="154"/>
      <c r="Z2157" s="154"/>
      <c r="AA2157" s="154"/>
      <c r="AB2157" s="154"/>
      <c r="AC2157" s="154"/>
      <c r="AD2157" s="154"/>
      <c r="AE2157" s="154"/>
      <c r="AF2157" s="154"/>
      <c r="AG2157" s="63">
        <f t="shared" si="670"/>
        <v>0</v>
      </c>
      <c r="AH2157" s="56">
        <f t="shared" si="671"/>
        <v>0</v>
      </c>
      <c r="AI2157" s="56">
        <f t="shared" si="672"/>
        <v>0</v>
      </c>
      <c r="AJ2157" s="56">
        <f t="shared" si="673"/>
        <v>0</v>
      </c>
      <c r="AK2157" s="56">
        <f t="shared" si="674"/>
        <v>0</v>
      </c>
      <c r="AL2157" s="56">
        <f t="shared" si="675"/>
        <v>0</v>
      </c>
      <c r="AM2157" s="56">
        <f t="shared" si="676"/>
        <v>0</v>
      </c>
      <c r="AN2157" s="56">
        <f t="shared" si="677"/>
        <v>0</v>
      </c>
      <c r="AO2157" s="56">
        <f t="shared" si="678"/>
        <v>0</v>
      </c>
      <c r="AP2157" s="56">
        <f t="shared" si="679"/>
        <v>0</v>
      </c>
      <c r="AQ2157" s="56">
        <f t="shared" si="680"/>
        <v>0</v>
      </c>
      <c r="AR2157" s="86">
        <f t="shared" si="681"/>
        <v>0</v>
      </c>
    </row>
    <row r="2158" spans="1:44" x14ac:dyDescent="0.25">
      <c r="A2158" s="178"/>
      <c r="B2158" s="55" t="str">
        <f>_xlfn.IFNA(VLOOKUP(A2158,'Ajánlatkérő(k) adatai'!$B$4:$C$205,2,0),"")</f>
        <v/>
      </c>
      <c r="C2158" s="178"/>
      <c r="D2158" s="55" t="str">
        <f>_xlfn.IFNA(VLOOKUP(C2158,'Számlafizető(k) adatai'!$C$4:$D$203,2,0),"")</f>
        <v/>
      </c>
      <c r="E2158" s="55" t="str">
        <f>_xlfn.IFNA(VLOOKUP(C2158,'Számlafizető(k) adatai'!$C$4:$M$203,11,0),"")</f>
        <v/>
      </c>
      <c r="F2158" s="178"/>
      <c r="G2158" s="178"/>
      <c r="H2158" s="178"/>
      <c r="I2158" s="55" t="str">
        <f>IF(F2158="","",VLOOKUP(LEFT(F2158,5),'Technikai cellák'!B:C,2,0))</f>
        <v/>
      </c>
      <c r="J2158" s="55" t="str">
        <f>IF(F2158="","",VLOOKUP(I2158,'Technikai cellák'!$C$1:$D$12,2,0))</f>
        <v/>
      </c>
      <c r="K2158" s="179"/>
      <c r="L2158" s="67" t="str">
        <f t="shared" si="664"/>
        <v/>
      </c>
      <c r="M2158" s="68">
        <f t="shared" si="665"/>
        <v>0</v>
      </c>
      <c r="N2158" s="66">
        <f t="shared" si="666"/>
        <v>0</v>
      </c>
      <c r="O2158" s="152"/>
      <c r="P2158" s="172">
        <f t="shared" si="663"/>
        <v>0</v>
      </c>
      <c r="Q2158" s="69">
        <f t="shared" si="667"/>
        <v>0</v>
      </c>
      <c r="R2158" s="62">
        <f t="shared" si="668"/>
        <v>0</v>
      </c>
      <c r="S2158" s="153"/>
      <c r="T2158" s="118" t="str">
        <f t="shared" si="669"/>
        <v/>
      </c>
      <c r="U2158" s="154"/>
      <c r="V2158" s="154"/>
      <c r="W2158" s="154"/>
      <c r="X2158" s="154"/>
      <c r="Y2158" s="154"/>
      <c r="Z2158" s="154"/>
      <c r="AA2158" s="154"/>
      <c r="AB2158" s="154"/>
      <c r="AC2158" s="154"/>
      <c r="AD2158" s="154"/>
      <c r="AE2158" s="154"/>
      <c r="AF2158" s="154"/>
      <c r="AG2158" s="63">
        <f t="shared" si="670"/>
        <v>0</v>
      </c>
      <c r="AH2158" s="56">
        <f t="shared" si="671"/>
        <v>0</v>
      </c>
      <c r="AI2158" s="56">
        <f t="shared" si="672"/>
        <v>0</v>
      </c>
      <c r="AJ2158" s="56">
        <f t="shared" si="673"/>
        <v>0</v>
      </c>
      <c r="AK2158" s="56">
        <f t="shared" si="674"/>
        <v>0</v>
      </c>
      <c r="AL2158" s="56">
        <f t="shared" si="675"/>
        <v>0</v>
      </c>
      <c r="AM2158" s="56">
        <f t="shared" si="676"/>
        <v>0</v>
      </c>
      <c r="AN2158" s="56">
        <f t="shared" si="677"/>
        <v>0</v>
      </c>
      <c r="AO2158" s="56">
        <f t="shared" si="678"/>
        <v>0</v>
      </c>
      <c r="AP2158" s="56">
        <f t="shared" si="679"/>
        <v>0</v>
      </c>
      <c r="AQ2158" s="56">
        <f t="shared" si="680"/>
        <v>0</v>
      </c>
      <c r="AR2158" s="86">
        <f t="shared" si="681"/>
        <v>0</v>
      </c>
    </row>
    <row r="2159" spans="1:44" x14ac:dyDescent="0.25">
      <c r="A2159" s="178"/>
      <c r="B2159" s="55" t="str">
        <f>_xlfn.IFNA(VLOOKUP(A2159,'Ajánlatkérő(k) adatai'!$B$4:$C$205,2,0),"")</f>
        <v/>
      </c>
      <c r="C2159" s="178"/>
      <c r="D2159" s="55" t="str">
        <f>_xlfn.IFNA(VLOOKUP(C2159,'Számlafizető(k) adatai'!$C$4:$D$203,2,0),"")</f>
        <v/>
      </c>
      <c r="E2159" s="55" t="str">
        <f>_xlfn.IFNA(VLOOKUP(C2159,'Számlafizető(k) adatai'!$C$4:$M$203,11,0),"")</f>
        <v/>
      </c>
      <c r="F2159" s="178"/>
      <c r="G2159" s="178"/>
      <c r="H2159" s="178"/>
      <c r="I2159" s="55" t="str">
        <f>IF(F2159="","",VLOOKUP(LEFT(F2159,5),'Technikai cellák'!B:C,2,0))</f>
        <v/>
      </c>
      <c r="J2159" s="55" t="str">
        <f>IF(F2159="","",VLOOKUP(I2159,'Technikai cellák'!$C$1:$D$12,2,0))</f>
        <v/>
      </c>
      <c r="K2159" s="179"/>
      <c r="L2159" s="67" t="str">
        <f t="shared" si="664"/>
        <v/>
      </c>
      <c r="M2159" s="68">
        <f t="shared" si="665"/>
        <v>0</v>
      </c>
      <c r="N2159" s="66">
        <f t="shared" si="666"/>
        <v>0</v>
      </c>
      <c r="O2159" s="152"/>
      <c r="P2159" s="172">
        <f t="shared" si="663"/>
        <v>0</v>
      </c>
      <c r="Q2159" s="69">
        <f t="shared" si="667"/>
        <v>0</v>
      </c>
      <c r="R2159" s="62">
        <f t="shared" si="668"/>
        <v>0</v>
      </c>
      <c r="S2159" s="153"/>
      <c r="T2159" s="118" t="str">
        <f t="shared" si="669"/>
        <v/>
      </c>
      <c r="U2159" s="154"/>
      <c r="V2159" s="154"/>
      <c r="W2159" s="154"/>
      <c r="X2159" s="154"/>
      <c r="Y2159" s="154"/>
      <c r="Z2159" s="154"/>
      <c r="AA2159" s="154"/>
      <c r="AB2159" s="154"/>
      <c r="AC2159" s="154"/>
      <c r="AD2159" s="154"/>
      <c r="AE2159" s="154"/>
      <c r="AF2159" s="154"/>
      <c r="AG2159" s="63">
        <f t="shared" si="670"/>
        <v>0</v>
      </c>
      <c r="AH2159" s="56">
        <f t="shared" si="671"/>
        <v>0</v>
      </c>
      <c r="AI2159" s="56">
        <f t="shared" si="672"/>
        <v>0</v>
      </c>
      <c r="AJ2159" s="56">
        <f t="shared" si="673"/>
        <v>0</v>
      </c>
      <c r="AK2159" s="56">
        <f t="shared" si="674"/>
        <v>0</v>
      </c>
      <c r="AL2159" s="56">
        <f t="shared" si="675"/>
        <v>0</v>
      </c>
      <c r="AM2159" s="56">
        <f t="shared" si="676"/>
        <v>0</v>
      </c>
      <c r="AN2159" s="56">
        <f t="shared" si="677"/>
        <v>0</v>
      </c>
      <c r="AO2159" s="56">
        <f t="shared" si="678"/>
        <v>0</v>
      </c>
      <c r="AP2159" s="56">
        <f t="shared" si="679"/>
        <v>0</v>
      </c>
      <c r="AQ2159" s="56">
        <f t="shared" si="680"/>
        <v>0</v>
      </c>
      <c r="AR2159" s="86">
        <f t="shared" si="681"/>
        <v>0</v>
      </c>
    </row>
    <row r="2160" spans="1:44" x14ac:dyDescent="0.25">
      <c r="A2160" s="178"/>
      <c r="B2160" s="55" t="str">
        <f>_xlfn.IFNA(VLOOKUP(A2160,'Ajánlatkérő(k) adatai'!$B$4:$C$205,2,0),"")</f>
        <v/>
      </c>
      <c r="C2160" s="178"/>
      <c r="D2160" s="55" t="str">
        <f>_xlfn.IFNA(VLOOKUP(C2160,'Számlafizető(k) adatai'!$C$4:$D$203,2,0),"")</f>
        <v/>
      </c>
      <c r="E2160" s="55" t="str">
        <f>_xlfn.IFNA(VLOOKUP(C2160,'Számlafizető(k) adatai'!$C$4:$M$203,11,0),"")</f>
        <v/>
      </c>
      <c r="F2160" s="178"/>
      <c r="G2160" s="178"/>
      <c r="H2160" s="178"/>
      <c r="I2160" s="55" t="str">
        <f>IF(F2160="","",VLOOKUP(LEFT(F2160,5),'Technikai cellák'!B:C,2,0))</f>
        <v/>
      </c>
      <c r="J2160" s="55" t="str">
        <f>IF(F2160="","",VLOOKUP(I2160,'Technikai cellák'!$C$1:$D$12,2,0))</f>
        <v/>
      </c>
      <c r="K2160" s="179"/>
      <c r="L2160" s="67" t="str">
        <f t="shared" si="664"/>
        <v/>
      </c>
      <c r="M2160" s="68">
        <f t="shared" si="665"/>
        <v>0</v>
      </c>
      <c r="N2160" s="66">
        <f t="shared" si="666"/>
        <v>0</v>
      </c>
      <c r="O2160" s="152"/>
      <c r="P2160" s="172">
        <f t="shared" si="663"/>
        <v>0</v>
      </c>
      <c r="Q2160" s="69">
        <f t="shared" si="667"/>
        <v>0</v>
      </c>
      <c r="R2160" s="62">
        <f t="shared" si="668"/>
        <v>0</v>
      </c>
      <c r="S2160" s="153"/>
      <c r="T2160" s="118" t="str">
        <f t="shared" si="669"/>
        <v/>
      </c>
      <c r="U2160" s="154"/>
      <c r="V2160" s="154"/>
      <c r="W2160" s="154"/>
      <c r="X2160" s="154"/>
      <c r="Y2160" s="154"/>
      <c r="Z2160" s="154"/>
      <c r="AA2160" s="154"/>
      <c r="AB2160" s="154"/>
      <c r="AC2160" s="154"/>
      <c r="AD2160" s="154"/>
      <c r="AE2160" s="154"/>
      <c r="AF2160" s="154"/>
      <c r="AG2160" s="63">
        <f t="shared" si="670"/>
        <v>0</v>
      </c>
      <c r="AH2160" s="56">
        <f t="shared" si="671"/>
        <v>0</v>
      </c>
      <c r="AI2160" s="56">
        <f t="shared" si="672"/>
        <v>0</v>
      </c>
      <c r="AJ2160" s="56">
        <f t="shared" si="673"/>
        <v>0</v>
      </c>
      <c r="AK2160" s="56">
        <f t="shared" si="674"/>
        <v>0</v>
      </c>
      <c r="AL2160" s="56">
        <f t="shared" si="675"/>
        <v>0</v>
      </c>
      <c r="AM2160" s="56">
        <f t="shared" si="676"/>
        <v>0</v>
      </c>
      <c r="AN2160" s="56">
        <f t="shared" si="677"/>
        <v>0</v>
      </c>
      <c r="AO2160" s="56">
        <f t="shared" si="678"/>
        <v>0</v>
      </c>
      <c r="AP2160" s="56">
        <f t="shared" si="679"/>
        <v>0</v>
      </c>
      <c r="AQ2160" s="56">
        <f t="shared" si="680"/>
        <v>0</v>
      </c>
      <c r="AR2160" s="86">
        <f t="shared" si="681"/>
        <v>0</v>
      </c>
    </row>
    <row r="2161" spans="1:44" x14ac:dyDescent="0.25">
      <c r="A2161" s="178"/>
      <c r="B2161" s="55" t="str">
        <f>_xlfn.IFNA(VLOOKUP(A2161,'Ajánlatkérő(k) adatai'!$B$4:$C$205,2,0),"")</f>
        <v/>
      </c>
      <c r="C2161" s="178"/>
      <c r="D2161" s="55" t="str">
        <f>_xlfn.IFNA(VLOOKUP(C2161,'Számlafizető(k) adatai'!$C$4:$D$203,2,0),"")</f>
        <v/>
      </c>
      <c r="E2161" s="55" t="str">
        <f>_xlfn.IFNA(VLOOKUP(C2161,'Számlafizető(k) adatai'!$C$4:$M$203,11,0),"")</f>
        <v/>
      </c>
      <c r="F2161" s="178"/>
      <c r="G2161" s="178"/>
      <c r="H2161" s="178"/>
      <c r="I2161" s="55" t="str">
        <f>IF(F2161="","",VLOOKUP(LEFT(F2161,5),'Technikai cellák'!B:C,2,0))</f>
        <v/>
      </c>
      <c r="J2161" s="55" t="str">
        <f>IF(F2161="","",VLOOKUP(I2161,'Technikai cellák'!$C$1:$D$12,2,0))</f>
        <v/>
      </c>
      <c r="K2161" s="179"/>
      <c r="L2161" s="67" t="str">
        <f t="shared" si="664"/>
        <v/>
      </c>
      <c r="M2161" s="68">
        <f t="shared" si="665"/>
        <v>0</v>
      </c>
      <c r="N2161" s="66">
        <f t="shared" si="666"/>
        <v>0</v>
      </c>
      <c r="O2161" s="152"/>
      <c r="P2161" s="172">
        <f t="shared" si="663"/>
        <v>0</v>
      </c>
      <c r="Q2161" s="69">
        <f t="shared" si="667"/>
        <v>0</v>
      </c>
      <c r="R2161" s="62">
        <f t="shared" si="668"/>
        <v>0</v>
      </c>
      <c r="S2161" s="153"/>
      <c r="T2161" s="118" t="str">
        <f t="shared" si="669"/>
        <v/>
      </c>
      <c r="U2161" s="154"/>
      <c r="V2161" s="154"/>
      <c r="W2161" s="154"/>
      <c r="X2161" s="154"/>
      <c r="Y2161" s="154"/>
      <c r="Z2161" s="154"/>
      <c r="AA2161" s="154"/>
      <c r="AB2161" s="154"/>
      <c r="AC2161" s="154"/>
      <c r="AD2161" s="154"/>
      <c r="AE2161" s="154"/>
      <c r="AF2161" s="154"/>
      <c r="AG2161" s="63">
        <f t="shared" si="670"/>
        <v>0</v>
      </c>
      <c r="AH2161" s="56">
        <f t="shared" si="671"/>
        <v>0</v>
      </c>
      <c r="AI2161" s="56">
        <f t="shared" si="672"/>
        <v>0</v>
      </c>
      <c r="AJ2161" s="56">
        <f t="shared" si="673"/>
        <v>0</v>
      </c>
      <c r="AK2161" s="56">
        <f t="shared" si="674"/>
        <v>0</v>
      </c>
      <c r="AL2161" s="56">
        <f t="shared" si="675"/>
        <v>0</v>
      </c>
      <c r="AM2161" s="56">
        <f t="shared" si="676"/>
        <v>0</v>
      </c>
      <c r="AN2161" s="56">
        <f t="shared" si="677"/>
        <v>0</v>
      </c>
      <c r="AO2161" s="56">
        <f t="shared" si="678"/>
        <v>0</v>
      </c>
      <c r="AP2161" s="56">
        <f t="shared" si="679"/>
        <v>0</v>
      </c>
      <c r="AQ2161" s="56">
        <f t="shared" si="680"/>
        <v>0</v>
      </c>
      <c r="AR2161" s="86">
        <f t="shared" si="681"/>
        <v>0</v>
      </c>
    </row>
    <row r="2162" spans="1:44" x14ac:dyDescent="0.25">
      <c r="A2162" s="178"/>
      <c r="B2162" s="55" t="str">
        <f>_xlfn.IFNA(VLOOKUP(A2162,'Ajánlatkérő(k) adatai'!$B$4:$C$205,2,0),"")</f>
        <v/>
      </c>
      <c r="C2162" s="178"/>
      <c r="D2162" s="55" t="str">
        <f>_xlfn.IFNA(VLOOKUP(C2162,'Számlafizető(k) adatai'!$C$4:$D$203,2,0),"")</f>
        <v/>
      </c>
      <c r="E2162" s="55" t="str">
        <f>_xlfn.IFNA(VLOOKUP(C2162,'Számlafizető(k) adatai'!$C$4:$M$203,11,0),"")</f>
        <v/>
      </c>
      <c r="F2162" s="178"/>
      <c r="G2162" s="178"/>
      <c r="H2162" s="178"/>
      <c r="I2162" s="55" t="str">
        <f>IF(F2162="","",VLOOKUP(LEFT(F2162,5),'Technikai cellák'!B:C,2,0))</f>
        <v/>
      </c>
      <c r="J2162" s="55" t="str">
        <f>IF(F2162="","",VLOOKUP(I2162,'Technikai cellák'!$C$1:$D$12,2,0))</f>
        <v/>
      </c>
      <c r="K2162" s="179"/>
      <c r="L2162" s="67" t="str">
        <f t="shared" si="664"/>
        <v/>
      </c>
      <c r="M2162" s="68">
        <f t="shared" si="665"/>
        <v>0</v>
      </c>
      <c r="N2162" s="66">
        <f t="shared" si="666"/>
        <v>0</v>
      </c>
      <c r="O2162" s="152"/>
      <c r="P2162" s="172">
        <f t="shared" si="663"/>
        <v>0</v>
      </c>
      <c r="Q2162" s="69">
        <f t="shared" si="667"/>
        <v>0</v>
      </c>
      <c r="R2162" s="62">
        <f t="shared" si="668"/>
        <v>0</v>
      </c>
      <c r="S2162" s="153"/>
      <c r="T2162" s="118" t="str">
        <f t="shared" si="669"/>
        <v/>
      </c>
      <c r="U2162" s="154"/>
      <c r="V2162" s="154"/>
      <c r="W2162" s="154"/>
      <c r="X2162" s="154"/>
      <c r="Y2162" s="154"/>
      <c r="Z2162" s="154"/>
      <c r="AA2162" s="154"/>
      <c r="AB2162" s="154"/>
      <c r="AC2162" s="154"/>
      <c r="AD2162" s="154"/>
      <c r="AE2162" s="154"/>
      <c r="AF2162" s="154"/>
      <c r="AG2162" s="63">
        <f t="shared" si="670"/>
        <v>0</v>
      </c>
      <c r="AH2162" s="56">
        <f t="shared" si="671"/>
        <v>0</v>
      </c>
      <c r="AI2162" s="56">
        <f t="shared" si="672"/>
        <v>0</v>
      </c>
      <c r="AJ2162" s="56">
        <f t="shared" si="673"/>
        <v>0</v>
      </c>
      <c r="AK2162" s="56">
        <f t="shared" si="674"/>
        <v>0</v>
      </c>
      <c r="AL2162" s="56">
        <f t="shared" si="675"/>
        <v>0</v>
      </c>
      <c r="AM2162" s="56">
        <f t="shared" si="676"/>
        <v>0</v>
      </c>
      <c r="AN2162" s="56">
        <f t="shared" si="677"/>
        <v>0</v>
      </c>
      <c r="AO2162" s="56">
        <f t="shared" si="678"/>
        <v>0</v>
      </c>
      <c r="AP2162" s="56">
        <f t="shared" si="679"/>
        <v>0</v>
      </c>
      <c r="AQ2162" s="56">
        <f t="shared" si="680"/>
        <v>0</v>
      </c>
      <c r="AR2162" s="86">
        <f t="shared" si="681"/>
        <v>0</v>
      </c>
    </row>
    <row r="2163" spans="1:44" x14ac:dyDescent="0.25">
      <c r="A2163" s="178"/>
      <c r="B2163" s="55" t="str">
        <f>_xlfn.IFNA(VLOOKUP(A2163,'Ajánlatkérő(k) adatai'!$B$4:$C$205,2,0),"")</f>
        <v/>
      </c>
      <c r="C2163" s="178"/>
      <c r="D2163" s="55" t="str">
        <f>_xlfn.IFNA(VLOOKUP(C2163,'Számlafizető(k) adatai'!$C$4:$D$203,2,0),"")</f>
        <v/>
      </c>
      <c r="E2163" s="55" t="str">
        <f>_xlfn.IFNA(VLOOKUP(C2163,'Számlafizető(k) adatai'!$C$4:$M$203,11,0),"")</f>
        <v/>
      </c>
      <c r="F2163" s="178"/>
      <c r="G2163" s="178"/>
      <c r="H2163" s="178"/>
      <c r="I2163" s="55" t="str">
        <f>IF(F2163="","",VLOOKUP(LEFT(F2163,5),'Technikai cellák'!B:C,2,0))</f>
        <v/>
      </c>
      <c r="J2163" s="55" t="str">
        <f>IF(F2163="","",VLOOKUP(I2163,'Technikai cellák'!$C$1:$D$12,2,0))</f>
        <v/>
      </c>
      <c r="K2163" s="179"/>
      <c r="L2163" s="67" t="str">
        <f t="shared" si="664"/>
        <v/>
      </c>
      <c r="M2163" s="68">
        <f t="shared" si="665"/>
        <v>0</v>
      </c>
      <c r="N2163" s="66">
        <f t="shared" si="666"/>
        <v>0</v>
      </c>
      <c r="O2163" s="152"/>
      <c r="P2163" s="172">
        <f t="shared" si="663"/>
        <v>0</v>
      </c>
      <c r="Q2163" s="69">
        <f t="shared" si="667"/>
        <v>0</v>
      </c>
      <c r="R2163" s="62">
        <f t="shared" si="668"/>
        <v>0</v>
      </c>
      <c r="S2163" s="153"/>
      <c r="T2163" s="118" t="str">
        <f t="shared" si="669"/>
        <v/>
      </c>
      <c r="U2163" s="154"/>
      <c r="V2163" s="154"/>
      <c r="W2163" s="154"/>
      <c r="X2163" s="154"/>
      <c r="Y2163" s="154"/>
      <c r="Z2163" s="154"/>
      <c r="AA2163" s="154"/>
      <c r="AB2163" s="154"/>
      <c r="AC2163" s="154"/>
      <c r="AD2163" s="154"/>
      <c r="AE2163" s="154"/>
      <c r="AF2163" s="154"/>
      <c r="AG2163" s="63">
        <f t="shared" si="670"/>
        <v>0</v>
      </c>
      <c r="AH2163" s="56">
        <f t="shared" si="671"/>
        <v>0</v>
      </c>
      <c r="AI2163" s="56">
        <f t="shared" si="672"/>
        <v>0</v>
      </c>
      <c r="AJ2163" s="56">
        <f t="shared" si="673"/>
        <v>0</v>
      </c>
      <c r="AK2163" s="56">
        <f t="shared" si="674"/>
        <v>0</v>
      </c>
      <c r="AL2163" s="56">
        <f t="shared" si="675"/>
        <v>0</v>
      </c>
      <c r="AM2163" s="56">
        <f t="shared" si="676"/>
        <v>0</v>
      </c>
      <c r="AN2163" s="56">
        <f t="shared" si="677"/>
        <v>0</v>
      </c>
      <c r="AO2163" s="56">
        <f t="shared" si="678"/>
        <v>0</v>
      </c>
      <c r="AP2163" s="56">
        <f t="shared" si="679"/>
        <v>0</v>
      </c>
      <c r="AQ2163" s="56">
        <f t="shared" si="680"/>
        <v>0</v>
      </c>
      <c r="AR2163" s="86">
        <f t="shared" si="681"/>
        <v>0</v>
      </c>
    </row>
    <row r="2164" spans="1:44" x14ac:dyDescent="0.25">
      <c r="A2164" s="178"/>
      <c r="B2164" s="55" t="str">
        <f>_xlfn.IFNA(VLOOKUP(A2164,'Ajánlatkérő(k) adatai'!$B$4:$C$205,2,0),"")</f>
        <v/>
      </c>
      <c r="C2164" s="178"/>
      <c r="D2164" s="55" t="str">
        <f>_xlfn.IFNA(VLOOKUP(C2164,'Számlafizető(k) adatai'!$C$4:$D$203,2,0),"")</f>
        <v/>
      </c>
      <c r="E2164" s="55" t="str">
        <f>_xlfn.IFNA(VLOOKUP(C2164,'Számlafizető(k) adatai'!$C$4:$M$203,11,0),"")</f>
        <v/>
      </c>
      <c r="F2164" s="178"/>
      <c r="G2164" s="178"/>
      <c r="H2164" s="178"/>
      <c r="I2164" s="55" t="str">
        <f>IF(F2164="","",VLOOKUP(LEFT(F2164,5),'Technikai cellák'!B:C,2,0))</f>
        <v/>
      </c>
      <c r="J2164" s="55" t="str">
        <f>IF(F2164="","",VLOOKUP(I2164,'Technikai cellák'!$C$1:$D$12,2,0))</f>
        <v/>
      </c>
      <c r="K2164" s="179"/>
      <c r="L2164" s="67" t="str">
        <f t="shared" si="664"/>
        <v/>
      </c>
      <c r="M2164" s="68">
        <f t="shared" si="665"/>
        <v>0</v>
      </c>
      <c r="N2164" s="66">
        <f t="shared" si="666"/>
        <v>0</v>
      </c>
      <c r="O2164" s="152"/>
      <c r="P2164" s="172">
        <f t="shared" si="663"/>
        <v>0</v>
      </c>
      <c r="Q2164" s="69">
        <f t="shared" si="667"/>
        <v>0</v>
      </c>
      <c r="R2164" s="62">
        <f t="shared" si="668"/>
        <v>0</v>
      </c>
      <c r="S2164" s="153"/>
      <c r="T2164" s="118" t="str">
        <f t="shared" si="669"/>
        <v/>
      </c>
      <c r="U2164" s="154"/>
      <c r="V2164" s="154"/>
      <c r="W2164" s="154"/>
      <c r="X2164" s="154"/>
      <c r="Y2164" s="154"/>
      <c r="Z2164" s="154"/>
      <c r="AA2164" s="154"/>
      <c r="AB2164" s="154"/>
      <c r="AC2164" s="154"/>
      <c r="AD2164" s="154"/>
      <c r="AE2164" s="154"/>
      <c r="AF2164" s="154"/>
      <c r="AG2164" s="63">
        <f t="shared" si="670"/>
        <v>0</v>
      </c>
      <c r="AH2164" s="56">
        <f t="shared" si="671"/>
        <v>0</v>
      </c>
      <c r="AI2164" s="56">
        <f t="shared" si="672"/>
        <v>0</v>
      </c>
      <c r="AJ2164" s="56">
        <f t="shared" si="673"/>
        <v>0</v>
      </c>
      <c r="AK2164" s="56">
        <f t="shared" si="674"/>
        <v>0</v>
      </c>
      <c r="AL2164" s="56">
        <f t="shared" si="675"/>
        <v>0</v>
      </c>
      <c r="AM2164" s="56">
        <f t="shared" si="676"/>
        <v>0</v>
      </c>
      <c r="AN2164" s="56">
        <f t="shared" si="677"/>
        <v>0</v>
      </c>
      <c r="AO2164" s="56">
        <f t="shared" si="678"/>
        <v>0</v>
      </c>
      <c r="AP2164" s="56">
        <f t="shared" si="679"/>
        <v>0</v>
      </c>
      <c r="AQ2164" s="56">
        <f t="shared" si="680"/>
        <v>0</v>
      </c>
      <c r="AR2164" s="86">
        <f t="shared" si="681"/>
        <v>0</v>
      </c>
    </row>
    <row r="2165" spans="1:44" x14ac:dyDescent="0.25">
      <c r="A2165" s="178"/>
      <c r="B2165" s="55" t="str">
        <f>_xlfn.IFNA(VLOOKUP(A2165,'Ajánlatkérő(k) adatai'!$B$4:$C$205,2,0),"")</f>
        <v/>
      </c>
      <c r="C2165" s="178"/>
      <c r="D2165" s="55" t="str">
        <f>_xlfn.IFNA(VLOOKUP(C2165,'Számlafizető(k) adatai'!$C$4:$D$203,2,0),"")</f>
        <v/>
      </c>
      <c r="E2165" s="55" t="str">
        <f>_xlfn.IFNA(VLOOKUP(C2165,'Számlafizető(k) adatai'!$C$4:$M$203,11,0),"")</f>
        <v/>
      </c>
      <c r="F2165" s="178"/>
      <c r="G2165" s="178"/>
      <c r="H2165" s="178"/>
      <c r="I2165" s="55" t="str">
        <f>IF(F2165="","",VLOOKUP(LEFT(F2165,5),'Technikai cellák'!B:C,2,0))</f>
        <v/>
      </c>
      <c r="J2165" s="55" t="str">
        <f>IF(F2165="","",VLOOKUP(I2165,'Technikai cellák'!$C$1:$D$12,2,0))</f>
        <v/>
      </c>
      <c r="K2165" s="179"/>
      <c r="L2165" s="67" t="str">
        <f t="shared" si="664"/>
        <v/>
      </c>
      <c r="M2165" s="68">
        <f t="shared" si="665"/>
        <v>0</v>
      </c>
      <c r="N2165" s="66">
        <f t="shared" si="666"/>
        <v>0</v>
      </c>
      <c r="O2165" s="152"/>
      <c r="P2165" s="172">
        <f t="shared" si="663"/>
        <v>0</v>
      </c>
      <c r="Q2165" s="69">
        <f t="shared" si="667"/>
        <v>0</v>
      </c>
      <c r="R2165" s="62">
        <f t="shared" si="668"/>
        <v>0</v>
      </c>
      <c r="S2165" s="153"/>
      <c r="T2165" s="118" t="str">
        <f t="shared" si="669"/>
        <v/>
      </c>
      <c r="U2165" s="154"/>
      <c r="V2165" s="154"/>
      <c r="W2165" s="154"/>
      <c r="X2165" s="154"/>
      <c r="Y2165" s="154"/>
      <c r="Z2165" s="154"/>
      <c r="AA2165" s="154"/>
      <c r="AB2165" s="154"/>
      <c r="AC2165" s="154"/>
      <c r="AD2165" s="154"/>
      <c r="AE2165" s="154"/>
      <c r="AF2165" s="154"/>
      <c r="AG2165" s="63">
        <f t="shared" si="670"/>
        <v>0</v>
      </c>
      <c r="AH2165" s="56">
        <f t="shared" si="671"/>
        <v>0</v>
      </c>
      <c r="AI2165" s="56">
        <f t="shared" si="672"/>
        <v>0</v>
      </c>
      <c r="AJ2165" s="56">
        <f t="shared" si="673"/>
        <v>0</v>
      </c>
      <c r="AK2165" s="56">
        <f t="shared" si="674"/>
        <v>0</v>
      </c>
      <c r="AL2165" s="56">
        <f t="shared" si="675"/>
        <v>0</v>
      </c>
      <c r="AM2165" s="56">
        <f t="shared" si="676"/>
        <v>0</v>
      </c>
      <c r="AN2165" s="56">
        <f t="shared" si="677"/>
        <v>0</v>
      </c>
      <c r="AO2165" s="56">
        <f t="shared" si="678"/>
        <v>0</v>
      </c>
      <c r="AP2165" s="56">
        <f t="shared" si="679"/>
        <v>0</v>
      </c>
      <c r="AQ2165" s="56">
        <f t="shared" si="680"/>
        <v>0</v>
      </c>
      <c r="AR2165" s="86">
        <f t="shared" si="681"/>
        <v>0</v>
      </c>
    </row>
    <row r="2166" spans="1:44" x14ac:dyDescent="0.25">
      <c r="A2166" s="178"/>
      <c r="B2166" s="55" t="str">
        <f>_xlfn.IFNA(VLOOKUP(A2166,'Ajánlatkérő(k) adatai'!$B$4:$C$205,2,0),"")</f>
        <v/>
      </c>
      <c r="C2166" s="178"/>
      <c r="D2166" s="55" t="str">
        <f>_xlfn.IFNA(VLOOKUP(C2166,'Számlafizető(k) adatai'!$C$4:$D$203,2,0),"")</f>
        <v/>
      </c>
      <c r="E2166" s="55" t="str">
        <f>_xlfn.IFNA(VLOOKUP(C2166,'Számlafizető(k) adatai'!$C$4:$M$203,11,0),"")</f>
        <v/>
      </c>
      <c r="F2166" s="178"/>
      <c r="G2166" s="178"/>
      <c r="H2166" s="178"/>
      <c r="I2166" s="55" t="str">
        <f>IF(F2166="","",VLOOKUP(LEFT(F2166,5),'Technikai cellák'!B:C,2,0))</f>
        <v/>
      </c>
      <c r="J2166" s="55" t="str">
        <f>IF(F2166="","",VLOOKUP(I2166,'Technikai cellák'!$C$1:$D$12,2,0))</f>
        <v/>
      </c>
      <c r="K2166" s="179"/>
      <c r="L2166" s="67" t="str">
        <f t="shared" si="664"/>
        <v/>
      </c>
      <c r="M2166" s="68">
        <f t="shared" si="665"/>
        <v>0</v>
      </c>
      <c r="N2166" s="66">
        <f t="shared" si="666"/>
        <v>0</v>
      </c>
      <c r="O2166" s="152"/>
      <c r="P2166" s="172">
        <f t="shared" si="663"/>
        <v>0</v>
      </c>
      <c r="Q2166" s="69">
        <f t="shared" si="667"/>
        <v>0</v>
      </c>
      <c r="R2166" s="62">
        <f t="shared" si="668"/>
        <v>0</v>
      </c>
      <c r="S2166" s="153"/>
      <c r="T2166" s="118" t="str">
        <f t="shared" si="669"/>
        <v/>
      </c>
      <c r="U2166" s="154"/>
      <c r="V2166" s="154"/>
      <c r="W2166" s="154"/>
      <c r="X2166" s="154"/>
      <c r="Y2166" s="154"/>
      <c r="Z2166" s="154"/>
      <c r="AA2166" s="154"/>
      <c r="AB2166" s="154"/>
      <c r="AC2166" s="154"/>
      <c r="AD2166" s="154"/>
      <c r="AE2166" s="154"/>
      <c r="AF2166" s="154"/>
      <c r="AG2166" s="63">
        <f t="shared" si="670"/>
        <v>0</v>
      </c>
      <c r="AH2166" s="56">
        <f t="shared" si="671"/>
        <v>0</v>
      </c>
      <c r="AI2166" s="56">
        <f t="shared" si="672"/>
        <v>0</v>
      </c>
      <c r="AJ2166" s="56">
        <f t="shared" si="673"/>
        <v>0</v>
      </c>
      <c r="AK2166" s="56">
        <f t="shared" si="674"/>
        <v>0</v>
      </c>
      <c r="AL2166" s="56">
        <f t="shared" si="675"/>
        <v>0</v>
      </c>
      <c r="AM2166" s="56">
        <f t="shared" si="676"/>
        <v>0</v>
      </c>
      <c r="AN2166" s="56">
        <f t="shared" si="677"/>
        <v>0</v>
      </c>
      <c r="AO2166" s="56">
        <f t="shared" si="678"/>
        <v>0</v>
      </c>
      <c r="AP2166" s="56">
        <f t="shared" si="679"/>
        <v>0</v>
      </c>
      <c r="AQ2166" s="56">
        <f t="shared" si="680"/>
        <v>0</v>
      </c>
      <c r="AR2166" s="86">
        <f t="shared" si="681"/>
        <v>0</v>
      </c>
    </row>
    <row r="2167" spans="1:44" x14ac:dyDescent="0.25">
      <c r="A2167" s="178"/>
      <c r="B2167" s="55" t="str">
        <f>_xlfn.IFNA(VLOOKUP(A2167,'Ajánlatkérő(k) adatai'!$B$4:$C$205,2,0),"")</f>
        <v/>
      </c>
      <c r="C2167" s="178"/>
      <c r="D2167" s="55" t="str">
        <f>_xlfn.IFNA(VLOOKUP(C2167,'Számlafizető(k) adatai'!$C$4:$D$203,2,0),"")</f>
        <v/>
      </c>
      <c r="E2167" s="55" t="str">
        <f>_xlfn.IFNA(VLOOKUP(C2167,'Számlafizető(k) adatai'!$C$4:$M$203,11,0),"")</f>
        <v/>
      </c>
      <c r="F2167" s="178"/>
      <c r="G2167" s="178"/>
      <c r="H2167" s="178"/>
      <c r="I2167" s="55" t="str">
        <f>IF(F2167="","",VLOOKUP(LEFT(F2167,5),'Technikai cellák'!B:C,2,0))</f>
        <v/>
      </c>
      <c r="J2167" s="55" t="str">
        <f>IF(F2167="","",VLOOKUP(I2167,'Technikai cellák'!$C$1:$D$12,2,0))</f>
        <v/>
      </c>
      <c r="K2167" s="179"/>
      <c r="L2167" s="67" t="str">
        <f t="shared" si="664"/>
        <v/>
      </c>
      <c r="M2167" s="68">
        <f t="shared" si="665"/>
        <v>0</v>
      </c>
      <c r="N2167" s="66">
        <f t="shared" si="666"/>
        <v>0</v>
      </c>
      <c r="O2167" s="152"/>
      <c r="P2167" s="172">
        <f t="shared" si="663"/>
        <v>0</v>
      </c>
      <c r="Q2167" s="69">
        <f t="shared" si="667"/>
        <v>0</v>
      </c>
      <c r="R2167" s="62">
        <f t="shared" si="668"/>
        <v>0</v>
      </c>
      <c r="S2167" s="153"/>
      <c r="T2167" s="118" t="str">
        <f t="shared" si="669"/>
        <v/>
      </c>
      <c r="U2167" s="154"/>
      <c r="V2167" s="154"/>
      <c r="W2167" s="154"/>
      <c r="X2167" s="154"/>
      <c r="Y2167" s="154"/>
      <c r="Z2167" s="154"/>
      <c r="AA2167" s="154"/>
      <c r="AB2167" s="154"/>
      <c r="AC2167" s="154"/>
      <c r="AD2167" s="154"/>
      <c r="AE2167" s="154"/>
      <c r="AF2167" s="154"/>
      <c r="AG2167" s="63">
        <f t="shared" si="670"/>
        <v>0</v>
      </c>
      <c r="AH2167" s="56">
        <f t="shared" si="671"/>
        <v>0</v>
      </c>
      <c r="AI2167" s="56">
        <f t="shared" si="672"/>
        <v>0</v>
      </c>
      <c r="AJ2167" s="56">
        <f t="shared" si="673"/>
        <v>0</v>
      </c>
      <c r="AK2167" s="56">
        <f t="shared" si="674"/>
        <v>0</v>
      </c>
      <c r="AL2167" s="56">
        <f t="shared" si="675"/>
        <v>0</v>
      </c>
      <c r="AM2167" s="56">
        <f t="shared" si="676"/>
        <v>0</v>
      </c>
      <c r="AN2167" s="56">
        <f t="shared" si="677"/>
        <v>0</v>
      </c>
      <c r="AO2167" s="56">
        <f t="shared" si="678"/>
        <v>0</v>
      </c>
      <c r="AP2167" s="56">
        <f t="shared" si="679"/>
        <v>0</v>
      </c>
      <c r="AQ2167" s="56">
        <f t="shared" si="680"/>
        <v>0</v>
      </c>
      <c r="AR2167" s="86">
        <f t="shared" si="681"/>
        <v>0</v>
      </c>
    </row>
    <row r="2168" spans="1:44" x14ac:dyDescent="0.25">
      <c r="A2168" s="178"/>
      <c r="B2168" s="55" t="str">
        <f>_xlfn.IFNA(VLOOKUP(A2168,'Ajánlatkérő(k) adatai'!$B$4:$C$205,2,0),"")</f>
        <v/>
      </c>
      <c r="C2168" s="178"/>
      <c r="D2168" s="55" t="str">
        <f>_xlfn.IFNA(VLOOKUP(C2168,'Számlafizető(k) adatai'!$C$4:$D$203,2,0),"")</f>
        <v/>
      </c>
      <c r="E2168" s="55" t="str">
        <f>_xlfn.IFNA(VLOOKUP(C2168,'Számlafizető(k) adatai'!$C$4:$M$203,11,0),"")</f>
        <v/>
      </c>
      <c r="F2168" s="178"/>
      <c r="G2168" s="178"/>
      <c r="H2168" s="178"/>
      <c r="I2168" s="55" t="str">
        <f>IF(F2168="","",VLOOKUP(LEFT(F2168,5),'Technikai cellák'!B:C,2,0))</f>
        <v/>
      </c>
      <c r="J2168" s="55" t="str">
        <f>IF(F2168="","",VLOOKUP(I2168,'Technikai cellák'!$C$1:$D$12,2,0))</f>
        <v/>
      </c>
      <c r="K2168" s="179"/>
      <c r="L2168" s="67" t="str">
        <f t="shared" si="664"/>
        <v/>
      </c>
      <c r="M2168" s="68">
        <f t="shared" si="665"/>
        <v>0</v>
      </c>
      <c r="N2168" s="66">
        <f t="shared" si="666"/>
        <v>0</v>
      </c>
      <c r="O2168" s="152"/>
      <c r="P2168" s="172">
        <f t="shared" si="663"/>
        <v>0</v>
      </c>
      <c r="Q2168" s="69">
        <f t="shared" si="667"/>
        <v>0</v>
      </c>
      <c r="R2168" s="62">
        <f t="shared" si="668"/>
        <v>0</v>
      </c>
      <c r="S2168" s="153"/>
      <c r="T2168" s="118" t="str">
        <f t="shared" si="669"/>
        <v/>
      </c>
      <c r="U2168" s="154"/>
      <c r="V2168" s="154"/>
      <c r="W2168" s="154"/>
      <c r="X2168" s="154"/>
      <c r="Y2168" s="154"/>
      <c r="Z2168" s="154"/>
      <c r="AA2168" s="154"/>
      <c r="AB2168" s="154"/>
      <c r="AC2168" s="154"/>
      <c r="AD2168" s="154"/>
      <c r="AE2168" s="154"/>
      <c r="AF2168" s="154"/>
      <c r="AG2168" s="63">
        <f t="shared" si="670"/>
        <v>0</v>
      </c>
      <c r="AH2168" s="56">
        <f t="shared" si="671"/>
        <v>0</v>
      </c>
      <c r="AI2168" s="56">
        <f t="shared" si="672"/>
        <v>0</v>
      </c>
      <c r="AJ2168" s="56">
        <f t="shared" si="673"/>
        <v>0</v>
      </c>
      <c r="AK2168" s="56">
        <f t="shared" si="674"/>
        <v>0</v>
      </c>
      <c r="AL2168" s="56">
        <f t="shared" si="675"/>
        <v>0</v>
      </c>
      <c r="AM2168" s="56">
        <f t="shared" si="676"/>
        <v>0</v>
      </c>
      <c r="AN2168" s="56">
        <f t="shared" si="677"/>
        <v>0</v>
      </c>
      <c r="AO2168" s="56">
        <f t="shared" si="678"/>
        <v>0</v>
      </c>
      <c r="AP2168" s="56">
        <f t="shared" si="679"/>
        <v>0</v>
      </c>
      <c r="AQ2168" s="56">
        <f t="shared" si="680"/>
        <v>0</v>
      </c>
      <c r="AR2168" s="86">
        <f t="shared" si="681"/>
        <v>0</v>
      </c>
    </row>
    <row r="2169" spans="1:44" x14ac:dyDescent="0.25">
      <c r="A2169" s="178"/>
      <c r="B2169" s="55" t="str">
        <f>_xlfn.IFNA(VLOOKUP(A2169,'Ajánlatkérő(k) adatai'!$B$4:$C$205,2,0),"")</f>
        <v/>
      </c>
      <c r="C2169" s="178"/>
      <c r="D2169" s="55" t="str">
        <f>_xlfn.IFNA(VLOOKUP(C2169,'Számlafizető(k) adatai'!$C$4:$D$203,2,0),"")</f>
        <v/>
      </c>
      <c r="E2169" s="55" t="str">
        <f>_xlfn.IFNA(VLOOKUP(C2169,'Számlafizető(k) adatai'!$C$4:$M$203,11,0),"")</f>
        <v/>
      </c>
      <c r="F2169" s="178"/>
      <c r="G2169" s="178"/>
      <c r="H2169" s="178"/>
      <c r="I2169" s="55" t="str">
        <f>IF(F2169="","",VLOOKUP(LEFT(F2169,5),'Technikai cellák'!B:C,2,0))</f>
        <v/>
      </c>
      <c r="J2169" s="55" t="str">
        <f>IF(F2169="","",VLOOKUP(I2169,'Technikai cellák'!$C$1:$D$12,2,0))</f>
        <v/>
      </c>
      <c r="K2169" s="179"/>
      <c r="L2169" s="67" t="str">
        <f t="shared" si="664"/>
        <v/>
      </c>
      <c r="M2169" s="68">
        <f t="shared" si="665"/>
        <v>0</v>
      </c>
      <c r="N2169" s="66">
        <f t="shared" si="666"/>
        <v>0</v>
      </c>
      <c r="O2169" s="152"/>
      <c r="P2169" s="172">
        <f t="shared" si="663"/>
        <v>0</v>
      </c>
      <c r="Q2169" s="69">
        <f t="shared" si="667"/>
        <v>0</v>
      </c>
      <c r="R2169" s="62">
        <f t="shared" si="668"/>
        <v>0</v>
      </c>
      <c r="S2169" s="153"/>
      <c r="T2169" s="118" t="str">
        <f t="shared" si="669"/>
        <v/>
      </c>
      <c r="U2169" s="154"/>
      <c r="V2169" s="154"/>
      <c r="W2169" s="154"/>
      <c r="X2169" s="154"/>
      <c r="Y2169" s="154"/>
      <c r="Z2169" s="154"/>
      <c r="AA2169" s="154"/>
      <c r="AB2169" s="154"/>
      <c r="AC2169" s="154"/>
      <c r="AD2169" s="154"/>
      <c r="AE2169" s="154"/>
      <c r="AF2169" s="154"/>
      <c r="AG2169" s="63">
        <f t="shared" si="670"/>
        <v>0</v>
      </c>
      <c r="AH2169" s="56">
        <f t="shared" si="671"/>
        <v>0</v>
      </c>
      <c r="AI2169" s="56">
        <f t="shared" si="672"/>
        <v>0</v>
      </c>
      <c r="AJ2169" s="56">
        <f t="shared" si="673"/>
        <v>0</v>
      </c>
      <c r="AK2169" s="56">
        <f t="shared" si="674"/>
        <v>0</v>
      </c>
      <c r="AL2169" s="56">
        <f t="shared" si="675"/>
        <v>0</v>
      </c>
      <c r="AM2169" s="56">
        <f t="shared" si="676"/>
        <v>0</v>
      </c>
      <c r="AN2169" s="56">
        <f t="shared" si="677"/>
        <v>0</v>
      </c>
      <c r="AO2169" s="56">
        <f t="shared" si="678"/>
        <v>0</v>
      </c>
      <c r="AP2169" s="56">
        <f t="shared" si="679"/>
        <v>0</v>
      </c>
      <c r="AQ2169" s="56">
        <f t="shared" si="680"/>
        <v>0</v>
      </c>
      <c r="AR2169" s="86">
        <f t="shared" si="681"/>
        <v>0</v>
      </c>
    </row>
    <row r="2170" spans="1:44" x14ac:dyDescent="0.25">
      <c r="A2170" s="178"/>
      <c r="B2170" s="55" t="str">
        <f>_xlfn.IFNA(VLOOKUP(A2170,'Ajánlatkérő(k) adatai'!$B$4:$C$205,2,0),"")</f>
        <v/>
      </c>
      <c r="C2170" s="178"/>
      <c r="D2170" s="55" t="str">
        <f>_xlfn.IFNA(VLOOKUP(C2170,'Számlafizető(k) adatai'!$C$4:$D$203,2,0),"")</f>
        <v/>
      </c>
      <c r="E2170" s="55" t="str">
        <f>_xlfn.IFNA(VLOOKUP(C2170,'Számlafizető(k) adatai'!$C$4:$M$203,11,0),"")</f>
        <v/>
      </c>
      <c r="F2170" s="178"/>
      <c r="G2170" s="178"/>
      <c r="H2170" s="178"/>
      <c r="I2170" s="55" t="str">
        <f>IF(F2170="","",VLOOKUP(LEFT(F2170,5),'Technikai cellák'!B:C,2,0))</f>
        <v/>
      </c>
      <c r="J2170" s="55" t="str">
        <f>IF(F2170="","",VLOOKUP(I2170,'Technikai cellák'!$C$1:$D$12,2,0))</f>
        <v/>
      </c>
      <c r="K2170" s="179"/>
      <c r="L2170" s="67" t="str">
        <f t="shared" si="664"/>
        <v/>
      </c>
      <c r="M2170" s="68">
        <f t="shared" si="665"/>
        <v>0</v>
      </c>
      <c r="N2170" s="66">
        <f t="shared" si="666"/>
        <v>0</v>
      </c>
      <c r="O2170" s="152"/>
      <c r="P2170" s="172">
        <f t="shared" si="663"/>
        <v>0</v>
      </c>
      <c r="Q2170" s="69">
        <f t="shared" si="667"/>
        <v>0</v>
      </c>
      <c r="R2170" s="62">
        <f t="shared" si="668"/>
        <v>0</v>
      </c>
      <c r="S2170" s="153"/>
      <c r="T2170" s="118" t="str">
        <f t="shared" si="669"/>
        <v/>
      </c>
      <c r="U2170" s="154"/>
      <c r="V2170" s="154"/>
      <c r="W2170" s="154"/>
      <c r="X2170" s="154"/>
      <c r="Y2170" s="154"/>
      <c r="Z2170" s="154"/>
      <c r="AA2170" s="154"/>
      <c r="AB2170" s="154"/>
      <c r="AC2170" s="154"/>
      <c r="AD2170" s="154"/>
      <c r="AE2170" s="154"/>
      <c r="AF2170" s="154"/>
      <c r="AG2170" s="63">
        <f t="shared" si="670"/>
        <v>0</v>
      </c>
      <c r="AH2170" s="56">
        <f t="shared" si="671"/>
        <v>0</v>
      </c>
      <c r="AI2170" s="56">
        <f t="shared" si="672"/>
        <v>0</v>
      </c>
      <c r="AJ2170" s="56">
        <f t="shared" si="673"/>
        <v>0</v>
      </c>
      <c r="AK2170" s="56">
        <f t="shared" si="674"/>
        <v>0</v>
      </c>
      <c r="AL2170" s="56">
        <f t="shared" si="675"/>
        <v>0</v>
      </c>
      <c r="AM2170" s="56">
        <f t="shared" si="676"/>
        <v>0</v>
      </c>
      <c r="AN2170" s="56">
        <f t="shared" si="677"/>
        <v>0</v>
      </c>
      <c r="AO2170" s="56">
        <f t="shared" si="678"/>
        <v>0</v>
      </c>
      <c r="AP2170" s="56">
        <f t="shared" si="679"/>
        <v>0</v>
      </c>
      <c r="AQ2170" s="56">
        <f t="shared" si="680"/>
        <v>0</v>
      </c>
      <c r="AR2170" s="86">
        <f t="shared" si="681"/>
        <v>0</v>
      </c>
    </row>
    <row r="2171" spans="1:44" x14ac:dyDescent="0.25">
      <c r="A2171" s="178"/>
      <c r="B2171" s="55" t="str">
        <f>_xlfn.IFNA(VLOOKUP(A2171,'Ajánlatkérő(k) adatai'!$B$4:$C$205,2,0),"")</f>
        <v/>
      </c>
      <c r="C2171" s="178"/>
      <c r="D2171" s="55" t="str">
        <f>_xlfn.IFNA(VLOOKUP(C2171,'Számlafizető(k) adatai'!$C$4:$D$203,2,0),"")</f>
        <v/>
      </c>
      <c r="E2171" s="55" t="str">
        <f>_xlfn.IFNA(VLOOKUP(C2171,'Számlafizető(k) adatai'!$C$4:$M$203,11,0),"")</f>
        <v/>
      </c>
      <c r="F2171" s="178"/>
      <c r="G2171" s="178"/>
      <c r="H2171" s="178"/>
      <c r="I2171" s="55" t="str">
        <f>IF(F2171="","",VLOOKUP(LEFT(F2171,5),'Technikai cellák'!B:C,2,0))</f>
        <v/>
      </c>
      <c r="J2171" s="55" t="str">
        <f>IF(F2171="","",VLOOKUP(I2171,'Technikai cellák'!$C$1:$D$12,2,0))</f>
        <v/>
      </c>
      <c r="K2171" s="179"/>
      <c r="L2171" s="67" t="str">
        <f t="shared" si="664"/>
        <v/>
      </c>
      <c r="M2171" s="68">
        <f t="shared" si="665"/>
        <v>0</v>
      </c>
      <c r="N2171" s="66">
        <f t="shared" si="666"/>
        <v>0</v>
      </c>
      <c r="O2171" s="152"/>
      <c r="P2171" s="172">
        <f t="shared" si="663"/>
        <v>0</v>
      </c>
      <c r="Q2171" s="69">
        <f t="shared" si="667"/>
        <v>0</v>
      </c>
      <c r="R2171" s="62">
        <f t="shared" si="668"/>
        <v>0</v>
      </c>
      <c r="S2171" s="153"/>
      <c r="T2171" s="118" t="str">
        <f t="shared" si="669"/>
        <v/>
      </c>
      <c r="U2171" s="154"/>
      <c r="V2171" s="154"/>
      <c r="W2171" s="154"/>
      <c r="X2171" s="154"/>
      <c r="Y2171" s="154"/>
      <c r="Z2171" s="154"/>
      <c r="AA2171" s="154"/>
      <c r="AB2171" s="154"/>
      <c r="AC2171" s="154"/>
      <c r="AD2171" s="154"/>
      <c r="AE2171" s="154"/>
      <c r="AF2171" s="154"/>
      <c r="AG2171" s="63">
        <f t="shared" si="670"/>
        <v>0</v>
      </c>
      <c r="AH2171" s="56">
        <f t="shared" si="671"/>
        <v>0</v>
      </c>
      <c r="AI2171" s="56">
        <f t="shared" si="672"/>
        <v>0</v>
      </c>
      <c r="AJ2171" s="56">
        <f t="shared" si="673"/>
        <v>0</v>
      </c>
      <c r="AK2171" s="56">
        <f t="shared" si="674"/>
        <v>0</v>
      </c>
      <c r="AL2171" s="56">
        <f t="shared" si="675"/>
        <v>0</v>
      </c>
      <c r="AM2171" s="56">
        <f t="shared" si="676"/>
        <v>0</v>
      </c>
      <c r="AN2171" s="56">
        <f t="shared" si="677"/>
        <v>0</v>
      </c>
      <c r="AO2171" s="56">
        <f t="shared" si="678"/>
        <v>0</v>
      </c>
      <c r="AP2171" s="56">
        <f t="shared" si="679"/>
        <v>0</v>
      </c>
      <c r="AQ2171" s="56">
        <f t="shared" si="680"/>
        <v>0</v>
      </c>
      <c r="AR2171" s="86">
        <f t="shared" si="681"/>
        <v>0</v>
      </c>
    </row>
    <row r="2172" spans="1:44" x14ac:dyDescent="0.25">
      <c r="A2172" s="178"/>
      <c r="B2172" s="55" t="str">
        <f>_xlfn.IFNA(VLOOKUP(A2172,'Ajánlatkérő(k) adatai'!$B$4:$C$205,2,0),"")</f>
        <v/>
      </c>
      <c r="C2172" s="178"/>
      <c r="D2172" s="55" t="str">
        <f>_xlfn.IFNA(VLOOKUP(C2172,'Számlafizető(k) adatai'!$C$4:$D$203,2,0),"")</f>
        <v/>
      </c>
      <c r="E2172" s="55" t="str">
        <f>_xlfn.IFNA(VLOOKUP(C2172,'Számlafizető(k) adatai'!$C$4:$M$203,11,0),"")</f>
        <v/>
      </c>
      <c r="F2172" s="178"/>
      <c r="G2172" s="178"/>
      <c r="H2172" s="178"/>
      <c r="I2172" s="55" t="str">
        <f>IF(F2172="","",VLOOKUP(LEFT(F2172,5),'Technikai cellák'!B:C,2,0))</f>
        <v/>
      </c>
      <c r="J2172" s="55" t="str">
        <f>IF(F2172="","",VLOOKUP(I2172,'Technikai cellák'!$C$1:$D$12,2,0))</f>
        <v/>
      </c>
      <c r="K2172" s="179"/>
      <c r="L2172" s="67" t="str">
        <f t="shared" si="664"/>
        <v/>
      </c>
      <c r="M2172" s="68">
        <f t="shared" si="665"/>
        <v>0</v>
      </c>
      <c r="N2172" s="66">
        <f t="shared" si="666"/>
        <v>0</v>
      </c>
      <c r="O2172" s="152"/>
      <c r="P2172" s="172">
        <f t="shared" si="663"/>
        <v>0</v>
      </c>
      <c r="Q2172" s="69">
        <f t="shared" si="667"/>
        <v>0</v>
      </c>
      <c r="R2172" s="62">
        <f t="shared" si="668"/>
        <v>0</v>
      </c>
      <c r="S2172" s="153"/>
      <c r="T2172" s="118" t="str">
        <f t="shared" si="669"/>
        <v/>
      </c>
      <c r="U2172" s="154"/>
      <c r="V2172" s="154"/>
      <c r="W2172" s="154"/>
      <c r="X2172" s="154"/>
      <c r="Y2172" s="154"/>
      <c r="Z2172" s="154"/>
      <c r="AA2172" s="154"/>
      <c r="AB2172" s="154"/>
      <c r="AC2172" s="154"/>
      <c r="AD2172" s="154"/>
      <c r="AE2172" s="154"/>
      <c r="AF2172" s="154"/>
      <c r="AG2172" s="63">
        <f t="shared" si="670"/>
        <v>0</v>
      </c>
      <c r="AH2172" s="56">
        <f t="shared" si="671"/>
        <v>0</v>
      </c>
      <c r="AI2172" s="56">
        <f t="shared" si="672"/>
        <v>0</v>
      </c>
      <c r="AJ2172" s="56">
        <f t="shared" si="673"/>
        <v>0</v>
      </c>
      <c r="AK2172" s="56">
        <f t="shared" si="674"/>
        <v>0</v>
      </c>
      <c r="AL2172" s="56">
        <f t="shared" si="675"/>
        <v>0</v>
      </c>
      <c r="AM2172" s="56">
        <f t="shared" si="676"/>
        <v>0</v>
      </c>
      <c r="AN2172" s="56">
        <f t="shared" si="677"/>
        <v>0</v>
      </c>
      <c r="AO2172" s="56">
        <f t="shared" si="678"/>
        <v>0</v>
      </c>
      <c r="AP2172" s="56">
        <f t="shared" si="679"/>
        <v>0</v>
      </c>
      <c r="AQ2172" s="56">
        <f t="shared" si="680"/>
        <v>0</v>
      </c>
      <c r="AR2172" s="86">
        <f t="shared" si="681"/>
        <v>0</v>
      </c>
    </row>
    <row r="2173" spans="1:44" x14ac:dyDescent="0.25">
      <c r="A2173" s="178"/>
      <c r="B2173" s="55" t="str">
        <f>_xlfn.IFNA(VLOOKUP(A2173,'Ajánlatkérő(k) adatai'!$B$4:$C$205,2,0),"")</f>
        <v/>
      </c>
      <c r="C2173" s="178"/>
      <c r="D2173" s="55" t="str">
        <f>_xlfn.IFNA(VLOOKUP(C2173,'Számlafizető(k) adatai'!$C$4:$D$203,2,0),"")</f>
        <v/>
      </c>
      <c r="E2173" s="55" t="str">
        <f>_xlfn.IFNA(VLOOKUP(C2173,'Számlafizető(k) adatai'!$C$4:$M$203,11,0),"")</f>
        <v/>
      </c>
      <c r="F2173" s="178"/>
      <c r="G2173" s="178"/>
      <c r="H2173" s="178"/>
      <c r="I2173" s="55" t="str">
        <f>IF(F2173="","",VLOOKUP(LEFT(F2173,5),'Technikai cellák'!B:C,2,0))</f>
        <v/>
      </c>
      <c r="J2173" s="55" t="str">
        <f>IF(F2173="","",VLOOKUP(I2173,'Technikai cellák'!$C$1:$D$12,2,0))</f>
        <v/>
      </c>
      <c r="K2173" s="179"/>
      <c r="L2173" s="67" t="str">
        <f t="shared" si="664"/>
        <v/>
      </c>
      <c r="M2173" s="68">
        <f t="shared" si="665"/>
        <v>0</v>
      </c>
      <c r="N2173" s="66">
        <f t="shared" si="666"/>
        <v>0</v>
      </c>
      <c r="O2173" s="152"/>
      <c r="P2173" s="172">
        <f t="shared" si="663"/>
        <v>0</v>
      </c>
      <c r="Q2173" s="69">
        <f t="shared" si="667"/>
        <v>0</v>
      </c>
      <c r="R2173" s="62">
        <f t="shared" si="668"/>
        <v>0</v>
      </c>
      <c r="S2173" s="153"/>
      <c r="T2173" s="118" t="str">
        <f t="shared" si="669"/>
        <v/>
      </c>
      <c r="U2173" s="154"/>
      <c r="V2173" s="154"/>
      <c r="W2173" s="154"/>
      <c r="X2173" s="154"/>
      <c r="Y2173" s="154"/>
      <c r="Z2173" s="154"/>
      <c r="AA2173" s="154"/>
      <c r="AB2173" s="154"/>
      <c r="AC2173" s="154"/>
      <c r="AD2173" s="154"/>
      <c r="AE2173" s="154"/>
      <c r="AF2173" s="154"/>
      <c r="AG2173" s="63">
        <f t="shared" si="670"/>
        <v>0</v>
      </c>
      <c r="AH2173" s="56">
        <f t="shared" si="671"/>
        <v>0</v>
      </c>
      <c r="AI2173" s="56">
        <f t="shared" si="672"/>
        <v>0</v>
      </c>
      <c r="AJ2173" s="56">
        <f t="shared" si="673"/>
        <v>0</v>
      </c>
      <c r="AK2173" s="56">
        <f t="shared" si="674"/>
        <v>0</v>
      </c>
      <c r="AL2173" s="56">
        <f t="shared" si="675"/>
        <v>0</v>
      </c>
      <c r="AM2173" s="56">
        <f t="shared" si="676"/>
        <v>0</v>
      </c>
      <c r="AN2173" s="56">
        <f t="shared" si="677"/>
        <v>0</v>
      </c>
      <c r="AO2173" s="56">
        <f t="shared" si="678"/>
        <v>0</v>
      </c>
      <c r="AP2173" s="56">
        <f t="shared" si="679"/>
        <v>0</v>
      </c>
      <c r="AQ2173" s="56">
        <f t="shared" si="680"/>
        <v>0</v>
      </c>
      <c r="AR2173" s="86">
        <f t="shared" si="681"/>
        <v>0</v>
      </c>
    </row>
    <row r="2174" spans="1:44" x14ac:dyDescent="0.25">
      <c r="A2174" s="178"/>
      <c r="B2174" s="55" t="str">
        <f>_xlfn.IFNA(VLOOKUP(A2174,'Ajánlatkérő(k) adatai'!$B$4:$C$205,2,0),"")</f>
        <v/>
      </c>
      <c r="C2174" s="178"/>
      <c r="D2174" s="55" t="str">
        <f>_xlfn.IFNA(VLOOKUP(C2174,'Számlafizető(k) adatai'!$C$4:$D$203,2,0),"")</f>
        <v/>
      </c>
      <c r="E2174" s="55" t="str">
        <f>_xlfn.IFNA(VLOOKUP(C2174,'Számlafizető(k) adatai'!$C$4:$M$203,11,0),"")</f>
        <v/>
      </c>
      <c r="F2174" s="178"/>
      <c r="G2174" s="178"/>
      <c r="H2174" s="178"/>
      <c r="I2174" s="55" t="str">
        <f>IF(F2174="","",VLOOKUP(LEFT(F2174,5),'Technikai cellák'!B:C,2,0))</f>
        <v/>
      </c>
      <c r="J2174" s="55" t="str">
        <f>IF(F2174="","",VLOOKUP(I2174,'Technikai cellák'!$C$1:$D$12,2,0))</f>
        <v/>
      </c>
      <c r="K2174" s="179"/>
      <c r="L2174" s="67" t="str">
        <f t="shared" si="664"/>
        <v/>
      </c>
      <c r="M2174" s="68">
        <f t="shared" si="665"/>
        <v>0</v>
      </c>
      <c r="N2174" s="66">
        <f t="shared" si="666"/>
        <v>0</v>
      </c>
      <c r="O2174" s="152"/>
      <c r="P2174" s="172">
        <f t="shared" si="663"/>
        <v>0</v>
      </c>
      <c r="Q2174" s="69">
        <f t="shared" si="667"/>
        <v>0</v>
      </c>
      <c r="R2174" s="62">
        <f t="shared" si="668"/>
        <v>0</v>
      </c>
      <c r="S2174" s="153"/>
      <c r="T2174" s="118" t="str">
        <f t="shared" si="669"/>
        <v/>
      </c>
      <c r="U2174" s="154"/>
      <c r="V2174" s="154"/>
      <c r="W2174" s="154"/>
      <c r="X2174" s="154"/>
      <c r="Y2174" s="154"/>
      <c r="Z2174" s="154"/>
      <c r="AA2174" s="154"/>
      <c r="AB2174" s="154"/>
      <c r="AC2174" s="154"/>
      <c r="AD2174" s="154"/>
      <c r="AE2174" s="154"/>
      <c r="AF2174" s="154"/>
      <c r="AG2174" s="63">
        <f t="shared" si="670"/>
        <v>0</v>
      </c>
      <c r="AH2174" s="56">
        <f t="shared" si="671"/>
        <v>0</v>
      </c>
      <c r="AI2174" s="56">
        <f t="shared" si="672"/>
        <v>0</v>
      </c>
      <c r="AJ2174" s="56">
        <f t="shared" si="673"/>
        <v>0</v>
      </c>
      <c r="AK2174" s="56">
        <f t="shared" si="674"/>
        <v>0</v>
      </c>
      <c r="AL2174" s="56">
        <f t="shared" si="675"/>
        <v>0</v>
      </c>
      <c r="AM2174" s="56">
        <f t="shared" si="676"/>
        <v>0</v>
      </c>
      <c r="AN2174" s="56">
        <f t="shared" si="677"/>
        <v>0</v>
      </c>
      <c r="AO2174" s="56">
        <f t="shared" si="678"/>
        <v>0</v>
      </c>
      <c r="AP2174" s="56">
        <f t="shared" si="679"/>
        <v>0</v>
      </c>
      <c r="AQ2174" s="56">
        <f t="shared" si="680"/>
        <v>0</v>
      </c>
      <c r="AR2174" s="86">
        <f t="shared" si="681"/>
        <v>0</v>
      </c>
    </row>
    <row r="2175" spans="1:44" x14ac:dyDescent="0.25">
      <c r="A2175" s="178"/>
      <c r="B2175" s="55" t="str">
        <f>_xlfn.IFNA(VLOOKUP(A2175,'Ajánlatkérő(k) adatai'!$B$4:$C$205,2,0),"")</f>
        <v/>
      </c>
      <c r="C2175" s="178"/>
      <c r="D2175" s="55" t="str">
        <f>_xlfn.IFNA(VLOOKUP(C2175,'Számlafizető(k) adatai'!$C$4:$D$203,2,0),"")</f>
        <v/>
      </c>
      <c r="E2175" s="55" t="str">
        <f>_xlfn.IFNA(VLOOKUP(C2175,'Számlafizető(k) adatai'!$C$4:$M$203,11,0),"")</f>
        <v/>
      </c>
      <c r="F2175" s="178"/>
      <c r="G2175" s="178"/>
      <c r="H2175" s="178"/>
      <c r="I2175" s="55" t="str">
        <f>IF(F2175="","",VLOOKUP(LEFT(F2175,5),'Technikai cellák'!B:C,2,0))</f>
        <v/>
      </c>
      <c r="J2175" s="55" t="str">
        <f>IF(F2175="","",VLOOKUP(I2175,'Technikai cellák'!$C$1:$D$12,2,0))</f>
        <v/>
      </c>
      <c r="K2175" s="179"/>
      <c r="L2175" s="67" t="str">
        <f t="shared" si="664"/>
        <v/>
      </c>
      <c r="M2175" s="68">
        <f t="shared" si="665"/>
        <v>0</v>
      </c>
      <c r="N2175" s="66">
        <f t="shared" si="666"/>
        <v>0</v>
      </c>
      <c r="O2175" s="152"/>
      <c r="P2175" s="172">
        <f t="shared" si="663"/>
        <v>0</v>
      </c>
      <c r="Q2175" s="69">
        <f t="shared" si="667"/>
        <v>0</v>
      </c>
      <c r="R2175" s="62">
        <f t="shared" si="668"/>
        <v>0</v>
      </c>
      <c r="S2175" s="153"/>
      <c r="T2175" s="118" t="str">
        <f t="shared" si="669"/>
        <v/>
      </c>
      <c r="U2175" s="154"/>
      <c r="V2175" s="154"/>
      <c r="W2175" s="154"/>
      <c r="X2175" s="154"/>
      <c r="Y2175" s="154"/>
      <c r="Z2175" s="154"/>
      <c r="AA2175" s="154"/>
      <c r="AB2175" s="154"/>
      <c r="AC2175" s="154"/>
      <c r="AD2175" s="154"/>
      <c r="AE2175" s="154"/>
      <c r="AF2175" s="154"/>
      <c r="AG2175" s="63">
        <f t="shared" si="670"/>
        <v>0</v>
      </c>
      <c r="AH2175" s="56">
        <f t="shared" si="671"/>
        <v>0</v>
      </c>
      <c r="AI2175" s="56">
        <f t="shared" si="672"/>
        <v>0</v>
      </c>
      <c r="AJ2175" s="56">
        <f t="shared" si="673"/>
        <v>0</v>
      </c>
      <c r="AK2175" s="56">
        <f t="shared" si="674"/>
        <v>0</v>
      </c>
      <c r="AL2175" s="56">
        <f t="shared" si="675"/>
        <v>0</v>
      </c>
      <c r="AM2175" s="56">
        <f t="shared" si="676"/>
        <v>0</v>
      </c>
      <c r="AN2175" s="56">
        <f t="shared" si="677"/>
        <v>0</v>
      </c>
      <c r="AO2175" s="56">
        <f t="shared" si="678"/>
        <v>0</v>
      </c>
      <c r="AP2175" s="56">
        <f t="shared" si="679"/>
        <v>0</v>
      </c>
      <c r="AQ2175" s="56">
        <f t="shared" si="680"/>
        <v>0</v>
      </c>
      <c r="AR2175" s="86">
        <f t="shared" si="681"/>
        <v>0</v>
      </c>
    </row>
    <row r="2176" spans="1:44" x14ac:dyDescent="0.25">
      <c r="A2176" s="178"/>
      <c r="B2176" s="55" t="str">
        <f>_xlfn.IFNA(VLOOKUP(A2176,'Ajánlatkérő(k) adatai'!$B$4:$C$205,2,0),"")</f>
        <v/>
      </c>
      <c r="C2176" s="178"/>
      <c r="D2176" s="55" t="str">
        <f>_xlfn.IFNA(VLOOKUP(C2176,'Számlafizető(k) adatai'!$C$4:$D$203,2,0),"")</f>
        <v/>
      </c>
      <c r="E2176" s="55" t="str">
        <f>_xlfn.IFNA(VLOOKUP(C2176,'Számlafizető(k) adatai'!$C$4:$M$203,11,0),"")</f>
        <v/>
      </c>
      <c r="F2176" s="178"/>
      <c r="G2176" s="178"/>
      <c r="H2176" s="178"/>
      <c r="I2176" s="55" t="str">
        <f>IF(F2176="","",VLOOKUP(LEFT(F2176,5),'Technikai cellák'!B:C,2,0))</f>
        <v/>
      </c>
      <c r="J2176" s="55" t="str">
        <f>IF(F2176="","",VLOOKUP(I2176,'Technikai cellák'!$C$1:$D$12,2,0))</f>
        <v/>
      </c>
      <c r="K2176" s="179"/>
      <c r="L2176" s="67" t="str">
        <f t="shared" si="664"/>
        <v/>
      </c>
      <c r="M2176" s="68">
        <f t="shared" si="665"/>
        <v>0</v>
      </c>
      <c r="N2176" s="66">
        <f t="shared" si="666"/>
        <v>0</v>
      </c>
      <c r="O2176" s="152"/>
      <c r="P2176" s="172">
        <f t="shared" si="663"/>
        <v>0</v>
      </c>
      <c r="Q2176" s="69">
        <f t="shared" si="667"/>
        <v>0</v>
      </c>
      <c r="R2176" s="62">
        <f t="shared" si="668"/>
        <v>0</v>
      </c>
      <c r="S2176" s="153"/>
      <c r="T2176" s="118" t="str">
        <f t="shared" si="669"/>
        <v/>
      </c>
      <c r="U2176" s="154"/>
      <c r="V2176" s="154"/>
      <c r="W2176" s="154"/>
      <c r="X2176" s="154"/>
      <c r="Y2176" s="154"/>
      <c r="Z2176" s="154"/>
      <c r="AA2176" s="154"/>
      <c r="AB2176" s="154"/>
      <c r="AC2176" s="154"/>
      <c r="AD2176" s="154"/>
      <c r="AE2176" s="154"/>
      <c r="AF2176" s="154"/>
      <c r="AG2176" s="63">
        <f t="shared" si="670"/>
        <v>0</v>
      </c>
      <c r="AH2176" s="56">
        <f t="shared" si="671"/>
        <v>0</v>
      </c>
      <c r="AI2176" s="56">
        <f t="shared" si="672"/>
        <v>0</v>
      </c>
      <c r="AJ2176" s="56">
        <f t="shared" si="673"/>
        <v>0</v>
      </c>
      <c r="AK2176" s="56">
        <f t="shared" si="674"/>
        <v>0</v>
      </c>
      <c r="AL2176" s="56">
        <f t="shared" si="675"/>
        <v>0</v>
      </c>
      <c r="AM2176" s="56">
        <f t="shared" si="676"/>
        <v>0</v>
      </c>
      <c r="AN2176" s="56">
        <f t="shared" si="677"/>
        <v>0</v>
      </c>
      <c r="AO2176" s="56">
        <f t="shared" si="678"/>
        <v>0</v>
      </c>
      <c r="AP2176" s="56">
        <f t="shared" si="679"/>
        <v>0</v>
      </c>
      <c r="AQ2176" s="56">
        <f t="shared" si="680"/>
        <v>0</v>
      </c>
      <c r="AR2176" s="86">
        <f t="shared" si="681"/>
        <v>0</v>
      </c>
    </row>
    <row r="2177" spans="1:44" x14ac:dyDescent="0.25">
      <c r="A2177" s="178"/>
      <c r="B2177" s="55" t="str">
        <f>_xlfn.IFNA(VLOOKUP(A2177,'Ajánlatkérő(k) adatai'!$B$4:$C$205,2,0),"")</f>
        <v/>
      </c>
      <c r="C2177" s="178"/>
      <c r="D2177" s="55" t="str">
        <f>_xlfn.IFNA(VLOOKUP(C2177,'Számlafizető(k) adatai'!$C$4:$D$203,2,0),"")</f>
        <v/>
      </c>
      <c r="E2177" s="55" t="str">
        <f>_xlfn.IFNA(VLOOKUP(C2177,'Számlafizető(k) adatai'!$C$4:$M$203,11,0),"")</f>
        <v/>
      </c>
      <c r="F2177" s="178"/>
      <c r="G2177" s="178"/>
      <c r="H2177" s="178"/>
      <c r="I2177" s="55" t="str">
        <f>IF(F2177="","",VLOOKUP(LEFT(F2177,5),'Technikai cellák'!B:C,2,0))</f>
        <v/>
      </c>
      <c r="J2177" s="55" t="str">
        <f>IF(F2177="","",VLOOKUP(I2177,'Technikai cellák'!$C$1:$D$12,2,0))</f>
        <v/>
      </c>
      <c r="K2177" s="179"/>
      <c r="L2177" s="67" t="str">
        <f t="shared" si="664"/>
        <v/>
      </c>
      <c r="M2177" s="68">
        <f t="shared" si="665"/>
        <v>0</v>
      </c>
      <c r="N2177" s="66">
        <f t="shared" si="666"/>
        <v>0</v>
      </c>
      <c r="O2177" s="152"/>
      <c r="P2177" s="172">
        <f t="shared" si="663"/>
        <v>0</v>
      </c>
      <c r="Q2177" s="69">
        <f t="shared" si="667"/>
        <v>0</v>
      </c>
      <c r="R2177" s="62">
        <f t="shared" si="668"/>
        <v>0</v>
      </c>
      <c r="S2177" s="153"/>
      <c r="T2177" s="118" t="str">
        <f t="shared" si="669"/>
        <v/>
      </c>
      <c r="U2177" s="154"/>
      <c r="V2177" s="154"/>
      <c r="W2177" s="154"/>
      <c r="X2177" s="154"/>
      <c r="Y2177" s="154"/>
      <c r="Z2177" s="154"/>
      <c r="AA2177" s="154"/>
      <c r="AB2177" s="154"/>
      <c r="AC2177" s="154"/>
      <c r="AD2177" s="154"/>
      <c r="AE2177" s="154"/>
      <c r="AF2177" s="154"/>
      <c r="AG2177" s="63">
        <f t="shared" si="670"/>
        <v>0</v>
      </c>
      <c r="AH2177" s="56">
        <f t="shared" si="671"/>
        <v>0</v>
      </c>
      <c r="AI2177" s="56">
        <f t="shared" si="672"/>
        <v>0</v>
      </c>
      <c r="AJ2177" s="56">
        <f t="shared" si="673"/>
        <v>0</v>
      </c>
      <c r="AK2177" s="56">
        <f t="shared" si="674"/>
        <v>0</v>
      </c>
      <c r="AL2177" s="56">
        <f t="shared" si="675"/>
        <v>0</v>
      </c>
      <c r="AM2177" s="56">
        <f t="shared" si="676"/>
        <v>0</v>
      </c>
      <c r="AN2177" s="56">
        <f t="shared" si="677"/>
        <v>0</v>
      </c>
      <c r="AO2177" s="56">
        <f t="shared" si="678"/>
        <v>0</v>
      </c>
      <c r="AP2177" s="56">
        <f t="shared" si="679"/>
        <v>0</v>
      </c>
      <c r="AQ2177" s="56">
        <f t="shared" si="680"/>
        <v>0</v>
      </c>
      <c r="AR2177" s="86">
        <f t="shared" si="681"/>
        <v>0</v>
      </c>
    </row>
    <row r="2178" spans="1:44" x14ac:dyDescent="0.25">
      <c r="A2178" s="178"/>
      <c r="B2178" s="55" t="str">
        <f>_xlfn.IFNA(VLOOKUP(A2178,'Ajánlatkérő(k) adatai'!$B$4:$C$205,2,0),"")</f>
        <v/>
      </c>
      <c r="C2178" s="178"/>
      <c r="D2178" s="55" t="str">
        <f>_xlfn.IFNA(VLOOKUP(C2178,'Számlafizető(k) adatai'!$C$4:$D$203,2,0),"")</f>
        <v/>
      </c>
      <c r="E2178" s="55" t="str">
        <f>_xlfn.IFNA(VLOOKUP(C2178,'Számlafizető(k) adatai'!$C$4:$M$203,11,0),"")</f>
        <v/>
      </c>
      <c r="F2178" s="178"/>
      <c r="G2178" s="178"/>
      <c r="H2178" s="178"/>
      <c r="I2178" s="55" t="str">
        <f>IF(F2178="","",VLOOKUP(LEFT(F2178,5),'Technikai cellák'!B:C,2,0))</f>
        <v/>
      </c>
      <c r="J2178" s="55" t="str">
        <f>IF(F2178="","",VLOOKUP(I2178,'Technikai cellák'!$C$1:$D$12,2,0))</f>
        <v/>
      </c>
      <c r="K2178" s="179"/>
      <c r="L2178" s="67" t="str">
        <f t="shared" si="664"/>
        <v/>
      </c>
      <c r="M2178" s="68">
        <f t="shared" si="665"/>
        <v>0</v>
      </c>
      <c r="N2178" s="66">
        <f t="shared" si="666"/>
        <v>0</v>
      </c>
      <c r="O2178" s="152"/>
      <c r="P2178" s="172">
        <f t="shared" si="663"/>
        <v>0</v>
      </c>
      <c r="Q2178" s="69">
        <f t="shared" si="667"/>
        <v>0</v>
      </c>
      <c r="R2178" s="62">
        <f t="shared" si="668"/>
        <v>0</v>
      </c>
      <c r="S2178" s="153"/>
      <c r="T2178" s="118" t="str">
        <f t="shared" si="669"/>
        <v/>
      </c>
      <c r="U2178" s="154"/>
      <c r="V2178" s="154"/>
      <c r="W2178" s="154"/>
      <c r="X2178" s="154"/>
      <c r="Y2178" s="154"/>
      <c r="Z2178" s="154"/>
      <c r="AA2178" s="154"/>
      <c r="AB2178" s="154"/>
      <c r="AC2178" s="154"/>
      <c r="AD2178" s="154"/>
      <c r="AE2178" s="154"/>
      <c r="AF2178" s="154"/>
      <c r="AG2178" s="63">
        <f t="shared" si="670"/>
        <v>0</v>
      </c>
      <c r="AH2178" s="56">
        <f t="shared" si="671"/>
        <v>0</v>
      </c>
      <c r="AI2178" s="56">
        <f t="shared" si="672"/>
        <v>0</v>
      </c>
      <c r="AJ2178" s="56">
        <f t="shared" si="673"/>
        <v>0</v>
      </c>
      <c r="AK2178" s="56">
        <f t="shared" si="674"/>
        <v>0</v>
      </c>
      <c r="AL2178" s="56">
        <f t="shared" si="675"/>
        <v>0</v>
      </c>
      <c r="AM2178" s="56">
        <f t="shared" si="676"/>
        <v>0</v>
      </c>
      <c r="AN2178" s="56">
        <f t="shared" si="677"/>
        <v>0</v>
      </c>
      <c r="AO2178" s="56">
        <f t="shared" si="678"/>
        <v>0</v>
      </c>
      <c r="AP2178" s="56">
        <f t="shared" si="679"/>
        <v>0</v>
      </c>
      <c r="AQ2178" s="56">
        <f t="shared" si="680"/>
        <v>0</v>
      </c>
      <c r="AR2178" s="86">
        <f t="shared" si="681"/>
        <v>0</v>
      </c>
    </row>
    <row r="2179" spans="1:44" x14ac:dyDescent="0.25">
      <c r="A2179" s="178"/>
      <c r="B2179" s="55" t="str">
        <f>_xlfn.IFNA(VLOOKUP(A2179,'Ajánlatkérő(k) adatai'!$B$4:$C$205,2,0),"")</f>
        <v/>
      </c>
      <c r="C2179" s="178"/>
      <c r="D2179" s="55" t="str">
        <f>_xlfn.IFNA(VLOOKUP(C2179,'Számlafizető(k) adatai'!$C$4:$D$203,2,0),"")</f>
        <v/>
      </c>
      <c r="E2179" s="55" t="str">
        <f>_xlfn.IFNA(VLOOKUP(C2179,'Számlafizető(k) adatai'!$C$4:$M$203,11,0),"")</f>
        <v/>
      </c>
      <c r="F2179" s="178"/>
      <c r="G2179" s="178"/>
      <c r="H2179" s="178"/>
      <c r="I2179" s="55" t="str">
        <f>IF(F2179="","",VLOOKUP(LEFT(F2179,5),'Technikai cellák'!B:C,2,0))</f>
        <v/>
      </c>
      <c r="J2179" s="55" t="str">
        <f>IF(F2179="","",VLOOKUP(I2179,'Technikai cellák'!$C$1:$D$12,2,0))</f>
        <v/>
      </c>
      <c r="K2179" s="179"/>
      <c r="L2179" s="67" t="str">
        <f t="shared" si="664"/>
        <v/>
      </c>
      <c r="M2179" s="68">
        <f t="shared" si="665"/>
        <v>0</v>
      </c>
      <c r="N2179" s="66">
        <f t="shared" si="666"/>
        <v>0</v>
      </c>
      <c r="O2179" s="152"/>
      <c r="P2179" s="172">
        <f t="shared" si="663"/>
        <v>0</v>
      </c>
      <c r="Q2179" s="69">
        <f t="shared" si="667"/>
        <v>0</v>
      </c>
      <c r="R2179" s="62">
        <f t="shared" si="668"/>
        <v>0</v>
      </c>
      <c r="S2179" s="153"/>
      <c r="T2179" s="118" t="str">
        <f t="shared" si="669"/>
        <v/>
      </c>
      <c r="U2179" s="154"/>
      <c r="V2179" s="154"/>
      <c r="W2179" s="154"/>
      <c r="X2179" s="154"/>
      <c r="Y2179" s="154"/>
      <c r="Z2179" s="154"/>
      <c r="AA2179" s="154"/>
      <c r="AB2179" s="154"/>
      <c r="AC2179" s="154"/>
      <c r="AD2179" s="154"/>
      <c r="AE2179" s="154"/>
      <c r="AF2179" s="154"/>
      <c r="AG2179" s="63">
        <f t="shared" si="670"/>
        <v>0</v>
      </c>
      <c r="AH2179" s="56">
        <f t="shared" si="671"/>
        <v>0</v>
      </c>
      <c r="AI2179" s="56">
        <f t="shared" si="672"/>
        <v>0</v>
      </c>
      <c r="AJ2179" s="56">
        <f t="shared" si="673"/>
        <v>0</v>
      </c>
      <c r="AK2179" s="56">
        <f t="shared" si="674"/>
        <v>0</v>
      </c>
      <c r="AL2179" s="56">
        <f t="shared" si="675"/>
        <v>0</v>
      </c>
      <c r="AM2179" s="56">
        <f t="shared" si="676"/>
        <v>0</v>
      </c>
      <c r="AN2179" s="56">
        <f t="shared" si="677"/>
        <v>0</v>
      </c>
      <c r="AO2179" s="56">
        <f t="shared" si="678"/>
        <v>0</v>
      </c>
      <c r="AP2179" s="56">
        <f t="shared" si="679"/>
        <v>0</v>
      </c>
      <c r="AQ2179" s="56">
        <f t="shared" si="680"/>
        <v>0</v>
      </c>
      <c r="AR2179" s="86">
        <f t="shared" si="681"/>
        <v>0</v>
      </c>
    </row>
    <row r="2180" spans="1:44" x14ac:dyDescent="0.25">
      <c r="A2180" s="178"/>
      <c r="B2180" s="55" t="str">
        <f>_xlfn.IFNA(VLOOKUP(A2180,'Ajánlatkérő(k) adatai'!$B$4:$C$205,2,0),"")</f>
        <v/>
      </c>
      <c r="C2180" s="178"/>
      <c r="D2180" s="55" t="str">
        <f>_xlfn.IFNA(VLOOKUP(C2180,'Számlafizető(k) adatai'!$C$4:$D$203,2,0),"")</f>
        <v/>
      </c>
      <c r="E2180" s="55" t="str">
        <f>_xlfn.IFNA(VLOOKUP(C2180,'Számlafizető(k) adatai'!$C$4:$M$203,11,0),"")</f>
        <v/>
      </c>
      <c r="F2180" s="178"/>
      <c r="G2180" s="178"/>
      <c r="H2180" s="178"/>
      <c r="I2180" s="55" t="str">
        <f>IF(F2180="","",VLOOKUP(LEFT(F2180,5),'Technikai cellák'!B:C,2,0))</f>
        <v/>
      </c>
      <c r="J2180" s="55" t="str">
        <f>IF(F2180="","",VLOOKUP(I2180,'Technikai cellák'!$C$1:$D$12,2,0))</f>
        <v/>
      </c>
      <c r="K2180" s="179"/>
      <c r="L2180" s="67" t="str">
        <f t="shared" si="664"/>
        <v/>
      </c>
      <c r="M2180" s="68">
        <f t="shared" si="665"/>
        <v>0</v>
      </c>
      <c r="N2180" s="66">
        <f t="shared" si="666"/>
        <v>0</v>
      </c>
      <c r="O2180" s="152"/>
      <c r="P2180" s="172">
        <f t="shared" si="663"/>
        <v>0</v>
      </c>
      <c r="Q2180" s="69">
        <f t="shared" si="667"/>
        <v>0</v>
      </c>
      <c r="R2180" s="62">
        <f t="shared" si="668"/>
        <v>0</v>
      </c>
      <c r="S2180" s="153"/>
      <c r="T2180" s="118" t="str">
        <f t="shared" si="669"/>
        <v/>
      </c>
      <c r="U2180" s="154"/>
      <c r="V2180" s="154"/>
      <c r="W2180" s="154"/>
      <c r="X2180" s="154"/>
      <c r="Y2180" s="154"/>
      <c r="Z2180" s="154"/>
      <c r="AA2180" s="154"/>
      <c r="AB2180" s="154"/>
      <c r="AC2180" s="154"/>
      <c r="AD2180" s="154"/>
      <c r="AE2180" s="154"/>
      <c r="AF2180" s="154"/>
      <c r="AG2180" s="63">
        <f t="shared" si="670"/>
        <v>0</v>
      </c>
      <c r="AH2180" s="56">
        <f t="shared" si="671"/>
        <v>0</v>
      </c>
      <c r="AI2180" s="56">
        <f t="shared" si="672"/>
        <v>0</v>
      </c>
      <c r="AJ2180" s="56">
        <f t="shared" si="673"/>
        <v>0</v>
      </c>
      <c r="AK2180" s="56">
        <f t="shared" si="674"/>
        <v>0</v>
      </c>
      <c r="AL2180" s="56">
        <f t="shared" si="675"/>
        <v>0</v>
      </c>
      <c r="AM2180" s="56">
        <f t="shared" si="676"/>
        <v>0</v>
      </c>
      <c r="AN2180" s="56">
        <f t="shared" si="677"/>
        <v>0</v>
      </c>
      <c r="AO2180" s="56">
        <f t="shared" si="678"/>
        <v>0</v>
      </c>
      <c r="AP2180" s="56">
        <f t="shared" si="679"/>
        <v>0</v>
      </c>
      <c r="AQ2180" s="56">
        <f t="shared" si="680"/>
        <v>0</v>
      </c>
      <c r="AR2180" s="86">
        <f t="shared" si="681"/>
        <v>0</v>
      </c>
    </row>
    <row r="2181" spans="1:44" x14ac:dyDescent="0.25">
      <c r="A2181" s="178"/>
      <c r="B2181" s="55" t="str">
        <f>_xlfn.IFNA(VLOOKUP(A2181,'Ajánlatkérő(k) adatai'!$B$4:$C$205,2,0),"")</f>
        <v/>
      </c>
      <c r="C2181" s="178"/>
      <c r="D2181" s="55" t="str">
        <f>_xlfn.IFNA(VLOOKUP(C2181,'Számlafizető(k) adatai'!$C$4:$D$203,2,0),"")</f>
        <v/>
      </c>
      <c r="E2181" s="55" t="str">
        <f>_xlfn.IFNA(VLOOKUP(C2181,'Számlafizető(k) adatai'!$C$4:$M$203,11,0),"")</f>
        <v/>
      </c>
      <c r="F2181" s="178"/>
      <c r="G2181" s="178"/>
      <c r="H2181" s="178"/>
      <c r="I2181" s="55" t="str">
        <f>IF(F2181="","",VLOOKUP(LEFT(F2181,5),'Technikai cellák'!B:C,2,0))</f>
        <v/>
      </c>
      <c r="J2181" s="55" t="str">
        <f>IF(F2181="","",VLOOKUP(I2181,'Technikai cellák'!$C$1:$D$12,2,0))</f>
        <v/>
      </c>
      <c r="K2181" s="179"/>
      <c r="L2181" s="67" t="str">
        <f t="shared" si="664"/>
        <v/>
      </c>
      <c r="M2181" s="68">
        <f t="shared" si="665"/>
        <v>0</v>
      </c>
      <c r="N2181" s="66">
        <f t="shared" si="666"/>
        <v>0</v>
      </c>
      <c r="O2181" s="152"/>
      <c r="P2181" s="172">
        <f t="shared" si="663"/>
        <v>0</v>
      </c>
      <c r="Q2181" s="69">
        <f t="shared" si="667"/>
        <v>0</v>
      </c>
      <c r="R2181" s="62">
        <f t="shared" si="668"/>
        <v>0</v>
      </c>
      <c r="S2181" s="153"/>
      <c r="T2181" s="118" t="str">
        <f t="shared" si="669"/>
        <v/>
      </c>
      <c r="U2181" s="154"/>
      <c r="V2181" s="154"/>
      <c r="W2181" s="154"/>
      <c r="X2181" s="154"/>
      <c r="Y2181" s="154"/>
      <c r="Z2181" s="154"/>
      <c r="AA2181" s="154"/>
      <c r="AB2181" s="154"/>
      <c r="AC2181" s="154"/>
      <c r="AD2181" s="154"/>
      <c r="AE2181" s="154"/>
      <c r="AF2181" s="154"/>
      <c r="AG2181" s="63">
        <f t="shared" si="670"/>
        <v>0</v>
      </c>
      <c r="AH2181" s="56">
        <f t="shared" si="671"/>
        <v>0</v>
      </c>
      <c r="AI2181" s="56">
        <f t="shared" si="672"/>
        <v>0</v>
      </c>
      <c r="AJ2181" s="56">
        <f t="shared" si="673"/>
        <v>0</v>
      </c>
      <c r="AK2181" s="56">
        <f t="shared" si="674"/>
        <v>0</v>
      </c>
      <c r="AL2181" s="56">
        <f t="shared" si="675"/>
        <v>0</v>
      </c>
      <c r="AM2181" s="56">
        <f t="shared" si="676"/>
        <v>0</v>
      </c>
      <c r="AN2181" s="56">
        <f t="shared" si="677"/>
        <v>0</v>
      </c>
      <c r="AO2181" s="56">
        <f t="shared" si="678"/>
        <v>0</v>
      </c>
      <c r="AP2181" s="56">
        <f t="shared" si="679"/>
        <v>0</v>
      </c>
      <c r="AQ2181" s="56">
        <f t="shared" si="680"/>
        <v>0</v>
      </c>
      <c r="AR2181" s="86">
        <f t="shared" si="681"/>
        <v>0</v>
      </c>
    </row>
    <row r="2182" spans="1:44" x14ac:dyDescent="0.25">
      <c r="A2182" s="178"/>
      <c r="B2182" s="55" t="str">
        <f>_xlfn.IFNA(VLOOKUP(A2182,'Ajánlatkérő(k) adatai'!$B$4:$C$205,2,0),"")</f>
        <v/>
      </c>
      <c r="C2182" s="178"/>
      <c r="D2182" s="55" t="str">
        <f>_xlfn.IFNA(VLOOKUP(C2182,'Számlafizető(k) adatai'!$C$4:$D$203,2,0),"")</f>
        <v/>
      </c>
      <c r="E2182" s="55" t="str">
        <f>_xlfn.IFNA(VLOOKUP(C2182,'Számlafizető(k) adatai'!$C$4:$M$203,11,0),"")</f>
        <v/>
      </c>
      <c r="F2182" s="178"/>
      <c r="G2182" s="178"/>
      <c r="H2182" s="178"/>
      <c r="I2182" s="55" t="str">
        <f>IF(F2182="","",VLOOKUP(LEFT(F2182,5),'Technikai cellák'!B:C,2,0))</f>
        <v/>
      </c>
      <c r="J2182" s="55" t="str">
        <f>IF(F2182="","",VLOOKUP(I2182,'Technikai cellák'!$C$1:$D$12,2,0))</f>
        <v/>
      </c>
      <c r="K2182" s="179"/>
      <c r="L2182" s="67" t="str">
        <f t="shared" si="664"/>
        <v/>
      </c>
      <c r="M2182" s="68">
        <f t="shared" si="665"/>
        <v>0</v>
      </c>
      <c r="N2182" s="66">
        <f t="shared" si="666"/>
        <v>0</v>
      </c>
      <c r="O2182" s="152"/>
      <c r="P2182" s="172">
        <f t="shared" si="663"/>
        <v>0</v>
      </c>
      <c r="Q2182" s="69">
        <f t="shared" si="667"/>
        <v>0</v>
      </c>
      <c r="R2182" s="62">
        <f t="shared" si="668"/>
        <v>0</v>
      </c>
      <c r="S2182" s="153"/>
      <c r="T2182" s="118" t="str">
        <f t="shared" si="669"/>
        <v/>
      </c>
      <c r="U2182" s="154"/>
      <c r="V2182" s="154"/>
      <c r="W2182" s="154"/>
      <c r="X2182" s="154"/>
      <c r="Y2182" s="154"/>
      <c r="Z2182" s="154"/>
      <c r="AA2182" s="154"/>
      <c r="AB2182" s="154"/>
      <c r="AC2182" s="154"/>
      <c r="AD2182" s="154"/>
      <c r="AE2182" s="154"/>
      <c r="AF2182" s="154"/>
      <c r="AG2182" s="63">
        <f t="shared" si="670"/>
        <v>0</v>
      </c>
      <c r="AH2182" s="56">
        <f t="shared" si="671"/>
        <v>0</v>
      </c>
      <c r="AI2182" s="56">
        <f t="shared" si="672"/>
        <v>0</v>
      </c>
      <c r="AJ2182" s="56">
        <f t="shared" si="673"/>
        <v>0</v>
      </c>
      <c r="AK2182" s="56">
        <f t="shared" si="674"/>
        <v>0</v>
      </c>
      <c r="AL2182" s="56">
        <f t="shared" si="675"/>
        <v>0</v>
      </c>
      <c r="AM2182" s="56">
        <f t="shared" si="676"/>
        <v>0</v>
      </c>
      <c r="AN2182" s="56">
        <f t="shared" si="677"/>
        <v>0</v>
      </c>
      <c r="AO2182" s="56">
        <f t="shared" si="678"/>
        <v>0</v>
      </c>
      <c r="AP2182" s="56">
        <f t="shared" si="679"/>
        <v>0</v>
      </c>
      <c r="AQ2182" s="56">
        <f t="shared" si="680"/>
        <v>0</v>
      </c>
      <c r="AR2182" s="86">
        <f t="shared" si="681"/>
        <v>0</v>
      </c>
    </row>
    <row r="2183" spans="1:44" x14ac:dyDescent="0.25">
      <c r="A2183" s="178"/>
      <c r="B2183" s="55" t="str">
        <f>_xlfn.IFNA(VLOOKUP(A2183,'Ajánlatkérő(k) adatai'!$B$4:$C$205,2,0),"")</f>
        <v/>
      </c>
      <c r="C2183" s="178"/>
      <c r="D2183" s="55" t="str">
        <f>_xlfn.IFNA(VLOOKUP(C2183,'Számlafizető(k) adatai'!$C$4:$D$203,2,0),"")</f>
        <v/>
      </c>
      <c r="E2183" s="55" t="str">
        <f>_xlfn.IFNA(VLOOKUP(C2183,'Számlafizető(k) adatai'!$C$4:$M$203,11,0),"")</f>
        <v/>
      </c>
      <c r="F2183" s="178"/>
      <c r="G2183" s="178"/>
      <c r="H2183" s="178"/>
      <c r="I2183" s="55" t="str">
        <f>IF(F2183="","",VLOOKUP(LEFT(F2183,5),'Technikai cellák'!B:C,2,0))</f>
        <v/>
      </c>
      <c r="J2183" s="55" t="str">
        <f>IF(F2183="","",VLOOKUP(I2183,'Technikai cellák'!$C$1:$D$12,2,0))</f>
        <v/>
      </c>
      <c r="K2183" s="179"/>
      <c r="L2183" s="67" t="str">
        <f t="shared" si="664"/>
        <v/>
      </c>
      <c r="M2183" s="68">
        <f t="shared" si="665"/>
        <v>0</v>
      </c>
      <c r="N2183" s="66">
        <f t="shared" si="666"/>
        <v>0</v>
      </c>
      <c r="O2183" s="152"/>
      <c r="P2183" s="172">
        <f t="shared" si="663"/>
        <v>0</v>
      </c>
      <c r="Q2183" s="69">
        <f t="shared" si="667"/>
        <v>0</v>
      </c>
      <c r="R2183" s="62">
        <f t="shared" si="668"/>
        <v>0</v>
      </c>
      <c r="S2183" s="153"/>
      <c r="T2183" s="118" t="str">
        <f t="shared" si="669"/>
        <v/>
      </c>
      <c r="U2183" s="154"/>
      <c r="V2183" s="154"/>
      <c r="W2183" s="154"/>
      <c r="X2183" s="154"/>
      <c r="Y2183" s="154"/>
      <c r="Z2183" s="154"/>
      <c r="AA2183" s="154"/>
      <c r="AB2183" s="154"/>
      <c r="AC2183" s="154"/>
      <c r="AD2183" s="154"/>
      <c r="AE2183" s="154"/>
      <c r="AF2183" s="154"/>
      <c r="AG2183" s="63">
        <f t="shared" si="670"/>
        <v>0</v>
      </c>
      <c r="AH2183" s="56">
        <f t="shared" si="671"/>
        <v>0</v>
      </c>
      <c r="AI2183" s="56">
        <f t="shared" si="672"/>
        <v>0</v>
      </c>
      <c r="AJ2183" s="56">
        <f t="shared" si="673"/>
        <v>0</v>
      </c>
      <c r="AK2183" s="56">
        <f t="shared" si="674"/>
        <v>0</v>
      </c>
      <c r="AL2183" s="56">
        <f t="shared" si="675"/>
        <v>0</v>
      </c>
      <c r="AM2183" s="56">
        <f t="shared" si="676"/>
        <v>0</v>
      </c>
      <c r="AN2183" s="56">
        <f t="shared" si="677"/>
        <v>0</v>
      </c>
      <c r="AO2183" s="56">
        <f t="shared" si="678"/>
        <v>0</v>
      </c>
      <c r="AP2183" s="56">
        <f t="shared" si="679"/>
        <v>0</v>
      </c>
      <c r="AQ2183" s="56">
        <f t="shared" si="680"/>
        <v>0</v>
      </c>
      <c r="AR2183" s="86">
        <f t="shared" si="681"/>
        <v>0</v>
      </c>
    </row>
    <row r="2184" spans="1:44" x14ac:dyDescent="0.25">
      <c r="A2184" s="178"/>
      <c r="B2184" s="55" t="str">
        <f>_xlfn.IFNA(VLOOKUP(A2184,'Ajánlatkérő(k) adatai'!$B$4:$C$205,2,0),"")</f>
        <v/>
      </c>
      <c r="C2184" s="178"/>
      <c r="D2184" s="55" t="str">
        <f>_xlfn.IFNA(VLOOKUP(C2184,'Számlafizető(k) adatai'!$C$4:$D$203,2,0),"")</f>
        <v/>
      </c>
      <c r="E2184" s="55" t="str">
        <f>_xlfn.IFNA(VLOOKUP(C2184,'Számlafizető(k) adatai'!$C$4:$M$203,11,0),"")</f>
        <v/>
      </c>
      <c r="F2184" s="178"/>
      <c r="G2184" s="178"/>
      <c r="H2184" s="178"/>
      <c r="I2184" s="55" t="str">
        <f>IF(F2184="","",VLOOKUP(LEFT(F2184,5),'Technikai cellák'!B:C,2,0))</f>
        <v/>
      </c>
      <c r="J2184" s="55" t="str">
        <f>IF(F2184="","",VLOOKUP(I2184,'Technikai cellák'!$C$1:$D$12,2,0))</f>
        <v/>
      </c>
      <c r="K2184" s="179"/>
      <c r="L2184" s="67" t="str">
        <f t="shared" si="664"/>
        <v/>
      </c>
      <c r="M2184" s="68">
        <f t="shared" si="665"/>
        <v>0</v>
      </c>
      <c r="N2184" s="66">
        <f t="shared" si="666"/>
        <v>0</v>
      </c>
      <c r="O2184" s="152"/>
      <c r="P2184" s="172">
        <f t="shared" si="663"/>
        <v>0</v>
      </c>
      <c r="Q2184" s="69">
        <f t="shared" si="667"/>
        <v>0</v>
      </c>
      <c r="R2184" s="62">
        <f t="shared" si="668"/>
        <v>0</v>
      </c>
      <c r="S2184" s="153"/>
      <c r="T2184" s="118" t="str">
        <f t="shared" si="669"/>
        <v/>
      </c>
      <c r="U2184" s="154"/>
      <c r="V2184" s="154"/>
      <c r="W2184" s="154"/>
      <c r="X2184" s="154"/>
      <c r="Y2184" s="154"/>
      <c r="Z2184" s="154"/>
      <c r="AA2184" s="154"/>
      <c r="AB2184" s="154"/>
      <c r="AC2184" s="154"/>
      <c r="AD2184" s="154"/>
      <c r="AE2184" s="154"/>
      <c r="AF2184" s="154"/>
      <c r="AG2184" s="63">
        <f t="shared" si="670"/>
        <v>0</v>
      </c>
      <c r="AH2184" s="56">
        <f t="shared" si="671"/>
        <v>0</v>
      </c>
      <c r="AI2184" s="56">
        <f t="shared" si="672"/>
        <v>0</v>
      </c>
      <c r="AJ2184" s="56">
        <f t="shared" si="673"/>
        <v>0</v>
      </c>
      <c r="AK2184" s="56">
        <f t="shared" si="674"/>
        <v>0</v>
      </c>
      <c r="AL2184" s="56">
        <f t="shared" si="675"/>
        <v>0</v>
      </c>
      <c r="AM2184" s="56">
        <f t="shared" si="676"/>
        <v>0</v>
      </c>
      <c r="AN2184" s="56">
        <f t="shared" si="677"/>
        <v>0</v>
      </c>
      <c r="AO2184" s="56">
        <f t="shared" si="678"/>
        <v>0</v>
      </c>
      <c r="AP2184" s="56">
        <f t="shared" si="679"/>
        <v>0</v>
      </c>
      <c r="AQ2184" s="56">
        <f t="shared" si="680"/>
        <v>0</v>
      </c>
      <c r="AR2184" s="86">
        <f t="shared" si="681"/>
        <v>0</v>
      </c>
    </row>
    <row r="2185" spans="1:44" x14ac:dyDescent="0.25">
      <c r="A2185" s="178"/>
      <c r="B2185" s="55" t="str">
        <f>_xlfn.IFNA(VLOOKUP(A2185,'Ajánlatkérő(k) adatai'!$B$4:$C$205,2,0),"")</f>
        <v/>
      </c>
      <c r="C2185" s="178"/>
      <c r="D2185" s="55" t="str">
        <f>_xlfn.IFNA(VLOOKUP(C2185,'Számlafizető(k) adatai'!$C$4:$D$203,2,0),"")</f>
        <v/>
      </c>
      <c r="E2185" s="55" t="str">
        <f>_xlfn.IFNA(VLOOKUP(C2185,'Számlafizető(k) adatai'!$C$4:$M$203,11,0),"")</f>
        <v/>
      </c>
      <c r="F2185" s="178"/>
      <c r="G2185" s="178"/>
      <c r="H2185" s="178"/>
      <c r="I2185" s="55" t="str">
        <f>IF(F2185="","",VLOOKUP(LEFT(F2185,5),'Technikai cellák'!B:C,2,0))</f>
        <v/>
      </c>
      <c r="J2185" s="55" t="str">
        <f>IF(F2185="","",VLOOKUP(I2185,'Technikai cellák'!$C$1:$D$12,2,0))</f>
        <v/>
      </c>
      <c r="K2185" s="179"/>
      <c r="L2185" s="67" t="str">
        <f t="shared" si="664"/>
        <v/>
      </c>
      <c r="M2185" s="68">
        <f t="shared" si="665"/>
        <v>0</v>
      </c>
      <c r="N2185" s="66">
        <f t="shared" si="666"/>
        <v>0</v>
      </c>
      <c r="O2185" s="152"/>
      <c r="P2185" s="172">
        <f t="shared" si="663"/>
        <v>0</v>
      </c>
      <c r="Q2185" s="69">
        <f t="shared" si="667"/>
        <v>0</v>
      </c>
      <c r="R2185" s="62">
        <f t="shared" si="668"/>
        <v>0</v>
      </c>
      <c r="S2185" s="153"/>
      <c r="T2185" s="118" t="str">
        <f t="shared" si="669"/>
        <v/>
      </c>
      <c r="U2185" s="154"/>
      <c r="V2185" s="154"/>
      <c r="W2185" s="154"/>
      <c r="X2185" s="154"/>
      <c r="Y2185" s="154"/>
      <c r="Z2185" s="154"/>
      <c r="AA2185" s="154"/>
      <c r="AB2185" s="154"/>
      <c r="AC2185" s="154"/>
      <c r="AD2185" s="154"/>
      <c r="AE2185" s="154"/>
      <c r="AF2185" s="154"/>
      <c r="AG2185" s="63">
        <f t="shared" si="670"/>
        <v>0</v>
      </c>
      <c r="AH2185" s="56">
        <f t="shared" si="671"/>
        <v>0</v>
      </c>
      <c r="AI2185" s="56">
        <f t="shared" si="672"/>
        <v>0</v>
      </c>
      <c r="AJ2185" s="56">
        <f t="shared" si="673"/>
        <v>0</v>
      </c>
      <c r="AK2185" s="56">
        <f t="shared" si="674"/>
        <v>0</v>
      </c>
      <c r="AL2185" s="56">
        <f t="shared" si="675"/>
        <v>0</v>
      </c>
      <c r="AM2185" s="56">
        <f t="shared" si="676"/>
        <v>0</v>
      </c>
      <c r="AN2185" s="56">
        <f t="shared" si="677"/>
        <v>0</v>
      </c>
      <c r="AO2185" s="56">
        <f t="shared" si="678"/>
        <v>0</v>
      </c>
      <c r="AP2185" s="56">
        <f t="shared" si="679"/>
        <v>0</v>
      </c>
      <c r="AQ2185" s="56">
        <f t="shared" si="680"/>
        <v>0</v>
      </c>
      <c r="AR2185" s="86">
        <f t="shared" si="681"/>
        <v>0</v>
      </c>
    </row>
    <row r="2186" spans="1:44" x14ac:dyDescent="0.25">
      <c r="A2186" s="178"/>
      <c r="B2186" s="55" t="str">
        <f>_xlfn.IFNA(VLOOKUP(A2186,'Ajánlatkérő(k) adatai'!$B$4:$C$205,2,0),"")</f>
        <v/>
      </c>
      <c r="C2186" s="178"/>
      <c r="D2186" s="55" t="str">
        <f>_xlfn.IFNA(VLOOKUP(C2186,'Számlafizető(k) adatai'!$C$4:$D$203,2,0),"")</f>
        <v/>
      </c>
      <c r="E2186" s="55" t="str">
        <f>_xlfn.IFNA(VLOOKUP(C2186,'Számlafizető(k) adatai'!$C$4:$M$203,11,0),"")</f>
        <v/>
      </c>
      <c r="F2186" s="178"/>
      <c r="G2186" s="178"/>
      <c r="H2186" s="178"/>
      <c r="I2186" s="55" t="str">
        <f>IF(F2186="","",VLOOKUP(LEFT(F2186,5),'Technikai cellák'!B:C,2,0))</f>
        <v/>
      </c>
      <c r="J2186" s="55" t="str">
        <f>IF(F2186="","",VLOOKUP(I2186,'Technikai cellák'!$C$1:$D$12,2,0))</f>
        <v/>
      </c>
      <c r="K2186" s="179"/>
      <c r="L2186" s="67" t="str">
        <f t="shared" si="664"/>
        <v/>
      </c>
      <c r="M2186" s="68">
        <f t="shared" si="665"/>
        <v>0</v>
      </c>
      <c r="N2186" s="66">
        <f t="shared" si="666"/>
        <v>0</v>
      </c>
      <c r="O2186" s="152"/>
      <c r="P2186" s="172">
        <f t="shared" si="663"/>
        <v>0</v>
      </c>
      <c r="Q2186" s="69">
        <f t="shared" si="667"/>
        <v>0</v>
      </c>
      <c r="R2186" s="62">
        <f t="shared" si="668"/>
        <v>0</v>
      </c>
      <c r="S2186" s="153"/>
      <c r="T2186" s="118" t="str">
        <f t="shared" si="669"/>
        <v/>
      </c>
      <c r="U2186" s="154"/>
      <c r="V2186" s="154"/>
      <c r="W2186" s="154"/>
      <c r="X2186" s="154"/>
      <c r="Y2186" s="154"/>
      <c r="Z2186" s="154"/>
      <c r="AA2186" s="154"/>
      <c r="AB2186" s="154"/>
      <c r="AC2186" s="154"/>
      <c r="AD2186" s="154"/>
      <c r="AE2186" s="154"/>
      <c r="AF2186" s="154"/>
      <c r="AG2186" s="63">
        <f t="shared" si="670"/>
        <v>0</v>
      </c>
      <c r="AH2186" s="56">
        <f t="shared" si="671"/>
        <v>0</v>
      </c>
      <c r="AI2186" s="56">
        <f t="shared" si="672"/>
        <v>0</v>
      </c>
      <c r="AJ2186" s="56">
        <f t="shared" si="673"/>
        <v>0</v>
      </c>
      <c r="AK2186" s="56">
        <f t="shared" si="674"/>
        <v>0</v>
      </c>
      <c r="AL2186" s="56">
        <f t="shared" si="675"/>
        <v>0</v>
      </c>
      <c r="AM2186" s="56">
        <f t="shared" si="676"/>
        <v>0</v>
      </c>
      <c r="AN2186" s="56">
        <f t="shared" si="677"/>
        <v>0</v>
      </c>
      <c r="AO2186" s="56">
        <f t="shared" si="678"/>
        <v>0</v>
      </c>
      <c r="AP2186" s="56">
        <f t="shared" si="679"/>
        <v>0</v>
      </c>
      <c r="AQ2186" s="56">
        <f t="shared" si="680"/>
        <v>0</v>
      </c>
      <c r="AR2186" s="86">
        <f t="shared" si="681"/>
        <v>0</v>
      </c>
    </row>
    <row r="2187" spans="1:44" x14ac:dyDescent="0.25">
      <c r="A2187" s="178"/>
      <c r="B2187" s="55" t="str">
        <f>_xlfn.IFNA(VLOOKUP(A2187,'Ajánlatkérő(k) adatai'!$B$4:$C$205,2,0),"")</f>
        <v/>
      </c>
      <c r="C2187" s="178"/>
      <c r="D2187" s="55" t="str">
        <f>_xlfn.IFNA(VLOOKUP(C2187,'Számlafizető(k) adatai'!$C$4:$D$203,2,0),"")</f>
        <v/>
      </c>
      <c r="E2187" s="55" t="str">
        <f>_xlfn.IFNA(VLOOKUP(C2187,'Számlafizető(k) adatai'!$C$4:$M$203,11,0),"")</f>
        <v/>
      </c>
      <c r="F2187" s="178"/>
      <c r="G2187" s="178"/>
      <c r="H2187" s="178"/>
      <c r="I2187" s="55" t="str">
        <f>IF(F2187="","",VLOOKUP(LEFT(F2187,5),'Technikai cellák'!B:C,2,0))</f>
        <v/>
      </c>
      <c r="J2187" s="55" t="str">
        <f>IF(F2187="","",VLOOKUP(I2187,'Technikai cellák'!$C$1:$D$12,2,0))</f>
        <v/>
      </c>
      <c r="K2187" s="179"/>
      <c r="L2187" s="67" t="str">
        <f t="shared" si="664"/>
        <v/>
      </c>
      <c r="M2187" s="68">
        <f t="shared" si="665"/>
        <v>0</v>
      </c>
      <c r="N2187" s="66">
        <f t="shared" si="666"/>
        <v>0</v>
      </c>
      <c r="O2187" s="152"/>
      <c r="P2187" s="172">
        <f t="shared" si="663"/>
        <v>0</v>
      </c>
      <c r="Q2187" s="69">
        <f t="shared" si="667"/>
        <v>0</v>
      </c>
      <c r="R2187" s="62">
        <f t="shared" si="668"/>
        <v>0</v>
      </c>
      <c r="S2187" s="153"/>
      <c r="T2187" s="118" t="str">
        <f t="shared" si="669"/>
        <v/>
      </c>
      <c r="U2187" s="154"/>
      <c r="V2187" s="154"/>
      <c r="W2187" s="154"/>
      <c r="X2187" s="154"/>
      <c r="Y2187" s="154"/>
      <c r="Z2187" s="154"/>
      <c r="AA2187" s="154"/>
      <c r="AB2187" s="154"/>
      <c r="AC2187" s="154"/>
      <c r="AD2187" s="154"/>
      <c r="AE2187" s="154"/>
      <c r="AF2187" s="154"/>
      <c r="AG2187" s="63">
        <f t="shared" si="670"/>
        <v>0</v>
      </c>
      <c r="AH2187" s="56">
        <f t="shared" si="671"/>
        <v>0</v>
      </c>
      <c r="AI2187" s="56">
        <f t="shared" si="672"/>
        <v>0</v>
      </c>
      <c r="AJ2187" s="56">
        <f t="shared" si="673"/>
        <v>0</v>
      </c>
      <c r="AK2187" s="56">
        <f t="shared" si="674"/>
        <v>0</v>
      </c>
      <c r="AL2187" s="56">
        <f t="shared" si="675"/>
        <v>0</v>
      </c>
      <c r="AM2187" s="56">
        <f t="shared" si="676"/>
        <v>0</v>
      </c>
      <c r="AN2187" s="56">
        <f t="shared" si="677"/>
        <v>0</v>
      </c>
      <c r="AO2187" s="56">
        <f t="shared" si="678"/>
        <v>0</v>
      </c>
      <c r="AP2187" s="56">
        <f t="shared" si="679"/>
        <v>0</v>
      </c>
      <c r="AQ2187" s="56">
        <f t="shared" si="680"/>
        <v>0</v>
      </c>
      <c r="AR2187" s="86">
        <f t="shared" si="681"/>
        <v>0</v>
      </c>
    </row>
    <row r="2188" spans="1:44" x14ac:dyDescent="0.25">
      <c r="A2188" s="178"/>
      <c r="B2188" s="55" t="str">
        <f>_xlfn.IFNA(VLOOKUP(A2188,'Ajánlatkérő(k) adatai'!$B$4:$C$205,2,0),"")</f>
        <v/>
      </c>
      <c r="C2188" s="178"/>
      <c r="D2188" s="55" t="str">
        <f>_xlfn.IFNA(VLOOKUP(C2188,'Számlafizető(k) adatai'!$C$4:$D$203,2,0),"")</f>
        <v/>
      </c>
      <c r="E2188" s="55" t="str">
        <f>_xlfn.IFNA(VLOOKUP(C2188,'Számlafizető(k) adatai'!$C$4:$M$203,11,0),"")</f>
        <v/>
      </c>
      <c r="F2188" s="178"/>
      <c r="G2188" s="178"/>
      <c r="H2188" s="178"/>
      <c r="I2188" s="55" t="str">
        <f>IF(F2188="","",VLOOKUP(LEFT(F2188,5),'Technikai cellák'!B:C,2,0))</f>
        <v/>
      </c>
      <c r="J2188" s="55" t="str">
        <f>IF(F2188="","",VLOOKUP(I2188,'Technikai cellák'!$C$1:$D$12,2,0))</f>
        <v/>
      </c>
      <c r="K2188" s="179"/>
      <c r="L2188" s="67" t="str">
        <f t="shared" si="664"/>
        <v/>
      </c>
      <c r="M2188" s="68">
        <f t="shared" si="665"/>
        <v>0</v>
      </c>
      <c r="N2188" s="66">
        <f t="shared" si="666"/>
        <v>0</v>
      </c>
      <c r="O2188" s="152"/>
      <c r="P2188" s="172">
        <f t="shared" si="663"/>
        <v>0</v>
      </c>
      <c r="Q2188" s="69">
        <f t="shared" si="667"/>
        <v>0</v>
      </c>
      <c r="R2188" s="62">
        <f t="shared" si="668"/>
        <v>0</v>
      </c>
      <c r="S2188" s="153"/>
      <c r="T2188" s="118" t="str">
        <f t="shared" si="669"/>
        <v/>
      </c>
      <c r="U2188" s="154"/>
      <c r="V2188" s="154"/>
      <c r="W2188" s="154"/>
      <c r="X2188" s="154"/>
      <c r="Y2188" s="154"/>
      <c r="Z2188" s="154"/>
      <c r="AA2188" s="154"/>
      <c r="AB2188" s="154"/>
      <c r="AC2188" s="154"/>
      <c r="AD2188" s="154"/>
      <c r="AE2188" s="154"/>
      <c r="AF2188" s="154"/>
      <c r="AG2188" s="63">
        <f t="shared" si="670"/>
        <v>0</v>
      </c>
      <c r="AH2188" s="56">
        <f t="shared" si="671"/>
        <v>0</v>
      </c>
      <c r="AI2188" s="56">
        <f t="shared" si="672"/>
        <v>0</v>
      </c>
      <c r="AJ2188" s="56">
        <f t="shared" si="673"/>
        <v>0</v>
      </c>
      <c r="AK2188" s="56">
        <f t="shared" si="674"/>
        <v>0</v>
      </c>
      <c r="AL2188" s="56">
        <f t="shared" si="675"/>
        <v>0</v>
      </c>
      <c r="AM2188" s="56">
        <f t="shared" si="676"/>
        <v>0</v>
      </c>
      <c r="AN2188" s="56">
        <f t="shared" si="677"/>
        <v>0</v>
      </c>
      <c r="AO2188" s="56">
        <f t="shared" si="678"/>
        <v>0</v>
      </c>
      <c r="AP2188" s="56">
        <f t="shared" si="679"/>
        <v>0</v>
      </c>
      <c r="AQ2188" s="56">
        <f t="shared" si="680"/>
        <v>0</v>
      </c>
      <c r="AR2188" s="86">
        <f t="shared" si="681"/>
        <v>0</v>
      </c>
    </row>
    <row r="2189" spans="1:44" x14ac:dyDescent="0.25">
      <c r="A2189" s="178"/>
      <c r="B2189" s="55" t="str">
        <f>_xlfn.IFNA(VLOOKUP(A2189,'Ajánlatkérő(k) adatai'!$B$4:$C$205,2,0),"")</f>
        <v/>
      </c>
      <c r="C2189" s="178"/>
      <c r="D2189" s="55" t="str">
        <f>_xlfn.IFNA(VLOOKUP(C2189,'Számlafizető(k) adatai'!$C$4:$D$203,2,0),"")</f>
        <v/>
      </c>
      <c r="E2189" s="55" t="str">
        <f>_xlfn.IFNA(VLOOKUP(C2189,'Számlafizető(k) adatai'!$C$4:$M$203,11,0),"")</f>
        <v/>
      </c>
      <c r="F2189" s="178"/>
      <c r="G2189" s="178"/>
      <c r="H2189" s="178"/>
      <c r="I2189" s="55" t="str">
        <f>IF(F2189="","",VLOOKUP(LEFT(F2189,5),'Technikai cellák'!B:C,2,0))</f>
        <v/>
      </c>
      <c r="J2189" s="55" t="str">
        <f>IF(F2189="","",VLOOKUP(I2189,'Technikai cellák'!$C$1:$D$12,2,0))</f>
        <v/>
      </c>
      <c r="K2189" s="179"/>
      <c r="L2189" s="67" t="str">
        <f t="shared" si="664"/>
        <v/>
      </c>
      <c r="M2189" s="68">
        <f t="shared" si="665"/>
        <v>0</v>
      </c>
      <c r="N2189" s="66">
        <f t="shared" si="666"/>
        <v>0</v>
      </c>
      <c r="O2189" s="152"/>
      <c r="P2189" s="172">
        <f t="shared" si="663"/>
        <v>0</v>
      </c>
      <c r="Q2189" s="69">
        <f t="shared" si="667"/>
        <v>0</v>
      </c>
      <c r="R2189" s="62">
        <f t="shared" si="668"/>
        <v>0</v>
      </c>
      <c r="S2189" s="153"/>
      <c r="T2189" s="118" t="str">
        <f t="shared" si="669"/>
        <v/>
      </c>
      <c r="U2189" s="154"/>
      <c r="V2189" s="154"/>
      <c r="W2189" s="154"/>
      <c r="X2189" s="154"/>
      <c r="Y2189" s="154"/>
      <c r="Z2189" s="154"/>
      <c r="AA2189" s="154"/>
      <c r="AB2189" s="154"/>
      <c r="AC2189" s="154"/>
      <c r="AD2189" s="154"/>
      <c r="AE2189" s="154"/>
      <c r="AF2189" s="154"/>
      <c r="AG2189" s="63">
        <f t="shared" si="670"/>
        <v>0</v>
      </c>
      <c r="AH2189" s="56">
        <f t="shared" si="671"/>
        <v>0</v>
      </c>
      <c r="AI2189" s="56">
        <f t="shared" si="672"/>
        <v>0</v>
      </c>
      <c r="AJ2189" s="56">
        <f t="shared" si="673"/>
        <v>0</v>
      </c>
      <c r="AK2189" s="56">
        <f t="shared" si="674"/>
        <v>0</v>
      </c>
      <c r="AL2189" s="56">
        <f t="shared" si="675"/>
        <v>0</v>
      </c>
      <c r="AM2189" s="56">
        <f t="shared" si="676"/>
        <v>0</v>
      </c>
      <c r="AN2189" s="56">
        <f t="shared" si="677"/>
        <v>0</v>
      </c>
      <c r="AO2189" s="56">
        <f t="shared" si="678"/>
        <v>0</v>
      </c>
      <c r="AP2189" s="56">
        <f t="shared" si="679"/>
        <v>0</v>
      </c>
      <c r="AQ2189" s="56">
        <f t="shared" si="680"/>
        <v>0</v>
      </c>
      <c r="AR2189" s="86">
        <f t="shared" si="681"/>
        <v>0</v>
      </c>
    </row>
    <row r="2190" spans="1:44" x14ac:dyDescent="0.25">
      <c r="A2190" s="178"/>
      <c r="B2190" s="55" t="str">
        <f>_xlfn.IFNA(VLOOKUP(A2190,'Ajánlatkérő(k) adatai'!$B$4:$C$205,2,0),"")</f>
        <v/>
      </c>
      <c r="C2190" s="178"/>
      <c r="D2190" s="55" t="str">
        <f>_xlfn.IFNA(VLOOKUP(C2190,'Számlafizető(k) adatai'!$C$4:$D$203,2,0),"")</f>
        <v/>
      </c>
      <c r="E2190" s="55" t="str">
        <f>_xlfn.IFNA(VLOOKUP(C2190,'Számlafizető(k) adatai'!$C$4:$M$203,11,0),"")</f>
        <v/>
      </c>
      <c r="F2190" s="178"/>
      <c r="G2190" s="178"/>
      <c r="H2190" s="178"/>
      <c r="I2190" s="55" t="str">
        <f>IF(F2190="","",VLOOKUP(LEFT(F2190,5),'Technikai cellák'!B:C,2,0))</f>
        <v/>
      </c>
      <c r="J2190" s="55" t="str">
        <f>IF(F2190="","",VLOOKUP(I2190,'Technikai cellák'!$C$1:$D$12,2,0))</f>
        <v/>
      </c>
      <c r="K2190" s="179"/>
      <c r="L2190" s="67" t="str">
        <f t="shared" si="664"/>
        <v/>
      </c>
      <c r="M2190" s="68">
        <f t="shared" si="665"/>
        <v>0</v>
      </c>
      <c r="N2190" s="66">
        <f t="shared" si="666"/>
        <v>0</v>
      </c>
      <c r="O2190" s="152"/>
      <c r="P2190" s="172">
        <f t="shared" si="663"/>
        <v>0</v>
      </c>
      <c r="Q2190" s="69">
        <f t="shared" si="667"/>
        <v>0</v>
      </c>
      <c r="R2190" s="62">
        <f t="shared" si="668"/>
        <v>0</v>
      </c>
      <c r="S2190" s="153"/>
      <c r="T2190" s="118" t="str">
        <f t="shared" si="669"/>
        <v/>
      </c>
      <c r="U2190" s="154"/>
      <c r="V2190" s="154"/>
      <c r="W2190" s="154"/>
      <c r="X2190" s="154"/>
      <c r="Y2190" s="154"/>
      <c r="Z2190" s="154"/>
      <c r="AA2190" s="154"/>
      <c r="AB2190" s="154"/>
      <c r="AC2190" s="154"/>
      <c r="AD2190" s="154"/>
      <c r="AE2190" s="154"/>
      <c r="AF2190" s="154"/>
      <c r="AG2190" s="63">
        <f t="shared" si="670"/>
        <v>0</v>
      </c>
      <c r="AH2190" s="56">
        <f t="shared" si="671"/>
        <v>0</v>
      </c>
      <c r="AI2190" s="56">
        <f t="shared" si="672"/>
        <v>0</v>
      </c>
      <c r="AJ2190" s="56">
        <f t="shared" si="673"/>
        <v>0</v>
      </c>
      <c r="AK2190" s="56">
        <f t="shared" si="674"/>
        <v>0</v>
      </c>
      <c r="AL2190" s="56">
        <f t="shared" si="675"/>
        <v>0</v>
      </c>
      <c r="AM2190" s="56">
        <f t="shared" si="676"/>
        <v>0</v>
      </c>
      <c r="AN2190" s="56">
        <f t="shared" si="677"/>
        <v>0</v>
      </c>
      <c r="AO2190" s="56">
        <f t="shared" si="678"/>
        <v>0</v>
      </c>
      <c r="AP2190" s="56">
        <f t="shared" si="679"/>
        <v>0</v>
      </c>
      <c r="AQ2190" s="56">
        <f t="shared" si="680"/>
        <v>0</v>
      </c>
      <c r="AR2190" s="86">
        <f t="shared" si="681"/>
        <v>0</v>
      </c>
    </row>
    <row r="2191" spans="1:44" x14ac:dyDescent="0.25">
      <c r="A2191" s="178"/>
      <c r="B2191" s="55" t="str">
        <f>_xlfn.IFNA(VLOOKUP(A2191,'Ajánlatkérő(k) adatai'!$B$4:$C$205,2,0),"")</f>
        <v/>
      </c>
      <c r="C2191" s="178"/>
      <c r="D2191" s="55" t="str">
        <f>_xlfn.IFNA(VLOOKUP(C2191,'Számlafizető(k) adatai'!$C$4:$D$203,2,0),"")</f>
        <v/>
      </c>
      <c r="E2191" s="55" t="str">
        <f>_xlfn.IFNA(VLOOKUP(C2191,'Számlafizető(k) adatai'!$C$4:$M$203,11,0),"")</f>
        <v/>
      </c>
      <c r="F2191" s="178"/>
      <c r="G2191" s="178"/>
      <c r="H2191" s="178"/>
      <c r="I2191" s="55" t="str">
        <f>IF(F2191="","",VLOOKUP(LEFT(F2191,5),'Technikai cellák'!B:C,2,0))</f>
        <v/>
      </c>
      <c r="J2191" s="55" t="str">
        <f>IF(F2191="","",VLOOKUP(I2191,'Technikai cellák'!$C$1:$D$12,2,0))</f>
        <v/>
      </c>
      <c r="K2191" s="179"/>
      <c r="L2191" s="67" t="str">
        <f t="shared" si="664"/>
        <v/>
      </c>
      <c r="M2191" s="68">
        <f t="shared" si="665"/>
        <v>0</v>
      </c>
      <c r="N2191" s="66">
        <f t="shared" si="666"/>
        <v>0</v>
      </c>
      <c r="O2191" s="152"/>
      <c r="P2191" s="172">
        <f t="shared" si="663"/>
        <v>0</v>
      </c>
      <c r="Q2191" s="69">
        <f t="shared" si="667"/>
        <v>0</v>
      </c>
      <c r="R2191" s="62">
        <f t="shared" si="668"/>
        <v>0</v>
      </c>
      <c r="S2191" s="153"/>
      <c r="T2191" s="118" t="str">
        <f t="shared" si="669"/>
        <v/>
      </c>
      <c r="U2191" s="154"/>
      <c r="V2191" s="154"/>
      <c r="W2191" s="154"/>
      <c r="X2191" s="154"/>
      <c r="Y2191" s="154"/>
      <c r="Z2191" s="154"/>
      <c r="AA2191" s="154"/>
      <c r="AB2191" s="154"/>
      <c r="AC2191" s="154"/>
      <c r="AD2191" s="154"/>
      <c r="AE2191" s="154"/>
      <c r="AF2191" s="154"/>
      <c r="AG2191" s="63">
        <f t="shared" si="670"/>
        <v>0</v>
      </c>
      <c r="AH2191" s="56">
        <f t="shared" si="671"/>
        <v>0</v>
      </c>
      <c r="AI2191" s="56">
        <f t="shared" si="672"/>
        <v>0</v>
      </c>
      <c r="AJ2191" s="56">
        <f t="shared" si="673"/>
        <v>0</v>
      </c>
      <c r="AK2191" s="56">
        <f t="shared" si="674"/>
        <v>0</v>
      </c>
      <c r="AL2191" s="56">
        <f t="shared" si="675"/>
        <v>0</v>
      </c>
      <c r="AM2191" s="56">
        <f t="shared" si="676"/>
        <v>0</v>
      </c>
      <c r="AN2191" s="56">
        <f t="shared" si="677"/>
        <v>0</v>
      </c>
      <c r="AO2191" s="56">
        <f t="shared" si="678"/>
        <v>0</v>
      </c>
      <c r="AP2191" s="56">
        <f t="shared" si="679"/>
        <v>0</v>
      </c>
      <c r="AQ2191" s="56">
        <f t="shared" si="680"/>
        <v>0</v>
      </c>
      <c r="AR2191" s="86">
        <f t="shared" si="681"/>
        <v>0</v>
      </c>
    </row>
    <row r="2192" spans="1:44" x14ac:dyDescent="0.25">
      <c r="A2192" s="178"/>
      <c r="B2192" s="55" t="str">
        <f>_xlfn.IFNA(VLOOKUP(A2192,'Ajánlatkérő(k) adatai'!$B$4:$C$205,2,0),"")</f>
        <v/>
      </c>
      <c r="C2192" s="178"/>
      <c r="D2192" s="55" t="str">
        <f>_xlfn.IFNA(VLOOKUP(C2192,'Számlafizető(k) adatai'!$C$4:$D$203,2,0),"")</f>
        <v/>
      </c>
      <c r="E2192" s="55" t="str">
        <f>_xlfn.IFNA(VLOOKUP(C2192,'Számlafizető(k) adatai'!$C$4:$M$203,11,0),"")</f>
        <v/>
      </c>
      <c r="F2192" s="178"/>
      <c r="G2192" s="178"/>
      <c r="H2192" s="178"/>
      <c r="I2192" s="55" t="str">
        <f>IF(F2192="","",VLOOKUP(LEFT(F2192,5),'Technikai cellák'!B:C,2,0))</f>
        <v/>
      </c>
      <c r="J2192" s="55" t="str">
        <f>IF(F2192="","",VLOOKUP(I2192,'Technikai cellák'!$C$1:$D$12,2,0))</f>
        <v/>
      </c>
      <c r="K2192" s="179"/>
      <c r="L2192" s="67" t="str">
        <f t="shared" si="664"/>
        <v/>
      </c>
      <c r="M2192" s="68">
        <f t="shared" si="665"/>
        <v>0</v>
      </c>
      <c r="N2192" s="66">
        <f t="shared" si="666"/>
        <v>0</v>
      </c>
      <c r="O2192" s="152"/>
      <c r="P2192" s="172">
        <f t="shared" ref="P2192:P2255" si="682">ROUND((IF(K2192&lt;100,0,K2192*$C$7)/$C$8),0)</f>
        <v>0</v>
      </c>
      <c r="Q2192" s="69">
        <f t="shared" si="667"/>
        <v>0</v>
      </c>
      <c r="R2192" s="62">
        <f t="shared" si="668"/>
        <v>0</v>
      </c>
      <c r="S2192" s="153"/>
      <c r="T2192" s="118" t="str">
        <f t="shared" si="669"/>
        <v/>
      </c>
      <c r="U2192" s="154"/>
      <c r="V2192" s="154"/>
      <c r="W2192" s="154"/>
      <c r="X2192" s="154"/>
      <c r="Y2192" s="154"/>
      <c r="Z2192" s="154"/>
      <c r="AA2192" s="154"/>
      <c r="AB2192" s="154"/>
      <c r="AC2192" s="154"/>
      <c r="AD2192" s="154"/>
      <c r="AE2192" s="154"/>
      <c r="AF2192" s="154"/>
      <c r="AG2192" s="63">
        <f t="shared" si="670"/>
        <v>0</v>
      </c>
      <c r="AH2192" s="56">
        <f t="shared" si="671"/>
        <v>0</v>
      </c>
      <c r="AI2192" s="56">
        <f t="shared" si="672"/>
        <v>0</v>
      </c>
      <c r="AJ2192" s="56">
        <f t="shared" si="673"/>
        <v>0</v>
      </c>
      <c r="AK2192" s="56">
        <f t="shared" si="674"/>
        <v>0</v>
      </c>
      <c r="AL2192" s="56">
        <f t="shared" si="675"/>
        <v>0</v>
      </c>
      <c r="AM2192" s="56">
        <f t="shared" si="676"/>
        <v>0</v>
      </c>
      <c r="AN2192" s="56">
        <f t="shared" si="677"/>
        <v>0</v>
      </c>
      <c r="AO2192" s="56">
        <f t="shared" si="678"/>
        <v>0</v>
      </c>
      <c r="AP2192" s="56">
        <f t="shared" si="679"/>
        <v>0</v>
      </c>
      <c r="AQ2192" s="56">
        <f t="shared" si="680"/>
        <v>0</v>
      </c>
      <c r="AR2192" s="86">
        <f t="shared" si="681"/>
        <v>0</v>
      </c>
    </row>
    <row r="2193" spans="1:44" x14ac:dyDescent="0.25">
      <c r="A2193" s="178"/>
      <c r="B2193" s="55" t="str">
        <f>_xlfn.IFNA(VLOOKUP(A2193,'Ajánlatkérő(k) adatai'!$B$4:$C$205,2,0),"")</f>
        <v/>
      </c>
      <c r="C2193" s="178"/>
      <c r="D2193" s="55" t="str">
        <f>_xlfn.IFNA(VLOOKUP(C2193,'Számlafizető(k) adatai'!$C$4:$D$203,2,0),"")</f>
        <v/>
      </c>
      <c r="E2193" s="55" t="str">
        <f>_xlfn.IFNA(VLOOKUP(C2193,'Számlafizető(k) adatai'!$C$4:$M$203,11,0),"")</f>
        <v/>
      </c>
      <c r="F2193" s="178"/>
      <c r="G2193" s="178"/>
      <c r="H2193" s="178"/>
      <c r="I2193" s="55" t="str">
        <f>IF(F2193="","",VLOOKUP(LEFT(F2193,5),'Technikai cellák'!B:C,2,0))</f>
        <v/>
      </c>
      <c r="J2193" s="55" t="str">
        <f>IF(F2193="","",VLOOKUP(I2193,'Technikai cellák'!$C$1:$D$12,2,0))</f>
        <v/>
      </c>
      <c r="K2193" s="179"/>
      <c r="L2193" s="67" t="str">
        <f t="shared" si="664"/>
        <v/>
      </c>
      <c r="M2193" s="68">
        <f t="shared" si="665"/>
        <v>0</v>
      </c>
      <c r="N2193" s="66">
        <f t="shared" si="666"/>
        <v>0</v>
      </c>
      <c r="O2193" s="152"/>
      <c r="P2193" s="172">
        <f t="shared" si="682"/>
        <v>0</v>
      </c>
      <c r="Q2193" s="69">
        <f t="shared" si="667"/>
        <v>0</v>
      </c>
      <c r="R2193" s="62">
        <f t="shared" si="668"/>
        <v>0</v>
      </c>
      <c r="S2193" s="153"/>
      <c r="T2193" s="118" t="str">
        <f t="shared" si="669"/>
        <v/>
      </c>
      <c r="U2193" s="154"/>
      <c r="V2193" s="154"/>
      <c r="W2193" s="154"/>
      <c r="X2193" s="154"/>
      <c r="Y2193" s="154"/>
      <c r="Z2193" s="154"/>
      <c r="AA2193" s="154"/>
      <c r="AB2193" s="154"/>
      <c r="AC2193" s="154"/>
      <c r="AD2193" s="154"/>
      <c r="AE2193" s="154"/>
      <c r="AF2193" s="154"/>
      <c r="AG2193" s="63">
        <f t="shared" si="670"/>
        <v>0</v>
      </c>
      <c r="AH2193" s="56">
        <f t="shared" si="671"/>
        <v>0</v>
      </c>
      <c r="AI2193" s="56">
        <f t="shared" si="672"/>
        <v>0</v>
      </c>
      <c r="AJ2193" s="56">
        <f t="shared" si="673"/>
        <v>0</v>
      </c>
      <c r="AK2193" s="56">
        <f t="shared" si="674"/>
        <v>0</v>
      </c>
      <c r="AL2193" s="56">
        <f t="shared" si="675"/>
        <v>0</v>
      </c>
      <c r="AM2193" s="56">
        <f t="shared" si="676"/>
        <v>0</v>
      </c>
      <c r="AN2193" s="56">
        <f t="shared" si="677"/>
        <v>0</v>
      </c>
      <c r="AO2193" s="56">
        <f t="shared" si="678"/>
        <v>0</v>
      </c>
      <c r="AP2193" s="56">
        <f t="shared" si="679"/>
        <v>0</v>
      </c>
      <c r="AQ2193" s="56">
        <f t="shared" si="680"/>
        <v>0</v>
      </c>
      <c r="AR2193" s="86">
        <f t="shared" si="681"/>
        <v>0</v>
      </c>
    </row>
    <row r="2194" spans="1:44" x14ac:dyDescent="0.25">
      <c r="A2194" s="178"/>
      <c r="B2194" s="55" t="str">
        <f>_xlfn.IFNA(VLOOKUP(A2194,'Ajánlatkérő(k) adatai'!$B$4:$C$205,2,0),"")</f>
        <v/>
      </c>
      <c r="C2194" s="178"/>
      <c r="D2194" s="55" t="str">
        <f>_xlfn.IFNA(VLOOKUP(C2194,'Számlafizető(k) adatai'!$C$4:$D$203,2,0),"")</f>
        <v/>
      </c>
      <c r="E2194" s="55" t="str">
        <f>_xlfn.IFNA(VLOOKUP(C2194,'Számlafizető(k) adatai'!$C$4:$M$203,11,0),"")</f>
        <v/>
      </c>
      <c r="F2194" s="178"/>
      <c r="G2194" s="178"/>
      <c r="H2194" s="178"/>
      <c r="I2194" s="55" t="str">
        <f>IF(F2194="","",VLOOKUP(LEFT(F2194,5),'Technikai cellák'!B:C,2,0))</f>
        <v/>
      </c>
      <c r="J2194" s="55" t="str">
        <f>IF(F2194="","",VLOOKUP(I2194,'Technikai cellák'!$C$1:$D$12,2,0))</f>
        <v/>
      </c>
      <c r="K2194" s="179"/>
      <c r="L2194" s="67" t="str">
        <f t="shared" si="664"/>
        <v/>
      </c>
      <c r="M2194" s="68">
        <f t="shared" si="665"/>
        <v>0</v>
      </c>
      <c r="N2194" s="66">
        <f t="shared" si="666"/>
        <v>0</v>
      </c>
      <c r="O2194" s="152"/>
      <c r="P2194" s="172">
        <f t="shared" si="682"/>
        <v>0</v>
      </c>
      <c r="Q2194" s="69">
        <f t="shared" si="667"/>
        <v>0</v>
      </c>
      <c r="R2194" s="62">
        <f t="shared" si="668"/>
        <v>0</v>
      </c>
      <c r="S2194" s="153"/>
      <c r="T2194" s="118" t="str">
        <f t="shared" si="669"/>
        <v/>
      </c>
      <c r="U2194" s="154"/>
      <c r="V2194" s="154"/>
      <c r="W2194" s="154"/>
      <c r="X2194" s="154"/>
      <c r="Y2194" s="154"/>
      <c r="Z2194" s="154"/>
      <c r="AA2194" s="154"/>
      <c r="AB2194" s="154"/>
      <c r="AC2194" s="154"/>
      <c r="AD2194" s="154"/>
      <c r="AE2194" s="154"/>
      <c r="AF2194" s="154"/>
      <c r="AG2194" s="63">
        <f t="shared" si="670"/>
        <v>0</v>
      </c>
      <c r="AH2194" s="56">
        <f t="shared" si="671"/>
        <v>0</v>
      </c>
      <c r="AI2194" s="56">
        <f t="shared" si="672"/>
        <v>0</v>
      </c>
      <c r="AJ2194" s="56">
        <f t="shared" si="673"/>
        <v>0</v>
      </c>
      <c r="AK2194" s="56">
        <f t="shared" si="674"/>
        <v>0</v>
      </c>
      <c r="AL2194" s="56">
        <f t="shared" si="675"/>
        <v>0</v>
      </c>
      <c r="AM2194" s="56">
        <f t="shared" si="676"/>
        <v>0</v>
      </c>
      <c r="AN2194" s="56">
        <f t="shared" si="677"/>
        <v>0</v>
      </c>
      <c r="AO2194" s="56">
        <f t="shared" si="678"/>
        <v>0</v>
      </c>
      <c r="AP2194" s="56">
        <f t="shared" si="679"/>
        <v>0</v>
      </c>
      <c r="AQ2194" s="56">
        <f t="shared" si="680"/>
        <v>0</v>
      </c>
      <c r="AR2194" s="86">
        <f t="shared" si="681"/>
        <v>0</v>
      </c>
    </row>
    <row r="2195" spans="1:44" x14ac:dyDescent="0.25">
      <c r="A2195" s="178"/>
      <c r="B2195" s="55" t="str">
        <f>_xlfn.IFNA(VLOOKUP(A2195,'Ajánlatkérő(k) adatai'!$B$4:$C$205,2,0),"")</f>
        <v/>
      </c>
      <c r="C2195" s="178"/>
      <c r="D2195" s="55" t="str">
        <f>_xlfn.IFNA(VLOOKUP(C2195,'Számlafizető(k) adatai'!$C$4:$D$203,2,0),"")</f>
        <v/>
      </c>
      <c r="E2195" s="55" t="str">
        <f>_xlfn.IFNA(VLOOKUP(C2195,'Számlafizető(k) adatai'!$C$4:$M$203,11,0),"")</f>
        <v/>
      </c>
      <c r="F2195" s="178"/>
      <c r="G2195" s="178"/>
      <c r="H2195" s="178"/>
      <c r="I2195" s="55" t="str">
        <f>IF(F2195="","",VLOOKUP(LEFT(F2195,5),'Technikai cellák'!B:C,2,0))</f>
        <v/>
      </c>
      <c r="J2195" s="55" t="str">
        <f>IF(F2195="","",VLOOKUP(I2195,'Technikai cellák'!$C$1:$D$12,2,0))</f>
        <v/>
      </c>
      <c r="K2195" s="179"/>
      <c r="L2195" s="67" t="str">
        <f t="shared" si="664"/>
        <v/>
      </c>
      <c r="M2195" s="68">
        <f t="shared" si="665"/>
        <v>0</v>
      </c>
      <c r="N2195" s="66">
        <f t="shared" si="666"/>
        <v>0</v>
      </c>
      <c r="O2195" s="152"/>
      <c r="P2195" s="172">
        <f t="shared" si="682"/>
        <v>0</v>
      </c>
      <c r="Q2195" s="69">
        <f t="shared" si="667"/>
        <v>0</v>
      </c>
      <c r="R2195" s="62">
        <f t="shared" si="668"/>
        <v>0</v>
      </c>
      <c r="S2195" s="153"/>
      <c r="T2195" s="118" t="str">
        <f t="shared" si="669"/>
        <v/>
      </c>
      <c r="U2195" s="154"/>
      <c r="V2195" s="154"/>
      <c r="W2195" s="154"/>
      <c r="X2195" s="154"/>
      <c r="Y2195" s="154"/>
      <c r="Z2195" s="154"/>
      <c r="AA2195" s="154"/>
      <c r="AB2195" s="154"/>
      <c r="AC2195" s="154"/>
      <c r="AD2195" s="154"/>
      <c r="AE2195" s="154"/>
      <c r="AF2195" s="154"/>
      <c r="AG2195" s="63">
        <f t="shared" si="670"/>
        <v>0</v>
      </c>
      <c r="AH2195" s="56">
        <f t="shared" si="671"/>
        <v>0</v>
      </c>
      <c r="AI2195" s="56">
        <f t="shared" si="672"/>
        <v>0</v>
      </c>
      <c r="AJ2195" s="56">
        <f t="shared" si="673"/>
        <v>0</v>
      </c>
      <c r="AK2195" s="56">
        <f t="shared" si="674"/>
        <v>0</v>
      </c>
      <c r="AL2195" s="56">
        <f t="shared" si="675"/>
        <v>0</v>
      </c>
      <c r="AM2195" s="56">
        <f t="shared" si="676"/>
        <v>0</v>
      </c>
      <c r="AN2195" s="56">
        <f t="shared" si="677"/>
        <v>0</v>
      </c>
      <c r="AO2195" s="56">
        <f t="shared" si="678"/>
        <v>0</v>
      </c>
      <c r="AP2195" s="56">
        <f t="shared" si="679"/>
        <v>0</v>
      </c>
      <c r="AQ2195" s="56">
        <f t="shared" si="680"/>
        <v>0</v>
      </c>
      <c r="AR2195" s="86">
        <f t="shared" si="681"/>
        <v>0</v>
      </c>
    </row>
    <row r="2196" spans="1:44" x14ac:dyDescent="0.25">
      <c r="A2196" s="178"/>
      <c r="B2196" s="55" t="str">
        <f>_xlfn.IFNA(VLOOKUP(A2196,'Ajánlatkérő(k) adatai'!$B$4:$C$205,2,0),"")</f>
        <v/>
      </c>
      <c r="C2196" s="178"/>
      <c r="D2196" s="55" t="str">
        <f>_xlfn.IFNA(VLOOKUP(C2196,'Számlafizető(k) adatai'!$C$4:$D$203,2,0),"")</f>
        <v/>
      </c>
      <c r="E2196" s="55" t="str">
        <f>_xlfn.IFNA(VLOOKUP(C2196,'Számlafizető(k) adatai'!$C$4:$M$203,11,0),"")</f>
        <v/>
      </c>
      <c r="F2196" s="178"/>
      <c r="G2196" s="178"/>
      <c r="H2196" s="178"/>
      <c r="I2196" s="55" t="str">
        <f>IF(F2196="","",VLOOKUP(LEFT(F2196,5),'Technikai cellák'!B:C,2,0))</f>
        <v/>
      </c>
      <c r="J2196" s="55" t="str">
        <f>IF(F2196="","",VLOOKUP(I2196,'Technikai cellák'!$C$1:$D$12,2,0))</f>
        <v/>
      </c>
      <c r="K2196" s="179"/>
      <c r="L2196" s="67" t="str">
        <f t="shared" si="664"/>
        <v/>
      </c>
      <c r="M2196" s="68">
        <f t="shared" si="665"/>
        <v>0</v>
      </c>
      <c r="N2196" s="66">
        <f t="shared" si="666"/>
        <v>0</v>
      </c>
      <c r="O2196" s="152"/>
      <c r="P2196" s="172">
        <f t="shared" si="682"/>
        <v>0</v>
      </c>
      <c r="Q2196" s="69">
        <f t="shared" si="667"/>
        <v>0</v>
      </c>
      <c r="R2196" s="62">
        <f t="shared" si="668"/>
        <v>0</v>
      </c>
      <c r="S2196" s="153"/>
      <c r="T2196" s="118" t="str">
        <f t="shared" si="669"/>
        <v/>
      </c>
      <c r="U2196" s="154"/>
      <c r="V2196" s="154"/>
      <c r="W2196" s="154"/>
      <c r="X2196" s="154"/>
      <c r="Y2196" s="154"/>
      <c r="Z2196" s="154"/>
      <c r="AA2196" s="154"/>
      <c r="AB2196" s="154"/>
      <c r="AC2196" s="154"/>
      <c r="AD2196" s="154"/>
      <c r="AE2196" s="154"/>
      <c r="AF2196" s="154"/>
      <c r="AG2196" s="63">
        <f t="shared" si="670"/>
        <v>0</v>
      </c>
      <c r="AH2196" s="56">
        <f t="shared" si="671"/>
        <v>0</v>
      </c>
      <c r="AI2196" s="56">
        <f t="shared" si="672"/>
        <v>0</v>
      </c>
      <c r="AJ2196" s="56">
        <f t="shared" si="673"/>
        <v>0</v>
      </c>
      <c r="AK2196" s="56">
        <f t="shared" si="674"/>
        <v>0</v>
      </c>
      <c r="AL2196" s="56">
        <f t="shared" si="675"/>
        <v>0</v>
      </c>
      <c r="AM2196" s="56">
        <f t="shared" si="676"/>
        <v>0</v>
      </c>
      <c r="AN2196" s="56">
        <f t="shared" si="677"/>
        <v>0</v>
      </c>
      <c r="AO2196" s="56">
        <f t="shared" si="678"/>
        <v>0</v>
      </c>
      <c r="AP2196" s="56">
        <f t="shared" si="679"/>
        <v>0</v>
      </c>
      <c r="AQ2196" s="56">
        <f t="shared" si="680"/>
        <v>0</v>
      </c>
      <c r="AR2196" s="86">
        <f t="shared" si="681"/>
        <v>0</v>
      </c>
    </row>
    <row r="2197" spans="1:44" x14ac:dyDescent="0.25">
      <c r="A2197" s="178"/>
      <c r="B2197" s="55" t="str">
        <f>_xlfn.IFNA(VLOOKUP(A2197,'Ajánlatkérő(k) adatai'!$B$4:$C$205,2,0),"")</f>
        <v/>
      </c>
      <c r="C2197" s="178"/>
      <c r="D2197" s="55" t="str">
        <f>_xlfn.IFNA(VLOOKUP(C2197,'Számlafizető(k) adatai'!$C$4:$D$203,2,0),"")</f>
        <v/>
      </c>
      <c r="E2197" s="55" t="str">
        <f>_xlfn.IFNA(VLOOKUP(C2197,'Számlafizető(k) adatai'!$C$4:$M$203,11,0),"")</f>
        <v/>
      </c>
      <c r="F2197" s="178"/>
      <c r="G2197" s="178"/>
      <c r="H2197" s="178"/>
      <c r="I2197" s="55" t="str">
        <f>IF(F2197="","",VLOOKUP(LEFT(F2197,5),'Technikai cellák'!B:C,2,0))</f>
        <v/>
      </c>
      <c r="J2197" s="55" t="str">
        <f>IF(F2197="","",VLOOKUP(I2197,'Technikai cellák'!$C$1:$D$12,2,0))</f>
        <v/>
      </c>
      <c r="K2197" s="179"/>
      <c r="L2197" s="67" t="str">
        <f t="shared" ref="L2197:L2260" si="683">IF(K2197="","",IF(K2197&lt;20,"20 alatti",IF(K2197&lt;100,"20-99",IF(K2197&lt;500,"100-500","500-"))))</f>
        <v/>
      </c>
      <c r="M2197" s="68">
        <f t="shared" ref="M2197:M2260" si="684">ROUND(IF(L2197="20 alatti",K2197*1,0),0)</f>
        <v>0</v>
      </c>
      <c r="N2197" s="66">
        <f t="shared" ref="N2197:N2260" si="685">ROUND(IF(L2197="20-99",K2197*10.5,0),0)</f>
        <v>0</v>
      </c>
      <c r="O2197" s="152"/>
      <c r="P2197" s="172">
        <f t="shared" si="682"/>
        <v>0</v>
      </c>
      <c r="Q2197" s="69">
        <f t="shared" ref="Q2197:Q2260" si="686">ROUND(R2197*$F$10,0)</f>
        <v>0</v>
      </c>
      <c r="R2197" s="62">
        <f t="shared" ref="R2197:R2260" si="687">SUM(AG2197:AR2197)</f>
        <v>0</v>
      </c>
      <c r="S2197" s="153"/>
      <c r="T2197" s="118" t="str">
        <f t="shared" ref="T2197:T2260" si="688">IF(S2197="","",IF((DAYS360(S2197,$C$4,TRUE))/30&lt;0,"",(DAYS360(S2197,$C$4,))/30))</f>
        <v/>
      </c>
      <c r="U2197" s="154"/>
      <c r="V2197" s="154"/>
      <c r="W2197" s="154"/>
      <c r="X2197" s="154"/>
      <c r="Y2197" s="154"/>
      <c r="Z2197" s="154"/>
      <c r="AA2197" s="154"/>
      <c r="AB2197" s="154"/>
      <c r="AC2197" s="154"/>
      <c r="AD2197" s="154"/>
      <c r="AE2197" s="154"/>
      <c r="AF2197" s="154"/>
      <c r="AG2197" s="63">
        <f t="shared" ref="AG2197:AG2260" si="689">ROUND((U2197*$C$7)/$C$8,0)</f>
        <v>0</v>
      </c>
      <c r="AH2197" s="56">
        <f t="shared" ref="AH2197:AH2260" si="690">ROUND((V2197*$C$7)/$C$8,0)</f>
        <v>0</v>
      </c>
      <c r="AI2197" s="56">
        <f t="shared" ref="AI2197:AI2260" si="691">ROUND((W2197*$C$7)/$C$8,0)</f>
        <v>0</v>
      </c>
      <c r="AJ2197" s="56">
        <f t="shared" ref="AJ2197:AJ2260" si="692">ROUND((X2197*$C$7)/$C$8,0)</f>
        <v>0</v>
      </c>
      <c r="AK2197" s="56">
        <f t="shared" ref="AK2197:AK2260" si="693">ROUND((Y2197*$C$7)/$C$8,0)</f>
        <v>0</v>
      </c>
      <c r="AL2197" s="56">
        <f t="shared" ref="AL2197:AL2260" si="694">ROUND((Z2197*$C$7)/$C$8,0)</f>
        <v>0</v>
      </c>
      <c r="AM2197" s="56">
        <f t="shared" ref="AM2197:AM2260" si="695">ROUND((AA2197*$C$7)/$C$8,0)</f>
        <v>0</v>
      </c>
      <c r="AN2197" s="56">
        <f t="shared" ref="AN2197:AN2260" si="696">ROUND((AB2197*$C$7)/$C$8,0)</f>
        <v>0</v>
      </c>
      <c r="AO2197" s="56">
        <f t="shared" ref="AO2197:AO2260" si="697">ROUND((AC2197*$C$7)/$C$8,0)</f>
        <v>0</v>
      </c>
      <c r="AP2197" s="56">
        <f t="shared" ref="AP2197:AP2260" si="698">ROUND((AD2197*$C$7)/$C$8,0)</f>
        <v>0</v>
      </c>
      <c r="AQ2197" s="56">
        <f t="shared" ref="AQ2197:AQ2260" si="699">ROUND((AE2197*$C$7)/$C$8,0)</f>
        <v>0</v>
      </c>
      <c r="AR2197" s="86">
        <f t="shared" ref="AR2197:AR2260" si="700">ROUND((AF2197*$C$7)/$C$8,0)</f>
        <v>0</v>
      </c>
    </row>
    <row r="2198" spans="1:44" x14ac:dyDescent="0.25">
      <c r="A2198" s="178"/>
      <c r="B2198" s="55" t="str">
        <f>_xlfn.IFNA(VLOOKUP(A2198,'Ajánlatkérő(k) adatai'!$B$4:$C$205,2,0),"")</f>
        <v/>
      </c>
      <c r="C2198" s="178"/>
      <c r="D2198" s="55" t="str">
        <f>_xlfn.IFNA(VLOOKUP(C2198,'Számlafizető(k) adatai'!$C$4:$D$203,2,0),"")</f>
        <v/>
      </c>
      <c r="E2198" s="55" t="str">
        <f>_xlfn.IFNA(VLOOKUP(C2198,'Számlafizető(k) adatai'!$C$4:$M$203,11,0),"")</f>
        <v/>
      </c>
      <c r="F2198" s="178"/>
      <c r="G2198" s="178"/>
      <c r="H2198" s="178"/>
      <c r="I2198" s="55" t="str">
        <f>IF(F2198="","",VLOOKUP(LEFT(F2198,5),'Technikai cellák'!B:C,2,0))</f>
        <v/>
      </c>
      <c r="J2198" s="55" t="str">
        <f>IF(F2198="","",VLOOKUP(I2198,'Technikai cellák'!$C$1:$D$12,2,0))</f>
        <v/>
      </c>
      <c r="K2198" s="179"/>
      <c r="L2198" s="67" t="str">
        <f t="shared" si="683"/>
        <v/>
      </c>
      <c r="M2198" s="68">
        <f t="shared" si="684"/>
        <v>0</v>
      </c>
      <c r="N2198" s="66">
        <f t="shared" si="685"/>
        <v>0</v>
      </c>
      <c r="O2198" s="152"/>
      <c r="P2198" s="172">
        <f t="shared" si="682"/>
        <v>0</v>
      </c>
      <c r="Q2198" s="69">
        <f t="shared" si="686"/>
        <v>0</v>
      </c>
      <c r="R2198" s="62">
        <f t="shared" si="687"/>
        <v>0</v>
      </c>
      <c r="S2198" s="153"/>
      <c r="T2198" s="118" t="str">
        <f t="shared" si="688"/>
        <v/>
      </c>
      <c r="U2198" s="154"/>
      <c r="V2198" s="154"/>
      <c r="W2198" s="154"/>
      <c r="X2198" s="154"/>
      <c r="Y2198" s="154"/>
      <c r="Z2198" s="154"/>
      <c r="AA2198" s="154"/>
      <c r="AB2198" s="154"/>
      <c r="AC2198" s="154"/>
      <c r="AD2198" s="154"/>
      <c r="AE2198" s="154"/>
      <c r="AF2198" s="154"/>
      <c r="AG2198" s="63">
        <f t="shared" si="689"/>
        <v>0</v>
      </c>
      <c r="AH2198" s="56">
        <f t="shared" si="690"/>
        <v>0</v>
      </c>
      <c r="AI2198" s="56">
        <f t="shared" si="691"/>
        <v>0</v>
      </c>
      <c r="AJ2198" s="56">
        <f t="shared" si="692"/>
        <v>0</v>
      </c>
      <c r="AK2198" s="56">
        <f t="shared" si="693"/>
        <v>0</v>
      </c>
      <c r="AL2198" s="56">
        <f t="shared" si="694"/>
        <v>0</v>
      </c>
      <c r="AM2198" s="56">
        <f t="shared" si="695"/>
        <v>0</v>
      </c>
      <c r="AN2198" s="56">
        <f t="shared" si="696"/>
        <v>0</v>
      </c>
      <c r="AO2198" s="56">
        <f t="shared" si="697"/>
        <v>0</v>
      </c>
      <c r="AP2198" s="56">
        <f t="shared" si="698"/>
        <v>0</v>
      </c>
      <c r="AQ2198" s="56">
        <f t="shared" si="699"/>
        <v>0</v>
      </c>
      <c r="AR2198" s="86">
        <f t="shared" si="700"/>
        <v>0</v>
      </c>
    </row>
    <row r="2199" spans="1:44" x14ac:dyDescent="0.25">
      <c r="A2199" s="178"/>
      <c r="B2199" s="55" t="str">
        <f>_xlfn.IFNA(VLOOKUP(A2199,'Ajánlatkérő(k) adatai'!$B$4:$C$205,2,0),"")</f>
        <v/>
      </c>
      <c r="C2199" s="178"/>
      <c r="D2199" s="55" t="str">
        <f>_xlfn.IFNA(VLOOKUP(C2199,'Számlafizető(k) adatai'!$C$4:$D$203,2,0),"")</f>
        <v/>
      </c>
      <c r="E2199" s="55" t="str">
        <f>_xlfn.IFNA(VLOOKUP(C2199,'Számlafizető(k) adatai'!$C$4:$M$203,11,0),"")</f>
        <v/>
      </c>
      <c r="F2199" s="178"/>
      <c r="G2199" s="178"/>
      <c r="H2199" s="178"/>
      <c r="I2199" s="55" t="str">
        <f>IF(F2199="","",VLOOKUP(LEFT(F2199,5),'Technikai cellák'!B:C,2,0))</f>
        <v/>
      </c>
      <c r="J2199" s="55" t="str">
        <f>IF(F2199="","",VLOOKUP(I2199,'Technikai cellák'!$C$1:$D$12,2,0))</f>
        <v/>
      </c>
      <c r="K2199" s="179"/>
      <c r="L2199" s="67" t="str">
        <f t="shared" si="683"/>
        <v/>
      </c>
      <c r="M2199" s="68">
        <f t="shared" si="684"/>
        <v>0</v>
      </c>
      <c r="N2199" s="66">
        <f t="shared" si="685"/>
        <v>0</v>
      </c>
      <c r="O2199" s="152"/>
      <c r="P2199" s="172">
        <f t="shared" si="682"/>
        <v>0</v>
      </c>
      <c r="Q2199" s="69">
        <f t="shared" si="686"/>
        <v>0</v>
      </c>
      <c r="R2199" s="62">
        <f t="shared" si="687"/>
        <v>0</v>
      </c>
      <c r="S2199" s="153"/>
      <c r="T2199" s="118" t="str">
        <f t="shared" si="688"/>
        <v/>
      </c>
      <c r="U2199" s="154"/>
      <c r="V2199" s="154"/>
      <c r="W2199" s="154"/>
      <c r="X2199" s="154"/>
      <c r="Y2199" s="154"/>
      <c r="Z2199" s="154"/>
      <c r="AA2199" s="154"/>
      <c r="AB2199" s="154"/>
      <c r="AC2199" s="154"/>
      <c r="AD2199" s="154"/>
      <c r="AE2199" s="154"/>
      <c r="AF2199" s="154"/>
      <c r="AG2199" s="63">
        <f t="shared" si="689"/>
        <v>0</v>
      </c>
      <c r="AH2199" s="56">
        <f t="shared" si="690"/>
        <v>0</v>
      </c>
      <c r="AI2199" s="56">
        <f t="shared" si="691"/>
        <v>0</v>
      </c>
      <c r="AJ2199" s="56">
        <f t="shared" si="692"/>
        <v>0</v>
      </c>
      <c r="AK2199" s="56">
        <f t="shared" si="693"/>
        <v>0</v>
      </c>
      <c r="AL2199" s="56">
        <f t="shared" si="694"/>
        <v>0</v>
      </c>
      <c r="AM2199" s="56">
        <f t="shared" si="695"/>
        <v>0</v>
      </c>
      <c r="AN2199" s="56">
        <f t="shared" si="696"/>
        <v>0</v>
      </c>
      <c r="AO2199" s="56">
        <f t="shared" si="697"/>
        <v>0</v>
      </c>
      <c r="AP2199" s="56">
        <f t="shared" si="698"/>
        <v>0</v>
      </c>
      <c r="AQ2199" s="56">
        <f t="shared" si="699"/>
        <v>0</v>
      </c>
      <c r="AR2199" s="86">
        <f t="shared" si="700"/>
        <v>0</v>
      </c>
    </row>
    <row r="2200" spans="1:44" x14ac:dyDescent="0.25">
      <c r="A2200" s="178"/>
      <c r="B2200" s="55" t="str">
        <f>_xlfn.IFNA(VLOOKUP(A2200,'Ajánlatkérő(k) adatai'!$B$4:$C$205,2,0),"")</f>
        <v/>
      </c>
      <c r="C2200" s="178"/>
      <c r="D2200" s="55" t="str">
        <f>_xlfn.IFNA(VLOOKUP(C2200,'Számlafizető(k) adatai'!$C$4:$D$203,2,0),"")</f>
        <v/>
      </c>
      <c r="E2200" s="55" t="str">
        <f>_xlfn.IFNA(VLOOKUP(C2200,'Számlafizető(k) adatai'!$C$4:$M$203,11,0),"")</f>
        <v/>
      </c>
      <c r="F2200" s="178"/>
      <c r="G2200" s="178"/>
      <c r="H2200" s="178"/>
      <c r="I2200" s="55" t="str">
        <f>IF(F2200="","",VLOOKUP(LEFT(F2200,5),'Technikai cellák'!B:C,2,0))</f>
        <v/>
      </c>
      <c r="J2200" s="55" t="str">
        <f>IF(F2200="","",VLOOKUP(I2200,'Technikai cellák'!$C$1:$D$12,2,0))</f>
        <v/>
      </c>
      <c r="K2200" s="179"/>
      <c r="L2200" s="67" t="str">
        <f t="shared" si="683"/>
        <v/>
      </c>
      <c r="M2200" s="68">
        <f t="shared" si="684"/>
        <v>0</v>
      </c>
      <c r="N2200" s="66">
        <f t="shared" si="685"/>
        <v>0</v>
      </c>
      <c r="O2200" s="152"/>
      <c r="P2200" s="172">
        <f t="shared" si="682"/>
        <v>0</v>
      </c>
      <c r="Q2200" s="69">
        <f t="shared" si="686"/>
        <v>0</v>
      </c>
      <c r="R2200" s="62">
        <f t="shared" si="687"/>
        <v>0</v>
      </c>
      <c r="S2200" s="153"/>
      <c r="T2200" s="118" t="str">
        <f t="shared" si="688"/>
        <v/>
      </c>
      <c r="U2200" s="154"/>
      <c r="V2200" s="154"/>
      <c r="W2200" s="154"/>
      <c r="X2200" s="154"/>
      <c r="Y2200" s="154"/>
      <c r="Z2200" s="154"/>
      <c r="AA2200" s="154"/>
      <c r="AB2200" s="154"/>
      <c r="AC2200" s="154"/>
      <c r="AD2200" s="154"/>
      <c r="AE2200" s="154"/>
      <c r="AF2200" s="154"/>
      <c r="AG2200" s="63">
        <f t="shared" si="689"/>
        <v>0</v>
      </c>
      <c r="AH2200" s="56">
        <f t="shared" si="690"/>
        <v>0</v>
      </c>
      <c r="AI2200" s="56">
        <f t="shared" si="691"/>
        <v>0</v>
      </c>
      <c r="AJ2200" s="56">
        <f t="shared" si="692"/>
        <v>0</v>
      </c>
      <c r="AK2200" s="56">
        <f t="shared" si="693"/>
        <v>0</v>
      </c>
      <c r="AL2200" s="56">
        <f t="shared" si="694"/>
        <v>0</v>
      </c>
      <c r="AM2200" s="56">
        <f t="shared" si="695"/>
        <v>0</v>
      </c>
      <c r="AN2200" s="56">
        <f t="shared" si="696"/>
        <v>0</v>
      </c>
      <c r="AO2200" s="56">
        <f t="shared" si="697"/>
        <v>0</v>
      </c>
      <c r="AP2200" s="56">
        <f t="shared" si="698"/>
        <v>0</v>
      </c>
      <c r="AQ2200" s="56">
        <f t="shared" si="699"/>
        <v>0</v>
      </c>
      <c r="AR2200" s="86">
        <f t="shared" si="700"/>
        <v>0</v>
      </c>
    </row>
    <row r="2201" spans="1:44" x14ac:dyDescent="0.25">
      <c r="A2201" s="178"/>
      <c r="B2201" s="55" t="str">
        <f>_xlfn.IFNA(VLOOKUP(A2201,'Ajánlatkérő(k) adatai'!$B$4:$C$205,2,0),"")</f>
        <v/>
      </c>
      <c r="C2201" s="178"/>
      <c r="D2201" s="55" t="str">
        <f>_xlfn.IFNA(VLOOKUP(C2201,'Számlafizető(k) adatai'!$C$4:$D$203,2,0),"")</f>
        <v/>
      </c>
      <c r="E2201" s="55" t="str">
        <f>_xlfn.IFNA(VLOOKUP(C2201,'Számlafizető(k) adatai'!$C$4:$M$203,11,0),"")</f>
        <v/>
      </c>
      <c r="F2201" s="178"/>
      <c r="G2201" s="178"/>
      <c r="H2201" s="178"/>
      <c r="I2201" s="55" t="str">
        <f>IF(F2201="","",VLOOKUP(LEFT(F2201,5),'Technikai cellák'!B:C,2,0))</f>
        <v/>
      </c>
      <c r="J2201" s="55" t="str">
        <f>IF(F2201="","",VLOOKUP(I2201,'Technikai cellák'!$C$1:$D$12,2,0))</f>
        <v/>
      </c>
      <c r="K2201" s="179"/>
      <c r="L2201" s="67" t="str">
        <f t="shared" si="683"/>
        <v/>
      </c>
      <c r="M2201" s="68">
        <f t="shared" si="684"/>
        <v>0</v>
      </c>
      <c r="N2201" s="66">
        <f t="shared" si="685"/>
        <v>0</v>
      </c>
      <c r="O2201" s="152"/>
      <c r="P2201" s="172">
        <f t="shared" si="682"/>
        <v>0</v>
      </c>
      <c r="Q2201" s="69">
        <f t="shared" si="686"/>
        <v>0</v>
      </c>
      <c r="R2201" s="62">
        <f t="shared" si="687"/>
        <v>0</v>
      </c>
      <c r="S2201" s="153"/>
      <c r="T2201" s="118" t="str">
        <f t="shared" si="688"/>
        <v/>
      </c>
      <c r="U2201" s="154"/>
      <c r="V2201" s="154"/>
      <c r="W2201" s="154"/>
      <c r="X2201" s="154"/>
      <c r="Y2201" s="154"/>
      <c r="Z2201" s="154"/>
      <c r="AA2201" s="154"/>
      <c r="AB2201" s="154"/>
      <c r="AC2201" s="154"/>
      <c r="AD2201" s="154"/>
      <c r="AE2201" s="154"/>
      <c r="AF2201" s="154"/>
      <c r="AG2201" s="63">
        <f t="shared" si="689"/>
        <v>0</v>
      </c>
      <c r="AH2201" s="56">
        <f t="shared" si="690"/>
        <v>0</v>
      </c>
      <c r="AI2201" s="56">
        <f t="shared" si="691"/>
        <v>0</v>
      </c>
      <c r="AJ2201" s="56">
        <f t="shared" si="692"/>
        <v>0</v>
      </c>
      <c r="AK2201" s="56">
        <f t="shared" si="693"/>
        <v>0</v>
      </c>
      <c r="AL2201" s="56">
        <f t="shared" si="694"/>
        <v>0</v>
      </c>
      <c r="AM2201" s="56">
        <f t="shared" si="695"/>
        <v>0</v>
      </c>
      <c r="AN2201" s="56">
        <f t="shared" si="696"/>
        <v>0</v>
      </c>
      <c r="AO2201" s="56">
        <f t="shared" si="697"/>
        <v>0</v>
      </c>
      <c r="AP2201" s="56">
        <f t="shared" si="698"/>
        <v>0</v>
      </c>
      <c r="AQ2201" s="56">
        <f t="shared" si="699"/>
        <v>0</v>
      </c>
      <c r="AR2201" s="86">
        <f t="shared" si="700"/>
        <v>0</v>
      </c>
    </row>
    <row r="2202" spans="1:44" x14ac:dyDescent="0.25">
      <c r="A2202" s="178"/>
      <c r="B2202" s="55" t="str">
        <f>_xlfn.IFNA(VLOOKUP(A2202,'Ajánlatkérő(k) adatai'!$B$4:$C$205,2,0),"")</f>
        <v/>
      </c>
      <c r="C2202" s="178"/>
      <c r="D2202" s="55" t="str">
        <f>_xlfn.IFNA(VLOOKUP(C2202,'Számlafizető(k) adatai'!$C$4:$D$203,2,0),"")</f>
        <v/>
      </c>
      <c r="E2202" s="55" t="str">
        <f>_xlfn.IFNA(VLOOKUP(C2202,'Számlafizető(k) adatai'!$C$4:$M$203,11,0),"")</f>
        <v/>
      </c>
      <c r="F2202" s="178"/>
      <c r="G2202" s="178"/>
      <c r="H2202" s="178"/>
      <c r="I2202" s="55" t="str">
        <f>IF(F2202="","",VLOOKUP(LEFT(F2202,5),'Technikai cellák'!B:C,2,0))</f>
        <v/>
      </c>
      <c r="J2202" s="55" t="str">
        <f>IF(F2202="","",VLOOKUP(I2202,'Technikai cellák'!$C$1:$D$12,2,0))</f>
        <v/>
      </c>
      <c r="K2202" s="179"/>
      <c r="L2202" s="67" t="str">
        <f t="shared" si="683"/>
        <v/>
      </c>
      <c r="M2202" s="68">
        <f t="shared" si="684"/>
        <v>0</v>
      </c>
      <c r="N2202" s="66">
        <f t="shared" si="685"/>
        <v>0</v>
      </c>
      <c r="O2202" s="152"/>
      <c r="P2202" s="172">
        <f t="shared" si="682"/>
        <v>0</v>
      </c>
      <c r="Q2202" s="69">
        <f t="shared" si="686"/>
        <v>0</v>
      </c>
      <c r="R2202" s="62">
        <f t="shared" si="687"/>
        <v>0</v>
      </c>
      <c r="S2202" s="153"/>
      <c r="T2202" s="118" t="str">
        <f t="shared" si="688"/>
        <v/>
      </c>
      <c r="U2202" s="154"/>
      <c r="V2202" s="154"/>
      <c r="W2202" s="154"/>
      <c r="X2202" s="154"/>
      <c r="Y2202" s="154"/>
      <c r="Z2202" s="154"/>
      <c r="AA2202" s="154"/>
      <c r="AB2202" s="154"/>
      <c r="AC2202" s="154"/>
      <c r="AD2202" s="154"/>
      <c r="AE2202" s="154"/>
      <c r="AF2202" s="154"/>
      <c r="AG2202" s="63">
        <f t="shared" si="689"/>
        <v>0</v>
      </c>
      <c r="AH2202" s="56">
        <f t="shared" si="690"/>
        <v>0</v>
      </c>
      <c r="AI2202" s="56">
        <f t="shared" si="691"/>
        <v>0</v>
      </c>
      <c r="AJ2202" s="56">
        <f t="shared" si="692"/>
        <v>0</v>
      </c>
      <c r="AK2202" s="56">
        <f t="shared" si="693"/>
        <v>0</v>
      </c>
      <c r="AL2202" s="56">
        <f t="shared" si="694"/>
        <v>0</v>
      </c>
      <c r="AM2202" s="56">
        <f t="shared" si="695"/>
        <v>0</v>
      </c>
      <c r="AN2202" s="56">
        <f t="shared" si="696"/>
        <v>0</v>
      </c>
      <c r="AO2202" s="56">
        <f t="shared" si="697"/>
        <v>0</v>
      </c>
      <c r="AP2202" s="56">
        <f t="shared" si="698"/>
        <v>0</v>
      </c>
      <c r="AQ2202" s="56">
        <f t="shared" si="699"/>
        <v>0</v>
      </c>
      <c r="AR2202" s="86">
        <f t="shared" si="700"/>
        <v>0</v>
      </c>
    </row>
    <row r="2203" spans="1:44" x14ac:dyDescent="0.25">
      <c r="A2203" s="178"/>
      <c r="B2203" s="55" t="str">
        <f>_xlfn.IFNA(VLOOKUP(A2203,'Ajánlatkérő(k) adatai'!$B$4:$C$205,2,0),"")</f>
        <v/>
      </c>
      <c r="C2203" s="178"/>
      <c r="D2203" s="55" t="str">
        <f>_xlfn.IFNA(VLOOKUP(C2203,'Számlafizető(k) adatai'!$C$4:$D$203,2,0),"")</f>
        <v/>
      </c>
      <c r="E2203" s="55" t="str">
        <f>_xlfn.IFNA(VLOOKUP(C2203,'Számlafizető(k) adatai'!$C$4:$M$203,11,0),"")</f>
        <v/>
      </c>
      <c r="F2203" s="178"/>
      <c r="G2203" s="178"/>
      <c r="H2203" s="178"/>
      <c r="I2203" s="55" t="str">
        <f>IF(F2203="","",VLOOKUP(LEFT(F2203,5),'Technikai cellák'!B:C,2,0))</f>
        <v/>
      </c>
      <c r="J2203" s="55" t="str">
        <f>IF(F2203="","",VLOOKUP(I2203,'Technikai cellák'!$C$1:$D$12,2,0))</f>
        <v/>
      </c>
      <c r="K2203" s="179"/>
      <c r="L2203" s="67" t="str">
        <f t="shared" si="683"/>
        <v/>
      </c>
      <c r="M2203" s="68">
        <f t="shared" si="684"/>
        <v>0</v>
      </c>
      <c r="N2203" s="66">
        <f t="shared" si="685"/>
        <v>0</v>
      </c>
      <c r="O2203" s="152"/>
      <c r="P2203" s="172">
        <f t="shared" si="682"/>
        <v>0</v>
      </c>
      <c r="Q2203" s="69">
        <f t="shared" si="686"/>
        <v>0</v>
      </c>
      <c r="R2203" s="62">
        <f t="shared" si="687"/>
        <v>0</v>
      </c>
      <c r="S2203" s="153"/>
      <c r="T2203" s="118" t="str">
        <f t="shared" si="688"/>
        <v/>
      </c>
      <c r="U2203" s="154"/>
      <c r="V2203" s="154"/>
      <c r="W2203" s="154"/>
      <c r="X2203" s="154"/>
      <c r="Y2203" s="154"/>
      <c r="Z2203" s="154"/>
      <c r="AA2203" s="154"/>
      <c r="AB2203" s="154"/>
      <c r="AC2203" s="154"/>
      <c r="AD2203" s="154"/>
      <c r="AE2203" s="154"/>
      <c r="AF2203" s="154"/>
      <c r="AG2203" s="63">
        <f t="shared" si="689"/>
        <v>0</v>
      </c>
      <c r="AH2203" s="56">
        <f t="shared" si="690"/>
        <v>0</v>
      </c>
      <c r="AI2203" s="56">
        <f t="shared" si="691"/>
        <v>0</v>
      </c>
      <c r="AJ2203" s="56">
        <f t="shared" si="692"/>
        <v>0</v>
      </c>
      <c r="AK2203" s="56">
        <f t="shared" si="693"/>
        <v>0</v>
      </c>
      <c r="AL2203" s="56">
        <f t="shared" si="694"/>
        <v>0</v>
      </c>
      <c r="AM2203" s="56">
        <f t="shared" si="695"/>
        <v>0</v>
      </c>
      <c r="AN2203" s="56">
        <f t="shared" si="696"/>
        <v>0</v>
      </c>
      <c r="AO2203" s="56">
        <f t="shared" si="697"/>
        <v>0</v>
      </c>
      <c r="AP2203" s="56">
        <f t="shared" si="698"/>
        <v>0</v>
      </c>
      <c r="AQ2203" s="56">
        <f t="shared" si="699"/>
        <v>0</v>
      </c>
      <c r="AR2203" s="86">
        <f t="shared" si="700"/>
        <v>0</v>
      </c>
    </row>
    <row r="2204" spans="1:44" x14ac:dyDescent="0.25">
      <c r="A2204" s="178"/>
      <c r="B2204" s="55" t="str">
        <f>_xlfn.IFNA(VLOOKUP(A2204,'Ajánlatkérő(k) adatai'!$B$4:$C$205,2,0),"")</f>
        <v/>
      </c>
      <c r="C2204" s="178"/>
      <c r="D2204" s="55" t="str">
        <f>_xlfn.IFNA(VLOOKUP(C2204,'Számlafizető(k) adatai'!$C$4:$D$203,2,0),"")</f>
        <v/>
      </c>
      <c r="E2204" s="55" t="str">
        <f>_xlfn.IFNA(VLOOKUP(C2204,'Számlafizető(k) adatai'!$C$4:$M$203,11,0),"")</f>
        <v/>
      </c>
      <c r="F2204" s="178"/>
      <c r="G2204" s="178"/>
      <c r="H2204" s="178"/>
      <c r="I2204" s="55" t="str">
        <f>IF(F2204="","",VLOOKUP(LEFT(F2204,5),'Technikai cellák'!B:C,2,0))</f>
        <v/>
      </c>
      <c r="J2204" s="55" t="str">
        <f>IF(F2204="","",VLOOKUP(I2204,'Technikai cellák'!$C$1:$D$12,2,0))</f>
        <v/>
      </c>
      <c r="K2204" s="179"/>
      <c r="L2204" s="67" t="str">
        <f t="shared" si="683"/>
        <v/>
      </c>
      <c r="M2204" s="68">
        <f t="shared" si="684"/>
        <v>0</v>
      </c>
      <c r="N2204" s="66">
        <f t="shared" si="685"/>
        <v>0</v>
      </c>
      <c r="O2204" s="152"/>
      <c r="P2204" s="172">
        <f t="shared" si="682"/>
        <v>0</v>
      </c>
      <c r="Q2204" s="69">
        <f t="shared" si="686"/>
        <v>0</v>
      </c>
      <c r="R2204" s="62">
        <f t="shared" si="687"/>
        <v>0</v>
      </c>
      <c r="S2204" s="153"/>
      <c r="T2204" s="118" t="str">
        <f t="shared" si="688"/>
        <v/>
      </c>
      <c r="U2204" s="154"/>
      <c r="V2204" s="154"/>
      <c r="W2204" s="154"/>
      <c r="X2204" s="154"/>
      <c r="Y2204" s="154"/>
      <c r="Z2204" s="154"/>
      <c r="AA2204" s="154"/>
      <c r="AB2204" s="154"/>
      <c r="AC2204" s="154"/>
      <c r="AD2204" s="154"/>
      <c r="AE2204" s="154"/>
      <c r="AF2204" s="154"/>
      <c r="AG2204" s="63">
        <f t="shared" si="689"/>
        <v>0</v>
      </c>
      <c r="AH2204" s="56">
        <f t="shared" si="690"/>
        <v>0</v>
      </c>
      <c r="AI2204" s="56">
        <f t="shared" si="691"/>
        <v>0</v>
      </c>
      <c r="AJ2204" s="56">
        <f t="shared" si="692"/>
        <v>0</v>
      </c>
      <c r="AK2204" s="56">
        <f t="shared" si="693"/>
        <v>0</v>
      </c>
      <c r="AL2204" s="56">
        <f t="shared" si="694"/>
        <v>0</v>
      </c>
      <c r="AM2204" s="56">
        <f t="shared" si="695"/>
        <v>0</v>
      </c>
      <c r="AN2204" s="56">
        <f t="shared" si="696"/>
        <v>0</v>
      </c>
      <c r="AO2204" s="56">
        <f t="shared" si="697"/>
        <v>0</v>
      </c>
      <c r="AP2204" s="56">
        <f t="shared" si="698"/>
        <v>0</v>
      </c>
      <c r="AQ2204" s="56">
        <f t="shared" si="699"/>
        <v>0</v>
      </c>
      <c r="AR2204" s="86">
        <f t="shared" si="700"/>
        <v>0</v>
      </c>
    </row>
    <row r="2205" spans="1:44" x14ac:dyDescent="0.25">
      <c r="A2205" s="178"/>
      <c r="B2205" s="55" t="str">
        <f>_xlfn.IFNA(VLOOKUP(A2205,'Ajánlatkérő(k) adatai'!$B$4:$C$205,2,0),"")</f>
        <v/>
      </c>
      <c r="C2205" s="178"/>
      <c r="D2205" s="55" t="str">
        <f>_xlfn.IFNA(VLOOKUP(C2205,'Számlafizető(k) adatai'!$C$4:$D$203,2,0),"")</f>
        <v/>
      </c>
      <c r="E2205" s="55" t="str">
        <f>_xlfn.IFNA(VLOOKUP(C2205,'Számlafizető(k) adatai'!$C$4:$M$203,11,0),"")</f>
        <v/>
      </c>
      <c r="F2205" s="178"/>
      <c r="G2205" s="178"/>
      <c r="H2205" s="178"/>
      <c r="I2205" s="55" t="str">
        <f>IF(F2205="","",VLOOKUP(LEFT(F2205,5),'Technikai cellák'!B:C,2,0))</f>
        <v/>
      </c>
      <c r="J2205" s="55" t="str">
        <f>IF(F2205="","",VLOOKUP(I2205,'Technikai cellák'!$C$1:$D$12,2,0))</f>
        <v/>
      </c>
      <c r="K2205" s="179"/>
      <c r="L2205" s="67" t="str">
        <f t="shared" si="683"/>
        <v/>
      </c>
      <c r="M2205" s="68">
        <f t="shared" si="684"/>
        <v>0</v>
      </c>
      <c r="N2205" s="66">
        <f t="shared" si="685"/>
        <v>0</v>
      </c>
      <c r="O2205" s="152"/>
      <c r="P2205" s="172">
        <f t="shared" si="682"/>
        <v>0</v>
      </c>
      <c r="Q2205" s="69">
        <f t="shared" si="686"/>
        <v>0</v>
      </c>
      <c r="R2205" s="62">
        <f t="shared" si="687"/>
        <v>0</v>
      </c>
      <c r="S2205" s="153"/>
      <c r="T2205" s="118" t="str">
        <f t="shared" si="688"/>
        <v/>
      </c>
      <c r="U2205" s="154"/>
      <c r="V2205" s="154"/>
      <c r="W2205" s="154"/>
      <c r="X2205" s="154"/>
      <c r="Y2205" s="154"/>
      <c r="Z2205" s="154"/>
      <c r="AA2205" s="154"/>
      <c r="AB2205" s="154"/>
      <c r="AC2205" s="154"/>
      <c r="AD2205" s="154"/>
      <c r="AE2205" s="154"/>
      <c r="AF2205" s="154"/>
      <c r="AG2205" s="63">
        <f t="shared" si="689"/>
        <v>0</v>
      </c>
      <c r="AH2205" s="56">
        <f t="shared" si="690"/>
        <v>0</v>
      </c>
      <c r="AI2205" s="56">
        <f t="shared" si="691"/>
        <v>0</v>
      </c>
      <c r="AJ2205" s="56">
        <f t="shared" si="692"/>
        <v>0</v>
      </c>
      <c r="AK2205" s="56">
        <f t="shared" si="693"/>
        <v>0</v>
      </c>
      <c r="AL2205" s="56">
        <f t="shared" si="694"/>
        <v>0</v>
      </c>
      <c r="AM2205" s="56">
        <f t="shared" si="695"/>
        <v>0</v>
      </c>
      <c r="AN2205" s="56">
        <f t="shared" si="696"/>
        <v>0</v>
      </c>
      <c r="AO2205" s="56">
        <f t="shared" si="697"/>
        <v>0</v>
      </c>
      <c r="AP2205" s="56">
        <f t="shared" si="698"/>
        <v>0</v>
      </c>
      <c r="AQ2205" s="56">
        <f t="shared" si="699"/>
        <v>0</v>
      </c>
      <c r="AR2205" s="86">
        <f t="shared" si="700"/>
        <v>0</v>
      </c>
    </row>
    <row r="2206" spans="1:44" x14ac:dyDescent="0.25">
      <c r="A2206" s="178"/>
      <c r="B2206" s="55" t="str">
        <f>_xlfn.IFNA(VLOOKUP(A2206,'Ajánlatkérő(k) adatai'!$B$4:$C$205,2,0),"")</f>
        <v/>
      </c>
      <c r="C2206" s="178"/>
      <c r="D2206" s="55" t="str">
        <f>_xlfn.IFNA(VLOOKUP(C2206,'Számlafizető(k) adatai'!$C$4:$D$203,2,0),"")</f>
        <v/>
      </c>
      <c r="E2206" s="55" t="str">
        <f>_xlfn.IFNA(VLOOKUP(C2206,'Számlafizető(k) adatai'!$C$4:$M$203,11,0),"")</f>
        <v/>
      </c>
      <c r="F2206" s="178"/>
      <c r="G2206" s="178"/>
      <c r="H2206" s="178"/>
      <c r="I2206" s="55" t="str">
        <f>IF(F2206="","",VLOOKUP(LEFT(F2206,5),'Technikai cellák'!B:C,2,0))</f>
        <v/>
      </c>
      <c r="J2206" s="55" t="str">
        <f>IF(F2206="","",VLOOKUP(I2206,'Technikai cellák'!$C$1:$D$12,2,0))</f>
        <v/>
      </c>
      <c r="K2206" s="179"/>
      <c r="L2206" s="67" t="str">
        <f t="shared" si="683"/>
        <v/>
      </c>
      <c r="M2206" s="68">
        <f t="shared" si="684"/>
        <v>0</v>
      </c>
      <c r="N2206" s="66">
        <f t="shared" si="685"/>
        <v>0</v>
      </c>
      <c r="O2206" s="152"/>
      <c r="P2206" s="172">
        <f t="shared" si="682"/>
        <v>0</v>
      </c>
      <c r="Q2206" s="69">
        <f t="shared" si="686"/>
        <v>0</v>
      </c>
      <c r="R2206" s="62">
        <f t="shared" si="687"/>
        <v>0</v>
      </c>
      <c r="S2206" s="153"/>
      <c r="T2206" s="118" t="str">
        <f t="shared" si="688"/>
        <v/>
      </c>
      <c r="U2206" s="154"/>
      <c r="V2206" s="154"/>
      <c r="W2206" s="154"/>
      <c r="X2206" s="154"/>
      <c r="Y2206" s="154"/>
      <c r="Z2206" s="154"/>
      <c r="AA2206" s="154"/>
      <c r="AB2206" s="154"/>
      <c r="AC2206" s="154"/>
      <c r="AD2206" s="154"/>
      <c r="AE2206" s="154"/>
      <c r="AF2206" s="154"/>
      <c r="AG2206" s="63">
        <f t="shared" si="689"/>
        <v>0</v>
      </c>
      <c r="AH2206" s="56">
        <f t="shared" si="690"/>
        <v>0</v>
      </c>
      <c r="AI2206" s="56">
        <f t="shared" si="691"/>
        <v>0</v>
      </c>
      <c r="AJ2206" s="56">
        <f t="shared" si="692"/>
        <v>0</v>
      </c>
      <c r="AK2206" s="56">
        <f t="shared" si="693"/>
        <v>0</v>
      </c>
      <c r="AL2206" s="56">
        <f t="shared" si="694"/>
        <v>0</v>
      </c>
      <c r="AM2206" s="56">
        <f t="shared" si="695"/>
        <v>0</v>
      </c>
      <c r="AN2206" s="56">
        <f t="shared" si="696"/>
        <v>0</v>
      </c>
      <c r="AO2206" s="56">
        <f t="shared" si="697"/>
        <v>0</v>
      </c>
      <c r="AP2206" s="56">
        <f t="shared" si="698"/>
        <v>0</v>
      </c>
      <c r="AQ2206" s="56">
        <f t="shared" si="699"/>
        <v>0</v>
      </c>
      <c r="AR2206" s="86">
        <f t="shared" si="700"/>
        <v>0</v>
      </c>
    </row>
    <row r="2207" spans="1:44" x14ac:dyDescent="0.25">
      <c r="A2207" s="178"/>
      <c r="B2207" s="55" t="str">
        <f>_xlfn.IFNA(VLOOKUP(A2207,'Ajánlatkérő(k) adatai'!$B$4:$C$205,2,0),"")</f>
        <v/>
      </c>
      <c r="C2207" s="178"/>
      <c r="D2207" s="55" t="str">
        <f>_xlfn.IFNA(VLOOKUP(C2207,'Számlafizető(k) adatai'!$C$4:$D$203,2,0),"")</f>
        <v/>
      </c>
      <c r="E2207" s="55" t="str">
        <f>_xlfn.IFNA(VLOOKUP(C2207,'Számlafizető(k) adatai'!$C$4:$M$203,11,0),"")</f>
        <v/>
      </c>
      <c r="F2207" s="178"/>
      <c r="G2207" s="178"/>
      <c r="H2207" s="178"/>
      <c r="I2207" s="55" t="str">
        <f>IF(F2207="","",VLOOKUP(LEFT(F2207,5),'Technikai cellák'!B:C,2,0))</f>
        <v/>
      </c>
      <c r="J2207" s="55" t="str">
        <f>IF(F2207="","",VLOOKUP(I2207,'Technikai cellák'!$C$1:$D$12,2,0))</f>
        <v/>
      </c>
      <c r="K2207" s="179"/>
      <c r="L2207" s="67" t="str">
        <f t="shared" si="683"/>
        <v/>
      </c>
      <c r="M2207" s="68">
        <f t="shared" si="684"/>
        <v>0</v>
      </c>
      <c r="N2207" s="66">
        <f t="shared" si="685"/>
        <v>0</v>
      </c>
      <c r="O2207" s="152"/>
      <c r="P2207" s="172">
        <f t="shared" si="682"/>
        <v>0</v>
      </c>
      <c r="Q2207" s="69">
        <f t="shared" si="686"/>
        <v>0</v>
      </c>
      <c r="R2207" s="62">
        <f t="shared" si="687"/>
        <v>0</v>
      </c>
      <c r="S2207" s="153"/>
      <c r="T2207" s="118" t="str">
        <f t="shared" si="688"/>
        <v/>
      </c>
      <c r="U2207" s="154"/>
      <c r="V2207" s="154"/>
      <c r="W2207" s="154"/>
      <c r="X2207" s="154"/>
      <c r="Y2207" s="154"/>
      <c r="Z2207" s="154"/>
      <c r="AA2207" s="154"/>
      <c r="AB2207" s="154"/>
      <c r="AC2207" s="154"/>
      <c r="AD2207" s="154"/>
      <c r="AE2207" s="154"/>
      <c r="AF2207" s="154"/>
      <c r="AG2207" s="63">
        <f t="shared" si="689"/>
        <v>0</v>
      </c>
      <c r="AH2207" s="56">
        <f t="shared" si="690"/>
        <v>0</v>
      </c>
      <c r="AI2207" s="56">
        <f t="shared" si="691"/>
        <v>0</v>
      </c>
      <c r="AJ2207" s="56">
        <f t="shared" si="692"/>
        <v>0</v>
      </c>
      <c r="AK2207" s="56">
        <f t="shared" si="693"/>
        <v>0</v>
      </c>
      <c r="AL2207" s="56">
        <f t="shared" si="694"/>
        <v>0</v>
      </c>
      <c r="AM2207" s="56">
        <f t="shared" si="695"/>
        <v>0</v>
      </c>
      <c r="AN2207" s="56">
        <f t="shared" si="696"/>
        <v>0</v>
      </c>
      <c r="AO2207" s="56">
        <f t="shared" si="697"/>
        <v>0</v>
      </c>
      <c r="AP2207" s="56">
        <f t="shared" si="698"/>
        <v>0</v>
      </c>
      <c r="AQ2207" s="56">
        <f t="shared" si="699"/>
        <v>0</v>
      </c>
      <c r="AR2207" s="86">
        <f t="shared" si="700"/>
        <v>0</v>
      </c>
    </row>
    <row r="2208" spans="1:44" x14ac:dyDescent="0.25">
      <c r="A2208" s="178"/>
      <c r="B2208" s="55" t="str">
        <f>_xlfn.IFNA(VLOOKUP(A2208,'Ajánlatkérő(k) adatai'!$B$4:$C$205,2,0),"")</f>
        <v/>
      </c>
      <c r="C2208" s="178"/>
      <c r="D2208" s="55" t="str">
        <f>_xlfn.IFNA(VLOOKUP(C2208,'Számlafizető(k) adatai'!$C$4:$D$203,2,0),"")</f>
        <v/>
      </c>
      <c r="E2208" s="55" t="str">
        <f>_xlfn.IFNA(VLOOKUP(C2208,'Számlafizető(k) adatai'!$C$4:$M$203,11,0),"")</f>
        <v/>
      </c>
      <c r="F2208" s="178"/>
      <c r="G2208" s="178"/>
      <c r="H2208" s="178"/>
      <c r="I2208" s="55" t="str">
        <f>IF(F2208="","",VLOOKUP(LEFT(F2208,5),'Technikai cellák'!B:C,2,0))</f>
        <v/>
      </c>
      <c r="J2208" s="55" t="str">
        <f>IF(F2208="","",VLOOKUP(I2208,'Technikai cellák'!$C$1:$D$12,2,0))</f>
        <v/>
      </c>
      <c r="K2208" s="179"/>
      <c r="L2208" s="67" t="str">
        <f t="shared" si="683"/>
        <v/>
      </c>
      <c r="M2208" s="68">
        <f t="shared" si="684"/>
        <v>0</v>
      </c>
      <c r="N2208" s="66">
        <f t="shared" si="685"/>
        <v>0</v>
      </c>
      <c r="O2208" s="152"/>
      <c r="P2208" s="172">
        <f t="shared" si="682"/>
        <v>0</v>
      </c>
      <c r="Q2208" s="69">
        <f t="shared" si="686"/>
        <v>0</v>
      </c>
      <c r="R2208" s="62">
        <f t="shared" si="687"/>
        <v>0</v>
      </c>
      <c r="S2208" s="153"/>
      <c r="T2208" s="118" t="str">
        <f t="shared" si="688"/>
        <v/>
      </c>
      <c r="U2208" s="154"/>
      <c r="V2208" s="154"/>
      <c r="W2208" s="154"/>
      <c r="X2208" s="154"/>
      <c r="Y2208" s="154"/>
      <c r="Z2208" s="154"/>
      <c r="AA2208" s="154"/>
      <c r="AB2208" s="154"/>
      <c r="AC2208" s="154"/>
      <c r="AD2208" s="154"/>
      <c r="AE2208" s="154"/>
      <c r="AF2208" s="154"/>
      <c r="AG2208" s="63">
        <f t="shared" si="689"/>
        <v>0</v>
      </c>
      <c r="AH2208" s="56">
        <f t="shared" si="690"/>
        <v>0</v>
      </c>
      <c r="AI2208" s="56">
        <f t="shared" si="691"/>
        <v>0</v>
      </c>
      <c r="AJ2208" s="56">
        <f t="shared" si="692"/>
        <v>0</v>
      </c>
      <c r="AK2208" s="56">
        <f t="shared" si="693"/>
        <v>0</v>
      </c>
      <c r="AL2208" s="56">
        <f t="shared" si="694"/>
        <v>0</v>
      </c>
      <c r="AM2208" s="56">
        <f t="shared" si="695"/>
        <v>0</v>
      </c>
      <c r="AN2208" s="56">
        <f t="shared" si="696"/>
        <v>0</v>
      </c>
      <c r="AO2208" s="56">
        <f t="shared" si="697"/>
        <v>0</v>
      </c>
      <c r="AP2208" s="56">
        <f t="shared" si="698"/>
        <v>0</v>
      </c>
      <c r="AQ2208" s="56">
        <f t="shared" si="699"/>
        <v>0</v>
      </c>
      <c r="AR2208" s="86">
        <f t="shared" si="700"/>
        <v>0</v>
      </c>
    </row>
    <row r="2209" spans="1:44" x14ac:dyDescent="0.25">
      <c r="A2209" s="178"/>
      <c r="B2209" s="55" t="str">
        <f>_xlfn.IFNA(VLOOKUP(A2209,'Ajánlatkérő(k) adatai'!$B$4:$C$205,2,0),"")</f>
        <v/>
      </c>
      <c r="C2209" s="178"/>
      <c r="D2209" s="55" t="str">
        <f>_xlfn.IFNA(VLOOKUP(C2209,'Számlafizető(k) adatai'!$C$4:$D$203,2,0),"")</f>
        <v/>
      </c>
      <c r="E2209" s="55" t="str">
        <f>_xlfn.IFNA(VLOOKUP(C2209,'Számlafizető(k) adatai'!$C$4:$M$203,11,0),"")</f>
        <v/>
      </c>
      <c r="F2209" s="178"/>
      <c r="G2209" s="178"/>
      <c r="H2209" s="178"/>
      <c r="I2209" s="55" t="str">
        <f>IF(F2209="","",VLOOKUP(LEFT(F2209,5),'Technikai cellák'!B:C,2,0))</f>
        <v/>
      </c>
      <c r="J2209" s="55" t="str">
        <f>IF(F2209="","",VLOOKUP(I2209,'Technikai cellák'!$C$1:$D$12,2,0))</f>
        <v/>
      </c>
      <c r="K2209" s="179"/>
      <c r="L2209" s="67" t="str">
        <f t="shared" si="683"/>
        <v/>
      </c>
      <c r="M2209" s="68">
        <f t="shared" si="684"/>
        <v>0</v>
      </c>
      <c r="N2209" s="66">
        <f t="shared" si="685"/>
        <v>0</v>
      </c>
      <c r="O2209" s="152"/>
      <c r="P2209" s="172">
        <f t="shared" si="682"/>
        <v>0</v>
      </c>
      <c r="Q2209" s="69">
        <f t="shared" si="686"/>
        <v>0</v>
      </c>
      <c r="R2209" s="62">
        <f t="shared" si="687"/>
        <v>0</v>
      </c>
      <c r="S2209" s="153"/>
      <c r="T2209" s="118" t="str">
        <f t="shared" si="688"/>
        <v/>
      </c>
      <c r="U2209" s="154"/>
      <c r="V2209" s="154"/>
      <c r="W2209" s="154"/>
      <c r="X2209" s="154"/>
      <c r="Y2209" s="154"/>
      <c r="Z2209" s="154"/>
      <c r="AA2209" s="154"/>
      <c r="AB2209" s="154"/>
      <c r="AC2209" s="154"/>
      <c r="AD2209" s="154"/>
      <c r="AE2209" s="154"/>
      <c r="AF2209" s="154"/>
      <c r="AG2209" s="63">
        <f t="shared" si="689"/>
        <v>0</v>
      </c>
      <c r="AH2209" s="56">
        <f t="shared" si="690"/>
        <v>0</v>
      </c>
      <c r="AI2209" s="56">
        <f t="shared" si="691"/>
        <v>0</v>
      </c>
      <c r="AJ2209" s="56">
        <f t="shared" si="692"/>
        <v>0</v>
      </c>
      <c r="AK2209" s="56">
        <f t="shared" si="693"/>
        <v>0</v>
      </c>
      <c r="AL2209" s="56">
        <f t="shared" si="694"/>
        <v>0</v>
      </c>
      <c r="AM2209" s="56">
        <f t="shared" si="695"/>
        <v>0</v>
      </c>
      <c r="AN2209" s="56">
        <f t="shared" si="696"/>
        <v>0</v>
      </c>
      <c r="AO2209" s="56">
        <f t="shared" si="697"/>
        <v>0</v>
      </c>
      <c r="AP2209" s="56">
        <f t="shared" si="698"/>
        <v>0</v>
      </c>
      <c r="AQ2209" s="56">
        <f t="shared" si="699"/>
        <v>0</v>
      </c>
      <c r="AR2209" s="86">
        <f t="shared" si="700"/>
        <v>0</v>
      </c>
    </row>
    <row r="2210" spans="1:44" x14ac:dyDescent="0.25">
      <c r="A2210" s="178"/>
      <c r="B2210" s="55" t="str">
        <f>_xlfn.IFNA(VLOOKUP(A2210,'Ajánlatkérő(k) adatai'!$B$4:$C$205,2,0),"")</f>
        <v/>
      </c>
      <c r="C2210" s="178"/>
      <c r="D2210" s="55" t="str">
        <f>_xlfn.IFNA(VLOOKUP(C2210,'Számlafizető(k) adatai'!$C$4:$D$203,2,0),"")</f>
        <v/>
      </c>
      <c r="E2210" s="55" t="str">
        <f>_xlfn.IFNA(VLOOKUP(C2210,'Számlafizető(k) adatai'!$C$4:$M$203,11,0),"")</f>
        <v/>
      </c>
      <c r="F2210" s="178"/>
      <c r="G2210" s="178"/>
      <c r="H2210" s="178"/>
      <c r="I2210" s="55" t="str">
        <f>IF(F2210="","",VLOOKUP(LEFT(F2210,5),'Technikai cellák'!B:C,2,0))</f>
        <v/>
      </c>
      <c r="J2210" s="55" t="str">
        <f>IF(F2210="","",VLOOKUP(I2210,'Technikai cellák'!$C$1:$D$12,2,0))</f>
        <v/>
      </c>
      <c r="K2210" s="179"/>
      <c r="L2210" s="67" t="str">
        <f t="shared" si="683"/>
        <v/>
      </c>
      <c r="M2210" s="68">
        <f t="shared" si="684"/>
        <v>0</v>
      </c>
      <c r="N2210" s="66">
        <f t="shared" si="685"/>
        <v>0</v>
      </c>
      <c r="O2210" s="152"/>
      <c r="P2210" s="172">
        <f t="shared" si="682"/>
        <v>0</v>
      </c>
      <c r="Q2210" s="69">
        <f t="shared" si="686"/>
        <v>0</v>
      </c>
      <c r="R2210" s="62">
        <f t="shared" si="687"/>
        <v>0</v>
      </c>
      <c r="S2210" s="153"/>
      <c r="T2210" s="118" t="str">
        <f t="shared" si="688"/>
        <v/>
      </c>
      <c r="U2210" s="154"/>
      <c r="V2210" s="154"/>
      <c r="W2210" s="154"/>
      <c r="X2210" s="154"/>
      <c r="Y2210" s="154"/>
      <c r="Z2210" s="154"/>
      <c r="AA2210" s="154"/>
      <c r="AB2210" s="154"/>
      <c r="AC2210" s="154"/>
      <c r="AD2210" s="154"/>
      <c r="AE2210" s="154"/>
      <c r="AF2210" s="154"/>
      <c r="AG2210" s="63">
        <f t="shared" si="689"/>
        <v>0</v>
      </c>
      <c r="AH2210" s="56">
        <f t="shared" si="690"/>
        <v>0</v>
      </c>
      <c r="AI2210" s="56">
        <f t="shared" si="691"/>
        <v>0</v>
      </c>
      <c r="AJ2210" s="56">
        <f t="shared" si="692"/>
        <v>0</v>
      </c>
      <c r="AK2210" s="56">
        <f t="shared" si="693"/>
        <v>0</v>
      </c>
      <c r="AL2210" s="56">
        <f t="shared" si="694"/>
        <v>0</v>
      </c>
      <c r="AM2210" s="56">
        <f t="shared" si="695"/>
        <v>0</v>
      </c>
      <c r="AN2210" s="56">
        <f t="shared" si="696"/>
        <v>0</v>
      </c>
      <c r="AO2210" s="56">
        <f t="shared" si="697"/>
        <v>0</v>
      </c>
      <c r="AP2210" s="56">
        <f t="shared" si="698"/>
        <v>0</v>
      </c>
      <c r="AQ2210" s="56">
        <f t="shared" si="699"/>
        <v>0</v>
      </c>
      <c r="AR2210" s="86">
        <f t="shared" si="700"/>
        <v>0</v>
      </c>
    </row>
    <row r="2211" spans="1:44" x14ac:dyDescent="0.25">
      <c r="A2211" s="178"/>
      <c r="B2211" s="55" t="str">
        <f>_xlfn.IFNA(VLOOKUP(A2211,'Ajánlatkérő(k) adatai'!$B$4:$C$205,2,0),"")</f>
        <v/>
      </c>
      <c r="C2211" s="178"/>
      <c r="D2211" s="55" t="str">
        <f>_xlfn.IFNA(VLOOKUP(C2211,'Számlafizető(k) adatai'!$C$4:$D$203,2,0),"")</f>
        <v/>
      </c>
      <c r="E2211" s="55" t="str">
        <f>_xlfn.IFNA(VLOOKUP(C2211,'Számlafizető(k) adatai'!$C$4:$M$203,11,0),"")</f>
        <v/>
      </c>
      <c r="F2211" s="178"/>
      <c r="G2211" s="178"/>
      <c r="H2211" s="178"/>
      <c r="I2211" s="55" t="str">
        <f>IF(F2211="","",VLOOKUP(LEFT(F2211,5),'Technikai cellák'!B:C,2,0))</f>
        <v/>
      </c>
      <c r="J2211" s="55" t="str">
        <f>IF(F2211="","",VLOOKUP(I2211,'Technikai cellák'!$C$1:$D$12,2,0))</f>
        <v/>
      </c>
      <c r="K2211" s="179"/>
      <c r="L2211" s="67" t="str">
        <f t="shared" si="683"/>
        <v/>
      </c>
      <c r="M2211" s="68">
        <f t="shared" si="684"/>
        <v>0</v>
      </c>
      <c r="N2211" s="66">
        <f t="shared" si="685"/>
        <v>0</v>
      </c>
      <c r="O2211" s="152"/>
      <c r="P2211" s="172">
        <f t="shared" si="682"/>
        <v>0</v>
      </c>
      <c r="Q2211" s="69">
        <f t="shared" si="686"/>
        <v>0</v>
      </c>
      <c r="R2211" s="62">
        <f t="shared" si="687"/>
        <v>0</v>
      </c>
      <c r="S2211" s="153"/>
      <c r="T2211" s="118" t="str">
        <f t="shared" si="688"/>
        <v/>
      </c>
      <c r="U2211" s="154"/>
      <c r="V2211" s="154"/>
      <c r="W2211" s="154"/>
      <c r="X2211" s="154"/>
      <c r="Y2211" s="154"/>
      <c r="Z2211" s="154"/>
      <c r="AA2211" s="154"/>
      <c r="AB2211" s="154"/>
      <c r="AC2211" s="154"/>
      <c r="AD2211" s="154"/>
      <c r="AE2211" s="154"/>
      <c r="AF2211" s="154"/>
      <c r="AG2211" s="63">
        <f t="shared" si="689"/>
        <v>0</v>
      </c>
      <c r="AH2211" s="56">
        <f t="shared" si="690"/>
        <v>0</v>
      </c>
      <c r="AI2211" s="56">
        <f t="shared" si="691"/>
        <v>0</v>
      </c>
      <c r="AJ2211" s="56">
        <f t="shared" si="692"/>
        <v>0</v>
      </c>
      <c r="AK2211" s="56">
        <f t="shared" si="693"/>
        <v>0</v>
      </c>
      <c r="AL2211" s="56">
        <f t="shared" si="694"/>
        <v>0</v>
      </c>
      <c r="AM2211" s="56">
        <f t="shared" si="695"/>
        <v>0</v>
      </c>
      <c r="AN2211" s="56">
        <f t="shared" si="696"/>
        <v>0</v>
      </c>
      <c r="AO2211" s="56">
        <f t="shared" si="697"/>
        <v>0</v>
      </c>
      <c r="AP2211" s="56">
        <f t="shared" si="698"/>
        <v>0</v>
      </c>
      <c r="AQ2211" s="56">
        <f t="shared" si="699"/>
        <v>0</v>
      </c>
      <c r="AR2211" s="86">
        <f t="shared" si="700"/>
        <v>0</v>
      </c>
    </row>
    <row r="2212" spans="1:44" x14ac:dyDescent="0.25">
      <c r="A2212" s="178"/>
      <c r="B2212" s="55" t="str">
        <f>_xlfn.IFNA(VLOOKUP(A2212,'Ajánlatkérő(k) adatai'!$B$4:$C$205,2,0),"")</f>
        <v/>
      </c>
      <c r="C2212" s="178"/>
      <c r="D2212" s="55" t="str">
        <f>_xlfn.IFNA(VLOOKUP(C2212,'Számlafizető(k) adatai'!$C$4:$D$203,2,0),"")</f>
        <v/>
      </c>
      <c r="E2212" s="55" t="str">
        <f>_xlfn.IFNA(VLOOKUP(C2212,'Számlafizető(k) adatai'!$C$4:$M$203,11,0),"")</f>
        <v/>
      </c>
      <c r="F2212" s="178"/>
      <c r="G2212" s="178"/>
      <c r="H2212" s="178"/>
      <c r="I2212" s="55" t="str">
        <f>IF(F2212="","",VLOOKUP(LEFT(F2212,5),'Technikai cellák'!B:C,2,0))</f>
        <v/>
      </c>
      <c r="J2212" s="55" t="str">
        <f>IF(F2212="","",VLOOKUP(I2212,'Technikai cellák'!$C$1:$D$12,2,0))</f>
        <v/>
      </c>
      <c r="K2212" s="179"/>
      <c r="L2212" s="67" t="str">
        <f t="shared" si="683"/>
        <v/>
      </c>
      <c r="M2212" s="68">
        <f t="shared" si="684"/>
        <v>0</v>
      </c>
      <c r="N2212" s="66">
        <f t="shared" si="685"/>
        <v>0</v>
      </c>
      <c r="O2212" s="152"/>
      <c r="P2212" s="172">
        <f t="shared" si="682"/>
        <v>0</v>
      </c>
      <c r="Q2212" s="69">
        <f t="shared" si="686"/>
        <v>0</v>
      </c>
      <c r="R2212" s="62">
        <f t="shared" si="687"/>
        <v>0</v>
      </c>
      <c r="S2212" s="153"/>
      <c r="T2212" s="118" t="str">
        <f t="shared" si="688"/>
        <v/>
      </c>
      <c r="U2212" s="154"/>
      <c r="V2212" s="154"/>
      <c r="W2212" s="154"/>
      <c r="X2212" s="154"/>
      <c r="Y2212" s="154"/>
      <c r="Z2212" s="154"/>
      <c r="AA2212" s="154"/>
      <c r="AB2212" s="154"/>
      <c r="AC2212" s="154"/>
      <c r="AD2212" s="154"/>
      <c r="AE2212" s="154"/>
      <c r="AF2212" s="154"/>
      <c r="AG2212" s="63">
        <f t="shared" si="689"/>
        <v>0</v>
      </c>
      <c r="AH2212" s="56">
        <f t="shared" si="690"/>
        <v>0</v>
      </c>
      <c r="AI2212" s="56">
        <f t="shared" si="691"/>
        <v>0</v>
      </c>
      <c r="AJ2212" s="56">
        <f t="shared" si="692"/>
        <v>0</v>
      </c>
      <c r="AK2212" s="56">
        <f t="shared" si="693"/>
        <v>0</v>
      </c>
      <c r="AL2212" s="56">
        <f t="shared" si="694"/>
        <v>0</v>
      </c>
      <c r="AM2212" s="56">
        <f t="shared" si="695"/>
        <v>0</v>
      </c>
      <c r="AN2212" s="56">
        <f t="shared" si="696"/>
        <v>0</v>
      </c>
      <c r="AO2212" s="56">
        <f t="shared" si="697"/>
        <v>0</v>
      </c>
      <c r="AP2212" s="56">
        <f t="shared" si="698"/>
        <v>0</v>
      </c>
      <c r="AQ2212" s="56">
        <f t="shared" si="699"/>
        <v>0</v>
      </c>
      <c r="AR2212" s="86">
        <f t="shared" si="700"/>
        <v>0</v>
      </c>
    </row>
    <row r="2213" spans="1:44" x14ac:dyDescent="0.25">
      <c r="A2213" s="178"/>
      <c r="B2213" s="55" t="str">
        <f>_xlfn.IFNA(VLOOKUP(A2213,'Ajánlatkérő(k) adatai'!$B$4:$C$205,2,0),"")</f>
        <v/>
      </c>
      <c r="C2213" s="178"/>
      <c r="D2213" s="55" t="str">
        <f>_xlfn.IFNA(VLOOKUP(C2213,'Számlafizető(k) adatai'!$C$4:$D$203,2,0),"")</f>
        <v/>
      </c>
      <c r="E2213" s="55" t="str">
        <f>_xlfn.IFNA(VLOOKUP(C2213,'Számlafizető(k) adatai'!$C$4:$M$203,11,0),"")</f>
        <v/>
      </c>
      <c r="F2213" s="178"/>
      <c r="G2213" s="178"/>
      <c r="H2213" s="178"/>
      <c r="I2213" s="55" t="str">
        <f>IF(F2213="","",VLOOKUP(LEFT(F2213,5),'Technikai cellák'!B:C,2,0))</f>
        <v/>
      </c>
      <c r="J2213" s="55" t="str">
        <f>IF(F2213="","",VLOOKUP(I2213,'Technikai cellák'!$C$1:$D$12,2,0))</f>
        <v/>
      </c>
      <c r="K2213" s="179"/>
      <c r="L2213" s="67" t="str">
        <f t="shared" si="683"/>
        <v/>
      </c>
      <c r="M2213" s="68">
        <f t="shared" si="684"/>
        <v>0</v>
      </c>
      <c r="N2213" s="66">
        <f t="shared" si="685"/>
        <v>0</v>
      </c>
      <c r="O2213" s="152"/>
      <c r="P2213" s="172">
        <f t="shared" si="682"/>
        <v>0</v>
      </c>
      <c r="Q2213" s="69">
        <f t="shared" si="686"/>
        <v>0</v>
      </c>
      <c r="R2213" s="62">
        <f t="shared" si="687"/>
        <v>0</v>
      </c>
      <c r="S2213" s="153"/>
      <c r="T2213" s="118" t="str">
        <f t="shared" si="688"/>
        <v/>
      </c>
      <c r="U2213" s="154"/>
      <c r="V2213" s="154"/>
      <c r="W2213" s="154"/>
      <c r="X2213" s="154"/>
      <c r="Y2213" s="154"/>
      <c r="Z2213" s="154"/>
      <c r="AA2213" s="154"/>
      <c r="AB2213" s="154"/>
      <c r="AC2213" s="154"/>
      <c r="AD2213" s="154"/>
      <c r="AE2213" s="154"/>
      <c r="AF2213" s="154"/>
      <c r="AG2213" s="63">
        <f t="shared" si="689"/>
        <v>0</v>
      </c>
      <c r="AH2213" s="56">
        <f t="shared" si="690"/>
        <v>0</v>
      </c>
      <c r="AI2213" s="56">
        <f t="shared" si="691"/>
        <v>0</v>
      </c>
      <c r="AJ2213" s="56">
        <f t="shared" si="692"/>
        <v>0</v>
      </c>
      <c r="AK2213" s="56">
        <f t="shared" si="693"/>
        <v>0</v>
      </c>
      <c r="AL2213" s="56">
        <f t="shared" si="694"/>
        <v>0</v>
      </c>
      <c r="AM2213" s="56">
        <f t="shared" si="695"/>
        <v>0</v>
      </c>
      <c r="AN2213" s="56">
        <f t="shared" si="696"/>
        <v>0</v>
      </c>
      <c r="AO2213" s="56">
        <f t="shared" si="697"/>
        <v>0</v>
      </c>
      <c r="AP2213" s="56">
        <f t="shared" si="698"/>
        <v>0</v>
      </c>
      <c r="AQ2213" s="56">
        <f t="shared" si="699"/>
        <v>0</v>
      </c>
      <c r="AR2213" s="86">
        <f t="shared" si="700"/>
        <v>0</v>
      </c>
    </row>
    <row r="2214" spans="1:44" x14ac:dyDescent="0.25">
      <c r="A2214" s="178"/>
      <c r="B2214" s="55" t="str">
        <f>_xlfn.IFNA(VLOOKUP(A2214,'Ajánlatkérő(k) adatai'!$B$4:$C$205,2,0),"")</f>
        <v/>
      </c>
      <c r="C2214" s="178"/>
      <c r="D2214" s="55" t="str">
        <f>_xlfn.IFNA(VLOOKUP(C2214,'Számlafizető(k) adatai'!$C$4:$D$203,2,0),"")</f>
        <v/>
      </c>
      <c r="E2214" s="55" t="str">
        <f>_xlfn.IFNA(VLOOKUP(C2214,'Számlafizető(k) adatai'!$C$4:$M$203,11,0),"")</f>
        <v/>
      </c>
      <c r="F2214" s="178"/>
      <c r="G2214" s="178"/>
      <c r="H2214" s="178"/>
      <c r="I2214" s="55" t="str">
        <f>IF(F2214="","",VLOOKUP(LEFT(F2214,5),'Technikai cellák'!B:C,2,0))</f>
        <v/>
      </c>
      <c r="J2214" s="55" t="str">
        <f>IF(F2214="","",VLOOKUP(I2214,'Technikai cellák'!$C$1:$D$12,2,0))</f>
        <v/>
      </c>
      <c r="K2214" s="179"/>
      <c r="L2214" s="67" t="str">
        <f t="shared" si="683"/>
        <v/>
      </c>
      <c r="M2214" s="68">
        <f t="shared" si="684"/>
        <v>0</v>
      </c>
      <c r="N2214" s="66">
        <f t="shared" si="685"/>
        <v>0</v>
      </c>
      <c r="O2214" s="152"/>
      <c r="P2214" s="172">
        <f t="shared" si="682"/>
        <v>0</v>
      </c>
      <c r="Q2214" s="69">
        <f t="shared" si="686"/>
        <v>0</v>
      </c>
      <c r="R2214" s="62">
        <f t="shared" si="687"/>
        <v>0</v>
      </c>
      <c r="S2214" s="153"/>
      <c r="T2214" s="118" t="str">
        <f t="shared" si="688"/>
        <v/>
      </c>
      <c r="U2214" s="154"/>
      <c r="V2214" s="154"/>
      <c r="W2214" s="154"/>
      <c r="X2214" s="154"/>
      <c r="Y2214" s="154"/>
      <c r="Z2214" s="154"/>
      <c r="AA2214" s="154"/>
      <c r="AB2214" s="154"/>
      <c r="AC2214" s="154"/>
      <c r="AD2214" s="154"/>
      <c r="AE2214" s="154"/>
      <c r="AF2214" s="154"/>
      <c r="AG2214" s="63">
        <f t="shared" si="689"/>
        <v>0</v>
      </c>
      <c r="AH2214" s="56">
        <f t="shared" si="690"/>
        <v>0</v>
      </c>
      <c r="AI2214" s="56">
        <f t="shared" si="691"/>
        <v>0</v>
      </c>
      <c r="AJ2214" s="56">
        <f t="shared" si="692"/>
        <v>0</v>
      </c>
      <c r="AK2214" s="56">
        <f t="shared" si="693"/>
        <v>0</v>
      </c>
      <c r="AL2214" s="56">
        <f t="shared" si="694"/>
        <v>0</v>
      </c>
      <c r="AM2214" s="56">
        <f t="shared" si="695"/>
        <v>0</v>
      </c>
      <c r="AN2214" s="56">
        <f t="shared" si="696"/>
        <v>0</v>
      </c>
      <c r="AO2214" s="56">
        <f t="shared" si="697"/>
        <v>0</v>
      </c>
      <c r="AP2214" s="56">
        <f t="shared" si="698"/>
        <v>0</v>
      </c>
      <c r="AQ2214" s="56">
        <f t="shared" si="699"/>
        <v>0</v>
      </c>
      <c r="AR2214" s="86">
        <f t="shared" si="700"/>
        <v>0</v>
      </c>
    </row>
    <row r="2215" spans="1:44" x14ac:dyDescent="0.25">
      <c r="A2215" s="178"/>
      <c r="B2215" s="55" t="str">
        <f>_xlfn.IFNA(VLOOKUP(A2215,'Ajánlatkérő(k) adatai'!$B$4:$C$205,2,0),"")</f>
        <v/>
      </c>
      <c r="C2215" s="178"/>
      <c r="D2215" s="55" t="str">
        <f>_xlfn.IFNA(VLOOKUP(C2215,'Számlafizető(k) adatai'!$C$4:$D$203,2,0),"")</f>
        <v/>
      </c>
      <c r="E2215" s="55" t="str">
        <f>_xlfn.IFNA(VLOOKUP(C2215,'Számlafizető(k) adatai'!$C$4:$M$203,11,0),"")</f>
        <v/>
      </c>
      <c r="F2215" s="178"/>
      <c r="G2215" s="178"/>
      <c r="H2215" s="178"/>
      <c r="I2215" s="55" t="str">
        <f>IF(F2215="","",VLOOKUP(LEFT(F2215,5),'Technikai cellák'!B:C,2,0))</f>
        <v/>
      </c>
      <c r="J2215" s="55" t="str">
        <f>IF(F2215="","",VLOOKUP(I2215,'Technikai cellák'!$C$1:$D$12,2,0))</f>
        <v/>
      </c>
      <c r="K2215" s="179"/>
      <c r="L2215" s="67" t="str">
        <f t="shared" si="683"/>
        <v/>
      </c>
      <c r="M2215" s="68">
        <f t="shared" si="684"/>
        <v>0</v>
      </c>
      <c r="N2215" s="66">
        <f t="shared" si="685"/>
        <v>0</v>
      </c>
      <c r="O2215" s="152"/>
      <c r="P2215" s="172">
        <f t="shared" si="682"/>
        <v>0</v>
      </c>
      <c r="Q2215" s="69">
        <f t="shared" si="686"/>
        <v>0</v>
      </c>
      <c r="R2215" s="62">
        <f t="shared" si="687"/>
        <v>0</v>
      </c>
      <c r="S2215" s="153"/>
      <c r="T2215" s="118" t="str">
        <f t="shared" si="688"/>
        <v/>
      </c>
      <c r="U2215" s="154"/>
      <c r="V2215" s="154"/>
      <c r="W2215" s="154"/>
      <c r="X2215" s="154"/>
      <c r="Y2215" s="154"/>
      <c r="Z2215" s="154"/>
      <c r="AA2215" s="154"/>
      <c r="AB2215" s="154"/>
      <c r="AC2215" s="154"/>
      <c r="AD2215" s="154"/>
      <c r="AE2215" s="154"/>
      <c r="AF2215" s="154"/>
      <c r="AG2215" s="63">
        <f t="shared" si="689"/>
        <v>0</v>
      </c>
      <c r="AH2215" s="56">
        <f t="shared" si="690"/>
        <v>0</v>
      </c>
      <c r="AI2215" s="56">
        <f t="shared" si="691"/>
        <v>0</v>
      </c>
      <c r="AJ2215" s="56">
        <f t="shared" si="692"/>
        <v>0</v>
      </c>
      <c r="AK2215" s="56">
        <f t="shared" si="693"/>
        <v>0</v>
      </c>
      <c r="AL2215" s="56">
        <f t="shared" si="694"/>
        <v>0</v>
      </c>
      <c r="AM2215" s="56">
        <f t="shared" si="695"/>
        <v>0</v>
      </c>
      <c r="AN2215" s="56">
        <f t="shared" si="696"/>
        <v>0</v>
      </c>
      <c r="AO2215" s="56">
        <f t="shared" si="697"/>
        <v>0</v>
      </c>
      <c r="AP2215" s="56">
        <f t="shared" si="698"/>
        <v>0</v>
      </c>
      <c r="AQ2215" s="56">
        <f t="shared" si="699"/>
        <v>0</v>
      </c>
      <c r="AR2215" s="86">
        <f t="shared" si="700"/>
        <v>0</v>
      </c>
    </row>
    <row r="2216" spans="1:44" x14ac:dyDescent="0.25">
      <c r="A2216" s="178"/>
      <c r="B2216" s="55" t="str">
        <f>_xlfn.IFNA(VLOOKUP(A2216,'Ajánlatkérő(k) adatai'!$B$4:$C$205,2,0),"")</f>
        <v/>
      </c>
      <c r="C2216" s="178"/>
      <c r="D2216" s="55" t="str">
        <f>_xlfn.IFNA(VLOOKUP(C2216,'Számlafizető(k) adatai'!$C$4:$D$203,2,0),"")</f>
        <v/>
      </c>
      <c r="E2216" s="55" t="str">
        <f>_xlfn.IFNA(VLOOKUP(C2216,'Számlafizető(k) adatai'!$C$4:$M$203,11,0),"")</f>
        <v/>
      </c>
      <c r="F2216" s="178"/>
      <c r="G2216" s="178"/>
      <c r="H2216" s="178"/>
      <c r="I2216" s="55" t="str">
        <f>IF(F2216="","",VLOOKUP(LEFT(F2216,5),'Technikai cellák'!B:C,2,0))</f>
        <v/>
      </c>
      <c r="J2216" s="55" t="str">
        <f>IF(F2216="","",VLOOKUP(I2216,'Technikai cellák'!$C$1:$D$12,2,0))</f>
        <v/>
      </c>
      <c r="K2216" s="179"/>
      <c r="L2216" s="67" t="str">
        <f t="shared" si="683"/>
        <v/>
      </c>
      <c r="M2216" s="68">
        <f t="shared" si="684"/>
        <v>0</v>
      </c>
      <c r="N2216" s="66">
        <f t="shared" si="685"/>
        <v>0</v>
      </c>
      <c r="O2216" s="152"/>
      <c r="P2216" s="172">
        <f t="shared" si="682"/>
        <v>0</v>
      </c>
      <c r="Q2216" s="69">
        <f t="shared" si="686"/>
        <v>0</v>
      </c>
      <c r="R2216" s="62">
        <f t="shared" si="687"/>
        <v>0</v>
      </c>
      <c r="S2216" s="153"/>
      <c r="T2216" s="118" t="str">
        <f t="shared" si="688"/>
        <v/>
      </c>
      <c r="U2216" s="154"/>
      <c r="V2216" s="154"/>
      <c r="W2216" s="154"/>
      <c r="X2216" s="154"/>
      <c r="Y2216" s="154"/>
      <c r="Z2216" s="154"/>
      <c r="AA2216" s="154"/>
      <c r="AB2216" s="154"/>
      <c r="AC2216" s="154"/>
      <c r="AD2216" s="154"/>
      <c r="AE2216" s="154"/>
      <c r="AF2216" s="154"/>
      <c r="AG2216" s="63">
        <f t="shared" si="689"/>
        <v>0</v>
      </c>
      <c r="AH2216" s="56">
        <f t="shared" si="690"/>
        <v>0</v>
      </c>
      <c r="AI2216" s="56">
        <f t="shared" si="691"/>
        <v>0</v>
      </c>
      <c r="AJ2216" s="56">
        <f t="shared" si="692"/>
        <v>0</v>
      </c>
      <c r="AK2216" s="56">
        <f t="shared" si="693"/>
        <v>0</v>
      </c>
      <c r="AL2216" s="56">
        <f t="shared" si="694"/>
        <v>0</v>
      </c>
      <c r="AM2216" s="56">
        <f t="shared" si="695"/>
        <v>0</v>
      </c>
      <c r="AN2216" s="56">
        <f t="shared" si="696"/>
        <v>0</v>
      </c>
      <c r="AO2216" s="56">
        <f t="shared" si="697"/>
        <v>0</v>
      </c>
      <c r="AP2216" s="56">
        <f t="shared" si="698"/>
        <v>0</v>
      </c>
      <c r="AQ2216" s="56">
        <f t="shared" si="699"/>
        <v>0</v>
      </c>
      <c r="AR2216" s="86">
        <f t="shared" si="700"/>
        <v>0</v>
      </c>
    </row>
    <row r="2217" spans="1:44" x14ac:dyDescent="0.25">
      <c r="A2217" s="178"/>
      <c r="B2217" s="55" t="str">
        <f>_xlfn.IFNA(VLOOKUP(A2217,'Ajánlatkérő(k) adatai'!$B$4:$C$205,2,0),"")</f>
        <v/>
      </c>
      <c r="C2217" s="178"/>
      <c r="D2217" s="55" t="str">
        <f>_xlfn.IFNA(VLOOKUP(C2217,'Számlafizető(k) adatai'!$C$4:$D$203,2,0),"")</f>
        <v/>
      </c>
      <c r="E2217" s="55" t="str">
        <f>_xlfn.IFNA(VLOOKUP(C2217,'Számlafizető(k) adatai'!$C$4:$M$203,11,0),"")</f>
        <v/>
      </c>
      <c r="F2217" s="178"/>
      <c r="G2217" s="178"/>
      <c r="H2217" s="178"/>
      <c r="I2217" s="55" t="str">
        <f>IF(F2217="","",VLOOKUP(LEFT(F2217,5),'Technikai cellák'!B:C,2,0))</f>
        <v/>
      </c>
      <c r="J2217" s="55" t="str">
        <f>IF(F2217="","",VLOOKUP(I2217,'Technikai cellák'!$C$1:$D$12,2,0))</f>
        <v/>
      </c>
      <c r="K2217" s="179"/>
      <c r="L2217" s="67" t="str">
        <f t="shared" si="683"/>
        <v/>
      </c>
      <c r="M2217" s="68">
        <f t="shared" si="684"/>
        <v>0</v>
      </c>
      <c r="N2217" s="66">
        <f t="shared" si="685"/>
        <v>0</v>
      </c>
      <c r="O2217" s="152"/>
      <c r="P2217" s="172">
        <f t="shared" si="682"/>
        <v>0</v>
      </c>
      <c r="Q2217" s="69">
        <f t="shared" si="686"/>
        <v>0</v>
      </c>
      <c r="R2217" s="62">
        <f t="shared" si="687"/>
        <v>0</v>
      </c>
      <c r="S2217" s="153"/>
      <c r="T2217" s="118" t="str">
        <f t="shared" si="688"/>
        <v/>
      </c>
      <c r="U2217" s="154"/>
      <c r="V2217" s="154"/>
      <c r="W2217" s="154"/>
      <c r="X2217" s="154"/>
      <c r="Y2217" s="154"/>
      <c r="Z2217" s="154"/>
      <c r="AA2217" s="154"/>
      <c r="AB2217" s="154"/>
      <c r="AC2217" s="154"/>
      <c r="AD2217" s="154"/>
      <c r="AE2217" s="154"/>
      <c r="AF2217" s="154"/>
      <c r="AG2217" s="63">
        <f t="shared" si="689"/>
        <v>0</v>
      </c>
      <c r="AH2217" s="56">
        <f t="shared" si="690"/>
        <v>0</v>
      </c>
      <c r="AI2217" s="56">
        <f t="shared" si="691"/>
        <v>0</v>
      </c>
      <c r="AJ2217" s="56">
        <f t="shared" si="692"/>
        <v>0</v>
      </c>
      <c r="AK2217" s="56">
        <f t="shared" si="693"/>
        <v>0</v>
      </c>
      <c r="AL2217" s="56">
        <f t="shared" si="694"/>
        <v>0</v>
      </c>
      <c r="AM2217" s="56">
        <f t="shared" si="695"/>
        <v>0</v>
      </c>
      <c r="AN2217" s="56">
        <f t="shared" si="696"/>
        <v>0</v>
      </c>
      <c r="AO2217" s="56">
        <f t="shared" si="697"/>
        <v>0</v>
      </c>
      <c r="AP2217" s="56">
        <f t="shared" si="698"/>
        <v>0</v>
      </c>
      <c r="AQ2217" s="56">
        <f t="shared" si="699"/>
        <v>0</v>
      </c>
      <c r="AR2217" s="86">
        <f t="shared" si="700"/>
        <v>0</v>
      </c>
    </row>
    <row r="2218" spans="1:44" x14ac:dyDescent="0.25">
      <c r="A2218" s="178"/>
      <c r="B2218" s="55" t="str">
        <f>_xlfn.IFNA(VLOOKUP(A2218,'Ajánlatkérő(k) adatai'!$B$4:$C$205,2,0),"")</f>
        <v/>
      </c>
      <c r="C2218" s="178"/>
      <c r="D2218" s="55" t="str">
        <f>_xlfn.IFNA(VLOOKUP(C2218,'Számlafizető(k) adatai'!$C$4:$D$203,2,0),"")</f>
        <v/>
      </c>
      <c r="E2218" s="55" t="str">
        <f>_xlfn.IFNA(VLOOKUP(C2218,'Számlafizető(k) adatai'!$C$4:$M$203,11,0),"")</f>
        <v/>
      </c>
      <c r="F2218" s="178"/>
      <c r="G2218" s="178"/>
      <c r="H2218" s="178"/>
      <c r="I2218" s="55" t="str">
        <f>IF(F2218="","",VLOOKUP(LEFT(F2218,5),'Technikai cellák'!B:C,2,0))</f>
        <v/>
      </c>
      <c r="J2218" s="55" t="str">
        <f>IF(F2218="","",VLOOKUP(I2218,'Technikai cellák'!$C$1:$D$12,2,0))</f>
        <v/>
      </c>
      <c r="K2218" s="179"/>
      <c r="L2218" s="67" t="str">
        <f t="shared" si="683"/>
        <v/>
      </c>
      <c r="M2218" s="68">
        <f t="shared" si="684"/>
        <v>0</v>
      </c>
      <c r="N2218" s="66">
        <f t="shared" si="685"/>
        <v>0</v>
      </c>
      <c r="O2218" s="152"/>
      <c r="P2218" s="172">
        <f t="shared" si="682"/>
        <v>0</v>
      </c>
      <c r="Q2218" s="69">
        <f t="shared" si="686"/>
        <v>0</v>
      </c>
      <c r="R2218" s="62">
        <f t="shared" si="687"/>
        <v>0</v>
      </c>
      <c r="S2218" s="153"/>
      <c r="T2218" s="118" t="str">
        <f t="shared" si="688"/>
        <v/>
      </c>
      <c r="U2218" s="154"/>
      <c r="V2218" s="154"/>
      <c r="W2218" s="154"/>
      <c r="X2218" s="154"/>
      <c r="Y2218" s="154"/>
      <c r="Z2218" s="154"/>
      <c r="AA2218" s="154"/>
      <c r="AB2218" s="154"/>
      <c r="AC2218" s="154"/>
      <c r="AD2218" s="154"/>
      <c r="AE2218" s="154"/>
      <c r="AF2218" s="154"/>
      <c r="AG2218" s="63">
        <f t="shared" si="689"/>
        <v>0</v>
      </c>
      <c r="AH2218" s="56">
        <f t="shared" si="690"/>
        <v>0</v>
      </c>
      <c r="AI2218" s="56">
        <f t="shared" si="691"/>
        <v>0</v>
      </c>
      <c r="AJ2218" s="56">
        <f t="shared" si="692"/>
        <v>0</v>
      </c>
      <c r="AK2218" s="56">
        <f t="shared" si="693"/>
        <v>0</v>
      </c>
      <c r="AL2218" s="56">
        <f t="shared" si="694"/>
        <v>0</v>
      </c>
      <c r="AM2218" s="56">
        <f t="shared" si="695"/>
        <v>0</v>
      </c>
      <c r="AN2218" s="56">
        <f t="shared" si="696"/>
        <v>0</v>
      </c>
      <c r="AO2218" s="56">
        <f t="shared" si="697"/>
        <v>0</v>
      </c>
      <c r="AP2218" s="56">
        <f t="shared" si="698"/>
        <v>0</v>
      </c>
      <c r="AQ2218" s="56">
        <f t="shared" si="699"/>
        <v>0</v>
      </c>
      <c r="AR2218" s="86">
        <f t="shared" si="700"/>
        <v>0</v>
      </c>
    </row>
    <row r="2219" spans="1:44" x14ac:dyDescent="0.25">
      <c r="A2219" s="178"/>
      <c r="B2219" s="55" t="str">
        <f>_xlfn.IFNA(VLOOKUP(A2219,'Ajánlatkérő(k) adatai'!$B$4:$C$205,2,0),"")</f>
        <v/>
      </c>
      <c r="C2219" s="178"/>
      <c r="D2219" s="55" t="str">
        <f>_xlfn.IFNA(VLOOKUP(C2219,'Számlafizető(k) adatai'!$C$4:$D$203,2,0),"")</f>
        <v/>
      </c>
      <c r="E2219" s="55" t="str">
        <f>_xlfn.IFNA(VLOOKUP(C2219,'Számlafizető(k) adatai'!$C$4:$M$203,11,0),"")</f>
        <v/>
      </c>
      <c r="F2219" s="178"/>
      <c r="G2219" s="178"/>
      <c r="H2219" s="178"/>
      <c r="I2219" s="55" t="str">
        <f>IF(F2219="","",VLOOKUP(LEFT(F2219,5),'Technikai cellák'!B:C,2,0))</f>
        <v/>
      </c>
      <c r="J2219" s="55" t="str">
        <f>IF(F2219="","",VLOOKUP(I2219,'Technikai cellák'!$C$1:$D$12,2,0))</f>
        <v/>
      </c>
      <c r="K2219" s="179"/>
      <c r="L2219" s="67" t="str">
        <f t="shared" si="683"/>
        <v/>
      </c>
      <c r="M2219" s="68">
        <f t="shared" si="684"/>
        <v>0</v>
      </c>
      <c r="N2219" s="66">
        <f t="shared" si="685"/>
        <v>0</v>
      </c>
      <c r="O2219" s="152"/>
      <c r="P2219" s="172">
        <f t="shared" si="682"/>
        <v>0</v>
      </c>
      <c r="Q2219" s="69">
        <f t="shared" si="686"/>
        <v>0</v>
      </c>
      <c r="R2219" s="62">
        <f t="shared" si="687"/>
        <v>0</v>
      </c>
      <c r="S2219" s="153"/>
      <c r="T2219" s="118" t="str">
        <f t="shared" si="688"/>
        <v/>
      </c>
      <c r="U2219" s="154"/>
      <c r="V2219" s="154"/>
      <c r="W2219" s="154"/>
      <c r="X2219" s="154"/>
      <c r="Y2219" s="154"/>
      <c r="Z2219" s="154"/>
      <c r="AA2219" s="154"/>
      <c r="AB2219" s="154"/>
      <c r="AC2219" s="154"/>
      <c r="AD2219" s="154"/>
      <c r="AE2219" s="154"/>
      <c r="AF2219" s="154"/>
      <c r="AG2219" s="63">
        <f t="shared" si="689"/>
        <v>0</v>
      </c>
      <c r="AH2219" s="56">
        <f t="shared" si="690"/>
        <v>0</v>
      </c>
      <c r="AI2219" s="56">
        <f t="shared" si="691"/>
        <v>0</v>
      </c>
      <c r="AJ2219" s="56">
        <f t="shared" si="692"/>
        <v>0</v>
      </c>
      <c r="AK2219" s="56">
        <f t="shared" si="693"/>
        <v>0</v>
      </c>
      <c r="AL2219" s="56">
        <f t="shared" si="694"/>
        <v>0</v>
      </c>
      <c r="AM2219" s="56">
        <f t="shared" si="695"/>
        <v>0</v>
      </c>
      <c r="AN2219" s="56">
        <f t="shared" si="696"/>
        <v>0</v>
      </c>
      <c r="AO2219" s="56">
        <f t="shared" si="697"/>
        <v>0</v>
      </c>
      <c r="AP2219" s="56">
        <f t="shared" si="698"/>
        <v>0</v>
      </c>
      <c r="AQ2219" s="56">
        <f t="shared" si="699"/>
        <v>0</v>
      </c>
      <c r="AR2219" s="86">
        <f t="shared" si="700"/>
        <v>0</v>
      </c>
    </row>
    <row r="2220" spans="1:44" x14ac:dyDescent="0.25">
      <c r="A2220" s="178"/>
      <c r="B2220" s="55" t="str">
        <f>_xlfn.IFNA(VLOOKUP(A2220,'Ajánlatkérő(k) adatai'!$B$4:$C$205,2,0),"")</f>
        <v/>
      </c>
      <c r="C2220" s="178"/>
      <c r="D2220" s="55" t="str">
        <f>_xlfn.IFNA(VLOOKUP(C2220,'Számlafizető(k) adatai'!$C$4:$D$203,2,0),"")</f>
        <v/>
      </c>
      <c r="E2220" s="55" t="str">
        <f>_xlfn.IFNA(VLOOKUP(C2220,'Számlafizető(k) adatai'!$C$4:$M$203,11,0),"")</f>
        <v/>
      </c>
      <c r="F2220" s="178"/>
      <c r="G2220" s="178"/>
      <c r="H2220" s="178"/>
      <c r="I2220" s="55" t="str">
        <f>IF(F2220="","",VLOOKUP(LEFT(F2220,5),'Technikai cellák'!B:C,2,0))</f>
        <v/>
      </c>
      <c r="J2220" s="55" t="str">
        <f>IF(F2220="","",VLOOKUP(I2220,'Technikai cellák'!$C$1:$D$12,2,0))</f>
        <v/>
      </c>
      <c r="K2220" s="179"/>
      <c r="L2220" s="67" t="str">
        <f t="shared" si="683"/>
        <v/>
      </c>
      <c r="M2220" s="68">
        <f t="shared" si="684"/>
        <v>0</v>
      </c>
      <c r="N2220" s="66">
        <f t="shared" si="685"/>
        <v>0</v>
      </c>
      <c r="O2220" s="152"/>
      <c r="P2220" s="172">
        <f t="shared" si="682"/>
        <v>0</v>
      </c>
      <c r="Q2220" s="69">
        <f t="shared" si="686"/>
        <v>0</v>
      </c>
      <c r="R2220" s="62">
        <f t="shared" si="687"/>
        <v>0</v>
      </c>
      <c r="S2220" s="153"/>
      <c r="T2220" s="118" t="str">
        <f t="shared" si="688"/>
        <v/>
      </c>
      <c r="U2220" s="154"/>
      <c r="V2220" s="154"/>
      <c r="W2220" s="154"/>
      <c r="X2220" s="154"/>
      <c r="Y2220" s="154"/>
      <c r="Z2220" s="154"/>
      <c r="AA2220" s="154"/>
      <c r="AB2220" s="154"/>
      <c r="AC2220" s="154"/>
      <c r="AD2220" s="154"/>
      <c r="AE2220" s="154"/>
      <c r="AF2220" s="154"/>
      <c r="AG2220" s="63">
        <f t="shared" si="689"/>
        <v>0</v>
      </c>
      <c r="AH2220" s="56">
        <f t="shared" si="690"/>
        <v>0</v>
      </c>
      <c r="AI2220" s="56">
        <f t="shared" si="691"/>
        <v>0</v>
      </c>
      <c r="AJ2220" s="56">
        <f t="shared" si="692"/>
        <v>0</v>
      </c>
      <c r="AK2220" s="56">
        <f t="shared" si="693"/>
        <v>0</v>
      </c>
      <c r="AL2220" s="56">
        <f t="shared" si="694"/>
        <v>0</v>
      </c>
      <c r="AM2220" s="56">
        <f t="shared" si="695"/>
        <v>0</v>
      </c>
      <c r="AN2220" s="56">
        <f t="shared" si="696"/>
        <v>0</v>
      </c>
      <c r="AO2220" s="56">
        <f t="shared" si="697"/>
        <v>0</v>
      </c>
      <c r="AP2220" s="56">
        <f t="shared" si="698"/>
        <v>0</v>
      </c>
      <c r="AQ2220" s="56">
        <f t="shared" si="699"/>
        <v>0</v>
      </c>
      <c r="AR2220" s="86">
        <f t="shared" si="700"/>
        <v>0</v>
      </c>
    </row>
    <row r="2221" spans="1:44" x14ac:dyDescent="0.25">
      <c r="A2221" s="178"/>
      <c r="B2221" s="55" t="str">
        <f>_xlfn.IFNA(VLOOKUP(A2221,'Ajánlatkérő(k) adatai'!$B$4:$C$205,2,0),"")</f>
        <v/>
      </c>
      <c r="C2221" s="178"/>
      <c r="D2221" s="55" t="str">
        <f>_xlfn.IFNA(VLOOKUP(C2221,'Számlafizető(k) adatai'!$C$4:$D$203,2,0),"")</f>
        <v/>
      </c>
      <c r="E2221" s="55" t="str">
        <f>_xlfn.IFNA(VLOOKUP(C2221,'Számlafizető(k) adatai'!$C$4:$M$203,11,0),"")</f>
        <v/>
      </c>
      <c r="F2221" s="178"/>
      <c r="G2221" s="178"/>
      <c r="H2221" s="178"/>
      <c r="I2221" s="55" t="str">
        <f>IF(F2221="","",VLOOKUP(LEFT(F2221,5),'Technikai cellák'!B:C,2,0))</f>
        <v/>
      </c>
      <c r="J2221" s="55" t="str">
        <f>IF(F2221="","",VLOOKUP(I2221,'Technikai cellák'!$C$1:$D$12,2,0))</f>
        <v/>
      </c>
      <c r="K2221" s="179"/>
      <c r="L2221" s="67" t="str">
        <f t="shared" si="683"/>
        <v/>
      </c>
      <c r="M2221" s="68">
        <f t="shared" si="684"/>
        <v>0</v>
      </c>
      <c r="N2221" s="66">
        <f t="shared" si="685"/>
        <v>0</v>
      </c>
      <c r="O2221" s="152"/>
      <c r="P2221" s="172">
        <f t="shared" si="682"/>
        <v>0</v>
      </c>
      <c r="Q2221" s="69">
        <f t="shared" si="686"/>
        <v>0</v>
      </c>
      <c r="R2221" s="62">
        <f t="shared" si="687"/>
        <v>0</v>
      </c>
      <c r="S2221" s="153"/>
      <c r="T2221" s="118" t="str">
        <f t="shared" si="688"/>
        <v/>
      </c>
      <c r="U2221" s="154"/>
      <c r="V2221" s="154"/>
      <c r="W2221" s="154"/>
      <c r="X2221" s="154"/>
      <c r="Y2221" s="154"/>
      <c r="Z2221" s="154"/>
      <c r="AA2221" s="154"/>
      <c r="AB2221" s="154"/>
      <c r="AC2221" s="154"/>
      <c r="AD2221" s="154"/>
      <c r="AE2221" s="154"/>
      <c r="AF2221" s="154"/>
      <c r="AG2221" s="63">
        <f t="shared" si="689"/>
        <v>0</v>
      </c>
      <c r="AH2221" s="56">
        <f t="shared" si="690"/>
        <v>0</v>
      </c>
      <c r="AI2221" s="56">
        <f t="shared" si="691"/>
        <v>0</v>
      </c>
      <c r="AJ2221" s="56">
        <f t="shared" si="692"/>
        <v>0</v>
      </c>
      <c r="AK2221" s="56">
        <f t="shared" si="693"/>
        <v>0</v>
      </c>
      <c r="AL2221" s="56">
        <f t="shared" si="694"/>
        <v>0</v>
      </c>
      <c r="AM2221" s="56">
        <f t="shared" si="695"/>
        <v>0</v>
      </c>
      <c r="AN2221" s="56">
        <f t="shared" si="696"/>
        <v>0</v>
      </c>
      <c r="AO2221" s="56">
        <f t="shared" si="697"/>
        <v>0</v>
      </c>
      <c r="AP2221" s="56">
        <f t="shared" si="698"/>
        <v>0</v>
      </c>
      <c r="AQ2221" s="56">
        <f t="shared" si="699"/>
        <v>0</v>
      </c>
      <c r="AR2221" s="86">
        <f t="shared" si="700"/>
        <v>0</v>
      </c>
    </row>
    <row r="2222" spans="1:44" x14ac:dyDescent="0.25">
      <c r="A2222" s="178"/>
      <c r="B2222" s="55" t="str">
        <f>_xlfn.IFNA(VLOOKUP(A2222,'Ajánlatkérő(k) adatai'!$B$4:$C$205,2,0),"")</f>
        <v/>
      </c>
      <c r="C2222" s="178"/>
      <c r="D2222" s="55" t="str">
        <f>_xlfn.IFNA(VLOOKUP(C2222,'Számlafizető(k) adatai'!$C$4:$D$203,2,0),"")</f>
        <v/>
      </c>
      <c r="E2222" s="55" t="str">
        <f>_xlfn.IFNA(VLOOKUP(C2222,'Számlafizető(k) adatai'!$C$4:$M$203,11,0),"")</f>
        <v/>
      </c>
      <c r="F2222" s="178"/>
      <c r="G2222" s="178"/>
      <c r="H2222" s="178"/>
      <c r="I2222" s="55" t="str">
        <f>IF(F2222="","",VLOOKUP(LEFT(F2222,5),'Technikai cellák'!B:C,2,0))</f>
        <v/>
      </c>
      <c r="J2222" s="55" t="str">
        <f>IF(F2222="","",VLOOKUP(I2222,'Technikai cellák'!$C$1:$D$12,2,0))</f>
        <v/>
      </c>
      <c r="K2222" s="179"/>
      <c r="L2222" s="67" t="str">
        <f t="shared" si="683"/>
        <v/>
      </c>
      <c r="M2222" s="68">
        <f t="shared" si="684"/>
        <v>0</v>
      </c>
      <c r="N2222" s="66">
        <f t="shared" si="685"/>
        <v>0</v>
      </c>
      <c r="O2222" s="152"/>
      <c r="P2222" s="172">
        <f t="shared" si="682"/>
        <v>0</v>
      </c>
      <c r="Q2222" s="69">
        <f t="shared" si="686"/>
        <v>0</v>
      </c>
      <c r="R2222" s="62">
        <f t="shared" si="687"/>
        <v>0</v>
      </c>
      <c r="S2222" s="153"/>
      <c r="T2222" s="118" t="str">
        <f t="shared" si="688"/>
        <v/>
      </c>
      <c r="U2222" s="154"/>
      <c r="V2222" s="154"/>
      <c r="W2222" s="154"/>
      <c r="X2222" s="154"/>
      <c r="Y2222" s="154"/>
      <c r="Z2222" s="154"/>
      <c r="AA2222" s="154"/>
      <c r="AB2222" s="154"/>
      <c r="AC2222" s="154"/>
      <c r="AD2222" s="154"/>
      <c r="AE2222" s="154"/>
      <c r="AF2222" s="154"/>
      <c r="AG2222" s="63">
        <f t="shared" si="689"/>
        <v>0</v>
      </c>
      <c r="AH2222" s="56">
        <f t="shared" si="690"/>
        <v>0</v>
      </c>
      <c r="AI2222" s="56">
        <f t="shared" si="691"/>
        <v>0</v>
      </c>
      <c r="AJ2222" s="56">
        <f t="shared" si="692"/>
        <v>0</v>
      </c>
      <c r="AK2222" s="56">
        <f t="shared" si="693"/>
        <v>0</v>
      </c>
      <c r="AL2222" s="56">
        <f t="shared" si="694"/>
        <v>0</v>
      </c>
      <c r="AM2222" s="56">
        <f t="shared" si="695"/>
        <v>0</v>
      </c>
      <c r="AN2222" s="56">
        <f t="shared" si="696"/>
        <v>0</v>
      </c>
      <c r="AO2222" s="56">
        <f t="shared" si="697"/>
        <v>0</v>
      </c>
      <c r="AP2222" s="56">
        <f t="shared" si="698"/>
        <v>0</v>
      </c>
      <c r="AQ2222" s="56">
        <f t="shared" si="699"/>
        <v>0</v>
      </c>
      <c r="AR2222" s="86">
        <f t="shared" si="700"/>
        <v>0</v>
      </c>
    </row>
    <row r="2223" spans="1:44" x14ac:dyDescent="0.25">
      <c r="A2223" s="178"/>
      <c r="B2223" s="55" t="str">
        <f>_xlfn.IFNA(VLOOKUP(A2223,'Ajánlatkérő(k) adatai'!$B$4:$C$205,2,0),"")</f>
        <v/>
      </c>
      <c r="C2223" s="178"/>
      <c r="D2223" s="55" t="str">
        <f>_xlfn.IFNA(VLOOKUP(C2223,'Számlafizető(k) adatai'!$C$4:$D$203,2,0),"")</f>
        <v/>
      </c>
      <c r="E2223" s="55" t="str">
        <f>_xlfn.IFNA(VLOOKUP(C2223,'Számlafizető(k) adatai'!$C$4:$M$203,11,0),"")</f>
        <v/>
      </c>
      <c r="F2223" s="178"/>
      <c r="G2223" s="178"/>
      <c r="H2223" s="178"/>
      <c r="I2223" s="55" t="str">
        <f>IF(F2223="","",VLOOKUP(LEFT(F2223,5),'Technikai cellák'!B:C,2,0))</f>
        <v/>
      </c>
      <c r="J2223" s="55" t="str">
        <f>IF(F2223="","",VLOOKUP(I2223,'Technikai cellák'!$C$1:$D$12,2,0))</f>
        <v/>
      </c>
      <c r="K2223" s="179"/>
      <c r="L2223" s="67" t="str">
        <f t="shared" si="683"/>
        <v/>
      </c>
      <c r="M2223" s="68">
        <f t="shared" si="684"/>
        <v>0</v>
      </c>
      <c r="N2223" s="66">
        <f t="shared" si="685"/>
        <v>0</v>
      </c>
      <c r="O2223" s="152"/>
      <c r="P2223" s="172">
        <f t="shared" si="682"/>
        <v>0</v>
      </c>
      <c r="Q2223" s="69">
        <f t="shared" si="686"/>
        <v>0</v>
      </c>
      <c r="R2223" s="62">
        <f t="shared" si="687"/>
        <v>0</v>
      </c>
      <c r="S2223" s="153"/>
      <c r="T2223" s="118" t="str">
        <f t="shared" si="688"/>
        <v/>
      </c>
      <c r="U2223" s="154"/>
      <c r="V2223" s="154"/>
      <c r="W2223" s="154"/>
      <c r="X2223" s="154"/>
      <c r="Y2223" s="154"/>
      <c r="Z2223" s="154"/>
      <c r="AA2223" s="154"/>
      <c r="AB2223" s="154"/>
      <c r="AC2223" s="154"/>
      <c r="AD2223" s="154"/>
      <c r="AE2223" s="154"/>
      <c r="AF2223" s="154"/>
      <c r="AG2223" s="63">
        <f t="shared" si="689"/>
        <v>0</v>
      </c>
      <c r="AH2223" s="56">
        <f t="shared" si="690"/>
        <v>0</v>
      </c>
      <c r="AI2223" s="56">
        <f t="shared" si="691"/>
        <v>0</v>
      </c>
      <c r="AJ2223" s="56">
        <f t="shared" si="692"/>
        <v>0</v>
      </c>
      <c r="AK2223" s="56">
        <f t="shared" si="693"/>
        <v>0</v>
      </c>
      <c r="AL2223" s="56">
        <f t="shared" si="694"/>
        <v>0</v>
      </c>
      <c r="AM2223" s="56">
        <f t="shared" si="695"/>
        <v>0</v>
      </c>
      <c r="AN2223" s="56">
        <f t="shared" si="696"/>
        <v>0</v>
      </c>
      <c r="AO2223" s="56">
        <f t="shared" si="697"/>
        <v>0</v>
      </c>
      <c r="AP2223" s="56">
        <f t="shared" si="698"/>
        <v>0</v>
      </c>
      <c r="AQ2223" s="56">
        <f t="shared" si="699"/>
        <v>0</v>
      </c>
      <c r="AR2223" s="86">
        <f t="shared" si="700"/>
        <v>0</v>
      </c>
    </row>
    <row r="2224" spans="1:44" x14ac:dyDescent="0.25">
      <c r="A2224" s="178"/>
      <c r="B2224" s="55" t="str">
        <f>_xlfn.IFNA(VLOOKUP(A2224,'Ajánlatkérő(k) adatai'!$B$4:$C$205,2,0),"")</f>
        <v/>
      </c>
      <c r="C2224" s="178"/>
      <c r="D2224" s="55" t="str">
        <f>_xlfn.IFNA(VLOOKUP(C2224,'Számlafizető(k) adatai'!$C$4:$D$203,2,0),"")</f>
        <v/>
      </c>
      <c r="E2224" s="55" t="str">
        <f>_xlfn.IFNA(VLOOKUP(C2224,'Számlafizető(k) adatai'!$C$4:$M$203,11,0),"")</f>
        <v/>
      </c>
      <c r="F2224" s="178"/>
      <c r="G2224" s="178"/>
      <c r="H2224" s="178"/>
      <c r="I2224" s="55" t="str">
        <f>IF(F2224="","",VLOOKUP(LEFT(F2224,5),'Technikai cellák'!B:C,2,0))</f>
        <v/>
      </c>
      <c r="J2224" s="55" t="str">
        <f>IF(F2224="","",VLOOKUP(I2224,'Technikai cellák'!$C$1:$D$12,2,0))</f>
        <v/>
      </c>
      <c r="K2224" s="179"/>
      <c r="L2224" s="67" t="str">
        <f t="shared" si="683"/>
        <v/>
      </c>
      <c r="M2224" s="68">
        <f t="shared" si="684"/>
        <v>0</v>
      </c>
      <c r="N2224" s="66">
        <f t="shared" si="685"/>
        <v>0</v>
      </c>
      <c r="O2224" s="152"/>
      <c r="P2224" s="172">
        <f t="shared" si="682"/>
        <v>0</v>
      </c>
      <c r="Q2224" s="69">
        <f t="shared" si="686"/>
        <v>0</v>
      </c>
      <c r="R2224" s="62">
        <f t="shared" si="687"/>
        <v>0</v>
      </c>
      <c r="S2224" s="153"/>
      <c r="T2224" s="118" t="str">
        <f t="shared" si="688"/>
        <v/>
      </c>
      <c r="U2224" s="154"/>
      <c r="V2224" s="154"/>
      <c r="W2224" s="154"/>
      <c r="X2224" s="154"/>
      <c r="Y2224" s="154"/>
      <c r="Z2224" s="154"/>
      <c r="AA2224" s="154"/>
      <c r="AB2224" s="154"/>
      <c r="AC2224" s="154"/>
      <c r="AD2224" s="154"/>
      <c r="AE2224" s="154"/>
      <c r="AF2224" s="154"/>
      <c r="AG2224" s="63">
        <f t="shared" si="689"/>
        <v>0</v>
      </c>
      <c r="AH2224" s="56">
        <f t="shared" si="690"/>
        <v>0</v>
      </c>
      <c r="AI2224" s="56">
        <f t="shared" si="691"/>
        <v>0</v>
      </c>
      <c r="AJ2224" s="56">
        <f t="shared" si="692"/>
        <v>0</v>
      </c>
      <c r="AK2224" s="56">
        <f t="shared" si="693"/>
        <v>0</v>
      </c>
      <c r="AL2224" s="56">
        <f t="shared" si="694"/>
        <v>0</v>
      </c>
      <c r="AM2224" s="56">
        <f t="shared" si="695"/>
        <v>0</v>
      </c>
      <c r="AN2224" s="56">
        <f t="shared" si="696"/>
        <v>0</v>
      </c>
      <c r="AO2224" s="56">
        <f t="shared" si="697"/>
        <v>0</v>
      </c>
      <c r="AP2224" s="56">
        <f t="shared" si="698"/>
        <v>0</v>
      </c>
      <c r="AQ2224" s="56">
        <f t="shared" si="699"/>
        <v>0</v>
      </c>
      <c r="AR2224" s="86">
        <f t="shared" si="700"/>
        <v>0</v>
      </c>
    </row>
    <row r="2225" spans="1:44" x14ac:dyDescent="0.25">
      <c r="A2225" s="178"/>
      <c r="B2225" s="55" t="str">
        <f>_xlfn.IFNA(VLOOKUP(A2225,'Ajánlatkérő(k) adatai'!$B$4:$C$205,2,0),"")</f>
        <v/>
      </c>
      <c r="C2225" s="178"/>
      <c r="D2225" s="55" t="str">
        <f>_xlfn.IFNA(VLOOKUP(C2225,'Számlafizető(k) adatai'!$C$4:$D$203,2,0),"")</f>
        <v/>
      </c>
      <c r="E2225" s="55" t="str">
        <f>_xlfn.IFNA(VLOOKUP(C2225,'Számlafizető(k) adatai'!$C$4:$M$203,11,0),"")</f>
        <v/>
      </c>
      <c r="F2225" s="178"/>
      <c r="G2225" s="178"/>
      <c r="H2225" s="178"/>
      <c r="I2225" s="55" t="str">
        <f>IF(F2225="","",VLOOKUP(LEFT(F2225,5),'Technikai cellák'!B:C,2,0))</f>
        <v/>
      </c>
      <c r="J2225" s="55" t="str">
        <f>IF(F2225="","",VLOOKUP(I2225,'Technikai cellák'!$C$1:$D$12,2,0))</f>
        <v/>
      </c>
      <c r="K2225" s="179"/>
      <c r="L2225" s="67" t="str">
        <f t="shared" si="683"/>
        <v/>
      </c>
      <c r="M2225" s="68">
        <f t="shared" si="684"/>
        <v>0</v>
      </c>
      <c r="N2225" s="66">
        <f t="shared" si="685"/>
        <v>0</v>
      </c>
      <c r="O2225" s="152"/>
      <c r="P2225" s="172">
        <f t="shared" si="682"/>
        <v>0</v>
      </c>
      <c r="Q2225" s="69">
        <f t="shared" si="686"/>
        <v>0</v>
      </c>
      <c r="R2225" s="62">
        <f t="shared" si="687"/>
        <v>0</v>
      </c>
      <c r="S2225" s="153"/>
      <c r="T2225" s="118" t="str">
        <f t="shared" si="688"/>
        <v/>
      </c>
      <c r="U2225" s="154"/>
      <c r="V2225" s="154"/>
      <c r="W2225" s="154"/>
      <c r="X2225" s="154"/>
      <c r="Y2225" s="154"/>
      <c r="Z2225" s="154"/>
      <c r="AA2225" s="154"/>
      <c r="AB2225" s="154"/>
      <c r="AC2225" s="154"/>
      <c r="AD2225" s="154"/>
      <c r="AE2225" s="154"/>
      <c r="AF2225" s="154"/>
      <c r="AG2225" s="63">
        <f t="shared" si="689"/>
        <v>0</v>
      </c>
      <c r="AH2225" s="56">
        <f t="shared" si="690"/>
        <v>0</v>
      </c>
      <c r="AI2225" s="56">
        <f t="shared" si="691"/>
        <v>0</v>
      </c>
      <c r="AJ2225" s="56">
        <f t="shared" si="692"/>
        <v>0</v>
      </c>
      <c r="AK2225" s="56">
        <f t="shared" si="693"/>
        <v>0</v>
      </c>
      <c r="AL2225" s="56">
        <f t="shared" si="694"/>
        <v>0</v>
      </c>
      <c r="AM2225" s="56">
        <f t="shared" si="695"/>
        <v>0</v>
      </c>
      <c r="AN2225" s="56">
        <f t="shared" si="696"/>
        <v>0</v>
      </c>
      <c r="AO2225" s="56">
        <f t="shared" si="697"/>
        <v>0</v>
      </c>
      <c r="AP2225" s="56">
        <f t="shared" si="698"/>
        <v>0</v>
      </c>
      <c r="AQ2225" s="56">
        <f t="shared" si="699"/>
        <v>0</v>
      </c>
      <c r="AR2225" s="86">
        <f t="shared" si="700"/>
        <v>0</v>
      </c>
    </row>
    <row r="2226" spans="1:44" x14ac:dyDescent="0.25">
      <c r="A2226" s="178"/>
      <c r="B2226" s="55" t="str">
        <f>_xlfn.IFNA(VLOOKUP(A2226,'Ajánlatkérő(k) adatai'!$B$4:$C$205,2,0),"")</f>
        <v/>
      </c>
      <c r="C2226" s="178"/>
      <c r="D2226" s="55" t="str">
        <f>_xlfn.IFNA(VLOOKUP(C2226,'Számlafizető(k) adatai'!$C$4:$D$203,2,0),"")</f>
        <v/>
      </c>
      <c r="E2226" s="55" t="str">
        <f>_xlfn.IFNA(VLOOKUP(C2226,'Számlafizető(k) adatai'!$C$4:$M$203,11,0),"")</f>
        <v/>
      </c>
      <c r="F2226" s="178"/>
      <c r="G2226" s="178"/>
      <c r="H2226" s="178"/>
      <c r="I2226" s="55" t="str">
        <f>IF(F2226="","",VLOOKUP(LEFT(F2226,5),'Technikai cellák'!B:C,2,0))</f>
        <v/>
      </c>
      <c r="J2226" s="55" t="str">
        <f>IF(F2226="","",VLOOKUP(I2226,'Technikai cellák'!$C$1:$D$12,2,0))</f>
        <v/>
      </c>
      <c r="K2226" s="179"/>
      <c r="L2226" s="67" t="str">
        <f t="shared" si="683"/>
        <v/>
      </c>
      <c r="M2226" s="68">
        <f t="shared" si="684"/>
        <v>0</v>
      </c>
      <c r="N2226" s="66">
        <f t="shared" si="685"/>
        <v>0</v>
      </c>
      <c r="O2226" s="152"/>
      <c r="P2226" s="172">
        <f t="shared" si="682"/>
        <v>0</v>
      </c>
      <c r="Q2226" s="69">
        <f t="shared" si="686"/>
        <v>0</v>
      </c>
      <c r="R2226" s="62">
        <f t="shared" si="687"/>
        <v>0</v>
      </c>
      <c r="S2226" s="153"/>
      <c r="T2226" s="118" t="str">
        <f t="shared" si="688"/>
        <v/>
      </c>
      <c r="U2226" s="154"/>
      <c r="V2226" s="154"/>
      <c r="W2226" s="154"/>
      <c r="X2226" s="154"/>
      <c r="Y2226" s="154"/>
      <c r="Z2226" s="154"/>
      <c r="AA2226" s="154"/>
      <c r="AB2226" s="154"/>
      <c r="AC2226" s="154"/>
      <c r="AD2226" s="154"/>
      <c r="AE2226" s="154"/>
      <c r="AF2226" s="154"/>
      <c r="AG2226" s="63">
        <f t="shared" si="689"/>
        <v>0</v>
      </c>
      <c r="AH2226" s="56">
        <f t="shared" si="690"/>
        <v>0</v>
      </c>
      <c r="AI2226" s="56">
        <f t="shared" si="691"/>
        <v>0</v>
      </c>
      <c r="AJ2226" s="56">
        <f t="shared" si="692"/>
        <v>0</v>
      </c>
      <c r="AK2226" s="56">
        <f t="shared" si="693"/>
        <v>0</v>
      </c>
      <c r="AL2226" s="56">
        <f t="shared" si="694"/>
        <v>0</v>
      </c>
      <c r="AM2226" s="56">
        <f t="shared" si="695"/>
        <v>0</v>
      </c>
      <c r="AN2226" s="56">
        <f t="shared" si="696"/>
        <v>0</v>
      </c>
      <c r="AO2226" s="56">
        <f t="shared" si="697"/>
        <v>0</v>
      </c>
      <c r="AP2226" s="56">
        <f t="shared" si="698"/>
        <v>0</v>
      </c>
      <c r="AQ2226" s="56">
        <f t="shared" si="699"/>
        <v>0</v>
      </c>
      <c r="AR2226" s="86">
        <f t="shared" si="700"/>
        <v>0</v>
      </c>
    </row>
    <row r="2227" spans="1:44" x14ac:dyDescent="0.25">
      <c r="A2227" s="178"/>
      <c r="B2227" s="55" t="str">
        <f>_xlfn.IFNA(VLOOKUP(A2227,'Ajánlatkérő(k) adatai'!$B$4:$C$205,2,0),"")</f>
        <v/>
      </c>
      <c r="C2227" s="178"/>
      <c r="D2227" s="55" t="str">
        <f>_xlfn.IFNA(VLOOKUP(C2227,'Számlafizető(k) adatai'!$C$4:$D$203,2,0),"")</f>
        <v/>
      </c>
      <c r="E2227" s="55" t="str">
        <f>_xlfn.IFNA(VLOOKUP(C2227,'Számlafizető(k) adatai'!$C$4:$M$203,11,0),"")</f>
        <v/>
      </c>
      <c r="F2227" s="178"/>
      <c r="G2227" s="178"/>
      <c r="H2227" s="178"/>
      <c r="I2227" s="55" t="str">
        <f>IF(F2227="","",VLOOKUP(LEFT(F2227,5),'Technikai cellák'!B:C,2,0))</f>
        <v/>
      </c>
      <c r="J2227" s="55" t="str">
        <f>IF(F2227="","",VLOOKUP(I2227,'Technikai cellák'!$C$1:$D$12,2,0))</f>
        <v/>
      </c>
      <c r="K2227" s="179"/>
      <c r="L2227" s="67" t="str">
        <f t="shared" si="683"/>
        <v/>
      </c>
      <c r="M2227" s="68">
        <f t="shared" si="684"/>
        <v>0</v>
      </c>
      <c r="N2227" s="66">
        <f t="shared" si="685"/>
        <v>0</v>
      </c>
      <c r="O2227" s="152"/>
      <c r="P2227" s="172">
        <f t="shared" si="682"/>
        <v>0</v>
      </c>
      <c r="Q2227" s="69">
        <f t="shared" si="686"/>
        <v>0</v>
      </c>
      <c r="R2227" s="62">
        <f t="shared" si="687"/>
        <v>0</v>
      </c>
      <c r="S2227" s="153"/>
      <c r="T2227" s="118" t="str">
        <f t="shared" si="688"/>
        <v/>
      </c>
      <c r="U2227" s="154"/>
      <c r="V2227" s="154"/>
      <c r="W2227" s="154"/>
      <c r="X2227" s="154"/>
      <c r="Y2227" s="154"/>
      <c r="Z2227" s="154"/>
      <c r="AA2227" s="154"/>
      <c r="AB2227" s="154"/>
      <c r="AC2227" s="154"/>
      <c r="AD2227" s="154"/>
      <c r="AE2227" s="154"/>
      <c r="AF2227" s="154"/>
      <c r="AG2227" s="63">
        <f t="shared" si="689"/>
        <v>0</v>
      </c>
      <c r="AH2227" s="56">
        <f t="shared" si="690"/>
        <v>0</v>
      </c>
      <c r="AI2227" s="56">
        <f t="shared" si="691"/>
        <v>0</v>
      </c>
      <c r="AJ2227" s="56">
        <f t="shared" si="692"/>
        <v>0</v>
      </c>
      <c r="AK2227" s="56">
        <f t="shared" si="693"/>
        <v>0</v>
      </c>
      <c r="AL2227" s="56">
        <f t="shared" si="694"/>
        <v>0</v>
      </c>
      <c r="AM2227" s="56">
        <f t="shared" si="695"/>
        <v>0</v>
      </c>
      <c r="AN2227" s="56">
        <f t="shared" si="696"/>
        <v>0</v>
      </c>
      <c r="AO2227" s="56">
        <f t="shared" si="697"/>
        <v>0</v>
      </c>
      <c r="AP2227" s="56">
        <f t="shared" si="698"/>
        <v>0</v>
      </c>
      <c r="AQ2227" s="56">
        <f t="shared" si="699"/>
        <v>0</v>
      </c>
      <c r="AR2227" s="86">
        <f t="shared" si="700"/>
        <v>0</v>
      </c>
    </row>
    <row r="2228" spans="1:44" x14ac:dyDescent="0.25">
      <c r="A2228" s="178"/>
      <c r="B2228" s="55" t="str">
        <f>_xlfn.IFNA(VLOOKUP(A2228,'Ajánlatkérő(k) adatai'!$B$4:$C$205,2,0),"")</f>
        <v/>
      </c>
      <c r="C2228" s="178"/>
      <c r="D2228" s="55" t="str">
        <f>_xlfn.IFNA(VLOOKUP(C2228,'Számlafizető(k) adatai'!$C$4:$D$203,2,0),"")</f>
        <v/>
      </c>
      <c r="E2228" s="55" t="str">
        <f>_xlfn.IFNA(VLOOKUP(C2228,'Számlafizető(k) adatai'!$C$4:$M$203,11,0),"")</f>
        <v/>
      </c>
      <c r="F2228" s="178"/>
      <c r="G2228" s="178"/>
      <c r="H2228" s="178"/>
      <c r="I2228" s="55" t="str">
        <f>IF(F2228="","",VLOOKUP(LEFT(F2228,5),'Technikai cellák'!B:C,2,0))</f>
        <v/>
      </c>
      <c r="J2228" s="55" t="str">
        <f>IF(F2228="","",VLOOKUP(I2228,'Technikai cellák'!$C$1:$D$12,2,0))</f>
        <v/>
      </c>
      <c r="K2228" s="179"/>
      <c r="L2228" s="67" t="str">
        <f t="shared" si="683"/>
        <v/>
      </c>
      <c r="M2228" s="68">
        <f t="shared" si="684"/>
        <v>0</v>
      </c>
      <c r="N2228" s="66">
        <f t="shared" si="685"/>
        <v>0</v>
      </c>
      <c r="O2228" s="152"/>
      <c r="P2228" s="172">
        <f t="shared" si="682"/>
        <v>0</v>
      </c>
      <c r="Q2228" s="69">
        <f t="shared" si="686"/>
        <v>0</v>
      </c>
      <c r="R2228" s="62">
        <f t="shared" si="687"/>
        <v>0</v>
      </c>
      <c r="S2228" s="153"/>
      <c r="T2228" s="118" t="str">
        <f t="shared" si="688"/>
        <v/>
      </c>
      <c r="U2228" s="154"/>
      <c r="V2228" s="154"/>
      <c r="W2228" s="154"/>
      <c r="X2228" s="154"/>
      <c r="Y2228" s="154"/>
      <c r="Z2228" s="154"/>
      <c r="AA2228" s="154"/>
      <c r="AB2228" s="154"/>
      <c r="AC2228" s="154"/>
      <c r="AD2228" s="154"/>
      <c r="AE2228" s="154"/>
      <c r="AF2228" s="154"/>
      <c r="AG2228" s="63">
        <f t="shared" si="689"/>
        <v>0</v>
      </c>
      <c r="AH2228" s="56">
        <f t="shared" si="690"/>
        <v>0</v>
      </c>
      <c r="AI2228" s="56">
        <f t="shared" si="691"/>
        <v>0</v>
      </c>
      <c r="AJ2228" s="56">
        <f t="shared" si="692"/>
        <v>0</v>
      </c>
      <c r="AK2228" s="56">
        <f t="shared" si="693"/>
        <v>0</v>
      </c>
      <c r="AL2228" s="56">
        <f t="shared" si="694"/>
        <v>0</v>
      </c>
      <c r="AM2228" s="56">
        <f t="shared" si="695"/>
        <v>0</v>
      </c>
      <c r="AN2228" s="56">
        <f t="shared" si="696"/>
        <v>0</v>
      </c>
      <c r="AO2228" s="56">
        <f t="shared" si="697"/>
        <v>0</v>
      </c>
      <c r="AP2228" s="56">
        <f t="shared" si="698"/>
        <v>0</v>
      </c>
      <c r="AQ2228" s="56">
        <f t="shared" si="699"/>
        <v>0</v>
      </c>
      <c r="AR2228" s="86">
        <f t="shared" si="700"/>
        <v>0</v>
      </c>
    </row>
    <row r="2229" spans="1:44" x14ac:dyDescent="0.25">
      <c r="A2229" s="178"/>
      <c r="B2229" s="55" t="str">
        <f>_xlfn.IFNA(VLOOKUP(A2229,'Ajánlatkérő(k) adatai'!$B$4:$C$205,2,0),"")</f>
        <v/>
      </c>
      <c r="C2229" s="178"/>
      <c r="D2229" s="55" t="str">
        <f>_xlfn.IFNA(VLOOKUP(C2229,'Számlafizető(k) adatai'!$C$4:$D$203,2,0),"")</f>
        <v/>
      </c>
      <c r="E2229" s="55" t="str">
        <f>_xlfn.IFNA(VLOOKUP(C2229,'Számlafizető(k) adatai'!$C$4:$M$203,11,0),"")</f>
        <v/>
      </c>
      <c r="F2229" s="178"/>
      <c r="G2229" s="178"/>
      <c r="H2229" s="178"/>
      <c r="I2229" s="55" t="str">
        <f>IF(F2229="","",VLOOKUP(LEFT(F2229,5),'Technikai cellák'!B:C,2,0))</f>
        <v/>
      </c>
      <c r="J2229" s="55" t="str">
        <f>IF(F2229="","",VLOOKUP(I2229,'Technikai cellák'!$C$1:$D$12,2,0))</f>
        <v/>
      </c>
      <c r="K2229" s="179"/>
      <c r="L2229" s="67" t="str">
        <f t="shared" si="683"/>
        <v/>
      </c>
      <c r="M2229" s="68">
        <f t="shared" si="684"/>
        <v>0</v>
      </c>
      <c r="N2229" s="66">
        <f t="shared" si="685"/>
        <v>0</v>
      </c>
      <c r="O2229" s="152"/>
      <c r="P2229" s="172">
        <f t="shared" si="682"/>
        <v>0</v>
      </c>
      <c r="Q2229" s="69">
        <f t="shared" si="686"/>
        <v>0</v>
      </c>
      <c r="R2229" s="62">
        <f t="shared" si="687"/>
        <v>0</v>
      </c>
      <c r="S2229" s="153"/>
      <c r="T2229" s="118" t="str">
        <f t="shared" si="688"/>
        <v/>
      </c>
      <c r="U2229" s="154"/>
      <c r="V2229" s="154"/>
      <c r="W2229" s="154"/>
      <c r="X2229" s="154"/>
      <c r="Y2229" s="154"/>
      <c r="Z2229" s="154"/>
      <c r="AA2229" s="154"/>
      <c r="AB2229" s="154"/>
      <c r="AC2229" s="154"/>
      <c r="AD2229" s="154"/>
      <c r="AE2229" s="154"/>
      <c r="AF2229" s="154"/>
      <c r="AG2229" s="63">
        <f t="shared" si="689"/>
        <v>0</v>
      </c>
      <c r="AH2229" s="56">
        <f t="shared" si="690"/>
        <v>0</v>
      </c>
      <c r="AI2229" s="56">
        <f t="shared" si="691"/>
        <v>0</v>
      </c>
      <c r="AJ2229" s="56">
        <f t="shared" si="692"/>
        <v>0</v>
      </c>
      <c r="AK2229" s="56">
        <f t="shared" si="693"/>
        <v>0</v>
      </c>
      <c r="AL2229" s="56">
        <f t="shared" si="694"/>
        <v>0</v>
      </c>
      <c r="AM2229" s="56">
        <f t="shared" si="695"/>
        <v>0</v>
      </c>
      <c r="AN2229" s="56">
        <f t="shared" si="696"/>
        <v>0</v>
      </c>
      <c r="AO2229" s="56">
        <f t="shared" si="697"/>
        <v>0</v>
      </c>
      <c r="AP2229" s="56">
        <f t="shared" si="698"/>
        <v>0</v>
      </c>
      <c r="AQ2229" s="56">
        <f t="shared" si="699"/>
        <v>0</v>
      </c>
      <c r="AR2229" s="86">
        <f t="shared" si="700"/>
        <v>0</v>
      </c>
    </row>
    <row r="2230" spans="1:44" x14ac:dyDescent="0.25">
      <c r="A2230" s="178"/>
      <c r="B2230" s="55" t="str">
        <f>_xlfn.IFNA(VLOOKUP(A2230,'Ajánlatkérő(k) adatai'!$B$4:$C$205,2,0),"")</f>
        <v/>
      </c>
      <c r="C2230" s="178"/>
      <c r="D2230" s="55" t="str">
        <f>_xlfn.IFNA(VLOOKUP(C2230,'Számlafizető(k) adatai'!$C$4:$D$203,2,0),"")</f>
        <v/>
      </c>
      <c r="E2230" s="55" t="str">
        <f>_xlfn.IFNA(VLOOKUP(C2230,'Számlafizető(k) adatai'!$C$4:$M$203,11,0),"")</f>
        <v/>
      </c>
      <c r="F2230" s="178"/>
      <c r="G2230" s="178"/>
      <c r="H2230" s="178"/>
      <c r="I2230" s="55" t="str">
        <f>IF(F2230="","",VLOOKUP(LEFT(F2230,5),'Technikai cellák'!B:C,2,0))</f>
        <v/>
      </c>
      <c r="J2230" s="55" t="str">
        <f>IF(F2230="","",VLOOKUP(I2230,'Technikai cellák'!$C$1:$D$12,2,0))</f>
        <v/>
      </c>
      <c r="K2230" s="179"/>
      <c r="L2230" s="67" t="str">
        <f t="shared" si="683"/>
        <v/>
      </c>
      <c r="M2230" s="68">
        <f t="shared" si="684"/>
        <v>0</v>
      </c>
      <c r="N2230" s="66">
        <f t="shared" si="685"/>
        <v>0</v>
      </c>
      <c r="O2230" s="152"/>
      <c r="P2230" s="172">
        <f t="shared" si="682"/>
        <v>0</v>
      </c>
      <c r="Q2230" s="69">
        <f t="shared" si="686"/>
        <v>0</v>
      </c>
      <c r="R2230" s="62">
        <f t="shared" si="687"/>
        <v>0</v>
      </c>
      <c r="S2230" s="153"/>
      <c r="T2230" s="118" t="str">
        <f t="shared" si="688"/>
        <v/>
      </c>
      <c r="U2230" s="154"/>
      <c r="V2230" s="154"/>
      <c r="W2230" s="154"/>
      <c r="X2230" s="154"/>
      <c r="Y2230" s="154"/>
      <c r="Z2230" s="154"/>
      <c r="AA2230" s="154"/>
      <c r="AB2230" s="154"/>
      <c r="AC2230" s="154"/>
      <c r="AD2230" s="154"/>
      <c r="AE2230" s="154"/>
      <c r="AF2230" s="154"/>
      <c r="AG2230" s="63">
        <f t="shared" si="689"/>
        <v>0</v>
      </c>
      <c r="AH2230" s="56">
        <f t="shared" si="690"/>
        <v>0</v>
      </c>
      <c r="AI2230" s="56">
        <f t="shared" si="691"/>
        <v>0</v>
      </c>
      <c r="AJ2230" s="56">
        <f t="shared" si="692"/>
        <v>0</v>
      </c>
      <c r="AK2230" s="56">
        <f t="shared" si="693"/>
        <v>0</v>
      </c>
      <c r="AL2230" s="56">
        <f t="shared" si="694"/>
        <v>0</v>
      </c>
      <c r="AM2230" s="56">
        <f t="shared" si="695"/>
        <v>0</v>
      </c>
      <c r="AN2230" s="56">
        <f t="shared" si="696"/>
        <v>0</v>
      </c>
      <c r="AO2230" s="56">
        <f t="shared" si="697"/>
        <v>0</v>
      </c>
      <c r="AP2230" s="56">
        <f t="shared" si="698"/>
        <v>0</v>
      </c>
      <c r="AQ2230" s="56">
        <f t="shared" si="699"/>
        <v>0</v>
      </c>
      <c r="AR2230" s="86">
        <f t="shared" si="700"/>
        <v>0</v>
      </c>
    </row>
    <row r="2231" spans="1:44" x14ac:dyDescent="0.25">
      <c r="A2231" s="178"/>
      <c r="B2231" s="55" t="str">
        <f>_xlfn.IFNA(VLOOKUP(A2231,'Ajánlatkérő(k) adatai'!$B$4:$C$205,2,0),"")</f>
        <v/>
      </c>
      <c r="C2231" s="178"/>
      <c r="D2231" s="55" t="str">
        <f>_xlfn.IFNA(VLOOKUP(C2231,'Számlafizető(k) adatai'!$C$4:$D$203,2,0),"")</f>
        <v/>
      </c>
      <c r="E2231" s="55" t="str">
        <f>_xlfn.IFNA(VLOOKUP(C2231,'Számlafizető(k) adatai'!$C$4:$M$203,11,0),"")</f>
        <v/>
      </c>
      <c r="F2231" s="178"/>
      <c r="G2231" s="178"/>
      <c r="H2231" s="178"/>
      <c r="I2231" s="55" t="str">
        <f>IF(F2231="","",VLOOKUP(LEFT(F2231,5),'Technikai cellák'!B:C,2,0))</f>
        <v/>
      </c>
      <c r="J2231" s="55" t="str">
        <f>IF(F2231="","",VLOOKUP(I2231,'Technikai cellák'!$C$1:$D$12,2,0))</f>
        <v/>
      </c>
      <c r="K2231" s="179"/>
      <c r="L2231" s="67" t="str">
        <f t="shared" si="683"/>
        <v/>
      </c>
      <c r="M2231" s="68">
        <f t="shared" si="684"/>
        <v>0</v>
      </c>
      <c r="N2231" s="66">
        <f t="shared" si="685"/>
        <v>0</v>
      </c>
      <c r="O2231" s="152"/>
      <c r="P2231" s="172">
        <f t="shared" si="682"/>
        <v>0</v>
      </c>
      <c r="Q2231" s="69">
        <f t="shared" si="686"/>
        <v>0</v>
      </c>
      <c r="R2231" s="62">
        <f t="shared" si="687"/>
        <v>0</v>
      </c>
      <c r="S2231" s="153"/>
      <c r="T2231" s="118" t="str">
        <f t="shared" si="688"/>
        <v/>
      </c>
      <c r="U2231" s="154"/>
      <c r="V2231" s="154"/>
      <c r="W2231" s="154"/>
      <c r="X2231" s="154"/>
      <c r="Y2231" s="154"/>
      <c r="Z2231" s="154"/>
      <c r="AA2231" s="154"/>
      <c r="AB2231" s="154"/>
      <c r="AC2231" s="154"/>
      <c r="AD2231" s="154"/>
      <c r="AE2231" s="154"/>
      <c r="AF2231" s="154"/>
      <c r="AG2231" s="63">
        <f t="shared" si="689"/>
        <v>0</v>
      </c>
      <c r="AH2231" s="56">
        <f t="shared" si="690"/>
        <v>0</v>
      </c>
      <c r="AI2231" s="56">
        <f t="shared" si="691"/>
        <v>0</v>
      </c>
      <c r="AJ2231" s="56">
        <f t="shared" si="692"/>
        <v>0</v>
      </c>
      <c r="AK2231" s="56">
        <f t="shared" si="693"/>
        <v>0</v>
      </c>
      <c r="AL2231" s="56">
        <f t="shared" si="694"/>
        <v>0</v>
      </c>
      <c r="AM2231" s="56">
        <f t="shared" si="695"/>
        <v>0</v>
      </c>
      <c r="AN2231" s="56">
        <f t="shared" si="696"/>
        <v>0</v>
      </c>
      <c r="AO2231" s="56">
        <f t="shared" si="697"/>
        <v>0</v>
      </c>
      <c r="AP2231" s="56">
        <f t="shared" si="698"/>
        <v>0</v>
      </c>
      <c r="AQ2231" s="56">
        <f t="shared" si="699"/>
        <v>0</v>
      </c>
      <c r="AR2231" s="86">
        <f t="shared" si="700"/>
        <v>0</v>
      </c>
    </row>
    <row r="2232" spans="1:44" x14ac:dyDescent="0.25">
      <c r="A2232" s="178"/>
      <c r="B2232" s="55" t="str">
        <f>_xlfn.IFNA(VLOOKUP(A2232,'Ajánlatkérő(k) adatai'!$B$4:$C$205,2,0),"")</f>
        <v/>
      </c>
      <c r="C2232" s="178"/>
      <c r="D2232" s="55" t="str">
        <f>_xlfn.IFNA(VLOOKUP(C2232,'Számlafizető(k) adatai'!$C$4:$D$203,2,0),"")</f>
        <v/>
      </c>
      <c r="E2232" s="55" t="str">
        <f>_xlfn.IFNA(VLOOKUP(C2232,'Számlafizető(k) adatai'!$C$4:$M$203,11,0),"")</f>
        <v/>
      </c>
      <c r="F2232" s="178"/>
      <c r="G2232" s="178"/>
      <c r="H2232" s="178"/>
      <c r="I2232" s="55" t="str">
        <f>IF(F2232="","",VLOOKUP(LEFT(F2232,5),'Technikai cellák'!B:C,2,0))</f>
        <v/>
      </c>
      <c r="J2232" s="55" t="str">
        <f>IF(F2232="","",VLOOKUP(I2232,'Technikai cellák'!$C$1:$D$12,2,0))</f>
        <v/>
      </c>
      <c r="K2232" s="179"/>
      <c r="L2232" s="67" t="str">
        <f t="shared" si="683"/>
        <v/>
      </c>
      <c r="M2232" s="68">
        <f t="shared" si="684"/>
        <v>0</v>
      </c>
      <c r="N2232" s="66">
        <f t="shared" si="685"/>
        <v>0</v>
      </c>
      <c r="O2232" s="152"/>
      <c r="P2232" s="172">
        <f t="shared" si="682"/>
        <v>0</v>
      </c>
      <c r="Q2232" s="69">
        <f t="shared" si="686"/>
        <v>0</v>
      </c>
      <c r="R2232" s="62">
        <f t="shared" si="687"/>
        <v>0</v>
      </c>
      <c r="S2232" s="153"/>
      <c r="T2232" s="118" t="str">
        <f t="shared" si="688"/>
        <v/>
      </c>
      <c r="U2232" s="154"/>
      <c r="V2232" s="154"/>
      <c r="W2232" s="154"/>
      <c r="X2232" s="154"/>
      <c r="Y2232" s="154"/>
      <c r="Z2232" s="154"/>
      <c r="AA2232" s="154"/>
      <c r="AB2232" s="154"/>
      <c r="AC2232" s="154"/>
      <c r="AD2232" s="154"/>
      <c r="AE2232" s="154"/>
      <c r="AF2232" s="154"/>
      <c r="AG2232" s="63">
        <f t="shared" si="689"/>
        <v>0</v>
      </c>
      <c r="AH2232" s="56">
        <f t="shared" si="690"/>
        <v>0</v>
      </c>
      <c r="AI2232" s="56">
        <f t="shared" si="691"/>
        <v>0</v>
      </c>
      <c r="AJ2232" s="56">
        <f t="shared" si="692"/>
        <v>0</v>
      </c>
      <c r="AK2232" s="56">
        <f t="shared" si="693"/>
        <v>0</v>
      </c>
      <c r="AL2232" s="56">
        <f t="shared" si="694"/>
        <v>0</v>
      </c>
      <c r="AM2232" s="56">
        <f t="shared" si="695"/>
        <v>0</v>
      </c>
      <c r="AN2232" s="56">
        <f t="shared" si="696"/>
        <v>0</v>
      </c>
      <c r="AO2232" s="56">
        <f t="shared" si="697"/>
        <v>0</v>
      </c>
      <c r="AP2232" s="56">
        <f t="shared" si="698"/>
        <v>0</v>
      </c>
      <c r="AQ2232" s="56">
        <f t="shared" si="699"/>
        <v>0</v>
      </c>
      <c r="AR2232" s="86">
        <f t="shared" si="700"/>
        <v>0</v>
      </c>
    </row>
    <row r="2233" spans="1:44" x14ac:dyDescent="0.25">
      <c r="A2233" s="178"/>
      <c r="B2233" s="55" t="str">
        <f>_xlfn.IFNA(VLOOKUP(A2233,'Ajánlatkérő(k) adatai'!$B$4:$C$205,2,0),"")</f>
        <v/>
      </c>
      <c r="C2233" s="178"/>
      <c r="D2233" s="55" t="str">
        <f>_xlfn.IFNA(VLOOKUP(C2233,'Számlafizető(k) adatai'!$C$4:$D$203,2,0),"")</f>
        <v/>
      </c>
      <c r="E2233" s="55" t="str">
        <f>_xlfn.IFNA(VLOOKUP(C2233,'Számlafizető(k) adatai'!$C$4:$M$203,11,0),"")</f>
        <v/>
      </c>
      <c r="F2233" s="178"/>
      <c r="G2233" s="178"/>
      <c r="H2233" s="178"/>
      <c r="I2233" s="55" t="str">
        <f>IF(F2233="","",VLOOKUP(LEFT(F2233,5),'Technikai cellák'!B:C,2,0))</f>
        <v/>
      </c>
      <c r="J2233" s="55" t="str">
        <f>IF(F2233="","",VLOOKUP(I2233,'Technikai cellák'!$C$1:$D$12,2,0))</f>
        <v/>
      </c>
      <c r="K2233" s="179"/>
      <c r="L2233" s="67" t="str">
        <f t="shared" si="683"/>
        <v/>
      </c>
      <c r="M2233" s="68">
        <f t="shared" si="684"/>
        <v>0</v>
      </c>
      <c r="N2233" s="66">
        <f t="shared" si="685"/>
        <v>0</v>
      </c>
      <c r="O2233" s="152"/>
      <c r="P2233" s="172">
        <f t="shared" si="682"/>
        <v>0</v>
      </c>
      <c r="Q2233" s="69">
        <f t="shared" si="686"/>
        <v>0</v>
      </c>
      <c r="R2233" s="62">
        <f t="shared" si="687"/>
        <v>0</v>
      </c>
      <c r="S2233" s="153"/>
      <c r="T2233" s="118" t="str">
        <f t="shared" si="688"/>
        <v/>
      </c>
      <c r="U2233" s="154"/>
      <c r="V2233" s="154"/>
      <c r="W2233" s="154"/>
      <c r="X2233" s="154"/>
      <c r="Y2233" s="154"/>
      <c r="Z2233" s="154"/>
      <c r="AA2233" s="154"/>
      <c r="AB2233" s="154"/>
      <c r="AC2233" s="154"/>
      <c r="AD2233" s="154"/>
      <c r="AE2233" s="154"/>
      <c r="AF2233" s="154"/>
      <c r="AG2233" s="63">
        <f t="shared" si="689"/>
        <v>0</v>
      </c>
      <c r="AH2233" s="56">
        <f t="shared" si="690"/>
        <v>0</v>
      </c>
      <c r="AI2233" s="56">
        <f t="shared" si="691"/>
        <v>0</v>
      </c>
      <c r="AJ2233" s="56">
        <f t="shared" si="692"/>
        <v>0</v>
      </c>
      <c r="AK2233" s="56">
        <f t="shared" si="693"/>
        <v>0</v>
      </c>
      <c r="AL2233" s="56">
        <f t="shared" si="694"/>
        <v>0</v>
      </c>
      <c r="AM2233" s="56">
        <f t="shared" si="695"/>
        <v>0</v>
      </c>
      <c r="AN2233" s="56">
        <f t="shared" si="696"/>
        <v>0</v>
      </c>
      <c r="AO2233" s="56">
        <f t="shared" si="697"/>
        <v>0</v>
      </c>
      <c r="AP2233" s="56">
        <f t="shared" si="698"/>
        <v>0</v>
      </c>
      <c r="AQ2233" s="56">
        <f t="shared" si="699"/>
        <v>0</v>
      </c>
      <c r="AR2233" s="86">
        <f t="shared" si="700"/>
        <v>0</v>
      </c>
    </row>
    <row r="2234" spans="1:44" x14ac:dyDescent="0.25">
      <c r="A2234" s="178"/>
      <c r="B2234" s="55" t="str">
        <f>_xlfn.IFNA(VLOOKUP(A2234,'Ajánlatkérő(k) adatai'!$B$4:$C$205,2,0),"")</f>
        <v/>
      </c>
      <c r="C2234" s="178"/>
      <c r="D2234" s="55" t="str">
        <f>_xlfn.IFNA(VLOOKUP(C2234,'Számlafizető(k) adatai'!$C$4:$D$203,2,0),"")</f>
        <v/>
      </c>
      <c r="E2234" s="55" t="str">
        <f>_xlfn.IFNA(VLOOKUP(C2234,'Számlafizető(k) adatai'!$C$4:$M$203,11,0),"")</f>
        <v/>
      </c>
      <c r="F2234" s="178"/>
      <c r="G2234" s="178"/>
      <c r="H2234" s="178"/>
      <c r="I2234" s="55" t="str">
        <f>IF(F2234="","",VLOOKUP(LEFT(F2234,5),'Technikai cellák'!B:C,2,0))</f>
        <v/>
      </c>
      <c r="J2234" s="55" t="str">
        <f>IF(F2234="","",VLOOKUP(I2234,'Technikai cellák'!$C$1:$D$12,2,0))</f>
        <v/>
      </c>
      <c r="K2234" s="179"/>
      <c r="L2234" s="67" t="str">
        <f t="shared" si="683"/>
        <v/>
      </c>
      <c r="M2234" s="68">
        <f t="shared" si="684"/>
        <v>0</v>
      </c>
      <c r="N2234" s="66">
        <f t="shared" si="685"/>
        <v>0</v>
      </c>
      <c r="O2234" s="152"/>
      <c r="P2234" s="172">
        <f t="shared" si="682"/>
        <v>0</v>
      </c>
      <c r="Q2234" s="69">
        <f t="shared" si="686"/>
        <v>0</v>
      </c>
      <c r="R2234" s="62">
        <f t="shared" si="687"/>
        <v>0</v>
      </c>
      <c r="S2234" s="153"/>
      <c r="T2234" s="118" t="str">
        <f t="shared" si="688"/>
        <v/>
      </c>
      <c r="U2234" s="154"/>
      <c r="V2234" s="154"/>
      <c r="W2234" s="154"/>
      <c r="X2234" s="154"/>
      <c r="Y2234" s="154"/>
      <c r="Z2234" s="154"/>
      <c r="AA2234" s="154"/>
      <c r="AB2234" s="154"/>
      <c r="AC2234" s="154"/>
      <c r="AD2234" s="154"/>
      <c r="AE2234" s="154"/>
      <c r="AF2234" s="154"/>
      <c r="AG2234" s="63">
        <f t="shared" si="689"/>
        <v>0</v>
      </c>
      <c r="AH2234" s="56">
        <f t="shared" si="690"/>
        <v>0</v>
      </c>
      <c r="AI2234" s="56">
        <f t="shared" si="691"/>
        <v>0</v>
      </c>
      <c r="AJ2234" s="56">
        <f t="shared" si="692"/>
        <v>0</v>
      </c>
      <c r="AK2234" s="56">
        <f t="shared" si="693"/>
        <v>0</v>
      </c>
      <c r="AL2234" s="56">
        <f t="shared" si="694"/>
        <v>0</v>
      </c>
      <c r="AM2234" s="56">
        <f t="shared" si="695"/>
        <v>0</v>
      </c>
      <c r="AN2234" s="56">
        <f t="shared" si="696"/>
        <v>0</v>
      </c>
      <c r="AO2234" s="56">
        <f t="shared" si="697"/>
        <v>0</v>
      </c>
      <c r="AP2234" s="56">
        <f t="shared" si="698"/>
        <v>0</v>
      </c>
      <c r="AQ2234" s="56">
        <f t="shared" si="699"/>
        <v>0</v>
      </c>
      <c r="AR2234" s="86">
        <f t="shared" si="700"/>
        <v>0</v>
      </c>
    </row>
    <row r="2235" spans="1:44" x14ac:dyDescent="0.25">
      <c r="A2235" s="178"/>
      <c r="B2235" s="55" t="str">
        <f>_xlfn.IFNA(VLOOKUP(A2235,'Ajánlatkérő(k) adatai'!$B$4:$C$205,2,0),"")</f>
        <v/>
      </c>
      <c r="C2235" s="178"/>
      <c r="D2235" s="55" t="str">
        <f>_xlfn.IFNA(VLOOKUP(C2235,'Számlafizető(k) adatai'!$C$4:$D$203,2,0),"")</f>
        <v/>
      </c>
      <c r="E2235" s="55" t="str">
        <f>_xlfn.IFNA(VLOOKUP(C2235,'Számlafizető(k) adatai'!$C$4:$M$203,11,0),"")</f>
        <v/>
      </c>
      <c r="F2235" s="178"/>
      <c r="G2235" s="178"/>
      <c r="H2235" s="178"/>
      <c r="I2235" s="55" t="str">
        <f>IF(F2235="","",VLOOKUP(LEFT(F2235,5),'Technikai cellák'!B:C,2,0))</f>
        <v/>
      </c>
      <c r="J2235" s="55" t="str">
        <f>IF(F2235="","",VLOOKUP(I2235,'Technikai cellák'!$C$1:$D$12,2,0))</f>
        <v/>
      </c>
      <c r="K2235" s="179"/>
      <c r="L2235" s="67" t="str">
        <f t="shared" si="683"/>
        <v/>
      </c>
      <c r="M2235" s="68">
        <f t="shared" si="684"/>
        <v>0</v>
      </c>
      <c r="N2235" s="66">
        <f t="shared" si="685"/>
        <v>0</v>
      </c>
      <c r="O2235" s="152"/>
      <c r="P2235" s="172">
        <f t="shared" si="682"/>
        <v>0</v>
      </c>
      <c r="Q2235" s="69">
        <f t="shared" si="686"/>
        <v>0</v>
      </c>
      <c r="R2235" s="62">
        <f t="shared" si="687"/>
        <v>0</v>
      </c>
      <c r="S2235" s="153"/>
      <c r="T2235" s="118" t="str">
        <f t="shared" si="688"/>
        <v/>
      </c>
      <c r="U2235" s="154"/>
      <c r="V2235" s="154"/>
      <c r="W2235" s="154"/>
      <c r="X2235" s="154"/>
      <c r="Y2235" s="154"/>
      <c r="Z2235" s="154"/>
      <c r="AA2235" s="154"/>
      <c r="AB2235" s="154"/>
      <c r="AC2235" s="154"/>
      <c r="AD2235" s="154"/>
      <c r="AE2235" s="154"/>
      <c r="AF2235" s="154"/>
      <c r="AG2235" s="63">
        <f t="shared" si="689"/>
        <v>0</v>
      </c>
      <c r="AH2235" s="56">
        <f t="shared" si="690"/>
        <v>0</v>
      </c>
      <c r="AI2235" s="56">
        <f t="shared" si="691"/>
        <v>0</v>
      </c>
      <c r="AJ2235" s="56">
        <f t="shared" si="692"/>
        <v>0</v>
      </c>
      <c r="AK2235" s="56">
        <f t="shared" si="693"/>
        <v>0</v>
      </c>
      <c r="AL2235" s="56">
        <f t="shared" si="694"/>
        <v>0</v>
      </c>
      <c r="AM2235" s="56">
        <f t="shared" si="695"/>
        <v>0</v>
      </c>
      <c r="AN2235" s="56">
        <f t="shared" si="696"/>
        <v>0</v>
      </c>
      <c r="AO2235" s="56">
        <f t="shared" si="697"/>
        <v>0</v>
      </c>
      <c r="AP2235" s="56">
        <f t="shared" si="698"/>
        <v>0</v>
      </c>
      <c r="AQ2235" s="56">
        <f t="shared" si="699"/>
        <v>0</v>
      </c>
      <c r="AR2235" s="86">
        <f t="shared" si="700"/>
        <v>0</v>
      </c>
    </row>
    <row r="2236" spans="1:44" x14ac:dyDescent="0.25">
      <c r="A2236" s="178"/>
      <c r="B2236" s="55" t="str">
        <f>_xlfn.IFNA(VLOOKUP(A2236,'Ajánlatkérő(k) adatai'!$B$4:$C$205,2,0),"")</f>
        <v/>
      </c>
      <c r="C2236" s="178"/>
      <c r="D2236" s="55" t="str">
        <f>_xlfn.IFNA(VLOOKUP(C2236,'Számlafizető(k) adatai'!$C$4:$D$203,2,0),"")</f>
        <v/>
      </c>
      <c r="E2236" s="55" t="str">
        <f>_xlfn.IFNA(VLOOKUP(C2236,'Számlafizető(k) adatai'!$C$4:$M$203,11,0),"")</f>
        <v/>
      </c>
      <c r="F2236" s="178"/>
      <c r="G2236" s="178"/>
      <c r="H2236" s="178"/>
      <c r="I2236" s="55" t="str">
        <f>IF(F2236="","",VLOOKUP(LEFT(F2236,5),'Technikai cellák'!B:C,2,0))</f>
        <v/>
      </c>
      <c r="J2236" s="55" t="str">
        <f>IF(F2236="","",VLOOKUP(I2236,'Technikai cellák'!$C$1:$D$12,2,0))</f>
        <v/>
      </c>
      <c r="K2236" s="179"/>
      <c r="L2236" s="67" t="str">
        <f t="shared" si="683"/>
        <v/>
      </c>
      <c r="M2236" s="68">
        <f t="shared" si="684"/>
        <v>0</v>
      </c>
      <c r="N2236" s="66">
        <f t="shared" si="685"/>
        <v>0</v>
      </c>
      <c r="O2236" s="152"/>
      <c r="P2236" s="172">
        <f t="shared" si="682"/>
        <v>0</v>
      </c>
      <c r="Q2236" s="69">
        <f t="shared" si="686"/>
        <v>0</v>
      </c>
      <c r="R2236" s="62">
        <f t="shared" si="687"/>
        <v>0</v>
      </c>
      <c r="S2236" s="153"/>
      <c r="T2236" s="118" t="str">
        <f t="shared" si="688"/>
        <v/>
      </c>
      <c r="U2236" s="154"/>
      <c r="V2236" s="154"/>
      <c r="W2236" s="154"/>
      <c r="X2236" s="154"/>
      <c r="Y2236" s="154"/>
      <c r="Z2236" s="154"/>
      <c r="AA2236" s="154"/>
      <c r="AB2236" s="154"/>
      <c r="AC2236" s="154"/>
      <c r="AD2236" s="154"/>
      <c r="AE2236" s="154"/>
      <c r="AF2236" s="154"/>
      <c r="AG2236" s="63">
        <f t="shared" si="689"/>
        <v>0</v>
      </c>
      <c r="AH2236" s="56">
        <f t="shared" si="690"/>
        <v>0</v>
      </c>
      <c r="AI2236" s="56">
        <f t="shared" si="691"/>
        <v>0</v>
      </c>
      <c r="AJ2236" s="56">
        <f t="shared" si="692"/>
        <v>0</v>
      </c>
      <c r="AK2236" s="56">
        <f t="shared" si="693"/>
        <v>0</v>
      </c>
      <c r="AL2236" s="56">
        <f t="shared" si="694"/>
        <v>0</v>
      </c>
      <c r="AM2236" s="56">
        <f t="shared" si="695"/>
        <v>0</v>
      </c>
      <c r="AN2236" s="56">
        <f t="shared" si="696"/>
        <v>0</v>
      </c>
      <c r="AO2236" s="56">
        <f t="shared" si="697"/>
        <v>0</v>
      </c>
      <c r="AP2236" s="56">
        <f t="shared" si="698"/>
        <v>0</v>
      </c>
      <c r="AQ2236" s="56">
        <f t="shared" si="699"/>
        <v>0</v>
      </c>
      <c r="AR2236" s="86">
        <f t="shared" si="700"/>
        <v>0</v>
      </c>
    </row>
    <row r="2237" spans="1:44" x14ac:dyDescent="0.25">
      <c r="A2237" s="178"/>
      <c r="B2237" s="55" t="str">
        <f>_xlfn.IFNA(VLOOKUP(A2237,'Ajánlatkérő(k) adatai'!$B$4:$C$205,2,0),"")</f>
        <v/>
      </c>
      <c r="C2237" s="178"/>
      <c r="D2237" s="55" t="str">
        <f>_xlfn.IFNA(VLOOKUP(C2237,'Számlafizető(k) adatai'!$C$4:$D$203,2,0),"")</f>
        <v/>
      </c>
      <c r="E2237" s="55" t="str">
        <f>_xlfn.IFNA(VLOOKUP(C2237,'Számlafizető(k) adatai'!$C$4:$M$203,11,0),"")</f>
        <v/>
      </c>
      <c r="F2237" s="178"/>
      <c r="G2237" s="178"/>
      <c r="H2237" s="178"/>
      <c r="I2237" s="55" t="str">
        <f>IF(F2237="","",VLOOKUP(LEFT(F2237,5),'Technikai cellák'!B:C,2,0))</f>
        <v/>
      </c>
      <c r="J2237" s="55" t="str">
        <f>IF(F2237="","",VLOOKUP(I2237,'Technikai cellák'!$C$1:$D$12,2,0))</f>
        <v/>
      </c>
      <c r="K2237" s="179"/>
      <c r="L2237" s="67" t="str">
        <f t="shared" si="683"/>
        <v/>
      </c>
      <c r="M2237" s="68">
        <f t="shared" si="684"/>
        <v>0</v>
      </c>
      <c r="N2237" s="66">
        <f t="shared" si="685"/>
        <v>0</v>
      </c>
      <c r="O2237" s="152"/>
      <c r="P2237" s="172">
        <f t="shared" si="682"/>
        <v>0</v>
      </c>
      <c r="Q2237" s="69">
        <f t="shared" si="686"/>
        <v>0</v>
      </c>
      <c r="R2237" s="62">
        <f t="shared" si="687"/>
        <v>0</v>
      </c>
      <c r="S2237" s="153"/>
      <c r="T2237" s="118" t="str">
        <f t="shared" si="688"/>
        <v/>
      </c>
      <c r="U2237" s="154"/>
      <c r="V2237" s="154"/>
      <c r="W2237" s="154"/>
      <c r="X2237" s="154"/>
      <c r="Y2237" s="154"/>
      <c r="Z2237" s="154"/>
      <c r="AA2237" s="154"/>
      <c r="AB2237" s="154"/>
      <c r="AC2237" s="154"/>
      <c r="AD2237" s="154"/>
      <c r="AE2237" s="154"/>
      <c r="AF2237" s="154"/>
      <c r="AG2237" s="63">
        <f t="shared" si="689"/>
        <v>0</v>
      </c>
      <c r="AH2237" s="56">
        <f t="shared" si="690"/>
        <v>0</v>
      </c>
      <c r="AI2237" s="56">
        <f t="shared" si="691"/>
        <v>0</v>
      </c>
      <c r="AJ2237" s="56">
        <f t="shared" si="692"/>
        <v>0</v>
      </c>
      <c r="AK2237" s="56">
        <f t="shared" si="693"/>
        <v>0</v>
      </c>
      <c r="AL2237" s="56">
        <f t="shared" si="694"/>
        <v>0</v>
      </c>
      <c r="AM2237" s="56">
        <f t="shared" si="695"/>
        <v>0</v>
      </c>
      <c r="AN2237" s="56">
        <f t="shared" si="696"/>
        <v>0</v>
      </c>
      <c r="AO2237" s="56">
        <f t="shared" si="697"/>
        <v>0</v>
      </c>
      <c r="AP2237" s="56">
        <f t="shared" si="698"/>
        <v>0</v>
      </c>
      <c r="AQ2237" s="56">
        <f t="shared" si="699"/>
        <v>0</v>
      </c>
      <c r="AR2237" s="86">
        <f t="shared" si="700"/>
        <v>0</v>
      </c>
    </row>
    <row r="2238" spans="1:44" x14ac:dyDescent="0.25">
      <c r="A2238" s="178"/>
      <c r="B2238" s="55" t="str">
        <f>_xlfn.IFNA(VLOOKUP(A2238,'Ajánlatkérő(k) adatai'!$B$4:$C$205,2,0),"")</f>
        <v/>
      </c>
      <c r="C2238" s="178"/>
      <c r="D2238" s="55" t="str">
        <f>_xlfn.IFNA(VLOOKUP(C2238,'Számlafizető(k) adatai'!$C$4:$D$203,2,0),"")</f>
        <v/>
      </c>
      <c r="E2238" s="55" t="str">
        <f>_xlfn.IFNA(VLOOKUP(C2238,'Számlafizető(k) adatai'!$C$4:$M$203,11,0),"")</f>
        <v/>
      </c>
      <c r="F2238" s="178"/>
      <c r="G2238" s="178"/>
      <c r="H2238" s="178"/>
      <c r="I2238" s="55" t="str">
        <f>IF(F2238="","",VLOOKUP(LEFT(F2238,5),'Technikai cellák'!B:C,2,0))</f>
        <v/>
      </c>
      <c r="J2238" s="55" t="str">
        <f>IF(F2238="","",VLOOKUP(I2238,'Technikai cellák'!$C$1:$D$12,2,0))</f>
        <v/>
      </c>
      <c r="K2238" s="179"/>
      <c r="L2238" s="67" t="str">
        <f t="shared" si="683"/>
        <v/>
      </c>
      <c r="M2238" s="68">
        <f t="shared" si="684"/>
        <v>0</v>
      </c>
      <c r="N2238" s="66">
        <f t="shared" si="685"/>
        <v>0</v>
      </c>
      <c r="O2238" s="152"/>
      <c r="P2238" s="172">
        <f t="shared" si="682"/>
        <v>0</v>
      </c>
      <c r="Q2238" s="69">
        <f t="shared" si="686"/>
        <v>0</v>
      </c>
      <c r="R2238" s="62">
        <f t="shared" si="687"/>
        <v>0</v>
      </c>
      <c r="S2238" s="153"/>
      <c r="T2238" s="118" t="str">
        <f t="shared" si="688"/>
        <v/>
      </c>
      <c r="U2238" s="154"/>
      <c r="V2238" s="154"/>
      <c r="W2238" s="154"/>
      <c r="X2238" s="154"/>
      <c r="Y2238" s="154"/>
      <c r="Z2238" s="154"/>
      <c r="AA2238" s="154"/>
      <c r="AB2238" s="154"/>
      <c r="AC2238" s="154"/>
      <c r="AD2238" s="154"/>
      <c r="AE2238" s="154"/>
      <c r="AF2238" s="154"/>
      <c r="AG2238" s="63">
        <f t="shared" si="689"/>
        <v>0</v>
      </c>
      <c r="AH2238" s="56">
        <f t="shared" si="690"/>
        <v>0</v>
      </c>
      <c r="AI2238" s="56">
        <f t="shared" si="691"/>
        <v>0</v>
      </c>
      <c r="AJ2238" s="56">
        <f t="shared" si="692"/>
        <v>0</v>
      </c>
      <c r="AK2238" s="56">
        <f t="shared" si="693"/>
        <v>0</v>
      </c>
      <c r="AL2238" s="56">
        <f t="shared" si="694"/>
        <v>0</v>
      </c>
      <c r="AM2238" s="56">
        <f t="shared" si="695"/>
        <v>0</v>
      </c>
      <c r="AN2238" s="56">
        <f t="shared" si="696"/>
        <v>0</v>
      </c>
      <c r="AO2238" s="56">
        <f t="shared" si="697"/>
        <v>0</v>
      </c>
      <c r="AP2238" s="56">
        <f t="shared" si="698"/>
        <v>0</v>
      </c>
      <c r="AQ2238" s="56">
        <f t="shared" si="699"/>
        <v>0</v>
      </c>
      <c r="AR2238" s="86">
        <f t="shared" si="700"/>
        <v>0</v>
      </c>
    </row>
    <row r="2239" spans="1:44" x14ac:dyDescent="0.25">
      <c r="A2239" s="178"/>
      <c r="B2239" s="55" t="str">
        <f>_xlfn.IFNA(VLOOKUP(A2239,'Ajánlatkérő(k) adatai'!$B$4:$C$205,2,0),"")</f>
        <v/>
      </c>
      <c r="C2239" s="178"/>
      <c r="D2239" s="55" t="str">
        <f>_xlfn.IFNA(VLOOKUP(C2239,'Számlafizető(k) adatai'!$C$4:$D$203,2,0),"")</f>
        <v/>
      </c>
      <c r="E2239" s="55" t="str">
        <f>_xlfn.IFNA(VLOOKUP(C2239,'Számlafizető(k) adatai'!$C$4:$M$203,11,0),"")</f>
        <v/>
      </c>
      <c r="F2239" s="178"/>
      <c r="G2239" s="178"/>
      <c r="H2239" s="178"/>
      <c r="I2239" s="55" t="str">
        <f>IF(F2239="","",VLOOKUP(LEFT(F2239,5),'Technikai cellák'!B:C,2,0))</f>
        <v/>
      </c>
      <c r="J2239" s="55" t="str">
        <f>IF(F2239="","",VLOOKUP(I2239,'Technikai cellák'!$C$1:$D$12,2,0))</f>
        <v/>
      </c>
      <c r="K2239" s="179"/>
      <c r="L2239" s="67" t="str">
        <f t="shared" si="683"/>
        <v/>
      </c>
      <c r="M2239" s="68">
        <f t="shared" si="684"/>
        <v>0</v>
      </c>
      <c r="N2239" s="66">
        <f t="shared" si="685"/>
        <v>0</v>
      </c>
      <c r="O2239" s="152"/>
      <c r="P2239" s="172">
        <f t="shared" si="682"/>
        <v>0</v>
      </c>
      <c r="Q2239" s="69">
        <f t="shared" si="686"/>
        <v>0</v>
      </c>
      <c r="R2239" s="62">
        <f t="shared" si="687"/>
        <v>0</v>
      </c>
      <c r="S2239" s="153"/>
      <c r="T2239" s="118" t="str">
        <f t="shared" si="688"/>
        <v/>
      </c>
      <c r="U2239" s="154"/>
      <c r="V2239" s="154"/>
      <c r="W2239" s="154"/>
      <c r="X2239" s="154"/>
      <c r="Y2239" s="154"/>
      <c r="Z2239" s="154"/>
      <c r="AA2239" s="154"/>
      <c r="AB2239" s="154"/>
      <c r="AC2239" s="154"/>
      <c r="AD2239" s="154"/>
      <c r="AE2239" s="154"/>
      <c r="AF2239" s="154"/>
      <c r="AG2239" s="63">
        <f t="shared" si="689"/>
        <v>0</v>
      </c>
      <c r="AH2239" s="56">
        <f t="shared" si="690"/>
        <v>0</v>
      </c>
      <c r="AI2239" s="56">
        <f t="shared" si="691"/>
        <v>0</v>
      </c>
      <c r="AJ2239" s="56">
        <f t="shared" si="692"/>
        <v>0</v>
      </c>
      <c r="AK2239" s="56">
        <f t="shared" si="693"/>
        <v>0</v>
      </c>
      <c r="AL2239" s="56">
        <f t="shared" si="694"/>
        <v>0</v>
      </c>
      <c r="AM2239" s="56">
        <f t="shared" si="695"/>
        <v>0</v>
      </c>
      <c r="AN2239" s="56">
        <f t="shared" si="696"/>
        <v>0</v>
      </c>
      <c r="AO2239" s="56">
        <f t="shared" si="697"/>
        <v>0</v>
      </c>
      <c r="AP2239" s="56">
        <f t="shared" si="698"/>
        <v>0</v>
      </c>
      <c r="AQ2239" s="56">
        <f t="shared" si="699"/>
        <v>0</v>
      </c>
      <c r="AR2239" s="86">
        <f t="shared" si="700"/>
        <v>0</v>
      </c>
    </row>
    <row r="2240" spans="1:44" x14ac:dyDescent="0.25">
      <c r="A2240" s="178"/>
      <c r="B2240" s="55" t="str">
        <f>_xlfn.IFNA(VLOOKUP(A2240,'Ajánlatkérő(k) adatai'!$B$4:$C$205,2,0),"")</f>
        <v/>
      </c>
      <c r="C2240" s="178"/>
      <c r="D2240" s="55" t="str">
        <f>_xlfn.IFNA(VLOOKUP(C2240,'Számlafizető(k) adatai'!$C$4:$D$203,2,0),"")</f>
        <v/>
      </c>
      <c r="E2240" s="55" t="str">
        <f>_xlfn.IFNA(VLOOKUP(C2240,'Számlafizető(k) adatai'!$C$4:$M$203,11,0),"")</f>
        <v/>
      </c>
      <c r="F2240" s="178"/>
      <c r="G2240" s="178"/>
      <c r="H2240" s="178"/>
      <c r="I2240" s="55" t="str">
        <f>IF(F2240="","",VLOOKUP(LEFT(F2240,5),'Technikai cellák'!B:C,2,0))</f>
        <v/>
      </c>
      <c r="J2240" s="55" t="str">
        <f>IF(F2240="","",VLOOKUP(I2240,'Technikai cellák'!$C$1:$D$12,2,0))</f>
        <v/>
      </c>
      <c r="K2240" s="179"/>
      <c r="L2240" s="67" t="str">
        <f t="shared" si="683"/>
        <v/>
      </c>
      <c r="M2240" s="68">
        <f t="shared" si="684"/>
        <v>0</v>
      </c>
      <c r="N2240" s="66">
        <f t="shared" si="685"/>
        <v>0</v>
      </c>
      <c r="O2240" s="152"/>
      <c r="P2240" s="172">
        <f t="shared" si="682"/>
        <v>0</v>
      </c>
      <c r="Q2240" s="69">
        <f t="shared" si="686"/>
        <v>0</v>
      </c>
      <c r="R2240" s="62">
        <f t="shared" si="687"/>
        <v>0</v>
      </c>
      <c r="S2240" s="153"/>
      <c r="T2240" s="118" t="str">
        <f t="shared" si="688"/>
        <v/>
      </c>
      <c r="U2240" s="154"/>
      <c r="V2240" s="154"/>
      <c r="W2240" s="154"/>
      <c r="X2240" s="154"/>
      <c r="Y2240" s="154"/>
      <c r="Z2240" s="154"/>
      <c r="AA2240" s="154"/>
      <c r="AB2240" s="154"/>
      <c r="AC2240" s="154"/>
      <c r="AD2240" s="154"/>
      <c r="AE2240" s="154"/>
      <c r="AF2240" s="154"/>
      <c r="AG2240" s="63">
        <f t="shared" si="689"/>
        <v>0</v>
      </c>
      <c r="AH2240" s="56">
        <f t="shared" si="690"/>
        <v>0</v>
      </c>
      <c r="AI2240" s="56">
        <f t="shared" si="691"/>
        <v>0</v>
      </c>
      <c r="AJ2240" s="56">
        <f t="shared" si="692"/>
        <v>0</v>
      </c>
      <c r="AK2240" s="56">
        <f t="shared" si="693"/>
        <v>0</v>
      </c>
      <c r="AL2240" s="56">
        <f t="shared" si="694"/>
        <v>0</v>
      </c>
      <c r="AM2240" s="56">
        <f t="shared" si="695"/>
        <v>0</v>
      </c>
      <c r="AN2240" s="56">
        <f t="shared" si="696"/>
        <v>0</v>
      </c>
      <c r="AO2240" s="56">
        <f t="shared" si="697"/>
        <v>0</v>
      </c>
      <c r="AP2240" s="56">
        <f t="shared" si="698"/>
        <v>0</v>
      </c>
      <c r="AQ2240" s="56">
        <f t="shared" si="699"/>
        <v>0</v>
      </c>
      <c r="AR2240" s="86">
        <f t="shared" si="700"/>
        <v>0</v>
      </c>
    </row>
    <row r="2241" spans="1:44" x14ac:dyDescent="0.25">
      <c r="A2241" s="178"/>
      <c r="B2241" s="55" t="str">
        <f>_xlfn.IFNA(VLOOKUP(A2241,'Ajánlatkérő(k) adatai'!$B$4:$C$205,2,0),"")</f>
        <v/>
      </c>
      <c r="C2241" s="178"/>
      <c r="D2241" s="55" t="str">
        <f>_xlfn.IFNA(VLOOKUP(C2241,'Számlafizető(k) adatai'!$C$4:$D$203,2,0),"")</f>
        <v/>
      </c>
      <c r="E2241" s="55" t="str">
        <f>_xlfn.IFNA(VLOOKUP(C2241,'Számlafizető(k) adatai'!$C$4:$M$203,11,0),"")</f>
        <v/>
      </c>
      <c r="F2241" s="178"/>
      <c r="G2241" s="178"/>
      <c r="H2241" s="178"/>
      <c r="I2241" s="55" t="str">
        <f>IF(F2241="","",VLOOKUP(LEFT(F2241,5),'Technikai cellák'!B:C,2,0))</f>
        <v/>
      </c>
      <c r="J2241" s="55" t="str">
        <f>IF(F2241="","",VLOOKUP(I2241,'Technikai cellák'!$C$1:$D$12,2,0))</f>
        <v/>
      </c>
      <c r="K2241" s="179"/>
      <c r="L2241" s="67" t="str">
        <f t="shared" si="683"/>
        <v/>
      </c>
      <c r="M2241" s="68">
        <f t="shared" si="684"/>
        <v>0</v>
      </c>
      <c r="N2241" s="66">
        <f t="shared" si="685"/>
        <v>0</v>
      </c>
      <c r="O2241" s="152"/>
      <c r="P2241" s="172">
        <f t="shared" si="682"/>
        <v>0</v>
      </c>
      <c r="Q2241" s="69">
        <f t="shared" si="686"/>
        <v>0</v>
      </c>
      <c r="R2241" s="62">
        <f t="shared" si="687"/>
        <v>0</v>
      </c>
      <c r="S2241" s="153"/>
      <c r="T2241" s="118" t="str">
        <f t="shared" si="688"/>
        <v/>
      </c>
      <c r="U2241" s="154"/>
      <c r="V2241" s="154"/>
      <c r="W2241" s="154"/>
      <c r="X2241" s="154"/>
      <c r="Y2241" s="154"/>
      <c r="Z2241" s="154"/>
      <c r="AA2241" s="154"/>
      <c r="AB2241" s="154"/>
      <c r="AC2241" s="154"/>
      <c r="AD2241" s="154"/>
      <c r="AE2241" s="154"/>
      <c r="AF2241" s="154"/>
      <c r="AG2241" s="63">
        <f t="shared" si="689"/>
        <v>0</v>
      </c>
      <c r="AH2241" s="56">
        <f t="shared" si="690"/>
        <v>0</v>
      </c>
      <c r="AI2241" s="56">
        <f t="shared" si="691"/>
        <v>0</v>
      </c>
      <c r="AJ2241" s="56">
        <f t="shared" si="692"/>
        <v>0</v>
      </c>
      <c r="AK2241" s="56">
        <f t="shared" si="693"/>
        <v>0</v>
      </c>
      <c r="AL2241" s="56">
        <f t="shared" si="694"/>
        <v>0</v>
      </c>
      <c r="AM2241" s="56">
        <f t="shared" si="695"/>
        <v>0</v>
      </c>
      <c r="AN2241" s="56">
        <f t="shared" si="696"/>
        <v>0</v>
      </c>
      <c r="AO2241" s="56">
        <f t="shared" si="697"/>
        <v>0</v>
      </c>
      <c r="AP2241" s="56">
        <f t="shared" si="698"/>
        <v>0</v>
      </c>
      <c r="AQ2241" s="56">
        <f t="shared" si="699"/>
        <v>0</v>
      </c>
      <c r="AR2241" s="86">
        <f t="shared" si="700"/>
        <v>0</v>
      </c>
    </row>
    <row r="2242" spans="1:44" x14ac:dyDescent="0.25">
      <c r="A2242" s="178"/>
      <c r="B2242" s="55" t="str">
        <f>_xlfn.IFNA(VLOOKUP(A2242,'Ajánlatkérő(k) adatai'!$B$4:$C$205,2,0),"")</f>
        <v/>
      </c>
      <c r="C2242" s="178"/>
      <c r="D2242" s="55" t="str">
        <f>_xlfn.IFNA(VLOOKUP(C2242,'Számlafizető(k) adatai'!$C$4:$D$203,2,0),"")</f>
        <v/>
      </c>
      <c r="E2242" s="55" t="str">
        <f>_xlfn.IFNA(VLOOKUP(C2242,'Számlafizető(k) adatai'!$C$4:$M$203,11,0),"")</f>
        <v/>
      </c>
      <c r="F2242" s="178"/>
      <c r="G2242" s="178"/>
      <c r="H2242" s="178"/>
      <c r="I2242" s="55" t="str">
        <f>IF(F2242="","",VLOOKUP(LEFT(F2242,5),'Technikai cellák'!B:C,2,0))</f>
        <v/>
      </c>
      <c r="J2242" s="55" t="str">
        <f>IF(F2242="","",VLOOKUP(I2242,'Technikai cellák'!$C$1:$D$12,2,0))</f>
        <v/>
      </c>
      <c r="K2242" s="179"/>
      <c r="L2242" s="67" t="str">
        <f t="shared" si="683"/>
        <v/>
      </c>
      <c r="M2242" s="68">
        <f t="shared" si="684"/>
        <v>0</v>
      </c>
      <c r="N2242" s="66">
        <f t="shared" si="685"/>
        <v>0</v>
      </c>
      <c r="O2242" s="152"/>
      <c r="P2242" s="172">
        <f t="shared" si="682"/>
        <v>0</v>
      </c>
      <c r="Q2242" s="69">
        <f t="shared" si="686"/>
        <v>0</v>
      </c>
      <c r="R2242" s="62">
        <f t="shared" si="687"/>
        <v>0</v>
      </c>
      <c r="S2242" s="153"/>
      <c r="T2242" s="118" t="str">
        <f t="shared" si="688"/>
        <v/>
      </c>
      <c r="U2242" s="154"/>
      <c r="V2242" s="154"/>
      <c r="W2242" s="154"/>
      <c r="X2242" s="154"/>
      <c r="Y2242" s="154"/>
      <c r="Z2242" s="154"/>
      <c r="AA2242" s="154"/>
      <c r="AB2242" s="154"/>
      <c r="AC2242" s="154"/>
      <c r="AD2242" s="154"/>
      <c r="AE2242" s="154"/>
      <c r="AF2242" s="154"/>
      <c r="AG2242" s="63">
        <f t="shared" si="689"/>
        <v>0</v>
      </c>
      <c r="AH2242" s="56">
        <f t="shared" si="690"/>
        <v>0</v>
      </c>
      <c r="AI2242" s="56">
        <f t="shared" si="691"/>
        <v>0</v>
      </c>
      <c r="AJ2242" s="56">
        <f t="shared" si="692"/>
        <v>0</v>
      </c>
      <c r="AK2242" s="56">
        <f t="shared" si="693"/>
        <v>0</v>
      </c>
      <c r="AL2242" s="56">
        <f t="shared" si="694"/>
        <v>0</v>
      </c>
      <c r="AM2242" s="56">
        <f t="shared" si="695"/>
        <v>0</v>
      </c>
      <c r="AN2242" s="56">
        <f t="shared" si="696"/>
        <v>0</v>
      </c>
      <c r="AO2242" s="56">
        <f t="shared" si="697"/>
        <v>0</v>
      </c>
      <c r="AP2242" s="56">
        <f t="shared" si="698"/>
        <v>0</v>
      </c>
      <c r="AQ2242" s="56">
        <f t="shared" si="699"/>
        <v>0</v>
      </c>
      <c r="AR2242" s="86">
        <f t="shared" si="700"/>
        <v>0</v>
      </c>
    </row>
    <row r="2243" spans="1:44" x14ac:dyDescent="0.25">
      <c r="A2243" s="178"/>
      <c r="B2243" s="55" t="str">
        <f>_xlfn.IFNA(VLOOKUP(A2243,'Ajánlatkérő(k) adatai'!$B$4:$C$205,2,0),"")</f>
        <v/>
      </c>
      <c r="C2243" s="178"/>
      <c r="D2243" s="55" t="str">
        <f>_xlfn.IFNA(VLOOKUP(C2243,'Számlafizető(k) adatai'!$C$4:$D$203,2,0),"")</f>
        <v/>
      </c>
      <c r="E2243" s="55" t="str">
        <f>_xlfn.IFNA(VLOOKUP(C2243,'Számlafizető(k) adatai'!$C$4:$M$203,11,0),"")</f>
        <v/>
      </c>
      <c r="F2243" s="178"/>
      <c r="G2243" s="178"/>
      <c r="H2243" s="178"/>
      <c r="I2243" s="55" t="str">
        <f>IF(F2243="","",VLOOKUP(LEFT(F2243,5),'Technikai cellák'!B:C,2,0))</f>
        <v/>
      </c>
      <c r="J2243" s="55" t="str">
        <f>IF(F2243="","",VLOOKUP(I2243,'Technikai cellák'!$C$1:$D$12,2,0))</f>
        <v/>
      </c>
      <c r="K2243" s="179"/>
      <c r="L2243" s="67" t="str">
        <f t="shared" si="683"/>
        <v/>
      </c>
      <c r="M2243" s="68">
        <f t="shared" si="684"/>
        <v>0</v>
      </c>
      <c r="N2243" s="66">
        <f t="shared" si="685"/>
        <v>0</v>
      </c>
      <c r="O2243" s="152"/>
      <c r="P2243" s="172">
        <f t="shared" si="682"/>
        <v>0</v>
      </c>
      <c r="Q2243" s="69">
        <f t="shared" si="686"/>
        <v>0</v>
      </c>
      <c r="R2243" s="62">
        <f t="shared" si="687"/>
        <v>0</v>
      </c>
      <c r="S2243" s="153"/>
      <c r="T2243" s="118" t="str">
        <f t="shared" si="688"/>
        <v/>
      </c>
      <c r="U2243" s="154"/>
      <c r="V2243" s="154"/>
      <c r="W2243" s="154"/>
      <c r="X2243" s="154"/>
      <c r="Y2243" s="154"/>
      <c r="Z2243" s="154"/>
      <c r="AA2243" s="154"/>
      <c r="AB2243" s="154"/>
      <c r="AC2243" s="154"/>
      <c r="AD2243" s="154"/>
      <c r="AE2243" s="154"/>
      <c r="AF2243" s="154"/>
      <c r="AG2243" s="63">
        <f t="shared" si="689"/>
        <v>0</v>
      </c>
      <c r="AH2243" s="56">
        <f t="shared" si="690"/>
        <v>0</v>
      </c>
      <c r="AI2243" s="56">
        <f t="shared" si="691"/>
        <v>0</v>
      </c>
      <c r="AJ2243" s="56">
        <f t="shared" si="692"/>
        <v>0</v>
      </c>
      <c r="AK2243" s="56">
        <f t="shared" si="693"/>
        <v>0</v>
      </c>
      <c r="AL2243" s="56">
        <f t="shared" si="694"/>
        <v>0</v>
      </c>
      <c r="AM2243" s="56">
        <f t="shared" si="695"/>
        <v>0</v>
      </c>
      <c r="AN2243" s="56">
        <f t="shared" si="696"/>
        <v>0</v>
      </c>
      <c r="AO2243" s="56">
        <f t="shared" si="697"/>
        <v>0</v>
      </c>
      <c r="AP2243" s="56">
        <f t="shared" si="698"/>
        <v>0</v>
      </c>
      <c r="AQ2243" s="56">
        <f t="shared" si="699"/>
        <v>0</v>
      </c>
      <c r="AR2243" s="86">
        <f t="shared" si="700"/>
        <v>0</v>
      </c>
    </row>
    <row r="2244" spans="1:44" x14ac:dyDescent="0.25">
      <c r="A2244" s="178"/>
      <c r="B2244" s="55" t="str">
        <f>_xlfn.IFNA(VLOOKUP(A2244,'Ajánlatkérő(k) adatai'!$B$4:$C$205,2,0),"")</f>
        <v/>
      </c>
      <c r="C2244" s="178"/>
      <c r="D2244" s="55" t="str">
        <f>_xlfn.IFNA(VLOOKUP(C2244,'Számlafizető(k) adatai'!$C$4:$D$203,2,0),"")</f>
        <v/>
      </c>
      <c r="E2244" s="55" t="str">
        <f>_xlfn.IFNA(VLOOKUP(C2244,'Számlafizető(k) adatai'!$C$4:$M$203,11,0),"")</f>
        <v/>
      </c>
      <c r="F2244" s="178"/>
      <c r="G2244" s="178"/>
      <c r="H2244" s="178"/>
      <c r="I2244" s="55" t="str">
        <f>IF(F2244="","",VLOOKUP(LEFT(F2244,5),'Technikai cellák'!B:C,2,0))</f>
        <v/>
      </c>
      <c r="J2244" s="55" t="str">
        <f>IF(F2244="","",VLOOKUP(I2244,'Technikai cellák'!$C$1:$D$12,2,0))</f>
        <v/>
      </c>
      <c r="K2244" s="179"/>
      <c r="L2244" s="67" t="str">
        <f t="shared" si="683"/>
        <v/>
      </c>
      <c r="M2244" s="68">
        <f t="shared" si="684"/>
        <v>0</v>
      </c>
      <c r="N2244" s="66">
        <f t="shared" si="685"/>
        <v>0</v>
      </c>
      <c r="O2244" s="152"/>
      <c r="P2244" s="172">
        <f t="shared" si="682"/>
        <v>0</v>
      </c>
      <c r="Q2244" s="69">
        <f t="shared" si="686"/>
        <v>0</v>
      </c>
      <c r="R2244" s="62">
        <f t="shared" si="687"/>
        <v>0</v>
      </c>
      <c r="S2244" s="153"/>
      <c r="T2244" s="118" t="str">
        <f t="shared" si="688"/>
        <v/>
      </c>
      <c r="U2244" s="154"/>
      <c r="V2244" s="154"/>
      <c r="W2244" s="154"/>
      <c r="X2244" s="154"/>
      <c r="Y2244" s="154"/>
      <c r="Z2244" s="154"/>
      <c r="AA2244" s="154"/>
      <c r="AB2244" s="154"/>
      <c r="AC2244" s="154"/>
      <c r="AD2244" s="154"/>
      <c r="AE2244" s="154"/>
      <c r="AF2244" s="154"/>
      <c r="AG2244" s="63">
        <f t="shared" si="689"/>
        <v>0</v>
      </c>
      <c r="AH2244" s="56">
        <f t="shared" si="690"/>
        <v>0</v>
      </c>
      <c r="AI2244" s="56">
        <f t="shared" si="691"/>
        <v>0</v>
      </c>
      <c r="AJ2244" s="56">
        <f t="shared" si="692"/>
        <v>0</v>
      </c>
      <c r="AK2244" s="56">
        <f t="shared" si="693"/>
        <v>0</v>
      </c>
      <c r="AL2244" s="56">
        <f t="shared" si="694"/>
        <v>0</v>
      </c>
      <c r="AM2244" s="56">
        <f t="shared" si="695"/>
        <v>0</v>
      </c>
      <c r="AN2244" s="56">
        <f t="shared" si="696"/>
        <v>0</v>
      </c>
      <c r="AO2244" s="56">
        <f t="shared" si="697"/>
        <v>0</v>
      </c>
      <c r="AP2244" s="56">
        <f t="shared" si="698"/>
        <v>0</v>
      </c>
      <c r="AQ2244" s="56">
        <f t="shared" si="699"/>
        <v>0</v>
      </c>
      <c r="AR2244" s="86">
        <f t="shared" si="700"/>
        <v>0</v>
      </c>
    </row>
    <row r="2245" spans="1:44" x14ac:dyDescent="0.25">
      <c r="A2245" s="178"/>
      <c r="B2245" s="55" t="str">
        <f>_xlfn.IFNA(VLOOKUP(A2245,'Ajánlatkérő(k) adatai'!$B$4:$C$205,2,0),"")</f>
        <v/>
      </c>
      <c r="C2245" s="178"/>
      <c r="D2245" s="55" t="str">
        <f>_xlfn.IFNA(VLOOKUP(C2245,'Számlafizető(k) adatai'!$C$4:$D$203,2,0),"")</f>
        <v/>
      </c>
      <c r="E2245" s="55" t="str">
        <f>_xlfn.IFNA(VLOOKUP(C2245,'Számlafizető(k) adatai'!$C$4:$M$203,11,0),"")</f>
        <v/>
      </c>
      <c r="F2245" s="178"/>
      <c r="G2245" s="178"/>
      <c r="H2245" s="178"/>
      <c r="I2245" s="55" t="str">
        <f>IF(F2245="","",VLOOKUP(LEFT(F2245,5),'Technikai cellák'!B:C,2,0))</f>
        <v/>
      </c>
      <c r="J2245" s="55" t="str">
        <f>IF(F2245="","",VLOOKUP(I2245,'Technikai cellák'!$C$1:$D$12,2,0))</f>
        <v/>
      </c>
      <c r="K2245" s="179"/>
      <c r="L2245" s="67" t="str">
        <f t="shared" si="683"/>
        <v/>
      </c>
      <c r="M2245" s="68">
        <f t="shared" si="684"/>
        <v>0</v>
      </c>
      <c r="N2245" s="66">
        <f t="shared" si="685"/>
        <v>0</v>
      </c>
      <c r="O2245" s="152"/>
      <c r="P2245" s="172">
        <f t="shared" si="682"/>
        <v>0</v>
      </c>
      <c r="Q2245" s="69">
        <f t="shared" si="686"/>
        <v>0</v>
      </c>
      <c r="R2245" s="62">
        <f t="shared" si="687"/>
        <v>0</v>
      </c>
      <c r="S2245" s="153"/>
      <c r="T2245" s="118" t="str">
        <f t="shared" si="688"/>
        <v/>
      </c>
      <c r="U2245" s="154"/>
      <c r="V2245" s="154"/>
      <c r="W2245" s="154"/>
      <c r="X2245" s="154"/>
      <c r="Y2245" s="154"/>
      <c r="Z2245" s="154"/>
      <c r="AA2245" s="154"/>
      <c r="AB2245" s="154"/>
      <c r="AC2245" s="154"/>
      <c r="AD2245" s="154"/>
      <c r="AE2245" s="154"/>
      <c r="AF2245" s="154"/>
      <c r="AG2245" s="63">
        <f t="shared" si="689"/>
        <v>0</v>
      </c>
      <c r="AH2245" s="56">
        <f t="shared" si="690"/>
        <v>0</v>
      </c>
      <c r="AI2245" s="56">
        <f t="shared" si="691"/>
        <v>0</v>
      </c>
      <c r="AJ2245" s="56">
        <f t="shared" si="692"/>
        <v>0</v>
      </c>
      <c r="AK2245" s="56">
        <f t="shared" si="693"/>
        <v>0</v>
      </c>
      <c r="AL2245" s="56">
        <f t="shared" si="694"/>
        <v>0</v>
      </c>
      <c r="AM2245" s="56">
        <f t="shared" si="695"/>
        <v>0</v>
      </c>
      <c r="AN2245" s="56">
        <f t="shared" si="696"/>
        <v>0</v>
      </c>
      <c r="AO2245" s="56">
        <f t="shared" si="697"/>
        <v>0</v>
      </c>
      <c r="AP2245" s="56">
        <f t="shared" si="698"/>
        <v>0</v>
      </c>
      <c r="AQ2245" s="56">
        <f t="shared" si="699"/>
        <v>0</v>
      </c>
      <c r="AR2245" s="86">
        <f t="shared" si="700"/>
        <v>0</v>
      </c>
    </row>
    <row r="2246" spans="1:44" x14ac:dyDescent="0.25">
      <c r="A2246" s="178"/>
      <c r="B2246" s="55" t="str">
        <f>_xlfn.IFNA(VLOOKUP(A2246,'Ajánlatkérő(k) adatai'!$B$4:$C$205,2,0),"")</f>
        <v/>
      </c>
      <c r="C2246" s="178"/>
      <c r="D2246" s="55" t="str">
        <f>_xlfn.IFNA(VLOOKUP(C2246,'Számlafizető(k) adatai'!$C$4:$D$203,2,0),"")</f>
        <v/>
      </c>
      <c r="E2246" s="55" t="str">
        <f>_xlfn.IFNA(VLOOKUP(C2246,'Számlafizető(k) adatai'!$C$4:$M$203,11,0),"")</f>
        <v/>
      </c>
      <c r="F2246" s="178"/>
      <c r="G2246" s="178"/>
      <c r="H2246" s="178"/>
      <c r="I2246" s="55" t="str">
        <f>IF(F2246="","",VLOOKUP(LEFT(F2246,5),'Technikai cellák'!B:C,2,0))</f>
        <v/>
      </c>
      <c r="J2246" s="55" t="str">
        <f>IF(F2246="","",VLOOKUP(I2246,'Technikai cellák'!$C$1:$D$12,2,0))</f>
        <v/>
      </c>
      <c r="K2246" s="179"/>
      <c r="L2246" s="67" t="str">
        <f t="shared" si="683"/>
        <v/>
      </c>
      <c r="M2246" s="68">
        <f t="shared" si="684"/>
        <v>0</v>
      </c>
      <c r="N2246" s="66">
        <f t="shared" si="685"/>
        <v>0</v>
      </c>
      <c r="O2246" s="152"/>
      <c r="P2246" s="172">
        <f t="shared" si="682"/>
        <v>0</v>
      </c>
      <c r="Q2246" s="69">
        <f t="shared" si="686"/>
        <v>0</v>
      </c>
      <c r="R2246" s="62">
        <f t="shared" si="687"/>
        <v>0</v>
      </c>
      <c r="S2246" s="153"/>
      <c r="T2246" s="118" t="str">
        <f t="shared" si="688"/>
        <v/>
      </c>
      <c r="U2246" s="154"/>
      <c r="V2246" s="154"/>
      <c r="W2246" s="154"/>
      <c r="X2246" s="154"/>
      <c r="Y2246" s="154"/>
      <c r="Z2246" s="154"/>
      <c r="AA2246" s="154"/>
      <c r="AB2246" s="154"/>
      <c r="AC2246" s="154"/>
      <c r="AD2246" s="154"/>
      <c r="AE2246" s="154"/>
      <c r="AF2246" s="154"/>
      <c r="AG2246" s="63">
        <f t="shared" si="689"/>
        <v>0</v>
      </c>
      <c r="AH2246" s="56">
        <f t="shared" si="690"/>
        <v>0</v>
      </c>
      <c r="AI2246" s="56">
        <f t="shared" si="691"/>
        <v>0</v>
      </c>
      <c r="AJ2246" s="56">
        <f t="shared" si="692"/>
        <v>0</v>
      </c>
      <c r="AK2246" s="56">
        <f t="shared" si="693"/>
        <v>0</v>
      </c>
      <c r="AL2246" s="56">
        <f t="shared" si="694"/>
        <v>0</v>
      </c>
      <c r="AM2246" s="56">
        <f t="shared" si="695"/>
        <v>0</v>
      </c>
      <c r="AN2246" s="56">
        <f t="shared" si="696"/>
        <v>0</v>
      </c>
      <c r="AO2246" s="56">
        <f t="shared" si="697"/>
        <v>0</v>
      </c>
      <c r="AP2246" s="56">
        <f t="shared" si="698"/>
        <v>0</v>
      </c>
      <c r="AQ2246" s="56">
        <f t="shared" si="699"/>
        <v>0</v>
      </c>
      <c r="AR2246" s="86">
        <f t="shared" si="700"/>
        <v>0</v>
      </c>
    </row>
    <row r="2247" spans="1:44" x14ac:dyDescent="0.25">
      <c r="A2247" s="178"/>
      <c r="B2247" s="55" t="str">
        <f>_xlfn.IFNA(VLOOKUP(A2247,'Ajánlatkérő(k) adatai'!$B$4:$C$205,2,0),"")</f>
        <v/>
      </c>
      <c r="C2247" s="178"/>
      <c r="D2247" s="55" t="str">
        <f>_xlfn.IFNA(VLOOKUP(C2247,'Számlafizető(k) adatai'!$C$4:$D$203,2,0),"")</f>
        <v/>
      </c>
      <c r="E2247" s="55" t="str">
        <f>_xlfn.IFNA(VLOOKUP(C2247,'Számlafizető(k) adatai'!$C$4:$M$203,11,0),"")</f>
        <v/>
      </c>
      <c r="F2247" s="178"/>
      <c r="G2247" s="178"/>
      <c r="H2247" s="178"/>
      <c r="I2247" s="55" t="str">
        <f>IF(F2247="","",VLOOKUP(LEFT(F2247,5),'Technikai cellák'!B:C,2,0))</f>
        <v/>
      </c>
      <c r="J2247" s="55" t="str">
        <f>IF(F2247="","",VLOOKUP(I2247,'Technikai cellák'!$C$1:$D$12,2,0))</f>
        <v/>
      </c>
      <c r="K2247" s="179"/>
      <c r="L2247" s="67" t="str">
        <f t="shared" si="683"/>
        <v/>
      </c>
      <c r="M2247" s="68">
        <f t="shared" si="684"/>
        <v>0</v>
      </c>
      <c r="N2247" s="66">
        <f t="shared" si="685"/>
        <v>0</v>
      </c>
      <c r="O2247" s="152"/>
      <c r="P2247" s="172">
        <f t="shared" si="682"/>
        <v>0</v>
      </c>
      <c r="Q2247" s="69">
        <f t="shared" si="686"/>
        <v>0</v>
      </c>
      <c r="R2247" s="62">
        <f t="shared" si="687"/>
        <v>0</v>
      </c>
      <c r="S2247" s="153"/>
      <c r="T2247" s="118" t="str">
        <f t="shared" si="688"/>
        <v/>
      </c>
      <c r="U2247" s="154"/>
      <c r="V2247" s="154"/>
      <c r="W2247" s="154"/>
      <c r="X2247" s="154"/>
      <c r="Y2247" s="154"/>
      <c r="Z2247" s="154"/>
      <c r="AA2247" s="154"/>
      <c r="AB2247" s="154"/>
      <c r="AC2247" s="154"/>
      <c r="AD2247" s="154"/>
      <c r="AE2247" s="154"/>
      <c r="AF2247" s="154"/>
      <c r="AG2247" s="63">
        <f t="shared" si="689"/>
        <v>0</v>
      </c>
      <c r="AH2247" s="56">
        <f t="shared" si="690"/>
        <v>0</v>
      </c>
      <c r="AI2247" s="56">
        <f t="shared" si="691"/>
        <v>0</v>
      </c>
      <c r="AJ2247" s="56">
        <f t="shared" si="692"/>
        <v>0</v>
      </c>
      <c r="AK2247" s="56">
        <f t="shared" si="693"/>
        <v>0</v>
      </c>
      <c r="AL2247" s="56">
        <f t="shared" si="694"/>
        <v>0</v>
      </c>
      <c r="AM2247" s="56">
        <f t="shared" si="695"/>
        <v>0</v>
      </c>
      <c r="AN2247" s="56">
        <f t="shared" si="696"/>
        <v>0</v>
      </c>
      <c r="AO2247" s="56">
        <f t="shared" si="697"/>
        <v>0</v>
      </c>
      <c r="AP2247" s="56">
        <f t="shared" si="698"/>
        <v>0</v>
      </c>
      <c r="AQ2247" s="56">
        <f t="shared" si="699"/>
        <v>0</v>
      </c>
      <c r="AR2247" s="86">
        <f t="shared" si="700"/>
        <v>0</v>
      </c>
    </row>
    <row r="2248" spans="1:44" x14ac:dyDescent="0.25">
      <c r="A2248" s="178"/>
      <c r="B2248" s="55" t="str">
        <f>_xlfn.IFNA(VLOOKUP(A2248,'Ajánlatkérő(k) adatai'!$B$4:$C$205,2,0),"")</f>
        <v/>
      </c>
      <c r="C2248" s="178"/>
      <c r="D2248" s="55" t="str">
        <f>_xlfn.IFNA(VLOOKUP(C2248,'Számlafizető(k) adatai'!$C$4:$D$203,2,0),"")</f>
        <v/>
      </c>
      <c r="E2248" s="55" t="str">
        <f>_xlfn.IFNA(VLOOKUP(C2248,'Számlafizető(k) adatai'!$C$4:$M$203,11,0),"")</f>
        <v/>
      </c>
      <c r="F2248" s="178"/>
      <c r="G2248" s="178"/>
      <c r="H2248" s="178"/>
      <c r="I2248" s="55" t="str">
        <f>IF(F2248="","",VLOOKUP(LEFT(F2248,5),'Technikai cellák'!B:C,2,0))</f>
        <v/>
      </c>
      <c r="J2248" s="55" t="str">
        <f>IF(F2248="","",VLOOKUP(I2248,'Technikai cellák'!$C$1:$D$12,2,0))</f>
        <v/>
      </c>
      <c r="K2248" s="179"/>
      <c r="L2248" s="67" t="str">
        <f t="shared" si="683"/>
        <v/>
      </c>
      <c r="M2248" s="68">
        <f t="shared" si="684"/>
        <v>0</v>
      </c>
      <c r="N2248" s="66">
        <f t="shared" si="685"/>
        <v>0</v>
      </c>
      <c r="O2248" s="152"/>
      <c r="P2248" s="172">
        <f t="shared" si="682"/>
        <v>0</v>
      </c>
      <c r="Q2248" s="69">
        <f t="shared" si="686"/>
        <v>0</v>
      </c>
      <c r="R2248" s="62">
        <f t="shared" si="687"/>
        <v>0</v>
      </c>
      <c r="S2248" s="153"/>
      <c r="T2248" s="118" t="str">
        <f t="shared" si="688"/>
        <v/>
      </c>
      <c r="U2248" s="154"/>
      <c r="V2248" s="154"/>
      <c r="W2248" s="154"/>
      <c r="X2248" s="154"/>
      <c r="Y2248" s="154"/>
      <c r="Z2248" s="154"/>
      <c r="AA2248" s="154"/>
      <c r="AB2248" s="154"/>
      <c r="AC2248" s="154"/>
      <c r="AD2248" s="154"/>
      <c r="AE2248" s="154"/>
      <c r="AF2248" s="154"/>
      <c r="AG2248" s="63">
        <f t="shared" si="689"/>
        <v>0</v>
      </c>
      <c r="AH2248" s="56">
        <f t="shared" si="690"/>
        <v>0</v>
      </c>
      <c r="AI2248" s="56">
        <f t="shared" si="691"/>
        <v>0</v>
      </c>
      <c r="AJ2248" s="56">
        <f t="shared" si="692"/>
        <v>0</v>
      </c>
      <c r="AK2248" s="56">
        <f t="shared" si="693"/>
        <v>0</v>
      </c>
      <c r="AL2248" s="56">
        <f t="shared" si="694"/>
        <v>0</v>
      </c>
      <c r="AM2248" s="56">
        <f t="shared" si="695"/>
        <v>0</v>
      </c>
      <c r="AN2248" s="56">
        <f t="shared" si="696"/>
        <v>0</v>
      </c>
      <c r="AO2248" s="56">
        <f t="shared" si="697"/>
        <v>0</v>
      </c>
      <c r="AP2248" s="56">
        <f t="shared" si="698"/>
        <v>0</v>
      </c>
      <c r="AQ2248" s="56">
        <f t="shared" si="699"/>
        <v>0</v>
      </c>
      <c r="AR2248" s="86">
        <f t="shared" si="700"/>
        <v>0</v>
      </c>
    </row>
    <row r="2249" spans="1:44" x14ac:dyDescent="0.25">
      <c r="A2249" s="178"/>
      <c r="B2249" s="55" t="str">
        <f>_xlfn.IFNA(VLOOKUP(A2249,'Ajánlatkérő(k) adatai'!$B$4:$C$205,2,0),"")</f>
        <v/>
      </c>
      <c r="C2249" s="178"/>
      <c r="D2249" s="55" t="str">
        <f>_xlfn.IFNA(VLOOKUP(C2249,'Számlafizető(k) adatai'!$C$4:$D$203,2,0),"")</f>
        <v/>
      </c>
      <c r="E2249" s="55" t="str">
        <f>_xlfn.IFNA(VLOOKUP(C2249,'Számlafizető(k) adatai'!$C$4:$M$203,11,0),"")</f>
        <v/>
      </c>
      <c r="F2249" s="178"/>
      <c r="G2249" s="178"/>
      <c r="H2249" s="178"/>
      <c r="I2249" s="55" t="str">
        <f>IF(F2249="","",VLOOKUP(LEFT(F2249,5),'Technikai cellák'!B:C,2,0))</f>
        <v/>
      </c>
      <c r="J2249" s="55" t="str">
        <f>IF(F2249="","",VLOOKUP(I2249,'Technikai cellák'!$C$1:$D$12,2,0))</f>
        <v/>
      </c>
      <c r="K2249" s="179"/>
      <c r="L2249" s="67" t="str">
        <f t="shared" si="683"/>
        <v/>
      </c>
      <c r="M2249" s="68">
        <f t="shared" si="684"/>
        <v>0</v>
      </c>
      <c r="N2249" s="66">
        <f t="shared" si="685"/>
        <v>0</v>
      </c>
      <c r="O2249" s="152"/>
      <c r="P2249" s="172">
        <f t="shared" si="682"/>
        <v>0</v>
      </c>
      <c r="Q2249" s="69">
        <f t="shared" si="686"/>
        <v>0</v>
      </c>
      <c r="R2249" s="62">
        <f t="shared" si="687"/>
        <v>0</v>
      </c>
      <c r="S2249" s="153"/>
      <c r="T2249" s="118" t="str">
        <f t="shared" si="688"/>
        <v/>
      </c>
      <c r="U2249" s="154"/>
      <c r="V2249" s="154"/>
      <c r="W2249" s="154"/>
      <c r="X2249" s="154"/>
      <c r="Y2249" s="154"/>
      <c r="Z2249" s="154"/>
      <c r="AA2249" s="154"/>
      <c r="AB2249" s="154"/>
      <c r="AC2249" s="154"/>
      <c r="AD2249" s="154"/>
      <c r="AE2249" s="154"/>
      <c r="AF2249" s="154"/>
      <c r="AG2249" s="63">
        <f t="shared" si="689"/>
        <v>0</v>
      </c>
      <c r="AH2249" s="56">
        <f t="shared" si="690"/>
        <v>0</v>
      </c>
      <c r="AI2249" s="56">
        <f t="shared" si="691"/>
        <v>0</v>
      </c>
      <c r="AJ2249" s="56">
        <f t="shared" si="692"/>
        <v>0</v>
      </c>
      <c r="AK2249" s="56">
        <f t="shared" si="693"/>
        <v>0</v>
      </c>
      <c r="AL2249" s="56">
        <f t="shared" si="694"/>
        <v>0</v>
      </c>
      <c r="AM2249" s="56">
        <f t="shared" si="695"/>
        <v>0</v>
      </c>
      <c r="AN2249" s="56">
        <f t="shared" si="696"/>
        <v>0</v>
      </c>
      <c r="AO2249" s="56">
        <f t="shared" si="697"/>
        <v>0</v>
      </c>
      <c r="AP2249" s="56">
        <f t="shared" si="698"/>
        <v>0</v>
      </c>
      <c r="AQ2249" s="56">
        <f t="shared" si="699"/>
        <v>0</v>
      </c>
      <c r="AR2249" s="86">
        <f t="shared" si="700"/>
        <v>0</v>
      </c>
    </row>
    <row r="2250" spans="1:44" x14ac:dyDescent="0.25">
      <c r="A2250" s="178"/>
      <c r="B2250" s="55" t="str">
        <f>_xlfn.IFNA(VLOOKUP(A2250,'Ajánlatkérő(k) adatai'!$B$4:$C$205,2,0),"")</f>
        <v/>
      </c>
      <c r="C2250" s="178"/>
      <c r="D2250" s="55" t="str">
        <f>_xlfn.IFNA(VLOOKUP(C2250,'Számlafizető(k) adatai'!$C$4:$D$203,2,0),"")</f>
        <v/>
      </c>
      <c r="E2250" s="55" t="str">
        <f>_xlfn.IFNA(VLOOKUP(C2250,'Számlafizető(k) adatai'!$C$4:$M$203,11,0),"")</f>
        <v/>
      </c>
      <c r="F2250" s="178"/>
      <c r="G2250" s="178"/>
      <c r="H2250" s="178"/>
      <c r="I2250" s="55" t="str">
        <f>IF(F2250="","",VLOOKUP(LEFT(F2250,5),'Technikai cellák'!B:C,2,0))</f>
        <v/>
      </c>
      <c r="J2250" s="55" t="str">
        <f>IF(F2250="","",VLOOKUP(I2250,'Technikai cellák'!$C$1:$D$12,2,0))</f>
        <v/>
      </c>
      <c r="K2250" s="179"/>
      <c r="L2250" s="67" t="str">
        <f t="shared" si="683"/>
        <v/>
      </c>
      <c r="M2250" s="68">
        <f t="shared" si="684"/>
        <v>0</v>
      </c>
      <c r="N2250" s="66">
        <f t="shared" si="685"/>
        <v>0</v>
      </c>
      <c r="O2250" s="152"/>
      <c r="P2250" s="172">
        <f t="shared" si="682"/>
        <v>0</v>
      </c>
      <c r="Q2250" s="69">
        <f t="shared" si="686"/>
        <v>0</v>
      </c>
      <c r="R2250" s="62">
        <f t="shared" si="687"/>
        <v>0</v>
      </c>
      <c r="S2250" s="153"/>
      <c r="T2250" s="118" t="str">
        <f t="shared" si="688"/>
        <v/>
      </c>
      <c r="U2250" s="154"/>
      <c r="V2250" s="154"/>
      <c r="W2250" s="154"/>
      <c r="X2250" s="154"/>
      <c r="Y2250" s="154"/>
      <c r="Z2250" s="154"/>
      <c r="AA2250" s="154"/>
      <c r="AB2250" s="154"/>
      <c r="AC2250" s="154"/>
      <c r="AD2250" s="154"/>
      <c r="AE2250" s="154"/>
      <c r="AF2250" s="154"/>
      <c r="AG2250" s="63">
        <f t="shared" si="689"/>
        <v>0</v>
      </c>
      <c r="AH2250" s="56">
        <f t="shared" si="690"/>
        <v>0</v>
      </c>
      <c r="AI2250" s="56">
        <f t="shared" si="691"/>
        <v>0</v>
      </c>
      <c r="AJ2250" s="56">
        <f t="shared" si="692"/>
        <v>0</v>
      </c>
      <c r="AK2250" s="56">
        <f t="shared" si="693"/>
        <v>0</v>
      </c>
      <c r="AL2250" s="56">
        <f t="shared" si="694"/>
        <v>0</v>
      </c>
      <c r="AM2250" s="56">
        <f t="shared" si="695"/>
        <v>0</v>
      </c>
      <c r="AN2250" s="56">
        <f t="shared" si="696"/>
        <v>0</v>
      </c>
      <c r="AO2250" s="56">
        <f t="shared" si="697"/>
        <v>0</v>
      </c>
      <c r="AP2250" s="56">
        <f t="shared" si="698"/>
        <v>0</v>
      </c>
      <c r="AQ2250" s="56">
        <f t="shared" si="699"/>
        <v>0</v>
      </c>
      <c r="AR2250" s="86">
        <f t="shared" si="700"/>
        <v>0</v>
      </c>
    </row>
    <row r="2251" spans="1:44" x14ac:dyDescent="0.25">
      <c r="A2251" s="178"/>
      <c r="B2251" s="55" t="str">
        <f>_xlfn.IFNA(VLOOKUP(A2251,'Ajánlatkérő(k) adatai'!$B$4:$C$205,2,0),"")</f>
        <v/>
      </c>
      <c r="C2251" s="178"/>
      <c r="D2251" s="55" t="str">
        <f>_xlfn.IFNA(VLOOKUP(C2251,'Számlafizető(k) adatai'!$C$4:$D$203,2,0),"")</f>
        <v/>
      </c>
      <c r="E2251" s="55" t="str">
        <f>_xlfn.IFNA(VLOOKUP(C2251,'Számlafizető(k) adatai'!$C$4:$M$203,11,0),"")</f>
        <v/>
      </c>
      <c r="F2251" s="178"/>
      <c r="G2251" s="178"/>
      <c r="H2251" s="178"/>
      <c r="I2251" s="55" t="str">
        <f>IF(F2251="","",VLOOKUP(LEFT(F2251,5),'Technikai cellák'!B:C,2,0))</f>
        <v/>
      </c>
      <c r="J2251" s="55" t="str">
        <f>IF(F2251="","",VLOOKUP(I2251,'Technikai cellák'!$C$1:$D$12,2,0))</f>
        <v/>
      </c>
      <c r="K2251" s="179"/>
      <c r="L2251" s="67" t="str">
        <f t="shared" si="683"/>
        <v/>
      </c>
      <c r="M2251" s="68">
        <f t="shared" si="684"/>
        <v>0</v>
      </c>
      <c r="N2251" s="66">
        <f t="shared" si="685"/>
        <v>0</v>
      </c>
      <c r="O2251" s="152"/>
      <c r="P2251" s="172">
        <f t="shared" si="682"/>
        <v>0</v>
      </c>
      <c r="Q2251" s="69">
        <f t="shared" si="686"/>
        <v>0</v>
      </c>
      <c r="R2251" s="62">
        <f t="shared" si="687"/>
        <v>0</v>
      </c>
      <c r="S2251" s="153"/>
      <c r="T2251" s="118" t="str">
        <f t="shared" si="688"/>
        <v/>
      </c>
      <c r="U2251" s="154"/>
      <c r="V2251" s="154"/>
      <c r="W2251" s="154"/>
      <c r="X2251" s="154"/>
      <c r="Y2251" s="154"/>
      <c r="Z2251" s="154"/>
      <c r="AA2251" s="154"/>
      <c r="AB2251" s="154"/>
      <c r="AC2251" s="154"/>
      <c r="AD2251" s="154"/>
      <c r="AE2251" s="154"/>
      <c r="AF2251" s="154"/>
      <c r="AG2251" s="63">
        <f t="shared" si="689"/>
        <v>0</v>
      </c>
      <c r="AH2251" s="56">
        <f t="shared" si="690"/>
        <v>0</v>
      </c>
      <c r="AI2251" s="56">
        <f t="shared" si="691"/>
        <v>0</v>
      </c>
      <c r="AJ2251" s="56">
        <f t="shared" si="692"/>
        <v>0</v>
      </c>
      <c r="AK2251" s="56">
        <f t="shared" si="693"/>
        <v>0</v>
      </c>
      <c r="AL2251" s="56">
        <f t="shared" si="694"/>
        <v>0</v>
      </c>
      <c r="AM2251" s="56">
        <f t="shared" si="695"/>
        <v>0</v>
      </c>
      <c r="AN2251" s="56">
        <f t="shared" si="696"/>
        <v>0</v>
      </c>
      <c r="AO2251" s="56">
        <f t="shared" si="697"/>
        <v>0</v>
      </c>
      <c r="AP2251" s="56">
        <f t="shared" si="698"/>
        <v>0</v>
      </c>
      <c r="AQ2251" s="56">
        <f t="shared" si="699"/>
        <v>0</v>
      </c>
      <c r="AR2251" s="86">
        <f t="shared" si="700"/>
        <v>0</v>
      </c>
    </row>
    <row r="2252" spans="1:44" x14ac:dyDescent="0.25">
      <c r="A2252" s="178"/>
      <c r="B2252" s="55" t="str">
        <f>_xlfn.IFNA(VLOOKUP(A2252,'Ajánlatkérő(k) adatai'!$B$4:$C$205,2,0),"")</f>
        <v/>
      </c>
      <c r="C2252" s="178"/>
      <c r="D2252" s="55" t="str">
        <f>_xlfn.IFNA(VLOOKUP(C2252,'Számlafizető(k) adatai'!$C$4:$D$203,2,0),"")</f>
        <v/>
      </c>
      <c r="E2252" s="55" t="str">
        <f>_xlfn.IFNA(VLOOKUP(C2252,'Számlafizető(k) adatai'!$C$4:$M$203,11,0),"")</f>
        <v/>
      </c>
      <c r="F2252" s="178"/>
      <c r="G2252" s="178"/>
      <c r="H2252" s="178"/>
      <c r="I2252" s="55" t="str">
        <f>IF(F2252="","",VLOOKUP(LEFT(F2252,5),'Technikai cellák'!B:C,2,0))</f>
        <v/>
      </c>
      <c r="J2252" s="55" t="str">
        <f>IF(F2252="","",VLOOKUP(I2252,'Technikai cellák'!$C$1:$D$12,2,0))</f>
        <v/>
      </c>
      <c r="K2252" s="179"/>
      <c r="L2252" s="67" t="str">
        <f t="shared" si="683"/>
        <v/>
      </c>
      <c r="M2252" s="68">
        <f t="shared" si="684"/>
        <v>0</v>
      </c>
      <c r="N2252" s="66">
        <f t="shared" si="685"/>
        <v>0</v>
      </c>
      <c r="O2252" s="152"/>
      <c r="P2252" s="172">
        <f t="shared" si="682"/>
        <v>0</v>
      </c>
      <c r="Q2252" s="69">
        <f t="shared" si="686"/>
        <v>0</v>
      </c>
      <c r="R2252" s="62">
        <f t="shared" si="687"/>
        <v>0</v>
      </c>
      <c r="S2252" s="153"/>
      <c r="T2252" s="118" t="str">
        <f t="shared" si="688"/>
        <v/>
      </c>
      <c r="U2252" s="154"/>
      <c r="V2252" s="154"/>
      <c r="W2252" s="154"/>
      <c r="X2252" s="154"/>
      <c r="Y2252" s="154"/>
      <c r="Z2252" s="154"/>
      <c r="AA2252" s="154"/>
      <c r="AB2252" s="154"/>
      <c r="AC2252" s="154"/>
      <c r="AD2252" s="154"/>
      <c r="AE2252" s="154"/>
      <c r="AF2252" s="154"/>
      <c r="AG2252" s="63">
        <f t="shared" si="689"/>
        <v>0</v>
      </c>
      <c r="AH2252" s="56">
        <f t="shared" si="690"/>
        <v>0</v>
      </c>
      <c r="AI2252" s="56">
        <f t="shared" si="691"/>
        <v>0</v>
      </c>
      <c r="AJ2252" s="56">
        <f t="shared" si="692"/>
        <v>0</v>
      </c>
      <c r="AK2252" s="56">
        <f t="shared" si="693"/>
        <v>0</v>
      </c>
      <c r="AL2252" s="56">
        <f t="shared" si="694"/>
        <v>0</v>
      </c>
      <c r="AM2252" s="56">
        <f t="shared" si="695"/>
        <v>0</v>
      </c>
      <c r="AN2252" s="56">
        <f t="shared" si="696"/>
        <v>0</v>
      </c>
      <c r="AO2252" s="56">
        <f t="shared" si="697"/>
        <v>0</v>
      </c>
      <c r="AP2252" s="56">
        <f t="shared" si="698"/>
        <v>0</v>
      </c>
      <c r="AQ2252" s="56">
        <f t="shared" si="699"/>
        <v>0</v>
      </c>
      <c r="AR2252" s="86">
        <f t="shared" si="700"/>
        <v>0</v>
      </c>
    </row>
    <row r="2253" spans="1:44" x14ac:dyDescent="0.25">
      <c r="A2253" s="178"/>
      <c r="B2253" s="55" t="str">
        <f>_xlfn.IFNA(VLOOKUP(A2253,'Ajánlatkérő(k) adatai'!$B$4:$C$205,2,0),"")</f>
        <v/>
      </c>
      <c r="C2253" s="178"/>
      <c r="D2253" s="55" t="str">
        <f>_xlfn.IFNA(VLOOKUP(C2253,'Számlafizető(k) adatai'!$C$4:$D$203,2,0),"")</f>
        <v/>
      </c>
      <c r="E2253" s="55" t="str">
        <f>_xlfn.IFNA(VLOOKUP(C2253,'Számlafizető(k) adatai'!$C$4:$M$203,11,0),"")</f>
        <v/>
      </c>
      <c r="F2253" s="178"/>
      <c r="G2253" s="178"/>
      <c r="H2253" s="178"/>
      <c r="I2253" s="55" t="str">
        <f>IF(F2253="","",VLOOKUP(LEFT(F2253,5),'Technikai cellák'!B:C,2,0))</f>
        <v/>
      </c>
      <c r="J2253" s="55" t="str">
        <f>IF(F2253="","",VLOOKUP(I2253,'Technikai cellák'!$C$1:$D$12,2,0))</f>
        <v/>
      </c>
      <c r="K2253" s="179"/>
      <c r="L2253" s="67" t="str">
        <f t="shared" si="683"/>
        <v/>
      </c>
      <c r="M2253" s="68">
        <f t="shared" si="684"/>
        <v>0</v>
      </c>
      <c r="N2253" s="66">
        <f t="shared" si="685"/>
        <v>0</v>
      </c>
      <c r="O2253" s="152"/>
      <c r="P2253" s="172">
        <f t="shared" si="682"/>
        <v>0</v>
      </c>
      <c r="Q2253" s="69">
        <f t="shared" si="686"/>
        <v>0</v>
      </c>
      <c r="R2253" s="62">
        <f t="shared" si="687"/>
        <v>0</v>
      </c>
      <c r="S2253" s="153"/>
      <c r="T2253" s="118" t="str">
        <f t="shared" si="688"/>
        <v/>
      </c>
      <c r="U2253" s="154"/>
      <c r="V2253" s="154"/>
      <c r="W2253" s="154"/>
      <c r="X2253" s="154"/>
      <c r="Y2253" s="154"/>
      <c r="Z2253" s="154"/>
      <c r="AA2253" s="154"/>
      <c r="AB2253" s="154"/>
      <c r="AC2253" s="154"/>
      <c r="AD2253" s="154"/>
      <c r="AE2253" s="154"/>
      <c r="AF2253" s="154"/>
      <c r="AG2253" s="63">
        <f t="shared" si="689"/>
        <v>0</v>
      </c>
      <c r="AH2253" s="56">
        <f t="shared" si="690"/>
        <v>0</v>
      </c>
      <c r="AI2253" s="56">
        <f t="shared" si="691"/>
        <v>0</v>
      </c>
      <c r="AJ2253" s="56">
        <f t="shared" si="692"/>
        <v>0</v>
      </c>
      <c r="AK2253" s="56">
        <f t="shared" si="693"/>
        <v>0</v>
      </c>
      <c r="AL2253" s="56">
        <f t="shared" si="694"/>
        <v>0</v>
      </c>
      <c r="AM2253" s="56">
        <f t="shared" si="695"/>
        <v>0</v>
      </c>
      <c r="AN2253" s="56">
        <f t="shared" si="696"/>
        <v>0</v>
      </c>
      <c r="AO2253" s="56">
        <f t="shared" si="697"/>
        <v>0</v>
      </c>
      <c r="AP2253" s="56">
        <f t="shared" si="698"/>
        <v>0</v>
      </c>
      <c r="AQ2253" s="56">
        <f t="shared" si="699"/>
        <v>0</v>
      </c>
      <c r="AR2253" s="86">
        <f t="shared" si="700"/>
        <v>0</v>
      </c>
    </row>
    <row r="2254" spans="1:44" x14ac:dyDescent="0.25">
      <c r="A2254" s="178"/>
      <c r="B2254" s="55" t="str">
        <f>_xlfn.IFNA(VLOOKUP(A2254,'Ajánlatkérő(k) adatai'!$B$4:$C$205,2,0),"")</f>
        <v/>
      </c>
      <c r="C2254" s="178"/>
      <c r="D2254" s="55" t="str">
        <f>_xlfn.IFNA(VLOOKUP(C2254,'Számlafizető(k) adatai'!$C$4:$D$203,2,0),"")</f>
        <v/>
      </c>
      <c r="E2254" s="55" t="str">
        <f>_xlfn.IFNA(VLOOKUP(C2254,'Számlafizető(k) adatai'!$C$4:$M$203,11,0),"")</f>
        <v/>
      </c>
      <c r="F2254" s="178"/>
      <c r="G2254" s="178"/>
      <c r="H2254" s="178"/>
      <c r="I2254" s="55" t="str">
        <f>IF(F2254="","",VLOOKUP(LEFT(F2254,5),'Technikai cellák'!B:C,2,0))</f>
        <v/>
      </c>
      <c r="J2254" s="55" t="str">
        <f>IF(F2254="","",VLOOKUP(I2254,'Technikai cellák'!$C$1:$D$12,2,0))</f>
        <v/>
      </c>
      <c r="K2254" s="179"/>
      <c r="L2254" s="67" t="str">
        <f t="shared" si="683"/>
        <v/>
      </c>
      <c r="M2254" s="68">
        <f t="shared" si="684"/>
        <v>0</v>
      </c>
      <c r="N2254" s="66">
        <f t="shared" si="685"/>
        <v>0</v>
      </c>
      <c r="O2254" s="152"/>
      <c r="P2254" s="172">
        <f t="shared" si="682"/>
        <v>0</v>
      </c>
      <c r="Q2254" s="69">
        <f t="shared" si="686"/>
        <v>0</v>
      </c>
      <c r="R2254" s="62">
        <f t="shared" si="687"/>
        <v>0</v>
      </c>
      <c r="S2254" s="153"/>
      <c r="T2254" s="118" t="str">
        <f t="shared" si="688"/>
        <v/>
      </c>
      <c r="U2254" s="154"/>
      <c r="V2254" s="154"/>
      <c r="W2254" s="154"/>
      <c r="X2254" s="154"/>
      <c r="Y2254" s="154"/>
      <c r="Z2254" s="154"/>
      <c r="AA2254" s="154"/>
      <c r="AB2254" s="154"/>
      <c r="AC2254" s="154"/>
      <c r="AD2254" s="154"/>
      <c r="AE2254" s="154"/>
      <c r="AF2254" s="154"/>
      <c r="AG2254" s="63">
        <f t="shared" si="689"/>
        <v>0</v>
      </c>
      <c r="AH2254" s="56">
        <f t="shared" si="690"/>
        <v>0</v>
      </c>
      <c r="AI2254" s="56">
        <f t="shared" si="691"/>
        <v>0</v>
      </c>
      <c r="AJ2254" s="56">
        <f t="shared" si="692"/>
        <v>0</v>
      </c>
      <c r="AK2254" s="56">
        <f t="shared" si="693"/>
        <v>0</v>
      </c>
      <c r="AL2254" s="56">
        <f t="shared" si="694"/>
        <v>0</v>
      </c>
      <c r="AM2254" s="56">
        <f t="shared" si="695"/>
        <v>0</v>
      </c>
      <c r="AN2254" s="56">
        <f t="shared" si="696"/>
        <v>0</v>
      </c>
      <c r="AO2254" s="56">
        <f t="shared" si="697"/>
        <v>0</v>
      </c>
      <c r="AP2254" s="56">
        <f t="shared" si="698"/>
        <v>0</v>
      </c>
      <c r="AQ2254" s="56">
        <f t="shared" si="699"/>
        <v>0</v>
      </c>
      <c r="AR2254" s="86">
        <f t="shared" si="700"/>
        <v>0</v>
      </c>
    </row>
    <row r="2255" spans="1:44" x14ac:dyDescent="0.25">
      <c r="A2255" s="178"/>
      <c r="B2255" s="55" t="str">
        <f>_xlfn.IFNA(VLOOKUP(A2255,'Ajánlatkérő(k) adatai'!$B$4:$C$205,2,0),"")</f>
        <v/>
      </c>
      <c r="C2255" s="178"/>
      <c r="D2255" s="55" t="str">
        <f>_xlfn.IFNA(VLOOKUP(C2255,'Számlafizető(k) adatai'!$C$4:$D$203,2,0),"")</f>
        <v/>
      </c>
      <c r="E2255" s="55" t="str">
        <f>_xlfn.IFNA(VLOOKUP(C2255,'Számlafizető(k) adatai'!$C$4:$M$203,11,0),"")</f>
        <v/>
      </c>
      <c r="F2255" s="178"/>
      <c r="G2255" s="178"/>
      <c r="H2255" s="178"/>
      <c r="I2255" s="55" t="str">
        <f>IF(F2255="","",VLOOKUP(LEFT(F2255,5),'Technikai cellák'!B:C,2,0))</f>
        <v/>
      </c>
      <c r="J2255" s="55" t="str">
        <f>IF(F2255="","",VLOOKUP(I2255,'Technikai cellák'!$C$1:$D$12,2,0))</f>
        <v/>
      </c>
      <c r="K2255" s="179"/>
      <c r="L2255" s="67" t="str">
        <f t="shared" si="683"/>
        <v/>
      </c>
      <c r="M2255" s="68">
        <f t="shared" si="684"/>
        <v>0</v>
      </c>
      <c r="N2255" s="66">
        <f t="shared" si="685"/>
        <v>0</v>
      </c>
      <c r="O2255" s="152"/>
      <c r="P2255" s="172">
        <f t="shared" si="682"/>
        <v>0</v>
      </c>
      <c r="Q2255" s="69">
        <f t="shared" si="686"/>
        <v>0</v>
      </c>
      <c r="R2255" s="62">
        <f t="shared" si="687"/>
        <v>0</v>
      </c>
      <c r="S2255" s="153"/>
      <c r="T2255" s="118" t="str">
        <f t="shared" si="688"/>
        <v/>
      </c>
      <c r="U2255" s="154"/>
      <c r="V2255" s="154"/>
      <c r="W2255" s="154"/>
      <c r="X2255" s="154"/>
      <c r="Y2255" s="154"/>
      <c r="Z2255" s="154"/>
      <c r="AA2255" s="154"/>
      <c r="AB2255" s="154"/>
      <c r="AC2255" s="154"/>
      <c r="AD2255" s="154"/>
      <c r="AE2255" s="154"/>
      <c r="AF2255" s="154"/>
      <c r="AG2255" s="63">
        <f t="shared" si="689"/>
        <v>0</v>
      </c>
      <c r="AH2255" s="56">
        <f t="shared" si="690"/>
        <v>0</v>
      </c>
      <c r="AI2255" s="56">
        <f t="shared" si="691"/>
        <v>0</v>
      </c>
      <c r="AJ2255" s="56">
        <f t="shared" si="692"/>
        <v>0</v>
      </c>
      <c r="AK2255" s="56">
        <f t="shared" si="693"/>
        <v>0</v>
      </c>
      <c r="AL2255" s="56">
        <f t="shared" si="694"/>
        <v>0</v>
      </c>
      <c r="AM2255" s="56">
        <f t="shared" si="695"/>
        <v>0</v>
      </c>
      <c r="AN2255" s="56">
        <f t="shared" si="696"/>
        <v>0</v>
      </c>
      <c r="AO2255" s="56">
        <f t="shared" si="697"/>
        <v>0</v>
      </c>
      <c r="AP2255" s="56">
        <f t="shared" si="698"/>
        <v>0</v>
      </c>
      <c r="AQ2255" s="56">
        <f t="shared" si="699"/>
        <v>0</v>
      </c>
      <c r="AR2255" s="86">
        <f t="shared" si="700"/>
        <v>0</v>
      </c>
    </row>
    <row r="2256" spans="1:44" x14ac:dyDescent="0.25">
      <c r="A2256" s="178"/>
      <c r="B2256" s="55" t="str">
        <f>_xlfn.IFNA(VLOOKUP(A2256,'Ajánlatkérő(k) adatai'!$B$4:$C$205,2,0),"")</f>
        <v/>
      </c>
      <c r="C2256" s="178"/>
      <c r="D2256" s="55" t="str">
        <f>_xlfn.IFNA(VLOOKUP(C2256,'Számlafizető(k) adatai'!$C$4:$D$203,2,0),"")</f>
        <v/>
      </c>
      <c r="E2256" s="55" t="str">
        <f>_xlfn.IFNA(VLOOKUP(C2256,'Számlafizető(k) adatai'!$C$4:$M$203,11,0),"")</f>
        <v/>
      </c>
      <c r="F2256" s="178"/>
      <c r="G2256" s="178"/>
      <c r="H2256" s="178"/>
      <c r="I2256" s="55" t="str">
        <f>IF(F2256="","",VLOOKUP(LEFT(F2256,5),'Technikai cellák'!B:C,2,0))</f>
        <v/>
      </c>
      <c r="J2256" s="55" t="str">
        <f>IF(F2256="","",VLOOKUP(I2256,'Technikai cellák'!$C$1:$D$12,2,0))</f>
        <v/>
      </c>
      <c r="K2256" s="179"/>
      <c r="L2256" s="67" t="str">
        <f t="shared" si="683"/>
        <v/>
      </c>
      <c r="M2256" s="68">
        <f t="shared" si="684"/>
        <v>0</v>
      </c>
      <c r="N2256" s="66">
        <f t="shared" si="685"/>
        <v>0</v>
      </c>
      <c r="O2256" s="152"/>
      <c r="P2256" s="172">
        <f t="shared" ref="P2256:P2319" si="701">ROUND((IF(K2256&lt;100,0,K2256*$C$7)/$C$8),0)</f>
        <v>0</v>
      </c>
      <c r="Q2256" s="69">
        <f t="shared" si="686"/>
        <v>0</v>
      </c>
      <c r="R2256" s="62">
        <f t="shared" si="687"/>
        <v>0</v>
      </c>
      <c r="S2256" s="153"/>
      <c r="T2256" s="118" t="str">
        <f t="shared" si="688"/>
        <v/>
      </c>
      <c r="U2256" s="154"/>
      <c r="V2256" s="154"/>
      <c r="W2256" s="154"/>
      <c r="X2256" s="154"/>
      <c r="Y2256" s="154"/>
      <c r="Z2256" s="154"/>
      <c r="AA2256" s="154"/>
      <c r="AB2256" s="154"/>
      <c r="AC2256" s="154"/>
      <c r="AD2256" s="154"/>
      <c r="AE2256" s="154"/>
      <c r="AF2256" s="154"/>
      <c r="AG2256" s="63">
        <f t="shared" si="689"/>
        <v>0</v>
      </c>
      <c r="AH2256" s="56">
        <f t="shared" si="690"/>
        <v>0</v>
      </c>
      <c r="AI2256" s="56">
        <f t="shared" si="691"/>
        <v>0</v>
      </c>
      <c r="AJ2256" s="56">
        <f t="shared" si="692"/>
        <v>0</v>
      </c>
      <c r="AK2256" s="56">
        <f t="shared" si="693"/>
        <v>0</v>
      </c>
      <c r="AL2256" s="56">
        <f t="shared" si="694"/>
        <v>0</v>
      </c>
      <c r="AM2256" s="56">
        <f t="shared" si="695"/>
        <v>0</v>
      </c>
      <c r="AN2256" s="56">
        <f t="shared" si="696"/>
        <v>0</v>
      </c>
      <c r="AO2256" s="56">
        <f t="shared" si="697"/>
        <v>0</v>
      </c>
      <c r="AP2256" s="56">
        <f t="shared" si="698"/>
        <v>0</v>
      </c>
      <c r="AQ2256" s="56">
        <f t="shared" si="699"/>
        <v>0</v>
      </c>
      <c r="AR2256" s="86">
        <f t="shared" si="700"/>
        <v>0</v>
      </c>
    </row>
    <row r="2257" spans="1:44" x14ac:dyDescent="0.25">
      <c r="A2257" s="178"/>
      <c r="B2257" s="55" t="str">
        <f>_xlfn.IFNA(VLOOKUP(A2257,'Ajánlatkérő(k) adatai'!$B$4:$C$205,2,0),"")</f>
        <v/>
      </c>
      <c r="C2257" s="178"/>
      <c r="D2257" s="55" t="str">
        <f>_xlfn.IFNA(VLOOKUP(C2257,'Számlafizető(k) adatai'!$C$4:$D$203,2,0),"")</f>
        <v/>
      </c>
      <c r="E2257" s="55" t="str">
        <f>_xlfn.IFNA(VLOOKUP(C2257,'Számlafizető(k) adatai'!$C$4:$M$203,11,0),"")</f>
        <v/>
      </c>
      <c r="F2257" s="178"/>
      <c r="G2257" s="178"/>
      <c r="H2257" s="178"/>
      <c r="I2257" s="55" t="str">
        <f>IF(F2257="","",VLOOKUP(LEFT(F2257,5),'Technikai cellák'!B:C,2,0))</f>
        <v/>
      </c>
      <c r="J2257" s="55" t="str">
        <f>IF(F2257="","",VLOOKUP(I2257,'Technikai cellák'!$C$1:$D$12,2,0))</f>
        <v/>
      </c>
      <c r="K2257" s="179"/>
      <c r="L2257" s="67" t="str">
        <f t="shared" si="683"/>
        <v/>
      </c>
      <c r="M2257" s="68">
        <f t="shared" si="684"/>
        <v>0</v>
      </c>
      <c r="N2257" s="66">
        <f t="shared" si="685"/>
        <v>0</v>
      </c>
      <c r="O2257" s="152"/>
      <c r="P2257" s="172">
        <f t="shared" si="701"/>
        <v>0</v>
      </c>
      <c r="Q2257" s="69">
        <f t="shared" si="686"/>
        <v>0</v>
      </c>
      <c r="R2257" s="62">
        <f t="shared" si="687"/>
        <v>0</v>
      </c>
      <c r="S2257" s="153"/>
      <c r="T2257" s="118" t="str">
        <f t="shared" si="688"/>
        <v/>
      </c>
      <c r="U2257" s="154"/>
      <c r="V2257" s="154"/>
      <c r="W2257" s="154"/>
      <c r="X2257" s="154"/>
      <c r="Y2257" s="154"/>
      <c r="Z2257" s="154"/>
      <c r="AA2257" s="154"/>
      <c r="AB2257" s="154"/>
      <c r="AC2257" s="154"/>
      <c r="AD2257" s="154"/>
      <c r="AE2257" s="154"/>
      <c r="AF2257" s="154"/>
      <c r="AG2257" s="63">
        <f t="shared" si="689"/>
        <v>0</v>
      </c>
      <c r="AH2257" s="56">
        <f t="shared" si="690"/>
        <v>0</v>
      </c>
      <c r="AI2257" s="56">
        <f t="shared" si="691"/>
        <v>0</v>
      </c>
      <c r="AJ2257" s="56">
        <f t="shared" si="692"/>
        <v>0</v>
      </c>
      <c r="AK2257" s="56">
        <f t="shared" si="693"/>
        <v>0</v>
      </c>
      <c r="AL2257" s="56">
        <f t="shared" si="694"/>
        <v>0</v>
      </c>
      <c r="AM2257" s="56">
        <f t="shared" si="695"/>
        <v>0</v>
      </c>
      <c r="AN2257" s="56">
        <f t="shared" si="696"/>
        <v>0</v>
      </c>
      <c r="AO2257" s="56">
        <f t="shared" si="697"/>
        <v>0</v>
      </c>
      <c r="AP2257" s="56">
        <f t="shared" si="698"/>
        <v>0</v>
      </c>
      <c r="AQ2257" s="56">
        <f t="shared" si="699"/>
        <v>0</v>
      </c>
      <c r="AR2257" s="86">
        <f t="shared" si="700"/>
        <v>0</v>
      </c>
    </row>
    <row r="2258" spans="1:44" x14ac:dyDescent="0.25">
      <c r="A2258" s="178"/>
      <c r="B2258" s="55" t="str">
        <f>_xlfn.IFNA(VLOOKUP(A2258,'Ajánlatkérő(k) adatai'!$B$4:$C$205,2,0),"")</f>
        <v/>
      </c>
      <c r="C2258" s="178"/>
      <c r="D2258" s="55" t="str">
        <f>_xlfn.IFNA(VLOOKUP(C2258,'Számlafizető(k) adatai'!$C$4:$D$203,2,0),"")</f>
        <v/>
      </c>
      <c r="E2258" s="55" t="str">
        <f>_xlfn.IFNA(VLOOKUP(C2258,'Számlafizető(k) adatai'!$C$4:$M$203,11,0),"")</f>
        <v/>
      </c>
      <c r="F2258" s="178"/>
      <c r="G2258" s="178"/>
      <c r="H2258" s="178"/>
      <c r="I2258" s="55" t="str">
        <f>IF(F2258="","",VLOOKUP(LEFT(F2258,5),'Technikai cellák'!B:C,2,0))</f>
        <v/>
      </c>
      <c r="J2258" s="55" t="str">
        <f>IF(F2258="","",VLOOKUP(I2258,'Technikai cellák'!$C$1:$D$12,2,0))</f>
        <v/>
      </c>
      <c r="K2258" s="179"/>
      <c r="L2258" s="67" t="str">
        <f t="shared" si="683"/>
        <v/>
      </c>
      <c r="M2258" s="68">
        <f t="shared" si="684"/>
        <v>0</v>
      </c>
      <c r="N2258" s="66">
        <f t="shared" si="685"/>
        <v>0</v>
      </c>
      <c r="O2258" s="152"/>
      <c r="P2258" s="172">
        <f t="shared" si="701"/>
        <v>0</v>
      </c>
      <c r="Q2258" s="69">
        <f t="shared" si="686"/>
        <v>0</v>
      </c>
      <c r="R2258" s="62">
        <f t="shared" si="687"/>
        <v>0</v>
      </c>
      <c r="S2258" s="153"/>
      <c r="T2258" s="118" t="str">
        <f t="shared" si="688"/>
        <v/>
      </c>
      <c r="U2258" s="154"/>
      <c r="V2258" s="154"/>
      <c r="W2258" s="154"/>
      <c r="X2258" s="154"/>
      <c r="Y2258" s="154"/>
      <c r="Z2258" s="154"/>
      <c r="AA2258" s="154"/>
      <c r="AB2258" s="154"/>
      <c r="AC2258" s="154"/>
      <c r="AD2258" s="154"/>
      <c r="AE2258" s="154"/>
      <c r="AF2258" s="154"/>
      <c r="AG2258" s="63">
        <f t="shared" si="689"/>
        <v>0</v>
      </c>
      <c r="AH2258" s="56">
        <f t="shared" si="690"/>
        <v>0</v>
      </c>
      <c r="AI2258" s="56">
        <f t="shared" si="691"/>
        <v>0</v>
      </c>
      <c r="AJ2258" s="56">
        <f t="shared" si="692"/>
        <v>0</v>
      </c>
      <c r="AK2258" s="56">
        <f t="shared" si="693"/>
        <v>0</v>
      </c>
      <c r="AL2258" s="56">
        <f t="shared" si="694"/>
        <v>0</v>
      </c>
      <c r="AM2258" s="56">
        <f t="shared" si="695"/>
        <v>0</v>
      </c>
      <c r="AN2258" s="56">
        <f t="shared" si="696"/>
        <v>0</v>
      </c>
      <c r="AO2258" s="56">
        <f t="shared" si="697"/>
        <v>0</v>
      </c>
      <c r="AP2258" s="56">
        <f t="shared" si="698"/>
        <v>0</v>
      </c>
      <c r="AQ2258" s="56">
        <f t="shared" si="699"/>
        <v>0</v>
      </c>
      <c r="AR2258" s="86">
        <f t="shared" si="700"/>
        <v>0</v>
      </c>
    </row>
    <row r="2259" spans="1:44" x14ac:dyDescent="0.25">
      <c r="A2259" s="178"/>
      <c r="B2259" s="55" t="str">
        <f>_xlfn.IFNA(VLOOKUP(A2259,'Ajánlatkérő(k) adatai'!$B$4:$C$205,2,0),"")</f>
        <v/>
      </c>
      <c r="C2259" s="178"/>
      <c r="D2259" s="55" t="str">
        <f>_xlfn.IFNA(VLOOKUP(C2259,'Számlafizető(k) adatai'!$C$4:$D$203,2,0),"")</f>
        <v/>
      </c>
      <c r="E2259" s="55" t="str">
        <f>_xlfn.IFNA(VLOOKUP(C2259,'Számlafizető(k) adatai'!$C$4:$M$203,11,0),"")</f>
        <v/>
      </c>
      <c r="F2259" s="178"/>
      <c r="G2259" s="178"/>
      <c r="H2259" s="178"/>
      <c r="I2259" s="55" t="str">
        <f>IF(F2259="","",VLOOKUP(LEFT(F2259,5),'Technikai cellák'!B:C,2,0))</f>
        <v/>
      </c>
      <c r="J2259" s="55" t="str">
        <f>IF(F2259="","",VLOOKUP(I2259,'Technikai cellák'!$C$1:$D$12,2,0))</f>
        <v/>
      </c>
      <c r="K2259" s="179"/>
      <c r="L2259" s="67" t="str">
        <f t="shared" si="683"/>
        <v/>
      </c>
      <c r="M2259" s="68">
        <f t="shared" si="684"/>
        <v>0</v>
      </c>
      <c r="N2259" s="66">
        <f t="shared" si="685"/>
        <v>0</v>
      </c>
      <c r="O2259" s="152"/>
      <c r="P2259" s="172">
        <f t="shared" si="701"/>
        <v>0</v>
      </c>
      <c r="Q2259" s="69">
        <f t="shared" si="686"/>
        <v>0</v>
      </c>
      <c r="R2259" s="62">
        <f t="shared" si="687"/>
        <v>0</v>
      </c>
      <c r="S2259" s="153"/>
      <c r="T2259" s="118" t="str">
        <f t="shared" si="688"/>
        <v/>
      </c>
      <c r="U2259" s="154"/>
      <c r="V2259" s="154"/>
      <c r="W2259" s="154"/>
      <c r="X2259" s="154"/>
      <c r="Y2259" s="154"/>
      <c r="Z2259" s="154"/>
      <c r="AA2259" s="154"/>
      <c r="AB2259" s="154"/>
      <c r="AC2259" s="154"/>
      <c r="AD2259" s="154"/>
      <c r="AE2259" s="154"/>
      <c r="AF2259" s="154"/>
      <c r="AG2259" s="63">
        <f t="shared" si="689"/>
        <v>0</v>
      </c>
      <c r="AH2259" s="56">
        <f t="shared" si="690"/>
        <v>0</v>
      </c>
      <c r="AI2259" s="56">
        <f t="shared" si="691"/>
        <v>0</v>
      </c>
      <c r="AJ2259" s="56">
        <f t="shared" si="692"/>
        <v>0</v>
      </c>
      <c r="AK2259" s="56">
        <f t="shared" si="693"/>
        <v>0</v>
      </c>
      <c r="AL2259" s="56">
        <f t="shared" si="694"/>
        <v>0</v>
      </c>
      <c r="AM2259" s="56">
        <f t="shared" si="695"/>
        <v>0</v>
      </c>
      <c r="AN2259" s="56">
        <f t="shared" si="696"/>
        <v>0</v>
      </c>
      <c r="AO2259" s="56">
        <f t="shared" si="697"/>
        <v>0</v>
      </c>
      <c r="AP2259" s="56">
        <f t="shared" si="698"/>
        <v>0</v>
      </c>
      <c r="AQ2259" s="56">
        <f t="shared" si="699"/>
        <v>0</v>
      </c>
      <c r="AR2259" s="86">
        <f t="shared" si="700"/>
        <v>0</v>
      </c>
    </row>
    <row r="2260" spans="1:44" x14ac:dyDescent="0.25">
      <c r="A2260" s="178"/>
      <c r="B2260" s="55" t="str">
        <f>_xlfn.IFNA(VLOOKUP(A2260,'Ajánlatkérő(k) adatai'!$B$4:$C$205,2,0),"")</f>
        <v/>
      </c>
      <c r="C2260" s="178"/>
      <c r="D2260" s="55" t="str">
        <f>_xlfn.IFNA(VLOOKUP(C2260,'Számlafizető(k) adatai'!$C$4:$D$203,2,0),"")</f>
        <v/>
      </c>
      <c r="E2260" s="55" t="str">
        <f>_xlfn.IFNA(VLOOKUP(C2260,'Számlafizető(k) adatai'!$C$4:$M$203,11,0),"")</f>
        <v/>
      </c>
      <c r="F2260" s="178"/>
      <c r="G2260" s="178"/>
      <c r="H2260" s="178"/>
      <c r="I2260" s="55" t="str">
        <f>IF(F2260="","",VLOOKUP(LEFT(F2260,5),'Technikai cellák'!B:C,2,0))</f>
        <v/>
      </c>
      <c r="J2260" s="55" t="str">
        <f>IF(F2260="","",VLOOKUP(I2260,'Technikai cellák'!$C$1:$D$12,2,0))</f>
        <v/>
      </c>
      <c r="K2260" s="179"/>
      <c r="L2260" s="67" t="str">
        <f t="shared" si="683"/>
        <v/>
      </c>
      <c r="M2260" s="68">
        <f t="shared" si="684"/>
        <v>0</v>
      </c>
      <c r="N2260" s="66">
        <f t="shared" si="685"/>
        <v>0</v>
      </c>
      <c r="O2260" s="152"/>
      <c r="P2260" s="172">
        <f t="shared" si="701"/>
        <v>0</v>
      </c>
      <c r="Q2260" s="69">
        <f t="shared" si="686"/>
        <v>0</v>
      </c>
      <c r="R2260" s="62">
        <f t="shared" si="687"/>
        <v>0</v>
      </c>
      <c r="S2260" s="153"/>
      <c r="T2260" s="118" t="str">
        <f t="shared" si="688"/>
        <v/>
      </c>
      <c r="U2260" s="154"/>
      <c r="V2260" s="154"/>
      <c r="W2260" s="154"/>
      <c r="X2260" s="154"/>
      <c r="Y2260" s="154"/>
      <c r="Z2260" s="154"/>
      <c r="AA2260" s="154"/>
      <c r="AB2260" s="154"/>
      <c r="AC2260" s="154"/>
      <c r="AD2260" s="154"/>
      <c r="AE2260" s="154"/>
      <c r="AF2260" s="154"/>
      <c r="AG2260" s="63">
        <f t="shared" si="689"/>
        <v>0</v>
      </c>
      <c r="AH2260" s="56">
        <f t="shared" si="690"/>
        <v>0</v>
      </c>
      <c r="AI2260" s="56">
        <f t="shared" si="691"/>
        <v>0</v>
      </c>
      <c r="AJ2260" s="56">
        <f t="shared" si="692"/>
        <v>0</v>
      </c>
      <c r="AK2260" s="56">
        <f t="shared" si="693"/>
        <v>0</v>
      </c>
      <c r="AL2260" s="56">
        <f t="shared" si="694"/>
        <v>0</v>
      </c>
      <c r="AM2260" s="56">
        <f t="shared" si="695"/>
        <v>0</v>
      </c>
      <c r="AN2260" s="56">
        <f t="shared" si="696"/>
        <v>0</v>
      </c>
      <c r="AO2260" s="56">
        <f t="shared" si="697"/>
        <v>0</v>
      </c>
      <c r="AP2260" s="56">
        <f t="shared" si="698"/>
        <v>0</v>
      </c>
      <c r="AQ2260" s="56">
        <f t="shared" si="699"/>
        <v>0</v>
      </c>
      <c r="AR2260" s="86">
        <f t="shared" si="700"/>
        <v>0</v>
      </c>
    </row>
    <row r="2261" spans="1:44" x14ac:dyDescent="0.25">
      <c r="A2261" s="178"/>
      <c r="B2261" s="55" t="str">
        <f>_xlfn.IFNA(VLOOKUP(A2261,'Ajánlatkérő(k) adatai'!$B$4:$C$205,2,0),"")</f>
        <v/>
      </c>
      <c r="C2261" s="178"/>
      <c r="D2261" s="55" t="str">
        <f>_xlfn.IFNA(VLOOKUP(C2261,'Számlafizető(k) adatai'!$C$4:$D$203,2,0),"")</f>
        <v/>
      </c>
      <c r="E2261" s="55" t="str">
        <f>_xlfn.IFNA(VLOOKUP(C2261,'Számlafizető(k) adatai'!$C$4:$M$203,11,0),"")</f>
        <v/>
      </c>
      <c r="F2261" s="178"/>
      <c r="G2261" s="178"/>
      <c r="H2261" s="178"/>
      <c r="I2261" s="55" t="str">
        <f>IF(F2261="","",VLOOKUP(LEFT(F2261,5),'Technikai cellák'!B:C,2,0))</f>
        <v/>
      </c>
      <c r="J2261" s="55" t="str">
        <f>IF(F2261="","",VLOOKUP(I2261,'Technikai cellák'!$C$1:$D$12,2,0))</f>
        <v/>
      </c>
      <c r="K2261" s="179"/>
      <c r="L2261" s="67" t="str">
        <f t="shared" ref="L2261:L2324" si="702">IF(K2261="","",IF(K2261&lt;20,"20 alatti",IF(K2261&lt;100,"20-99",IF(K2261&lt;500,"100-500","500-"))))</f>
        <v/>
      </c>
      <c r="M2261" s="68">
        <f t="shared" ref="M2261:M2324" si="703">ROUND(IF(L2261="20 alatti",K2261*1,0),0)</f>
        <v>0</v>
      </c>
      <c r="N2261" s="66">
        <f t="shared" ref="N2261:N2324" si="704">ROUND(IF(L2261="20-99",K2261*10.5,0),0)</f>
        <v>0</v>
      </c>
      <c r="O2261" s="152"/>
      <c r="P2261" s="172">
        <f t="shared" si="701"/>
        <v>0</v>
      </c>
      <c r="Q2261" s="69">
        <f t="shared" ref="Q2261:Q2324" si="705">ROUND(R2261*$F$10,0)</f>
        <v>0</v>
      </c>
      <c r="R2261" s="62">
        <f t="shared" ref="R2261:R2324" si="706">SUM(AG2261:AR2261)</f>
        <v>0</v>
      </c>
      <c r="S2261" s="153"/>
      <c r="T2261" s="118" t="str">
        <f t="shared" ref="T2261:T2324" si="707">IF(S2261="","",IF((DAYS360(S2261,$C$4,TRUE))/30&lt;0,"",(DAYS360(S2261,$C$4,))/30))</f>
        <v/>
      </c>
      <c r="U2261" s="154"/>
      <c r="V2261" s="154"/>
      <c r="W2261" s="154"/>
      <c r="X2261" s="154"/>
      <c r="Y2261" s="154"/>
      <c r="Z2261" s="154"/>
      <c r="AA2261" s="154"/>
      <c r="AB2261" s="154"/>
      <c r="AC2261" s="154"/>
      <c r="AD2261" s="154"/>
      <c r="AE2261" s="154"/>
      <c r="AF2261" s="154"/>
      <c r="AG2261" s="63">
        <f t="shared" ref="AG2261:AG2324" si="708">ROUND((U2261*$C$7)/$C$8,0)</f>
        <v>0</v>
      </c>
      <c r="AH2261" s="56">
        <f t="shared" ref="AH2261:AH2324" si="709">ROUND((V2261*$C$7)/$C$8,0)</f>
        <v>0</v>
      </c>
      <c r="AI2261" s="56">
        <f t="shared" ref="AI2261:AI2324" si="710">ROUND((W2261*$C$7)/$C$8,0)</f>
        <v>0</v>
      </c>
      <c r="AJ2261" s="56">
        <f t="shared" ref="AJ2261:AJ2324" si="711">ROUND((X2261*$C$7)/$C$8,0)</f>
        <v>0</v>
      </c>
      <c r="AK2261" s="56">
        <f t="shared" ref="AK2261:AK2324" si="712">ROUND((Y2261*$C$7)/$C$8,0)</f>
        <v>0</v>
      </c>
      <c r="AL2261" s="56">
        <f t="shared" ref="AL2261:AL2324" si="713">ROUND((Z2261*$C$7)/$C$8,0)</f>
        <v>0</v>
      </c>
      <c r="AM2261" s="56">
        <f t="shared" ref="AM2261:AM2324" si="714">ROUND((AA2261*$C$7)/$C$8,0)</f>
        <v>0</v>
      </c>
      <c r="AN2261" s="56">
        <f t="shared" ref="AN2261:AN2324" si="715">ROUND((AB2261*$C$7)/$C$8,0)</f>
        <v>0</v>
      </c>
      <c r="AO2261" s="56">
        <f t="shared" ref="AO2261:AO2324" si="716">ROUND((AC2261*$C$7)/$C$8,0)</f>
        <v>0</v>
      </c>
      <c r="AP2261" s="56">
        <f t="shared" ref="AP2261:AP2324" si="717">ROUND((AD2261*$C$7)/$C$8,0)</f>
        <v>0</v>
      </c>
      <c r="AQ2261" s="56">
        <f t="shared" ref="AQ2261:AQ2324" si="718">ROUND((AE2261*$C$7)/$C$8,0)</f>
        <v>0</v>
      </c>
      <c r="AR2261" s="86">
        <f t="shared" ref="AR2261:AR2324" si="719">ROUND((AF2261*$C$7)/$C$8,0)</f>
        <v>0</v>
      </c>
    </row>
    <row r="2262" spans="1:44" x14ac:dyDescent="0.25">
      <c r="A2262" s="178"/>
      <c r="B2262" s="55" t="str">
        <f>_xlfn.IFNA(VLOOKUP(A2262,'Ajánlatkérő(k) adatai'!$B$4:$C$205,2,0),"")</f>
        <v/>
      </c>
      <c r="C2262" s="178"/>
      <c r="D2262" s="55" t="str">
        <f>_xlfn.IFNA(VLOOKUP(C2262,'Számlafizető(k) adatai'!$C$4:$D$203,2,0),"")</f>
        <v/>
      </c>
      <c r="E2262" s="55" t="str">
        <f>_xlfn.IFNA(VLOOKUP(C2262,'Számlafizető(k) adatai'!$C$4:$M$203,11,0),"")</f>
        <v/>
      </c>
      <c r="F2262" s="178"/>
      <c r="G2262" s="178"/>
      <c r="H2262" s="178"/>
      <c r="I2262" s="55" t="str">
        <f>IF(F2262="","",VLOOKUP(LEFT(F2262,5),'Technikai cellák'!B:C,2,0))</f>
        <v/>
      </c>
      <c r="J2262" s="55" t="str">
        <f>IF(F2262="","",VLOOKUP(I2262,'Technikai cellák'!$C$1:$D$12,2,0))</f>
        <v/>
      </c>
      <c r="K2262" s="179"/>
      <c r="L2262" s="67" t="str">
        <f t="shared" si="702"/>
        <v/>
      </c>
      <c r="M2262" s="68">
        <f t="shared" si="703"/>
        <v>0</v>
      </c>
      <c r="N2262" s="66">
        <f t="shared" si="704"/>
        <v>0</v>
      </c>
      <c r="O2262" s="152"/>
      <c r="P2262" s="172">
        <f t="shared" si="701"/>
        <v>0</v>
      </c>
      <c r="Q2262" s="69">
        <f t="shared" si="705"/>
        <v>0</v>
      </c>
      <c r="R2262" s="62">
        <f t="shared" si="706"/>
        <v>0</v>
      </c>
      <c r="S2262" s="153"/>
      <c r="T2262" s="118" t="str">
        <f t="shared" si="707"/>
        <v/>
      </c>
      <c r="U2262" s="154"/>
      <c r="V2262" s="154"/>
      <c r="W2262" s="154"/>
      <c r="X2262" s="154"/>
      <c r="Y2262" s="154"/>
      <c r="Z2262" s="154"/>
      <c r="AA2262" s="154"/>
      <c r="AB2262" s="154"/>
      <c r="AC2262" s="154"/>
      <c r="AD2262" s="154"/>
      <c r="AE2262" s="154"/>
      <c r="AF2262" s="154"/>
      <c r="AG2262" s="63">
        <f t="shared" si="708"/>
        <v>0</v>
      </c>
      <c r="AH2262" s="56">
        <f t="shared" si="709"/>
        <v>0</v>
      </c>
      <c r="AI2262" s="56">
        <f t="shared" si="710"/>
        <v>0</v>
      </c>
      <c r="AJ2262" s="56">
        <f t="shared" si="711"/>
        <v>0</v>
      </c>
      <c r="AK2262" s="56">
        <f t="shared" si="712"/>
        <v>0</v>
      </c>
      <c r="AL2262" s="56">
        <f t="shared" si="713"/>
        <v>0</v>
      </c>
      <c r="AM2262" s="56">
        <f t="shared" si="714"/>
        <v>0</v>
      </c>
      <c r="AN2262" s="56">
        <f t="shared" si="715"/>
        <v>0</v>
      </c>
      <c r="AO2262" s="56">
        <f t="shared" si="716"/>
        <v>0</v>
      </c>
      <c r="AP2262" s="56">
        <f t="shared" si="717"/>
        <v>0</v>
      </c>
      <c r="AQ2262" s="56">
        <f t="shared" si="718"/>
        <v>0</v>
      </c>
      <c r="AR2262" s="86">
        <f t="shared" si="719"/>
        <v>0</v>
      </c>
    </row>
    <row r="2263" spans="1:44" x14ac:dyDescent="0.25">
      <c r="A2263" s="178"/>
      <c r="B2263" s="55" t="str">
        <f>_xlfn.IFNA(VLOOKUP(A2263,'Ajánlatkérő(k) adatai'!$B$4:$C$205,2,0),"")</f>
        <v/>
      </c>
      <c r="C2263" s="178"/>
      <c r="D2263" s="55" t="str">
        <f>_xlfn.IFNA(VLOOKUP(C2263,'Számlafizető(k) adatai'!$C$4:$D$203,2,0),"")</f>
        <v/>
      </c>
      <c r="E2263" s="55" t="str">
        <f>_xlfn.IFNA(VLOOKUP(C2263,'Számlafizető(k) adatai'!$C$4:$M$203,11,0),"")</f>
        <v/>
      </c>
      <c r="F2263" s="178"/>
      <c r="G2263" s="178"/>
      <c r="H2263" s="178"/>
      <c r="I2263" s="55" t="str">
        <f>IF(F2263="","",VLOOKUP(LEFT(F2263,5),'Technikai cellák'!B:C,2,0))</f>
        <v/>
      </c>
      <c r="J2263" s="55" t="str">
        <f>IF(F2263="","",VLOOKUP(I2263,'Technikai cellák'!$C$1:$D$12,2,0))</f>
        <v/>
      </c>
      <c r="K2263" s="179"/>
      <c r="L2263" s="67" t="str">
        <f t="shared" si="702"/>
        <v/>
      </c>
      <c r="M2263" s="68">
        <f t="shared" si="703"/>
        <v>0</v>
      </c>
      <c r="N2263" s="66">
        <f t="shared" si="704"/>
        <v>0</v>
      </c>
      <c r="O2263" s="152"/>
      <c r="P2263" s="172">
        <f t="shared" si="701"/>
        <v>0</v>
      </c>
      <c r="Q2263" s="69">
        <f t="shared" si="705"/>
        <v>0</v>
      </c>
      <c r="R2263" s="62">
        <f t="shared" si="706"/>
        <v>0</v>
      </c>
      <c r="S2263" s="153"/>
      <c r="T2263" s="118" t="str">
        <f t="shared" si="707"/>
        <v/>
      </c>
      <c r="U2263" s="154"/>
      <c r="V2263" s="154"/>
      <c r="W2263" s="154"/>
      <c r="X2263" s="154"/>
      <c r="Y2263" s="154"/>
      <c r="Z2263" s="154"/>
      <c r="AA2263" s="154"/>
      <c r="AB2263" s="154"/>
      <c r="AC2263" s="154"/>
      <c r="AD2263" s="154"/>
      <c r="AE2263" s="154"/>
      <c r="AF2263" s="154"/>
      <c r="AG2263" s="63">
        <f t="shared" si="708"/>
        <v>0</v>
      </c>
      <c r="AH2263" s="56">
        <f t="shared" si="709"/>
        <v>0</v>
      </c>
      <c r="AI2263" s="56">
        <f t="shared" si="710"/>
        <v>0</v>
      </c>
      <c r="AJ2263" s="56">
        <f t="shared" si="711"/>
        <v>0</v>
      </c>
      <c r="AK2263" s="56">
        <f t="shared" si="712"/>
        <v>0</v>
      </c>
      <c r="AL2263" s="56">
        <f t="shared" si="713"/>
        <v>0</v>
      </c>
      <c r="AM2263" s="56">
        <f t="shared" si="714"/>
        <v>0</v>
      </c>
      <c r="AN2263" s="56">
        <f t="shared" si="715"/>
        <v>0</v>
      </c>
      <c r="AO2263" s="56">
        <f t="shared" si="716"/>
        <v>0</v>
      </c>
      <c r="AP2263" s="56">
        <f t="shared" si="717"/>
        <v>0</v>
      </c>
      <c r="AQ2263" s="56">
        <f t="shared" si="718"/>
        <v>0</v>
      </c>
      <c r="AR2263" s="86">
        <f t="shared" si="719"/>
        <v>0</v>
      </c>
    </row>
    <row r="2264" spans="1:44" x14ac:dyDescent="0.25">
      <c r="A2264" s="178"/>
      <c r="B2264" s="55" t="str">
        <f>_xlfn.IFNA(VLOOKUP(A2264,'Ajánlatkérő(k) adatai'!$B$4:$C$205,2,0),"")</f>
        <v/>
      </c>
      <c r="C2264" s="178"/>
      <c r="D2264" s="55" t="str">
        <f>_xlfn.IFNA(VLOOKUP(C2264,'Számlafizető(k) adatai'!$C$4:$D$203,2,0),"")</f>
        <v/>
      </c>
      <c r="E2264" s="55" t="str">
        <f>_xlfn.IFNA(VLOOKUP(C2264,'Számlafizető(k) adatai'!$C$4:$M$203,11,0),"")</f>
        <v/>
      </c>
      <c r="F2264" s="178"/>
      <c r="G2264" s="178"/>
      <c r="H2264" s="178"/>
      <c r="I2264" s="55" t="str">
        <f>IF(F2264="","",VLOOKUP(LEFT(F2264,5),'Technikai cellák'!B:C,2,0))</f>
        <v/>
      </c>
      <c r="J2264" s="55" t="str">
        <f>IF(F2264="","",VLOOKUP(I2264,'Technikai cellák'!$C$1:$D$12,2,0))</f>
        <v/>
      </c>
      <c r="K2264" s="179"/>
      <c r="L2264" s="67" t="str">
        <f t="shared" si="702"/>
        <v/>
      </c>
      <c r="M2264" s="68">
        <f t="shared" si="703"/>
        <v>0</v>
      </c>
      <c r="N2264" s="66">
        <f t="shared" si="704"/>
        <v>0</v>
      </c>
      <c r="O2264" s="152"/>
      <c r="P2264" s="172">
        <f t="shared" si="701"/>
        <v>0</v>
      </c>
      <c r="Q2264" s="69">
        <f t="shared" si="705"/>
        <v>0</v>
      </c>
      <c r="R2264" s="62">
        <f t="shared" si="706"/>
        <v>0</v>
      </c>
      <c r="S2264" s="153"/>
      <c r="T2264" s="118" t="str">
        <f t="shared" si="707"/>
        <v/>
      </c>
      <c r="U2264" s="154"/>
      <c r="V2264" s="154"/>
      <c r="W2264" s="154"/>
      <c r="X2264" s="154"/>
      <c r="Y2264" s="154"/>
      <c r="Z2264" s="154"/>
      <c r="AA2264" s="154"/>
      <c r="AB2264" s="154"/>
      <c r="AC2264" s="154"/>
      <c r="AD2264" s="154"/>
      <c r="AE2264" s="154"/>
      <c r="AF2264" s="154"/>
      <c r="AG2264" s="63">
        <f t="shared" si="708"/>
        <v>0</v>
      </c>
      <c r="AH2264" s="56">
        <f t="shared" si="709"/>
        <v>0</v>
      </c>
      <c r="AI2264" s="56">
        <f t="shared" si="710"/>
        <v>0</v>
      </c>
      <c r="AJ2264" s="56">
        <f t="shared" si="711"/>
        <v>0</v>
      </c>
      <c r="AK2264" s="56">
        <f t="shared" si="712"/>
        <v>0</v>
      </c>
      <c r="AL2264" s="56">
        <f t="shared" si="713"/>
        <v>0</v>
      </c>
      <c r="AM2264" s="56">
        <f t="shared" si="714"/>
        <v>0</v>
      </c>
      <c r="AN2264" s="56">
        <f t="shared" si="715"/>
        <v>0</v>
      </c>
      <c r="AO2264" s="56">
        <f t="shared" si="716"/>
        <v>0</v>
      </c>
      <c r="AP2264" s="56">
        <f t="shared" si="717"/>
        <v>0</v>
      </c>
      <c r="AQ2264" s="56">
        <f t="shared" si="718"/>
        <v>0</v>
      </c>
      <c r="AR2264" s="86">
        <f t="shared" si="719"/>
        <v>0</v>
      </c>
    </row>
    <row r="2265" spans="1:44" x14ac:dyDescent="0.25">
      <c r="A2265" s="178"/>
      <c r="B2265" s="55" t="str">
        <f>_xlfn.IFNA(VLOOKUP(A2265,'Ajánlatkérő(k) adatai'!$B$4:$C$205,2,0),"")</f>
        <v/>
      </c>
      <c r="C2265" s="178"/>
      <c r="D2265" s="55" t="str">
        <f>_xlfn.IFNA(VLOOKUP(C2265,'Számlafizető(k) adatai'!$C$4:$D$203,2,0),"")</f>
        <v/>
      </c>
      <c r="E2265" s="55" t="str">
        <f>_xlfn.IFNA(VLOOKUP(C2265,'Számlafizető(k) adatai'!$C$4:$M$203,11,0),"")</f>
        <v/>
      </c>
      <c r="F2265" s="178"/>
      <c r="G2265" s="178"/>
      <c r="H2265" s="178"/>
      <c r="I2265" s="55" t="str">
        <f>IF(F2265="","",VLOOKUP(LEFT(F2265,5),'Technikai cellák'!B:C,2,0))</f>
        <v/>
      </c>
      <c r="J2265" s="55" t="str">
        <f>IF(F2265="","",VLOOKUP(I2265,'Technikai cellák'!$C$1:$D$12,2,0))</f>
        <v/>
      </c>
      <c r="K2265" s="179"/>
      <c r="L2265" s="67" t="str">
        <f t="shared" si="702"/>
        <v/>
      </c>
      <c r="M2265" s="68">
        <f t="shared" si="703"/>
        <v>0</v>
      </c>
      <c r="N2265" s="66">
        <f t="shared" si="704"/>
        <v>0</v>
      </c>
      <c r="O2265" s="152"/>
      <c r="P2265" s="172">
        <f t="shared" si="701"/>
        <v>0</v>
      </c>
      <c r="Q2265" s="69">
        <f t="shared" si="705"/>
        <v>0</v>
      </c>
      <c r="R2265" s="62">
        <f t="shared" si="706"/>
        <v>0</v>
      </c>
      <c r="S2265" s="153"/>
      <c r="T2265" s="118" t="str">
        <f t="shared" si="707"/>
        <v/>
      </c>
      <c r="U2265" s="154"/>
      <c r="V2265" s="154"/>
      <c r="W2265" s="154"/>
      <c r="X2265" s="154"/>
      <c r="Y2265" s="154"/>
      <c r="Z2265" s="154"/>
      <c r="AA2265" s="154"/>
      <c r="AB2265" s="154"/>
      <c r="AC2265" s="154"/>
      <c r="AD2265" s="154"/>
      <c r="AE2265" s="154"/>
      <c r="AF2265" s="154"/>
      <c r="AG2265" s="63">
        <f t="shared" si="708"/>
        <v>0</v>
      </c>
      <c r="AH2265" s="56">
        <f t="shared" si="709"/>
        <v>0</v>
      </c>
      <c r="AI2265" s="56">
        <f t="shared" si="710"/>
        <v>0</v>
      </c>
      <c r="AJ2265" s="56">
        <f t="shared" si="711"/>
        <v>0</v>
      </c>
      <c r="AK2265" s="56">
        <f t="shared" si="712"/>
        <v>0</v>
      </c>
      <c r="AL2265" s="56">
        <f t="shared" si="713"/>
        <v>0</v>
      </c>
      <c r="AM2265" s="56">
        <f t="shared" si="714"/>
        <v>0</v>
      </c>
      <c r="AN2265" s="56">
        <f t="shared" si="715"/>
        <v>0</v>
      </c>
      <c r="AO2265" s="56">
        <f t="shared" si="716"/>
        <v>0</v>
      </c>
      <c r="AP2265" s="56">
        <f t="shared" si="717"/>
        <v>0</v>
      </c>
      <c r="AQ2265" s="56">
        <f t="shared" si="718"/>
        <v>0</v>
      </c>
      <c r="AR2265" s="86">
        <f t="shared" si="719"/>
        <v>0</v>
      </c>
    </row>
    <row r="2266" spans="1:44" x14ac:dyDescent="0.25">
      <c r="A2266" s="178"/>
      <c r="B2266" s="55" t="str">
        <f>_xlfn.IFNA(VLOOKUP(A2266,'Ajánlatkérő(k) adatai'!$B$4:$C$205,2,0),"")</f>
        <v/>
      </c>
      <c r="C2266" s="178"/>
      <c r="D2266" s="55" t="str">
        <f>_xlfn.IFNA(VLOOKUP(C2266,'Számlafizető(k) adatai'!$C$4:$D$203,2,0),"")</f>
        <v/>
      </c>
      <c r="E2266" s="55" t="str">
        <f>_xlfn.IFNA(VLOOKUP(C2266,'Számlafizető(k) adatai'!$C$4:$M$203,11,0),"")</f>
        <v/>
      </c>
      <c r="F2266" s="178"/>
      <c r="G2266" s="178"/>
      <c r="H2266" s="178"/>
      <c r="I2266" s="55" t="str">
        <f>IF(F2266="","",VLOOKUP(LEFT(F2266,5),'Technikai cellák'!B:C,2,0))</f>
        <v/>
      </c>
      <c r="J2266" s="55" t="str">
        <f>IF(F2266="","",VLOOKUP(I2266,'Technikai cellák'!$C$1:$D$12,2,0))</f>
        <v/>
      </c>
      <c r="K2266" s="179"/>
      <c r="L2266" s="67" t="str">
        <f t="shared" si="702"/>
        <v/>
      </c>
      <c r="M2266" s="68">
        <f t="shared" si="703"/>
        <v>0</v>
      </c>
      <c r="N2266" s="66">
        <f t="shared" si="704"/>
        <v>0</v>
      </c>
      <c r="O2266" s="152"/>
      <c r="P2266" s="172">
        <f t="shared" si="701"/>
        <v>0</v>
      </c>
      <c r="Q2266" s="69">
        <f t="shared" si="705"/>
        <v>0</v>
      </c>
      <c r="R2266" s="62">
        <f t="shared" si="706"/>
        <v>0</v>
      </c>
      <c r="S2266" s="153"/>
      <c r="T2266" s="118" t="str">
        <f t="shared" si="707"/>
        <v/>
      </c>
      <c r="U2266" s="154"/>
      <c r="V2266" s="154"/>
      <c r="W2266" s="154"/>
      <c r="X2266" s="154"/>
      <c r="Y2266" s="154"/>
      <c r="Z2266" s="154"/>
      <c r="AA2266" s="154"/>
      <c r="AB2266" s="154"/>
      <c r="AC2266" s="154"/>
      <c r="AD2266" s="154"/>
      <c r="AE2266" s="154"/>
      <c r="AF2266" s="154"/>
      <c r="AG2266" s="63">
        <f t="shared" si="708"/>
        <v>0</v>
      </c>
      <c r="AH2266" s="56">
        <f t="shared" si="709"/>
        <v>0</v>
      </c>
      <c r="AI2266" s="56">
        <f t="shared" si="710"/>
        <v>0</v>
      </c>
      <c r="AJ2266" s="56">
        <f t="shared" si="711"/>
        <v>0</v>
      </c>
      <c r="AK2266" s="56">
        <f t="shared" si="712"/>
        <v>0</v>
      </c>
      <c r="AL2266" s="56">
        <f t="shared" si="713"/>
        <v>0</v>
      </c>
      <c r="AM2266" s="56">
        <f t="shared" si="714"/>
        <v>0</v>
      </c>
      <c r="AN2266" s="56">
        <f t="shared" si="715"/>
        <v>0</v>
      </c>
      <c r="AO2266" s="56">
        <f t="shared" si="716"/>
        <v>0</v>
      </c>
      <c r="AP2266" s="56">
        <f t="shared" si="717"/>
        <v>0</v>
      </c>
      <c r="AQ2266" s="56">
        <f t="shared" si="718"/>
        <v>0</v>
      </c>
      <c r="AR2266" s="86">
        <f t="shared" si="719"/>
        <v>0</v>
      </c>
    </row>
    <row r="2267" spans="1:44" x14ac:dyDescent="0.25">
      <c r="A2267" s="178"/>
      <c r="B2267" s="55" t="str">
        <f>_xlfn.IFNA(VLOOKUP(A2267,'Ajánlatkérő(k) adatai'!$B$4:$C$205,2,0),"")</f>
        <v/>
      </c>
      <c r="C2267" s="178"/>
      <c r="D2267" s="55" t="str">
        <f>_xlfn.IFNA(VLOOKUP(C2267,'Számlafizető(k) adatai'!$C$4:$D$203,2,0),"")</f>
        <v/>
      </c>
      <c r="E2267" s="55" t="str">
        <f>_xlfn.IFNA(VLOOKUP(C2267,'Számlafizető(k) adatai'!$C$4:$M$203,11,0),"")</f>
        <v/>
      </c>
      <c r="F2267" s="178"/>
      <c r="G2267" s="178"/>
      <c r="H2267" s="178"/>
      <c r="I2267" s="55" t="str">
        <f>IF(F2267="","",VLOOKUP(LEFT(F2267,5),'Technikai cellák'!B:C,2,0))</f>
        <v/>
      </c>
      <c r="J2267" s="55" t="str">
        <f>IF(F2267="","",VLOOKUP(I2267,'Technikai cellák'!$C$1:$D$12,2,0))</f>
        <v/>
      </c>
      <c r="K2267" s="179"/>
      <c r="L2267" s="67" t="str">
        <f t="shared" si="702"/>
        <v/>
      </c>
      <c r="M2267" s="68">
        <f t="shared" si="703"/>
        <v>0</v>
      </c>
      <c r="N2267" s="66">
        <f t="shared" si="704"/>
        <v>0</v>
      </c>
      <c r="O2267" s="152"/>
      <c r="P2267" s="172">
        <f t="shared" si="701"/>
        <v>0</v>
      </c>
      <c r="Q2267" s="69">
        <f t="shared" si="705"/>
        <v>0</v>
      </c>
      <c r="R2267" s="62">
        <f t="shared" si="706"/>
        <v>0</v>
      </c>
      <c r="S2267" s="153"/>
      <c r="T2267" s="118" t="str">
        <f t="shared" si="707"/>
        <v/>
      </c>
      <c r="U2267" s="154"/>
      <c r="V2267" s="154"/>
      <c r="W2267" s="154"/>
      <c r="X2267" s="154"/>
      <c r="Y2267" s="154"/>
      <c r="Z2267" s="154"/>
      <c r="AA2267" s="154"/>
      <c r="AB2267" s="154"/>
      <c r="AC2267" s="154"/>
      <c r="AD2267" s="154"/>
      <c r="AE2267" s="154"/>
      <c r="AF2267" s="154"/>
      <c r="AG2267" s="63">
        <f t="shared" si="708"/>
        <v>0</v>
      </c>
      <c r="AH2267" s="56">
        <f t="shared" si="709"/>
        <v>0</v>
      </c>
      <c r="AI2267" s="56">
        <f t="shared" si="710"/>
        <v>0</v>
      </c>
      <c r="AJ2267" s="56">
        <f t="shared" si="711"/>
        <v>0</v>
      </c>
      <c r="AK2267" s="56">
        <f t="shared" si="712"/>
        <v>0</v>
      </c>
      <c r="AL2267" s="56">
        <f t="shared" si="713"/>
        <v>0</v>
      </c>
      <c r="AM2267" s="56">
        <f t="shared" si="714"/>
        <v>0</v>
      </c>
      <c r="AN2267" s="56">
        <f t="shared" si="715"/>
        <v>0</v>
      </c>
      <c r="AO2267" s="56">
        <f t="shared" si="716"/>
        <v>0</v>
      </c>
      <c r="AP2267" s="56">
        <f t="shared" si="717"/>
        <v>0</v>
      </c>
      <c r="AQ2267" s="56">
        <f t="shared" si="718"/>
        <v>0</v>
      </c>
      <c r="AR2267" s="86">
        <f t="shared" si="719"/>
        <v>0</v>
      </c>
    </row>
    <row r="2268" spans="1:44" x14ac:dyDescent="0.25">
      <c r="A2268" s="178"/>
      <c r="B2268" s="55" t="str">
        <f>_xlfn.IFNA(VLOOKUP(A2268,'Ajánlatkérő(k) adatai'!$B$4:$C$205,2,0),"")</f>
        <v/>
      </c>
      <c r="C2268" s="178"/>
      <c r="D2268" s="55" t="str">
        <f>_xlfn.IFNA(VLOOKUP(C2268,'Számlafizető(k) adatai'!$C$4:$D$203,2,0),"")</f>
        <v/>
      </c>
      <c r="E2268" s="55" t="str">
        <f>_xlfn.IFNA(VLOOKUP(C2268,'Számlafizető(k) adatai'!$C$4:$M$203,11,0),"")</f>
        <v/>
      </c>
      <c r="F2268" s="178"/>
      <c r="G2268" s="178"/>
      <c r="H2268" s="178"/>
      <c r="I2268" s="55" t="str">
        <f>IF(F2268="","",VLOOKUP(LEFT(F2268,5),'Technikai cellák'!B:C,2,0))</f>
        <v/>
      </c>
      <c r="J2268" s="55" t="str">
        <f>IF(F2268="","",VLOOKUP(I2268,'Technikai cellák'!$C$1:$D$12,2,0))</f>
        <v/>
      </c>
      <c r="K2268" s="179"/>
      <c r="L2268" s="67" t="str">
        <f t="shared" si="702"/>
        <v/>
      </c>
      <c r="M2268" s="68">
        <f t="shared" si="703"/>
        <v>0</v>
      </c>
      <c r="N2268" s="66">
        <f t="shared" si="704"/>
        <v>0</v>
      </c>
      <c r="O2268" s="152"/>
      <c r="P2268" s="172">
        <f t="shared" si="701"/>
        <v>0</v>
      </c>
      <c r="Q2268" s="69">
        <f t="shared" si="705"/>
        <v>0</v>
      </c>
      <c r="R2268" s="62">
        <f t="shared" si="706"/>
        <v>0</v>
      </c>
      <c r="S2268" s="153"/>
      <c r="T2268" s="118" t="str">
        <f t="shared" si="707"/>
        <v/>
      </c>
      <c r="U2268" s="154"/>
      <c r="V2268" s="154"/>
      <c r="W2268" s="154"/>
      <c r="X2268" s="154"/>
      <c r="Y2268" s="154"/>
      <c r="Z2268" s="154"/>
      <c r="AA2268" s="154"/>
      <c r="AB2268" s="154"/>
      <c r="AC2268" s="154"/>
      <c r="AD2268" s="154"/>
      <c r="AE2268" s="154"/>
      <c r="AF2268" s="154"/>
      <c r="AG2268" s="63">
        <f t="shared" si="708"/>
        <v>0</v>
      </c>
      <c r="AH2268" s="56">
        <f t="shared" si="709"/>
        <v>0</v>
      </c>
      <c r="AI2268" s="56">
        <f t="shared" si="710"/>
        <v>0</v>
      </c>
      <c r="AJ2268" s="56">
        <f t="shared" si="711"/>
        <v>0</v>
      </c>
      <c r="AK2268" s="56">
        <f t="shared" si="712"/>
        <v>0</v>
      </c>
      <c r="AL2268" s="56">
        <f t="shared" si="713"/>
        <v>0</v>
      </c>
      <c r="AM2268" s="56">
        <f t="shared" si="714"/>
        <v>0</v>
      </c>
      <c r="AN2268" s="56">
        <f t="shared" si="715"/>
        <v>0</v>
      </c>
      <c r="AO2268" s="56">
        <f t="shared" si="716"/>
        <v>0</v>
      </c>
      <c r="AP2268" s="56">
        <f t="shared" si="717"/>
        <v>0</v>
      </c>
      <c r="AQ2268" s="56">
        <f t="shared" si="718"/>
        <v>0</v>
      </c>
      <c r="AR2268" s="86">
        <f t="shared" si="719"/>
        <v>0</v>
      </c>
    </row>
    <row r="2269" spans="1:44" x14ac:dyDescent="0.25">
      <c r="A2269" s="178"/>
      <c r="B2269" s="55" t="str">
        <f>_xlfn.IFNA(VLOOKUP(A2269,'Ajánlatkérő(k) adatai'!$B$4:$C$205,2,0),"")</f>
        <v/>
      </c>
      <c r="C2269" s="178"/>
      <c r="D2269" s="55" t="str">
        <f>_xlfn.IFNA(VLOOKUP(C2269,'Számlafizető(k) adatai'!$C$4:$D$203,2,0),"")</f>
        <v/>
      </c>
      <c r="E2269" s="55" t="str">
        <f>_xlfn.IFNA(VLOOKUP(C2269,'Számlafizető(k) adatai'!$C$4:$M$203,11,0),"")</f>
        <v/>
      </c>
      <c r="F2269" s="178"/>
      <c r="G2269" s="178"/>
      <c r="H2269" s="178"/>
      <c r="I2269" s="55" t="str">
        <f>IF(F2269="","",VLOOKUP(LEFT(F2269,5),'Technikai cellák'!B:C,2,0))</f>
        <v/>
      </c>
      <c r="J2269" s="55" t="str">
        <f>IF(F2269="","",VLOOKUP(I2269,'Technikai cellák'!$C$1:$D$12,2,0))</f>
        <v/>
      </c>
      <c r="K2269" s="179"/>
      <c r="L2269" s="67" t="str">
        <f t="shared" si="702"/>
        <v/>
      </c>
      <c r="M2269" s="68">
        <f t="shared" si="703"/>
        <v>0</v>
      </c>
      <c r="N2269" s="66">
        <f t="shared" si="704"/>
        <v>0</v>
      </c>
      <c r="O2269" s="152"/>
      <c r="P2269" s="172">
        <f t="shared" si="701"/>
        <v>0</v>
      </c>
      <c r="Q2269" s="69">
        <f t="shared" si="705"/>
        <v>0</v>
      </c>
      <c r="R2269" s="62">
        <f t="shared" si="706"/>
        <v>0</v>
      </c>
      <c r="S2269" s="153"/>
      <c r="T2269" s="118" t="str">
        <f t="shared" si="707"/>
        <v/>
      </c>
      <c r="U2269" s="154"/>
      <c r="V2269" s="154"/>
      <c r="W2269" s="154"/>
      <c r="X2269" s="154"/>
      <c r="Y2269" s="154"/>
      <c r="Z2269" s="154"/>
      <c r="AA2269" s="154"/>
      <c r="AB2269" s="154"/>
      <c r="AC2269" s="154"/>
      <c r="AD2269" s="154"/>
      <c r="AE2269" s="154"/>
      <c r="AF2269" s="154"/>
      <c r="AG2269" s="63">
        <f t="shared" si="708"/>
        <v>0</v>
      </c>
      <c r="AH2269" s="56">
        <f t="shared" si="709"/>
        <v>0</v>
      </c>
      <c r="AI2269" s="56">
        <f t="shared" si="710"/>
        <v>0</v>
      </c>
      <c r="AJ2269" s="56">
        <f t="shared" si="711"/>
        <v>0</v>
      </c>
      <c r="AK2269" s="56">
        <f t="shared" si="712"/>
        <v>0</v>
      </c>
      <c r="AL2269" s="56">
        <f t="shared" si="713"/>
        <v>0</v>
      </c>
      <c r="AM2269" s="56">
        <f t="shared" si="714"/>
        <v>0</v>
      </c>
      <c r="AN2269" s="56">
        <f t="shared" si="715"/>
        <v>0</v>
      </c>
      <c r="AO2269" s="56">
        <f t="shared" si="716"/>
        <v>0</v>
      </c>
      <c r="AP2269" s="56">
        <f t="shared" si="717"/>
        <v>0</v>
      </c>
      <c r="AQ2269" s="56">
        <f t="shared" si="718"/>
        <v>0</v>
      </c>
      <c r="AR2269" s="86">
        <f t="shared" si="719"/>
        <v>0</v>
      </c>
    </row>
    <row r="2270" spans="1:44" x14ac:dyDescent="0.25">
      <c r="A2270" s="178"/>
      <c r="B2270" s="55" t="str">
        <f>_xlfn.IFNA(VLOOKUP(A2270,'Ajánlatkérő(k) adatai'!$B$4:$C$205,2,0),"")</f>
        <v/>
      </c>
      <c r="C2270" s="178"/>
      <c r="D2270" s="55" t="str">
        <f>_xlfn.IFNA(VLOOKUP(C2270,'Számlafizető(k) adatai'!$C$4:$D$203,2,0),"")</f>
        <v/>
      </c>
      <c r="E2270" s="55" t="str">
        <f>_xlfn.IFNA(VLOOKUP(C2270,'Számlafizető(k) adatai'!$C$4:$M$203,11,0),"")</f>
        <v/>
      </c>
      <c r="F2270" s="178"/>
      <c r="G2270" s="178"/>
      <c r="H2270" s="178"/>
      <c r="I2270" s="55" t="str">
        <f>IF(F2270="","",VLOOKUP(LEFT(F2270,5),'Technikai cellák'!B:C,2,0))</f>
        <v/>
      </c>
      <c r="J2270" s="55" t="str">
        <f>IF(F2270="","",VLOOKUP(I2270,'Technikai cellák'!$C$1:$D$12,2,0))</f>
        <v/>
      </c>
      <c r="K2270" s="179"/>
      <c r="L2270" s="67" t="str">
        <f t="shared" si="702"/>
        <v/>
      </c>
      <c r="M2270" s="68">
        <f t="shared" si="703"/>
        <v>0</v>
      </c>
      <c r="N2270" s="66">
        <f t="shared" si="704"/>
        <v>0</v>
      </c>
      <c r="O2270" s="152"/>
      <c r="P2270" s="172">
        <f t="shared" si="701"/>
        <v>0</v>
      </c>
      <c r="Q2270" s="69">
        <f t="shared" si="705"/>
        <v>0</v>
      </c>
      <c r="R2270" s="62">
        <f t="shared" si="706"/>
        <v>0</v>
      </c>
      <c r="S2270" s="153"/>
      <c r="T2270" s="118" t="str">
        <f t="shared" si="707"/>
        <v/>
      </c>
      <c r="U2270" s="154"/>
      <c r="V2270" s="154"/>
      <c r="W2270" s="154"/>
      <c r="X2270" s="154"/>
      <c r="Y2270" s="154"/>
      <c r="Z2270" s="154"/>
      <c r="AA2270" s="154"/>
      <c r="AB2270" s="154"/>
      <c r="AC2270" s="154"/>
      <c r="AD2270" s="154"/>
      <c r="AE2270" s="154"/>
      <c r="AF2270" s="154"/>
      <c r="AG2270" s="63">
        <f t="shared" si="708"/>
        <v>0</v>
      </c>
      <c r="AH2270" s="56">
        <f t="shared" si="709"/>
        <v>0</v>
      </c>
      <c r="AI2270" s="56">
        <f t="shared" si="710"/>
        <v>0</v>
      </c>
      <c r="AJ2270" s="56">
        <f t="shared" si="711"/>
        <v>0</v>
      </c>
      <c r="AK2270" s="56">
        <f t="shared" si="712"/>
        <v>0</v>
      </c>
      <c r="AL2270" s="56">
        <f t="shared" si="713"/>
        <v>0</v>
      </c>
      <c r="AM2270" s="56">
        <f t="shared" si="714"/>
        <v>0</v>
      </c>
      <c r="AN2270" s="56">
        <f t="shared" si="715"/>
        <v>0</v>
      </c>
      <c r="AO2270" s="56">
        <f t="shared" si="716"/>
        <v>0</v>
      </c>
      <c r="AP2270" s="56">
        <f t="shared" si="717"/>
        <v>0</v>
      </c>
      <c r="AQ2270" s="56">
        <f t="shared" si="718"/>
        <v>0</v>
      </c>
      <c r="AR2270" s="86">
        <f t="shared" si="719"/>
        <v>0</v>
      </c>
    </row>
    <row r="2271" spans="1:44" x14ac:dyDescent="0.25">
      <c r="A2271" s="178"/>
      <c r="B2271" s="55" t="str">
        <f>_xlfn.IFNA(VLOOKUP(A2271,'Ajánlatkérő(k) adatai'!$B$4:$C$205,2,0),"")</f>
        <v/>
      </c>
      <c r="C2271" s="178"/>
      <c r="D2271" s="55" t="str">
        <f>_xlfn.IFNA(VLOOKUP(C2271,'Számlafizető(k) adatai'!$C$4:$D$203,2,0),"")</f>
        <v/>
      </c>
      <c r="E2271" s="55" t="str">
        <f>_xlfn.IFNA(VLOOKUP(C2271,'Számlafizető(k) adatai'!$C$4:$M$203,11,0),"")</f>
        <v/>
      </c>
      <c r="F2271" s="178"/>
      <c r="G2271" s="178"/>
      <c r="H2271" s="178"/>
      <c r="I2271" s="55" t="str">
        <f>IF(F2271="","",VLOOKUP(LEFT(F2271,5),'Technikai cellák'!B:C,2,0))</f>
        <v/>
      </c>
      <c r="J2271" s="55" t="str">
        <f>IF(F2271="","",VLOOKUP(I2271,'Technikai cellák'!$C$1:$D$12,2,0))</f>
        <v/>
      </c>
      <c r="K2271" s="179"/>
      <c r="L2271" s="67" t="str">
        <f t="shared" si="702"/>
        <v/>
      </c>
      <c r="M2271" s="68">
        <f t="shared" si="703"/>
        <v>0</v>
      </c>
      <c r="N2271" s="66">
        <f t="shared" si="704"/>
        <v>0</v>
      </c>
      <c r="O2271" s="152"/>
      <c r="P2271" s="172">
        <f t="shared" si="701"/>
        <v>0</v>
      </c>
      <c r="Q2271" s="69">
        <f t="shared" si="705"/>
        <v>0</v>
      </c>
      <c r="R2271" s="62">
        <f t="shared" si="706"/>
        <v>0</v>
      </c>
      <c r="S2271" s="153"/>
      <c r="T2271" s="118" t="str">
        <f t="shared" si="707"/>
        <v/>
      </c>
      <c r="U2271" s="154"/>
      <c r="V2271" s="154"/>
      <c r="W2271" s="154"/>
      <c r="X2271" s="154"/>
      <c r="Y2271" s="154"/>
      <c r="Z2271" s="154"/>
      <c r="AA2271" s="154"/>
      <c r="AB2271" s="154"/>
      <c r="AC2271" s="154"/>
      <c r="AD2271" s="154"/>
      <c r="AE2271" s="154"/>
      <c r="AF2271" s="154"/>
      <c r="AG2271" s="63">
        <f t="shared" si="708"/>
        <v>0</v>
      </c>
      <c r="AH2271" s="56">
        <f t="shared" si="709"/>
        <v>0</v>
      </c>
      <c r="AI2271" s="56">
        <f t="shared" si="710"/>
        <v>0</v>
      </c>
      <c r="AJ2271" s="56">
        <f t="shared" si="711"/>
        <v>0</v>
      </c>
      <c r="AK2271" s="56">
        <f t="shared" si="712"/>
        <v>0</v>
      </c>
      <c r="AL2271" s="56">
        <f t="shared" si="713"/>
        <v>0</v>
      </c>
      <c r="AM2271" s="56">
        <f t="shared" si="714"/>
        <v>0</v>
      </c>
      <c r="AN2271" s="56">
        <f t="shared" si="715"/>
        <v>0</v>
      </c>
      <c r="AO2271" s="56">
        <f t="shared" si="716"/>
        <v>0</v>
      </c>
      <c r="AP2271" s="56">
        <f t="shared" si="717"/>
        <v>0</v>
      </c>
      <c r="AQ2271" s="56">
        <f t="shared" si="718"/>
        <v>0</v>
      </c>
      <c r="AR2271" s="86">
        <f t="shared" si="719"/>
        <v>0</v>
      </c>
    </row>
    <row r="2272" spans="1:44" x14ac:dyDescent="0.25">
      <c r="A2272" s="178"/>
      <c r="B2272" s="55" t="str">
        <f>_xlfn.IFNA(VLOOKUP(A2272,'Ajánlatkérő(k) adatai'!$B$4:$C$205,2,0),"")</f>
        <v/>
      </c>
      <c r="C2272" s="178"/>
      <c r="D2272" s="55" t="str">
        <f>_xlfn.IFNA(VLOOKUP(C2272,'Számlafizető(k) adatai'!$C$4:$D$203,2,0),"")</f>
        <v/>
      </c>
      <c r="E2272" s="55" t="str">
        <f>_xlfn.IFNA(VLOOKUP(C2272,'Számlafizető(k) adatai'!$C$4:$M$203,11,0),"")</f>
        <v/>
      </c>
      <c r="F2272" s="178"/>
      <c r="G2272" s="178"/>
      <c r="H2272" s="178"/>
      <c r="I2272" s="55" t="str">
        <f>IF(F2272="","",VLOOKUP(LEFT(F2272,5),'Technikai cellák'!B:C,2,0))</f>
        <v/>
      </c>
      <c r="J2272" s="55" t="str">
        <f>IF(F2272="","",VLOOKUP(I2272,'Technikai cellák'!$C$1:$D$12,2,0))</f>
        <v/>
      </c>
      <c r="K2272" s="179"/>
      <c r="L2272" s="67" t="str">
        <f t="shared" si="702"/>
        <v/>
      </c>
      <c r="M2272" s="68">
        <f t="shared" si="703"/>
        <v>0</v>
      </c>
      <c r="N2272" s="66">
        <f t="shared" si="704"/>
        <v>0</v>
      </c>
      <c r="O2272" s="152"/>
      <c r="P2272" s="172">
        <f t="shared" si="701"/>
        <v>0</v>
      </c>
      <c r="Q2272" s="69">
        <f t="shared" si="705"/>
        <v>0</v>
      </c>
      <c r="R2272" s="62">
        <f t="shared" si="706"/>
        <v>0</v>
      </c>
      <c r="S2272" s="153"/>
      <c r="T2272" s="118" t="str">
        <f t="shared" si="707"/>
        <v/>
      </c>
      <c r="U2272" s="154"/>
      <c r="V2272" s="154"/>
      <c r="W2272" s="154"/>
      <c r="X2272" s="154"/>
      <c r="Y2272" s="154"/>
      <c r="Z2272" s="154"/>
      <c r="AA2272" s="154"/>
      <c r="AB2272" s="154"/>
      <c r="AC2272" s="154"/>
      <c r="AD2272" s="154"/>
      <c r="AE2272" s="154"/>
      <c r="AF2272" s="154"/>
      <c r="AG2272" s="63">
        <f t="shared" si="708"/>
        <v>0</v>
      </c>
      <c r="AH2272" s="56">
        <f t="shared" si="709"/>
        <v>0</v>
      </c>
      <c r="AI2272" s="56">
        <f t="shared" si="710"/>
        <v>0</v>
      </c>
      <c r="AJ2272" s="56">
        <f t="shared" si="711"/>
        <v>0</v>
      </c>
      <c r="AK2272" s="56">
        <f t="shared" si="712"/>
        <v>0</v>
      </c>
      <c r="AL2272" s="56">
        <f t="shared" si="713"/>
        <v>0</v>
      </c>
      <c r="AM2272" s="56">
        <f t="shared" si="714"/>
        <v>0</v>
      </c>
      <c r="AN2272" s="56">
        <f t="shared" si="715"/>
        <v>0</v>
      </c>
      <c r="AO2272" s="56">
        <f t="shared" si="716"/>
        <v>0</v>
      </c>
      <c r="AP2272" s="56">
        <f t="shared" si="717"/>
        <v>0</v>
      </c>
      <c r="AQ2272" s="56">
        <f t="shared" si="718"/>
        <v>0</v>
      </c>
      <c r="AR2272" s="86">
        <f t="shared" si="719"/>
        <v>0</v>
      </c>
    </row>
    <row r="2273" spans="1:44" x14ac:dyDescent="0.25">
      <c r="A2273" s="178"/>
      <c r="B2273" s="55" t="str">
        <f>_xlfn.IFNA(VLOOKUP(A2273,'Ajánlatkérő(k) adatai'!$B$4:$C$205,2,0),"")</f>
        <v/>
      </c>
      <c r="C2273" s="178"/>
      <c r="D2273" s="55" t="str">
        <f>_xlfn.IFNA(VLOOKUP(C2273,'Számlafizető(k) adatai'!$C$4:$D$203,2,0),"")</f>
        <v/>
      </c>
      <c r="E2273" s="55" t="str">
        <f>_xlfn.IFNA(VLOOKUP(C2273,'Számlafizető(k) adatai'!$C$4:$M$203,11,0),"")</f>
        <v/>
      </c>
      <c r="F2273" s="178"/>
      <c r="G2273" s="178"/>
      <c r="H2273" s="178"/>
      <c r="I2273" s="55" t="str">
        <f>IF(F2273="","",VLOOKUP(LEFT(F2273,5),'Technikai cellák'!B:C,2,0))</f>
        <v/>
      </c>
      <c r="J2273" s="55" t="str">
        <f>IF(F2273="","",VLOOKUP(I2273,'Technikai cellák'!$C$1:$D$12,2,0))</f>
        <v/>
      </c>
      <c r="K2273" s="179"/>
      <c r="L2273" s="67" t="str">
        <f t="shared" si="702"/>
        <v/>
      </c>
      <c r="M2273" s="68">
        <f t="shared" si="703"/>
        <v>0</v>
      </c>
      <c r="N2273" s="66">
        <f t="shared" si="704"/>
        <v>0</v>
      </c>
      <c r="O2273" s="152"/>
      <c r="P2273" s="172">
        <f t="shared" si="701"/>
        <v>0</v>
      </c>
      <c r="Q2273" s="69">
        <f t="shared" si="705"/>
        <v>0</v>
      </c>
      <c r="R2273" s="62">
        <f t="shared" si="706"/>
        <v>0</v>
      </c>
      <c r="S2273" s="153"/>
      <c r="T2273" s="118" t="str">
        <f t="shared" si="707"/>
        <v/>
      </c>
      <c r="U2273" s="154"/>
      <c r="V2273" s="154"/>
      <c r="W2273" s="154"/>
      <c r="X2273" s="154"/>
      <c r="Y2273" s="154"/>
      <c r="Z2273" s="154"/>
      <c r="AA2273" s="154"/>
      <c r="AB2273" s="154"/>
      <c r="AC2273" s="154"/>
      <c r="AD2273" s="154"/>
      <c r="AE2273" s="154"/>
      <c r="AF2273" s="154"/>
      <c r="AG2273" s="63">
        <f t="shared" si="708"/>
        <v>0</v>
      </c>
      <c r="AH2273" s="56">
        <f t="shared" si="709"/>
        <v>0</v>
      </c>
      <c r="AI2273" s="56">
        <f t="shared" si="710"/>
        <v>0</v>
      </c>
      <c r="AJ2273" s="56">
        <f t="shared" si="711"/>
        <v>0</v>
      </c>
      <c r="AK2273" s="56">
        <f t="shared" si="712"/>
        <v>0</v>
      </c>
      <c r="AL2273" s="56">
        <f t="shared" si="713"/>
        <v>0</v>
      </c>
      <c r="AM2273" s="56">
        <f t="shared" si="714"/>
        <v>0</v>
      </c>
      <c r="AN2273" s="56">
        <f t="shared" si="715"/>
        <v>0</v>
      </c>
      <c r="AO2273" s="56">
        <f t="shared" si="716"/>
        <v>0</v>
      </c>
      <c r="AP2273" s="56">
        <f t="shared" si="717"/>
        <v>0</v>
      </c>
      <c r="AQ2273" s="56">
        <f t="shared" si="718"/>
        <v>0</v>
      </c>
      <c r="AR2273" s="86">
        <f t="shared" si="719"/>
        <v>0</v>
      </c>
    </row>
    <row r="2274" spans="1:44" x14ac:dyDescent="0.25">
      <c r="A2274" s="178"/>
      <c r="B2274" s="55" t="str">
        <f>_xlfn.IFNA(VLOOKUP(A2274,'Ajánlatkérő(k) adatai'!$B$4:$C$205,2,0),"")</f>
        <v/>
      </c>
      <c r="C2274" s="178"/>
      <c r="D2274" s="55" t="str">
        <f>_xlfn.IFNA(VLOOKUP(C2274,'Számlafizető(k) adatai'!$C$4:$D$203,2,0),"")</f>
        <v/>
      </c>
      <c r="E2274" s="55" t="str">
        <f>_xlfn.IFNA(VLOOKUP(C2274,'Számlafizető(k) adatai'!$C$4:$M$203,11,0),"")</f>
        <v/>
      </c>
      <c r="F2274" s="178"/>
      <c r="G2274" s="178"/>
      <c r="H2274" s="178"/>
      <c r="I2274" s="55" t="str">
        <f>IF(F2274="","",VLOOKUP(LEFT(F2274,5),'Technikai cellák'!B:C,2,0))</f>
        <v/>
      </c>
      <c r="J2274" s="55" t="str">
        <f>IF(F2274="","",VLOOKUP(I2274,'Technikai cellák'!$C$1:$D$12,2,0))</f>
        <v/>
      </c>
      <c r="K2274" s="179"/>
      <c r="L2274" s="67" t="str">
        <f t="shared" si="702"/>
        <v/>
      </c>
      <c r="M2274" s="68">
        <f t="shared" si="703"/>
        <v>0</v>
      </c>
      <c r="N2274" s="66">
        <f t="shared" si="704"/>
        <v>0</v>
      </c>
      <c r="O2274" s="152"/>
      <c r="P2274" s="172">
        <f t="shared" si="701"/>
        <v>0</v>
      </c>
      <c r="Q2274" s="69">
        <f t="shared" si="705"/>
        <v>0</v>
      </c>
      <c r="R2274" s="62">
        <f t="shared" si="706"/>
        <v>0</v>
      </c>
      <c r="S2274" s="153"/>
      <c r="T2274" s="118" t="str">
        <f t="shared" si="707"/>
        <v/>
      </c>
      <c r="U2274" s="154"/>
      <c r="V2274" s="154"/>
      <c r="W2274" s="154"/>
      <c r="X2274" s="154"/>
      <c r="Y2274" s="154"/>
      <c r="Z2274" s="154"/>
      <c r="AA2274" s="154"/>
      <c r="AB2274" s="154"/>
      <c r="AC2274" s="154"/>
      <c r="AD2274" s="154"/>
      <c r="AE2274" s="154"/>
      <c r="AF2274" s="154"/>
      <c r="AG2274" s="63">
        <f t="shared" si="708"/>
        <v>0</v>
      </c>
      <c r="AH2274" s="56">
        <f t="shared" si="709"/>
        <v>0</v>
      </c>
      <c r="AI2274" s="56">
        <f t="shared" si="710"/>
        <v>0</v>
      </c>
      <c r="AJ2274" s="56">
        <f t="shared" si="711"/>
        <v>0</v>
      </c>
      <c r="AK2274" s="56">
        <f t="shared" si="712"/>
        <v>0</v>
      </c>
      <c r="AL2274" s="56">
        <f t="shared" si="713"/>
        <v>0</v>
      </c>
      <c r="AM2274" s="56">
        <f t="shared" si="714"/>
        <v>0</v>
      </c>
      <c r="AN2274" s="56">
        <f t="shared" si="715"/>
        <v>0</v>
      </c>
      <c r="AO2274" s="56">
        <f t="shared" si="716"/>
        <v>0</v>
      </c>
      <c r="AP2274" s="56">
        <f t="shared" si="717"/>
        <v>0</v>
      </c>
      <c r="AQ2274" s="56">
        <f t="shared" si="718"/>
        <v>0</v>
      </c>
      <c r="AR2274" s="86">
        <f t="shared" si="719"/>
        <v>0</v>
      </c>
    </row>
    <row r="2275" spans="1:44" x14ac:dyDescent="0.25">
      <c r="A2275" s="178"/>
      <c r="B2275" s="55" t="str">
        <f>_xlfn.IFNA(VLOOKUP(A2275,'Ajánlatkérő(k) adatai'!$B$4:$C$205,2,0),"")</f>
        <v/>
      </c>
      <c r="C2275" s="178"/>
      <c r="D2275" s="55" t="str">
        <f>_xlfn.IFNA(VLOOKUP(C2275,'Számlafizető(k) adatai'!$C$4:$D$203,2,0),"")</f>
        <v/>
      </c>
      <c r="E2275" s="55" t="str">
        <f>_xlfn.IFNA(VLOOKUP(C2275,'Számlafizető(k) adatai'!$C$4:$M$203,11,0),"")</f>
        <v/>
      </c>
      <c r="F2275" s="178"/>
      <c r="G2275" s="178"/>
      <c r="H2275" s="178"/>
      <c r="I2275" s="55" t="str">
        <f>IF(F2275="","",VLOOKUP(LEFT(F2275,5),'Technikai cellák'!B:C,2,0))</f>
        <v/>
      </c>
      <c r="J2275" s="55" t="str">
        <f>IF(F2275="","",VLOOKUP(I2275,'Technikai cellák'!$C$1:$D$12,2,0))</f>
        <v/>
      </c>
      <c r="K2275" s="179"/>
      <c r="L2275" s="67" t="str">
        <f t="shared" si="702"/>
        <v/>
      </c>
      <c r="M2275" s="68">
        <f t="shared" si="703"/>
        <v>0</v>
      </c>
      <c r="N2275" s="66">
        <f t="shared" si="704"/>
        <v>0</v>
      </c>
      <c r="O2275" s="152"/>
      <c r="P2275" s="172">
        <f t="shared" si="701"/>
        <v>0</v>
      </c>
      <c r="Q2275" s="69">
        <f t="shared" si="705"/>
        <v>0</v>
      </c>
      <c r="R2275" s="62">
        <f t="shared" si="706"/>
        <v>0</v>
      </c>
      <c r="S2275" s="153"/>
      <c r="T2275" s="118" t="str">
        <f t="shared" si="707"/>
        <v/>
      </c>
      <c r="U2275" s="154"/>
      <c r="V2275" s="154"/>
      <c r="W2275" s="154"/>
      <c r="X2275" s="154"/>
      <c r="Y2275" s="154"/>
      <c r="Z2275" s="154"/>
      <c r="AA2275" s="154"/>
      <c r="AB2275" s="154"/>
      <c r="AC2275" s="154"/>
      <c r="AD2275" s="154"/>
      <c r="AE2275" s="154"/>
      <c r="AF2275" s="154"/>
      <c r="AG2275" s="63">
        <f t="shared" si="708"/>
        <v>0</v>
      </c>
      <c r="AH2275" s="56">
        <f t="shared" si="709"/>
        <v>0</v>
      </c>
      <c r="AI2275" s="56">
        <f t="shared" si="710"/>
        <v>0</v>
      </c>
      <c r="AJ2275" s="56">
        <f t="shared" si="711"/>
        <v>0</v>
      </c>
      <c r="AK2275" s="56">
        <f t="shared" si="712"/>
        <v>0</v>
      </c>
      <c r="AL2275" s="56">
        <f t="shared" si="713"/>
        <v>0</v>
      </c>
      <c r="AM2275" s="56">
        <f t="shared" si="714"/>
        <v>0</v>
      </c>
      <c r="AN2275" s="56">
        <f t="shared" si="715"/>
        <v>0</v>
      </c>
      <c r="AO2275" s="56">
        <f t="shared" si="716"/>
        <v>0</v>
      </c>
      <c r="AP2275" s="56">
        <f t="shared" si="717"/>
        <v>0</v>
      </c>
      <c r="AQ2275" s="56">
        <f t="shared" si="718"/>
        <v>0</v>
      </c>
      <c r="AR2275" s="86">
        <f t="shared" si="719"/>
        <v>0</v>
      </c>
    </row>
    <row r="2276" spans="1:44" x14ac:dyDescent="0.25">
      <c r="A2276" s="178"/>
      <c r="B2276" s="55" t="str">
        <f>_xlfn.IFNA(VLOOKUP(A2276,'Ajánlatkérő(k) adatai'!$B$4:$C$205,2,0),"")</f>
        <v/>
      </c>
      <c r="C2276" s="178"/>
      <c r="D2276" s="55" t="str">
        <f>_xlfn.IFNA(VLOOKUP(C2276,'Számlafizető(k) adatai'!$C$4:$D$203,2,0),"")</f>
        <v/>
      </c>
      <c r="E2276" s="55" t="str">
        <f>_xlfn.IFNA(VLOOKUP(C2276,'Számlafizető(k) adatai'!$C$4:$M$203,11,0),"")</f>
        <v/>
      </c>
      <c r="F2276" s="178"/>
      <c r="G2276" s="178"/>
      <c r="H2276" s="178"/>
      <c r="I2276" s="55" t="str">
        <f>IF(F2276="","",VLOOKUP(LEFT(F2276,5),'Technikai cellák'!B:C,2,0))</f>
        <v/>
      </c>
      <c r="J2276" s="55" t="str">
        <f>IF(F2276="","",VLOOKUP(I2276,'Technikai cellák'!$C$1:$D$12,2,0))</f>
        <v/>
      </c>
      <c r="K2276" s="179"/>
      <c r="L2276" s="67" t="str">
        <f t="shared" si="702"/>
        <v/>
      </c>
      <c r="M2276" s="68">
        <f t="shared" si="703"/>
        <v>0</v>
      </c>
      <c r="N2276" s="66">
        <f t="shared" si="704"/>
        <v>0</v>
      </c>
      <c r="O2276" s="152"/>
      <c r="P2276" s="172">
        <f t="shared" si="701"/>
        <v>0</v>
      </c>
      <c r="Q2276" s="69">
        <f t="shared" si="705"/>
        <v>0</v>
      </c>
      <c r="R2276" s="62">
        <f t="shared" si="706"/>
        <v>0</v>
      </c>
      <c r="S2276" s="153"/>
      <c r="T2276" s="118" t="str">
        <f t="shared" si="707"/>
        <v/>
      </c>
      <c r="U2276" s="154"/>
      <c r="V2276" s="154"/>
      <c r="W2276" s="154"/>
      <c r="X2276" s="154"/>
      <c r="Y2276" s="154"/>
      <c r="Z2276" s="154"/>
      <c r="AA2276" s="154"/>
      <c r="AB2276" s="154"/>
      <c r="AC2276" s="154"/>
      <c r="AD2276" s="154"/>
      <c r="AE2276" s="154"/>
      <c r="AF2276" s="154"/>
      <c r="AG2276" s="63">
        <f t="shared" si="708"/>
        <v>0</v>
      </c>
      <c r="AH2276" s="56">
        <f t="shared" si="709"/>
        <v>0</v>
      </c>
      <c r="AI2276" s="56">
        <f t="shared" si="710"/>
        <v>0</v>
      </c>
      <c r="AJ2276" s="56">
        <f t="shared" si="711"/>
        <v>0</v>
      </c>
      <c r="AK2276" s="56">
        <f t="shared" si="712"/>
        <v>0</v>
      </c>
      <c r="AL2276" s="56">
        <f t="shared" si="713"/>
        <v>0</v>
      </c>
      <c r="AM2276" s="56">
        <f t="shared" si="714"/>
        <v>0</v>
      </c>
      <c r="AN2276" s="56">
        <f t="shared" si="715"/>
        <v>0</v>
      </c>
      <c r="AO2276" s="56">
        <f t="shared" si="716"/>
        <v>0</v>
      </c>
      <c r="AP2276" s="56">
        <f t="shared" si="717"/>
        <v>0</v>
      </c>
      <c r="AQ2276" s="56">
        <f t="shared" si="718"/>
        <v>0</v>
      </c>
      <c r="AR2276" s="86">
        <f t="shared" si="719"/>
        <v>0</v>
      </c>
    </row>
    <row r="2277" spans="1:44" x14ac:dyDescent="0.25">
      <c r="A2277" s="178"/>
      <c r="B2277" s="55" t="str">
        <f>_xlfn.IFNA(VLOOKUP(A2277,'Ajánlatkérő(k) adatai'!$B$4:$C$205,2,0),"")</f>
        <v/>
      </c>
      <c r="C2277" s="178"/>
      <c r="D2277" s="55" t="str">
        <f>_xlfn.IFNA(VLOOKUP(C2277,'Számlafizető(k) adatai'!$C$4:$D$203,2,0),"")</f>
        <v/>
      </c>
      <c r="E2277" s="55" t="str">
        <f>_xlfn.IFNA(VLOOKUP(C2277,'Számlafizető(k) adatai'!$C$4:$M$203,11,0),"")</f>
        <v/>
      </c>
      <c r="F2277" s="178"/>
      <c r="G2277" s="178"/>
      <c r="H2277" s="178"/>
      <c r="I2277" s="55" t="str">
        <f>IF(F2277="","",VLOOKUP(LEFT(F2277,5),'Technikai cellák'!B:C,2,0))</f>
        <v/>
      </c>
      <c r="J2277" s="55" t="str">
        <f>IF(F2277="","",VLOOKUP(I2277,'Technikai cellák'!$C$1:$D$12,2,0))</f>
        <v/>
      </c>
      <c r="K2277" s="179"/>
      <c r="L2277" s="67" t="str">
        <f t="shared" si="702"/>
        <v/>
      </c>
      <c r="M2277" s="68">
        <f t="shared" si="703"/>
        <v>0</v>
      </c>
      <c r="N2277" s="66">
        <f t="shared" si="704"/>
        <v>0</v>
      </c>
      <c r="O2277" s="152"/>
      <c r="P2277" s="172">
        <f t="shared" si="701"/>
        <v>0</v>
      </c>
      <c r="Q2277" s="69">
        <f t="shared" si="705"/>
        <v>0</v>
      </c>
      <c r="R2277" s="62">
        <f t="shared" si="706"/>
        <v>0</v>
      </c>
      <c r="S2277" s="153"/>
      <c r="T2277" s="118" t="str">
        <f t="shared" si="707"/>
        <v/>
      </c>
      <c r="U2277" s="154"/>
      <c r="V2277" s="154"/>
      <c r="W2277" s="154"/>
      <c r="X2277" s="154"/>
      <c r="Y2277" s="154"/>
      <c r="Z2277" s="154"/>
      <c r="AA2277" s="154"/>
      <c r="AB2277" s="154"/>
      <c r="AC2277" s="154"/>
      <c r="AD2277" s="154"/>
      <c r="AE2277" s="154"/>
      <c r="AF2277" s="154"/>
      <c r="AG2277" s="63">
        <f t="shared" si="708"/>
        <v>0</v>
      </c>
      <c r="AH2277" s="56">
        <f t="shared" si="709"/>
        <v>0</v>
      </c>
      <c r="AI2277" s="56">
        <f t="shared" si="710"/>
        <v>0</v>
      </c>
      <c r="AJ2277" s="56">
        <f t="shared" si="711"/>
        <v>0</v>
      </c>
      <c r="AK2277" s="56">
        <f t="shared" si="712"/>
        <v>0</v>
      </c>
      <c r="AL2277" s="56">
        <f t="shared" si="713"/>
        <v>0</v>
      </c>
      <c r="AM2277" s="56">
        <f t="shared" si="714"/>
        <v>0</v>
      </c>
      <c r="AN2277" s="56">
        <f t="shared" si="715"/>
        <v>0</v>
      </c>
      <c r="AO2277" s="56">
        <f t="shared" si="716"/>
        <v>0</v>
      </c>
      <c r="AP2277" s="56">
        <f t="shared" si="717"/>
        <v>0</v>
      </c>
      <c r="AQ2277" s="56">
        <f t="shared" si="718"/>
        <v>0</v>
      </c>
      <c r="AR2277" s="86">
        <f t="shared" si="719"/>
        <v>0</v>
      </c>
    </row>
    <row r="2278" spans="1:44" x14ac:dyDescent="0.25">
      <c r="A2278" s="178"/>
      <c r="B2278" s="55" t="str">
        <f>_xlfn.IFNA(VLOOKUP(A2278,'Ajánlatkérő(k) adatai'!$B$4:$C$205,2,0),"")</f>
        <v/>
      </c>
      <c r="C2278" s="178"/>
      <c r="D2278" s="55" t="str">
        <f>_xlfn.IFNA(VLOOKUP(C2278,'Számlafizető(k) adatai'!$C$4:$D$203,2,0),"")</f>
        <v/>
      </c>
      <c r="E2278" s="55" t="str">
        <f>_xlfn.IFNA(VLOOKUP(C2278,'Számlafizető(k) adatai'!$C$4:$M$203,11,0),"")</f>
        <v/>
      </c>
      <c r="F2278" s="178"/>
      <c r="G2278" s="178"/>
      <c r="H2278" s="178"/>
      <c r="I2278" s="55" t="str">
        <f>IF(F2278="","",VLOOKUP(LEFT(F2278,5),'Technikai cellák'!B:C,2,0))</f>
        <v/>
      </c>
      <c r="J2278" s="55" t="str">
        <f>IF(F2278="","",VLOOKUP(I2278,'Technikai cellák'!$C$1:$D$12,2,0))</f>
        <v/>
      </c>
      <c r="K2278" s="179"/>
      <c r="L2278" s="67" t="str">
        <f t="shared" si="702"/>
        <v/>
      </c>
      <c r="M2278" s="68">
        <f t="shared" si="703"/>
        <v>0</v>
      </c>
      <c r="N2278" s="66">
        <f t="shared" si="704"/>
        <v>0</v>
      </c>
      <c r="O2278" s="152"/>
      <c r="P2278" s="172">
        <f t="shared" si="701"/>
        <v>0</v>
      </c>
      <c r="Q2278" s="69">
        <f t="shared" si="705"/>
        <v>0</v>
      </c>
      <c r="R2278" s="62">
        <f t="shared" si="706"/>
        <v>0</v>
      </c>
      <c r="S2278" s="153"/>
      <c r="T2278" s="118" t="str">
        <f t="shared" si="707"/>
        <v/>
      </c>
      <c r="U2278" s="154"/>
      <c r="V2278" s="154"/>
      <c r="W2278" s="154"/>
      <c r="X2278" s="154"/>
      <c r="Y2278" s="154"/>
      <c r="Z2278" s="154"/>
      <c r="AA2278" s="154"/>
      <c r="AB2278" s="154"/>
      <c r="AC2278" s="154"/>
      <c r="AD2278" s="154"/>
      <c r="AE2278" s="154"/>
      <c r="AF2278" s="154"/>
      <c r="AG2278" s="63">
        <f t="shared" si="708"/>
        <v>0</v>
      </c>
      <c r="AH2278" s="56">
        <f t="shared" si="709"/>
        <v>0</v>
      </c>
      <c r="AI2278" s="56">
        <f t="shared" si="710"/>
        <v>0</v>
      </c>
      <c r="AJ2278" s="56">
        <f t="shared" si="711"/>
        <v>0</v>
      </c>
      <c r="AK2278" s="56">
        <f t="shared" si="712"/>
        <v>0</v>
      </c>
      <c r="AL2278" s="56">
        <f t="shared" si="713"/>
        <v>0</v>
      </c>
      <c r="AM2278" s="56">
        <f t="shared" si="714"/>
        <v>0</v>
      </c>
      <c r="AN2278" s="56">
        <f t="shared" si="715"/>
        <v>0</v>
      </c>
      <c r="AO2278" s="56">
        <f t="shared" si="716"/>
        <v>0</v>
      </c>
      <c r="AP2278" s="56">
        <f t="shared" si="717"/>
        <v>0</v>
      </c>
      <c r="AQ2278" s="56">
        <f t="shared" si="718"/>
        <v>0</v>
      </c>
      <c r="AR2278" s="86">
        <f t="shared" si="719"/>
        <v>0</v>
      </c>
    </row>
    <row r="2279" spans="1:44" x14ac:dyDescent="0.25">
      <c r="A2279" s="178"/>
      <c r="B2279" s="55" t="str">
        <f>_xlfn.IFNA(VLOOKUP(A2279,'Ajánlatkérő(k) adatai'!$B$4:$C$205,2,0),"")</f>
        <v/>
      </c>
      <c r="C2279" s="178"/>
      <c r="D2279" s="55" t="str">
        <f>_xlfn.IFNA(VLOOKUP(C2279,'Számlafizető(k) adatai'!$C$4:$D$203,2,0),"")</f>
        <v/>
      </c>
      <c r="E2279" s="55" t="str">
        <f>_xlfn.IFNA(VLOOKUP(C2279,'Számlafizető(k) adatai'!$C$4:$M$203,11,0),"")</f>
        <v/>
      </c>
      <c r="F2279" s="178"/>
      <c r="G2279" s="178"/>
      <c r="H2279" s="178"/>
      <c r="I2279" s="55" t="str">
        <f>IF(F2279="","",VLOOKUP(LEFT(F2279,5),'Technikai cellák'!B:C,2,0))</f>
        <v/>
      </c>
      <c r="J2279" s="55" t="str">
        <f>IF(F2279="","",VLOOKUP(I2279,'Technikai cellák'!$C$1:$D$12,2,0))</f>
        <v/>
      </c>
      <c r="K2279" s="179"/>
      <c r="L2279" s="67" t="str">
        <f t="shared" si="702"/>
        <v/>
      </c>
      <c r="M2279" s="68">
        <f t="shared" si="703"/>
        <v>0</v>
      </c>
      <c r="N2279" s="66">
        <f t="shared" si="704"/>
        <v>0</v>
      </c>
      <c r="O2279" s="152"/>
      <c r="P2279" s="172">
        <f t="shared" si="701"/>
        <v>0</v>
      </c>
      <c r="Q2279" s="69">
        <f t="shared" si="705"/>
        <v>0</v>
      </c>
      <c r="R2279" s="62">
        <f t="shared" si="706"/>
        <v>0</v>
      </c>
      <c r="S2279" s="153"/>
      <c r="T2279" s="118" t="str">
        <f t="shared" si="707"/>
        <v/>
      </c>
      <c r="U2279" s="154"/>
      <c r="V2279" s="154"/>
      <c r="W2279" s="154"/>
      <c r="X2279" s="154"/>
      <c r="Y2279" s="154"/>
      <c r="Z2279" s="154"/>
      <c r="AA2279" s="154"/>
      <c r="AB2279" s="154"/>
      <c r="AC2279" s="154"/>
      <c r="AD2279" s="154"/>
      <c r="AE2279" s="154"/>
      <c r="AF2279" s="154"/>
      <c r="AG2279" s="63">
        <f t="shared" si="708"/>
        <v>0</v>
      </c>
      <c r="AH2279" s="56">
        <f t="shared" si="709"/>
        <v>0</v>
      </c>
      <c r="AI2279" s="56">
        <f t="shared" si="710"/>
        <v>0</v>
      </c>
      <c r="AJ2279" s="56">
        <f t="shared" si="711"/>
        <v>0</v>
      </c>
      <c r="AK2279" s="56">
        <f t="shared" si="712"/>
        <v>0</v>
      </c>
      <c r="AL2279" s="56">
        <f t="shared" si="713"/>
        <v>0</v>
      </c>
      <c r="AM2279" s="56">
        <f t="shared" si="714"/>
        <v>0</v>
      </c>
      <c r="AN2279" s="56">
        <f t="shared" si="715"/>
        <v>0</v>
      </c>
      <c r="AO2279" s="56">
        <f t="shared" si="716"/>
        <v>0</v>
      </c>
      <c r="AP2279" s="56">
        <f t="shared" si="717"/>
        <v>0</v>
      </c>
      <c r="AQ2279" s="56">
        <f t="shared" si="718"/>
        <v>0</v>
      </c>
      <c r="AR2279" s="86">
        <f t="shared" si="719"/>
        <v>0</v>
      </c>
    </row>
    <row r="2280" spans="1:44" x14ac:dyDescent="0.25">
      <c r="A2280" s="178"/>
      <c r="B2280" s="55" t="str">
        <f>_xlfn.IFNA(VLOOKUP(A2280,'Ajánlatkérő(k) adatai'!$B$4:$C$205,2,0),"")</f>
        <v/>
      </c>
      <c r="C2280" s="178"/>
      <c r="D2280" s="55" t="str">
        <f>_xlfn.IFNA(VLOOKUP(C2280,'Számlafizető(k) adatai'!$C$4:$D$203,2,0),"")</f>
        <v/>
      </c>
      <c r="E2280" s="55" t="str">
        <f>_xlfn.IFNA(VLOOKUP(C2280,'Számlafizető(k) adatai'!$C$4:$M$203,11,0),"")</f>
        <v/>
      </c>
      <c r="F2280" s="178"/>
      <c r="G2280" s="178"/>
      <c r="H2280" s="178"/>
      <c r="I2280" s="55" t="str">
        <f>IF(F2280="","",VLOOKUP(LEFT(F2280,5),'Technikai cellák'!B:C,2,0))</f>
        <v/>
      </c>
      <c r="J2280" s="55" t="str">
        <f>IF(F2280="","",VLOOKUP(I2280,'Technikai cellák'!$C$1:$D$12,2,0))</f>
        <v/>
      </c>
      <c r="K2280" s="179"/>
      <c r="L2280" s="67" t="str">
        <f t="shared" si="702"/>
        <v/>
      </c>
      <c r="M2280" s="68">
        <f t="shared" si="703"/>
        <v>0</v>
      </c>
      <c r="N2280" s="66">
        <f t="shared" si="704"/>
        <v>0</v>
      </c>
      <c r="O2280" s="152"/>
      <c r="P2280" s="172">
        <f t="shared" si="701"/>
        <v>0</v>
      </c>
      <c r="Q2280" s="69">
        <f t="shared" si="705"/>
        <v>0</v>
      </c>
      <c r="R2280" s="62">
        <f t="shared" si="706"/>
        <v>0</v>
      </c>
      <c r="S2280" s="153"/>
      <c r="T2280" s="118" t="str">
        <f t="shared" si="707"/>
        <v/>
      </c>
      <c r="U2280" s="154"/>
      <c r="V2280" s="154"/>
      <c r="W2280" s="154"/>
      <c r="X2280" s="154"/>
      <c r="Y2280" s="154"/>
      <c r="Z2280" s="154"/>
      <c r="AA2280" s="154"/>
      <c r="AB2280" s="154"/>
      <c r="AC2280" s="154"/>
      <c r="AD2280" s="154"/>
      <c r="AE2280" s="154"/>
      <c r="AF2280" s="154"/>
      <c r="AG2280" s="63">
        <f t="shared" si="708"/>
        <v>0</v>
      </c>
      <c r="AH2280" s="56">
        <f t="shared" si="709"/>
        <v>0</v>
      </c>
      <c r="AI2280" s="56">
        <f t="shared" si="710"/>
        <v>0</v>
      </c>
      <c r="AJ2280" s="56">
        <f t="shared" si="711"/>
        <v>0</v>
      </c>
      <c r="AK2280" s="56">
        <f t="shared" si="712"/>
        <v>0</v>
      </c>
      <c r="AL2280" s="56">
        <f t="shared" si="713"/>
        <v>0</v>
      </c>
      <c r="AM2280" s="56">
        <f t="shared" si="714"/>
        <v>0</v>
      </c>
      <c r="AN2280" s="56">
        <f t="shared" si="715"/>
        <v>0</v>
      </c>
      <c r="AO2280" s="56">
        <f t="shared" si="716"/>
        <v>0</v>
      </c>
      <c r="AP2280" s="56">
        <f t="shared" si="717"/>
        <v>0</v>
      </c>
      <c r="AQ2280" s="56">
        <f t="shared" si="718"/>
        <v>0</v>
      </c>
      <c r="AR2280" s="86">
        <f t="shared" si="719"/>
        <v>0</v>
      </c>
    </row>
    <row r="2281" spans="1:44" x14ac:dyDescent="0.25">
      <c r="A2281" s="178"/>
      <c r="B2281" s="55" t="str">
        <f>_xlfn.IFNA(VLOOKUP(A2281,'Ajánlatkérő(k) adatai'!$B$4:$C$205,2,0),"")</f>
        <v/>
      </c>
      <c r="C2281" s="178"/>
      <c r="D2281" s="55" t="str">
        <f>_xlfn.IFNA(VLOOKUP(C2281,'Számlafizető(k) adatai'!$C$4:$D$203,2,0),"")</f>
        <v/>
      </c>
      <c r="E2281" s="55" t="str">
        <f>_xlfn.IFNA(VLOOKUP(C2281,'Számlafizető(k) adatai'!$C$4:$M$203,11,0),"")</f>
        <v/>
      </c>
      <c r="F2281" s="178"/>
      <c r="G2281" s="178"/>
      <c r="H2281" s="178"/>
      <c r="I2281" s="55" t="str">
        <f>IF(F2281="","",VLOOKUP(LEFT(F2281,5),'Technikai cellák'!B:C,2,0))</f>
        <v/>
      </c>
      <c r="J2281" s="55" t="str">
        <f>IF(F2281="","",VLOOKUP(I2281,'Technikai cellák'!$C$1:$D$12,2,0))</f>
        <v/>
      </c>
      <c r="K2281" s="179"/>
      <c r="L2281" s="67" t="str">
        <f t="shared" si="702"/>
        <v/>
      </c>
      <c r="M2281" s="68">
        <f t="shared" si="703"/>
        <v>0</v>
      </c>
      <c r="N2281" s="66">
        <f t="shared" si="704"/>
        <v>0</v>
      </c>
      <c r="O2281" s="152"/>
      <c r="P2281" s="172">
        <f t="shared" si="701"/>
        <v>0</v>
      </c>
      <c r="Q2281" s="69">
        <f t="shared" si="705"/>
        <v>0</v>
      </c>
      <c r="R2281" s="62">
        <f t="shared" si="706"/>
        <v>0</v>
      </c>
      <c r="S2281" s="153"/>
      <c r="T2281" s="118" t="str">
        <f t="shared" si="707"/>
        <v/>
      </c>
      <c r="U2281" s="154"/>
      <c r="V2281" s="154"/>
      <c r="W2281" s="154"/>
      <c r="X2281" s="154"/>
      <c r="Y2281" s="154"/>
      <c r="Z2281" s="154"/>
      <c r="AA2281" s="154"/>
      <c r="AB2281" s="154"/>
      <c r="AC2281" s="154"/>
      <c r="AD2281" s="154"/>
      <c r="AE2281" s="154"/>
      <c r="AF2281" s="154"/>
      <c r="AG2281" s="63">
        <f t="shared" si="708"/>
        <v>0</v>
      </c>
      <c r="AH2281" s="56">
        <f t="shared" si="709"/>
        <v>0</v>
      </c>
      <c r="AI2281" s="56">
        <f t="shared" si="710"/>
        <v>0</v>
      </c>
      <c r="AJ2281" s="56">
        <f t="shared" si="711"/>
        <v>0</v>
      </c>
      <c r="AK2281" s="56">
        <f t="shared" si="712"/>
        <v>0</v>
      </c>
      <c r="AL2281" s="56">
        <f t="shared" si="713"/>
        <v>0</v>
      </c>
      <c r="AM2281" s="56">
        <f t="shared" si="714"/>
        <v>0</v>
      </c>
      <c r="AN2281" s="56">
        <f t="shared" si="715"/>
        <v>0</v>
      </c>
      <c r="AO2281" s="56">
        <f t="shared" si="716"/>
        <v>0</v>
      </c>
      <c r="AP2281" s="56">
        <f t="shared" si="717"/>
        <v>0</v>
      </c>
      <c r="AQ2281" s="56">
        <f t="shared" si="718"/>
        <v>0</v>
      </c>
      <c r="AR2281" s="86">
        <f t="shared" si="719"/>
        <v>0</v>
      </c>
    </row>
    <row r="2282" spans="1:44" x14ac:dyDescent="0.25">
      <c r="A2282" s="178"/>
      <c r="B2282" s="55" t="str">
        <f>_xlfn.IFNA(VLOOKUP(A2282,'Ajánlatkérő(k) adatai'!$B$4:$C$205,2,0),"")</f>
        <v/>
      </c>
      <c r="C2282" s="178"/>
      <c r="D2282" s="55" t="str">
        <f>_xlfn.IFNA(VLOOKUP(C2282,'Számlafizető(k) adatai'!$C$4:$D$203,2,0),"")</f>
        <v/>
      </c>
      <c r="E2282" s="55" t="str">
        <f>_xlfn.IFNA(VLOOKUP(C2282,'Számlafizető(k) adatai'!$C$4:$M$203,11,0),"")</f>
        <v/>
      </c>
      <c r="F2282" s="178"/>
      <c r="G2282" s="178"/>
      <c r="H2282" s="178"/>
      <c r="I2282" s="55" t="str">
        <f>IF(F2282="","",VLOOKUP(LEFT(F2282,5),'Technikai cellák'!B:C,2,0))</f>
        <v/>
      </c>
      <c r="J2282" s="55" t="str">
        <f>IF(F2282="","",VLOOKUP(I2282,'Technikai cellák'!$C$1:$D$12,2,0))</f>
        <v/>
      </c>
      <c r="K2282" s="179"/>
      <c r="L2282" s="67" t="str">
        <f t="shared" si="702"/>
        <v/>
      </c>
      <c r="M2282" s="68">
        <f t="shared" si="703"/>
        <v>0</v>
      </c>
      <c r="N2282" s="66">
        <f t="shared" si="704"/>
        <v>0</v>
      </c>
      <c r="O2282" s="152"/>
      <c r="P2282" s="172">
        <f t="shared" si="701"/>
        <v>0</v>
      </c>
      <c r="Q2282" s="69">
        <f t="shared" si="705"/>
        <v>0</v>
      </c>
      <c r="R2282" s="62">
        <f t="shared" si="706"/>
        <v>0</v>
      </c>
      <c r="S2282" s="153"/>
      <c r="T2282" s="118" t="str">
        <f t="shared" si="707"/>
        <v/>
      </c>
      <c r="U2282" s="154"/>
      <c r="V2282" s="154"/>
      <c r="W2282" s="154"/>
      <c r="X2282" s="154"/>
      <c r="Y2282" s="154"/>
      <c r="Z2282" s="154"/>
      <c r="AA2282" s="154"/>
      <c r="AB2282" s="154"/>
      <c r="AC2282" s="154"/>
      <c r="AD2282" s="154"/>
      <c r="AE2282" s="154"/>
      <c r="AF2282" s="154"/>
      <c r="AG2282" s="63">
        <f t="shared" si="708"/>
        <v>0</v>
      </c>
      <c r="AH2282" s="56">
        <f t="shared" si="709"/>
        <v>0</v>
      </c>
      <c r="AI2282" s="56">
        <f t="shared" si="710"/>
        <v>0</v>
      </c>
      <c r="AJ2282" s="56">
        <f t="shared" si="711"/>
        <v>0</v>
      </c>
      <c r="AK2282" s="56">
        <f t="shared" si="712"/>
        <v>0</v>
      </c>
      <c r="AL2282" s="56">
        <f t="shared" si="713"/>
        <v>0</v>
      </c>
      <c r="AM2282" s="56">
        <f t="shared" si="714"/>
        <v>0</v>
      </c>
      <c r="AN2282" s="56">
        <f t="shared" si="715"/>
        <v>0</v>
      </c>
      <c r="AO2282" s="56">
        <f t="shared" si="716"/>
        <v>0</v>
      </c>
      <c r="AP2282" s="56">
        <f t="shared" si="717"/>
        <v>0</v>
      </c>
      <c r="AQ2282" s="56">
        <f t="shared" si="718"/>
        <v>0</v>
      </c>
      <c r="AR2282" s="86">
        <f t="shared" si="719"/>
        <v>0</v>
      </c>
    </row>
    <row r="2283" spans="1:44" x14ac:dyDescent="0.25">
      <c r="A2283" s="178"/>
      <c r="B2283" s="55" t="str">
        <f>_xlfn.IFNA(VLOOKUP(A2283,'Ajánlatkérő(k) adatai'!$B$4:$C$205,2,0),"")</f>
        <v/>
      </c>
      <c r="C2283" s="178"/>
      <c r="D2283" s="55" t="str">
        <f>_xlfn.IFNA(VLOOKUP(C2283,'Számlafizető(k) adatai'!$C$4:$D$203,2,0),"")</f>
        <v/>
      </c>
      <c r="E2283" s="55" t="str">
        <f>_xlfn.IFNA(VLOOKUP(C2283,'Számlafizető(k) adatai'!$C$4:$M$203,11,0),"")</f>
        <v/>
      </c>
      <c r="F2283" s="178"/>
      <c r="G2283" s="178"/>
      <c r="H2283" s="178"/>
      <c r="I2283" s="55" t="str">
        <f>IF(F2283="","",VLOOKUP(LEFT(F2283,5),'Technikai cellák'!B:C,2,0))</f>
        <v/>
      </c>
      <c r="J2283" s="55" t="str">
        <f>IF(F2283="","",VLOOKUP(I2283,'Technikai cellák'!$C$1:$D$12,2,0))</f>
        <v/>
      </c>
      <c r="K2283" s="179"/>
      <c r="L2283" s="67" t="str">
        <f t="shared" si="702"/>
        <v/>
      </c>
      <c r="M2283" s="68">
        <f t="shared" si="703"/>
        <v>0</v>
      </c>
      <c r="N2283" s="66">
        <f t="shared" si="704"/>
        <v>0</v>
      </c>
      <c r="O2283" s="152"/>
      <c r="P2283" s="172">
        <f t="shared" si="701"/>
        <v>0</v>
      </c>
      <c r="Q2283" s="69">
        <f t="shared" si="705"/>
        <v>0</v>
      </c>
      <c r="R2283" s="62">
        <f t="shared" si="706"/>
        <v>0</v>
      </c>
      <c r="S2283" s="153"/>
      <c r="T2283" s="118" t="str">
        <f t="shared" si="707"/>
        <v/>
      </c>
      <c r="U2283" s="154"/>
      <c r="V2283" s="154"/>
      <c r="W2283" s="154"/>
      <c r="X2283" s="154"/>
      <c r="Y2283" s="154"/>
      <c r="Z2283" s="154"/>
      <c r="AA2283" s="154"/>
      <c r="AB2283" s="154"/>
      <c r="AC2283" s="154"/>
      <c r="AD2283" s="154"/>
      <c r="AE2283" s="154"/>
      <c r="AF2283" s="154"/>
      <c r="AG2283" s="63">
        <f t="shared" si="708"/>
        <v>0</v>
      </c>
      <c r="AH2283" s="56">
        <f t="shared" si="709"/>
        <v>0</v>
      </c>
      <c r="AI2283" s="56">
        <f t="shared" si="710"/>
        <v>0</v>
      </c>
      <c r="AJ2283" s="56">
        <f t="shared" si="711"/>
        <v>0</v>
      </c>
      <c r="AK2283" s="56">
        <f t="shared" si="712"/>
        <v>0</v>
      </c>
      <c r="AL2283" s="56">
        <f t="shared" si="713"/>
        <v>0</v>
      </c>
      <c r="AM2283" s="56">
        <f t="shared" si="714"/>
        <v>0</v>
      </c>
      <c r="AN2283" s="56">
        <f t="shared" si="715"/>
        <v>0</v>
      </c>
      <c r="AO2283" s="56">
        <f t="shared" si="716"/>
        <v>0</v>
      </c>
      <c r="AP2283" s="56">
        <f t="shared" si="717"/>
        <v>0</v>
      </c>
      <c r="AQ2283" s="56">
        <f t="shared" si="718"/>
        <v>0</v>
      </c>
      <c r="AR2283" s="86">
        <f t="shared" si="719"/>
        <v>0</v>
      </c>
    </row>
    <row r="2284" spans="1:44" x14ac:dyDescent="0.25">
      <c r="A2284" s="178"/>
      <c r="B2284" s="55" t="str">
        <f>_xlfn.IFNA(VLOOKUP(A2284,'Ajánlatkérő(k) adatai'!$B$4:$C$205,2,0),"")</f>
        <v/>
      </c>
      <c r="C2284" s="178"/>
      <c r="D2284" s="55" t="str">
        <f>_xlfn.IFNA(VLOOKUP(C2284,'Számlafizető(k) adatai'!$C$4:$D$203,2,0),"")</f>
        <v/>
      </c>
      <c r="E2284" s="55" t="str">
        <f>_xlfn.IFNA(VLOOKUP(C2284,'Számlafizető(k) adatai'!$C$4:$M$203,11,0),"")</f>
        <v/>
      </c>
      <c r="F2284" s="178"/>
      <c r="G2284" s="178"/>
      <c r="H2284" s="178"/>
      <c r="I2284" s="55" t="str">
        <f>IF(F2284="","",VLOOKUP(LEFT(F2284,5),'Technikai cellák'!B:C,2,0))</f>
        <v/>
      </c>
      <c r="J2284" s="55" t="str">
        <f>IF(F2284="","",VLOOKUP(I2284,'Technikai cellák'!$C$1:$D$12,2,0))</f>
        <v/>
      </c>
      <c r="K2284" s="179"/>
      <c r="L2284" s="67" t="str">
        <f t="shared" si="702"/>
        <v/>
      </c>
      <c r="M2284" s="68">
        <f t="shared" si="703"/>
        <v>0</v>
      </c>
      <c r="N2284" s="66">
        <f t="shared" si="704"/>
        <v>0</v>
      </c>
      <c r="O2284" s="152"/>
      <c r="P2284" s="172">
        <f t="shared" si="701"/>
        <v>0</v>
      </c>
      <c r="Q2284" s="69">
        <f t="shared" si="705"/>
        <v>0</v>
      </c>
      <c r="R2284" s="62">
        <f t="shared" si="706"/>
        <v>0</v>
      </c>
      <c r="S2284" s="153"/>
      <c r="T2284" s="118" t="str">
        <f t="shared" si="707"/>
        <v/>
      </c>
      <c r="U2284" s="154"/>
      <c r="V2284" s="154"/>
      <c r="W2284" s="154"/>
      <c r="X2284" s="154"/>
      <c r="Y2284" s="154"/>
      <c r="Z2284" s="154"/>
      <c r="AA2284" s="154"/>
      <c r="AB2284" s="154"/>
      <c r="AC2284" s="154"/>
      <c r="AD2284" s="154"/>
      <c r="AE2284" s="154"/>
      <c r="AF2284" s="154"/>
      <c r="AG2284" s="63">
        <f t="shared" si="708"/>
        <v>0</v>
      </c>
      <c r="AH2284" s="56">
        <f t="shared" si="709"/>
        <v>0</v>
      </c>
      <c r="AI2284" s="56">
        <f t="shared" si="710"/>
        <v>0</v>
      </c>
      <c r="AJ2284" s="56">
        <f t="shared" si="711"/>
        <v>0</v>
      </c>
      <c r="AK2284" s="56">
        <f t="shared" si="712"/>
        <v>0</v>
      </c>
      <c r="AL2284" s="56">
        <f t="shared" si="713"/>
        <v>0</v>
      </c>
      <c r="AM2284" s="56">
        <f t="shared" si="714"/>
        <v>0</v>
      </c>
      <c r="AN2284" s="56">
        <f t="shared" si="715"/>
        <v>0</v>
      </c>
      <c r="AO2284" s="56">
        <f t="shared" si="716"/>
        <v>0</v>
      </c>
      <c r="AP2284" s="56">
        <f t="shared" si="717"/>
        <v>0</v>
      </c>
      <c r="AQ2284" s="56">
        <f t="shared" si="718"/>
        <v>0</v>
      </c>
      <c r="AR2284" s="86">
        <f t="shared" si="719"/>
        <v>0</v>
      </c>
    </row>
    <row r="2285" spans="1:44" x14ac:dyDescent="0.25">
      <c r="A2285" s="178"/>
      <c r="B2285" s="55" t="str">
        <f>_xlfn.IFNA(VLOOKUP(A2285,'Ajánlatkérő(k) adatai'!$B$4:$C$205,2,0),"")</f>
        <v/>
      </c>
      <c r="C2285" s="178"/>
      <c r="D2285" s="55" t="str">
        <f>_xlfn.IFNA(VLOOKUP(C2285,'Számlafizető(k) adatai'!$C$4:$D$203,2,0),"")</f>
        <v/>
      </c>
      <c r="E2285" s="55" t="str">
        <f>_xlfn.IFNA(VLOOKUP(C2285,'Számlafizető(k) adatai'!$C$4:$M$203,11,0),"")</f>
        <v/>
      </c>
      <c r="F2285" s="178"/>
      <c r="G2285" s="178"/>
      <c r="H2285" s="178"/>
      <c r="I2285" s="55" t="str">
        <f>IF(F2285="","",VLOOKUP(LEFT(F2285,5),'Technikai cellák'!B:C,2,0))</f>
        <v/>
      </c>
      <c r="J2285" s="55" t="str">
        <f>IF(F2285="","",VLOOKUP(I2285,'Technikai cellák'!$C$1:$D$12,2,0))</f>
        <v/>
      </c>
      <c r="K2285" s="179"/>
      <c r="L2285" s="67" t="str">
        <f t="shared" si="702"/>
        <v/>
      </c>
      <c r="M2285" s="68">
        <f t="shared" si="703"/>
        <v>0</v>
      </c>
      <c r="N2285" s="66">
        <f t="shared" si="704"/>
        <v>0</v>
      </c>
      <c r="O2285" s="152"/>
      <c r="P2285" s="172">
        <f t="shared" si="701"/>
        <v>0</v>
      </c>
      <c r="Q2285" s="69">
        <f t="shared" si="705"/>
        <v>0</v>
      </c>
      <c r="R2285" s="62">
        <f t="shared" si="706"/>
        <v>0</v>
      </c>
      <c r="S2285" s="153"/>
      <c r="T2285" s="118" t="str">
        <f t="shared" si="707"/>
        <v/>
      </c>
      <c r="U2285" s="154"/>
      <c r="V2285" s="154"/>
      <c r="W2285" s="154"/>
      <c r="X2285" s="154"/>
      <c r="Y2285" s="154"/>
      <c r="Z2285" s="154"/>
      <c r="AA2285" s="154"/>
      <c r="AB2285" s="154"/>
      <c r="AC2285" s="154"/>
      <c r="AD2285" s="154"/>
      <c r="AE2285" s="154"/>
      <c r="AF2285" s="154"/>
      <c r="AG2285" s="63">
        <f t="shared" si="708"/>
        <v>0</v>
      </c>
      <c r="AH2285" s="56">
        <f t="shared" si="709"/>
        <v>0</v>
      </c>
      <c r="AI2285" s="56">
        <f t="shared" si="710"/>
        <v>0</v>
      </c>
      <c r="AJ2285" s="56">
        <f t="shared" si="711"/>
        <v>0</v>
      </c>
      <c r="AK2285" s="56">
        <f t="shared" si="712"/>
        <v>0</v>
      </c>
      <c r="AL2285" s="56">
        <f t="shared" si="713"/>
        <v>0</v>
      </c>
      <c r="AM2285" s="56">
        <f t="shared" si="714"/>
        <v>0</v>
      </c>
      <c r="AN2285" s="56">
        <f t="shared" si="715"/>
        <v>0</v>
      </c>
      <c r="AO2285" s="56">
        <f t="shared" si="716"/>
        <v>0</v>
      </c>
      <c r="AP2285" s="56">
        <f t="shared" si="717"/>
        <v>0</v>
      </c>
      <c r="AQ2285" s="56">
        <f t="shared" si="718"/>
        <v>0</v>
      </c>
      <c r="AR2285" s="86">
        <f t="shared" si="719"/>
        <v>0</v>
      </c>
    </row>
    <row r="2286" spans="1:44" x14ac:dyDescent="0.25">
      <c r="A2286" s="178"/>
      <c r="B2286" s="55" t="str">
        <f>_xlfn.IFNA(VLOOKUP(A2286,'Ajánlatkérő(k) adatai'!$B$4:$C$205,2,0),"")</f>
        <v/>
      </c>
      <c r="C2286" s="178"/>
      <c r="D2286" s="55" t="str">
        <f>_xlfn.IFNA(VLOOKUP(C2286,'Számlafizető(k) adatai'!$C$4:$D$203,2,0),"")</f>
        <v/>
      </c>
      <c r="E2286" s="55" t="str">
        <f>_xlfn.IFNA(VLOOKUP(C2286,'Számlafizető(k) adatai'!$C$4:$M$203,11,0),"")</f>
        <v/>
      </c>
      <c r="F2286" s="178"/>
      <c r="G2286" s="178"/>
      <c r="H2286" s="178"/>
      <c r="I2286" s="55" t="str">
        <f>IF(F2286="","",VLOOKUP(LEFT(F2286,5),'Technikai cellák'!B:C,2,0))</f>
        <v/>
      </c>
      <c r="J2286" s="55" t="str">
        <f>IF(F2286="","",VLOOKUP(I2286,'Technikai cellák'!$C$1:$D$12,2,0))</f>
        <v/>
      </c>
      <c r="K2286" s="179"/>
      <c r="L2286" s="67" t="str">
        <f t="shared" si="702"/>
        <v/>
      </c>
      <c r="M2286" s="68">
        <f t="shared" si="703"/>
        <v>0</v>
      </c>
      <c r="N2286" s="66">
        <f t="shared" si="704"/>
        <v>0</v>
      </c>
      <c r="O2286" s="152"/>
      <c r="P2286" s="172">
        <f t="shared" si="701"/>
        <v>0</v>
      </c>
      <c r="Q2286" s="69">
        <f t="shared" si="705"/>
        <v>0</v>
      </c>
      <c r="R2286" s="62">
        <f t="shared" si="706"/>
        <v>0</v>
      </c>
      <c r="S2286" s="153"/>
      <c r="T2286" s="118" t="str">
        <f t="shared" si="707"/>
        <v/>
      </c>
      <c r="U2286" s="154"/>
      <c r="V2286" s="154"/>
      <c r="W2286" s="154"/>
      <c r="X2286" s="154"/>
      <c r="Y2286" s="154"/>
      <c r="Z2286" s="154"/>
      <c r="AA2286" s="154"/>
      <c r="AB2286" s="154"/>
      <c r="AC2286" s="154"/>
      <c r="AD2286" s="154"/>
      <c r="AE2286" s="154"/>
      <c r="AF2286" s="154"/>
      <c r="AG2286" s="63">
        <f t="shared" si="708"/>
        <v>0</v>
      </c>
      <c r="AH2286" s="56">
        <f t="shared" si="709"/>
        <v>0</v>
      </c>
      <c r="AI2286" s="56">
        <f t="shared" si="710"/>
        <v>0</v>
      </c>
      <c r="AJ2286" s="56">
        <f t="shared" si="711"/>
        <v>0</v>
      </c>
      <c r="AK2286" s="56">
        <f t="shared" si="712"/>
        <v>0</v>
      </c>
      <c r="AL2286" s="56">
        <f t="shared" si="713"/>
        <v>0</v>
      </c>
      <c r="AM2286" s="56">
        <f t="shared" si="714"/>
        <v>0</v>
      </c>
      <c r="AN2286" s="56">
        <f t="shared" si="715"/>
        <v>0</v>
      </c>
      <c r="AO2286" s="56">
        <f t="shared" si="716"/>
        <v>0</v>
      </c>
      <c r="AP2286" s="56">
        <f t="shared" si="717"/>
        <v>0</v>
      </c>
      <c r="AQ2286" s="56">
        <f t="shared" si="718"/>
        <v>0</v>
      </c>
      <c r="AR2286" s="86">
        <f t="shared" si="719"/>
        <v>0</v>
      </c>
    </row>
    <row r="2287" spans="1:44" x14ac:dyDescent="0.25">
      <c r="A2287" s="178"/>
      <c r="B2287" s="55" t="str">
        <f>_xlfn.IFNA(VLOOKUP(A2287,'Ajánlatkérő(k) adatai'!$B$4:$C$205,2,0),"")</f>
        <v/>
      </c>
      <c r="C2287" s="178"/>
      <c r="D2287" s="55" t="str">
        <f>_xlfn.IFNA(VLOOKUP(C2287,'Számlafizető(k) adatai'!$C$4:$D$203,2,0),"")</f>
        <v/>
      </c>
      <c r="E2287" s="55" t="str">
        <f>_xlfn.IFNA(VLOOKUP(C2287,'Számlafizető(k) adatai'!$C$4:$M$203,11,0),"")</f>
        <v/>
      </c>
      <c r="F2287" s="178"/>
      <c r="G2287" s="178"/>
      <c r="H2287" s="178"/>
      <c r="I2287" s="55" t="str">
        <f>IF(F2287="","",VLOOKUP(LEFT(F2287,5),'Technikai cellák'!B:C,2,0))</f>
        <v/>
      </c>
      <c r="J2287" s="55" t="str">
        <f>IF(F2287="","",VLOOKUP(I2287,'Technikai cellák'!$C$1:$D$12,2,0))</f>
        <v/>
      </c>
      <c r="K2287" s="179"/>
      <c r="L2287" s="67" t="str">
        <f t="shared" si="702"/>
        <v/>
      </c>
      <c r="M2287" s="68">
        <f t="shared" si="703"/>
        <v>0</v>
      </c>
      <c r="N2287" s="66">
        <f t="shared" si="704"/>
        <v>0</v>
      </c>
      <c r="O2287" s="152"/>
      <c r="P2287" s="172">
        <f t="shared" si="701"/>
        <v>0</v>
      </c>
      <c r="Q2287" s="69">
        <f t="shared" si="705"/>
        <v>0</v>
      </c>
      <c r="R2287" s="62">
        <f t="shared" si="706"/>
        <v>0</v>
      </c>
      <c r="S2287" s="153"/>
      <c r="T2287" s="118" t="str">
        <f t="shared" si="707"/>
        <v/>
      </c>
      <c r="U2287" s="154"/>
      <c r="V2287" s="154"/>
      <c r="W2287" s="154"/>
      <c r="X2287" s="154"/>
      <c r="Y2287" s="154"/>
      <c r="Z2287" s="154"/>
      <c r="AA2287" s="154"/>
      <c r="AB2287" s="154"/>
      <c r="AC2287" s="154"/>
      <c r="AD2287" s="154"/>
      <c r="AE2287" s="154"/>
      <c r="AF2287" s="154"/>
      <c r="AG2287" s="63">
        <f t="shared" si="708"/>
        <v>0</v>
      </c>
      <c r="AH2287" s="56">
        <f t="shared" si="709"/>
        <v>0</v>
      </c>
      <c r="AI2287" s="56">
        <f t="shared" si="710"/>
        <v>0</v>
      </c>
      <c r="AJ2287" s="56">
        <f t="shared" si="711"/>
        <v>0</v>
      </c>
      <c r="AK2287" s="56">
        <f t="shared" si="712"/>
        <v>0</v>
      </c>
      <c r="AL2287" s="56">
        <f t="shared" si="713"/>
        <v>0</v>
      </c>
      <c r="AM2287" s="56">
        <f t="shared" si="714"/>
        <v>0</v>
      </c>
      <c r="AN2287" s="56">
        <f t="shared" si="715"/>
        <v>0</v>
      </c>
      <c r="AO2287" s="56">
        <f t="shared" si="716"/>
        <v>0</v>
      </c>
      <c r="AP2287" s="56">
        <f t="shared" si="717"/>
        <v>0</v>
      </c>
      <c r="AQ2287" s="56">
        <f t="shared" si="718"/>
        <v>0</v>
      </c>
      <c r="AR2287" s="86">
        <f t="shared" si="719"/>
        <v>0</v>
      </c>
    </row>
    <row r="2288" spans="1:44" x14ac:dyDescent="0.25">
      <c r="A2288" s="178"/>
      <c r="B2288" s="55" t="str">
        <f>_xlfn.IFNA(VLOOKUP(A2288,'Ajánlatkérő(k) adatai'!$B$4:$C$205,2,0),"")</f>
        <v/>
      </c>
      <c r="C2288" s="178"/>
      <c r="D2288" s="55" t="str">
        <f>_xlfn.IFNA(VLOOKUP(C2288,'Számlafizető(k) adatai'!$C$4:$D$203,2,0),"")</f>
        <v/>
      </c>
      <c r="E2288" s="55" t="str">
        <f>_xlfn.IFNA(VLOOKUP(C2288,'Számlafizető(k) adatai'!$C$4:$M$203,11,0),"")</f>
        <v/>
      </c>
      <c r="F2288" s="178"/>
      <c r="G2288" s="178"/>
      <c r="H2288" s="178"/>
      <c r="I2288" s="55" t="str">
        <f>IF(F2288="","",VLOOKUP(LEFT(F2288,5),'Technikai cellák'!B:C,2,0))</f>
        <v/>
      </c>
      <c r="J2288" s="55" t="str">
        <f>IF(F2288="","",VLOOKUP(I2288,'Technikai cellák'!$C$1:$D$12,2,0))</f>
        <v/>
      </c>
      <c r="K2288" s="179"/>
      <c r="L2288" s="67" t="str">
        <f t="shared" si="702"/>
        <v/>
      </c>
      <c r="M2288" s="68">
        <f t="shared" si="703"/>
        <v>0</v>
      </c>
      <c r="N2288" s="66">
        <f t="shared" si="704"/>
        <v>0</v>
      </c>
      <c r="O2288" s="152"/>
      <c r="P2288" s="172">
        <f t="shared" si="701"/>
        <v>0</v>
      </c>
      <c r="Q2288" s="69">
        <f t="shared" si="705"/>
        <v>0</v>
      </c>
      <c r="R2288" s="62">
        <f t="shared" si="706"/>
        <v>0</v>
      </c>
      <c r="S2288" s="153"/>
      <c r="T2288" s="118" t="str">
        <f t="shared" si="707"/>
        <v/>
      </c>
      <c r="U2288" s="154"/>
      <c r="V2288" s="154"/>
      <c r="W2288" s="154"/>
      <c r="X2288" s="154"/>
      <c r="Y2288" s="154"/>
      <c r="Z2288" s="154"/>
      <c r="AA2288" s="154"/>
      <c r="AB2288" s="154"/>
      <c r="AC2288" s="154"/>
      <c r="AD2288" s="154"/>
      <c r="AE2288" s="154"/>
      <c r="AF2288" s="154"/>
      <c r="AG2288" s="63">
        <f t="shared" si="708"/>
        <v>0</v>
      </c>
      <c r="AH2288" s="56">
        <f t="shared" si="709"/>
        <v>0</v>
      </c>
      <c r="AI2288" s="56">
        <f t="shared" si="710"/>
        <v>0</v>
      </c>
      <c r="AJ2288" s="56">
        <f t="shared" si="711"/>
        <v>0</v>
      </c>
      <c r="AK2288" s="56">
        <f t="shared" si="712"/>
        <v>0</v>
      </c>
      <c r="AL2288" s="56">
        <f t="shared" si="713"/>
        <v>0</v>
      </c>
      <c r="AM2288" s="56">
        <f t="shared" si="714"/>
        <v>0</v>
      </c>
      <c r="AN2288" s="56">
        <f t="shared" si="715"/>
        <v>0</v>
      </c>
      <c r="AO2288" s="56">
        <f t="shared" si="716"/>
        <v>0</v>
      </c>
      <c r="AP2288" s="56">
        <f t="shared" si="717"/>
        <v>0</v>
      </c>
      <c r="AQ2288" s="56">
        <f t="shared" si="718"/>
        <v>0</v>
      </c>
      <c r="AR2288" s="86">
        <f t="shared" si="719"/>
        <v>0</v>
      </c>
    </row>
    <row r="2289" spans="1:44" x14ac:dyDescent="0.25">
      <c r="A2289" s="178"/>
      <c r="B2289" s="55" t="str">
        <f>_xlfn.IFNA(VLOOKUP(A2289,'Ajánlatkérő(k) adatai'!$B$4:$C$205,2,0),"")</f>
        <v/>
      </c>
      <c r="C2289" s="178"/>
      <c r="D2289" s="55" t="str">
        <f>_xlfn.IFNA(VLOOKUP(C2289,'Számlafizető(k) adatai'!$C$4:$D$203,2,0),"")</f>
        <v/>
      </c>
      <c r="E2289" s="55" t="str">
        <f>_xlfn.IFNA(VLOOKUP(C2289,'Számlafizető(k) adatai'!$C$4:$M$203,11,0),"")</f>
        <v/>
      </c>
      <c r="F2289" s="178"/>
      <c r="G2289" s="178"/>
      <c r="H2289" s="178"/>
      <c r="I2289" s="55" t="str">
        <f>IF(F2289="","",VLOOKUP(LEFT(F2289,5),'Technikai cellák'!B:C,2,0))</f>
        <v/>
      </c>
      <c r="J2289" s="55" t="str">
        <f>IF(F2289="","",VLOOKUP(I2289,'Technikai cellák'!$C$1:$D$12,2,0))</f>
        <v/>
      </c>
      <c r="K2289" s="179"/>
      <c r="L2289" s="67" t="str">
        <f t="shared" si="702"/>
        <v/>
      </c>
      <c r="M2289" s="68">
        <f t="shared" si="703"/>
        <v>0</v>
      </c>
      <c r="N2289" s="66">
        <f t="shared" si="704"/>
        <v>0</v>
      </c>
      <c r="O2289" s="152"/>
      <c r="P2289" s="172">
        <f t="shared" si="701"/>
        <v>0</v>
      </c>
      <c r="Q2289" s="69">
        <f t="shared" si="705"/>
        <v>0</v>
      </c>
      <c r="R2289" s="62">
        <f t="shared" si="706"/>
        <v>0</v>
      </c>
      <c r="S2289" s="153"/>
      <c r="T2289" s="118" t="str">
        <f t="shared" si="707"/>
        <v/>
      </c>
      <c r="U2289" s="154"/>
      <c r="V2289" s="154"/>
      <c r="W2289" s="154"/>
      <c r="X2289" s="154"/>
      <c r="Y2289" s="154"/>
      <c r="Z2289" s="154"/>
      <c r="AA2289" s="154"/>
      <c r="AB2289" s="154"/>
      <c r="AC2289" s="154"/>
      <c r="AD2289" s="154"/>
      <c r="AE2289" s="154"/>
      <c r="AF2289" s="154"/>
      <c r="AG2289" s="63">
        <f t="shared" si="708"/>
        <v>0</v>
      </c>
      <c r="AH2289" s="56">
        <f t="shared" si="709"/>
        <v>0</v>
      </c>
      <c r="AI2289" s="56">
        <f t="shared" si="710"/>
        <v>0</v>
      </c>
      <c r="AJ2289" s="56">
        <f t="shared" si="711"/>
        <v>0</v>
      </c>
      <c r="AK2289" s="56">
        <f t="shared" si="712"/>
        <v>0</v>
      </c>
      <c r="AL2289" s="56">
        <f t="shared" si="713"/>
        <v>0</v>
      </c>
      <c r="AM2289" s="56">
        <f t="shared" si="714"/>
        <v>0</v>
      </c>
      <c r="AN2289" s="56">
        <f t="shared" si="715"/>
        <v>0</v>
      </c>
      <c r="AO2289" s="56">
        <f t="shared" si="716"/>
        <v>0</v>
      </c>
      <c r="AP2289" s="56">
        <f t="shared" si="717"/>
        <v>0</v>
      </c>
      <c r="AQ2289" s="56">
        <f t="shared" si="718"/>
        <v>0</v>
      </c>
      <c r="AR2289" s="86">
        <f t="shared" si="719"/>
        <v>0</v>
      </c>
    </row>
    <row r="2290" spans="1:44" x14ac:dyDescent="0.25">
      <c r="A2290" s="178"/>
      <c r="B2290" s="55" t="str">
        <f>_xlfn.IFNA(VLOOKUP(A2290,'Ajánlatkérő(k) adatai'!$B$4:$C$205,2,0),"")</f>
        <v/>
      </c>
      <c r="C2290" s="178"/>
      <c r="D2290" s="55" t="str">
        <f>_xlfn.IFNA(VLOOKUP(C2290,'Számlafizető(k) adatai'!$C$4:$D$203,2,0),"")</f>
        <v/>
      </c>
      <c r="E2290" s="55" t="str">
        <f>_xlfn.IFNA(VLOOKUP(C2290,'Számlafizető(k) adatai'!$C$4:$M$203,11,0),"")</f>
        <v/>
      </c>
      <c r="F2290" s="178"/>
      <c r="G2290" s="178"/>
      <c r="H2290" s="178"/>
      <c r="I2290" s="55" t="str">
        <f>IF(F2290="","",VLOOKUP(LEFT(F2290,5),'Technikai cellák'!B:C,2,0))</f>
        <v/>
      </c>
      <c r="J2290" s="55" t="str">
        <f>IF(F2290="","",VLOOKUP(I2290,'Technikai cellák'!$C$1:$D$12,2,0))</f>
        <v/>
      </c>
      <c r="K2290" s="179"/>
      <c r="L2290" s="67" t="str">
        <f t="shared" si="702"/>
        <v/>
      </c>
      <c r="M2290" s="68">
        <f t="shared" si="703"/>
        <v>0</v>
      </c>
      <c r="N2290" s="66">
        <f t="shared" si="704"/>
        <v>0</v>
      </c>
      <c r="O2290" s="152"/>
      <c r="P2290" s="172">
        <f t="shared" si="701"/>
        <v>0</v>
      </c>
      <c r="Q2290" s="69">
        <f t="shared" si="705"/>
        <v>0</v>
      </c>
      <c r="R2290" s="62">
        <f t="shared" si="706"/>
        <v>0</v>
      </c>
      <c r="S2290" s="153"/>
      <c r="T2290" s="118" t="str">
        <f t="shared" si="707"/>
        <v/>
      </c>
      <c r="U2290" s="154"/>
      <c r="V2290" s="154"/>
      <c r="W2290" s="154"/>
      <c r="X2290" s="154"/>
      <c r="Y2290" s="154"/>
      <c r="Z2290" s="154"/>
      <c r="AA2290" s="154"/>
      <c r="AB2290" s="154"/>
      <c r="AC2290" s="154"/>
      <c r="AD2290" s="154"/>
      <c r="AE2290" s="154"/>
      <c r="AF2290" s="154"/>
      <c r="AG2290" s="63">
        <f t="shared" si="708"/>
        <v>0</v>
      </c>
      <c r="AH2290" s="56">
        <f t="shared" si="709"/>
        <v>0</v>
      </c>
      <c r="AI2290" s="56">
        <f t="shared" si="710"/>
        <v>0</v>
      </c>
      <c r="AJ2290" s="56">
        <f t="shared" si="711"/>
        <v>0</v>
      </c>
      <c r="AK2290" s="56">
        <f t="shared" si="712"/>
        <v>0</v>
      </c>
      <c r="AL2290" s="56">
        <f t="shared" si="713"/>
        <v>0</v>
      </c>
      <c r="AM2290" s="56">
        <f t="shared" si="714"/>
        <v>0</v>
      </c>
      <c r="AN2290" s="56">
        <f t="shared" si="715"/>
        <v>0</v>
      </c>
      <c r="AO2290" s="56">
        <f t="shared" si="716"/>
        <v>0</v>
      </c>
      <c r="AP2290" s="56">
        <f t="shared" si="717"/>
        <v>0</v>
      </c>
      <c r="AQ2290" s="56">
        <f t="shared" si="718"/>
        <v>0</v>
      </c>
      <c r="AR2290" s="86">
        <f t="shared" si="719"/>
        <v>0</v>
      </c>
    </row>
    <row r="2291" spans="1:44" x14ac:dyDescent="0.25">
      <c r="A2291" s="178"/>
      <c r="B2291" s="55" t="str">
        <f>_xlfn.IFNA(VLOOKUP(A2291,'Ajánlatkérő(k) adatai'!$B$4:$C$205,2,0),"")</f>
        <v/>
      </c>
      <c r="C2291" s="178"/>
      <c r="D2291" s="55" t="str">
        <f>_xlfn.IFNA(VLOOKUP(C2291,'Számlafizető(k) adatai'!$C$4:$D$203,2,0),"")</f>
        <v/>
      </c>
      <c r="E2291" s="55" t="str">
        <f>_xlfn.IFNA(VLOOKUP(C2291,'Számlafizető(k) adatai'!$C$4:$M$203,11,0),"")</f>
        <v/>
      </c>
      <c r="F2291" s="178"/>
      <c r="G2291" s="178"/>
      <c r="H2291" s="178"/>
      <c r="I2291" s="55" t="str">
        <f>IF(F2291="","",VLOOKUP(LEFT(F2291,5),'Technikai cellák'!B:C,2,0))</f>
        <v/>
      </c>
      <c r="J2291" s="55" t="str">
        <f>IF(F2291="","",VLOOKUP(I2291,'Technikai cellák'!$C$1:$D$12,2,0))</f>
        <v/>
      </c>
      <c r="K2291" s="179"/>
      <c r="L2291" s="67" t="str">
        <f t="shared" si="702"/>
        <v/>
      </c>
      <c r="M2291" s="68">
        <f t="shared" si="703"/>
        <v>0</v>
      </c>
      <c r="N2291" s="66">
        <f t="shared" si="704"/>
        <v>0</v>
      </c>
      <c r="O2291" s="152"/>
      <c r="P2291" s="172">
        <f t="shared" si="701"/>
        <v>0</v>
      </c>
      <c r="Q2291" s="69">
        <f t="shared" si="705"/>
        <v>0</v>
      </c>
      <c r="R2291" s="62">
        <f t="shared" si="706"/>
        <v>0</v>
      </c>
      <c r="S2291" s="153"/>
      <c r="T2291" s="118" t="str">
        <f t="shared" si="707"/>
        <v/>
      </c>
      <c r="U2291" s="154"/>
      <c r="V2291" s="154"/>
      <c r="W2291" s="154"/>
      <c r="X2291" s="154"/>
      <c r="Y2291" s="154"/>
      <c r="Z2291" s="154"/>
      <c r="AA2291" s="154"/>
      <c r="AB2291" s="154"/>
      <c r="AC2291" s="154"/>
      <c r="AD2291" s="154"/>
      <c r="AE2291" s="154"/>
      <c r="AF2291" s="154"/>
      <c r="AG2291" s="63">
        <f t="shared" si="708"/>
        <v>0</v>
      </c>
      <c r="AH2291" s="56">
        <f t="shared" si="709"/>
        <v>0</v>
      </c>
      <c r="AI2291" s="56">
        <f t="shared" si="710"/>
        <v>0</v>
      </c>
      <c r="AJ2291" s="56">
        <f t="shared" si="711"/>
        <v>0</v>
      </c>
      <c r="AK2291" s="56">
        <f t="shared" si="712"/>
        <v>0</v>
      </c>
      <c r="AL2291" s="56">
        <f t="shared" si="713"/>
        <v>0</v>
      </c>
      <c r="AM2291" s="56">
        <f t="shared" si="714"/>
        <v>0</v>
      </c>
      <c r="AN2291" s="56">
        <f t="shared" si="715"/>
        <v>0</v>
      </c>
      <c r="AO2291" s="56">
        <f t="shared" si="716"/>
        <v>0</v>
      </c>
      <c r="AP2291" s="56">
        <f t="shared" si="717"/>
        <v>0</v>
      </c>
      <c r="AQ2291" s="56">
        <f t="shared" si="718"/>
        <v>0</v>
      </c>
      <c r="AR2291" s="86">
        <f t="shared" si="719"/>
        <v>0</v>
      </c>
    </row>
    <row r="2292" spans="1:44" x14ac:dyDescent="0.25">
      <c r="A2292" s="178"/>
      <c r="B2292" s="55" t="str">
        <f>_xlfn.IFNA(VLOOKUP(A2292,'Ajánlatkérő(k) adatai'!$B$4:$C$205,2,0),"")</f>
        <v/>
      </c>
      <c r="C2292" s="178"/>
      <c r="D2292" s="55" t="str">
        <f>_xlfn.IFNA(VLOOKUP(C2292,'Számlafizető(k) adatai'!$C$4:$D$203,2,0),"")</f>
        <v/>
      </c>
      <c r="E2292" s="55" t="str">
        <f>_xlfn.IFNA(VLOOKUP(C2292,'Számlafizető(k) adatai'!$C$4:$M$203,11,0),"")</f>
        <v/>
      </c>
      <c r="F2292" s="178"/>
      <c r="G2292" s="178"/>
      <c r="H2292" s="178"/>
      <c r="I2292" s="55" t="str">
        <f>IF(F2292="","",VLOOKUP(LEFT(F2292,5),'Technikai cellák'!B:C,2,0))</f>
        <v/>
      </c>
      <c r="J2292" s="55" t="str">
        <f>IF(F2292="","",VLOOKUP(I2292,'Technikai cellák'!$C$1:$D$12,2,0))</f>
        <v/>
      </c>
      <c r="K2292" s="179"/>
      <c r="L2292" s="67" t="str">
        <f t="shared" si="702"/>
        <v/>
      </c>
      <c r="M2292" s="68">
        <f t="shared" si="703"/>
        <v>0</v>
      </c>
      <c r="N2292" s="66">
        <f t="shared" si="704"/>
        <v>0</v>
      </c>
      <c r="O2292" s="152"/>
      <c r="P2292" s="172">
        <f t="shared" si="701"/>
        <v>0</v>
      </c>
      <c r="Q2292" s="69">
        <f t="shared" si="705"/>
        <v>0</v>
      </c>
      <c r="R2292" s="62">
        <f t="shared" si="706"/>
        <v>0</v>
      </c>
      <c r="S2292" s="153"/>
      <c r="T2292" s="118" t="str">
        <f t="shared" si="707"/>
        <v/>
      </c>
      <c r="U2292" s="154"/>
      <c r="V2292" s="154"/>
      <c r="W2292" s="154"/>
      <c r="X2292" s="154"/>
      <c r="Y2292" s="154"/>
      <c r="Z2292" s="154"/>
      <c r="AA2292" s="154"/>
      <c r="AB2292" s="154"/>
      <c r="AC2292" s="154"/>
      <c r="AD2292" s="154"/>
      <c r="AE2292" s="154"/>
      <c r="AF2292" s="154"/>
      <c r="AG2292" s="63">
        <f t="shared" si="708"/>
        <v>0</v>
      </c>
      <c r="AH2292" s="56">
        <f t="shared" si="709"/>
        <v>0</v>
      </c>
      <c r="AI2292" s="56">
        <f t="shared" si="710"/>
        <v>0</v>
      </c>
      <c r="AJ2292" s="56">
        <f t="shared" si="711"/>
        <v>0</v>
      </c>
      <c r="AK2292" s="56">
        <f t="shared" si="712"/>
        <v>0</v>
      </c>
      <c r="AL2292" s="56">
        <f t="shared" si="713"/>
        <v>0</v>
      </c>
      <c r="AM2292" s="56">
        <f t="shared" si="714"/>
        <v>0</v>
      </c>
      <c r="AN2292" s="56">
        <f t="shared" si="715"/>
        <v>0</v>
      </c>
      <c r="AO2292" s="56">
        <f t="shared" si="716"/>
        <v>0</v>
      </c>
      <c r="AP2292" s="56">
        <f t="shared" si="717"/>
        <v>0</v>
      </c>
      <c r="AQ2292" s="56">
        <f t="shared" si="718"/>
        <v>0</v>
      </c>
      <c r="AR2292" s="86">
        <f t="shared" si="719"/>
        <v>0</v>
      </c>
    </row>
    <row r="2293" spans="1:44" x14ac:dyDescent="0.25">
      <c r="A2293" s="178"/>
      <c r="B2293" s="55" t="str">
        <f>_xlfn.IFNA(VLOOKUP(A2293,'Ajánlatkérő(k) adatai'!$B$4:$C$205,2,0),"")</f>
        <v/>
      </c>
      <c r="C2293" s="178"/>
      <c r="D2293" s="55" t="str">
        <f>_xlfn.IFNA(VLOOKUP(C2293,'Számlafizető(k) adatai'!$C$4:$D$203,2,0),"")</f>
        <v/>
      </c>
      <c r="E2293" s="55" t="str">
        <f>_xlfn.IFNA(VLOOKUP(C2293,'Számlafizető(k) adatai'!$C$4:$M$203,11,0),"")</f>
        <v/>
      </c>
      <c r="F2293" s="178"/>
      <c r="G2293" s="178"/>
      <c r="H2293" s="178"/>
      <c r="I2293" s="55" t="str">
        <f>IF(F2293="","",VLOOKUP(LEFT(F2293,5),'Technikai cellák'!B:C,2,0))</f>
        <v/>
      </c>
      <c r="J2293" s="55" t="str">
        <f>IF(F2293="","",VLOOKUP(I2293,'Technikai cellák'!$C$1:$D$12,2,0))</f>
        <v/>
      </c>
      <c r="K2293" s="179"/>
      <c r="L2293" s="67" t="str">
        <f t="shared" si="702"/>
        <v/>
      </c>
      <c r="M2293" s="68">
        <f t="shared" si="703"/>
        <v>0</v>
      </c>
      <c r="N2293" s="66">
        <f t="shared" si="704"/>
        <v>0</v>
      </c>
      <c r="O2293" s="152"/>
      <c r="P2293" s="172">
        <f t="shared" si="701"/>
        <v>0</v>
      </c>
      <c r="Q2293" s="69">
        <f t="shared" si="705"/>
        <v>0</v>
      </c>
      <c r="R2293" s="62">
        <f t="shared" si="706"/>
        <v>0</v>
      </c>
      <c r="S2293" s="153"/>
      <c r="T2293" s="118" t="str">
        <f t="shared" si="707"/>
        <v/>
      </c>
      <c r="U2293" s="154"/>
      <c r="V2293" s="154"/>
      <c r="W2293" s="154"/>
      <c r="X2293" s="154"/>
      <c r="Y2293" s="154"/>
      <c r="Z2293" s="154"/>
      <c r="AA2293" s="154"/>
      <c r="AB2293" s="154"/>
      <c r="AC2293" s="154"/>
      <c r="AD2293" s="154"/>
      <c r="AE2293" s="154"/>
      <c r="AF2293" s="154"/>
      <c r="AG2293" s="63">
        <f t="shared" si="708"/>
        <v>0</v>
      </c>
      <c r="AH2293" s="56">
        <f t="shared" si="709"/>
        <v>0</v>
      </c>
      <c r="AI2293" s="56">
        <f t="shared" si="710"/>
        <v>0</v>
      </c>
      <c r="AJ2293" s="56">
        <f t="shared" si="711"/>
        <v>0</v>
      </c>
      <c r="AK2293" s="56">
        <f t="shared" si="712"/>
        <v>0</v>
      </c>
      <c r="AL2293" s="56">
        <f t="shared" si="713"/>
        <v>0</v>
      </c>
      <c r="AM2293" s="56">
        <f t="shared" si="714"/>
        <v>0</v>
      </c>
      <c r="AN2293" s="56">
        <f t="shared" si="715"/>
        <v>0</v>
      </c>
      <c r="AO2293" s="56">
        <f t="shared" si="716"/>
        <v>0</v>
      </c>
      <c r="AP2293" s="56">
        <f t="shared" si="717"/>
        <v>0</v>
      </c>
      <c r="AQ2293" s="56">
        <f t="shared" si="718"/>
        <v>0</v>
      </c>
      <c r="AR2293" s="86">
        <f t="shared" si="719"/>
        <v>0</v>
      </c>
    </row>
    <row r="2294" spans="1:44" x14ac:dyDescent="0.25">
      <c r="A2294" s="178"/>
      <c r="B2294" s="55" t="str">
        <f>_xlfn.IFNA(VLOOKUP(A2294,'Ajánlatkérő(k) adatai'!$B$4:$C$205,2,0),"")</f>
        <v/>
      </c>
      <c r="C2294" s="178"/>
      <c r="D2294" s="55" t="str">
        <f>_xlfn.IFNA(VLOOKUP(C2294,'Számlafizető(k) adatai'!$C$4:$D$203,2,0),"")</f>
        <v/>
      </c>
      <c r="E2294" s="55" t="str">
        <f>_xlfn.IFNA(VLOOKUP(C2294,'Számlafizető(k) adatai'!$C$4:$M$203,11,0),"")</f>
        <v/>
      </c>
      <c r="F2294" s="178"/>
      <c r="G2294" s="178"/>
      <c r="H2294" s="178"/>
      <c r="I2294" s="55" t="str">
        <f>IF(F2294="","",VLOOKUP(LEFT(F2294,5),'Technikai cellák'!B:C,2,0))</f>
        <v/>
      </c>
      <c r="J2294" s="55" t="str">
        <f>IF(F2294="","",VLOOKUP(I2294,'Technikai cellák'!$C$1:$D$12,2,0))</f>
        <v/>
      </c>
      <c r="K2294" s="179"/>
      <c r="L2294" s="67" t="str">
        <f t="shared" si="702"/>
        <v/>
      </c>
      <c r="M2294" s="68">
        <f t="shared" si="703"/>
        <v>0</v>
      </c>
      <c r="N2294" s="66">
        <f t="shared" si="704"/>
        <v>0</v>
      </c>
      <c r="O2294" s="152"/>
      <c r="P2294" s="172">
        <f t="shared" si="701"/>
        <v>0</v>
      </c>
      <c r="Q2294" s="69">
        <f t="shared" si="705"/>
        <v>0</v>
      </c>
      <c r="R2294" s="62">
        <f t="shared" si="706"/>
        <v>0</v>
      </c>
      <c r="S2294" s="153"/>
      <c r="T2294" s="118" t="str">
        <f t="shared" si="707"/>
        <v/>
      </c>
      <c r="U2294" s="154"/>
      <c r="V2294" s="154"/>
      <c r="W2294" s="154"/>
      <c r="X2294" s="154"/>
      <c r="Y2294" s="154"/>
      <c r="Z2294" s="154"/>
      <c r="AA2294" s="154"/>
      <c r="AB2294" s="154"/>
      <c r="AC2294" s="154"/>
      <c r="AD2294" s="154"/>
      <c r="AE2294" s="154"/>
      <c r="AF2294" s="154"/>
      <c r="AG2294" s="63">
        <f t="shared" si="708"/>
        <v>0</v>
      </c>
      <c r="AH2294" s="56">
        <f t="shared" si="709"/>
        <v>0</v>
      </c>
      <c r="AI2294" s="56">
        <f t="shared" si="710"/>
        <v>0</v>
      </c>
      <c r="AJ2294" s="56">
        <f t="shared" si="711"/>
        <v>0</v>
      </c>
      <c r="AK2294" s="56">
        <f t="shared" si="712"/>
        <v>0</v>
      </c>
      <c r="AL2294" s="56">
        <f t="shared" si="713"/>
        <v>0</v>
      </c>
      <c r="AM2294" s="56">
        <f t="shared" si="714"/>
        <v>0</v>
      </c>
      <c r="AN2294" s="56">
        <f t="shared" si="715"/>
        <v>0</v>
      </c>
      <c r="AO2294" s="56">
        <f t="shared" si="716"/>
        <v>0</v>
      </c>
      <c r="AP2294" s="56">
        <f t="shared" si="717"/>
        <v>0</v>
      </c>
      <c r="AQ2294" s="56">
        <f t="shared" si="718"/>
        <v>0</v>
      </c>
      <c r="AR2294" s="86">
        <f t="shared" si="719"/>
        <v>0</v>
      </c>
    </row>
    <row r="2295" spans="1:44" x14ac:dyDescent="0.25">
      <c r="A2295" s="178"/>
      <c r="B2295" s="55" t="str">
        <f>_xlfn.IFNA(VLOOKUP(A2295,'Ajánlatkérő(k) adatai'!$B$4:$C$205,2,0),"")</f>
        <v/>
      </c>
      <c r="C2295" s="178"/>
      <c r="D2295" s="55" t="str">
        <f>_xlfn.IFNA(VLOOKUP(C2295,'Számlafizető(k) adatai'!$C$4:$D$203,2,0),"")</f>
        <v/>
      </c>
      <c r="E2295" s="55" t="str">
        <f>_xlfn.IFNA(VLOOKUP(C2295,'Számlafizető(k) adatai'!$C$4:$M$203,11,0),"")</f>
        <v/>
      </c>
      <c r="F2295" s="178"/>
      <c r="G2295" s="178"/>
      <c r="H2295" s="178"/>
      <c r="I2295" s="55" t="str">
        <f>IF(F2295="","",VLOOKUP(LEFT(F2295,5),'Technikai cellák'!B:C,2,0))</f>
        <v/>
      </c>
      <c r="J2295" s="55" t="str">
        <f>IF(F2295="","",VLOOKUP(I2295,'Technikai cellák'!$C$1:$D$12,2,0))</f>
        <v/>
      </c>
      <c r="K2295" s="179"/>
      <c r="L2295" s="67" t="str">
        <f t="shared" si="702"/>
        <v/>
      </c>
      <c r="M2295" s="68">
        <f t="shared" si="703"/>
        <v>0</v>
      </c>
      <c r="N2295" s="66">
        <f t="shared" si="704"/>
        <v>0</v>
      </c>
      <c r="O2295" s="152"/>
      <c r="P2295" s="172">
        <f t="shared" si="701"/>
        <v>0</v>
      </c>
      <c r="Q2295" s="69">
        <f t="shared" si="705"/>
        <v>0</v>
      </c>
      <c r="R2295" s="62">
        <f t="shared" si="706"/>
        <v>0</v>
      </c>
      <c r="S2295" s="153"/>
      <c r="T2295" s="118" t="str">
        <f t="shared" si="707"/>
        <v/>
      </c>
      <c r="U2295" s="154"/>
      <c r="V2295" s="154"/>
      <c r="W2295" s="154"/>
      <c r="X2295" s="154"/>
      <c r="Y2295" s="154"/>
      <c r="Z2295" s="154"/>
      <c r="AA2295" s="154"/>
      <c r="AB2295" s="154"/>
      <c r="AC2295" s="154"/>
      <c r="AD2295" s="154"/>
      <c r="AE2295" s="154"/>
      <c r="AF2295" s="154"/>
      <c r="AG2295" s="63">
        <f t="shared" si="708"/>
        <v>0</v>
      </c>
      <c r="AH2295" s="56">
        <f t="shared" si="709"/>
        <v>0</v>
      </c>
      <c r="AI2295" s="56">
        <f t="shared" si="710"/>
        <v>0</v>
      </c>
      <c r="AJ2295" s="56">
        <f t="shared" si="711"/>
        <v>0</v>
      </c>
      <c r="AK2295" s="56">
        <f t="shared" si="712"/>
        <v>0</v>
      </c>
      <c r="AL2295" s="56">
        <f t="shared" si="713"/>
        <v>0</v>
      </c>
      <c r="AM2295" s="56">
        <f t="shared" si="714"/>
        <v>0</v>
      </c>
      <c r="AN2295" s="56">
        <f t="shared" si="715"/>
        <v>0</v>
      </c>
      <c r="AO2295" s="56">
        <f t="shared" si="716"/>
        <v>0</v>
      </c>
      <c r="AP2295" s="56">
        <f t="shared" si="717"/>
        <v>0</v>
      </c>
      <c r="AQ2295" s="56">
        <f t="shared" si="718"/>
        <v>0</v>
      </c>
      <c r="AR2295" s="86">
        <f t="shared" si="719"/>
        <v>0</v>
      </c>
    </row>
    <row r="2296" spans="1:44" x14ac:dyDescent="0.25">
      <c r="A2296" s="178"/>
      <c r="B2296" s="55" t="str">
        <f>_xlfn.IFNA(VLOOKUP(A2296,'Ajánlatkérő(k) adatai'!$B$4:$C$205,2,0),"")</f>
        <v/>
      </c>
      <c r="C2296" s="178"/>
      <c r="D2296" s="55" t="str">
        <f>_xlfn.IFNA(VLOOKUP(C2296,'Számlafizető(k) adatai'!$C$4:$D$203,2,0),"")</f>
        <v/>
      </c>
      <c r="E2296" s="55" t="str">
        <f>_xlfn.IFNA(VLOOKUP(C2296,'Számlafizető(k) adatai'!$C$4:$M$203,11,0),"")</f>
        <v/>
      </c>
      <c r="F2296" s="178"/>
      <c r="G2296" s="178"/>
      <c r="H2296" s="178"/>
      <c r="I2296" s="55" t="str">
        <f>IF(F2296="","",VLOOKUP(LEFT(F2296,5),'Technikai cellák'!B:C,2,0))</f>
        <v/>
      </c>
      <c r="J2296" s="55" t="str">
        <f>IF(F2296="","",VLOOKUP(I2296,'Technikai cellák'!$C$1:$D$12,2,0))</f>
        <v/>
      </c>
      <c r="K2296" s="179"/>
      <c r="L2296" s="67" t="str">
        <f t="shared" si="702"/>
        <v/>
      </c>
      <c r="M2296" s="68">
        <f t="shared" si="703"/>
        <v>0</v>
      </c>
      <c r="N2296" s="66">
        <f t="shared" si="704"/>
        <v>0</v>
      </c>
      <c r="O2296" s="152"/>
      <c r="P2296" s="172">
        <f t="shared" si="701"/>
        <v>0</v>
      </c>
      <c r="Q2296" s="69">
        <f t="shared" si="705"/>
        <v>0</v>
      </c>
      <c r="R2296" s="62">
        <f t="shared" si="706"/>
        <v>0</v>
      </c>
      <c r="S2296" s="153"/>
      <c r="T2296" s="118" t="str">
        <f t="shared" si="707"/>
        <v/>
      </c>
      <c r="U2296" s="154"/>
      <c r="V2296" s="154"/>
      <c r="W2296" s="154"/>
      <c r="X2296" s="154"/>
      <c r="Y2296" s="154"/>
      <c r="Z2296" s="154"/>
      <c r="AA2296" s="154"/>
      <c r="AB2296" s="154"/>
      <c r="AC2296" s="154"/>
      <c r="AD2296" s="154"/>
      <c r="AE2296" s="154"/>
      <c r="AF2296" s="154"/>
      <c r="AG2296" s="63">
        <f t="shared" si="708"/>
        <v>0</v>
      </c>
      <c r="AH2296" s="56">
        <f t="shared" si="709"/>
        <v>0</v>
      </c>
      <c r="AI2296" s="56">
        <f t="shared" si="710"/>
        <v>0</v>
      </c>
      <c r="AJ2296" s="56">
        <f t="shared" si="711"/>
        <v>0</v>
      </c>
      <c r="AK2296" s="56">
        <f t="shared" si="712"/>
        <v>0</v>
      </c>
      <c r="AL2296" s="56">
        <f t="shared" si="713"/>
        <v>0</v>
      </c>
      <c r="AM2296" s="56">
        <f t="shared" si="714"/>
        <v>0</v>
      </c>
      <c r="AN2296" s="56">
        <f t="shared" si="715"/>
        <v>0</v>
      </c>
      <c r="AO2296" s="56">
        <f t="shared" si="716"/>
        <v>0</v>
      </c>
      <c r="AP2296" s="56">
        <f t="shared" si="717"/>
        <v>0</v>
      </c>
      <c r="AQ2296" s="56">
        <f t="shared" si="718"/>
        <v>0</v>
      </c>
      <c r="AR2296" s="86">
        <f t="shared" si="719"/>
        <v>0</v>
      </c>
    </row>
    <row r="2297" spans="1:44" x14ac:dyDescent="0.25">
      <c r="A2297" s="178"/>
      <c r="B2297" s="55" t="str">
        <f>_xlfn.IFNA(VLOOKUP(A2297,'Ajánlatkérő(k) adatai'!$B$4:$C$205,2,0),"")</f>
        <v/>
      </c>
      <c r="C2297" s="178"/>
      <c r="D2297" s="55" t="str">
        <f>_xlfn.IFNA(VLOOKUP(C2297,'Számlafizető(k) adatai'!$C$4:$D$203,2,0),"")</f>
        <v/>
      </c>
      <c r="E2297" s="55" t="str">
        <f>_xlfn.IFNA(VLOOKUP(C2297,'Számlafizető(k) adatai'!$C$4:$M$203,11,0),"")</f>
        <v/>
      </c>
      <c r="F2297" s="178"/>
      <c r="G2297" s="178"/>
      <c r="H2297" s="178"/>
      <c r="I2297" s="55" t="str">
        <f>IF(F2297="","",VLOOKUP(LEFT(F2297,5),'Technikai cellák'!B:C,2,0))</f>
        <v/>
      </c>
      <c r="J2297" s="55" t="str">
        <f>IF(F2297="","",VLOOKUP(I2297,'Technikai cellák'!$C$1:$D$12,2,0))</f>
        <v/>
      </c>
      <c r="K2297" s="179"/>
      <c r="L2297" s="67" t="str">
        <f t="shared" si="702"/>
        <v/>
      </c>
      <c r="M2297" s="68">
        <f t="shared" si="703"/>
        <v>0</v>
      </c>
      <c r="N2297" s="66">
        <f t="shared" si="704"/>
        <v>0</v>
      </c>
      <c r="O2297" s="152"/>
      <c r="P2297" s="172">
        <f t="shared" si="701"/>
        <v>0</v>
      </c>
      <c r="Q2297" s="69">
        <f t="shared" si="705"/>
        <v>0</v>
      </c>
      <c r="R2297" s="62">
        <f t="shared" si="706"/>
        <v>0</v>
      </c>
      <c r="S2297" s="153"/>
      <c r="T2297" s="118" t="str">
        <f t="shared" si="707"/>
        <v/>
      </c>
      <c r="U2297" s="154"/>
      <c r="V2297" s="154"/>
      <c r="W2297" s="154"/>
      <c r="X2297" s="154"/>
      <c r="Y2297" s="154"/>
      <c r="Z2297" s="154"/>
      <c r="AA2297" s="154"/>
      <c r="AB2297" s="154"/>
      <c r="AC2297" s="154"/>
      <c r="AD2297" s="154"/>
      <c r="AE2297" s="154"/>
      <c r="AF2297" s="154"/>
      <c r="AG2297" s="63">
        <f t="shared" si="708"/>
        <v>0</v>
      </c>
      <c r="AH2297" s="56">
        <f t="shared" si="709"/>
        <v>0</v>
      </c>
      <c r="AI2297" s="56">
        <f t="shared" si="710"/>
        <v>0</v>
      </c>
      <c r="AJ2297" s="56">
        <f t="shared" si="711"/>
        <v>0</v>
      </c>
      <c r="AK2297" s="56">
        <f t="shared" si="712"/>
        <v>0</v>
      </c>
      <c r="AL2297" s="56">
        <f t="shared" si="713"/>
        <v>0</v>
      </c>
      <c r="AM2297" s="56">
        <f t="shared" si="714"/>
        <v>0</v>
      </c>
      <c r="AN2297" s="56">
        <f t="shared" si="715"/>
        <v>0</v>
      </c>
      <c r="AO2297" s="56">
        <f t="shared" si="716"/>
        <v>0</v>
      </c>
      <c r="AP2297" s="56">
        <f t="shared" si="717"/>
        <v>0</v>
      </c>
      <c r="AQ2297" s="56">
        <f t="shared" si="718"/>
        <v>0</v>
      </c>
      <c r="AR2297" s="86">
        <f t="shared" si="719"/>
        <v>0</v>
      </c>
    </row>
    <row r="2298" spans="1:44" x14ac:dyDescent="0.25">
      <c r="A2298" s="178"/>
      <c r="B2298" s="55" t="str">
        <f>_xlfn.IFNA(VLOOKUP(A2298,'Ajánlatkérő(k) adatai'!$B$4:$C$205,2,0),"")</f>
        <v/>
      </c>
      <c r="C2298" s="178"/>
      <c r="D2298" s="55" t="str">
        <f>_xlfn.IFNA(VLOOKUP(C2298,'Számlafizető(k) adatai'!$C$4:$D$203,2,0),"")</f>
        <v/>
      </c>
      <c r="E2298" s="55" t="str">
        <f>_xlfn.IFNA(VLOOKUP(C2298,'Számlafizető(k) adatai'!$C$4:$M$203,11,0),"")</f>
        <v/>
      </c>
      <c r="F2298" s="178"/>
      <c r="G2298" s="178"/>
      <c r="H2298" s="178"/>
      <c r="I2298" s="55" t="str">
        <f>IF(F2298="","",VLOOKUP(LEFT(F2298,5),'Technikai cellák'!B:C,2,0))</f>
        <v/>
      </c>
      <c r="J2298" s="55" t="str">
        <f>IF(F2298="","",VLOOKUP(I2298,'Technikai cellák'!$C$1:$D$12,2,0))</f>
        <v/>
      </c>
      <c r="K2298" s="179"/>
      <c r="L2298" s="67" t="str">
        <f t="shared" si="702"/>
        <v/>
      </c>
      <c r="M2298" s="68">
        <f t="shared" si="703"/>
        <v>0</v>
      </c>
      <c r="N2298" s="66">
        <f t="shared" si="704"/>
        <v>0</v>
      </c>
      <c r="O2298" s="152"/>
      <c r="P2298" s="172">
        <f t="shared" si="701"/>
        <v>0</v>
      </c>
      <c r="Q2298" s="69">
        <f t="shared" si="705"/>
        <v>0</v>
      </c>
      <c r="R2298" s="62">
        <f t="shared" si="706"/>
        <v>0</v>
      </c>
      <c r="S2298" s="153"/>
      <c r="T2298" s="118" t="str">
        <f t="shared" si="707"/>
        <v/>
      </c>
      <c r="U2298" s="154"/>
      <c r="V2298" s="154"/>
      <c r="W2298" s="154"/>
      <c r="X2298" s="154"/>
      <c r="Y2298" s="154"/>
      <c r="Z2298" s="154"/>
      <c r="AA2298" s="154"/>
      <c r="AB2298" s="154"/>
      <c r="AC2298" s="154"/>
      <c r="AD2298" s="154"/>
      <c r="AE2298" s="154"/>
      <c r="AF2298" s="154"/>
      <c r="AG2298" s="63">
        <f t="shared" si="708"/>
        <v>0</v>
      </c>
      <c r="AH2298" s="56">
        <f t="shared" si="709"/>
        <v>0</v>
      </c>
      <c r="AI2298" s="56">
        <f t="shared" si="710"/>
        <v>0</v>
      </c>
      <c r="AJ2298" s="56">
        <f t="shared" si="711"/>
        <v>0</v>
      </c>
      <c r="AK2298" s="56">
        <f t="shared" si="712"/>
        <v>0</v>
      </c>
      <c r="AL2298" s="56">
        <f t="shared" si="713"/>
        <v>0</v>
      </c>
      <c r="AM2298" s="56">
        <f t="shared" si="714"/>
        <v>0</v>
      </c>
      <c r="AN2298" s="56">
        <f t="shared" si="715"/>
        <v>0</v>
      </c>
      <c r="AO2298" s="56">
        <f t="shared" si="716"/>
        <v>0</v>
      </c>
      <c r="AP2298" s="56">
        <f t="shared" si="717"/>
        <v>0</v>
      </c>
      <c r="AQ2298" s="56">
        <f t="shared" si="718"/>
        <v>0</v>
      </c>
      <c r="AR2298" s="86">
        <f t="shared" si="719"/>
        <v>0</v>
      </c>
    </row>
    <row r="2299" spans="1:44" x14ac:dyDescent="0.25">
      <c r="A2299" s="178"/>
      <c r="B2299" s="55" t="str">
        <f>_xlfn.IFNA(VLOOKUP(A2299,'Ajánlatkérő(k) adatai'!$B$4:$C$205,2,0),"")</f>
        <v/>
      </c>
      <c r="C2299" s="178"/>
      <c r="D2299" s="55" t="str">
        <f>_xlfn.IFNA(VLOOKUP(C2299,'Számlafizető(k) adatai'!$C$4:$D$203,2,0),"")</f>
        <v/>
      </c>
      <c r="E2299" s="55" t="str">
        <f>_xlfn.IFNA(VLOOKUP(C2299,'Számlafizető(k) adatai'!$C$4:$M$203,11,0),"")</f>
        <v/>
      </c>
      <c r="F2299" s="178"/>
      <c r="G2299" s="178"/>
      <c r="H2299" s="178"/>
      <c r="I2299" s="55" t="str">
        <f>IF(F2299="","",VLOOKUP(LEFT(F2299,5),'Technikai cellák'!B:C,2,0))</f>
        <v/>
      </c>
      <c r="J2299" s="55" t="str">
        <f>IF(F2299="","",VLOOKUP(I2299,'Technikai cellák'!$C$1:$D$12,2,0))</f>
        <v/>
      </c>
      <c r="K2299" s="179"/>
      <c r="L2299" s="67" t="str">
        <f t="shared" si="702"/>
        <v/>
      </c>
      <c r="M2299" s="68">
        <f t="shared" si="703"/>
        <v>0</v>
      </c>
      <c r="N2299" s="66">
        <f t="shared" si="704"/>
        <v>0</v>
      </c>
      <c r="O2299" s="152"/>
      <c r="P2299" s="172">
        <f t="shared" si="701"/>
        <v>0</v>
      </c>
      <c r="Q2299" s="69">
        <f t="shared" si="705"/>
        <v>0</v>
      </c>
      <c r="R2299" s="62">
        <f t="shared" si="706"/>
        <v>0</v>
      </c>
      <c r="S2299" s="153"/>
      <c r="T2299" s="118" t="str">
        <f t="shared" si="707"/>
        <v/>
      </c>
      <c r="U2299" s="154"/>
      <c r="V2299" s="154"/>
      <c r="W2299" s="154"/>
      <c r="X2299" s="154"/>
      <c r="Y2299" s="154"/>
      <c r="Z2299" s="154"/>
      <c r="AA2299" s="154"/>
      <c r="AB2299" s="154"/>
      <c r="AC2299" s="154"/>
      <c r="AD2299" s="154"/>
      <c r="AE2299" s="154"/>
      <c r="AF2299" s="154"/>
      <c r="AG2299" s="63">
        <f t="shared" si="708"/>
        <v>0</v>
      </c>
      <c r="AH2299" s="56">
        <f t="shared" si="709"/>
        <v>0</v>
      </c>
      <c r="AI2299" s="56">
        <f t="shared" si="710"/>
        <v>0</v>
      </c>
      <c r="AJ2299" s="56">
        <f t="shared" si="711"/>
        <v>0</v>
      </c>
      <c r="AK2299" s="56">
        <f t="shared" si="712"/>
        <v>0</v>
      </c>
      <c r="AL2299" s="56">
        <f t="shared" si="713"/>
        <v>0</v>
      </c>
      <c r="AM2299" s="56">
        <f t="shared" si="714"/>
        <v>0</v>
      </c>
      <c r="AN2299" s="56">
        <f t="shared" si="715"/>
        <v>0</v>
      </c>
      <c r="AO2299" s="56">
        <f t="shared" si="716"/>
        <v>0</v>
      </c>
      <c r="AP2299" s="56">
        <f t="shared" si="717"/>
        <v>0</v>
      </c>
      <c r="AQ2299" s="56">
        <f t="shared" si="718"/>
        <v>0</v>
      </c>
      <c r="AR2299" s="86">
        <f t="shared" si="719"/>
        <v>0</v>
      </c>
    </row>
    <row r="2300" spans="1:44" x14ac:dyDescent="0.25">
      <c r="A2300" s="178"/>
      <c r="B2300" s="55" t="str">
        <f>_xlfn.IFNA(VLOOKUP(A2300,'Ajánlatkérő(k) adatai'!$B$4:$C$205,2,0),"")</f>
        <v/>
      </c>
      <c r="C2300" s="178"/>
      <c r="D2300" s="55" t="str">
        <f>_xlfn.IFNA(VLOOKUP(C2300,'Számlafizető(k) adatai'!$C$4:$D$203,2,0),"")</f>
        <v/>
      </c>
      <c r="E2300" s="55" t="str">
        <f>_xlfn.IFNA(VLOOKUP(C2300,'Számlafizető(k) adatai'!$C$4:$M$203,11,0),"")</f>
        <v/>
      </c>
      <c r="F2300" s="178"/>
      <c r="G2300" s="178"/>
      <c r="H2300" s="178"/>
      <c r="I2300" s="55" t="str">
        <f>IF(F2300="","",VLOOKUP(LEFT(F2300,5),'Technikai cellák'!B:C,2,0))</f>
        <v/>
      </c>
      <c r="J2300" s="55" t="str">
        <f>IF(F2300="","",VLOOKUP(I2300,'Technikai cellák'!$C$1:$D$12,2,0))</f>
        <v/>
      </c>
      <c r="K2300" s="179"/>
      <c r="L2300" s="67" t="str">
        <f t="shared" si="702"/>
        <v/>
      </c>
      <c r="M2300" s="68">
        <f t="shared" si="703"/>
        <v>0</v>
      </c>
      <c r="N2300" s="66">
        <f t="shared" si="704"/>
        <v>0</v>
      </c>
      <c r="O2300" s="152"/>
      <c r="P2300" s="172">
        <f t="shared" si="701"/>
        <v>0</v>
      </c>
      <c r="Q2300" s="69">
        <f t="shared" si="705"/>
        <v>0</v>
      </c>
      <c r="R2300" s="62">
        <f t="shared" si="706"/>
        <v>0</v>
      </c>
      <c r="S2300" s="153"/>
      <c r="T2300" s="118" t="str">
        <f t="shared" si="707"/>
        <v/>
      </c>
      <c r="U2300" s="154"/>
      <c r="V2300" s="154"/>
      <c r="W2300" s="154"/>
      <c r="X2300" s="154"/>
      <c r="Y2300" s="154"/>
      <c r="Z2300" s="154"/>
      <c r="AA2300" s="154"/>
      <c r="AB2300" s="154"/>
      <c r="AC2300" s="154"/>
      <c r="AD2300" s="154"/>
      <c r="AE2300" s="154"/>
      <c r="AF2300" s="154"/>
      <c r="AG2300" s="63">
        <f t="shared" si="708"/>
        <v>0</v>
      </c>
      <c r="AH2300" s="56">
        <f t="shared" si="709"/>
        <v>0</v>
      </c>
      <c r="AI2300" s="56">
        <f t="shared" si="710"/>
        <v>0</v>
      </c>
      <c r="AJ2300" s="56">
        <f t="shared" si="711"/>
        <v>0</v>
      </c>
      <c r="AK2300" s="56">
        <f t="shared" si="712"/>
        <v>0</v>
      </c>
      <c r="AL2300" s="56">
        <f t="shared" si="713"/>
        <v>0</v>
      </c>
      <c r="AM2300" s="56">
        <f t="shared" si="714"/>
        <v>0</v>
      </c>
      <c r="AN2300" s="56">
        <f t="shared" si="715"/>
        <v>0</v>
      </c>
      <c r="AO2300" s="56">
        <f t="shared" si="716"/>
        <v>0</v>
      </c>
      <c r="AP2300" s="56">
        <f t="shared" si="717"/>
        <v>0</v>
      </c>
      <c r="AQ2300" s="56">
        <f t="shared" si="718"/>
        <v>0</v>
      </c>
      <c r="AR2300" s="86">
        <f t="shared" si="719"/>
        <v>0</v>
      </c>
    </row>
    <row r="2301" spans="1:44" x14ac:dyDescent="0.25">
      <c r="A2301" s="178"/>
      <c r="B2301" s="55" t="str">
        <f>_xlfn.IFNA(VLOOKUP(A2301,'Ajánlatkérő(k) adatai'!$B$4:$C$205,2,0),"")</f>
        <v/>
      </c>
      <c r="C2301" s="178"/>
      <c r="D2301" s="55" t="str">
        <f>_xlfn.IFNA(VLOOKUP(C2301,'Számlafizető(k) adatai'!$C$4:$D$203,2,0),"")</f>
        <v/>
      </c>
      <c r="E2301" s="55" t="str">
        <f>_xlfn.IFNA(VLOOKUP(C2301,'Számlafizető(k) adatai'!$C$4:$M$203,11,0),"")</f>
        <v/>
      </c>
      <c r="F2301" s="178"/>
      <c r="G2301" s="178"/>
      <c r="H2301" s="178"/>
      <c r="I2301" s="55" t="str">
        <f>IF(F2301="","",VLOOKUP(LEFT(F2301,5),'Technikai cellák'!B:C,2,0))</f>
        <v/>
      </c>
      <c r="J2301" s="55" t="str">
        <f>IF(F2301="","",VLOOKUP(I2301,'Technikai cellák'!$C$1:$D$12,2,0))</f>
        <v/>
      </c>
      <c r="K2301" s="179"/>
      <c r="L2301" s="67" t="str">
        <f t="shared" si="702"/>
        <v/>
      </c>
      <c r="M2301" s="68">
        <f t="shared" si="703"/>
        <v>0</v>
      </c>
      <c r="N2301" s="66">
        <f t="shared" si="704"/>
        <v>0</v>
      </c>
      <c r="O2301" s="152"/>
      <c r="P2301" s="172">
        <f t="shared" si="701"/>
        <v>0</v>
      </c>
      <c r="Q2301" s="69">
        <f t="shared" si="705"/>
        <v>0</v>
      </c>
      <c r="R2301" s="62">
        <f t="shared" si="706"/>
        <v>0</v>
      </c>
      <c r="S2301" s="153"/>
      <c r="T2301" s="118" t="str">
        <f t="shared" si="707"/>
        <v/>
      </c>
      <c r="U2301" s="154"/>
      <c r="V2301" s="154"/>
      <c r="W2301" s="154"/>
      <c r="X2301" s="154"/>
      <c r="Y2301" s="154"/>
      <c r="Z2301" s="154"/>
      <c r="AA2301" s="154"/>
      <c r="AB2301" s="154"/>
      <c r="AC2301" s="154"/>
      <c r="AD2301" s="154"/>
      <c r="AE2301" s="154"/>
      <c r="AF2301" s="154"/>
      <c r="AG2301" s="63">
        <f t="shared" si="708"/>
        <v>0</v>
      </c>
      <c r="AH2301" s="56">
        <f t="shared" si="709"/>
        <v>0</v>
      </c>
      <c r="AI2301" s="56">
        <f t="shared" si="710"/>
        <v>0</v>
      </c>
      <c r="AJ2301" s="56">
        <f t="shared" si="711"/>
        <v>0</v>
      </c>
      <c r="AK2301" s="56">
        <f t="shared" si="712"/>
        <v>0</v>
      </c>
      <c r="AL2301" s="56">
        <f t="shared" si="713"/>
        <v>0</v>
      </c>
      <c r="AM2301" s="56">
        <f t="shared" si="714"/>
        <v>0</v>
      </c>
      <c r="AN2301" s="56">
        <f t="shared" si="715"/>
        <v>0</v>
      </c>
      <c r="AO2301" s="56">
        <f t="shared" si="716"/>
        <v>0</v>
      </c>
      <c r="AP2301" s="56">
        <f t="shared" si="717"/>
        <v>0</v>
      </c>
      <c r="AQ2301" s="56">
        <f t="shared" si="718"/>
        <v>0</v>
      </c>
      <c r="AR2301" s="86">
        <f t="shared" si="719"/>
        <v>0</v>
      </c>
    </row>
    <row r="2302" spans="1:44" x14ac:dyDescent="0.25">
      <c r="A2302" s="178"/>
      <c r="B2302" s="55" t="str">
        <f>_xlfn.IFNA(VLOOKUP(A2302,'Ajánlatkérő(k) adatai'!$B$4:$C$205,2,0),"")</f>
        <v/>
      </c>
      <c r="C2302" s="178"/>
      <c r="D2302" s="55" t="str">
        <f>_xlfn.IFNA(VLOOKUP(C2302,'Számlafizető(k) adatai'!$C$4:$D$203,2,0),"")</f>
        <v/>
      </c>
      <c r="E2302" s="55" t="str">
        <f>_xlfn.IFNA(VLOOKUP(C2302,'Számlafizető(k) adatai'!$C$4:$M$203,11,0),"")</f>
        <v/>
      </c>
      <c r="F2302" s="178"/>
      <c r="G2302" s="178"/>
      <c r="H2302" s="178"/>
      <c r="I2302" s="55" t="str">
        <f>IF(F2302="","",VLOOKUP(LEFT(F2302,5),'Technikai cellák'!B:C,2,0))</f>
        <v/>
      </c>
      <c r="J2302" s="55" t="str">
        <f>IF(F2302="","",VLOOKUP(I2302,'Technikai cellák'!$C$1:$D$12,2,0))</f>
        <v/>
      </c>
      <c r="K2302" s="179"/>
      <c r="L2302" s="67" t="str">
        <f t="shared" si="702"/>
        <v/>
      </c>
      <c r="M2302" s="68">
        <f t="shared" si="703"/>
        <v>0</v>
      </c>
      <c r="N2302" s="66">
        <f t="shared" si="704"/>
        <v>0</v>
      </c>
      <c r="O2302" s="152"/>
      <c r="P2302" s="172">
        <f t="shared" si="701"/>
        <v>0</v>
      </c>
      <c r="Q2302" s="69">
        <f t="shared" si="705"/>
        <v>0</v>
      </c>
      <c r="R2302" s="62">
        <f t="shared" si="706"/>
        <v>0</v>
      </c>
      <c r="S2302" s="153"/>
      <c r="T2302" s="118" t="str">
        <f t="shared" si="707"/>
        <v/>
      </c>
      <c r="U2302" s="154"/>
      <c r="V2302" s="154"/>
      <c r="W2302" s="154"/>
      <c r="X2302" s="154"/>
      <c r="Y2302" s="154"/>
      <c r="Z2302" s="154"/>
      <c r="AA2302" s="154"/>
      <c r="AB2302" s="154"/>
      <c r="AC2302" s="154"/>
      <c r="AD2302" s="154"/>
      <c r="AE2302" s="154"/>
      <c r="AF2302" s="154"/>
      <c r="AG2302" s="63">
        <f t="shared" si="708"/>
        <v>0</v>
      </c>
      <c r="AH2302" s="56">
        <f t="shared" si="709"/>
        <v>0</v>
      </c>
      <c r="AI2302" s="56">
        <f t="shared" si="710"/>
        <v>0</v>
      </c>
      <c r="AJ2302" s="56">
        <f t="shared" si="711"/>
        <v>0</v>
      </c>
      <c r="AK2302" s="56">
        <f t="shared" si="712"/>
        <v>0</v>
      </c>
      <c r="AL2302" s="56">
        <f t="shared" si="713"/>
        <v>0</v>
      </c>
      <c r="AM2302" s="56">
        <f t="shared" si="714"/>
        <v>0</v>
      </c>
      <c r="AN2302" s="56">
        <f t="shared" si="715"/>
        <v>0</v>
      </c>
      <c r="AO2302" s="56">
        <f t="shared" si="716"/>
        <v>0</v>
      </c>
      <c r="AP2302" s="56">
        <f t="shared" si="717"/>
        <v>0</v>
      </c>
      <c r="AQ2302" s="56">
        <f t="shared" si="718"/>
        <v>0</v>
      </c>
      <c r="AR2302" s="86">
        <f t="shared" si="719"/>
        <v>0</v>
      </c>
    </row>
    <row r="2303" spans="1:44" x14ac:dyDescent="0.25">
      <c r="A2303" s="178"/>
      <c r="B2303" s="55" t="str">
        <f>_xlfn.IFNA(VLOOKUP(A2303,'Ajánlatkérő(k) adatai'!$B$4:$C$205,2,0),"")</f>
        <v/>
      </c>
      <c r="C2303" s="178"/>
      <c r="D2303" s="55" t="str">
        <f>_xlfn.IFNA(VLOOKUP(C2303,'Számlafizető(k) adatai'!$C$4:$D$203,2,0),"")</f>
        <v/>
      </c>
      <c r="E2303" s="55" t="str">
        <f>_xlfn.IFNA(VLOOKUP(C2303,'Számlafizető(k) adatai'!$C$4:$M$203,11,0),"")</f>
        <v/>
      </c>
      <c r="F2303" s="178"/>
      <c r="G2303" s="178"/>
      <c r="H2303" s="178"/>
      <c r="I2303" s="55" t="str">
        <f>IF(F2303="","",VLOOKUP(LEFT(F2303,5),'Technikai cellák'!B:C,2,0))</f>
        <v/>
      </c>
      <c r="J2303" s="55" t="str">
        <f>IF(F2303="","",VLOOKUP(I2303,'Technikai cellák'!$C$1:$D$12,2,0))</f>
        <v/>
      </c>
      <c r="K2303" s="179"/>
      <c r="L2303" s="67" t="str">
        <f t="shared" si="702"/>
        <v/>
      </c>
      <c r="M2303" s="68">
        <f t="shared" si="703"/>
        <v>0</v>
      </c>
      <c r="N2303" s="66">
        <f t="shared" si="704"/>
        <v>0</v>
      </c>
      <c r="O2303" s="152"/>
      <c r="P2303" s="172">
        <f t="shared" si="701"/>
        <v>0</v>
      </c>
      <c r="Q2303" s="69">
        <f t="shared" si="705"/>
        <v>0</v>
      </c>
      <c r="R2303" s="62">
        <f t="shared" si="706"/>
        <v>0</v>
      </c>
      <c r="S2303" s="153"/>
      <c r="T2303" s="118" t="str">
        <f t="shared" si="707"/>
        <v/>
      </c>
      <c r="U2303" s="154"/>
      <c r="V2303" s="154"/>
      <c r="W2303" s="154"/>
      <c r="X2303" s="154"/>
      <c r="Y2303" s="154"/>
      <c r="Z2303" s="154"/>
      <c r="AA2303" s="154"/>
      <c r="AB2303" s="154"/>
      <c r="AC2303" s="154"/>
      <c r="AD2303" s="154"/>
      <c r="AE2303" s="154"/>
      <c r="AF2303" s="154"/>
      <c r="AG2303" s="63">
        <f t="shared" si="708"/>
        <v>0</v>
      </c>
      <c r="AH2303" s="56">
        <f t="shared" si="709"/>
        <v>0</v>
      </c>
      <c r="AI2303" s="56">
        <f t="shared" si="710"/>
        <v>0</v>
      </c>
      <c r="AJ2303" s="56">
        <f t="shared" si="711"/>
        <v>0</v>
      </c>
      <c r="AK2303" s="56">
        <f t="shared" si="712"/>
        <v>0</v>
      </c>
      <c r="AL2303" s="56">
        <f t="shared" si="713"/>
        <v>0</v>
      </c>
      <c r="AM2303" s="56">
        <f t="shared" si="714"/>
        <v>0</v>
      </c>
      <c r="AN2303" s="56">
        <f t="shared" si="715"/>
        <v>0</v>
      </c>
      <c r="AO2303" s="56">
        <f t="shared" si="716"/>
        <v>0</v>
      </c>
      <c r="AP2303" s="56">
        <f t="shared" si="717"/>
        <v>0</v>
      </c>
      <c r="AQ2303" s="56">
        <f t="shared" si="718"/>
        <v>0</v>
      </c>
      <c r="AR2303" s="86">
        <f t="shared" si="719"/>
        <v>0</v>
      </c>
    </row>
    <row r="2304" spans="1:44" x14ac:dyDescent="0.25">
      <c r="A2304" s="178"/>
      <c r="B2304" s="55" t="str">
        <f>_xlfn.IFNA(VLOOKUP(A2304,'Ajánlatkérő(k) adatai'!$B$4:$C$205,2,0),"")</f>
        <v/>
      </c>
      <c r="C2304" s="178"/>
      <c r="D2304" s="55" t="str">
        <f>_xlfn.IFNA(VLOOKUP(C2304,'Számlafizető(k) adatai'!$C$4:$D$203,2,0),"")</f>
        <v/>
      </c>
      <c r="E2304" s="55" t="str">
        <f>_xlfn.IFNA(VLOOKUP(C2304,'Számlafizető(k) adatai'!$C$4:$M$203,11,0),"")</f>
        <v/>
      </c>
      <c r="F2304" s="178"/>
      <c r="G2304" s="178"/>
      <c r="H2304" s="178"/>
      <c r="I2304" s="55" t="str">
        <f>IF(F2304="","",VLOOKUP(LEFT(F2304,5),'Technikai cellák'!B:C,2,0))</f>
        <v/>
      </c>
      <c r="J2304" s="55" t="str">
        <f>IF(F2304="","",VLOOKUP(I2304,'Technikai cellák'!$C$1:$D$12,2,0))</f>
        <v/>
      </c>
      <c r="K2304" s="179"/>
      <c r="L2304" s="67" t="str">
        <f t="shared" si="702"/>
        <v/>
      </c>
      <c r="M2304" s="68">
        <f t="shared" si="703"/>
        <v>0</v>
      </c>
      <c r="N2304" s="66">
        <f t="shared" si="704"/>
        <v>0</v>
      </c>
      <c r="O2304" s="152"/>
      <c r="P2304" s="172">
        <f t="shared" si="701"/>
        <v>0</v>
      </c>
      <c r="Q2304" s="69">
        <f t="shared" si="705"/>
        <v>0</v>
      </c>
      <c r="R2304" s="62">
        <f t="shared" si="706"/>
        <v>0</v>
      </c>
      <c r="S2304" s="153"/>
      <c r="T2304" s="118" t="str">
        <f t="shared" si="707"/>
        <v/>
      </c>
      <c r="U2304" s="154"/>
      <c r="V2304" s="154"/>
      <c r="W2304" s="154"/>
      <c r="X2304" s="154"/>
      <c r="Y2304" s="154"/>
      <c r="Z2304" s="154"/>
      <c r="AA2304" s="154"/>
      <c r="AB2304" s="154"/>
      <c r="AC2304" s="154"/>
      <c r="AD2304" s="154"/>
      <c r="AE2304" s="154"/>
      <c r="AF2304" s="154"/>
      <c r="AG2304" s="63">
        <f t="shared" si="708"/>
        <v>0</v>
      </c>
      <c r="AH2304" s="56">
        <f t="shared" si="709"/>
        <v>0</v>
      </c>
      <c r="AI2304" s="56">
        <f t="shared" si="710"/>
        <v>0</v>
      </c>
      <c r="AJ2304" s="56">
        <f t="shared" si="711"/>
        <v>0</v>
      </c>
      <c r="AK2304" s="56">
        <f t="shared" si="712"/>
        <v>0</v>
      </c>
      <c r="AL2304" s="56">
        <f t="shared" si="713"/>
        <v>0</v>
      </c>
      <c r="AM2304" s="56">
        <f t="shared" si="714"/>
        <v>0</v>
      </c>
      <c r="AN2304" s="56">
        <f t="shared" si="715"/>
        <v>0</v>
      </c>
      <c r="AO2304" s="56">
        <f t="shared" si="716"/>
        <v>0</v>
      </c>
      <c r="AP2304" s="56">
        <f t="shared" si="717"/>
        <v>0</v>
      </c>
      <c r="AQ2304" s="56">
        <f t="shared" si="718"/>
        <v>0</v>
      </c>
      <c r="AR2304" s="86">
        <f t="shared" si="719"/>
        <v>0</v>
      </c>
    </row>
    <row r="2305" spans="1:44" x14ac:dyDescent="0.25">
      <c r="A2305" s="178"/>
      <c r="B2305" s="55" t="str">
        <f>_xlfn.IFNA(VLOOKUP(A2305,'Ajánlatkérő(k) adatai'!$B$4:$C$205,2,0),"")</f>
        <v/>
      </c>
      <c r="C2305" s="178"/>
      <c r="D2305" s="55" t="str">
        <f>_xlfn.IFNA(VLOOKUP(C2305,'Számlafizető(k) adatai'!$C$4:$D$203,2,0),"")</f>
        <v/>
      </c>
      <c r="E2305" s="55" t="str">
        <f>_xlfn.IFNA(VLOOKUP(C2305,'Számlafizető(k) adatai'!$C$4:$M$203,11,0),"")</f>
        <v/>
      </c>
      <c r="F2305" s="178"/>
      <c r="G2305" s="178"/>
      <c r="H2305" s="178"/>
      <c r="I2305" s="55" t="str">
        <f>IF(F2305="","",VLOOKUP(LEFT(F2305,5),'Technikai cellák'!B:C,2,0))</f>
        <v/>
      </c>
      <c r="J2305" s="55" t="str">
        <f>IF(F2305="","",VLOOKUP(I2305,'Technikai cellák'!$C$1:$D$12,2,0))</f>
        <v/>
      </c>
      <c r="K2305" s="179"/>
      <c r="L2305" s="67" t="str">
        <f t="shared" si="702"/>
        <v/>
      </c>
      <c r="M2305" s="68">
        <f t="shared" si="703"/>
        <v>0</v>
      </c>
      <c r="N2305" s="66">
        <f t="shared" si="704"/>
        <v>0</v>
      </c>
      <c r="O2305" s="152"/>
      <c r="P2305" s="172">
        <f t="shared" si="701"/>
        <v>0</v>
      </c>
      <c r="Q2305" s="69">
        <f t="shared" si="705"/>
        <v>0</v>
      </c>
      <c r="R2305" s="62">
        <f t="shared" si="706"/>
        <v>0</v>
      </c>
      <c r="S2305" s="153"/>
      <c r="T2305" s="118" t="str">
        <f t="shared" si="707"/>
        <v/>
      </c>
      <c r="U2305" s="154"/>
      <c r="V2305" s="154"/>
      <c r="W2305" s="154"/>
      <c r="X2305" s="154"/>
      <c r="Y2305" s="154"/>
      <c r="Z2305" s="154"/>
      <c r="AA2305" s="154"/>
      <c r="AB2305" s="154"/>
      <c r="AC2305" s="154"/>
      <c r="AD2305" s="154"/>
      <c r="AE2305" s="154"/>
      <c r="AF2305" s="154"/>
      <c r="AG2305" s="63">
        <f t="shared" si="708"/>
        <v>0</v>
      </c>
      <c r="AH2305" s="56">
        <f t="shared" si="709"/>
        <v>0</v>
      </c>
      <c r="AI2305" s="56">
        <f t="shared" si="710"/>
        <v>0</v>
      </c>
      <c r="AJ2305" s="56">
        <f t="shared" si="711"/>
        <v>0</v>
      </c>
      <c r="AK2305" s="56">
        <f t="shared" si="712"/>
        <v>0</v>
      </c>
      <c r="AL2305" s="56">
        <f t="shared" si="713"/>
        <v>0</v>
      </c>
      <c r="AM2305" s="56">
        <f t="shared" si="714"/>
        <v>0</v>
      </c>
      <c r="AN2305" s="56">
        <f t="shared" si="715"/>
        <v>0</v>
      </c>
      <c r="AO2305" s="56">
        <f t="shared" si="716"/>
        <v>0</v>
      </c>
      <c r="AP2305" s="56">
        <f t="shared" si="717"/>
        <v>0</v>
      </c>
      <c r="AQ2305" s="56">
        <f t="shared" si="718"/>
        <v>0</v>
      </c>
      <c r="AR2305" s="86">
        <f t="shared" si="719"/>
        <v>0</v>
      </c>
    </row>
    <row r="2306" spans="1:44" x14ac:dyDescent="0.25">
      <c r="A2306" s="178"/>
      <c r="B2306" s="55" t="str">
        <f>_xlfn.IFNA(VLOOKUP(A2306,'Ajánlatkérő(k) adatai'!$B$4:$C$205,2,0),"")</f>
        <v/>
      </c>
      <c r="C2306" s="178"/>
      <c r="D2306" s="55" t="str">
        <f>_xlfn.IFNA(VLOOKUP(C2306,'Számlafizető(k) adatai'!$C$4:$D$203,2,0),"")</f>
        <v/>
      </c>
      <c r="E2306" s="55" t="str">
        <f>_xlfn.IFNA(VLOOKUP(C2306,'Számlafizető(k) adatai'!$C$4:$M$203,11,0),"")</f>
        <v/>
      </c>
      <c r="F2306" s="178"/>
      <c r="G2306" s="178"/>
      <c r="H2306" s="178"/>
      <c r="I2306" s="55" t="str">
        <f>IF(F2306="","",VLOOKUP(LEFT(F2306,5),'Technikai cellák'!B:C,2,0))</f>
        <v/>
      </c>
      <c r="J2306" s="55" t="str">
        <f>IF(F2306="","",VLOOKUP(I2306,'Technikai cellák'!$C$1:$D$12,2,0))</f>
        <v/>
      </c>
      <c r="K2306" s="179"/>
      <c r="L2306" s="67" t="str">
        <f t="shared" si="702"/>
        <v/>
      </c>
      <c r="M2306" s="68">
        <f t="shared" si="703"/>
        <v>0</v>
      </c>
      <c r="N2306" s="66">
        <f t="shared" si="704"/>
        <v>0</v>
      </c>
      <c r="O2306" s="152"/>
      <c r="P2306" s="172">
        <f t="shared" si="701"/>
        <v>0</v>
      </c>
      <c r="Q2306" s="69">
        <f t="shared" si="705"/>
        <v>0</v>
      </c>
      <c r="R2306" s="62">
        <f t="shared" si="706"/>
        <v>0</v>
      </c>
      <c r="S2306" s="153"/>
      <c r="T2306" s="118" t="str">
        <f t="shared" si="707"/>
        <v/>
      </c>
      <c r="U2306" s="154"/>
      <c r="V2306" s="154"/>
      <c r="W2306" s="154"/>
      <c r="X2306" s="154"/>
      <c r="Y2306" s="154"/>
      <c r="Z2306" s="154"/>
      <c r="AA2306" s="154"/>
      <c r="AB2306" s="154"/>
      <c r="AC2306" s="154"/>
      <c r="AD2306" s="154"/>
      <c r="AE2306" s="154"/>
      <c r="AF2306" s="154"/>
      <c r="AG2306" s="63">
        <f t="shared" si="708"/>
        <v>0</v>
      </c>
      <c r="AH2306" s="56">
        <f t="shared" si="709"/>
        <v>0</v>
      </c>
      <c r="AI2306" s="56">
        <f t="shared" si="710"/>
        <v>0</v>
      </c>
      <c r="AJ2306" s="56">
        <f t="shared" si="711"/>
        <v>0</v>
      </c>
      <c r="AK2306" s="56">
        <f t="shared" si="712"/>
        <v>0</v>
      </c>
      <c r="AL2306" s="56">
        <f t="shared" si="713"/>
        <v>0</v>
      </c>
      <c r="AM2306" s="56">
        <f t="shared" si="714"/>
        <v>0</v>
      </c>
      <c r="AN2306" s="56">
        <f t="shared" si="715"/>
        <v>0</v>
      </c>
      <c r="AO2306" s="56">
        <f t="shared" si="716"/>
        <v>0</v>
      </c>
      <c r="AP2306" s="56">
        <f t="shared" si="717"/>
        <v>0</v>
      </c>
      <c r="AQ2306" s="56">
        <f t="shared" si="718"/>
        <v>0</v>
      </c>
      <c r="AR2306" s="86">
        <f t="shared" si="719"/>
        <v>0</v>
      </c>
    </row>
    <row r="2307" spans="1:44" x14ac:dyDescent="0.25">
      <c r="A2307" s="178"/>
      <c r="B2307" s="55" t="str">
        <f>_xlfn.IFNA(VLOOKUP(A2307,'Ajánlatkérő(k) adatai'!$B$4:$C$205,2,0),"")</f>
        <v/>
      </c>
      <c r="C2307" s="178"/>
      <c r="D2307" s="55" t="str">
        <f>_xlfn.IFNA(VLOOKUP(C2307,'Számlafizető(k) adatai'!$C$4:$D$203,2,0),"")</f>
        <v/>
      </c>
      <c r="E2307" s="55" t="str">
        <f>_xlfn.IFNA(VLOOKUP(C2307,'Számlafizető(k) adatai'!$C$4:$M$203,11,0),"")</f>
        <v/>
      </c>
      <c r="F2307" s="178"/>
      <c r="G2307" s="178"/>
      <c r="H2307" s="178"/>
      <c r="I2307" s="55" t="str">
        <f>IF(F2307="","",VLOOKUP(LEFT(F2307,5),'Technikai cellák'!B:C,2,0))</f>
        <v/>
      </c>
      <c r="J2307" s="55" t="str">
        <f>IF(F2307="","",VLOOKUP(I2307,'Technikai cellák'!$C$1:$D$12,2,0))</f>
        <v/>
      </c>
      <c r="K2307" s="179"/>
      <c r="L2307" s="67" t="str">
        <f t="shared" si="702"/>
        <v/>
      </c>
      <c r="M2307" s="68">
        <f t="shared" si="703"/>
        <v>0</v>
      </c>
      <c r="N2307" s="66">
        <f t="shared" si="704"/>
        <v>0</v>
      </c>
      <c r="O2307" s="152"/>
      <c r="P2307" s="172">
        <f t="shared" si="701"/>
        <v>0</v>
      </c>
      <c r="Q2307" s="69">
        <f t="shared" si="705"/>
        <v>0</v>
      </c>
      <c r="R2307" s="62">
        <f t="shared" si="706"/>
        <v>0</v>
      </c>
      <c r="S2307" s="153"/>
      <c r="T2307" s="118" t="str">
        <f t="shared" si="707"/>
        <v/>
      </c>
      <c r="U2307" s="154"/>
      <c r="V2307" s="154"/>
      <c r="W2307" s="154"/>
      <c r="X2307" s="154"/>
      <c r="Y2307" s="154"/>
      <c r="Z2307" s="154"/>
      <c r="AA2307" s="154"/>
      <c r="AB2307" s="154"/>
      <c r="AC2307" s="154"/>
      <c r="AD2307" s="154"/>
      <c r="AE2307" s="154"/>
      <c r="AF2307" s="154"/>
      <c r="AG2307" s="63">
        <f t="shared" si="708"/>
        <v>0</v>
      </c>
      <c r="AH2307" s="56">
        <f t="shared" si="709"/>
        <v>0</v>
      </c>
      <c r="AI2307" s="56">
        <f t="shared" si="710"/>
        <v>0</v>
      </c>
      <c r="AJ2307" s="56">
        <f t="shared" si="711"/>
        <v>0</v>
      </c>
      <c r="AK2307" s="56">
        <f t="shared" si="712"/>
        <v>0</v>
      </c>
      <c r="AL2307" s="56">
        <f t="shared" si="713"/>
        <v>0</v>
      </c>
      <c r="AM2307" s="56">
        <f t="shared" si="714"/>
        <v>0</v>
      </c>
      <c r="AN2307" s="56">
        <f t="shared" si="715"/>
        <v>0</v>
      </c>
      <c r="AO2307" s="56">
        <f t="shared" si="716"/>
        <v>0</v>
      </c>
      <c r="AP2307" s="56">
        <f t="shared" si="717"/>
        <v>0</v>
      </c>
      <c r="AQ2307" s="56">
        <f t="shared" si="718"/>
        <v>0</v>
      </c>
      <c r="AR2307" s="86">
        <f t="shared" si="719"/>
        <v>0</v>
      </c>
    </row>
    <row r="2308" spans="1:44" x14ac:dyDescent="0.25">
      <c r="A2308" s="178"/>
      <c r="B2308" s="55" t="str">
        <f>_xlfn.IFNA(VLOOKUP(A2308,'Ajánlatkérő(k) adatai'!$B$4:$C$205,2,0),"")</f>
        <v/>
      </c>
      <c r="C2308" s="178"/>
      <c r="D2308" s="55" t="str">
        <f>_xlfn.IFNA(VLOOKUP(C2308,'Számlafizető(k) adatai'!$C$4:$D$203,2,0),"")</f>
        <v/>
      </c>
      <c r="E2308" s="55" t="str">
        <f>_xlfn.IFNA(VLOOKUP(C2308,'Számlafizető(k) adatai'!$C$4:$M$203,11,0),"")</f>
        <v/>
      </c>
      <c r="F2308" s="178"/>
      <c r="G2308" s="178"/>
      <c r="H2308" s="178"/>
      <c r="I2308" s="55" t="str">
        <f>IF(F2308="","",VLOOKUP(LEFT(F2308,5),'Technikai cellák'!B:C,2,0))</f>
        <v/>
      </c>
      <c r="J2308" s="55" t="str">
        <f>IF(F2308="","",VLOOKUP(I2308,'Technikai cellák'!$C$1:$D$12,2,0))</f>
        <v/>
      </c>
      <c r="K2308" s="179"/>
      <c r="L2308" s="67" t="str">
        <f t="shared" si="702"/>
        <v/>
      </c>
      <c r="M2308" s="68">
        <f t="shared" si="703"/>
        <v>0</v>
      </c>
      <c r="N2308" s="66">
        <f t="shared" si="704"/>
        <v>0</v>
      </c>
      <c r="O2308" s="152"/>
      <c r="P2308" s="172">
        <f t="shared" si="701"/>
        <v>0</v>
      </c>
      <c r="Q2308" s="69">
        <f t="shared" si="705"/>
        <v>0</v>
      </c>
      <c r="R2308" s="62">
        <f t="shared" si="706"/>
        <v>0</v>
      </c>
      <c r="S2308" s="153"/>
      <c r="T2308" s="118" t="str">
        <f t="shared" si="707"/>
        <v/>
      </c>
      <c r="U2308" s="154"/>
      <c r="V2308" s="154"/>
      <c r="W2308" s="154"/>
      <c r="X2308" s="154"/>
      <c r="Y2308" s="154"/>
      <c r="Z2308" s="154"/>
      <c r="AA2308" s="154"/>
      <c r="AB2308" s="154"/>
      <c r="AC2308" s="154"/>
      <c r="AD2308" s="154"/>
      <c r="AE2308" s="154"/>
      <c r="AF2308" s="154"/>
      <c r="AG2308" s="63">
        <f t="shared" si="708"/>
        <v>0</v>
      </c>
      <c r="AH2308" s="56">
        <f t="shared" si="709"/>
        <v>0</v>
      </c>
      <c r="AI2308" s="56">
        <f t="shared" si="710"/>
        <v>0</v>
      </c>
      <c r="AJ2308" s="56">
        <f t="shared" si="711"/>
        <v>0</v>
      </c>
      <c r="AK2308" s="56">
        <f t="shared" si="712"/>
        <v>0</v>
      </c>
      <c r="AL2308" s="56">
        <f t="shared" si="713"/>
        <v>0</v>
      </c>
      <c r="AM2308" s="56">
        <f t="shared" si="714"/>
        <v>0</v>
      </c>
      <c r="AN2308" s="56">
        <f t="shared" si="715"/>
        <v>0</v>
      </c>
      <c r="AO2308" s="56">
        <f t="shared" si="716"/>
        <v>0</v>
      </c>
      <c r="AP2308" s="56">
        <f t="shared" si="717"/>
        <v>0</v>
      </c>
      <c r="AQ2308" s="56">
        <f t="shared" si="718"/>
        <v>0</v>
      </c>
      <c r="AR2308" s="86">
        <f t="shared" si="719"/>
        <v>0</v>
      </c>
    </row>
    <row r="2309" spans="1:44" x14ac:dyDescent="0.25">
      <c r="A2309" s="178"/>
      <c r="B2309" s="55" t="str">
        <f>_xlfn.IFNA(VLOOKUP(A2309,'Ajánlatkérő(k) adatai'!$B$4:$C$205,2,0),"")</f>
        <v/>
      </c>
      <c r="C2309" s="178"/>
      <c r="D2309" s="55" t="str">
        <f>_xlfn.IFNA(VLOOKUP(C2309,'Számlafizető(k) adatai'!$C$4:$D$203,2,0),"")</f>
        <v/>
      </c>
      <c r="E2309" s="55" t="str">
        <f>_xlfn.IFNA(VLOOKUP(C2309,'Számlafizető(k) adatai'!$C$4:$M$203,11,0),"")</f>
        <v/>
      </c>
      <c r="F2309" s="178"/>
      <c r="G2309" s="178"/>
      <c r="H2309" s="178"/>
      <c r="I2309" s="55" t="str">
        <f>IF(F2309="","",VLOOKUP(LEFT(F2309,5),'Technikai cellák'!B:C,2,0))</f>
        <v/>
      </c>
      <c r="J2309" s="55" t="str">
        <f>IF(F2309="","",VLOOKUP(I2309,'Technikai cellák'!$C$1:$D$12,2,0))</f>
        <v/>
      </c>
      <c r="K2309" s="179"/>
      <c r="L2309" s="67" t="str">
        <f t="shared" si="702"/>
        <v/>
      </c>
      <c r="M2309" s="68">
        <f t="shared" si="703"/>
        <v>0</v>
      </c>
      <c r="N2309" s="66">
        <f t="shared" si="704"/>
        <v>0</v>
      </c>
      <c r="O2309" s="152"/>
      <c r="P2309" s="172">
        <f t="shared" si="701"/>
        <v>0</v>
      </c>
      <c r="Q2309" s="69">
        <f t="shared" si="705"/>
        <v>0</v>
      </c>
      <c r="R2309" s="62">
        <f t="shared" si="706"/>
        <v>0</v>
      </c>
      <c r="S2309" s="153"/>
      <c r="T2309" s="118" t="str">
        <f t="shared" si="707"/>
        <v/>
      </c>
      <c r="U2309" s="154"/>
      <c r="V2309" s="154"/>
      <c r="W2309" s="154"/>
      <c r="X2309" s="154"/>
      <c r="Y2309" s="154"/>
      <c r="Z2309" s="154"/>
      <c r="AA2309" s="154"/>
      <c r="AB2309" s="154"/>
      <c r="AC2309" s="154"/>
      <c r="AD2309" s="154"/>
      <c r="AE2309" s="154"/>
      <c r="AF2309" s="154"/>
      <c r="AG2309" s="63">
        <f t="shared" si="708"/>
        <v>0</v>
      </c>
      <c r="AH2309" s="56">
        <f t="shared" si="709"/>
        <v>0</v>
      </c>
      <c r="AI2309" s="56">
        <f t="shared" si="710"/>
        <v>0</v>
      </c>
      <c r="AJ2309" s="56">
        <f t="shared" si="711"/>
        <v>0</v>
      </c>
      <c r="AK2309" s="56">
        <f t="shared" si="712"/>
        <v>0</v>
      </c>
      <c r="AL2309" s="56">
        <f t="shared" si="713"/>
        <v>0</v>
      </c>
      <c r="AM2309" s="56">
        <f t="shared" si="714"/>
        <v>0</v>
      </c>
      <c r="AN2309" s="56">
        <f t="shared" si="715"/>
        <v>0</v>
      </c>
      <c r="AO2309" s="56">
        <f t="shared" si="716"/>
        <v>0</v>
      </c>
      <c r="AP2309" s="56">
        <f t="shared" si="717"/>
        <v>0</v>
      </c>
      <c r="AQ2309" s="56">
        <f t="shared" si="718"/>
        <v>0</v>
      </c>
      <c r="AR2309" s="86">
        <f t="shared" si="719"/>
        <v>0</v>
      </c>
    </row>
    <row r="2310" spans="1:44" x14ac:dyDescent="0.25">
      <c r="A2310" s="178"/>
      <c r="B2310" s="55" t="str">
        <f>_xlfn.IFNA(VLOOKUP(A2310,'Ajánlatkérő(k) adatai'!$B$4:$C$205,2,0),"")</f>
        <v/>
      </c>
      <c r="C2310" s="178"/>
      <c r="D2310" s="55" t="str">
        <f>_xlfn.IFNA(VLOOKUP(C2310,'Számlafizető(k) adatai'!$C$4:$D$203,2,0),"")</f>
        <v/>
      </c>
      <c r="E2310" s="55" t="str">
        <f>_xlfn.IFNA(VLOOKUP(C2310,'Számlafizető(k) adatai'!$C$4:$M$203,11,0),"")</f>
        <v/>
      </c>
      <c r="F2310" s="178"/>
      <c r="G2310" s="178"/>
      <c r="H2310" s="178"/>
      <c r="I2310" s="55" t="str">
        <f>IF(F2310="","",VLOOKUP(LEFT(F2310,5),'Technikai cellák'!B:C,2,0))</f>
        <v/>
      </c>
      <c r="J2310" s="55" t="str">
        <f>IF(F2310="","",VLOOKUP(I2310,'Technikai cellák'!$C$1:$D$12,2,0))</f>
        <v/>
      </c>
      <c r="K2310" s="179"/>
      <c r="L2310" s="67" t="str">
        <f t="shared" si="702"/>
        <v/>
      </c>
      <c r="M2310" s="68">
        <f t="shared" si="703"/>
        <v>0</v>
      </c>
      <c r="N2310" s="66">
        <f t="shared" si="704"/>
        <v>0</v>
      </c>
      <c r="O2310" s="152"/>
      <c r="P2310" s="172">
        <f t="shared" si="701"/>
        <v>0</v>
      </c>
      <c r="Q2310" s="69">
        <f t="shared" si="705"/>
        <v>0</v>
      </c>
      <c r="R2310" s="62">
        <f t="shared" si="706"/>
        <v>0</v>
      </c>
      <c r="S2310" s="153"/>
      <c r="T2310" s="118" t="str">
        <f t="shared" si="707"/>
        <v/>
      </c>
      <c r="U2310" s="154"/>
      <c r="V2310" s="154"/>
      <c r="W2310" s="154"/>
      <c r="X2310" s="154"/>
      <c r="Y2310" s="154"/>
      <c r="Z2310" s="154"/>
      <c r="AA2310" s="154"/>
      <c r="AB2310" s="154"/>
      <c r="AC2310" s="154"/>
      <c r="AD2310" s="154"/>
      <c r="AE2310" s="154"/>
      <c r="AF2310" s="154"/>
      <c r="AG2310" s="63">
        <f t="shared" si="708"/>
        <v>0</v>
      </c>
      <c r="AH2310" s="56">
        <f t="shared" si="709"/>
        <v>0</v>
      </c>
      <c r="AI2310" s="56">
        <f t="shared" si="710"/>
        <v>0</v>
      </c>
      <c r="AJ2310" s="56">
        <f t="shared" si="711"/>
        <v>0</v>
      </c>
      <c r="AK2310" s="56">
        <f t="shared" si="712"/>
        <v>0</v>
      </c>
      <c r="AL2310" s="56">
        <f t="shared" si="713"/>
        <v>0</v>
      </c>
      <c r="AM2310" s="56">
        <f t="shared" si="714"/>
        <v>0</v>
      </c>
      <c r="AN2310" s="56">
        <f t="shared" si="715"/>
        <v>0</v>
      </c>
      <c r="AO2310" s="56">
        <f t="shared" si="716"/>
        <v>0</v>
      </c>
      <c r="AP2310" s="56">
        <f t="shared" si="717"/>
        <v>0</v>
      </c>
      <c r="AQ2310" s="56">
        <f t="shared" si="718"/>
        <v>0</v>
      </c>
      <c r="AR2310" s="86">
        <f t="shared" si="719"/>
        <v>0</v>
      </c>
    </row>
    <row r="2311" spans="1:44" x14ac:dyDescent="0.25">
      <c r="A2311" s="178"/>
      <c r="B2311" s="55" t="str">
        <f>_xlfn.IFNA(VLOOKUP(A2311,'Ajánlatkérő(k) adatai'!$B$4:$C$205,2,0),"")</f>
        <v/>
      </c>
      <c r="C2311" s="178"/>
      <c r="D2311" s="55" t="str">
        <f>_xlfn.IFNA(VLOOKUP(C2311,'Számlafizető(k) adatai'!$C$4:$D$203,2,0),"")</f>
        <v/>
      </c>
      <c r="E2311" s="55" t="str">
        <f>_xlfn.IFNA(VLOOKUP(C2311,'Számlafizető(k) adatai'!$C$4:$M$203,11,0),"")</f>
        <v/>
      </c>
      <c r="F2311" s="178"/>
      <c r="G2311" s="178"/>
      <c r="H2311" s="178"/>
      <c r="I2311" s="55" t="str">
        <f>IF(F2311="","",VLOOKUP(LEFT(F2311,5),'Technikai cellák'!B:C,2,0))</f>
        <v/>
      </c>
      <c r="J2311" s="55" t="str">
        <f>IF(F2311="","",VLOOKUP(I2311,'Technikai cellák'!$C$1:$D$12,2,0))</f>
        <v/>
      </c>
      <c r="K2311" s="179"/>
      <c r="L2311" s="67" t="str">
        <f t="shared" si="702"/>
        <v/>
      </c>
      <c r="M2311" s="68">
        <f t="shared" si="703"/>
        <v>0</v>
      </c>
      <c r="N2311" s="66">
        <f t="shared" si="704"/>
        <v>0</v>
      </c>
      <c r="O2311" s="152"/>
      <c r="P2311" s="172">
        <f t="shared" si="701"/>
        <v>0</v>
      </c>
      <c r="Q2311" s="69">
        <f t="shared" si="705"/>
        <v>0</v>
      </c>
      <c r="R2311" s="62">
        <f t="shared" si="706"/>
        <v>0</v>
      </c>
      <c r="S2311" s="153"/>
      <c r="T2311" s="118" t="str">
        <f t="shared" si="707"/>
        <v/>
      </c>
      <c r="U2311" s="154"/>
      <c r="V2311" s="154"/>
      <c r="W2311" s="154"/>
      <c r="X2311" s="154"/>
      <c r="Y2311" s="154"/>
      <c r="Z2311" s="154"/>
      <c r="AA2311" s="154"/>
      <c r="AB2311" s="154"/>
      <c r="AC2311" s="154"/>
      <c r="AD2311" s="154"/>
      <c r="AE2311" s="154"/>
      <c r="AF2311" s="154"/>
      <c r="AG2311" s="63">
        <f t="shared" si="708"/>
        <v>0</v>
      </c>
      <c r="AH2311" s="56">
        <f t="shared" si="709"/>
        <v>0</v>
      </c>
      <c r="AI2311" s="56">
        <f t="shared" si="710"/>
        <v>0</v>
      </c>
      <c r="AJ2311" s="56">
        <f t="shared" si="711"/>
        <v>0</v>
      </c>
      <c r="AK2311" s="56">
        <f t="shared" si="712"/>
        <v>0</v>
      </c>
      <c r="AL2311" s="56">
        <f t="shared" si="713"/>
        <v>0</v>
      </c>
      <c r="AM2311" s="56">
        <f t="shared" si="714"/>
        <v>0</v>
      </c>
      <c r="AN2311" s="56">
        <f t="shared" si="715"/>
        <v>0</v>
      </c>
      <c r="AO2311" s="56">
        <f t="shared" si="716"/>
        <v>0</v>
      </c>
      <c r="AP2311" s="56">
        <f t="shared" si="717"/>
        <v>0</v>
      </c>
      <c r="AQ2311" s="56">
        <f t="shared" si="718"/>
        <v>0</v>
      </c>
      <c r="AR2311" s="86">
        <f t="shared" si="719"/>
        <v>0</v>
      </c>
    </row>
    <row r="2312" spans="1:44" x14ac:dyDescent="0.25">
      <c r="A2312" s="178"/>
      <c r="B2312" s="55" t="str">
        <f>_xlfn.IFNA(VLOOKUP(A2312,'Ajánlatkérő(k) adatai'!$B$4:$C$205,2,0),"")</f>
        <v/>
      </c>
      <c r="C2312" s="178"/>
      <c r="D2312" s="55" t="str">
        <f>_xlfn.IFNA(VLOOKUP(C2312,'Számlafizető(k) adatai'!$C$4:$D$203,2,0),"")</f>
        <v/>
      </c>
      <c r="E2312" s="55" t="str">
        <f>_xlfn.IFNA(VLOOKUP(C2312,'Számlafizető(k) adatai'!$C$4:$M$203,11,0),"")</f>
        <v/>
      </c>
      <c r="F2312" s="178"/>
      <c r="G2312" s="178"/>
      <c r="H2312" s="178"/>
      <c r="I2312" s="55" t="str">
        <f>IF(F2312="","",VLOOKUP(LEFT(F2312,5),'Technikai cellák'!B:C,2,0))</f>
        <v/>
      </c>
      <c r="J2312" s="55" t="str">
        <f>IF(F2312="","",VLOOKUP(I2312,'Technikai cellák'!$C$1:$D$12,2,0))</f>
        <v/>
      </c>
      <c r="K2312" s="179"/>
      <c r="L2312" s="67" t="str">
        <f t="shared" si="702"/>
        <v/>
      </c>
      <c r="M2312" s="68">
        <f t="shared" si="703"/>
        <v>0</v>
      </c>
      <c r="N2312" s="66">
        <f t="shared" si="704"/>
        <v>0</v>
      </c>
      <c r="O2312" s="152"/>
      <c r="P2312" s="172">
        <f t="shared" si="701"/>
        <v>0</v>
      </c>
      <c r="Q2312" s="69">
        <f t="shared" si="705"/>
        <v>0</v>
      </c>
      <c r="R2312" s="62">
        <f t="shared" si="706"/>
        <v>0</v>
      </c>
      <c r="S2312" s="153"/>
      <c r="T2312" s="118" t="str">
        <f t="shared" si="707"/>
        <v/>
      </c>
      <c r="U2312" s="154"/>
      <c r="V2312" s="154"/>
      <c r="W2312" s="154"/>
      <c r="X2312" s="154"/>
      <c r="Y2312" s="154"/>
      <c r="Z2312" s="154"/>
      <c r="AA2312" s="154"/>
      <c r="AB2312" s="154"/>
      <c r="AC2312" s="154"/>
      <c r="AD2312" s="154"/>
      <c r="AE2312" s="154"/>
      <c r="AF2312" s="154"/>
      <c r="AG2312" s="63">
        <f t="shared" si="708"/>
        <v>0</v>
      </c>
      <c r="AH2312" s="56">
        <f t="shared" si="709"/>
        <v>0</v>
      </c>
      <c r="AI2312" s="56">
        <f t="shared" si="710"/>
        <v>0</v>
      </c>
      <c r="AJ2312" s="56">
        <f t="shared" si="711"/>
        <v>0</v>
      </c>
      <c r="AK2312" s="56">
        <f t="shared" si="712"/>
        <v>0</v>
      </c>
      <c r="AL2312" s="56">
        <f t="shared" si="713"/>
        <v>0</v>
      </c>
      <c r="AM2312" s="56">
        <f t="shared" si="714"/>
        <v>0</v>
      </c>
      <c r="AN2312" s="56">
        <f t="shared" si="715"/>
        <v>0</v>
      </c>
      <c r="AO2312" s="56">
        <f t="shared" si="716"/>
        <v>0</v>
      </c>
      <c r="AP2312" s="56">
        <f t="shared" si="717"/>
        <v>0</v>
      </c>
      <c r="AQ2312" s="56">
        <f t="shared" si="718"/>
        <v>0</v>
      </c>
      <c r="AR2312" s="86">
        <f t="shared" si="719"/>
        <v>0</v>
      </c>
    </row>
    <row r="2313" spans="1:44" x14ac:dyDescent="0.25">
      <c r="A2313" s="178"/>
      <c r="B2313" s="55" t="str">
        <f>_xlfn.IFNA(VLOOKUP(A2313,'Ajánlatkérő(k) adatai'!$B$4:$C$205,2,0),"")</f>
        <v/>
      </c>
      <c r="C2313" s="178"/>
      <c r="D2313" s="55" t="str">
        <f>_xlfn.IFNA(VLOOKUP(C2313,'Számlafizető(k) adatai'!$C$4:$D$203,2,0),"")</f>
        <v/>
      </c>
      <c r="E2313" s="55" t="str">
        <f>_xlfn.IFNA(VLOOKUP(C2313,'Számlafizető(k) adatai'!$C$4:$M$203,11,0),"")</f>
        <v/>
      </c>
      <c r="F2313" s="178"/>
      <c r="G2313" s="178"/>
      <c r="H2313" s="178"/>
      <c r="I2313" s="55" t="str">
        <f>IF(F2313="","",VLOOKUP(LEFT(F2313,5),'Technikai cellák'!B:C,2,0))</f>
        <v/>
      </c>
      <c r="J2313" s="55" t="str">
        <f>IF(F2313="","",VLOOKUP(I2313,'Technikai cellák'!$C$1:$D$12,2,0))</f>
        <v/>
      </c>
      <c r="K2313" s="179"/>
      <c r="L2313" s="67" t="str">
        <f t="shared" si="702"/>
        <v/>
      </c>
      <c r="M2313" s="68">
        <f t="shared" si="703"/>
        <v>0</v>
      </c>
      <c r="N2313" s="66">
        <f t="shared" si="704"/>
        <v>0</v>
      </c>
      <c r="O2313" s="152"/>
      <c r="P2313" s="172">
        <f t="shared" si="701"/>
        <v>0</v>
      </c>
      <c r="Q2313" s="69">
        <f t="shared" si="705"/>
        <v>0</v>
      </c>
      <c r="R2313" s="62">
        <f t="shared" si="706"/>
        <v>0</v>
      </c>
      <c r="S2313" s="153"/>
      <c r="T2313" s="118" t="str">
        <f t="shared" si="707"/>
        <v/>
      </c>
      <c r="U2313" s="154"/>
      <c r="V2313" s="154"/>
      <c r="W2313" s="154"/>
      <c r="X2313" s="154"/>
      <c r="Y2313" s="154"/>
      <c r="Z2313" s="154"/>
      <c r="AA2313" s="154"/>
      <c r="AB2313" s="154"/>
      <c r="AC2313" s="154"/>
      <c r="AD2313" s="154"/>
      <c r="AE2313" s="154"/>
      <c r="AF2313" s="154"/>
      <c r="AG2313" s="63">
        <f t="shared" si="708"/>
        <v>0</v>
      </c>
      <c r="AH2313" s="56">
        <f t="shared" si="709"/>
        <v>0</v>
      </c>
      <c r="AI2313" s="56">
        <f t="shared" si="710"/>
        <v>0</v>
      </c>
      <c r="AJ2313" s="56">
        <f t="shared" si="711"/>
        <v>0</v>
      </c>
      <c r="AK2313" s="56">
        <f t="shared" si="712"/>
        <v>0</v>
      </c>
      <c r="AL2313" s="56">
        <f t="shared" si="713"/>
        <v>0</v>
      </c>
      <c r="AM2313" s="56">
        <f t="shared" si="714"/>
        <v>0</v>
      </c>
      <c r="AN2313" s="56">
        <f t="shared" si="715"/>
        <v>0</v>
      </c>
      <c r="AO2313" s="56">
        <f t="shared" si="716"/>
        <v>0</v>
      </c>
      <c r="AP2313" s="56">
        <f t="shared" si="717"/>
        <v>0</v>
      </c>
      <c r="AQ2313" s="56">
        <f t="shared" si="718"/>
        <v>0</v>
      </c>
      <c r="AR2313" s="86">
        <f t="shared" si="719"/>
        <v>0</v>
      </c>
    </row>
    <row r="2314" spans="1:44" x14ac:dyDescent="0.25">
      <c r="A2314" s="178"/>
      <c r="B2314" s="55" t="str">
        <f>_xlfn.IFNA(VLOOKUP(A2314,'Ajánlatkérő(k) adatai'!$B$4:$C$205,2,0),"")</f>
        <v/>
      </c>
      <c r="C2314" s="178"/>
      <c r="D2314" s="55" t="str">
        <f>_xlfn.IFNA(VLOOKUP(C2314,'Számlafizető(k) adatai'!$C$4:$D$203,2,0),"")</f>
        <v/>
      </c>
      <c r="E2314" s="55" t="str">
        <f>_xlfn.IFNA(VLOOKUP(C2314,'Számlafizető(k) adatai'!$C$4:$M$203,11,0),"")</f>
        <v/>
      </c>
      <c r="F2314" s="178"/>
      <c r="G2314" s="178"/>
      <c r="H2314" s="178"/>
      <c r="I2314" s="55" t="str">
        <f>IF(F2314="","",VLOOKUP(LEFT(F2314,5),'Technikai cellák'!B:C,2,0))</f>
        <v/>
      </c>
      <c r="J2314" s="55" t="str">
        <f>IF(F2314="","",VLOOKUP(I2314,'Technikai cellák'!$C$1:$D$12,2,0))</f>
        <v/>
      </c>
      <c r="K2314" s="179"/>
      <c r="L2314" s="67" t="str">
        <f t="shared" si="702"/>
        <v/>
      </c>
      <c r="M2314" s="68">
        <f t="shared" si="703"/>
        <v>0</v>
      </c>
      <c r="N2314" s="66">
        <f t="shared" si="704"/>
        <v>0</v>
      </c>
      <c r="O2314" s="152"/>
      <c r="P2314" s="172">
        <f t="shared" si="701"/>
        <v>0</v>
      </c>
      <c r="Q2314" s="69">
        <f t="shared" si="705"/>
        <v>0</v>
      </c>
      <c r="R2314" s="62">
        <f t="shared" si="706"/>
        <v>0</v>
      </c>
      <c r="S2314" s="153"/>
      <c r="T2314" s="118" t="str">
        <f t="shared" si="707"/>
        <v/>
      </c>
      <c r="U2314" s="154"/>
      <c r="V2314" s="154"/>
      <c r="W2314" s="154"/>
      <c r="X2314" s="154"/>
      <c r="Y2314" s="154"/>
      <c r="Z2314" s="154"/>
      <c r="AA2314" s="154"/>
      <c r="AB2314" s="154"/>
      <c r="AC2314" s="154"/>
      <c r="AD2314" s="154"/>
      <c r="AE2314" s="154"/>
      <c r="AF2314" s="154"/>
      <c r="AG2314" s="63">
        <f t="shared" si="708"/>
        <v>0</v>
      </c>
      <c r="AH2314" s="56">
        <f t="shared" si="709"/>
        <v>0</v>
      </c>
      <c r="AI2314" s="56">
        <f t="shared" si="710"/>
        <v>0</v>
      </c>
      <c r="AJ2314" s="56">
        <f t="shared" si="711"/>
        <v>0</v>
      </c>
      <c r="AK2314" s="56">
        <f t="shared" si="712"/>
        <v>0</v>
      </c>
      <c r="AL2314" s="56">
        <f t="shared" si="713"/>
        <v>0</v>
      </c>
      <c r="AM2314" s="56">
        <f t="shared" si="714"/>
        <v>0</v>
      </c>
      <c r="AN2314" s="56">
        <f t="shared" si="715"/>
        <v>0</v>
      </c>
      <c r="AO2314" s="56">
        <f t="shared" si="716"/>
        <v>0</v>
      </c>
      <c r="AP2314" s="56">
        <f t="shared" si="717"/>
        <v>0</v>
      </c>
      <c r="AQ2314" s="56">
        <f t="shared" si="718"/>
        <v>0</v>
      </c>
      <c r="AR2314" s="86">
        <f t="shared" si="719"/>
        <v>0</v>
      </c>
    </row>
    <row r="2315" spans="1:44" x14ac:dyDescent="0.25">
      <c r="A2315" s="178"/>
      <c r="B2315" s="55" t="str">
        <f>_xlfn.IFNA(VLOOKUP(A2315,'Ajánlatkérő(k) adatai'!$B$4:$C$205,2,0),"")</f>
        <v/>
      </c>
      <c r="C2315" s="178"/>
      <c r="D2315" s="55" t="str">
        <f>_xlfn.IFNA(VLOOKUP(C2315,'Számlafizető(k) adatai'!$C$4:$D$203,2,0),"")</f>
        <v/>
      </c>
      <c r="E2315" s="55" t="str">
        <f>_xlfn.IFNA(VLOOKUP(C2315,'Számlafizető(k) adatai'!$C$4:$M$203,11,0),"")</f>
        <v/>
      </c>
      <c r="F2315" s="178"/>
      <c r="G2315" s="178"/>
      <c r="H2315" s="178"/>
      <c r="I2315" s="55" t="str">
        <f>IF(F2315="","",VLOOKUP(LEFT(F2315,5),'Technikai cellák'!B:C,2,0))</f>
        <v/>
      </c>
      <c r="J2315" s="55" t="str">
        <f>IF(F2315="","",VLOOKUP(I2315,'Technikai cellák'!$C$1:$D$12,2,0))</f>
        <v/>
      </c>
      <c r="K2315" s="179"/>
      <c r="L2315" s="67" t="str">
        <f t="shared" si="702"/>
        <v/>
      </c>
      <c r="M2315" s="68">
        <f t="shared" si="703"/>
        <v>0</v>
      </c>
      <c r="N2315" s="66">
        <f t="shared" si="704"/>
        <v>0</v>
      </c>
      <c r="O2315" s="152"/>
      <c r="P2315" s="172">
        <f t="shared" si="701"/>
        <v>0</v>
      </c>
      <c r="Q2315" s="69">
        <f t="shared" si="705"/>
        <v>0</v>
      </c>
      <c r="R2315" s="62">
        <f t="shared" si="706"/>
        <v>0</v>
      </c>
      <c r="S2315" s="153"/>
      <c r="T2315" s="118" t="str">
        <f t="shared" si="707"/>
        <v/>
      </c>
      <c r="U2315" s="154"/>
      <c r="V2315" s="154"/>
      <c r="W2315" s="154"/>
      <c r="X2315" s="154"/>
      <c r="Y2315" s="154"/>
      <c r="Z2315" s="154"/>
      <c r="AA2315" s="154"/>
      <c r="AB2315" s="154"/>
      <c r="AC2315" s="154"/>
      <c r="AD2315" s="154"/>
      <c r="AE2315" s="154"/>
      <c r="AF2315" s="154"/>
      <c r="AG2315" s="63">
        <f t="shared" si="708"/>
        <v>0</v>
      </c>
      <c r="AH2315" s="56">
        <f t="shared" si="709"/>
        <v>0</v>
      </c>
      <c r="AI2315" s="56">
        <f t="shared" si="710"/>
        <v>0</v>
      </c>
      <c r="AJ2315" s="56">
        <f t="shared" si="711"/>
        <v>0</v>
      </c>
      <c r="AK2315" s="56">
        <f t="shared" si="712"/>
        <v>0</v>
      </c>
      <c r="AL2315" s="56">
        <f t="shared" si="713"/>
        <v>0</v>
      </c>
      <c r="AM2315" s="56">
        <f t="shared" si="714"/>
        <v>0</v>
      </c>
      <c r="AN2315" s="56">
        <f t="shared" si="715"/>
        <v>0</v>
      </c>
      <c r="AO2315" s="56">
        <f t="shared" si="716"/>
        <v>0</v>
      </c>
      <c r="AP2315" s="56">
        <f t="shared" si="717"/>
        <v>0</v>
      </c>
      <c r="AQ2315" s="56">
        <f t="shared" si="718"/>
        <v>0</v>
      </c>
      <c r="AR2315" s="86">
        <f t="shared" si="719"/>
        <v>0</v>
      </c>
    </row>
    <row r="2316" spans="1:44" x14ac:dyDescent="0.25">
      <c r="A2316" s="178"/>
      <c r="B2316" s="55" t="str">
        <f>_xlfn.IFNA(VLOOKUP(A2316,'Ajánlatkérő(k) adatai'!$B$4:$C$205,2,0),"")</f>
        <v/>
      </c>
      <c r="C2316" s="178"/>
      <c r="D2316" s="55" t="str">
        <f>_xlfn.IFNA(VLOOKUP(C2316,'Számlafizető(k) adatai'!$C$4:$D$203,2,0),"")</f>
        <v/>
      </c>
      <c r="E2316" s="55" t="str">
        <f>_xlfn.IFNA(VLOOKUP(C2316,'Számlafizető(k) adatai'!$C$4:$M$203,11,0),"")</f>
        <v/>
      </c>
      <c r="F2316" s="178"/>
      <c r="G2316" s="178"/>
      <c r="H2316" s="178"/>
      <c r="I2316" s="55" t="str">
        <f>IF(F2316="","",VLOOKUP(LEFT(F2316,5),'Technikai cellák'!B:C,2,0))</f>
        <v/>
      </c>
      <c r="J2316" s="55" t="str">
        <f>IF(F2316="","",VLOOKUP(I2316,'Technikai cellák'!$C$1:$D$12,2,0))</f>
        <v/>
      </c>
      <c r="K2316" s="179"/>
      <c r="L2316" s="67" t="str">
        <f t="shared" si="702"/>
        <v/>
      </c>
      <c r="M2316" s="68">
        <f t="shared" si="703"/>
        <v>0</v>
      </c>
      <c r="N2316" s="66">
        <f t="shared" si="704"/>
        <v>0</v>
      </c>
      <c r="O2316" s="152"/>
      <c r="P2316" s="172">
        <f t="shared" si="701"/>
        <v>0</v>
      </c>
      <c r="Q2316" s="69">
        <f t="shared" si="705"/>
        <v>0</v>
      </c>
      <c r="R2316" s="62">
        <f t="shared" si="706"/>
        <v>0</v>
      </c>
      <c r="S2316" s="153"/>
      <c r="T2316" s="118" t="str">
        <f t="shared" si="707"/>
        <v/>
      </c>
      <c r="U2316" s="154"/>
      <c r="V2316" s="154"/>
      <c r="W2316" s="154"/>
      <c r="X2316" s="154"/>
      <c r="Y2316" s="154"/>
      <c r="Z2316" s="154"/>
      <c r="AA2316" s="154"/>
      <c r="AB2316" s="154"/>
      <c r="AC2316" s="154"/>
      <c r="AD2316" s="154"/>
      <c r="AE2316" s="154"/>
      <c r="AF2316" s="154"/>
      <c r="AG2316" s="63">
        <f t="shared" si="708"/>
        <v>0</v>
      </c>
      <c r="AH2316" s="56">
        <f t="shared" si="709"/>
        <v>0</v>
      </c>
      <c r="AI2316" s="56">
        <f t="shared" si="710"/>
        <v>0</v>
      </c>
      <c r="AJ2316" s="56">
        <f t="shared" si="711"/>
        <v>0</v>
      </c>
      <c r="AK2316" s="56">
        <f t="shared" si="712"/>
        <v>0</v>
      </c>
      <c r="AL2316" s="56">
        <f t="shared" si="713"/>
        <v>0</v>
      </c>
      <c r="AM2316" s="56">
        <f t="shared" si="714"/>
        <v>0</v>
      </c>
      <c r="AN2316" s="56">
        <f t="shared" si="715"/>
        <v>0</v>
      </c>
      <c r="AO2316" s="56">
        <f t="shared" si="716"/>
        <v>0</v>
      </c>
      <c r="AP2316" s="56">
        <f t="shared" si="717"/>
        <v>0</v>
      </c>
      <c r="AQ2316" s="56">
        <f t="shared" si="718"/>
        <v>0</v>
      </c>
      <c r="AR2316" s="86">
        <f t="shared" si="719"/>
        <v>0</v>
      </c>
    </row>
    <row r="2317" spans="1:44" x14ac:dyDescent="0.25">
      <c r="A2317" s="178"/>
      <c r="B2317" s="55" t="str">
        <f>_xlfn.IFNA(VLOOKUP(A2317,'Ajánlatkérő(k) adatai'!$B$4:$C$205,2,0),"")</f>
        <v/>
      </c>
      <c r="C2317" s="178"/>
      <c r="D2317" s="55" t="str">
        <f>_xlfn.IFNA(VLOOKUP(C2317,'Számlafizető(k) adatai'!$C$4:$D$203,2,0),"")</f>
        <v/>
      </c>
      <c r="E2317" s="55" t="str">
        <f>_xlfn.IFNA(VLOOKUP(C2317,'Számlafizető(k) adatai'!$C$4:$M$203,11,0),"")</f>
        <v/>
      </c>
      <c r="F2317" s="178"/>
      <c r="G2317" s="178"/>
      <c r="H2317" s="178"/>
      <c r="I2317" s="55" t="str">
        <f>IF(F2317="","",VLOOKUP(LEFT(F2317,5),'Technikai cellák'!B:C,2,0))</f>
        <v/>
      </c>
      <c r="J2317" s="55" t="str">
        <f>IF(F2317="","",VLOOKUP(I2317,'Technikai cellák'!$C$1:$D$12,2,0))</f>
        <v/>
      </c>
      <c r="K2317" s="179"/>
      <c r="L2317" s="67" t="str">
        <f t="shared" si="702"/>
        <v/>
      </c>
      <c r="M2317" s="68">
        <f t="shared" si="703"/>
        <v>0</v>
      </c>
      <c r="N2317" s="66">
        <f t="shared" si="704"/>
        <v>0</v>
      </c>
      <c r="O2317" s="152"/>
      <c r="P2317" s="172">
        <f t="shared" si="701"/>
        <v>0</v>
      </c>
      <c r="Q2317" s="69">
        <f t="shared" si="705"/>
        <v>0</v>
      </c>
      <c r="R2317" s="62">
        <f t="shared" si="706"/>
        <v>0</v>
      </c>
      <c r="S2317" s="153"/>
      <c r="T2317" s="118" t="str">
        <f t="shared" si="707"/>
        <v/>
      </c>
      <c r="U2317" s="154"/>
      <c r="V2317" s="154"/>
      <c r="W2317" s="154"/>
      <c r="X2317" s="154"/>
      <c r="Y2317" s="154"/>
      <c r="Z2317" s="154"/>
      <c r="AA2317" s="154"/>
      <c r="AB2317" s="154"/>
      <c r="AC2317" s="154"/>
      <c r="AD2317" s="154"/>
      <c r="AE2317" s="154"/>
      <c r="AF2317" s="154"/>
      <c r="AG2317" s="63">
        <f t="shared" si="708"/>
        <v>0</v>
      </c>
      <c r="AH2317" s="56">
        <f t="shared" si="709"/>
        <v>0</v>
      </c>
      <c r="AI2317" s="56">
        <f t="shared" si="710"/>
        <v>0</v>
      </c>
      <c r="AJ2317" s="56">
        <f t="shared" si="711"/>
        <v>0</v>
      </c>
      <c r="AK2317" s="56">
        <f t="shared" si="712"/>
        <v>0</v>
      </c>
      <c r="AL2317" s="56">
        <f t="shared" si="713"/>
        <v>0</v>
      </c>
      <c r="AM2317" s="56">
        <f t="shared" si="714"/>
        <v>0</v>
      </c>
      <c r="AN2317" s="56">
        <f t="shared" si="715"/>
        <v>0</v>
      </c>
      <c r="AO2317" s="56">
        <f t="shared" si="716"/>
        <v>0</v>
      </c>
      <c r="AP2317" s="56">
        <f t="shared" si="717"/>
        <v>0</v>
      </c>
      <c r="AQ2317" s="56">
        <f t="shared" si="718"/>
        <v>0</v>
      </c>
      <c r="AR2317" s="86">
        <f t="shared" si="719"/>
        <v>0</v>
      </c>
    </row>
    <row r="2318" spans="1:44" x14ac:dyDescent="0.25">
      <c r="A2318" s="178"/>
      <c r="B2318" s="55" t="str">
        <f>_xlfn.IFNA(VLOOKUP(A2318,'Ajánlatkérő(k) adatai'!$B$4:$C$205,2,0),"")</f>
        <v/>
      </c>
      <c r="C2318" s="178"/>
      <c r="D2318" s="55" t="str">
        <f>_xlfn.IFNA(VLOOKUP(C2318,'Számlafizető(k) adatai'!$C$4:$D$203,2,0),"")</f>
        <v/>
      </c>
      <c r="E2318" s="55" t="str">
        <f>_xlfn.IFNA(VLOOKUP(C2318,'Számlafizető(k) adatai'!$C$4:$M$203,11,0),"")</f>
        <v/>
      </c>
      <c r="F2318" s="178"/>
      <c r="G2318" s="178"/>
      <c r="H2318" s="178"/>
      <c r="I2318" s="55" t="str">
        <f>IF(F2318="","",VLOOKUP(LEFT(F2318,5),'Technikai cellák'!B:C,2,0))</f>
        <v/>
      </c>
      <c r="J2318" s="55" t="str">
        <f>IF(F2318="","",VLOOKUP(I2318,'Technikai cellák'!$C$1:$D$12,2,0))</f>
        <v/>
      </c>
      <c r="K2318" s="179"/>
      <c r="L2318" s="67" t="str">
        <f t="shared" si="702"/>
        <v/>
      </c>
      <c r="M2318" s="68">
        <f t="shared" si="703"/>
        <v>0</v>
      </c>
      <c r="N2318" s="66">
        <f t="shared" si="704"/>
        <v>0</v>
      </c>
      <c r="O2318" s="152"/>
      <c r="P2318" s="172">
        <f t="shared" si="701"/>
        <v>0</v>
      </c>
      <c r="Q2318" s="69">
        <f t="shared" si="705"/>
        <v>0</v>
      </c>
      <c r="R2318" s="62">
        <f t="shared" si="706"/>
        <v>0</v>
      </c>
      <c r="S2318" s="153"/>
      <c r="T2318" s="118" t="str">
        <f t="shared" si="707"/>
        <v/>
      </c>
      <c r="U2318" s="154"/>
      <c r="V2318" s="154"/>
      <c r="W2318" s="154"/>
      <c r="X2318" s="154"/>
      <c r="Y2318" s="154"/>
      <c r="Z2318" s="154"/>
      <c r="AA2318" s="154"/>
      <c r="AB2318" s="154"/>
      <c r="AC2318" s="154"/>
      <c r="AD2318" s="154"/>
      <c r="AE2318" s="154"/>
      <c r="AF2318" s="154"/>
      <c r="AG2318" s="63">
        <f t="shared" si="708"/>
        <v>0</v>
      </c>
      <c r="AH2318" s="56">
        <f t="shared" si="709"/>
        <v>0</v>
      </c>
      <c r="AI2318" s="56">
        <f t="shared" si="710"/>
        <v>0</v>
      </c>
      <c r="AJ2318" s="56">
        <f t="shared" si="711"/>
        <v>0</v>
      </c>
      <c r="AK2318" s="56">
        <f t="shared" si="712"/>
        <v>0</v>
      </c>
      <c r="AL2318" s="56">
        <f t="shared" si="713"/>
        <v>0</v>
      </c>
      <c r="AM2318" s="56">
        <f t="shared" si="714"/>
        <v>0</v>
      </c>
      <c r="AN2318" s="56">
        <f t="shared" si="715"/>
        <v>0</v>
      </c>
      <c r="AO2318" s="56">
        <f t="shared" si="716"/>
        <v>0</v>
      </c>
      <c r="AP2318" s="56">
        <f t="shared" si="717"/>
        <v>0</v>
      </c>
      <c r="AQ2318" s="56">
        <f t="shared" si="718"/>
        <v>0</v>
      </c>
      <c r="AR2318" s="86">
        <f t="shared" si="719"/>
        <v>0</v>
      </c>
    </row>
    <row r="2319" spans="1:44" x14ac:dyDescent="0.25">
      <c r="A2319" s="178"/>
      <c r="B2319" s="55" t="str">
        <f>_xlfn.IFNA(VLOOKUP(A2319,'Ajánlatkérő(k) adatai'!$B$4:$C$205,2,0),"")</f>
        <v/>
      </c>
      <c r="C2319" s="178"/>
      <c r="D2319" s="55" t="str">
        <f>_xlfn.IFNA(VLOOKUP(C2319,'Számlafizető(k) adatai'!$C$4:$D$203,2,0),"")</f>
        <v/>
      </c>
      <c r="E2319" s="55" t="str">
        <f>_xlfn.IFNA(VLOOKUP(C2319,'Számlafizető(k) adatai'!$C$4:$M$203,11,0),"")</f>
        <v/>
      </c>
      <c r="F2319" s="178"/>
      <c r="G2319" s="178"/>
      <c r="H2319" s="178"/>
      <c r="I2319" s="55" t="str">
        <f>IF(F2319="","",VLOOKUP(LEFT(F2319,5),'Technikai cellák'!B:C,2,0))</f>
        <v/>
      </c>
      <c r="J2319" s="55" t="str">
        <f>IF(F2319="","",VLOOKUP(I2319,'Technikai cellák'!$C$1:$D$12,2,0))</f>
        <v/>
      </c>
      <c r="K2319" s="179"/>
      <c r="L2319" s="67" t="str">
        <f t="shared" si="702"/>
        <v/>
      </c>
      <c r="M2319" s="68">
        <f t="shared" si="703"/>
        <v>0</v>
      </c>
      <c r="N2319" s="66">
        <f t="shared" si="704"/>
        <v>0</v>
      </c>
      <c r="O2319" s="152"/>
      <c r="P2319" s="172">
        <f t="shared" si="701"/>
        <v>0</v>
      </c>
      <c r="Q2319" s="69">
        <f t="shared" si="705"/>
        <v>0</v>
      </c>
      <c r="R2319" s="62">
        <f t="shared" si="706"/>
        <v>0</v>
      </c>
      <c r="S2319" s="153"/>
      <c r="T2319" s="118" t="str">
        <f t="shared" si="707"/>
        <v/>
      </c>
      <c r="U2319" s="154"/>
      <c r="V2319" s="154"/>
      <c r="W2319" s="154"/>
      <c r="X2319" s="154"/>
      <c r="Y2319" s="154"/>
      <c r="Z2319" s="154"/>
      <c r="AA2319" s="154"/>
      <c r="AB2319" s="154"/>
      <c r="AC2319" s="154"/>
      <c r="AD2319" s="154"/>
      <c r="AE2319" s="154"/>
      <c r="AF2319" s="154"/>
      <c r="AG2319" s="63">
        <f t="shared" si="708"/>
        <v>0</v>
      </c>
      <c r="AH2319" s="56">
        <f t="shared" si="709"/>
        <v>0</v>
      </c>
      <c r="AI2319" s="56">
        <f t="shared" si="710"/>
        <v>0</v>
      </c>
      <c r="AJ2319" s="56">
        <f t="shared" si="711"/>
        <v>0</v>
      </c>
      <c r="AK2319" s="56">
        <f t="shared" si="712"/>
        <v>0</v>
      </c>
      <c r="AL2319" s="56">
        <f t="shared" si="713"/>
        <v>0</v>
      </c>
      <c r="AM2319" s="56">
        <f t="shared" si="714"/>
        <v>0</v>
      </c>
      <c r="AN2319" s="56">
        <f t="shared" si="715"/>
        <v>0</v>
      </c>
      <c r="AO2319" s="56">
        <f t="shared" si="716"/>
        <v>0</v>
      </c>
      <c r="AP2319" s="56">
        <f t="shared" si="717"/>
        <v>0</v>
      </c>
      <c r="AQ2319" s="56">
        <f t="shared" si="718"/>
        <v>0</v>
      </c>
      <c r="AR2319" s="86">
        <f t="shared" si="719"/>
        <v>0</v>
      </c>
    </row>
    <row r="2320" spans="1:44" x14ac:dyDescent="0.25">
      <c r="A2320" s="178"/>
      <c r="B2320" s="55" t="str">
        <f>_xlfn.IFNA(VLOOKUP(A2320,'Ajánlatkérő(k) adatai'!$B$4:$C$205,2,0),"")</f>
        <v/>
      </c>
      <c r="C2320" s="178"/>
      <c r="D2320" s="55" t="str">
        <f>_xlfn.IFNA(VLOOKUP(C2320,'Számlafizető(k) adatai'!$C$4:$D$203,2,0),"")</f>
        <v/>
      </c>
      <c r="E2320" s="55" t="str">
        <f>_xlfn.IFNA(VLOOKUP(C2320,'Számlafizető(k) adatai'!$C$4:$M$203,11,0),"")</f>
        <v/>
      </c>
      <c r="F2320" s="178"/>
      <c r="G2320" s="178"/>
      <c r="H2320" s="178"/>
      <c r="I2320" s="55" t="str">
        <f>IF(F2320="","",VLOOKUP(LEFT(F2320,5),'Technikai cellák'!B:C,2,0))</f>
        <v/>
      </c>
      <c r="J2320" s="55" t="str">
        <f>IF(F2320="","",VLOOKUP(I2320,'Technikai cellák'!$C$1:$D$12,2,0))</f>
        <v/>
      </c>
      <c r="K2320" s="179"/>
      <c r="L2320" s="67" t="str">
        <f t="shared" si="702"/>
        <v/>
      </c>
      <c r="M2320" s="68">
        <f t="shared" si="703"/>
        <v>0</v>
      </c>
      <c r="N2320" s="66">
        <f t="shared" si="704"/>
        <v>0</v>
      </c>
      <c r="O2320" s="152"/>
      <c r="P2320" s="172">
        <f t="shared" ref="P2320:P2383" si="720">ROUND((IF(K2320&lt;100,0,K2320*$C$7)/$C$8),0)</f>
        <v>0</v>
      </c>
      <c r="Q2320" s="69">
        <f t="shared" si="705"/>
        <v>0</v>
      </c>
      <c r="R2320" s="62">
        <f t="shared" si="706"/>
        <v>0</v>
      </c>
      <c r="S2320" s="153"/>
      <c r="T2320" s="118" t="str">
        <f t="shared" si="707"/>
        <v/>
      </c>
      <c r="U2320" s="154"/>
      <c r="V2320" s="154"/>
      <c r="W2320" s="154"/>
      <c r="X2320" s="154"/>
      <c r="Y2320" s="154"/>
      <c r="Z2320" s="154"/>
      <c r="AA2320" s="154"/>
      <c r="AB2320" s="154"/>
      <c r="AC2320" s="154"/>
      <c r="AD2320" s="154"/>
      <c r="AE2320" s="154"/>
      <c r="AF2320" s="154"/>
      <c r="AG2320" s="63">
        <f t="shared" si="708"/>
        <v>0</v>
      </c>
      <c r="AH2320" s="56">
        <f t="shared" si="709"/>
        <v>0</v>
      </c>
      <c r="AI2320" s="56">
        <f t="shared" si="710"/>
        <v>0</v>
      </c>
      <c r="AJ2320" s="56">
        <f t="shared" si="711"/>
        <v>0</v>
      </c>
      <c r="AK2320" s="56">
        <f t="shared" si="712"/>
        <v>0</v>
      </c>
      <c r="AL2320" s="56">
        <f t="shared" si="713"/>
        <v>0</v>
      </c>
      <c r="AM2320" s="56">
        <f t="shared" si="714"/>
        <v>0</v>
      </c>
      <c r="AN2320" s="56">
        <f t="shared" si="715"/>
        <v>0</v>
      </c>
      <c r="AO2320" s="56">
        <f t="shared" si="716"/>
        <v>0</v>
      </c>
      <c r="AP2320" s="56">
        <f t="shared" si="717"/>
        <v>0</v>
      </c>
      <c r="AQ2320" s="56">
        <f t="shared" si="718"/>
        <v>0</v>
      </c>
      <c r="AR2320" s="86">
        <f t="shared" si="719"/>
        <v>0</v>
      </c>
    </row>
    <row r="2321" spans="1:44" x14ac:dyDescent="0.25">
      <c r="A2321" s="178"/>
      <c r="B2321" s="55" t="str">
        <f>_xlfn.IFNA(VLOOKUP(A2321,'Ajánlatkérő(k) adatai'!$B$4:$C$205,2,0),"")</f>
        <v/>
      </c>
      <c r="C2321" s="178"/>
      <c r="D2321" s="55" t="str">
        <f>_xlfn.IFNA(VLOOKUP(C2321,'Számlafizető(k) adatai'!$C$4:$D$203,2,0),"")</f>
        <v/>
      </c>
      <c r="E2321" s="55" t="str">
        <f>_xlfn.IFNA(VLOOKUP(C2321,'Számlafizető(k) adatai'!$C$4:$M$203,11,0),"")</f>
        <v/>
      </c>
      <c r="F2321" s="178"/>
      <c r="G2321" s="178"/>
      <c r="H2321" s="178"/>
      <c r="I2321" s="55" t="str">
        <f>IF(F2321="","",VLOOKUP(LEFT(F2321,5),'Technikai cellák'!B:C,2,0))</f>
        <v/>
      </c>
      <c r="J2321" s="55" t="str">
        <f>IF(F2321="","",VLOOKUP(I2321,'Technikai cellák'!$C$1:$D$12,2,0))</f>
        <v/>
      </c>
      <c r="K2321" s="179"/>
      <c r="L2321" s="67" t="str">
        <f t="shared" si="702"/>
        <v/>
      </c>
      <c r="M2321" s="68">
        <f t="shared" si="703"/>
        <v>0</v>
      </c>
      <c r="N2321" s="66">
        <f t="shared" si="704"/>
        <v>0</v>
      </c>
      <c r="O2321" s="152"/>
      <c r="P2321" s="172">
        <f t="shared" si="720"/>
        <v>0</v>
      </c>
      <c r="Q2321" s="69">
        <f t="shared" si="705"/>
        <v>0</v>
      </c>
      <c r="R2321" s="62">
        <f t="shared" si="706"/>
        <v>0</v>
      </c>
      <c r="S2321" s="153"/>
      <c r="T2321" s="118" t="str">
        <f t="shared" si="707"/>
        <v/>
      </c>
      <c r="U2321" s="154"/>
      <c r="V2321" s="154"/>
      <c r="W2321" s="154"/>
      <c r="X2321" s="154"/>
      <c r="Y2321" s="154"/>
      <c r="Z2321" s="154"/>
      <c r="AA2321" s="154"/>
      <c r="AB2321" s="154"/>
      <c r="AC2321" s="154"/>
      <c r="AD2321" s="154"/>
      <c r="AE2321" s="154"/>
      <c r="AF2321" s="154"/>
      <c r="AG2321" s="63">
        <f t="shared" si="708"/>
        <v>0</v>
      </c>
      <c r="AH2321" s="56">
        <f t="shared" si="709"/>
        <v>0</v>
      </c>
      <c r="AI2321" s="56">
        <f t="shared" si="710"/>
        <v>0</v>
      </c>
      <c r="AJ2321" s="56">
        <f t="shared" si="711"/>
        <v>0</v>
      </c>
      <c r="AK2321" s="56">
        <f t="shared" si="712"/>
        <v>0</v>
      </c>
      <c r="AL2321" s="56">
        <f t="shared" si="713"/>
        <v>0</v>
      </c>
      <c r="AM2321" s="56">
        <f t="shared" si="714"/>
        <v>0</v>
      </c>
      <c r="AN2321" s="56">
        <f t="shared" si="715"/>
        <v>0</v>
      </c>
      <c r="AO2321" s="56">
        <f t="shared" si="716"/>
        <v>0</v>
      </c>
      <c r="AP2321" s="56">
        <f t="shared" si="717"/>
        <v>0</v>
      </c>
      <c r="AQ2321" s="56">
        <f t="shared" si="718"/>
        <v>0</v>
      </c>
      <c r="AR2321" s="86">
        <f t="shared" si="719"/>
        <v>0</v>
      </c>
    </row>
    <row r="2322" spans="1:44" x14ac:dyDescent="0.25">
      <c r="A2322" s="178"/>
      <c r="B2322" s="55" t="str">
        <f>_xlfn.IFNA(VLOOKUP(A2322,'Ajánlatkérő(k) adatai'!$B$4:$C$205,2,0),"")</f>
        <v/>
      </c>
      <c r="C2322" s="178"/>
      <c r="D2322" s="55" t="str">
        <f>_xlfn.IFNA(VLOOKUP(C2322,'Számlafizető(k) adatai'!$C$4:$D$203,2,0),"")</f>
        <v/>
      </c>
      <c r="E2322" s="55" t="str">
        <f>_xlfn.IFNA(VLOOKUP(C2322,'Számlafizető(k) adatai'!$C$4:$M$203,11,0),"")</f>
        <v/>
      </c>
      <c r="F2322" s="178"/>
      <c r="G2322" s="178"/>
      <c r="H2322" s="178"/>
      <c r="I2322" s="55" t="str">
        <f>IF(F2322="","",VLOOKUP(LEFT(F2322,5),'Technikai cellák'!B:C,2,0))</f>
        <v/>
      </c>
      <c r="J2322" s="55" t="str">
        <f>IF(F2322="","",VLOOKUP(I2322,'Technikai cellák'!$C$1:$D$12,2,0))</f>
        <v/>
      </c>
      <c r="K2322" s="179"/>
      <c r="L2322" s="67" t="str">
        <f t="shared" si="702"/>
        <v/>
      </c>
      <c r="M2322" s="68">
        <f t="shared" si="703"/>
        <v>0</v>
      </c>
      <c r="N2322" s="66">
        <f t="shared" si="704"/>
        <v>0</v>
      </c>
      <c r="O2322" s="152"/>
      <c r="P2322" s="172">
        <f t="shared" si="720"/>
        <v>0</v>
      </c>
      <c r="Q2322" s="69">
        <f t="shared" si="705"/>
        <v>0</v>
      </c>
      <c r="R2322" s="62">
        <f t="shared" si="706"/>
        <v>0</v>
      </c>
      <c r="S2322" s="153"/>
      <c r="T2322" s="118" t="str">
        <f t="shared" si="707"/>
        <v/>
      </c>
      <c r="U2322" s="154"/>
      <c r="V2322" s="154"/>
      <c r="W2322" s="154"/>
      <c r="X2322" s="154"/>
      <c r="Y2322" s="154"/>
      <c r="Z2322" s="154"/>
      <c r="AA2322" s="154"/>
      <c r="AB2322" s="154"/>
      <c r="AC2322" s="154"/>
      <c r="AD2322" s="154"/>
      <c r="AE2322" s="154"/>
      <c r="AF2322" s="154"/>
      <c r="AG2322" s="63">
        <f t="shared" si="708"/>
        <v>0</v>
      </c>
      <c r="AH2322" s="56">
        <f t="shared" si="709"/>
        <v>0</v>
      </c>
      <c r="AI2322" s="56">
        <f t="shared" si="710"/>
        <v>0</v>
      </c>
      <c r="AJ2322" s="56">
        <f t="shared" si="711"/>
        <v>0</v>
      </c>
      <c r="AK2322" s="56">
        <f t="shared" si="712"/>
        <v>0</v>
      </c>
      <c r="AL2322" s="56">
        <f t="shared" si="713"/>
        <v>0</v>
      </c>
      <c r="AM2322" s="56">
        <f t="shared" si="714"/>
        <v>0</v>
      </c>
      <c r="AN2322" s="56">
        <f t="shared" si="715"/>
        <v>0</v>
      </c>
      <c r="AO2322" s="56">
        <f t="shared" si="716"/>
        <v>0</v>
      </c>
      <c r="AP2322" s="56">
        <f t="shared" si="717"/>
        <v>0</v>
      </c>
      <c r="AQ2322" s="56">
        <f t="shared" si="718"/>
        <v>0</v>
      </c>
      <c r="AR2322" s="86">
        <f t="shared" si="719"/>
        <v>0</v>
      </c>
    </row>
    <row r="2323" spans="1:44" x14ac:dyDescent="0.25">
      <c r="A2323" s="178"/>
      <c r="B2323" s="55" t="str">
        <f>_xlfn.IFNA(VLOOKUP(A2323,'Ajánlatkérő(k) adatai'!$B$4:$C$205,2,0),"")</f>
        <v/>
      </c>
      <c r="C2323" s="178"/>
      <c r="D2323" s="55" t="str">
        <f>_xlfn.IFNA(VLOOKUP(C2323,'Számlafizető(k) adatai'!$C$4:$D$203,2,0),"")</f>
        <v/>
      </c>
      <c r="E2323" s="55" t="str">
        <f>_xlfn.IFNA(VLOOKUP(C2323,'Számlafizető(k) adatai'!$C$4:$M$203,11,0),"")</f>
        <v/>
      </c>
      <c r="F2323" s="178"/>
      <c r="G2323" s="178"/>
      <c r="H2323" s="178"/>
      <c r="I2323" s="55" t="str">
        <f>IF(F2323="","",VLOOKUP(LEFT(F2323,5),'Technikai cellák'!B:C,2,0))</f>
        <v/>
      </c>
      <c r="J2323" s="55" t="str">
        <f>IF(F2323="","",VLOOKUP(I2323,'Technikai cellák'!$C$1:$D$12,2,0))</f>
        <v/>
      </c>
      <c r="K2323" s="179"/>
      <c r="L2323" s="67" t="str">
        <f t="shared" si="702"/>
        <v/>
      </c>
      <c r="M2323" s="68">
        <f t="shared" si="703"/>
        <v>0</v>
      </c>
      <c r="N2323" s="66">
        <f t="shared" si="704"/>
        <v>0</v>
      </c>
      <c r="O2323" s="152"/>
      <c r="P2323" s="172">
        <f t="shared" si="720"/>
        <v>0</v>
      </c>
      <c r="Q2323" s="69">
        <f t="shared" si="705"/>
        <v>0</v>
      </c>
      <c r="R2323" s="62">
        <f t="shared" si="706"/>
        <v>0</v>
      </c>
      <c r="S2323" s="153"/>
      <c r="T2323" s="118" t="str">
        <f t="shared" si="707"/>
        <v/>
      </c>
      <c r="U2323" s="154"/>
      <c r="V2323" s="154"/>
      <c r="W2323" s="154"/>
      <c r="X2323" s="154"/>
      <c r="Y2323" s="154"/>
      <c r="Z2323" s="154"/>
      <c r="AA2323" s="154"/>
      <c r="AB2323" s="154"/>
      <c r="AC2323" s="154"/>
      <c r="AD2323" s="154"/>
      <c r="AE2323" s="154"/>
      <c r="AF2323" s="154"/>
      <c r="AG2323" s="63">
        <f t="shared" si="708"/>
        <v>0</v>
      </c>
      <c r="AH2323" s="56">
        <f t="shared" si="709"/>
        <v>0</v>
      </c>
      <c r="AI2323" s="56">
        <f t="shared" si="710"/>
        <v>0</v>
      </c>
      <c r="AJ2323" s="56">
        <f t="shared" si="711"/>
        <v>0</v>
      </c>
      <c r="AK2323" s="56">
        <f t="shared" si="712"/>
        <v>0</v>
      </c>
      <c r="AL2323" s="56">
        <f t="shared" si="713"/>
        <v>0</v>
      </c>
      <c r="AM2323" s="56">
        <f t="shared" si="714"/>
        <v>0</v>
      </c>
      <c r="AN2323" s="56">
        <f t="shared" si="715"/>
        <v>0</v>
      </c>
      <c r="AO2323" s="56">
        <f t="shared" si="716"/>
        <v>0</v>
      </c>
      <c r="AP2323" s="56">
        <f t="shared" si="717"/>
        <v>0</v>
      </c>
      <c r="AQ2323" s="56">
        <f t="shared" si="718"/>
        <v>0</v>
      </c>
      <c r="AR2323" s="86">
        <f t="shared" si="719"/>
        <v>0</v>
      </c>
    </row>
    <row r="2324" spans="1:44" x14ac:dyDescent="0.25">
      <c r="A2324" s="178"/>
      <c r="B2324" s="55" t="str">
        <f>_xlfn.IFNA(VLOOKUP(A2324,'Ajánlatkérő(k) adatai'!$B$4:$C$205,2,0),"")</f>
        <v/>
      </c>
      <c r="C2324" s="178"/>
      <c r="D2324" s="55" t="str">
        <f>_xlfn.IFNA(VLOOKUP(C2324,'Számlafizető(k) adatai'!$C$4:$D$203,2,0),"")</f>
        <v/>
      </c>
      <c r="E2324" s="55" t="str">
        <f>_xlfn.IFNA(VLOOKUP(C2324,'Számlafizető(k) adatai'!$C$4:$M$203,11,0),"")</f>
        <v/>
      </c>
      <c r="F2324" s="178"/>
      <c r="G2324" s="178"/>
      <c r="H2324" s="178"/>
      <c r="I2324" s="55" t="str">
        <f>IF(F2324="","",VLOOKUP(LEFT(F2324,5),'Technikai cellák'!B:C,2,0))</f>
        <v/>
      </c>
      <c r="J2324" s="55" t="str">
        <f>IF(F2324="","",VLOOKUP(I2324,'Technikai cellák'!$C$1:$D$12,2,0))</f>
        <v/>
      </c>
      <c r="K2324" s="179"/>
      <c r="L2324" s="67" t="str">
        <f t="shared" si="702"/>
        <v/>
      </c>
      <c r="M2324" s="68">
        <f t="shared" si="703"/>
        <v>0</v>
      </c>
      <c r="N2324" s="66">
        <f t="shared" si="704"/>
        <v>0</v>
      </c>
      <c r="O2324" s="152"/>
      <c r="P2324" s="172">
        <f t="shared" si="720"/>
        <v>0</v>
      </c>
      <c r="Q2324" s="69">
        <f t="shared" si="705"/>
        <v>0</v>
      </c>
      <c r="R2324" s="62">
        <f t="shared" si="706"/>
        <v>0</v>
      </c>
      <c r="S2324" s="153"/>
      <c r="T2324" s="118" t="str">
        <f t="shared" si="707"/>
        <v/>
      </c>
      <c r="U2324" s="154"/>
      <c r="V2324" s="154"/>
      <c r="W2324" s="154"/>
      <c r="X2324" s="154"/>
      <c r="Y2324" s="154"/>
      <c r="Z2324" s="154"/>
      <c r="AA2324" s="154"/>
      <c r="AB2324" s="154"/>
      <c r="AC2324" s="154"/>
      <c r="AD2324" s="154"/>
      <c r="AE2324" s="154"/>
      <c r="AF2324" s="154"/>
      <c r="AG2324" s="63">
        <f t="shared" si="708"/>
        <v>0</v>
      </c>
      <c r="AH2324" s="56">
        <f t="shared" si="709"/>
        <v>0</v>
      </c>
      <c r="AI2324" s="56">
        <f t="shared" si="710"/>
        <v>0</v>
      </c>
      <c r="AJ2324" s="56">
        <f t="shared" si="711"/>
        <v>0</v>
      </c>
      <c r="AK2324" s="56">
        <f t="shared" si="712"/>
        <v>0</v>
      </c>
      <c r="AL2324" s="56">
        <f t="shared" si="713"/>
        <v>0</v>
      </c>
      <c r="AM2324" s="56">
        <f t="shared" si="714"/>
        <v>0</v>
      </c>
      <c r="AN2324" s="56">
        <f t="shared" si="715"/>
        <v>0</v>
      </c>
      <c r="AO2324" s="56">
        <f t="shared" si="716"/>
        <v>0</v>
      </c>
      <c r="AP2324" s="56">
        <f t="shared" si="717"/>
        <v>0</v>
      </c>
      <c r="AQ2324" s="56">
        <f t="shared" si="718"/>
        <v>0</v>
      </c>
      <c r="AR2324" s="86">
        <f t="shared" si="719"/>
        <v>0</v>
      </c>
    </row>
    <row r="2325" spans="1:44" x14ac:dyDescent="0.25">
      <c r="A2325" s="178"/>
      <c r="B2325" s="55" t="str">
        <f>_xlfn.IFNA(VLOOKUP(A2325,'Ajánlatkérő(k) adatai'!$B$4:$C$205,2,0),"")</f>
        <v/>
      </c>
      <c r="C2325" s="178"/>
      <c r="D2325" s="55" t="str">
        <f>_xlfn.IFNA(VLOOKUP(C2325,'Számlafizető(k) adatai'!$C$4:$D$203,2,0),"")</f>
        <v/>
      </c>
      <c r="E2325" s="55" t="str">
        <f>_xlfn.IFNA(VLOOKUP(C2325,'Számlafizető(k) adatai'!$C$4:$M$203,11,0),"")</f>
        <v/>
      </c>
      <c r="F2325" s="178"/>
      <c r="G2325" s="178"/>
      <c r="H2325" s="178"/>
      <c r="I2325" s="55" t="str">
        <f>IF(F2325="","",VLOOKUP(LEFT(F2325,5),'Technikai cellák'!B:C,2,0))</f>
        <v/>
      </c>
      <c r="J2325" s="55" t="str">
        <f>IF(F2325="","",VLOOKUP(I2325,'Technikai cellák'!$C$1:$D$12,2,0))</f>
        <v/>
      </c>
      <c r="K2325" s="179"/>
      <c r="L2325" s="67" t="str">
        <f t="shared" ref="L2325:L2388" si="721">IF(K2325="","",IF(K2325&lt;20,"20 alatti",IF(K2325&lt;100,"20-99",IF(K2325&lt;500,"100-500","500-"))))</f>
        <v/>
      </c>
      <c r="M2325" s="68">
        <f t="shared" ref="M2325:M2388" si="722">ROUND(IF(L2325="20 alatti",K2325*1,0),0)</f>
        <v>0</v>
      </c>
      <c r="N2325" s="66">
        <f t="shared" ref="N2325:N2388" si="723">ROUND(IF(L2325="20-99",K2325*10.5,0),0)</f>
        <v>0</v>
      </c>
      <c r="O2325" s="152"/>
      <c r="P2325" s="172">
        <f t="shared" si="720"/>
        <v>0</v>
      </c>
      <c r="Q2325" s="69">
        <f t="shared" ref="Q2325:Q2388" si="724">ROUND(R2325*$F$10,0)</f>
        <v>0</v>
      </c>
      <c r="R2325" s="62">
        <f t="shared" ref="R2325:R2388" si="725">SUM(AG2325:AR2325)</f>
        <v>0</v>
      </c>
      <c r="S2325" s="153"/>
      <c r="T2325" s="118" t="str">
        <f t="shared" ref="T2325:T2388" si="726">IF(S2325="","",IF((DAYS360(S2325,$C$4,TRUE))/30&lt;0,"",(DAYS360(S2325,$C$4,))/30))</f>
        <v/>
      </c>
      <c r="U2325" s="154"/>
      <c r="V2325" s="154"/>
      <c r="W2325" s="154"/>
      <c r="X2325" s="154"/>
      <c r="Y2325" s="154"/>
      <c r="Z2325" s="154"/>
      <c r="AA2325" s="154"/>
      <c r="AB2325" s="154"/>
      <c r="AC2325" s="154"/>
      <c r="AD2325" s="154"/>
      <c r="AE2325" s="154"/>
      <c r="AF2325" s="154"/>
      <c r="AG2325" s="63">
        <f t="shared" ref="AG2325:AG2388" si="727">ROUND((U2325*$C$7)/$C$8,0)</f>
        <v>0</v>
      </c>
      <c r="AH2325" s="56">
        <f t="shared" ref="AH2325:AH2388" si="728">ROUND((V2325*$C$7)/$C$8,0)</f>
        <v>0</v>
      </c>
      <c r="AI2325" s="56">
        <f t="shared" ref="AI2325:AI2388" si="729">ROUND((W2325*$C$7)/$C$8,0)</f>
        <v>0</v>
      </c>
      <c r="AJ2325" s="56">
        <f t="shared" ref="AJ2325:AJ2388" si="730">ROUND((X2325*$C$7)/$C$8,0)</f>
        <v>0</v>
      </c>
      <c r="AK2325" s="56">
        <f t="shared" ref="AK2325:AK2388" si="731">ROUND((Y2325*$C$7)/$C$8,0)</f>
        <v>0</v>
      </c>
      <c r="AL2325" s="56">
        <f t="shared" ref="AL2325:AL2388" si="732">ROUND((Z2325*$C$7)/$C$8,0)</f>
        <v>0</v>
      </c>
      <c r="AM2325" s="56">
        <f t="shared" ref="AM2325:AM2388" si="733">ROUND((AA2325*$C$7)/$C$8,0)</f>
        <v>0</v>
      </c>
      <c r="AN2325" s="56">
        <f t="shared" ref="AN2325:AN2388" si="734">ROUND((AB2325*$C$7)/$C$8,0)</f>
        <v>0</v>
      </c>
      <c r="AO2325" s="56">
        <f t="shared" ref="AO2325:AO2388" si="735">ROUND((AC2325*$C$7)/$C$8,0)</f>
        <v>0</v>
      </c>
      <c r="AP2325" s="56">
        <f t="shared" ref="AP2325:AP2388" si="736">ROUND((AD2325*$C$7)/$C$8,0)</f>
        <v>0</v>
      </c>
      <c r="AQ2325" s="56">
        <f t="shared" ref="AQ2325:AQ2388" si="737">ROUND((AE2325*$C$7)/$C$8,0)</f>
        <v>0</v>
      </c>
      <c r="AR2325" s="86">
        <f t="shared" ref="AR2325:AR2388" si="738">ROUND((AF2325*$C$7)/$C$8,0)</f>
        <v>0</v>
      </c>
    </row>
    <row r="2326" spans="1:44" x14ac:dyDescent="0.25">
      <c r="A2326" s="178"/>
      <c r="B2326" s="55" t="str">
        <f>_xlfn.IFNA(VLOOKUP(A2326,'Ajánlatkérő(k) adatai'!$B$4:$C$205,2,0),"")</f>
        <v/>
      </c>
      <c r="C2326" s="178"/>
      <c r="D2326" s="55" t="str">
        <f>_xlfn.IFNA(VLOOKUP(C2326,'Számlafizető(k) adatai'!$C$4:$D$203,2,0),"")</f>
        <v/>
      </c>
      <c r="E2326" s="55" t="str">
        <f>_xlfn.IFNA(VLOOKUP(C2326,'Számlafizető(k) adatai'!$C$4:$M$203,11,0),"")</f>
        <v/>
      </c>
      <c r="F2326" s="178"/>
      <c r="G2326" s="178"/>
      <c r="H2326" s="178"/>
      <c r="I2326" s="55" t="str">
        <f>IF(F2326="","",VLOOKUP(LEFT(F2326,5),'Technikai cellák'!B:C,2,0))</f>
        <v/>
      </c>
      <c r="J2326" s="55" t="str">
        <f>IF(F2326="","",VLOOKUP(I2326,'Technikai cellák'!$C$1:$D$12,2,0))</f>
        <v/>
      </c>
      <c r="K2326" s="179"/>
      <c r="L2326" s="67" t="str">
        <f t="shared" si="721"/>
        <v/>
      </c>
      <c r="M2326" s="68">
        <f t="shared" si="722"/>
        <v>0</v>
      </c>
      <c r="N2326" s="66">
        <f t="shared" si="723"/>
        <v>0</v>
      </c>
      <c r="O2326" s="152"/>
      <c r="P2326" s="172">
        <f t="shared" si="720"/>
        <v>0</v>
      </c>
      <c r="Q2326" s="69">
        <f t="shared" si="724"/>
        <v>0</v>
      </c>
      <c r="R2326" s="62">
        <f t="shared" si="725"/>
        <v>0</v>
      </c>
      <c r="S2326" s="153"/>
      <c r="T2326" s="118" t="str">
        <f t="shared" si="726"/>
        <v/>
      </c>
      <c r="U2326" s="154"/>
      <c r="V2326" s="154"/>
      <c r="W2326" s="154"/>
      <c r="X2326" s="154"/>
      <c r="Y2326" s="154"/>
      <c r="Z2326" s="154"/>
      <c r="AA2326" s="154"/>
      <c r="AB2326" s="154"/>
      <c r="AC2326" s="154"/>
      <c r="AD2326" s="154"/>
      <c r="AE2326" s="154"/>
      <c r="AF2326" s="154"/>
      <c r="AG2326" s="63">
        <f t="shared" si="727"/>
        <v>0</v>
      </c>
      <c r="AH2326" s="56">
        <f t="shared" si="728"/>
        <v>0</v>
      </c>
      <c r="AI2326" s="56">
        <f t="shared" si="729"/>
        <v>0</v>
      </c>
      <c r="AJ2326" s="56">
        <f t="shared" si="730"/>
        <v>0</v>
      </c>
      <c r="AK2326" s="56">
        <f t="shared" si="731"/>
        <v>0</v>
      </c>
      <c r="AL2326" s="56">
        <f t="shared" si="732"/>
        <v>0</v>
      </c>
      <c r="AM2326" s="56">
        <f t="shared" si="733"/>
        <v>0</v>
      </c>
      <c r="AN2326" s="56">
        <f t="shared" si="734"/>
        <v>0</v>
      </c>
      <c r="AO2326" s="56">
        <f t="shared" si="735"/>
        <v>0</v>
      </c>
      <c r="AP2326" s="56">
        <f t="shared" si="736"/>
        <v>0</v>
      </c>
      <c r="AQ2326" s="56">
        <f t="shared" si="737"/>
        <v>0</v>
      </c>
      <c r="AR2326" s="86">
        <f t="shared" si="738"/>
        <v>0</v>
      </c>
    </row>
    <row r="2327" spans="1:44" x14ac:dyDescent="0.25">
      <c r="A2327" s="178"/>
      <c r="B2327" s="55" t="str">
        <f>_xlfn.IFNA(VLOOKUP(A2327,'Ajánlatkérő(k) adatai'!$B$4:$C$205,2,0),"")</f>
        <v/>
      </c>
      <c r="C2327" s="178"/>
      <c r="D2327" s="55" t="str">
        <f>_xlfn.IFNA(VLOOKUP(C2327,'Számlafizető(k) adatai'!$C$4:$D$203,2,0),"")</f>
        <v/>
      </c>
      <c r="E2327" s="55" t="str">
        <f>_xlfn.IFNA(VLOOKUP(C2327,'Számlafizető(k) adatai'!$C$4:$M$203,11,0),"")</f>
        <v/>
      </c>
      <c r="F2327" s="178"/>
      <c r="G2327" s="178"/>
      <c r="H2327" s="178"/>
      <c r="I2327" s="55" t="str">
        <f>IF(F2327="","",VLOOKUP(LEFT(F2327,5),'Technikai cellák'!B:C,2,0))</f>
        <v/>
      </c>
      <c r="J2327" s="55" t="str">
        <f>IF(F2327="","",VLOOKUP(I2327,'Technikai cellák'!$C$1:$D$12,2,0))</f>
        <v/>
      </c>
      <c r="K2327" s="179"/>
      <c r="L2327" s="67" t="str">
        <f t="shared" si="721"/>
        <v/>
      </c>
      <c r="M2327" s="68">
        <f t="shared" si="722"/>
        <v>0</v>
      </c>
      <c r="N2327" s="66">
        <f t="shared" si="723"/>
        <v>0</v>
      </c>
      <c r="O2327" s="152"/>
      <c r="P2327" s="172">
        <f t="shared" si="720"/>
        <v>0</v>
      </c>
      <c r="Q2327" s="69">
        <f t="shared" si="724"/>
        <v>0</v>
      </c>
      <c r="R2327" s="62">
        <f t="shared" si="725"/>
        <v>0</v>
      </c>
      <c r="S2327" s="153"/>
      <c r="T2327" s="118" t="str">
        <f t="shared" si="726"/>
        <v/>
      </c>
      <c r="U2327" s="154"/>
      <c r="V2327" s="154"/>
      <c r="W2327" s="154"/>
      <c r="X2327" s="154"/>
      <c r="Y2327" s="154"/>
      <c r="Z2327" s="154"/>
      <c r="AA2327" s="154"/>
      <c r="AB2327" s="154"/>
      <c r="AC2327" s="154"/>
      <c r="AD2327" s="154"/>
      <c r="AE2327" s="154"/>
      <c r="AF2327" s="154"/>
      <c r="AG2327" s="63">
        <f t="shared" si="727"/>
        <v>0</v>
      </c>
      <c r="AH2327" s="56">
        <f t="shared" si="728"/>
        <v>0</v>
      </c>
      <c r="AI2327" s="56">
        <f t="shared" si="729"/>
        <v>0</v>
      </c>
      <c r="AJ2327" s="56">
        <f t="shared" si="730"/>
        <v>0</v>
      </c>
      <c r="AK2327" s="56">
        <f t="shared" si="731"/>
        <v>0</v>
      </c>
      <c r="AL2327" s="56">
        <f t="shared" si="732"/>
        <v>0</v>
      </c>
      <c r="AM2327" s="56">
        <f t="shared" si="733"/>
        <v>0</v>
      </c>
      <c r="AN2327" s="56">
        <f t="shared" si="734"/>
        <v>0</v>
      </c>
      <c r="AO2327" s="56">
        <f t="shared" si="735"/>
        <v>0</v>
      </c>
      <c r="AP2327" s="56">
        <f t="shared" si="736"/>
        <v>0</v>
      </c>
      <c r="AQ2327" s="56">
        <f t="shared" si="737"/>
        <v>0</v>
      </c>
      <c r="AR2327" s="86">
        <f t="shared" si="738"/>
        <v>0</v>
      </c>
    </row>
    <row r="2328" spans="1:44" x14ac:dyDescent="0.25">
      <c r="A2328" s="178"/>
      <c r="B2328" s="55" t="str">
        <f>_xlfn.IFNA(VLOOKUP(A2328,'Ajánlatkérő(k) adatai'!$B$4:$C$205,2,0),"")</f>
        <v/>
      </c>
      <c r="C2328" s="178"/>
      <c r="D2328" s="55" t="str">
        <f>_xlfn.IFNA(VLOOKUP(C2328,'Számlafizető(k) adatai'!$C$4:$D$203,2,0),"")</f>
        <v/>
      </c>
      <c r="E2328" s="55" t="str">
        <f>_xlfn.IFNA(VLOOKUP(C2328,'Számlafizető(k) adatai'!$C$4:$M$203,11,0),"")</f>
        <v/>
      </c>
      <c r="F2328" s="178"/>
      <c r="G2328" s="178"/>
      <c r="H2328" s="178"/>
      <c r="I2328" s="55" t="str">
        <f>IF(F2328="","",VLOOKUP(LEFT(F2328,5),'Technikai cellák'!B:C,2,0))</f>
        <v/>
      </c>
      <c r="J2328" s="55" t="str">
        <f>IF(F2328="","",VLOOKUP(I2328,'Technikai cellák'!$C$1:$D$12,2,0))</f>
        <v/>
      </c>
      <c r="K2328" s="179"/>
      <c r="L2328" s="67" t="str">
        <f t="shared" si="721"/>
        <v/>
      </c>
      <c r="M2328" s="68">
        <f t="shared" si="722"/>
        <v>0</v>
      </c>
      <c r="N2328" s="66">
        <f t="shared" si="723"/>
        <v>0</v>
      </c>
      <c r="O2328" s="152"/>
      <c r="P2328" s="172">
        <f t="shared" si="720"/>
        <v>0</v>
      </c>
      <c r="Q2328" s="69">
        <f t="shared" si="724"/>
        <v>0</v>
      </c>
      <c r="R2328" s="62">
        <f t="shared" si="725"/>
        <v>0</v>
      </c>
      <c r="S2328" s="153"/>
      <c r="T2328" s="118" t="str">
        <f t="shared" si="726"/>
        <v/>
      </c>
      <c r="U2328" s="154"/>
      <c r="V2328" s="154"/>
      <c r="W2328" s="154"/>
      <c r="X2328" s="154"/>
      <c r="Y2328" s="154"/>
      <c r="Z2328" s="154"/>
      <c r="AA2328" s="154"/>
      <c r="AB2328" s="154"/>
      <c r="AC2328" s="154"/>
      <c r="AD2328" s="154"/>
      <c r="AE2328" s="154"/>
      <c r="AF2328" s="154"/>
      <c r="AG2328" s="63">
        <f t="shared" si="727"/>
        <v>0</v>
      </c>
      <c r="AH2328" s="56">
        <f t="shared" si="728"/>
        <v>0</v>
      </c>
      <c r="AI2328" s="56">
        <f t="shared" si="729"/>
        <v>0</v>
      </c>
      <c r="AJ2328" s="56">
        <f t="shared" si="730"/>
        <v>0</v>
      </c>
      <c r="AK2328" s="56">
        <f t="shared" si="731"/>
        <v>0</v>
      </c>
      <c r="AL2328" s="56">
        <f t="shared" si="732"/>
        <v>0</v>
      </c>
      <c r="AM2328" s="56">
        <f t="shared" si="733"/>
        <v>0</v>
      </c>
      <c r="AN2328" s="56">
        <f t="shared" si="734"/>
        <v>0</v>
      </c>
      <c r="AO2328" s="56">
        <f t="shared" si="735"/>
        <v>0</v>
      </c>
      <c r="AP2328" s="56">
        <f t="shared" si="736"/>
        <v>0</v>
      </c>
      <c r="AQ2328" s="56">
        <f t="shared" si="737"/>
        <v>0</v>
      </c>
      <c r="AR2328" s="86">
        <f t="shared" si="738"/>
        <v>0</v>
      </c>
    </row>
    <row r="2329" spans="1:44" x14ac:dyDescent="0.25">
      <c r="A2329" s="178"/>
      <c r="B2329" s="55" t="str">
        <f>_xlfn.IFNA(VLOOKUP(A2329,'Ajánlatkérő(k) adatai'!$B$4:$C$205,2,0),"")</f>
        <v/>
      </c>
      <c r="C2329" s="178"/>
      <c r="D2329" s="55" t="str">
        <f>_xlfn.IFNA(VLOOKUP(C2329,'Számlafizető(k) adatai'!$C$4:$D$203,2,0),"")</f>
        <v/>
      </c>
      <c r="E2329" s="55" t="str">
        <f>_xlfn.IFNA(VLOOKUP(C2329,'Számlafizető(k) adatai'!$C$4:$M$203,11,0),"")</f>
        <v/>
      </c>
      <c r="F2329" s="178"/>
      <c r="G2329" s="178"/>
      <c r="H2329" s="178"/>
      <c r="I2329" s="55" t="str">
        <f>IF(F2329="","",VLOOKUP(LEFT(F2329,5),'Technikai cellák'!B:C,2,0))</f>
        <v/>
      </c>
      <c r="J2329" s="55" t="str">
        <f>IF(F2329="","",VLOOKUP(I2329,'Technikai cellák'!$C$1:$D$12,2,0))</f>
        <v/>
      </c>
      <c r="K2329" s="179"/>
      <c r="L2329" s="67" t="str">
        <f t="shared" si="721"/>
        <v/>
      </c>
      <c r="M2329" s="68">
        <f t="shared" si="722"/>
        <v>0</v>
      </c>
      <c r="N2329" s="66">
        <f t="shared" si="723"/>
        <v>0</v>
      </c>
      <c r="O2329" s="152"/>
      <c r="P2329" s="172">
        <f t="shared" si="720"/>
        <v>0</v>
      </c>
      <c r="Q2329" s="69">
        <f t="shared" si="724"/>
        <v>0</v>
      </c>
      <c r="R2329" s="62">
        <f t="shared" si="725"/>
        <v>0</v>
      </c>
      <c r="S2329" s="153"/>
      <c r="T2329" s="118" t="str">
        <f t="shared" si="726"/>
        <v/>
      </c>
      <c r="U2329" s="154"/>
      <c r="V2329" s="154"/>
      <c r="W2329" s="154"/>
      <c r="X2329" s="154"/>
      <c r="Y2329" s="154"/>
      <c r="Z2329" s="154"/>
      <c r="AA2329" s="154"/>
      <c r="AB2329" s="154"/>
      <c r="AC2329" s="154"/>
      <c r="AD2329" s="154"/>
      <c r="AE2329" s="154"/>
      <c r="AF2329" s="154"/>
      <c r="AG2329" s="63">
        <f t="shared" si="727"/>
        <v>0</v>
      </c>
      <c r="AH2329" s="56">
        <f t="shared" si="728"/>
        <v>0</v>
      </c>
      <c r="AI2329" s="56">
        <f t="shared" si="729"/>
        <v>0</v>
      </c>
      <c r="AJ2329" s="56">
        <f t="shared" si="730"/>
        <v>0</v>
      </c>
      <c r="AK2329" s="56">
        <f t="shared" si="731"/>
        <v>0</v>
      </c>
      <c r="AL2329" s="56">
        <f t="shared" si="732"/>
        <v>0</v>
      </c>
      <c r="AM2329" s="56">
        <f t="shared" si="733"/>
        <v>0</v>
      </c>
      <c r="AN2329" s="56">
        <f t="shared" si="734"/>
        <v>0</v>
      </c>
      <c r="AO2329" s="56">
        <f t="shared" si="735"/>
        <v>0</v>
      </c>
      <c r="AP2329" s="56">
        <f t="shared" si="736"/>
        <v>0</v>
      </c>
      <c r="AQ2329" s="56">
        <f t="shared" si="737"/>
        <v>0</v>
      </c>
      <c r="AR2329" s="86">
        <f t="shared" si="738"/>
        <v>0</v>
      </c>
    </row>
    <row r="2330" spans="1:44" x14ac:dyDescent="0.25">
      <c r="A2330" s="178"/>
      <c r="B2330" s="55" t="str">
        <f>_xlfn.IFNA(VLOOKUP(A2330,'Ajánlatkérő(k) adatai'!$B$4:$C$205,2,0),"")</f>
        <v/>
      </c>
      <c r="C2330" s="178"/>
      <c r="D2330" s="55" t="str">
        <f>_xlfn.IFNA(VLOOKUP(C2330,'Számlafizető(k) adatai'!$C$4:$D$203,2,0),"")</f>
        <v/>
      </c>
      <c r="E2330" s="55" t="str">
        <f>_xlfn.IFNA(VLOOKUP(C2330,'Számlafizető(k) adatai'!$C$4:$M$203,11,0),"")</f>
        <v/>
      </c>
      <c r="F2330" s="178"/>
      <c r="G2330" s="178"/>
      <c r="H2330" s="178"/>
      <c r="I2330" s="55" t="str">
        <f>IF(F2330="","",VLOOKUP(LEFT(F2330,5),'Technikai cellák'!B:C,2,0))</f>
        <v/>
      </c>
      <c r="J2330" s="55" t="str">
        <f>IF(F2330="","",VLOOKUP(I2330,'Technikai cellák'!$C$1:$D$12,2,0))</f>
        <v/>
      </c>
      <c r="K2330" s="179"/>
      <c r="L2330" s="67" t="str">
        <f t="shared" si="721"/>
        <v/>
      </c>
      <c r="M2330" s="68">
        <f t="shared" si="722"/>
        <v>0</v>
      </c>
      <c r="N2330" s="66">
        <f t="shared" si="723"/>
        <v>0</v>
      </c>
      <c r="O2330" s="152"/>
      <c r="P2330" s="172">
        <f t="shared" si="720"/>
        <v>0</v>
      </c>
      <c r="Q2330" s="69">
        <f t="shared" si="724"/>
        <v>0</v>
      </c>
      <c r="R2330" s="62">
        <f t="shared" si="725"/>
        <v>0</v>
      </c>
      <c r="S2330" s="153"/>
      <c r="T2330" s="118" t="str">
        <f t="shared" si="726"/>
        <v/>
      </c>
      <c r="U2330" s="154"/>
      <c r="V2330" s="154"/>
      <c r="W2330" s="154"/>
      <c r="X2330" s="154"/>
      <c r="Y2330" s="154"/>
      <c r="Z2330" s="154"/>
      <c r="AA2330" s="154"/>
      <c r="AB2330" s="154"/>
      <c r="AC2330" s="154"/>
      <c r="AD2330" s="154"/>
      <c r="AE2330" s="154"/>
      <c r="AF2330" s="154"/>
      <c r="AG2330" s="63">
        <f t="shared" si="727"/>
        <v>0</v>
      </c>
      <c r="AH2330" s="56">
        <f t="shared" si="728"/>
        <v>0</v>
      </c>
      <c r="AI2330" s="56">
        <f t="shared" si="729"/>
        <v>0</v>
      </c>
      <c r="AJ2330" s="56">
        <f t="shared" si="730"/>
        <v>0</v>
      </c>
      <c r="AK2330" s="56">
        <f t="shared" si="731"/>
        <v>0</v>
      </c>
      <c r="AL2330" s="56">
        <f t="shared" si="732"/>
        <v>0</v>
      </c>
      <c r="AM2330" s="56">
        <f t="shared" si="733"/>
        <v>0</v>
      </c>
      <c r="AN2330" s="56">
        <f t="shared" si="734"/>
        <v>0</v>
      </c>
      <c r="AO2330" s="56">
        <f t="shared" si="735"/>
        <v>0</v>
      </c>
      <c r="AP2330" s="56">
        <f t="shared" si="736"/>
        <v>0</v>
      </c>
      <c r="AQ2330" s="56">
        <f t="shared" si="737"/>
        <v>0</v>
      </c>
      <c r="AR2330" s="86">
        <f t="shared" si="738"/>
        <v>0</v>
      </c>
    </row>
    <row r="2331" spans="1:44" x14ac:dyDescent="0.25">
      <c r="A2331" s="178"/>
      <c r="B2331" s="55" t="str">
        <f>_xlfn.IFNA(VLOOKUP(A2331,'Ajánlatkérő(k) adatai'!$B$4:$C$205,2,0),"")</f>
        <v/>
      </c>
      <c r="C2331" s="178"/>
      <c r="D2331" s="55" t="str">
        <f>_xlfn.IFNA(VLOOKUP(C2331,'Számlafizető(k) adatai'!$C$4:$D$203,2,0),"")</f>
        <v/>
      </c>
      <c r="E2331" s="55" t="str">
        <f>_xlfn.IFNA(VLOOKUP(C2331,'Számlafizető(k) adatai'!$C$4:$M$203,11,0),"")</f>
        <v/>
      </c>
      <c r="F2331" s="178"/>
      <c r="G2331" s="178"/>
      <c r="H2331" s="178"/>
      <c r="I2331" s="55" t="str">
        <f>IF(F2331="","",VLOOKUP(LEFT(F2331,5),'Technikai cellák'!B:C,2,0))</f>
        <v/>
      </c>
      <c r="J2331" s="55" t="str">
        <f>IF(F2331="","",VLOOKUP(I2331,'Technikai cellák'!$C$1:$D$12,2,0))</f>
        <v/>
      </c>
      <c r="K2331" s="179"/>
      <c r="L2331" s="67" t="str">
        <f t="shared" si="721"/>
        <v/>
      </c>
      <c r="M2331" s="68">
        <f t="shared" si="722"/>
        <v>0</v>
      </c>
      <c r="N2331" s="66">
        <f t="shared" si="723"/>
        <v>0</v>
      </c>
      <c r="O2331" s="152"/>
      <c r="P2331" s="172">
        <f t="shared" si="720"/>
        <v>0</v>
      </c>
      <c r="Q2331" s="69">
        <f t="shared" si="724"/>
        <v>0</v>
      </c>
      <c r="R2331" s="62">
        <f t="shared" si="725"/>
        <v>0</v>
      </c>
      <c r="S2331" s="153"/>
      <c r="T2331" s="118" t="str">
        <f t="shared" si="726"/>
        <v/>
      </c>
      <c r="U2331" s="154"/>
      <c r="V2331" s="154"/>
      <c r="W2331" s="154"/>
      <c r="X2331" s="154"/>
      <c r="Y2331" s="154"/>
      <c r="Z2331" s="154"/>
      <c r="AA2331" s="154"/>
      <c r="AB2331" s="154"/>
      <c r="AC2331" s="154"/>
      <c r="AD2331" s="154"/>
      <c r="AE2331" s="154"/>
      <c r="AF2331" s="154"/>
      <c r="AG2331" s="63">
        <f t="shared" si="727"/>
        <v>0</v>
      </c>
      <c r="AH2331" s="56">
        <f t="shared" si="728"/>
        <v>0</v>
      </c>
      <c r="AI2331" s="56">
        <f t="shared" si="729"/>
        <v>0</v>
      </c>
      <c r="AJ2331" s="56">
        <f t="shared" si="730"/>
        <v>0</v>
      </c>
      <c r="AK2331" s="56">
        <f t="shared" si="731"/>
        <v>0</v>
      </c>
      <c r="AL2331" s="56">
        <f t="shared" si="732"/>
        <v>0</v>
      </c>
      <c r="AM2331" s="56">
        <f t="shared" si="733"/>
        <v>0</v>
      </c>
      <c r="AN2331" s="56">
        <f t="shared" si="734"/>
        <v>0</v>
      </c>
      <c r="AO2331" s="56">
        <f t="shared" si="735"/>
        <v>0</v>
      </c>
      <c r="AP2331" s="56">
        <f t="shared" si="736"/>
        <v>0</v>
      </c>
      <c r="AQ2331" s="56">
        <f t="shared" si="737"/>
        <v>0</v>
      </c>
      <c r="AR2331" s="86">
        <f t="shared" si="738"/>
        <v>0</v>
      </c>
    </row>
    <row r="2332" spans="1:44" x14ac:dyDescent="0.25">
      <c r="A2332" s="178"/>
      <c r="B2332" s="55" t="str">
        <f>_xlfn.IFNA(VLOOKUP(A2332,'Ajánlatkérő(k) adatai'!$B$4:$C$205,2,0),"")</f>
        <v/>
      </c>
      <c r="C2332" s="178"/>
      <c r="D2332" s="55" t="str">
        <f>_xlfn.IFNA(VLOOKUP(C2332,'Számlafizető(k) adatai'!$C$4:$D$203,2,0),"")</f>
        <v/>
      </c>
      <c r="E2332" s="55" t="str">
        <f>_xlfn.IFNA(VLOOKUP(C2332,'Számlafizető(k) adatai'!$C$4:$M$203,11,0),"")</f>
        <v/>
      </c>
      <c r="F2332" s="178"/>
      <c r="G2332" s="178"/>
      <c r="H2332" s="178"/>
      <c r="I2332" s="55" t="str">
        <f>IF(F2332="","",VLOOKUP(LEFT(F2332,5),'Technikai cellák'!B:C,2,0))</f>
        <v/>
      </c>
      <c r="J2332" s="55" t="str">
        <f>IF(F2332="","",VLOOKUP(I2332,'Technikai cellák'!$C$1:$D$12,2,0))</f>
        <v/>
      </c>
      <c r="K2332" s="179"/>
      <c r="L2332" s="67" t="str">
        <f t="shared" si="721"/>
        <v/>
      </c>
      <c r="M2332" s="68">
        <f t="shared" si="722"/>
        <v>0</v>
      </c>
      <c r="N2332" s="66">
        <f t="shared" si="723"/>
        <v>0</v>
      </c>
      <c r="O2332" s="152"/>
      <c r="P2332" s="172">
        <f t="shared" si="720"/>
        <v>0</v>
      </c>
      <c r="Q2332" s="69">
        <f t="shared" si="724"/>
        <v>0</v>
      </c>
      <c r="R2332" s="62">
        <f t="shared" si="725"/>
        <v>0</v>
      </c>
      <c r="S2332" s="153"/>
      <c r="T2332" s="118" t="str">
        <f t="shared" si="726"/>
        <v/>
      </c>
      <c r="U2332" s="154"/>
      <c r="V2332" s="154"/>
      <c r="W2332" s="154"/>
      <c r="X2332" s="154"/>
      <c r="Y2332" s="154"/>
      <c r="Z2332" s="154"/>
      <c r="AA2332" s="154"/>
      <c r="AB2332" s="154"/>
      <c r="AC2332" s="154"/>
      <c r="AD2332" s="154"/>
      <c r="AE2332" s="154"/>
      <c r="AF2332" s="154"/>
      <c r="AG2332" s="63">
        <f t="shared" si="727"/>
        <v>0</v>
      </c>
      <c r="AH2332" s="56">
        <f t="shared" si="728"/>
        <v>0</v>
      </c>
      <c r="AI2332" s="56">
        <f t="shared" si="729"/>
        <v>0</v>
      </c>
      <c r="AJ2332" s="56">
        <f t="shared" si="730"/>
        <v>0</v>
      </c>
      <c r="AK2332" s="56">
        <f t="shared" si="731"/>
        <v>0</v>
      </c>
      <c r="AL2332" s="56">
        <f t="shared" si="732"/>
        <v>0</v>
      </c>
      <c r="AM2332" s="56">
        <f t="shared" si="733"/>
        <v>0</v>
      </c>
      <c r="AN2332" s="56">
        <f t="shared" si="734"/>
        <v>0</v>
      </c>
      <c r="AO2332" s="56">
        <f t="shared" si="735"/>
        <v>0</v>
      </c>
      <c r="AP2332" s="56">
        <f t="shared" si="736"/>
        <v>0</v>
      </c>
      <c r="AQ2332" s="56">
        <f t="shared" si="737"/>
        <v>0</v>
      </c>
      <c r="AR2332" s="86">
        <f t="shared" si="738"/>
        <v>0</v>
      </c>
    </row>
    <row r="2333" spans="1:44" x14ac:dyDescent="0.25">
      <c r="A2333" s="178"/>
      <c r="B2333" s="55" t="str">
        <f>_xlfn.IFNA(VLOOKUP(A2333,'Ajánlatkérő(k) adatai'!$B$4:$C$205,2,0),"")</f>
        <v/>
      </c>
      <c r="C2333" s="178"/>
      <c r="D2333" s="55" t="str">
        <f>_xlfn.IFNA(VLOOKUP(C2333,'Számlafizető(k) adatai'!$C$4:$D$203,2,0),"")</f>
        <v/>
      </c>
      <c r="E2333" s="55" t="str">
        <f>_xlfn.IFNA(VLOOKUP(C2333,'Számlafizető(k) adatai'!$C$4:$M$203,11,0),"")</f>
        <v/>
      </c>
      <c r="F2333" s="178"/>
      <c r="G2333" s="178"/>
      <c r="H2333" s="178"/>
      <c r="I2333" s="55" t="str">
        <f>IF(F2333="","",VLOOKUP(LEFT(F2333,5),'Technikai cellák'!B:C,2,0))</f>
        <v/>
      </c>
      <c r="J2333" s="55" t="str">
        <f>IF(F2333="","",VLOOKUP(I2333,'Technikai cellák'!$C$1:$D$12,2,0))</f>
        <v/>
      </c>
      <c r="K2333" s="179"/>
      <c r="L2333" s="67" t="str">
        <f t="shared" si="721"/>
        <v/>
      </c>
      <c r="M2333" s="68">
        <f t="shared" si="722"/>
        <v>0</v>
      </c>
      <c r="N2333" s="66">
        <f t="shared" si="723"/>
        <v>0</v>
      </c>
      <c r="O2333" s="152"/>
      <c r="P2333" s="172">
        <f t="shared" si="720"/>
        <v>0</v>
      </c>
      <c r="Q2333" s="69">
        <f t="shared" si="724"/>
        <v>0</v>
      </c>
      <c r="R2333" s="62">
        <f t="shared" si="725"/>
        <v>0</v>
      </c>
      <c r="S2333" s="153"/>
      <c r="T2333" s="118" t="str">
        <f t="shared" si="726"/>
        <v/>
      </c>
      <c r="U2333" s="154"/>
      <c r="V2333" s="154"/>
      <c r="W2333" s="154"/>
      <c r="X2333" s="154"/>
      <c r="Y2333" s="154"/>
      <c r="Z2333" s="154"/>
      <c r="AA2333" s="154"/>
      <c r="AB2333" s="154"/>
      <c r="AC2333" s="154"/>
      <c r="AD2333" s="154"/>
      <c r="AE2333" s="154"/>
      <c r="AF2333" s="154"/>
      <c r="AG2333" s="63">
        <f t="shared" si="727"/>
        <v>0</v>
      </c>
      <c r="AH2333" s="56">
        <f t="shared" si="728"/>
        <v>0</v>
      </c>
      <c r="AI2333" s="56">
        <f t="shared" si="729"/>
        <v>0</v>
      </c>
      <c r="AJ2333" s="56">
        <f t="shared" si="730"/>
        <v>0</v>
      </c>
      <c r="AK2333" s="56">
        <f t="shared" si="731"/>
        <v>0</v>
      </c>
      <c r="AL2333" s="56">
        <f t="shared" si="732"/>
        <v>0</v>
      </c>
      <c r="AM2333" s="56">
        <f t="shared" si="733"/>
        <v>0</v>
      </c>
      <c r="AN2333" s="56">
        <f t="shared" si="734"/>
        <v>0</v>
      </c>
      <c r="AO2333" s="56">
        <f t="shared" si="735"/>
        <v>0</v>
      </c>
      <c r="AP2333" s="56">
        <f t="shared" si="736"/>
        <v>0</v>
      </c>
      <c r="AQ2333" s="56">
        <f t="shared" si="737"/>
        <v>0</v>
      </c>
      <c r="AR2333" s="86">
        <f t="shared" si="738"/>
        <v>0</v>
      </c>
    </row>
    <row r="2334" spans="1:44" x14ac:dyDescent="0.25">
      <c r="A2334" s="178"/>
      <c r="B2334" s="55" t="str">
        <f>_xlfn.IFNA(VLOOKUP(A2334,'Ajánlatkérő(k) adatai'!$B$4:$C$205,2,0),"")</f>
        <v/>
      </c>
      <c r="C2334" s="178"/>
      <c r="D2334" s="55" t="str">
        <f>_xlfn.IFNA(VLOOKUP(C2334,'Számlafizető(k) adatai'!$C$4:$D$203,2,0),"")</f>
        <v/>
      </c>
      <c r="E2334" s="55" t="str">
        <f>_xlfn.IFNA(VLOOKUP(C2334,'Számlafizető(k) adatai'!$C$4:$M$203,11,0),"")</f>
        <v/>
      </c>
      <c r="F2334" s="178"/>
      <c r="G2334" s="178"/>
      <c r="H2334" s="178"/>
      <c r="I2334" s="55" t="str">
        <f>IF(F2334="","",VLOOKUP(LEFT(F2334,5),'Technikai cellák'!B:C,2,0))</f>
        <v/>
      </c>
      <c r="J2334" s="55" t="str">
        <f>IF(F2334="","",VLOOKUP(I2334,'Technikai cellák'!$C$1:$D$12,2,0))</f>
        <v/>
      </c>
      <c r="K2334" s="179"/>
      <c r="L2334" s="67" t="str">
        <f t="shared" si="721"/>
        <v/>
      </c>
      <c r="M2334" s="68">
        <f t="shared" si="722"/>
        <v>0</v>
      </c>
      <c r="N2334" s="66">
        <f t="shared" si="723"/>
        <v>0</v>
      </c>
      <c r="O2334" s="152"/>
      <c r="P2334" s="172">
        <f t="shared" si="720"/>
        <v>0</v>
      </c>
      <c r="Q2334" s="69">
        <f t="shared" si="724"/>
        <v>0</v>
      </c>
      <c r="R2334" s="62">
        <f t="shared" si="725"/>
        <v>0</v>
      </c>
      <c r="S2334" s="153"/>
      <c r="T2334" s="118" t="str">
        <f t="shared" si="726"/>
        <v/>
      </c>
      <c r="U2334" s="154"/>
      <c r="V2334" s="154"/>
      <c r="W2334" s="154"/>
      <c r="X2334" s="154"/>
      <c r="Y2334" s="154"/>
      <c r="Z2334" s="154"/>
      <c r="AA2334" s="154"/>
      <c r="AB2334" s="154"/>
      <c r="AC2334" s="154"/>
      <c r="AD2334" s="154"/>
      <c r="AE2334" s="154"/>
      <c r="AF2334" s="154"/>
      <c r="AG2334" s="63">
        <f t="shared" si="727"/>
        <v>0</v>
      </c>
      <c r="AH2334" s="56">
        <f t="shared" si="728"/>
        <v>0</v>
      </c>
      <c r="AI2334" s="56">
        <f t="shared" si="729"/>
        <v>0</v>
      </c>
      <c r="AJ2334" s="56">
        <f t="shared" si="730"/>
        <v>0</v>
      </c>
      <c r="AK2334" s="56">
        <f t="shared" si="731"/>
        <v>0</v>
      </c>
      <c r="AL2334" s="56">
        <f t="shared" si="732"/>
        <v>0</v>
      </c>
      <c r="AM2334" s="56">
        <f t="shared" si="733"/>
        <v>0</v>
      </c>
      <c r="AN2334" s="56">
        <f t="shared" si="734"/>
        <v>0</v>
      </c>
      <c r="AO2334" s="56">
        <f t="shared" si="735"/>
        <v>0</v>
      </c>
      <c r="AP2334" s="56">
        <f t="shared" si="736"/>
        <v>0</v>
      </c>
      <c r="AQ2334" s="56">
        <f t="shared" si="737"/>
        <v>0</v>
      </c>
      <c r="AR2334" s="86">
        <f t="shared" si="738"/>
        <v>0</v>
      </c>
    </row>
    <row r="2335" spans="1:44" x14ac:dyDescent="0.25">
      <c r="A2335" s="178"/>
      <c r="B2335" s="55" t="str">
        <f>_xlfn.IFNA(VLOOKUP(A2335,'Ajánlatkérő(k) adatai'!$B$4:$C$205,2,0),"")</f>
        <v/>
      </c>
      <c r="C2335" s="178"/>
      <c r="D2335" s="55" t="str">
        <f>_xlfn.IFNA(VLOOKUP(C2335,'Számlafizető(k) adatai'!$C$4:$D$203,2,0),"")</f>
        <v/>
      </c>
      <c r="E2335" s="55" t="str">
        <f>_xlfn.IFNA(VLOOKUP(C2335,'Számlafizető(k) adatai'!$C$4:$M$203,11,0),"")</f>
        <v/>
      </c>
      <c r="F2335" s="178"/>
      <c r="G2335" s="178"/>
      <c r="H2335" s="178"/>
      <c r="I2335" s="55" t="str">
        <f>IF(F2335="","",VLOOKUP(LEFT(F2335,5),'Technikai cellák'!B:C,2,0))</f>
        <v/>
      </c>
      <c r="J2335" s="55" t="str">
        <f>IF(F2335="","",VLOOKUP(I2335,'Technikai cellák'!$C$1:$D$12,2,0))</f>
        <v/>
      </c>
      <c r="K2335" s="179"/>
      <c r="L2335" s="67" t="str">
        <f t="shared" si="721"/>
        <v/>
      </c>
      <c r="M2335" s="68">
        <f t="shared" si="722"/>
        <v>0</v>
      </c>
      <c r="N2335" s="66">
        <f t="shared" si="723"/>
        <v>0</v>
      </c>
      <c r="O2335" s="152"/>
      <c r="P2335" s="172">
        <f t="shared" si="720"/>
        <v>0</v>
      </c>
      <c r="Q2335" s="69">
        <f t="shared" si="724"/>
        <v>0</v>
      </c>
      <c r="R2335" s="62">
        <f t="shared" si="725"/>
        <v>0</v>
      </c>
      <c r="S2335" s="153"/>
      <c r="T2335" s="118" t="str">
        <f t="shared" si="726"/>
        <v/>
      </c>
      <c r="U2335" s="154"/>
      <c r="V2335" s="154"/>
      <c r="W2335" s="154"/>
      <c r="X2335" s="154"/>
      <c r="Y2335" s="154"/>
      <c r="Z2335" s="154"/>
      <c r="AA2335" s="154"/>
      <c r="AB2335" s="154"/>
      <c r="AC2335" s="154"/>
      <c r="AD2335" s="154"/>
      <c r="AE2335" s="154"/>
      <c r="AF2335" s="154"/>
      <c r="AG2335" s="63">
        <f t="shared" si="727"/>
        <v>0</v>
      </c>
      <c r="AH2335" s="56">
        <f t="shared" si="728"/>
        <v>0</v>
      </c>
      <c r="AI2335" s="56">
        <f t="shared" si="729"/>
        <v>0</v>
      </c>
      <c r="AJ2335" s="56">
        <f t="shared" si="730"/>
        <v>0</v>
      </c>
      <c r="AK2335" s="56">
        <f t="shared" si="731"/>
        <v>0</v>
      </c>
      <c r="AL2335" s="56">
        <f t="shared" si="732"/>
        <v>0</v>
      </c>
      <c r="AM2335" s="56">
        <f t="shared" si="733"/>
        <v>0</v>
      </c>
      <c r="AN2335" s="56">
        <f t="shared" si="734"/>
        <v>0</v>
      </c>
      <c r="AO2335" s="56">
        <f t="shared" si="735"/>
        <v>0</v>
      </c>
      <c r="AP2335" s="56">
        <f t="shared" si="736"/>
        <v>0</v>
      </c>
      <c r="AQ2335" s="56">
        <f t="shared" si="737"/>
        <v>0</v>
      </c>
      <c r="AR2335" s="86">
        <f t="shared" si="738"/>
        <v>0</v>
      </c>
    </row>
    <row r="2336" spans="1:44" x14ac:dyDescent="0.25">
      <c r="A2336" s="178"/>
      <c r="B2336" s="55" t="str">
        <f>_xlfn.IFNA(VLOOKUP(A2336,'Ajánlatkérő(k) adatai'!$B$4:$C$205,2,0),"")</f>
        <v/>
      </c>
      <c r="C2336" s="178"/>
      <c r="D2336" s="55" t="str">
        <f>_xlfn.IFNA(VLOOKUP(C2336,'Számlafizető(k) adatai'!$C$4:$D$203,2,0),"")</f>
        <v/>
      </c>
      <c r="E2336" s="55" t="str">
        <f>_xlfn.IFNA(VLOOKUP(C2336,'Számlafizető(k) adatai'!$C$4:$M$203,11,0),"")</f>
        <v/>
      </c>
      <c r="F2336" s="178"/>
      <c r="G2336" s="178"/>
      <c r="H2336" s="178"/>
      <c r="I2336" s="55" t="str">
        <f>IF(F2336="","",VLOOKUP(LEFT(F2336,5),'Technikai cellák'!B:C,2,0))</f>
        <v/>
      </c>
      <c r="J2336" s="55" t="str">
        <f>IF(F2336="","",VLOOKUP(I2336,'Technikai cellák'!$C$1:$D$12,2,0))</f>
        <v/>
      </c>
      <c r="K2336" s="179"/>
      <c r="L2336" s="67" t="str">
        <f t="shared" si="721"/>
        <v/>
      </c>
      <c r="M2336" s="68">
        <f t="shared" si="722"/>
        <v>0</v>
      </c>
      <c r="N2336" s="66">
        <f t="shared" si="723"/>
        <v>0</v>
      </c>
      <c r="O2336" s="152"/>
      <c r="P2336" s="172">
        <f t="shared" si="720"/>
        <v>0</v>
      </c>
      <c r="Q2336" s="69">
        <f t="shared" si="724"/>
        <v>0</v>
      </c>
      <c r="R2336" s="62">
        <f t="shared" si="725"/>
        <v>0</v>
      </c>
      <c r="S2336" s="153"/>
      <c r="T2336" s="118" t="str">
        <f t="shared" si="726"/>
        <v/>
      </c>
      <c r="U2336" s="154"/>
      <c r="V2336" s="154"/>
      <c r="W2336" s="154"/>
      <c r="X2336" s="154"/>
      <c r="Y2336" s="154"/>
      <c r="Z2336" s="154"/>
      <c r="AA2336" s="154"/>
      <c r="AB2336" s="154"/>
      <c r="AC2336" s="154"/>
      <c r="AD2336" s="154"/>
      <c r="AE2336" s="154"/>
      <c r="AF2336" s="154"/>
      <c r="AG2336" s="63">
        <f t="shared" si="727"/>
        <v>0</v>
      </c>
      <c r="AH2336" s="56">
        <f t="shared" si="728"/>
        <v>0</v>
      </c>
      <c r="AI2336" s="56">
        <f t="shared" si="729"/>
        <v>0</v>
      </c>
      <c r="AJ2336" s="56">
        <f t="shared" si="730"/>
        <v>0</v>
      </c>
      <c r="AK2336" s="56">
        <f t="shared" si="731"/>
        <v>0</v>
      </c>
      <c r="AL2336" s="56">
        <f t="shared" si="732"/>
        <v>0</v>
      </c>
      <c r="AM2336" s="56">
        <f t="shared" si="733"/>
        <v>0</v>
      </c>
      <c r="AN2336" s="56">
        <f t="shared" si="734"/>
        <v>0</v>
      </c>
      <c r="AO2336" s="56">
        <f t="shared" si="735"/>
        <v>0</v>
      </c>
      <c r="AP2336" s="56">
        <f t="shared" si="736"/>
        <v>0</v>
      </c>
      <c r="AQ2336" s="56">
        <f t="shared" si="737"/>
        <v>0</v>
      </c>
      <c r="AR2336" s="86">
        <f t="shared" si="738"/>
        <v>0</v>
      </c>
    </row>
    <row r="2337" spans="1:44" x14ac:dyDescent="0.25">
      <c r="A2337" s="178"/>
      <c r="B2337" s="55" t="str">
        <f>_xlfn.IFNA(VLOOKUP(A2337,'Ajánlatkérő(k) adatai'!$B$4:$C$205,2,0),"")</f>
        <v/>
      </c>
      <c r="C2337" s="178"/>
      <c r="D2337" s="55" t="str">
        <f>_xlfn.IFNA(VLOOKUP(C2337,'Számlafizető(k) adatai'!$C$4:$D$203,2,0),"")</f>
        <v/>
      </c>
      <c r="E2337" s="55" t="str">
        <f>_xlfn.IFNA(VLOOKUP(C2337,'Számlafizető(k) adatai'!$C$4:$M$203,11,0),"")</f>
        <v/>
      </c>
      <c r="F2337" s="178"/>
      <c r="G2337" s="178"/>
      <c r="H2337" s="178"/>
      <c r="I2337" s="55" t="str">
        <f>IF(F2337="","",VLOOKUP(LEFT(F2337,5),'Technikai cellák'!B:C,2,0))</f>
        <v/>
      </c>
      <c r="J2337" s="55" t="str">
        <f>IF(F2337="","",VLOOKUP(I2337,'Technikai cellák'!$C$1:$D$12,2,0))</f>
        <v/>
      </c>
      <c r="K2337" s="179"/>
      <c r="L2337" s="67" t="str">
        <f t="shared" si="721"/>
        <v/>
      </c>
      <c r="M2337" s="68">
        <f t="shared" si="722"/>
        <v>0</v>
      </c>
      <c r="N2337" s="66">
        <f t="shared" si="723"/>
        <v>0</v>
      </c>
      <c r="O2337" s="152"/>
      <c r="P2337" s="172">
        <f t="shared" si="720"/>
        <v>0</v>
      </c>
      <c r="Q2337" s="69">
        <f t="shared" si="724"/>
        <v>0</v>
      </c>
      <c r="R2337" s="62">
        <f t="shared" si="725"/>
        <v>0</v>
      </c>
      <c r="S2337" s="153"/>
      <c r="T2337" s="118" t="str">
        <f t="shared" si="726"/>
        <v/>
      </c>
      <c r="U2337" s="154"/>
      <c r="V2337" s="154"/>
      <c r="W2337" s="154"/>
      <c r="X2337" s="154"/>
      <c r="Y2337" s="154"/>
      <c r="Z2337" s="154"/>
      <c r="AA2337" s="154"/>
      <c r="AB2337" s="154"/>
      <c r="AC2337" s="154"/>
      <c r="AD2337" s="154"/>
      <c r="AE2337" s="154"/>
      <c r="AF2337" s="154"/>
      <c r="AG2337" s="63">
        <f t="shared" si="727"/>
        <v>0</v>
      </c>
      <c r="AH2337" s="56">
        <f t="shared" si="728"/>
        <v>0</v>
      </c>
      <c r="AI2337" s="56">
        <f t="shared" si="729"/>
        <v>0</v>
      </c>
      <c r="AJ2337" s="56">
        <f t="shared" si="730"/>
        <v>0</v>
      </c>
      <c r="AK2337" s="56">
        <f t="shared" si="731"/>
        <v>0</v>
      </c>
      <c r="AL2337" s="56">
        <f t="shared" si="732"/>
        <v>0</v>
      </c>
      <c r="AM2337" s="56">
        <f t="shared" si="733"/>
        <v>0</v>
      </c>
      <c r="AN2337" s="56">
        <f t="shared" si="734"/>
        <v>0</v>
      </c>
      <c r="AO2337" s="56">
        <f t="shared" si="735"/>
        <v>0</v>
      </c>
      <c r="AP2337" s="56">
        <f t="shared" si="736"/>
        <v>0</v>
      </c>
      <c r="AQ2337" s="56">
        <f t="shared" si="737"/>
        <v>0</v>
      </c>
      <c r="AR2337" s="86">
        <f t="shared" si="738"/>
        <v>0</v>
      </c>
    </row>
    <row r="2338" spans="1:44" x14ac:dyDescent="0.25">
      <c r="A2338" s="178"/>
      <c r="B2338" s="55" t="str">
        <f>_xlfn.IFNA(VLOOKUP(A2338,'Ajánlatkérő(k) adatai'!$B$4:$C$205,2,0),"")</f>
        <v/>
      </c>
      <c r="C2338" s="178"/>
      <c r="D2338" s="55" t="str">
        <f>_xlfn.IFNA(VLOOKUP(C2338,'Számlafizető(k) adatai'!$C$4:$D$203,2,0),"")</f>
        <v/>
      </c>
      <c r="E2338" s="55" t="str">
        <f>_xlfn.IFNA(VLOOKUP(C2338,'Számlafizető(k) adatai'!$C$4:$M$203,11,0),"")</f>
        <v/>
      </c>
      <c r="F2338" s="178"/>
      <c r="G2338" s="178"/>
      <c r="H2338" s="178"/>
      <c r="I2338" s="55" t="str">
        <f>IF(F2338="","",VLOOKUP(LEFT(F2338,5),'Technikai cellák'!B:C,2,0))</f>
        <v/>
      </c>
      <c r="J2338" s="55" t="str">
        <f>IF(F2338="","",VLOOKUP(I2338,'Technikai cellák'!$C$1:$D$12,2,0))</f>
        <v/>
      </c>
      <c r="K2338" s="179"/>
      <c r="L2338" s="67" t="str">
        <f t="shared" si="721"/>
        <v/>
      </c>
      <c r="M2338" s="68">
        <f t="shared" si="722"/>
        <v>0</v>
      </c>
      <c r="N2338" s="66">
        <f t="shared" si="723"/>
        <v>0</v>
      </c>
      <c r="O2338" s="152"/>
      <c r="P2338" s="172">
        <f t="shared" si="720"/>
        <v>0</v>
      </c>
      <c r="Q2338" s="69">
        <f t="shared" si="724"/>
        <v>0</v>
      </c>
      <c r="R2338" s="62">
        <f t="shared" si="725"/>
        <v>0</v>
      </c>
      <c r="S2338" s="153"/>
      <c r="T2338" s="118" t="str">
        <f t="shared" si="726"/>
        <v/>
      </c>
      <c r="U2338" s="154"/>
      <c r="V2338" s="154"/>
      <c r="W2338" s="154"/>
      <c r="X2338" s="154"/>
      <c r="Y2338" s="154"/>
      <c r="Z2338" s="154"/>
      <c r="AA2338" s="154"/>
      <c r="AB2338" s="154"/>
      <c r="AC2338" s="154"/>
      <c r="AD2338" s="154"/>
      <c r="AE2338" s="154"/>
      <c r="AF2338" s="154"/>
      <c r="AG2338" s="63">
        <f t="shared" si="727"/>
        <v>0</v>
      </c>
      <c r="AH2338" s="56">
        <f t="shared" si="728"/>
        <v>0</v>
      </c>
      <c r="AI2338" s="56">
        <f t="shared" si="729"/>
        <v>0</v>
      </c>
      <c r="AJ2338" s="56">
        <f t="shared" si="730"/>
        <v>0</v>
      </c>
      <c r="AK2338" s="56">
        <f t="shared" si="731"/>
        <v>0</v>
      </c>
      <c r="AL2338" s="56">
        <f t="shared" si="732"/>
        <v>0</v>
      </c>
      <c r="AM2338" s="56">
        <f t="shared" si="733"/>
        <v>0</v>
      </c>
      <c r="AN2338" s="56">
        <f t="shared" si="734"/>
        <v>0</v>
      </c>
      <c r="AO2338" s="56">
        <f t="shared" si="735"/>
        <v>0</v>
      </c>
      <c r="AP2338" s="56">
        <f t="shared" si="736"/>
        <v>0</v>
      </c>
      <c r="AQ2338" s="56">
        <f t="shared" si="737"/>
        <v>0</v>
      </c>
      <c r="AR2338" s="86">
        <f t="shared" si="738"/>
        <v>0</v>
      </c>
    </row>
    <row r="2339" spans="1:44" x14ac:dyDescent="0.25">
      <c r="A2339" s="178"/>
      <c r="B2339" s="55" t="str">
        <f>_xlfn.IFNA(VLOOKUP(A2339,'Ajánlatkérő(k) adatai'!$B$4:$C$205,2,0),"")</f>
        <v/>
      </c>
      <c r="C2339" s="178"/>
      <c r="D2339" s="55" t="str">
        <f>_xlfn.IFNA(VLOOKUP(C2339,'Számlafizető(k) adatai'!$C$4:$D$203,2,0),"")</f>
        <v/>
      </c>
      <c r="E2339" s="55" t="str">
        <f>_xlfn.IFNA(VLOOKUP(C2339,'Számlafizető(k) adatai'!$C$4:$M$203,11,0),"")</f>
        <v/>
      </c>
      <c r="F2339" s="178"/>
      <c r="G2339" s="178"/>
      <c r="H2339" s="178"/>
      <c r="I2339" s="55" t="str">
        <f>IF(F2339="","",VLOOKUP(LEFT(F2339,5),'Technikai cellák'!B:C,2,0))</f>
        <v/>
      </c>
      <c r="J2339" s="55" t="str">
        <f>IF(F2339="","",VLOOKUP(I2339,'Technikai cellák'!$C$1:$D$12,2,0))</f>
        <v/>
      </c>
      <c r="K2339" s="179"/>
      <c r="L2339" s="67" t="str">
        <f t="shared" si="721"/>
        <v/>
      </c>
      <c r="M2339" s="68">
        <f t="shared" si="722"/>
        <v>0</v>
      </c>
      <c r="N2339" s="66">
        <f t="shared" si="723"/>
        <v>0</v>
      </c>
      <c r="O2339" s="152"/>
      <c r="P2339" s="172">
        <f t="shared" si="720"/>
        <v>0</v>
      </c>
      <c r="Q2339" s="69">
        <f t="shared" si="724"/>
        <v>0</v>
      </c>
      <c r="R2339" s="62">
        <f t="shared" si="725"/>
        <v>0</v>
      </c>
      <c r="S2339" s="153"/>
      <c r="T2339" s="118" t="str">
        <f t="shared" si="726"/>
        <v/>
      </c>
      <c r="U2339" s="154"/>
      <c r="V2339" s="154"/>
      <c r="W2339" s="154"/>
      <c r="X2339" s="154"/>
      <c r="Y2339" s="154"/>
      <c r="Z2339" s="154"/>
      <c r="AA2339" s="154"/>
      <c r="AB2339" s="154"/>
      <c r="AC2339" s="154"/>
      <c r="AD2339" s="154"/>
      <c r="AE2339" s="154"/>
      <c r="AF2339" s="154"/>
      <c r="AG2339" s="63">
        <f t="shared" si="727"/>
        <v>0</v>
      </c>
      <c r="AH2339" s="56">
        <f t="shared" si="728"/>
        <v>0</v>
      </c>
      <c r="AI2339" s="56">
        <f t="shared" si="729"/>
        <v>0</v>
      </c>
      <c r="AJ2339" s="56">
        <f t="shared" si="730"/>
        <v>0</v>
      </c>
      <c r="AK2339" s="56">
        <f t="shared" si="731"/>
        <v>0</v>
      </c>
      <c r="AL2339" s="56">
        <f t="shared" si="732"/>
        <v>0</v>
      </c>
      <c r="AM2339" s="56">
        <f t="shared" si="733"/>
        <v>0</v>
      </c>
      <c r="AN2339" s="56">
        <f t="shared" si="734"/>
        <v>0</v>
      </c>
      <c r="AO2339" s="56">
        <f t="shared" si="735"/>
        <v>0</v>
      </c>
      <c r="AP2339" s="56">
        <f t="shared" si="736"/>
        <v>0</v>
      </c>
      <c r="AQ2339" s="56">
        <f t="shared" si="737"/>
        <v>0</v>
      </c>
      <c r="AR2339" s="86">
        <f t="shared" si="738"/>
        <v>0</v>
      </c>
    </row>
    <row r="2340" spans="1:44" x14ac:dyDescent="0.25">
      <c r="A2340" s="178"/>
      <c r="B2340" s="55" t="str">
        <f>_xlfn.IFNA(VLOOKUP(A2340,'Ajánlatkérő(k) adatai'!$B$4:$C$205,2,0),"")</f>
        <v/>
      </c>
      <c r="C2340" s="178"/>
      <c r="D2340" s="55" t="str">
        <f>_xlfn.IFNA(VLOOKUP(C2340,'Számlafizető(k) adatai'!$C$4:$D$203,2,0),"")</f>
        <v/>
      </c>
      <c r="E2340" s="55" t="str">
        <f>_xlfn.IFNA(VLOOKUP(C2340,'Számlafizető(k) adatai'!$C$4:$M$203,11,0),"")</f>
        <v/>
      </c>
      <c r="F2340" s="178"/>
      <c r="G2340" s="178"/>
      <c r="H2340" s="178"/>
      <c r="I2340" s="55" t="str">
        <f>IF(F2340="","",VLOOKUP(LEFT(F2340,5),'Technikai cellák'!B:C,2,0))</f>
        <v/>
      </c>
      <c r="J2340" s="55" t="str">
        <f>IF(F2340="","",VLOOKUP(I2340,'Technikai cellák'!$C$1:$D$12,2,0))</f>
        <v/>
      </c>
      <c r="K2340" s="179"/>
      <c r="L2340" s="67" t="str">
        <f t="shared" si="721"/>
        <v/>
      </c>
      <c r="M2340" s="68">
        <f t="shared" si="722"/>
        <v>0</v>
      </c>
      <c r="N2340" s="66">
        <f t="shared" si="723"/>
        <v>0</v>
      </c>
      <c r="O2340" s="152"/>
      <c r="P2340" s="172">
        <f t="shared" si="720"/>
        <v>0</v>
      </c>
      <c r="Q2340" s="69">
        <f t="shared" si="724"/>
        <v>0</v>
      </c>
      <c r="R2340" s="62">
        <f t="shared" si="725"/>
        <v>0</v>
      </c>
      <c r="S2340" s="153"/>
      <c r="T2340" s="118" t="str">
        <f t="shared" si="726"/>
        <v/>
      </c>
      <c r="U2340" s="154"/>
      <c r="V2340" s="154"/>
      <c r="W2340" s="154"/>
      <c r="X2340" s="154"/>
      <c r="Y2340" s="154"/>
      <c r="Z2340" s="154"/>
      <c r="AA2340" s="154"/>
      <c r="AB2340" s="154"/>
      <c r="AC2340" s="154"/>
      <c r="AD2340" s="154"/>
      <c r="AE2340" s="154"/>
      <c r="AF2340" s="154"/>
      <c r="AG2340" s="63">
        <f t="shared" si="727"/>
        <v>0</v>
      </c>
      <c r="AH2340" s="56">
        <f t="shared" si="728"/>
        <v>0</v>
      </c>
      <c r="AI2340" s="56">
        <f t="shared" si="729"/>
        <v>0</v>
      </c>
      <c r="AJ2340" s="56">
        <f t="shared" si="730"/>
        <v>0</v>
      </c>
      <c r="AK2340" s="56">
        <f t="shared" si="731"/>
        <v>0</v>
      </c>
      <c r="AL2340" s="56">
        <f t="shared" si="732"/>
        <v>0</v>
      </c>
      <c r="AM2340" s="56">
        <f t="shared" si="733"/>
        <v>0</v>
      </c>
      <c r="AN2340" s="56">
        <f t="shared" si="734"/>
        <v>0</v>
      </c>
      <c r="AO2340" s="56">
        <f t="shared" si="735"/>
        <v>0</v>
      </c>
      <c r="AP2340" s="56">
        <f t="shared" si="736"/>
        <v>0</v>
      </c>
      <c r="AQ2340" s="56">
        <f t="shared" si="737"/>
        <v>0</v>
      </c>
      <c r="AR2340" s="86">
        <f t="shared" si="738"/>
        <v>0</v>
      </c>
    </row>
    <row r="2341" spans="1:44" x14ac:dyDescent="0.25">
      <c r="A2341" s="178"/>
      <c r="B2341" s="55" t="str">
        <f>_xlfn.IFNA(VLOOKUP(A2341,'Ajánlatkérő(k) adatai'!$B$4:$C$205,2,0),"")</f>
        <v/>
      </c>
      <c r="C2341" s="178"/>
      <c r="D2341" s="55" t="str">
        <f>_xlfn.IFNA(VLOOKUP(C2341,'Számlafizető(k) adatai'!$C$4:$D$203,2,0),"")</f>
        <v/>
      </c>
      <c r="E2341" s="55" t="str">
        <f>_xlfn.IFNA(VLOOKUP(C2341,'Számlafizető(k) adatai'!$C$4:$M$203,11,0),"")</f>
        <v/>
      </c>
      <c r="F2341" s="178"/>
      <c r="G2341" s="178"/>
      <c r="H2341" s="178"/>
      <c r="I2341" s="55" t="str">
        <f>IF(F2341="","",VLOOKUP(LEFT(F2341,5),'Technikai cellák'!B:C,2,0))</f>
        <v/>
      </c>
      <c r="J2341" s="55" t="str">
        <f>IF(F2341="","",VLOOKUP(I2341,'Technikai cellák'!$C$1:$D$12,2,0))</f>
        <v/>
      </c>
      <c r="K2341" s="179"/>
      <c r="L2341" s="67" t="str">
        <f t="shared" si="721"/>
        <v/>
      </c>
      <c r="M2341" s="68">
        <f t="shared" si="722"/>
        <v>0</v>
      </c>
      <c r="N2341" s="66">
        <f t="shared" si="723"/>
        <v>0</v>
      </c>
      <c r="O2341" s="152"/>
      <c r="P2341" s="172">
        <f t="shared" si="720"/>
        <v>0</v>
      </c>
      <c r="Q2341" s="69">
        <f t="shared" si="724"/>
        <v>0</v>
      </c>
      <c r="R2341" s="62">
        <f t="shared" si="725"/>
        <v>0</v>
      </c>
      <c r="S2341" s="153"/>
      <c r="T2341" s="118" t="str">
        <f t="shared" si="726"/>
        <v/>
      </c>
      <c r="U2341" s="154"/>
      <c r="V2341" s="154"/>
      <c r="W2341" s="154"/>
      <c r="X2341" s="154"/>
      <c r="Y2341" s="154"/>
      <c r="Z2341" s="154"/>
      <c r="AA2341" s="154"/>
      <c r="AB2341" s="154"/>
      <c r="AC2341" s="154"/>
      <c r="AD2341" s="154"/>
      <c r="AE2341" s="154"/>
      <c r="AF2341" s="154"/>
      <c r="AG2341" s="63">
        <f t="shared" si="727"/>
        <v>0</v>
      </c>
      <c r="AH2341" s="56">
        <f t="shared" si="728"/>
        <v>0</v>
      </c>
      <c r="AI2341" s="56">
        <f t="shared" si="729"/>
        <v>0</v>
      </c>
      <c r="AJ2341" s="56">
        <f t="shared" si="730"/>
        <v>0</v>
      </c>
      <c r="AK2341" s="56">
        <f t="shared" si="731"/>
        <v>0</v>
      </c>
      <c r="AL2341" s="56">
        <f t="shared" si="732"/>
        <v>0</v>
      </c>
      <c r="AM2341" s="56">
        <f t="shared" si="733"/>
        <v>0</v>
      </c>
      <c r="AN2341" s="56">
        <f t="shared" si="734"/>
        <v>0</v>
      </c>
      <c r="AO2341" s="56">
        <f t="shared" si="735"/>
        <v>0</v>
      </c>
      <c r="AP2341" s="56">
        <f t="shared" si="736"/>
        <v>0</v>
      </c>
      <c r="AQ2341" s="56">
        <f t="shared" si="737"/>
        <v>0</v>
      </c>
      <c r="AR2341" s="86">
        <f t="shared" si="738"/>
        <v>0</v>
      </c>
    </row>
    <row r="2342" spans="1:44" x14ac:dyDescent="0.25">
      <c r="A2342" s="178"/>
      <c r="B2342" s="55" t="str">
        <f>_xlfn.IFNA(VLOOKUP(A2342,'Ajánlatkérő(k) adatai'!$B$4:$C$205,2,0),"")</f>
        <v/>
      </c>
      <c r="C2342" s="178"/>
      <c r="D2342" s="55" t="str">
        <f>_xlfn.IFNA(VLOOKUP(C2342,'Számlafizető(k) adatai'!$C$4:$D$203,2,0),"")</f>
        <v/>
      </c>
      <c r="E2342" s="55" t="str">
        <f>_xlfn.IFNA(VLOOKUP(C2342,'Számlafizető(k) adatai'!$C$4:$M$203,11,0),"")</f>
        <v/>
      </c>
      <c r="F2342" s="178"/>
      <c r="G2342" s="178"/>
      <c r="H2342" s="178"/>
      <c r="I2342" s="55" t="str">
        <f>IF(F2342="","",VLOOKUP(LEFT(F2342,5),'Technikai cellák'!B:C,2,0))</f>
        <v/>
      </c>
      <c r="J2342" s="55" t="str">
        <f>IF(F2342="","",VLOOKUP(I2342,'Technikai cellák'!$C$1:$D$12,2,0))</f>
        <v/>
      </c>
      <c r="K2342" s="179"/>
      <c r="L2342" s="67" t="str">
        <f t="shared" si="721"/>
        <v/>
      </c>
      <c r="M2342" s="68">
        <f t="shared" si="722"/>
        <v>0</v>
      </c>
      <c r="N2342" s="66">
        <f t="shared" si="723"/>
        <v>0</v>
      </c>
      <c r="O2342" s="152"/>
      <c r="P2342" s="172">
        <f t="shared" si="720"/>
        <v>0</v>
      </c>
      <c r="Q2342" s="69">
        <f t="shared" si="724"/>
        <v>0</v>
      </c>
      <c r="R2342" s="62">
        <f t="shared" si="725"/>
        <v>0</v>
      </c>
      <c r="S2342" s="153"/>
      <c r="T2342" s="118" t="str">
        <f t="shared" si="726"/>
        <v/>
      </c>
      <c r="U2342" s="154"/>
      <c r="V2342" s="154"/>
      <c r="W2342" s="154"/>
      <c r="X2342" s="154"/>
      <c r="Y2342" s="154"/>
      <c r="Z2342" s="154"/>
      <c r="AA2342" s="154"/>
      <c r="AB2342" s="154"/>
      <c r="AC2342" s="154"/>
      <c r="AD2342" s="154"/>
      <c r="AE2342" s="154"/>
      <c r="AF2342" s="154"/>
      <c r="AG2342" s="63">
        <f t="shared" si="727"/>
        <v>0</v>
      </c>
      <c r="AH2342" s="56">
        <f t="shared" si="728"/>
        <v>0</v>
      </c>
      <c r="AI2342" s="56">
        <f t="shared" si="729"/>
        <v>0</v>
      </c>
      <c r="AJ2342" s="56">
        <f t="shared" si="730"/>
        <v>0</v>
      </c>
      <c r="AK2342" s="56">
        <f t="shared" si="731"/>
        <v>0</v>
      </c>
      <c r="AL2342" s="56">
        <f t="shared" si="732"/>
        <v>0</v>
      </c>
      <c r="AM2342" s="56">
        <f t="shared" si="733"/>
        <v>0</v>
      </c>
      <c r="AN2342" s="56">
        <f t="shared" si="734"/>
        <v>0</v>
      </c>
      <c r="AO2342" s="56">
        <f t="shared" si="735"/>
        <v>0</v>
      </c>
      <c r="AP2342" s="56">
        <f t="shared" si="736"/>
        <v>0</v>
      </c>
      <c r="AQ2342" s="56">
        <f t="shared" si="737"/>
        <v>0</v>
      </c>
      <c r="AR2342" s="86">
        <f t="shared" si="738"/>
        <v>0</v>
      </c>
    </row>
    <row r="2343" spans="1:44" x14ac:dyDescent="0.25">
      <c r="A2343" s="178"/>
      <c r="B2343" s="55" t="str">
        <f>_xlfn.IFNA(VLOOKUP(A2343,'Ajánlatkérő(k) adatai'!$B$4:$C$205,2,0),"")</f>
        <v/>
      </c>
      <c r="C2343" s="178"/>
      <c r="D2343" s="55" t="str">
        <f>_xlfn.IFNA(VLOOKUP(C2343,'Számlafizető(k) adatai'!$C$4:$D$203,2,0),"")</f>
        <v/>
      </c>
      <c r="E2343" s="55" t="str">
        <f>_xlfn.IFNA(VLOOKUP(C2343,'Számlafizető(k) adatai'!$C$4:$M$203,11,0),"")</f>
        <v/>
      </c>
      <c r="F2343" s="178"/>
      <c r="G2343" s="178"/>
      <c r="H2343" s="178"/>
      <c r="I2343" s="55" t="str">
        <f>IF(F2343="","",VLOOKUP(LEFT(F2343,5),'Technikai cellák'!B:C,2,0))</f>
        <v/>
      </c>
      <c r="J2343" s="55" t="str">
        <f>IF(F2343="","",VLOOKUP(I2343,'Technikai cellák'!$C$1:$D$12,2,0))</f>
        <v/>
      </c>
      <c r="K2343" s="179"/>
      <c r="L2343" s="67" t="str">
        <f t="shared" si="721"/>
        <v/>
      </c>
      <c r="M2343" s="68">
        <f t="shared" si="722"/>
        <v>0</v>
      </c>
      <c r="N2343" s="66">
        <f t="shared" si="723"/>
        <v>0</v>
      </c>
      <c r="O2343" s="152"/>
      <c r="P2343" s="172">
        <f t="shared" si="720"/>
        <v>0</v>
      </c>
      <c r="Q2343" s="69">
        <f t="shared" si="724"/>
        <v>0</v>
      </c>
      <c r="R2343" s="62">
        <f t="shared" si="725"/>
        <v>0</v>
      </c>
      <c r="S2343" s="153"/>
      <c r="T2343" s="118" t="str">
        <f t="shared" si="726"/>
        <v/>
      </c>
      <c r="U2343" s="154"/>
      <c r="V2343" s="154"/>
      <c r="W2343" s="154"/>
      <c r="X2343" s="154"/>
      <c r="Y2343" s="154"/>
      <c r="Z2343" s="154"/>
      <c r="AA2343" s="154"/>
      <c r="AB2343" s="154"/>
      <c r="AC2343" s="154"/>
      <c r="AD2343" s="154"/>
      <c r="AE2343" s="154"/>
      <c r="AF2343" s="154"/>
      <c r="AG2343" s="63">
        <f t="shared" si="727"/>
        <v>0</v>
      </c>
      <c r="AH2343" s="56">
        <f t="shared" si="728"/>
        <v>0</v>
      </c>
      <c r="AI2343" s="56">
        <f t="shared" si="729"/>
        <v>0</v>
      </c>
      <c r="AJ2343" s="56">
        <f t="shared" si="730"/>
        <v>0</v>
      </c>
      <c r="AK2343" s="56">
        <f t="shared" si="731"/>
        <v>0</v>
      </c>
      <c r="AL2343" s="56">
        <f t="shared" si="732"/>
        <v>0</v>
      </c>
      <c r="AM2343" s="56">
        <f t="shared" si="733"/>
        <v>0</v>
      </c>
      <c r="AN2343" s="56">
        <f t="shared" si="734"/>
        <v>0</v>
      </c>
      <c r="AO2343" s="56">
        <f t="shared" si="735"/>
        <v>0</v>
      </c>
      <c r="AP2343" s="56">
        <f t="shared" si="736"/>
        <v>0</v>
      </c>
      <c r="AQ2343" s="56">
        <f t="shared" si="737"/>
        <v>0</v>
      </c>
      <c r="AR2343" s="86">
        <f t="shared" si="738"/>
        <v>0</v>
      </c>
    </row>
    <row r="2344" spans="1:44" x14ac:dyDescent="0.25">
      <c r="A2344" s="178"/>
      <c r="B2344" s="55" t="str">
        <f>_xlfn.IFNA(VLOOKUP(A2344,'Ajánlatkérő(k) adatai'!$B$4:$C$205,2,0),"")</f>
        <v/>
      </c>
      <c r="C2344" s="178"/>
      <c r="D2344" s="55" t="str">
        <f>_xlfn.IFNA(VLOOKUP(C2344,'Számlafizető(k) adatai'!$C$4:$D$203,2,0),"")</f>
        <v/>
      </c>
      <c r="E2344" s="55" t="str">
        <f>_xlfn.IFNA(VLOOKUP(C2344,'Számlafizető(k) adatai'!$C$4:$M$203,11,0),"")</f>
        <v/>
      </c>
      <c r="F2344" s="178"/>
      <c r="G2344" s="178"/>
      <c r="H2344" s="178"/>
      <c r="I2344" s="55" t="str">
        <f>IF(F2344="","",VLOOKUP(LEFT(F2344,5),'Technikai cellák'!B:C,2,0))</f>
        <v/>
      </c>
      <c r="J2344" s="55" t="str">
        <f>IF(F2344="","",VLOOKUP(I2344,'Technikai cellák'!$C$1:$D$12,2,0))</f>
        <v/>
      </c>
      <c r="K2344" s="179"/>
      <c r="L2344" s="67" t="str">
        <f t="shared" si="721"/>
        <v/>
      </c>
      <c r="M2344" s="68">
        <f t="shared" si="722"/>
        <v>0</v>
      </c>
      <c r="N2344" s="66">
        <f t="shared" si="723"/>
        <v>0</v>
      </c>
      <c r="O2344" s="152"/>
      <c r="P2344" s="172">
        <f t="shared" si="720"/>
        <v>0</v>
      </c>
      <c r="Q2344" s="69">
        <f t="shared" si="724"/>
        <v>0</v>
      </c>
      <c r="R2344" s="62">
        <f t="shared" si="725"/>
        <v>0</v>
      </c>
      <c r="S2344" s="153"/>
      <c r="T2344" s="118" t="str">
        <f t="shared" si="726"/>
        <v/>
      </c>
      <c r="U2344" s="154"/>
      <c r="V2344" s="154"/>
      <c r="W2344" s="154"/>
      <c r="X2344" s="154"/>
      <c r="Y2344" s="154"/>
      <c r="Z2344" s="154"/>
      <c r="AA2344" s="154"/>
      <c r="AB2344" s="154"/>
      <c r="AC2344" s="154"/>
      <c r="AD2344" s="154"/>
      <c r="AE2344" s="154"/>
      <c r="AF2344" s="154"/>
      <c r="AG2344" s="63">
        <f t="shared" si="727"/>
        <v>0</v>
      </c>
      <c r="AH2344" s="56">
        <f t="shared" si="728"/>
        <v>0</v>
      </c>
      <c r="AI2344" s="56">
        <f t="shared" si="729"/>
        <v>0</v>
      </c>
      <c r="AJ2344" s="56">
        <f t="shared" si="730"/>
        <v>0</v>
      </c>
      <c r="AK2344" s="56">
        <f t="shared" si="731"/>
        <v>0</v>
      </c>
      <c r="AL2344" s="56">
        <f t="shared" si="732"/>
        <v>0</v>
      </c>
      <c r="AM2344" s="56">
        <f t="shared" si="733"/>
        <v>0</v>
      </c>
      <c r="AN2344" s="56">
        <f t="shared" si="734"/>
        <v>0</v>
      </c>
      <c r="AO2344" s="56">
        <f t="shared" si="735"/>
        <v>0</v>
      </c>
      <c r="AP2344" s="56">
        <f t="shared" si="736"/>
        <v>0</v>
      </c>
      <c r="AQ2344" s="56">
        <f t="shared" si="737"/>
        <v>0</v>
      </c>
      <c r="AR2344" s="86">
        <f t="shared" si="738"/>
        <v>0</v>
      </c>
    </row>
    <row r="2345" spans="1:44" x14ac:dyDescent="0.25">
      <c r="A2345" s="178"/>
      <c r="B2345" s="55" t="str">
        <f>_xlfn.IFNA(VLOOKUP(A2345,'Ajánlatkérő(k) adatai'!$B$4:$C$205,2,0),"")</f>
        <v/>
      </c>
      <c r="C2345" s="178"/>
      <c r="D2345" s="55" t="str">
        <f>_xlfn.IFNA(VLOOKUP(C2345,'Számlafizető(k) adatai'!$C$4:$D$203,2,0),"")</f>
        <v/>
      </c>
      <c r="E2345" s="55" t="str">
        <f>_xlfn.IFNA(VLOOKUP(C2345,'Számlafizető(k) adatai'!$C$4:$M$203,11,0),"")</f>
        <v/>
      </c>
      <c r="F2345" s="178"/>
      <c r="G2345" s="178"/>
      <c r="H2345" s="178"/>
      <c r="I2345" s="55" t="str">
        <f>IF(F2345="","",VLOOKUP(LEFT(F2345,5),'Technikai cellák'!B:C,2,0))</f>
        <v/>
      </c>
      <c r="J2345" s="55" t="str">
        <f>IF(F2345="","",VLOOKUP(I2345,'Technikai cellák'!$C$1:$D$12,2,0))</f>
        <v/>
      </c>
      <c r="K2345" s="179"/>
      <c r="L2345" s="67" t="str">
        <f t="shared" si="721"/>
        <v/>
      </c>
      <c r="M2345" s="68">
        <f t="shared" si="722"/>
        <v>0</v>
      </c>
      <c r="N2345" s="66">
        <f t="shared" si="723"/>
        <v>0</v>
      </c>
      <c r="O2345" s="152"/>
      <c r="P2345" s="172">
        <f t="shared" si="720"/>
        <v>0</v>
      </c>
      <c r="Q2345" s="69">
        <f t="shared" si="724"/>
        <v>0</v>
      </c>
      <c r="R2345" s="62">
        <f t="shared" si="725"/>
        <v>0</v>
      </c>
      <c r="S2345" s="153"/>
      <c r="T2345" s="118" t="str">
        <f t="shared" si="726"/>
        <v/>
      </c>
      <c r="U2345" s="154"/>
      <c r="V2345" s="154"/>
      <c r="W2345" s="154"/>
      <c r="X2345" s="154"/>
      <c r="Y2345" s="154"/>
      <c r="Z2345" s="154"/>
      <c r="AA2345" s="154"/>
      <c r="AB2345" s="154"/>
      <c r="AC2345" s="154"/>
      <c r="AD2345" s="154"/>
      <c r="AE2345" s="154"/>
      <c r="AF2345" s="154"/>
      <c r="AG2345" s="63">
        <f t="shared" si="727"/>
        <v>0</v>
      </c>
      <c r="AH2345" s="56">
        <f t="shared" si="728"/>
        <v>0</v>
      </c>
      <c r="AI2345" s="56">
        <f t="shared" si="729"/>
        <v>0</v>
      </c>
      <c r="AJ2345" s="56">
        <f t="shared" si="730"/>
        <v>0</v>
      </c>
      <c r="AK2345" s="56">
        <f t="shared" si="731"/>
        <v>0</v>
      </c>
      <c r="AL2345" s="56">
        <f t="shared" si="732"/>
        <v>0</v>
      </c>
      <c r="AM2345" s="56">
        <f t="shared" si="733"/>
        <v>0</v>
      </c>
      <c r="AN2345" s="56">
        <f t="shared" si="734"/>
        <v>0</v>
      </c>
      <c r="AO2345" s="56">
        <f t="shared" si="735"/>
        <v>0</v>
      </c>
      <c r="AP2345" s="56">
        <f t="shared" si="736"/>
        <v>0</v>
      </c>
      <c r="AQ2345" s="56">
        <f t="shared" si="737"/>
        <v>0</v>
      </c>
      <c r="AR2345" s="86">
        <f t="shared" si="738"/>
        <v>0</v>
      </c>
    </row>
    <row r="2346" spans="1:44" x14ac:dyDescent="0.25">
      <c r="A2346" s="178"/>
      <c r="B2346" s="55" t="str">
        <f>_xlfn.IFNA(VLOOKUP(A2346,'Ajánlatkérő(k) adatai'!$B$4:$C$205,2,0),"")</f>
        <v/>
      </c>
      <c r="C2346" s="178"/>
      <c r="D2346" s="55" t="str">
        <f>_xlfn.IFNA(VLOOKUP(C2346,'Számlafizető(k) adatai'!$C$4:$D$203,2,0),"")</f>
        <v/>
      </c>
      <c r="E2346" s="55" t="str">
        <f>_xlfn.IFNA(VLOOKUP(C2346,'Számlafizető(k) adatai'!$C$4:$M$203,11,0),"")</f>
        <v/>
      </c>
      <c r="F2346" s="178"/>
      <c r="G2346" s="178"/>
      <c r="H2346" s="178"/>
      <c r="I2346" s="55" t="str">
        <f>IF(F2346="","",VLOOKUP(LEFT(F2346,5),'Technikai cellák'!B:C,2,0))</f>
        <v/>
      </c>
      <c r="J2346" s="55" t="str">
        <f>IF(F2346="","",VLOOKUP(I2346,'Technikai cellák'!$C$1:$D$12,2,0))</f>
        <v/>
      </c>
      <c r="K2346" s="179"/>
      <c r="L2346" s="67" t="str">
        <f t="shared" si="721"/>
        <v/>
      </c>
      <c r="M2346" s="68">
        <f t="shared" si="722"/>
        <v>0</v>
      </c>
      <c r="N2346" s="66">
        <f t="shared" si="723"/>
        <v>0</v>
      </c>
      <c r="O2346" s="152"/>
      <c r="P2346" s="172">
        <f t="shared" si="720"/>
        <v>0</v>
      </c>
      <c r="Q2346" s="69">
        <f t="shared" si="724"/>
        <v>0</v>
      </c>
      <c r="R2346" s="62">
        <f t="shared" si="725"/>
        <v>0</v>
      </c>
      <c r="S2346" s="153"/>
      <c r="T2346" s="118" t="str">
        <f t="shared" si="726"/>
        <v/>
      </c>
      <c r="U2346" s="154"/>
      <c r="V2346" s="154"/>
      <c r="W2346" s="154"/>
      <c r="X2346" s="154"/>
      <c r="Y2346" s="154"/>
      <c r="Z2346" s="154"/>
      <c r="AA2346" s="154"/>
      <c r="AB2346" s="154"/>
      <c r="AC2346" s="154"/>
      <c r="AD2346" s="154"/>
      <c r="AE2346" s="154"/>
      <c r="AF2346" s="154"/>
      <c r="AG2346" s="63">
        <f t="shared" si="727"/>
        <v>0</v>
      </c>
      <c r="AH2346" s="56">
        <f t="shared" si="728"/>
        <v>0</v>
      </c>
      <c r="AI2346" s="56">
        <f t="shared" si="729"/>
        <v>0</v>
      </c>
      <c r="AJ2346" s="56">
        <f t="shared" si="730"/>
        <v>0</v>
      </c>
      <c r="AK2346" s="56">
        <f t="shared" si="731"/>
        <v>0</v>
      </c>
      <c r="AL2346" s="56">
        <f t="shared" si="732"/>
        <v>0</v>
      </c>
      <c r="AM2346" s="56">
        <f t="shared" si="733"/>
        <v>0</v>
      </c>
      <c r="AN2346" s="56">
        <f t="shared" si="734"/>
        <v>0</v>
      </c>
      <c r="AO2346" s="56">
        <f t="shared" si="735"/>
        <v>0</v>
      </c>
      <c r="AP2346" s="56">
        <f t="shared" si="736"/>
        <v>0</v>
      </c>
      <c r="AQ2346" s="56">
        <f t="shared" si="737"/>
        <v>0</v>
      </c>
      <c r="AR2346" s="86">
        <f t="shared" si="738"/>
        <v>0</v>
      </c>
    </row>
    <row r="2347" spans="1:44" x14ac:dyDescent="0.25">
      <c r="A2347" s="178"/>
      <c r="B2347" s="55" t="str">
        <f>_xlfn.IFNA(VLOOKUP(A2347,'Ajánlatkérő(k) adatai'!$B$4:$C$205,2,0),"")</f>
        <v/>
      </c>
      <c r="C2347" s="178"/>
      <c r="D2347" s="55" t="str">
        <f>_xlfn.IFNA(VLOOKUP(C2347,'Számlafizető(k) adatai'!$C$4:$D$203,2,0),"")</f>
        <v/>
      </c>
      <c r="E2347" s="55" t="str">
        <f>_xlfn.IFNA(VLOOKUP(C2347,'Számlafizető(k) adatai'!$C$4:$M$203,11,0),"")</f>
        <v/>
      </c>
      <c r="F2347" s="178"/>
      <c r="G2347" s="178"/>
      <c r="H2347" s="178"/>
      <c r="I2347" s="55" t="str">
        <f>IF(F2347="","",VLOOKUP(LEFT(F2347,5),'Technikai cellák'!B:C,2,0))</f>
        <v/>
      </c>
      <c r="J2347" s="55" t="str">
        <f>IF(F2347="","",VLOOKUP(I2347,'Technikai cellák'!$C$1:$D$12,2,0))</f>
        <v/>
      </c>
      <c r="K2347" s="179"/>
      <c r="L2347" s="67" t="str">
        <f t="shared" si="721"/>
        <v/>
      </c>
      <c r="M2347" s="68">
        <f t="shared" si="722"/>
        <v>0</v>
      </c>
      <c r="N2347" s="66">
        <f t="shared" si="723"/>
        <v>0</v>
      </c>
      <c r="O2347" s="152"/>
      <c r="P2347" s="172">
        <f t="shared" si="720"/>
        <v>0</v>
      </c>
      <c r="Q2347" s="69">
        <f t="shared" si="724"/>
        <v>0</v>
      </c>
      <c r="R2347" s="62">
        <f t="shared" si="725"/>
        <v>0</v>
      </c>
      <c r="S2347" s="153"/>
      <c r="T2347" s="118" t="str">
        <f t="shared" si="726"/>
        <v/>
      </c>
      <c r="U2347" s="154"/>
      <c r="V2347" s="154"/>
      <c r="W2347" s="154"/>
      <c r="X2347" s="154"/>
      <c r="Y2347" s="154"/>
      <c r="Z2347" s="154"/>
      <c r="AA2347" s="154"/>
      <c r="AB2347" s="154"/>
      <c r="AC2347" s="154"/>
      <c r="AD2347" s="154"/>
      <c r="AE2347" s="154"/>
      <c r="AF2347" s="154"/>
      <c r="AG2347" s="63">
        <f t="shared" si="727"/>
        <v>0</v>
      </c>
      <c r="AH2347" s="56">
        <f t="shared" si="728"/>
        <v>0</v>
      </c>
      <c r="AI2347" s="56">
        <f t="shared" si="729"/>
        <v>0</v>
      </c>
      <c r="AJ2347" s="56">
        <f t="shared" si="730"/>
        <v>0</v>
      </c>
      <c r="AK2347" s="56">
        <f t="shared" si="731"/>
        <v>0</v>
      </c>
      <c r="AL2347" s="56">
        <f t="shared" si="732"/>
        <v>0</v>
      </c>
      <c r="AM2347" s="56">
        <f t="shared" si="733"/>
        <v>0</v>
      </c>
      <c r="AN2347" s="56">
        <f t="shared" si="734"/>
        <v>0</v>
      </c>
      <c r="AO2347" s="56">
        <f t="shared" si="735"/>
        <v>0</v>
      </c>
      <c r="AP2347" s="56">
        <f t="shared" si="736"/>
        <v>0</v>
      </c>
      <c r="AQ2347" s="56">
        <f t="shared" si="737"/>
        <v>0</v>
      </c>
      <c r="AR2347" s="86">
        <f t="shared" si="738"/>
        <v>0</v>
      </c>
    </row>
    <row r="2348" spans="1:44" x14ac:dyDescent="0.25">
      <c r="A2348" s="178"/>
      <c r="B2348" s="55" t="str">
        <f>_xlfn.IFNA(VLOOKUP(A2348,'Ajánlatkérő(k) adatai'!$B$4:$C$205,2,0),"")</f>
        <v/>
      </c>
      <c r="C2348" s="178"/>
      <c r="D2348" s="55" t="str">
        <f>_xlfn.IFNA(VLOOKUP(C2348,'Számlafizető(k) adatai'!$C$4:$D$203,2,0),"")</f>
        <v/>
      </c>
      <c r="E2348" s="55" t="str">
        <f>_xlfn.IFNA(VLOOKUP(C2348,'Számlafizető(k) adatai'!$C$4:$M$203,11,0),"")</f>
        <v/>
      </c>
      <c r="F2348" s="178"/>
      <c r="G2348" s="178"/>
      <c r="H2348" s="178"/>
      <c r="I2348" s="55" t="str">
        <f>IF(F2348="","",VLOOKUP(LEFT(F2348,5),'Technikai cellák'!B:C,2,0))</f>
        <v/>
      </c>
      <c r="J2348" s="55" t="str">
        <f>IF(F2348="","",VLOOKUP(I2348,'Technikai cellák'!$C$1:$D$12,2,0))</f>
        <v/>
      </c>
      <c r="K2348" s="179"/>
      <c r="L2348" s="67" t="str">
        <f t="shared" si="721"/>
        <v/>
      </c>
      <c r="M2348" s="68">
        <f t="shared" si="722"/>
        <v>0</v>
      </c>
      <c r="N2348" s="66">
        <f t="shared" si="723"/>
        <v>0</v>
      </c>
      <c r="O2348" s="152"/>
      <c r="P2348" s="172">
        <f t="shared" si="720"/>
        <v>0</v>
      </c>
      <c r="Q2348" s="69">
        <f t="shared" si="724"/>
        <v>0</v>
      </c>
      <c r="R2348" s="62">
        <f t="shared" si="725"/>
        <v>0</v>
      </c>
      <c r="S2348" s="153"/>
      <c r="T2348" s="118" t="str">
        <f t="shared" si="726"/>
        <v/>
      </c>
      <c r="U2348" s="154"/>
      <c r="V2348" s="154"/>
      <c r="W2348" s="154"/>
      <c r="X2348" s="154"/>
      <c r="Y2348" s="154"/>
      <c r="Z2348" s="154"/>
      <c r="AA2348" s="154"/>
      <c r="AB2348" s="154"/>
      <c r="AC2348" s="154"/>
      <c r="AD2348" s="154"/>
      <c r="AE2348" s="154"/>
      <c r="AF2348" s="154"/>
      <c r="AG2348" s="63">
        <f t="shared" si="727"/>
        <v>0</v>
      </c>
      <c r="AH2348" s="56">
        <f t="shared" si="728"/>
        <v>0</v>
      </c>
      <c r="AI2348" s="56">
        <f t="shared" si="729"/>
        <v>0</v>
      </c>
      <c r="AJ2348" s="56">
        <f t="shared" si="730"/>
        <v>0</v>
      </c>
      <c r="AK2348" s="56">
        <f t="shared" si="731"/>
        <v>0</v>
      </c>
      <c r="AL2348" s="56">
        <f t="shared" si="732"/>
        <v>0</v>
      </c>
      <c r="AM2348" s="56">
        <f t="shared" si="733"/>
        <v>0</v>
      </c>
      <c r="AN2348" s="56">
        <f t="shared" si="734"/>
        <v>0</v>
      </c>
      <c r="AO2348" s="56">
        <f t="shared" si="735"/>
        <v>0</v>
      </c>
      <c r="AP2348" s="56">
        <f t="shared" si="736"/>
        <v>0</v>
      </c>
      <c r="AQ2348" s="56">
        <f t="shared" si="737"/>
        <v>0</v>
      </c>
      <c r="AR2348" s="86">
        <f t="shared" si="738"/>
        <v>0</v>
      </c>
    </row>
    <row r="2349" spans="1:44" x14ac:dyDescent="0.25">
      <c r="A2349" s="178"/>
      <c r="B2349" s="55" t="str">
        <f>_xlfn.IFNA(VLOOKUP(A2349,'Ajánlatkérő(k) adatai'!$B$4:$C$205,2,0),"")</f>
        <v/>
      </c>
      <c r="C2349" s="178"/>
      <c r="D2349" s="55" t="str">
        <f>_xlfn.IFNA(VLOOKUP(C2349,'Számlafizető(k) adatai'!$C$4:$D$203,2,0),"")</f>
        <v/>
      </c>
      <c r="E2349" s="55" t="str">
        <f>_xlfn.IFNA(VLOOKUP(C2349,'Számlafizető(k) adatai'!$C$4:$M$203,11,0),"")</f>
        <v/>
      </c>
      <c r="F2349" s="178"/>
      <c r="G2349" s="178"/>
      <c r="H2349" s="178"/>
      <c r="I2349" s="55" t="str">
        <f>IF(F2349="","",VLOOKUP(LEFT(F2349,5),'Technikai cellák'!B:C,2,0))</f>
        <v/>
      </c>
      <c r="J2349" s="55" t="str">
        <f>IF(F2349="","",VLOOKUP(I2349,'Technikai cellák'!$C$1:$D$12,2,0))</f>
        <v/>
      </c>
      <c r="K2349" s="179"/>
      <c r="L2349" s="67" t="str">
        <f t="shared" si="721"/>
        <v/>
      </c>
      <c r="M2349" s="68">
        <f t="shared" si="722"/>
        <v>0</v>
      </c>
      <c r="N2349" s="66">
        <f t="shared" si="723"/>
        <v>0</v>
      </c>
      <c r="O2349" s="152"/>
      <c r="P2349" s="172">
        <f t="shared" si="720"/>
        <v>0</v>
      </c>
      <c r="Q2349" s="69">
        <f t="shared" si="724"/>
        <v>0</v>
      </c>
      <c r="R2349" s="62">
        <f t="shared" si="725"/>
        <v>0</v>
      </c>
      <c r="S2349" s="153"/>
      <c r="T2349" s="118" t="str">
        <f t="shared" si="726"/>
        <v/>
      </c>
      <c r="U2349" s="154"/>
      <c r="V2349" s="154"/>
      <c r="W2349" s="154"/>
      <c r="X2349" s="154"/>
      <c r="Y2349" s="154"/>
      <c r="Z2349" s="154"/>
      <c r="AA2349" s="154"/>
      <c r="AB2349" s="154"/>
      <c r="AC2349" s="154"/>
      <c r="AD2349" s="154"/>
      <c r="AE2349" s="154"/>
      <c r="AF2349" s="154"/>
      <c r="AG2349" s="63">
        <f t="shared" si="727"/>
        <v>0</v>
      </c>
      <c r="AH2349" s="56">
        <f t="shared" si="728"/>
        <v>0</v>
      </c>
      <c r="AI2349" s="56">
        <f t="shared" si="729"/>
        <v>0</v>
      </c>
      <c r="AJ2349" s="56">
        <f t="shared" si="730"/>
        <v>0</v>
      </c>
      <c r="AK2349" s="56">
        <f t="shared" si="731"/>
        <v>0</v>
      </c>
      <c r="AL2349" s="56">
        <f t="shared" si="732"/>
        <v>0</v>
      </c>
      <c r="AM2349" s="56">
        <f t="shared" si="733"/>
        <v>0</v>
      </c>
      <c r="AN2349" s="56">
        <f t="shared" si="734"/>
        <v>0</v>
      </c>
      <c r="AO2349" s="56">
        <f t="shared" si="735"/>
        <v>0</v>
      </c>
      <c r="AP2349" s="56">
        <f t="shared" si="736"/>
        <v>0</v>
      </c>
      <c r="AQ2349" s="56">
        <f t="shared" si="737"/>
        <v>0</v>
      </c>
      <c r="AR2349" s="86">
        <f t="shared" si="738"/>
        <v>0</v>
      </c>
    </row>
    <row r="2350" spans="1:44" x14ac:dyDescent="0.25">
      <c r="A2350" s="178"/>
      <c r="B2350" s="55" t="str">
        <f>_xlfn.IFNA(VLOOKUP(A2350,'Ajánlatkérő(k) adatai'!$B$4:$C$205,2,0),"")</f>
        <v/>
      </c>
      <c r="C2350" s="178"/>
      <c r="D2350" s="55" t="str">
        <f>_xlfn.IFNA(VLOOKUP(C2350,'Számlafizető(k) adatai'!$C$4:$D$203,2,0),"")</f>
        <v/>
      </c>
      <c r="E2350" s="55" t="str">
        <f>_xlfn.IFNA(VLOOKUP(C2350,'Számlafizető(k) adatai'!$C$4:$M$203,11,0),"")</f>
        <v/>
      </c>
      <c r="F2350" s="178"/>
      <c r="G2350" s="178"/>
      <c r="H2350" s="178"/>
      <c r="I2350" s="55" t="str">
        <f>IF(F2350="","",VLOOKUP(LEFT(F2350,5),'Technikai cellák'!B:C,2,0))</f>
        <v/>
      </c>
      <c r="J2350" s="55" t="str">
        <f>IF(F2350="","",VLOOKUP(I2350,'Technikai cellák'!$C$1:$D$12,2,0))</f>
        <v/>
      </c>
      <c r="K2350" s="179"/>
      <c r="L2350" s="67" t="str">
        <f t="shared" si="721"/>
        <v/>
      </c>
      <c r="M2350" s="68">
        <f t="shared" si="722"/>
        <v>0</v>
      </c>
      <c r="N2350" s="66">
        <f t="shared" si="723"/>
        <v>0</v>
      </c>
      <c r="O2350" s="152"/>
      <c r="P2350" s="172">
        <f t="shared" si="720"/>
        <v>0</v>
      </c>
      <c r="Q2350" s="69">
        <f t="shared" si="724"/>
        <v>0</v>
      </c>
      <c r="R2350" s="62">
        <f t="shared" si="725"/>
        <v>0</v>
      </c>
      <c r="S2350" s="153"/>
      <c r="T2350" s="118" t="str">
        <f t="shared" si="726"/>
        <v/>
      </c>
      <c r="U2350" s="154"/>
      <c r="V2350" s="154"/>
      <c r="W2350" s="154"/>
      <c r="X2350" s="154"/>
      <c r="Y2350" s="154"/>
      <c r="Z2350" s="154"/>
      <c r="AA2350" s="154"/>
      <c r="AB2350" s="154"/>
      <c r="AC2350" s="154"/>
      <c r="AD2350" s="154"/>
      <c r="AE2350" s="154"/>
      <c r="AF2350" s="154"/>
      <c r="AG2350" s="63">
        <f t="shared" si="727"/>
        <v>0</v>
      </c>
      <c r="AH2350" s="56">
        <f t="shared" si="728"/>
        <v>0</v>
      </c>
      <c r="AI2350" s="56">
        <f t="shared" si="729"/>
        <v>0</v>
      </c>
      <c r="AJ2350" s="56">
        <f t="shared" si="730"/>
        <v>0</v>
      </c>
      <c r="AK2350" s="56">
        <f t="shared" si="731"/>
        <v>0</v>
      </c>
      <c r="AL2350" s="56">
        <f t="shared" si="732"/>
        <v>0</v>
      </c>
      <c r="AM2350" s="56">
        <f t="shared" si="733"/>
        <v>0</v>
      </c>
      <c r="AN2350" s="56">
        <f t="shared" si="734"/>
        <v>0</v>
      </c>
      <c r="AO2350" s="56">
        <f t="shared" si="735"/>
        <v>0</v>
      </c>
      <c r="AP2350" s="56">
        <f t="shared" si="736"/>
        <v>0</v>
      </c>
      <c r="AQ2350" s="56">
        <f t="shared" si="737"/>
        <v>0</v>
      </c>
      <c r="AR2350" s="86">
        <f t="shared" si="738"/>
        <v>0</v>
      </c>
    </row>
    <row r="2351" spans="1:44" x14ac:dyDescent="0.25">
      <c r="A2351" s="178"/>
      <c r="B2351" s="55" t="str">
        <f>_xlfn.IFNA(VLOOKUP(A2351,'Ajánlatkérő(k) adatai'!$B$4:$C$205,2,0),"")</f>
        <v/>
      </c>
      <c r="C2351" s="178"/>
      <c r="D2351" s="55" t="str">
        <f>_xlfn.IFNA(VLOOKUP(C2351,'Számlafizető(k) adatai'!$C$4:$D$203,2,0),"")</f>
        <v/>
      </c>
      <c r="E2351" s="55" t="str">
        <f>_xlfn.IFNA(VLOOKUP(C2351,'Számlafizető(k) adatai'!$C$4:$M$203,11,0),"")</f>
        <v/>
      </c>
      <c r="F2351" s="178"/>
      <c r="G2351" s="178"/>
      <c r="H2351" s="178"/>
      <c r="I2351" s="55" t="str">
        <f>IF(F2351="","",VLOOKUP(LEFT(F2351,5),'Technikai cellák'!B:C,2,0))</f>
        <v/>
      </c>
      <c r="J2351" s="55" t="str">
        <f>IF(F2351="","",VLOOKUP(I2351,'Technikai cellák'!$C$1:$D$12,2,0))</f>
        <v/>
      </c>
      <c r="K2351" s="179"/>
      <c r="L2351" s="67" t="str">
        <f t="shared" si="721"/>
        <v/>
      </c>
      <c r="M2351" s="68">
        <f t="shared" si="722"/>
        <v>0</v>
      </c>
      <c r="N2351" s="66">
        <f t="shared" si="723"/>
        <v>0</v>
      </c>
      <c r="O2351" s="152"/>
      <c r="P2351" s="172">
        <f t="shared" si="720"/>
        <v>0</v>
      </c>
      <c r="Q2351" s="69">
        <f t="shared" si="724"/>
        <v>0</v>
      </c>
      <c r="R2351" s="62">
        <f t="shared" si="725"/>
        <v>0</v>
      </c>
      <c r="S2351" s="153"/>
      <c r="T2351" s="118" t="str">
        <f t="shared" si="726"/>
        <v/>
      </c>
      <c r="U2351" s="154"/>
      <c r="V2351" s="154"/>
      <c r="W2351" s="154"/>
      <c r="X2351" s="154"/>
      <c r="Y2351" s="154"/>
      <c r="Z2351" s="154"/>
      <c r="AA2351" s="154"/>
      <c r="AB2351" s="154"/>
      <c r="AC2351" s="154"/>
      <c r="AD2351" s="154"/>
      <c r="AE2351" s="154"/>
      <c r="AF2351" s="154"/>
      <c r="AG2351" s="63">
        <f t="shared" si="727"/>
        <v>0</v>
      </c>
      <c r="AH2351" s="56">
        <f t="shared" si="728"/>
        <v>0</v>
      </c>
      <c r="AI2351" s="56">
        <f t="shared" si="729"/>
        <v>0</v>
      </c>
      <c r="AJ2351" s="56">
        <f t="shared" si="730"/>
        <v>0</v>
      </c>
      <c r="AK2351" s="56">
        <f t="shared" si="731"/>
        <v>0</v>
      </c>
      <c r="AL2351" s="56">
        <f t="shared" si="732"/>
        <v>0</v>
      </c>
      <c r="AM2351" s="56">
        <f t="shared" si="733"/>
        <v>0</v>
      </c>
      <c r="AN2351" s="56">
        <f t="shared" si="734"/>
        <v>0</v>
      </c>
      <c r="AO2351" s="56">
        <f t="shared" si="735"/>
        <v>0</v>
      </c>
      <c r="AP2351" s="56">
        <f t="shared" si="736"/>
        <v>0</v>
      </c>
      <c r="AQ2351" s="56">
        <f t="shared" si="737"/>
        <v>0</v>
      </c>
      <c r="AR2351" s="86">
        <f t="shared" si="738"/>
        <v>0</v>
      </c>
    </row>
    <row r="2352" spans="1:44" x14ac:dyDescent="0.25">
      <c r="A2352" s="178"/>
      <c r="B2352" s="55" t="str">
        <f>_xlfn.IFNA(VLOOKUP(A2352,'Ajánlatkérő(k) adatai'!$B$4:$C$205,2,0),"")</f>
        <v/>
      </c>
      <c r="C2352" s="178"/>
      <c r="D2352" s="55" t="str">
        <f>_xlfn.IFNA(VLOOKUP(C2352,'Számlafizető(k) adatai'!$C$4:$D$203,2,0),"")</f>
        <v/>
      </c>
      <c r="E2352" s="55" t="str">
        <f>_xlfn.IFNA(VLOOKUP(C2352,'Számlafizető(k) adatai'!$C$4:$M$203,11,0),"")</f>
        <v/>
      </c>
      <c r="F2352" s="178"/>
      <c r="G2352" s="178"/>
      <c r="H2352" s="178"/>
      <c r="I2352" s="55" t="str">
        <f>IF(F2352="","",VLOOKUP(LEFT(F2352,5),'Technikai cellák'!B:C,2,0))</f>
        <v/>
      </c>
      <c r="J2352" s="55" t="str">
        <f>IF(F2352="","",VLOOKUP(I2352,'Technikai cellák'!$C$1:$D$12,2,0))</f>
        <v/>
      </c>
      <c r="K2352" s="179"/>
      <c r="L2352" s="67" t="str">
        <f t="shared" si="721"/>
        <v/>
      </c>
      <c r="M2352" s="68">
        <f t="shared" si="722"/>
        <v>0</v>
      </c>
      <c r="N2352" s="66">
        <f t="shared" si="723"/>
        <v>0</v>
      </c>
      <c r="O2352" s="152"/>
      <c r="P2352" s="172">
        <f t="shared" si="720"/>
        <v>0</v>
      </c>
      <c r="Q2352" s="69">
        <f t="shared" si="724"/>
        <v>0</v>
      </c>
      <c r="R2352" s="62">
        <f t="shared" si="725"/>
        <v>0</v>
      </c>
      <c r="S2352" s="153"/>
      <c r="T2352" s="118" t="str">
        <f t="shared" si="726"/>
        <v/>
      </c>
      <c r="U2352" s="154"/>
      <c r="V2352" s="154"/>
      <c r="W2352" s="154"/>
      <c r="X2352" s="154"/>
      <c r="Y2352" s="154"/>
      <c r="Z2352" s="154"/>
      <c r="AA2352" s="154"/>
      <c r="AB2352" s="154"/>
      <c r="AC2352" s="154"/>
      <c r="AD2352" s="154"/>
      <c r="AE2352" s="154"/>
      <c r="AF2352" s="154"/>
      <c r="AG2352" s="63">
        <f t="shared" si="727"/>
        <v>0</v>
      </c>
      <c r="AH2352" s="56">
        <f t="shared" si="728"/>
        <v>0</v>
      </c>
      <c r="AI2352" s="56">
        <f t="shared" si="729"/>
        <v>0</v>
      </c>
      <c r="AJ2352" s="56">
        <f t="shared" si="730"/>
        <v>0</v>
      </c>
      <c r="AK2352" s="56">
        <f t="shared" si="731"/>
        <v>0</v>
      </c>
      <c r="AL2352" s="56">
        <f t="shared" si="732"/>
        <v>0</v>
      </c>
      <c r="AM2352" s="56">
        <f t="shared" si="733"/>
        <v>0</v>
      </c>
      <c r="AN2352" s="56">
        <f t="shared" si="734"/>
        <v>0</v>
      </c>
      <c r="AO2352" s="56">
        <f t="shared" si="735"/>
        <v>0</v>
      </c>
      <c r="AP2352" s="56">
        <f t="shared" si="736"/>
        <v>0</v>
      </c>
      <c r="AQ2352" s="56">
        <f t="shared" si="737"/>
        <v>0</v>
      </c>
      <c r="AR2352" s="86">
        <f t="shared" si="738"/>
        <v>0</v>
      </c>
    </row>
    <row r="2353" spans="1:44" x14ac:dyDescent="0.25">
      <c r="A2353" s="178"/>
      <c r="B2353" s="55" t="str">
        <f>_xlfn.IFNA(VLOOKUP(A2353,'Ajánlatkérő(k) adatai'!$B$4:$C$205,2,0),"")</f>
        <v/>
      </c>
      <c r="C2353" s="178"/>
      <c r="D2353" s="55" t="str">
        <f>_xlfn.IFNA(VLOOKUP(C2353,'Számlafizető(k) adatai'!$C$4:$D$203,2,0),"")</f>
        <v/>
      </c>
      <c r="E2353" s="55" t="str">
        <f>_xlfn.IFNA(VLOOKUP(C2353,'Számlafizető(k) adatai'!$C$4:$M$203,11,0),"")</f>
        <v/>
      </c>
      <c r="F2353" s="178"/>
      <c r="G2353" s="178"/>
      <c r="H2353" s="178"/>
      <c r="I2353" s="55" t="str">
        <f>IF(F2353="","",VLOOKUP(LEFT(F2353,5),'Technikai cellák'!B:C,2,0))</f>
        <v/>
      </c>
      <c r="J2353" s="55" t="str">
        <f>IF(F2353="","",VLOOKUP(I2353,'Technikai cellák'!$C$1:$D$12,2,0))</f>
        <v/>
      </c>
      <c r="K2353" s="179"/>
      <c r="L2353" s="67" t="str">
        <f t="shared" si="721"/>
        <v/>
      </c>
      <c r="M2353" s="68">
        <f t="shared" si="722"/>
        <v>0</v>
      </c>
      <c r="N2353" s="66">
        <f t="shared" si="723"/>
        <v>0</v>
      </c>
      <c r="O2353" s="152"/>
      <c r="P2353" s="172">
        <f t="shared" si="720"/>
        <v>0</v>
      </c>
      <c r="Q2353" s="69">
        <f t="shared" si="724"/>
        <v>0</v>
      </c>
      <c r="R2353" s="62">
        <f t="shared" si="725"/>
        <v>0</v>
      </c>
      <c r="S2353" s="153"/>
      <c r="T2353" s="118" t="str">
        <f t="shared" si="726"/>
        <v/>
      </c>
      <c r="U2353" s="154"/>
      <c r="V2353" s="154"/>
      <c r="W2353" s="154"/>
      <c r="X2353" s="154"/>
      <c r="Y2353" s="154"/>
      <c r="Z2353" s="154"/>
      <c r="AA2353" s="154"/>
      <c r="AB2353" s="154"/>
      <c r="AC2353" s="154"/>
      <c r="AD2353" s="154"/>
      <c r="AE2353" s="154"/>
      <c r="AF2353" s="154"/>
      <c r="AG2353" s="63">
        <f t="shared" si="727"/>
        <v>0</v>
      </c>
      <c r="AH2353" s="56">
        <f t="shared" si="728"/>
        <v>0</v>
      </c>
      <c r="AI2353" s="56">
        <f t="shared" si="729"/>
        <v>0</v>
      </c>
      <c r="AJ2353" s="56">
        <f t="shared" si="730"/>
        <v>0</v>
      </c>
      <c r="AK2353" s="56">
        <f t="shared" si="731"/>
        <v>0</v>
      </c>
      <c r="AL2353" s="56">
        <f t="shared" si="732"/>
        <v>0</v>
      </c>
      <c r="AM2353" s="56">
        <f t="shared" si="733"/>
        <v>0</v>
      </c>
      <c r="AN2353" s="56">
        <f t="shared" si="734"/>
        <v>0</v>
      </c>
      <c r="AO2353" s="56">
        <f t="shared" si="735"/>
        <v>0</v>
      </c>
      <c r="AP2353" s="56">
        <f t="shared" si="736"/>
        <v>0</v>
      </c>
      <c r="AQ2353" s="56">
        <f t="shared" si="737"/>
        <v>0</v>
      </c>
      <c r="AR2353" s="86">
        <f t="shared" si="738"/>
        <v>0</v>
      </c>
    </row>
    <row r="2354" spans="1:44" x14ac:dyDescent="0.25">
      <c r="A2354" s="178"/>
      <c r="B2354" s="55" t="str">
        <f>_xlfn.IFNA(VLOOKUP(A2354,'Ajánlatkérő(k) adatai'!$B$4:$C$205,2,0),"")</f>
        <v/>
      </c>
      <c r="C2354" s="178"/>
      <c r="D2354" s="55" t="str">
        <f>_xlfn.IFNA(VLOOKUP(C2354,'Számlafizető(k) adatai'!$C$4:$D$203,2,0),"")</f>
        <v/>
      </c>
      <c r="E2354" s="55" t="str">
        <f>_xlfn.IFNA(VLOOKUP(C2354,'Számlafizető(k) adatai'!$C$4:$M$203,11,0),"")</f>
        <v/>
      </c>
      <c r="F2354" s="178"/>
      <c r="G2354" s="178"/>
      <c r="H2354" s="178"/>
      <c r="I2354" s="55" t="str">
        <f>IF(F2354="","",VLOOKUP(LEFT(F2354,5),'Technikai cellák'!B:C,2,0))</f>
        <v/>
      </c>
      <c r="J2354" s="55" t="str">
        <f>IF(F2354="","",VLOOKUP(I2354,'Technikai cellák'!$C$1:$D$12,2,0))</f>
        <v/>
      </c>
      <c r="K2354" s="179"/>
      <c r="L2354" s="67" t="str">
        <f t="shared" si="721"/>
        <v/>
      </c>
      <c r="M2354" s="68">
        <f t="shared" si="722"/>
        <v>0</v>
      </c>
      <c r="N2354" s="66">
        <f t="shared" si="723"/>
        <v>0</v>
      </c>
      <c r="O2354" s="152"/>
      <c r="P2354" s="172">
        <f t="shared" si="720"/>
        <v>0</v>
      </c>
      <c r="Q2354" s="69">
        <f t="shared" si="724"/>
        <v>0</v>
      </c>
      <c r="R2354" s="62">
        <f t="shared" si="725"/>
        <v>0</v>
      </c>
      <c r="S2354" s="153"/>
      <c r="T2354" s="118" t="str">
        <f t="shared" si="726"/>
        <v/>
      </c>
      <c r="U2354" s="154"/>
      <c r="V2354" s="154"/>
      <c r="W2354" s="154"/>
      <c r="X2354" s="154"/>
      <c r="Y2354" s="154"/>
      <c r="Z2354" s="154"/>
      <c r="AA2354" s="154"/>
      <c r="AB2354" s="154"/>
      <c r="AC2354" s="154"/>
      <c r="AD2354" s="154"/>
      <c r="AE2354" s="154"/>
      <c r="AF2354" s="154"/>
      <c r="AG2354" s="63">
        <f t="shared" si="727"/>
        <v>0</v>
      </c>
      <c r="AH2354" s="56">
        <f t="shared" si="728"/>
        <v>0</v>
      </c>
      <c r="AI2354" s="56">
        <f t="shared" si="729"/>
        <v>0</v>
      </c>
      <c r="AJ2354" s="56">
        <f t="shared" si="730"/>
        <v>0</v>
      </c>
      <c r="AK2354" s="56">
        <f t="shared" si="731"/>
        <v>0</v>
      </c>
      <c r="AL2354" s="56">
        <f t="shared" si="732"/>
        <v>0</v>
      </c>
      <c r="AM2354" s="56">
        <f t="shared" si="733"/>
        <v>0</v>
      </c>
      <c r="AN2354" s="56">
        <f t="shared" si="734"/>
        <v>0</v>
      </c>
      <c r="AO2354" s="56">
        <f t="shared" si="735"/>
        <v>0</v>
      </c>
      <c r="AP2354" s="56">
        <f t="shared" si="736"/>
        <v>0</v>
      </c>
      <c r="AQ2354" s="56">
        <f t="shared" si="737"/>
        <v>0</v>
      </c>
      <c r="AR2354" s="86">
        <f t="shared" si="738"/>
        <v>0</v>
      </c>
    </row>
    <row r="2355" spans="1:44" x14ac:dyDescent="0.25">
      <c r="A2355" s="178"/>
      <c r="B2355" s="55" t="str">
        <f>_xlfn.IFNA(VLOOKUP(A2355,'Ajánlatkérő(k) adatai'!$B$4:$C$205,2,0),"")</f>
        <v/>
      </c>
      <c r="C2355" s="178"/>
      <c r="D2355" s="55" t="str">
        <f>_xlfn.IFNA(VLOOKUP(C2355,'Számlafizető(k) adatai'!$C$4:$D$203,2,0),"")</f>
        <v/>
      </c>
      <c r="E2355" s="55" t="str">
        <f>_xlfn.IFNA(VLOOKUP(C2355,'Számlafizető(k) adatai'!$C$4:$M$203,11,0),"")</f>
        <v/>
      </c>
      <c r="F2355" s="178"/>
      <c r="G2355" s="178"/>
      <c r="H2355" s="178"/>
      <c r="I2355" s="55" t="str">
        <f>IF(F2355="","",VLOOKUP(LEFT(F2355,5),'Technikai cellák'!B:C,2,0))</f>
        <v/>
      </c>
      <c r="J2355" s="55" t="str">
        <f>IF(F2355="","",VLOOKUP(I2355,'Technikai cellák'!$C$1:$D$12,2,0))</f>
        <v/>
      </c>
      <c r="K2355" s="179"/>
      <c r="L2355" s="67" t="str">
        <f t="shared" si="721"/>
        <v/>
      </c>
      <c r="M2355" s="68">
        <f t="shared" si="722"/>
        <v>0</v>
      </c>
      <c r="N2355" s="66">
        <f t="shared" si="723"/>
        <v>0</v>
      </c>
      <c r="O2355" s="152"/>
      <c r="P2355" s="172">
        <f t="shared" si="720"/>
        <v>0</v>
      </c>
      <c r="Q2355" s="69">
        <f t="shared" si="724"/>
        <v>0</v>
      </c>
      <c r="R2355" s="62">
        <f t="shared" si="725"/>
        <v>0</v>
      </c>
      <c r="S2355" s="153"/>
      <c r="T2355" s="118" t="str">
        <f t="shared" si="726"/>
        <v/>
      </c>
      <c r="U2355" s="154"/>
      <c r="V2355" s="154"/>
      <c r="W2355" s="154"/>
      <c r="X2355" s="154"/>
      <c r="Y2355" s="154"/>
      <c r="Z2355" s="154"/>
      <c r="AA2355" s="154"/>
      <c r="AB2355" s="154"/>
      <c r="AC2355" s="154"/>
      <c r="AD2355" s="154"/>
      <c r="AE2355" s="154"/>
      <c r="AF2355" s="154"/>
      <c r="AG2355" s="63">
        <f t="shared" si="727"/>
        <v>0</v>
      </c>
      <c r="AH2355" s="56">
        <f t="shared" si="728"/>
        <v>0</v>
      </c>
      <c r="AI2355" s="56">
        <f t="shared" si="729"/>
        <v>0</v>
      </c>
      <c r="AJ2355" s="56">
        <f t="shared" si="730"/>
        <v>0</v>
      </c>
      <c r="AK2355" s="56">
        <f t="shared" si="731"/>
        <v>0</v>
      </c>
      <c r="AL2355" s="56">
        <f t="shared" si="732"/>
        <v>0</v>
      </c>
      <c r="AM2355" s="56">
        <f t="shared" si="733"/>
        <v>0</v>
      </c>
      <c r="AN2355" s="56">
        <f t="shared" si="734"/>
        <v>0</v>
      </c>
      <c r="AO2355" s="56">
        <f t="shared" si="735"/>
        <v>0</v>
      </c>
      <c r="AP2355" s="56">
        <f t="shared" si="736"/>
        <v>0</v>
      </c>
      <c r="AQ2355" s="56">
        <f t="shared" si="737"/>
        <v>0</v>
      </c>
      <c r="AR2355" s="86">
        <f t="shared" si="738"/>
        <v>0</v>
      </c>
    </row>
    <row r="2356" spans="1:44" x14ac:dyDescent="0.25">
      <c r="A2356" s="178"/>
      <c r="B2356" s="55" t="str">
        <f>_xlfn.IFNA(VLOOKUP(A2356,'Ajánlatkérő(k) adatai'!$B$4:$C$205,2,0),"")</f>
        <v/>
      </c>
      <c r="C2356" s="178"/>
      <c r="D2356" s="55" t="str">
        <f>_xlfn.IFNA(VLOOKUP(C2356,'Számlafizető(k) adatai'!$C$4:$D$203,2,0),"")</f>
        <v/>
      </c>
      <c r="E2356" s="55" t="str">
        <f>_xlfn.IFNA(VLOOKUP(C2356,'Számlafizető(k) adatai'!$C$4:$M$203,11,0),"")</f>
        <v/>
      </c>
      <c r="F2356" s="178"/>
      <c r="G2356" s="178"/>
      <c r="H2356" s="178"/>
      <c r="I2356" s="55" t="str">
        <f>IF(F2356="","",VLOOKUP(LEFT(F2356,5),'Technikai cellák'!B:C,2,0))</f>
        <v/>
      </c>
      <c r="J2356" s="55" t="str">
        <f>IF(F2356="","",VLOOKUP(I2356,'Technikai cellák'!$C$1:$D$12,2,0))</f>
        <v/>
      </c>
      <c r="K2356" s="179"/>
      <c r="L2356" s="67" t="str">
        <f t="shared" si="721"/>
        <v/>
      </c>
      <c r="M2356" s="68">
        <f t="shared" si="722"/>
        <v>0</v>
      </c>
      <c r="N2356" s="66">
        <f t="shared" si="723"/>
        <v>0</v>
      </c>
      <c r="O2356" s="152"/>
      <c r="P2356" s="172">
        <f t="shared" si="720"/>
        <v>0</v>
      </c>
      <c r="Q2356" s="69">
        <f t="shared" si="724"/>
        <v>0</v>
      </c>
      <c r="R2356" s="62">
        <f t="shared" si="725"/>
        <v>0</v>
      </c>
      <c r="S2356" s="153"/>
      <c r="T2356" s="118" t="str">
        <f t="shared" si="726"/>
        <v/>
      </c>
      <c r="U2356" s="154"/>
      <c r="V2356" s="154"/>
      <c r="W2356" s="154"/>
      <c r="X2356" s="154"/>
      <c r="Y2356" s="154"/>
      <c r="Z2356" s="154"/>
      <c r="AA2356" s="154"/>
      <c r="AB2356" s="154"/>
      <c r="AC2356" s="154"/>
      <c r="AD2356" s="154"/>
      <c r="AE2356" s="154"/>
      <c r="AF2356" s="154"/>
      <c r="AG2356" s="63">
        <f t="shared" si="727"/>
        <v>0</v>
      </c>
      <c r="AH2356" s="56">
        <f t="shared" si="728"/>
        <v>0</v>
      </c>
      <c r="AI2356" s="56">
        <f t="shared" si="729"/>
        <v>0</v>
      </c>
      <c r="AJ2356" s="56">
        <f t="shared" si="730"/>
        <v>0</v>
      </c>
      <c r="AK2356" s="56">
        <f t="shared" si="731"/>
        <v>0</v>
      </c>
      <c r="AL2356" s="56">
        <f t="shared" si="732"/>
        <v>0</v>
      </c>
      <c r="AM2356" s="56">
        <f t="shared" si="733"/>
        <v>0</v>
      </c>
      <c r="AN2356" s="56">
        <f t="shared" si="734"/>
        <v>0</v>
      </c>
      <c r="AO2356" s="56">
        <f t="shared" si="735"/>
        <v>0</v>
      </c>
      <c r="AP2356" s="56">
        <f t="shared" si="736"/>
        <v>0</v>
      </c>
      <c r="AQ2356" s="56">
        <f t="shared" si="737"/>
        <v>0</v>
      </c>
      <c r="AR2356" s="86">
        <f t="shared" si="738"/>
        <v>0</v>
      </c>
    </row>
    <row r="2357" spans="1:44" x14ac:dyDescent="0.25">
      <c r="A2357" s="178"/>
      <c r="B2357" s="55" t="str">
        <f>_xlfn.IFNA(VLOOKUP(A2357,'Ajánlatkérő(k) adatai'!$B$4:$C$205,2,0),"")</f>
        <v/>
      </c>
      <c r="C2357" s="178"/>
      <c r="D2357" s="55" t="str">
        <f>_xlfn.IFNA(VLOOKUP(C2357,'Számlafizető(k) adatai'!$C$4:$D$203,2,0),"")</f>
        <v/>
      </c>
      <c r="E2357" s="55" t="str">
        <f>_xlfn.IFNA(VLOOKUP(C2357,'Számlafizető(k) adatai'!$C$4:$M$203,11,0),"")</f>
        <v/>
      </c>
      <c r="F2357" s="178"/>
      <c r="G2357" s="178"/>
      <c r="H2357" s="178"/>
      <c r="I2357" s="55" t="str">
        <f>IF(F2357="","",VLOOKUP(LEFT(F2357,5),'Technikai cellák'!B:C,2,0))</f>
        <v/>
      </c>
      <c r="J2357" s="55" t="str">
        <f>IF(F2357="","",VLOOKUP(I2357,'Technikai cellák'!$C$1:$D$12,2,0))</f>
        <v/>
      </c>
      <c r="K2357" s="179"/>
      <c r="L2357" s="67" t="str">
        <f t="shared" si="721"/>
        <v/>
      </c>
      <c r="M2357" s="68">
        <f t="shared" si="722"/>
        <v>0</v>
      </c>
      <c r="N2357" s="66">
        <f t="shared" si="723"/>
        <v>0</v>
      </c>
      <c r="O2357" s="152"/>
      <c r="P2357" s="172">
        <f t="shared" si="720"/>
        <v>0</v>
      </c>
      <c r="Q2357" s="69">
        <f t="shared" si="724"/>
        <v>0</v>
      </c>
      <c r="R2357" s="62">
        <f t="shared" si="725"/>
        <v>0</v>
      </c>
      <c r="S2357" s="153"/>
      <c r="T2357" s="118" t="str">
        <f t="shared" si="726"/>
        <v/>
      </c>
      <c r="U2357" s="154"/>
      <c r="V2357" s="154"/>
      <c r="W2357" s="154"/>
      <c r="X2357" s="154"/>
      <c r="Y2357" s="154"/>
      <c r="Z2357" s="154"/>
      <c r="AA2357" s="154"/>
      <c r="AB2357" s="154"/>
      <c r="AC2357" s="154"/>
      <c r="AD2357" s="154"/>
      <c r="AE2357" s="154"/>
      <c r="AF2357" s="154"/>
      <c r="AG2357" s="63">
        <f t="shared" si="727"/>
        <v>0</v>
      </c>
      <c r="AH2357" s="56">
        <f t="shared" si="728"/>
        <v>0</v>
      </c>
      <c r="AI2357" s="56">
        <f t="shared" si="729"/>
        <v>0</v>
      </c>
      <c r="AJ2357" s="56">
        <f t="shared" si="730"/>
        <v>0</v>
      </c>
      <c r="AK2357" s="56">
        <f t="shared" si="731"/>
        <v>0</v>
      </c>
      <c r="AL2357" s="56">
        <f t="shared" si="732"/>
        <v>0</v>
      </c>
      <c r="AM2357" s="56">
        <f t="shared" si="733"/>
        <v>0</v>
      </c>
      <c r="AN2357" s="56">
        <f t="shared" si="734"/>
        <v>0</v>
      </c>
      <c r="AO2357" s="56">
        <f t="shared" si="735"/>
        <v>0</v>
      </c>
      <c r="AP2357" s="56">
        <f t="shared" si="736"/>
        <v>0</v>
      </c>
      <c r="AQ2357" s="56">
        <f t="shared" si="737"/>
        <v>0</v>
      </c>
      <c r="AR2357" s="86">
        <f t="shared" si="738"/>
        <v>0</v>
      </c>
    </row>
    <row r="2358" spans="1:44" x14ac:dyDescent="0.25">
      <c r="A2358" s="178"/>
      <c r="B2358" s="55" t="str">
        <f>_xlfn.IFNA(VLOOKUP(A2358,'Ajánlatkérő(k) adatai'!$B$4:$C$205,2,0),"")</f>
        <v/>
      </c>
      <c r="C2358" s="178"/>
      <c r="D2358" s="55" t="str">
        <f>_xlfn.IFNA(VLOOKUP(C2358,'Számlafizető(k) adatai'!$C$4:$D$203,2,0),"")</f>
        <v/>
      </c>
      <c r="E2358" s="55" t="str">
        <f>_xlfn.IFNA(VLOOKUP(C2358,'Számlafizető(k) adatai'!$C$4:$M$203,11,0),"")</f>
        <v/>
      </c>
      <c r="F2358" s="178"/>
      <c r="G2358" s="178"/>
      <c r="H2358" s="178"/>
      <c r="I2358" s="55" t="str">
        <f>IF(F2358="","",VLOOKUP(LEFT(F2358,5),'Technikai cellák'!B:C,2,0))</f>
        <v/>
      </c>
      <c r="J2358" s="55" t="str">
        <f>IF(F2358="","",VLOOKUP(I2358,'Technikai cellák'!$C$1:$D$12,2,0))</f>
        <v/>
      </c>
      <c r="K2358" s="179"/>
      <c r="L2358" s="67" t="str">
        <f t="shared" si="721"/>
        <v/>
      </c>
      <c r="M2358" s="68">
        <f t="shared" si="722"/>
        <v>0</v>
      </c>
      <c r="N2358" s="66">
        <f t="shared" si="723"/>
        <v>0</v>
      </c>
      <c r="O2358" s="152"/>
      <c r="P2358" s="172">
        <f t="shared" si="720"/>
        <v>0</v>
      </c>
      <c r="Q2358" s="69">
        <f t="shared" si="724"/>
        <v>0</v>
      </c>
      <c r="R2358" s="62">
        <f t="shared" si="725"/>
        <v>0</v>
      </c>
      <c r="S2358" s="153"/>
      <c r="T2358" s="118" t="str">
        <f t="shared" si="726"/>
        <v/>
      </c>
      <c r="U2358" s="154"/>
      <c r="V2358" s="154"/>
      <c r="W2358" s="154"/>
      <c r="X2358" s="154"/>
      <c r="Y2358" s="154"/>
      <c r="Z2358" s="154"/>
      <c r="AA2358" s="154"/>
      <c r="AB2358" s="154"/>
      <c r="AC2358" s="154"/>
      <c r="AD2358" s="154"/>
      <c r="AE2358" s="154"/>
      <c r="AF2358" s="154"/>
      <c r="AG2358" s="63">
        <f t="shared" si="727"/>
        <v>0</v>
      </c>
      <c r="AH2358" s="56">
        <f t="shared" si="728"/>
        <v>0</v>
      </c>
      <c r="AI2358" s="56">
        <f t="shared" si="729"/>
        <v>0</v>
      </c>
      <c r="AJ2358" s="56">
        <f t="shared" si="730"/>
        <v>0</v>
      </c>
      <c r="AK2358" s="56">
        <f t="shared" si="731"/>
        <v>0</v>
      </c>
      <c r="AL2358" s="56">
        <f t="shared" si="732"/>
        <v>0</v>
      </c>
      <c r="AM2358" s="56">
        <f t="shared" si="733"/>
        <v>0</v>
      </c>
      <c r="AN2358" s="56">
        <f t="shared" si="734"/>
        <v>0</v>
      </c>
      <c r="AO2358" s="56">
        <f t="shared" si="735"/>
        <v>0</v>
      </c>
      <c r="AP2358" s="56">
        <f t="shared" si="736"/>
        <v>0</v>
      </c>
      <c r="AQ2358" s="56">
        <f t="shared" si="737"/>
        <v>0</v>
      </c>
      <c r="AR2358" s="86">
        <f t="shared" si="738"/>
        <v>0</v>
      </c>
    </row>
    <row r="2359" spans="1:44" x14ac:dyDescent="0.25">
      <c r="A2359" s="178"/>
      <c r="B2359" s="55" t="str">
        <f>_xlfn.IFNA(VLOOKUP(A2359,'Ajánlatkérő(k) adatai'!$B$4:$C$205,2,0),"")</f>
        <v/>
      </c>
      <c r="C2359" s="178"/>
      <c r="D2359" s="55" t="str">
        <f>_xlfn.IFNA(VLOOKUP(C2359,'Számlafizető(k) adatai'!$C$4:$D$203,2,0),"")</f>
        <v/>
      </c>
      <c r="E2359" s="55" t="str">
        <f>_xlfn.IFNA(VLOOKUP(C2359,'Számlafizető(k) adatai'!$C$4:$M$203,11,0),"")</f>
        <v/>
      </c>
      <c r="F2359" s="178"/>
      <c r="G2359" s="178"/>
      <c r="H2359" s="178"/>
      <c r="I2359" s="55" t="str">
        <f>IF(F2359="","",VLOOKUP(LEFT(F2359,5),'Technikai cellák'!B:C,2,0))</f>
        <v/>
      </c>
      <c r="J2359" s="55" t="str">
        <f>IF(F2359="","",VLOOKUP(I2359,'Technikai cellák'!$C$1:$D$12,2,0))</f>
        <v/>
      </c>
      <c r="K2359" s="179"/>
      <c r="L2359" s="67" t="str">
        <f t="shared" si="721"/>
        <v/>
      </c>
      <c r="M2359" s="68">
        <f t="shared" si="722"/>
        <v>0</v>
      </c>
      <c r="N2359" s="66">
        <f t="shared" si="723"/>
        <v>0</v>
      </c>
      <c r="O2359" s="152"/>
      <c r="P2359" s="172">
        <f t="shared" si="720"/>
        <v>0</v>
      </c>
      <c r="Q2359" s="69">
        <f t="shared" si="724"/>
        <v>0</v>
      </c>
      <c r="R2359" s="62">
        <f t="shared" si="725"/>
        <v>0</v>
      </c>
      <c r="S2359" s="153"/>
      <c r="T2359" s="118" t="str">
        <f t="shared" si="726"/>
        <v/>
      </c>
      <c r="U2359" s="154"/>
      <c r="V2359" s="154"/>
      <c r="W2359" s="154"/>
      <c r="X2359" s="154"/>
      <c r="Y2359" s="154"/>
      <c r="Z2359" s="154"/>
      <c r="AA2359" s="154"/>
      <c r="AB2359" s="154"/>
      <c r="AC2359" s="154"/>
      <c r="AD2359" s="154"/>
      <c r="AE2359" s="154"/>
      <c r="AF2359" s="154"/>
      <c r="AG2359" s="63">
        <f t="shared" si="727"/>
        <v>0</v>
      </c>
      <c r="AH2359" s="56">
        <f t="shared" si="728"/>
        <v>0</v>
      </c>
      <c r="AI2359" s="56">
        <f t="shared" si="729"/>
        <v>0</v>
      </c>
      <c r="AJ2359" s="56">
        <f t="shared" si="730"/>
        <v>0</v>
      </c>
      <c r="AK2359" s="56">
        <f t="shared" si="731"/>
        <v>0</v>
      </c>
      <c r="AL2359" s="56">
        <f t="shared" si="732"/>
        <v>0</v>
      </c>
      <c r="AM2359" s="56">
        <f t="shared" si="733"/>
        <v>0</v>
      </c>
      <c r="AN2359" s="56">
        <f t="shared" si="734"/>
        <v>0</v>
      </c>
      <c r="AO2359" s="56">
        <f t="shared" si="735"/>
        <v>0</v>
      </c>
      <c r="AP2359" s="56">
        <f t="shared" si="736"/>
        <v>0</v>
      </c>
      <c r="AQ2359" s="56">
        <f t="shared" si="737"/>
        <v>0</v>
      </c>
      <c r="AR2359" s="86">
        <f t="shared" si="738"/>
        <v>0</v>
      </c>
    </row>
    <row r="2360" spans="1:44" x14ac:dyDescent="0.25">
      <c r="A2360" s="178"/>
      <c r="B2360" s="55" t="str">
        <f>_xlfn.IFNA(VLOOKUP(A2360,'Ajánlatkérő(k) adatai'!$B$4:$C$205,2,0),"")</f>
        <v/>
      </c>
      <c r="C2360" s="178"/>
      <c r="D2360" s="55" t="str">
        <f>_xlfn.IFNA(VLOOKUP(C2360,'Számlafizető(k) adatai'!$C$4:$D$203,2,0),"")</f>
        <v/>
      </c>
      <c r="E2360" s="55" t="str">
        <f>_xlfn.IFNA(VLOOKUP(C2360,'Számlafizető(k) adatai'!$C$4:$M$203,11,0),"")</f>
        <v/>
      </c>
      <c r="F2360" s="178"/>
      <c r="G2360" s="178"/>
      <c r="H2360" s="178"/>
      <c r="I2360" s="55" t="str">
        <f>IF(F2360="","",VLOOKUP(LEFT(F2360,5),'Technikai cellák'!B:C,2,0))</f>
        <v/>
      </c>
      <c r="J2360" s="55" t="str">
        <f>IF(F2360="","",VLOOKUP(I2360,'Technikai cellák'!$C$1:$D$12,2,0))</f>
        <v/>
      </c>
      <c r="K2360" s="179"/>
      <c r="L2360" s="67" t="str">
        <f t="shared" si="721"/>
        <v/>
      </c>
      <c r="M2360" s="68">
        <f t="shared" si="722"/>
        <v>0</v>
      </c>
      <c r="N2360" s="66">
        <f t="shared" si="723"/>
        <v>0</v>
      </c>
      <c r="O2360" s="152"/>
      <c r="P2360" s="172">
        <f t="shared" si="720"/>
        <v>0</v>
      </c>
      <c r="Q2360" s="69">
        <f t="shared" si="724"/>
        <v>0</v>
      </c>
      <c r="R2360" s="62">
        <f t="shared" si="725"/>
        <v>0</v>
      </c>
      <c r="S2360" s="153"/>
      <c r="T2360" s="118" t="str">
        <f t="shared" si="726"/>
        <v/>
      </c>
      <c r="U2360" s="154"/>
      <c r="V2360" s="154"/>
      <c r="W2360" s="154"/>
      <c r="X2360" s="154"/>
      <c r="Y2360" s="154"/>
      <c r="Z2360" s="154"/>
      <c r="AA2360" s="154"/>
      <c r="AB2360" s="154"/>
      <c r="AC2360" s="154"/>
      <c r="AD2360" s="154"/>
      <c r="AE2360" s="154"/>
      <c r="AF2360" s="154"/>
      <c r="AG2360" s="63">
        <f t="shared" si="727"/>
        <v>0</v>
      </c>
      <c r="AH2360" s="56">
        <f t="shared" si="728"/>
        <v>0</v>
      </c>
      <c r="AI2360" s="56">
        <f t="shared" si="729"/>
        <v>0</v>
      </c>
      <c r="AJ2360" s="56">
        <f t="shared" si="730"/>
        <v>0</v>
      </c>
      <c r="AK2360" s="56">
        <f t="shared" si="731"/>
        <v>0</v>
      </c>
      <c r="AL2360" s="56">
        <f t="shared" si="732"/>
        <v>0</v>
      </c>
      <c r="AM2360" s="56">
        <f t="shared" si="733"/>
        <v>0</v>
      </c>
      <c r="AN2360" s="56">
        <f t="shared" si="734"/>
        <v>0</v>
      </c>
      <c r="AO2360" s="56">
        <f t="shared" si="735"/>
        <v>0</v>
      </c>
      <c r="AP2360" s="56">
        <f t="shared" si="736"/>
        <v>0</v>
      </c>
      <c r="AQ2360" s="56">
        <f t="shared" si="737"/>
        <v>0</v>
      </c>
      <c r="AR2360" s="86">
        <f t="shared" si="738"/>
        <v>0</v>
      </c>
    </row>
    <row r="2361" spans="1:44" x14ac:dyDescent="0.25">
      <c r="A2361" s="178"/>
      <c r="B2361" s="55" t="str">
        <f>_xlfn.IFNA(VLOOKUP(A2361,'Ajánlatkérő(k) adatai'!$B$4:$C$205,2,0),"")</f>
        <v/>
      </c>
      <c r="C2361" s="178"/>
      <c r="D2361" s="55" t="str">
        <f>_xlfn.IFNA(VLOOKUP(C2361,'Számlafizető(k) adatai'!$C$4:$D$203,2,0),"")</f>
        <v/>
      </c>
      <c r="E2361" s="55" t="str">
        <f>_xlfn.IFNA(VLOOKUP(C2361,'Számlafizető(k) adatai'!$C$4:$M$203,11,0),"")</f>
        <v/>
      </c>
      <c r="F2361" s="178"/>
      <c r="G2361" s="178"/>
      <c r="H2361" s="178"/>
      <c r="I2361" s="55" t="str">
        <f>IF(F2361="","",VLOOKUP(LEFT(F2361,5),'Technikai cellák'!B:C,2,0))</f>
        <v/>
      </c>
      <c r="J2361" s="55" t="str">
        <f>IF(F2361="","",VLOOKUP(I2361,'Technikai cellák'!$C$1:$D$12,2,0))</f>
        <v/>
      </c>
      <c r="K2361" s="179"/>
      <c r="L2361" s="67" t="str">
        <f t="shared" si="721"/>
        <v/>
      </c>
      <c r="M2361" s="68">
        <f t="shared" si="722"/>
        <v>0</v>
      </c>
      <c r="N2361" s="66">
        <f t="shared" si="723"/>
        <v>0</v>
      </c>
      <c r="O2361" s="152"/>
      <c r="P2361" s="172">
        <f t="shared" si="720"/>
        <v>0</v>
      </c>
      <c r="Q2361" s="69">
        <f t="shared" si="724"/>
        <v>0</v>
      </c>
      <c r="R2361" s="62">
        <f t="shared" si="725"/>
        <v>0</v>
      </c>
      <c r="S2361" s="153"/>
      <c r="T2361" s="118" t="str">
        <f t="shared" si="726"/>
        <v/>
      </c>
      <c r="U2361" s="154"/>
      <c r="V2361" s="154"/>
      <c r="W2361" s="154"/>
      <c r="X2361" s="154"/>
      <c r="Y2361" s="154"/>
      <c r="Z2361" s="154"/>
      <c r="AA2361" s="154"/>
      <c r="AB2361" s="154"/>
      <c r="AC2361" s="154"/>
      <c r="AD2361" s="154"/>
      <c r="AE2361" s="154"/>
      <c r="AF2361" s="154"/>
      <c r="AG2361" s="63">
        <f t="shared" si="727"/>
        <v>0</v>
      </c>
      <c r="AH2361" s="56">
        <f t="shared" si="728"/>
        <v>0</v>
      </c>
      <c r="AI2361" s="56">
        <f t="shared" si="729"/>
        <v>0</v>
      </c>
      <c r="AJ2361" s="56">
        <f t="shared" si="730"/>
        <v>0</v>
      </c>
      <c r="AK2361" s="56">
        <f t="shared" si="731"/>
        <v>0</v>
      </c>
      <c r="AL2361" s="56">
        <f t="shared" si="732"/>
        <v>0</v>
      </c>
      <c r="AM2361" s="56">
        <f t="shared" si="733"/>
        <v>0</v>
      </c>
      <c r="AN2361" s="56">
        <f t="shared" si="734"/>
        <v>0</v>
      </c>
      <c r="AO2361" s="56">
        <f t="shared" si="735"/>
        <v>0</v>
      </c>
      <c r="AP2361" s="56">
        <f t="shared" si="736"/>
        <v>0</v>
      </c>
      <c r="AQ2361" s="56">
        <f t="shared" si="737"/>
        <v>0</v>
      </c>
      <c r="AR2361" s="86">
        <f t="shared" si="738"/>
        <v>0</v>
      </c>
    </row>
    <row r="2362" spans="1:44" x14ac:dyDescent="0.25">
      <c r="A2362" s="178"/>
      <c r="B2362" s="55" t="str">
        <f>_xlfn.IFNA(VLOOKUP(A2362,'Ajánlatkérő(k) adatai'!$B$4:$C$205,2,0),"")</f>
        <v/>
      </c>
      <c r="C2362" s="178"/>
      <c r="D2362" s="55" t="str">
        <f>_xlfn.IFNA(VLOOKUP(C2362,'Számlafizető(k) adatai'!$C$4:$D$203,2,0),"")</f>
        <v/>
      </c>
      <c r="E2362" s="55" t="str">
        <f>_xlfn.IFNA(VLOOKUP(C2362,'Számlafizető(k) adatai'!$C$4:$M$203,11,0),"")</f>
        <v/>
      </c>
      <c r="F2362" s="178"/>
      <c r="G2362" s="178"/>
      <c r="H2362" s="178"/>
      <c r="I2362" s="55" t="str">
        <f>IF(F2362="","",VLOOKUP(LEFT(F2362,5),'Technikai cellák'!B:C,2,0))</f>
        <v/>
      </c>
      <c r="J2362" s="55" t="str">
        <f>IF(F2362="","",VLOOKUP(I2362,'Technikai cellák'!$C$1:$D$12,2,0))</f>
        <v/>
      </c>
      <c r="K2362" s="179"/>
      <c r="L2362" s="67" t="str">
        <f t="shared" si="721"/>
        <v/>
      </c>
      <c r="M2362" s="68">
        <f t="shared" si="722"/>
        <v>0</v>
      </c>
      <c r="N2362" s="66">
        <f t="shared" si="723"/>
        <v>0</v>
      </c>
      <c r="O2362" s="152"/>
      <c r="P2362" s="172">
        <f t="shared" si="720"/>
        <v>0</v>
      </c>
      <c r="Q2362" s="69">
        <f t="shared" si="724"/>
        <v>0</v>
      </c>
      <c r="R2362" s="62">
        <f t="shared" si="725"/>
        <v>0</v>
      </c>
      <c r="S2362" s="153"/>
      <c r="T2362" s="118" t="str">
        <f t="shared" si="726"/>
        <v/>
      </c>
      <c r="U2362" s="154"/>
      <c r="V2362" s="154"/>
      <c r="W2362" s="154"/>
      <c r="X2362" s="154"/>
      <c r="Y2362" s="154"/>
      <c r="Z2362" s="154"/>
      <c r="AA2362" s="154"/>
      <c r="AB2362" s="154"/>
      <c r="AC2362" s="154"/>
      <c r="AD2362" s="154"/>
      <c r="AE2362" s="154"/>
      <c r="AF2362" s="154"/>
      <c r="AG2362" s="63">
        <f t="shared" si="727"/>
        <v>0</v>
      </c>
      <c r="AH2362" s="56">
        <f t="shared" si="728"/>
        <v>0</v>
      </c>
      <c r="AI2362" s="56">
        <f t="shared" si="729"/>
        <v>0</v>
      </c>
      <c r="AJ2362" s="56">
        <f t="shared" si="730"/>
        <v>0</v>
      </c>
      <c r="AK2362" s="56">
        <f t="shared" si="731"/>
        <v>0</v>
      </c>
      <c r="AL2362" s="56">
        <f t="shared" si="732"/>
        <v>0</v>
      </c>
      <c r="AM2362" s="56">
        <f t="shared" si="733"/>
        <v>0</v>
      </c>
      <c r="AN2362" s="56">
        <f t="shared" si="734"/>
        <v>0</v>
      </c>
      <c r="AO2362" s="56">
        <f t="shared" si="735"/>
        <v>0</v>
      </c>
      <c r="AP2362" s="56">
        <f t="shared" si="736"/>
        <v>0</v>
      </c>
      <c r="AQ2362" s="56">
        <f t="shared" si="737"/>
        <v>0</v>
      </c>
      <c r="AR2362" s="86">
        <f t="shared" si="738"/>
        <v>0</v>
      </c>
    </row>
    <row r="2363" spans="1:44" x14ac:dyDescent="0.25">
      <c r="A2363" s="178"/>
      <c r="B2363" s="55" t="str">
        <f>_xlfn.IFNA(VLOOKUP(A2363,'Ajánlatkérő(k) adatai'!$B$4:$C$205,2,0),"")</f>
        <v/>
      </c>
      <c r="C2363" s="178"/>
      <c r="D2363" s="55" t="str">
        <f>_xlfn.IFNA(VLOOKUP(C2363,'Számlafizető(k) adatai'!$C$4:$D$203,2,0),"")</f>
        <v/>
      </c>
      <c r="E2363" s="55" t="str">
        <f>_xlfn.IFNA(VLOOKUP(C2363,'Számlafizető(k) adatai'!$C$4:$M$203,11,0),"")</f>
        <v/>
      </c>
      <c r="F2363" s="178"/>
      <c r="G2363" s="178"/>
      <c r="H2363" s="178"/>
      <c r="I2363" s="55" t="str">
        <f>IF(F2363="","",VLOOKUP(LEFT(F2363,5),'Technikai cellák'!B:C,2,0))</f>
        <v/>
      </c>
      <c r="J2363" s="55" t="str">
        <f>IF(F2363="","",VLOOKUP(I2363,'Technikai cellák'!$C$1:$D$12,2,0))</f>
        <v/>
      </c>
      <c r="K2363" s="179"/>
      <c r="L2363" s="67" t="str">
        <f t="shared" si="721"/>
        <v/>
      </c>
      <c r="M2363" s="68">
        <f t="shared" si="722"/>
        <v>0</v>
      </c>
      <c r="N2363" s="66">
        <f t="shared" si="723"/>
        <v>0</v>
      </c>
      <c r="O2363" s="152"/>
      <c r="P2363" s="172">
        <f t="shared" si="720"/>
        <v>0</v>
      </c>
      <c r="Q2363" s="69">
        <f t="shared" si="724"/>
        <v>0</v>
      </c>
      <c r="R2363" s="62">
        <f t="shared" si="725"/>
        <v>0</v>
      </c>
      <c r="S2363" s="153"/>
      <c r="T2363" s="118" t="str">
        <f t="shared" si="726"/>
        <v/>
      </c>
      <c r="U2363" s="154"/>
      <c r="V2363" s="154"/>
      <c r="W2363" s="154"/>
      <c r="X2363" s="154"/>
      <c r="Y2363" s="154"/>
      <c r="Z2363" s="154"/>
      <c r="AA2363" s="154"/>
      <c r="AB2363" s="154"/>
      <c r="AC2363" s="154"/>
      <c r="AD2363" s="154"/>
      <c r="AE2363" s="154"/>
      <c r="AF2363" s="154"/>
      <c r="AG2363" s="63">
        <f t="shared" si="727"/>
        <v>0</v>
      </c>
      <c r="AH2363" s="56">
        <f t="shared" si="728"/>
        <v>0</v>
      </c>
      <c r="AI2363" s="56">
        <f t="shared" si="729"/>
        <v>0</v>
      </c>
      <c r="AJ2363" s="56">
        <f t="shared" si="730"/>
        <v>0</v>
      </c>
      <c r="AK2363" s="56">
        <f t="shared" si="731"/>
        <v>0</v>
      </c>
      <c r="AL2363" s="56">
        <f t="shared" si="732"/>
        <v>0</v>
      </c>
      <c r="AM2363" s="56">
        <f t="shared" si="733"/>
        <v>0</v>
      </c>
      <c r="AN2363" s="56">
        <f t="shared" si="734"/>
        <v>0</v>
      </c>
      <c r="AO2363" s="56">
        <f t="shared" si="735"/>
        <v>0</v>
      </c>
      <c r="AP2363" s="56">
        <f t="shared" si="736"/>
        <v>0</v>
      </c>
      <c r="AQ2363" s="56">
        <f t="shared" si="737"/>
        <v>0</v>
      </c>
      <c r="AR2363" s="86">
        <f t="shared" si="738"/>
        <v>0</v>
      </c>
    </row>
    <row r="2364" spans="1:44" x14ac:dyDescent="0.25">
      <c r="A2364" s="178"/>
      <c r="B2364" s="55" t="str">
        <f>_xlfn.IFNA(VLOOKUP(A2364,'Ajánlatkérő(k) adatai'!$B$4:$C$205,2,0),"")</f>
        <v/>
      </c>
      <c r="C2364" s="178"/>
      <c r="D2364" s="55" t="str">
        <f>_xlfn.IFNA(VLOOKUP(C2364,'Számlafizető(k) adatai'!$C$4:$D$203,2,0),"")</f>
        <v/>
      </c>
      <c r="E2364" s="55" t="str">
        <f>_xlfn.IFNA(VLOOKUP(C2364,'Számlafizető(k) adatai'!$C$4:$M$203,11,0),"")</f>
        <v/>
      </c>
      <c r="F2364" s="178"/>
      <c r="G2364" s="178"/>
      <c r="H2364" s="178"/>
      <c r="I2364" s="55" t="str">
        <f>IF(F2364="","",VLOOKUP(LEFT(F2364,5),'Technikai cellák'!B:C,2,0))</f>
        <v/>
      </c>
      <c r="J2364" s="55" t="str">
        <f>IF(F2364="","",VLOOKUP(I2364,'Technikai cellák'!$C$1:$D$12,2,0))</f>
        <v/>
      </c>
      <c r="K2364" s="179"/>
      <c r="L2364" s="67" t="str">
        <f t="shared" si="721"/>
        <v/>
      </c>
      <c r="M2364" s="68">
        <f t="shared" si="722"/>
        <v>0</v>
      </c>
      <c r="N2364" s="66">
        <f t="shared" si="723"/>
        <v>0</v>
      </c>
      <c r="O2364" s="152"/>
      <c r="P2364" s="172">
        <f t="shared" si="720"/>
        <v>0</v>
      </c>
      <c r="Q2364" s="69">
        <f t="shared" si="724"/>
        <v>0</v>
      </c>
      <c r="R2364" s="62">
        <f t="shared" si="725"/>
        <v>0</v>
      </c>
      <c r="S2364" s="153"/>
      <c r="T2364" s="118" t="str">
        <f t="shared" si="726"/>
        <v/>
      </c>
      <c r="U2364" s="154"/>
      <c r="V2364" s="154"/>
      <c r="W2364" s="154"/>
      <c r="X2364" s="154"/>
      <c r="Y2364" s="154"/>
      <c r="Z2364" s="154"/>
      <c r="AA2364" s="154"/>
      <c r="AB2364" s="154"/>
      <c r="AC2364" s="154"/>
      <c r="AD2364" s="154"/>
      <c r="AE2364" s="154"/>
      <c r="AF2364" s="154"/>
      <c r="AG2364" s="63">
        <f t="shared" si="727"/>
        <v>0</v>
      </c>
      <c r="AH2364" s="56">
        <f t="shared" si="728"/>
        <v>0</v>
      </c>
      <c r="AI2364" s="56">
        <f t="shared" si="729"/>
        <v>0</v>
      </c>
      <c r="AJ2364" s="56">
        <f t="shared" si="730"/>
        <v>0</v>
      </c>
      <c r="AK2364" s="56">
        <f t="shared" si="731"/>
        <v>0</v>
      </c>
      <c r="AL2364" s="56">
        <f t="shared" si="732"/>
        <v>0</v>
      </c>
      <c r="AM2364" s="56">
        <f t="shared" si="733"/>
        <v>0</v>
      </c>
      <c r="AN2364" s="56">
        <f t="shared" si="734"/>
        <v>0</v>
      </c>
      <c r="AO2364" s="56">
        <f t="shared" si="735"/>
        <v>0</v>
      </c>
      <c r="AP2364" s="56">
        <f t="shared" si="736"/>
        <v>0</v>
      </c>
      <c r="AQ2364" s="56">
        <f t="shared" si="737"/>
        <v>0</v>
      </c>
      <c r="AR2364" s="86">
        <f t="shared" si="738"/>
        <v>0</v>
      </c>
    </row>
    <row r="2365" spans="1:44" x14ac:dyDescent="0.25">
      <c r="A2365" s="178"/>
      <c r="B2365" s="55" t="str">
        <f>_xlfn.IFNA(VLOOKUP(A2365,'Ajánlatkérő(k) adatai'!$B$4:$C$205,2,0),"")</f>
        <v/>
      </c>
      <c r="C2365" s="178"/>
      <c r="D2365" s="55" t="str">
        <f>_xlfn.IFNA(VLOOKUP(C2365,'Számlafizető(k) adatai'!$C$4:$D$203,2,0),"")</f>
        <v/>
      </c>
      <c r="E2365" s="55" t="str">
        <f>_xlfn.IFNA(VLOOKUP(C2365,'Számlafizető(k) adatai'!$C$4:$M$203,11,0),"")</f>
        <v/>
      </c>
      <c r="F2365" s="178"/>
      <c r="G2365" s="178"/>
      <c r="H2365" s="178"/>
      <c r="I2365" s="55" t="str">
        <f>IF(F2365="","",VLOOKUP(LEFT(F2365,5),'Technikai cellák'!B:C,2,0))</f>
        <v/>
      </c>
      <c r="J2365" s="55" t="str">
        <f>IF(F2365="","",VLOOKUP(I2365,'Technikai cellák'!$C$1:$D$12,2,0))</f>
        <v/>
      </c>
      <c r="K2365" s="179"/>
      <c r="L2365" s="67" t="str">
        <f t="shared" si="721"/>
        <v/>
      </c>
      <c r="M2365" s="68">
        <f t="shared" si="722"/>
        <v>0</v>
      </c>
      <c r="N2365" s="66">
        <f t="shared" si="723"/>
        <v>0</v>
      </c>
      <c r="O2365" s="152"/>
      <c r="P2365" s="172">
        <f t="shared" si="720"/>
        <v>0</v>
      </c>
      <c r="Q2365" s="69">
        <f t="shared" si="724"/>
        <v>0</v>
      </c>
      <c r="R2365" s="62">
        <f t="shared" si="725"/>
        <v>0</v>
      </c>
      <c r="S2365" s="153"/>
      <c r="T2365" s="118" t="str">
        <f t="shared" si="726"/>
        <v/>
      </c>
      <c r="U2365" s="154"/>
      <c r="V2365" s="154"/>
      <c r="W2365" s="154"/>
      <c r="X2365" s="154"/>
      <c r="Y2365" s="154"/>
      <c r="Z2365" s="154"/>
      <c r="AA2365" s="154"/>
      <c r="AB2365" s="154"/>
      <c r="AC2365" s="154"/>
      <c r="AD2365" s="154"/>
      <c r="AE2365" s="154"/>
      <c r="AF2365" s="154"/>
      <c r="AG2365" s="63">
        <f t="shared" si="727"/>
        <v>0</v>
      </c>
      <c r="AH2365" s="56">
        <f t="shared" si="728"/>
        <v>0</v>
      </c>
      <c r="AI2365" s="56">
        <f t="shared" si="729"/>
        <v>0</v>
      </c>
      <c r="AJ2365" s="56">
        <f t="shared" si="730"/>
        <v>0</v>
      </c>
      <c r="AK2365" s="56">
        <f t="shared" si="731"/>
        <v>0</v>
      </c>
      <c r="AL2365" s="56">
        <f t="shared" si="732"/>
        <v>0</v>
      </c>
      <c r="AM2365" s="56">
        <f t="shared" si="733"/>
        <v>0</v>
      </c>
      <c r="AN2365" s="56">
        <f t="shared" si="734"/>
        <v>0</v>
      </c>
      <c r="AO2365" s="56">
        <f t="shared" si="735"/>
        <v>0</v>
      </c>
      <c r="AP2365" s="56">
        <f t="shared" si="736"/>
        <v>0</v>
      </c>
      <c r="AQ2365" s="56">
        <f t="shared" si="737"/>
        <v>0</v>
      </c>
      <c r="AR2365" s="86">
        <f t="shared" si="738"/>
        <v>0</v>
      </c>
    </row>
    <row r="2366" spans="1:44" x14ac:dyDescent="0.25">
      <c r="A2366" s="178"/>
      <c r="B2366" s="55" t="str">
        <f>_xlfn.IFNA(VLOOKUP(A2366,'Ajánlatkérő(k) adatai'!$B$4:$C$205,2,0),"")</f>
        <v/>
      </c>
      <c r="C2366" s="178"/>
      <c r="D2366" s="55" t="str">
        <f>_xlfn.IFNA(VLOOKUP(C2366,'Számlafizető(k) adatai'!$C$4:$D$203,2,0),"")</f>
        <v/>
      </c>
      <c r="E2366" s="55" t="str">
        <f>_xlfn.IFNA(VLOOKUP(C2366,'Számlafizető(k) adatai'!$C$4:$M$203,11,0),"")</f>
        <v/>
      </c>
      <c r="F2366" s="178"/>
      <c r="G2366" s="178"/>
      <c r="H2366" s="178"/>
      <c r="I2366" s="55" t="str">
        <f>IF(F2366="","",VLOOKUP(LEFT(F2366,5),'Technikai cellák'!B:C,2,0))</f>
        <v/>
      </c>
      <c r="J2366" s="55" t="str">
        <f>IF(F2366="","",VLOOKUP(I2366,'Technikai cellák'!$C$1:$D$12,2,0))</f>
        <v/>
      </c>
      <c r="K2366" s="179"/>
      <c r="L2366" s="67" t="str">
        <f t="shared" si="721"/>
        <v/>
      </c>
      <c r="M2366" s="68">
        <f t="shared" si="722"/>
        <v>0</v>
      </c>
      <c r="N2366" s="66">
        <f t="shared" si="723"/>
        <v>0</v>
      </c>
      <c r="O2366" s="152"/>
      <c r="P2366" s="172">
        <f t="shared" si="720"/>
        <v>0</v>
      </c>
      <c r="Q2366" s="69">
        <f t="shared" si="724"/>
        <v>0</v>
      </c>
      <c r="R2366" s="62">
        <f t="shared" si="725"/>
        <v>0</v>
      </c>
      <c r="S2366" s="153"/>
      <c r="T2366" s="118" t="str">
        <f t="shared" si="726"/>
        <v/>
      </c>
      <c r="U2366" s="154"/>
      <c r="V2366" s="154"/>
      <c r="W2366" s="154"/>
      <c r="X2366" s="154"/>
      <c r="Y2366" s="154"/>
      <c r="Z2366" s="154"/>
      <c r="AA2366" s="154"/>
      <c r="AB2366" s="154"/>
      <c r="AC2366" s="154"/>
      <c r="AD2366" s="154"/>
      <c r="AE2366" s="154"/>
      <c r="AF2366" s="154"/>
      <c r="AG2366" s="63">
        <f t="shared" si="727"/>
        <v>0</v>
      </c>
      <c r="AH2366" s="56">
        <f t="shared" si="728"/>
        <v>0</v>
      </c>
      <c r="AI2366" s="56">
        <f t="shared" si="729"/>
        <v>0</v>
      </c>
      <c r="AJ2366" s="56">
        <f t="shared" si="730"/>
        <v>0</v>
      </c>
      <c r="AK2366" s="56">
        <f t="shared" si="731"/>
        <v>0</v>
      </c>
      <c r="AL2366" s="56">
        <f t="shared" si="732"/>
        <v>0</v>
      </c>
      <c r="AM2366" s="56">
        <f t="shared" si="733"/>
        <v>0</v>
      </c>
      <c r="AN2366" s="56">
        <f t="shared" si="734"/>
        <v>0</v>
      </c>
      <c r="AO2366" s="56">
        <f t="shared" si="735"/>
        <v>0</v>
      </c>
      <c r="AP2366" s="56">
        <f t="shared" si="736"/>
        <v>0</v>
      </c>
      <c r="AQ2366" s="56">
        <f t="shared" si="737"/>
        <v>0</v>
      </c>
      <c r="AR2366" s="86">
        <f t="shared" si="738"/>
        <v>0</v>
      </c>
    </row>
    <row r="2367" spans="1:44" x14ac:dyDescent="0.25">
      <c r="A2367" s="178"/>
      <c r="B2367" s="55" t="str">
        <f>_xlfn.IFNA(VLOOKUP(A2367,'Ajánlatkérő(k) adatai'!$B$4:$C$205,2,0),"")</f>
        <v/>
      </c>
      <c r="C2367" s="178"/>
      <c r="D2367" s="55" t="str">
        <f>_xlfn.IFNA(VLOOKUP(C2367,'Számlafizető(k) adatai'!$C$4:$D$203,2,0),"")</f>
        <v/>
      </c>
      <c r="E2367" s="55" t="str">
        <f>_xlfn.IFNA(VLOOKUP(C2367,'Számlafizető(k) adatai'!$C$4:$M$203,11,0),"")</f>
        <v/>
      </c>
      <c r="F2367" s="178"/>
      <c r="G2367" s="178"/>
      <c r="H2367" s="178"/>
      <c r="I2367" s="55" t="str">
        <f>IF(F2367="","",VLOOKUP(LEFT(F2367,5),'Technikai cellák'!B:C,2,0))</f>
        <v/>
      </c>
      <c r="J2367" s="55" t="str">
        <f>IF(F2367="","",VLOOKUP(I2367,'Technikai cellák'!$C$1:$D$12,2,0))</f>
        <v/>
      </c>
      <c r="K2367" s="179"/>
      <c r="L2367" s="67" t="str">
        <f t="shared" si="721"/>
        <v/>
      </c>
      <c r="M2367" s="68">
        <f t="shared" si="722"/>
        <v>0</v>
      </c>
      <c r="N2367" s="66">
        <f t="shared" si="723"/>
        <v>0</v>
      </c>
      <c r="O2367" s="152"/>
      <c r="P2367" s="172">
        <f t="shared" si="720"/>
        <v>0</v>
      </c>
      <c r="Q2367" s="69">
        <f t="shared" si="724"/>
        <v>0</v>
      </c>
      <c r="R2367" s="62">
        <f t="shared" si="725"/>
        <v>0</v>
      </c>
      <c r="S2367" s="153"/>
      <c r="T2367" s="118" t="str">
        <f t="shared" si="726"/>
        <v/>
      </c>
      <c r="U2367" s="154"/>
      <c r="V2367" s="154"/>
      <c r="W2367" s="154"/>
      <c r="X2367" s="154"/>
      <c r="Y2367" s="154"/>
      <c r="Z2367" s="154"/>
      <c r="AA2367" s="154"/>
      <c r="AB2367" s="154"/>
      <c r="AC2367" s="154"/>
      <c r="AD2367" s="154"/>
      <c r="AE2367" s="154"/>
      <c r="AF2367" s="154"/>
      <c r="AG2367" s="63">
        <f t="shared" si="727"/>
        <v>0</v>
      </c>
      <c r="AH2367" s="56">
        <f t="shared" si="728"/>
        <v>0</v>
      </c>
      <c r="AI2367" s="56">
        <f t="shared" si="729"/>
        <v>0</v>
      </c>
      <c r="AJ2367" s="56">
        <f t="shared" si="730"/>
        <v>0</v>
      </c>
      <c r="AK2367" s="56">
        <f t="shared" si="731"/>
        <v>0</v>
      </c>
      <c r="AL2367" s="56">
        <f t="shared" si="732"/>
        <v>0</v>
      </c>
      <c r="AM2367" s="56">
        <f t="shared" si="733"/>
        <v>0</v>
      </c>
      <c r="AN2367" s="56">
        <f t="shared" si="734"/>
        <v>0</v>
      </c>
      <c r="AO2367" s="56">
        <f t="shared" si="735"/>
        <v>0</v>
      </c>
      <c r="AP2367" s="56">
        <f t="shared" si="736"/>
        <v>0</v>
      </c>
      <c r="AQ2367" s="56">
        <f t="shared" si="737"/>
        <v>0</v>
      </c>
      <c r="AR2367" s="86">
        <f t="shared" si="738"/>
        <v>0</v>
      </c>
    </row>
    <row r="2368" spans="1:44" x14ac:dyDescent="0.25">
      <c r="A2368" s="178"/>
      <c r="B2368" s="55" t="str">
        <f>_xlfn.IFNA(VLOOKUP(A2368,'Ajánlatkérő(k) adatai'!$B$4:$C$205,2,0),"")</f>
        <v/>
      </c>
      <c r="C2368" s="178"/>
      <c r="D2368" s="55" t="str">
        <f>_xlfn.IFNA(VLOOKUP(C2368,'Számlafizető(k) adatai'!$C$4:$D$203,2,0),"")</f>
        <v/>
      </c>
      <c r="E2368" s="55" t="str">
        <f>_xlfn.IFNA(VLOOKUP(C2368,'Számlafizető(k) adatai'!$C$4:$M$203,11,0),"")</f>
        <v/>
      </c>
      <c r="F2368" s="178"/>
      <c r="G2368" s="178"/>
      <c r="H2368" s="178"/>
      <c r="I2368" s="55" t="str">
        <f>IF(F2368="","",VLOOKUP(LEFT(F2368,5),'Technikai cellák'!B:C,2,0))</f>
        <v/>
      </c>
      <c r="J2368" s="55" t="str">
        <f>IF(F2368="","",VLOOKUP(I2368,'Technikai cellák'!$C$1:$D$12,2,0))</f>
        <v/>
      </c>
      <c r="K2368" s="179"/>
      <c r="L2368" s="67" t="str">
        <f t="shared" si="721"/>
        <v/>
      </c>
      <c r="M2368" s="68">
        <f t="shared" si="722"/>
        <v>0</v>
      </c>
      <c r="N2368" s="66">
        <f t="shared" si="723"/>
        <v>0</v>
      </c>
      <c r="O2368" s="152"/>
      <c r="P2368" s="172">
        <f t="shared" si="720"/>
        <v>0</v>
      </c>
      <c r="Q2368" s="69">
        <f t="shared" si="724"/>
        <v>0</v>
      </c>
      <c r="R2368" s="62">
        <f t="shared" si="725"/>
        <v>0</v>
      </c>
      <c r="S2368" s="153"/>
      <c r="T2368" s="118" t="str">
        <f t="shared" si="726"/>
        <v/>
      </c>
      <c r="U2368" s="154"/>
      <c r="V2368" s="154"/>
      <c r="W2368" s="154"/>
      <c r="X2368" s="154"/>
      <c r="Y2368" s="154"/>
      <c r="Z2368" s="154"/>
      <c r="AA2368" s="154"/>
      <c r="AB2368" s="154"/>
      <c r="AC2368" s="154"/>
      <c r="AD2368" s="154"/>
      <c r="AE2368" s="154"/>
      <c r="AF2368" s="154"/>
      <c r="AG2368" s="63">
        <f t="shared" si="727"/>
        <v>0</v>
      </c>
      <c r="AH2368" s="56">
        <f t="shared" si="728"/>
        <v>0</v>
      </c>
      <c r="AI2368" s="56">
        <f t="shared" si="729"/>
        <v>0</v>
      </c>
      <c r="AJ2368" s="56">
        <f t="shared" si="730"/>
        <v>0</v>
      </c>
      <c r="AK2368" s="56">
        <f t="shared" si="731"/>
        <v>0</v>
      </c>
      <c r="AL2368" s="56">
        <f t="shared" si="732"/>
        <v>0</v>
      </c>
      <c r="AM2368" s="56">
        <f t="shared" si="733"/>
        <v>0</v>
      </c>
      <c r="AN2368" s="56">
        <f t="shared" si="734"/>
        <v>0</v>
      </c>
      <c r="AO2368" s="56">
        <f t="shared" si="735"/>
        <v>0</v>
      </c>
      <c r="AP2368" s="56">
        <f t="shared" si="736"/>
        <v>0</v>
      </c>
      <c r="AQ2368" s="56">
        <f t="shared" si="737"/>
        <v>0</v>
      </c>
      <c r="AR2368" s="86">
        <f t="shared" si="738"/>
        <v>0</v>
      </c>
    </row>
    <row r="2369" spans="1:44" x14ac:dyDescent="0.25">
      <c r="A2369" s="178"/>
      <c r="B2369" s="55" t="str">
        <f>_xlfn.IFNA(VLOOKUP(A2369,'Ajánlatkérő(k) adatai'!$B$4:$C$205,2,0),"")</f>
        <v/>
      </c>
      <c r="C2369" s="178"/>
      <c r="D2369" s="55" t="str">
        <f>_xlfn.IFNA(VLOOKUP(C2369,'Számlafizető(k) adatai'!$C$4:$D$203,2,0),"")</f>
        <v/>
      </c>
      <c r="E2369" s="55" t="str">
        <f>_xlfn.IFNA(VLOOKUP(C2369,'Számlafizető(k) adatai'!$C$4:$M$203,11,0),"")</f>
        <v/>
      </c>
      <c r="F2369" s="178"/>
      <c r="G2369" s="178"/>
      <c r="H2369" s="178"/>
      <c r="I2369" s="55" t="str">
        <f>IF(F2369="","",VLOOKUP(LEFT(F2369,5),'Technikai cellák'!B:C,2,0))</f>
        <v/>
      </c>
      <c r="J2369" s="55" t="str">
        <f>IF(F2369="","",VLOOKUP(I2369,'Technikai cellák'!$C$1:$D$12,2,0))</f>
        <v/>
      </c>
      <c r="K2369" s="179"/>
      <c r="L2369" s="67" t="str">
        <f t="shared" si="721"/>
        <v/>
      </c>
      <c r="M2369" s="68">
        <f t="shared" si="722"/>
        <v>0</v>
      </c>
      <c r="N2369" s="66">
        <f t="shared" si="723"/>
        <v>0</v>
      </c>
      <c r="O2369" s="152"/>
      <c r="P2369" s="172">
        <f t="shared" si="720"/>
        <v>0</v>
      </c>
      <c r="Q2369" s="69">
        <f t="shared" si="724"/>
        <v>0</v>
      </c>
      <c r="R2369" s="62">
        <f t="shared" si="725"/>
        <v>0</v>
      </c>
      <c r="S2369" s="153"/>
      <c r="T2369" s="118" t="str">
        <f t="shared" si="726"/>
        <v/>
      </c>
      <c r="U2369" s="154"/>
      <c r="V2369" s="154"/>
      <c r="W2369" s="154"/>
      <c r="X2369" s="154"/>
      <c r="Y2369" s="154"/>
      <c r="Z2369" s="154"/>
      <c r="AA2369" s="154"/>
      <c r="AB2369" s="154"/>
      <c r="AC2369" s="154"/>
      <c r="AD2369" s="154"/>
      <c r="AE2369" s="154"/>
      <c r="AF2369" s="154"/>
      <c r="AG2369" s="63">
        <f t="shared" si="727"/>
        <v>0</v>
      </c>
      <c r="AH2369" s="56">
        <f t="shared" si="728"/>
        <v>0</v>
      </c>
      <c r="AI2369" s="56">
        <f t="shared" si="729"/>
        <v>0</v>
      </c>
      <c r="AJ2369" s="56">
        <f t="shared" si="730"/>
        <v>0</v>
      </c>
      <c r="AK2369" s="56">
        <f t="shared" si="731"/>
        <v>0</v>
      </c>
      <c r="AL2369" s="56">
        <f t="shared" si="732"/>
        <v>0</v>
      </c>
      <c r="AM2369" s="56">
        <f t="shared" si="733"/>
        <v>0</v>
      </c>
      <c r="AN2369" s="56">
        <f t="shared" si="734"/>
        <v>0</v>
      </c>
      <c r="AO2369" s="56">
        <f t="shared" si="735"/>
        <v>0</v>
      </c>
      <c r="AP2369" s="56">
        <f t="shared" si="736"/>
        <v>0</v>
      </c>
      <c r="AQ2369" s="56">
        <f t="shared" si="737"/>
        <v>0</v>
      </c>
      <c r="AR2369" s="86">
        <f t="shared" si="738"/>
        <v>0</v>
      </c>
    </row>
    <row r="2370" spans="1:44" x14ac:dyDescent="0.25">
      <c r="A2370" s="178"/>
      <c r="B2370" s="55" t="str">
        <f>_xlfn.IFNA(VLOOKUP(A2370,'Ajánlatkérő(k) adatai'!$B$4:$C$205,2,0),"")</f>
        <v/>
      </c>
      <c r="C2370" s="178"/>
      <c r="D2370" s="55" t="str">
        <f>_xlfn.IFNA(VLOOKUP(C2370,'Számlafizető(k) adatai'!$C$4:$D$203,2,0),"")</f>
        <v/>
      </c>
      <c r="E2370" s="55" t="str">
        <f>_xlfn.IFNA(VLOOKUP(C2370,'Számlafizető(k) adatai'!$C$4:$M$203,11,0),"")</f>
        <v/>
      </c>
      <c r="F2370" s="178"/>
      <c r="G2370" s="178"/>
      <c r="H2370" s="178"/>
      <c r="I2370" s="55" t="str">
        <f>IF(F2370="","",VLOOKUP(LEFT(F2370,5),'Technikai cellák'!B:C,2,0))</f>
        <v/>
      </c>
      <c r="J2370" s="55" t="str">
        <f>IF(F2370="","",VLOOKUP(I2370,'Technikai cellák'!$C$1:$D$12,2,0))</f>
        <v/>
      </c>
      <c r="K2370" s="179"/>
      <c r="L2370" s="67" t="str">
        <f t="shared" si="721"/>
        <v/>
      </c>
      <c r="M2370" s="68">
        <f t="shared" si="722"/>
        <v>0</v>
      </c>
      <c r="N2370" s="66">
        <f t="shared" si="723"/>
        <v>0</v>
      </c>
      <c r="O2370" s="152"/>
      <c r="P2370" s="172">
        <f t="shared" si="720"/>
        <v>0</v>
      </c>
      <c r="Q2370" s="69">
        <f t="shared" si="724"/>
        <v>0</v>
      </c>
      <c r="R2370" s="62">
        <f t="shared" si="725"/>
        <v>0</v>
      </c>
      <c r="S2370" s="153"/>
      <c r="T2370" s="118" t="str">
        <f t="shared" si="726"/>
        <v/>
      </c>
      <c r="U2370" s="154"/>
      <c r="V2370" s="154"/>
      <c r="W2370" s="154"/>
      <c r="X2370" s="154"/>
      <c r="Y2370" s="154"/>
      <c r="Z2370" s="154"/>
      <c r="AA2370" s="154"/>
      <c r="AB2370" s="154"/>
      <c r="AC2370" s="154"/>
      <c r="AD2370" s="154"/>
      <c r="AE2370" s="154"/>
      <c r="AF2370" s="154"/>
      <c r="AG2370" s="63">
        <f t="shared" si="727"/>
        <v>0</v>
      </c>
      <c r="AH2370" s="56">
        <f t="shared" si="728"/>
        <v>0</v>
      </c>
      <c r="AI2370" s="56">
        <f t="shared" si="729"/>
        <v>0</v>
      </c>
      <c r="AJ2370" s="56">
        <f t="shared" si="730"/>
        <v>0</v>
      </c>
      <c r="AK2370" s="56">
        <f t="shared" si="731"/>
        <v>0</v>
      </c>
      <c r="AL2370" s="56">
        <f t="shared" si="732"/>
        <v>0</v>
      </c>
      <c r="AM2370" s="56">
        <f t="shared" si="733"/>
        <v>0</v>
      </c>
      <c r="AN2370" s="56">
        <f t="shared" si="734"/>
        <v>0</v>
      </c>
      <c r="AO2370" s="56">
        <f t="shared" si="735"/>
        <v>0</v>
      </c>
      <c r="AP2370" s="56">
        <f t="shared" si="736"/>
        <v>0</v>
      </c>
      <c r="AQ2370" s="56">
        <f t="shared" si="737"/>
        <v>0</v>
      </c>
      <c r="AR2370" s="86">
        <f t="shared" si="738"/>
        <v>0</v>
      </c>
    </row>
    <row r="2371" spans="1:44" x14ac:dyDescent="0.25">
      <c r="A2371" s="178"/>
      <c r="B2371" s="55" t="str">
        <f>_xlfn.IFNA(VLOOKUP(A2371,'Ajánlatkérő(k) adatai'!$B$4:$C$205,2,0),"")</f>
        <v/>
      </c>
      <c r="C2371" s="178"/>
      <c r="D2371" s="55" t="str">
        <f>_xlfn.IFNA(VLOOKUP(C2371,'Számlafizető(k) adatai'!$C$4:$D$203,2,0),"")</f>
        <v/>
      </c>
      <c r="E2371" s="55" t="str">
        <f>_xlfn.IFNA(VLOOKUP(C2371,'Számlafizető(k) adatai'!$C$4:$M$203,11,0),"")</f>
        <v/>
      </c>
      <c r="F2371" s="178"/>
      <c r="G2371" s="178"/>
      <c r="H2371" s="178"/>
      <c r="I2371" s="55" t="str">
        <f>IF(F2371="","",VLOOKUP(LEFT(F2371,5),'Technikai cellák'!B:C,2,0))</f>
        <v/>
      </c>
      <c r="J2371" s="55" t="str">
        <f>IF(F2371="","",VLOOKUP(I2371,'Technikai cellák'!$C$1:$D$12,2,0))</f>
        <v/>
      </c>
      <c r="K2371" s="179"/>
      <c r="L2371" s="67" t="str">
        <f t="shared" si="721"/>
        <v/>
      </c>
      <c r="M2371" s="68">
        <f t="shared" si="722"/>
        <v>0</v>
      </c>
      <c r="N2371" s="66">
        <f t="shared" si="723"/>
        <v>0</v>
      </c>
      <c r="O2371" s="152"/>
      <c r="P2371" s="172">
        <f t="shared" si="720"/>
        <v>0</v>
      </c>
      <c r="Q2371" s="69">
        <f t="shared" si="724"/>
        <v>0</v>
      </c>
      <c r="R2371" s="62">
        <f t="shared" si="725"/>
        <v>0</v>
      </c>
      <c r="S2371" s="153"/>
      <c r="T2371" s="118" t="str">
        <f t="shared" si="726"/>
        <v/>
      </c>
      <c r="U2371" s="154"/>
      <c r="V2371" s="154"/>
      <c r="W2371" s="154"/>
      <c r="X2371" s="154"/>
      <c r="Y2371" s="154"/>
      <c r="Z2371" s="154"/>
      <c r="AA2371" s="154"/>
      <c r="AB2371" s="154"/>
      <c r="AC2371" s="154"/>
      <c r="AD2371" s="154"/>
      <c r="AE2371" s="154"/>
      <c r="AF2371" s="154"/>
      <c r="AG2371" s="63">
        <f t="shared" si="727"/>
        <v>0</v>
      </c>
      <c r="AH2371" s="56">
        <f t="shared" si="728"/>
        <v>0</v>
      </c>
      <c r="AI2371" s="56">
        <f t="shared" si="729"/>
        <v>0</v>
      </c>
      <c r="AJ2371" s="56">
        <f t="shared" si="730"/>
        <v>0</v>
      </c>
      <c r="AK2371" s="56">
        <f t="shared" si="731"/>
        <v>0</v>
      </c>
      <c r="AL2371" s="56">
        <f t="shared" si="732"/>
        <v>0</v>
      </c>
      <c r="AM2371" s="56">
        <f t="shared" si="733"/>
        <v>0</v>
      </c>
      <c r="AN2371" s="56">
        <f t="shared" si="734"/>
        <v>0</v>
      </c>
      <c r="AO2371" s="56">
        <f t="shared" si="735"/>
        <v>0</v>
      </c>
      <c r="AP2371" s="56">
        <f t="shared" si="736"/>
        <v>0</v>
      </c>
      <c r="AQ2371" s="56">
        <f t="shared" si="737"/>
        <v>0</v>
      </c>
      <c r="AR2371" s="86">
        <f t="shared" si="738"/>
        <v>0</v>
      </c>
    </row>
    <row r="2372" spans="1:44" x14ac:dyDescent="0.25">
      <c r="A2372" s="178"/>
      <c r="B2372" s="55" t="str">
        <f>_xlfn.IFNA(VLOOKUP(A2372,'Ajánlatkérő(k) adatai'!$B$4:$C$205,2,0),"")</f>
        <v/>
      </c>
      <c r="C2372" s="178"/>
      <c r="D2372" s="55" t="str">
        <f>_xlfn.IFNA(VLOOKUP(C2372,'Számlafizető(k) adatai'!$C$4:$D$203,2,0),"")</f>
        <v/>
      </c>
      <c r="E2372" s="55" t="str">
        <f>_xlfn.IFNA(VLOOKUP(C2372,'Számlafizető(k) adatai'!$C$4:$M$203,11,0),"")</f>
        <v/>
      </c>
      <c r="F2372" s="178"/>
      <c r="G2372" s="178"/>
      <c r="H2372" s="178"/>
      <c r="I2372" s="55" t="str">
        <f>IF(F2372="","",VLOOKUP(LEFT(F2372,5),'Technikai cellák'!B:C,2,0))</f>
        <v/>
      </c>
      <c r="J2372" s="55" t="str">
        <f>IF(F2372="","",VLOOKUP(I2372,'Technikai cellák'!$C$1:$D$12,2,0))</f>
        <v/>
      </c>
      <c r="K2372" s="179"/>
      <c r="L2372" s="67" t="str">
        <f t="shared" si="721"/>
        <v/>
      </c>
      <c r="M2372" s="68">
        <f t="shared" si="722"/>
        <v>0</v>
      </c>
      <c r="N2372" s="66">
        <f t="shared" si="723"/>
        <v>0</v>
      </c>
      <c r="O2372" s="152"/>
      <c r="P2372" s="172">
        <f t="shared" si="720"/>
        <v>0</v>
      </c>
      <c r="Q2372" s="69">
        <f t="shared" si="724"/>
        <v>0</v>
      </c>
      <c r="R2372" s="62">
        <f t="shared" si="725"/>
        <v>0</v>
      </c>
      <c r="S2372" s="153"/>
      <c r="T2372" s="118" t="str">
        <f t="shared" si="726"/>
        <v/>
      </c>
      <c r="U2372" s="154"/>
      <c r="V2372" s="154"/>
      <c r="W2372" s="154"/>
      <c r="X2372" s="154"/>
      <c r="Y2372" s="154"/>
      <c r="Z2372" s="154"/>
      <c r="AA2372" s="154"/>
      <c r="AB2372" s="154"/>
      <c r="AC2372" s="154"/>
      <c r="AD2372" s="154"/>
      <c r="AE2372" s="154"/>
      <c r="AF2372" s="154"/>
      <c r="AG2372" s="63">
        <f t="shared" si="727"/>
        <v>0</v>
      </c>
      <c r="AH2372" s="56">
        <f t="shared" si="728"/>
        <v>0</v>
      </c>
      <c r="AI2372" s="56">
        <f t="shared" si="729"/>
        <v>0</v>
      </c>
      <c r="AJ2372" s="56">
        <f t="shared" si="730"/>
        <v>0</v>
      </c>
      <c r="AK2372" s="56">
        <f t="shared" si="731"/>
        <v>0</v>
      </c>
      <c r="AL2372" s="56">
        <f t="shared" si="732"/>
        <v>0</v>
      </c>
      <c r="AM2372" s="56">
        <f t="shared" si="733"/>
        <v>0</v>
      </c>
      <c r="AN2372" s="56">
        <f t="shared" si="734"/>
        <v>0</v>
      </c>
      <c r="AO2372" s="56">
        <f t="shared" si="735"/>
        <v>0</v>
      </c>
      <c r="AP2372" s="56">
        <f t="shared" si="736"/>
        <v>0</v>
      </c>
      <c r="AQ2372" s="56">
        <f t="shared" si="737"/>
        <v>0</v>
      </c>
      <c r="AR2372" s="86">
        <f t="shared" si="738"/>
        <v>0</v>
      </c>
    </row>
    <row r="2373" spans="1:44" x14ac:dyDescent="0.25">
      <c r="A2373" s="178"/>
      <c r="B2373" s="55" t="str">
        <f>_xlfn.IFNA(VLOOKUP(A2373,'Ajánlatkérő(k) adatai'!$B$4:$C$205,2,0),"")</f>
        <v/>
      </c>
      <c r="C2373" s="178"/>
      <c r="D2373" s="55" t="str">
        <f>_xlfn.IFNA(VLOOKUP(C2373,'Számlafizető(k) adatai'!$C$4:$D$203,2,0),"")</f>
        <v/>
      </c>
      <c r="E2373" s="55" t="str">
        <f>_xlfn.IFNA(VLOOKUP(C2373,'Számlafizető(k) adatai'!$C$4:$M$203,11,0),"")</f>
        <v/>
      </c>
      <c r="F2373" s="178"/>
      <c r="G2373" s="178"/>
      <c r="H2373" s="178"/>
      <c r="I2373" s="55" t="str">
        <f>IF(F2373="","",VLOOKUP(LEFT(F2373,5),'Technikai cellák'!B:C,2,0))</f>
        <v/>
      </c>
      <c r="J2373" s="55" t="str">
        <f>IF(F2373="","",VLOOKUP(I2373,'Technikai cellák'!$C$1:$D$12,2,0))</f>
        <v/>
      </c>
      <c r="K2373" s="179"/>
      <c r="L2373" s="67" t="str">
        <f t="shared" si="721"/>
        <v/>
      </c>
      <c r="M2373" s="68">
        <f t="shared" si="722"/>
        <v>0</v>
      </c>
      <c r="N2373" s="66">
        <f t="shared" si="723"/>
        <v>0</v>
      </c>
      <c r="O2373" s="152"/>
      <c r="P2373" s="172">
        <f t="shared" si="720"/>
        <v>0</v>
      </c>
      <c r="Q2373" s="69">
        <f t="shared" si="724"/>
        <v>0</v>
      </c>
      <c r="R2373" s="62">
        <f t="shared" si="725"/>
        <v>0</v>
      </c>
      <c r="S2373" s="153"/>
      <c r="T2373" s="118" t="str">
        <f t="shared" si="726"/>
        <v/>
      </c>
      <c r="U2373" s="154"/>
      <c r="V2373" s="154"/>
      <c r="W2373" s="154"/>
      <c r="X2373" s="154"/>
      <c r="Y2373" s="154"/>
      <c r="Z2373" s="154"/>
      <c r="AA2373" s="154"/>
      <c r="AB2373" s="154"/>
      <c r="AC2373" s="154"/>
      <c r="AD2373" s="154"/>
      <c r="AE2373" s="154"/>
      <c r="AF2373" s="154"/>
      <c r="AG2373" s="63">
        <f t="shared" si="727"/>
        <v>0</v>
      </c>
      <c r="AH2373" s="56">
        <f t="shared" si="728"/>
        <v>0</v>
      </c>
      <c r="AI2373" s="56">
        <f t="shared" si="729"/>
        <v>0</v>
      </c>
      <c r="AJ2373" s="56">
        <f t="shared" si="730"/>
        <v>0</v>
      </c>
      <c r="AK2373" s="56">
        <f t="shared" si="731"/>
        <v>0</v>
      </c>
      <c r="AL2373" s="56">
        <f t="shared" si="732"/>
        <v>0</v>
      </c>
      <c r="AM2373" s="56">
        <f t="shared" si="733"/>
        <v>0</v>
      </c>
      <c r="AN2373" s="56">
        <f t="shared" si="734"/>
        <v>0</v>
      </c>
      <c r="AO2373" s="56">
        <f t="shared" si="735"/>
        <v>0</v>
      </c>
      <c r="AP2373" s="56">
        <f t="shared" si="736"/>
        <v>0</v>
      </c>
      <c r="AQ2373" s="56">
        <f t="shared" si="737"/>
        <v>0</v>
      </c>
      <c r="AR2373" s="86">
        <f t="shared" si="738"/>
        <v>0</v>
      </c>
    </row>
    <row r="2374" spans="1:44" x14ac:dyDescent="0.25">
      <c r="A2374" s="178"/>
      <c r="B2374" s="55" t="str">
        <f>_xlfn.IFNA(VLOOKUP(A2374,'Ajánlatkérő(k) adatai'!$B$4:$C$205,2,0),"")</f>
        <v/>
      </c>
      <c r="C2374" s="178"/>
      <c r="D2374" s="55" t="str">
        <f>_xlfn.IFNA(VLOOKUP(C2374,'Számlafizető(k) adatai'!$C$4:$D$203,2,0),"")</f>
        <v/>
      </c>
      <c r="E2374" s="55" t="str">
        <f>_xlfn.IFNA(VLOOKUP(C2374,'Számlafizető(k) adatai'!$C$4:$M$203,11,0),"")</f>
        <v/>
      </c>
      <c r="F2374" s="178"/>
      <c r="G2374" s="178"/>
      <c r="H2374" s="178"/>
      <c r="I2374" s="55" t="str">
        <f>IF(F2374="","",VLOOKUP(LEFT(F2374,5),'Technikai cellák'!B:C,2,0))</f>
        <v/>
      </c>
      <c r="J2374" s="55" t="str">
        <f>IF(F2374="","",VLOOKUP(I2374,'Technikai cellák'!$C$1:$D$12,2,0))</f>
        <v/>
      </c>
      <c r="K2374" s="179"/>
      <c r="L2374" s="67" t="str">
        <f t="shared" si="721"/>
        <v/>
      </c>
      <c r="M2374" s="68">
        <f t="shared" si="722"/>
        <v>0</v>
      </c>
      <c r="N2374" s="66">
        <f t="shared" si="723"/>
        <v>0</v>
      </c>
      <c r="O2374" s="152"/>
      <c r="P2374" s="172">
        <f t="shared" si="720"/>
        <v>0</v>
      </c>
      <c r="Q2374" s="69">
        <f t="shared" si="724"/>
        <v>0</v>
      </c>
      <c r="R2374" s="62">
        <f t="shared" si="725"/>
        <v>0</v>
      </c>
      <c r="S2374" s="153"/>
      <c r="T2374" s="118" t="str">
        <f t="shared" si="726"/>
        <v/>
      </c>
      <c r="U2374" s="154"/>
      <c r="V2374" s="154"/>
      <c r="W2374" s="154"/>
      <c r="X2374" s="154"/>
      <c r="Y2374" s="154"/>
      <c r="Z2374" s="154"/>
      <c r="AA2374" s="154"/>
      <c r="AB2374" s="154"/>
      <c r="AC2374" s="154"/>
      <c r="AD2374" s="154"/>
      <c r="AE2374" s="154"/>
      <c r="AF2374" s="154"/>
      <c r="AG2374" s="63">
        <f t="shared" si="727"/>
        <v>0</v>
      </c>
      <c r="AH2374" s="56">
        <f t="shared" si="728"/>
        <v>0</v>
      </c>
      <c r="AI2374" s="56">
        <f t="shared" si="729"/>
        <v>0</v>
      </c>
      <c r="AJ2374" s="56">
        <f t="shared" si="730"/>
        <v>0</v>
      </c>
      <c r="AK2374" s="56">
        <f t="shared" si="731"/>
        <v>0</v>
      </c>
      <c r="AL2374" s="56">
        <f t="shared" si="732"/>
        <v>0</v>
      </c>
      <c r="AM2374" s="56">
        <f t="shared" si="733"/>
        <v>0</v>
      </c>
      <c r="AN2374" s="56">
        <f t="shared" si="734"/>
        <v>0</v>
      </c>
      <c r="AO2374" s="56">
        <f t="shared" si="735"/>
        <v>0</v>
      </c>
      <c r="AP2374" s="56">
        <f t="shared" si="736"/>
        <v>0</v>
      </c>
      <c r="AQ2374" s="56">
        <f t="shared" si="737"/>
        <v>0</v>
      </c>
      <c r="AR2374" s="86">
        <f t="shared" si="738"/>
        <v>0</v>
      </c>
    </row>
    <row r="2375" spans="1:44" x14ac:dyDescent="0.25">
      <c r="A2375" s="178"/>
      <c r="B2375" s="55" t="str">
        <f>_xlfn.IFNA(VLOOKUP(A2375,'Ajánlatkérő(k) adatai'!$B$4:$C$205,2,0),"")</f>
        <v/>
      </c>
      <c r="C2375" s="178"/>
      <c r="D2375" s="55" t="str">
        <f>_xlfn.IFNA(VLOOKUP(C2375,'Számlafizető(k) adatai'!$C$4:$D$203,2,0),"")</f>
        <v/>
      </c>
      <c r="E2375" s="55" t="str">
        <f>_xlfn.IFNA(VLOOKUP(C2375,'Számlafizető(k) adatai'!$C$4:$M$203,11,0),"")</f>
        <v/>
      </c>
      <c r="F2375" s="178"/>
      <c r="G2375" s="178"/>
      <c r="H2375" s="178"/>
      <c r="I2375" s="55" t="str">
        <f>IF(F2375="","",VLOOKUP(LEFT(F2375,5),'Technikai cellák'!B:C,2,0))</f>
        <v/>
      </c>
      <c r="J2375" s="55" t="str">
        <f>IF(F2375="","",VLOOKUP(I2375,'Technikai cellák'!$C$1:$D$12,2,0))</f>
        <v/>
      </c>
      <c r="K2375" s="179"/>
      <c r="L2375" s="67" t="str">
        <f t="shared" si="721"/>
        <v/>
      </c>
      <c r="M2375" s="68">
        <f t="shared" si="722"/>
        <v>0</v>
      </c>
      <c r="N2375" s="66">
        <f t="shared" si="723"/>
        <v>0</v>
      </c>
      <c r="O2375" s="152"/>
      <c r="P2375" s="172">
        <f t="shared" si="720"/>
        <v>0</v>
      </c>
      <c r="Q2375" s="69">
        <f t="shared" si="724"/>
        <v>0</v>
      </c>
      <c r="R2375" s="62">
        <f t="shared" si="725"/>
        <v>0</v>
      </c>
      <c r="S2375" s="153"/>
      <c r="T2375" s="118" t="str">
        <f t="shared" si="726"/>
        <v/>
      </c>
      <c r="U2375" s="154"/>
      <c r="V2375" s="154"/>
      <c r="W2375" s="154"/>
      <c r="X2375" s="154"/>
      <c r="Y2375" s="154"/>
      <c r="Z2375" s="154"/>
      <c r="AA2375" s="154"/>
      <c r="AB2375" s="154"/>
      <c r="AC2375" s="154"/>
      <c r="AD2375" s="154"/>
      <c r="AE2375" s="154"/>
      <c r="AF2375" s="154"/>
      <c r="AG2375" s="63">
        <f t="shared" si="727"/>
        <v>0</v>
      </c>
      <c r="AH2375" s="56">
        <f t="shared" si="728"/>
        <v>0</v>
      </c>
      <c r="AI2375" s="56">
        <f t="shared" si="729"/>
        <v>0</v>
      </c>
      <c r="AJ2375" s="56">
        <f t="shared" si="730"/>
        <v>0</v>
      </c>
      <c r="AK2375" s="56">
        <f t="shared" si="731"/>
        <v>0</v>
      </c>
      <c r="AL2375" s="56">
        <f t="shared" si="732"/>
        <v>0</v>
      </c>
      <c r="AM2375" s="56">
        <f t="shared" si="733"/>
        <v>0</v>
      </c>
      <c r="AN2375" s="56">
        <f t="shared" si="734"/>
        <v>0</v>
      </c>
      <c r="AO2375" s="56">
        <f t="shared" si="735"/>
        <v>0</v>
      </c>
      <c r="AP2375" s="56">
        <f t="shared" si="736"/>
        <v>0</v>
      </c>
      <c r="AQ2375" s="56">
        <f t="shared" si="737"/>
        <v>0</v>
      </c>
      <c r="AR2375" s="86">
        <f t="shared" si="738"/>
        <v>0</v>
      </c>
    </row>
    <row r="2376" spans="1:44" x14ac:dyDescent="0.25">
      <c r="A2376" s="178"/>
      <c r="B2376" s="55" t="str">
        <f>_xlfn.IFNA(VLOOKUP(A2376,'Ajánlatkérő(k) adatai'!$B$4:$C$205,2,0),"")</f>
        <v/>
      </c>
      <c r="C2376" s="178"/>
      <c r="D2376" s="55" t="str">
        <f>_xlfn.IFNA(VLOOKUP(C2376,'Számlafizető(k) adatai'!$C$4:$D$203,2,0),"")</f>
        <v/>
      </c>
      <c r="E2376" s="55" t="str">
        <f>_xlfn.IFNA(VLOOKUP(C2376,'Számlafizető(k) adatai'!$C$4:$M$203,11,0),"")</f>
        <v/>
      </c>
      <c r="F2376" s="178"/>
      <c r="G2376" s="178"/>
      <c r="H2376" s="178"/>
      <c r="I2376" s="55" t="str">
        <f>IF(F2376="","",VLOOKUP(LEFT(F2376,5),'Technikai cellák'!B:C,2,0))</f>
        <v/>
      </c>
      <c r="J2376" s="55" t="str">
        <f>IF(F2376="","",VLOOKUP(I2376,'Technikai cellák'!$C$1:$D$12,2,0))</f>
        <v/>
      </c>
      <c r="K2376" s="179"/>
      <c r="L2376" s="67" t="str">
        <f t="shared" si="721"/>
        <v/>
      </c>
      <c r="M2376" s="68">
        <f t="shared" si="722"/>
        <v>0</v>
      </c>
      <c r="N2376" s="66">
        <f t="shared" si="723"/>
        <v>0</v>
      </c>
      <c r="O2376" s="152"/>
      <c r="P2376" s="172">
        <f t="shared" si="720"/>
        <v>0</v>
      </c>
      <c r="Q2376" s="69">
        <f t="shared" si="724"/>
        <v>0</v>
      </c>
      <c r="R2376" s="62">
        <f t="shared" si="725"/>
        <v>0</v>
      </c>
      <c r="S2376" s="153"/>
      <c r="T2376" s="118" t="str">
        <f t="shared" si="726"/>
        <v/>
      </c>
      <c r="U2376" s="154"/>
      <c r="V2376" s="154"/>
      <c r="W2376" s="154"/>
      <c r="X2376" s="154"/>
      <c r="Y2376" s="154"/>
      <c r="Z2376" s="154"/>
      <c r="AA2376" s="154"/>
      <c r="AB2376" s="154"/>
      <c r="AC2376" s="154"/>
      <c r="AD2376" s="154"/>
      <c r="AE2376" s="154"/>
      <c r="AF2376" s="154"/>
      <c r="AG2376" s="63">
        <f t="shared" si="727"/>
        <v>0</v>
      </c>
      <c r="AH2376" s="56">
        <f t="shared" si="728"/>
        <v>0</v>
      </c>
      <c r="AI2376" s="56">
        <f t="shared" si="729"/>
        <v>0</v>
      </c>
      <c r="AJ2376" s="56">
        <f t="shared" si="730"/>
        <v>0</v>
      </c>
      <c r="AK2376" s="56">
        <f t="shared" si="731"/>
        <v>0</v>
      </c>
      <c r="AL2376" s="56">
        <f t="shared" si="732"/>
        <v>0</v>
      </c>
      <c r="AM2376" s="56">
        <f t="shared" si="733"/>
        <v>0</v>
      </c>
      <c r="AN2376" s="56">
        <f t="shared" si="734"/>
        <v>0</v>
      </c>
      <c r="AO2376" s="56">
        <f t="shared" si="735"/>
        <v>0</v>
      </c>
      <c r="AP2376" s="56">
        <f t="shared" si="736"/>
        <v>0</v>
      </c>
      <c r="AQ2376" s="56">
        <f t="shared" si="737"/>
        <v>0</v>
      </c>
      <c r="AR2376" s="86">
        <f t="shared" si="738"/>
        <v>0</v>
      </c>
    </row>
    <row r="2377" spans="1:44" x14ac:dyDescent="0.25">
      <c r="A2377" s="178"/>
      <c r="B2377" s="55" t="str">
        <f>_xlfn.IFNA(VLOOKUP(A2377,'Ajánlatkérő(k) adatai'!$B$4:$C$205,2,0),"")</f>
        <v/>
      </c>
      <c r="C2377" s="178"/>
      <c r="D2377" s="55" t="str">
        <f>_xlfn.IFNA(VLOOKUP(C2377,'Számlafizető(k) adatai'!$C$4:$D$203,2,0),"")</f>
        <v/>
      </c>
      <c r="E2377" s="55" t="str">
        <f>_xlfn.IFNA(VLOOKUP(C2377,'Számlafizető(k) adatai'!$C$4:$M$203,11,0),"")</f>
        <v/>
      </c>
      <c r="F2377" s="178"/>
      <c r="G2377" s="178"/>
      <c r="H2377" s="178"/>
      <c r="I2377" s="55" t="str">
        <f>IF(F2377="","",VLOOKUP(LEFT(F2377,5),'Technikai cellák'!B:C,2,0))</f>
        <v/>
      </c>
      <c r="J2377" s="55" t="str">
        <f>IF(F2377="","",VLOOKUP(I2377,'Technikai cellák'!$C$1:$D$12,2,0))</f>
        <v/>
      </c>
      <c r="K2377" s="179"/>
      <c r="L2377" s="67" t="str">
        <f t="shared" si="721"/>
        <v/>
      </c>
      <c r="M2377" s="68">
        <f t="shared" si="722"/>
        <v>0</v>
      </c>
      <c r="N2377" s="66">
        <f t="shared" si="723"/>
        <v>0</v>
      </c>
      <c r="O2377" s="152"/>
      <c r="P2377" s="172">
        <f t="shared" si="720"/>
        <v>0</v>
      </c>
      <c r="Q2377" s="69">
        <f t="shared" si="724"/>
        <v>0</v>
      </c>
      <c r="R2377" s="62">
        <f t="shared" si="725"/>
        <v>0</v>
      </c>
      <c r="S2377" s="153"/>
      <c r="T2377" s="118" t="str">
        <f t="shared" si="726"/>
        <v/>
      </c>
      <c r="U2377" s="154"/>
      <c r="V2377" s="154"/>
      <c r="W2377" s="154"/>
      <c r="X2377" s="154"/>
      <c r="Y2377" s="154"/>
      <c r="Z2377" s="154"/>
      <c r="AA2377" s="154"/>
      <c r="AB2377" s="154"/>
      <c r="AC2377" s="154"/>
      <c r="AD2377" s="154"/>
      <c r="AE2377" s="154"/>
      <c r="AF2377" s="154"/>
      <c r="AG2377" s="63">
        <f t="shared" si="727"/>
        <v>0</v>
      </c>
      <c r="AH2377" s="56">
        <f t="shared" si="728"/>
        <v>0</v>
      </c>
      <c r="AI2377" s="56">
        <f t="shared" si="729"/>
        <v>0</v>
      </c>
      <c r="AJ2377" s="56">
        <f t="shared" si="730"/>
        <v>0</v>
      </c>
      <c r="AK2377" s="56">
        <f t="shared" si="731"/>
        <v>0</v>
      </c>
      <c r="AL2377" s="56">
        <f t="shared" si="732"/>
        <v>0</v>
      </c>
      <c r="AM2377" s="56">
        <f t="shared" si="733"/>
        <v>0</v>
      </c>
      <c r="AN2377" s="56">
        <f t="shared" si="734"/>
        <v>0</v>
      </c>
      <c r="AO2377" s="56">
        <f t="shared" si="735"/>
        <v>0</v>
      </c>
      <c r="AP2377" s="56">
        <f t="shared" si="736"/>
        <v>0</v>
      </c>
      <c r="AQ2377" s="56">
        <f t="shared" si="737"/>
        <v>0</v>
      </c>
      <c r="AR2377" s="86">
        <f t="shared" si="738"/>
        <v>0</v>
      </c>
    </row>
    <row r="2378" spans="1:44" x14ac:dyDescent="0.25">
      <c r="A2378" s="178"/>
      <c r="B2378" s="55" t="str">
        <f>_xlfn.IFNA(VLOOKUP(A2378,'Ajánlatkérő(k) adatai'!$B$4:$C$205,2,0),"")</f>
        <v/>
      </c>
      <c r="C2378" s="178"/>
      <c r="D2378" s="55" t="str">
        <f>_xlfn.IFNA(VLOOKUP(C2378,'Számlafizető(k) adatai'!$C$4:$D$203,2,0),"")</f>
        <v/>
      </c>
      <c r="E2378" s="55" t="str">
        <f>_xlfn.IFNA(VLOOKUP(C2378,'Számlafizető(k) adatai'!$C$4:$M$203,11,0),"")</f>
        <v/>
      </c>
      <c r="F2378" s="178"/>
      <c r="G2378" s="178"/>
      <c r="H2378" s="178"/>
      <c r="I2378" s="55" t="str">
        <f>IF(F2378="","",VLOOKUP(LEFT(F2378,5),'Technikai cellák'!B:C,2,0))</f>
        <v/>
      </c>
      <c r="J2378" s="55" t="str">
        <f>IF(F2378="","",VLOOKUP(I2378,'Technikai cellák'!$C$1:$D$12,2,0))</f>
        <v/>
      </c>
      <c r="K2378" s="179"/>
      <c r="L2378" s="67" t="str">
        <f t="shared" si="721"/>
        <v/>
      </c>
      <c r="M2378" s="68">
        <f t="shared" si="722"/>
        <v>0</v>
      </c>
      <c r="N2378" s="66">
        <f t="shared" si="723"/>
        <v>0</v>
      </c>
      <c r="O2378" s="152"/>
      <c r="P2378" s="172">
        <f t="shared" si="720"/>
        <v>0</v>
      </c>
      <c r="Q2378" s="69">
        <f t="shared" si="724"/>
        <v>0</v>
      </c>
      <c r="R2378" s="62">
        <f t="shared" si="725"/>
        <v>0</v>
      </c>
      <c r="S2378" s="153"/>
      <c r="T2378" s="118" t="str">
        <f t="shared" si="726"/>
        <v/>
      </c>
      <c r="U2378" s="154"/>
      <c r="V2378" s="154"/>
      <c r="W2378" s="154"/>
      <c r="X2378" s="154"/>
      <c r="Y2378" s="154"/>
      <c r="Z2378" s="154"/>
      <c r="AA2378" s="154"/>
      <c r="AB2378" s="154"/>
      <c r="AC2378" s="154"/>
      <c r="AD2378" s="154"/>
      <c r="AE2378" s="154"/>
      <c r="AF2378" s="154"/>
      <c r="AG2378" s="63">
        <f t="shared" si="727"/>
        <v>0</v>
      </c>
      <c r="AH2378" s="56">
        <f t="shared" si="728"/>
        <v>0</v>
      </c>
      <c r="AI2378" s="56">
        <f t="shared" si="729"/>
        <v>0</v>
      </c>
      <c r="AJ2378" s="56">
        <f t="shared" si="730"/>
        <v>0</v>
      </c>
      <c r="AK2378" s="56">
        <f t="shared" si="731"/>
        <v>0</v>
      </c>
      <c r="AL2378" s="56">
        <f t="shared" si="732"/>
        <v>0</v>
      </c>
      <c r="AM2378" s="56">
        <f t="shared" si="733"/>
        <v>0</v>
      </c>
      <c r="AN2378" s="56">
        <f t="shared" si="734"/>
        <v>0</v>
      </c>
      <c r="AO2378" s="56">
        <f t="shared" si="735"/>
        <v>0</v>
      </c>
      <c r="AP2378" s="56">
        <f t="shared" si="736"/>
        <v>0</v>
      </c>
      <c r="AQ2378" s="56">
        <f t="shared" si="737"/>
        <v>0</v>
      </c>
      <c r="AR2378" s="86">
        <f t="shared" si="738"/>
        <v>0</v>
      </c>
    </row>
    <row r="2379" spans="1:44" x14ac:dyDescent="0.25">
      <c r="A2379" s="178"/>
      <c r="B2379" s="55" t="str">
        <f>_xlfn.IFNA(VLOOKUP(A2379,'Ajánlatkérő(k) adatai'!$B$4:$C$205,2,0),"")</f>
        <v/>
      </c>
      <c r="C2379" s="178"/>
      <c r="D2379" s="55" t="str">
        <f>_xlfn.IFNA(VLOOKUP(C2379,'Számlafizető(k) adatai'!$C$4:$D$203,2,0),"")</f>
        <v/>
      </c>
      <c r="E2379" s="55" t="str">
        <f>_xlfn.IFNA(VLOOKUP(C2379,'Számlafizető(k) adatai'!$C$4:$M$203,11,0),"")</f>
        <v/>
      </c>
      <c r="F2379" s="178"/>
      <c r="G2379" s="178"/>
      <c r="H2379" s="178"/>
      <c r="I2379" s="55" t="str">
        <f>IF(F2379="","",VLOOKUP(LEFT(F2379,5),'Technikai cellák'!B:C,2,0))</f>
        <v/>
      </c>
      <c r="J2379" s="55" t="str">
        <f>IF(F2379="","",VLOOKUP(I2379,'Technikai cellák'!$C$1:$D$12,2,0))</f>
        <v/>
      </c>
      <c r="K2379" s="179"/>
      <c r="L2379" s="67" t="str">
        <f t="shared" si="721"/>
        <v/>
      </c>
      <c r="M2379" s="68">
        <f t="shared" si="722"/>
        <v>0</v>
      </c>
      <c r="N2379" s="66">
        <f t="shared" si="723"/>
        <v>0</v>
      </c>
      <c r="O2379" s="152"/>
      <c r="P2379" s="172">
        <f t="shared" si="720"/>
        <v>0</v>
      </c>
      <c r="Q2379" s="69">
        <f t="shared" si="724"/>
        <v>0</v>
      </c>
      <c r="R2379" s="62">
        <f t="shared" si="725"/>
        <v>0</v>
      </c>
      <c r="S2379" s="153"/>
      <c r="T2379" s="118" t="str">
        <f t="shared" si="726"/>
        <v/>
      </c>
      <c r="U2379" s="154"/>
      <c r="V2379" s="154"/>
      <c r="W2379" s="154"/>
      <c r="X2379" s="154"/>
      <c r="Y2379" s="154"/>
      <c r="Z2379" s="154"/>
      <c r="AA2379" s="154"/>
      <c r="AB2379" s="154"/>
      <c r="AC2379" s="154"/>
      <c r="AD2379" s="154"/>
      <c r="AE2379" s="154"/>
      <c r="AF2379" s="154"/>
      <c r="AG2379" s="63">
        <f t="shared" si="727"/>
        <v>0</v>
      </c>
      <c r="AH2379" s="56">
        <f t="shared" si="728"/>
        <v>0</v>
      </c>
      <c r="AI2379" s="56">
        <f t="shared" si="729"/>
        <v>0</v>
      </c>
      <c r="AJ2379" s="56">
        <f t="shared" si="730"/>
        <v>0</v>
      </c>
      <c r="AK2379" s="56">
        <f t="shared" si="731"/>
        <v>0</v>
      </c>
      <c r="AL2379" s="56">
        <f t="shared" si="732"/>
        <v>0</v>
      </c>
      <c r="AM2379" s="56">
        <f t="shared" si="733"/>
        <v>0</v>
      </c>
      <c r="AN2379" s="56">
        <f t="shared" si="734"/>
        <v>0</v>
      </c>
      <c r="AO2379" s="56">
        <f t="shared" si="735"/>
        <v>0</v>
      </c>
      <c r="AP2379" s="56">
        <f t="shared" si="736"/>
        <v>0</v>
      </c>
      <c r="AQ2379" s="56">
        <f t="shared" si="737"/>
        <v>0</v>
      </c>
      <c r="AR2379" s="86">
        <f t="shared" si="738"/>
        <v>0</v>
      </c>
    </row>
    <row r="2380" spans="1:44" x14ac:dyDescent="0.25">
      <c r="A2380" s="178"/>
      <c r="B2380" s="55" t="str">
        <f>_xlfn.IFNA(VLOOKUP(A2380,'Ajánlatkérő(k) adatai'!$B$4:$C$205,2,0),"")</f>
        <v/>
      </c>
      <c r="C2380" s="178"/>
      <c r="D2380" s="55" t="str">
        <f>_xlfn.IFNA(VLOOKUP(C2380,'Számlafizető(k) adatai'!$C$4:$D$203,2,0),"")</f>
        <v/>
      </c>
      <c r="E2380" s="55" t="str">
        <f>_xlfn.IFNA(VLOOKUP(C2380,'Számlafizető(k) adatai'!$C$4:$M$203,11,0),"")</f>
        <v/>
      </c>
      <c r="F2380" s="178"/>
      <c r="G2380" s="178"/>
      <c r="H2380" s="178"/>
      <c r="I2380" s="55" t="str">
        <f>IF(F2380="","",VLOOKUP(LEFT(F2380,5),'Technikai cellák'!B:C,2,0))</f>
        <v/>
      </c>
      <c r="J2380" s="55" t="str">
        <f>IF(F2380="","",VLOOKUP(I2380,'Technikai cellák'!$C$1:$D$12,2,0))</f>
        <v/>
      </c>
      <c r="K2380" s="179"/>
      <c r="L2380" s="67" t="str">
        <f t="shared" si="721"/>
        <v/>
      </c>
      <c r="M2380" s="68">
        <f t="shared" si="722"/>
        <v>0</v>
      </c>
      <c r="N2380" s="66">
        <f t="shared" si="723"/>
        <v>0</v>
      </c>
      <c r="O2380" s="152"/>
      <c r="P2380" s="172">
        <f t="shared" si="720"/>
        <v>0</v>
      </c>
      <c r="Q2380" s="69">
        <f t="shared" si="724"/>
        <v>0</v>
      </c>
      <c r="R2380" s="62">
        <f t="shared" si="725"/>
        <v>0</v>
      </c>
      <c r="S2380" s="153"/>
      <c r="T2380" s="118" t="str">
        <f t="shared" si="726"/>
        <v/>
      </c>
      <c r="U2380" s="154"/>
      <c r="V2380" s="154"/>
      <c r="W2380" s="154"/>
      <c r="X2380" s="154"/>
      <c r="Y2380" s="154"/>
      <c r="Z2380" s="154"/>
      <c r="AA2380" s="154"/>
      <c r="AB2380" s="154"/>
      <c r="AC2380" s="154"/>
      <c r="AD2380" s="154"/>
      <c r="AE2380" s="154"/>
      <c r="AF2380" s="154"/>
      <c r="AG2380" s="63">
        <f t="shared" si="727"/>
        <v>0</v>
      </c>
      <c r="AH2380" s="56">
        <f t="shared" si="728"/>
        <v>0</v>
      </c>
      <c r="AI2380" s="56">
        <f t="shared" si="729"/>
        <v>0</v>
      </c>
      <c r="AJ2380" s="56">
        <f t="shared" si="730"/>
        <v>0</v>
      </c>
      <c r="AK2380" s="56">
        <f t="shared" si="731"/>
        <v>0</v>
      </c>
      <c r="AL2380" s="56">
        <f t="shared" si="732"/>
        <v>0</v>
      </c>
      <c r="AM2380" s="56">
        <f t="shared" si="733"/>
        <v>0</v>
      </c>
      <c r="AN2380" s="56">
        <f t="shared" si="734"/>
        <v>0</v>
      </c>
      <c r="AO2380" s="56">
        <f t="shared" si="735"/>
        <v>0</v>
      </c>
      <c r="AP2380" s="56">
        <f t="shared" si="736"/>
        <v>0</v>
      </c>
      <c r="AQ2380" s="56">
        <f t="shared" si="737"/>
        <v>0</v>
      </c>
      <c r="AR2380" s="86">
        <f t="shared" si="738"/>
        <v>0</v>
      </c>
    </row>
    <row r="2381" spans="1:44" x14ac:dyDescent="0.25">
      <c r="A2381" s="178"/>
      <c r="B2381" s="55" t="str">
        <f>_xlfn.IFNA(VLOOKUP(A2381,'Ajánlatkérő(k) adatai'!$B$4:$C$205,2,0),"")</f>
        <v/>
      </c>
      <c r="C2381" s="178"/>
      <c r="D2381" s="55" t="str">
        <f>_xlfn.IFNA(VLOOKUP(C2381,'Számlafizető(k) adatai'!$C$4:$D$203,2,0),"")</f>
        <v/>
      </c>
      <c r="E2381" s="55" t="str">
        <f>_xlfn.IFNA(VLOOKUP(C2381,'Számlafizető(k) adatai'!$C$4:$M$203,11,0),"")</f>
        <v/>
      </c>
      <c r="F2381" s="178"/>
      <c r="G2381" s="178"/>
      <c r="H2381" s="178"/>
      <c r="I2381" s="55" t="str">
        <f>IF(F2381="","",VLOOKUP(LEFT(F2381,5),'Technikai cellák'!B:C,2,0))</f>
        <v/>
      </c>
      <c r="J2381" s="55" t="str">
        <f>IF(F2381="","",VLOOKUP(I2381,'Technikai cellák'!$C$1:$D$12,2,0))</f>
        <v/>
      </c>
      <c r="K2381" s="179"/>
      <c r="L2381" s="67" t="str">
        <f t="shared" si="721"/>
        <v/>
      </c>
      <c r="M2381" s="68">
        <f t="shared" si="722"/>
        <v>0</v>
      </c>
      <c r="N2381" s="66">
        <f t="shared" si="723"/>
        <v>0</v>
      </c>
      <c r="O2381" s="152"/>
      <c r="P2381" s="172">
        <f t="shared" si="720"/>
        <v>0</v>
      </c>
      <c r="Q2381" s="69">
        <f t="shared" si="724"/>
        <v>0</v>
      </c>
      <c r="R2381" s="62">
        <f t="shared" si="725"/>
        <v>0</v>
      </c>
      <c r="S2381" s="153"/>
      <c r="T2381" s="118" t="str">
        <f t="shared" si="726"/>
        <v/>
      </c>
      <c r="U2381" s="154"/>
      <c r="V2381" s="154"/>
      <c r="W2381" s="154"/>
      <c r="X2381" s="154"/>
      <c r="Y2381" s="154"/>
      <c r="Z2381" s="154"/>
      <c r="AA2381" s="154"/>
      <c r="AB2381" s="154"/>
      <c r="AC2381" s="154"/>
      <c r="AD2381" s="154"/>
      <c r="AE2381" s="154"/>
      <c r="AF2381" s="154"/>
      <c r="AG2381" s="63">
        <f t="shared" si="727"/>
        <v>0</v>
      </c>
      <c r="AH2381" s="56">
        <f t="shared" si="728"/>
        <v>0</v>
      </c>
      <c r="AI2381" s="56">
        <f t="shared" si="729"/>
        <v>0</v>
      </c>
      <c r="AJ2381" s="56">
        <f t="shared" si="730"/>
        <v>0</v>
      </c>
      <c r="AK2381" s="56">
        <f t="shared" si="731"/>
        <v>0</v>
      </c>
      <c r="AL2381" s="56">
        <f t="shared" si="732"/>
        <v>0</v>
      </c>
      <c r="AM2381" s="56">
        <f t="shared" si="733"/>
        <v>0</v>
      </c>
      <c r="AN2381" s="56">
        <f t="shared" si="734"/>
        <v>0</v>
      </c>
      <c r="AO2381" s="56">
        <f t="shared" si="735"/>
        <v>0</v>
      </c>
      <c r="AP2381" s="56">
        <f t="shared" si="736"/>
        <v>0</v>
      </c>
      <c r="AQ2381" s="56">
        <f t="shared" si="737"/>
        <v>0</v>
      </c>
      <c r="AR2381" s="86">
        <f t="shared" si="738"/>
        <v>0</v>
      </c>
    </row>
    <row r="2382" spans="1:44" x14ac:dyDescent="0.25">
      <c r="A2382" s="178"/>
      <c r="B2382" s="55" t="str">
        <f>_xlfn.IFNA(VLOOKUP(A2382,'Ajánlatkérő(k) adatai'!$B$4:$C$205,2,0),"")</f>
        <v/>
      </c>
      <c r="C2382" s="178"/>
      <c r="D2382" s="55" t="str">
        <f>_xlfn.IFNA(VLOOKUP(C2382,'Számlafizető(k) adatai'!$C$4:$D$203,2,0),"")</f>
        <v/>
      </c>
      <c r="E2382" s="55" t="str">
        <f>_xlfn.IFNA(VLOOKUP(C2382,'Számlafizető(k) adatai'!$C$4:$M$203,11,0),"")</f>
        <v/>
      </c>
      <c r="F2382" s="178"/>
      <c r="G2382" s="178"/>
      <c r="H2382" s="178"/>
      <c r="I2382" s="55" t="str">
        <f>IF(F2382="","",VLOOKUP(LEFT(F2382,5),'Technikai cellák'!B:C,2,0))</f>
        <v/>
      </c>
      <c r="J2382" s="55" t="str">
        <f>IF(F2382="","",VLOOKUP(I2382,'Technikai cellák'!$C$1:$D$12,2,0))</f>
        <v/>
      </c>
      <c r="K2382" s="179"/>
      <c r="L2382" s="67" t="str">
        <f t="shared" si="721"/>
        <v/>
      </c>
      <c r="M2382" s="68">
        <f t="shared" si="722"/>
        <v>0</v>
      </c>
      <c r="N2382" s="66">
        <f t="shared" si="723"/>
        <v>0</v>
      </c>
      <c r="O2382" s="152"/>
      <c r="P2382" s="172">
        <f t="shared" si="720"/>
        <v>0</v>
      </c>
      <c r="Q2382" s="69">
        <f t="shared" si="724"/>
        <v>0</v>
      </c>
      <c r="R2382" s="62">
        <f t="shared" si="725"/>
        <v>0</v>
      </c>
      <c r="S2382" s="153"/>
      <c r="T2382" s="118" t="str">
        <f t="shared" si="726"/>
        <v/>
      </c>
      <c r="U2382" s="154"/>
      <c r="V2382" s="154"/>
      <c r="W2382" s="154"/>
      <c r="X2382" s="154"/>
      <c r="Y2382" s="154"/>
      <c r="Z2382" s="154"/>
      <c r="AA2382" s="154"/>
      <c r="AB2382" s="154"/>
      <c r="AC2382" s="154"/>
      <c r="AD2382" s="154"/>
      <c r="AE2382" s="154"/>
      <c r="AF2382" s="154"/>
      <c r="AG2382" s="63">
        <f t="shared" si="727"/>
        <v>0</v>
      </c>
      <c r="AH2382" s="56">
        <f t="shared" si="728"/>
        <v>0</v>
      </c>
      <c r="AI2382" s="56">
        <f t="shared" si="729"/>
        <v>0</v>
      </c>
      <c r="AJ2382" s="56">
        <f t="shared" si="730"/>
        <v>0</v>
      </c>
      <c r="AK2382" s="56">
        <f t="shared" si="731"/>
        <v>0</v>
      </c>
      <c r="AL2382" s="56">
        <f t="shared" si="732"/>
        <v>0</v>
      </c>
      <c r="AM2382" s="56">
        <f t="shared" si="733"/>
        <v>0</v>
      </c>
      <c r="AN2382" s="56">
        <f t="shared" si="734"/>
        <v>0</v>
      </c>
      <c r="AO2382" s="56">
        <f t="shared" si="735"/>
        <v>0</v>
      </c>
      <c r="AP2382" s="56">
        <f t="shared" si="736"/>
        <v>0</v>
      </c>
      <c r="AQ2382" s="56">
        <f t="shared" si="737"/>
        <v>0</v>
      </c>
      <c r="AR2382" s="86">
        <f t="shared" si="738"/>
        <v>0</v>
      </c>
    </row>
    <row r="2383" spans="1:44" x14ac:dyDescent="0.25">
      <c r="A2383" s="178"/>
      <c r="B2383" s="55" t="str">
        <f>_xlfn.IFNA(VLOOKUP(A2383,'Ajánlatkérő(k) adatai'!$B$4:$C$205,2,0),"")</f>
        <v/>
      </c>
      <c r="C2383" s="178"/>
      <c r="D2383" s="55" t="str">
        <f>_xlfn.IFNA(VLOOKUP(C2383,'Számlafizető(k) adatai'!$C$4:$D$203,2,0),"")</f>
        <v/>
      </c>
      <c r="E2383" s="55" t="str">
        <f>_xlfn.IFNA(VLOOKUP(C2383,'Számlafizető(k) adatai'!$C$4:$M$203,11,0),"")</f>
        <v/>
      </c>
      <c r="F2383" s="178"/>
      <c r="G2383" s="178"/>
      <c r="H2383" s="178"/>
      <c r="I2383" s="55" t="str">
        <f>IF(F2383="","",VLOOKUP(LEFT(F2383,5),'Technikai cellák'!B:C,2,0))</f>
        <v/>
      </c>
      <c r="J2383" s="55" t="str">
        <f>IF(F2383="","",VLOOKUP(I2383,'Technikai cellák'!$C$1:$D$12,2,0))</f>
        <v/>
      </c>
      <c r="K2383" s="179"/>
      <c r="L2383" s="67" t="str">
        <f t="shared" si="721"/>
        <v/>
      </c>
      <c r="M2383" s="68">
        <f t="shared" si="722"/>
        <v>0</v>
      </c>
      <c r="N2383" s="66">
        <f t="shared" si="723"/>
        <v>0</v>
      </c>
      <c r="O2383" s="152"/>
      <c r="P2383" s="172">
        <f t="shared" si="720"/>
        <v>0</v>
      </c>
      <c r="Q2383" s="69">
        <f t="shared" si="724"/>
        <v>0</v>
      </c>
      <c r="R2383" s="62">
        <f t="shared" si="725"/>
        <v>0</v>
      </c>
      <c r="S2383" s="153"/>
      <c r="T2383" s="118" t="str">
        <f t="shared" si="726"/>
        <v/>
      </c>
      <c r="U2383" s="154"/>
      <c r="V2383" s="154"/>
      <c r="W2383" s="154"/>
      <c r="X2383" s="154"/>
      <c r="Y2383" s="154"/>
      <c r="Z2383" s="154"/>
      <c r="AA2383" s="154"/>
      <c r="AB2383" s="154"/>
      <c r="AC2383" s="154"/>
      <c r="AD2383" s="154"/>
      <c r="AE2383" s="154"/>
      <c r="AF2383" s="154"/>
      <c r="AG2383" s="63">
        <f t="shared" si="727"/>
        <v>0</v>
      </c>
      <c r="AH2383" s="56">
        <f t="shared" si="728"/>
        <v>0</v>
      </c>
      <c r="AI2383" s="56">
        <f t="shared" si="729"/>
        <v>0</v>
      </c>
      <c r="AJ2383" s="56">
        <f t="shared" si="730"/>
        <v>0</v>
      </c>
      <c r="AK2383" s="56">
        <f t="shared" si="731"/>
        <v>0</v>
      </c>
      <c r="AL2383" s="56">
        <f t="shared" si="732"/>
        <v>0</v>
      </c>
      <c r="AM2383" s="56">
        <f t="shared" si="733"/>
        <v>0</v>
      </c>
      <c r="AN2383" s="56">
        <f t="shared" si="734"/>
        <v>0</v>
      </c>
      <c r="AO2383" s="56">
        <f t="shared" si="735"/>
        <v>0</v>
      </c>
      <c r="AP2383" s="56">
        <f t="shared" si="736"/>
        <v>0</v>
      </c>
      <c r="AQ2383" s="56">
        <f t="shared" si="737"/>
        <v>0</v>
      </c>
      <c r="AR2383" s="86">
        <f t="shared" si="738"/>
        <v>0</v>
      </c>
    </row>
    <row r="2384" spans="1:44" x14ac:dyDescent="0.25">
      <c r="A2384" s="178"/>
      <c r="B2384" s="55" t="str">
        <f>_xlfn.IFNA(VLOOKUP(A2384,'Ajánlatkérő(k) adatai'!$B$4:$C$205,2,0),"")</f>
        <v/>
      </c>
      <c r="C2384" s="178"/>
      <c r="D2384" s="55" t="str">
        <f>_xlfn.IFNA(VLOOKUP(C2384,'Számlafizető(k) adatai'!$C$4:$D$203,2,0),"")</f>
        <v/>
      </c>
      <c r="E2384" s="55" t="str">
        <f>_xlfn.IFNA(VLOOKUP(C2384,'Számlafizető(k) adatai'!$C$4:$M$203,11,0),"")</f>
        <v/>
      </c>
      <c r="F2384" s="178"/>
      <c r="G2384" s="178"/>
      <c r="H2384" s="178"/>
      <c r="I2384" s="55" t="str">
        <f>IF(F2384="","",VLOOKUP(LEFT(F2384,5),'Technikai cellák'!B:C,2,0))</f>
        <v/>
      </c>
      <c r="J2384" s="55" t="str">
        <f>IF(F2384="","",VLOOKUP(I2384,'Technikai cellák'!$C$1:$D$12,2,0))</f>
        <v/>
      </c>
      <c r="K2384" s="179"/>
      <c r="L2384" s="67" t="str">
        <f t="shared" si="721"/>
        <v/>
      </c>
      <c r="M2384" s="68">
        <f t="shared" si="722"/>
        <v>0</v>
      </c>
      <c r="N2384" s="66">
        <f t="shared" si="723"/>
        <v>0</v>
      </c>
      <c r="O2384" s="152"/>
      <c r="P2384" s="172">
        <f t="shared" ref="P2384:P2447" si="739">ROUND((IF(K2384&lt;100,0,K2384*$C$7)/$C$8),0)</f>
        <v>0</v>
      </c>
      <c r="Q2384" s="69">
        <f t="shared" si="724"/>
        <v>0</v>
      </c>
      <c r="R2384" s="62">
        <f t="shared" si="725"/>
        <v>0</v>
      </c>
      <c r="S2384" s="153"/>
      <c r="T2384" s="118" t="str">
        <f t="shared" si="726"/>
        <v/>
      </c>
      <c r="U2384" s="154"/>
      <c r="V2384" s="154"/>
      <c r="W2384" s="154"/>
      <c r="X2384" s="154"/>
      <c r="Y2384" s="154"/>
      <c r="Z2384" s="154"/>
      <c r="AA2384" s="154"/>
      <c r="AB2384" s="154"/>
      <c r="AC2384" s="154"/>
      <c r="AD2384" s="154"/>
      <c r="AE2384" s="154"/>
      <c r="AF2384" s="154"/>
      <c r="AG2384" s="63">
        <f t="shared" si="727"/>
        <v>0</v>
      </c>
      <c r="AH2384" s="56">
        <f t="shared" si="728"/>
        <v>0</v>
      </c>
      <c r="AI2384" s="56">
        <f t="shared" si="729"/>
        <v>0</v>
      </c>
      <c r="AJ2384" s="56">
        <f t="shared" si="730"/>
        <v>0</v>
      </c>
      <c r="AK2384" s="56">
        <f t="shared" si="731"/>
        <v>0</v>
      </c>
      <c r="AL2384" s="56">
        <f t="shared" si="732"/>
        <v>0</v>
      </c>
      <c r="AM2384" s="56">
        <f t="shared" si="733"/>
        <v>0</v>
      </c>
      <c r="AN2384" s="56">
        <f t="shared" si="734"/>
        <v>0</v>
      </c>
      <c r="AO2384" s="56">
        <f t="shared" si="735"/>
        <v>0</v>
      </c>
      <c r="AP2384" s="56">
        <f t="shared" si="736"/>
        <v>0</v>
      </c>
      <c r="AQ2384" s="56">
        <f t="shared" si="737"/>
        <v>0</v>
      </c>
      <c r="AR2384" s="86">
        <f t="shared" si="738"/>
        <v>0</v>
      </c>
    </row>
    <row r="2385" spans="1:44" x14ac:dyDescent="0.25">
      <c r="A2385" s="178"/>
      <c r="B2385" s="55" t="str">
        <f>_xlfn.IFNA(VLOOKUP(A2385,'Ajánlatkérő(k) adatai'!$B$4:$C$205,2,0),"")</f>
        <v/>
      </c>
      <c r="C2385" s="178"/>
      <c r="D2385" s="55" t="str">
        <f>_xlfn.IFNA(VLOOKUP(C2385,'Számlafizető(k) adatai'!$C$4:$D$203,2,0),"")</f>
        <v/>
      </c>
      <c r="E2385" s="55" t="str">
        <f>_xlfn.IFNA(VLOOKUP(C2385,'Számlafizető(k) adatai'!$C$4:$M$203,11,0),"")</f>
        <v/>
      </c>
      <c r="F2385" s="178"/>
      <c r="G2385" s="178"/>
      <c r="H2385" s="178"/>
      <c r="I2385" s="55" t="str">
        <f>IF(F2385="","",VLOOKUP(LEFT(F2385,5),'Technikai cellák'!B:C,2,0))</f>
        <v/>
      </c>
      <c r="J2385" s="55" t="str">
        <f>IF(F2385="","",VLOOKUP(I2385,'Technikai cellák'!$C$1:$D$12,2,0))</f>
        <v/>
      </c>
      <c r="K2385" s="179"/>
      <c r="L2385" s="67" t="str">
        <f t="shared" si="721"/>
        <v/>
      </c>
      <c r="M2385" s="68">
        <f t="shared" si="722"/>
        <v>0</v>
      </c>
      <c r="N2385" s="66">
        <f t="shared" si="723"/>
        <v>0</v>
      </c>
      <c r="O2385" s="152"/>
      <c r="P2385" s="172">
        <f t="shared" si="739"/>
        <v>0</v>
      </c>
      <c r="Q2385" s="69">
        <f t="shared" si="724"/>
        <v>0</v>
      </c>
      <c r="R2385" s="62">
        <f t="shared" si="725"/>
        <v>0</v>
      </c>
      <c r="S2385" s="153"/>
      <c r="T2385" s="118" t="str">
        <f t="shared" si="726"/>
        <v/>
      </c>
      <c r="U2385" s="154"/>
      <c r="V2385" s="154"/>
      <c r="W2385" s="154"/>
      <c r="X2385" s="154"/>
      <c r="Y2385" s="154"/>
      <c r="Z2385" s="154"/>
      <c r="AA2385" s="154"/>
      <c r="AB2385" s="154"/>
      <c r="AC2385" s="154"/>
      <c r="AD2385" s="154"/>
      <c r="AE2385" s="154"/>
      <c r="AF2385" s="154"/>
      <c r="AG2385" s="63">
        <f t="shared" si="727"/>
        <v>0</v>
      </c>
      <c r="AH2385" s="56">
        <f t="shared" si="728"/>
        <v>0</v>
      </c>
      <c r="AI2385" s="56">
        <f t="shared" si="729"/>
        <v>0</v>
      </c>
      <c r="AJ2385" s="56">
        <f t="shared" si="730"/>
        <v>0</v>
      </c>
      <c r="AK2385" s="56">
        <f t="shared" si="731"/>
        <v>0</v>
      </c>
      <c r="AL2385" s="56">
        <f t="shared" si="732"/>
        <v>0</v>
      </c>
      <c r="AM2385" s="56">
        <f t="shared" si="733"/>
        <v>0</v>
      </c>
      <c r="AN2385" s="56">
        <f t="shared" si="734"/>
        <v>0</v>
      </c>
      <c r="AO2385" s="56">
        <f t="shared" si="735"/>
        <v>0</v>
      </c>
      <c r="AP2385" s="56">
        <f t="shared" si="736"/>
        <v>0</v>
      </c>
      <c r="AQ2385" s="56">
        <f t="shared" si="737"/>
        <v>0</v>
      </c>
      <c r="AR2385" s="86">
        <f t="shared" si="738"/>
        <v>0</v>
      </c>
    </row>
    <row r="2386" spans="1:44" x14ac:dyDescent="0.25">
      <c r="A2386" s="178"/>
      <c r="B2386" s="55" t="str">
        <f>_xlfn.IFNA(VLOOKUP(A2386,'Ajánlatkérő(k) adatai'!$B$4:$C$205,2,0),"")</f>
        <v/>
      </c>
      <c r="C2386" s="178"/>
      <c r="D2386" s="55" t="str">
        <f>_xlfn.IFNA(VLOOKUP(C2386,'Számlafizető(k) adatai'!$C$4:$D$203,2,0),"")</f>
        <v/>
      </c>
      <c r="E2386" s="55" t="str">
        <f>_xlfn.IFNA(VLOOKUP(C2386,'Számlafizető(k) adatai'!$C$4:$M$203,11,0),"")</f>
        <v/>
      </c>
      <c r="F2386" s="178"/>
      <c r="G2386" s="178"/>
      <c r="H2386" s="178"/>
      <c r="I2386" s="55" t="str">
        <f>IF(F2386="","",VLOOKUP(LEFT(F2386,5),'Technikai cellák'!B:C,2,0))</f>
        <v/>
      </c>
      <c r="J2386" s="55" t="str">
        <f>IF(F2386="","",VLOOKUP(I2386,'Technikai cellák'!$C$1:$D$12,2,0))</f>
        <v/>
      </c>
      <c r="K2386" s="179"/>
      <c r="L2386" s="67" t="str">
        <f t="shared" si="721"/>
        <v/>
      </c>
      <c r="M2386" s="68">
        <f t="shared" si="722"/>
        <v>0</v>
      </c>
      <c r="N2386" s="66">
        <f t="shared" si="723"/>
        <v>0</v>
      </c>
      <c r="O2386" s="152"/>
      <c r="P2386" s="172">
        <f t="shared" si="739"/>
        <v>0</v>
      </c>
      <c r="Q2386" s="69">
        <f t="shared" si="724"/>
        <v>0</v>
      </c>
      <c r="R2386" s="62">
        <f t="shared" si="725"/>
        <v>0</v>
      </c>
      <c r="S2386" s="153"/>
      <c r="T2386" s="118" t="str">
        <f t="shared" si="726"/>
        <v/>
      </c>
      <c r="U2386" s="154"/>
      <c r="V2386" s="154"/>
      <c r="W2386" s="154"/>
      <c r="X2386" s="154"/>
      <c r="Y2386" s="154"/>
      <c r="Z2386" s="154"/>
      <c r="AA2386" s="154"/>
      <c r="AB2386" s="154"/>
      <c r="AC2386" s="154"/>
      <c r="AD2386" s="154"/>
      <c r="AE2386" s="154"/>
      <c r="AF2386" s="154"/>
      <c r="AG2386" s="63">
        <f t="shared" si="727"/>
        <v>0</v>
      </c>
      <c r="AH2386" s="56">
        <f t="shared" si="728"/>
        <v>0</v>
      </c>
      <c r="AI2386" s="56">
        <f t="shared" si="729"/>
        <v>0</v>
      </c>
      <c r="AJ2386" s="56">
        <f t="shared" si="730"/>
        <v>0</v>
      </c>
      <c r="AK2386" s="56">
        <f t="shared" si="731"/>
        <v>0</v>
      </c>
      <c r="AL2386" s="56">
        <f t="shared" si="732"/>
        <v>0</v>
      </c>
      <c r="AM2386" s="56">
        <f t="shared" si="733"/>
        <v>0</v>
      </c>
      <c r="AN2386" s="56">
        <f t="shared" si="734"/>
        <v>0</v>
      </c>
      <c r="AO2386" s="56">
        <f t="shared" si="735"/>
        <v>0</v>
      </c>
      <c r="AP2386" s="56">
        <f t="shared" si="736"/>
        <v>0</v>
      </c>
      <c r="AQ2386" s="56">
        <f t="shared" si="737"/>
        <v>0</v>
      </c>
      <c r="AR2386" s="86">
        <f t="shared" si="738"/>
        <v>0</v>
      </c>
    </row>
    <row r="2387" spans="1:44" x14ac:dyDescent="0.25">
      <c r="A2387" s="178"/>
      <c r="B2387" s="55" t="str">
        <f>_xlfn.IFNA(VLOOKUP(A2387,'Ajánlatkérő(k) adatai'!$B$4:$C$205,2,0),"")</f>
        <v/>
      </c>
      <c r="C2387" s="178"/>
      <c r="D2387" s="55" t="str">
        <f>_xlfn.IFNA(VLOOKUP(C2387,'Számlafizető(k) adatai'!$C$4:$D$203,2,0),"")</f>
        <v/>
      </c>
      <c r="E2387" s="55" t="str">
        <f>_xlfn.IFNA(VLOOKUP(C2387,'Számlafizető(k) adatai'!$C$4:$M$203,11,0),"")</f>
        <v/>
      </c>
      <c r="F2387" s="178"/>
      <c r="G2387" s="178"/>
      <c r="H2387" s="178"/>
      <c r="I2387" s="55" t="str">
        <f>IF(F2387="","",VLOOKUP(LEFT(F2387,5),'Technikai cellák'!B:C,2,0))</f>
        <v/>
      </c>
      <c r="J2387" s="55" t="str">
        <f>IF(F2387="","",VLOOKUP(I2387,'Technikai cellák'!$C$1:$D$12,2,0))</f>
        <v/>
      </c>
      <c r="K2387" s="179"/>
      <c r="L2387" s="67" t="str">
        <f t="shared" si="721"/>
        <v/>
      </c>
      <c r="M2387" s="68">
        <f t="shared" si="722"/>
        <v>0</v>
      </c>
      <c r="N2387" s="66">
        <f t="shared" si="723"/>
        <v>0</v>
      </c>
      <c r="O2387" s="152"/>
      <c r="P2387" s="172">
        <f t="shared" si="739"/>
        <v>0</v>
      </c>
      <c r="Q2387" s="69">
        <f t="shared" si="724"/>
        <v>0</v>
      </c>
      <c r="R2387" s="62">
        <f t="shared" si="725"/>
        <v>0</v>
      </c>
      <c r="S2387" s="153"/>
      <c r="T2387" s="118" t="str">
        <f t="shared" si="726"/>
        <v/>
      </c>
      <c r="U2387" s="154"/>
      <c r="V2387" s="154"/>
      <c r="W2387" s="154"/>
      <c r="X2387" s="154"/>
      <c r="Y2387" s="154"/>
      <c r="Z2387" s="154"/>
      <c r="AA2387" s="154"/>
      <c r="AB2387" s="154"/>
      <c r="AC2387" s="154"/>
      <c r="AD2387" s="154"/>
      <c r="AE2387" s="154"/>
      <c r="AF2387" s="154"/>
      <c r="AG2387" s="63">
        <f t="shared" si="727"/>
        <v>0</v>
      </c>
      <c r="AH2387" s="56">
        <f t="shared" si="728"/>
        <v>0</v>
      </c>
      <c r="AI2387" s="56">
        <f t="shared" si="729"/>
        <v>0</v>
      </c>
      <c r="AJ2387" s="56">
        <f t="shared" si="730"/>
        <v>0</v>
      </c>
      <c r="AK2387" s="56">
        <f t="shared" si="731"/>
        <v>0</v>
      </c>
      <c r="AL2387" s="56">
        <f t="shared" si="732"/>
        <v>0</v>
      </c>
      <c r="AM2387" s="56">
        <f t="shared" si="733"/>
        <v>0</v>
      </c>
      <c r="AN2387" s="56">
        <f t="shared" si="734"/>
        <v>0</v>
      </c>
      <c r="AO2387" s="56">
        <f t="shared" si="735"/>
        <v>0</v>
      </c>
      <c r="AP2387" s="56">
        <f t="shared" si="736"/>
        <v>0</v>
      </c>
      <c r="AQ2387" s="56">
        <f t="shared" si="737"/>
        <v>0</v>
      </c>
      <c r="AR2387" s="86">
        <f t="shared" si="738"/>
        <v>0</v>
      </c>
    </row>
    <row r="2388" spans="1:44" x14ac:dyDescent="0.25">
      <c r="A2388" s="178"/>
      <c r="B2388" s="55" t="str">
        <f>_xlfn.IFNA(VLOOKUP(A2388,'Ajánlatkérő(k) adatai'!$B$4:$C$205,2,0),"")</f>
        <v/>
      </c>
      <c r="C2388" s="178"/>
      <c r="D2388" s="55" t="str">
        <f>_xlfn.IFNA(VLOOKUP(C2388,'Számlafizető(k) adatai'!$C$4:$D$203,2,0),"")</f>
        <v/>
      </c>
      <c r="E2388" s="55" t="str">
        <f>_xlfn.IFNA(VLOOKUP(C2388,'Számlafizető(k) adatai'!$C$4:$M$203,11,0),"")</f>
        <v/>
      </c>
      <c r="F2388" s="178"/>
      <c r="G2388" s="178"/>
      <c r="H2388" s="178"/>
      <c r="I2388" s="55" t="str">
        <f>IF(F2388="","",VLOOKUP(LEFT(F2388,5),'Technikai cellák'!B:C,2,0))</f>
        <v/>
      </c>
      <c r="J2388" s="55" t="str">
        <f>IF(F2388="","",VLOOKUP(I2388,'Technikai cellák'!$C$1:$D$12,2,0))</f>
        <v/>
      </c>
      <c r="K2388" s="179"/>
      <c r="L2388" s="67" t="str">
        <f t="shared" si="721"/>
        <v/>
      </c>
      <c r="M2388" s="68">
        <f t="shared" si="722"/>
        <v>0</v>
      </c>
      <c r="N2388" s="66">
        <f t="shared" si="723"/>
        <v>0</v>
      </c>
      <c r="O2388" s="152"/>
      <c r="P2388" s="172">
        <f t="shared" si="739"/>
        <v>0</v>
      </c>
      <c r="Q2388" s="69">
        <f t="shared" si="724"/>
        <v>0</v>
      </c>
      <c r="R2388" s="62">
        <f t="shared" si="725"/>
        <v>0</v>
      </c>
      <c r="S2388" s="153"/>
      <c r="T2388" s="118" t="str">
        <f t="shared" si="726"/>
        <v/>
      </c>
      <c r="U2388" s="154"/>
      <c r="V2388" s="154"/>
      <c r="W2388" s="154"/>
      <c r="X2388" s="154"/>
      <c r="Y2388" s="154"/>
      <c r="Z2388" s="154"/>
      <c r="AA2388" s="154"/>
      <c r="AB2388" s="154"/>
      <c r="AC2388" s="154"/>
      <c r="AD2388" s="154"/>
      <c r="AE2388" s="154"/>
      <c r="AF2388" s="154"/>
      <c r="AG2388" s="63">
        <f t="shared" si="727"/>
        <v>0</v>
      </c>
      <c r="AH2388" s="56">
        <f t="shared" si="728"/>
        <v>0</v>
      </c>
      <c r="AI2388" s="56">
        <f t="shared" si="729"/>
        <v>0</v>
      </c>
      <c r="AJ2388" s="56">
        <f t="shared" si="730"/>
        <v>0</v>
      </c>
      <c r="AK2388" s="56">
        <f t="shared" si="731"/>
        <v>0</v>
      </c>
      <c r="AL2388" s="56">
        <f t="shared" si="732"/>
        <v>0</v>
      </c>
      <c r="AM2388" s="56">
        <f t="shared" si="733"/>
        <v>0</v>
      </c>
      <c r="AN2388" s="56">
        <f t="shared" si="734"/>
        <v>0</v>
      </c>
      <c r="AO2388" s="56">
        <f t="shared" si="735"/>
        <v>0</v>
      </c>
      <c r="AP2388" s="56">
        <f t="shared" si="736"/>
        <v>0</v>
      </c>
      <c r="AQ2388" s="56">
        <f t="shared" si="737"/>
        <v>0</v>
      </c>
      <c r="AR2388" s="86">
        <f t="shared" si="738"/>
        <v>0</v>
      </c>
    </row>
    <row r="2389" spans="1:44" x14ac:dyDescent="0.25">
      <c r="A2389" s="178"/>
      <c r="B2389" s="55" t="str">
        <f>_xlfn.IFNA(VLOOKUP(A2389,'Ajánlatkérő(k) adatai'!$B$4:$C$205,2,0),"")</f>
        <v/>
      </c>
      <c r="C2389" s="178"/>
      <c r="D2389" s="55" t="str">
        <f>_xlfn.IFNA(VLOOKUP(C2389,'Számlafizető(k) adatai'!$C$4:$D$203,2,0),"")</f>
        <v/>
      </c>
      <c r="E2389" s="55" t="str">
        <f>_xlfn.IFNA(VLOOKUP(C2389,'Számlafizető(k) adatai'!$C$4:$M$203,11,0),"")</f>
        <v/>
      </c>
      <c r="F2389" s="178"/>
      <c r="G2389" s="178"/>
      <c r="H2389" s="178"/>
      <c r="I2389" s="55" t="str">
        <f>IF(F2389="","",VLOOKUP(LEFT(F2389,5),'Technikai cellák'!B:C,2,0))</f>
        <v/>
      </c>
      <c r="J2389" s="55" t="str">
        <f>IF(F2389="","",VLOOKUP(I2389,'Technikai cellák'!$C$1:$D$12,2,0))</f>
        <v/>
      </c>
      <c r="K2389" s="179"/>
      <c r="L2389" s="67" t="str">
        <f t="shared" ref="L2389:L2452" si="740">IF(K2389="","",IF(K2389&lt;20,"20 alatti",IF(K2389&lt;100,"20-99",IF(K2389&lt;500,"100-500","500-"))))</f>
        <v/>
      </c>
      <c r="M2389" s="68">
        <f t="shared" ref="M2389:M2452" si="741">ROUND(IF(L2389="20 alatti",K2389*1,0),0)</f>
        <v>0</v>
      </c>
      <c r="N2389" s="66">
        <f t="shared" ref="N2389:N2452" si="742">ROUND(IF(L2389="20-99",K2389*10.5,0),0)</f>
        <v>0</v>
      </c>
      <c r="O2389" s="152"/>
      <c r="P2389" s="172">
        <f t="shared" si="739"/>
        <v>0</v>
      </c>
      <c r="Q2389" s="69">
        <f t="shared" ref="Q2389:Q2452" si="743">ROUND(R2389*$F$10,0)</f>
        <v>0</v>
      </c>
      <c r="R2389" s="62">
        <f t="shared" ref="R2389:R2452" si="744">SUM(AG2389:AR2389)</f>
        <v>0</v>
      </c>
      <c r="S2389" s="153"/>
      <c r="T2389" s="118" t="str">
        <f t="shared" ref="T2389:T2452" si="745">IF(S2389="","",IF((DAYS360(S2389,$C$4,TRUE))/30&lt;0,"",(DAYS360(S2389,$C$4,))/30))</f>
        <v/>
      </c>
      <c r="U2389" s="154"/>
      <c r="V2389" s="154"/>
      <c r="W2389" s="154"/>
      <c r="X2389" s="154"/>
      <c r="Y2389" s="154"/>
      <c r="Z2389" s="154"/>
      <c r="AA2389" s="154"/>
      <c r="AB2389" s="154"/>
      <c r="AC2389" s="154"/>
      <c r="AD2389" s="154"/>
      <c r="AE2389" s="154"/>
      <c r="AF2389" s="154"/>
      <c r="AG2389" s="63">
        <f t="shared" ref="AG2389:AG2452" si="746">ROUND((U2389*$C$7)/$C$8,0)</f>
        <v>0</v>
      </c>
      <c r="AH2389" s="56">
        <f t="shared" ref="AH2389:AH2452" si="747">ROUND((V2389*$C$7)/$C$8,0)</f>
        <v>0</v>
      </c>
      <c r="AI2389" s="56">
        <f t="shared" ref="AI2389:AI2452" si="748">ROUND((W2389*$C$7)/$C$8,0)</f>
        <v>0</v>
      </c>
      <c r="AJ2389" s="56">
        <f t="shared" ref="AJ2389:AJ2452" si="749">ROUND((X2389*$C$7)/$C$8,0)</f>
        <v>0</v>
      </c>
      <c r="AK2389" s="56">
        <f t="shared" ref="AK2389:AK2452" si="750">ROUND((Y2389*$C$7)/$C$8,0)</f>
        <v>0</v>
      </c>
      <c r="AL2389" s="56">
        <f t="shared" ref="AL2389:AL2452" si="751">ROUND((Z2389*$C$7)/$C$8,0)</f>
        <v>0</v>
      </c>
      <c r="AM2389" s="56">
        <f t="shared" ref="AM2389:AM2452" si="752">ROUND((AA2389*$C$7)/$C$8,0)</f>
        <v>0</v>
      </c>
      <c r="AN2389" s="56">
        <f t="shared" ref="AN2389:AN2452" si="753">ROUND((AB2389*$C$7)/$C$8,0)</f>
        <v>0</v>
      </c>
      <c r="AO2389" s="56">
        <f t="shared" ref="AO2389:AO2452" si="754">ROUND((AC2389*$C$7)/$C$8,0)</f>
        <v>0</v>
      </c>
      <c r="AP2389" s="56">
        <f t="shared" ref="AP2389:AP2452" si="755">ROUND((AD2389*$C$7)/$C$8,0)</f>
        <v>0</v>
      </c>
      <c r="AQ2389" s="56">
        <f t="shared" ref="AQ2389:AQ2452" si="756">ROUND((AE2389*$C$7)/$C$8,0)</f>
        <v>0</v>
      </c>
      <c r="AR2389" s="86">
        <f t="shared" ref="AR2389:AR2452" si="757">ROUND((AF2389*$C$7)/$C$8,0)</f>
        <v>0</v>
      </c>
    </row>
    <row r="2390" spans="1:44" x14ac:dyDescent="0.25">
      <c r="A2390" s="178"/>
      <c r="B2390" s="55" t="str">
        <f>_xlfn.IFNA(VLOOKUP(A2390,'Ajánlatkérő(k) adatai'!$B$4:$C$205,2,0),"")</f>
        <v/>
      </c>
      <c r="C2390" s="178"/>
      <c r="D2390" s="55" t="str">
        <f>_xlfn.IFNA(VLOOKUP(C2390,'Számlafizető(k) adatai'!$C$4:$D$203,2,0),"")</f>
        <v/>
      </c>
      <c r="E2390" s="55" t="str">
        <f>_xlfn.IFNA(VLOOKUP(C2390,'Számlafizető(k) adatai'!$C$4:$M$203,11,0),"")</f>
        <v/>
      </c>
      <c r="F2390" s="178"/>
      <c r="G2390" s="178"/>
      <c r="H2390" s="178"/>
      <c r="I2390" s="55" t="str">
        <f>IF(F2390="","",VLOOKUP(LEFT(F2390,5),'Technikai cellák'!B:C,2,0))</f>
        <v/>
      </c>
      <c r="J2390" s="55" t="str">
        <f>IF(F2390="","",VLOOKUP(I2390,'Technikai cellák'!$C$1:$D$12,2,0))</f>
        <v/>
      </c>
      <c r="K2390" s="179"/>
      <c r="L2390" s="67" t="str">
        <f t="shared" si="740"/>
        <v/>
      </c>
      <c r="M2390" s="68">
        <f t="shared" si="741"/>
        <v>0</v>
      </c>
      <c r="N2390" s="66">
        <f t="shared" si="742"/>
        <v>0</v>
      </c>
      <c r="O2390" s="152"/>
      <c r="P2390" s="172">
        <f t="shared" si="739"/>
        <v>0</v>
      </c>
      <c r="Q2390" s="69">
        <f t="shared" si="743"/>
        <v>0</v>
      </c>
      <c r="R2390" s="62">
        <f t="shared" si="744"/>
        <v>0</v>
      </c>
      <c r="S2390" s="153"/>
      <c r="T2390" s="118" t="str">
        <f t="shared" si="745"/>
        <v/>
      </c>
      <c r="U2390" s="154"/>
      <c r="V2390" s="154"/>
      <c r="W2390" s="154"/>
      <c r="X2390" s="154"/>
      <c r="Y2390" s="154"/>
      <c r="Z2390" s="154"/>
      <c r="AA2390" s="154"/>
      <c r="AB2390" s="154"/>
      <c r="AC2390" s="154"/>
      <c r="AD2390" s="154"/>
      <c r="AE2390" s="154"/>
      <c r="AF2390" s="154"/>
      <c r="AG2390" s="63">
        <f t="shared" si="746"/>
        <v>0</v>
      </c>
      <c r="AH2390" s="56">
        <f t="shared" si="747"/>
        <v>0</v>
      </c>
      <c r="AI2390" s="56">
        <f t="shared" si="748"/>
        <v>0</v>
      </c>
      <c r="AJ2390" s="56">
        <f t="shared" si="749"/>
        <v>0</v>
      </c>
      <c r="AK2390" s="56">
        <f t="shared" si="750"/>
        <v>0</v>
      </c>
      <c r="AL2390" s="56">
        <f t="shared" si="751"/>
        <v>0</v>
      </c>
      <c r="AM2390" s="56">
        <f t="shared" si="752"/>
        <v>0</v>
      </c>
      <c r="AN2390" s="56">
        <f t="shared" si="753"/>
        <v>0</v>
      </c>
      <c r="AO2390" s="56">
        <f t="shared" si="754"/>
        <v>0</v>
      </c>
      <c r="AP2390" s="56">
        <f t="shared" si="755"/>
        <v>0</v>
      </c>
      <c r="AQ2390" s="56">
        <f t="shared" si="756"/>
        <v>0</v>
      </c>
      <c r="AR2390" s="86">
        <f t="shared" si="757"/>
        <v>0</v>
      </c>
    </row>
    <row r="2391" spans="1:44" x14ac:dyDescent="0.25">
      <c r="A2391" s="178"/>
      <c r="B2391" s="55" t="str">
        <f>_xlfn.IFNA(VLOOKUP(A2391,'Ajánlatkérő(k) adatai'!$B$4:$C$205,2,0),"")</f>
        <v/>
      </c>
      <c r="C2391" s="178"/>
      <c r="D2391" s="55" t="str">
        <f>_xlfn.IFNA(VLOOKUP(C2391,'Számlafizető(k) adatai'!$C$4:$D$203,2,0),"")</f>
        <v/>
      </c>
      <c r="E2391" s="55" t="str">
        <f>_xlfn.IFNA(VLOOKUP(C2391,'Számlafizető(k) adatai'!$C$4:$M$203,11,0),"")</f>
        <v/>
      </c>
      <c r="F2391" s="178"/>
      <c r="G2391" s="178"/>
      <c r="H2391" s="178"/>
      <c r="I2391" s="55" t="str">
        <f>IF(F2391="","",VLOOKUP(LEFT(F2391,5),'Technikai cellák'!B:C,2,0))</f>
        <v/>
      </c>
      <c r="J2391" s="55" t="str">
        <f>IF(F2391="","",VLOOKUP(I2391,'Technikai cellák'!$C$1:$D$12,2,0))</f>
        <v/>
      </c>
      <c r="K2391" s="179"/>
      <c r="L2391" s="67" t="str">
        <f t="shared" si="740"/>
        <v/>
      </c>
      <c r="M2391" s="68">
        <f t="shared" si="741"/>
        <v>0</v>
      </c>
      <c r="N2391" s="66">
        <f t="shared" si="742"/>
        <v>0</v>
      </c>
      <c r="O2391" s="152"/>
      <c r="P2391" s="172">
        <f t="shared" si="739"/>
        <v>0</v>
      </c>
      <c r="Q2391" s="69">
        <f t="shared" si="743"/>
        <v>0</v>
      </c>
      <c r="R2391" s="62">
        <f t="shared" si="744"/>
        <v>0</v>
      </c>
      <c r="S2391" s="153"/>
      <c r="T2391" s="118" t="str">
        <f t="shared" si="745"/>
        <v/>
      </c>
      <c r="U2391" s="154"/>
      <c r="V2391" s="154"/>
      <c r="W2391" s="154"/>
      <c r="X2391" s="154"/>
      <c r="Y2391" s="154"/>
      <c r="Z2391" s="154"/>
      <c r="AA2391" s="154"/>
      <c r="AB2391" s="154"/>
      <c r="AC2391" s="154"/>
      <c r="AD2391" s="154"/>
      <c r="AE2391" s="154"/>
      <c r="AF2391" s="154"/>
      <c r="AG2391" s="63">
        <f t="shared" si="746"/>
        <v>0</v>
      </c>
      <c r="AH2391" s="56">
        <f t="shared" si="747"/>
        <v>0</v>
      </c>
      <c r="AI2391" s="56">
        <f t="shared" si="748"/>
        <v>0</v>
      </c>
      <c r="AJ2391" s="56">
        <f t="shared" si="749"/>
        <v>0</v>
      </c>
      <c r="AK2391" s="56">
        <f t="shared" si="750"/>
        <v>0</v>
      </c>
      <c r="AL2391" s="56">
        <f t="shared" si="751"/>
        <v>0</v>
      </c>
      <c r="AM2391" s="56">
        <f t="shared" si="752"/>
        <v>0</v>
      </c>
      <c r="AN2391" s="56">
        <f t="shared" si="753"/>
        <v>0</v>
      </c>
      <c r="AO2391" s="56">
        <f t="shared" si="754"/>
        <v>0</v>
      </c>
      <c r="AP2391" s="56">
        <f t="shared" si="755"/>
        <v>0</v>
      </c>
      <c r="AQ2391" s="56">
        <f t="shared" si="756"/>
        <v>0</v>
      </c>
      <c r="AR2391" s="86">
        <f t="shared" si="757"/>
        <v>0</v>
      </c>
    </row>
    <row r="2392" spans="1:44" x14ac:dyDescent="0.25">
      <c r="A2392" s="178"/>
      <c r="B2392" s="55" t="str">
        <f>_xlfn.IFNA(VLOOKUP(A2392,'Ajánlatkérő(k) adatai'!$B$4:$C$205,2,0),"")</f>
        <v/>
      </c>
      <c r="C2392" s="178"/>
      <c r="D2392" s="55" t="str">
        <f>_xlfn.IFNA(VLOOKUP(C2392,'Számlafizető(k) adatai'!$C$4:$D$203,2,0),"")</f>
        <v/>
      </c>
      <c r="E2392" s="55" t="str">
        <f>_xlfn.IFNA(VLOOKUP(C2392,'Számlafizető(k) adatai'!$C$4:$M$203,11,0),"")</f>
        <v/>
      </c>
      <c r="F2392" s="178"/>
      <c r="G2392" s="178"/>
      <c r="H2392" s="178"/>
      <c r="I2392" s="55" t="str">
        <f>IF(F2392="","",VLOOKUP(LEFT(F2392,5),'Technikai cellák'!B:C,2,0))</f>
        <v/>
      </c>
      <c r="J2392" s="55" t="str">
        <f>IF(F2392="","",VLOOKUP(I2392,'Technikai cellák'!$C$1:$D$12,2,0))</f>
        <v/>
      </c>
      <c r="K2392" s="179"/>
      <c r="L2392" s="67" t="str">
        <f t="shared" si="740"/>
        <v/>
      </c>
      <c r="M2392" s="68">
        <f t="shared" si="741"/>
        <v>0</v>
      </c>
      <c r="N2392" s="66">
        <f t="shared" si="742"/>
        <v>0</v>
      </c>
      <c r="O2392" s="152"/>
      <c r="P2392" s="172">
        <f t="shared" si="739"/>
        <v>0</v>
      </c>
      <c r="Q2392" s="69">
        <f t="shared" si="743"/>
        <v>0</v>
      </c>
      <c r="R2392" s="62">
        <f t="shared" si="744"/>
        <v>0</v>
      </c>
      <c r="S2392" s="153"/>
      <c r="T2392" s="118" t="str">
        <f t="shared" si="745"/>
        <v/>
      </c>
      <c r="U2392" s="154"/>
      <c r="V2392" s="154"/>
      <c r="W2392" s="154"/>
      <c r="X2392" s="154"/>
      <c r="Y2392" s="154"/>
      <c r="Z2392" s="154"/>
      <c r="AA2392" s="154"/>
      <c r="AB2392" s="154"/>
      <c r="AC2392" s="154"/>
      <c r="AD2392" s="154"/>
      <c r="AE2392" s="154"/>
      <c r="AF2392" s="154"/>
      <c r="AG2392" s="63">
        <f t="shared" si="746"/>
        <v>0</v>
      </c>
      <c r="AH2392" s="56">
        <f t="shared" si="747"/>
        <v>0</v>
      </c>
      <c r="AI2392" s="56">
        <f t="shared" si="748"/>
        <v>0</v>
      </c>
      <c r="AJ2392" s="56">
        <f t="shared" si="749"/>
        <v>0</v>
      </c>
      <c r="AK2392" s="56">
        <f t="shared" si="750"/>
        <v>0</v>
      </c>
      <c r="AL2392" s="56">
        <f t="shared" si="751"/>
        <v>0</v>
      </c>
      <c r="AM2392" s="56">
        <f t="shared" si="752"/>
        <v>0</v>
      </c>
      <c r="AN2392" s="56">
        <f t="shared" si="753"/>
        <v>0</v>
      </c>
      <c r="AO2392" s="56">
        <f t="shared" si="754"/>
        <v>0</v>
      </c>
      <c r="AP2392" s="56">
        <f t="shared" si="755"/>
        <v>0</v>
      </c>
      <c r="AQ2392" s="56">
        <f t="shared" si="756"/>
        <v>0</v>
      </c>
      <c r="AR2392" s="86">
        <f t="shared" si="757"/>
        <v>0</v>
      </c>
    </row>
    <row r="2393" spans="1:44" x14ac:dyDescent="0.25">
      <c r="A2393" s="178"/>
      <c r="B2393" s="55" t="str">
        <f>_xlfn.IFNA(VLOOKUP(A2393,'Ajánlatkérő(k) adatai'!$B$4:$C$205,2,0),"")</f>
        <v/>
      </c>
      <c r="C2393" s="178"/>
      <c r="D2393" s="55" t="str">
        <f>_xlfn.IFNA(VLOOKUP(C2393,'Számlafizető(k) adatai'!$C$4:$D$203,2,0),"")</f>
        <v/>
      </c>
      <c r="E2393" s="55" t="str">
        <f>_xlfn.IFNA(VLOOKUP(C2393,'Számlafizető(k) adatai'!$C$4:$M$203,11,0),"")</f>
        <v/>
      </c>
      <c r="F2393" s="178"/>
      <c r="G2393" s="178"/>
      <c r="H2393" s="178"/>
      <c r="I2393" s="55" t="str">
        <f>IF(F2393="","",VLOOKUP(LEFT(F2393,5),'Technikai cellák'!B:C,2,0))</f>
        <v/>
      </c>
      <c r="J2393" s="55" t="str">
        <f>IF(F2393="","",VLOOKUP(I2393,'Technikai cellák'!$C$1:$D$12,2,0))</f>
        <v/>
      </c>
      <c r="K2393" s="179"/>
      <c r="L2393" s="67" t="str">
        <f t="shared" si="740"/>
        <v/>
      </c>
      <c r="M2393" s="68">
        <f t="shared" si="741"/>
        <v>0</v>
      </c>
      <c r="N2393" s="66">
        <f t="shared" si="742"/>
        <v>0</v>
      </c>
      <c r="O2393" s="152"/>
      <c r="P2393" s="172">
        <f t="shared" si="739"/>
        <v>0</v>
      </c>
      <c r="Q2393" s="69">
        <f t="shared" si="743"/>
        <v>0</v>
      </c>
      <c r="R2393" s="62">
        <f t="shared" si="744"/>
        <v>0</v>
      </c>
      <c r="S2393" s="153"/>
      <c r="T2393" s="118" t="str">
        <f t="shared" si="745"/>
        <v/>
      </c>
      <c r="U2393" s="154"/>
      <c r="V2393" s="154"/>
      <c r="W2393" s="154"/>
      <c r="X2393" s="154"/>
      <c r="Y2393" s="154"/>
      <c r="Z2393" s="154"/>
      <c r="AA2393" s="154"/>
      <c r="AB2393" s="154"/>
      <c r="AC2393" s="154"/>
      <c r="AD2393" s="154"/>
      <c r="AE2393" s="154"/>
      <c r="AF2393" s="154"/>
      <c r="AG2393" s="63">
        <f t="shared" si="746"/>
        <v>0</v>
      </c>
      <c r="AH2393" s="56">
        <f t="shared" si="747"/>
        <v>0</v>
      </c>
      <c r="AI2393" s="56">
        <f t="shared" si="748"/>
        <v>0</v>
      </c>
      <c r="AJ2393" s="56">
        <f t="shared" si="749"/>
        <v>0</v>
      </c>
      <c r="AK2393" s="56">
        <f t="shared" si="750"/>
        <v>0</v>
      </c>
      <c r="AL2393" s="56">
        <f t="shared" si="751"/>
        <v>0</v>
      </c>
      <c r="AM2393" s="56">
        <f t="shared" si="752"/>
        <v>0</v>
      </c>
      <c r="AN2393" s="56">
        <f t="shared" si="753"/>
        <v>0</v>
      </c>
      <c r="AO2393" s="56">
        <f t="shared" si="754"/>
        <v>0</v>
      </c>
      <c r="AP2393" s="56">
        <f t="shared" si="755"/>
        <v>0</v>
      </c>
      <c r="AQ2393" s="56">
        <f t="shared" si="756"/>
        <v>0</v>
      </c>
      <c r="AR2393" s="86">
        <f t="shared" si="757"/>
        <v>0</v>
      </c>
    </row>
    <row r="2394" spans="1:44" x14ac:dyDescent="0.25">
      <c r="A2394" s="178"/>
      <c r="B2394" s="55" t="str">
        <f>_xlfn.IFNA(VLOOKUP(A2394,'Ajánlatkérő(k) adatai'!$B$4:$C$205,2,0),"")</f>
        <v/>
      </c>
      <c r="C2394" s="178"/>
      <c r="D2394" s="55" t="str">
        <f>_xlfn.IFNA(VLOOKUP(C2394,'Számlafizető(k) adatai'!$C$4:$D$203,2,0),"")</f>
        <v/>
      </c>
      <c r="E2394" s="55" t="str">
        <f>_xlfn.IFNA(VLOOKUP(C2394,'Számlafizető(k) adatai'!$C$4:$M$203,11,0),"")</f>
        <v/>
      </c>
      <c r="F2394" s="178"/>
      <c r="G2394" s="178"/>
      <c r="H2394" s="178"/>
      <c r="I2394" s="55" t="str">
        <f>IF(F2394="","",VLOOKUP(LEFT(F2394,5),'Technikai cellák'!B:C,2,0))</f>
        <v/>
      </c>
      <c r="J2394" s="55" t="str">
        <f>IF(F2394="","",VLOOKUP(I2394,'Technikai cellák'!$C$1:$D$12,2,0))</f>
        <v/>
      </c>
      <c r="K2394" s="179"/>
      <c r="L2394" s="67" t="str">
        <f t="shared" si="740"/>
        <v/>
      </c>
      <c r="M2394" s="68">
        <f t="shared" si="741"/>
        <v>0</v>
      </c>
      <c r="N2394" s="66">
        <f t="shared" si="742"/>
        <v>0</v>
      </c>
      <c r="O2394" s="152"/>
      <c r="P2394" s="172">
        <f t="shared" si="739"/>
        <v>0</v>
      </c>
      <c r="Q2394" s="69">
        <f t="shared" si="743"/>
        <v>0</v>
      </c>
      <c r="R2394" s="62">
        <f t="shared" si="744"/>
        <v>0</v>
      </c>
      <c r="S2394" s="153"/>
      <c r="T2394" s="118" t="str">
        <f t="shared" si="745"/>
        <v/>
      </c>
      <c r="U2394" s="154"/>
      <c r="V2394" s="154"/>
      <c r="W2394" s="154"/>
      <c r="X2394" s="154"/>
      <c r="Y2394" s="154"/>
      <c r="Z2394" s="154"/>
      <c r="AA2394" s="154"/>
      <c r="AB2394" s="154"/>
      <c r="AC2394" s="154"/>
      <c r="AD2394" s="154"/>
      <c r="AE2394" s="154"/>
      <c r="AF2394" s="154"/>
      <c r="AG2394" s="63">
        <f t="shared" si="746"/>
        <v>0</v>
      </c>
      <c r="AH2394" s="56">
        <f t="shared" si="747"/>
        <v>0</v>
      </c>
      <c r="AI2394" s="56">
        <f t="shared" si="748"/>
        <v>0</v>
      </c>
      <c r="AJ2394" s="56">
        <f t="shared" si="749"/>
        <v>0</v>
      </c>
      <c r="AK2394" s="56">
        <f t="shared" si="750"/>
        <v>0</v>
      </c>
      <c r="AL2394" s="56">
        <f t="shared" si="751"/>
        <v>0</v>
      </c>
      <c r="AM2394" s="56">
        <f t="shared" si="752"/>
        <v>0</v>
      </c>
      <c r="AN2394" s="56">
        <f t="shared" si="753"/>
        <v>0</v>
      </c>
      <c r="AO2394" s="56">
        <f t="shared" si="754"/>
        <v>0</v>
      </c>
      <c r="AP2394" s="56">
        <f t="shared" si="755"/>
        <v>0</v>
      </c>
      <c r="AQ2394" s="56">
        <f t="shared" si="756"/>
        <v>0</v>
      </c>
      <c r="AR2394" s="86">
        <f t="shared" si="757"/>
        <v>0</v>
      </c>
    </row>
    <row r="2395" spans="1:44" x14ac:dyDescent="0.25">
      <c r="A2395" s="178"/>
      <c r="B2395" s="55" t="str">
        <f>_xlfn.IFNA(VLOOKUP(A2395,'Ajánlatkérő(k) adatai'!$B$4:$C$205,2,0),"")</f>
        <v/>
      </c>
      <c r="C2395" s="178"/>
      <c r="D2395" s="55" t="str">
        <f>_xlfn.IFNA(VLOOKUP(C2395,'Számlafizető(k) adatai'!$C$4:$D$203,2,0),"")</f>
        <v/>
      </c>
      <c r="E2395" s="55" t="str">
        <f>_xlfn.IFNA(VLOOKUP(C2395,'Számlafizető(k) adatai'!$C$4:$M$203,11,0),"")</f>
        <v/>
      </c>
      <c r="F2395" s="178"/>
      <c r="G2395" s="178"/>
      <c r="H2395" s="178"/>
      <c r="I2395" s="55" t="str">
        <f>IF(F2395="","",VLOOKUP(LEFT(F2395,5),'Technikai cellák'!B:C,2,0))</f>
        <v/>
      </c>
      <c r="J2395" s="55" t="str">
        <f>IF(F2395="","",VLOOKUP(I2395,'Technikai cellák'!$C$1:$D$12,2,0))</f>
        <v/>
      </c>
      <c r="K2395" s="179"/>
      <c r="L2395" s="67" t="str">
        <f t="shared" si="740"/>
        <v/>
      </c>
      <c r="M2395" s="68">
        <f t="shared" si="741"/>
        <v>0</v>
      </c>
      <c r="N2395" s="66">
        <f t="shared" si="742"/>
        <v>0</v>
      </c>
      <c r="O2395" s="152"/>
      <c r="P2395" s="172">
        <f t="shared" si="739"/>
        <v>0</v>
      </c>
      <c r="Q2395" s="69">
        <f t="shared" si="743"/>
        <v>0</v>
      </c>
      <c r="R2395" s="62">
        <f t="shared" si="744"/>
        <v>0</v>
      </c>
      <c r="S2395" s="153"/>
      <c r="T2395" s="118" t="str">
        <f t="shared" si="745"/>
        <v/>
      </c>
      <c r="U2395" s="154"/>
      <c r="V2395" s="154"/>
      <c r="W2395" s="154"/>
      <c r="X2395" s="154"/>
      <c r="Y2395" s="154"/>
      <c r="Z2395" s="154"/>
      <c r="AA2395" s="154"/>
      <c r="AB2395" s="154"/>
      <c r="AC2395" s="154"/>
      <c r="AD2395" s="154"/>
      <c r="AE2395" s="154"/>
      <c r="AF2395" s="154"/>
      <c r="AG2395" s="63">
        <f t="shared" si="746"/>
        <v>0</v>
      </c>
      <c r="AH2395" s="56">
        <f t="shared" si="747"/>
        <v>0</v>
      </c>
      <c r="AI2395" s="56">
        <f t="shared" si="748"/>
        <v>0</v>
      </c>
      <c r="AJ2395" s="56">
        <f t="shared" si="749"/>
        <v>0</v>
      </c>
      <c r="AK2395" s="56">
        <f t="shared" si="750"/>
        <v>0</v>
      </c>
      <c r="AL2395" s="56">
        <f t="shared" si="751"/>
        <v>0</v>
      </c>
      <c r="AM2395" s="56">
        <f t="shared" si="752"/>
        <v>0</v>
      </c>
      <c r="AN2395" s="56">
        <f t="shared" si="753"/>
        <v>0</v>
      </c>
      <c r="AO2395" s="56">
        <f t="shared" si="754"/>
        <v>0</v>
      </c>
      <c r="AP2395" s="56">
        <f t="shared" si="755"/>
        <v>0</v>
      </c>
      <c r="AQ2395" s="56">
        <f t="shared" si="756"/>
        <v>0</v>
      </c>
      <c r="AR2395" s="86">
        <f t="shared" si="757"/>
        <v>0</v>
      </c>
    </row>
    <row r="2396" spans="1:44" x14ac:dyDescent="0.25">
      <c r="A2396" s="178"/>
      <c r="B2396" s="55" t="str">
        <f>_xlfn.IFNA(VLOOKUP(A2396,'Ajánlatkérő(k) adatai'!$B$4:$C$205,2,0),"")</f>
        <v/>
      </c>
      <c r="C2396" s="178"/>
      <c r="D2396" s="55" t="str">
        <f>_xlfn.IFNA(VLOOKUP(C2396,'Számlafizető(k) adatai'!$C$4:$D$203,2,0),"")</f>
        <v/>
      </c>
      <c r="E2396" s="55" t="str">
        <f>_xlfn.IFNA(VLOOKUP(C2396,'Számlafizető(k) adatai'!$C$4:$M$203,11,0),"")</f>
        <v/>
      </c>
      <c r="F2396" s="178"/>
      <c r="G2396" s="178"/>
      <c r="H2396" s="178"/>
      <c r="I2396" s="55" t="str">
        <f>IF(F2396="","",VLOOKUP(LEFT(F2396,5),'Technikai cellák'!B:C,2,0))</f>
        <v/>
      </c>
      <c r="J2396" s="55" t="str">
        <f>IF(F2396="","",VLOOKUP(I2396,'Technikai cellák'!$C$1:$D$12,2,0))</f>
        <v/>
      </c>
      <c r="K2396" s="179"/>
      <c r="L2396" s="67" t="str">
        <f t="shared" si="740"/>
        <v/>
      </c>
      <c r="M2396" s="68">
        <f t="shared" si="741"/>
        <v>0</v>
      </c>
      <c r="N2396" s="66">
        <f t="shared" si="742"/>
        <v>0</v>
      </c>
      <c r="O2396" s="152"/>
      <c r="P2396" s="172">
        <f t="shared" si="739"/>
        <v>0</v>
      </c>
      <c r="Q2396" s="69">
        <f t="shared" si="743"/>
        <v>0</v>
      </c>
      <c r="R2396" s="62">
        <f t="shared" si="744"/>
        <v>0</v>
      </c>
      <c r="S2396" s="153"/>
      <c r="T2396" s="118" t="str">
        <f t="shared" si="745"/>
        <v/>
      </c>
      <c r="U2396" s="154"/>
      <c r="V2396" s="154"/>
      <c r="W2396" s="154"/>
      <c r="X2396" s="154"/>
      <c r="Y2396" s="154"/>
      <c r="Z2396" s="154"/>
      <c r="AA2396" s="154"/>
      <c r="AB2396" s="154"/>
      <c r="AC2396" s="154"/>
      <c r="AD2396" s="154"/>
      <c r="AE2396" s="154"/>
      <c r="AF2396" s="154"/>
      <c r="AG2396" s="63">
        <f t="shared" si="746"/>
        <v>0</v>
      </c>
      <c r="AH2396" s="56">
        <f t="shared" si="747"/>
        <v>0</v>
      </c>
      <c r="AI2396" s="56">
        <f t="shared" si="748"/>
        <v>0</v>
      </c>
      <c r="AJ2396" s="56">
        <f t="shared" si="749"/>
        <v>0</v>
      </c>
      <c r="AK2396" s="56">
        <f t="shared" si="750"/>
        <v>0</v>
      </c>
      <c r="AL2396" s="56">
        <f t="shared" si="751"/>
        <v>0</v>
      </c>
      <c r="AM2396" s="56">
        <f t="shared" si="752"/>
        <v>0</v>
      </c>
      <c r="AN2396" s="56">
        <f t="shared" si="753"/>
        <v>0</v>
      </c>
      <c r="AO2396" s="56">
        <f t="shared" si="754"/>
        <v>0</v>
      </c>
      <c r="AP2396" s="56">
        <f t="shared" si="755"/>
        <v>0</v>
      </c>
      <c r="AQ2396" s="56">
        <f t="shared" si="756"/>
        <v>0</v>
      </c>
      <c r="AR2396" s="86">
        <f t="shared" si="757"/>
        <v>0</v>
      </c>
    </row>
    <row r="2397" spans="1:44" x14ac:dyDescent="0.25">
      <c r="A2397" s="178"/>
      <c r="B2397" s="55" t="str">
        <f>_xlfn.IFNA(VLOOKUP(A2397,'Ajánlatkérő(k) adatai'!$B$4:$C$205,2,0),"")</f>
        <v/>
      </c>
      <c r="C2397" s="178"/>
      <c r="D2397" s="55" t="str">
        <f>_xlfn.IFNA(VLOOKUP(C2397,'Számlafizető(k) adatai'!$C$4:$D$203,2,0),"")</f>
        <v/>
      </c>
      <c r="E2397" s="55" t="str">
        <f>_xlfn.IFNA(VLOOKUP(C2397,'Számlafizető(k) adatai'!$C$4:$M$203,11,0),"")</f>
        <v/>
      </c>
      <c r="F2397" s="178"/>
      <c r="G2397" s="178"/>
      <c r="H2397" s="178"/>
      <c r="I2397" s="55" t="str">
        <f>IF(F2397="","",VLOOKUP(LEFT(F2397,5),'Technikai cellák'!B:C,2,0))</f>
        <v/>
      </c>
      <c r="J2397" s="55" t="str">
        <f>IF(F2397="","",VLOOKUP(I2397,'Technikai cellák'!$C$1:$D$12,2,0))</f>
        <v/>
      </c>
      <c r="K2397" s="179"/>
      <c r="L2397" s="67" t="str">
        <f t="shared" si="740"/>
        <v/>
      </c>
      <c r="M2397" s="68">
        <f t="shared" si="741"/>
        <v>0</v>
      </c>
      <c r="N2397" s="66">
        <f t="shared" si="742"/>
        <v>0</v>
      </c>
      <c r="O2397" s="152"/>
      <c r="P2397" s="172">
        <f t="shared" si="739"/>
        <v>0</v>
      </c>
      <c r="Q2397" s="69">
        <f t="shared" si="743"/>
        <v>0</v>
      </c>
      <c r="R2397" s="62">
        <f t="shared" si="744"/>
        <v>0</v>
      </c>
      <c r="S2397" s="153"/>
      <c r="T2397" s="118" t="str">
        <f t="shared" si="745"/>
        <v/>
      </c>
      <c r="U2397" s="154"/>
      <c r="V2397" s="154"/>
      <c r="W2397" s="154"/>
      <c r="X2397" s="154"/>
      <c r="Y2397" s="154"/>
      <c r="Z2397" s="154"/>
      <c r="AA2397" s="154"/>
      <c r="AB2397" s="154"/>
      <c r="AC2397" s="154"/>
      <c r="AD2397" s="154"/>
      <c r="AE2397" s="154"/>
      <c r="AF2397" s="154"/>
      <c r="AG2397" s="63">
        <f t="shared" si="746"/>
        <v>0</v>
      </c>
      <c r="AH2397" s="56">
        <f t="shared" si="747"/>
        <v>0</v>
      </c>
      <c r="AI2397" s="56">
        <f t="shared" si="748"/>
        <v>0</v>
      </c>
      <c r="AJ2397" s="56">
        <f t="shared" si="749"/>
        <v>0</v>
      </c>
      <c r="AK2397" s="56">
        <f t="shared" si="750"/>
        <v>0</v>
      </c>
      <c r="AL2397" s="56">
        <f t="shared" si="751"/>
        <v>0</v>
      </c>
      <c r="AM2397" s="56">
        <f t="shared" si="752"/>
        <v>0</v>
      </c>
      <c r="AN2397" s="56">
        <f t="shared" si="753"/>
        <v>0</v>
      </c>
      <c r="AO2397" s="56">
        <f t="shared" si="754"/>
        <v>0</v>
      </c>
      <c r="AP2397" s="56">
        <f t="shared" si="755"/>
        <v>0</v>
      </c>
      <c r="AQ2397" s="56">
        <f t="shared" si="756"/>
        <v>0</v>
      </c>
      <c r="AR2397" s="86">
        <f t="shared" si="757"/>
        <v>0</v>
      </c>
    </row>
    <row r="2398" spans="1:44" x14ac:dyDescent="0.25">
      <c r="A2398" s="178"/>
      <c r="B2398" s="55" t="str">
        <f>_xlfn.IFNA(VLOOKUP(A2398,'Ajánlatkérő(k) adatai'!$B$4:$C$205,2,0),"")</f>
        <v/>
      </c>
      <c r="C2398" s="178"/>
      <c r="D2398" s="55" t="str">
        <f>_xlfn.IFNA(VLOOKUP(C2398,'Számlafizető(k) adatai'!$C$4:$D$203,2,0),"")</f>
        <v/>
      </c>
      <c r="E2398" s="55" t="str">
        <f>_xlfn.IFNA(VLOOKUP(C2398,'Számlafizető(k) adatai'!$C$4:$M$203,11,0),"")</f>
        <v/>
      </c>
      <c r="F2398" s="178"/>
      <c r="G2398" s="178"/>
      <c r="H2398" s="178"/>
      <c r="I2398" s="55" t="str">
        <f>IF(F2398="","",VLOOKUP(LEFT(F2398,5),'Technikai cellák'!B:C,2,0))</f>
        <v/>
      </c>
      <c r="J2398" s="55" t="str">
        <f>IF(F2398="","",VLOOKUP(I2398,'Technikai cellák'!$C$1:$D$12,2,0))</f>
        <v/>
      </c>
      <c r="K2398" s="179"/>
      <c r="L2398" s="67" t="str">
        <f t="shared" si="740"/>
        <v/>
      </c>
      <c r="M2398" s="68">
        <f t="shared" si="741"/>
        <v>0</v>
      </c>
      <c r="N2398" s="66">
        <f t="shared" si="742"/>
        <v>0</v>
      </c>
      <c r="O2398" s="152"/>
      <c r="P2398" s="172">
        <f t="shared" si="739"/>
        <v>0</v>
      </c>
      <c r="Q2398" s="69">
        <f t="shared" si="743"/>
        <v>0</v>
      </c>
      <c r="R2398" s="62">
        <f t="shared" si="744"/>
        <v>0</v>
      </c>
      <c r="S2398" s="153"/>
      <c r="T2398" s="118" t="str">
        <f t="shared" si="745"/>
        <v/>
      </c>
      <c r="U2398" s="154"/>
      <c r="V2398" s="154"/>
      <c r="W2398" s="154"/>
      <c r="X2398" s="154"/>
      <c r="Y2398" s="154"/>
      <c r="Z2398" s="154"/>
      <c r="AA2398" s="154"/>
      <c r="AB2398" s="154"/>
      <c r="AC2398" s="154"/>
      <c r="AD2398" s="154"/>
      <c r="AE2398" s="154"/>
      <c r="AF2398" s="154"/>
      <c r="AG2398" s="63">
        <f t="shared" si="746"/>
        <v>0</v>
      </c>
      <c r="AH2398" s="56">
        <f t="shared" si="747"/>
        <v>0</v>
      </c>
      <c r="AI2398" s="56">
        <f t="shared" si="748"/>
        <v>0</v>
      </c>
      <c r="AJ2398" s="56">
        <f t="shared" si="749"/>
        <v>0</v>
      </c>
      <c r="AK2398" s="56">
        <f t="shared" si="750"/>
        <v>0</v>
      </c>
      <c r="AL2398" s="56">
        <f t="shared" si="751"/>
        <v>0</v>
      </c>
      <c r="AM2398" s="56">
        <f t="shared" si="752"/>
        <v>0</v>
      </c>
      <c r="AN2398" s="56">
        <f t="shared" si="753"/>
        <v>0</v>
      </c>
      <c r="AO2398" s="56">
        <f t="shared" si="754"/>
        <v>0</v>
      </c>
      <c r="AP2398" s="56">
        <f t="shared" si="755"/>
        <v>0</v>
      </c>
      <c r="AQ2398" s="56">
        <f t="shared" si="756"/>
        <v>0</v>
      </c>
      <c r="AR2398" s="86">
        <f t="shared" si="757"/>
        <v>0</v>
      </c>
    </row>
    <row r="2399" spans="1:44" x14ac:dyDescent="0.25">
      <c r="A2399" s="178"/>
      <c r="B2399" s="55" t="str">
        <f>_xlfn.IFNA(VLOOKUP(A2399,'Ajánlatkérő(k) adatai'!$B$4:$C$205,2,0),"")</f>
        <v/>
      </c>
      <c r="C2399" s="178"/>
      <c r="D2399" s="55" t="str">
        <f>_xlfn.IFNA(VLOOKUP(C2399,'Számlafizető(k) adatai'!$C$4:$D$203,2,0),"")</f>
        <v/>
      </c>
      <c r="E2399" s="55" t="str">
        <f>_xlfn.IFNA(VLOOKUP(C2399,'Számlafizető(k) adatai'!$C$4:$M$203,11,0),"")</f>
        <v/>
      </c>
      <c r="F2399" s="178"/>
      <c r="G2399" s="178"/>
      <c r="H2399" s="178"/>
      <c r="I2399" s="55" t="str">
        <f>IF(F2399="","",VLOOKUP(LEFT(F2399,5),'Technikai cellák'!B:C,2,0))</f>
        <v/>
      </c>
      <c r="J2399" s="55" t="str">
        <f>IF(F2399="","",VLOOKUP(I2399,'Technikai cellák'!$C$1:$D$12,2,0))</f>
        <v/>
      </c>
      <c r="K2399" s="179"/>
      <c r="L2399" s="67" t="str">
        <f t="shared" si="740"/>
        <v/>
      </c>
      <c r="M2399" s="68">
        <f t="shared" si="741"/>
        <v>0</v>
      </c>
      <c r="N2399" s="66">
        <f t="shared" si="742"/>
        <v>0</v>
      </c>
      <c r="O2399" s="152"/>
      <c r="P2399" s="172">
        <f t="shared" si="739"/>
        <v>0</v>
      </c>
      <c r="Q2399" s="69">
        <f t="shared" si="743"/>
        <v>0</v>
      </c>
      <c r="R2399" s="62">
        <f t="shared" si="744"/>
        <v>0</v>
      </c>
      <c r="S2399" s="153"/>
      <c r="T2399" s="118" t="str">
        <f t="shared" si="745"/>
        <v/>
      </c>
      <c r="U2399" s="154"/>
      <c r="V2399" s="154"/>
      <c r="W2399" s="154"/>
      <c r="X2399" s="154"/>
      <c r="Y2399" s="154"/>
      <c r="Z2399" s="154"/>
      <c r="AA2399" s="154"/>
      <c r="AB2399" s="154"/>
      <c r="AC2399" s="154"/>
      <c r="AD2399" s="154"/>
      <c r="AE2399" s="154"/>
      <c r="AF2399" s="154"/>
      <c r="AG2399" s="63">
        <f t="shared" si="746"/>
        <v>0</v>
      </c>
      <c r="AH2399" s="56">
        <f t="shared" si="747"/>
        <v>0</v>
      </c>
      <c r="AI2399" s="56">
        <f t="shared" si="748"/>
        <v>0</v>
      </c>
      <c r="AJ2399" s="56">
        <f t="shared" si="749"/>
        <v>0</v>
      </c>
      <c r="AK2399" s="56">
        <f t="shared" si="750"/>
        <v>0</v>
      </c>
      <c r="AL2399" s="56">
        <f t="shared" si="751"/>
        <v>0</v>
      </c>
      <c r="AM2399" s="56">
        <f t="shared" si="752"/>
        <v>0</v>
      </c>
      <c r="AN2399" s="56">
        <f t="shared" si="753"/>
        <v>0</v>
      </c>
      <c r="AO2399" s="56">
        <f t="shared" si="754"/>
        <v>0</v>
      </c>
      <c r="AP2399" s="56">
        <f t="shared" si="755"/>
        <v>0</v>
      </c>
      <c r="AQ2399" s="56">
        <f t="shared" si="756"/>
        <v>0</v>
      </c>
      <c r="AR2399" s="86">
        <f t="shared" si="757"/>
        <v>0</v>
      </c>
    </row>
    <row r="2400" spans="1:44" x14ac:dyDescent="0.25">
      <c r="A2400" s="178"/>
      <c r="B2400" s="55" t="str">
        <f>_xlfn.IFNA(VLOOKUP(A2400,'Ajánlatkérő(k) adatai'!$B$4:$C$205,2,0),"")</f>
        <v/>
      </c>
      <c r="C2400" s="178"/>
      <c r="D2400" s="55" t="str">
        <f>_xlfn.IFNA(VLOOKUP(C2400,'Számlafizető(k) adatai'!$C$4:$D$203,2,0),"")</f>
        <v/>
      </c>
      <c r="E2400" s="55" t="str">
        <f>_xlfn.IFNA(VLOOKUP(C2400,'Számlafizető(k) adatai'!$C$4:$M$203,11,0),"")</f>
        <v/>
      </c>
      <c r="F2400" s="178"/>
      <c r="G2400" s="178"/>
      <c r="H2400" s="178"/>
      <c r="I2400" s="55" t="str">
        <f>IF(F2400="","",VLOOKUP(LEFT(F2400,5),'Technikai cellák'!B:C,2,0))</f>
        <v/>
      </c>
      <c r="J2400" s="55" t="str">
        <f>IF(F2400="","",VLOOKUP(I2400,'Technikai cellák'!$C$1:$D$12,2,0))</f>
        <v/>
      </c>
      <c r="K2400" s="179"/>
      <c r="L2400" s="67" t="str">
        <f t="shared" si="740"/>
        <v/>
      </c>
      <c r="M2400" s="68">
        <f t="shared" si="741"/>
        <v>0</v>
      </c>
      <c r="N2400" s="66">
        <f t="shared" si="742"/>
        <v>0</v>
      </c>
      <c r="O2400" s="152"/>
      <c r="P2400" s="172">
        <f t="shared" si="739"/>
        <v>0</v>
      </c>
      <c r="Q2400" s="69">
        <f t="shared" si="743"/>
        <v>0</v>
      </c>
      <c r="R2400" s="62">
        <f t="shared" si="744"/>
        <v>0</v>
      </c>
      <c r="S2400" s="153"/>
      <c r="T2400" s="118" t="str">
        <f t="shared" si="745"/>
        <v/>
      </c>
      <c r="U2400" s="154"/>
      <c r="V2400" s="154"/>
      <c r="W2400" s="154"/>
      <c r="X2400" s="154"/>
      <c r="Y2400" s="154"/>
      <c r="Z2400" s="154"/>
      <c r="AA2400" s="154"/>
      <c r="AB2400" s="154"/>
      <c r="AC2400" s="154"/>
      <c r="AD2400" s="154"/>
      <c r="AE2400" s="154"/>
      <c r="AF2400" s="154"/>
      <c r="AG2400" s="63">
        <f t="shared" si="746"/>
        <v>0</v>
      </c>
      <c r="AH2400" s="56">
        <f t="shared" si="747"/>
        <v>0</v>
      </c>
      <c r="AI2400" s="56">
        <f t="shared" si="748"/>
        <v>0</v>
      </c>
      <c r="AJ2400" s="56">
        <f t="shared" si="749"/>
        <v>0</v>
      </c>
      <c r="AK2400" s="56">
        <f t="shared" si="750"/>
        <v>0</v>
      </c>
      <c r="AL2400" s="56">
        <f t="shared" si="751"/>
        <v>0</v>
      </c>
      <c r="AM2400" s="56">
        <f t="shared" si="752"/>
        <v>0</v>
      </c>
      <c r="AN2400" s="56">
        <f t="shared" si="753"/>
        <v>0</v>
      </c>
      <c r="AO2400" s="56">
        <f t="shared" si="754"/>
        <v>0</v>
      </c>
      <c r="AP2400" s="56">
        <f t="shared" si="755"/>
        <v>0</v>
      </c>
      <c r="AQ2400" s="56">
        <f t="shared" si="756"/>
        <v>0</v>
      </c>
      <c r="AR2400" s="86">
        <f t="shared" si="757"/>
        <v>0</v>
      </c>
    </row>
    <row r="2401" spans="1:44" x14ac:dyDescent="0.25">
      <c r="A2401" s="178"/>
      <c r="B2401" s="55" t="str">
        <f>_xlfn.IFNA(VLOOKUP(A2401,'Ajánlatkérő(k) adatai'!$B$4:$C$205,2,0),"")</f>
        <v/>
      </c>
      <c r="C2401" s="178"/>
      <c r="D2401" s="55" t="str">
        <f>_xlfn.IFNA(VLOOKUP(C2401,'Számlafizető(k) adatai'!$C$4:$D$203,2,0),"")</f>
        <v/>
      </c>
      <c r="E2401" s="55" t="str">
        <f>_xlfn.IFNA(VLOOKUP(C2401,'Számlafizető(k) adatai'!$C$4:$M$203,11,0),"")</f>
        <v/>
      </c>
      <c r="F2401" s="178"/>
      <c r="G2401" s="178"/>
      <c r="H2401" s="178"/>
      <c r="I2401" s="55" t="str">
        <f>IF(F2401="","",VLOOKUP(LEFT(F2401,5),'Technikai cellák'!B:C,2,0))</f>
        <v/>
      </c>
      <c r="J2401" s="55" t="str">
        <f>IF(F2401="","",VLOOKUP(I2401,'Technikai cellák'!$C$1:$D$12,2,0))</f>
        <v/>
      </c>
      <c r="K2401" s="179"/>
      <c r="L2401" s="67" t="str">
        <f t="shared" si="740"/>
        <v/>
      </c>
      <c r="M2401" s="68">
        <f t="shared" si="741"/>
        <v>0</v>
      </c>
      <c r="N2401" s="66">
        <f t="shared" si="742"/>
        <v>0</v>
      </c>
      <c r="O2401" s="152"/>
      <c r="P2401" s="172">
        <f t="shared" si="739"/>
        <v>0</v>
      </c>
      <c r="Q2401" s="69">
        <f t="shared" si="743"/>
        <v>0</v>
      </c>
      <c r="R2401" s="62">
        <f t="shared" si="744"/>
        <v>0</v>
      </c>
      <c r="S2401" s="153"/>
      <c r="T2401" s="118" t="str">
        <f t="shared" si="745"/>
        <v/>
      </c>
      <c r="U2401" s="154"/>
      <c r="V2401" s="154"/>
      <c r="W2401" s="154"/>
      <c r="X2401" s="154"/>
      <c r="Y2401" s="154"/>
      <c r="Z2401" s="154"/>
      <c r="AA2401" s="154"/>
      <c r="AB2401" s="154"/>
      <c r="AC2401" s="154"/>
      <c r="AD2401" s="154"/>
      <c r="AE2401" s="154"/>
      <c r="AF2401" s="154"/>
      <c r="AG2401" s="63">
        <f t="shared" si="746"/>
        <v>0</v>
      </c>
      <c r="AH2401" s="56">
        <f t="shared" si="747"/>
        <v>0</v>
      </c>
      <c r="AI2401" s="56">
        <f t="shared" si="748"/>
        <v>0</v>
      </c>
      <c r="AJ2401" s="56">
        <f t="shared" si="749"/>
        <v>0</v>
      </c>
      <c r="AK2401" s="56">
        <f t="shared" si="750"/>
        <v>0</v>
      </c>
      <c r="AL2401" s="56">
        <f t="shared" si="751"/>
        <v>0</v>
      </c>
      <c r="AM2401" s="56">
        <f t="shared" si="752"/>
        <v>0</v>
      </c>
      <c r="AN2401" s="56">
        <f t="shared" si="753"/>
        <v>0</v>
      </c>
      <c r="AO2401" s="56">
        <f t="shared" si="754"/>
        <v>0</v>
      </c>
      <c r="AP2401" s="56">
        <f t="shared" si="755"/>
        <v>0</v>
      </c>
      <c r="AQ2401" s="56">
        <f t="shared" si="756"/>
        <v>0</v>
      </c>
      <c r="AR2401" s="86">
        <f t="shared" si="757"/>
        <v>0</v>
      </c>
    </row>
    <row r="2402" spans="1:44" x14ac:dyDescent="0.25">
      <c r="A2402" s="178"/>
      <c r="B2402" s="55" t="str">
        <f>_xlfn.IFNA(VLOOKUP(A2402,'Ajánlatkérő(k) adatai'!$B$4:$C$205,2,0),"")</f>
        <v/>
      </c>
      <c r="C2402" s="178"/>
      <c r="D2402" s="55" t="str">
        <f>_xlfn.IFNA(VLOOKUP(C2402,'Számlafizető(k) adatai'!$C$4:$D$203,2,0),"")</f>
        <v/>
      </c>
      <c r="E2402" s="55" t="str">
        <f>_xlfn.IFNA(VLOOKUP(C2402,'Számlafizető(k) adatai'!$C$4:$M$203,11,0),"")</f>
        <v/>
      </c>
      <c r="F2402" s="178"/>
      <c r="G2402" s="178"/>
      <c r="H2402" s="178"/>
      <c r="I2402" s="55" t="str">
        <f>IF(F2402="","",VLOOKUP(LEFT(F2402,5),'Technikai cellák'!B:C,2,0))</f>
        <v/>
      </c>
      <c r="J2402" s="55" t="str">
        <f>IF(F2402="","",VLOOKUP(I2402,'Technikai cellák'!$C$1:$D$12,2,0))</f>
        <v/>
      </c>
      <c r="K2402" s="179"/>
      <c r="L2402" s="67" t="str">
        <f t="shared" si="740"/>
        <v/>
      </c>
      <c r="M2402" s="68">
        <f t="shared" si="741"/>
        <v>0</v>
      </c>
      <c r="N2402" s="66">
        <f t="shared" si="742"/>
        <v>0</v>
      </c>
      <c r="O2402" s="152"/>
      <c r="P2402" s="172">
        <f t="shared" si="739"/>
        <v>0</v>
      </c>
      <c r="Q2402" s="69">
        <f t="shared" si="743"/>
        <v>0</v>
      </c>
      <c r="R2402" s="62">
        <f t="shared" si="744"/>
        <v>0</v>
      </c>
      <c r="S2402" s="153"/>
      <c r="T2402" s="118" t="str">
        <f t="shared" si="745"/>
        <v/>
      </c>
      <c r="U2402" s="154"/>
      <c r="V2402" s="154"/>
      <c r="W2402" s="154"/>
      <c r="X2402" s="154"/>
      <c r="Y2402" s="154"/>
      <c r="Z2402" s="154"/>
      <c r="AA2402" s="154"/>
      <c r="AB2402" s="154"/>
      <c r="AC2402" s="154"/>
      <c r="AD2402" s="154"/>
      <c r="AE2402" s="154"/>
      <c r="AF2402" s="154"/>
      <c r="AG2402" s="63">
        <f t="shared" si="746"/>
        <v>0</v>
      </c>
      <c r="AH2402" s="56">
        <f t="shared" si="747"/>
        <v>0</v>
      </c>
      <c r="AI2402" s="56">
        <f t="shared" si="748"/>
        <v>0</v>
      </c>
      <c r="AJ2402" s="56">
        <f t="shared" si="749"/>
        <v>0</v>
      </c>
      <c r="AK2402" s="56">
        <f t="shared" si="750"/>
        <v>0</v>
      </c>
      <c r="AL2402" s="56">
        <f t="shared" si="751"/>
        <v>0</v>
      </c>
      <c r="AM2402" s="56">
        <f t="shared" si="752"/>
        <v>0</v>
      </c>
      <c r="AN2402" s="56">
        <f t="shared" si="753"/>
        <v>0</v>
      </c>
      <c r="AO2402" s="56">
        <f t="shared" si="754"/>
        <v>0</v>
      </c>
      <c r="AP2402" s="56">
        <f t="shared" si="755"/>
        <v>0</v>
      </c>
      <c r="AQ2402" s="56">
        <f t="shared" si="756"/>
        <v>0</v>
      </c>
      <c r="AR2402" s="86">
        <f t="shared" si="757"/>
        <v>0</v>
      </c>
    </row>
    <row r="2403" spans="1:44" x14ac:dyDescent="0.25">
      <c r="A2403" s="178"/>
      <c r="B2403" s="55" t="str">
        <f>_xlfn.IFNA(VLOOKUP(A2403,'Ajánlatkérő(k) adatai'!$B$4:$C$205,2,0),"")</f>
        <v/>
      </c>
      <c r="C2403" s="178"/>
      <c r="D2403" s="55" t="str">
        <f>_xlfn.IFNA(VLOOKUP(C2403,'Számlafizető(k) adatai'!$C$4:$D$203,2,0),"")</f>
        <v/>
      </c>
      <c r="E2403" s="55" t="str">
        <f>_xlfn.IFNA(VLOOKUP(C2403,'Számlafizető(k) adatai'!$C$4:$M$203,11,0),"")</f>
        <v/>
      </c>
      <c r="F2403" s="178"/>
      <c r="G2403" s="178"/>
      <c r="H2403" s="178"/>
      <c r="I2403" s="55" t="str">
        <f>IF(F2403="","",VLOOKUP(LEFT(F2403,5),'Technikai cellák'!B:C,2,0))</f>
        <v/>
      </c>
      <c r="J2403" s="55" t="str">
        <f>IF(F2403="","",VLOOKUP(I2403,'Technikai cellák'!$C$1:$D$12,2,0))</f>
        <v/>
      </c>
      <c r="K2403" s="179"/>
      <c r="L2403" s="67" t="str">
        <f t="shared" si="740"/>
        <v/>
      </c>
      <c r="M2403" s="68">
        <f t="shared" si="741"/>
        <v>0</v>
      </c>
      <c r="N2403" s="66">
        <f t="shared" si="742"/>
        <v>0</v>
      </c>
      <c r="O2403" s="152"/>
      <c r="P2403" s="172">
        <f t="shared" si="739"/>
        <v>0</v>
      </c>
      <c r="Q2403" s="69">
        <f t="shared" si="743"/>
        <v>0</v>
      </c>
      <c r="R2403" s="62">
        <f t="shared" si="744"/>
        <v>0</v>
      </c>
      <c r="S2403" s="153"/>
      <c r="T2403" s="118" t="str">
        <f t="shared" si="745"/>
        <v/>
      </c>
      <c r="U2403" s="154"/>
      <c r="V2403" s="154"/>
      <c r="W2403" s="154"/>
      <c r="X2403" s="154"/>
      <c r="Y2403" s="154"/>
      <c r="Z2403" s="154"/>
      <c r="AA2403" s="154"/>
      <c r="AB2403" s="154"/>
      <c r="AC2403" s="154"/>
      <c r="AD2403" s="154"/>
      <c r="AE2403" s="154"/>
      <c r="AF2403" s="154"/>
      <c r="AG2403" s="63">
        <f t="shared" si="746"/>
        <v>0</v>
      </c>
      <c r="AH2403" s="56">
        <f t="shared" si="747"/>
        <v>0</v>
      </c>
      <c r="AI2403" s="56">
        <f t="shared" si="748"/>
        <v>0</v>
      </c>
      <c r="AJ2403" s="56">
        <f t="shared" si="749"/>
        <v>0</v>
      </c>
      <c r="AK2403" s="56">
        <f t="shared" si="750"/>
        <v>0</v>
      </c>
      <c r="AL2403" s="56">
        <f t="shared" si="751"/>
        <v>0</v>
      </c>
      <c r="AM2403" s="56">
        <f t="shared" si="752"/>
        <v>0</v>
      </c>
      <c r="AN2403" s="56">
        <f t="shared" si="753"/>
        <v>0</v>
      </c>
      <c r="AO2403" s="56">
        <f t="shared" si="754"/>
        <v>0</v>
      </c>
      <c r="AP2403" s="56">
        <f t="shared" si="755"/>
        <v>0</v>
      </c>
      <c r="AQ2403" s="56">
        <f t="shared" si="756"/>
        <v>0</v>
      </c>
      <c r="AR2403" s="86">
        <f t="shared" si="757"/>
        <v>0</v>
      </c>
    </row>
    <row r="2404" spans="1:44" x14ac:dyDescent="0.25">
      <c r="A2404" s="178"/>
      <c r="B2404" s="55" t="str">
        <f>_xlfn.IFNA(VLOOKUP(A2404,'Ajánlatkérő(k) adatai'!$B$4:$C$205,2,0),"")</f>
        <v/>
      </c>
      <c r="C2404" s="178"/>
      <c r="D2404" s="55" t="str">
        <f>_xlfn.IFNA(VLOOKUP(C2404,'Számlafizető(k) adatai'!$C$4:$D$203,2,0),"")</f>
        <v/>
      </c>
      <c r="E2404" s="55" t="str">
        <f>_xlfn.IFNA(VLOOKUP(C2404,'Számlafizető(k) adatai'!$C$4:$M$203,11,0),"")</f>
        <v/>
      </c>
      <c r="F2404" s="178"/>
      <c r="G2404" s="178"/>
      <c r="H2404" s="178"/>
      <c r="I2404" s="55" t="str">
        <f>IF(F2404="","",VLOOKUP(LEFT(F2404,5),'Technikai cellák'!B:C,2,0))</f>
        <v/>
      </c>
      <c r="J2404" s="55" t="str">
        <f>IF(F2404="","",VLOOKUP(I2404,'Technikai cellák'!$C$1:$D$12,2,0))</f>
        <v/>
      </c>
      <c r="K2404" s="179"/>
      <c r="L2404" s="67" t="str">
        <f t="shared" si="740"/>
        <v/>
      </c>
      <c r="M2404" s="68">
        <f t="shared" si="741"/>
        <v>0</v>
      </c>
      <c r="N2404" s="66">
        <f t="shared" si="742"/>
        <v>0</v>
      </c>
      <c r="O2404" s="152"/>
      <c r="P2404" s="172">
        <f t="shared" si="739"/>
        <v>0</v>
      </c>
      <c r="Q2404" s="69">
        <f t="shared" si="743"/>
        <v>0</v>
      </c>
      <c r="R2404" s="62">
        <f t="shared" si="744"/>
        <v>0</v>
      </c>
      <c r="S2404" s="153"/>
      <c r="T2404" s="118" t="str">
        <f t="shared" si="745"/>
        <v/>
      </c>
      <c r="U2404" s="154"/>
      <c r="V2404" s="154"/>
      <c r="W2404" s="154"/>
      <c r="X2404" s="154"/>
      <c r="Y2404" s="154"/>
      <c r="Z2404" s="154"/>
      <c r="AA2404" s="154"/>
      <c r="AB2404" s="154"/>
      <c r="AC2404" s="154"/>
      <c r="AD2404" s="154"/>
      <c r="AE2404" s="154"/>
      <c r="AF2404" s="154"/>
      <c r="AG2404" s="63">
        <f t="shared" si="746"/>
        <v>0</v>
      </c>
      <c r="AH2404" s="56">
        <f t="shared" si="747"/>
        <v>0</v>
      </c>
      <c r="AI2404" s="56">
        <f t="shared" si="748"/>
        <v>0</v>
      </c>
      <c r="AJ2404" s="56">
        <f t="shared" si="749"/>
        <v>0</v>
      </c>
      <c r="AK2404" s="56">
        <f t="shared" si="750"/>
        <v>0</v>
      </c>
      <c r="AL2404" s="56">
        <f t="shared" si="751"/>
        <v>0</v>
      </c>
      <c r="AM2404" s="56">
        <f t="shared" si="752"/>
        <v>0</v>
      </c>
      <c r="AN2404" s="56">
        <f t="shared" si="753"/>
        <v>0</v>
      </c>
      <c r="AO2404" s="56">
        <f t="shared" si="754"/>
        <v>0</v>
      </c>
      <c r="AP2404" s="56">
        <f t="shared" si="755"/>
        <v>0</v>
      </c>
      <c r="AQ2404" s="56">
        <f t="shared" si="756"/>
        <v>0</v>
      </c>
      <c r="AR2404" s="86">
        <f t="shared" si="757"/>
        <v>0</v>
      </c>
    </row>
    <row r="2405" spans="1:44" x14ac:dyDescent="0.25">
      <c r="A2405" s="178"/>
      <c r="B2405" s="55" t="str">
        <f>_xlfn.IFNA(VLOOKUP(A2405,'Ajánlatkérő(k) adatai'!$B$4:$C$205,2,0),"")</f>
        <v/>
      </c>
      <c r="C2405" s="178"/>
      <c r="D2405" s="55" t="str">
        <f>_xlfn.IFNA(VLOOKUP(C2405,'Számlafizető(k) adatai'!$C$4:$D$203,2,0),"")</f>
        <v/>
      </c>
      <c r="E2405" s="55" t="str">
        <f>_xlfn.IFNA(VLOOKUP(C2405,'Számlafizető(k) adatai'!$C$4:$M$203,11,0),"")</f>
        <v/>
      </c>
      <c r="F2405" s="178"/>
      <c r="G2405" s="178"/>
      <c r="H2405" s="178"/>
      <c r="I2405" s="55" t="str">
        <f>IF(F2405="","",VLOOKUP(LEFT(F2405,5),'Technikai cellák'!B:C,2,0))</f>
        <v/>
      </c>
      <c r="J2405" s="55" t="str">
        <f>IF(F2405="","",VLOOKUP(I2405,'Technikai cellák'!$C$1:$D$12,2,0))</f>
        <v/>
      </c>
      <c r="K2405" s="179"/>
      <c r="L2405" s="67" t="str">
        <f t="shared" si="740"/>
        <v/>
      </c>
      <c r="M2405" s="68">
        <f t="shared" si="741"/>
        <v>0</v>
      </c>
      <c r="N2405" s="66">
        <f t="shared" si="742"/>
        <v>0</v>
      </c>
      <c r="O2405" s="152"/>
      <c r="P2405" s="172">
        <f t="shared" si="739"/>
        <v>0</v>
      </c>
      <c r="Q2405" s="69">
        <f t="shared" si="743"/>
        <v>0</v>
      </c>
      <c r="R2405" s="62">
        <f t="shared" si="744"/>
        <v>0</v>
      </c>
      <c r="S2405" s="153"/>
      <c r="T2405" s="118" t="str">
        <f t="shared" si="745"/>
        <v/>
      </c>
      <c r="U2405" s="154"/>
      <c r="V2405" s="154"/>
      <c r="W2405" s="154"/>
      <c r="X2405" s="154"/>
      <c r="Y2405" s="154"/>
      <c r="Z2405" s="154"/>
      <c r="AA2405" s="154"/>
      <c r="AB2405" s="154"/>
      <c r="AC2405" s="154"/>
      <c r="AD2405" s="154"/>
      <c r="AE2405" s="154"/>
      <c r="AF2405" s="154"/>
      <c r="AG2405" s="63">
        <f t="shared" si="746"/>
        <v>0</v>
      </c>
      <c r="AH2405" s="56">
        <f t="shared" si="747"/>
        <v>0</v>
      </c>
      <c r="AI2405" s="56">
        <f t="shared" si="748"/>
        <v>0</v>
      </c>
      <c r="AJ2405" s="56">
        <f t="shared" si="749"/>
        <v>0</v>
      </c>
      <c r="AK2405" s="56">
        <f t="shared" si="750"/>
        <v>0</v>
      </c>
      <c r="AL2405" s="56">
        <f t="shared" si="751"/>
        <v>0</v>
      </c>
      <c r="AM2405" s="56">
        <f t="shared" si="752"/>
        <v>0</v>
      </c>
      <c r="AN2405" s="56">
        <f t="shared" si="753"/>
        <v>0</v>
      </c>
      <c r="AO2405" s="56">
        <f t="shared" si="754"/>
        <v>0</v>
      </c>
      <c r="AP2405" s="56">
        <f t="shared" si="755"/>
        <v>0</v>
      </c>
      <c r="AQ2405" s="56">
        <f t="shared" si="756"/>
        <v>0</v>
      </c>
      <c r="AR2405" s="86">
        <f t="shared" si="757"/>
        <v>0</v>
      </c>
    </row>
    <row r="2406" spans="1:44" x14ac:dyDescent="0.25">
      <c r="A2406" s="178"/>
      <c r="B2406" s="55" t="str">
        <f>_xlfn.IFNA(VLOOKUP(A2406,'Ajánlatkérő(k) adatai'!$B$4:$C$205,2,0),"")</f>
        <v/>
      </c>
      <c r="C2406" s="178"/>
      <c r="D2406" s="55" t="str">
        <f>_xlfn.IFNA(VLOOKUP(C2406,'Számlafizető(k) adatai'!$C$4:$D$203,2,0),"")</f>
        <v/>
      </c>
      <c r="E2406" s="55" t="str">
        <f>_xlfn.IFNA(VLOOKUP(C2406,'Számlafizető(k) adatai'!$C$4:$M$203,11,0),"")</f>
        <v/>
      </c>
      <c r="F2406" s="178"/>
      <c r="G2406" s="178"/>
      <c r="H2406" s="178"/>
      <c r="I2406" s="55" t="str">
        <f>IF(F2406="","",VLOOKUP(LEFT(F2406,5),'Technikai cellák'!B:C,2,0))</f>
        <v/>
      </c>
      <c r="J2406" s="55" t="str">
        <f>IF(F2406="","",VLOOKUP(I2406,'Technikai cellák'!$C$1:$D$12,2,0))</f>
        <v/>
      </c>
      <c r="K2406" s="179"/>
      <c r="L2406" s="67" t="str">
        <f t="shared" si="740"/>
        <v/>
      </c>
      <c r="M2406" s="68">
        <f t="shared" si="741"/>
        <v>0</v>
      </c>
      <c r="N2406" s="66">
        <f t="shared" si="742"/>
        <v>0</v>
      </c>
      <c r="O2406" s="152"/>
      <c r="P2406" s="172">
        <f t="shared" si="739"/>
        <v>0</v>
      </c>
      <c r="Q2406" s="69">
        <f t="shared" si="743"/>
        <v>0</v>
      </c>
      <c r="R2406" s="62">
        <f t="shared" si="744"/>
        <v>0</v>
      </c>
      <c r="S2406" s="153"/>
      <c r="T2406" s="118" t="str">
        <f t="shared" si="745"/>
        <v/>
      </c>
      <c r="U2406" s="154"/>
      <c r="V2406" s="154"/>
      <c r="W2406" s="154"/>
      <c r="X2406" s="154"/>
      <c r="Y2406" s="154"/>
      <c r="Z2406" s="154"/>
      <c r="AA2406" s="154"/>
      <c r="AB2406" s="154"/>
      <c r="AC2406" s="154"/>
      <c r="AD2406" s="154"/>
      <c r="AE2406" s="154"/>
      <c r="AF2406" s="154"/>
      <c r="AG2406" s="63">
        <f t="shared" si="746"/>
        <v>0</v>
      </c>
      <c r="AH2406" s="56">
        <f t="shared" si="747"/>
        <v>0</v>
      </c>
      <c r="AI2406" s="56">
        <f t="shared" si="748"/>
        <v>0</v>
      </c>
      <c r="AJ2406" s="56">
        <f t="shared" si="749"/>
        <v>0</v>
      </c>
      <c r="AK2406" s="56">
        <f t="shared" si="750"/>
        <v>0</v>
      </c>
      <c r="AL2406" s="56">
        <f t="shared" si="751"/>
        <v>0</v>
      </c>
      <c r="AM2406" s="56">
        <f t="shared" si="752"/>
        <v>0</v>
      </c>
      <c r="AN2406" s="56">
        <f t="shared" si="753"/>
        <v>0</v>
      </c>
      <c r="AO2406" s="56">
        <f t="shared" si="754"/>
        <v>0</v>
      </c>
      <c r="AP2406" s="56">
        <f t="shared" si="755"/>
        <v>0</v>
      </c>
      <c r="AQ2406" s="56">
        <f t="shared" si="756"/>
        <v>0</v>
      </c>
      <c r="AR2406" s="86">
        <f t="shared" si="757"/>
        <v>0</v>
      </c>
    </row>
    <row r="2407" spans="1:44" x14ac:dyDescent="0.25">
      <c r="A2407" s="178"/>
      <c r="B2407" s="55" t="str">
        <f>_xlfn.IFNA(VLOOKUP(A2407,'Ajánlatkérő(k) adatai'!$B$4:$C$205,2,0),"")</f>
        <v/>
      </c>
      <c r="C2407" s="178"/>
      <c r="D2407" s="55" t="str">
        <f>_xlfn.IFNA(VLOOKUP(C2407,'Számlafizető(k) adatai'!$C$4:$D$203,2,0),"")</f>
        <v/>
      </c>
      <c r="E2407" s="55" t="str">
        <f>_xlfn.IFNA(VLOOKUP(C2407,'Számlafizető(k) adatai'!$C$4:$M$203,11,0),"")</f>
        <v/>
      </c>
      <c r="F2407" s="178"/>
      <c r="G2407" s="178"/>
      <c r="H2407" s="178"/>
      <c r="I2407" s="55" t="str">
        <f>IF(F2407="","",VLOOKUP(LEFT(F2407,5),'Technikai cellák'!B:C,2,0))</f>
        <v/>
      </c>
      <c r="J2407" s="55" t="str">
        <f>IF(F2407="","",VLOOKUP(I2407,'Technikai cellák'!$C$1:$D$12,2,0))</f>
        <v/>
      </c>
      <c r="K2407" s="179"/>
      <c r="L2407" s="67" t="str">
        <f t="shared" si="740"/>
        <v/>
      </c>
      <c r="M2407" s="68">
        <f t="shared" si="741"/>
        <v>0</v>
      </c>
      <c r="N2407" s="66">
        <f t="shared" si="742"/>
        <v>0</v>
      </c>
      <c r="O2407" s="152"/>
      <c r="P2407" s="172">
        <f t="shared" si="739"/>
        <v>0</v>
      </c>
      <c r="Q2407" s="69">
        <f t="shared" si="743"/>
        <v>0</v>
      </c>
      <c r="R2407" s="62">
        <f t="shared" si="744"/>
        <v>0</v>
      </c>
      <c r="S2407" s="153"/>
      <c r="T2407" s="118" t="str">
        <f t="shared" si="745"/>
        <v/>
      </c>
      <c r="U2407" s="154"/>
      <c r="V2407" s="154"/>
      <c r="W2407" s="154"/>
      <c r="X2407" s="154"/>
      <c r="Y2407" s="154"/>
      <c r="Z2407" s="154"/>
      <c r="AA2407" s="154"/>
      <c r="AB2407" s="154"/>
      <c r="AC2407" s="154"/>
      <c r="AD2407" s="154"/>
      <c r="AE2407" s="154"/>
      <c r="AF2407" s="154"/>
      <c r="AG2407" s="63">
        <f t="shared" si="746"/>
        <v>0</v>
      </c>
      <c r="AH2407" s="56">
        <f t="shared" si="747"/>
        <v>0</v>
      </c>
      <c r="AI2407" s="56">
        <f t="shared" si="748"/>
        <v>0</v>
      </c>
      <c r="AJ2407" s="56">
        <f t="shared" si="749"/>
        <v>0</v>
      </c>
      <c r="AK2407" s="56">
        <f t="shared" si="750"/>
        <v>0</v>
      </c>
      <c r="AL2407" s="56">
        <f t="shared" si="751"/>
        <v>0</v>
      </c>
      <c r="AM2407" s="56">
        <f t="shared" si="752"/>
        <v>0</v>
      </c>
      <c r="AN2407" s="56">
        <f t="shared" si="753"/>
        <v>0</v>
      </c>
      <c r="AO2407" s="56">
        <f t="shared" si="754"/>
        <v>0</v>
      </c>
      <c r="AP2407" s="56">
        <f t="shared" si="755"/>
        <v>0</v>
      </c>
      <c r="AQ2407" s="56">
        <f t="shared" si="756"/>
        <v>0</v>
      </c>
      <c r="AR2407" s="86">
        <f t="shared" si="757"/>
        <v>0</v>
      </c>
    </row>
    <row r="2408" spans="1:44" x14ac:dyDescent="0.25">
      <c r="A2408" s="178"/>
      <c r="B2408" s="55" t="str">
        <f>_xlfn.IFNA(VLOOKUP(A2408,'Ajánlatkérő(k) adatai'!$B$4:$C$205,2,0),"")</f>
        <v/>
      </c>
      <c r="C2408" s="178"/>
      <c r="D2408" s="55" t="str">
        <f>_xlfn.IFNA(VLOOKUP(C2408,'Számlafizető(k) adatai'!$C$4:$D$203,2,0),"")</f>
        <v/>
      </c>
      <c r="E2408" s="55" t="str">
        <f>_xlfn.IFNA(VLOOKUP(C2408,'Számlafizető(k) adatai'!$C$4:$M$203,11,0),"")</f>
        <v/>
      </c>
      <c r="F2408" s="178"/>
      <c r="G2408" s="178"/>
      <c r="H2408" s="178"/>
      <c r="I2408" s="55" t="str">
        <f>IF(F2408="","",VLOOKUP(LEFT(F2408,5),'Technikai cellák'!B:C,2,0))</f>
        <v/>
      </c>
      <c r="J2408" s="55" t="str">
        <f>IF(F2408="","",VLOOKUP(I2408,'Technikai cellák'!$C$1:$D$12,2,0))</f>
        <v/>
      </c>
      <c r="K2408" s="179"/>
      <c r="L2408" s="67" t="str">
        <f t="shared" si="740"/>
        <v/>
      </c>
      <c r="M2408" s="68">
        <f t="shared" si="741"/>
        <v>0</v>
      </c>
      <c r="N2408" s="66">
        <f t="shared" si="742"/>
        <v>0</v>
      </c>
      <c r="O2408" s="152"/>
      <c r="P2408" s="172">
        <f t="shared" si="739"/>
        <v>0</v>
      </c>
      <c r="Q2408" s="69">
        <f t="shared" si="743"/>
        <v>0</v>
      </c>
      <c r="R2408" s="62">
        <f t="shared" si="744"/>
        <v>0</v>
      </c>
      <c r="S2408" s="153"/>
      <c r="T2408" s="118" t="str">
        <f t="shared" si="745"/>
        <v/>
      </c>
      <c r="U2408" s="154"/>
      <c r="V2408" s="154"/>
      <c r="W2408" s="154"/>
      <c r="X2408" s="154"/>
      <c r="Y2408" s="154"/>
      <c r="Z2408" s="154"/>
      <c r="AA2408" s="154"/>
      <c r="AB2408" s="154"/>
      <c r="AC2408" s="154"/>
      <c r="AD2408" s="154"/>
      <c r="AE2408" s="154"/>
      <c r="AF2408" s="154"/>
      <c r="AG2408" s="63">
        <f t="shared" si="746"/>
        <v>0</v>
      </c>
      <c r="AH2408" s="56">
        <f t="shared" si="747"/>
        <v>0</v>
      </c>
      <c r="AI2408" s="56">
        <f t="shared" si="748"/>
        <v>0</v>
      </c>
      <c r="AJ2408" s="56">
        <f t="shared" si="749"/>
        <v>0</v>
      </c>
      <c r="AK2408" s="56">
        <f t="shared" si="750"/>
        <v>0</v>
      </c>
      <c r="AL2408" s="56">
        <f t="shared" si="751"/>
        <v>0</v>
      </c>
      <c r="AM2408" s="56">
        <f t="shared" si="752"/>
        <v>0</v>
      </c>
      <c r="AN2408" s="56">
        <f t="shared" si="753"/>
        <v>0</v>
      </c>
      <c r="AO2408" s="56">
        <f t="shared" si="754"/>
        <v>0</v>
      </c>
      <c r="AP2408" s="56">
        <f t="shared" si="755"/>
        <v>0</v>
      </c>
      <c r="AQ2408" s="56">
        <f t="shared" si="756"/>
        <v>0</v>
      </c>
      <c r="AR2408" s="86">
        <f t="shared" si="757"/>
        <v>0</v>
      </c>
    </row>
    <row r="2409" spans="1:44" x14ac:dyDescent="0.25">
      <c r="A2409" s="178"/>
      <c r="B2409" s="55" t="str">
        <f>_xlfn.IFNA(VLOOKUP(A2409,'Ajánlatkérő(k) adatai'!$B$4:$C$205,2,0),"")</f>
        <v/>
      </c>
      <c r="C2409" s="178"/>
      <c r="D2409" s="55" t="str">
        <f>_xlfn.IFNA(VLOOKUP(C2409,'Számlafizető(k) adatai'!$C$4:$D$203,2,0),"")</f>
        <v/>
      </c>
      <c r="E2409" s="55" t="str">
        <f>_xlfn.IFNA(VLOOKUP(C2409,'Számlafizető(k) adatai'!$C$4:$M$203,11,0),"")</f>
        <v/>
      </c>
      <c r="F2409" s="178"/>
      <c r="G2409" s="178"/>
      <c r="H2409" s="178"/>
      <c r="I2409" s="55" t="str">
        <f>IF(F2409="","",VLOOKUP(LEFT(F2409,5),'Technikai cellák'!B:C,2,0))</f>
        <v/>
      </c>
      <c r="J2409" s="55" t="str">
        <f>IF(F2409="","",VLOOKUP(I2409,'Technikai cellák'!$C$1:$D$12,2,0))</f>
        <v/>
      </c>
      <c r="K2409" s="179"/>
      <c r="L2409" s="67" t="str">
        <f t="shared" si="740"/>
        <v/>
      </c>
      <c r="M2409" s="68">
        <f t="shared" si="741"/>
        <v>0</v>
      </c>
      <c r="N2409" s="66">
        <f t="shared" si="742"/>
        <v>0</v>
      </c>
      <c r="O2409" s="152"/>
      <c r="P2409" s="172">
        <f t="shared" si="739"/>
        <v>0</v>
      </c>
      <c r="Q2409" s="69">
        <f t="shared" si="743"/>
        <v>0</v>
      </c>
      <c r="R2409" s="62">
        <f t="shared" si="744"/>
        <v>0</v>
      </c>
      <c r="S2409" s="153"/>
      <c r="T2409" s="118" t="str">
        <f t="shared" si="745"/>
        <v/>
      </c>
      <c r="U2409" s="154"/>
      <c r="V2409" s="154"/>
      <c r="W2409" s="154"/>
      <c r="X2409" s="154"/>
      <c r="Y2409" s="154"/>
      <c r="Z2409" s="154"/>
      <c r="AA2409" s="154"/>
      <c r="AB2409" s="154"/>
      <c r="AC2409" s="154"/>
      <c r="AD2409" s="154"/>
      <c r="AE2409" s="154"/>
      <c r="AF2409" s="154"/>
      <c r="AG2409" s="63">
        <f t="shared" si="746"/>
        <v>0</v>
      </c>
      <c r="AH2409" s="56">
        <f t="shared" si="747"/>
        <v>0</v>
      </c>
      <c r="AI2409" s="56">
        <f t="shared" si="748"/>
        <v>0</v>
      </c>
      <c r="AJ2409" s="56">
        <f t="shared" si="749"/>
        <v>0</v>
      </c>
      <c r="AK2409" s="56">
        <f t="shared" si="750"/>
        <v>0</v>
      </c>
      <c r="AL2409" s="56">
        <f t="shared" si="751"/>
        <v>0</v>
      </c>
      <c r="AM2409" s="56">
        <f t="shared" si="752"/>
        <v>0</v>
      </c>
      <c r="AN2409" s="56">
        <f t="shared" si="753"/>
        <v>0</v>
      </c>
      <c r="AO2409" s="56">
        <f t="shared" si="754"/>
        <v>0</v>
      </c>
      <c r="AP2409" s="56">
        <f t="shared" si="755"/>
        <v>0</v>
      </c>
      <c r="AQ2409" s="56">
        <f t="shared" si="756"/>
        <v>0</v>
      </c>
      <c r="AR2409" s="86">
        <f t="shared" si="757"/>
        <v>0</v>
      </c>
    </row>
    <row r="2410" spans="1:44" x14ac:dyDescent="0.25">
      <c r="A2410" s="178"/>
      <c r="B2410" s="55" t="str">
        <f>_xlfn.IFNA(VLOOKUP(A2410,'Ajánlatkérő(k) adatai'!$B$4:$C$205,2,0),"")</f>
        <v/>
      </c>
      <c r="C2410" s="178"/>
      <c r="D2410" s="55" t="str">
        <f>_xlfn.IFNA(VLOOKUP(C2410,'Számlafizető(k) adatai'!$C$4:$D$203,2,0),"")</f>
        <v/>
      </c>
      <c r="E2410" s="55" t="str">
        <f>_xlfn.IFNA(VLOOKUP(C2410,'Számlafizető(k) adatai'!$C$4:$M$203,11,0),"")</f>
        <v/>
      </c>
      <c r="F2410" s="178"/>
      <c r="G2410" s="178"/>
      <c r="H2410" s="178"/>
      <c r="I2410" s="55" t="str">
        <f>IF(F2410="","",VLOOKUP(LEFT(F2410,5),'Technikai cellák'!B:C,2,0))</f>
        <v/>
      </c>
      <c r="J2410" s="55" t="str">
        <f>IF(F2410="","",VLOOKUP(I2410,'Technikai cellák'!$C$1:$D$12,2,0))</f>
        <v/>
      </c>
      <c r="K2410" s="179"/>
      <c r="L2410" s="67" t="str">
        <f t="shared" si="740"/>
        <v/>
      </c>
      <c r="M2410" s="68">
        <f t="shared" si="741"/>
        <v>0</v>
      </c>
      <c r="N2410" s="66">
        <f t="shared" si="742"/>
        <v>0</v>
      </c>
      <c r="O2410" s="152"/>
      <c r="P2410" s="172">
        <f t="shared" si="739"/>
        <v>0</v>
      </c>
      <c r="Q2410" s="69">
        <f t="shared" si="743"/>
        <v>0</v>
      </c>
      <c r="R2410" s="62">
        <f t="shared" si="744"/>
        <v>0</v>
      </c>
      <c r="S2410" s="153"/>
      <c r="T2410" s="118" t="str">
        <f t="shared" si="745"/>
        <v/>
      </c>
      <c r="U2410" s="154"/>
      <c r="V2410" s="154"/>
      <c r="W2410" s="154"/>
      <c r="X2410" s="154"/>
      <c r="Y2410" s="154"/>
      <c r="Z2410" s="154"/>
      <c r="AA2410" s="154"/>
      <c r="AB2410" s="154"/>
      <c r="AC2410" s="154"/>
      <c r="AD2410" s="154"/>
      <c r="AE2410" s="154"/>
      <c r="AF2410" s="154"/>
      <c r="AG2410" s="63">
        <f t="shared" si="746"/>
        <v>0</v>
      </c>
      <c r="AH2410" s="56">
        <f t="shared" si="747"/>
        <v>0</v>
      </c>
      <c r="AI2410" s="56">
        <f t="shared" si="748"/>
        <v>0</v>
      </c>
      <c r="AJ2410" s="56">
        <f t="shared" si="749"/>
        <v>0</v>
      </c>
      <c r="AK2410" s="56">
        <f t="shared" si="750"/>
        <v>0</v>
      </c>
      <c r="AL2410" s="56">
        <f t="shared" si="751"/>
        <v>0</v>
      </c>
      <c r="AM2410" s="56">
        <f t="shared" si="752"/>
        <v>0</v>
      </c>
      <c r="AN2410" s="56">
        <f t="shared" si="753"/>
        <v>0</v>
      </c>
      <c r="AO2410" s="56">
        <f t="shared" si="754"/>
        <v>0</v>
      </c>
      <c r="AP2410" s="56">
        <f t="shared" si="755"/>
        <v>0</v>
      </c>
      <c r="AQ2410" s="56">
        <f t="shared" si="756"/>
        <v>0</v>
      </c>
      <c r="AR2410" s="86">
        <f t="shared" si="757"/>
        <v>0</v>
      </c>
    </row>
    <row r="2411" spans="1:44" x14ac:dyDescent="0.25">
      <c r="A2411" s="178"/>
      <c r="B2411" s="55" t="str">
        <f>_xlfn.IFNA(VLOOKUP(A2411,'Ajánlatkérő(k) adatai'!$B$4:$C$205,2,0),"")</f>
        <v/>
      </c>
      <c r="C2411" s="178"/>
      <c r="D2411" s="55" t="str">
        <f>_xlfn.IFNA(VLOOKUP(C2411,'Számlafizető(k) adatai'!$C$4:$D$203,2,0),"")</f>
        <v/>
      </c>
      <c r="E2411" s="55" t="str">
        <f>_xlfn.IFNA(VLOOKUP(C2411,'Számlafizető(k) adatai'!$C$4:$M$203,11,0),"")</f>
        <v/>
      </c>
      <c r="F2411" s="178"/>
      <c r="G2411" s="178"/>
      <c r="H2411" s="178"/>
      <c r="I2411" s="55" t="str">
        <f>IF(F2411="","",VLOOKUP(LEFT(F2411,5),'Technikai cellák'!B:C,2,0))</f>
        <v/>
      </c>
      <c r="J2411" s="55" t="str">
        <f>IF(F2411="","",VLOOKUP(I2411,'Technikai cellák'!$C$1:$D$12,2,0))</f>
        <v/>
      </c>
      <c r="K2411" s="179"/>
      <c r="L2411" s="67" t="str">
        <f t="shared" si="740"/>
        <v/>
      </c>
      <c r="M2411" s="68">
        <f t="shared" si="741"/>
        <v>0</v>
      </c>
      <c r="N2411" s="66">
        <f t="shared" si="742"/>
        <v>0</v>
      </c>
      <c r="O2411" s="152"/>
      <c r="P2411" s="172">
        <f t="shared" si="739"/>
        <v>0</v>
      </c>
      <c r="Q2411" s="69">
        <f t="shared" si="743"/>
        <v>0</v>
      </c>
      <c r="R2411" s="62">
        <f t="shared" si="744"/>
        <v>0</v>
      </c>
      <c r="S2411" s="153"/>
      <c r="T2411" s="118" t="str">
        <f t="shared" si="745"/>
        <v/>
      </c>
      <c r="U2411" s="154"/>
      <c r="V2411" s="154"/>
      <c r="W2411" s="154"/>
      <c r="X2411" s="154"/>
      <c r="Y2411" s="154"/>
      <c r="Z2411" s="154"/>
      <c r="AA2411" s="154"/>
      <c r="AB2411" s="154"/>
      <c r="AC2411" s="154"/>
      <c r="AD2411" s="154"/>
      <c r="AE2411" s="154"/>
      <c r="AF2411" s="154"/>
      <c r="AG2411" s="63">
        <f t="shared" si="746"/>
        <v>0</v>
      </c>
      <c r="AH2411" s="56">
        <f t="shared" si="747"/>
        <v>0</v>
      </c>
      <c r="AI2411" s="56">
        <f t="shared" si="748"/>
        <v>0</v>
      </c>
      <c r="AJ2411" s="56">
        <f t="shared" si="749"/>
        <v>0</v>
      </c>
      <c r="AK2411" s="56">
        <f t="shared" si="750"/>
        <v>0</v>
      </c>
      <c r="AL2411" s="56">
        <f t="shared" si="751"/>
        <v>0</v>
      </c>
      <c r="AM2411" s="56">
        <f t="shared" si="752"/>
        <v>0</v>
      </c>
      <c r="AN2411" s="56">
        <f t="shared" si="753"/>
        <v>0</v>
      </c>
      <c r="AO2411" s="56">
        <f t="shared" si="754"/>
        <v>0</v>
      </c>
      <c r="AP2411" s="56">
        <f t="shared" si="755"/>
        <v>0</v>
      </c>
      <c r="AQ2411" s="56">
        <f t="shared" si="756"/>
        <v>0</v>
      </c>
      <c r="AR2411" s="86">
        <f t="shared" si="757"/>
        <v>0</v>
      </c>
    </row>
    <row r="2412" spans="1:44" x14ac:dyDescent="0.25">
      <c r="A2412" s="178"/>
      <c r="B2412" s="55" t="str">
        <f>_xlfn.IFNA(VLOOKUP(A2412,'Ajánlatkérő(k) adatai'!$B$4:$C$205,2,0),"")</f>
        <v/>
      </c>
      <c r="C2412" s="178"/>
      <c r="D2412" s="55" t="str">
        <f>_xlfn.IFNA(VLOOKUP(C2412,'Számlafizető(k) adatai'!$C$4:$D$203,2,0),"")</f>
        <v/>
      </c>
      <c r="E2412" s="55" t="str">
        <f>_xlfn.IFNA(VLOOKUP(C2412,'Számlafizető(k) adatai'!$C$4:$M$203,11,0),"")</f>
        <v/>
      </c>
      <c r="F2412" s="178"/>
      <c r="G2412" s="178"/>
      <c r="H2412" s="178"/>
      <c r="I2412" s="55" t="str">
        <f>IF(F2412="","",VLOOKUP(LEFT(F2412,5),'Technikai cellák'!B:C,2,0))</f>
        <v/>
      </c>
      <c r="J2412" s="55" t="str">
        <f>IF(F2412="","",VLOOKUP(I2412,'Technikai cellák'!$C$1:$D$12,2,0))</f>
        <v/>
      </c>
      <c r="K2412" s="179"/>
      <c r="L2412" s="67" t="str">
        <f t="shared" si="740"/>
        <v/>
      </c>
      <c r="M2412" s="68">
        <f t="shared" si="741"/>
        <v>0</v>
      </c>
      <c r="N2412" s="66">
        <f t="shared" si="742"/>
        <v>0</v>
      </c>
      <c r="O2412" s="152"/>
      <c r="P2412" s="172">
        <f t="shared" si="739"/>
        <v>0</v>
      </c>
      <c r="Q2412" s="69">
        <f t="shared" si="743"/>
        <v>0</v>
      </c>
      <c r="R2412" s="62">
        <f t="shared" si="744"/>
        <v>0</v>
      </c>
      <c r="S2412" s="153"/>
      <c r="T2412" s="118" t="str">
        <f t="shared" si="745"/>
        <v/>
      </c>
      <c r="U2412" s="154"/>
      <c r="V2412" s="154"/>
      <c r="W2412" s="154"/>
      <c r="X2412" s="154"/>
      <c r="Y2412" s="154"/>
      <c r="Z2412" s="154"/>
      <c r="AA2412" s="154"/>
      <c r="AB2412" s="154"/>
      <c r="AC2412" s="154"/>
      <c r="AD2412" s="154"/>
      <c r="AE2412" s="154"/>
      <c r="AF2412" s="154"/>
      <c r="AG2412" s="63">
        <f t="shared" si="746"/>
        <v>0</v>
      </c>
      <c r="AH2412" s="56">
        <f t="shared" si="747"/>
        <v>0</v>
      </c>
      <c r="AI2412" s="56">
        <f t="shared" si="748"/>
        <v>0</v>
      </c>
      <c r="AJ2412" s="56">
        <f t="shared" si="749"/>
        <v>0</v>
      </c>
      <c r="AK2412" s="56">
        <f t="shared" si="750"/>
        <v>0</v>
      </c>
      <c r="AL2412" s="56">
        <f t="shared" si="751"/>
        <v>0</v>
      </c>
      <c r="AM2412" s="56">
        <f t="shared" si="752"/>
        <v>0</v>
      </c>
      <c r="AN2412" s="56">
        <f t="shared" si="753"/>
        <v>0</v>
      </c>
      <c r="AO2412" s="56">
        <f t="shared" si="754"/>
        <v>0</v>
      </c>
      <c r="AP2412" s="56">
        <f t="shared" si="755"/>
        <v>0</v>
      </c>
      <c r="AQ2412" s="56">
        <f t="shared" si="756"/>
        <v>0</v>
      </c>
      <c r="AR2412" s="86">
        <f t="shared" si="757"/>
        <v>0</v>
      </c>
    </row>
    <row r="2413" spans="1:44" x14ac:dyDescent="0.25">
      <c r="A2413" s="178"/>
      <c r="B2413" s="55" t="str">
        <f>_xlfn.IFNA(VLOOKUP(A2413,'Ajánlatkérő(k) adatai'!$B$4:$C$205,2,0),"")</f>
        <v/>
      </c>
      <c r="C2413" s="178"/>
      <c r="D2413" s="55" t="str">
        <f>_xlfn.IFNA(VLOOKUP(C2413,'Számlafizető(k) adatai'!$C$4:$D$203,2,0),"")</f>
        <v/>
      </c>
      <c r="E2413" s="55" t="str">
        <f>_xlfn.IFNA(VLOOKUP(C2413,'Számlafizető(k) adatai'!$C$4:$M$203,11,0),"")</f>
        <v/>
      </c>
      <c r="F2413" s="178"/>
      <c r="G2413" s="178"/>
      <c r="H2413" s="178"/>
      <c r="I2413" s="55" t="str">
        <f>IF(F2413="","",VLOOKUP(LEFT(F2413,5),'Technikai cellák'!B:C,2,0))</f>
        <v/>
      </c>
      <c r="J2413" s="55" t="str">
        <f>IF(F2413="","",VLOOKUP(I2413,'Technikai cellák'!$C$1:$D$12,2,0))</f>
        <v/>
      </c>
      <c r="K2413" s="179"/>
      <c r="L2413" s="67" t="str">
        <f t="shared" si="740"/>
        <v/>
      </c>
      <c r="M2413" s="68">
        <f t="shared" si="741"/>
        <v>0</v>
      </c>
      <c r="N2413" s="66">
        <f t="shared" si="742"/>
        <v>0</v>
      </c>
      <c r="O2413" s="152"/>
      <c r="P2413" s="172">
        <f t="shared" si="739"/>
        <v>0</v>
      </c>
      <c r="Q2413" s="69">
        <f t="shared" si="743"/>
        <v>0</v>
      </c>
      <c r="R2413" s="62">
        <f t="shared" si="744"/>
        <v>0</v>
      </c>
      <c r="S2413" s="153"/>
      <c r="T2413" s="118" t="str">
        <f t="shared" si="745"/>
        <v/>
      </c>
      <c r="U2413" s="154"/>
      <c r="V2413" s="154"/>
      <c r="W2413" s="154"/>
      <c r="X2413" s="154"/>
      <c r="Y2413" s="154"/>
      <c r="Z2413" s="154"/>
      <c r="AA2413" s="154"/>
      <c r="AB2413" s="154"/>
      <c r="AC2413" s="154"/>
      <c r="AD2413" s="154"/>
      <c r="AE2413" s="154"/>
      <c r="AF2413" s="154"/>
      <c r="AG2413" s="63">
        <f t="shared" si="746"/>
        <v>0</v>
      </c>
      <c r="AH2413" s="56">
        <f t="shared" si="747"/>
        <v>0</v>
      </c>
      <c r="AI2413" s="56">
        <f t="shared" si="748"/>
        <v>0</v>
      </c>
      <c r="AJ2413" s="56">
        <f t="shared" si="749"/>
        <v>0</v>
      </c>
      <c r="AK2413" s="56">
        <f t="shared" si="750"/>
        <v>0</v>
      </c>
      <c r="AL2413" s="56">
        <f t="shared" si="751"/>
        <v>0</v>
      </c>
      <c r="AM2413" s="56">
        <f t="shared" si="752"/>
        <v>0</v>
      </c>
      <c r="AN2413" s="56">
        <f t="shared" si="753"/>
        <v>0</v>
      </c>
      <c r="AO2413" s="56">
        <f t="shared" si="754"/>
        <v>0</v>
      </c>
      <c r="AP2413" s="56">
        <f t="shared" si="755"/>
        <v>0</v>
      </c>
      <c r="AQ2413" s="56">
        <f t="shared" si="756"/>
        <v>0</v>
      </c>
      <c r="AR2413" s="86">
        <f t="shared" si="757"/>
        <v>0</v>
      </c>
    </row>
    <row r="2414" spans="1:44" x14ac:dyDescent="0.25">
      <c r="A2414" s="178"/>
      <c r="B2414" s="55" t="str">
        <f>_xlfn.IFNA(VLOOKUP(A2414,'Ajánlatkérő(k) adatai'!$B$4:$C$205,2,0),"")</f>
        <v/>
      </c>
      <c r="C2414" s="178"/>
      <c r="D2414" s="55" t="str">
        <f>_xlfn.IFNA(VLOOKUP(C2414,'Számlafizető(k) adatai'!$C$4:$D$203,2,0),"")</f>
        <v/>
      </c>
      <c r="E2414" s="55" t="str">
        <f>_xlfn.IFNA(VLOOKUP(C2414,'Számlafizető(k) adatai'!$C$4:$M$203,11,0),"")</f>
        <v/>
      </c>
      <c r="F2414" s="178"/>
      <c r="G2414" s="178"/>
      <c r="H2414" s="178"/>
      <c r="I2414" s="55" t="str">
        <f>IF(F2414="","",VLOOKUP(LEFT(F2414,5),'Technikai cellák'!B:C,2,0))</f>
        <v/>
      </c>
      <c r="J2414" s="55" t="str">
        <f>IF(F2414="","",VLOOKUP(I2414,'Technikai cellák'!$C$1:$D$12,2,0))</f>
        <v/>
      </c>
      <c r="K2414" s="179"/>
      <c r="L2414" s="67" t="str">
        <f t="shared" si="740"/>
        <v/>
      </c>
      <c r="M2414" s="68">
        <f t="shared" si="741"/>
        <v>0</v>
      </c>
      <c r="N2414" s="66">
        <f t="shared" si="742"/>
        <v>0</v>
      </c>
      <c r="O2414" s="152"/>
      <c r="P2414" s="172">
        <f t="shared" si="739"/>
        <v>0</v>
      </c>
      <c r="Q2414" s="69">
        <f t="shared" si="743"/>
        <v>0</v>
      </c>
      <c r="R2414" s="62">
        <f t="shared" si="744"/>
        <v>0</v>
      </c>
      <c r="S2414" s="153"/>
      <c r="T2414" s="118" t="str">
        <f t="shared" si="745"/>
        <v/>
      </c>
      <c r="U2414" s="154"/>
      <c r="V2414" s="154"/>
      <c r="W2414" s="154"/>
      <c r="X2414" s="154"/>
      <c r="Y2414" s="154"/>
      <c r="Z2414" s="154"/>
      <c r="AA2414" s="154"/>
      <c r="AB2414" s="154"/>
      <c r="AC2414" s="154"/>
      <c r="AD2414" s="154"/>
      <c r="AE2414" s="154"/>
      <c r="AF2414" s="154"/>
      <c r="AG2414" s="63">
        <f t="shared" si="746"/>
        <v>0</v>
      </c>
      <c r="AH2414" s="56">
        <f t="shared" si="747"/>
        <v>0</v>
      </c>
      <c r="AI2414" s="56">
        <f t="shared" si="748"/>
        <v>0</v>
      </c>
      <c r="AJ2414" s="56">
        <f t="shared" si="749"/>
        <v>0</v>
      </c>
      <c r="AK2414" s="56">
        <f t="shared" si="750"/>
        <v>0</v>
      </c>
      <c r="AL2414" s="56">
        <f t="shared" si="751"/>
        <v>0</v>
      </c>
      <c r="AM2414" s="56">
        <f t="shared" si="752"/>
        <v>0</v>
      </c>
      <c r="AN2414" s="56">
        <f t="shared" si="753"/>
        <v>0</v>
      </c>
      <c r="AO2414" s="56">
        <f t="shared" si="754"/>
        <v>0</v>
      </c>
      <c r="AP2414" s="56">
        <f t="shared" si="755"/>
        <v>0</v>
      </c>
      <c r="AQ2414" s="56">
        <f t="shared" si="756"/>
        <v>0</v>
      </c>
      <c r="AR2414" s="86">
        <f t="shared" si="757"/>
        <v>0</v>
      </c>
    </row>
    <row r="2415" spans="1:44" x14ac:dyDescent="0.25">
      <c r="A2415" s="178"/>
      <c r="B2415" s="55" t="str">
        <f>_xlfn.IFNA(VLOOKUP(A2415,'Ajánlatkérő(k) adatai'!$B$4:$C$205,2,0),"")</f>
        <v/>
      </c>
      <c r="C2415" s="178"/>
      <c r="D2415" s="55" t="str">
        <f>_xlfn.IFNA(VLOOKUP(C2415,'Számlafizető(k) adatai'!$C$4:$D$203,2,0),"")</f>
        <v/>
      </c>
      <c r="E2415" s="55" t="str">
        <f>_xlfn.IFNA(VLOOKUP(C2415,'Számlafizető(k) adatai'!$C$4:$M$203,11,0),"")</f>
        <v/>
      </c>
      <c r="F2415" s="178"/>
      <c r="G2415" s="178"/>
      <c r="H2415" s="178"/>
      <c r="I2415" s="55" t="str">
        <f>IF(F2415="","",VLOOKUP(LEFT(F2415,5),'Technikai cellák'!B:C,2,0))</f>
        <v/>
      </c>
      <c r="J2415" s="55" t="str">
        <f>IF(F2415="","",VLOOKUP(I2415,'Technikai cellák'!$C$1:$D$12,2,0))</f>
        <v/>
      </c>
      <c r="K2415" s="179"/>
      <c r="L2415" s="67" t="str">
        <f t="shared" si="740"/>
        <v/>
      </c>
      <c r="M2415" s="68">
        <f t="shared" si="741"/>
        <v>0</v>
      </c>
      <c r="N2415" s="66">
        <f t="shared" si="742"/>
        <v>0</v>
      </c>
      <c r="O2415" s="152"/>
      <c r="P2415" s="172">
        <f t="shared" si="739"/>
        <v>0</v>
      </c>
      <c r="Q2415" s="69">
        <f t="shared" si="743"/>
        <v>0</v>
      </c>
      <c r="R2415" s="62">
        <f t="shared" si="744"/>
        <v>0</v>
      </c>
      <c r="S2415" s="153"/>
      <c r="T2415" s="118" t="str">
        <f t="shared" si="745"/>
        <v/>
      </c>
      <c r="U2415" s="154"/>
      <c r="V2415" s="154"/>
      <c r="W2415" s="154"/>
      <c r="X2415" s="154"/>
      <c r="Y2415" s="154"/>
      <c r="Z2415" s="154"/>
      <c r="AA2415" s="154"/>
      <c r="AB2415" s="154"/>
      <c r="AC2415" s="154"/>
      <c r="AD2415" s="154"/>
      <c r="AE2415" s="154"/>
      <c r="AF2415" s="154"/>
      <c r="AG2415" s="63">
        <f t="shared" si="746"/>
        <v>0</v>
      </c>
      <c r="AH2415" s="56">
        <f t="shared" si="747"/>
        <v>0</v>
      </c>
      <c r="AI2415" s="56">
        <f t="shared" si="748"/>
        <v>0</v>
      </c>
      <c r="AJ2415" s="56">
        <f t="shared" si="749"/>
        <v>0</v>
      </c>
      <c r="AK2415" s="56">
        <f t="shared" si="750"/>
        <v>0</v>
      </c>
      <c r="AL2415" s="56">
        <f t="shared" si="751"/>
        <v>0</v>
      </c>
      <c r="AM2415" s="56">
        <f t="shared" si="752"/>
        <v>0</v>
      </c>
      <c r="AN2415" s="56">
        <f t="shared" si="753"/>
        <v>0</v>
      </c>
      <c r="AO2415" s="56">
        <f t="shared" si="754"/>
        <v>0</v>
      </c>
      <c r="AP2415" s="56">
        <f t="shared" si="755"/>
        <v>0</v>
      </c>
      <c r="AQ2415" s="56">
        <f t="shared" si="756"/>
        <v>0</v>
      </c>
      <c r="AR2415" s="86">
        <f t="shared" si="757"/>
        <v>0</v>
      </c>
    </row>
    <row r="2416" spans="1:44" x14ac:dyDescent="0.25">
      <c r="A2416" s="178"/>
      <c r="B2416" s="55" t="str">
        <f>_xlfn.IFNA(VLOOKUP(A2416,'Ajánlatkérő(k) adatai'!$B$4:$C$205,2,0),"")</f>
        <v/>
      </c>
      <c r="C2416" s="178"/>
      <c r="D2416" s="55" t="str">
        <f>_xlfn.IFNA(VLOOKUP(C2416,'Számlafizető(k) adatai'!$C$4:$D$203,2,0),"")</f>
        <v/>
      </c>
      <c r="E2416" s="55" t="str">
        <f>_xlfn.IFNA(VLOOKUP(C2416,'Számlafizető(k) adatai'!$C$4:$M$203,11,0),"")</f>
        <v/>
      </c>
      <c r="F2416" s="178"/>
      <c r="G2416" s="178"/>
      <c r="H2416" s="178"/>
      <c r="I2416" s="55" t="str">
        <f>IF(F2416="","",VLOOKUP(LEFT(F2416,5),'Technikai cellák'!B:C,2,0))</f>
        <v/>
      </c>
      <c r="J2416" s="55" t="str">
        <f>IF(F2416="","",VLOOKUP(I2416,'Technikai cellák'!$C$1:$D$12,2,0))</f>
        <v/>
      </c>
      <c r="K2416" s="179"/>
      <c r="L2416" s="67" t="str">
        <f t="shared" si="740"/>
        <v/>
      </c>
      <c r="M2416" s="68">
        <f t="shared" si="741"/>
        <v>0</v>
      </c>
      <c r="N2416" s="66">
        <f t="shared" si="742"/>
        <v>0</v>
      </c>
      <c r="O2416" s="152"/>
      <c r="P2416" s="172">
        <f t="shared" si="739"/>
        <v>0</v>
      </c>
      <c r="Q2416" s="69">
        <f t="shared" si="743"/>
        <v>0</v>
      </c>
      <c r="R2416" s="62">
        <f t="shared" si="744"/>
        <v>0</v>
      </c>
      <c r="S2416" s="153"/>
      <c r="T2416" s="118" t="str">
        <f t="shared" si="745"/>
        <v/>
      </c>
      <c r="U2416" s="154"/>
      <c r="V2416" s="154"/>
      <c r="W2416" s="154"/>
      <c r="X2416" s="154"/>
      <c r="Y2416" s="154"/>
      <c r="Z2416" s="154"/>
      <c r="AA2416" s="154"/>
      <c r="AB2416" s="154"/>
      <c r="AC2416" s="154"/>
      <c r="AD2416" s="154"/>
      <c r="AE2416" s="154"/>
      <c r="AF2416" s="154"/>
      <c r="AG2416" s="63">
        <f t="shared" si="746"/>
        <v>0</v>
      </c>
      <c r="AH2416" s="56">
        <f t="shared" si="747"/>
        <v>0</v>
      </c>
      <c r="AI2416" s="56">
        <f t="shared" si="748"/>
        <v>0</v>
      </c>
      <c r="AJ2416" s="56">
        <f t="shared" si="749"/>
        <v>0</v>
      </c>
      <c r="AK2416" s="56">
        <f t="shared" si="750"/>
        <v>0</v>
      </c>
      <c r="AL2416" s="56">
        <f t="shared" si="751"/>
        <v>0</v>
      </c>
      <c r="AM2416" s="56">
        <f t="shared" si="752"/>
        <v>0</v>
      </c>
      <c r="AN2416" s="56">
        <f t="shared" si="753"/>
        <v>0</v>
      </c>
      <c r="AO2416" s="56">
        <f t="shared" si="754"/>
        <v>0</v>
      </c>
      <c r="AP2416" s="56">
        <f t="shared" si="755"/>
        <v>0</v>
      </c>
      <c r="AQ2416" s="56">
        <f t="shared" si="756"/>
        <v>0</v>
      </c>
      <c r="AR2416" s="86">
        <f t="shared" si="757"/>
        <v>0</v>
      </c>
    </row>
    <row r="2417" spans="1:44" x14ac:dyDescent="0.25">
      <c r="A2417" s="178"/>
      <c r="B2417" s="55" t="str">
        <f>_xlfn.IFNA(VLOOKUP(A2417,'Ajánlatkérő(k) adatai'!$B$4:$C$205,2,0),"")</f>
        <v/>
      </c>
      <c r="C2417" s="178"/>
      <c r="D2417" s="55" t="str">
        <f>_xlfn.IFNA(VLOOKUP(C2417,'Számlafizető(k) adatai'!$C$4:$D$203,2,0),"")</f>
        <v/>
      </c>
      <c r="E2417" s="55" t="str">
        <f>_xlfn.IFNA(VLOOKUP(C2417,'Számlafizető(k) adatai'!$C$4:$M$203,11,0),"")</f>
        <v/>
      </c>
      <c r="F2417" s="178"/>
      <c r="G2417" s="178"/>
      <c r="H2417" s="178"/>
      <c r="I2417" s="55" t="str">
        <f>IF(F2417="","",VLOOKUP(LEFT(F2417,5),'Technikai cellák'!B:C,2,0))</f>
        <v/>
      </c>
      <c r="J2417" s="55" t="str">
        <f>IF(F2417="","",VLOOKUP(I2417,'Technikai cellák'!$C$1:$D$12,2,0))</f>
        <v/>
      </c>
      <c r="K2417" s="179"/>
      <c r="L2417" s="67" t="str">
        <f t="shared" si="740"/>
        <v/>
      </c>
      <c r="M2417" s="68">
        <f t="shared" si="741"/>
        <v>0</v>
      </c>
      <c r="N2417" s="66">
        <f t="shared" si="742"/>
        <v>0</v>
      </c>
      <c r="O2417" s="152"/>
      <c r="P2417" s="172">
        <f t="shared" si="739"/>
        <v>0</v>
      </c>
      <c r="Q2417" s="69">
        <f t="shared" si="743"/>
        <v>0</v>
      </c>
      <c r="R2417" s="62">
        <f t="shared" si="744"/>
        <v>0</v>
      </c>
      <c r="S2417" s="153"/>
      <c r="T2417" s="118" t="str">
        <f t="shared" si="745"/>
        <v/>
      </c>
      <c r="U2417" s="154"/>
      <c r="V2417" s="154"/>
      <c r="W2417" s="154"/>
      <c r="X2417" s="154"/>
      <c r="Y2417" s="154"/>
      <c r="Z2417" s="154"/>
      <c r="AA2417" s="154"/>
      <c r="AB2417" s="154"/>
      <c r="AC2417" s="154"/>
      <c r="AD2417" s="154"/>
      <c r="AE2417" s="154"/>
      <c r="AF2417" s="154"/>
      <c r="AG2417" s="63">
        <f t="shared" si="746"/>
        <v>0</v>
      </c>
      <c r="AH2417" s="56">
        <f t="shared" si="747"/>
        <v>0</v>
      </c>
      <c r="AI2417" s="56">
        <f t="shared" si="748"/>
        <v>0</v>
      </c>
      <c r="AJ2417" s="56">
        <f t="shared" si="749"/>
        <v>0</v>
      </c>
      <c r="AK2417" s="56">
        <f t="shared" si="750"/>
        <v>0</v>
      </c>
      <c r="AL2417" s="56">
        <f t="shared" si="751"/>
        <v>0</v>
      </c>
      <c r="AM2417" s="56">
        <f t="shared" si="752"/>
        <v>0</v>
      </c>
      <c r="AN2417" s="56">
        <f t="shared" si="753"/>
        <v>0</v>
      </c>
      <c r="AO2417" s="56">
        <f t="shared" si="754"/>
        <v>0</v>
      </c>
      <c r="AP2417" s="56">
        <f t="shared" si="755"/>
        <v>0</v>
      </c>
      <c r="AQ2417" s="56">
        <f t="shared" si="756"/>
        <v>0</v>
      </c>
      <c r="AR2417" s="86">
        <f t="shared" si="757"/>
        <v>0</v>
      </c>
    </row>
    <row r="2418" spans="1:44" x14ac:dyDescent="0.25">
      <c r="A2418" s="178"/>
      <c r="B2418" s="55" t="str">
        <f>_xlfn.IFNA(VLOOKUP(A2418,'Ajánlatkérő(k) adatai'!$B$4:$C$205,2,0),"")</f>
        <v/>
      </c>
      <c r="C2418" s="178"/>
      <c r="D2418" s="55" t="str">
        <f>_xlfn.IFNA(VLOOKUP(C2418,'Számlafizető(k) adatai'!$C$4:$D$203,2,0),"")</f>
        <v/>
      </c>
      <c r="E2418" s="55" t="str">
        <f>_xlfn.IFNA(VLOOKUP(C2418,'Számlafizető(k) adatai'!$C$4:$M$203,11,0),"")</f>
        <v/>
      </c>
      <c r="F2418" s="178"/>
      <c r="G2418" s="178"/>
      <c r="H2418" s="178"/>
      <c r="I2418" s="55" t="str">
        <f>IF(F2418="","",VLOOKUP(LEFT(F2418,5),'Technikai cellák'!B:C,2,0))</f>
        <v/>
      </c>
      <c r="J2418" s="55" t="str">
        <f>IF(F2418="","",VLOOKUP(I2418,'Technikai cellák'!$C$1:$D$12,2,0))</f>
        <v/>
      </c>
      <c r="K2418" s="179"/>
      <c r="L2418" s="67" t="str">
        <f t="shared" si="740"/>
        <v/>
      </c>
      <c r="M2418" s="68">
        <f t="shared" si="741"/>
        <v>0</v>
      </c>
      <c r="N2418" s="66">
        <f t="shared" si="742"/>
        <v>0</v>
      </c>
      <c r="O2418" s="152"/>
      <c r="P2418" s="172">
        <f t="shared" si="739"/>
        <v>0</v>
      </c>
      <c r="Q2418" s="69">
        <f t="shared" si="743"/>
        <v>0</v>
      </c>
      <c r="R2418" s="62">
        <f t="shared" si="744"/>
        <v>0</v>
      </c>
      <c r="S2418" s="153"/>
      <c r="T2418" s="118" t="str">
        <f t="shared" si="745"/>
        <v/>
      </c>
      <c r="U2418" s="154"/>
      <c r="V2418" s="154"/>
      <c r="W2418" s="154"/>
      <c r="X2418" s="154"/>
      <c r="Y2418" s="154"/>
      <c r="Z2418" s="154"/>
      <c r="AA2418" s="154"/>
      <c r="AB2418" s="154"/>
      <c r="AC2418" s="154"/>
      <c r="AD2418" s="154"/>
      <c r="AE2418" s="154"/>
      <c r="AF2418" s="154"/>
      <c r="AG2418" s="63">
        <f t="shared" si="746"/>
        <v>0</v>
      </c>
      <c r="AH2418" s="56">
        <f t="shared" si="747"/>
        <v>0</v>
      </c>
      <c r="AI2418" s="56">
        <f t="shared" si="748"/>
        <v>0</v>
      </c>
      <c r="AJ2418" s="56">
        <f t="shared" si="749"/>
        <v>0</v>
      </c>
      <c r="AK2418" s="56">
        <f t="shared" si="750"/>
        <v>0</v>
      </c>
      <c r="AL2418" s="56">
        <f t="shared" si="751"/>
        <v>0</v>
      </c>
      <c r="AM2418" s="56">
        <f t="shared" si="752"/>
        <v>0</v>
      </c>
      <c r="AN2418" s="56">
        <f t="shared" si="753"/>
        <v>0</v>
      </c>
      <c r="AO2418" s="56">
        <f t="shared" si="754"/>
        <v>0</v>
      </c>
      <c r="AP2418" s="56">
        <f t="shared" si="755"/>
        <v>0</v>
      </c>
      <c r="AQ2418" s="56">
        <f t="shared" si="756"/>
        <v>0</v>
      </c>
      <c r="AR2418" s="86">
        <f t="shared" si="757"/>
        <v>0</v>
      </c>
    </row>
    <row r="2419" spans="1:44" x14ac:dyDescent="0.25">
      <c r="A2419" s="178"/>
      <c r="B2419" s="55" t="str">
        <f>_xlfn.IFNA(VLOOKUP(A2419,'Ajánlatkérő(k) adatai'!$B$4:$C$205,2,0),"")</f>
        <v/>
      </c>
      <c r="C2419" s="178"/>
      <c r="D2419" s="55" t="str">
        <f>_xlfn.IFNA(VLOOKUP(C2419,'Számlafizető(k) adatai'!$C$4:$D$203,2,0),"")</f>
        <v/>
      </c>
      <c r="E2419" s="55" t="str">
        <f>_xlfn.IFNA(VLOOKUP(C2419,'Számlafizető(k) adatai'!$C$4:$M$203,11,0),"")</f>
        <v/>
      </c>
      <c r="F2419" s="178"/>
      <c r="G2419" s="178"/>
      <c r="H2419" s="178"/>
      <c r="I2419" s="55" t="str">
        <f>IF(F2419="","",VLOOKUP(LEFT(F2419,5),'Technikai cellák'!B:C,2,0))</f>
        <v/>
      </c>
      <c r="J2419" s="55" t="str">
        <f>IF(F2419="","",VLOOKUP(I2419,'Technikai cellák'!$C$1:$D$12,2,0))</f>
        <v/>
      </c>
      <c r="K2419" s="179"/>
      <c r="L2419" s="67" t="str">
        <f t="shared" si="740"/>
        <v/>
      </c>
      <c r="M2419" s="68">
        <f t="shared" si="741"/>
        <v>0</v>
      </c>
      <c r="N2419" s="66">
        <f t="shared" si="742"/>
        <v>0</v>
      </c>
      <c r="O2419" s="152"/>
      <c r="P2419" s="172">
        <f t="shared" si="739"/>
        <v>0</v>
      </c>
      <c r="Q2419" s="69">
        <f t="shared" si="743"/>
        <v>0</v>
      </c>
      <c r="R2419" s="62">
        <f t="shared" si="744"/>
        <v>0</v>
      </c>
      <c r="S2419" s="153"/>
      <c r="T2419" s="118" t="str">
        <f t="shared" si="745"/>
        <v/>
      </c>
      <c r="U2419" s="154"/>
      <c r="V2419" s="154"/>
      <c r="W2419" s="154"/>
      <c r="X2419" s="154"/>
      <c r="Y2419" s="154"/>
      <c r="Z2419" s="154"/>
      <c r="AA2419" s="154"/>
      <c r="AB2419" s="154"/>
      <c r="AC2419" s="154"/>
      <c r="AD2419" s="154"/>
      <c r="AE2419" s="154"/>
      <c r="AF2419" s="154"/>
      <c r="AG2419" s="63">
        <f t="shared" si="746"/>
        <v>0</v>
      </c>
      <c r="AH2419" s="56">
        <f t="shared" si="747"/>
        <v>0</v>
      </c>
      <c r="AI2419" s="56">
        <f t="shared" si="748"/>
        <v>0</v>
      </c>
      <c r="AJ2419" s="56">
        <f t="shared" si="749"/>
        <v>0</v>
      </c>
      <c r="AK2419" s="56">
        <f t="shared" si="750"/>
        <v>0</v>
      </c>
      <c r="AL2419" s="56">
        <f t="shared" si="751"/>
        <v>0</v>
      </c>
      <c r="AM2419" s="56">
        <f t="shared" si="752"/>
        <v>0</v>
      </c>
      <c r="AN2419" s="56">
        <f t="shared" si="753"/>
        <v>0</v>
      </c>
      <c r="AO2419" s="56">
        <f t="shared" si="754"/>
        <v>0</v>
      </c>
      <c r="AP2419" s="56">
        <f t="shared" si="755"/>
        <v>0</v>
      </c>
      <c r="AQ2419" s="56">
        <f t="shared" si="756"/>
        <v>0</v>
      </c>
      <c r="AR2419" s="86">
        <f t="shared" si="757"/>
        <v>0</v>
      </c>
    </row>
    <row r="2420" spans="1:44" x14ac:dyDescent="0.25">
      <c r="A2420" s="178"/>
      <c r="B2420" s="55" t="str">
        <f>_xlfn.IFNA(VLOOKUP(A2420,'Ajánlatkérő(k) adatai'!$B$4:$C$205,2,0),"")</f>
        <v/>
      </c>
      <c r="C2420" s="178"/>
      <c r="D2420" s="55" t="str">
        <f>_xlfn.IFNA(VLOOKUP(C2420,'Számlafizető(k) adatai'!$C$4:$D$203,2,0),"")</f>
        <v/>
      </c>
      <c r="E2420" s="55" t="str">
        <f>_xlfn.IFNA(VLOOKUP(C2420,'Számlafizető(k) adatai'!$C$4:$M$203,11,0),"")</f>
        <v/>
      </c>
      <c r="F2420" s="178"/>
      <c r="G2420" s="178"/>
      <c r="H2420" s="178"/>
      <c r="I2420" s="55" t="str">
        <f>IF(F2420="","",VLOOKUP(LEFT(F2420,5),'Technikai cellák'!B:C,2,0))</f>
        <v/>
      </c>
      <c r="J2420" s="55" t="str">
        <f>IF(F2420="","",VLOOKUP(I2420,'Technikai cellák'!$C$1:$D$12,2,0))</f>
        <v/>
      </c>
      <c r="K2420" s="179"/>
      <c r="L2420" s="67" t="str">
        <f t="shared" si="740"/>
        <v/>
      </c>
      <c r="M2420" s="68">
        <f t="shared" si="741"/>
        <v>0</v>
      </c>
      <c r="N2420" s="66">
        <f t="shared" si="742"/>
        <v>0</v>
      </c>
      <c r="O2420" s="152"/>
      <c r="P2420" s="172">
        <f t="shared" si="739"/>
        <v>0</v>
      </c>
      <c r="Q2420" s="69">
        <f t="shared" si="743"/>
        <v>0</v>
      </c>
      <c r="R2420" s="62">
        <f t="shared" si="744"/>
        <v>0</v>
      </c>
      <c r="S2420" s="153"/>
      <c r="T2420" s="118" t="str">
        <f t="shared" si="745"/>
        <v/>
      </c>
      <c r="U2420" s="154"/>
      <c r="V2420" s="154"/>
      <c r="W2420" s="154"/>
      <c r="X2420" s="154"/>
      <c r="Y2420" s="154"/>
      <c r="Z2420" s="154"/>
      <c r="AA2420" s="154"/>
      <c r="AB2420" s="154"/>
      <c r="AC2420" s="154"/>
      <c r="AD2420" s="154"/>
      <c r="AE2420" s="154"/>
      <c r="AF2420" s="154"/>
      <c r="AG2420" s="63">
        <f t="shared" si="746"/>
        <v>0</v>
      </c>
      <c r="AH2420" s="56">
        <f t="shared" si="747"/>
        <v>0</v>
      </c>
      <c r="AI2420" s="56">
        <f t="shared" si="748"/>
        <v>0</v>
      </c>
      <c r="AJ2420" s="56">
        <f t="shared" si="749"/>
        <v>0</v>
      </c>
      <c r="AK2420" s="56">
        <f t="shared" si="750"/>
        <v>0</v>
      </c>
      <c r="AL2420" s="56">
        <f t="shared" si="751"/>
        <v>0</v>
      </c>
      <c r="AM2420" s="56">
        <f t="shared" si="752"/>
        <v>0</v>
      </c>
      <c r="AN2420" s="56">
        <f t="shared" si="753"/>
        <v>0</v>
      </c>
      <c r="AO2420" s="56">
        <f t="shared" si="754"/>
        <v>0</v>
      </c>
      <c r="AP2420" s="56">
        <f t="shared" si="755"/>
        <v>0</v>
      </c>
      <c r="AQ2420" s="56">
        <f t="shared" si="756"/>
        <v>0</v>
      </c>
      <c r="AR2420" s="86">
        <f t="shared" si="757"/>
        <v>0</v>
      </c>
    </row>
    <row r="2421" spans="1:44" x14ac:dyDescent="0.25">
      <c r="A2421" s="178"/>
      <c r="B2421" s="55" t="str">
        <f>_xlfn.IFNA(VLOOKUP(A2421,'Ajánlatkérő(k) adatai'!$B$4:$C$205,2,0),"")</f>
        <v/>
      </c>
      <c r="C2421" s="178"/>
      <c r="D2421" s="55" t="str">
        <f>_xlfn.IFNA(VLOOKUP(C2421,'Számlafizető(k) adatai'!$C$4:$D$203,2,0),"")</f>
        <v/>
      </c>
      <c r="E2421" s="55" t="str">
        <f>_xlfn.IFNA(VLOOKUP(C2421,'Számlafizető(k) adatai'!$C$4:$M$203,11,0),"")</f>
        <v/>
      </c>
      <c r="F2421" s="178"/>
      <c r="G2421" s="178"/>
      <c r="H2421" s="178"/>
      <c r="I2421" s="55" t="str">
        <f>IF(F2421="","",VLOOKUP(LEFT(F2421,5),'Technikai cellák'!B:C,2,0))</f>
        <v/>
      </c>
      <c r="J2421" s="55" t="str">
        <f>IF(F2421="","",VLOOKUP(I2421,'Technikai cellák'!$C$1:$D$12,2,0))</f>
        <v/>
      </c>
      <c r="K2421" s="179"/>
      <c r="L2421" s="67" t="str">
        <f t="shared" si="740"/>
        <v/>
      </c>
      <c r="M2421" s="68">
        <f t="shared" si="741"/>
        <v>0</v>
      </c>
      <c r="N2421" s="66">
        <f t="shared" si="742"/>
        <v>0</v>
      </c>
      <c r="O2421" s="152"/>
      <c r="P2421" s="172">
        <f t="shared" si="739"/>
        <v>0</v>
      </c>
      <c r="Q2421" s="69">
        <f t="shared" si="743"/>
        <v>0</v>
      </c>
      <c r="R2421" s="62">
        <f t="shared" si="744"/>
        <v>0</v>
      </c>
      <c r="S2421" s="153"/>
      <c r="T2421" s="118" t="str">
        <f t="shared" si="745"/>
        <v/>
      </c>
      <c r="U2421" s="154"/>
      <c r="V2421" s="154"/>
      <c r="W2421" s="154"/>
      <c r="X2421" s="154"/>
      <c r="Y2421" s="154"/>
      <c r="Z2421" s="154"/>
      <c r="AA2421" s="154"/>
      <c r="AB2421" s="154"/>
      <c r="AC2421" s="154"/>
      <c r="AD2421" s="154"/>
      <c r="AE2421" s="154"/>
      <c r="AF2421" s="154"/>
      <c r="AG2421" s="63">
        <f t="shared" si="746"/>
        <v>0</v>
      </c>
      <c r="AH2421" s="56">
        <f t="shared" si="747"/>
        <v>0</v>
      </c>
      <c r="AI2421" s="56">
        <f t="shared" si="748"/>
        <v>0</v>
      </c>
      <c r="AJ2421" s="56">
        <f t="shared" si="749"/>
        <v>0</v>
      </c>
      <c r="AK2421" s="56">
        <f t="shared" si="750"/>
        <v>0</v>
      </c>
      <c r="AL2421" s="56">
        <f t="shared" si="751"/>
        <v>0</v>
      </c>
      <c r="AM2421" s="56">
        <f t="shared" si="752"/>
        <v>0</v>
      </c>
      <c r="AN2421" s="56">
        <f t="shared" si="753"/>
        <v>0</v>
      </c>
      <c r="AO2421" s="56">
        <f t="shared" si="754"/>
        <v>0</v>
      </c>
      <c r="AP2421" s="56">
        <f t="shared" si="755"/>
        <v>0</v>
      </c>
      <c r="AQ2421" s="56">
        <f t="shared" si="756"/>
        <v>0</v>
      </c>
      <c r="AR2421" s="86">
        <f t="shared" si="757"/>
        <v>0</v>
      </c>
    </row>
    <row r="2422" spans="1:44" x14ac:dyDescent="0.25">
      <c r="A2422" s="178"/>
      <c r="B2422" s="55" t="str">
        <f>_xlfn.IFNA(VLOOKUP(A2422,'Ajánlatkérő(k) adatai'!$B$4:$C$205,2,0),"")</f>
        <v/>
      </c>
      <c r="C2422" s="178"/>
      <c r="D2422" s="55" t="str">
        <f>_xlfn.IFNA(VLOOKUP(C2422,'Számlafizető(k) adatai'!$C$4:$D$203,2,0),"")</f>
        <v/>
      </c>
      <c r="E2422" s="55" t="str">
        <f>_xlfn.IFNA(VLOOKUP(C2422,'Számlafizető(k) adatai'!$C$4:$M$203,11,0),"")</f>
        <v/>
      </c>
      <c r="F2422" s="178"/>
      <c r="G2422" s="178"/>
      <c r="H2422" s="178"/>
      <c r="I2422" s="55" t="str">
        <f>IF(F2422="","",VLOOKUP(LEFT(F2422,5),'Technikai cellák'!B:C,2,0))</f>
        <v/>
      </c>
      <c r="J2422" s="55" t="str">
        <f>IF(F2422="","",VLOOKUP(I2422,'Technikai cellák'!$C$1:$D$12,2,0))</f>
        <v/>
      </c>
      <c r="K2422" s="179"/>
      <c r="L2422" s="67" t="str">
        <f t="shared" si="740"/>
        <v/>
      </c>
      <c r="M2422" s="68">
        <f t="shared" si="741"/>
        <v>0</v>
      </c>
      <c r="N2422" s="66">
        <f t="shared" si="742"/>
        <v>0</v>
      </c>
      <c r="O2422" s="152"/>
      <c r="P2422" s="172">
        <f t="shared" si="739"/>
        <v>0</v>
      </c>
      <c r="Q2422" s="69">
        <f t="shared" si="743"/>
        <v>0</v>
      </c>
      <c r="R2422" s="62">
        <f t="shared" si="744"/>
        <v>0</v>
      </c>
      <c r="S2422" s="153"/>
      <c r="T2422" s="118" t="str">
        <f t="shared" si="745"/>
        <v/>
      </c>
      <c r="U2422" s="154"/>
      <c r="V2422" s="154"/>
      <c r="W2422" s="154"/>
      <c r="X2422" s="154"/>
      <c r="Y2422" s="154"/>
      <c r="Z2422" s="154"/>
      <c r="AA2422" s="154"/>
      <c r="AB2422" s="154"/>
      <c r="AC2422" s="154"/>
      <c r="AD2422" s="154"/>
      <c r="AE2422" s="154"/>
      <c r="AF2422" s="154"/>
      <c r="AG2422" s="63">
        <f t="shared" si="746"/>
        <v>0</v>
      </c>
      <c r="AH2422" s="56">
        <f t="shared" si="747"/>
        <v>0</v>
      </c>
      <c r="AI2422" s="56">
        <f t="shared" si="748"/>
        <v>0</v>
      </c>
      <c r="AJ2422" s="56">
        <f t="shared" si="749"/>
        <v>0</v>
      </c>
      <c r="AK2422" s="56">
        <f t="shared" si="750"/>
        <v>0</v>
      </c>
      <c r="AL2422" s="56">
        <f t="shared" si="751"/>
        <v>0</v>
      </c>
      <c r="AM2422" s="56">
        <f t="shared" si="752"/>
        <v>0</v>
      </c>
      <c r="AN2422" s="56">
        <f t="shared" si="753"/>
        <v>0</v>
      </c>
      <c r="AO2422" s="56">
        <f t="shared" si="754"/>
        <v>0</v>
      </c>
      <c r="AP2422" s="56">
        <f t="shared" si="755"/>
        <v>0</v>
      </c>
      <c r="AQ2422" s="56">
        <f t="shared" si="756"/>
        <v>0</v>
      </c>
      <c r="AR2422" s="86">
        <f t="shared" si="757"/>
        <v>0</v>
      </c>
    </row>
    <row r="2423" spans="1:44" x14ac:dyDescent="0.25">
      <c r="A2423" s="178"/>
      <c r="B2423" s="55" t="str">
        <f>_xlfn.IFNA(VLOOKUP(A2423,'Ajánlatkérő(k) adatai'!$B$4:$C$205,2,0),"")</f>
        <v/>
      </c>
      <c r="C2423" s="178"/>
      <c r="D2423" s="55" t="str">
        <f>_xlfn.IFNA(VLOOKUP(C2423,'Számlafizető(k) adatai'!$C$4:$D$203,2,0),"")</f>
        <v/>
      </c>
      <c r="E2423" s="55" t="str">
        <f>_xlfn.IFNA(VLOOKUP(C2423,'Számlafizető(k) adatai'!$C$4:$M$203,11,0),"")</f>
        <v/>
      </c>
      <c r="F2423" s="178"/>
      <c r="G2423" s="178"/>
      <c r="H2423" s="178"/>
      <c r="I2423" s="55" t="str">
        <f>IF(F2423="","",VLOOKUP(LEFT(F2423,5),'Technikai cellák'!B:C,2,0))</f>
        <v/>
      </c>
      <c r="J2423" s="55" t="str">
        <f>IF(F2423="","",VLOOKUP(I2423,'Technikai cellák'!$C$1:$D$12,2,0))</f>
        <v/>
      </c>
      <c r="K2423" s="179"/>
      <c r="L2423" s="67" t="str">
        <f t="shared" si="740"/>
        <v/>
      </c>
      <c r="M2423" s="68">
        <f t="shared" si="741"/>
        <v>0</v>
      </c>
      <c r="N2423" s="66">
        <f t="shared" si="742"/>
        <v>0</v>
      </c>
      <c r="O2423" s="152"/>
      <c r="P2423" s="172">
        <f t="shared" si="739"/>
        <v>0</v>
      </c>
      <c r="Q2423" s="69">
        <f t="shared" si="743"/>
        <v>0</v>
      </c>
      <c r="R2423" s="62">
        <f t="shared" si="744"/>
        <v>0</v>
      </c>
      <c r="S2423" s="153"/>
      <c r="T2423" s="118" t="str">
        <f t="shared" si="745"/>
        <v/>
      </c>
      <c r="U2423" s="154"/>
      <c r="V2423" s="154"/>
      <c r="W2423" s="154"/>
      <c r="X2423" s="154"/>
      <c r="Y2423" s="154"/>
      <c r="Z2423" s="154"/>
      <c r="AA2423" s="154"/>
      <c r="AB2423" s="154"/>
      <c r="AC2423" s="154"/>
      <c r="AD2423" s="154"/>
      <c r="AE2423" s="154"/>
      <c r="AF2423" s="154"/>
      <c r="AG2423" s="63">
        <f t="shared" si="746"/>
        <v>0</v>
      </c>
      <c r="AH2423" s="56">
        <f t="shared" si="747"/>
        <v>0</v>
      </c>
      <c r="AI2423" s="56">
        <f t="shared" si="748"/>
        <v>0</v>
      </c>
      <c r="AJ2423" s="56">
        <f t="shared" si="749"/>
        <v>0</v>
      </c>
      <c r="AK2423" s="56">
        <f t="shared" si="750"/>
        <v>0</v>
      </c>
      <c r="AL2423" s="56">
        <f t="shared" si="751"/>
        <v>0</v>
      </c>
      <c r="AM2423" s="56">
        <f t="shared" si="752"/>
        <v>0</v>
      </c>
      <c r="AN2423" s="56">
        <f t="shared" si="753"/>
        <v>0</v>
      </c>
      <c r="AO2423" s="56">
        <f t="shared" si="754"/>
        <v>0</v>
      </c>
      <c r="AP2423" s="56">
        <f t="shared" si="755"/>
        <v>0</v>
      </c>
      <c r="AQ2423" s="56">
        <f t="shared" si="756"/>
        <v>0</v>
      </c>
      <c r="AR2423" s="86">
        <f t="shared" si="757"/>
        <v>0</v>
      </c>
    </row>
    <row r="2424" spans="1:44" x14ac:dyDescent="0.25">
      <c r="A2424" s="178"/>
      <c r="B2424" s="55" t="str">
        <f>_xlfn.IFNA(VLOOKUP(A2424,'Ajánlatkérő(k) adatai'!$B$4:$C$205,2,0),"")</f>
        <v/>
      </c>
      <c r="C2424" s="178"/>
      <c r="D2424" s="55" t="str">
        <f>_xlfn.IFNA(VLOOKUP(C2424,'Számlafizető(k) adatai'!$C$4:$D$203,2,0),"")</f>
        <v/>
      </c>
      <c r="E2424" s="55" t="str">
        <f>_xlfn.IFNA(VLOOKUP(C2424,'Számlafizető(k) adatai'!$C$4:$M$203,11,0),"")</f>
        <v/>
      </c>
      <c r="F2424" s="178"/>
      <c r="G2424" s="178"/>
      <c r="H2424" s="178"/>
      <c r="I2424" s="55" t="str">
        <f>IF(F2424="","",VLOOKUP(LEFT(F2424,5),'Technikai cellák'!B:C,2,0))</f>
        <v/>
      </c>
      <c r="J2424" s="55" t="str">
        <f>IF(F2424="","",VLOOKUP(I2424,'Technikai cellák'!$C$1:$D$12,2,0))</f>
        <v/>
      </c>
      <c r="K2424" s="179"/>
      <c r="L2424" s="67" t="str">
        <f t="shared" si="740"/>
        <v/>
      </c>
      <c r="M2424" s="68">
        <f t="shared" si="741"/>
        <v>0</v>
      </c>
      <c r="N2424" s="66">
        <f t="shared" si="742"/>
        <v>0</v>
      </c>
      <c r="O2424" s="152"/>
      <c r="P2424" s="172">
        <f t="shared" si="739"/>
        <v>0</v>
      </c>
      <c r="Q2424" s="69">
        <f t="shared" si="743"/>
        <v>0</v>
      </c>
      <c r="R2424" s="62">
        <f t="shared" si="744"/>
        <v>0</v>
      </c>
      <c r="S2424" s="153"/>
      <c r="T2424" s="118" t="str">
        <f t="shared" si="745"/>
        <v/>
      </c>
      <c r="U2424" s="154"/>
      <c r="V2424" s="154"/>
      <c r="W2424" s="154"/>
      <c r="X2424" s="154"/>
      <c r="Y2424" s="154"/>
      <c r="Z2424" s="154"/>
      <c r="AA2424" s="154"/>
      <c r="AB2424" s="154"/>
      <c r="AC2424" s="154"/>
      <c r="AD2424" s="154"/>
      <c r="AE2424" s="154"/>
      <c r="AF2424" s="154"/>
      <c r="AG2424" s="63">
        <f t="shared" si="746"/>
        <v>0</v>
      </c>
      <c r="AH2424" s="56">
        <f t="shared" si="747"/>
        <v>0</v>
      </c>
      <c r="AI2424" s="56">
        <f t="shared" si="748"/>
        <v>0</v>
      </c>
      <c r="AJ2424" s="56">
        <f t="shared" si="749"/>
        <v>0</v>
      </c>
      <c r="AK2424" s="56">
        <f t="shared" si="750"/>
        <v>0</v>
      </c>
      <c r="AL2424" s="56">
        <f t="shared" si="751"/>
        <v>0</v>
      </c>
      <c r="AM2424" s="56">
        <f t="shared" si="752"/>
        <v>0</v>
      </c>
      <c r="AN2424" s="56">
        <f t="shared" si="753"/>
        <v>0</v>
      </c>
      <c r="AO2424" s="56">
        <f t="shared" si="754"/>
        <v>0</v>
      </c>
      <c r="AP2424" s="56">
        <f t="shared" si="755"/>
        <v>0</v>
      </c>
      <c r="AQ2424" s="56">
        <f t="shared" si="756"/>
        <v>0</v>
      </c>
      <c r="AR2424" s="86">
        <f t="shared" si="757"/>
        <v>0</v>
      </c>
    </row>
    <row r="2425" spans="1:44" x14ac:dyDescent="0.25">
      <c r="A2425" s="178"/>
      <c r="B2425" s="55" t="str">
        <f>_xlfn.IFNA(VLOOKUP(A2425,'Ajánlatkérő(k) adatai'!$B$4:$C$205,2,0),"")</f>
        <v/>
      </c>
      <c r="C2425" s="178"/>
      <c r="D2425" s="55" t="str">
        <f>_xlfn.IFNA(VLOOKUP(C2425,'Számlafizető(k) adatai'!$C$4:$D$203,2,0),"")</f>
        <v/>
      </c>
      <c r="E2425" s="55" t="str">
        <f>_xlfn.IFNA(VLOOKUP(C2425,'Számlafizető(k) adatai'!$C$4:$M$203,11,0),"")</f>
        <v/>
      </c>
      <c r="F2425" s="178"/>
      <c r="G2425" s="178"/>
      <c r="H2425" s="178"/>
      <c r="I2425" s="55" t="str">
        <f>IF(F2425="","",VLOOKUP(LEFT(F2425,5),'Technikai cellák'!B:C,2,0))</f>
        <v/>
      </c>
      <c r="J2425" s="55" t="str">
        <f>IF(F2425="","",VLOOKUP(I2425,'Technikai cellák'!$C$1:$D$12,2,0))</f>
        <v/>
      </c>
      <c r="K2425" s="179"/>
      <c r="L2425" s="67" t="str">
        <f t="shared" si="740"/>
        <v/>
      </c>
      <c r="M2425" s="68">
        <f t="shared" si="741"/>
        <v>0</v>
      </c>
      <c r="N2425" s="66">
        <f t="shared" si="742"/>
        <v>0</v>
      </c>
      <c r="O2425" s="152"/>
      <c r="P2425" s="172">
        <f t="shared" si="739"/>
        <v>0</v>
      </c>
      <c r="Q2425" s="69">
        <f t="shared" si="743"/>
        <v>0</v>
      </c>
      <c r="R2425" s="62">
        <f t="shared" si="744"/>
        <v>0</v>
      </c>
      <c r="S2425" s="153"/>
      <c r="T2425" s="118" t="str">
        <f t="shared" si="745"/>
        <v/>
      </c>
      <c r="U2425" s="154"/>
      <c r="V2425" s="154"/>
      <c r="W2425" s="154"/>
      <c r="X2425" s="154"/>
      <c r="Y2425" s="154"/>
      <c r="Z2425" s="154"/>
      <c r="AA2425" s="154"/>
      <c r="AB2425" s="154"/>
      <c r="AC2425" s="154"/>
      <c r="AD2425" s="154"/>
      <c r="AE2425" s="154"/>
      <c r="AF2425" s="154"/>
      <c r="AG2425" s="63">
        <f t="shared" si="746"/>
        <v>0</v>
      </c>
      <c r="AH2425" s="56">
        <f t="shared" si="747"/>
        <v>0</v>
      </c>
      <c r="AI2425" s="56">
        <f t="shared" si="748"/>
        <v>0</v>
      </c>
      <c r="AJ2425" s="56">
        <f t="shared" si="749"/>
        <v>0</v>
      </c>
      <c r="AK2425" s="56">
        <f t="shared" si="750"/>
        <v>0</v>
      </c>
      <c r="AL2425" s="56">
        <f t="shared" si="751"/>
        <v>0</v>
      </c>
      <c r="AM2425" s="56">
        <f t="shared" si="752"/>
        <v>0</v>
      </c>
      <c r="AN2425" s="56">
        <f t="shared" si="753"/>
        <v>0</v>
      </c>
      <c r="AO2425" s="56">
        <f t="shared" si="754"/>
        <v>0</v>
      </c>
      <c r="AP2425" s="56">
        <f t="shared" si="755"/>
        <v>0</v>
      </c>
      <c r="AQ2425" s="56">
        <f t="shared" si="756"/>
        <v>0</v>
      </c>
      <c r="AR2425" s="86">
        <f t="shared" si="757"/>
        <v>0</v>
      </c>
    </row>
    <row r="2426" spans="1:44" x14ac:dyDescent="0.25">
      <c r="A2426" s="178"/>
      <c r="B2426" s="55" t="str">
        <f>_xlfn.IFNA(VLOOKUP(A2426,'Ajánlatkérő(k) adatai'!$B$4:$C$205,2,0),"")</f>
        <v/>
      </c>
      <c r="C2426" s="178"/>
      <c r="D2426" s="55" t="str">
        <f>_xlfn.IFNA(VLOOKUP(C2426,'Számlafizető(k) adatai'!$C$4:$D$203,2,0),"")</f>
        <v/>
      </c>
      <c r="E2426" s="55" t="str">
        <f>_xlfn.IFNA(VLOOKUP(C2426,'Számlafizető(k) adatai'!$C$4:$M$203,11,0),"")</f>
        <v/>
      </c>
      <c r="F2426" s="178"/>
      <c r="G2426" s="178"/>
      <c r="H2426" s="178"/>
      <c r="I2426" s="55" t="str">
        <f>IF(F2426="","",VLOOKUP(LEFT(F2426,5),'Technikai cellák'!B:C,2,0))</f>
        <v/>
      </c>
      <c r="J2426" s="55" t="str">
        <f>IF(F2426="","",VLOOKUP(I2426,'Technikai cellák'!$C$1:$D$12,2,0))</f>
        <v/>
      </c>
      <c r="K2426" s="179"/>
      <c r="L2426" s="67" t="str">
        <f t="shared" si="740"/>
        <v/>
      </c>
      <c r="M2426" s="68">
        <f t="shared" si="741"/>
        <v>0</v>
      </c>
      <c r="N2426" s="66">
        <f t="shared" si="742"/>
        <v>0</v>
      </c>
      <c r="O2426" s="152"/>
      <c r="P2426" s="172">
        <f t="shared" si="739"/>
        <v>0</v>
      </c>
      <c r="Q2426" s="69">
        <f t="shared" si="743"/>
        <v>0</v>
      </c>
      <c r="R2426" s="62">
        <f t="shared" si="744"/>
        <v>0</v>
      </c>
      <c r="S2426" s="153"/>
      <c r="T2426" s="118" t="str">
        <f t="shared" si="745"/>
        <v/>
      </c>
      <c r="U2426" s="154"/>
      <c r="V2426" s="154"/>
      <c r="W2426" s="154"/>
      <c r="X2426" s="154"/>
      <c r="Y2426" s="154"/>
      <c r="Z2426" s="154"/>
      <c r="AA2426" s="154"/>
      <c r="AB2426" s="154"/>
      <c r="AC2426" s="154"/>
      <c r="AD2426" s="154"/>
      <c r="AE2426" s="154"/>
      <c r="AF2426" s="154"/>
      <c r="AG2426" s="63">
        <f t="shared" si="746"/>
        <v>0</v>
      </c>
      <c r="AH2426" s="56">
        <f t="shared" si="747"/>
        <v>0</v>
      </c>
      <c r="AI2426" s="56">
        <f t="shared" si="748"/>
        <v>0</v>
      </c>
      <c r="AJ2426" s="56">
        <f t="shared" si="749"/>
        <v>0</v>
      </c>
      <c r="AK2426" s="56">
        <f t="shared" si="750"/>
        <v>0</v>
      </c>
      <c r="AL2426" s="56">
        <f t="shared" si="751"/>
        <v>0</v>
      </c>
      <c r="AM2426" s="56">
        <f t="shared" si="752"/>
        <v>0</v>
      </c>
      <c r="AN2426" s="56">
        <f t="shared" si="753"/>
        <v>0</v>
      </c>
      <c r="AO2426" s="56">
        <f t="shared" si="754"/>
        <v>0</v>
      </c>
      <c r="AP2426" s="56">
        <f t="shared" si="755"/>
        <v>0</v>
      </c>
      <c r="AQ2426" s="56">
        <f t="shared" si="756"/>
        <v>0</v>
      </c>
      <c r="AR2426" s="86">
        <f t="shared" si="757"/>
        <v>0</v>
      </c>
    </row>
    <row r="2427" spans="1:44" x14ac:dyDescent="0.25">
      <c r="A2427" s="178"/>
      <c r="B2427" s="55" t="str">
        <f>_xlfn.IFNA(VLOOKUP(A2427,'Ajánlatkérő(k) adatai'!$B$4:$C$205,2,0),"")</f>
        <v/>
      </c>
      <c r="C2427" s="178"/>
      <c r="D2427" s="55" t="str">
        <f>_xlfn.IFNA(VLOOKUP(C2427,'Számlafizető(k) adatai'!$C$4:$D$203,2,0),"")</f>
        <v/>
      </c>
      <c r="E2427" s="55" t="str">
        <f>_xlfn.IFNA(VLOOKUP(C2427,'Számlafizető(k) adatai'!$C$4:$M$203,11,0),"")</f>
        <v/>
      </c>
      <c r="F2427" s="178"/>
      <c r="G2427" s="178"/>
      <c r="H2427" s="178"/>
      <c r="I2427" s="55" t="str">
        <f>IF(F2427="","",VLOOKUP(LEFT(F2427,5),'Technikai cellák'!B:C,2,0))</f>
        <v/>
      </c>
      <c r="J2427" s="55" t="str">
        <f>IF(F2427="","",VLOOKUP(I2427,'Technikai cellák'!$C$1:$D$12,2,0))</f>
        <v/>
      </c>
      <c r="K2427" s="179"/>
      <c r="L2427" s="67" t="str">
        <f t="shared" si="740"/>
        <v/>
      </c>
      <c r="M2427" s="68">
        <f t="shared" si="741"/>
        <v>0</v>
      </c>
      <c r="N2427" s="66">
        <f t="shared" si="742"/>
        <v>0</v>
      </c>
      <c r="O2427" s="152"/>
      <c r="P2427" s="172">
        <f t="shared" si="739"/>
        <v>0</v>
      </c>
      <c r="Q2427" s="69">
        <f t="shared" si="743"/>
        <v>0</v>
      </c>
      <c r="R2427" s="62">
        <f t="shared" si="744"/>
        <v>0</v>
      </c>
      <c r="S2427" s="153"/>
      <c r="T2427" s="118" t="str">
        <f t="shared" si="745"/>
        <v/>
      </c>
      <c r="U2427" s="154"/>
      <c r="V2427" s="154"/>
      <c r="W2427" s="154"/>
      <c r="X2427" s="154"/>
      <c r="Y2427" s="154"/>
      <c r="Z2427" s="154"/>
      <c r="AA2427" s="154"/>
      <c r="AB2427" s="154"/>
      <c r="AC2427" s="154"/>
      <c r="AD2427" s="154"/>
      <c r="AE2427" s="154"/>
      <c r="AF2427" s="154"/>
      <c r="AG2427" s="63">
        <f t="shared" si="746"/>
        <v>0</v>
      </c>
      <c r="AH2427" s="56">
        <f t="shared" si="747"/>
        <v>0</v>
      </c>
      <c r="AI2427" s="56">
        <f t="shared" si="748"/>
        <v>0</v>
      </c>
      <c r="AJ2427" s="56">
        <f t="shared" si="749"/>
        <v>0</v>
      </c>
      <c r="AK2427" s="56">
        <f t="shared" si="750"/>
        <v>0</v>
      </c>
      <c r="AL2427" s="56">
        <f t="shared" si="751"/>
        <v>0</v>
      </c>
      <c r="AM2427" s="56">
        <f t="shared" si="752"/>
        <v>0</v>
      </c>
      <c r="AN2427" s="56">
        <f t="shared" si="753"/>
        <v>0</v>
      </c>
      <c r="AO2427" s="56">
        <f t="shared" si="754"/>
        <v>0</v>
      </c>
      <c r="AP2427" s="56">
        <f t="shared" si="755"/>
        <v>0</v>
      </c>
      <c r="AQ2427" s="56">
        <f t="shared" si="756"/>
        <v>0</v>
      </c>
      <c r="AR2427" s="86">
        <f t="shared" si="757"/>
        <v>0</v>
      </c>
    </row>
    <row r="2428" spans="1:44" x14ac:dyDescent="0.25">
      <c r="A2428" s="178"/>
      <c r="B2428" s="55" t="str">
        <f>_xlfn.IFNA(VLOOKUP(A2428,'Ajánlatkérő(k) adatai'!$B$4:$C$205,2,0),"")</f>
        <v/>
      </c>
      <c r="C2428" s="178"/>
      <c r="D2428" s="55" t="str">
        <f>_xlfn.IFNA(VLOOKUP(C2428,'Számlafizető(k) adatai'!$C$4:$D$203,2,0),"")</f>
        <v/>
      </c>
      <c r="E2428" s="55" t="str">
        <f>_xlfn.IFNA(VLOOKUP(C2428,'Számlafizető(k) adatai'!$C$4:$M$203,11,0),"")</f>
        <v/>
      </c>
      <c r="F2428" s="178"/>
      <c r="G2428" s="178"/>
      <c r="H2428" s="178"/>
      <c r="I2428" s="55" t="str">
        <f>IF(F2428="","",VLOOKUP(LEFT(F2428,5),'Technikai cellák'!B:C,2,0))</f>
        <v/>
      </c>
      <c r="J2428" s="55" t="str">
        <f>IF(F2428="","",VLOOKUP(I2428,'Technikai cellák'!$C$1:$D$12,2,0))</f>
        <v/>
      </c>
      <c r="K2428" s="179"/>
      <c r="L2428" s="67" t="str">
        <f t="shared" si="740"/>
        <v/>
      </c>
      <c r="M2428" s="68">
        <f t="shared" si="741"/>
        <v>0</v>
      </c>
      <c r="N2428" s="66">
        <f t="shared" si="742"/>
        <v>0</v>
      </c>
      <c r="O2428" s="152"/>
      <c r="P2428" s="172">
        <f t="shared" si="739"/>
        <v>0</v>
      </c>
      <c r="Q2428" s="69">
        <f t="shared" si="743"/>
        <v>0</v>
      </c>
      <c r="R2428" s="62">
        <f t="shared" si="744"/>
        <v>0</v>
      </c>
      <c r="S2428" s="153"/>
      <c r="T2428" s="118" t="str">
        <f t="shared" si="745"/>
        <v/>
      </c>
      <c r="U2428" s="154"/>
      <c r="V2428" s="154"/>
      <c r="W2428" s="154"/>
      <c r="X2428" s="154"/>
      <c r="Y2428" s="154"/>
      <c r="Z2428" s="154"/>
      <c r="AA2428" s="154"/>
      <c r="AB2428" s="154"/>
      <c r="AC2428" s="154"/>
      <c r="AD2428" s="154"/>
      <c r="AE2428" s="154"/>
      <c r="AF2428" s="154"/>
      <c r="AG2428" s="63">
        <f t="shared" si="746"/>
        <v>0</v>
      </c>
      <c r="AH2428" s="56">
        <f t="shared" si="747"/>
        <v>0</v>
      </c>
      <c r="AI2428" s="56">
        <f t="shared" si="748"/>
        <v>0</v>
      </c>
      <c r="AJ2428" s="56">
        <f t="shared" si="749"/>
        <v>0</v>
      </c>
      <c r="AK2428" s="56">
        <f t="shared" si="750"/>
        <v>0</v>
      </c>
      <c r="AL2428" s="56">
        <f t="shared" si="751"/>
        <v>0</v>
      </c>
      <c r="AM2428" s="56">
        <f t="shared" si="752"/>
        <v>0</v>
      </c>
      <c r="AN2428" s="56">
        <f t="shared" si="753"/>
        <v>0</v>
      </c>
      <c r="AO2428" s="56">
        <f t="shared" si="754"/>
        <v>0</v>
      </c>
      <c r="AP2428" s="56">
        <f t="shared" si="755"/>
        <v>0</v>
      </c>
      <c r="AQ2428" s="56">
        <f t="shared" si="756"/>
        <v>0</v>
      </c>
      <c r="AR2428" s="86">
        <f t="shared" si="757"/>
        <v>0</v>
      </c>
    </row>
    <row r="2429" spans="1:44" x14ac:dyDescent="0.25">
      <c r="A2429" s="178"/>
      <c r="B2429" s="55" t="str">
        <f>_xlfn.IFNA(VLOOKUP(A2429,'Ajánlatkérő(k) adatai'!$B$4:$C$205,2,0),"")</f>
        <v/>
      </c>
      <c r="C2429" s="178"/>
      <c r="D2429" s="55" t="str">
        <f>_xlfn.IFNA(VLOOKUP(C2429,'Számlafizető(k) adatai'!$C$4:$D$203,2,0),"")</f>
        <v/>
      </c>
      <c r="E2429" s="55" t="str">
        <f>_xlfn.IFNA(VLOOKUP(C2429,'Számlafizető(k) adatai'!$C$4:$M$203,11,0),"")</f>
        <v/>
      </c>
      <c r="F2429" s="178"/>
      <c r="G2429" s="178"/>
      <c r="H2429" s="178"/>
      <c r="I2429" s="55" t="str">
        <f>IF(F2429="","",VLOOKUP(LEFT(F2429,5),'Technikai cellák'!B:C,2,0))</f>
        <v/>
      </c>
      <c r="J2429" s="55" t="str">
        <f>IF(F2429="","",VLOOKUP(I2429,'Technikai cellák'!$C$1:$D$12,2,0))</f>
        <v/>
      </c>
      <c r="K2429" s="179"/>
      <c r="L2429" s="67" t="str">
        <f t="shared" si="740"/>
        <v/>
      </c>
      <c r="M2429" s="68">
        <f t="shared" si="741"/>
        <v>0</v>
      </c>
      <c r="N2429" s="66">
        <f t="shared" si="742"/>
        <v>0</v>
      </c>
      <c r="O2429" s="152"/>
      <c r="P2429" s="172">
        <f t="shared" si="739"/>
        <v>0</v>
      </c>
      <c r="Q2429" s="69">
        <f t="shared" si="743"/>
        <v>0</v>
      </c>
      <c r="R2429" s="62">
        <f t="shared" si="744"/>
        <v>0</v>
      </c>
      <c r="S2429" s="153"/>
      <c r="T2429" s="118" t="str">
        <f t="shared" si="745"/>
        <v/>
      </c>
      <c r="U2429" s="154"/>
      <c r="V2429" s="154"/>
      <c r="W2429" s="154"/>
      <c r="X2429" s="154"/>
      <c r="Y2429" s="154"/>
      <c r="Z2429" s="154"/>
      <c r="AA2429" s="154"/>
      <c r="AB2429" s="154"/>
      <c r="AC2429" s="154"/>
      <c r="AD2429" s="154"/>
      <c r="AE2429" s="154"/>
      <c r="AF2429" s="154"/>
      <c r="AG2429" s="63">
        <f t="shared" si="746"/>
        <v>0</v>
      </c>
      <c r="AH2429" s="56">
        <f t="shared" si="747"/>
        <v>0</v>
      </c>
      <c r="AI2429" s="56">
        <f t="shared" si="748"/>
        <v>0</v>
      </c>
      <c r="AJ2429" s="56">
        <f t="shared" si="749"/>
        <v>0</v>
      </c>
      <c r="AK2429" s="56">
        <f t="shared" si="750"/>
        <v>0</v>
      </c>
      <c r="AL2429" s="56">
        <f t="shared" si="751"/>
        <v>0</v>
      </c>
      <c r="AM2429" s="56">
        <f t="shared" si="752"/>
        <v>0</v>
      </c>
      <c r="AN2429" s="56">
        <f t="shared" si="753"/>
        <v>0</v>
      </c>
      <c r="AO2429" s="56">
        <f t="shared" si="754"/>
        <v>0</v>
      </c>
      <c r="AP2429" s="56">
        <f t="shared" si="755"/>
        <v>0</v>
      </c>
      <c r="AQ2429" s="56">
        <f t="shared" si="756"/>
        <v>0</v>
      </c>
      <c r="AR2429" s="86">
        <f t="shared" si="757"/>
        <v>0</v>
      </c>
    </row>
    <row r="2430" spans="1:44" x14ac:dyDescent="0.25">
      <c r="A2430" s="178"/>
      <c r="B2430" s="55" t="str">
        <f>_xlfn.IFNA(VLOOKUP(A2430,'Ajánlatkérő(k) adatai'!$B$4:$C$205,2,0),"")</f>
        <v/>
      </c>
      <c r="C2430" s="178"/>
      <c r="D2430" s="55" t="str">
        <f>_xlfn.IFNA(VLOOKUP(C2430,'Számlafizető(k) adatai'!$C$4:$D$203,2,0),"")</f>
        <v/>
      </c>
      <c r="E2430" s="55" t="str">
        <f>_xlfn.IFNA(VLOOKUP(C2430,'Számlafizető(k) adatai'!$C$4:$M$203,11,0),"")</f>
        <v/>
      </c>
      <c r="F2430" s="178"/>
      <c r="G2430" s="178"/>
      <c r="H2430" s="178"/>
      <c r="I2430" s="55" t="str">
        <f>IF(F2430="","",VLOOKUP(LEFT(F2430,5),'Technikai cellák'!B:C,2,0))</f>
        <v/>
      </c>
      <c r="J2430" s="55" t="str">
        <f>IF(F2430="","",VLOOKUP(I2430,'Technikai cellák'!$C$1:$D$12,2,0))</f>
        <v/>
      </c>
      <c r="K2430" s="179"/>
      <c r="L2430" s="67" t="str">
        <f t="shared" si="740"/>
        <v/>
      </c>
      <c r="M2430" s="68">
        <f t="shared" si="741"/>
        <v>0</v>
      </c>
      <c r="N2430" s="66">
        <f t="shared" si="742"/>
        <v>0</v>
      </c>
      <c r="O2430" s="152"/>
      <c r="P2430" s="172">
        <f t="shared" si="739"/>
        <v>0</v>
      </c>
      <c r="Q2430" s="69">
        <f t="shared" si="743"/>
        <v>0</v>
      </c>
      <c r="R2430" s="62">
        <f t="shared" si="744"/>
        <v>0</v>
      </c>
      <c r="S2430" s="153"/>
      <c r="T2430" s="118" t="str">
        <f t="shared" si="745"/>
        <v/>
      </c>
      <c r="U2430" s="154"/>
      <c r="V2430" s="154"/>
      <c r="W2430" s="154"/>
      <c r="X2430" s="154"/>
      <c r="Y2430" s="154"/>
      <c r="Z2430" s="154"/>
      <c r="AA2430" s="154"/>
      <c r="AB2430" s="154"/>
      <c r="AC2430" s="154"/>
      <c r="AD2430" s="154"/>
      <c r="AE2430" s="154"/>
      <c r="AF2430" s="154"/>
      <c r="AG2430" s="63">
        <f t="shared" si="746"/>
        <v>0</v>
      </c>
      <c r="AH2430" s="56">
        <f t="shared" si="747"/>
        <v>0</v>
      </c>
      <c r="AI2430" s="56">
        <f t="shared" si="748"/>
        <v>0</v>
      </c>
      <c r="AJ2430" s="56">
        <f t="shared" si="749"/>
        <v>0</v>
      </c>
      <c r="AK2430" s="56">
        <f t="shared" si="750"/>
        <v>0</v>
      </c>
      <c r="AL2430" s="56">
        <f t="shared" si="751"/>
        <v>0</v>
      </c>
      <c r="AM2430" s="56">
        <f t="shared" si="752"/>
        <v>0</v>
      </c>
      <c r="AN2430" s="56">
        <f t="shared" si="753"/>
        <v>0</v>
      </c>
      <c r="AO2430" s="56">
        <f t="shared" si="754"/>
        <v>0</v>
      </c>
      <c r="AP2430" s="56">
        <f t="shared" si="755"/>
        <v>0</v>
      </c>
      <c r="AQ2430" s="56">
        <f t="shared" si="756"/>
        <v>0</v>
      </c>
      <c r="AR2430" s="86">
        <f t="shared" si="757"/>
        <v>0</v>
      </c>
    </row>
    <row r="2431" spans="1:44" x14ac:dyDescent="0.25">
      <c r="A2431" s="178"/>
      <c r="B2431" s="55" t="str">
        <f>_xlfn.IFNA(VLOOKUP(A2431,'Ajánlatkérő(k) adatai'!$B$4:$C$205,2,0),"")</f>
        <v/>
      </c>
      <c r="C2431" s="178"/>
      <c r="D2431" s="55" t="str">
        <f>_xlfn.IFNA(VLOOKUP(C2431,'Számlafizető(k) adatai'!$C$4:$D$203,2,0),"")</f>
        <v/>
      </c>
      <c r="E2431" s="55" t="str">
        <f>_xlfn.IFNA(VLOOKUP(C2431,'Számlafizető(k) adatai'!$C$4:$M$203,11,0),"")</f>
        <v/>
      </c>
      <c r="F2431" s="178"/>
      <c r="G2431" s="178"/>
      <c r="H2431" s="178"/>
      <c r="I2431" s="55" t="str">
        <f>IF(F2431="","",VLOOKUP(LEFT(F2431,5),'Technikai cellák'!B:C,2,0))</f>
        <v/>
      </c>
      <c r="J2431" s="55" t="str">
        <f>IF(F2431="","",VLOOKUP(I2431,'Technikai cellák'!$C$1:$D$12,2,0))</f>
        <v/>
      </c>
      <c r="K2431" s="179"/>
      <c r="L2431" s="67" t="str">
        <f t="shared" si="740"/>
        <v/>
      </c>
      <c r="M2431" s="68">
        <f t="shared" si="741"/>
        <v>0</v>
      </c>
      <c r="N2431" s="66">
        <f t="shared" si="742"/>
        <v>0</v>
      </c>
      <c r="O2431" s="152"/>
      <c r="P2431" s="172">
        <f t="shared" si="739"/>
        <v>0</v>
      </c>
      <c r="Q2431" s="69">
        <f t="shared" si="743"/>
        <v>0</v>
      </c>
      <c r="R2431" s="62">
        <f t="shared" si="744"/>
        <v>0</v>
      </c>
      <c r="S2431" s="153"/>
      <c r="T2431" s="118" t="str">
        <f t="shared" si="745"/>
        <v/>
      </c>
      <c r="U2431" s="154"/>
      <c r="V2431" s="154"/>
      <c r="W2431" s="154"/>
      <c r="X2431" s="154"/>
      <c r="Y2431" s="154"/>
      <c r="Z2431" s="154"/>
      <c r="AA2431" s="154"/>
      <c r="AB2431" s="154"/>
      <c r="AC2431" s="154"/>
      <c r="AD2431" s="154"/>
      <c r="AE2431" s="154"/>
      <c r="AF2431" s="154"/>
      <c r="AG2431" s="63">
        <f t="shared" si="746"/>
        <v>0</v>
      </c>
      <c r="AH2431" s="56">
        <f t="shared" si="747"/>
        <v>0</v>
      </c>
      <c r="AI2431" s="56">
        <f t="shared" si="748"/>
        <v>0</v>
      </c>
      <c r="AJ2431" s="56">
        <f t="shared" si="749"/>
        <v>0</v>
      </c>
      <c r="AK2431" s="56">
        <f t="shared" si="750"/>
        <v>0</v>
      </c>
      <c r="AL2431" s="56">
        <f t="shared" si="751"/>
        <v>0</v>
      </c>
      <c r="AM2431" s="56">
        <f t="shared" si="752"/>
        <v>0</v>
      </c>
      <c r="AN2431" s="56">
        <f t="shared" si="753"/>
        <v>0</v>
      </c>
      <c r="AO2431" s="56">
        <f t="shared" si="754"/>
        <v>0</v>
      </c>
      <c r="AP2431" s="56">
        <f t="shared" si="755"/>
        <v>0</v>
      </c>
      <c r="AQ2431" s="56">
        <f t="shared" si="756"/>
        <v>0</v>
      </c>
      <c r="AR2431" s="86">
        <f t="shared" si="757"/>
        <v>0</v>
      </c>
    </row>
    <row r="2432" spans="1:44" x14ac:dyDescent="0.25">
      <c r="A2432" s="178"/>
      <c r="B2432" s="55" t="str">
        <f>_xlfn.IFNA(VLOOKUP(A2432,'Ajánlatkérő(k) adatai'!$B$4:$C$205,2,0),"")</f>
        <v/>
      </c>
      <c r="C2432" s="178"/>
      <c r="D2432" s="55" t="str">
        <f>_xlfn.IFNA(VLOOKUP(C2432,'Számlafizető(k) adatai'!$C$4:$D$203,2,0),"")</f>
        <v/>
      </c>
      <c r="E2432" s="55" t="str">
        <f>_xlfn.IFNA(VLOOKUP(C2432,'Számlafizető(k) adatai'!$C$4:$M$203,11,0),"")</f>
        <v/>
      </c>
      <c r="F2432" s="178"/>
      <c r="G2432" s="178"/>
      <c r="H2432" s="178"/>
      <c r="I2432" s="55" t="str">
        <f>IF(F2432="","",VLOOKUP(LEFT(F2432,5),'Technikai cellák'!B:C,2,0))</f>
        <v/>
      </c>
      <c r="J2432" s="55" t="str">
        <f>IF(F2432="","",VLOOKUP(I2432,'Technikai cellák'!$C$1:$D$12,2,0))</f>
        <v/>
      </c>
      <c r="K2432" s="179"/>
      <c r="L2432" s="67" t="str">
        <f t="shared" si="740"/>
        <v/>
      </c>
      <c r="M2432" s="68">
        <f t="shared" si="741"/>
        <v>0</v>
      </c>
      <c r="N2432" s="66">
        <f t="shared" si="742"/>
        <v>0</v>
      </c>
      <c r="O2432" s="152"/>
      <c r="P2432" s="172">
        <f t="shared" si="739"/>
        <v>0</v>
      </c>
      <c r="Q2432" s="69">
        <f t="shared" si="743"/>
        <v>0</v>
      </c>
      <c r="R2432" s="62">
        <f t="shared" si="744"/>
        <v>0</v>
      </c>
      <c r="S2432" s="153"/>
      <c r="T2432" s="118" t="str">
        <f t="shared" si="745"/>
        <v/>
      </c>
      <c r="U2432" s="154"/>
      <c r="V2432" s="154"/>
      <c r="W2432" s="154"/>
      <c r="X2432" s="154"/>
      <c r="Y2432" s="154"/>
      <c r="Z2432" s="154"/>
      <c r="AA2432" s="154"/>
      <c r="AB2432" s="154"/>
      <c r="AC2432" s="154"/>
      <c r="AD2432" s="154"/>
      <c r="AE2432" s="154"/>
      <c r="AF2432" s="154"/>
      <c r="AG2432" s="63">
        <f t="shared" si="746"/>
        <v>0</v>
      </c>
      <c r="AH2432" s="56">
        <f t="shared" si="747"/>
        <v>0</v>
      </c>
      <c r="AI2432" s="56">
        <f t="shared" si="748"/>
        <v>0</v>
      </c>
      <c r="AJ2432" s="56">
        <f t="shared" si="749"/>
        <v>0</v>
      </c>
      <c r="AK2432" s="56">
        <f t="shared" si="750"/>
        <v>0</v>
      </c>
      <c r="AL2432" s="56">
        <f t="shared" si="751"/>
        <v>0</v>
      </c>
      <c r="AM2432" s="56">
        <f t="shared" si="752"/>
        <v>0</v>
      </c>
      <c r="AN2432" s="56">
        <f t="shared" si="753"/>
        <v>0</v>
      </c>
      <c r="AO2432" s="56">
        <f t="shared" si="754"/>
        <v>0</v>
      </c>
      <c r="AP2432" s="56">
        <f t="shared" si="755"/>
        <v>0</v>
      </c>
      <c r="AQ2432" s="56">
        <f t="shared" si="756"/>
        <v>0</v>
      </c>
      <c r="AR2432" s="86">
        <f t="shared" si="757"/>
        <v>0</v>
      </c>
    </row>
    <row r="2433" spans="1:44" x14ac:dyDescent="0.25">
      <c r="A2433" s="178"/>
      <c r="B2433" s="55" t="str">
        <f>_xlfn.IFNA(VLOOKUP(A2433,'Ajánlatkérő(k) adatai'!$B$4:$C$205,2,0),"")</f>
        <v/>
      </c>
      <c r="C2433" s="178"/>
      <c r="D2433" s="55" t="str">
        <f>_xlfn.IFNA(VLOOKUP(C2433,'Számlafizető(k) adatai'!$C$4:$D$203,2,0),"")</f>
        <v/>
      </c>
      <c r="E2433" s="55" t="str">
        <f>_xlfn.IFNA(VLOOKUP(C2433,'Számlafizető(k) adatai'!$C$4:$M$203,11,0),"")</f>
        <v/>
      </c>
      <c r="F2433" s="178"/>
      <c r="G2433" s="178"/>
      <c r="H2433" s="178"/>
      <c r="I2433" s="55" t="str">
        <f>IF(F2433="","",VLOOKUP(LEFT(F2433,5),'Technikai cellák'!B:C,2,0))</f>
        <v/>
      </c>
      <c r="J2433" s="55" t="str">
        <f>IF(F2433="","",VLOOKUP(I2433,'Technikai cellák'!$C$1:$D$12,2,0))</f>
        <v/>
      </c>
      <c r="K2433" s="179"/>
      <c r="L2433" s="67" t="str">
        <f t="shared" si="740"/>
        <v/>
      </c>
      <c r="M2433" s="68">
        <f t="shared" si="741"/>
        <v>0</v>
      </c>
      <c r="N2433" s="66">
        <f t="shared" si="742"/>
        <v>0</v>
      </c>
      <c r="O2433" s="152"/>
      <c r="P2433" s="172">
        <f t="shared" si="739"/>
        <v>0</v>
      </c>
      <c r="Q2433" s="69">
        <f t="shared" si="743"/>
        <v>0</v>
      </c>
      <c r="R2433" s="62">
        <f t="shared" si="744"/>
        <v>0</v>
      </c>
      <c r="S2433" s="153"/>
      <c r="T2433" s="118" t="str">
        <f t="shared" si="745"/>
        <v/>
      </c>
      <c r="U2433" s="154"/>
      <c r="V2433" s="154"/>
      <c r="W2433" s="154"/>
      <c r="X2433" s="154"/>
      <c r="Y2433" s="154"/>
      <c r="Z2433" s="154"/>
      <c r="AA2433" s="154"/>
      <c r="AB2433" s="154"/>
      <c r="AC2433" s="154"/>
      <c r="AD2433" s="154"/>
      <c r="AE2433" s="154"/>
      <c r="AF2433" s="154"/>
      <c r="AG2433" s="63">
        <f t="shared" si="746"/>
        <v>0</v>
      </c>
      <c r="AH2433" s="56">
        <f t="shared" si="747"/>
        <v>0</v>
      </c>
      <c r="AI2433" s="56">
        <f t="shared" si="748"/>
        <v>0</v>
      </c>
      <c r="AJ2433" s="56">
        <f t="shared" si="749"/>
        <v>0</v>
      </c>
      <c r="AK2433" s="56">
        <f t="shared" si="750"/>
        <v>0</v>
      </c>
      <c r="AL2433" s="56">
        <f t="shared" si="751"/>
        <v>0</v>
      </c>
      <c r="AM2433" s="56">
        <f t="shared" si="752"/>
        <v>0</v>
      </c>
      <c r="AN2433" s="56">
        <f t="shared" si="753"/>
        <v>0</v>
      </c>
      <c r="AO2433" s="56">
        <f t="shared" si="754"/>
        <v>0</v>
      </c>
      <c r="AP2433" s="56">
        <f t="shared" si="755"/>
        <v>0</v>
      </c>
      <c r="AQ2433" s="56">
        <f t="shared" si="756"/>
        <v>0</v>
      </c>
      <c r="AR2433" s="86">
        <f t="shared" si="757"/>
        <v>0</v>
      </c>
    </row>
    <row r="2434" spans="1:44" x14ac:dyDescent="0.25">
      <c r="A2434" s="178"/>
      <c r="B2434" s="55" t="str">
        <f>_xlfn.IFNA(VLOOKUP(A2434,'Ajánlatkérő(k) adatai'!$B$4:$C$205,2,0),"")</f>
        <v/>
      </c>
      <c r="C2434" s="178"/>
      <c r="D2434" s="55" t="str">
        <f>_xlfn.IFNA(VLOOKUP(C2434,'Számlafizető(k) adatai'!$C$4:$D$203,2,0),"")</f>
        <v/>
      </c>
      <c r="E2434" s="55" t="str">
        <f>_xlfn.IFNA(VLOOKUP(C2434,'Számlafizető(k) adatai'!$C$4:$M$203,11,0),"")</f>
        <v/>
      </c>
      <c r="F2434" s="178"/>
      <c r="G2434" s="178"/>
      <c r="H2434" s="178"/>
      <c r="I2434" s="55" t="str">
        <f>IF(F2434="","",VLOOKUP(LEFT(F2434,5),'Technikai cellák'!B:C,2,0))</f>
        <v/>
      </c>
      <c r="J2434" s="55" t="str">
        <f>IF(F2434="","",VLOOKUP(I2434,'Technikai cellák'!$C$1:$D$12,2,0))</f>
        <v/>
      </c>
      <c r="K2434" s="179"/>
      <c r="L2434" s="67" t="str">
        <f t="shared" si="740"/>
        <v/>
      </c>
      <c r="M2434" s="68">
        <f t="shared" si="741"/>
        <v>0</v>
      </c>
      <c r="N2434" s="66">
        <f t="shared" si="742"/>
        <v>0</v>
      </c>
      <c r="O2434" s="152"/>
      <c r="P2434" s="172">
        <f t="shared" si="739"/>
        <v>0</v>
      </c>
      <c r="Q2434" s="69">
        <f t="shared" si="743"/>
        <v>0</v>
      </c>
      <c r="R2434" s="62">
        <f t="shared" si="744"/>
        <v>0</v>
      </c>
      <c r="S2434" s="153"/>
      <c r="T2434" s="118" t="str">
        <f t="shared" si="745"/>
        <v/>
      </c>
      <c r="U2434" s="154"/>
      <c r="V2434" s="154"/>
      <c r="W2434" s="154"/>
      <c r="X2434" s="154"/>
      <c r="Y2434" s="154"/>
      <c r="Z2434" s="154"/>
      <c r="AA2434" s="154"/>
      <c r="AB2434" s="154"/>
      <c r="AC2434" s="154"/>
      <c r="AD2434" s="154"/>
      <c r="AE2434" s="154"/>
      <c r="AF2434" s="154"/>
      <c r="AG2434" s="63">
        <f t="shared" si="746"/>
        <v>0</v>
      </c>
      <c r="AH2434" s="56">
        <f t="shared" si="747"/>
        <v>0</v>
      </c>
      <c r="AI2434" s="56">
        <f t="shared" si="748"/>
        <v>0</v>
      </c>
      <c r="AJ2434" s="56">
        <f t="shared" si="749"/>
        <v>0</v>
      </c>
      <c r="AK2434" s="56">
        <f t="shared" si="750"/>
        <v>0</v>
      </c>
      <c r="AL2434" s="56">
        <f t="shared" si="751"/>
        <v>0</v>
      </c>
      <c r="AM2434" s="56">
        <f t="shared" si="752"/>
        <v>0</v>
      </c>
      <c r="AN2434" s="56">
        <f t="shared" si="753"/>
        <v>0</v>
      </c>
      <c r="AO2434" s="56">
        <f t="shared" si="754"/>
        <v>0</v>
      </c>
      <c r="AP2434" s="56">
        <f t="shared" si="755"/>
        <v>0</v>
      </c>
      <c r="AQ2434" s="56">
        <f t="shared" si="756"/>
        <v>0</v>
      </c>
      <c r="AR2434" s="86">
        <f t="shared" si="757"/>
        <v>0</v>
      </c>
    </row>
    <row r="2435" spans="1:44" x14ac:dyDescent="0.25">
      <c r="A2435" s="178"/>
      <c r="B2435" s="55" t="str">
        <f>_xlfn.IFNA(VLOOKUP(A2435,'Ajánlatkérő(k) adatai'!$B$4:$C$205,2,0),"")</f>
        <v/>
      </c>
      <c r="C2435" s="178"/>
      <c r="D2435" s="55" t="str">
        <f>_xlfn.IFNA(VLOOKUP(C2435,'Számlafizető(k) adatai'!$C$4:$D$203,2,0),"")</f>
        <v/>
      </c>
      <c r="E2435" s="55" t="str">
        <f>_xlfn.IFNA(VLOOKUP(C2435,'Számlafizető(k) adatai'!$C$4:$M$203,11,0),"")</f>
        <v/>
      </c>
      <c r="F2435" s="178"/>
      <c r="G2435" s="178"/>
      <c r="H2435" s="178"/>
      <c r="I2435" s="55" t="str">
        <f>IF(F2435="","",VLOOKUP(LEFT(F2435,5),'Technikai cellák'!B:C,2,0))</f>
        <v/>
      </c>
      <c r="J2435" s="55" t="str">
        <f>IF(F2435="","",VLOOKUP(I2435,'Technikai cellák'!$C$1:$D$12,2,0))</f>
        <v/>
      </c>
      <c r="K2435" s="179"/>
      <c r="L2435" s="67" t="str">
        <f t="shared" si="740"/>
        <v/>
      </c>
      <c r="M2435" s="68">
        <f t="shared" si="741"/>
        <v>0</v>
      </c>
      <c r="N2435" s="66">
        <f t="shared" si="742"/>
        <v>0</v>
      </c>
      <c r="O2435" s="152"/>
      <c r="P2435" s="172">
        <f t="shared" si="739"/>
        <v>0</v>
      </c>
      <c r="Q2435" s="69">
        <f t="shared" si="743"/>
        <v>0</v>
      </c>
      <c r="R2435" s="62">
        <f t="shared" si="744"/>
        <v>0</v>
      </c>
      <c r="S2435" s="153"/>
      <c r="T2435" s="118" t="str">
        <f t="shared" si="745"/>
        <v/>
      </c>
      <c r="U2435" s="154"/>
      <c r="V2435" s="154"/>
      <c r="W2435" s="154"/>
      <c r="X2435" s="154"/>
      <c r="Y2435" s="154"/>
      <c r="Z2435" s="154"/>
      <c r="AA2435" s="154"/>
      <c r="AB2435" s="154"/>
      <c r="AC2435" s="154"/>
      <c r="AD2435" s="154"/>
      <c r="AE2435" s="154"/>
      <c r="AF2435" s="154"/>
      <c r="AG2435" s="63">
        <f t="shared" si="746"/>
        <v>0</v>
      </c>
      <c r="AH2435" s="56">
        <f t="shared" si="747"/>
        <v>0</v>
      </c>
      <c r="AI2435" s="56">
        <f t="shared" si="748"/>
        <v>0</v>
      </c>
      <c r="AJ2435" s="56">
        <f t="shared" si="749"/>
        <v>0</v>
      </c>
      <c r="AK2435" s="56">
        <f t="shared" si="750"/>
        <v>0</v>
      </c>
      <c r="AL2435" s="56">
        <f t="shared" si="751"/>
        <v>0</v>
      </c>
      <c r="AM2435" s="56">
        <f t="shared" si="752"/>
        <v>0</v>
      </c>
      <c r="AN2435" s="56">
        <f t="shared" si="753"/>
        <v>0</v>
      </c>
      <c r="AO2435" s="56">
        <f t="shared" si="754"/>
        <v>0</v>
      </c>
      <c r="AP2435" s="56">
        <f t="shared" si="755"/>
        <v>0</v>
      </c>
      <c r="AQ2435" s="56">
        <f t="shared" si="756"/>
        <v>0</v>
      </c>
      <c r="AR2435" s="86">
        <f t="shared" si="757"/>
        <v>0</v>
      </c>
    </row>
    <row r="2436" spans="1:44" x14ac:dyDescent="0.25">
      <c r="A2436" s="178"/>
      <c r="B2436" s="55" t="str">
        <f>_xlfn.IFNA(VLOOKUP(A2436,'Ajánlatkérő(k) adatai'!$B$4:$C$205,2,0),"")</f>
        <v/>
      </c>
      <c r="C2436" s="178"/>
      <c r="D2436" s="55" t="str">
        <f>_xlfn.IFNA(VLOOKUP(C2436,'Számlafizető(k) adatai'!$C$4:$D$203,2,0),"")</f>
        <v/>
      </c>
      <c r="E2436" s="55" t="str">
        <f>_xlfn.IFNA(VLOOKUP(C2436,'Számlafizető(k) adatai'!$C$4:$M$203,11,0),"")</f>
        <v/>
      </c>
      <c r="F2436" s="178"/>
      <c r="G2436" s="178"/>
      <c r="H2436" s="178"/>
      <c r="I2436" s="55" t="str">
        <f>IF(F2436="","",VLOOKUP(LEFT(F2436,5),'Technikai cellák'!B:C,2,0))</f>
        <v/>
      </c>
      <c r="J2436" s="55" t="str">
        <f>IF(F2436="","",VLOOKUP(I2436,'Technikai cellák'!$C$1:$D$12,2,0))</f>
        <v/>
      </c>
      <c r="K2436" s="179"/>
      <c r="L2436" s="67" t="str">
        <f t="shared" si="740"/>
        <v/>
      </c>
      <c r="M2436" s="68">
        <f t="shared" si="741"/>
        <v>0</v>
      </c>
      <c r="N2436" s="66">
        <f t="shared" si="742"/>
        <v>0</v>
      </c>
      <c r="O2436" s="152"/>
      <c r="P2436" s="172">
        <f t="shared" si="739"/>
        <v>0</v>
      </c>
      <c r="Q2436" s="69">
        <f t="shared" si="743"/>
        <v>0</v>
      </c>
      <c r="R2436" s="62">
        <f t="shared" si="744"/>
        <v>0</v>
      </c>
      <c r="S2436" s="153"/>
      <c r="T2436" s="118" t="str">
        <f t="shared" si="745"/>
        <v/>
      </c>
      <c r="U2436" s="154"/>
      <c r="V2436" s="154"/>
      <c r="W2436" s="154"/>
      <c r="X2436" s="154"/>
      <c r="Y2436" s="154"/>
      <c r="Z2436" s="154"/>
      <c r="AA2436" s="154"/>
      <c r="AB2436" s="154"/>
      <c r="AC2436" s="154"/>
      <c r="AD2436" s="154"/>
      <c r="AE2436" s="154"/>
      <c r="AF2436" s="154"/>
      <c r="AG2436" s="63">
        <f t="shared" si="746"/>
        <v>0</v>
      </c>
      <c r="AH2436" s="56">
        <f t="shared" si="747"/>
        <v>0</v>
      </c>
      <c r="AI2436" s="56">
        <f t="shared" si="748"/>
        <v>0</v>
      </c>
      <c r="AJ2436" s="56">
        <f t="shared" si="749"/>
        <v>0</v>
      </c>
      <c r="AK2436" s="56">
        <f t="shared" si="750"/>
        <v>0</v>
      </c>
      <c r="AL2436" s="56">
        <f t="shared" si="751"/>
        <v>0</v>
      </c>
      <c r="AM2436" s="56">
        <f t="shared" si="752"/>
        <v>0</v>
      </c>
      <c r="AN2436" s="56">
        <f t="shared" si="753"/>
        <v>0</v>
      </c>
      <c r="AO2436" s="56">
        <f t="shared" si="754"/>
        <v>0</v>
      </c>
      <c r="AP2436" s="56">
        <f t="shared" si="755"/>
        <v>0</v>
      </c>
      <c r="AQ2436" s="56">
        <f t="shared" si="756"/>
        <v>0</v>
      </c>
      <c r="AR2436" s="86">
        <f t="shared" si="757"/>
        <v>0</v>
      </c>
    </row>
    <row r="2437" spans="1:44" x14ac:dyDescent="0.25">
      <c r="A2437" s="178"/>
      <c r="B2437" s="55" t="str">
        <f>_xlfn.IFNA(VLOOKUP(A2437,'Ajánlatkérő(k) adatai'!$B$4:$C$205,2,0),"")</f>
        <v/>
      </c>
      <c r="C2437" s="178"/>
      <c r="D2437" s="55" t="str">
        <f>_xlfn.IFNA(VLOOKUP(C2437,'Számlafizető(k) adatai'!$C$4:$D$203,2,0),"")</f>
        <v/>
      </c>
      <c r="E2437" s="55" t="str">
        <f>_xlfn.IFNA(VLOOKUP(C2437,'Számlafizető(k) adatai'!$C$4:$M$203,11,0),"")</f>
        <v/>
      </c>
      <c r="F2437" s="178"/>
      <c r="G2437" s="178"/>
      <c r="H2437" s="178"/>
      <c r="I2437" s="55" t="str">
        <f>IF(F2437="","",VLOOKUP(LEFT(F2437,5),'Technikai cellák'!B:C,2,0))</f>
        <v/>
      </c>
      <c r="J2437" s="55" t="str">
        <f>IF(F2437="","",VLOOKUP(I2437,'Technikai cellák'!$C$1:$D$12,2,0))</f>
        <v/>
      </c>
      <c r="K2437" s="179"/>
      <c r="L2437" s="67" t="str">
        <f t="shared" si="740"/>
        <v/>
      </c>
      <c r="M2437" s="68">
        <f t="shared" si="741"/>
        <v>0</v>
      </c>
      <c r="N2437" s="66">
        <f t="shared" si="742"/>
        <v>0</v>
      </c>
      <c r="O2437" s="152"/>
      <c r="P2437" s="172">
        <f t="shared" si="739"/>
        <v>0</v>
      </c>
      <c r="Q2437" s="69">
        <f t="shared" si="743"/>
        <v>0</v>
      </c>
      <c r="R2437" s="62">
        <f t="shared" si="744"/>
        <v>0</v>
      </c>
      <c r="S2437" s="153"/>
      <c r="T2437" s="118" t="str">
        <f t="shared" si="745"/>
        <v/>
      </c>
      <c r="U2437" s="154"/>
      <c r="V2437" s="154"/>
      <c r="W2437" s="154"/>
      <c r="X2437" s="154"/>
      <c r="Y2437" s="154"/>
      <c r="Z2437" s="154"/>
      <c r="AA2437" s="154"/>
      <c r="AB2437" s="154"/>
      <c r="AC2437" s="154"/>
      <c r="AD2437" s="154"/>
      <c r="AE2437" s="154"/>
      <c r="AF2437" s="154"/>
      <c r="AG2437" s="63">
        <f t="shared" si="746"/>
        <v>0</v>
      </c>
      <c r="AH2437" s="56">
        <f t="shared" si="747"/>
        <v>0</v>
      </c>
      <c r="AI2437" s="56">
        <f t="shared" si="748"/>
        <v>0</v>
      </c>
      <c r="AJ2437" s="56">
        <f t="shared" si="749"/>
        <v>0</v>
      </c>
      <c r="AK2437" s="56">
        <f t="shared" si="750"/>
        <v>0</v>
      </c>
      <c r="AL2437" s="56">
        <f t="shared" si="751"/>
        <v>0</v>
      </c>
      <c r="AM2437" s="56">
        <f t="shared" si="752"/>
        <v>0</v>
      </c>
      <c r="AN2437" s="56">
        <f t="shared" si="753"/>
        <v>0</v>
      </c>
      <c r="AO2437" s="56">
        <f t="shared" si="754"/>
        <v>0</v>
      </c>
      <c r="AP2437" s="56">
        <f t="shared" si="755"/>
        <v>0</v>
      </c>
      <c r="AQ2437" s="56">
        <f t="shared" si="756"/>
        <v>0</v>
      </c>
      <c r="AR2437" s="86">
        <f t="shared" si="757"/>
        <v>0</v>
      </c>
    </row>
    <row r="2438" spans="1:44" x14ac:dyDescent="0.25">
      <c r="A2438" s="178"/>
      <c r="B2438" s="55" t="str">
        <f>_xlfn.IFNA(VLOOKUP(A2438,'Ajánlatkérő(k) adatai'!$B$4:$C$205,2,0),"")</f>
        <v/>
      </c>
      <c r="C2438" s="178"/>
      <c r="D2438" s="55" t="str">
        <f>_xlfn.IFNA(VLOOKUP(C2438,'Számlafizető(k) adatai'!$C$4:$D$203,2,0),"")</f>
        <v/>
      </c>
      <c r="E2438" s="55" t="str">
        <f>_xlfn.IFNA(VLOOKUP(C2438,'Számlafizető(k) adatai'!$C$4:$M$203,11,0),"")</f>
        <v/>
      </c>
      <c r="F2438" s="178"/>
      <c r="G2438" s="178"/>
      <c r="H2438" s="178"/>
      <c r="I2438" s="55" t="str">
        <f>IF(F2438="","",VLOOKUP(LEFT(F2438,5),'Technikai cellák'!B:C,2,0))</f>
        <v/>
      </c>
      <c r="J2438" s="55" t="str">
        <f>IF(F2438="","",VLOOKUP(I2438,'Technikai cellák'!$C$1:$D$12,2,0))</f>
        <v/>
      </c>
      <c r="K2438" s="179"/>
      <c r="L2438" s="67" t="str">
        <f t="shared" si="740"/>
        <v/>
      </c>
      <c r="M2438" s="68">
        <f t="shared" si="741"/>
        <v>0</v>
      </c>
      <c r="N2438" s="66">
        <f t="shared" si="742"/>
        <v>0</v>
      </c>
      <c r="O2438" s="152"/>
      <c r="P2438" s="172">
        <f t="shared" si="739"/>
        <v>0</v>
      </c>
      <c r="Q2438" s="69">
        <f t="shared" si="743"/>
        <v>0</v>
      </c>
      <c r="R2438" s="62">
        <f t="shared" si="744"/>
        <v>0</v>
      </c>
      <c r="S2438" s="153"/>
      <c r="T2438" s="118" t="str">
        <f t="shared" si="745"/>
        <v/>
      </c>
      <c r="U2438" s="154"/>
      <c r="V2438" s="154"/>
      <c r="W2438" s="154"/>
      <c r="X2438" s="154"/>
      <c r="Y2438" s="154"/>
      <c r="Z2438" s="154"/>
      <c r="AA2438" s="154"/>
      <c r="AB2438" s="154"/>
      <c r="AC2438" s="154"/>
      <c r="AD2438" s="154"/>
      <c r="AE2438" s="154"/>
      <c r="AF2438" s="154"/>
      <c r="AG2438" s="63">
        <f t="shared" si="746"/>
        <v>0</v>
      </c>
      <c r="AH2438" s="56">
        <f t="shared" si="747"/>
        <v>0</v>
      </c>
      <c r="AI2438" s="56">
        <f t="shared" si="748"/>
        <v>0</v>
      </c>
      <c r="AJ2438" s="56">
        <f t="shared" si="749"/>
        <v>0</v>
      </c>
      <c r="AK2438" s="56">
        <f t="shared" si="750"/>
        <v>0</v>
      </c>
      <c r="AL2438" s="56">
        <f t="shared" si="751"/>
        <v>0</v>
      </c>
      <c r="AM2438" s="56">
        <f t="shared" si="752"/>
        <v>0</v>
      </c>
      <c r="AN2438" s="56">
        <f t="shared" si="753"/>
        <v>0</v>
      </c>
      <c r="AO2438" s="56">
        <f t="shared" si="754"/>
        <v>0</v>
      </c>
      <c r="AP2438" s="56">
        <f t="shared" si="755"/>
        <v>0</v>
      </c>
      <c r="AQ2438" s="56">
        <f t="shared" si="756"/>
        <v>0</v>
      </c>
      <c r="AR2438" s="86">
        <f t="shared" si="757"/>
        <v>0</v>
      </c>
    </row>
    <row r="2439" spans="1:44" x14ac:dyDescent="0.25">
      <c r="A2439" s="178"/>
      <c r="B2439" s="55" t="str">
        <f>_xlfn.IFNA(VLOOKUP(A2439,'Ajánlatkérő(k) adatai'!$B$4:$C$205,2,0),"")</f>
        <v/>
      </c>
      <c r="C2439" s="178"/>
      <c r="D2439" s="55" t="str">
        <f>_xlfn.IFNA(VLOOKUP(C2439,'Számlafizető(k) adatai'!$C$4:$D$203,2,0),"")</f>
        <v/>
      </c>
      <c r="E2439" s="55" t="str">
        <f>_xlfn.IFNA(VLOOKUP(C2439,'Számlafizető(k) adatai'!$C$4:$M$203,11,0),"")</f>
        <v/>
      </c>
      <c r="F2439" s="178"/>
      <c r="G2439" s="178"/>
      <c r="H2439" s="178"/>
      <c r="I2439" s="55" t="str">
        <f>IF(F2439="","",VLOOKUP(LEFT(F2439,5),'Technikai cellák'!B:C,2,0))</f>
        <v/>
      </c>
      <c r="J2439" s="55" t="str">
        <f>IF(F2439="","",VLOOKUP(I2439,'Technikai cellák'!$C$1:$D$12,2,0))</f>
        <v/>
      </c>
      <c r="K2439" s="179"/>
      <c r="L2439" s="67" t="str">
        <f t="shared" si="740"/>
        <v/>
      </c>
      <c r="M2439" s="68">
        <f t="shared" si="741"/>
        <v>0</v>
      </c>
      <c r="N2439" s="66">
        <f t="shared" si="742"/>
        <v>0</v>
      </c>
      <c r="O2439" s="152"/>
      <c r="P2439" s="172">
        <f t="shared" si="739"/>
        <v>0</v>
      </c>
      <c r="Q2439" s="69">
        <f t="shared" si="743"/>
        <v>0</v>
      </c>
      <c r="R2439" s="62">
        <f t="shared" si="744"/>
        <v>0</v>
      </c>
      <c r="S2439" s="153"/>
      <c r="T2439" s="118" t="str">
        <f t="shared" si="745"/>
        <v/>
      </c>
      <c r="U2439" s="154"/>
      <c r="V2439" s="154"/>
      <c r="W2439" s="154"/>
      <c r="X2439" s="154"/>
      <c r="Y2439" s="154"/>
      <c r="Z2439" s="154"/>
      <c r="AA2439" s="154"/>
      <c r="AB2439" s="154"/>
      <c r="AC2439" s="154"/>
      <c r="AD2439" s="154"/>
      <c r="AE2439" s="154"/>
      <c r="AF2439" s="154"/>
      <c r="AG2439" s="63">
        <f t="shared" si="746"/>
        <v>0</v>
      </c>
      <c r="AH2439" s="56">
        <f t="shared" si="747"/>
        <v>0</v>
      </c>
      <c r="AI2439" s="56">
        <f t="shared" si="748"/>
        <v>0</v>
      </c>
      <c r="AJ2439" s="56">
        <f t="shared" si="749"/>
        <v>0</v>
      </c>
      <c r="AK2439" s="56">
        <f t="shared" si="750"/>
        <v>0</v>
      </c>
      <c r="AL2439" s="56">
        <f t="shared" si="751"/>
        <v>0</v>
      </c>
      <c r="AM2439" s="56">
        <f t="shared" si="752"/>
        <v>0</v>
      </c>
      <c r="AN2439" s="56">
        <f t="shared" si="753"/>
        <v>0</v>
      </c>
      <c r="AO2439" s="56">
        <f t="shared" si="754"/>
        <v>0</v>
      </c>
      <c r="AP2439" s="56">
        <f t="shared" si="755"/>
        <v>0</v>
      </c>
      <c r="AQ2439" s="56">
        <f t="shared" si="756"/>
        <v>0</v>
      </c>
      <c r="AR2439" s="86">
        <f t="shared" si="757"/>
        <v>0</v>
      </c>
    </row>
    <row r="2440" spans="1:44" x14ac:dyDescent="0.25">
      <c r="A2440" s="178"/>
      <c r="B2440" s="55" t="str">
        <f>_xlfn.IFNA(VLOOKUP(A2440,'Ajánlatkérő(k) adatai'!$B$4:$C$205,2,0),"")</f>
        <v/>
      </c>
      <c r="C2440" s="178"/>
      <c r="D2440" s="55" t="str">
        <f>_xlfn.IFNA(VLOOKUP(C2440,'Számlafizető(k) adatai'!$C$4:$D$203,2,0),"")</f>
        <v/>
      </c>
      <c r="E2440" s="55" t="str">
        <f>_xlfn.IFNA(VLOOKUP(C2440,'Számlafizető(k) adatai'!$C$4:$M$203,11,0),"")</f>
        <v/>
      </c>
      <c r="F2440" s="178"/>
      <c r="G2440" s="178"/>
      <c r="H2440" s="178"/>
      <c r="I2440" s="55" t="str">
        <f>IF(F2440="","",VLOOKUP(LEFT(F2440,5),'Technikai cellák'!B:C,2,0))</f>
        <v/>
      </c>
      <c r="J2440" s="55" t="str">
        <f>IF(F2440="","",VLOOKUP(I2440,'Technikai cellák'!$C$1:$D$12,2,0))</f>
        <v/>
      </c>
      <c r="K2440" s="179"/>
      <c r="L2440" s="67" t="str">
        <f t="shared" si="740"/>
        <v/>
      </c>
      <c r="M2440" s="68">
        <f t="shared" si="741"/>
        <v>0</v>
      </c>
      <c r="N2440" s="66">
        <f t="shared" si="742"/>
        <v>0</v>
      </c>
      <c r="O2440" s="152"/>
      <c r="P2440" s="172">
        <f t="shared" si="739"/>
        <v>0</v>
      </c>
      <c r="Q2440" s="69">
        <f t="shared" si="743"/>
        <v>0</v>
      </c>
      <c r="R2440" s="62">
        <f t="shared" si="744"/>
        <v>0</v>
      </c>
      <c r="S2440" s="153"/>
      <c r="T2440" s="118" t="str">
        <f t="shared" si="745"/>
        <v/>
      </c>
      <c r="U2440" s="154"/>
      <c r="V2440" s="154"/>
      <c r="W2440" s="154"/>
      <c r="X2440" s="154"/>
      <c r="Y2440" s="154"/>
      <c r="Z2440" s="154"/>
      <c r="AA2440" s="154"/>
      <c r="AB2440" s="154"/>
      <c r="AC2440" s="154"/>
      <c r="AD2440" s="154"/>
      <c r="AE2440" s="154"/>
      <c r="AF2440" s="154"/>
      <c r="AG2440" s="63">
        <f t="shared" si="746"/>
        <v>0</v>
      </c>
      <c r="AH2440" s="56">
        <f t="shared" si="747"/>
        <v>0</v>
      </c>
      <c r="AI2440" s="56">
        <f t="shared" si="748"/>
        <v>0</v>
      </c>
      <c r="AJ2440" s="56">
        <f t="shared" si="749"/>
        <v>0</v>
      </c>
      <c r="AK2440" s="56">
        <f t="shared" si="750"/>
        <v>0</v>
      </c>
      <c r="AL2440" s="56">
        <f t="shared" si="751"/>
        <v>0</v>
      </c>
      <c r="AM2440" s="56">
        <f t="shared" si="752"/>
        <v>0</v>
      </c>
      <c r="AN2440" s="56">
        <f t="shared" si="753"/>
        <v>0</v>
      </c>
      <c r="AO2440" s="56">
        <f t="shared" si="754"/>
        <v>0</v>
      </c>
      <c r="AP2440" s="56">
        <f t="shared" si="755"/>
        <v>0</v>
      </c>
      <c r="AQ2440" s="56">
        <f t="shared" si="756"/>
        <v>0</v>
      </c>
      <c r="AR2440" s="86">
        <f t="shared" si="757"/>
        <v>0</v>
      </c>
    </row>
    <row r="2441" spans="1:44" x14ac:dyDescent="0.25">
      <c r="A2441" s="178"/>
      <c r="B2441" s="55" t="str">
        <f>_xlfn.IFNA(VLOOKUP(A2441,'Ajánlatkérő(k) adatai'!$B$4:$C$205,2,0),"")</f>
        <v/>
      </c>
      <c r="C2441" s="178"/>
      <c r="D2441" s="55" t="str">
        <f>_xlfn.IFNA(VLOOKUP(C2441,'Számlafizető(k) adatai'!$C$4:$D$203,2,0),"")</f>
        <v/>
      </c>
      <c r="E2441" s="55" t="str">
        <f>_xlfn.IFNA(VLOOKUP(C2441,'Számlafizető(k) adatai'!$C$4:$M$203,11,0),"")</f>
        <v/>
      </c>
      <c r="F2441" s="178"/>
      <c r="G2441" s="178"/>
      <c r="H2441" s="178"/>
      <c r="I2441" s="55" t="str">
        <f>IF(F2441="","",VLOOKUP(LEFT(F2441,5),'Technikai cellák'!B:C,2,0))</f>
        <v/>
      </c>
      <c r="J2441" s="55" t="str">
        <f>IF(F2441="","",VLOOKUP(I2441,'Technikai cellák'!$C$1:$D$12,2,0))</f>
        <v/>
      </c>
      <c r="K2441" s="179"/>
      <c r="L2441" s="67" t="str">
        <f t="shared" si="740"/>
        <v/>
      </c>
      <c r="M2441" s="68">
        <f t="shared" si="741"/>
        <v>0</v>
      </c>
      <c r="N2441" s="66">
        <f t="shared" si="742"/>
        <v>0</v>
      </c>
      <c r="O2441" s="152"/>
      <c r="P2441" s="172">
        <f t="shared" si="739"/>
        <v>0</v>
      </c>
      <c r="Q2441" s="69">
        <f t="shared" si="743"/>
        <v>0</v>
      </c>
      <c r="R2441" s="62">
        <f t="shared" si="744"/>
        <v>0</v>
      </c>
      <c r="S2441" s="153"/>
      <c r="T2441" s="118" t="str">
        <f t="shared" si="745"/>
        <v/>
      </c>
      <c r="U2441" s="154"/>
      <c r="V2441" s="154"/>
      <c r="W2441" s="154"/>
      <c r="X2441" s="154"/>
      <c r="Y2441" s="154"/>
      <c r="Z2441" s="154"/>
      <c r="AA2441" s="154"/>
      <c r="AB2441" s="154"/>
      <c r="AC2441" s="154"/>
      <c r="AD2441" s="154"/>
      <c r="AE2441" s="154"/>
      <c r="AF2441" s="154"/>
      <c r="AG2441" s="63">
        <f t="shared" si="746"/>
        <v>0</v>
      </c>
      <c r="AH2441" s="56">
        <f t="shared" si="747"/>
        <v>0</v>
      </c>
      <c r="AI2441" s="56">
        <f t="shared" si="748"/>
        <v>0</v>
      </c>
      <c r="AJ2441" s="56">
        <f t="shared" si="749"/>
        <v>0</v>
      </c>
      <c r="AK2441" s="56">
        <f t="shared" si="750"/>
        <v>0</v>
      </c>
      <c r="AL2441" s="56">
        <f t="shared" si="751"/>
        <v>0</v>
      </c>
      <c r="AM2441" s="56">
        <f t="shared" si="752"/>
        <v>0</v>
      </c>
      <c r="AN2441" s="56">
        <f t="shared" si="753"/>
        <v>0</v>
      </c>
      <c r="AO2441" s="56">
        <f t="shared" si="754"/>
        <v>0</v>
      </c>
      <c r="AP2441" s="56">
        <f t="shared" si="755"/>
        <v>0</v>
      </c>
      <c r="AQ2441" s="56">
        <f t="shared" si="756"/>
        <v>0</v>
      </c>
      <c r="AR2441" s="86">
        <f t="shared" si="757"/>
        <v>0</v>
      </c>
    </row>
    <row r="2442" spans="1:44" x14ac:dyDescent="0.25">
      <c r="A2442" s="178"/>
      <c r="B2442" s="55" t="str">
        <f>_xlfn.IFNA(VLOOKUP(A2442,'Ajánlatkérő(k) adatai'!$B$4:$C$205,2,0),"")</f>
        <v/>
      </c>
      <c r="C2442" s="178"/>
      <c r="D2442" s="55" t="str">
        <f>_xlfn.IFNA(VLOOKUP(C2442,'Számlafizető(k) adatai'!$C$4:$D$203,2,0),"")</f>
        <v/>
      </c>
      <c r="E2442" s="55" t="str">
        <f>_xlfn.IFNA(VLOOKUP(C2442,'Számlafizető(k) adatai'!$C$4:$M$203,11,0),"")</f>
        <v/>
      </c>
      <c r="F2442" s="178"/>
      <c r="G2442" s="178"/>
      <c r="H2442" s="178"/>
      <c r="I2442" s="55" t="str">
        <f>IF(F2442="","",VLOOKUP(LEFT(F2442,5),'Technikai cellák'!B:C,2,0))</f>
        <v/>
      </c>
      <c r="J2442" s="55" t="str">
        <f>IF(F2442="","",VLOOKUP(I2442,'Technikai cellák'!$C$1:$D$12,2,0))</f>
        <v/>
      </c>
      <c r="K2442" s="179"/>
      <c r="L2442" s="67" t="str">
        <f t="shared" si="740"/>
        <v/>
      </c>
      <c r="M2442" s="68">
        <f t="shared" si="741"/>
        <v>0</v>
      </c>
      <c r="N2442" s="66">
        <f t="shared" si="742"/>
        <v>0</v>
      </c>
      <c r="O2442" s="152"/>
      <c r="P2442" s="172">
        <f t="shared" si="739"/>
        <v>0</v>
      </c>
      <c r="Q2442" s="69">
        <f t="shared" si="743"/>
        <v>0</v>
      </c>
      <c r="R2442" s="62">
        <f t="shared" si="744"/>
        <v>0</v>
      </c>
      <c r="S2442" s="153"/>
      <c r="T2442" s="118" t="str">
        <f t="shared" si="745"/>
        <v/>
      </c>
      <c r="U2442" s="154"/>
      <c r="V2442" s="154"/>
      <c r="W2442" s="154"/>
      <c r="X2442" s="154"/>
      <c r="Y2442" s="154"/>
      <c r="Z2442" s="154"/>
      <c r="AA2442" s="154"/>
      <c r="AB2442" s="154"/>
      <c r="AC2442" s="154"/>
      <c r="AD2442" s="154"/>
      <c r="AE2442" s="154"/>
      <c r="AF2442" s="154"/>
      <c r="AG2442" s="63">
        <f t="shared" si="746"/>
        <v>0</v>
      </c>
      <c r="AH2442" s="56">
        <f t="shared" si="747"/>
        <v>0</v>
      </c>
      <c r="AI2442" s="56">
        <f t="shared" si="748"/>
        <v>0</v>
      </c>
      <c r="AJ2442" s="56">
        <f t="shared" si="749"/>
        <v>0</v>
      </c>
      <c r="AK2442" s="56">
        <f t="shared" si="750"/>
        <v>0</v>
      </c>
      <c r="AL2442" s="56">
        <f t="shared" si="751"/>
        <v>0</v>
      </c>
      <c r="AM2442" s="56">
        <f t="shared" si="752"/>
        <v>0</v>
      </c>
      <c r="AN2442" s="56">
        <f t="shared" si="753"/>
        <v>0</v>
      </c>
      <c r="AO2442" s="56">
        <f t="shared" si="754"/>
        <v>0</v>
      </c>
      <c r="AP2442" s="56">
        <f t="shared" si="755"/>
        <v>0</v>
      </c>
      <c r="AQ2442" s="56">
        <f t="shared" si="756"/>
        <v>0</v>
      </c>
      <c r="AR2442" s="86">
        <f t="shared" si="757"/>
        <v>0</v>
      </c>
    </row>
    <row r="2443" spans="1:44" x14ac:dyDescent="0.25">
      <c r="A2443" s="178"/>
      <c r="B2443" s="55" t="str">
        <f>_xlfn.IFNA(VLOOKUP(A2443,'Ajánlatkérő(k) adatai'!$B$4:$C$205,2,0),"")</f>
        <v/>
      </c>
      <c r="C2443" s="178"/>
      <c r="D2443" s="55" t="str">
        <f>_xlfn.IFNA(VLOOKUP(C2443,'Számlafizető(k) adatai'!$C$4:$D$203,2,0),"")</f>
        <v/>
      </c>
      <c r="E2443" s="55" t="str">
        <f>_xlfn.IFNA(VLOOKUP(C2443,'Számlafizető(k) adatai'!$C$4:$M$203,11,0),"")</f>
        <v/>
      </c>
      <c r="F2443" s="178"/>
      <c r="G2443" s="178"/>
      <c r="H2443" s="178"/>
      <c r="I2443" s="55" t="str">
        <f>IF(F2443="","",VLOOKUP(LEFT(F2443,5),'Technikai cellák'!B:C,2,0))</f>
        <v/>
      </c>
      <c r="J2443" s="55" t="str">
        <f>IF(F2443="","",VLOOKUP(I2443,'Technikai cellák'!$C$1:$D$12,2,0))</f>
        <v/>
      </c>
      <c r="K2443" s="179"/>
      <c r="L2443" s="67" t="str">
        <f t="shared" si="740"/>
        <v/>
      </c>
      <c r="M2443" s="68">
        <f t="shared" si="741"/>
        <v>0</v>
      </c>
      <c r="N2443" s="66">
        <f t="shared" si="742"/>
        <v>0</v>
      </c>
      <c r="O2443" s="152"/>
      <c r="P2443" s="172">
        <f t="shared" si="739"/>
        <v>0</v>
      </c>
      <c r="Q2443" s="69">
        <f t="shared" si="743"/>
        <v>0</v>
      </c>
      <c r="R2443" s="62">
        <f t="shared" si="744"/>
        <v>0</v>
      </c>
      <c r="S2443" s="153"/>
      <c r="T2443" s="118" t="str">
        <f t="shared" si="745"/>
        <v/>
      </c>
      <c r="U2443" s="154"/>
      <c r="V2443" s="154"/>
      <c r="W2443" s="154"/>
      <c r="X2443" s="154"/>
      <c r="Y2443" s="154"/>
      <c r="Z2443" s="154"/>
      <c r="AA2443" s="154"/>
      <c r="AB2443" s="154"/>
      <c r="AC2443" s="154"/>
      <c r="AD2443" s="154"/>
      <c r="AE2443" s="154"/>
      <c r="AF2443" s="154"/>
      <c r="AG2443" s="63">
        <f t="shared" si="746"/>
        <v>0</v>
      </c>
      <c r="AH2443" s="56">
        <f t="shared" si="747"/>
        <v>0</v>
      </c>
      <c r="AI2443" s="56">
        <f t="shared" si="748"/>
        <v>0</v>
      </c>
      <c r="AJ2443" s="56">
        <f t="shared" si="749"/>
        <v>0</v>
      </c>
      <c r="AK2443" s="56">
        <f t="shared" si="750"/>
        <v>0</v>
      </c>
      <c r="AL2443" s="56">
        <f t="shared" si="751"/>
        <v>0</v>
      </c>
      <c r="AM2443" s="56">
        <f t="shared" si="752"/>
        <v>0</v>
      </c>
      <c r="AN2443" s="56">
        <f t="shared" si="753"/>
        <v>0</v>
      </c>
      <c r="AO2443" s="56">
        <f t="shared" si="754"/>
        <v>0</v>
      </c>
      <c r="AP2443" s="56">
        <f t="shared" si="755"/>
        <v>0</v>
      </c>
      <c r="AQ2443" s="56">
        <f t="shared" si="756"/>
        <v>0</v>
      </c>
      <c r="AR2443" s="86">
        <f t="shared" si="757"/>
        <v>0</v>
      </c>
    </row>
    <row r="2444" spans="1:44" x14ac:dyDescent="0.25">
      <c r="A2444" s="178"/>
      <c r="B2444" s="55" t="str">
        <f>_xlfn.IFNA(VLOOKUP(A2444,'Ajánlatkérő(k) adatai'!$B$4:$C$205,2,0),"")</f>
        <v/>
      </c>
      <c r="C2444" s="178"/>
      <c r="D2444" s="55" t="str">
        <f>_xlfn.IFNA(VLOOKUP(C2444,'Számlafizető(k) adatai'!$C$4:$D$203,2,0),"")</f>
        <v/>
      </c>
      <c r="E2444" s="55" t="str">
        <f>_xlfn.IFNA(VLOOKUP(C2444,'Számlafizető(k) adatai'!$C$4:$M$203,11,0),"")</f>
        <v/>
      </c>
      <c r="F2444" s="178"/>
      <c r="G2444" s="178"/>
      <c r="H2444" s="178"/>
      <c r="I2444" s="55" t="str">
        <f>IF(F2444="","",VLOOKUP(LEFT(F2444,5),'Technikai cellák'!B:C,2,0))</f>
        <v/>
      </c>
      <c r="J2444" s="55" t="str">
        <f>IF(F2444="","",VLOOKUP(I2444,'Technikai cellák'!$C$1:$D$12,2,0))</f>
        <v/>
      </c>
      <c r="K2444" s="179"/>
      <c r="L2444" s="67" t="str">
        <f t="shared" si="740"/>
        <v/>
      </c>
      <c r="M2444" s="68">
        <f t="shared" si="741"/>
        <v>0</v>
      </c>
      <c r="N2444" s="66">
        <f t="shared" si="742"/>
        <v>0</v>
      </c>
      <c r="O2444" s="152"/>
      <c r="P2444" s="172">
        <f t="shared" si="739"/>
        <v>0</v>
      </c>
      <c r="Q2444" s="69">
        <f t="shared" si="743"/>
        <v>0</v>
      </c>
      <c r="R2444" s="62">
        <f t="shared" si="744"/>
        <v>0</v>
      </c>
      <c r="S2444" s="153"/>
      <c r="T2444" s="118" t="str">
        <f t="shared" si="745"/>
        <v/>
      </c>
      <c r="U2444" s="154"/>
      <c r="V2444" s="154"/>
      <c r="W2444" s="154"/>
      <c r="X2444" s="154"/>
      <c r="Y2444" s="154"/>
      <c r="Z2444" s="154"/>
      <c r="AA2444" s="154"/>
      <c r="AB2444" s="154"/>
      <c r="AC2444" s="154"/>
      <c r="AD2444" s="154"/>
      <c r="AE2444" s="154"/>
      <c r="AF2444" s="154"/>
      <c r="AG2444" s="63">
        <f t="shared" si="746"/>
        <v>0</v>
      </c>
      <c r="AH2444" s="56">
        <f t="shared" si="747"/>
        <v>0</v>
      </c>
      <c r="AI2444" s="56">
        <f t="shared" si="748"/>
        <v>0</v>
      </c>
      <c r="AJ2444" s="56">
        <f t="shared" si="749"/>
        <v>0</v>
      </c>
      <c r="AK2444" s="56">
        <f t="shared" si="750"/>
        <v>0</v>
      </c>
      <c r="AL2444" s="56">
        <f t="shared" si="751"/>
        <v>0</v>
      </c>
      <c r="AM2444" s="56">
        <f t="shared" si="752"/>
        <v>0</v>
      </c>
      <c r="AN2444" s="56">
        <f t="shared" si="753"/>
        <v>0</v>
      </c>
      <c r="AO2444" s="56">
        <f t="shared" si="754"/>
        <v>0</v>
      </c>
      <c r="AP2444" s="56">
        <f t="shared" si="755"/>
        <v>0</v>
      </c>
      <c r="AQ2444" s="56">
        <f t="shared" si="756"/>
        <v>0</v>
      </c>
      <c r="AR2444" s="86">
        <f t="shared" si="757"/>
        <v>0</v>
      </c>
    </row>
    <row r="2445" spans="1:44" x14ac:dyDescent="0.25">
      <c r="A2445" s="178"/>
      <c r="B2445" s="55" t="str">
        <f>_xlfn.IFNA(VLOOKUP(A2445,'Ajánlatkérő(k) adatai'!$B$4:$C$205,2,0),"")</f>
        <v/>
      </c>
      <c r="C2445" s="178"/>
      <c r="D2445" s="55" t="str">
        <f>_xlfn.IFNA(VLOOKUP(C2445,'Számlafizető(k) adatai'!$C$4:$D$203,2,0),"")</f>
        <v/>
      </c>
      <c r="E2445" s="55" t="str">
        <f>_xlfn.IFNA(VLOOKUP(C2445,'Számlafizető(k) adatai'!$C$4:$M$203,11,0),"")</f>
        <v/>
      </c>
      <c r="F2445" s="178"/>
      <c r="G2445" s="178"/>
      <c r="H2445" s="178"/>
      <c r="I2445" s="55" t="str">
        <f>IF(F2445="","",VLOOKUP(LEFT(F2445,5),'Technikai cellák'!B:C,2,0))</f>
        <v/>
      </c>
      <c r="J2445" s="55" t="str">
        <f>IF(F2445="","",VLOOKUP(I2445,'Technikai cellák'!$C$1:$D$12,2,0))</f>
        <v/>
      </c>
      <c r="K2445" s="179"/>
      <c r="L2445" s="67" t="str">
        <f t="shared" si="740"/>
        <v/>
      </c>
      <c r="M2445" s="68">
        <f t="shared" si="741"/>
        <v>0</v>
      </c>
      <c r="N2445" s="66">
        <f t="shared" si="742"/>
        <v>0</v>
      </c>
      <c r="O2445" s="152"/>
      <c r="P2445" s="172">
        <f t="shared" si="739"/>
        <v>0</v>
      </c>
      <c r="Q2445" s="69">
        <f t="shared" si="743"/>
        <v>0</v>
      </c>
      <c r="R2445" s="62">
        <f t="shared" si="744"/>
        <v>0</v>
      </c>
      <c r="S2445" s="153"/>
      <c r="T2445" s="118" t="str">
        <f t="shared" si="745"/>
        <v/>
      </c>
      <c r="U2445" s="154"/>
      <c r="V2445" s="154"/>
      <c r="W2445" s="154"/>
      <c r="X2445" s="154"/>
      <c r="Y2445" s="154"/>
      <c r="Z2445" s="154"/>
      <c r="AA2445" s="154"/>
      <c r="AB2445" s="154"/>
      <c r="AC2445" s="154"/>
      <c r="AD2445" s="154"/>
      <c r="AE2445" s="154"/>
      <c r="AF2445" s="154"/>
      <c r="AG2445" s="63">
        <f t="shared" si="746"/>
        <v>0</v>
      </c>
      <c r="AH2445" s="56">
        <f t="shared" si="747"/>
        <v>0</v>
      </c>
      <c r="AI2445" s="56">
        <f t="shared" si="748"/>
        <v>0</v>
      </c>
      <c r="AJ2445" s="56">
        <f t="shared" si="749"/>
        <v>0</v>
      </c>
      <c r="AK2445" s="56">
        <f t="shared" si="750"/>
        <v>0</v>
      </c>
      <c r="AL2445" s="56">
        <f t="shared" si="751"/>
        <v>0</v>
      </c>
      <c r="AM2445" s="56">
        <f t="shared" si="752"/>
        <v>0</v>
      </c>
      <c r="AN2445" s="56">
        <f t="shared" si="753"/>
        <v>0</v>
      </c>
      <c r="AO2445" s="56">
        <f t="shared" si="754"/>
        <v>0</v>
      </c>
      <c r="AP2445" s="56">
        <f t="shared" si="755"/>
        <v>0</v>
      </c>
      <c r="AQ2445" s="56">
        <f t="shared" si="756"/>
        <v>0</v>
      </c>
      <c r="AR2445" s="86">
        <f t="shared" si="757"/>
        <v>0</v>
      </c>
    </row>
    <row r="2446" spans="1:44" x14ac:dyDescent="0.25">
      <c r="A2446" s="178"/>
      <c r="B2446" s="55" t="str">
        <f>_xlfn.IFNA(VLOOKUP(A2446,'Ajánlatkérő(k) adatai'!$B$4:$C$205,2,0),"")</f>
        <v/>
      </c>
      <c r="C2446" s="178"/>
      <c r="D2446" s="55" t="str">
        <f>_xlfn.IFNA(VLOOKUP(C2446,'Számlafizető(k) adatai'!$C$4:$D$203,2,0),"")</f>
        <v/>
      </c>
      <c r="E2446" s="55" t="str">
        <f>_xlfn.IFNA(VLOOKUP(C2446,'Számlafizető(k) adatai'!$C$4:$M$203,11,0),"")</f>
        <v/>
      </c>
      <c r="F2446" s="178"/>
      <c r="G2446" s="178"/>
      <c r="H2446" s="178"/>
      <c r="I2446" s="55" t="str">
        <f>IF(F2446="","",VLOOKUP(LEFT(F2446,5),'Technikai cellák'!B:C,2,0))</f>
        <v/>
      </c>
      <c r="J2446" s="55" t="str">
        <f>IF(F2446="","",VLOOKUP(I2446,'Technikai cellák'!$C$1:$D$12,2,0))</f>
        <v/>
      </c>
      <c r="K2446" s="179"/>
      <c r="L2446" s="67" t="str">
        <f t="shared" si="740"/>
        <v/>
      </c>
      <c r="M2446" s="68">
        <f t="shared" si="741"/>
        <v>0</v>
      </c>
      <c r="N2446" s="66">
        <f t="shared" si="742"/>
        <v>0</v>
      </c>
      <c r="O2446" s="152"/>
      <c r="P2446" s="172">
        <f t="shared" si="739"/>
        <v>0</v>
      </c>
      <c r="Q2446" s="69">
        <f t="shared" si="743"/>
        <v>0</v>
      </c>
      <c r="R2446" s="62">
        <f t="shared" si="744"/>
        <v>0</v>
      </c>
      <c r="S2446" s="153"/>
      <c r="T2446" s="118" t="str">
        <f t="shared" si="745"/>
        <v/>
      </c>
      <c r="U2446" s="154"/>
      <c r="V2446" s="154"/>
      <c r="W2446" s="154"/>
      <c r="X2446" s="154"/>
      <c r="Y2446" s="154"/>
      <c r="Z2446" s="154"/>
      <c r="AA2446" s="154"/>
      <c r="AB2446" s="154"/>
      <c r="AC2446" s="154"/>
      <c r="AD2446" s="154"/>
      <c r="AE2446" s="154"/>
      <c r="AF2446" s="154"/>
      <c r="AG2446" s="63">
        <f t="shared" si="746"/>
        <v>0</v>
      </c>
      <c r="AH2446" s="56">
        <f t="shared" si="747"/>
        <v>0</v>
      </c>
      <c r="AI2446" s="56">
        <f t="shared" si="748"/>
        <v>0</v>
      </c>
      <c r="AJ2446" s="56">
        <f t="shared" si="749"/>
        <v>0</v>
      </c>
      <c r="AK2446" s="56">
        <f t="shared" si="750"/>
        <v>0</v>
      </c>
      <c r="AL2446" s="56">
        <f t="shared" si="751"/>
        <v>0</v>
      </c>
      <c r="AM2446" s="56">
        <f t="shared" si="752"/>
        <v>0</v>
      </c>
      <c r="AN2446" s="56">
        <f t="shared" si="753"/>
        <v>0</v>
      </c>
      <c r="AO2446" s="56">
        <f t="shared" si="754"/>
        <v>0</v>
      </c>
      <c r="AP2446" s="56">
        <f t="shared" si="755"/>
        <v>0</v>
      </c>
      <c r="AQ2446" s="56">
        <f t="shared" si="756"/>
        <v>0</v>
      </c>
      <c r="AR2446" s="86">
        <f t="shared" si="757"/>
        <v>0</v>
      </c>
    </row>
    <row r="2447" spans="1:44" x14ac:dyDescent="0.25">
      <c r="A2447" s="178"/>
      <c r="B2447" s="55" t="str">
        <f>_xlfn.IFNA(VLOOKUP(A2447,'Ajánlatkérő(k) adatai'!$B$4:$C$205,2,0),"")</f>
        <v/>
      </c>
      <c r="C2447" s="178"/>
      <c r="D2447" s="55" t="str">
        <f>_xlfn.IFNA(VLOOKUP(C2447,'Számlafizető(k) adatai'!$C$4:$D$203,2,0),"")</f>
        <v/>
      </c>
      <c r="E2447" s="55" t="str">
        <f>_xlfn.IFNA(VLOOKUP(C2447,'Számlafizető(k) adatai'!$C$4:$M$203,11,0),"")</f>
        <v/>
      </c>
      <c r="F2447" s="178"/>
      <c r="G2447" s="178"/>
      <c r="H2447" s="178"/>
      <c r="I2447" s="55" t="str">
        <f>IF(F2447="","",VLOOKUP(LEFT(F2447,5),'Technikai cellák'!B:C,2,0))</f>
        <v/>
      </c>
      <c r="J2447" s="55" t="str">
        <f>IF(F2447="","",VLOOKUP(I2447,'Technikai cellák'!$C$1:$D$12,2,0))</f>
        <v/>
      </c>
      <c r="K2447" s="179"/>
      <c r="L2447" s="67" t="str">
        <f t="shared" si="740"/>
        <v/>
      </c>
      <c r="M2447" s="68">
        <f t="shared" si="741"/>
        <v>0</v>
      </c>
      <c r="N2447" s="66">
        <f t="shared" si="742"/>
        <v>0</v>
      </c>
      <c r="O2447" s="152"/>
      <c r="P2447" s="172">
        <f t="shared" si="739"/>
        <v>0</v>
      </c>
      <c r="Q2447" s="69">
        <f t="shared" si="743"/>
        <v>0</v>
      </c>
      <c r="R2447" s="62">
        <f t="shared" si="744"/>
        <v>0</v>
      </c>
      <c r="S2447" s="153"/>
      <c r="T2447" s="118" t="str">
        <f t="shared" si="745"/>
        <v/>
      </c>
      <c r="U2447" s="154"/>
      <c r="V2447" s="154"/>
      <c r="W2447" s="154"/>
      <c r="X2447" s="154"/>
      <c r="Y2447" s="154"/>
      <c r="Z2447" s="154"/>
      <c r="AA2447" s="154"/>
      <c r="AB2447" s="154"/>
      <c r="AC2447" s="154"/>
      <c r="AD2447" s="154"/>
      <c r="AE2447" s="154"/>
      <c r="AF2447" s="154"/>
      <c r="AG2447" s="63">
        <f t="shared" si="746"/>
        <v>0</v>
      </c>
      <c r="AH2447" s="56">
        <f t="shared" si="747"/>
        <v>0</v>
      </c>
      <c r="AI2447" s="56">
        <f t="shared" si="748"/>
        <v>0</v>
      </c>
      <c r="AJ2447" s="56">
        <f t="shared" si="749"/>
        <v>0</v>
      </c>
      <c r="AK2447" s="56">
        <f t="shared" si="750"/>
        <v>0</v>
      </c>
      <c r="AL2447" s="56">
        <f t="shared" si="751"/>
        <v>0</v>
      </c>
      <c r="AM2447" s="56">
        <f t="shared" si="752"/>
        <v>0</v>
      </c>
      <c r="AN2447" s="56">
        <f t="shared" si="753"/>
        <v>0</v>
      </c>
      <c r="AO2447" s="56">
        <f t="shared" si="754"/>
        <v>0</v>
      </c>
      <c r="AP2447" s="56">
        <f t="shared" si="755"/>
        <v>0</v>
      </c>
      <c r="AQ2447" s="56">
        <f t="shared" si="756"/>
        <v>0</v>
      </c>
      <c r="AR2447" s="86">
        <f t="shared" si="757"/>
        <v>0</v>
      </c>
    </row>
    <row r="2448" spans="1:44" x14ac:dyDescent="0.25">
      <c r="A2448" s="178"/>
      <c r="B2448" s="55" t="str">
        <f>_xlfn.IFNA(VLOOKUP(A2448,'Ajánlatkérő(k) adatai'!$B$4:$C$205,2,0),"")</f>
        <v/>
      </c>
      <c r="C2448" s="178"/>
      <c r="D2448" s="55" t="str">
        <f>_xlfn.IFNA(VLOOKUP(C2448,'Számlafizető(k) adatai'!$C$4:$D$203,2,0),"")</f>
        <v/>
      </c>
      <c r="E2448" s="55" t="str">
        <f>_xlfn.IFNA(VLOOKUP(C2448,'Számlafizető(k) adatai'!$C$4:$M$203,11,0),"")</f>
        <v/>
      </c>
      <c r="F2448" s="178"/>
      <c r="G2448" s="178"/>
      <c r="H2448" s="178"/>
      <c r="I2448" s="55" t="str">
        <f>IF(F2448="","",VLOOKUP(LEFT(F2448,5),'Technikai cellák'!B:C,2,0))</f>
        <v/>
      </c>
      <c r="J2448" s="55" t="str">
        <f>IF(F2448="","",VLOOKUP(I2448,'Technikai cellák'!$C$1:$D$12,2,0))</f>
        <v/>
      </c>
      <c r="K2448" s="179"/>
      <c r="L2448" s="67" t="str">
        <f t="shared" si="740"/>
        <v/>
      </c>
      <c r="M2448" s="68">
        <f t="shared" si="741"/>
        <v>0</v>
      </c>
      <c r="N2448" s="66">
        <f t="shared" si="742"/>
        <v>0</v>
      </c>
      <c r="O2448" s="152"/>
      <c r="P2448" s="172">
        <f t="shared" ref="P2448:P2511" si="758">ROUND((IF(K2448&lt;100,0,K2448*$C$7)/$C$8),0)</f>
        <v>0</v>
      </c>
      <c r="Q2448" s="69">
        <f t="shared" si="743"/>
        <v>0</v>
      </c>
      <c r="R2448" s="62">
        <f t="shared" si="744"/>
        <v>0</v>
      </c>
      <c r="S2448" s="153"/>
      <c r="T2448" s="118" t="str">
        <f t="shared" si="745"/>
        <v/>
      </c>
      <c r="U2448" s="154"/>
      <c r="V2448" s="154"/>
      <c r="W2448" s="154"/>
      <c r="X2448" s="154"/>
      <c r="Y2448" s="154"/>
      <c r="Z2448" s="154"/>
      <c r="AA2448" s="154"/>
      <c r="AB2448" s="154"/>
      <c r="AC2448" s="154"/>
      <c r="AD2448" s="154"/>
      <c r="AE2448" s="154"/>
      <c r="AF2448" s="154"/>
      <c r="AG2448" s="63">
        <f t="shared" si="746"/>
        <v>0</v>
      </c>
      <c r="AH2448" s="56">
        <f t="shared" si="747"/>
        <v>0</v>
      </c>
      <c r="AI2448" s="56">
        <f t="shared" si="748"/>
        <v>0</v>
      </c>
      <c r="AJ2448" s="56">
        <f t="shared" si="749"/>
        <v>0</v>
      </c>
      <c r="AK2448" s="56">
        <f t="shared" si="750"/>
        <v>0</v>
      </c>
      <c r="AL2448" s="56">
        <f t="shared" si="751"/>
        <v>0</v>
      </c>
      <c r="AM2448" s="56">
        <f t="shared" si="752"/>
        <v>0</v>
      </c>
      <c r="AN2448" s="56">
        <f t="shared" si="753"/>
        <v>0</v>
      </c>
      <c r="AO2448" s="56">
        <f t="shared" si="754"/>
        <v>0</v>
      </c>
      <c r="AP2448" s="56">
        <f t="shared" si="755"/>
        <v>0</v>
      </c>
      <c r="AQ2448" s="56">
        <f t="shared" si="756"/>
        <v>0</v>
      </c>
      <c r="AR2448" s="86">
        <f t="shared" si="757"/>
        <v>0</v>
      </c>
    </row>
    <row r="2449" spans="1:44" x14ac:dyDescent="0.25">
      <c r="A2449" s="178"/>
      <c r="B2449" s="55" t="str">
        <f>_xlfn.IFNA(VLOOKUP(A2449,'Ajánlatkérő(k) adatai'!$B$4:$C$205,2,0),"")</f>
        <v/>
      </c>
      <c r="C2449" s="178"/>
      <c r="D2449" s="55" t="str">
        <f>_xlfn.IFNA(VLOOKUP(C2449,'Számlafizető(k) adatai'!$C$4:$D$203,2,0),"")</f>
        <v/>
      </c>
      <c r="E2449" s="55" t="str">
        <f>_xlfn.IFNA(VLOOKUP(C2449,'Számlafizető(k) adatai'!$C$4:$M$203,11,0),"")</f>
        <v/>
      </c>
      <c r="F2449" s="178"/>
      <c r="G2449" s="178"/>
      <c r="H2449" s="178"/>
      <c r="I2449" s="55" t="str">
        <f>IF(F2449="","",VLOOKUP(LEFT(F2449,5),'Technikai cellák'!B:C,2,0))</f>
        <v/>
      </c>
      <c r="J2449" s="55" t="str">
        <f>IF(F2449="","",VLOOKUP(I2449,'Technikai cellák'!$C$1:$D$12,2,0))</f>
        <v/>
      </c>
      <c r="K2449" s="179"/>
      <c r="L2449" s="67" t="str">
        <f t="shared" si="740"/>
        <v/>
      </c>
      <c r="M2449" s="68">
        <f t="shared" si="741"/>
        <v>0</v>
      </c>
      <c r="N2449" s="66">
        <f t="shared" si="742"/>
        <v>0</v>
      </c>
      <c r="O2449" s="152"/>
      <c r="P2449" s="172">
        <f t="shared" si="758"/>
        <v>0</v>
      </c>
      <c r="Q2449" s="69">
        <f t="shared" si="743"/>
        <v>0</v>
      </c>
      <c r="R2449" s="62">
        <f t="shared" si="744"/>
        <v>0</v>
      </c>
      <c r="S2449" s="153"/>
      <c r="T2449" s="118" t="str">
        <f t="shared" si="745"/>
        <v/>
      </c>
      <c r="U2449" s="154"/>
      <c r="V2449" s="154"/>
      <c r="W2449" s="154"/>
      <c r="X2449" s="154"/>
      <c r="Y2449" s="154"/>
      <c r="Z2449" s="154"/>
      <c r="AA2449" s="154"/>
      <c r="AB2449" s="154"/>
      <c r="AC2449" s="154"/>
      <c r="AD2449" s="154"/>
      <c r="AE2449" s="154"/>
      <c r="AF2449" s="154"/>
      <c r="AG2449" s="63">
        <f t="shared" si="746"/>
        <v>0</v>
      </c>
      <c r="AH2449" s="56">
        <f t="shared" si="747"/>
        <v>0</v>
      </c>
      <c r="AI2449" s="56">
        <f t="shared" si="748"/>
        <v>0</v>
      </c>
      <c r="AJ2449" s="56">
        <f t="shared" si="749"/>
        <v>0</v>
      </c>
      <c r="AK2449" s="56">
        <f t="shared" si="750"/>
        <v>0</v>
      </c>
      <c r="AL2449" s="56">
        <f t="shared" si="751"/>
        <v>0</v>
      </c>
      <c r="AM2449" s="56">
        <f t="shared" si="752"/>
        <v>0</v>
      </c>
      <c r="AN2449" s="56">
        <f t="shared" si="753"/>
        <v>0</v>
      </c>
      <c r="AO2449" s="56">
        <f t="shared" si="754"/>
        <v>0</v>
      </c>
      <c r="AP2449" s="56">
        <f t="shared" si="755"/>
        <v>0</v>
      </c>
      <c r="AQ2449" s="56">
        <f t="shared" si="756"/>
        <v>0</v>
      </c>
      <c r="AR2449" s="86">
        <f t="shared" si="757"/>
        <v>0</v>
      </c>
    </row>
    <row r="2450" spans="1:44" x14ac:dyDescent="0.25">
      <c r="A2450" s="178"/>
      <c r="B2450" s="55" t="str">
        <f>_xlfn.IFNA(VLOOKUP(A2450,'Ajánlatkérő(k) adatai'!$B$4:$C$205,2,0),"")</f>
        <v/>
      </c>
      <c r="C2450" s="178"/>
      <c r="D2450" s="55" t="str">
        <f>_xlfn.IFNA(VLOOKUP(C2450,'Számlafizető(k) adatai'!$C$4:$D$203,2,0),"")</f>
        <v/>
      </c>
      <c r="E2450" s="55" t="str">
        <f>_xlfn.IFNA(VLOOKUP(C2450,'Számlafizető(k) adatai'!$C$4:$M$203,11,0),"")</f>
        <v/>
      </c>
      <c r="F2450" s="178"/>
      <c r="G2450" s="178"/>
      <c r="H2450" s="178"/>
      <c r="I2450" s="55" t="str">
        <f>IF(F2450="","",VLOOKUP(LEFT(F2450,5),'Technikai cellák'!B:C,2,0))</f>
        <v/>
      </c>
      <c r="J2450" s="55" t="str">
        <f>IF(F2450="","",VLOOKUP(I2450,'Technikai cellák'!$C$1:$D$12,2,0))</f>
        <v/>
      </c>
      <c r="K2450" s="179"/>
      <c r="L2450" s="67" t="str">
        <f t="shared" si="740"/>
        <v/>
      </c>
      <c r="M2450" s="68">
        <f t="shared" si="741"/>
        <v>0</v>
      </c>
      <c r="N2450" s="66">
        <f t="shared" si="742"/>
        <v>0</v>
      </c>
      <c r="O2450" s="152"/>
      <c r="P2450" s="172">
        <f t="shared" si="758"/>
        <v>0</v>
      </c>
      <c r="Q2450" s="69">
        <f t="shared" si="743"/>
        <v>0</v>
      </c>
      <c r="R2450" s="62">
        <f t="shared" si="744"/>
        <v>0</v>
      </c>
      <c r="S2450" s="153"/>
      <c r="T2450" s="118" t="str">
        <f t="shared" si="745"/>
        <v/>
      </c>
      <c r="U2450" s="154"/>
      <c r="V2450" s="154"/>
      <c r="W2450" s="154"/>
      <c r="X2450" s="154"/>
      <c r="Y2450" s="154"/>
      <c r="Z2450" s="154"/>
      <c r="AA2450" s="154"/>
      <c r="AB2450" s="154"/>
      <c r="AC2450" s="154"/>
      <c r="AD2450" s="154"/>
      <c r="AE2450" s="154"/>
      <c r="AF2450" s="154"/>
      <c r="AG2450" s="63">
        <f t="shared" si="746"/>
        <v>0</v>
      </c>
      <c r="AH2450" s="56">
        <f t="shared" si="747"/>
        <v>0</v>
      </c>
      <c r="AI2450" s="56">
        <f t="shared" si="748"/>
        <v>0</v>
      </c>
      <c r="AJ2450" s="56">
        <f t="shared" si="749"/>
        <v>0</v>
      </c>
      <c r="AK2450" s="56">
        <f t="shared" si="750"/>
        <v>0</v>
      </c>
      <c r="AL2450" s="56">
        <f t="shared" si="751"/>
        <v>0</v>
      </c>
      <c r="AM2450" s="56">
        <f t="shared" si="752"/>
        <v>0</v>
      </c>
      <c r="AN2450" s="56">
        <f t="shared" si="753"/>
        <v>0</v>
      </c>
      <c r="AO2450" s="56">
        <f t="shared" si="754"/>
        <v>0</v>
      </c>
      <c r="AP2450" s="56">
        <f t="shared" si="755"/>
        <v>0</v>
      </c>
      <c r="AQ2450" s="56">
        <f t="shared" si="756"/>
        <v>0</v>
      </c>
      <c r="AR2450" s="86">
        <f t="shared" si="757"/>
        <v>0</v>
      </c>
    </row>
    <row r="2451" spans="1:44" x14ac:dyDescent="0.25">
      <c r="A2451" s="178"/>
      <c r="B2451" s="55" t="str">
        <f>_xlfn.IFNA(VLOOKUP(A2451,'Ajánlatkérő(k) adatai'!$B$4:$C$205,2,0),"")</f>
        <v/>
      </c>
      <c r="C2451" s="178"/>
      <c r="D2451" s="55" t="str">
        <f>_xlfn.IFNA(VLOOKUP(C2451,'Számlafizető(k) adatai'!$C$4:$D$203,2,0),"")</f>
        <v/>
      </c>
      <c r="E2451" s="55" t="str">
        <f>_xlfn.IFNA(VLOOKUP(C2451,'Számlafizető(k) adatai'!$C$4:$M$203,11,0),"")</f>
        <v/>
      </c>
      <c r="F2451" s="178"/>
      <c r="G2451" s="178"/>
      <c r="H2451" s="178"/>
      <c r="I2451" s="55" t="str">
        <f>IF(F2451="","",VLOOKUP(LEFT(F2451,5),'Technikai cellák'!B:C,2,0))</f>
        <v/>
      </c>
      <c r="J2451" s="55" t="str">
        <f>IF(F2451="","",VLOOKUP(I2451,'Technikai cellák'!$C$1:$D$12,2,0))</f>
        <v/>
      </c>
      <c r="K2451" s="179"/>
      <c r="L2451" s="67" t="str">
        <f t="shared" si="740"/>
        <v/>
      </c>
      <c r="M2451" s="68">
        <f t="shared" si="741"/>
        <v>0</v>
      </c>
      <c r="N2451" s="66">
        <f t="shared" si="742"/>
        <v>0</v>
      </c>
      <c r="O2451" s="152"/>
      <c r="P2451" s="172">
        <f t="shared" si="758"/>
        <v>0</v>
      </c>
      <c r="Q2451" s="69">
        <f t="shared" si="743"/>
        <v>0</v>
      </c>
      <c r="R2451" s="62">
        <f t="shared" si="744"/>
        <v>0</v>
      </c>
      <c r="S2451" s="153"/>
      <c r="T2451" s="118" t="str">
        <f t="shared" si="745"/>
        <v/>
      </c>
      <c r="U2451" s="154"/>
      <c r="V2451" s="154"/>
      <c r="W2451" s="154"/>
      <c r="X2451" s="154"/>
      <c r="Y2451" s="154"/>
      <c r="Z2451" s="154"/>
      <c r="AA2451" s="154"/>
      <c r="AB2451" s="154"/>
      <c r="AC2451" s="154"/>
      <c r="AD2451" s="154"/>
      <c r="AE2451" s="154"/>
      <c r="AF2451" s="154"/>
      <c r="AG2451" s="63">
        <f t="shared" si="746"/>
        <v>0</v>
      </c>
      <c r="AH2451" s="56">
        <f t="shared" si="747"/>
        <v>0</v>
      </c>
      <c r="AI2451" s="56">
        <f t="shared" si="748"/>
        <v>0</v>
      </c>
      <c r="AJ2451" s="56">
        <f t="shared" si="749"/>
        <v>0</v>
      </c>
      <c r="AK2451" s="56">
        <f t="shared" si="750"/>
        <v>0</v>
      </c>
      <c r="AL2451" s="56">
        <f t="shared" si="751"/>
        <v>0</v>
      </c>
      <c r="AM2451" s="56">
        <f t="shared" si="752"/>
        <v>0</v>
      </c>
      <c r="AN2451" s="56">
        <f t="shared" si="753"/>
        <v>0</v>
      </c>
      <c r="AO2451" s="56">
        <f t="shared" si="754"/>
        <v>0</v>
      </c>
      <c r="AP2451" s="56">
        <f t="shared" si="755"/>
        <v>0</v>
      </c>
      <c r="AQ2451" s="56">
        <f t="shared" si="756"/>
        <v>0</v>
      </c>
      <c r="AR2451" s="86">
        <f t="shared" si="757"/>
        <v>0</v>
      </c>
    </row>
    <row r="2452" spans="1:44" x14ac:dyDescent="0.25">
      <c r="A2452" s="178"/>
      <c r="B2452" s="55" t="str">
        <f>_xlfn.IFNA(VLOOKUP(A2452,'Ajánlatkérő(k) adatai'!$B$4:$C$205,2,0),"")</f>
        <v/>
      </c>
      <c r="C2452" s="178"/>
      <c r="D2452" s="55" t="str">
        <f>_xlfn.IFNA(VLOOKUP(C2452,'Számlafizető(k) adatai'!$C$4:$D$203,2,0),"")</f>
        <v/>
      </c>
      <c r="E2452" s="55" t="str">
        <f>_xlfn.IFNA(VLOOKUP(C2452,'Számlafizető(k) adatai'!$C$4:$M$203,11,0),"")</f>
        <v/>
      </c>
      <c r="F2452" s="178"/>
      <c r="G2452" s="178"/>
      <c r="H2452" s="178"/>
      <c r="I2452" s="55" t="str">
        <f>IF(F2452="","",VLOOKUP(LEFT(F2452,5),'Technikai cellák'!B:C,2,0))</f>
        <v/>
      </c>
      <c r="J2452" s="55" t="str">
        <f>IF(F2452="","",VLOOKUP(I2452,'Technikai cellák'!$C$1:$D$12,2,0))</f>
        <v/>
      </c>
      <c r="K2452" s="179"/>
      <c r="L2452" s="67" t="str">
        <f t="shared" si="740"/>
        <v/>
      </c>
      <c r="M2452" s="68">
        <f t="shared" si="741"/>
        <v>0</v>
      </c>
      <c r="N2452" s="66">
        <f t="shared" si="742"/>
        <v>0</v>
      </c>
      <c r="O2452" s="152"/>
      <c r="P2452" s="172">
        <f t="shared" si="758"/>
        <v>0</v>
      </c>
      <c r="Q2452" s="69">
        <f t="shared" si="743"/>
        <v>0</v>
      </c>
      <c r="R2452" s="62">
        <f t="shared" si="744"/>
        <v>0</v>
      </c>
      <c r="S2452" s="153"/>
      <c r="T2452" s="118" t="str">
        <f t="shared" si="745"/>
        <v/>
      </c>
      <c r="U2452" s="154"/>
      <c r="V2452" s="154"/>
      <c r="W2452" s="154"/>
      <c r="X2452" s="154"/>
      <c r="Y2452" s="154"/>
      <c r="Z2452" s="154"/>
      <c r="AA2452" s="154"/>
      <c r="AB2452" s="154"/>
      <c r="AC2452" s="154"/>
      <c r="AD2452" s="154"/>
      <c r="AE2452" s="154"/>
      <c r="AF2452" s="154"/>
      <c r="AG2452" s="63">
        <f t="shared" si="746"/>
        <v>0</v>
      </c>
      <c r="AH2452" s="56">
        <f t="shared" si="747"/>
        <v>0</v>
      </c>
      <c r="AI2452" s="56">
        <f t="shared" si="748"/>
        <v>0</v>
      </c>
      <c r="AJ2452" s="56">
        <f t="shared" si="749"/>
        <v>0</v>
      </c>
      <c r="AK2452" s="56">
        <f t="shared" si="750"/>
        <v>0</v>
      </c>
      <c r="AL2452" s="56">
        <f t="shared" si="751"/>
        <v>0</v>
      </c>
      <c r="AM2452" s="56">
        <f t="shared" si="752"/>
        <v>0</v>
      </c>
      <c r="AN2452" s="56">
        <f t="shared" si="753"/>
        <v>0</v>
      </c>
      <c r="AO2452" s="56">
        <f t="shared" si="754"/>
        <v>0</v>
      </c>
      <c r="AP2452" s="56">
        <f t="shared" si="755"/>
        <v>0</v>
      </c>
      <c r="AQ2452" s="56">
        <f t="shared" si="756"/>
        <v>0</v>
      </c>
      <c r="AR2452" s="86">
        <f t="shared" si="757"/>
        <v>0</v>
      </c>
    </row>
    <row r="2453" spans="1:44" x14ac:dyDescent="0.25">
      <c r="A2453" s="178"/>
      <c r="B2453" s="55" t="str">
        <f>_xlfn.IFNA(VLOOKUP(A2453,'Ajánlatkérő(k) adatai'!$B$4:$C$205,2,0),"")</f>
        <v/>
      </c>
      <c r="C2453" s="178"/>
      <c r="D2453" s="55" t="str">
        <f>_xlfn.IFNA(VLOOKUP(C2453,'Számlafizető(k) adatai'!$C$4:$D$203,2,0),"")</f>
        <v/>
      </c>
      <c r="E2453" s="55" t="str">
        <f>_xlfn.IFNA(VLOOKUP(C2453,'Számlafizető(k) adatai'!$C$4:$M$203,11,0),"")</f>
        <v/>
      </c>
      <c r="F2453" s="178"/>
      <c r="G2453" s="178"/>
      <c r="H2453" s="178"/>
      <c r="I2453" s="55" t="str">
        <f>IF(F2453="","",VLOOKUP(LEFT(F2453,5),'Technikai cellák'!B:C,2,0))</f>
        <v/>
      </c>
      <c r="J2453" s="55" t="str">
        <f>IF(F2453="","",VLOOKUP(I2453,'Technikai cellák'!$C$1:$D$12,2,0))</f>
        <v/>
      </c>
      <c r="K2453" s="179"/>
      <c r="L2453" s="67" t="str">
        <f t="shared" ref="L2453:L2516" si="759">IF(K2453="","",IF(K2453&lt;20,"20 alatti",IF(K2453&lt;100,"20-99",IF(K2453&lt;500,"100-500","500-"))))</f>
        <v/>
      </c>
      <c r="M2453" s="68">
        <f t="shared" ref="M2453:M2516" si="760">ROUND(IF(L2453="20 alatti",K2453*1,0),0)</f>
        <v>0</v>
      </c>
      <c r="N2453" s="66">
        <f t="shared" ref="N2453:N2516" si="761">ROUND(IF(L2453="20-99",K2453*10.5,0),0)</f>
        <v>0</v>
      </c>
      <c r="O2453" s="152"/>
      <c r="P2453" s="172">
        <f t="shared" si="758"/>
        <v>0</v>
      </c>
      <c r="Q2453" s="69">
        <f t="shared" ref="Q2453:Q2516" si="762">ROUND(R2453*$F$10,0)</f>
        <v>0</v>
      </c>
      <c r="R2453" s="62">
        <f t="shared" ref="R2453:R2516" si="763">SUM(AG2453:AR2453)</f>
        <v>0</v>
      </c>
      <c r="S2453" s="153"/>
      <c r="T2453" s="118" t="str">
        <f t="shared" ref="T2453:T2516" si="764">IF(S2453="","",IF((DAYS360(S2453,$C$4,TRUE))/30&lt;0,"",(DAYS360(S2453,$C$4,))/30))</f>
        <v/>
      </c>
      <c r="U2453" s="154"/>
      <c r="V2453" s="154"/>
      <c r="W2453" s="154"/>
      <c r="X2453" s="154"/>
      <c r="Y2453" s="154"/>
      <c r="Z2453" s="154"/>
      <c r="AA2453" s="154"/>
      <c r="AB2453" s="154"/>
      <c r="AC2453" s="154"/>
      <c r="AD2453" s="154"/>
      <c r="AE2453" s="154"/>
      <c r="AF2453" s="154"/>
      <c r="AG2453" s="63">
        <f t="shared" ref="AG2453:AG2516" si="765">ROUND((U2453*$C$7)/$C$8,0)</f>
        <v>0</v>
      </c>
      <c r="AH2453" s="56">
        <f t="shared" ref="AH2453:AH2516" si="766">ROUND((V2453*$C$7)/$C$8,0)</f>
        <v>0</v>
      </c>
      <c r="AI2453" s="56">
        <f t="shared" ref="AI2453:AI2516" si="767">ROUND((W2453*$C$7)/$C$8,0)</f>
        <v>0</v>
      </c>
      <c r="AJ2453" s="56">
        <f t="shared" ref="AJ2453:AJ2516" si="768">ROUND((X2453*$C$7)/$C$8,0)</f>
        <v>0</v>
      </c>
      <c r="AK2453" s="56">
        <f t="shared" ref="AK2453:AK2516" si="769">ROUND((Y2453*$C$7)/$C$8,0)</f>
        <v>0</v>
      </c>
      <c r="AL2453" s="56">
        <f t="shared" ref="AL2453:AL2516" si="770">ROUND((Z2453*$C$7)/$C$8,0)</f>
        <v>0</v>
      </c>
      <c r="AM2453" s="56">
        <f t="shared" ref="AM2453:AM2516" si="771">ROUND((AA2453*$C$7)/$C$8,0)</f>
        <v>0</v>
      </c>
      <c r="AN2453" s="56">
        <f t="shared" ref="AN2453:AN2516" si="772">ROUND((AB2453*$C$7)/$C$8,0)</f>
        <v>0</v>
      </c>
      <c r="AO2453" s="56">
        <f t="shared" ref="AO2453:AO2516" si="773">ROUND((AC2453*$C$7)/$C$8,0)</f>
        <v>0</v>
      </c>
      <c r="AP2453" s="56">
        <f t="shared" ref="AP2453:AP2516" si="774">ROUND((AD2453*$C$7)/$C$8,0)</f>
        <v>0</v>
      </c>
      <c r="AQ2453" s="56">
        <f t="shared" ref="AQ2453:AQ2516" si="775">ROUND((AE2453*$C$7)/$C$8,0)</f>
        <v>0</v>
      </c>
      <c r="AR2453" s="86">
        <f t="shared" ref="AR2453:AR2516" si="776">ROUND((AF2453*$C$7)/$C$8,0)</f>
        <v>0</v>
      </c>
    </row>
    <row r="2454" spans="1:44" x14ac:dyDescent="0.25">
      <c r="A2454" s="178"/>
      <c r="B2454" s="55" t="str">
        <f>_xlfn.IFNA(VLOOKUP(A2454,'Ajánlatkérő(k) adatai'!$B$4:$C$205,2,0),"")</f>
        <v/>
      </c>
      <c r="C2454" s="178"/>
      <c r="D2454" s="55" t="str">
        <f>_xlfn.IFNA(VLOOKUP(C2454,'Számlafizető(k) adatai'!$C$4:$D$203,2,0),"")</f>
        <v/>
      </c>
      <c r="E2454" s="55" t="str">
        <f>_xlfn.IFNA(VLOOKUP(C2454,'Számlafizető(k) adatai'!$C$4:$M$203,11,0),"")</f>
        <v/>
      </c>
      <c r="F2454" s="178"/>
      <c r="G2454" s="178"/>
      <c r="H2454" s="178"/>
      <c r="I2454" s="55" t="str">
        <f>IF(F2454="","",VLOOKUP(LEFT(F2454,5),'Technikai cellák'!B:C,2,0))</f>
        <v/>
      </c>
      <c r="J2454" s="55" t="str">
        <f>IF(F2454="","",VLOOKUP(I2454,'Technikai cellák'!$C$1:$D$12,2,0))</f>
        <v/>
      </c>
      <c r="K2454" s="179"/>
      <c r="L2454" s="67" t="str">
        <f t="shared" si="759"/>
        <v/>
      </c>
      <c r="M2454" s="68">
        <f t="shared" si="760"/>
        <v>0</v>
      </c>
      <c r="N2454" s="66">
        <f t="shared" si="761"/>
        <v>0</v>
      </c>
      <c r="O2454" s="152"/>
      <c r="P2454" s="172">
        <f t="shared" si="758"/>
        <v>0</v>
      </c>
      <c r="Q2454" s="69">
        <f t="shared" si="762"/>
        <v>0</v>
      </c>
      <c r="R2454" s="62">
        <f t="shared" si="763"/>
        <v>0</v>
      </c>
      <c r="S2454" s="153"/>
      <c r="T2454" s="118" t="str">
        <f t="shared" si="764"/>
        <v/>
      </c>
      <c r="U2454" s="154"/>
      <c r="V2454" s="154"/>
      <c r="W2454" s="154"/>
      <c r="X2454" s="154"/>
      <c r="Y2454" s="154"/>
      <c r="Z2454" s="154"/>
      <c r="AA2454" s="154"/>
      <c r="AB2454" s="154"/>
      <c r="AC2454" s="154"/>
      <c r="AD2454" s="154"/>
      <c r="AE2454" s="154"/>
      <c r="AF2454" s="154"/>
      <c r="AG2454" s="63">
        <f t="shared" si="765"/>
        <v>0</v>
      </c>
      <c r="AH2454" s="56">
        <f t="shared" si="766"/>
        <v>0</v>
      </c>
      <c r="AI2454" s="56">
        <f t="shared" si="767"/>
        <v>0</v>
      </c>
      <c r="AJ2454" s="56">
        <f t="shared" si="768"/>
        <v>0</v>
      </c>
      <c r="AK2454" s="56">
        <f t="shared" si="769"/>
        <v>0</v>
      </c>
      <c r="AL2454" s="56">
        <f t="shared" si="770"/>
        <v>0</v>
      </c>
      <c r="AM2454" s="56">
        <f t="shared" si="771"/>
        <v>0</v>
      </c>
      <c r="AN2454" s="56">
        <f t="shared" si="772"/>
        <v>0</v>
      </c>
      <c r="AO2454" s="56">
        <f t="shared" si="773"/>
        <v>0</v>
      </c>
      <c r="AP2454" s="56">
        <f t="shared" si="774"/>
        <v>0</v>
      </c>
      <c r="AQ2454" s="56">
        <f t="shared" si="775"/>
        <v>0</v>
      </c>
      <c r="AR2454" s="86">
        <f t="shared" si="776"/>
        <v>0</v>
      </c>
    </row>
    <row r="2455" spans="1:44" x14ac:dyDescent="0.25">
      <c r="A2455" s="178"/>
      <c r="B2455" s="55" t="str">
        <f>_xlfn.IFNA(VLOOKUP(A2455,'Ajánlatkérő(k) adatai'!$B$4:$C$205,2,0),"")</f>
        <v/>
      </c>
      <c r="C2455" s="178"/>
      <c r="D2455" s="55" t="str">
        <f>_xlfn.IFNA(VLOOKUP(C2455,'Számlafizető(k) adatai'!$C$4:$D$203,2,0),"")</f>
        <v/>
      </c>
      <c r="E2455" s="55" t="str">
        <f>_xlfn.IFNA(VLOOKUP(C2455,'Számlafizető(k) adatai'!$C$4:$M$203,11,0),"")</f>
        <v/>
      </c>
      <c r="F2455" s="178"/>
      <c r="G2455" s="178"/>
      <c r="H2455" s="178"/>
      <c r="I2455" s="55" t="str">
        <f>IF(F2455="","",VLOOKUP(LEFT(F2455,5),'Technikai cellák'!B:C,2,0))</f>
        <v/>
      </c>
      <c r="J2455" s="55" t="str">
        <f>IF(F2455="","",VLOOKUP(I2455,'Technikai cellák'!$C$1:$D$12,2,0))</f>
        <v/>
      </c>
      <c r="K2455" s="179"/>
      <c r="L2455" s="67" t="str">
        <f t="shared" si="759"/>
        <v/>
      </c>
      <c r="M2455" s="68">
        <f t="shared" si="760"/>
        <v>0</v>
      </c>
      <c r="N2455" s="66">
        <f t="shared" si="761"/>
        <v>0</v>
      </c>
      <c r="O2455" s="152"/>
      <c r="P2455" s="172">
        <f t="shared" si="758"/>
        <v>0</v>
      </c>
      <c r="Q2455" s="69">
        <f t="shared" si="762"/>
        <v>0</v>
      </c>
      <c r="R2455" s="62">
        <f t="shared" si="763"/>
        <v>0</v>
      </c>
      <c r="S2455" s="153"/>
      <c r="T2455" s="118" t="str">
        <f t="shared" si="764"/>
        <v/>
      </c>
      <c r="U2455" s="154"/>
      <c r="V2455" s="154"/>
      <c r="W2455" s="154"/>
      <c r="X2455" s="154"/>
      <c r="Y2455" s="154"/>
      <c r="Z2455" s="154"/>
      <c r="AA2455" s="154"/>
      <c r="AB2455" s="154"/>
      <c r="AC2455" s="154"/>
      <c r="AD2455" s="154"/>
      <c r="AE2455" s="154"/>
      <c r="AF2455" s="154"/>
      <c r="AG2455" s="63">
        <f t="shared" si="765"/>
        <v>0</v>
      </c>
      <c r="AH2455" s="56">
        <f t="shared" si="766"/>
        <v>0</v>
      </c>
      <c r="AI2455" s="56">
        <f t="shared" si="767"/>
        <v>0</v>
      </c>
      <c r="AJ2455" s="56">
        <f t="shared" si="768"/>
        <v>0</v>
      </c>
      <c r="AK2455" s="56">
        <f t="shared" si="769"/>
        <v>0</v>
      </c>
      <c r="AL2455" s="56">
        <f t="shared" si="770"/>
        <v>0</v>
      </c>
      <c r="AM2455" s="56">
        <f t="shared" si="771"/>
        <v>0</v>
      </c>
      <c r="AN2455" s="56">
        <f t="shared" si="772"/>
        <v>0</v>
      </c>
      <c r="AO2455" s="56">
        <f t="shared" si="773"/>
        <v>0</v>
      </c>
      <c r="AP2455" s="56">
        <f t="shared" si="774"/>
        <v>0</v>
      </c>
      <c r="AQ2455" s="56">
        <f t="shared" si="775"/>
        <v>0</v>
      </c>
      <c r="AR2455" s="86">
        <f t="shared" si="776"/>
        <v>0</v>
      </c>
    </row>
    <row r="2456" spans="1:44" x14ac:dyDescent="0.25">
      <c r="A2456" s="178"/>
      <c r="B2456" s="55" t="str">
        <f>_xlfn.IFNA(VLOOKUP(A2456,'Ajánlatkérő(k) adatai'!$B$4:$C$205,2,0),"")</f>
        <v/>
      </c>
      <c r="C2456" s="178"/>
      <c r="D2456" s="55" t="str">
        <f>_xlfn.IFNA(VLOOKUP(C2456,'Számlafizető(k) adatai'!$C$4:$D$203,2,0),"")</f>
        <v/>
      </c>
      <c r="E2456" s="55" t="str">
        <f>_xlfn.IFNA(VLOOKUP(C2456,'Számlafizető(k) adatai'!$C$4:$M$203,11,0),"")</f>
        <v/>
      </c>
      <c r="F2456" s="178"/>
      <c r="G2456" s="178"/>
      <c r="H2456" s="178"/>
      <c r="I2456" s="55" t="str">
        <f>IF(F2456="","",VLOOKUP(LEFT(F2456,5),'Technikai cellák'!B:C,2,0))</f>
        <v/>
      </c>
      <c r="J2456" s="55" t="str">
        <f>IF(F2456="","",VLOOKUP(I2456,'Technikai cellák'!$C$1:$D$12,2,0))</f>
        <v/>
      </c>
      <c r="K2456" s="179"/>
      <c r="L2456" s="67" t="str">
        <f t="shared" si="759"/>
        <v/>
      </c>
      <c r="M2456" s="68">
        <f t="shared" si="760"/>
        <v>0</v>
      </c>
      <c r="N2456" s="66">
        <f t="shared" si="761"/>
        <v>0</v>
      </c>
      <c r="O2456" s="152"/>
      <c r="P2456" s="172">
        <f t="shared" si="758"/>
        <v>0</v>
      </c>
      <c r="Q2456" s="69">
        <f t="shared" si="762"/>
        <v>0</v>
      </c>
      <c r="R2456" s="62">
        <f t="shared" si="763"/>
        <v>0</v>
      </c>
      <c r="S2456" s="153"/>
      <c r="T2456" s="118" t="str">
        <f t="shared" si="764"/>
        <v/>
      </c>
      <c r="U2456" s="154"/>
      <c r="V2456" s="154"/>
      <c r="W2456" s="154"/>
      <c r="X2456" s="154"/>
      <c r="Y2456" s="154"/>
      <c r="Z2456" s="154"/>
      <c r="AA2456" s="154"/>
      <c r="AB2456" s="154"/>
      <c r="AC2456" s="154"/>
      <c r="AD2456" s="154"/>
      <c r="AE2456" s="154"/>
      <c r="AF2456" s="154"/>
      <c r="AG2456" s="63">
        <f t="shared" si="765"/>
        <v>0</v>
      </c>
      <c r="AH2456" s="56">
        <f t="shared" si="766"/>
        <v>0</v>
      </c>
      <c r="AI2456" s="56">
        <f t="shared" si="767"/>
        <v>0</v>
      </c>
      <c r="AJ2456" s="56">
        <f t="shared" si="768"/>
        <v>0</v>
      </c>
      <c r="AK2456" s="56">
        <f t="shared" si="769"/>
        <v>0</v>
      </c>
      <c r="AL2456" s="56">
        <f t="shared" si="770"/>
        <v>0</v>
      </c>
      <c r="AM2456" s="56">
        <f t="shared" si="771"/>
        <v>0</v>
      </c>
      <c r="AN2456" s="56">
        <f t="shared" si="772"/>
        <v>0</v>
      </c>
      <c r="AO2456" s="56">
        <f t="shared" si="773"/>
        <v>0</v>
      </c>
      <c r="AP2456" s="56">
        <f t="shared" si="774"/>
        <v>0</v>
      </c>
      <c r="AQ2456" s="56">
        <f t="shared" si="775"/>
        <v>0</v>
      </c>
      <c r="AR2456" s="86">
        <f t="shared" si="776"/>
        <v>0</v>
      </c>
    </row>
    <row r="2457" spans="1:44" x14ac:dyDescent="0.25">
      <c r="A2457" s="178"/>
      <c r="B2457" s="55" t="str">
        <f>_xlfn.IFNA(VLOOKUP(A2457,'Ajánlatkérő(k) adatai'!$B$4:$C$205,2,0),"")</f>
        <v/>
      </c>
      <c r="C2457" s="178"/>
      <c r="D2457" s="55" t="str">
        <f>_xlfn.IFNA(VLOOKUP(C2457,'Számlafizető(k) adatai'!$C$4:$D$203,2,0),"")</f>
        <v/>
      </c>
      <c r="E2457" s="55" t="str">
        <f>_xlfn.IFNA(VLOOKUP(C2457,'Számlafizető(k) adatai'!$C$4:$M$203,11,0),"")</f>
        <v/>
      </c>
      <c r="F2457" s="178"/>
      <c r="G2457" s="178"/>
      <c r="H2457" s="178"/>
      <c r="I2457" s="55" t="str">
        <f>IF(F2457="","",VLOOKUP(LEFT(F2457,5),'Technikai cellák'!B:C,2,0))</f>
        <v/>
      </c>
      <c r="J2457" s="55" t="str">
        <f>IF(F2457="","",VLOOKUP(I2457,'Technikai cellák'!$C$1:$D$12,2,0))</f>
        <v/>
      </c>
      <c r="K2457" s="179"/>
      <c r="L2457" s="67" t="str">
        <f t="shared" si="759"/>
        <v/>
      </c>
      <c r="M2457" s="68">
        <f t="shared" si="760"/>
        <v>0</v>
      </c>
      <c r="N2457" s="66">
        <f t="shared" si="761"/>
        <v>0</v>
      </c>
      <c r="O2457" s="152"/>
      <c r="P2457" s="172">
        <f t="shared" si="758"/>
        <v>0</v>
      </c>
      <c r="Q2457" s="69">
        <f t="shared" si="762"/>
        <v>0</v>
      </c>
      <c r="R2457" s="62">
        <f t="shared" si="763"/>
        <v>0</v>
      </c>
      <c r="S2457" s="153"/>
      <c r="T2457" s="118" t="str">
        <f t="shared" si="764"/>
        <v/>
      </c>
      <c r="U2457" s="154"/>
      <c r="V2457" s="154"/>
      <c r="W2457" s="154"/>
      <c r="X2457" s="154"/>
      <c r="Y2457" s="154"/>
      <c r="Z2457" s="154"/>
      <c r="AA2457" s="154"/>
      <c r="AB2457" s="154"/>
      <c r="AC2457" s="154"/>
      <c r="AD2457" s="154"/>
      <c r="AE2457" s="154"/>
      <c r="AF2457" s="154"/>
      <c r="AG2457" s="63">
        <f t="shared" si="765"/>
        <v>0</v>
      </c>
      <c r="AH2457" s="56">
        <f t="shared" si="766"/>
        <v>0</v>
      </c>
      <c r="AI2457" s="56">
        <f t="shared" si="767"/>
        <v>0</v>
      </c>
      <c r="AJ2457" s="56">
        <f t="shared" si="768"/>
        <v>0</v>
      </c>
      <c r="AK2457" s="56">
        <f t="shared" si="769"/>
        <v>0</v>
      </c>
      <c r="AL2457" s="56">
        <f t="shared" si="770"/>
        <v>0</v>
      </c>
      <c r="AM2457" s="56">
        <f t="shared" si="771"/>
        <v>0</v>
      </c>
      <c r="AN2457" s="56">
        <f t="shared" si="772"/>
        <v>0</v>
      </c>
      <c r="AO2457" s="56">
        <f t="shared" si="773"/>
        <v>0</v>
      </c>
      <c r="AP2457" s="56">
        <f t="shared" si="774"/>
        <v>0</v>
      </c>
      <c r="AQ2457" s="56">
        <f t="shared" si="775"/>
        <v>0</v>
      </c>
      <c r="AR2457" s="86">
        <f t="shared" si="776"/>
        <v>0</v>
      </c>
    </row>
    <row r="2458" spans="1:44" x14ac:dyDescent="0.25">
      <c r="A2458" s="178"/>
      <c r="B2458" s="55" t="str">
        <f>_xlfn.IFNA(VLOOKUP(A2458,'Ajánlatkérő(k) adatai'!$B$4:$C$205,2,0),"")</f>
        <v/>
      </c>
      <c r="C2458" s="178"/>
      <c r="D2458" s="55" t="str">
        <f>_xlfn.IFNA(VLOOKUP(C2458,'Számlafizető(k) adatai'!$C$4:$D$203,2,0),"")</f>
        <v/>
      </c>
      <c r="E2458" s="55" t="str">
        <f>_xlfn.IFNA(VLOOKUP(C2458,'Számlafizető(k) adatai'!$C$4:$M$203,11,0),"")</f>
        <v/>
      </c>
      <c r="F2458" s="178"/>
      <c r="G2458" s="178"/>
      <c r="H2458" s="178"/>
      <c r="I2458" s="55" t="str">
        <f>IF(F2458="","",VLOOKUP(LEFT(F2458,5),'Technikai cellák'!B:C,2,0))</f>
        <v/>
      </c>
      <c r="J2458" s="55" t="str">
        <f>IF(F2458="","",VLOOKUP(I2458,'Technikai cellák'!$C$1:$D$12,2,0))</f>
        <v/>
      </c>
      <c r="K2458" s="179"/>
      <c r="L2458" s="67" t="str">
        <f t="shared" si="759"/>
        <v/>
      </c>
      <c r="M2458" s="68">
        <f t="shared" si="760"/>
        <v>0</v>
      </c>
      <c r="N2458" s="66">
        <f t="shared" si="761"/>
        <v>0</v>
      </c>
      <c r="O2458" s="152"/>
      <c r="P2458" s="172">
        <f t="shared" si="758"/>
        <v>0</v>
      </c>
      <c r="Q2458" s="69">
        <f t="shared" si="762"/>
        <v>0</v>
      </c>
      <c r="R2458" s="62">
        <f t="shared" si="763"/>
        <v>0</v>
      </c>
      <c r="S2458" s="153"/>
      <c r="T2458" s="118" t="str">
        <f t="shared" si="764"/>
        <v/>
      </c>
      <c r="U2458" s="154"/>
      <c r="V2458" s="154"/>
      <c r="W2458" s="154"/>
      <c r="X2458" s="154"/>
      <c r="Y2458" s="154"/>
      <c r="Z2458" s="154"/>
      <c r="AA2458" s="154"/>
      <c r="AB2458" s="154"/>
      <c r="AC2458" s="154"/>
      <c r="AD2458" s="154"/>
      <c r="AE2458" s="154"/>
      <c r="AF2458" s="154"/>
      <c r="AG2458" s="63">
        <f t="shared" si="765"/>
        <v>0</v>
      </c>
      <c r="AH2458" s="56">
        <f t="shared" si="766"/>
        <v>0</v>
      </c>
      <c r="AI2458" s="56">
        <f t="shared" si="767"/>
        <v>0</v>
      </c>
      <c r="AJ2458" s="56">
        <f t="shared" si="768"/>
        <v>0</v>
      </c>
      <c r="AK2458" s="56">
        <f t="shared" si="769"/>
        <v>0</v>
      </c>
      <c r="AL2458" s="56">
        <f t="shared" si="770"/>
        <v>0</v>
      </c>
      <c r="AM2458" s="56">
        <f t="shared" si="771"/>
        <v>0</v>
      </c>
      <c r="AN2458" s="56">
        <f t="shared" si="772"/>
        <v>0</v>
      </c>
      <c r="AO2458" s="56">
        <f t="shared" si="773"/>
        <v>0</v>
      </c>
      <c r="AP2458" s="56">
        <f t="shared" si="774"/>
        <v>0</v>
      </c>
      <c r="AQ2458" s="56">
        <f t="shared" si="775"/>
        <v>0</v>
      </c>
      <c r="AR2458" s="86">
        <f t="shared" si="776"/>
        <v>0</v>
      </c>
    </row>
    <row r="2459" spans="1:44" x14ac:dyDescent="0.25">
      <c r="A2459" s="178"/>
      <c r="B2459" s="55" t="str">
        <f>_xlfn.IFNA(VLOOKUP(A2459,'Ajánlatkérő(k) adatai'!$B$4:$C$205,2,0),"")</f>
        <v/>
      </c>
      <c r="C2459" s="178"/>
      <c r="D2459" s="55" t="str">
        <f>_xlfn.IFNA(VLOOKUP(C2459,'Számlafizető(k) adatai'!$C$4:$D$203,2,0),"")</f>
        <v/>
      </c>
      <c r="E2459" s="55" t="str">
        <f>_xlfn.IFNA(VLOOKUP(C2459,'Számlafizető(k) adatai'!$C$4:$M$203,11,0),"")</f>
        <v/>
      </c>
      <c r="F2459" s="178"/>
      <c r="G2459" s="178"/>
      <c r="H2459" s="178"/>
      <c r="I2459" s="55" t="str">
        <f>IF(F2459="","",VLOOKUP(LEFT(F2459,5),'Technikai cellák'!B:C,2,0))</f>
        <v/>
      </c>
      <c r="J2459" s="55" t="str">
        <f>IF(F2459="","",VLOOKUP(I2459,'Technikai cellák'!$C$1:$D$12,2,0))</f>
        <v/>
      </c>
      <c r="K2459" s="179"/>
      <c r="L2459" s="67" t="str">
        <f t="shared" si="759"/>
        <v/>
      </c>
      <c r="M2459" s="68">
        <f t="shared" si="760"/>
        <v>0</v>
      </c>
      <c r="N2459" s="66">
        <f t="shared" si="761"/>
        <v>0</v>
      </c>
      <c r="O2459" s="152"/>
      <c r="P2459" s="172">
        <f t="shared" si="758"/>
        <v>0</v>
      </c>
      <c r="Q2459" s="69">
        <f t="shared" si="762"/>
        <v>0</v>
      </c>
      <c r="R2459" s="62">
        <f t="shared" si="763"/>
        <v>0</v>
      </c>
      <c r="S2459" s="153"/>
      <c r="T2459" s="118" t="str">
        <f t="shared" si="764"/>
        <v/>
      </c>
      <c r="U2459" s="154"/>
      <c r="V2459" s="154"/>
      <c r="W2459" s="154"/>
      <c r="X2459" s="154"/>
      <c r="Y2459" s="154"/>
      <c r="Z2459" s="154"/>
      <c r="AA2459" s="154"/>
      <c r="AB2459" s="154"/>
      <c r="AC2459" s="154"/>
      <c r="AD2459" s="154"/>
      <c r="AE2459" s="154"/>
      <c r="AF2459" s="154"/>
      <c r="AG2459" s="63">
        <f t="shared" si="765"/>
        <v>0</v>
      </c>
      <c r="AH2459" s="56">
        <f t="shared" si="766"/>
        <v>0</v>
      </c>
      <c r="AI2459" s="56">
        <f t="shared" si="767"/>
        <v>0</v>
      </c>
      <c r="AJ2459" s="56">
        <f t="shared" si="768"/>
        <v>0</v>
      </c>
      <c r="AK2459" s="56">
        <f t="shared" si="769"/>
        <v>0</v>
      </c>
      <c r="AL2459" s="56">
        <f t="shared" si="770"/>
        <v>0</v>
      </c>
      <c r="AM2459" s="56">
        <f t="shared" si="771"/>
        <v>0</v>
      </c>
      <c r="AN2459" s="56">
        <f t="shared" si="772"/>
        <v>0</v>
      </c>
      <c r="AO2459" s="56">
        <f t="shared" si="773"/>
        <v>0</v>
      </c>
      <c r="AP2459" s="56">
        <f t="shared" si="774"/>
        <v>0</v>
      </c>
      <c r="AQ2459" s="56">
        <f t="shared" si="775"/>
        <v>0</v>
      </c>
      <c r="AR2459" s="86">
        <f t="shared" si="776"/>
        <v>0</v>
      </c>
    </row>
    <row r="2460" spans="1:44" x14ac:dyDescent="0.25">
      <c r="A2460" s="178"/>
      <c r="B2460" s="55" t="str">
        <f>_xlfn.IFNA(VLOOKUP(A2460,'Ajánlatkérő(k) adatai'!$B$4:$C$205,2,0),"")</f>
        <v/>
      </c>
      <c r="C2460" s="178"/>
      <c r="D2460" s="55" t="str">
        <f>_xlfn.IFNA(VLOOKUP(C2460,'Számlafizető(k) adatai'!$C$4:$D$203,2,0),"")</f>
        <v/>
      </c>
      <c r="E2460" s="55" t="str">
        <f>_xlfn.IFNA(VLOOKUP(C2460,'Számlafizető(k) adatai'!$C$4:$M$203,11,0),"")</f>
        <v/>
      </c>
      <c r="F2460" s="178"/>
      <c r="G2460" s="178"/>
      <c r="H2460" s="178"/>
      <c r="I2460" s="55" t="str">
        <f>IF(F2460="","",VLOOKUP(LEFT(F2460,5),'Technikai cellák'!B:C,2,0))</f>
        <v/>
      </c>
      <c r="J2460" s="55" t="str">
        <f>IF(F2460="","",VLOOKUP(I2460,'Technikai cellák'!$C$1:$D$12,2,0))</f>
        <v/>
      </c>
      <c r="K2460" s="179"/>
      <c r="L2460" s="67" t="str">
        <f t="shared" si="759"/>
        <v/>
      </c>
      <c r="M2460" s="68">
        <f t="shared" si="760"/>
        <v>0</v>
      </c>
      <c r="N2460" s="66">
        <f t="shared" si="761"/>
        <v>0</v>
      </c>
      <c r="O2460" s="152"/>
      <c r="P2460" s="172">
        <f t="shared" si="758"/>
        <v>0</v>
      </c>
      <c r="Q2460" s="69">
        <f t="shared" si="762"/>
        <v>0</v>
      </c>
      <c r="R2460" s="62">
        <f t="shared" si="763"/>
        <v>0</v>
      </c>
      <c r="S2460" s="153"/>
      <c r="T2460" s="118" t="str">
        <f t="shared" si="764"/>
        <v/>
      </c>
      <c r="U2460" s="154"/>
      <c r="V2460" s="154"/>
      <c r="W2460" s="154"/>
      <c r="X2460" s="154"/>
      <c r="Y2460" s="154"/>
      <c r="Z2460" s="154"/>
      <c r="AA2460" s="154"/>
      <c r="AB2460" s="154"/>
      <c r="AC2460" s="154"/>
      <c r="AD2460" s="154"/>
      <c r="AE2460" s="154"/>
      <c r="AF2460" s="154"/>
      <c r="AG2460" s="63">
        <f t="shared" si="765"/>
        <v>0</v>
      </c>
      <c r="AH2460" s="56">
        <f t="shared" si="766"/>
        <v>0</v>
      </c>
      <c r="AI2460" s="56">
        <f t="shared" si="767"/>
        <v>0</v>
      </c>
      <c r="AJ2460" s="56">
        <f t="shared" si="768"/>
        <v>0</v>
      </c>
      <c r="AK2460" s="56">
        <f t="shared" si="769"/>
        <v>0</v>
      </c>
      <c r="AL2460" s="56">
        <f t="shared" si="770"/>
        <v>0</v>
      </c>
      <c r="AM2460" s="56">
        <f t="shared" si="771"/>
        <v>0</v>
      </c>
      <c r="AN2460" s="56">
        <f t="shared" si="772"/>
        <v>0</v>
      </c>
      <c r="AO2460" s="56">
        <f t="shared" si="773"/>
        <v>0</v>
      </c>
      <c r="AP2460" s="56">
        <f t="shared" si="774"/>
        <v>0</v>
      </c>
      <c r="AQ2460" s="56">
        <f t="shared" si="775"/>
        <v>0</v>
      </c>
      <c r="AR2460" s="86">
        <f t="shared" si="776"/>
        <v>0</v>
      </c>
    </row>
    <row r="2461" spans="1:44" x14ac:dyDescent="0.25">
      <c r="A2461" s="178"/>
      <c r="B2461" s="55" t="str">
        <f>_xlfn.IFNA(VLOOKUP(A2461,'Ajánlatkérő(k) adatai'!$B$4:$C$205,2,0),"")</f>
        <v/>
      </c>
      <c r="C2461" s="178"/>
      <c r="D2461" s="55" t="str">
        <f>_xlfn.IFNA(VLOOKUP(C2461,'Számlafizető(k) adatai'!$C$4:$D$203,2,0),"")</f>
        <v/>
      </c>
      <c r="E2461" s="55" t="str">
        <f>_xlfn.IFNA(VLOOKUP(C2461,'Számlafizető(k) adatai'!$C$4:$M$203,11,0),"")</f>
        <v/>
      </c>
      <c r="F2461" s="178"/>
      <c r="G2461" s="178"/>
      <c r="H2461" s="178"/>
      <c r="I2461" s="55" t="str">
        <f>IF(F2461="","",VLOOKUP(LEFT(F2461,5),'Technikai cellák'!B:C,2,0))</f>
        <v/>
      </c>
      <c r="J2461" s="55" t="str">
        <f>IF(F2461="","",VLOOKUP(I2461,'Technikai cellák'!$C$1:$D$12,2,0))</f>
        <v/>
      </c>
      <c r="K2461" s="179"/>
      <c r="L2461" s="67" t="str">
        <f t="shared" si="759"/>
        <v/>
      </c>
      <c r="M2461" s="68">
        <f t="shared" si="760"/>
        <v>0</v>
      </c>
      <c r="N2461" s="66">
        <f t="shared" si="761"/>
        <v>0</v>
      </c>
      <c r="O2461" s="152"/>
      <c r="P2461" s="172">
        <f t="shared" si="758"/>
        <v>0</v>
      </c>
      <c r="Q2461" s="69">
        <f t="shared" si="762"/>
        <v>0</v>
      </c>
      <c r="R2461" s="62">
        <f t="shared" si="763"/>
        <v>0</v>
      </c>
      <c r="S2461" s="153"/>
      <c r="T2461" s="118" t="str">
        <f t="shared" si="764"/>
        <v/>
      </c>
      <c r="U2461" s="154"/>
      <c r="V2461" s="154"/>
      <c r="W2461" s="154"/>
      <c r="X2461" s="154"/>
      <c r="Y2461" s="154"/>
      <c r="Z2461" s="154"/>
      <c r="AA2461" s="154"/>
      <c r="AB2461" s="154"/>
      <c r="AC2461" s="154"/>
      <c r="AD2461" s="154"/>
      <c r="AE2461" s="154"/>
      <c r="AF2461" s="154"/>
      <c r="AG2461" s="63">
        <f t="shared" si="765"/>
        <v>0</v>
      </c>
      <c r="AH2461" s="56">
        <f t="shared" si="766"/>
        <v>0</v>
      </c>
      <c r="AI2461" s="56">
        <f t="shared" si="767"/>
        <v>0</v>
      </c>
      <c r="AJ2461" s="56">
        <f t="shared" si="768"/>
        <v>0</v>
      </c>
      <c r="AK2461" s="56">
        <f t="shared" si="769"/>
        <v>0</v>
      </c>
      <c r="AL2461" s="56">
        <f t="shared" si="770"/>
        <v>0</v>
      </c>
      <c r="AM2461" s="56">
        <f t="shared" si="771"/>
        <v>0</v>
      </c>
      <c r="AN2461" s="56">
        <f t="shared" si="772"/>
        <v>0</v>
      </c>
      <c r="AO2461" s="56">
        <f t="shared" si="773"/>
        <v>0</v>
      </c>
      <c r="AP2461" s="56">
        <f t="shared" si="774"/>
        <v>0</v>
      </c>
      <c r="AQ2461" s="56">
        <f t="shared" si="775"/>
        <v>0</v>
      </c>
      <c r="AR2461" s="86">
        <f t="shared" si="776"/>
        <v>0</v>
      </c>
    </row>
    <row r="2462" spans="1:44" x14ac:dyDescent="0.25">
      <c r="A2462" s="178"/>
      <c r="B2462" s="55" t="str">
        <f>_xlfn.IFNA(VLOOKUP(A2462,'Ajánlatkérő(k) adatai'!$B$4:$C$205,2,0),"")</f>
        <v/>
      </c>
      <c r="C2462" s="178"/>
      <c r="D2462" s="55" t="str">
        <f>_xlfn.IFNA(VLOOKUP(C2462,'Számlafizető(k) adatai'!$C$4:$D$203,2,0),"")</f>
        <v/>
      </c>
      <c r="E2462" s="55" t="str">
        <f>_xlfn.IFNA(VLOOKUP(C2462,'Számlafizető(k) adatai'!$C$4:$M$203,11,0),"")</f>
        <v/>
      </c>
      <c r="F2462" s="178"/>
      <c r="G2462" s="178"/>
      <c r="H2462" s="178"/>
      <c r="I2462" s="55" t="str">
        <f>IF(F2462="","",VLOOKUP(LEFT(F2462,5),'Technikai cellák'!B:C,2,0))</f>
        <v/>
      </c>
      <c r="J2462" s="55" t="str">
        <f>IF(F2462="","",VLOOKUP(I2462,'Technikai cellák'!$C$1:$D$12,2,0))</f>
        <v/>
      </c>
      <c r="K2462" s="179"/>
      <c r="L2462" s="67" t="str">
        <f t="shared" si="759"/>
        <v/>
      </c>
      <c r="M2462" s="68">
        <f t="shared" si="760"/>
        <v>0</v>
      </c>
      <c r="N2462" s="66">
        <f t="shared" si="761"/>
        <v>0</v>
      </c>
      <c r="O2462" s="152"/>
      <c r="P2462" s="172">
        <f t="shared" si="758"/>
        <v>0</v>
      </c>
      <c r="Q2462" s="69">
        <f t="shared" si="762"/>
        <v>0</v>
      </c>
      <c r="R2462" s="62">
        <f t="shared" si="763"/>
        <v>0</v>
      </c>
      <c r="S2462" s="153"/>
      <c r="T2462" s="118" t="str">
        <f t="shared" si="764"/>
        <v/>
      </c>
      <c r="U2462" s="154"/>
      <c r="V2462" s="154"/>
      <c r="W2462" s="154"/>
      <c r="X2462" s="154"/>
      <c r="Y2462" s="154"/>
      <c r="Z2462" s="154"/>
      <c r="AA2462" s="154"/>
      <c r="AB2462" s="154"/>
      <c r="AC2462" s="154"/>
      <c r="AD2462" s="154"/>
      <c r="AE2462" s="154"/>
      <c r="AF2462" s="154"/>
      <c r="AG2462" s="63">
        <f t="shared" si="765"/>
        <v>0</v>
      </c>
      <c r="AH2462" s="56">
        <f t="shared" si="766"/>
        <v>0</v>
      </c>
      <c r="AI2462" s="56">
        <f t="shared" si="767"/>
        <v>0</v>
      </c>
      <c r="AJ2462" s="56">
        <f t="shared" si="768"/>
        <v>0</v>
      </c>
      <c r="AK2462" s="56">
        <f t="shared" si="769"/>
        <v>0</v>
      </c>
      <c r="AL2462" s="56">
        <f t="shared" si="770"/>
        <v>0</v>
      </c>
      <c r="AM2462" s="56">
        <f t="shared" si="771"/>
        <v>0</v>
      </c>
      <c r="AN2462" s="56">
        <f t="shared" si="772"/>
        <v>0</v>
      </c>
      <c r="AO2462" s="56">
        <f t="shared" si="773"/>
        <v>0</v>
      </c>
      <c r="AP2462" s="56">
        <f t="shared" si="774"/>
        <v>0</v>
      </c>
      <c r="AQ2462" s="56">
        <f t="shared" si="775"/>
        <v>0</v>
      </c>
      <c r="AR2462" s="86">
        <f t="shared" si="776"/>
        <v>0</v>
      </c>
    </row>
    <row r="2463" spans="1:44" x14ac:dyDescent="0.25">
      <c r="A2463" s="178"/>
      <c r="B2463" s="55" t="str">
        <f>_xlfn.IFNA(VLOOKUP(A2463,'Ajánlatkérő(k) adatai'!$B$4:$C$205,2,0),"")</f>
        <v/>
      </c>
      <c r="C2463" s="178"/>
      <c r="D2463" s="55" t="str">
        <f>_xlfn.IFNA(VLOOKUP(C2463,'Számlafizető(k) adatai'!$C$4:$D$203,2,0),"")</f>
        <v/>
      </c>
      <c r="E2463" s="55" t="str">
        <f>_xlfn.IFNA(VLOOKUP(C2463,'Számlafizető(k) adatai'!$C$4:$M$203,11,0),"")</f>
        <v/>
      </c>
      <c r="F2463" s="178"/>
      <c r="G2463" s="178"/>
      <c r="H2463" s="178"/>
      <c r="I2463" s="55" t="str">
        <f>IF(F2463="","",VLOOKUP(LEFT(F2463,5),'Technikai cellák'!B:C,2,0))</f>
        <v/>
      </c>
      <c r="J2463" s="55" t="str">
        <f>IF(F2463="","",VLOOKUP(I2463,'Technikai cellák'!$C$1:$D$12,2,0))</f>
        <v/>
      </c>
      <c r="K2463" s="179"/>
      <c r="L2463" s="67" t="str">
        <f t="shared" si="759"/>
        <v/>
      </c>
      <c r="M2463" s="68">
        <f t="shared" si="760"/>
        <v>0</v>
      </c>
      <c r="N2463" s="66">
        <f t="shared" si="761"/>
        <v>0</v>
      </c>
      <c r="O2463" s="152"/>
      <c r="P2463" s="172">
        <f t="shared" si="758"/>
        <v>0</v>
      </c>
      <c r="Q2463" s="69">
        <f t="shared" si="762"/>
        <v>0</v>
      </c>
      <c r="R2463" s="62">
        <f t="shared" si="763"/>
        <v>0</v>
      </c>
      <c r="S2463" s="153"/>
      <c r="T2463" s="118" t="str">
        <f t="shared" si="764"/>
        <v/>
      </c>
      <c r="U2463" s="154"/>
      <c r="V2463" s="154"/>
      <c r="W2463" s="154"/>
      <c r="X2463" s="154"/>
      <c r="Y2463" s="154"/>
      <c r="Z2463" s="154"/>
      <c r="AA2463" s="154"/>
      <c r="AB2463" s="154"/>
      <c r="AC2463" s="154"/>
      <c r="AD2463" s="154"/>
      <c r="AE2463" s="154"/>
      <c r="AF2463" s="154"/>
      <c r="AG2463" s="63">
        <f t="shared" si="765"/>
        <v>0</v>
      </c>
      <c r="AH2463" s="56">
        <f t="shared" si="766"/>
        <v>0</v>
      </c>
      <c r="AI2463" s="56">
        <f t="shared" si="767"/>
        <v>0</v>
      </c>
      <c r="AJ2463" s="56">
        <f t="shared" si="768"/>
        <v>0</v>
      </c>
      <c r="AK2463" s="56">
        <f t="shared" si="769"/>
        <v>0</v>
      </c>
      <c r="AL2463" s="56">
        <f t="shared" si="770"/>
        <v>0</v>
      </c>
      <c r="AM2463" s="56">
        <f t="shared" si="771"/>
        <v>0</v>
      </c>
      <c r="AN2463" s="56">
        <f t="shared" si="772"/>
        <v>0</v>
      </c>
      <c r="AO2463" s="56">
        <f t="shared" si="773"/>
        <v>0</v>
      </c>
      <c r="AP2463" s="56">
        <f t="shared" si="774"/>
        <v>0</v>
      </c>
      <c r="AQ2463" s="56">
        <f t="shared" si="775"/>
        <v>0</v>
      </c>
      <c r="AR2463" s="86">
        <f t="shared" si="776"/>
        <v>0</v>
      </c>
    </row>
    <row r="2464" spans="1:44" x14ac:dyDescent="0.25">
      <c r="A2464" s="178"/>
      <c r="B2464" s="55" t="str">
        <f>_xlfn.IFNA(VLOOKUP(A2464,'Ajánlatkérő(k) adatai'!$B$4:$C$205,2,0),"")</f>
        <v/>
      </c>
      <c r="C2464" s="178"/>
      <c r="D2464" s="55" t="str">
        <f>_xlfn.IFNA(VLOOKUP(C2464,'Számlafizető(k) adatai'!$C$4:$D$203,2,0),"")</f>
        <v/>
      </c>
      <c r="E2464" s="55" t="str">
        <f>_xlfn.IFNA(VLOOKUP(C2464,'Számlafizető(k) adatai'!$C$4:$M$203,11,0),"")</f>
        <v/>
      </c>
      <c r="F2464" s="178"/>
      <c r="G2464" s="178"/>
      <c r="H2464" s="178"/>
      <c r="I2464" s="55" t="str">
        <f>IF(F2464="","",VLOOKUP(LEFT(F2464,5),'Technikai cellák'!B:C,2,0))</f>
        <v/>
      </c>
      <c r="J2464" s="55" t="str">
        <f>IF(F2464="","",VLOOKUP(I2464,'Technikai cellák'!$C$1:$D$12,2,0))</f>
        <v/>
      </c>
      <c r="K2464" s="179"/>
      <c r="L2464" s="67" t="str">
        <f t="shared" si="759"/>
        <v/>
      </c>
      <c r="M2464" s="68">
        <f t="shared" si="760"/>
        <v>0</v>
      </c>
      <c r="N2464" s="66">
        <f t="shared" si="761"/>
        <v>0</v>
      </c>
      <c r="O2464" s="152"/>
      <c r="P2464" s="172">
        <f t="shared" si="758"/>
        <v>0</v>
      </c>
      <c r="Q2464" s="69">
        <f t="shared" si="762"/>
        <v>0</v>
      </c>
      <c r="R2464" s="62">
        <f t="shared" si="763"/>
        <v>0</v>
      </c>
      <c r="S2464" s="153"/>
      <c r="T2464" s="118" t="str">
        <f t="shared" si="764"/>
        <v/>
      </c>
      <c r="U2464" s="154"/>
      <c r="V2464" s="154"/>
      <c r="W2464" s="154"/>
      <c r="X2464" s="154"/>
      <c r="Y2464" s="154"/>
      <c r="Z2464" s="154"/>
      <c r="AA2464" s="154"/>
      <c r="AB2464" s="154"/>
      <c r="AC2464" s="154"/>
      <c r="AD2464" s="154"/>
      <c r="AE2464" s="154"/>
      <c r="AF2464" s="154"/>
      <c r="AG2464" s="63">
        <f t="shared" si="765"/>
        <v>0</v>
      </c>
      <c r="AH2464" s="56">
        <f t="shared" si="766"/>
        <v>0</v>
      </c>
      <c r="AI2464" s="56">
        <f t="shared" si="767"/>
        <v>0</v>
      </c>
      <c r="AJ2464" s="56">
        <f t="shared" si="768"/>
        <v>0</v>
      </c>
      <c r="AK2464" s="56">
        <f t="shared" si="769"/>
        <v>0</v>
      </c>
      <c r="AL2464" s="56">
        <f t="shared" si="770"/>
        <v>0</v>
      </c>
      <c r="AM2464" s="56">
        <f t="shared" si="771"/>
        <v>0</v>
      </c>
      <c r="AN2464" s="56">
        <f t="shared" si="772"/>
        <v>0</v>
      </c>
      <c r="AO2464" s="56">
        <f t="shared" si="773"/>
        <v>0</v>
      </c>
      <c r="AP2464" s="56">
        <f t="shared" si="774"/>
        <v>0</v>
      </c>
      <c r="AQ2464" s="56">
        <f t="shared" si="775"/>
        <v>0</v>
      </c>
      <c r="AR2464" s="86">
        <f t="shared" si="776"/>
        <v>0</v>
      </c>
    </row>
    <row r="2465" spans="1:44" x14ac:dyDescent="0.25">
      <c r="A2465" s="178"/>
      <c r="B2465" s="55" t="str">
        <f>_xlfn.IFNA(VLOOKUP(A2465,'Ajánlatkérő(k) adatai'!$B$4:$C$205,2,0),"")</f>
        <v/>
      </c>
      <c r="C2465" s="178"/>
      <c r="D2465" s="55" t="str">
        <f>_xlfn.IFNA(VLOOKUP(C2465,'Számlafizető(k) adatai'!$C$4:$D$203,2,0),"")</f>
        <v/>
      </c>
      <c r="E2465" s="55" t="str">
        <f>_xlfn.IFNA(VLOOKUP(C2465,'Számlafizető(k) adatai'!$C$4:$M$203,11,0),"")</f>
        <v/>
      </c>
      <c r="F2465" s="178"/>
      <c r="G2465" s="178"/>
      <c r="H2465" s="178"/>
      <c r="I2465" s="55" t="str">
        <f>IF(F2465="","",VLOOKUP(LEFT(F2465,5),'Technikai cellák'!B:C,2,0))</f>
        <v/>
      </c>
      <c r="J2465" s="55" t="str">
        <f>IF(F2465="","",VLOOKUP(I2465,'Technikai cellák'!$C$1:$D$12,2,0))</f>
        <v/>
      </c>
      <c r="K2465" s="179"/>
      <c r="L2465" s="67" t="str">
        <f t="shared" si="759"/>
        <v/>
      </c>
      <c r="M2465" s="68">
        <f t="shared" si="760"/>
        <v>0</v>
      </c>
      <c r="N2465" s="66">
        <f t="shared" si="761"/>
        <v>0</v>
      </c>
      <c r="O2465" s="152"/>
      <c r="P2465" s="172">
        <f t="shared" si="758"/>
        <v>0</v>
      </c>
      <c r="Q2465" s="69">
        <f t="shared" si="762"/>
        <v>0</v>
      </c>
      <c r="R2465" s="62">
        <f t="shared" si="763"/>
        <v>0</v>
      </c>
      <c r="S2465" s="153"/>
      <c r="T2465" s="118" t="str">
        <f t="shared" si="764"/>
        <v/>
      </c>
      <c r="U2465" s="154"/>
      <c r="V2465" s="154"/>
      <c r="W2465" s="154"/>
      <c r="X2465" s="154"/>
      <c r="Y2465" s="154"/>
      <c r="Z2465" s="154"/>
      <c r="AA2465" s="154"/>
      <c r="AB2465" s="154"/>
      <c r="AC2465" s="154"/>
      <c r="AD2465" s="154"/>
      <c r="AE2465" s="154"/>
      <c r="AF2465" s="154"/>
      <c r="AG2465" s="63">
        <f t="shared" si="765"/>
        <v>0</v>
      </c>
      <c r="AH2465" s="56">
        <f t="shared" si="766"/>
        <v>0</v>
      </c>
      <c r="AI2465" s="56">
        <f t="shared" si="767"/>
        <v>0</v>
      </c>
      <c r="AJ2465" s="56">
        <f t="shared" si="768"/>
        <v>0</v>
      </c>
      <c r="AK2465" s="56">
        <f t="shared" si="769"/>
        <v>0</v>
      </c>
      <c r="AL2465" s="56">
        <f t="shared" si="770"/>
        <v>0</v>
      </c>
      <c r="AM2465" s="56">
        <f t="shared" si="771"/>
        <v>0</v>
      </c>
      <c r="AN2465" s="56">
        <f t="shared" si="772"/>
        <v>0</v>
      </c>
      <c r="AO2465" s="56">
        <f t="shared" si="773"/>
        <v>0</v>
      </c>
      <c r="AP2465" s="56">
        <f t="shared" si="774"/>
        <v>0</v>
      </c>
      <c r="AQ2465" s="56">
        <f t="shared" si="775"/>
        <v>0</v>
      </c>
      <c r="AR2465" s="86">
        <f t="shared" si="776"/>
        <v>0</v>
      </c>
    </row>
    <row r="2466" spans="1:44" x14ac:dyDescent="0.25">
      <c r="A2466" s="178"/>
      <c r="B2466" s="55" t="str">
        <f>_xlfn.IFNA(VLOOKUP(A2466,'Ajánlatkérő(k) adatai'!$B$4:$C$205,2,0),"")</f>
        <v/>
      </c>
      <c r="C2466" s="178"/>
      <c r="D2466" s="55" t="str">
        <f>_xlfn.IFNA(VLOOKUP(C2466,'Számlafizető(k) adatai'!$C$4:$D$203,2,0),"")</f>
        <v/>
      </c>
      <c r="E2466" s="55" t="str">
        <f>_xlfn.IFNA(VLOOKUP(C2466,'Számlafizető(k) adatai'!$C$4:$M$203,11,0),"")</f>
        <v/>
      </c>
      <c r="F2466" s="178"/>
      <c r="G2466" s="178"/>
      <c r="H2466" s="178"/>
      <c r="I2466" s="55" t="str">
        <f>IF(F2466="","",VLOOKUP(LEFT(F2466,5),'Technikai cellák'!B:C,2,0))</f>
        <v/>
      </c>
      <c r="J2466" s="55" t="str">
        <f>IF(F2466="","",VLOOKUP(I2466,'Technikai cellák'!$C$1:$D$12,2,0))</f>
        <v/>
      </c>
      <c r="K2466" s="179"/>
      <c r="L2466" s="67" t="str">
        <f t="shared" si="759"/>
        <v/>
      </c>
      <c r="M2466" s="68">
        <f t="shared" si="760"/>
        <v>0</v>
      </c>
      <c r="N2466" s="66">
        <f t="shared" si="761"/>
        <v>0</v>
      </c>
      <c r="O2466" s="152"/>
      <c r="P2466" s="172">
        <f t="shared" si="758"/>
        <v>0</v>
      </c>
      <c r="Q2466" s="69">
        <f t="shared" si="762"/>
        <v>0</v>
      </c>
      <c r="R2466" s="62">
        <f t="shared" si="763"/>
        <v>0</v>
      </c>
      <c r="S2466" s="153"/>
      <c r="T2466" s="118" t="str">
        <f t="shared" si="764"/>
        <v/>
      </c>
      <c r="U2466" s="154"/>
      <c r="V2466" s="154"/>
      <c r="W2466" s="154"/>
      <c r="X2466" s="154"/>
      <c r="Y2466" s="154"/>
      <c r="Z2466" s="154"/>
      <c r="AA2466" s="154"/>
      <c r="AB2466" s="154"/>
      <c r="AC2466" s="154"/>
      <c r="AD2466" s="154"/>
      <c r="AE2466" s="154"/>
      <c r="AF2466" s="154"/>
      <c r="AG2466" s="63">
        <f t="shared" si="765"/>
        <v>0</v>
      </c>
      <c r="AH2466" s="56">
        <f t="shared" si="766"/>
        <v>0</v>
      </c>
      <c r="AI2466" s="56">
        <f t="shared" si="767"/>
        <v>0</v>
      </c>
      <c r="AJ2466" s="56">
        <f t="shared" si="768"/>
        <v>0</v>
      </c>
      <c r="AK2466" s="56">
        <f t="shared" si="769"/>
        <v>0</v>
      </c>
      <c r="AL2466" s="56">
        <f t="shared" si="770"/>
        <v>0</v>
      </c>
      <c r="AM2466" s="56">
        <f t="shared" si="771"/>
        <v>0</v>
      </c>
      <c r="AN2466" s="56">
        <f t="shared" si="772"/>
        <v>0</v>
      </c>
      <c r="AO2466" s="56">
        <f t="shared" si="773"/>
        <v>0</v>
      </c>
      <c r="AP2466" s="56">
        <f t="shared" si="774"/>
        <v>0</v>
      </c>
      <c r="AQ2466" s="56">
        <f t="shared" si="775"/>
        <v>0</v>
      </c>
      <c r="AR2466" s="86">
        <f t="shared" si="776"/>
        <v>0</v>
      </c>
    </row>
    <row r="2467" spans="1:44" x14ac:dyDescent="0.25">
      <c r="A2467" s="178"/>
      <c r="B2467" s="55" t="str">
        <f>_xlfn.IFNA(VLOOKUP(A2467,'Ajánlatkérő(k) adatai'!$B$4:$C$205,2,0),"")</f>
        <v/>
      </c>
      <c r="C2467" s="178"/>
      <c r="D2467" s="55" t="str">
        <f>_xlfn.IFNA(VLOOKUP(C2467,'Számlafizető(k) adatai'!$C$4:$D$203,2,0),"")</f>
        <v/>
      </c>
      <c r="E2467" s="55" t="str">
        <f>_xlfn.IFNA(VLOOKUP(C2467,'Számlafizető(k) adatai'!$C$4:$M$203,11,0),"")</f>
        <v/>
      </c>
      <c r="F2467" s="178"/>
      <c r="G2467" s="178"/>
      <c r="H2467" s="178"/>
      <c r="I2467" s="55" t="str">
        <f>IF(F2467="","",VLOOKUP(LEFT(F2467,5),'Technikai cellák'!B:C,2,0))</f>
        <v/>
      </c>
      <c r="J2467" s="55" t="str">
        <f>IF(F2467="","",VLOOKUP(I2467,'Technikai cellák'!$C$1:$D$12,2,0))</f>
        <v/>
      </c>
      <c r="K2467" s="179"/>
      <c r="L2467" s="67" t="str">
        <f t="shared" si="759"/>
        <v/>
      </c>
      <c r="M2467" s="68">
        <f t="shared" si="760"/>
        <v>0</v>
      </c>
      <c r="N2467" s="66">
        <f t="shared" si="761"/>
        <v>0</v>
      </c>
      <c r="O2467" s="152"/>
      <c r="P2467" s="172">
        <f t="shared" si="758"/>
        <v>0</v>
      </c>
      <c r="Q2467" s="69">
        <f t="shared" si="762"/>
        <v>0</v>
      </c>
      <c r="R2467" s="62">
        <f t="shared" si="763"/>
        <v>0</v>
      </c>
      <c r="S2467" s="153"/>
      <c r="T2467" s="118" t="str">
        <f t="shared" si="764"/>
        <v/>
      </c>
      <c r="U2467" s="154"/>
      <c r="V2467" s="154"/>
      <c r="W2467" s="154"/>
      <c r="X2467" s="154"/>
      <c r="Y2467" s="154"/>
      <c r="Z2467" s="154"/>
      <c r="AA2467" s="154"/>
      <c r="AB2467" s="154"/>
      <c r="AC2467" s="154"/>
      <c r="AD2467" s="154"/>
      <c r="AE2467" s="154"/>
      <c r="AF2467" s="154"/>
      <c r="AG2467" s="63">
        <f t="shared" si="765"/>
        <v>0</v>
      </c>
      <c r="AH2467" s="56">
        <f t="shared" si="766"/>
        <v>0</v>
      </c>
      <c r="AI2467" s="56">
        <f t="shared" si="767"/>
        <v>0</v>
      </c>
      <c r="AJ2467" s="56">
        <f t="shared" si="768"/>
        <v>0</v>
      </c>
      <c r="AK2467" s="56">
        <f t="shared" si="769"/>
        <v>0</v>
      </c>
      <c r="AL2467" s="56">
        <f t="shared" si="770"/>
        <v>0</v>
      </c>
      <c r="AM2467" s="56">
        <f t="shared" si="771"/>
        <v>0</v>
      </c>
      <c r="AN2467" s="56">
        <f t="shared" si="772"/>
        <v>0</v>
      </c>
      <c r="AO2467" s="56">
        <f t="shared" si="773"/>
        <v>0</v>
      </c>
      <c r="AP2467" s="56">
        <f t="shared" si="774"/>
        <v>0</v>
      </c>
      <c r="AQ2467" s="56">
        <f t="shared" si="775"/>
        <v>0</v>
      </c>
      <c r="AR2467" s="86">
        <f t="shared" si="776"/>
        <v>0</v>
      </c>
    </row>
    <row r="2468" spans="1:44" x14ac:dyDescent="0.25">
      <c r="A2468" s="178"/>
      <c r="B2468" s="55" t="str">
        <f>_xlfn.IFNA(VLOOKUP(A2468,'Ajánlatkérő(k) adatai'!$B$4:$C$205,2,0),"")</f>
        <v/>
      </c>
      <c r="C2468" s="178"/>
      <c r="D2468" s="55" t="str">
        <f>_xlfn.IFNA(VLOOKUP(C2468,'Számlafizető(k) adatai'!$C$4:$D$203,2,0),"")</f>
        <v/>
      </c>
      <c r="E2468" s="55" t="str">
        <f>_xlfn.IFNA(VLOOKUP(C2468,'Számlafizető(k) adatai'!$C$4:$M$203,11,0),"")</f>
        <v/>
      </c>
      <c r="F2468" s="178"/>
      <c r="G2468" s="178"/>
      <c r="H2468" s="178"/>
      <c r="I2468" s="55" t="str">
        <f>IF(F2468="","",VLOOKUP(LEFT(F2468,5),'Technikai cellák'!B:C,2,0))</f>
        <v/>
      </c>
      <c r="J2468" s="55" t="str">
        <f>IF(F2468="","",VLOOKUP(I2468,'Technikai cellák'!$C$1:$D$12,2,0))</f>
        <v/>
      </c>
      <c r="K2468" s="179"/>
      <c r="L2468" s="67" t="str">
        <f t="shared" si="759"/>
        <v/>
      </c>
      <c r="M2468" s="68">
        <f t="shared" si="760"/>
        <v>0</v>
      </c>
      <c r="N2468" s="66">
        <f t="shared" si="761"/>
        <v>0</v>
      </c>
      <c r="O2468" s="152"/>
      <c r="P2468" s="172">
        <f t="shared" si="758"/>
        <v>0</v>
      </c>
      <c r="Q2468" s="69">
        <f t="shared" si="762"/>
        <v>0</v>
      </c>
      <c r="R2468" s="62">
        <f t="shared" si="763"/>
        <v>0</v>
      </c>
      <c r="S2468" s="153"/>
      <c r="T2468" s="118" t="str">
        <f t="shared" si="764"/>
        <v/>
      </c>
      <c r="U2468" s="154"/>
      <c r="V2468" s="154"/>
      <c r="W2468" s="154"/>
      <c r="X2468" s="154"/>
      <c r="Y2468" s="154"/>
      <c r="Z2468" s="154"/>
      <c r="AA2468" s="154"/>
      <c r="AB2468" s="154"/>
      <c r="AC2468" s="154"/>
      <c r="AD2468" s="154"/>
      <c r="AE2468" s="154"/>
      <c r="AF2468" s="154"/>
      <c r="AG2468" s="63">
        <f t="shared" si="765"/>
        <v>0</v>
      </c>
      <c r="AH2468" s="56">
        <f t="shared" si="766"/>
        <v>0</v>
      </c>
      <c r="AI2468" s="56">
        <f t="shared" si="767"/>
        <v>0</v>
      </c>
      <c r="AJ2468" s="56">
        <f t="shared" si="768"/>
        <v>0</v>
      </c>
      <c r="AK2468" s="56">
        <f t="shared" si="769"/>
        <v>0</v>
      </c>
      <c r="AL2468" s="56">
        <f t="shared" si="770"/>
        <v>0</v>
      </c>
      <c r="AM2468" s="56">
        <f t="shared" si="771"/>
        <v>0</v>
      </c>
      <c r="AN2468" s="56">
        <f t="shared" si="772"/>
        <v>0</v>
      </c>
      <c r="AO2468" s="56">
        <f t="shared" si="773"/>
        <v>0</v>
      </c>
      <c r="AP2468" s="56">
        <f t="shared" si="774"/>
        <v>0</v>
      </c>
      <c r="AQ2468" s="56">
        <f t="shared" si="775"/>
        <v>0</v>
      </c>
      <c r="AR2468" s="86">
        <f t="shared" si="776"/>
        <v>0</v>
      </c>
    </row>
    <row r="2469" spans="1:44" x14ac:dyDescent="0.25">
      <c r="A2469" s="178"/>
      <c r="B2469" s="55" t="str">
        <f>_xlfn.IFNA(VLOOKUP(A2469,'Ajánlatkérő(k) adatai'!$B$4:$C$205,2,0),"")</f>
        <v/>
      </c>
      <c r="C2469" s="178"/>
      <c r="D2469" s="55" t="str">
        <f>_xlfn.IFNA(VLOOKUP(C2469,'Számlafizető(k) adatai'!$C$4:$D$203,2,0),"")</f>
        <v/>
      </c>
      <c r="E2469" s="55" t="str">
        <f>_xlfn.IFNA(VLOOKUP(C2469,'Számlafizető(k) adatai'!$C$4:$M$203,11,0),"")</f>
        <v/>
      </c>
      <c r="F2469" s="178"/>
      <c r="G2469" s="178"/>
      <c r="H2469" s="178"/>
      <c r="I2469" s="55" t="str">
        <f>IF(F2469="","",VLOOKUP(LEFT(F2469,5),'Technikai cellák'!B:C,2,0))</f>
        <v/>
      </c>
      <c r="J2469" s="55" t="str">
        <f>IF(F2469="","",VLOOKUP(I2469,'Technikai cellák'!$C$1:$D$12,2,0))</f>
        <v/>
      </c>
      <c r="K2469" s="179"/>
      <c r="L2469" s="67" t="str">
        <f t="shared" si="759"/>
        <v/>
      </c>
      <c r="M2469" s="68">
        <f t="shared" si="760"/>
        <v>0</v>
      </c>
      <c r="N2469" s="66">
        <f t="shared" si="761"/>
        <v>0</v>
      </c>
      <c r="O2469" s="152"/>
      <c r="P2469" s="172">
        <f t="shared" si="758"/>
        <v>0</v>
      </c>
      <c r="Q2469" s="69">
        <f t="shared" si="762"/>
        <v>0</v>
      </c>
      <c r="R2469" s="62">
        <f t="shared" si="763"/>
        <v>0</v>
      </c>
      <c r="S2469" s="153"/>
      <c r="T2469" s="118" t="str">
        <f t="shared" si="764"/>
        <v/>
      </c>
      <c r="U2469" s="154"/>
      <c r="V2469" s="154"/>
      <c r="W2469" s="154"/>
      <c r="X2469" s="154"/>
      <c r="Y2469" s="154"/>
      <c r="Z2469" s="154"/>
      <c r="AA2469" s="154"/>
      <c r="AB2469" s="154"/>
      <c r="AC2469" s="154"/>
      <c r="AD2469" s="154"/>
      <c r="AE2469" s="154"/>
      <c r="AF2469" s="154"/>
      <c r="AG2469" s="63">
        <f t="shared" si="765"/>
        <v>0</v>
      </c>
      <c r="AH2469" s="56">
        <f t="shared" si="766"/>
        <v>0</v>
      </c>
      <c r="AI2469" s="56">
        <f t="shared" si="767"/>
        <v>0</v>
      </c>
      <c r="AJ2469" s="56">
        <f t="shared" si="768"/>
        <v>0</v>
      </c>
      <c r="AK2469" s="56">
        <f t="shared" si="769"/>
        <v>0</v>
      </c>
      <c r="AL2469" s="56">
        <f t="shared" si="770"/>
        <v>0</v>
      </c>
      <c r="AM2469" s="56">
        <f t="shared" si="771"/>
        <v>0</v>
      </c>
      <c r="AN2469" s="56">
        <f t="shared" si="772"/>
        <v>0</v>
      </c>
      <c r="AO2469" s="56">
        <f t="shared" si="773"/>
        <v>0</v>
      </c>
      <c r="AP2469" s="56">
        <f t="shared" si="774"/>
        <v>0</v>
      </c>
      <c r="AQ2469" s="56">
        <f t="shared" si="775"/>
        <v>0</v>
      </c>
      <c r="AR2469" s="86">
        <f t="shared" si="776"/>
        <v>0</v>
      </c>
    </row>
    <row r="2470" spans="1:44" x14ac:dyDescent="0.25">
      <c r="A2470" s="178"/>
      <c r="B2470" s="55" t="str">
        <f>_xlfn.IFNA(VLOOKUP(A2470,'Ajánlatkérő(k) adatai'!$B$4:$C$205,2,0),"")</f>
        <v/>
      </c>
      <c r="C2470" s="178"/>
      <c r="D2470" s="55" t="str">
        <f>_xlfn.IFNA(VLOOKUP(C2470,'Számlafizető(k) adatai'!$C$4:$D$203,2,0),"")</f>
        <v/>
      </c>
      <c r="E2470" s="55" t="str">
        <f>_xlfn.IFNA(VLOOKUP(C2470,'Számlafizető(k) adatai'!$C$4:$M$203,11,0),"")</f>
        <v/>
      </c>
      <c r="F2470" s="178"/>
      <c r="G2470" s="178"/>
      <c r="H2470" s="178"/>
      <c r="I2470" s="55" t="str">
        <f>IF(F2470="","",VLOOKUP(LEFT(F2470,5),'Technikai cellák'!B:C,2,0))</f>
        <v/>
      </c>
      <c r="J2470" s="55" t="str">
        <f>IF(F2470="","",VLOOKUP(I2470,'Technikai cellák'!$C$1:$D$12,2,0))</f>
        <v/>
      </c>
      <c r="K2470" s="179"/>
      <c r="L2470" s="67" t="str">
        <f t="shared" si="759"/>
        <v/>
      </c>
      <c r="M2470" s="68">
        <f t="shared" si="760"/>
        <v>0</v>
      </c>
      <c r="N2470" s="66">
        <f t="shared" si="761"/>
        <v>0</v>
      </c>
      <c r="O2470" s="152"/>
      <c r="P2470" s="172">
        <f t="shared" si="758"/>
        <v>0</v>
      </c>
      <c r="Q2470" s="69">
        <f t="shared" si="762"/>
        <v>0</v>
      </c>
      <c r="R2470" s="62">
        <f t="shared" si="763"/>
        <v>0</v>
      </c>
      <c r="S2470" s="153"/>
      <c r="T2470" s="118" t="str">
        <f t="shared" si="764"/>
        <v/>
      </c>
      <c r="U2470" s="154"/>
      <c r="V2470" s="154"/>
      <c r="W2470" s="154"/>
      <c r="X2470" s="154"/>
      <c r="Y2470" s="154"/>
      <c r="Z2470" s="154"/>
      <c r="AA2470" s="154"/>
      <c r="AB2470" s="154"/>
      <c r="AC2470" s="154"/>
      <c r="AD2470" s="154"/>
      <c r="AE2470" s="154"/>
      <c r="AF2470" s="154"/>
      <c r="AG2470" s="63">
        <f t="shared" si="765"/>
        <v>0</v>
      </c>
      <c r="AH2470" s="56">
        <f t="shared" si="766"/>
        <v>0</v>
      </c>
      <c r="AI2470" s="56">
        <f t="shared" si="767"/>
        <v>0</v>
      </c>
      <c r="AJ2470" s="56">
        <f t="shared" si="768"/>
        <v>0</v>
      </c>
      <c r="AK2470" s="56">
        <f t="shared" si="769"/>
        <v>0</v>
      </c>
      <c r="AL2470" s="56">
        <f t="shared" si="770"/>
        <v>0</v>
      </c>
      <c r="AM2470" s="56">
        <f t="shared" si="771"/>
        <v>0</v>
      </c>
      <c r="AN2470" s="56">
        <f t="shared" si="772"/>
        <v>0</v>
      </c>
      <c r="AO2470" s="56">
        <f t="shared" si="773"/>
        <v>0</v>
      </c>
      <c r="AP2470" s="56">
        <f t="shared" si="774"/>
        <v>0</v>
      </c>
      <c r="AQ2470" s="56">
        <f t="shared" si="775"/>
        <v>0</v>
      </c>
      <c r="AR2470" s="86">
        <f t="shared" si="776"/>
        <v>0</v>
      </c>
    </row>
    <row r="2471" spans="1:44" x14ac:dyDescent="0.25">
      <c r="A2471" s="178"/>
      <c r="B2471" s="55" t="str">
        <f>_xlfn.IFNA(VLOOKUP(A2471,'Ajánlatkérő(k) adatai'!$B$4:$C$205,2,0),"")</f>
        <v/>
      </c>
      <c r="C2471" s="178"/>
      <c r="D2471" s="55" t="str">
        <f>_xlfn.IFNA(VLOOKUP(C2471,'Számlafizető(k) adatai'!$C$4:$D$203,2,0),"")</f>
        <v/>
      </c>
      <c r="E2471" s="55" t="str">
        <f>_xlfn.IFNA(VLOOKUP(C2471,'Számlafizető(k) adatai'!$C$4:$M$203,11,0),"")</f>
        <v/>
      </c>
      <c r="F2471" s="178"/>
      <c r="G2471" s="178"/>
      <c r="H2471" s="178"/>
      <c r="I2471" s="55" t="str">
        <f>IF(F2471="","",VLOOKUP(LEFT(F2471,5),'Technikai cellák'!B:C,2,0))</f>
        <v/>
      </c>
      <c r="J2471" s="55" t="str">
        <f>IF(F2471="","",VLOOKUP(I2471,'Technikai cellák'!$C$1:$D$12,2,0))</f>
        <v/>
      </c>
      <c r="K2471" s="179"/>
      <c r="L2471" s="67" t="str">
        <f t="shared" si="759"/>
        <v/>
      </c>
      <c r="M2471" s="68">
        <f t="shared" si="760"/>
        <v>0</v>
      </c>
      <c r="N2471" s="66">
        <f t="shared" si="761"/>
        <v>0</v>
      </c>
      <c r="O2471" s="152"/>
      <c r="P2471" s="172">
        <f t="shared" si="758"/>
        <v>0</v>
      </c>
      <c r="Q2471" s="69">
        <f t="shared" si="762"/>
        <v>0</v>
      </c>
      <c r="R2471" s="62">
        <f t="shared" si="763"/>
        <v>0</v>
      </c>
      <c r="S2471" s="153"/>
      <c r="T2471" s="118" t="str">
        <f t="shared" si="764"/>
        <v/>
      </c>
      <c r="U2471" s="154"/>
      <c r="V2471" s="154"/>
      <c r="W2471" s="154"/>
      <c r="X2471" s="154"/>
      <c r="Y2471" s="154"/>
      <c r="Z2471" s="154"/>
      <c r="AA2471" s="154"/>
      <c r="AB2471" s="154"/>
      <c r="AC2471" s="154"/>
      <c r="AD2471" s="154"/>
      <c r="AE2471" s="154"/>
      <c r="AF2471" s="154"/>
      <c r="AG2471" s="63">
        <f t="shared" si="765"/>
        <v>0</v>
      </c>
      <c r="AH2471" s="56">
        <f t="shared" si="766"/>
        <v>0</v>
      </c>
      <c r="AI2471" s="56">
        <f t="shared" si="767"/>
        <v>0</v>
      </c>
      <c r="AJ2471" s="56">
        <f t="shared" si="768"/>
        <v>0</v>
      </c>
      <c r="AK2471" s="56">
        <f t="shared" si="769"/>
        <v>0</v>
      </c>
      <c r="AL2471" s="56">
        <f t="shared" si="770"/>
        <v>0</v>
      </c>
      <c r="AM2471" s="56">
        <f t="shared" si="771"/>
        <v>0</v>
      </c>
      <c r="AN2471" s="56">
        <f t="shared" si="772"/>
        <v>0</v>
      </c>
      <c r="AO2471" s="56">
        <f t="shared" si="773"/>
        <v>0</v>
      </c>
      <c r="AP2471" s="56">
        <f t="shared" si="774"/>
        <v>0</v>
      </c>
      <c r="AQ2471" s="56">
        <f t="shared" si="775"/>
        <v>0</v>
      </c>
      <c r="AR2471" s="86">
        <f t="shared" si="776"/>
        <v>0</v>
      </c>
    </row>
    <row r="2472" spans="1:44" x14ac:dyDescent="0.25">
      <c r="A2472" s="178"/>
      <c r="B2472" s="55" t="str">
        <f>_xlfn.IFNA(VLOOKUP(A2472,'Ajánlatkérő(k) adatai'!$B$4:$C$205,2,0),"")</f>
        <v/>
      </c>
      <c r="C2472" s="178"/>
      <c r="D2472" s="55" t="str">
        <f>_xlfn.IFNA(VLOOKUP(C2472,'Számlafizető(k) adatai'!$C$4:$D$203,2,0),"")</f>
        <v/>
      </c>
      <c r="E2472" s="55" t="str">
        <f>_xlfn.IFNA(VLOOKUP(C2472,'Számlafizető(k) adatai'!$C$4:$M$203,11,0),"")</f>
        <v/>
      </c>
      <c r="F2472" s="178"/>
      <c r="G2472" s="178"/>
      <c r="H2472" s="178"/>
      <c r="I2472" s="55" t="str">
        <f>IF(F2472="","",VLOOKUP(LEFT(F2472,5),'Technikai cellák'!B:C,2,0))</f>
        <v/>
      </c>
      <c r="J2472" s="55" t="str">
        <f>IF(F2472="","",VLOOKUP(I2472,'Technikai cellák'!$C$1:$D$12,2,0))</f>
        <v/>
      </c>
      <c r="K2472" s="179"/>
      <c r="L2472" s="67" t="str">
        <f t="shared" si="759"/>
        <v/>
      </c>
      <c r="M2472" s="68">
        <f t="shared" si="760"/>
        <v>0</v>
      </c>
      <c r="N2472" s="66">
        <f t="shared" si="761"/>
        <v>0</v>
      </c>
      <c r="O2472" s="152"/>
      <c r="P2472" s="172">
        <f t="shared" si="758"/>
        <v>0</v>
      </c>
      <c r="Q2472" s="69">
        <f t="shared" si="762"/>
        <v>0</v>
      </c>
      <c r="R2472" s="62">
        <f t="shared" si="763"/>
        <v>0</v>
      </c>
      <c r="S2472" s="153"/>
      <c r="T2472" s="118" t="str">
        <f t="shared" si="764"/>
        <v/>
      </c>
      <c r="U2472" s="154"/>
      <c r="V2472" s="154"/>
      <c r="W2472" s="154"/>
      <c r="X2472" s="154"/>
      <c r="Y2472" s="154"/>
      <c r="Z2472" s="154"/>
      <c r="AA2472" s="154"/>
      <c r="AB2472" s="154"/>
      <c r="AC2472" s="154"/>
      <c r="AD2472" s="154"/>
      <c r="AE2472" s="154"/>
      <c r="AF2472" s="154"/>
      <c r="AG2472" s="63">
        <f t="shared" si="765"/>
        <v>0</v>
      </c>
      <c r="AH2472" s="56">
        <f t="shared" si="766"/>
        <v>0</v>
      </c>
      <c r="AI2472" s="56">
        <f t="shared" si="767"/>
        <v>0</v>
      </c>
      <c r="AJ2472" s="56">
        <f t="shared" si="768"/>
        <v>0</v>
      </c>
      <c r="AK2472" s="56">
        <f t="shared" si="769"/>
        <v>0</v>
      </c>
      <c r="AL2472" s="56">
        <f t="shared" si="770"/>
        <v>0</v>
      </c>
      <c r="AM2472" s="56">
        <f t="shared" si="771"/>
        <v>0</v>
      </c>
      <c r="AN2472" s="56">
        <f t="shared" si="772"/>
        <v>0</v>
      </c>
      <c r="AO2472" s="56">
        <f t="shared" si="773"/>
        <v>0</v>
      </c>
      <c r="AP2472" s="56">
        <f t="shared" si="774"/>
        <v>0</v>
      </c>
      <c r="AQ2472" s="56">
        <f t="shared" si="775"/>
        <v>0</v>
      </c>
      <c r="AR2472" s="86">
        <f t="shared" si="776"/>
        <v>0</v>
      </c>
    </row>
    <row r="2473" spans="1:44" x14ac:dyDescent="0.25">
      <c r="A2473" s="178"/>
      <c r="B2473" s="55" t="str">
        <f>_xlfn.IFNA(VLOOKUP(A2473,'Ajánlatkérő(k) adatai'!$B$4:$C$205,2,0),"")</f>
        <v/>
      </c>
      <c r="C2473" s="178"/>
      <c r="D2473" s="55" t="str">
        <f>_xlfn.IFNA(VLOOKUP(C2473,'Számlafizető(k) adatai'!$C$4:$D$203,2,0),"")</f>
        <v/>
      </c>
      <c r="E2473" s="55" t="str">
        <f>_xlfn.IFNA(VLOOKUP(C2473,'Számlafizető(k) adatai'!$C$4:$M$203,11,0),"")</f>
        <v/>
      </c>
      <c r="F2473" s="178"/>
      <c r="G2473" s="178"/>
      <c r="H2473" s="178"/>
      <c r="I2473" s="55" t="str">
        <f>IF(F2473="","",VLOOKUP(LEFT(F2473,5),'Technikai cellák'!B:C,2,0))</f>
        <v/>
      </c>
      <c r="J2473" s="55" t="str">
        <f>IF(F2473="","",VLOOKUP(I2473,'Technikai cellák'!$C$1:$D$12,2,0))</f>
        <v/>
      </c>
      <c r="K2473" s="179"/>
      <c r="L2473" s="67" t="str">
        <f t="shared" si="759"/>
        <v/>
      </c>
      <c r="M2473" s="68">
        <f t="shared" si="760"/>
        <v>0</v>
      </c>
      <c r="N2473" s="66">
        <f t="shared" si="761"/>
        <v>0</v>
      </c>
      <c r="O2473" s="152"/>
      <c r="P2473" s="172">
        <f t="shared" si="758"/>
        <v>0</v>
      </c>
      <c r="Q2473" s="69">
        <f t="shared" si="762"/>
        <v>0</v>
      </c>
      <c r="R2473" s="62">
        <f t="shared" si="763"/>
        <v>0</v>
      </c>
      <c r="S2473" s="153"/>
      <c r="T2473" s="118" t="str">
        <f t="shared" si="764"/>
        <v/>
      </c>
      <c r="U2473" s="154"/>
      <c r="V2473" s="154"/>
      <c r="W2473" s="154"/>
      <c r="X2473" s="154"/>
      <c r="Y2473" s="154"/>
      <c r="Z2473" s="154"/>
      <c r="AA2473" s="154"/>
      <c r="AB2473" s="154"/>
      <c r="AC2473" s="154"/>
      <c r="AD2473" s="154"/>
      <c r="AE2473" s="154"/>
      <c r="AF2473" s="154"/>
      <c r="AG2473" s="63">
        <f t="shared" si="765"/>
        <v>0</v>
      </c>
      <c r="AH2473" s="56">
        <f t="shared" si="766"/>
        <v>0</v>
      </c>
      <c r="AI2473" s="56">
        <f t="shared" si="767"/>
        <v>0</v>
      </c>
      <c r="AJ2473" s="56">
        <f t="shared" si="768"/>
        <v>0</v>
      </c>
      <c r="AK2473" s="56">
        <f t="shared" si="769"/>
        <v>0</v>
      </c>
      <c r="AL2473" s="56">
        <f t="shared" si="770"/>
        <v>0</v>
      </c>
      <c r="AM2473" s="56">
        <f t="shared" si="771"/>
        <v>0</v>
      </c>
      <c r="AN2473" s="56">
        <f t="shared" si="772"/>
        <v>0</v>
      </c>
      <c r="AO2473" s="56">
        <f t="shared" si="773"/>
        <v>0</v>
      </c>
      <c r="AP2473" s="56">
        <f t="shared" si="774"/>
        <v>0</v>
      </c>
      <c r="AQ2473" s="56">
        <f t="shared" si="775"/>
        <v>0</v>
      </c>
      <c r="AR2473" s="86">
        <f t="shared" si="776"/>
        <v>0</v>
      </c>
    </row>
    <row r="2474" spans="1:44" x14ac:dyDescent="0.25">
      <c r="A2474" s="178"/>
      <c r="B2474" s="55" t="str">
        <f>_xlfn.IFNA(VLOOKUP(A2474,'Ajánlatkérő(k) adatai'!$B$4:$C$205,2,0),"")</f>
        <v/>
      </c>
      <c r="C2474" s="178"/>
      <c r="D2474" s="55" t="str">
        <f>_xlfn.IFNA(VLOOKUP(C2474,'Számlafizető(k) adatai'!$C$4:$D$203,2,0),"")</f>
        <v/>
      </c>
      <c r="E2474" s="55" t="str">
        <f>_xlfn.IFNA(VLOOKUP(C2474,'Számlafizető(k) adatai'!$C$4:$M$203,11,0),"")</f>
        <v/>
      </c>
      <c r="F2474" s="178"/>
      <c r="G2474" s="178"/>
      <c r="H2474" s="178"/>
      <c r="I2474" s="55" t="str">
        <f>IF(F2474="","",VLOOKUP(LEFT(F2474,5),'Technikai cellák'!B:C,2,0))</f>
        <v/>
      </c>
      <c r="J2474" s="55" t="str">
        <f>IF(F2474="","",VLOOKUP(I2474,'Technikai cellák'!$C$1:$D$12,2,0))</f>
        <v/>
      </c>
      <c r="K2474" s="179"/>
      <c r="L2474" s="67" t="str">
        <f t="shared" si="759"/>
        <v/>
      </c>
      <c r="M2474" s="68">
        <f t="shared" si="760"/>
        <v>0</v>
      </c>
      <c r="N2474" s="66">
        <f t="shared" si="761"/>
        <v>0</v>
      </c>
      <c r="O2474" s="152"/>
      <c r="P2474" s="172">
        <f t="shared" si="758"/>
        <v>0</v>
      </c>
      <c r="Q2474" s="69">
        <f t="shared" si="762"/>
        <v>0</v>
      </c>
      <c r="R2474" s="62">
        <f t="shared" si="763"/>
        <v>0</v>
      </c>
      <c r="S2474" s="153"/>
      <c r="T2474" s="118" t="str">
        <f t="shared" si="764"/>
        <v/>
      </c>
      <c r="U2474" s="154"/>
      <c r="V2474" s="154"/>
      <c r="W2474" s="154"/>
      <c r="X2474" s="154"/>
      <c r="Y2474" s="154"/>
      <c r="Z2474" s="154"/>
      <c r="AA2474" s="154"/>
      <c r="AB2474" s="154"/>
      <c r="AC2474" s="154"/>
      <c r="AD2474" s="154"/>
      <c r="AE2474" s="154"/>
      <c r="AF2474" s="154"/>
      <c r="AG2474" s="63">
        <f t="shared" si="765"/>
        <v>0</v>
      </c>
      <c r="AH2474" s="56">
        <f t="shared" si="766"/>
        <v>0</v>
      </c>
      <c r="AI2474" s="56">
        <f t="shared" si="767"/>
        <v>0</v>
      </c>
      <c r="AJ2474" s="56">
        <f t="shared" si="768"/>
        <v>0</v>
      </c>
      <c r="AK2474" s="56">
        <f t="shared" si="769"/>
        <v>0</v>
      </c>
      <c r="AL2474" s="56">
        <f t="shared" si="770"/>
        <v>0</v>
      </c>
      <c r="AM2474" s="56">
        <f t="shared" si="771"/>
        <v>0</v>
      </c>
      <c r="AN2474" s="56">
        <f t="shared" si="772"/>
        <v>0</v>
      </c>
      <c r="AO2474" s="56">
        <f t="shared" si="773"/>
        <v>0</v>
      </c>
      <c r="AP2474" s="56">
        <f t="shared" si="774"/>
        <v>0</v>
      </c>
      <c r="AQ2474" s="56">
        <f t="shared" si="775"/>
        <v>0</v>
      </c>
      <c r="AR2474" s="86">
        <f t="shared" si="776"/>
        <v>0</v>
      </c>
    </row>
    <row r="2475" spans="1:44" x14ac:dyDescent="0.25">
      <c r="A2475" s="178"/>
      <c r="B2475" s="55" t="str">
        <f>_xlfn.IFNA(VLOOKUP(A2475,'Ajánlatkérő(k) adatai'!$B$4:$C$205,2,0),"")</f>
        <v/>
      </c>
      <c r="C2475" s="178"/>
      <c r="D2475" s="55" t="str">
        <f>_xlfn.IFNA(VLOOKUP(C2475,'Számlafizető(k) adatai'!$C$4:$D$203,2,0),"")</f>
        <v/>
      </c>
      <c r="E2475" s="55" t="str">
        <f>_xlfn.IFNA(VLOOKUP(C2475,'Számlafizető(k) adatai'!$C$4:$M$203,11,0),"")</f>
        <v/>
      </c>
      <c r="F2475" s="178"/>
      <c r="G2475" s="178"/>
      <c r="H2475" s="178"/>
      <c r="I2475" s="55" t="str">
        <f>IF(F2475="","",VLOOKUP(LEFT(F2475,5),'Technikai cellák'!B:C,2,0))</f>
        <v/>
      </c>
      <c r="J2475" s="55" t="str">
        <f>IF(F2475="","",VLOOKUP(I2475,'Technikai cellák'!$C$1:$D$12,2,0))</f>
        <v/>
      </c>
      <c r="K2475" s="179"/>
      <c r="L2475" s="67" t="str">
        <f t="shared" si="759"/>
        <v/>
      </c>
      <c r="M2475" s="68">
        <f t="shared" si="760"/>
        <v>0</v>
      </c>
      <c r="N2475" s="66">
        <f t="shared" si="761"/>
        <v>0</v>
      </c>
      <c r="O2475" s="152"/>
      <c r="P2475" s="172">
        <f t="shared" si="758"/>
        <v>0</v>
      </c>
      <c r="Q2475" s="69">
        <f t="shared" si="762"/>
        <v>0</v>
      </c>
      <c r="R2475" s="62">
        <f t="shared" si="763"/>
        <v>0</v>
      </c>
      <c r="S2475" s="153"/>
      <c r="T2475" s="118" t="str">
        <f t="shared" si="764"/>
        <v/>
      </c>
      <c r="U2475" s="154"/>
      <c r="V2475" s="154"/>
      <c r="W2475" s="154"/>
      <c r="X2475" s="154"/>
      <c r="Y2475" s="154"/>
      <c r="Z2475" s="154"/>
      <c r="AA2475" s="154"/>
      <c r="AB2475" s="154"/>
      <c r="AC2475" s="154"/>
      <c r="AD2475" s="154"/>
      <c r="AE2475" s="154"/>
      <c r="AF2475" s="154"/>
      <c r="AG2475" s="63">
        <f t="shared" si="765"/>
        <v>0</v>
      </c>
      <c r="AH2475" s="56">
        <f t="shared" si="766"/>
        <v>0</v>
      </c>
      <c r="AI2475" s="56">
        <f t="shared" si="767"/>
        <v>0</v>
      </c>
      <c r="AJ2475" s="56">
        <f t="shared" si="768"/>
        <v>0</v>
      </c>
      <c r="AK2475" s="56">
        <f t="shared" si="769"/>
        <v>0</v>
      </c>
      <c r="AL2475" s="56">
        <f t="shared" si="770"/>
        <v>0</v>
      </c>
      <c r="AM2475" s="56">
        <f t="shared" si="771"/>
        <v>0</v>
      </c>
      <c r="AN2475" s="56">
        <f t="shared" si="772"/>
        <v>0</v>
      </c>
      <c r="AO2475" s="56">
        <f t="shared" si="773"/>
        <v>0</v>
      </c>
      <c r="AP2475" s="56">
        <f t="shared" si="774"/>
        <v>0</v>
      </c>
      <c r="AQ2475" s="56">
        <f t="shared" si="775"/>
        <v>0</v>
      </c>
      <c r="AR2475" s="86">
        <f t="shared" si="776"/>
        <v>0</v>
      </c>
    </row>
    <row r="2476" spans="1:44" x14ac:dyDescent="0.25">
      <c r="A2476" s="178"/>
      <c r="B2476" s="55" t="str">
        <f>_xlfn.IFNA(VLOOKUP(A2476,'Ajánlatkérő(k) adatai'!$B$4:$C$205,2,0),"")</f>
        <v/>
      </c>
      <c r="C2476" s="178"/>
      <c r="D2476" s="55" t="str">
        <f>_xlfn.IFNA(VLOOKUP(C2476,'Számlafizető(k) adatai'!$C$4:$D$203,2,0),"")</f>
        <v/>
      </c>
      <c r="E2476" s="55" t="str">
        <f>_xlfn.IFNA(VLOOKUP(C2476,'Számlafizető(k) adatai'!$C$4:$M$203,11,0),"")</f>
        <v/>
      </c>
      <c r="F2476" s="178"/>
      <c r="G2476" s="178"/>
      <c r="H2476" s="178"/>
      <c r="I2476" s="55" t="str">
        <f>IF(F2476="","",VLOOKUP(LEFT(F2476,5),'Technikai cellák'!B:C,2,0))</f>
        <v/>
      </c>
      <c r="J2476" s="55" t="str">
        <f>IF(F2476="","",VLOOKUP(I2476,'Technikai cellák'!$C$1:$D$12,2,0))</f>
        <v/>
      </c>
      <c r="K2476" s="179"/>
      <c r="L2476" s="67" t="str">
        <f t="shared" si="759"/>
        <v/>
      </c>
      <c r="M2476" s="68">
        <f t="shared" si="760"/>
        <v>0</v>
      </c>
      <c r="N2476" s="66">
        <f t="shared" si="761"/>
        <v>0</v>
      </c>
      <c r="O2476" s="152"/>
      <c r="P2476" s="172">
        <f t="shared" si="758"/>
        <v>0</v>
      </c>
      <c r="Q2476" s="69">
        <f t="shared" si="762"/>
        <v>0</v>
      </c>
      <c r="R2476" s="62">
        <f t="shared" si="763"/>
        <v>0</v>
      </c>
      <c r="S2476" s="153"/>
      <c r="T2476" s="118" t="str">
        <f t="shared" si="764"/>
        <v/>
      </c>
      <c r="U2476" s="154"/>
      <c r="V2476" s="154"/>
      <c r="W2476" s="154"/>
      <c r="X2476" s="154"/>
      <c r="Y2476" s="154"/>
      <c r="Z2476" s="154"/>
      <c r="AA2476" s="154"/>
      <c r="AB2476" s="154"/>
      <c r="AC2476" s="154"/>
      <c r="AD2476" s="154"/>
      <c r="AE2476" s="154"/>
      <c r="AF2476" s="154"/>
      <c r="AG2476" s="63">
        <f t="shared" si="765"/>
        <v>0</v>
      </c>
      <c r="AH2476" s="56">
        <f t="shared" si="766"/>
        <v>0</v>
      </c>
      <c r="AI2476" s="56">
        <f t="shared" si="767"/>
        <v>0</v>
      </c>
      <c r="AJ2476" s="56">
        <f t="shared" si="768"/>
        <v>0</v>
      </c>
      <c r="AK2476" s="56">
        <f t="shared" si="769"/>
        <v>0</v>
      </c>
      <c r="AL2476" s="56">
        <f t="shared" si="770"/>
        <v>0</v>
      </c>
      <c r="AM2476" s="56">
        <f t="shared" si="771"/>
        <v>0</v>
      </c>
      <c r="AN2476" s="56">
        <f t="shared" si="772"/>
        <v>0</v>
      </c>
      <c r="AO2476" s="56">
        <f t="shared" si="773"/>
        <v>0</v>
      </c>
      <c r="AP2476" s="56">
        <f t="shared" si="774"/>
        <v>0</v>
      </c>
      <c r="AQ2476" s="56">
        <f t="shared" si="775"/>
        <v>0</v>
      </c>
      <c r="AR2476" s="86">
        <f t="shared" si="776"/>
        <v>0</v>
      </c>
    </row>
    <row r="2477" spans="1:44" x14ac:dyDescent="0.25">
      <c r="A2477" s="178"/>
      <c r="B2477" s="55" t="str">
        <f>_xlfn.IFNA(VLOOKUP(A2477,'Ajánlatkérő(k) adatai'!$B$4:$C$205,2,0),"")</f>
        <v/>
      </c>
      <c r="C2477" s="178"/>
      <c r="D2477" s="55" t="str">
        <f>_xlfn.IFNA(VLOOKUP(C2477,'Számlafizető(k) adatai'!$C$4:$D$203,2,0),"")</f>
        <v/>
      </c>
      <c r="E2477" s="55" t="str">
        <f>_xlfn.IFNA(VLOOKUP(C2477,'Számlafizető(k) adatai'!$C$4:$M$203,11,0),"")</f>
        <v/>
      </c>
      <c r="F2477" s="178"/>
      <c r="G2477" s="178"/>
      <c r="H2477" s="178"/>
      <c r="I2477" s="55" t="str">
        <f>IF(F2477="","",VLOOKUP(LEFT(F2477,5),'Technikai cellák'!B:C,2,0))</f>
        <v/>
      </c>
      <c r="J2477" s="55" t="str">
        <f>IF(F2477="","",VLOOKUP(I2477,'Technikai cellák'!$C$1:$D$12,2,0))</f>
        <v/>
      </c>
      <c r="K2477" s="179"/>
      <c r="L2477" s="67" t="str">
        <f t="shared" si="759"/>
        <v/>
      </c>
      <c r="M2477" s="68">
        <f t="shared" si="760"/>
        <v>0</v>
      </c>
      <c r="N2477" s="66">
        <f t="shared" si="761"/>
        <v>0</v>
      </c>
      <c r="O2477" s="152"/>
      <c r="P2477" s="172">
        <f t="shared" si="758"/>
        <v>0</v>
      </c>
      <c r="Q2477" s="69">
        <f t="shared" si="762"/>
        <v>0</v>
      </c>
      <c r="R2477" s="62">
        <f t="shared" si="763"/>
        <v>0</v>
      </c>
      <c r="S2477" s="153"/>
      <c r="T2477" s="118" t="str">
        <f t="shared" si="764"/>
        <v/>
      </c>
      <c r="U2477" s="154"/>
      <c r="V2477" s="154"/>
      <c r="W2477" s="154"/>
      <c r="X2477" s="154"/>
      <c r="Y2477" s="154"/>
      <c r="Z2477" s="154"/>
      <c r="AA2477" s="154"/>
      <c r="AB2477" s="154"/>
      <c r="AC2477" s="154"/>
      <c r="AD2477" s="154"/>
      <c r="AE2477" s="154"/>
      <c r="AF2477" s="154"/>
      <c r="AG2477" s="63">
        <f t="shared" si="765"/>
        <v>0</v>
      </c>
      <c r="AH2477" s="56">
        <f t="shared" si="766"/>
        <v>0</v>
      </c>
      <c r="AI2477" s="56">
        <f t="shared" si="767"/>
        <v>0</v>
      </c>
      <c r="AJ2477" s="56">
        <f t="shared" si="768"/>
        <v>0</v>
      </c>
      <c r="AK2477" s="56">
        <f t="shared" si="769"/>
        <v>0</v>
      </c>
      <c r="AL2477" s="56">
        <f t="shared" si="770"/>
        <v>0</v>
      </c>
      <c r="AM2477" s="56">
        <f t="shared" si="771"/>
        <v>0</v>
      </c>
      <c r="AN2477" s="56">
        <f t="shared" si="772"/>
        <v>0</v>
      </c>
      <c r="AO2477" s="56">
        <f t="shared" si="773"/>
        <v>0</v>
      </c>
      <c r="AP2477" s="56">
        <f t="shared" si="774"/>
        <v>0</v>
      </c>
      <c r="AQ2477" s="56">
        <f t="shared" si="775"/>
        <v>0</v>
      </c>
      <c r="AR2477" s="86">
        <f t="shared" si="776"/>
        <v>0</v>
      </c>
    </row>
    <row r="2478" spans="1:44" x14ac:dyDescent="0.25">
      <c r="A2478" s="178"/>
      <c r="B2478" s="55" t="str">
        <f>_xlfn.IFNA(VLOOKUP(A2478,'Ajánlatkérő(k) adatai'!$B$4:$C$205,2,0),"")</f>
        <v/>
      </c>
      <c r="C2478" s="178"/>
      <c r="D2478" s="55" t="str">
        <f>_xlfn.IFNA(VLOOKUP(C2478,'Számlafizető(k) adatai'!$C$4:$D$203,2,0),"")</f>
        <v/>
      </c>
      <c r="E2478" s="55" t="str">
        <f>_xlfn.IFNA(VLOOKUP(C2478,'Számlafizető(k) adatai'!$C$4:$M$203,11,0),"")</f>
        <v/>
      </c>
      <c r="F2478" s="178"/>
      <c r="G2478" s="178"/>
      <c r="H2478" s="178"/>
      <c r="I2478" s="55" t="str">
        <f>IF(F2478="","",VLOOKUP(LEFT(F2478,5),'Technikai cellák'!B:C,2,0))</f>
        <v/>
      </c>
      <c r="J2478" s="55" t="str">
        <f>IF(F2478="","",VLOOKUP(I2478,'Technikai cellák'!$C$1:$D$12,2,0))</f>
        <v/>
      </c>
      <c r="K2478" s="179"/>
      <c r="L2478" s="67" t="str">
        <f t="shared" si="759"/>
        <v/>
      </c>
      <c r="M2478" s="68">
        <f t="shared" si="760"/>
        <v>0</v>
      </c>
      <c r="N2478" s="66">
        <f t="shared" si="761"/>
        <v>0</v>
      </c>
      <c r="O2478" s="152"/>
      <c r="P2478" s="172">
        <f t="shared" si="758"/>
        <v>0</v>
      </c>
      <c r="Q2478" s="69">
        <f t="shared" si="762"/>
        <v>0</v>
      </c>
      <c r="R2478" s="62">
        <f t="shared" si="763"/>
        <v>0</v>
      </c>
      <c r="S2478" s="153"/>
      <c r="T2478" s="118" t="str">
        <f t="shared" si="764"/>
        <v/>
      </c>
      <c r="U2478" s="154"/>
      <c r="V2478" s="154"/>
      <c r="W2478" s="154"/>
      <c r="X2478" s="154"/>
      <c r="Y2478" s="154"/>
      <c r="Z2478" s="154"/>
      <c r="AA2478" s="154"/>
      <c r="AB2478" s="154"/>
      <c r="AC2478" s="154"/>
      <c r="AD2478" s="154"/>
      <c r="AE2478" s="154"/>
      <c r="AF2478" s="154"/>
      <c r="AG2478" s="63">
        <f t="shared" si="765"/>
        <v>0</v>
      </c>
      <c r="AH2478" s="56">
        <f t="shared" si="766"/>
        <v>0</v>
      </c>
      <c r="AI2478" s="56">
        <f t="shared" si="767"/>
        <v>0</v>
      </c>
      <c r="AJ2478" s="56">
        <f t="shared" si="768"/>
        <v>0</v>
      </c>
      <c r="AK2478" s="56">
        <f t="shared" si="769"/>
        <v>0</v>
      </c>
      <c r="AL2478" s="56">
        <f t="shared" si="770"/>
        <v>0</v>
      </c>
      <c r="AM2478" s="56">
        <f t="shared" si="771"/>
        <v>0</v>
      </c>
      <c r="AN2478" s="56">
        <f t="shared" si="772"/>
        <v>0</v>
      </c>
      <c r="AO2478" s="56">
        <f t="shared" si="773"/>
        <v>0</v>
      </c>
      <c r="AP2478" s="56">
        <f t="shared" si="774"/>
        <v>0</v>
      </c>
      <c r="AQ2478" s="56">
        <f t="shared" si="775"/>
        <v>0</v>
      </c>
      <c r="AR2478" s="86">
        <f t="shared" si="776"/>
        <v>0</v>
      </c>
    </row>
    <row r="2479" spans="1:44" x14ac:dyDescent="0.25">
      <c r="A2479" s="178"/>
      <c r="B2479" s="55" t="str">
        <f>_xlfn.IFNA(VLOOKUP(A2479,'Ajánlatkérő(k) adatai'!$B$4:$C$205,2,0),"")</f>
        <v/>
      </c>
      <c r="C2479" s="178"/>
      <c r="D2479" s="55" t="str">
        <f>_xlfn.IFNA(VLOOKUP(C2479,'Számlafizető(k) adatai'!$C$4:$D$203,2,0),"")</f>
        <v/>
      </c>
      <c r="E2479" s="55" t="str">
        <f>_xlfn.IFNA(VLOOKUP(C2479,'Számlafizető(k) adatai'!$C$4:$M$203,11,0),"")</f>
        <v/>
      </c>
      <c r="F2479" s="178"/>
      <c r="G2479" s="178"/>
      <c r="H2479" s="178"/>
      <c r="I2479" s="55" t="str">
        <f>IF(F2479="","",VLOOKUP(LEFT(F2479,5),'Technikai cellák'!B:C,2,0))</f>
        <v/>
      </c>
      <c r="J2479" s="55" t="str">
        <f>IF(F2479="","",VLOOKUP(I2479,'Technikai cellák'!$C$1:$D$12,2,0))</f>
        <v/>
      </c>
      <c r="K2479" s="179"/>
      <c r="L2479" s="67" t="str">
        <f t="shared" si="759"/>
        <v/>
      </c>
      <c r="M2479" s="68">
        <f t="shared" si="760"/>
        <v>0</v>
      </c>
      <c r="N2479" s="66">
        <f t="shared" si="761"/>
        <v>0</v>
      </c>
      <c r="O2479" s="152"/>
      <c r="P2479" s="172">
        <f t="shared" si="758"/>
        <v>0</v>
      </c>
      <c r="Q2479" s="69">
        <f t="shared" si="762"/>
        <v>0</v>
      </c>
      <c r="R2479" s="62">
        <f t="shared" si="763"/>
        <v>0</v>
      </c>
      <c r="S2479" s="153"/>
      <c r="T2479" s="118" t="str">
        <f t="shared" si="764"/>
        <v/>
      </c>
      <c r="U2479" s="154"/>
      <c r="V2479" s="154"/>
      <c r="W2479" s="154"/>
      <c r="X2479" s="154"/>
      <c r="Y2479" s="154"/>
      <c r="Z2479" s="154"/>
      <c r="AA2479" s="154"/>
      <c r="AB2479" s="154"/>
      <c r="AC2479" s="154"/>
      <c r="AD2479" s="154"/>
      <c r="AE2479" s="154"/>
      <c r="AF2479" s="154"/>
      <c r="AG2479" s="63">
        <f t="shared" si="765"/>
        <v>0</v>
      </c>
      <c r="AH2479" s="56">
        <f t="shared" si="766"/>
        <v>0</v>
      </c>
      <c r="AI2479" s="56">
        <f t="shared" si="767"/>
        <v>0</v>
      </c>
      <c r="AJ2479" s="56">
        <f t="shared" si="768"/>
        <v>0</v>
      </c>
      <c r="AK2479" s="56">
        <f t="shared" si="769"/>
        <v>0</v>
      </c>
      <c r="AL2479" s="56">
        <f t="shared" si="770"/>
        <v>0</v>
      </c>
      <c r="AM2479" s="56">
        <f t="shared" si="771"/>
        <v>0</v>
      </c>
      <c r="AN2479" s="56">
        <f t="shared" si="772"/>
        <v>0</v>
      </c>
      <c r="AO2479" s="56">
        <f t="shared" si="773"/>
        <v>0</v>
      </c>
      <c r="AP2479" s="56">
        <f t="shared" si="774"/>
        <v>0</v>
      </c>
      <c r="AQ2479" s="56">
        <f t="shared" si="775"/>
        <v>0</v>
      </c>
      <c r="AR2479" s="86">
        <f t="shared" si="776"/>
        <v>0</v>
      </c>
    </row>
    <row r="2480" spans="1:44" x14ac:dyDescent="0.25">
      <c r="A2480" s="178"/>
      <c r="B2480" s="55" t="str">
        <f>_xlfn.IFNA(VLOOKUP(A2480,'Ajánlatkérő(k) adatai'!$B$4:$C$205,2,0),"")</f>
        <v/>
      </c>
      <c r="C2480" s="178"/>
      <c r="D2480" s="55" t="str">
        <f>_xlfn.IFNA(VLOOKUP(C2480,'Számlafizető(k) adatai'!$C$4:$D$203,2,0),"")</f>
        <v/>
      </c>
      <c r="E2480" s="55" t="str">
        <f>_xlfn.IFNA(VLOOKUP(C2480,'Számlafizető(k) adatai'!$C$4:$M$203,11,0),"")</f>
        <v/>
      </c>
      <c r="F2480" s="178"/>
      <c r="G2480" s="178"/>
      <c r="H2480" s="178"/>
      <c r="I2480" s="55" t="str">
        <f>IF(F2480="","",VLOOKUP(LEFT(F2480,5),'Technikai cellák'!B:C,2,0))</f>
        <v/>
      </c>
      <c r="J2480" s="55" t="str">
        <f>IF(F2480="","",VLOOKUP(I2480,'Technikai cellák'!$C$1:$D$12,2,0))</f>
        <v/>
      </c>
      <c r="K2480" s="179"/>
      <c r="L2480" s="67" t="str">
        <f t="shared" si="759"/>
        <v/>
      </c>
      <c r="M2480" s="68">
        <f t="shared" si="760"/>
        <v>0</v>
      </c>
      <c r="N2480" s="66">
        <f t="shared" si="761"/>
        <v>0</v>
      </c>
      <c r="O2480" s="152"/>
      <c r="P2480" s="172">
        <f t="shared" si="758"/>
        <v>0</v>
      </c>
      <c r="Q2480" s="69">
        <f t="shared" si="762"/>
        <v>0</v>
      </c>
      <c r="R2480" s="62">
        <f t="shared" si="763"/>
        <v>0</v>
      </c>
      <c r="S2480" s="153"/>
      <c r="T2480" s="118" t="str">
        <f t="shared" si="764"/>
        <v/>
      </c>
      <c r="U2480" s="154"/>
      <c r="V2480" s="154"/>
      <c r="W2480" s="154"/>
      <c r="X2480" s="154"/>
      <c r="Y2480" s="154"/>
      <c r="Z2480" s="154"/>
      <c r="AA2480" s="154"/>
      <c r="AB2480" s="154"/>
      <c r="AC2480" s="154"/>
      <c r="AD2480" s="154"/>
      <c r="AE2480" s="154"/>
      <c r="AF2480" s="154"/>
      <c r="AG2480" s="63">
        <f t="shared" si="765"/>
        <v>0</v>
      </c>
      <c r="AH2480" s="56">
        <f t="shared" si="766"/>
        <v>0</v>
      </c>
      <c r="AI2480" s="56">
        <f t="shared" si="767"/>
        <v>0</v>
      </c>
      <c r="AJ2480" s="56">
        <f t="shared" si="768"/>
        <v>0</v>
      </c>
      <c r="AK2480" s="56">
        <f t="shared" si="769"/>
        <v>0</v>
      </c>
      <c r="AL2480" s="56">
        <f t="shared" si="770"/>
        <v>0</v>
      </c>
      <c r="AM2480" s="56">
        <f t="shared" si="771"/>
        <v>0</v>
      </c>
      <c r="AN2480" s="56">
        <f t="shared" si="772"/>
        <v>0</v>
      </c>
      <c r="AO2480" s="56">
        <f t="shared" si="773"/>
        <v>0</v>
      </c>
      <c r="AP2480" s="56">
        <f t="shared" si="774"/>
        <v>0</v>
      </c>
      <c r="AQ2480" s="56">
        <f t="shared" si="775"/>
        <v>0</v>
      </c>
      <c r="AR2480" s="86">
        <f t="shared" si="776"/>
        <v>0</v>
      </c>
    </row>
    <row r="2481" spans="1:44" x14ac:dyDescent="0.25">
      <c r="A2481" s="178"/>
      <c r="B2481" s="55" t="str">
        <f>_xlfn.IFNA(VLOOKUP(A2481,'Ajánlatkérő(k) adatai'!$B$4:$C$205,2,0),"")</f>
        <v/>
      </c>
      <c r="C2481" s="178"/>
      <c r="D2481" s="55" t="str">
        <f>_xlfn.IFNA(VLOOKUP(C2481,'Számlafizető(k) adatai'!$C$4:$D$203,2,0),"")</f>
        <v/>
      </c>
      <c r="E2481" s="55" t="str">
        <f>_xlfn.IFNA(VLOOKUP(C2481,'Számlafizető(k) adatai'!$C$4:$M$203,11,0),"")</f>
        <v/>
      </c>
      <c r="F2481" s="178"/>
      <c r="G2481" s="178"/>
      <c r="H2481" s="178"/>
      <c r="I2481" s="55" t="str">
        <f>IF(F2481="","",VLOOKUP(LEFT(F2481,5),'Technikai cellák'!B:C,2,0))</f>
        <v/>
      </c>
      <c r="J2481" s="55" t="str">
        <f>IF(F2481="","",VLOOKUP(I2481,'Technikai cellák'!$C$1:$D$12,2,0))</f>
        <v/>
      </c>
      <c r="K2481" s="179"/>
      <c r="L2481" s="67" t="str">
        <f t="shared" si="759"/>
        <v/>
      </c>
      <c r="M2481" s="68">
        <f t="shared" si="760"/>
        <v>0</v>
      </c>
      <c r="N2481" s="66">
        <f t="shared" si="761"/>
        <v>0</v>
      </c>
      <c r="O2481" s="152"/>
      <c r="P2481" s="172">
        <f t="shared" si="758"/>
        <v>0</v>
      </c>
      <c r="Q2481" s="69">
        <f t="shared" si="762"/>
        <v>0</v>
      </c>
      <c r="R2481" s="62">
        <f t="shared" si="763"/>
        <v>0</v>
      </c>
      <c r="S2481" s="153"/>
      <c r="T2481" s="118" t="str">
        <f t="shared" si="764"/>
        <v/>
      </c>
      <c r="U2481" s="154"/>
      <c r="V2481" s="154"/>
      <c r="W2481" s="154"/>
      <c r="X2481" s="154"/>
      <c r="Y2481" s="154"/>
      <c r="Z2481" s="154"/>
      <c r="AA2481" s="154"/>
      <c r="AB2481" s="154"/>
      <c r="AC2481" s="154"/>
      <c r="AD2481" s="154"/>
      <c r="AE2481" s="154"/>
      <c r="AF2481" s="154"/>
      <c r="AG2481" s="63">
        <f t="shared" si="765"/>
        <v>0</v>
      </c>
      <c r="AH2481" s="56">
        <f t="shared" si="766"/>
        <v>0</v>
      </c>
      <c r="AI2481" s="56">
        <f t="shared" si="767"/>
        <v>0</v>
      </c>
      <c r="AJ2481" s="56">
        <f t="shared" si="768"/>
        <v>0</v>
      </c>
      <c r="AK2481" s="56">
        <f t="shared" si="769"/>
        <v>0</v>
      </c>
      <c r="AL2481" s="56">
        <f t="shared" si="770"/>
        <v>0</v>
      </c>
      <c r="AM2481" s="56">
        <f t="shared" si="771"/>
        <v>0</v>
      </c>
      <c r="AN2481" s="56">
        <f t="shared" si="772"/>
        <v>0</v>
      </c>
      <c r="AO2481" s="56">
        <f t="shared" si="773"/>
        <v>0</v>
      </c>
      <c r="AP2481" s="56">
        <f t="shared" si="774"/>
        <v>0</v>
      </c>
      <c r="AQ2481" s="56">
        <f t="shared" si="775"/>
        <v>0</v>
      </c>
      <c r="AR2481" s="86">
        <f t="shared" si="776"/>
        <v>0</v>
      </c>
    </row>
    <row r="2482" spans="1:44" x14ac:dyDescent="0.25">
      <c r="A2482" s="178"/>
      <c r="B2482" s="55" t="str">
        <f>_xlfn.IFNA(VLOOKUP(A2482,'Ajánlatkérő(k) adatai'!$B$4:$C$205,2,0),"")</f>
        <v/>
      </c>
      <c r="C2482" s="178"/>
      <c r="D2482" s="55" t="str">
        <f>_xlfn.IFNA(VLOOKUP(C2482,'Számlafizető(k) adatai'!$C$4:$D$203,2,0),"")</f>
        <v/>
      </c>
      <c r="E2482" s="55" t="str">
        <f>_xlfn.IFNA(VLOOKUP(C2482,'Számlafizető(k) adatai'!$C$4:$M$203,11,0),"")</f>
        <v/>
      </c>
      <c r="F2482" s="178"/>
      <c r="G2482" s="178"/>
      <c r="H2482" s="178"/>
      <c r="I2482" s="55" t="str">
        <f>IF(F2482="","",VLOOKUP(LEFT(F2482,5),'Technikai cellák'!B:C,2,0))</f>
        <v/>
      </c>
      <c r="J2482" s="55" t="str">
        <f>IF(F2482="","",VLOOKUP(I2482,'Technikai cellák'!$C$1:$D$12,2,0))</f>
        <v/>
      </c>
      <c r="K2482" s="179"/>
      <c r="L2482" s="67" t="str">
        <f t="shared" si="759"/>
        <v/>
      </c>
      <c r="M2482" s="68">
        <f t="shared" si="760"/>
        <v>0</v>
      </c>
      <c r="N2482" s="66">
        <f t="shared" si="761"/>
        <v>0</v>
      </c>
      <c r="O2482" s="152"/>
      <c r="P2482" s="172">
        <f t="shared" si="758"/>
        <v>0</v>
      </c>
      <c r="Q2482" s="69">
        <f t="shared" si="762"/>
        <v>0</v>
      </c>
      <c r="R2482" s="62">
        <f t="shared" si="763"/>
        <v>0</v>
      </c>
      <c r="S2482" s="153"/>
      <c r="T2482" s="118" t="str">
        <f t="shared" si="764"/>
        <v/>
      </c>
      <c r="U2482" s="154"/>
      <c r="V2482" s="154"/>
      <c r="W2482" s="154"/>
      <c r="X2482" s="154"/>
      <c r="Y2482" s="154"/>
      <c r="Z2482" s="154"/>
      <c r="AA2482" s="154"/>
      <c r="AB2482" s="154"/>
      <c r="AC2482" s="154"/>
      <c r="AD2482" s="154"/>
      <c r="AE2482" s="154"/>
      <c r="AF2482" s="154"/>
      <c r="AG2482" s="63">
        <f t="shared" si="765"/>
        <v>0</v>
      </c>
      <c r="AH2482" s="56">
        <f t="shared" si="766"/>
        <v>0</v>
      </c>
      <c r="AI2482" s="56">
        <f t="shared" si="767"/>
        <v>0</v>
      </c>
      <c r="AJ2482" s="56">
        <f t="shared" si="768"/>
        <v>0</v>
      </c>
      <c r="AK2482" s="56">
        <f t="shared" si="769"/>
        <v>0</v>
      </c>
      <c r="AL2482" s="56">
        <f t="shared" si="770"/>
        <v>0</v>
      </c>
      <c r="AM2482" s="56">
        <f t="shared" si="771"/>
        <v>0</v>
      </c>
      <c r="AN2482" s="56">
        <f t="shared" si="772"/>
        <v>0</v>
      </c>
      <c r="AO2482" s="56">
        <f t="shared" si="773"/>
        <v>0</v>
      </c>
      <c r="AP2482" s="56">
        <f t="shared" si="774"/>
        <v>0</v>
      </c>
      <c r="AQ2482" s="56">
        <f t="shared" si="775"/>
        <v>0</v>
      </c>
      <c r="AR2482" s="86">
        <f t="shared" si="776"/>
        <v>0</v>
      </c>
    </row>
    <row r="2483" spans="1:44" x14ac:dyDescent="0.25">
      <c r="A2483" s="178"/>
      <c r="B2483" s="55" t="str">
        <f>_xlfn.IFNA(VLOOKUP(A2483,'Ajánlatkérő(k) adatai'!$B$4:$C$205,2,0),"")</f>
        <v/>
      </c>
      <c r="C2483" s="178"/>
      <c r="D2483" s="55" t="str">
        <f>_xlfn.IFNA(VLOOKUP(C2483,'Számlafizető(k) adatai'!$C$4:$D$203,2,0),"")</f>
        <v/>
      </c>
      <c r="E2483" s="55" t="str">
        <f>_xlfn.IFNA(VLOOKUP(C2483,'Számlafizető(k) adatai'!$C$4:$M$203,11,0),"")</f>
        <v/>
      </c>
      <c r="F2483" s="178"/>
      <c r="G2483" s="178"/>
      <c r="H2483" s="178"/>
      <c r="I2483" s="55" t="str">
        <f>IF(F2483="","",VLOOKUP(LEFT(F2483,5),'Technikai cellák'!B:C,2,0))</f>
        <v/>
      </c>
      <c r="J2483" s="55" t="str">
        <f>IF(F2483="","",VLOOKUP(I2483,'Technikai cellák'!$C$1:$D$12,2,0))</f>
        <v/>
      </c>
      <c r="K2483" s="179"/>
      <c r="L2483" s="67" t="str">
        <f t="shared" si="759"/>
        <v/>
      </c>
      <c r="M2483" s="68">
        <f t="shared" si="760"/>
        <v>0</v>
      </c>
      <c r="N2483" s="66">
        <f t="shared" si="761"/>
        <v>0</v>
      </c>
      <c r="O2483" s="152"/>
      <c r="P2483" s="172">
        <f t="shared" si="758"/>
        <v>0</v>
      </c>
      <c r="Q2483" s="69">
        <f t="shared" si="762"/>
        <v>0</v>
      </c>
      <c r="R2483" s="62">
        <f t="shared" si="763"/>
        <v>0</v>
      </c>
      <c r="S2483" s="153"/>
      <c r="T2483" s="118" t="str">
        <f t="shared" si="764"/>
        <v/>
      </c>
      <c r="U2483" s="154"/>
      <c r="V2483" s="154"/>
      <c r="W2483" s="154"/>
      <c r="X2483" s="154"/>
      <c r="Y2483" s="154"/>
      <c r="Z2483" s="154"/>
      <c r="AA2483" s="154"/>
      <c r="AB2483" s="154"/>
      <c r="AC2483" s="154"/>
      <c r="AD2483" s="154"/>
      <c r="AE2483" s="154"/>
      <c r="AF2483" s="154"/>
      <c r="AG2483" s="63">
        <f t="shared" si="765"/>
        <v>0</v>
      </c>
      <c r="AH2483" s="56">
        <f t="shared" si="766"/>
        <v>0</v>
      </c>
      <c r="AI2483" s="56">
        <f t="shared" si="767"/>
        <v>0</v>
      </c>
      <c r="AJ2483" s="56">
        <f t="shared" si="768"/>
        <v>0</v>
      </c>
      <c r="AK2483" s="56">
        <f t="shared" si="769"/>
        <v>0</v>
      </c>
      <c r="AL2483" s="56">
        <f t="shared" si="770"/>
        <v>0</v>
      </c>
      <c r="AM2483" s="56">
        <f t="shared" si="771"/>
        <v>0</v>
      </c>
      <c r="AN2483" s="56">
        <f t="shared" si="772"/>
        <v>0</v>
      </c>
      <c r="AO2483" s="56">
        <f t="shared" si="773"/>
        <v>0</v>
      </c>
      <c r="AP2483" s="56">
        <f t="shared" si="774"/>
        <v>0</v>
      </c>
      <c r="AQ2483" s="56">
        <f t="shared" si="775"/>
        <v>0</v>
      </c>
      <c r="AR2483" s="86">
        <f t="shared" si="776"/>
        <v>0</v>
      </c>
    </row>
    <row r="2484" spans="1:44" x14ac:dyDescent="0.25">
      <c r="A2484" s="178"/>
      <c r="B2484" s="55" t="str">
        <f>_xlfn.IFNA(VLOOKUP(A2484,'Ajánlatkérő(k) adatai'!$B$4:$C$205,2,0),"")</f>
        <v/>
      </c>
      <c r="C2484" s="178"/>
      <c r="D2484" s="55" t="str">
        <f>_xlfn.IFNA(VLOOKUP(C2484,'Számlafizető(k) adatai'!$C$4:$D$203,2,0),"")</f>
        <v/>
      </c>
      <c r="E2484" s="55" t="str">
        <f>_xlfn.IFNA(VLOOKUP(C2484,'Számlafizető(k) adatai'!$C$4:$M$203,11,0),"")</f>
        <v/>
      </c>
      <c r="F2484" s="178"/>
      <c r="G2484" s="178"/>
      <c r="H2484" s="178"/>
      <c r="I2484" s="55" t="str">
        <f>IF(F2484="","",VLOOKUP(LEFT(F2484,5),'Technikai cellák'!B:C,2,0))</f>
        <v/>
      </c>
      <c r="J2484" s="55" t="str">
        <f>IF(F2484="","",VLOOKUP(I2484,'Technikai cellák'!$C$1:$D$12,2,0))</f>
        <v/>
      </c>
      <c r="K2484" s="179"/>
      <c r="L2484" s="67" t="str">
        <f t="shared" si="759"/>
        <v/>
      </c>
      <c r="M2484" s="68">
        <f t="shared" si="760"/>
        <v>0</v>
      </c>
      <c r="N2484" s="66">
        <f t="shared" si="761"/>
        <v>0</v>
      </c>
      <c r="O2484" s="152"/>
      <c r="P2484" s="172">
        <f t="shared" si="758"/>
        <v>0</v>
      </c>
      <c r="Q2484" s="69">
        <f t="shared" si="762"/>
        <v>0</v>
      </c>
      <c r="R2484" s="62">
        <f t="shared" si="763"/>
        <v>0</v>
      </c>
      <c r="S2484" s="153"/>
      <c r="T2484" s="118" t="str">
        <f t="shared" si="764"/>
        <v/>
      </c>
      <c r="U2484" s="154"/>
      <c r="V2484" s="154"/>
      <c r="W2484" s="154"/>
      <c r="X2484" s="154"/>
      <c r="Y2484" s="154"/>
      <c r="Z2484" s="154"/>
      <c r="AA2484" s="154"/>
      <c r="AB2484" s="154"/>
      <c r="AC2484" s="154"/>
      <c r="AD2484" s="154"/>
      <c r="AE2484" s="154"/>
      <c r="AF2484" s="154"/>
      <c r="AG2484" s="63">
        <f t="shared" si="765"/>
        <v>0</v>
      </c>
      <c r="AH2484" s="56">
        <f t="shared" si="766"/>
        <v>0</v>
      </c>
      <c r="AI2484" s="56">
        <f t="shared" si="767"/>
        <v>0</v>
      </c>
      <c r="AJ2484" s="56">
        <f t="shared" si="768"/>
        <v>0</v>
      </c>
      <c r="AK2484" s="56">
        <f t="shared" si="769"/>
        <v>0</v>
      </c>
      <c r="AL2484" s="56">
        <f t="shared" si="770"/>
        <v>0</v>
      </c>
      <c r="AM2484" s="56">
        <f t="shared" si="771"/>
        <v>0</v>
      </c>
      <c r="AN2484" s="56">
        <f t="shared" si="772"/>
        <v>0</v>
      </c>
      <c r="AO2484" s="56">
        <f t="shared" si="773"/>
        <v>0</v>
      </c>
      <c r="AP2484" s="56">
        <f t="shared" si="774"/>
        <v>0</v>
      </c>
      <c r="AQ2484" s="56">
        <f t="shared" si="775"/>
        <v>0</v>
      </c>
      <c r="AR2484" s="86">
        <f t="shared" si="776"/>
        <v>0</v>
      </c>
    </row>
    <row r="2485" spans="1:44" x14ac:dyDescent="0.25">
      <c r="A2485" s="178"/>
      <c r="B2485" s="55" t="str">
        <f>_xlfn.IFNA(VLOOKUP(A2485,'Ajánlatkérő(k) adatai'!$B$4:$C$205,2,0),"")</f>
        <v/>
      </c>
      <c r="C2485" s="178"/>
      <c r="D2485" s="55" t="str">
        <f>_xlfn.IFNA(VLOOKUP(C2485,'Számlafizető(k) adatai'!$C$4:$D$203,2,0),"")</f>
        <v/>
      </c>
      <c r="E2485" s="55" t="str">
        <f>_xlfn.IFNA(VLOOKUP(C2485,'Számlafizető(k) adatai'!$C$4:$M$203,11,0),"")</f>
        <v/>
      </c>
      <c r="F2485" s="178"/>
      <c r="G2485" s="178"/>
      <c r="H2485" s="178"/>
      <c r="I2485" s="55" t="str">
        <f>IF(F2485="","",VLOOKUP(LEFT(F2485,5),'Technikai cellák'!B:C,2,0))</f>
        <v/>
      </c>
      <c r="J2485" s="55" t="str">
        <f>IF(F2485="","",VLOOKUP(I2485,'Technikai cellák'!$C$1:$D$12,2,0))</f>
        <v/>
      </c>
      <c r="K2485" s="179"/>
      <c r="L2485" s="67" t="str">
        <f t="shared" si="759"/>
        <v/>
      </c>
      <c r="M2485" s="68">
        <f t="shared" si="760"/>
        <v>0</v>
      </c>
      <c r="N2485" s="66">
        <f t="shared" si="761"/>
        <v>0</v>
      </c>
      <c r="O2485" s="152"/>
      <c r="P2485" s="172">
        <f t="shared" si="758"/>
        <v>0</v>
      </c>
      <c r="Q2485" s="69">
        <f t="shared" si="762"/>
        <v>0</v>
      </c>
      <c r="R2485" s="62">
        <f t="shared" si="763"/>
        <v>0</v>
      </c>
      <c r="S2485" s="153"/>
      <c r="T2485" s="118" t="str">
        <f t="shared" si="764"/>
        <v/>
      </c>
      <c r="U2485" s="154"/>
      <c r="V2485" s="154"/>
      <c r="W2485" s="154"/>
      <c r="X2485" s="154"/>
      <c r="Y2485" s="154"/>
      <c r="Z2485" s="154"/>
      <c r="AA2485" s="154"/>
      <c r="AB2485" s="154"/>
      <c r="AC2485" s="154"/>
      <c r="AD2485" s="154"/>
      <c r="AE2485" s="154"/>
      <c r="AF2485" s="154"/>
      <c r="AG2485" s="63">
        <f t="shared" si="765"/>
        <v>0</v>
      </c>
      <c r="AH2485" s="56">
        <f t="shared" si="766"/>
        <v>0</v>
      </c>
      <c r="AI2485" s="56">
        <f t="shared" si="767"/>
        <v>0</v>
      </c>
      <c r="AJ2485" s="56">
        <f t="shared" si="768"/>
        <v>0</v>
      </c>
      <c r="AK2485" s="56">
        <f t="shared" si="769"/>
        <v>0</v>
      </c>
      <c r="AL2485" s="56">
        <f t="shared" si="770"/>
        <v>0</v>
      </c>
      <c r="AM2485" s="56">
        <f t="shared" si="771"/>
        <v>0</v>
      </c>
      <c r="AN2485" s="56">
        <f t="shared" si="772"/>
        <v>0</v>
      </c>
      <c r="AO2485" s="56">
        <f t="shared" si="773"/>
        <v>0</v>
      </c>
      <c r="AP2485" s="56">
        <f t="shared" si="774"/>
        <v>0</v>
      </c>
      <c r="AQ2485" s="56">
        <f t="shared" si="775"/>
        <v>0</v>
      </c>
      <c r="AR2485" s="86">
        <f t="shared" si="776"/>
        <v>0</v>
      </c>
    </row>
    <row r="2486" spans="1:44" x14ac:dyDescent="0.25">
      <c r="A2486" s="178"/>
      <c r="B2486" s="55" t="str">
        <f>_xlfn.IFNA(VLOOKUP(A2486,'Ajánlatkérő(k) adatai'!$B$4:$C$205,2,0),"")</f>
        <v/>
      </c>
      <c r="C2486" s="178"/>
      <c r="D2486" s="55" t="str">
        <f>_xlfn.IFNA(VLOOKUP(C2486,'Számlafizető(k) adatai'!$C$4:$D$203,2,0),"")</f>
        <v/>
      </c>
      <c r="E2486" s="55" t="str">
        <f>_xlfn.IFNA(VLOOKUP(C2486,'Számlafizető(k) adatai'!$C$4:$M$203,11,0),"")</f>
        <v/>
      </c>
      <c r="F2486" s="178"/>
      <c r="G2486" s="178"/>
      <c r="H2486" s="178"/>
      <c r="I2486" s="55" t="str">
        <f>IF(F2486="","",VLOOKUP(LEFT(F2486,5),'Technikai cellák'!B:C,2,0))</f>
        <v/>
      </c>
      <c r="J2486" s="55" t="str">
        <f>IF(F2486="","",VLOOKUP(I2486,'Technikai cellák'!$C$1:$D$12,2,0))</f>
        <v/>
      </c>
      <c r="K2486" s="179"/>
      <c r="L2486" s="67" t="str">
        <f t="shared" si="759"/>
        <v/>
      </c>
      <c r="M2486" s="68">
        <f t="shared" si="760"/>
        <v>0</v>
      </c>
      <c r="N2486" s="66">
        <f t="shared" si="761"/>
        <v>0</v>
      </c>
      <c r="O2486" s="152"/>
      <c r="P2486" s="172">
        <f t="shared" si="758"/>
        <v>0</v>
      </c>
      <c r="Q2486" s="69">
        <f t="shared" si="762"/>
        <v>0</v>
      </c>
      <c r="R2486" s="62">
        <f t="shared" si="763"/>
        <v>0</v>
      </c>
      <c r="S2486" s="153"/>
      <c r="T2486" s="118" t="str">
        <f t="shared" si="764"/>
        <v/>
      </c>
      <c r="U2486" s="154"/>
      <c r="V2486" s="154"/>
      <c r="W2486" s="154"/>
      <c r="X2486" s="154"/>
      <c r="Y2486" s="154"/>
      <c r="Z2486" s="154"/>
      <c r="AA2486" s="154"/>
      <c r="AB2486" s="154"/>
      <c r="AC2486" s="154"/>
      <c r="AD2486" s="154"/>
      <c r="AE2486" s="154"/>
      <c r="AF2486" s="154"/>
      <c r="AG2486" s="63">
        <f t="shared" si="765"/>
        <v>0</v>
      </c>
      <c r="AH2486" s="56">
        <f t="shared" si="766"/>
        <v>0</v>
      </c>
      <c r="AI2486" s="56">
        <f t="shared" si="767"/>
        <v>0</v>
      </c>
      <c r="AJ2486" s="56">
        <f t="shared" si="768"/>
        <v>0</v>
      </c>
      <c r="AK2486" s="56">
        <f t="shared" si="769"/>
        <v>0</v>
      </c>
      <c r="AL2486" s="56">
        <f t="shared" si="770"/>
        <v>0</v>
      </c>
      <c r="AM2486" s="56">
        <f t="shared" si="771"/>
        <v>0</v>
      </c>
      <c r="AN2486" s="56">
        <f t="shared" si="772"/>
        <v>0</v>
      </c>
      <c r="AO2486" s="56">
        <f t="shared" si="773"/>
        <v>0</v>
      </c>
      <c r="AP2486" s="56">
        <f t="shared" si="774"/>
        <v>0</v>
      </c>
      <c r="AQ2486" s="56">
        <f t="shared" si="775"/>
        <v>0</v>
      </c>
      <c r="AR2486" s="86">
        <f t="shared" si="776"/>
        <v>0</v>
      </c>
    </row>
    <row r="2487" spans="1:44" x14ac:dyDescent="0.25">
      <c r="A2487" s="178"/>
      <c r="B2487" s="55" t="str">
        <f>_xlfn.IFNA(VLOOKUP(A2487,'Ajánlatkérő(k) adatai'!$B$4:$C$205,2,0),"")</f>
        <v/>
      </c>
      <c r="C2487" s="178"/>
      <c r="D2487" s="55" t="str">
        <f>_xlfn.IFNA(VLOOKUP(C2487,'Számlafizető(k) adatai'!$C$4:$D$203,2,0),"")</f>
        <v/>
      </c>
      <c r="E2487" s="55" t="str">
        <f>_xlfn.IFNA(VLOOKUP(C2487,'Számlafizető(k) adatai'!$C$4:$M$203,11,0),"")</f>
        <v/>
      </c>
      <c r="F2487" s="178"/>
      <c r="G2487" s="178"/>
      <c r="H2487" s="178"/>
      <c r="I2487" s="55" t="str">
        <f>IF(F2487="","",VLOOKUP(LEFT(F2487,5),'Technikai cellák'!B:C,2,0))</f>
        <v/>
      </c>
      <c r="J2487" s="55" t="str">
        <f>IF(F2487="","",VLOOKUP(I2487,'Technikai cellák'!$C$1:$D$12,2,0))</f>
        <v/>
      </c>
      <c r="K2487" s="179"/>
      <c r="L2487" s="67" t="str">
        <f t="shared" si="759"/>
        <v/>
      </c>
      <c r="M2487" s="68">
        <f t="shared" si="760"/>
        <v>0</v>
      </c>
      <c r="N2487" s="66">
        <f t="shared" si="761"/>
        <v>0</v>
      </c>
      <c r="O2487" s="152"/>
      <c r="P2487" s="172">
        <f t="shared" si="758"/>
        <v>0</v>
      </c>
      <c r="Q2487" s="69">
        <f t="shared" si="762"/>
        <v>0</v>
      </c>
      <c r="R2487" s="62">
        <f t="shared" si="763"/>
        <v>0</v>
      </c>
      <c r="S2487" s="153"/>
      <c r="T2487" s="118" t="str">
        <f t="shared" si="764"/>
        <v/>
      </c>
      <c r="U2487" s="154"/>
      <c r="V2487" s="154"/>
      <c r="W2487" s="154"/>
      <c r="X2487" s="154"/>
      <c r="Y2487" s="154"/>
      <c r="Z2487" s="154"/>
      <c r="AA2487" s="154"/>
      <c r="AB2487" s="154"/>
      <c r="AC2487" s="154"/>
      <c r="AD2487" s="154"/>
      <c r="AE2487" s="154"/>
      <c r="AF2487" s="154"/>
      <c r="AG2487" s="63">
        <f t="shared" si="765"/>
        <v>0</v>
      </c>
      <c r="AH2487" s="56">
        <f t="shared" si="766"/>
        <v>0</v>
      </c>
      <c r="AI2487" s="56">
        <f t="shared" si="767"/>
        <v>0</v>
      </c>
      <c r="AJ2487" s="56">
        <f t="shared" si="768"/>
        <v>0</v>
      </c>
      <c r="AK2487" s="56">
        <f t="shared" si="769"/>
        <v>0</v>
      </c>
      <c r="AL2487" s="56">
        <f t="shared" si="770"/>
        <v>0</v>
      </c>
      <c r="AM2487" s="56">
        <f t="shared" si="771"/>
        <v>0</v>
      </c>
      <c r="AN2487" s="56">
        <f t="shared" si="772"/>
        <v>0</v>
      </c>
      <c r="AO2487" s="56">
        <f t="shared" si="773"/>
        <v>0</v>
      </c>
      <c r="AP2487" s="56">
        <f t="shared" si="774"/>
        <v>0</v>
      </c>
      <c r="AQ2487" s="56">
        <f t="shared" si="775"/>
        <v>0</v>
      </c>
      <c r="AR2487" s="86">
        <f t="shared" si="776"/>
        <v>0</v>
      </c>
    </row>
    <row r="2488" spans="1:44" x14ac:dyDescent="0.25">
      <c r="A2488" s="178"/>
      <c r="B2488" s="55" t="str">
        <f>_xlfn.IFNA(VLOOKUP(A2488,'Ajánlatkérő(k) adatai'!$B$4:$C$205,2,0),"")</f>
        <v/>
      </c>
      <c r="C2488" s="178"/>
      <c r="D2488" s="55" t="str">
        <f>_xlfn.IFNA(VLOOKUP(C2488,'Számlafizető(k) adatai'!$C$4:$D$203,2,0),"")</f>
        <v/>
      </c>
      <c r="E2488" s="55" t="str">
        <f>_xlfn.IFNA(VLOOKUP(C2488,'Számlafizető(k) adatai'!$C$4:$M$203,11,0),"")</f>
        <v/>
      </c>
      <c r="F2488" s="178"/>
      <c r="G2488" s="178"/>
      <c r="H2488" s="178"/>
      <c r="I2488" s="55" t="str">
        <f>IF(F2488="","",VLOOKUP(LEFT(F2488,5),'Technikai cellák'!B:C,2,0))</f>
        <v/>
      </c>
      <c r="J2488" s="55" t="str">
        <f>IF(F2488="","",VLOOKUP(I2488,'Technikai cellák'!$C$1:$D$12,2,0))</f>
        <v/>
      </c>
      <c r="K2488" s="179"/>
      <c r="L2488" s="67" t="str">
        <f t="shared" si="759"/>
        <v/>
      </c>
      <c r="M2488" s="68">
        <f t="shared" si="760"/>
        <v>0</v>
      </c>
      <c r="N2488" s="66">
        <f t="shared" si="761"/>
        <v>0</v>
      </c>
      <c r="O2488" s="152"/>
      <c r="P2488" s="172">
        <f t="shared" si="758"/>
        <v>0</v>
      </c>
      <c r="Q2488" s="69">
        <f t="shared" si="762"/>
        <v>0</v>
      </c>
      <c r="R2488" s="62">
        <f t="shared" si="763"/>
        <v>0</v>
      </c>
      <c r="S2488" s="153"/>
      <c r="T2488" s="118" t="str">
        <f t="shared" si="764"/>
        <v/>
      </c>
      <c r="U2488" s="154"/>
      <c r="V2488" s="154"/>
      <c r="W2488" s="154"/>
      <c r="X2488" s="154"/>
      <c r="Y2488" s="154"/>
      <c r="Z2488" s="154"/>
      <c r="AA2488" s="154"/>
      <c r="AB2488" s="154"/>
      <c r="AC2488" s="154"/>
      <c r="AD2488" s="154"/>
      <c r="AE2488" s="154"/>
      <c r="AF2488" s="154"/>
      <c r="AG2488" s="63">
        <f t="shared" si="765"/>
        <v>0</v>
      </c>
      <c r="AH2488" s="56">
        <f t="shared" si="766"/>
        <v>0</v>
      </c>
      <c r="AI2488" s="56">
        <f t="shared" si="767"/>
        <v>0</v>
      </c>
      <c r="AJ2488" s="56">
        <f t="shared" si="768"/>
        <v>0</v>
      </c>
      <c r="AK2488" s="56">
        <f t="shared" si="769"/>
        <v>0</v>
      </c>
      <c r="AL2488" s="56">
        <f t="shared" si="770"/>
        <v>0</v>
      </c>
      <c r="AM2488" s="56">
        <f t="shared" si="771"/>
        <v>0</v>
      </c>
      <c r="AN2488" s="56">
        <f t="shared" si="772"/>
        <v>0</v>
      </c>
      <c r="AO2488" s="56">
        <f t="shared" si="773"/>
        <v>0</v>
      </c>
      <c r="AP2488" s="56">
        <f t="shared" si="774"/>
        <v>0</v>
      </c>
      <c r="AQ2488" s="56">
        <f t="shared" si="775"/>
        <v>0</v>
      </c>
      <c r="AR2488" s="86">
        <f t="shared" si="776"/>
        <v>0</v>
      </c>
    </row>
    <row r="2489" spans="1:44" x14ac:dyDescent="0.25">
      <c r="A2489" s="178"/>
      <c r="B2489" s="55" t="str">
        <f>_xlfn.IFNA(VLOOKUP(A2489,'Ajánlatkérő(k) adatai'!$B$4:$C$205,2,0),"")</f>
        <v/>
      </c>
      <c r="C2489" s="178"/>
      <c r="D2489" s="55" t="str">
        <f>_xlfn.IFNA(VLOOKUP(C2489,'Számlafizető(k) adatai'!$C$4:$D$203,2,0),"")</f>
        <v/>
      </c>
      <c r="E2489" s="55" t="str">
        <f>_xlfn.IFNA(VLOOKUP(C2489,'Számlafizető(k) adatai'!$C$4:$M$203,11,0),"")</f>
        <v/>
      </c>
      <c r="F2489" s="178"/>
      <c r="G2489" s="178"/>
      <c r="H2489" s="178"/>
      <c r="I2489" s="55" t="str">
        <f>IF(F2489="","",VLOOKUP(LEFT(F2489,5),'Technikai cellák'!B:C,2,0))</f>
        <v/>
      </c>
      <c r="J2489" s="55" t="str">
        <f>IF(F2489="","",VLOOKUP(I2489,'Technikai cellák'!$C$1:$D$12,2,0))</f>
        <v/>
      </c>
      <c r="K2489" s="179"/>
      <c r="L2489" s="67" t="str">
        <f t="shared" si="759"/>
        <v/>
      </c>
      <c r="M2489" s="68">
        <f t="shared" si="760"/>
        <v>0</v>
      </c>
      <c r="N2489" s="66">
        <f t="shared" si="761"/>
        <v>0</v>
      </c>
      <c r="O2489" s="152"/>
      <c r="P2489" s="172">
        <f t="shared" si="758"/>
        <v>0</v>
      </c>
      <c r="Q2489" s="69">
        <f t="shared" si="762"/>
        <v>0</v>
      </c>
      <c r="R2489" s="62">
        <f t="shared" si="763"/>
        <v>0</v>
      </c>
      <c r="S2489" s="153"/>
      <c r="T2489" s="118" t="str">
        <f t="shared" si="764"/>
        <v/>
      </c>
      <c r="U2489" s="154"/>
      <c r="V2489" s="154"/>
      <c r="W2489" s="154"/>
      <c r="X2489" s="154"/>
      <c r="Y2489" s="154"/>
      <c r="Z2489" s="154"/>
      <c r="AA2489" s="154"/>
      <c r="AB2489" s="154"/>
      <c r="AC2489" s="154"/>
      <c r="AD2489" s="154"/>
      <c r="AE2489" s="154"/>
      <c r="AF2489" s="154"/>
      <c r="AG2489" s="63">
        <f t="shared" si="765"/>
        <v>0</v>
      </c>
      <c r="AH2489" s="56">
        <f t="shared" si="766"/>
        <v>0</v>
      </c>
      <c r="AI2489" s="56">
        <f t="shared" si="767"/>
        <v>0</v>
      </c>
      <c r="AJ2489" s="56">
        <f t="shared" si="768"/>
        <v>0</v>
      </c>
      <c r="AK2489" s="56">
        <f t="shared" si="769"/>
        <v>0</v>
      </c>
      <c r="AL2489" s="56">
        <f t="shared" si="770"/>
        <v>0</v>
      </c>
      <c r="AM2489" s="56">
        <f t="shared" si="771"/>
        <v>0</v>
      </c>
      <c r="AN2489" s="56">
        <f t="shared" si="772"/>
        <v>0</v>
      </c>
      <c r="AO2489" s="56">
        <f t="shared" si="773"/>
        <v>0</v>
      </c>
      <c r="AP2489" s="56">
        <f t="shared" si="774"/>
        <v>0</v>
      </c>
      <c r="AQ2489" s="56">
        <f t="shared" si="775"/>
        <v>0</v>
      </c>
      <c r="AR2489" s="86">
        <f t="shared" si="776"/>
        <v>0</v>
      </c>
    </row>
    <row r="2490" spans="1:44" x14ac:dyDescent="0.25">
      <c r="A2490" s="178"/>
      <c r="B2490" s="55" t="str">
        <f>_xlfn.IFNA(VLOOKUP(A2490,'Ajánlatkérő(k) adatai'!$B$4:$C$205,2,0),"")</f>
        <v/>
      </c>
      <c r="C2490" s="178"/>
      <c r="D2490" s="55" t="str">
        <f>_xlfn.IFNA(VLOOKUP(C2490,'Számlafizető(k) adatai'!$C$4:$D$203,2,0),"")</f>
        <v/>
      </c>
      <c r="E2490" s="55" t="str">
        <f>_xlfn.IFNA(VLOOKUP(C2490,'Számlafizető(k) adatai'!$C$4:$M$203,11,0),"")</f>
        <v/>
      </c>
      <c r="F2490" s="178"/>
      <c r="G2490" s="178"/>
      <c r="H2490" s="178"/>
      <c r="I2490" s="55" t="str">
        <f>IF(F2490="","",VLOOKUP(LEFT(F2490,5),'Technikai cellák'!B:C,2,0))</f>
        <v/>
      </c>
      <c r="J2490" s="55" t="str">
        <f>IF(F2490="","",VLOOKUP(I2490,'Technikai cellák'!$C$1:$D$12,2,0))</f>
        <v/>
      </c>
      <c r="K2490" s="179"/>
      <c r="L2490" s="67" t="str">
        <f t="shared" si="759"/>
        <v/>
      </c>
      <c r="M2490" s="68">
        <f t="shared" si="760"/>
        <v>0</v>
      </c>
      <c r="N2490" s="66">
        <f t="shared" si="761"/>
        <v>0</v>
      </c>
      <c r="O2490" s="152"/>
      <c r="P2490" s="172">
        <f t="shared" si="758"/>
        <v>0</v>
      </c>
      <c r="Q2490" s="69">
        <f t="shared" si="762"/>
        <v>0</v>
      </c>
      <c r="R2490" s="62">
        <f t="shared" si="763"/>
        <v>0</v>
      </c>
      <c r="S2490" s="153"/>
      <c r="T2490" s="118" t="str">
        <f t="shared" si="764"/>
        <v/>
      </c>
      <c r="U2490" s="154"/>
      <c r="V2490" s="154"/>
      <c r="W2490" s="154"/>
      <c r="X2490" s="154"/>
      <c r="Y2490" s="154"/>
      <c r="Z2490" s="154"/>
      <c r="AA2490" s="154"/>
      <c r="AB2490" s="154"/>
      <c r="AC2490" s="154"/>
      <c r="AD2490" s="154"/>
      <c r="AE2490" s="154"/>
      <c r="AF2490" s="154"/>
      <c r="AG2490" s="63">
        <f t="shared" si="765"/>
        <v>0</v>
      </c>
      <c r="AH2490" s="56">
        <f t="shared" si="766"/>
        <v>0</v>
      </c>
      <c r="AI2490" s="56">
        <f t="shared" si="767"/>
        <v>0</v>
      </c>
      <c r="AJ2490" s="56">
        <f t="shared" si="768"/>
        <v>0</v>
      </c>
      <c r="AK2490" s="56">
        <f t="shared" si="769"/>
        <v>0</v>
      </c>
      <c r="AL2490" s="56">
        <f t="shared" si="770"/>
        <v>0</v>
      </c>
      <c r="AM2490" s="56">
        <f t="shared" si="771"/>
        <v>0</v>
      </c>
      <c r="AN2490" s="56">
        <f t="shared" si="772"/>
        <v>0</v>
      </c>
      <c r="AO2490" s="56">
        <f t="shared" si="773"/>
        <v>0</v>
      </c>
      <c r="AP2490" s="56">
        <f t="shared" si="774"/>
        <v>0</v>
      </c>
      <c r="AQ2490" s="56">
        <f t="shared" si="775"/>
        <v>0</v>
      </c>
      <c r="AR2490" s="86">
        <f t="shared" si="776"/>
        <v>0</v>
      </c>
    </row>
    <row r="2491" spans="1:44" x14ac:dyDescent="0.25">
      <c r="A2491" s="178"/>
      <c r="B2491" s="55" t="str">
        <f>_xlfn.IFNA(VLOOKUP(A2491,'Ajánlatkérő(k) adatai'!$B$4:$C$205,2,0),"")</f>
        <v/>
      </c>
      <c r="C2491" s="178"/>
      <c r="D2491" s="55" t="str">
        <f>_xlfn.IFNA(VLOOKUP(C2491,'Számlafizető(k) adatai'!$C$4:$D$203,2,0),"")</f>
        <v/>
      </c>
      <c r="E2491" s="55" t="str">
        <f>_xlfn.IFNA(VLOOKUP(C2491,'Számlafizető(k) adatai'!$C$4:$M$203,11,0),"")</f>
        <v/>
      </c>
      <c r="F2491" s="178"/>
      <c r="G2491" s="178"/>
      <c r="H2491" s="178"/>
      <c r="I2491" s="55" t="str">
        <f>IF(F2491="","",VLOOKUP(LEFT(F2491,5),'Technikai cellák'!B:C,2,0))</f>
        <v/>
      </c>
      <c r="J2491" s="55" t="str">
        <f>IF(F2491="","",VLOOKUP(I2491,'Technikai cellák'!$C$1:$D$12,2,0))</f>
        <v/>
      </c>
      <c r="K2491" s="179"/>
      <c r="L2491" s="67" t="str">
        <f t="shared" si="759"/>
        <v/>
      </c>
      <c r="M2491" s="68">
        <f t="shared" si="760"/>
        <v>0</v>
      </c>
      <c r="N2491" s="66">
        <f t="shared" si="761"/>
        <v>0</v>
      </c>
      <c r="O2491" s="152"/>
      <c r="P2491" s="172">
        <f t="shared" si="758"/>
        <v>0</v>
      </c>
      <c r="Q2491" s="69">
        <f t="shared" si="762"/>
        <v>0</v>
      </c>
      <c r="R2491" s="62">
        <f t="shared" si="763"/>
        <v>0</v>
      </c>
      <c r="S2491" s="153"/>
      <c r="T2491" s="118" t="str">
        <f t="shared" si="764"/>
        <v/>
      </c>
      <c r="U2491" s="154"/>
      <c r="V2491" s="154"/>
      <c r="W2491" s="154"/>
      <c r="X2491" s="154"/>
      <c r="Y2491" s="154"/>
      <c r="Z2491" s="154"/>
      <c r="AA2491" s="154"/>
      <c r="AB2491" s="154"/>
      <c r="AC2491" s="154"/>
      <c r="AD2491" s="154"/>
      <c r="AE2491" s="154"/>
      <c r="AF2491" s="154"/>
      <c r="AG2491" s="63">
        <f t="shared" si="765"/>
        <v>0</v>
      </c>
      <c r="AH2491" s="56">
        <f t="shared" si="766"/>
        <v>0</v>
      </c>
      <c r="AI2491" s="56">
        <f t="shared" si="767"/>
        <v>0</v>
      </c>
      <c r="AJ2491" s="56">
        <f t="shared" si="768"/>
        <v>0</v>
      </c>
      <c r="AK2491" s="56">
        <f t="shared" si="769"/>
        <v>0</v>
      </c>
      <c r="AL2491" s="56">
        <f t="shared" si="770"/>
        <v>0</v>
      </c>
      <c r="AM2491" s="56">
        <f t="shared" si="771"/>
        <v>0</v>
      </c>
      <c r="AN2491" s="56">
        <f t="shared" si="772"/>
        <v>0</v>
      </c>
      <c r="AO2491" s="56">
        <f t="shared" si="773"/>
        <v>0</v>
      </c>
      <c r="AP2491" s="56">
        <f t="shared" si="774"/>
        <v>0</v>
      </c>
      <c r="AQ2491" s="56">
        <f t="shared" si="775"/>
        <v>0</v>
      </c>
      <c r="AR2491" s="86">
        <f t="shared" si="776"/>
        <v>0</v>
      </c>
    </row>
    <row r="2492" spans="1:44" x14ac:dyDescent="0.25">
      <c r="A2492" s="178"/>
      <c r="B2492" s="55" t="str">
        <f>_xlfn.IFNA(VLOOKUP(A2492,'Ajánlatkérő(k) adatai'!$B$4:$C$205,2,0),"")</f>
        <v/>
      </c>
      <c r="C2492" s="178"/>
      <c r="D2492" s="55" t="str">
        <f>_xlfn.IFNA(VLOOKUP(C2492,'Számlafizető(k) adatai'!$C$4:$D$203,2,0),"")</f>
        <v/>
      </c>
      <c r="E2492" s="55" t="str">
        <f>_xlfn.IFNA(VLOOKUP(C2492,'Számlafizető(k) adatai'!$C$4:$M$203,11,0),"")</f>
        <v/>
      </c>
      <c r="F2492" s="178"/>
      <c r="G2492" s="178"/>
      <c r="H2492" s="178"/>
      <c r="I2492" s="55" t="str">
        <f>IF(F2492="","",VLOOKUP(LEFT(F2492,5),'Technikai cellák'!B:C,2,0))</f>
        <v/>
      </c>
      <c r="J2492" s="55" t="str">
        <f>IF(F2492="","",VLOOKUP(I2492,'Technikai cellák'!$C$1:$D$12,2,0))</f>
        <v/>
      </c>
      <c r="K2492" s="179"/>
      <c r="L2492" s="67" t="str">
        <f t="shared" si="759"/>
        <v/>
      </c>
      <c r="M2492" s="68">
        <f t="shared" si="760"/>
        <v>0</v>
      </c>
      <c r="N2492" s="66">
        <f t="shared" si="761"/>
        <v>0</v>
      </c>
      <c r="O2492" s="152"/>
      <c r="P2492" s="172">
        <f t="shared" si="758"/>
        <v>0</v>
      </c>
      <c r="Q2492" s="69">
        <f t="shared" si="762"/>
        <v>0</v>
      </c>
      <c r="R2492" s="62">
        <f t="shared" si="763"/>
        <v>0</v>
      </c>
      <c r="S2492" s="153"/>
      <c r="T2492" s="118" t="str">
        <f t="shared" si="764"/>
        <v/>
      </c>
      <c r="U2492" s="154"/>
      <c r="V2492" s="154"/>
      <c r="W2492" s="154"/>
      <c r="X2492" s="154"/>
      <c r="Y2492" s="154"/>
      <c r="Z2492" s="154"/>
      <c r="AA2492" s="154"/>
      <c r="AB2492" s="154"/>
      <c r="AC2492" s="154"/>
      <c r="AD2492" s="154"/>
      <c r="AE2492" s="154"/>
      <c r="AF2492" s="154"/>
      <c r="AG2492" s="63">
        <f t="shared" si="765"/>
        <v>0</v>
      </c>
      <c r="AH2492" s="56">
        <f t="shared" si="766"/>
        <v>0</v>
      </c>
      <c r="AI2492" s="56">
        <f t="shared" si="767"/>
        <v>0</v>
      </c>
      <c r="AJ2492" s="56">
        <f t="shared" si="768"/>
        <v>0</v>
      </c>
      <c r="AK2492" s="56">
        <f t="shared" si="769"/>
        <v>0</v>
      </c>
      <c r="AL2492" s="56">
        <f t="shared" si="770"/>
        <v>0</v>
      </c>
      <c r="AM2492" s="56">
        <f t="shared" si="771"/>
        <v>0</v>
      </c>
      <c r="AN2492" s="56">
        <f t="shared" si="772"/>
        <v>0</v>
      </c>
      <c r="AO2492" s="56">
        <f t="shared" si="773"/>
        <v>0</v>
      </c>
      <c r="AP2492" s="56">
        <f t="shared" si="774"/>
        <v>0</v>
      </c>
      <c r="AQ2492" s="56">
        <f t="shared" si="775"/>
        <v>0</v>
      </c>
      <c r="AR2492" s="86">
        <f t="shared" si="776"/>
        <v>0</v>
      </c>
    </row>
    <row r="2493" spans="1:44" x14ac:dyDescent="0.25">
      <c r="A2493" s="178"/>
      <c r="B2493" s="55" t="str">
        <f>_xlfn.IFNA(VLOOKUP(A2493,'Ajánlatkérő(k) adatai'!$B$4:$C$205,2,0),"")</f>
        <v/>
      </c>
      <c r="C2493" s="178"/>
      <c r="D2493" s="55" t="str">
        <f>_xlfn.IFNA(VLOOKUP(C2493,'Számlafizető(k) adatai'!$C$4:$D$203,2,0),"")</f>
        <v/>
      </c>
      <c r="E2493" s="55" t="str">
        <f>_xlfn.IFNA(VLOOKUP(C2493,'Számlafizető(k) adatai'!$C$4:$M$203,11,0),"")</f>
        <v/>
      </c>
      <c r="F2493" s="178"/>
      <c r="G2493" s="178"/>
      <c r="H2493" s="178"/>
      <c r="I2493" s="55" t="str">
        <f>IF(F2493="","",VLOOKUP(LEFT(F2493,5),'Technikai cellák'!B:C,2,0))</f>
        <v/>
      </c>
      <c r="J2493" s="55" t="str">
        <f>IF(F2493="","",VLOOKUP(I2493,'Technikai cellák'!$C$1:$D$12,2,0))</f>
        <v/>
      </c>
      <c r="K2493" s="179"/>
      <c r="L2493" s="67" t="str">
        <f t="shared" si="759"/>
        <v/>
      </c>
      <c r="M2493" s="68">
        <f t="shared" si="760"/>
        <v>0</v>
      </c>
      <c r="N2493" s="66">
        <f t="shared" si="761"/>
        <v>0</v>
      </c>
      <c r="O2493" s="152"/>
      <c r="P2493" s="172">
        <f t="shared" si="758"/>
        <v>0</v>
      </c>
      <c r="Q2493" s="69">
        <f t="shared" si="762"/>
        <v>0</v>
      </c>
      <c r="R2493" s="62">
        <f t="shared" si="763"/>
        <v>0</v>
      </c>
      <c r="S2493" s="153"/>
      <c r="T2493" s="118" t="str">
        <f t="shared" si="764"/>
        <v/>
      </c>
      <c r="U2493" s="154"/>
      <c r="V2493" s="154"/>
      <c r="W2493" s="154"/>
      <c r="X2493" s="154"/>
      <c r="Y2493" s="154"/>
      <c r="Z2493" s="154"/>
      <c r="AA2493" s="154"/>
      <c r="AB2493" s="154"/>
      <c r="AC2493" s="154"/>
      <c r="AD2493" s="154"/>
      <c r="AE2493" s="154"/>
      <c r="AF2493" s="154"/>
      <c r="AG2493" s="63">
        <f t="shared" si="765"/>
        <v>0</v>
      </c>
      <c r="AH2493" s="56">
        <f t="shared" si="766"/>
        <v>0</v>
      </c>
      <c r="AI2493" s="56">
        <f t="shared" si="767"/>
        <v>0</v>
      </c>
      <c r="AJ2493" s="56">
        <f t="shared" si="768"/>
        <v>0</v>
      </c>
      <c r="AK2493" s="56">
        <f t="shared" si="769"/>
        <v>0</v>
      </c>
      <c r="AL2493" s="56">
        <f t="shared" si="770"/>
        <v>0</v>
      </c>
      <c r="AM2493" s="56">
        <f t="shared" si="771"/>
        <v>0</v>
      </c>
      <c r="AN2493" s="56">
        <f t="shared" si="772"/>
        <v>0</v>
      </c>
      <c r="AO2493" s="56">
        <f t="shared" si="773"/>
        <v>0</v>
      </c>
      <c r="AP2493" s="56">
        <f t="shared" si="774"/>
        <v>0</v>
      </c>
      <c r="AQ2493" s="56">
        <f t="shared" si="775"/>
        <v>0</v>
      </c>
      <c r="AR2493" s="86">
        <f t="shared" si="776"/>
        <v>0</v>
      </c>
    </row>
    <row r="2494" spans="1:44" x14ac:dyDescent="0.25">
      <c r="A2494" s="178"/>
      <c r="B2494" s="55" t="str">
        <f>_xlfn.IFNA(VLOOKUP(A2494,'Ajánlatkérő(k) adatai'!$B$4:$C$205,2,0),"")</f>
        <v/>
      </c>
      <c r="C2494" s="178"/>
      <c r="D2494" s="55" t="str">
        <f>_xlfn.IFNA(VLOOKUP(C2494,'Számlafizető(k) adatai'!$C$4:$D$203,2,0),"")</f>
        <v/>
      </c>
      <c r="E2494" s="55" t="str">
        <f>_xlfn.IFNA(VLOOKUP(C2494,'Számlafizető(k) adatai'!$C$4:$M$203,11,0),"")</f>
        <v/>
      </c>
      <c r="F2494" s="178"/>
      <c r="G2494" s="178"/>
      <c r="H2494" s="178"/>
      <c r="I2494" s="55" t="str">
        <f>IF(F2494="","",VLOOKUP(LEFT(F2494,5),'Technikai cellák'!B:C,2,0))</f>
        <v/>
      </c>
      <c r="J2494" s="55" t="str">
        <f>IF(F2494="","",VLOOKUP(I2494,'Technikai cellák'!$C$1:$D$12,2,0))</f>
        <v/>
      </c>
      <c r="K2494" s="179"/>
      <c r="L2494" s="67" t="str">
        <f t="shared" si="759"/>
        <v/>
      </c>
      <c r="M2494" s="68">
        <f t="shared" si="760"/>
        <v>0</v>
      </c>
      <c r="N2494" s="66">
        <f t="shared" si="761"/>
        <v>0</v>
      </c>
      <c r="O2494" s="152"/>
      <c r="P2494" s="172">
        <f t="shared" si="758"/>
        <v>0</v>
      </c>
      <c r="Q2494" s="69">
        <f t="shared" si="762"/>
        <v>0</v>
      </c>
      <c r="R2494" s="62">
        <f t="shared" si="763"/>
        <v>0</v>
      </c>
      <c r="S2494" s="153"/>
      <c r="T2494" s="118" t="str">
        <f t="shared" si="764"/>
        <v/>
      </c>
      <c r="U2494" s="154"/>
      <c r="V2494" s="154"/>
      <c r="W2494" s="154"/>
      <c r="X2494" s="154"/>
      <c r="Y2494" s="154"/>
      <c r="Z2494" s="154"/>
      <c r="AA2494" s="154"/>
      <c r="AB2494" s="154"/>
      <c r="AC2494" s="154"/>
      <c r="AD2494" s="154"/>
      <c r="AE2494" s="154"/>
      <c r="AF2494" s="154"/>
      <c r="AG2494" s="63">
        <f t="shared" si="765"/>
        <v>0</v>
      </c>
      <c r="AH2494" s="56">
        <f t="shared" si="766"/>
        <v>0</v>
      </c>
      <c r="AI2494" s="56">
        <f t="shared" si="767"/>
        <v>0</v>
      </c>
      <c r="AJ2494" s="56">
        <f t="shared" si="768"/>
        <v>0</v>
      </c>
      <c r="AK2494" s="56">
        <f t="shared" si="769"/>
        <v>0</v>
      </c>
      <c r="AL2494" s="56">
        <f t="shared" si="770"/>
        <v>0</v>
      </c>
      <c r="AM2494" s="56">
        <f t="shared" si="771"/>
        <v>0</v>
      </c>
      <c r="AN2494" s="56">
        <f t="shared" si="772"/>
        <v>0</v>
      </c>
      <c r="AO2494" s="56">
        <f t="shared" si="773"/>
        <v>0</v>
      </c>
      <c r="AP2494" s="56">
        <f t="shared" si="774"/>
        <v>0</v>
      </c>
      <c r="AQ2494" s="56">
        <f t="shared" si="775"/>
        <v>0</v>
      </c>
      <c r="AR2494" s="86">
        <f t="shared" si="776"/>
        <v>0</v>
      </c>
    </row>
    <row r="2495" spans="1:44" x14ac:dyDescent="0.25">
      <c r="A2495" s="178"/>
      <c r="B2495" s="55" t="str">
        <f>_xlfn.IFNA(VLOOKUP(A2495,'Ajánlatkérő(k) adatai'!$B$4:$C$205,2,0),"")</f>
        <v/>
      </c>
      <c r="C2495" s="178"/>
      <c r="D2495" s="55" t="str">
        <f>_xlfn.IFNA(VLOOKUP(C2495,'Számlafizető(k) adatai'!$C$4:$D$203,2,0),"")</f>
        <v/>
      </c>
      <c r="E2495" s="55" t="str">
        <f>_xlfn.IFNA(VLOOKUP(C2495,'Számlafizető(k) adatai'!$C$4:$M$203,11,0),"")</f>
        <v/>
      </c>
      <c r="F2495" s="178"/>
      <c r="G2495" s="178"/>
      <c r="H2495" s="178"/>
      <c r="I2495" s="55" t="str">
        <f>IF(F2495="","",VLOOKUP(LEFT(F2495,5),'Technikai cellák'!B:C,2,0))</f>
        <v/>
      </c>
      <c r="J2495" s="55" t="str">
        <f>IF(F2495="","",VLOOKUP(I2495,'Technikai cellák'!$C$1:$D$12,2,0))</f>
        <v/>
      </c>
      <c r="K2495" s="179"/>
      <c r="L2495" s="67" t="str">
        <f t="shared" si="759"/>
        <v/>
      </c>
      <c r="M2495" s="68">
        <f t="shared" si="760"/>
        <v>0</v>
      </c>
      <c r="N2495" s="66">
        <f t="shared" si="761"/>
        <v>0</v>
      </c>
      <c r="O2495" s="152"/>
      <c r="P2495" s="172">
        <f t="shared" si="758"/>
        <v>0</v>
      </c>
      <c r="Q2495" s="69">
        <f t="shared" si="762"/>
        <v>0</v>
      </c>
      <c r="R2495" s="62">
        <f t="shared" si="763"/>
        <v>0</v>
      </c>
      <c r="S2495" s="153"/>
      <c r="T2495" s="118" t="str">
        <f t="shared" si="764"/>
        <v/>
      </c>
      <c r="U2495" s="154"/>
      <c r="V2495" s="154"/>
      <c r="W2495" s="154"/>
      <c r="X2495" s="154"/>
      <c r="Y2495" s="154"/>
      <c r="Z2495" s="154"/>
      <c r="AA2495" s="154"/>
      <c r="AB2495" s="154"/>
      <c r="AC2495" s="154"/>
      <c r="AD2495" s="154"/>
      <c r="AE2495" s="154"/>
      <c r="AF2495" s="154"/>
      <c r="AG2495" s="63">
        <f t="shared" si="765"/>
        <v>0</v>
      </c>
      <c r="AH2495" s="56">
        <f t="shared" si="766"/>
        <v>0</v>
      </c>
      <c r="AI2495" s="56">
        <f t="shared" si="767"/>
        <v>0</v>
      </c>
      <c r="AJ2495" s="56">
        <f t="shared" si="768"/>
        <v>0</v>
      </c>
      <c r="AK2495" s="56">
        <f t="shared" si="769"/>
        <v>0</v>
      </c>
      <c r="AL2495" s="56">
        <f t="shared" si="770"/>
        <v>0</v>
      </c>
      <c r="AM2495" s="56">
        <f t="shared" si="771"/>
        <v>0</v>
      </c>
      <c r="AN2495" s="56">
        <f t="shared" si="772"/>
        <v>0</v>
      </c>
      <c r="AO2495" s="56">
        <f t="shared" si="773"/>
        <v>0</v>
      </c>
      <c r="AP2495" s="56">
        <f t="shared" si="774"/>
        <v>0</v>
      </c>
      <c r="AQ2495" s="56">
        <f t="shared" si="775"/>
        <v>0</v>
      </c>
      <c r="AR2495" s="86">
        <f t="shared" si="776"/>
        <v>0</v>
      </c>
    </row>
    <row r="2496" spans="1:44" x14ac:dyDescent="0.25">
      <c r="A2496" s="178"/>
      <c r="B2496" s="55" t="str">
        <f>_xlfn.IFNA(VLOOKUP(A2496,'Ajánlatkérő(k) adatai'!$B$4:$C$205,2,0),"")</f>
        <v/>
      </c>
      <c r="C2496" s="178"/>
      <c r="D2496" s="55" t="str">
        <f>_xlfn.IFNA(VLOOKUP(C2496,'Számlafizető(k) adatai'!$C$4:$D$203,2,0),"")</f>
        <v/>
      </c>
      <c r="E2496" s="55" t="str">
        <f>_xlfn.IFNA(VLOOKUP(C2496,'Számlafizető(k) adatai'!$C$4:$M$203,11,0),"")</f>
        <v/>
      </c>
      <c r="F2496" s="178"/>
      <c r="G2496" s="178"/>
      <c r="H2496" s="178"/>
      <c r="I2496" s="55" t="str">
        <f>IF(F2496="","",VLOOKUP(LEFT(F2496,5),'Technikai cellák'!B:C,2,0))</f>
        <v/>
      </c>
      <c r="J2496" s="55" t="str">
        <f>IF(F2496="","",VLOOKUP(I2496,'Technikai cellák'!$C$1:$D$12,2,0))</f>
        <v/>
      </c>
      <c r="K2496" s="179"/>
      <c r="L2496" s="67" t="str">
        <f t="shared" si="759"/>
        <v/>
      </c>
      <c r="M2496" s="68">
        <f t="shared" si="760"/>
        <v>0</v>
      </c>
      <c r="N2496" s="66">
        <f t="shared" si="761"/>
        <v>0</v>
      </c>
      <c r="O2496" s="152"/>
      <c r="P2496" s="172">
        <f t="shared" si="758"/>
        <v>0</v>
      </c>
      <c r="Q2496" s="69">
        <f t="shared" si="762"/>
        <v>0</v>
      </c>
      <c r="R2496" s="62">
        <f t="shared" si="763"/>
        <v>0</v>
      </c>
      <c r="S2496" s="153"/>
      <c r="T2496" s="118" t="str">
        <f t="shared" si="764"/>
        <v/>
      </c>
      <c r="U2496" s="154"/>
      <c r="V2496" s="154"/>
      <c r="W2496" s="154"/>
      <c r="X2496" s="154"/>
      <c r="Y2496" s="154"/>
      <c r="Z2496" s="154"/>
      <c r="AA2496" s="154"/>
      <c r="AB2496" s="154"/>
      <c r="AC2496" s="154"/>
      <c r="AD2496" s="154"/>
      <c r="AE2496" s="154"/>
      <c r="AF2496" s="154"/>
      <c r="AG2496" s="63">
        <f t="shared" si="765"/>
        <v>0</v>
      </c>
      <c r="AH2496" s="56">
        <f t="shared" si="766"/>
        <v>0</v>
      </c>
      <c r="AI2496" s="56">
        <f t="shared" si="767"/>
        <v>0</v>
      </c>
      <c r="AJ2496" s="56">
        <f t="shared" si="768"/>
        <v>0</v>
      </c>
      <c r="AK2496" s="56">
        <f t="shared" si="769"/>
        <v>0</v>
      </c>
      <c r="AL2496" s="56">
        <f t="shared" si="770"/>
        <v>0</v>
      </c>
      <c r="AM2496" s="56">
        <f t="shared" si="771"/>
        <v>0</v>
      </c>
      <c r="AN2496" s="56">
        <f t="shared" si="772"/>
        <v>0</v>
      </c>
      <c r="AO2496" s="56">
        <f t="shared" si="773"/>
        <v>0</v>
      </c>
      <c r="AP2496" s="56">
        <f t="shared" si="774"/>
        <v>0</v>
      </c>
      <c r="AQ2496" s="56">
        <f t="shared" si="775"/>
        <v>0</v>
      </c>
      <c r="AR2496" s="86">
        <f t="shared" si="776"/>
        <v>0</v>
      </c>
    </row>
    <row r="2497" spans="1:44" x14ac:dyDescent="0.25">
      <c r="A2497" s="178"/>
      <c r="B2497" s="55" t="str">
        <f>_xlfn.IFNA(VLOOKUP(A2497,'Ajánlatkérő(k) adatai'!$B$4:$C$205,2,0),"")</f>
        <v/>
      </c>
      <c r="C2497" s="178"/>
      <c r="D2497" s="55" t="str">
        <f>_xlfn.IFNA(VLOOKUP(C2497,'Számlafizető(k) adatai'!$C$4:$D$203,2,0),"")</f>
        <v/>
      </c>
      <c r="E2497" s="55" t="str">
        <f>_xlfn.IFNA(VLOOKUP(C2497,'Számlafizető(k) adatai'!$C$4:$M$203,11,0),"")</f>
        <v/>
      </c>
      <c r="F2497" s="178"/>
      <c r="G2497" s="178"/>
      <c r="H2497" s="178"/>
      <c r="I2497" s="55" t="str">
        <f>IF(F2497="","",VLOOKUP(LEFT(F2497,5),'Technikai cellák'!B:C,2,0))</f>
        <v/>
      </c>
      <c r="J2497" s="55" t="str">
        <f>IF(F2497="","",VLOOKUP(I2497,'Technikai cellák'!$C$1:$D$12,2,0))</f>
        <v/>
      </c>
      <c r="K2497" s="179"/>
      <c r="L2497" s="67" t="str">
        <f t="shared" si="759"/>
        <v/>
      </c>
      <c r="M2497" s="68">
        <f t="shared" si="760"/>
        <v>0</v>
      </c>
      <c r="N2497" s="66">
        <f t="shared" si="761"/>
        <v>0</v>
      </c>
      <c r="O2497" s="152"/>
      <c r="P2497" s="172">
        <f t="shared" si="758"/>
        <v>0</v>
      </c>
      <c r="Q2497" s="69">
        <f t="shared" si="762"/>
        <v>0</v>
      </c>
      <c r="R2497" s="62">
        <f t="shared" si="763"/>
        <v>0</v>
      </c>
      <c r="S2497" s="153"/>
      <c r="T2497" s="118" t="str">
        <f t="shared" si="764"/>
        <v/>
      </c>
      <c r="U2497" s="154"/>
      <c r="V2497" s="154"/>
      <c r="W2497" s="154"/>
      <c r="X2497" s="154"/>
      <c r="Y2497" s="154"/>
      <c r="Z2497" s="154"/>
      <c r="AA2497" s="154"/>
      <c r="AB2497" s="154"/>
      <c r="AC2497" s="154"/>
      <c r="AD2497" s="154"/>
      <c r="AE2497" s="154"/>
      <c r="AF2497" s="154"/>
      <c r="AG2497" s="63">
        <f t="shared" si="765"/>
        <v>0</v>
      </c>
      <c r="AH2497" s="56">
        <f t="shared" si="766"/>
        <v>0</v>
      </c>
      <c r="AI2497" s="56">
        <f t="shared" si="767"/>
        <v>0</v>
      </c>
      <c r="AJ2497" s="56">
        <f t="shared" si="768"/>
        <v>0</v>
      </c>
      <c r="AK2497" s="56">
        <f t="shared" si="769"/>
        <v>0</v>
      </c>
      <c r="AL2497" s="56">
        <f t="shared" si="770"/>
        <v>0</v>
      </c>
      <c r="AM2497" s="56">
        <f t="shared" si="771"/>
        <v>0</v>
      </c>
      <c r="AN2497" s="56">
        <f t="shared" si="772"/>
        <v>0</v>
      </c>
      <c r="AO2497" s="56">
        <f t="shared" si="773"/>
        <v>0</v>
      </c>
      <c r="AP2497" s="56">
        <f t="shared" si="774"/>
        <v>0</v>
      </c>
      <c r="AQ2497" s="56">
        <f t="shared" si="775"/>
        <v>0</v>
      </c>
      <c r="AR2497" s="86">
        <f t="shared" si="776"/>
        <v>0</v>
      </c>
    </row>
    <row r="2498" spans="1:44" x14ac:dyDescent="0.25">
      <c r="A2498" s="178"/>
      <c r="B2498" s="55" t="str">
        <f>_xlfn.IFNA(VLOOKUP(A2498,'Ajánlatkérő(k) adatai'!$B$4:$C$205,2,0),"")</f>
        <v/>
      </c>
      <c r="C2498" s="178"/>
      <c r="D2498" s="55" t="str">
        <f>_xlfn.IFNA(VLOOKUP(C2498,'Számlafizető(k) adatai'!$C$4:$D$203,2,0),"")</f>
        <v/>
      </c>
      <c r="E2498" s="55" t="str">
        <f>_xlfn.IFNA(VLOOKUP(C2498,'Számlafizető(k) adatai'!$C$4:$M$203,11,0),"")</f>
        <v/>
      </c>
      <c r="F2498" s="178"/>
      <c r="G2498" s="178"/>
      <c r="H2498" s="178"/>
      <c r="I2498" s="55" t="str">
        <f>IF(F2498="","",VLOOKUP(LEFT(F2498,5),'Technikai cellák'!B:C,2,0))</f>
        <v/>
      </c>
      <c r="J2498" s="55" t="str">
        <f>IF(F2498="","",VLOOKUP(I2498,'Technikai cellák'!$C$1:$D$12,2,0))</f>
        <v/>
      </c>
      <c r="K2498" s="179"/>
      <c r="L2498" s="67" t="str">
        <f t="shared" si="759"/>
        <v/>
      </c>
      <c r="M2498" s="68">
        <f t="shared" si="760"/>
        <v>0</v>
      </c>
      <c r="N2498" s="66">
        <f t="shared" si="761"/>
        <v>0</v>
      </c>
      <c r="O2498" s="152"/>
      <c r="P2498" s="172">
        <f t="shared" si="758"/>
        <v>0</v>
      </c>
      <c r="Q2498" s="69">
        <f t="shared" si="762"/>
        <v>0</v>
      </c>
      <c r="R2498" s="62">
        <f t="shared" si="763"/>
        <v>0</v>
      </c>
      <c r="S2498" s="153"/>
      <c r="T2498" s="118" t="str">
        <f t="shared" si="764"/>
        <v/>
      </c>
      <c r="U2498" s="154"/>
      <c r="V2498" s="154"/>
      <c r="W2498" s="154"/>
      <c r="X2498" s="154"/>
      <c r="Y2498" s="154"/>
      <c r="Z2498" s="154"/>
      <c r="AA2498" s="154"/>
      <c r="AB2498" s="154"/>
      <c r="AC2498" s="154"/>
      <c r="AD2498" s="154"/>
      <c r="AE2498" s="154"/>
      <c r="AF2498" s="154"/>
      <c r="AG2498" s="63">
        <f t="shared" si="765"/>
        <v>0</v>
      </c>
      <c r="AH2498" s="56">
        <f t="shared" si="766"/>
        <v>0</v>
      </c>
      <c r="AI2498" s="56">
        <f t="shared" si="767"/>
        <v>0</v>
      </c>
      <c r="AJ2498" s="56">
        <f t="shared" si="768"/>
        <v>0</v>
      </c>
      <c r="AK2498" s="56">
        <f t="shared" si="769"/>
        <v>0</v>
      </c>
      <c r="AL2498" s="56">
        <f t="shared" si="770"/>
        <v>0</v>
      </c>
      <c r="AM2498" s="56">
        <f t="shared" si="771"/>
        <v>0</v>
      </c>
      <c r="AN2498" s="56">
        <f t="shared" si="772"/>
        <v>0</v>
      </c>
      <c r="AO2498" s="56">
        <f t="shared" si="773"/>
        <v>0</v>
      </c>
      <c r="AP2498" s="56">
        <f t="shared" si="774"/>
        <v>0</v>
      </c>
      <c r="AQ2498" s="56">
        <f t="shared" si="775"/>
        <v>0</v>
      </c>
      <c r="AR2498" s="86">
        <f t="shared" si="776"/>
        <v>0</v>
      </c>
    </row>
    <row r="2499" spans="1:44" x14ac:dyDescent="0.25">
      <c r="A2499" s="178"/>
      <c r="B2499" s="55" t="str">
        <f>_xlfn.IFNA(VLOOKUP(A2499,'Ajánlatkérő(k) adatai'!$B$4:$C$205,2,0),"")</f>
        <v/>
      </c>
      <c r="C2499" s="178"/>
      <c r="D2499" s="55" t="str">
        <f>_xlfn.IFNA(VLOOKUP(C2499,'Számlafizető(k) adatai'!$C$4:$D$203,2,0),"")</f>
        <v/>
      </c>
      <c r="E2499" s="55" t="str">
        <f>_xlfn.IFNA(VLOOKUP(C2499,'Számlafizető(k) adatai'!$C$4:$M$203,11,0),"")</f>
        <v/>
      </c>
      <c r="F2499" s="178"/>
      <c r="G2499" s="178"/>
      <c r="H2499" s="178"/>
      <c r="I2499" s="55" t="str">
        <f>IF(F2499="","",VLOOKUP(LEFT(F2499,5),'Technikai cellák'!B:C,2,0))</f>
        <v/>
      </c>
      <c r="J2499" s="55" t="str">
        <f>IF(F2499="","",VLOOKUP(I2499,'Technikai cellák'!$C$1:$D$12,2,0))</f>
        <v/>
      </c>
      <c r="K2499" s="179"/>
      <c r="L2499" s="67" t="str">
        <f t="shared" si="759"/>
        <v/>
      </c>
      <c r="M2499" s="68">
        <f t="shared" si="760"/>
        <v>0</v>
      </c>
      <c r="N2499" s="66">
        <f t="shared" si="761"/>
        <v>0</v>
      </c>
      <c r="O2499" s="152"/>
      <c r="P2499" s="172">
        <f t="shared" si="758"/>
        <v>0</v>
      </c>
      <c r="Q2499" s="69">
        <f t="shared" si="762"/>
        <v>0</v>
      </c>
      <c r="R2499" s="62">
        <f t="shared" si="763"/>
        <v>0</v>
      </c>
      <c r="S2499" s="153"/>
      <c r="T2499" s="118" t="str">
        <f t="shared" si="764"/>
        <v/>
      </c>
      <c r="U2499" s="154"/>
      <c r="V2499" s="154"/>
      <c r="W2499" s="154"/>
      <c r="X2499" s="154"/>
      <c r="Y2499" s="154"/>
      <c r="Z2499" s="154"/>
      <c r="AA2499" s="154"/>
      <c r="AB2499" s="154"/>
      <c r="AC2499" s="154"/>
      <c r="AD2499" s="154"/>
      <c r="AE2499" s="154"/>
      <c r="AF2499" s="154"/>
      <c r="AG2499" s="63">
        <f t="shared" si="765"/>
        <v>0</v>
      </c>
      <c r="AH2499" s="56">
        <f t="shared" si="766"/>
        <v>0</v>
      </c>
      <c r="AI2499" s="56">
        <f t="shared" si="767"/>
        <v>0</v>
      </c>
      <c r="AJ2499" s="56">
        <f t="shared" si="768"/>
        <v>0</v>
      </c>
      <c r="AK2499" s="56">
        <f t="shared" si="769"/>
        <v>0</v>
      </c>
      <c r="AL2499" s="56">
        <f t="shared" si="770"/>
        <v>0</v>
      </c>
      <c r="AM2499" s="56">
        <f t="shared" si="771"/>
        <v>0</v>
      </c>
      <c r="AN2499" s="56">
        <f t="shared" si="772"/>
        <v>0</v>
      </c>
      <c r="AO2499" s="56">
        <f t="shared" si="773"/>
        <v>0</v>
      </c>
      <c r="AP2499" s="56">
        <f t="shared" si="774"/>
        <v>0</v>
      </c>
      <c r="AQ2499" s="56">
        <f t="shared" si="775"/>
        <v>0</v>
      </c>
      <c r="AR2499" s="86">
        <f t="shared" si="776"/>
        <v>0</v>
      </c>
    </row>
    <row r="2500" spans="1:44" x14ac:dyDescent="0.25">
      <c r="A2500" s="178"/>
      <c r="B2500" s="55" t="str">
        <f>_xlfn.IFNA(VLOOKUP(A2500,'Ajánlatkérő(k) adatai'!$B$4:$C$205,2,0),"")</f>
        <v/>
      </c>
      <c r="C2500" s="178"/>
      <c r="D2500" s="55" t="str">
        <f>_xlfn.IFNA(VLOOKUP(C2500,'Számlafizető(k) adatai'!$C$4:$D$203,2,0),"")</f>
        <v/>
      </c>
      <c r="E2500" s="55" t="str">
        <f>_xlfn.IFNA(VLOOKUP(C2500,'Számlafizető(k) adatai'!$C$4:$M$203,11,0),"")</f>
        <v/>
      </c>
      <c r="F2500" s="178"/>
      <c r="G2500" s="178"/>
      <c r="H2500" s="178"/>
      <c r="I2500" s="55" t="str">
        <f>IF(F2500="","",VLOOKUP(LEFT(F2500,5),'Technikai cellák'!B:C,2,0))</f>
        <v/>
      </c>
      <c r="J2500" s="55" t="str">
        <f>IF(F2500="","",VLOOKUP(I2500,'Technikai cellák'!$C$1:$D$12,2,0))</f>
        <v/>
      </c>
      <c r="K2500" s="179"/>
      <c r="L2500" s="67" t="str">
        <f t="shared" si="759"/>
        <v/>
      </c>
      <c r="M2500" s="68">
        <f t="shared" si="760"/>
        <v>0</v>
      </c>
      <c r="N2500" s="66">
        <f t="shared" si="761"/>
        <v>0</v>
      </c>
      <c r="O2500" s="152"/>
      <c r="P2500" s="172">
        <f t="shared" si="758"/>
        <v>0</v>
      </c>
      <c r="Q2500" s="69">
        <f t="shared" si="762"/>
        <v>0</v>
      </c>
      <c r="R2500" s="62">
        <f t="shared" si="763"/>
        <v>0</v>
      </c>
      <c r="S2500" s="153"/>
      <c r="T2500" s="118" t="str">
        <f t="shared" si="764"/>
        <v/>
      </c>
      <c r="U2500" s="154"/>
      <c r="V2500" s="154"/>
      <c r="W2500" s="154"/>
      <c r="X2500" s="154"/>
      <c r="Y2500" s="154"/>
      <c r="Z2500" s="154"/>
      <c r="AA2500" s="154"/>
      <c r="AB2500" s="154"/>
      <c r="AC2500" s="154"/>
      <c r="AD2500" s="154"/>
      <c r="AE2500" s="154"/>
      <c r="AF2500" s="154"/>
      <c r="AG2500" s="63">
        <f t="shared" si="765"/>
        <v>0</v>
      </c>
      <c r="AH2500" s="56">
        <f t="shared" si="766"/>
        <v>0</v>
      </c>
      <c r="AI2500" s="56">
        <f t="shared" si="767"/>
        <v>0</v>
      </c>
      <c r="AJ2500" s="56">
        <f t="shared" si="768"/>
        <v>0</v>
      </c>
      <c r="AK2500" s="56">
        <f t="shared" si="769"/>
        <v>0</v>
      </c>
      <c r="AL2500" s="56">
        <f t="shared" si="770"/>
        <v>0</v>
      </c>
      <c r="AM2500" s="56">
        <f t="shared" si="771"/>
        <v>0</v>
      </c>
      <c r="AN2500" s="56">
        <f t="shared" si="772"/>
        <v>0</v>
      </c>
      <c r="AO2500" s="56">
        <f t="shared" si="773"/>
        <v>0</v>
      </c>
      <c r="AP2500" s="56">
        <f t="shared" si="774"/>
        <v>0</v>
      </c>
      <c r="AQ2500" s="56">
        <f t="shared" si="775"/>
        <v>0</v>
      </c>
      <c r="AR2500" s="86">
        <f t="shared" si="776"/>
        <v>0</v>
      </c>
    </row>
    <row r="2501" spans="1:44" x14ac:dyDescent="0.25">
      <c r="A2501" s="178"/>
      <c r="B2501" s="55" t="str">
        <f>_xlfn.IFNA(VLOOKUP(A2501,'Ajánlatkérő(k) adatai'!$B$4:$C$205,2,0),"")</f>
        <v/>
      </c>
      <c r="C2501" s="178"/>
      <c r="D2501" s="55" t="str">
        <f>_xlfn.IFNA(VLOOKUP(C2501,'Számlafizető(k) adatai'!$C$4:$D$203,2,0),"")</f>
        <v/>
      </c>
      <c r="E2501" s="55" t="str">
        <f>_xlfn.IFNA(VLOOKUP(C2501,'Számlafizető(k) adatai'!$C$4:$M$203,11,0),"")</f>
        <v/>
      </c>
      <c r="F2501" s="178"/>
      <c r="G2501" s="178"/>
      <c r="H2501" s="178"/>
      <c r="I2501" s="55" t="str">
        <f>IF(F2501="","",VLOOKUP(LEFT(F2501,5),'Technikai cellák'!B:C,2,0))</f>
        <v/>
      </c>
      <c r="J2501" s="55" t="str">
        <f>IF(F2501="","",VLOOKUP(I2501,'Technikai cellák'!$C$1:$D$12,2,0))</f>
        <v/>
      </c>
      <c r="K2501" s="179"/>
      <c r="L2501" s="67" t="str">
        <f t="shared" si="759"/>
        <v/>
      </c>
      <c r="M2501" s="68">
        <f t="shared" si="760"/>
        <v>0</v>
      </c>
      <c r="N2501" s="66">
        <f t="shared" si="761"/>
        <v>0</v>
      </c>
      <c r="O2501" s="152"/>
      <c r="P2501" s="172">
        <f t="shared" si="758"/>
        <v>0</v>
      </c>
      <c r="Q2501" s="69">
        <f t="shared" si="762"/>
        <v>0</v>
      </c>
      <c r="R2501" s="62">
        <f t="shared" si="763"/>
        <v>0</v>
      </c>
      <c r="S2501" s="153"/>
      <c r="T2501" s="118" t="str">
        <f t="shared" si="764"/>
        <v/>
      </c>
      <c r="U2501" s="154"/>
      <c r="V2501" s="154"/>
      <c r="W2501" s="154"/>
      <c r="X2501" s="154"/>
      <c r="Y2501" s="154"/>
      <c r="Z2501" s="154"/>
      <c r="AA2501" s="154"/>
      <c r="AB2501" s="154"/>
      <c r="AC2501" s="154"/>
      <c r="AD2501" s="154"/>
      <c r="AE2501" s="154"/>
      <c r="AF2501" s="154"/>
      <c r="AG2501" s="63">
        <f t="shared" si="765"/>
        <v>0</v>
      </c>
      <c r="AH2501" s="56">
        <f t="shared" si="766"/>
        <v>0</v>
      </c>
      <c r="AI2501" s="56">
        <f t="shared" si="767"/>
        <v>0</v>
      </c>
      <c r="AJ2501" s="56">
        <f t="shared" si="768"/>
        <v>0</v>
      </c>
      <c r="AK2501" s="56">
        <f t="shared" si="769"/>
        <v>0</v>
      </c>
      <c r="AL2501" s="56">
        <f t="shared" si="770"/>
        <v>0</v>
      </c>
      <c r="AM2501" s="56">
        <f t="shared" si="771"/>
        <v>0</v>
      </c>
      <c r="AN2501" s="56">
        <f t="shared" si="772"/>
        <v>0</v>
      </c>
      <c r="AO2501" s="56">
        <f t="shared" si="773"/>
        <v>0</v>
      </c>
      <c r="AP2501" s="56">
        <f t="shared" si="774"/>
        <v>0</v>
      </c>
      <c r="AQ2501" s="56">
        <f t="shared" si="775"/>
        <v>0</v>
      </c>
      <c r="AR2501" s="86">
        <f t="shared" si="776"/>
        <v>0</v>
      </c>
    </row>
    <row r="2502" spans="1:44" x14ac:dyDescent="0.25">
      <c r="A2502" s="178"/>
      <c r="B2502" s="55" t="str">
        <f>_xlfn.IFNA(VLOOKUP(A2502,'Ajánlatkérő(k) adatai'!$B$4:$C$205,2,0),"")</f>
        <v/>
      </c>
      <c r="C2502" s="178"/>
      <c r="D2502" s="55" t="str">
        <f>_xlfn.IFNA(VLOOKUP(C2502,'Számlafizető(k) adatai'!$C$4:$D$203,2,0),"")</f>
        <v/>
      </c>
      <c r="E2502" s="55" t="str">
        <f>_xlfn.IFNA(VLOOKUP(C2502,'Számlafizető(k) adatai'!$C$4:$M$203,11,0),"")</f>
        <v/>
      </c>
      <c r="F2502" s="178"/>
      <c r="G2502" s="178"/>
      <c r="H2502" s="178"/>
      <c r="I2502" s="55" t="str">
        <f>IF(F2502="","",VLOOKUP(LEFT(F2502,5),'Technikai cellák'!B:C,2,0))</f>
        <v/>
      </c>
      <c r="J2502" s="55" t="str">
        <f>IF(F2502="","",VLOOKUP(I2502,'Technikai cellák'!$C$1:$D$12,2,0))</f>
        <v/>
      </c>
      <c r="K2502" s="179"/>
      <c r="L2502" s="67" t="str">
        <f t="shared" si="759"/>
        <v/>
      </c>
      <c r="M2502" s="68">
        <f t="shared" si="760"/>
        <v>0</v>
      </c>
      <c r="N2502" s="66">
        <f t="shared" si="761"/>
        <v>0</v>
      </c>
      <c r="O2502" s="152"/>
      <c r="P2502" s="172">
        <f t="shared" si="758"/>
        <v>0</v>
      </c>
      <c r="Q2502" s="69">
        <f t="shared" si="762"/>
        <v>0</v>
      </c>
      <c r="R2502" s="62">
        <f t="shared" si="763"/>
        <v>0</v>
      </c>
      <c r="S2502" s="153"/>
      <c r="T2502" s="118" t="str">
        <f t="shared" si="764"/>
        <v/>
      </c>
      <c r="U2502" s="154"/>
      <c r="V2502" s="154"/>
      <c r="W2502" s="154"/>
      <c r="X2502" s="154"/>
      <c r="Y2502" s="154"/>
      <c r="Z2502" s="154"/>
      <c r="AA2502" s="154"/>
      <c r="AB2502" s="154"/>
      <c r="AC2502" s="154"/>
      <c r="AD2502" s="154"/>
      <c r="AE2502" s="154"/>
      <c r="AF2502" s="154"/>
      <c r="AG2502" s="63">
        <f t="shared" si="765"/>
        <v>0</v>
      </c>
      <c r="AH2502" s="56">
        <f t="shared" si="766"/>
        <v>0</v>
      </c>
      <c r="AI2502" s="56">
        <f t="shared" si="767"/>
        <v>0</v>
      </c>
      <c r="AJ2502" s="56">
        <f t="shared" si="768"/>
        <v>0</v>
      </c>
      <c r="AK2502" s="56">
        <f t="shared" si="769"/>
        <v>0</v>
      </c>
      <c r="AL2502" s="56">
        <f t="shared" si="770"/>
        <v>0</v>
      </c>
      <c r="AM2502" s="56">
        <f t="shared" si="771"/>
        <v>0</v>
      </c>
      <c r="AN2502" s="56">
        <f t="shared" si="772"/>
        <v>0</v>
      </c>
      <c r="AO2502" s="56">
        <f t="shared" si="773"/>
        <v>0</v>
      </c>
      <c r="AP2502" s="56">
        <f t="shared" si="774"/>
        <v>0</v>
      </c>
      <c r="AQ2502" s="56">
        <f t="shared" si="775"/>
        <v>0</v>
      </c>
      <c r="AR2502" s="86">
        <f t="shared" si="776"/>
        <v>0</v>
      </c>
    </row>
    <row r="2503" spans="1:44" x14ac:dyDescent="0.25">
      <c r="A2503" s="178"/>
      <c r="B2503" s="55" t="str">
        <f>_xlfn.IFNA(VLOOKUP(A2503,'Ajánlatkérő(k) adatai'!$B$4:$C$205,2,0),"")</f>
        <v/>
      </c>
      <c r="C2503" s="178"/>
      <c r="D2503" s="55" t="str">
        <f>_xlfn.IFNA(VLOOKUP(C2503,'Számlafizető(k) adatai'!$C$4:$D$203,2,0),"")</f>
        <v/>
      </c>
      <c r="E2503" s="55" t="str">
        <f>_xlfn.IFNA(VLOOKUP(C2503,'Számlafizető(k) adatai'!$C$4:$M$203,11,0),"")</f>
        <v/>
      </c>
      <c r="F2503" s="178"/>
      <c r="G2503" s="178"/>
      <c r="H2503" s="178"/>
      <c r="I2503" s="55" t="str">
        <f>IF(F2503="","",VLOOKUP(LEFT(F2503,5),'Technikai cellák'!B:C,2,0))</f>
        <v/>
      </c>
      <c r="J2503" s="55" t="str">
        <f>IF(F2503="","",VLOOKUP(I2503,'Technikai cellák'!$C$1:$D$12,2,0))</f>
        <v/>
      </c>
      <c r="K2503" s="179"/>
      <c r="L2503" s="67" t="str">
        <f t="shared" si="759"/>
        <v/>
      </c>
      <c r="M2503" s="68">
        <f t="shared" si="760"/>
        <v>0</v>
      </c>
      <c r="N2503" s="66">
        <f t="shared" si="761"/>
        <v>0</v>
      </c>
      <c r="O2503" s="152"/>
      <c r="P2503" s="172">
        <f t="shared" si="758"/>
        <v>0</v>
      </c>
      <c r="Q2503" s="69">
        <f t="shared" si="762"/>
        <v>0</v>
      </c>
      <c r="R2503" s="62">
        <f t="shared" si="763"/>
        <v>0</v>
      </c>
      <c r="S2503" s="153"/>
      <c r="T2503" s="118" t="str">
        <f t="shared" si="764"/>
        <v/>
      </c>
      <c r="U2503" s="154"/>
      <c r="V2503" s="154"/>
      <c r="W2503" s="154"/>
      <c r="X2503" s="154"/>
      <c r="Y2503" s="154"/>
      <c r="Z2503" s="154"/>
      <c r="AA2503" s="154"/>
      <c r="AB2503" s="154"/>
      <c r="AC2503" s="154"/>
      <c r="AD2503" s="154"/>
      <c r="AE2503" s="154"/>
      <c r="AF2503" s="154"/>
      <c r="AG2503" s="63">
        <f t="shared" si="765"/>
        <v>0</v>
      </c>
      <c r="AH2503" s="56">
        <f t="shared" si="766"/>
        <v>0</v>
      </c>
      <c r="AI2503" s="56">
        <f t="shared" si="767"/>
        <v>0</v>
      </c>
      <c r="AJ2503" s="56">
        <f t="shared" si="768"/>
        <v>0</v>
      </c>
      <c r="AK2503" s="56">
        <f t="shared" si="769"/>
        <v>0</v>
      </c>
      <c r="AL2503" s="56">
        <f t="shared" si="770"/>
        <v>0</v>
      </c>
      <c r="AM2503" s="56">
        <f t="shared" si="771"/>
        <v>0</v>
      </c>
      <c r="AN2503" s="56">
        <f t="shared" si="772"/>
        <v>0</v>
      </c>
      <c r="AO2503" s="56">
        <f t="shared" si="773"/>
        <v>0</v>
      </c>
      <c r="AP2503" s="56">
        <f t="shared" si="774"/>
        <v>0</v>
      </c>
      <c r="AQ2503" s="56">
        <f t="shared" si="775"/>
        <v>0</v>
      </c>
      <c r="AR2503" s="86">
        <f t="shared" si="776"/>
        <v>0</v>
      </c>
    </row>
    <row r="2504" spans="1:44" x14ac:dyDescent="0.25">
      <c r="A2504" s="178"/>
      <c r="B2504" s="55" t="str">
        <f>_xlfn.IFNA(VLOOKUP(A2504,'Ajánlatkérő(k) adatai'!$B$4:$C$205,2,0),"")</f>
        <v/>
      </c>
      <c r="C2504" s="178"/>
      <c r="D2504" s="55" t="str">
        <f>_xlfn.IFNA(VLOOKUP(C2504,'Számlafizető(k) adatai'!$C$4:$D$203,2,0),"")</f>
        <v/>
      </c>
      <c r="E2504" s="55" t="str">
        <f>_xlfn.IFNA(VLOOKUP(C2504,'Számlafizető(k) adatai'!$C$4:$M$203,11,0),"")</f>
        <v/>
      </c>
      <c r="F2504" s="178"/>
      <c r="G2504" s="178"/>
      <c r="H2504" s="178"/>
      <c r="I2504" s="55" t="str">
        <f>IF(F2504="","",VLOOKUP(LEFT(F2504,5),'Technikai cellák'!B:C,2,0))</f>
        <v/>
      </c>
      <c r="J2504" s="55" t="str">
        <f>IF(F2504="","",VLOOKUP(I2504,'Technikai cellák'!$C$1:$D$12,2,0))</f>
        <v/>
      </c>
      <c r="K2504" s="179"/>
      <c r="L2504" s="67" t="str">
        <f t="shared" si="759"/>
        <v/>
      </c>
      <c r="M2504" s="68">
        <f t="shared" si="760"/>
        <v>0</v>
      </c>
      <c r="N2504" s="66">
        <f t="shared" si="761"/>
        <v>0</v>
      </c>
      <c r="O2504" s="152"/>
      <c r="P2504" s="172">
        <f t="shared" si="758"/>
        <v>0</v>
      </c>
      <c r="Q2504" s="69">
        <f t="shared" si="762"/>
        <v>0</v>
      </c>
      <c r="R2504" s="62">
        <f t="shared" si="763"/>
        <v>0</v>
      </c>
      <c r="S2504" s="153"/>
      <c r="T2504" s="118" t="str">
        <f t="shared" si="764"/>
        <v/>
      </c>
      <c r="U2504" s="154"/>
      <c r="V2504" s="154"/>
      <c r="W2504" s="154"/>
      <c r="X2504" s="154"/>
      <c r="Y2504" s="154"/>
      <c r="Z2504" s="154"/>
      <c r="AA2504" s="154"/>
      <c r="AB2504" s="154"/>
      <c r="AC2504" s="154"/>
      <c r="AD2504" s="154"/>
      <c r="AE2504" s="154"/>
      <c r="AF2504" s="154"/>
      <c r="AG2504" s="63">
        <f t="shared" si="765"/>
        <v>0</v>
      </c>
      <c r="AH2504" s="56">
        <f t="shared" si="766"/>
        <v>0</v>
      </c>
      <c r="AI2504" s="56">
        <f t="shared" si="767"/>
        <v>0</v>
      </c>
      <c r="AJ2504" s="56">
        <f t="shared" si="768"/>
        <v>0</v>
      </c>
      <c r="AK2504" s="56">
        <f t="shared" si="769"/>
        <v>0</v>
      </c>
      <c r="AL2504" s="56">
        <f t="shared" si="770"/>
        <v>0</v>
      </c>
      <c r="AM2504" s="56">
        <f t="shared" si="771"/>
        <v>0</v>
      </c>
      <c r="AN2504" s="56">
        <f t="shared" si="772"/>
        <v>0</v>
      </c>
      <c r="AO2504" s="56">
        <f t="shared" si="773"/>
        <v>0</v>
      </c>
      <c r="AP2504" s="56">
        <f t="shared" si="774"/>
        <v>0</v>
      </c>
      <c r="AQ2504" s="56">
        <f t="shared" si="775"/>
        <v>0</v>
      </c>
      <c r="AR2504" s="86">
        <f t="shared" si="776"/>
        <v>0</v>
      </c>
    </row>
    <row r="2505" spans="1:44" x14ac:dyDescent="0.25">
      <c r="A2505" s="178"/>
      <c r="B2505" s="55" t="str">
        <f>_xlfn.IFNA(VLOOKUP(A2505,'Ajánlatkérő(k) adatai'!$B$4:$C$205,2,0),"")</f>
        <v/>
      </c>
      <c r="C2505" s="178"/>
      <c r="D2505" s="55" t="str">
        <f>_xlfn.IFNA(VLOOKUP(C2505,'Számlafizető(k) adatai'!$C$4:$D$203,2,0),"")</f>
        <v/>
      </c>
      <c r="E2505" s="55" t="str">
        <f>_xlfn.IFNA(VLOOKUP(C2505,'Számlafizető(k) adatai'!$C$4:$M$203,11,0),"")</f>
        <v/>
      </c>
      <c r="F2505" s="178"/>
      <c r="G2505" s="178"/>
      <c r="H2505" s="178"/>
      <c r="I2505" s="55" t="str">
        <f>IF(F2505="","",VLOOKUP(LEFT(F2505,5),'Technikai cellák'!B:C,2,0))</f>
        <v/>
      </c>
      <c r="J2505" s="55" t="str">
        <f>IF(F2505="","",VLOOKUP(I2505,'Technikai cellák'!$C$1:$D$12,2,0))</f>
        <v/>
      </c>
      <c r="K2505" s="179"/>
      <c r="L2505" s="67" t="str">
        <f t="shared" si="759"/>
        <v/>
      </c>
      <c r="M2505" s="68">
        <f t="shared" si="760"/>
        <v>0</v>
      </c>
      <c r="N2505" s="66">
        <f t="shared" si="761"/>
        <v>0</v>
      </c>
      <c r="O2505" s="152"/>
      <c r="P2505" s="172">
        <f t="shared" si="758"/>
        <v>0</v>
      </c>
      <c r="Q2505" s="69">
        <f t="shared" si="762"/>
        <v>0</v>
      </c>
      <c r="R2505" s="62">
        <f t="shared" si="763"/>
        <v>0</v>
      </c>
      <c r="S2505" s="153"/>
      <c r="T2505" s="118" t="str">
        <f t="shared" si="764"/>
        <v/>
      </c>
      <c r="U2505" s="154"/>
      <c r="V2505" s="154"/>
      <c r="W2505" s="154"/>
      <c r="X2505" s="154"/>
      <c r="Y2505" s="154"/>
      <c r="Z2505" s="154"/>
      <c r="AA2505" s="154"/>
      <c r="AB2505" s="154"/>
      <c r="AC2505" s="154"/>
      <c r="AD2505" s="154"/>
      <c r="AE2505" s="154"/>
      <c r="AF2505" s="154"/>
      <c r="AG2505" s="63">
        <f t="shared" si="765"/>
        <v>0</v>
      </c>
      <c r="AH2505" s="56">
        <f t="shared" si="766"/>
        <v>0</v>
      </c>
      <c r="AI2505" s="56">
        <f t="shared" si="767"/>
        <v>0</v>
      </c>
      <c r="AJ2505" s="56">
        <f t="shared" si="768"/>
        <v>0</v>
      </c>
      <c r="AK2505" s="56">
        <f t="shared" si="769"/>
        <v>0</v>
      </c>
      <c r="AL2505" s="56">
        <f t="shared" si="770"/>
        <v>0</v>
      </c>
      <c r="AM2505" s="56">
        <f t="shared" si="771"/>
        <v>0</v>
      </c>
      <c r="AN2505" s="56">
        <f t="shared" si="772"/>
        <v>0</v>
      </c>
      <c r="AO2505" s="56">
        <f t="shared" si="773"/>
        <v>0</v>
      </c>
      <c r="AP2505" s="56">
        <f t="shared" si="774"/>
        <v>0</v>
      </c>
      <c r="AQ2505" s="56">
        <f t="shared" si="775"/>
        <v>0</v>
      </c>
      <c r="AR2505" s="86">
        <f t="shared" si="776"/>
        <v>0</v>
      </c>
    </row>
    <row r="2506" spans="1:44" x14ac:dyDescent="0.25">
      <c r="A2506" s="178"/>
      <c r="B2506" s="55" t="str">
        <f>_xlfn.IFNA(VLOOKUP(A2506,'Ajánlatkérő(k) adatai'!$B$4:$C$205,2,0),"")</f>
        <v/>
      </c>
      <c r="C2506" s="178"/>
      <c r="D2506" s="55" t="str">
        <f>_xlfn.IFNA(VLOOKUP(C2506,'Számlafizető(k) adatai'!$C$4:$D$203,2,0),"")</f>
        <v/>
      </c>
      <c r="E2506" s="55" t="str">
        <f>_xlfn.IFNA(VLOOKUP(C2506,'Számlafizető(k) adatai'!$C$4:$M$203,11,0),"")</f>
        <v/>
      </c>
      <c r="F2506" s="178"/>
      <c r="G2506" s="178"/>
      <c r="H2506" s="178"/>
      <c r="I2506" s="55" t="str">
        <f>IF(F2506="","",VLOOKUP(LEFT(F2506,5),'Technikai cellák'!B:C,2,0))</f>
        <v/>
      </c>
      <c r="J2506" s="55" t="str">
        <f>IF(F2506="","",VLOOKUP(I2506,'Technikai cellák'!$C$1:$D$12,2,0))</f>
        <v/>
      </c>
      <c r="K2506" s="179"/>
      <c r="L2506" s="67" t="str">
        <f t="shared" si="759"/>
        <v/>
      </c>
      <c r="M2506" s="68">
        <f t="shared" si="760"/>
        <v>0</v>
      </c>
      <c r="N2506" s="66">
        <f t="shared" si="761"/>
        <v>0</v>
      </c>
      <c r="O2506" s="152"/>
      <c r="P2506" s="172">
        <f t="shared" si="758"/>
        <v>0</v>
      </c>
      <c r="Q2506" s="69">
        <f t="shared" si="762"/>
        <v>0</v>
      </c>
      <c r="R2506" s="62">
        <f t="shared" si="763"/>
        <v>0</v>
      </c>
      <c r="S2506" s="153"/>
      <c r="T2506" s="118" t="str">
        <f t="shared" si="764"/>
        <v/>
      </c>
      <c r="U2506" s="154"/>
      <c r="V2506" s="154"/>
      <c r="W2506" s="154"/>
      <c r="X2506" s="154"/>
      <c r="Y2506" s="154"/>
      <c r="Z2506" s="154"/>
      <c r="AA2506" s="154"/>
      <c r="AB2506" s="154"/>
      <c r="AC2506" s="154"/>
      <c r="AD2506" s="154"/>
      <c r="AE2506" s="154"/>
      <c r="AF2506" s="154"/>
      <c r="AG2506" s="63">
        <f t="shared" si="765"/>
        <v>0</v>
      </c>
      <c r="AH2506" s="56">
        <f t="shared" si="766"/>
        <v>0</v>
      </c>
      <c r="AI2506" s="56">
        <f t="shared" si="767"/>
        <v>0</v>
      </c>
      <c r="AJ2506" s="56">
        <f t="shared" si="768"/>
        <v>0</v>
      </c>
      <c r="AK2506" s="56">
        <f t="shared" si="769"/>
        <v>0</v>
      </c>
      <c r="AL2506" s="56">
        <f t="shared" si="770"/>
        <v>0</v>
      </c>
      <c r="AM2506" s="56">
        <f t="shared" si="771"/>
        <v>0</v>
      </c>
      <c r="AN2506" s="56">
        <f t="shared" si="772"/>
        <v>0</v>
      </c>
      <c r="AO2506" s="56">
        <f t="shared" si="773"/>
        <v>0</v>
      </c>
      <c r="AP2506" s="56">
        <f t="shared" si="774"/>
        <v>0</v>
      </c>
      <c r="AQ2506" s="56">
        <f t="shared" si="775"/>
        <v>0</v>
      </c>
      <c r="AR2506" s="86">
        <f t="shared" si="776"/>
        <v>0</v>
      </c>
    </row>
    <row r="2507" spans="1:44" x14ac:dyDescent="0.25">
      <c r="A2507" s="178"/>
      <c r="B2507" s="55" t="str">
        <f>_xlfn.IFNA(VLOOKUP(A2507,'Ajánlatkérő(k) adatai'!$B$4:$C$205,2,0),"")</f>
        <v/>
      </c>
      <c r="C2507" s="178"/>
      <c r="D2507" s="55" t="str">
        <f>_xlfn.IFNA(VLOOKUP(C2507,'Számlafizető(k) adatai'!$C$4:$D$203,2,0),"")</f>
        <v/>
      </c>
      <c r="E2507" s="55" t="str">
        <f>_xlfn.IFNA(VLOOKUP(C2507,'Számlafizető(k) adatai'!$C$4:$M$203,11,0),"")</f>
        <v/>
      </c>
      <c r="F2507" s="178"/>
      <c r="G2507" s="178"/>
      <c r="H2507" s="178"/>
      <c r="I2507" s="55" t="str">
        <f>IF(F2507="","",VLOOKUP(LEFT(F2507,5),'Technikai cellák'!B:C,2,0))</f>
        <v/>
      </c>
      <c r="J2507" s="55" t="str">
        <f>IF(F2507="","",VLOOKUP(I2507,'Technikai cellák'!$C$1:$D$12,2,0))</f>
        <v/>
      </c>
      <c r="K2507" s="179"/>
      <c r="L2507" s="67" t="str">
        <f t="shared" si="759"/>
        <v/>
      </c>
      <c r="M2507" s="68">
        <f t="shared" si="760"/>
        <v>0</v>
      </c>
      <c r="N2507" s="66">
        <f t="shared" si="761"/>
        <v>0</v>
      </c>
      <c r="O2507" s="152"/>
      <c r="P2507" s="172">
        <f t="shared" si="758"/>
        <v>0</v>
      </c>
      <c r="Q2507" s="69">
        <f t="shared" si="762"/>
        <v>0</v>
      </c>
      <c r="R2507" s="62">
        <f t="shared" si="763"/>
        <v>0</v>
      </c>
      <c r="S2507" s="153"/>
      <c r="T2507" s="118" t="str">
        <f t="shared" si="764"/>
        <v/>
      </c>
      <c r="U2507" s="154"/>
      <c r="V2507" s="154"/>
      <c r="W2507" s="154"/>
      <c r="X2507" s="154"/>
      <c r="Y2507" s="154"/>
      <c r="Z2507" s="154"/>
      <c r="AA2507" s="154"/>
      <c r="AB2507" s="154"/>
      <c r="AC2507" s="154"/>
      <c r="AD2507" s="154"/>
      <c r="AE2507" s="154"/>
      <c r="AF2507" s="154"/>
      <c r="AG2507" s="63">
        <f t="shared" si="765"/>
        <v>0</v>
      </c>
      <c r="AH2507" s="56">
        <f t="shared" si="766"/>
        <v>0</v>
      </c>
      <c r="AI2507" s="56">
        <f t="shared" si="767"/>
        <v>0</v>
      </c>
      <c r="AJ2507" s="56">
        <f t="shared" si="768"/>
        <v>0</v>
      </c>
      <c r="AK2507" s="56">
        <f t="shared" si="769"/>
        <v>0</v>
      </c>
      <c r="AL2507" s="56">
        <f t="shared" si="770"/>
        <v>0</v>
      </c>
      <c r="AM2507" s="56">
        <f t="shared" si="771"/>
        <v>0</v>
      </c>
      <c r="AN2507" s="56">
        <f t="shared" si="772"/>
        <v>0</v>
      </c>
      <c r="AO2507" s="56">
        <f t="shared" si="773"/>
        <v>0</v>
      </c>
      <c r="AP2507" s="56">
        <f t="shared" si="774"/>
        <v>0</v>
      </c>
      <c r="AQ2507" s="56">
        <f t="shared" si="775"/>
        <v>0</v>
      </c>
      <c r="AR2507" s="86">
        <f t="shared" si="776"/>
        <v>0</v>
      </c>
    </row>
    <row r="2508" spans="1:44" x14ac:dyDescent="0.25">
      <c r="A2508" s="178"/>
      <c r="B2508" s="55" t="str">
        <f>_xlfn.IFNA(VLOOKUP(A2508,'Ajánlatkérő(k) adatai'!$B$4:$C$205,2,0),"")</f>
        <v/>
      </c>
      <c r="C2508" s="178"/>
      <c r="D2508" s="55" t="str">
        <f>_xlfn.IFNA(VLOOKUP(C2508,'Számlafizető(k) adatai'!$C$4:$D$203,2,0),"")</f>
        <v/>
      </c>
      <c r="E2508" s="55" t="str">
        <f>_xlfn.IFNA(VLOOKUP(C2508,'Számlafizető(k) adatai'!$C$4:$M$203,11,0),"")</f>
        <v/>
      </c>
      <c r="F2508" s="178"/>
      <c r="G2508" s="178"/>
      <c r="H2508" s="178"/>
      <c r="I2508" s="55" t="str">
        <f>IF(F2508="","",VLOOKUP(LEFT(F2508,5),'Technikai cellák'!B:C,2,0))</f>
        <v/>
      </c>
      <c r="J2508" s="55" t="str">
        <f>IF(F2508="","",VLOOKUP(I2508,'Technikai cellák'!$C$1:$D$12,2,0))</f>
        <v/>
      </c>
      <c r="K2508" s="179"/>
      <c r="L2508" s="67" t="str">
        <f t="shared" si="759"/>
        <v/>
      </c>
      <c r="M2508" s="68">
        <f t="shared" si="760"/>
        <v>0</v>
      </c>
      <c r="N2508" s="66">
        <f t="shared" si="761"/>
        <v>0</v>
      </c>
      <c r="O2508" s="152"/>
      <c r="P2508" s="172">
        <f t="shared" si="758"/>
        <v>0</v>
      </c>
      <c r="Q2508" s="69">
        <f t="shared" si="762"/>
        <v>0</v>
      </c>
      <c r="R2508" s="62">
        <f t="shared" si="763"/>
        <v>0</v>
      </c>
      <c r="S2508" s="153"/>
      <c r="T2508" s="118" t="str">
        <f t="shared" si="764"/>
        <v/>
      </c>
      <c r="U2508" s="154"/>
      <c r="V2508" s="154"/>
      <c r="W2508" s="154"/>
      <c r="X2508" s="154"/>
      <c r="Y2508" s="154"/>
      <c r="Z2508" s="154"/>
      <c r="AA2508" s="154"/>
      <c r="AB2508" s="154"/>
      <c r="AC2508" s="154"/>
      <c r="AD2508" s="154"/>
      <c r="AE2508" s="154"/>
      <c r="AF2508" s="154"/>
      <c r="AG2508" s="63">
        <f t="shared" si="765"/>
        <v>0</v>
      </c>
      <c r="AH2508" s="56">
        <f t="shared" si="766"/>
        <v>0</v>
      </c>
      <c r="AI2508" s="56">
        <f t="shared" si="767"/>
        <v>0</v>
      </c>
      <c r="AJ2508" s="56">
        <f t="shared" si="768"/>
        <v>0</v>
      </c>
      <c r="AK2508" s="56">
        <f t="shared" si="769"/>
        <v>0</v>
      </c>
      <c r="AL2508" s="56">
        <f t="shared" si="770"/>
        <v>0</v>
      </c>
      <c r="AM2508" s="56">
        <f t="shared" si="771"/>
        <v>0</v>
      </c>
      <c r="AN2508" s="56">
        <f t="shared" si="772"/>
        <v>0</v>
      </c>
      <c r="AO2508" s="56">
        <f t="shared" si="773"/>
        <v>0</v>
      </c>
      <c r="AP2508" s="56">
        <f t="shared" si="774"/>
        <v>0</v>
      </c>
      <c r="AQ2508" s="56">
        <f t="shared" si="775"/>
        <v>0</v>
      </c>
      <c r="AR2508" s="86">
        <f t="shared" si="776"/>
        <v>0</v>
      </c>
    </row>
    <row r="2509" spans="1:44" x14ac:dyDescent="0.25">
      <c r="A2509" s="178"/>
      <c r="B2509" s="55" t="str">
        <f>_xlfn.IFNA(VLOOKUP(A2509,'Ajánlatkérő(k) adatai'!$B$4:$C$205,2,0),"")</f>
        <v/>
      </c>
      <c r="C2509" s="178"/>
      <c r="D2509" s="55" t="str">
        <f>_xlfn.IFNA(VLOOKUP(C2509,'Számlafizető(k) adatai'!$C$4:$D$203,2,0),"")</f>
        <v/>
      </c>
      <c r="E2509" s="55" t="str">
        <f>_xlfn.IFNA(VLOOKUP(C2509,'Számlafizető(k) adatai'!$C$4:$M$203,11,0),"")</f>
        <v/>
      </c>
      <c r="F2509" s="178"/>
      <c r="G2509" s="178"/>
      <c r="H2509" s="178"/>
      <c r="I2509" s="55" t="str">
        <f>IF(F2509="","",VLOOKUP(LEFT(F2509,5),'Technikai cellák'!B:C,2,0))</f>
        <v/>
      </c>
      <c r="J2509" s="55" t="str">
        <f>IF(F2509="","",VLOOKUP(I2509,'Technikai cellák'!$C$1:$D$12,2,0))</f>
        <v/>
      </c>
      <c r="K2509" s="179"/>
      <c r="L2509" s="67" t="str">
        <f t="shared" si="759"/>
        <v/>
      </c>
      <c r="M2509" s="68">
        <f t="shared" si="760"/>
        <v>0</v>
      </c>
      <c r="N2509" s="66">
        <f t="shared" si="761"/>
        <v>0</v>
      </c>
      <c r="O2509" s="152"/>
      <c r="P2509" s="172">
        <f t="shared" si="758"/>
        <v>0</v>
      </c>
      <c r="Q2509" s="69">
        <f t="shared" si="762"/>
        <v>0</v>
      </c>
      <c r="R2509" s="62">
        <f t="shared" si="763"/>
        <v>0</v>
      </c>
      <c r="S2509" s="153"/>
      <c r="T2509" s="118" t="str">
        <f t="shared" si="764"/>
        <v/>
      </c>
      <c r="U2509" s="154"/>
      <c r="V2509" s="154"/>
      <c r="W2509" s="154"/>
      <c r="X2509" s="154"/>
      <c r="Y2509" s="154"/>
      <c r="Z2509" s="154"/>
      <c r="AA2509" s="154"/>
      <c r="AB2509" s="154"/>
      <c r="AC2509" s="154"/>
      <c r="AD2509" s="154"/>
      <c r="AE2509" s="154"/>
      <c r="AF2509" s="154"/>
      <c r="AG2509" s="63">
        <f t="shared" si="765"/>
        <v>0</v>
      </c>
      <c r="AH2509" s="56">
        <f t="shared" si="766"/>
        <v>0</v>
      </c>
      <c r="AI2509" s="56">
        <f t="shared" si="767"/>
        <v>0</v>
      </c>
      <c r="AJ2509" s="56">
        <f t="shared" si="768"/>
        <v>0</v>
      </c>
      <c r="AK2509" s="56">
        <f t="shared" si="769"/>
        <v>0</v>
      </c>
      <c r="AL2509" s="56">
        <f t="shared" si="770"/>
        <v>0</v>
      </c>
      <c r="AM2509" s="56">
        <f t="shared" si="771"/>
        <v>0</v>
      </c>
      <c r="AN2509" s="56">
        <f t="shared" si="772"/>
        <v>0</v>
      </c>
      <c r="AO2509" s="56">
        <f t="shared" si="773"/>
        <v>0</v>
      </c>
      <c r="AP2509" s="56">
        <f t="shared" si="774"/>
        <v>0</v>
      </c>
      <c r="AQ2509" s="56">
        <f t="shared" si="775"/>
        <v>0</v>
      </c>
      <c r="AR2509" s="86">
        <f t="shared" si="776"/>
        <v>0</v>
      </c>
    </row>
    <row r="2510" spans="1:44" x14ac:dyDescent="0.25">
      <c r="A2510" s="178"/>
      <c r="B2510" s="55" t="str">
        <f>_xlfn.IFNA(VLOOKUP(A2510,'Ajánlatkérő(k) adatai'!$B$4:$C$205,2,0),"")</f>
        <v/>
      </c>
      <c r="C2510" s="178"/>
      <c r="D2510" s="55" t="str">
        <f>_xlfn.IFNA(VLOOKUP(C2510,'Számlafizető(k) adatai'!$C$4:$D$203,2,0),"")</f>
        <v/>
      </c>
      <c r="E2510" s="55" t="str">
        <f>_xlfn.IFNA(VLOOKUP(C2510,'Számlafizető(k) adatai'!$C$4:$M$203,11,0),"")</f>
        <v/>
      </c>
      <c r="F2510" s="178"/>
      <c r="G2510" s="178"/>
      <c r="H2510" s="178"/>
      <c r="I2510" s="55" t="str">
        <f>IF(F2510="","",VLOOKUP(LEFT(F2510,5),'Technikai cellák'!B:C,2,0))</f>
        <v/>
      </c>
      <c r="J2510" s="55" t="str">
        <f>IF(F2510="","",VLOOKUP(I2510,'Technikai cellák'!$C$1:$D$12,2,0))</f>
        <v/>
      </c>
      <c r="K2510" s="179"/>
      <c r="L2510" s="67" t="str">
        <f t="shared" si="759"/>
        <v/>
      </c>
      <c r="M2510" s="68">
        <f t="shared" si="760"/>
        <v>0</v>
      </c>
      <c r="N2510" s="66">
        <f t="shared" si="761"/>
        <v>0</v>
      </c>
      <c r="O2510" s="152"/>
      <c r="P2510" s="172">
        <f t="shared" si="758"/>
        <v>0</v>
      </c>
      <c r="Q2510" s="69">
        <f t="shared" si="762"/>
        <v>0</v>
      </c>
      <c r="R2510" s="62">
        <f t="shared" si="763"/>
        <v>0</v>
      </c>
      <c r="S2510" s="153"/>
      <c r="T2510" s="118" t="str">
        <f t="shared" si="764"/>
        <v/>
      </c>
      <c r="U2510" s="154"/>
      <c r="V2510" s="154"/>
      <c r="W2510" s="154"/>
      <c r="X2510" s="154"/>
      <c r="Y2510" s="154"/>
      <c r="Z2510" s="154"/>
      <c r="AA2510" s="154"/>
      <c r="AB2510" s="154"/>
      <c r="AC2510" s="154"/>
      <c r="AD2510" s="154"/>
      <c r="AE2510" s="154"/>
      <c r="AF2510" s="154"/>
      <c r="AG2510" s="63">
        <f t="shared" si="765"/>
        <v>0</v>
      </c>
      <c r="AH2510" s="56">
        <f t="shared" si="766"/>
        <v>0</v>
      </c>
      <c r="AI2510" s="56">
        <f t="shared" si="767"/>
        <v>0</v>
      </c>
      <c r="AJ2510" s="56">
        <f t="shared" si="768"/>
        <v>0</v>
      </c>
      <c r="AK2510" s="56">
        <f t="shared" si="769"/>
        <v>0</v>
      </c>
      <c r="AL2510" s="56">
        <f t="shared" si="770"/>
        <v>0</v>
      </c>
      <c r="AM2510" s="56">
        <f t="shared" si="771"/>
        <v>0</v>
      </c>
      <c r="AN2510" s="56">
        <f t="shared" si="772"/>
        <v>0</v>
      </c>
      <c r="AO2510" s="56">
        <f t="shared" si="773"/>
        <v>0</v>
      </c>
      <c r="AP2510" s="56">
        <f t="shared" si="774"/>
        <v>0</v>
      </c>
      <c r="AQ2510" s="56">
        <f t="shared" si="775"/>
        <v>0</v>
      </c>
      <c r="AR2510" s="86">
        <f t="shared" si="776"/>
        <v>0</v>
      </c>
    </row>
    <row r="2511" spans="1:44" x14ac:dyDescent="0.25">
      <c r="A2511" s="178"/>
      <c r="B2511" s="55" t="str">
        <f>_xlfn.IFNA(VLOOKUP(A2511,'Ajánlatkérő(k) adatai'!$B$4:$C$205,2,0),"")</f>
        <v/>
      </c>
      <c r="C2511" s="178"/>
      <c r="D2511" s="55" t="str">
        <f>_xlfn.IFNA(VLOOKUP(C2511,'Számlafizető(k) adatai'!$C$4:$D$203,2,0),"")</f>
        <v/>
      </c>
      <c r="E2511" s="55" t="str">
        <f>_xlfn.IFNA(VLOOKUP(C2511,'Számlafizető(k) adatai'!$C$4:$M$203,11,0),"")</f>
        <v/>
      </c>
      <c r="F2511" s="178"/>
      <c r="G2511" s="178"/>
      <c r="H2511" s="178"/>
      <c r="I2511" s="55" t="str">
        <f>IF(F2511="","",VLOOKUP(LEFT(F2511,5),'Technikai cellák'!B:C,2,0))</f>
        <v/>
      </c>
      <c r="J2511" s="55" t="str">
        <f>IF(F2511="","",VLOOKUP(I2511,'Technikai cellák'!$C$1:$D$12,2,0))</f>
        <v/>
      </c>
      <c r="K2511" s="179"/>
      <c r="L2511" s="67" t="str">
        <f t="shared" si="759"/>
        <v/>
      </c>
      <c r="M2511" s="68">
        <f t="shared" si="760"/>
        <v>0</v>
      </c>
      <c r="N2511" s="66">
        <f t="shared" si="761"/>
        <v>0</v>
      </c>
      <c r="O2511" s="152"/>
      <c r="P2511" s="172">
        <f t="shared" si="758"/>
        <v>0</v>
      </c>
      <c r="Q2511" s="69">
        <f t="shared" si="762"/>
        <v>0</v>
      </c>
      <c r="R2511" s="62">
        <f t="shared" si="763"/>
        <v>0</v>
      </c>
      <c r="S2511" s="153"/>
      <c r="T2511" s="118" t="str">
        <f t="shared" si="764"/>
        <v/>
      </c>
      <c r="U2511" s="154"/>
      <c r="V2511" s="154"/>
      <c r="W2511" s="154"/>
      <c r="X2511" s="154"/>
      <c r="Y2511" s="154"/>
      <c r="Z2511" s="154"/>
      <c r="AA2511" s="154"/>
      <c r="AB2511" s="154"/>
      <c r="AC2511" s="154"/>
      <c r="AD2511" s="154"/>
      <c r="AE2511" s="154"/>
      <c r="AF2511" s="154"/>
      <c r="AG2511" s="63">
        <f t="shared" si="765"/>
        <v>0</v>
      </c>
      <c r="AH2511" s="56">
        <f t="shared" si="766"/>
        <v>0</v>
      </c>
      <c r="AI2511" s="56">
        <f t="shared" si="767"/>
        <v>0</v>
      </c>
      <c r="AJ2511" s="56">
        <f t="shared" si="768"/>
        <v>0</v>
      </c>
      <c r="AK2511" s="56">
        <f t="shared" si="769"/>
        <v>0</v>
      </c>
      <c r="AL2511" s="56">
        <f t="shared" si="770"/>
        <v>0</v>
      </c>
      <c r="AM2511" s="56">
        <f t="shared" si="771"/>
        <v>0</v>
      </c>
      <c r="AN2511" s="56">
        <f t="shared" si="772"/>
        <v>0</v>
      </c>
      <c r="AO2511" s="56">
        <f t="shared" si="773"/>
        <v>0</v>
      </c>
      <c r="AP2511" s="56">
        <f t="shared" si="774"/>
        <v>0</v>
      </c>
      <c r="AQ2511" s="56">
        <f t="shared" si="775"/>
        <v>0</v>
      </c>
      <c r="AR2511" s="86">
        <f t="shared" si="776"/>
        <v>0</v>
      </c>
    </row>
    <row r="2512" spans="1:44" x14ac:dyDescent="0.25">
      <c r="A2512" s="178"/>
      <c r="B2512" s="55" t="str">
        <f>_xlfn.IFNA(VLOOKUP(A2512,'Ajánlatkérő(k) adatai'!$B$4:$C$205,2,0),"")</f>
        <v/>
      </c>
      <c r="C2512" s="178"/>
      <c r="D2512" s="55" t="str">
        <f>_xlfn.IFNA(VLOOKUP(C2512,'Számlafizető(k) adatai'!$C$4:$D$203,2,0),"")</f>
        <v/>
      </c>
      <c r="E2512" s="55" t="str">
        <f>_xlfn.IFNA(VLOOKUP(C2512,'Számlafizető(k) adatai'!$C$4:$M$203,11,0),"")</f>
        <v/>
      </c>
      <c r="F2512" s="178"/>
      <c r="G2512" s="178"/>
      <c r="H2512" s="178"/>
      <c r="I2512" s="55" t="str">
        <f>IF(F2512="","",VLOOKUP(LEFT(F2512,5),'Technikai cellák'!B:C,2,0))</f>
        <v/>
      </c>
      <c r="J2512" s="55" t="str">
        <f>IF(F2512="","",VLOOKUP(I2512,'Technikai cellák'!$C$1:$D$12,2,0))</f>
        <v/>
      </c>
      <c r="K2512" s="179"/>
      <c r="L2512" s="67" t="str">
        <f t="shared" si="759"/>
        <v/>
      </c>
      <c r="M2512" s="68">
        <f t="shared" si="760"/>
        <v>0</v>
      </c>
      <c r="N2512" s="66">
        <f t="shared" si="761"/>
        <v>0</v>
      </c>
      <c r="O2512" s="152"/>
      <c r="P2512" s="172">
        <f t="shared" ref="P2512:P2575" si="777">ROUND((IF(K2512&lt;100,0,K2512*$C$7)/$C$8),0)</f>
        <v>0</v>
      </c>
      <c r="Q2512" s="69">
        <f t="shared" si="762"/>
        <v>0</v>
      </c>
      <c r="R2512" s="62">
        <f t="shared" si="763"/>
        <v>0</v>
      </c>
      <c r="S2512" s="153"/>
      <c r="T2512" s="118" t="str">
        <f t="shared" si="764"/>
        <v/>
      </c>
      <c r="U2512" s="154"/>
      <c r="V2512" s="154"/>
      <c r="W2512" s="154"/>
      <c r="X2512" s="154"/>
      <c r="Y2512" s="154"/>
      <c r="Z2512" s="154"/>
      <c r="AA2512" s="154"/>
      <c r="AB2512" s="154"/>
      <c r="AC2512" s="154"/>
      <c r="AD2512" s="154"/>
      <c r="AE2512" s="154"/>
      <c r="AF2512" s="154"/>
      <c r="AG2512" s="63">
        <f t="shared" si="765"/>
        <v>0</v>
      </c>
      <c r="AH2512" s="56">
        <f t="shared" si="766"/>
        <v>0</v>
      </c>
      <c r="AI2512" s="56">
        <f t="shared" si="767"/>
        <v>0</v>
      </c>
      <c r="AJ2512" s="56">
        <f t="shared" si="768"/>
        <v>0</v>
      </c>
      <c r="AK2512" s="56">
        <f t="shared" si="769"/>
        <v>0</v>
      </c>
      <c r="AL2512" s="56">
        <f t="shared" si="770"/>
        <v>0</v>
      </c>
      <c r="AM2512" s="56">
        <f t="shared" si="771"/>
        <v>0</v>
      </c>
      <c r="AN2512" s="56">
        <f t="shared" si="772"/>
        <v>0</v>
      </c>
      <c r="AO2512" s="56">
        <f t="shared" si="773"/>
        <v>0</v>
      </c>
      <c r="AP2512" s="56">
        <f t="shared" si="774"/>
        <v>0</v>
      </c>
      <c r="AQ2512" s="56">
        <f t="shared" si="775"/>
        <v>0</v>
      </c>
      <c r="AR2512" s="86">
        <f t="shared" si="776"/>
        <v>0</v>
      </c>
    </row>
    <row r="2513" spans="1:44" x14ac:dyDescent="0.25">
      <c r="A2513" s="178"/>
      <c r="B2513" s="55" t="str">
        <f>_xlfn.IFNA(VLOOKUP(A2513,'Ajánlatkérő(k) adatai'!$B$4:$C$205,2,0),"")</f>
        <v/>
      </c>
      <c r="C2513" s="178"/>
      <c r="D2513" s="55" t="str">
        <f>_xlfn.IFNA(VLOOKUP(C2513,'Számlafizető(k) adatai'!$C$4:$D$203,2,0),"")</f>
        <v/>
      </c>
      <c r="E2513" s="55" t="str">
        <f>_xlfn.IFNA(VLOOKUP(C2513,'Számlafizető(k) adatai'!$C$4:$M$203,11,0),"")</f>
        <v/>
      </c>
      <c r="F2513" s="178"/>
      <c r="G2513" s="178"/>
      <c r="H2513" s="178"/>
      <c r="I2513" s="55" t="str">
        <f>IF(F2513="","",VLOOKUP(LEFT(F2513,5),'Technikai cellák'!B:C,2,0))</f>
        <v/>
      </c>
      <c r="J2513" s="55" t="str">
        <f>IF(F2513="","",VLOOKUP(I2513,'Technikai cellák'!$C$1:$D$12,2,0))</f>
        <v/>
      </c>
      <c r="K2513" s="179"/>
      <c r="L2513" s="67" t="str">
        <f t="shared" si="759"/>
        <v/>
      </c>
      <c r="M2513" s="68">
        <f t="shared" si="760"/>
        <v>0</v>
      </c>
      <c r="N2513" s="66">
        <f t="shared" si="761"/>
        <v>0</v>
      </c>
      <c r="O2513" s="152"/>
      <c r="P2513" s="172">
        <f t="shared" si="777"/>
        <v>0</v>
      </c>
      <c r="Q2513" s="69">
        <f t="shared" si="762"/>
        <v>0</v>
      </c>
      <c r="R2513" s="62">
        <f t="shared" si="763"/>
        <v>0</v>
      </c>
      <c r="S2513" s="153"/>
      <c r="T2513" s="118" t="str">
        <f t="shared" si="764"/>
        <v/>
      </c>
      <c r="U2513" s="154"/>
      <c r="V2513" s="154"/>
      <c r="W2513" s="154"/>
      <c r="X2513" s="154"/>
      <c r="Y2513" s="154"/>
      <c r="Z2513" s="154"/>
      <c r="AA2513" s="154"/>
      <c r="AB2513" s="154"/>
      <c r="AC2513" s="154"/>
      <c r="AD2513" s="154"/>
      <c r="AE2513" s="154"/>
      <c r="AF2513" s="154"/>
      <c r="AG2513" s="63">
        <f t="shared" si="765"/>
        <v>0</v>
      </c>
      <c r="AH2513" s="56">
        <f t="shared" si="766"/>
        <v>0</v>
      </c>
      <c r="AI2513" s="56">
        <f t="shared" si="767"/>
        <v>0</v>
      </c>
      <c r="AJ2513" s="56">
        <f t="shared" si="768"/>
        <v>0</v>
      </c>
      <c r="AK2513" s="56">
        <f t="shared" si="769"/>
        <v>0</v>
      </c>
      <c r="AL2513" s="56">
        <f t="shared" si="770"/>
        <v>0</v>
      </c>
      <c r="AM2513" s="56">
        <f t="shared" si="771"/>
        <v>0</v>
      </c>
      <c r="AN2513" s="56">
        <f t="shared" si="772"/>
        <v>0</v>
      </c>
      <c r="AO2513" s="56">
        <f t="shared" si="773"/>
        <v>0</v>
      </c>
      <c r="AP2513" s="56">
        <f t="shared" si="774"/>
        <v>0</v>
      </c>
      <c r="AQ2513" s="56">
        <f t="shared" si="775"/>
        <v>0</v>
      </c>
      <c r="AR2513" s="86">
        <f t="shared" si="776"/>
        <v>0</v>
      </c>
    </row>
    <row r="2514" spans="1:44" x14ac:dyDescent="0.25">
      <c r="A2514" s="178"/>
      <c r="B2514" s="55" t="str">
        <f>_xlfn.IFNA(VLOOKUP(A2514,'Ajánlatkérő(k) adatai'!$B$4:$C$205,2,0),"")</f>
        <v/>
      </c>
      <c r="C2514" s="178"/>
      <c r="D2514" s="55" t="str">
        <f>_xlfn.IFNA(VLOOKUP(C2514,'Számlafizető(k) adatai'!$C$4:$D$203,2,0),"")</f>
        <v/>
      </c>
      <c r="E2514" s="55" t="str">
        <f>_xlfn.IFNA(VLOOKUP(C2514,'Számlafizető(k) adatai'!$C$4:$M$203,11,0),"")</f>
        <v/>
      </c>
      <c r="F2514" s="178"/>
      <c r="G2514" s="178"/>
      <c r="H2514" s="178"/>
      <c r="I2514" s="55" t="str">
        <f>IF(F2514="","",VLOOKUP(LEFT(F2514,5),'Technikai cellák'!B:C,2,0))</f>
        <v/>
      </c>
      <c r="J2514" s="55" t="str">
        <f>IF(F2514="","",VLOOKUP(I2514,'Technikai cellák'!$C$1:$D$12,2,0))</f>
        <v/>
      </c>
      <c r="K2514" s="179"/>
      <c r="L2514" s="67" t="str">
        <f t="shared" si="759"/>
        <v/>
      </c>
      <c r="M2514" s="68">
        <f t="shared" si="760"/>
        <v>0</v>
      </c>
      <c r="N2514" s="66">
        <f t="shared" si="761"/>
        <v>0</v>
      </c>
      <c r="O2514" s="152"/>
      <c r="P2514" s="172">
        <f t="shared" si="777"/>
        <v>0</v>
      </c>
      <c r="Q2514" s="69">
        <f t="shared" si="762"/>
        <v>0</v>
      </c>
      <c r="R2514" s="62">
        <f t="shared" si="763"/>
        <v>0</v>
      </c>
      <c r="S2514" s="153"/>
      <c r="T2514" s="118" t="str">
        <f t="shared" si="764"/>
        <v/>
      </c>
      <c r="U2514" s="154"/>
      <c r="V2514" s="154"/>
      <c r="W2514" s="154"/>
      <c r="X2514" s="154"/>
      <c r="Y2514" s="154"/>
      <c r="Z2514" s="154"/>
      <c r="AA2514" s="154"/>
      <c r="AB2514" s="154"/>
      <c r="AC2514" s="154"/>
      <c r="AD2514" s="154"/>
      <c r="AE2514" s="154"/>
      <c r="AF2514" s="154"/>
      <c r="AG2514" s="63">
        <f t="shared" si="765"/>
        <v>0</v>
      </c>
      <c r="AH2514" s="56">
        <f t="shared" si="766"/>
        <v>0</v>
      </c>
      <c r="AI2514" s="56">
        <f t="shared" si="767"/>
        <v>0</v>
      </c>
      <c r="AJ2514" s="56">
        <f t="shared" si="768"/>
        <v>0</v>
      </c>
      <c r="AK2514" s="56">
        <f t="shared" si="769"/>
        <v>0</v>
      </c>
      <c r="AL2514" s="56">
        <f t="shared" si="770"/>
        <v>0</v>
      </c>
      <c r="AM2514" s="56">
        <f t="shared" si="771"/>
        <v>0</v>
      </c>
      <c r="AN2514" s="56">
        <f t="shared" si="772"/>
        <v>0</v>
      </c>
      <c r="AO2514" s="56">
        <f t="shared" si="773"/>
        <v>0</v>
      </c>
      <c r="AP2514" s="56">
        <f t="shared" si="774"/>
        <v>0</v>
      </c>
      <c r="AQ2514" s="56">
        <f t="shared" si="775"/>
        <v>0</v>
      </c>
      <c r="AR2514" s="86">
        <f t="shared" si="776"/>
        <v>0</v>
      </c>
    </row>
    <row r="2515" spans="1:44" x14ac:dyDescent="0.25">
      <c r="A2515" s="178"/>
      <c r="B2515" s="55" t="str">
        <f>_xlfn.IFNA(VLOOKUP(A2515,'Ajánlatkérő(k) adatai'!$B$4:$C$205,2,0),"")</f>
        <v/>
      </c>
      <c r="C2515" s="178"/>
      <c r="D2515" s="55" t="str">
        <f>_xlfn.IFNA(VLOOKUP(C2515,'Számlafizető(k) adatai'!$C$4:$D$203,2,0),"")</f>
        <v/>
      </c>
      <c r="E2515" s="55" t="str">
        <f>_xlfn.IFNA(VLOOKUP(C2515,'Számlafizető(k) adatai'!$C$4:$M$203,11,0),"")</f>
        <v/>
      </c>
      <c r="F2515" s="178"/>
      <c r="G2515" s="178"/>
      <c r="H2515" s="178"/>
      <c r="I2515" s="55" t="str">
        <f>IF(F2515="","",VLOOKUP(LEFT(F2515,5),'Technikai cellák'!B:C,2,0))</f>
        <v/>
      </c>
      <c r="J2515" s="55" t="str">
        <f>IF(F2515="","",VLOOKUP(I2515,'Technikai cellák'!$C$1:$D$12,2,0))</f>
        <v/>
      </c>
      <c r="K2515" s="179"/>
      <c r="L2515" s="67" t="str">
        <f t="shared" si="759"/>
        <v/>
      </c>
      <c r="M2515" s="68">
        <f t="shared" si="760"/>
        <v>0</v>
      </c>
      <c r="N2515" s="66">
        <f t="shared" si="761"/>
        <v>0</v>
      </c>
      <c r="O2515" s="152"/>
      <c r="P2515" s="172">
        <f t="shared" si="777"/>
        <v>0</v>
      </c>
      <c r="Q2515" s="69">
        <f t="shared" si="762"/>
        <v>0</v>
      </c>
      <c r="R2515" s="62">
        <f t="shared" si="763"/>
        <v>0</v>
      </c>
      <c r="S2515" s="153"/>
      <c r="T2515" s="118" t="str">
        <f t="shared" si="764"/>
        <v/>
      </c>
      <c r="U2515" s="154"/>
      <c r="V2515" s="154"/>
      <c r="W2515" s="154"/>
      <c r="X2515" s="154"/>
      <c r="Y2515" s="154"/>
      <c r="Z2515" s="154"/>
      <c r="AA2515" s="154"/>
      <c r="AB2515" s="154"/>
      <c r="AC2515" s="154"/>
      <c r="AD2515" s="154"/>
      <c r="AE2515" s="154"/>
      <c r="AF2515" s="154"/>
      <c r="AG2515" s="63">
        <f t="shared" si="765"/>
        <v>0</v>
      </c>
      <c r="AH2515" s="56">
        <f t="shared" si="766"/>
        <v>0</v>
      </c>
      <c r="AI2515" s="56">
        <f t="shared" si="767"/>
        <v>0</v>
      </c>
      <c r="AJ2515" s="56">
        <f t="shared" si="768"/>
        <v>0</v>
      </c>
      <c r="AK2515" s="56">
        <f t="shared" si="769"/>
        <v>0</v>
      </c>
      <c r="AL2515" s="56">
        <f t="shared" si="770"/>
        <v>0</v>
      </c>
      <c r="AM2515" s="56">
        <f t="shared" si="771"/>
        <v>0</v>
      </c>
      <c r="AN2515" s="56">
        <f t="shared" si="772"/>
        <v>0</v>
      </c>
      <c r="AO2515" s="56">
        <f t="shared" si="773"/>
        <v>0</v>
      </c>
      <c r="AP2515" s="56">
        <f t="shared" si="774"/>
        <v>0</v>
      </c>
      <c r="AQ2515" s="56">
        <f t="shared" si="775"/>
        <v>0</v>
      </c>
      <c r="AR2515" s="86">
        <f t="shared" si="776"/>
        <v>0</v>
      </c>
    </row>
    <row r="2516" spans="1:44" x14ac:dyDescent="0.25">
      <c r="A2516" s="178"/>
      <c r="B2516" s="55" t="str">
        <f>_xlfn.IFNA(VLOOKUP(A2516,'Ajánlatkérő(k) adatai'!$B$4:$C$205,2,0),"")</f>
        <v/>
      </c>
      <c r="C2516" s="178"/>
      <c r="D2516" s="55" t="str">
        <f>_xlfn.IFNA(VLOOKUP(C2516,'Számlafizető(k) adatai'!$C$4:$D$203,2,0),"")</f>
        <v/>
      </c>
      <c r="E2516" s="55" t="str">
        <f>_xlfn.IFNA(VLOOKUP(C2516,'Számlafizető(k) adatai'!$C$4:$M$203,11,0),"")</f>
        <v/>
      </c>
      <c r="F2516" s="178"/>
      <c r="G2516" s="178"/>
      <c r="H2516" s="178"/>
      <c r="I2516" s="55" t="str">
        <f>IF(F2516="","",VLOOKUP(LEFT(F2516,5),'Technikai cellák'!B:C,2,0))</f>
        <v/>
      </c>
      <c r="J2516" s="55" t="str">
        <f>IF(F2516="","",VLOOKUP(I2516,'Technikai cellák'!$C$1:$D$12,2,0))</f>
        <v/>
      </c>
      <c r="K2516" s="179"/>
      <c r="L2516" s="67" t="str">
        <f t="shared" si="759"/>
        <v/>
      </c>
      <c r="M2516" s="68">
        <f t="shared" si="760"/>
        <v>0</v>
      </c>
      <c r="N2516" s="66">
        <f t="shared" si="761"/>
        <v>0</v>
      </c>
      <c r="O2516" s="152"/>
      <c r="P2516" s="172">
        <f t="shared" si="777"/>
        <v>0</v>
      </c>
      <c r="Q2516" s="69">
        <f t="shared" si="762"/>
        <v>0</v>
      </c>
      <c r="R2516" s="62">
        <f t="shared" si="763"/>
        <v>0</v>
      </c>
      <c r="S2516" s="153"/>
      <c r="T2516" s="118" t="str">
        <f t="shared" si="764"/>
        <v/>
      </c>
      <c r="U2516" s="154"/>
      <c r="V2516" s="154"/>
      <c r="W2516" s="154"/>
      <c r="X2516" s="154"/>
      <c r="Y2516" s="154"/>
      <c r="Z2516" s="154"/>
      <c r="AA2516" s="154"/>
      <c r="AB2516" s="154"/>
      <c r="AC2516" s="154"/>
      <c r="AD2516" s="154"/>
      <c r="AE2516" s="154"/>
      <c r="AF2516" s="154"/>
      <c r="AG2516" s="63">
        <f t="shared" si="765"/>
        <v>0</v>
      </c>
      <c r="AH2516" s="56">
        <f t="shared" si="766"/>
        <v>0</v>
      </c>
      <c r="AI2516" s="56">
        <f t="shared" si="767"/>
        <v>0</v>
      </c>
      <c r="AJ2516" s="56">
        <f t="shared" si="768"/>
        <v>0</v>
      </c>
      <c r="AK2516" s="56">
        <f t="shared" si="769"/>
        <v>0</v>
      </c>
      <c r="AL2516" s="56">
        <f t="shared" si="770"/>
        <v>0</v>
      </c>
      <c r="AM2516" s="56">
        <f t="shared" si="771"/>
        <v>0</v>
      </c>
      <c r="AN2516" s="56">
        <f t="shared" si="772"/>
        <v>0</v>
      </c>
      <c r="AO2516" s="56">
        <f t="shared" si="773"/>
        <v>0</v>
      </c>
      <c r="AP2516" s="56">
        <f t="shared" si="774"/>
        <v>0</v>
      </c>
      <c r="AQ2516" s="56">
        <f t="shared" si="775"/>
        <v>0</v>
      </c>
      <c r="AR2516" s="86">
        <f t="shared" si="776"/>
        <v>0</v>
      </c>
    </row>
    <row r="2517" spans="1:44" x14ac:dyDescent="0.25">
      <c r="A2517" s="178"/>
      <c r="B2517" s="55" t="str">
        <f>_xlfn.IFNA(VLOOKUP(A2517,'Ajánlatkérő(k) adatai'!$B$4:$C$205,2,0),"")</f>
        <v/>
      </c>
      <c r="C2517" s="178"/>
      <c r="D2517" s="55" t="str">
        <f>_xlfn.IFNA(VLOOKUP(C2517,'Számlafizető(k) adatai'!$C$4:$D$203,2,0),"")</f>
        <v/>
      </c>
      <c r="E2517" s="55" t="str">
        <f>_xlfn.IFNA(VLOOKUP(C2517,'Számlafizető(k) adatai'!$C$4:$M$203,11,0),"")</f>
        <v/>
      </c>
      <c r="F2517" s="178"/>
      <c r="G2517" s="178"/>
      <c r="H2517" s="178"/>
      <c r="I2517" s="55" t="str">
        <f>IF(F2517="","",VLOOKUP(LEFT(F2517,5),'Technikai cellák'!B:C,2,0))</f>
        <v/>
      </c>
      <c r="J2517" s="55" t="str">
        <f>IF(F2517="","",VLOOKUP(I2517,'Technikai cellák'!$C$1:$D$12,2,0))</f>
        <v/>
      </c>
      <c r="K2517" s="179"/>
      <c r="L2517" s="67" t="str">
        <f t="shared" ref="L2517:L2580" si="778">IF(K2517="","",IF(K2517&lt;20,"20 alatti",IF(K2517&lt;100,"20-99",IF(K2517&lt;500,"100-500","500-"))))</f>
        <v/>
      </c>
      <c r="M2517" s="68">
        <f t="shared" ref="M2517:M2580" si="779">ROUND(IF(L2517="20 alatti",K2517*1,0),0)</f>
        <v>0</v>
      </c>
      <c r="N2517" s="66">
        <f t="shared" ref="N2517:N2580" si="780">ROUND(IF(L2517="20-99",K2517*10.5,0),0)</f>
        <v>0</v>
      </c>
      <c r="O2517" s="152"/>
      <c r="P2517" s="172">
        <f t="shared" si="777"/>
        <v>0</v>
      </c>
      <c r="Q2517" s="69">
        <f t="shared" ref="Q2517:Q2580" si="781">ROUND(R2517*$F$10,0)</f>
        <v>0</v>
      </c>
      <c r="R2517" s="62">
        <f t="shared" ref="R2517:R2580" si="782">SUM(AG2517:AR2517)</f>
        <v>0</v>
      </c>
      <c r="S2517" s="153"/>
      <c r="T2517" s="118" t="str">
        <f t="shared" ref="T2517:T2580" si="783">IF(S2517="","",IF((DAYS360(S2517,$C$4,TRUE))/30&lt;0,"",(DAYS360(S2517,$C$4,))/30))</f>
        <v/>
      </c>
      <c r="U2517" s="154"/>
      <c r="V2517" s="154"/>
      <c r="W2517" s="154"/>
      <c r="X2517" s="154"/>
      <c r="Y2517" s="154"/>
      <c r="Z2517" s="154"/>
      <c r="AA2517" s="154"/>
      <c r="AB2517" s="154"/>
      <c r="AC2517" s="154"/>
      <c r="AD2517" s="154"/>
      <c r="AE2517" s="154"/>
      <c r="AF2517" s="154"/>
      <c r="AG2517" s="63">
        <f t="shared" ref="AG2517:AG2580" si="784">ROUND((U2517*$C$7)/$C$8,0)</f>
        <v>0</v>
      </c>
      <c r="AH2517" s="56">
        <f t="shared" ref="AH2517:AH2580" si="785">ROUND((V2517*$C$7)/$C$8,0)</f>
        <v>0</v>
      </c>
      <c r="AI2517" s="56">
        <f t="shared" ref="AI2517:AI2580" si="786">ROUND((W2517*$C$7)/$C$8,0)</f>
        <v>0</v>
      </c>
      <c r="AJ2517" s="56">
        <f t="shared" ref="AJ2517:AJ2580" si="787">ROUND((X2517*$C$7)/$C$8,0)</f>
        <v>0</v>
      </c>
      <c r="AK2517" s="56">
        <f t="shared" ref="AK2517:AK2580" si="788">ROUND((Y2517*$C$7)/$C$8,0)</f>
        <v>0</v>
      </c>
      <c r="AL2517" s="56">
        <f t="shared" ref="AL2517:AL2580" si="789">ROUND((Z2517*$C$7)/$C$8,0)</f>
        <v>0</v>
      </c>
      <c r="AM2517" s="56">
        <f t="shared" ref="AM2517:AM2580" si="790">ROUND((AA2517*$C$7)/$C$8,0)</f>
        <v>0</v>
      </c>
      <c r="AN2517" s="56">
        <f t="shared" ref="AN2517:AN2580" si="791">ROUND((AB2517*$C$7)/$C$8,0)</f>
        <v>0</v>
      </c>
      <c r="AO2517" s="56">
        <f t="shared" ref="AO2517:AO2580" si="792">ROUND((AC2517*$C$7)/$C$8,0)</f>
        <v>0</v>
      </c>
      <c r="AP2517" s="56">
        <f t="shared" ref="AP2517:AP2580" si="793">ROUND((AD2517*$C$7)/$C$8,0)</f>
        <v>0</v>
      </c>
      <c r="AQ2517" s="56">
        <f t="shared" ref="AQ2517:AQ2580" si="794">ROUND((AE2517*$C$7)/$C$8,0)</f>
        <v>0</v>
      </c>
      <c r="AR2517" s="86">
        <f t="shared" ref="AR2517:AR2580" si="795">ROUND((AF2517*$C$7)/$C$8,0)</f>
        <v>0</v>
      </c>
    </row>
    <row r="2518" spans="1:44" x14ac:dyDescent="0.25">
      <c r="A2518" s="178"/>
      <c r="B2518" s="55" t="str">
        <f>_xlfn.IFNA(VLOOKUP(A2518,'Ajánlatkérő(k) adatai'!$B$4:$C$205,2,0),"")</f>
        <v/>
      </c>
      <c r="C2518" s="178"/>
      <c r="D2518" s="55" t="str">
        <f>_xlfn.IFNA(VLOOKUP(C2518,'Számlafizető(k) adatai'!$C$4:$D$203,2,0),"")</f>
        <v/>
      </c>
      <c r="E2518" s="55" t="str">
        <f>_xlfn.IFNA(VLOOKUP(C2518,'Számlafizető(k) adatai'!$C$4:$M$203,11,0),"")</f>
        <v/>
      </c>
      <c r="F2518" s="178"/>
      <c r="G2518" s="178"/>
      <c r="H2518" s="178"/>
      <c r="I2518" s="55" t="str">
        <f>IF(F2518="","",VLOOKUP(LEFT(F2518,5),'Technikai cellák'!B:C,2,0))</f>
        <v/>
      </c>
      <c r="J2518" s="55" t="str">
        <f>IF(F2518="","",VLOOKUP(I2518,'Technikai cellák'!$C$1:$D$12,2,0))</f>
        <v/>
      </c>
      <c r="K2518" s="179"/>
      <c r="L2518" s="67" t="str">
        <f t="shared" si="778"/>
        <v/>
      </c>
      <c r="M2518" s="68">
        <f t="shared" si="779"/>
        <v>0</v>
      </c>
      <c r="N2518" s="66">
        <f t="shared" si="780"/>
        <v>0</v>
      </c>
      <c r="O2518" s="152"/>
      <c r="P2518" s="172">
        <f t="shared" si="777"/>
        <v>0</v>
      </c>
      <c r="Q2518" s="69">
        <f t="shared" si="781"/>
        <v>0</v>
      </c>
      <c r="R2518" s="62">
        <f t="shared" si="782"/>
        <v>0</v>
      </c>
      <c r="S2518" s="153"/>
      <c r="T2518" s="118" t="str">
        <f t="shared" si="783"/>
        <v/>
      </c>
      <c r="U2518" s="154"/>
      <c r="V2518" s="154"/>
      <c r="W2518" s="154"/>
      <c r="X2518" s="154"/>
      <c r="Y2518" s="154"/>
      <c r="Z2518" s="154"/>
      <c r="AA2518" s="154"/>
      <c r="AB2518" s="154"/>
      <c r="AC2518" s="154"/>
      <c r="AD2518" s="154"/>
      <c r="AE2518" s="154"/>
      <c r="AF2518" s="154"/>
      <c r="AG2518" s="63">
        <f t="shared" si="784"/>
        <v>0</v>
      </c>
      <c r="AH2518" s="56">
        <f t="shared" si="785"/>
        <v>0</v>
      </c>
      <c r="AI2518" s="56">
        <f t="shared" si="786"/>
        <v>0</v>
      </c>
      <c r="AJ2518" s="56">
        <f t="shared" si="787"/>
        <v>0</v>
      </c>
      <c r="AK2518" s="56">
        <f t="shared" si="788"/>
        <v>0</v>
      </c>
      <c r="AL2518" s="56">
        <f t="shared" si="789"/>
        <v>0</v>
      </c>
      <c r="AM2518" s="56">
        <f t="shared" si="790"/>
        <v>0</v>
      </c>
      <c r="AN2518" s="56">
        <f t="shared" si="791"/>
        <v>0</v>
      </c>
      <c r="AO2518" s="56">
        <f t="shared" si="792"/>
        <v>0</v>
      </c>
      <c r="AP2518" s="56">
        <f t="shared" si="793"/>
        <v>0</v>
      </c>
      <c r="AQ2518" s="56">
        <f t="shared" si="794"/>
        <v>0</v>
      </c>
      <c r="AR2518" s="86">
        <f t="shared" si="795"/>
        <v>0</v>
      </c>
    </row>
    <row r="2519" spans="1:44" x14ac:dyDescent="0.25">
      <c r="A2519" s="178"/>
      <c r="B2519" s="55" t="str">
        <f>_xlfn.IFNA(VLOOKUP(A2519,'Ajánlatkérő(k) adatai'!$B$4:$C$205,2,0),"")</f>
        <v/>
      </c>
      <c r="C2519" s="178"/>
      <c r="D2519" s="55" t="str">
        <f>_xlfn.IFNA(VLOOKUP(C2519,'Számlafizető(k) adatai'!$C$4:$D$203,2,0),"")</f>
        <v/>
      </c>
      <c r="E2519" s="55" t="str">
        <f>_xlfn.IFNA(VLOOKUP(C2519,'Számlafizető(k) adatai'!$C$4:$M$203,11,0),"")</f>
        <v/>
      </c>
      <c r="F2519" s="178"/>
      <c r="G2519" s="178"/>
      <c r="H2519" s="178"/>
      <c r="I2519" s="55" t="str">
        <f>IF(F2519="","",VLOOKUP(LEFT(F2519,5),'Technikai cellák'!B:C,2,0))</f>
        <v/>
      </c>
      <c r="J2519" s="55" t="str">
        <f>IF(F2519="","",VLOOKUP(I2519,'Technikai cellák'!$C$1:$D$12,2,0))</f>
        <v/>
      </c>
      <c r="K2519" s="179"/>
      <c r="L2519" s="67" t="str">
        <f t="shared" si="778"/>
        <v/>
      </c>
      <c r="M2519" s="68">
        <f t="shared" si="779"/>
        <v>0</v>
      </c>
      <c r="N2519" s="66">
        <f t="shared" si="780"/>
        <v>0</v>
      </c>
      <c r="O2519" s="152"/>
      <c r="P2519" s="172">
        <f t="shared" si="777"/>
        <v>0</v>
      </c>
      <c r="Q2519" s="69">
        <f t="shared" si="781"/>
        <v>0</v>
      </c>
      <c r="R2519" s="62">
        <f t="shared" si="782"/>
        <v>0</v>
      </c>
      <c r="S2519" s="153"/>
      <c r="T2519" s="118" t="str">
        <f t="shared" si="783"/>
        <v/>
      </c>
      <c r="U2519" s="154"/>
      <c r="V2519" s="154"/>
      <c r="W2519" s="154"/>
      <c r="X2519" s="154"/>
      <c r="Y2519" s="154"/>
      <c r="Z2519" s="154"/>
      <c r="AA2519" s="154"/>
      <c r="AB2519" s="154"/>
      <c r="AC2519" s="154"/>
      <c r="AD2519" s="154"/>
      <c r="AE2519" s="154"/>
      <c r="AF2519" s="154"/>
      <c r="AG2519" s="63">
        <f t="shared" si="784"/>
        <v>0</v>
      </c>
      <c r="AH2519" s="56">
        <f t="shared" si="785"/>
        <v>0</v>
      </c>
      <c r="AI2519" s="56">
        <f t="shared" si="786"/>
        <v>0</v>
      </c>
      <c r="AJ2519" s="56">
        <f t="shared" si="787"/>
        <v>0</v>
      </c>
      <c r="AK2519" s="56">
        <f t="shared" si="788"/>
        <v>0</v>
      </c>
      <c r="AL2519" s="56">
        <f t="shared" si="789"/>
        <v>0</v>
      </c>
      <c r="AM2519" s="56">
        <f t="shared" si="790"/>
        <v>0</v>
      </c>
      <c r="AN2519" s="56">
        <f t="shared" si="791"/>
        <v>0</v>
      </c>
      <c r="AO2519" s="56">
        <f t="shared" si="792"/>
        <v>0</v>
      </c>
      <c r="AP2519" s="56">
        <f t="shared" si="793"/>
        <v>0</v>
      </c>
      <c r="AQ2519" s="56">
        <f t="shared" si="794"/>
        <v>0</v>
      </c>
      <c r="AR2519" s="86">
        <f t="shared" si="795"/>
        <v>0</v>
      </c>
    </row>
    <row r="2520" spans="1:44" x14ac:dyDescent="0.25">
      <c r="A2520" s="178"/>
      <c r="B2520" s="55" t="str">
        <f>_xlfn.IFNA(VLOOKUP(A2520,'Ajánlatkérő(k) adatai'!$B$4:$C$205,2,0),"")</f>
        <v/>
      </c>
      <c r="C2520" s="178"/>
      <c r="D2520" s="55" t="str">
        <f>_xlfn.IFNA(VLOOKUP(C2520,'Számlafizető(k) adatai'!$C$4:$D$203,2,0),"")</f>
        <v/>
      </c>
      <c r="E2520" s="55" t="str">
        <f>_xlfn.IFNA(VLOOKUP(C2520,'Számlafizető(k) adatai'!$C$4:$M$203,11,0),"")</f>
        <v/>
      </c>
      <c r="F2520" s="178"/>
      <c r="G2520" s="178"/>
      <c r="H2520" s="178"/>
      <c r="I2520" s="55" t="str">
        <f>IF(F2520="","",VLOOKUP(LEFT(F2520,5),'Technikai cellák'!B:C,2,0))</f>
        <v/>
      </c>
      <c r="J2520" s="55" t="str">
        <f>IF(F2520="","",VLOOKUP(I2520,'Technikai cellák'!$C$1:$D$12,2,0))</f>
        <v/>
      </c>
      <c r="K2520" s="179"/>
      <c r="L2520" s="67" t="str">
        <f t="shared" si="778"/>
        <v/>
      </c>
      <c r="M2520" s="68">
        <f t="shared" si="779"/>
        <v>0</v>
      </c>
      <c r="N2520" s="66">
        <f t="shared" si="780"/>
        <v>0</v>
      </c>
      <c r="O2520" s="152"/>
      <c r="P2520" s="172">
        <f t="shared" si="777"/>
        <v>0</v>
      </c>
      <c r="Q2520" s="69">
        <f t="shared" si="781"/>
        <v>0</v>
      </c>
      <c r="R2520" s="62">
        <f t="shared" si="782"/>
        <v>0</v>
      </c>
      <c r="S2520" s="153"/>
      <c r="T2520" s="118" t="str">
        <f t="shared" si="783"/>
        <v/>
      </c>
      <c r="U2520" s="154"/>
      <c r="V2520" s="154"/>
      <c r="W2520" s="154"/>
      <c r="X2520" s="154"/>
      <c r="Y2520" s="154"/>
      <c r="Z2520" s="154"/>
      <c r="AA2520" s="154"/>
      <c r="AB2520" s="154"/>
      <c r="AC2520" s="154"/>
      <c r="AD2520" s="154"/>
      <c r="AE2520" s="154"/>
      <c r="AF2520" s="154"/>
      <c r="AG2520" s="63">
        <f t="shared" si="784"/>
        <v>0</v>
      </c>
      <c r="AH2520" s="56">
        <f t="shared" si="785"/>
        <v>0</v>
      </c>
      <c r="AI2520" s="56">
        <f t="shared" si="786"/>
        <v>0</v>
      </c>
      <c r="AJ2520" s="56">
        <f t="shared" si="787"/>
        <v>0</v>
      </c>
      <c r="AK2520" s="56">
        <f t="shared" si="788"/>
        <v>0</v>
      </c>
      <c r="AL2520" s="56">
        <f t="shared" si="789"/>
        <v>0</v>
      </c>
      <c r="AM2520" s="56">
        <f t="shared" si="790"/>
        <v>0</v>
      </c>
      <c r="AN2520" s="56">
        <f t="shared" si="791"/>
        <v>0</v>
      </c>
      <c r="AO2520" s="56">
        <f t="shared" si="792"/>
        <v>0</v>
      </c>
      <c r="AP2520" s="56">
        <f t="shared" si="793"/>
        <v>0</v>
      </c>
      <c r="AQ2520" s="56">
        <f t="shared" si="794"/>
        <v>0</v>
      </c>
      <c r="AR2520" s="86">
        <f t="shared" si="795"/>
        <v>0</v>
      </c>
    </row>
    <row r="2521" spans="1:44" x14ac:dyDescent="0.25">
      <c r="A2521" s="178"/>
      <c r="B2521" s="55" t="str">
        <f>_xlfn.IFNA(VLOOKUP(A2521,'Ajánlatkérő(k) adatai'!$B$4:$C$205,2,0),"")</f>
        <v/>
      </c>
      <c r="C2521" s="178"/>
      <c r="D2521" s="55" t="str">
        <f>_xlfn.IFNA(VLOOKUP(C2521,'Számlafizető(k) adatai'!$C$4:$D$203,2,0),"")</f>
        <v/>
      </c>
      <c r="E2521" s="55" t="str">
        <f>_xlfn.IFNA(VLOOKUP(C2521,'Számlafizető(k) adatai'!$C$4:$M$203,11,0),"")</f>
        <v/>
      </c>
      <c r="F2521" s="178"/>
      <c r="G2521" s="178"/>
      <c r="H2521" s="178"/>
      <c r="I2521" s="55" t="str">
        <f>IF(F2521="","",VLOOKUP(LEFT(F2521,5),'Technikai cellák'!B:C,2,0))</f>
        <v/>
      </c>
      <c r="J2521" s="55" t="str">
        <f>IF(F2521="","",VLOOKUP(I2521,'Technikai cellák'!$C$1:$D$12,2,0))</f>
        <v/>
      </c>
      <c r="K2521" s="179"/>
      <c r="L2521" s="67" t="str">
        <f t="shared" si="778"/>
        <v/>
      </c>
      <c r="M2521" s="68">
        <f t="shared" si="779"/>
        <v>0</v>
      </c>
      <c r="N2521" s="66">
        <f t="shared" si="780"/>
        <v>0</v>
      </c>
      <c r="O2521" s="152"/>
      <c r="P2521" s="172">
        <f t="shared" si="777"/>
        <v>0</v>
      </c>
      <c r="Q2521" s="69">
        <f t="shared" si="781"/>
        <v>0</v>
      </c>
      <c r="R2521" s="62">
        <f t="shared" si="782"/>
        <v>0</v>
      </c>
      <c r="S2521" s="153"/>
      <c r="T2521" s="118" t="str">
        <f t="shared" si="783"/>
        <v/>
      </c>
      <c r="U2521" s="154"/>
      <c r="V2521" s="154"/>
      <c r="W2521" s="154"/>
      <c r="X2521" s="154"/>
      <c r="Y2521" s="154"/>
      <c r="Z2521" s="154"/>
      <c r="AA2521" s="154"/>
      <c r="AB2521" s="154"/>
      <c r="AC2521" s="154"/>
      <c r="AD2521" s="154"/>
      <c r="AE2521" s="154"/>
      <c r="AF2521" s="154"/>
      <c r="AG2521" s="63">
        <f t="shared" si="784"/>
        <v>0</v>
      </c>
      <c r="AH2521" s="56">
        <f t="shared" si="785"/>
        <v>0</v>
      </c>
      <c r="AI2521" s="56">
        <f t="shared" si="786"/>
        <v>0</v>
      </c>
      <c r="AJ2521" s="56">
        <f t="shared" si="787"/>
        <v>0</v>
      </c>
      <c r="AK2521" s="56">
        <f t="shared" si="788"/>
        <v>0</v>
      </c>
      <c r="AL2521" s="56">
        <f t="shared" si="789"/>
        <v>0</v>
      </c>
      <c r="AM2521" s="56">
        <f t="shared" si="790"/>
        <v>0</v>
      </c>
      <c r="AN2521" s="56">
        <f t="shared" si="791"/>
        <v>0</v>
      </c>
      <c r="AO2521" s="56">
        <f t="shared" si="792"/>
        <v>0</v>
      </c>
      <c r="AP2521" s="56">
        <f t="shared" si="793"/>
        <v>0</v>
      </c>
      <c r="AQ2521" s="56">
        <f t="shared" si="794"/>
        <v>0</v>
      </c>
      <c r="AR2521" s="86">
        <f t="shared" si="795"/>
        <v>0</v>
      </c>
    </row>
    <row r="2522" spans="1:44" x14ac:dyDescent="0.25">
      <c r="A2522" s="178"/>
      <c r="B2522" s="55" t="str">
        <f>_xlfn.IFNA(VLOOKUP(A2522,'Ajánlatkérő(k) adatai'!$B$4:$C$205,2,0),"")</f>
        <v/>
      </c>
      <c r="C2522" s="178"/>
      <c r="D2522" s="55" t="str">
        <f>_xlfn.IFNA(VLOOKUP(C2522,'Számlafizető(k) adatai'!$C$4:$D$203,2,0),"")</f>
        <v/>
      </c>
      <c r="E2522" s="55" t="str">
        <f>_xlfn.IFNA(VLOOKUP(C2522,'Számlafizető(k) adatai'!$C$4:$M$203,11,0),"")</f>
        <v/>
      </c>
      <c r="F2522" s="178"/>
      <c r="G2522" s="178"/>
      <c r="H2522" s="178"/>
      <c r="I2522" s="55" t="str">
        <f>IF(F2522="","",VLOOKUP(LEFT(F2522,5),'Technikai cellák'!B:C,2,0))</f>
        <v/>
      </c>
      <c r="J2522" s="55" t="str">
        <f>IF(F2522="","",VLOOKUP(I2522,'Technikai cellák'!$C$1:$D$12,2,0))</f>
        <v/>
      </c>
      <c r="K2522" s="179"/>
      <c r="L2522" s="67" t="str">
        <f t="shared" si="778"/>
        <v/>
      </c>
      <c r="M2522" s="68">
        <f t="shared" si="779"/>
        <v>0</v>
      </c>
      <c r="N2522" s="66">
        <f t="shared" si="780"/>
        <v>0</v>
      </c>
      <c r="O2522" s="152"/>
      <c r="P2522" s="172">
        <f t="shared" si="777"/>
        <v>0</v>
      </c>
      <c r="Q2522" s="69">
        <f t="shared" si="781"/>
        <v>0</v>
      </c>
      <c r="R2522" s="62">
        <f t="shared" si="782"/>
        <v>0</v>
      </c>
      <c r="S2522" s="153"/>
      <c r="T2522" s="118" t="str">
        <f t="shared" si="783"/>
        <v/>
      </c>
      <c r="U2522" s="154"/>
      <c r="V2522" s="154"/>
      <c r="W2522" s="154"/>
      <c r="X2522" s="154"/>
      <c r="Y2522" s="154"/>
      <c r="Z2522" s="154"/>
      <c r="AA2522" s="154"/>
      <c r="AB2522" s="154"/>
      <c r="AC2522" s="154"/>
      <c r="AD2522" s="154"/>
      <c r="AE2522" s="154"/>
      <c r="AF2522" s="154"/>
      <c r="AG2522" s="63">
        <f t="shared" si="784"/>
        <v>0</v>
      </c>
      <c r="AH2522" s="56">
        <f t="shared" si="785"/>
        <v>0</v>
      </c>
      <c r="AI2522" s="56">
        <f t="shared" si="786"/>
        <v>0</v>
      </c>
      <c r="AJ2522" s="56">
        <f t="shared" si="787"/>
        <v>0</v>
      </c>
      <c r="AK2522" s="56">
        <f t="shared" si="788"/>
        <v>0</v>
      </c>
      <c r="AL2522" s="56">
        <f t="shared" si="789"/>
        <v>0</v>
      </c>
      <c r="AM2522" s="56">
        <f t="shared" si="790"/>
        <v>0</v>
      </c>
      <c r="AN2522" s="56">
        <f t="shared" si="791"/>
        <v>0</v>
      </c>
      <c r="AO2522" s="56">
        <f t="shared" si="792"/>
        <v>0</v>
      </c>
      <c r="AP2522" s="56">
        <f t="shared" si="793"/>
        <v>0</v>
      </c>
      <c r="AQ2522" s="56">
        <f t="shared" si="794"/>
        <v>0</v>
      </c>
      <c r="AR2522" s="86">
        <f t="shared" si="795"/>
        <v>0</v>
      </c>
    </row>
    <row r="2523" spans="1:44" x14ac:dyDescent="0.25">
      <c r="A2523" s="178"/>
      <c r="B2523" s="55" t="str">
        <f>_xlfn.IFNA(VLOOKUP(A2523,'Ajánlatkérő(k) adatai'!$B$4:$C$205,2,0),"")</f>
        <v/>
      </c>
      <c r="C2523" s="178"/>
      <c r="D2523" s="55" t="str">
        <f>_xlfn.IFNA(VLOOKUP(C2523,'Számlafizető(k) adatai'!$C$4:$D$203,2,0),"")</f>
        <v/>
      </c>
      <c r="E2523" s="55" t="str">
        <f>_xlfn.IFNA(VLOOKUP(C2523,'Számlafizető(k) adatai'!$C$4:$M$203,11,0),"")</f>
        <v/>
      </c>
      <c r="F2523" s="178"/>
      <c r="G2523" s="178"/>
      <c r="H2523" s="178"/>
      <c r="I2523" s="55" t="str">
        <f>IF(F2523="","",VLOOKUP(LEFT(F2523,5),'Technikai cellák'!B:C,2,0))</f>
        <v/>
      </c>
      <c r="J2523" s="55" t="str">
        <f>IF(F2523="","",VLOOKUP(I2523,'Technikai cellák'!$C$1:$D$12,2,0))</f>
        <v/>
      </c>
      <c r="K2523" s="179"/>
      <c r="L2523" s="67" t="str">
        <f t="shared" si="778"/>
        <v/>
      </c>
      <c r="M2523" s="68">
        <f t="shared" si="779"/>
        <v>0</v>
      </c>
      <c r="N2523" s="66">
        <f t="shared" si="780"/>
        <v>0</v>
      </c>
      <c r="O2523" s="152"/>
      <c r="P2523" s="172">
        <f t="shared" si="777"/>
        <v>0</v>
      </c>
      <c r="Q2523" s="69">
        <f t="shared" si="781"/>
        <v>0</v>
      </c>
      <c r="R2523" s="62">
        <f t="shared" si="782"/>
        <v>0</v>
      </c>
      <c r="S2523" s="153"/>
      <c r="T2523" s="118" t="str">
        <f t="shared" si="783"/>
        <v/>
      </c>
      <c r="U2523" s="154"/>
      <c r="V2523" s="154"/>
      <c r="W2523" s="154"/>
      <c r="X2523" s="154"/>
      <c r="Y2523" s="154"/>
      <c r="Z2523" s="154"/>
      <c r="AA2523" s="154"/>
      <c r="AB2523" s="154"/>
      <c r="AC2523" s="154"/>
      <c r="AD2523" s="154"/>
      <c r="AE2523" s="154"/>
      <c r="AF2523" s="154"/>
      <c r="AG2523" s="63">
        <f t="shared" si="784"/>
        <v>0</v>
      </c>
      <c r="AH2523" s="56">
        <f t="shared" si="785"/>
        <v>0</v>
      </c>
      <c r="AI2523" s="56">
        <f t="shared" si="786"/>
        <v>0</v>
      </c>
      <c r="AJ2523" s="56">
        <f t="shared" si="787"/>
        <v>0</v>
      </c>
      <c r="AK2523" s="56">
        <f t="shared" si="788"/>
        <v>0</v>
      </c>
      <c r="AL2523" s="56">
        <f t="shared" si="789"/>
        <v>0</v>
      </c>
      <c r="AM2523" s="56">
        <f t="shared" si="790"/>
        <v>0</v>
      </c>
      <c r="AN2523" s="56">
        <f t="shared" si="791"/>
        <v>0</v>
      </c>
      <c r="AO2523" s="56">
        <f t="shared" si="792"/>
        <v>0</v>
      </c>
      <c r="AP2523" s="56">
        <f t="shared" si="793"/>
        <v>0</v>
      </c>
      <c r="AQ2523" s="56">
        <f t="shared" si="794"/>
        <v>0</v>
      </c>
      <c r="AR2523" s="86">
        <f t="shared" si="795"/>
        <v>0</v>
      </c>
    </row>
    <row r="2524" spans="1:44" x14ac:dyDescent="0.25">
      <c r="A2524" s="178"/>
      <c r="B2524" s="55" t="str">
        <f>_xlfn.IFNA(VLOOKUP(A2524,'Ajánlatkérő(k) adatai'!$B$4:$C$205,2,0),"")</f>
        <v/>
      </c>
      <c r="C2524" s="178"/>
      <c r="D2524" s="55" t="str">
        <f>_xlfn.IFNA(VLOOKUP(C2524,'Számlafizető(k) adatai'!$C$4:$D$203,2,0),"")</f>
        <v/>
      </c>
      <c r="E2524" s="55" t="str">
        <f>_xlfn.IFNA(VLOOKUP(C2524,'Számlafizető(k) adatai'!$C$4:$M$203,11,0),"")</f>
        <v/>
      </c>
      <c r="F2524" s="178"/>
      <c r="G2524" s="178"/>
      <c r="H2524" s="178"/>
      <c r="I2524" s="55" t="str">
        <f>IF(F2524="","",VLOOKUP(LEFT(F2524,5),'Technikai cellák'!B:C,2,0))</f>
        <v/>
      </c>
      <c r="J2524" s="55" t="str">
        <f>IF(F2524="","",VLOOKUP(I2524,'Technikai cellák'!$C$1:$D$12,2,0))</f>
        <v/>
      </c>
      <c r="K2524" s="179"/>
      <c r="L2524" s="67" t="str">
        <f t="shared" si="778"/>
        <v/>
      </c>
      <c r="M2524" s="68">
        <f t="shared" si="779"/>
        <v>0</v>
      </c>
      <c r="N2524" s="66">
        <f t="shared" si="780"/>
        <v>0</v>
      </c>
      <c r="O2524" s="152"/>
      <c r="P2524" s="172">
        <f t="shared" si="777"/>
        <v>0</v>
      </c>
      <c r="Q2524" s="69">
        <f t="shared" si="781"/>
        <v>0</v>
      </c>
      <c r="R2524" s="62">
        <f t="shared" si="782"/>
        <v>0</v>
      </c>
      <c r="S2524" s="153"/>
      <c r="T2524" s="118" t="str">
        <f t="shared" si="783"/>
        <v/>
      </c>
      <c r="U2524" s="154"/>
      <c r="V2524" s="154"/>
      <c r="W2524" s="154"/>
      <c r="X2524" s="154"/>
      <c r="Y2524" s="154"/>
      <c r="Z2524" s="154"/>
      <c r="AA2524" s="154"/>
      <c r="AB2524" s="154"/>
      <c r="AC2524" s="154"/>
      <c r="AD2524" s="154"/>
      <c r="AE2524" s="154"/>
      <c r="AF2524" s="154"/>
      <c r="AG2524" s="63">
        <f t="shared" si="784"/>
        <v>0</v>
      </c>
      <c r="AH2524" s="56">
        <f t="shared" si="785"/>
        <v>0</v>
      </c>
      <c r="AI2524" s="56">
        <f t="shared" si="786"/>
        <v>0</v>
      </c>
      <c r="AJ2524" s="56">
        <f t="shared" si="787"/>
        <v>0</v>
      </c>
      <c r="AK2524" s="56">
        <f t="shared" si="788"/>
        <v>0</v>
      </c>
      <c r="AL2524" s="56">
        <f t="shared" si="789"/>
        <v>0</v>
      </c>
      <c r="AM2524" s="56">
        <f t="shared" si="790"/>
        <v>0</v>
      </c>
      <c r="AN2524" s="56">
        <f t="shared" si="791"/>
        <v>0</v>
      </c>
      <c r="AO2524" s="56">
        <f t="shared" si="792"/>
        <v>0</v>
      </c>
      <c r="AP2524" s="56">
        <f t="shared" si="793"/>
        <v>0</v>
      </c>
      <c r="AQ2524" s="56">
        <f t="shared" si="794"/>
        <v>0</v>
      </c>
      <c r="AR2524" s="86">
        <f t="shared" si="795"/>
        <v>0</v>
      </c>
    </row>
    <row r="2525" spans="1:44" x14ac:dyDescent="0.25">
      <c r="A2525" s="178"/>
      <c r="B2525" s="55" t="str">
        <f>_xlfn.IFNA(VLOOKUP(A2525,'Ajánlatkérő(k) adatai'!$B$4:$C$205,2,0),"")</f>
        <v/>
      </c>
      <c r="C2525" s="178"/>
      <c r="D2525" s="55" t="str">
        <f>_xlfn.IFNA(VLOOKUP(C2525,'Számlafizető(k) adatai'!$C$4:$D$203,2,0),"")</f>
        <v/>
      </c>
      <c r="E2525" s="55" t="str">
        <f>_xlfn.IFNA(VLOOKUP(C2525,'Számlafizető(k) adatai'!$C$4:$M$203,11,0),"")</f>
        <v/>
      </c>
      <c r="F2525" s="178"/>
      <c r="G2525" s="178"/>
      <c r="H2525" s="178"/>
      <c r="I2525" s="55" t="str">
        <f>IF(F2525="","",VLOOKUP(LEFT(F2525,5),'Technikai cellák'!B:C,2,0))</f>
        <v/>
      </c>
      <c r="J2525" s="55" t="str">
        <f>IF(F2525="","",VLOOKUP(I2525,'Technikai cellák'!$C$1:$D$12,2,0))</f>
        <v/>
      </c>
      <c r="K2525" s="179"/>
      <c r="L2525" s="67" t="str">
        <f t="shared" si="778"/>
        <v/>
      </c>
      <c r="M2525" s="68">
        <f t="shared" si="779"/>
        <v>0</v>
      </c>
      <c r="N2525" s="66">
        <f t="shared" si="780"/>
        <v>0</v>
      </c>
      <c r="O2525" s="152"/>
      <c r="P2525" s="172">
        <f t="shared" si="777"/>
        <v>0</v>
      </c>
      <c r="Q2525" s="69">
        <f t="shared" si="781"/>
        <v>0</v>
      </c>
      <c r="R2525" s="62">
        <f t="shared" si="782"/>
        <v>0</v>
      </c>
      <c r="S2525" s="153"/>
      <c r="T2525" s="118" t="str">
        <f t="shared" si="783"/>
        <v/>
      </c>
      <c r="U2525" s="154"/>
      <c r="V2525" s="154"/>
      <c r="W2525" s="154"/>
      <c r="X2525" s="154"/>
      <c r="Y2525" s="154"/>
      <c r="Z2525" s="154"/>
      <c r="AA2525" s="154"/>
      <c r="AB2525" s="154"/>
      <c r="AC2525" s="154"/>
      <c r="AD2525" s="154"/>
      <c r="AE2525" s="154"/>
      <c r="AF2525" s="154"/>
      <c r="AG2525" s="63">
        <f t="shared" si="784"/>
        <v>0</v>
      </c>
      <c r="AH2525" s="56">
        <f t="shared" si="785"/>
        <v>0</v>
      </c>
      <c r="AI2525" s="56">
        <f t="shared" si="786"/>
        <v>0</v>
      </c>
      <c r="AJ2525" s="56">
        <f t="shared" si="787"/>
        <v>0</v>
      </c>
      <c r="AK2525" s="56">
        <f t="shared" si="788"/>
        <v>0</v>
      </c>
      <c r="AL2525" s="56">
        <f t="shared" si="789"/>
        <v>0</v>
      </c>
      <c r="AM2525" s="56">
        <f t="shared" si="790"/>
        <v>0</v>
      </c>
      <c r="AN2525" s="56">
        <f t="shared" si="791"/>
        <v>0</v>
      </c>
      <c r="AO2525" s="56">
        <f t="shared" si="792"/>
        <v>0</v>
      </c>
      <c r="AP2525" s="56">
        <f t="shared" si="793"/>
        <v>0</v>
      </c>
      <c r="AQ2525" s="56">
        <f t="shared" si="794"/>
        <v>0</v>
      </c>
      <c r="AR2525" s="86">
        <f t="shared" si="795"/>
        <v>0</v>
      </c>
    </row>
    <row r="2526" spans="1:44" x14ac:dyDescent="0.25">
      <c r="A2526" s="178"/>
      <c r="B2526" s="55" t="str">
        <f>_xlfn.IFNA(VLOOKUP(A2526,'Ajánlatkérő(k) adatai'!$B$4:$C$205,2,0),"")</f>
        <v/>
      </c>
      <c r="C2526" s="178"/>
      <c r="D2526" s="55" t="str">
        <f>_xlfn.IFNA(VLOOKUP(C2526,'Számlafizető(k) adatai'!$C$4:$D$203,2,0),"")</f>
        <v/>
      </c>
      <c r="E2526" s="55" t="str">
        <f>_xlfn.IFNA(VLOOKUP(C2526,'Számlafizető(k) adatai'!$C$4:$M$203,11,0),"")</f>
        <v/>
      </c>
      <c r="F2526" s="178"/>
      <c r="G2526" s="178"/>
      <c r="H2526" s="178"/>
      <c r="I2526" s="55" t="str">
        <f>IF(F2526="","",VLOOKUP(LEFT(F2526,5),'Technikai cellák'!B:C,2,0))</f>
        <v/>
      </c>
      <c r="J2526" s="55" t="str">
        <f>IF(F2526="","",VLOOKUP(I2526,'Technikai cellák'!$C$1:$D$12,2,0))</f>
        <v/>
      </c>
      <c r="K2526" s="179"/>
      <c r="L2526" s="67" t="str">
        <f t="shared" si="778"/>
        <v/>
      </c>
      <c r="M2526" s="68">
        <f t="shared" si="779"/>
        <v>0</v>
      </c>
      <c r="N2526" s="66">
        <f t="shared" si="780"/>
        <v>0</v>
      </c>
      <c r="O2526" s="152"/>
      <c r="P2526" s="172">
        <f t="shared" si="777"/>
        <v>0</v>
      </c>
      <c r="Q2526" s="69">
        <f t="shared" si="781"/>
        <v>0</v>
      </c>
      <c r="R2526" s="62">
        <f t="shared" si="782"/>
        <v>0</v>
      </c>
      <c r="S2526" s="153"/>
      <c r="T2526" s="118" t="str">
        <f t="shared" si="783"/>
        <v/>
      </c>
      <c r="U2526" s="154"/>
      <c r="V2526" s="154"/>
      <c r="W2526" s="154"/>
      <c r="X2526" s="154"/>
      <c r="Y2526" s="154"/>
      <c r="Z2526" s="154"/>
      <c r="AA2526" s="154"/>
      <c r="AB2526" s="154"/>
      <c r="AC2526" s="154"/>
      <c r="AD2526" s="154"/>
      <c r="AE2526" s="154"/>
      <c r="AF2526" s="154"/>
      <c r="AG2526" s="63">
        <f t="shared" si="784"/>
        <v>0</v>
      </c>
      <c r="AH2526" s="56">
        <f t="shared" si="785"/>
        <v>0</v>
      </c>
      <c r="AI2526" s="56">
        <f t="shared" si="786"/>
        <v>0</v>
      </c>
      <c r="AJ2526" s="56">
        <f t="shared" si="787"/>
        <v>0</v>
      </c>
      <c r="AK2526" s="56">
        <f t="shared" si="788"/>
        <v>0</v>
      </c>
      <c r="AL2526" s="56">
        <f t="shared" si="789"/>
        <v>0</v>
      </c>
      <c r="AM2526" s="56">
        <f t="shared" si="790"/>
        <v>0</v>
      </c>
      <c r="AN2526" s="56">
        <f t="shared" si="791"/>
        <v>0</v>
      </c>
      <c r="AO2526" s="56">
        <f t="shared" si="792"/>
        <v>0</v>
      </c>
      <c r="AP2526" s="56">
        <f t="shared" si="793"/>
        <v>0</v>
      </c>
      <c r="AQ2526" s="56">
        <f t="shared" si="794"/>
        <v>0</v>
      </c>
      <c r="AR2526" s="86">
        <f t="shared" si="795"/>
        <v>0</v>
      </c>
    </row>
    <row r="2527" spans="1:44" x14ac:dyDescent="0.25">
      <c r="A2527" s="178"/>
      <c r="B2527" s="55" t="str">
        <f>_xlfn.IFNA(VLOOKUP(A2527,'Ajánlatkérő(k) adatai'!$B$4:$C$205,2,0),"")</f>
        <v/>
      </c>
      <c r="C2527" s="178"/>
      <c r="D2527" s="55" t="str">
        <f>_xlfn.IFNA(VLOOKUP(C2527,'Számlafizető(k) adatai'!$C$4:$D$203,2,0),"")</f>
        <v/>
      </c>
      <c r="E2527" s="55" t="str">
        <f>_xlfn.IFNA(VLOOKUP(C2527,'Számlafizető(k) adatai'!$C$4:$M$203,11,0),"")</f>
        <v/>
      </c>
      <c r="F2527" s="178"/>
      <c r="G2527" s="178"/>
      <c r="H2527" s="178"/>
      <c r="I2527" s="55" t="str">
        <f>IF(F2527="","",VLOOKUP(LEFT(F2527,5),'Technikai cellák'!B:C,2,0))</f>
        <v/>
      </c>
      <c r="J2527" s="55" t="str">
        <f>IF(F2527="","",VLOOKUP(I2527,'Technikai cellák'!$C$1:$D$12,2,0))</f>
        <v/>
      </c>
      <c r="K2527" s="179"/>
      <c r="L2527" s="67" t="str">
        <f t="shared" si="778"/>
        <v/>
      </c>
      <c r="M2527" s="68">
        <f t="shared" si="779"/>
        <v>0</v>
      </c>
      <c r="N2527" s="66">
        <f t="shared" si="780"/>
        <v>0</v>
      </c>
      <c r="O2527" s="152"/>
      <c r="P2527" s="172">
        <f t="shared" si="777"/>
        <v>0</v>
      </c>
      <c r="Q2527" s="69">
        <f t="shared" si="781"/>
        <v>0</v>
      </c>
      <c r="R2527" s="62">
        <f t="shared" si="782"/>
        <v>0</v>
      </c>
      <c r="S2527" s="153"/>
      <c r="T2527" s="118" t="str">
        <f t="shared" si="783"/>
        <v/>
      </c>
      <c r="U2527" s="154"/>
      <c r="V2527" s="154"/>
      <c r="W2527" s="154"/>
      <c r="X2527" s="154"/>
      <c r="Y2527" s="154"/>
      <c r="Z2527" s="154"/>
      <c r="AA2527" s="154"/>
      <c r="AB2527" s="154"/>
      <c r="AC2527" s="154"/>
      <c r="AD2527" s="154"/>
      <c r="AE2527" s="154"/>
      <c r="AF2527" s="154"/>
      <c r="AG2527" s="63">
        <f t="shared" si="784"/>
        <v>0</v>
      </c>
      <c r="AH2527" s="56">
        <f t="shared" si="785"/>
        <v>0</v>
      </c>
      <c r="AI2527" s="56">
        <f t="shared" si="786"/>
        <v>0</v>
      </c>
      <c r="AJ2527" s="56">
        <f t="shared" si="787"/>
        <v>0</v>
      </c>
      <c r="AK2527" s="56">
        <f t="shared" si="788"/>
        <v>0</v>
      </c>
      <c r="AL2527" s="56">
        <f t="shared" si="789"/>
        <v>0</v>
      </c>
      <c r="AM2527" s="56">
        <f t="shared" si="790"/>
        <v>0</v>
      </c>
      <c r="AN2527" s="56">
        <f t="shared" si="791"/>
        <v>0</v>
      </c>
      <c r="AO2527" s="56">
        <f t="shared" si="792"/>
        <v>0</v>
      </c>
      <c r="AP2527" s="56">
        <f t="shared" si="793"/>
        <v>0</v>
      </c>
      <c r="AQ2527" s="56">
        <f t="shared" si="794"/>
        <v>0</v>
      </c>
      <c r="AR2527" s="86">
        <f t="shared" si="795"/>
        <v>0</v>
      </c>
    </row>
    <row r="2528" spans="1:44" x14ac:dyDescent="0.25">
      <c r="A2528" s="178"/>
      <c r="B2528" s="55" t="str">
        <f>_xlfn.IFNA(VLOOKUP(A2528,'Ajánlatkérő(k) adatai'!$B$4:$C$205,2,0),"")</f>
        <v/>
      </c>
      <c r="C2528" s="178"/>
      <c r="D2528" s="55" t="str">
        <f>_xlfn.IFNA(VLOOKUP(C2528,'Számlafizető(k) adatai'!$C$4:$D$203,2,0),"")</f>
        <v/>
      </c>
      <c r="E2528" s="55" t="str">
        <f>_xlfn.IFNA(VLOOKUP(C2528,'Számlafizető(k) adatai'!$C$4:$M$203,11,0),"")</f>
        <v/>
      </c>
      <c r="F2528" s="178"/>
      <c r="G2528" s="178"/>
      <c r="H2528" s="178"/>
      <c r="I2528" s="55" t="str">
        <f>IF(F2528="","",VLOOKUP(LEFT(F2528,5),'Technikai cellák'!B:C,2,0))</f>
        <v/>
      </c>
      <c r="J2528" s="55" t="str">
        <f>IF(F2528="","",VLOOKUP(I2528,'Technikai cellák'!$C$1:$D$12,2,0))</f>
        <v/>
      </c>
      <c r="K2528" s="179"/>
      <c r="L2528" s="67" t="str">
        <f t="shared" si="778"/>
        <v/>
      </c>
      <c r="M2528" s="68">
        <f t="shared" si="779"/>
        <v>0</v>
      </c>
      <c r="N2528" s="66">
        <f t="shared" si="780"/>
        <v>0</v>
      </c>
      <c r="O2528" s="152"/>
      <c r="P2528" s="172">
        <f t="shared" si="777"/>
        <v>0</v>
      </c>
      <c r="Q2528" s="69">
        <f t="shared" si="781"/>
        <v>0</v>
      </c>
      <c r="R2528" s="62">
        <f t="shared" si="782"/>
        <v>0</v>
      </c>
      <c r="S2528" s="153"/>
      <c r="T2528" s="118" t="str">
        <f t="shared" si="783"/>
        <v/>
      </c>
      <c r="U2528" s="154"/>
      <c r="V2528" s="154"/>
      <c r="W2528" s="154"/>
      <c r="X2528" s="154"/>
      <c r="Y2528" s="154"/>
      <c r="Z2528" s="154"/>
      <c r="AA2528" s="154"/>
      <c r="AB2528" s="154"/>
      <c r="AC2528" s="154"/>
      <c r="AD2528" s="154"/>
      <c r="AE2528" s="154"/>
      <c r="AF2528" s="154"/>
      <c r="AG2528" s="63">
        <f t="shared" si="784"/>
        <v>0</v>
      </c>
      <c r="AH2528" s="56">
        <f t="shared" si="785"/>
        <v>0</v>
      </c>
      <c r="AI2528" s="56">
        <f t="shared" si="786"/>
        <v>0</v>
      </c>
      <c r="AJ2528" s="56">
        <f t="shared" si="787"/>
        <v>0</v>
      </c>
      <c r="AK2528" s="56">
        <f t="shared" si="788"/>
        <v>0</v>
      </c>
      <c r="AL2528" s="56">
        <f t="shared" si="789"/>
        <v>0</v>
      </c>
      <c r="AM2528" s="56">
        <f t="shared" si="790"/>
        <v>0</v>
      </c>
      <c r="AN2528" s="56">
        <f t="shared" si="791"/>
        <v>0</v>
      </c>
      <c r="AO2528" s="56">
        <f t="shared" si="792"/>
        <v>0</v>
      </c>
      <c r="AP2528" s="56">
        <f t="shared" si="793"/>
        <v>0</v>
      </c>
      <c r="AQ2528" s="56">
        <f t="shared" si="794"/>
        <v>0</v>
      </c>
      <c r="AR2528" s="86">
        <f t="shared" si="795"/>
        <v>0</v>
      </c>
    </row>
    <row r="2529" spans="1:44" x14ac:dyDescent="0.25">
      <c r="A2529" s="178"/>
      <c r="B2529" s="55" t="str">
        <f>_xlfn.IFNA(VLOOKUP(A2529,'Ajánlatkérő(k) adatai'!$B$4:$C$205,2,0),"")</f>
        <v/>
      </c>
      <c r="C2529" s="178"/>
      <c r="D2529" s="55" t="str">
        <f>_xlfn.IFNA(VLOOKUP(C2529,'Számlafizető(k) adatai'!$C$4:$D$203,2,0),"")</f>
        <v/>
      </c>
      <c r="E2529" s="55" t="str">
        <f>_xlfn.IFNA(VLOOKUP(C2529,'Számlafizető(k) adatai'!$C$4:$M$203,11,0),"")</f>
        <v/>
      </c>
      <c r="F2529" s="178"/>
      <c r="G2529" s="178"/>
      <c r="H2529" s="178"/>
      <c r="I2529" s="55" t="str">
        <f>IF(F2529="","",VLOOKUP(LEFT(F2529,5),'Technikai cellák'!B:C,2,0))</f>
        <v/>
      </c>
      <c r="J2529" s="55" t="str">
        <f>IF(F2529="","",VLOOKUP(I2529,'Technikai cellák'!$C$1:$D$12,2,0))</f>
        <v/>
      </c>
      <c r="K2529" s="179"/>
      <c r="L2529" s="67" t="str">
        <f t="shared" si="778"/>
        <v/>
      </c>
      <c r="M2529" s="68">
        <f t="shared" si="779"/>
        <v>0</v>
      </c>
      <c r="N2529" s="66">
        <f t="shared" si="780"/>
        <v>0</v>
      </c>
      <c r="O2529" s="152"/>
      <c r="P2529" s="172">
        <f t="shared" si="777"/>
        <v>0</v>
      </c>
      <c r="Q2529" s="69">
        <f t="shared" si="781"/>
        <v>0</v>
      </c>
      <c r="R2529" s="62">
        <f t="shared" si="782"/>
        <v>0</v>
      </c>
      <c r="S2529" s="153"/>
      <c r="T2529" s="118" t="str">
        <f t="shared" si="783"/>
        <v/>
      </c>
      <c r="U2529" s="154"/>
      <c r="V2529" s="154"/>
      <c r="W2529" s="154"/>
      <c r="X2529" s="154"/>
      <c r="Y2529" s="154"/>
      <c r="Z2529" s="154"/>
      <c r="AA2529" s="154"/>
      <c r="AB2529" s="154"/>
      <c r="AC2529" s="154"/>
      <c r="AD2529" s="154"/>
      <c r="AE2529" s="154"/>
      <c r="AF2529" s="154"/>
      <c r="AG2529" s="63">
        <f t="shared" si="784"/>
        <v>0</v>
      </c>
      <c r="AH2529" s="56">
        <f t="shared" si="785"/>
        <v>0</v>
      </c>
      <c r="AI2529" s="56">
        <f t="shared" si="786"/>
        <v>0</v>
      </c>
      <c r="AJ2529" s="56">
        <f t="shared" si="787"/>
        <v>0</v>
      </c>
      <c r="AK2529" s="56">
        <f t="shared" si="788"/>
        <v>0</v>
      </c>
      <c r="AL2529" s="56">
        <f t="shared" si="789"/>
        <v>0</v>
      </c>
      <c r="AM2529" s="56">
        <f t="shared" si="790"/>
        <v>0</v>
      </c>
      <c r="AN2529" s="56">
        <f t="shared" si="791"/>
        <v>0</v>
      </c>
      <c r="AO2529" s="56">
        <f t="shared" si="792"/>
        <v>0</v>
      </c>
      <c r="AP2529" s="56">
        <f t="shared" si="793"/>
        <v>0</v>
      </c>
      <c r="AQ2529" s="56">
        <f t="shared" si="794"/>
        <v>0</v>
      </c>
      <c r="AR2529" s="86">
        <f t="shared" si="795"/>
        <v>0</v>
      </c>
    </row>
    <row r="2530" spans="1:44" x14ac:dyDescent="0.25">
      <c r="A2530" s="178"/>
      <c r="B2530" s="55" t="str">
        <f>_xlfn.IFNA(VLOOKUP(A2530,'Ajánlatkérő(k) adatai'!$B$4:$C$205,2,0),"")</f>
        <v/>
      </c>
      <c r="C2530" s="178"/>
      <c r="D2530" s="55" t="str">
        <f>_xlfn.IFNA(VLOOKUP(C2530,'Számlafizető(k) adatai'!$C$4:$D$203,2,0),"")</f>
        <v/>
      </c>
      <c r="E2530" s="55" t="str">
        <f>_xlfn.IFNA(VLOOKUP(C2530,'Számlafizető(k) adatai'!$C$4:$M$203,11,0),"")</f>
        <v/>
      </c>
      <c r="F2530" s="178"/>
      <c r="G2530" s="178"/>
      <c r="H2530" s="178"/>
      <c r="I2530" s="55" t="str">
        <f>IF(F2530="","",VLOOKUP(LEFT(F2530,5),'Technikai cellák'!B:C,2,0))</f>
        <v/>
      </c>
      <c r="J2530" s="55" t="str">
        <f>IF(F2530="","",VLOOKUP(I2530,'Technikai cellák'!$C$1:$D$12,2,0))</f>
        <v/>
      </c>
      <c r="K2530" s="179"/>
      <c r="L2530" s="67" t="str">
        <f t="shared" si="778"/>
        <v/>
      </c>
      <c r="M2530" s="68">
        <f t="shared" si="779"/>
        <v>0</v>
      </c>
      <c r="N2530" s="66">
        <f t="shared" si="780"/>
        <v>0</v>
      </c>
      <c r="O2530" s="152"/>
      <c r="P2530" s="172">
        <f t="shared" si="777"/>
        <v>0</v>
      </c>
      <c r="Q2530" s="69">
        <f t="shared" si="781"/>
        <v>0</v>
      </c>
      <c r="R2530" s="62">
        <f t="shared" si="782"/>
        <v>0</v>
      </c>
      <c r="S2530" s="153"/>
      <c r="T2530" s="118" t="str">
        <f t="shared" si="783"/>
        <v/>
      </c>
      <c r="U2530" s="154"/>
      <c r="V2530" s="154"/>
      <c r="W2530" s="154"/>
      <c r="X2530" s="154"/>
      <c r="Y2530" s="154"/>
      <c r="Z2530" s="154"/>
      <c r="AA2530" s="154"/>
      <c r="AB2530" s="154"/>
      <c r="AC2530" s="154"/>
      <c r="AD2530" s="154"/>
      <c r="AE2530" s="154"/>
      <c r="AF2530" s="154"/>
      <c r="AG2530" s="63">
        <f t="shared" si="784"/>
        <v>0</v>
      </c>
      <c r="AH2530" s="56">
        <f t="shared" si="785"/>
        <v>0</v>
      </c>
      <c r="AI2530" s="56">
        <f t="shared" si="786"/>
        <v>0</v>
      </c>
      <c r="AJ2530" s="56">
        <f t="shared" si="787"/>
        <v>0</v>
      </c>
      <c r="AK2530" s="56">
        <f t="shared" si="788"/>
        <v>0</v>
      </c>
      <c r="AL2530" s="56">
        <f t="shared" si="789"/>
        <v>0</v>
      </c>
      <c r="AM2530" s="56">
        <f t="shared" si="790"/>
        <v>0</v>
      </c>
      <c r="AN2530" s="56">
        <f t="shared" si="791"/>
        <v>0</v>
      </c>
      <c r="AO2530" s="56">
        <f t="shared" si="792"/>
        <v>0</v>
      </c>
      <c r="AP2530" s="56">
        <f t="shared" si="793"/>
        <v>0</v>
      </c>
      <c r="AQ2530" s="56">
        <f t="shared" si="794"/>
        <v>0</v>
      </c>
      <c r="AR2530" s="86">
        <f t="shared" si="795"/>
        <v>0</v>
      </c>
    </row>
    <row r="2531" spans="1:44" x14ac:dyDescent="0.25">
      <c r="A2531" s="178"/>
      <c r="B2531" s="55" t="str">
        <f>_xlfn.IFNA(VLOOKUP(A2531,'Ajánlatkérő(k) adatai'!$B$4:$C$205,2,0),"")</f>
        <v/>
      </c>
      <c r="C2531" s="178"/>
      <c r="D2531" s="55" t="str">
        <f>_xlfn.IFNA(VLOOKUP(C2531,'Számlafizető(k) adatai'!$C$4:$D$203,2,0),"")</f>
        <v/>
      </c>
      <c r="E2531" s="55" t="str">
        <f>_xlfn.IFNA(VLOOKUP(C2531,'Számlafizető(k) adatai'!$C$4:$M$203,11,0),"")</f>
        <v/>
      </c>
      <c r="F2531" s="178"/>
      <c r="G2531" s="178"/>
      <c r="H2531" s="178"/>
      <c r="I2531" s="55" t="str">
        <f>IF(F2531="","",VLOOKUP(LEFT(F2531,5),'Technikai cellák'!B:C,2,0))</f>
        <v/>
      </c>
      <c r="J2531" s="55" t="str">
        <f>IF(F2531="","",VLOOKUP(I2531,'Technikai cellák'!$C$1:$D$12,2,0))</f>
        <v/>
      </c>
      <c r="K2531" s="179"/>
      <c r="L2531" s="67" t="str">
        <f t="shared" si="778"/>
        <v/>
      </c>
      <c r="M2531" s="68">
        <f t="shared" si="779"/>
        <v>0</v>
      </c>
      <c r="N2531" s="66">
        <f t="shared" si="780"/>
        <v>0</v>
      </c>
      <c r="O2531" s="152"/>
      <c r="P2531" s="172">
        <f t="shared" si="777"/>
        <v>0</v>
      </c>
      <c r="Q2531" s="69">
        <f t="shared" si="781"/>
        <v>0</v>
      </c>
      <c r="R2531" s="62">
        <f t="shared" si="782"/>
        <v>0</v>
      </c>
      <c r="S2531" s="153"/>
      <c r="T2531" s="118" t="str">
        <f t="shared" si="783"/>
        <v/>
      </c>
      <c r="U2531" s="154"/>
      <c r="V2531" s="154"/>
      <c r="W2531" s="154"/>
      <c r="X2531" s="154"/>
      <c r="Y2531" s="154"/>
      <c r="Z2531" s="154"/>
      <c r="AA2531" s="154"/>
      <c r="AB2531" s="154"/>
      <c r="AC2531" s="154"/>
      <c r="AD2531" s="154"/>
      <c r="AE2531" s="154"/>
      <c r="AF2531" s="154"/>
      <c r="AG2531" s="63">
        <f t="shared" si="784"/>
        <v>0</v>
      </c>
      <c r="AH2531" s="56">
        <f t="shared" si="785"/>
        <v>0</v>
      </c>
      <c r="AI2531" s="56">
        <f t="shared" si="786"/>
        <v>0</v>
      </c>
      <c r="AJ2531" s="56">
        <f t="shared" si="787"/>
        <v>0</v>
      </c>
      <c r="AK2531" s="56">
        <f t="shared" si="788"/>
        <v>0</v>
      </c>
      <c r="AL2531" s="56">
        <f t="shared" si="789"/>
        <v>0</v>
      </c>
      <c r="AM2531" s="56">
        <f t="shared" si="790"/>
        <v>0</v>
      </c>
      <c r="AN2531" s="56">
        <f t="shared" si="791"/>
        <v>0</v>
      </c>
      <c r="AO2531" s="56">
        <f t="shared" si="792"/>
        <v>0</v>
      </c>
      <c r="AP2531" s="56">
        <f t="shared" si="793"/>
        <v>0</v>
      </c>
      <c r="AQ2531" s="56">
        <f t="shared" si="794"/>
        <v>0</v>
      </c>
      <c r="AR2531" s="86">
        <f t="shared" si="795"/>
        <v>0</v>
      </c>
    </row>
    <row r="2532" spans="1:44" x14ac:dyDescent="0.25">
      <c r="A2532" s="178"/>
      <c r="B2532" s="55" t="str">
        <f>_xlfn.IFNA(VLOOKUP(A2532,'Ajánlatkérő(k) adatai'!$B$4:$C$205,2,0),"")</f>
        <v/>
      </c>
      <c r="C2532" s="178"/>
      <c r="D2532" s="55" t="str">
        <f>_xlfn.IFNA(VLOOKUP(C2532,'Számlafizető(k) adatai'!$C$4:$D$203,2,0),"")</f>
        <v/>
      </c>
      <c r="E2532" s="55" t="str">
        <f>_xlfn.IFNA(VLOOKUP(C2532,'Számlafizető(k) adatai'!$C$4:$M$203,11,0),"")</f>
        <v/>
      </c>
      <c r="F2532" s="178"/>
      <c r="G2532" s="178"/>
      <c r="H2532" s="178"/>
      <c r="I2532" s="55" t="str">
        <f>IF(F2532="","",VLOOKUP(LEFT(F2532,5),'Technikai cellák'!B:C,2,0))</f>
        <v/>
      </c>
      <c r="J2532" s="55" t="str">
        <f>IF(F2532="","",VLOOKUP(I2532,'Technikai cellák'!$C$1:$D$12,2,0))</f>
        <v/>
      </c>
      <c r="K2532" s="179"/>
      <c r="L2532" s="67" t="str">
        <f t="shared" si="778"/>
        <v/>
      </c>
      <c r="M2532" s="68">
        <f t="shared" si="779"/>
        <v>0</v>
      </c>
      <c r="N2532" s="66">
        <f t="shared" si="780"/>
        <v>0</v>
      </c>
      <c r="O2532" s="152"/>
      <c r="P2532" s="172">
        <f t="shared" si="777"/>
        <v>0</v>
      </c>
      <c r="Q2532" s="69">
        <f t="shared" si="781"/>
        <v>0</v>
      </c>
      <c r="R2532" s="62">
        <f t="shared" si="782"/>
        <v>0</v>
      </c>
      <c r="S2532" s="153"/>
      <c r="T2532" s="118" t="str">
        <f t="shared" si="783"/>
        <v/>
      </c>
      <c r="U2532" s="154"/>
      <c r="V2532" s="154"/>
      <c r="W2532" s="154"/>
      <c r="X2532" s="154"/>
      <c r="Y2532" s="154"/>
      <c r="Z2532" s="154"/>
      <c r="AA2532" s="154"/>
      <c r="AB2532" s="154"/>
      <c r="AC2532" s="154"/>
      <c r="AD2532" s="154"/>
      <c r="AE2532" s="154"/>
      <c r="AF2532" s="154"/>
      <c r="AG2532" s="63">
        <f t="shared" si="784"/>
        <v>0</v>
      </c>
      <c r="AH2532" s="56">
        <f t="shared" si="785"/>
        <v>0</v>
      </c>
      <c r="AI2532" s="56">
        <f t="shared" si="786"/>
        <v>0</v>
      </c>
      <c r="AJ2532" s="56">
        <f t="shared" si="787"/>
        <v>0</v>
      </c>
      <c r="AK2532" s="56">
        <f t="shared" si="788"/>
        <v>0</v>
      </c>
      <c r="AL2532" s="56">
        <f t="shared" si="789"/>
        <v>0</v>
      </c>
      <c r="AM2532" s="56">
        <f t="shared" si="790"/>
        <v>0</v>
      </c>
      <c r="AN2532" s="56">
        <f t="shared" si="791"/>
        <v>0</v>
      </c>
      <c r="AO2532" s="56">
        <f t="shared" si="792"/>
        <v>0</v>
      </c>
      <c r="AP2532" s="56">
        <f t="shared" si="793"/>
        <v>0</v>
      </c>
      <c r="AQ2532" s="56">
        <f t="shared" si="794"/>
        <v>0</v>
      </c>
      <c r="AR2532" s="86">
        <f t="shared" si="795"/>
        <v>0</v>
      </c>
    </row>
    <row r="2533" spans="1:44" x14ac:dyDescent="0.25">
      <c r="A2533" s="178"/>
      <c r="B2533" s="55" t="str">
        <f>_xlfn.IFNA(VLOOKUP(A2533,'Ajánlatkérő(k) adatai'!$B$4:$C$205,2,0),"")</f>
        <v/>
      </c>
      <c r="C2533" s="178"/>
      <c r="D2533" s="55" t="str">
        <f>_xlfn.IFNA(VLOOKUP(C2533,'Számlafizető(k) adatai'!$C$4:$D$203,2,0),"")</f>
        <v/>
      </c>
      <c r="E2533" s="55" t="str">
        <f>_xlfn.IFNA(VLOOKUP(C2533,'Számlafizető(k) adatai'!$C$4:$M$203,11,0),"")</f>
        <v/>
      </c>
      <c r="F2533" s="178"/>
      <c r="G2533" s="178"/>
      <c r="H2533" s="178"/>
      <c r="I2533" s="55" t="str">
        <f>IF(F2533="","",VLOOKUP(LEFT(F2533,5),'Technikai cellák'!B:C,2,0))</f>
        <v/>
      </c>
      <c r="J2533" s="55" t="str">
        <f>IF(F2533="","",VLOOKUP(I2533,'Technikai cellák'!$C$1:$D$12,2,0))</f>
        <v/>
      </c>
      <c r="K2533" s="179"/>
      <c r="L2533" s="67" t="str">
        <f t="shared" si="778"/>
        <v/>
      </c>
      <c r="M2533" s="68">
        <f t="shared" si="779"/>
        <v>0</v>
      </c>
      <c r="N2533" s="66">
        <f t="shared" si="780"/>
        <v>0</v>
      </c>
      <c r="O2533" s="152"/>
      <c r="P2533" s="172">
        <f t="shared" si="777"/>
        <v>0</v>
      </c>
      <c r="Q2533" s="69">
        <f t="shared" si="781"/>
        <v>0</v>
      </c>
      <c r="R2533" s="62">
        <f t="shared" si="782"/>
        <v>0</v>
      </c>
      <c r="S2533" s="153"/>
      <c r="T2533" s="118" t="str">
        <f t="shared" si="783"/>
        <v/>
      </c>
      <c r="U2533" s="154"/>
      <c r="V2533" s="154"/>
      <c r="W2533" s="154"/>
      <c r="X2533" s="154"/>
      <c r="Y2533" s="154"/>
      <c r="Z2533" s="154"/>
      <c r="AA2533" s="154"/>
      <c r="AB2533" s="154"/>
      <c r="AC2533" s="154"/>
      <c r="AD2533" s="154"/>
      <c r="AE2533" s="154"/>
      <c r="AF2533" s="154"/>
      <c r="AG2533" s="63">
        <f t="shared" si="784"/>
        <v>0</v>
      </c>
      <c r="AH2533" s="56">
        <f t="shared" si="785"/>
        <v>0</v>
      </c>
      <c r="AI2533" s="56">
        <f t="shared" si="786"/>
        <v>0</v>
      </c>
      <c r="AJ2533" s="56">
        <f t="shared" si="787"/>
        <v>0</v>
      </c>
      <c r="AK2533" s="56">
        <f t="shared" si="788"/>
        <v>0</v>
      </c>
      <c r="AL2533" s="56">
        <f t="shared" si="789"/>
        <v>0</v>
      </c>
      <c r="AM2533" s="56">
        <f t="shared" si="790"/>
        <v>0</v>
      </c>
      <c r="AN2533" s="56">
        <f t="shared" si="791"/>
        <v>0</v>
      </c>
      <c r="AO2533" s="56">
        <f t="shared" si="792"/>
        <v>0</v>
      </c>
      <c r="AP2533" s="56">
        <f t="shared" si="793"/>
        <v>0</v>
      </c>
      <c r="AQ2533" s="56">
        <f t="shared" si="794"/>
        <v>0</v>
      </c>
      <c r="AR2533" s="86">
        <f t="shared" si="795"/>
        <v>0</v>
      </c>
    </row>
    <row r="2534" spans="1:44" x14ac:dyDescent="0.25">
      <c r="A2534" s="178"/>
      <c r="B2534" s="55" t="str">
        <f>_xlfn.IFNA(VLOOKUP(A2534,'Ajánlatkérő(k) adatai'!$B$4:$C$205,2,0),"")</f>
        <v/>
      </c>
      <c r="C2534" s="178"/>
      <c r="D2534" s="55" t="str">
        <f>_xlfn.IFNA(VLOOKUP(C2534,'Számlafizető(k) adatai'!$C$4:$D$203,2,0),"")</f>
        <v/>
      </c>
      <c r="E2534" s="55" t="str">
        <f>_xlfn.IFNA(VLOOKUP(C2534,'Számlafizető(k) adatai'!$C$4:$M$203,11,0),"")</f>
        <v/>
      </c>
      <c r="F2534" s="178"/>
      <c r="G2534" s="178"/>
      <c r="H2534" s="178"/>
      <c r="I2534" s="55" t="str">
        <f>IF(F2534="","",VLOOKUP(LEFT(F2534,5),'Technikai cellák'!B:C,2,0))</f>
        <v/>
      </c>
      <c r="J2534" s="55" t="str">
        <f>IF(F2534="","",VLOOKUP(I2534,'Technikai cellák'!$C$1:$D$12,2,0))</f>
        <v/>
      </c>
      <c r="K2534" s="179"/>
      <c r="L2534" s="67" t="str">
        <f t="shared" si="778"/>
        <v/>
      </c>
      <c r="M2534" s="68">
        <f t="shared" si="779"/>
        <v>0</v>
      </c>
      <c r="N2534" s="66">
        <f t="shared" si="780"/>
        <v>0</v>
      </c>
      <c r="O2534" s="152"/>
      <c r="P2534" s="172">
        <f t="shared" si="777"/>
        <v>0</v>
      </c>
      <c r="Q2534" s="69">
        <f t="shared" si="781"/>
        <v>0</v>
      </c>
      <c r="R2534" s="62">
        <f t="shared" si="782"/>
        <v>0</v>
      </c>
      <c r="S2534" s="153"/>
      <c r="T2534" s="118" t="str">
        <f t="shared" si="783"/>
        <v/>
      </c>
      <c r="U2534" s="154"/>
      <c r="V2534" s="154"/>
      <c r="W2534" s="154"/>
      <c r="X2534" s="154"/>
      <c r="Y2534" s="154"/>
      <c r="Z2534" s="154"/>
      <c r="AA2534" s="154"/>
      <c r="AB2534" s="154"/>
      <c r="AC2534" s="154"/>
      <c r="AD2534" s="154"/>
      <c r="AE2534" s="154"/>
      <c r="AF2534" s="154"/>
      <c r="AG2534" s="63">
        <f t="shared" si="784"/>
        <v>0</v>
      </c>
      <c r="AH2534" s="56">
        <f t="shared" si="785"/>
        <v>0</v>
      </c>
      <c r="AI2534" s="56">
        <f t="shared" si="786"/>
        <v>0</v>
      </c>
      <c r="AJ2534" s="56">
        <f t="shared" si="787"/>
        <v>0</v>
      </c>
      <c r="AK2534" s="56">
        <f t="shared" si="788"/>
        <v>0</v>
      </c>
      <c r="AL2534" s="56">
        <f t="shared" si="789"/>
        <v>0</v>
      </c>
      <c r="AM2534" s="56">
        <f t="shared" si="790"/>
        <v>0</v>
      </c>
      <c r="AN2534" s="56">
        <f t="shared" si="791"/>
        <v>0</v>
      </c>
      <c r="AO2534" s="56">
        <f t="shared" si="792"/>
        <v>0</v>
      </c>
      <c r="AP2534" s="56">
        <f t="shared" si="793"/>
        <v>0</v>
      </c>
      <c r="AQ2534" s="56">
        <f t="shared" si="794"/>
        <v>0</v>
      </c>
      <c r="AR2534" s="86">
        <f t="shared" si="795"/>
        <v>0</v>
      </c>
    </row>
    <row r="2535" spans="1:44" x14ac:dyDescent="0.25">
      <c r="A2535" s="178"/>
      <c r="B2535" s="55" t="str">
        <f>_xlfn.IFNA(VLOOKUP(A2535,'Ajánlatkérő(k) adatai'!$B$4:$C$205,2,0),"")</f>
        <v/>
      </c>
      <c r="C2535" s="178"/>
      <c r="D2535" s="55" t="str">
        <f>_xlfn.IFNA(VLOOKUP(C2535,'Számlafizető(k) adatai'!$C$4:$D$203,2,0),"")</f>
        <v/>
      </c>
      <c r="E2535" s="55" t="str">
        <f>_xlfn.IFNA(VLOOKUP(C2535,'Számlafizető(k) adatai'!$C$4:$M$203,11,0),"")</f>
        <v/>
      </c>
      <c r="F2535" s="178"/>
      <c r="G2535" s="178"/>
      <c r="H2535" s="178"/>
      <c r="I2535" s="55" t="str">
        <f>IF(F2535="","",VLOOKUP(LEFT(F2535,5),'Technikai cellák'!B:C,2,0))</f>
        <v/>
      </c>
      <c r="J2535" s="55" t="str">
        <f>IF(F2535="","",VLOOKUP(I2535,'Technikai cellák'!$C$1:$D$12,2,0))</f>
        <v/>
      </c>
      <c r="K2535" s="179"/>
      <c r="L2535" s="67" t="str">
        <f t="shared" si="778"/>
        <v/>
      </c>
      <c r="M2535" s="68">
        <f t="shared" si="779"/>
        <v>0</v>
      </c>
      <c r="N2535" s="66">
        <f t="shared" si="780"/>
        <v>0</v>
      </c>
      <c r="O2535" s="152"/>
      <c r="P2535" s="172">
        <f t="shared" si="777"/>
        <v>0</v>
      </c>
      <c r="Q2535" s="69">
        <f t="shared" si="781"/>
        <v>0</v>
      </c>
      <c r="R2535" s="62">
        <f t="shared" si="782"/>
        <v>0</v>
      </c>
      <c r="S2535" s="153"/>
      <c r="T2535" s="118" t="str">
        <f t="shared" si="783"/>
        <v/>
      </c>
      <c r="U2535" s="154"/>
      <c r="V2535" s="154"/>
      <c r="W2535" s="154"/>
      <c r="X2535" s="154"/>
      <c r="Y2535" s="154"/>
      <c r="Z2535" s="154"/>
      <c r="AA2535" s="154"/>
      <c r="AB2535" s="154"/>
      <c r="AC2535" s="154"/>
      <c r="AD2535" s="154"/>
      <c r="AE2535" s="154"/>
      <c r="AF2535" s="154"/>
      <c r="AG2535" s="63">
        <f t="shared" si="784"/>
        <v>0</v>
      </c>
      <c r="AH2535" s="56">
        <f t="shared" si="785"/>
        <v>0</v>
      </c>
      <c r="AI2535" s="56">
        <f t="shared" si="786"/>
        <v>0</v>
      </c>
      <c r="AJ2535" s="56">
        <f t="shared" si="787"/>
        <v>0</v>
      </c>
      <c r="AK2535" s="56">
        <f t="shared" si="788"/>
        <v>0</v>
      </c>
      <c r="AL2535" s="56">
        <f t="shared" si="789"/>
        <v>0</v>
      </c>
      <c r="AM2535" s="56">
        <f t="shared" si="790"/>
        <v>0</v>
      </c>
      <c r="AN2535" s="56">
        <f t="shared" si="791"/>
        <v>0</v>
      </c>
      <c r="AO2535" s="56">
        <f t="shared" si="792"/>
        <v>0</v>
      </c>
      <c r="AP2535" s="56">
        <f t="shared" si="793"/>
        <v>0</v>
      </c>
      <c r="AQ2535" s="56">
        <f t="shared" si="794"/>
        <v>0</v>
      </c>
      <c r="AR2535" s="86">
        <f t="shared" si="795"/>
        <v>0</v>
      </c>
    </row>
    <row r="2536" spans="1:44" x14ac:dyDescent="0.25">
      <c r="A2536" s="178"/>
      <c r="B2536" s="55" t="str">
        <f>_xlfn.IFNA(VLOOKUP(A2536,'Ajánlatkérő(k) adatai'!$B$4:$C$205,2,0),"")</f>
        <v/>
      </c>
      <c r="C2536" s="178"/>
      <c r="D2536" s="55" t="str">
        <f>_xlfn.IFNA(VLOOKUP(C2536,'Számlafizető(k) adatai'!$C$4:$D$203,2,0),"")</f>
        <v/>
      </c>
      <c r="E2536" s="55" t="str">
        <f>_xlfn.IFNA(VLOOKUP(C2536,'Számlafizető(k) adatai'!$C$4:$M$203,11,0),"")</f>
        <v/>
      </c>
      <c r="F2536" s="178"/>
      <c r="G2536" s="178"/>
      <c r="H2536" s="178"/>
      <c r="I2536" s="55" t="str">
        <f>IF(F2536="","",VLOOKUP(LEFT(F2536,5),'Technikai cellák'!B:C,2,0))</f>
        <v/>
      </c>
      <c r="J2536" s="55" t="str">
        <f>IF(F2536="","",VLOOKUP(I2536,'Technikai cellák'!$C$1:$D$12,2,0))</f>
        <v/>
      </c>
      <c r="K2536" s="179"/>
      <c r="L2536" s="67" t="str">
        <f t="shared" si="778"/>
        <v/>
      </c>
      <c r="M2536" s="68">
        <f t="shared" si="779"/>
        <v>0</v>
      </c>
      <c r="N2536" s="66">
        <f t="shared" si="780"/>
        <v>0</v>
      </c>
      <c r="O2536" s="152"/>
      <c r="P2536" s="172">
        <f t="shared" si="777"/>
        <v>0</v>
      </c>
      <c r="Q2536" s="69">
        <f t="shared" si="781"/>
        <v>0</v>
      </c>
      <c r="R2536" s="62">
        <f t="shared" si="782"/>
        <v>0</v>
      </c>
      <c r="S2536" s="153"/>
      <c r="T2536" s="118" t="str">
        <f t="shared" si="783"/>
        <v/>
      </c>
      <c r="U2536" s="154"/>
      <c r="V2536" s="154"/>
      <c r="W2536" s="154"/>
      <c r="X2536" s="154"/>
      <c r="Y2536" s="154"/>
      <c r="Z2536" s="154"/>
      <c r="AA2536" s="154"/>
      <c r="AB2536" s="154"/>
      <c r="AC2536" s="154"/>
      <c r="AD2536" s="154"/>
      <c r="AE2536" s="154"/>
      <c r="AF2536" s="154"/>
      <c r="AG2536" s="63">
        <f t="shared" si="784"/>
        <v>0</v>
      </c>
      <c r="AH2536" s="56">
        <f t="shared" si="785"/>
        <v>0</v>
      </c>
      <c r="AI2536" s="56">
        <f t="shared" si="786"/>
        <v>0</v>
      </c>
      <c r="AJ2536" s="56">
        <f t="shared" si="787"/>
        <v>0</v>
      </c>
      <c r="AK2536" s="56">
        <f t="shared" si="788"/>
        <v>0</v>
      </c>
      <c r="AL2536" s="56">
        <f t="shared" si="789"/>
        <v>0</v>
      </c>
      <c r="AM2536" s="56">
        <f t="shared" si="790"/>
        <v>0</v>
      </c>
      <c r="AN2536" s="56">
        <f t="shared" si="791"/>
        <v>0</v>
      </c>
      <c r="AO2536" s="56">
        <f t="shared" si="792"/>
        <v>0</v>
      </c>
      <c r="AP2536" s="56">
        <f t="shared" si="793"/>
        <v>0</v>
      </c>
      <c r="AQ2536" s="56">
        <f t="shared" si="794"/>
        <v>0</v>
      </c>
      <c r="AR2536" s="86">
        <f t="shared" si="795"/>
        <v>0</v>
      </c>
    </row>
    <row r="2537" spans="1:44" x14ac:dyDescent="0.25">
      <c r="A2537" s="178"/>
      <c r="B2537" s="55" t="str">
        <f>_xlfn.IFNA(VLOOKUP(A2537,'Ajánlatkérő(k) adatai'!$B$4:$C$205,2,0),"")</f>
        <v/>
      </c>
      <c r="C2537" s="178"/>
      <c r="D2537" s="55" t="str">
        <f>_xlfn.IFNA(VLOOKUP(C2537,'Számlafizető(k) adatai'!$C$4:$D$203,2,0),"")</f>
        <v/>
      </c>
      <c r="E2537" s="55" t="str">
        <f>_xlfn.IFNA(VLOOKUP(C2537,'Számlafizető(k) adatai'!$C$4:$M$203,11,0),"")</f>
        <v/>
      </c>
      <c r="F2537" s="178"/>
      <c r="G2537" s="178"/>
      <c r="H2537" s="178"/>
      <c r="I2537" s="55" t="str">
        <f>IF(F2537="","",VLOOKUP(LEFT(F2537,5),'Technikai cellák'!B:C,2,0))</f>
        <v/>
      </c>
      <c r="J2537" s="55" t="str">
        <f>IF(F2537="","",VLOOKUP(I2537,'Technikai cellák'!$C$1:$D$12,2,0))</f>
        <v/>
      </c>
      <c r="K2537" s="179"/>
      <c r="L2537" s="67" t="str">
        <f t="shared" si="778"/>
        <v/>
      </c>
      <c r="M2537" s="68">
        <f t="shared" si="779"/>
        <v>0</v>
      </c>
      <c r="N2537" s="66">
        <f t="shared" si="780"/>
        <v>0</v>
      </c>
      <c r="O2537" s="152"/>
      <c r="P2537" s="172">
        <f t="shared" si="777"/>
        <v>0</v>
      </c>
      <c r="Q2537" s="69">
        <f t="shared" si="781"/>
        <v>0</v>
      </c>
      <c r="R2537" s="62">
        <f t="shared" si="782"/>
        <v>0</v>
      </c>
      <c r="S2537" s="153"/>
      <c r="T2537" s="118" t="str">
        <f t="shared" si="783"/>
        <v/>
      </c>
      <c r="U2537" s="154"/>
      <c r="V2537" s="154"/>
      <c r="W2537" s="154"/>
      <c r="X2537" s="154"/>
      <c r="Y2537" s="154"/>
      <c r="Z2537" s="154"/>
      <c r="AA2537" s="154"/>
      <c r="AB2537" s="154"/>
      <c r="AC2537" s="154"/>
      <c r="AD2537" s="154"/>
      <c r="AE2537" s="154"/>
      <c r="AF2537" s="154"/>
      <c r="AG2537" s="63">
        <f t="shared" si="784"/>
        <v>0</v>
      </c>
      <c r="AH2537" s="56">
        <f t="shared" si="785"/>
        <v>0</v>
      </c>
      <c r="AI2537" s="56">
        <f t="shared" si="786"/>
        <v>0</v>
      </c>
      <c r="AJ2537" s="56">
        <f t="shared" si="787"/>
        <v>0</v>
      </c>
      <c r="AK2537" s="56">
        <f t="shared" si="788"/>
        <v>0</v>
      </c>
      <c r="AL2537" s="56">
        <f t="shared" si="789"/>
        <v>0</v>
      </c>
      <c r="AM2537" s="56">
        <f t="shared" si="790"/>
        <v>0</v>
      </c>
      <c r="AN2537" s="56">
        <f t="shared" si="791"/>
        <v>0</v>
      </c>
      <c r="AO2537" s="56">
        <f t="shared" si="792"/>
        <v>0</v>
      </c>
      <c r="AP2537" s="56">
        <f t="shared" si="793"/>
        <v>0</v>
      </c>
      <c r="AQ2537" s="56">
        <f t="shared" si="794"/>
        <v>0</v>
      </c>
      <c r="AR2537" s="86">
        <f t="shared" si="795"/>
        <v>0</v>
      </c>
    </row>
    <row r="2538" spans="1:44" x14ac:dyDescent="0.25">
      <c r="A2538" s="178"/>
      <c r="B2538" s="55" t="str">
        <f>_xlfn.IFNA(VLOOKUP(A2538,'Ajánlatkérő(k) adatai'!$B$4:$C$205,2,0),"")</f>
        <v/>
      </c>
      <c r="C2538" s="178"/>
      <c r="D2538" s="55" t="str">
        <f>_xlfn.IFNA(VLOOKUP(C2538,'Számlafizető(k) adatai'!$C$4:$D$203,2,0),"")</f>
        <v/>
      </c>
      <c r="E2538" s="55" t="str">
        <f>_xlfn.IFNA(VLOOKUP(C2538,'Számlafizető(k) adatai'!$C$4:$M$203,11,0),"")</f>
        <v/>
      </c>
      <c r="F2538" s="178"/>
      <c r="G2538" s="178"/>
      <c r="H2538" s="178"/>
      <c r="I2538" s="55" t="str">
        <f>IF(F2538="","",VLOOKUP(LEFT(F2538,5),'Technikai cellák'!B:C,2,0))</f>
        <v/>
      </c>
      <c r="J2538" s="55" t="str">
        <f>IF(F2538="","",VLOOKUP(I2538,'Technikai cellák'!$C$1:$D$12,2,0))</f>
        <v/>
      </c>
      <c r="K2538" s="179"/>
      <c r="L2538" s="67" t="str">
        <f t="shared" si="778"/>
        <v/>
      </c>
      <c r="M2538" s="68">
        <f t="shared" si="779"/>
        <v>0</v>
      </c>
      <c r="N2538" s="66">
        <f t="shared" si="780"/>
        <v>0</v>
      </c>
      <c r="O2538" s="152"/>
      <c r="P2538" s="172">
        <f t="shared" si="777"/>
        <v>0</v>
      </c>
      <c r="Q2538" s="69">
        <f t="shared" si="781"/>
        <v>0</v>
      </c>
      <c r="R2538" s="62">
        <f t="shared" si="782"/>
        <v>0</v>
      </c>
      <c r="S2538" s="153"/>
      <c r="T2538" s="118" t="str">
        <f t="shared" si="783"/>
        <v/>
      </c>
      <c r="U2538" s="154"/>
      <c r="V2538" s="154"/>
      <c r="W2538" s="154"/>
      <c r="X2538" s="154"/>
      <c r="Y2538" s="154"/>
      <c r="Z2538" s="154"/>
      <c r="AA2538" s="154"/>
      <c r="AB2538" s="154"/>
      <c r="AC2538" s="154"/>
      <c r="AD2538" s="154"/>
      <c r="AE2538" s="154"/>
      <c r="AF2538" s="154"/>
      <c r="AG2538" s="63">
        <f t="shared" si="784"/>
        <v>0</v>
      </c>
      <c r="AH2538" s="56">
        <f t="shared" si="785"/>
        <v>0</v>
      </c>
      <c r="AI2538" s="56">
        <f t="shared" si="786"/>
        <v>0</v>
      </c>
      <c r="AJ2538" s="56">
        <f t="shared" si="787"/>
        <v>0</v>
      </c>
      <c r="AK2538" s="56">
        <f t="shared" si="788"/>
        <v>0</v>
      </c>
      <c r="AL2538" s="56">
        <f t="shared" si="789"/>
        <v>0</v>
      </c>
      <c r="AM2538" s="56">
        <f t="shared" si="790"/>
        <v>0</v>
      </c>
      <c r="AN2538" s="56">
        <f t="shared" si="791"/>
        <v>0</v>
      </c>
      <c r="AO2538" s="56">
        <f t="shared" si="792"/>
        <v>0</v>
      </c>
      <c r="AP2538" s="56">
        <f t="shared" si="793"/>
        <v>0</v>
      </c>
      <c r="AQ2538" s="56">
        <f t="shared" si="794"/>
        <v>0</v>
      </c>
      <c r="AR2538" s="86">
        <f t="shared" si="795"/>
        <v>0</v>
      </c>
    </row>
    <row r="2539" spans="1:44" x14ac:dyDescent="0.25">
      <c r="A2539" s="178"/>
      <c r="B2539" s="55" t="str">
        <f>_xlfn.IFNA(VLOOKUP(A2539,'Ajánlatkérő(k) adatai'!$B$4:$C$205,2,0),"")</f>
        <v/>
      </c>
      <c r="C2539" s="178"/>
      <c r="D2539" s="55" t="str">
        <f>_xlfn.IFNA(VLOOKUP(C2539,'Számlafizető(k) adatai'!$C$4:$D$203,2,0),"")</f>
        <v/>
      </c>
      <c r="E2539" s="55" t="str">
        <f>_xlfn.IFNA(VLOOKUP(C2539,'Számlafizető(k) adatai'!$C$4:$M$203,11,0),"")</f>
        <v/>
      </c>
      <c r="F2539" s="178"/>
      <c r="G2539" s="178"/>
      <c r="H2539" s="178"/>
      <c r="I2539" s="55" t="str">
        <f>IF(F2539="","",VLOOKUP(LEFT(F2539,5),'Technikai cellák'!B:C,2,0))</f>
        <v/>
      </c>
      <c r="J2539" s="55" t="str">
        <f>IF(F2539="","",VLOOKUP(I2539,'Technikai cellák'!$C$1:$D$12,2,0))</f>
        <v/>
      </c>
      <c r="K2539" s="179"/>
      <c r="L2539" s="67" t="str">
        <f t="shared" si="778"/>
        <v/>
      </c>
      <c r="M2539" s="68">
        <f t="shared" si="779"/>
        <v>0</v>
      </c>
      <c r="N2539" s="66">
        <f t="shared" si="780"/>
        <v>0</v>
      </c>
      <c r="O2539" s="152"/>
      <c r="P2539" s="172">
        <f t="shared" si="777"/>
        <v>0</v>
      </c>
      <c r="Q2539" s="69">
        <f t="shared" si="781"/>
        <v>0</v>
      </c>
      <c r="R2539" s="62">
        <f t="shared" si="782"/>
        <v>0</v>
      </c>
      <c r="S2539" s="153"/>
      <c r="T2539" s="118" t="str">
        <f t="shared" si="783"/>
        <v/>
      </c>
      <c r="U2539" s="154"/>
      <c r="V2539" s="154"/>
      <c r="W2539" s="154"/>
      <c r="X2539" s="154"/>
      <c r="Y2539" s="154"/>
      <c r="Z2539" s="154"/>
      <c r="AA2539" s="154"/>
      <c r="AB2539" s="154"/>
      <c r="AC2539" s="154"/>
      <c r="AD2539" s="154"/>
      <c r="AE2539" s="154"/>
      <c r="AF2539" s="154"/>
      <c r="AG2539" s="63">
        <f t="shared" si="784"/>
        <v>0</v>
      </c>
      <c r="AH2539" s="56">
        <f t="shared" si="785"/>
        <v>0</v>
      </c>
      <c r="AI2539" s="56">
        <f t="shared" si="786"/>
        <v>0</v>
      </c>
      <c r="AJ2539" s="56">
        <f t="shared" si="787"/>
        <v>0</v>
      </c>
      <c r="AK2539" s="56">
        <f t="shared" si="788"/>
        <v>0</v>
      </c>
      <c r="AL2539" s="56">
        <f t="shared" si="789"/>
        <v>0</v>
      </c>
      <c r="AM2539" s="56">
        <f t="shared" si="790"/>
        <v>0</v>
      </c>
      <c r="AN2539" s="56">
        <f t="shared" si="791"/>
        <v>0</v>
      </c>
      <c r="AO2539" s="56">
        <f t="shared" si="792"/>
        <v>0</v>
      </c>
      <c r="AP2539" s="56">
        <f t="shared" si="793"/>
        <v>0</v>
      </c>
      <c r="AQ2539" s="56">
        <f t="shared" si="794"/>
        <v>0</v>
      </c>
      <c r="AR2539" s="86">
        <f t="shared" si="795"/>
        <v>0</v>
      </c>
    </row>
    <row r="2540" spans="1:44" x14ac:dyDescent="0.25">
      <c r="A2540" s="178"/>
      <c r="B2540" s="55" t="str">
        <f>_xlfn.IFNA(VLOOKUP(A2540,'Ajánlatkérő(k) adatai'!$B$4:$C$205,2,0),"")</f>
        <v/>
      </c>
      <c r="C2540" s="178"/>
      <c r="D2540" s="55" t="str">
        <f>_xlfn.IFNA(VLOOKUP(C2540,'Számlafizető(k) adatai'!$C$4:$D$203,2,0),"")</f>
        <v/>
      </c>
      <c r="E2540" s="55" t="str">
        <f>_xlfn.IFNA(VLOOKUP(C2540,'Számlafizető(k) adatai'!$C$4:$M$203,11,0),"")</f>
        <v/>
      </c>
      <c r="F2540" s="178"/>
      <c r="G2540" s="178"/>
      <c r="H2540" s="178"/>
      <c r="I2540" s="55" t="str">
        <f>IF(F2540="","",VLOOKUP(LEFT(F2540,5),'Technikai cellák'!B:C,2,0))</f>
        <v/>
      </c>
      <c r="J2540" s="55" t="str">
        <f>IF(F2540="","",VLOOKUP(I2540,'Technikai cellák'!$C$1:$D$12,2,0))</f>
        <v/>
      </c>
      <c r="K2540" s="179"/>
      <c r="L2540" s="67" t="str">
        <f t="shared" si="778"/>
        <v/>
      </c>
      <c r="M2540" s="68">
        <f t="shared" si="779"/>
        <v>0</v>
      </c>
      <c r="N2540" s="66">
        <f t="shared" si="780"/>
        <v>0</v>
      </c>
      <c r="O2540" s="152"/>
      <c r="P2540" s="172">
        <f t="shared" si="777"/>
        <v>0</v>
      </c>
      <c r="Q2540" s="69">
        <f t="shared" si="781"/>
        <v>0</v>
      </c>
      <c r="R2540" s="62">
        <f t="shared" si="782"/>
        <v>0</v>
      </c>
      <c r="S2540" s="153"/>
      <c r="T2540" s="118" t="str">
        <f t="shared" si="783"/>
        <v/>
      </c>
      <c r="U2540" s="154"/>
      <c r="V2540" s="154"/>
      <c r="W2540" s="154"/>
      <c r="X2540" s="154"/>
      <c r="Y2540" s="154"/>
      <c r="Z2540" s="154"/>
      <c r="AA2540" s="154"/>
      <c r="AB2540" s="154"/>
      <c r="AC2540" s="154"/>
      <c r="AD2540" s="154"/>
      <c r="AE2540" s="154"/>
      <c r="AF2540" s="154"/>
      <c r="AG2540" s="63">
        <f t="shared" si="784"/>
        <v>0</v>
      </c>
      <c r="AH2540" s="56">
        <f t="shared" si="785"/>
        <v>0</v>
      </c>
      <c r="AI2540" s="56">
        <f t="shared" si="786"/>
        <v>0</v>
      </c>
      <c r="AJ2540" s="56">
        <f t="shared" si="787"/>
        <v>0</v>
      </c>
      <c r="AK2540" s="56">
        <f t="shared" si="788"/>
        <v>0</v>
      </c>
      <c r="AL2540" s="56">
        <f t="shared" si="789"/>
        <v>0</v>
      </c>
      <c r="AM2540" s="56">
        <f t="shared" si="790"/>
        <v>0</v>
      </c>
      <c r="AN2540" s="56">
        <f t="shared" si="791"/>
        <v>0</v>
      </c>
      <c r="AO2540" s="56">
        <f t="shared" si="792"/>
        <v>0</v>
      </c>
      <c r="AP2540" s="56">
        <f t="shared" si="793"/>
        <v>0</v>
      </c>
      <c r="AQ2540" s="56">
        <f t="shared" si="794"/>
        <v>0</v>
      </c>
      <c r="AR2540" s="86">
        <f t="shared" si="795"/>
        <v>0</v>
      </c>
    </row>
    <row r="2541" spans="1:44" x14ac:dyDescent="0.25">
      <c r="A2541" s="178"/>
      <c r="B2541" s="55" t="str">
        <f>_xlfn.IFNA(VLOOKUP(A2541,'Ajánlatkérő(k) adatai'!$B$4:$C$205,2,0),"")</f>
        <v/>
      </c>
      <c r="C2541" s="178"/>
      <c r="D2541" s="55" t="str">
        <f>_xlfn.IFNA(VLOOKUP(C2541,'Számlafizető(k) adatai'!$C$4:$D$203,2,0),"")</f>
        <v/>
      </c>
      <c r="E2541" s="55" t="str">
        <f>_xlfn.IFNA(VLOOKUP(C2541,'Számlafizető(k) adatai'!$C$4:$M$203,11,0),"")</f>
        <v/>
      </c>
      <c r="F2541" s="178"/>
      <c r="G2541" s="178"/>
      <c r="H2541" s="178"/>
      <c r="I2541" s="55" t="str">
        <f>IF(F2541="","",VLOOKUP(LEFT(F2541,5),'Technikai cellák'!B:C,2,0))</f>
        <v/>
      </c>
      <c r="J2541" s="55" t="str">
        <f>IF(F2541="","",VLOOKUP(I2541,'Technikai cellák'!$C$1:$D$12,2,0))</f>
        <v/>
      </c>
      <c r="K2541" s="179"/>
      <c r="L2541" s="67" t="str">
        <f t="shared" si="778"/>
        <v/>
      </c>
      <c r="M2541" s="68">
        <f t="shared" si="779"/>
        <v>0</v>
      </c>
      <c r="N2541" s="66">
        <f t="shared" si="780"/>
        <v>0</v>
      </c>
      <c r="O2541" s="152"/>
      <c r="P2541" s="172">
        <f t="shared" si="777"/>
        <v>0</v>
      </c>
      <c r="Q2541" s="69">
        <f t="shared" si="781"/>
        <v>0</v>
      </c>
      <c r="R2541" s="62">
        <f t="shared" si="782"/>
        <v>0</v>
      </c>
      <c r="S2541" s="153"/>
      <c r="T2541" s="118" t="str">
        <f t="shared" si="783"/>
        <v/>
      </c>
      <c r="U2541" s="154"/>
      <c r="V2541" s="154"/>
      <c r="W2541" s="154"/>
      <c r="X2541" s="154"/>
      <c r="Y2541" s="154"/>
      <c r="Z2541" s="154"/>
      <c r="AA2541" s="154"/>
      <c r="AB2541" s="154"/>
      <c r="AC2541" s="154"/>
      <c r="AD2541" s="154"/>
      <c r="AE2541" s="154"/>
      <c r="AF2541" s="154"/>
      <c r="AG2541" s="63">
        <f t="shared" si="784"/>
        <v>0</v>
      </c>
      <c r="AH2541" s="56">
        <f t="shared" si="785"/>
        <v>0</v>
      </c>
      <c r="AI2541" s="56">
        <f t="shared" si="786"/>
        <v>0</v>
      </c>
      <c r="AJ2541" s="56">
        <f t="shared" si="787"/>
        <v>0</v>
      </c>
      <c r="AK2541" s="56">
        <f t="shared" si="788"/>
        <v>0</v>
      </c>
      <c r="AL2541" s="56">
        <f t="shared" si="789"/>
        <v>0</v>
      </c>
      <c r="AM2541" s="56">
        <f t="shared" si="790"/>
        <v>0</v>
      </c>
      <c r="AN2541" s="56">
        <f t="shared" si="791"/>
        <v>0</v>
      </c>
      <c r="AO2541" s="56">
        <f t="shared" si="792"/>
        <v>0</v>
      </c>
      <c r="AP2541" s="56">
        <f t="shared" si="793"/>
        <v>0</v>
      </c>
      <c r="AQ2541" s="56">
        <f t="shared" si="794"/>
        <v>0</v>
      </c>
      <c r="AR2541" s="86">
        <f t="shared" si="795"/>
        <v>0</v>
      </c>
    </row>
    <row r="2542" spans="1:44" x14ac:dyDescent="0.25">
      <c r="A2542" s="178"/>
      <c r="B2542" s="55" t="str">
        <f>_xlfn.IFNA(VLOOKUP(A2542,'Ajánlatkérő(k) adatai'!$B$4:$C$205,2,0),"")</f>
        <v/>
      </c>
      <c r="C2542" s="178"/>
      <c r="D2542" s="55" t="str">
        <f>_xlfn.IFNA(VLOOKUP(C2542,'Számlafizető(k) adatai'!$C$4:$D$203,2,0),"")</f>
        <v/>
      </c>
      <c r="E2542" s="55" t="str">
        <f>_xlfn.IFNA(VLOOKUP(C2542,'Számlafizető(k) adatai'!$C$4:$M$203,11,0),"")</f>
        <v/>
      </c>
      <c r="F2542" s="178"/>
      <c r="G2542" s="178"/>
      <c r="H2542" s="178"/>
      <c r="I2542" s="55" t="str">
        <f>IF(F2542="","",VLOOKUP(LEFT(F2542,5),'Technikai cellák'!B:C,2,0))</f>
        <v/>
      </c>
      <c r="J2542" s="55" t="str">
        <f>IF(F2542="","",VLOOKUP(I2542,'Technikai cellák'!$C$1:$D$12,2,0))</f>
        <v/>
      </c>
      <c r="K2542" s="179"/>
      <c r="L2542" s="67" t="str">
        <f t="shared" si="778"/>
        <v/>
      </c>
      <c r="M2542" s="68">
        <f t="shared" si="779"/>
        <v>0</v>
      </c>
      <c r="N2542" s="66">
        <f t="shared" si="780"/>
        <v>0</v>
      </c>
      <c r="O2542" s="152"/>
      <c r="P2542" s="172">
        <f t="shared" si="777"/>
        <v>0</v>
      </c>
      <c r="Q2542" s="69">
        <f t="shared" si="781"/>
        <v>0</v>
      </c>
      <c r="R2542" s="62">
        <f t="shared" si="782"/>
        <v>0</v>
      </c>
      <c r="S2542" s="153"/>
      <c r="T2542" s="118" t="str">
        <f t="shared" si="783"/>
        <v/>
      </c>
      <c r="U2542" s="154"/>
      <c r="V2542" s="154"/>
      <c r="W2542" s="154"/>
      <c r="X2542" s="154"/>
      <c r="Y2542" s="154"/>
      <c r="Z2542" s="154"/>
      <c r="AA2542" s="154"/>
      <c r="AB2542" s="154"/>
      <c r="AC2542" s="154"/>
      <c r="AD2542" s="154"/>
      <c r="AE2542" s="154"/>
      <c r="AF2542" s="154"/>
      <c r="AG2542" s="63">
        <f t="shared" si="784"/>
        <v>0</v>
      </c>
      <c r="AH2542" s="56">
        <f t="shared" si="785"/>
        <v>0</v>
      </c>
      <c r="AI2542" s="56">
        <f t="shared" si="786"/>
        <v>0</v>
      </c>
      <c r="AJ2542" s="56">
        <f t="shared" si="787"/>
        <v>0</v>
      </c>
      <c r="AK2542" s="56">
        <f t="shared" si="788"/>
        <v>0</v>
      </c>
      <c r="AL2542" s="56">
        <f t="shared" si="789"/>
        <v>0</v>
      </c>
      <c r="AM2542" s="56">
        <f t="shared" si="790"/>
        <v>0</v>
      </c>
      <c r="AN2542" s="56">
        <f t="shared" si="791"/>
        <v>0</v>
      </c>
      <c r="AO2542" s="56">
        <f t="shared" si="792"/>
        <v>0</v>
      </c>
      <c r="AP2542" s="56">
        <f t="shared" si="793"/>
        <v>0</v>
      </c>
      <c r="AQ2542" s="56">
        <f t="shared" si="794"/>
        <v>0</v>
      </c>
      <c r="AR2542" s="86">
        <f t="shared" si="795"/>
        <v>0</v>
      </c>
    </row>
    <row r="2543" spans="1:44" x14ac:dyDescent="0.25">
      <c r="A2543" s="178"/>
      <c r="B2543" s="55" t="str">
        <f>_xlfn.IFNA(VLOOKUP(A2543,'Ajánlatkérő(k) adatai'!$B$4:$C$205,2,0),"")</f>
        <v/>
      </c>
      <c r="C2543" s="178"/>
      <c r="D2543" s="55" t="str">
        <f>_xlfn.IFNA(VLOOKUP(C2543,'Számlafizető(k) adatai'!$C$4:$D$203,2,0),"")</f>
        <v/>
      </c>
      <c r="E2543" s="55" t="str">
        <f>_xlfn.IFNA(VLOOKUP(C2543,'Számlafizető(k) adatai'!$C$4:$M$203,11,0),"")</f>
        <v/>
      </c>
      <c r="F2543" s="178"/>
      <c r="G2543" s="178"/>
      <c r="H2543" s="178"/>
      <c r="I2543" s="55" t="str">
        <f>IF(F2543="","",VLOOKUP(LEFT(F2543,5),'Technikai cellák'!B:C,2,0))</f>
        <v/>
      </c>
      <c r="J2543" s="55" t="str">
        <f>IF(F2543="","",VLOOKUP(I2543,'Technikai cellák'!$C$1:$D$12,2,0))</f>
        <v/>
      </c>
      <c r="K2543" s="179"/>
      <c r="L2543" s="67" t="str">
        <f t="shared" si="778"/>
        <v/>
      </c>
      <c r="M2543" s="68">
        <f t="shared" si="779"/>
        <v>0</v>
      </c>
      <c r="N2543" s="66">
        <f t="shared" si="780"/>
        <v>0</v>
      </c>
      <c r="O2543" s="152"/>
      <c r="P2543" s="172">
        <f t="shared" si="777"/>
        <v>0</v>
      </c>
      <c r="Q2543" s="69">
        <f t="shared" si="781"/>
        <v>0</v>
      </c>
      <c r="R2543" s="62">
        <f t="shared" si="782"/>
        <v>0</v>
      </c>
      <c r="S2543" s="153"/>
      <c r="T2543" s="118" t="str">
        <f t="shared" si="783"/>
        <v/>
      </c>
      <c r="U2543" s="154"/>
      <c r="V2543" s="154"/>
      <c r="W2543" s="154"/>
      <c r="X2543" s="154"/>
      <c r="Y2543" s="154"/>
      <c r="Z2543" s="154"/>
      <c r="AA2543" s="154"/>
      <c r="AB2543" s="154"/>
      <c r="AC2543" s="154"/>
      <c r="AD2543" s="154"/>
      <c r="AE2543" s="154"/>
      <c r="AF2543" s="154"/>
      <c r="AG2543" s="63">
        <f t="shared" si="784"/>
        <v>0</v>
      </c>
      <c r="AH2543" s="56">
        <f t="shared" si="785"/>
        <v>0</v>
      </c>
      <c r="AI2543" s="56">
        <f t="shared" si="786"/>
        <v>0</v>
      </c>
      <c r="AJ2543" s="56">
        <f t="shared" si="787"/>
        <v>0</v>
      </c>
      <c r="AK2543" s="56">
        <f t="shared" si="788"/>
        <v>0</v>
      </c>
      <c r="AL2543" s="56">
        <f t="shared" si="789"/>
        <v>0</v>
      </c>
      <c r="AM2543" s="56">
        <f t="shared" si="790"/>
        <v>0</v>
      </c>
      <c r="AN2543" s="56">
        <f t="shared" si="791"/>
        <v>0</v>
      </c>
      <c r="AO2543" s="56">
        <f t="shared" si="792"/>
        <v>0</v>
      </c>
      <c r="AP2543" s="56">
        <f t="shared" si="793"/>
        <v>0</v>
      </c>
      <c r="AQ2543" s="56">
        <f t="shared" si="794"/>
        <v>0</v>
      </c>
      <c r="AR2543" s="86">
        <f t="shared" si="795"/>
        <v>0</v>
      </c>
    </row>
    <row r="2544" spans="1:44" x14ac:dyDescent="0.25">
      <c r="A2544" s="178"/>
      <c r="B2544" s="55" t="str">
        <f>_xlfn.IFNA(VLOOKUP(A2544,'Ajánlatkérő(k) adatai'!$B$4:$C$205,2,0),"")</f>
        <v/>
      </c>
      <c r="C2544" s="178"/>
      <c r="D2544" s="55" t="str">
        <f>_xlfn.IFNA(VLOOKUP(C2544,'Számlafizető(k) adatai'!$C$4:$D$203,2,0),"")</f>
        <v/>
      </c>
      <c r="E2544" s="55" t="str">
        <f>_xlfn.IFNA(VLOOKUP(C2544,'Számlafizető(k) adatai'!$C$4:$M$203,11,0),"")</f>
        <v/>
      </c>
      <c r="F2544" s="178"/>
      <c r="G2544" s="178"/>
      <c r="H2544" s="178"/>
      <c r="I2544" s="55" t="str">
        <f>IF(F2544="","",VLOOKUP(LEFT(F2544,5),'Technikai cellák'!B:C,2,0))</f>
        <v/>
      </c>
      <c r="J2544" s="55" t="str">
        <f>IF(F2544="","",VLOOKUP(I2544,'Technikai cellák'!$C$1:$D$12,2,0))</f>
        <v/>
      </c>
      <c r="K2544" s="179"/>
      <c r="L2544" s="67" t="str">
        <f t="shared" si="778"/>
        <v/>
      </c>
      <c r="M2544" s="68">
        <f t="shared" si="779"/>
        <v>0</v>
      </c>
      <c r="N2544" s="66">
        <f t="shared" si="780"/>
        <v>0</v>
      </c>
      <c r="O2544" s="152"/>
      <c r="P2544" s="172">
        <f t="shared" si="777"/>
        <v>0</v>
      </c>
      <c r="Q2544" s="69">
        <f t="shared" si="781"/>
        <v>0</v>
      </c>
      <c r="R2544" s="62">
        <f t="shared" si="782"/>
        <v>0</v>
      </c>
      <c r="S2544" s="153"/>
      <c r="T2544" s="118" t="str">
        <f t="shared" si="783"/>
        <v/>
      </c>
      <c r="U2544" s="154"/>
      <c r="V2544" s="154"/>
      <c r="W2544" s="154"/>
      <c r="X2544" s="154"/>
      <c r="Y2544" s="154"/>
      <c r="Z2544" s="154"/>
      <c r="AA2544" s="154"/>
      <c r="AB2544" s="154"/>
      <c r="AC2544" s="154"/>
      <c r="AD2544" s="154"/>
      <c r="AE2544" s="154"/>
      <c r="AF2544" s="154"/>
      <c r="AG2544" s="63">
        <f t="shared" si="784"/>
        <v>0</v>
      </c>
      <c r="AH2544" s="56">
        <f t="shared" si="785"/>
        <v>0</v>
      </c>
      <c r="AI2544" s="56">
        <f t="shared" si="786"/>
        <v>0</v>
      </c>
      <c r="AJ2544" s="56">
        <f t="shared" si="787"/>
        <v>0</v>
      </c>
      <c r="AK2544" s="56">
        <f t="shared" si="788"/>
        <v>0</v>
      </c>
      <c r="AL2544" s="56">
        <f t="shared" si="789"/>
        <v>0</v>
      </c>
      <c r="AM2544" s="56">
        <f t="shared" si="790"/>
        <v>0</v>
      </c>
      <c r="AN2544" s="56">
        <f t="shared" si="791"/>
        <v>0</v>
      </c>
      <c r="AO2544" s="56">
        <f t="shared" si="792"/>
        <v>0</v>
      </c>
      <c r="AP2544" s="56">
        <f t="shared" si="793"/>
        <v>0</v>
      </c>
      <c r="AQ2544" s="56">
        <f t="shared" si="794"/>
        <v>0</v>
      </c>
      <c r="AR2544" s="86">
        <f t="shared" si="795"/>
        <v>0</v>
      </c>
    </row>
    <row r="2545" spans="1:44" x14ac:dyDescent="0.25">
      <c r="A2545" s="178"/>
      <c r="B2545" s="55" t="str">
        <f>_xlfn.IFNA(VLOOKUP(A2545,'Ajánlatkérő(k) adatai'!$B$4:$C$205,2,0),"")</f>
        <v/>
      </c>
      <c r="C2545" s="178"/>
      <c r="D2545" s="55" t="str">
        <f>_xlfn.IFNA(VLOOKUP(C2545,'Számlafizető(k) adatai'!$C$4:$D$203,2,0),"")</f>
        <v/>
      </c>
      <c r="E2545" s="55" t="str">
        <f>_xlfn.IFNA(VLOOKUP(C2545,'Számlafizető(k) adatai'!$C$4:$M$203,11,0),"")</f>
        <v/>
      </c>
      <c r="F2545" s="178"/>
      <c r="G2545" s="178"/>
      <c r="H2545" s="178"/>
      <c r="I2545" s="55" t="str">
        <f>IF(F2545="","",VLOOKUP(LEFT(F2545,5),'Technikai cellák'!B:C,2,0))</f>
        <v/>
      </c>
      <c r="J2545" s="55" t="str">
        <f>IF(F2545="","",VLOOKUP(I2545,'Technikai cellák'!$C$1:$D$12,2,0))</f>
        <v/>
      </c>
      <c r="K2545" s="179"/>
      <c r="L2545" s="67" t="str">
        <f t="shared" si="778"/>
        <v/>
      </c>
      <c r="M2545" s="68">
        <f t="shared" si="779"/>
        <v>0</v>
      </c>
      <c r="N2545" s="66">
        <f t="shared" si="780"/>
        <v>0</v>
      </c>
      <c r="O2545" s="152"/>
      <c r="P2545" s="172">
        <f t="shared" si="777"/>
        <v>0</v>
      </c>
      <c r="Q2545" s="69">
        <f t="shared" si="781"/>
        <v>0</v>
      </c>
      <c r="R2545" s="62">
        <f t="shared" si="782"/>
        <v>0</v>
      </c>
      <c r="S2545" s="153"/>
      <c r="T2545" s="118" t="str">
        <f t="shared" si="783"/>
        <v/>
      </c>
      <c r="U2545" s="154"/>
      <c r="V2545" s="154"/>
      <c r="W2545" s="154"/>
      <c r="X2545" s="154"/>
      <c r="Y2545" s="154"/>
      <c r="Z2545" s="154"/>
      <c r="AA2545" s="154"/>
      <c r="AB2545" s="154"/>
      <c r="AC2545" s="154"/>
      <c r="AD2545" s="154"/>
      <c r="AE2545" s="154"/>
      <c r="AF2545" s="154"/>
      <c r="AG2545" s="63">
        <f t="shared" si="784"/>
        <v>0</v>
      </c>
      <c r="AH2545" s="56">
        <f t="shared" si="785"/>
        <v>0</v>
      </c>
      <c r="AI2545" s="56">
        <f t="shared" si="786"/>
        <v>0</v>
      </c>
      <c r="AJ2545" s="56">
        <f t="shared" si="787"/>
        <v>0</v>
      </c>
      <c r="AK2545" s="56">
        <f t="shared" si="788"/>
        <v>0</v>
      </c>
      <c r="AL2545" s="56">
        <f t="shared" si="789"/>
        <v>0</v>
      </c>
      <c r="AM2545" s="56">
        <f t="shared" si="790"/>
        <v>0</v>
      </c>
      <c r="AN2545" s="56">
        <f t="shared" si="791"/>
        <v>0</v>
      </c>
      <c r="AO2545" s="56">
        <f t="shared" si="792"/>
        <v>0</v>
      </c>
      <c r="AP2545" s="56">
        <f t="shared" si="793"/>
        <v>0</v>
      </c>
      <c r="AQ2545" s="56">
        <f t="shared" si="794"/>
        <v>0</v>
      </c>
      <c r="AR2545" s="86">
        <f t="shared" si="795"/>
        <v>0</v>
      </c>
    </row>
    <row r="2546" spans="1:44" x14ac:dyDescent="0.25">
      <c r="A2546" s="178"/>
      <c r="B2546" s="55" t="str">
        <f>_xlfn.IFNA(VLOOKUP(A2546,'Ajánlatkérő(k) adatai'!$B$4:$C$205,2,0),"")</f>
        <v/>
      </c>
      <c r="C2546" s="178"/>
      <c r="D2546" s="55" t="str">
        <f>_xlfn.IFNA(VLOOKUP(C2546,'Számlafizető(k) adatai'!$C$4:$D$203,2,0),"")</f>
        <v/>
      </c>
      <c r="E2546" s="55" t="str">
        <f>_xlfn.IFNA(VLOOKUP(C2546,'Számlafizető(k) adatai'!$C$4:$M$203,11,0),"")</f>
        <v/>
      </c>
      <c r="F2546" s="178"/>
      <c r="G2546" s="178"/>
      <c r="H2546" s="178"/>
      <c r="I2546" s="55" t="str">
        <f>IF(F2546="","",VLOOKUP(LEFT(F2546,5),'Technikai cellák'!B:C,2,0))</f>
        <v/>
      </c>
      <c r="J2546" s="55" t="str">
        <f>IF(F2546="","",VLOOKUP(I2546,'Technikai cellák'!$C$1:$D$12,2,0))</f>
        <v/>
      </c>
      <c r="K2546" s="179"/>
      <c r="L2546" s="67" t="str">
        <f t="shared" si="778"/>
        <v/>
      </c>
      <c r="M2546" s="68">
        <f t="shared" si="779"/>
        <v>0</v>
      </c>
      <c r="N2546" s="66">
        <f t="shared" si="780"/>
        <v>0</v>
      </c>
      <c r="O2546" s="152"/>
      <c r="P2546" s="172">
        <f t="shared" si="777"/>
        <v>0</v>
      </c>
      <c r="Q2546" s="69">
        <f t="shared" si="781"/>
        <v>0</v>
      </c>
      <c r="R2546" s="62">
        <f t="shared" si="782"/>
        <v>0</v>
      </c>
      <c r="S2546" s="153"/>
      <c r="T2546" s="118" t="str">
        <f t="shared" si="783"/>
        <v/>
      </c>
      <c r="U2546" s="154"/>
      <c r="V2546" s="154"/>
      <c r="W2546" s="154"/>
      <c r="X2546" s="154"/>
      <c r="Y2546" s="154"/>
      <c r="Z2546" s="154"/>
      <c r="AA2546" s="154"/>
      <c r="AB2546" s="154"/>
      <c r="AC2546" s="154"/>
      <c r="AD2546" s="154"/>
      <c r="AE2546" s="154"/>
      <c r="AF2546" s="154"/>
      <c r="AG2546" s="63">
        <f t="shared" si="784"/>
        <v>0</v>
      </c>
      <c r="AH2546" s="56">
        <f t="shared" si="785"/>
        <v>0</v>
      </c>
      <c r="AI2546" s="56">
        <f t="shared" si="786"/>
        <v>0</v>
      </c>
      <c r="AJ2546" s="56">
        <f t="shared" si="787"/>
        <v>0</v>
      </c>
      <c r="AK2546" s="56">
        <f t="shared" si="788"/>
        <v>0</v>
      </c>
      <c r="AL2546" s="56">
        <f t="shared" si="789"/>
        <v>0</v>
      </c>
      <c r="AM2546" s="56">
        <f t="shared" si="790"/>
        <v>0</v>
      </c>
      <c r="AN2546" s="56">
        <f t="shared" si="791"/>
        <v>0</v>
      </c>
      <c r="AO2546" s="56">
        <f t="shared" si="792"/>
        <v>0</v>
      </c>
      <c r="AP2546" s="56">
        <f t="shared" si="793"/>
        <v>0</v>
      </c>
      <c r="AQ2546" s="56">
        <f t="shared" si="794"/>
        <v>0</v>
      </c>
      <c r="AR2546" s="86">
        <f t="shared" si="795"/>
        <v>0</v>
      </c>
    </row>
    <row r="2547" spans="1:44" x14ac:dyDescent="0.25">
      <c r="A2547" s="178"/>
      <c r="B2547" s="55" t="str">
        <f>_xlfn.IFNA(VLOOKUP(A2547,'Ajánlatkérő(k) adatai'!$B$4:$C$205,2,0),"")</f>
        <v/>
      </c>
      <c r="C2547" s="178"/>
      <c r="D2547" s="55" t="str">
        <f>_xlfn.IFNA(VLOOKUP(C2547,'Számlafizető(k) adatai'!$C$4:$D$203,2,0),"")</f>
        <v/>
      </c>
      <c r="E2547" s="55" t="str">
        <f>_xlfn.IFNA(VLOOKUP(C2547,'Számlafizető(k) adatai'!$C$4:$M$203,11,0),"")</f>
        <v/>
      </c>
      <c r="F2547" s="178"/>
      <c r="G2547" s="178"/>
      <c r="H2547" s="178"/>
      <c r="I2547" s="55" t="str">
        <f>IF(F2547="","",VLOOKUP(LEFT(F2547,5),'Technikai cellák'!B:C,2,0))</f>
        <v/>
      </c>
      <c r="J2547" s="55" t="str">
        <f>IF(F2547="","",VLOOKUP(I2547,'Technikai cellák'!$C$1:$D$12,2,0))</f>
        <v/>
      </c>
      <c r="K2547" s="179"/>
      <c r="L2547" s="67" t="str">
        <f t="shared" si="778"/>
        <v/>
      </c>
      <c r="M2547" s="68">
        <f t="shared" si="779"/>
        <v>0</v>
      </c>
      <c r="N2547" s="66">
        <f t="shared" si="780"/>
        <v>0</v>
      </c>
      <c r="O2547" s="152"/>
      <c r="P2547" s="172">
        <f t="shared" si="777"/>
        <v>0</v>
      </c>
      <c r="Q2547" s="69">
        <f t="shared" si="781"/>
        <v>0</v>
      </c>
      <c r="R2547" s="62">
        <f t="shared" si="782"/>
        <v>0</v>
      </c>
      <c r="S2547" s="153"/>
      <c r="T2547" s="118" t="str">
        <f t="shared" si="783"/>
        <v/>
      </c>
      <c r="U2547" s="154"/>
      <c r="V2547" s="154"/>
      <c r="W2547" s="154"/>
      <c r="X2547" s="154"/>
      <c r="Y2547" s="154"/>
      <c r="Z2547" s="154"/>
      <c r="AA2547" s="154"/>
      <c r="AB2547" s="154"/>
      <c r="AC2547" s="154"/>
      <c r="AD2547" s="154"/>
      <c r="AE2547" s="154"/>
      <c r="AF2547" s="154"/>
      <c r="AG2547" s="63">
        <f t="shared" si="784"/>
        <v>0</v>
      </c>
      <c r="AH2547" s="56">
        <f t="shared" si="785"/>
        <v>0</v>
      </c>
      <c r="AI2547" s="56">
        <f t="shared" si="786"/>
        <v>0</v>
      </c>
      <c r="AJ2547" s="56">
        <f t="shared" si="787"/>
        <v>0</v>
      </c>
      <c r="AK2547" s="56">
        <f t="shared" si="788"/>
        <v>0</v>
      </c>
      <c r="AL2547" s="56">
        <f t="shared" si="789"/>
        <v>0</v>
      </c>
      <c r="AM2547" s="56">
        <f t="shared" si="790"/>
        <v>0</v>
      </c>
      <c r="AN2547" s="56">
        <f t="shared" si="791"/>
        <v>0</v>
      </c>
      <c r="AO2547" s="56">
        <f t="shared" si="792"/>
        <v>0</v>
      </c>
      <c r="AP2547" s="56">
        <f t="shared" si="793"/>
        <v>0</v>
      </c>
      <c r="AQ2547" s="56">
        <f t="shared" si="794"/>
        <v>0</v>
      </c>
      <c r="AR2547" s="86">
        <f t="shared" si="795"/>
        <v>0</v>
      </c>
    </row>
    <row r="2548" spans="1:44" x14ac:dyDescent="0.25">
      <c r="A2548" s="178"/>
      <c r="B2548" s="55" t="str">
        <f>_xlfn.IFNA(VLOOKUP(A2548,'Ajánlatkérő(k) adatai'!$B$4:$C$205,2,0),"")</f>
        <v/>
      </c>
      <c r="C2548" s="178"/>
      <c r="D2548" s="55" t="str">
        <f>_xlfn.IFNA(VLOOKUP(C2548,'Számlafizető(k) adatai'!$C$4:$D$203,2,0),"")</f>
        <v/>
      </c>
      <c r="E2548" s="55" t="str">
        <f>_xlfn.IFNA(VLOOKUP(C2548,'Számlafizető(k) adatai'!$C$4:$M$203,11,0),"")</f>
        <v/>
      </c>
      <c r="F2548" s="178"/>
      <c r="G2548" s="178"/>
      <c r="H2548" s="178"/>
      <c r="I2548" s="55" t="str">
        <f>IF(F2548="","",VLOOKUP(LEFT(F2548,5),'Technikai cellák'!B:C,2,0))</f>
        <v/>
      </c>
      <c r="J2548" s="55" t="str">
        <f>IF(F2548="","",VLOOKUP(I2548,'Technikai cellák'!$C$1:$D$12,2,0))</f>
        <v/>
      </c>
      <c r="K2548" s="179"/>
      <c r="L2548" s="67" t="str">
        <f t="shared" si="778"/>
        <v/>
      </c>
      <c r="M2548" s="68">
        <f t="shared" si="779"/>
        <v>0</v>
      </c>
      <c r="N2548" s="66">
        <f t="shared" si="780"/>
        <v>0</v>
      </c>
      <c r="O2548" s="152"/>
      <c r="P2548" s="172">
        <f t="shared" si="777"/>
        <v>0</v>
      </c>
      <c r="Q2548" s="69">
        <f t="shared" si="781"/>
        <v>0</v>
      </c>
      <c r="R2548" s="62">
        <f t="shared" si="782"/>
        <v>0</v>
      </c>
      <c r="S2548" s="153"/>
      <c r="T2548" s="118" t="str">
        <f t="shared" si="783"/>
        <v/>
      </c>
      <c r="U2548" s="154"/>
      <c r="V2548" s="154"/>
      <c r="W2548" s="154"/>
      <c r="X2548" s="154"/>
      <c r="Y2548" s="154"/>
      <c r="Z2548" s="154"/>
      <c r="AA2548" s="154"/>
      <c r="AB2548" s="154"/>
      <c r="AC2548" s="154"/>
      <c r="AD2548" s="154"/>
      <c r="AE2548" s="154"/>
      <c r="AF2548" s="154"/>
      <c r="AG2548" s="63">
        <f t="shared" si="784"/>
        <v>0</v>
      </c>
      <c r="AH2548" s="56">
        <f t="shared" si="785"/>
        <v>0</v>
      </c>
      <c r="AI2548" s="56">
        <f t="shared" si="786"/>
        <v>0</v>
      </c>
      <c r="AJ2548" s="56">
        <f t="shared" si="787"/>
        <v>0</v>
      </c>
      <c r="AK2548" s="56">
        <f t="shared" si="788"/>
        <v>0</v>
      </c>
      <c r="AL2548" s="56">
        <f t="shared" si="789"/>
        <v>0</v>
      </c>
      <c r="AM2548" s="56">
        <f t="shared" si="790"/>
        <v>0</v>
      </c>
      <c r="AN2548" s="56">
        <f t="shared" si="791"/>
        <v>0</v>
      </c>
      <c r="AO2548" s="56">
        <f t="shared" si="792"/>
        <v>0</v>
      </c>
      <c r="AP2548" s="56">
        <f t="shared" si="793"/>
        <v>0</v>
      </c>
      <c r="AQ2548" s="56">
        <f t="shared" si="794"/>
        <v>0</v>
      </c>
      <c r="AR2548" s="86">
        <f t="shared" si="795"/>
        <v>0</v>
      </c>
    </row>
    <row r="2549" spans="1:44" x14ac:dyDescent="0.25">
      <c r="A2549" s="178"/>
      <c r="B2549" s="55" t="str">
        <f>_xlfn.IFNA(VLOOKUP(A2549,'Ajánlatkérő(k) adatai'!$B$4:$C$205,2,0),"")</f>
        <v/>
      </c>
      <c r="C2549" s="178"/>
      <c r="D2549" s="55" t="str">
        <f>_xlfn.IFNA(VLOOKUP(C2549,'Számlafizető(k) adatai'!$C$4:$D$203,2,0),"")</f>
        <v/>
      </c>
      <c r="E2549" s="55" t="str">
        <f>_xlfn.IFNA(VLOOKUP(C2549,'Számlafizető(k) adatai'!$C$4:$M$203,11,0),"")</f>
        <v/>
      </c>
      <c r="F2549" s="178"/>
      <c r="G2549" s="178"/>
      <c r="H2549" s="178"/>
      <c r="I2549" s="55" t="str">
        <f>IF(F2549="","",VLOOKUP(LEFT(F2549,5),'Technikai cellák'!B:C,2,0))</f>
        <v/>
      </c>
      <c r="J2549" s="55" t="str">
        <f>IF(F2549="","",VLOOKUP(I2549,'Technikai cellák'!$C$1:$D$12,2,0))</f>
        <v/>
      </c>
      <c r="K2549" s="179"/>
      <c r="L2549" s="67" t="str">
        <f t="shared" si="778"/>
        <v/>
      </c>
      <c r="M2549" s="68">
        <f t="shared" si="779"/>
        <v>0</v>
      </c>
      <c r="N2549" s="66">
        <f t="shared" si="780"/>
        <v>0</v>
      </c>
      <c r="O2549" s="152"/>
      <c r="P2549" s="172">
        <f t="shared" si="777"/>
        <v>0</v>
      </c>
      <c r="Q2549" s="69">
        <f t="shared" si="781"/>
        <v>0</v>
      </c>
      <c r="R2549" s="62">
        <f t="shared" si="782"/>
        <v>0</v>
      </c>
      <c r="S2549" s="153"/>
      <c r="T2549" s="118" t="str">
        <f t="shared" si="783"/>
        <v/>
      </c>
      <c r="U2549" s="154"/>
      <c r="V2549" s="154"/>
      <c r="W2549" s="154"/>
      <c r="X2549" s="154"/>
      <c r="Y2549" s="154"/>
      <c r="Z2549" s="154"/>
      <c r="AA2549" s="154"/>
      <c r="AB2549" s="154"/>
      <c r="AC2549" s="154"/>
      <c r="AD2549" s="154"/>
      <c r="AE2549" s="154"/>
      <c r="AF2549" s="154"/>
      <c r="AG2549" s="63">
        <f t="shared" si="784"/>
        <v>0</v>
      </c>
      <c r="AH2549" s="56">
        <f t="shared" si="785"/>
        <v>0</v>
      </c>
      <c r="AI2549" s="56">
        <f t="shared" si="786"/>
        <v>0</v>
      </c>
      <c r="AJ2549" s="56">
        <f t="shared" si="787"/>
        <v>0</v>
      </c>
      <c r="AK2549" s="56">
        <f t="shared" si="788"/>
        <v>0</v>
      </c>
      <c r="AL2549" s="56">
        <f t="shared" si="789"/>
        <v>0</v>
      </c>
      <c r="AM2549" s="56">
        <f t="shared" si="790"/>
        <v>0</v>
      </c>
      <c r="AN2549" s="56">
        <f t="shared" si="791"/>
        <v>0</v>
      </c>
      <c r="AO2549" s="56">
        <f t="shared" si="792"/>
        <v>0</v>
      </c>
      <c r="AP2549" s="56">
        <f t="shared" si="793"/>
        <v>0</v>
      </c>
      <c r="AQ2549" s="56">
        <f t="shared" si="794"/>
        <v>0</v>
      </c>
      <c r="AR2549" s="86">
        <f t="shared" si="795"/>
        <v>0</v>
      </c>
    </row>
    <row r="2550" spans="1:44" x14ac:dyDescent="0.25">
      <c r="A2550" s="178"/>
      <c r="B2550" s="55" t="str">
        <f>_xlfn.IFNA(VLOOKUP(A2550,'Ajánlatkérő(k) adatai'!$B$4:$C$205,2,0),"")</f>
        <v/>
      </c>
      <c r="C2550" s="178"/>
      <c r="D2550" s="55" t="str">
        <f>_xlfn.IFNA(VLOOKUP(C2550,'Számlafizető(k) adatai'!$C$4:$D$203,2,0),"")</f>
        <v/>
      </c>
      <c r="E2550" s="55" t="str">
        <f>_xlfn.IFNA(VLOOKUP(C2550,'Számlafizető(k) adatai'!$C$4:$M$203,11,0),"")</f>
        <v/>
      </c>
      <c r="F2550" s="178"/>
      <c r="G2550" s="178"/>
      <c r="H2550" s="178"/>
      <c r="I2550" s="55" t="str">
        <f>IF(F2550="","",VLOOKUP(LEFT(F2550,5),'Technikai cellák'!B:C,2,0))</f>
        <v/>
      </c>
      <c r="J2550" s="55" t="str">
        <f>IF(F2550="","",VLOOKUP(I2550,'Technikai cellák'!$C$1:$D$12,2,0))</f>
        <v/>
      </c>
      <c r="K2550" s="179"/>
      <c r="L2550" s="67" t="str">
        <f t="shared" si="778"/>
        <v/>
      </c>
      <c r="M2550" s="68">
        <f t="shared" si="779"/>
        <v>0</v>
      </c>
      <c r="N2550" s="66">
        <f t="shared" si="780"/>
        <v>0</v>
      </c>
      <c r="O2550" s="152"/>
      <c r="P2550" s="172">
        <f t="shared" si="777"/>
        <v>0</v>
      </c>
      <c r="Q2550" s="69">
        <f t="shared" si="781"/>
        <v>0</v>
      </c>
      <c r="R2550" s="62">
        <f t="shared" si="782"/>
        <v>0</v>
      </c>
      <c r="S2550" s="153"/>
      <c r="T2550" s="118" t="str">
        <f t="shared" si="783"/>
        <v/>
      </c>
      <c r="U2550" s="154"/>
      <c r="V2550" s="154"/>
      <c r="W2550" s="154"/>
      <c r="X2550" s="154"/>
      <c r="Y2550" s="154"/>
      <c r="Z2550" s="154"/>
      <c r="AA2550" s="154"/>
      <c r="AB2550" s="154"/>
      <c r="AC2550" s="154"/>
      <c r="AD2550" s="154"/>
      <c r="AE2550" s="154"/>
      <c r="AF2550" s="154"/>
      <c r="AG2550" s="63">
        <f t="shared" si="784"/>
        <v>0</v>
      </c>
      <c r="AH2550" s="56">
        <f t="shared" si="785"/>
        <v>0</v>
      </c>
      <c r="AI2550" s="56">
        <f t="shared" si="786"/>
        <v>0</v>
      </c>
      <c r="AJ2550" s="56">
        <f t="shared" si="787"/>
        <v>0</v>
      </c>
      <c r="AK2550" s="56">
        <f t="shared" si="788"/>
        <v>0</v>
      </c>
      <c r="AL2550" s="56">
        <f t="shared" si="789"/>
        <v>0</v>
      </c>
      <c r="AM2550" s="56">
        <f t="shared" si="790"/>
        <v>0</v>
      </c>
      <c r="AN2550" s="56">
        <f t="shared" si="791"/>
        <v>0</v>
      </c>
      <c r="AO2550" s="56">
        <f t="shared" si="792"/>
        <v>0</v>
      </c>
      <c r="AP2550" s="56">
        <f t="shared" si="793"/>
        <v>0</v>
      </c>
      <c r="AQ2550" s="56">
        <f t="shared" si="794"/>
        <v>0</v>
      </c>
      <c r="AR2550" s="86">
        <f t="shared" si="795"/>
        <v>0</v>
      </c>
    </row>
    <row r="2551" spans="1:44" x14ac:dyDescent="0.25">
      <c r="A2551" s="178"/>
      <c r="B2551" s="55" t="str">
        <f>_xlfn.IFNA(VLOOKUP(A2551,'Ajánlatkérő(k) adatai'!$B$4:$C$205,2,0),"")</f>
        <v/>
      </c>
      <c r="C2551" s="178"/>
      <c r="D2551" s="55" t="str">
        <f>_xlfn.IFNA(VLOOKUP(C2551,'Számlafizető(k) adatai'!$C$4:$D$203,2,0),"")</f>
        <v/>
      </c>
      <c r="E2551" s="55" t="str">
        <f>_xlfn.IFNA(VLOOKUP(C2551,'Számlafizető(k) adatai'!$C$4:$M$203,11,0),"")</f>
        <v/>
      </c>
      <c r="F2551" s="178"/>
      <c r="G2551" s="178"/>
      <c r="H2551" s="178"/>
      <c r="I2551" s="55" t="str">
        <f>IF(F2551="","",VLOOKUP(LEFT(F2551,5),'Technikai cellák'!B:C,2,0))</f>
        <v/>
      </c>
      <c r="J2551" s="55" t="str">
        <f>IF(F2551="","",VLOOKUP(I2551,'Technikai cellák'!$C$1:$D$12,2,0))</f>
        <v/>
      </c>
      <c r="K2551" s="179"/>
      <c r="L2551" s="67" t="str">
        <f t="shared" si="778"/>
        <v/>
      </c>
      <c r="M2551" s="68">
        <f t="shared" si="779"/>
        <v>0</v>
      </c>
      <c r="N2551" s="66">
        <f t="shared" si="780"/>
        <v>0</v>
      </c>
      <c r="O2551" s="152"/>
      <c r="P2551" s="172">
        <f t="shared" si="777"/>
        <v>0</v>
      </c>
      <c r="Q2551" s="69">
        <f t="shared" si="781"/>
        <v>0</v>
      </c>
      <c r="R2551" s="62">
        <f t="shared" si="782"/>
        <v>0</v>
      </c>
      <c r="S2551" s="153"/>
      <c r="T2551" s="118" t="str">
        <f t="shared" si="783"/>
        <v/>
      </c>
      <c r="U2551" s="154"/>
      <c r="V2551" s="154"/>
      <c r="W2551" s="154"/>
      <c r="X2551" s="154"/>
      <c r="Y2551" s="154"/>
      <c r="Z2551" s="154"/>
      <c r="AA2551" s="154"/>
      <c r="AB2551" s="154"/>
      <c r="AC2551" s="154"/>
      <c r="AD2551" s="154"/>
      <c r="AE2551" s="154"/>
      <c r="AF2551" s="154"/>
      <c r="AG2551" s="63">
        <f t="shared" si="784"/>
        <v>0</v>
      </c>
      <c r="AH2551" s="56">
        <f t="shared" si="785"/>
        <v>0</v>
      </c>
      <c r="AI2551" s="56">
        <f t="shared" si="786"/>
        <v>0</v>
      </c>
      <c r="AJ2551" s="56">
        <f t="shared" si="787"/>
        <v>0</v>
      </c>
      <c r="AK2551" s="56">
        <f t="shared" si="788"/>
        <v>0</v>
      </c>
      <c r="AL2551" s="56">
        <f t="shared" si="789"/>
        <v>0</v>
      </c>
      <c r="AM2551" s="56">
        <f t="shared" si="790"/>
        <v>0</v>
      </c>
      <c r="AN2551" s="56">
        <f t="shared" si="791"/>
        <v>0</v>
      </c>
      <c r="AO2551" s="56">
        <f t="shared" si="792"/>
        <v>0</v>
      </c>
      <c r="AP2551" s="56">
        <f t="shared" si="793"/>
        <v>0</v>
      </c>
      <c r="AQ2551" s="56">
        <f t="shared" si="794"/>
        <v>0</v>
      </c>
      <c r="AR2551" s="86">
        <f t="shared" si="795"/>
        <v>0</v>
      </c>
    </row>
    <row r="2552" spans="1:44" x14ac:dyDescent="0.25">
      <c r="A2552" s="178"/>
      <c r="B2552" s="55" t="str">
        <f>_xlfn.IFNA(VLOOKUP(A2552,'Ajánlatkérő(k) adatai'!$B$4:$C$205,2,0),"")</f>
        <v/>
      </c>
      <c r="C2552" s="178"/>
      <c r="D2552" s="55" t="str">
        <f>_xlfn.IFNA(VLOOKUP(C2552,'Számlafizető(k) adatai'!$C$4:$D$203,2,0),"")</f>
        <v/>
      </c>
      <c r="E2552" s="55" t="str">
        <f>_xlfn.IFNA(VLOOKUP(C2552,'Számlafizető(k) adatai'!$C$4:$M$203,11,0),"")</f>
        <v/>
      </c>
      <c r="F2552" s="178"/>
      <c r="G2552" s="178"/>
      <c r="H2552" s="178"/>
      <c r="I2552" s="55" t="str">
        <f>IF(F2552="","",VLOOKUP(LEFT(F2552,5),'Technikai cellák'!B:C,2,0))</f>
        <v/>
      </c>
      <c r="J2552" s="55" t="str">
        <f>IF(F2552="","",VLOOKUP(I2552,'Technikai cellák'!$C$1:$D$12,2,0))</f>
        <v/>
      </c>
      <c r="K2552" s="179"/>
      <c r="L2552" s="67" t="str">
        <f t="shared" si="778"/>
        <v/>
      </c>
      <c r="M2552" s="68">
        <f t="shared" si="779"/>
        <v>0</v>
      </c>
      <c r="N2552" s="66">
        <f t="shared" si="780"/>
        <v>0</v>
      </c>
      <c r="O2552" s="152"/>
      <c r="P2552" s="172">
        <f t="shared" si="777"/>
        <v>0</v>
      </c>
      <c r="Q2552" s="69">
        <f t="shared" si="781"/>
        <v>0</v>
      </c>
      <c r="R2552" s="62">
        <f t="shared" si="782"/>
        <v>0</v>
      </c>
      <c r="S2552" s="153"/>
      <c r="T2552" s="118" t="str">
        <f t="shared" si="783"/>
        <v/>
      </c>
      <c r="U2552" s="154"/>
      <c r="V2552" s="154"/>
      <c r="W2552" s="154"/>
      <c r="X2552" s="154"/>
      <c r="Y2552" s="154"/>
      <c r="Z2552" s="154"/>
      <c r="AA2552" s="154"/>
      <c r="AB2552" s="154"/>
      <c r="AC2552" s="154"/>
      <c r="AD2552" s="154"/>
      <c r="AE2552" s="154"/>
      <c r="AF2552" s="154"/>
      <c r="AG2552" s="63">
        <f t="shared" si="784"/>
        <v>0</v>
      </c>
      <c r="AH2552" s="56">
        <f t="shared" si="785"/>
        <v>0</v>
      </c>
      <c r="AI2552" s="56">
        <f t="shared" si="786"/>
        <v>0</v>
      </c>
      <c r="AJ2552" s="56">
        <f t="shared" si="787"/>
        <v>0</v>
      </c>
      <c r="AK2552" s="56">
        <f t="shared" si="788"/>
        <v>0</v>
      </c>
      <c r="AL2552" s="56">
        <f t="shared" si="789"/>
        <v>0</v>
      </c>
      <c r="AM2552" s="56">
        <f t="shared" si="790"/>
        <v>0</v>
      </c>
      <c r="AN2552" s="56">
        <f t="shared" si="791"/>
        <v>0</v>
      </c>
      <c r="AO2552" s="56">
        <f t="shared" si="792"/>
        <v>0</v>
      </c>
      <c r="AP2552" s="56">
        <f t="shared" si="793"/>
        <v>0</v>
      </c>
      <c r="AQ2552" s="56">
        <f t="shared" si="794"/>
        <v>0</v>
      </c>
      <c r="AR2552" s="86">
        <f t="shared" si="795"/>
        <v>0</v>
      </c>
    </row>
    <row r="2553" spans="1:44" x14ac:dyDescent="0.25">
      <c r="A2553" s="178"/>
      <c r="B2553" s="55" t="str">
        <f>_xlfn.IFNA(VLOOKUP(A2553,'Ajánlatkérő(k) adatai'!$B$4:$C$205,2,0),"")</f>
        <v/>
      </c>
      <c r="C2553" s="178"/>
      <c r="D2553" s="55" t="str">
        <f>_xlfn.IFNA(VLOOKUP(C2553,'Számlafizető(k) adatai'!$C$4:$D$203,2,0),"")</f>
        <v/>
      </c>
      <c r="E2553" s="55" t="str">
        <f>_xlfn.IFNA(VLOOKUP(C2553,'Számlafizető(k) adatai'!$C$4:$M$203,11,0),"")</f>
        <v/>
      </c>
      <c r="F2553" s="178"/>
      <c r="G2553" s="178"/>
      <c r="H2553" s="178"/>
      <c r="I2553" s="55" t="str">
        <f>IF(F2553="","",VLOOKUP(LEFT(F2553,5),'Technikai cellák'!B:C,2,0))</f>
        <v/>
      </c>
      <c r="J2553" s="55" t="str">
        <f>IF(F2553="","",VLOOKUP(I2553,'Technikai cellák'!$C$1:$D$12,2,0))</f>
        <v/>
      </c>
      <c r="K2553" s="179"/>
      <c r="L2553" s="67" t="str">
        <f t="shared" si="778"/>
        <v/>
      </c>
      <c r="M2553" s="68">
        <f t="shared" si="779"/>
        <v>0</v>
      </c>
      <c r="N2553" s="66">
        <f t="shared" si="780"/>
        <v>0</v>
      </c>
      <c r="O2553" s="152"/>
      <c r="P2553" s="172">
        <f t="shared" si="777"/>
        <v>0</v>
      </c>
      <c r="Q2553" s="69">
        <f t="shared" si="781"/>
        <v>0</v>
      </c>
      <c r="R2553" s="62">
        <f t="shared" si="782"/>
        <v>0</v>
      </c>
      <c r="S2553" s="153"/>
      <c r="T2553" s="118" t="str">
        <f t="shared" si="783"/>
        <v/>
      </c>
      <c r="U2553" s="154"/>
      <c r="V2553" s="154"/>
      <c r="W2553" s="154"/>
      <c r="X2553" s="154"/>
      <c r="Y2553" s="154"/>
      <c r="Z2553" s="154"/>
      <c r="AA2553" s="154"/>
      <c r="AB2553" s="154"/>
      <c r="AC2553" s="154"/>
      <c r="AD2553" s="154"/>
      <c r="AE2553" s="154"/>
      <c r="AF2553" s="154"/>
      <c r="AG2553" s="63">
        <f t="shared" si="784"/>
        <v>0</v>
      </c>
      <c r="AH2553" s="56">
        <f t="shared" si="785"/>
        <v>0</v>
      </c>
      <c r="AI2553" s="56">
        <f t="shared" si="786"/>
        <v>0</v>
      </c>
      <c r="AJ2553" s="56">
        <f t="shared" si="787"/>
        <v>0</v>
      </c>
      <c r="AK2553" s="56">
        <f t="shared" si="788"/>
        <v>0</v>
      </c>
      <c r="AL2553" s="56">
        <f t="shared" si="789"/>
        <v>0</v>
      </c>
      <c r="AM2553" s="56">
        <f t="shared" si="790"/>
        <v>0</v>
      </c>
      <c r="AN2553" s="56">
        <f t="shared" si="791"/>
        <v>0</v>
      </c>
      <c r="AO2553" s="56">
        <f t="shared" si="792"/>
        <v>0</v>
      </c>
      <c r="AP2553" s="56">
        <f t="shared" si="793"/>
        <v>0</v>
      </c>
      <c r="AQ2553" s="56">
        <f t="shared" si="794"/>
        <v>0</v>
      </c>
      <c r="AR2553" s="86">
        <f t="shared" si="795"/>
        <v>0</v>
      </c>
    </row>
    <row r="2554" spans="1:44" x14ac:dyDescent="0.25">
      <c r="A2554" s="178"/>
      <c r="B2554" s="55" t="str">
        <f>_xlfn.IFNA(VLOOKUP(A2554,'Ajánlatkérő(k) adatai'!$B$4:$C$205,2,0),"")</f>
        <v/>
      </c>
      <c r="C2554" s="178"/>
      <c r="D2554" s="55" t="str">
        <f>_xlfn.IFNA(VLOOKUP(C2554,'Számlafizető(k) adatai'!$C$4:$D$203,2,0),"")</f>
        <v/>
      </c>
      <c r="E2554" s="55" t="str">
        <f>_xlfn.IFNA(VLOOKUP(C2554,'Számlafizető(k) adatai'!$C$4:$M$203,11,0),"")</f>
        <v/>
      </c>
      <c r="F2554" s="178"/>
      <c r="G2554" s="178"/>
      <c r="H2554" s="178"/>
      <c r="I2554" s="55" t="str">
        <f>IF(F2554="","",VLOOKUP(LEFT(F2554,5),'Technikai cellák'!B:C,2,0))</f>
        <v/>
      </c>
      <c r="J2554" s="55" t="str">
        <f>IF(F2554="","",VLOOKUP(I2554,'Technikai cellák'!$C$1:$D$12,2,0))</f>
        <v/>
      </c>
      <c r="K2554" s="179"/>
      <c r="L2554" s="67" t="str">
        <f t="shared" si="778"/>
        <v/>
      </c>
      <c r="M2554" s="68">
        <f t="shared" si="779"/>
        <v>0</v>
      </c>
      <c r="N2554" s="66">
        <f t="shared" si="780"/>
        <v>0</v>
      </c>
      <c r="O2554" s="152"/>
      <c r="P2554" s="172">
        <f t="shared" si="777"/>
        <v>0</v>
      </c>
      <c r="Q2554" s="69">
        <f t="shared" si="781"/>
        <v>0</v>
      </c>
      <c r="R2554" s="62">
        <f t="shared" si="782"/>
        <v>0</v>
      </c>
      <c r="S2554" s="153"/>
      <c r="T2554" s="118" t="str">
        <f t="shared" si="783"/>
        <v/>
      </c>
      <c r="U2554" s="154"/>
      <c r="V2554" s="154"/>
      <c r="W2554" s="154"/>
      <c r="X2554" s="154"/>
      <c r="Y2554" s="154"/>
      <c r="Z2554" s="154"/>
      <c r="AA2554" s="154"/>
      <c r="AB2554" s="154"/>
      <c r="AC2554" s="154"/>
      <c r="AD2554" s="154"/>
      <c r="AE2554" s="154"/>
      <c r="AF2554" s="154"/>
      <c r="AG2554" s="63">
        <f t="shared" si="784"/>
        <v>0</v>
      </c>
      <c r="AH2554" s="56">
        <f t="shared" si="785"/>
        <v>0</v>
      </c>
      <c r="AI2554" s="56">
        <f t="shared" si="786"/>
        <v>0</v>
      </c>
      <c r="AJ2554" s="56">
        <f t="shared" si="787"/>
        <v>0</v>
      </c>
      <c r="AK2554" s="56">
        <f t="shared" si="788"/>
        <v>0</v>
      </c>
      <c r="AL2554" s="56">
        <f t="shared" si="789"/>
        <v>0</v>
      </c>
      <c r="AM2554" s="56">
        <f t="shared" si="790"/>
        <v>0</v>
      </c>
      <c r="AN2554" s="56">
        <f t="shared" si="791"/>
        <v>0</v>
      </c>
      <c r="AO2554" s="56">
        <f t="shared" si="792"/>
        <v>0</v>
      </c>
      <c r="AP2554" s="56">
        <f t="shared" si="793"/>
        <v>0</v>
      </c>
      <c r="AQ2554" s="56">
        <f t="shared" si="794"/>
        <v>0</v>
      </c>
      <c r="AR2554" s="86">
        <f t="shared" si="795"/>
        <v>0</v>
      </c>
    </row>
    <row r="2555" spans="1:44" x14ac:dyDescent="0.25">
      <c r="A2555" s="178"/>
      <c r="B2555" s="55" t="str">
        <f>_xlfn.IFNA(VLOOKUP(A2555,'Ajánlatkérő(k) adatai'!$B$4:$C$205,2,0),"")</f>
        <v/>
      </c>
      <c r="C2555" s="178"/>
      <c r="D2555" s="55" t="str">
        <f>_xlfn.IFNA(VLOOKUP(C2555,'Számlafizető(k) adatai'!$C$4:$D$203,2,0),"")</f>
        <v/>
      </c>
      <c r="E2555" s="55" t="str">
        <f>_xlfn.IFNA(VLOOKUP(C2555,'Számlafizető(k) adatai'!$C$4:$M$203,11,0),"")</f>
        <v/>
      </c>
      <c r="F2555" s="178"/>
      <c r="G2555" s="178"/>
      <c r="H2555" s="178"/>
      <c r="I2555" s="55" t="str">
        <f>IF(F2555="","",VLOOKUP(LEFT(F2555,5),'Technikai cellák'!B:C,2,0))</f>
        <v/>
      </c>
      <c r="J2555" s="55" t="str">
        <f>IF(F2555="","",VLOOKUP(I2555,'Technikai cellák'!$C$1:$D$12,2,0))</f>
        <v/>
      </c>
      <c r="K2555" s="179"/>
      <c r="L2555" s="67" t="str">
        <f t="shared" si="778"/>
        <v/>
      </c>
      <c r="M2555" s="68">
        <f t="shared" si="779"/>
        <v>0</v>
      </c>
      <c r="N2555" s="66">
        <f t="shared" si="780"/>
        <v>0</v>
      </c>
      <c r="O2555" s="152"/>
      <c r="P2555" s="172">
        <f t="shared" si="777"/>
        <v>0</v>
      </c>
      <c r="Q2555" s="69">
        <f t="shared" si="781"/>
        <v>0</v>
      </c>
      <c r="R2555" s="62">
        <f t="shared" si="782"/>
        <v>0</v>
      </c>
      <c r="S2555" s="153"/>
      <c r="T2555" s="118" t="str">
        <f t="shared" si="783"/>
        <v/>
      </c>
      <c r="U2555" s="154"/>
      <c r="V2555" s="154"/>
      <c r="W2555" s="154"/>
      <c r="X2555" s="154"/>
      <c r="Y2555" s="154"/>
      <c r="Z2555" s="154"/>
      <c r="AA2555" s="154"/>
      <c r="AB2555" s="154"/>
      <c r="AC2555" s="154"/>
      <c r="AD2555" s="154"/>
      <c r="AE2555" s="154"/>
      <c r="AF2555" s="154"/>
      <c r="AG2555" s="63">
        <f t="shared" si="784"/>
        <v>0</v>
      </c>
      <c r="AH2555" s="56">
        <f t="shared" si="785"/>
        <v>0</v>
      </c>
      <c r="AI2555" s="56">
        <f t="shared" si="786"/>
        <v>0</v>
      </c>
      <c r="AJ2555" s="56">
        <f t="shared" si="787"/>
        <v>0</v>
      </c>
      <c r="AK2555" s="56">
        <f t="shared" si="788"/>
        <v>0</v>
      </c>
      <c r="AL2555" s="56">
        <f t="shared" si="789"/>
        <v>0</v>
      </c>
      <c r="AM2555" s="56">
        <f t="shared" si="790"/>
        <v>0</v>
      </c>
      <c r="AN2555" s="56">
        <f t="shared" si="791"/>
        <v>0</v>
      </c>
      <c r="AO2555" s="56">
        <f t="shared" si="792"/>
        <v>0</v>
      </c>
      <c r="AP2555" s="56">
        <f t="shared" si="793"/>
        <v>0</v>
      </c>
      <c r="AQ2555" s="56">
        <f t="shared" si="794"/>
        <v>0</v>
      </c>
      <c r="AR2555" s="86">
        <f t="shared" si="795"/>
        <v>0</v>
      </c>
    </row>
    <row r="2556" spans="1:44" x14ac:dyDescent="0.25">
      <c r="A2556" s="178"/>
      <c r="B2556" s="55" t="str">
        <f>_xlfn.IFNA(VLOOKUP(A2556,'Ajánlatkérő(k) adatai'!$B$4:$C$205,2,0),"")</f>
        <v/>
      </c>
      <c r="C2556" s="178"/>
      <c r="D2556" s="55" t="str">
        <f>_xlfn.IFNA(VLOOKUP(C2556,'Számlafizető(k) adatai'!$C$4:$D$203,2,0),"")</f>
        <v/>
      </c>
      <c r="E2556" s="55" t="str">
        <f>_xlfn.IFNA(VLOOKUP(C2556,'Számlafizető(k) adatai'!$C$4:$M$203,11,0),"")</f>
        <v/>
      </c>
      <c r="F2556" s="178"/>
      <c r="G2556" s="178"/>
      <c r="H2556" s="178"/>
      <c r="I2556" s="55" t="str">
        <f>IF(F2556="","",VLOOKUP(LEFT(F2556,5),'Technikai cellák'!B:C,2,0))</f>
        <v/>
      </c>
      <c r="J2556" s="55" t="str">
        <f>IF(F2556="","",VLOOKUP(I2556,'Technikai cellák'!$C$1:$D$12,2,0))</f>
        <v/>
      </c>
      <c r="K2556" s="179"/>
      <c r="L2556" s="67" t="str">
        <f t="shared" si="778"/>
        <v/>
      </c>
      <c r="M2556" s="68">
        <f t="shared" si="779"/>
        <v>0</v>
      </c>
      <c r="N2556" s="66">
        <f t="shared" si="780"/>
        <v>0</v>
      </c>
      <c r="O2556" s="152"/>
      <c r="P2556" s="172">
        <f t="shared" si="777"/>
        <v>0</v>
      </c>
      <c r="Q2556" s="69">
        <f t="shared" si="781"/>
        <v>0</v>
      </c>
      <c r="R2556" s="62">
        <f t="shared" si="782"/>
        <v>0</v>
      </c>
      <c r="S2556" s="153"/>
      <c r="T2556" s="118" t="str">
        <f t="shared" si="783"/>
        <v/>
      </c>
      <c r="U2556" s="154"/>
      <c r="V2556" s="154"/>
      <c r="W2556" s="154"/>
      <c r="X2556" s="154"/>
      <c r="Y2556" s="154"/>
      <c r="Z2556" s="154"/>
      <c r="AA2556" s="154"/>
      <c r="AB2556" s="154"/>
      <c r="AC2556" s="154"/>
      <c r="AD2556" s="154"/>
      <c r="AE2556" s="154"/>
      <c r="AF2556" s="154"/>
      <c r="AG2556" s="63">
        <f t="shared" si="784"/>
        <v>0</v>
      </c>
      <c r="AH2556" s="56">
        <f t="shared" si="785"/>
        <v>0</v>
      </c>
      <c r="AI2556" s="56">
        <f t="shared" si="786"/>
        <v>0</v>
      </c>
      <c r="AJ2556" s="56">
        <f t="shared" si="787"/>
        <v>0</v>
      </c>
      <c r="AK2556" s="56">
        <f t="shared" si="788"/>
        <v>0</v>
      </c>
      <c r="AL2556" s="56">
        <f t="shared" si="789"/>
        <v>0</v>
      </c>
      <c r="AM2556" s="56">
        <f t="shared" si="790"/>
        <v>0</v>
      </c>
      <c r="AN2556" s="56">
        <f t="shared" si="791"/>
        <v>0</v>
      </c>
      <c r="AO2556" s="56">
        <f t="shared" si="792"/>
        <v>0</v>
      </c>
      <c r="AP2556" s="56">
        <f t="shared" si="793"/>
        <v>0</v>
      </c>
      <c r="AQ2556" s="56">
        <f t="shared" si="794"/>
        <v>0</v>
      </c>
      <c r="AR2556" s="86">
        <f t="shared" si="795"/>
        <v>0</v>
      </c>
    </row>
    <row r="2557" spans="1:44" x14ac:dyDescent="0.25">
      <c r="A2557" s="178"/>
      <c r="B2557" s="55" t="str">
        <f>_xlfn.IFNA(VLOOKUP(A2557,'Ajánlatkérő(k) adatai'!$B$4:$C$205,2,0),"")</f>
        <v/>
      </c>
      <c r="C2557" s="178"/>
      <c r="D2557" s="55" t="str">
        <f>_xlfn.IFNA(VLOOKUP(C2557,'Számlafizető(k) adatai'!$C$4:$D$203,2,0),"")</f>
        <v/>
      </c>
      <c r="E2557" s="55" t="str">
        <f>_xlfn.IFNA(VLOOKUP(C2557,'Számlafizető(k) adatai'!$C$4:$M$203,11,0),"")</f>
        <v/>
      </c>
      <c r="F2557" s="178"/>
      <c r="G2557" s="178"/>
      <c r="H2557" s="178"/>
      <c r="I2557" s="55" t="str">
        <f>IF(F2557="","",VLOOKUP(LEFT(F2557,5),'Technikai cellák'!B:C,2,0))</f>
        <v/>
      </c>
      <c r="J2557" s="55" t="str">
        <f>IF(F2557="","",VLOOKUP(I2557,'Technikai cellák'!$C$1:$D$12,2,0))</f>
        <v/>
      </c>
      <c r="K2557" s="179"/>
      <c r="L2557" s="67" t="str">
        <f t="shared" si="778"/>
        <v/>
      </c>
      <c r="M2557" s="68">
        <f t="shared" si="779"/>
        <v>0</v>
      </c>
      <c r="N2557" s="66">
        <f t="shared" si="780"/>
        <v>0</v>
      </c>
      <c r="O2557" s="152"/>
      <c r="P2557" s="172">
        <f t="shared" si="777"/>
        <v>0</v>
      </c>
      <c r="Q2557" s="69">
        <f t="shared" si="781"/>
        <v>0</v>
      </c>
      <c r="R2557" s="62">
        <f t="shared" si="782"/>
        <v>0</v>
      </c>
      <c r="S2557" s="153"/>
      <c r="T2557" s="118" t="str">
        <f t="shared" si="783"/>
        <v/>
      </c>
      <c r="U2557" s="154"/>
      <c r="V2557" s="154"/>
      <c r="W2557" s="154"/>
      <c r="X2557" s="154"/>
      <c r="Y2557" s="154"/>
      <c r="Z2557" s="154"/>
      <c r="AA2557" s="154"/>
      <c r="AB2557" s="154"/>
      <c r="AC2557" s="154"/>
      <c r="AD2557" s="154"/>
      <c r="AE2557" s="154"/>
      <c r="AF2557" s="154"/>
      <c r="AG2557" s="63">
        <f t="shared" si="784"/>
        <v>0</v>
      </c>
      <c r="AH2557" s="56">
        <f t="shared" si="785"/>
        <v>0</v>
      </c>
      <c r="AI2557" s="56">
        <f t="shared" si="786"/>
        <v>0</v>
      </c>
      <c r="AJ2557" s="56">
        <f t="shared" si="787"/>
        <v>0</v>
      </c>
      <c r="AK2557" s="56">
        <f t="shared" si="788"/>
        <v>0</v>
      </c>
      <c r="AL2557" s="56">
        <f t="shared" si="789"/>
        <v>0</v>
      </c>
      <c r="AM2557" s="56">
        <f t="shared" si="790"/>
        <v>0</v>
      </c>
      <c r="AN2557" s="56">
        <f t="shared" si="791"/>
        <v>0</v>
      </c>
      <c r="AO2557" s="56">
        <f t="shared" si="792"/>
        <v>0</v>
      </c>
      <c r="AP2557" s="56">
        <f t="shared" si="793"/>
        <v>0</v>
      </c>
      <c r="AQ2557" s="56">
        <f t="shared" si="794"/>
        <v>0</v>
      </c>
      <c r="AR2557" s="86">
        <f t="shared" si="795"/>
        <v>0</v>
      </c>
    </row>
    <row r="2558" spans="1:44" x14ac:dyDescent="0.25">
      <c r="A2558" s="178"/>
      <c r="B2558" s="55" t="str">
        <f>_xlfn.IFNA(VLOOKUP(A2558,'Ajánlatkérő(k) adatai'!$B$4:$C$205,2,0),"")</f>
        <v/>
      </c>
      <c r="C2558" s="178"/>
      <c r="D2558" s="55" t="str">
        <f>_xlfn.IFNA(VLOOKUP(C2558,'Számlafizető(k) adatai'!$C$4:$D$203,2,0),"")</f>
        <v/>
      </c>
      <c r="E2558" s="55" t="str">
        <f>_xlfn.IFNA(VLOOKUP(C2558,'Számlafizető(k) adatai'!$C$4:$M$203,11,0),"")</f>
        <v/>
      </c>
      <c r="F2558" s="178"/>
      <c r="G2558" s="178"/>
      <c r="H2558" s="178"/>
      <c r="I2558" s="55" t="str">
        <f>IF(F2558="","",VLOOKUP(LEFT(F2558,5),'Technikai cellák'!B:C,2,0))</f>
        <v/>
      </c>
      <c r="J2558" s="55" t="str">
        <f>IF(F2558="","",VLOOKUP(I2558,'Technikai cellák'!$C$1:$D$12,2,0))</f>
        <v/>
      </c>
      <c r="K2558" s="179"/>
      <c r="L2558" s="67" t="str">
        <f t="shared" si="778"/>
        <v/>
      </c>
      <c r="M2558" s="68">
        <f t="shared" si="779"/>
        <v>0</v>
      </c>
      <c r="N2558" s="66">
        <f t="shared" si="780"/>
        <v>0</v>
      </c>
      <c r="O2558" s="152"/>
      <c r="P2558" s="172">
        <f t="shared" si="777"/>
        <v>0</v>
      </c>
      <c r="Q2558" s="69">
        <f t="shared" si="781"/>
        <v>0</v>
      </c>
      <c r="R2558" s="62">
        <f t="shared" si="782"/>
        <v>0</v>
      </c>
      <c r="S2558" s="153"/>
      <c r="T2558" s="118" t="str">
        <f t="shared" si="783"/>
        <v/>
      </c>
      <c r="U2558" s="154"/>
      <c r="V2558" s="154"/>
      <c r="W2558" s="154"/>
      <c r="X2558" s="154"/>
      <c r="Y2558" s="154"/>
      <c r="Z2558" s="154"/>
      <c r="AA2558" s="154"/>
      <c r="AB2558" s="154"/>
      <c r="AC2558" s="154"/>
      <c r="AD2558" s="154"/>
      <c r="AE2558" s="154"/>
      <c r="AF2558" s="154"/>
      <c r="AG2558" s="63">
        <f t="shared" si="784"/>
        <v>0</v>
      </c>
      <c r="AH2558" s="56">
        <f t="shared" si="785"/>
        <v>0</v>
      </c>
      <c r="AI2558" s="56">
        <f t="shared" si="786"/>
        <v>0</v>
      </c>
      <c r="AJ2558" s="56">
        <f t="shared" si="787"/>
        <v>0</v>
      </c>
      <c r="AK2558" s="56">
        <f t="shared" si="788"/>
        <v>0</v>
      </c>
      <c r="AL2558" s="56">
        <f t="shared" si="789"/>
        <v>0</v>
      </c>
      <c r="AM2558" s="56">
        <f t="shared" si="790"/>
        <v>0</v>
      </c>
      <c r="AN2558" s="56">
        <f t="shared" si="791"/>
        <v>0</v>
      </c>
      <c r="AO2558" s="56">
        <f t="shared" si="792"/>
        <v>0</v>
      </c>
      <c r="AP2558" s="56">
        <f t="shared" si="793"/>
        <v>0</v>
      </c>
      <c r="AQ2558" s="56">
        <f t="shared" si="794"/>
        <v>0</v>
      </c>
      <c r="AR2558" s="86">
        <f t="shared" si="795"/>
        <v>0</v>
      </c>
    </row>
    <row r="2559" spans="1:44" x14ac:dyDescent="0.25">
      <c r="A2559" s="178"/>
      <c r="B2559" s="55" t="str">
        <f>_xlfn.IFNA(VLOOKUP(A2559,'Ajánlatkérő(k) adatai'!$B$4:$C$205,2,0),"")</f>
        <v/>
      </c>
      <c r="C2559" s="178"/>
      <c r="D2559" s="55" t="str">
        <f>_xlfn.IFNA(VLOOKUP(C2559,'Számlafizető(k) adatai'!$C$4:$D$203,2,0),"")</f>
        <v/>
      </c>
      <c r="E2559" s="55" t="str">
        <f>_xlfn.IFNA(VLOOKUP(C2559,'Számlafizető(k) adatai'!$C$4:$M$203,11,0),"")</f>
        <v/>
      </c>
      <c r="F2559" s="178"/>
      <c r="G2559" s="178"/>
      <c r="H2559" s="178"/>
      <c r="I2559" s="55" t="str">
        <f>IF(F2559="","",VLOOKUP(LEFT(F2559,5),'Technikai cellák'!B:C,2,0))</f>
        <v/>
      </c>
      <c r="J2559" s="55" t="str">
        <f>IF(F2559="","",VLOOKUP(I2559,'Technikai cellák'!$C$1:$D$12,2,0))</f>
        <v/>
      </c>
      <c r="K2559" s="179"/>
      <c r="L2559" s="67" t="str">
        <f t="shared" si="778"/>
        <v/>
      </c>
      <c r="M2559" s="68">
        <f t="shared" si="779"/>
        <v>0</v>
      </c>
      <c r="N2559" s="66">
        <f t="shared" si="780"/>
        <v>0</v>
      </c>
      <c r="O2559" s="152"/>
      <c r="P2559" s="172">
        <f t="shared" si="777"/>
        <v>0</v>
      </c>
      <c r="Q2559" s="69">
        <f t="shared" si="781"/>
        <v>0</v>
      </c>
      <c r="R2559" s="62">
        <f t="shared" si="782"/>
        <v>0</v>
      </c>
      <c r="S2559" s="153"/>
      <c r="T2559" s="118" t="str">
        <f t="shared" si="783"/>
        <v/>
      </c>
      <c r="U2559" s="154"/>
      <c r="V2559" s="154"/>
      <c r="W2559" s="154"/>
      <c r="X2559" s="154"/>
      <c r="Y2559" s="154"/>
      <c r="Z2559" s="154"/>
      <c r="AA2559" s="154"/>
      <c r="AB2559" s="154"/>
      <c r="AC2559" s="154"/>
      <c r="AD2559" s="154"/>
      <c r="AE2559" s="154"/>
      <c r="AF2559" s="154"/>
      <c r="AG2559" s="63">
        <f t="shared" si="784"/>
        <v>0</v>
      </c>
      <c r="AH2559" s="56">
        <f t="shared" si="785"/>
        <v>0</v>
      </c>
      <c r="AI2559" s="56">
        <f t="shared" si="786"/>
        <v>0</v>
      </c>
      <c r="AJ2559" s="56">
        <f t="shared" si="787"/>
        <v>0</v>
      </c>
      <c r="AK2559" s="56">
        <f t="shared" si="788"/>
        <v>0</v>
      </c>
      <c r="AL2559" s="56">
        <f t="shared" si="789"/>
        <v>0</v>
      </c>
      <c r="AM2559" s="56">
        <f t="shared" si="790"/>
        <v>0</v>
      </c>
      <c r="AN2559" s="56">
        <f t="shared" si="791"/>
        <v>0</v>
      </c>
      <c r="AO2559" s="56">
        <f t="shared" si="792"/>
        <v>0</v>
      </c>
      <c r="AP2559" s="56">
        <f t="shared" si="793"/>
        <v>0</v>
      </c>
      <c r="AQ2559" s="56">
        <f t="shared" si="794"/>
        <v>0</v>
      </c>
      <c r="AR2559" s="86">
        <f t="shared" si="795"/>
        <v>0</v>
      </c>
    </row>
    <row r="2560" spans="1:44" x14ac:dyDescent="0.25">
      <c r="A2560" s="178"/>
      <c r="B2560" s="55" t="str">
        <f>_xlfn.IFNA(VLOOKUP(A2560,'Ajánlatkérő(k) adatai'!$B$4:$C$205,2,0),"")</f>
        <v/>
      </c>
      <c r="C2560" s="178"/>
      <c r="D2560" s="55" t="str">
        <f>_xlfn.IFNA(VLOOKUP(C2560,'Számlafizető(k) adatai'!$C$4:$D$203,2,0),"")</f>
        <v/>
      </c>
      <c r="E2560" s="55" t="str">
        <f>_xlfn.IFNA(VLOOKUP(C2560,'Számlafizető(k) adatai'!$C$4:$M$203,11,0),"")</f>
        <v/>
      </c>
      <c r="F2560" s="178"/>
      <c r="G2560" s="178"/>
      <c r="H2560" s="178"/>
      <c r="I2560" s="55" t="str">
        <f>IF(F2560="","",VLOOKUP(LEFT(F2560,5),'Technikai cellák'!B:C,2,0))</f>
        <v/>
      </c>
      <c r="J2560" s="55" t="str">
        <f>IF(F2560="","",VLOOKUP(I2560,'Technikai cellák'!$C$1:$D$12,2,0))</f>
        <v/>
      </c>
      <c r="K2560" s="179"/>
      <c r="L2560" s="67" t="str">
        <f t="shared" si="778"/>
        <v/>
      </c>
      <c r="M2560" s="68">
        <f t="shared" si="779"/>
        <v>0</v>
      </c>
      <c r="N2560" s="66">
        <f t="shared" si="780"/>
        <v>0</v>
      </c>
      <c r="O2560" s="152"/>
      <c r="P2560" s="172">
        <f t="shared" si="777"/>
        <v>0</v>
      </c>
      <c r="Q2560" s="69">
        <f t="shared" si="781"/>
        <v>0</v>
      </c>
      <c r="R2560" s="62">
        <f t="shared" si="782"/>
        <v>0</v>
      </c>
      <c r="S2560" s="153"/>
      <c r="T2560" s="118" t="str">
        <f t="shared" si="783"/>
        <v/>
      </c>
      <c r="U2560" s="154"/>
      <c r="V2560" s="154"/>
      <c r="W2560" s="154"/>
      <c r="X2560" s="154"/>
      <c r="Y2560" s="154"/>
      <c r="Z2560" s="154"/>
      <c r="AA2560" s="154"/>
      <c r="AB2560" s="154"/>
      <c r="AC2560" s="154"/>
      <c r="AD2560" s="154"/>
      <c r="AE2560" s="154"/>
      <c r="AF2560" s="154"/>
      <c r="AG2560" s="63">
        <f t="shared" si="784"/>
        <v>0</v>
      </c>
      <c r="AH2560" s="56">
        <f t="shared" si="785"/>
        <v>0</v>
      </c>
      <c r="AI2560" s="56">
        <f t="shared" si="786"/>
        <v>0</v>
      </c>
      <c r="AJ2560" s="56">
        <f t="shared" si="787"/>
        <v>0</v>
      </c>
      <c r="AK2560" s="56">
        <f t="shared" si="788"/>
        <v>0</v>
      </c>
      <c r="AL2560" s="56">
        <f t="shared" si="789"/>
        <v>0</v>
      </c>
      <c r="AM2560" s="56">
        <f t="shared" si="790"/>
        <v>0</v>
      </c>
      <c r="AN2560" s="56">
        <f t="shared" si="791"/>
        <v>0</v>
      </c>
      <c r="AO2560" s="56">
        <f t="shared" si="792"/>
        <v>0</v>
      </c>
      <c r="AP2560" s="56">
        <f t="shared" si="793"/>
        <v>0</v>
      </c>
      <c r="AQ2560" s="56">
        <f t="shared" si="794"/>
        <v>0</v>
      </c>
      <c r="AR2560" s="86">
        <f t="shared" si="795"/>
        <v>0</v>
      </c>
    </row>
    <row r="2561" spans="1:44" x14ac:dyDescent="0.25">
      <c r="A2561" s="178"/>
      <c r="B2561" s="55" t="str">
        <f>_xlfn.IFNA(VLOOKUP(A2561,'Ajánlatkérő(k) adatai'!$B$4:$C$205,2,0),"")</f>
        <v/>
      </c>
      <c r="C2561" s="178"/>
      <c r="D2561" s="55" t="str">
        <f>_xlfn.IFNA(VLOOKUP(C2561,'Számlafizető(k) adatai'!$C$4:$D$203,2,0),"")</f>
        <v/>
      </c>
      <c r="E2561" s="55" t="str">
        <f>_xlfn.IFNA(VLOOKUP(C2561,'Számlafizető(k) adatai'!$C$4:$M$203,11,0),"")</f>
        <v/>
      </c>
      <c r="F2561" s="178"/>
      <c r="G2561" s="178"/>
      <c r="H2561" s="178"/>
      <c r="I2561" s="55" t="str">
        <f>IF(F2561="","",VLOOKUP(LEFT(F2561,5),'Technikai cellák'!B:C,2,0))</f>
        <v/>
      </c>
      <c r="J2561" s="55" t="str">
        <f>IF(F2561="","",VLOOKUP(I2561,'Technikai cellák'!$C$1:$D$12,2,0))</f>
        <v/>
      </c>
      <c r="K2561" s="179"/>
      <c r="L2561" s="67" t="str">
        <f t="shared" si="778"/>
        <v/>
      </c>
      <c r="M2561" s="68">
        <f t="shared" si="779"/>
        <v>0</v>
      </c>
      <c r="N2561" s="66">
        <f t="shared" si="780"/>
        <v>0</v>
      </c>
      <c r="O2561" s="152"/>
      <c r="P2561" s="172">
        <f t="shared" si="777"/>
        <v>0</v>
      </c>
      <c r="Q2561" s="69">
        <f t="shared" si="781"/>
        <v>0</v>
      </c>
      <c r="R2561" s="62">
        <f t="shared" si="782"/>
        <v>0</v>
      </c>
      <c r="S2561" s="153"/>
      <c r="T2561" s="118" t="str">
        <f t="shared" si="783"/>
        <v/>
      </c>
      <c r="U2561" s="154"/>
      <c r="V2561" s="154"/>
      <c r="W2561" s="154"/>
      <c r="X2561" s="154"/>
      <c r="Y2561" s="154"/>
      <c r="Z2561" s="154"/>
      <c r="AA2561" s="154"/>
      <c r="AB2561" s="154"/>
      <c r="AC2561" s="154"/>
      <c r="AD2561" s="154"/>
      <c r="AE2561" s="154"/>
      <c r="AF2561" s="154"/>
      <c r="AG2561" s="63">
        <f t="shared" si="784"/>
        <v>0</v>
      </c>
      <c r="AH2561" s="56">
        <f t="shared" si="785"/>
        <v>0</v>
      </c>
      <c r="AI2561" s="56">
        <f t="shared" si="786"/>
        <v>0</v>
      </c>
      <c r="AJ2561" s="56">
        <f t="shared" si="787"/>
        <v>0</v>
      </c>
      <c r="AK2561" s="56">
        <f t="shared" si="788"/>
        <v>0</v>
      </c>
      <c r="AL2561" s="56">
        <f t="shared" si="789"/>
        <v>0</v>
      </c>
      <c r="AM2561" s="56">
        <f t="shared" si="790"/>
        <v>0</v>
      </c>
      <c r="AN2561" s="56">
        <f t="shared" si="791"/>
        <v>0</v>
      </c>
      <c r="AO2561" s="56">
        <f t="shared" si="792"/>
        <v>0</v>
      </c>
      <c r="AP2561" s="56">
        <f t="shared" si="793"/>
        <v>0</v>
      </c>
      <c r="AQ2561" s="56">
        <f t="shared" si="794"/>
        <v>0</v>
      </c>
      <c r="AR2561" s="86">
        <f t="shared" si="795"/>
        <v>0</v>
      </c>
    </row>
    <row r="2562" spans="1:44" x14ac:dyDescent="0.25">
      <c r="A2562" s="178"/>
      <c r="B2562" s="55" t="str">
        <f>_xlfn.IFNA(VLOOKUP(A2562,'Ajánlatkérő(k) adatai'!$B$4:$C$205,2,0),"")</f>
        <v/>
      </c>
      <c r="C2562" s="178"/>
      <c r="D2562" s="55" t="str">
        <f>_xlfn.IFNA(VLOOKUP(C2562,'Számlafizető(k) adatai'!$C$4:$D$203,2,0),"")</f>
        <v/>
      </c>
      <c r="E2562" s="55" t="str">
        <f>_xlfn.IFNA(VLOOKUP(C2562,'Számlafizető(k) adatai'!$C$4:$M$203,11,0),"")</f>
        <v/>
      </c>
      <c r="F2562" s="178"/>
      <c r="G2562" s="178"/>
      <c r="H2562" s="178"/>
      <c r="I2562" s="55" t="str">
        <f>IF(F2562="","",VLOOKUP(LEFT(F2562,5),'Technikai cellák'!B:C,2,0))</f>
        <v/>
      </c>
      <c r="J2562" s="55" t="str">
        <f>IF(F2562="","",VLOOKUP(I2562,'Technikai cellák'!$C$1:$D$12,2,0))</f>
        <v/>
      </c>
      <c r="K2562" s="179"/>
      <c r="L2562" s="67" t="str">
        <f t="shared" si="778"/>
        <v/>
      </c>
      <c r="M2562" s="68">
        <f t="shared" si="779"/>
        <v>0</v>
      </c>
      <c r="N2562" s="66">
        <f t="shared" si="780"/>
        <v>0</v>
      </c>
      <c r="O2562" s="152"/>
      <c r="P2562" s="172">
        <f t="shared" si="777"/>
        <v>0</v>
      </c>
      <c r="Q2562" s="69">
        <f t="shared" si="781"/>
        <v>0</v>
      </c>
      <c r="R2562" s="62">
        <f t="shared" si="782"/>
        <v>0</v>
      </c>
      <c r="S2562" s="153"/>
      <c r="T2562" s="118" t="str">
        <f t="shared" si="783"/>
        <v/>
      </c>
      <c r="U2562" s="154"/>
      <c r="V2562" s="154"/>
      <c r="W2562" s="154"/>
      <c r="X2562" s="154"/>
      <c r="Y2562" s="154"/>
      <c r="Z2562" s="154"/>
      <c r="AA2562" s="154"/>
      <c r="AB2562" s="154"/>
      <c r="AC2562" s="154"/>
      <c r="AD2562" s="154"/>
      <c r="AE2562" s="154"/>
      <c r="AF2562" s="154"/>
      <c r="AG2562" s="63">
        <f t="shared" si="784"/>
        <v>0</v>
      </c>
      <c r="AH2562" s="56">
        <f t="shared" si="785"/>
        <v>0</v>
      </c>
      <c r="AI2562" s="56">
        <f t="shared" si="786"/>
        <v>0</v>
      </c>
      <c r="AJ2562" s="56">
        <f t="shared" si="787"/>
        <v>0</v>
      </c>
      <c r="AK2562" s="56">
        <f t="shared" si="788"/>
        <v>0</v>
      </c>
      <c r="AL2562" s="56">
        <f t="shared" si="789"/>
        <v>0</v>
      </c>
      <c r="AM2562" s="56">
        <f t="shared" si="790"/>
        <v>0</v>
      </c>
      <c r="AN2562" s="56">
        <f t="shared" si="791"/>
        <v>0</v>
      </c>
      <c r="AO2562" s="56">
        <f t="shared" si="792"/>
        <v>0</v>
      </c>
      <c r="AP2562" s="56">
        <f t="shared" si="793"/>
        <v>0</v>
      </c>
      <c r="AQ2562" s="56">
        <f t="shared" si="794"/>
        <v>0</v>
      </c>
      <c r="AR2562" s="86">
        <f t="shared" si="795"/>
        <v>0</v>
      </c>
    </row>
    <row r="2563" spans="1:44" x14ac:dyDescent="0.25">
      <c r="A2563" s="178"/>
      <c r="B2563" s="55" t="str">
        <f>_xlfn.IFNA(VLOOKUP(A2563,'Ajánlatkérő(k) adatai'!$B$4:$C$205,2,0),"")</f>
        <v/>
      </c>
      <c r="C2563" s="178"/>
      <c r="D2563" s="55" t="str">
        <f>_xlfn.IFNA(VLOOKUP(C2563,'Számlafizető(k) adatai'!$C$4:$D$203,2,0),"")</f>
        <v/>
      </c>
      <c r="E2563" s="55" t="str">
        <f>_xlfn.IFNA(VLOOKUP(C2563,'Számlafizető(k) adatai'!$C$4:$M$203,11,0),"")</f>
        <v/>
      </c>
      <c r="F2563" s="178"/>
      <c r="G2563" s="178"/>
      <c r="H2563" s="178"/>
      <c r="I2563" s="55" t="str">
        <f>IF(F2563="","",VLOOKUP(LEFT(F2563,5),'Technikai cellák'!B:C,2,0))</f>
        <v/>
      </c>
      <c r="J2563" s="55" t="str">
        <f>IF(F2563="","",VLOOKUP(I2563,'Technikai cellák'!$C$1:$D$12,2,0))</f>
        <v/>
      </c>
      <c r="K2563" s="179"/>
      <c r="L2563" s="67" t="str">
        <f t="shared" si="778"/>
        <v/>
      </c>
      <c r="M2563" s="68">
        <f t="shared" si="779"/>
        <v>0</v>
      </c>
      <c r="N2563" s="66">
        <f t="shared" si="780"/>
        <v>0</v>
      </c>
      <c r="O2563" s="152"/>
      <c r="P2563" s="172">
        <f t="shared" si="777"/>
        <v>0</v>
      </c>
      <c r="Q2563" s="69">
        <f t="shared" si="781"/>
        <v>0</v>
      </c>
      <c r="R2563" s="62">
        <f t="shared" si="782"/>
        <v>0</v>
      </c>
      <c r="S2563" s="153"/>
      <c r="T2563" s="118" t="str">
        <f t="shared" si="783"/>
        <v/>
      </c>
      <c r="U2563" s="154"/>
      <c r="V2563" s="154"/>
      <c r="W2563" s="154"/>
      <c r="X2563" s="154"/>
      <c r="Y2563" s="154"/>
      <c r="Z2563" s="154"/>
      <c r="AA2563" s="154"/>
      <c r="AB2563" s="154"/>
      <c r="AC2563" s="154"/>
      <c r="AD2563" s="154"/>
      <c r="AE2563" s="154"/>
      <c r="AF2563" s="154"/>
      <c r="AG2563" s="63">
        <f t="shared" si="784"/>
        <v>0</v>
      </c>
      <c r="AH2563" s="56">
        <f t="shared" si="785"/>
        <v>0</v>
      </c>
      <c r="AI2563" s="56">
        <f t="shared" si="786"/>
        <v>0</v>
      </c>
      <c r="AJ2563" s="56">
        <f t="shared" si="787"/>
        <v>0</v>
      </c>
      <c r="AK2563" s="56">
        <f t="shared" si="788"/>
        <v>0</v>
      </c>
      <c r="AL2563" s="56">
        <f t="shared" si="789"/>
        <v>0</v>
      </c>
      <c r="AM2563" s="56">
        <f t="shared" si="790"/>
        <v>0</v>
      </c>
      <c r="AN2563" s="56">
        <f t="shared" si="791"/>
        <v>0</v>
      </c>
      <c r="AO2563" s="56">
        <f t="shared" si="792"/>
        <v>0</v>
      </c>
      <c r="AP2563" s="56">
        <f t="shared" si="793"/>
        <v>0</v>
      </c>
      <c r="AQ2563" s="56">
        <f t="shared" si="794"/>
        <v>0</v>
      </c>
      <c r="AR2563" s="86">
        <f t="shared" si="795"/>
        <v>0</v>
      </c>
    </row>
    <row r="2564" spans="1:44" x14ac:dyDescent="0.25">
      <c r="A2564" s="178"/>
      <c r="B2564" s="55" t="str">
        <f>_xlfn.IFNA(VLOOKUP(A2564,'Ajánlatkérő(k) adatai'!$B$4:$C$205,2,0),"")</f>
        <v/>
      </c>
      <c r="C2564" s="178"/>
      <c r="D2564" s="55" t="str">
        <f>_xlfn.IFNA(VLOOKUP(C2564,'Számlafizető(k) adatai'!$C$4:$D$203,2,0),"")</f>
        <v/>
      </c>
      <c r="E2564" s="55" t="str">
        <f>_xlfn.IFNA(VLOOKUP(C2564,'Számlafizető(k) adatai'!$C$4:$M$203,11,0),"")</f>
        <v/>
      </c>
      <c r="F2564" s="178"/>
      <c r="G2564" s="178"/>
      <c r="H2564" s="178"/>
      <c r="I2564" s="55" t="str">
        <f>IF(F2564="","",VLOOKUP(LEFT(F2564,5),'Technikai cellák'!B:C,2,0))</f>
        <v/>
      </c>
      <c r="J2564" s="55" t="str">
        <f>IF(F2564="","",VLOOKUP(I2564,'Technikai cellák'!$C$1:$D$12,2,0))</f>
        <v/>
      </c>
      <c r="K2564" s="179"/>
      <c r="L2564" s="67" t="str">
        <f t="shared" si="778"/>
        <v/>
      </c>
      <c r="M2564" s="68">
        <f t="shared" si="779"/>
        <v>0</v>
      </c>
      <c r="N2564" s="66">
        <f t="shared" si="780"/>
        <v>0</v>
      </c>
      <c r="O2564" s="152"/>
      <c r="P2564" s="172">
        <f t="shared" si="777"/>
        <v>0</v>
      </c>
      <c r="Q2564" s="69">
        <f t="shared" si="781"/>
        <v>0</v>
      </c>
      <c r="R2564" s="62">
        <f t="shared" si="782"/>
        <v>0</v>
      </c>
      <c r="S2564" s="153"/>
      <c r="T2564" s="118" t="str">
        <f t="shared" si="783"/>
        <v/>
      </c>
      <c r="U2564" s="154"/>
      <c r="V2564" s="154"/>
      <c r="W2564" s="154"/>
      <c r="X2564" s="154"/>
      <c r="Y2564" s="154"/>
      <c r="Z2564" s="154"/>
      <c r="AA2564" s="154"/>
      <c r="AB2564" s="154"/>
      <c r="AC2564" s="154"/>
      <c r="AD2564" s="154"/>
      <c r="AE2564" s="154"/>
      <c r="AF2564" s="154"/>
      <c r="AG2564" s="63">
        <f t="shared" si="784"/>
        <v>0</v>
      </c>
      <c r="AH2564" s="56">
        <f t="shared" si="785"/>
        <v>0</v>
      </c>
      <c r="AI2564" s="56">
        <f t="shared" si="786"/>
        <v>0</v>
      </c>
      <c r="AJ2564" s="56">
        <f t="shared" si="787"/>
        <v>0</v>
      </c>
      <c r="AK2564" s="56">
        <f t="shared" si="788"/>
        <v>0</v>
      </c>
      <c r="AL2564" s="56">
        <f t="shared" si="789"/>
        <v>0</v>
      </c>
      <c r="AM2564" s="56">
        <f t="shared" si="790"/>
        <v>0</v>
      </c>
      <c r="AN2564" s="56">
        <f t="shared" si="791"/>
        <v>0</v>
      </c>
      <c r="AO2564" s="56">
        <f t="shared" si="792"/>
        <v>0</v>
      </c>
      <c r="AP2564" s="56">
        <f t="shared" si="793"/>
        <v>0</v>
      </c>
      <c r="AQ2564" s="56">
        <f t="shared" si="794"/>
        <v>0</v>
      </c>
      <c r="AR2564" s="86">
        <f t="shared" si="795"/>
        <v>0</v>
      </c>
    </row>
    <row r="2565" spans="1:44" x14ac:dyDescent="0.25">
      <c r="A2565" s="178"/>
      <c r="B2565" s="55" t="str">
        <f>_xlfn.IFNA(VLOOKUP(A2565,'Ajánlatkérő(k) adatai'!$B$4:$C$205,2,0),"")</f>
        <v/>
      </c>
      <c r="C2565" s="178"/>
      <c r="D2565" s="55" t="str">
        <f>_xlfn.IFNA(VLOOKUP(C2565,'Számlafizető(k) adatai'!$C$4:$D$203,2,0),"")</f>
        <v/>
      </c>
      <c r="E2565" s="55" t="str">
        <f>_xlfn.IFNA(VLOOKUP(C2565,'Számlafizető(k) adatai'!$C$4:$M$203,11,0),"")</f>
        <v/>
      </c>
      <c r="F2565" s="178"/>
      <c r="G2565" s="178"/>
      <c r="H2565" s="178"/>
      <c r="I2565" s="55" t="str">
        <f>IF(F2565="","",VLOOKUP(LEFT(F2565,5),'Technikai cellák'!B:C,2,0))</f>
        <v/>
      </c>
      <c r="J2565" s="55" t="str">
        <f>IF(F2565="","",VLOOKUP(I2565,'Technikai cellák'!$C$1:$D$12,2,0))</f>
        <v/>
      </c>
      <c r="K2565" s="179"/>
      <c r="L2565" s="67" t="str">
        <f t="shared" si="778"/>
        <v/>
      </c>
      <c r="M2565" s="68">
        <f t="shared" si="779"/>
        <v>0</v>
      </c>
      <c r="N2565" s="66">
        <f t="shared" si="780"/>
        <v>0</v>
      </c>
      <c r="O2565" s="152"/>
      <c r="P2565" s="172">
        <f t="shared" si="777"/>
        <v>0</v>
      </c>
      <c r="Q2565" s="69">
        <f t="shared" si="781"/>
        <v>0</v>
      </c>
      <c r="R2565" s="62">
        <f t="shared" si="782"/>
        <v>0</v>
      </c>
      <c r="S2565" s="153"/>
      <c r="T2565" s="118" t="str">
        <f t="shared" si="783"/>
        <v/>
      </c>
      <c r="U2565" s="154"/>
      <c r="V2565" s="154"/>
      <c r="W2565" s="154"/>
      <c r="X2565" s="154"/>
      <c r="Y2565" s="154"/>
      <c r="Z2565" s="154"/>
      <c r="AA2565" s="154"/>
      <c r="AB2565" s="154"/>
      <c r="AC2565" s="154"/>
      <c r="AD2565" s="154"/>
      <c r="AE2565" s="154"/>
      <c r="AF2565" s="154"/>
      <c r="AG2565" s="63">
        <f t="shared" si="784"/>
        <v>0</v>
      </c>
      <c r="AH2565" s="56">
        <f t="shared" si="785"/>
        <v>0</v>
      </c>
      <c r="AI2565" s="56">
        <f t="shared" si="786"/>
        <v>0</v>
      </c>
      <c r="AJ2565" s="56">
        <f t="shared" si="787"/>
        <v>0</v>
      </c>
      <c r="AK2565" s="56">
        <f t="shared" si="788"/>
        <v>0</v>
      </c>
      <c r="AL2565" s="56">
        <f t="shared" si="789"/>
        <v>0</v>
      </c>
      <c r="AM2565" s="56">
        <f t="shared" si="790"/>
        <v>0</v>
      </c>
      <c r="AN2565" s="56">
        <f t="shared" si="791"/>
        <v>0</v>
      </c>
      <c r="AO2565" s="56">
        <f t="shared" si="792"/>
        <v>0</v>
      </c>
      <c r="AP2565" s="56">
        <f t="shared" si="793"/>
        <v>0</v>
      </c>
      <c r="AQ2565" s="56">
        <f t="shared" si="794"/>
        <v>0</v>
      </c>
      <c r="AR2565" s="86">
        <f t="shared" si="795"/>
        <v>0</v>
      </c>
    </row>
    <row r="2566" spans="1:44" x14ac:dyDescent="0.25">
      <c r="A2566" s="178"/>
      <c r="B2566" s="55" t="str">
        <f>_xlfn.IFNA(VLOOKUP(A2566,'Ajánlatkérő(k) adatai'!$B$4:$C$205,2,0),"")</f>
        <v/>
      </c>
      <c r="C2566" s="178"/>
      <c r="D2566" s="55" t="str">
        <f>_xlfn.IFNA(VLOOKUP(C2566,'Számlafizető(k) adatai'!$C$4:$D$203,2,0),"")</f>
        <v/>
      </c>
      <c r="E2566" s="55" t="str">
        <f>_xlfn.IFNA(VLOOKUP(C2566,'Számlafizető(k) adatai'!$C$4:$M$203,11,0),"")</f>
        <v/>
      </c>
      <c r="F2566" s="178"/>
      <c r="G2566" s="178"/>
      <c r="H2566" s="178"/>
      <c r="I2566" s="55" t="str">
        <f>IF(F2566="","",VLOOKUP(LEFT(F2566,5),'Technikai cellák'!B:C,2,0))</f>
        <v/>
      </c>
      <c r="J2566" s="55" t="str">
        <f>IF(F2566="","",VLOOKUP(I2566,'Technikai cellák'!$C$1:$D$12,2,0))</f>
        <v/>
      </c>
      <c r="K2566" s="179"/>
      <c r="L2566" s="67" t="str">
        <f t="shared" si="778"/>
        <v/>
      </c>
      <c r="M2566" s="68">
        <f t="shared" si="779"/>
        <v>0</v>
      </c>
      <c r="N2566" s="66">
        <f t="shared" si="780"/>
        <v>0</v>
      </c>
      <c r="O2566" s="152"/>
      <c r="P2566" s="172">
        <f t="shared" si="777"/>
        <v>0</v>
      </c>
      <c r="Q2566" s="69">
        <f t="shared" si="781"/>
        <v>0</v>
      </c>
      <c r="R2566" s="62">
        <f t="shared" si="782"/>
        <v>0</v>
      </c>
      <c r="S2566" s="153"/>
      <c r="T2566" s="118" t="str">
        <f t="shared" si="783"/>
        <v/>
      </c>
      <c r="U2566" s="154"/>
      <c r="V2566" s="154"/>
      <c r="W2566" s="154"/>
      <c r="X2566" s="154"/>
      <c r="Y2566" s="154"/>
      <c r="Z2566" s="154"/>
      <c r="AA2566" s="154"/>
      <c r="AB2566" s="154"/>
      <c r="AC2566" s="154"/>
      <c r="AD2566" s="154"/>
      <c r="AE2566" s="154"/>
      <c r="AF2566" s="154"/>
      <c r="AG2566" s="63">
        <f t="shared" si="784"/>
        <v>0</v>
      </c>
      <c r="AH2566" s="56">
        <f t="shared" si="785"/>
        <v>0</v>
      </c>
      <c r="AI2566" s="56">
        <f t="shared" si="786"/>
        <v>0</v>
      </c>
      <c r="AJ2566" s="56">
        <f t="shared" si="787"/>
        <v>0</v>
      </c>
      <c r="AK2566" s="56">
        <f t="shared" si="788"/>
        <v>0</v>
      </c>
      <c r="AL2566" s="56">
        <f t="shared" si="789"/>
        <v>0</v>
      </c>
      <c r="AM2566" s="56">
        <f t="shared" si="790"/>
        <v>0</v>
      </c>
      <c r="AN2566" s="56">
        <f t="shared" si="791"/>
        <v>0</v>
      </c>
      <c r="AO2566" s="56">
        <f t="shared" si="792"/>
        <v>0</v>
      </c>
      <c r="AP2566" s="56">
        <f t="shared" si="793"/>
        <v>0</v>
      </c>
      <c r="AQ2566" s="56">
        <f t="shared" si="794"/>
        <v>0</v>
      </c>
      <c r="AR2566" s="86">
        <f t="shared" si="795"/>
        <v>0</v>
      </c>
    </row>
    <row r="2567" spans="1:44" x14ac:dyDescent="0.25">
      <c r="A2567" s="178"/>
      <c r="B2567" s="55" t="str">
        <f>_xlfn.IFNA(VLOOKUP(A2567,'Ajánlatkérő(k) adatai'!$B$4:$C$205,2,0),"")</f>
        <v/>
      </c>
      <c r="C2567" s="178"/>
      <c r="D2567" s="55" t="str">
        <f>_xlfn.IFNA(VLOOKUP(C2567,'Számlafizető(k) adatai'!$C$4:$D$203,2,0),"")</f>
        <v/>
      </c>
      <c r="E2567" s="55" t="str">
        <f>_xlfn.IFNA(VLOOKUP(C2567,'Számlafizető(k) adatai'!$C$4:$M$203,11,0),"")</f>
        <v/>
      </c>
      <c r="F2567" s="178"/>
      <c r="G2567" s="178"/>
      <c r="H2567" s="178"/>
      <c r="I2567" s="55" t="str">
        <f>IF(F2567="","",VLOOKUP(LEFT(F2567,5),'Technikai cellák'!B:C,2,0))</f>
        <v/>
      </c>
      <c r="J2567" s="55" t="str">
        <f>IF(F2567="","",VLOOKUP(I2567,'Technikai cellák'!$C$1:$D$12,2,0))</f>
        <v/>
      </c>
      <c r="K2567" s="179"/>
      <c r="L2567" s="67" t="str">
        <f t="shared" si="778"/>
        <v/>
      </c>
      <c r="M2567" s="68">
        <f t="shared" si="779"/>
        <v>0</v>
      </c>
      <c r="N2567" s="66">
        <f t="shared" si="780"/>
        <v>0</v>
      </c>
      <c r="O2567" s="152"/>
      <c r="P2567" s="172">
        <f t="shared" si="777"/>
        <v>0</v>
      </c>
      <c r="Q2567" s="69">
        <f t="shared" si="781"/>
        <v>0</v>
      </c>
      <c r="R2567" s="62">
        <f t="shared" si="782"/>
        <v>0</v>
      </c>
      <c r="S2567" s="153"/>
      <c r="T2567" s="118" t="str">
        <f t="shared" si="783"/>
        <v/>
      </c>
      <c r="U2567" s="154"/>
      <c r="V2567" s="154"/>
      <c r="W2567" s="154"/>
      <c r="X2567" s="154"/>
      <c r="Y2567" s="154"/>
      <c r="Z2567" s="154"/>
      <c r="AA2567" s="154"/>
      <c r="AB2567" s="154"/>
      <c r="AC2567" s="154"/>
      <c r="AD2567" s="154"/>
      <c r="AE2567" s="154"/>
      <c r="AF2567" s="154"/>
      <c r="AG2567" s="63">
        <f t="shared" si="784"/>
        <v>0</v>
      </c>
      <c r="AH2567" s="56">
        <f t="shared" si="785"/>
        <v>0</v>
      </c>
      <c r="AI2567" s="56">
        <f t="shared" si="786"/>
        <v>0</v>
      </c>
      <c r="AJ2567" s="56">
        <f t="shared" si="787"/>
        <v>0</v>
      </c>
      <c r="AK2567" s="56">
        <f t="shared" si="788"/>
        <v>0</v>
      </c>
      <c r="AL2567" s="56">
        <f t="shared" si="789"/>
        <v>0</v>
      </c>
      <c r="AM2567" s="56">
        <f t="shared" si="790"/>
        <v>0</v>
      </c>
      <c r="AN2567" s="56">
        <f t="shared" si="791"/>
        <v>0</v>
      </c>
      <c r="AO2567" s="56">
        <f t="shared" si="792"/>
        <v>0</v>
      </c>
      <c r="AP2567" s="56">
        <f t="shared" si="793"/>
        <v>0</v>
      </c>
      <c r="AQ2567" s="56">
        <f t="shared" si="794"/>
        <v>0</v>
      </c>
      <c r="AR2567" s="86">
        <f t="shared" si="795"/>
        <v>0</v>
      </c>
    </row>
    <row r="2568" spans="1:44" x14ac:dyDescent="0.25">
      <c r="A2568" s="178"/>
      <c r="B2568" s="55" t="str">
        <f>_xlfn.IFNA(VLOOKUP(A2568,'Ajánlatkérő(k) adatai'!$B$4:$C$205,2,0),"")</f>
        <v/>
      </c>
      <c r="C2568" s="178"/>
      <c r="D2568" s="55" t="str">
        <f>_xlfn.IFNA(VLOOKUP(C2568,'Számlafizető(k) adatai'!$C$4:$D$203,2,0),"")</f>
        <v/>
      </c>
      <c r="E2568" s="55" t="str">
        <f>_xlfn.IFNA(VLOOKUP(C2568,'Számlafizető(k) adatai'!$C$4:$M$203,11,0),"")</f>
        <v/>
      </c>
      <c r="F2568" s="178"/>
      <c r="G2568" s="178"/>
      <c r="H2568" s="178"/>
      <c r="I2568" s="55" t="str">
        <f>IF(F2568="","",VLOOKUP(LEFT(F2568,5),'Technikai cellák'!B:C,2,0))</f>
        <v/>
      </c>
      <c r="J2568" s="55" t="str">
        <f>IF(F2568="","",VLOOKUP(I2568,'Technikai cellák'!$C$1:$D$12,2,0))</f>
        <v/>
      </c>
      <c r="K2568" s="179"/>
      <c r="L2568" s="67" t="str">
        <f t="shared" si="778"/>
        <v/>
      </c>
      <c r="M2568" s="68">
        <f t="shared" si="779"/>
        <v>0</v>
      </c>
      <c r="N2568" s="66">
        <f t="shared" si="780"/>
        <v>0</v>
      </c>
      <c r="O2568" s="152"/>
      <c r="P2568" s="172">
        <f t="shared" si="777"/>
        <v>0</v>
      </c>
      <c r="Q2568" s="69">
        <f t="shared" si="781"/>
        <v>0</v>
      </c>
      <c r="R2568" s="62">
        <f t="shared" si="782"/>
        <v>0</v>
      </c>
      <c r="S2568" s="153"/>
      <c r="T2568" s="118" t="str">
        <f t="shared" si="783"/>
        <v/>
      </c>
      <c r="U2568" s="154"/>
      <c r="V2568" s="154"/>
      <c r="W2568" s="154"/>
      <c r="X2568" s="154"/>
      <c r="Y2568" s="154"/>
      <c r="Z2568" s="154"/>
      <c r="AA2568" s="154"/>
      <c r="AB2568" s="154"/>
      <c r="AC2568" s="154"/>
      <c r="AD2568" s="154"/>
      <c r="AE2568" s="154"/>
      <c r="AF2568" s="154"/>
      <c r="AG2568" s="63">
        <f t="shared" si="784"/>
        <v>0</v>
      </c>
      <c r="AH2568" s="56">
        <f t="shared" si="785"/>
        <v>0</v>
      </c>
      <c r="AI2568" s="56">
        <f t="shared" si="786"/>
        <v>0</v>
      </c>
      <c r="AJ2568" s="56">
        <f t="shared" si="787"/>
        <v>0</v>
      </c>
      <c r="AK2568" s="56">
        <f t="shared" si="788"/>
        <v>0</v>
      </c>
      <c r="AL2568" s="56">
        <f t="shared" si="789"/>
        <v>0</v>
      </c>
      <c r="AM2568" s="56">
        <f t="shared" si="790"/>
        <v>0</v>
      </c>
      <c r="AN2568" s="56">
        <f t="shared" si="791"/>
        <v>0</v>
      </c>
      <c r="AO2568" s="56">
        <f t="shared" si="792"/>
        <v>0</v>
      </c>
      <c r="AP2568" s="56">
        <f t="shared" si="793"/>
        <v>0</v>
      </c>
      <c r="AQ2568" s="56">
        <f t="shared" si="794"/>
        <v>0</v>
      </c>
      <c r="AR2568" s="86">
        <f t="shared" si="795"/>
        <v>0</v>
      </c>
    </row>
    <row r="2569" spans="1:44" x14ac:dyDescent="0.25">
      <c r="A2569" s="178"/>
      <c r="B2569" s="55" t="str">
        <f>_xlfn.IFNA(VLOOKUP(A2569,'Ajánlatkérő(k) adatai'!$B$4:$C$205,2,0),"")</f>
        <v/>
      </c>
      <c r="C2569" s="178"/>
      <c r="D2569" s="55" t="str">
        <f>_xlfn.IFNA(VLOOKUP(C2569,'Számlafizető(k) adatai'!$C$4:$D$203,2,0),"")</f>
        <v/>
      </c>
      <c r="E2569" s="55" t="str">
        <f>_xlfn.IFNA(VLOOKUP(C2569,'Számlafizető(k) adatai'!$C$4:$M$203,11,0),"")</f>
        <v/>
      </c>
      <c r="F2569" s="178"/>
      <c r="G2569" s="178"/>
      <c r="H2569" s="178"/>
      <c r="I2569" s="55" t="str">
        <f>IF(F2569="","",VLOOKUP(LEFT(F2569,5),'Technikai cellák'!B:C,2,0))</f>
        <v/>
      </c>
      <c r="J2569" s="55" t="str">
        <f>IF(F2569="","",VLOOKUP(I2569,'Technikai cellák'!$C$1:$D$12,2,0))</f>
        <v/>
      </c>
      <c r="K2569" s="179"/>
      <c r="L2569" s="67" t="str">
        <f t="shared" si="778"/>
        <v/>
      </c>
      <c r="M2569" s="68">
        <f t="shared" si="779"/>
        <v>0</v>
      </c>
      <c r="N2569" s="66">
        <f t="shared" si="780"/>
        <v>0</v>
      </c>
      <c r="O2569" s="152"/>
      <c r="P2569" s="172">
        <f t="shared" si="777"/>
        <v>0</v>
      </c>
      <c r="Q2569" s="69">
        <f t="shared" si="781"/>
        <v>0</v>
      </c>
      <c r="R2569" s="62">
        <f t="shared" si="782"/>
        <v>0</v>
      </c>
      <c r="S2569" s="153"/>
      <c r="T2569" s="118" t="str">
        <f t="shared" si="783"/>
        <v/>
      </c>
      <c r="U2569" s="154"/>
      <c r="V2569" s="154"/>
      <c r="W2569" s="154"/>
      <c r="X2569" s="154"/>
      <c r="Y2569" s="154"/>
      <c r="Z2569" s="154"/>
      <c r="AA2569" s="154"/>
      <c r="AB2569" s="154"/>
      <c r="AC2569" s="154"/>
      <c r="AD2569" s="154"/>
      <c r="AE2569" s="154"/>
      <c r="AF2569" s="154"/>
      <c r="AG2569" s="63">
        <f t="shared" si="784"/>
        <v>0</v>
      </c>
      <c r="AH2569" s="56">
        <f t="shared" si="785"/>
        <v>0</v>
      </c>
      <c r="AI2569" s="56">
        <f t="shared" si="786"/>
        <v>0</v>
      </c>
      <c r="AJ2569" s="56">
        <f t="shared" si="787"/>
        <v>0</v>
      </c>
      <c r="AK2569" s="56">
        <f t="shared" si="788"/>
        <v>0</v>
      </c>
      <c r="AL2569" s="56">
        <f t="shared" si="789"/>
        <v>0</v>
      </c>
      <c r="AM2569" s="56">
        <f t="shared" si="790"/>
        <v>0</v>
      </c>
      <c r="AN2569" s="56">
        <f t="shared" si="791"/>
        <v>0</v>
      </c>
      <c r="AO2569" s="56">
        <f t="shared" si="792"/>
        <v>0</v>
      </c>
      <c r="AP2569" s="56">
        <f t="shared" si="793"/>
        <v>0</v>
      </c>
      <c r="AQ2569" s="56">
        <f t="shared" si="794"/>
        <v>0</v>
      </c>
      <c r="AR2569" s="86">
        <f t="shared" si="795"/>
        <v>0</v>
      </c>
    </row>
    <row r="2570" spans="1:44" x14ac:dyDescent="0.25">
      <c r="A2570" s="178"/>
      <c r="B2570" s="55" t="str">
        <f>_xlfn.IFNA(VLOOKUP(A2570,'Ajánlatkérő(k) adatai'!$B$4:$C$205,2,0),"")</f>
        <v/>
      </c>
      <c r="C2570" s="178"/>
      <c r="D2570" s="55" t="str">
        <f>_xlfn.IFNA(VLOOKUP(C2570,'Számlafizető(k) adatai'!$C$4:$D$203,2,0),"")</f>
        <v/>
      </c>
      <c r="E2570" s="55" t="str">
        <f>_xlfn.IFNA(VLOOKUP(C2570,'Számlafizető(k) adatai'!$C$4:$M$203,11,0),"")</f>
        <v/>
      </c>
      <c r="F2570" s="178"/>
      <c r="G2570" s="178"/>
      <c r="H2570" s="178"/>
      <c r="I2570" s="55" t="str">
        <f>IF(F2570="","",VLOOKUP(LEFT(F2570,5),'Technikai cellák'!B:C,2,0))</f>
        <v/>
      </c>
      <c r="J2570" s="55" t="str">
        <f>IF(F2570="","",VLOOKUP(I2570,'Technikai cellák'!$C$1:$D$12,2,0))</f>
        <v/>
      </c>
      <c r="K2570" s="179"/>
      <c r="L2570" s="67" t="str">
        <f t="shared" si="778"/>
        <v/>
      </c>
      <c r="M2570" s="68">
        <f t="shared" si="779"/>
        <v>0</v>
      </c>
      <c r="N2570" s="66">
        <f t="shared" si="780"/>
        <v>0</v>
      </c>
      <c r="O2570" s="152"/>
      <c r="P2570" s="172">
        <f t="shared" si="777"/>
        <v>0</v>
      </c>
      <c r="Q2570" s="69">
        <f t="shared" si="781"/>
        <v>0</v>
      </c>
      <c r="R2570" s="62">
        <f t="shared" si="782"/>
        <v>0</v>
      </c>
      <c r="S2570" s="153"/>
      <c r="T2570" s="118" t="str">
        <f t="shared" si="783"/>
        <v/>
      </c>
      <c r="U2570" s="154"/>
      <c r="V2570" s="154"/>
      <c r="W2570" s="154"/>
      <c r="X2570" s="154"/>
      <c r="Y2570" s="154"/>
      <c r="Z2570" s="154"/>
      <c r="AA2570" s="154"/>
      <c r="AB2570" s="154"/>
      <c r="AC2570" s="154"/>
      <c r="AD2570" s="154"/>
      <c r="AE2570" s="154"/>
      <c r="AF2570" s="154"/>
      <c r="AG2570" s="63">
        <f t="shared" si="784"/>
        <v>0</v>
      </c>
      <c r="AH2570" s="56">
        <f t="shared" si="785"/>
        <v>0</v>
      </c>
      <c r="AI2570" s="56">
        <f t="shared" si="786"/>
        <v>0</v>
      </c>
      <c r="AJ2570" s="56">
        <f t="shared" si="787"/>
        <v>0</v>
      </c>
      <c r="AK2570" s="56">
        <f t="shared" si="788"/>
        <v>0</v>
      </c>
      <c r="AL2570" s="56">
        <f t="shared" si="789"/>
        <v>0</v>
      </c>
      <c r="AM2570" s="56">
        <f t="shared" si="790"/>
        <v>0</v>
      </c>
      <c r="AN2570" s="56">
        <f t="shared" si="791"/>
        <v>0</v>
      </c>
      <c r="AO2570" s="56">
        <f t="shared" si="792"/>
        <v>0</v>
      </c>
      <c r="AP2570" s="56">
        <f t="shared" si="793"/>
        <v>0</v>
      </c>
      <c r="AQ2570" s="56">
        <f t="shared" si="794"/>
        <v>0</v>
      </c>
      <c r="AR2570" s="86">
        <f t="shared" si="795"/>
        <v>0</v>
      </c>
    </row>
    <row r="2571" spans="1:44" x14ac:dyDescent="0.25">
      <c r="A2571" s="178"/>
      <c r="B2571" s="55" t="str">
        <f>_xlfn.IFNA(VLOOKUP(A2571,'Ajánlatkérő(k) adatai'!$B$4:$C$205,2,0),"")</f>
        <v/>
      </c>
      <c r="C2571" s="178"/>
      <c r="D2571" s="55" t="str">
        <f>_xlfn.IFNA(VLOOKUP(C2571,'Számlafizető(k) adatai'!$C$4:$D$203,2,0),"")</f>
        <v/>
      </c>
      <c r="E2571" s="55" t="str">
        <f>_xlfn.IFNA(VLOOKUP(C2571,'Számlafizető(k) adatai'!$C$4:$M$203,11,0),"")</f>
        <v/>
      </c>
      <c r="F2571" s="178"/>
      <c r="G2571" s="178"/>
      <c r="H2571" s="178"/>
      <c r="I2571" s="55" t="str">
        <f>IF(F2571="","",VLOOKUP(LEFT(F2571,5),'Technikai cellák'!B:C,2,0))</f>
        <v/>
      </c>
      <c r="J2571" s="55" t="str">
        <f>IF(F2571="","",VLOOKUP(I2571,'Technikai cellák'!$C$1:$D$12,2,0))</f>
        <v/>
      </c>
      <c r="K2571" s="179"/>
      <c r="L2571" s="67" t="str">
        <f t="shared" si="778"/>
        <v/>
      </c>
      <c r="M2571" s="68">
        <f t="shared" si="779"/>
        <v>0</v>
      </c>
      <c r="N2571" s="66">
        <f t="shared" si="780"/>
        <v>0</v>
      </c>
      <c r="O2571" s="152"/>
      <c r="P2571" s="172">
        <f t="shared" si="777"/>
        <v>0</v>
      </c>
      <c r="Q2571" s="69">
        <f t="shared" si="781"/>
        <v>0</v>
      </c>
      <c r="R2571" s="62">
        <f t="shared" si="782"/>
        <v>0</v>
      </c>
      <c r="S2571" s="153"/>
      <c r="T2571" s="118" t="str">
        <f t="shared" si="783"/>
        <v/>
      </c>
      <c r="U2571" s="154"/>
      <c r="V2571" s="154"/>
      <c r="W2571" s="154"/>
      <c r="X2571" s="154"/>
      <c r="Y2571" s="154"/>
      <c r="Z2571" s="154"/>
      <c r="AA2571" s="154"/>
      <c r="AB2571" s="154"/>
      <c r="AC2571" s="154"/>
      <c r="AD2571" s="154"/>
      <c r="AE2571" s="154"/>
      <c r="AF2571" s="154"/>
      <c r="AG2571" s="63">
        <f t="shared" si="784"/>
        <v>0</v>
      </c>
      <c r="AH2571" s="56">
        <f t="shared" si="785"/>
        <v>0</v>
      </c>
      <c r="AI2571" s="56">
        <f t="shared" si="786"/>
        <v>0</v>
      </c>
      <c r="AJ2571" s="56">
        <f t="shared" si="787"/>
        <v>0</v>
      </c>
      <c r="AK2571" s="56">
        <f t="shared" si="788"/>
        <v>0</v>
      </c>
      <c r="AL2571" s="56">
        <f t="shared" si="789"/>
        <v>0</v>
      </c>
      <c r="AM2571" s="56">
        <f t="shared" si="790"/>
        <v>0</v>
      </c>
      <c r="AN2571" s="56">
        <f t="shared" si="791"/>
        <v>0</v>
      </c>
      <c r="AO2571" s="56">
        <f t="shared" si="792"/>
        <v>0</v>
      </c>
      <c r="AP2571" s="56">
        <f t="shared" si="793"/>
        <v>0</v>
      </c>
      <c r="AQ2571" s="56">
        <f t="shared" si="794"/>
        <v>0</v>
      </c>
      <c r="AR2571" s="86">
        <f t="shared" si="795"/>
        <v>0</v>
      </c>
    </row>
    <row r="2572" spans="1:44" x14ac:dyDescent="0.25">
      <c r="A2572" s="178"/>
      <c r="B2572" s="55" t="str">
        <f>_xlfn.IFNA(VLOOKUP(A2572,'Ajánlatkérő(k) adatai'!$B$4:$C$205,2,0),"")</f>
        <v/>
      </c>
      <c r="C2572" s="178"/>
      <c r="D2572" s="55" t="str">
        <f>_xlfn.IFNA(VLOOKUP(C2572,'Számlafizető(k) adatai'!$C$4:$D$203,2,0),"")</f>
        <v/>
      </c>
      <c r="E2572" s="55" t="str">
        <f>_xlfn.IFNA(VLOOKUP(C2572,'Számlafizető(k) adatai'!$C$4:$M$203,11,0),"")</f>
        <v/>
      </c>
      <c r="F2572" s="178"/>
      <c r="G2572" s="178"/>
      <c r="H2572" s="178"/>
      <c r="I2572" s="55" t="str">
        <f>IF(F2572="","",VLOOKUP(LEFT(F2572,5),'Technikai cellák'!B:C,2,0))</f>
        <v/>
      </c>
      <c r="J2572" s="55" t="str">
        <f>IF(F2572="","",VLOOKUP(I2572,'Technikai cellák'!$C$1:$D$12,2,0))</f>
        <v/>
      </c>
      <c r="K2572" s="179"/>
      <c r="L2572" s="67" t="str">
        <f t="shared" si="778"/>
        <v/>
      </c>
      <c r="M2572" s="68">
        <f t="shared" si="779"/>
        <v>0</v>
      </c>
      <c r="N2572" s="66">
        <f t="shared" si="780"/>
        <v>0</v>
      </c>
      <c r="O2572" s="152"/>
      <c r="P2572" s="172">
        <f t="shared" si="777"/>
        <v>0</v>
      </c>
      <c r="Q2572" s="69">
        <f t="shared" si="781"/>
        <v>0</v>
      </c>
      <c r="R2572" s="62">
        <f t="shared" si="782"/>
        <v>0</v>
      </c>
      <c r="S2572" s="153"/>
      <c r="T2572" s="118" t="str">
        <f t="shared" si="783"/>
        <v/>
      </c>
      <c r="U2572" s="154"/>
      <c r="V2572" s="154"/>
      <c r="W2572" s="154"/>
      <c r="X2572" s="154"/>
      <c r="Y2572" s="154"/>
      <c r="Z2572" s="154"/>
      <c r="AA2572" s="154"/>
      <c r="AB2572" s="154"/>
      <c r="AC2572" s="154"/>
      <c r="AD2572" s="154"/>
      <c r="AE2572" s="154"/>
      <c r="AF2572" s="154"/>
      <c r="AG2572" s="63">
        <f t="shared" si="784"/>
        <v>0</v>
      </c>
      <c r="AH2572" s="56">
        <f t="shared" si="785"/>
        <v>0</v>
      </c>
      <c r="AI2572" s="56">
        <f t="shared" si="786"/>
        <v>0</v>
      </c>
      <c r="AJ2572" s="56">
        <f t="shared" si="787"/>
        <v>0</v>
      </c>
      <c r="AK2572" s="56">
        <f t="shared" si="788"/>
        <v>0</v>
      </c>
      <c r="AL2572" s="56">
        <f t="shared" si="789"/>
        <v>0</v>
      </c>
      <c r="AM2572" s="56">
        <f t="shared" si="790"/>
        <v>0</v>
      </c>
      <c r="AN2572" s="56">
        <f t="shared" si="791"/>
        <v>0</v>
      </c>
      <c r="AO2572" s="56">
        <f t="shared" si="792"/>
        <v>0</v>
      </c>
      <c r="AP2572" s="56">
        <f t="shared" si="793"/>
        <v>0</v>
      </c>
      <c r="AQ2572" s="56">
        <f t="shared" si="794"/>
        <v>0</v>
      </c>
      <c r="AR2572" s="86">
        <f t="shared" si="795"/>
        <v>0</v>
      </c>
    </row>
    <row r="2573" spans="1:44" x14ac:dyDescent="0.25">
      <c r="A2573" s="178"/>
      <c r="B2573" s="55" t="str">
        <f>_xlfn.IFNA(VLOOKUP(A2573,'Ajánlatkérő(k) adatai'!$B$4:$C$205,2,0),"")</f>
        <v/>
      </c>
      <c r="C2573" s="178"/>
      <c r="D2573" s="55" t="str">
        <f>_xlfn.IFNA(VLOOKUP(C2573,'Számlafizető(k) adatai'!$C$4:$D$203,2,0),"")</f>
        <v/>
      </c>
      <c r="E2573" s="55" t="str">
        <f>_xlfn.IFNA(VLOOKUP(C2573,'Számlafizető(k) adatai'!$C$4:$M$203,11,0),"")</f>
        <v/>
      </c>
      <c r="F2573" s="178"/>
      <c r="G2573" s="178"/>
      <c r="H2573" s="178"/>
      <c r="I2573" s="55" t="str">
        <f>IF(F2573="","",VLOOKUP(LEFT(F2573,5),'Technikai cellák'!B:C,2,0))</f>
        <v/>
      </c>
      <c r="J2573" s="55" t="str">
        <f>IF(F2573="","",VLOOKUP(I2573,'Technikai cellák'!$C$1:$D$12,2,0))</f>
        <v/>
      </c>
      <c r="K2573" s="179"/>
      <c r="L2573" s="67" t="str">
        <f t="shared" si="778"/>
        <v/>
      </c>
      <c r="M2573" s="68">
        <f t="shared" si="779"/>
        <v>0</v>
      </c>
      <c r="N2573" s="66">
        <f t="shared" si="780"/>
        <v>0</v>
      </c>
      <c r="O2573" s="152"/>
      <c r="P2573" s="172">
        <f t="shared" si="777"/>
        <v>0</v>
      </c>
      <c r="Q2573" s="69">
        <f t="shared" si="781"/>
        <v>0</v>
      </c>
      <c r="R2573" s="62">
        <f t="shared" si="782"/>
        <v>0</v>
      </c>
      <c r="S2573" s="153"/>
      <c r="T2573" s="118" t="str">
        <f t="shared" si="783"/>
        <v/>
      </c>
      <c r="U2573" s="154"/>
      <c r="V2573" s="154"/>
      <c r="W2573" s="154"/>
      <c r="X2573" s="154"/>
      <c r="Y2573" s="154"/>
      <c r="Z2573" s="154"/>
      <c r="AA2573" s="154"/>
      <c r="AB2573" s="154"/>
      <c r="AC2573" s="154"/>
      <c r="AD2573" s="154"/>
      <c r="AE2573" s="154"/>
      <c r="AF2573" s="154"/>
      <c r="AG2573" s="63">
        <f t="shared" si="784"/>
        <v>0</v>
      </c>
      <c r="AH2573" s="56">
        <f t="shared" si="785"/>
        <v>0</v>
      </c>
      <c r="AI2573" s="56">
        <f t="shared" si="786"/>
        <v>0</v>
      </c>
      <c r="AJ2573" s="56">
        <f t="shared" si="787"/>
        <v>0</v>
      </c>
      <c r="AK2573" s="56">
        <f t="shared" si="788"/>
        <v>0</v>
      </c>
      <c r="AL2573" s="56">
        <f t="shared" si="789"/>
        <v>0</v>
      </c>
      <c r="AM2573" s="56">
        <f t="shared" si="790"/>
        <v>0</v>
      </c>
      <c r="AN2573" s="56">
        <f t="shared" si="791"/>
        <v>0</v>
      </c>
      <c r="AO2573" s="56">
        <f t="shared" si="792"/>
        <v>0</v>
      </c>
      <c r="AP2573" s="56">
        <f t="shared" si="793"/>
        <v>0</v>
      </c>
      <c r="AQ2573" s="56">
        <f t="shared" si="794"/>
        <v>0</v>
      </c>
      <c r="AR2573" s="86">
        <f t="shared" si="795"/>
        <v>0</v>
      </c>
    </row>
    <row r="2574" spans="1:44" x14ac:dyDescent="0.25">
      <c r="A2574" s="178"/>
      <c r="B2574" s="55" t="str">
        <f>_xlfn.IFNA(VLOOKUP(A2574,'Ajánlatkérő(k) adatai'!$B$4:$C$205,2,0),"")</f>
        <v/>
      </c>
      <c r="C2574" s="178"/>
      <c r="D2574" s="55" t="str">
        <f>_xlfn.IFNA(VLOOKUP(C2574,'Számlafizető(k) adatai'!$C$4:$D$203,2,0),"")</f>
        <v/>
      </c>
      <c r="E2574" s="55" t="str">
        <f>_xlfn.IFNA(VLOOKUP(C2574,'Számlafizető(k) adatai'!$C$4:$M$203,11,0),"")</f>
        <v/>
      </c>
      <c r="F2574" s="178"/>
      <c r="G2574" s="178"/>
      <c r="H2574" s="178"/>
      <c r="I2574" s="55" t="str">
        <f>IF(F2574="","",VLOOKUP(LEFT(F2574,5),'Technikai cellák'!B:C,2,0))</f>
        <v/>
      </c>
      <c r="J2574" s="55" t="str">
        <f>IF(F2574="","",VLOOKUP(I2574,'Technikai cellák'!$C$1:$D$12,2,0))</f>
        <v/>
      </c>
      <c r="K2574" s="179"/>
      <c r="L2574" s="67" t="str">
        <f t="shared" si="778"/>
        <v/>
      </c>
      <c r="M2574" s="68">
        <f t="shared" si="779"/>
        <v>0</v>
      </c>
      <c r="N2574" s="66">
        <f t="shared" si="780"/>
        <v>0</v>
      </c>
      <c r="O2574" s="152"/>
      <c r="P2574" s="172">
        <f t="shared" si="777"/>
        <v>0</v>
      </c>
      <c r="Q2574" s="69">
        <f t="shared" si="781"/>
        <v>0</v>
      </c>
      <c r="R2574" s="62">
        <f t="shared" si="782"/>
        <v>0</v>
      </c>
      <c r="S2574" s="153"/>
      <c r="T2574" s="118" t="str">
        <f t="shared" si="783"/>
        <v/>
      </c>
      <c r="U2574" s="154"/>
      <c r="V2574" s="154"/>
      <c r="W2574" s="154"/>
      <c r="X2574" s="154"/>
      <c r="Y2574" s="154"/>
      <c r="Z2574" s="154"/>
      <c r="AA2574" s="154"/>
      <c r="AB2574" s="154"/>
      <c r="AC2574" s="154"/>
      <c r="AD2574" s="154"/>
      <c r="AE2574" s="154"/>
      <c r="AF2574" s="154"/>
      <c r="AG2574" s="63">
        <f t="shared" si="784"/>
        <v>0</v>
      </c>
      <c r="AH2574" s="56">
        <f t="shared" si="785"/>
        <v>0</v>
      </c>
      <c r="AI2574" s="56">
        <f t="shared" si="786"/>
        <v>0</v>
      </c>
      <c r="AJ2574" s="56">
        <f t="shared" si="787"/>
        <v>0</v>
      </c>
      <c r="AK2574" s="56">
        <f t="shared" si="788"/>
        <v>0</v>
      </c>
      <c r="AL2574" s="56">
        <f t="shared" si="789"/>
        <v>0</v>
      </c>
      <c r="AM2574" s="56">
        <f t="shared" si="790"/>
        <v>0</v>
      </c>
      <c r="AN2574" s="56">
        <f t="shared" si="791"/>
        <v>0</v>
      </c>
      <c r="AO2574" s="56">
        <f t="shared" si="792"/>
        <v>0</v>
      </c>
      <c r="AP2574" s="56">
        <f t="shared" si="793"/>
        <v>0</v>
      </c>
      <c r="AQ2574" s="56">
        <f t="shared" si="794"/>
        <v>0</v>
      </c>
      <c r="AR2574" s="86">
        <f t="shared" si="795"/>
        <v>0</v>
      </c>
    </row>
    <row r="2575" spans="1:44" x14ac:dyDescent="0.25">
      <c r="A2575" s="178"/>
      <c r="B2575" s="55" t="str">
        <f>_xlfn.IFNA(VLOOKUP(A2575,'Ajánlatkérő(k) adatai'!$B$4:$C$205,2,0),"")</f>
        <v/>
      </c>
      <c r="C2575" s="178"/>
      <c r="D2575" s="55" t="str">
        <f>_xlfn.IFNA(VLOOKUP(C2575,'Számlafizető(k) adatai'!$C$4:$D$203,2,0),"")</f>
        <v/>
      </c>
      <c r="E2575" s="55" t="str">
        <f>_xlfn.IFNA(VLOOKUP(C2575,'Számlafizető(k) adatai'!$C$4:$M$203,11,0),"")</f>
        <v/>
      </c>
      <c r="F2575" s="178"/>
      <c r="G2575" s="178"/>
      <c r="H2575" s="178"/>
      <c r="I2575" s="55" t="str">
        <f>IF(F2575="","",VLOOKUP(LEFT(F2575,5),'Technikai cellák'!B:C,2,0))</f>
        <v/>
      </c>
      <c r="J2575" s="55" t="str">
        <f>IF(F2575="","",VLOOKUP(I2575,'Technikai cellák'!$C$1:$D$12,2,0))</f>
        <v/>
      </c>
      <c r="K2575" s="179"/>
      <c r="L2575" s="67" t="str">
        <f t="shared" si="778"/>
        <v/>
      </c>
      <c r="M2575" s="68">
        <f t="shared" si="779"/>
        <v>0</v>
      </c>
      <c r="N2575" s="66">
        <f t="shared" si="780"/>
        <v>0</v>
      </c>
      <c r="O2575" s="152"/>
      <c r="P2575" s="172">
        <f t="shared" si="777"/>
        <v>0</v>
      </c>
      <c r="Q2575" s="69">
        <f t="shared" si="781"/>
        <v>0</v>
      </c>
      <c r="R2575" s="62">
        <f t="shared" si="782"/>
        <v>0</v>
      </c>
      <c r="S2575" s="153"/>
      <c r="T2575" s="118" t="str">
        <f t="shared" si="783"/>
        <v/>
      </c>
      <c r="U2575" s="154"/>
      <c r="V2575" s="154"/>
      <c r="W2575" s="154"/>
      <c r="X2575" s="154"/>
      <c r="Y2575" s="154"/>
      <c r="Z2575" s="154"/>
      <c r="AA2575" s="154"/>
      <c r="AB2575" s="154"/>
      <c r="AC2575" s="154"/>
      <c r="AD2575" s="154"/>
      <c r="AE2575" s="154"/>
      <c r="AF2575" s="154"/>
      <c r="AG2575" s="63">
        <f t="shared" si="784"/>
        <v>0</v>
      </c>
      <c r="AH2575" s="56">
        <f t="shared" si="785"/>
        <v>0</v>
      </c>
      <c r="AI2575" s="56">
        <f t="shared" si="786"/>
        <v>0</v>
      </c>
      <c r="AJ2575" s="56">
        <f t="shared" si="787"/>
        <v>0</v>
      </c>
      <c r="AK2575" s="56">
        <f t="shared" si="788"/>
        <v>0</v>
      </c>
      <c r="AL2575" s="56">
        <f t="shared" si="789"/>
        <v>0</v>
      </c>
      <c r="AM2575" s="56">
        <f t="shared" si="790"/>
        <v>0</v>
      </c>
      <c r="AN2575" s="56">
        <f t="shared" si="791"/>
        <v>0</v>
      </c>
      <c r="AO2575" s="56">
        <f t="shared" si="792"/>
        <v>0</v>
      </c>
      <c r="AP2575" s="56">
        <f t="shared" si="793"/>
        <v>0</v>
      </c>
      <c r="AQ2575" s="56">
        <f t="shared" si="794"/>
        <v>0</v>
      </c>
      <c r="AR2575" s="86">
        <f t="shared" si="795"/>
        <v>0</v>
      </c>
    </row>
    <row r="2576" spans="1:44" x14ac:dyDescent="0.25">
      <c r="A2576" s="178"/>
      <c r="B2576" s="55" t="str">
        <f>_xlfn.IFNA(VLOOKUP(A2576,'Ajánlatkérő(k) adatai'!$B$4:$C$205,2,0),"")</f>
        <v/>
      </c>
      <c r="C2576" s="178"/>
      <c r="D2576" s="55" t="str">
        <f>_xlfn.IFNA(VLOOKUP(C2576,'Számlafizető(k) adatai'!$C$4:$D$203,2,0),"")</f>
        <v/>
      </c>
      <c r="E2576" s="55" t="str">
        <f>_xlfn.IFNA(VLOOKUP(C2576,'Számlafizető(k) adatai'!$C$4:$M$203,11,0),"")</f>
        <v/>
      </c>
      <c r="F2576" s="178"/>
      <c r="G2576" s="178"/>
      <c r="H2576" s="178"/>
      <c r="I2576" s="55" t="str">
        <f>IF(F2576="","",VLOOKUP(LEFT(F2576,5),'Technikai cellák'!B:C,2,0))</f>
        <v/>
      </c>
      <c r="J2576" s="55" t="str">
        <f>IF(F2576="","",VLOOKUP(I2576,'Technikai cellák'!$C$1:$D$12,2,0))</f>
        <v/>
      </c>
      <c r="K2576" s="179"/>
      <c r="L2576" s="67" t="str">
        <f t="shared" si="778"/>
        <v/>
      </c>
      <c r="M2576" s="68">
        <f t="shared" si="779"/>
        <v>0</v>
      </c>
      <c r="N2576" s="66">
        <f t="shared" si="780"/>
        <v>0</v>
      </c>
      <c r="O2576" s="152"/>
      <c r="P2576" s="172">
        <f t="shared" ref="P2576:P2639" si="796">ROUND((IF(K2576&lt;100,0,K2576*$C$7)/$C$8),0)</f>
        <v>0</v>
      </c>
      <c r="Q2576" s="69">
        <f t="shared" si="781"/>
        <v>0</v>
      </c>
      <c r="R2576" s="62">
        <f t="shared" si="782"/>
        <v>0</v>
      </c>
      <c r="S2576" s="153"/>
      <c r="T2576" s="118" t="str">
        <f t="shared" si="783"/>
        <v/>
      </c>
      <c r="U2576" s="154"/>
      <c r="V2576" s="154"/>
      <c r="W2576" s="154"/>
      <c r="X2576" s="154"/>
      <c r="Y2576" s="154"/>
      <c r="Z2576" s="154"/>
      <c r="AA2576" s="154"/>
      <c r="AB2576" s="154"/>
      <c r="AC2576" s="154"/>
      <c r="AD2576" s="154"/>
      <c r="AE2576" s="154"/>
      <c r="AF2576" s="154"/>
      <c r="AG2576" s="63">
        <f t="shared" si="784"/>
        <v>0</v>
      </c>
      <c r="AH2576" s="56">
        <f t="shared" si="785"/>
        <v>0</v>
      </c>
      <c r="AI2576" s="56">
        <f t="shared" si="786"/>
        <v>0</v>
      </c>
      <c r="AJ2576" s="56">
        <f t="shared" si="787"/>
        <v>0</v>
      </c>
      <c r="AK2576" s="56">
        <f t="shared" si="788"/>
        <v>0</v>
      </c>
      <c r="AL2576" s="56">
        <f t="shared" si="789"/>
        <v>0</v>
      </c>
      <c r="AM2576" s="56">
        <f t="shared" si="790"/>
        <v>0</v>
      </c>
      <c r="AN2576" s="56">
        <f t="shared" si="791"/>
        <v>0</v>
      </c>
      <c r="AO2576" s="56">
        <f t="shared" si="792"/>
        <v>0</v>
      </c>
      <c r="AP2576" s="56">
        <f t="shared" si="793"/>
        <v>0</v>
      </c>
      <c r="AQ2576" s="56">
        <f t="shared" si="794"/>
        <v>0</v>
      </c>
      <c r="AR2576" s="86">
        <f t="shared" si="795"/>
        <v>0</v>
      </c>
    </row>
    <row r="2577" spans="1:44" x14ac:dyDescent="0.25">
      <c r="A2577" s="178"/>
      <c r="B2577" s="55" t="str">
        <f>_xlfn.IFNA(VLOOKUP(A2577,'Ajánlatkérő(k) adatai'!$B$4:$C$205,2,0),"")</f>
        <v/>
      </c>
      <c r="C2577" s="178"/>
      <c r="D2577" s="55" t="str">
        <f>_xlfn.IFNA(VLOOKUP(C2577,'Számlafizető(k) adatai'!$C$4:$D$203,2,0),"")</f>
        <v/>
      </c>
      <c r="E2577" s="55" t="str">
        <f>_xlfn.IFNA(VLOOKUP(C2577,'Számlafizető(k) adatai'!$C$4:$M$203,11,0),"")</f>
        <v/>
      </c>
      <c r="F2577" s="178"/>
      <c r="G2577" s="178"/>
      <c r="H2577" s="178"/>
      <c r="I2577" s="55" t="str">
        <f>IF(F2577="","",VLOOKUP(LEFT(F2577,5),'Technikai cellák'!B:C,2,0))</f>
        <v/>
      </c>
      <c r="J2577" s="55" t="str">
        <f>IF(F2577="","",VLOOKUP(I2577,'Technikai cellák'!$C$1:$D$12,2,0))</f>
        <v/>
      </c>
      <c r="K2577" s="179"/>
      <c r="L2577" s="67" t="str">
        <f t="shared" si="778"/>
        <v/>
      </c>
      <c r="M2577" s="68">
        <f t="shared" si="779"/>
        <v>0</v>
      </c>
      <c r="N2577" s="66">
        <f t="shared" si="780"/>
        <v>0</v>
      </c>
      <c r="O2577" s="152"/>
      <c r="P2577" s="172">
        <f t="shared" si="796"/>
        <v>0</v>
      </c>
      <c r="Q2577" s="69">
        <f t="shared" si="781"/>
        <v>0</v>
      </c>
      <c r="R2577" s="62">
        <f t="shared" si="782"/>
        <v>0</v>
      </c>
      <c r="S2577" s="153"/>
      <c r="T2577" s="118" t="str">
        <f t="shared" si="783"/>
        <v/>
      </c>
      <c r="U2577" s="154"/>
      <c r="V2577" s="154"/>
      <c r="W2577" s="154"/>
      <c r="X2577" s="154"/>
      <c r="Y2577" s="154"/>
      <c r="Z2577" s="154"/>
      <c r="AA2577" s="154"/>
      <c r="AB2577" s="154"/>
      <c r="AC2577" s="154"/>
      <c r="AD2577" s="154"/>
      <c r="AE2577" s="154"/>
      <c r="AF2577" s="154"/>
      <c r="AG2577" s="63">
        <f t="shared" si="784"/>
        <v>0</v>
      </c>
      <c r="AH2577" s="56">
        <f t="shared" si="785"/>
        <v>0</v>
      </c>
      <c r="AI2577" s="56">
        <f t="shared" si="786"/>
        <v>0</v>
      </c>
      <c r="AJ2577" s="56">
        <f t="shared" si="787"/>
        <v>0</v>
      </c>
      <c r="AK2577" s="56">
        <f t="shared" si="788"/>
        <v>0</v>
      </c>
      <c r="AL2577" s="56">
        <f t="shared" si="789"/>
        <v>0</v>
      </c>
      <c r="AM2577" s="56">
        <f t="shared" si="790"/>
        <v>0</v>
      </c>
      <c r="AN2577" s="56">
        <f t="shared" si="791"/>
        <v>0</v>
      </c>
      <c r="AO2577" s="56">
        <f t="shared" si="792"/>
        <v>0</v>
      </c>
      <c r="AP2577" s="56">
        <f t="shared" si="793"/>
        <v>0</v>
      </c>
      <c r="AQ2577" s="56">
        <f t="shared" si="794"/>
        <v>0</v>
      </c>
      <c r="AR2577" s="86">
        <f t="shared" si="795"/>
        <v>0</v>
      </c>
    </row>
    <row r="2578" spans="1:44" x14ac:dyDescent="0.25">
      <c r="A2578" s="178"/>
      <c r="B2578" s="55" t="str">
        <f>_xlfn.IFNA(VLOOKUP(A2578,'Ajánlatkérő(k) adatai'!$B$4:$C$205,2,0),"")</f>
        <v/>
      </c>
      <c r="C2578" s="178"/>
      <c r="D2578" s="55" t="str">
        <f>_xlfn.IFNA(VLOOKUP(C2578,'Számlafizető(k) adatai'!$C$4:$D$203,2,0),"")</f>
        <v/>
      </c>
      <c r="E2578" s="55" t="str">
        <f>_xlfn.IFNA(VLOOKUP(C2578,'Számlafizető(k) adatai'!$C$4:$M$203,11,0),"")</f>
        <v/>
      </c>
      <c r="F2578" s="178"/>
      <c r="G2578" s="178"/>
      <c r="H2578" s="178"/>
      <c r="I2578" s="55" t="str">
        <f>IF(F2578="","",VLOOKUP(LEFT(F2578,5),'Technikai cellák'!B:C,2,0))</f>
        <v/>
      </c>
      <c r="J2578" s="55" t="str">
        <f>IF(F2578="","",VLOOKUP(I2578,'Technikai cellák'!$C$1:$D$12,2,0))</f>
        <v/>
      </c>
      <c r="K2578" s="179"/>
      <c r="L2578" s="67" t="str">
        <f t="shared" si="778"/>
        <v/>
      </c>
      <c r="M2578" s="68">
        <f t="shared" si="779"/>
        <v>0</v>
      </c>
      <c r="N2578" s="66">
        <f t="shared" si="780"/>
        <v>0</v>
      </c>
      <c r="O2578" s="152"/>
      <c r="P2578" s="172">
        <f t="shared" si="796"/>
        <v>0</v>
      </c>
      <c r="Q2578" s="69">
        <f t="shared" si="781"/>
        <v>0</v>
      </c>
      <c r="R2578" s="62">
        <f t="shared" si="782"/>
        <v>0</v>
      </c>
      <c r="S2578" s="153"/>
      <c r="T2578" s="118" t="str">
        <f t="shared" si="783"/>
        <v/>
      </c>
      <c r="U2578" s="154"/>
      <c r="V2578" s="154"/>
      <c r="W2578" s="154"/>
      <c r="X2578" s="154"/>
      <c r="Y2578" s="154"/>
      <c r="Z2578" s="154"/>
      <c r="AA2578" s="154"/>
      <c r="AB2578" s="154"/>
      <c r="AC2578" s="154"/>
      <c r="AD2578" s="154"/>
      <c r="AE2578" s="154"/>
      <c r="AF2578" s="154"/>
      <c r="AG2578" s="63">
        <f t="shared" si="784"/>
        <v>0</v>
      </c>
      <c r="AH2578" s="56">
        <f t="shared" si="785"/>
        <v>0</v>
      </c>
      <c r="AI2578" s="56">
        <f t="shared" si="786"/>
        <v>0</v>
      </c>
      <c r="AJ2578" s="56">
        <f t="shared" si="787"/>
        <v>0</v>
      </c>
      <c r="AK2578" s="56">
        <f t="shared" si="788"/>
        <v>0</v>
      </c>
      <c r="AL2578" s="56">
        <f t="shared" si="789"/>
        <v>0</v>
      </c>
      <c r="AM2578" s="56">
        <f t="shared" si="790"/>
        <v>0</v>
      </c>
      <c r="AN2578" s="56">
        <f t="shared" si="791"/>
        <v>0</v>
      </c>
      <c r="AO2578" s="56">
        <f t="shared" si="792"/>
        <v>0</v>
      </c>
      <c r="AP2578" s="56">
        <f t="shared" si="793"/>
        <v>0</v>
      </c>
      <c r="AQ2578" s="56">
        <f t="shared" si="794"/>
        <v>0</v>
      </c>
      <c r="AR2578" s="86">
        <f t="shared" si="795"/>
        <v>0</v>
      </c>
    </row>
    <row r="2579" spans="1:44" x14ac:dyDescent="0.25">
      <c r="A2579" s="178"/>
      <c r="B2579" s="55" t="str">
        <f>_xlfn.IFNA(VLOOKUP(A2579,'Ajánlatkérő(k) adatai'!$B$4:$C$205,2,0),"")</f>
        <v/>
      </c>
      <c r="C2579" s="178"/>
      <c r="D2579" s="55" t="str">
        <f>_xlfn.IFNA(VLOOKUP(C2579,'Számlafizető(k) adatai'!$C$4:$D$203,2,0),"")</f>
        <v/>
      </c>
      <c r="E2579" s="55" t="str">
        <f>_xlfn.IFNA(VLOOKUP(C2579,'Számlafizető(k) adatai'!$C$4:$M$203,11,0),"")</f>
        <v/>
      </c>
      <c r="F2579" s="178"/>
      <c r="G2579" s="178"/>
      <c r="H2579" s="178"/>
      <c r="I2579" s="55" t="str">
        <f>IF(F2579="","",VLOOKUP(LEFT(F2579,5),'Technikai cellák'!B:C,2,0))</f>
        <v/>
      </c>
      <c r="J2579" s="55" t="str">
        <f>IF(F2579="","",VLOOKUP(I2579,'Technikai cellák'!$C$1:$D$12,2,0))</f>
        <v/>
      </c>
      <c r="K2579" s="179"/>
      <c r="L2579" s="67" t="str">
        <f t="shared" si="778"/>
        <v/>
      </c>
      <c r="M2579" s="68">
        <f t="shared" si="779"/>
        <v>0</v>
      </c>
      <c r="N2579" s="66">
        <f t="shared" si="780"/>
        <v>0</v>
      </c>
      <c r="O2579" s="152"/>
      <c r="P2579" s="172">
        <f t="shared" si="796"/>
        <v>0</v>
      </c>
      <c r="Q2579" s="69">
        <f t="shared" si="781"/>
        <v>0</v>
      </c>
      <c r="R2579" s="62">
        <f t="shared" si="782"/>
        <v>0</v>
      </c>
      <c r="S2579" s="153"/>
      <c r="T2579" s="118" t="str">
        <f t="shared" si="783"/>
        <v/>
      </c>
      <c r="U2579" s="154"/>
      <c r="V2579" s="154"/>
      <c r="W2579" s="154"/>
      <c r="X2579" s="154"/>
      <c r="Y2579" s="154"/>
      <c r="Z2579" s="154"/>
      <c r="AA2579" s="154"/>
      <c r="AB2579" s="154"/>
      <c r="AC2579" s="154"/>
      <c r="AD2579" s="154"/>
      <c r="AE2579" s="154"/>
      <c r="AF2579" s="154"/>
      <c r="AG2579" s="63">
        <f t="shared" si="784"/>
        <v>0</v>
      </c>
      <c r="AH2579" s="56">
        <f t="shared" si="785"/>
        <v>0</v>
      </c>
      <c r="AI2579" s="56">
        <f t="shared" si="786"/>
        <v>0</v>
      </c>
      <c r="AJ2579" s="56">
        <f t="shared" si="787"/>
        <v>0</v>
      </c>
      <c r="AK2579" s="56">
        <f t="shared" si="788"/>
        <v>0</v>
      </c>
      <c r="AL2579" s="56">
        <f t="shared" si="789"/>
        <v>0</v>
      </c>
      <c r="AM2579" s="56">
        <f t="shared" si="790"/>
        <v>0</v>
      </c>
      <c r="AN2579" s="56">
        <f t="shared" si="791"/>
        <v>0</v>
      </c>
      <c r="AO2579" s="56">
        <f t="shared" si="792"/>
        <v>0</v>
      </c>
      <c r="AP2579" s="56">
        <f t="shared" si="793"/>
        <v>0</v>
      </c>
      <c r="AQ2579" s="56">
        <f t="shared" si="794"/>
        <v>0</v>
      </c>
      <c r="AR2579" s="86">
        <f t="shared" si="795"/>
        <v>0</v>
      </c>
    </row>
    <row r="2580" spans="1:44" x14ac:dyDescent="0.25">
      <c r="A2580" s="178"/>
      <c r="B2580" s="55" t="str">
        <f>_xlfn.IFNA(VLOOKUP(A2580,'Ajánlatkérő(k) adatai'!$B$4:$C$205,2,0),"")</f>
        <v/>
      </c>
      <c r="C2580" s="178"/>
      <c r="D2580" s="55" t="str">
        <f>_xlfn.IFNA(VLOOKUP(C2580,'Számlafizető(k) adatai'!$C$4:$D$203,2,0),"")</f>
        <v/>
      </c>
      <c r="E2580" s="55" t="str">
        <f>_xlfn.IFNA(VLOOKUP(C2580,'Számlafizető(k) adatai'!$C$4:$M$203,11,0),"")</f>
        <v/>
      </c>
      <c r="F2580" s="178"/>
      <c r="G2580" s="178"/>
      <c r="H2580" s="178"/>
      <c r="I2580" s="55" t="str">
        <f>IF(F2580="","",VLOOKUP(LEFT(F2580,5),'Technikai cellák'!B:C,2,0))</f>
        <v/>
      </c>
      <c r="J2580" s="55" t="str">
        <f>IF(F2580="","",VLOOKUP(I2580,'Technikai cellák'!$C$1:$D$12,2,0))</f>
        <v/>
      </c>
      <c r="K2580" s="179"/>
      <c r="L2580" s="67" t="str">
        <f t="shared" si="778"/>
        <v/>
      </c>
      <c r="M2580" s="68">
        <f t="shared" si="779"/>
        <v>0</v>
      </c>
      <c r="N2580" s="66">
        <f t="shared" si="780"/>
        <v>0</v>
      </c>
      <c r="O2580" s="152"/>
      <c r="P2580" s="172">
        <f t="shared" si="796"/>
        <v>0</v>
      </c>
      <c r="Q2580" s="69">
        <f t="shared" si="781"/>
        <v>0</v>
      </c>
      <c r="R2580" s="62">
        <f t="shared" si="782"/>
        <v>0</v>
      </c>
      <c r="S2580" s="153"/>
      <c r="T2580" s="118" t="str">
        <f t="shared" si="783"/>
        <v/>
      </c>
      <c r="U2580" s="154"/>
      <c r="V2580" s="154"/>
      <c r="W2580" s="154"/>
      <c r="X2580" s="154"/>
      <c r="Y2580" s="154"/>
      <c r="Z2580" s="154"/>
      <c r="AA2580" s="154"/>
      <c r="AB2580" s="154"/>
      <c r="AC2580" s="154"/>
      <c r="AD2580" s="154"/>
      <c r="AE2580" s="154"/>
      <c r="AF2580" s="154"/>
      <c r="AG2580" s="63">
        <f t="shared" si="784"/>
        <v>0</v>
      </c>
      <c r="AH2580" s="56">
        <f t="shared" si="785"/>
        <v>0</v>
      </c>
      <c r="AI2580" s="56">
        <f t="shared" si="786"/>
        <v>0</v>
      </c>
      <c r="AJ2580" s="56">
        <f t="shared" si="787"/>
        <v>0</v>
      </c>
      <c r="AK2580" s="56">
        <f t="shared" si="788"/>
        <v>0</v>
      </c>
      <c r="AL2580" s="56">
        <f t="shared" si="789"/>
        <v>0</v>
      </c>
      <c r="AM2580" s="56">
        <f t="shared" si="790"/>
        <v>0</v>
      </c>
      <c r="AN2580" s="56">
        <f t="shared" si="791"/>
        <v>0</v>
      </c>
      <c r="AO2580" s="56">
        <f t="shared" si="792"/>
        <v>0</v>
      </c>
      <c r="AP2580" s="56">
        <f t="shared" si="793"/>
        <v>0</v>
      </c>
      <c r="AQ2580" s="56">
        <f t="shared" si="794"/>
        <v>0</v>
      </c>
      <c r="AR2580" s="86">
        <f t="shared" si="795"/>
        <v>0</v>
      </c>
    </row>
    <row r="2581" spans="1:44" x14ac:dyDescent="0.25">
      <c r="A2581" s="178"/>
      <c r="B2581" s="55" t="str">
        <f>_xlfn.IFNA(VLOOKUP(A2581,'Ajánlatkérő(k) adatai'!$B$4:$C$205,2,0),"")</f>
        <v/>
      </c>
      <c r="C2581" s="178"/>
      <c r="D2581" s="55" t="str">
        <f>_xlfn.IFNA(VLOOKUP(C2581,'Számlafizető(k) adatai'!$C$4:$D$203,2,0),"")</f>
        <v/>
      </c>
      <c r="E2581" s="55" t="str">
        <f>_xlfn.IFNA(VLOOKUP(C2581,'Számlafizető(k) adatai'!$C$4:$M$203,11,0),"")</f>
        <v/>
      </c>
      <c r="F2581" s="178"/>
      <c r="G2581" s="178"/>
      <c r="H2581" s="178"/>
      <c r="I2581" s="55" t="str">
        <f>IF(F2581="","",VLOOKUP(LEFT(F2581,5),'Technikai cellák'!B:C,2,0))</f>
        <v/>
      </c>
      <c r="J2581" s="55" t="str">
        <f>IF(F2581="","",VLOOKUP(I2581,'Technikai cellák'!$C$1:$D$12,2,0))</f>
        <v/>
      </c>
      <c r="K2581" s="179"/>
      <c r="L2581" s="67" t="str">
        <f t="shared" ref="L2581:L2644" si="797">IF(K2581="","",IF(K2581&lt;20,"20 alatti",IF(K2581&lt;100,"20-99",IF(K2581&lt;500,"100-500","500-"))))</f>
        <v/>
      </c>
      <c r="M2581" s="68">
        <f t="shared" ref="M2581:M2644" si="798">ROUND(IF(L2581="20 alatti",K2581*1,0),0)</f>
        <v>0</v>
      </c>
      <c r="N2581" s="66">
        <f t="shared" ref="N2581:N2644" si="799">ROUND(IF(L2581="20-99",K2581*10.5,0),0)</f>
        <v>0</v>
      </c>
      <c r="O2581" s="152"/>
      <c r="P2581" s="172">
        <f t="shared" si="796"/>
        <v>0</v>
      </c>
      <c r="Q2581" s="69">
        <f t="shared" ref="Q2581:Q2644" si="800">ROUND(R2581*$F$10,0)</f>
        <v>0</v>
      </c>
      <c r="R2581" s="62">
        <f t="shared" ref="R2581:R2644" si="801">SUM(AG2581:AR2581)</f>
        <v>0</v>
      </c>
      <c r="S2581" s="153"/>
      <c r="T2581" s="118" t="str">
        <f t="shared" ref="T2581:T2644" si="802">IF(S2581="","",IF((DAYS360(S2581,$C$4,TRUE))/30&lt;0,"",(DAYS360(S2581,$C$4,))/30))</f>
        <v/>
      </c>
      <c r="U2581" s="154"/>
      <c r="V2581" s="154"/>
      <c r="W2581" s="154"/>
      <c r="X2581" s="154"/>
      <c r="Y2581" s="154"/>
      <c r="Z2581" s="154"/>
      <c r="AA2581" s="154"/>
      <c r="AB2581" s="154"/>
      <c r="AC2581" s="154"/>
      <c r="AD2581" s="154"/>
      <c r="AE2581" s="154"/>
      <c r="AF2581" s="154"/>
      <c r="AG2581" s="63">
        <f t="shared" ref="AG2581:AG2644" si="803">ROUND((U2581*$C$7)/$C$8,0)</f>
        <v>0</v>
      </c>
      <c r="AH2581" s="56">
        <f t="shared" ref="AH2581:AH2644" si="804">ROUND((V2581*$C$7)/$C$8,0)</f>
        <v>0</v>
      </c>
      <c r="AI2581" s="56">
        <f t="shared" ref="AI2581:AI2644" si="805">ROUND((W2581*$C$7)/$C$8,0)</f>
        <v>0</v>
      </c>
      <c r="AJ2581" s="56">
        <f t="shared" ref="AJ2581:AJ2644" si="806">ROUND((X2581*$C$7)/$C$8,0)</f>
        <v>0</v>
      </c>
      <c r="AK2581" s="56">
        <f t="shared" ref="AK2581:AK2644" si="807">ROUND((Y2581*$C$7)/$C$8,0)</f>
        <v>0</v>
      </c>
      <c r="AL2581" s="56">
        <f t="shared" ref="AL2581:AL2644" si="808">ROUND((Z2581*$C$7)/$C$8,0)</f>
        <v>0</v>
      </c>
      <c r="AM2581" s="56">
        <f t="shared" ref="AM2581:AM2644" si="809">ROUND((AA2581*$C$7)/$C$8,0)</f>
        <v>0</v>
      </c>
      <c r="AN2581" s="56">
        <f t="shared" ref="AN2581:AN2644" si="810">ROUND((AB2581*$C$7)/$C$8,0)</f>
        <v>0</v>
      </c>
      <c r="AO2581" s="56">
        <f t="shared" ref="AO2581:AO2644" si="811">ROUND((AC2581*$C$7)/$C$8,0)</f>
        <v>0</v>
      </c>
      <c r="AP2581" s="56">
        <f t="shared" ref="AP2581:AP2644" si="812">ROUND((AD2581*$C$7)/$C$8,0)</f>
        <v>0</v>
      </c>
      <c r="AQ2581" s="56">
        <f t="shared" ref="AQ2581:AQ2644" si="813">ROUND((AE2581*$C$7)/$C$8,0)</f>
        <v>0</v>
      </c>
      <c r="AR2581" s="86">
        <f t="shared" ref="AR2581:AR2644" si="814">ROUND((AF2581*$C$7)/$C$8,0)</f>
        <v>0</v>
      </c>
    </row>
    <row r="2582" spans="1:44" x14ac:dyDescent="0.25">
      <c r="A2582" s="178"/>
      <c r="B2582" s="55" t="str">
        <f>_xlfn.IFNA(VLOOKUP(A2582,'Ajánlatkérő(k) adatai'!$B$4:$C$205,2,0),"")</f>
        <v/>
      </c>
      <c r="C2582" s="178"/>
      <c r="D2582" s="55" t="str">
        <f>_xlfn.IFNA(VLOOKUP(C2582,'Számlafizető(k) adatai'!$C$4:$D$203,2,0),"")</f>
        <v/>
      </c>
      <c r="E2582" s="55" t="str">
        <f>_xlfn.IFNA(VLOOKUP(C2582,'Számlafizető(k) adatai'!$C$4:$M$203,11,0),"")</f>
        <v/>
      </c>
      <c r="F2582" s="178"/>
      <c r="G2582" s="178"/>
      <c r="H2582" s="178"/>
      <c r="I2582" s="55" t="str">
        <f>IF(F2582="","",VLOOKUP(LEFT(F2582,5),'Technikai cellák'!B:C,2,0))</f>
        <v/>
      </c>
      <c r="J2582" s="55" t="str">
        <f>IF(F2582="","",VLOOKUP(I2582,'Technikai cellák'!$C$1:$D$12,2,0))</f>
        <v/>
      </c>
      <c r="K2582" s="179"/>
      <c r="L2582" s="67" t="str">
        <f t="shared" si="797"/>
        <v/>
      </c>
      <c r="M2582" s="68">
        <f t="shared" si="798"/>
        <v>0</v>
      </c>
      <c r="N2582" s="66">
        <f t="shared" si="799"/>
        <v>0</v>
      </c>
      <c r="O2582" s="152"/>
      <c r="P2582" s="172">
        <f t="shared" si="796"/>
        <v>0</v>
      </c>
      <c r="Q2582" s="69">
        <f t="shared" si="800"/>
        <v>0</v>
      </c>
      <c r="R2582" s="62">
        <f t="shared" si="801"/>
        <v>0</v>
      </c>
      <c r="S2582" s="153"/>
      <c r="T2582" s="118" t="str">
        <f t="shared" si="802"/>
        <v/>
      </c>
      <c r="U2582" s="154"/>
      <c r="V2582" s="154"/>
      <c r="W2582" s="154"/>
      <c r="X2582" s="154"/>
      <c r="Y2582" s="154"/>
      <c r="Z2582" s="154"/>
      <c r="AA2582" s="154"/>
      <c r="AB2582" s="154"/>
      <c r="AC2582" s="154"/>
      <c r="AD2582" s="154"/>
      <c r="AE2582" s="154"/>
      <c r="AF2582" s="154"/>
      <c r="AG2582" s="63">
        <f t="shared" si="803"/>
        <v>0</v>
      </c>
      <c r="AH2582" s="56">
        <f t="shared" si="804"/>
        <v>0</v>
      </c>
      <c r="AI2582" s="56">
        <f t="shared" si="805"/>
        <v>0</v>
      </c>
      <c r="AJ2582" s="56">
        <f t="shared" si="806"/>
        <v>0</v>
      </c>
      <c r="AK2582" s="56">
        <f t="shared" si="807"/>
        <v>0</v>
      </c>
      <c r="AL2582" s="56">
        <f t="shared" si="808"/>
        <v>0</v>
      </c>
      <c r="AM2582" s="56">
        <f t="shared" si="809"/>
        <v>0</v>
      </c>
      <c r="AN2582" s="56">
        <f t="shared" si="810"/>
        <v>0</v>
      </c>
      <c r="AO2582" s="56">
        <f t="shared" si="811"/>
        <v>0</v>
      </c>
      <c r="AP2582" s="56">
        <f t="shared" si="812"/>
        <v>0</v>
      </c>
      <c r="AQ2582" s="56">
        <f t="shared" si="813"/>
        <v>0</v>
      </c>
      <c r="AR2582" s="86">
        <f t="shared" si="814"/>
        <v>0</v>
      </c>
    </row>
    <row r="2583" spans="1:44" x14ac:dyDescent="0.25">
      <c r="A2583" s="178"/>
      <c r="B2583" s="55" t="str">
        <f>_xlfn.IFNA(VLOOKUP(A2583,'Ajánlatkérő(k) adatai'!$B$4:$C$205,2,0),"")</f>
        <v/>
      </c>
      <c r="C2583" s="178"/>
      <c r="D2583" s="55" t="str">
        <f>_xlfn.IFNA(VLOOKUP(C2583,'Számlafizető(k) adatai'!$C$4:$D$203,2,0),"")</f>
        <v/>
      </c>
      <c r="E2583" s="55" t="str">
        <f>_xlfn.IFNA(VLOOKUP(C2583,'Számlafizető(k) adatai'!$C$4:$M$203,11,0),"")</f>
        <v/>
      </c>
      <c r="F2583" s="178"/>
      <c r="G2583" s="178"/>
      <c r="H2583" s="178"/>
      <c r="I2583" s="55" t="str">
        <f>IF(F2583="","",VLOOKUP(LEFT(F2583,5),'Technikai cellák'!B:C,2,0))</f>
        <v/>
      </c>
      <c r="J2583" s="55" t="str">
        <f>IF(F2583="","",VLOOKUP(I2583,'Technikai cellák'!$C$1:$D$12,2,0))</f>
        <v/>
      </c>
      <c r="K2583" s="179"/>
      <c r="L2583" s="67" t="str">
        <f t="shared" si="797"/>
        <v/>
      </c>
      <c r="M2583" s="68">
        <f t="shared" si="798"/>
        <v>0</v>
      </c>
      <c r="N2583" s="66">
        <f t="shared" si="799"/>
        <v>0</v>
      </c>
      <c r="O2583" s="152"/>
      <c r="P2583" s="172">
        <f t="shared" si="796"/>
        <v>0</v>
      </c>
      <c r="Q2583" s="69">
        <f t="shared" si="800"/>
        <v>0</v>
      </c>
      <c r="R2583" s="62">
        <f t="shared" si="801"/>
        <v>0</v>
      </c>
      <c r="S2583" s="153"/>
      <c r="T2583" s="118" t="str">
        <f t="shared" si="802"/>
        <v/>
      </c>
      <c r="U2583" s="154"/>
      <c r="V2583" s="154"/>
      <c r="W2583" s="154"/>
      <c r="X2583" s="154"/>
      <c r="Y2583" s="154"/>
      <c r="Z2583" s="154"/>
      <c r="AA2583" s="154"/>
      <c r="AB2583" s="154"/>
      <c r="AC2583" s="154"/>
      <c r="AD2583" s="154"/>
      <c r="AE2583" s="154"/>
      <c r="AF2583" s="154"/>
      <c r="AG2583" s="63">
        <f t="shared" si="803"/>
        <v>0</v>
      </c>
      <c r="AH2583" s="56">
        <f t="shared" si="804"/>
        <v>0</v>
      </c>
      <c r="AI2583" s="56">
        <f t="shared" si="805"/>
        <v>0</v>
      </c>
      <c r="AJ2583" s="56">
        <f t="shared" si="806"/>
        <v>0</v>
      </c>
      <c r="AK2583" s="56">
        <f t="shared" si="807"/>
        <v>0</v>
      </c>
      <c r="AL2583" s="56">
        <f t="shared" si="808"/>
        <v>0</v>
      </c>
      <c r="AM2583" s="56">
        <f t="shared" si="809"/>
        <v>0</v>
      </c>
      <c r="AN2583" s="56">
        <f t="shared" si="810"/>
        <v>0</v>
      </c>
      <c r="AO2583" s="56">
        <f t="shared" si="811"/>
        <v>0</v>
      </c>
      <c r="AP2583" s="56">
        <f t="shared" si="812"/>
        <v>0</v>
      </c>
      <c r="AQ2583" s="56">
        <f t="shared" si="813"/>
        <v>0</v>
      </c>
      <c r="AR2583" s="86">
        <f t="shared" si="814"/>
        <v>0</v>
      </c>
    </row>
    <row r="2584" spans="1:44" x14ac:dyDescent="0.25">
      <c r="A2584" s="178"/>
      <c r="B2584" s="55" t="str">
        <f>_xlfn.IFNA(VLOOKUP(A2584,'Ajánlatkérő(k) adatai'!$B$4:$C$205,2,0),"")</f>
        <v/>
      </c>
      <c r="C2584" s="178"/>
      <c r="D2584" s="55" t="str">
        <f>_xlfn.IFNA(VLOOKUP(C2584,'Számlafizető(k) adatai'!$C$4:$D$203,2,0),"")</f>
        <v/>
      </c>
      <c r="E2584" s="55" t="str">
        <f>_xlfn.IFNA(VLOOKUP(C2584,'Számlafizető(k) adatai'!$C$4:$M$203,11,0),"")</f>
        <v/>
      </c>
      <c r="F2584" s="178"/>
      <c r="G2584" s="178"/>
      <c r="H2584" s="178"/>
      <c r="I2584" s="55" t="str">
        <f>IF(F2584="","",VLOOKUP(LEFT(F2584,5),'Technikai cellák'!B:C,2,0))</f>
        <v/>
      </c>
      <c r="J2584" s="55" t="str">
        <f>IF(F2584="","",VLOOKUP(I2584,'Technikai cellák'!$C$1:$D$12,2,0))</f>
        <v/>
      </c>
      <c r="K2584" s="179"/>
      <c r="L2584" s="67" t="str">
        <f t="shared" si="797"/>
        <v/>
      </c>
      <c r="M2584" s="68">
        <f t="shared" si="798"/>
        <v>0</v>
      </c>
      <c r="N2584" s="66">
        <f t="shared" si="799"/>
        <v>0</v>
      </c>
      <c r="O2584" s="152"/>
      <c r="P2584" s="172">
        <f t="shared" si="796"/>
        <v>0</v>
      </c>
      <c r="Q2584" s="69">
        <f t="shared" si="800"/>
        <v>0</v>
      </c>
      <c r="R2584" s="62">
        <f t="shared" si="801"/>
        <v>0</v>
      </c>
      <c r="S2584" s="153"/>
      <c r="T2584" s="118" t="str">
        <f t="shared" si="802"/>
        <v/>
      </c>
      <c r="U2584" s="154"/>
      <c r="V2584" s="154"/>
      <c r="W2584" s="154"/>
      <c r="X2584" s="154"/>
      <c r="Y2584" s="154"/>
      <c r="Z2584" s="154"/>
      <c r="AA2584" s="154"/>
      <c r="AB2584" s="154"/>
      <c r="AC2584" s="154"/>
      <c r="AD2584" s="154"/>
      <c r="AE2584" s="154"/>
      <c r="AF2584" s="154"/>
      <c r="AG2584" s="63">
        <f t="shared" si="803"/>
        <v>0</v>
      </c>
      <c r="AH2584" s="56">
        <f t="shared" si="804"/>
        <v>0</v>
      </c>
      <c r="AI2584" s="56">
        <f t="shared" si="805"/>
        <v>0</v>
      </c>
      <c r="AJ2584" s="56">
        <f t="shared" si="806"/>
        <v>0</v>
      </c>
      <c r="AK2584" s="56">
        <f t="shared" si="807"/>
        <v>0</v>
      </c>
      <c r="AL2584" s="56">
        <f t="shared" si="808"/>
        <v>0</v>
      </c>
      <c r="AM2584" s="56">
        <f t="shared" si="809"/>
        <v>0</v>
      </c>
      <c r="AN2584" s="56">
        <f t="shared" si="810"/>
        <v>0</v>
      </c>
      <c r="AO2584" s="56">
        <f t="shared" si="811"/>
        <v>0</v>
      </c>
      <c r="AP2584" s="56">
        <f t="shared" si="812"/>
        <v>0</v>
      </c>
      <c r="AQ2584" s="56">
        <f t="shared" si="813"/>
        <v>0</v>
      </c>
      <c r="AR2584" s="86">
        <f t="shared" si="814"/>
        <v>0</v>
      </c>
    </row>
    <row r="2585" spans="1:44" x14ac:dyDescent="0.25">
      <c r="A2585" s="178"/>
      <c r="B2585" s="55" t="str">
        <f>_xlfn.IFNA(VLOOKUP(A2585,'Ajánlatkérő(k) adatai'!$B$4:$C$205,2,0),"")</f>
        <v/>
      </c>
      <c r="C2585" s="178"/>
      <c r="D2585" s="55" t="str">
        <f>_xlfn.IFNA(VLOOKUP(C2585,'Számlafizető(k) adatai'!$C$4:$D$203,2,0),"")</f>
        <v/>
      </c>
      <c r="E2585" s="55" t="str">
        <f>_xlfn.IFNA(VLOOKUP(C2585,'Számlafizető(k) adatai'!$C$4:$M$203,11,0),"")</f>
        <v/>
      </c>
      <c r="F2585" s="178"/>
      <c r="G2585" s="178"/>
      <c r="H2585" s="178"/>
      <c r="I2585" s="55" t="str">
        <f>IF(F2585="","",VLOOKUP(LEFT(F2585,5),'Technikai cellák'!B:C,2,0))</f>
        <v/>
      </c>
      <c r="J2585" s="55" t="str">
        <f>IF(F2585="","",VLOOKUP(I2585,'Technikai cellák'!$C$1:$D$12,2,0))</f>
        <v/>
      </c>
      <c r="K2585" s="179"/>
      <c r="L2585" s="67" t="str">
        <f t="shared" si="797"/>
        <v/>
      </c>
      <c r="M2585" s="68">
        <f t="shared" si="798"/>
        <v>0</v>
      </c>
      <c r="N2585" s="66">
        <f t="shared" si="799"/>
        <v>0</v>
      </c>
      <c r="O2585" s="152"/>
      <c r="P2585" s="172">
        <f t="shared" si="796"/>
        <v>0</v>
      </c>
      <c r="Q2585" s="69">
        <f t="shared" si="800"/>
        <v>0</v>
      </c>
      <c r="R2585" s="62">
        <f t="shared" si="801"/>
        <v>0</v>
      </c>
      <c r="S2585" s="153"/>
      <c r="T2585" s="118" t="str">
        <f t="shared" si="802"/>
        <v/>
      </c>
      <c r="U2585" s="154"/>
      <c r="V2585" s="154"/>
      <c r="W2585" s="154"/>
      <c r="X2585" s="154"/>
      <c r="Y2585" s="154"/>
      <c r="Z2585" s="154"/>
      <c r="AA2585" s="154"/>
      <c r="AB2585" s="154"/>
      <c r="AC2585" s="154"/>
      <c r="AD2585" s="154"/>
      <c r="AE2585" s="154"/>
      <c r="AF2585" s="154"/>
      <c r="AG2585" s="63">
        <f t="shared" si="803"/>
        <v>0</v>
      </c>
      <c r="AH2585" s="56">
        <f t="shared" si="804"/>
        <v>0</v>
      </c>
      <c r="AI2585" s="56">
        <f t="shared" si="805"/>
        <v>0</v>
      </c>
      <c r="AJ2585" s="56">
        <f t="shared" si="806"/>
        <v>0</v>
      </c>
      <c r="AK2585" s="56">
        <f t="shared" si="807"/>
        <v>0</v>
      </c>
      <c r="AL2585" s="56">
        <f t="shared" si="808"/>
        <v>0</v>
      </c>
      <c r="AM2585" s="56">
        <f t="shared" si="809"/>
        <v>0</v>
      </c>
      <c r="AN2585" s="56">
        <f t="shared" si="810"/>
        <v>0</v>
      </c>
      <c r="AO2585" s="56">
        <f t="shared" si="811"/>
        <v>0</v>
      </c>
      <c r="AP2585" s="56">
        <f t="shared" si="812"/>
        <v>0</v>
      </c>
      <c r="AQ2585" s="56">
        <f t="shared" si="813"/>
        <v>0</v>
      </c>
      <c r="AR2585" s="86">
        <f t="shared" si="814"/>
        <v>0</v>
      </c>
    </row>
    <row r="2586" spans="1:44" x14ac:dyDescent="0.25">
      <c r="A2586" s="178"/>
      <c r="B2586" s="55" t="str">
        <f>_xlfn.IFNA(VLOOKUP(A2586,'Ajánlatkérő(k) adatai'!$B$4:$C$205,2,0),"")</f>
        <v/>
      </c>
      <c r="C2586" s="178"/>
      <c r="D2586" s="55" t="str">
        <f>_xlfn.IFNA(VLOOKUP(C2586,'Számlafizető(k) adatai'!$C$4:$D$203,2,0),"")</f>
        <v/>
      </c>
      <c r="E2586" s="55" t="str">
        <f>_xlfn.IFNA(VLOOKUP(C2586,'Számlafizető(k) adatai'!$C$4:$M$203,11,0),"")</f>
        <v/>
      </c>
      <c r="F2586" s="178"/>
      <c r="G2586" s="178"/>
      <c r="H2586" s="178"/>
      <c r="I2586" s="55" t="str">
        <f>IF(F2586="","",VLOOKUP(LEFT(F2586,5),'Technikai cellák'!B:C,2,0))</f>
        <v/>
      </c>
      <c r="J2586" s="55" t="str">
        <f>IF(F2586="","",VLOOKUP(I2586,'Technikai cellák'!$C$1:$D$12,2,0))</f>
        <v/>
      </c>
      <c r="K2586" s="179"/>
      <c r="L2586" s="67" t="str">
        <f t="shared" si="797"/>
        <v/>
      </c>
      <c r="M2586" s="68">
        <f t="shared" si="798"/>
        <v>0</v>
      </c>
      <c r="N2586" s="66">
        <f t="shared" si="799"/>
        <v>0</v>
      </c>
      <c r="O2586" s="152"/>
      <c r="P2586" s="172">
        <f t="shared" si="796"/>
        <v>0</v>
      </c>
      <c r="Q2586" s="69">
        <f t="shared" si="800"/>
        <v>0</v>
      </c>
      <c r="R2586" s="62">
        <f t="shared" si="801"/>
        <v>0</v>
      </c>
      <c r="S2586" s="153"/>
      <c r="T2586" s="118" t="str">
        <f t="shared" si="802"/>
        <v/>
      </c>
      <c r="U2586" s="154"/>
      <c r="V2586" s="154"/>
      <c r="W2586" s="154"/>
      <c r="X2586" s="154"/>
      <c r="Y2586" s="154"/>
      <c r="Z2586" s="154"/>
      <c r="AA2586" s="154"/>
      <c r="AB2586" s="154"/>
      <c r="AC2586" s="154"/>
      <c r="AD2586" s="154"/>
      <c r="AE2586" s="154"/>
      <c r="AF2586" s="154"/>
      <c r="AG2586" s="63">
        <f t="shared" si="803"/>
        <v>0</v>
      </c>
      <c r="AH2586" s="56">
        <f t="shared" si="804"/>
        <v>0</v>
      </c>
      <c r="AI2586" s="56">
        <f t="shared" si="805"/>
        <v>0</v>
      </c>
      <c r="AJ2586" s="56">
        <f t="shared" si="806"/>
        <v>0</v>
      </c>
      <c r="AK2586" s="56">
        <f t="shared" si="807"/>
        <v>0</v>
      </c>
      <c r="AL2586" s="56">
        <f t="shared" si="808"/>
        <v>0</v>
      </c>
      <c r="AM2586" s="56">
        <f t="shared" si="809"/>
        <v>0</v>
      </c>
      <c r="AN2586" s="56">
        <f t="shared" si="810"/>
        <v>0</v>
      </c>
      <c r="AO2586" s="56">
        <f t="shared" si="811"/>
        <v>0</v>
      </c>
      <c r="AP2586" s="56">
        <f t="shared" si="812"/>
        <v>0</v>
      </c>
      <c r="AQ2586" s="56">
        <f t="shared" si="813"/>
        <v>0</v>
      </c>
      <c r="AR2586" s="86">
        <f t="shared" si="814"/>
        <v>0</v>
      </c>
    </row>
    <row r="2587" spans="1:44" x14ac:dyDescent="0.25">
      <c r="A2587" s="178"/>
      <c r="B2587" s="55" t="str">
        <f>_xlfn.IFNA(VLOOKUP(A2587,'Ajánlatkérő(k) adatai'!$B$4:$C$205,2,0),"")</f>
        <v/>
      </c>
      <c r="C2587" s="178"/>
      <c r="D2587" s="55" t="str">
        <f>_xlfn.IFNA(VLOOKUP(C2587,'Számlafizető(k) adatai'!$C$4:$D$203,2,0),"")</f>
        <v/>
      </c>
      <c r="E2587" s="55" t="str">
        <f>_xlfn.IFNA(VLOOKUP(C2587,'Számlafizető(k) adatai'!$C$4:$M$203,11,0),"")</f>
        <v/>
      </c>
      <c r="F2587" s="178"/>
      <c r="G2587" s="178"/>
      <c r="H2587" s="178"/>
      <c r="I2587" s="55" t="str">
        <f>IF(F2587="","",VLOOKUP(LEFT(F2587,5),'Technikai cellák'!B:C,2,0))</f>
        <v/>
      </c>
      <c r="J2587" s="55" t="str">
        <f>IF(F2587="","",VLOOKUP(I2587,'Technikai cellák'!$C$1:$D$12,2,0))</f>
        <v/>
      </c>
      <c r="K2587" s="179"/>
      <c r="L2587" s="67" t="str">
        <f t="shared" si="797"/>
        <v/>
      </c>
      <c r="M2587" s="68">
        <f t="shared" si="798"/>
        <v>0</v>
      </c>
      <c r="N2587" s="66">
        <f t="shared" si="799"/>
        <v>0</v>
      </c>
      <c r="O2587" s="152"/>
      <c r="P2587" s="172">
        <f t="shared" si="796"/>
        <v>0</v>
      </c>
      <c r="Q2587" s="69">
        <f t="shared" si="800"/>
        <v>0</v>
      </c>
      <c r="R2587" s="62">
        <f t="shared" si="801"/>
        <v>0</v>
      </c>
      <c r="S2587" s="153"/>
      <c r="T2587" s="118" t="str">
        <f t="shared" si="802"/>
        <v/>
      </c>
      <c r="U2587" s="154"/>
      <c r="V2587" s="154"/>
      <c r="W2587" s="154"/>
      <c r="X2587" s="154"/>
      <c r="Y2587" s="154"/>
      <c r="Z2587" s="154"/>
      <c r="AA2587" s="154"/>
      <c r="AB2587" s="154"/>
      <c r="AC2587" s="154"/>
      <c r="AD2587" s="154"/>
      <c r="AE2587" s="154"/>
      <c r="AF2587" s="154"/>
      <c r="AG2587" s="63">
        <f t="shared" si="803"/>
        <v>0</v>
      </c>
      <c r="AH2587" s="56">
        <f t="shared" si="804"/>
        <v>0</v>
      </c>
      <c r="AI2587" s="56">
        <f t="shared" si="805"/>
        <v>0</v>
      </c>
      <c r="AJ2587" s="56">
        <f t="shared" si="806"/>
        <v>0</v>
      </c>
      <c r="AK2587" s="56">
        <f t="shared" si="807"/>
        <v>0</v>
      </c>
      <c r="AL2587" s="56">
        <f t="shared" si="808"/>
        <v>0</v>
      </c>
      <c r="AM2587" s="56">
        <f t="shared" si="809"/>
        <v>0</v>
      </c>
      <c r="AN2587" s="56">
        <f t="shared" si="810"/>
        <v>0</v>
      </c>
      <c r="AO2587" s="56">
        <f t="shared" si="811"/>
        <v>0</v>
      </c>
      <c r="AP2587" s="56">
        <f t="shared" si="812"/>
        <v>0</v>
      </c>
      <c r="AQ2587" s="56">
        <f t="shared" si="813"/>
        <v>0</v>
      </c>
      <c r="AR2587" s="86">
        <f t="shared" si="814"/>
        <v>0</v>
      </c>
    </row>
    <row r="2588" spans="1:44" x14ac:dyDescent="0.25">
      <c r="A2588" s="178"/>
      <c r="B2588" s="55" t="str">
        <f>_xlfn.IFNA(VLOOKUP(A2588,'Ajánlatkérő(k) adatai'!$B$4:$C$205,2,0),"")</f>
        <v/>
      </c>
      <c r="C2588" s="178"/>
      <c r="D2588" s="55" t="str">
        <f>_xlfn.IFNA(VLOOKUP(C2588,'Számlafizető(k) adatai'!$C$4:$D$203,2,0),"")</f>
        <v/>
      </c>
      <c r="E2588" s="55" t="str">
        <f>_xlfn.IFNA(VLOOKUP(C2588,'Számlafizető(k) adatai'!$C$4:$M$203,11,0),"")</f>
        <v/>
      </c>
      <c r="F2588" s="178"/>
      <c r="G2588" s="178"/>
      <c r="H2588" s="178"/>
      <c r="I2588" s="55" t="str">
        <f>IF(F2588="","",VLOOKUP(LEFT(F2588,5),'Technikai cellák'!B:C,2,0))</f>
        <v/>
      </c>
      <c r="J2588" s="55" t="str">
        <f>IF(F2588="","",VLOOKUP(I2588,'Technikai cellák'!$C$1:$D$12,2,0))</f>
        <v/>
      </c>
      <c r="K2588" s="179"/>
      <c r="L2588" s="67" t="str">
        <f t="shared" si="797"/>
        <v/>
      </c>
      <c r="M2588" s="68">
        <f t="shared" si="798"/>
        <v>0</v>
      </c>
      <c r="N2588" s="66">
        <f t="shared" si="799"/>
        <v>0</v>
      </c>
      <c r="O2588" s="152"/>
      <c r="P2588" s="172">
        <f t="shared" si="796"/>
        <v>0</v>
      </c>
      <c r="Q2588" s="69">
        <f t="shared" si="800"/>
        <v>0</v>
      </c>
      <c r="R2588" s="62">
        <f t="shared" si="801"/>
        <v>0</v>
      </c>
      <c r="S2588" s="153"/>
      <c r="T2588" s="118" t="str">
        <f t="shared" si="802"/>
        <v/>
      </c>
      <c r="U2588" s="154"/>
      <c r="V2588" s="154"/>
      <c r="W2588" s="154"/>
      <c r="X2588" s="154"/>
      <c r="Y2588" s="154"/>
      <c r="Z2588" s="154"/>
      <c r="AA2588" s="154"/>
      <c r="AB2588" s="154"/>
      <c r="AC2588" s="154"/>
      <c r="AD2588" s="154"/>
      <c r="AE2588" s="154"/>
      <c r="AF2588" s="154"/>
      <c r="AG2588" s="63">
        <f t="shared" si="803"/>
        <v>0</v>
      </c>
      <c r="AH2588" s="56">
        <f t="shared" si="804"/>
        <v>0</v>
      </c>
      <c r="AI2588" s="56">
        <f t="shared" si="805"/>
        <v>0</v>
      </c>
      <c r="AJ2588" s="56">
        <f t="shared" si="806"/>
        <v>0</v>
      </c>
      <c r="AK2588" s="56">
        <f t="shared" si="807"/>
        <v>0</v>
      </c>
      <c r="AL2588" s="56">
        <f t="shared" si="808"/>
        <v>0</v>
      </c>
      <c r="AM2588" s="56">
        <f t="shared" si="809"/>
        <v>0</v>
      </c>
      <c r="AN2588" s="56">
        <f t="shared" si="810"/>
        <v>0</v>
      </c>
      <c r="AO2588" s="56">
        <f t="shared" si="811"/>
        <v>0</v>
      </c>
      <c r="AP2588" s="56">
        <f t="shared" si="812"/>
        <v>0</v>
      </c>
      <c r="AQ2588" s="56">
        <f t="shared" si="813"/>
        <v>0</v>
      </c>
      <c r="AR2588" s="86">
        <f t="shared" si="814"/>
        <v>0</v>
      </c>
    </row>
    <row r="2589" spans="1:44" x14ac:dyDescent="0.25">
      <c r="A2589" s="178"/>
      <c r="B2589" s="55" t="str">
        <f>_xlfn.IFNA(VLOOKUP(A2589,'Ajánlatkérő(k) adatai'!$B$4:$C$205,2,0),"")</f>
        <v/>
      </c>
      <c r="C2589" s="178"/>
      <c r="D2589" s="55" t="str">
        <f>_xlfn.IFNA(VLOOKUP(C2589,'Számlafizető(k) adatai'!$C$4:$D$203,2,0),"")</f>
        <v/>
      </c>
      <c r="E2589" s="55" t="str">
        <f>_xlfn.IFNA(VLOOKUP(C2589,'Számlafizető(k) adatai'!$C$4:$M$203,11,0),"")</f>
        <v/>
      </c>
      <c r="F2589" s="178"/>
      <c r="G2589" s="178"/>
      <c r="H2589" s="178"/>
      <c r="I2589" s="55" t="str">
        <f>IF(F2589="","",VLOOKUP(LEFT(F2589,5),'Technikai cellák'!B:C,2,0))</f>
        <v/>
      </c>
      <c r="J2589" s="55" t="str">
        <f>IF(F2589="","",VLOOKUP(I2589,'Technikai cellák'!$C$1:$D$12,2,0))</f>
        <v/>
      </c>
      <c r="K2589" s="179"/>
      <c r="L2589" s="67" t="str">
        <f t="shared" si="797"/>
        <v/>
      </c>
      <c r="M2589" s="68">
        <f t="shared" si="798"/>
        <v>0</v>
      </c>
      <c r="N2589" s="66">
        <f t="shared" si="799"/>
        <v>0</v>
      </c>
      <c r="O2589" s="152"/>
      <c r="P2589" s="172">
        <f t="shared" si="796"/>
        <v>0</v>
      </c>
      <c r="Q2589" s="69">
        <f t="shared" si="800"/>
        <v>0</v>
      </c>
      <c r="R2589" s="62">
        <f t="shared" si="801"/>
        <v>0</v>
      </c>
      <c r="S2589" s="153"/>
      <c r="T2589" s="118" t="str">
        <f t="shared" si="802"/>
        <v/>
      </c>
      <c r="U2589" s="154"/>
      <c r="V2589" s="154"/>
      <c r="W2589" s="154"/>
      <c r="X2589" s="154"/>
      <c r="Y2589" s="154"/>
      <c r="Z2589" s="154"/>
      <c r="AA2589" s="154"/>
      <c r="AB2589" s="154"/>
      <c r="AC2589" s="154"/>
      <c r="AD2589" s="154"/>
      <c r="AE2589" s="154"/>
      <c r="AF2589" s="154"/>
      <c r="AG2589" s="63">
        <f t="shared" si="803"/>
        <v>0</v>
      </c>
      <c r="AH2589" s="56">
        <f t="shared" si="804"/>
        <v>0</v>
      </c>
      <c r="AI2589" s="56">
        <f t="shared" si="805"/>
        <v>0</v>
      </c>
      <c r="AJ2589" s="56">
        <f t="shared" si="806"/>
        <v>0</v>
      </c>
      <c r="AK2589" s="56">
        <f t="shared" si="807"/>
        <v>0</v>
      </c>
      <c r="AL2589" s="56">
        <f t="shared" si="808"/>
        <v>0</v>
      </c>
      <c r="AM2589" s="56">
        <f t="shared" si="809"/>
        <v>0</v>
      </c>
      <c r="AN2589" s="56">
        <f t="shared" si="810"/>
        <v>0</v>
      </c>
      <c r="AO2589" s="56">
        <f t="shared" si="811"/>
        <v>0</v>
      </c>
      <c r="AP2589" s="56">
        <f t="shared" si="812"/>
        <v>0</v>
      </c>
      <c r="AQ2589" s="56">
        <f t="shared" si="813"/>
        <v>0</v>
      </c>
      <c r="AR2589" s="86">
        <f t="shared" si="814"/>
        <v>0</v>
      </c>
    </row>
    <row r="2590" spans="1:44" x14ac:dyDescent="0.25">
      <c r="A2590" s="178"/>
      <c r="B2590" s="55" t="str">
        <f>_xlfn.IFNA(VLOOKUP(A2590,'Ajánlatkérő(k) adatai'!$B$4:$C$205,2,0),"")</f>
        <v/>
      </c>
      <c r="C2590" s="178"/>
      <c r="D2590" s="55" t="str">
        <f>_xlfn.IFNA(VLOOKUP(C2590,'Számlafizető(k) adatai'!$C$4:$D$203,2,0),"")</f>
        <v/>
      </c>
      <c r="E2590" s="55" t="str">
        <f>_xlfn.IFNA(VLOOKUP(C2590,'Számlafizető(k) adatai'!$C$4:$M$203,11,0),"")</f>
        <v/>
      </c>
      <c r="F2590" s="178"/>
      <c r="G2590" s="178"/>
      <c r="H2590" s="178"/>
      <c r="I2590" s="55" t="str">
        <f>IF(F2590="","",VLOOKUP(LEFT(F2590,5),'Technikai cellák'!B:C,2,0))</f>
        <v/>
      </c>
      <c r="J2590" s="55" t="str">
        <f>IF(F2590="","",VLOOKUP(I2590,'Technikai cellák'!$C$1:$D$12,2,0))</f>
        <v/>
      </c>
      <c r="K2590" s="179"/>
      <c r="L2590" s="67" t="str">
        <f t="shared" si="797"/>
        <v/>
      </c>
      <c r="M2590" s="68">
        <f t="shared" si="798"/>
        <v>0</v>
      </c>
      <c r="N2590" s="66">
        <f t="shared" si="799"/>
        <v>0</v>
      </c>
      <c r="O2590" s="152"/>
      <c r="P2590" s="172">
        <f t="shared" si="796"/>
        <v>0</v>
      </c>
      <c r="Q2590" s="69">
        <f t="shared" si="800"/>
        <v>0</v>
      </c>
      <c r="R2590" s="62">
        <f t="shared" si="801"/>
        <v>0</v>
      </c>
      <c r="S2590" s="153"/>
      <c r="T2590" s="118" t="str">
        <f t="shared" si="802"/>
        <v/>
      </c>
      <c r="U2590" s="154"/>
      <c r="V2590" s="154"/>
      <c r="W2590" s="154"/>
      <c r="X2590" s="154"/>
      <c r="Y2590" s="154"/>
      <c r="Z2590" s="154"/>
      <c r="AA2590" s="154"/>
      <c r="AB2590" s="154"/>
      <c r="AC2590" s="154"/>
      <c r="AD2590" s="154"/>
      <c r="AE2590" s="154"/>
      <c r="AF2590" s="154"/>
      <c r="AG2590" s="63">
        <f t="shared" si="803"/>
        <v>0</v>
      </c>
      <c r="AH2590" s="56">
        <f t="shared" si="804"/>
        <v>0</v>
      </c>
      <c r="AI2590" s="56">
        <f t="shared" si="805"/>
        <v>0</v>
      </c>
      <c r="AJ2590" s="56">
        <f t="shared" si="806"/>
        <v>0</v>
      </c>
      <c r="AK2590" s="56">
        <f t="shared" si="807"/>
        <v>0</v>
      </c>
      <c r="AL2590" s="56">
        <f t="shared" si="808"/>
        <v>0</v>
      </c>
      <c r="AM2590" s="56">
        <f t="shared" si="809"/>
        <v>0</v>
      </c>
      <c r="AN2590" s="56">
        <f t="shared" si="810"/>
        <v>0</v>
      </c>
      <c r="AO2590" s="56">
        <f t="shared" si="811"/>
        <v>0</v>
      </c>
      <c r="AP2590" s="56">
        <f t="shared" si="812"/>
        <v>0</v>
      </c>
      <c r="AQ2590" s="56">
        <f t="shared" si="813"/>
        <v>0</v>
      </c>
      <c r="AR2590" s="86">
        <f t="shared" si="814"/>
        <v>0</v>
      </c>
    </row>
    <row r="2591" spans="1:44" x14ac:dyDescent="0.25">
      <c r="A2591" s="178"/>
      <c r="B2591" s="55" t="str">
        <f>_xlfn.IFNA(VLOOKUP(A2591,'Ajánlatkérő(k) adatai'!$B$4:$C$205,2,0),"")</f>
        <v/>
      </c>
      <c r="C2591" s="178"/>
      <c r="D2591" s="55" t="str">
        <f>_xlfn.IFNA(VLOOKUP(C2591,'Számlafizető(k) adatai'!$C$4:$D$203,2,0),"")</f>
        <v/>
      </c>
      <c r="E2591" s="55" t="str">
        <f>_xlfn.IFNA(VLOOKUP(C2591,'Számlafizető(k) adatai'!$C$4:$M$203,11,0),"")</f>
        <v/>
      </c>
      <c r="F2591" s="178"/>
      <c r="G2591" s="178"/>
      <c r="H2591" s="178"/>
      <c r="I2591" s="55" t="str">
        <f>IF(F2591="","",VLOOKUP(LEFT(F2591,5),'Technikai cellák'!B:C,2,0))</f>
        <v/>
      </c>
      <c r="J2591" s="55" t="str">
        <f>IF(F2591="","",VLOOKUP(I2591,'Technikai cellák'!$C$1:$D$12,2,0))</f>
        <v/>
      </c>
      <c r="K2591" s="179"/>
      <c r="L2591" s="67" t="str">
        <f t="shared" si="797"/>
        <v/>
      </c>
      <c r="M2591" s="68">
        <f t="shared" si="798"/>
        <v>0</v>
      </c>
      <c r="N2591" s="66">
        <f t="shared" si="799"/>
        <v>0</v>
      </c>
      <c r="O2591" s="152"/>
      <c r="P2591" s="172">
        <f t="shared" si="796"/>
        <v>0</v>
      </c>
      <c r="Q2591" s="69">
        <f t="shared" si="800"/>
        <v>0</v>
      </c>
      <c r="R2591" s="62">
        <f t="shared" si="801"/>
        <v>0</v>
      </c>
      <c r="S2591" s="153"/>
      <c r="T2591" s="118" t="str">
        <f t="shared" si="802"/>
        <v/>
      </c>
      <c r="U2591" s="154"/>
      <c r="V2591" s="154"/>
      <c r="W2591" s="154"/>
      <c r="X2591" s="154"/>
      <c r="Y2591" s="154"/>
      <c r="Z2591" s="154"/>
      <c r="AA2591" s="154"/>
      <c r="AB2591" s="154"/>
      <c r="AC2591" s="154"/>
      <c r="AD2591" s="154"/>
      <c r="AE2591" s="154"/>
      <c r="AF2591" s="154"/>
      <c r="AG2591" s="63">
        <f t="shared" si="803"/>
        <v>0</v>
      </c>
      <c r="AH2591" s="56">
        <f t="shared" si="804"/>
        <v>0</v>
      </c>
      <c r="AI2591" s="56">
        <f t="shared" si="805"/>
        <v>0</v>
      </c>
      <c r="AJ2591" s="56">
        <f t="shared" si="806"/>
        <v>0</v>
      </c>
      <c r="AK2591" s="56">
        <f t="shared" si="807"/>
        <v>0</v>
      </c>
      <c r="AL2591" s="56">
        <f t="shared" si="808"/>
        <v>0</v>
      </c>
      <c r="AM2591" s="56">
        <f t="shared" si="809"/>
        <v>0</v>
      </c>
      <c r="AN2591" s="56">
        <f t="shared" si="810"/>
        <v>0</v>
      </c>
      <c r="AO2591" s="56">
        <f t="shared" si="811"/>
        <v>0</v>
      </c>
      <c r="AP2591" s="56">
        <f t="shared" si="812"/>
        <v>0</v>
      </c>
      <c r="AQ2591" s="56">
        <f t="shared" si="813"/>
        <v>0</v>
      </c>
      <c r="AR2591" s="86">
        <f t="shared" si="814"/>
        <v>0</v>
      </c>
    </row>
    <row r="2592" spans="1:44" x14ac:dyDescent="0.25">
      <c r="A2592" s="178"/>
      <c r="B2592" s="55" t="str">
        <f>_xlfn.IFNA(VLOOKUP(A2592,'Ajánlatkérő(k) adatai'!$B$4:$C$205,2,0),"")</f>
        <v/>
      </c>
      <c r="C2592" s="178"/>
      <c r="D2592" s="55" t="str">
        <f>_xlfn.IFNA(VLOOKUP(C2592,'Számlafizető(k) adatai'!$C$4:$D$203,2,0),"")</f>
        <v/>
      </c>
      <c r="E2592" s="55" t="str">
        <f>_xlfn.IFNA(VLOOKUP(C2592,'Számlafizető(k) adatai'!$C$4:$M$203,11,0),"")</f>
        <v/>
      </c>
      <c r="F2592" s="178"/>
      <c r="G2592" s="178"/>
      <c r="H2592" s="178"/>
      <c r="I2592" s="55" t="str">
        <f>IF(F2592="","",VLOOKUP(LEFT(F2592,5),'Technikai cellák'!B:C,2,0))</f>
        <v/>
      </c>
      <c r="J2592" s="55" t="str">
        <f>IF(F2592="","",VLOOKUP(I2592,'Technikai cellák'!$C$1:$D$12,2,0))</f>
        <v/>
      </c>
      <c r="K2592" s="179"/>
      <c r="L2592" s="67" t="str">
        <f t="shared" si="797"/>
        <v/>
      </c>
      <c r="M2592" s="68">
        <f t="shared" si="798"/>
        <v>0</v>
      </c>
      <c r="N2592" s="66">
        <f t="shared" si="799"/>
        <v>0</v>
      </c>
      <c r="O2592" s="152"/>
      <c r="P2592" s="172">
        <f t="shared" si="796"/>
        <v>0</v>
      </c>
      <c r="Q2592" s="69">
        <f t="shared" si="800"/>
        <v>0</v>
      </c>
      <c r="R2592" s="62">
        <f t="shared" si="801"/>
        <v>0</v>
      </c>
      <c r="S2592" s="153"/>
      <c r="T2592" s="118" t="str">
        <f t="shared" si="802"/>
        <v/>
      </c>
      <c r="U2592" s="154"/>
      <c r="V2592" s="154"/>
      <c r="W2592" s="154"/>
      <c r="X2592" s="154"/>
      <c r="Y2592" s="154"/>
      <c r="Z2592" s="154"/>
      <c r="AA2592" s="154"/>
      <c r="AB2592" s="154"/>
      <c r="AC2592" s="154"/>
      <c r="AD2592" s="154"/>
      <c r="AE2592" s="154"/>
      <c r="AF2592" s="154"/>
      <c r="AG2592" s="63">
        <f t="shared" si="803"/>
        <v>0</v>
      </c>
      <c r="AH2592" s="56">
        <f t="shared" si="804"/>
        <v>0</v>
      </c>
      <c r="AI2592" s="56">
        <f t="shared" si="805"/>
        <v>0</v>
      </c>
      <c r="AJ2592" s="56">
        <f t="shared" si="806"/>
        <v>0</v>
      </c>
      <c r="AK2592" s="56">
        <f t="shared" si="807"/>
        <v>0</v>
      </c>
      <c r="AL2592" s="56">
        <f t="shared" si="808"/>
        <v>0</v>
      </c>
      <c r="AM2592" s="56">
        <f t="shared" si="809"/>
        <v>0</v>
      </c>
      <c r="AN2592" s="56">
        <f t="shared" si="810"/>
        <v>0</v>
      </c>
      <c r="AO2592" s="56">
        <f t="shared" si="811"/>
        <v>0</v>
      </c>
      <c r="AP2592" s="56">
        <f t="shared" si="812"/>
        <v>0</v>
      </c>
      <c r="AQ2592" s="56">
        <f t="shared" si="813"/>
        <v>0</v>
      </c>
      <c r="AR2592" s="86">
        <f t="shared" si="814"/>
        <v>0</v>
      </c>
    </row>
    <row r="2593" spans="1:44" x14ac:dyDescent="0.25">
      <c r="A2593" s="178"/>
      <c r="B2593" s="55" t="str">
        <f>_xlfn.IFNA(VLOOKUP(A2593,'Ajánlatkérő(k) adatai'!$B$4:$C$205,2,0),"")</f>
        <v/>
      </c>
      <c r="C2593" s="178"/>
      <c r="D2593" s="55" t="str">
        <f>_xlfn.IFNA(VLOOKUP(C2593,'Számlafizető(k) adatai'!$C$4:$D$203,2,0),"")</f>
        <v/>
      </c>
      <c r="E2593" s="55" t="str">
        <f>_xlfn.IFNA(VLOOKUP(C2593,'Számlafizető(k) adatai'!$C$4:$M$203,11,0),"")</f>
        <v/>
      </c>
      <c r="F2593" s="178"/>
      <c r="G2593" s="178"/>
      <c r="H2593" s="178"/>
      <c r="I2593" s="55" t="str">
        <f>IF(F2593="","",VLOOKUP(LEFT(F2593,5),'Technikai cellák'!B:C,2,0))</f>
        <v/>
      </c>
      <c r="J2593" s="55" t="str">
        <f>IF(F2593="","",VLOOKUP(I2593,'Technikai cellák'!$C$1:$D$12,2,0))</f>
        <v/>
      </c>
      <c r="K2593" s="179"/>
      <c r="L2593" s="67" t="str">
        <f t="shared" si="797"/>
        <v/>
      </c>
      <c r="M2593" s="68">
        <f t="shared" si="798"/>
        <v>0</v>
      </c>
      <c r="N2593" s="66">
        <f t="shared" si="799"/>
        <v>0</v>
      </c>
      <c r="O2593" s="152"/>
      <c r="P2593" s="172">
        <f t="shared" si="796"/>
        <v>0</v>
      </c>
      <c r="Q2593" s="69">
        <f t="shared" si="800"/>
        <v>0</v>
      </c>
      <c r="R2593" s="62">
        <f t="shared" si="801"/>
        <v>0</v>
      </c>
      <c r="S2593" s="153"/>
      <c r="T2593" s="118" t="str">
        <f t="shared" si="802"/>
        <v/>
      </c>
      <c r="U2593" s="154"/>
      <c r="V2593" s="154"/>
      <c r="W2593" s="154"/>
      <c r="X2593" s="154"/>
      <c r="Y2593" s="154"/>
      <c r="Z2593" s="154"/>
      <c r="AA2593" s="154"/>
      <c r="AB2593" s="154"/>
      <c r="AC2593" s="154"/>
      <c r="AD2593" s="154"/>
      <c r="AE2593" s="154"/>
      <c r="AF2593" s="154"/>
      <c r="AG2593" s="63">
        <f t="shared" si="803"/>
        <v>0</v>
      </c>
      <c r="AH2593" s="56">
        <f t="shared" si="804"/>
        <v>0</v>
      </c>
      <c r="AI2593" s="56">
        <f t="shared" si="805"/>
        <v>0</v>
      </c>
      <c r="AJ2593" s="56">
        <f t="shared" si="806"/>
        <v>0</v>
      </c>
      <c r="AK2593" s="56">
        <f t="shared" si="807"/>
        <v>0</v>
      </c>
      <c r="AL2593" s="56">
        <f t="shared" si="808"/>
        <v>0</v>
      </c>
      <c r="AM2593" s="56">
        <f t="shared" si="809"/>
        <v>0</v>
      </c>
      <c r="AN2593" s="56">
        <f t="shared" si="810"/>
        <v>0</v>
      </c>
      <c r="AO2593" s="56">
        <f t="shared" si="811"/>
        <v>0</v>
      </c>
      <c r="AP2593" s="56">
        <f t="shared" si="812"/>
        <v>0</v>
      </c>
      <c r="AQ2593" s="56">
        <f t="shared" si="813"/>
        <v>0</v>
      </c>
      <c r="AR2593" s="86">
        <f t="shared" si="814"/>
        <v>0</v>
      </c>
    </row>
    <row r="2594" spans="1:44" x14ac:dyDescent="0.25">
      <c r="A2594" s="178"/>
      <c r="B2594" s="55" t="str">
        <f>_xlfn.IFNA(VLOOKUP(A2594,'Ajánlatkérő(k) adatai'!$B$4:$C$205,2,0),"")</f>
        <v/>
      </c>
      <c r="C2594" s="178"/>
      <c r="D2594" s="55" t="str">
        <f>_xlfn.IFNA(VLOOKUP(C2594,'Számlafizető(k) adatai'!$C$4:$D$203,2,0),"")</f>
        <v/>
      </c>
      <c r="E2594" s="55" t="str">
        <f>_xlfn.IFNA(VLOOKUP(C2594,'Számlafizető(k) adatai'!$C$4:$M$203,11,0),"")</f>
        <v/>
      </c>
      <c r="F2594" s="178"/>
      <c r="G2594" s="178"/>
      <c r="H2594" s="178"/>
      <c r="I2594" s="55" t="str">
        <f>IF(F2594="","",VLOOKUP(LEFT(F2594,5),'Technikai cellák'!B:C,2,0))</f>
        <v/>
      </c>
      <c r="J2594" s="55" t="str">
        <f>IF(F2594="","",VLOOKUP(I2594,'Technikai cellák'!$C$1:$D$12,2,0))</f>
        <v/>
      </c>
      <c r="K2594" s="179"/>
      <c r="L2594" s="67" t="str">
        <f t="shared" si="797"/>
        <v/>
      </c>
      <c r="M2594" s="68">
        <f t="shared" si="798"/>
        <v>0</v>
      </c>
      <c r="N2594" s="66">
        <f t="shared" si="799"/>
        <v>0</v>
      </c>
      <c r="O2594" s="152"/>
      <c r="P2594" s="172">
        <f t="shared" si="796"/>
        <v>0</v>
      </c>
      <c r="Q2594" s="69">
        <f t="shared" si="800"/>
        <v>0</v>
      </c>
      <c r="R2594" s="62">
        <f t="shared" si="801"/>
        <v>0</v>
      </c>
      <c r="S2594" s="153"/>
      <c r="T2594" s="118" t="str">
        <f t="shared" si="802"/>
        <v/>
      </c>
      <c r="U2594" s="154"/>
      <c r="V2594" s="154"/>
      <c r="W2594" s="154"/>
      <c r="X2594" s="154"/>
      <c r="Y2594" s="154"/>
      <c r="Z2594" s="154"/>
      <c r="AA2594" s="154"/>
      <c r="AB2594" s="154"/>
      <c r="AC2594" s="154"/>
      <c r="AD2594" s="154"/>
      <c r="AE2594" s="154"/>
      <c r="AF2594" s="154"/>
      <c r="AG2594" s="63">
        <f t="shared" si="803"/>
        <v>0</v>
      </c>
      <c r="AH2594" s="56">
        <f t="shared" si="804"/>
        <v>0</v>
      </c>
      <c r="AI2594" s="56">
        <f t="shared" si="805"/>
        <v>0</v>
      </c>
      <c r="AJ2594" s="56">
        <f t="shared" si="806"/>
        <v>0</v>
      </c>
      <c r="AK2594" s="56">
        <f t="shared" si="807"/>
        <v>0</v>
      </c>
      <c r="AL2594" s="56">
        <f t="shared" si="808"/>
        <v>0</v>
      </c>
      <c r="AM2594" s="56">
        <f t="shared" si="809"/>
        <v>0</v>
      </c>
      <c r="AN2594" s="56">
        <f t="shared" si="810"/>
        <v>0</v>
      </c>
      <c r="AO2594" s="56">
        <f t="shared" si="811"/>
        <v>0</v>
      </c>
      <c r="AP2594" s="56">
        <f t="shared" si="812"/>
        <v>0</v>
      </c>
      <c r="AQ2594" s="56">
        <f t="shared" si="813"/>
        <v>0</v>
      </c>
      <c r="AR2594" s="86">
        <f t="shared" si="814"/>
        <v>0</v>
      </c>
    </row>
    <row r="2595" spans="1:44" x14ac:dyDescent="0.25">
      <c r="A2595" s="178"/>
      <c r="B2595" s="55" t="str">
        <f>_xlfn.IFNA(VLOOKUP(A2595,'Ajánlatkérő(k) adatai'!$B$4:$C$205,2,0),"")</f>
        <v/>
      </c>
      <c r="C2595" s="178"/>
      <c r="D2595" s="55" t="str">
        <f>_xlfn.IFNA(VLOOKUP(C2595,'Számlafizető(k) adatai'!$C$4:$D$203,2,0),"")</f>
        <v/>
      </c>
      <c r="E2595" s="55" t="str">
        <f>_xlfn.IFNA(VLOOKUP(C2595,'Számlafizető(k) adatai'!$C$4:$M$203,11,0),"")</f>
        <v/>
      </c>
      <c r="F2595" s="178"/>
      <c r="G2595" s="178"/>
      <c r="H2595" s="178"/>
      <c r="I2595" s="55" t="str">
        <f>IF(F2595="","",VLOOKUP(LEFT(F2595,5),'Technikai cellák'!B:C,2,0))</f>
        <v/>
      </c>
      <c r="J2595" s="55" t="str">
        <f>IF(F2595="","",VLOOKUP(I2595,'Technikai cellák'!$C$1:$D$12,2,0))</f>
        <v/>
      </c>
      <c r="K2595" s="179"/>
      <c r="L2595" s="67" t="str">
        <f t="shared" si="797"/>
        <v/>
      </c>
      <c r="M2595" s="68">
        <f t="shared" si="798"/>
        <v>0</v>
      </c>
      <c r="N2595" s="66">
        <f t="shared" si="799"/>
        <v>0</v>
      </c>
      <c r="O2595" s="152"/>
      <c r="P2595" s="172">
        <f t="shared" si="796"/>
        <v>0</v>
      </c>
      <c r="Q2595" s="69">
        <f t="shared" si="800"/>
        <v>0</v>
      </c>
      <c r="R2595" s="62">
        <f t="shared" si="801"/>
        <v>0</v>
      </c>
      <c r="S2595" s="153"/>
      <c r="T2595" s="118" t="str">
        <f t="shared" si="802"/>
        <v/>
      </c>
      <c r="U2595" s="154"/>
      <c r="V2595" s="154"/>
      <c r="W2595" s="154"/>
      <c r="X2595" s="154"/>
      <c r="Y2595" s="154"/>
      <c r="Z2595" s="154"/>
      <c r="AA2595" s="154"/>
      <c r="AB2595" s="154"/>
      <c r="AC2595" s="154"/>
      <c r="AD2595" s="154"/>
      <c r="AE2595" s="154"/>
      <c r="AF2595" s="154"/>
      <c r="AG2595" s="63">
        <f t="shared" si="803"/>
        <v>0</v>
      </c>
      <c r="AH2595" s="56">
        <f t="shared" si="804"/>
        <v>0</v>
      </c>
      <c r="AI2595" s="56">
        <f t="shared" si="805"/>
        <v>0</v>
      </c>
      <c r="AJ2595" s="56">
        <f t="shared" si="806"/>
        <v>0</v>
      </c>
      <c r="AK2595" s="56">
        <f t="shared" si="807"/>
        <v>0</v>
      </c>
      <c r="AL2595" s="56">
        <f t="shared" si="808"/>
        <v>0</v>
      </c>
      <c r="AM2595" s="56">
        <f t="shared" si="809"/>
        <v>0</v>
      </c>
      <c r="AN2595" s="56">
        <f t="shared" si="810"/>
        <v>0</v>
      </c>
      <c r="AO2595" s="56">
        <f t="shared" si="811"/>
        <v>0</v>
      </c>
      <c r="AP2595" s="56">
        <f t="shared" si="812"/>
        <v>0</v>
      </c>
      <c r="AQ2595" s="56">
        <f t="shared" si="813"/>
        <v>0</v>
      </c>
      <c r="AR2595" s="86">
        <f t="shared" si="814"/>
        <v>0</v>
      </c>
    </row>
    <row r="2596" spans="1:44" x14ac:dyDescent="0.25">
      <c r="A2596" s="178"/>
      <c r="B2596" s="55" t="str">
        <f>_xlfn.IFNA(VLOOKUP(A2596,'Ajánlatkérő(k) adatai'!$B$4:$C$205,2,0),"")</f>
        <v/>
      </c>
      <c r="C2596" s="178"/>
      <c r="D2596" s="55" t="str">
        <f>_xlfn.IFNA(VLOOKUP(C2596,'Számlafizető(k) adatai'!$C$4:$D$203,2,0),"")</f>
        <v/>
      </c>
      <c r="E2596" s="55" t="str">
        <f>_xlfn.IFNA(VLOOKUP(C2596,'Számlafizető(k) adatai'!$C$4:$M$203,11,0),"")</f>
        <v/>
      </c>
      <c r="F2596" s="178"/>
      <c r="G2596" s="178"/>
      <c r="H2596" s="178"/>
      <c r="I2596" s="55" t="str">
        <f>IF(F2596="","",VLOOKUP(LEFT(F2596,5),'Technikai cellák'!B:C,2,0))</f>
        <v/>
      </c>
      <c r="J2596" s="55" t="str">
        <f>IF(F2596="","",VLOOKUP(I2596,'Technikai cellák'!$C$1:$D$12,2,0))</f>
        <v/>
      </c>
      <c r="K2596" s="179"/>
      <c r="L2596" s="67" t="str">
        <f t="shared" si="797"/>
        <v/>
      </c>
      <c r="M2596" s="68">
        <f t="shared" si="798"/>
        <v>0</v>
      </c>
      <c r="N2596" s="66">
        <f t="shared" si="799"/>
        <v>0</v>
      </c>
      <c r="O2596" s="152"/>
      <c r="P2596" s="172">
        <f t="shared" si="796"/>
        <v>0</v>
      </c>
      <c r="Q2596" s="69">
        <f t="shared" si="800"/>
        <v>0</v>
      </c>
      <c r="R2596" s="62">
        <f t="shared" si="801"/>
        <v>0</v>
      </c>
      <c r="S2596" s="153"/>
      <c r="T2596" s="118" t="str">
        <f t="shared" si="802"/>
        <v/>
      </c>
      <c r="U2596" s="154"/>
      <c r="V2596" s="154"/>
      <c r="W2596" s="154"/>
      <c r="X2596" s="154"/>
      <c r="Y2596" s="154"/>
      <c r="Z2596" s="154"/>
      <c r="AA2596" s="154"/>
      <c r="AB2596" s="154"/>
      <c r="AC2596" s="154"/>
      <c r="AD2596" s="154"/>
      <c r="AE2596" s="154"/>
      <c r="AF2596" s="154"/>
      <c r="AG2596" s="63">
        <f t="shared" si="803"/>
        <v>0</v>
      </c>
      <c r="AH2596" s="56">
        <f t="shared" si="804"/>
        <v>0</v>
      </c>
      <c r="AI2596" s="56">
        <f t="shared" si="805"/>
        <v>0</v>
      </c>
      <c r="AJ2596" s="56">
        <f t="shared" si="806"/>
        <v>0</v>
      </c>
      <c r="AK2596" s="56">
        <f t="shared" si="807"/>
        <v>0</v>
      </c>
      <c r="AL2596" s="56">
        <f t="shared" si="808"/>
        <v>0</v>
      </c>
      <c r="AM2596" s="56">
        <f t="shared" si="809"/>
        <v>0</v>
      </c>
      <c r="AN2596" s="56">
        <f t="shared" si="810"/>
        <v>0</v>
      </c>
      <c r="AO2596" s="56">
        <f t="shared" si="811"/>
        <v>0</v>
      </c>
      <c r="AP2596" s="56">
        <f t="shared" si="812"/>
        <v>0</v>
      </c>
      <c r="AQ2596" s="56">
        <f t="shared" si="813"/>
        <v>0</v>
      </c>
      <c r="AR2596" s="86">
        <f t="shared" si="814"/>
        <v>0</v>
      </c>
    </row>
    <row r="2597" spans="1:44" x14ac:dyDescent="0.25">
      <c r="A2597" s="178"/>
      <c r="B2597" s="55" t="str">
        <f>_xlfn.IFNA(VLOOKUP(A2597,'Ajánlatkérő(k) adatai'!$B$4:$C$205,2,0),"")</f>
        <v/>
      </c>
      <c r="C2597" s="178"/>
      <c r="D2597" s="55" t="str">
        <f>_xlfn.IFNA(VLOOKUP(C2597,'Számlafizető(k) adatai'!$C$4:$D$203,2,0),"")</f>
        <v/>
      </c>
      <c r="E2597" s="55" t="str">
        <f>_xlfn.IFNA(VLOOKUP(C2597,'Számlafizető(k) adatai'!$C$4:$M$203,11,0),"")</f>
        <v/>
      </c>
      <c r="F2597" s="178"/>
      <c r="G2597" s="178"/>
      <c r="H2597" s="178"/>
      <c r="I2597" s="55" t="str">
        <f>IF(F2597="","",VLOOKUP(LEFT(F2597,5),'Technikai cellák'!B:C,2,0))</f>
        <v/>
      </c>
      <c r="J2597" s="55" t="str">
        <f>IF(F2597="","",VLOOKUP(I2597,'Technikai cellák'!$C$1:$D$12,2,0))</f>
        <v/>
      </c>
      <c r="K2597" s="179"/>
      <c r="L2597" s="67" t="str">
        <f t="shared" si="797"/>
        <v/>
      </c>
      <c r="M2597" s="68">
        <f t="shared" si="798"/>
        <v>0</v>
      </c>
      <c r="N2597" s="66">
        <f t="shared" si="799"/>
        <v>0</v>
      </c>
      <c r="O2597" s="152"/>
      <c r="P2597" s="172">
        <f t="shared" si="796"/>
        <v>0</v>
      </c>
      <c r="Q2597" s="69">
        <f t="shared" si="800"/>
        <v>0</v>
      </c>
      <c r="R2597" s="62">
        <f t="shared" si="801"/>
        <v>0</v>
      </c>
      <c r="S2597" s="153"/>
      <c r="T2597" s="118" t="str">
        <f t="shared" si="802"/>
        <v/>
      </c>
      <c r="U2597" s="154"/>
      <c r="V2597" s="154"/>
      <c r="W2597" s="154"/>
      <c r="X2597" s="154"/>
      <c r="Y2597" s="154"/>
      <c r="Z2597" s="154"/>
      <c r="AA2597" s="154"/>
      <c r="AB2597" s="154"/>
      <c r="AC2597" s="154"/>
      <c r="AD2597" s="154"/>
      <c r="AE2597" s="154"/>
      <c r="AF2597" s="154"/>
      <c r="AG2597" s="63">
        <f t="shared" si="803"/>
        <v>0</v>
      </c>
      <c r="AH2597" s="56">
        <f t="shared" si="804"/>
        <v>0</v>
      </c>
      <c r="AI2597" s="56">
        <f t="shared" si="805"/>
        <v>0</v>
      </c>
      <c r="AJ2597" s="56">
        <f t="shared" si="806"/>
        <v>0</v>
      </c>
      <c r="AK2597" s="56">
        <f t="shared" si="807"/>
        <v>0</v>
      </c>
      <c r="AL2597" s="56">
        <f t="shared" si="808"/>
        <v>0</v>
      </c>
      <c r="AM2597" s="56">
        <f t="shared" si="809"/>
        <v>0</v>
      </c>
      <c r="AN2597" s="56">
        <f t="shared" si="810"/>
        <v>0</v>
      </c>
      <c r="AO2597" s="56">
        <f t="shared" si="811"/>
        <v>0</v>
      </c>
      <c r="AP2597" s="56">
        <f t="shared" si="812"/>
        <v>0</v>
      </c>
      <c r="AQ2597" s="56">
        <f t="shared" si="813"/>
        <v>0</v>
      </c>
      <c r="AR2597" s="86">
        <f t="shared" si="814"/>
        <v>0</v>
      </c>
    </row>
    <row r="2598" spans="1:44" x14ac:dyDescent="0.25">
      <c r="A2598" s="178"/>
      <c r="B2598" s="55" t="str">
        <f>_xlfn.IFNA(VLOOKUP(A2598,'Ajánlatkérő(k) adatai'!$B$4:$C$205,2,0),"")</f>
        <v/>
      </c>
      <c r="C2598" s="178"/>
      <c r="D2598" s="55" t="str">
        <f>_xlfn.IFNA(VLOOKUP(C2598,'Számlafizető(k) adatai'!$C$4:$D$203,2,0),"")</f>
        <v/>
      </c>
      <c r="E2598" s="55" t="str">
        <f>_xlfn.IFNA(VLOOKUP(C2598,'Számlafizető(k) adatai'!$C$4:$M$203,11,0),"")</f>
        <v/>
      </c>
      <c r="F2598" s="178"/>
      <c r="G2598" s="178"/>
      <c r="H2598" s="178"/>
      <c r="I2598" s="55" t="str">
        <f>IF(F2598="","",VLOOKUP(LEFT(F2598,5),'Technikai cellák'!B:C,2,0))</f>
        <v/>
      </c>
      <c r="J2598" s="55" t="str">
        <f>IF(F2598="","",VLOOKUP(I2598,'Technikai cellák'!$C$1:$D$12,2,0))</f>
        <v/>
      </c>
      <c r="K2598" s="179"/>
      <c r="L2598" s="67" t="str">
        <f t="shared" si="797"/>
        <v/>
      </c>
      <c r="M2598" s="68">
        <f t="shared" si="798"/>
        <v>0</v>
      </c>
      <c r="N2598" s="66">
        <f t="shared" si="799"/>
        <v>0</v>
      </c>
      <c r="O2598" s="152"/>
      <c r="P2598" s="172">
        <f t="shared" si="796"/>
        <v>0</v>
      </c>
      <c r="Q2598" s="69">
        <f t="shared" si="800"/>
        <v>0</v>
      </c>
      <c r="R2598" s="62">
        <f t="shared" si="801"/>
        <v>0</v>
      </c>
      <c r="S2598" s="153"/>
      <c r="T2598" s="118" t="str">
        <f t="shared" si="802"/>
        <v/>
      </c>
      <c r="U2598" s="154"/>
      <c r="V2598" s="154"/>
      <c r="W2598" s="154"/>
      <c r="X2598" s="154"/>
      <c r="Y2598" s="154"/>
      <c r="Z2598" s="154"/>
      <c r="AA2598" s="154"/>
      <c r="AB2598" s="154"/>
      <c r="AC2598" s="154"/>
      <c r="AD2598" s="154"/>
      <c r="AE2598" s="154"/>
      <c r="AF2598" s="154"/>
      <c r="AG2598" s="63">
        <f t="shared" si="803"/>
        <v>0</v>
      </c>
      <c r="AH2598" s="56">
        <f t="shared" si="804"/>
        <v>0</v>
      </c>
      <c r="AI2598" s="56">
        <f t="shared" si="805"/>
        <v>0</v>
      </c>
      <c r="AJ2598" s="56">
        <f t="shared" si="806"/>
        <v>0</v>
      </c>
      <c r="AK2598" s="56">
        <f t="shared" si="807"/>
        <v>0</v>
      </c>
      <c r="AL2598" s="56">
        <f t="shared" si="808"/>
        <v>0</v>
      </c>
      <c r="AM2598" s="56">
        <f t="shared" si="809"/>
        <v>0</v>
      </c>
      <c r="AN2598" s="56">
        <f t="shared" si="810"/>
        <v>0</v>
      </c>
      <c r="AO2598" s="56">
        <f t="shared" si="811"/>
        <v>0</v>
      </c>
      <c r="AP2598" s="56">
        <f t="shared" si="812"/>
        <v>0</v>
      </c>
      <c r="AQ2598" s="56">
        <f t="shared" si="813"/>
        <v>0</v>
      </c>
      <c r="AR2598" s="86">
        <f t="shared" si="814"/>
        <v>0</v>
      </c>
    </row>
    <row r="2599" spans="1:44" x14ac:dyDescent="0.25">
      <c r="A2599" s="178"/>
      <c r="B2599" s="55" t="str">
        <f>_xlfn.IFNA(VLOOKUP(A2599,'Ajánlatkérő(k) adatai'!$B$4:$C$205,2,0),"")</f>
        <v/>
      </c>
      <c r="C2599" s="178"/>
      <c r="D2599" s="55" t="str">
        <f>_xlfn.IFNA(VLOOKUP(C2599,'Számlafizető(k) adatai'!$C$4:$D$203,2,0),"")</f>
        <v/>
      </c>
      <c r="E2599" s="55" t="str">
        <f>_xlfn.IFNA(VLOOKUP(C2599,'Számlafizető(k) adatai'!$C$4:$M$203,11,0),"")</f>
        <v/>
      </c>
      <c r="F2599" s="178"/>
      <c r="G2599" s="178"/>
      <c r="H2599" s="178"/>
      <c r="I2599" s="55" t="str">
        <f>IF(F2599="","",VLOOKUP(LEFT(F2599,5),'Technikai cellák'!B:C,2,0))</f>
        <v/>
      </c>
      <c r="J2599" s="55" t="str">
        <f>IF(F2599="","",VLOOKUP(I2599,'Technikai cellák'!$C$1:$D$12,2,0))</f>
        <v/>
      </c>
      <c r="K2599" s="179"/>
      <c r="L2599" s="67" t="str">
        <f t="shared" si="797"/>
        <v/>
      </c>
      <c r="M2599" s="68">
        <f t="shared" si="798"/>
        <v>0</v>
      </c>
      <c r="N2599" s="66">
        <f t="shared" si="799"/>
        <v>0</v>
      </c>
      <c r="O2599" s="152"/>
      <c r="P2599" s="172">
        <f t="shared" si="796"/>
        <v>0</v>
      </c>
      <c r="Q2599" s="69">
        <f t="shared" si="800"/>
        <v>0</v>
      </c>
      <c r="R2599" s="62">
        <f t="shared" si="801"/>
        <v>0</v>
      </c>
      <c r="S2599" s="153"/>
      <c r="T2599" s="118" t="str">
        <f t="shared" si="802"/>
        <v/>
      </c>
      <c r="U2599" s="154"/>
      <c r="V2599" s="154"/>
      <c r="W2599" s="154"/>
      <c r="X2599" s="154"/>
      <c r="Y2599" s="154"/>
      <c r="Z2599" s="154"/>
      <c r="AA2599" s="154"/>
      <c r="AB2599" s="154"/>
      <c r="AC2599" s="154"/>
      <c r="AD2599" s="154"/>
      <c r="AE2599" s="154"/>
      <c r="AF2599" s="154"/>
      <c r="AG2599" s="63">
        <f t="shared" si="803"/>
        <v>0</v>
      </c>
      <c r="AH2599" s="56">
        <f t="shared" si="804"/>
        <v>0</v>
      </c>
      <c r="AI2599" s="56">
        <f t="shared" si="805"/>
        <v>0</v>
      </c>
      <c r="AJ2599" s="56">
        <f t="shared" si="806"/>
        <v>0</v>
      </c>
      <c r="AK2599" s="56">
        <f t="shared" si="807"/>
        <v>0</v>
      </c>
      <c r="AL2599" s="56">
        <f t="shared" si="808"/>
        <v>0</v>
      </c>
      <c r="AM2599" s="56">
        <f t="shared" si="809"/>
        <v>0</v>
      </c>
      <c r="AN2599" s="56">
        <f t="shared" si="810"/>
        <v>0</v>
      </c>
      <c r="AO2599" s="56">
        <f t="shared" si="811"/>
        <v>0</v>
      </c>
      <c r="AP2599" s="56">
        <f t="shared" si="812"/>
        <v>0</v>
      </c>
      <c r="AQ2599" s="56">
        <f t="shared" si="813"/>
        <v>0</v>
      </c>
      <c r="AR2599" s="86">
        <f t="shared" si="814"/>
        <v>0</v>
      </c>
    </row>
    <row r="2600" spans="1:44" x14ac:dyDescent="0.25">
      <c r="A2600" s="178"/>
      <c r="B2600" s="55" t="str">
        <f>_xlfn.IFNA(VLOOKUP(A2600,'Ajánlatkérő(k) adatai'!$B$4:$C$205,2,0),"")</f>
        <v/>
      </c>
      <c r="C2600" s="178"/>
      <c r="D2600" s="55" t="str">
        <f>_xlfn.IFNA(VLOOKUP(C2600,'Számlafizető(k) adatai'!$C$4:$D$203,2,0),"")</f>
        <v/>
      </c>
      <c r="E2600" s="55" t="str">
        <f>_xlfn.IFNA(VLOOKUP(C2600,'Számlafizető(k) adatai'!$C$4:$M$203,11,0),"")</f>
        <v/>
      </c>
      <c r="F2600" s="178"/>
      <c r="G2600" s="178"/>
      <c r="H2600" s="178"/>
      <c r="I2600" s="55" t="str">
        <f>IF(F2600="","",VLOOKUP(LEFT(F2600,5),'Technikai cellák'!B:C,2,0))</f>
        <v/>
      </c>
      <c r="J2600" s="55" t="str">
        <f>IF(F2600="","",VLOOKUP(I2600,'Technikai cellák'!$C$1:$D$12,2,0))</f>
        <v/>
      </c>
      <c r="K2600" s="179"/>
      <c r="L2600" s="67" t="str">
        <f t="shared" si="797"/>
        <v/>
      </c>
      <c r="M2600" s="68">
        <f t="shared" si="798"/>
        <v>0</v>
      </c>
      <c r="N2600" s="66">
        <f t="shared" si="799"/>
        <v>0</v>
      </c>
      <c r="O2600" s="152"/>
      <c r="P2600" s="172">
        <f t="shared" si="796"/>
        <v>0</v>
      </c>
      <c r="Q2600" s="69">
        <f t="shared" si="800"/>
        <v>0</v>
      </c>
      <c r="R2600" s="62">
        <f t="shared" si="801"/>
        <v>0</v>
      </c>
      <c r="S2600" s="153"/>
      <c r="T2600" s="118" t="str">
        <f t="shared" si="802"/>
        <v/>
      </c>
      <c r="U2600" s="154"/>
      <c r="V2600" s="154"/>
      <c r="W2600" s="154"/>
      <c r="X2600" s="154"/>
      <c r="Y2600" s="154"/>
      <c r="Z2600" s="154"/>
      <c r="AA2600" s="154"/>
      <c r="AB2600" s="154"/>
      <c r="AC2600" s="154"/>
      <c r="AD2600" s="154"/>
      <c r="AE2600" s="154"/>
      <c r="AF2600" s="154"/>
      <c r="AG2600" s="63">
        <f t="shared" si="803"/>
        <v>0</v>
      </c>
      <c r="AH2600" s="56">
        <f t="shared" si="804"/>
        <v>0</v>
      </c>
      <c r="AI2600" s="56">
        <f t="shared" si="805"/>
        <v>0</v>
      </c>
      <c r="AJ2600" s="56">
        <f t="shared" si="806"/>
        <v>0</v>
      </c>
      <c r="AK2600" s="56">
        <f t="shared" si="807"/>
        <v>0</v>
      </c>
      <c r="AL2600" s="56">
        <f t="shared" si="808"/>
        <v>0</v>
      </c>
      <c r="AM2600" s="56">
        <f t="shared" si="809"/>
        <v>0</v>
      </c>
      <c r="AN2600" s="56">
        <f t="shared" si="810"/>
        <v>0</v>
      </c>
      <c r="AO2600" s="56">
        <f t="shared" si="811"/>
        <v>0</v>
      </c>
      <c r="AP2600" s="56">
        <f t="shared" si="812"/>
        <v>0</v>
      </c>
      <c r="AQ2600" s="56">
        <f t="shared" si="813"/>
        <v>0</v>
      </c>
      <c r="AR2600" s="86">
        <f t="shared" si="814"/>
        <v>0</v>
      </c>
    </row>
    <row r="2601" spans="1:44" x14ac:dyDescent="0.25">
      <c r="A2601" s="178"/>
      <c r="B2601" s="55" t="str">
        <f>_xlfn.IFNA(VLOOKUP(A2601,'Ajánlatkérő(k) adatai'!$B$4:$C$205,2,0),"")</f>
        <v/>
      </c>
      <c r="C2601" s="178"/>
      <c r="D2601" s="55" t="str">
        <f>_xlfn.IFNA(VLOOKUP(C2601,'Számlafizető(k) adatai'!$C$4:$D$203,2,0),"")</f>
        <v/>
      </c>
      <c r="E2601" s="55" t="str">
        <f>_xlfn.IFNA(VLOOKUP(C2601,'Számlafizető(k) adatai'!$C$4:$M$203,11,0),"")</f>
        <v/>
      </c>
      <c r="F2601" s="178"/>
      <c r="G2601" s="178"/>
      <c r="H2601" s="178"/>
      <c r="I2601" s="55" t="str">
        <f>IF(F2601="","",VLOOKUP(LEFT(F2601,5),'Technikai cellák'!B:C,2,0))</f>
        <v/>
      </c>
      <c r="J2601" s="55" t="str">
        <f>IF(F2601="","",VLOOKUP(I2601,'Technikai cellák'!$C$1:$D$12,2,0))</f>
        <v/>
      </c>
      <c r="K2601" s="179"/>
      <c r="L2601" s="67" t="str">
        <f t="shared" si="797"/>
        <v/>
      </c>
      <c r="M2601" s="68">
        <f t="shared" si="798"/>
        <v>0</v>
      </c>
      <c r="N2601" s="66">
        <f t="shared" si="799"/>
        <v>0</v>
      </c>
      <c r="O2601" s="152"/>
      <c r="P2601" s="172">
        <f t="shared" si="796"/>
        <v>0</v>
      </c>
      <c r="Q2601" s="69">
        <f t="shared" si="800"/>
        <v>0</v>
      </c>
      <c r="R2601" s="62">
        <f t="shared" si="801"/>
        <v>0</v>
      </c>
      <c r="S2601" s="153"/>
      <c r="T2601" s="118" t="str">
        <f t="shared" si="802"/>
        <v/>
      </c>
      <c r="U2601" s="154"/>
      <c r="V2601" s="154"/>
      <c r="W2601" s="154"/>
      <c r="X2601" s="154"/>
      <c r="Y2601" s="154"/>
      <c r="Z2601" s="154"/>
      <c r="AA2601" s="154"/>
      <c r="AB2601" s="154"/>
      <c r="AC2601" s="154"/>
      <c r="AD2601" s="154"/>
      <c r="AE2601" s="154"/>
      <c r="AF2601" s="154"/>
      <c r="AG2601" s="63">
        <f t="shared" si="803"/>
        <v>0</v>
      </c>
      <c r="AH2601" s="56">
        <f t="shared" si="804"/>
        <v>0</v>
      </c>
      <c r="AI2601" s="56">
        <f t="shared" si="805"/>
        <v>0</v>
      </c>
      <c r="AJ2601" s="56">
        <f t="shared" si="806"/>
        <v>0</v>
      </c>
      <c r="AK2601" s="56">
        <f t="shared" si="807"/>
        <v>0</v>
      </c>
      <c r="AL2601" s="56">
        <f t="shared" si="808"/>
        <v>0</v>
      </c>
      <c r="AM2601" s="56">
        <f t="shared" si="809"/>
        <v>0</v>
      </c>
      <c r="AN2601" s="56">
        <f t="shared" si="810"/>
        <v>0</v>
      </c>
      <c r="AO2601" s="56">
        <f t="shared" si="811"/>
        <v>0</v>
      </c>
      <c r="AP2601" s="56">
        <f t="shared" si="812"/>
        <v>0</v>
      </c>
      <c r="AQ2601" s="56">
        <f t="shared" si="813"/>
        <v>0</v>
      </c>
      <c r="AR2601" s="86">
        <f t="shared" si="814"/>
        <v>0</v>
      </c>
    </row>
    <row r="2602" spans="1:44" x14ac:dyDescent="0.25">
      <c r="A2602" s="178"/>
      <c r="B2602" s="55" t="str">
        <f>_xlfn.IFNA(VLOOKUP(A2602,'Ajánlatkérő(k) adatai'!$B$4:$C$205,2,0),"")</f>
        <v/>
      </c>
      <c r="C2602" s="178"/>
      <c r="D2602" s="55" t="str">
        <f>_xlfn.IFNA(VLOOKUP(C2602,'Számlafizető(k) adatai'!$C$4:$D$203,2,0),"")</f>
        <v/>
      </c>
      <c r="E2602" s="55" t="str">
        <f>_xlfn.IFNA(VLOOKUP(C2602,'Számlafizető(k) adatai'!$C$4:$M$203,11,0),"")</f>
        <v/>
      </c>
      <c r="F2602" s="178"/>
      <c r="G2602" s="178"/>
      <c r="H2602" s="178"/>
      <c r="I2602" s="55" t="str">
        <f>IF(F2602="","",VLOOKUP(LEFT(F2602,5),'Technikai cellák'!B:C,2,0))</f>
        <v/>
      </c>
      <c r="J2602" s="55" t="str">
        <f>IF(F2602="","",VLOOKUP(I2602,'Technikai cellák'!$C$1:$D$12,2,0))</f>
        <v/>
      </c>
      <c r="K2602" s="179"/>
      <c r="L2602" s="67" t="str">
        <f t="shared" si="797"/>
        <v/>
      </c>
      <c r="M2602" s="68">
        <f t="shared" si="798"/>
        <v>0</v>
      </c>
      <c r="N2602" s="66">
        <f t="shared" si="799"/>
        <v>0</v>
      </c>
      <c r="O2602" s="152"/>
      <c r="P2602" s="172">
        <f t="shared" si="796"/>
        <v>0</v>
      </c>
      <c r="Q2602" s="69">
        <f t="shared" si="800"/>
        <v>0</v>
      </c>
      <c r="R2602" s="62">
        <f t="shared" si="801"/>
        <v>0</v>
      </c>
      <c r="S2602" s="153"/>
      <c r="T2602" s="118" t="str">
        <f t="shared" si="802"/>
        <v/>
      </c>
      <c r="U2602" s="154"/>
      <c r="V2602" s="154"/>
      <c r="W2602" s="154"/>
      <c r="X2602" s="154"/>
      <c r="Y2602" s="154"/>
      <c r="Z2602" s="154"/>
      <c r="AA2602" s="154"/>
      <c r="AB2602" s="154"/>
      <c r="AC2602" s="154"/>
      <c r="AD2602" s="154"/>
      <c r="AE2602" s="154"/>
      <c r="AF2602" s="154"/>
      <c r="AG2602" s="63">
        <f t="shared" si="803"/>
        <v>0</v>
      </c>
      <c r="AH2602" s="56">
        <f t="shared" si="804"/>
        <v>0</v>
      </c>
      <c r="AI2602" s="56">
        <f t="shared" si="805"/>
        <v>0</v>
      </c>
      <c r="AJ2602" s="56">
        <f t="shared" si="806"/>
        <v>0</v>
      </c>
      <c r="AK2602" s="56">
        <f t="shared" si="807"/>
        <v>0</v>
      </c>
      <c r="AL2602" s="56">
        <f t="shared" si="808"/>
        <v>0</v>
      </c>
      <c r="AM2602" s="56">
        <f t="shared" si="809"/>
        <v>0</v>
      </c>
      <c r="AN2602" s="56">
        <f t="shared" si="810"/>
        <v>0</v>
      </c>
      <c r="AO2602" s="56">
        <f t="shared" si="811"/>
        <v>0</v>
      </c>
      <c r="AP2602" s="56">
        <f t="shared" si="812"/>
        <v>0</v>
      </c>
      <c r="AQ2602" s="56">
        <f t="shared" si="813"/>
        <v>0</v>
      </c>
      <c r="AR2602" s="86">
        <f t="shared" si="814"/>
        <v>0</v>
      </c>
    </row>
    <row r="2603" spans="1:44" x14ac:dyDescent="0.25">
      <c r="A2603" s="178"/>
      <c r="B2603" s="55" t="str">
        <f>_xlfn.IFNA(VLOOKUP(A2603,'Ajánlatkérő(k) adatai'!$B$4:$C$205,2,0),"")</f>
        <v/>
      </c>
      <c r="C2603" s="178"/>
      <c r="D2603" s="55" t="str">
        <f>_xlfn.IFNA(VLOOKUP(C2603,'Számlafizető(k) adatai'!$C$4:$D$203,2,0),"")</f>
        <v/>
      </c>
      <c r="E2603" s="55" t="str">
        <f>_xlfn.IFNA(VLOOKUP(C2603,'Számlafizető(k) adatai'!$C$4:$M$203,11,0),"")</f>
        <v/>
      </c>
      <c r="F2603" s="178"/>
      <c r="G2603" s="178"/>
      <c r="H2603" s="178"/>
      <c r="I2603" s="55" t="str">
        <f>IF(F2603="","",VLOOKUP(LEFT(F2603,5),'Technikai cellák'!B:C,2,0))</f>
        <v/>
      </c>
      <c r="J2603" s="55" t="str">
        <f>IF(F2603="","",VLOOKUP(I2603,'Technikai cellák'!$C$1:$D$12,2,0))</f>
        <v/>
      </c>
      <c r="K2603" s="179"/>
      <c r="L2603" s="67" t="str">
        <f t="shared" si="797"/>
        <v/>
      </c>
      <c r="M2603" s="68">
        <f t="shared" si="798"/>
        <v>0</v>
      </c>
      <c r="N2603" s="66">
        <f t="shared" si="799"/>
        <v>0</v>
      </c>
      <c r="O2603" s="152"/>
      <c r="P2603" s="172">
        <f t="shared" si="796"/>
        <v>0</v>
      </c>
      <c r="Q2603" s="69">
        <f t="shared" si="800"/>
        <v>0</v>
      </c>
      <c r="R2603" s="62">
        <f t="shared" si="801"/>
        <v>0</v>
      </c>
      <c r="S2603" s="153"/>
      <c r="T2603" s="118" t="str">
        <f t="shared" si="802"/>
        <v/>
      </c>
      <c r="U2603" s="154"/>
      <c r="V2603" s="154"/>
      <c r="W2603" s="154"/>
      <c r="X2603" s="154"/>
      <c r="Y2603" s="154"/>
      <c r="Z2603" s="154"/>
      <c r="AA2603" s="154"/>
      <c r="AB2603" s="154"/>
      <c r="AC2603" s="154"/>
      <c r="AD2603" s="154"/>
      <c r="AE2603" s="154"/>
      <c r="AF2603" s="154"/>
      <c r="AG2603" s="63">
        <f t="shared" si="803"/>
        <v>0</v>
      </c>
      <c r="AH2603" s="56">
        <f t="shared" si="804"/>
        <v>0</v>
      </c>
      <c r="AI2603" s="56">
        <f t="shared" si="805"/>
        <v>0</v>
      </c>
      <c r="AJ2603" s="56">
        <f t="shared" si="806"/>
        <v>0</v>
      </c>
      <c r="AK2603" s="56">
        <f t="shared" si="807"/>
        <v>0</v>
      </c>
      <c r="AL2603" s="56">
        <f t="shared" si="808"/>
        <v>0</v>
      </c>
      <c r="AM2603" s="56">
        <f t="shared" si="809"/>
        <v>0</v>
      </c>
      <c r="AN2603" s="56">
        <f t="shared" si="810"/>
        <v>0</v>
      </c>
      <c r="AO2603" s="56">
        <f t="shared" si="811"/>
        <v>0</v>
      </c>
      <c r="AP2603" s="56">
        <f t="shared" si="812"/>
        <v>0</v>
      </c>
      <c r="AQ2603" s="56">
        <f t="shared" si="813"/>
        <v>0</v>
      </c>
      <c r="AR2603" s="86">
        <f t="shared" si="814"/>
        <v>0</v>
      </c>
    </row>
    <row r="2604" spans="1:44" x14ac:dyDescent="0.25">
      <c r="A2604" s="178"/>
      <c r="B2604" s="55" t="str">
        <f>_xlfn.IFNA(VLOOKUP(A2604,'Ajánlatkérő(k) adatai'!$B$4:$C$205,2,0),"")</f>
        <v/>
      </c>
      <c r="C2604" s="178"/>
      <c r="D2604" s="55" t="str">
        <f>_xlfn.IFNA(VLOOKUP(C2604,'Számlafizető(k) adatai'!$C$4:$D$203,2,0),"")</f>
        <v/>
      </c>
      <c r="E2604" s="55" t="str">
        <f>_xlfn.IFNA(VLOOKUP(C2604,'Számlafizető(k) adatai'!$C$4:$M$203,11,0),"")</f>
        <v/>
      </c>
      <c r="F2604" s="178"/>
      <c r="G2604" s="178"/>
      <c r="H2604" s="178"/>
      <c r="I2604" s="55" t="str">
        <f>IF(F2604="","",VLOOKUP(LEFT(F2604,5),'Technikai cellák'!B:C,2,0))</f>
        <v/>
      </c>
      <c r="J2604" s="55" t="str">
        <f>IF(F2604="","",VLOOKUP(I2604,'Technikai cellák'!$C$1:$D$12,2,0))</f>
        <v/>
      </c>
      <c r="K2604" s="179"/>
      <c r="L2604" s="67" t="str">
        <f t="shared" si="797"/>
        <v/>
      </c>
      <c r="M2604" s="68">
        <f t="shared" si="798"/>
        <v>0</v>
      </c>
      <c r="N2604" s="66">
        <f t="shared" si="799"/>
        <v>0</v>
      </c>
      <c r="O2604" s="152"/>
      <c r="P2604" s="172">
        <f t="shared" si="796"/>
        <v>0</v>
      </c>
      <c r="Q2604" s="69">
        <f t="shared" si="800"/>
        <v>0</v>
      </c>
      <c r="R2604" s="62">
        <f t="shared" si="801"/>
        <v>0</v>
      </c>
      <c r="S2604" s="153"/>
      <c r="T2604" s="118" t="str">
        <f t="shared" si="802"/>
        <v/>
      </c>
      <c r="U2604" s="154"/>
      <c r="V2604" s="154"/>
      <c r="W2604" s="154"/>
      <c r="X2604" s="154"/>
      <c r="Y2604" s="154"/>
      <c r="Z2604" s="154"/>
      <c r="AA2604" s="154"/>
      <c r="AB2604" s="154"/>
      <c r="AC2604" s="154"/>
      <c r="AD2604" s="154"/>
      <c r="AE2604" s="154"/>
      <c r="AF2604" s="154"/>
      <c r="AG2604" s="63">
        <f t="shared" si="803"/>
        <v>0</v>
      </c>
      <c r="AH2604" s="56">
        <f t="shared" si="804"/>
        <v>0</v>
      </c>
      <c r="AI2604" s="56">
        <f t="shared" si="805"/>
        <v>0</v>
      </c>
      <c r="AJ2604" s="56">
        <f t="shared" si="806"/>
        <v>0</v>
      </c>
      <c r="AK2604" s="56">
        <f t="shared" si="807"/>
        <v>0</v>
      </c>
      <c r="AL2604" s="56">
        <f t="shared" si="808"/>
        <v>0</v>
      </c>
      <c r="AM2604" s="56">
        <f t="shared" si="809"/>
        <v>0</v>
      </c>
      <c r="AN2604" s="56">
        <f t="shared" si="810"/>
        <v>0</v>
      </c>
      <c r="AO2604" s="56">
        <f t="shared" si="811"/>
        <v>0</v>
      </c>
      <c r="AP2604" s="56">
        <f t="shared" si="812"/>
        <v>0</v>
      </c>
      <c r="AQ2604" s="56">
        <f t="shared" si="813"/>
        <v>0</v>
      </c>
      <c r="AR2604" s="86">
        <f t="shared" si="814"/>
        <v>0</v>
      </c>
    </row>
    <row r="2605" spans="1:44" x14ac:dyDescent="0.25">
      <c r="A2605" s="178"/>
      <c r="B2605" s="55" t="str">
        <f>_xlfn.IFNA(VLOOKUP(A2605,'Ajánlatkérő(k) adatai'!$B$4:$C$205,2,0),"")</f>
        <v/>
      </c>
      <c r="C2605" s="178"/>
      <c r="D2605" s="55" t="str">
        <f>_xlfn.IFNA(VLOOKUP(C2605,'Számlafizető(k) adatai'!$C$4:$D$203,2,0),"")</f>
        <v/>
      </c>
      <c r="E2605" s="55" t="str">
        <f>_xlfn.IFNA(VLOOKUP(C2605,'Számlafizető(k) adatai'!$C$4:$M$203,11,0),"")</f>
        <v/>
      </c>
      <c r="F2605" s="178"/>
      <c r="G2605" s="178"/>
      <c r="H2605" s="178"/>
      <c r="I2605" s="55" t="str">
        <f>IF(F2605="","",VLOOKUP(LEFT(F2605,5),'Technikai cellák'!B:C,2,0))</f>
        <v/>
      </c>
      <c r="J2605" s="55" t="str">
        <f>IF(F2605="","",VLOOKUP(I2605,'Technikai cellák'!$C$1:$D$12,2,0))</f>
        <v/>
      </c>
      <c r="K2605" s="179"/>
      <c r="L2605" s="67" t="str">
        <f t="shared" si="797"/>
        <v/>
      </c>
      <c r="M2605" s="68">
        <f t="shared" si="798"/>
        <v>0</v>
      </c>
      <c r="N2605" s="66">
        <f t="shared" si="799"/>
        <v>0</v>
      </c>
      <c r="O2605" s="152"/>
      <c r="P2605" s="172">
        <f t="shared" si="796"/>
        <v>0</v>
      </c>
      <c r="Q2605" s="69">
        <f t="shared" si="800"/>
        <v>0</v>
      </c>
      <c r="R2605" s="62">
        <f t="shared" si="801"/>
        <v>0</v>
      </c>
      <c r="S2605" s="153"/>
      <c r="T2605" s="118" t="str">
        <f t="shared" si="802"/>
        <v/>
      </c>
      <c r="U2605" s="154"/>
      <c r="V2605" s="154"/>
      <c r="W2605" s="154"/>
      <c r="X2605" s="154"/>
      <c r="Y2605" s="154"/>
      <c r="Z2605" s="154"/>
      <c r="AA2605" s="154"/>
      <c r="AB2605" s="154"/>
      <c r="AC2605" s="154"/>
      <c r="AD2605" s="154"/>
      <c r="AE2605" s="154"/>
      <c r="AF2605" s="154"/>
      <c r="AG2605" s="63">
        <f t="shared" si="803"/>
        <v>0</v>
      </c>
      <c r="AH2605" s="56">
        <f t="shared" si="804"/>
        <v>0</v>
      </c>
      <c r="AI2605" s="56">
        <f t="shared" si="805"/>
        <v>0</v>
      </c>
      <c r="AJ2605" s="56">
        <f t="shared" si="806"/>
        <v>0</v>
      </c>
      <c r="AK2605" s="56">
        <f t="shared" si="807"/>
        <v>0</v>
      </c>
      <c r="AL2605" s="56">
        <f t="shared" si="808"/>
        <v>0</v>
      </c>
      <c r="AM2605" s="56">
        <f t="shared" si="809"/>
        <v>0</v>
      </c>
      <c r="AN2605" s="56">
        <f t="shared" si="810"/>
        <v>0</v>
      </c>
      <c r="AO2605" s="56">
        <f t="shared" si="811"/>
        <v>0</v>
      </c>
      <c r="AP2605" s="56">
        <f t="shared" si="812"/>
        <v>0</v>
      </c>
      <c r="AQ2605" s="56">
        <f t="shared" si="813"/>
        <v>0</v>
      </c>
      <c r="AR2605" s="86">
        <f t="shared" si="814"/>
        <v>0</v>
      </c>
    </row>
    <row r="2606" spans="1:44" x14ac:dyDescent="0.25">
      <c r="A2606" s="178"/>
      <c r="B2606" s="55" t="str">
        <f>_xlfn.IFNA(VLOOKUP(A2606,'Ajánlatkérő(k) adatai'!$B$4:$C$205,2,0),"")</f>
        <v/>
      </c>
      <c r="C2606" s="178"/>
      <c r="D2606" s="55" t="str">
        <f>_xlfn.IFNA(VLOOKUP(C2606,'Számlafizető(k) adatai'!$C$4:$D$203,2,0),"")</f>
        <v/>
      </c>
      <c r="E2606" s="55" t="str">
        <f>_xlfn.IFNA(VLOOKUP(C2606,'Számlafizető(k) adatai'!$C$4:$M$203,11,0),"")</f>
        <v/>
      </c>
      <c r="F2606" s="178"/>
      <c r="G2606" s="178"/>
      <c r="H2606" s="178"/>
      <c r="I2606" s="55" t="str">
        <f>IF(F2606="","",VLOOKUP(LEFT(F2606,5),'Technikai cellák'!B:C,2,0))</f>
        <v/>
      </c>
      <c r="J2606" s="55" t="str">
        <f>IF(F2606="","",VLOOKUP(I2606,'Technikai cellák'!$C$1:$D$12,2,0))</f>
        <v/>
      </c>
      <c r="K2606" s="179"/>
      <c r="L2606" s="67" t="str">
        <f t="shared" si="797"/>
        <v/>
      </c>
      <c r="M2606" s="68">
        <f t="shared" si="798"/>
        <v>0</v>
      </c>
      <c r="N2606" s="66">
        <f t="shared" si="799"/>
        <v>0</v>
      </c>
      <c r="O2606" s="152"/>
      <c r="P2606" s="172">
        <f t="shared" si="796"/>
        <v>0</v>
      </c>
      <c r="Q2606" s="69">
        <f t="shared" si="800"/>
        <v>0</v>
      </c>
      <c r="R2606" s="62">
        <f t="shared" si="801"/>
        <v>0</v>
      </c>
      <c r="S2606" s="153"/>
      <c r="T2606" s="118" t="str">
        <f t="shared" si="802"/>
        <v/>
      </c>
      <c r="U2606" s="154"/>
      <c r="V2606" s="154"/>
      <c r="W2606" s="154"/>
      <c r="X2606" s="154"/>
      <c r="Y2606" s="154"/>
      <c r="Z2606" s="154"/>
      <c r="AA2606" s="154"/>
      <c r="AB2606" s="154"/>
      <c r="AC2606" s="154"/>
      <c r="AD2606" s="154"/>
      <c r="AE2606" s="154"/>
      <c r="AF2606" s="154"/>
      <c r="AG2606" s="63">
        <f t="shared" si="803"/>
        <v>0</v>
      </c>
      <c r="AH2606" s="56">
        <f t="shared" si="804"/>
        <v>0</v>
      </c>
      <c r="AI2606" s="56">
        <f t="shared" si="805"/>
        <v>0</v>
      </c>
      <c r="AJ2606" s="56">
        <f t="shared" si="806"/>
        <v>0</v>
      </c>
      <c r="AK2606" s="56">
        <f t="shared" si="807"/>
        <v>0</v>
      </c>
      <c r="AL2606" s="56">
        <f t="shared" si="808"/>
        <v>0</v>
      </c>
      <c r="AM2606" s="56">
        <f t="shared" si="809"/>
        <v>0</v>
      </c>
      <c r="AN2606" s="56">
        <f t="shared" si="810"/>
        <v>0</v>
      </c>
      <c r="AO2606" s="56">
        <f t="shared" si="811"/>
        <v>0</v>
      </c>
      <c r="AP2606" s="56">
        <f t="shared" si="812"/>
        <v>0</v>
      </c>
      <c r="AQ2606" s="56">
        <f t="shared" si="813"/>
        <v>0</v>
      </c>
      <c r="AR2606" s="86">
        <f t="shared" si="814"/>
        <v>0</v>
      </c>
    </row>
    <row r="2607" spans="1:44" x14ac:dyDescent="0.25">
      <c r="A2607" s="178"/>
      <c r="B2607" s="55" t="str">
        <f>_xlfn.IFNA(VLOOKUP(A2607,'Ajánlatkérő(k) adatai'!$B$4:$C$205,2,0),"")</f>
        <v/>
      </c>
      <c r="C2607" s="178"/>
      <c r="D2607" s="55" t="str">
        <f>_xlfn.IFNA(VLOOKUP(C2607,'Számlafizető(k) adatai'!$C$4:$D$203,2,0),"")</f>
        <v/>
      </c>
      <c r="E2607" s="55" t="str">
        <f>_xlfn.IFNA(VLOOKUP(C2607,'Számlafizető(k) adatai'!$C$4:$M$203,11,0),"")</f>
        <v/>
      </c>
      <c r="F2607" s="178"/>
      <c r="G2607" s="178"/>
      <c r="H2607" s="178"/>
      <c r="I2607" s="55" t="str">
        <f>IF(F2607="","",VLOOKUP(LEFT(F2607,5),'Technikai cellák'!B:C,2,0))</f>
        <v/>
      </c>
      <c r="J2607" s="55" t="str">
        <f>IF(F2607="","",VLOOKUP(I2607,'Technikai cellák'!$C$1:$D$12,2,0))</f>
        <v/>
      </c>
      <c r="K2607" s="179"/>
      <c r="L2607" s="67" t="str">
        <f t="shared" si="797"/>
        <v/>
      </c>
      <c r="M2607" s="68">
        <f t="shared" si="798"/>
        <v>0</v>
      </c>
      <c r="N2607" s="66">
        <f t="shared" si="799"/>
        <v>0</v>
      </c>
      <c r="O2607" s="152"/>
      <c r="P2607" s="172">
        <f t="shared" si="796"/>
        <v>0</v>
      </c>
      <c r="Q2607" s="69">
        <f t="shared" si="800"/>
        <v>0</v>
      </c>
      <c r="R2607" s="62">
        <f t="shared" si="801"/>
        <v>0</v>
      </c>
      <c r="S2607" s="153"/>
      <c r="T2607" s="118" t="str">
        <f t="shared" si="802"/>
        <v/>
      </c>
      <c r="U2607" s="154"/>
      <c r="V2607" s="154"/>
      <c r="W2607" s="154"/>
      <c r="X2607" s="154"/>
      <c r="Y2607" s="154"/>
      <c r="Z2607" s="154"/>
      <c r="AA2607" s="154"/>
      <c r="AB2607" s="154"/>
      <c r="AC2607" s="154"/>
      <c r="AD2607" s="154"/>
      <c r="AE2607" s="154"/>
      <c r="AF2607" s="154"/>
      <c r="AG2607" s="63">
        <f t="shared" si="803"/>
        <v>0</v>
      </c>
      <c r="AH2607" s="56">
        <f t="shared" si="804"/>
        <v>0</v>
      </c>
      <c r="AI2607" s="56">
        <f t="shared" si="805"/>
        <v>0</v>
      </c>
      <c r="AJ2607" s="56">
        <f t="shared" si="806"/>
        <v>0</v>
      </c>
      <c r="AK2607" s="56">
        <f t="shared" si="807"/>
        <v>0</v>
      </c>
      <c r="AL2607" s="56">
        <f t="shared" si="808"/>
        <v>0</v>
      </c>
      <c r="AM2607" s="56">
        <f t="shared" si="809"/>
        <v>0</v>
      </c>
      <c r="AN2607" s="56">
        <f t="shared" si="810"/>
        <v>0</v>
      </c>
      <c r="AO2607" s="56">
        <f t="shared" si="811"/>
        <v>0</v>
      </c>
      <c r="AP2607" s="56">
        <f t="shared" si="812"/>
        <v>0</v>
      </c>
      <c r="AQ2607" s="56">
        <f t="shared" si="813"/>
        <v>0</v>
      </c>
      <c r="AR2607" s="86">
        <f t="shared" si="814"/>
        <v>0</v>
      </c>
    </row>
    <row r="2608" spans="1:44" x14ac:dyDescent="0.25">
      <c r="A2608" s="178"/>
      <c r="B2608" s="55" t="str">
        <f>_xlfn.IFNA(VLOOKUP(A2608,'Ajánlatkérő(k) adatai'!$B$4:$C$205,2,0),"")</f>
        <v/>
      </c>
      <c r="C2608" s="178"/>
      <c r="D2608" s="55" t="str">
        <f>_xlfn.IFNA(VLOOKUP(C2608,'Számlafizető(k) adatai'!$C$4:$D$203,2,0),"")</f>
        <v/>
      </c>
      <c r="E2608" s="55" t="str">
        <f>_xlfn.IFNA(VLOOKUP(C2608,'Számlafizető(k) adatai'!$C$4:$M$203,11,0),"")</f>
        <v/>
      </c>
      <c r="F2608" s="178"/>
      <c r="G2608" s="178"/>
      <c r="H2608" s="178"/>
      <c r="I2608" s="55" t="str">
        <f>IF(F2608="","",VLOOKUP(LEFT(F2608,5),'Technikai cellák'!B:C,2,0))</f>
        <v/>
      </c>
      <c r="J2608" s="55" t="str">
        <f>IF(F2608="","",VLOOKUP(I2608,'Technikai cellák'!$C$1:$D$12,2,0))</f>
        <v/>
      </c>
      <c r="K2608" s="179"/>
      <c r="L2608" s="67" t="str">
        <f t="shared" si="797"/>
        <v/>
      </c>
      <c r="M2608" s="68">
        <f t="shared" si="798"/>
        <v>0</v>
      </c>
      <c r="N2608" s="66">
        <f t="shared" si="799"/>
        <v>0</v>
      </c>
      <c r="O2608" s="152"/>
      <c r="P2608" s="172">
        <f t="shared" si="796"/>
        <v>0</v>
      </c>
      <c r="Q2608" s="69">
        <f t="shared" si="800"/>
        <v>0</v>
      </c>
      <c r="R2608" s="62">
        <f t="shared" si="801"/>
        <v>0</v>
      </c>
      <c r="S2608" s="153"/>
      <c r="T2608" s="118" t="str">
        <f t="shared" si="802"/>
        <v/>
      </c>
      <c r="U2608" s="154"/>
      <c r="V2608" s="154"/>
      <c r="W2608" s="154"/>
      <c r="X2608" s="154"/>
      <c r="Y2608" s="154"/>
      <c r="Z2608" s="154"/>
      <c r="AA2608" s="154"/>
      <c r="AB2608" s="154"/>
      <c r="AC2608" s="154"/>
      <c r="AD2608" s="154"/>
      <c r="AE2608" s="154"/>
      <c r="AF2608" s="154"/>
      <c r="AG2608" s="63">
        <f t="shared" si="803"/>
        <v>0</v>
      </c>
      <c r="AH2608" s="56">
        <f t="shared" si="804"/>
        <v>0</v>
      </c>
      <c r="AI2608" s="56">
        <f t="shared" si="805"/>
        <v>0</v>
      </c>
      <c r="AJ2608" s="56">
        <f t="shared" si="806"/>
        <v>0</v>
      </c>
      <c r="AK2608" s="56">
        <f t="shared" si="807"/>
        <v>0</v>
      </c>
      <c r="AL2608" s="56">
        <f t="shared" si="808"/>
        <v>0</v>
      </c>
      <c r="AM2608" s="56">
        <f t="shared" si="809"/>
        <v>0</v>
      </c>
      <c r="AN2608" s="56">
        <f t="shared" si="810"/>
        <v>0</v>
      </c>
      <c r="AO2608" s="56">
        <f t="shared" si="811"/>
        <v>0</v>
      </c>
      <c r="AP2608" s="56">
        <f t="shared" si="812"/>
        <v>0</v>
      </c>
      <c r="AQ2608" s="56">
        <f t="shared" si="813"/>
        <v>0</v>
      </c>
      <c r="AR2608" s="86">
        <f t="shared" si="814"/>
        <v>0</v>
      </c>
    </row>
    <row r="2609" spans="1:44" x14ac:dyDescent="0.25">
      <c r="A2609" s="178"/>
      <c r="B2609" s="55" t="str">
        <f>_xlfn.IFNA(VLOOKUP(A2609,'Ajánlatkérő(k) adatai'!$B$4:$C$205,2,0),"")</f>
        <v/>
      </c>
      <c r="C2609" s="178"/>
      <c r="D2609" s="55" t="str">
        <f>_xlfn.IFNA(VLOOKUP(C2609,'Számlafizető(k) adatai'!$C$4:$D$203,2,0),"")</f>
        <v/>
      </c>
      <c r="E2609" s="55" t="str">
        <f>_xlfn.IFNA(VLOOKUP(C2609,'Számlafizető(k) adatai'!$C$4:$M$203,11,0),"")</f>
        <v/>
      </c>
      <c r="F2609" s="178"/>
      <c r="G2609" s="178"/>
      <c r="H2609" s="178"/>
      <c r="I2609" s="55" t="str">
        <f>IF(F2609="","",VLOOKUP(LEFT(F2609,5),'Technikai cellák'!B:C,2,0))</f>
        <v/>
      </c>
      <c r="J2609" s="55" t="str">
        <f>IF(F2609="","",VLOOKUP(I2609,'Technikai cellák'!$C$1:$D$12,2,0))</f>
        <v/>
      </c>
      <c r="K2609" s="179"/>
      <c r="L2609" s="67" t="str">
        <f t="shared" si="797"/>
        <v/>
      </c>
      <c r="M2609" s="68">
        <f t="shared" si="798"/>
        <v>0</v>
      </c>
      <c r="N2609" s="66">
        <f t="shared" si="799"/>
        <v>0</v>
      </c>
      <c r="O2609" s="152"/>
      <c r="P2609" s="172">
        <f t="shared" si="796"/>
        <v>0</v>
      </c>
      <c r="Q2609" s="69">
        <f t="shared" si="800"/>
        <v>0</v>
      </c>
      <c r="R2609" s="62">
        <f t="shared" si="801"/>
        <v>0</v>
      </c>
      <c r="S2609" s="153"/>
      <c r="T2609" s="118" t="str">
        <f t="shared" si="802"/>
        <v/>
      </c>
      <c r="U2609" s="154"/>
      <c r="V2609" s="154"/>
      <c r="W2609" s="154"/>
      <c r="X2609" s="154"/>
      <c r="Y2609" s="154"/>
      <c r="Z2609" s="154"/>
      <c r="AA2609" s="154"/>
      <c r="AB2609" s="154"/>
      <c r="AC2609" s="154"/>
      <c r="AD2609" s="154"/>
      <c r="AE2609" s="154"/>
      <c r="AF2609" s="154"/>
      <c r="AG2609" s="63">
        <f t="shared" si="803"/>
        <v>0</v>
      </c>
      <c r="AH2609" s="56">
        <f t="shared" si="804"/>
        <v>0</v>
      </c>
      <c r="AI2609" s="56">
        <f t="shared" si="805"/>
        <v>0</v>
      </c>
      <c r="AJ2609" s="56">
        <f t="shared" si="806"/>
        <v>0</v>
      </c>
      <c r="AK2609" s="56">
        <f t="shared" si="807"/>
        <v>0</v>
      </c>
      <c r="AL2609" s="56">
        <f t="shared" si="808"/>
        <v>0</v>
      </c>
      <c r="AM2609" s="56">
        <f t="shared" si="809"/>
        <v>0</v>
      </c>
      <c r="AN2609" s="56">
        <f t="shared" si="810"/>
        <v>0</v>
      </c>
      <c r="AO2609" s="56">
        <f t="shared" si="811"/>
        <v>0</v>
      </c>
      <c r="AP2609" s="56">
        <f t="shared" si="812"/>
        <v>0</v>
      </c>
      <c r="AQ2609" s="56">
        <f t="shared" si="813"/>
        <v>0</v>
      </c>
      <c r="AR2609" s="86">
        <f t="shared" si="814"/>
        <v>0</v>
      </c>
    </row>
    <row r="2610" spans="1:44" x14ac:dyDescent="0.25">
      <c r="A2610" s="178"/>
      <c r="B2610" s="55" t="str">
        <f>_xlfn.IFNA(VLOOKUP(A2610,'Ajánlatkérő(k) adatai'!$B$4:$C$205,2,0),"")</f>
        <v/>
      </c>
      <c r="C2610" s="178"/>
      <c r="D2610" s="55" t="str">
        <f>_xlfn.IFNA(VLOOKUP(C2610,'Számlafizető(k) adatai'!$C$4:$D$203,2,0),"")</f>
        <v/>
      </c>
      <c r="E2610" s="55" t="str">
        <f>_xlfn.IFNA(VLOOKUP(C2610,'Számlafizető(k) adatai'!$C$4:$M$203,11,0),"")</f>
        <v/>
      </c>
      <c r="F2610" s="178"/>
      <c r="G2610" s="178"/>
      <c r="H2610" s="178"/>
      <c r="I2610" s="55" t="str">
        <f>IF(F2610="","",VLOOKUP(LEFT(F2610,5),'Technikai cellák'!B:C,2,0))</f>
        <v/>
      </c>
      <c r="J2610" s="55" t="str">
        <f>IF(F2610="","",VLOOKUP(I2610,'Technikai cellák'!$C$1:$D$12,2,0))</f>
        <v/>
      </c>
      <c r="K2610" s="179"/>
      <c r="L2610" s="67" t="str">
        <f t="shared" si="797"/>
        <v/>
      </c>
      <c r="M2610" s="68">
        <f t="shared" si="798"/>
        <v>0</v>
      </c>
      <c r="N2610" s="66">
        <f t="shared" si="799"/>
        <v>0</v>
      </c>
      <c r="O2610" s="152"/>
      <c r="P2610" s="172">
        <f t="shared" si="796"/>
        <v>0</v>
      </c>
      <c r="Q2610" s="69">
        <f t="shared" si="800"/>
        <v>0</v>
      </c>
      <c r="R2610" s="62">
        <f t="shared" si="801"/>
        <v>0</v>
      </c>
      <c r="S2610" s="153"/>
      <c r="T2610" s="118" t="str">
        <f t="shared" si="802"/>
        <v/>
      </c>
      <c r="U2610" s="154"/>
      <c r="V2610" s="154"/>
      <c r="W2610" s="154"/>
      <c r="X2610" s="154"/>
      <c r="Y2610" s="154"/>
      <c r="Z2610" s="154"/>
      <c r="AA2610" s="154"/>
      <c r="AB2610" s="154"/>
      <c r="AC2610" s="154"/>
      <c r="AD2610" s="154"/>
      <c r="AE2610" s="154"/>
      <c r="AF2610" s="154"/>
      <c r="AG2610" s="63">
        <f t="shared" si="803"/>
        <v>0</v>
      </c>
      <c r="AH2610" s="56">
        <f t="shared" si="804"/>
        <v>0</v>
      </c>
      <c r="AI2610" s="56">
        <f t="shared" si="805"/>
        <v>0</v>
      </c>
      <c r="AJ2610" s="56">
        <f t="shared" si="806"/>
        <v>0</v>
      </c>
      <c r="AK2610" s="56">
        <f t="shared" si="807"/>
        <v>0</v>
      </c>
      <c r="AL2610" s="56">
        <f t="shared" si="808"/>
        <v>0</v>
      </c>
      <c r="AM2610" s="56">
        <f t="shared" si="809"/>
        <v>0</v>
      </c>
      <c r="AN2610" s="56">
        <f t="shared" si="810"/>
        <v>0</v>
      </c>
      <c r="AO2610" s="56">
        <f t="shared" si="811"/>
        <v>0</v>
      </c>
      <c r="AP2610" s="56">
        <f t="shared" si="812"/>
        <v>0</v>
      </c>
      <c r="AQ2610" s="56">
        <f t="shared" si="813"/>
        <v>0</v>
      </c>
      <c r="AR2610" s="86">
        <f t="shared" si="814"/>
        <v>0</v>
      </c>
    </row>
    <row r="2611" spans="1:44" x14ac:dyDescent="0.25">
      <c r="A2611" s="178"/>
      <c r="B2611" s="55" t="str">
        <f>_xlfn.IFNA(VLOOKUP(A2611,'Ajánlatkérő(k) adatai'!$B$4:$C$205,2,0),"")</f>
        <v/>
      </c>
      <c r="C2611" s="178"/>
      <c r="D2611" s="55" t="str">
        <f>_xlfn.IFNA(VLOOKUP(C2611,'Számlafizető(k) adatai'!$C$4:$D$203,2,0),"")</f>
        <v/>
      </c>
      <c r="E2611" s="55" t="str">
        <f>_xlfn.IFNA(VLOOKUP(C2611,'Számlafizető(k) adatai'!$C$4:$M$203,11,0),"")</f>
        <v/>
      </c>
      <c r="F2611" s="178"/>
      <c r="G2611" s="178"/>
      <c r="H2611" s="178"/>
      <c r="I2611" s="55" t="str">
        <f>IF(F2611="","",VLOOKUP(LEFT(F2611,5),'Technikai cellák'!B:C,2,0))</f>
        <v/>
      </c>
      <c r="J2611" s="55" t="str">
        <f>IF(F2611="","",VLOOKUP(I2611,'Technikai cellák'!$C$1:$D$12,2,0))</f>
        <v/>
      </c>
      <c r="K2611" s="179"/>
      <c r="L2611" s="67" t="str">
        <f t="shared" si="797"/>
        <v/>
      </c>
      <c r="M2611" s="68">
        <f t="shared" si="798"/>
        <v>0</v>
      </c>
      <c r="N2611" s="66">
        <f t="shared" si="799"/>
        <v>0</v>
      </c>
      <c r="O2611" s="152"/>
      <c r="P2611" s="172">
        <f t="shared" si="796"/>
        <v>0</v>
      </c>
      <c r="Q2611" s="69">
        <f t="shared" si="800"/>
        <v>0</v>
      </c>
      <c r="R2611" s="62">
        <f t="shared" si="801"/>
        <v>0</v>
      </c>
      <c r="S2611" s="153"/>
      <c r="T2611" s="118" t="str">
        <f t="shared" si="802"/>
        <v/>
      </c>
      <c r="U2611" s="154"/>
      <c r="V2611" s="154"/>
      <c r="W2611" s="154"/>
      <c r="X2611" s="154"/>
      <c r="Y2611" s="154"/>
      <c r="Z2611" s="154"/>
      <c r="AA2611" s="154"/>
      <c r="AB2611" s="154"/>
      <c r="AC2611" s="154"/>
      <c r="AD2611" s="154"/>
      <c r="AE2611" s="154"/>
      <c r="AF2611" s="154"/>
      <c r="AG2611" s="63">
        <f t="shared" si="803"/>
        <v>0</v>
      </c>
      <c r="AH2611" s="56">
        <f t="shared" si="804"/>
        <v>0</v>
      </c>
      <c r="AI2611" s="56">
        <f t="shared" si="805"/>
        <v>0</v>
      </c>
      <c r="AJ2611" s="56">
        <f t="shared" si="806"/>
        <v>0</v>
      </c>
      <c r="AK2611" s="56">
        <f t="shared" si="807"/>
        <v>0</v>
      </c>
      <c r="AL2611" s="56">
        <f t="shared" si="808"/>
        <v>0</v>
      </c>
      <c r="AM2611" s="56">
        <f t="shared" si="809"/>
        <v>0</v>
      </c>
      <c r="AN2611" s="56">
        <f t="shared" si="810"/>
        <v>0</v>
      </c>
      <c r="AO2611" s="56">
        <f t="shared" si="811"/>
        <v>0</v>
      </c>
      <c r="AP2611" s="56">
        <f t="shared" si="812"/>
        <v>0</v>
      </c>
      <c r="AQ2611" s="56">
        <f t="shared" si="813"/>
        <v>0</v>
      </c>
      <c r="AR2611" s="86">
        <f t="shared" si="814"/>
        <v>0</v>
      </c>
    </row>
    <row r="2612" spans="1:44" x14ac:dyDescent="0.25">
      <c r="A2612" s="178"/>
      <c r="B2612" s="55" t="str">
        <f>_xlfn.IFNA(VLOOKUP(A2612,'Ajánlatkérő(k) adatai'!$B$4:$C$205,2,0),"")</f>
        <v/>
      </c>
      <c r="C2612" s="178"/>
      <c r="D2612" s="55" t="str">
        <f>_xlfn.IFNA(VLOOKUP(C2612,'Számlafizető(k) adatai'!$C$4:$D$203,2,0),"")</f>
        <v/>
      </c>
      <c r="E2612" s="55" t="str">
        <f>_xlfn.IFNA(VLOOKUP(C2612,'Számlafizető(k) adatai'!$C$4:$M$203,11,0),"")</f>
        <v/>
      </c>
      <c r="F2612" s="178"/>
      <c r="G2612" s="178"/>
      <c r="H2612" s="178"/>
      <c r="I2612" s="55" t="str">
        <f>IF(F2612="","",VLOOKUP(LEFT(F2612,5),'Technikai cellák'!B:C,2,0))</f>
        <v/>
      </c>
      <c r="J2612" s="55" t="str">
        <f>IF(F2612="","",VLOOKUP(I2612,'Technikai cellák'!$C$1:$D$12,2,0))</f>
        <v/>
      </c>
      <c r="K2612" s="179"/>
      <c r="L2612" s="67" t="str">
        <f t="shared" si="797"/>
        <v/>
      </c>
      <c r="M2612" s="68">
        <f t="shared" si="798"/>
        <v>0</v>
      </c>
      <c r="N2612" s="66">
        <f t="shared" si="799"/>
        <v>0</v>
      </c>
      <c r="O2612" s="152"/>
      <c r="P2612" s="172">
        <f t="shared" si="796"/>
        <v>0</v>
      </c>
      <c r="Q2612" s="69">
        <f t="shared" si="800"/>
        <v>0</v>
      </c>
      <c r="R2612" s="62">
        <f t="shared" si="801"/>
        <v>0</v>
      </c>
      <c r="S2612" s="153"/>
      <c r="T2612" s="118" t="str">
        <f t="shared" si="802"/>
        <v/>
      </c>
      <c r="U2612" s="154"/>
      <c r="V2612" s="154"/>
      <c r="W2612" s="154"/>
      <c r="X2612" s="154"/>
      <c r="Y2612" s="154"/>
      <c r="Z2612" s="154"/>
      <c r="AA2612" s="154"/>
      <c r="AB2612" s="154"/>
      <c r="AC2612" s="154"/>
      <c r="AD2612" s="154"/>
      <c r="AE2612" s="154"/>
      <c r="AF2612" s="154"/>
      <c r="AG2612" s="63">
        <f t="shared" si="803"/>
        <v>0</v>
      </c>
      <c r="AH2612" s="56">
        <f t="shared" si="804"/>
        <v>0</v>
      </c>
      <c r="AI2612" s="56">
        <f t="shared" si="805"/>
        <v>0</v>
      </c>
      <c r="AJ2612" s="56">
        <f t="shared" si="806"/>
        <v>0</v>
      </c>
      <c r="AK2612" s="56">
        <f t="shared" si="807"/>
        <v>0</v>
      </c>
      <c r="AL2612" s="56">
        <f t="shared" si="808"/>
        <v>0</v>
      </c>
      <c r="AM2612" s="56">
        <f t="shared" si="809"/>
        <v>0</v>
      </c>
      <c r="AN2612" s="56">
        <f t="shared" si="810"/>
        <v>0</v>
      </c>
      <c r="AO2612" s="56">
        <f t="shared" si="811"/>
        <v>0</v>
      </c>
      <c r="AP2612" s="56">
        <f t="shared" si="812"/>
        <v>0</v>
      </c>
      <c r="AQ2612" s="56">
        <f t="shared" si="813"/>
        <v>0</v>
      </c>
      <c r="AR2612" s="86">
        <f t="shared" si="814"/>
        <v>0</v>
      </c>
    </row>
    <row r="2613" spans="1:44" x14ac:dyDescent="0.25">
      <c r="A2613" s="178"/>
      <c r="B2613" s="55" t="str">
        <f>_xlfn.IFNA(VLOOKUP(A2613,'Ajánlatkérő(k) adatai'!$B$4:$C$205,2,0),"")</f>
        <v/>
      </c>
      <c r="C2613" s="178"/>
      <c r="D2613" s="55" t="str">
        <f>_xlfn.IFNA(VLOOKUP(C2613,'Számlafizető(k) adatai'!$C$4:$D$203,2,0),"")</f>
        <v/>
      </c>
      <c r="E2613" s="55" t="str">
        <f>_xlfn.IFNA(VLOOKUP(C2613,'Számlafizető(k) adatai'!$C$4:$M$203,11,0),"")</f>
        <v/>
      </c>
      <c r="F2613" s="178"/>
      <c r="G2613" s="178"/>
      <c r="H2613" s="178"/>
      <c r="I2613" s="55" t="str">
        <f>IF(F2613="","",VLOOKUP(LEFT(F2613,5),'Technikai cellák'!B:C,2,0))</f>
        <v/>
      </c>
      <c r="J2613" s="55" t="str">
        <f>IF(F2613="","",VLOOKUP(I2613,'Technikai cellák'!$C$1:$D$12,2,0))</f>
        <v/>
      </c>
      <c r="K2613" s="179"/>
      <c r="L2613" s="67" t="str">
        <f t="shared" si="797"/>
        <v/>
      </c>
      <c r="M2613" s="68">
        <f t="shared" si="798"/>
        <v>0</v>
      </c>
      <c r="N2613" s="66">
        <f t="shared" si="799"/>
        <v>0</v>
      </c>
      <c r="O2613" s="152"/>
      <c r="P2613" s="172">
        <f t="shared" si="796"/>
        <v>0</v>
      </c>
      <c r="Q2613" s="69">
        <f t="shared" si="800"/>
        <v>0</v>
      </c>
      <c r="R2613" s="62">
        <f t="shared" si="801"/>
        <v>0</v>
      </c>
      <c r="S2613" s="153"/>
      <c r="T2613" s="118" t="str">
        <f t="shared" si="802"/>
        <v/>
      </c>
      <c r="U2613" s="154"/>
      <c r="V2613" s="154"/>
      <c r="W2613" s="154"/>
      <c r="X2613" s="154"/>
      <c r="Y2613" s="154"/>
      <c r="Z2613" s="154"/>
      <c r="AA2613" s="154"/>
      <c r="AB2613" s="154"/>
      <c r="AC2613" s="154"/>
      <c r="AD2613" s="154"/>
      <c r="AE2613" s="154"/>
      <c r="AF2613" s="154"/>
      <c r="AG2613" s="63">
        <f t="shared" si="803"/>
        <v>0</v>
      </c>
      <c r="AH2613" s="56">
        <f t="shared" si="804"/>
        <v>0</v>
      </c>
      <c r="AI2613" s="56">
        <f t="shared" si="805"/>
        <v>0</v>
      </c>
      <c r="AJ2613" s="56">
        <f t="shared" si="806"/>
        <v>0</v>
      </c>
      <c r="AK2613" s="56">
        <f t="shared" si="807"/>
        <v>0</v>
      </c>
      <c r="AL2613" s="56">
        <f t="shared" si="808"/>
        <v>0</v>
      </c>
      <c r="AM2613" s="56">
        <f t="shared" si="809"/>
        <v>0</v>
      </c>
      <c r="AN2613" s="56">
        <f t="shared" si="810"/>
        <v>0</v>
      </c>
      <c r="AO2613" s="56">
        <f t="shared" si="811"/>
        <v>0</v>
      </c>
      <c r="AP2613" s="56">
        <f t="shared" si="812"/>
        <v>0</v>
      </c>
      <c r="AQ2613" s="56">
        <f t="shared" si="813"/>
        <v>0</v>
      </c>
      <c r="AR2613" s="86">
        <f t="shared" si="814"/>
        <v>0</v>
      </c>
    </row>
    <row r="2614" spans="1:44" x14ac:dyDescent="0.25">
      <c r="A2614" s="178"/>
      <c r="B2614" s="55" t="str">
        <f>_xlfn.IFNA(VLOOKUP(A2614,'Ajánlatkérő(k) adatai'!$B$4:$C$205,2,0),"")</f>
        <v/>
      </c>
      <c r="C2614" s="178"/>
      <c r="D2614" s="55" t="str">
        <f>_xlfn.IFNA(VLOOKUP(C2614,'Számlafizető(k) adatai'!$C$4:$D$203,2,0),"")</f>
        <v/>
      </c>
      <c r="E2614" s="55" t="str">
        <f>_xlfn.IFNA(VLOOKUP(C2614,'Számlafizető(k) adatai'!$C$4:$M$203,11,0),"")</f>
        <v/>
      </c>
      <c r="F2614" s="178"/>
      <c r="G2614" s="178"/>
      <c r="H2614" s="178"/>
      <c r="I2614" s="55" t="str">
        <f>IF(F2614="","",VLOOKUP(LEFT(F2614,5),'Technikai cellák'!B:C,2,0))</f>
        <v/>
      </c>
      <c r="J2614" s="55" t="str">
        <f>IF(F2614="","",VLOOKUP(I2614,'Technikai cellák'!$C$1:$D$12,2,0))</f>
        <v/>
      </c>
      <c r="K2614" s="179"/>
      <c r="L2614" s="67" t="str">
        <f t="shared" si="797"/>
        <v/>
      </c>
      <c r="M2614" s="68">
        <f t="shared" si="798"/>
        <v>0</v>
      </c>
      <c r="N2614" s="66">
        <f t="shared" si="799"/>
        <v>0</v>
      </c>
      <c r="O2614" s="152"/>
      <c r="P2614" s="172">
        <f t="shared" si="796"/>
        <v>0</v>
      </c>
      <c r="Q2614" s="69">
        <f t="shared" si="800"/>
        <v>0</v>
      </c>
      <c r="R2614" s="62">
        <f t="shared" si="801"/>
        <v>0</v>
      </c>
      <c r="S2614" s="153"/>
      <c r="T2614" s="118" t="str">
        <f t="shared" si="802"/>
        <v/>
      </c>
      <c r="U2614" s="154"/>
      <c r="V2614" s="154"/>
      <c r="W2614" s="154"/>
      <c r="X2614" s="154"/>
      <c r="Y2614" s="154"/>
      <c r="Z2614" s="154"/>
      <c r="AA2614" s="154"/>
      <c r="AB2614" s="154"/>
      <c r="AC2614" s="154"/>
      <c r="AD2614" s="154"/>
      <c r="AE2614" s="154"/>
      <c r="AF2614" s="154"/>
      <c r="AG2614" s="63">
        <f t="shared" si="803"/>
        <v>0</v>
      </c>
      <c r="AH2614" s="56">
        <f t="shared" si="804"/>
        <v>0</v>
      </c>
      <c r="AI2614" s="56">
        <f t="shared" si="805"/>
        <v>0</v>
      </c>
      <c r="AJ2614" s="56">
        <f t="shared" si="806"/>
        <v>0</v>
      </c>
      <c r="AK2614" s="56">
        <f t="shared" si="807"/>
        <v>0</v>
      </c>
      <c r="AL2614" s="56">
        <f t="shared" si="808"/>
        <v>0</v>
      </c>
      <c r="AM2614" s="56">
        <f t="shared" si="809"/>
        <v>0</v>
      </c>
      <c r="AN2614" s="56">
        <f t="shared" si="810"/>
        <v>0</v>
      </c>
      <c r="AO2614" s="56">
        <f t="shared" si="811"/>
        <v>0</v>
      </c>
      <c r="AP2614" s="56">
        <f t="shared" si="812"/>
        <v>0</v>
      </c>
      <c r="AQ2614" s="56">
        <f t="shared" si="813"/>
        <v>0</v>
      </c>
      <c r="AR2614" s="86">
        <f t="shared" si="814"/>
        <v>0</v>
      </c>
    </row>
    <row r="2615" spans="1:44" x14ac:dyDescent="0.25">
      <c r="A2615" s="178"/>
      <c r="B2615" s="55" t="str">
        <f>_xlfn.IFNA(VLOOKUP(A2615,'Ajánlatkérő(k) adatai'!$B$4:$C$205,2,0),"")</f>
        <v/>
      </c>
      <c r="C2615" s="178"/>
      <c r="D2615" s="55" t="str">
        <f>_xlfn.IFNA(VLOOKUP(C2615,'Számlafizető(k) adatai'!$C$4:$D$203,2,0),"")</f>
        <v/>
      </c>
      <c r="E2615" s="55" t="str">
        <f>_xlfn.IFNA(VLOOKUP(C2615,'Számlafizető(k) adatai'!$C$4:$M$203,11,0),"")</f>
        <v/>
      </c>
      <c r="F2615" s="178"/>
      <c r="G2615" s="178"/>
      <c r="H2615" s="178"/>
      <c r="I2615" s="55" t="str">
        <f>IF(F2615="","",VLOOKUP(LEFT(F2615,5),'Technikai cellák'!B:C,2,0))</f>
        <v/>
      </c>
      <c r="J2615" s="55" t="str">
        <f>IF(F2615="","",VLOOKUP(I2615,'Technikai cellák'!$C$1:$D$12,2,0))</f>
        <v/>
      </c>
      <c r="K2615" s="179"/>
      <c r="L2615" s="67" t="str">
        <f t="shared" si="797"/>
        <v/>
      </c>
      <c r="M2615" s="68">
        <f t="shared" si="798"/>
        <v>0</v>
      </c>
      <c r="N2615" s="66">
        <f t="shared" si="799"/>
        <v>0</v>
      </c>
      <c r="O2615" s="152"/>
      <c r="P2615" s="172">
        <f t="shared" si="796"/>
        <v>0</v>
      </c>
      <c r="Q2615" s="69">
        <f t="shared" si="800"/>
        <v>0</v>
      </c>
      <c r="R2615" s="62">
        <f t="shared" si="801"/>
        <v>0</v>
      </c>
      <c r="S2615" s="153"/>
      <c r="T2615" s="118" t="str">
        <f t="shared" si="802"/>
        <v/>
      </c>
      <c r="U2615" s="154"/>
      <c r="V2615" s="154"/>
      <c r="W2615" s="154"/>
      <c r="X2615" s="154"/>
      <c r="Y2615" s="154"/>
      <c r="Z2615" s="154"/>
      <c r="AA2615" s="154"/>
      <c r="AB2615" s="154"/>
      <c r="AC2615" s="154"/>
      <c r="AD2615" s="154"/>
      <c r="AE2615" s="154"/>
      <c r="AF2615" s="154"/>
      <c r="AG2615" s="63">
        <f t="shared" si="803"/>
        <v>0</v>
      </c>
      <c r="AH2615" s="56">
        <f t="shared" si="804"/>
        <v>0</v>
      </c>
      <c r="AI2615" s="56">
        <f t="shared" si="805"/>
        <v>0</v>
      </c>
      <c r="AJ2615" s="56">
        <f t="shared" si="806"/>
        <v>0</v>
      </c>
      <c r="AK2615" s="56">
        <f t="shared" si="807"/>
        <v>0</v>
      </c>
      <c r="AL2615" s="56">
        <f t="shared" si="808"/>
        <v>0</v>
      </c>
      <c r="AM2615" s="56">
        <f t="shared" si="809"/>
        <v>0</v>
      </c>
      <c r="AN2615" s="56">
        <f t="shared" si="810"/>
        <v>0</v>
      </c>
      <c r="AO2615" s="56">
        <f t="shared" si="811"/>
        <v>0</v>
      </c>
      <c r="AP2615" s="56">
        <f t="shared" si="812"/>
        <v>0</v>
      </c>
      <c r="AQ2615" s="56">
        <f t="shared" si="813"/>
        <v>0</v>
      </c>
      <c r="AR2615" s="86">
        <f t="shared" si="814"/>
        <v>0</v>
      </c>
    </row>
    <row r="2616" spans="1:44" x14ac:dyDescent="0.25">
      <c r="A2616" s="178"/>
      <c r="B2616" s="55" t="str">
        <f>_xlfn.IFNA(VLOOKUP(A2616,'Ajánlatkérő(k) adatai'!$B$4:$C$205,2,0),"")</f>
        <v/>
      </c>
      <c r="C2616" s="178"/>
      <c r="D2616" s="55" t="str">
        <f>_xlfn.IFNA(VLOOKUP(C2616,'Számlafizető(k) adatai'!$C$4:$D$203,2,0),"")</f>
        <v/>
      </c>
      <c r="E2616" s="55" t="str">
        <f>_xlfn.IFNA(VLOOKUP(C2616,'Számlafizető(k) adatai'!$C$4:$M$203,11,0),"")</f>
        <v/>
      </c>
      <c r="F2616" s="178"/>
      <c r="G2616" s="178"/>
      <c r="H2616" s="178"/>
      <c r="I2616" s="55" t="str">
        <f>IF(F2616="","",VLOOKUP(LEFT(F2616,5),'Technikai cellák'!B:C,2,0))</f>
        <v/>
      </c>
      <c r="J2616" s="55" t="str">
        <f>IF(F2616="","",VLOOKUP(I2616,'Technikai cellák'!$C$1:$D$12,2,0))</f>
        <v/>
      </c>
      <c r="K2616" s="179"/>
      <c r="L2616" s="67" t="str">
        <f t="shared" si="797"/>
        <v/>
      </c>
      <c r="M2616" s="68">
        <f t="shared" si="798"/>
        <v>0</v>
      </c>
      <c r="N2616" s="66">
        <f t="shared" si="799"/>
        <v>0</v>
      </c>
      <c r="O2616" s="152"/>
      <c r="P2616" s="172">
        <f t="shared" si="796"/>
        <v>0</v>
      </c>
      <c r="Q2616" s="69">
        <f t="shared" si="800"/>
        <v>0</v>
      </c>
      <c r="R2616" s="62">
        <f t="shared" si="801"/>
        <v>0</v>
      </c>
      <c r="S2616" s="153"/>
      <c r="T2616" s="118" t="str">
        <f t="shared" si="802"/>
        <v/>
      </c>
      <c r="U2616" s="154"/>
      <c r="V2616" s="154"/>
      <c r="W2616" s="154"/>
      <c r="X2616" s="154"/>
      <c r="Y2616" s="154"/>
      <c r="Z2616" s="154"/>
      <c r="AA2616" s="154"/>
      <c r="AB2616" s="154"/>
      <c r="AC2616" s="154"/>
      <c r="AD2616" s="154"/>
      <c r="AE2616" s="154"/>
      <c r="AF2616" s="154"/>
      <c r="AG2616" s="63">
        <f t="shared" si="803"/>
        <v>0</v>
      </c>
      <c r="AH2616" s="56">
        <f t="shared" si="804"/>
        <v>0</v>
      </c>
      <c r="AI2616" s="56">
        <f t="shared" si="805"/>
        <v>0</v>
      </c>
      <c r="AJ2616" s="56">
        <f t="shared" si="806"/>
        <v>0</v>
      </c>
      <c r="AK2616" s="56">
        <f t="shared" si="807"/>
        <v>0</v>
      </c>
      <c r="AL2616" s="56">
        <f t="shared" si="808"/>
        <v>0</v>
      </c>
      <c r="AM2616" s="56">
        <f t="shared" si="809"/>
        <v>0</v>
      </c>
      <c r="AN2616" s="56">
        <f t="shared" si="810"/>
        <v>0</v>
      </c>
      <c r="AO2616" s="56">
        <f t="shared" si="811"/>
        <v>0</v>
      </c>
      <c r="AP2616" s="56">
        <f t="shared" si="812"/>
        <v>0</v>
      </c>
      <c r="AQ2616" s="56">
        <f t="shared" si="813"/>
        <v>0</v>
      </c>
      <c r="AR2616" s="86">
        <f t="shared" si="814"/>
        <v>0</v>
      </c>
    </row>
    <row r="2617" spans="1:44" x14ac:dyDescent="0.25">
      <c r="A2617" s="178"/>
      <c r="B2617" s="55" t="str">
        <f>_xlfn.IFNA(VLOOKUP(A2617,'Ajánlatkérő(k) adatai'!$B$4:$C$205,2,0),"")</f>
        <v/>
      </c>
      <c r="C2617" s="178"/>
      <c r="D2617" s="55" t="str">
        <f>_xlfn.IFNA(VLOOKUP(C2617,'Számlafizető(k) adatai'!$C$4:$D$203,2,0),"")</f>
        <v/>
      </c>
      <c r="E2617" s="55" t="str">
        <f>_xlfn.IFNA(VLOOKUP(C2617,'Számlafizető(k) adatai'!$C$4:$M$203,11,0),"")</f>
        <v/>
      </c>
      <c r="F2617" s="178"/>
      <c r="G2617" s="178"/>
      <c r="H2617" s="178"/>
      <c r="I2617" s="55" t="str">
        <f>IF(F2617="","",VLOOKUP(LEFT(F2617,5),'Technikai cellák'!B:C,2,0))</f>
        <v/>
      </c>
      <c r="J2617" s="55" t="str">
        <f>IF(F2617="","",VLOOKUP(I2617,'Technikai cellák'!$C$1:$D$12,2,0))</f>
        <v/>
      </c>
      <c r="K2617" s="179"/>
      <c r="L2617" s="67" t="str">
        <f t="shared" si="797"/>
        <v/>
      </c>
      <c r="M2617" s="68">
        <f t="shared" si="798"/>
        <v>0</v>
      </c>
      <c r="N2617" s="66">
        <f t="shared" si="799"/>
        <v>0</v>
      </c>
      <c r="O2617" s="152"/>
      <c r="P2617" s="172">
        <f t="shared" si="796"/>
        <v>0</v>
      </c>
      <c r="Q2617" s="69">
        <f t="shared" si="800"/>
        <v>0</v>
      </c>
      <c r="R2617" s="62">
        <f t="shared" si="801"/>
        <v>0</v>
      </c>
      <c r="S2617" s="153"/>
      <c r="T2617" s="118" t="str">
        <f t="shared" si="802"/>
        <v/>
      </c>
      <c r="U2617" s="154"/>
      <c r="V2617" s="154"/>
      <c r="W2617" s="154"/>
      <c r="X2617" s="154"/>
      <c r="Y2617" s="154"/>
      <c r="Z2617" s="154"/>
      <c r="AA2617" s="154"/>
      <c r="AB2617" s="154"/>
      <c r="AC2617" s="154"/>
      <c r="AD2617" s="154"/>
      <c r="AE2617" s="154"/>
      <c r="AF2617" s="154"/>
      <c r="AG2617" s="63">
        <f t="shared" si="803"/>
        <v>0</v>
      </c>
      <c r="AH2617" s="56">
        <f t="shared" si="804"/>
        <v>0</v>
      </c>
      <c r="AI2617" s="56">
        <f t="shared" si="805"/>
        <v>0</v>
      </c>
      <c r="AJ2617" s="56">
        <f t="shared" si="806"/>
        <v>0</v>
      </c>
      <c r="AK2617" s="56">
        <f t="shared" si="807"/>
        <v>0</v>
      </c>
      <c r="AL2617" s="56">
        <f t="shared" si="808"/>
        <v>0</v>
      </c>
      <c r="AM2617" s="56">
        <f t="shared" si="809"/>
        <v>0</v>
      </c>
      <c r="AN2617" s="56">
        <f t="shared" si="810"/>
        <v>0</v>
      </c>
      <c r="AO2617" s="56">
        <f t="shared" si="811"/>
        <v>0</v>
      </c>
      <c r="AP2617" s="56">
        <f t="shared" si="812"/>
        <v>0</v>
      </c>
      <c r="AQ2617" s="56">
        <f t="shared" si="813"/>
        <v>0</v>
      </c>
      <c r="AR2617" s="86">
        <f t="shared" si="814"/>
        <v>0</v>
      </c>
    </row>
    <row r="2618" spans="1:44" x14ac:dyDescent="0.25">
      <c r="A2618" s="178"/>
      <c r="B2618" s="55" t="str">
        <f>_xlfn.IFNA(VLOOKUP(A2618,'Ajánlatkérő(k) adatai'!$B$4:$C$205,2,0),"")</f>
        <v/>
      </c>
      <c r="C2618" s="178"/>
      <c r="D2618" s="55" t="str">
        <f>_xlfn.IFNA(VLOOKUP(C2618,'Számlafizető(k) adatai'!$C$4:$D$203,2,0),"")</f>
        <v/>
      </c>
      <c r="E2618" s="55" t="str">
        <f>_xlfn.IFNA(VLOOKUP(C2618,'Számlafizető(k) adatai'!$C$4:$M$203,11,0),"")</f>
        <v/>
      </c>
      <c r="F2618" s="178"/>
      <c r="G2618" s="178"/>
      <c r="H2618" s="178"/>
      <c r="I2618" s="55" t="str">
        <f>IF(F2618="","",VLOOKUP(LEFT(F2618,5),'Technikai cellák'!B:C,2,0))</f>
        <v/>
      </c>
      <c r="J2618" s="55" t="str">
        <f>IF(F2618="","",VLOOKUP(I2618,'Technikai cellák'!$C$1:$D$12,2,0))</f>
        <v/>
      </c>
      <c r="K2618" s="179"/>
      <c r="L2618" s="67" t="str">
        <f t="shared" si="797"/>
        <v/>
      </c>
      <c r="M2618" s="68">
        <f t="shared" si="798"/>
        <v>0</v>
      </c>
      <c r="N2618" s="66">
        <f t="shared" si="799"/>
        <v>0</v>
      </c>
      <c r="O2618" s="152"/>
      <c r="P2618" s="172">
        <f t="shared" si="796"/>
        <v>0</v>
      </c>
      <c r="Q2618" s="69">
        <f t="shared" si="800"/>
        <v>0</v>
      </c>
      <c r="R2618" s="62">
        <f t="shared" si="801"/>
        <v>0</v>
      </c>
      <c r="S2618" s="153"/>
      <c r="T2618" s="118" t="str">
        <f t="shared" si="802"/>
        <v/>
      </c>
      <c r="U2618" s="154"/>
      <c r="V2618" s="154"/>
      <c r="W2618" s="154"/>
      <c r="X2618" s="154"/>
      <c r="Y2618" s="154"/>
      <c r="Z2618" s="154"/>
      <c r="AA2618" s="154"/>
      <c r="AB2618" s="154"/>
      <c r="AC2618" s="154"/>
      <c r="AD2618" s="154"/>
      <c r="AE2618" s="154"/>
      <c r="AF2618" s="154"/>
      <c r="AG2618" s="63">
        <f t="shared" si="803"/>
        <v>0</v>
      </c>
      <c r="AH2618" s="56">
        <f t="shared" si="804"/>
        <v>0</v>
      </c>
      <c r="AI2618" s="56">
        <f t="shared" si="805"/>
        <v>0</v>
      </c>
      <c r="AJ2618" s="56">
        <f t="shared" si="806"/>
        <v>0</v>
      </c>
      <c r="AK2618" s="56">
        <f t="shared" si="807"/>
        <v>0</v>
      </c>
      <c r="AL2618" s="56">
        <f t="shared" si="808"/>
        <v>0</v>
      </c>
      <c r="AM2618" s="56">
        <f t="shared" si="809"/>
        <v>0</v>
      </c>
      <c r="AN2618" s="56">
        <f t="shared" si="810"/>
        <v>0</v>
      </c>
      <c r="AO2618" s="56">
        <f t="shared" si="811"/>
        <v>0</v>
      </c>
      <c r="AP2618" s="56">
        <f t="shared" si="812"/>
        <v>0</v>
      </c>
      <c r="AQ2618" s="56">
        <f t="shared" si="813"/>
        <v>0</v>
      </c>
      <c r="AR2618" s="86">
        <f t="shared" si="814"/>
        <v>0</v>
      </c>
    </row>
    <row r="2619" spans="1:44" x14ac:dyDescent="0.25">
      <c r="A2619" s="178"/>
      <c r="B2619" s="55" t="str">
        <f>_xlfn.IFNA(VLOOKUP(A2619,'Ajánlatkérő(k) adatai'!$B$4:$C$205,2,0),"")</f>
        <v/>
      </c>
      <c r="C2619" s="178"/>
      <c r="D2619" s="55" t="str">
        <f>_xlfn.IFNA(VLOOKUP(C2619,'Számlafizető(k) adatai'!$C$4:$D$203,2,0),"")</f>
        <v/>
      </c>
      <c r="E2619" s="55" t="str">
        <f>_xlfn.IFNA(VLOOKUP(C2619,'Számlafizető(k) adatai'!$C$4:$M$203,11,0),"")</f>
        <v/>
      </c>
      <c r="F2619" s="178"/>
      <c r="G2619" s="178"/>
      <c r="H2619" s="178"/>
      <c r="I2619" s="55" t="str">
        <f>IF(F2619="","",VLOOKUP(LEFT(F2619,5),'Technikai cellák'!B:C,2,0))</f>
        <v/>
      </c>
      <c r="J2619" s="55" t="str">
        <f>IF(F2619="","",VLOOKUP(I2619,'Technikai cellák'!$C$1:$D$12,2,0))</f>
        <v/>
      </c>
      <c r="K2619" s="179"/>
      <c r="L2619" s="67" t="str">
        <f t="shared" si="797"/>
        <v/>
      </c>
      <c r="M2619" s="68">
        <f t="shared" si="798"/>
        <v>0</v>
      </c>
      <c r="N2619" s="66">
        <f t="shared" si="799"/>
        <v>0</v>
      </c>
      <c r="O2619" s="152"/>
      <c r="P2619" s="172">
        <f t="shared" si="796"/>
        <v>0</v>
      </c>
      <c r="Q2619" s="69">
        <f t="shared" si="800"/>
        <v>0</v>
      </c>
      <c r="R2619" s="62">
        <f t="shared" si="801"/>
        <v>0</v>
      </c>
      <c r="S2619" s="153"/>
      <c r="T2619" s="118" t="str">
        <f t="shared" si="802"/>
        <v/>
      </c>
      <c r="U2619" s="154"/>
      <c r="V2619" s="154"/>
      <c r="W2619" s="154"/>
      <c r="X2619" s="154"/>
      <c r="Y2619" s="154"/>
      <c r="Z2619" s="154"/>
      <c r="AA2619" s="154"/>
      <c r="AB2619" s="154"/>
      <c r="AC2619" s="154"/>
      <c r="AD2619" s="154"/>
      <c r="AE2619" s="154"/>
      <c r="AF2619" s="154"/>
      <c r="AG2619" s="63">
        <f t="shared" si="803"/>
        <v>0</v>
      </c>
      <c r="AH2619" s="56">
        <f t="shared" si="804"/>
        <v>0</v>
      </c>
      <c r="AI2619" s="56">
        <f t="shared" si="805"/>
        <v>0</v>
      </c>
      <c r="AJ2619" s="56">
        <f t="shared" si="806"/>
        <v>0</v>
      </c>
      <c r="AK2619" s="56">
        <f t="shared" si="807"/>
        <v>0</v>
      </c>
      <c r="AL2619" s="56">
        <f t="shared" si="808"/>
        <v>0</v>
      </c>
      <c r="AM2619" s="56">
        <f t="shared" si="809"/>
        <v>0</v>
      </c>
      <c r="AN2619" s="56">
        <f t="shared" si="810"/>
        <v>0</v>
      </c>
      <c r="AO2619" s="56">
        <f t="shared" si="811"/>
        <v>0</v>
      </c>
      <c r="AP2619" s="56">
        <f t="shared" si="812"/>
        <v>0</v>
      </c>
      <c r="AQ2619" s="56">
        <f t="shared" si="813"/>
        <v>0</v>
      </c>
      <c r="AR2619" s="86">
        <f t="shared" si="814"/>
        <v>0</v>
      </c>
    </row>
    <row r="2620" spans="1:44" x14ac:dyDescent="0.25">
      <c r="A2620" s="178"/>
      <c r="B2620" s="55" t="str">
        <f>_xlfn.IFNA(VLOOKUP(A2620,'Ajánlatkérő(k) adatai'!$B$4:$C$205,2,0),"")</f>
        <v/>
      </c>
      <c r="C2620" s="178"/>
      <c r="D2620" s="55" t="str">
        <f>_xlfn.IFNA(VLOOKUP(C2620,'Számlafizető(k) adatai'!$C$4:$D$203,2,0),"")</f>
        <v/>
      </c>
      <c r="E2620" s="55" t="str">
        <f>_xlfn.IFNA(VLOOKUP(C2620,'Számlafizető(k) adatai'!$C$4:$M$203,11,0),"")</f>
        <v/>
      </c>
      <c r="F2620" s="178"/>
      <c r="G2620" s="178"/>
      <c r="H2620" s="178"/>
      <c r="I2620" s="55" t="str">
        <f>IF(F2620="","",VLOOKUP(LEFT(F2620,5),'Technikai cellák'!B:C,2,0))</f>
        <v/>
      </c>
      <c r="J2620" s="55" t="str">
        <f>IF(F2620="","",VLOOKUP(I2620,'Technikai cellák'!$C$1:$D$12,2,0))</f>
        <v/>
      </c>
      <c r="K2620" s="179"/>
      <c r="L2620" s="67" t="str">
        <f t="shared" si="797"/>
        <v/>
      </c>
      <c r="M2620" s="68">
        <f t="shared" si="798"/>
        <v>0</v>
      </c>
      <c r="N2620" s="66">
        <f t="shared" si="799"/>
        <v>0</v>
      </c>
      <c r="O2620" s="152"/>
      <c r="P2620" s="172">
        <f t="shared" si="796"/>
        <v>0</v>
      </c>
      <c r="Q2620" s="69">
        <f t="shared" si="800"/>
        <v>0</v>
      </c>
      <c r="R2620" s="62">
        <f t="shared" si="801"/>
        <v>0</v>
      </c>
      <c r="S2620" s="153"/>
      <c r="T2620" s="118" t="str">
        <f t="shared" si="802"/>
        <v/>
      </c>
      <c r="U2620" s="154"/>
      <c r="V2620" s="154"/>
      <c r="W2620" s="154"/>
      <c r="X2620" s="154"/>
      <c r="Y2620" s="154"/>
      <c r="Z2620" s="154"/>
      <c r="AA2620" s="154"/>
      <c r="AB2620" s="154"/>
      <c r="AC2620" s="154"/>
      <c r="AD2620" s="154"/>
      <c r="AE2620" s="154"/>
      <c r="AF2620" s="154"/>
      <c r="AG2620" s="63">
        <f t="shared" si="803"/>
        <v>0</v>
      </c>
      <c r="AH2620" s="56">
        <f t="shared" si="804"/>
        <v>0</v>
      </c>
      <c r="AI2620" s="56">
        <f t="shared" si="805"/>
        <v>0</v>
      </c>
      <c r="AJ2620" s="56">
        <f t="shared" si="806"/>
        <v>0</v>
      </c>
      <c r="AK2620" s="56">
        <f t="shared" si="807"/>
        <v>0</v>
      </c>
      <c r="AL2620" s="56">
        <f t="shared" si="808"/>
        <v>0</v>
      </c>
      <c r="AM2620" s="56">
        <f t="shared" si="809"/>
        <v>0</v>
      </c>
      <c r="AN2620" s="56">
        <f t="shared" si="810"/>
        <v>0</v>
      </c>
      <c r="AO2620" s="56">
        <f t="shared" si="811"/>
        <v>0</v>
      </c>
      <c r="AP2620" s="56">
        <f t="shared" si="812"/>
        <v>0</v>
      </c>
      <c r="AQ2620" s="56">
        <f t="shared" si="813"/>
        <v>0</v>
      </c>
      <c r="AR2620" s="86">
        <f t="shared" si="814"/>
        <v>0</v>
      </c>
    </row>
    <row r="2621" spans="1:44" x14ac:dyDescent="0.25">
      <c r="A2621" s="178"/>
      <c r="B2621" s="55" t="str">
        <f>_xlfn.IFNA(VLOOKUP(A2621,'Ajánlatkérő(k) adatai'!$B$4:$C$205,2,0),"")</f>
        <v/>
      </c>
      <c r="C2621" s="178"/>
      <c r="D2621" s="55" t="str">
        <f>_xlfn.IFNA(VLOOKUP(C2621,'Számlafizető(k) adatai'!$C$4:$D$203,2,0),"")</f>
        <v/>
      </c>
      <c r="E2621" s="55" t="str">
        <f>_xlfn.IFNA(VLOOKUP(C2621,'Számlafizető(k) adatai'!$C$4:$M$203,11,0),"")</f>
        <v/>
      </c>
      <c r="F2621" s="178"/>
      <c r="G2621" s="178"/>
      <c r="H2621" s="178"/>
      <c r="I2621" s="55" t="str">
        <f>IF(F2621="","",VLOOKUP(LEFT(F2621,5),'Technikai cellák'!B:C,2,0))</f>
        <v/>
      </c>
      <c r="J2621" s="55" t="str">
        <f>IF(F2621="","",VLOOKUP(I2621,'Technikai cellák'!$C$1:$D$12,2,0))</f>
        <v/>
      </c>
      <c r="K2621" s="179"/>
      <c r="L2621" s="67" t="str">
        <f t="shared" si="797"/>
        <v/>
      </c>
      <c r="M2621" s="68">
        <f t="shared" si="798"/>
        <v>0</v>
      </c>
      <c r="N2621" s="66">
        <f t="shared" si="799"/>
        <v>0</v>
      </c>
      <c r="O2621" s="152"/>
      <c r="P2621" s="172">
        <f t="shared" si="796"/>
        <v>0</v>
      </c>
      <c r="Q2621" s="69">
        <f t="shared" si="800"/>
        <v>0</v>
      </c>
      <c r="R2621" s="62">
        <f t="shared" si="801"/>
        <v>0</v>
      </c>
      <c r="S2621" s="153"/>
      <c r="T2621" s="118" t="str">
        <f t="shared" si="802"/>
        <v/>
      </c>
      <c r="U2621" s="154"/>
      <c r="V2621" s="154"/>
      <c r="W2621" s="154"/>
      <c r="X2621" s="154"/>
      <c r="Y2621" s="154"/>
      <c r="Z2621" s="154"/>
      <c r="AA2621" s="154"/>
      <c r="AB2621" s="154"/>
      <c r="AC2621" s="154"/>
      <c r="AD2621" s="154"/>
      <c r="AE2621" s="154"/>
      <c r="AF2621" s="154"/>
      <c r="AG2621" s="63">
        <f t="shared" si="803"/>
        <v>0</v>
      </c>
      <c r="AH2621" s="56">
        <f t="shared" si="804"/>
        <v>0</v>
      </c>
      <c r="AI2621" s="56">
        <f t="shared" si="805"/>
        <v>0</v>
      </c>
      <c r="AJ2621" s="56">
        <f t="shared" si="806"/>
        <v>0</v>
      </c>
      <c r="AK2621" s="56">
        <f t="shared" si="807"/>
        <v>0</v>
      </c>
      <c r="AL2621" s="56">
        <f t="shared" si="808"/>
        <v>0</v>
      </c>
      <c r="AM2621" s="56">
        <f t="shared" si="809"/>
        <v>0</v>
      </c>
      <c r="AN2621" s="56">
        <f t="shared" si="810"/>
        <v>0</v>
      </c>
      <c r="AO2621" s="56">
        <f t="shared" si="811"/>
        <v>0</v>
      </c>
      <c r="AP2621" s="56">
        <f t="shared" si="812"/>
        <v>0</v>
      </c>
      <c r="AQ2621" s="56">
        <f t="shared" si="813"/>
        <v>0</v>
      </c>
      <c r="AR2621" s="86">
        <f t="shared" si="814"/>
        <v>0</v>
      </c>
    </row>
    <row r="2622" spans="1:44" x14ac:dyDescent="0.25">
      <c r="A2622" s="178"/>
      <c r="B2622" s="55" t="str">
        <f>_xlfn.IFNA(VLOOKUP(A2622,'Ajánlatkérő(k) adatai'!$B$4:$C$205,2,0),"")</f>
        <v/>
      </c>
      <c r="C2622" s="178"/>
      <c r="D2622" s="55" t="str">
        <f>_xlfn.IFNA(VLOOKUP(C2622,'Számlafizető(k) adatai'!$C$4:$D$203,2,0),"")</f>
        <v/>
      </c>
      <c r="E2622" s="55" t="str">
        <f>_xlfn.IFNA(VLOOKUP(C2622,'Számlafizető(k) adatai'!$C$4:$M$203,11,0),"")</f>
        <v/>
      </c>
      <c r="F2622" s="178"/>
      <c r="G2622" s="178"/>
      <c r="H2622" s="178"/>
      <c r="I2622" s="55" t="str">
        <f>IF(F2622="","",VLOOKUP(LEFT(F2622,5),'Technikai cellák'!B:C,2,0))</f>
        <v/>
      </c>
      <c r="J2622" s="55" t="str">
        <f>IF(F2622="","",VLOOKUP(I2622,'Technikai cellák'!$C$1:$D$12,2,0))</f>
        <v/>
      </c>
      <c r="K2622" s="179"/>
      <c r="L2622" s="67" t="str">
        <f t="shared" si="797"/>
        <v/>
      </c>
      <c r="M2622" s="68">
        <f t="shared" si="798"/>
        <v>0</v>
      </c>
      <c r="N2622" s="66">
        <f t="shared" si="799"/>
        <v>0</v>
      </c>
      <c r="O2622" s="152"/>
      <c r="P2622" s="172">
        <f t="shared" si="796"/>
        <v>0</v>
      </c>
      <c r="Q2622" s="69">
        <f t="shared" si="800"/>
        <v>0</v>
      </c>
      <c r="R2622" s="62">
        <f t="shared" si="801"/>
        <v>0</v>
      </c>
      <c r="S2622" s="153"/>
      <c r="T2622" s="118" t="str">
        <f t="shared" si="802"/>
        <v/>
      </c>
      <c r="U2622" s="154"/>
      <c r="V2622" s="154"/>
      <c r="W2622" s="154"/>
      <c r="X2622" s="154"/>
      <c r="Y2622" s="154"/>
      <c r="Z2622" s="154"/>
      <c r="AA2622" s="154"/>
      <c r="AB2622" s="154"/>
      <c r="AC2622" s="154"/>
      <c r="AD2622" s="154"/>
      <c r="AE2622" s="154"/>
      <c r="AF2622" s="154"/>
      <c r="AG2622" s="63">
        <f t="shared" si="803"/>
        <v>0</v>
      </c>
      <c r="AH2622" s="56">
        <f t="shared" si="804"/>
        <v>0</v>
      </c>
      <c r="AI2622" s="56">
        <f t="shared" si="805"/>
        <v>0</v>
      </c>
      <c r="AJ2622" s="56">
        <f t="shared" si="806"/>
        <v>0</v>
      </c>
      <c r="AK2622" s="56">
        <f t="shared" si="807"/>
        <v>0</v>
      </c>
      <c r="AL2622" s="56">
        <f t="shared" si="808"/>
        <v>0</v>
      </c>
      <c r="AM2622" s="56">
        <f t="shared" si="809"/>
        <v>0</v>
      </c>
      <c r="AN2622" s="56">
        <f t="shared" si="810"/>
        <v>0</v>
      </c>
      <c r="AO2622" s="56">
        <f t="shared" si="811"/>
        <v>0</v>
      </c>
      <c r="AP2622" s="56">
        <f t="shared" si="812"/>
        <v>0</v>
      </c>
      <c r="AQ2622" s="56">
        <f t="shared" si="813"/>
        <v>0</v>
      </c>
      <c r="AR2622" s="86">
        <f t="shared" si="814"/>
        <v>0</v>
      </c>
    </row>
    <row r="2623" spans="1:44" x14ac:dyDescent="0.25">
      <c r="A2623" s="178"/>
      <c r="B2623" s="55" t="str">
        <f>_xlfn.IFNA(VLOOKUP(A2623,'Ajánlatkérő(k) adatai'!$B$4:$C$205,2,0),"")</f>
        <v/>
      </c>
      <c r="C2623" s="178"/>
      <c r="D2623" s="55" t="str">
        <f>_xlfn.IFNA(VLOOKUP(C2623,'Számlafizető(k) adatai'!$C$4:$D$203,2,0),"")</f>
        <v/>
      </c>
      <c r="E2623" s="55" t="str">
        <f>_xlfn.IFNA(VLOOKUP(C2623,'Számlafizető(k) adatai'!$C$4:$M$203,11,0),"")</f>
        <v/>
      </c>
      <c r="F2623" s="178"/>
      <c r="G2623" s="178"/>
      <c r="H2623" s="178"/>
      <c r="I2623" s="55" t="str">
        <f>IF(F2623="","",VLOOKUP(LEFT(F2623,5),'Technikai cellák'!B:C,2,0))</f>
        <v/>
      </c>
      <c r="J2623" s="55" t="str">
        <f>IF(F2623="","",VLOOKUP(I2623,'Technikai cellák'!$C$1:$D$12,2,0))</f>
        <v/>
      </c>
      <c r="K2623" s="179"/>
      <c r="L2623" s="67" t="str">
        <f t="shared" si="797"/>
        <v/>
      </c>
      <c r="M2623" s="68">
        <f t="shared" si="798"/>
        <v>0</v>
      </c>
      <c r="N2623" s="66">
        <f t="shared" si="799"/>
        <v>0</v>
      </c>
      <c r="O2623" s="152"/>
      <c r="P2623" s="172">
        <f t="shared" si="796"/>
        <v>0</v>
      </c>
      <c r="Q2623" s="69">
        <f t="shared" si="800"/>
        <v>0</v>
      </c>
      <c r="R2623" s="62">
        <f t="shared" si="801"/>
        <v>0</v>
      </c>
      <c r="S2623" s="153"/>
      <c r="T2623" s="118" t="str">
        <f t="shared" si="802"/>
        <v/>
      </c>
      <c r="U2623" s="154"/>
      <c r="V2623" s="154"/>
      <c r="W2623" s="154"/>
      <c r="X2623" s="154"/>
      <c r="Y2623" s="154"/>
      <c r="Z2623" s="154"/>
      <c r="AA2623" s="154"/>
      <c r="AB2623" s="154"/>
      <c r="AC2623" s="154"/>
      <c r="AD2623" s="154"/>
      <c r="AE2623" s="154"/>
      <c r="AF2623" s="154"/>
      <c r="AG2623" s="63">
        <f t="shared" si="803"/>
        <v>0</v>
      </c>
      <c r="AH2623" s="56">
        <f t="shared" si="804"/>
        <v>0</v>
      </c>
      <c r="AI2623" s="56">
        <f t="shared" si="805"/>
        <v>0</v>
      </c>
      <c r="AJ2623" s="56">
        <f t="shared" si="806"/>
        <v>0</v>
      </c>
      <c r="AK2623" s="56">
        <f t="shared" si="807"/>
        <v>0</v>
      </c>
      <c r="AL2623" s="56">
        <f t="shared" si="808"/>
        <v>0</v>
      </c>
      <c r="AM2623" s="56">
        <f t="shared" si="809"/>
        <v>0</v>
      </c>
      <c r="AN2623" s="56">
        <f t="shared" si="810"/>
        <v>0</v>
      </c>
      <c r="AO2623" s="56">
        <f t="shared" si="811"/>
        <v>0</v>
      </c>
      <c r="AP2623" s="56">
        <f t="shared" si="812"/>
        <v>0</v>
      </c>
      <c r="AQ2623" s="56">
        <f t="shared" si="813"/>
        <v>0</v>
      </c>
      <c r="AR2623" s="86">
        <f t="shared" si="814"/>
        <v>0</v>
      </c>
    </row>
    <row r="2624" spans="1:44" x14ac:dyDescent="0.25">
      <c r="A2624" s="178"/>
      <c r="B2624" s="55" t="str">
        <f>_xlfn.IFNA(VLOOKUP(A2624,'Ajánlatkérő(k) adatai'!$B$4:$C$205,2,0),"")</f>
        <v/>
      </c>
      <c r="C2624" s="178"/>
      <c r="D2624" s="55" t="str">
        <f>_xlfn.IFNA(VLOOKUP(C2624,'Számlafizető(k) adatai'!$C$4:$D$203,2,0),"")</f>
        <v/>
      </c>
      <c r="E2624" s="55" t="str">
        <f>_xlfn.IFNA(VLOOKUP(C2624,'Számlafizető(k) adatai'!$C$4:$M$203,11,0),"")</f>
        <v/>
      </c>
      <c r="F2624" s="178"/>
      <c r="G2624" s="178"/>
      <c r="H2624" s="178"/>
      <c r="I2624" s="55" t="str">
        <f>IF(F2624="","",VLOOKUP(LEFT(F2624,5),'Technikai cellák'!B:C,2,0))</f>
        <v/>
      </c>
      <c r="J2624" s="55" t="str">
        <f>IF(F2624="","",VLOOKUP(I2624,'Technikai cellák'!$C$1:$D$12,2,0))</f>
        <v/>
      </c>
      <c r="K2624" s="179"/>
      <c r="L2624" s="67" t="str">
        <f t="shared" si="797"/>
        <v/>
      </c>
      <c r="M2624" s="68">
        <f t="shared" si="798"/>
        <v>0</v>
      </c>
      <c r="N2624" s="66">
        <f t="shared" si="799"/>
        <v>0</v>
      </c>
      <c r="O2624" s="152"/>
      <c r="P2624" s="172">
        <f t="shared" si="796"/>
        <v>0</v>
      </c>
      <c r="Q2624" s="69">
        <f t="shared" si="800"/>
        <v>0</v>
      </c>
      <c r="R2624" s="62">
        <f t="shared" si="801"/>
        <v>0</v>
      </c>
      <c r="S2624" s="153"/>
      <c r="T2624" s="118" t="str">
        <f t="shared" si="802"/>
        <v/>
      </c>
      <c r="U2624" s="154"/>
      <c r="V2624" s="154"/>
      <c r="W2624" s="154"/>
      <c r="X2624" s="154"/>
      <c r="Y2624" s="154"/>
      <c r="Z2624" s="154"/>
      <c r="AA2624" s="154"/>
      <c r="AB2624" s="154"/>
      <c r="AC2624" s="154"/>
      <c r="AD2624" s="154"/>
      <c r="AE2624" s="154"/>
      <c r="AF2624" s="154"/>
      <c r="AG2624" s="63">
        <f t="shared" si="803"/>
        <v>0</v>
      </c>
      <c r="AH2624" s="56">
        <f t="shared" si="804"/>
        <v>0</v>
      </c>
      <c r="AI2624" s="56">
        <f t="shared" si="805"/>
        <v>0</v>
      </c>
      <c r="AJ2624" s="56">
        <f t="shared" si="806"/>
        <v>0</v>
      </c>
      <c r="AK2624" s="56">
        <f t="shared" si="807"/>
        <v>0</v>
      </c>
      <c r="AL2624" s="56">
        <f t="shared" si="808"/>
        <v>0</v>
      </c>
      <c r="AM2624" s="56">
        <f t="shared" si="809"/>
        <v>0</v>
      </c>
      <c r="AN2624" s="56">
        <f t="shared" si="810"/>
        <v>0</v>
      </c>
      <c r="AO2624" s="56">
        <f t="shared" si="811"/>
        <v>0</v>
      </c>
      <c r="AP2624" s="56">
        <f t="shared" si="812"/>
        <v>0</v>
      </c>
      <c r="AQ2624" s="56">
        <f t="shared" si="813"/>
        <v>0</v>
      </c>
      <c r="AR2624" s="86">
        <f t="shared" si="814"/>
        <v>0</v>
      </c>
    </row>
    <row r="2625" spans="1:44" x14ac:dyDescent="0.25">
      <c r="A2625" s="178"/>
      <c r="B2625" s="55" t="str">
        <f>_xlfn.IFNA(VLOOKUP(A2625,'Ajánlatkérő(k) adatai'!$B$4:$C$205,2,0),"")</f>
        <v/>
      </c>
      <c r="C2625" s="178"/>
      <c r="D2625" s="55" t="str">
        <f>_xlfn.IFNA(VLOOKUP(C2625,'Számlafizető(k) adatai'!$C$4:$D$203,2,0),"")</f>
        <v/>
      </c>
      <c r="E2625" s="55" t="str">
        <f>_xlfn.IFNA(VLOOKUP(C2625,'Számlafizető(k) adatai'!$C$4:$M$203,11,0),"")</f>
        <v/>
      </c>
      <c r="F2625" s="178"/>
      <c r="G2625" s="178"/>
      <c r="H2625" s="178"/>
      <c r="I2625" s="55" t="str">
        <f>IF(F2625="","",VLOOKUP(LEFT(F2625,5),'Technikai cellák'!B:C,2,0))</f>
        <v/>
      </c>
      <c r="J2625" s="55" t="str">
        <f>IF(F2625="","",VLOOKUP(I2625,'Technikai cellák'!$C$1:$D$12,2,0))</f>
        <v/>
      </c>
      <c r="K2625" s="179"/>
      <c r="L2625" s="67" t="str">
        <f t="shared" si="797"/>
        <v/>
      </c>
      <c r="M2625" s="68">
        <f t="shared" si="798"/>
        <v>0</v>
      </c>
      <c r="N2625" s="66">
        <f t="shared" si="799"/>
        <v>0</v>
      </c>
      <c r="O2625" s="152"/>
      <c r="P2625" s="172">
        <f t="shared" si="796"/>
        <v>0</v>
      </c>
      <c r="Q2625" s="69">
        <f t="shared" si="800"/>
        <v>0</v>
      </c>
      <c r="R2625" s="62">
        <f t="shared" si="801"/>
        <v>0</v>
      </c>
      <c r="S2625" s="153"/>
      <c r="T2625" s="118" t="str">
        <f t="shared" si="802"/>
        <v/>
      </c>
      <c r="U2625" s="154"/>
      <c r="V2625" s="154"/>
      <c r="W2625" s="154"/>
      <c r="X2625" s="154"/>
      <c r="Y2625" s="154"/>
      <c r="Z2625" s="154"/>
      <c r="AA2625" s="154"/>
      <c r="AB2625" s="154"/>
      <c r="AC2625" s="154"/>
      <c r="AD2625" s="154"/>
      <c r="AE2625" s="154"/>
      <c r="AF2625" s="154"/>
      <c r="AG2625" s="63">
        <f t="shared" si="803"/>
        <v>0</v>
      </c>
      <c r="AH2625" s="56">
        <f t="shared" si="804"/>
        <v>0</v>
      </c>
      <c r="AI2625" s="56">
        <f t="shared" si="805"/>
        <v>0</v>
      </c>
      <c r="AJ2625" s="56">
        <f t="shared" si="806"/>
        <v>0</v>
      </c>
      <c r="AK2625" s="56">
        <f t="shared" si="807"/>
        <v>0</v>
      </c>
      <c r="AL2625" s="56">
        <f t="shared" si="808"/>
        <v>0</v>
      </c>
      <c r="AM2625" s="56">
        <f t="shared" si="809"/>
        <v>0</v>
      </c>
      <c r="AN2625" s="56">
        <f t="shared" si="810"/>
        <v>0</v>
      </c>
      <c r="AO2625" s="56">
        <f t="shared" si="811"/>
        <v>0</v>
      </c>
      <c r="AP2625" s="56">
        <f t="shared" si="812"/>
        <v>0</v>
      </c>
      <c r="AQ2625" s="56">
        <f t="shared" si="813"/>
        <v>0</v>
      </c>
      <c r="AR2625" s="86">
        <f t="shared" si="814"/>
        <v>0</v>
      </c>
    </row>
    <row r="2626" spans="1:44" x14ac:dyDescent="0.25">
      <c r="A2626" s="178"/>
      <c r="B2626" s="55" t="str">
        <f>_xlfn.IFNA(VLOOKUP(A2626,'Ajánlatkérő(k) adatai'!$B$4:$C$205,2,0),"")</f>
        <v/>
      </c>
      <c r="C2626" s="178"/>
      <c r="D2626" s="55" t="str">
        <f>_xlfn.IFNA(VLOOKUP(C2626,'Számlafizető(k) adatai'!$C$4:$D$203,2,0),"")</f>
        <v/>
      </c>
      <c r="E2626" s="55" t="str">
        <f>_xlfn.IFNA(VLOOKUP(C2626,'Számlafizető(k) adatai'!$C$4:$M$203,11,0),"")</f>
        <v/>
      </c>
      <c r="F2626" s="178"/>
      <c r="G2626" s="178"/>
      <c r="H2626" s="178"/>
      <c r="I2626" s="55" t="str">
        <f>IF(F2626="","",VLOOKUP(LEFT(F2626,5),'Technikai cellák'!B:C,2,0))</f>
        <v/>
      </c>
      <c r="J2626" s="55" t="str">
        <f>IF(F2626="","",VLOOKUP(I2626,'Technikai cellák'!$C$1:$D$12,2,0))</f>
        <v/>
      </c>
      <c r="K2626" s="179"/>
      <c r="L2626" s="67" t="str">
        <f t="shared" si="797"/>
        <v/>
      </c>
      <c r="M2626" s="68">
        <f t="shared" si="798"/>
        <v>0</v>
      </c>
      <c r="N2626" s="66">
        <f t="shared" si="799"/>
        <v>0</v>
      </c>
      <c r="O2626" s="152"/>
      <c r="P2626" s="172">
        <f t="shared" si="796"/>
        <v>0</v>
      </c>
      <c r="Q2626" s="69">
        <f t="shared" si="800"/>
        <v>0</v>
      </c>
      <c r="R2626" s="62">
        <f t="shared" si="801"/>
        <v>0</v>
      </c>
      <c r="S2626" s="153"/>
      <c r="T2626" s="118" t="str">
        <f t="shared" si="802"/>
        <v/>
      </c>
      <c r="U2626" s="154"/>
      <c r="V2626" s="154"/>
      <c r="W2626" s="154"/>
      <c r="X2626" s="154"/>
      <c r="Y2626" s="154"/>
      <c r="Z2626" s="154"/>
      <c r="AA2626" s="154"/>
      <c r="AB2626" s="154"/>
      <c r="AC2626" s="154"/>
      <c r="AD2626" s="154"/>
      <c r="AE2626" s="154"/>
      <c r="AF2626" s="154"/>
      <c r="AG2626" s="63">
        <f t="shared" si="803"/>
        <v>0</v>
      </c>
      <c r="AH2626" s="56">
        <f t="shared" si="804"/>
        <v>0</v>
      </c>
      <c r="AI2626" s="56">
        <f t="shared" si="805"/>
        <v>0</v>
      </c>
      <c r="AJ2626" s="56">
        <f t="shared" si="806"/>
        <v>0</v>
      </c>
      <c r="AK2626" s="56">
        <f t="shared" si="807"/>
        <v>0</v>
      </c>
      <c r="AL2626" s="56">
        <f t="shared" si="808"/>
        <v>0</v>
      </c>
      <c r="AM2626" s="56">
        <f t="shared" si="809"/>
        <v>0</v>
      </c>
      <c r="AN2626" s="56">
        <f t="shared" si="810"/>
        <v>0</v>
      </c>
      <c r="AO2626" s="56">
        <f t="shared" si="811"/>
        <v>0</v>
      </c>
      <c r="AP2626" s="56">
        <f t="shared" si="812"/>
        <v>0</v>
      </c>
      <c r="AQ2626" s="56">
        <f t="shared" si="813"/>
        <v>0</v>
      </c>
      <c r="AR2626" s="86">
        <f t="shared" si="814"/>
        <v>0</v>
      </c>
    </row>
    <row r="2627" spans="1:44" x14ac:dyDescent="0.25">
      <c r="A2627" s="178"/>
      <c r="B2627" s="55" t="str">
        <f>_xlfn.IFNA(VLOOKUP(A2627,'Ajánlatkérő(k) adatai'!$B$4:$C$205,2,0),"")</f>
        <v/>
      </c>
      <c r="C2627" s="178"/>
      <c r="D2627" s="55" t="str">
        <f>_xlfn.IFNA(VLOOKUP(C2627,'Számlafizető(k) adatai'!$C$4:$D$203,2,0),"")</f>
        <v/>
      </c>
      <c r="E2627" s="55" t="str">
        <f>_xlfn.IFNA(VLOOKUP(C2627,'Számlafizető(k) adatai'!$C$4:$M$203,11,0),"")</f>
        <v/>
      </c>
      <c r="F2627" s="178"/>
      <c r="G2627" s="178"/>
      <c r="H2627" s="178"/>
      <c r="I2627" s="55" t="str">
        <f>IF(F2627="","",VLOOKUP(LEFT(F2627,5),'Technikai cellák'!B:C,2,0))</f>
        <v/>
      </c>
      <c r="J2627" s="55" t="str">
        <f>IF(F2627="","",VLOOKUP(I2627,'Technikai cellák'!$C$1:$D$12,2,0))</f>
        <v/>
      </c>
      <c r="K2627" s="179"/>
      <c r="L2627" s="67" t="str">
        <f t="shared" si="797"/>
        <v/>
      </c>
      <c r="M2627" s="68">
        <f t="shared" si="798"/>
        <v>0</v>
      </c>
      <c r="N2627" s="66">
        <f t="shared" si="799"/>
        <v>0</v>
      </c>
      <c r="O2627" s="152"/>
      <c r="P2627" s="172">
        <f t="shared" si="796"/>
        <v>0</v>
      </c>
      <c r="Q2627" s="69">
        <f t="shared" si="800"/>
        <v>0</v>
      </c>
      <c r="R2627" s="62">
        <f t="shared" si="801"/>
        <v>0</v>
      </c>
      <c r="S2627" s="153"/>
      <c r="T2627" s="118" t="str">
        <f t="shared" si="802"/>
        <v/>
      </c>
      <c r="U2627" s="154"/>
      <c r="V2627" s="154"/>
      <c r="W2627" s="154"/>
      <c r="X2627" s="154"/>
      <c r="Y2627" s="154"/>
      <c r="Z2627" s="154"/>
      <c r="AA2627" s="154"/>
      <c r="AB2627" s="154"/>
      <c r="AC2627" s="154"/>
      <c r="AD2627" s="154"/>
      <c r="AE2627" s="154"/>
      <c r="AF2627" s="154"/>
      <c r="AG2627" s="63">
        <f t="shared" si="803"/>
        <v>0</v>
      </c>
      <c r="AH2627" s="56">
        <f t="shared" si="804"/>
        <v>0</v>
      </c>
      <c r="AI2627" s="56">
        <f t="shared" si="805"/>
        <v>0</v>
      </c>
      <c r="AJ2627" s="56">
        <f t="shared" si="806"/>
        <v>0</v>
      </c>
      <c r="AK2627" s="56">
        <f t="shared" si="807"/>
        <v>0</v>
      </c>
      <c r="AL2627" s="56">
        <f t="shared" si="808"/>
        <v>0</v>
      </c>
      <c r="AM2627" s="56">
        <f t="shared" si="809"/>
        <v>0</v>
      </c>
      <c r="AN2627" s="56">
        <f t="shared" si="810"/>
        <v>0</v>
      </c>
      <c r="AO2627" s="56">
        <f t="shared" si="811"/>
        <v>0</v>
      </c>
      <c r="AP2627" s="56">
        <f t="shared" si="812"/>
        <v>0</v>
      </c>
      <c r="AQ2627" s="56">
        <f t="shared" si="813"/>
        <v>0</v>
      </c>
      <c r="AR2627" s="86">
        <f t="shared" si="814"/>
        <v>0</v>
      </c>
    </row>
    <row r="2628" spans="1:44" x14ac:dyDescent="0.25">
      <c r="A2628" s="178"/>
      <c r="B2628" s="55" t="str">
        <f>_xlfn.IFNA(VLOOKUP(A2628,'Ajánlatkérő(k) adatai'!$B$4:$C$205,2,0),"")</f>
        <v/>
      </c>
      <c r="C2628" s="178"/>
      <c r="D2628" s="55" t="str">
        <f>_xlfn.IFNA(VLOOKUP(C2628,'Számlafizető(k) adatai'!$C$4:$D$203,2,0),"")</f>
        <v/>
      </c>
      <c r="E2628" s="55" t="str">
        <f>_xlfn.IFNA(VLOOKUP(C2628,'Számlafizető(k) adatai'!$C$4:$M$203,11,0),"")</f>
        <v/>
      </c>
      <c r="F2628" s="178"/>
      <c r="G2628" s="178"/>
      <c r="H2628" s="178"/>
      <c r="I2628" s="55" t="str">
        <f>IF(F2628="","",VLOOKUP(LEFT(F2628,5),'Technikai cellák'!B:C,2,0))</f>
        <v/>
      </c>
      <c r="J2628" s="55" t="str">
        <f>IF(F2628="","",VLOOKUP(I2628,'Technikai cellák'!$C$1:$D$12,2,0))</f>
        <v/>
      </c>
      <c r="K2628" s="179"/>
      <c r="L2628" s="67" t="str">
        <f t="shared" si="797"/>
        <v/>
      </c>
      <c r="M2628" s="68">
        <f t="shared" si="798"/>
        <v>0</v>
      </c>
      <c r="N2628" s="66">
        <f t="shared" si="799"/>
        <v>0</v>
      </c>
      <c r="O2628" s="152"/>
      <c r="P2628" s="172">
        <f t="shared" si="796"/>
        <v>0</v>
      </c>
      <c r="Q2628" s="69">
        <f t="shared" si="800"/>
        <v>0</v>
      </c>
      <c r="R2628" s="62">
        <f t="shared" si="801"/>
        <v>0</v>
      </c>
      <c r="S2628" s="153"/>
      <c r="T2628" s="118" t="str">
        <f t="shared" si="802"/>
        <v/>
      </c>
      <c r="U2628" s="154"/>
      <c r="V2628" s="154"/>
      <c r="W2628" s="154"/>
      <c r="X2628" s="154"/>
      <c r="Y2628" s="154"/>
      <c r="Z2628" s="154"/>
      <c r="AA2628" s="154"/>
      <c r="AB2628" s="154"/>
      <c r="AC2628" s="154"/>
      <c r="AD2628" s="154"/>
      <c r="AE2628" s="154"/>
      <c r="AF2628" s="154"/>
      <c r="AG2628" s="63">
        <f t="shared" si="803"/>
        <v>0</v>
      </c>
      <c r="AH2628" s="56">
        <f t="shared" si="804"/>
        <v>0</v>
      </c>
      <c r="AI2628" s="56">
        <f t="shared" si="805"/>
        <v>0</v>
      </c>
      <c r="AJ2628" s="56">
        <f t="shared" si="806"/>
        <v>0</v>
      </c>
      <c r="AK2628" s="56">
        <f t="shared" si="807"/>
        <v>0</v>
      </c>
      <c r="AL2628" s="56">
        <f t="shared" si="808"/>
        <v>0</v>
      </c>
      <c r="AM2628" s="56">
        <f t="shared" si="809"/>
        <v>0</v>
      </c>
      <c r="AN2628" s="56">
        <f t="shared" si="810"/>
        <v>0</v>
      </c>
      <c r="AO2628" s="56">
        <f t="shared" si="811"/>
        <v>0</v>
      </c>
      <c r="AP2628" s="56">
        <f t="shared" si="812"/>
        <v>0</v>
      </c>
      <c r="AQ2628" s="56">
        <f t="shared" si="813"/>
        <v>0</v>
      </c>
      <c r="AR2628" s="86">
        <f t="shared" si="814"/>
        <v>0</v>
      </c>
    </row>
    <row r="2629" spans="1:44" x14ac:dyDescent="0.25">
      <c r="A2629" s="178"/>
      <c r="B2629" s="55" t="str">
        <f>_xlfn.IFNA(VLOOKUP(A2629,'Ajánlatkérő(k) adatai'!$B$4:$C$205,2,0),"")</f>
        <v/>
      </c>
      <c r="C2629" s="178"/>
      <c r="D2629" s="55" t="str">
        <f>_xlfn.IFNA(VLOOKUP(C2629,'Számlafizető(k) adatai'!$C$4:$D$203,2,0),"")</f>
        <v/>
      </c>
      <c r="E2629" s="55" t="str">
        <f>_xlfn.IFNA(VLOOKUP(C2629,'Számlafizető(k) adatai'!$C$4:$M$203,11,0),"")</f>
        <v/>
      </c>
      <c r="F2629" s="178"/>
      <c r="G2629" s="178"/>
      <c r="H2629" s="178"/>
      <c r="I2629" s="55" t="str">
        <f>IF(F2629="","",VLOOKUP(LEFT(F2629,5),'Technikai cellák'!B:C,2,0))</f>
        <v/>
      </c>
      <c r="J2629" s="55" t="str">
        <f>IF(F2629="","",VLOOKUP(I2629,'Technikai cellák'!$C$1:$D$12,2,0))</f>
        <v/>
      </c>
      <c r="K2629" s="179"/>
      <c r="L2629" s="67" t="str">
        <f t="shared" si="797"/>
        <v/>
      </c>
      <c r="M2629" s="68">
        <f t="shared" si="798"/>
        <v>0</v>
      </c>
      <c r="N2629" s="66">
        <f t="shared" si="799"/>
        <v>0</v>
      </c>
      <c r="O2629" s="152"/>
      <c r="P2629" s="172">
        <f t="shared" si="796"/>
        <v>0</v>
      </c>
      <c r="Q2629" s="69">
        <f t="shared" si="800"/>
        <v>0</v>
      </c>
      <c r="R2629" s="62">
        <f t="shared" si="801"/>
        <v>0</v>
      </c>
      <c r="S2629" s="153"/>
      <c r="T2629" s="118" t="str">
        <f t="shared" si="802"/>
        <v/>
      </c>
      <c r="U2629" s="154"/>
      <c r="V2629" s="154"/>
      <c r="W2629" s="154"/>
      <c r="X2629" s="154"/>
      <c r="Y2629" s="154"/>
      <c r="Z2629" s="154"/>
      <c r="AA2629" s="154"/>
      <c r="AB2629" s="154"/>
      <c r="AC2629" s="154"/>
      <c r="AD2629" s="154"/>
      <c r="AE2629" s="154"/>
      <c r="AF2629" s="154"/>
      <c r="AG2629" s="63">
        <f t="shared" si="803"/>
        <v>0</v>
      </c>
      <c r="AH2629" s="56">
        <f t="shared" si="804"/>
        <v>0</v>
      </c>
      <c r="AI2629" s="56">
        <f t="shared" si="805"/>
        <v>0</v>
      </c>
      <c r="AJ2629" s="56">
        <f t="shared" si="806"/>
        <v>0</v>
      </c>
      <c r="AK2629" s="56">
        <f t="shared" si="807"/>
        <v>0</v>
      </c>
      <c r="AL2629" s="56">
        <f t="shared" si="808"/>
        <v>0</v>
      </c>
      <c r="AM2629" s="56">
        <f t="shared" si="809"/>
        <v>0</v>
      </c>
      <c r="AN2629" s="56">
        <f t="shared" si="810"/>
        <v>0</v>
      </c>
      <c r="AO2629" s="56">
        <f t="shared" si="811"/>
        <v>0</v>
      </c>
      <c r="AP2629" s="56">
        <f t="shared" si="812"/>
        <v>0</v>
      </c>
      <c r="AQ2629" s="56">
        <f t="shared" si="813"/>
        <v>0</v>
      </c>
      <c r="AR2629" s="86">
        <f t="shared" si="814"/>
        <v>0</v>
      </c>
    </row>
    <row r="2630" spans="1:44" x14ac:dyDescent="0.25">
      <c r="A2630" s="178"/>
      <c r="B2630" s="55" t="str">
        <f>_xlfn.IFNA(VLOOKUP(A2630,'Ajánlatkérő(k) adatai'!$B$4:$C$205,2,0),"")</f>
        <v/>
      </c>
      <c r="C2630" s="178"/>
      <c r="D2630" s="55" t="str">
        <f>_xlfn.IFNA(VLOOKUP(C2630,'Számlafizető(k) adatai'!$C$4:$D$203,2,0),"")</f>
        <v/>
      </c>
      <c r="E2630" s="55" t="str">
        <f>_xlfn.IFNA(VLOOKUP(C2630,'Számlafizető(k) adatai'!$C$4:$M$203,11,0),"")</f>
        <v/>
      </c>
      <c r="F2630" s="178"/>
      <c r="G2630" s="178"/>
      <c r="H2630" s="178"/>
      <c r="I2630" s="55" t="str">
        <f>IF(F2630="","",VLOOKUP(LEFT(F2630,5),'Technikai cellák'!B:C,2,0))</f>
        <v/>
      </c>
      <c r="J2630" s="55" t="str">
        <f>IF(F2630="","",VLOOKUP(I2630,'Technikai cellák'!$C$1:$D$12,2,0))</f>
        <v/>
      </c>
      <c r="K2630" s="179"/>
      <c r="L2630" s="67" t="str">
        <f t="shared" si="797"/>
        <v/>
      </c>
      <c r="M2630" s="68">
        <f t="shared" si="798"/>
        <v>0</v>
      </c>
      <c r="N2630" s="66">
        <f t="shared" si="799"/>
        <v>0</v>
      </c>
      <c r="O2630" s="152"/>
      <c r="P2630" s="172">
        <f t="shared" si="796"/>
        <v>0</v>
      </c>
      <c r="Q2630" s="69">
        <f t="shared" si="800"/>
        <v>0</v>
      </c>
      <c r="R2630" s="62">
        <f t="shared" si="801"/>
        <v>0</v>
      </c>
      <c r="S2630" s="153"/>
      <c r="T2630" s="118" t="str">
        <f t="shared" si="802"/>
        <v/>
      </c>
      <c r="U2630" s="154"/>
      <c r="V2630" s="154"/>
      <c r="W2630" s="154"/>
      <c r="X2630" s="154"/>
      <c r="Y2630" s="154"/>
      <c r="Z2630" s="154"/>
      <c r="AA2630" s="154"/>
      <c r="AB2630" s="154"/>
      <c r="AC2630" s="154"/>
      <c r="AD2630" s="154"/>
      <c r="AE2630" s="154"/>
      <c r="AF2630" s="154"/>
      <c r="AG2630" s="63">
        <f t="shared" si="803"/>
        <v>0</v>
      </c>
      <c r="AH2630" s="56">
        <f t="shared" si="804"/>
        <v>0</v>
      </c>
      <c r="AI2630" s="56">
        <f t="shared" si="805"/>
        <v>0</v>
      </c>
      <c r="AJ2630" s="56">
        <f t="shared" si="806"/>
        <v>0</v>
      </c>
      <c r="AK2630" s="56">
        <f t="shared" si="807"/>
        <v>0</v>
      </c>
      <c r="AL2630" s="56">
        <f t="shared" si="808"/>
        <v>0</v>
      </c>
      <c r="AM2630" s="56">
        <f t="shared" si="809"/>
        <v>0</v>
      </c>
      <c r="AN2630" s="56">
        <f t="shared" si="810"/>
        <v>0</v>
      </c>
      <c r="AO2630" s="56">
        <f t="shared" si="811"/>
        <v>0</v>
      </c>
      <c r="AP2630" s="56">
        <f t="shared" si="812"/>
        <v>0</v>
      </c>
      <c r="AQ2630" s="56">
        <f t="shared" si="813"/>
        <v>0</v>
      </c>
      <c r="AR2630" s="86">
        <f t="shared" si="814"/>
        <v>0</v>
      </c>
    </row>
    <row r="2631" spans="1:44" x14ac:dyDescent="0.25">
      <c r="A2631" s="178"/>
      <c r="B2631" s="55" t="str">
        <f>_xlfn.IFNA(VLOOKUP(A2631,'Ajánlatkérő(k) adatai'!$B$4:$C$205,2,0),"")</f>
        <v/>
      </c>
      <c r="C2631" s="178"/>
      <c r="D2631" s="55" t="str">
        <f>_xlfn.IFNA(VLOOKUP(C2631,'Számlafizető(k) adatai'!$C$4:$D$203,2,0),"")</f>
        <v/>
      </c>
      <c r="E2631" s="55" t="str">
        <f>_xlfn.IFNA(VLOOKUP(C2631,'Számlafizető(k) adatai'!$C$4:$M$203,11,0),"")</f>
        <v/>
      </c>
      <c r="F2631" s="178"/>
      <c r="G2631" s="178"/>
      <c r="H2631" s="178"/>
      <c r="I2631" s="55" t="str">
        <f>IF(F2631="","",VLOOKUP(LEFT(F2631,5),'Technikai cellák'!B:C,2,0))</f>
        <v/>
      </c>
      <c r="J2631" s="55" t="str">
        <f>IF(F2631="","",VLOOKUP(I2631,'Technikai cellák'!$C$1:$D$12,2,0))</f>
        <v/>
      </c>
      <c r="K2631" s="179"/>
      <c r="L2631" s="67" t="str">
        <f t="shared" si="797"/>
        <v/>
      </c>
      <c r="M2631" s="68">
        <f t="shared" si="798"/>
        <v>0</v>
      </c>
      <c r="N2631" s="66">
        <f t="shared" si="799"/>
        <v>0</v>
      </c>
      <c r="O2631" s="152"/>
      <c r="P2631" s="172">
        <f t="shared" si="796"/>
        <v>0</v>
      </c>
      <c r="Q2631" s="69">
        <f t="shared" si="800"/>
        <v>0</v>
      </c>
      <c r="R2631" s="62">
        <f t="shared" si="801"/>
        <v>0</v>
      </c>
      <c r="S2631" s="153"/>
      <c r="T2631" s="118" t="str">
        <f t="shared" si="802"/>
        <v/>
      </c>
      <c r="U2631" s="154"/>
      <c r="V2631" s="154"/>
      <c r="W2631" s="154"/>
      <c r="X2631" s="154"/>
      <c r="Y2631" s="154"/>
      <c r="Z2631" s="154"/>
      <c r="AA2631" s="154"/>
      <c r="AB2631" s="154"/>
      <c r="AC2631" s="154"/>
      <c r="AD2631" s="154"/>
      <c r="AE2631" s="154"/>
      <c r="AF2631" s="154"/>
      <c r="AG2631" s="63">
        <f t="shared" si="803"/>
        <v>0</v>
      </c>
      <c r="AH2631" s="56">
        <f t="shared" si="804"/>
        <v>0</v>
      </c>
      <c r="AI2631" s="56">
        <f t="shared" si="805"/>
        <v>0</v>
      </c>
      <c r="AJ2631" s="56">
        <f t="shared" si="806"/>
        <v>0</v>
      </c>
      <c r="AK2631" s="56">
        <f t="shared" si="807"/>
        <v>0</v>
      </c>
      <c r="AL2631" s="56">
        <f t="shared" si="808"/>
        <v>0</v>
      </c>
      <c r="AM2631" s="56">
        <f t="shared" si="809"/>
        <v>0</v>
      </c>
      <c r="AN2631" s="56">
        <f t="shared" si="810"/>
        <v>0</v>
      </c>
      <c r="AO2631" s="56">
        <f t="shared" si="811"/>
        <v>0</v>
      </c>
      <c r="AP2631" s="56">
        <f t="shared" si="812"/>
        <v>0</v>
      </c>
      <c r="AQ2631" s="56">
        <f t="shared" si="813"/>
        <v>0</v>
      </c>
      <c r="AR2631" s="86">
        <f t="shared" si="814"/>
        <v>0</v>
      </c>
    </row>
    <row r="2632" spans="1:44" x14ac:dyDescent="0.25">
      <c r="A2632" s="178"/>
      <c r="B2632" s="55" t="str">
        <f>_xlfn.IFNA(VLOOKUP(A2632,'Ajánlatkérő(k) adatai'!$B$4:$C$205,2,0),"")</f>
        <v/>
      </c>
      <c r="C2632" s="178"/>
      <c r="D2632" s="55" t="str">
        <f>_xlfn.IFNA(VLOOKUP(C2632,'Számlafizető(k) adatai'!$C$4:$D$203,2,0),"")</f>
        <v/>
      </c>
      <c r="E2632" s="55" t="str">
        <f>_xlfn.IFNA(VLOOKUP(C2632,'Számlafizető(k) adatai'!$C$4:$M$203,11,0),"")</f>
        <v/>
      </c>
      <c r="F2632" s="178"/>
      <c r="G2632" s="178"/>
      <c r="H2632" s="178"/>
      <c r="I2632" s="55" t="str">
        <f>IF(F2632="","",VLOOKUP(LEFT(F2632,5),'Technikai cellák'!B:C,2,0))</f>
        <v/>
      </c>
      <c r="J2632" s="55" t="str">
        <f>IF(F2632="","",VLOOKUP(I2632,'Technikai cellák'!$C$1:$D$12,2,0))</f>
        <v/>
      </c>
      <c r="K2632" s="179"/>
      <c r="L2632" s="67" t="str">
        <f t="shared" si="797"/>
        <v/>
      </c>
      <c r="M2632" s="68">
        <f t="shared" si="798"/>
        <v>0</v>
      </c>
      <c r="N2632" s="66">
        <f t="shared" si="799"/>
        <v>0</v>
      </c>
      <c r="O2632" s="152"/>
      <c r="P2632" s="172">
        <f t="shared" si="796"/>
        <v>0</v>
      </c>
      <c r="Q2632" s="69">
        <f t="shared" si="800"/>
        <v>0</v>
      </c>
      <c r="R2632" s="62">
        <f t="shared" si="801"/>
        <v>0</v>
      </c>
      <c r="S2632" s="153"/>
      <c r="T2632" s="118" t="str">
        <f t="shared" si="802"/>
        <v/>
      </c>
      <c r="U2632" s="154"/>
      <c r="V2632" s="154"/>
      <c r="W2632" s="154"/>
      <c r="X2632" s="154"/>
      <c r="Y2632" s="154"/>
      <c r="Z2632" s="154"/>
      <c r="AA2632" s="154"/>
      <c r="AB2632" s="154"/>
      <c r="AC2632" s="154"/>
      <c r="AD2632" s="154"/>
      <c r="AE2632" s="154"/>
      <c r="AF2632" s="154"/>
      <c r="AG2632" s="63">
        <f t="shared" si="803"/>
        <v>0</v>
      </c>
      <c r="AH2632" s="56">
        <f t="shared" si="804"/>
        <v>0</v>
      </c>
      <c r="AI2632" s="56">
        <f t="shared" si="805"/>
        <v>0</v>
      </c>
      <c r="AJ2632" s="56">
        <f t="shared" si="806"/>
        <v>0</v>
      </c>
      <c r="AK2632" s="56">
        <f t="shared" si="807"/>
        <v>0</v>
      </c>
      <c r="AL2632" s="56">
        <f t="shared" si="808"/>
        <v>0</v>
      </c>
      <c r="AM2632" s="56">
        <f t="shared" si="809"/>
        <v>0</v>
      </c>
      <c r="AN2632" s="56">
        <f t="shared" si="810"/>
        <v>0</v>
      </c>
      <c r="AO2632" s="56">
        <f t="shared" si="811"/>
        <v>0</v>
      </c>
      <c r="AP2632" s="56">
        <f t="shared" si="812"/>
        <v>0</v>
      </c>
      <c r="AQ2632" s="56">
        <f t="shared" si="813"/>
        <v>0</v>
      </c>
      <c r="AR2632" s="86">
        <f t="shared" si="814"/>
        <v>0</v>
      </c>
    </row>
    <row r="2633" spans="1:44" x14ac:dyDescent="0.25">
      <c r="A2633" s="178"/>
      <c r="B2633" s="55" t="str">
        <f>_xlfn.IFNA(VLOOKUP(A2633,'Ajánlatkérő(k) adatai'!$B$4:$C$205,2,0),"")</f>
        <v/>
      </c>
      <c r="C2633" s="178"/>
      <c r="D2633" s="55" t="str">
        <f>_xlfn.IFNA(VLOOKUP(C2633,'Számlafizető(k) adatai'!$C$4:$D$203,2,0),"")</f>
        <v/>
      </c>
      <c r="E2633" s="55" t="str">
        <f>_xlfn.IFNA(VLOOKUP(C2633,'Számlafizető(k) adatai'!$C$4:$M$203,11,0),"")</f>
        <v/>
      </c>
      <c r="F2633" s="178"/>
      <c r="G2633" s="178"/>
      <c r="H2633" s="178"/>
      <c r="I2633" s="55" t="str">
        <f>IF(F2633="","",VLOOKUP(LEFT(F2633,5),'Technikai cellák'!B:C,2,0))</f>
        <v/>
      </c>
      <c r="J2633" s="55" t="str">
        <f>IF(F2633="","",VLOOKUP(I2633,'Technikai cellák'!$C$1:$D$12,2,0))</f>
        <v/>
      </c>
      <c r="K2633" s="179"/>
      <c r="L2633" s="67" t="str">
        <f t="shared" si="797"/>
        <v/>
      </c>
      <c r="M2633" s="68">
        <f t="shared" si="798"/>
        <v>0</v>
      </c>
      <c r="N2633" s="66">
        <f t="shared" si="799"/>
        <v>0</v>
      </c>
      <c r="O2633" s="152"/>
      <c r="P2633" s="172">
        <f t="shared" si="796"/>
        <v>0</v>
      </c>
      <c r="Q2633" s="69">
        <f t="shared" si="800"/>
        <v>0</v>
      </c>
      <c r="R2633" s="62">
        <f t="shared" si="801"/>
        <v>0</v>
      </c>
      <c r="S2633" s="153"/>
      <c r="T2633" s="118" t="str">
        <f t="shared" si="802"/>
        <v/>
      </c>
      <c r="U2633" s="154"/>
      <c r="V2633" s="154"/>
      <c r="W2633" s="154"/>
      <c r="X2633" s="154"/>
      <c r="Y2633" s="154"/>
      <c r="Z2633" s="154"/>
      <c r="AA2633" s="154"/>
      <c r="AB2633" s="154"/>
      <c r="AC2633" s="154"/>
      <c r="AD2633" s="154"/>
      <c r="AE2633" s="154"/>
      <c r="AF2633" s="154"/>
      <c r="AG2633" s="63">
        <f t="shared" si="803"/>
        <v>0</v>
      </c>
      <c r="AH2633" s="56">
        <f t="shared" si="804"/>
        <v>0</v>
      </c>
      <c r="AI2633" s="56">
        <f t="shared" si="805"/>
        <v>0</v>
      </c>
      <c r="AJ2633" s="56">
        <f t="shared" si="806"/>
        <v>0</v>
      </c>
      <c r="AK2633" s="56">
        <f t="shared" si="807"/>
        <v>0</v>
      </c>
      <c r="AL2633" s="56">
        <f t="shared" si="808"/>
        <v>0</v>
      </c>
      <c r="AM2633" s="56">
        <f t="shared" si="809"/>
        <v>0</v>
      </c>
      <c r="AN2633" s="56">
        <f t="shared" si="810"/>
        <v>0</v>
      </c>
      <c r="AO2633" s="56">
        <f t="shared" si="811"/>
        <v>0</v>
      </c>
      <c r="AP2633" s="56">
        <f t="shared" si="812"/>
        <v>0</v>
      </c>
      <c r="AQ2633" s="56">
        <f t="shared" si="813"/>
        <v>0</v>
      </c>
      <c r="AR2633" s="86">
        <f t="shared" si="814"/>
        <v>0</v>
      </c>
    </row>
    <row r="2634" spans="1:44" x14ac:dyDescent="0.25">
      <c r="A2634" s="178"/>
      <c r="B2634" s="55" t="str">
        <f>_xlfn.IFNA(VLOOKUP(A2634,'Ajánlatkérő(k) adatai'!$B$4:$C$205,2,0),"")</f>
        <v/>
      </c>
      <c r="C2634" s="178"/>
      <c r="D2634" s="55" t="str">
        <f>_xlfn.IFNA(VLOOKUP(C2634,'Számlafizető(k) adatai'!$C$4:$D$203,2,0),"")</f>
        <v/>
      </c>
      <c r="E2634" s="55" t="str">
        <f>_xlfn.IFNA(VLOOKUP(C2634,'Számlafizető(k) adatai'!$C$4:$M$203,11,0),"")</f>
        <v/>
      </c>
      <c r="F2634" s="178"/>
      <c r="G2634" s="178"/>
      <c r="H2634" s="178"/>
      <c r="I2634" s="55" t="str">
        <f>IF(F2634="","",VLOOKUP(LEFT(F2634,5),'Technikai cellák'!B:C,2,0))</f>
        <v/>
      </c>
      <c r="J2634" s="55" t="str">
        <f>IF(F2634="","",VLOOKUP(I2634,'Technikai cellák'!$C$1:$D$12,2,0))</f>
        <v/>
      </c>
      <c r="K2634" s="179"/>
      <c r="L2634" s="67" t="str">
        <f t="shared" si="797"/>
        <v/>
      </c>
      <c r="M2634" s="68">
        <f t="shared" si="798"/>
        <v>0</v>
      </c>
      <c r="N2634" s="66">
        <f t="shared" si="799"/>
        <v>0</v>
      </c>
      <c r="O2634" s="152"/>
      <c r="P2634" s="172">
        <f t="shared" si="796"/>
        <v>0</v>
      </c>
      <c r="Q2634" s="69">
        <f t="shared" si="800"/>
        <v>0</v>
      </c>
      <c r="R2634" s="62">
        <f t="shared" si="801"/>
        <v>0</v>
      </c>
      <c r="S2634" s="153"/>
      <c r="T2634" s="118" t="str">
        <f t="shared" si="802"/>
        <v/>
      </c>
      <c r="U2634" s="154"/>
      <c r="V2634" s="154"/>
      <c r="W2634" s="154"/>
      <c r="X2634" s="154"/>
      <c r="Y2634" s="154"/>
      <c r="Z2634" s="154"/>
      <c r="AA2634" s="154"/>
      <c r="AB2634" s="154"/>
      <c r="AC2634" s="154"/>
      <c r="AD2634" s="154"/>
      <c r="AE2634" s="154"/>
      <c r="AF2634" s="154"/>
      <c r="AG2634" s="63">
        <f t="shared" si="803"/>
        <v>0</v>
      </c>
      <c r="AH2634" s="56">
        <f t="shared" si="804"/>
        <v>0</v>
      </c>
      <c r="AI2634" s="56">
        <f t="shared" si="805"/>
        <v>0</v>
      </c>
      <c r="AJ2634" s="56">
        <f t="shared" si="806"/>
        <v>0</v>
      </c>
      <c r="AK2634" s="56">
        <f t="shared" si="807"/>
        <v>0</v>
      </c>
      <c r="AL2634" s="56">
        <f t="shared" si="808"/>
        <v>0</v>
      </c>
      <c r="AM2634" s="56">
        <f t="shared" si="809"/>
        <v>0</v>
      </c>
      <c r="AN2634" s="56">
        <f t="shared" si="810"/>
        <v>0</v>
      </c>
      <c r="AO2634" s="56">
        <f t="shared" si="811"/>
        <v>0</v>
      </c>
      <c r="AP2634" s="56">
        <f t="shared" si="812"/>
        <v>0</v>
      </c>
      <c r="AQ2634" s="56">
        <f t="shared" si="813"/>
        <v>0</v>
      </c>
      <c r="AR2634" s="86">
        <f t="shared" si="814"/>
        <v>0</v>
      </c>
    </row>
    <row r="2635" spans="1:44" x14ac:dyDescent="0.25">
      <c r="A2635" s="178"/>
      <c r="B2635" s="55" t="str">
        <f>_xlfn.IFNA(VLOOKUP(A2635,'Ajánlatkérő(k) adatai'!$B$4:$C$205,2,0),"")</f>
        <v/>
      </c>
      <c r="C2635" s="178"/>
      <c r="D2635" s="55" t="str">
        <f>_xlfn.IFNA(VLOOKUP(C2635,'Számlafizető(k) adatai'!$C$4:$D$203,2,0),"")</f>
        <v/>
      </c>
      <c r="E2635" s="55" t="str">
        <f>_xlfn.IFNA(VLOOKUP(C2635,'Számlafizető(k) adatai'!$C$4:$M$203,11,0),"")</f>
        <v/>
      </c>
      <c r="F2635" s="178"/>
      <c r="G2635" s="178"/>
      <c r="H2635" s="178"/>
      <c r="I2635" s="55" t="str">
        <f>IF(F2635="","",VLOOKUP(LEFT(F2635,5),'Technikai cellák'!B:C,2,0))</f>
        <v/>
      </c>
      <c r="J2635" s="55" t="str">
        <f>IF(F2635="","",VLOOKUP(I2635,'Technikai cellák'!$C$1:$D$12,2,0))</f>
        <v/>
      </c>
      <c r="K2635" s="179"/>
      <c r="L2635" s="67" t="str">
        <f t="shared" si="797"/>
        <v/>
      </c>
      <c r="M2635" s="68">
        <f t="shared" si="798"/>
        <v>0</v>
      </c>
      <c r="N2635" s="66">
        <f t="shared" si="799"/>
        <v>0</v>
      </c>
      <c r="O2635" s="152"/>
      <c r="P2635" s="172">
        <f t="shared" si="796"/>
        <v>0</v>
      </c>
      <c r="Q2635" s="69">
        <f t="shared" si="800"/>
        <v>0</v>
      </c>
      <c r="R2635" s="62">
        <f t="shared" si="801"/>
        <v>0</v>
      </c>
      <c r="S2635" s="153"/>
      <c r="T2635" s="118" t="str">
        <f t="shared" si="802"/>
        <v/>
      </c>
      <c r="U2635" s="154"/>
      <c r="V2635" s="154"/>
      <c r="W2635" s="154"/>
      <c r="X2635" s="154"/>
      <c r="Y2635" s="154"/>
      <c r="Z2635" s="154"/>
      <c r="AA2635" s="154"/>
      <c r="AB2635" s="154"/>
      <c r="AC2635" s="154"/>
      <c r="AD2635" s="154"/>
      <c r="AE2635" s="154"/>
      <c r="AF2635" s="154"/>
      <c r="AG2635" s="63">
        <f t="shared" si="803"/>
        <v>0</v>
      </c>
      <c r="AH2635" s="56">
        <f t="shared" si="804"/>
        <v>0</v>
      </c>
      <c r="AI2635" s="56">
        <f t="shared" si="805"/>
        <v>0</v>
      </c>
      <c r="AJ2635" s="56">
        <f t="shared" si="806"/>
        <v>0</v>
      </c>
      <c r="AK2635" s="56">
        <f t="shared" si="807"/>
        <v>0</v>
      </c>
      <c r="AL2635" s="56">
        <f t="shared" si="808"/>
        <v>0</v>
      </c>
      <c r="AM2635" s="56">
        <f t="shared" si="809"/>
        <v>0</v>
      </c>
      <c r="AN2635" s="56">
        <f t="shared" si="810"/>
        <v>0</v>
      </c>
      <c r="AO2635" s="56">
        <f t="shared" si="811"/>
        <v>0</v>
      </c>
      <c r="AP2635" s="56">
        <f t="shared" si="812"/>
        <v>0</v>
      </c>
      <c r="AQ2635" s="56">
        <f t="shared" si="813"/>
        <v>0</v>
      </c>
      <c r="AR2635" s="86">
        <f t="shared" si="814"/>
        <v>0</v>
      </c>
    </row>
    <row r="2636" spans="1:44" x14ac:dyDescent="0.25">
      <c r="A2636" s="178"/>
      <c r="B2636" s="55" t="str">
        <f>_xlfn.IFNA(VLOOKUP(A2636,'Ajánlatkérő(k) adatai'!$B$4:$C$205,2,0),"")</f>
        <v/>
      </c>
      <c r="C2636" s="178"/>
      <c r="D2636" s="55" t="str">
        <f>_xlfn.IFNA(VLOOKUP(C2636,'Számlafizető(k) adatai'!$C$4:$D$203,2,0),"")</f>
        <v/>
      </c>
      <c r="E2636" s="55" t="str">
        <f>_xlfn.IFNA(VLOOKUP(C2636,'Számlafizető(k) adatai'!$C$4:$M$203,11,0),"")</f>
        <v/>
      </c>
      <c r="F2636" s="178"/>
      <c r="G2636" s="178"/>
      <c r="H2636" s="178"/>
      <c r="I2636" s="55" t="str">
        <f>IF(F2636="","",VLOOKUP(LEFT(F2636,5),'Technikai cellák'!B:C,2,0))</f>
        <v/>
      </c>
      <c r="J2636" s="55" t="str">
        <f>IF(F2636="","",VLOOKUP(I2636,'Technikai cellák'!$C$1:$D$12,2,0))</f>
        <v/>
      </c>
      <c r="K2636" s="179"/>
      <c r="L2636" s="67" t="str">
        <f t="shared" si="797"/>
        <v/>
      </c>
      <c r="M2636" s="68">
        <f t="shared" si="798"/>
        <v>0</v>
      </c>
      <c r="N2636" s="66">
        <f t="shared" si="799"/>
        <v>0</v>
      </c>
      <c r="O2636" s="152"/>
      <c r="P2636" s="172">
        <f t="shared" si="796"/>
        <v>0</v>
      </c>
      <c r="Q2636" s="69">
        <f t="shared" si="800"/>
        <v>0</v>
      </c>
      <c r="R2636" s="62">
        <f t="shared" si="801"/>
        <v>0</v>
      </c>
      <c r="S2636" s="153"/>
      <c r="T2636" s="118" t="str">
        <f t="shared" si="802"/>
        <v/>
      </c>
      <c r="U2636" s="154"/>
      <c r="V2636" s="154"/>
      <c r="W2636" s="154"/>
      <c r="X2636" s="154"/>
      <c r="Y2636" s="154"/>
      <c r="Z2636" s="154"/>
      <c r="AA2636" s="154"/>
      <c r="AB2636" s="154"/>
      <c r="AC2636" s="154"/>
      <c r="AD2636" s="154"/>
      <c r="AE2636" s="154"/>
      <c r="AF2636" s="154"/>
      <c r="AG2636" s="63">
        <f t="shared" si="803"/>
        <v>0</v>
      </c>
      <c r="AH2636" s="56">
        <f t="shared" si="804"/>
        <v>0</v>
      </c>
      <c r="AI2636" s="56">
        <f t="shared" si="805"/>
        <v>0</v>
      </c>
      <c r="AJ2636" s="56">
        <f t="shared" si="806"/>
        <v>0</v>
      </c>
      <c r="AK2636" s="56">
        <f t="shared" si="807"/>
        <v>0</v>
      </c>
      <c r="AL2636" s="56">
        <f t="shared" si="808"/>
        <v>0</v>
      </c>
      <c r="AM2636" s="56">
        <f t="shared" si="809"/>
        <v>0</v>
      </c>
      <c r="AN2636" s="56">
        <f t="shared" si="810"/>
        <v>0</v>
      </c>
      <c r="AO2636" s="56">
        <f t="shared" si="811"/>
        <v>0</v>
      </c>
      <c r="AP2636" s="56">
        <f t="shared" si="812"/>
        <v>0</v>
      </c>
      <c r="AQ2636" s="56">
        <f t="shared" si="813"/>
        <v>0</v>
      </c>
      <c r="AR2636" s="86">
        <f t="shared" si="814"/>
        <v>0</v>
      </c>
    </row>
    <row r="2637" spans="1:44" x14ac:dyDescent="0.25">
      <c r="A2637" s="178"/>
      <c r="B2637" s="55" t="str">
        <f>_xlfn.IFNA(VLOOKUP(A2637,'Ajánlatkérő(k) adatai'!$B$4:$C$205,2,0),"")</f>
        <v/>
      </c>
      <c r="C2637" s="178"/>
      <c r="D2637" s="55" t="str">
        <f>_xlfn.IFNA(VLOOKUP(C2637,'Számlafizető(k) adatai'!$C$4:$D$203,2,0),"")</f>
        <v/>
      </c>
      <c r="E2637" s="55" t="str">
        <f>_xlfn.IFNA(VLOOKUP(C2637,'Számlafizető(k) adatai'!$C$4:$M$203,11,0),"")</f>
        <v/>
      </c>
      <c r="F2637" s="178"/>
      <c r="G2637" s="178"/>
      <c r="H2637" s="178"/>
      <c r="I2637" s="55" t="str">
        <f>IF(F2637="","",VLOOKUP(LEFT(F2637,5),'Technikai cellák'!B:C,2,0))</f>
        <v/>
      </c>
      <c r="J2637" s="55" t="str">
        <f>IF(F2637="","",VLOOKUP(I2637,'Technikai cellák'!$C$1:$D$12,2,0))</f>
        <v/>
      </c>
      <c r="K2637" s="179"/>
      <c r="L2637" s="67" t="str">
        <f t="shared" si="797"/>
        <v/>
      </c>
      <c r="M2637" s="68">
        <f t="shared" si="798"/>
        <v>0</v>
      </c>
      <c r="N2637" s="66">
        <f t="shared" si="799"/>
        <v>0</v>
      </c>
      <c r="O2637" s="152"/>
      <c r="P2637" s="172">
        <f t="shared" si="796"/>
        <v>0</v>
      </c>
      <c r="Q2637" s="69">
        <f t="shared" si="800"/>
        <v>0</v>
      </c>
      <c r="R2637" s="62">
        <f t="shared" si="801"/>
        <v>0</v>
      </c>
      <c r="S2637" s="153"/>
      <c r="T2637" s="118" t="str">
        <f t="shared" si="802"/>
        <v/>
      </c>
      <c r="U2637" s="154"/>
      <c r="V2637" s="154"/>
      <c r="W2637" s="154"/>
      <c r="X2637" s="154"/>
      <c r="Y2637" s="154"/>
      <c r="Z2637" s="154"/>
      <c r="AA2637" s="154"/>
      <c r="AB2637" s="154"/>
      <c r="AC2637" s="154"/>
      <c r="AD2637" s="154"/>
      <c r="AE2637" s="154"/>
      <c r="AF2637" s="154"/>
      <c r="AG2637" s="63">
        <f t="shared" si="803"/>
        <v>0</v>
      </c>
      <c r="AH2637" s="56">
        <f t="shared" si="804"/>
        <v>0</v>
      </c>
      <c r="AI2637" s="56">
        <f t="shared" si="805"/>
        <v>0</v>
      </c>
      <c r="AJ2637" s="56">
        <f t="shared" si="806"/>
        <v>0</v>
      </c>
      <c r="AK2637" s="56">
        <f t="shared" si="807"/>
        <v>0</v>
      </c>
      <c r="AL2637" s="56">
        <f t="shared" si="808"/>
        <v>0</v>
      </c>
      <c r="AM2637" s="56">
        <f t="shared" si="809"/>
        <v>0</v>
      </c>
      <c r="AN2637" s="56">
        <f t="shared" si="810"/>
        <v>0</v>
      </c>
      <c r="AO2637" s="56">
        <f t="shared" si="811"/>
        <v>0</v>
      </c>
      <c r="AP2637" s="56">
        <f t="shared" si="812"/>
        <v>0</v>
      </c>
      <c r="AQ2637" s="56">
        <f t="shared" si="813"/>
        <v>0</v>
      </c>
      <c r="AR2637" s="86">
        <f t="shared" si="814"/>
        <v>0</v>
      </c>
    </row>
    <row r="2638" spans="1:44" x14ac:dyDescent="0.25">
      <c r="A2638" s="178"/>
      <c r="B2638" s="55" t="str">
        <f>_xlfn.IFNA(VLOOKUP(A2638,'Ajánlatkérő(k) adatai'!$B$4:$C$205,2,0),"")</f>
        <v/>
      </c>
      <c r="C2638" s="178"/>
      <c r="D2638" s="55" t="str">
        <f>_xlfn.IFNA(VLOOKUP(C2638,'Számlafizető(k) adatai'!$C$4:$D$203,2,0),"")</f>
        <v/>
      </c>
      <c r="E2638" s="55" t="str">
        <f>_xlfn.IFNA(VLOOKUP(C2638,'Számlafizető(k) adatai'!$C$4:$M$203,11,0),"")</f>
        <v/>
      </c>
      <c r="F2638" s="178"/>
      <c r="G2638" s="178"/>
      <c r="H2638" s="178"/>
      <c r="I2638" s="55" t="str">
        <f>IF(F2638="","",VLOOKUP(LEFT(F2638,5),'Technikai cellák'!B:C,2,0))</f>
        <v/>
      </c>
      <c r="J2638" s="55" t="str">
        <f>IF(F2638="","",VLOOKUP(I2638,'Technikai cellák'!$C$1:$D$12,2,0))</f>
        <v/>
      </c>
      <c r="K2638" s="179"/>
      <c r="L2638" s="67" t="str">
        <f t="shared" si="797"/>
        <v/>
      </c>
      <c r="M2638" s="68">
        <f t="shared" si="798"/>
        <v>0</v>
      </c>
      <c r="N2638" s="66">
        <f t="shared" si="799"/>
        <v>0</v>
      </c>
      <c r="O2638" s="152"/>
      <c r="P2638" s="172">
        <f t="shared" si="796"/>
        <v>0</v>
      </c>
      <c r="Q2638" s="69">
        <f t="shared" si="800"/>
        <v>0</v>
      </c>
      <c r="R2638" s="62">
        <f t="shared" si="801"/>
        <v>0</v>
      </c>
      <c r="S2638" s="153"/>
      <c r="T2638" s="118" t="str">
        <f t="shared" si="802"/>
        <v/>
      </c>
      <c r="U2638" s="154"/>
      <c r="V2638" s="154"/>
      <c r="W2638" s="154"/>
      <c r="X2638" s="154"/>
      <c r="Y2638" s="154"/>
      <c r="Z2638" s="154"/>
      <c r="AA2638" s="154"/>
      <c r="AB2638" s="154"/>
      <c r="AC2638" s="154"/>
      <c r="AD2638" s="154"/>
      <c r="AE2638" s="154"/>
      <c r="AF2638" s="154"/>
      <c r="AG2638" s="63">
        <f t="shared" si="803"/>
        <v>0</v>
      </c>
      <c r="AH2638" s="56">
        <f t="shared" si="804"/>
        <v>0</v>
      </c>
      <c r="AI2638" s="56">
        <f t="shared" si="805"/>
        <v>0</v>
      </c>
      <c r="AJ2638" s="56">
        <f t="shared" si="806"/>
        <v>0</v>
      </c>
      <c r="AK2638" s="56">
        <f t="shared" si="807"/>
        <v>0</v>
      </c>
      <c r="AL2638" s="56">
        <f t="shared" si="808"/>
        <v>0</v>
      </c>
      <c r="AM2638" s="56">
        <f t="shared" si="809"/>
        <v>0</v>
      </c>
      <c r="AN2638" s="56">
        <f t="shared" si="810"/>
        <v>0</v>
      </c>
      <c r="AO2638" s="56">
        <f t="shared" si="811"/>
        <v>0</v>
      </c>
      <c r="AP2638" s="56">
        <f t="shared" si="812"/>
        <v>0</v>
      </c>
      <c r="AQ2638" s="56">
        <f t="shared" si="813"/>
        <v>0</v>
      </c>
      <c r="AR2638" s="86">
        <f t="shared" si="814"/>
        <v>0</v>
      </c>
    </row>
    <row r="2639" spans="1:44" x14ac:dyDescent="0.25">
      <c r="A2639" s="178"/>
      <c r="B2639" s="55" t="str">
        <f>_xlfn.IFNA(VLOOKUP(A2639,'Ajánlatkérő(k) adatai'!$B$4:$C$205,2,0),"")</f>
        <v/>
      </c>
      <c r="C2639" s="178"/>
      <c r="D2639" s="55" t="str">
        <f>_xlfn.IFNA(VLOOKUP(C2639,'Számlafizető(k) adatai'!$C$4:$D$203,2,0),"")</f>
        <v/>
      </c>
      <c r="E2639" s="55" t="str">
        <f>_xlfn.IFNA(VLOOKUP(C2639,'Számlafizető(k) adatai'!$C$4:$M$203,11,0),"")</f>
        <v/>
      </c>
      <c r="F2639" s="178"/>
      <c r="G2639" s="178"/>
      <c r="H2639" s="178"/>
      <c r="I2639" s="55" t="str">
        <f>IF(F2639="","",VLOOKUP(LEFT(F2639,5),'Technikai cellák'!B:C,2,0))</f>
        <v/>
      </c>
      <c r="J2639" s="55" t="str">
        <f>IF(F2639="","",VLOOKUP(I2639,'Technikai cellák'!$C$1:$D$12,2,0))</f>
        <v/>
      </c>
      <c r="K2639" s="179"/>
      <c r="L2639" s="67" t="str">
        <f t="shared" si="797"/>
        <v/>
      </c>
      <c r="M2639" s="68">
        <f t="shared" si="798"/>
        <v>0</v>
      </c>
      <c r="N2639" s="66">
        <f t="shared" si="799"/>
        <v>0</v>
      </c>
      <c r="O2639" s="152"/>
      <c r="P2639" s="172">
        <f t="shared" si="796"/>
        <v>0</v>
      </c>
      <c r="Q2639" s="69">
        <f t="shared" si="800"/>
        <v>0</v>
      </c>
      <c r="R2639" s="62">
        <f t="shared" si="801"/>
        <v>0</v>
      </c>
      <c r="S2639" s="153"/>
      <c r="T2639" s="118" t="str">
        <f t="shared" si="802"/>
        <v/>
      </c>
      <c r="U2639" s="154"/>
      <c r="V2639" s="154"/>
      <c r="W2639" s="154"/>
      <c r="X2639" s="154"/>
      <c r="Y2639" s="154"/>
      <c r="Z2639" s="154"/>
      <c r="AA2639" s="154"/>
      <c r="AB2639" s="154"/>
      <c r="AC2639" s="154"/>
      <c r="AD2639" s="154"/>
      <c r="AE2639" s="154"/>
      <c r="AF2639" s="154"/>
      <c r="AG2639" s="63">
        <f t="shared" si="803"/>
        <v>0</v>
      </c>
      <c r="AH2639" s="56">
        <f t="shared" si="804"/>
        <v>0</v>
      </c>
      <c r="AI2639" s="56">
        <f t="shared" si="805"/>
        <v>0</v>
      </c>
      <c r="AJ2639" s="56">
        <f t="shared" si="806"/>
        <v>0</v>
      </c>
      <c r="AK2639" s="56">
        <f t="shared" si="807"/>
        <v>0</v>
      </c>
      <c r="AL2639" s="56">
        <f t="shared" si="808"/>
        <v>0</v>
      </c>
      <c r="AM2639" s="56">
        <f t="shared" si="809"/>
        <v>0</v>
      </c>
      <c r="AN2639" s="56">
        <f t="shared" si="810"/>
        <v>0</v>
      </c>
      <c r="AO2639" s="56">
        <f t="shared" si="811"/>
        <v>0</v>
      </c>
      <c r="AP2639" s="56">
        <f t="shared" si="812"/>
        <v>0</v>
      </c>
      <c r="AQ2639" s="56">
        <f t="shared" si="813"/>
        <v>0</v>
      </c>
      <c r="AR2639" s="86">
        <f t="shared" si="814"/>
        <v>0</v>
      </c>
    </row>
    <row r="2640" spans="1:44" x14ac:dyDescent="0.25">
      <c r="A2640" s="178"/>
      <c r="B2640" s="55" t="str">
        <f>_xlfn.IFNA(VLOOKUP(A2640,'Ajánlatkérő(k) adatai'!$B$4:$C$205,2,0),"")</f>
        <v/>
      </c>
      <c r="C2640" s="178"/>
      <c r="D2640" s="55" t="str">
        <f>_xlfn.IFNA(VLOOKUP(C2640,'Számlafizető(k) adatai'!$C$4:$D$203,2,0),"")</f>
        <v/>
      </c>
      <c r="E2640" s="55" t="str">
        <f>_xlfn.IFNA(VLOOKUP(C2640,'Számlafizető(k) adatai'!$C$4:$M$203,11,0),"")</f>
        <v/>
      </c>
      <c r="F2640" s="178"/>
      <c r="G2640" s="178"/>
      <c r="H2640" s="178"/>
      <c r="I2640" s="55" t="str">
        <f>IF(F2640="","",VLOOKUP(LEFT(F2640,5),'Technikai cellák'!B:C,2,0))</f>
        <v/>
      </c>
      <c r="J2640" s="55" t="str">
        <f>IF(F2640="","",VLOOKUP(I2640,'Technikai cellák'!$C$1:$D$12,2,0))</f>
        <v/>
      </c>
      <c r="K2640" s="179"/>
      <c r="L2640" s="67" t="str">
        <f t="shared" si="797"/>
        <v/>
      </c>
      <c r="M2640" s="68">
        <f t="shared" si="798"/>
        <v>0</v>
      </c>
      <c r="N2640" s="66">
        <f t="shared" si="799"/>
        <v>0</v>
      </c>
      <c r="O2640" s="152"/>
      <c r="P2640" s="172">
        <f t="shared" ref="P2640:P2703" si="815">ROUND((IF(K2640&lt;100,0,K2640*$C$7)/$C$8),0)</f>
        <v>0</v>
      </c>
      <c r="Q2640" s="69">
        <f t="shared" si="800"/>
        <v>0</v>
      </c>
      <c r="R2640" s="62">
        <f t="shared" si="801"/>
        <v>0</v>
      </c>
      <c r="S2640" s="153"/>
      <c r="T2640" s="118" t="str">
        <f t="shared" si="802"/>
        <v/>
      </c>
      <c r="U2640" s="154"/>
      <c r="V2640" s="154"/>
      <c r="W2640" s="154"/>
      <c r="X2640" s="154"/>
      <c r="Y2640" s="154"/>
      <c r="Z2640" s="154"/>
      <c r="AA2640" s="154"/>
      <c r="AB2640" s="154"/>
      <c r="AC2640" s="154"/>
      <c r="AD2640" s="154"/>
      <c r="AE2640" s="154"/>
      <c r="AF2640" s="154"/>
      <c r="AG2640" s="63">
        <f t="shared" si="803"/>
        <v>0</v>
      </c>
      <c r="AH2640" s="56">
        <f t="shared" si="804"/>
        <v>0</v>
      </c>
      <c r="AI2640" s="56">
        <f t="shared" si="805"/>
        <v>0</v>
      </c>
      <c r="AJ2640" s="56">
        <f t="shared" si="806"/>
        <v>0</v>
      </c>
      <c r="AK2640" s="56">
        <f t="shared" si="807"/>
        <v>0</v>
      </c>
      <c r="AL2640" s="56">
        <f t="shared" si="808"/>
        <v>0</v>
      </c>
      <c r="AM2640" s="56">
        <f t="shared" si="809"/>
        <v>0</v>
      </c>
      <c r="AN2640" s="56">
        <f t="shared" si="810"/>
        <v>0</v>
      </c>
      <c r="AO2640" s="56">
        <f t="shared" si="811"/>
        <v>0</v>
      </c>
      <c r="AP2640" s="56">
        <f t="shared" si="812"/>
        <v>0</v>
      </c>
      <c r="AQ2640" s="56">
        <f t="shared" si="813"/>
        <v>0</v>
      </c>
      <c r="AR2640" s="86">
        <f t="shared" si="814"/>
        <v>0</v>
      </c>
    </row>
    <row r="2641" spans="1:44" x14ac:dyDescent="0.25">
      <c r="A2641" s="178"/>
      <c r="B2641" s="55" t="str">
        <f>_xlfn.IFNA(VLOOKUP(A2641,'Ajánlatkérő(k) adatai'!$B$4:$C$205,2,0),"")</f>
        <v/>
      </c>
      <c r="C2641" s="178"/>
      <c r="D2641" s="55" t="str">
        <f>_xlfn.IFNA(VLOOKUP(C2641,'Számlafizető(k) adatai'!$C$4:$D$203,2,0),"")</f>
        <v/>
      </c>
      <c r="E2641" s="55" t="str">
        <f>_xlfn.IFNA(VLOOKUP(C2641,'Számlafizető(k) adatai'!$C$4:$M$203,11,0),"")</f>
        <v/>
      </c>
      <c r="F2641" s="178"/>
      <c r="G2641" s="178"/>
      <c r="H2641" s="178"/>
      <c r="I2641" s="55" t="str">
        <f>IF(F2641="","",VLOOKUP(LEFT(F2641,5),'Technikai cellák'!B:C,2,0))</f>
        <v/>
      </c>
      <c r="J2641" s="55" t="str">
        <f>IF(F2641="","",VLOOKUP(I2641,'Technikai cellák'!$C$1:$D$12,2,0))</f>
        <v/>
      </c>
      <c r="K2641" s="179"/>
      <c r="L2641" s="67" t="str">
        <f t="shared" si="797"/>
        <v/>
      </c>
      <c r="M2641" s="68">
        <f t="shared" si="798"/>
        <v>0</v>
      </c>
      <c r="N2641" s="66">
        <f t="shared" si="799"/>
        <v>0</v>
      </c>
      <c r="O2641" s="152"/>
      <c r="P2641" s="172">
        <f t="shared" si="815"/>
        <v>0</v>
      </c>
      <c r="Q2641" s="69">
        <f t="shared" si="800"/>
        <v>0</v>
      </c>
      <c r="R2641" s="62">
        <f t="shared" si="801"/>
        <v>0</v>
      </c>
      <c r="S2641" s="153"/>
      <c r="T2641" s="118" t="str">
        <f t="shared" si="802"/>
        <v/>
      </c>
      <c r="U2641" s="154"/>
      <c r="V2641" s="154"/>
      <c r="W2641" s="154"/>
      <c r="X2641" s="154"/>
      <c r="Y2641" s="154"/>
      <c r="Z2641" s="154"/>
      <c r="AA2641" s="154"/>
      <c r="AB2641" s="154"/>
      <c r="AC2641" s="154"/>
      <c r="AD2641" s="154"/>
      <c r="AE2641" s="154"/>
      <c r="AF2641" s="154"/>
      <c r="AG2641" s="63">
        <f t="shared" si="803"/>
        <v>0</v>
      </c>
      <c r="AH2641" s="56">
        <f t="shared" si="804"/>
        <v>0</v>
      </c>
      <c r="AI2641" s="56">
        <f t="shared" si="805"/>
        <v>0</v>
      </c>
      <c r="AJ2641" s="56">
        <f t="shared" si="806"/>
        <v>0</v>
      </c>
      <c r="AK2641" s="56">
        <f t="shared" si="807"/>
        <v>0</v>
      </c>
      <c r="AL2641" s="56">
        <f t="shared" si="808"/>
        <v>0</v>
      </c>
      <c r="AM2641" s="56">
        <f t="shared" si="809"/>
        <v>0</v>
      </c>
      <c r="AN2641" s="56">
        <f t="shared" si="810"/>
        <v>0</v>
      </c>
      <c r="AO2641" s="56">
        <f t="shared" si="811"/>
        <v>0</v>
      </c>
      <c r="AP2641" s="56">
        <f t="shared" si="812"/>
        <v>0</v>
      </c>
      <c r="AQ2641" s="56">
        <f t="shared" si="813"/>
        <v>0</v>
      </c>
      <c r="AR2641" s="86">
        <f t="shared" si="814"/>
        <v>0</v>
      </c>
    </row>
    <row r="2642" spans="1:44" x14ac:dyDescent="0.25">
      <c r="A2642" s="178"/>
      <c r="B2642" s="55" t="str">
        <f>_xlfn.IFNA(VLOOKUP(A2642,'Ajánlatkérő(k) adatai'!$B$4:$C$205,2,0),"")</f>
        <v/>
      </c>
      <c r="C2642" s="178"/>
      <c r="D2642" s="55" t="str">
        <f>_xlfn.IFNA(VLOOKUP(C2642,'Számlafizető(k) adatai'!$C$4:$D$203,2,0),"")</f>
        <v/>
      </c>
      <c r="E2642" s="55" t="str">
        <f>_xlfn.IFNA(VLOOKUP(C2642,'Számlafizető(k) adatai'!$C$4:$M$203,11,0),"")</f>
        <v/>
      </c>
      <c r="F2642" s="178"/>
      <c r="G2642" s="178"/>
      <c r="H2642" s="178"/>
      <c r="I2642" s="55" t="str">
        <f>IF(F2642="","",VLOOKUP(LEFT(F2642,5),'Technikai cellák'!B:C,2,0))</f>
        <v/>
      </c>
      <c r="J2642" s="55" t="str">
        <f>IF(F2642="","",VLOOKUP(I2642,'Technikai cellák'!$C$1:$D$12,2,0))</f>
        <v/>
      </c>
      <c r="K2642" s="179"/>
      <c r="L2642" s="67" t="str">
        <f t="shared" si="797"/>
        <v/>
      </c>
      <c r="M2642" s="68">
        <f t="shared" si="798"/>
        <v>0</v>
      </c>
      <c r="N2642" s="66">
        <f t="shared" si="799"/>
        <v>0</v>
      </c>
      <c r="O2642" s="152"/>
      <c r="P2642" s="172">
        <f t="shared" si="815"/>
        <v>0</v>
      </c>
      <c r="Q2642" s="69">
        <f t="shared" si="800"/>
        <v>0</v>
      </c>
      <c r="R2642" s="62">
        <f t="shared" si="801"/>
        <v>0</v>
      </c>
      <c r="S2642" s="153"/>
      <c r="T2642" s="118" t="str">
        <f t="shared" si="802"/>
        <v/>
      </c>
      <c r="U2642" s="154"/>
      <c r="V2642" s="154"/>
      <c r="W2642" s="154"/>
      <c r="X2642" s="154"/>
      <c r="Y2642" s="154"/>
      <c r="Z2642" s="154"/>
      <c r="AA2642" s="154"/>
      <c r="AB2642" s="154"/>
      <c r="AC2642" s="154"/>
      <c r="AD2642" s="154"/>
      <c r="AE2642" s="154"/>
      <c r="AF2642" s="154"/>
      <c r="AG2642" s="63">
        <f t="shared" si="803"/>
        <v>0</v>
      </c>
      <c r="AH2642" s="56">
        <f t="shared" si="804"/>
        <v>0</v>
      </c>
      <c r="AI2642" s="56">
        <f t="shared" si="805"/>
        <v>0</v>
      </c>
      <c r="AJ2642" s="56">
        <f t="shared" si="806"/>
        <v>0</v>
      </c>
      <c r="AK2642" s="56">
        <f t="shared" si="807"/>
        <v>0</v>
      </c>
      <c r="AL2642" s="56">
        <f t="shared" si="808"/>
        <v>0</v>
      </c>
      <c r="AM2642" s="56">
        <f t="shared" si="809"/>
        <v>0</v>
      </c>
      <c r="AN2642" s="56">
        <f t="shared" si="810"/>
        <v>0</v>
      </c>
      <c r="AO2642" s="56">
        <f t="shared" si="811"/>
        <v>0</v>
      </c>
      <c r="AP2642" s="56">
        <f t="shared" si="812"/>
        <v>0</v>
      </c>
      <c r="AQ2642" s="56">
        <f t="shared" si="813"/>
        <v>0</v>
      </c>
      <c r="AR2642" s="86">
        <f t="shared" si="814"/>
        <v>0</v>
      </c>
    </row>
    <row r="2643" spans="1:44" x14ac:dyDescent="0.25">
      <c r="A2643" s="178"/>
      <c r="B2643" s="55" t="str">
        <f>_xlfn.IFNA(VLOOKUP(A2643,'Ajánlatkérő(k) adatai'!$B$4:$C$205,2,0),"")</f>
        <v/>
      </c>
      <c r="C2643" s="178"/>
      <c r="D2643" s="55" t="str">
        <f>_xlfn.IFNA(VLOOKUP(C2643,'Számlafizető(k) adatai'!$C$4:$D$203,2,0),"")</f>
        <v/>
      </c>
      <c r="E2643" s="55" t="str">
        <f>_xlfn.IFNA(VLOOKUP(C2643,'Számlafizető(k) adatai'!$C$4:$M$203,11,0),"")</f>
        <v/>
      </c>
      <c r="F2643" s="178"/>
      <c r="G2643" s="178"/>
      <c r="H2643" s="178"/>
      <c r="I2643" s="55" t="str">
        <f>IF(F2643="","",VLOOKUP(LEFT(F2643,5),'Technikai cellák'!B:C,2,0))</f>
        <v/>
      </c>
      <c r="J2643" s="55" t="str">
        <f>IF(F2643="","",VLOOKUP(I2643,'Technikai cellák'!$C$1:$D$12,2,0))</f>
        <v/>
      </c>
      <c r="K2643" s="179"/>
      <c r="L2643" s="67" t="str">
        <f t="shared" si="797"/>
        <v/>
      </c>
      <c r="M2643" s="68">
        <f t="shared" si="798"/>
        <v>0</v>
      </c>
      <c r="N2643" s="66">
        <f t="shared" si="799"/>
        <v>0</v>
      </c>
      <c r="O2643" s="152"/>
      <c r="P2643" s="172">
        <f t="shared" si="815"/>
        <v>0</v>
      </c>
      <c r="Q2643" s="69">
        <f t="shared" si="800"/>
        <v>0</v>
      </c>
      <c r="R2643" s="62">
        <f t="shared" si="801"/>
        <v>0</v>
      </c>
      <c r="S2643" s="153"/>
      <c r="T2643" s="118" t="str">
        <f t="shared" si="802"/>
        <v/>
      </c>
      <c r="U2643" s="154"/>
      <c r="V2643" s="154"/>
      <c r="W2643" s="154"/>
      <c r="X2643" s="154"/>
      <c r="Y2643" s="154"/>
      <c r="Z2643" s="154"/>
      <c r="AA2643" s="154"/>
      <c r="AB2643" s="154"/>
      <c r="AC2643" s="154"/>
      <c r="AD2643" s="154"/>
      <c r="AE2643" s="154"/>
      <c r="AF2643" s="154"/>
      <c r="AG2643" s="63">
        <f t="shared" si="803"/>
        <v>0</v>
      </c>
      <c r="AH2643" s="56">
        <f t="shared" si="804"/>
        <v>0</v>
      </c>
      <c r="AI2643" s="56">
        <f t="shared" si="805"/>
        <v>0</v>
      </c>
      <c r="AJ2643" s="56">
        <f t="shared" si="806"/>
        <v>0</v>
      </c>
      <c r="AK2643" s="56">
        <f t="shared" si="807"/>
        <v>0</v>
      </c>
      <c r="AL2643" s="56">
        <f t="shared" si="808"/>
        <v>0</v>
      </c>
      <c r="AM2643" s="56">
        <f t="shared" si="809"/>
        <v>0</v>
      </c>
      <c r="AN2643" s="56">
        <f t="shared" si="810"/>
        <v>0</v>
      </c>
      <c r="AO2643" s="56">
        <f t="shared" si="811"/>
        <v>0</v>
      </c>
      <c r="AP2643" s="56">
        <f t="shared" si="812"/>
        <v>0</v>
      </c>
      <c r="AQ2643" s="56">
        <f t="shared" si="813"/>
        <v>0</v>
      </c>
      <c r="AR2643" s="86">
        <f t="shared" si="814"/>
        <v>0</v>
      </c>
    </row>
    <row r="2644" spans="1:44" x14ac:dyDescent="0.25">
      <c r="A2644" s="178"/>
      <c r="B2644" s="55" t="str">
        <f>_xlfn.IFNA(VLOOKUP(A2644,'Ajánlatkérő(k) adatai'!$B$4:$C$205,2,0),"")</f>
        <v/>
      </c>
      <c r="C2644" s="178"/>
      <c r="D2644" s="55" t="str">
        <f>_xlfn.IFNA(VLOOKUP(C2644,'Számlafizető(k) adatai'!$C$4:$D$203,2,0),"")</f>
        <v/>
      </c>
      <c r="E2644" s="55" t="str">
        <f>_xlfn.IFNA(VLOOKUP(C2644,'Számlafizető(k) adatai'!$C$4:$M$203,11,0),"")</f>
        <v/>
      </c>
      <c r="F2644" s="178"/>
      <c r="G2644" s="178"/>
      <c r="H2644" s="178"/>
      <c r="I2644" s="55" t="str">
        <f>IF(F2644="","",VLOOKUP(LEFT(F2644,5),'Technikai cellák'!B:C,2,0))</f>
        <v/>
      </c>
      <c r="J2644" s="55" t="str">
        <f>IF(F2644="","",VLOOKUP(I2644,'Technikai cellák'!$C$1:$D$12,2,0))</f>
        <v/>
      </c>
      <c r="K2644" s="179"/>
      <c r="L2644" s="67" t="str">
        <f t="shared" si="797"/>
        <v/>
      </c>
      <c r="M2644" s="68">
        <f t="shared" si="798"/>
        <v>0</v>
      </c>
      <c r="N2644" s="66">
        <f t="shared" si="799"/>
        <v>0</v>
      </c>
      <c r="O2644" s="152"/>
      <c r="P2644" s="172">
        <f t="shared" si="815"/>
        <v>0</v>
      </c>
      <c r="Q2644" s="69">
        <f t="shared" si="800"/>
        <v>0</v>
      </c>
      <c r="R2644" s="62">
        <f t="shared" si="801"/>
        <v>0</v>
      </c>
      <c r="S2644" s="153"/>
      <c r="T2644" s="118" t="str">
        <f t="shared" si="802"/>
        <v/>
      </c>
      <c r="U2644" s="154"/>
      <c r="V2644" s="154"/>
      <c r="W2644" s="154"/>
      <c r="X2644" s="154"/>
      <c r="Y2644" s="154"/>
      <c r="Z2644" s="154"/>
      <c r="AA2644" s="154"/>
      <c r="AB2644" s="154"/>
      <c r="AC2644" s="154"/>
      <c r="AD2644" s="154"/>
      <c r="AE2644" s="154"/>
      <c r="AF2644" s="154"/>
      <c r="AG2644" s="63">
        <f t="shared" si="803"/>
        <v>0</v>
      </c>
      <c r="AH2644" s="56">
        <f t="shared" si="804"/>
        <v>0</v>
      </c>
      <c r="AI2644" s="56">
        <f t="shared" si="805"/>
        <v>0</v>
      </c>
      <c r="AJ2644" s="56">
        <f t="shared" si="806"/>
        <v>0</v>
      </c>
      <c r="AK2644" s="56">
        <f t="shared" si="807"/>
        <v>0</v>
      </c>
      <c r="AL2644" s="56">
        <f t="shared" si="808"/>
        <v>0</v>
      </c>
      <c r="AM2644" s="56">
        <f t="shared" si="809"/>
        <v>0</v>
      </c>
      <c r="AN2644" s="56">
        <f t="shared" si="810"/>
        <v>0</v>
      </c>
      <c r="AO2644" s="56">
        <f t="shared" si="811"/>
        <v>0</v>
      </c>
      <c r="AP2644" s="56">
        <f t="shared" si="812"/>
        <v>0</v>
      </c>
      <c r="AQ2644" s="56">
        <f t="shared" si="813"/>
        <v>0</v>
      </c>
      <c r="AR2644" s="86">
        <f t="shared" si="814"/>
        <v>0</v>
      </c>
    </row>
    <row r="2645" spans="1:44" x14ac:dyDescent="0.25">
      <c r="A2645" s="178"/>
      <c r="B2645" s="55" t="str">
        <f>_xlfn.IFNA(VLOOKUP(A2645,'Ajánlatkérő(k) adatai'!$B$4:$C$205,2,0),"")</f>
        <v/>
      </c>
      <c r="C2645" s="178"/>
      <c r="D2645" s="55" t="str">
        <f>_xlfn.IFNA(VLOOKUP(C2645,'Számlafizető(k) adatai'!$C$4:$D$203,2,0),"")</f>
        <v/>
      </c>
      <c r="E2645" s="55" t="str">
        <f>_xlfn.IFNA(VLOOKUP(C2645,'Számlafizető(k) adatai'!$C$4:$M$203,11,0),"")</f>
        <v/>
      </c>
      <c r="F2645" s="178"/>
      <c r="G2645" s="178"/>
      <c r="H2645" s="178"/>
      <c r="I2645" s="55" t="str">
        <f>IF(F2645="","",VLOOKUP(LEFT(F2645,5),'Technikai cellák'!B:C,2,0))</f>
        <v/>
      </c>
      <c r="J2645" s="55" t="str">
        <f>IF(F2645="","",VLOOKUP(I2645,'Technikai cellák'!$C$1:$D$12,2,0))</f>
        <v/>
      </c>
      <c r="K2645" s="179"/>
      <c r="L2645" s="67" t="str">
        <f t="shared" ref="L2645:L2708" si="816">IF(K2645="","",IF(K2645&lt;20,"20 alatti",IF(K2645&lt;100,"20-99",IF(K2645&lt;500,"100-500","500-"))))</f>
        <v/>
      </c>
      <c r="M2645" s="68">
        <f t="shared" ref="M2645:M2708" si="817">ROUND(IF(L2645="20 alatti",K2645*1,0),0)</f>
        <v>0</v>
      </c>
      <c r="N2645" s="66">
        <f t="shared" ref="N2645:N2708" si="818">ROUND(IF(L2645="20-99",K2645*10.5,0),0)</f>
        <v>0</v>
      </c>
      <c r="O2645" s="152"/>
      <c r="P2645" s="172">
        <f t="shared" si="815"/>
        <v>0</v>
      </c>
      <c r="Q2645" s="69">
        <f t="shared" ref="Q2645:Q2708" si="819">ROUND(R2645*$F$10,0)</f>
        <v>0</v>
      </c>
      <c r="R2645" s="62">
        <f t="shared" ref="R2645:R2708" si="820">SUM(AG2645:AR2645)</f>
        <v>0</v>
      </c>
      <c r="S2645" s="153"/>
      <c r="T2645" s="118" t="str">
        <f t="shared" ref="T2645:T2708" si="821">IF(S2645="","",IF((DAYS360(S2645,$C$4,TRUE))/30&lt;0,"",(DAYS360(S2645,$C$4,))/30))</f>
        <v/>
      </c>
      <c r="U2645" s="154"/>
      <c r="V2645" s="154"/>
      <c r="W2645" s="154"/>
      <c r="X2645" s="154"/>
      <c r="Y2645" s="154"/>
      <c r="Z2645" s="154"/>
      <c r="AA2645" s="154"/>
      <c r="AB2645" s="154"/>
      <c r="AC2645" s="154"/>
      <c r="AD2645" s="154"/>
      <c r="AE2645" s="154"/>
      <c r="AF2645" s="154"/>
      <c r="AG2645" s="63">
        <f t="shared" ref="AG2645:AG2708" si="822">ROUND((U2645*$C$7)/$C$8,0)</f>
        <v>0</v>
      </c>
      <c r="AH2645" s="56">
        <f t="shared" ref="AH2645:AH2708" si="823">ROUND((V2645*$C$7)/$C$8,0)</f>
        <v>0</v>
      </c>
      <c r="AI2645" s="56">
        <f t="shared" ref="AI2645:AI2708" si="824">ROUND((W2645*$C$7)/$C$8,0)</f>
        <v>0</v>
      </c>
      <c r="AJ2645" s="56">
        <f t="shared" ref="AJ2645:AJ2708" si="825">ROUND((X2645*$C$7)/$C$8,0)</f>
        <v>0</v>
      </c>
      <c r="AK2645" s="56">
        <f t="shared" ref="AK2645:AK2708" si="826">ROUND((Y2645*$C$7)/$C$8,0)</f>
        <v>0</v>
      </c>
      <c r="AL2645" s="56">
        <f t="shared" ref="AL2645:AL2708" si="827">ROUND((Z2645*$C$7)/$C$8,0)</f>
        <v>0</v>
      </c>
      <c r="AM2645" s="56">
        <f t="shared" ref="AM2645:AM2708" si="828">ROUND((AA2645*$C$7)/$C$8,0)</f>
        <v>0</v>
      </c>
      <c r="AN2645" s="56">
        <f t="shared" ref="AN2645:AN2708" si="829">ROUND((AB2645*$C$7)/$C$8,0)</f>
        <v>0</v>
      </c>
      <c r="AO2645" s="56">
        <f t="shared" ref="AO2645:AO2708" si="830">ROUND((AC2645*$C$7)/$C$8,0)</f>
        <v>0</v>
      </c>
      <c r="AP2645" s="56">
        <f t="shared" ref="AP2645:AP2708" si="831">ROUND((AD2645*$C$7)/$C$8,0)</f>
        <v>0</v>
      </c>
      <c r="AQ2645" s="56">
        <f t="shared" ref="AQ2645:AQ2708" si="832">ROUND((AE2645*$C$7)/$C$8,0)</f>
        <v>0</v>
      </c>
      <c r="AR2645" s="86">
        <f t="shared" ref="AR2645:AR2708" si="833">ROUND((AF2645*$C$7)/$C$8,0)</f>
        <v>0</v>
      </c>
    </row>
    <row r="2646" spans="1:44" x14ac:dyDescent="0.25">
      <c r="A2646" s="178"/>
      <c r="B2646" s="55" t="str">
        <f>_xlfn.IFNA(VLOOKUP(A2646,'Ajánlatkérő(k) adatai'!$B$4:$C$205,2,0),"")</f>
        <v/>
      </c>
      <c r="C2646" s="178"/>
      <c r="D2646" s="55" t="str">
        <f>_xlfn.IFNA(VLOOKUP(C2646,'Számlafizető(k) adatai'!$C$4:$D$203,2,0),"")</f>
        <v/>
      </c>
      <c r="E2646" s="55" t="str">
        <f>_xlfn.IFNA(VLOOKUP(C2646,'Számlafizető(k) adatai'!$C$4:$M$203,11,0),"")</f>
        <v/>
      </c>
      <c r="F2646" s="178"/>
      <c r="G2646" s="178"/>
      <c r="H2646" s="178"/>
      <c r="I2646" s="55" t="str">
        <f>IF(F2646="","",VLOOKUP(LEFT(F2646,5),'Technikai cellák'!B:C,2,0))</f>
        <v/>
      </c>
      <c r="J2646" s="55" t="str">
        <f>IF(F2646="","",VLOOKUP(I2646,'Technikai cellák'!$C$1:$D$12,2,0))</f>
        <v/>
      </c>
      <c r="K2646" s="179"/>
      <c r="L2646" s="67" t="str">
        <f t="shared" si="816"/>
        <v/>
      </c>
      <c r="M2646" s="68">
        <f t="shared" si="817"/>
        <v>0</v>
      </c>
      <c r="N2646" s="66">
        <f t="shared" si="818"/>
        <v>0</v>
      </c>
      <c r="O2646" s="152"/>
      <c r="P2646" s="172">
        <f t="shared" si="815"/>
        <v>0</v>
      </c>
      <c r="Q2646" s="69">
        <f t="shared" si="819"/>
        <v>0</v>
      </c>
      <c r="R2646" s="62">
        <f t="shared" si="820"/>
        <v>0</v>
      </c>
      <c r="S2646" s="153"/>
      <c r="T2646" s="118" t="str">
        <f t="shared" si="821"/>
        <v/>
      </c>
      <c r="U2646" s="154"/>
      <c r="V2646" s="154"/>
      <c r="W2646" s="154"/>
      <c r="X2646" s="154"/>
      <c r="Y2646" s="154"/>
      <c r="Z2646" s="154"/>
      <c r="AA2646" s="154"/>
      <c r="AB2646" s="154"/>
      <c r="AC2646" s="154"/>
      <c r="AD2646" s="154"/>
      <c r="AE2646" s="154"/>
      <c r="AF2646" s="154"/>
      <c r="AG2646" s="63">
        <f t="shared" si="822"/>
        <v>0</v>
      </c>
      <c r="AH2646" s="56">
        <f t="shared" si="823"/>
        <v>0</v>
      </c>
      <c r="AI2646" s="56">
        <f t="shared" si="824"/>
        <v>0</v>
      </c>
      <c r="AJ2646" s="56">
        <f t="shared" si="825"/>
        <v>0</v>
      </c>
      <c r="AK2646" s="56">
        <f t="shared" si="826"/>
        <v>0</v>
      </c>
      <c r="AL2646" s="56">
        <f t="shared" si="827"/>
        <v>0</v>
      </c>
      <c r="AM2646" s="56">
        <f t="shared" si="828"/>
        <v>0</v>
      </c>
      <c r="AN2646" s="56">
        <f t="shared" si="829"/>
        <v>0</v>
      </c>
      <c r="AO2646" s="56">
        <f t="shared" si="830"/>
        <v>0</v>
      </c>
      <c r="AP2646" s="56">
        <f t="shared" si="831"/>
        <v>0</v>
      </c>
      <c r="AQ2646" s="56">
        <f t="shared" si="832"/>
        <v>0</v>
      </c>
      <c r="AR2646" s="86">
        <f t="shared" si="833"/>
        <v>0</v>
      </c>
    </row>
    <row r="2647" spans="1:44" x14ac:dyDescent="0.25">
      <c r="A2647" s="178"/>
      <c r="B2647" s="55" t="str">
        <f>_xlfn.IFNA(VLOOKUP(A2647,'Ajánlatkérő(k) adatai'!$B$4:$C$205,2,0),"")</f>
        <v/>
      </c>
      <c r="C2647" s="178"/>
      <c r="D2647" s="55" t="str">
        <f>_xlfn.IFNA(VLOOKUP(C2647,'Számlafizető(k) adatai'!$C$4:$D$203,2,0),"")</f>
        <v/>
      </c>
      <c r="E2647" s="55" t="str">
        <f>_xlfn.IFNA(VLOOKUP(C2647,'Számlafizető(k) adatai'!$C$4:$M$203,11,0),"")</f>
        <v/>
      </c>
      <c r="F2647" s="178"/>
      <c r="G2647" s="178"/>
      <c r="H2647" s="178"/>
      <c r="I2647" s="55" t="str">
        <f>IF(F2647="","",VLOOKUP(LEFT(F2647,5),'Technikai cellák'!B:C,2,0))</f>
        <v/>
      </c>
      <c r="J2647" s="55" t="str">
        <f>IF(F2647="","",VLOOKUP(I2647,'Technikai cellák'!$C$1:$D$12,2,0))</f>
        <v/>
      </c>
      <c r="K2647" s="179"/>
      <c r="L2647" s="67" t="str">
        <f t="shared" si="816"/>
        <v/>
      </c>
      <c r="M2647" s="68">
        <f t="shared" si="817"/>
        <v>0</v>
      </c>
      <c r="N2647" s="66">
        <f t="shared" si="818"/>
        <v>0</v>
      </c>
      <c r="O2647" s="152"/>
      <c r="P2647" s="172">
        <f t="shared" si="815"/>
        <v>0</v>
      </c>
      <c r="Q2647" s="69">
        <f t="shared" si="819"/>
        <v>0</v>
      </c>
      <c r="R2647" s="62">
        <f t="shared" si="820"/>
        <v>0</v>
      </c>
      <c r="S2647" s="153"/>
      <c r="T2647" s="118" t="str">
        <f t="shared" si="821"/>
        <v/>
      </c>
      <c r="U2647" s="154"/>
      <c r="V2647" s="154"/>
      <c r="W2647" s="154"/>
      <c r="X2647" s="154"/>
      <c r="Y2647" s="154"/>
      <c r="Z2647" s="154"/>
      <c r="AA2647" s="154"/>
      <c r="AB2647" s="154"/>
      <c r="AC2647" s="154"/>
      <c r="AD2647" s="154"/>
      <c r="AE2647" s="154"/>
      <c r="AF2647" s="154"/>
      <c r="AG2647" s="63">
        <f t="shared" si="822"/>
        <v>0</v>
      </c>
      <c r="AH2647" s="56">
        <f t="shared" si="823"/>
        <v>0</v>
      </c>
      <c r="AI2647" s="56">
        <f t="shared" si="824"/>
        <v>0</v>
      </c>
      <c r="AJ2647" s="56">
        <f t="shared" si="825"/>
        <v>0</v>
      </c>
      <c r="AK2647" s="56">
        <f t="shared" si="826"/>
        <v>0</v>
      </c>
      <c r="AL2647" s="56">
        <f t="shared" si="827"/>
        <v>0</v>
      </c>
      <c r="AM2647" s="56">
        <f t="shared" si="828"/>
        <v>0</v>
      </c>
      <c r="AN2647" s="56">
        <f t="shared" si="829"/>
        <v>0</v>
      </c>
      <c r="AO2647" s="56">
        <f t="shared" si="830"/>
        <v>0</v>
      </c>
      <c r="AP2647" s="56">
        <f t="shared" si="831"/>
        <v>0</v>
      </c>
      <c r="AQ2647" s="56">
        <f t="shared" si="832"/>
        <v>0</v>
      </c>
      <c r="AR2647" s="86">
        <f t="shared" si="833"/>
        <v>0</v>
      </c>
    </row>
    <row r="2648" spans="1:44" x14ac:dyDescent="0.25">
      <c r="A2648" s="178"/>
      <c r="B2648" s="55" t="str">
        <f>_xlfn.IFNA(VLOOKUP(A2648,'Ajánlatkérő(k) adatai'!$B$4:$C$205,2,0),"")</f>
        <v/>
      </c>
      <c r="C2648" s="178"/>
      <c r="D2648" s="55" t="str">
        <f>_xlfn.IFNA(VLOOKUP(C2648,'Számlafizető(k) adatai'!$C$4:$D$203,2,0),"")</f>
        <v/>
      </c>
      <c r="E2648" s="55" t="str">
        <f>_xlfn.IFNA(VLOOKUP(C2648,'Számlafizető(k) adatai'!$C$4:$M$203,11,0),"")</f>
        <v/>
      </c>
      <c r="F2648" s="178"/>
      <c r="G2648" s="178"/>
      <c r="H2648" s="178"/>
      <c r="I2648" s="55" t="str">
        <f>IF(F2648="","",VLOOKUP(LEFT(F2648,5),'Technikai cellák'!B:C,2,0))</f>
        <v/>
      </c>
      <c r="J2648" s="55" t="str">
        <f>IF(F2648="","",VLOOKUP(I2648,'Technikai cellák'!$C$1:$D$12,2,0))</f>
        <v/>
      </c>
      <c r="K2648" s="179"/>
      <c r="L2648" s="67" t="str">
        <f t="shared" si="816"/>
        <v/>
      </c>
      <c r="M2648" s="68">
        <f t="shared" si="817"/>
        <v>0</v>
      </c>
      <c r="N2648" s="66">
        <f t="shared" si="818"/>
        <v>0</v>
      </c>
      <c r="O2648" s="152"/>
      <c r="P2648" s="172">
        <f t="shared" si="815"/>
        <v>0</v>
      </c>
      <c r="Q2648" s="69">
        <f t="shared" si="819"/>
        <v>0</v>
      </c>
      <c r="R2648" s="62">
        <f t="shared" si="820"/>
        <v>0</v>
      </c>
      <c r="S2648" s="153"/>
      <c r="T2648" s="118" t="str">
        <f t="shared" si="821"/>
        <v/>
      </c>
      <c r="U2648" s="154"/>
      <c r="V2648" s="154"/>
      <c r="W2648" s="154"/>
      <c r="X2648" s="154"/>
      <c r="Y2648" s="154"/>
      <c r="Z2648" s="154"/>
      <c r="AA2648" s="154"/>
      <c r="AB2648" s="154"/>
      <c r="AC2648" s="154"/>
      <c r="AD2648" s="154"/>
      <c r="AE2648" s="154"/>
      <c r="AF2648" s="154"/>
      <c r="AG2648" s="63">
        <f t="shared" si="822"/>
        <v>0</v>
      </c>
      <c r="AH2648" s="56">
        <f t="shared" si="823"/>
        <v>0</v>
      </c>
      <c r="AI2648" s="56">
        <f t="shared" si="824"/>
        <v>0</v>
      </c>
      <c r="AJ2648" s="56">
        <f t="shared" si="825"/>
        <v>0</v>
      </c>
      <c r="AK2648" s="56">
        <f t="shared" si="826"/>
        <v>0</v>
      </c>
      <c r="AL2648" s="56">
        <f t="shared" si="827"/>
        <v>0</v>
      </c>
      <c r="AM2648" s="56">
        <f t="shared" si="828"/>
        <v>0</v>
      </c>
      <c r="AN2648" s="56">
        <f t="shared" si="829"/>
        <v>0</v>
      </c>
      <c r="AO2648" s="56">
        <f t="shared" si="830"/>
        <v>0</v>
      </c>
      <c r="AP2648" s="56">
        <f t="shared" si="831"/>
        <v>0</v>
      </c>
      <c r="AQ2648" s="56">
        <f t="shared" si="832"/>
        <v>0</v>
      </c>
      <c r="AR2648" s="86">
        <f t="shared" si="833"/>
        <v>0</v>
      </c>
    </row>
    <row r="2649" spans="1:44" x14ac:dyDescent="0.25">
      <c r="A2649" s="178"/>
      <c r="B2649" s="55" t="str">
        <f>_xlfn.IFNA(VLOOKUP(A2649,'Ajánlatkérő(k) adatai'!$B$4:$C$205,2,0),"")</f>
        <v/>
      </c>
      <c r="C2649" s="178"/>
      <c r="D2649" s="55" t="str">
        <f>_xlfn.IFNA(VLOOKUP(C2649,'Számlafizető(k) adatai'!$C$4:$D$203,2,0),"")</f>
        <v/>
      </c>
      <c r="E2649" s="55" t="str">
        <f>_xlfn.IFNA(VLOOKUP(C2649,'Számlafizető(k) adatai'!$C$4:$M$203,11,0),"")</f>
        <v/>
      </c>
      <c r="F2649" s="178"/>
      <c r="G2649" s="178"/>
      <c r="H2649" s="178"/>
      <c r="I2649" s="55" t="str">
        <f>IF(F2649="","",VLOOKUP(LEFT(F2649,5),'Technikai cellák'!B:C,2,0))</f>
        <v/>
      </c>
      <c r="J2649" s="55" t="str">
        <f>IF(F2649="","",VLOOKUP(I2649,'Technikai cellák'!$C$1:$D$12,2,0))</f>
        <v/>
      </c>
      <c r="K2649" s="179"/>
      <c r="L2649" s="67" t="str">
        <f t="shared" si="816"/>
        <v/>
      </c>
      <c r="M2649" s="68">
        <f t="shared" si="817"/>
        <v>0</v>
      </c>
      <c r="N2649" s="66">
        <f t="shared" si="818"/>
        <v>0</v>
      </c>
      <c r="O2649" s="152"/>
      <c r="P2649" s="172">
        <f t="shared" si="815"/>
        <v>0</v>
      </c>
      <c r="Q2649" s="69">
        <f t="shared" si="819"/>
        <v>0</v>
      </c>
      <c r="R2649" s="62">
        <f t="shared" si="820"/>
        <v>0</v>
      </c>
      <c r="S2649" s="153"/>
      <c r="T2649" s="118" t="str">
        <f t="shared" si="821"/>
        <v/>
      </c>
      <c r="U2649" s="154"/>
      <c r="V2649" s="154"/>
      <c r="W2649" s="154"/>
      <c r="X2649" s="154"/>
      <c r="Y2649" s="154"/>
      <c r="Z2649" s="154"/>
      <c r="AA2649" s="154"/>
      <c r="AB2649" s="154"/>
      <c r="AC2649" s="154"/>
      <c r="AD2649" s="154"/>
      <c r="AE2649" s="154"/>
      <c r="AF2649" s="154"/>
      <c r="AG2649" s="63">
        <f t="shared" si="822"/>
        <v>0</v>
      </c>
      <c r="AH2649" s="56">
        <f t="shared" si="823"/>
        <v>0</v>
      </c>
      <c r="AI2649" s="56">
        <f t="shared" si="824"/>
        <v>0</v>
      </c>
      <c r="AJ2649" s="56">
        <f t="shared" si="825"/>
        <v>0</v>
      </c>
      <c r="AK2649" s="56">
        <f t="shared" si="826"/>
        <v>0</v>
      </c>
      <c r="AL2649" s="56">
        <f t="shared" si="827"/>
        <v>0</v>
      </c>
      <c r="AM2649" s="56">
        <f t="shared" si="828"/>
        <v>0</v>
      </c>
      <c r="AN2649" s="56">
        <f t="shared" si="829"/>
        <v>0</v>
      </c>
      <c r="AO2649" s="56">
        <f t="shared" si="830"/>
        <v>0</v>
      </c>
      <c r="AP2649" s="56">
        <f t="shared" si="831"/>
        <v>0</v>
      </c>
      <c r="AQ2649" s="56">
        <f t="shared" si="832"/>
        <v>0</v>
      </c>
      <c r="AR2649" s="86">
        <f t="shared" si="833"/>
        <v>0</v>
      </c>
    </row>
    <row r="2650" spans="1:44" x14ac:dyDescent="0.25">
      <c r="A2650" s="178"/>
      <c r="B2650" s="55" t="str">
        <f>_xlfn.IFNA(VLOOKUP(A2650,'Ajánlatkérő(k) adatai'!$B$4:$C$205,2,0),"")</f>
        <v/>
      </c>
      <c r="C2650" s="178"/>
      <c r="D2650" s="55" t="str">
        <f>_xlfn.IFNA(VLOOKUP(C2650,'Számlafizető(k) adatai'!$C$4:$D$203,2,0),"")</f>
        <v/>
      </c>
      <c r="E2650" s="55" t="str">
        <f>_xlfn.IFNA(VLOOKUP(C2650,'Számlafizető(k) adatai'!$C$4:$M$203,11,0),"")</f>
        <v/>
      </c>
      <c r="F2650" s="178"/>
      <c r="G2650" s="178"/>
      <c r="H2650" s="178"/>
      <c r="I2650" s="55" t="str">
        <f>IF(F2650="","",VLOOKUP(LEFT(F2650,5),'Technikai cellák'!B:C,2,0))</f>
        <v/>
      </c>
      <c r="J2650" s="55" t="str">
        <f>IF(F2650="","",VLOOKUP(I2650,'Technikai cellák'!$C$1:$D$12,2,0))</f>
        <v/>
      </c>
      <c r="K2650" s="179"/>
      <c r="L2650" s="67" t="str">
        <f t="shared" si="816"/>
        <v/>
      </c>
      <c r="M2650" s="68">
        <f t="shared" si="817"/>
        <v>0</v>
      </c>
      <c r="N2650" s="66">
        <f t="shared" si="818"/>
        <v>0</v>
      </c>
      <c r="O2650" s="152"/>
      <c r="P2650" s="172">
        <f t="shared" si="815"/>
        <v>0</v>
      </c>
      <c r="Q2650" s="69">
        <f t="shared" si="819"/>
        <v>0</v>
      </c>
      <c r="R2650" s="62">
        <f t="shared" si="820"/>
        <v>0</v>
      </c>
      <c r="S2650" s="153"/>
      <c r="T2650" s="118" t="str">
        <f t="shared" si="821"/>
        <v/>
      </c>
      <c r="U2650" s="154"/>
      <c r="V2650" s="154"/>
      <c r="W2650" s="154"/>
      <c r="X2650" s="154"/>
      <c r="Y2650" s="154"/>
      <c r="Z2650" s="154"/>
      <c r="AA2650" s="154"/>
      <c r="AB2650" s="154"/>
      <c r="AC2650" s="154"/>
      <c r="AD2650" s="154"/>
      <c r="AE2650" s="154"/>
      <c r="AF2650" s="154"/>
      <c r="AG2650" s="63">
        <f t="shared" si="822"/>
        <v>0</v>
      </c>
      <c r="AH2650" s="56">
        <f t="shared" si="823"/>
        <v>0</v>
      </c>
      <c r="AI2650" s="56">
        <f t="shared" si="824"/>
        <v>0</v>
      </c>
      <c r="AJ2650" s="56">
        <f t="shared" si="825"/>
        <v>0</v>
      </c>
      <c r="AK2650" s="56">
        <f t="shared" si="826"/>
        <v>0</v>
      </c>
      <c r="AL2650" s="56">
        <f t="shared" si="827"/>
        <v>0</v>
      </c>
      <c r="AM2650" s="56">
        <f t="shared" si="828"/>
        <v>0</v>
      </c>
      <c r="AN2650" s="56">
        <f t="shared" si="829"/>
        <v>0</v>
      </c>
      <c r="AO2650" s="56">
        <f t="shared" si="830"/>
        <v>0</v>
      </c>
      <c r="AP2650" s="56">
        <f t="shared" si="831"/>
        <v>0</v>
      </c>
      <c r="AQ2650" s="56">
        <f t="shared" si="832"/>
        <v>0</v>
      </c>
      <c r="AR2650" s="86">
        <f t="shared" si="833"/>
        <v>0</v>
      </c>
    </row>
    <row r="2651" spans="1:44" x14ac:dyDescent="0.25">
      <c r="A2651" s="178"/>
      <c r="B2651" s="55" t="str">
        <f>_xlfn.IFNA(VLOOKUP(A2651,'Ajánlatkérő(k) adatai'!$B$4:$C$205,2,0),"")</f>
        <v/>
      </c>
      <c r="C2651" s="178"/>
      <c r="D2651" s="55" t="str">
        <f>_xlfn.IFNA(VLOOKUP(C2651,'Számlafizető(k) adatai'!$C$4:$D$203,2,0),"")</f>
        <v/>
      </c>
      <c r="E2651" s="55" t="str">
        <f>_xlfn.IFNA(VLOOKUP(C2651,'Számlafizető(k) adatai'!$C$4:$M$203,11,0),"")</f>
        <v/>
      </c>
      <c r="F2651" s="178"/>
      <c r="G2651" s="178"/>
      <c r="H2651" s="178"/>
      <c r="I2651" s="55" t="str">
        <f>IF(F2651="","",VLOOKUP(LEFT(F2651,5),'Technikai cellák'!B:C,2,0))</f>
        <v/>
      </c>
      <c r="J2651" s="55" t="str">
        <f>IF(F2651="","",VLOOKUP(I2651,'Technikai cellák'!$C$1:$D$12,2,0))</f>
        <v/>
      </c>
      <c r="K2651" s="179"/>
      <c r="L2651" s="67" t="str">
        <f t="shared" si="816"/>
        <v/>
      </c>
      <c r="M2651" s="68">
        <f t="shared" si="817"/>
        <v>0</v>
      </c>
      <c r="N2651" s="66">
        <f t="shared" si="818"/>
        <v>0</v>
      </c>
      <c r="O2651" s="152"/>
      <c r="P2651" s="172">
        <f t="shared" si="815"/>
        <v>0</v>
      </c>
      <c r="Q2651" s="69">
        <f t="shared" si="819"/>
        <v>0</v>
      </c>
      <c r="R2651" s="62">
        <f t="shared" si="820"/>
        <v>0</v>
      </c>
      <c r="S2651" s="153"/>
      <c r="T2651" s="118" t="str">
        <f t="shared" si="821"/>
        <v/>
      </c>
      <c r="U2651" s="154"/>
      <c r="V2651" s="154"/>
      <c r="W2651" s="154"/>
      <c r="X2651" s="154"/>
      <c r="Y2651" s="154"/>
      <c r="Z2651" s="154"/>
      <c r="AA2651" s="154"/>
      <c r="AB2651" s="154"/>
      <c r="AC2651" s="154"/>
      <c r="AD2651" s="154"/>
      <c r="AE2651" s="154"/>
      <c r="AF2651" s="154"/>
      <c r="AG2651" s="63">
        <f t="shared" si="822"/>
        <v>0</v>
      </c>
      <c r="AH2651" s="56">
        <f t="shared" si="823"/>
        <v>0</v>
      </c>
      <c r="AI2651" s="56">
        <f t="shared" si="824"/>
        <v>0</v>
      </c>
      <c r="AJ2651" s="56">
        <f t="shared" si="825"/>
        <v>0</v>
      </c>
      <c r="AK2651" s="56">
        <f t="shared" si="826"/>
        <v>0</v>
      </c>
      <c r="AL2651" s="56">
        <f t="shared" si="827"/>
        <v>0</v>
      </c>
      <c r="AM2651" s="56">
        <f t="shared" si="828"/>
        <v>0</v>
      </c>
      <c r="AN2651" s="56">
        <f t="shared" si="829"/>
        <v>0</v>
      </c>
      <c r="AO2651" s="56">
        <f t="shared" si="830"/>
        <v>0</v>
      </c>
      <c r="AP2651" s="56">
        <f t="shared" si="831"/>
        <v>0</v>
      </c>
      <c r="AQ2651" s="56">
        <f t="shared" si="832"/>
        <v>0</v>
      </c>
      <c r="AR2651" s="86">
        <f t="shared" si="833"/>
        <v>0</v>
      </c>
    </row>
    <row r="2652" spans="1:44" x14ac:dyDescent="0.25">
      <c r="A2652" s="178"/>
      <c r="B2652" s="55" t="str">
        <f>_xlfn.IFNA(VLOOKUP(A2652,'Ajánlatkérő(k) adatai'!$B$4:$C$205,2,0),"")</f>
        <v/>
      </c>
      <c r="C2652" s="178"/>
      <c r="D2652" s="55" t="str">
        <f>_xlfn.IFNA(VLOOKUP(C2652,'Számlafizető(k) adatai'!$C$4:$D$203,2,0),"")</f>
        <v/>
      </c>
      <c r="E2652" s="55" t="str">
        <f>_xlfn.IFNA(VLOOKUP(C2652,'Számlafizető(k) adatai'!$C$4:$M$203,11,0),"")</f>
        <v/>
      </c>
      <c r="F2652" s="178"/>
      <c r="G2652" s="178"/>
      <c r="H2652" s="178"/>
      <c r="I2652" s="55" t="str">
        <f>IF(F2652="","",VLOOKUP(LEFT(F2652,5),'Technikai cellák'!B:C,2,0))</f>
        <v/>
      </c>
      <c r="J2652" s="55" t="str">
        <f>IF(F2652="","",VLOOKUP(I2652,'Technikai cellák'!$C$1:$D$12,2,0))</f>
        <v/>
      </c>
      <c r="K2652" s="179"/>
      <c r="L2652" s="67" t="str">
        <f t="shared" si="816"/>
        <v/>
      </c>
      <c r="M2652" s="68">
        <f t="shared" si="817"/>
        <v>0</v>
      </c>
      <c r="N2652" s="66">
        <f t="shared" si="818"/>
        <v>0</v>
      </c>
      <c r="O2652" s="152"/>
      <c r="P2652" s="172">
        <f t="shared" si="815"/>
        <v>0</v>
      </c>
      <c r="Q2652" s="69">
        <f t="shared" si="819"/>
        <v>0</v>
      </c>
      <c r="R2652" s="62">
        <f t="shared" si="820"/>
        <v>0</v>
      </c>
      <c r="S2652" s="153"/>
      <c r="T2652" s="118" t="str">
        <f t="shared" si="821"/>
        <v/>
      </c>
      <c r="U2652" s="154"/>
      <c r="V2652" s="154"/>
      <c r="W2652" s="154"/>
      <c r="X2652" s="154"/>
      <c r="Y2652" s="154"/>
      <c r="Z2652" s="154"/>
      <c r="AA2652" s="154"/>
      <c r="AB2652" s="154"/>
      <c r="AC2652" s="154"/>
      <c r="AD2652" s="154"/>
      <c r="AE2652" s="154"/>
      <c r="AF2652" s="154"/>
      <c r="AG2652" s="63">
        <f t="shared" si="822"/>
        <v>0</v>
      </c>
      <c r="AH2652" s="56">
        <f t="shared" si="823"/>
        <v>0</v>
      </c>
      <c r="AI2652" s="56">
        <f t="shared" si="824"/>
        <v>0</v>
      </c>
      <c r="AJ2652" s="56">
        <f t="shared" si="825"/>
        <v>0</v>
      </c>
      <c r="AK2652" s="56">
        <f t="shared" si="826"/>
        <v>0</v>
      </c>
      <c r="AL2652" s="56">
        <f t="shared" si="827"/>
        <v>0</v>
      </c>
      <c r="AM2652" s="56">
        <f t="shared" si="828"/>
        <v>0</v>
      </c>
      <c r="AN2652" s="56">
        <f t="shared" si="829"/>
        <v>0</v>
      </c>
      <c r="AO2652" s="56">
        <f t="shared" si="830"/>
        <v>0</v>
      </c>
      <c r="AP2652" s="56">
        <f t="shared" si="831"/>
        <v>0</v>
      </c>
      <c r="AQ2652" s="56">
        <f t="shared" si="832"/>
        <v>0</v>
      </c>
      <c r="AR2652" s="86">
        <f t="shared" si="833"/>
        <v>0</v>
      </c>
    </row>
    <row r="2653" spans="1:44" x14ac:dyDescent="0.25">
      <c r="A2653" s="178"/>
      <c r="B2653" s="55" t="str">
        <f>_xlfn.IFNA(VLOOKUP(A2653,'Ajánlatkérő(k) adatai'!$B$4:$C$205,2,0),"")</f>
        <v/>
      </c>
      <c r="C2653" s="178"/>
      <c r="D2653" s="55" t="str">
        <f>_xlfn.IFNA(VLOOKUP(C2653,'Számlafizető(k) adatai'!$C$4:$D$203,2,0),"")</f>
        <v/>
      </c>
      <c r="E2653" s="55" t="str">
        <f>_xlfn.IFNA(VLOOKUP(C2653,'Számlafizető(k) adatai'!$C$4:$M$203,11,0),"")</f>
        <v/>
      </c>
      <c r="F2653" s="178"/>
      <c r="G2653" s="178"/>
      <c r="H2653" s="178"/>
      <c r="I2653" s="55" t="str">
        <f>IF(F2653="","",VLOOKUP(LEFT(F2653,5),'Technikai cellák'!B:C,2,0))</f>
        <v/>
      </c>
      <c r="J2653" s="55" t="str">
        <f>IF(F2653="","",VLOOKUP(I2653,'Technikai cellák'!$C$1:$D$12,2,0))</f>
        <v/>
      </c>
      <c r="K2653" s="179"/>
      <c r="L2653" s="67" t="str">
        <f t="shared" si="816"/>
        <v/>
      </c>
      <c r="M2653" s="68">
        <f t="shared" si="817"/>
        <v>0</v>
      </c>
      <c r="N2653" s="66">
        <f t="shared" si="818"/>
        <v>0</v>
      </c>
      <c r="O2653" s="152"/>
      <c r="P2653" s="172">
        <f t="shared" si="815"/>
        <v>0</v>
      </c>
      <c r="Q2653" s="69">
        <f t="shared" si="819"/>
        <v>0</v>
      </c>
      <c r="R2653" s="62">
        <f t="shared" si="820"/>
        <v>0</v>
      </c>
      <c r="S2653" s="153"/>
      <c r="T2653" s="118" t="str">
        <f t="shared" si="821"/>
        <v/>
      </c>
      <c r="U2653" s="154"/>
      <c r="V2653" s="154"/>
      <c r="W2653" s="154"/>
      <c r="X2653" s="154"/>
      <c r="Y2653" s="154"/>
      <c r="Z2653" s="154"/>
      <c r="AA2653" s="154"/>
      <c r="AB2653" s="154"/>
      <c r="AC2653" s="154"/>
      <c r="AD2653" s="154"/>
      <c r="AE2653" s="154"/>
      <c r="AF2653" s="154"/>
      <c r="AG2653" s="63">
        <f t="shared" si="822"/>
        <v>0</v>
      </c>
      <c r="AH2653" s="56">
        <f t="shared" si="823"/>
        <v>0</v>
      </c>
      <c r="AI2653" s="56">
        <f t="shared" si="824"/>
        <v>0</v>
      </c>
      <c r="AJ2653" s="56">
        <f t="shared" si="825"/>
        <v>0</v>
      </c>
      <c r="AK2653" s="56">
        <f t="shared" si="826"/>
        <v>0</v>
      </c>
      <c r="AL2653" s="56">
        <f t="shared" si="827"/>
        <v>0</v>
      </c>
      <c r="AM2653" s="56">
        <f t="shared" si="828"/>
        <v>0</v>
      </c>
      <c r="AN2653" s="56">
        <f t="shared" si="829"/>
        <v>0</v>
      </c>
      <c r="AO2653" s="56">
        <f t="shared" si="830"/>
        <v>0</v>
      </c>
      <c r="AP2653" s="56">
        <f t="shared" si="831"/>
        <v>0</v>
      </c>
      <c r="AQ2653" s="56">
        <f t="shared" si="832"/>
        <v>0</v>
      </c>
      <c r="AR2653" s="86">
        <f t="shared" si="833"/>
        <v>0</v>
      </c>
    </row>
    <row r="2654" spans="1:44" x14ac:dyDescent="0.25">
      <c r="A2654" s="178"/>
      <c r="B2654" s="55" t="str">
        <f>_xlfn.IFNA(VLOOKUP(A2654,'Ajánlatkérő(k) adatai'!$B$4:$C$205,2,0),"")</f>
        <v/>
      </c>
      <c r="C2654" s="178"/>
      <c r="D2654" s="55" t="str">
        <f>_xlfn.IFNA(VLOOKUP(C2654,'Számlafizető(k) adatai'!$C$4:$D$203,2,0),"")</f>
        <v/>
      </c>
      <c r="E2654" s="55" t="str">
        <f>_xlfn.IFNA(VLOOKUP(C2654,'Számlafizető(k) adatai'!$C$4:$M$203,11,0),"")</f>
        <v/>
      </c>
      <c r="F2654" s="178"/>
      <c r="G2654" s="178"/>
      <c r="H2654" s="178"/>
      <c r="I2654" s="55" t="str">
        <f>IF(F2654="","",VLOOKUP(LEFT(F2654,5),'Technikai cellák'!B:C,2,0))</f>
        <v/>
      </c>
      <c r="J2654" s="55" t="str">
        <f>IF(F2654="","",VLOOKUP(I2654,'Technikai cellák'!$C$1:$D$12,2,0))</f>
        <v/>
      </c>
      <c r="K2654" s="179"/>
      <c r="L2654" s="67" t="str">
        <f t="shared" si="816"/>
        <v/>
      </c>
      <c r="M2654" s="68">
        <f t="shared" si="817"/>
        <v>0</v>
      </c>
      <c r="N2654" s="66">
        <f t="shared" si="818"/>
        <v>0</v>
      </c>
      <c r="O2654" s="152"/>
      <c r="P2654" s="172">
        <f t="shared" si="815"/>
        <v>0</v>
      </c>
      <c r="Q2654" s="69">
        <f t="shared" si="819"/>
        <v>0</v>
      </c>
      <c r="R2654" s="62">
        <f t="shared" si="820"/>
        <v>0</v>
      </c>
      <c r="S2654" s="153"/>
      <c r="T2654" s="118" t="str">
        <f t="shared" si="821"/>
        <v/>
      </c>
      <c r="U2654" s="154"/>
      <c r="V2654" s="154"/>
      <c r="W2654" s="154"/>
      <c r="X2654" s="154"/>
      <c r="Y2654" s="154"/>
      <c r="Z2654" s="154"/>
      <c r="AA2654" s="154"/>
      <c r="AB2654" s="154"/>
      <c r="AC2654" s="154"/>
      <c r="AD2654" s="154"/>
      <c r="AE2654" s="154"/>
      <c r="AF2654" s="154"/>
      <c r="AG2654" s="63">
        <f t="shared" si="822"/>
        <v>0</v>
      </c>
      <c r="AH2654" s="56">
        <f t="shared" si="823"/>
        <v>0</v>
      </c>
      <c r="AI2654" s="56">
        <f t="shared" si="824"/>
        <v>0</v>
      </c>
      <c r="AJ2654" s="56">
        <f t="shared" si="825"/>
        <v>0</v>
      </c>
      <c r="AK2654" s="56">
        <f t="shared" si="826"/>
        <v>0</v>
      </c>
      <c r="AL2654" s="56">
        <f t="shared" si="827"/>
        <v>0</v>
      </c>
      <c r="AM2654" s="56">
        <f t="shared" si="828"/>
        <v>0</v>
      </c>
      <c r="AN2654" s="56">
        <f t="shared" si="829"/>
        <v>0</v>
      </c>
      <c r="AO2654" s="56">
        <f t="shared" si="830"/>
        <v>0</v>
      </c>
      <c r="AP2654" s="56">
        <f t="shared" si="831"/>
        <v>0</v>
      </c>
      <c r="AQ2654" s="56">
        <f t="shared" si="832"/>
        <v>0</v>
      </c>
      <c r="AR2654" s="86">
        <f t="shared" si="833"/>
        <v>0</v>
      </c>
    </row>
    <row r="2655" spans="1:44" x14ac:dyDescent="0.25">
      <c r="A2655" s="178"/>
      <c r="B2655" s="55" t="str">
        <f>_xlfn.IFNA(VLOOKUP(A2655,'Ajánlatkérő(k) adatai'!$B$4:$C$205,2,0),"")</f>
        <v/>
      </c>
      <c r="C2655" s="178"/>
      <c r="D2655" s="55" t="str">
        <f>_xlfn.IFNA(VLOOKUP(C2655,'Számlafizető(k) adatai'!$C$4:$D$203,2,0),"")</f>
        <v/>
      </c>
      <c r="E2655" s="55" t="str">
        <f>_xlfn.IFNA(VLOOKUP(C2655,'Számlafizető(k) adatai'!$C$4:$M$203,11,0),"")</f>
        <v/>
      </c>
      <c r="F2655" s="178"/>
      <c r="G2655" s="178"/>
      <c r="H2655" s="178"/>
      <c r="I2655" s="55" t="str">
        <f>IF(F2655="","",VLOOKUP(LEFT(F2655,5),'Technikai cellák'!B:C,2,0))</f>
        <v/>
      </c>
      <c r="J2655" s="55" t="str">
        <f>IF(F2655="","",VLOOKUP(I2655,'Technikai cellák'!$C$1:$D$12,2,0))</f>
        <v/>
      </c>
      <c r="K2655" s="179"/>
      <c r="L2655" s="67" t="str">
        <f t="shared" si="816"/>
        <v/>
      </c>
      <c r="M2655" s="68">
        <f t="shared" si="817"/>
        <v>0</v>
      </c>
      <c r="N2655" s="66">
        <f t="shared" si="818"/>
        <v>0</v>
      </c>
      <c r="O2655" s="152"/>
      <c r="P2655" s="172">
        <f t="shared" si="815"/>
        <v>0</v>
      </c>
      <c r="Q2655" s="69">
        <f t="shared" si="819"/>
        <v>0</v>
      </c>
      <c r="R2655" s="62">
        <f t="shared" si="820"/>
        <v>0</v>
      </c>
      <c r="S2655" s="153"/>
      <c r="T2655" s="118" t="str">
        <f t="shared" si="821"/>
        <v/>
      </c>
      <c r="U2655" s="154"/>
      <c r="V2655" s="154"/>
      <c r="W2655" s="154"/>
      <c r="X2655" s="154"/>
      <c r="Y2655" s="154"/>
      <c r="Z2655" s="154"/>
      <c r="AA2655" s="154"/>
      <c r="AB2655" s="154"/>
      <c r="AC2655" s="154"/>
      <c r="AD2655" s="154"/>
      <c r="AE2655" s="154"/>
      <c r="AF2655" s="154"/>
      <c r="AG2655" s="63">
        <f t="shared" si="822"/>
        <v>0</v>
      </c>
      <c r="AH2655" s="56">
        <f t="shared" si="823"/>
        <v>0</v>
      </c>
      <c r="AI2655" s="56">
        <f t="shared" si="824"/>
        <v>0</v>
      </c>
      <c r="AJ2655" s="56">
        <f t="shared" si="825"/>
        <v>0</v>
      </c>
      <c r="AK2655" s="56">
        <f t="shared" si="826"/>
        <v>0</v>
      </c>
      <c r="AL2655" s="56">
        <f t="shared" si="827"/>
        <v>0</v>
      </c>
      <c r="AM2655" s="56">
        <f t="shared" si="828"/>
        <v>0</v>
      </c>
      <c r="AN2655" s="56">
        <f t="shared" si="829"/>
        <v>0</v>
      </c>
      <c r="AO2655" s="56">
        <f t="shared" si="830"/>
        <v>0</v>
      </c>
      <c r="AP2655" s="56">
        <f t="shared" si="831"/>
        <v>0</v>
      </c>
      <c r="AQ2655" s="56">
        <f t="shared" si="832"/>
        <v>0</v>
      </c>
      <c r="AR2655" s="86">
        <f t="shared" si="833"/>
        <v>0</v>
      </c>
    </row>
    <row r="2656" spans="1:44" x14ac:dyDescent="0.25">
      <c r="A2656" s="178"/>
      <c r="B2656" s="55" t="str">
        <f>_xlfn.IFNA(VLOOKUP(A2656,'Ajánlatkérő(k) adatai'!$B$4:$C$205,2,0),"")</f>
        <v/>
      </c>
      <c r="C2656" s="178"/>
      <c r="D2656" s="55" t="str">
        <f>_xlfn.IFNA(VLOOKUP(C2656,'Számlafizető(k) adatai'!$C$4:$D$203,2,0),"")</f>
        <v/>
      </c>
      <c r="E2656" s="55" t="str">
        <f>_xlfn.IFNA(VLOOKUP(C2656,'Számlafizető(k) adatai'!$C$4:$M$203,11,0),"")</f>
        <v/>
      </c>
      <c r="F2656" s="178"/>
      <c r="G2656" s="178"/>
      <c r="H2656" s="178"/>
      <c r="I2656" s="55" t="str">
        <f>IF(F2656="","",VLOOKUP(LEFT(F2656,5),'Technikai cellák'!B:C,2,0))</f>
        <v/>
      </c>
      <c r="J2656" s="55" t="str">
        <f>IF(F2656="","",VLOOKUP(I2656,'Technikai cellák'!$C$1:$D$12,2,0))</f>
        <v/>
      </c>
      <c r="K2656" s="179"/>
      <c r="L2656" s="67" t="str">
        <f t="shared" si="816"/>
        <v/>
      </c>
      <c r="M2656" s="68">
        <f t="shared" si="817"/>
        <v>0</v>
      </c>
      <c r="N2656" s="66">
        <f t="shared" si="818"/>
        <v>0</v>
      </c>
      <c r="O2656" s="152"/>
      <c r="P2656" s="172">
        <f t="shared" si="815"/>
        <v>0</v>
      </c>
      <c r="Q2656" s="69">
        <f t="shared" si="819"/>
        <v>0</v>
      </c>
      <c r="R2656" s="62">
        <f t="shared" si="820"/>
        <v>0</v>
      </c>
      <c r="S2656" s="153"/>
      <c r="T2656" s="118" t="str">
        <f t="shared" si="821"/>
        <v/>
      </c>
      <c r="U2656" s="154"/>
      <c r="V2656" s="154"/>
      <c r="W2656" s="154"/>
      <c r="X2656" s="154"/>
      <c r="Y2656" s="154"/>
      <c r="Z2656" s="154"/>
      <c r="AA2656" s="154"/>
      <c r="AB2656" s="154"/>
      <c r="AC2656" s="154"/>
      <c r="AD2656" s="154"/>
      <c r="AE2656" s="154"/>
      <c r="AF2656" s="154"/>
      <c r="AG2656" s="63">
        <f t="shared" si="822"/>
        <v>0</v>
      </c>
      <c r="AH2656" s="56">
        <f t="shared" si="823"/>
        <v>0</v>
      </c>
      <c r="AI2656" s="56">
        <f t="shared" si="824"/>
        <v>0</v>
      </c>
      <c r="AJ2656" s="56">
        <f t="shared" si="825"/>
        <v>0</v>
      </c>
      <c r="AK2656" s="56">
        <f t="shared" si="826"/>
        <v>0</v>
      </c>
      <c r="AL2656" s="56">
        <f t="shared" si="827"/>
        <v>0</v>
      </c>
      <c r="AM2656" s="56">
        <f t="shared" si="828"/>
        <v>0</v>
      </c>
      <c r="AN2656" s="56">
        <f t="shared" si="829"/>
        <v>0</v>
      </c>
      <c r="AO2656" s="56">
        <f t="shared" si="830"/>
        <v>0</v>
      </c>
      <c r="AP2656" s="56">
        <f t="shared" si="831"/>
        <v>0</v>
      </c>
      <c r="AQ2656" s="56">
        <f t="shared" si="832"/>
        <v>0</v>
      </c>
      <c r="AR2656" s="86">
        <f t="shared" si="833"/>
        <v>0</v>
      </c>
    </row>
    <row r="2657" spans="1:44" x14ac:dyDescent="0.25">
      <c r="A2657" s="178"/>
      <c r="B2657" s="55" t="str">
        <f>_xlfn.IFNA(VLOOKUP(A2657,'Ajánlatkérő(k) adatai'!$B$4:$C$205,2,0),"")</f>
        <v/>
      </c>
      <c r="C2657" s="178"/>
      <c r="D2657" s="55" t="str">
        <f>_xlfn.IFNA(VLOOKUP(C2657,'Számlafizető(k) adatai'!$C$4:$D$203,2,0),"")</f>
        <v/>
      </c>
      <c r="E2657" s="55" t="str">
        <f>_xlfn.IFNA(VLOOKUP(C2657,'Számlafizető(k) adatai'!$C$4:$M$203,11,0),"")</f>
        <v/>
      </c>
      <c r="F2657" s="178"/>
      <c r="G2657" s="178"/>
      <c r="H2657" s="178"/>
      <c r="I2657" s="55" t="str">
        <f>IF(F2657="","",VLOOKUP(LEFT(F2657,5),'Technikai cellák'!B:C,2,0))</f>
        <v/>
      </c>
      <c r="J2657" s="55" t="str">
        <f>IF(F2657="","",VLOOKUP(I2657,'Technikai cellák'!$C$1:$D$12,2,0))</f>
        <v/>
      </c>
      <c r="K2657" s="179"/>
      <c r="L2657" s="67" t="str">
        <f t="shared" si="816"/>
        <v/>
      </c>
      <c r="M2657" s="68">
        <f t="shared" si="817"/>
        <v>0</v>
      </c>
      <c r="N2657" s="66">
        <f t="shared" si="818"/>
        <v>0</v>
      </c>
      <c r="O2657" s="152"/>
      <c r="P2657" s="172">
        <f t="shared" si="815"/>
        <v>0</v>
      </c>
      <c r="Q2657" s="69">
        <f t="shared" si="819"/>
        <v>0</v>
      </c>
      <c r="R2657" s="62">
        <f t="shared" si="820"/>
        <v>0</v>
      </c>
      <c r="S2657" s="153"/>
      <c r="T2657" s="118" t="str">
        <f t="shared" si="821"/>
        <v/>
      </c>
      <c r="U2657" s="154"/>
      <c r="V2657" s="154"/>
      <c r="W2657" s="154"/>
      <c r="X2657" s="154"/>
      <c r="Y2657" s="154"/>
      <c r="Z2657" s="154"/>
      <c r="AA2657" s="154"/>
      <c r="AB2657" s="154"/>
      <c r="AC2657" s="154"/>
      <c r="AD2657" s="154"/>
      <c r="AE2657" s="154"/>
      <c r="AF2657" s="154"/>
      <c r="AG2657" s="63">
        <f t="shared" si="822"/>
        <v>0</v>
      </c>
      <c r="AH2657" s="56">
        <f t="shared" si="823"/>
        <v>0</v>
      </c>
      <c r="AI2657" s="56">
        <f t="shared" si="824"/>
        <v>0</v>
      </c>
      <c r="AJ2657" s="56">
        <f t="shared" si="825"/>
        <v>0</v>
      </c>
      <c r="AK2657" s="56">
        <f t="shared" si="826"/>
        <v>0</v>
      </c>
      <c r="AL2657" s="56">
        <f t="shared" si="827"/>
        <v>0</v>
      </c>
      <c r="AM2657" s="56">
        <f t="shared" si="828"/>
        <v>0</v>
      </c>
      <c r="AN2657" s="56">
        <f t="shared" si="829"/>
        <v>0</v>
      </c>
      <c r="AO2657" s="56">
        <f t="shared" si="830"/>
        <v>0</v>
      </c>
      <c r="AP2657" s="56">
        <f t="shared" si="831"/>
        <v>0</v>
      </c>
      <c r="AQ2657" s="56">
        <f t="shared" si="832"/>
        <v>0</v>
      </c>
      <c r="AR2657" s="86">
        <f t="shared" si="833"/>
        <v>0</v>
      </c>
    </row>
    <row r="2658" spans="1:44" x14ac:dyDescent="0.25">
      <c r="A2658" s="178"/>
      <c r="B2658" s="55" t="str">
        <f>_xlfn.IFNA(VLOOKUP(A2658,'Ajánlatkérő(k) adatai'!$B$4:$C$205,2,0),"")</f>
        <v/>
      </c>
      <c r="C2658" s="178"/>
      <c r="D2658" s="55" t="str">
        <f>_xlfn.IFNA(VLOOKUP(C2658,'Számlafizető(k) adatai'!$C$4:$D$203,2,0),"")</f>
        <v/>
      </c>
      <c r="E2658" s="55" t="str">
        <f>_xlfn.IFNA(VLOOKUP(C2658,'Számlafizető(k) adatai'!$C$4:$M$203,11,0),"")</f>
        <v/>
      </c>
      <c r="F2658" s="178"/>
      <c r="G2658" s="178"/>
      <c r="H2658" s="178"/>
      <c r="I2658" s="55" t="str">
        <f>IF(F2658="","",VLOOKUP(LEFT(F2658,5),'Technikai cellák'!B:C,2,0))</f>
        <v/>
      </c>
      <c r="J2658" s="55" t="str">
        <f>IF(F2658="","",VLOOKUP(I2658,'Technikai cellák'!$C$1:$D$12,2,0))</f>
        <v/>
      </c>
      <c r="K2658" s="179"/>
      <c r="L2658" s="67" t="str">
        <f t="shared" si="816"/>
        <v/>
      </c>
      <c r="M2658" s="68">
        <f t="shared" si="817"/>
        <v>0</v>
      </c>
      <c r="N2658" s="66">
        <f t="shared" si="818"/>
        <v>0</v>
      </c>
      <c r="O2658" s="152"/>
      <c r="P2658" s="172">
        <f t="shared" si="815"/>
        <v>0</v>
      </c>
      <c r="Q2658" s="69">
        <f t="shared" si="819"/>
        <v>0</v>
      </c>
      <c r="R2658" s="62">
        <f t="shared" si="820"/>
        <v>0</v>
      </c>
      <c r="S2658" s="153"/>
      <c r="T2658" s="118" t="str">
        <f t="shared" si="821"/>
        <v/>
      </c>
      <c r="U2658" s="154"/>
      <c r="V2658" s="154"/>
      <c r="W2658" s="154"/>
      <c r="X2658" s="154"/>
      <c r="Y2658" s="154"/>
      <c r="Z2658" s="154"/>
      <c r="AA2658" s="154"/>
      <c r="AB2658" s="154"/>
      <c r="AC2658" s="154"/>
      <c r="AD2658" s="154"/>
      <c r="AE2658" s="154"/>
      <c r="AF2658" s="154"/>
      <c r="AG2658" s="63">
        <f t="shared" si="822"/>
        <v>0</v>
      </c>
      <c r="AH2658" s="56">
        <f t="shared" si="823"/>
        <v>0</v>
      </c>
      <c r="AI2658" s="56">
        <f t="shared" si="824"/>
        <v>0</v>
      </c>
      <c r="AJ2658" s="56">
        <f t="shared" si="825"/>
        <v>0</v>
      </c>
      <c r="AK2658" s="56">
        <f t="shared" si="826"/>
        <v>0</v>
      </c>
      <c r="AL2658" s="56">
        <f t="shared" si="827"/>
        <v>0</v>
      </c>
      <c r="AM2658" s="56">
        <f t="shared" si="828"/>
        <v>0</v>
      </c>
      <c r="AN2658" s="56">
        <f t="shared" si="829"/>
        <v>0</v>
      </c>
      <c r="AO2658" s="56">
        <f t="shared" si="830"/>
        <v>0</v>
      </c>
      <c r="AP2658" s="56">
        <f t="shared" si="831"/>
        <v>0</v>
      </c>
      <c r="AQ2658" s="56">
        <f t="shared" si="832"/>
        <v>0</v>
      </c>
      <c r="AR2658" s="86">
        <f t="shared" si="833"/>
        <v>0</v>
      </c>
    </row>
    <row r="2659" spans="1:44" x14ac:dyDescent="0.25">
      <c r="A2659" s="178"/>
      <c r="B2659" s="55" t="str">
        <f>_xlfn.IFNA(VLOOKUP(A2659,'Ajánlatkérő(k) adatai'!$B$4:$C$205,2,0),"")</f>
        <v/>
      </c>
      <c r="C2659" s="178"/>
      <c r="D2659" s="55" t="str">
        <f>_xlfn.IFNA(VLOOKUP(C2659,'Számlafizető(k) adatai'!$C$4:$D$203,2,0),"")</f>
        <v/>
      </c>
      <c r="E2659" s="55" t="str">
        <f>_xlfn.IFNA(VLOOKUP(C2659,'Számlafizető(k) adatai'!$C$4:$M$203,11,0),"")</f>
        <v/>
      </c>
      <c r="F2659" s="178"/>
      <c r="G2659" s="178"/>
      <c r="H2659" s="178"/>
      <c r="I2659" s="55" t="str">
        <f>IF(F2659="","",VLOOKUP(LEFT(F2659,5),'Technikai cellák'!B:C,2,0))</f>
        <v/>
      </c>
      <c r="J2659" s="55" t="str">
        <f>IF(F2659="","",VLOOKUP(I2659,'Technikai cellák'!$C$1:$D$12,2,0))</f>
        <v/>
      </c>
      <c r="K2659" s="179"/>
      <c r="L2659" s="67" t="str">
        <f t="shared" si="816"/>
        <v/>
      </c>
      <c r="M2659" s="68">
        <f t="shared" si="817"/>
        <v>0</v>
      </c>
      <c r="N2659" s="66">
        <f t="shared" si="818"/>
        <v>0</v>
      </c>
      <c r="O2659" s="152"/>
      <c r="P2659" s="172">
        <f t="shared" si="815"/>
        <v>0</v>
      </c>
      <c r="Q2659" s="69">
        <f t="shared" si="819"/>
        <v>0</v>
      </c>
      <c r="R2659" s="62">
        <f t="shared" si="820"/>
        <v>0</v>
      </c>
      <c r="S2659" s="153"/>
      <c r="T2659" s="118" t="str">
        <f t="shared" si="821"/>
        <v/>
      </c>
      <c r="U2659" s="154"/>
      <c r="V2659" s="154"/>
      <c r="W2659" s="154"/>
      <c r="X2659" s="154"/>
      <c r="Y2659" s="154"/>
      <c r="Z2659" s="154"/>
      <c r="AA2659" s="154"/>
      <c r="AB2659" s="154"/>
      <c r="AC2659" s="154"/>
      <c r="AD2659" s="154"/>
      <c r="AE2659" s="154"/>
      <c r="AF2659" s="154"/>
      <c r="AG2659" s="63">
        <f t="shared" si="822"/>
        <v>0</v>
      </c>
      <c r="AH2659" s="56">
        <f t="shared" si="823"/>
        <v>0</v>
      </c>
      <c r="AI2659" s="56">
        <f t="shared" si="824"/>
        <v>0</v>
      </c>
      <c r="AJ2659" s="56">
        <f t="shared" si="825"/>
        <v>0</v>
      </c>
      <c r="AK2659" s="56">
        <f t="shared" si="826"/>
        <v>0</v>
      </c>
      <c r="AL2659" s="56">
        <f t="shared" si="827"/>
        <v>0</v>
      </c>
      <c r="AM2659" s="56">
        <f t="shared" si="828"/>
        <v>0</v>
      </c>
      <c r="AN2659" s="56">
        <f t="shared" si="829"/>
        <v>0</v>
      </c>
      <c r="AO2659" s="56">
        <f t="shared" si="830"/>
        <v>0</v>
      </c>
      <c r="AP2659" s="56">
        <f t="shared" si="831"/>
        <v>0</v>
      </c>
      <c r="AQ2659" s="56">
        <f t="shared" si="832"/>
        <v>0</v>
      </c>
      <c r="AR2659" s="86">
        <f t="shared" si="833"/>
        <v>0</v>
      </c>
    </row>
    <row r="2660" spans="1:44" x14ac:dyDescent="0.25">
      <c r="A2660" s="178"/>
      <c r="B2660" s="55" t="str">
        <f>_xlfn.IFNA(VLOOKUP(A2660,'Ajánlatkérő(k) adatai'!$B$4:$C$205,2,0),"")</f>
        <v/>
      </c>
      <c r="C2660" s="178"/>
      <c r="D2660" s="55" t="str">
        <f>_xlfn.IFNA(VLOOKUP(C2660,'Számlafizető(k) adatai'!$C$4:$D$203,2,0),"")</f>
        <v/>
      </c>
      <c r="E2660" s="55" t="str">
        <f>_xlfn.IFNA(VLOOKUP(C2660,'Számlafizető(k) adatai'!$C$4:$M$203,11,0),"")</f>
        <v/>
      </c>
      <c r="F2660" s="178"/>
      <c r="G2660" s="178"/>
      <c r="H2660" s="178"/>
      <c r="I2660" s="55" t="str">
        <f>IF(F2660="","",VLOOKUP(LEFT(F2660,5),'Technikai cellák'!B:C,2,0))</f>
        <v/>
      </c>
      <c r="J2660" s="55" t="str">
        <f>IF(F2660="","",VLOOKUP(I2660,'Technikai cellák'!$C$1:$D$12,2,0))</f>
        <v/>
      </c>
      <c r="K2660" s="179"/>
      <c r="L2660" s="67" t="str">
        <f t="shared" si="816"/>
        <v/>
      </c>
      <c r="M2660" s="68">
        <f t="shared" si="817"/>
        <v>0</v>
      </c>
      <c r="N2660" s="66">
        <f t="shared" si="818"/>
        <v>0</v>
      </c>
      <c r="O2660" s="152"/>
      <c r="P2660" s="172">
        <f t="shared" si="815"/>
        <v>0</v>
      </c>
      <c r="Q2660" s="69">
        <f t="shared" si="819"/>
        <v>0</v>
      </c>
      <c r="R2660" s="62">
        <f t="shared" si="820"/>
        <v>0</v>
      </c>
      <c r="S2660" s="153"/>
      <c r="T2660" s="118" t="str">
        <f t="shared" si="821"/>
        <v/>
      </c>
      <c r="U2660" s="154"/>
      <c r="V2660" s="154"/>
      <c r="W2660" s="154"/>
      <c r="X2660" s="154"/>
      <c r="Y2660" s="154"/>
      <c r="Z2660" s="154"/>
      <c r="AA2660" s="154"/>
      <c r="AB2660" s="154"/>
      <c r="AC2660" s="154"/>
      <c r="AD2660" s="154"/>
      <c r="AE2660" s="154"/>
      <c r="AF2660" s="154"/>
      <c r="AG2660" s="63">
        <f t="shared" si="822"/>
        <v>0</v>
      </c>
      <c r="AH2660" s="56">
        <f t="shared" si="823"/>
        <v>0</v>
      </c>
      <c r="AI2660" s="56">
        <f t="shared" si="824"/>
        <v>0</v>
      </c>
      <c r="AJ2660" s="56">
        <f t="shared" si="825"/>
        <v>0</v>
      </c>
      <c r="AK2660" s="56">
        <f t="shared" si="826"/>
        <v>0</v>
      </c>
      <c r="AL2660" s="56">
        <f t="shared" si="827"/>
        <v>0</v>
      </c>
      <c r="AM2660" s="56">
        <f t="shared" si="828"/>
        <v>0</v>
      </c>
      <c r="AN2660" s="56">
        <f t="shared" si="829"/>
        <v>0</v>
      </c>
      <c r="AO2660" s="56">
        <f t="shared" si="830"/>
        <v>0</v>
      </c>
      <c r="AP2660" s="56">
        <f t="shared" si="831"/>
        <v>0</v>
      </c>
      <c r="AQ2660" s="56">
        <f t="shared" si="832"/>
        <v>0</v>
      </c>
      <c r="AR2660" s="86">
        <f t="shared" si="833"/>
        <v>0</v>
      </c>
    </row>
    <row r="2661" spans="1:44" x14ac:dyDescent="0.25">
      <c r="A2661" s="178"/>
      <c r="B2661" s="55" t="str">
        <f>_xlfn.IFNA(VLOOKUP(A2661,'Ajánlatkérő(k) adatai'!$B$4:$C$205,2,0),"")</f>
        <v/>
      </c>
      <c r="C2661" s="178"/>
      <c r="D2661" s="55" t="str">
        <f>_xlfn.IFNA(VLOOKUP(C2661,'Számlafizető(k) adatai'!$C$4:$D$203,2,0),"")</f>
        <v/>
      </c>
      <c r="E2661" s="55" t="str">
        <f>_xlfn.IFNA(VLOOKUP(C2661,'Számlafizető(k) adatai'!$C$4:$M$203,11,0),"")</f>
        <v/>
      </c>
      <c r="F2661" s="178"/>
      <c r="G2661" s="178"/>
      <c r="H2661" s="178"/>
      <c r="I2661" s="55" t="str">
        <f>IF(F2661="","",VLOOKUP(LEFT(F2661,5),'Technikai cellák'!B:C,2,0))</f>
        <v/>
      </c>
      <c r="J2661" s="55" t="str">
        <f>IF(F2661="","",VLOOKUP(I2661,'Technikai cellák'!$C$1:$D$12,2,0))</f>
        <v/>
      </c>
      <c r="K2661" s="179"/>
      <c r="L2661" s="67" t="str">
        <f t="shared" si="816"/>
        <v/>
      </c>
      <c r="M2661" s="68">
        <f t="shared" si="817"/>
        <v>0</v>
      </c>
      <c r="N2661" s="66">
        <f t="shared" si="818"/>
        <v>0</v>
      </c>
      <c r="O2661" s="152"/>
      <c r="P2661" s="172">
        <f t="shared" si="815"/>
        <v>0</v>
      </c>
      <c r="Q2661" s="69">
        <f t="shared" si="819"/>
        <v>0</v>
      </c>
      <c r="R2661" s="62">
        <f t="shared" si="820"/>
        <v>0</v>
      </c>
      <c r="S2661" s="153"/>
      <c r="T2661" s="118" t="str">
        <f t="shared" si="821"/>
        <v/>
      </c>
      <c r="U2661" s="154"/>
      <c r="V2661" s="154"/>
      <c r="W2661" s="154"/>
      <c r="X2661" s="154"/>
      <c r="Y2661" s="154"/>
      <c r="Z2661" s="154"/>
      <c r="AA2661" s="154"/>
      <c r="AB2661" s="154"/>
      <c r="AC2661" s="154"/>
      <c r="AD2661" s="154"/>
      <c r="AE2661" s="154"/>
      <c r="AF2661" s="154"/>
      <c r="AG2661" s="63">
        <f t="shared" si="822"/>
        <v>0</v>
      </c>
      <c r="AH2661" s="56">
        <f t="shared" si="823"/>
        <v>0</v>
      </c>
      <c r="AI2661" s="56">
        <f t="shared" si="824"/>
        <v>0</v>
      </c>
      <c r="AJ2661" s="56">
        <f t="shared" si="825"/>
        <v>0</v>
      </c>
      <c r="AK2661" s="56">
        <f t="shared" si="826"/>
        <v>0</v>
      </c>
      <c r="AL2661" s="56">
        <f t="shared" si="827"/>
        <v>0</v>
      </c>
      <c r="AM2661" s="56">
        <f t="shared" si="828"/>
        <v>0</v>
      </c>
      <c r="AN2661" s="56">
        <f t="shared" si="829"/>
        <v>0</v>
      </c>
      <c r="AO2661" s="56">
        <f t="shared" si="830"/>
        <v>0</v>
      </c>
      <c r="AP2661" s="56">
        <f t="shared" si="831"/>
        <v>0</v>
      </c>
      <c r="AQ2661" s="56">
        <f t="shared" si="832"/>
        <v>0</v>
      </c>
      <c r="AR2661" s="86">
        <f t="shared" si="833"/>
        <v>0</v>
      </c>
    </row>
    <row r="2662" spans="1:44" x14ac:dyDescent="0.25">
      <c r="A2662" s="178"/>
      <c r="B2662" s="55" t="str">
        <f>_xlfn.IFNA(VLOOKUP(A2662,'Ajánlatkérő(k) adatai'!$B$4:$C$205,2,0),"")</f>
        <v/>
      </c>
      <c r="C2662" s="178"/>
      <c r="D2662" s="55" t="str">
        <f>_xlfn.IFNA(VLOOKUP(C2662,'Számlafizető(k) adatai'!$C$4:$D$203,2,0),"")</f>
        <v/>
      </c>
      <c r="E2662" s="55" t="str">
        <f>_xlfn.IFNA(VLOOKUP(C2662,'Számlafizető(k) adatai'!$C$4:$M$203,11,0),"")</f>
        <v/>
      </c>
      <c r="F2662" s="178"/>
      <c r="G2662" s="178"/>
      <c r="H2662" s="178"/>
      <c r="I2662" s="55" t="str">
        <f>IF(F2662="","",VLOOKUP(LEFT(F2662,5),'Technikai cellák'!B:C,2,0))</f>
        <v/>
      </c>
      <c r="J2662" s="55" t="str">
        <f>IF(F2662="","",VLOOKUP(I2662,'Technikai cellák'!$C$1:$D$12,2,0))</f>
        <v/>
      </c>
      <c r="K2662" s="179"/>
      <c r="L2662" s="67" t="str">
        <f t="shared" si="816"/>
        <v/>
      </c>
      <c r="M2662" s="68">
        <f t="shared" si="817"/>
        <v>0</v>
      </c>
      <c r="N2662" s="66">
        <f t="shared" si="818"/>
        <v>0</v>
      </c>
      <c r="O2662" s="152"/>
      <c r="P2662" s="172">
        <f t="shared" si="815"/>
        <v>0</v>
      </c>
      <c r="Q2662" s="69">
        <f t="shared" si="819"/>
        <v>0</v>
      </c>
      <c r="R2662" s="62">
        <f t="shared" si="820"/>
        <v>0</v>
      </c>
      <c r="S2662" s="153"/>
      <c r="T2662" s="118" t="str">
        <f t="shared" si="821"/>
        <v/>
      </c>
      <c r="U2662" s="154"/>
      <c r="V2662" s="154"/>
      <c r="W2662" s="154"/>
      <c r="X2662" s="154"/>
      <c r="Y2662" s="154"/>
      <c r="Z2662" s="154"/>
      <c r="AA2662" s="154"/>
      <c r="AB2662" s="154"/>
      <c r="AC2662" s="154"/>
      <c r="AD2662" s="154"/>
      <c r="AE2662" s="154"/>
      <c r="AF2662" s="154"/>
      <c r="AG2662" s="63">
        <f t="shared" si="822"/>
        <v>0</v>
      </c>
      <c r="AH2662" s="56">
        <f t="shared" si="823"/>
        <v>0</v>
      </c>
      <c r="AI2662" s="56">
        <f t="shared" si="824"/>
        <v>0</v>
      </c>
      <c r="AJ2662" s="56">
        <f t="shared" si="825"/>
        <v>0</v>
      </c>
      <c r="AK2662" s="56">
        <f t="shared" si="826"/>
        <v>0</v>
      </c>
      <c r="AL2662" s="56">
        <f t="shared" si="827"/>
        <v>0</v>
      </c>
      <c r="AM2662" s="56">
        <f t="shared" si="828"/>
        <v>0</v>
      </c>
      <c r="AN2662" s="56">
        <f t="shared" si="829"/>
        <v>0</v>
      </c>
      <c r="AO2662" s="56">
        <f t="shared" si="830"/>
        <v>0</v>
      </c>
      <c r="AP2662" s="56">
        <f t="shared" si="831"/>
        <v>0</v>
      </c>
      <c r="AQ2662" s="56">
        <f t="shared" si="832"/>
        <v>0</v>
      </c>
      <c r="AR2662" s="86">
        <f t="shared" si="833"/>
        <v>0</v>
      </c>
    </row>
    <row r="2663" spans="1:44" x14ac:dyDescent="0.25">
      <c r="A2663" s="178"/>
      <c r="B2663" s="55" t="str">
        <f>_xlfn.IFNA(VLOOKUP(A2663,'Ajánlatkérő(k) adatai'!$B$4:$C$205,2,0),"")</f>
        <v/>
      </c>
      <c r="C2663" s="178"/>
      <c r="D2663" s="55" t="str">
        <f>_xlfn.IFNA(VLOOKUP(C2663,'Számlafizető(k) adatai'!$C$4:$D$203,2,0),"")</f>
        <v/>
      </c>
      <c r="E2663" s="55" t="str">
        <f>_xlfn.IFNA(VLOOKUP(C2663,'Számlafizető(k) adatai'!$C$4:$M$203,11,0),"")</f>
        <v/>
      </c>
      <c r="F2663" s="178"/>
      <c r="G2663" s="178"/>
      <c r="H2663" s="178"/>
      <c r="I2663" s="55" t="str">
        <f>IF(F2663="","",VLOOKUP(LEFT(F2663,5),'Technikai cellák'!B:C,2,0))</f>
        <v/>
      </c>
      <c r="J2663" s="55" t="str">
        <f>IF(F2663="","",VLOOKUP(I2663,'Technikai cellák'!$C$1:$D$12,2,0))</f>
        <v/>
      </c>
      <c r="K2663" s="179"/>
      <c r="L2663" s="67" t="str">
        <f t="shared" si="816"/>
        <v/>
      </c>
      <c r="M2663" s="68">
        <f t="shared" si="817"/>
        <v>0</v>
      </c>
      <c r="N2663" s="66">
        <f t="shared" si="818"/>
        <v>0</v>
      </c>
      <c r="O2663" s="152"/>
      <c r="P2663" s="172">
        <f t="shared" si="815"/>
        <v>0</v>
      </c>
      <c r="Q2663" s="69">
        <f t="shared" si="819"/>
        <v>0</v>
      </c>
      <c r="R2663" s="62">
        <f t="shared" si="820"/>
        <v>0</v>
      </c>
      <c r="S2663" s="153"/>
      <c r="T2663" s="118" t="str">
        <f t="shared" si="821"/>
        <v/>
      </c>
      <c r="U2663" s="154"/>
      <c r="V2663" s="154"/>
      <c r="W2663" s="154"/>
      <c r="X2663" s="154"/>
      <c r="Y2663" s="154"/>
      <c r="Z2663" s="154"/>
      <c r="AA2663" s="154"/>
      <c r="AB2663" s="154"/>
      <c r="AC2663" s="154"/>
      <c r="AD2663" s="154"/>
      <c r="AE2663" s="154"/>
      <c r="AF2663" s="154"/>
      <c r="AG2663" s="63">
        <f t="shared" si="822"/>
        <v>0</v>
      </c>
      <c r="AH2663" s="56">
        <f t="shared" si="823"/>
        <v>0</v>
      </c>
      <c r="AI2663" s="56">
        <f t="shared" si="824"/>
        <v>0</v>
      </c>
      <c r="AJ2663" s="56">
        <f t="shared" si="825"/>
        <v>0</v>
      </c>
      <c r="AK2663" s="56">
        <f t="shared" si="826"/>
        <v>0</v>
      </c>
      <c r="AL2663" s="56">
        <f t="shared" si="827"/>
        <v>0</v>
      </c>
      <c r="AM2663" s="56">
        <f t="shared" si="828"/>
        <v>0</v>
      </c>
      <c r="AN2663" s="56">
        <f t="shared" si="829"/>
        <v>0</v>
      </c>
      <c r="AO2663" s="56">
        <f t="shared" si="830"/>
        <v>0</v>
      </c>
      <c r="AP2663" s="56">
        <f t="shared" si="831"/>
        <v>0</v>
      </c>
      <c r="AQ2663" s="56">
        <f t="shared" si="832"/>
        <v>0</v>
      </c>
      <c r="AR2663" s="86">
        <f t="shared" si="833"/>
        <v>0</v>
      </c>
    </row>
    <row r="2664" spans="1:44" x14ac:dyDescent="0.25">
      <c r="A2664" s="178"/>
      <c r="B2664" s="55" t="str">
        <f>_xlfn.IFNA(VLOOKUP(A2664,'Ajánlatkérő(k) adatai'!$B$4:$C$205,2,0),"")</f>
        <v/>
      </c>
      <c r="C2664" s="178"/>
      <c r="D2664" s="55" t="str">
        <f>_xlfn.IFNA(VLOOKUP(C2664,'Számlafizető(k) adatai'!$C$4:$D$203,2,0),"")</f>
        <v/>
      </c>
      <c r="E2664" s="55" t="str">
        <f>_xlfn.IFNA(VLOOKUP(C2664,'Számlafizető(k) adatai'!$C$4:$M$203,11,0),"")</f>
        <v/>
      </c>
      <c r="F2664" s="178"/>
      <c r="G2664" s="178"/>
      <c r="H2664" s="178"/>
      <c r="I2664" s="55" t="str">
        <f>IF(F2664="","",VLOOKUP(LEFT(F2664,5),'Technikai cellák'!B:C,2,0))</f>
        <v/>
      </c>
      <c r="J2664" s="55" t="str">
        <f>IF(F2664="","",VLOOKUP(I2664,'Technikai cellák'!$C$1:$D$12,2,0))</f>
        <v/>
      </c>
      <c r="K2664" s="179"/>
      <c r="L2664" s="67" t="str">
        <f t="shared" si="816"/>
        <v/>
      </c>
      <c r="M2664" s="68">
        <f t="shared" si="817"/>
        <v>0</v>
      </c>
      <c r="N2664" s="66">
        <f t="shared" si="818"/>
        <v>0</v>
      </c>
      <c r="O2664" s="152"/>
      <c r="P2664" s="172">
        <f t="shared" si="815"/>
        <v>0</v>
      </c>
      <c r="Q2664" s="69">
        <f t="shared" si="819"/>
        <v>0</v>
      </c>
      <c r="R2664" s="62">
        <f t="shared" si="820"/>
        <v>0</v>
      </c>
      <c r="S2664" s="153"/>
      <c r="T2664" s="118" t="str">
        <f t="shared" si="821"/>
        <v/>
      </c>
      <c r="U2664" s="154"/>
      <c r="V2664" s="154"/>
      <c r="W2664" s="154"/>
      <c r="X2664" s="154"/>
      <c r="Y2664" s="154"/>
      <c r="Z2664" s="154"/>
      <c r="AA2664" s="154"/>
      <c r="AB2664" s="154"/>
      <c r="AC2664" s="154"/>
      <c r="AD2664" s="154"/>
      <c r="AE2664" s="154"/>
      <c r="AF2664" s="154"/>
      <c r="AG2664" s="63">
        <f t="shared" si="822"/>
        <v>0</v>
      </c>
      <c r="AH2664" s="56">
        <f t="shared" si="823"/>
        <v>0</v>
      </c>
      <c r="AI2664" s="56">
        <f t="shared" si="824"/>
        <v>0</v>
      </c>
      <c r="AJ2664" s="56">
        <f t="shared" si="825"/>
        <v>0</v>
      </c>
      <c r="AK2664" s="56">
        <f t="shared" si="826"/>
        <v>0</v>
      </c>
      <c r="AL2664" s="56">
        <f t="shared" si="827"/>
        <v>0</v>
      </c>
      <c r="AM2664" s="56">
        <f t="shared" si="828"/>
        <v>0</v>
      </c>
      <c r="AN2664" s="56">
        <f t="shared" si="829"/>
        <v>0</v>
      </c>
      <c r="AO2664" s="56">
        <f t="shared" si="830"/>
        <v>0</v>
      </c>
      <c r="AP2664" s="56">
        <f t="shared" si="831"/>
        <v>0</v>
      </c>
      <c r="AQ2664" s="56">
        <f t="shared" si="832"/>
        <v>0</v>
      </c>
      <c r="AR2664" s="86">
        <f t="shared" si="833"/>
        <v>0</v>
      </c>
    </row>
    <row r="2665" spans="1:44" x14ac:dyDescent="0.25">
      <c r="A2665" s="178"/>
      <c r="B2665" s="55" t="str">
        <f>_xlfn.IFNA(VLOOKUP(A2665,'Ajánlatkérő(k) adatai'!$B$4:$C$205,2,0),"")</f>
        <v/>
      </c>
      <c r="C2665" s="178"/>
      <c r="D2665" s="55" t="str">
        <f>_xlfn.IFNA(VLOOKUP(C2665,'Számlafizető(k) adatai'!$C$4:$D$203,2,0),"")</f>
        <v/>
      </c>
      <c r="E2665" s="55" t="str">
        <f>_xlfn.IFNA(VLOOKUP(C2665,'Számlafizető(k) adatai'!$C$4:$M$203,11,0),"")</f>
        <v/>
      </c>
      <c r="F2665" s="178"/>
      <c r="G2665" s="178"/>
      <c r="H2665" s="178"/>
      <c r="I2665" s="55" t="str">
        <f>IF(F2665="","",VLOOKUP(LEFT(F2665,5),'Technikai cellák'!B:C,2,0))</f>
        <v/>
      </c>
      <c r="J2665" s="55" t="str">
        <f>IF(F2665="","",VLOOKUP(I2665,'Technikai cellák'!$C$1:$D$12,2,0))</f>
        <v/>
      </c>
      <c r="K2665" s="179"/>
      <c r="L2665" s="67" t="str">
        <f t="shared" si="816"/>
        <v/>
      </c>
      <c r="M2665" s="68">
        <f t="shared" si="817"/>
        <v>0</v>
      </c>
      <c r="N2665" s="66">
        <f t="shared" si="818"/>
        <v>0</v>
      </c>
      <c r="O2665" s="152"/>
      <c r="P2665" s="172">
        <f t="shared" si="815"/>
        <v>0</v>
      </c>
      <c r="Q2665" s="69">
        <f t="shared" si="819"/>
        <v>0</v>
      </c>
      <c r="R2665" s="62">
        <f t="shared" si="820"/>
        <v>0</v>
      </c>
      <c r="S2665" s="153"/>
      <c r="T2665" s="118" t="str">
        <f t="shared" si="821"/>
        <v/>
      </c>
      <c r="U2665" s="154"/>
      <c r="V2665" s="154"/>
      <c r="W2665" s="154"/>
      <c r="X2665" s="154"/>
      <c r="Y2665" s="154"/>
      <c r="Z2665" s="154"/>
      <c r="AA2665" s="154"/>
      <c r="AB2665" s="154"/>
      <c r="AC2665" s="154"/>
      <c r="AD2665" s="154"/>
      <c r="AE2665" s="154"/>
      <c r="AF2665" s="154"/>
      <c r="AG2665" s="63">
        <f t="shared" si="822"/>
        <v>0</v>
      </c>
      <c r="AH2665" s="56">
        <f t="shared" si="823"/>
        <v>0</v>
      </c>
      <c r="AI2665" s="56">
        <f t="shared" si="824"/>
        <v>0</v>
      </c>
      <c r="AJ2665" s="56">
        <f t="shared" si="825"/>
        <v>0</v>
      </c>
      <c r="AK2665" s="56">
        <f t="shared" si="826"/>
        <v>0</v>
      </c>
      <c r="AL2665" s="56">
        <f t="shared" si="827"/>
        <v>0</v>
      </c>
      <c r="AM2665" s="56">
        <f t="shared" si="828"/>
        <v>0</v>
      </c>
      <c r="AN2665" s="56">
        <f t="shared" si="829"/>
        <v>0</v>
      </c>
      <c r="AO2665" s="56">
        <f t="shared" si="830"/>
        <v>0</v>
      </c>
      <c r="AP2665" s="56">
        <f t="shared" si="831"/>
        <v>0</v>
      </c>
      <c r="AQ2665" s="56">
        <f t="shared" si="832"/>
        <v>0</v>
      </c>
      <c r="AR2665" s="86">
        <f t="shared" si="833"/>
        <v>0</v>
      </c>
    </row>
    <row r="2666" spans="1:44" x14ac:dyDescent="0.25">
      <c r="A2666" s="178"/>
      <c r="B2666" s="55" t="str">
        <f>_xlfn.IFNA(VLOOKUP(A2666,'Ajánlatkérő(k) adatai'!$B$4:$C$205,2,0),"")</f>
        <v/>
      </c>
      <c r="C2666" s="178"/>
      <c r="D2666" s="55" t="str">
        <f>_xlfn.IFNA(VLOOKUP(C2666,'Számlafizető(k) adatai'!$C$4:$D$203,2,0),"")</f>
        <v/>
      </c>
      <c r="E2666" s="55" t="str">
        <f>_xlfn.IFNA(VLOOKUP(C2666,'Számlafizető(k) adatai'!$C$4:$M$203,11,0),"")</f>
        <v/>
      </c>
      <c r="F2666" s="178"/>
      <c r="G2666" s="178"/>
      <c r="H2666" s="178"/>
      <c r="I2666" s="55" t="str">
        <f>IF(F2666="","",VLOOKUP(LEFT(F2666,5),'Technikai cellák'!B:C,2,0))</f>
        <v/>
      </c>
      <c r="J2666" s="55" t="str">
        <f>IF(F2666="","",VLOOKUP(I2666,'Technikai cellák'!$C$1:$D$12,2,0))</f>
        <v/>
      </c>
      <c r="K2666" s="179"/>
      <c r="L2666" s="67" t="str">
        <f t="shared" si="816"/>
        <v/>
      </c>
      <c r="M2666" s="68">
        <f t="shared" si="817"/>
        <v>0</v>
      </c>
      <c r="N2666" s="66">
        <f t="shared" si="818"/>
        <v>0</v>
      </c>
      <c r="O2666" s="152"/>
      <c r="P2666" s="172">
        <f t="shared" si="815"/>
        <v>0</v>
      </c>
      <c r="Q2666" s="69">
        <f t="shared" si="819"/>
        <v>0</v>
      </c>
      <c r="R2666" s="62">
        <f t="shared" si="820"/>
        <v>0</v>
      </c>
      <c r="S2666" s="153"/>
      <c r="T2666" s="118" t="str">
        <f t="shared" si="821"/>
        <v/>
      </c>
      <c r="U2666" s="154"/>
      <c r="V2666" s="154"/>
      <c r="W2666" s="154"/>
      <c r="X2666" s="154"/>
      <c r="Y2666" s="154"/>
      <c r="Z2666" s="154"/>
      <c r="AA2666" s="154"/>
      <c r="AB2666" s="154"/>
      <c r="AC2666" s="154"/>
      <c r="AD2666" s="154"/>
      <c r="AE2666" s="154"/>
      <c r="AF2666" s="154"/>
      <c r="AG2666" s="63">
        <f t="shared" si="822"/>
        <v>0</v>
      </c>
      <c r="AH2666" s="56">
        <f t="shared" si="823"/>
        <v>0</v>
      </c>
      <c r="AI2666" s="56">
        <f t="shared" si="824"/>
        <v>0</v>
      </c>
      <c r="AJ2666" s="56">
        <f t="shared" si="825"/>
        <v>0</v>
      </c>
      <c r="AK2666" s="56">
        <f t="shared" si="826"/>
        <v>0</v>
      </c>
      <c r="AL2666" s="56">
        <f t="shared" si="827"/>
        <v>0</v>
      </c>
      <c r="AM2666" s="56">
        <f t="shared" si="828"/>
        <v>0</v>
      </c>
      <c r="AN2666" s="56">
        <f t="shared" si="829"/>
        <v>0</v>
      </c>
      <c r="AO2666" s="56">
        <f t="shared" si="830"/>
        <v>0</v>
      </c>
      <c r="AP2666" s="56">
        <f t="shared" si="831"/>
        <v>0</v>
      </c>
      <c r="AQ2666" s="56">
        <f t="shared" si="832"/>
        <v>0</v>
      </c>
      <c r="AR2666" s="86">
        <f t="shared" si="833"/>
        <v>0</v>
      </c>
    </row>
    <row r="2667" spans="1:44" x14ac:dyDescent="0.25">
      <c r="A2667" s="178"/>
      <c r="B2667" s="55" t="str">
        <f>_xlfn.IFNA(VLOOKUP(A2667,'Ajánlatkérő(k) adatai'!$B$4:$C$205,2,0),"")</f>
        <v/>
      </c>
      <c r="C2667" s="178"/>
      <c r="D2667" s="55" t="str">
        <f>_xlfn.IFNA(VLOOKUP(C2667,'Számlafizető(k) adatai'!$C$4:$D$203,2,0),"")</f>
        <v/>
      </c>
      <c r="E2667" s="55" t="str">
        <f>_xlfn.IFNA(VLOOKUP(C2667,'Számlafizető(k) adatai'!$C$4:$M$203,11,0),"")</f>
        <v/>
      </c>
      <c r="F2667" s="178"/>
      <c r="G2667" s="178"/>
      <c r="H2667" s="178"/>
      <c r="I2667" s="55" t="str">
        <f>IF(F2667="","",VLOOKUP(LEFT(F2667,5),'Technikai cellák'!B:C,2,0))</f>
        <v/>
      </c>
      <c r="J2667" s="55" t="str">
        <f>IF(F2667="","",VLOOKUP(I2667,'Technikai cellák'!$C$1:$D$12,2,0))</f>
        <v/>
      </c>
      <c r="K2667" s="179"/>
      <c r="L2667" s="67" t="str">
        <f t="shared" si="816"/>
        <v/>
      </c>
      <c r="M2667" s="68">
        <f t="shared" si="817"/>
        <v>0</v>
      </c>
      <c r="N2667" s="66">
        <f t="shared" si="818"/>
        <v>0</v>
      </c>
      <c r="O2667" s="152"/>
      <c r="P2667" s="172">
        <f t="shared" si="815"/>
        <v>0</v>
      </c>
      <c r="Q2667" s="69">
        <f t="shared" si="819"/>
        <v>0</v>
      </c>
      <c r="R2667" s="62">
        <f t="shared" si="820"/>
        <v>0</v>
      </c>
      <c r="S2667" s="153"/>
      <c r="T2667" s="118" t="str">
        <f t="shared" si="821"/>
        <v/>
      </c>
      <c r="U2667" s="154"/>
      <c r="V2667" s="154"/>
      <c r="W2667" s="154"/>
      <c r="X2667" s="154"/>
      <c r="Y2667" s="154"/>
      <c r="Z2667" s="154"/>
      <c r="AA2667" s="154"/>
      <c r="AB2667" s="154"/>
      <c r="AC2667" s="154"/>
      <c r="AD2667" s="154"/>
      <c r="AE2667" s="154"/>
      <c r="AF2667" s="154"/>
      <c r="AG2667" s="63">
        <f t="shared" si="822"/>
        <v>0</v>
      </c>
      <c r="AH2667" s="56">
        <f t="shared" si="823"/>
        <v>0</v>
      </c>
      <c r="AI2667" s="56">
        <f t="shared" si="824"/>
        <v>0</v>
      </c>
      <c r="AJ2667" s="56">
        <f t="shared" si="825"/>
        <v>0</v>
      </c>
      <c r="AK2667" s="56">
        <f t="shared" si="826"/>
        <v>0</v>
      </c>
      <c r="AL2667" s="56">
        <f t="shared" si="827"/>
        <v>0</v>
      </c>
      <c r="AM2667" s="56">
        <f t="shared" si="828"/>
        <v>0</v>
      </c>
      <c r="AN2667" s="56">
        <f t="shared" si="829"/>
        <v>0</v>
      </c>
      <c r="AO2667" s="56">
        <f t="shared" si="830"/>
        <v>0</v>
      </c>
      <c r="AP2667" s="56">
        <f t="shared" si="831"/>
        <v>0</v>
      </c>
      <c r="AQ2667" s="56">
        <f t="shared" si="832"/>
        <v>0</v>
      </c>
      <c r="AR2667" s="86">
        <f t="shared" si="833"/>
        <v>0</v>
      </c>
    </row>
    <row r="2668" spans="1:44" x14ac:dyDescent="0.25">
      <c r="A2668" s="178"/>
      <c r="B2668" s="55" t="str">
        <f>_xlfn.IFNA(VLOOKUP(A2668,'Ajánlatkérő(k) adatai'!$B$4:$C$205,2,0),"")</f>
        <v/>
      </c>
      <c r="C2668" s="178"/>
      <c r="D2668" s="55" t="str">
        <f>_xlfn.IFNA(VLOOKUP(C2668,'Számlafizető(k) adatai'!$C$4:$D$203,2,0),"")</f>
        <v/>
      </c>
      <c r="E2668" s="55" t="str">
        <f>_xlfn.IFNA(VLOOKUP(C2668,'Számlafizető(k) adatai'!$C$4:$M$203,11,0),"")</f>
        <v/>
      </c>
      <c r="F2668" s="178"/>
      <c r="G2668" s="178"/>
      <c r="H2668" s="178"/>
      <c r="I2668" s="55" t="str">
        <f>IF(F2668="","",VLOOKUP(LEFT(F2668,5),'Technikai cellák'!B:C,2,0))</f>
        <v/>
      </c>
      <c r="J2668" s="55" t="str">
        <f>IF(F2668="","",VLOOKUP(I2668,'Technikai cellák'!$C$1:$D$12,2,0))</f>
        <v/>
      </c>
      <c r="K2668" s="179"/>
      <c r="L2668" s="67" t="str">
        <f t="shared" si="816"/>
        <v/>
      </c>
      <c r="M2668" s="68">
        <f t="shared" si="817"/>
        <v>0</v>
      </c>
      <c r="N2668" s="66">
        <f t="shared" si="818"/>
        <v>0</v>
      </c>
      <c r="O2668" s="152"/>
      <c r="P2668" s="172">
        <f t="shared" si="815"/>
        <v>0</v>
      </c>
      <c r="Q2668" s="69">
        <f t="shared" si="819"/>
        <v>0</v>
      </c>
      <c r="R2668" s="62">
        <f t="shared" si="820"/>
        <v>0</v>
      </c>
      <c r="S2668" s="153"/>
      <c r="T2668" s="118" t="str">
        <f t="shared" si="821"/>
        <v/>
      </c>
      <c r="U2668" s="154"/>
      <c r="V2668" s="154"/>
      <c r="W2668" s="154"/>
      <c r="X2668" s="154"/>
      <c r="Y2668" s="154"/>
      <c r="Z2668" s="154"/>
      <c r="AA2668" s="154"/>
      <c r="AB2668" s="154"/>
      <c r="AC2668" s="154"/>
      <c r="AD2668" s="154"/>
      <c r="AE2668" s="154"/>
      <c r="AF2668" s="154"/>
      <c r="AG2668" s="63">
        <f t="shared" si="822"/>
        <v>0</v>
      </c>
      <c r="AH2668" s="56">
        <f t="shared" si="823"/>
        <v>0</v>
      </c>
      <c r="AI2668" s="56">
        <f t="shared" si="824"/>
        <v>0</v>
      </c>
      <c r="AJ2668" s="56">
        <f t="shared" si="825"/>
        <v>0</v>
      </c>
      <c r="AK2668" s="56">
        <f t="shared" si="826"/>
        <v>0</v>
      </c>
      <c r="AL2668" s="56">
        <f t="shared" si="827"/>
        <v>0</v>
      </c>
      <c r="AM2668" s="56">
        <f t="shared" si="828"/>
        <v>0</v>
      </c>
      <c r="AN2668" s="56">
        <f t="shared" si="829"/>
        <v>0</v>
      </c>
      <c r="AO2668" s="56">
        <f t="shared" si="830"/>
        <v>0</v>
      </c>
      <c r="AP2668" s="56">
        <f t="shared" si="831"/>
        <v>0</v>
      </c>
      <c r="AQ2668" s="56">
        <f t="shared" si="832"/>
        <v>0</v>
      </c>
      <c r="AR2668" s="86">
        <f t="shared" si="833"/>
        <v>0</v>
      </c>
    </row>
    <row r="2669" spans="1:44" x14ac:dyDescent="0.25">
      <c r="A2669" s="178"/>
      <c r="B2669" s="55" t="str">
        <f>_xlfn.IFNA(VLOOKUP(A2669,'Ajánlatkérő(k) adatai'!$B$4:$C$205,2,0),"")</f>
        <v/>
      </c>
      <c r="C2669" s="178"/>
      <c r="D2669" s="55" t="str">
        <f>_xlfn.IFNA(VLOOKUP(C2669,'Számlafizető(k) adatai'!$C$4:$D$203,2,0),"")</f>
        <v/>
      </c>
      <c r="E2669" s="55" t="str">
        <f>_xlfn.IFNA(VLOOKUP(C2669,'Számlafizető(k) adatai'!$C$4:$M$203,11,0),"")</f>
        <v/>
      </c>
      <c r="F2669" s="178"/>
      <c r="G2669" s="178"/>
      <c r="H2669" s="178"/>
      <c r="I2669" s="55" t="str">
        <f>IF(F2669="","",VLOOKUP(LEFT(F2669,5),'Technikai cellák'!B:C,2,0))</f>
        <v/>
      </c>
      <c r="J2669" s="55" t="str">
        <f>IF(F2669="","",VLOOKUP(I2669,'Technikai cellák'!$C$1:$D$12,2,0))</f>
        <v/>
      </c>
      <c r="K2669" s="179"/>
      <c r="L2669" s="67" t="str">
        <f t="shared" si="816"/>
        <v/>
      </c>
      <c r="M2669" s="68">
        <f t="shared" si="817"/>
        <v>0</v>
      </c>
      <c r="N2669" s="66">
        <f t="shared" si="818"/>
        <v>0</v>
      </c>
      <c r="O2669" s="152"/>
      <c r="P2669" s="172">
        <f t="shared" si="815"/>
        <v>0</v>
      </c>
      <c r="Q2669" s="69">
        <f t="shared" si="819"/>
        <v>0</v>
      </c>
      <c r="R2669" s="62">
        <f t="shared" si="820"/>
        <v>0</v>
      </c>
      <c r="S2669" s="153"/>
      <c r="T2669" s="118" t="str">
        <f t="shared" si="821"/>
        <v/>
      </c>
      <c r="U2669" s="154"/>
      <c r="V2669" s="154"/>
      <c r="W2669" s="154"/>
      <c r="X2669" s="154"/>
      <c r="Y2669" s="154"/>
      <c r="Z2669" s="154"/>
      <c r="AA2669" s="154"/>
      <c r="AB2669" s="154"/>
      <c r="AC2669" s="154"/>
      <c r="AD2669" s="154"/>
      <c r="AE2669" s="154"/>
      <c r="AF2669" s="154"/>
      <c r="AG2669" s="63">
        <f t="shared" si="822"/>
        <v>0</v>
      </c>
      <c r="AH2669" s="56">
        <f t="shared" si="823"/>
        <v>0</v>
      </c>
      <c r="AI2669" s="56">
        <f t="shared" si="824"/>
        <v>0</v>
      </c>
      <c r="AJ2669" s="56">
        <f t="shared" si="825"/>
        <v>0</v>
      </c>
      <c r="AK2669" s="56">
        <f t="shared" si="826"/>
        <v>0</v>
      </c>
      <c r="AL2669" s="56">
        <f t="shared" si="827"/>
        <v>0</v>
      </c>
      <c r="AM2669" s="56">
        <f t="shared" si="828"/>
        <v>0</v>
      </c>
      <c r="AN2669" s="56">
        <f t="shared" si="829"/>
        <v>0</v>
      </c>
      <c r="AO2669" s="56">
        <f t="shared" si="830"/>
        <v>0</v>
      </c>
      <c r="AP2669" s="56">
        <f t="shared" si="831"/>
        <v>0</v>
      </c>
      <c r="AQ2669" s="56">
        <f t="shared" si="832"/>
        <v>0</v>
      </c>
      <c r="AR2669" s="86">
        <f t="shared" si="833"/>
        <v>0</v>
      </c>
    </row>
    <row r="2670" spans="1:44" x14ac:dyDescent="0.25">
      <c r="A2670" s="178"/>
      <c r="B2670" s="55" t="str">
        <f>_xlfn.IFNA(VLOOKUP(A2670,'Ajánlatkérő(k) adatai'!$B$4:$C$205,2,0),"")</f>
        <v/>
      </c>
      <c r="C2670" s="178"/>
      <c r="D2670" s="55" t="str">
        <f>_xlfn.IFNA(VLOOKUP(C2670,'Számlafizető(k) adatai'!$C$4:$D$203,2,0),"")</f>
        <v/>
      </c>
      <c r="E2670" s="55" t="str">
        <f>_xlfn.IFNA(VLOOKUP(C2670,'Számlafizető(k) adatai'!$C$4:$M$203,11,0),"")</f>
        <v/>
      </c>
      <c r="F2670" s="178"/>
      <c r="G2670" s="178"/>
      <c r="H2670" s="178"/>
      <c r="I2670" s="55" t="str">
        <f>IF(F2670="","",VLOOKUP(LEFT(F2670,5),'Technikai cellák'!B:C,2,0))</f>
        <v/>
      </c>
      <c r="J2670" s="55" t="str">
        <f>IF(F2670="","",VLOOKUP(I2670,'Technikai cellák'!$C$1:$D$12,2,0))</f>
        <v/>
      </c>
      <c r="K2670" s="179"/>
      <c r="L2670" s="67" t="str">
        <f t="shared" si="816"/>
        <v/>
      </c>
      <c r="M2670" s="68">
        <f t="shared" si="817"/>
        <v>0</v>
      </c>
      <c r="N2670" s="66">
        <f t="shared" si="818"/>
        <v>0</v>
      </c>
      <c r="O2670" s="152"/>
      <c r="P2670" s="172">
        <f t="shared" si="815"/>
        <v>0</v>
      </c>
      <c r="Q2670" s="69">
        <f t="shared" si="819"/>
        <v>0</v>
      </c>
      <c r="R2670" s="62">
        <f t="shared" si="820"/>
        <v>0</v>
      </c>
      <c r="S2670" s="153"/>
      <c r="T2670" s="118" t="str">
        <f t="shared" si="821"/>
        <v/>
      </c>
      <c r="U2670" s="154"/>
      <c r="V2670" s="154"/>
      <c r="W2670" s="154"/>
      <c r="X2670" s="154"/>
      <c r="Y2670" s="154"/>
      <c r="Z2670" s="154"/>
      <c r="AA2670" s="154"/>
      <c r="AB2670" s="154"/>
      <c r="AC2670" s="154"/>
      <c r="AD2670" s="154"/>
      <c r="AE2670" s="154"/>
      <c r="AF2670" s="154"/>
      <c r="AG2670" s="63">
        <f t="shared" si="822"/>
        <v>0</v>
      </c>
      <c r="AH2670" s="56">
        <f t="shared" si="823"/>
        <v>0</v>
      </c>
      <c r="AI2670" s="56">
        <f t="shared" si="824"/>
        <v>0</v>
      </c>
      <c r="AJ2670" s="56">
        <f t="shared" si="825"/>
        <v>0</v>
      </c>
      <c r="AK2670" s="56">
        <f t="shared" si="826"/>
        <v>0</v>
      </c>
      <c r="AL2670" s="56">
        <f t="shared" si="827"/>
        <v>0</v>
      </c>
      <c r="AM2670" s="56">
        <f t="shared" si="828"/>
        <v>0</v>
      </c>
      <c r="AN2670" s="56">
        <f t="shared" si="829"/>
        <v>0</v>
      </c>
      <c r="AO2670" s="56">
        <f t="shared" si="830"/>
        <v>0</v>
      </c>
      <c r="AP2670" s="56">
        <f t="shared" si="831"/>
        <v>0</v>
      </c>
      <c r="AQ2670" s="56">
        <f t="shared" si="832"/>
        <v>0</v>
      </c>
      <c r="AR2670" s="86">
        <f t="shared" si="833"/>
        <v>0</v>
      </c>
    </row>
    <row r="2671" spans="1:44" x14ac:dyDescent="0.25">
      <c r="A2671" s="178"/>
      <c r="B2671" s="55" t="str">
        <f>_xlfn.IFNA(VLOOKUP(A2671,'Ajánlatkérő(k) adatai'!$B$4:$C$205,2,0),"")</f>
        <v/>
      </c>
      <c r="C2671" s="178"/>
      <c r="D2671" s="55" t="str">
        <f>_xlfn.IFNA(VLOOKUP(C2671,'Számlafizető(k) adatai'!$C$4:$D$203,2,0),"")</f>
        <v/>
      </c>
      <c r="E2671" s="55" t="str">
        <f>_xlfn.IFNA(VLOOKUP(C2671,'Számlafizető(k) adatai'!$C$4:$M$203,11,0),"")</f>
        <v/>
      </c>
      <c r="F2671" s="178"/>
      <c r="G2671" s="178"/>
      <c r="H2671" s="178"/>
      <c r="I2671" s="55" t="str">
        <f>IF(F2671="","",VLOOKUP(LEFT(F2671,5),'Technikai cellák'!B:C,2,0))</f>
        <v/>
      </c>
      <c r="J2671" s="55" t="str">
        <f>IF(F2671="","",VLOOKUP(I2671,'Technikai cellák'!$C$1:$D$12,2,0))</f>
        <v/>
      </c>
      <c r="K2671" s="179"/>
      <c r="L2671" s="67" t="str">
        <f t="shared" si="816"/>
        <v/>
      </c>
      <c r="M2671" s="68">
        <f t="shared" si="817"/>
        <v>0</v>
      </c>
      <c r="N2671" s="66">
        <f t="shared" si="818"/>
        <v>0</v>
      </c>
      <c r="O2671" s="152"/>
      <c r="P2671" s="172">
        <f t="shared" si="815"/>
        <v>0</v>
      </c>
      <c r="Q2671" s="69">
        <f t="shared" si="819"/>
        <v>0</v>
      </c>
      <c r="R2671" s="62">
        <f t="shared" si="820"/>
        <v>0</v>
      </c>
      <c r="S2671" s="153"/>
      <c r="T2671" s="118" t="str">
        <f t="shared" si="821"/>
        <v/>
      </c>
      <c r="U2671" s="154"/>
      <c r="V2671" s="154"/>
      <c r="W2671" s="154"/>
      <c r="X2671" s="154"/>
      <c r="Y2671" s="154"/>
      <c r="Z2671" s="154"/>
      <c r="AA2671" s="154"/>
      <c r="AB2671" s="154"/>
      <c r="AC2671" s="154"/>
      <c r="AD2671" s="154"/>
      <c r="AE2671" s="154"/>
      <c r="AF2671" s="154"/>
      <c r="AG2671" s="63">
        <f t="shared" si="822"/>
        <v>0</v>
      </c>
      <c r="AH2671" s="56">
        <f t="shared" si="823"/>
        <v>0</v>
      </c>
      <c r="AI2671" s="56">
        <f t="shared" si="824"/>
        <v>0</v>
      </c>
      <c r="AJ2671" s="56">
        <f t="shared" si="825"/>
        <v>0</v>
      </c>
      <c r="AK2671" s="56">
        <f t="shared" si="826"/>
        <v>0</v>
      </c>
      <c r="AL2671" s="56">
        <f t="shared" si="827"/>
        <v>0</v>
      </c>
      <c r="AM2671" s="56">
        <f t="shared" si="828"/>
        <v>0</v>
      </c>
      <c r="AN2671" s="56">
        <f t="shared" si="829"/>
        <v>0</v>
      </c>
      <c r="AO2671" s="56">
        <f t="shared" si="830"/>
        <v>0</v>
      </c>
      <c r="AP2671" s="56">
        <f t="shared" si="831"/>
        <v>0</v>
      </c>
      <c r="AQ2671" s="56">
        <f t="shared" si="832"/>
        <v>0</v>
      </c>
      <c r="AR2671" s="86">
        <f t="shared" si="833"/>
        <v>0</v>
      </c>
    </row>
    <row r="2672" spans="1:44" x14ac:dyDescent="0.25">
      <c r="A2672" s="178"/>
      <c r="B2672" s="55" t="str">
        <f>_xlfn.IFNA(VLOOKUP(A2672,'Ajánlatkérő(k) adatai'!$B$4:$C$205,2,0),"")</f>
        <v/>
      </c>
      <c r="C2672" s="178"/>
      <c r="D2672" s="55" t="str">
        <f>_xlfn.IFNA(VLOOKUP(C2672,'Számlafizető(k) adatai'!$C$4:$D$203,2,0),"")</f>
        <v/>
      </c>
      <c r="E2672" s="55" t="str">
        <f>_xlfn.IFNA(VLOOKUP(C2672,'Számlafizető(k) adatai'!$C$4:$M$203,11,0),"")</f>
        <v/>
      </c>
      <c r="F2672" s="178"/>
      <c r="G2672" s="178"/>
      <c r="H2672" s="178"/>
      <c r="I2672" s="55" t="str">
        <f>IF(F2672="","",VLOOKUP(LEFT(F2672,5),'Technikai cellák'!B:C,2,0))</f>
        <v/>
      </c>
      <c r="J2672" s="55" t="str">
        <f>IF(F2672="","",VLOOKUP(I2672,'Technikai cellák'!$C$1:$D$12,2,0))</f>
        <v/>
      </c>
      <c r="K2672" s="179"/>
      <c r="L2672" s="67" t="str">
        <f t="shared" si="816"/>
        <v/>
      </c>
      <c r="M2672" s="68">
        <f t="shared" si="817"/>
        <v>0</v>
      </c>
      <c r="N2672" s="66">
        <f t="shared" si="818"/>
        <v>0</v>
      </c>
      <c r="O2672" s="152"/>
      <c r="P2672" s="172">
        <f t="shared" si="815"/>
        <v>0</v>
      </c>
      <c r="Q2672" s="69">
        <f t="shared" si="819"/>
        <v>0</v>
      </c>
      <c r="R2672" s="62">
        <f t="shared" si="820"/>
        <v>0</v>
      </c>
      <c r="S2672" s="153"/>
      <c r="T2672" s="118" t="str">
        <f t="shared" si="821"/>
        <v/>
      </c>
      <c r="U2672" s="154"/>
      <c r="V2672" s="154"/>
      <c r="W2672" s="154"/>
      <c r="X2672" s="154"/>
      <c r="Y2672" s="154"/>
      <c r="Z2672" s="154"/>
      <c r="AA2672" s="154"/>
      <c r="AB2672" s="154"/>
      <c r="AC2672" s="154"/>
      <c r="AD2672" s="154"/>
      <c r="AE2672" s="154"/>
      <c r="AF2672" s="154"/>
      <c r="AG2672" s="63">
        <f t="shared" si="822"/>
        <v>0</v>
      </c>
      <c r="AH2672" s="56">
        <f t="shared" si="823"/>
        <v>0</v>
      </c>
      <c r="AI2672" s="56">
        <f t="shared" si="824"/>
        <v>0</v>
      </c>
      <c r="AJ2672" s="56">
        <f t="shared" si="825"/>
        <v>0</v>
      </c>
      <c r="AK2672" s="56">
        <f t="shared" si="826"/>
        <v>0</v>
      </c>
      <c r="AL2672" s="56">
        <f t="shared" si="827"/>
        <v>0</v>
      </c>
      <c r="AM2672" s="56">
        <f t="shared" si="828"/>
        <v>0</v>
      </c>
      <c r="AN2672" s="56">
        <f t="shared" si="829"/>
        <v>0</v>
      </c>
      <c r="AO2672" s="56">
        <f t="shared" si="830"/>
        <v>0</v>
      </c>
      <c r="AP2672" s="56">
        <f t="shared" si="831"/>
        <v>0</v>
      </c>
      <c r="AQ2672" s="56">
        <f t="shared" si="832"/>
        <v>0</v>
      </c>
      <c r="AR2672" s="86">
        <f t="shared" si="833"/>
        <v>0</v>
      </c>
    </row>
    <row r="2673" spans="1:44" x14ac:dyDescent="0.25">
      <c r="A2673" s="178"/>
      <c r="B2673" s="55" t="str">
        <f>_xlfn.IFNA(VLOOKUP(A2673,'Ajánlatkérő(k) adatai'!$B$4:$C$205,2,0),"")</f>
        <v/>
      </c>
      <c r="C2673" s="178"/>
      <c r="D2673" s="55" t="str">
        <f>_xlfn.IFNA(VLOOKUP(C2673,'Számlafizető(k) adatai'!$C$4:$D$203,2,0),"")</f>
        <v/>
      </c>
      <c r="E2673" s="55" t="str">
        <f>_xlfn.IFNA(VLOOKUP(C2673,'Számlafizető(k) adatai'!$C$4:$M$203,11,0),"")</f>
        <v/>
      </c>
      <c r="F2673" s="178"/>
      <c r="G2673" s="178"/>
      <c r="H2673" s="178"/>
      <c r="I2673" s="55" t="str">
        <f>IF(F2673="","",VLOOKUP(LEFT(F2673,5),'Technikai cellák'!B:C,2,0))</f>
        <v/>
      </c>
      <c r="J2673" s="55" t="str">
        <f>IF(F2673="","",VLOOKUP(I2673,'Technikai cellák'!$C$1:$D$12,2,0))</f>
        <v/>
      </c>
      <c r="K2673" s="179"/>
      <c r="L2673" s="67" t="str">
        <f t="shared" si="816"/>
        <v/>
      </c>
      <c r="M2673" s="68">
        <f t="shared" si="817"/>
        <v>0</v>
      </c>
      <c r="N2673" s="66">
        <f t="shared" si="818"/>
        <v>0</v>
      </c>
      <c r="O2673" s="152"/>
      <c r="P2673" s="172">
        <f t="shared" si="815"/>
        <v>0</v>
      </c>
      <c r="Q2673" s="69">
        <f t="shared" si="819"/>
        <v>0</v>
      </c>
      <c r="R2673" s="62">
        <f t="shared" si="820"/>
        <v>0</v>
      </c>
      <c r="S2673" s="153"/>
      <c r="T2673" s="118" t="str">
        <f t="shared" si="821"/>
        <v/>
      </c>
      <c r="U2673" s="154"/>
      <c r="V2673" s="154"/>
      <c r="W2673" s="154"/>
      <c r="X2673" s="154"/>
      <c r="Y2673" s="154"/>
      <c r="Z2673" s="154"/>
      <c r="AA2673" s="154"/>
      <c r="AB2673" s="154"/>
      <c r="AC2673" s="154"/>
      <c r="AD2673" s="154"/>
      <c r="AE2673" s="154"/>
      <c r="AF2673" s="154"/>
      <c r="AG2673" s="63">
        <f t="shared" si="822"/>
        <v>0</v>
      </c>
      <c r="AH2673" s="56">
        <f t="shared" si="823"/>
        <v>0</v>
      </c>
      <c r="AI2673" s="56">
        <f t="shared" si="824"/>
        <v>0</v>
      </c>
      <c r="AJ2673" s="56">
        <f t="shared" si="825"/>
        <v>0</v>
      </c>
      <c r="AK2673" s="56">
        <f t="shared" si="826"/>
        <v>0</v>
      </c>
      <c r="AL2673" s="56">
        <f t="shared" si="827"/>
        <v>0</v>
      </c>
      <c r="AM2673" s="56">
        <f t="shared" si="828"/>
        <v>0</v>
      </c>
      <c r="AN2673" s="56">
        <f t="shared" si="829"/>
        <v>0</v>
      </c>
      <c r="AO2673" s="56">
        <f t="shared" si="830"/>
        <v>0</v>
      </c>
      <c r="AP2673" s="56">
        <f t="shared" si="831"/>
        <v>0</v>
      </c>
      <c r="AQ2673" s="56">
        <f t="shared" si="832"/>
        <v>0</v>
      </c>
      <c r="AR2673" s="86">
        <f t="shared" si="833"/>
        <v>0</v>
      </c>
    </row>
    <row r="2674" spans="1:44" x14ac:dyDescent="0.25">
      <c r="A2674" s="178"/>
      <c r="B2674" s="55" t="str">
        <f>_xlfn.IFNA(VLOOKUP(A2674,'Ajánlatkérő(k) adatai'!$B$4:$C$205,2,0),"")</f>
        <v/>
      </c>
      <c r="C2674" s="178"/>
      <c r="D2674" s="55" t="str">
        <f>_xlfn.IFNA(VLOOKUP(C2674,'Számlafizető(k) adatai'!$C$4:$D$203,2,0),"")</f>
        <v/>
      </c>
      <c r="E2674" s="55" t="str">
        <f>_xlfn.IFNA(VLOOKUP(C2674,'Számlafizető(k) adatai'!$C$4:$M$203,11,0),"")</f>
        <v/>
      </c>
      <c r="F2674" s="178"/>
      <c r="G2674" s="178"/>
      <c r="H2674" s="178"/>
      <c r="I2674" s="55" t="str">
        <f>IF(F2674="","",VLOOKUP(LEFT(F2674,5),'Technikai cellák'!B:C,2,0))</f>
        <v/>
      </c>
      <c r="J2674" s="55" t="str">
        <f>IF(F2674="","",VLOOKUP(I2674,'Technikai cellák'!$C$1:$D$12,2,0))</f>
        <v/>
      </c>
      <c r="K2674" s="179"/>
      <c r="L2674" s="67" t="str">
        <f t="shared" si="816"/>
        <v/>
      </c>
      <c r="M2674" s="68">
        <f t="shared" si="817"/>
        <v>0</v>
      </c>
      <c r="N2674" s="66">
        <f t="shared" si="818"/>
        <v>0</v>
      </c>
      <c r="O2674" s="152"/>
      <c r="P2674" s="172">
        <f t="shared" si="815"/>
        <v>0</v>
      </c>
      <c r="Q2674" s="69">
        <f t="shared" si="819"/>
        <v>0</v>
      </c>
      <c r="R2674" s="62">
        <f t="shared" si="820"/>
        <v>0</v>
      </c>
      <c r="S2674" s="153"/>
      <c r="T2674" s="118" t="str">
        <f t="shared" si="821"/>
        <v/>
      </c>
      <c r="U2674" s="154"/>
      <c r="V2674" s="154"/>
      <c r="W2674" s="154"/>
      <c r="X2674" s="154"/>
      <c r="Y2674" s="154"/>
      <c r="Z2674" s="154"/>
      <c r="AA2674" s="154"/>
      <c r="AB2674" s="154"/>
      <c r="AC2674" s="154"/>
      <c r="AD2674" s="154"/>
      <c r="AE2674" s="154"/>
      <c r="AF2674" s="154"/>
      <c r="AG2674" s="63">
        <f t="shared" si="822"/>
        <v>0</v>
      </c>
      <c r="AH2674" s="56">
        <f t="shared" si="823"/>
        <v>0</v>
      </c>
      <c r="AI2674" s="56">
        <f t="shared" si="824"/>
        <v>0</v>
      </c>
      <c r="AJ2674" s="56">
        <f t="shared" si="825"/>
        <v>0</v>
      </c>
      <c r="AK2674" s="56">
        <f t="shared" si="826"/>
        <v>0</v>
      </c>
      <c r="AL2674" s="56">
        <f t="shared" si="827"/>
        <v>0</v>
      </c>
      <c r="AM2674" s="56">
        <f t="shared" si="828"/>
        <v>0</v>
      </c>
      <c r="AN2674" s="56">
        <f t="shared" si="829"/>
        <v>0</v>
      </c>
      <c r="AO2674" s="56">
        <f t="shared" si="830"/>
        <v>0</v>
      </c>
      <c r="AP2674" s="56">
        <f t="shared" si="831"/>
        <v>0</v>
      </c>
      <c r="AQ2674" s="56">
        <f t="shared" si="832"/>
        <v>0</v>
      </c>
      <c r="AR2674" s="86">
        <f t="shared" si="833"/>
        <v>0</v>
      </c>
    </row>
    <row r="2675" spans="1:44" x14ac:dyDescent="0.25">
      <c r="A2675" s="178"/>
      <c r="B2675" s="55" t="str">
        <f>_xlfn.IFNA(VLOOKUP(A2675,'Ajánlatkérő(k) adatai'!$B$4:$C$205,2,0),"")</f>
        <v/>
      </c>
      <c r="C2675" s="178"/>
      <c r="D2675" s="55" t="str">
        <f>_xlfn.IFNA(VLOOKUP(C2675,'Számlafizető(k) adatai'!$C$4:$D$203,2,0),"")</f>
        <v/>
      </c>
      <c r="E2675" s="55" t="str">
        <f>_xlfn.IFNA(VLOOKUP(C2675,'Számlafizető(k) adatai'!$C$4:$M$203,11,0),"")</f>
        <v/>
      </c>
      <c r="F2675" s="178"/>
      <c r="G2675" s="178"/>
      <c r="H2675" s="178"/>
      <c r="I2675" s="55" t="str">
        <f>IF(F2675="","",VLOOKUP(LEFT(F2675,5),'Technikai cellák'!B:C,2,0))</f>
        <v/>
      </c>
      <c r="J2675" s="55" t="str">
        <f>IF(F2675="","",VLOOKUP(I2675,'Technikai cellák'!$C$1:$D$12,2,0))</f>
        <v/>
      </c>
      <c r="K2675" s="179"/>
      <c r="L2675" s="67" t="str">
        <f t="shared" si="816"/>
        <v/>
      </c>
      <c r="M2675" s="68">
        <f t="shared" si="817"/>
        <v>0</v>
      </c>
      <c r="N2675" s="66">
        <f t="shared" si="818"/>
        <v>0</v>
      </c>
      <c r="O2675" s="152"/>
      <c r="P2675" s="172">
        <f t="shared" si="815"/>
        <v>0</v>
      </c>
      <c r="Q2675" s="69">
        <f t="shared" si="819"/>
        <v>0</v>
      </c>
      <c r="R2675" s="62">
        <f t="shared" si="820"/>
        <v>0</v>
      </c>
      <c r="S2675" s="153"/>
      <c r="T2675" s="118" t="str">
        <f t="shared" si="821"/>
        <v/>
      </c>
      <c r="U2675" s="154"/>
      <c r="V2675" s="154"/>
      <c r="W2675" s="154"/>
      <c r="X2675" s="154"/>
      <c r="Y2675" s="154"/>
      <c r="Z2675" s="154"/>
      <c r="AA2675" s="154"/>
      <c r="AB2675" s="154"/>
      <c r="AC2675" s="154"/>
      <c r="AD2675" s="154"/>
      <c r="AE2675" s="154"/>
      <c r="AF2675" s="154"/>
      <c r="AG2675" s="63">
        <f t="shared" si="822"/>
        <v>0</v>
      </c>
      <c r="AH2675" s="56">
        <f t="shared" si="823"/>
        <v>0</v>
      </c>
      <c r="AI2675" s="56">
        <f t="shared" si="824"/>
        <v>0</v>
      </c>
      <c r="AJ2675" s="56">
        <f t="shared" si="825"/>
        <v>0</v>
      </c>
      <c r="AK2675" s="56">
        <f t="shared" si="826"/>
        <v>0</v>
      </c>
      <c r="AL2675" s="56">
        <f t="shared" si="827"/>
        <v>0</v>
      </c>
      <c r="AM2675" s="56">
        <f t="shared" si="828"/>
        <v>0</v>
      </c>
      <c r="AN2675" s="56">
        <f t="shared" si="829"/>
        <v>0</v>
      </c>
      <c r="AO2675" s="56">
        <f t="shared" si="830"/>
        <v>0</v>
      </c>
      <c r="AP2675" s="56">
        <f t="shared" si="831"/>
        <v>0</v>
      </c>
      <c r="AQ2675" s="56">
        <f t="shared" si="832"/>
        <v>0</v>
      </c>
      <c r="AR2675" s="86">
        <f t="shared" si="833"/>
        <v>0</v>
      </c>
    </row>
    <row r="2676" spans="1:44" x14ac:dyDescent="0.25">
      <c r="A2676" s="178"/>
      <c r="B2676" s="55" t="str">
        <f>_xlfn.IFNA(VLOOKUP(A2676,'Ajánlatkérő(k) adatai'!$B$4:$C$205,2,0),"")</f>
        <v/>
      </c>
      <c r="C2676" s="178"/>
      <c r="D2676" s="55" t="str">
        <f>_xlfn.IFNA(VLOOKUP(C2676,'Számlafizető(k) adatai'!$C$4:$D$203,2,0),"")</f>
        <v/>
      </c>
      <c r="E2676" s="55" t="str">
        <f>_xlfn.IFNA(VLOOKUP(C2676,'Számlafizető(k) adatai'!$C$4:$M$203,11,0),"")</f>
        <v/>
      </c>
      <c r="F2676" s="178"/>
      <c r="G2676" s="178"/>
      <c r="H2676" s="178"/>
      <c r="I2676" s="55" t="str">
        <f>IF(F2676="","",VLOOKUP(LEFT(F2676,5),'Technikai cellák'!B:C,2,0))</f>
        <v/>
      </c>
      <c r="J2676" s="55" t="str">
        <f>IF(F2676="","",VLOOKUP(I2676,'Technikai cellák'!$C$1:$D$12,2,0))</f>
        <v/>
      </c>
      <c r="K2676" s="179"/>
      <c r="L2676" s="67" t="str">
        <f t="shared" si="816"/>
        <v/>
      </c>
      <c r="M2676" s="68">
        <f t="shared" si="817"/>
        <v>0</v>
      </c>
      <c r="N2676" s="66">
        <f t="shared" si="818"/>
        <v>0</v>
      </c>
      <c r="O2676" s="152"/>
      <c r="P2676" s="172">
        <f t="shared" si="815"/>
        <v>0</v>
      </c>
      <c r="Q2676" s="69">
        <f t="shared" si="819"/>
        <v>0</v>
      </c>
      <c r="R2676" s="62">
        <f t="shared" si="820"/>
        <v>0</v>
      </c>
      <c r="S2676" s="153"/>
      <c r="T2676" s="118" t="str">
        <f t="shared" si="821"/>
        <v/>
      </c>
      <c r="U2676" s="154"/>
      <c r="V2676" s="154"/>
      <c r="W2676" s="154"/>
      <c r="X2676" s="154"/>
      <c r="Y2676" s="154"/>
      <c r="Z2676" s="154"/>
      <c r="AA2676" s="154"/>
      <c r="AB2676" s="154"/>
      <c r="AC2676" s="154"/>
      <c r="AD2676" s="154"/>
      <c r="AE2676" s="154"/>
      <c r="AF2676" s="154"/>
      <c r="AG2676" s="63">
        <f t="shared" si="822"/>
        <v>0</v>
      </c>
      <c r="AH2676" s="56">
        <f t="shared" si="823"/>
        <v>0</v>
      </c>
      <c r="AI2676" s="56">
        <f t="shared" si="824"/>
        <v>0</v>
      </c>
      <c r="AJ2676" s="56">
        <f t="shared" si="825"/>
        <v>0</v>
      </c>
      <c r="AK2676" s="56">
        <f t="shared" si="826"/>
        <v>0</v>
      </c>
      <c r="AL2676" s="56">
        <f t="shared" si="827"/>
        <v>0</v>
      </c>
      <c r="AM2676" s="56">
        <f t="shared" si="828"/>
        <v>0</v>
      </c>
      <c r="AN2676" s="56">
        <f t="shared" si="829"/>
        <v>0</v>
      </c>
      <c r="AO2676" s="56">
        <f t="shared" si="830"/>
        <v>0</v>
      </c>
      <c r="AP2676" s="56">
        <f t="shared" si="831"/>
        <v>0</v>
      </c>
      <c r="AQ2676" s="56">
        <f t="shared" si="832"/>
        <v>0</v>
      </c>
      <c r="AR2676" s="86">
        <f t="shared" si="833"/>
        <v>0</v>
      </c>
    </row>
    <row r="2677" spans="1:44" x14ac:dyDescent="0.25">
      <c r="A2677" s="178"/>
      <c r="B2677" s="55" t="str">
        <f>_xlfn.IFNA(VLOOKUP(A2677,'Ajánlatkérő(k) adatai'!$B$4:$C$205,2,0),"")</f>
        <v/>
      </c>
      <c r="C2677" s="178"/>
      <c r="D2677" s="55" t="str">
        <f>_xlfn.IFNA(VLOOKUP(C2677,'Számlafizető(k) adatai'!$C$4:$D$203,2,0),"")</f>
        <v/>
      </c>
      <c r="E2677" s="55" t="str">
        <f>_xlfn.IFNA(VLOOKUP(C2677,'Számlafizető(k) adatai'!$C$4:$M$203,11,0),"")</f>
        <v/>
      </c>
      <c r="F2677" s="178"/>
      <c r="G2677" s="178"/>
      <c r="H2677" s="178"/>
      <c r="I2677" s="55" t="str">
        <f>IF(F2677="","",VLOOKUP(LEFT(F2677,5),'Technikai cellák'!B:C,2,0))</f>
        <v/>
      </c>
      <c r="J2677" s="55" t="str">
        <f>IF(F2677="","",VLOOKUP(I2677,'Technikai cellák'!$C$1:$D$12,2,0))</f>
        <v/>
      </c>
      <c r="K2677" s="179"/>
      <c r="L2677" s="67" t="str">
        <f t="shared" si="816"/>
        <v/>
      </c>
      <c r="M2677" s="68">
        <f t="shared" si="817"/>
        <v>0</v>
      </c>
      <c r="N2677" s="66">
        <f t="shared" si="818"/>
        <v>0</v>
      </c>
      <c r="O2677" s="152"/>
      <c r="P2677" s="172">
        <f t="shared" si="815"/>
        <v>0</v>
      </c>
      <c r="Q2677" s="69">
        <f t="shared" si="819"/>
        <v>0</v>
      </c>
      <c r="R2677" s="62">
        <f t="shared" si="820"/>
        <v>0</v>
      </c>
      <c r="S2677" s="153"/>
      <c r="T2677" s="118" t="str">
        <f t="shared" si="821"/>
        <v/>
      </c>
      <c r="U2677" s="154"/>
      <c r="V2677" s="154"/>
      <c r="W2677" s="154"/>
      <c r="X2677" s="154"/>
      <c r="Y2677" s="154"/>
      <c r="Z2677" s="154"/>
      <c r="AA2677" s="154"/>
      <c r="AB2677" s="154"/>
      <c r="AC2677" s="154"/>
      <c r="AD2677" s="154"/>
      <c r="AE2677" s="154"/>
      <c r="AF2677" s="154"/>
      <c r="AG2677" s="63">
        <f t="shared" si="822"/>
        <v>0</v>
      </c>
      <c r="AH2677" s="56">
        <f t="shared" si="823"/>
        <v>0</v>
      </c>
      <c r="AI2677" s="56">
        <f t="shared" si="824"/>
        <v>0</v>
      </c>
      <c r="AJ2677" s="56">
        <f t="shared" si="825"/>
        <v>0</v>
      </c>
      <c r="AK2677" s="56">
        <f t="shared" si="826"/>
        <v>0</v>
      </c>
      <c r="AL2677" s="56">
        <f t="shared" si="827"/>
        <v>0</v>
      </c>
      <c r="AM2677" s="56">
        <f t="shared" si="828"/>
        <v>0</v>
      </c>
      <c r="AN2677" s="56">
        <f t="shared" si="829"/>
        <v>0</v>
      </c>
      <c r="AO2677" s="56">
        <f t="shared" si="830"/>
        <v>0</v>
      </c>
      <c r="AP2677" s="56">
        <f t="shared" si="831"/>
        <v>0</v>
      </c>
      <c r="AQ2677" s="56">
        <f t="shared" si="832"/>
        <v>0</v>
      </c>
      <c r="AR2677" s="86">
        <f t="shared" si="833"/>
        <v>0</v>
      </c>
    </row>
    <row r="2678" spans="1:44" x14ac:dyDescent="0.25">
      <c r="A2678" s="178"/>
      <c r="B2678" s="55" t="str">
        <f>_xlfn.IFNA(VLOOKUP(A2678,'Ajánlatkérő(k) adatai'!$B$4:$C$205,2,0),"")</f>
        <v/>
      </c>
      <c r="C2678" s="178"/>
      <c r="D2678" s="55" t="str">
        <f>_xlfn.IFNA(VLOOKUP(C2678,'Számlafizető(k) adatai'!$C$4:$D$203,2,0),"")</f>
        <v/>
      </c>
      <c r="E2678" s="55" t="str">
        <f>_xlfn.IFNA(VLOOKUP(C2678,'Számlafizető(k) adatai'!$C$4:$M$203,11,0),"")</f>
        <v/>
      </c>
      <c r="F2678" s="178"/>
      <c r="G2678" s="178"/>
      <c r="H2678" s="178"/>
      <c r="I2678" s="55" t="str">
        <f>IF(F2678="","",VLOOKUP(LEFT(F2678,5),'Technikai cellák'!B:C,2,0))</f>
        <v/>
      </c>
      <c r="J2678" s="55" t="str">
        <f>IF(F2678="","",VLOOKUP(I2678,'Technikai cellák'!$C$1:$D$12,2,0))</f>
        <v/>
      </c>
      <c r="K2678" s="179"/>
      <c r="L2678" s="67" t="str">
        <f t="shared" si="816"/>
        <v/>
      </c>
      <c r="M2678" s="68">
        <f t="shared" si="817"/>
        <v>0</v>
      </c>
      <c r="N2678" s="66">
        <f t="shared" si="818"/>
        <v>0</v>
      </c>
      <c r="O2678" s="152"/>
      <c r="P2678" s="172">
        <f t="shared" si="815"/>
        <v>0</v>
      </c>
      <c r="Q2678" s="69">
        <f t="shared" si="819"/>
        <v>0</v>
      </c>
      <c r="R2678" s="62">
        <f t="shared" si="820"/>
        <v>0</v>
      </c>
      <c r="S2678" s="153"/>
      <c r="T2678" s="118" t="str">
        <f t="shared" si="821"/>
        <v/>
      </c>
      <c r="U2678" s="154"/>
      <c r="V2678" s="154"/>
      <c r="W2678" s="154"/>
      <c r="X2678" s="154"/>
      <c r="Y2678" s="154"/>
      <c r="Z2678" s="154"/>
      <c r="AA2678" s="154"/>
      <c r="AB2678" s="154"/>
      <c r="AC2678" s="154"/>
      <c r="AD2678" s="154"/>
      <c r="AE2678" s="154"/>
      <c r="AF2678" s="154"/>
      <c r="AG2678" s="63">
        <f t="shared" si="822"/>
        <v>0</v>
      </c>
      <c r="AH2678" s="56">
        <f t="shared" si="823"/>
        <v>0</v>
      </c>
      <c r="AI2678" s="56">
        <f t="shared" si="824"/>
        <v>0</v>
      </c>
      <c r="AJ2678" s="56">
        <f t="shared" si="825"/>
        <v>0</v>
      </c>
      <c r="AK2678" s="56">
        <f t="shared" si="826"/>
        <v>0</v>
      </c>
      <c r="AL2678" s="56">
        <f t="shared" si="827"/>
        <v>0</v>
      </c>
      <c r="AM2678" s="56">
        <f t="shared" si="828"/>
        <v>0</v>
      </c>
      <c r="AN2678" s="56">
        <f t="shared" si="829"/>
        <v>0</v>
      </c>
      <c r="AO2678" s="56">
        <f t="shared" si="830"/>
        <v>0</v>
      </c>
      <c r="AP2678" s="56">
        <f t="shared" si="831"/>
        <v>0</v>
      </c>
      <c r="AQ2678" s="56">
        <f t="shared" si="832"/>
        <v>0</v>
      </c>
      <c r="AR2678" s="86">
        <f t="shared" si="833"/>
        <v>0</v>
      </c>
    </row>
    <row r="2679" spans="1:44" x14ac:dyDescent="0.25">
      <c r="A2679" s="178"/>
      <c r="B2679" s="55" t="str">
        <f>_xlfn.IFNA(VLOOKUP(A2679,'Ajánlatkérő(k) adatai'!$B$4:$C$205,2,0),"")</f>
        <v/>
      </c>
      <c r="C2679" s="178"/>
      <c r="D2679" s="55" t="str">
        <f>_xlfn.IFNA(VLOOKUP(C2679,'Számlafizető(k) adatai'!$C$4:$D$203,2,0),"")</f>
        <v/>
      </c>
      <c r="E2679" s="55" t="str">
        <f>_xlfn.IFNA(VLOOKUP(C2679,'Számlafizető(k) adatai'!$C$4:$M$203,11,0),"")</f>
        <v/>
      </c>
      <c r="F2679" s="178"/>
      <c r="G2679" s="178"/>
      <c r="H2679" s="178"/>
      <c r="I2679" s="55" t="str">
        <f>IF(F2679="","",VLOOKUP(LEFT(F2679,5),'Technikai cellák'!B:C,2,0))</f>
        <v/>
      </c>
      <c r="J2679" s="55" t="str">
        <f>IF(F2679="","",VLOOKUP(I2679,'Technikai cellák'!$C$1:$D$12,2,0))</f>
        <v/>
      </c>
      <c r="K2679" s="179"/>
      <c r="L2679" s="67" t="str">
        <f t="shared" si="816"/>
        <v/>
      </c>
      <c r="M2679" s="68">
        <f t="shared" si="817"/>
        <v>0</v>
      </c>
      <c r="N2679" s="66">
        <f t="shared" si="818"/>
        <v>0</v>
      </c>
      <c r="O2679" s="152"/>
      <c r="P2679" s="172">
        <f t="shared" si="815"/>
        <v>0</v>
      </c>
      <c r="Q2679" s="69">
        <f t="shared" si="819"/>
        <v>0</v>
      </c>
      <c r="R2679" s="62">
        <f t="shared" si="820"/>
        <v>0</v>
      </c>
      <c r="S2679" s="153"/>
      <c r="T2679" s="118" t="str">
        <f t="shared" si="821"/>
        <v/>
      </c>
      <c r="U2679" s="154"/>
      <c r="V2679" s="154"/>
      <c r="W2679" s="154"/>
      <c r="X2679" s="154"/>
      <c r="Y2679" s="154"/>
      <c r="Z2679" s="154"/>
      <c r="AA2679" s="154"/>
      <c r="AB2679" s="154"/>
      <c r="AC2679" s="154"/>
      <c r="AD2679" s="154"/>
      <c r="AE2679" s="154"/>
      <c r="AF2679" s="154"/>
      <c r="AG2679" s="63">
        <f t="shared" si="822"/>
        <v>0</v>
      </c>
      <c r="AH2679" s="56">
        <f t="shared" si="823"/>
        <v>0</v>
      </c>
      <c r="AI2679" s="56">
        <f t="shared" si="824"/>
        <v>0</v>
      </c>
      <c r="AJ2679" s="56">
        <f t="shared" si="825"/>
        <v>0</v>
      </c>
      <c r="AK2679" s="56">
        <f t="shared" si="826"/>
        <v>0</v>
      </c>
      <c r="AL2679" s="56">
        <f t="shared" si="827"/>
        <v>0</v>
      </c>
      <c r="AM2679" s="56">
        <f t="shared" si="828"/>
        <v>0</v>
      </c>
      <c r="AN2679" s="56">
        <f t="shared" si="829"/>
        <v>0</v>
      </c>
      <c r="AO2679" s="56">
        <f t="shared" si="830"/>
        <v>0</v>
      </c>
      <c r="AP2679" s="56">
        <f t="shared" si="831"/>
        <v>0</v>
      </c>
      <c r="AQ2679" s="56">
        <f t="shared" si="832"/>
        <v>0</v>
      </c>
      <c r="AR2679" s="86">
        <f t="shared" si="833"/>
        <v>0</v>
      </c>
    </row>
    <row r="2680" spans="1:44" x14ac:dyDescent="0.25">
      <c r="A2680" s="178"/>
      <c r="B2680" s="55" t="str">
        <f>_xlfn.IFNA(VLOOKUP(A2680,'Ajánlatkérő(k) adatai'!$B$4:$C$205,2,0),"")</f>
        <v/>
      </c>
      <c r="C2680" s="178"/>
      <c r="D2680" s="55" t="str">
        <f>_xlfn.IFNA(VLOOKUP(C2680,'Számlafizető(k) adatai'!$C$4:$D$203,2,0),"")</f>
        <v/>
      </c>
      <c r="E2680" s="55" t="str">
        <f>_xlfn.IFNA(VLOOKUP(C2680,'Számlafizető(k) adatai'!$C$4:$M$203,11,0),"")</f>
        <v/>
      </c>
      <c r="F2680" s="178"/>
      <c r="G2680" s="178"/>
      <c r="H2680" s="178"/>
      <c r="I2680" s="55" t="str">
        <f>IF(F2680="","",VLOOKUP(LEFT(F2680,5),'Technikai cellák'!B:C,2,0))</f>
        <v/>
      </c>
      <c r="J2680" s="55" t="str">
        <f>IF(F2680="","",VLOOKUP(I2680,'Technikai cellák'!$C$1:$D$12,2,0))</f>
        <v/>
      </c>
      <c r="K2680" s="179"/>
      <c r="L2680" s="67" t="str">
        <f t="shared" si="816"/>
        <v/>
      </c>
      <c r="M2680" s="68">
        <f t="shared" si="817"/>
        <v>0</v>
      </c>
      <c r="N2680" s="66">
        <f t="shared" si="818"/>
        <v>0</v>
      </c>
      <c r="O2680" s="152"/>
      <c r="P2680" s="172">
        <f t="shared" si="815"/>
        <v>0</v>
      </c>
      <c r="Q2680" s="69">
        <f t="shared" si="819"/>
        <v>0</v>
      </c>
      <c r="R2680" s="62">
        <f t="shared" si="820"/>
        <v>0</v>
      </c>
      <c r="S2680" s="153"/>
      <c r="T2680" s="118" t="str">
        <f t="shared" si="821"/>
        <v/>
      </c>
      <c r="U2680" s="154"/>
      <c r="V2680" s="154"/>
      <c r="W2680" s="154"/>
      <c r="X2680" s="154"/>
      <c r="Y2680" s="154"/>
      <c r="Z2680" s="154"/>
      <c r="AA2680" s="154"/>
      <c r="AB2680" s="154"/>
      <c r="AC2680" s="154"/>
      <c r="AD2680" s="154"/>
      <c r="AE2680" s="154"/>
      <c r="AF2680" s="154"/>
      <c r="AG2680" s="63">
        <f t="shared" si="822"/>
        <v>0</v>
      </c>
      <c r="AH2680" s="56">
        <f t="shared" si="823"/>
        <v>0</v>
      </c>
      <c r="AI2680" s="56">
        <f t="shared" si="824"/>
        <v>0</v>
      </c>
      <c r="AJ2680" s="56">
        <f t="shared" si="825"/>
        <v>0</v>
      </c>
      <c r="AK2680" s="56">
        <f t="shared" si="826"/>
        <v>0</v>
      </c>
      <c r="AL2680" s="56">
        <f t="shared" si="827"/>
        <v>0</v>
      </c>
      <c r="AM2680" s="56">
        <f t="shared" si="828"/>
        <v>0</v>
      </c>
      <c r="AN2680" s="56">
        <f t="shared" si="829"/>
        <v>0</v>
      </c>
      <c r="AO2680" s="56">
        <f t="shared" si="830"/>
        <v>0</v>
      </c>
      <c r="AP2680" s="56">
        <f t="shared" si="831"/>
        <v>0</v>
      </c>
      <c r="AQ2680" s="56">
        <f t="shared" si="832"/>
        <v>0</v>
      </c>
      <c r="AR2680" s="86">
        <f t="shared" si="833"/>
        <v>0</v>
      </c>
    </row>
    <row r="2681" spans="1:44" x14ac:dyDescent="0.25">
      <c r="A2681" s="178"/>
      <c r="B2681" s="55" t="str">
        <f>_xlfn.IFNA(VLOOKUP(A2681,'Ajánlatkérő(k) adatai'!$B$4:$C$205,2,0),"")</f>
        <v/>
      </c>
      <c r="C2681" s="178"/>
      <c r="D2681" s="55" t="str">
        <f>_xlfn.IFNA(VLOOKUP(C2681,'Számlafizető(k) adatai'!$C$4:$D$203,2,0),"")</f>
        <v/>
      </c>
      <c r="E2681" s="55" t="str">
        <f>_xlfn.IFNA(VLOOKUP(C2681,'Számlafizető(k) adatai'!$C$4:$M$203,11,0),"")</f>
        <v/>
      </c>
      <c r="F2681" s="178"/>
      <c r="G2681" s="178"/>
      <c r="H2681" s="178"/>
      <c r="I2681" s="55" t="str">
        <f>IF(F2681="","",VLOOKUP(LEFT(F2681,5),'Technikai cellák'!B:C,2,0))</f>
        <v/>
      </c>
      <c r="J2681" s="55" t="str">
        <f>IF(F2681="","",VLOOKUP(I2681,'Technikai cellák'!$C$1:$D$12,2,0))</f>
        <v/>
      </c>
      <c r="K2681" s="179"/>
      <c r="L2681" s="67" t="str">
        <f t="shared" si="816"/>
        <v/>
      </c>
      <c r="M2681" s="68">
        <f t="shared" si="817"/>
        <v>0</v>
      </c>
      <c r="N2681" s="66">
        <f t="shared" si="818"/>
        <v>0</v>
      </c>
      <c r="O2681" s="152"/>
      <c r="P2681" s="172">
        <f t="shared" si="815"/>
        <v>0</v>
      </c>
      <c r="Q2681" s="69">
        <f t="shared" si="819"/>
        <v>0</v>
      </c>
      <c r="R2681" s="62">
        <f t="shared" si="820"/>
        <v>0</v>
      </c>
      <c r="S2681" s="153"/>
      <c r="T2681" s="118" t="str">
        <f t="shared" si="821"/>
        <v/>
      </c>
      <c r="U2681" s="154"/>
      <c r="V2681" s="154"/>
      <c r="W2681" s="154"/>
      <c r="X2681" s="154"/>
      <c r="Y2681" s="154"/>
      <c r="Z2681" s="154"/>
      <c r="AA2681" s="154"/>
      <c r="AB2681" s="154"/>
      <c r="AC2681" s="154"/>
      <c r="AD2681" s="154"/>
      <c r="AE2681" s="154"/>
      <c r="AF2681" s="154"/>
      <c r="AG2681" s="63">
        <f t="shared" si="822"/>
        <v>0</v>
      </c>
      <c r="AH2681" s="56">
        <f t="shared" si="823"/>
        <v>0</v>
      </c>
      <c r="AI2681" s="56">
        <f t="shared" si="824"/>
        <v>0</v>
      </c>
      <c r="AJ2681" s="56">
        <f t="shared" si="825"/>
        <v>0</v>
      </c>
      <c r="AK2681" s="56">
        <f t="shared" si="826"/>
        <v>0</v>
      </c>
      <c r="AL2681" s="56">
        <f t="shared" si="827"/>
        <v>0</v>
      </c>
      <c r="AM2681" s="56">
        <f t="shared" si="828"/>
        <v>0</v>
      </c>
      <c r="AN2681" s="56">
        <f t="shared" si="829"/>
        <v>0</v>
      </c>
      <c r="AO2681" s="56">
        <f t="shared" si="830"/>
        <v>0</v>
      </c>
      <c r="AP2681" s="56">
        <f t="shared" si="831"/>
        <v>0</v>
      </c>
      <c r="AQ2681" s="56">
        <f t="shared" si="832"/>
        <v>0</v>
      </c>
      <c r="AR2681" s="86">
        <f t="shared" si="833"/>
        <v>0</v>
      </c>
    </row>
    <row r="2682" spans="1:44" x14ac:dyDescent="0.25">
      <c r="A2682" s="178"/>
      <c r="B2682" s="55" t="str">
        <f>_xlfn.IFNA(VLOOKUP(A2682,'Ajánlatkérő(k) adatai'!$B$4:$C$205,2,0),"")</f>
        <v/>
      </c>
      <c r="C2682" s="178"/>
      <c r="D2682" s="55" t="str">
        <f>_xlfn.IFNA(VLOOKUP(C2682,'Számlafizető(k) adatai'!$C$4:$D$203,2,0),"")</f>
        <v/>
      </c>
      <c r="E2682" s="55" t="str">
        <f>_xlfn.IFNA(VLOOKUP(C2682,'Számlafizető(k) adatai'!$C$4:$M$203,11,0),"")</f>
        <v/>
      </c>
      <c r="F2682" s="178"/>
      <c r="G2682" s="178"/>
      <c r="H2682" s="178"/>
      <c r="I2682" s="55" t="str">
        <f>IF(F2682="","",VLOOKUP(LEFT(F2682,5),'Technikai cellák'!B:C,2,0))</f>
        <v/>
      </c>
      <c r="J2682" s="55" t="str">
        <f>IF(F2682="","",VLOOKUP(I2682,'Technikai cellák'!$C$1:$D$12,2,0))</f>
        <v/>
      </c>
      <c r="K2682" s="179"/>
      <c r="L2682" s="67" t="str">
        <f t="shared" si="816"/>
        <v/>
      </c>
      <c r="M2682" s="68">
        <f t="shared" si="817"/>
        <v>0</v>
      </c>
      <c r="N2682" s="66">
        <f t="shared" si="818"/>
        <v>0</v>
      </c>
      <c r="O2682" s="152"/>
      <c r="P2682" s="172">
        <f t="shared" si="815"/>
        <v>0</v>
      </c>
      <c r="Q2682" s="69">
        <f t="shared" si="819"/>
        <v>0</v>
      </c>
      <c r="R2682" s="62">
        <f t="shared" si="820"/>
        <v>0</v>
      </c>
      <c r="S2682" s="153"/>
      <c r="T2682" s="118" t="str">
        <f t="shared" si="821"/>
        <v/>
      </c>
      <c r="U2682" s="154"/>
      <c r="V2682" s="154"/>
      <c r="W2682" s="154"/>
      <c r="X2682" s="154"/>
      <c r="Y2682" s="154"/>
      <c r="Z2682" s="154"/>
      <c r="AA2682" s="154"/>
      <c r="AB2682" s="154"/>
      <c r="AC2682" s="154"/>
      <c r="AD2682" s="154"/>
      <c r="AE2682" s="154"/>
      <c r="AF2682" s="154"/>
      <c r="AG2682" s="63">
        <f t="shared" si="822"/>
        <v>0</v>
      </c>
      <c r="AH2682" s="56">
        <f t="shared" si="823"/>
        <v>0</v>
      </c>
      <c r="AI2682" s="56">
        <f t="shared" si="824"/>
        <v>0</v>
      </c>
      <c r="AJ2682" s="56">
        <f t="shared" si="825"/>
        <v>0</v>
      </c>
      <c r="AK2682" s="56">
        <f t="shared" si="826"/>
        <v>0</v>
      </c>
      <c r="AL2682" s="56">
        <f t="shared" si="827"/>
        <v>0</v>
      </c>
      <c r="AM2682" s="56">
        <f t="shared" si="828"/>
        <v>0</v>
      </c>
      <c r="AN2682" s="56">
        <f t="shared" si="829"/>
        <v>0</v>
      </c>
      <c r="AO2682" s="56">
        <f t="shared" si="830"/>
        <v>0</v>
      </c>
      <c r="AP2682" s="56">
        <f t="shared" si="831"/>
        <v>0</v>
      </c>
      <c r="AQ2682" s="56">
        <f t="shared" si="832"/>
        <v>0</v>
      </c>
      <c r="AR2682" s="86">
        <f t="shared" si="833"/>
        <v>0</v>
      </c>
    </row>
    <row r="2683" spans="1:44" x14ac:dyDescent="0.25">
      <c r="A2683" s="178"/>
      <c r="B2683" s="55" t="str">
        <f>_xlfn.IFNA(VLOOKUP(A2683,'Ajánlatkérő(k) adatai'!$B$4:$C$205,2,0),"")</f>
        <v/>
      </c>
      <c r="C2683" s="178"/>
      <c r="D2683" s="55" t="str">
        <f>_xlfn.IFNA(VLOOKUP(C2683,'Számlafizető(k) adatai'!$C$4:$D$203,2,0),"")</f>
        <v/>
      </c>
      <c r="E2683" s="55" t="str">
        <f>_xlfn.IFNA(VLOOKUP(C2683,'Számlafizető(k) adatai'!$C$4:$M$203,11,0),"")</f>
        <v/>
      </c>
      <c r="F2683" s="178"/>
      <c r="G2683" s="178"/>
      <c r="H2683" s="178"/>
      <c r="I2683" s="55" t="str">
        <f>IF(F2683="","",VLOOKUP(LEFT(F2683,5),'Technikai cellák'!B:C,2,0))</f>
        <v/>
      </c>
      <c r="J2683" s="55" t="str">
        <f>IF(F2683="","",VLOOKUP(I2683,'Technikai cellák'!$C$1:$D$12,2,0))</f>
        <v/>
      </c>
      <c r="K2683" s="179"/>
      <c r="L2683" s="67" t="str">
        <f t="shared" si="816"/>
        <v/>
      </c>
      <c r="M2683" s="68">
        <f t="shared" si="817"/>
        <v>0</v>
      </c>
      <c r="N2683" s="66">
        <f t="shared" si="818"/>
        <v>0</v>
      </c>
      <c r="O2683" s="152"/>
      <c r="P2683" s="172">
        <f t="shared" si="815"/>
        <v>0</v>
      </c>
      <c r="Q2683" s="69">
        <f t="shared" si="819"/>
        <v>0</v>
      </c>
      <c r="R2683" s="62">
        <f t="shared" si="820"/>
        <v>0</v>
      </c>
      <c r="S2683" s="153"/>
      <c r="T2683" s="118" t="str">
        <f t="shared" si="821"/>
        <v/>
      </c>
      <c r="U2683" s="154"/>
      <c r="V2683" s="154"/>
      <c r="W2683" s="154"/>
      <c r="X2683" s="154"/>
      <c r="Y2683" s="154"/>
      <c r="Z2683" s="154"/>
      <c r="AA2683" s="154"/>
      <c r="AB2683" s="154"/>
      <c r="AC2683" s="154"/>
      <c r="AD2683" s="154"/>
      <c r="AE2683" s="154"/>
      <c r="AF2683" s="154"/>
      <c r="AG2683" s="63">
        <f t="shared" si="822"/>
        <v>0</v>
      </c>
      <c r="AH2683" s="56">
        <f t="shared" si="823"/>
        <v>0</v>
      </c>
      <c r="AI2683" s="56">
        <f t="shared" si="824"/>
        <v>0</v>
      </c>
      <c r="AJ2683" s="56">
        <f t="shared" si="825"/>
        <v>0</v>
      </c>
      <c r="AK2683" s="56">
        <f t="shared" si="826"/>
        <v>0</v>
      </c>
      <c r="AL2683" s="56">
        <f t="shared" si="827"/>
        <v>0</v>
      </c>
      <c r="AM2683" s="56">
        <f t="shared" si="828"/>
        <v>0</v>
      </c>
      <c r="AN2683" s="56">
        <f t="shared" si="829"/>
        <v>0</v>
      </c>
      <c r="AO2683" s="56">
        <f t="shared" si="830"/>
        <v>0</v>
      </c>
      <c r="AP2683" s="56">
        <f t="shared" si="831"/>
        <v>0</v>
      </c>
      <c r="AQ2683" s="56">
        <f t="shared" si="832"/>
        <v>0</v>
      </c>
      <c r="AR2683" s="86">
        <f t="shared" si="833"/>
        <v>0</v>
      </c>
    </row>
    <row r="2684" spans="1:44" x14ac:dyDescent="0.25">
      <c r="A2684" s="178"/>
      <c r="B2684" s="55" t="str">
        <f>_xlfn.IFNA(VLOOKUP(A2684,'Ajánlatkérő(k) adatai'!$B$4:$C$205,2,0),"")</f>
        <v/>
      </c>
      <c r="C2684" s="178"/>
      <c r="D2684" s="55" t="str">
        <f>_xlfn.IFNA(VLOOKUP(C2684,'Számlafizető(k) adatai'!$C$4:$D$203,2,0),"")</f>
        <v/>
      </c>
      <c r="E2684" s="55" t="str">
        <f>_xlfn.IFNA(VLOOKUP(C2684,'Számlafizető(k) adatai'!$C$4:$M$203,11,0),"")</f>
        <v/>
      </c>
      <c r="F2684" s="178"/>
      <c r="G2684" s="178"/>
      <c r="H2684" s="178"/>
      <c r="I2684" s="55" t="str">
        <f>IF(F2684="","",VLOOKUP(LEFT(F2684,5),'Technikai cellák'!B:C,2,0))</f>
        <v/>
      </c>
      <c r="J2684" s="55" t="str">
        <f>IF(F2684="","",VLOOKUP(I2684,'Technikai cellák'!$C$1:$D$12,2,0))</f>
        <v/>
      </c>
      <c r="K2684" s="179"/>
      <c r="L2684" s="67" t="str">
        <f t="shared" si="816"/>
        <v/>
      </c>
      <c r="M2684" s="68">
        <f t="shared" si="817"/>
        <v>0</v>
      </c>
      <c r="N2684" s="66">
        <f t="shared" si="818"/>
        <v>0</v>
      </c>
      <c r="O2684" s="152"/>
      <c r="P2684" s="172">
        <f t="shared" si="815"/>
        <v>0</v>
      </c>
      <c r="Q2684" s="69">
        <f t="shared" si="819"/>
        <v>0</v>
      </c>
      <c r="R2684" s="62">
        <f t="shared" si="820"/>
        <v>0</v>
      </c>
      <c r="S2684" s="153"/>
      <c r="T2684" s="118" t="str">
        <f t="shared" si="821"/>
        <v/>
      </c>
      <c r="U2684" s="154"/>
      <c r="V2684" s="154"/>
      <c r="W2684" s="154"/>
      <c r="X2684" s="154"/>
      <c r="Y2684" s="154"/>
      <c r="Z2684" s="154"/>
      <c r="AA2684" s="154"/>
      <c r="AB2684" s="154"/>
      <c r="AC2684" s="154"/>
      <c r="AD2684" s="154"/>
      <c r="AE2684" s="154"/>
      <c r="AF2684" s="154"/>
      <c r="AG2684" s="63">
        <f t="shared" si="822"/>
        <v>0</v>
      </c>
      <c r="AH2684" s="56">
        <f t="shared" si="823"/>
        <v>0</v>
      </c>
      <c r="AI2684" s="56">
        <f t="shared" si="824"/>
        <v>0</v>
      </c>
      <c r="AJ2684" s="56">
        <f t="shared" si="825"/>
        <v>0</v>
      </c>
      <c r="AK2684" s="56">
        <f t="shared" si="826"/>
        <v>0</v>
      </c>
      <c r="AL2684" s="56">
        <f t="shared" si="827"/>
        <v>0</v>
      </c>
      <c r="AM2684" s="56">
        <f t="shared" si="828"/>
        <v>0</v>
      </c>
      <c r="AN2684" s="56">
        <f t="shared" si="829"/>
        <v>0</v>
      </c>
      <c r="AO2684" s="56">
        <f t="shared" si="830"/>
        <v>0</v>
      </c>
      <c r="AP2684" s="56">
        <f t="shared" si="831"/>
        <v>0</v>
      </c>
      <c r="AQ2684" s="56">
        <f t="shared" si="832"/>
        <v>0</v>
      </c>
      <c r="AR2684" s="86">
        <f t="shared" si="833"/>
        <v>0</v>
      </c>
    </row>
    <row r="2685" spans="1:44" x14ac:dyDescent="0.25">
      <c r="A2685" s="178"/>
      <c r="B2685" s="55" t="str">
        <f>_xlfn.IFNA(VLOOKUP(A2685,'Ajánlatkérő(k) adatai'!$B$4:$C$205,2,0),"")</f>
        <v/>
      </c>
      <c r="C2685" s="178"/>
      <c r="D2685" s="55" t="str">
        <f>_xlfn.IFNA(VLOOKUP(C2685,'Számlafizető(k) adatai'!$C$4:$D$203,2,0),"")</f>
        <v/>
      </c>
      <c r="E2685" s="55" t="str">
        <f>_xlfn.IFNA(VLOOKUP(C2685,'Számlafizető(k) adatai'!$C$4:$M$203,11,0),"")</f>
        <v/>
      </c>
      <c r="F2685" s="178"/>
      <c r="G2685" s="178"/>
      <c r="H2685" s="178"/>
      <c r="I2685" s="55" t="str">
        <f>IF(F2685="","",VLOOKUP(LEFT(F2685,5),'Technikai cellák'!B:C,2,0))</f>
        <v/>
      </c>
      <c r="J2685" s="55" t="str">
        <f>IF(F2685="","",VLOOKUP(I2685,'Technikai cellák'!$C$1:$D$12,2,0))</f>
        <v/>
      </c>
      <c r="K2685" s="179"/>
      <c r="L2685" s="67" t="str">
        <f t="shared" si="816"/>
        <v/>
      </c>
      <c r="M2685" s="68">
        <f t="shared" si="817"/>
        <v>0</v>
      </c>
      <c r="N2685" s="66">
        <f t="shared" si="818"/>
        <v>0</v>
      </c>
      <c r="O2685" s="152"/>
      <c r="P2685" s="172">
        <f t="shared" si="815"/>
        <v>0</v>
      </c>
      <c r="Q2685" s="69">
        <f t="shared" si="819"/>
        <v>0</v>
      </c>
      <c r="R2685" s="62">
        <f t="shared" si="820"/>
        <v>0</v>
      </c>
      <c r="S2685" s="153"/>
      <c r="T2685" s="118" t="str">
        <f t="shared" si="821"/>
        <v/>
      </c>
      <c r="U2685" s="154"/>
      <c r="V2685" s="154"/>
      <c r="W2685" s="154"/>
      <c r="X2685" s="154"/>
      <c r="Y2685" s="154"/>
      <c r="Z2685" s="154"/>
      <c r="AA2685" s="154"/>
      <c r="AB2685" s="154"/>
      <c r="AC2685" s="154"/>
      <c r="AD2685" s="154"/>
      <c r="AE2685" s="154"/>
      <c r="AF2685" s="154"/>
      <c r="AG2685" s="63">
        <f t="shared" si="822"/>
        <v>0</v>
      </c>
      <c r="AH2685" s="56">
        <f t="shared" si="823"/>
        <v>0</v>
      </c>
      <c r="AI2685" s="56">
        <f t="shared" si="824"/>
        <v>0</v>
      </c>
      <c r="AJ2685" s="56">
        <f t="shared" si="825"/>
        <v>0</v>
      </c>
      <c r="AK2685" s="56">
        <f t="shared" si="826"/>
        <v>0</v>
      </c>
      <c r="AL2685" s="56">
        <f t="shared" si="827"/>
        <v>0</v>
      </c>
      <c r="AM2685" s="56">
        <f t="shared" si="828"/>
        <v>0</v>
      </c>
      <c r="AN2685" s="56">
        <f t="shared" si="829"/>
        <v>0</v>
      </c>
      <c r="AO2685" s="56">
        <f t="shared" si="830"/>
        <v>0</v>
      </c>
      <c r="AP2685" s="56">
        <f t="shared" si="831"/>
        <v>0</v>
      </c>
      <c r="AQ2685" s="56">
        <f t="shared" si="832"/>
        <v>0</v>
      </c>
      <c r="AR2685" s="86">
        <f t="shared" si="833"/>
        <v>0</v>
      </c>
    </row>
    <row r="2686" spans="1:44" x14ac:dyDescent="0.25">
      <c r="A2686" s="178"/>
      <c r="B2686" s="55" t="str">
        <f>_xlfn.IFNA(VLOOKUP(A2686,'Ajánlatkérő(k) adatai'!$B$4:$C$205,2,0),"")</f>
        <v/>
      </c>
      <c r="C2686" s="178"/>
      <c r="D2686" s="55" t="str">
        <f>_xlfn.IFNA(VLOOKUP(C2686,'Számlafizető(k) adatai'!$C$4:$D$203,2,0),"")</f>
        <v/>
      </c>
      <c r="E2686" s="55" t="str">
        <f>_xlfn.IFNA(VLOOKUP(C2686,'Számlafizető(k) adatai'!$C$4:$M$203,11,0),"")</f>
        <v/>
      </c>
      <c r="F2686" s="178"/>
      <c r="G2686" s="178"/>
      <c r="H2686" s="178"/>
      <c r="I2686" s="55" t="str">
        <f>IF(F2686="","",VLOOKUP(LEFT(F2686,5),'Technikai cellák'!B:C,2,0))</f>
        <v/>
      </c>
      <c r="J2686" s="55" t="str">
        <f>IF(F2686="","",VLOOKUP(I2686,'Technikai cellák'!$C$1:$D$12,2,0))</f>
        <v/>
      </c>
      <c r="K2686" s="179"/>
      <c r="L2686" s="67" t="str">
        <f t="shared" si="816"/>
        <v/>
      </c>
      <c r="M2686" s="68">
        <f t="shared" si="817"/>
        <v>0</v>
      </c>
      <c r="N2686" s="66">
        <f t="shared" si="818"/>
        <v>0</v>
      </c>
      <c r="O2686" s="152"/>
      <c r="P2686" s="172">
        <f t="shared" si="815"/>
        <v>0</v>
      </c>
      <c r="Q2686" s="69">
        <f t="shared" si="819"/>
        <v>0</v>
      </c>
      <c r="R2686" s="62">
        <f t="shared" si="820"/>
        <v>0</v>
      </c>
      <c r="S2686" s="153"/>
      <c r="T2686" s="118" t="str">
        <f t="shared" si="821"/>
        <v/>
      </c>
      <c r="U2686" s="154"/>
      <c r="V2686" s="154"/>
      <c r="W2686" s="154"/>
      <c r="X2686" s="154"/>
      <c r="Y2686" s="154"/>
      <c r="Z2686" s="154"/>
      <c r="AA2686" s="154"/>
      <c r="AB2686" s="154"/>
      <c r="AC2686" s="154"/>
      <c r="AD2686" s="154"/>
      <c r="AE2686" s="154"/>
      <c r="AF2686" s="154"/>
      <c r="AG2686" s="63">
        <f t="shared" si="822"/>
        <v>0</v>
      </c>
      <c r="AH2686" s="56">
        <f t="shared" si="823"/>
        <v>0</v>
      </c>
      <c r="AI2686" s="56">
        <f t="shared" si="824"/>
        <v>0</v>
      </c>
      <c r="AJ2686" s="56">
        <f t="shared" si="825"/>
        <v>0</v>
      </c>
      <c r="AK2686" s="56">
        <f t="shared" si="826"/>
        <v>0</v>
      </c>
      <c r="AL2686" s="56">
        <f t="shared" si="827"/>
        <v>0</v>
      </c>
      <c r="AM2686" s="56">
        <f t="shared" si="828"/>
        <v>0</v>
      </c>
      <c r="AN2686" s="56">
        <f t="shared" si="829"/>
        <v>0</v>
      </c>
      <c r="AO2686" s="56">
        <f t="shared" si="830"/>
        <v>0</v>
      </c>
      <c r="AP2686" s="56">
        <f t="shared" si="831"/>
        <v>0</v>
      </c>
      <c r="AQ2686" s="56">
        <f t="shared" si="832"/>
        <v>0</v>
      </c>
      <c r="AR2686" s="86">
        <f t="shared" si="833"/>
        <v>0</v>
      </c>
    </row>
    <row r="2687" spans="1:44" x14ac:dyDescent="0.25">
      <c r="A2687" s="178"/>
      <c r="B2687" s="55" t="str">
        <f>_xlfn.IFNA(VLOOKUP(A2687,'Ajánlatkérő(k) adatai'!$B$4:$C$205,2,0),"")</f>
        <v/>
      </c>
      <c r="C2687" s="178"/>
      <c r="D2687" s="55" t="str">
        <f>_xlfn.IFNA(VLOOKUP(C2687,'Számlafizető(k) adatai'!$C$4:$D$203,2,0),"")</f>
        <v/>
      </c>
      <c r="E2687" s="55" t="str">
        <f>_xlfn.IFNA(VLOOKUP(C2687,'Számlafizető(k) adatai'!$C$4:$M$203,11,0),"")</f>
        <v/>
      </c>
      <c r="F2687" s="178"/>
      <c r="G2687" s="178"/>
      <c r="H2687" s="178"/>
      <c r="I2687" s="55" t="str">
        <f>IF(F2687="","",VLOOKUP(LEFT(F2687,5),'Technikai cellák'!B:C,2,0))</f>
        <v/>
      </c>
      <c r="J2687" s="55" t="str">
        <f>IF(F2687="","",VLOOKUP(I2687,'Technikai cellák'!$C$1:$D$12,2,0))</f>
        <v/>
      </c>
      <c r="K2687" s="179"/>
      <c r="L2687" s="67" t="str">
        <f t="shared" si="816"/>
        <v/>
      </c>
      <c r="M2687" s="68">
        <f t="shared" si="817"/>
        <v>0</v>
      </c>
      <c r="N2687" s="66">
        <f t="shared" si="818"/>
        <v>0</v>
      </c>
      <c r="O2687" s="152"/>
      <c r="P2687" s="172">
        <f t="shared" si="815"/>
        <v>0</v>
      </c>
      <c r="Q2687" s="69">
        <f t="shared" si="819"/>
        <v>0</v>
      </c>
      <c r="R2687" s="62">
        <f t="shared" si="820"/>
        <v>0</v>
      </c>
      <c r="S2687" s="153"/>
      <c r="T2687" s="118" t="str">
        <f t="shared" si="821"/>
        <v/>
      </c>
      <c r="U2687" s="154"/>
      <c r="V2687" s="154"/>
      <c r="W2687" s="154"/>
      <c r="X2687" s="154"/>
      <c r="Y2687" s="154"/>
      <c r="Z2687" s="154"/>
      <c r="AA2687" s="154"/>
      <c r="AB2687" s="154"/>
      <c r="AC2687" s="154"/>
      <c r="AD2687" s="154"/>
      <c r="AE2687" s="154"/>
      <c r="AF2687" s="154"/>
      <c r="AG2687" s="63">
        <f t="shared" si="822"/>
        <v>0</v>
      </c>
      <c r="AH2687" s="56">
        <f t="shared" si="823"/>
        <v>0</v>
      </c>
      <c r="AI2687" s="56">
        <f t="shared" si="824"/>
        <v>0</v>
      </c>
      <c r="AJ2687" s="56">
        <f t="shared" si="825"/>
        <v>0</v>
      </c>
      <c r="AK2687" s="56">
        <f t="shared" si="826"/>
        <v>0</v>
      </c>
      <c r="AL2687" s="56">
        <f t="shared" si="827"/>
        <v>0</v>
      </c>
      <c r="AM2687" s="56">
        <f t="shared" si="828"/>
        <v>0</v>
      </c>
      <c r="AN2687" s="56">
        <f t="shared" si="829"/>
        <v>0</v>
      </c>
      <c r="AO2687" s="56">
        <f t="shared" si="830"/>
        <v>0</v>
      </c>
      <c r="AP2687" s="56">
        <f t="shared" si="831"/>
        <v>0</v>
      </c>
      <c r="AQ2687" s="56">
        <f t="shared" si="832"/>
        <v>0</v>
      </c>
      <c r="AR2687" s="86">
        <f t="shared" si="833"/>
        <v>0</v>
      </c>
    </row>
    <row r="2688" spans="1:44" x14ac:dyDescent="0.25">
      <c r="A2688" s="178"/>
      <c r="B2688" s="55" t="str">
        <f>_xlfn.IFNA(VLOOKUP(A2688,'Ajánlatkérő(k) adatai'!$B$4:$C$205,2,0),"")</f>
        <v/>
      </c>
      <c r="C2688" s="178"/>
      <c r="D2688" s="55" t="str">
        <f>_xlfn.IFNA(VLOOKUP(C2688,'Számlafizető(k) adatai'!$C$4:$D$203,2,0),"")</f>
        <v/>
      </c>
      <c r="E2688" s="55" t="str">
        <f>_xlfn.IFNA(VLOOKUP(C2688,'Számlafizető(k) adatai'!$C$4:$M$203,11,0),"")</f>
        <v/>
      </c>
      <c r="F2688" s="178"/>
      <c r="G2688" s="178"/>
      <c r="H2688" s="178"/>
      <c r="I2688" s="55" t="str">
        <f>IF(F2688="","",VLOOKUP(LEFT(F2688,5),'Technikai cellák'!B:C,2,0))</f>
        <v/>
      </c>
      <c r="J2688" s="55" t="str">
        <f>IF(F2688="","",VLOOKUP(I2688,'Technikai cellák'!$C$1:$D$12,2,0))</f>
        <v/>
      </c>
      <c r="K2688" s="179"/>
      <c r="L2688" s="67" t="str">
        <f t="shared" si="816"/>
        <v/>
      </c>
      <c r="M2688" s="68">
        <f t="shared" si="817"/>
        <v>0</v>
      </c>
      <c r="N2688" s="66">
        <f t="shared" si="818"/>
        <v>0</v>
      </c>
      <c r="O2688" s="152"/>
      <c r="P2688" s="172">
        <f t="shared" si="815"/>
        <v>0</v>
      </c>
      <c r="Q2688" s="69">
        <f t="shared" si="819"/>
        <v>0</v>
      </c>
      <c r="R2688" s="62">
        <f t="shared" si="820"/>
        <v>0</v>
      </c>
      <c r="S2688" s="153"/>
      <c r="T2688" s="118" t="str">
        <f t="shared" si="821"/>
        <v/>
      </c>
      <c r="U2688" s="154"/>
      <c r="V2688" s="154"/>
      <c r="W2688" s="154"/>
      <c r="X2688" s="154"/>
      <c r="Y2688" s="154"/>
      <c r="Z2688" s="154"/>
      <c r="AA2688" s="154"/>
      <c r="AB2688" s="154"/>
      <c r="AC2688" s="154"/>
      <c r="AD2688" s="154"/>
      <c r="AE2688" s="154"/>
      <c r="AF2688" s="154"/>
      <c r="AG2688" s="63">
        <f t="shared" si="822"/>
        <v>0</v>
      </c>
      <c r="AH2688" s="56">
        <f t="shared" si="823"/>
        <v>0</v>
      </c>
      <c r="AI2688" s="56">
        <f t="shared" si="824"/>
        <v>0</v>
      </c>
      <c r="AJ2688" s="56">
        <f t="shared" si="825"/>
        <v>0</v>
      </c>
      <c r="AK2688" s="56">
        <f t="shared" si="826"/>
        <v>0</v>
      </c>
      <c r="AL2688" s="56">
        <f t="shared" si="827"/>
        <v>0</v>
      </c>
      <c r="AM2688" s="56">
        <f t="shared" si="828"/>
        <v>0</v>
      </c>
      <c r="AN2688" s="56">
        <f t="shared" si="829"/>
        <v>0</v>
      </c>
      <c r="AO2688" s="56">
        <f t="shared" si="830"/>
        <v>0</v>
      </c>
      <c r="AP2688" s="56">
        <f t="shared" si="831"/>
        <v>0</v>
      </c>
      <c r="AQ2688" s="56">
        <f t="shared" si="832"/>
        <v>0</v>
      </c>
      <c r="AR2688" s="86">
        <f t="shared" si="833"/>
        <v>0</v>
      </c>
    </row>
    <row r="2689" spans="1:44" x14ac:dyDescent="0.25">
      <c r="A2689" s="178"/>
      <c r="B2689" s="55" t="str">
        <f>_xlfn.IFNA(VLOOKUP(A2689,'Ajánlatkérő(k) adatai'!$B$4:$C$205,2,0),"")</f>
        <v/>
      </c>
      <c r="C2689" s="178"/>
      <c r="D2689" s="55" t="str">
        <f>_xlfn.IFNA(VLOOKUP(C2689,'Számlafizető(k) adatai'!$C$4:$D$203,2,0),"")</f>
        <v/>
      </c>
      <c r="E2689" s="55" t="str">
        <f>_xlfn.IFNA(VLOOKUP(C2689,'Számlafizető(k) adatai'!$C$4:$M$203,11,0),"")</f>
        <v/>
      </c>
      <c r="F2689" s="178"/>
      <c r="G2689" s="178"/>
      <c r="H2689" s="178"/>
      <c r="I2689" s="55" t="str">
        <f>IF(F2689="","",VLOOKUP(LEFT(F2689,5),'Technikai cellák'!B:C,2,0))</f>
        <v/>
      </c>
      <c r="J2689" s="55" t="str">
        <f>IF(F2689="","",VLOOKUP(I2689,'Technikai cellák'!$C$1:$D$12,2,0))</f>
        <v/>
      </c>
      <c r="K2689" s="179"/>
      <c r="L2689" s="67" t="str">
        <f t="shared" si="816"/>
        <v/>
      </c>
      <c r="M2689" s="68">
        <f t="shared" si="817"/>
        <v>0</v>
      </c>
      <c r="N2689" s="66">
        <f t="shared" si="818"/>
        <v>0</v>
      </c>
      <c r="O2689" s="152"/>
      <c r="P2689" s="172">
        <f t="shared" si="815"/>
        <v>0</v>
      </c>
      <c r="Q2689" s="69">
        <f t="shared" si="819"/>
        <v>0</v>
      </c>
      <c r="R2689" s="62">
        <f t="shared" si="820"/>
        <v>0</v>
      </c>
      <c r="S2689" s="153"/>
      <c r="T2689" s="118" t="str">
        <f t="shared" si="821"/>
        <v/>
      </c>
      <c r="U2689" s="154"/>
      <c r="V2689" s="154"/>
      <c r="W2689" s="154"/>
      <c r="X2689" s="154"/>
      <c r="Y2689" s="154"/>
      <c r="Z2689" s="154"/>
      <c r="AA2689" s="154"/>
      <c r="AB2689" s="154"/>
      <c r="AC2689" s="154"/>
      <c r="AD2689" s="154"/>
      <c r="AE2689" s="154"/>
      <c r="AF2689" s="154"/>
      <c r="AG2689" s="63">
        <f t="shared" si="822"/>
        <v>0</v>
      </c>
      <c r="AH2689" s="56">
        <f t="shared" si="823"/>
        <v>0</v>
      </c>
      <c r="AI2689" s="56">
        <f t="shared" si="824"/>
        <v>0</v>
      </c>
      <c r="AJ2689" s="56">
        <f t="shared" si="825"/>
        <v>0</v>
      </c>
      <c r="AK2689" s="56">
        <f t="shared" si="826"/>
        <v>0</v>
      </c>
      <c r="AL2689" s="56">
        <f t="shared" si="827"/>
        <v>0</v>
      </c>
      <c r="AM2689" s="56">
        <f t="shared" si="828"/>
        <v>0</v>
      </c>
      <c r="AN2689" s="56">
        <f t="shared" si="829"/>
        <v>0</v>
      </c>
      <c r="AO2689" s="56">
        <f t="shared" si="830"/>
        <v>0</v>
      </c>
      <c r="AP2689" s="56">
        <f t="shared" si="831"/>
        <v>0</v>
      </c>
      <c r="AQ2689" s="56">
        <f t="shared" si="832"/>
        <v>0</v>
      </c>
      <c r="AR2689" s="86">
        <f t="shared" si="833"/>
        <v>0</v>
      </c>
    </row>
    <row r="2690" spans="1:44" x14ac:dyDescent="0.25">
      <c r="A2690" s="178"/>
      <c r="B2690" s="55" t="str">
        <f>_xlfn.IFNA(VLOOKUP(A2690,'Ajánlatkérő(k) adatai'!$B$4:$C$205,2,0),"")</f>
        <v/>
      </c>
      <c r="C2690" s="178"/>
      <c r="D2690" s="55" t="str">
        <f>_xlfn.IFNA(VLOOKUP(C2690,'Számlafizető(k) adatai'!$C$4:$D$203,2,0),"")</f>
        <v/>
      </c>
      <c r="E2690" s="55" t="str">
        <f>_xlfn.IFNA(VLOOKUP(C2690,'Számlafizető(k) adatai'!$C$4:$M$203,11,0),"")</f>
        <v/>
      </c>
      <c r="F2690" s="178"/>
      <c r="G2690" s="178"/>
      <c r="H2690" s="178"/>
      <c r="I2690" s="55" t="str">
        <f>IF(F2690="","",VLOOKUP(LEFT(F2690,5),'Technikai cellák'!B:C,2,0))</f>
        <v/>
      </c>
      <c r="J2690" s="55" t="str">
        <f>IF(F2690="","",VLOOKUP(I2690,'Technikai cellák'!$C$1:$D$12,2,0))</f>
        <v/>
      </c>
      <c r="K2690" s="179"/>
      <c r="L2690" s="67" t="str">
        <f t="shared" si="816"/>
        <v/>
      </c>
      <c r="M2690" s="68">
        <f t="shared" si="817"/>
        <v>0</v>
      </c>
      <c r="N2690" s="66">
        <f t="shared" si="818"/>
        <v>0</v>
      </c>
      <c r="O2690" s="152"/>
      <c r="P2690" s="172">
        <f t="shared" si="815"/>
        <v>0</v>
      </c>
      <c r="Q2690" s="69">
        <f t="shared" si="819"/>
        <v>0</v>
      </c>
      <c r="R2690" s="62">
        <f t="shared" si="820"/>
        <v>0</v>
      </c>
      <c r="S2690" s="153"/>
      <c r="T2690" s="118" t="str">
        <f t="shared" si="821"/>
        <v/>
      </c>
      <c r="U2690" s="154"/>
      <c r="V2690" s="154"/>
      <c r="W2690" s="154"/>
      <c r="X2690" s="154"/>
      <c r="Y2690" s="154"/>
      <c r="Z2690" s="154"/>
      <c r="AA2690" s="154"/>
      <c r="AB2690" s="154"/>
      <c r="AC2690" s="154"/>
      <c r="AD2690" s="154"/>
      <c r="AE2690" s="154"/>
      <c r="AF2690" s="154"/>
      <c r="AG2690" s="63">
        <f t="shared" si="822"/>
        <v>0</v>
      </c>
      <c r="AH2690" s="56">
        <f t="shared" si="823"/>
        <v>0</v>
      </c>
      <c r="AI2690" s="56">
        <f t="shared" si="824"/>
        <v>0</v>
      </c>
      <c r="AJ2690" s="56">
        <f t="shared" si="825"/>
        <v>0</v>
      </c>
      <c r="AK2690" s="56">
        <f t="shared" si="826"/>
        <v>0</v>
      </c>
      <c r="AL2690" s="56">
        <f t="shared" si="827"/>
        <v>0</v>
      </c>
      <c r="AM2690" s="56">
        <f t="shared" si="828"/>
        <v>0</v>
      </c>
      <c r="AN2690" s="56">
        <f t="shared" si="829"/>
        <v>0</v>
      </c>
      <c r="AO2690" s="56">
        <f t="shared" si="830"/>
        <v>0</v>
      </c>
      <c r="AP2690" s="56">
        <f t="shared" si="831"/>
        <v>0</v>
      </c>
      <c r="AQ2690" s="56">
        <f t="shared" si="832"/>
        <v>0</v>
      </c>
      <c r="AR2690" s="86">
        <f t="shared" si="833"/>
        <v>0</v>
      </c>
    </row>
    <row r="2691" spans="1:44" x14ac:dyDescent="0.25">
      <c r="A2691" s="178"/>
      <c r="B2691" s="55" t="str">
        <f>_xlfn.IFNA(VLOOKUP(A2691,'Ajánlatkérő(k) adatai'!$B$4:$C$205,2,0),"")</f>
        <v/>
      </c>
      <c r="C2691" s="178"/>
      <c r="D2691" s="55" t="str">
        <f>_xlfn.IFNA(VLOOKUP(C2691,'Számlafizető(k) adatai'!$C$4:$D$203,2,0),"")</f>
        <v/>
      </c>
      <c r="E2691" s="55" t="str">
        <f>_xlfn.IFNA(VLOOKUP(C2691,'Számlafizető(k) adatai'!$C$4:$M$203,11,0),"")</f>
        <v/>
      </c>
      <c r="F2691" s="178"/>
      <c r="G2691" s="178"/>
      <c r="H2691" s="178"/>
      <c r="I2691" s="55" t="str">
        <f>IF(F2691="","",VLOOKUP(LEFT(F2691,5),'Technikai cellák'!B:C,2,0))</f>
        <v/>
      </c>
      <c r="J2691" s="55" t="str">
        <f>IF(F2691="","",VLOOKUP(I2691,'Technikai cellák'!$C$1:$D$12,2,0))</f>
        <v/>
      </c>
      <c r="K2691" s="179"/>
      <c r="L2691" s="67" t="str">
        <f t="shared" si="816"/>
        <v/>
      </c>
      <c r="M2691" s="68">
        <f t="shared" si="817"/>
        <v>0</v>
      </c>
      <c r="N2691" s="66">
        <f t="shared" si="818"/>
        <v>0</v>
      </c>
      <c r="O2691" s="152"/>
      <c r="P2691" s="172">
        <f t="shared" si="815"/>
        <v>0</v>
      </c>
      <c r="Q2691" s="69">
        <f t="shared" si="819"/>
        <v>0</v>
      </c>
      <c r="R2691" s="62">
        <f t="shared" si="820"/>
        <v>0</v>
      </c>
      <c r="S2691" s="153"/>
      <c r="T2691" s="118" t="str">
        <f t="shared" si="821"/>
        <v/>
      </c>
      <c r="U2691" s="154"/>
      <c r="V2691" s="154"/>
      <c r="W2691" s="154"/>
      <c r="X2691" s="154"/>
      <c r="Y2691" s="154"/>
      <c r="Z2691" s="154"/>
      <c r="AA2691" s="154"/>
      <c r="AB2691" s="154"/>
      <c r="AC2691" s="154"/>
      <c r="AD2691" s="154"/>
      <c r="AE2691" s="154"/>
      <c r="AF2691" s="154"/>
      <c r="AG2691" s="63">
        <f t="shared" si="822"/>
        <v>0</v>
      </c>
      <c r="AH2691" s="56">
        <f t="shared" si="823"/>
        <v>0</v>
      </c>
      <c r="AI2691" s="56">
        <f t="shared" si="824"/>
        <v>0</v>
      </c>
      <c r="AJ2691" s="56">
        <f t="shared" si="825"/>
        <v>0</v>
      </c>
      <c r="AK2691" s="56">
        <f t="shared" si="826"/>
        <v>0</v>
      </c>
      <c r="AL2691" s="56">
        <f t="shared" si="827"/>
        <v>0</v>
      </c>
      <c r="AM2691" s="56">
        <f t="shared" si="828"/>
        <v>0</v>
      </c>
      <c r="AN2691" s="56">
        <f t="shared" si="829"/>
        <v>0</v>
      </c>
      <c r="AO2691" s="56">
        <f t="shared" si="830"/>
        <v>0</v>
      </c>
      <c r="AP2691" s="56">
        <f t="shared" si="831"/>
        <v>0</v>
      </c>
      <c r="AQ2691" s="56">
        <f t="shared" si="832"/>
        <v>0</v>
      </c>
      <c r="AR2691" s="86">
        <f t="shared" si="833"/>
        <v>0</v>
      </c>
    </row>
    <row r="2692" spans="1:44" x14ac:dyDescent="0.25">
      <c r="A2692" s="178"/>
      <c r="B2692" s="55" t="str">
        <f>_xlfn.IFNA(VLOOKUP(A2692,'Ajánlatkérő(k) adatai'!$B$4:$C$205,2,0),"")</f>
        <v/>
      </c>
      <c r="C2692" s="178"/>
      <c r="D2692" s="55" t="str">
        <f>_xlfn.IFNA(VLOOKUP(C2692,'Számlafizető(k) adatai'!$C$4:$D$203,2,0),"")</f>
        <v/>
      </c>
      <c r="E2692" s="55" t="str">
        <f>_xlfn.IFNA(VLOOKUP(C2692,'Számlafizető(k) adatai'!$C$4:$M$203,11,0),"")</f>
        <v/>
      </c>
      <c r="F2692" s="178"/>
      <c r="G2692" s="178"/>
      <c r="H2692" s="178"/>
      <c r="I2692" s="55" t="str">
        <f>IF(F2692="","",VLOOKUP(LEFT(F2692,5),'Technikai cellák'!B:C,2,0))</f>
        <v/>
      </c>
      <c r="J2692" s="55" t="str">
        <f>IF(F2692="","",VLOOKUP(I2692,'Technikai cellák'!$C$1:$D$12,2,0))</f>
        <v/>
      </c>
      <c r="K2692" s="179"/>
      <c r="L2692" s="67" t="str">
        <f t="shared" si="816"/>
        <v/>
      </c>
      <c r="M2692" s="68">
        <f t="shared" si="817"/>
        <v>0</v>
      </c>
      <c r="N2692" s="66">
        <f t="shared" si="818"/>
        <v>0</v>
      </c>
      <c r="O2692" s="152"/>
      <c r="P2692" s="172">
        <f t="shared" si="815"/>
        <v>0</v>
      </c>
      <c r="Q2692" s="69">
        <f t="shared" si="819"/>
        <v>0</v>
      </c>
      <c r="R2692" s="62">
        <f t="shared" si="820"/>
        <v>0</v>
      </c>
      <c r="S2692" s="153"/>
      <c r="T2692" s="118" t="str">
        <f t="shared" si="821"/>
        <v/>
      </c>
      <c r="U2692" s="154"/>
      <c r="V2692" s="154"/>
      <c r="W2692" s="154"/>
      <c r="X2692" s="154"/>
      <c r="Y2692" s="154"/>
      <c r="Z2692" s="154"/>
      <c r="AA2692" s="154"/>
      <c r="AB2692" s="154"/>
      <c r="AC2692" s="154"/>
      <c r="AD2692" s="154"/>
      <c r="AE2692" s="154"/>
      <c r="AF2692" s="154"/>
      <c r="AG2692" s="63">
        <f t="shared" si="822"/>
        <v>0</v>
      </c>
      <c r="AH2692" s="56">
        <f t="shared" si="823"/>
        <v>0</v>
      </c>
      <c r="AI2692" s="56">
        <f t="shared" si="824"/>
        <v>0</v>
      </c>
      <c r="AJ2692" s="56">
        <f t="shared" si="825"/>
        <v>0</v>
      </c>
      <c r="AK2692" s="56">
        <f t="shared" si="826"/>
        <v>0</v>
      </c>
      <c r="AL2692" s="56">
        <f t="shared" si="827"/>
        <v>0</v>
      </c>
      <c r="AM2692" s="56">
        <f t="shared" si="828"/>
        <v>0</v>
      </c>
      <c r="AN2692" s="56">
        <f t="shared" si="829"/>
        <v>0</v>
      </c>
      <c r="AO2692" s="56">
        <f t="shared" si="830"/>
        <v>0</v>
      </c>
      <c r="AP2692" s="56">
        <f t="shared" si="831"/>
        <v>0</v>
      </c>
      <c r="AQ2692" s="56">
        <f t="shared" si="832"/>
        <v>0</v>
      </c>
      <c r="AR2692" s="86">
        <f t="shared" si="833"/>
        <v>0</v>
      </c>
    </row>
    <row r="2693" spans="1:44" x14ac:dyDescent="0.25">
      <c r="A2693" s="178"/>
      <c r="B2693" s="55" t="str">
        <f>_xlfn.IFNA(VLOOKUP(A2693,'Ajánlatkérő(k) adatai'!$B$4:$C$205,2,0),"")</f>
        <v/>
      </c>
      <c r="C2693" s="178"/>
      <c r="D2693" s="55" t="str">
        <f>_xlfn.IFNA(VLOOKUP(C2693,'Számlafizető(k) adatai'!$C$4:$D$203,2,0),"")</f>
        <v/>
      </c>
      <c r="E2693" s="55" t="str">
        <f>_xlfn.IFNA(VLOOKUP(C2693,'Számlafizető(k) adatai'!$C$4:$M$203,11,0),"")</f>
        <v/>
      </c>
      <c r="F2693" s="178"/>
      <c r="G2693" s="178"/>
      <c r="H2693" s="178"/>
      <c r="I2693" s="55" t="str">
        <f>IF(F2693="","",VLOOKUP(LEFT(F2693,5),'Technikai cellák'!B:C,2,0))</f>
        <v/>
      </c>
      <c r="J2693" s="55" t="str">
        <f>IF(F2693="","",VLOOKUP(I2693,'Technikai cellák'!$C$1:$D$12,2,0))</f>
        <v/>
      </c>
      <c r="K2693" s="179"/>
      <c r="L2693" s="67" t="str">
        <f t="shared" si="816"/>
        <v/>
      </c>
      <c r="M2693" s="68">
        <f t="shared" si="817"/>
        <v>0</v>
      </c>
      <c r="N2693" s="66">
        <f t="shared" si="818"/>
        <v>0</v>
      </c>
      <c r="O2693" s="152"/>
      <c r="P2693" s="172">
        <f t="shared" si="815"/>
        <v>0</v>
      </c>
      <c r="Q2693" s="69">
        <f t="shared" si="819"/>
        <v>0</v>
      </c>
      <c r="R2693" s="62">
        <f t="shared" si="820"/>
        <v>0</v>
      </c>
      <c r="S2693" s="153"/>
      <c r="T2693" s="118" t="str">
        <f t="shared" si="821"/>
        <v/>
      </c>
      <c r="U2693" s="154"/>
      <c r="V2693" s="154"/>
      <c r="W2693" s="154"/>
      <c r="X2693" s="154"/>
      <c r="Y2693" s="154"/>
      <c r="Z2693" s="154"/>
      <c r="AA2693" s="154"/>
      <c r="AB2693" s="154"/>
      <c r="AC2693" s="154"/>
      <c r="AD2693" s="154"/>
      <c r="AE2693" s="154"/>
      <c r="AF2693" s="154"/>
      <c r="AG2693" s="63">
        <f t="shared" si="822"/>
        <v>0</v>
      </c>
      <c r="AH2693" s="56">
        <f t="shared" si="823"/>
        <v>0</v>
      </c>
      <c r="AI2693" s="56">
        <f t="shared" si="824"/>
        <v>0</v>
      </c>
      <c r="AJ2693" s="56">
        <f t="shared" si="825"/>
        <v>0</v>
      </c>
      <c r="AK2693" s="56">
        <f t="shared" si="826"/>
        <v>0</v>
      </c>
      <c r="AL2693" s="56">
        <f t="shared" si="827"/>
        <v>0</v>
      </c>
      <c r="AM2693" s="56">
        <f t="shared" si="828"/>
        <v>0</v>
      </c>
      <c r="AN2693" s="56">
        <f t="shared" si="829"/>
        <v>0</v>
      </c>
      <c r="AO2693" s="56">
        <f t="shared" si="830"/>
        <v>0</v>
      </c>
      <c r="AP2693" s="56">
        <f t="shared" si="831"/>
        <v>0</v>
      </c>
      <c r="AQ2693" s="56">
        <f t="shared" si="832"/>
        <v>0</v>
      </c>
      <c r="AR2693" s="86">
        <f t="shared" si="833"/>
        <v>0</v>
      </c>
    </row>
    <row r="2694" spans="1:44" x14ac:dyDescent="0.25">
      <c r="A2694" s="178"/>
      <c r="B2694" s="55" t="str">
        <f>_xlfn.IFNA(VLOOKUP(A2694,'Ajánlatkérő(k) adatai'!$B$4:$C$205,2,0),"")</f>
        <v/>
      </c>
      <c r="C2694" s="178"/>
      <c r="D2694" s="55" t="str">
        <f>_xlfn.IFNA(VLOOKUP(C2694,'Számlafizető(k) adatai'!$C$4:$D$203,2,0),"")</f>
        <v/>
      </c>
      <c r="E2694" s="55" t="str">
        <f>_xlfn.IFNA(VLOOKUP(C2694,'Számlafizető(k) adatai'!$C$4:$M$203,11,0),"")</f>
        <v/>
      </c>
      <c r="F2694" s="178"/>
      <c r="G2694" s="178"/>
      <c r="H2694" s="178"/>
      <c r="I2694" s="55" t="str">
        <f>IF(F2694="","",VLOOKUP(LEFT(F2694,5),'Technikai cellák'!B:C,2,0))</f>
        <v/>
      </c>
      <c r="J2694" s="55" t="str">
        <f>IF(F2694="","",VLOOKUP(I2694,'Technikai cellák'!$C$1:$D$12,2,0))</f>
        <v/>
      </c>
      <c r="K2694" s="179"/>
      <c r="L2694" s="67" t="str">
        <f t="shared" si="816"/>
        <v/>
      </c>
      <c r="M2694" s="68">
        <f t="shared" si="817"/>
        <v>0</v>
      </c>
      <c r="N2694" s="66">
        <f t="shared" si="818"/>
        <v>0</v>
      </c>
      <c r="O2694" s="152"/>
      <c r="P2694" s="172">
        <f t="shared" si="815"/>
        <v>0</v>
      </c>
      <c r="Q2694" s="69">
        <f t="shared" si="819"/>
        <v>0</v>
      </c>
      <c r="R2694" s="62">
        <f t="shared" si="820"/>
        <v>0</v>
      </c>
      <c r="S2694" s="153"/>
      <c r="T2694" s="118" t="str">
        <f t="shared" si="821"/>
        <v/>
      </c>
      <c r="U2694" s="154"/>
      <c r="V2694" s="154"/>
      <c r="W2694" s="154"/>
      <c r="X2694" s="154"/>
      <c r="Y2694" s="154"/>
      <c r="Z2694" s="154"/>
      <c r="AA2694" s="154"/>
      <c r="AB2694" s="154"/>
      <c r="AC2694" s="154"/>
      <c r="AD2694" s="154"/>
      <c r="AE2694" s="154"/>
      <c r="AF2694" s="154"/>
      <c r="AG2694" s="63">
        <f t="shared" si="822"/>
        <v>0</v>
      </c>
      <c r="AH2694" s="56">
        <f t="shared" si="823"/>
        <v>0</v>
      </c>
      <c r="AI2694" s="56">
        <f t="shared" si="824"/>
        <v>0</v>
      </c>
      <c r="AJ2694" s="56">
        <f t="shared" si="825"/>
        <v>0</v>
      </c>
      <c r="AK2694" s="56">
        <f t="shared" si="826"/>
        <v>0</v>
      </c>
      <c r="AL2694" s="56">
        <f t="shared" si="827"/>
        <v>0</v>
      </c>
      <c r="AM2694" s="56">
        <f t="shared" si="828"/>
        <v>0</v>
      </c>
      <c r="AN2694" s="56">
        <f t="shared" si="829"/>
        <v>0</v>
      </c>
      <c r="AO2694" s="56">
        <f t="shared" si="830"/>
        <v>0</v>
      </c>
      <c r="AP2694" s="56">
        <f t="shared" si="831"/>
        <v>0</v>
      </c>
      <c r="AQ2694" s="56">
        <f t="shared" si="832"/>
        <v>0</v>
      </c>
      <c r="AR2694" s="86">
        <f t="shared" si="833"/>
        <v>0</v>
      </c>
    </row>
    <row r="2695" spans="1:44" x14ac:dyDescent="0.25">
      <c r="A2695" s="178"/>
      <c r="B2695" s="55" t="str">
        <f>_xlfn.IFNA(VLOOKUP(A2695,'Ajánlatkérő(k) adatai'!$B$4:$C$205,2,0),"")</f>
        <v/>
      </c>
      <c r="C2695" s="178"/>
      <c r="D2695" s="55" t="str">
        <f>_xlfn.IFNA(VLOOKUP(C2695,'Számlafizető(k) adatai'!$C$4:$D$203,2,0),"")</f>
        <v/>
      </c>
      <c r="E2695" s="55" t="str">
        <f>_xlfn.IFNA(VLOOKUP(C2695,'Számlafizető(k) adatai'!$C$4:$M$203,11,0),"")</f>
        <v/>
      </c>
      <c r="F2695" s="178"/>
      <c r="G2695" s="178"/>
      <c r="H2695" s="178"/>
      <c r="I2695" s="55" t="str">
        <f>IF(F2695="","",VLOOKUP(LEFT(F2695,5),'Technikai cellák'!B:C,2,0))</f>
        <v/>
      </c>
      <c r="J2695" s="55" t="str">
        <f>IF(F2695="","",VLOOKUP(I2695,'Technikai cellák'!$C$1:$D$12,2,0))</f>
        <v/>
      </c>
      <c r="K2695" s="179"/>
      <c r="L2695" s="67" t="str">
        <f t="shared" si="816"/>
        <v/>
      </c>
      <c r="M2695" s="68">
        <f t="shared" si="817"/>
        <v>0</v>
      </c>
      <c r="N2695" s="66">
        <f t="shared" si="818"/>
        <v>0</v>
      </c>
      <c r="O2695" s="152"/>
      <c r="P2695" s="172">
        <f t="shared" si="815"/>
        <v>0</v>
      </c>
      <c r="Q2695" s="69">
        <f t="shared" si="819"/>
        <v>0</v>
      </c>
      <c r="R2695" s="62">
        <f t="shared" si="820"/>
        <v>0</v>
      </c>
      <c r="S2695" s="153"/>
      <c r="T2695" s="118" t="str">
        <f t="shared" si="821"/>
        <v/>
      </c>
      <c r="U2695" s="154"/>
      <c r="V2695" s="154"/>
      <c r="W2695" s="154"/>
      <c r="X2695" s="154"/>
      <c r="Y2695" s="154"/>
      <c r="Z2695" s="154"/>
      <c r="AA2695" s="154"/>
      <c r="AB2695" s="154"/>
      <c r="AC2695" s="154"/>
      <c r="AD2695" s="154"/>
      <c r="AE2695" s="154"/>
      <c r="AF2695" s="154"/>
      <c r="AG2695" s="63">
        <f t="shared" si="822"/>
        <v>0</v>
      </c>
      <c r="AH2695" s="56">
        <f t="shared" si="823"/>
        <v>0</v>
      </c>
      <c r="AI2695" s="56">
        <f t="shared" si="824"/>
        <v>0</v>
      </c>
      <c r="AJ2695" s="56">
        <f t="shared" si="825"/>
        <v>0</v>
      </c>
      <c r="AK2695" s="56">
        <f t="shared" si="826"/>
        <v>0</v>
      </c>
      <c r="AL2695" s="56">
        <f t="shared" si="827"/>
        <v>0</v>
      </c>
      <c r="AM2695" s="56">
        <f t="shared" si="828"/>
        <v>0</v>
      </c>
      <c r="AN2695" s="56">
        <f t="shared" si="829"/>
        <v>0</v>
      </c>
      <c r="AO2695" s="56">
        <f t="shared" si="830"/>
        <v>0</v>
      </c>
      <c r="AP2695" s="56">
        <f t="shared" si="831"/>
        <v>0</v>
      </c>
      <c r="AQ2695" s="56">
        <f t="shared" si="832"/>
        <v>0</v>
      </c>
      <c r="AR2695" s="86">
        <f t="shared" si="833"/>
        <v>0</v>
      </c>
    </row>
    <row r="2696" spans="1:44" x14ac:dyDescent="0.25">
      <c r="A2696" s="178"/>
      <c r="B2696" s="55" t="str">
        <f>_xlfn.IFNA(VLOOKUP(A2696,'Ajánlatkérő(k) adatai'!$B$4:$C$205,2,0),"")</f>
        <v/>
      </c>
      <c r="C2696" s="178"/>
      <c r="D2696" s="55" t="str">
        <f>_xlfn.IFNA(VLOOKUP(C2696,'Számlafizető(k) adatai'!$C$4:$D$203,2,0),"")</f>
        <v/>
      </c>
      <c r="E2696" s="55" t="str">
        <f>_xlfn.IFNA(VLOOKUP(C2696,'Számlafizető(k) adatai'!$C$4:$M$203,11,0),"")</f>
        <v/>
      </c>
      <c r="F2696" s="178"/>
      <c r="G2696" s="178"/>
      <c r="H2696" s="178"/>
      <c r="I2696" s="55" t="str">
        <f>IF(F2696="","",VLOOKUP(LEFT(F2696,5),'Technikai cellák'!B:C,2,0))</f>
        <v/>
      </c>
      <c r="J2696" s="55" t="str">
        <f>IF(F2696="","",VLOOKUP(I2696,'Technikai cellák'!$C$1:$D$12,2,0))</f>
        <v/>
      </c>
      <c r="K2696" s="179"/>
      <c r="L2696" s="67" t="str">
        <f t="shared" si="816"/>
        <v/>
      </c>
      <c r="M2696" s="68">
        <f t="shared" si="817"/>
        <v>0</v>
      </c>
      <c r="N2696" s="66">
        <f t="shared" si="818"/>
        <v>0</v>
      </c>
      <c r="O2696" s="152"/>
      <c r="P2696" s="172">
        <f t="shared" si="815"/>
        <v>0</v>
      </c>
      <c r="Q2696" s="69">
        <f t="shared" si="819"/>
        <v>0</v>
      </c>
      <c r="R2696" s="62">
        <f t="shared" si="820"/>
        <v>0</v>
      </c>
      <c r="S2696" s="153"/>
      <c r="T2696" s="118" t="str">
        <f t="shared" si="821"/>
        <v/>
      </c>
      <c r="U2696" s="154"/>
      <c r="V2696" s="154"/>
      <c r="W2696" s="154"/>
      <c r="X2696" s="154"/>
      <c r="Y2696" s="154"/>
      <c r="Z2696" s="154"/>
      <c r="AA2696" s="154"/>
      <c r="AB2696" s="154"/>
      <c r="AC2696" s="154"/>
      <c r="AD2696" s="154"/>
      <c r="AE2696" s="154"/>
      <c r="AF2696" s="154"/>
      <c r="AG2696" s="63">
        <f t="shared" si="822"/>
        <v>0</v>
      </c>
      <c r="AH2696" s="56">
        <f t="shared" si="823"/>
        <v>0</v>
      </c>
      <c r="AI2696" s="56">
        <f t="shared" si="824"/>
        <v>0</v>
      </c>
      <c r="AJ2696" s="56">
        <f t="shared" si="825"/>
        <v>0</v>
      </c>
      <c r="AK2696" s="56">
        <f t="shared" si="826"/>
        <v>0</v>
      </c>
      <c r="AL2696" s="56">
        <f t="shared" si="827"/>
        <v>0</v>
      </c>
      <c r="AM2696" s="56">
        <f t="shared" si="828"/>
        <v>0</v>
      </c>
      <c r="AN2696" s="56">
        <f t="shared" si="829"/>
        <v>0</v>
      </c>
      <c r="AO2696" s="56">
        <f t="shared" si="830"/>
        <v>0</v>
      </c>
      <c r="AP2696" s="56">
        <f t="shared" si="831"/>
        <v>0</v>
      </c>
      <c r="AQ2696" s="56">
        <f t="shared" si="832"/>
        <v>0</v>
      </c>
      <c r="AR2696" s="86">
        <f t="shared" si="833"/>
        <v>0</v>
      </c>
    </row>
    <row r="2697" spans="1:44" x14ac:dyDescent="0.25">
      <c r="A2697" s="178"/>
      <c r="B2697" s="55" t="str">
        <f>_xlfn.IFNA(VLOOKUP(A2697,'Ajánlatkérő(k) adatai'!$B$4:$C$205,2,0),"")</f>
        <v/>
      </c>
      <c r="C2697" s="178"/>
      <c r="D2697" s="55" t="str">
        <f>_xlfn.IFNA(VLOOKUP(C2697,'Számlafizető(k) adatai'!$C$4:$D$203,2,0),"")</f>
        <v/>
      </c>
      <c r="E2697" s="55" t="str">
        <f>_xlfn.IFNA(VLOOKUP(C2697,'Számlafizető(k) adatai'!$C$4:$M$203,11,0),"")</f>
        <v/>
      </c>
      <c r="F2697" s="178"/>
      <c r="G2697" s="178"/>
      <c r="H2697" s="178"/>
      <c r="I2697" s="55" t="str">
        <f>IF(F2697="","",VLOOKUP(LEFT(F2697,5),'Technikai cellák'!B:C,2,0))</f>
        <v/>
      </c>
      <c r="J2697" s="55" t="str">
        <f>IF(F2697="","",VLOOKUP(I2697,'Technikai cellák'!$C$1:$D$12,2,0))</f>
        <v/>
      </c>
      <c r="K2697" s="179"/>
      <c r="L2697" s="67" t="str">
        <f t="shared" si="816"/>
        <v/>
      </c>
      <c r="M2697" s="68">
        <f t="shared" si="817"/>
        <v>0</v>
      </c>
      <c r="N2697" s="66">
        <f t="shared" si="818"/>
        <v>0</v>
      </c>
      <c r="O2697" s="152"/>
      <c r="P2697" s="172">
        <f t="shared" si="815"/>
        <v>0</v>
      </c>
      <c r="Q2697" s="69">
        <f t="shared" si="819"/>
        <v>0</v>
      </c>
      <c r="R2697" s="62">
        <f t="shared" si="820"/>
        <v>0</v>
      </c>
      <c r="S2697" s="153"/>
      <c r="T2697" s="118" t="str">
        <f t="shared" si="821"/>
        <v/>
      </c>
      <c r="U2697" s="154"/>
      <c r="V2697" s="154"/>
      <c r="W2697" s="154"/>
      <c r="X2697" s="154"/>
      <c r="Y2697" s="154"/>
      <c r="Z2697" s="154"/>
      <c r="AA2697" s="154"/>
      <c r="AB2697" s="154"/>
      <c r="AC2697" s="154"/>
      <c r="AD2697" s="154"/>
      <c r="AE2697" s="154"/>
      <c r="AF2697" s="154"/>
      <c r="AG2697" s="63">
        <f t="shared" si="822"/>
        <v>0</v>
      </c>
      <c r="AH2697" s="56">
        <f t="shared" si="823"/>
        <v>0</v>
      </c>
      <c r="AI2697" s="56">
        <f t="shared" si="824"/>
        <v>0</v>
      </c>
      <c r="AJ2697" s="56">
        <f t="shared" si="825"/>
        <v>0</v>
      </c>
      <c r="AK2697" s="56">
        <f t="shared" si="826"/>
        <v>0</v>
      </c>
      <c r="AL2697" s="56">
        <f t="shared" si="827"/>
        <v>0</v>
      </c>
      <c r="AM2697" s="56">
        <f t="shared" si="828"/>
        <v>0</v>
      </c>
      <c r="AN2697" s="56">
        <f t="shared" si="829"/>
        <v>0</v>
      </c>
      <c r="AO2697" s="56">
        <f t="shared" si="830"/>
        <v>0</v>
      </c>
      <c r="AP2697" s="56">
        <f t="shared" si="831"/>
        <v>0</v>
      </c>
      <c r="AQ2697" s="56">
        <f t="shared" si="832"/>
        <v>0</v>
      </c>
      <c r="AR2697" s="86">
        <f t="shared" si="833"/>
        <v>0</v>
      </c>
    </row>
    <row r="2698" spans="1:44" x14ac:dyDescent="0.25">
      <c r="A2698" s="178"/>
      <c r="B2698" s="55" t="str">
        <f>_xlfn.IFNA(VLOOKUP(A2698,'Ajánlatkérő(k) adatai'!$B$4:$C$205,2,0),"")</f>
        <v/>
      </c>
      <c r="C2698" s="178"/>
      <c r="D2698" s="55" t="str">
        <f>_xlfn.IFNA(VLOOKUP(C2698,'Számlafizető(k) adatai'!$C$4:$D$203,2,0),"")</f>
        <v/>
      </c>
      <c r="E2698" s="55" t="str">
        <f>_xlfn.IFNA(VLOOKUP(C2698,'Számlafizető(k) adatai'!$C$4:$M$203,11,0),"")</f>
        <v/>
      </c>
      <c r="F2698" s="178"/>
      <c r="G2698" s="178"/>
      <c r="H2698" s="178"/>
      <c r="I2698" s="55" t="str">
        <f>IF(F2698="","",VLOOKUP(LEFT(F2698,5),'Technikai cellák'!B:C,2,0))</f>
        <v/>
      </c>
      <c r="J2698" s="55" t="str">
        <f>IF(F2698="","",VLOOKUP(I2698,'Technikai cellák'!$C$1:$D$12,2,0))</f>
        <v/>
      </c>
      <c r="K2698" s="179"/>
      <c r="L2698" s="67" t="str">
        <f t="shared" si="816"/>
        <v/>
      </c>
      <c r="M2698" s="68">
        <f t="shared" si="817"/>
        <v>0</v>
      </c>
      <c r="N2698" s="66">
        <f t="shared" si="818"/>
        <v>0</v>
      </c>
      <c r="O2698" s="152"/>
      <c r="P2698" s="172">
        <f t="shared" si="815"/>
        <v>0</v>
      </c>
      <c r="Q2698" s="69">
        <f t="shared" si="819"/>
        <v>0</v>
      </c>
      <c r="R2698" s="62">
        <f t="shared" si="820"/>
        <v>0</v>
      </c>
      <c r="S2698" s="153"/>
      <c r="T2698" s="118" t="str">
        <f t="shared" si="821"/>
        <v/>
      </c>
      <c r="U2698" s="154"/>
      <c r="V2698" s="154"/>
      <c r="W2698" s="154"/>
      <c r="X2698" s="154"/>
      <c r="Y2698" s="154"/>
      <c r="Z2698" s="154"/>
      <c r="AA2698" s="154"/>
      <c r="AB2698" s="154"/>
      <c r="AC2698" s="154"/>
      <c r="AD2698" s="154"/>
      <c r="AE2698" s="154"/>
      <c r="AF2698" s="154"/>
      <c r="AG2698" s="63">
        <f t="shared" si="822"/>
        <v>0</v>
      </c>
      <c r="AH2698" s="56">
        <f t="shared" si="823"/>
        <v>0</v>
      </c>
      <c r="AI2698" s="56">
        <f t="shared" si="824"/>
        <v>0</v>
      </c>
      <c r="AJ2698" s="56">
        <f t="shared" si="825"/>
        <v>0</v>
      </c>
      <c r="AK2698" s="56">
        <f t="shared" si="826"/>
        <v>0</v>
      </c>
      <c r="AL2698" s="56">
        <f t="shared" si="827"/>
        <v>0</v>
      </c>
      <c r="AM2698" s="56">
        <f t="shared" si="828"/>
        <v>0</v>
      </c>
      <c r="AN2698" s="56">
        <f t="shared" si="829"/>
        <v>0</v>
      </c>
      <c r="AO2698" s="56">
        <f t="shared" si="830"/>
        <v>0</v>
      </c>
      <c r="AP2698" s="56">
        <f t="shared" si="831"/>
        <v>0</v>
      </c>
      <c r="AQ2698" s="56">
        <f t="shared" si="832"/>
        <v>0</v>
      </c>
      <c r="AR2698" s="86">
        <f t="shared" si="833"/>
        <v>0</v>
      </c>
    </row>
    <row r="2699" spans="1:44" x14ac:dyDescent="0.25">
      <c r="A2699" s="178"/>
      <c r="B2699" s="55" t="str">
        <f>_xlfn.IFNA(VLOOKUP(A2699,'Ajánlatkérő(k) adatai'!$B$4:$C$205,2,0),"")</f>
        <v/>
      </c>
      <c r="C2699" s="178"/>
      <c r="D2699" s="55" t="str">
        <f>_xlfn.IFNA(VLOOKUP(C2699,'Számlafizető(k) adatai'!$C$4:$D$203,2,0),"")</f>
        <v/>
      </c>
      <c r="E2699" s="55" t="str">
        <f>_xlfn.IFNA(VLOOKUP(C2699,'Számlafizető(k) adatai'!$C$4:$M$203,11,0),"")</f>
        <v/>
      </c>
      <c r="F2699" s="178"/>
      <c r="G2699" s="178"/>
      <c r="H2699" s="178"/>
      <c r="I2699" s="55" t="str">
        <f>IF(F2699="","",VLOOKUP(LEFT(F2699,5),'Technikai cellák'!B:C,2,0))</f>
        <v/>
      </c>
      <c r="J2699" s="55" t="str">
        <f>IF(F2699="","",VLOOKUP(I2699,'Technikai cellák'!$C$1:$D$12,2,0))</f>
        <v/>
      </c>
      <c r="K2699" s="179"/>
      <c r="L2699" s="67" t="str">
        <f t="shared" si="816"/>
        <v/>
      </c>
      <c r="M2699" s="68">
        <f t="shared" si="817"/>
        <v>0</v>
      </c>
      <c r="N2699" s="66">
        <f t="shared" si="818"/>
        <v>0</v>
      </c>
      <c r="O2699" s="152"/>
      <c r="P2699" s="172">
        <f t="shared" si="815"/>
        <v>0</v>
      </c>
      <c r="Q2699" s="69">
        <f t="shared" si="819"/>
        <v>0</v>
      </c>
      <c r="R2699" s="62">
        <f t="shared" si="820"/>
        <v>0</v>
      </c>
      <c r="S2699" s="153"/>
      <c r="T2699" s="118" t="str">
        <f t="shared" si="821"/>
        <v/>
      </c>
      <c r="U2699" s="154"/>
      <c r="V2699" s="154"/>
      <c r="W2699" s="154"/>
      <c r="X2699" s="154"/>
      <c r="Y2699" s="154"/>
      <c r="Z2699" s="154"/>
      <c r="AA2699" s="154"/>
      <c r="AB2699" s="154"/>
      <c r="AC2699" s="154"/>
      <c r="AD2699" s="154"/>
      <c r="AE2699" s="154"/>
      <c r="AF2699" s="154"/>
      <c r="AG2699" s="63">
        <f t="shared" si="822"/>
        <v>0</v>
      </c>
      <c r="AH2699" s="56">
        <f t="shared" si="823"/>
        <v>0</v>
      </c>
      <c r="AI2699" s="56">
        <f t="shared" si="824"/>
        <v>0</v>
      </c>
      <c r="AJ2699" s="56">
        <f t="shared" si="825"/>
        <v>0</v>
      </c>
      <c r="AK2699" s="56">
        <f t="shared" si="826"/>
        <v>0</v>
      </c>
      <c r="AL2699" s="56">
        <f t="shared" si="827"/>
        <v>0</v>
      </c>
      <c r="AM2699" s="56">
        <f t="shared" si="828"/>
        <v>0</v>
      </c>
      <c r="AN2699" s="56">
        <f t="shared" si="829"/>
        <v>0</v>
      </c>
      <c r="AO2699" s="56">
        <f t="shared" si="830"/>
        <v>0</v>
      </c>
      <c r="AP2699" s="56">
        <f t="shared" si="831"/>
        <v>0</v>
      </c>
      <c r="AQ2699" s="56">
        <f t="shared" si="832"/>
        <v>0</v>
      </c>
      <c r="AR2699" s="86">
        <f t="shared" si="833"/>
        <v>0</v>
      </c>
    </row>
    <row r="2700" spans="1:44" x14ac:dyDescent="0.25">
      <c r="A2700" s="178"/>
      <c r="B2700" s="55" t="str">
        <f>_xlfn.IFNA(VLOOKUP(A2700,'Ajánlatkérő(k) adatai'!$B$4:$C$205,2,0),"")</f>
        <v/>
      </c>
      <c r="C2700" s="178"/>
      <c r="D2700" s="55" t="str">
        <f>_xlfn.IFNA(VLOOKUP(C2700,'Számlafizető(k) adatai'!$C$4:$D$203,2,0),"")</f>
        <v/>
      </c>
      <c r="E2700" s="55" t="str">
        <f>_xlfn.IFNA(VLOOKUP(C2700,'Számlafizető(k) adatai'!$C$4:$M$203,11,0),"")</f>
        <v/>
      </c>
      <c r="F2700" s="178"/>
      <c r="G2700" s="178"/>
      <c r="H2700" s="178"/>
      <c r="I2700" s="55" t="str">
        <f>IF(F2700="","",VLOOKUP(LEFT(F2700,5),'Technikai cellák'!B:C,2,0))</f>
        <v/>
      </c>
      <c r="J2700" s="55" t="str">
        <f>IF(F2700="","",VLOOKUP(I2700,'Technikai cellák'!$C$1:$D$12,2,0))</f>
        <v/>
      </c>
      <c r="K2700" s="179"/>
      <c r="L2700" s="67" t="str">
        <f t="shared" si="816"/>
        <v/>
      </c>
      <c r="M2700" s="68">
        <f t="shared" si="817"/>
        <v>0</v>
      </c>
      <c r="N2700" s="66">
        <f t="shared" si="818"/>
        <v>0</v>
      </c>
      <c r="O2700" s="152"/>
      <c r="P2700" s="172">
        <f t="shared" si="815"/>
        <v>0</v>
      </c>
      <c r="Q2700" s="69">
        <f t="shared" si="819"/>
        <v>0</v>
      </c>
      <c r="R2700" s="62">
        <f t="shared" si="820"/>
        <v>0</v>
      </c>
      <c r="S2700" s="153"/>
      <c r="T2700" s="118" t="str">
        <f t="shared" si="821"/>
        <v/>
      </c>
      <c r="U2700" s="154"/>
      <c r="V2700" s="154"/>
      <c r="W2700" s="154"/>
      <c r="X2700" s="154"/>
      <c r="Y2700" s="154"/>
      <c r="Z2700" s="154"/>
      <c r="AA2700" s="154"/>
      <c r="AB2700" s="154"/>
      <c r="AC2700" s="154"/>
      <c r="AD2700" s="154"/>
      <c r="AE2700" s="154"/>
      <c r="AF2700" s="154"/>
      <c r="AG2700" s="63">
        <f t="shared" si="822"/>
        <v>0</v>
      </c>
      <c r="AH2700" s="56">
        <f t="shared" si="823"/>
        <v>0</v>
      </c>
      <c r="AI2700" s="56">
        <f t="shared" si="824"/>
        <v>0</v>
      </c>
      <c r="AJ2700" s="56">
        <f t="shared" si="825"/>
        <v>0</v>
      </c>
      <c r="AK2700" s="56">
        <f t="shared" si="826"/>
        <v>0</v>
      </c>
      <c r="AL2700" s="56">
        <f t="shared" si="827"/>
        <v>0</v>
      </c>
      <c r="AM2700" s="56">
        <f t="shared" si="828"/>
        <v>0</v>
      </c>
      <c r="AN2700" s="56">
        <f t="shared" si="829"/>
        <v>0</v>
      </c>
      <c r="AO2700" s="56">
        <f t="shared" si="830"/>
        <v>0</v>
      </c>
      <c r="AP2700" s="56">
        <f t="shared" si="831"/>
        <v>0</v>
      </c>
      <c r="AQ2700" s="56">
        <f t="shared" si="832"/>
        <v>0</v>
      </c>
      <c r="AR2700" s="86">
        <f t="shared" si="833"/>
        <v>0</v>
      </c>
    </row>
    <row r="2701" spans="1:44" x14ac:dyDescent="0.25">
      <c r="A2701" s="178"/>
      <c r="B2701" s="55" t="str">
        <f>_xlfn.IFNA(VLOOKUP(A2701,'Ajánlatkérő(k) adatai'!$B$4:$C$205,2,0),"")</f>
        <v/>
      </c>
      <c r="C2701" s="178"/>
      <c r="D2701" s="55" t="str">
        <f>_xlfn.IFNA(VLOOKUP(C2701,'Számlafizető(k) adatai'!$C$4:$D$203,2,0),"")</f>
        <v/>
      </c>
      <c r="E2701" s="55" t="str">
        <f>_xlfn.IFNA(VLOOKUP(C2701,'Számlafizető(k) adatai'!$C$4:$M$203,11,0),"")</f>
        <v/>
      </c>
      <c r="F2701" s="178"/>
      <c r="G2701" s="178"/>
      <c r="H2701" s="178"/>
      <c r="I2701" s="55" t="str">
        <f>IF(F2701="","",VLOOKUP(LEFT(F2701,5),'Technikai cellák'!B:C,2,0))</f>
        <v/>
      </c>
      <c r="J2701" s="55" t="str">
        <f>IF(F2701="","",VLOOKUP(I2701,'Technikai cellák'!$C$1:$D$12,2,0))</f>
        <v/>
      </c>
      <c r="K2701" s="179"/>
      <c r="L2701" s="67" t="str">
        <f t="shared" si="816"/>
        <v/>
      </c>
      <c r="M2701" s="68">
        <f t="shared" si="817"/>
        <v>0</v>
      </c>
      <c r="N2701" s="66">
        <f t="shared" si="818"/>
        <v>0</v>
      </c>
      <c r="O2701" s="152"/>
      <c r="P2701" s="172">
        <f t="shared" si="815"/>
        <v>0</v>
      </c>
      <c r="Q2701" s="69">
        <f t="shared" si="819"/>
        <v>0</v>
      </c>
      <c r="R2701" s="62">
        <f t="shared" si="820"/>
        <v>0</v>
      </c>
      <c r="S2701" s="153"/>
      <c r="T2701" s="118" t="str">
        <f t="shared" si="821"/>
        <v/>
      </c>
      <c r="U2701" s="154"/>
      <c r="V2701" s="154"/>
      <c r="W2701" s="154"/>
      <c r="X2701" s="154"/>
      <c r="Y2701" s="154"/>
      <c r="Z2701" s="154"/>
      <c r="AA2701" s="154"/>
      <c r="AB2701" s="154"/>
      <c r="AC2701" s="154"/>
      <c r="AD2701" s="154"/>
      <c r="AE2701" s="154"/>
      <c r="AF2701" s="154"/>
      <c r="AG2701" s="63">
        <f t="shared" si="822"/>
        <v>0</v>
      </c>
      <c r="AH2701" s="56">
        <f t="shared" si="823"/>
        <v>0</v>
      </c>
      <c r="AI2701" s="56">
        <f t="shared" si="824"/>
        <v>0</v>
      </c>
      <c r="AJ2701" s="56">
        <f t="shared" si="825"/>
        <v>0</v>
      </c>
      <c r="AK2701" s="56">
        <f t="shared" si="826"/>
        <v>0</v>
      </c>
      <c r="AL2701" s="56">
        <f t="shared" si="827"/>
        <v>0</v>
      </c>
      <c r="AM2701" s="56">
        <f t="shared" si="828"/>
        <v>0</v>
      </c>
      <c r="AN2701" s="56">
        <f t="shared" si="829"/>
        <v>0</v>
      </c>
      <c r="AO2701" s="56">
        <f t="shared" si="830"/>
        <v>0</v>
      </c>
      <c r="AP2701" s="56">
        <f t="shared" si="831"/>
        <v>0</v>
      </c>
      <c r="AQ2701" s="56">
        <f t="shared" si="832"/>
        <v>0</v>
      </c>
      <c r="AR2701" s="86">
        <f t="shared" si="833"/>
        <v>0</v>
      </c>
    </row>
    <row r="2702" spans="1:44" x14ac:dyDescent="0.25">
      <c r="A2702" s="178"/>
      <c r="B2702" s="55" t="str">
        <f>_xlfn.IFNA(VLOOKUP(A2702,'Ajánlatkérő(k) adatai'!$B$4:$C$205,2,0),"")</f>
        <v/>
      </c>
      <c r="C2702" s="178"/>
      <c r="D2702" s="55" t="str">
        <f>_xlfn.IFNA(VLOOKUP(C2702,'Számlafizető(k) adatai'!$C$4:$D$203,2,0),"")</f>
        <v/>
      </c>
      <c r="E2702" s="55" t="str">
        <f>_xlfn.IFNA(VLOOKUP(C2702,'Számlafizető(k) adatai'!$C$4:$M$203,11,0),"")</f>
        <v/>
      </c>
      <c r="F2702" s="178"/>
      <c r="G2702" s="178"/>
      <c r="H2702" s="178"/>
      <c r="I2702" s="55" t="str">
        <f>IF(F2702="","",VLOOKUP(LEFT(F2702,5),'Technikai cellák'!B:C,2,0))</f>
        <v/>
      </c>
      <c r="J2702" s="55" t="str">
        <f>IF(F2702="","",VLOOKUP(I2702,'Technikai cellák'!$C$1:$D$12,2,0))</f>
        <v/>
      </c>
      <c r="K2702" s="179"/>
      <c r="L2702" s="67" t="str">
        <f t="shared" si="816"/>
        <v/>
      </c>
      <c r="M2702" s="68">
        <f t="shared" si="817"/>
        <v>0</v>
      </c>
      <c r="N2702" s="66">
        <f t="shared" si="818"/>
        <v>0</v>
      </c>
      <c r="O2702" s="152"/>
      <c r="P2702" s="172">
        <f t="shared" si="815"/>
        <v>0</v>
      </c>
      <c r="Q2702" s="69">
        <f t="shared" si="819"/>
        <v>0</v>
      </c>
      <c r="R2702" s="62">
        <f t="shared" si="820"/>
        <v>0</v>
      </c>
      <c r="S2702" s="153"/>
      <c r="T2702" s="118" t="str">
        <f t="shared" si="821"/>
        <v/>
      </c>
      <c r="U2702" s="154"/>
      <c r="V2702" s="154"/>
      <c r="W2702" s="154"/>
      <c r="X2702" s="154"/>
      <c r="Y2702" s="154"/>
      <c r="Z2702" s="154"/>
      <c r="AA2702" s="154"/>
      <c r="AB2702" s="154"/>
      <c r="AC2702" s="154"/>
      <c r="AD2702" s="154"/>
      <c r="AE2702" s="154"/>
      <c r="AF2702" s="154"/>
      <c r="AG2702" s="63">
        <f t="shared" si="822"/>
        <v>0</v>
      </c>
      <c r="AH2702" s="56">
        <f t="shared" si="823"/>
        <v>0</v>
      </c>
      <c r="AI2702" s="56">
        <f t="shared" si="824"/>
        <v>0</v>
      </c>
      <c r="AJ2702" s="56">
        <f t="shared" si="825"/>
        <v>0</v>
      </c>
      <c r="AK2702" s="56">
        <f t="shared" si="826"/>
        <v>0</v>
      </c>
      <c r="AL2702" s="56">
        <f t="shared" si="827"/>
        <v>0</v>
      </c>
      <c r="AM2702" s="56">
        <f t="shared" si="828"/>
        <v>0</v>
      </c>
      <c r="AN2702" s="56">
        <f t="shared" si="829"/>
        <v>0</v>
      </c>
      <c r="AO2702" s="56">
        <f t="shared" si="830"/>
        <v>0</v>
      </c>
      <c r="AP2702" s="56">
        <f t="shared" si="831"/>
        <v>0</v>
      </c>
      <c r="AQ2702" s="56">
        <f t="shared" si="832"/>
        <v>0</v>
      </c>
      <c r="AR2702" s="86">
        <f t="shared" si="833"/>
        <v>0</v>
      </c>
    </row>
    <row r="2703" spans="1:44" x14ac:dyDescent="0.25">
      <c r="A2703" s="178"/>
      <c r="B2703" s="55" t="str">
        <f>_xlfn.IFNA(VLOOKUP(A2703,'Ajánlatkérő(k) adatai'!$B$4:$C$205,2,0),"")</f>
        <v/>
      </c>
      <c r="C2703" s="178"/>
      <c r="D2703" s="55" t="str">
        <f>_xlfn.IFNA(VLOOKUP(C2703,'Számlafizető(k) adatai'!$C$4:$D$203,2,0),"")</f>
        <v/>
      </c>
      <c r="E2703" s="55" t="str">
        <f>_xlfn.IFNA(VLOOKUP(C2703,'Számlafizető(k) adatai'!$C$4:$M$203,11,0),"")</f>
        <v/>
      </c>
      <c r="F2703" s="178"/>
      <c r="G2703" s="178"/>
      <c r="H2703" s="178"/>
      <c r="I2703" s="55" t="str">
        <f>IF(F2703="","",VLOOKUP(LEFT(F2703,5),'Technikai cellák'!B:C,2,0))</f>
        <v/>
      </c>
      <c r="J2703" s="55" t="str">
        <f>IF(F2703="","",VLOOKUP(I2703,'Technikai cellák'!$C$1:$D$12,2,0))</f>
        <v/>
      </c>
      <c r="K2703" s="179"/>
      <c r="L2703" s="67" t="str">
        <f t="shared" si="816"/>
        <v/>
      </c>
      <c r="M2703" s="68">
        <f t="shared" si="817"/>
        <v>0</v>
      </c>
      <c r="N2703" s="66">
        <f t="shared" si="818"/>
        <v>0</v>
      </c>
      <c r="O2703" s="152"/>
      <c r="P2703" s="172">
        <f t="shared" si="815"/>
        <v>0</v>
      </c>
      <c r="Q2703" s="69">
        <f t="shared" si="819"/>
        <v>0</v>
      </c>
      <c r="R2703" s="62">
        <f t="shared" si="820"/>
        <v>0</v>
      </c>
      <c r="S2703" s="153"/>
      <c r="T2703" s="118" t="str">
        <f t="shared" si="821"/>
        <v/>
      </c>
      <c r="U2703" s="154"/>
      <c r="V2703" s="154"/>
      <c r="W2703" s="154"/>
      <c r="X2703" s="154"/>
      <c r="Y2703" s="154"/>
      <c r="Z2703" s="154"/>
      <c r="AA2703" s="154"/>
      <c r="AB2703" s="154"/>
      <c r="AC2703" s="154"/>
      <c r="AD2703" s="154"/>
      <c r="AE2703" s="154"/>
      <c r="AF2703" s="154"/>
      <c r="AG2703" s="63">
        <f t="shared" si="822"/>
        <v>0</v>
      </c>
      <c r="AH2703" s="56">
        <f t="shared" si="823"/>
        <v>0</v>
      </c>
      <c r="AI2703" s="56">
        <f t="shared" si="824"/>
        <v>0</v>
      </c>
      <c r="AJ2703" s="56">
        <f t="shared" si="825"/>
        <v>0</v>
      </c>
      <c r="AK2703" s="56">
        <f t="shared" si="826"/>
        <v>0</v>
      </c>
      <c r="AL2703" s="56">
        <f t="shared" si="827"/>
        <v>0</v>
      </c>
      <c r="AM2703" s="56">
        <f t="shared" si="828"/>
        <v>0</v>
      </c>
      <c r="AN2703" s="56">
        <f t="shared" si="829"/>
        <v>0</v>
      </c>
      <c r="AO2703" s="56">
        <f t="shared" si="830"/>
        <v>0</v>
      </c>
      <c r="AP2703" s="56">
        <f t="shared" si="831"/>
        <v>0</v>
      </c>
      <c r="AQ2703" s="56">
        <f t="shared" si="832"/>
        <v>0</v>
      </c>
      <c r="AR2703" s="86">
        <f t="shared" si="833"/>
        <v>0</v>
      </c>
    </row>
    <row r="2704" spans="1:44" x14ac:dyDescent="0.25">
      <c r="A2704" s="178"/>
      <c r="B2704" s="55" t="str">
        <f>_xlfn.IFNA(VLOOKUP(A2704,'Ajánlatkérő(k) adatai'!$B$4:$C$205,2,0),"")</f>
        <v/>
      </c>
      <c r="C2704" s="178"/>
      <c r="D2704" s="55" t="str">
        <f>_xlfn.IFNA(VLOOKUP(C2704,'Számlafizető(k) adatai'!$C$4:$D$203,2,0),"")</f>
        <v/>
      </c>
      <c r="E2704" s="55" t="str">
        <f>_xlfn.IFNA(VLOOKUP(C2704,'Számlafizető(k) adatai'!$C$4:$M$203,11,0),"")</f>
        <v/>
      </c>
      <c r="F2704" s="178"/>
      <c r="G2704" s="178"/>
      <c r="H2704" s="178"/>
      <c r="I2704" s="55" t="str">
        <f>IF(F2704="","",VLOOKUP(LEFT(F2704,5),'Technikai cellák'!B:C,2,0))</f>
        <v/>
      </c>
      <c r="J2704" s="55" t="str">
        <f>IF(F2704="","",VLOOKUP(I2704,'Technikai cellák'!$C$1:$D$12,2,0))</f>
        <v/>
      </c>
      <c r="K2704" s="179"/>
      <c r="L2704" s="67" t="str">
        <f t="shared" si="816"/>
        <v/>
      </c>
      <c r="M2704" s="68">
        <f t="shared" si="817"/>
        <v>0</v>
      </c>
      <c r="N2704" s="66">
        <f t="shared" si="818"/>
        <v>0</v>
      </c>
      <c r="O2704" s="152"/>
      <c r="P2704" s="172">
        <f t="shared" ref="P2704:P2767" si="834">ROUND((IF(K2704&lt;100,0,K2704*$C$7)/$C$8),0)</f>
        <v>0</v>
      </c>
      <c r="Q2704" s="69">
        <f t="shared" si="819"/>
        <v>0</v>
      </c>
      <c r="R2704" s="62">
        <f t="shared" si="820"/>
        <v>0</v>
      </c>
      <c r="S2704" s="153"/>
      <c r="T2704" s="118" t="str">
        <f t="shared" si="821"/>
        <v/>
      </c>
      <c r="U2704" s="154"/>
      <c r="V2704" s="154"/>
      <c r="W2704" s="154"/>
      <c r="X2704" s="154"/>
      <c r="Y2704" s="154"/>
      <c r="Z2704" s="154"/>
      <c r="AA2704" s="154"/>
      <c r="AB2704" s="154"/>
      <c r="AC2704" s="154"/>
      <c r="AD2704" s="154"/>
      <c r="AE2704" s="154"/>
      <c r="AF2704" s="154"/>
      <c r="AG2704" s="63">
        <f t="shared" si="822"/>
        <v>0</v>
      </c>
      <c r="AH2704" s="56">
        <f t="shared" si="823"/>
        <v>0</v>
      </c>
      <c r="AI2704" s="56">
        <f t="shared" si="824"/>
        <v>0</v>
      </c>
      <c r="AJ2704" s="56">
        <f t="shared" si="825"/>
        <v>0</v>
      </c>
      <c r="AK2704" s="56">
        <f t="shared" si="826"/>
        <v>0</v>
      </c>
      <c r="AL2704" s="56">
        <f t="shared" si="827"/>
        <v>0</v>
      </c>
      <c r="AM2704" s="56">
        <f t="shared" si="828"/>
        <v>0</v>
      </c>
      <c r="AN2704" s="56">
        <f t="shared" si="829"/>
        <v>0</v>
      </c>
      <c r="AO2704" s="56">
        <f t="shared" si="830"/>
        <v>0</v>
      </c>
      <c r="AP2704" s="56">
        <f t="shared" si="831"/>
        <v>0</v>
      </c>
      <c r="AQ2704" s="56">
        <f t="shared" si="832"/>
        <v>0</v>
      </c>
      <c r="AR2704" s="86">
        <f t="shared" si="833"/>
        <v>0</v>
      </c>
    </row>
    <row r="2705" spans="1:44" x14ac:dyDescent="0.25">
      <c r="A2705" s="178"/>
      <c r="B2705" s="55" t="str">
        <f>_xlfn.IFNA(VLOOKUP(A2705,'Ajánlatkérő(k) adatai'!$B$4:$C$205,2,0),"")</f>
        <v/>
      </c>
      <c r="C2705" s="178"/>
      <c r="D2705" s="55" t="str">
        <f>_xlfn.IFNA(VLOOKUP(C2705,'Számlafizető(k) adatai'!$C$4:$D$203,2,0),"")</f>
        <v/>
      </c>
      <c r="E2705" s="55" t="str">
        <f>_xlfn.IFNA(VLOOKUP(C2705,'Számlafizető(k) adatai'!$C$4:$M$203,11,0),"")</f>
        <v/>
      </c>
      <c r="F2705" s="178"/>
      <c r="G2705" s="178"/>
      <c r="H2705" s="178"/>
      <c r="I2705" s="55" t="str">
        <f>IF(F2705="","",VLOOKUP(LEFT(F2705,5),'Technikai cellák'!B:C,2,0))</f>
        <v/>
      </c>
      <c r="J2705" s="55" t="str">
        <f>IF(F2705="","",VLOOKUP(I2705,'Technikai cellák'!$C$1:$D$12,2,0))</f>
        <v/>
      </c>
      <c r="K2705" s="179"/>
      <c r="L2705" s="67" t="str">
        <f t="shared" si="816"/>
        <v/>
      </c>
      <c r="M2705" s="68">
        <f t="shared" si="817"/>
        <v>0</v>
      </c>
      <c r="N2705" s="66">
        <f t="shared" si="818"/>
        <v>0</v>
      </c>
      <c r="O2705" s="152"/>
      <c r="P2705" s="172">
        <f t="shared" si="834"/>
        <v>0</v>
      </c>
      <c r="Q2705" s="69">
        <f t="shared" si="819"/>
        <v>0</v>
      </c>
      <c r="R2705" s="62">
        <f t="shared" si="820"/>
        <v>0</v>
      </c>
      <c r="S2705" s="153"/>
      <c r="T2705" s="118" t="str">
        <f t="shared" si="821"/>
        <v/>
      </c>
      <c r="U2705" s="154"/>
      <c r="V2705" s="154"/>
      <c r="W2705" s="154"/>
      <c r="X2705" s="154"/>
      <c r="Y2705" s="154"/>
      <c r="Z2705" s="154"/>
      <c r="AA2705" s="154"/>
      <c r="AB2705" s="154"/>
      <c r="AC2705" s="154"/>
      <c r="AD2705" s="154"/>
      <c r="AE2705" s="154"/>
      <c r="AF2705" s="154"/>
      <c r="AG2705" s="63">
        <f t="shared" si="822"/>
        <v>0</v>
      </c>
      <c r="AH2705" s="56">
        <f t="shared" si="823"/>
        <v>0</v>
      </c>
      <c r="AI2705" s="56">
        <f t="shared" si="824"/>
        <v>0</v>
      </c>
      <c r="AJ2705" s="56">
        <f t="shared" si="825"/>
        <v>0</v>
      </c>
      <c r="AK2705" s="56">
        <f t="shared" si="826"/>
        <v>0</v>
      </c>
      <c r="AL2705" s="56">
        <f t="shared" si="827"/>
        <v>0</v>
      </c>
      <c r="AM2705" s="56">
        <f t="shared" si="828"/>
        <v>0</v>
      </c>
      <c r="AN2705" s="56">
        <f t="shared" si="829"/>
        <v>0</v>
      </c>
      <c r="AO2705" s="56">
        <f t="shared" si="830"/>
        <v>0</v>
      </c>
      <c r="AP2705" s="56">
        <f t="shared" si="831"/>
        <v>0</v>
      </c>
      <c r="AQ2705" s="56">
        <f t="shared" si="832"/>
        <v>0</v>
      </c>
      <c r="AR2705" s="86">
        <f t="shared" si="833"/>
        <v>0</v>
      </c>
    </row>
    <row r="2706" spans="1:44" x14ac:dyDescent="0.25">
      <c r="A2706" s="178"/>
      <c r="B2706" s="55" t="str">
        <f>_xlfn.IFNA(VLOOKUP(A2706,'Ajánlatkérő(k) adatai'!$B$4:$C$205,2,0),"")</f>
        <v/>
      </c>
      <c r="C2706" s="178"/>
      <c r="D2706" s="55" t="str">
        <f>_xlfn.IFNA(VLOOKUP(C2706,'Számlafizető(k) adatai'!$C$4:$D$203,2,0),"")</f>
        <v/>
      </c>
      <c r="E2706" s="55" t="str">
        <f>_xlfn.IFNA(VLOOKUP(C2706,'Számlafizető(k) adatai'!$C$4:$M$203,11,0),"")</f>
        <v/>
      </c>
      <c r="F2706" s="178"/>
      <c r="G2706" s="178"/>
      <c r="H2706" s="178"/>
      <c r="I2706" s="55" t="str">
        <f>IF(F2706="","",VLOOKUP(LEFT(F2706,5),'Technikai cellák'!B:C,2,0))</f>
        <v/>
      </c>
      <c r="J2706" s="55" t="str">
        <f>IF(F2706="","",VLOOKUP(I2706,'Technikai cellák'!$C$1:$D$12,2,0))</f>
        <v/>
      </c>
      <c r="K2706" s="179"/>
      <c r="L2706" s="67" t="str">
        <f t="shared" si="816"/>
        <v/>
      </c>
      <c r="M2706" s="68">
        <f t="shared" si="817"/>
        <v>0</v>
      </c>
      <c r="N2706" s="66">
        <f t="shared" si="818"/>
        <v>0</v>
      </c>
      <c r="O2706" s="152"/>
      <c r="P2706" s="172">
        <f t="shared" si="834"/>
        <v>0</v>
      </c>
      <c r="Q2706" s="69">
        <f t="shared" si="819"/>
        <v>0</v>
      </c>
      <c r="R2706" s="62">
        <f t="shared" si="820"/>
        <v>0</v>
      </c>
      <c r="S2706" s="153"/>
      <c r="T2706" s="118" t="str">
        <f t="shared" si="821"/>
        <v/>
      </c>
      <c r="U2706" s="154"/>
      <c r="V2706" s="154"/>
      <c r="W2706" s="154"/>
      <c r="X2706" s="154"/>
      <c r="Y2706" s="154"/>
      <c r="Z2706" s="154"/>
      <c r="AA2706" s="154"/>
      <c r="AB2706" s="154"/>
      <c r="AC2706" s="154"/>
      <c r="AD2706" s="154"/>
      <c r="AE2706" s="154"/>
      <c r="AF2706" s="154"/>
      <c r="AG2706" s="63">
        <f t="shared" si="822"/>
        <v>0</v>
      </c>
      <c r="AH2706" s="56">
        <f t="shared" si="823"/>
        <v>0</v>
      </c>
      <c r="AI2706" s="56">
        <f t="shared" si="824"/>
        <v>0</v>
      </c>
      <c r="AJ2706" s="56">
        <f t="shared" si="825"/>
        <v>0</v>
      </c>
      <c r="AK2706" s="56">
        <f t="shared" si="826"/>
        <v>0</v>
      </c>
      <c r="AL2706" s="56">
        <f t="shared" si="827"/>
        <v>0</v>
      </c>
      <c r="AM2706" s="56">
        <f t="shared" si="828"/>
        <v>0</v>
      </c>
      <c r="AN2706" s="56">
        <f t="shared" si="829"/>
        <v>0</v>
      </c>
      <c r="AO2706" s="56">
        <f t="shared" si="830"/>
        <v>0</v>
      </c>
      <c r="AP2706" s="56">
        <f t="shared" si="831"/>
        <v>0</v>
      </c>
      <c r="AQ2706" s="56">
        <f t="shared" si="832"/>
        <v>0</v>
      </c>
      <c r="AR2706" s="86">
        <f t="shared" si="833"/>
        <v>0</v>
      </c>
    </row>
    <row r="2707" spans="1:44" x14ac:dyDescent="0.25">
      <c r="A2707" s="178"/>
      <c r="B2707" s="55" t="str">
        <f>_xlfn.IFNA(VLOOKUP(A2707,'Ajánlatkérő(k) adatai'!$B$4:$C$205,2,0),"")</f>
        <v/>
      </c>
      <c r="C2707" s="178"/>
      <c r="D2707" s="55" t="str">
        <f>_xlfn.IFNA(VLOOKUP(C2707,'Számlafizető(k) adatai'!$C$4:$D$203,2,0),"")</f>
        <v/>
      </c>
      <c r="E2707" s="55" t="str">
        <f>_xlfn.IFNA(VLOOKUP(C2707,'Számlafizető(k) adatai'!$C$4:$M$203,11,0),"")</f>
        <v/>
      </c>
      <c r="F2707" s="178"/>
      <c r="G2707" s="178"/>
      <c r="H2707" s="178"/>
      <c r="I2707" s="55" t="str">
        <f>IF(F2707="","",VLOOKUP(LEFT(F2707,5),'Technikai cellák'!B:C,2,0))</f>
        <v/>
      </c>
      <c r="J2707" s="55" t="str">
        <f>IF(F2707="","",VLOOKUP(I2707,'Technikai cellák'!$C$1:$D$12,2,0))</f>
        <v/>
      </c>
      <c r="K2707" s="179"/>
      <c r="L2707" s="67" t="str">
        <f t="shared" si="816"/>
        <v/>
      </c>
      <c r="M2707" s="68">
        <f t="shared" si="817"/>
        <v>0</v>
      </c>
      <c r="N2707" s="66">
        <f t="shared" si="818"/>
        <v>0</v>
      </c>
      <c r="O2707" s="152"/>
      <c r="P2707" s="172">
        <f t="shared" si="834"/>
        <v>0</v>
      </c>
      <c r="Q2707" s="69">
        <f t="shared" si="819"/>
        <v>0</v>
      </c>
      <c r="R2707" s="62">
        <f t="shared" si="820"/>
        <v>0</v>
      </c>
      <c r="S2707" s="153"/>
      <c r="T2707" s="118" t="str">
        <f t="shared" si="821"/>
        <v/>
      </c>
      <c r="U2707" s="154"/>
      <c r="V2707" s="154"/>
      <c r="W2707" s="154"/>
      <c r="X2707" s="154"/>
      <c r="Y2707" s="154"/>
      <c r="Z2707" s="154"/>
      <c r="AA2707" s="154"/>
      <c r="AB2707" s="154"/>
      <c r="AC2707" s="154"/>
      <c r="AD2707" s="154"/>
      <c r="AE2707" s="154"/>
      <c r="AF2707" s="154"/>
      <c r="AG2707" s="63">
        <f t="shared" si="822"/>
        <v>0</v>
      </c>
      <c r="AH2707" s="56">
        <f t="shared" si="823"/>
        <v>0</v>
      </c>
      <c r="AI2707" s="56">
        <f t="shared" si="824"/>
        <v>0</v>
      </c>
      <c r="AJ2707" s="56">
        <f t="shared" si="825"/>
        <v>0</v>
      </c>
      <c r="AK2707" s="56">
        <f t="shared" si="826"/>
        <v>0</v>
      </c>
      <c r="AL2707" s="56">
        <f t="shared" si="827"/>
        <v>0</v>
      </c>
      <c r="AM2707" s="56">
        <f t="shared" si="828"/>
        <v>0</v>
      </c>
      <c r="AN2707" s="56">
        <f t="shared" si="829"/>
        <v>0</v>
      </c>
      <c r="AO2707" s="56">
        <f t="shared" si="830"/>
        <v>0</v>
      </c>
      <c r="AP2707" s="56">
        <f t="shared" si="831"/>
        <v>0</v>
      </c>
      <c r="AQ2707" s="56">
        <f t="shared" si="832"/>
        <v>0</v>
      </c>
      <c r="AR2707" s="86">
        <f t="shared" si="833"/>
        <v>0</v>
      </c>
    </row>
    <row r="2708" spans="1:44" x14ac:dyDescent="0.25">
      <c r="A2708" s="178"/>
      <c r="B2708" s="55" t="str">
        <f>_xlfn.IFNA(VLOOKUP(A2708,'Ajánlatkérő(k) adatai'!$B$4:$C$205,2,0),"")</f>
        <v/>
      </c>
      <c r="C2708" s="178"/>
      <c r="D2708" s="55" t="str">
        <f>_xlfn.IFNA(VLOOKUP(C2708,'Számlafizető(k) adatai'!$C$4:$D$203,2,0),"")</f>
        <v/>
      </c>
      <c r="E2708" s="55" t="str">
        <f>_xlfn.IFNA(VLOOKUP(C2708,'Számlafizető(k) adatai'!$C$4:$M$203,11,0),"")</f>
        <v/>
      </c>
      <c r="F2708" s="178"/>
      <c r="G2708" s="178"/>
      <c r="H2708" s="178"/>
      <c r="I2708" s="55" t="str">
        <f>IF(F2708="","",VLOOKUP(LEFT(F2708,5),'Technikai cellák'!B:C,2,0))</f>
        <v/>
      </c>
      <c r="J2708" s="55" t="str">
        <f>IF(F2708="","",VLOOKUP(I2708,'Technikai cellák'!$C$1:$D$12,2,0))</f>
        <v/>
      </c>
      <c r="K2708" s="179"/>
      <c r="L2708" s="67" t="str">
        <f t="shared" si="816"/>
        <v/>
      </c>
      <c r="M2708" s="68">
        <f t="shared" si="817"/>
        <v>0</v>
      </c>
      <c r="N2708" s="66">
        <f t="shared" si="818"/>
        <v>0</v>
      </c>
      <c r="O2708" s="152"/>
      <c r="P2708" s="172">
        <f t="shared" si="834"/>
        <v>0</v>
      </c>
      <c r="Q2708" s="69">
        <f t="shared" si="819"/>
        <v>0</v>
      </c>
      <c r="R2708" s="62">
        <f t="shared" si="820"/>
        <v>0</v>
      </c>
      <c r="S2708" s="153"/>
      <c r="T2708" s="118" t="str">
        <f t="shared" si="821"/>
        <v/>
      </c>
      <c r="U2708" s="154"/>
      <c r="V2708" s="154"/>
      <c r="W2708" s="154"/>
      <c r="X2708" s="154"/>
      <c r="Y2708" s="154"/>
      <c r="Z2708" s="154"/>
      <c r="AA2708" s="154"/>
      <c r="AB2708" s="154"/>
      <c r="AC2708" s="154"/>
      <c r="AD2708" s="154"/>
      <c r="AE2708" s="154"/>
      <c r="AF2708" s="154"/>
      <c r="AG2708" s="63">
        <f t="shared" si="822"/>
        <v>0</v>
      </c>
      <c r="AH2708" s="56">
        <f t="shared" si="823"/>
        <v>0</v>
      </c>
      <c r="AI2708" s="56">
        <f t="shared" si="824"/>
        <v>0</v>
      </c>
      <c r="AJ2708" s="56">
        <f t="shared" si="825"/>
        <v>0</v>
      </c>
      <c r="AK2708" s="56">
        <f t="shared" si="826"/>
        <v>0</v>
      </c>
      <c r="AL2708" s="56">
        <f t="shared" si="827"/>
        <v>0</v>
      </c>
      <c r="AM2708" s="56">
        <f t="shared" si="828"/>
        <v>0</v>
      </c>
      <c r="AN2708" s="56">
        <f t="shared" si="829"/>
        <v>0</v>
      </c>
      <c r="AO2708" s="56">
        <f t="shared" si="830"/>
        <v>0</v>
      </c>
      <c r="AP2708" s="56">
        <f t="shared" si="831"/>
        <v>0</v>
      </c>
      <c r="AQ2708" s="56">
        <f t="shared" si="832"/>
        <v>0</v>
      </c>
      <c r="AR2708" s="86">
        <f t="shared" si="833"/>
        <v>0</v>
      </c>
    </row>
    <row r="2709" spans="1:44" x14ac:dyDescent="0.25">
      <c r="A2709" s="178"/>
      <c r="B2709" s="55" t="str">
        <f>_xlfn.IFNA(VLOOKUP(A2709,'Ajánlatkérő(k) adatai'!$B$4:$C$205,2,0),"")</f>
        <v/>
      </c>
      <c r="C2709" s="178"/>
      <c r="D2709" s="55" t="str">
        <f>_xlfn.IFNA(VLOOKUP(C2709,'Számlafizető(k) adatai'!$C$4:$D$203,2,0),"")</f>
        <v/>
      </c>
      <c r="E2709" s="55" t="str">
        <f>_xlfn.IFNA(VLOOKUP(C2709,'Számlafizető(k) adatai'!$C$4:$M$203,11,0),"")</f>
        <v/>
      </c>
      <c r="F2709" s="178"/>
      <c r="G2709" s="178"/>
      <c r="H2709" s="178"/>
      <c r="I2709" s="55" t="str">
        <f>IF(F2709="","",VLOOKUP(LEFT(F2709,5),'Technikai cellák'!B:C,2,0))</f>
        <v/>
      </c>
      <c r="J2709" s="55" t="str">
        <f>IF(F2709="","",VLOOKUP(I2709,'Technikai cellák'!$C$1:$D$12,2,0))</f>
        <v/>
      </c>
      <c r="K2709" s="179"/>
      <c r="L2709" s="67" t="str">
        <f t="shared" ref="L2709:L2772" si="835">IF(K2709="","",IF(K2709&lt;20,"20 alatti",IF(K2709&lt;100,"20-99",IF(K2709&lt;500,"100-500","500-"))))</f>
        <v/>
      </c>
      <c r="M2709" s="68">
        <f t="shared" ref="M2709:M2772" si="836">ROUND(IF(L2709="20 alatti",K2709*1,0),0)</f>
        <v>0</v>
      </c>
      <c r="N2709" s="66">
        <f t="shared" ref="N2709:N2772" si="837">ROUND(IF(L2709="20-99",K2709*10.5,0),0)</f>
        <v>0</v>
      </c>
      <c r="O2709" s="152"/>
      <c r="P2709" s="172">
        <f t="shared" si="834"/>
        <v>0</v>
      </c>
      <c r="Q2709" s="69">
        <f t="shared" ref="Q2709:Q2772" si="838">ROUND(R2709*$F$10,0)</f>
        <v>0</v>
      </c>
      <c r="R2709" s="62">
        <f t="shared" ref="R2709:R2772" si="839">SUM(AG2709:AR2709)</f>
        <v>0</v>
      </c>
      <c r="S2709" s="153"/>
      <c r="T2709" s="118" t="str">
        <f t="shared" ref="T2709:T2772" si="840">IF(S2709="","",IF((DAYS360(S2709,$C$4,TRUE))/30&lt;0,"",(DAYS360(S2709,$C$4,))/30))</f>
        <v/>
      </c>
      <c r="U2709" s="154"/>
      <c r="V2709" s="154"/>
      <c r="W2709" s="154"/>
      <c r="X2709" s="154"/>
      <c r="Y2709" s="154"/>
      <c r="Z2709" s="154"/>
      <c r="AA2709" s="154"/>
      <c r="AB2709" s="154"/>
      <c r="AC2709" s="154"/>
      <c r="AD2709" s="154"/>
      <c r="AE2709" s="154"/>
      <c r="AF2709" s="154"/>
      <c r="AG2709" s="63">
        <f t="shared" ref="AG2709:AG2772" si="841">ROUND((U2709*$C$7)/$C$8,0)</f>
        <v>0</v>
      </c>
      <c r="AH2709" s="56">
        <f t="shared" ref="AH2709:AH2772" si="842">ROUND((V2709*$C$7)/$C$8,0)</f>
        <v>0</v>
      </c>
      <c r="AI2709" s="56">
        <f t="shared" ref="AI2709:AI2772" si="843">ROUND((W2709*$C$7)/$C$8,0)</f>
        <v>0</v>
      </c>
      <c r="AJ2709" s="56">
        <f t="shared" ref="AJ2709:AJ2772" si="844">ROUND((X2709*$C$7)/$C$8,0)</f>
        <v>0</v>
      </c>
      <c r="AK2709" s="56">
        <f t="shared" ref="AK2709:AK2772" si="845">ROUND((Y2709*$C$7)/$C$8,0)</f>
        <v>0</v>
      </c>
      <c r="AL2709" s="56">
        <f t="shared" ref="AL2709:AL2772" si="846">ROUND((Z2709*$C$7)/$C$8,0)</f>
        <v>0</v>
      </c>
      <c r="AM2709" s="56">
        <f t="shared" ref="AM2709:AM2772" si="847">ROUND((AA2709*$C$7)/$C$8,0)</f>
        <v>0</v>
      </c>
      <c r="AN2709" s="56">
        <f t="shared" ref="AN2709:AN2772" si="848">ROUND((AB2709*$C$7)/$C$8,0)</f>
        <v>0</v>
      </c>
      <c r="AO2709" s="56">
        <f t="shared" ref="AO2709:AO2772" si="849">ROUND((AC2709*$C$7)/$C$8,0)</f>
        <v>0</v>
      </c>
      <c r="AP2709" s="56">
        <f t="shared" ref="AP2709:AP2772" si="850">ROUND((AD2709*$C$7)/$C$8,0)</f>
        <v>0</v>
      </c>
      <c r="AQ2709" s="56">
        <f t="shared" ref="AQ2709:AQ2772" si="851">ROUND((AE2709*$C$7)/$C$8,0)</f>
        <v>0</v>
      </c>
      <c r="AR2709" s="86">
        <f t="shared" ref="AR2709:AR2772" si="852">ROUND((AF2709*$C$7)/$C$8,0)</f>
        <v>0</v>
      </c>
    </row>
    <row r="2710" spans="1:44" x14ac:dyDescent="0.25">
      <c r="A2710" s="178"/>
      <c r="B2710" s="55" t="str">
        <f>_xlfn.IFNA(VLOOKUP(A2710,'Ajánlatkérő(k) adatai'!$B$4:$C$205,2,0),"")</f>
        <v/>
      </c>
      <c r="C2710" s="178"/>
      <c r="D2710" s="55" t="str">
        <f>_xlfn.IFNA(VLOOKUP(C2710,'Számlafizető(k) adatai'!$C$4:$D$203,2,0),"")</f>
        <v/>
      </c>
      <c r="E2710" s="55" t="str">
        <f>_xlfn.IFNA(VLOOKUP(C2710,'Számlafizető(k) adatai'!$C$4:$M$203,11,0),"")</f>
        <v/>
      </c>
      <c r="F2710" s="178"/>
      <c r="G2710" s="178"/>
      <c r="H2710" s="178"/>
      <c r="I2710" s="55" t="str">
        <f>IF(F2710="","",VLOOKUP(LEFT(F2710,5),'Technikai cellák'!B:C,2,0))</f>
        <v/>
      </c>
      <c r="J2710" s="55" t="str">
        <f>IF(F2710="","",VLOOKUP(I2710,'Technikai cellák'!$C$1:$D$12,2,0))</f>
        <v/>
      </c>
      <c r="K2710" s="179"/>
      <c r="L2710" s="67" t="str">
        <f t="shared" si="835"/>
        <v/>
      </c>
      <c r="M2710" s="68">
        <f t="shared" si="836"/>
        <v>0</v>
      </c>
      <c r="N2710" s="66">
        <f t="shared" si="837"/>
        <v>0</v>
      </c>
      <c r="O2710" s="152"/>
      <c r="P2710" s="172">
        <f t="shared" si="834"/>
        <v>0</v>
      </c>
      <c r="Q2710" s="69">
        <f t="shared" si="838"/>
        <v>0</v>
      </c>
      <c r="R2710" s="62">
        <f t="shared" si="839"/>
        <v>0</v>
      </c>
      <c r="S2710" s="153"/>
      <c r="T2710" s="118" t="str">
        <f t="shared" si="840"/>
        <v/>
      </c>
      <c r="U2710" s="154"/>
      <c r="V2710" s="154"/>
      <c r="W2710" s="154"/>
      <c r="X2710" s="154"/>
      <c r="Y2710" s="154"/>
      <c r="Z2710" s="154"/>
      <c r="AA2710" s="154"/>
      <c r="AB2710" s="154"/>
      <c r="AC2710" s="154"/>
      <c r="AD2710" s="154"/>
      <c r="AE2710" s="154"/>
      <c r="AF2710" s="154"/>
      <c r="AG2710" s="63">
        <f t="shared" si="841"/>
        <v>0</v>
      </c>
      <c r="AH2710" s="56">
        <f t="shared" si="842"/>
        <v>0</v>
      </c>
      <c r="AI2710" s="56">
        <f t="shared" si="843"/>
        <v>0</v>
      </c>
      <c r="AJ2710" s="56">
        <f t="shared" si="844"/>
        <v>0</v>
      </c>
      <c r="AK2710" s="56">
        <f t="shared" si="845"/>
        <v>0</v>
      </c>
      <c r="AL2710" s="56">
        <f t="shared" si="846"/>
        <v>0</v>
      </c>
      <c r="AM2710" s="56">
        <f t="shared" si="847"/>
        <v>0</v>
      </c>
      <c r="AN2710" s="56">
        <f t="shared" si="848"/>
        <v>0</v>
      </c>
      <c r="AO2710" s="56">
        <f t="shared" si="849"/>
        <v>0</v>
      </c>
      <c r="AP2710" s="56">
        <f t="shared" si="850"/>
        <v>0</v>
      </c>
      <c r="AQ2710" s="56">
        <f t="shared" si="851"/>
        <v>0</v>
      </c>
      <c r="AR2710" s="86">
        <f t="shared" si="852"/>
        <v>0</v>
      </c>
    </row>
    <row r="2711" spans="1:44" x14ac:dyDescent="0.25">
      <c r="A2711" s="178"/>
      <c r="B2711" s="55" t="str">
        <f>_xlfn.IFNA(VLOOKUP(A2711,'Ajánlatkérő(k) adatai'!$B$4:$C$205,2,0),"")</f>
        <v/>
      </c>
      <c r="C2711" s="178"/>
      <c r="D2711" s="55" t="str">
        <f>_xlfn.IFNA(VLOOKUP(C2711,'Számlafizető(k) adatai'!$C$4:$D$203,2,0),"")</f>
        <v/>
      </c>
      <c r="E2711" s="55" t="str">
        <f>_xlfn.IFNA(VLOOKUP(C2711,'Számlafizető(k) adatai'!$C$4:$M$203,11,0),"")</f>
        <v/>
      </c>
      <c r="F2711" s="178"/>
      <c r="G2711" s="178"/>
      <c r="H2711" s="178"/>
      <c r="I2711" s="55" t="str">
        <f>IF(F2711="","",VLOOKUP(LEFT(F2711,5),'Technikai cellák'!B:C,2,0))</f>
        <v/>
      </c>
      <c r="J2711" s="55" t="str">
        <f>IF(F2711="","",VLOOKUP(I2711,'Technikai cellák'!$C$1:$D$12,2,0))</f>
        <v/>
      </c>
      <c r="K2711" s="179"/>
      <c r="L2711" s="67" t="str">
        <f t="shared" si="835"/>
        <v/>
      </c>
      <c r="M2711" s="68">
        <f t="shared" si="836"/>
        <v>0</v>
      </c>
      <c r="N2711" s="66">
        <f t="shared" si="837"/>
        <v>0</v>
      </c>
      <c r="O2711" s="152"/>
      <c r="P2711" s="172">
        <f t="shared" si="834"/>
        <v>0</v>
      </c>
      <c r="Q2711" s="69">
        <f t="shared" si="838"/>
        <v>0</v>
      </c>
      <c r="R2711" s="62">
        <f t="shared" si="839"/>
        <v>0</v>
      </c>
      <c r="S2711" s="153"/>
      <c r="T2711" s="118" t="str">
        <f t="shared" si="840"/>
        <v/>
      </c>
      <c r="U2711" s="154"/>
      <c r="V2711" s="154"/>
      <c r="W2711" s="154"/>
      <c r="X2711" s="154"/>
      <c r="Y2711" s="154"/>
      <c r="Z2711" s="154"/>
      <c r="AA2711" s="154"/>
      <c r="AB2711" s="154"/>
      <c r="AC2711" s="154"/>
      <c r="AD2711" s="154"/>
      <c r="AE2711" s="154"/>
      <c r="AF2711" s="154"/>
      <c r="AG2711" s="63">
        <f t="shared" si="841"/>
        <v>0</v>
      </c>
      <c r="AH2711" s="56">
        <f t="shared" si="842"/>
        <v>0</v>
      </c>
      <c r="AI2711" s="56">
        <f t="shared" si="843"/>
        <v>0</v>
      </c>
      <c r="AJ2711" s="56">
        <f t="shared" si="844"/>
        <v>0</v>
      </c>
      <c r="AK2711" s="56">
        <f t="shared" si="845"/>
        <v>0</v>
      </c>
      <c r="AL2711" s="56">
        <f t="shared" si="846"/>
        <v>0</v>
      </c>
      <c r="AM2711" s="56">
        <f t="shared" si="847"/>
        <v>0</v>
      </c>
      <c r="AN2711" s="56">
        <f t="shared" si="848"/>
        <v>0</v>
      </c>
      <c r="AO2711" s="56">
        <f t="shared" si="849"/>
        <v>0</v>
      </c>
      <c r="AP2711" s="56">
        <f t="shared" si="850"/>
        <v>0</v>
      </c>
      <c r="AQ2711" s="56">
        <f t="shared" si="851"/>
        <v>0</v>
      </c>
      <c r="AR2711" s="86">
        <f t="shared" si="852"/>
        <v>0</v>
      </c>
    </row>
    <row r="2712" spans="1:44" x14ac:dyDescent="0.25">
      <c r="A2712" s="178"/>
      <c r="B2712" s="55" t="str">
        <f>_xlfn.IFNA(VLOOKUP(A2712,'Ajánlatkérő(k) adatai'!$B$4:$C$205,2,0),"")</f>
        <v/>
      </c>
      <c r="C2712" s="178"/>
      <c r="D2712" s="55" t="str">
        <f>_xlfn.IFNA(VLOOKUP(C2712,'Számlafizető(k) adatai'!$C$4:$D$203,2,0),"")</f>
        <v/>
      </c>
      <c r="E2712" s="55" t="str">
        <f>_xlfn.IFNA(VLOOKUP(C2712,'Számlafizető(k) adatai'!$C$4:$M$203,11,0),"")</f>
        <v/>
      </c>
      <c r="F2712" s="178"/>
      <c r="G2712" s="178"/>
      <c r="H2712" s="178"/>
      <c r="I2712" s="55" t="str">
        <f>IF(F2712="","",VLOOKUP(LEFT(F2712,5),'Technikai cellák'!B:C,2,0))</f>
        <v/>
      </c>
      <c r="J2712" s="55" t="str">
        <f>IF(F2712="","",VLOOKUP(I2712,'Technikai cellák'!$C$1:$D$12,2,0))</f>
        <v/>
      </c>
      <c r="K2712" s="179"/>
      <c r="L2712" s="67" t="str">
        <f t="shared" si="835"/>
        <v/>
      </c>
      <c r="M2712" s="68">
        <f t="shared" si="836"/>
        <v>0</v>
      </c>
      <c r="N2712" s="66">
        <f t="shared" si="837"/>
        <v>0</v>
      </c>
      <c r="O2712" s="152"/>
      <c r="P2712" s="172">
        <f t="shared" si="834"/>
        <v>0</v>
      </c>
      <c r="Q2712" s="69">
        <f t="shared" si="838"/>
        <v>0</v>
      </c>
      <c r="R2712" s="62">
        <f t="shared" si="839"/>
        <v>0</v>
      </c>
      <c r="S2712" s="153"/>
      <c r="T2712" s="118" t="str">
        <f t="shared" si="840"/>
        <v/>
      </c>
      <c r="U2712" s="154"/>
      <c r="V2712" s="154"/>
      <c r="W2712" s="154"/>
      <c r="X2712" s="154"/>
      <c r="Y2712" s="154"/>
      <c r="Z2712" s="154"/>
      <c r="AA2712" s="154"/>
      <c r="AB2712" s="154"/>
      <c r="AC2712" s="154"/>
      <c r="AD2712" s="154"/>
      <c r="AE2712" s="154"/>
      <c r="AF2712" s="154"/>
      <c r="AG2712" s="63">
        <f t="shared" si="841"/>
        <v>0</v>
      </c>
      <c r="AH2712" s="56">
        <f t="shared" si="842"/>
        <v>0</v>
      </c>
      <c r="AI2712" s="56">
        <f t="shared" si="843"/>
        <v>0</v>
      </c>
      <c r="AJ2712" s="56">
        <f t="shared" si="844"/>
        <v>0</v>
      </c>
      <c r="AK2712" s="56">
        <f t="shared" si="845"/>
        <v>0</v>
      </c>
      <c r="AL2712" s="56">
        <f t="shared" si="846"/>
        <v>0</v>
      </c>
      <c r="AM2712" s="56">
        <f t="shared" si="847"/>
        <v>0</v>
      </c>
      <c r="AN2712" s="56">
        <f t="shared" si="848"/>
        <v>0</v>
      </c>
      <c r="AO2712" s="56">
        <f t="shared" si="849"/>
        <v>0</v>
      </c>
      <c r="AP2712" s="56">
        <f t="shared" si="850"/>
        <v>0</v>
      </c>
      <c r="AQ2712" s="56">
        <f t="shared" si="851"/>
        <v>0</v>
      </c>
      <c r="AR2712" s="86">
        <f t="shared" si="852"/>
        <v>0</v>
      </c>
    </row>
    <row r="2713" spans="1:44" x14ac:dyDescent="0.25">
      <c r="A2713" s="178"/>
      <c r="B2713" s="55" t="str">
        <f>_xlfn.IFNA(VLOOKUP(A2713,'Ajánlatkérő(k) adatai'!$B$4:$C$205,2,0),"")</f>
        <v/>
      </c>
      <c r="C2713" s="178"/>
      <c r="D2713" s="55" t="str">
        <f>_xlfn.IFNA(VLOOKUP(C2713,'Számlafizető(k) adatai'!$C$4:$D$203,2,0),"")</f>
        <v/>
      </c>
      <c r="E2713" s="55" t="str">
        <f>_xlfn.IFNA(VLOOKUP(C2713,'Számlafizető(k) adatai'!$C$4:$M$203,11,0),"")</f>
        <v/>
      </c>
      <c r="F2713" s="178"/>
      <c r="G2713" s="178"/>
      <c r="H2713" s="178"/>
      <c r="I2713" s="55" t="str">
        <f>IF(F2713="","",VLOOKUP(LEFT(F2713,5),'Technikai cellák'!B:C,2,0))</f>
        <v/>
      </c>
      <c r="J2713" s="55" t="str">
        <f>IF(F2713="","",VLOOKUP(I2713,'Technikai cellák'!$C$1:$D$12,2,0))</f>
        <v/>
      </c>
      <c r="K2713" s="179"/>
      <c r="L2713" s="67" t="str">
        <f t="shared" si="835"/>
        <v/>
      </c>
      <c r="M2713" s="68">
        <f t="shared" si="836"/>
        <v>0</v>
      </c>
      <c r="N2713" s="66">
        <f t="shared" si="837"/>
        <v>0</v>
      </c>
      <c r="O2713" s="152"/>
      <c r="P2713" s="172">
        <f t="shared" si="834"/>
        <v>0</v>
      </c>
      <c r="Q2713" s="69">
        <f t="shared" si="838"/>
        <v>0</v>
      </c>
      <c r="R2713" s="62">
        <f t="shared" si="839"/>
        <v>0</v>
      </c>
      <c r="S2713" s="153"/>
      <c r="T2713" s="118" t="str">
        <f t="shared" si="840"/>
        <v/>
      </c>
      <c r="U2713" s="154"/>
      <c r="V2713" s="154"/>
      <c r="W2713" s="154"/>
      <c r="X2713" s="154"/>
      <c r="Y2713" s="154"/>
      <c r="Z2713" s="154"/>
      <c r="AA2713" s="154"/>
      <c r="AB2713" s="154"/>
      <c r="AC2713" s="154"/>
      <c r="AD2713" s="154"/>
      <c r="AE2713" s="154"/>
      <c r="AF2713" s="154"/>
      <c r="AG2713" s="63">
        <f t="shared" si="841"/>
        <v>0</v>
      </c>
      <c r="AH2713" s="56">
        <f t="shared" si="842"/>
        <v>0</v>
      </c>
      <c r="AI2713" s="56">
        <f t="shared" si="843"/>
        <v>0</v>
      </c>
      <c r="AJ2713" s="56">
        <f t="shared" si="844"/>
        <v>0</v>
      </c>
      <c r="AK2713" s="56">
        <f t="shared" si="845"/>
        <v>0</v>
      </c>
      <c r="AL2713" s="56">
        <f t="shared" si="846"/>
        <v>0</v>
      </c>
      <c r="AM2713" s="56">
        <f t="shared" si="847"/>
        <v>0</v>
      </c>
      <c r="AN2713" s="56">
        <f t="shared" si="848"/>
        <v>0</v>
      </c>
      <c r="AO2713" s="56">
        <f t="shared" si="849"/>
        <v>0</v>
      </c>
      <c r="AP2713" s="56">
        <f t="shared" si="850"/>
        <v>0</v>
      </c>
      <c r="AQ2713" s="56">
        <f t="shared" si="851"/>
        <v>0</v>
      </c>
      <c r="AR2713" s="86">
        <f t="shared" si="852"/>
        <v>0</v>
      </c>
    </row>
    <row r="2714" spans="1:44" x14ac:dyDescent="0.25">
      <c r="A2714" s="178"/>
      <c r="B2714" s="55" t="str">
        <f>_xlfn.IFNA(VLOOKUP(A2714,'Ajánlatkérő(k) adatai'!$B$4:$C$205,2,0),"")</f>
        <v/>
      </c>
      <c r="C2714" s="178"/>
      <c r="D2714" s="55" t="str">
        <f>_xlfn.IFNA(VLOOKUP(C2714,'Számlafizető(k) adatai'!$C$4:$D$203,2,0),"")</f>
        <v/>
      </c>
      <c r="E2714" s="55" t="str">
        <f>_xlfn.IFNA(VLOOKUP(C2714,'Számlafizető(k) adatai'!$C$4:$M$203,11,0),"")</f>
        <v/>
      </c>
      <c r="F2714" s="178"/>
      <c r="G2714" s="178"/>
      <c r="H2714" s="178"/>
      <c r="I2714" s="55" t="str">
        <f>IF(F2714="","",VLOOKUP(LEFT(F2714,5),'Technikai cellák'!B:C,2,0))</f>
        <v/>
      </c>
      <c r="J2714" s="55" t="str">
        <f>IF(F2714="","",VLOOKUP(I2714,'Technikai cellák'!$C$1:$D$12,2,0))</f>
        <v/>
      </c>
      <c r="K2714" s="179"/>
      <c r="L2714" s="67" t="str">
        <f t="shared" si="835"/>
        <v/>
      </c>
      <c r="M2714" s="68">
        <f t="shared" si="836"/>
        <v>0</v>
      </c>
      <c r="N2714" s="66">
        <f t="shared" si="837"/>
        <v>0</v>
      </c>
      <c r="O2714" s="152"/>
      <c r="P2714" s="172">
        <f t="shared" si="834"/>
        <v>0</v>
      </c>
      <c r="Q2714" s="69">
        <f t="shared" si="838"/>
        <v>0</v>
      </c>
      <c r="R2714" s="62">
        <f t="shared" si="839"/>
        <v>0</v>
      </c>
      <c r="S2714" s="153"/>
      <c r="T2714" s="118" t="str">
        <f t="shared" si="840"/>
        <v/>
      </c>
      <c r="U2714" s="154"/>
      <c r="V2714" s="154"/>
      <c r="W2714" s="154"/>
      <c r="X2714" s="154"/>
      <c r="Y2714" s="154"/>
      <c r="Z2714" s="154"/>
      <c r="AA2714" s="154"/>
      <c r="AB2714" s="154"/>
      <c r="AC2714" s="154"/>
      <c r="AD2714" s="154"/>
      <c r="AE2714" s="154"/>
      <c r="AF2714" s="154"/>
      <c r="AG2714" s="63">
        <f t="shared" si="841"/>
        <v>0</v>
      </c>
      <c r="AH2714" s="56">
        <f t="shared" si="842"/>
        <v>0</v>
      </c>
      <c r="AI2714" s="56">
        <f t="shared" si="843"/>
        <v>0</v>
      </c>
      <c r="AJ2714" s="56">
        <f t="shared" si="844"/>
        <v>0</v>
      </c>
      <c r="AK2714" s="56">
        <f t="shared" si="845"/>
        <v>0</v>
      </c>
      <c r="AL2714" s="56">
        <f t="shared" si="846"/>
        <v>0</v>
      </c>
      <c r="AM2714" s="56">
        <f t="shared" si="847"/>
        <v>0</v>
      </c>
      <c r="AN2714" s="56">
        <f t="shared" si="848"/>
        <v>0</v>
      </c>
      <c r="AO2714" s="56">
        <f t="shared" si="849"/>
        <v>0</v>
      </c>
      <c r="AP2714" s="56">
        <f t="shared" si="850"/>
        <v>0</v>
      </c>
      <c r="AQ2714" s="56">
        <f t="shared" si="851"/>
        <v>0</v>
      </c>
      <c r="AR2714" s="86">
        <f t="shared" si="852"/>
        <v>0</v>
      </c>
    </row>
    <row r="2715" spans="1:44" x14ac:dyDescent="0.25">
      <c r="A2715" s="178"/>
      <c r="B2715" s="55" t="str">
        <f>_xlfn.IFNA(VLOOKUP(A2715,'Ajánlatkérő(k) adatai'!$B$4:$C$205,2,0),"")</f>
        <v/>
      </c>
      <c r="C2715" s="178"/>
      <c r="D2715" s="55" t="str">
        <f>_xlfn.IFNA(VLOOKUP(C2715,'Számlafizető(k) adatai'!$C$4:$D$203,2,0),"")</f>
        <v/>
      </c>
      <c r="E2715" s="55" t="str">
        <f>_xlfn.IFNA(VLOOKUP(C2715,'Számlafizető(k) adatai'!$C$4:$M$203,11,0),"")</f>
        <v/>
      </c>
      <c r="F2715" s="178"/>
      <c r="G2715" s="178"/>
      <c r="H2715" s="178"/>
      <c r="I2715" s="55" t="str">
        <f>IF(F2715="","",VLOOKUP(LEFT(F2715,5),'Technikai cellák'!B:C,2,0))</f>
        <v/>
      </c>
      <c r="J2715" s="55" t="str">
        <f>IF(F2715="","",VLOOKUP(I2715,'Technikai cellák'!$C$1:$D$12,2,0))</f>
        <v/>
      </c>
      <c r="K2715" s="179"/>
      <c r="L2715" s="67" t="str">
        <f t="shared" si="835"/>
        <v/>
      </c>
      <c r="M2715" s="68">
        <f t="shared" si="836"/>
        <v>0</v>
      </c>
      <c r="N2715" s="66">
        <f t="shared" si="837"/>
        <v>0</v>
      </c>
      <c r="O2715" s="152"/>
      <c r="P2715" s="172">
        <f t="shared" si="834"/>
        <v>0</v>
      </c>
      <c r="Q2715" s="69">
        <f t="shared" si="838"/>
        <v>0</v>
      </c>
      <c r="R2715" s="62">
        <f t="shared" si="839"/>
        <v>0</v>
      </c>
      <c r="S2715" s="153"/>
      <c r="T2715" s="118" t="str">
        <f t="shared" si="840"/>
        <v/>
      </c>
      <c r="U2715" s="154"/>
      <c r="V2715" s="154"/>
      <c r="W2715" s="154"/>
      <c r="X2715" s="154"/>
      <c r="Y2715" s="154"/>
      <c r="Z2715" s="154"/>
      <c r="AA2715" s="154"/>
      <c r="AB2715" s="154"/>
      <c r="AC2715" s="154"/>
      <c r="AD2715" s="154"/>
      <c r="AE2715" s="154"/>
      <c r="AF2715" s="154"/>
      <c r="AG2715" s="63">
        <f t="shared" si="841"/>
        <v>0</v>
      </c>
      <c r="AH2715" s="56">
        <f t="shared" si="842"/>
        <v>0</v>
      </c>
      <c r="AI2715" s="56">
        <f t="shared" si="843"/>
        <v>0</v>
      </c>
      <c r="AJ2715" s="56">
        <f t="shared" si="844"/>
        <v>0</v>
      </c>
      <c r="AK2715" s="56">
        <f t="shared" si="845"/>
        <v>0</v>
      </c>
      <c r="AL2715" s="56">
        <f t="shared" si="846"/>
        <v>0</v>
      </c>
      <c r="AM2715" s="56">
        <f t="shared" si="847"/>
        <v>0</v>
      </c>
      <c r="AN2715" s="56">
        <f t="shared" si="848"/>
        <v>0</v>
      </c>
      <c r="AO2715" s="56">
        <f t="shared" si="849"/>
        <v>0</v>
      </c>
      <c r="AP2715" s="56">
        <f t="shared" si="850"/>
        <v>0</v>
      </c>
      <c r="AQ2715" s="56">
        <f t="shared" si="851"/>
        <v>0</v>
      </c>
      <c r="AR2715" s="86">
        <f t="shared" si="852"/>
        <v>0</v>
      </c>
    </row>
    <row r="2716" spans="1:44" x14ac:dyDescent="0.25">
      <c r="A2716" s="178"/>
      <c r="B2716" s="55" t="str">
        <f>_xlfn.IFNA(VLOOKUP(A2716,'Ajánlatkérő(k) adatai'!$B$4:$C$205,2,0),"")</f>
        <v/>
      </c>
      <c r="C2716" s="178"/>
      <c r="D2716" s="55" t="str">
        <f>_xlfn.IFNA(VLOOKUP(C2716,'Számlafizető(k) adatai'!$C$4:$D$203,2,0),"")</f>
        <v/>
      </c>
      <c r="E2716" s="55" t="str">
        <f>_xlfn.IFNA(VLOOKUP(C2716,'Számlafizető(k) adatai'!$C$4:$M$203,11,0),"")</f>
        <v/>
      </c>
      <c r="F2716" s="178"/>
      <c r="G2716" s="178"/>
      <c r="H2716" s="178"/>
      <c r="I2716" s="55" t="str">
        <f>IF(F2716="","",VLOOKUP(LEFT(F2716,5),'Technikai cellák'!B:C,2,0))</f>
        <v/>
      </c>
      <c r="J2716" s="55" t="str">
        <f>IF(F2716="","",VLOOKUP(I2716,'Technikai cellák'!$C$1:$D$12,2,0))</f>
        <v/>
      </c>
      <c r="K2716" s="179"/>
      <c r="L2716" s="67" t="str">
        <f t="shared" si="835"/>
        <v/>
      </c>
      <c r="M2716" s="68">
        <f t="shared" si="836"/>
        <v>0</v>
      </c>
      <c r="N2716" s="66">
        <f t="shared" si="837"/>
        <v>0</v>
      </c>
      <c r="O2716" s="152"/>
      <c r="P2716" s="172">
        <f t="shared" si="834"/>
        <v>0</v>
      </c>
      <c r="Q2716" s="69">
        <f t="shared" si="838"/>
        <v>0</v>
      </c>
      <c r="R2716" s="62">
        <f t="shared" si="839"/>
        <v>0</v>
      </c>
      <c r="S2716" s="153"/>
      <c r="T2716" s="118" t="str">
        <f t="shared" si="840"/>
        <v/>
      </c>
      <c r="U2716" s="154"/>
      <c r="V2716" s="154"/>
      <c r="W2716" s="154"/>
      <c r="X2716" s="154"/>
      <c r="Y2716" s="154"/>
      <c r="Z2716" s="154"/>
      <c r="AA2716" s="154"/>
      <c r="AB2716" s="154"/>
      <c r="AC2716" s="154"/>
      <c r="AD2716" s="154"/>
      <c r="AE2716" s="154"/>
      <c r="AF2716" s="154"/>
      <c r="AG2716" s="63">
        <f t="shared" si="841"/>
        <v>0</v>
      </c>
      <c r="AH2716" s="56">
        <f t="shared" si="842"/>
        <v>0</v>
      </c>
      <c r="AI2716" s="56">
        <f t="shared" si="843"/>
        <v>0</v>
      </c>
      <c r="AJ2716" s="56">
        <f t="shared" si="844"/>
        <v>0</v>
      </c>
      <c r="AK2716" s="56">
        <f t="shared" si="845"/>
        <v>0</v>
      </c>
      <c r="AL2716" s="56">
        <f t="shared" si="846"/>
        <v>0</v>
      </c>
      <c r="AM2716" s="56">
        <f t="shared" si="847"/>
        <v>0</v>
      </c>
      <c r="AN2716" s="56">
        <f t="shared" si="848"/>
        <v>0</v>
      </c>
      <c r="AO2716" s="56">
        <f t="shared" si="849"/>
        <v>0</v>
      </c>
      <c r="AP2716" s="56">
        <f t="shared" si="850"/>
        <v>0</v>
      </c>
      <c r="AQ2716" s="56">
        <f t="shared" si="851"/>
        <v>0</v>
      </c>
      <c r="AR2716" s="86">
        <f t="shared" si="852"/>
        <v>0</v>
      </c>
    </row>
    <row r="2717" spans="1:44" x14ac:dyDescent="0.25">
      <c r="A2717" s="178"/>
      <c r="B2717" s="55" t="str">
        <f>_xlfn.IFNA(VLOOKUP(A2717,'Ajánlatkérő(k) adatai'!$B$4:$C$205,2,0),"")</f>
        <v/>
      </c>
      <c r="C2717" s="178"/>
      <c r="D2717" s="55" t="str">
        <f>_xlfn.IFNA(VLOOKUP(C2717,'Számlafizető(k) adatai'!$C$4:$D$203,2,0),"")</f>
        <v/>
      </c>
      <c r="E2717" s="55" t="str">
        <f>_xlfn.IFNA(VLOOKUP(C2717,'Számlafizető(k) adatai'!$C$4:$M$203,11,0),"")</f>
        <v/>
      </c>
      <c r="F2717" s="178"/>
      <c r="G2717" s="178"/>
      <c r="H2717" s="178"/>
      <c r="I2717" s="55" t="str">
        <f>IF(F2717="","",VLOOKUP(LEFT(F2717,5),'Technikai cellák'!B:C,2,0))</f>
        <v/>
      </c>
      <c r="J2717" s="55" t="str">
        <f>IF(F2717="","",VLOOKUP(I2717,'Technikai cellák'!$C$1:$D$12,2,0))</f>
        <v/>
      </c>
      <c r="K2717" s="179"/>
      <c r="L2717" s="67" t="str">
        <f t="shared" si="835"/>
        <v/>
      </c>
      <c r="M2717" s="68">
        <f t="shared" si="836"/>
        <v>0</v>
      </c>
      <c r="N2717" s="66">
        <f t="shared" si="837"/>
        <v>0</v>
      </c>
      <c r="O2717" s="152"/>
      <c r="P2717" s="172">
        <f t="shared" si="834"/>
        <v>0</v>
      </c>
      <c r="Q2717" s="69">
        <f t="shared" si="838"/>
        <v>0</v>
      </c>
      <c r="R2717" s="62">
        <f t="shared" si="839"/>
        <v>0</v>
      </c>
      <c r="S2717" s="153"/>
      <c r="T2717" s="118" t="str">
        <f t="shared" si="840"/>
        <v/>
      </c>
      <c r="U2717" s="154"/>
      <c r="V2717" s="154"/>
      <c r="W2717" s="154"/>
      <c r="X2717" s="154"/>
      <c r="Y2717" s="154"/>
      <c r="Z2717" s="154"/>
      <c r="AA2717" s="154"/>
      <c r="AB2717" s="154"/>
      <c r="AC2717" s="154"/>
      <c r="AD2717" s="154"/>
      <c r="AE2717" s="154"/>
      <c r="AF2717" s="154"/>
      <c r="AG2717" s="63">
        <f t="shared" si="841"/>
        <v>0</v>
      </c>
      <c r="AH2717" s="56">
        <f t="shared" si="842"/>
        <v>0</v>
      </c>
      <c r="AI2717" s="56">
        <f t="shared" si="843"/>
        <v>0</v>
      </c>
      <c r="AJ2717" s="56">
        <f t="shared" si="844"/>
        <v>0</v>
      </c>
      <c r="AK2717" s="56">
        <f t="shared" si="845"/>
        <v>0</v>
      </c>
      <c r="AL2717" s="56">
        <f t="shared" si="846"/>
        <v>0</v>
      </c>
      <c r="AM2717" s="56">
        <f t="shared" si="847"/>
        <v>0</v>
      </c>
      <c r="AN2717" s="56">
        <f t="shared" si="848"/>
        <v>0</v>
      </c>
      <c r="AO2717" s="56">
        <f t="shared" si="849"/>
        <v>0</v>
      </c>
      <c r="AP2717" s="56">
        <f t="shared" si="850"/>
        <v>0</v>
      </c>
      <c r="AQ2717" s="56">
        <f t="shared" si="851"/>
        <v>0</v>
      </c>
      <c r="AR2717" s="86">
        <f t="shared" si="852"/>
        <v>0</v>
      </c>
    </row>
    <row r="2718" spans="1:44" x14ac:dyDescent="0.25">
      <c r="A2718" s="178"/>
      <c r="B2718" s="55" t="str">
        <f>_xlfn.IFNA(VLOOKUP(A2718,'Ajánlatkérő(k) adatai'!$B$4:$C$205,2,0),"")</f>
        <v/>
      </c>
      <c r="C2718" s="178"/>
      <c r="D2718" s="55" t="str">
        <f>_xlfn.IFNA(VLOOKUP(C2718,'Számlafizető(k) adatai'!$C$4:$D$203,2,0),"")</f>
        <v/>
      </c>
      <c r="E2718" s="55" t="str">
        <f>_xlfn.IFNA(VLOOKUP(C2718,'Számlafizető(k) adatai'!$C$4:$M$203,11,0),"")</f>
        <v/>
      </c>
      <c r="F2718" s="178"/>
      <c r="G2718" s="178"/>
      <c r="H2718" s="178"/>
      <c r="I2718" s="55" t="str">
        <f>IF(F2718="","",VLOOKUP(LEFT(F2718,5),'Technikai cellák'!B:C,2,0))</f>
        <v/>
      </c>
      <c r="J2718" s="55" t="str">
        <f>IF(F2718="","",VLOOKUP(I2718,'Technikai cellák'!$C$1:$D$12,2,0))</f>
        <v/>
      </c>
      <c r="K2718" s="179"/>
      <c r="L2718" s="67" t="str">
        <f t="shared" si="835"/>
        <v/>
      </c>
      <c r="M2718" s="68">
        <f t="shared" si="836"/>
        <v>0</v>
      </c>
      <c r="N2718" s="66">
        <f t="shared" si="837"/>
        <v>0</v>
      </c>
      <c r="O2718" s="152"/>
      <c r="P2718" s="172">
        <f t="shared" si="834"/>
        <v>0</v>
      </c>
      <c r="Q2718" s="69">
        <f t="shared" si="838"/>
        <v>0</v>
      </c>
      <c r="R2718" s="62">
        <f t="shared" si="839"/>
        <v>0</v>
      </c>
      <c r="S2718" s="153"/>
      <c r="T2718" s="118" t="str">
        <f t="shared" si="840"/>
        <v/>
      </c>
      <c r="U2718" s="154"/>
      <c r="V2718" s="154"/>
      <c r="W2718" s="154"/>
      <c r="X2718" s="154"/>
      <c r="Y2718" s="154"/>
      <c r="Z2718" s="154"/>
      <c r="AA2718" s="154"/>
      <c r="AB2718" s="154"/>
      <c r="AC2718" s="154"/>
      <c r="AD2718" s="154"/>
      <c r="AE2718" s="154"/>
      <c r="AF2718" s="154"/>
      <c r="AG2718" s="63">
        <f t="shared" si="841"/>
        <v>0</v>
      </c>
      <c r="AH2718" s="56">
        <f t="shared" si="842"/>
        <v>0</v>
      </c>
      <c r="AI2718" s="56">
        <f t="shared" si="843"/>
        <v>0</v>
      </c>
      <c r="AJ2718" s="56">
        <f t="shared" si="844"/>
        <v>0</v>
      </c>
      <c r="AK2718" s="56">
        <f t="shared" si="845"/>
        <v>0</v>
      </c>
      <c r="AL2718" s="56">
        <f t="shared" si="846"/>
        <v>0</v>
      </c>
      <c r="AM2718" s="56">
        <f t="shared" si="847"/>
        <v>0</v>
      </c>
      <c r="AN2718" s="56">
        <f t="shared" si="848"/>
        <v>0</v>
      </c>
      <c r="AO2718" s="56">
        <f t="shared" si="849"/>
        <v>0</v>
      </c>
      <c r="AP2718" s="56">
        <f t="shared" si="850"/>
        <v>0</v>
      </c>
      <c r="AQ2718" s="56">
        <f t="shared" si="851"/>
        <v>0</v>
      </c>
      <c r="AR2718" s="86">
        <f t="shared" si="852"/>
        <v>0</v>
      </c>
    </row>
    <row r="2719" spans="1:44" x14ac:dyDescent="0.25">
      <c r="A2719" s="178"/>
      <c r="B2719" s="55" t="str">
        <f>_xlfn.IFNA(VLOOKUP(A2719,'Ajánlatkérő(k) adatai'!$B$4:$C$205,2,0),"")</f>
        <v/>
      </c>
      <c r="C2719" s="178"/>
      <c r="D2719" s="55" t="str">
        <f>_xlfn.IFNA(VLOOKUP(C2719,'Számlafizető(k) adatai'!$C$4:$D$203,2,0),"")</f>
        <v/>
      </c>
      <c r="E2719" s="55" t="str">
        <f>_xlfn.IFNA(VLOOKUP(C2719,'Számlafizető(k) adatai'!$C$4:$M$203,11,0),"")</f>
        <v/>
      </c>
      <c r="F2719" s="178"/>
      <c r="G2719" s="178"/>
      <c r="H2719" s="178"/>
      <c r="I2719" s="55" t="str">
        <f>IF(F2719="","",VLOOKUP(LEFT(F2719,5),'Technikai cellák'!B:C,2,0))</f>
        <v/>
      </c>
      <c r="J2719" s="55" t="str">
        <f>IF(F2719="","",VLOOKUP(I2719,'Technikai cellák'!$C$1:$D$12,2,0))</f>
        <v/>
      </c>
      <c r="K2719" s="179"/>
      <c r="L2719" s="67" t="str">
        <f t="shared" si="835"/>
        <v/>
      </c>
      <c r="M2719" s="68">
        <f t="shared" si="836"/>
        <v>0</v>
      </c>
      <c r="N2719" s="66">
        <f t="shared" si="837"/>
        <v>0</v>
      </c>
      <c r="O2719" s="152"/>
      <c r="P2719" s="172">
        <f t="shared" si="834"/>
        <v>0</v>
      </c>
      <c r="Q2719" s="69">
        <f t="shared" si="838"/>
        <v>0</v>
      </c>
      <c r="R2719" s="62">
        <f t="shared" si="839"/>
        <v>0</v>
      </c>
      <c r="S2719" s="153"/>
      <c r="T2719" s="118" t="str">
        <f t="shared" si="840"/>
        <v/>
      </c>
      <c r="U2719" s="154"/>
      <c r="V2719" s="154"/>
      <c r="W2719" s="154"/>
      <c r="X2719" s="154"/>
      <c r="Y2719" s="154"/>
      <c r="Z2719" s="154"/>
      <c r="AA2719" s="154"/>
      <c r="AB2719" s="154"/>
      <c r="AC2719" s="154"/>
      <c r="AD2719" s="154"/>
      <c r="AE2719" s="154"/>
      <c r="AF2719" s="154"/>
      <c r="AG2719" s="63">
        <f t="shared" si="841"/>
        <v>0</v>
      </c>
      <c r="AH2719" s="56">
        <f t="shared" si="842"/>
        <v>0</v>
      </c>
      <c r="AI2719" s="56">
        <f t="shared" si="843"/>
        <v>0</v>
      </c>
      <c r="AJ2719" s="56">
        <f t="shared" si="844"/>
        <v>0</v>
      </c>
      <c r="AK2719" s="56">
        <f t="shared" si="845"/>
        <v>0</v>
      </c>
      <c r="AL2719" s="56">
        <f t="shared" si="846"/>
        <v>0</v>
      </c>
      <c r="AM2719" s="56">
        <f t="shared" si="847"/>
        <v>0</v>
      </c>
      <c r="AN2719" s="56">
        <f t="shared" si="848"/>
        <v>0</v>
      </c>
      <c r="AO2719" s="56">
        <f t="shared" si="849"/>
        <v>0</v>
      </c>
      <c r="AP2719" s="56">
        <f t="shared" si="850"/>
        <v>0</v>
      </c>
      <c r="AQ2719" s="56">
        <f t="shared" si="851"/>
        <v>0</v>
      </c>
      <c r="AR2719" s="86">
        <f t="shared" si="852"/>
        <v>0</v>
      </c>
    </row>
    <row r="2720" spans="1:44" x14ac:dyDescent="0.25">
      <c r="A2720" s="178"/>
      <c r="B2720" s="55" t="str">
        <f>_xlfn.IFNA(VLOOKUP(A2720,'Ajánlatkérő(k) adatai'!$B$4:$C$205,2,0),"")</f>
        <v/>
      </c>
      <c r="C2720" s="178"/>
      <c r="D2720" s="55" t="str">
        <f>_xlfn.IFNA(VLOOKUP(C2720,'Számlafizető(k) adatai'!$C$4:$D$203,2,0),"")</f>
        <v/>
      </c>
      <c r="E2720" s="55" t="str">
        <f>_xlfn.IFNA(VLOOKUP(C2720,'Számlafizető(k) adatai'!$C$4:$M$203,11,0),"")</f>
        <v/>
      </c>
      <c r="F2720" s="178"/>
      <c r="G2720" s="178"/>
      <c r="H2720" s="178"/>
      <c r="I2720" s="55" t="str">
        <f>IF(F2720="","",VLOOKUP(LEFT(F2720,5),'Technikai cellák'!B:C,2,0))</f>
        <v/>
      </c>
      <c r="J2720" s="55" t="str">
        <f>IF(F2720="","",VLOOKUP(I2720,'Technikai cellák'!$C$1:$D$12,2,0))</f>
        <v/>
      </c>
      <c r="K2720" s="179"/>
      <c r="L2720" s="67" t="str">
        <f t="shared" si="835"/>
        <v/>
      </c>
      <c r="M2720" s="68">
        <f t="shared" si="836"/>
        <v>0</v>
      </c>
      <c r="N2720" s="66">
        <f t="shared" si="837"/>
        <v>0</v>
      </c>
      <c r="O2720" s="152"/>
      <c r="P2720" s="172">
        <f t="shared" si="834"/>
        <v>0</v>
      </c>
      <c r="Q2720" s="69">
        <f t="shared" si="838"/>
        <v>0</v>
      </c>
      <c r="R2720" s="62">
        <f t="shared" si="839"/>
        <v>0</v>
      </c>
      <c r="S2720" s="153"/>
      <c r="T2720" s="118" t="str">
        <f t="shared" si="840"/>
        <v/>
      </c>
      <c r="U2720" s="154"/>
      <c r="V2720" s="154"/>
      <c r="W2720" s="154"/>
      <c r="X2720" s="154"/>
      <c r="Y2720" s="154"/>
      <c r="Z2720" s="154"/>
      <c r="AA2720" s="154"/>
      <c r="AB2720" s="154"/>
      <c r="AC2720" s="154"/>
      <c r="AD2720" s="154"/>
      <c r="AE2720" s="154"/>
      <c r="AF2720" s="154"/>
      <c r="AG2720" s="63">
        <f t="shared" si="841"/>
        <v>0</v>
      </c>
      <c r="AH2720" s="56">
        <f t="shared" si="842"/>
        <v>0</v>
      </c>
      <c r="AI2720" s="56">
        <f t="shared" si="843"/>
        <v>0</v>
      </c>
      <c r="AJ2720" s="56">
        <f t="shared" si="844"/>
        <v>0</v>
      </c>
      <c r="AK2720" s="56">
        <f t="shared" si="845"/>
        <v>0</v>
      </c>
      <c r="AL2720" s="56">
        <f t="shared" si="846"/>
        <v>0</v>
      </c>
      <c r="AM2720" s="56">
        <f t="shared" si="847"/>
        <v>0</v>
      </c>
      <c r="AN2720" s="56">
        <f t="shared" si="848"/>
        <v>0</v>
      </c>
      <c r="AO2720" s="56">
        <f t="shared" si="849"/>
        <v>0</v>
      </c>
      <c r="AP2720" s="56">
        <f t="shared" si="850"/>
        <v>0</v>
      </c>
      <c r="AQ2720" s="56">
        <f t="shared" si="851"/>
        <v>0</v>
      </c>
      <c r="AR2720" s="86">
        <f t="shared" si="852"/>
        <v>0</v>
      </c>
    </row>
    <row r="2721" spans="1:44" x14ac:dyDescent="0.25">
      <c r="A2721" s="178"/>
      <c r="B2721" s="55" t="str">
        <f>_xlfn.IFNA(VLOOKUP(A2721,'Ajánlatkérő(k) adatai'!$B$4:$C$205,2,0),"")</f>
        <v/>
      </c>
      <c r="C2721" s="178"/>
      <c r="D2721" s="55" t="str">
        <f>_xlfn.IFNA(VLOOKUP(C2721,'Számlafizető(k) adatai'!$C$4:$D$203,2,0),"")</f>
        <v/>
      </c>
      <c r="E2721" s="55" t="str">
        <f>_xlfn.IFNA(VLOOKUP(C2721,'Számlafizető(k) adatai'!$C$4:$M$203,11,0),"")</f>
        <v/>
      </c>
      <c r="F2721" s="178"/>
      <c r="G2721" s="178"/>
      <c r="H2721" s="178"/>
      <c r="I2721" s="55" t="str">
        <f>IF(F2721="","",VLOOKUP(LEFT(F2721,5),'Technikai cellák'!B:C,2,0))</f>
        <v/>
      </c>
      <c r="J2721" s="55" t="str">
        <f>IF(F2721="","",VLOOKUP(I2721,'Technikai cellák'!$C$1:$D$12,2,0))</f>
        <v/>
      </c>
      <c r="K2721" s="179"/>
      <c r="L2721" s="67" t="str">
        <f t="shared" si="835"/>
        <v/>
      </c>
      <c r="M2721" s="68">
        <f t="shared" si="836"/>
        <v>0</v>
      </c>
      <c r="N2721" s="66">
        <f t="shared" si="837"/>
        <v>0</v>
      </c>
      <c r="O2721" s="152"/>
      <c r="P2721" s="172">
        <f t="shared" si="834"/>
        <v>0</v>
      </c>
      <c r="Q2721" s="69">
        <f t="shared" si="838"/>
        <v>0</v>
      </c>
      <c r="R2721" s="62">
        <f t="shared" si="839"/>
        <v>0</v>
      </c>
      <c r="S2721" s="153"/>
      <c r="T2721" s="118" t="str">
        <f t="shared" si="840"/>
        <v/>
      </c>
      <c r="U2721" s="154"/>
      <c r="V2721" s="154"/>
      <c r="W2721" s="154"/>
      <c r="X2721" s="154"/>
      <c r="Y2721" s="154"/>
      <c r="Z2721" s="154"/>
      <c r="AA2721" s="154"/>
      <c r="AB2721" s="154"/>
      <c r="AC2721" s="154"/>
      <c r="AD2721" s="154"/>
      <c r="AE2721" s="154"/>
      <c r="AF2721" s="154"/>
      <c r="AG2721" s="63">
        <f t="shared" si="841"/>
        <v>0</v>
      </c>
      <c r="AH2721" s="56">
        <f t="shared" si="842"/>
        <v>0</v>
      </c>
      <c r="AI2721" s="56">
        <f t="shared" si="843"/>
        <v>0</v>
      </c>
      <c r="AJ2721" s="56">
        <f t="shared" si="844"/>
        <v>0</v>
      </c>
      <c r="AK2721" s="56">
        <f t="shared" si="845"/>
        <v>0</v>
      </c>
      <c r="AL2721" s="56">
        <f t="shared" si="846"/>
        <v>0</v>
      </c>
      <c r="AM2721" s="56">
        <f t="shared" si="847"/>
        <v>0</v>
      </c>
      <c r="AN2721" s="56">
        <f t="shared" si="848"/>
        <v>0</v>
      </c>
      <c r="AO2721" s="56">
        <f t="shared" si="849"/>
        <v>0</v>
      </c>
      <c r="AP2721" s="56">
        <f t="shared" si="850"/>
        <v>0</v>
      </c>
      <c r="AQ2721" s="56">
        <f t="shared" si="851"/>
        <v>0</v>
      </c>
      <c r="AR2721" s="86">
        <f t="shared" si="852"/>
        <v>0</v>
      </c>
    </row>
    <row r="2722" spans="1:44" x14ac:dyDescent="0.25">
      <c r="A2722" s="178"/>
      <c r="B2722" s="55" t="str">
        <f>_xlfn.IFNA(VLOOKUP(A2722,'Ajánlatkérő(k) adatai'!$B$4:$C$205,2,0),"")</f>
        <v/>
      </c>
      <c r="C2722" s="178"/>
      <c r="D2722" s="55" t="str">
        <f>_xlfn.IFNA(VLOOKUP(C2722,'Számlafizető(k) adatai'!$C$4:$D$203,2,0),"")</f>
        <v/>
      </c>
      <c r="E2722" s="55" t="str">
        <f>_xlfn.IFNA(VLOOKUP(C2722,'Számlafizető(k) adatai'!$C$4:$M$203,11,0),"")</f>
        <v/>
      </c>
      <c r="F2722" s="178"/>
      <c r="G2722" s="178"/>
      <c r="H2722" s="178"/>
      <c r="I2722" s="55" t="str">
        <f>IF(F2722="","",VLOOKUP(LEFT(F2722,5),'Technikai cellák'!B:C,2,0))</f>
        <v/>
      </c>
      <c r="J2722" s="55" t="str">
        <f>IF(F2722="","",VLOOKUP(I2722,'Technikai cellák'!$C$1:$D$12,2,0))</f>
        <v/>
      </c>
      <c r="K2722" s="179"/>
      <c r="L2722" s="67" t="str">
        <f t="shared" si="835"/>
        <v/>
      </c>
      <c r="M2722" s="68">
        <f t="shared" si="836"/>
        <v>0</v>
      </c>
      <c r="N2722" s="66">
        <f t="shared" si="837"/>
        <v>0</v>
      </c>
      <c r="O2722" s="152"/>
      <c r="P2722" s="172">
        <f t="shared" si="834"/>
        <v>0</v>
      </c>
      <c r="Q2722" s="69">
        <f t="shared" si="838"/>
        <v>0</v>
      </c>
      <c r="R2722" s="62">
        <f t="shared" si="839"/>
        <v>0</v>
      </c>
      <c r="S2722" s="153"/>
      <c r="T2722" s="118" t="str">
        <f t="shared" si="840"/>
        <v/>
      </c>
      <c r="U2722" s="154"/>
      <c r="V2722" s="154"/>
      <c r="W2722" s="154"/>
      <c r="X2722" s="154"/>
      <c r="Y2722" s="154"/>
      <c r="Z2722" s="154"/>
      <c r="AA2722" s="154"/>
      <c r="AB2722" s="154"/>
      <c r="AC2722" s="154"/>
      <c r="AD2722" s="154"/>
      <c r="AE2722" s="154"/>
      <c r="AF2722" s="154"/>
      <c r="AG2722" s="63">
        <f t="shared" si="841"/>
        <v>0</v>
      </c>
      <c r="AH2722" s="56">
        <f t="shared" si="842"/>
        <v>0</v>
      </c>
      <c r="AI2722" s="56">
        <f t="shared" si="843"/>
        <v>0</v>
      </c>
      <c r="AJ2722" s="56">
        <f t="shared" si="844"/>
        <v>0</v>
      </c>
      <c r="AK2722" s="56">
        <f t="shared" si="845"/>
        <v>0</v>
      </c>
      <c r="AL2722" s="56">
        <f t="shared" si="846"/>
        <v>0</v>
      </c>
      <c r="AM2722" s="56">
        <f t="shared" si="847"/>
        <v>0</v>
      </c>
      <c r="AN2722" s="56">
        <f t="shared" si="848"/>
        <v>0</v>
      </c>
      <c r="AO2722" s="56">
        <f t="shared" si="849"/>
        <v>0</v>
      </c>
      <c r="AP2722" s="56">
        <f t="shared" si="850"/>
        <v>0</v>
      </c>
      <c r="AQ2722" s="56">
        <f t="shared" si="851"/>
        <v>0</v>
      </c>
      <c r="AR2722" s="86">
        <f t="shared" si="852"/>
        <v>0</v>
      </c>
    </row>
    <row r="2723" spans="1:44" x14ac:dyDescent="0.25">
      <c r="A2723" s="178"/>
      <c r="B2723" s="55" t="str">
        <f>_xlfn.IFNA(VLOOKUP(A2723,'Ajánlatkérő(k) adatai'!$B$4:$C$205,2,0),"")</f>
        <v/>
      </c>
      <c r="C2723" s="178"/>
      <c r="D2723" s="55" t="str">
        <f>_xlfn.IFNA(VLOOKUP(C2723,'Számlafizető(k) adatai'!$C$4:$D$203,2,0),"")</f>
        <v/>
      </c>
      <c r="E2723" s="55" t="str">
        <f>_xlfn.IFNA(VLOOKUP(C2723,'Számlafizető(k) adatai'!$C$4:$M$203,11,0),"")</f>
        <v/>
      </c>
      <c r="F2723" s="178"/>
      <c r="G2723" s="178"/>
      <c r="H2723" s="178"/>
      <c r="I2723" s="55" t="str">
        <f>IF(F2723="","",VLOOKUP(LEFT(F2723,5),'Technikai cellák'!B:C,2,0))</f>
        <v/>
      </c>
      <c r="J2723" s="55" t="str">
        <f>IF(F2723="","",VLOOKUP(I2723,'Technikai cellák'!$C$1:$D$12,2,0))</f>
        <v/>
      </c>
      <c r="K2723" s="179"/>
      <c r="L2723" s="67" t="str">
        <f t="shared" si="835"/>
        <v/>
      </c>
      <c r="M2723" s="68">
        <f t="shared" si="836"/>
        <v>0</v>
      </c>
      <c r="N2723" s="66">
        <f t="shared" si="837"/>
        <v>0</v>
      </c>
      <c r="O2723" s="152"/>
      <c r="P2723" s="172">
        <f t="shared" si="834"/>
        <v>0</v>
      </c>
      <c r="Q2723" s="69">
        <f t="shared" si="838"/>
        <v>0</v>
      </c>
      <c r="R2723" s="62">
        <f t="shared" si="839"/>
        <v>0</v>
      </c>
      <c r="S2723" s="153"/>
      <c r="T2723" s="118" t="str">
        <f t="shared" si="840"/>
        <v/>
      </c>
      <c r="U2723" s="154"/>
      <c r="V2723" s="154"/>
      <c r="W2723" s="154"/>
      <c r="X2723" s="154"/>
      <c r="Y2723" s="154"/>
      <c r="Z2723" s="154"/>
      <c r="AA2723" s="154"/>
      <c r="AB2723" s="154"/>
      <c r="AC2723" s="154"/>
      <c r="AD2723" s="154"/>
      <c r="AE2723" s="154"/>
      <c r="AF2723" s="154"/>
      <c r="AG2723" s="63">
        <f t="shared" si="841"/>
        <v>0</v>
      </c>
      <c r="AH2723" s="56">
        <f t="shared" si="842"/>
        <v>0</v>
      </c>
      <c r="AI2723" s="56">
        <f t="shared" si="843"/>
        <v>0</v>
      </c>
      <c r="AJ2723" s="56">
        <f t="shared" si="844"/>
        <v>0</v>
      </c>
      <c r="AK2723" s="56">
        <f t="shared" si="845"/>
        <v>0</v>
      </c>
      <c r="AL2723" s="56">
        <f t="shared" si="846"/>
        <v>0</v>
      </c>
      <c r="AM2723" s="56">
        <f t="shared" si="847"/>
        <v>0</v>
      </c>
      <c r="AN2723" s="56">
        <f t="shared" si="848"/>
        <v>0</v>
      </c>
      <c r="AO2723" s="56">
        <f t="shared" si="849"/>
        <v>0</v>
      </c>
      <c r="AP2723" s="56">
        <f t="shared" si="850"/>
        <v>0</v>
      </c>
      <c r="AQ2723" s="56">
        <f t="shared" si="851"/>
        <v>0</v>
      </c>
      <c r="AR2723" s="86">
        <f t="shared" si="852"/>
        <v>0</v>
      </c>
    </row>
    <row r="2724" spans="1:44" x14ac:dyDescent="0.25">
      <c r="A2724" s="178"/>
      <c r="B2724" s="55" t="str">
        <f>_xlfn.IFNA(VLOOKUP(A2724,'Ajánlatkérő(k) adatai'!$B$4:$C$205,2,0),"")</f>
        <v/>
      </c>
      <c r="C2724" s="178"/>
      <c r="D2724" s="55" t="str">
        <f>_xlfn.IFNA(VLOOKUP(C2724,'Számlafizető(k) adatai'!$C$4:$D$203,2,0),"")</f>
        <v/>
      </c>
      <c r="E2724" s="55" t="str">
        <f>_xlfn.IFNA(VLOOKUP(C2724,'Számlafizető(k) adatai'!$C$4:$M$203,11,0),"")</f>
        <v/>
      </c>
      <c r="F2724" s="178"/>
      <c r="G2724" s="178"/>
      <c r="H2724" s="178"/>
      <c r="I2724" s="55" t="str">
        <f>IF(F2724="","",VLOOKUP(LEFT(F2724,5),'Technikai cellák'!B:C,2,0))</f>
        <v/>
      </c>
      <c r="J2724" s="55" t="str">
        <f>IF(F2724="","",VLOOKUP(I2724,'Technikai cellák'!$C$1:$D$12,2,0))</f>
        <v/>
      </c>
      <c r="K2724" s="179"/>
      <c r="L2724" s="67" t="str">
        <f t="shared" si="835"/>
        <v/>
      </c>
      <c r="M2724" s="68">
        <f t="shared" si="836"/>
        <v>0</v>
      </c>
      <c r="N2724" s="66">
        <f t="shared" si="837"/>
        <v>0</v>
      </c>
      <c r="O2724" s="152"/>
      <c r="P2724" s="172">
        <f t="shared" si="834"/>
        <v>0</v>
      </c>
      <c r="Q2724" s="69">
        <f t="shared" si="838"/>
        <v>0</v>
      </c>
      <c r="R2724" s="62">
        <f t="shared" si="839"/>
        <v>0</v>
      </c>
      <c r="S2724" s="153"/>
      <c r="T2724" s="118" t="str">
        <f t="shared" si="840"/>
        <v/>
      </c>
      <c r="U2724" s="154"/>
      <c r="V2724" s="154"/>
      <c r="W2724" s="154"/>
      <c r="X2724" s="154"/>
      <c r="Y2724" s="154"/>
      <c r="Z2724" s="154"/>
      <c r="AA2724" s="154"/>
      <c r="AB2724" s="154"/>
      <c r="AC2724" s="154"/>
      <c r="AD2724" s="154"/>
      <c r="AE2724" s="154"/>
      <c r="AF2724" s="154"/>
      <c r="AG2724" s="63">
        <f t="shared" si="841"/>
        <v>0</v>
      </c>
      <c r="AH2724" s="56">
        <f t="shared" si="842"/>
        <v>0</v>
      </c>
      <c r="AI2724" s="56">
        <f t="shared" si="843"/>
        <v>0</v>
      </c>
      <c r="AJ2724" s="56">
        <f t="shared" si="844"/>
        <v>0</v>
      </c>
      <c r="AK2724" s="56">
        <f t="shared" si="845"/>
        <v>0</v>
      </c>
      <c r="AL2724" s="56">
        <f t="shared" si="846"/>
        <v>0</v>
      </c>
      <c r="AM2724" s="56">
        <f t="shared" si="847"/>
        <v>0</v>
      </c>
      <c r="AN2724" s="56">
        <f t="shared" si="848"/>
        <v>0</v>
      </c>
      <c r="AO2724" s="56">
        <f t="shared" si="849"/>
        <v>0</v>
      </c>
      <c r="AP2724" s="56">
        <f t="shared" si="850"/>
        <v>0</v>
      </c>
      <c r="AQ2724" s="56">
        <f t="shared" si="851"/>
        <v>0</v>
      </c>
      <c r="AR2724" s="86">
        <f t="shared" si="852"/>
        <v>0</v>
      </c>
    </row>
    <row r="2725" spans="1:44" x14ac:dyDescent="0.25">
      <c r="A2725" s="178"/>
      <c r="B2725" s="55" t="str">
        <f>_xlfn.IFNA(VLOOKUP(A2725,'Ajánlatkérő(k) adatai'!$B$4:$C$205,2,0),"")</f>
        <v/>
      </c>
      <c r="C2725" s="178"/>
      <c r="D2725" s="55" t="str">
        <f>_xlfn.IFNA(VLOOKUP(C2725,'Számlafizető(k) adatai'!$C$4:$D$203,2,0),"")</f>
        <v/>
      </c>
      <c r="E2725" s="55" t="str">
        <f>_xlfn.IFNA(VLOOKUP(C2725,'Számlafizető(k) adatai'!$C$4:$M$203,11,0),"")</f>
        <v/>
      </c>
      <c r="F2725" s="178"/>
      <c r="G2725" s="178"/>
      <c r="H2725" s="178"/>
      <c r="I2725" s="55" t="str">
        <f>IF(F2725="","",VLOOKUP(LEFT(F2725,5),'Technikai cellák'!B:C,2,0))</f>
        <v/>
      </c>
      <c r="J2725" s="55" t="str">
        <f>IF(F2725="","",VLOOKUP(I2725,'Technikai cellák'!$C$1:$D$12,2,0))</f>
        <v/>
      </c>
      <c r="K2725" s="179"/>
      <c r="L2725" s="67" t="str">
        <f t="shared" si="835"/>
        <v/>
      </c>
      <c r="M2725" s="68">
        <f t="shared" si="836"/>
        <v>0</v>
      </c>
      <c r="N2725" s="66">
        <f t="shared" si="837"/>
        <v>0</v>
      </c>
      <c r="O2725" s="152"/>
      <c r="P2725" s="172">
        <f t="shared" si="834"/>
        <v>0</v>
      </c>
      <c r="Q2725" s="69">
        <f t="shared" si="838"/>
        <v>0</v>
      </c>
      <c r="R2725" s="62">
        <f t="shared" si="839"/>
        <v>0</v>
      </c>
      <c r="S2725" s="153"/>
      <c r="T2725" s="118" t="str">
        <f t="shared" si="840"/>
        <v/>
      </c>
      <c r="U2725" s="154"/>
      <c r="V2725" s="154"/>
      <c r="W2725" s="154"/>
      <c r="X2725" s="154"/>
      <c r="Y2725" s="154"/>
      <c r="Z2725" s="154"/>
      <c r="AA2725" s="154"/>
      <c r="AB2725" s="154"/>
      <c r="AC2725" s="154"/>
      <c r="AD2725" s="154"/>
      <c r="AE2725" s="154"/>
      <c r="AF2725" s="154"/>
      <c r="AG2725" s="63">
        <f t="shared" si="841"/>
        <v>0</v>
      </c>
      <c r="AH2725" s="56">
        <f t="shared" si="842"/>
        <v>0</v>
      </c>
      <c r="AI2725" s="56">
        <f t="shared" si="843"/>
        <v>0</v>
      </c>
      <c r="AJ2725" s="56">
        <f t="shared" si="844"/>
        <v>0</v>
      </c>
      <c r="AK2725" s="56">
        <f t="shared" si="845"/>
        <v>0</v>
      </c>
      <c r="AL2725" s="56">
        <f t="shared" si="846"/>
        <v>0</v>
      </c>
      <c r="AM2725" s="56">
        <f t="shared" si="847"/>
        <v>0</v>
      </c>
      <c r="AN2725" s="56">
        <f t="shared" si="848"/>
        <v>0</v>
      </c>
      <c r="AO2725" s="56">
        <f t="shared" si="849"/>
        <v>0</v>
      </c>
      <c r="AP2725" s="56">
        <f t="shared" si="850"/>
        <v>0</v>
      </c>
      <c r="AQ2725" s="56">
        <f t="shared" si="851"/>
        <v>0</v>
      </c>
      <c r="AR2725" s="86">
        <f t="shared" si="852"/>
        <v>0</v>
      </c>
    </row>
    <row r="2726" spans="1:44" x14ac:dyDescent="0.25">
      <c r="A2726" s="178"/>
      <c r="B2726" s="55" t="str">
        <f>_xlfn.IFNA(VLOOKUP(A2726,'Ajánlatkérő(k) adatai'!$B$4:$C$205,2,0),"")</f>
        <v/>
      </c>
      <c r="C2726" s="178"/>
      <c r="D2726" s="55" t="str">
        <f>_xlfn.IFNA(VLOOKUP(C2726,'Számlafizető(k) adatai'!$C$4:$D$203,2,0),"")</f>
        <v/>
      </c>
      <c r="E2726" s="55" t="str">
        <f>_xlfn.IFNA(VLOOKUP(C2726,'Számlafizető(k) adatai'!$C$4:$M$203,11,0),"")</f>
        <v/>
      </c>
      <c r="F2726" s="178"/>
      <c r="G2726" s="178"/>
      <c r="H2726" s="178"/>
      <c r="I2726" s="55" t="str">
        <f>IF(F2726="","",VLOOKUP(LEFT(F2726,5),'Technikai cellák'!B:C,2,0))</f>
        <v/>
      </c>
      <c r="J2726" s="55" t="str">
        <f>IF(F2726="","",VLOOKUP(I2726,'Technikai cellák'!$C$1:$D$12,2,0))</f>
        <v/>
      </c>
      <c r="K2726" s="179"/>
      <c r="L2726" s="67" t="str">
        <f t="shared" si="835"/>
        <v/>
      </c>
      <c r="M2726" s="68">
        <f t="shared" si="836"/>
        <v>0</v>
      </c>
      <c r="N2726" s="66">
        <f t="shared" si="837"/>
        <v>0</v>
      </c>
      <c r="O2726" s="152"/>
      <c r="P2726" s="172">
        <f t="shared" si="834"/>
        <v>0</v>
      </c>
      <c r="Q2726" s="69">
        <f t="shared" si="838"/>
        <v>0</v>
      </c>
      <c r="R2726" s="62">
        <f t="shared" si="839"/>
        <v>0</v>
      </c>
      <c r="S2726" s="153"/>
      <c r="T2726" s="118" t="str">
        <f t="shared" si="840"/>
        <v/>
      </c>
      <c r="U2726" s="154"/>
      <c r="V2726" s="154"/>
      <c r="W2726" s="154"/>
      <c r="X2726" s="154"/>
      <c r="Y2726" s="154"/>
      <c r="Z2726" s="154"/>
      <c r="AA2726" s="154"/>
      <c r="AB2726" s="154"/>
      <c r="AC2726" s="154"/>
      <c r="AD2726" s="154"/>
      <c r="AE2726" s="154"/>
      <c r="AF2726" s="154"/>
      <c r="AG2726" s="63">
        <f t="shared" si="841"/>
        <v>0</v>
      </c>
      <c r="AH2726" s="56">
        <f t="shared" si="842"/>
        <v>0</v>
      </c>
      <c r="AI2726" s="56">
        <f t="shared" si="843"/>
        <v>0</v>
      </c>
      <c r="AJ2726" s="56">
        <f t="shared" si="844"/>
        <v>0</v>
      </c>
      <c r="AK2726" s="56">
        <f t="shared" si="845"/>
        <v>0</v>
      </c>
      <c r="AL2726" s="56">
        <f t="shared" si="846"/>
        <v>0</v>
      </c>
      <c r="AM2726" s="56">
        <f t="shared" si="847"/>
        <v>0</v>
      </c>
      <c r="AN2726" s="56">
        <f t="shared" si="848"/>
        <v>0</v>
      </c>
      <c r="AO2726" s="56">
        <f t="shared" si="849"/>
        <v>0</v>
      </c>
      <c r="AP2726" s="56">
        <f t="shared" si="850"/>
        <v>0</v>
      </c>
      <c r="AQ2726" s="56">
        <f t="shared" si="851"/>
        <v>0</v>
      </c>
      <c r="AR2726" s="86">
        <f t="shared" si="852"/>
        <v>0</v>
      </c>
    </row>
    <row r="2727" spans="1:44" x14ac:dyDescent="0.25">
      <c r="A2727" s="178"/>
      <c r="B2727" s="55" t="str">
        <f>_xlfn.IFNA(VLOOKUP(A2727,'Ajánlatkérő(k) adatai'!$B$4:$C$205,2,0),"")</f>
        <v/>
      </c>
      <c r="C2727" s="178"/>
      <c r="D2727" s="55" t="str">
        <f>_xlfn.IFNA(VLOOKUP(C2727,'Számlafizető(k) adatai'!$C$4:$D$203,2,0),"")</f>
        <v/>
      </c>
      <c r="E2727" s="55" t="str">
        <f>_xlfn.IFNA(VLOOKUP(C2727,'Számlafizető(k) adatai'!$C$4:$M$203,11,0),"")</f>
        <v/>
      </c>
      <c r="F2727" s="178"/>
      <c r="G2727" s="178"/>
      <c r="H2727" s="178"/>
      <c r="I2727" s="55" t="str">
        <f>IF(F2727="","",VLOOKUP(LEFT(F2727,5),'Technikai cellák'!B:C,2,0))</f>
        <v/>
      </c>
      <c r="J2727" s="55" t="str">
        <f>IF(F2727="","",VLOOKUP(I2727,'Technikai cellák'!$C$1:$D$12,2,0))</f>
        <v/>
      </c>
      <c r="K2727" s="179"/>
      <c r="L2727" s="67" t="str">
        <f t="shared" si="835"/>
        <v/>
      </c>
      <c r="M2727" s="68">
        <f t="shared" si="836"/>
        <v>0</v>
      </c>
      <c r="N2727" s="66">
        <f t="shared" si="837"/>
        <v>0</v>
      </c>
      <c r="O2727" s="152"/>
      <c r="P2727" s="172">
        <f t="shared" si="834"/>
        <v>0</v>
      </c>
      <c r="Q2727" s="69">
        <f t="shared" si="838"/>
        <v>0</v>
      </c>
      <c r="R2727" s="62">
        <f t="shared" si="839"/>
        <v>0</v>
      </c>
      <c r="S2727" s="153"/>
      <c r="T2727" s="118" t="str">
        <f t="shared" si="840"/>
        <v/>
      </c>
      <c r="U2727" s="154"/>
      <c r="V2727" s="154"/>
      <c r="W2727" s="154"/>
      <c r="X2727" s="154"/>
      <c r="Y2727" s="154"/>
      <c r="Z2727" s="154"/>
      <c r="AA2727" s="154"/>
      <c r="AB2727" s="154"/>
      <c r="AC2727" s="154"/>
      <c r="AD2727" s="154"/>
      <c r="AE2727" s="154"/>
      <c r="AF2727" s="154"/>
      <c r="AG2727" s="63">
        <f t="shared" si="841"/>
        <v>0</v>
      </c>
      <c r="AH2727" s="56">
        <f t="shared" si="842"/>
        <v>0</v>
      </c>
      <c r="AI2727" s="56">
        <f t="shared" si="843"/>
        <v>0</v>
      </c>
      <c r="AJ2727" s="56">
        <f t="shared" si="844"/>
        <v>0</v>
      </c>
      <c r="AK2727" s="56">
        <f t="shared" si="845"/>
        <v>0</v>
      </c>
      <c r="AL2727" s="56">
        <f t="shared" si="846"/>
        <v>0</v>
      </c>
      <c r="AM2727" s="56">
        <f t="shared" si="847"/>
        <v>0</v>
      </c>
      <c r="AN2727" s="56">
        <f t="shared" si="848"/>
        <v>0</v>
      </c>
      <c r="AO2727" s="56">
        <f t="shared" si="849"/>
        <v>0</v>
      </c>
      <c r="AP2727" s="56">
        <f t="shared" si="850"/>
        <v>0</v>
      </c>
      <c r="AQ2727" s="56">
        <f t="shared" si="851"/>
        <v>0</v>
      </c>
      <c r="AR2727" s="86">
        <f t="shared" si="852"/>
        <v>0</v>
      </c>
    </row>
    <row r="2728" spans="1:44" x14ac:dyDescent="0.25">
      <c r="A2728" s="178"/>
      <c r="B2728" s="55" t="str">
        <f>_xlfn.IFNA(VLOOKUP(A2728,'Ajánlatkérő(k) adatai'!$B$4:$C$205,2,0),"")</f>
        <v/>
      </c>
      <c r="C2728" s="178"/>
      <c r="D2728" s="55" t="str">
        <f>_xlfn.IFNA(VLOOKUP(C2728,'Számlafizető(k) adatai'!$C$4:$D$203,2,0),"")</f>
        <v/>
      </c>
      <c r="E2728" s="55" t="str">
        <f>_xlfn.IFNA(VLOOKUP(C2728,'Számlafizető(k) adatai'!$C$4:$M$203,11,0),"")</f>
        <v/>
      </c>
      <c r="F2728" s="178"/>
      <c r="G2728" s="178"/>
      <c r="H2728" s="178"/>
      <c r="I2728" s="55" t="str">
        <f>IF(F2728="","",VLOOKUP(LEFT(F2728,5),'Technikai cellák'!B:C,2,0))</f>
        <v/>
      </c>
      <c r="J2728" s="55" t="str">
        <f>IF(F2728="","",VLOOKUP(I2728,'Technikai cellák'!$C$1:$D$12,2,0))</f>
        <v/>
      </c>
      <c r="K2728" s="179"/>
      <c r="L2728" s="67" t="str">
        <f t="shared" si="835"/>
        <v/>
      </c>
      <c r="M2728" s="68">
        <f t="shared" si="836"/>
        <v>0</v>
      </c>
      <c r="N2728" s="66">
        <f t="shared" si="837"/>
        <v>0</v>
      </c>
      <c r="O2728" s="152"/>
      <c r="P2728" s="172">
        <f t="shared" si="834"/>
        <v>0</v>
      </c>
      <c r="Q2728" s="69">
        <f t="shared" si="838"/>
        <v>0</v>
      </c>
      <c r="R2728" s="62">
        <f t="shared" si="839"/>
        <v>0</v>
      </c>
      <c r="S2728" s="153"/>
      <c r="T2728" s="118" t="str">
        <f t="shared" si="840"/>
        <v/>
      </c>
      <c r="U2728" s="154"/>
      <c r="V2728" s="154"/>
      <c r="W2728" s="154"/>
      <c r="X2728" s="154"/>
      <c r="Y2728" s="154"/>
      <c r="Z2728" s="154"/>
      <c r="AA2728" s="154"/>
      <c r="AB2728" s="154"/>
      <c r="AC2728" s="154"/>
      <c r="AD2728" s="154"/>
      <c r="AE2728" s="154"/>
      <c r="AF2728" s="154"/>
      <c r="AG2728" s="63">
        <f t="shared" si="841"/>
        <v>0</v>
      </c>
      <c r="AH2728" s="56">
        <f t="shared" si="842"/>
        <v>0</v>
      </c>
      <c r="AI2728" s="56">
        <f t="shared" si="843"/>
        <v>0</v>
      </c>
      <c r="AJ2728" s="56">
        <f t="shared" si="844"/>
        <v>0</v>
      </c>
      <c r="AK2728" s="56">
        <f t="shared" si="845"/>
        <v>0</v>
      </c>
      <c r="AL2728" s="56">
        <f t="shared" si="846"/>
        <v>0</v>
      </c>
      <c r="AM2728" s="56">
        <f t="shared" si="847"/>
        <v>0</v>
      </c>
      <c r="AN2728" s="56">
        <f t="shared" si="848"/>
        <v>0</v>
      </c>
      <c r="AO2728" s="56">
        <f t="shared" si="849"/>
        <v>0</v>
      </c>
      <c r="AP2728" s="56">
        <f t="shared" si="850"/>
        <v>0</v>
      </c>
      <c r="AQ2728" s="56">
        <f t="shared" si="851"/>
        <v>0</v>
      </c>
      <c r="AR2728" s="86">
        <f t="shared" si="852"/>
        <v>0</v>
      </c>
    </row>
    <row r="2729" spans="1:44" x14ac:dyDescent="0.25">
      <c r="A2729" s="178"/>
      <c r="B2729" s="55" t="str">
        <f>_xlfn.IFNA(VLOOKUP(A2729,'Ajánlatkérő(k) adatai'!$B$4:$C$205,2,0),"")</f>
        <v/>
      </c>
      <c r="C2729" s="178"/>
      <c r="D2729" s="55" t="str">
        <f>_xlfn.IFNA(VLOOKUP(C2729,'Számlafizető(k) adatai'!$C$4:$D$203,2,0),"")</f>
        <v/>
      </c>
      <c r="E2729" s="55" t="str">
        <f>_xlfn.IFNA(VLOOKUP(C2729,'Számlafizető(k) adatai'!$C$4:$M$203,11,0),"")</f>
        <v/>
      </c>
      <c r="F2729" s="178"/>
      <c r="G2729" s="178"/>
      <c r="H2729" s="178"/>
      <c r="I2729" s="55" t="str">
        <f>IF(F2729="","",VLOOKUP(LEFT(F2729,5),'Technikai cellák'!B:C,2,0))</f>
        <v/>
      </c>
      <c r="J2729" s="55" t="str">
        <f>IF(F2729="","",VLOOKUP(I2729,'Technikai cellák'!$C$1:$D$12,2,0))</f>
        <v/>
      </c>
      <c r="K2729" s="179"/>
      <c r="L2729" s="67" t="str">
        <f t="shared" si="835"/>
        <v/>
      </c>
      <c r="M2729" s="68">
        <f t="shared" si="836"/>
        <v>0</v>
      </c>
      <c r="N2729" s="66">
        <f t="shared" si="837"/>
        <v>0</v>
      </c>
      <c r="O2729" s="152"/>
      <c r="P2729" s="172">
        <f t="shared" si="834"/>
        <v>0</v>
      </c>
      <c r="Q2729" s="69">
        <f t="shared" si="838"/>
        <v>0</v>
      </c>
      <c r="R2729" s="62">
        <f t="shared" si="839"/>
        <v>0</v>
      </c>
      <c r="S2729" s="153"/>
      <c r="T2729" s="118" t="str">
        <f t="shared" si="840"/>
        <v/>
      </c>
      <c r="U2729" s="154"/>
      <c r="V2729" s="154"/>
      <c r="W2729" s="154"/>
      <c r="X2729" s="154"/>
      <c r="Y2729" s="154"/>
      <c r="Z2729" s="154"/>
      <c r="AA2729" s="154"/>
      <c r="AB2729" s="154"/>
      <c r="AC2729" s="154"/>
      <c r="AD2729" s="154"/>
      <c r="AE2729" s="154"/>
      <c r="AF2729" s="154"/>
      <c r="AG2729" s="63">
        <f t="shared" si="841"/>
        <v>0</v>
      </c>
      <c r="AH2729" s="56">
        <f t="shared" si="842"/>
        <v>0</v>
      </c>
      <c r="AI2729" s="56">
        <f t="shared" si="843"/>
        <v>0</v>
      </c>
      <c r="AJ2729" s="56">
        <f t="shared" si="844"/>
        <v>0</v>
      </c>
      <c r="AK2729" s="56">
        <f t="shared" si="845"/>
        <v>0</v>
      </c>
      <c r="AL2729" s="56">
        <f t="shared" si="846"/>
        <v>0</v>
      </c>
      <c r="AM2729" s="56">
        <f t="shared" si="847"/>
        <v>0</v>
      </c>
      <c r="AN2729" s="56">
        <f t="shared" si="848"/>
        <v>0</v>
      </c>
      <c r="AO2729" s="56">
        <f t="shared" si="849"/>
        <v>0</v>
      </c>
      <c r="AP2729" s="56">
        <f t="shared" si="850"/>
        <v>0</v>
      </c>
      <c r="AQ2729" s="56">
        <f t="shared" si="851"/>
        <v>0</v>
      </c>
      <c r="AR2729" s="86">
        <f t="shared" si="852"/>
        <v>0</v>
      </c>
    </row>
    <row r="2730" spans="1:44" x14ac:dyDescent="0.25">
      <c r="A2730" s="178"/>
      <c r="B2730" s="55" t="str">
        <f>_xlfn.IFNA(VLOOKUP(A2730,'Ajánlatkérő(k) adatai'!$B$4:$C$205,2,0),"")</f>
        <v/>
      </c>
      <c r="C2730" s="178"/>
      <c r="D2730" s="55" t="str">
        <f>_xlfn.IFNA(VLOOKUP(C2730,'Számlafizető(k) adatai'!$C$4:$D$203,2,0),"")</f>
        <v/>
      </c>
      <c r="E2730" s="55" t="str">
        <f>_xlfn.IFNA(VLOOKUP(C2730,'Számlafizető(k) adatai'!$C$4:$M$203,11,0),"")</f>
        <v/>
      </c>
      <c r="F2730" s="178"/>
      <c r="G2730" s="178"/>
      <c r="H2730" s="178"/>
      <c r="I2730" s="55" t="str">
        <f>IF(F2730="","",VLOOKUP(LEFT(F2730,5),'Technikai cellák'!B:C,2,0))</f>
        <v/>
      </c>
      <c r="J2730" s="55" t="str">
        <f>IF(F2730="","",VLOOKUP(I2730,'Technikai cellák'!$C$1:$D$12,2,0))</f>
        <v/>
      </c>
      <c r="K2730" s="179"/>
      <c r="L2730" s="67" t="str">
        <f t="shared" si="835"/>
        <v/>
      </c>
      <c r="M2730" s="68">
        <f t="shared" si="836"/>
        <v>0</v>
      </c>
      <c r="N2730" s="66">
        <f t="shared" si="837"/>
        <v>0</v>
      </c>
      <c r="O2730" s="152"/>
      <c r="P2730" s="172">
        <f t="shared" si="834"/>
        <v>0</v>
      </c>
      <c r="Q2730" s="69">
        <f t="shared" si="838"/>
        <v>0</v>
      </c>
      <c r="R2730" s="62">
        <f t="shared" si="839"/>
        <v>0</v>
      </c>
      <c r="S2730" s="153"/>
      <c r="T2730" s="118" t="str">
        <f t="shared" si="840"/>
        <v/>
      </c>
      <c r="U2730" s="154"/>
      <c r="V2730" s="154"/>
      <c r="W2730" s="154"/>
      <c r="X2730" s="154"/>
      <c r="Y2730" s="154"/>
      <c r="Z2730" s="154"/>
      <c r="AA2730" s="154"/>
      <c r="AB2730" s="154"/>
      <c r="AC2730" s="154"/>
      <c r="AD2730" s="154"/>
      <c r="AE2730" s="154"/>
      <c r="AF2730" s="154"/>
      <c r="AG2730" s="63">
        <f t="shared" si="841"/>
        <v>0</v>
      </c>
      <c r="AH2730" s="56">
        <f t="shared" si="842"/>
        <v>0</v>
      </c>
      <c r="AI2730" s="56">
        <f t="shared" si="843"/>
        <v>0</v>
      </c>
      <c r="AJ2730" s="56">
        <f t="shared" si="844"/>
        <v>0</v>
      </c>
      <c r="AK2730" s="56">
        <f t="shared" si="845"/>
        <v>0</v>
      </c>
      <c r="AL2730" s="56">
        <f t="shared" si="846"/>
        <v>0</v>
      </c>
      <c r="AM2730" s="56">
        <f t="shared" si="847"/>
        <v>0</v>
      </c>
      <c r="AN2730" s="56">
        <f t="shared" si="848"/>
        <v>0</v>
      </c>
      <c r="AO2730" s="56">
        <f t="shared" si="849"/>
        <v>0</v>
      </c>
      <c r="AP2730" s="56">
        <f t="shared" si="850"/>
        <v>0</v>
      </c>
      <c r="AQ2730" s="56">
        <f t="shared" si="851"/>
        <v>0</v>
      </c>
      <c r="AR2730" s="86">
        <f t="shared" si="852"/>
        <v>0</v>
      </c>
    </row>
    <row r="2731" spans="1:44" x14ac:dyDescent="0.25">
      <c r="A2731" s="178"/>
      <c r="B2731" s="55" t="str">
        <f>_xlfn.IFNA(VLOOKUP(A2731,'Ajánlatkérő(k) adatai'!$B$4:$C$205,2,0),"")</f>
        <v/>
      </c>
      <c r="C2731" s="178"/>
      <c r="D2731" s="55" t="str">
        <f>_xlfn.IFNA(VLOOKUP(C2731,'Számlafizető(k) adatai'!$C$4:$D$203,2,0),"")</f>
        <v/>
      </c>
      <c r="E2731" s="55" t="str">
        <f>_xlfn.IFNA(VLOOKUP(C2731,'Számlafizető(k) adatai'!$C$4:$M$203,11,0),"")</f>
        <v/>
      </c>
      <c r="F2731" s="178"/>
      <c r="G2731" s="178"/>
      <c r="H2731" s="178"/>
      <c r="I2731" s="55" t="str">
        <f>IF(F2731="","",VLOOKUP(LEFT(F2731,5),'Technikai cellák'!B:C,2,0))</f>
        <v/>
      </c>
      <c r="J2731" s="55" t="str">
        <f>IF(F2731="","",VLOOKUP(I2731,'Technikai cellák'!$C$1:$D$12,2,0))</f>
        <v/>
      </c>
      <c r="K2731" s="179"/>
      <c r="L2731" s="67" t="str">
        <f t="shared" si="835"/>
        <v/>
      </c>
      <c r="M2731" s="68">
        <f t="shared" si="836"/>
        <v>0</v>
      </c>
      <c r="N2731" s="66">
        <f t="shared" si="837"/>
        <v>0</v>
      </c>
      <c r="O2731" s="152"/>
      <c r="P2731" s="172">
        <f t="shared" si="834"/>
        <v>0</v>
      </c>
      <c r="Q2731" s="69">
        <f t="shared" si="838"/>
        <v>0</v>
      </c>
      <c r="R2731" s="62">
        <f t="shared" si="839"/>
        <v>0</v>
      </c>
      <c r="S2731" s="153"/>
      <c r="T2731" s="118" t="str">
        <f t="shared" si="840"/>
        <v/>
      </c>
      <c r="U2731" s="154"/>
      <c r="V2731" s="154"/>
      <c r="W2731" s="154"/>
      <c r="X2731" s="154"/>
      <c r="Y2731" s="154"/>
      <c r="Z2731" s="154"/>
      <c r="AA2731" s="154"/>
      <c r="AB2731" s="154"/>
      <c r="AC2731" s="154"/>
      <c r="AD2731" s="154"/>
      <c r="AE2731" s="154"/>
      <c r="AF2731" s="154"/>
      <c r="AG2731" s="63">
        <f t="shared" si="841"/>
        <v>0</v>
      </c>
      <c r="AH2731" s="56">
        <f t="shared" si="842"/>
        <v>0</v>
      </c>
      <c r="AI2731" s="56">
        <f t="shared" si="843"/>
        <v>0</v>
      </c>
      <c r="AJ2731" s="56">
        <f t="shared" si="844"/>
        <v>0</v>
      </c>
      <c r="AK2731" s="56">
        <f t="shared" si="845"/>
        <v>0</v>
      </c>
      <c r="AL2731" s="56">
        <f t="shared" si="846"/>
        <v>0</v>
      </c>
      <c r="AM2731" s="56">
        <f t="shared" si="847"/>
        <v>0</v>
      </c>
      <c r="AN2731" s="56">
        <f t="shared" si="848"/>
        <v>0</v>
      </c>
      <c r="AO2731" s="56">
        <f t="shared" si="849"/>
        <v>0</v>
      </c>
      <c r="AP2731" s="56">
        <f t="shared" si="850"/>
        <v>0</v>
      </c>
      <c r="AQ2731" s="56">
        <f t="shared" si="851"/>
        <v>0</v>
      </c>
      <c r="AR2731" s="86">
        <f t="shared" si="852"/>
        <v>0</v>
      </c>
    </row>
    <row r="2732" spans="1:44" x14ac:dyDescent="0.25">
      <c r="A2732" s="178"/>
      <c r="B2732" s="55" t="str">
        <f>_xlfn.IFNA(VLOOKUP(A2732,'Ajánlatkérő(k) adatai'!$B$4:$C$205,2,0),"")</f>
        <v/>
      </c>
      <c r="C2732" s="178"/>
      <c r="D2732" s="55" t="str">
        <f>_xlfn.IFNA(VLOOKUP(C2732,'Számlafizető(k) adatai'!$C$4:$D$203,2,0),"")</f>
        <v/>
      </c>
      <c r="E2732" s="55" t="str">
        <f>_xlfn.IFNA(VLOOKUP(C2732,'Számlafizető(k) adatai'!$C$4:$M$203,11,0),"")</f>
        <v/>
      </c>
      <c r="F2732" s="178"/>
      <c r="G2732" s="178"/>
      <c r="H2732" s="178"/>
      <c r="I2732" s="55" t="str">
        <f>IF(F2732="","",VLOOKUP(LEFT(F2732,5),'Technikai cellák'!B:C,2,0))</f>
        <v/>
      </c>
      <c r="J2732" s="55" t="str">
        <f>IF(F2732="","",VLOOKUP(I2732,'Technikai cellák'!$C$1:$D$12,2,0))</f>
        <v/>
      </c>
      <c r="K2732" s="179"/>
      <c r="L2732" s="67" t="str">
        <f t="shared" si="835"/>
        <v/>
      </c>
      <c r="M2732" s="68">
        <f t="shared" si="836"/>
        <v>0</v>
      </c>
      <c r="N2732" s="66">
        <f t="shared" si="837"/>
        <v>0</v>
      </c>
      <c r="O2732" s="152"/>
      <c r="P2732" s="172">
        <f t="shared" si="834"/>
        <v>0</v>
      </c>
      <c r="Q2732" s="69">
        <f t="shared" si="838"/>
        <v>0</v>
      </c>
      <c r="R2732" s="62">
        <f t="shared" si="839"/>
        <v>0</v>
      </c>
      <c r="S2732" s="153"/>
      <c r="T2732" s="118" t="str">
        <f t="shared" si="840"/>
        <v/>
      </c>
      <c r="U2732" s="154"/>
      <c r="V2732" s="154"/>
      <c r="W2732" s="154"/>
      <c r="X2732" s="154"/>
      <c r="Y2732" s="154"/>
      <c r="Z2732" s="154"/>
      <c r="AA2732" s="154"/>
      <c r="AB2732" s="154"/>
      <c r="AC2732" s="154"/>
      <c r="AD2732" s="154"/>
      <c r="AE2732" s="154"/>
      <c r="AF2732" s="154"/>
      <c r="AG2732" s="63">
        <f t="shared" si="841"/>
        <v>0</v>
      </c>
      <c r="AH2732" s="56">
        <f t="shared" si="842"/>
        <v>0</v>
      </c>
      <c r="AI2732" s="56">
        <f t="shared" si="843"/>
        <v>0</v>
      </c>
      <c r="AJ2732" s="56">
        <f t="shared" si="844"/>
        <v>0</v>
      </c>
      <c r="AK2732" s="56">
        <f t="shared" si="845"/>
        <v>0</v>
      </c>
      <c r="AL2732" s="56">
        <f t="shared" si="846"/>
        <v>0</v>
      </c>
      <c r="AM2732" s="56">
        <f t="shared" si="847"/>
        <v>0</v>
      </c>
      <c r="AN2732" s="56">
        <f t="shared" si="848"/>
        <v>0</v>
      </c>
      <c r="AO2732" s="56">
        <f t="shared" si="849"/>
        <v>0</v>
      </c>
      <c r="AP2732" s="56">
        <f t="shared" si="850"/>
        <v>0</v>
      </c>
      <c r="AQ2732" s="56">
        <f t="shared" si="851"/>
        <v>0</v>
      </c>
      <c r="AR2732" s="86">
        <f t="shared" si="852"/>
        <v>0</v>
      </c>
    </row>
    <row r="2733" spans="1:44" x14ac:dyDescent="0.25">
      <c r="A2733" s="178"/>
      <c r="B2733" s="55" t="str">
        <f>_xlfn.IFNA(VLOOKUP(A2733,'Ajánlatkérő(k) adatai'!$B$4:$C$205,2,0),"")</f>
        <v/>
      </c>
      <c r="C2733" s="178"/>
      <c r="D2733" s="55" t="str">
        <f>_xlfn.IFNA(VLOOKUP(C2733,'Számlafizető(k) adatai'!$C$4:$D$203,2,0),"")</f>
        <v/>
      </c>
      <c r="E2733" s="55" t="str">
        <f>_xlfn.IFNA(VLOOKUP(C2733,'Számlafizető(k) adatai'!$C$4:$M$203,11,0),"")</f>
        <v/>
      </c>
      <c r="F2733" s="178"/>
      <c r="G2733" s="178"/>
      <c r="H2733" s="178"/>
      <c r="I2733" s="55" t="str">
        <f>IF(F2733="","",VLOOKUP(LEFT(F2733,5),'Technikai cellák'!B:C,2,0))</f>
        <v/>
      </c>
      <c r="J2733" s="55" t="str">
        <f>IF(F2733="","",VLOOKUP(I2733,'Technikai cellák'!$C$1:$D$12,2,0))</f>
        <v/>
      </c>
      <c r="K2733" s="179"/>
      <c r="L2733" s="67" t="str">
        <f t="shared" si="835"/>
        <v/>
      </c>
      <c r="M2733" s="68">
        <f t="shared" si="836"/>
        <v>0</v>
      </c>
      <c r="N2733" s="66">
        <f t="shared" si="837"/>
        <v>0</v>
      </c>
      <c r="O2733" s="152"/>
      <c r="P2733" s="172">
        <f t="shared" si="834"/>
        <v>0</v>
      </c>
      <c r="Q2733" s="69">
        <f t="shared" si="838"/>
        <v>0</v>
      </c>
      <c r="R2733" s="62">
        <f t="shared" si="839"/>
        <v>0</v>
      </c>
      <c r="S2733" s="153"/>
      <c r="T2733" s="118" t="str">
        <f t="shared" si="840"/>
        <v/>
      </c>
      <c r="U2733" s="154"/>
      <c r="V2733" s="154"/>
      <c r="W2733" s="154"/>
      <c r="X2733" s="154"/>
      <c r="Y2733" s="154"/>
      <c r="Z2733" s="154"/>
      <c r="AA2733" s="154"/>
      <c r="AB2733" s="154"/>
      <c r="AC2733" s="154"/>
      <c r="AD2733" s="154"/>
      <c r="AE2733" s="154"/>
      <c r="AF2733" s="154"/>
      <c r="AG2733" s="63">
        <f t="shared" si="841"/>
        <v>0</v>
      </c>
      <c r="AH2733" s="56">
        <f t="shared" si="842"/>
        <v>0</v>
      </c>
      <c r="AI2733" s="56">
        <f t="shared" si="843"/>
        <v>0</v>
      </c>
      <c r="AJ2733" s="56">
        <f t="shared" si="844"/>
        <v>0</v>
      </c>
      <c r="AK2733" s="56">
        <f t="shared" si="845"/>
        <v>0</v>
      </c>
      <c r="AL2733" s="56">
        <f t="shared" si="846"/>
        <v>0</v>
      </c>
      <c r="AM2733" s="56">
        <f t="shared" si="847"/>
        <v>0</v>
      </c>
      <c r="AN2733" s="56">
        <f t="shared" si="848"/>
        <v>0</v>
      </c>
      <c r="AO2733" s="56">
        <f t="shared" si="849"/>
        <v>0</v>
      </c>
      <c r="AP2733" s="56">
        <f t="shared" si="850"/>
        <v>0</v>
      </c>
      <c r="AQ2733" s="56">
        <f t="shared" si="851"/>
        <v>0</v>
      </c>
      <c r="AR2733" s="86">
        <f t="shared" si="852"/>
        <v>0</v>
      </c>
    </row>
    <row r="2734" spans="1:44" x14ac:dyDescent="0.25">
      <c r="A2734" s="178"/>
      <c r="B2734" s="55" t="str">
        <f>_xlfn.IFNA(VLOOKUP(A2734,'Ajánlatkérő(k) adatai'!$B$4:$C$205,2,0),"")</f>
        <v/>
      </c>
      <c r="C2734" s="178"/>
      <c r="D2734" s="55" t="str">
        <f>_xlfn.IFNA(VLOOKUP(C2734,'Számlafizető(k) adatai'!$C$4:$D$203,2,0),"")</f>
        <v/>
      </c>
      <c r="E2734" s="55" t="str">
        <f>_xlfn.IFNA(VLOOKUP(C2734,'Számlafizető(k) adatai'!$C$4:$M$203,11,0),"")</f>
        <v/>
      </c>
      <c r="F2734" s="178"/>
      <c r="G2734" s="178"/>
      <c r="H2734" s="178"/>
      <c r="I2734" s="55" t="str">
        <f>IF(F2734="","",VLOOKUP(LEFT(F2734,5),'Technikai cellák'!B:C,2,0))</f>
        <v/>
      </c>
      <c r="J2734" s="55" t="str">
        <f>IF(F2734="","",VLOOKUP(I2734,'Technikai cellák'!$C$1:$D$12,2,0))</f>
        <v/>
      </c>
      <c r="K2734" s="179"/>
      <c r="L2734" s="67" t="str">
        <f t="shared" si="835"/>
        <v/>
      </c>
      <c r="M2734" s="68">
        <f t="shared" si="836"/>
        <v>0</v>
      </c>
      <c r="N2734" s="66">
        <f t="shared" si="837"/>
        <v>0</v>
      </c>
      <c r="O2734" s="152"/>
      <c r="P2734" s="172">
        <f t="shared" si="834"/>
        <v>0</v>
      </c>
      <c r="Q2734" s="69">
        <f t="shared" si="838"/>
        <v>0</v>
      </c>
      <c r="R2734" s="62">
        <f t="shared" si="839"/>
        <v>0</v>
      </c>
      <c r="S2734" s="153"/>
      <c r="T2734" s="118" t="str">
        <f t="shared" si="840"/>
        <v/>
      </c>
      <c r="U2734" s="154"/>
      <c r="V2734" s="154"/>
      <c r="W2734" s="154"/>
      <c r="X2734" s="154"/>
      <c r="Y2734" s="154"/>
      <c r="Z2734" s="154"/>
      <c r="AA2734" s="154"/>
      <c r="AB2734" s="154"/>
      <c r="AC2734" s="154"/>
      <c r="AD2734" s="154"/>
      <c r="AE2734" s="154"/>
      <c r="AF2734" s="154"/>
      <c r="AG2734" s="63">
        <f t="shared" si="841"/>
        <v>0</v>
      </c>
      <c r="AH2734" s="56">
        <f t="shared" si="842"/>
        <v>0</v>
      </c>
      <c r="AI2734" s="56">
        <f t="shared" si="843"/>
        <v>0</v>
      </c>
      <c r="AJ2734" s="56">
        <f t="shared" si="844"/>
        <v>0</v>
      </c>
      <c r="AK2734" s="56">
        <f t="shared" si="845"/>
        <v>0</v>
      </c>
      <c r="AL2734" s="56">
        <f t="shared" si="846"/>
        <v>0</v>
      </c>
      <c r="AM2734" s="56">
        <f t="shared" si="847"/>
        <v>0</v>
      </c>
      <c r="AN2734" s="56">
        <f t="shared" si="848"/>
        <v>0</v>
      </c>
      <c r="AO2734" s="56">
        <f t="shared" si="849"/>
        <v>0</v>
      </c>
      <c r="AP2734" s="56">
        <f t="shared" si="850"/>
        <v>0</v>
      </c>
      <c r="AQ2734" s="56">
        <f t="shared" si="851"/>
        <v>0</v>
      </c>
      <c r="AR2734" s="86">
        <f t="shared" si="852"/>
        <v>0</v>
      </c>
    </row>
    <row r="2735" spans="1:44" x14ac:dyDescent="0.25">
      <c r="A2735" s="178"/>
      <c r="B2735" s="55" t="str">
        <f>_xlfn.IFNA(VLOOKUP(A2735,'Ajánlatkérő(k) adatai'!$B$4:$C$205,2,0),"")</f>
        <v/>
      </c>
      <c r="C2735" s="178"/>
      <c r="D2735" s="55" t="str">
        <f>_xlfn.IFNA(VLOOKUP(C2735,'Számlafizető(k) adatai'!$C$4:$D$203,2,0),"")</f>
        <v/>
      </c>
      <c r="E2735" s="55" t="str">
        <f>_xlfn.IFNA(VLOOKUP(C2735,'Számlafizető(k) adatai'!$C$4:$M$203,11,0),"")</f>
        <v/>
      </c>
      <c r="F2735" s="178"/>
      <c r="G2735" s="178"/>
      <c r="H2735" s="178"/>
      <c r="I2735" s="55" t="str">
        <f>IF(F2735="","",VLOOKUP(LEFT(F2735,5),'Technikai cellák'!B:C,2,0))</f>
        <v/>
      </c>
      <c r="J2735" s="55" t="str">
        <f>IF(F2735="","",VLOOKUP(I2735,'Technikai cellák'!$C$1:$D$12,2,0))</f>
        <v/>
      </c>
      <c r="K2735" s="179"/>
      <c r="L2735" s="67" t="str">
        <f t="shared" si="835"/>
        <v/>
      </c>
      <c r="M2735" s="68">
        <f t="shared" si="836"/>
        <v>0</v>
      </c>
      <c r="N2735" s="66">
        <f t="shared" si="837"/>
        <v>0</v>
      </c>
      <c r="O2735" s="152"/>
      <c r="P2735" s="172">
        <f t="shared" si="834"/>
        <v>0</v>
      </c>
      <c r="Q2735" s="69">
        <f t="shared" si="838"/>
        <v>0</v>
      </c>
      <c r="R2735" s="62">
        <f t="shared" si="839"/>
        <v>0</v>
      </c>
      <c r="S2735" s="153"/>
      <c r="T2735" s="118" t="str">
        <f t="shared" si="840"/>
        <v/>
      </c>
      <c r="U2735" s="154"/>
      <c r="V2735" s="154"/>
      <c r="W2735" s="154"/>
      <c r="X2735" s="154"/>
      <c r="Y2735" s="154"/>
      <c r="Z2735" s="154"/>
      <c r="AA2735" s="154"/>
      <c r="AB2735" s="154"/>
      <c r="AC2735" s="154"/>
      <c r="AD2735" s="154"/>
      <c r="AE2735" s="154"/>
      <c r="AF2735" s="154"/>
      <c r="AG2735" s="63">
        <f t="shared" si="841"/>
        <v>0</v>
      </c>
      <c r="AH2735" s="56">
        <f t="shared" si="842"/>
        <v>0</v>
      </c>
      <c r="AI2735" s="56">
        <f t="shared" si="843"/>
        <v>0</v>
      </c>
      <c r="AJ2735" s="56">
        <f t="shared" si="844"/>
        <v>0</v>
      </c>
      <c r="AK2735" s="56">
        <f t="shared" si="845"/>
        <v>0</v>
      </c>
      <c r="AL2735" s="56">
        <f t="shared" si="846"/>
        <v>0</v>
      </c>
      <c r="AM2735" s="56">
        <f t="shared" si="847"/>
        <v>0</v>
      </c>
      <c r="AN2735" s="56">
        <f t="shared" si="848"/>
        <v>0</v>
      </c>
      <c r="AO2735" s="56">
        <f t="shared" si="849"/>
        <v>0</v>
      </c>
      <c r="AP2735" s="56">
        <f t="shared" si="850"/>
        <v>0</v>
      </c>
      <c r="AQ2735" s="56">
        <f t="shared" si="851"/>
        <v>0</v>
      </c>
      <c r="AR2735" s="86">
        <f t="shared" si="852"/>
        <v>0</v>
      </c>
    </row>
    <row r="2736" spans="1:44" x14ac:dyDescent="0.25">
      <c r="A2736" s="178"/>
      <c r="B2736" s="55" t="str">
        <f>_xlfn.IFNA(VLOOKUP(A2736,'Ajánlatkérő(k) adatai'!$B$4:$C$205,2,0),"")</f>
        <v/>
      </c>
      <c r="C2736" s="178"/>
      <c r="D2736" s="55" t="str">
        <f>_xlfn.IFNA(VLOOKUP(C2736,'Számlafizető(k) adatai'!$C$4:$D$203,2,0),"")</f>
        <v/>
      </c>
      <c r="E2736" s="55" t="str">
        <f>_xlfn.IFNA(VLOOKUP(C2736,'Számlafizető(k) adatai'!$C$4:$M$203,11,0),"")</f>
        <v/>
      </c>
      <c r="F2736" s="178"/>
      <c r="G2736" s="178"/>
      <c r="H2736" s="178"/>
      <c r="I2736" s="55" t="str">
        <f>IF(F2736="","",VLOOKUP(LEFT(F2736,5),'Technikai cellák'!B:C,2,0))</f>
        <v/>
      </c>
      <c r="J2736" s="55" t="str">
        <f>IF(F2736="","",VLOOKUP(I2736,'Technikai cellák'!$C$1:$D$12,2,0))</f>
        <v/>
      </c>
      <c r="K2736" s="179"/>
      <c r="L2736" s="67" t="str">
        <f t="shared" si="835"/>
        <v/>
      </c>
      <c r="M2736" s="68">
        <f t="shared" si="836"/>
        <v>0</v>
      </c>
      <c r="N2736" s="66">
        <f t="shared" si="837"/>
        <v>0</v>
      </c>
      <c r="O2736" s="152"/>
      <c r="P2736" s="172">
        <f t="shared" si="834"/>
        <v>0</v>
      </c>
      <c r="Q2736" s="69">
        <f t="shared" si="838"/>
        <v>0</v>
      </c>
      <c r="R2736" s="62">
        <f t="shared" si="839"/>
        <v>0</v>
      </c>
      <c r="S2736" s="153"/>
      <c r="T2736" s="118" t="str">
        <f t="shared" si="840"/>
        <v/>
      </c>
      <c r="U2736" s="154"/>
      <c r="V2736" s="154"/>
      <c r="W2736" s="154"/>
      <c r="X2736" s="154"/>
      <c r="Y2736" s="154"/>
      <c r="Z2736" s="154"/>
      <c r="AA2736" s="154"/>
      <c r="AB2736" s="154"/>
      <c r="AC2736" s="154"/>
      <c r="AD2736" s="154"/>
      <c r="AE2736" s="154"/>
      <c r="AF2736" s="154"/>
      <c r="AG2736" s="63">
        <f t="shared" si="841"/>
        <v>0</v>
      </c>
      <c r="AH2736" s="56">
        <f t="shared" si="842"/>
        <v>0</v>
      </c>
      <c r="AI2736" s="56">
        <f t="shared" si="843"/>
        <v>0</v>
      </c>
      <c r="AJ2736" s="56">
        <f t="shared" si="844"/>
        <v>0</v>
      </c>
      <c r="AK2736" s="56">
        <f t="shared" si="845"/>
        <v>0</v>
      </c>
      <c r="AL2736" s="56">
        <f t="shared" si="846"/>
        <v>0</v>
      </c>
      <c r="AM2736" s="56">
        <f t="shared" si="847"/>
        <v>0</v>
      </c>
      <c r="AN2736" s="56">
        <f t="shared" si="848"/>
        <v>0</v>
      </c>
      <c r="AO2736" s="56">
        <f t="shared" si="849"/>
        <v>0</v>
      </c>
      <c r="AP2736" s="56">
        <f t="shared" si="850"/>
        <v>0</v>
      </c>
      <c r="AQ2736" s="56">
        <f t="shared" si="851"/>
        <v>0</v>
      </c>
      <c r="AR2736" s="86">
        <f t="shared" si="852"/>
        <v>0</v>
      </c>
    </row>
    <row r="2737" spans="1:44" x14ac:dyDescent="0.25">
      <c r="A2737" s="178"/>
      <c r="B2737" s="55" t="str">
        <f>_xlfn.IFNA(VLOOKUP(A2737,'Ajánlatkérő(k) adatai'!$B$4:$C$205,2,0),"")</f>
        <v/>
      </c>
      <c r="C2737" s="178"/>
      <c r="D2737" s="55" t="str">
        <f>_xlfn.IFNA(VLOOKUP(C2737,'Számlafizető(k) adatai'!$C$4:$D$203,2,0),"")</f>
        <v/>
      </c>
      <c r="E2737" s="55" t="str">
        <f>_xlfn.IFNA(VLOOKUP(C2737,'Számlafizető(k) adatai'!$C$4:$M$203,11,0),"")</f>
        <v/>
      </c>
      <c r="F2737" s="178"/>
      <c r="G2737" s="178"/>
      <c r="H2737" s="178"/>
      <c r="I2737" s="55" t="str">
        <f>IF(F2737="","",VLOOKUP(LEFT(F2737,5),'Technikai cellák'!B:C,2,0))</f>
        <v/>
      </c>
      <c r="J2737" s="55" t="str">
        <f>IF(F2737="","",VLOOKUP(I2737,'Technikai cellák'!$C$1:$D$12,2,0))</f>
        <v/>
      </c>
      <c r="K2737" s="179"/>
      <c r="L2737" s="67" t="str">
        <f t="shared" si="835"/>
        <v/>
      </c>
      <c r="M2737" s="68">
        <f t="shared" si="836"/>
        <v>0</v>
      </c>
      <c r="N2737" s="66">
        <f t="shared" si="837"/>
        <v>0</v>
      </c>
      <c r="O2737" s="152"/>
      <c r="P2737" s="172">
        <f t="shared" si="834"/>
        <v>0</v>
      </c>
      <c r="Q2737" s="69">
        <f t="shared" si="838"/>
        <v>0</v>
      </c>
      <c r="R2737" s="62">
        <f t="shared" si="839"/>
        <v>0</v>
      </c>
      <c r="S2737" s="153"/>
      <c r="T2737" s="118" t="str">
        <f t="shared" si="840"/>
        <v/>
      </c>
      <c r="U2737" s="154"/>
      <c r="V2737" s="154"/>
      <c r="W2737" s="154"/>
      <c r="X2737" s="154"/>
      <c r="Y2737" s="154"/>
      <c r="Z2737" s="154"/>
      <c r="AA2737" s="154"/>
      <c r="AB2737" s="154"/>
      <c r="AC2737" s="154"/>
      <c r="AD2737" s="154"/>
      <c r="AE2737" s="154"/>
      <c r="AF2737" s="154"/>
      <c r="AG2737" s="63">
        <f t="shared" si="841"/>
        <v>0</v>
      </c>
      <c r="AH2737" s="56">
        <f t="shared" si="842"/>
        <v>0</v>
      </c>
      <c r="AI2737" s="56">
        <f t="shared" si="843"/>
        <v>0</v>
      </c>
      <c r="AJ2737" s="56">
        <f t="shared" si="844"/>
        <v>0</v>
      </c>
      <c r="AK2737" s="56">
        <f t="shared" si="845"/>
        <v>0</v>
      </c>
      <c r="AL2737" s="56">
        <f t="shared" si="846"/>
        <v>0</v>
      </c>
      <c r="AM2737" s="56">
        <f t="shared" si="847"/>
        <v>0</v>
      </c>
      <c r="AN2737" s="56">
        <f t="shared" si="848"/>
        <v>0</v>
      </c>
      <c r="AO2737" s="56">
        <f t="shared" si="849"/>
        <v>0</v>
      </c>
      <c r="AP2737" s="56">
        <f t="shared" si="850"/>
        <v>0</v>
      </c>
      <c r="AQ2737" s="56">
        <f t="shared" si="851"/>
        <v>0</v>
      </c>
      <c r="AR2737" s="86">
        <f t="shared" si="852"/>
        <v>0</v>
      </c>
    </row>
    <row r="2738" spans="1:44" x14ac:dyDescent="0.25">
      <c r="A2738" s="178"/>
      <c r="B2738" s="55" t="str">
        <f>_xlfn.IFNA(VLOOKUP(A2738,'Ajánlatkérő(k) adatai'!$B$4:$C$205,2,0),"")</f>
        <v/>
      </c>
      <c r="C2738" s="178"/>
      <c r="D2738" s="55" t="str">
        <f>_xlfn.IFNA(VLOOKUP(C2738,'Számlafizető(k) adatai'!$C$4:$D$203,2,0),"")</f>
        <v/>
      </c>
      <c r="E2738" s="55" t="str">
        <f>_xlfn.IFNA(VLOOKUP(C2738,'Számlafizető(k) adatai'!$C$4:$M$203,11,0),"")</f>
        <v/>
      </c>
      <c r="F2738" s="178"/>
      <c r="G2738" s="178"/>
      <c r="H2738" s="178"/>
      <c r="I2738" s="55" t="str">
        <f>IF(F2738="","",VLOOKUP(LEFT(F2738,5),'Technikai cellák'!B:C,2,0))</f>
        <v/>
      </c>
      <c r="J2738" s="55" t="str">
        <f>IF(F2738="","",VLOOKUP(I2738,'Technikai cellák'!$C$1:$D$12,2,0))</f>
        <v/>
      </c>
      <c r="K2738" s="179"/>
      <c r="L2738" s="67" t="str">
        <f t="shared" si="835"/>
        <v/>
      </c>
      <c r="M2738" s="68">
        <f t="shared" si="836"/>
        <v>0</v>
      </c>
      <c r="N2738" s="66">
        <f t="shared" si="837"/>
        <v>0</v>
      </c>
      <c r="O2738" s="152"/>
      <c r="P2738" s="172">
        <f t="shared" si="834"/>
        <v>0</v>
      </c>
      <c r="Q2738" s="69">
        <f t="shared" si="838"/>
        <v>0</v>
      </c>
      <c r="R2738" s="62">
        <f t="shared" si="839"/>
        <v>0</v>
      </c>
      <c r="S2738" s="153"/>
      <c r="T2738" s="118" t="str">
        <f t="shared" si="840"/>
        <v/>
      </c>
      <c r="U2738" s="154"/>
      <c r="V2738" s="154"/>
      <c r="W2738" s="154"/>
      <c r="X2738" s="154"/>
      <c r="Y2738" s="154"/>
      <c r="Z2738" s="154"/>
      <c r="AA2738" s="154"/>
      <c r="AB2738" s="154"/>
      <c r="AC2738" s="154"/>
      <c r="AD2738" s="154"/>
      <c r="AE2738" s="154"/>
      <c r="AF2738" s="154"/>
      <c r="AG2738" s="63">
        <f t="shared" si="841"/>
        <v>0</v>
      </c>
      <c r="AH2738" s="56">
        <f t="shared" si="842"/>
        <v>0</v>
      </c>
      <c r="AI2738" s="56">
        <f t="shared" si="843"/>
        <v>0</v>
      </c>
      <c r="AJ2738" s="56">
        <f t="shared" si="844"/>
        <v>0</v>
      </c>
      <c r="AK2738" s="56">
        <f t="shared" si="845"/>
        <v>0</v>
      </c>
      <c r="AL2738" s="56">
        <f t="shared" si="846"/>
        <v>0</v>
      </c>
      <c r="AM2738" s="56">
        <f t="shared" si="847"/>
        <v>0</v>
      </c>
      <c r="AN2738" s="56">
        <f t="shared" si="848"/>
        <v>0</v>
      </c>
      <c r="AO2738" s="56">
        <f t="shared" si="849"/>
        <v>0</v>
      </c>
      <c r="AP2738" s="56">
        <f t="shared" si="850"/>
        <v>0</v>
      </c>
      <c r="AQ2738" s="56">
        <f t="shared" si="851"/>
        <v>0</v>
      </c>
      <c r="AR2738" s="86">
        <f t="shared" si="852"/>
        <v>0</v>
      </c>
    </row>
    <row r="2739" spans="1:44" x14ac:dyDescent="0.25">
      <c r="A2739" s="178"/>
      <c r="B2739" s="55" t="str">
        <f>_xlfn.IFNA(VLOOKUP(A2739,'Ajánlatkérő(k) adatai'!$B$4:$C$205,2,0),"")</f>
        <v/>
      </c>
      <c r="C2739" s="178"/>
      <c r="D2739" s="55" t="str">
        <f>_xlfn.IFNA(VLOOKUP(C2739,'Számlafizető(k) adatai'!$C$4:$D$203,2,0),"")</f>
        <v/>
      </c>
      <c r="E2739" s="55" t="str">
        <f>_xlfn.IFNA(VLOOKUP(C2739,'Számlafizető(k) adatai'!$C$4:$M$203,11,0),"")</f>
        <v/>
      </c>
      <c r="F2739" s="178"/>
      <c r="G2739" s="178"/>
      <c r="H2739" s="178"/>
      <c r="I2739" s="55" t="str">
        <f>IF(F2739="","",VLOOKUP(LEFT(F2739,5),'Technikai cellák'!B:C,2,0))</f>
        <v/>
      </c>
      <c r="J2739" s="55" t="str">
        <f>IF(F2739="","",VLOOKUP(I2739,'Technikai cellák'!$C$1:$D$12,2,0))</f>
        <v/>
      </c>
      <c r="K2739" s="179"/>
      <c r="L2739" s="67" t="str">
        <f t="shared" si="835"/>
        <v/>
      </c>
      <c r="M2739" s="68">
        <f t="shared" si="836"/>
        <v>0</v>
      </c>
      <c r="N2739" s="66">
        <f t="shared" si="837"/>
        <v>0</v>
      </c>
      <c r="O2739" s="152"/>
      <c r="P2739" s="172">
        <f t="shared" si="834"/>
        <v>0</v>
      </c>
      <c r="Q2739" s="69">
        <f t="shared" si="838"/>
        <v>0</v>
      </c>
      <c r="R2739" s="62">
        <f t="shared" si="839"/>
        <v>0</v>
      </c>
      <c r="S2739" s="153"/>
      <c r="T2739" s="118" t="str">
        <f t="shared" si="840"/>
        <v/>
      </c>
      <c r="U2739" s="154"/>
      <c r="V2739" s="154"/>
      <c r="W2739" s="154"/>
      <c r="X2739" s="154"/>
      <c r="Y2739" s="154"/>
      <c r="Z2739" s="154"/>
      <c r="AA2739" s="154"/>
      <c r="AB2739" s="154"/>
      <c r="AC2739" s="154"/>
      <c r="AD2739" s="154"/>
      <c r="AE2739" s="154"/>
      <c r="AF2739" s="154"/>
      <c r="AG2739" s="63">
        <f t="shared" si="841"/>
        <v>0</v>
      </c>
      <c r="AH2739" s="56">
        <f t="shared" si="842"/>
        <v>0</v>
      </c>
      <c r="AI2739" s="56">
        <f t="shared" si="843"/>
        <v>0</v>
      </c>
      <c r="AJ2739" s="56">
        <f t="shared" si="844"/>
        <v>0</v>
      </c>
      <c r="AK2739" s="56">
        <f t="shared" si="845"/>
        <v>0</v>
      </c>
      <c r="AL2739" s="56">
        <f t="shared" si="846"/>
        <v>0</v>
      </c>
      <c r="AM2739" s="56">
        <f t="shared" si="847"/>
        <v>0</v>
      </c>
      <c r="AN2739" s="56">
        <f t="shared" si="848"/>
        <v>0</v>
      </c>
      <c r="AO2739" s="56">
        <f t="shared" si="849"/>
        <v>0</v>
      </c>
      <c r="AP2739" s="56">
        <f t="shared" si="850"/>
        <v>0</v>
      </c>
      <c r="AQ2739" s="56">
        <f t="shared" si="851"/>
        <v>0</v>
      </c>
      <c r="AR2739" s="86">
        <f t="shared" si="852"/>
        <v>0</v>
      </c>
    </row>
    <row r="2740" spans="1:44" x14ac:dyDescent="0.25">
      <c r="A2740" s="178"/>
      <c r="B2740" s="55" t="str">
        <f>_xlfn.IFNA(VLOOKUP(A2740,'Ajánlatkérő(k) adatai'!$B$4:$C$205,2,0),"")</f>
        <v/>
      </c>
      <c r="C2740" s="178"/>
      <c r="D2740" s="55" t="str">
        <f>_xlfn.IFNA(VLOOKUP(C2740,'Számlafizető(k) adatai'!$C$4:$D$203,2,0),"")</f>
        <v/>
      </c>
      <c r="E2740" s="55" t="str">
        <f>_xlfn.IFNA(VLOOKUP(C2740,'Számlafizető(k) adatai'!$C$4:$M$203,11,0),"")</f>
        <v/>
      </c>
      <c r="F2740" s="178"/>
      <c r="G2740" s="178"/>
      <c r="H2740" s="178"/>
      <c r="I2740" s="55" t="str">
        <f>IF(F2740="","",VLOOKUP(LEFT(F2740,5),'Technikai cellák'!B:C,2,0))</f>
        <v/>
      </c>
      <c r="J2740" s="55" t="str">
        <f>IF(F2740="","",VLOOKUP(I2740,'Technikai cellák'!$C$1:$D$12,2,0))</f>
        <v/>
      </c>
      <c r="K2740" s="179"/>
      <c r="L2740" s="67" t="str">
        <f t="shared" si="835"/>
        <v/>
      </c>
      <c r="M2740" s="68">
        <f t="shared" si="836"/>
        <v>0</v>
      </c>
      <c r="N2740" s="66">
        <f t="shared" si="837"/>
        <v>0</v>
      </c>
      <c r="O2740" s="152"/>
      <c r="P2740" s="172">
        <f t="shared" si="834"/>
        <v>0</v>
      </c>
      <c r="Q2740" s="69">
        <f t="shared" si="838"/>
        <v>0</v>
      </c>
      <c r="R2740" s="62">
        <f t="shared" si="839"/>
        <v>0</v>
      </c>
      <c r="S2740" s="153"/>
      <c r="T2740" s="118" t="str">
        <f t="shared" si="840"/>
        <v/>
      </c>
      <c r="U2740" s="154"/>
      <c r="V2740" s="154"/>
      <c r="W2740" s="154"/>
      <c r="X2740" s="154"/>
      <c r="Y2740" s="154"/>
      <c r="Z2740" s="154"/>
      <c r="AA2740" s="154"/>
      <c r="AB2740" s="154"/>
      <c r="AC2740" s="154"/>
      <c r="AD2740" s="154"/>
      <c r="AE2740" s="154"/>
      <c r="AF2740" s="154"/>
      <c r="AG2740" s="63">
        <f t="shared" si="841"/>
        <v>0</v>
      </c>
      <c r="AH2740" s="56">
        <f t="shared" si="842"/>
        <v>0</v>
      </c>
      <c r="AI2740" s="56">
        <f t="shared" si="843"/>
        <v>0</v>
      </c>
      <c r="AJ2740" s="56">
        <f t="shared" si="844"/>
        <v>0</v>
      </c>
      <c r="AK2740" s="56">
        <f t="shared" si="845"/>
        <v>0</v>
      </c>
      <c r="AL2740" s="56">
        <f t="shared" si="846"/>
        <v>0</v>
      </c>
      <c r="AM2740" s="56">
        <f t="shared" si="847"/>
        <v>0</v>
      </c>
      <c r="AN2740" s="56">
        <f t="shared" si="848"/>
        <v>0</v>
      </c>
      <c r="AO2740" s="56">
        <f t="shared" si="849"/>
        <v>0</v>
      </c>
      <c r="AP2740" s="56">
        <f t="shared" si="850"/>
        <v>0</v>
      </c>
      <c r="AQ2740" s="56">
        <f t="shared" si="851"/>
        <v>0</v>
      </c>
      <c r="AR2740" s="86">
        <f t="shared" si="852"/>
        <v>0</v>
      </c>
    </row>
    <row r="2741" spans="1:44" x14ac:dyDescent="0.25">
      <c r="A2741" s="178"/>
      <c r="B2741" s="55" t="str">
        <f>_xlfn.IFNA(VLOOKUP(A2741,'Ajánlatkérő(k) adatai'!$B$4:$C$205,2,0),"")</f>
        <v/>
      </c>
      <c r="C2741" s="178"/>
      <c r="D2741" s="55" t="str">
        <f>_xlfn.IFNA(VLOOKUP(C2741,'Számlafizető(k) adatai'!$C$4:$D$203,2,0),"")</f>
        <v/>
      </c>
      <c r="E2741" s="55" t="str">
        <f>_xlfn.IFNA(VLOOKUP(C2741,'Számlafizető(k) adatai'!$C$4:$M$203,11,0),"")</f>
        <v/>
      </c>
      <c r="F2741" s="178"/>
      <c r="G2741" s="178"/>
      <c r="H2741" s="178"/>
      <c r="I2741" s="55" t="str">
        <f>IF(F2741="","",VLOOKUP(LEFT(F2741,5),'Technikai cellák'!B:C,2,0))</f>
        <v/>
      </c>
      <c r="J2741" s="55" t="str">
        <f>IF(F2741="","",VLOOKUP(I2741,'Technikai cellák'!$C$1:$D$12,2,0))</f>
        <v/>
      </c>
      <c r="K2741" s="179"/>
      <c r="L2741" s="67" t="str">
        <f t="shared" si="835"/>
        <v/>
      </c>
      <c r="M2741" s="68">
        <f t="shared" si="836"/>
        <v>0</v>
      </c>
      <c r="N2741" s="66">
        <f t="shared" si="837"/>
        <v>0</v>
      </c>
      <c r="O2741" s="152"/>
      <c r="P2741" s="172">
        <f t="shared" si="834"/>
        <v>0</v>
      </c>
      <c r="Q2741" s="69">
        <f t="shared" si="838"/>
        <v>0</v>
      </c>
      <c r="R2741" s="62">
        <f t="shared" si="839"/>
        <v>0</v>
      </c>
      <c r="S2741" s="153"/>
      <c r="T2741" s="118" t="str">
        <f t="shared" si="840"/>
        <v/>
      </c>
      <c r="U2741" s="154"/>
      <c r="V2741" s="154"/>
      <c r="W2741" s="154"/>
      <c r="X2741" s="154"/>
      <c r="Y2741" s="154"/>
      <c r="Z2741" s="154"/>
      <c r="AA2741" s="154"/>
      <c r="AB2741" s="154"/>
      <c r="AC2741" s="154"/>
      <c r="AD2741" s="154"/>
      <c r="AE2741" s="154"/>
      <c r="AF2741" s="154"/>
      <c r="AG2741" s="63">
        <f t="shared" si="841"/>
        <v>0</v>
      </c>
      <c r="AH2741" s="56">
        <f t="shared" si="842"/>
        <v>0</v>
      </c>
      <c r="AI2741" s="56">
        <f t="shared" si="843"/>
        <v>0</v>
      </c>
      <c r="AJ2741" s="56">
        <f t="shared" si="844"/>
        <v>0</v>
      </c>
      <c r="AK2741" s="56">
        <f t="shared" si="845"/>
        <v>0</v>
      </c>
      <c r="AL2741" s="56">
        <f t="shared" si="846"/>
        <v>0</v>
      </c>
      <c r="AM2741" s="56">
        <f t="shared" si="847"/>
        <v>0</v>
      </c>
      <c r="AN2741" s="56">
        <f t="shared" si="848"/>
        <v>0</v>
      </c>
      <c r="AO2741" s="56">
        <f t="shared" si="849"/>
        <v>0</v>
      </c>
      <c r="AP2741" s="56">
        <f t="shared" si="850"/>
        <v>0</v>
      </c>
      <c r="AQ2741" s="56">
        <f t="shared" si="851"/>
        <v>0</v>
      </c>
      <c r="AR2741" s="86">
        <f t="shared" si="852"/>
        <v>0</v>
      </c>
    </row>
    <row r="2742" spans="1:44" x14ac:dyDescent="0.25">
      <c r="A2742" s="178"/>
      <c r="B2742" s="55" t="str">
        <f>_xlfn.IFNA(VLOOKUP(A2742,'Ajánlatkérő(k) adatai'!$B$4:$C$205,2,0),"")</f>
        <v/>
      </c>
      <c r="C2742" s="178"/>
      <c r="D2742" s="55" t="str">
        <f>_xlfn.IFNA(VLOOKUP(C2742,'Számlafizető(k) adatai'!$C$4:$D$203,2,0),"")</f>
        <v/>
      </c>
      <c r="E2742" s="55" t="str">
        <f>_xlfn.IFNA(VLOOKUP(C2742,'Számlafizető(k) adatai'!$C$4:$M$203,11,0),"")</f>
        <v/>
      </c>
      <c r="F2742" s="178"/>
      <c r="G2742" s="178"/>
      <c r="H2742" s="178"/>
      <c r="I2742" s="55" t="str">
        <f>IF(F2742="","",VLOOKUP(LEFT(F2742,5),'Technikai cellák'!B:C,2,0))</f>
        <v/>
      </c>
      <c r="J2742" s="55" t="str">
        <f>IF(F2742="","",VLOOKUP(I2742,'Technikai cellák'!$C$1:$D$12,2,0))</f>
        <v/>
      </c>
      <c r="K2742" s="179"/>
      <c r="L2742" s="67" t="str">
        <f t="shared" si="835"/>
        <v/>
      </c>
      <c r="M2742" s="68">
        <f t="shared" si="836"/>
        <v>0</v>
      </c>
      <c r="N2742" s="66">
        <f t="shared" si="837"/>
        <v>0</v>
      </c>
      <c r="O2742" s="152"/>
      <c r="P2742" s="172">
        <f t="shared" si="834"/>
        <v>0</v>
      </c>
      <c r="Q2742" s="69">
        <f t="shared" si="838"/>
        <v>0</v>
      </c>
      <c r="R2742" s="62">
        <f t="shared" si="839"/>
        <v>0</v>
      </c>
      <c r="S2742" s="153"/>
      <c r="T2742" s="118" t="str">
        <f t="shared" si="840"/>
        <v/>
      </c>
      <c r="U2742" s="154"/>
      <c r="V2742" s="154"/>
      <c r="W2742" s="154"/>
      <c r="X2742" s="154"/>
      <c r="Y2742" s="154"/>
      <c r="Z2742" s="154"/>
      <c r="AA2742" s="154"/>
      <c r="AB2742" s="154"/>
      <c r="AC2742" s="154"/>
      <c r="AD2742" s="154"/>
      <c r="AE2742" s="154"/>
      <c r="AF2742" s="154"/>
      <c r="AG2742" s="63">
        <f t="shared" si="841"/>
        <v>0</v>
      </c>
      <c r="AH2742" s="56">
        <f t="shared" si="842"/>
        <v>0</v>
      </c>
      <c r="AI2742" s="56">
        <f t="shared" si="843"/>
        <v>0</v>
      </c>
      <c r="AJ2742" s="56">
        <f t="shared" si="844"/>
        <v>0</v>
      </c>
      <c r="AK2742" s="56">
        <f t="shared" si="845"/>
        <v>0</v>
      </c>
      <c r="AL2742" s="56">
        <f t="shared" si="846"/>
        <v>0</v>
      </c>
      <c r="AM2742" s="56">
        <f t="shared" si="847"/>
        <v>0</v>
      </c>
      <c r="AN2742" s="56">
        <f t="shared" si="848"/>
        <v>0</v>
      </c>
      <c r="AO2742" s="56">
        <f t="shared" si="849"/>
        <v>0</v>
      </c>
      <c r="AP2742" s="56">
        <f t="shared" si="850"/>
        <v>0</v>
      </c>
      <c r="AQ2742" s="56">
        <f t="shared" si="851"/>
        <v>0</v>
      </c>
      <c r="AR2742" s="86">
        <f t="shared" si="852"/>
        <v>0</v>
      </c>
    </row>
    <row r="2743" spans="1:44" x14ac:dyDescent="0.25">
      <c r="A2743" s="178"/>
      <c r="B2743" s="55" t="str">
        <f>_xlfn.IFNA(VLOOKUP(A2743,'Ajánlatkérő(k) adatai'!$B$4:$C$205,2,0),"")</f>
        <v/>
      </c>
      <c r="C2743" s="178"/>
      <c r="D2743" s="55" t="str">
        <f>_xlfn.IFNA(VLOOKUP(C2743,'Számlafizető(k) adatai'!$C$4:$D$203,2,0),"")</f>
        <v/>
      </c>
      <c r="E2743" s="55" t="str">
        <f>_xlfn.IFNA(VLOOKUP(C2743,'Számlafizető(k) adatai'!$C$4:$M$203,11,0),"")</f>
        <v/>
      </c>
      <c r="F2743" s="178"/>
      <c r="G2743" s="178"/>
      <c r="H2743" s="178"/>
      <c r="I2743" s="55" t="str">
        <f>IF(F2743="","",VLOOKUP(LEFT(F2743,5),'Technikai cellák'!B:C,2,0))</f>
        <v/>
      </c>
      <c r="J2743" s="55" t="str">
        <f>IF(F2743="","",VLOOKUP(I2743,'Technikai cellák'!$C$1:$D$12,2,0))</f>
        <v/>
      </c>
      <c r="K2743" s="179"/>
      <c r="L2743" s="67" t="str">
        <f t="shared" si="835"/>
        <v/>
      </c>
      <c r="M2743" s="68">
        <f t="shared" si="836"/>
        <v>0</v>
      </c>
      <c r="N2743" s="66">
        <f t="shared" si="837"/>
        <v>0</v>
      </c>
      <c r="O2743" s="152"/>
      <c r="P2743" s="172">
        <f t="shared" si="834"/>
        <v>0</v>
      </c>
      <c r="Q2743" s="69">
        <f t="shared" si="838"/>
        <v>0</v>
      </c>
      <c r="R2743" s="62">
        <f t="shared" si="839"/>
        <v>0</v>
      </c>
      <c r="S2743" s="153"/>
      <c r="T2743" s="118" t="str">
        <f t="shared" si="840"/>
        <v/>
      </c>
      <c r="U2743" s="154"/>
      <c r="V2743" s="154"/>
      <c r="W2743" s="154"/>
      <c r="X2743" s="154"/>
      <c r="Y2743" s="154"/>
      <c r="Z2743" s="154"/>
      <c r="AA2743" s="154"/>
      <c r="AB2743" s="154"/>
      <c r="AC2743" s="154"/>
      <c r="AD2743" s="154"/>
      <c r="AE2743" s="154"/>
      <c r="AF2743" s="154"/>
      <c r="AG2743" s="63">
        <f t="shared" si="841"/>
        <v>0</v>
      </c>
      <c r="AH2743" s="56">
        <f t="shared" si="842"/>
        <v>0</v>
      </c>
      <c r="AI2743" s="56">
        <f t="shared" si="843"/>
        <v>0</v>
      </c>
      <c r="AJ2743" s="56">
        <f t="shared" si="844"/>
        <v>0</v>
      </c>
      <c r="AK2743" s="56">
        <f t="shared" si="845"/>
        <v>0</v>
      </c>
      <c r="AL2743" s="56">
        <f t="shared" si="846"/>
        <v>0</v>
      </c>
      <c r="AM2743" s="56">
        <f t="shared" si="847"/>
        <v>0</v>
      </c>
      <c r="AN2743" s="56">
        <f t="shared" si="848"/>
        <v>0</v>
      </c>
      <c r="AO2743" s="56">
        <f t="shared" si="849"/>
        <v>0</v>
      </c>
      <c r="AP2743" s="56">
        <f t="shared" si="850"/>
        <v>0</v>
      </c>
      <c r="AQ2743" s="56">
        <f t="shared" si="851"/>
        <v>0</v>
      </c>
      <c r="AR2743" s="86">
        <f t="shared" si="852"/>
        <v>0</v>
      </c>
    </row>
    <row r="2744" spans="1:44" x14ac:dyDescent="0.25">
      <c r="A2744" s="178"/>
      <c r="B2744" s="55" t="str">
        <f>_xlfn.IFNA(VLOOKUP(A2744,'Ajánlatkérő(k) adatai'!$B$4:$C$205,2,0),"")</f>
        <v/>
      </c>
      <c r="C2744" s="178"/>
      <c r="D2744" s="55" t="str">
        <f>_xlfn.IFNA(VLOOKUP(C2744,'Számlafizető(k) adatai'!$C$4:$D$203,2,0),"")</f>
        <v/>
      </c>
      <c r="E2744" s="55" t="str">
        <f>_xlfn.IFNA(VLOOKUP(C2744,'Számlafizető(k) adatai'!$C$4:$M$203,11,0),"")</f>
        <v/>
      </c>
      <c r="F2744" s="178"/>
      <c r="G2744" s="178"/>
      <c r="H2744" s="178"/>
      <c r="I2744" s="55" t="str">
        <f>IF(F2744="","",VLOOKUP(LEFT(F2744,5),'Technikai cellák'!B:C,2,0))</f>
        <v/>
      </c>
      <c r="J2744" s="55" t="str">
        <f>IF(F2744="","",VLOOKUP(I2744,'Technikai cellák'!$C$1:$D$12,2,0))</f>
        <v/>
      </c>
      <c r="K2744" s="179"/>
      <c r="L2744" s="67" t="str">
        <f t="shared" si="835"/>
        <v/>
      </c>
      <c r="M2744" s="68">
        <f t="shared" si="836"/>
        <v>0</v>
      </c>
      <c r="N2744" s="66">
        <f t="shared" si="837"/>
        <v>0</v>
      </c>
      <c r="O2744" s="152"/>
      <c r="P2744" s="172">
        <f t="shared" si="834"/>
        <v>0</v>
      </c>
      <c r="Q2744" s="69">
        <f t="shared" si="838"/>
        <v>0</v>
      </c>
      <c r="R2744" s="62">
        <f t="shared" si="839"/>
        <v>0</v>
      </c>
      <c r="S2744" s="153"/>
      <c r="T2744" s="118" t="str">
        <f t="shared" si="840"/>
        <v/>
      </c>
      <c r="U2744" s="154"/>
      <c r="V2744" s="154"/>
      <c r="W2744" s="154"/>
      <c r="X2744" s="154"/>
      <c r="Y2744" s="154"/>
      <c r="Z2744" s="154"/>
      <c r="AA2744" s="154"/>
      <c r="AB2744" s="154"/>
      <c r="AC2744" s="154"/>
      <c r="AD2744" s="154"/>
      <c r="AE2744" s="154"/>
      <c r="AF2744" s="154"/>
      <c r="AG2744" s="63">
        <f t="shared" si="841"/>
        <v>0</v>
      </c>
      <c r="AH2744" s="56">
        <f t="shared" si="842"/>
        <v>0</v>
      </c>
      <c r="AI2744" s="56">
        <f t="shared" si="843"/>
        <v>0</v>
      </c>
      <c r="AJ2744" s="56">
        <f t="shared" si="844"/>
        <v>0</v>
      </c>
      <c r="AK2744" s="56">
        <f t="shared" si="845"/>
        <v>0</v>
      </c>
      <c r="AL2744" s="56">
        <f t="shared" si="846"/>
        <v>0</v>
      </c>
      <c r="AM2744" s="56">
        <f t="shared" si="847"/>
        <v>0</v>
      </c>
      <c r="AN2744" s="56">
        <f t="shared" si="848"/>
        <v>0</v>
      </c>
      <c r="AO2744" s="56">
        <f t="shared" si="849"/>
        <v>0</v>
      </c>
      <c r="AP2744" s="56">
        <f t="shared" si="850"/>
        <v>0</v>
      </c>
      <c r="AQ2744" s="56">
        <f t="shared" si="851"/>
        <v>0</v>
      </c>
      <c r="AR2744" s="86">
        <f t="shared" si="852"/>
        <v>0</v>
      </c>
    </row>
    <row r="2745" spans="1:44" x14ac:dyDescent="0.25">
      <c r="A2745" s="178"/>
      <c r="B2745" s="55" t="str">
        <f>_xlfn.IFNA(VLOOKUP(A2745,'Ajánlatkérő(k) adatai'!$B$4:$C$205,2,0),"")</f>
        <v/>
      </c>
      <c r="C2745" s="178"/>
      <c r="D2745" s="55" t="str">
        <f>_xlfn.IFNA(VLOOKUP(C2745,'Számlafizető(k) adatai'!$C$4:$D$203,2,0),"")</f>
        <v/>
      </c>
      <c r="E2745" s="55" t="str">
        <f>_xlfn.IFNA(VLOOKUP(C2745,'Számlafizető(k) adatai'!$C$4:$M$203,11,0),"")</f>
        <v/>
      </c>
      <c r="F2745" s="178"/>
      <c r="G2745" s="178"/>
      <c r="H2745" s="178"/>
      <c r="I2745" s="55" t="str">
        <f>IF(F2745="","",VLOOKUP(LEFT(F2745,5),'Technikai cellák'!B:C,2,0))</f>
        <v/>
      </c>
      <c r="J2745" s="55" t="str">
        <f>IF(F2745="","",VLOOKUP(I2745,'Technikai cellák'!$C$1:$D$12,2,0))</f>
        <v/>
      </c>
      <c r="K2745" s="179"/>
      <c r="L2745" s="67" t="str">
        <f t="shared" si="835"/>
        <v/>
      </c>
      <c r="M2745" s="68">
        <f t="shared" si="836"/>
        <v>0</v>
      </c>
      <c r="N2745" s="66">
        <f t="shared" si="837"/>
        <v>0</v>
      </c>
      <c r="O2745" s="152"/>
      <c r="P2745" s="172">
        <f t="shared" si="834"/>
        <v>0</v>
      </c>
      <c r="Q2745" s="69">
        <f t="shared" si="838"/>
        <v>0</v>
      </c>
      <c r="R2745" s="62">
        <f t="shared" si="839"/>
        <v>0</v>
      </c>
      <c r="S2745" s="153"/>
      <c r="T2745" s="118" t="str">
        <f t="shared" si="840"/>
        <v/>
      </c>
      <c r="U2745" s="154"/>
      <c r="V2745" s="154"/>
      <c r="W2745" s="154"/>
      <c r="X2745" s="154"/>
      <c r="Y2745" s="154"/>
      <c r="Z2745" s="154"/>
      <c r="AA2745" s="154"/>
      <c r="AB2745" s="154"/>
      <c r="AC2745" s="154"/>
      <c r="AD2745" s="154"/>
      <c r="AE2745" s="154"/>
      <c r="AF2745" s="154"/>
      <c r="AG2745" s="63">
        <f t="shared" si="841"/>
        <v>0</v>
      </c>
      <c r="AH2745" s="56">
        <f t="shared" si="842"/>
        <v>0</v>
      </c>
      <c r="AI2745" s="56">
        <f t="shared" si="843"/>
        <v>0</v>
      </c>
      <c r="AJ2745" s="56">
        <f t="shared" si="844"/>
        <v>0</v>
      </c>
      <c r="AK2745" s="56">
        <f t="shared" si="845"/>
        <v>0</v>
      </c>
      <c r="AL2745" s="56">
        <f t="shared" si="846"/>
        <v>0</v>
      </c>
      <c r="AM2745" s="56">
        <f t="shared" si="847"/>
        <v>0</v>
      </c>
      <c r="AN2745" s="56">
        <f t="shared" si="848"/>
        <v>0</v>
      </c>
      <c r="AO2745" s="56">
        <f t="shared" si="849"/>
        <v>0</v>
      </c>
      <c r="AP2745" s="56">
        <f t="shared" si="850"/>
        <v>0</v>
      </c>
      <c r="AQ2745" s="56">
        <f t="shared" si="851"/>
        <v>0</v>
      </c>
      <c r="AR2745" s="86">
        <f t="shared" si="852"/>
        <v>0</v>
      </c>
    </row>
    <row r="2746" spans="1:44" x14ac:dyDescent="0.25">
      <c r="A2746" s="178"/>
      <c r="B2746" s="55" t="str">
        <f>_xlfn.IFNA(VLOOKUP(A2746,'Ajánlatkérő(k) adatai'!$B$4:$C$205,2,0),"")</f>
        <v/>
      </c>
      <c r="C2746" s="178"/>
      <c r="D2746" s="55" t="str">
        <f>_xlfn.IFNA(VLOOKUP(C2746,'Számlafizető(k) adatai'!$C$4:$D$203,2,0),"")</f>
        <v/>
      </c>
      <c r="E2746" s="55" t="str">
        <f>_xlfn.IFNA(VLOOKUP(C2746,'Számlafizető(k) adatai'!$C$4:$M$203,11,0),"")</f>
        <v/>
      </c>
      <c r="F2746" s="178"/>
      <c r="G2746" s="178"/>
      <c r="H2746" s="178"/>
      <c r="I2746" s="55" t="str">
        <f>IF(F2746="","",VLOOKUP(LEFT(F2746,5),'Technikai cellák'!B:C,2,0))</f>
        <v/>
      </c>
      <c r="J2746" s="55" t="str">
        <f>IF(F2746="","",VLOOKUP(I2746,'Technikai cellák'!$C$1:$D$12,2,0))</f>
        <v/>
      </c>
      <c r="K2746" s="179"/>
      <c r="L2746" s="67" t="str">
        <f t="shared" si="835"/>
        <v/>
      </c>
      <c r="M2746" s="68">
        <f t="shared" si="836"/>
        <v>0</v>
      </c>
      <c r="N2746" s="66">
        <f t="shared" si="837"/>
        <v>0</v>
      </c>
      <c r="O2746" s="152"/>
      <c r="P2746" s="172">
        <f t="shared" si="834"/>
        <v>0</v>
      </c>
      <c r="Q2746" s="69">
        <f t="shared" si="838"/>
        <v>0</v>
      </c>
      <c r="R2746" s="62">
        <f t="shared" si="839"/>
        <v>0</v>
      </c>
      <c r="S2746" s="153"/>
      <c r="T2746" s="118" t="str">
        <f t="shared" si="840"/>
        <v/>
      </c>
      <c r="U2746" s="154"/>
      <c r="V2746" s="154"/>
      <c r="W2746" s="154"/>
      <c r="X2746" s="154"/>
      <c r="Y2746" s="154"/>
      <c r="Z2746" s="154"/>
      <c r="AA2746" s="154"/>
      <c r="AB2746" s="154"/>
      <c r="AC2746" s="154"/>
      <c r="AD2746" s="154"/>
      <c r="AE2746" s="154"/>
      <c r="AF2746" s="154"/>
      <c r="AG2746" s="63">
        <f t="shared" si="841"/>
        <v>0</v>
      </c>
      <c r="AH2746" s="56">
        <f t="shared" si="842"/>
        <v>0</v>
      </c>
      <c r="AI2746" s="56">
        <f t="shared" si="843"/>
        <v>0</v>
      </c>
      <c r="AJ2746" s="56">
        <f t="shared" si="844"/>
        <v>0</v>
      </c>
      <c r="AK2746" s="56">
        <f t="shared" si="845"/>
        <v>0</v>
      </c>
      <c r="AL2746" s="56">
        <f t="shared" si="846"/>
        <v>0</v>
      </c>
      <c r="AM2746" s="56">
        <f t="shared" si="847"/>
        <v>0</v>
      </c>
      <c r="AN2746" s="56">
        <f t="shared" si="848"/>
        <v>0</v>
      </c>
      <c r="AO2746" s="56">
        <f t="shared" si="849"/>
        <v>0</v>
      </c>
      <c r="AP2746" s="56">
        <f t="shared" si="850"/>
        <v>0</v>
      </c>
      <c r="AQ2746" s="56">
        <f t="shared" si="851"/>
        <v>0</v>
      </c>
      <c r="AR2746" s="86">
        <f t="shared" si="852"/>
        <v>0</v>
      </c>
    </row>
    <row r="2747" spans="1:44" x14ac:dyDescent="0.25">
      <c r="A2747" s="178"/>
      <c r="B2747" s="55" t="str">
        <f>_xlfn.IFNA(VLOOKUP(A2747,'Ajánlatkérő(k) adatai'!$B$4:$C$205,2,0),"")</f>
        <v/>
      </c>
      <c r="C2747" s="178"/>
      <c r="D2747" s="55" t="str">
        <f>_xlfn.IFNA(VLOOKUP(C2747,'Számlafizető(k) adatai'!$C$4:$D$203,2,0),"")</f>
        <v/>
      </c>
      <c r="E2747" s="55" t="str">
        <f>_xlfn.IFNA(VLOOKUP(C2747,'Számlafizető(k) adatai'!$C$4:$M$203,11,0),"")</f>
        <v/>
      </c>
      <c r="F2747" s="178"/>
      <c r="G2747" s="178"/>
      <c r="H2747" s="178"/>
      <c r="I2747" s="55" t="str">
        <f>IF(F2747="","",VLOOKUP(LEFT(F2747,5),'Technikai cellák'!B:C,2,0))</f>
        <v/>
      </c>
      <c r="J2747" s="55" t="str">
        <f>IF(F2747="","",VLOOKUP(I2747,'Technikai cellák'!$C$1:$D$12,2,0))</f>
        <v/>
      </c>
      <c r="K2747" s="179"/>
      <c r="L2747" s="67" t="str">
        <f t="shared" si="835"/>
        <v/>
      </c>
      <c r="M2747" s="68">
        <f t="shared" si="836"/>
        <v>0</v>
      </c>
      <c r="N2747" s="66">
        <f t="shared" si="837"/>
        <v>0</v>
      </c>
      <c r="O2747" s="152"/>
      <c r="P2747" s="172">
        <f t="shared" si="834"/>
        <v>0</v>
      </c>
      <c r="Q2747" s="69">
        <f t="shared" si="838"/>
        <v>0</v>
      </c>
      <c r="R2747" s="62">
        <f t="shared" si="839"/>
        <v>0</v>
      </c>
      <c r="S2747" s="153"/>
      <c r="T2747" s="118" t="str">
        <f t="shared" si="840"/>
        <v/>
      </c>
      <c r="U2747" s="154"/>
      <c r="V2747" s="154"/>
      <c r="W2747" s="154"/>
      <c r="X2747" s="154"/>
      <c r="Y2747" s="154"/>
      <c r="Z2747" s="154"/>
      <c r="AA2747" s="154"/>
      <c r="AB2747" s="154"/>
      <c r="AC2747" s="154"/>
      <c r="AD2747" s="154"/>
      <c r="AE2747" s="154"/>
      <c r="AF2747" s="154"/>
      <c r="AG2747" s="63">
        <f t="shared" si="841"/>
        <v>0</v>
      </c>
      <c r="AH2747" s="56">
        <f t="shared" si="842"/>
        <v>0</v>
      </c>
      <c r="AI2747" s="56">
        <f t="shared" si="843"/>
        <v>0</v>
      </c>
      <c r="AJ2747" s="56">
        <f t="shared" si="844"/>
        <v>0</v>
      </c>
      <c r="AK2747" s="56">
        <f t="shared" si="845"/>
        <v>0</v>
      </c>
      <c r="AL2747" s="56">
        <f t="shared" si="846"/>
        <v>0</v>
      </c>
      <c r="AM2747" s="56">
        <f t="shared" si="847"/>
        <v>0</v>
      </c>
      <c r="AN2747" s="56">
        <f t="shared" si="848"/>
        <v>0</v>
      </c>
      <c r="AO2747" s="56">
        <f t="shared" si="849"/>
        <v>0</v>
      </c>
      <c r="AP2747" s="56">
        <f t="shared" si="850"/>
        <v>0</v>
      </c>
      <c r="AQ2747" s="56">
        <f t="shared" si="851"/>
        <v>0</v>
      </c>
      <c r="AR2747" s="86">
        <f t="shared" si="852"/>
        <v>0</v>
      </c>
    </row>
    <row r="2748" spans="1:44" x14ac:dyDescent="0.25">
      <c r="A2748" s="178"/>
      <c r="B2748" s="55" t="str">
        <f>_xlfn.IFNA(VLOOKUP(A2748,'Ajánlatkérő(k) adatai'!$B$4:$C$205,2,0),"")</f>
        <v/>
      </c>
      <c r="C2748" s="178"/>
      <c r="D2748" s="55" t="str">
        <f>_xlfn.IFNA(VLOOKUP(C2748,'Számlafizető(k) adatai'!$C$4:$D$203,2,0),"")</f>
        <v/>
      </c>
      <c r="E2748" s="55" t="str">
        <f>_xlfn.IFNA(VLOOKUP(C2748,'Számlafizető(k) adatai'!$C$4:$M$203,11,0),"")</f>
        <v/>
      </c>
      <c r="F2748" s="178"/>
      <c r="G2748" s="178"/>
      <c r="H2748" s="178"/>
      <c r="I2748" s="55" t="str">
        <f>IF(F2748="","",VLOOKUP(LEFT(F2748,5),'Technikai cellák'!B:C,2,0))</f>
        <v/>
      </c>
      <c r="J2748" s="55" t="str">
        <f>IF(F2748="","",VLOOKUP(I2748,'Technikai cellák'!$C$1:$D$12,2,0))</f>
        <v/>
      </c>
      <c r="K2748" s="179"/>
      <c r="L2748" s="67" t="str">
        <f t="shared" si="835"/>
        <v/>
      </c>
      <c r="M2748" s="68">
        <f t="shared" si="836"/>
        <v>0</v>
      </c>
      <c r="N2748" s="66">
        <f t="shared" si="837"/>
        <v>0</v>
      </c>
      <c r="O2748" s="152"/>
      <c r="P2748" s="172">
        <f t="shared" si="834"/>
        <v>0</v>
      </c>
      <c r="Q2748" s="69">
        <f t="shared" si="838"/>
        <v>0</v>
      </c>
      <c r="R2748" s="62">
        <f t="shared" si="839"/>
        <v>0</v>
      </c>
      <c r="S2748" s="153"/>
      <c r="T2748" s="118" t="str">
        <f t="shared" si="840"/>
        <v/>
      </c>
      <c r="U2748" s="154"/>
      <c r="V2748" s="154"/>
      <c r="W2748" s="154"/>
      <c r="X2748" s="154"/>
      <c r="Y2748" s="154"/>
      <c r="Z2748" s="154"/>
      <c r="AA2748" s="154"/>
      <c r="AB2748" s="154"/>
      <c r="AC2748" s="154"/>
      <c r="AD2748" s="154"/>
      <c r="AE2748" s="154"/>
      <c r="AF2748" s="154"/>
      <c r="AG2748" s="63">
        <f t="shared" si="841"/>
        <v>0</v>
      </c>
      <c r="AH2748" s="56">
        <f t="shared" si="842"/>
        <v>0</v>
      </c>
      <c r="AI2748" s="56">
        <f t="shared" si="843"/>
        <v>0</v>
      </c>
      <c r="AJ2748" s="56">
        <f t="shared" si="844"/>
        <v>0</v>
      </c>
      <c r="AK2748" s="56">
        <f t="shared" si="845"/>
        <v>0</v>
      </c>
      <c r="AL2748" s="56">
        <f t="shared" si="846"/>
        <v>0</v>
      </c>
      <c r="AM2748" s="56">
        <f t="shared" si="847"/>
        <v>0</v>
      </c>
      <c r="AN2748" s="56">
        <f t="shared" si="848"/>
        <v>0</v>
      </c>
      <c r="AO2748" s="56">
        <f t="shared" si="849"/>
        <v>0</v>
      </c>
      <c r="AP2748" s="56">
        <f t="shared" si="850"/>
        <v>0</v>
      </c>
      <c r="AQ2748" s="56">
        <f t="shared" si="851"/>
        <v>0</v>
      </c>
      <c r="AR2748" s="86">
        <f t="shared" si="852"/>
        <v>0</v>
      </c>
    </row>
    <row r="2749" spans="1:44" x14ac:dyDescent="0.25">
      <c r="A2749" s="178"/>
      <c r="B2749" s="55" t="str">
        <f>_xlfn.IFNA(VLOOKUP(A2749,'Ajánlatkérő(k) adatai'!$B$4:$C$205,2,0),"")</f>
        <v/>
      </c>
      <c r="C2749" s="178"/>
      <c r="D2749" s="55" t="str">
        <f>_xlfn.IFNA(VLOOKUP(C2749,'Számlafizető(k) adatai'!$C$4:$D$203,2,0),"")</f>
        <v/>
      </c>
      <c r="E2749" s="55" t="str">
        <f>_xlfn.IFNA(VLOOKUP(C2749,'Számlafizető(k) adatai'!$C$4:$M$203,11,0),"")</f>
        <v/>
      </c>
      <c r="F2749" s="178"/>
      <c r="G2749" s="178"/>
      <c r="H2749" s="178"/>
      <c r="I2749" s="55" t="str">
        <f>IF(F2749="","",VLOOKUP(LEFT(F2749,5),'Technikai cellák'!B:C,2,0))</f>
        <v/>
      </c>
      <c r="J2749" s="55" t="str">
        <f>IF(F2749="","",VLOOKUP(I2749,'Technikai cellák'!$C$1:$D$12,2,0))</f>
        <v/>
      </c>
      <c r="K2749" s="179"/>
      <c r="L2749" s="67" t="str">
        <f t="shared" si="835"/>
        <v/>
      </c>
      <c r="M2749" s="68">
        <f t="shared" si="836"/>
        <v>0</v>
      </c>
      <c r="N2749" s="66">
        <f t="shared" si="837"/>
        <v>0</v>
      </c>
      <c r="O2749" s="152"/>
      <c r="P2749" s="172">
        <f t="shared" si="834"/>
        <v>0</v>
      </c>
      <c r="Q2749" s="69">
        <f t="shared" si="838"/>
        <v>0</v>
      </c>
      <c r="R2749" s="62">
        <f t="shared" si="839"/>
        <v>0</v>
      </c>
      <c r="S2749" s="153"/>
      <c r="T2749" s="118" t="str">
        <f t="shared" si="840"/>
        <v/>
      </c>
      <c r="U2749" s="154"/>
      <c r="V2749" s="154"/>
      <c r="W2749" s="154"/>
      <c r="X2749" s="154"/>
      <c r="Y2749" s="154"/>
      <c r="Z2749" s="154"/>
      <c r="AA2749" s="154"/>
      <c r="AB2749" s="154"/>
      <c r="AC2749" s="154"/>
      <c r="AD2749" s="154"/>
      <c r="AE2749" s="154"/>
      <c r="AF2749" s="154"/>
      <c r="AG2749" s="63">
        <f t="shared" si="841"/>
        <v>0</v>
      </c>
      <c r="AH2749" s="56">
        <f t="shared" si="842"/>
        <v>0</v>
      </c>
      <c r="AI2749" s="56">
        <f t="shared" si="843"/>
        <v>0</v>
      </c>
      <c r="AJ2749" s="56">
        <f t="shared" si="844"/>
        <v>0</v>
      </c>
      <c r="AK2749" s="56">
        <f t="shared" si="845"/>
        <v>0</v>
      </c>
      <c r="AL2749" s="56">
        <f t="shared" si="846"/>
        <v>0</v>
      </c>
      <c r="AM2749" s="56">
        <f t="shared" si="847"/>
        <v>0</v>
      </c>
      <c r="AN2749" s="56">
        <f t="shared" si="848"/>
        <v>0</v>
      </c>
      <c r="AO2749" s="56">
        <f t="shared" si="849"/>
        <v>0</v>
      </c>
      <c r="AP2749" s="56">
        <f t="shared" si="850"/>
        <v>0</v>
      </c>
      <c r="AQ2749" s="56">
        <f t="shared" si="851"/>
        <v>0</v>
      </c>
      <c r="AR2749" s="86">
        <f t="shared" si="852"/>
        <v>0</v>
      </c>
    </row>
    <row r="2750" spans="1:44" x14ac:dyDescent="0.25">
      <c r="A2750" s="178"/>
      <c r="B2750" s="55" t="str">
        <f>_xlfn.IFNA(VLOOKUP(A2750,'Ajánlatkérő(k) adatai'!$B$4:$C$205,2,0),"")</f>
        <v/>
      </c>
      <c r="C2750" s="178"/>
      <c r="D2750" s="55" t="str">
        <f>_xlfn.IFNA(VLOOKUP(C2750,'Számlafizető(k) adatai'!$C$4:$D$203,2,0),"")</f>
        <v/>
      </c>
      <c r="E2750" s="55" t="str">
        <f>_xlfn.IFNA(VLOOKUP(C2750,'Számlafizető(k) adatai'!$C$4:$M$203,11,0),"")</f>
        <v/>
      </c>
      <c r="F2750" s="178"/>
      <c r="G2750" s="178"/>
      <c r="H2750" s="178"/>
      <c r="I2750" s="55" t="str">
        <f>IF(F2750="","",VLOOKUP(LEFT(F2750,5),'Technikai cellák'!B:C,2,0))</f>
        <v/>
      </c>
      <c r="J2750" s="55" t="str">
        <f>IF(F2750="","",VLOOKUP(I2750,'Technikai cellák'!$C$1:$D$12,2,0))</f>
        <v/>
      </c>
      <c r="K2750" s="179"/>
      <c r="L2750" s="67" t="str">
        <f t="shared" si="835"/>
        <v/>
      </c>
      <c r="M2750" s="68">
        <f t="shared" si="836"/>
        <v>0</v>
      </c>
      <c r="N2750" s="66">
        <f t="shared" si="837"/>
        <v>0</v>
      </c>
      <c r="O2750" s="152"/>
      <c r="P2750" s="172">
        <f t="shared" si="834"/>
        <v>0</v>
      </c>
      <c r="Q2750" s="69">
        <f t="shared" si="838"/>
        <v>0</v>
      </c>
      <c r="R2750" s="62">
        <f t="shared" si="839"/>
        <v>0</v>
      </c>
      <c r="S2750" s="153"/>
      <c r="T2750" s="118" t="str">
        <f t="shared" si="840"/>
        <v/>
      </c>
      <c r="U2750" s="154"/>
      <c r="V2750" s="154"/>
      <c r="W2750" s="154"/>
      <c r="X2750" s="154"/>
      <c r="Y2750" s="154"/>
      <c r="Z2750" s="154"/>
      <c r="AA2750" s="154"/>
      <c r="AB2750" s="154"/>
      <c r="AC2750" s="154"/>
      <c r="AD2750" s="154"/>
      <c r="AE2750" s="154"/>
      <c r="AF2750" s="154"/>
      <c r="AG2750" s="63">
        <f t="shared" si="841"/>
        <v>0</v>
      </c>
      <c r="AH2750" s="56">
        <f t="shared" si="842"/>
        <v>0</v>
      </c>
      <c r="AI2750" s="56">
        <f t="shared" si="843"/>
        <v>0</v>
      </c>
      <c r="AJ2750" s="56">
        <f t="shared" si="844"/>
        <v>0</v>
      </c>
      <c r="AK2750" s="56">
        <f t="shared" si="845"/>
        <v>0</v>
      </c>
      <c r="AL2750" s="56">
        <f t="shared" si="846"/>
        <v>0</v>
      </c>
      <c r="AM2750" s="56">
        <f t="shared" si="847"/>
        <v>0</v>
      </c>
      <c r="AN2750" s="56">
        <f t="shared" si="848"/>
        <v>0</v>
      </c>
      <c r="AO2750" s="56">
        <f t="shared" si="849"/>
        <v>0</v>
      </c>
      <c r="AP2750" s="56">
        <f t="shared" si="850"/>
        <v>0</v>
      </c>
      <c r="AQ2750" s="56">
        <f t="shared" si="851"/>
        <v>0</v>
      </c>
      <c r="AR2750" s="86">
        <f t="shared" si="852"/>
        <v>0</v>
      </c>
    </row>
    <row r="2751" spans="1:44" x14ac:dyDescent="0.25">
      <c r="A2751" s="178"/>
      <c r="B2751" s="55" t="str">
        <f>_xlfn.IFNA(VLOOKUP(A2751,'Ajánlatkérő(k) adatai'!$B$4:$C$205,2,0),"")</f>
        <v/>
      </c>
      <c r="C2751" s="178"/>
      <c r="D2751" s="55" t="str">
        <f>_xlfn.IFNA(VLOOKUP(C2751,'Számlafizető(k) adatai'!$C$4:$D$203,2,0),"")</f>
        <v/>
      </c>
      <c r="E2751" s="55" t="str">
        <f>_xlfn.IFNA(VLOOKUP(C2751,'Számlafizető(k) adatai'!$C$4:$M$203,11,0),"")</f>
        <v/>
      </c>
      <c r="F2751" s="178"/>
      <c r="G2751" s="178"/>
      <c r="H2751" s="178"/>
      <c r="I2751" s="55" t="str">
        <f>IF(F2751="","",VLOOKUP(LEFT(F2751,5),'Technikai cellák'!B:C,2,0))</f>
        <v/>
      </c>
      <c r="J2751" s="55" t="str">
        <f>IF(F2751="","",VLOOKUP(I2751,'Technikai cellák'!$C$1:$D$12,2,0))</f>
        <v/>
      </c>
      <c r="K2751" s="179"/>
      <c r="L2751" s="67" t="str">
        <f t="shared" si="835"/>
        <v/>
      </c>
      <c r="M2751" s="68">
        <f t="shared" si="836"/>
        <v>0</v>
      </c>
      <c r="N2751" s="66">
        <f t="shared" si="837"/>
        <v>0</v>
      </c>
      <c r="O2751" s="152"/>
      <c r="P2751" s="172">
        <f t="shared" si="834"/>
        <v>0</v>
      </c>
      <c r="Q2751" s="69">
        <f t="shared" si="838"/>
        <v>0</v>
      </c>
      <c r="R2751" s="62">
        <f t="shared" si="839"/>
        <v>0</v>
      </c>
      <c r="S2751" s="153"/>
      <c r="T2751" s="118" t="str">
        <f t="shared" si="840"/>
        <v/>
      </c>
      <c r="U2751" s="154"/>
      <c r="V2751" s="154"/>
      <c r="W2751" s="154"/>
      <c r="X2751" s="154"/>
      <c r="Y2751" s="154"/>
      <c r="Z2751" s="154"/>
      <c r="AA2751" s="154"/>
      <c r="AB2751" s="154"/>
      <c r="AC2751" s="154"/>
      <c r="AD2751" s="154"/>
      <c r="AE2751" s="154"/>
      <c r="AF2751" s="154"/>
      <c r="AG2751" s="63">
        <f t="shared" si="841"/>
        <v>0</v>
      </c>
      <c r="AH2751" s="56">
        <f t="shared" si="842"/>
        <v>0</v>
      </c>
      <c r="AI2751" s="56">
        <f t="shared" si="843"/>
        <v>0</v>
      </c>
      <c r="AJ2751" s="56">
        <f t="shared" si="844"/>
        <v>0</v>
      </c>
      <c r="AK2751" s="56">
        <f t="shared" si="845"/>
        <v>0</v>
      </c>
      <c r="AL2751" s="56">
        <f t="shared" si="846"/>
        <v>0</v>
      </c>
      <c r="AM2751" s="56">
        <f t="shared" si="847"/>
        <v>0</v>
      </c>
      <c r="AN2751" s="56">
        <f t="shared" si="848"/>
        <v>0</v>
      </c>
      <c r="AO2751" s="56">
        <f t="shared" si="849"/>
        <v>0</v>
      </c>
      <c r="AP2751" s="56">
        <f t="shared" si="850"/>
        <v>0</v>
      </c>
      <c r="AQ2751" s="56">
        <f t="shared" si="851"/>
        <v>0</v>
      </c>
      <c r="AR2751" s="86">
        <f t="shared" si="852"/>
        <v>0</v>
      </c>
    </row>
    <row r="2752" spans="1:44" x14ac:dyDescent="0.25">
      <c r="A2752" s="178"/>
      <c r="B2752" s="55" t="str">
        <f>_xlfn.IFNA(VLOOKUP(A2752,'Ajánlatkérő(k) adatai'!$B$4:$C$205,2,0),"")</f>
        <v/>
      </c>
      <c r="C2752" s="178"/>
      <c r="D2752" s="55" t="str">
        <f>_xlfn.IFNA(VLOOKUP(C2752,'Számlafizető(k) adatai'!$C$4:$D$203,2,0),"")</f>
        <v/>
      </c>
      <c r="E2752" s="55" t="str">
        <f>_xlfn.IFNA(VLOOKUP(C2752,'Számlafizető(k) adatai'!$C$4:$M$203,11,0),"")</f>
        <v/>
      </c>
      <c r="F2752" s="178"/>
      <c r="G2752" s="178"/>
      <c r="H2752" s="178"/>
      <c r="I2752" s="55" t="str">
        <f>IF(F2752="","",VLOOKUP(LEFT(F2752,5),'Technikai cellák'!B:C,2,0))</f>
        <v/>
      </c>
      <c r="J2752" s="55" t="str">
        <f>IF(F2752="","",VLOOKUP(I2752,'Technikai cellák'!$C$1:$D$12,2,0))</f>
        <v/>
      </c>
      <c r="K2752" s="179"/>
      <c r="L2752" s="67" t="str">
        <f t="shared" si="835"/>
        <v/>
      </c>
      <c r="M2752" s="68">
        <f t="shared" si="836"/>
        <v>0</v>
      </c>
      <c r="N2752" s="66">
        <f t="shared" si="837"/>
        <v>0</v>
      </c>
      <c r="O2752" s="152"/>
      <c r="P2752" s="172">
        <f t="shared" si="834"/>
        <v>0</v>
      </c>
      <c r="Q2752" s="69">
        <f t="shared" si="838"/>
        <v>0</v>
      </c>
      <c r="R2752" s="62">
        <f t="shared" si="839"/>
        <v>0</v>
      </c>
      <c r="S2752" s="153"/>
      <c r="T2752" s="118" t="str">
        <f t="shared" si="840"/>
        <v/>
      </c>
      <c r="U2752" s="154"/>
      <c r="V2752" s="154"/>
      <c r="W2752" s="154"/>
      <c r="X2752" s="154"/>
      <c r="Y2752" s="154"/>
      <c r="Z2752" s="154"/>
      <c r="AA2752" s="154"/>
      <c r="AB2752" s="154"/>
      <c r="AC2752" s="154"/>
      <c r="AD2752" s="154"/>
      <c r="AE2752" s="154"/>
      <c r="AF2752" s="154"/>
      <c r="AG2752" s="63">
        <f t="shared" si="841"/>
        <v>0</v>
      </c>
      <c r="AH2752" s="56">
        <f t="shared" si="842"/>
        <v>0</v>
      </c>
      <c r="AI2752" s="56">
        <f t="shared" si="843"/>
        <v>0</v>
      </c>
      <c r="AJ2752" s="56">
        <f t="shared" si="844"/>
        <v>0</v>
      </c>
      <c r="AK2752" s="56">
        <f t="shared" si="845"/>
        <v>0</v>
      </c>
      <c r="AL2752" s="56">
        <f t="shared" si="846"/>
        <v>0</v>
      </c>
      <c r="AM2752" s="56">
        <f t="shared" si="847"/>
        <v>0</v>
      </c>
      <c r="AN2752" s="56">
        <f t="shared" si="848"/>
        <v>0</v>
      </c>
      <c r="AO2752" s="56">
        <f t="shared" si="849"/>
        <v>0</v>
      </c>
      <c r="AP2752" s="56">
        <f t="shared" si="850"/>
        <v>0</v>
      </c>
      <c r="AQ2752" s="56">
        <f t="shared" si="851"/>
        <v>0</v>
      </c>
      <c r="AR2752" s="86">
        <f t="shared" si="852"/>
        <v>0</v>
      </c>
    </row>
    <row r="2753" spans="1:44" x14ac:dyDescent="0.25">
      <c r="A2753" s="178"/>
      <c r="B2753" s="55" t="str">
        <f>_xlfn.IFNA(VLOOKUP(A2753,'Ajánlatkérő(k) adatai'!$B$4:$C$205,2,0),"")</f>
        <v/>
      </c>
      <c r="C2753" s="178"/>
      <c r="D2753" s="55" t="str">
        <f>_xlfn.IFNA(VLOOKUP(C2753,'Számlafizető(k) adatai'!$C$4:$D$203,2,0),"")</f>
        <v/>
      </c>
      <c r="E2753" s="55" t="str">
        <f>_xlfn.IFNA(VLOOKUP(C2753,'Számlafizető(k) adatai'!$C$4:$M$203,11,0),"")</f>
        <v/>
      </c>
      <c r="F2753" s="178"/>
      <c r="G2753" s="178"/>
      <c r="H2753" s="178"/>
      <c r="I2753" s="55" t="str">
        <f>IF(F2753="","",VLOOKUP(LEFT(F2753,5),'Technikai cellák'!B:C,2,0))</f>
        <v/>
      </c>
      <c r="J2753" s="55" t="str">
        <f>IF(F2753="","",VLOOKUP(I2753,'Technikai cellák'!$C$1:$D$12,2,0))</f>
        <v/>
      </c>
      <c r="K2753" s="179"/>
      <c r="L2753" s="67" t="str">
        <f t="shared" si="835"/>
        <v/>
      </c>
      <c r="M2753" s="68">
        <f t="shared" si="836"/>
        <v>0</v>
      </c>
      <c r="N2753" s="66">
        <f t="shared" si="837"/>
        <v>0</v>
      </c>
      <c r="O2753" s="152"/>
      <c r="P2753" s="172">
        <f t="shared" si="834"/>
        <v>0</v>
      </c>
      <c r="Q2753" s="69">
        <f t="shared" si="838"/>
        <v>0</v>
      </c>
      <c r="R2753" s="62">
        <f t="shared" si="839"/>
        <v>0</v>
      </c>
      <c r="S2753" s="153"/>
      <c r="T2753" s="118" t="str">
        <f t="shared" si="840"/>
        <v/>
      </c>
      <c r="U2753" s="154"/>
      <c r="V2753" s="154"/>
      <c r="W2753" s="154"/>
      <c r="X2753" s="154"/>
      <c r="Y2753" s="154"/>
      <c r="Z2753" s="154"/>
      <c r="AA2753" s="154"/>
      <c r="AB2753" s="154"/>
      <c r="AC2753" s="154"/>
      <c r="AD2753" s="154"/>
      <c r="AE2753" s="154"/>
      <c r="AF2753" s="154"/>
      <c r="AG2753" s="63">
        <f t="shared" si="841"/>
        <v>0</v>
      </c>
      <c r="AH2753" s="56">
        <f t="shared" si="842"/>
        <v>0</v>
      </c>
      <c r="AI2753" s="56">
        <f t="shared" si="843"/>
        <v>0</v>
      </c>
      <c r="AJ2753" s="56">
        <f t="shared" si="844"/>
        <v>0</v>
      </c>
      <c r="AK2753" s="56">
        <f t="shared" si="845"/>
        <v>0</v>
      </c>
      <c r="AL2753" s="56">
        <f t="shared" si="846"/>
        <v>0</v>
      </c>
      <c r="AM2753" s="56">
        <f t="shared" si="847"/>
        <v>0</v>
      </c>
      <c r="AN2753" s="56">
        <f t="shared" si="848"/>
        <v>0</v>
      </c>
      <c r="AO2753" s="56">
        <f t="shared" si="849"/>
        <v>0</v>
      </c>
      <c r="AP2753" s="56">
        <f t="shared" si="850"/>
        <v>0</v>
      </c>
      <c r="AQ2753" s="56">
        <f t="shared" si="851"/>
        <v>0</v>
      </c>
      <c r="AR2753" s="86">
        <f t="shared" si="852"/>
        <v>0</v>
      </c>
    </row>
    <row r="2754" spans="1:44" x14ac:dyDescent="0.25">
      <c r="A2754" s="178"/>
      <c r="B2754" s="55" t="str">
        <f>_xlfn.IFNA(VLOOKUP(A2754,'Ajánlatkérő(k) adatai'!$B$4:$C$205,2,0),"")</f>
        <v/>
      </c>
      <c r="C2754" s="178"/>
      <c r="D2754" s="55" t="str">
        <f>_xlfn.IFNA(VLOOKUP(C2754,'Számlafizető(k) adatai'!$C$4:$D$203,2,0),"")</f>
        <v/>
      </c>
      <c r="E2754" s="55" t="str">
        <f>_xlfn.IFNA(VLOOKUP(C2754,'Számlafizető(k) adatai'!$C$4:$M$203,11,0),"")</f>
        <v/>
      </c>
      <c r="F2754" s="178"/>
      <c r="G2754" s="178"/>
      <c r="H2754" s="178"/>
      <c r="I2754" s="55" t="str">
        <f>IF(F2754="","",VLOOKUP(LEFT(F2754,5),'Technikai cellák'!B:C,2,0))</f>
        <v/>
      </c>
      <c r="J2754" s="55" t="str">
        <f>IF(F2754="","",VLOOKUP(I2754,'Technikai cellák'!$C$1:$D$12,2,0))</f>
        <v/>
      </c>
      <c r="K2754" s="179"/>
      <c r="L2754" s="67" t="str">
        <f t="shared" si="835"/>
        <v/>
      </c>
      <c r="M2754" s="68">
        <f t="shared" si="836"/>
        <v>0</v>
      </c>
      <c r="N2754" s="66">
        <f t="shared" si="837"/>
        <v>0</v>
      </c>
      <c r="O2754" s="152"/>
      <c r="P2754" s="172">
        <f t="shared" si="834"/>
        <v>0</v>
      </c>
      <c r="Q2754" s="69">
        <f t="shared" si="838"/>
        <v>0</v>
      </c>
      <c r="R2754" s="62">
        <f t="shared" si="839"/>
        <v>0</v>
      </c>
      <c r="S2754" s="153"/>
      <c r="T2754" s="118" t="str">
        <f t="shared" si="840"/>
        <v/>
      </c>
      <c r="U2754" s="154"/>
      <c r="V2754" s="154"/>
      <c r="W2754" s="154"/>
      <c r="X2754" s="154"/>
      <c r="Y2754" s="154"/>
      <c r="Z2754" s="154"/>
      <c r="AA2754" s="154"/>
      <c r="AB2754" s="154"/>
      <c r="AC2754" s="154"/>
      <c r="AD2754" s="154"/>
      <c r="AE2754" s="154"/>
      <c r="AF2754" s="154"/>
      <c r="AG2754" s="63">
        <f t="shared" si="841"/>
        <v>0</v>
      </c>
      <c r="AH2754" s="56">
        <f t="shared" si="842"/>
        <v>0</v>
      </c>
      <c r="AI2754" s="56">
        <f t="shared" si="843"/>
        <v>0</v>
      </c>
      <c r="AJ2754" s="56">
        <f t="shared" si="844"/>
        <v>0</v>
      </c>
      <c r="AK2754" s="56">
        <f t="shared" si="845"/>
        <v>0</v>
      </c>
      <c r="AL2754" s="56">
        <f t="shared" si="846"/>
        <v>0</v>
      </c>
      <c r="AM2754" s="56">
        <f t="shared" si="847"/>
        <v>0</v>
      </c>
      <c r="AN2754" s="56">
        <f t="shared" si="848"/>
        <v>0</v>
      </c>
      <c r="AO2754" s="56">
        <f t="shared" si="849"/>
        <v>0</v>
      </c>
      <c r="AP2754" s="56">
        <f t="shared" si="850"/>
        <v>0</v>
      </c>
      <c r="AQ2754" s="56">
        <f t="shared" si="851"/>
        <v>0</v>
      </c>
      <c r="AR2754" s="86">
        <f t="shared" si="852"/>
        <v>0</v>
      </c>
    </row>
    <row r="2755" spans="1:44" x14ac:dyDescent="0.25">
      <c r="A2755" s="178"/>
      <c r="B2755" s="55" t="str">
        <f>_xlfn.IFNA(VLOOKUP(A2755,'Ajánlatkérő(k) adatai'!$B$4:$C$205,2,0),"")</f>
        <v/>
      </c>
      <c r="C2755" s="178"/>
      <c r="D2755" s="55" t="str">
        <f>_xlfn.IFNA(VLOOKUP(C2755,'Számlafizető(k) adatai'!$C$4:$D$203,2,0),"")</f>
        <v/>
      </c>
      <c r="E2755" s="55" t="str">
        <f>_xlfn.IFNA(VLOOKUP(C2755,'Számlafizető(k) adatai'!$C$4:$M$203,11,0),"")</f>
        <v/>
      </c>
      <c r="F2755" s="178"/>
      <c r="G2755" s="178"/>
      <c r="H2755" s="178"/>
      <c r="I2755" s="55" t="str">
        <f>IF(F2755="","",VLOOKUP(LEFT(F2755,5),'Technikai cellák'!B:C,2,0))</f>
        <v/>
      </c>
      <c r="J2755" s="55" t="str">
        <f>IF(F2755="","",VLOOKUP(I2755,'Technikai cellák'!$C$1:$D$12,2,0))</f>
        <v/>
      </c>
      <c r="K2755" s="179"/>
      <c r="L2755" s="67" t="str">
        <f t="shared" si="835"/>
        <v/>
      </c>
      <c r="M2755" s="68">
        <f t="shared" si="836"/>
        <v>0</v>
      </c>
      <c r="N2755" s="66">
        <f t="shared" si="837"/>
        <v>0</v>
      </c>
      <c r="O2755" s="152"/>
      <c r="P2755" s="172">
        <f t="shared" si="834"/>
        <v>0</v>
      </c>
      <c r="Q2755" s="69">
        <f t="shared" si="838"/>
        <v>0</v>
      </c>
      <c r="R2755" s="62">
        <f t="shared" si="839"/>
        <v>0</v>
      </c>
      <c r="S2755" s="153"/>
      <c r="T2755" s="118" t="str">
        <f t="shared" si="840"/>
        <v/>
      </c>
      <c r="U2755" s="154"/>
      <c r="V2755" s="154"/>
      <c r="W2755" s="154"/>
      <c r="X2755" s="154"/>
      <c r="Y2755" s="154"/>
      <c r="Z2755" s="154"/>
      <c r="AA2755" s="154"/>
      <c r="AB2755" s="154"/>
      <c r="AC2755" s="154"/>
      <c r="AD2755" s="154"/>
      <c r="AE2755" s="154"/>
      <c r="AF2755" s="154"/>
      <c r="AG2755" s="63">
        <f t="shared" si="841"/>
        <v>0</v>
      </c>
      <c r="AH2755" s="56">
        <f t="shared" si="842"/>
        <v>0</v>
      </c>
      <c r="AI2755" s="56">
        <f t="shared" si="843"/>
        <v>0</v>
      </c>
      <c r="AJ2755" s="56">
        <f t="shared" si="844"/>
        <v>0</v>
      </c>
      <c r="AK2755" s="56">
        <f t="shared" si="845"/>
        <v>0</v>
      </c>
      <c r="AL2755" s="56">
        <f t="shared" si="846"/>
        <v>0</v>
      </c>
      <c r="AM2755" s="56">
        <f t="shared" si="847"/>
        <v>0</v>
      </c>
      <c r="AN2755" s="56">
        <f t="shared" si="848"/>
        <v>0</v>
      </c>
      <c r="AO2755" s="56">
        <f t="shared" si="849"/>
        <v>0</v>
      </c>
      <c r="AP2755" s="56">
        <f t="shared" si="850"/>
        <v>0</v>
      </c>
      <c r="AQ2755" s="56">
        <f t="shared" si="851"/>
        <v>0</v>
      </c>
      <c r="AR2755" s="86">
        <f t="shared" si="852"/>
        <v>0</v>
      </c>
    </row>
    <row r="2756" spans="1:44" x14ac:dyDescent="0.25">
      <c r="A2756" s="178"/>
      <c r="B2756" s="55" t="str">
        <f>_xlfn.IFNA(VLOOKUP(A2756,'Ajánlatkérő(k) adatai'!$B$4:$C$205,2,0),"")</f>
        <v/>
      </c>
      <c r="C2756" s="178"/>
      <c r="D2756" s="55" t="str">
        <f>_xlfn.IFNA(VLOOKUP(C2756,'Számlafizető(k) adatai'!$C$4:$D$203,2,0),"")</f>
        <v/>
      </c>
      <c r="E2756" s="55" t="str">
        <f>_xlfn.IFNA(VLOOKUP(C2756,'Számlafizető(k) adatai'!$C$4:$M$203,11,0),"")</f>
        <v/>
      </c>
      <c r="F2756" s="178"/>
      <c r="G2756" s="178"/>
      <c r="H2756" s="178"/>
      <c r="I2756" s="55" t="str">
        <f>IF(F2756="","",VLOOKUP(LEFT(F2756,5),'Technikai cellák'!B:C,2,0))</f>
        <v/>
      </c>
      <c r="J2756" s="55" t="str">
        <f>IF(F2756="","",VLOOKUP(I2756,'Technikai cellák'!$C$1:$D$12,2,0))</f>
        <v/>
      </c>
      <c r="K2756" s="179"/>
      <c r="L2756" s="67" t="str">
        <f t="shared" si="835"/>
        <v/>
      </c>
      <c r="M2756" s="68">
        <f t="shared" si="836"/>
        <v>0</v>
      </c>
      <c r="N2756" s="66">
        <f t="shared" si="837"/>
        <v>0</v>
      </c>
      <c r="O2756" s="152"/>
      <c r="P2756" s="172">
        <f t="shared" si="834"/>
        <v>0</v>
      </c>
      <c r="Q2756" s="69">
        <f t="shared" si="838"/>
        <v>0</v>
      </c>
      <c r="R2756" s="62">
        <f t="shared" si="839"/>
        <v>0</v>
      </c>
      <c r="S2756" s="153"/>
      <c r="T2756" s="118" t="str">
        <f t="shared" si="840"/>
        <v/>
      </c>
      <c r="U2756" s="154"/>
      <c r="V2756" s="154"/>
      <c r="W2756" s="154"/>
      <c r="X2756" s="154"/>
      <c r="Y2756" s="154"/>
      <c r="Z2756" s="154"/>
      <c r="AA2756" s="154"/>
      <c r="AB2756" s="154"/>
      <c r="AC2756" s="154"/>
      <c r="AD2756" s="154"/>
      <c r="AE2756" s="154"/>
      <c r="AF2756" s="154"/>
      <c r="AG2756" s="63">
        <f t="shared" si="841"/>
        <v>0</v>
      </c>
      <c r="AH2756" s="56">
        <f t="shared" si="842"/>
        <v>0</v>
      </c>
      <c r="AI2756" s="56">
        <f t="shared" si="843"/>
        <v>0</v>
      </c>
      <c r="AJ2756" s="56">
        <f t="shared" si="844"/>
        <v>0</v>
      </c>
      <c r="AK2756" s="56">
        <f t="shared" si="845"/>
        <v>0</v>
      </c>
      <c r="AL2756" s="56">
        <f t="shared" si="846"/>
        <v>0</v>
      </c>
      <c r="AM2756" s="56">
        <f t="shared" si="847"/>
        <v>0</v>
      </c>
      <c r="AN2756" s="56">
        <f t="shared" si="848"/>
        <v>0</v>
      </c>
      <c r="AO2756" s="56">
        <f t="shared" si="849"/>
        <v>0</v>
      </c>
      <c r="AP2756" s="56">
        <f t="shared" si="850"/>
        <v>0</v>
      </c>
      <c r="AQ2756" s="56">
        <f t="shared" si="851"/>
        <v>0</v>
      </c>
      <c r="AR2756" s="86">
        <f t="shared" si="852"/>
        <v>0</v>
      </c>
    </row>
    <row r="2757" spans="1:44" x14ac:dyDescent="0.25">
      <c r="A2757" s="178"/>
      <c r="B2757" s="55" t="str">
        <f>_xlfn.IFNA(VLOOKUP(A2757,'Ajánlatkérő(k) adatai'!$B$4:$C$205,2,0),"")</f>
        <v/>
      </c>
      <c r="C2757" s="178"/>
      <c r="D2757" s="55" t="str">
        <f>_xlfn.IFNA(VLOOKUP(C2757,'Számlafizető(k) adatai'!$C$4:$D$203,2,0),"")</f>
        <v/>
      </c>
      <c r="E2757" s="55" t="str">
        <f>_xlfn.IFNA(VLOOKUP(C2757,'Számlafizető(k) adatai'!$C$4:$M$203,11,0),"")</f>
        <v/>
      </c>
      <c r="F2757" s="178"/>
      <c r="G2757" s="178"/>
      <c r="H2757" s="178"/>
      <c r="I2757" s="55" t="str">
        <f>IF(F2757="","",VLOOKUP(LEFT(F2757,5),'Technikai cellák'!B:C,2,0))</f>
        <v/>
      </c>
      <c r="J2757" s="55" t="str">
        <f>IF(F2757="","",VLOOKUP(I2757,'Technikai cellák'!$C$1:$D$12,2,0))</f>
        <v/>
      </c>
      <c r="K2757" s="179"/>
      <c r="L2757" s="67" t="str">
        <f t="shared" si="835"/>
        <v/>
      </c>
      <c r="M2757" s="68">
        <f t="shared" si="836"/>
        <v>0</v>
      </c>
      <c r="N2757" s="66">
        <f t="shared" si="837"/>
        <v>0</v>
      </c>
      <c r="O2757" s="152"/>
      <c r="P2757" s="172">
        <f t="shared" si="834"/>
        <v>0</v>
      </c>
      <c r="Q2757" s="69">
        <f t="shared" si="838"/>
        <v>0</v>
      </c>
      <c r="R2757" s="62">
        <f t="shared" si="839"/>
        <v>0</v>
      </c>
      <c r="S2757" s="153"/>
      <c r="T2757" s="118" t="str">
        <f t="shared" si="840"/>
        <v/>
      </c>
      <c r="U2757" s="154"/>
      <c r="V2757" s="154"/>
      <c r="W2757" s="154"/>
      <c r="X2757" s="154"/>
      <c r="Y2757" s="154"/>
      <c r="Z2757" s="154"/>
      <c r="AA2757" s="154"/>
      <c r="AB2757" s="154"/>
      <c r="AC2757" s="154"/>
      <c r="AD2757" s="154"/>
      <c r="AE2757" s="154"/>
      <c r="AF2757" s="154"/>
      <c r="AG2757" s="63">
        <f t="shared" si="841"/>
        <v>0</v>
      </c>
      <c r="AH2757" s="56">
        <f t="shared" si="842"/>
        <v>0</v>
      </c>
      <c r="AI2757" s="56">
        <f t="shared" si="843"/>
        <v>0</v>
      </c>
      <c r="AJ2757" s="56">
        <f t="shared" si="844"/>
        <v>0</v>
      </c>
      <c r="AK2757" s="56">
        <f t="shared" si="845"/>
        <v>0</v>
      </c>
      <c r="AL2757" s="56">
        <f t="shared" si="846"/>
        <v>0</v>
      </c>
      <c r="AM2757" s="56">
        <f t="shared" si="847"/>
        <v>0</v>
      </c>
      <c r="AN2757" s="56">
        <f t="shared" si="848"/>
        <v>0</v>
      </c>
      <c r="AO2757" s="56">
        <f t="shared" si="849"/>
        <v>0</v>
      </c>
      <c r="AP2757" s="56">
        <f t="shared" si="850"/>
        <v>0</v>
      </c>
      <c r="AQ2757" s="56">
        <f t="shared" si="851"/>
        <v>0</v>
      </c>
      <c r="AR2757" s="86">
        <f t="shared" si="852"/>
        <v>0</v>
      </c>
    </row>
    <row r="2758" spans="1:44" x14ac:dyDescent="0.25">
      <c r="A2758" s="178"/>
      <c r="B2758" s="55" t="str">
        <f>_xlfn.IFNA(VLOOKUP(A2758,'Ajánlatkérő(k) adatai'!$B$4:$C$205,2,0),"")</f>
        <v/>
      </c>
      <c r="C2758" s="178"/>
      <c r="D2758" s="55" t="str">
        <f>_xlfn.IFNA(VLOOKUP(C2758,'Számlafizető(k) adatai'!$C$4:$D$203,2,0),"")</f>
        <v/>
      </c>
      <c r="E2758" s="55" t="str">
        <f>_xlfn.IFNA(VLOOKUP(C2758,'Számlafizető(k) adatai'!$C$4:$M$203,11,0),"")</f>
        <v/>
      </c>
      <c r="F2758" s="178"/>
      <c r="G2758" s="178"/>
      <c r="H2758" s="178"/>
      <c r="I2758" s="55" t="str">
        <f>IF(F2758="","",VLOOKUP(LEFT(F2758,5),'Technikai cellák'!B:C,2,0))</f>
        <v/>
      </c>
      <c r="J2758" s="55" t="str">
        <f>IF(F2758="","",VLOOKUP(I2758,'Technikai cellák'!$C$1:$D$12,2,0))</f>
        <v/>
      </c>
      <c r="K2758" s="179"/>
      <c r="L2758" s="67" t="str">
        <f t="shared" si="835"/>
        <v/>
      </c>
      <c r="M2758" s="68">
        <f t="shared" si="836"/>
        <v>0</v>
      </c>
      <c r="N2758" s="66">
        <f t="shared" si="837"/>
        <v>0</v>
      </c>
      <c r="O2758" s="152"/>
      <c r="P2758" s="172">
        <f t="shared" si="834"/>
        <v>0</v>
      </c>
      <c r="Q2758" s="69">
        <f t="shared" si="838"/>
        <v>0</v>
      </c>
      <c r="R2758" s="62">
        <f t="shared" si="839"/>
        <v>0</v>
      </c>
      <c r="S2758" s="153"/>
      <c r="T2758" s="118" t="str">
        <f t="shared" si="840"/>
        <v/>
      </c>
      <c r="U2758" s="154"/>
      <c r="V2758" s="154"/>
      <c r="W2758" s="154"/>
      <c r="X2758" s="154"/>
      <c r="Y2758" s="154"/>
      <c r="Z2758" s="154"/>
      <c r="AA2758" s="154"/>
      <c r="AB2758" s="154"/>
      <c r="AC2758" s="154"/>
      <c r="AD2758" s="154"/>
      <c r="AE2758" s="154"/>
      <c r="AF2758" s="154"/>
      <c r="AG2758" s="63">
        <f t="shared" si="841"/>
        <v>0</v>
      </c>
      <c r="AH2758" s="56">
        <f t="shared" si="842"/>
        <v>0</v>
      </c>
      <c r="AI2758" s="56">
        <f t="shared" si="843"/>
        <v>0</v>
      </c>
      <c r="AJ2758" s="56">
        <f t="shared" si="844"/>
        <v>0</v>
      </c>
      <c r="AK2758" s="56">
        <f t="shared" si="845"/>
        <v>0</v>
      </c>
      <c r="AL2758" s="56">
        <f t="shared" si="846"/>
        <v>0</v>
      </c>
      <c r="AM2758" s="56">
        <f t="shared" si="847"/>
        <v>0</v>
      </c>
      <c r="AN2758" s="56">
        <f t="shared" si="848"/>
        <v>0</v>
      </c>
      <c r="AO2758" s="56">
        <f t="shared" si="849"/>
        <v>0</v>
      </c>
      <c r="AP2758" s="56">
        <f t="shared" si="850"/>
        <v>0</v>
      </c>
      <c r="AQ2758" s="56">
        <f t="shared" si="851"/>
        <v>0</v>
      </c>
      <c r="AR2758" s="86">
        <f t="shared" si="852"/>
        <v>0</v>
      </c>
    </row>
    <row r="2759" spans="1:44" x14ac:dyDescent="0.25">
      <c r="A2759" s="178"/>
      <c r="B2759" s="55" t="str">
        <f>_xlfn.IFNA(VLOOKUP(A2759,'Ajánlatkérő(k) adatai'!$B$4:$C$205,2,0),"")</f>
        <v/>
      </c>
      <c r="C2759" s="178"/>
      <c r="D2759" s="55" t="str">
        <f>_xlfn.IFNA(VLOOKUP(C2759,'Számlafizető(k) adatai'!$C$4:$D$203,2,0),"")</f>
        <v/>
      </c>
      <c r="E2759" s="55" t="str">
        <f>_xlfn.IFNA(VLOOKUP(C2759,'Számlafizető(k) adatai'!$C$4:$M$203,11,0),"")</f>
        <v/>
      </c>
      <c r="F2759" s="178"/>
      <c r="G2759" s="178"/>
      <c r="H2759" s="178"/>
      <c r="I2759" s="55" t="str">
        <f>IF(F2759="","",VLOOKUP(LEFT(F2759,5),'Technikai cellák'!B:C,2,0))</f>
        <v/>
      </c>
      <c r="J2759" s="55" t="str">
        <f>IF(F2759="","",VLOOKUP(I2759,'Technikai cellák'!$C$1:$D$12,2,0))</f>
        <v/>
      </c>
      <c r="K2759" s="179"/>
      <c r="L2759" s="67" t="str">
        <f t="shared" si="835"/>
        <v/>
      </c>
      <c r="M2759" s="68">
        <f t="shared" si="836"/>
        <v>0</v>
      </c>
      <c r="N2759" s="66">
        <f t="shared" si="837"/>
        <v>0</v>
      </c>
      <c r="O2759" s="152"/>
      <c r="P2759" s="172">
        <f t="shared" si="834"/>
        <v>0</v>
      </c>
      <c r="Q2759" s="69">
        <f t="shared" si="838"/>
        <v>0</v>
      </c>
      <c r="R2759" s="62">
        <f t="shared" si="839"/>
        <v>0</v>
      </c>
      <c r="S2759" s="153"/>
      <c r="T2759" s="118" t="str">
        <f t="shared" si="840"/>
        <v/>
      </c>
      <c r="U2759" s="154"/>
      <c r="V2759" s="154"/>
      <c r="W2759" s="154"/>
      <c r="X2759" s="154"/>
      <c r="Y2759" s="154"/>
      <c r="Z2759" s="154"/>
      <c r="AA2759" s="154"/>
      <c r="AB2759" s="154"/>
      <c r="AC2759" s="154"/>
      <c r="AD2759" s="154"/>
      <c r="AE2759" s="154"/>
      <c r="AF2759" s="154"/>
      <c r="AG2759" s="63">
        <f t="shared" si="841"/>
        <v>0</v>
      </c>
      <c r="AH2759" s="56">
        <f t="shared" si="842"/>
        <v>0</v>
      </c>
      <c r="AI2759" s="56">
        <f t="shared" si="843"/>
        <v>0</v>
      </c>
      <c r="AJ2759" s="56">
        <f t="shared" si="844"/>
        <v>0</v>
      </c>
      <c r="AK2759" s="56">
        <f t="shared" si="845"/>
        <v>0</v>
      </c>
      <c r="AL2759" s="56">
        <f t="shared" si="846"/>
        <v>0</v>
      </c>
      <c r="AM2759" s="56">
        <f t="shared" si="847"/>
        <v>0</v>
      </c>
      <c r="AN2759" s="56">
        <f t="shared" si="848"/>
        <v>0</v>
      </c>
      <c r="AO2759" s="56">
        <f t="shared" si="849"/>
        <v>0</v>
      </c>
      <c r="AP2759" s="56">
        <f t="shared" si="850"/>
        <v>0</v>
      </c>
      <c r="AQ2759" s="56">
        <f t="shared" si="851"/>
        <v>0</v>
      </c>
      <c r="AR2759" s="86">
        <f t="shared" si="852"/>
        <v>0</v>
      </c>
    </row>
    <row r="2760" spans="1:44" x14ac:dyDescent="0.25">
      <c r="A2760" s="178"/>
      <c r="B2760" s="55" t="str">
        <f>_xlfn.IFNA(VLOOKUP(A2760,'Ajánlatkérő(k) adatai'!$B$4:$C$205,2,0),"")</f>
        <v/>
      </c>
      <c r="C2760" s="178"/>
      <c r="D2760" s="55" t="str">
        <f>_xlfn.IFNA(VLOOKUP(C2760,'Számlafizető(k) adatai'!$C$4:$D$203,2,0),"")</f>
        <v/>
      </c>
      <c r="E2760" s="55" t="str">
        <f>_xlfn.IFNA(VLOOKUP(C2760,'Számlafizető(k) adatai'!$C$4:$M$203,11,0),"")</f>
        <v/>
      </c>
      <c r="F2760" s="178"/>
      <c r="G2760" s="178"/>
      <c r="H2760" s="178"/>
      <c r="I2760" s="55" t="str">
        <f>IF(F2760="","",VLOOKUP(LEFT(F2760,5),'Technikai cellák'!B:C,2,0))</f>
        <v/>
      </c>
      <c r="J2760" s="55" t="str">
        <f>IF(F2760="","",VLOOKUP(I2760,'Technikai cellák'!$C$1:$D$12,2,0))</f>
        <v/>
      </c>
      <c r="K2760" s="179"/>
      <c r="L2760" s="67" t="str">
        <f t="shared" si="835"/>
        <v/>
      </c>
      <c r="M2760" s="68">
        <f t="shared" si="836"/>
        <v>0</v>
      </c>
      <c r="N2760" s="66">
        <f t="shared" si="837"/>
        <v>0</v>
      </c>
      <c r="O2760" s="152"/>
      <c r="P2760" s="172">
        <f t="shared" si="834"/>
        <v>0</v>
      </c>
      <c r="Q2760" s="69">
        <f t="shared" si="838"/>
        <v>0</v>
      </c>
      <c r="R2760" s="62">
        <f t="shared" si="839"/>
        <v>0</v>
      </c>
      <c r="S2760" s="153"/>
      <c r="T2760" s="118" t="str">
        <f t="shared" si="840"/>
        <v/>
      </c>
      <c r="U2760" s="154"/>
      <c r="V2760" s="154"/>
      <c r="W2760" s="154"/>
      <c r="X2760" s="154"/>
      <c r="Y2760" s="154"/>
      <c r="Z2760" s="154"/>
      <c r="AA2760" s="154"/>
      <c r="AB2760" s="154"/>
      <c r="AC2760" s="154"/>
      <c r="AD2760" s="154"/>
      <c r="AE2760" s="154"/>
      <c r="AF2760" s="154"/>
      <c r="AG2760" s="63">
        <f t="shared" si="841"/>
        <v>0</v>
      </c>
      <c r="AH2760" s="56">
        <f t="shared" si="842"/>
        <v>0</v>
      </c>
      <c r="AI2760" s="56">
        <f t="shared" si="843"/>
        <v>0</v>
      </c>
      <c r="AJ2760" s="56">
        <f t="shared" si="844"/>
        <v>0</v>
      </c>
      <c r="AK2760" s="56">
        <f t="shared" si="845"/>
        <v>0</v>
      </c>
      <c r="AL2760" s="56">
        <f t="shared" si="846"/>
        <v>0</v>
      </c>
      <c r="AM2760" s="56">
        <f t="shared" si="847"/>
        <v>0</v>
      </c>
      <c r="AN2760" s="56">
        <f t="shared" si="848"/>
        <v>0</v>
      </c>
      <c r="AO2760" s="56">
        <f t="shared" si="849"/>
        <v>0</v>
      </c>
      <c r="AP2760" s="56">
        <f t="shared" si="850"/>
        <v>0</v>
      </c>
      <c r="AQ2760" s="56">
        <f t="shared" si="851"/>
        <v>0</v>
      </c>
      <c r="AR2760" s="86">
        <f t="shared" si="852"/>
        <v>0</v>
      </c>
    </row>
    <row r="2761" spans="1:44" x14ac:dyDescent="0.25">
      <c r="A2761" s="178"/>
      <c r="B2761" s="55" t="str">
        <f>_xlfn.IFNA(VLOOKUP(A2761,'Ajánlatkérő(k) adatai'!$B$4:$C$205,2,0),"")</f>
        <v/>
      </c>
      <c r="C2761" s="178"/>
      <c r="D2761" s="55" t="str">
        <f>_xlfn.IFNA(VLOOKUP(C2761,'Számlafizető(k) adatai'!$C$4:$D$203,2,0),"")</f>
        <v/>
      </c>
      <c r="E2761" s="55" t="str">
        <f>_xlfn.IFNA(VLOOKUP(C2761,'Számlafizető(k) adatai'!$C$4:$M$203,11,0),"")</f>
        <v/>
      </c>
      <c r="F2761" s="178"/>
      <c r="G2761" s="178"/>
      <c r="H2761" s="178"/>
      <c r="I2761" s="55" t="str">
        <f>IF(F2761="","",VLOOKUP(LEFT(F2761,5),'Technikai cellák'!B:C,2,0))</f>
        <v/>
      </c>
      <c r="J2761" s="55" t="str">
        <f>IF(F2761="","",VLOOKUP(I2761,'Technikai cellák'!$C$1:$D$12,2,0))</f>
        <v/>
      </c>
      <c r="K2761" s="179"/>
      <c r="L2761" s="67" t="str">
        <f t="shared" si="835"/>
        <v/>
      </c>
      <c r="M2761" s="68">
        <f t="shared" si="836"/>
        <v>0</v>
      </c>
      <c r="N2761" s="66">
        <f t="shared" si="837"/>
        <v>0</v>
      </c>
      <c r="O2761" s="152"/>
      <c r="P2761" s="172">
        <f t="shared" si="834"/>
        <v>0</v>
      </c>
      <c r="Q2761" s="69">
        <f t="shared" si="838"/>
        <v>0</v>
      </c>
      <c r="R2761" s="62">
        <f t="shared" si="839"/>
        <v>0</v>
      </c>
      <c r="S2761" s="153"/>
      <c r="T2761" s="118" t="str">
        <f t="shared" si="840"/>
        <v/>
      </c>
      <c r="U2761" s="154"/>
      <c r="V2761" s="154"/>
      <c r="W2761" s="154"/>
      <c r="X2761" s="154"/>
      <c r="Y2761" s="154"/>
      <c r="Z2761" s="154"/>
      <c r="AA2761" s="154"/>
      <c r="AB2761" s="154"/>
      <c r="AC2761" s="154"/>
      <c r="AD2761" s="154"/>
      <c r="AE2761" s="154"/>
      <c r="AF2761" s="154"/>
      <c r="AG2761" s="63">
        <f t="shared" si="841"/>
        <v>0</v>
      </c>
      <c r="AH2761" s="56">
        <f t="shared" si="842"/>
        <v>0</v>
      </c>
      <c r="AI2761" s="56">
        <f t="shared" si="843"/>
        <v>0</v>
      </c>
      <c r="AJ2761" s="56">
        <f t="shared" si="844"/>
        <v>0</v>
      </c>
      <c r="AK2761" s="56">
        <f t="shared" si="845"/>
        <v>0</v>
      </c>
      <c r="AL2761" s="56">
        <f t="shared" si="846"/>
        <v>0</v>
      </c>
      <c r="AM2761" s="56">
        <f t="shared" si="847"/>
        <v>0</v>
      </c>
      <c r="AN2761" s="56">
        <f t="shared" si="848"/>
        <v>0</v>
      </c>
      <c r="AO2761" s="56">
        <f t="shared" si="849"/>
        <v>0</v>
      </c>
      <c r="AP2761" s="56">
        <f t="shared" si="850"/>
        <v>0</v>
      </c>
      <c r="AQ2761" s="56">
        <f t="shared" si="851"/>
        <v>0</v>
      </c>
      <c r="AR2761" s="86">
        <f t="shared" si="852"/>
        <v>0</v>
      </c>
    </row>
    <row r="2762" spans="1:44" x14ac:dyDescent="0.25">
      <c r="A2762" s="178"/>
      <c r="B2762" s="55" t="str">
        <f>_xlfn.IFNA(VLOOKUP(A2762,'Ajánlatkérő(k) adatai'!$B$4:$C$205,2,0),"")</f>
        <v/>
      </c>
      <c r="C2762" s="178"/>
      <c r="D2762" s="55" t="str">
        <f>_xlfn.IFNA(VLOOKUP(C2762,'Számlafizető(k) adatai'!$C$4:$D$203,2,0),"")</f>
        <v/>
      </c>
      <c r="E2762" s="55" t="str">
        <f>_xlfn.IFNA(VLOOKUP(C2762,'Számlafizető(k) adatai'!$C$4:$M$203,11,0),"")</f>
        <v/>
      </c>
      <c r="F2762" s="178"/>
      <c r="G2762" s="178"/>
      <c r="H2762" s="178"/>
      <c r="I2762" s="55" t="str">
        <f>IF(F2762="","",VLOOKUP(LEFT(F2762,5),'Technikai cellák'!B:C,2,0))</f>
        <v/>
      </c>
      <c r="J2762" s="55" t="str">
        <f>IF(F2762="","",VLOOKUP(I2762,'Technikai cellák'!$C$1:$D$12,2,0))</f>
        <v/>
      </c>
      <c r="K2762" s="179"/>
      <c r="L2762" s="67" t="str">
        <f t="shared" si="835"/>
        <v/>
      </c>
      <c r="M2762" s="68">
        <f t="shared" si="836"/>
        <v>0</v>
      </c>
      <c r="N2762" s="66">
        <f t="shared" si="837"/>
        <v>0</v>
      </c>
      <c r="O2762" s="152"/>
      <c r="P2762" s="172">
        <f t="shared" si="834"/>
        <v>0</v>
      </c>
      <c r="Q2762" s="69">
        <f t="shared" si="838"/>
        <v>0</v>
      </c>
      <c r="R2762" s="62">
        <f t="shared" si="839"/>
        <v>0</v>
      </c>
      <c r="S2762" s="153"/>
      <c r="T2762" s="118" t="str">
        <f t="shared" si="840"/>
        <v/>
      </c>
      <c r="U2762" s="154"/>
      <c r="V2762" s="154"/>
      <c r="W2762" s="154"/>
      <c r="X2762" s="154"/>
      <c r="Y2762" s="154"/>
      <c r="Z2762" s="154"/>
      <c r="AA2762" s="154"/>
      <c r="AB2762" s="154"/>
      <c r="AC2762" s="154"/>
      <c r="AD2762" s="154"/>
      <c r="AE2762" s="154"/>
      <c r="AF2762" s="154"/>
      <c r="AG2762" s="63">
        <f t="shared" si="841"/>
        <v>0</v>
      </c>
      <c r="AH2762" s="56">
        <f t="shared" si="842"/>
        <v>0</v>
      </c>
      <c r="AI2762" s="56">
        <f t="shared" si="843"/>
        <v>0</v>
      </c>
      <c r="AJ2762" s="56">
        <f t="shared" si="844"/>
        <v>0</v>
      </c>
      <c r="AK2762" s="56">
        <f t="shared" si="845"/>
        <v>0</v>
      </c>
      <c r="AL2762" s="56">
        <f t="shared" si="846"/>
        <v>0</v>
      </c>
      <c r="AM2762" s="56">
        <f t="shared" si="847"/>
        <v>0</v>
      </c>
      <c r="AN2762" s="56">
        <f t="shared" si="848"/>
        <v>0</v>
      </c>
      <c r="AO2762" s="56">
        <f t="shared" si="849"/>
        <v>0</v>
      </c>
      <c r="AP2762" s="56">
        <f t="shared" si="850"/>
        <v>0</v>
      </c>
      <c r="AQ2762" s="56">
        <f t="shared" si="851"/>
        <v>0</v>
      </c>
      <c r="AR2762" s="86">
        <f t="shared" si="852"/>
        <v>0</v>
      </c>
    </row>
    <row r="2763" spans="1:44" x14ac:dyDescent="0.25">
      <c r="A2763" s="178"/>
      <c r="B2763" s="55" t="str">
        <f>_xlfn.IFNA(VLOOKUP(A2763,'Ajánlatkérő(k) adatai'!$B$4:$C$205,2,0),"")</f>
        <v/>
      </c>
      <c r="C2763" s="178"/>
      <c r="D2763" s="55" t="str">
        <f>_xlfn.IFNA(VLOOKUP(C2763,'Számlafizető(k) adatai'!$C$4:$D$203,2,0),"")</f>
        <v/>
      </c>
      <c r="E2763" s="55" t="str">
        <f>_xlfn.IFNA(VLOOKUP(C2763,'Számlafizető(k) adatai'!$C$4:$M$203,11,0),"")</f>
        <v/>
      </c>
      <c r="F2763" s="178"/>
      <c r="G2763" s="178"/>
      <c r="H2763" s="178"/>
      <c r="I2763" s="55" t="str">
        <f>IF(F2763="","",VLOOKUP(LEFT(F2763,5),'Technikai cellák'!B:C,2,0))</f>
        <v/>
      </c>
      <c r="J2763" s="55" t="str">
        <f>IF(F2763="","",VLOOKUP(I2763,'Technikai cellák'!$C$1:$D$12,2,0))</f>
        <v/>
      </c>
      <c r="K2763" s="179"/>
      <c r="L2763" s="67" t="str">
        <f t="shared" si="835"/>
        <v/>
      </c>
      <c r="M2763" s="68">
        <f t="shared" si="836"/>
        <v>0</v>
      </c>
      <c r="N2763" s="66">
        <f t="shared" si="837"/>
        <v>0</v>
      </c>
      <c r="O2763" s="152"/>
      <c r="P2763" s="172">
        <f t="shared" si="834"/>
        <v>0</v>
      </c>
      <c r="Q2763" s="69">
        <f t="shared" si="838"/>
        <v>0</v>
      </c>
      <c r="R2763" s="62">
        <f t="shared" si="839"/>
        <v>0</v>
      </c>
      <c r="S2763" s="153"/>
      <c r="T2763" s="118" t="str">
        <f t="shared" si="840"/>
        <v/>
      </c>
      <c r="U2763" s="154"/>
      <c r="V2763" s="154"/>
      <c r="W2763" s="154"/>
      <c r="X2763" s="154"/>
      <c r="Y2763" s="154"/>
      <c r="Z2763" s="154"/>
      <c r="AA2763" s="154"/>
      <c r="AB2763" s="154"/>
      <c r="AC2763" s="154"/>
      <c r="AD2763" s="154"/>
      <c r="AE2763" s="154"/>
      <c r="AF2763" s="154"/>
      <c r="AG2763" s="63">
        <f t="shared" si="841"/>
        <v>0</v>
      </c>
      <c r="AH2763" s="56">
        <f t="shared" si="842"/>
        <v>0</v>
      </c>
      <c r="AI2763" s="56">
        <f t="shared" si="843"/>
        <v>0</v>
      </c>
      <c r="AJ2763" s="56">
        <f t="shared" si="844"/>
        <v>0</v>
      </c>
      <c r="AK2763" s="56">
        <f t="shared" si="845"/>
        <v>0</v>
      </c>
      <c r="AL2763" s="56">
        <f t="shared" si="846"/>
        <v>0</v>
      </c>
      <c r="AM2763" s="56">
        <f t="shared" si="847"/>
        <v>0</v>
      </c>
      <c r="AN2763" s="56">
        <f t="shared" si="848"/>
        <v>0</v>
      </c>
      <c r="AO2763" s="56">
        <f t="shared" si="849"/>
        <v>0</v>
      </c>
      <c r="AP2763" s="56">
        <f t="shared" si="850"/>
        <v>0</v>
      </c>
      <c r="AQ2763" s="56">
        <f t="shared" si="851"/>
        <v>0</v>
      </c>
      <c r="AR2763" s="86">
        <f t="shared" si="852"/>
        <v>0</v>
      </c>
    </row>
    <row r="2764" spans="1:44" x14ac:dyDescent="0.25">
      <c r="A2764" s="178"/>
      <c r="B2764" s="55" t="str">
        <f>_xlfn.IFNA(VLOOKUP(A2764,'Ajánlatkérő(k) adatai'!$B$4:$C$205,2,0),"")</f>
        <v/>
      </c>
      <c r="C2764" s="178"/>
      <c r="D2764" s="55" t="str">
        <f>_xlfn.IFNA(VLOOKUP(C2764,'Számlafizető(k) adatai'!$C$4:$D$203,2,0),"")</f>
        <v/>
      </c>
      <c r="E2764" s="55" t="str">
        <f>_xlfn.IFNA(VLOOKUP(C2764,'Számlafizető(k) adatai'!$C$4:$M$203,11,0),"")</f>
        <v/>
      </c>
      <c r="F2764" s="178"/>
      <c r="G2764" s="178"/>
      <c r="H2764" s="178"/>
      <c r="I2764" s="55" t="str">
        <f>IF(F2764="","",VLOOKUP(LEFT(F2764,5),'Technikai cellák'!B:C,2,0))</f>
        <v/>
      </c>
      <c r="J2764" s="55" t="str">
        <f>IF(F2764="","",VLOOKUP(I2764,'Technikai cellák'!$C$1:$D$12,2,0))</f>
        <v/>
      </c>
      <c r="K2764" s="179"/>
      <c r="L2764" s="67" t="str">
        <f t="shared" si="835"/>
        <v/>
      </c>
      <c r="M2764" s="68">
        <f t="shared" si="836"/>
        <v>0</v>
      </c>
      <c r="N2764" s="66">
        <f t="shared" si="837"/>
        <v>0</v>
      </c>
      <c r="O2764" s="152"/>
      <c r="P2764" s="172">
        <f t="shared" si="834"/>
        <v>0</v>
      </c>
      <c r="Q2764" s="69">
        <f t="shared" si="838"/>
        <v>0</v>
      </c>
      <c r="R2764" s="62">
        <f t="shared" si="839"/>
        <v>0</v>
      </c>
      <c r="S2764" s="153"/>
      <c r="T2764" s="118" t="str">
        <f t="shared" si="840"/>
        <v/>
      </c>
      <c r="U2764" s="154"/>
      <c r="V2764" s="154"/>
      <c r="W2764" s="154"/>
      <c r="X2764" s="154"/>
      <c r="Y2764" s="154"/>
      <c r="Z2764" s="154"/>
      <c r="AA2764" s="154"/>
      <c r="AB2764" s="154"/>
      <c r="AC2764" s="154"/>
      <c r="AD2764" s="154"/>
      <c r="AE2764" s="154"/>
      <c r="AF2764" s="154"/>
      <c r="AG2764" s="63">
        <f t="shared" si="841"/>
        <v>0</v>
      </c>
      <c r="AH2764" s="56">
        <f t="shared" si="842"/>
        <v>0</v>
      </c>
      <c r="AI2764" s="56">
        <f t="shared" si="843"/>
        <v>0</v>
      </c>
      <c r="AJ2764" s="56">
        <f t="shared" si="844"/>
        <v>0</v>
      </c>
      <c r="AK2764" s="56">
        <f t="shared" si="845"/>
        <v>0</v>
      </c>
      <c r="AL2764" s="56">
        <f t="shared" si="846"/>
        <v>0</v>
      </c>
      <c r="AM2764" s="56">
        <f t="shared" si="847"/>
        <v>0</v>
      </c>
      <c r="AN2764" s="56">
        <f t="shared" si="848"/>
        <v>0</v>
      </c>
      <c r="AO2764" s="56">
        <f t="shared" si="849"/>
        <v>0</v>
      </c>
      <c r="AP2764" s="56">
        <f t="shared" si="850"/>
        <v>0</v>
      </c>
      <c r="AQ2764" s="56">
        <f t="shared" si="851"/>
        <v>0</v>
      </c>
      <c r="AR2764" s="86">
        <f t="shared" si="852"/>
        <v>0</v>
      </c>
    </row>
    <row r="2765" spans="1:44" x14ac:dyDescent="0.25">
      <c r="A2765" s="178"/>
      <c r="B2765" s="55" t="str">
        <f>_xlfn.IFNA(VLOOKUP(A2765,'Ajánlatkérő(k) adatai'!$B$4:$C$205,2,0),"")</f>
        <v/>
      </c>
      <c r="C2765" s="178"/>
      <c r="D2765" s="55" t="str">
        <f>_xlfn.IFNA(VLOOKUP(C2765,'Számlafizető(k) adatai'!$C$4:$D$203,2,0),"")</f>
        <v/>
      </c>
      <c r="E2765" s="55" t="str">
        <f>_xlfn.IFNA(VLOOKUP(C2765,'Számlafizető(k) adatai'!$C$4:$M$203,11,0),"")</f>
        <v/>
      </c>
      <c r="F2765" s="178"/>
      <c r="G2765" s="178"/>
      <c r="H2765" s="178"/>
      <c r="I2765" s="55" t="str">
        <f>IF(F2765="","",VLOOKUP(LEFT(F2765,5),'Technikai cellák'!B:C,2,0))</f>
        <v/>
      </c>
      <c r="J2765" s="55" t="str">
        <f>IF(F2765="","",VLOOKUP(I2765,'Technikai cellák'!$C$1:$D$12,2,0))</f>
        <v/>
      </c>
      <c r="K2765" s="179"/>
      <c r="L2765" s="67" t="str">
        <f t="shared" si="835"/>
        <v/>
      </c>
      <c r="M2765" s="68">
        <f t="shared" si="836"/>
        <v>0</v>
      </c>
      <c r="N2765" s="66">
        <f t="shared" si="837"/>
        <v>0</v>
      </c>
      <c r="O2765" s="152"/>
      <c r="P2765" s="172">
        <f t="shared" si="834"/>
        <v>0</v>
      </c>
      <c r="Q2765" s="69">
        <f t="shared" si="838"/>
        <v>0</v>
      </c>
      <c r="R2765" s="62">
        <f t="shared" si="839"/>
        <v>0</v>
      </c>
      <c r="S2765" s="153"/>
      <c r="T2765" s="118" t="str">
        <f t="shared" si="840"/>
        <v/>
      </c>
      <c r="U2765" s="154"/>
      <c r="V2765" s="154"/>
      <c r="W2765" s="154"/>
      <c r="X2765" s="154"/>
      <c r="Y2765" s="154"/>
      <c r="Z2765" s="154"/>
      <c r="AA2765" s="154"/>
      <c r="AB2765" s="154"/>
      <c r="AC2765" s="154"/>
      <c r="AD2765" s="154"/>
      <c r="AE2765" s="154"/>
      <c r="AF2765" s="154"/>
      <c r="AG2765" s="63">
        <f t="shared" si="841"/>
        <v>0</v>
      </c>
      <c r="AH2765" s="56">
        <f t="shared" si="842"/>
        <v>0</v>
      </c>
      <c r="AI2765" s="56">
        <f t="shared" si="843"/>
        <v>0</v>
      </c>
      <c r="AJ2765" s="56">
        <f t="shared" si="844"/>
        <v>0</v>
      </c>
      <c r="AK2765" s="56">
        <f t="shared" si="845"/>
        <v>0</v>
      </c>
      <c r="AL2765" s="56">
        <f t="shared" si="846"/>
        <v>0</v>
      </c>
      <c r="AM2765" s="56">
        <f t="shared" si="847"/>
        <v>0</v>
      </c>
      <c r="AN2765" s="56">
        <f t="shared" si="848"/>
        <v>0</v>
      </c>
      <c r="AO2765" s="56">
        <f t="shared" si="849"/>
        <v>0</v>
      </c>
      <c r="AP2765" s="56">
        <f t="shared" si="850"/>
        <v>0</v>
      </c>
      <c r="AQ2765" s="56">
        <f t="shared" si="851"/>
        <v>0</v>
      </c>
      <c r="AR2765" s="86">
        <f t="shared" si="852"/>
        <v>0</v>
      </c>
    </row>
    <row r="2766" spans="1:44" x14ac:dyDescent="0.25">
      <c r="A2766" s="178"/>
      <c r="B2766" s="55" t="str">
        <f>_xlfn.IFNA(VLOOKUP(A2766,'Ajánlatkérő(k) adatai'!$B$4:$C$205,2,0),"")</f>
        <v/>
      </c>
      <c r="C2766" s="178"/>
      <c r="D2766" s="55" t="str">
        <f>_xlfn.IFNA(VLOOKUP(C2766,'Számlafizető(k) adatai'!$C$4:$D$203,2,0),"")</f>
        <v/>
      </c>
      <c r="E2766" s="55" t="str">
        <f>_xlfn.IFNA(VLOOKUP(C2766,'Számlafizető(k) adatai'!$C$4:$M$203,11,0),"")</f>
        <v/>
      </c>
      <c r="F2766" s="178"/>
      <c r="G2766" s="178"/>
      <c r="H2766" s="178"/>
      <c r="I2766" s="55" t="str">
        <f>IF(F2766="","",VLOOKUP(LEFT(F2766,5),'Technikai cellák'!B:C,2,0))</f>
        <v/>
      </c>
      <c r="J2766" s="55" t="str">
        <f>IF(F2766="","",VLOOKUP(I2766,'Technikai cellák'!$C$1:$D$12,2,0))</f>
        <v/>
      </c>
      <c r="K2766" s="179"/>
      <c r="L2766" s="67" t="str">
        <f t="shared" si="835"/>
        <v/>
      </c>
      <c r="M2766" s="68">
        <f t="shared" si="836"/>
        <v>0</v>
      </c>
      <c r="N2766" s="66">
        <f t="shared" si="837"/>
        <v>0</v>
      </c>
      <c r="O2766" s="152"/>
      <c r="P2766" s="172">
        <f t="shared" si="834"/>
        <v>0</v>
      </c>
      <c r="Q2766" s="69">
        <f t="shared" si="838"/>
        <v>0</v>
      </c>
      <c r="R2766" s="62">
        <f t="shared" si="839"/>
        <v>0</v>
      </c>
      <c r="S2766" s="153"/>
      <c r="T2766" s="118" t="str">
        <f t="shared" si="840"/>
        <v/>
      </c>
      <c r="U2766" s="154"/>
      <c r="V2766" s="154"/>
      <c r="W2766" s="154"/>
      <c r="X2766" s="154"/>
      <c r="Y2766" s="154"/>
      <c r="Z2766" s="154"/>
      <c r="AA2766" s="154"/>
      <c r="AB2766" s="154"/>
      <c r="AC2766" s="154"/>
      <c r="AD2766" s="154"/>
      <c r="AE2766" s="154"/>
      <c r="AF2766" s="154"/>
      <c r="AG2766" s="63">
        <f t="shared" si="841"/>
        <v>0</v>
      </c>
      <c r="AH2766" s="56">
        <f t="shared" si="842"/>
        <v>0</v>
      </c>
      <c r="AI2766" s="56">
        <f t="shared" si="843"/>
        <v>0</v>
      </c>
      <c r="AJ2766" s="56">
        <f t="shared" si="844"/>
        <v>0</v>
      </c>
      <c r="AK2766" s="56">
        <f t="shared" si="845"/>
        <v>0</v>
      </c>
      <c r="AL2766" s="56">
        <f t="shared" si="846"/>
        <v>0</v>
      </c>
      <c r="AM2766" s="56">
        <f t="shared" si="847"/>
        <v>0</v>
      </c>
      <c r="AN2766" s="56">
        <f t="shared" si="848"/>
        <v>0</v>
      </c>
      <c r="AO2766" s="56">
        <f t="shared" si="849"/>
        <v>0</v>
      </c>
      <c r="AP2766" s="56">
        <f t="shared" si="850"/>
        <v>0</v>
      </c>
      <c r="AQ2766" s="56">
        <f t="shared" si="851"/>
        <v>0</v>
      </c>
      <c r="AR2766" s="86">
        <f t="shared" si="852"/>
        <v>0</v>
      </c>
    </row>
    <row r="2767" spans="1:44" x14ac:dyDescent="0.25">
      <c r="A2767" s="178"/>
      <c r="B2767" s="55" t="str">
        <f>_xlfn.IFNA(VLOOKUP(A2767,'Ajánlatkérő(k) adatai'!$B$4:$C$205,2,0),"")</f>
        <v/>
      </c>
      <c r="C2767" s="178"/>
      <c r="D2767" s="55" t="str">
        <f>_xlfn.IFNA(VLOOKUP(C2767,'Számlafizető(k) adatai'!$C$4:$D$203,2,0),"")</f>
        <v/>
      </c>
      <c r="E2767" s="55" t="str">
        <f>_xlfn.IFNA(VLOOKUP(C2767,'Számlafizető(k) adatai'!$C$4:$M$203,11,0),"")</f>
        <v/>
      </c>
      <c r="F2767" s="178"/>
      <c r="G2767" s="178"/>
      <c r="H2767" s="178"/>
      <c r="I2767" s="55" t="str">
        <f>IF(F2767="","",VLOOKUP(LEFT(F2767,5),'Technikai cellák'!B:C,2,0))</f>
        <v/>
      </c>
      <c r="J2767" s="55" t="str">
        <f>IF(F2767="","",VLOOKUP(I2767,'Technikai cellák'!$C$1:$D$12,2,0))</f>
        <v/>
      </c>
      <c r="K2767" s="179"/>
      <c r="L2767" s="67" t="str">
        <f t="shared" si="835"/>
        <v/>
      </c>
      <c r="M2767" s="68">
        <f t="shared" si="836"/>
        <v>0</v>
      </c>
      <c r="N2767" s="66">
        <f t="shared" si="837"/>
        <v>0</v>
      </c>
      <c r="O2767" s="152"/>
      <c r="P2767" s="172">
        <f t="shared" si="834"/>
        <v>0</v>
      </c>
      <c r="Q2767" s="69">
        <f t="shared" si="838"/>
        <v>0</v>
      </c>
      <c r="R2767" s="62">
        <f t="shared" si="839"/>
        <v>0</v>
      </c>
      <c r="S2767" s="153"/>
      <c r="T2767" s="118" t="str">
        <f t="shared" si="840"/>
        <v/>
      </c>
      <c r="U2767" s="154"/>
      <c r="V2767" s="154"/>
      <c r="W2767" s="154"/>
      <c r="X2767" s="154"/>
      <c r="Y2767" s="154"/>
      <c r="Z2767" s="154"/>
      <c r="AA2767" s="154"/>
      <c r="AB2767" s="154"/>
      <c r="AC2767" s="154"/>
      <c r="AD2767" s="154"/>
      <c r="AE2767" s="154"/>
      <c r="AF2767" s="154"/>
      <c r="AG2767" s="63">
        <f t="shared" si="841"/>
        <v>0</v>
      </c>
      <c r="AH2767" s="56">
        <f t="shared" si="842"/>
        <v>0</v>
      </c>
      <c r="AI2767" s="56">
        <f t="shared" si="843"/>
        <v>0</v>
      </c>
      <c r="AJ2767" s="56">
        <f t="shared" si="844"/>
        <v>0</v>
      </c>
      <c r="AK2767" s="56">
        <f t="shared" si="845"/>
        <v>0</v>
      </c>
      <c r="AL2767" s="56">
        <f t="shared" si="846"/>
        <v>0</v>
      </c>
      <c r="AM2767" s="56">
        <f t="shared" si="847"/>
        <v>0</v>
      </c>
      <c r="AN2767" s="56">
        <f t="shared" si="848"/>
        <v>0</v>
      </c>
      <c r="AO2767" s="56">
        <f t="shared" si="849"/>
        <v>0</v>
      </c>
      <c r="AP2767" s="56">
        <f t="shared" si="850"/>
        <v>0</v>
      </c>
      <c r="AQ2767" s="56">
        <f t="shared" si="851"/>
        <v>0</v>
      </c>
      <c r="AR2767" s="86">
        <f t="shared" si="852"/>
        <v>0</v>
      </c>
    </row>
    <row r="2768" spans="1:44" x14ac:dyDescent="0.25">
      <c r="A2768" s="178"/>
      <c r="B2768" s="55" t="str">
        <f>_xlfn.IFNA(VLOOKUP(A2768,'Ajánlatkérő(k) adatai'!$B$4:$C$205,2,0),"")</f>
        <v/>
      </c>
      <c r="C2768" s="178"/>
      <c r="D2768" s="55" t="str">
        <f>_xlfn.IFNA(VLOOKUP(C2768,'Számlafizető(k) adatai'!$C$4:$D$203,2,0),"")</f>
        <v/>
      </c>
      <c r="E2768" s="55" t="str">
        <f>_xlfn.IFNA(VLOOKUP(C2768,'Számlafizető(k) adatai'!$C$4:$M$203,11,0),"")</f>
        <v/>
      </c>
      <c r="F2768" s="178"/>
      <c r="G2768" s="178"/>
      <c r="H2768" s="178"/>
      <c r="I2768" s="55" t="str">
        <f>IF(F2768="","",VLOOKUP(LEFT(F2768,5),'Technikai cellák'!B:C,2,0))</f>
        <v/>
      </c>
      <c r="J2768" s="55" t="str">
        <f>IF(F2768="","",VLOOKUP(I2768,'Technikai cellák'!$C$1:$D$12,2,0))</f>
        <v/>
      </c>
      <c r="K2768" s="179"/>
      <c r="L2768" s="67" t="str">
        <f t="shared" si="835"/>
        <v/>
      </c>
      <c r="M2768" s="68">
        <f t="shared" si="836"/>
        <v>0</v>
      </c>
      <c r="N2768" s="66">
        <f t="shared" si="837"/>
        <v>0</v>
      </c>
      <c r="O2768" s="152"/>
      <c r="P2768" s="172">
        <f t="shared" ref="P2768:P2831" si="853">ROUND((IF(K2768&lt;100,0,K2768*$C$7)/$C$8),0)</f>
        <v>0</v>
      </c>
      <c r="Q2768" s="69">
        <f t="shared" si="838"/>
        <v>0</v>
      </c>
      <c r="R2768" s="62">
        <f t="shared" si="839"/>
        <v>0</v>
      </c>
      <c r="S2768" s="153"/>
      <c r="T2768" s="118" t="str">
        <f t="shared" si="840"/>
        <v/>
      </c>
      <c r="U2768" s="154"/>
      <c r="V2768" s="154"/>
      <c r="W2768" s="154"/>
      <c r="X2768" s="154"/>
      <c r="Y2768" s="154"/>
      <c r="Z2768" s="154"/>
      <c r="AA2768" s="154"/>
      <c r="AB2768" s="154"/>
      <c r="AC2768" s="154"/>
      <c r="AD2768" s="154"/>
      <c r="AE2768" s="154"/>
      <c r="AF2768" s="154"/>
      <c r="AG2768" s="63">
        <f t="shared" si="841"/>
        <v>0</v>
      </c>
      <c r="AH2768" s="56">
        <f t="shared" si="842"/>
        <v>0</v>
      </c>
      <c r="AI2768" s="56">
        <f t="shared" si="843"/>
        <v>0</v>
      </c>
      <c r="AJ2768" s="56">
        <f t="shared" si="844"/>
        <v>0</v>
      </c>
      <c r="AK2768" s="56">
        <f t="shared" si="845"/>
        <v>0</v>
      </c>
      <c r="AL2768" s="56">
        <f t="shared" si="846"/>
        <v>0</v>
      </c>
      <c r="AM2768" s="56">
        <f t="shared" si="847"/>
        <v>0</v>
      </c>
      <c r="AN2768" s="56">
        <f t="shared" si="848"/>
        <v>0</v>
      </c>
      <c r="AO2768" s="56">
        <f t="shared" si="849"/>
        <v>0</v>
      </c>
      <c r="AP2768" s="56">
        <f t="shared" si="850"/>
        <v>0</v>
      </c>
      <c r="AQ2768" s="56">
        <f t="shared" si="851"/>
        <v>0</v>
      </c>
      <c r="AR2768" s="86">
        <f t="shared" si="852"/>
        <v>0</v>
      </c>
    </row>
    <row r="2769" spans="1:44" x14ac:dyDescent="0.25">
      <c r="A2769" s="178"/>
      <c r="B2769" s="55" t="str">
        <f>_xlfn.IFNA(VLOOKUP(A2769,'Ajánlatkérő(k) adatai'!$B$4:$C$205,2,0),"")</f>
        <v/>
      </c>
      <c r="C2769" s="178"/>
      <c r="D2769" s="55" t="str">
        <f>_xlfn.IFNA(VLOOKUP(C2769,'Számlafizető(k) adatai'!$C$4:$D$203,2,0),"")</f>
        <v/>
      </c>
      <c r="E2769" s="55" t="str">
        <f>_xlfn.IFNA(VLOOKUP(C2769,'Számlafizető(k) adatai'!$C$4:$M$203,11,0),"")</f>
        <v/>
      </c>
      <c r="F2769" s="178"/>
      <c r="G2769" s="178"/>
      <c r="H2769" s="178"/>
      <c r="I2769" s="55" t="str">
        <f>IF(F2769="","",VLOOKUP(LEFT(F2769,5),'Technikai cellák'!B:C,2,0))</f>
        <v/>
      </c>
      <c r="J2769" s="55" t="str">
        <f>IF(F2769="","",VLOOKUP(I2769,'Technikai cellák'!$C$1:$D$12,2,0))</f>
        <v/>
      </c>
      <c r="K2769" s="179"/>
      <c r="L2769" s="67" t="str">
        <f t="shared" si="835"/>
        <v/>
      </c>
      <c r="M2769" s="68">
        <f t="shared" si="836"/>
        <v>0</v>
      </c>
      <c r="N2769" s="66">
        <f t="shared" si="837"/>
        <v>0</v>
      </c>
      <c r="O2769" s="152"/>
      <c r="P2769" s="172">
        <f t="shared" si="853"/>
        <v>0</v>
      </c>
      <c r="Q2769" s="69">
        <f t="shared" si="838"/>
        <v>0</v>
      </c>
      <c r="R2769" s="62">
        <f t="shared" si="839"/>
        <v>0</v>
      </c>
      <c r="S2769" s="153"/>
      <c r="T2769" s="118" t="str">
        <f t="shared" si="840"/>
        <v/>
      </c>
      <c r="U2769" s="154"/>
      <c r="V2769" s="154"/>
      <c r="W2769" s="154"/>
      <c r="X2769" s="154"/>
      <c r="Y2769" s="154"/>
      <c r="Z2769" s="154"/>
      <c r="AA2769" s="154"/>
      <c r="AB2769" s="154"/>
      <c r="AC2769" s="154"/>
      <c r="AD2769" s="154"/>
      <c r="AE2769" s="154"/>
      <c r="AF2769" s="154"/>
      <c r="AG2769" s="63">
        <f t="shared" si="841"/>
        <v>0</v>
      </c>
      <c r="AH2769" s="56">
        <f t="shared" si="842"/>
        <v>0</v>
      </c>
      <c r="AI2769" s="56">
        <f t="shared" si="843"/>
        <v>0</v>
      </c>
      <c r="AJ2769" s="56">
        <f t="shared" si="844"/>
        <v>0</v>
      </c>
      <c r="AK2769" s="56">
        <f t="shared" si="845"/>
        <v>0</v>
      </c>
      <c r="AL2769" s="56">
        <f t="shared" si="846"/>
        <v>0</v>
      </c>
      <c r="AM2769" s="56">
        <f t="shared" si="847"/>
        <v>0</v>
      </c>
      <c r="AN2769" s="56">
        <f t="shared" si="848"/>
        <v>0</v>
      </c>
      <c r="AO2769" s="56">
        <f t="shared" si="849"/>
        <v>0</v>
      </c>
      <c r="AP2769" s="56">
        <f t="shared" si="850"/>
        <v>0</v>
      </c>
      <c r="AQ2769" s="56">
        <f t="shared" si="851"/>
        <v>0</v>
      </c>
      <c r="AR2769" s="86">
        <f t="shared" si="852"/>
        <v>0</v>
      </c>
    </row>
    <row r="2770" spans="1:44" x14ac:dyDescent="0.25">
      <c r="A2770" s="178"/>
      <c r="B2770" s="55" t="str">
        <f>_xlfn.IFNA(VLOOKUP(A2770,'Ajánlatkérő(k) adatai'!$B$4:$C$205,2,0),"")</f>
        <v/>
      </c>
      <c r="C2770" s="178"/>
      <c r="D2770" s="55" t="str">
        <f>_xlfn.IFNA(VLOOKUP(C2770,'Számlafizető(k) adatai'!$C$4:$D$203,2,0),"")</f>
        <v/>
      </c>
      <c r="E2770" s="55" t="str">
        <f>_xlfn.IFNA(VLOOKUP(C2770,'Számlafizető(k) adatai'!$C$4:$M$203,11,0),"")</f>
        <v/>
      </c>
      <c r="F2770" s="178"/>
      <c r="G2770" s="178"/>
      <c r="H2770" s="178"/>
      <c r="I2770" s="55" t="str">
        <f>IF(F2770="","",VLOOKUP(LEFT(F2770,5),'Technikai cellák'!B:C,2,0))</f>
        <v/>
      </c>
      <c r="J2770" s="55" t="str">
        <f>IF(F2770="","",VLOOKUP(I2770,'Technikai cellák'!$C$1:$D$12,2,0))</f>
        <v/>
      </c>
      <c r="K2770" s="179"/>
      <c r="L2770" s="67" t="str">
        <f t="shared" si="835"/>
        <v/>
      </c>
      <c r="M2770" s="68">
        <f t="shared" si="836"/>
        <v>0</v>
      </c>
      <c r="N2770" s="66">
        <f t="shared" si="837"/>
        <v>0</v>
      </c>
      <c r="O2770" s="152"/>
      <c r="P2770" s="172">
        <f t="shared" si="853"/>
        <v>0</v>
      </c>
      <c r="Q2770" s="69">
        <f t="shared" si="838"/>
        <v>0</v>
      </c>
      <c r="R2770" s="62">
        <f t="shared" si="839"/>
        <v>0</v>
      </c>
      <c r="S2770" s="153"/>
      <c r="T2770" s="118" t="str">
        <f t="shared" si="840"/>
        <v/>
      </c>
      <c r="U2770" s="154"/>
      <c r="V2770" s="154"/>
      <c r="W2770" s="154"/>
      <c r="X2770" s="154"/>
      <c r="Y2770" s="154"/>
      <c r="Z2770" s="154"/>
      <c r="AA2770" s="154"/>
      <c r="AB2770" s="154"/>
      <c r="AC2770" s="154"/>
      <c r="AD2770" s="154"/>
      <c r="AE2770" s="154"/>
      <c r="AF2770" s="154"/>
      <c r="AG2770" s="63">
        <f t="shared" si="841"/>
        <v>0</v>
      </c>
      <c r="AH2770" s="56">
        <f t="shared" si="842"/>
        <v>0</v>
      </c>
      <c r="AI2770" s="56">
        <f t="shared" si="843"/>
        <v>0</v>
      </c>
      <c r="AJ2770" s="56">
        <f t="shared" si="844"/>
        <v>0</v>
      </c>
      <c r="AK2770" s="56">
        <f t="shared" si="845"/>
        <v>0</v>
      </c>
      <c r="AL2770" s="56">
        <f t="shared" si="846"/>
        <v>0</v>
      </c>
      <c r="AM2770" s="56">
        <f t="shared" si="847"/>
        <v>0</v>
      </c>
      <c r="AN2770" s="56">
        <f t="shared" si="848"/>
        <v>0</v>
      </c>
      <c r="AO2770" s="56">
        <f t="shared" si="849"/>
        <v>0</v>
      </c>
      <c r="AP2770" s="56">
        <f t="shared" si="850"/>
        <v>0</v>
      </c>
      <c r="AQ2770" s="56">
        <f t="shared" si="851"/>
        <v>0</v>
      </c>
      <c r="AR2770" s="86">
        <f t="shared" si="852"/>
        <v>0</v>
      </c>
    </row>
    <row r="2771" spans="1:44" x14ac:dyDescent="0.25">
      <c r="A2771" s="178"/>
      <c r="B2771" s="55" t="str">
        <f>_xlfn.IFNA(VLOOKUP(A2771,'Ajánlatkérő(k) adatai'!$B$4:$C$205,2,0),"")</f>
        <v/>
      </c>
      <c r="C2771" s="178"/>
      <c r="D2771" s="55" t="str">
        <f>_xlfn.IFNA(VLOOKUP(C2771,'Számlafizető(k) adatai'!$C$4:$D$203,2,0),"")</f>
        <v/>
      </c>
      <c r="E2771" s="55" t="str">
        <f>_xlfn.IFNA(VLOOKUP(C2771,'Számlafizető(k) adatai'!$C$4:$M$203,11,0),"")</f>
        <v/>
      </c>
      <c r="F2771" s="178"/>
      <c r="G2771" s="178"/>
      <c r="H2771" s="178"/>
      <c r="I2771" s="55" t="str">
        <f>IF(F2771="","",VLOOKUP(LEFT(F2771,5),'Technikai cellák'!B:C,2,0))</f>
        <v/>
      </c>
      <c r="J2771" s="55" t="str">
        <f>IF(F2771="","",VLOOKUP(I2771,'Technikai cellák'!$C$1:$D$12,2,0))</f>
        <v/>
      </c>
      <c r="K2771" s="179"/>
      <c r="L2771" s="67" t="str">
        <f t="shared" si="835"/>
        <v/>
      </c>
      <c r="M2771" s="68">
        <f t="shared" si="836"/>
        <v>0</v>
      </c>
      <c r="N2771" s="66">
        <f t="shared" si="837"/>
        <v>0</v>
      </c>
      <c r="O2771" s="152"/>
      <c r="P2771" s="172">
        <f t="shared" si="853"/>
        <v>0</v>
      </c>
      <c r="Q2771" s="69">
        <f t="shared" si="838"/>
        <v>0</v>
      </c>
      <c r="R2771" s="62">
        <f t="shared" si="839"/>
        <v>0</v>
      </c>
      <c r="S2771" s="153"/>
      <c r="T2771" s="118" t="str">
        <f t="shared" si="840"/>
        <v/>
      </c>
      <c r="U2771" s="154"/>
      <c r="V2771" s="154"/>
      <c r="W2771" s="154"/>
      <c r="X2771" s="154"/>
      <c r="Y2771" s="154"/>
      <c r="Z2771" s="154"/>
      <c r="AA2771" s="154"/>
      <c r="AB2771" s="154"/>
      <c r="AC2771" s="154"/>
      <c r="AD2771" s="154"/>
      <c r="AE2771" s="154"/>
      <c r="AF2771" s="154"/>
      <c r="AG2771" s="63">
        <f t="shared" si="841"/>
        <v>0</v>
      </c>
      <c r="AH2771" s="56">
        <f t="shared" si="842"/>
        <v>0</v>
      </c>
      <c r="AI2771" s="56">
        <f t="shared" si="843"/>
        <v>0</v>
      </c>
      <c r="AJ2771" s="56">
        <f t="shared" si="844"/>
        <v>0</v>
      </c>
      <c r="AK2771" s="56">
        <f t="shared" si="845"/>
        <v>0</v>
      </c>
      <c r="AL2771" s="56">
        <f t="shared" si="846"/>
        <v>0</v>
      </c>
      <c r="AM2771" s="56">
        <f t="shared" si="847"/>
        <v>0</v>
      </c>
      <c r="AN2771" s="56">
        <f t="shared" si="848"/>
        <v>0</v>
      </c>
      <c r="AO2771" s="56">
        <f t="shared" si="849"/>
        <v>0</v>
      </c>
      <c r="AP2771" s="56">
        <f t="shared" si="850"/>
        <v>0</v>
      </c>
      <c r="AQ2771" s="56">
        <f t="shared" si="851"/>
        <v>0</v>
      </c>
      <c r="AR2771" s="86">
        <f t="shared" si="852"/>
        <v>0</v>
      </c>
    </row>
    <row r="2772" spans="1:44" x14ac:dyDescent="0.25">
      <c r="A2772" s="178"/>
      <c r="B2772" s="55" t="str">
        <f>_xlfn.IFNA(VLOOKUP(A2772,'Ajánlatkérő(k) adatai'!$B$4:$C$205,2,0),"")</f>
        <v/>
      </c>
      <c r="C2772" s="178"/>
      <c r="D2772" s="55" t="str">
        <f>_xlfn.IFNA(VLOOKUP(C2772,'Számlafizető(k) adatai'!$C$4:$D$203,2,0),"")</f>
        <v/>
      </c>
      <c r="E2772" s="55" t="str">
        <f>_xlfn.IFNA(VLOOKUP(C2772,'Számlafizető(k) adatai'!$C$4:$M$203,11,0),"")</f>
        <v/>
      </c>
      <c r="F2772" s="178"/>
      <c r="G2772" s="178"/>
      <c r="H2772" s="178"/>
      <c r="I2772" s="55" t="str">
        <f>IF(F2772="","",VLOOKUP(LEFT(F2772,5),'Technikai cellák'!B:C,2,0))</f>
        <v/>
      </c>
      <c r="J2772" s="55" t="str">
        <f>IF(F2772="","",VLOOKUP(I2772,'Technikai cellák'!$C$1:$D$12,2,0))</f>
        <v/>
      </c>
      <c r="K2772" s="179"/>
      <c r="L2772" s="67" t="str">
        <f t="shared" si="835"/>
        <v/>
      </c>
      <c r="M2772" s="68">
        <f t="shared" si="836"/>
        <v>0</v>
      </c>
      <c r="N2772" s="66">
        <f t="shared" si="837"/>
        <v>0</v>
      </c>
      <c r="O2772" s="152"/>
      <c r="P2772" s="172">
        <f t="shared" si="853"/>
        <v>0</v>
      </c>
      <c r="Q2772" s="69">
        <f t="shared" si="838"/>
        <v>0</v>
      </c>
      <c r="R2772" s="62">
        <f t="shared" si="839"/>
        <v>0</v>
      </c>
      <c r="S2772" s="153"/>
      <c r="T2772" s="118" t="str">
        <f t="shared" si="840"/>
        <v/>
      </c>
      <c r="U2772" s="154"/>
      <c r="V2772" s="154"/>
      <c r="W2772" s="154"/>
      <c r="X2772" s="154"/>
      <c r="Y2772" s="154"/>
      <c r="Z2772" s="154"/>
      <c r="AA2772" s="154"/>
      <c r="AB2772" s="154"/>
      <c r="AC2772" s="154"/>
      <c r="AD2772" s="154"/>
      <c r="AE2772" s="154"/>
      <c r="AF2772" s="154"/>
      <c r="AG2772" s="63">
        <f t="shared" si="841"/>
        <v>0</v>
      </c>
      <c r="AH2772" s="56">
        <f t="shared" si="842"/>
        <v>0</v>
      </c>
      <c r="AI2772" s="56">
        <f t="shared" si="843"/>
        <v>0</v>
      </c>
      <c r="AJ2772" s="56">
        <f t="shared" si="844"/>
        <v>0</v>
      </c>
      <c r="AK2772" s="56">
        <f t="shared" si="845"/>
        <v>0</v>
      </c>
      <c r="AL2772" s="56">
        <f t="shared" si="846"/>
        <v>0</v>
      </c>
      <c r="AM2772" s="56">
        <f t="shared" si="847"/>
        <v>0</v>
      </c>
      <c r="AN2772" s="56">
        <f t="shared" si="848"/>
        <v>0</v>
      </c>
      <c r="AO2772" s="56">
        <f t="shared" si="849"/>
        <v>0</v>
      </c>
      <c r="AP2772" s="56">
        <f t="shared" si="850"/>
        <v>0</v>
      </c>
      <c r="AQ2772" s="56">
        <f t="shared" si="851"/>
        <v>0</v>
      </c>
      <c r="AR2772" s="86">
        <f t="shared" si="852"/>
        <v>0</v>
      </c>
    </row>
    <row r="2773" spans="1:44" x14ac:dyDescent="0.25">
      <c r="A2773" s="178"/>
      <c r="B2773" s="55" t="str">
        <f>_xlfn.IFNA(VLOOKUP(A2773,'Ajánlatkérő(k) adatai'!$B$4:$C$205,2,0),"")</f>
        <v/>
      </c>
      <c r="C2773" s="178"/>
      <c r="D2773" s="55" t="str">
        <f>_xlfn.IFNA(VLOOKUP(C2773,'Számlafizető(k) adatai'!$C$4:$D$203,2,0),"")</f>
        <v/>
      </c>
      <c r="E2773" s="55" t="str">
        <f>_xlfn.IFNA(VLOOKUP(C2773,'Számlafizető(k) adatai'!$C$4:$M$203,11,0),"")</f>
        <v/>
      </c>
      <c r="F2773" s="178"/>
      <c r="G2773" s="178"/>
      <c r="H2773" s="178"/>
      <c r="I2773" s="55" t="str">
        <f>IF(F2773="","",VLOOKUP(LEFT(F2773,5),'Technikai cellák'!B:C,2,0))</f>
        <v/>
      </c>
      <c r="J2773" s="55" t="str">
        <f>IF(F2773="","",VLOOKUP(I2773,'Technikai cellák'!$C$1:$D$12,2,0))</f>
        <v/>
      </c>
      <c r="K2773" s="179"/>
      <c r="L2773" s="67" t="str">
        <f t="shared" ref="L2773:L2836" si="854">IF(K2773="","",IF(K2773&lt;20,"20 alatti",IF(K2773&lt;100,"20-99",IF(K2773&lt;500,"100-500","500-"))))</f>
        <v/>
      </c>
      <c r="M2773" s="68">
        <f t="shared" ref="M2773:M2836" si="855">ROUND(IF(L2773="20 alatti",K2773*1,0),0)</f>
        <v>0</v>
      </c>
      <c r="N2773" s="66">
        <f t="shared" ref="N2773:N2836" si="856">ROUND(IF(L2773="20-99",K2773*10.5,0),0)</f>
        <v>0</v>
      </c>
      <c r="O2773" s="152"/>
      <c r="P2773" s="172">
        <f t="shared" si="853"/>
        <v>0</v>
      </c>
      <c r="Q2773" s="69">
        <f t="shared" ref="Q2773:Q2836" si="857">ROUND(R2773*$F$10,0)</f>
        <v>0</v>
      </c>
      <c r="R2773" s="62">
        <f t="shared" ref="R2773:R2836" si="858">SUM(AG2773:AR2773)</f>
        <v>0</v>
      </c>
      <c r="S2773" s="153"/>
      <c r="T2773" s="118" t="str">
        <f t="shared" ref="T2773:T2836" si="859">IF(S2773="","",IF((DAYS360(S2773,$C$4,TRUE))/30&lt;0,"",(DAYS360(S2773,$C$4,))/30))</f>
        <v/>
      </c>
      <c r="U2773" s="154"/>
      <c r="V2773" s="154"/>
      <c r="W2773" s="154"/>
      <c r="X2773" s="154"/>
      <c r="Y2773" s="154"/>
      <c r="Z2773" s="154"/>
      <c r="AA2773" s="154"/>
      <c r="AB2773" s="154"/>
      <c r="AC2773" s="154"/>
      <c r="AD2773" s="154"/>
      <c r="AE2773" s="154"/>
      <c r="AF2773" s="154"/>
      <c r="AG2773" s="63">
        <f t="shared" ref="AG2773:AG2836" si="860">ROUND((U2773*$C$7)/$C$8,0)</f>
        <v>0</v>
      </c>
      <c r="AH2773" s="56">
        <f t="shared" ref="AH2773:AH2836" si="861">ROUND((V2773*$C$7)/$C$8,0)</f>
        <v>0</v>
      </c>
      <c r="AI2773" s="56">
        <f t="shared" ref="AI2773:AI2836" si="862">ROUND((W2773*$C$7)/$C$8,0)</f>
        <v>0</v>
      </c>
      <c r="AJ2773" s="56">
        <f t="shared" ref="AJ2773:AJ2836" si="863">ROUND((X2773*$C$7)/$C$8,0)</f>
        <v>0</v>
      </c>
      <c r="AK2773" s="56">
        <f t="shared" ref="AK2773:AK2836" si="864">ROUND((Y2773*$C$7)/$C$8,0)</f>
        <v>0</v>
      </c>
      <c r="AL2773" s="56">
        <f t="shared" ref="AL2773:AL2836" si="865">ROUND((Z2773*$C$7)/$C$8,0)</f>
        <v>0</v>
      </c>
      <c r="AM2773" s="56">
        <f t="shared" ref="AM2773:AM2836" si="866">ROUND((AA2773*$C$7)/$C$8,0)</f>
        <v>0</v>
      </c>
      <c r="AN2773" s="56">
        <f t="shared" ref="AN2773:AN2836" si="867">ROUND((AB2773*$C$7)/$C$8,0)</f>
        <v>0</v>
      </c>
      <c r="AO2773" s="56">
        <f t="shared" ref="AO2773:AO2836" si="868">ROUND((AC2773*$C$7)/$C$8,0)</f>
        <v>0</v>
      </c>
      <c r="AP2773" s="56">
        <f t="shared" ref="AP2773:AP2836" si="869">ROUND((AD2773*$C$7)/$C$8,0)</f>
        <v>0</v>
      </c>
      <c r="AQ2773" s="56">
        <f t="shared" ref="AQ2773:AQ2836" si="870">ROUND((AE2773*$C$7)/$C$8,0)</f>
        <v>0</v>
      </c>
      <c r="AR2773" s="86">
        <f t="shared" ref="AR2773:AR2836" si="871">ROUND((AF2773*$C$7)/$C$8,0)</f>
        <v>0</v>
      </c>
    </row>
    <row r="2774" spans="1:44" x14ac:dyDescent="0.25">
      <c r="A2774" s="178"/>
      <c r="B2774" s="55" t="str">
        <f>_xlfn.IFNA(VLOOKUP(A2774,'Ajánlatkérő(k) adatai'!$B$4:$C$205,2,0),"")</f>
        <v/>
      </c>
      <c r="C2774" s="178"/>
      <c r="D2774" s="55" t="str">
        <f>_xlfn.IFNA(VLOOKUP(C2774,'Számlafizető(k) adatai'!$C$4:$D$203,2,0),"")</f>
        <v/>
      </c>
      <c r="E2774" s="55" t="str">
        <f>_xlfn.IFNA(VLOOKUP(C2774,'Számlafizető(k) adatai'!$C$4:$M$203,11,0),"")</f>
        <v/>
      </c>
      <c r="F2774" s="178"/>
      <c r="G2774" s="178"/>
      <c r="H2774" s="178"/>
      <c r="I2774" s="55" t="str">
        <f>IF(F2774="","",VLOOKUP(LEFT(F2774,5),'Technikai cellák'!B:C,2,0))</f>
        <v/>
      </c>
      <c r="J2774" s="55" t="str">
        <f>IF(F2774="","",VLOOKUP(I2774,'Technikai cellák'!$C$1:$D$12,2,0))</f>
        <v/>
      </c>
      <c r="K2774" s="179"/>
      <c r="L2774" s="67" t="str">
        <f t="shared" si="854"/>
        <v/>
      </c>
      <c r="M2774" s="68">
        <f t="shared" si="855"/>
        <v>0</v>
      </c>
      <c r="N2774" s="66">
        <f t="shared" si="856"/>
        <v>0</v>
      </c>
      <c r="O2774" s="152"/>
      <c r="P2774" s="172">
        <f t="shared" si="853"/>
        <v>0</v>
      </c>
      <c r="Q2774" s="69">
        <f t="shared" si="857"/>
        <v>0</v>
      </c>
      <c r="R2774" s="62">
        <f t="shared" si="858"/>
        <v>0</v>
      </c>
      <c r="S2774" s="153"/>
      <c r="T2774" s="118" t="str">
        <f t="shared" si="859"/>
        <v/>
      </c>
      <c r="U2774" s="154"/>
      <c r="V2774" s="154"/>
      <c r="W2774" s="154"/>
      <c r="X2774" s="154"/>
      <c r="Y2774" s="154"/>
      <c r="Z2774" s="154"/>
      <c r="AA2774" s="154"/>
      <c r="AB2774" s="154"/>
      <c r="AC2774" s="154"/>
      <c r="AD2774" s="154"/>
      <c r="AE2774" s="154"/>
      <c r="AF2774" s="154"/>
      <c r="AG2774" s="63">
        <f t="shared" si="860"/>
        <v>0</v>
      </c>
      <c r="AH2774" s="56">
        <f t="shared" si="861"/>
        <v>0</v>
      </c>
      <c r="AI2774" s="56">
        <f t="shared" si="862"/>
        <v>0</v>
      </c>
      <c r="AJ2774" s="56">
        <f t="shared" si="863"/>
        <v>0</v>
      </c>
      <c r="AK2774" s="56">
        <f t="shared" si="864"/>
        <v>0</v>
      </c>
      <c r="AL2774" s="56">
        <f t="shared" si="865"/>
        <v>0</v>
      </c>
      <c r="AM2774" s="56">
        <f t="shared" si="866"/>
        <v>0</v>
      </c>
      <c r="AN2774" s="56">
        <f t="shared" si="867"/>
        <v>0</v>
      </c>
      <c r="AO2774" s="56">
        <f t="shared" si="868"/>
        <v>0</v>
      </c>
      <c r="AP2774" s="56">
        <f t="shared" si="869"/>
        <v>0</v>
      </c>
      <c r="AQ2774" s="56">
        <f t="shared" si="870"/>
        <v>0</v>
      </c>
      <c r="AR2774" s="86">
        <f t="shared" si="871"/>
        <v>0</v>
      </c>
    </row>
    <row r="2775" spans="1:44" x14ac:dyDescent="0.25">
      <c r="A2775" s="178"/>
      <c r="B2775" s="55" t="str">
        <f>_xlfn.IFNA(VLOOKUP(A2775,'Ajánlatkérő(k) adatai'!$B$4:$C$205,2,0),"")</f>
        <v/>
      </c>
      <c r="C2775" s="178"/>
      <c r="D2775" s="55" t="str">
        <f>_xlfn.IFNA(VLOOKUP(C2775,'Számlafizető(k) adatai'!$C$4:$D$203,2,0),"")</f>
        <v/>
      </c>
      <c r="E2775" s="55" t="str">
        <f>_xlfn.IFNA(VLOOKUP(C2775,'Számlafizető(k) adatai'!$C$4:$M$203,11,0),"")</f>
        <v/>
      </c>
      <c r="F2775" s="178"/>
      <c r="G2775" s="178"/>
      <c r="H2775" s="178"/>
      <c r="I2775" s="55" t="str">
        <f>IF(F2775="","",VLOOKUP(LEFT(F2775,5),'Technikai cellák'!B:C,2,0))</f>
        <v/>
      </c>
      <c r="J2775" s="55" t="str">
        <f>IF(F2775="","",VLOOKUP(I2775,'Technikai cellák'!$C$1:$D$12,2,0))</f>
        <v/>
      </c>
      <c r="K2775" s="179"/>
      <c r="L2775" s="67" t="str">
        <f t="shared" si="854"/>
        <v/>
      </c>
      <c r="M2775" s="68">
        <f t="shared" si="855"/>
        <v>0</v>
      </c>
      <c r="N2775" s="66">
        <f t="shared" si="856"/>
        <v>0</v>
      </c>
      <c r="O2775" s="152"/>
      <c r="P2775" s="172">
        <f t="shared" si="853"/>
        <v>0</v>
      </c>
      <c r="Q2775" s="69">
        <f t="shared" si="857"/>
        <v>0</v>
      </c>
      <c r="R2775" s="62">
        <f t="shared" si="858"/>
        <v>0</v>
      </c>
      <c r="S2775" s="153"/>
      <c r="T2775" s="118" t="str">
        <f t="shared" si="859"/>
        <v/>
      </c>
      <c r="U2775" s="154"/>
      <c r="V2775" s="154"/>
      <c r="W2775" s="154"/>
      <c r="X2775" s="154"/>
      <c r="Y2775" s="154"/>
      <c r="Z2775" s="154"/>
      <c r="AA2775" s="154"/>
      <c r="AB2775" s="154"/>
      <c r="AC2775" s="154"/>
      <c r="AD2775" s="154"/>
      <c r="AE2775" s="154"/>
      <c r="AF2775" s="154"/>
      <c r="AG2775" s="63">
        <f t="shared" si="860"/>
        <v>0</v>
      </c>
      <c r="AH2775" s="56">
        <f t="shared" si="861"/>
        <v>0</v>
      </c>
      <c r="AI2775" s="56">
        <f t="shared" si="862"/>
        <v>0</v>
      </c>
      <c r="AJ2775" s="56">
        <f t="shared" si="863"/>
        <v>0</v>
      </c>
      <c r="AK2775" s="56">
        <f t="shared" si="864"/>
        <v>0</v>
      </c>
      <c r="AL2775" s="56">
        <f t="shared" si="865"/>
        <v>0</v>
      </c>
      <c r="AM2775" s="56">
        <f t="shared" si="866"/>
        <v>0</v>
      </c>
      <c r="AN2775" s="56">
        <f t="shared" si="867"/>
        <v>0</v>
      </c>
      <c r="AO2775" s="56">
        <f t="shared" si="868"/>
        <v>0</v>
      </c>
      <c r="AP2775" s="56">
        <f t="shared" si="869"/>
        <v>0</v>
      </c>
      <c r="AQ2775" s="56">
        <f t="shared" si="870"/>
        <v>0</v>
      </c>
      <c r="AR2775" s="86">
        <f t="shared" si="871"/>
        <v>0</v>
      </c>
    </row>
    <row r="2776" spans="1:44" x14ac:dyDescent="0.25">
      <c r="A2776" s="178"/>
      <c r="B2776" s="55" t="str">
        <f>_xlfn.IFNA(VLOOKUP(A2776,'Ajánlatkérő(k) adatai'!$B$4:$C$205,2,0),"")</f>
        <v/>
      </c>
      <c r="C2776" s="178"/>
      <c r="D2776" s="55" t="str">
        <f>_xlfn.IFNA(VLOOKUP(C2776,'Számlafizető(k) adatai'!$C$4:$D$203,2,0),"")</f>
        <v/>
      </c>
      <c r="E2776" s="55" t="str">
        <f>_xlfn.IFNA(VLOOKUP(C2776,'Számlafizető(k) adatai'!$C$4:$M$203,11,0),"")</f>
        <v/>
      </c>
      <c r="F2776" s="178"/>
      <c r="G2776" s="178"/>
      <c r="H2776" s="178"/>
      <c r="I2776" s="55" t="str">
        <f>IF(F2776="","",VLOOKUP(LEFT(F2776,5),'Technikai cellák'!B:C,2,0))</f>
        <v/>
      </c>
      <c r="J2776" s="55" t="str">
        <f>IF(F2776="","",VLOOKUP(I2776,'Technikai cellák'!$C$1:$D$12,2,0))</f>
        <v/>
      </c>
      <c r="K2776" s="179"/>
      <c r="L2776" s="67" t="str">
        <f t="shared" si="854"/>
        <v/>
      </c>
      <c r="M2776" s="68">
        <f t="shared" si="855"/>
        <v>0</v>
      </c>
      <c r="N2776" s="66">
        <f t="shared" si="856"/>
        <v>0</v>
      </c>
      <c r="O2776" s="152"/>
      <c r="P2776" s="172">
        <f t="shared" si="853"/>
        <v>0</v>
      </c>
      <c r="Q2776" s="69">
        <f t="shared" si="857"/>
        <v>0</v>
      </c>
      <c r="R2776" s="62">
        <f t="shared" si="858"/>
        <v>0</v>
      </c>
      <c r="S2776" s="153"/>
      <c r="T2776" s="118" t="str">
        <f t="shared" si="859"/>
        <v/>
      </c>
      <c r="U2776" s="154"/>
      <c r="V2776" s="154"/>
      <c r="W2776" s="154"/>
      <c r="X2776" s="154"/>
      <c r="Y2776" s="154"/>
      <c r="Z2776" s="154"/>
      <c r="AA2776" s="154"/>
      <c r="AB2776" s="154"/>
      <c r="AC2776" s="154"/>
      <c r="AD2776" s="154"/>
      <c r="AE2776" s="154"/>
      <c r="AF2776" s="154"/>
      <c r="AG2776" s="63">
        <f t="shared" si="860"/>
        <v>0</v>
      </c>
      <c r="AH2776" s="56">
        <f t="shared" si="861"/>
        <v>0</v>
      </c>
      <c r="AI2776" s="56">
        <f t="shared" si="862"/>
        <v>0</v>
      </c>
      <c r="AJ2776" s="56">
        <f t="shared" si="863"/>
        <v>0</v>
      </c>
      <c r="AK2776" s="56">
        <f t="shared" si="864"/>
        <v>0</v>
      </c>
      <c r="AL2776" s="56">
        <f t="shared" si="865"/>
        <v>0</v>
      </c>
      <c r="AM2776" s="56">
        <f t="shared" si="866"/>
        <v>0</v>
      </c>
      <c r="AN2776" s="56">
        <f t="shared" si="867"/>
        <v>0</v>
      </c>
      <c r="AO2776" s="56">
        <f t="shared" si="868"/>
        <v>0</v>
      </c>
      <c r="AP2776" s="56">
        <f t="shared" si="869"/>
        <v>0</v>
      </c>
      <c r="AQ2776" s="56">
        <f t="shared" si="870"/>
        <v>0</v>
      </c>
      <c r="AR2776" s="86">
        <f t="shared" si="871"/>
        <v>0</v>
      </c>
    </row>
    <row r="2777" spans="1:44" x14ac:dyDescent="0.25">
      <c r="A2777" s="178"/>
      <c r="B2777" s="55" t="str">
        <f>_xlfn.IFNA(VLOOKUP(A2777,'Ajánlatkérő(k) adatai'!$B$4:$C$205,2,0),"")</f>
        <v/>
      </c>
      <c r="C2777" s="178"/>
      <c r="D2777" s="55" t="str">
        <f>_xlfn.IFNA(VLOOKUP(C2777,'Számlafizető(k) adatai'!$C$4:$D$203,2,0),"")</f>
        <v/>
      </c>
      <c r="E2777" s="55" t="str">
        <f>_xlfn.IFNA(VLOOKUP(C2777,'Számlafizető(k) adatai'!$C$4:$M$203,11,0),"")</f>
        <v/>
      </c>
      <c r="F2777" s="178"/>
      <c r="G2777" s="178"/>
      <c r="H2777" s="178"/>
      <c r="I2777" s="55" t="str">
        <f>IF(F2777="","",VLOOKUP(LEFT(F2777,5),'Technikai cellák'!B:C,2,0))</f>
        <v/>
      </c>
      <c r="J2777" s="55" t="str">
        <f>IF(F2777="","",VLOOKUP(I2777,'Technikai cellák'!$C$1:$D$12,2,0))</f>
        <v/>
      </c>
      <c r="K2777" s="179"/>
      <c r="L2777" s="67" t="str">
        <f t="shared" si="854"/>
        <v/>
      </c>
      <c r="M2777" s="68">
        <f t="shared" si="855"/>
        <v>0</v>
      </c>
      <c r="N2777" s="66">
        <f t="shared" si="856"/>
        <v>0</v>
      </c>
      <c r="O2777" s="152"/>
      <c r="P2777" s="172">
        <f t="shared" si="853"/>
        <v>0</v>
      </c>
      <c r="Q2777" s="69">
        <f t="shared" si="857"/>
        <v>0</v>
      </c>
      <c r="R2777" s="62">
        <f t="shared" si="858"/>
        <v>0</v>
      </c>
      <c r="S2777" s="153"/>
      <c r="T2777" s="118" t="str">
        <f t="shared" si="859"/>
        <v/>
      </c>
      <c r="U2777" s="154"/>
      <c r="V2777" s="154"/>
      <c r="W2777" s="154"/>
      <c r="X2777" s="154"/>
      <c r="Y2777" s="154"/>
      <c r="Z2777" s="154"/>
      <c r="AA2777" s="154"/>
      <c r="AB2777" s="154"/>
      <c r="AC2777" s="154"/>
      <c r="AD2777" s="154"/>
      <c r="AE2777" s="154"/>
      <c r="AF2777" s="154"/>
      <c r="AG2777" s="63">
        <f t="shared" si="860"/>
        <v>0</v>
      </c>
      <c r="AH2777" s="56">
        <f t="shared" si="861"/>
        <v>0</v>
      </c>
      <c r="AI2777" s="56">
        <f t="shared" si="862"/>
        <v>0</v>
      </c>
      <c r="AJ2777" s="56">
        <f t="shared" si="863"/>
        <v>0</v>
      </c>
      <c r="AK2777" s="56">
        <f t="shared" si="864"/>
        <v>0</v>
      </c>
      <c r="AL2777" s="56">
        <f t="shared" si="865"/>
        <v>0</v>
      </c>
      <c r="AM2777" s="56">
        <f t="shared" si="866"/>
        <v>0</v>
      </c>
      <c r="AN2777" s="56">
        <f t="shared" si="867"/>
        <v>0</v>
      </c>
      <c r="AO2777" s="56">
        <f t="shared" si="868"/>
        <v>0</v>
      </c>
      <c r="AP2777" s="56">
        <f t="shared" si="869"/>
        <v>0</v>
      </c>
      <c r="AQ2777" s="56">
        <f t="shared" si="870"/>
        <v>0</v>
      </c>
      <c r="AR2777" s="86">
        <f t="shared" si="871"/>
        <v>0</v>
      </c>
    </row>
    <row r="2778" spans="1:44" x14ac:dyDescent="0.25">
      <c r="A2778" s="178"/>
      <c r="B2778" s="55" t="str">
        <f>_xlfn.IFNA(VLOOKUP(A2778,'Ajánlatkérő(k) adatai'!$B$4:$C$205,2,0),"")</f>
        <v/>
      </c>
      <c r="C2778" s="178"/>
      <c r="D2778" s="55" t="str">
        <f>_xlfn.IFNA(VLOOKUP(C2778,'Számlafizető(k) adatai'!$C$4:$D$203,2,0),"")</f>
        <v/>
      </c>
      <c r="E2778" s="55" t="str">
        <f>_xlfn.IFNA(VLOOKUP(C2778,'Számlafizető(k) adatai'!$C$4:$M$203,11,0),"")</f>
        <v/>
      </c>
      <c r="F2778" s="178"/>
      <c r="G2778" s="178"/>
      <c r="H2778" s="178"/>
      <c r="I2778" s="55" t="str">
        <f>IF(F2778="","",VLOOKUP(LEFT(F2778,5),'Technikai cellák'!B:C,2,0))</f>
        <v/>
      </c>
      <c r="J2778" s="55" t="str">
        <f>IF(F2778="","",VLOOKUP(I2778,'Technikai cellák'!$C$1:$D$12,2,0))</f>
        <v/>
      </c>
      <c r="K2778" s="179"/>
      <c r="L2778" s="67" t="str">
        <f t="shared" si="854"/>
        <v/>
      </c>
      <c r="M2778" s="68">
        <f t="shared" si="855"/>
        <v>0</v>
      </c>
      <c r="N2778" s="66">
        <f t="shared" si="856"/>
        <v>0</v>
      </c>
      <c r="O2778" s="152"/>
      <c r="P2778" s="172">
        <f t="shared" si="853"/>
        <v>0</v>
      </c>
      <c r="Q2778" s="69">
        <f t="shared" si="857"/>
        <v>0</v>
      </c>
      <c r="R2778" s="62">
        <f t="shared" si="858"/>
        <v>0</v>
      </c>
      <c r="S2778" s="153"/>
      <c r="T2778" s="118" t="str">
        <f t="shared" si="859"/>
        <v/>
      </c>
      <c r="U2778" s="154"/>
      <c r="V2778" s="154"/>
      <c r="W2778" s="154"/>
      <c r="X2778" s="154"/>
      <c r="Y2778" s="154"/>
      <c r="Z2778" s="154"/>
      <c r="AA2778" s="154"/>
      <c r="AB2778" s="154"/>
      <c r="AC2778" s="154"/>
      <c r="AD2778" s="154"/>
      <c r="AE2778" s="154"/>
      <c r="AF2778" s="154"/>
      <c r="AG2778" s="63">
        <f t="shared" si="860"/>
        <v>0</v>
      </c>
      <c r="AH2778" s="56">
        <f t="shared" si="861"/>
        <v>0</v>
      </c>
      <c r="AI2778" s="56">
        <f t="shared" si="862"/>
        <v>0</v>
      </c>
      <c r="AJ2778" s="56">
        <f t="shared" si="863"/>
        <v>0</v>
      </c>
      <c r="AK2778" s="56">
        <f t="shared" si="864"/>
        <v>0</v>
      </c>
      <c r="AL2778" s="56">
        <f t="shared" si="865"/>
        <v>0</v>
      </c>
      <c r="AM2778" s="56">
        <f t="shared" si="866"/>
        <v>0</v>
      </c>
      <c r="AN2778" s="56">
        <f t="shared" si="867"/>
        <v>0</v>
      </c>
      <c r="AO2778" s="56">
        <f t="shared" si="868"/>
        <v>0</v>
      </c>
      <c r="AP2778" s="56">
        <f t="shared" si="869"/>
        <v>0</v>
      </c>
      <c r="AQ2778" s="56">
        <f t="shared" si="870"/>
        <v>0</v>
      </c>
      <c r="AR2778" s="86">
        <f t="shared" si="871"/>
        <v>0</v>
      </c>
    </row>
    <row r="2779" spans="1:44" x14ac:dyDescent="0.25">
      <c r="A2779" s="178"/>
      <c r="B2779" s="55" t="str">
        <f>_xlfn.IFNA(VLOOKUP(A2779,'Ajánlatkérő(k) adatai'!$B$4:$C$205,2,0),"")</f>
        <v/>
      </c>
      <c r="C2779" s="178"/>
      <c r="D2779" s="55" t="str">
        <f>_xlfn.IFNA(VLOOKUP(C2779,'Számlafizető(k) adatai'!$C$4:$D$203,2,0),"")</f>
        <v/>
      </c>
      <c r="E2779" s="55" t="str">
        <f>_xlfn.IFNA(VLOOKUP(C2779,'Számlafizető(k) adatai'!$C$4:$M$203,11,0),"")</f>
        <v/>
      </c>
      <c r="F2779" s="178"/>
      <c r="G2779" s="178"/>
      <c r="H2779" s="178"/>
      <c r="I2779" s="55" t="str">
        <f>IF(F2779="","",VLOOKUP(LEFT(F2779,5),'Technikai cellák'!B:C,2,0))</f>
        <v/>
      </c>
      <c r="J2779" s="55" t="str">
        <f>IF(F2779="","",VLOOKUP(I2779,'Technikai cellák'!$C$1:$D$12,2,0))</f>
        <v/>
      </c>
      <c r="K2779" s="179"/>
      <c r="L2779" s="67" t="str">
        <f t="shared" si="854"/>
        <v/>
      </c>
      <c r="M2779" s="68">
        <f t="shared" si="855"/>
        <v>0</v>
      </c>
      <c r="N2779" s="66">
        <f t="shared" si="856"/>
        <v>0</v>
      </c>
      <c r="O2779" s="152"/>
      <c r="P2779" s="172">
        <f t="shared" si="853"/>
        <v>0</v>
      </c>
      <c r="Q2779" s="69">
        <f t="shared" si="857"/>
        <v>0</v>
      </c>
      <c r="R2779" s="62">
        <f t="shared" si="858"/>
        <v>0</v>
      </c>
      <c r="S2779" s="153"/>
      <c r="T2779" s="118" t="str">
        <f t="shared" si="859"/>
        <v/>
      </c>
      <c r="U2779" s="154"/>
      <c r="V2779" s="154"/>
      <c r="W2779" s="154"/>
      <c r="X2779" s="154"/>
      <c r="Y2779" s="154"/>
      <c r="Z2779" s="154"/>
      <c r="AA2779" s="154"/>
      <c r="AB2779" s="154"/>
      <c r="AC2779" s="154"/>
      <c r="AD2779" s="154"/>
      <c r="AE2779" s="154"/>
      <c r="AF2779" s="154"/>
      <c r="AG2779" s="63">
        <f t="shared" si="860"/>
        <v>0</v>
      </c>
      <c r="AH2779" s="56">
        <f t="shared" si="861"/>
        <v>0</v>
      </c>
      <c r="AI2779" s="56">
        <f t="shared" si="862"/>
        <v>0</v>
      </c>
      <c r="AJ2779" s="56">
        <f t="shared" si="863"/>
        <v>0</v>
      </c>
      <c r="AK2779" s="56">
        <f t="shared" si="864"/>
        <v>0</v>
      </c>
      <c r="AL2779" s="56">
        <f t="shared" si="865"/>
        <v>0</v>
      </c>
      <c r="AM2779" s="56">
        <f t="shared" si="866"/>
        <v>0</v>
      </c>
      <c r="AN2779" s="56">
        <f t="shared" si="867"/>
        <v>0</v>
      </c>
      <c r="AO2779" s="56">
        <f t="shared" si="868"/>
        <v>0</v>
      </c>
      <c r="AP2779" s="56">
        <f t="shared" si="869"/>
        <v>0</v>
      </c>
      <c r="AQ2779" s="56">
        <f t="shared" si="870"/>
        <v>0</v>
      </c>
      <c r="AR2779" s="86">
        <f t="shared" si="871"/>
        <v>0</v>
      </c>
    </row>
    <row r="2780" spans="1:44" x14ac:dyDescent="0.25">
      <c r="A2780" s="178"/>
      <c r="B2780" s="55" t="str">
        <f>_xlfn.IFNA(VLOOKUP(A2780,'Ajánlatkérő(k) adatai'!$B$4:$C$205,2,0),"")</f>
        <v/>
      </c>
      <c r="C2780" s="178"/>
      <c r="D2780" s="55" t="str">
        <f>_xlfn.IFNA(VLOOKUP(C2780,'Számlafizető(k) adatai'!$C$4:$D$203,2,0),"")</f>
        <v/>
      </c>
      <c r="E2780" s="55" t="str">
        <f>_xlfn.IFNA(VLOOKUP(C2780,'Számlafizető(k) adatai'!$C$4:$M$203,11,0),"")</f>
        <v/>
      </c>
      <c r="F2780" s="178"/>
      <c r="G2780" s="178"/>
      <c r="H2780" s="178"/>
      <c r="I2780" s="55" t="str">
        <f>IF(F2780="","",VLOOKUP(LEFT(F2780,5),'Technikai cellák'!B:C,2,0))</f>
        <v/>
      </c>
      <c r="J2780" s="55" t="str">
        <f>IF(F2780="","",VLOOKUP(I2780,'Technikai cellák'!$C$1:$D$12,2,0))</f>
        <v/>
      </c>
      <c r="K2780" s="179"/>
      <c r="L2780" s="67" t="str">
        <f t="shared" si="854"/>
        <v/>
      </c>
      <c r="M2780" s="68">
        <f t="shared" si="855"/>
        <v>0</v>
      </c>
      <c r="N2780" s="66">
        <f t="shared" si="856"/>
        <v>0</v>
      </c>
      <c r="O2780" s="152"/>
      <c r="P2780" s="172">
        <f t="shared" si="853"/>
        <v>0</v>
      </c>
      <c r="Q2780" s="69">
        <f t="shared" si="857"/>
        <v>0</v>
      </c>
      <c r="R2780" s="62">
        <f t="shared" si="858"/>
        <v>0</v>
      </c>
      <c r="S2780" s="153"/>
      <c r="T2780" s="118" t="str">
        <f t="shared" si="859"/>
        <v/>
      </c>
      <c r="U2780" s="154"/>
      <c r="V2780" s="154"/>
      <c r="W2780" s="154"/>
      <c r="X2780" s="154"/>
      <c r="Y2780" s="154"/>
      <c r="Z2780" s="154"/>
      <c r="AA2780" s="154"/>
      <c r="AB2780" s="154"/>
      <c r="AC2780" s="154"/>
      <c r="AD2780" s="154"/>
      <c r="AE2780" s="154"/>
      <c r="AF2780" s="154"/>
      <c r="AG2780" s="63">
        <f t="shared" si="860"/>
        <v>0</v>
      </c>
      <c r="AH2780" s="56">
        <f t="shared" si="861"/>
        <v>0</v>
      </c>
      <c r="AI2780" s="56">
        <f t="shared" si="862"/>
        <v>0</v>
      </c>
      <c r="AJ2780" s="56">
        <f t="shared" si="863"/>
        <v>0</v>
      </c>
      <c r="AK2780" s="56">
        <f t="shared" si="864"/>
        <v>0</v>
      </c>
      <c r="AL2780" s="56">
        <f t="shared" si="865"/>
        <v>0</v>
      </c>
      <c r="AM2780" s="56">
        <f t="shared" si="866"/>
        <v>0</v>
      </c>
      <c r="AN2780" s="56">
        <f t="shared" si="867"/>
        <v>0</v>
      </c>
      <c r="AO2780" s="56">
        <f t="shared" si="868"/>
        <v>0</v>
      </c>
      <c r="AP2780" s="56">
        <f t="shared" si="869"/>
        <v>0</v>
      </c>
      <c r="AQ2780" s="56">
        <f t="shared" si="870"/>
        <v>0</v>
      </c>
      <c r="AR2780" s="86">
        <f t="shared" si="871"/>
        <v>0</v>
      </c>
    </row>
    <row r="2781" spans="1:44" x14ac:dyDescent="0.25">
      <c r="A2781" s="178"/>
      <c r="B2781" s="55" t="str">
        <f>_xlfn.IFNA(VLOOKUP(A2781,'Ajánlatkérő(k) adatai'!$B$4:$C$205,2,0),"")</f>
        <v/>
      </c>
      <c r="C2781" s="178"/>
      <c r="D2781" s="55" t="str">
        <f>_xlfn.IFNA(VLOOKUP(C2781,'Számlafizető(k) adatai'!$C$4:$D$203,2,0),"")</f>
        <v/>
      </c>
      <c r="E2781" s="55" t="str">
        <f>_xlfn.IFNA(VLOOKUP(C2781,'Számlafizető(k) adatai'!$C$4:$M$203,11,0),"")</f>
        <v/>
      </c>
      <c r="F2781" s="178"/>
      <c r="G2781" s="178"/>
      <c r="H2781" s="178"/>
      <c r="I2781" s="55" t="str">
        <f>IF(F2781="","",VLOOKUP(LEFT(F2781,5),'Technikai cellák'!B:C,2,0))</f>
        <v/>
      </c>
      <c r="J2781" s="55" t="str">
        <f>IF(F2781="","",VLOOKUP(I2781,'Technikai cellák'!$C$1:$D$12,2,0))</f>
        <v/>
      </c>
      <c r="K2781" s="179"/>
      <c r="L2781" s="67" t="str">
        <f t="shared" si="854"/>
        <v/>
      </c>
      <c r="M2781" s="68">
        <f t="shared" si="855"/>
        <v>0</v>
      </c>
      <c r="N2781" s="66">
        <f t="shared" si="856"/>
        <v>0</v>
      </c>
      <c r="O2781" s="152"/>
      <c r="P2781" s="172">
        <f t="shared" si="853"/>
        <v>0</v>
      </c>
      <c r="Q2781" s="69">
        <f t="shared" si="857"/>
        <v>0</v>
      </c>
      <c r="R2781" s="62">
        <f t="shared" si="858"/>
        <v>0</v>
      </c>
      <c r="S2781" s="153"/>
      <c r="T2781" s="118" t="str">
        <f t="shared" si="859"/>
        <v/>
      </c>
      <c r="U2781" s="154"/>
      <c r="V2781" s="154"/>
      <c r="W2781" s="154"/>
      <c r="X2781" s="154"/>
      <c r="Y2781" s="154"/>
      <c r="Z2781" s="154"/>
      <c r="AA2781" s="154"/>
      <c r="AB2781" s="154"/>
      <c r="AC2781" s="154"/>
      <c r="AD2781" s="154"/>
      <c r="AE2781" s="154"/>
      <c r="AF2781" s="154"/>
      <c r="AG2781" s="63">
        <f t="shared" si="860"/>
        <v>0</v>
      </c>
      <c r="AH2781" s="56">
        <f t="shared" si="861"/>
        <v>0</v>
      </c>
      <c r="AI2781" s="56">
        <f t="shared" si="862"/>
        <v>0</v>
      </c>
      <c r="AJ2781" s="56">
        <f t="shared" si="863"/>
        <v>0</v>
      </c>
      <c r="AK2781" s="56">
        <f t="shared" si="864"/>
        <v>0</v>
      </c>
      <c r="AL2781" s="56">
        <f t="shared" si="865"/>
        <v>0</v>
      </c>
      <c r="AM2781" s="56">
        <f t="shared" si="866"/>
        <v>0</v>
      </c>
      <c r="AN2781" s="56">
        <f t="shared" si="867"/>
        <v>0</v>
      </c>
      <c r="AO2781" s="56">
        <f t="shared" si="868"/>
        <v>0</v>
      </c>
      <c r="AP2781" s="56">
        <f t="shared" si="869"/>
        <v>0</v>
      </c>
      <c r="AQ2781" s="56">
        <f t="shared" si="870"/>
        <v>0</v>
      </c>
      <c r="AR2781" s="86">
        <f t="shared" si="871"/>
        <v>0</v>
      </c>
    </row>
    <row r="2782" spans="1:44" x14ac:dyDescent="0.25">
      <c r="A2782" s="178"/>
      <c r="B2782" s="55" t="str">
        <f>_xlfn.IFNA(VLOOKUP(A2782,'Ajánlatkérő(k) adatai'!$B$4:$C$205,2,0),"")</f>
        <v/>
      </c>
      <c r="C2782" s="178"/>
      <c r="D2782" s="55" t="str">
        <f>_xlfn.IFNA(VLOOKUP(C2782,'Számlafizető(k) adatai'!$C$4:$D$203,2,0),"")</f>
        <v/>
      </c>
      <c r="E2782" s="55" t="str">
        <f>_xlfn.IFNA(VLOOKUP(C2782,'Számlafizető(k) adatai'!$C$4:$M$203,11,0),"")</f>
        <v/>
      </c>
      <c r="F2782" s="178"/>
      <c r="G2782" s="178"/>
      <c r="H2782" s="178"/>
      <c r="I2782" s="55" t="str">
        <f>IF(F2782="","",VLOOKUP(LEFT(F2782,5),'Technikai cellák'!B:C,2,0))</f>
        <v/>
      </c>
      <c r="J2782" s="55" t="str">
        <f>IF(F2782="","",VLOOKUP(I2782,'Technikai cellák'!$C$1:$D$12,2,0))</f>
        <v/>
      </c>
      <c r="K2782" s="179"/>
      <c r="L2782" s="67" t="str">
        <f t="shared" si="854"/>
        <v/>
      </c>
      <c r="M2782" s="68">
        <f t="shared" si="855"/>
        <v>0</v>
      </c>
      <c r="N2782" s="66">
        <f t="shared" si="856"/>
        <v>0</v>
      </c>
      <c r="O2782" s="152"/>
      <c r="P2782" s="172">
        <f t="shared" si="853"/>
        <v>0</v>
      </c>
      <c r="Q2782" s="69">
        <f t="shared" si="857"/>
        <v>0</v>
      </c>
      <c r="R2782" s="62">
        <f t="shared" si="858"/>
        <v>0</v>
      </c>
      <c r="S2782" s="153"/>
      <c r="T2782" s="118" t="str">
        <f t="shared" si="859"/>
        <v/>
      </c>
      <c r="U2782" s="154"/>
      <c r="V2782" s="154"/>
      <c r="W2782" s="154"/>
      <c r="X2782" s="154"/>
      <c r="Y2782" s="154"/>
      <c r="Z2782" s="154"/>
      <c r="AA2782" s="154"/>
      <c r="AB2782" s="154"/>
      <c r="AC2782" s="154"/>
      <c r="AD2782" s="154"/>
      <c r="AE2782" s="154"/>
      <c r="AF2782" s="154"/>
      <c r="AG2782" s="63">
        <f t="shared" si="860"/>
        <v>0</v>
      </c>
      <c r="AH2782" s="56">
        <f t="shared" si="861"/>
        <v>0</v>
      </c>
      <c r="AI2782" s="56">
        <f t="shared" si="862"/>
        <v>0</v>
      </c>
      <c r="AJ2782" s="56">
        <f t="shared" si="863"/>
        <v>0</v>
      </c>
      <c r="AK2782" s="56">
        <f t="shared" si="864"/>
        <v>0</v>
      </c>
      <c r="AL2782" s="56">
        <f t="shared" si="865"/>
        <v>0</v>
      </c>
      <c r="AM2782" s="56">
        <f t="shared" si="866"/>
        <v>0</v>
      </c>
      <c r="AN2782" s="56">
        <f t="shared" si="867"/>
        <v>0</v>
      </c>
      <c r="AO2782" s="56">
        <f t="shared" si="868"/>
        <v>0</v>
      </c>
      <c r="AP2782" s="56">
        <f t="shared" si="869"/>
        <v>0</v>
      </c>
      <c r="AQ2782" s="56">
        <f t="shared" si="870"/>
        <v>0</v>
      </c>
      <c r="AR2782" s="86">
        <f t="shared" si="871"/>
        <v>0</v>
      </c>
    </row>
    <row r="2783" spans="1:44" x14ac:dyDescent="0.25">
      <c r="A2783" s="178"/>
      <c r="B2783" s="55" t="str">
        <f>_xlfn.IFNA(VLOOKUP(A2783,'Ajánlatkérő(k) adatai'!$B$4:$C$205,2,0),"")</f>
        <v/>
      </c>
      <c r="C2783" s="178"/>
      <c r="D2783" s="55" t="str">
        <f>_xlfn.IFNA(VLOOKUP(C2783,'Számlafizető(k) adatai'!$C$4:$D$203,2,0),"")</f>
        <v/>
      </c>
      <c r="E2783" s="55" t="str">
        <f>_xlfn.IFNA(VLOOKUP(C2783,'Számlafizető(k) adatai'!$C$4:$M$203,11,0),"")</f>
        <v/>
      </c>
      <c r="F2783" s="178"/>
      <c r="G2783" s="178"/>
      <c r="H2783" s="178"/>
      <c r="I2783" s="55" t="str">
        <f>IF(F2783="","",VLOOKUP(LEFT(F2783,5),'Technikai cellák'!B:C,2,0))</f>
        <v/>
      </c>
      <c r="J2783" s="55" t="str">
        <f>IF(F2783="","",VLOOKUP(I2783,'Technikai cellák'!$C$1:$D$12,2,0))</f>
        <v/>
      </c>
      <c r="K2783" s="179"/>
      <c r="L2783" s="67" t="str">
        <f t="shared" si="854"/>
        <v/>
      </c>
      <c r="M2783" s="68">
        <f t="shared" si="855"/>
        <v>0</v>
      </c>
      <c r="N2783" s="66">
        <f t="shared" si="856"/>
        <v>0</v>
      </c>
      <c r="O2783" s="152"/>
      <c r="P2783" s="172">
        <f t="shared" si="853"/>
        <v>0</v>
      </c>
      <c r="Q2783" s="69">
        <f t="shared" si="857"/>
        <v>0</v>
      </c>
      <c r="R2783" s="62">
        <f t="shared" si="858"/>
        <v>0</v>
      </c>
      <c r="S2783" s="153"/>
      <c r="T2783" s="118" t="str">
        <f t="shared" si="859"/>
        <v/>
      </c>
      <c r="U2783" s="154"/>
      <c r="V2783" s="154"/>
      <c r="W2783" s="154"/>
      <c r="X2783" s="154"/>
      <c r="Y2783" s="154"/>
      <c r="Z2783" s="154"/>
      <c r="AA2783" s="154"/>
      <c r="AB2783" s="154"/>
      <c r="AC2783" s="154"/>
      <c r="AD2783" s="154"/>
      <c r="AE2783" s="154"/>
      <c r="AF2783" s="154"/>
      <c r="AG2783" s="63">
        <f t="shared" si="860"/>
        <v>0</v>
      </c>
      <c r="AH2783" s="56">
        <f t="shared" si="861"/>
        <v>0</v>
      </c>
      <c r="AI2783" s="56">
        <f t="shared" si="862"/>
        <v>0</v>
      </c>
      <c r="AJ2783" s="56">
        <f t="shared" si="863"/>
        <v>0</v>
      </c>
      <c r="AK2783" s="56">
        <f t="shared" si="864"/>
        <v>0</v>
      </c>
      <c r="AL2783" s="56">
        <f t="shared" si="865"/>
        <v>0</v>
      </c>
      <c r="AM2783" s="56">
        <f t="shared" si="866"/>
        <v>0</v>
      </c>
      <c r="AN2783" s="56">
        <f t="shared" si="867"/>
        <v>0</v>
      </c>
      <c r="AO2783" s="56">
        <f t="shared" si="868"/>
        <v>0</v>
      </c>
      <c r="AP2783" s="56">
        <f t="shared" si="869"/>
        <v>0</v>
      </c>
      <c r="AQ2783" s="56">
        <f t="shared" si="870"/>
        <v>0</v>
      </c>
      <c r="AR2783" s="86">
        <f t="shared" si="871"/>
        <v>0</v>
      </c>
    </row>
    <row r="2784" spans="1:44" x14ac:dyDescent="0.25">
      <c r="A2784" s="178"/>
      <c r="B2784" s="55" t="str">
        <f>_xlfn.IFNA(VLOOKUP(A2784,'Ajánlatkérő(k) adatai'!$B$4:$C$205,2,0),"")</f>
        <v/>
      </c>
      <c r="C2784" s="178"/>
      <c r="D2784" s="55" t="str">
        <f>_xlfn.IFNA(VLOOKUP(C2784,'Számlafizető(k) adatai'!$C$4:$D$203,2,0),"")</f>
        <v/>
      </c>
      <c r="E2784" s="55" t="str">
        <f>_xlfn.IFNA(VLOOKUP(C2784,'Számlafizető(k) adatai'!$C$4:$M$203,11,0),"")</f>
        <v/>
      </c>
      <c r="F2784" s="178"/>
      <c r="G2784" s="178"/>
      <c r="H2784" s="178"/>
      <c r="I2784" s="55" t="str">
        <f>IF(F2784="","",VLOOKUP(LEFT(F2784,5),'Technikai cellák'!B:C,2,0))</f>
        <v/>
      </c>
      <c r="J2784" s="55" t="str">
        <f>IF(F2784="","",VLOOKUP(I2784,'Technikai cellák'!$C$1:$D$12,2,0))</f>
        <v/>
      </c>
      <c r="K2784" s="179"/>
      <c r="L2784" s="67" t="str">
        <f t="shared" si="854"/>
        <v/>
      </c>
      <c r="M2784" s="68">
        <f t="shared" si="855"/>
        <v>0</v>
      </c>
      <c r="N2784" s="66">
        <f t="shared" si="856"/>
        <v>0</v>
      </c>
      <c r="O2784" s="152"/>
      <c r="P2784" s="172">
        <f t="shared" si="853"/>
        <v>0</v>
      </c>
      <c r="Q2784" s="69">
        <f t="shared" si="857"/>
        <v>0</v>
      </c>
      <c r="R2784" s="62">
        <f t="shared" si="858"/>
        <v>0</v>
      </c>
      <c r="S2784" s="153"/>
      <c r="T2784" s="118" t="str">
        <f t="shared" si="859"/>
        <v/>
      </c>
      <c r="U2784" s="154"/>
      <c r="V2784" s="154"/>
      <c r="W2784" s="154"/>
      <c r="X2784" s="154"/>
      <c r="Y2784" s="154"/>
      <c r="Z2784" s="154"/>
      <c r="AA2784" s="154"/>
      <c r="AB2784" s="154"/>
      <c r="AC2784" s="154"/>
      <c r="AD2784" s="154"/>
      <c r="AE2784" s="154"/>
      <c r="AF2784" s="154"/>
      <c r="AG2784" s="63">
        <f t="shared" si="860"/>
        <v>0</v>
      </c>
      <c r="AH2784" s="56">
        <f t="shared" si="861"/>
        <v>0</v>
      </c>
      <c r="AI2784" s="56">
        <f t="shared" si="862"/>
        <v>0</v>
      </c>
      <c r="AJ2784" s="56">
        <f t="shared" si="863"/>
        <v>0</v>
      </c>
      <c r="AK2784" s="56">
        <f t="shared" si="864"/>
        <v>0</v>
      </c>
      <c r="AL2784" s="56">
        <f t="shared" si="865"/>
        <v>0</v>
      </c>
      <c r="AM2784" s="56">
        <f t="shared" si="866"/>
        <v>0</v>
      </c>
      <c r="AN2784" s="56">
        <f t="shared" si="867"/>
        <v>0</v>
      </c>
      <c r="AO2784" s="56">
        <f t="shared" si="868"/>
        <v>0</v>
      </c>
      <c r="AP2784" s="56">
        <f t="shared" si="869"/>
        <v>0</v>
      </c>
      <c r="AQ2784" s="56">
        <f t="shared" si="870"/>
        <v>0</v>
      </c>
      <c r="AR2784" s="86">
        <f t="shared" si="871"/>
        <v>0</v>
      </c>
    </row>
    <row r="2785" spans="1:44" x14ac:dyDescent="0.25">
      <c r="A2785" s="178"/>
      <c r="B2785" s="55" t="str">
        <f>_xlfn.IFNA(VLOOKUP(A2785,'Ajánlatkérő(k) adatai'!$B$4:$C$205,2,0),"")</f>
        <v/>
      </c>
      <c r="C2785" s="178"/>
      <c r="D2785" s="55" t="str">
        <f>_xlfn.IFNA(VLOOKUP(C2785,'Számlafizető(k) adatai'!$C$4:$D$203,2,0),"")</f>
        <v/>
      </c>
      <c r="E2785" s="55" t="str">
        <f>_xlfn.IFNA(VLOOKUP(C2785,'Számlafizető(k) adatai'!$C$4:$M$203,11,0),"")</f>
        <v/>
      </c>
      <c r="F2785" s="178"/>
      <c r="G2785" s="178"/>
      <c r="H2785" s="178"/>
      <c r="I2785" s="55" t="str">
        <f>IF(F2785="","",VLOOKUP(LEFT(F2785,5),'Technikai cellák'!B:C,2,0))</f>
        <v/>
      </c>
      <c r="J2785" s="55" t="str">
        <f>IF(F2785="","",VLOOKUP(I2785,'Technikai cellák'!$C$1:$D$12,2,0))</f>
        <v/>
      </c>
      <c r="K2785" s="179"/>
      <c r="L2785" s="67" t="str">
        <f t="shared" si="854"/>
        <v/>
      </c>
      <c r="M2785" s="68">
        <f t="shared" si="855"/>
        <v>0</v>
      </c>
      <c r="N2785" s="66">
        <f t="shared" si="856"/>
        <v>0</v>
      </c>
      <c r="O2785" s="152"/>
      <c r="P2785" s="172">
        <f t="shared" si="853"/>
        <v>0</v>
      </c>
      <c r="Q2785" s="69">
        <f t="shared" si="857"/>
        <v>0</v>
      </c>
      <c r="R2785" s="62">
        <f t="shared" si="858"/>
        <v>0</v>
      </c>
      <c r="S2785" s="153"/>
      <c r="T2785" s="118" t="str">
        <f t="shared" si="859"/>
        <v/>
      </c>
      <c r="U2785" s="154"/>
      <c r="V2785" s="154"/>
      <c r="W2785" s="154"/>
      <c r="X2785" s="154"/>
      <c r="Y2785" s="154"/>
      <c r="Z2785" s="154"/>
      <c r="AA2785" s="154"/>
      <c r="AB2785" s="154"/>
      <c r="AC2785" s="154"/>
      <c r="AD2785" s="154"/>
      <c r="AE2785" s="154"/>
      <c r="AF2785" s="154"/>
      <c r="AG2785" s="63">
        <f t="shared" si="860"/>
        <v>0</v>
      </c>
      <c r="AH2785" s="56">
        <f t="shared" si="861"/>
        <v>0</v>
      </c>
      <c r="AI2785" s="56">
        <f t="shared" si="862"/>
        <v>0</v>
      </c>
      <c r="AJ2785" s="56">
        <f t="shared" si="863"/>
        <v>0</v>
      </c>
      <c r="AK2785" s="56">
        <f t="shared" si="864"/>
        <v>0</v>
      </c>
      <c r="AL2785" s="56">
        <f t="shared" si="865"/>
        <v>0</v>
      </c>
      <c r="AM2785" s="56">
        <f t="shared" si="866"/>
        <v>0</v>
      </c>
      <c r="AN2785" s="56">
        <f t="shared" si="867"/>
        <v>0</v>
      </c>
      <c r="AO2785" s="56">
        <f t="shared" si="868"/>
        <v>0</v>
      </c>
      <c r="AP2785" s="56">
        <f t="shared" si="869"/>
        <v>0</v>
      </c>
      <c r="AQ2785" s="56">
        <f t="shared" si="870"/>
        <v>0</v>
      </c>
      <c r="AR2785" s="86">
        <f t="shared" si="871"/>
        <v>0</v>
      </c>
    </row>
    <row r="2786" spans="1:44" x14ac:dyDescent="0.25">
      <c r="A2786" s="178"/>
      <c r="B2786" s="55" t="str">
        <f>_xlfn.IFNA(VLOOKUP(A2786,'Ajánlatkérő(k) adatai'!$B$4:$C$205,2,0),"")</f>
        <v/>
      </c>
      <c r="C2786" s="178"/>
      <c r="D2786" s="55" t="str">
        <f>_xlfn.IFNA(VLOOKUP(C2786,'Számlafizető(k) adatai'!$C$4:$D$203,2,0),"")</f>
        <v/>
      </c>
      <c r="E2786" s="55" t="str">
        <f>_xlfn.IFNA(VLOOKUP(C2786,'Számlafizető(k) adatai'!$C$4:$M$203,11,0),"")</f>
        <v/>
      </c>
      <c r="F2786" s="178"/>
      <c r="G2786" s="178"/>
      <c r="H2786" s="178"/>
      <c r="I2786" s="55" t="str">
        <f>IF(F2786="","",VLOOKUP(LEFT(F2786,5),'Technikai cellák'!B:C,2,0))</f>
        <v/>
      </c>
      <c r="J2786" s="55" t="str">
        <f>IF(F2786="","",VLOOKUP(I2786,'Technikai cellák'!$C$1:$D$12,2,0))</f>
        <v/>
      </c>
      <c r="K2786" s="179"/>
      <c r="L2786" s="67" t="str">
        <f t="shared" si="854"/>
        <v/>
      </c>
      <c r="M2786" s="68">
        <f t="shared" si="855"/>
        <v>0</v>
      </c>
      <c r="N2786" s="66">
        <f t="shared" si="856"/>
        <v>0</v>
      </c>
      <c r="O2786" s="152"/>
      <c r="P2786" s="172">
        <f t="shared" si="853"/>
        <v>0</v>
      </c>
      <c r="Q2786" s="69">
        <f t="shared" si="857"/>
        <v>0</v>
      </c>
      <c r="R2786" s="62">
        <f t="shared" si="858"/>
        <v>0</v>
      </c>
      <c r="S2786" s="153"/>
      <c r="T2786" s="118" t="str">
        <f t="shared" si="859"/>
        <v/>
      </c>
      <c r="U2786" s="154"/>
      <c r="V2786" s="154"/>
      <c r="W2786" s="154"/>
      <c r="X2786" s="154"/>
      <c r="Y2786" s="154"/>
      <c r="Z2786" s="154"/>
      <c r="AA2786" s="154"/>
      <c r="AB2786" s="154"/>
      <c r="AC2786" s="154"/>
      <c r="AD2786" s="154"/>
      <c r="AE2786" s="154"/>
      <c r="AF2786" s="154"/>
      <c r="AG2786" s="63">
        <f t="shared" si="860"/>
        <v>0</v>
      </c>
      <c r="AH2786" s="56">
        <f t="shared" si="861"/>
        <v>0</v>
      </c>
      <c r="AI2786" s="56">
        <f t="shared" si="862"/>
        <v>0</v>
      </c>
      <c r="AJ2786" s="56">
        <f t="shared" si="863"/>
        <v>0</v>
      </c>
      <c r="AK2786" s="56">
        <f t="shared" si="864"/>
        <v>0</v>
      </c>
      <c r="AL2786" s="56">
        <f t="shared" si="865"/>
        <v>0</v>
      </c>
      <c r="AM2786" s="56">
        <f t="shared" si="866"/>
        <v>0</v>
      </c>
      <c r="AN2786" s="56">
        <f t="shared" si="867"/>
        <v>0</v>
      </c>
      <c r="AO2786" s="56">
        <f t="shared" si="868"/>
        <v>0</v>
      </c>
      <c r="AP2786" s="56">
        <f t="shared" si="869"/>
        <v>0</v>
      </c>
      <c r="AQ2786" s="56">
        <f t="shared" si="870"/>
        <v>0</v>
      </c>
      <c r="AR2786" s="86">
        <f t="shared" si="871"/>
        <v>0</v>
      </c>
    </row>
    <row r="2787" spans="1:44" x14ac:dyDescent="0.25">
      <c r="A2787" s="178"/>
      <c r="B2787" s="55" t="str">
        <f>_xlfn.IFNA(VLOOKUP(A2787,'Ajánlatkérő(k) adatai'!$B$4:$C$205,2,0),"")</f>
        <v/>
      </c>
      <c r="C2787" s="178"/>
      <c r="D2787" s="55" t="str">
        <f>_xlfn.IFNA(VLOOKUP(C2787,'Számlafizető(k) adatai'!$C$4:$D$203,2,0),"")</f>
        <v/>
      </c>
      <c r="E2787" s="55" t="str">
        <f>_xlfn.IFNA(VLOOKUP(C2787,'Számlafizető(k) adatai'!$C$4:$M$203,11,0),"")</f>
        <v/>
      </c>
      <c r="F2787" s="178"/>
      <c r="G2787" s="178"/>
      <c r="H2787" s="178"/>
      <c r="I2787" s="55" t="str">
        <f>IF(F2787="","",VLOOKUP(LEFT(F2787,5),'Technikai cellák'!B:C,2,0))</f>
        <v/>
      </c>
      <c r="J2787" s="55" t="str">
        <f>IF(F2787="","",VLOOKUP(I2787,'Technikai cellák'!$C$1:$D$12,2,0))</f>
        <v/>
      </c>
      <c r="K2787" s="179"/>
      <c r="L2787" s="67" t="str">
        <f t="shared" si="854"/>
        <v/>
      </c>
      <c r="M2787" s="68">
        <f t="shared" si="855"/>
        <v>0</v>
      </c>
      <c r="N2787" s="66">
        <f t="shared" si="856"/>
        <v>0</v>
      </c>
      <c r="O2787" s="152"/>
      <c r="P2787" s="172">
        <f t="shared" si="853"/>
        <v>0</v>
      </c>
      <c r="Q2787" s="69">
        <f t="shared" si="857"/>
        <v>0</v>
      </c>
      <c r="R2787" s="62">
        <f t="shared" si="858"/>
        <v>0</v>
      </c>
      <c r="S2787" s="153"/>
      <c r="T2787" s="118" t="str">
        <f t="shared" si="859"/>
        <v/>
      </c>
      <c r="U2787" s="154"/>
      <c r="V2787" s="154"/>
      <c r="W2787" s="154"/>
      <c r="X2787" s="154"/>
      <c r="Y2787" s="154"/>
      <c r="Z2787" s="154"/>
      <c r="AA2787" s="154"/>
      <c r="AB2787" s="154"/>
      <c r="AC2787" s="154"/>
      <c r="AD2787" s="154"/>
      <c r="AE2787" s="154"/>
      <c r="AF2787" s="154"/>
      <c r="AG2787" s="63">
        <f t="shared" si="860"/>
        <v>0</v>
      </c>
      <c r="AH2787" s="56">
        <f t="shared" si="861"/>
        <v>0</v>
      </c>
      <c r="AI2787" s="56">
        <f t="shared" si="862"/>
        <v>0</v>
      </c>
      <c r="AJ2787" s="56">
        <f t="shared" si="863"/>
        <v>0</v>
      </c>
      <c r="AK2787" s="56">
        <f t="shared" si="864"/>
        <v>0</v>
      </c>
      <c r="AL2787" s="56">
        <f t="shared" si="865"/>
        <v>0</v>
      </c>
      <c r="AM2787" s="56">
        <f t="shared" si="866"/>
        <v>0</v>
      </c>
      <c r="AN2787" s="56">
        <f t="shared" si="867"/>
        <v>0</v>
      </c>
      <c r="AO2787" s="56">
        <f t="shared" si="868"/>
        <v>0</v>
      </c>
      <c r="AP2787" s="56">
        <f t="shared" si="869"/>
        <v>0</v>
      </c>
      <c r="AQ2787" s="56">
        <f t="shared" si="870"/>
        <v>0</v>
      </c>
      <c r="AR2787" s="86">
        <f t="shared" si="871"/>
        <v>0</v>
      </c>
    </row>
    <row r="2788" spans="1:44" x14ac:dyDescent="0.25">
      <c r="A2788" s="178"/>
      <c r="B2788" s="55" t="str">
        <f>_xlfn.IFNA(VLOOKUP(A2788,'Ajánlatkérő(k) adatai'!$B$4:$C$205,2,0),"")</f>
        <v/>
      </c>
      <c r="C2788" s="178"/>
      <c r="D2788" s="55" t="str">
        <f>_xlfn.IFNA(VLOOKUP(C2788,'Számlafizető(k) adatai'!$C$4:$D$203,2,0),"")</f>
        <v/>
      </c>
      <c r="E2788" s="55" t="str">
        <f>_xlfn.IFNA(VLOOKUP(C2788,'Számlafizető(k) adatai'!$C$4:$M$203,11,0),"")</f>
        <v/>
      </c>
      <c r="F2788" s="178"/>
      <c r="G2788" s="178"/>
      <c r="H2788" s="178"/>
      <c r="I2788" s="55" t="str">
        <f>IF(F2788="","",VLOOKUP(LEFT(F2788,5),'Technikai cellák'!B:C,2,0))</f>
        <v/>
      </c>
      <c r="J2788" s="55" t="str">
        <f>IF(F2788="","",VLOOKUP(I2788,'Technikai cellák'!$C$1:$D$12,2,0))</f>
        <v/>
      </c>
      <c r="K2788" s="179"/>
      <c r="L2788" s="67" t="str">
        <f t="shared" si="854"/>
        <v/>
      </c>
      <c r="M2788" s="68">
        <f t="shared" si="855"/>
        <v>0</v>
      </c>
      <c r="N2788" s="66">
        <f t="shared" si="856"/>
        <v>0</v>
      </c>
      <c r="O2788" s="152"/>
      <c r="P2788" s="172">
        <f t="shared" si="853"/>
        <v>0</v>
      </c>
      <c r="Q2788" s="69">
        <f t="shared" si="857"/>
        <v>0</v>
      </c>
      <c r="R2788" s="62">
        <f t="shared" si="858"/>
        <v>0</v>
      </c>
      <c r="S2788" s="153"/>
      <c r="T2788" s="118" t="str">
        <f t="shared" si="859"/>
        <v/>
      </c>
      <c r="U2788" s="154"/>
      <c r="V2788" s="154"/>
      <c r="W2788" s="154"/>
      <c r="X2788" s="154"/>
      <c r="Y2788" s="154"/>
      <c r="Z2788" s="154"/>
      <c r="AA2788" s="154"/>
      <c r="AB2788" s="154"/>
      <c r="AC2788" s="154"/>
      <c r="AD2788" s="154"/>
      <c r="AE2788" s="154"/>
      <c r="AF2788" s="154"/>
      <c r="AG2788" s="63">
        <f t="shared" si="860"/>
        <v>0</v>
      </c>
      <c r="AH2788" s="56">
        <f t="shared" si="861"/>
        <v>0</v>
      </c>
      <c r="AI2788" s="56">
        <f t="shared" si="862"/>
        <v>0</v>
      </c>
      <c r="AJ2788" s="56">
        <f t="shared" si="863"/>
        <v>0</v>
      </c>
      <c r="AK2788" s="56">
        <f t="shared" si="864"/>
        <v>0</v>
      </c>
      <c r="AL2788" s="56">
        <f t="shared" si="865"/>
        <v>0</v>
      </c>
      <c r="AM2788" s="56">
        <f t="shared" si="866"/>
        <v>0</v>
      </c>
      <c r="AN2788" s="56">
        <f t="shared" si="867"/>
        <v>0</v>
      </c>
      <c r="AO2788" s="56">
        <f t="shared" si="868"/>
        <v>0</v>
      </c>
      <c r="AP2788" s="56">
        <f t="shared" si="869"/>
        <v>0</v>
      </c>
      <c r="AQ2788" s="56">
        <f t="shared" si="870"/>
        <v>0</v>
      </c>
      <c r="AR2788" s="86">
        <f t="shared" si="871"/>
        <v>0</v>
      </c>
    </row>
    <row r="2789" spans="1:44" x14ac:dyDescent="0.25">
      <c r="A2789" s="178"/>
      <c r="B2789" s="55" t="str">
        <f>_xlfn.IFNA(VLOOKUP(A2789,'Ajánlatkérő(k) adatai'!$B$4:$C$205,2,0),"")</f>
        <v/>
      </c>
      <c r="C2789" s="178"/>
      <c r="D2789" s="55" t="str">
        <f>_xlfn.IFNA(VLOOKUP(C2789,'Számlafizető(k) adatai'!$C$4:$D$203,2,0),"")</f>
        <v/>
      </c>
      <c r="E2789" s="55" t="str">
        <f>_xlfn.IFNA(VLOOKUP(C2789,'Számlafizető(k) adatai'!$C$4:$M$203,11,0),"")</f>
        <v/>
      </c>
      <c r="F2789" s="178"/>
      <c r="G2789" s="178"/>
      <c r="H2789" s="178"/>
      <c r="I2789" s="55" t="str">
        <f>IF(F2789="","",VLOOKUP(LEFT(F2789,5),'Technikai cellák'!B:C,2,0))</f>
        <v/>
      </c>
      <c r="J2789" s="55" t="str">
        <f>IF(F2789="","",VLOOKUP(I2789,'Technikai cellák'!$C$1:$D$12,2,0))</f>
        <v/>
      </c>
      <c r="K2789" s="179"/>
      <c r="L2789" s="67" t="str">
        <f t="shared" si="854"/>
        <v/>
      </c>
      <c r="M2789" s="68">
        <f t="shared" si="855"/>
        <v>0</v>
      </c>
      <c r="N2789" s="66">
        <f t="shared" si="856"/>
        <v>0</v>
      </c>
      <c r="O2789" s="152"/>
      <c r="P2789" s="172">
        <f t="shared" si="853"/>
        <v>0</v>
      </c>
      <c r="Q2789" s="69">
        <f t="shared" si="857"/>
        <v>0</v>
      </c>
      <c r="R2789" s="62">
        <f t="shared" si="858"/>
        <v>0</v>
      </c>
      <c r="S2789" s="153"/>
      <c r="T2789" s="118" t="str">
        <f t="shared" si="859"/>
        <v/>
      </c>
      <c r="U2789" s="154"/>
      <c r="V2789" s="154"/>
      <c r="W2789" s="154"/>
      <c r="X2789" s="154"/>
      <c r="Y2789" s="154"/>
      <c r="Z2789" s="154"/>
      <c r="AA2789" s="154"/>
      <c r="AB2789" s="154"/>
      <c r="AC2789" s="154"/>
      <c r="AD2789" s="154"/>
      <c r="AE2789" s="154"/>
      <c r="AF2789" s="154"/>
      <c r="AG2789" s="63">
        <f t="shared" si="860"/>
        <v>0</v>
      </c>
      <c r="AH2789" s="56">
        <f t="shared" si="861"/>
        <v>0</v>
      </c>
      <c r="AI2789" s="56">
        <f t="shared" si="862"/>
        <v>0</v>
      </c>
      <c r="AJ2789" s="56">
        <f t="shared" si="863"/>
        <v>0</v>
      </c>
      <c r="AK2789" s="56">
        <f t="shared" si="864"/>
        <v>0</v>
      </c>
      <c r="AL2789" s="56">
        <f t="shared" si="865"/>
        <v>0</v>
      </c>
      <c r="AM2789" s="56">
        <f t="shared" si="866"/>
        <v>0</v>
      </c>
      <c r="AN2789" s="56">
        <f t="shared" si="867"/>
        <v>0</v>
      </c>
      <c r="AO2789" s="56">
        <f t="shared" si="868"/>
        <v>0</v>
      </c>
      <c r="AP2789" s="56">
        <f t="shared" si="869"/>
        <v>0</v>
      </c>
      <c r="AQ2789" s="56">
        <f t="shared" si="870"/>
        <v>0</v>
      </c>
      <c r="AR2789" s="86">
        <f t="shared" si="871"/>
        <v>0</v>
      </c>
    </row>
    <row r="2790" spans="1:44" x14ac:dyDescent="0.25">
      <c r="A2790" s="178"/>
      <c r="B2790" s="55" t="str">
        <f>_xlfn.IFNA(VLOOKUP(A2790,'Ajánlatkérő(k) adatai'!$B$4:$C$205,2,0),"")</f>
        <v/>
      </c>
      <c r="C2790" s="178"/>
      <c r="D2790" s="55" t="str">
        <f>_xlfn.IFNA(VLOOKUP(C2790,'Számlafizető(k) adatai'!$C$4:$D$203,2,0),"")</f>
        <v/>
      </c>
      <c r="E2790" s="55" t="str">
        <f>_xlfn.IFNA(VLOOKUP(C2790,'Számlafizető(k) adatai'!$C$4:$M$203,11,0),"")</f>
        <v/>
      </c>
      <c r="F2790" s="178"/>
      <c r="G2790" s="178"/>
      <c r="H2790" s="178"/>
      <c r="I2790" s="55" t="str">
        <f>IF(F2790="","",VLOOKUP(LEFT(F2790,5),'Technikai cellák'!B:C,2,0))</f>
        <v/>
      </c>
      <c r="J2790" s="55" t="str">
        <f>IF(F2790="","",VLOOKUP(I2790,'Technikai cellák'!$C$1:$D$12,2,0))</f>
        <v/>
      </c>
      <c r="K2790" s="179"/>
      <c r="L2790" s="67" t="str">
        <f t="shared" si="854"/>
        <v/>
      </c>
      <c r="M2790" s="68">
        <f t="shared" si="855"/>
        <v>0</v>
      </c>
      <c r="N2790" s="66">
        <f t="shared" si="856"/>
        <v>0</v>
      </c>
      <c r="O2790" s="152"/>
      <c r="P2790" s="172">
        <f t="shared" si="853"/>
        <v>0</v>
      </c>
      <c r="Q2790" s="69">
        <f t="shared" si="857"/>
        <v>0</v>
      </c>
      <c r="R2790" s="62">
        <f t="shared" si="858"/>
        <v>0</v>
      </c>
      <c r="S2790" s="153"/>
      <c r="T2790" s="118" t="str">
        <f t="shared" si="859"/>
        <v/>
      </c>
      <c r="U2790" s="154"/>
      <c r="V2790" s="154"/>
      <c r="W2790" s="154"/>
      <c r="X2790" s="154"/>
      <c r="Y2790" s="154"/>
      <c r="Z2790" s="154"/>
      <c r="AA2790" s="154"/>
      <c r="AB2790" s="154"/>
      <c r="AC2790" s="154"/>
      <c r="AD2790" s="154"/>
      <c r="AE2790" s="154"/>
      <c r="AF2790" s="154"/>
      <c r="AG2790" s="63">
        <f t="shared" si="860"/>
        <v>0</v>
      </c>
      <c r="AH2790" s="56">
        <f t="shared" si="861"/>
        <v>0</v>
      </c>
      <c r="AI2790" s="56">
        <f t="shared" si="862"/>
        <v>0</v>
      </c>
      <c r="AJ2790" s="56">
        <f t="shared" si="863"/>
        <v>0</v>
      </c>
      <c r="AK2790" s="56">
        <f t="shared" si="864"/>
        <v>0</v>
      </c>
      <c r="AL2790" s="56">
        <f t="shared" si="865"/>
        <v>0</v>
      </c>
      <c r="AM2790" s="56">
        <f t="shared" si="866"/>
        <v>0</v>
      </c>
      <c r="AN2790" s="56">
        <f t="shared" si="867"/>
        <v>0</v>
      </c>
      <c r="AO2790" s="56">
        <f t="shared" si="868"/>
        <v>0</v>
      </c>
      <c r="AP2790" s="56">
        <f t="shared" si="869"/>
        <v>0</v>
      </c>
      <c r="AQ2790" s="56">
        <f t="shared" si="870"/>
        <v>0</v>
      </c>
      <c r="AR2790" s="86">
        <f t="shared" si="871"/>
        <v>0</v>
      </c>
    </row>
    <row r="2791" spans="1:44" x14ac:dyDescent="0.25">
      <c r="A2791" s="178"/>
      <c r="B2791" s="55" t="str">
        <f>_xlfn.IFNA(VLOOKUP(A2791,'Ajánlatkérő(k) adatai'!$B$4:$C$205,2,0),"")</f>
        <v/>
      </c>
      <c r="C2791" s="178"/>
      <c r="D2791" s="55" t="str">
        <f>_xlfn.IFNA(VLOOKUP(C2791,'Számlafizető(k) adatai'!$C$4:$D$203,2,0),"")</f>
        <v/>
      </c>
      <c r="E2791" s="55" t="str">
        <f>_xlfn.IFNA(VLOOKUP(C2791,'Számlafizető(k) adatai'!$C$4:$M$203,11,0),"")</f>
        <v/>
      </c>
      <c r="F2791" s="178"/>
      <c r="G2791" s="178"/>
      <c r="H2791" s="178"/>
      <c r="I2791" s="55" t="str">
        <f>IF(F2791="","",VLOOKUP(LEFT(F2791,5),'Technikai cellák'!B:C,2,0))</f>
        <v/>
      </c>
      <c r="J2791" s="55" t="str">
        <f>IF(F2791="","",VLOOKUP(I2791,'Technikai cellák'!$C$1:$D$12,2,0))</f>
        <v/>
      </c>
      <c r="K2791" s="179"/>
      <c r="L2791" s="67" t="str">
        <f t="shared" si="854"/>
        <v/>
      </c>
      <c r="M2791" s="68">
        <f t="shared" si="855"/>
        <v>0</v>
      </c>
      <c r="N2791" s="66">
        <f t="shared" si="856"/>
        <v>0</v>
      </c>
      <c r="O2791" s="152"/>
      <c r="P2791" s="172">
        <f t="shared" si="853"/>
        <v>0</v>
      </c>
      <c r="Q2791" s="69">
        <f t="shared" si="857"/>
        <v>0</v>
      </c>
      <c r="R2791" s="62">
        <f t="shared" si="858"/>
        <v>0</v>
      </c>
      <c r="S2791" s="153"/>
      <c r="T2791" s="118" t="str">
        <f t="shared" si="859"/>
        <v/>
      </c>
      <c r="U2791" s="154"/>
      <c r="V2791" s="154"/>
      <c r="W2791" s="154"/>
      <c r="X2791" s="154"/>
      <c r="Y2791" s="154"/>
      <c r="Z2791" s="154"/>
      <c r="AA2791" s="154"/>
      <c r="AB2791" s="154"/>
      <c r="AC2791" s="154"/>
      <c r="AD2791" s="154"/>
      <c r="AE2791" s="154"/>
      <c r="AF2791" s="154"/>
      <c r="AG2791" s="63">
        <f t="shared" si="860"/>
        <v>0</v>
      </c>
      <c r="AH2791" s="56">
        <f t="shared" si="861"/>
        <v>0</v>
      </c>
      <c r="AI2791" s="56">
        <f t="shared" si="862"/>
        <v>0</v>
      </c>
      <c r="AJ2791" s="56">
        <f t="shared" si="863"/>
        <v>0</v>
      </c>
      <c r="AK2791" s="56">
        <f t="shared" si="864"/>
        <v>0</v>
      </c>
      <c r="AL2791" s="56">
        <f t="shared" si="865"/>
        <v>0</v>
      </c>
      <c r="AM2791" s="56">
        <f t="shared" si="866"/>
        <v>0</v>
      </c>
      <c r="AN2791" s="56">
        <f t="shared" si="867"/>
        <v>0</v>
      </c>
      <c r="AO2791" s="56">
        <f t="shared" si="868"/>
        <v>0</v>
      </c>
      <c r="AP2791" s="56">
        <f t="shared" si="869"/>
        <v>0</v>
      </c>
      <c r="AQ2791" s="56">
        <f t="shared" si="870"/>
        <v>0</v>
      </c>
      <c r="AR2791" s="86">
        <f t="shared" si="871"/>
        <v>0</v>
      </c>
    </row>
    <row r="2792" spans="1:44" x14ac:dyDescent="0.25">
      <c r="A2792" s="178"/>
      <c r="B2792" s="55" t="str">
        <f>_xlfn.IFNA(VLOOKUP(A2792,'Ajánlatkérő(k) adatai'!$B$4:$C$205,2,0),"")</f>
        <v/>
      </c>
      <c r="C2792" s="178"/>
      <c r="D2792" s="55" t="str">
        <f>_xlfn.IFNA(VLOOKUP(C2792,'Számlafizető(k) adatai'!$C$4:$D$203,2,0),"")</f>
        <v/>
      </c>
      <c r="E2792" s="55" t="str">
        <f>_xlfn.IFNA(VLOOKUP(C2792,'Számlafizető(k) adatai'!$C$4:$M$203,11,0),"")</f>
        <v/>
      </c>
      <c r="F2792" s="178"/>
      <c r="G2792" s="178"/>
      <c r="H2792" s="178"/>
      <c r="I2792" s="55" t="str">
        <f>IF(F2792="","",VLOOKUP(LEFT(F2792,5),'Technikai cellák'!B:C,2,0))</f>
        <v/>
      </c>
      <c r="J2792" s="55" t="str">
        <f>IF(F2792="","",VLOOKUP(I2792,'Technikai cellák'!$C$1:$D$12,2,0))</f>
        <v/>
      </c>
      <c r="K2792" s="179"/>
      <c r="L2792" s="67" t="str">
        <f t="shared" si="854"/>
        <v/>
      </c>
      <c r="M2792" s="68">
        <f t="shared" si="855"/>
        <v>0</v>
      </c>
      <c r="N2792" s="66">
        <f t="shared" si="856"/>
        <v>0</v>
      </c>
      <c r="O2792" s="152"/>
      <c r="P2792" s="172">
        <f t="shared" si="853"/>
        <v>0</v>
      </c>
      <c r="Q2792" s="69">
        <f t="shared" si="857"/>
        <v>0</v>
      </c>
      <c r="R2792" s="62">
        <f t="shared" si="858"/>
        <v>0</v>
      </c>
      <c r="S2792" s="153"/>
      <c r="T2792" s="118" t="str">
        <f t="shared" si="859"/>
        <v/>
      </c>
      <c r="U2792" s="154"/>
      <c r="V2792" s="154"/>
      <c r="W2792" s="154"/>
      <c r="X2792" s="154"/>
      <c r="Y2792" s="154"/>
      <c r="Z2792" s="154"/>
      <c r="AA2792" s="154"/>
      <c r="AB2792" s="154"/>
      <c r="AC2792" s="154"/>
      <c r="AD2792" s="154"/>
      <c r="AE2792" s="154"/>
      <c r="AF2792" s="154"/>
      <c r="AG2792" s="63">
        <f t="shared" si="860"/>
        <v>0</v>
      </c>
      <c r="AH2792" s="56">
        <f t="shared" si="861"/>
        <v>0</v>
      </c>
      <c r="AI2792" s="56">
        <f t="shared" si="862"/>
        <v>0</v>
      </c>
      <c r="AJ2792" s="56">
        <f t="shared" si="863"/>
        <v>0</v>
      </c>
      <c r="AK2792" s="56">
        <f t="shared" si="864"/>
        <v>0</v>
      </c>
      <c r="AL2792" s="56">
        <f t="shared" si="865"/>
        <v>0</v>
      </c>
      <c r="AM2792" s="56">
        <f t="shared" si="866"/>
        <v>0</v>
      </c>
      <c r="AN2792" s="56">
        <f t="shared" si="867"/>
        <v>0</v>
      </c>
      <c r="AO2792" s="56">
        <f t="shared" si="868"/>
        <v>0</v>
      </c>
      <c r="AP2792" s="56">
        <f t="shared" si="869"/>
        <v>0</v>
      </c>
      <c r="AQ2792" s="56">
        <f t="shared" si="870"/>
        <v>0</v>
      </c>
      <c r="AR2792" s="86">
        <f t="shared" si="871"/>
        <v>0</v>
      </c>
    </row>
    <row r="2793" spans="1:44" x14ac:dyDescent="0.25">
      <c r="A2793" s="178"/>
      <c r="B2793" s="55" t="str">
        <f>_xlfn.IFNA(VLOOKUP(A2793,'Ajánlatkérő(k) adatai'!$B$4:$C$205,2,0),"")</f>
        <v/>
      </c>
      <c r="C2793" s="178"/>
      <c r="D2793" s="55" t="str">
        <f>_xlfn.IFNA(VLOOKUP(C2793,'Számlafizető(k) adatai'!$C$4:$D$203,2,0),"")</f>
        <v/>
      </c>
      <c r="E2793" s="55" t="str">
        <f>_xlfn.IFNA(VLOOKUP(C2793,'Számlafizető(k) adatai'!$C$4:$M$203,11,0),"")</f>
        <v/>
      </c>
      <c r="F2793" s="178"/>
      <c r="G2793" s="178"/>
      <c r="H2793" s="178"/>
      <c r="I2793" s="55" t="str">
        <f>IF(F2793="","",VLOOKUP(LEFT(F2793,5),'Technikai cellák'!B:C,2,0))</f>
        <v/>
      </c>
      <c r="J2793" s="55" t="str">
        <f>IF(F2793="","",VLOOKUP(I2793,'Technikai cellák'!$C$1:$D$12,2,0))</f>
        <v/>
      </c>
      <c r="K2793" s="179"/>
      <c r="L2793" s="67" t="str">
        <f t="shared" si="854"/>
        <v/>
      </c>
      <c r="M2793" s="68">
        <f t="shared" si="855"/>
        <v>0</v>
      </c>
      <c r="N2793" s="66">
        <f t="shared" si="856"/>
        <v>0</v>
      </c>
      <c r="O2793" s="152"/>
      <c r="P2793" s="172">
        <f t="shared" si="853"/>
        <v>0</v>
      </c>
      <c r="Q2793" s="69">
        <f t="shared" si="857"/>
        <v>0</v>
      </c>
      <c r="R2793" s="62">
        <f t="shared" si="858"/>
        <v>0</v>
      </c>
      <c r="S2793" s="153"/>
      <c r="T2793" s="118" t="str">
        <f t="shared" si="859"/>
        <v/>
      </c>
      <c r="U2793" s="154"/>
      <c r="V2793" s="154"/>
      <c r="W2793" s="154"/>
      <c r="X2793" s="154"/>
      <c r="Y2793" s="154"/>
      <c r="Z2793" s="154"/>
      <c r="AA2793" s="154"/>
      <c r="AB2793" s="154"/>
      <c r="AC2793" s="154"/>
      <c r="AD2793" s="154"/>
      <c r="AE2793" s="154"/>
      <c r="AF2793" s="154"/>
      <c r="AG2793" s="63">
        <f t="shared" si="860"/>
        <v>0</v>
      </c>
      <c r="AH2793" s="56">
        <f t="shared" si="861"/>
        <v>0</v>
      </c>
      <c r="AI2793" s="56">
        <f t="shared" si="862"/>
        <v>0</v>
      </c>
      <c r="AJ2793" s="56">
        <f t="shared" si="863"/>
        <v>0</v>
      </c>
      <c r="AK2793" s="56">
        <f t="shared" si="864"/>
        <v>0</v>
      </c>
      <c r="AL2793" s="56">
        <f t="shared" si="865"/>
        <v>0</v>
      </c>
      <c r="AM2793" s="56">
        <f t="shared" si="866"/>
        <v>0</v>
      </c>
      <c r="AN2793" s="56">
        <f t="shared" si="867"/>
        <v>0</v>
      </c>
      <c r="AO2793" s="56">
        <f t="shared" si="868"/>
        <v>0</v>
      </c>
      <c r="AP2793" s="56">
        <f t="shared" si="869"/>
        <v>0</v>
      </c>
      <c r="AQ2793" s="56">
        <f t="shared" si="870"/>
        <v>0</v>
      </c>
      <c r="AR2793" s="86">
        <f t="shared" si="871"/>
        <v>0</v>
      </c>
    </row>
    <row r="2794" spans="1:44" x14ac:dyDescent="0.25">
      <c r="A2794" s="178"/>
      <c r="B2794" s="55" t="str">
        <f>_xlfn.IFNA(VLOOKUP(A2794,'Ajánlatkérő(k) adatai'!$B$4:$C$205,2,0),"")</f>
        <v/>
      </c>
      <c r="C2794" s="178"/>
      <c r="D2794" s="55" t="str">
        <f>_xlfn.IFNA(VLOOKUP(C2794,'Számlafizető(k) adatai'!$C$4:$D$203,2,0),"")</f>
        <v/>
      </c>
      <c r="E2794" s="55" t="str">
        <f>_xlfn.IFNA(VLOOKUP(C2794,'Számlafizető(k) adatai'!$C$4:$M$203,11,0),"")</f>
        <v/>
      </c>
      <c r="F2794" s="178"/>
      <c r="G2794" s="178"/>
      <c r="H2794" s="178"/>
      <c r="I2794" s="55" t="str">
        <f>IF(F2794="","",VLOOKUP(LEFT(F2794,5),'Technikai cellák'!B:C,2,0))</f>
        <v/>
      </c>
      <c r="J2794" s="55" t="str">
        <f>IF(F2794="","",VLOOKUP(I2794,'Technikai cellák'!$C$1:$D$12,2,0))</f>
        <v/>
      </c>
      <c r="K2794" s="179"/>
      <c r="L2794" s="67" t="str">
        <f t="shared" si="854"/>
        <v/>
      </c>
      <c r="M2794" s="68">
        <f t="shared" si="855"/>
        <v>0</v>
      </c>
      <c r="N2794" s="66">
        <f t="shared" si="856"/>
        <v>0</v>
      </c>
      <c r="O2794" s="152"/>
      <c r="P2794" s="172">
        <f t="shared" si="853"/>
        <v>0</v>
      </c>
      <c r="Q2794" s="69">
        <f t="shared" si="857"/>
        <v>0</v>
      </c>
      <c r="R2794" s="62">
        <f t="shared" si="858"/>
        <v>0</v>
      </c>
      <c r="S2794" s="153"/>
      <c r="T2794" s="118" t="str">
        <f t="shared" si="859"/>
        <v/>
      </c>
      <c r="U2794" s="154"/>
      <c r="V2794" s="154"/>
      <c r="W2794" s="154"/>
      <c r="X2794" s="154"/>
      <c r="Y2794" s="154"/>
      <c r="Z2794" s="154"/>
      <c r="AA2794" s="154"/>
      <c r="AB2794" s="154"/>
      <c r="AC2794" s="154"/>
      <c r="AD2794" s="154"/>
      <c r="AE2794" s="154"/>
      <c r="AF2794" s="154"/>
      <c r="AG2794" s="63">
        <f t="shared" si="860"/>
        <v>0</v>
      </c>
      <c r="AH2794" s="56">
        <f t="shared" si="861"/>
        <v>0</v>
      </c>
      <c r="AI2794" s="56">
        <f t="shared" si="862"/>
        <v>0</v>
      </c>
      <c r="AJ2794" s="56">
        <f t="shared" si="863"/>
        <v>0</v>
      </c>
      <c r="AK2794" s="56">
        <f t="shared" si="864"/>
        <v>0</v>
      </c>
      <c r="AL2794" s="56">
        <f t="shared" si="865"/>
        <v>0</v>
      </c>
      <c r="AM2794" s="56">
        <f t="shared" si="866"/>
        <v>0</v>
      </c>
      <c r="AN2794" s="56">
        <f t="shared" si="867"/>
        <v>0</v>
      </c>
      <c r="AO2794" s="56">
        <f t="shared" si="868"/>
        <v>0</v>
      </c>
      <c r="AP2794" s="56">
        <f t="shared" si="869"/>
        <v>0</v>
      </c>
      <c r="AQ2794" s="56">
        <f t="shared" si="870"/>
        <v>0</v>
      </c>
      <c r="AR2794" s="86">
        <f t="shared" si="871"/>
        <v>0</v>
      </c>
    </row>
    <row r="2795" spans="1:44" x14ac:dyDescent="0.25">
      <c r="A2795" s="178"/>
      <c r="B2795" s="55" t="str">
        <f>_xlfn.IFNA(VLOOKUP(A2795,'Ajánlatkérő(k) adatai'!$B$4:$C$205,2,0),"")</f>
        <v/>
      </c>
      <c r="C2795" s="178"/>
      <c r="D2795" s="55" t="str">
        <f>_xlfn.IFNA(VLOOKUP(C2795,'Számlafizető(k) adatai'!$C$4:$D$203,2,0),"")</f>
        <v/>
      </c>
      <c r="E2795" s="55" t="str">
        <f>_xlfn.IFNA(VLOOKUP(C2795,'Számlafizető(k) adatai'!$C$4:$M$203,11,0),"")</f>
        <v/>
      </c>
      <c r="F2795" s="178"/>
      <c r="G2795" s="178"/>
      <c r="H2795" s="178"/>
      <c r="I2795" s="55" t="str">
        <f>IF(F2795="","",VLOOKUP(LEFT(F2795,5),'Technikai cellák'!B:C,2,0))</f>
        <v/>
      </c>
      <c r="J2795" s="55" t="str">
        <f>IF(F2795="","",VLOOKUP(I2795,'Technikai cellák'!$C$1:$D$12,2,0))</f>
        <v/>
      </c>
      <c r="K2795" s="179"/>
      <c r="L2795" s="67" t="str">
        <f t="shared" si="854"/>
        <v/>
      </c>
      <c r="M2795" s="68">
        <f t="shared" si="855"/>
        <v>0</v>
      </c>
      <c r="N2795" s="66">
        <f t="shared" si="856"/>
        <v>0</v>
      </c>
      <c r="O2795" s="152"/>
      <c r="P2795" s="172">
        <f t="shared" si="853"/>
        <v>0</v>
      </c>
      <c r="Q2795" s="69">
        <f t="shared" si="857"/>
        <v>0</v>
      </c>
      <c r="R2795" s="62">
        <f t="shared" si="858"/>
        <v>0</v>
      </c>
      <c r="S2795" s="153"/>
      <c r="T2795" s="118" t="str">
        <f t="shared" si="859"/>
        <v/>
      </c>
      <c r="U2795" s="154"/>
      <c r="V2795" s="154"/>
      <c r="W2795" s="154"/>
      <c r="X2795" s="154"/>
      <c r="Y2795" s="154"/>
      <c r="Z2795" s="154"/>
      <c r="AA2795" s="154"/>
      <c r="AB2795" s="154"/>
      <c r="AC2795" s="154"/>
      <c r="AD2795" s="154"/>
      <c r="AE2795" s="154"/>
      <c r="AF2795" s="154"/>
      <c r="AG2795" s="63">
        <f t="shared" si="860"/>
        <v>0</v>
      </c>
      <c r="AH2795" s="56">
        <f t="shared" si="861"/>
        <v>0</v>
      </c>
      <c r="AI2795" s="56">
        <f t="shared" si="862"/>
        <v>0</v>
      </c>
      <c r="AJ2795" s="56">
        <f t="shared" si="863"/>
        <v>0</v>
      </c>
      <c r="AK2795" s="56">
        <f t="shared" si="864"/>
        <v>0</v>
      </c>
      <c r="AL2795" s="56">
        <f t="shared" si="865"/>
        <v>0</v>
      </c>
      <c r="AM2795" s="56">
        <f t="shared" si="866"/>
        <v>0</v>
      </c>
      <c r="AN2795" s="56">
        <f t="shared" si="867"/>
        <v>0</v>
      </c>
      <c r="AO2795" s="56">
        <f t="shared" si="868"/>
        <v>0</v>
      </c>
      <c r="AP2795" s="56">
        <f t="shared" si="869"/>
        <v>0</v>
      </c>
      <c r="AQ2795" s="56">
        <f t="shared" si="870"/>
        <v>0</v>
      </c>
      <c r="AR2795" s="86">
        <f t="shared" si="871"/>
        <v>0</v>
      </c>
    </row>
    <row r="2796" spans="1:44" x14ac:dyDescent="0.25">
      <c r="A2796" s="178"/>
      <c r="B2796" s="55" t="str">
        <f>_xlfn.IFNA(VLOOKUP(A2796,'Ajánlatkérő(k) adatai'!$B$4:$C$205,2,0),"")</f>
        <v/>
      </c>
      <c r="C2796" s="178"/>
      <c r="D2796" s="55" t="str">
        <f>_xlfn.IFNA(VLOOKUP(C2796,'Számlafizető(k) adatai'!$C$4:$D$203,2,0),"")</f>
        <v/>
      </c>
      <c r="E2796" s="55" t="str">
        <f>_xlfn.IFNA(VLOOKUP(C2796,'Számlafizető(k) adatai'!$C$4:$M$203,11,0),"")</f>
        <v/>
      </c>
      <c r="F2796" s="178"/>
      <c r="G2796" s="178"/>
      <c r="H2796" s="178"/>
      <c r="I2796" s="55" t="str">
        <f>IF(F2796="","",VLOOKUP(LEFT(F2796,5),'Technikai cellák'!B:C,2,0))</f>
        <v/>
      </c>
      <c r="J2796" s="55" t="str">
        <f>IF(F2796="","",VLOOKUP(I2796,'Technikai cellák'!$C$1:$D$12,2,0))</f>
        <v/>
      </c>
      <c r="K2796" s="179"/>
      <c r="L2796" s="67" t="str">
        <f t="shared" si="854"/>
        <v/>
      </c>
      <c r="M2796" s="68">
        <f t="shared" si="855"/>
        <v>0</v>
      </c>
      <c r="N2796" s="66">
        <f t="shared" si="856"/>
        <v>0</v>
      </c>
      <c r="O2796" s="152"/>
      <c r="P2796" s="172">
        <f t="shared" si="853"/>
        <v>0</v>
      </c>
      <c r="Q2796" s="69">
        <f t="shared" si="857"/>
        <v>0</v>
      </c>
      <c r="R2796" s="62">
        <f t="shared" si="858"/>
        <v>0</v>
      </c>
      <c r="S2796" s="153"/>
      <c r="T2796" s="118" t="str">
        <f t="shared" si="859"/>
        <v/>
      </c>
      <c r="U2796" s="154"/>
      <c r="V2796" s="154"/>
      <c r="W2796" s="154"/>
      <c r="X2796" s="154"/>
      <c r="Y2796" s="154"/>
      <c r="Z2796" s="154"/>
      <c r="AA2796" s="154"/>
      <c r="AB2796" s="154"/>
      <c r="AC2796" s="154"/>
      <c r="AD2796" s="154"/>
      <c r="AE2796" s="154"/>
      <c r="AF2796" s="154"/>
      <c r="AG2796" s="63">
        <f t="shared" si="860"/>
        <v>0</v>
      </c>
      <c r="AH2796" s="56">
        <f t="shared" si="861"/>
        <v>0</v>
      </c>
      <c r="AI2796" s="56">
        <f t="shared" si="862"/>
        <v>0</v>
      </c>
      <c r="AJ2796" s="56">
        <f t="shared" si="863"/>
        <v>0</v>
      </c>
      <c r="AK2796" s="56">
        <f t="shared" si="864"/>
        <v>0</v>
      </c>
      <c r="AL2796" s="56">
        <f t="shared" si="865"/>
        <v>0</v>
      </c>
      <c r="AM2796" s="56">
        <f t="shared" si="866"/>
        <v>0</v>
      </c>
      <c r="AN2796" s="56">
        <f t="shared" si="867"/>
        <v>0</v>
      </c>
      <c r="AO2796" s="56">
        <f t="shared" si="868"/>
        <v>0</v>
      </c>
      <c r="AP2796" s="56">
        <f t="shared" si="869"/>
        <v>0</v>
      </c>
      <c r="AQ2796" s="56">
        <f t="shared" si="870"/>
        <v>0</v>
      </c>
      <c r="AR2796" s="86">
        <f t="shared" si="871"/>
        <v>0</v>
      </c>
    </row>
    <row r="2797" spans="1:44" x14ac:dyDescent="0.25">
      <c r="A2797" s="178"/>
      <c r="B2797" s="55" t="str">
        <f>_xlfn.IFNA(VLOOKUP(A2797,'Ajánlatkérő(k) adatai'!$B$4:$C$205,2,0),"")</f>
        <v/>
      </c>
      <c r="C2797" s="178"/>
      <c r="D2797" s="55" t="str">
        <f>_xlfn.IFNA(VLOOKUP(C2797,'Számlafizető(k) adatai'!$C$4:$D$203,2,0),"")</f>
        <v/>
      </c>
      <c r="E2797" s="55" t="str">
        <f>_xlfn.IFNA(VLOOKUP(C2797,'Számlafizető(k) adatai'!$C$4:$M$203,11,0),"")</f>
        <v/>
      </c>
      <c r="F2797" s="178"/>
      <c r="G2797" s="178"/>
      <c r="H2797" s="178"/>
      <c r="I2797" s="55" t="str">
        <f>IF(F2797="","",VLOOKUP(LEFT(F2797,5),'Technikai cellák'!B:C,2,0))</f>
        <v/>
      </c>
      <c r="J2797" s="55" t="str">
        <f>IF(F2797="","",VLOOKUP(I2797,'Technikai cellák'!$C$1:$D$12,2,0))</f>
        <v/>
      </c>
      <c r="K2797" s="179"/>
      <c r="L2797" s="67" t="str">
        <f t="shared" si="854"/>
        <v/>
      </c>
      <c r="M2797" s="68">
        <f t="shared" si="855"/>
        <v>0</v>
      </c>
      <c r="N2797" s="66">
        <f t="shared" si="856"/>
        <v>0</v>
      </c>
      <c r="O2797" s="152"/>
      <c r="P2797" s="172">
        <f t="shared" si="853"/>
        <v>0</v>
      </c>
      <c r="Q2797" s="69">
        <f t="shared" si="857"/>
        <v>0</v>
      </c>
      <c r="R2797" s="62">
        <f t="shared" si="858"/>
        <v>0</v>
      </c>
      <c r="S2797" s="153"/>
      <c r="T2797" s="118" t="str">
        <f t="shared" si="859"/>
        <v/>
      </c>
      <c r="U2797" s="154"/>
      <c r="V2797" s="154"/>
      <c r="W2797" s="154"/>
      <c r="X2797" s="154"/>
      <c r="Y2797" s="154"/>
      <c r="Z2797" s="154"/>
      <c r="AA2797" s="154"/>
      <c r="AB2797" s="154"/>
      <c r="AC2797" s="154"/>
      <c r="AD2797" s="154"/>
      <c r="AE2797" s="154"/>
      <c r="AF2797" s="154"/>
      <c r="AG2797" s="63">
        <f t="shared" si="860"/>
        <v>0</v>
      </c>
      <c r="AH2797" s="56">
        <f t="shared" si="861"/>
        <v>0</v>
      </c>
      <c r="AI2797" s="56">
        <f t="shared" si="862"/>
        <v>0</v>
      </c>
      <c r="AJ2797" s="56">
        <f t="shared" si="863"/>
        <v>0</v>
      </c>
      <c r="AK2797" s="56">
        <f t="shared" si="864"/>
        <v>0</v>
      </c>
      <c r="AL2797" s="56">
        <f t="shared" si="865"/>
        <v>0</v>
      </c>
      <c r="AM2797" s="56">
        <f t="shared" si="866"/>
        <v>0</v>
      </c>
      <c r="AN2797" s="56">
        <f t="shared" si="867"/>
        <v>0</v>
      </c>
      <c r="AO2797" s="56">
        <f t="shared" si="868"/>
        <v>0</v>
      </c>
      <c r="AP2797" s="56">
        <f t="shared" si="869"/>
        <v>0</v>
      </c>
      <c r="AQ2797" s="56">
        <f t="shared" si="870"/>
        <v>0</v>
      </c>
      <c r="AR2797" s="86">
        <f t="shared" si="871"/>
        <v>0</v>
      </c>
    </row>
    <row r="2798" spans="1:44" x14ac:dyDescent="0.25">
      <c r="A2798" s="178"/>
      <c r="B2798" s="55" t="str">
        <f>_xlfn.IFNA(VLOOKUP(A2798,'Ajánlatkérő(k) adatai'!$B$4:$C$205,2,0),"")</f>
        <v/>
      </c>
      <c r="C2798" s="178"/>
      <c r="D2798" s="55" t="str">
        <f>_xlfn.IFNA(VLOOKUP(C2798,'Számlafizető(k) adatai'!$C$4:$D$203,2,0),"")</f>
        <v/>
      </c>
      <c r="E2798" s="55" t="str">
        <f>_xlfn.IFNA(VLOOKUP(C2798,'Számlafizető(k) adatai'!$C$4:$M$203,11,0),"")</f>
        <v/>
      </c>
      <c r="F2798" s="178"/>
      <c r="G2798" s="178"/>
      <c r="H2798" s="178"/>
      <c r="I2798" s="55" t="str">
        <f>IF(F2798="","",VLOOKUP(LEFT(F2798,5),'Technikai cellák'!B:C,2,0))</f>
        <v/>
      </c>
      <c r="J2798" s="55" t="str">
        <f>IF(F2798="","",VLOOKUP(I2798,'Technikai cellák'!$C$1:$D$12,2,0))</f>
        <v/>
      </c>
      <c r="K2798" s="179"/>
      <c r="L2798" s="67" t="str">
        <f t="shared" si="854"/>
        <v/>
      </c>
      <c r="M2798" s="68">
        <f t="shared" si="855"/>
        <v>0</v>
      </c>
      <c r="N2798" s="66">
        <f t="shared" si="856"/>
        <v>0</v>
      </c>
      <c r="O2798" s="152"/>
      <c r="P2798" s="172">
        <f t="shared" si="853"/>
        <v>0</v>
      </c>
      <c r="Q2798" s="69">
        <f t="shared" si="857"/>
        <v>0</v>
      </c>
      <c r="R2798" s="62">
        <f t="shared" si="858"/>
        <v>0</v>
      </c>
      <c r="S2798" s="153"/>
      <c r="T2798" s="118" t="str">
        <f t="shared" si="859"/>
        <v/>
      </c>
      <c r="U2798" s="154"/>
      <c r="V2798" s="154"/>
      <c r="W2798" s="154"/>
      <c r="X2798" s="154"/>
      <c r="Y2798" s="154"/>
      <c r="Z2798" s="154"/>
      <c r="AA2798" s="154"/>
      <c r="AB2798" s="154"/>
      <c r="AC2798" s="154"/>
      <c r="AD2798" s="154"/>
      <c r="AE2798" s="154"/>
      <c r="AF2798" s="154"/>
      <c r="AG2798" s="63">
        <f t="shared" si="860"/>
        <v>0</v>
      </c>
      <c r="AH2798" s="56">
        <f t="shared" si="861"/>
        <v>0</v>
      </c>
      <c r="AI2798" s="56">
        <f t="shared" si="862"/>
        <v>0</v>
      </c>
      <c r="AJ2798" s="56">
        <f t="shared" si="863"/>
        <v>0</v>
      </c>
      <c r="AK2798" s="56">
        <f t="shared" si="864"/>
        <v>0</v>
      </c>
      <c r="AL2798" s="56">
        <f t="shared" si="865"/>
        <v>0</v>
      </c>
      <c r="AM2798" s="56">
        <f t="shared" si="866"/>
        <v>0</v>
      </c>
      <c r="AN2798" s="56">
        <f t="shared" si="867"/>
        <v>0</v>
      </c>
      <c r="AO2798" s="56">
        <f t="shared" si="868"/>
        <v>0</v>
      </c>
      <c r="AP2798" s="56">
        <f t="shared" si="869"/>
        <v>0</v>
      </c>
      <c r="AQ2798" s="56">
        <f t="shared" si="870"/>
        <v>0</v>
      </c>
      <c r="AR2798" s="86">
        <f t="shared" si="871"/>
        <v>0</v>
      </c>
    </row>
    <row r="2799" spans="1:44" x14ac:dyDescent="0.25">
      <c r="A2799" s="178"/>
      <c r="B2799" s="55" t="str">
        <f>_xlfn.IFNA(VLOOKUP(A2799,'Ajánlatkérő(k) adatai'!$B$4:$C$205,2,0),"")</f>
        <v/>
      </c>
      <c r="C2799" s="178"/>
      <c r="D2799" s="55" t="str">
        <f>_xlfn.IFNA(VLOOKUP(C2799,'Számlafizető(k) adatai'!$C$4:$D$203,2,0),"")</f>
        <v/>
      </c>
      <c r="E2799" s="55" t="str">
        <f>_xlfn.IFNA(VLOOKUP(C2799,'Számlafizető(k) adatai'!$C$4:$M$203,11,0),"")</f>
        <v/>
      </c>
      <c r="F2799" s="178"/>
      <c r="G2799" s="178"/>
      <c r="H2799" s="178"/>
      <c r="I2799" s="55" t="str">
        <f>IF(F2799="","",VLOOKUP(LEFT(F2799,5),'Technikai cellák'!B:C,2,0))</f>
        <v/>
      </c>
      <c r="J2799" s="55" t="str">
        <f>IF(F2799="","",VLOOKUP(I2799,'Technikai cellák'!$C$1:$D$12,2,0))</f>
        <v/>
      </c>
      <c r="K2799" s="179"/>
      <c r="L2799" s="67" t="str">
        <f t="shared" si="854"/>
        <v/>
      </c>
      <c r="M2799" s="68">
        <f t="shared" si="855"/>
        <v>0</v>
      </c>
      <c r="N2799" s="66">
        <f t="shared" si="856"/>
        <v>0</v>
      </c>
      <c r="O2799" s="152"/>
      <c r="P2799" s="172">
        <f t="shared" si="853"/>
        <v>0</v>
      </c>
      <c r="Q2799" s="69">
        <f t="shared" si="857"/>
        <v>0</v>
      </c>
      <c r="R2799" s="62">
        <f t="shared" si="858"/>
        <v>0</v>
      </c>
      <c r="S2799" s="153"/>
      <c r="T2799" s="118" t="str">
        <f t="shared" si="859"/>
        <v/>
      </c>
      <c r="U2799" s="154"/>
      <c r="V2799" s="154"/>
      <c r="W2799" s="154"/>
      <c r="X2799" s="154"/>
      <c r="Y2799" s="154"/>
      <c r="Z2799" s="154"/>
      <c r="AA2799" s="154"/>
      <c r="AB2799" s="154"/>
      <c r="AC2799" s="154"/>
      <c r="AD2799" s="154"/>
      <c r="AE2799" s="154"/>
      <c r="AF2799" s="154"/>
      <c r="AG2799" s="63">
        <f t="shared" si="860"/>
        <v>0</v>
      </c>
      <c r="AH2799" s="56">
        <f t="shared" si="861"/>
        <v>0</v>
      </c>
      <c r="AI2799" s="56">
        <f t="shared" si="862"/>
        <v>0</v>
      </c>
      <c r="AJ2799" s="56">
        <f t="shared" si="863"/>
        <v>0</v>
      </c>
      <c r="AK2799" s="56">
        <f t="shared" si="864"/>
        <v>0</v>
      </c>
      <c r="AL2799" s="56">
        <f t="shared" si="865"/>
        <v>0</v>
      </c>
      <c r="AM2799" s="56">
        <f t="shared" si="866"/>
        <v>0</v>
      </c>
      <c r="AN2799" s="56">
        <f t="shared" si="867"/>
        <v>0</v>
      </c>
      <c r="AO2799" s="56">
        <f t="shared" si="868"/>
        <v>0</v>
      </c>
      <c r="AP2799" s="56">
        <f t="shared" si="869"/>
        <v>0</v>
      </c>
      <c r="AQ2799" s="56">
        <f t="shared" si="870"/>
        <v>0</v>
      </c>
      <c r="AR2799" s="86">
        <f t="shared" si="871"/>
        <v>0</v>
      </c>
    </row>
    <row r="2800" spans="1:44" x14ac:dyDescent="0.25">
      <c r="A2800" s="178"/>
      <c r="B2800" s="55" t="str">
        <f>_xlfn.IFNA(VLOOKUP(A2800,'Ajánlatkérő(k) adatai'!$B$4:$C$205,2,0),"")</f>
        <v/>
      </c>
      <c r="C2800" s="178"/>
      <c r="D2800" s="55" t="str">
        <f>_xlfn.IFNA(VLOOKUP(C2800,'Számlafizető(k) adatai'!$C$4:$D$203,2,0),"")</f>
        <v/>
      </c>
      <c r="E2800" s="55" t="str">
        <f>_xlfn.IFNA(VLOOKUP(C2800,'Számlafizető(k) adatai'!$C$4:$M$203,11,0),"")</f>
        <v/>
      </c>
      <c r="F2800" s="178"/>
      <c r="G2800" s="178"/>
      <c r="H2800" s="178"/>
      <c r="I2800" s="55" t="str">
        <f>IF(F2800="","",VLOOKUP(LEFT(F2800,5),'Technikai cellák'!B:C,2,0))</f>
        <v/>
      </c>
      <c r="J2800" s="55" t="str">
        <f>IF(F2800="","",VLOOKUP(I2800,'Technikai cellák'!$C$1:$D$12,2,0))</f>
        <v/>
      </c>
      <c r="K2800" s="179"/>
      <c r="L2800" s="67" t="str">
        <f t="shared" si="854"/>
        <v/>
      </c>
      <c r="M2800" s="68">
        <f t="shared" si="855"/>
        <v>0</v>
      </c>
      <c r="N2800" s="66">
        <f t="shared" si="856"/>
        <v>0</v>
      </c>
      <c r="O2800" s="152"/>
      <c r="P2800" s="172">
        <f t="shared" si="853"/>
        <v>0</v>
      </c>
      <c r="Q2800" s="69">
        <f t="shared" si="857"/>
        <v>0</v>
      </c>
      <c r="R2800" s="62">
        <f t="shared" si="858"/>
        <v>0</v>
      </c>
      <c r="S2800" s="153"/>
      <c r="T2800" s="118" t="str">
        <f t="shared" si="859"/>
        <v/>
      </c>
      <c r="U2800" s="154"/>
      <c r="V2800" s="154"/>
      <c r="W2800" s="154"/>
      <c r="X2800" s="154"/>
      <c r="Y2800" s="154"/>
      <c r="Z2800" s="154"/>
      <c r="AA2800" s="154"/>
      <c r="AB2800" s="154"/>
      <c r="AC2800" s="154"/>
      <c r="AD2800" s="154"/>
      <c r="AE2800" s="154"/>
      <c r="AF2800" s="154"/>
      <c r="AG2800" s="63">
        <f t="shared" si="860"/>
        <v>0</v>
      </c>
      <c r="AH2800" s="56">
        <f t="shared" si="861"/>
        <v>0</v>
      </c>
      <c r="AI2800" s="56">
        <f t="shared" si="862"/>
        <v>0</v>
      </c>
      <c r="AJ2800" s="56">
        <f t="shared" si="863"/>
        <v>0</v>
      </c>
      <c r="AK2800" s="56">
        <f t="shared" si="864"/>
        <v>0</v>
      </c>
      <c r="AL2800" s="56">
        <f t="shared" si="865"/>
        <v>0</v>
      </c>
      <c r="AM2800" s="56">
        <f t="shared" si="866"/>
        <v>0</v>
      </c>
      <c r="AN2800" s="56">
        <f t="shared" si="867"/>
        <v>0</v>
      </c>
      <c r="AO2800" s="56">
        <f t="shared" si="868"/>
        <v>0</v>
      </c>
      <c r="AP2800" s="56">
        <f t="shared" si="869"/>
        <v>0</v>
      </c>
      <c r="AQ2800" s="56">
        <f t="shared" si="870"/>
        <v>0</v>
      </c>
      <c r="AR2800" s="86">
        <f t="shared" si="871"/>
        <v>0</v>
      </c>
    </row>
    <row r="2801" spans="1:44" x14ac:dyDescent="0.25">
      <c r="A2801" s="178"/>
      <c r="B2801" s="55" t="str">
        <f>_xlfn.IFNA(VLOOKUP(A2801,'Ajánlatkérő(k) adatai'!$B$4:$C$205,2,0),"")</f>
        <v/>
      </c>
      <c r="C2801" s="178"/>
      <c r="D2801" s="55" t="str">
        <f>_xlfn.IFNA(VLOOKUP(C2801,'Számlafizető(k) adatai'!$C$4:$D$203,2,0),"")</f>
        <v/>
      </c>
      <c r="E2801" s="55" t="str">
        <f>_xlfn.IFNA(VLOOKUP(C2801,'Számlafizető(k) adatai'!$C$4:$M$203,11,0),"")</f>
        <v/>
      </c>
      <c r="F2801" s="178"/>
      <c r="G2801" s="178"/>
      <c r="H2801" s="178"/>
      <c r="I2801" s="55" t="str">
        <f>IF(F2801="","",VLOOKUP(LEFT(F2801,5),'Technikai cellák'!B:C,2,0))</f>
        <v/>
      </c>
      <c r="J2801" s="55" t="str">
        <f>IF(F2801="","",VLOOKUP(I2801,'Technikai cellák'!$C$1:$D$12,2,0))</f>
        <v/>
      </c>
      <c r="K2801" s="179"/>
      <c r="L2801" s="67" t="str">
        <f t="shared" si="854"/>
        <v/>
      </c>
      <c r="M2801" s="68">
        <f t="shared" si="855"/>
        <v>0</v>
      </c>
      <c r="N2801" s="66">
        <f t="shared" si="856"/>
        <v>0</v>
      </c>
      <c r="O2801" s="152"/>
      <c r="P2801" s="172">
        <f t="shared" si="853"/>
        <v>0</v>
      </c>
      <c r="Q2801" s="69">
        <f t="shared" si="857"/>
        <v>0</v>
      </c>
      <c r="R2801" s="62">
        <f t="shared" si="858"/>
        <v>0</v>
      </c>
      <c r="S2801" s="153"/>
      <c r="T2801" s="118" t="str">
        <f t="shared" si="859"/>
        <v/>
      </c>
      <c r="U2801" s="154"/>
      <c r="V2801" s="154"/>
      <c r="W2801" s="154"/>
      <c r="X2801" s="154"/>
      <c r="Y2801" s="154"/>
      <c r="Z2801" s="154"/>
      <c r="AA2801" s="154"/>
      <c r="AB2801" s="154"/>
      <c r="AC2801" s="154"/>
      <c r="AD2801" s="154"/>
      <c r="AE2801" s="154"/>
      <c r="AF2801" s="154"/>
      <c r="AG2801" s="63">
        <f t="shared" si="860"/>
        <v>0</v>
      </c>
      <c r="AH2801" s="56">
        <f t="shared" si="861"/>
        <v>0</v>
      </c>
      <c r="AI2801" s="56">
        <f t="shared" si="862"/>
        <v>0</v>
      </c>
      <c r="AJ2801" s="56">
        <f t="shared" si="863"/>
        <v>0</v>
      </c>
      <c r="AK2801" s="56">
        <f t="shared" si="864"/>
        <v>0</v>
      </c>
      <c r="AL2801" s="56">
        <f t="shared" si="865"/>
        <v>0</v>
      </c>
      <c r="AM2801" s="56">
        <f t="shared" si="866"/>
        <v>0</v>
      </c>
      <c r="AN2801" s="56">
        <f t="shared" si="867"/>
        <v>0</v>
      </c>
      <c r="AO2801" s="56">
        <f t="shared" si="868"/>
        <v>0</v>
      </c>
      <c r="AP2801" s="56">
        <f t="shared" si="869"/>
        <v>0</v>
      </c>
      <c r="AQ2801" s="56">
        <f t="shared" si="870"/>
        <v>0</v>
      </c>
      <c r="AR2801" s="86">
        <f t="shared" si="871"/>
        <v>0</v>
      </c>
    </row>
    <row r="2802" spans="1:44" x14ac:dyDescent="0.25">
      <c r="A2802" s="178"/>
      <c r="B2802" s="55" t="str">
        <f>_xlfn.IFNA(VLOOKUP(A2802,'Ajánlatkérő(k) adatai'!$B$4:$C$205,2,0),"")</f>
        <v/>
      </c>
      <c r="C2802" s="178"/>
      <c r="D2802" s="55" t="str">
        <f>_xlfn.IFNA(VLOOKUP(C2802,'Számlafizető(k) adatai'!$C$4:$D$203,2,0),"")</f>
        <v/>
      </c>
      <c r="E2802" s="55" t="str">
        <f>_xlfn.IFNA(VLOOKUP(C2802,'Számlafizető(k) adatai'!$C$4:$M$203,11,0),"")</f>
        <v/>
      </c>
      <c r="F2802" s="178"/>
      <c r="G2802" s="178"/>
      <c r="H2802" s="178"/>
      <c r="I2802" s="55" t="str">
        <f>IF(F2802="","",VLOOKUP(LEFT(F2802,5),'Technikai cellák'!B:C,2,0))</f>
        <v/>
      </c>
      <c r="J2802" s="55" t="str">
        <f>IF(F2802="","",VLOOKUP(I2802,'Technikai cellák'!$C$1:$D$12,2,0))</f>
        <v/>
      </c>
      <c r="K2802" s="179"/>
      <c r="L2802" s="67" t="str">
        <f t="shared" si="854"/>
        <v/>
      </c>
      <c r="M2802" s="68">
        <f t="shared" si="855"/>
        <v>0</v>
      </c>
      <c r="N2802" s="66">
        <f t="shared" si="856"/>
        <v>0</v>
      </c>
      <c r="O2802" s="152"/>
      <c r="P2802" s="172">
        <f t="shared" si="853"/>
        <v>0</v>
      </c>
      <c r="Q2802" s="69">
        <f t="shared" si="857"/>
        <v>0</v>
      </c>
      <c r="R2802" s="62">
        <f t="shared" si="858"/>
        <v>0</v>
      </c>
      <c r="S2802" s="153"/>
      <c r="T2802" s="118" t="str">
        <f t="shared" si="859"/>
        <v/>
      </c>
      <c r="U2802" s="154"/>
      <c r="V2802" s="154"/>
      <c r="W2802" s="154"/>
      <c r="X2802" s="154"/>
      <c r="Y2802" s="154"/>
      <c r="Z2802" s="154"/>
      <c r="AA2802" s="154"/>
      <c r="AB2802" s="154"/>
      <c r="AC2802" s="154"/>
      <c r="AD2802" s="154"/>
      <c r="AE2802" s="154"/>
      <c r="AF2802" s="154"/>
      <c r="AG2802" s="63">
        <f t="shared" si="860"/>
        <v>0</v>
      </c>
      <c r="AH2802" s="56">
        <f t="shared" si="861"/>
        <v>0</v>
      </c>
      <c r="AI2802" s="56">
        <f t="shared" si="862"/>
        <v>0</v>
      </c>
      <c r="AJ2802" s="56">
        <f t="shared" si="863"/>
        <v>0</v>
      </c>
      <c r="AK2802" s="56">
        <f t="shared" si="864"/>
        <v>0</v>
      </c>
      <c r="AL2802" s="56">
        <f t="shared" si="865"/>
        <v>0</v>
      </c>
      <c r="AM2802" s="56">
        <f t="shared" si="866"/>
        <v>0</v>
      </c>
      <c r="AN2802" s="56">
        <f t="shared" si="867"/>
        <v>0</v>
      </c>
      <c r="AO2802" s="56">
        <f t="shared" si="868"/>
        <v>0</v>
      </c>
      <c r="AP2802" s="56">
        <f t="shared" si="869"/>
        <v>0</v>
      </c>
      <c r="AQ2802" s="56">
        <f t="shared" si="870"/>
        <v>0</v>
      </c>
      <c r="AR2802" s="86">
        <f t="shared" si="871"/>
        <v>0</v>
      </c>
    </row>
    <row r="2803" spans="1:44" x14ac:dyDescent="0.25">
      <c r="A2803" s="178"/>
      <c r="B2803" s="55" t="str">
        <f>_xlfn.IFNA(VLOOKUP(A2803,'Ajánlatkérő(k) adatai'!$B$4:$C$205,2,0),"")</f>
        <v/>
      </c>
      <c r="C2803" s="178"/>
      <c r="D2803" s="55" t="str">
        <f>_xlfn.IFNA(VLOOKUP(C2803,'Számlafizető(k) adatai'!$C$4:$D$203,2,0),"")</f>
        <v/>
      </c>
      <c r="E2803" s="55" t="str">
        <f>_xlfn.IFNA(VLOOKUP(C2803,'Számlafizető(k) adatai'!$C$4:$M$203,11,0),"")</f>
        <v/>
      </c>
      <c r="F2803" s="178"/>
      <c r="G2803" s="178"/>
      <c r="H2803" s="178"/>
      <c r="I2803" s="55" t="str">
        <f>IF(F2803="","",VLOOKUP(LEFT(F2803,5),'Technikai cellák'!B:C,2,0))</f>
        <v/>
      </c>
      <c r="J2803" s="55" t="str">
        <f>IF(F2803="","",VLOOKUP(I2803,'Technikai cellák'!$C$1:$D$12,2,0))</f>
        <v/>
      </c>
      <c r="K2803" s="179"/>
      <c r="L2803" s="67" t="str">
        <f t="shared" si="854"/>
        <v/>
      </c>
      <c r="M2803" s="68">
        <f t="shared" si="855"/>
        <v>0</v>
      </c>
      <c r="N2803" s="66">
        <f t="shared" si="856"/>
        <v>0</v>
      </c>
      <c r="O2803" s="152"/>
      <c r="P2803" s="172">
        <f t="shared" si="853"/>
        <v>0</v>
      </c>
      <c r="Q2803" s="69">
        <f t="shared" si="857"/>
        <v>0</v>
      </c>
      <c r="R2803" s="62">
        <f t="shared" si="858"/>
        <v>0</v>
      </c>
      <c r="S2803" s="153"/>
      <c r="T2803" s="118" t="str">
        <f t="shared" si="859"/>
        <v/>
      </c>
      <c r="U2803" s="154"/>
      <c r="V2803" s="154"/>
      <c r="W2803" s="154"/>
      <c r="X2803" s="154"/>
      <c r="Y2803" s="154"/>
      <c r="Z2803" s="154"/>
      <c r="AA2803" s="154"/>
      <c r="AB2803" s="154"/>
      <c r="AC2803" s="154"/>
      <c r="AD2803" s="154"/>
      <c r="AE2803" s="154"/>
      <c r="AF2803" s="154"/>
      <c r="AG2803" s="63">
        <f t="shared" si="860"/>
        <v>0</v>
      </c>
      <c r="AH2803" s="56">
        <f t="shared" si="861"/>
        <v>0</v>
      </c>
      <c r="AI2803" s="56">
        <f t="shared" si="862"/>
        <v>0</v>
      </c>
      <c r="AJ2803" s="56">
        <f t="shared" si="863"/>
        <v>0</v>
      </c>
      <c r="AK2803" s="56">
        <f t="shared" si="864"/>
        <v>0</v>
      </c>
      <c r="AL2803" s="56">
        <f t="shared" si="865"/>
        <v>0</v>
      </c>
      <c r="AM2803" s="56">
        <f t="shared" si="866"/>
        <v>0</v>
      </c>
      <c r="AN2803" s="56">
        <f t="shared" si="867"/>
        <v>0</v>
      </c>
      <c r="AO2803" s="56">
        <f t="shared" si="868"/>
        <v>0</v>
      </c>
      <c r="AP2803" s="56">
        <f t="shared" si="869"/>
        <v>0</v>
      </c>
      <c r="AQ2803" s="56">
        <f t="shared" si="870"/>
        <v>0</v>
      </c>
      <c r="AR2803" s="86">
        <f t="shared" si="871"/>
        <v>0</v>
      </c>
    </row>
    <row r="2804" spans="1:44" x14ac:dyDescent="0.25">
      <c r="A2804" s="178"/>
      <c r="B2804" s="55" t="str">
        <f>_xlfn.IFNA(VLOOKUP(A2804,'Ajánlatkérő(k) adatai'!$B$4:$C$205,2,0),"")</f>
        <v/>
      </c>
      <c r="C2804" s="178"/>
      <c r="D2804" s="55" t="str">
        <f>_xlfn.IFNA(VLOOKUP(C2804,'Számlafizető(k) adatai'!$C$4:$D$203,2,0),"")</f>
        <v/>
      </c>
      <c r="E2804" s="55" t="str">
        <f>_xlfn.IFNA(VLOOKUP(C2804,'Számlafizető(k) adatai'!$C$4:$M$203,11,0),"")</f>
        <v/>
      </c>
      <c r="F2804" s="178"/>
      <c r="G2804" s="178"/>
      <c r="H2804" s="178"/>
      <c r="I2804" s="55" t="str">
        <f>IF(F2804="","",VLOOKUP(LEFT(F2804,5),'Technikai cellák'!B:C,2,0))</f>
        <v/>
      </c>
      <c r="J2804" s="55" t="str">
        <f>IF(F2804="","",VLOOKUP(I2804,'Technikai cellák'!$C$1:$D$12,2,0))</f>
        <v/>
      </c>
      <c r="K2804" s="179"/>
      <c r="L2804" s="67" t="str">
        <f t="shared" si="854"/>
        <v/>
      </c>
      <c r="M2804" s="68">
        <f t="shared" si="855"/>
        <v>0</v>
      </c>
      <c r="N2804" s="66">
        <f t="shared" si="856"/>
        <v>0</v>
      </c>
      <c r="O2804" s="152"/>
      <c r="P2804" s="172">
        <f t="shared" si="853"/>
        <v>0</v>
      </c>
      <c r="Q2804" s="69">
        <f t="shared" si="857"/>
        <v>0</v>
      </c>
      <c r="R2804" s="62">
        <f t="shared" si="858"/>
        <v>0</v>
      </c>
      <c r="S2804" s="153"/>
      <c r="T2804" s="118" t="str">
        <f t="shared" si="859"/>
        <v/>
      </c>
      <c r="U2804" s="154"/>
      <c r="V2804" s="154"/>
      <c r="W2804" s="154"/>
      <c r="X2804" s="154"/>
      <c r="Y2804" s="154"/>
      <c r="Z2804" s="154"/>
      <c r="AA2804" s="154"/>
      <c r="AB2804" s="154"/>
      <c r="AC2804" s="154"/>
      <c r="AD2804" s="154"/>
      <c r="AE2804" s="154"/>
      <c r="AF2804" s="154"/>
      <c r="AG2804" s="63">
        <f t="shared" si="860"/>
        <v>0</v>
      </c>
      <c r="AH2804" s="56">
        <f t="shared" si="861"/>
        <v>0</v>
      </c>
      <c r="AI2804" s="56">
        <f t="shared" si="862"/>
        <v>0</v>
      </c>
      <c r="AJ2804" s="56">
        <f t="shared" si="863"/>
        <v>0</v>
      </c>
      <c r="AK2804" s="56">
        <f t="shared" si="864"/>
        <v>0</v>
      </c>
      <c r="AL2804" s="56">
        <f t="shared" si="865"/>
        <v>0</v>
      </c>
      <c r="AM2804" s="56">
        <f t="shared" si="866"/>
        <v>0</v>
      </c>
      <c r="AN2804" s="56">
        <f t="shared" si="867"/>
        <v>0</v>
      </c>
      <c r="AO2804" s="56">
        <f t="shared" si="868"/>
        <v>0</v>
      </c>
      <c r="AP2804" s="56">
        <f t="shared" si="869"/>
        <v>0</v>
      </c>
      <c r="AQ2804" s="56">
        <f t="shared" si="870"/>
        <v>0</v>
      </c>
      <c r="AR2804" s="86">
        <f t="shared" si="871"/>
        <v>0</v>
      </c>
    </row>
    <row r="2805" spans="1:44" x14ac:dyDescent="0.25">
      <c r="A2805" s="178"/>
      <c r="B2805" s="55" t="str">
        <f>_xlfn.IFNA(VLOOKUP(A2805,'Ajánlatkérő(k) adatai'!$B$4:$C$205,2,0),"")</f>
        <v/>
      </c>
      <c r="C2805" s="178"/>
      <c r="D2805" s="55" t="str">
        <f>_xlfn.IFNA(VLOOKUP(C2805,'Számlafizető(k) adatai'!$C$4:$D$203,2,0),"")</f>
        <v/>
      </c>
      <c r="E2805" s="55" t="str">
        <f>_xlfn.IFNA(VLOOKUP(C2805,'Számlafizető(k) adatai'!$C$4:$M$203,11,0),"")</f>
        <v/>
      </c>
      <c r="F2805" s="178"/>
      <c r="G2805" s="178"/>
      <c r="H2805" s="178"/>
      <c r="I2805" s="55" t="str">
        <f>IF(F2805="","",VLOOKUP(LEFT(F2805,5),'Technikai cellák'!B:C,2,0))</f>
        <v/>
      </c>
      <c r="J2805" s="55" t="str">
        <f>IF(F2805="","",VLOOKUP(I2805,'Technikai cellák'!$C$1:$D$12,2,0))</f>
        <v/>
      </c>
      <c r="K2805" s="179"/>
      <c r="L2805" s="67" t="str">
        <f t="shared" si="854"/>
        <v/>
      </c>
      <c r="M2805" s="68">
        <f t="shared" si="855"/>
        <v>0</v>
      </c>
      <c r="N2805" s="66">
        <f t="shared" si="856"/>
        <v>0</v>
      </c>
      <c r="O2805" s="152"/>
      <c r="P2805" s="172">
        <f t="shared" si="853"/>
        <v>0</v>
      </c>
      <c r="Q2805" s="69">
        <f t="shared" si="857"/>
        <v>0</v>
      </c>
      <c r="R2805" s="62">
        <f t="shared" si="858"/>
        <v>0</v>
      </c>
      <c r="S2805" s="153"/>
      <c r="T2805" s="118" t="str">
        <f t="shared" si="859"/>
        <v/>
      </c>
      <c r="U2805" s="154"/>
      <c r="V2805" s="154"/>
      <c r="W2805" s="154"/>
      <c r="X2805" s="154"/>
      <c r="Y2805" s="154"/>
      <c r="Z2805" s="154"/>
      <c r="AA2805" s="154"/>
      <c r="AB2805" s="154"/>
      <c r="AC2805" s="154"/>
      <c r="AD2805" s="154"/>
      <c r="AE2805" s="154"/>
      <c r="AF2805" s="154"/>
      <c r="AG2805" s="63">
        <f t="shared" si="860"/>
        <v>0</v>
      </c>
      <c r="AH2805" s="56">
        <f t="shared" si="861"/>
        <v>0</v>
      </c>
      <c r="AI2805" s="56">
        <f t="shared" si="862"/>
        <v>0</v>
      </c>
      <c r="AJ2805" s="56">
        <f t="shared" si="863"/>
        <v>0</v>
      </c>
      <c r="AK2805" s="56">
        <f t="shared" si="864"/>
        <v>0</v>
      </c>
      <c r="AL2805" s="56">
        <f t="shared" si="865"/>
        <v>0</v>
      </c>
      <c r="AM2805" s="56">
        <f t="shared" si="866"/>
        <v>0</v>
      </c>
      <c r="AN2805" s="56">
        <f t="shared" si="867"/>
        <v>0</v>
      </c>
      <c r="AO2805" s="56">
        <f t="shared" si="868"/>
        <v>0</v>
      </c>
      <c r="AP2805" s="56">
        <f t="shared" si="869"/>
        <v>0</v>
      </c>
      <c r="AQ2805" s="56">
        <f t="shared" si="870"/>
        <v>0</v>
      </c>
      <c r="AR2805" s="86">
        <f t="shared" si="871"/>
        <v>0</v>
      </c>
    </row>
    <row r="2806" spans="1:44" x14ac:dyDescent="0.25">
      <c r="A2806" s="178"/>
      <c r="B2806" s="55" t="str">
        <f>_xlfn.IFNA(VLOOKUP(A2806,'Ajánlatkérő(k) adatai'!$B$4:$C$205,2,0),"")</f>
        <v/>
      </c>
      <c r="C2806" s="178"/>
      <c r="D2806" s="55" t="str">
        <f>_xlfn.IFNA(VLOOKUP(C2806,'Számlafizető(k) adatai'!$C$4:$D$203,2,0),"")</f>
        <v/>
      </c>
      <c r="E2806" s="55" t="str">
        <f>_xlfn.IFNA(VLOOKUP(C2806,'Számlafizető(k) adatai'!$C$4:$M$203,11,0),"")</f>
        <v/>
      </c>
      <c r="F2806" s="178"/>
      <c r="G2806" s="178"/>
      <c r="H2806" s="178"/>
      <c r="I2806" s="55" t="str">
        <f>IF(F2806="","",VLOOKUP(LEFT(F2806,5),'Technikai cellák'!B:C,2,0))</f>
        <v/>
      </c>
      <c r="J2806" s="55" t="str">
        <f>IF(F2806="","",VLOOKUP(I2806,'Technikai cellák'!$C$1:$D$12,2,0))</f>
        <v/>
      </c>
      <c r="K2806" s="179"/>
      <c r="L2806" s="67" t="str">
        <f t="shared" si="854"/>
        <v/>
      </c>
      <c r="M2806" s="68">
        <f t="shared" si="855"/>
        <v>0</v>
      </c>
      <c r="N2806" s="66">
        <f t="shared" si="856"/>
        <v>0</v>
      </c>
      <c r="O2806" s="152"/>
      <c r="P2806" s="172">
        <f t="shared" si="853"/>
        <v>0</v>
      </c>
      <c r="Q2806" s="69">
        <f t="shared" si="857"/>
        <v>0</v>
      </c>
      <c r="R2806" s="62">
        <f t="shared" si="858"/>
        <v>0</v>
      </c>
      <c r="S2806" s="153"/>
      <c r="T2806" s="118" t="str">
        <f t="shared" si="859"/>
        <v/>
      </c>
      <c r="U2806" s="154"/>
      <c r="V2806" s="154"/>
      <c r="W2806" s="154"/>
      <c r="X2806" s="154"/>
      <c r="Y2806" s="154"/>
      <c r="Z2806" s="154"/>
      <c r="AA2806" s="154"/>
      <c r="AB2806" s="154"/>
      <c r="AC2806" s="154"/>
      <c r="AD2806" s="154"/>
      <c r="AE2806" s="154"/>
      <c r="AF2806" s="154"/>
      <c r="AG2806" s="63">
        <f t="shared" si="860"/>
        <v>0</v>
      </c>
      <c r="AH2806" s="56">
        <f t="shared" si="861"/>
        <v>0</v>
      </c>
      <c r="AI2806" s="56">
        <f t="shared" si="862"/>
        <v>0</v>
      </c>
      <c r="AJ2806" s="56">
        <f t="shared" si="863"/>
        <v>0</v>
      </c>
      <c r="AK2806" s="56">
        <f t="shared" si="864"/>
        <v>0</v>
      </c>
      <c r="AL2806" s="56">
        <f t="shared" si="865"/>
        <v>0</v>
      </c>
      <c r="AM2806" s="56">
        <f t="shared" si="866"/>
        <v>0</v>
      </c>
      <c r="AN2806" s="56">
        <f t="shared" si="867"/>
        <v>0</v>
      </c>
      <c r="AO2806" s="56">
        <f t="shared" si="868"/>
        <v>0</v>
      </c>
      <c r="AP2806" s="56">
        <f t="shared" si="869"/>
        <v>0</v>
      </c>
      <c r="AQ2806" s="56">
        <f t="shared" si="870"/>
        <v>0</v>
      </c>
      <c r="AR2806" s="86">
        <f t="shared" si="871"/>
        <v>0</v>
      </c>
    </row>
    <row r="2807" spans="1:44" x14ac:dyDescent="0.25">
      <c r="A2807" s="178"/>
      <c r="B2807" s="55" t="str">
        <f>_xlfn.IFNA(VLOOKUP(A2807,'Ajánlatkérő(k) adatai'!$B$4:$C$205,2,0),"")</f>
        <v/>
      </c>
      <c r="C2807" s="178"/>
      <c r="D2807" s="55" t="str">
        <f>_xlfn.IFNA(VLOOKUP(C2807,'Számlafizető(k) adatai'!$C$4:$D$203,2,0),"")</f>
        <v/>
      </c>
      <c r="E2807" s="55" t="str">
        <f>_xlfn.IFNA(VLOOKUP(C2807,'Számlafizető(k) adatai'!$C$4:$M$203,11,0),"")</f>
        <v/>
      </c>
      <c r="F2807" s="178"/>
      <c r="G2807" s="178"/>
      <c r="H2807" s="178"/>
      <c r="I2807" s="55" t="str">
        <f>IF(F2807="","",VLOOKUP(LEFT(F2807,5),'Technikai cellák'!B:C,2,0))</f>
        <v/>
      </c>
      <c r="J2807" s="55" t="str">
        <f>IF(F2807="","",VLOOKUP(I2807,'Technikai cellák'!$C$1:$D$12,2,0))</f>
        <v/>
      </c>
      <c r="K2807" s="179"/>
      <c r="L2807" s="67" t="str">
        <f t="shared" si="854"/>
        <v/>
      </c>
      <c r="M2807" s="68">
        <f t="shared" si="855"/>
        <v>0</v>
      </c>
      <c r="N2807" s="66">
        <f t="shared" si="856"/>
        <v>0</v>
      </c>
      <c r="O2807" s="152"/>
      <c r="P2807" s="172">
        <f t="shared" si="853"/>
        <v>0</v>
      </c>
      <c r="Q2807" s="69">
        <f t="shared" si="857"/>
        <v>0</v>
      </c>
      <c r="R2807" s="62">
        <f t="shared" si="858"/>
        <v>0</v>
      </c>
      <c r="S2807" s="153"/>
      <c r="T2807" s="118" t="str">
        <f t="shared" si="859"/>
        <v/>
      </c>
      <c r="U2807" s="154"/>
      <c r="V2807" s="154"/>
      <c r="W2807" s="154"/>
      <c r="X2807" s="154"/>
      <c r="Y2807" s="154"/>
      <c r="Z2807" s="154"/>
      <c r="AA2807" s="154"/>
      <c r="AB2807" s="154"/>
      <c r="AC2807" s="154"/>
      <c r="AD2807" s="154"/>
      <c r="AE2807" s="154"/>
      <c r="AF2807" s="154"/>
      <c r="AG2807" s="63">
        <f t="shared" si="860"/>
        <v>0</v>
      </c>
      <c r="AH2807" s="56">
        <f t="shared" si="861"/>
        <v>0</v>
      </c>
      <c r="AI2807" s="56">
        <f t="shared" si="862"/>
        <v>0</v>
      </c>
      <c r="AJ2807" s="56">
        <f t="shared" si="863"/>
        <v>0</v>
      </c>
      <c r="AK2807" s="56">
        <f t="shared" si="864"/>
        <v>0</v>
      </c>
      <c r="AL2807" s="56">
        <f t="shared" si="865"/>
        <v>0</v>
      </c>
      <c r="AM2807" s="56">
        <f t="shared" si="866"/>
        <v>0</v>
      </c>
      <c r="AN2807" s="56">
        <f t="shared" si="867"/>
        <v>0</v>
      </c>
      <c r="AO2807" s="56">
        <f t="shared" si="868"/>
        <v>0</v>
      </c>
      <c r="AP2807" s="56">
        <f t="shared" si="869"/>
        <v>0</v>
      </c>
      <c r="AQ2807" s="56">
        <f t="shared" si="870"/>
        <v>0</v>
      </c>
      <c r="AR2807" s="86">
        <f t="shared" si="871"/>
        <v>0</v>
      </c>
    </row>
    <row r="2808" spans="1:44" x14ac:dyDescent="0.25">
      <c r="A2808" s="178"/>
      <c r="B2808" s="55" t="str">
        <f>_xlfn.IFNA(VLOOKUP(A2808,'Ajánlatkérő(k) adatai'!$B$4:$C$205,2,0),"")</f>
        <v/>
      </c>
      <c r="C2808" s="178"/>
      <c r="D2808" s="55" t="str">
        <f>_xlfn.IFNA(VLOOKUP(C2808,'Számlafizető(k) adatai'!$C$4:$D$203,2,0),"")</f>
        <v/>
      </c>
      <c r="E2808" s="55" t="str">
        <f>_xlfn.IFNA(VLOOKUP(C2808,'Számlafizető(k) adatai'!$C$4:$M$203,11,0),"")</f>
        <v/>
      </c>
      <c r="F2808" s="178"/>
      <c r="G2808" s="178"/>
      <c r="H2808" s="178"/>
      <c r="I2808" s="55" t="str">
        <f>IF(F2808="","",VLOOKUP(LEFT(F2808,5),'Technikai cellák'!B:C,2,0))</f>
        <v/>
      </c>
      <c r="J2808" s="55" t="str">
        <f>IF(F2808="","",VLOOKUP(I2808,'Technikai cellák'!$C$1:$D$12,2,0))</f>
        <v/>
      </c>
      <c r="K2808" s="179"/>
      <c r="L2808" s="67" t="str">
        <f t="shared" si="854"/>
        <v/>
      </c>
      <c r="M2808" s="68">
        <f t="shared" si="855"/>
        <v>0</v>
      </c>
      <c r="N2808" s="66">
        <f t="shared" si="856"/>
        <v>0</v>
      </c>
      <c r="O2808" s="152"/>
      <c r="P2808" s="172">
        <f t="shared" si="853"/>
        <v>0</v>
      </c>
      <c r="Q2808" s="69">
        <f t="shared" si="857"/>
        <v>0</v>
      </c>
      <c r="R2808" s="62">
        <f t="shared" si="858"/>
        <v>0</v>
      </c>
      <c r="S2808" s="153"/>
      <c r="T2808" s="118" t="str">
        <f t="shared" si="859"/>
        <v/>
      </c>
      <c r="U2808" s="154"/>
      <c r="V2808" s="154"/>
      <c r="W2808" s="154"/>
      <c r="X2808" s="154"/>
      <c r="Y2808" s="154"/>
      <c r="Z2808" s="154"/>
      <c r="AA2808" s="154"/>
      <c r="AB2808" s="154"/>
      <c r="AC2808" s="154"/>
      <c r="AD2808" s="154"/>
      <c r="AE2808" s="154"/>
      <c r="AF2808" s="154"/>
      <c r="AG2808" s="63">
        <f t="shared" si="860"/>
        <v>0</v>
      </c>
      <c r="AH2808" s="56">
        <f t="shared" si="861"/>
        <v>0</v>
      </c>
      <c r="AI2808" s="56">
        <f t="shared" si="862"/>
        <v>0</v>
      </c>
      <c r="AJ2808" s="56">
        <f t="shared" si="863"/>
        <v>0</v>
      </c>
      <c r="AK2808" s="56">
        <f t="shared" si="864"/>
        <v>0</v>
      </c>
      <c r="AL2808" s="56">
        <f t="shared" si="865"/>
        <v>0</v>
      </c>
      <c r="AM2808" s="56">
        <f t="shared" si="866"/>
        <v>0</v>
      </c>
      <c r="AN2808" s="56">
        <f t="shared" si="867"/>
        <v>0</v>
      </c>
      <c r="AO2808" s="56">
        <f t="shared" si="868"/>
        <v>0</v>
      </c>
      <c r="AP2808" s="56">
        <f t="shared" si="869"/>
        <v>0</v>
      </c>
      <c r="AQ2808" s="56">
        <f t="shared" si="870"/>
        <v>0</v>
      </c>
      <c r="AR2808" s="86">
        <f t="shared" si="871"/>
        <v>0</v>
      </c>
    </row>
    <row r="2809" spans="1:44" x14ac:dyDescent="0.25">
      <c r="A2809" s="178"/>
      <c r="B2809" s="55" t="str">
        <f>_xlfn.IFNA(VLOOKUP(A2809,'Ajánlatkérő(k) adatai'!$B$4:$C$205,2,0),"")</f>
        <v/>
      </c>
      <c r="C2809" s="178"/>
      <c r="D2809" s="55" t="str">
        <f>_xlfn.IFNA(VLOOKUP(C2809,'Számlafizető(k) adatai'!$C$4:$D$203,2,0),"")</f>
        <v/>
      </c>
      <c r="E2809" s="55" t="str">
        <f>_xlfn.IFNA(VLOOKUP(C2809,'Számlafizető(k) adatai'!$C$4:$M$203,11,0),"")</f>
        <v/>
      </c>
      <c r="F2809" s="178"/>
      <c r="G2809" s="178"/>
      <c r="H2809" s="178"/>
      <c r="I2809" s="55" t="str">
        <f>IF(F2809="","",VLOOKUP(LEFT(F2809,5),'Technikai cellák'!B:C,2,0))</f>
        <v/>
      </c>
      <c r="J2809" s="55" t="str">
        <f>IF(F2809="","",VLOOKUP(I2809,'Technikai cellák'!$C$1:$D$12,2,0))</f>
        <v/>
      </c>
      <c r="K2809" s="179"/>
      <c r="L2809" s="67" t="str">
        <f t="shared" si="854"/>
        <v/>
      </c>
      <c r="M2809" s="68">
        <f t="shared" si="855"/>
        <v>0</v>
      </c>
      <c r="N2809" s="66">
        <f t="shared" si="856"/>
        <v>0</v>
      </c>
      <c r="O2809" s="152"/>
      <c r="P2809" s="172">
        <f t="shared" si="853"/>
        <v>0</v>
      </c>
      <c r="Q2809" s="69">
        <f t="shared" si="857"/>
        <v>0</v>
      </c>
      <c r="R2809" s="62">
        <f t="shared" si="858"/>
        <v>0</v>
      </c>
      <c r="S2809" s="153"/>
      <c r="T2809" s="118" t="str">
        <f t="shared" si="859"/>
        <v/>
      </c>
      <c r="U2809" s="154"/>
      <c r="V2809" s="154"/>
      <c r="W2809" s="154"/>
      <c r="X2809" s="154"/>
      <c r="Y2809" s="154"/>
      <c r="Z2809" s="154"/>
      <c r="AA2809" s="154"/>
      <c r="AB2809" s="154"/>
      <c r="AC2809" s="154"/>
      <c r="AD2809" s="154"/>
      <c r="AE2809" s="154"/>
      <c r="AF2809" s="154"/>
      <c r="AG2809" s="63">
        <f t="shared" si="860"/>
        <v>0</v>
      </c>
      <c r="AH2809" s="56">
        <f t="shared" si="861"/>
        <v>0</v>
      </c>
      <c r="AI2809" s="56">
        <f t="shared" si="862"/>
        <v>0</v>
      </c>
      <c r="AJ2809" s="56">
        <f t="shared" si="863"/>
        <v>0</v>
      </c>
      <c r="AK2809" s="56">
        <f t="shared" si="864"/>
        <v>0</v>
      </c>
      <c r="AL2809" s="56">
        <f t="shared" si="865"/>
        <v>0</v>
      </c>
      <c r="AM2809" s="56">
        <f t="shared" si="866"/>
        <v>0</v>
      </c>
      <c r="AN2809" s="56">
        <f t="shared" si="867"/>
        <v>0</v>
      </c>
      <c r="AO2809" s="56">
        <f t="shared" si="868"/>
        <v>0</v>
      </c>
      <c r="AP2809" s="56">
        <f t="shared" si="869"/>
        <v>0</v>
      </c>
      <c r="AQ2809" s="56">
        <f t="shared" si="870"/>
        <v>0</v>
      </c>
      <c r="AR2809" s="86">
        <f t="shared" si="871"/>
        <v>0</v>
      </c>
    </row>
    <row r="2810" spans="1:44" x14ac:dyDescent="0.25">
      <c r="A2810" s="178"/>
      <c r="B2810" s="55" t="str">
        <f>_xlfn.IFNA(VLOOKUP(A2810,'Ajánlatkérő(k) adatai'!$B$4:$C$205,2,0),"")</f>
        <v/>
      </c>
      <c r="C2810" s="178"/>
      <c r="D2810" s="55" t="str">
        <f>_xlfn.IFNA(VLOOKUP(C2810,'Számlafizető(k) adatai'!$C$4:$D$203,2,0),"")</f>
        <v/>
      </c>
      <c r="E2810" s="55" t="str">
        <f>_xlfn.IFNA(VLOOKUP(C2810,'Számlafizető(k) adatai'!$C$4:$M$203,11,0),"")</f>
        <v/>
      </c>
      <c r="F2810" s="178"/>
      <c r="G2810" s="178"/>
      <c r="H2810" s="178"/>
      <c r="I2810" s="55" t="str">
        <f>IF(F2810="","",VLOOKUP(LEFT(F2810,5),'Technikai cellák'!B:C,2,0))</f>
        <v/>
      </c>
      <c r="J2810" s="55" t="str">
        <f>IF(F2810="","",VLOOKUP(I2810,'Technikai cellák'!$C$1:$D$12,2,0))</f>
        <v/>
      </c>
      <c r="K2810" s="179"/>
      <c r="L2810" s="67" t="str">
        <f t="shared" si="854"/>
        <v/>
      </c>
      <c r="M2810" s="68">
        <f t="shared" si="855"/>
        <v>0</v>
      </c>
      <c r="N2810" s="66">
        <f t="shared" si="856"/>
        <v>0</v>
      </c>
      <c r="O2810" s="152"/>
      <c r="P2810" s="172">
        <f t="shared" si="853"/>
        <v>0</v>
      </c>
      <c r="Q2810" s="69">
        <f t="shared" si="857"/>
        <v>0</v>
      </c>
      <c r="R2810" s="62">
        <f t="shared" si="858"/>
        <v>0</v>
      </c>
      <c r="S2810" s="153"/>
      <c r="T2810" s="118" t="str">
        <f t="shared" si="859"/>
        <v/>
      </c>
      <c r="U2810" s="154"/>
      <c r="V2810" s="154"/>
      <c r="W2810" s="154"/>
      <c r="X2810" s="154"/>
      <c r="Y2810" s="154"/>
      <c r="Z2810" s="154"/>
      <c r="AA2810" s="154"/>
      <c r="AB2810" s="154"/>
      <c r="AC2810" s="154"/>
      <c r="AD2810" s="154"/>
      <c r="AE2810" s="154"/>
      <c r="AF2810" s="154"/>
      <c r="AG2810" s="63">
        <f t="shared" si="860"/>
        <v>0</v>
      </c>
      <c r="AH2810" s="56">
        <f t="shared" si="861"/>
        <v>0</v>
      </c>
      <c r="AI2810" s="56">
        <f t="shared" si="862"/>
        <v>0</v>
      </c>
      <c r="AJ2810" s="56">
        <f t="shared" si="863"/>
        <v>0</v>
      </c>
      <c r="AK2810" s="56">
        <f t="shared" si="864"/>
        <v>0</v>
      </c>
      <c r="AL2810" s="56">
        <f t="shared" si="865"/>
        <v>0</v>
      </c>
      <c r="AM2810" s="56">
        <f t="shared" si="866"/>
        <v>0</v>
      </c>
      <c r="AN2810" s="56">
        <f t="shared" si="867"/>
        <v>0</v>
      </c>
      <c r="AO2810" s="56">
        <f t="shared" si="868"/>
        <v>0</v>
      </c>
      <c r="AP2810" s="56">
        <f t="shared" si="869"/>
        <v>0</v>
      </c>
      <c r="AQ2810" s="56">
        <f t="shared" si="870"/>
        <v>0</v>
      </c>
      <c r="AR2810" s="86">
        <f t="shared" si="871"/>
        <v>0</v>
      </c>
    </row>
    <row r="2811" spans="1:44" x14ac:dyDescent="0.25">
      <c r="A2811" s="178"/>
      <c r="B2811" s="55" t="str">
        <f>_xlfn.IFNA(VLOOKUP(A2811,'Ajánlatkérő(k) adatai'!$B$4:$C$205,2,0),"")</f>
        <v/>
      </c>
      <c r="C2811" s="178"/>
      <c r="D2811" s="55" t="str">
        <f>_xlfn.IFNA(VLOOKUP(C2811,'Számlafizető(k) adatai'!$C$4:$D$203,2,0),"")</f>
        <v/>
      </c>
      <c r="E2811" s="55" t="str">
        <f>_xlfn.IFNA(VLOOKUP(C2811,'Számlafizető(k) adatai'!$C$4:$M$203,11,0),"")</f>
        <v/>
      </c>
      <c r="F2811" s="178"/>
      <c r="G2811" s="178"/>
      <c r="H2811" s="178"/>
      <c r="I2811" s="55" t="str">
        <f>IF(F2811="","",VLOOKUP(LEFT(F2811,5),'Technikai cellák'!B:C,2,0))</f>
        <v/>
      </c>
      <c r="J2811" s="55" t="str">
        <f>IF(F2811="","",VLOOKUP(I2811,'Technikai cellák'!$C$1:$D$12,2,0))</f>
        <v/>
      </c>
      <c r="K2811" s="179"/>
      <c r="L2811" s="67" t="str">
        <f t="shared" si="854"/>
        <v/>
      </c>
      <c r="M2811" s="68">
        <f t="shared" si="855"/>
        <v>0</v>
      </c>
      <c r="N2811" s="66">
        <f t="shared" si="856"/>
        <v>0</v>
      </c>
      <c r="O2811" s="152"/>
      <c r="P2811" s="172">
        <f t="shared" si="853"/>
        <v>0</v>
      </c>
      <c r="Q2811" s="69">
        <f t="shared" si="857"/>
        <v>0</v>
      </c>
      <c r="R2811" s="62">
        <f t="shared" si="858"/>
        <v>0</v>
      </c>
      <c r="S2811" s="153"/>
      <c r="T2811" s="118" t="str">
        <f t="shared" si="859"/>
        <v/>
      </c>
      <c r="U2811" s="154"/>
      <c r="V2811" s="154"/>
      <c r="W2811" s="154"/>
      <c r="X2811" s="154"/>
      <c r="Y2811" s="154"/>
      <c r="Z2811" s="154"/>
      <c r="AA2811" s="154"/>
      <c r="AB2811" s="154"/>
      <c r="AC2811" s="154"/>
      <c r="AD2811" s="154"/>
      <c r="AE2811" s="154"/>
      <c r="AF2811" s="154"/>
      <c r="AG2811" s="63">
        <f t="shared" si="860"/>
        <v>0</v>
      </c>
      <c r="AH2811" s="56">
        <f t="shared" si="861"/>
        <v>0</v>
      </c>
      <c r="AI2811" s="56">
        <f t="shared" si="862"/>
        <v>0</v>
      </c>
      <c r="AJ2811" s="56">
        <f t="shared" si="863"/>
        <v>0</v>
      </c>
      <c r="AK2811" s="56">
        <f t="shared" si="864"/>
        <v>0</v>
      </c>
      <c r="AL2811" s="56">
        <f t="shared" si="865"/>
        <v>0</v>
      </c>
      <c r="AM2811" s="56">
        <f t="shared" si="866"/>
        <v>0</v>
      </c>
      <c r="AN2811" s="56">
        <f t="shared" si="867"/>
        <v>0</v>
      </c>
      <c r="AO2811" s="56">
        <f t="shared" si="868"/>
        <v>0</v>
      </c>
      <c r="AP2811" s="56">
        <f t="shared" si="869"/>
        <v>0</v>
      </c>
      <c r="AQ2811" s="56">
        <f t="shared" si="870"/>
        <v>0</v>
      </c>
      <c r="AR2811" s="86">
        <f t="shared" si="871"/>
        <v>0</v>
      </c>
    </row>
    <row r="2812" spans="1:44" x14ac:dyDescent="0.25">
      <c r="A2812" s="178"/>
      <c r="B2812" s="55" t="str">
        <f>_xlfn.IFNA(VLOOKUP(A2812,'Ajánlatkérő(k) adatai'!$B$4:$C$205,2,0),"")</f>
        <v/>
      </c>
      <c r="C2812" s="178"/>
      <c r="D2812" s="55" t="str">
        <f>_xlfn.IFNA(VLOOKUP(C2812,'Számlafizető(k) adatai'!$C$4:$D$203,2,0),"")</f>
        <v/>
      </c>
      <c r="E2812" s="55" t="str">
        <f>_xlfn.IFNA(VLOOKUP(C2812,'Számlafizető(k) adatai'!$C$4:$M$203,11,0),"")</f>
        <v/>
      </c>
      <c r="F2812" s="178"/>
      <c r="G2812" s="178"/>
      <c r="H2812" s="178"/>
      <c r="I2812" s="55" t="str">
        <f>IF(F2812="","",VLOOKUP(LEFT(F2812,5),'Technikai cellák'!B:C,2,0))</f>
        <v/>
      </c>
      <c r="J2812" s="55" t="str">
        <f>IF(F2812="","",VLOOKUP(I2812,'Technikai cellák'!$C$1:$D$12,2,0))</f>
        <v/>
      </c>
      <c r="K2812" s="179"/>
      <c r="L2812" s="67" t="str">
        <f t="shared" si="854"/>
        <v/>
      </c>
      <c r="M2812" s="68">
        <f t="shared" si="855"/>
        <v>0</v>
      </c>
      <c r="N2812" s="66">
        <f t="shared" si="856"/>
        <v>0</v>
      </c>
      <c r="O2812" s="152"/>
      <c r="P2812" s="172">
        <f t="shared" si="853"/>
        <v>0</v>
      </c>
      <c r="Q2812" s="69">
        <f t="shared" si="857"/>
        <v>0</v>
      </c>
      <c r="R2812" s="62">
        <f t="shared" si="858"/>
        <v>0</v>
      </c>
      <c r="S2812" s="153"/>
      <c r="T2812" s="118" t="str">
        <f t="shared" si="859"/>
        <v/>
      </c>
      <c r="U2812" s="154"/>
      <c r="V2812" s="154"/>
      <c r="W2812" s="154"/>
      <c r="X2812" s="154"/>
      <c r="Y2812" s="154"/>
      <c r="Z2812" s="154"/>
      <c r="AA2812" s="154"/>
      <c r="AB2812" s="154"/>
      <c r="AC2812" s="154"/>
      <c r="AD2812" s="154"/>
      <c r="AE2812" s="154"/>
      <c r="AF2812" s="154"/>
      <c r="AG2812" s="63">
        <f t="shared" si="860"/>
        <v>0</v>
      </c>
      <c r="AH2812" s="56">
        <f t="shared" si="861"/>
        <v>0</v>
      </c>
      <c r="AI2812" s="56">
        <f t="shared" si="862"/>
        <v>0</v>
      </c>
      <c r="AJ2812" s="56">
        <f t="shared" si="863"/>
        <v>0</v>
      </c>
      <c r="AK2812" s="56">
        <f t="shared" si="864"/>
        <v>0</v>
      </c>
      <c r="AL2812" s="56">
        <f t="shared" si="865"/>
        <v>0</v>
      </c>
      <c r="AM2812" s="56">
        <f t="shared" si="866"/>
        <v>0</v>
      </c>
      <c r="AN2812" s="56">
        <f t="shared" si="867"/>
        <v>0</v>
      </c>
      <c r="AO2812" s="56">
        <f t="shared" si="868"/>
        <v>0</v>
      </c>
      <c r="AP2812" s="56">
        <f t="shared" si="869"/>
        <v>0</v>
      </c>
      <c r="AQ2812" s="56">
        <f t="shared" si="870"/>
        <v>0</v>
      </c>
      <c r="AR2812" s="86">
        <f t="shared" si="871"/>
        <v>0</v>
      </c>
    </row>
    <row r="2813" spans="1:44" x14ac:dyDescent="0.25">
      <c r="A2813" s="178"/>
      <c r="B2813" s="55" t="str">
        <f>_xlfn.IFNA(VLOOKUP(A2813,'Ajánlatkérő(k) adatai'!$B$4:$C$205,2,0),"")</f>
        <v/>
      </c>
      <c r="C2813" s="178"/>
      <c r="D2813" s="55" t="str">
        <f>_xlfn.IFNA(VLOOKUP(C2813,'Számlafizető(k) adatai'!$C$4:$D$203,2,0),"")</f>
        <v/>
      </c>
      <c r="E2813" s="55" t="str">
        <f>_xlfn.IFNA(VLOOKUP(C2813,'Számlafizető(k) adatai'!$C$4:$M$203,11,0),"")</f>
        <v/>
      </c>
      <c r="F2813" s="178"/>
      <c r="G2813" s="178"/>
      <c r="H2813" s="178"/>
      <c r="I2813" s="55" t="str">
        <f>IF(F2813="","",VLOOKUP(LEFT(F2813,5),'Technikai cellák'!B:C,2,0))</f>
        <v/>
      </c>
      <c r="J2813" s="55" t="str">
        <f>IF(F2813="","",VLOOKUP(I2813,'Technikai cellák'!$C$1:$D$12,2,0))</f>
        <v/>
      </c>
      <c r="K2813" s="179"/>
      <c r="L2813" s="67" t="str">
        <f t="shared" si="854"/>
        <v/>
      </c>
      <c r="M2813" s="68">
        <f t="shared" si="855"/>
        <v>0</v>
      </c>
      <c r="N2813" s="66">
        <f t="shared" si="856"/>
        <v>0</v>
      </c>
      <c r="O2813" s="152"/>
      <c r="P2813" s="172">
        <f t="shared" si="853"/>
        <v>0</v>
      </c>
      <c r="Q2813" s="69">
        <f t="shared" si="857"/>
        <v>0</v>
      </c>
      <c r="R2813" s="62">
        <f t="shared" si="858"/>
        <v>0</v>
      </c>
      <c r="S2813" s="153"/>
      <c r="T2813" s="118" t="str">
        <f t="shared" si="859"/>
        <v/>
      </c>
      <c r="U2813" s="154"/>
      <c r="V2813" s="154"/>
      <c r="W2813" s="154"/>
      <c r="X2813" s="154"/>
      <c r="Y2813" s="154"/>
      <c r="Z2813" s="154"/>
      <c r="AA2813" s="154"/>
      <c r="AB2813" s="154"/>
      <c r="AC2813" s="154"/>
      <c r="AD2813" s="154"/>
      <c r="AE2813" s="154"/>
      <c r="AF2813" s="154"/>
      <c r="AG2813" s="63">
        <f t="shared" si="860"/>
        <v>0</v>
      </c>
      <c r="AH2813" s="56">
        <f t="shared" si="861"/>
        <v>0</v>
      </c>
      <c r="AI2813" s="56">
        <f t="shared" si="862"/>
        <v>0</v>
      </c>
      <c r="AJ2813" s="56">
        <f t="shared" si="863"/>
        <v>0</v>
      </c>
      <c r="AK2813" s="56">
        <f t="shared" si="864"/>
        <v>0</v>
      </c>
      <c r="AL2813" s="56">
        <f t="shared" si="865"/>
        <v>0</v>
      </c>
      <c r="AM2813" s="56">
        <f t="shared" si="866"/>
        <v>0</v>
      </c>
      <c r="AN2813" s="56">
        <f t="shared" si="867"/>
        <v>0</v>
      </c>
      <c r="AO2813" s="56">
        <f t="shared" si="868"/>
        <v>0</v>
      </c>
      <c r="AP2813" s="56">
        <f t="shared" si="869"/>
        <v>0</v>
      </c>
      <c r="AQ2813" s="56">
        <f t="shared" si="870"/>
        <v>0</v>
      </c>
      <c r="AR2813" s="86">
        <f t="shared" si="871"/>
        <v>0</v>
      </c>
    </row>
    <row r="2814" spans="1:44" x14ac:dyDescent="0.25">
      <c r="A2814" s="178"/>
      <c r="B2814" s="55" t="str">
        <f>_xlfn.IFNA(VLOOKUP(A2814,'Ajánlatkérő(k) adatai'!$B$4:$C$205,2,0),"")</f>
        <v/>
      </c>
      <c r="C2814" s="178"/>
      <c r="D2814" s="55" t="str">
        <f>_xlfn.IFNA(VLOOKUP(C2814,'Számlafizető(k) adatai'!$C$4:$D$203,2,0),"")</f>
        <v/>
      </c>
      <c r="E2814" s="55" t="str">
        <f>_xlfn.IFNA(VLOOKUP(C2814,'Számlafizető(k) adatai'!$C$4:$M$203,11,0),"")</f>
        <v/>
      </c>
      <c r="F2814" s="178"/>
      <c r="G2814" s="178"/>
      <c r="H2814" s="178"/>
      <c r="I2814" s="55" t="str">
        <f>IF(F2814="","",VLOOKUP(LEFT(F2814,5),'Technikai cellák'!B:C,2,0))</f>
        <v/>
      </c>
      <c r="J2814" s="55" t="str">
        <f>IF(F2814="","",VLOOKUP(I2814,'Technikai cellák'!$C$1:$D$12,2,0))</f>
        <v/>
      </c>
      <c r="K2814" s="179"/>
      <c r="L2814" s="67" t="str">
        <f t="shared" si="854"/>
        <v/>
      </c>
      <c r="M2814" s="68">
        <f t="shared" si="855"/>
        <v>0</v>
      </c>
      <c r="N2814" s="66">
        <f t="shared" si="856"/>
        <v>0</v>
      </c>
      <c r="O2814" s="152"/>
      <c r="P2814" s="172">
        <f t="shared" si="853"/>
        <v>0</v>
      </c>
      <c r="Q2814" s="69">
        <f t="shared" si="857"/>
        <v>0</v>
      </c>
      <c r="R2814" s="62">
        <f t="shared" si="858"/>
        <v>0</v>
      </c>
      <c r="S2814" s="153"/>
      <c r="T2814" s="118" t="str">
        <f t="shared" si="859"/>
        <v/>
      </c>
      <c r="U2814" s="154"/>
      <c r="V2814" s="154"/>
      <c r="W2814" s="154"/>
      <c r="X2814" s="154"/>
      <c r="Y2814" s="154"/>
      <c r="Z2814" s="154"/>
      <c r="AA2814" s="154"/>
      <c r="AB2814" s="154"/>
      <c r="AC2814" s="154"/>
      <c r="AD2814" s="154"/>
      <c r="AE2814" s="154"/>
      <c r="AF2814" s="154"/>
      <c r="AG2814" s="63">
        <f t="shared" si="860"/>
        <v>0</v>
      </c>
      <c r="AH2814" s="56">
        <f t="shared" si="861"/>
        <v>0</v>
      </c>
      <c r="AI2814" s="56">
        <f t="shared" si="862"/>
        <v>0</v>
      </c>
      <c r="AJ2814" s="56">
        <f t="shared" si="863"/>
        <v>0</v>
      </c>
      <c r="AK2814" s="56">
        <f t="shared" si="864"/>
        <v>0</v>
      </c>
      <c r="AL2814" s="56">
        <f t="shared" si="865"/>
        <v>0</v>
      </c>
      <c r="AM2814" s="56">
        <f t="shared" si="866"/>
        <v>0</v>
      </c>
      <c r="AN2814" s="56">
        <f t="shared" si="867"/>
        <v>0</v>
      </c>
      <c r="AO2814" s="56">
        <f t="shared" si="868"/>
        <v>0</v>
      </c>
      <c r="AP2814" s="56">
        <f t="shared" si="869"/>
        <v>0</v>
      </c>
      <c r="AQ2814" s="56">
        <f t="shared" si="870"/>
        <v>0</v>
      </c>
      <c r="AR2814" s="86">
        <f t="shared" si="871"/>
        <v>0</v>
      </c>
    </row>
    <row r="2815" spans="1:44" x14ac:dyDescent="0.25">
      <c r="A2815" s="178"/>
      <c r="B2815" s="55" t="str">
        <f>_xlfn.IFNA(VLOOKUP(A2815,'Ajánlatkérő(k) adatai'!$B$4:$C$205,2,0),"")</f>
        <v/>
      </c>
      <c r="C2815" s="178"/>
      <c r="D2815" s="55" t="str">
        <f>_xlfn.IFNA(VLOOKUP(C2815,'Számlafizető(k) adatai'!$C$4:$D$203,2,0),"")</f>
        <v/>
      </c>
      <c r="E2815" s="55" t="str">
        <f>_xlfn.IFNA(VLOOKUP(C2815,'Számlafizető(k) adatai'!$C$4:$M$203,11,0),"")</f>
        <v/>
      </c>
      <c r="F2815" s="178"/>
      <c r="G2815" s="178"/>
      <c r="H2815" s="178"/>
      <c r="I2815" s="55" t="str">
        <f>IF(F2815="","",VLOOKUP(LEFT(F2815,5),'Technikai cellák'!B:C,2,0))</f>
        <v/>
      </c>
      <c r="J2815" s="55" t="str">
        <f>IF(F2815="","",VLOOKUP(I2815,'Technikai cellák'!$C$1:$D$12,2,0))</f>
        <v/>
      </c>
      <c r="K2815" s="179"/>
      <c r="L2815" s="67" t="str">
        <f t="shared" si="854"/>
        <v/>
      </c>
      <c r="M2815" s="68">
        <f t="shared" si="855"/>
        <v>0</v>
      </c>
      <c r="N2815" s="66">
        <f t="shared" si="856"/>
        <v>0</v>
      </c>
      <c r="O2815" s="152"/>
      <c r="P2815" s="172">
        <f t="shared" si="853"/>
        <v>0</v>
      </c>
      <c r="Q2815" s="69">
        <f t="shared" si="857"/>
        <v>0</v>
      </c>
      <c r="R2815" s="62">
        <f t="shared" si="858"/>
        <v>0</v>
      </c>
      <c r="S2815" s="153"/>
      <c r="T2815" s="118" t="str">
        <f t="shared" si="859"/>
        <v/>
      </c>
      <c r="U2815" s="154"/>
      <c r="V2815" s="154"/>
      <c r="W2815" s="154"/>
      <c r="X2815" s="154"/>
      <c r="Y2815" s="154"/>
      <c r="Z2815" s="154"/>
      <c r="AA2815" s="154"/>
      <c r="AB2815" s="154"/>
      <c r="AC2815" s="154"/>
      <c r="AD2815" s="154"/>
      <c r="AE2815" s="154"/>
      <c r="AF2815" s="154"/>
      <c r="AG2815" s="63">
        <f t="shared" si="860"/>
        <v>0</v>
      </c>
      <c r="AH2815" s="56">
        <f t="shared" si="861"/>
        <v>0</v>
      </c>
      <c r="AI2815" s="56">
        <f t="shared" si="862"/>
        <v>0</v>
      </c>
      <c r="AJ2815" s="56">
        <f t="shared" si="863"/>
        <v>0</v>
      </c>
      <c r="AK2815" s="56">
        <f t="shared" si="864"/>
        <v>0</v>
      </c>
      <c r="AL2815" s="56">
        <f t="shared" si="865"/>
        <v>0</v>
      </c>
      <c r="AM2815" s="56">
        <f t="shared" si="866"/>
        <v>0</v>
      </c>
      <c r="AN2815" s="56">
        <f t="shared" si="867"/>
        <v>0</v>
      </c>
      <c r="AO2815" s="56">
        <f t="shared" si="868"/>
        <v>0</v>
      </c>
      <c r="AP2815" s="56">
        <f t="shared" si="869"/>
        <v>0</v>
      </c>
      <c r="AQ2815" s="56">
        <f t="shared" si="870"/>
        <v>0</v>
      </c>
      <c r="AR2815" s="86">
        <f t="shared" si="871"/>
        <v>0</v>
      </c>
    </row>
    <row r="2816" spans="1:44" x14ac:dyDescent="0.25">
      <c r="A2816" s="178"/>
      <c r="B2816" s="55" t="str">
        <f>_xlfn.IFNA(VLOOKUP(A2816,'Ajánlatkérő(k) adatai'!$B$4:$C$205,2,0),"")</f>
        <v/>
      </c>
      <c r="C2816" s="178"/>
      <c r="D2816" s="55" t="str">
        <f>_xlfn.IFNA(VLOOKUP(C2816,'Számlafizető(k) adatai'!$C$4:$D$203,2,0),"")</f>
        <v/>
      </c>
      <c r="E2816" s="55" t="str">
        <f>_xlfn.IFNA(VLOOKUP(C2816,'Számlafizető(k) adatai'!$C$4:$M$203,11,0),"")</f>
        <v/>
      </c>
      <c r="F2816" s="178"/>
      <c r="G2816" s="178"/>
      <c r="H2816" s="178"/>
      <c r="I2816" s="55" t="str">
        <f>IF(F2816="","",VLOOKUP(LEFT(F2816,5),'Technikai cellák'!B:C,2,0))</f>
        <v/>
      </c>
      <c r="J2816" s="55" t="str">
        <f>IF(F2816="","",VLOOKUP(I2816,'Technikai cellák'!$C$1:$D$12,2,0))</f>
        <v/>
      </c>
      <c r="K2816" s="179"/>
      <c r="L2816" s="67" t="str">
        <f t="shared" si="854"/>
        <v/>
      </c>
      <c r="M2816" s="68">
        <f t="shared" si="855"/>
        <v>0</v>
      </c>
      <c r="N2816" s="66">
        <f t="shared" si="856"/>
        <v>0</v>
      </c>
      <c r="O2816" s="152"/>
      <c r="P2816" s="172">
        <f t="shared" si="853"/>
        <v>0</v>
      </c>
      <c r="Q2816" s="69">
        <f t="shared" si="857"/>
        <v>0</v>
      </c>
      <c r="R2816" s="62">
        <f t="shared" si="858"/>
        <v>0</v>
      </c>
      <c r="S2816" s="153"/>
      <c r="T2816" s="118" t="str">
        <f t="shared" si="859"/>
        <v/>
      </c>
      <c r="U2816" s="154"/>
      <c r="V2816" s="154"/>
      <c r="W2816" s="154"/>
      <c r="X2816" s="154"/>
      <c r="Y2816" s="154"/>
      <c r="Z2816" s="154"/>
      <c r="AA2816" s="154"/>
      <c r="AB2816" s="154"/>
      <c r="AC2816" s="154"/>
      <c r="AD2816" s="154"/>
      <c r="AE2816" s="154"/>
      <c r="AF2816" s="154"/>
      <c r="AG2816" s="63">
        <f t="shared" si="860"/>
        <v>0</v>
      </c>
      <c r="AH2816" s="56">
        <f t="shared" si="861"/>
        <v>0</v>
      </c>
      <c r="AI2816" s="56">
        <f t="shared" si="862"/>
        <v>0</v>
      </c>
      <c r="AJ2816" s="56">
        <f t="shared" si="863"/>
        <v>0</v>
      </c>
      <c r="AK2816" s="56">
        <f t="shared" si="864"/>
        <v>0</v>
      </c>
      <c r="AL2816" s="56">
        <f t="shared" si="865"/>
        <v>0</v>
      </c>
      <c r="AM2816" s="56">
        <f t="shared" si="866"/>
        <v>0</v>
      </c>
      <c r="AN2816" s="56">
        <f t="shared" si="867"/>
        <v>0</v>
      </c>
      <c r="AO2816" s="56">
        <f t="shared" si="868"/>
        <v>0</v>
      </c>
      <c r="AP2816" s="56">
        <f t="shared" si="869"/>
        <v>0</v>
      </c>
      <c r="AQ2816" s="56">
        <f t="shared" si="870"/>
        <v>0</v>
      </c>
      <c r="AR2816" s="86">
        <f t="shared" si="871"/>
        <v>0</v>
      </c>
    </row>
    <row r="2817" spans="1:44" x14ac:dyDescent="0.25">
      <c r="A2817" s="178"/>
      <c r="B2817" s="55" t="str">
        <f>_xlfn.IFNA(VLOOKUP(A2817,'Ajánlatkérő(k) adatai'!$B$4:$C$205,2,0),"")</f>
        <v/>
      </c>
      <c r="C2817" s="178"/>
      <c r="D2817" s="55" t="str">
        <f>_xlfn.IFNA(VLOOKUP(C2817,'Számlafizető(k) adatai'!$C$4:$D$203,2,0),"")</f>
        <v/>
      </c>
      <c r="E2817" s="55" t="str">
        <f>_xlfn.IFNA(VLOOKUP(C2817,'Számlafizető(k) adatai'!$C$4:$M$203,11,0),"")</f>
        <v/>
      </c>
      <c r="F2817" s="178"/>
      <c r="G2817" s="178"/>
      <c r="H2817" s="178"/>
      <c r="I2817" s="55" t="str">
        <f>IF(F2817="","",VLOOKUP(LEFT(F2817,5),'Technikai cellák'!B:C,2,0))</f>
        <v/>
      </c>
      <c r="J2817" s="55" t="str">
        <f>IF(F2817="","",VLOOKUP(I2817,'Technikai cellák'!$C$1:$D$12,2,0))</f>
        <v/>
      </c>
      <c r="K2817" s="179"/>
      <c r="L2817" s="67" t="str">
        <f t="shared" si="854"/>
        <v/>
      </c>
      <c r="M2817" s="68">
        <f t="shared" si="855"/>
        <v>0</v>
      </c>
      <c r="N2817" s="66">
        <f t="shared" si="856"/>
        <v>0</v>
      </c>
      <c r="O2817" s="152"/>
      <c r="P2817" s="172">
        <f t="shared" si="853"/>
        <v>0</v>
      </c>
      <c r="Q2817" s="69">
        <f t="shared" si="857"/>
        <v>0</v>
      </c>
      <c r="R2817" s="62">
        <f t="shared" si="858"/>
        <v>0</v>
      </c>
      <c r="S2817" s="153"/>
      <c r="T2817" s="118" t="str">
        <f t="shared" si="859"/>
        <v/>
      </c>
      <c r="U2817" s="154"/>
      <c r="V2817" s="154"/>
      <c r="W2817" s="154"/>
      <c r="X2817" s="154"/>
      <c r="Y2817" s="154"/>
      <c r="Z2817" s="154"/>
      <c r="AA2817" s="154"/>
      <c r="AB2817" s="154"/>
      <c r="AC2817" s="154"/>
      <c r="AD2817" s="154"/>
      <c r="AE2817" s="154"/>
      <c r="AF2817" s="154"/>
      <c r="AG2817" s="63">
        <f t="shared" si="860"/>
        <v>0</v>
      </c>
      <c r="AH2817" s="56">
        <f t="shared" si="861"/>
        <v>0</v>
      </c>
      <c r="AI2817" s="56">
        <f t="shared" si="862"/>
        <v>0</v>
      </c>
      <c r="AJ2817" s="56">
        <f t="shared" si="863"/>
        <v>0</v>
      </c>
      <c r="AK2817" s="56">
        <f t="shared" si="864"/>
        <v>0</v>
      </c>
      <c r="AL2817" s="56">
        <f t="shared" si="865"/>
        <v>0</v>
      </c>
      <c r="AM2817" s="56">
        <f t="shared" si="866"/>
        <v>0</v>
      </c>
      <c r="AN2817" s="56">
        <f t="shared" si="867"/>
        <v>0</v>
      </c>
      <c r="AO2817" s="56">
        <f t="shared" si="868"/>
        <v>0</v>
      </c>
      <c r="AP2817" s="56">
        <f t="shared" si="869"/>
        <v>0</v>
      </c>
      <c r="AQ2817" s="56">
        <f t="shared" si="870"/>
        <v>0</v>
      </c>
      <c r="AR2817" s="86">
        <f t="shared" si="871"/>
        <v>0</v>
      </c>
    </row>
    <row r="2818" spans="1:44" x14ac:dyDescent="0.25">
      <c r="A2818" s="178"/>
      <c r="B2818" s="55" t="str">
        <f>_xlfn.IFNA(VLOOKUP(A2818,'Ajánlatkérő(k) adatai'!$B$4:$C$205,2,0),"")</f>
        <v/>
      </c>
      <c r="C2818" s="178"/>
      <c r="D2818" s="55" t="str">
        <f>_xlfn.IFNA(VLOOKUP(C2818,'Számlafizető(k) adatai'!$C$4:$D$203,2,0),"")</f>
        <v/>
      </c>
      <c r="E2818" s="55" t="str">
        <f>_xlfn.IFNA(VLOOKUP(C2818,'Számlafizető(k) adatai'!$C$4:$M$203,11,0),"")</f>
        <v/>
      </c>
      <c r="F2818" s="178"/>
      <c r="G2818" s="178"/>
      <c r="H2818" s="178"/>
      <c r="I2818" s="55" t="str">
        <f>IF(F2818="","",VLOOKUP(LEFT(F2818,5),'Technikai cellák'!B:C,2,0))</f>
        <v/>
      </c>
      <c r="J2818" s="55" t="str">
        <f>IF(F2818="","",VLOOKUP(I2818,'Technikai cellák'!$C$1:$D$12,2,0))</f>
        <v/>
      </c>
      <c r="K2818" s="179"/>
      <c r="L2818" s="67" t="str">
        <f t="shared" si="854"/>
        <v/>
      </c>
      <c r="M2818" s="68">
        <f t="shared" si="855"/>
        <v>0</v>
      </c>
      <c r="N2818" s="66">
        <f t="shared" si="856"/>
        <v>0</v>
      </c>
      <c r="O2818" s="152"/>
      <c r="P2818" s="172">
        <f t="shared" si="853"/>
        <v>0</v>
      </c>
      <c r="Q2818" s="69">
        <f t="shared" si="857"/>
        <v>0</v>
      </c>
      <c r="R2818" s="62">
        <f t="shared" si="858"/>
        <v>0</v>
      </c>
      <c r="S2818" s="153"/>
      <c r="T2818" s="118" t="str">
        <f t="shared" si="859"/>
        <v/>
      </c>
      <c r="U2818" s="154"/>
      <c r="V2818" s="154"/>
      <c r="W2818" s="154"/>
      <c r="X2818" s="154"/>
      <c r="Y2818" s="154"/>
      <c r="Z2818" s="154"/>
      <c r="AA2818" s="154"/>
      <c r="AB2818" s="154"/>
      <c r="AC2818" s="154"/>
      <c r="AD2818" s="154"/>
      <c r="AE2818" s="154"/>
      <c r="AF2818" s="154"/>
      <c r="AG2818" s="63">
        <f t="shared" si="860"/>
        <v>0</v>
      </c>
      <c r="AH2818" s="56">
        <f t="shared" si="861"/>
        <v>0</v>
      </c>
      <c r="AI2818" s="56">
        <f t="shared" si="862"/>
        <v>0</v>
      </c>
      <c r="AJ2818" s="56">
        <f t="shared" si="863"/>
        <v>0</v>
      </c>
      <c r="AK2818" s="56">
        <f t="shared" si="864"/>
        <v>0</v>
      </c>
      <c r="AL2818" s="56">
        <f t="shared" si="865"/>
        <v>0</v>
      </c>
      <c r="AM2818" s="56">
        <f t="shared" si="866"/>
        <v>0</v>
      </c>
      <c r="AN2818" s="56">
        <f t="shared" si="867"/>
        <v>0</v>
      </c>
      <c r="AO2818" s="56">
        <f t="shared" si="868"/>
        <v>0</v>
      </c>
      <c r="AP2818" s="56">
        <f t="shared" si="869"/>
        <v>0</v>
      </c>
      <c r="AQ2818" s="56">
        <f t="shared" si="870"/>
        <v>0</v>
      </c>
      <c r="AR2818" s="86">
        <f t="shared" si="871"/>
        <v>0</v>
      </c>
    </row>
    <row r="2819" spans="1:44" x14ac:dyDescent="0.25">
      <c r="A2819" s="178"/>
      <c r="B2819" s="55" t="str">
        <f>_xlfn.IFNA(VLOOKUP(A2819,'Ajánlatkérő(k) adatai'!$B$4:$C$205,2,0),"")</f>
        <v/>
      </c>
      <c r="C2819" s="178"/>
      <c r="D2819" s="55" t="str">
        <f>_xlfn.IFNA(VLOOKUP(C2819,'Számlafizető(k) adatai'!$C$4:$D$203,2,0),"")</f>
        <v/>
      </c>
      <c r="E2819" s="55" t="str">
        <f>_xlfn.IFNA(VLOOKUP(C2819,'Számlafizető(k) adatai'!$C$4:$M$203,11,0),"")</f>
        <v/>
      </c>
      <c r="F2819" s="178"/>
      <c r="G2819" s="178"/>
      <c r="H2819" s="178"/>
      <c r="I2819" s="55" t="str">
        <f>IF(F2819="","",VLOOKUP(LEFT(F2819,5),'Technikai cellák'!B:C,2,0))</f>
        <v/>
      </c>
      <c r="J2819" s="55" t="str">
        <f>IF(F2819="","",VLOOKUP(I2819,'Technikai cellák'!$C$1:$D$12,2,0))</f>
        <v/>
      </c>
      <c r="K2819" s="179"/>
      <c r="L2819" s="67" t="str">
        <f t="shared" si="854"/>
        <v/>
      </c>
      <c r="M2819" s="68">
        <f t="shared" si="855"/>
        <v>0</v>
      </c>
      <c r="N2819" s="66">
        <f t="shared" si="856"/>
        <v>0</v>
      </c>
      <c r="O2819" s="152"/>
      <c r="P2819" s="172">
        <f t="shared" si="853"/>
        <v>0</v>
      </c>
      <c r="Q2819" s="69">
        <f t="shared" si="857"/>
        <v>0</v>
      </c>
      <c r="R2819" s="62">
        <f t="shared" si="858"/>
        <v>0</v>
      </c>
      <c r="S2819" s="153"/>
      <c r="T2819" s="118" t="str">
        <f t="shared" si="859"/>
        <v/>
      </c>
      <c r="U2819" s="154"/>
      <c r="V2819" s="154"/>
      <c r="W2819" s="154"/>
      <c r="X2819" s="154"/>
      <c r="Y2819" s="154"/>
      <c r="Z2819" s="154"/>
      <c r="AA2819" s="154"/>
      <c r="AB2819" s="154"/>
      <c r="AC2819" s="154"/>
      <c r="AD2819" s="154"/>
      <c r="AE2819" s="154"/>
      <c r="AF2819" s="154"/>
      <c r="AG2819" s="63">
        <f t="shared" si="860"/>
        <v>0</v>
      </c>
      <c r="AH2819" s="56">
        <f t="shared" si="861"/>
        <v>0</v>
      </c>
      <c r="AI2819" s="56">
        <f t="shared" si="862"/>
        <v>0</v>
      </c>
      <c r="AJ2819" s="56">
        <f t="shared" si="863"/>
        <v>0</v>
      </c>
      <c r="AK2819" s="56">
        <f t="shared" si="864"/>
        <v>0</v>
      </c>
      <c r="AL2819" s="56">
        <f t="shared" si="865"/>
        <v>0</v>
      </c>
      <c r="AM2819" s="56">
        <f t="shared" si="866"/>
        <v>0</v>
      </c>
      <c r="AN2819" s="56">
        <f t="shared" si="867"/>
        <v>0</v>
      </c>
      <c r="AO2819" s="56">
        <f t="shared" si="868"/>
        <v>0</v>
      </c>
      <c r="AP2819" s="56">
        <f t="shared" si="869"/>
        <v>0</v>
      </c>
      <c r="AQ2819" s="56">
        <f t="shared" si="870"/>
        <v>0</v>
      </c>
      <c r="AR2819" s="86">
        <f t="shared" si="871"/>
        <v>0</v>
      </c>
    </row>
    <row r="2820" spans="1:44" x14ac:dyDescent="0.25">
      <c r="A2820" s="178"/>
      <c r="B2820" s="55" t="str">
        <f>_xlfn.IFNA(VLOOKUP(A2820,'Ajánlatkérő(k) adatai'!$B$4:$C$205,2,0),"")</f>
        <v/>
      </c>
      <c r="C2820" s="178"/>
      <c r="D2820" s="55" t="str">
        <f>_xlfn.IFNA(VLOOKUP(C2820,'Számlafizető(k) adatai'!$C$4:$D$203,2,0),"")</f>
        <v/>
      </c>
      <c r="E2820" s="55" t="str">
        <f>_xlfn.IFNA(VLOOKUP(C2820,'Számlafizető(k) adatai'!$C$4:$M$203,11,0),"")</f>
        <v/>
      </c>
      <c r="F2820" s="178"/>
      <c r="G2820" s="178"/>
      <c r="H2820" s="178"/>
      <c r="I2820" s="55" t="str">
        <f>IF(F2820="","",VLOOKUP(LEFT(F2820,5),'Technikai cellák'!B:C,2,0))</f>
        <v/>
      </c>
      <c r="J2820" s="55" t="str">
        <f>IF(F2820="","",VLOOKUP(I2820,'Technikai cellák'!$C$1:$D$12,2,0))</f>
        <v/>
      </c>
      <c r="K2820" s="179"/>
      <c r="L2820" s="67" t="str">
        <f t="shared" si="854"/>
        <v/>
      </c>
      <c r="M2820" s="68">
        <f t="shared" si="855"/>
        <v>0</v>
      </c>
      <c r="N2820" s="66">
        <f t="shared" si="856"/>
        <v>0</v>
      </c>
      <c r="O2820" s="152"/>
      <c r="P2820" s="172">
        <f t="shared" si="853"/>
        <v>0</v>
      </c>
      <c r="Q2820" s="69">
        <f t="shared" si="857"/>
        <v>0</v>
      </c>
      <c r="R2820" s="62">
        <f t="shared" si="858"/>
        <v>0</v>
      </c>
      <c r="S2820" s="153"/>
      <c r="T2820" s="118" t="str">
        <f t="shared" si="859"/>
        <v/>
      </c>
      <c r="U2820" s="154"/>
      <c r="V2820" s="154"/>
      <c r="W2820" s="154"/>
      <c r="X2820" s="154"/>
      <c r="Y2820" s="154"/>
      <c r="Z2820" s="154"/>
      <c r="AA2820" s="154"/>
      <c r="AB2820" s="154"/>
      <c r="AC2820" s="154"/>
      <c r="AD2820" s="154"/>
      <c r="AE2820" s="154"/>
      <c r="AF2820" s="154"/>
      <c r="AG2820" s="63">
        <f t="shared" si="860"/>
        <v>0</v>
      </c>
      <c r="AH2820" s="56">
        <f t="shared" si="861"/>
        <v>0</v>
      </c>
      <c r="AI2820" s="56">
        <f t="shared" si="862"/>
        <v>0</v>
      </c>
      <c r="AJ2820" s="56">
        <f t="shared" si="863"/>
        <v>0</v>
      </c>
      <c r="AK2820" s="56">
        <f t="shared" si="864"/>
        <v>0</v>
      </c>
      <c r="AL2820" s="56">
        <f t="shared" si="865"/>
        <v>0</v>
      </c>
      <c r="AM2820" s="56">
        <f t="shared" si="866"/>
        <v>0</v>
      </c>
      <c r="AN2820" s="56">
        <f t="shared" si="867"/>
        <v>0</v>
      </c>
      <c r="AO2820" s="56">
        <f t="shared" si="868"/>
        <v>0</v>
      </c>
      <c r="AP2820" s="56">
        <f t="shared" si="869"/>
        <v>0</v>
      </c>
      <c r="AQ2820" s="56">
        <f t="shared" si="870"/>
        <v>0</v>
      </c>
      <c r="AR2820" s="86">
        <f t="shared" si="871"/>
        <v>0</v>
      </c>
    </row>
    <row r="2821" spans="1:44" x14ac:dyDescent="0.25">
      <c r="A2821" s="178"/>
      <c r="B2821" s="55" t="str">
        <f>_xlfn.IFNA(VLOOKUP(A2821,'Ajánlatkérő(k) adatai'!$B$4:$C$205,2,0),"")</f>
        <v/>
      </c>
      <c r="C2821" s="178"/>
      <c r="D2821" s="55" t="str">
        <f>_xlfn.IFNA(VLOOKUP(C2821,'Számlafizető(k) adatai'!$C$4:$D$203,2,0),"")</f>
        <v/>
      </c>
      <c r="E2821" s="55" t="str">
        <f>_xlfn.IFNA(VLOOKUP(C2821,'Számlafizető(k) adatai'!$C$4:$M$203,11,0),"")</f>
        <v/>
      </c>
      <c r="F2821" s="178"/>
      <c r="G2821" s="178"/>
      <c r="H2821" s="178"/>
      <c r="I2821" s="55" t="str">
        <f>IF(F2821="","",VLOOKUP(LEFT(F2821,5),'Technikai cellák'!B:C,2,0))</f>
        <v/>
      </c>
      <c r="J2821" s="55" t="str">
        <f>IF(F2821="","",VLOOKUP(I2821,'Technikai cellák'!$C$1:$D$12,2,0))</f>
        <v/>
      </c>
      <c r="K2821" s="179"/>
      <c r="L2821" s="67" t="str">
        <f t="shared" si="854"/>
        <v/>
      </c>
      <c r="M2821" s="68">
        <f t="shared" si="855"/>
        <v>0</v>
      </c>
      <c r="N2821" s="66">
        <f t="shared" si="856"/>
        <v>0</v>
      </c>
      <c r="O2821" s="152"/>
      <c r="P2821" s="172">
        <f t="shared" si="853"/>
        <v>0</v>
      </c>
      <c r="Q2821" s="69">
        <f t="shared" si="857"/>
        <v>0</v>
      </c>
      <c r="R2821" s="62">
        <f t="shared" si="858"/>
        <v>0</v>
      </c>
      <c r="S2821" s="153"/>
      <c r="T2821" s="118" t="str">
        <f t="shared" si="859"/>
        <v/>
      </c>
      <c r="U2821" s="154"/>
      <c r="V2821" s="154"/>
      <c r="W2821" s="154"/>
      <c r="X2821" s="154"/>
      <c r="Y2821" s="154"/>
      <c r="Z2821" s="154"/>
      <c r="AA2821" s="154"/>
      <c r="AB2821" s="154"/>
      <c r="AC2821" s="154"/>
      <c r="AD2821" s="154"/>
      <c r="AE2821" s="154"/>
      <c r="AF2821" s="154"/>
      <c r="AG2821" s="63">
        <f t="shared" si="860"/>
        <v>0</v>
      </c>
      <c r="AH2821" s="56">
        <f t="shared" si="861"/>
        <v>0</v>
      </c>
      <c r="AI2821" s="56">
        <f t="shared" si="862"/>
        <v>0</v>
      </c>
      <c r="AJ2821" s="56">
        <f t="shared" si="863"/>
        <v>0</v>
      </c>
      <c r="AK2821" s="56">
        <f t="shared" si="864"/>
        <v>0</v>
      </c>
      <c r="AL2821" s="56">
        <f t="shared" si="865"/>
        <v>0</v>
      </c>
      <c r="AM2821" s="56">
        <f t="shared" si="866"/>
        <v>0</v>
      </c>
      <c r="AN2821" s="56">
        <f t="shared" si="867"/>
        <v>0</v>
      </c>
      <c r="AO2821" s="56">
        <f t="shared" si="868"/>
        <v>0</v>
      </c>
      <c r="AP2821" s="56">
        <f t="shared" si="869"/>
        <v>0</v>
      </c>
      <c r="AQ2821" s="56">
        <f t="shared" si="870"/>
        <v>0</v>
      </c>
      <c r="AR2821" s="86">
        <f t="shared" si="871"/>
        <v>0</v>
      </c>
    </row>
    <row r="2822" spans="1:44" x14ac:dyDescent="0.25">
      <c r="A2822" s="178"/>
      <c r="B2822" s="55" t="str">
        <f>_xlfn.IFNA(VLOOKUP(A2822,'Ajánlatkérő(k) adatai'!$B$4:$C$205,2,0),"")</f>
        <v/>
      </c>
      <c r="C2822" s="178"/>
      <c r="D2822" s="55" t="str">
        <f>_xlfn.IFNA(VLOOKUP(C2822,'Számlafizető(k) adatai'!$C$4:$D$203,2,0),"")</f>
        <v/>
      </c>
      <c r="E2822" s="55" t="str">
        <f>_xlfn.IFNA(VLOOKUP(C2822,'Számlafizető(k) adatai'!$C$4:$M$203,11,0),"")</f>
        <v/>
      </c>
      <c r="F2822" s="178"/>
      <c r="G2822" s="178"/>
      <c r="H2822" s="178"/>
      <c r="I2822" s="55" t="str">
        <f>IF(F2822="","",VLOOKUP(LEFT(F2822,5),'Technikai cellák'!B:C,2,0))</f>
        <v/>
      </c>
      <c r="J2822" s="55" t="str">
        <f>IF(F2822="","",VLOOKUP(I2822,'Technikai cellák'!$C$1:$D$12,2,0))</f>
        <v/>
      </c>
      <c r="K2822" s="179"/>
      <c r="L2822" s="67" t="str">
        <f t="shared" si="854"/>
        <v/>
      </c>
      <c r="M2822" s="68">
        <f t="shared" si="855"/>
        <v>0</v>
      </c>
      <c r="N2822" s="66">
        <f t="shared" si="856"/>
        <v>0</v>
      </c>
      <c r="O2822" s="152"/>
      <c r="P2822" s="172">
        <f t="shared" si="853"/>
        <v>0</v>
      </c>
      <c r="Q2822" s="69">
        <f t="shared" si="857"/>
        <v>0</v>
      </c>
      <c r="R2822" s="62">
        <f t="shared" si="858"/>
        <v>0</v>
      </c>
      <c r="S2822" s="153"/>
      <c r="T2822" s="118" t="str">
        <f t="shared" si="859"/>
        <v/>
      </c>
      <c r="U2822" s="154"/>
      <c r="V2822" s="154"/>
      <c r="W2822" s="154"/>
      <c r="X2822" s="154"/>
      <c r="Y2822" s="154"/>
      <c r="Z2822" s="154"/>
      <c r="AA2822" s="154"/>
      <c r="AB2822" s="154"/>
      <c r="AC2822" s="154"/>
      <c r="AD2822" s="154"/>
      <c r="AE2822" s="154"/>
      <c r="AF2822" s="154"/>
      <c r="AG2822" s="63">
        <f t="shared" si="860"/>
        <v>0</v>
      </c>
      <c r="AH2822" s="56">
        <f t="shared" si="861"/>
        <v>0</v>
      </c>
      <c r="AI2822" s="56">
        <f t="shared" si="862"/>
        <v>0</v>
      </c>
      <c r="AJ2822" s="56">
        <f t="shared" si="863"/>
        <v>0</v>
      </c>
      <c r="AK2822" s="56">
        <f t="shared" si="864"/>
        <v>0</v>
      </c>
      <c r="AL2822" s="56">
        <f t="shared" si="865"/>
        <v>0</v>
      </c>
      <c r="AM2822" s="56">
        <f t="shared" si="866"/>
        <v>0</v>
      </c>
      <c r="AN2822" s="56">
        <f t="shared" si="867"/>
        <v>0</v>
      </c>
      <c r="AO2822" s="56">
        <f t="shared" si="868"/>
        <v>0</v>
      </c>
      <c r="AP2822" s="56">
        <f t="shared" si="869"/>
        <v>0</v>
      </c>
      <c r="AQ2822" s="56">
        <f t="shared" si="870"/>
        <v>0</v>
      </c>
      <c r="AR2822" s="86">
        <f t="shared" si="871"/>
        <v>0</v>
      </c>
    </row>
    <row r="2823" spans="1:44" x14ac:dyDescent="0.25">
      <c r="A2823" s="178"/>
      <c r="B2823" s="55" t="str">
        <f>_xlfn.IFNA(VLOOKUP(A2823,'Ajánlatkérő(k) adatai'!$B$4:$C$205,2,0),"")</f>
        <v/>
      </c>
      <c r="C2823" s="178"/>
      <c r="D2823" s="55" t="str">
        <f>_xlfn.IFNA(VLOOKUP(C2823,'Számlafizető(k) adatai'!$C$4:$D$203,2,0),"")</f>
        <v/>
      </c>
      <c r="E2823" s="55" t="str">
        <f>_xlfn.IFNA(VLOOKUP(C2823,'Számlafizető(k) adatai'!$C$4:$M$203,11,0),"")</f>
        <v/>
      </c>
      <c r="F2823" s="178"/>
      <c r="G2823" s="178"/>
      <c r="H2823" s="178"/>
      <c r="I2823" s="55" t="str">
        <f>IF(F2823="","",VLOOKUP(LEFT(F2823,5),'Technikai cellák'!B:C,2,0))</f>
        <v/>
      </c>
      <c r="J2823" s="55" t="str">
        <f>IF(F2823="","",VLOOKUP(I2823,'Technikai cellák'!$C$1:$D$12,2,0))</f>
        <v/>
      </c>
      <c r="K2823" s="179"/>
      <c r="L2823" s="67" t="str">
        <f t="shared" si="854"/>
        <v/>
      </c>
      <c r="M2823" s="68">
        <f t="shared" si="855"/>
        <v>0</v>
      </c>
      <c r="N2823" s="66">
        <f t="shared" si="856"/>
        <v>0</v>
      </c>
      <c r="O2823" s="152"/>
      <c r="P2823" s="172">
        <f t="shared" si="853"/>
        <v>0</v>
      </c>
      <c r="Q2823" s="69">
        <f t="shared" si="857"/>
        <v>0</v>
      </c>
      <c r="R2823" s="62">
        <f t="shared" si="858"/>
        <v>0</v>
      </c>
      <c r="S2823" s="153"/>
      <c r="T2823" s="118" t="str">
        <f t="shared" si="859"/>
        <v/>
      </c>
      <c r="U2823" s="154"/>
      <c r="V2823" s="154"/>
      <c r="W2823" s="154"/>
      <c r="X2823" s="154"/>
      <c r="Y2823" s="154"/>
      <c r="Z2823" s="154"/>
      <c r="AA2823" s="154"/>
      <c r="AB2823" s="154"/>
      <c r="AC2823" s="154"/>
      <c r="AD2823" s="154"/>
      <c r="AE2823" s="154"/>
      <c r="AF2823" s="154"/>
      <c r="AG2823" s="63">
        <f t="shared" si="860"/>
        <v>0</v>
      </c>
      <c r="AH2823" s="56">
        <f t="shared" si="861"/>
        <v>0</v>
      </c>
      <c r="AI2823" s="56">
        <f t="shared" si="862"/>
        <v>0</v>
      </c>
      <c r="AJ2823" s="56">
        <f t="shared" si="863"/>
        <v>0</v>
      </c>
      <c r="AK2823" s="56">
        <f t="shared" si="864"/>
        <v>0</v>
      </c>
      <c r="AL2823" s="56">
        <f t="shared" si="865"/>
        <v>0</v>
      </c>
      <c r="AM2823" s="56">
        <f t="shared" si="866"/>
        <v>0</v>
      </c>
      <c r="AN2823" s="56">
        <f t="shared" si="867"/>
        <v>0</v>
      </c>
      <c r="AO2823" s="56">
        <f t="shared" si="868"/>
        <v>0</v>
      </c>
      <c r="AP2823" s="56">
        <f t="shared" si="869"/>
        <v>0</v>
      </c>
      <c r="AQ2823" s="56">
        <f t="shared" si="870"/>
        <v>0</v>
      </c>
      <c r="AR2823" s="86">
        <f t="shared" si="871"/>
        <v>0</v>
      </c>
    </row>
    <row r="2824" spans="1:44" x14ac:dyDescent="0.25">
      <c r="A2824" s="178"/>
      <c r="B2824" s="55" t="str">
        <f>_xlfn.IFNA(VLOOKUP(A2824,'Ajánlatkérő(k) adatai'!$B$4:$C$205,2,0),"")</f>
        <v/>
      </c>
      <c r="C2824" s="178"/>
      <c r="D2824" s="55" t="str">
        <f>_xlfn.IFNA(VLOOKUP(C2824,'Számlafizető(k) adatai'!$C$4:$D$203,2,0),"")</f>
        <v/>
      </c>
      <c r="E2824" s="55" t="str">
        <f>_xlfn.IFNA(VLOOKUP(C2824,'Számlafizető(k) adatai'!$C$4:$M$203,11,0),"")</f>
        <v/>
      </c>
      <c r="F2824" s="178"/>
      <c r="G2824" s="178"/>
      <c r="H2824" s="178"/>
      <c r="I2824" s="55" t="str">
        <f>IF(F2824="","",VLOOKUP(LEFT(F2824,5),'Technikai cellák'!B:C,2,0))</f>
        <v/>
      </c>
      <c r="J2824" s="55" t="str">
        <f>IF(F2824="","",VLOOKUP(I2824,'Technikai cellák'!$C$1:$D$12,2,0))</f>
        <v/>
      </c>
      <c r="K2824" s="179"/>
      <c r="L2824" s="67" t="str">
        <f t="shared" si="854"/>
        <v/>
      </c>
      <c r="M2824" s="68">
        <f t="shared" si="855"/>
        <v>0</v>
      </c>
      <c r="N2824" s="66">
        <f t="shared" si="856"/>
        <v>0</v>
      </c>
      <c r="O2824" s="152"/>
      <c r="P2824" s="172">
        <f t="shared" si="853"/>
        <v>0</v>
      </c>
      <c r="Q2824" s="69">
        <f t="shared" si="857"/>
        <v>0</v>
      </c>
      <c r="R2824" s="62">
        <f t="shared" si="858"/>
        <v>0</v>
      </c>
      <c r="S2824" s="153"/>
      <c r="T2824" s="118" t="str">
        <f t="shared" si="859"/>
        <v/>
      </c>
      <c r="U2824" s="154"/>
      <c r="V2824" s="154"/>
      <c r="W2824" s="154"/>
      <c r="X2824" s="154"/>
      <c r="Y2824" s="154"/>
      <c r="Z2824" s="154"/>
      <c r="AA2824" s="154"/>
      <c r="AB2824" s="154"/>
      <c r="AC2824" s="154"/>
      <c r="AD2824" s="154"/>
      <c r="AE2824" s="154"/>
      <c r="AF2824" s="154"/>
      <c r="AG2824" s="63">
        <f t="shared" si="860"/>
        <v>0</v>
      </c>
      <c r="AH2824" s="56">
        <f t="shared" si="861"/>
        <v>0</v>
      </c>
      <c r="AI2824" s="56">
        <f t="shared" si="862"/>
        <v>0</v>
      </c>
      <c r="AJ2824" s="56">
        <f t="shared" si="863"/>
        <v>0</v>
      </c>
      <c r="AK2824" s="56">
        <f t="shared" si="864"/>
        <v>0</v>
      </c>
      <c r="AL2824" s="56">
        <f t="shared" si="865"/>
        <v>0</v>
      </c>
      <c r="AM2824" s="56">
        <f t="shared" si="866"/>
        <v>0</v>
      </c>
      <c r="AN2824" s="56">
        <f t="shared" si="867"/>
        <v>0</v>
      </c>
      <c r="AO2824" s="56">
        <f t="shared" si="868"/>
        <v>0</v>
      </c>
      <c r="AP2824" s="56">
        <f t="shared" si="869"/>
        <v>0</v>
      </c>
      <c r="AQ2824" s="56">
        <f t="shared" si="870"/>
        <v>0</v>
      </c>
      <c r="AR2824" s="86">
        <f t="shared" si="871"/>
        <v>0</v>
      </c>
    </row>
    <row r="2825" spans="1:44" x14ac:dyDescent="0.25">
      <c r="A2825" s="178"/>
      <c r="B2825" s="55" t="str">
        <f>_xlfn.IFNA(VLOOKUP(A2825,'Ajánlatkérő(k) adatai'!$B$4:$C$205,2,0),"")</f>
        <v/>
      </c>
      <c r="C2825" s="178"/>
      <c r="D2825" s="55" t="str">
        <f>_xlfn.IFNA(VLOOKUP(C2825,'Számlafizető(k) adatai'!$C$4:$D$203,2,0),"")</f>
        <v/>
      </c>
      <c r="E2825" s="55" t="str">
        <f>_xlfn.IFNA(VLOOKUP(C2825,'Számlafizető(k) adatai'!$C$4:$M$203,11,0),"")</f>
        <v/>
      </c>
      <c r="F2825" s="178"/>
      <c r="G2825" s="178"/>
      <c r="H2825" s="178"/>
      <c r="I2825" s="55" t="str">
        <f>IF(F2825="","",VLOOKUP(LEFT(F2825,5),'Technikai cellák'!B:C,2,0))</f>
        <v/>
      </c>
      <c r="J2825" s="55" t="str">
        <f>IF(F2825="","",VLOOKUP(I2825,'Technikai cellák'!$C$1:$D$12,2,0))</f>
        <v/>
      </c>
      <c r="K2825" s="179"/>
      <c r="L2825" s="67" t="str">
        <f t="shared" si="854"/>
        <v/>
      </c>
      <c r="M2825" s="68">
        <f t="shared" si="855"/>
        <v>0</v>
      </c>
      <c r="N2825" s="66">
        <f t="shared" si="856"/>
        <v>0</v>
      </c>
      <c r="O2825" s="152"/>
      <c r="P2825" s="172">
        <f t="shared" si="853"/>
        <v>0</v>
      </c>
      <c r="Q2825" s="69">
        <f t="shared" si="857"/>
        <v>0</v>
      </c>
      <c r="R2825" s="62">
        <f t="shared" si="858"/>
        <v>0</v>
      </c>
      <c r="S2825" s="153"/>
      <c r="T2825" s="118" t="str">
        <f t="shared" si="859"/>
        <v/>
      </c>
      <c r="U2825" s="154"/>
      <c r="V2825" s="154"/>
      <c r="W2825" s="154"/>
      <c r="X2825" s="154"/>
      <c r="Y2825" s="154"/>
      <c r="Z2825" s="154"/>
      <c r="AA2825" s="154"/>
      <c r="AB2825" s="154"/>
      <c r="AC2825" s="154"/>
      <c r="AD2825" s="154"/>
      <c r="AE2825" s="154"/>
      <c r="AF2825" s="154"/>
      <c r="AG2825" s="63">
        <f t="shared" si="860"/>
        <v>0</v>
      </c>
      <c r="AH2825" s="56">
        <f t="shared" si="861"/>
        <v>0</v>
      </c>
      <c r="AI2825" s="56">
        <f t="shared" si="862"/>
        <v>0</v>
      </c>
      <c r="AJ2825" s="56">
        <f t="shared" si="863"/>
        <v>0</v>
      </c>
      <c r="AK2825" s="56">
        <f t="shared" si="864"/>
        <v>0</v>
      </c>
      <c r="AL2825" s="56">
        <f t="shared" si="865"/>
        <v>0</v>
      </c>
      <c r="AM2825" s="56">
        <f t="shared" si="866"/>
        <v>0</v>
      </c>
      <c r="AN2825" s="56">
        <f t="shared" si="867"/>
        <v>0</v>
      </c>
      <c r="AO2825" s="56">
        <f t="shared" si="868"/>
        <v>0</v>
      </c>
      <c r="AP2825" s="56">
        <f t="shared" si="869"/>
        <v>0</v>
      </c>
      <c r="AQ2825" s="56">
        <f t="shared" si="870"/>
        <v>0</v>
      </c>
      <c r="AR2825" s="86">
        <f t="shared" si="871"/>
        <v>0</v>
      </c>
    </row>
    <row r="2826" spans="1:44" x14ac:dyDescent="0.25">
      <c r="A2826" s="178"/>
      <c r="B2826" s="55" t="str">
        <f>_xlfn.IFNA(VLOOKUP(A2826,'Ajánlatkérő(k) adatai'!$B$4:$C$205,2,0),"")</f>
        <v/>
      </c>
      <c r="C2826" s="178"/>
      <c r="D2826" s="55" t="str">
        <f>_xlfn.IFNA(VLOOKUP(C2826,'Számlafizető(k) adatai'!$C$4:$D$203,2,0),"")</f>
        <v/>
      </c>
      <c r="E2826" s="55" t="str">
        <f>_xlfn.IFNA(VLOOKUP(C2826,'Számlafizető(k) adatai'!$C$4:$M$203,11,0),"")</f>
        <v/>
      </c>
      <c r="F2826" s="178"/>
      <c r="G2826" s="178"/>
      <c r="H2826" s="178"/>
      <c r="I2826" s="55" t="str">
        <f>IF(F2826="","",VLOOKUP(LEFT(F2826,5),'Technikai cellák'!B:C,2,0))</f>
        <v/>
      </c>
      <c r="J2826" s="55" t="str">
        <f>IF(F2826="","",VLOOKUP(I2826,'Technikai cellák'!$C$1:$D$12,2,0))</f>
        <v/>
      </c>
      <c r="K2826" s="179"/>
      <c r="L2826" s="67" t="str">
        <f t="shared" si="854"/>
        <v/>
      </c>
      <c r="M2826" s="68">
        <f t="shared" si="855"/>
        <v>0</v>
      </c>
      <c r="N2826" s="66">
        <f t="shared" si="856"/>
        <v>0</v>
      </c>
      <c r="O2826" s="152"/>
      <c r="P2826" s="172">
        <f t="shared" si="853"/>
        <v>0</v>
      </c>
      <c r="Q2826" s="69">
        <f t="shared" si="857"/>
        <v>0</v>
      </c>
      <c r="R2826" s="62">
        <f t="shared" si="858"/>
        <v>0</v>
      </c>
      <c r="S2826" s="153"/>
      <c r="T2826" s="118" t="str">
        <f t="shared" si="859"/>
        <v/>
      </c>
      <c r="U2826" s="154"/>
      <c r="V2826" s="154"/>
      <c r="W2826" s="154"/>
      <c r="X2826" s="154"/>
      <c r="Y2826" s="154"/>
      <c r="Z2826" s="154"/>
      <c r="AA2826" s="154"/>
      <c r="AB2826" s="154"/>
      <c r="AC2826" s="154"/>
      <c r="AD2826" s="154"/>
      <c r="AE2826" s="154"/>
      <c r="AF2826" s="154"/>
      <c r="AG2826" s="63">
        <f t="shared" si="860"/>
        <v>0</v>
      </c>
      <c r="AH2826" s="56">
        <f t="shared" si="861"/>
        <v>0</v>
      </c>
      <c r="AI2826" s="56">
        <f t="shared" si="862"/>
        <v>0</v>
      </c>
      <c r="AJ2826" s="56">
        <f t="shared" si="863"/>
        <v>0</v>
      </c>
      <c r="AK2826" s="56">
        <f t="shared" si="864"/>
        <v>0</v>
      </c>
      <c r="AL2826" s="56">
        <f t="shared" si="865"/>
        <v>0</v>
      </c>
      <c r="AM2826" s="56">
        <f t="shared" si="866"/>
        <v>0</v>
      </c>
      <c r="AN2826" s="56">
        <f t="shared" si="867"/>
        <v>0</v>
      </c>
      <c r="AO2826" s="56">
        <f t="shared" si="868"/>
        <v>0</v>
      </c>
      <c r="AP2826" s="56">
        <f t="shared" si="869"/>
        <v>0</v>
      </c>
      <c r="AQ2826" s="56">
        <f t="shared" si="870"/>
        <v>0</v>
      </c>
      <c r="AR2826" s="86">
        <f t="shared" si="871"/>
        <v>0</v>
      </c>
    </row>
    <row r="2827" spans="1:44" x14ac:dyDescent="0.25">
      <c r="A2827" s="178"/>
      <c r="B2827" s="55" t="str">
        <f>_xlfn.IFNA(VLOOKUP(A2827,'Ajánlatkérő(k) adatai'!$B$4:$C$205,2,0),"")</f>
        <v/>
      </c>
      <c r="C2827" s="178"/>
      <c r="D2827" s="55" t="str">
        <f>_xlfn.IFNA(VLOOKUP(C2827,'Számlafizető(k) adatai'!$C$4:$D$203,2,0),"")</f>
        <v/>
      </c>
      <c r="E2827" s="55" t="str">
        <f>_xlfn.IFNA(VLOOKUP(C2827,'Számlafizető(k) adatai'!$C$4:$M$203,11,0),"")</f>
        <v/>
      </c>
      <c r="F2827" s="178"/>
      <c r="G2827" s="178"/>
      <c r="H2827" s="178"/>
      <c r="I2827" s="55" t="str">
        <f>IF(F2827="","",VLOOKUP(LEFT(F2827,5),'Technikai cellák'!B:C,2,0))</f>
        <v/>
      </c>
      <c r="J2827" s="55" t="str">
        <f>IF(F2827="","",VLOOKUP(I2827,'Technikai cellák'!$C$1:$D$12,2,0))</f>
        <v/>
      </c>
      <c r="K2827" s="179"/>
      <c r="L2827" s="67" t="str">
        <f t="shared" si="854"/>
        <v/>
      </c>
      <c r="M2827" s="68">
        <f t="shared" si="855"/>
        <v>0</v>
      </c>
      <c r="N2827" s="66">
        <f t="shared" si="856"/>
        <v>0</v>
      </c>
      <c r="O2827" s="152"/>
      <c r="P2827" s="172">
        <f t="shared" si="853"/>
        <v>0</v>
      </c>
      <c r="Q2827" s="69">
        <f t="shared" si="857"/>
        <v>0</v>
      </c>
      <c r="R2827" s="62">
        <f t="shared" si="858"/>
        <v>0</v>
      </c>
      <c r="S2827" s="153"/>
      <c r="T2827" s="118" t="str">
        <f t="shared" si="859"/>
        <v/>
      </c>
      <c r="U2827" s="154"/>
      <c r="V2827" s="154"/>
      <c r="W2827" s="154"/>
      <c r="X2827" s="154"/>
      <c r="Y2827" s="154"/>
      <c r="Z2827" s="154"/>
      <c r="AA2827" s="154"/>
      <c r="AB2827" s="154"/>
      <c r="AC2827" s="154"/>
      <c r="AD2827" s="154"/>
      <c r="AE2827" s="154"/>
      <c r="AF2827" s="154"/>
      <c r="AG2827" s="63">
        <f t="shared" si="860"/>
        <v>0</v>
      </c>
      <c r="AH2827" s="56">
        <f t="shared" si="861"/>
        <v>0</v>
      </c>
      <c r="AI2827" s="56">
        <f t="shared" si="862"/>
        <v>0</v>
      </c>
      <c r="AJ2827" s="56">
        <f t="shared" si="863"/>
        <v>0</v>
      </c>
      <c r="AK2827" s="56">
        <f t="shared" si="864"/>
        <v>0</v>
      </c>
      <c r="AL2827" s="56">
        <f t="shared" si="865"/>
        <v>0</v>
      </c>
      <c r="AM2827" s="56">
        <f t="shared" si="866"/>
        <v>0</v>
      </c>
      <c r="AN2827" s="56">
        <f t="shared" si="867"/>
        <v>0</v>
      </c>
      <c r="AO2827" s="56">
        <f t="shared" si="868"/>
        <v>0</v>
      </c>
      <c r="AP2827" s="56">
        <f t="shared" si="869"/>
        <v>0</v>
      </c>
      <c r="AQ2827" s="56">
        <f t="shared" si="870"/>
        <v>0</v>
      </c>
      <c r="AR2827" s="86">
        <f t="shared" si="871"/>
        <v>0</v>
      </c>
    </row>
    <row r="2828" spans="1:44" x14ac:dyDescent="0.25">
      <c r="A2828" s="178"/>
      <c r="B2828" s="55" t="str">
        <f>_xlfn.IFNA(VLOOKUP(A2828,'Ajánlatkérő(k) adatai'!$B$4:$C$205,2,0),"")</f>
        <v/>
      </c>
      <c r="C2828" s="178"/>
      <c r="D2828" s="55" t="str">
        <f>_xlfn.IFNA(VLOOKUP(C2828,'Számlafizető(k) adatai'!$C$4:$D$203,2,0),"")</f>
        <v/>
      </c>
      <c r="E2828" s="55" t="str">
        <f>_xlfn.IFNA(VLOOKUP(C2828,'Számlafizető(k) adatai'!$C$4:$M$203,11,0),"")</f>
        <v/>
      </c>
      <c r="F2828" s="178"/>
      <c r="G2828" s="178"/>
      <c r="H2828" s="178"/>
      <c r="I2828" s="55" t="str">
        <f>IF(F2828="","",VLOOKUP(LEFT(F2828,5),'Technikai cellák'!B:C,2,0))</f>
        <v/>
      </c>
      <c r="J2828" s="55" t="str">
        <f>IF(F2828="","",VLOOKUP(I2828,'Technikai cellák'!$C$1:$D$12,2,0))</f>
        <v/>
      </c>
      <c r="K2828" s="179"/>
      <c r="L2828" s="67" t="str">
        <f t="shared" si="854"/>
        <v/>
      </c>
      <c r="M2828" s="68">
        <f t="shared" si="855"/>
        <v>0</v>
      </c>
      <c r="N2828" s="66">
        <f t="shared" si="856"/>
        <v>0</v>
      </c>
      <c r="O2828" s="152"/>
      <c r="P2828" s="172">
        <f t="shared" si="853"/>
        <v>0</v>
      </c>
      <c r="Q2828" s="69">
        <f t="shared" si="857"/>
        <v>0</v>
      </c>
      <c r="R2828" s="62">
        <f t="shared" si="858"/>
        <v>0</v>
      </c>
      <c r="S2828" s="153"/>
      <c r="T2828" s="118" t="str">
        <f t="shared" si="859"/>
        <v/>
      </c>
      <c r="U2828" s="154"/>
      <c r="V2828" s="154"/>
      <c r="W2828" s="154"/>
      <c r="X2828" s="154"/>
      <c r="Y2828" s="154"/>
      <c r="Z2828" s="154"/>
      <c r="AA2828" s="154"/>
      <c r="AB2828" s="154"/>
      <c r="AC2828" s="154"/>
      <c r="AD2828" s="154"/>
      <c r="AE2828" s="154"/>
      <c r="AF2828" s="154"/>
      <c r="AG2828" s="63">
        <f t="shared" si="860"/>
        <v>0</v>
      </c>
      <c r="AH2828" s="56">
        <f t="shared" si="861"/>
        <v>0</v>
      </c>
      <c r="AI2828" s="56">
        <f t="shared" si="862"/>
        <v>0</v>
      </c>
      <c r="AJ2828" s="56">
        <f t="shared" si="863"/>
        <v>0</v>
      </c>
      <c r="AK2828" s="56">
        <f t="shared" si="864"/>
        <v>0</v>
      </c>
      <c r="AL2828" s="56">
        <f t="shared" si="865"/>
        <v>0</v>
      </c>
      <c r="AM2828" s="56">
        <f t="shared" si="866"/>
        <v>0</v>
      </c>
      <c r="AN2828" s="56">
        <f t="shared" si="867"/>
        <v>0</v>
      </c>
      <c r="AO2828" s="56">
        <f t="shared" si="868"/>
        <v>0</v>
      </c>
      <c r="AP2828" s="56">
        <f t="shared" si="869"/>
        <v>0</v>
      </c>
      <c r="AQ2828" s="56">
        <f t="shared" si="870"/>
        <v>0</v>
      </c>
      <c r="AR2828" s="86">
        <f t="shared" si="871"/>
        <v>0</v>
      </c>
    </row>
    <row r="2829" spans="1:44" x14ac:dyDescent="0.25">
      <c r="A2829" s="178"/>
      <c r="B2829" s="55" t="str">
        <f>_xlfn.IFNA(VLOOKUP(A2829,'Ajánlatkérő(k) adatai'!$B$4:$C$205,2,0),"")</f>
        <v/>
      </c>
      <c r="C2829" s="178"/>
      <c r="D2829" s="55" t="str">
        <f>_xlfn.IFNA(VLOOKUP(C2829,'Számlafizető(k) adatai'!$C$4:$D$203,2,0),"")</f>
        <v/>
      </c>
      <c r="E2829" s="55" t="str">
        <f>_xlfn.IFNA(VLOOKUP(C2829,'Számlafizető(k) adatai'!$C$4:$M$203,11,0),"")</f>
        <v/>
      </c>
      <c r="F2829" s="178"/>
      <c r="G2829" s="178"/>
      <c r="H2829" s="178"/>
      <c r="I2829" s="55" t="str">
        <f>IF(F2829="","",VLOOKUP(LEFT(F2829,5),'Technikai cellák'!B:C,2,0))</f>
        <v/>
      </c>
      <c r="J2829" s="55" t="str">
        <f>IF(F2829="","",VLOOKUP(I2829,'Technikai cellák'!$C$1:$D$12,2,0))</f>
        <v/>
      </c>
      <c r="K2829" s="179"/>
      <c r="L2829" s="67" t="str">
        <f t="shared" si="854"/>
        <v/>
      </c>
      <c r="M2829" s="68">
        <f t="shared" si="855"/>
        <v>0</v>
      </c>
      <c r="N2829" s="66">
        <f t="shared" si="856"/>
        <v>0</v>
      </c>
      <c r="O2829" s="152"/>
      <c r="P2829" s="172">
        <f t="shared" si="853"/>
        <v>0</v>
      </c>
      <c r="Q2829" s="69">
        <f t="shared" si="857"/>
        <v>0</v>
      </c>
      <c r="R2829" s="62">
        <f t="shared" si="858"/>
        <v>0</v>
      </c>
      <c r="S2829" s="153"/>
      <c r="T2829" s="118" t="str">
        <f t="shared" si="859"/>
        <v/>
      </c>
      <c r="U2829" s="154"/>
      <c r="V2829" s="154"/>
      <c r="W2829" s="154"/>
      <c r="X2829" s="154"/>
      <c r="Y2829" s="154"/>
      <c r="Z2829" s="154"/>
      <c r="AA2829" s="154"/>
      <c r="AB2829" s="154"/>
      <c r="AC2829" s="154"/>
      <c r="AD2829" s="154"/>
      <c r="AE2829" s="154"/>
      <c r="AF2829" s="154"/>
      <c r="AG2829" s="63">
        <f t="shared" si="860"/>
        <v>0</v>
      </c>
      <c r="AH2829" s="56">
        <f t="shared" si="861"/>
        <v>0</v>
      </c>
      <c r="AI2829" s="56">
        <f t="shared" si="862"/>
        <v>0</v>
      </c>
      <c r="AJ2829" s="56">
        <f t="shared" si="863"/>
        <v>0</v>
      </c>
      <c r="AK2829" s="56">
        <f t="shared" si="864"/>
        <v>0</v>
      </c>
      <c r="AL2829" s="56">
        <f t="shared" si="865"/>
        <v>0</v>
      </c>
      <c r="AM2829" s="56">
        <f t="shared" si="866"/>
        <v>0</v>
      </c>
      <c r="AN2829" s="56">
        <f t="shared" si="867"/>
        <v>0</v>
      </c>
      <c r="AO2829" s="56">
        <f t="shared" si="868"/>
        <v>0</v>
      </c>
      <c r="AP2829" s="56">
        <f t="shared" si="869"/>
        <v>0</v>
      </c>
      <c r="AQ2829" s="56">
        <f t="shared" si="870"/>
        <v>0</v>
      </c>
      <c r="AR2829" s="86">
        <f t="shared" si="871"/>
        <v>0</v>
      </c>
    </row>
    <row r="2830" spans="1:44" x14ac:dyDescent="0.25">
      <c r="A2830" s="178"/>
      <c r="B2830" s="55" t="str">
        <f>_xlfn.IFNA(VLOOKUP(A2830,'Ajánlatkérő(k) adatai'!$B$4:$C$205,2,0),"")</f>
        <v/>
      </c>
      <c r="C2830" s="178"/>
      <c r="D2830" s="55" t="str">
        <f>_xlfn.IFNA(VLOOKUP(C2830,'Számlafizető(k) adatai'!$C$4:$D$203,2,0),"")</f>
        <v/>
      </c>
      <c r="E2830" s="55" t="str">
        <f>_xlfn.IFNA(VLOOKUP(C2830,'Számlafizető(k) adatai'!$C$4:$M$203,11,0),"")</f>
        <v/>
      </c>
      <c r="F2830" s="178"/>
      <c r="G2830" s="178"/>
      <c r="H2830" s="178"/>
      <c r="I2830" s="55" t="str">
        <f>IF(F2830="","",VLOOKUP(LEFT(F2830,5),'Technikai cellák'!B:C,2,0))</f>
        <v/>
      </c>
      <c r="J2830" s="55" t="str">
        <f>IF(F2830="","",VLOOKUP(I2830,'Technikai cellák'!$C$1:$D$12,2,0))</f>
        <v/>
      </c>
      <c r="K2830" s="179"/>
      <c r="L2830" s="67" t="str">
        <f t="shared" si="854"/>
        <v/>
      </c>
      <c r="M2830" s="68">
        <f t="shared" si="855"/>
        <v>0</v>
      </c>
      <c r="N2830" s="66">
        <f t="shared" si="856"/>
        <v>0</v>
      </c>
      <c r="O2830" s="152"/>
      <c r="P2830" s="172">
        <f t="shared" si="853"/>
        <v>0</v>
      </c>
      <c r="Q2830" s="69">
        <f t="shared" si="857"/>
        <v>0</v>
      </c>
      <c r="R2830" s="62">
        <f t="shared" si="858"/>
        <v>0</v>
      </c>
      <c r="S2830" s="153"/>
      <c r="T2830" s="118" t="str">
        <f t="shared" si="859"/>
        <v/>
      </c>
      <c r="U2830" s="154"/>
      <c r="V2830" s="154"/>
      <c r="W2830" s="154"/>
      <c r="X2830" s="154"/>
      <c r="Y2830" s="154"/>
      <c r="Z2830" s="154"/>
      <c r="AA2830" s="154"/>
      <c r="AB2830" s="154"/>
      <c r="AC2830" s="154"/>
      <c r="AD2830" s="154"/>
      <c r="AE2830" s="154"/>
      <c r="AF2830" s="154"/>
      <c r="AG2830" s="63">
        <f t="shared" si="860"/>
        <v>0</v>
      </c>
      <c r="AH2830" s="56">
        <f t="shared" si="861"/>
        <v>0</v>
      </c>
      <c r="AI2830" s="56">
        <f t="shared" si="862"/>
        <v>0</v>
      </c>
      <c r="AJ2830" s="56">
        <f t="shared" si="863"/>
        <v>0</v>
      </c>
      <c r="AK2830" s="56">
        <f t="shared" si="864"/>
        <v>0</v>
      </c>
      <c r="AL2830" s="56">
        <f t="shared" si="865"/>
        <v>0</v>
      </c>
      <c r="AM2830" s="56">
        <f t="shared" si="866"/>
        <v>0</v>
      </c>
      <c r="AN2830" s="56">
        <f t="shared" si="867"/>
        <v>0</v>
      </c>
      <c r="AO2830" s="56">
        <f t="shared" si="868"/>
        <v>0</v>
      </c>
      <c r="AP2830" s="56">
        <f t="shared" si="869"/>
        <v>0</v>
      </c>
      <c r="AQ2830" s="56">
        <f t="shared" si="870"/>
        <v>0</v>
      </c>
      <c r="AR2830" s="86">
        <f t="shared" si="871"/>
        <v>0</v>
      </c>
    </row>
    <row r="2831" spans="1:44" x14ac:dyDescent="0.25">
      <c r="A2831" s="178"/>
      <c r="B2831" s="55" t="str">
        <f>_xlfn.IFNA(VLOOKUP(A2831,'Ajánlatkérő(k) adatai'!$B$4:$C$205,2,0),"")</f>
        <v/>
      </c>
      <c r="C2831" s="178"/>
      <c r="D2831" s="55" t="str">
        <f>_xlfn.IFNA(VLOOKUP(C2831,'Számlafizető(k) adatai'!$C$4:$D$203,2,0),"")</f>
        <v/>
      </c>
      <c r="E2831" s="55" t="str">
        <f>_xlfn.IFNA(VLOOKUP(C2831,'Számlafizető(k) adatai'!$C$4:$M$203,11,0),"")</f>
        <v/>
      </c>
      <c r="F2831" s="178"/>
      <c r="G2831" s="178"/>
      <c r="H2831" s="178"/>
      <c r="I2831" s="55" t="str">
        <f>IF(F2831="","",VLOOKUP(LEFT(F2831,5),'Technikai cellák'!B:C,2,0))</f>
        <v/>
      </c>
      <c r="J2831" s="55" t="str">
        <f>IF(F2831="","",VLOOKUP(I2831,'Technikai cellák'!$C$1:$D$12,2,0))</f>
        <v/>
      </c>
      <c r="K2831" s="179"/>
      <c r="L2831" s="67" t="str">
        <f t="shared" si="854"/>
        <v/>
      </c>
      <c r="M2831" s="68">
        <f t="shared" si="855"/>
        <v>0</v>
      </c>
      <c r="N2831" s="66">
        <f t="shared" si="856"/>
        <v>0</v>
      </c>
      <c r="O2831" s="152"/>
      <c r="P2831" s="172">
        <f t="shared" si="853"/>
        <v>0</v>
      </c>
      <c r="Q2831" s="69">
        <f t="shared" si="857"/>
        <v>0</v>
      </c>
      <c r="R2831" s="62">
        <f t="shared" si="858"/>
        <v>0</v>
      </c>
      <c r="S2831" s="153"/>
      <c r="T2831" s="118" t="str">
        <f t="shared" si="859"/>
        <v/>
      </c>
      <c r="U2831" s="154"/>
      <c r="V2831" s="154"/>
      <c r="W2831" s="154"/>
      <c r="X2831" s="154"/>
      <c r="Y2831" s="154"/>
      <c r="Z2831" s="154"/>
      <c r="AA2831" s="154"/>
      <c r="AB2831" s="154"/>
      <c r="AC2831" s="154"/>
      <c r="AD2831" s="154"/>
      <c r="AE2831" s="154"/>
      <c r="AF2831" s="154"/>
      <c r="AG2831" s="63">
        <f t="shared" si="860"/>
        <v>0</v>
      </c>
      <c r="AH2831" s="56">
        <f t="shared" si="861"/>
        <v>0</v>
      </c>
      <c r="AI2831" s="56">
        <f t="shared" si="862"/>
        <v>0</v>
      </c>
      <c r="AJ2831" s="56">
        <f t="shared" si="863"/>
        <v>0</v>
      </c>
      <c r="AK2831" s="56">
        <f t="shared" si="864"/>
        <v>0</v>
      </c>
      <c r="AL2831" s="56">
        <f t="shared" si="865"/>
        <v>0</v>
      </c>
      <c r="AM2831" s="56">
        <f t="shared" si="866"/>
        <v>0</v>
      </c>
      <c r="AN2831" s="56">
        <f t="shared" si="867"/>
        <v>0</v>
      </c>
      <c r="AO2831" s="56">
        <f t="shared" si="868"/>
        <v>0</v>
      </c>
      <c r="AP2831" s="56">
        <f t="shared" si="869"/>
        <v>0</v>
      </c>
      <c r="AQ2831" s="56">
        <f t="shared" si="870"/>
        <v>0</v>
      </c>
      <c r="AR2831" s="86">
        <f t="shared" si="871"/>
        <v>0</v>
      </c>
    </row>
    <row r="2832" spans="1:44" x14ac:dyDescent="0.25">
      <c r="A2832" s="178"/>
      <c r="B2832" s="55" t="str">
        <f>_xlfn.IFNA(VLOOKUP(A2832,'Ajánlatkérő(k) adatai'!$B$4:$C$205,2,0),"")</f>
        <v/>
      </c>
      <c r="C2832" s="178"/>
      <c r="D2832" s="55" t="str">
        <f>_xlfn.IFNA(VLOOKUP(C2832,'Számlafizető(k) adatai'!$C$4:$D$203,2,0),"")</f>
        <v/>
      </c>
      <c r="E2832" s="55" t="str">
        <f>_xlfn.IFNA(VLOOKUP(C2832,'Számlafizető(k) adatai'!$C$4:$M$203,11,0),"")</f>
        <v/>
      </c>
      <c r="F2832" s="178"/>
      <c r="G2832" s="178"/>
      <c r="H2832" s="178"/>
      <c r="I2832" s="55" t="str">
        <f>IF(F2832="","",VLOOKUP(LEFT(F2832,5),'Technikai cellák'!B:C,2,0))</f>
        <v/>
      </c>
      <c r="J2832" s="55" t="str">
        <f>IF(F2832="","",VLOOKUP(I2832,'Technikai cellák'!$C$1:$D$12,2,0))</f>
        <v/>
      </c>
      <c r="K2832" s="179"/>
      <c r="L2832" s="67" t="str">
        <f t="shared" si="854"/>
        <v/>
      </c>
      <c r="M2832" s="68">
        <f t="shared" si="855"/>
        <v>0</v>
      </c>
      <c r="N2832" s="66">
        <f t="shared" si="856"/>
        <v>0</v>
      </c>
      <c r="O2832" s="152"/>
      <c r="P2832" s="172">
        <f t="shared" ref="P2832:P2895" si="872">ROUND((IF(K2832&lt;100,0,K2832*$C$7)/$C$8),0)</f>
        <v>0</v>
      </c>
      <c r="Q2832" s="69">
        <f t="shared" si="857"/>
        <v>0</v>
      </c>
      <c r="R2832" s="62">
        <f t="shared" si="858"/>
        <v>0</v>
      </c>
      <c r="S2832" s="153"/>
      <c r="T2832" s="118" t="str">
        <f t="shared" si="859"/>
        <v/>
      </c>
      <c r="U2832" s="154"/>
      <c r="V2832" s="154"/>
      <c r="W2832" s="154"/>
      <c r="X2832" s="154"/>
      <c r="Y2832" s="154"/>
      <c r="Z2832" s="154"/>
      <c r="AA2832" s="154"/>
      <c r="AB2832" s="154"/>
      <c r="AC2832" s="154"/>
      <c r="AD2832" s="154"/>
      <c r="AE2832" s="154"/>
      <c r="AF2832" s="154"/>
      <c r="AG2832" s="63">
        <f t="shared" si="860"/>
        <v>0</v>
      </c>
      <c r="AH2832" s="56">
        <f t="shared" si="861"/>
        <v>0</v>
      </c>
      <c r="AI2832" s="56">
        <f t="shared" si="862"/>
        <v>0</v>
      </c>
      <c r="AJ2832" s="56">
        <f t="shared" si="863"/>
        <v>0</v>
      </c>
      <c r="AK2832" s="56">
        <f t="shared" si="864"/>
        <v>0</v>
      </c>
      <c r="AL2832" s="56">
        <f t="shared" si="865"/>
        <v>0</v>
      </c>
      <c r="AM2832" s="56">
        <f t="shared" si="866"/>
        <v>0</v>
      </c>
      <c r="AN2832" s="56">
        <f t="shared" si="867"/>
        <v>0</v>
      </c>
      <c r="AO2832" s="56">
        <f t="shared" si="868"/>
        <v>0</v>
      </c>
      <c r="AP2832" s="56">
        <f t="shared" si="869"/>
        <v>0</v>
      </c>
      <c r="AQ2832" s="56">
        <f t="shared" si="870"/>
        <v>0</v>
      </c>
      <c r="AR2832" s="86">
        <f t="shared" si="871"/>
        <v>0</v>
      </c>
    </row>
    <row r="2833" spans="1:44" x14ac:dyDescent="0.25">
      <c r="A2833" s="178"/>
      <c r="B2833" s="55" t="str">
        <f>_xlfn.IFNA(VLOOKUP(A2833,'Ajánlatkérő(k) adatai'!$B$4:$C$205,2,0),"")</f>
        <v/>
      </c>
      <c r="C2833" s="178"/>
      <c r="D2833" s="55" t="str">
        <f>_xlfn.IFNA(VLOOKUP(C2833,'Számlafizető(k) adatai'!$C$4:$D$203,2,0),"")</f>
        <v/>
      </c>
      <c r="E2833" s="55" t="str">
        <f>_xlfn.IFNA(VLOOKUP(C2833,'Számlafizető(k) adatai'!$C$4:$M$203,11,0),"")</f>
        <v/>
      </c>
      <c r="F2833" s="178"/>
      <c r="G2833" s="178"/>
      <c r="H2833" s="178"/>
      <c r="I2833" s="55" t="str">
        <f>IF(F2833="","",VLOOKUP(LEFT(F2833,5),'Technikai cellák'!B:C,2,0))</f>
        <v/>
      </c>
      <c r="J2833" s="55" t="str">
        <f>IF(F2833="","",VLOOKUP(I2833,'Technikai cellák'!$C$1:$D$12,2,0))</f>
        <v/>
      </c>
      <c r="K2833" s="179"/>
      <c r="L2833" s="67" t="str">
        <f t="shared" si="854"/>
        <v/>
      </c>
      <c r="M2833" s="68">
        <f t="shared" si="855"/>
        <v>0</v>
      </c>
      <c r="N2833" s="66">
        <f t="shared" si="856"/>
        <v>0</v>
      </c>
      <c r="O2833" s="152"/>
      <c r="P2833" s="172">
        <f t="shared" si="872"/>
        <v>0</v>
      </c>
      <c r="Q2833" s="69">
        <f t="shared" si="857"/>
        <v>0</v>
      </c>
      <c r="R2833" s="62">
        <f t="shared" si="858"/>
        <v>0</v>
      </c>
      <c r="S2833" s="153"/>
      <c r="T2833" s="118" t="str">
        <f t="shared" si="859"/>
        <v/>
      </c>
      <c r="U2833" s="154"/>
      <c r="V2833" s="154"/>
      <c r="W2833" s="154"/>
      <c r="X2833" s="154"/>
      <c r="Y2833" s="154"/>
      <c r="Z2833" s="154"/>
      <c r="AA2833" s="154"/>
      <c r="AB2833" s="154"/>
      <c r="AC2833" s="154"/>
      <c r="AD2833" s="154"/>
      <c r="AE2833" s="154"/>
      <c r="AF2833" s="154"/>
      <c r="AG2833" s="63">
        <f t="shared" si="860"/>
        <v>0</v>
      </c>
      <c r="AH2833" s="56">
        <f t="shared" si="861"/>
        <v>0</v>
      </c>
      <c r="AI2833" s="56">
        <f t="shared" si="862"/>
        <v>0</v>
      </c>
      <c r="AJ2833" s="56">
        <f t="shared" si="863"/>
        <v>0</v>
      </c>
      <c r="AK2833" s="56">
        <f t="shared" si="864"/>
        <v>0</v>
      </c>
      <c r="AL2833" s="56">
        <f t="shared" si="865"/>
        <v>0</v>
      </c>
      <c r="AM2833" s="56">
        <f t="shared" si="866"/>
        <v>0</v>
      </c>
      <c r="AN2833" s="56">
        <f t="shared" si="867"/>
        <v>0</v>
      </c>
      <c r="AO2833" s="56">
        <f t="shared" si="868"/>
        <v>0</v>
      </c>
      <c r="AP2833" s="56">
        <f t="shared" si="869"/>
        <v>0</v>
      </c>
      <c r="AQ2833" s="56">
        <f t="shared" si="870"/>
        <v>0</v>
      </c>
      <c r="AR2833" s="86">
        <f t="shared" si="871"/>
        <v>0</v>
      </c>
    </row>
    <row r="2834" spans="1:44" x14ac:dyDescent="0.25">
      <c r="A2834" s="178"/>
      <c r="B2834" s="55" t="str">
        <f>_xlfn.IFNA(VLOOKUP(A2834,'Ajánlatkérő(k) adatai'!$B$4:$C$205,2,0),"")</f>
        <v/>
      </c>
      <c r="C2834" s="178"/>
      <c r="D2834" s="55" t="str">
        <f>_xlfn.IFNA(VLOOKUP(C2834,'Számlafizető(k) adatai'!$C$4:$D$203,2,0),"")</f>
        <v/>
      </c>
      <c r="E2834" s="55" t="str">
        <f>_xlfn.IFNA(VLOOKUP(C2834,'Számlafizető(k) adatai'!$C$4:$M$203,11,0),"")</f>
        <v/>
      </c>
      <c r="F2834" s="178"/>
      <c r="G2834" s="178"/>
      <c r="H2834" s="178"/>
      <c r="I2834" s="55" t="str">
        <f>IF(F2834="","",VLOOKUP(LEFT(F2834,5),'Technikai cellák'!B:C,2,0))</f>
        <v/>
      </c>
      <c r="J2834" s="55" t="str">
        <f>IF(F2834="","",VLOOKUP(I2834,'Technikai cellák'!$C$1:$D$12,2,0))</f>
        <v/>
      </c>
      <c r="K2834" s="179"/>
      <c r="L2834" s="67" t="str">
        <f t="shared" si="854"/>
        <v/>
      </c>
      <c r="M2834" s="68">
        <f t="shared" si="855"/>
        <v>0</v>
      </c>
      <c r="N2834" s="66">
        <f t="shared" si="856"/>
        <v>0</v>
      </c>
      <c r="O2834" s="152"/>
      <c r="P2834" s="172">
        <f t="shared" si="872"/>
        <v>0</v>
      </c>
      <c r="Q2834" s="69">
        <f t="shared" si="857"/>
        <v>0</v>
      </c>
      <c r="R2834" s="62">
        <f t="shared" si="858"/>
        <v>0</v>
      </c>
      <c r="S2834" s="153"/>
      <c r="T2834" s="118" t="str">
        <f t="shared" si="859"/>
        <v/>
      </c>
      <c r="U2834" s="154"/>
      <c r="V2834" s="154"/>
      <c r="W2834" s="154"/>
      <c r="X2834" s="154"/>
      <c r="Y2834" s="154"/>
      <c r="Z2834" s="154"/>
      <c r="AA2834" s="154"/>
      <c r="AB2834" s="154"/>
      <c r="AC2834" s="154"/>
      <c r="AD2834" s="154"/>
      <c r="AE2834" s="154"/>
      <c r="AF2834" s="154"/>
      <c r="AG2834" s="63">
        <f t="shared" si="860"/>
        <v>0</v>
      </c>
      <c r="AH2834" s="56">
        <f t="shared" si="861"/>
        <v>0</v>
      </c>
      <c r="AI2834" s="56">
        <f t="shared" si="862"/>
        <v>0</v>
      </c>
      <c r="AJ2834" s="56">
        <f t="shared" si="863"/>
        <v>0</v>
      </c>
      <c r="AK2834" s="56">
        <f t="shared" si="864"/>
        <v>0</v>
      </c>
      <c r="AL2834" s="56">
        <f t="shared" si="865"/>
        <v>0</v>
      </c>
      <c r="AM2834" s="56">
        <f t="shared" si="866"/>
        <v>0</v>
      </c>
      <c r="AN2834" s="56">
        <f t="shared" si="867"/>
        <v>0</v>
      </c>
      <c r="AO2834" s="56">
        <f t="shared" si="868"/>
        <v>0</v>
      </c>
      <c r="AP2834" s="56">
        <f t="shared" si="869"/>
        <v>0</v>
      </c>
      <c r="AQ2834" s="56">
        <f t="shared" si="870"/>
        <v>0</v>
      </c>
      <c r="AR2834" s="86">
        <f t="shared" si="871"/>
        <v>0</v>
      </c>
    </row>
    <row r="2835" spans="1:44" x14ac:dyDescent="0.25">
      <c r="A2835" s="178"/>
      <c r="B2835" s="55" t="str">
        <f>_xlfn.IFNA(VLOOKUP(A2835,'Ajánlatkérő(k) adatai'!$B$4:$C$205,2,0),"")</f>
        <v/>
      </c>
      <c r="C2835" s="178"/>
      <c r="D2835" s="55" t="str">
        <f>_xlfn.IFNA(VLOOKUP(C2835,'Számlafizető(k) adatai'!$C$4:$D$203,2,0),"")</f>
        <v/>
      </c>
      <c r="E2835" s="55" t="str">
        <f>_xlfn.IFNA(VLOOKUP(C2835,'Számlafizető(k) adatai'!$C$4:$M$203,11,0),"")</f>
        <v/>
      </c>
      <c r="F2835" s="178"/>
      <c r="G2835" s="178"/>
      <c r="H2835" s="178"/>
      <c r="I2835" s="55" t="str">
        <f>IF(F2835="","",VLOOKUP(LEFT(F2835,5),'Technikai cellák'!B:C,2,0))</f>
        <v/>
      </c>
      <c r="J2835" s="55" t="str">
        <f>IF(F2835="","",VLOOKUP(I2835,'Technikai cellák'!$C$1:$D$12,2,0))</f>
        <v/>
      </c>
      <c r="K2835" s="179"/>
      <c r="L2835" s="67" t="str">
        <f t="shared" si="854"/>
        <v/>
      </c>
      <c r="M2835" s="68">
        <f t="shared" si="855"/>
        <v>0</v>
      </c>
      <c r="N2835" s="66">
        <f t="shared" si="856"/>
        <v>0</v>
      </c>
      <c r="O2835" s="152"/>
      <c r="P2835" s="172">
        <f t="shared" si="872"/>
        <v>0</v>
      </c>
      <c r="Q2835" s="69">
        <f t="shared" si="857"/>
        <v>0</v>
      </c>
      <c r="R2835" s="62">
        <f t="shared" si="858"/>
        <v>0</v>
      </c>
      <c r="S2835" s="153"/>
      <c r="T2835" s="118" t="str">
        <f t="shared" si="859"/>
        <v/>
      </c>
      <c r="U2835" s="154"/>
      <c r="V2835" s="154"/>
      <c r="W2835" s="154"/>
      <c r="X2835" s="154"/>
      <c r="Y2835" s="154"/>
      <c r="Z2835" s="154"/>
      <c r="AA2835" s="154"/>
      <c r="AB2835" s="154"/>
      <c r="AC2835" s="154"/>
      <c r="AD2835" s="154"/>
      <c r="AE2835" s="154"/>
      <c r="AF2835" s="154"/>
      <c r="AG2835" s="63">
        <f t="shared" si="860"/>
        <v>0</v>
      </c>
      <c r="AH2835" s="56">
        <f t="shared" si="861"/>
        <v>0</v>
      </c>
      <c r="AI2835" s="56">
        <f t="shared" si="862"/>
        <v>0</v>
      </c>
      <c r="AJ2835" s="56">
        <f t="shared" si="863"/>
        <v>0</v>
      </c>
      <c r="AK2835" s="56">
        <f t="shared" si="864"/>
        <v>0</v>
      </c>
      <c r="AL2835" s="56">
        <f t="shared" si="865"/>
        <v>0</v>
      </c>
      <c r="AM2835" s="56">
        <f t="shared" si="866"/>
        <v>0</v>
      </c>
      <c r="AN2835" s="56">
        <f t="shared" si="867"/>
        <v>0</v>
      </c>
      <c r="AO2835" s="56">
        <f t="shared" si="868"/>
        <v>0</v>
      </c>
      <c r="AP2835" s="56">
        <f t="shared" si="869"/>
        <v>0</v>
      </c>
      <c r="AQ2835" s="56">
        <f t="shared" si="870"/>
        <v>0</v>
      </c>
      <c r="AR2835" s="86">
        <f t="shared" si="871"/>
        <v>0</v>
      </c>
    </row>
    <row r="2836" spans="1:44" x14ac:dyDescent="0.25">
      <c r="A2836" s="178"/>
      <c r="B2836" s="55" t="str">
        <f>_xlfn.IFNA(VLOOKUP(A2836,'Ajánlatkérő(k) adatai'!$B$4:$C$205,2,0),"")</f>
        <v/>
      </c>
      <c r="C2836" s="178"/>
      <c r="D2836" s="55" t="str">
        <f>_xlfn.IFNA(VLOOKUP(C2836,'Számlafizető(k) adatai'!$C$4:$D$203,2,0),"")</f>
        <v/>
      </c>
      <c r="E2836" s="55" t="str">
        <f>_xlfn.IFNA(VLOOKUP(C2836,'Számlafizető(k) adatai'!$C$4:$M$203,11,0),"")</f>
        <v/>
      </c>
      <c r="F2836" s="178"/>
      <c r="G2836" s="178"/>
      <c r="H2836" s="178"/>
      <c r="I2836" s="55" t="str">
        <f>IF(F2836="","",VLOOKUP(LEFT(F2836,5),'Technikai cellák'!B:C,2,0))</f>
        <v/>
      </c>
      <c r="J2836" s="55" t="str">
        <f>IF(F2836="","",VLOOKUP(I2836,'Technikai cellák'!$C$1:$D$12,2,0))</f>
        <v/>
      </c>
      <c r="K2836" s="179"/>
      <c r="L2836" s="67" t="str">
        <f t="shared" si="854"/>
        <v/>
      </c>
      <c r="M2836" s="68">
        <f t="shared" si="855"/>
        <v>0</v>
      </c>
      <c r="N2836" s="66">
        <f t="shared" si="856"/>
        <v>0</v>
      </c>
      <c r="O2836" s="152"/>
      <c r="P2836" s="172">
        <f t="shared" si="872"/>
        <v>0</v>
      </c>
      <c r="Q2836" s="69">
        <f t="shared" si="857"/>
        <v>0</v>
      </c>
      <c r="R2836" s="62">
        <f t="shared" si="858"/>
        <v>0</v>
      </c>
      <c r="S2836" s="153"/>
      <c r="T2836" s="118" t="str">
        <f t="shared" si="859"/>
        <v/>
      </c>
      <c r="U2836" s="154"/>
      <c r="V2836" s="154"/>
      <c r="W2836" s="154"/>
      <c r="X2836" s="154"/>
      <c r="Y2836" s="154"/>
      <c r="Z2836" s="154"/>
      <c r="AA2836" s="154"/>
      <c r="AB2836" s="154"/>
      <c r="AC2836" s="154"/>
      <c r="AD2836" s="154"/>
      <c r="AE2836" s="154"/>
      <c r="AF2836" s="154"/>
      <c r="AG2836" s="63">
        <f t="shared" si="860"/>
        <v>0</v>
      </c>
      <c r="AH2836" s="56">
        <f t="shared" si="861"/>
        <v>0</v>
      </c>
      <c r="AI2836" s="56">
        <f t="shared" si="862"/>
        <v>0</v>
      </c>
      <c r="AJ2836" s="56">
        <f t="shared" si="863"/>
        <v>0</v>
      </c>
      <c r="AK2836" s="56">
        <f t="shared" si="864"/>
        <v>0</v>
      </c>
      <c r="AL2836" s="56">
        <f t="shared" si="865"/>
        <v>0</v>
      </c>
      <c r="AM2836" s="56">
        <f t="shared" si="866"/>
        <v>0</v>
      </c>
      <c r="AN2836" s="56">
        <f t="shared" si="867"/>
        <v>0</v>
      </c>
      <c r="AO2836" s="56">
        <f t="shared" si="868"/>
        <v>0</v>
      </c>
      <c r="AP2836" s="56">
        <f t="shared" si="869"/>
        <v>0</v>
      </c>
      <c r="AQ2836" s="56">
        <f t="shared" si="870"/>
        <v>0</v>
      </c>
      <c r="AR2836" s="86">
        <f t="shared" si="871"/>
        <v>0</v>
      </c>
    </row>
    <row r="2837" spans="1:44" x14ac:dyDescent="0.25">
      <c r="A2837" s="178"/>
      <c r="B2837" s="55" t="str">
        <f>_xlfn.IFNA(VLOOKUP(A2837,'Ajánlatkérő(k) adatai'!$B$4:$C$205,2,0),"")</f>
        <v/>
      </c>
      <c r="C2837" s="178"/>
      <c r="D2837" s="55" t="str">
        <f>_xlfn.IFNA(VLOOKUP(C2837,'Számlafizető(k) adatai'!$C$4:$D$203,2,0),"")</f>
        <v/>
      </c>
      <c r="E2837" s="55" t="str">
        <f>_xlfn.IFNA(VLOOKUP(C2837,'Számlafizető(k) adatai'!$C$4:$M$203,11,0),"")</f>
        <v/>
      </c>
      <c r="F2837" s="178"/>
      <c r="G2837" s="178"/>
      <c r="H2837" s="178"/>
      <c r="I2837" s="55" t="str">
        <f>IF(F2837="","",VLOOKUP(LEFT(F2837,5),'Technikai cellák'!B:C,2,0))</f>
        <v/>
      </c>
      <c r="J2837" s="55" t="str">
        <f>IF(F2837="","",VLOOKUP(I2837,'Technikai cellák'!$C$1:$D$12,2,0))</f>
        <v/>
      </c>
      <c r="K2837" s="179"/>
      <c r="L2837" s="67" t="str">
        <f t="shared" ref="L2837:L2900" si="873">IF(K2837="","",IF(K2837&lt;20,"20 alatti",IF(K2837&lt;100,"20-99",IF(K2837&lt;500,"100-500","500-"))))</f>
        <v/>
      </c>
      <c r="M2837" s="68">
        <f t="shared" ref="M2837:M2900" si="874">ROUND(IF(L2837="20 alatti",K2837*1,0),0)</f>
        <v>0</v>
      </c>
      <c r="N2837" s="66">
        <f t="shared" ref="N2837:N2900" si="875">ROUND(IF(L2837="20-99",K2837*10.5,0),0)</f>
        <v>0</v>
      </c>
      <c r="O2837" s="152"/>
      <c r="P2837" s="172">
        <f t="shared" si="872"/>
        <v>0</v>
      </c>
      <c r="Q2837" s="69">
        <f t="shared" ref="Q2837:Q2900" si="876">ROUND(R2837*$F$10,0)</f>
        <v>0</v>
      </c>
      <c r="R2837" s="62">
        <f t="shared" ref="R2837:R2900" si="877">SUM(AG2837:AR2837)</f>
        <v>0</v>
      </c>
      <c r="S2837" s="153"/>
      <c r="T2837" s="118" t="str">
        <f t="shared" ref="T2837:T2900" si="878">IF(S2837="","",IF((DAYS360(S2837,$C$4,TRUE))/30&lt;0,"",(DAYS360(S2837,$C$4,))/30))</f>
        <v/>
      </c>
      <c r="U2837" s="154"/>
      <c r="V2837" s="154"/>
      <c r="W2837" s="154"/>
      <c r="X2837" s="154"/>
      <c r="Y2837" s="154"/>
      <c r="Z2837" s="154"/>
      <c r="AA2837" s="154"/>
      <c r="AB2837" s="154"/>
      <c r="AC2837" s="154"/>
      <c r="AD2837" s="154"/>
      <c r="AE2837" s="154"/>
      <c r="AF2837" s="154"/>
      <c r="AG2837" s="63">
        <f t="shared" ref="AG2837:AG2900" si="879">ROUND((U2837*$C$7)/$C$8,0)</f>
        <v>0</v>
      </c>
      <c r="AH2837" s="56">
        <f t="shared" ref="AH2837:AH2900" si="880">ROUND((V2837*$C$7)/$C$8,0)</f>
        <v>0</v>
      </c>
      <c r="AI2837" s="56">
        <f t="shared" ref="AI2837:AI2900" si="881">ROUND((W2837*$C$7)/$C$8,0)</f>
        <v>0</v>
      </c>
      <c r="AJ2837" s="56">
        <f t="shared" ref="AJ2837:AJ2900" si="882">ROUND((X2837*$C$7)/$C$8,0)</f>
        <v>0</v>
      </c>
      <c r="AK2837" s="56">
        <f t="shared" ref="AK2837:AK2900" si="883">ROUND((Y2837*$C$7)/$C$8,0)</f>
        <v>0</v>
      </c>
      <c r="AL2837" s="56">
        <f t="shared" ref="AL2837:AL2900" si="884">ROUND((Z2837*$C$7)/$C$8,0)</f>
        <v>0</v>
      </c>
      <c r="AM2837" s="56">
        <f t="shared" ref="AM2837:AM2900" si="885">ROUND((AA2837*$C$7)/$C$8,0)</f>
        <v>0</v>
      </c>
      <c r="AN2837" s="56">
        <f t="shared" ref="AN2837:AN2900" si="886">ROUND((AB2837*$C$7)/$C$8,0)</f>
        <v>0</v>
      </c>
      <c r="AO2837" s="56">
        <f t="shared" ref="AO2837:AO2900" si="887">ROUND((AC2837*$C$7)/$C$8,0)</f>
        <v>0</v>
      </c>
      <c r="AP2837" s="56">
        <f t="shared" ref="AP2837:AP2900" si="888">ROUND((AD2837*$C$7)/$C$8,0)</f>
        <v>0</v>
      </c>
      <c r="AQ2837" s="56">
        <f t="shared" ref="AQ2837:AQ2900" si="889">ROUND((AE2837*$C$7)/$C$8,0)</f>
        <v>0</v>
      </c>
      <c r="AR2837" s="86">
        <f t="shared" ref="AR2837:AR2900" si="890">ROUND((AF2837*$C$7)/$C$8,0)</f>
        <v>0</v>
      </c>
    </row>
    <row r="2838" spans="1:44" x14ac:dyDescent="0.25">
      <c r="A2838" s="178"/>
      <c r="B2838" s="55" t="str">
        <f>_xlfn.IFNA(VLOOKUP(A2838,'Ajánlatkérő(k) adatai'!$B$4:$C$205,2,0),"")</f>
        <v/>
      </c>
      <c r="C2838" s="178"/>
      <c r="D2838" s="55" t="str">
        <f>_xlfn.IFNA(VLOOKUP(C2838,'Számlafizető(k) adatai'!$C$4:$D$203,2,0),"")</f>
        <v/>
      </c>
      <c r="E2838" s="55" t="str">
        <f>_xlfn.IFNA(VLOOKUP(C2838,'Számlafizető(k) adatai'!$C$4:$M$203,11,0),"")</f>
        <v/>
      </c>
      <c r="F2838" s="178"/>
      <c r="G2838" s="178"/>
      <c r="H2838" s="178"/>
      <c r="I2838" s="55" t="str">
        <f>IF(F2838="","",VLOOKUP(LEFT(F2838,5),'Technikai cellák'!B:C,2,0))</f>
        <v/>
      </c>
      <c r="J2838" s="55" t="str">
        <f>IF(F2838="","",VLOOKUP(I2838,'Technikai cellák'!$C$1:$D$12,2,0))</f>
        <v/>
      </c>
      <c r="K2838" s="179"/>
      <c r="L2838" s="67" t="str">
        <f t="shared" si="873"/>
        <v/>
      </c>
      <c r="M2838" s="68">
        <f t="shared" si="874"/>
        <v>0</v>
      </c>
      <c r="N2838" s="66">
        <f t="shared" si="875"/>
        <v>0</v>
      </c>
      <c r="O2838" s="152"/>
      <c r="P2838" s="172">
        <f t="shared" si="872"/>
        <v>0</v>
      </c>
      <c r="Q2838" s="69">
        <f t="shared" si="876"/>
        <v>0</v>
      </c>
      <c r="R2838" s="62">
        <f t="shared" si="877"/>
        <v>0</v>
      </c>
      <c r="S2838" s="153"/>
      <c r="T2838" s="118" t="str">
        <f t="shared" si="878"/>
        <v/>
      </c>
      <c r="U2838" s="154"/>
      <c r="V2838" s="154"/>
      <c r="W2838" s="154"/>
      <c r="X2838" s="154"/>
      <c r="Y2838" s="154"/>
      <c r="Z2838" s="154"/>
      <c r="AA2838" s="154"/>
      <c r="AB2838" s="154"/>
      <c r="AC2838" s="154"/>
      <c r="AD2838" s="154"/>
      <c r="AE2838" s="154"/>
      <c r="AF2838" s="154"/>
      <c r="AG2838" s="63">
        <f t="shared" si="879"/>
        <v>0</v>
      </c>
      <c r="AH2838" s="56">
        <f t="shared" si="880"/>
        <v>0</v>
      </c>
      <c r="AI2838" s="56">
        <f t="shared" si="881"/>
        <v>0</v>
      </c>
      <c r="AJ2838" s="56">
        <f t="shared" si="882"/>
        <v>0</v>
      </c>
      <c r="AK2838" s="56">
        <f t="shared" si="883"/>
        <v>0</v>
      </c>
      <c r="AL2838" s="56">
        <f t="shared" si="884"/>
        <v>0</v>
      </c>
      <c r="AM2838" s="56">
        <f t="shared" si="885"/>
        <v>0</v>
      </c>
      <c r="AN2838" s="56">
        <f t="shared" si="886"/>
        <v>0</v>
      </c>
      <c r="AO2838" s="56">
        <f t="shared" si="887"/>
        <v>0</v>
      </c>
      <c r="AP2838" s="56">
        <f t="shared" si="888"/>
        <v>0</v>
      </c>
      <c r="AQ2838" s="56">
        <f t="shared" si="889"/>
        <v>0</v>
      </c>
      <c r="AR2838" s="86">
        <f t="shared" si="890"/>
        <v>0</v>
      </c>
    </row>
    <row r="2839" spans="1:44" x14ac:dyDescent="0.25">
      <c r="A2839" s="178"/>
      <c r="B2839" s="55" t="str">
        <f>_xlfn.IFNA(VLOOKUP(A2839,'Ajánlatkérő(k) adatai'!$B$4:$C$205,2,0),"")</f>
        <v/>
      </c>
      <c r="C2839" s="178"/>
      <c r="D2839" s="55" t="str">
        <f>_xlfn.IFNA(VLOOKUP(C2839,'Számlafizető(k) adatai'!$C$4:$D$203,2,0),"")</f>
        <v/>
      </c>
      <c r="E2839" s="55" t="str">
        <f>_xlfn.IFNA(VLOOKUP(C2839,'Számlafizető(k) adatai'!$C$4:$M$203,11,0),"")</f>
        <v/>
      </c>
      <c r="F2839" s="178"/>
      <c r="G2839" s="178"/>
      <c r="H2839" s="178"/>
      <c r="I2839" s="55" t="str">
        <f>IF(F2839="","",VLOOKUP(LEFT(F2839,5),'Technikai cellák'!B:C,2,0))</f>
        <v/>
      </c>
      <c r="J2839" s="55" t="str">
        <f>IF(F2839="","",VLOOKUP(I2839,'Technikai cellák'!$C$1:$D$12,2,0))</f>
        <v/>
      </c>
      <c r="K2839" s="179"/>
      <c r="L2839" s="67" t="str">
        <f t="shared" si="873"/>
        <v/>
      </c>
      <c r="M2839" s="68">
        <f t="shared" si="874"/>
        <v>0</v>
      </c>
      <c r="N2839" s="66">
        <f t="shared" si="875"/>
        <v>0</v>
      </c>
      <c r="O2839" s="152"/>
      <c r="P2839" s="172">
        <f t="shared" si="872"/>
        <v>0</v>
      </c>
      <c r="Q2839" s="69">
        <f t="shared" si="876"/>
        <v>0</v>
      </c>
      <c r="R2839" s="62">
        <f t="shared" si="877"/>
        <v>0</v>
      </c>
      <c r="S2839" s="153"/>
      <c r="T2839" s="118" t="str">
        <f t="shared" si="878"/>
        <v/>
      </c>
      <c r="U2839" s="154"/>
      <c r="V2839" s="154"/>
      <c r="W2839" s="154"/>
      <c r="X2839" s="154"/>
      <c r="Y2839" s="154"/>
      <c r="Z2839" s="154"/>
      <c r="AA2839" s="154"/>
      <c r="AB2839" s="154"/>
      <c r="AC2839" s="154"/>
      <c r="AD2839" s="154"/>
      <c r="AE2839" s="154"/>
      <c r="AF2839" s="154"/>
      <c r="AG2839" s="63">
        <f t="shared" si="879"/>
        <v>0</v>
      </c>
      <c r="AH2839" s="56">
        <f t="shared" si="880"/>
        <v>0</v>
      </c>
      <c r="AI2839" s="56">
        <f t="shared" si="881"/>
        <v>0</v>
      </c>
      <c r="AJ2839" s="56">
        <f t="shared" si="882"/>
        <v>0</v>
      </c>
      <c r="AK2839" s="56">
        <f t="shared" si="883"/>
        <v>0</v>
      </c>
      <c r="AL2839" s="56">
        <f t="shared" si="884"/>
        <v>0</v>
      </c>
      <c r="AM2839" s="56">
        <f t="shared" si="885"/>
        <v>0</v>
      </c>
      <c r="AN2839" s="56">
        <f t="shared" si="886"/>
        <v>0</v>
      </c>
      <c r="AO2839" s="56">
        <f t="shared" si="887"/>
        <v>0</v>
      </c>
      <c r="AP2839" s="56">
        <f t="shared" si="888"/>
        <v>0</v>
      </c>
      <c r="AQ2839" s="56">
        <f t="shared" si="889"/>
        <v>0</v>
      </c>
      <c r="AR2839" s="86">
        <f t="shared" si="890"/>
        <v>0</v>
      </c>
    </row>
    <row r="2840" spans="1:44" x14ac:dyDescent="0.25">
      <c r="A2840" s="178"/>
      <c r="B2840" s="55" t="str">
        <f>_xlfn.IFNA(VLOOKUP(A2840,'Ajánlatkérő(k) adatai'!$B$4:$C$205,2,0),"")</f>
        <v/>
      </c>
      <c r="C2840" s="178"/>
      <c r="D2840" s="55" t="str">
        <f>_xlfn.IFNA(VLOOKUP(C2840,'Számlafizető(k) adatai'!$C$4:$D$203,2,0),"")</f>
        <v/>
      </c>
      <c r="E2840" s="55" t="str">
        <f>_xlfn.IFNA(VLOOKUP(C2840,'Számlafizető(k) adatai'!$C$4:$M$203,11,0),"")</f>
        <v/>
      </c>
      <c r="F2840" s="178"/>
      <c r="G2840" s="178"/>
      <c r="H2840" s="178"/>
      <c r="I2840" s="55" t="str">
        <f>IF(F2840="","",VLOOKUP(LEFT(F2840,5),'Technikai cellák'!B:C,2,0))</f>
        <v/>
      </c>
      <c r="J2840" s="55" t="str">
        <f>IF(F2840="","",VLOOKUP(I2840,'Technikai cellák'!$C$1:$D$12,2,0))</f>
        <v/>
      </c>
      <c r="K2840" s="179"/>
      <c r="L2840" s="67" t="str">
        <f t="shared" si="873"/>
        <v/>
      </c>
      <c r="M2840" s="68">
        <f t="shared" si="874"/>
        <v>0</v>
      </c>
      <c r="N2840" s="66">
        <f t="shared" si="875"/>
        <v>0</v>
      </c>
      <c r="O2840" s="152"/>
      <c r="P2840" s="172">
        <f t="shared" si="872"/>
        <v>0</v>
      </c>
      <c r="Q2840" s="69">
        <f t="shared" si="876"/>
        <v>0</v>
      </c>
      <c r="R2840" s="62">
        <f t="shared" si="877"/>
        <v>0</v>
      </c>
      <c r="S2840" s="153"/>
      <c r="T2840" s="118" t="str">
        <f t="shared" si="878"/>
        <v/>
      </c>
      <c r="U2840" s="154"/>
      <c r="V2840" s="154"/>
      <c r="W2840" s="154"/>
      <c r="X2840" s="154"/>
      <c r="Y2840" s="154"/>
      <c r="Z2840" s="154"/>
      <c r="AA2840" s="154"/>
      <c r="AB2840" s="154"/>
      <c r="AC2840" s="154"/>
      <c r="AD2840" s="154"/>
      <c r="AE2840" s="154"/>
      <c r="AF2840" s="154"/>
      <c r="AG2840" s="63">
        <f t="shared" si="879"/>
        <v>0</v>
      </c>
      <c r="AH2840" s="56">
        <f t="shared" si="880"/>
        <v>0</v>
      </c>
      <c r="AI2840" s="56">
        <f t="shared" si="881"/>
        <v>0</v>
      </c>
      <c r="AJ2840" s="56">
        <f t="shared" si="882"/>
        <v>0</v>
      </c>
      <c r="AK2840" s="56">
        <f t="shared" si="883"/>
        <v>0</v>
      </c>
      <c r="AL2840" s="56">
        <f t="shared" si="884"/>
        <v>0</v>
      </c>
      <c r="AM2840" s="56">
        <f t="shared" si="885"/>
        <v>0</v>
      </c>
      <c r="AN2840" s="56">
        <f t="shared" si="886"/>
        <v>0</v>
      </c>
      <c r="AO2840" s="56">
        <f t="shared" si="887"/>
        <v>0</v>
      </c>
      <c r="AP2840" s="56">
        <f t="shared" si="888"/>
        <v>0</v>
      </c>
      <c r="AQ2840" s="56">
        <f t="shared" si="889"/>
        <v>0</v>
      </c>
      <c r="AR2840" s="86">
        <f t="shared" si="890"/>
        <v>0</v>
      </c>
    </row>
    <row r="2841" spans="1:44" x14ac:dyDescent="0.25">
      <c r="A2841" s="178"/>
      <c r="B2841" s="55" t="str">
        <f>_xlfn.IFNA(VLOOKUP(A2841,'Ajánlatkérő(k) adatai'!$B$4:$C$205,2,0),"")</f>
        <v/>
      </c>
      <c r="C2841" s="178"/>
      <c r="D2841" s="55" t="str">
        <f>_xlfn.IFNA(VLOOKUP(C2841,'Számlafizető(k) adatai'!$C$4:$D$203,2,0),"")</f>
        <v/>
      </c>
      <c r="E2841" s="55" t="str">
        <f>_xlfn.IFNA(VLOOKUP(C2841,'Számlafizető(k) adatai'!$C$4:$M$203,11,0),"")</f>
        <v/>
      </c>
      <c r="F2841" s="178"/>
      <c r="G2841" s="178"/>
      <c r="H2841" s="178"/>
      <c r="I2841" s="55" t="str">
        <f>IF(F2841="","",VLOOKUP(LEFT(F2841,5),'Technikai cellák'!B:C,2,0))</f>
        <v/>
      </c>
      <c r="J2841" s="55" t="str">
        <f>IF(F2841="","",VLOOKUP(I2841,'Technikai cellák'!$C$1:$D$12,2,0))</f>
        <v/>
      </c>
      <c r="K2841" s="179"/>
      <c r="L2841" s="67" t="str">
        <f t="shared" si="873"/>
        <v/>
      </c>
      <c r="M2841" s="68">
        <f t="shared" si="874"/>
        <v>0</v>
      </c>
      <c r="N2841" s="66">
        <f t="shared" si="875"/>
        <v>0</v>
      </c>
      <c r="O2841" s="152"/>
      <c r="P2841" s="172">
        <f t="shared" si="872"/>
        <v>0</v>
      </c>
      <c r="Q2841" s="69">
        <f t="shared" si="876"/>
        <v>0</v>
      </c>
      <c r="R2841" s="62">
        <f t="shared" si="877"/>
        <v>0</v>
      </c>
      <c r="S2841" s="153"/>
      <c r="T2841" s="118" t="str">
        <f t="shared" si="878"/>
        <v/>
      </c>
      <c r="U2841" s="154"/>
      <c r="V2841" s="154"/>
      <c r="W2841" s="154"/>
      <c r="X2841" s="154"/>
      <c r="Y2841" s="154"/>
      <c r="Z2841" s="154"/>
      <c r="AA2841" s="154"/>
      <c r="AB2841" s="154"/>
      <c r="AC2841" s="154"/>
      <c r="AD2841" s="154"/>
      <c r="AE2841" s="154"/>
      <c r="AF2841" s="154"/>
      <c r="AG2841" s="63">
        <f t="shared" si="879"/>
        <v>0</v>
      </c>
      <c r="AH2841" s="56">
        <f t="shared" si="880"/>
        <v>0</v>
      </c>
      <c r="AI2841" s="56">
        <f t="shared" si="881"/>
        <v>0</v>
      </c>
      <c r="AJ2841" s="56">
        <f t="shared" si="882"/>
        <v>0</v>
      </c>
      <c r="AK2841" s="56">
        <f t="shared" si="883"/>
        <v>0</v>
      </c>
      <c r="AL2841" s="56">
        <f t="shared" si="884"/>
        <v>0</v>
      </c>
      <c r="AM2841" s="56">
        <f t="shared" si="885"/>
        <v>0</v>
      </c>
      <c r="AN2841" s="56">
        <f t="shared" si="886"/>
        <v>0</v>
      </c>
      <c r="AO2841" s="56">
        <f t="shared" si="887"/>
        <v>0</v>
      </c>
      <c r="AP2841" s="56">
        <f t="shared" si="888"/>
        <v>0</v>
      </c>
      <c r="AQ2841" s="56">
        <f t="shared" si="889"/>
        <v>0</v>
      </c>
      <c r="AR2841" s="86">
        <f t="shared" si="890"/>
        <v>0</v>
      </c>
    </row>
    <row r="2842" spans="1:44" x14ac:dyDescent="0.25">
      <c r="A2842" s="178"/>
      <c r="B2842" s="55" t="str">
        <f>_xlfn.IFNA(VLOOKUP(A2842,'Ajánlatkérő(k) adatai'!$B$4:$C$205,2,0),"")</f>
        <v/>
      </c>
      <c r="C2842" s="178"/>
      <c r="D2842" s="55" t="str">
        <f>_xlfn.IFNA(VLOOKUP(C2842,'Számlafizető(k) adatai'!$C$4:$D$203,2,0),"")</f>
        <v/>
      </c>
      <c r="E2842" s="55" t="str">
        <f>_xlfn.IFNA(VLOOKUP(C2842,'Számlafizető(k) adatai'!$C$4:$M$203,11,0),"")</f>
        <v/>
      </c>
      <c r="F2842" s="178"/>
      <c r="G2842" s="178"/>
      <c r="H2842" s="178"/>
      <c r="I2842" s="55" t="str">
        <f>IF(F2842="","",VLOOKUP(LEFT(F2842,5),'Technikai cellák'!B:C,2,0))</f>
        <v/>
      </c>
      <c r="J2842" s="55" t="str">
        <f>IF(F2842="","",VLOOKUP(I2842,'Technikai cellák'!$C$1:$D$12,2,0))</f>
        <v/>
      </c>
      <c r="K2842" s="179"/>
      <c r="L2842" s="67" t="str">
        <f t="shared" si="873"/>
        <v/>
      </c>
      <c r="M2842" s="68">
        <f t="shared" si="874"/>
        <v>0</v>
      </c>
      <c r="N2842" s="66">
        <f t="shared" si="875"/>
        <v>0</v>
      </c>
      <c r="O2842" s="152"/>
      <c r="P2842" s="172">
        <f t="shared" si="872"/>
        <v>0</v>
      </c>
      <c r="Q2842" s="69">
        <f t="shared" si="876"/>
        <v>0</v>
      </c>
      <c r="R2842" s="62">
        <f t="shared" si="877"/>
        <v>0</v>
      </c>
      <c r="S2842" s="153"/>
      <c r="T2842" s="118" t="str">
        <f t="shared" si="878"/>
        <v/>
      </c>
      <c r="U2842" s="154"/>
      <c r="V2842" s="154"/>
      <c r="W2842" s="154"/>
      <c r="X2842" s="154"/>
      <c r="Y2842" s="154"/>
      <c r="Z2842" s="154"/>
      <c r="AA2842" s="154"/>
      <c r="AB2842" s="154"/>
      <c r="AC2842" s="154"/>
      <c r="AD2842" s="154"/>
      <c r="AE2842" s="154"/>
      <c r="AF2842" s="154"/>
      <c r="AG2842" s="63">
        <f t="shared" si="879"/>
        <v>0</v>
      </c>
      <c r="AH2842" s="56">
        <f t="shared" si="880"/>
        <v>0</v>
      </c>
      <c r="AI2842" s="56">
        <f t="shared" si="881"/>
        <v>0</v>
      </c>
      <c r="AJ2842" s="56">
        <f t="shared" si="882"/>
        <v>0</v>
      </c>
      <c r="AK2842" s="56">
        <f t="shared" si="883"/>
        <v>0</v>
      </c>
      <c r="AL2842" s="56">
        <f t="shared" si="884"/>
        <v>0</v>
      </c>
      <c r="AM2842" s="56">
        <f t="shared" si="885"/>
        <v>0</v>
      </c>
      <c r="AN2842" s="56">
        <f t="shared" si="886"/>
        <v>0</v>
      </c>
      <c r="AO2842" s="56">
        <f t="shared" si="887"/>
        <v>0</v>
      </c>
      <c r="AP2842" s="56">
        <f t="shared" si="888"/>
        <v>0</v>
      </c>
      <c r="AQ2842" s="56">
        <f t="shared" si="889"/>
        <v>0</v>
      </c>
      <c r="AR2842" s="86">
        <f t="shared" si="890"/>
        <v>0</v>
      </c>
    </row>
    <row r="2843" spans="1:44" x14ac:dyDescent="0.25">
      <c r="A2843" s="178"/>
      <c r="B2843" s="55" t="str">
        <f>_xlfn.IFNA(VLOOKUP(A2843,'Ajánlatkérő(k) adatai'!$B$4:$C$205,2,0),"")</f>
        <v/>
      </c>
      <c r="C2843" s="178"/>
      <c r="D2843" s="55" t="str">
        <f>_xlfn.IFNA(VLOOKUP(C2843,'Számlafizető(k) adatai'!$C$4:$D$203,2,0),"")</f>
        <v/>
      </c>
      <c r="E2843" s="55" t="str">
        <f>_xlfn.IFNA(VLOOKUP(C2843,'Számlafizető(k) adatai'!$C$4:$M$203,11,0),"")</f>
        <v/>
      </c>
      <c r="F2843" s="178"/>
      <c r="G2843" s="178"/>
      <c r="H2843" s="178"/>
      <c r="I2843" s="55" t="str">
        <f>IF(F2843="","",VLOOKUP(LEFT(F2843,5),'Technikai cellák'!B:C,2,0))</f>
        <v/>
      </c>
      <c r="J2843" s="55" t="str">
        <f>IF(F2843="","",VLOOKUP(I2843,'Technikai cellák'!$C$1:$D$12,2,0))</f>
        <v/>
      </c>
      <c r="K2843" s="179"/>
      <c r="L2843" s="67" t="str">
        <f t="shared" si="873"/>
        <v/>
      </c>
      <c r="M2843" s="68">
        <f t="shared" si="874"/>
        <v>0</v>
      </c>
      <c r="N2843" s="66">
        <f t="shared" si="875"/>
        <v>0</v>
      </c>
      <c r="O2843" s="152"/>
      <c r="P2843" s="172">
        <f t="shared" si="872"/>
        <v>0</v>
      </c>
      <c r="Q2843" s="69">
        <f t="shared" si="876"/>
        <v>0</v>
      </c>
      <c r="R2843" s="62">
        <f t="shared" si="877"/>
        <v>0</v>
      </c>
      <c r="S2843" s="153"/>
      <c r="T2843" s="118" t="str">
        <f t="shared" si="878"/>
        <v/>
      </c>
      <c r="U2843" s="154"/>
      <c r="V2843" s="154"/>
      <c r="W2843" s="154"/>
      <c r="X2843" s="154"/>
      <c r="Y2843" s="154"/>
      <c r="Z2843" s="154"/>
      <c r="AA2843" s="154"/>
      <c r="AB2843" s="154"/>
      <c r="AC2843" s="154"/>
      <c r="AD2843" s="154"/>
      <c r="AE2843" s="154"/>
      <c r="AF2843" s="154"/>
      <c r="AG2843" s="63">
        <f t="shared" si="879"/>
        <v>0</v>
      </c>
      <c r="AH2843" s="56">
        <f t="shared" si="880"/>
        <v>0</v>
      </c>
      <c r="AI2843" s="56">
        <f t="shared" si="881"/>
        <v>0</v>
      </c>
      <c r="AJ2843" s="56">
        <f t="shared" si="882"/>
        <v>0</v>
      </c>
      <c r="AK2843" s="56">
        <f t="shared" si="883"/>
        <v>0</v>
      </c>
      <c r="AL2843" s="56">
        <f t="shared" si="884"/>
        <v>0</v>
      </c>
      <c r="AM2843" s="56">
        <f t="shared" si="885"/>
        <v>0</v>
      </c>
      <c r="AN2843" s="56">
        <f t="shared" si="886"/>
        <v>0</v>
      </c>
      <c r="AO2843" s="56">
        <f t="shared" si="887"/>
        <v>0</v>
      </c>
      <c r="AP2843" s="56">
        <f t="shared" si="888"/>
        <v>0</v>
      </c>
      <c r="AQ2843" s="56">
        <f t="shared" si="889"/>
        <v>0</v>
      </c>
      <c r="AR2843" s="86">
        <f t="shared" si="890"/>
        <v>0</v>
      </c>
    </row>
    <row r="2844" spans="1:44" x14ac:dyDescent="0.25">
      <c r="A2844" s="178"/>
      <c r="B2844" s="55" t="str">
        <f>_xlfn.IFNA(VLOOKUP(A2844,'Ajánlatkérő(k) adatai'!$B$4:$C$205,2,0),"")</f>
        <v/>
      </c>
      <c r="C2844" s="178"/>
      <c r="D2844" s="55" t="str">
        <f>_xlfn.IFNA(VLOOKUP(C2844,'Számlafizető(k) adatai'!$C$4:$D$203,2,0),"")</f>
        <v/>
      </c>
      <c r="E2844" s="55" t="str">
        <f>_xlfn.IFNA(VLOOKUP(C2844,'Számlafizető(k) adatai'!$C$4:$M$203,11,0),"")</f>
        <v/>
      </c>
      <c r="F2844" s="178"/>
      <c r="G2844" s="178"/>
      <c r="H2844" s="178"/>
      <c r="I2844" s="55" t="str">
        <f>IF(F2844="","",VLOOKUP(LEFT(F2844,5),'Technikai cellák'!B:C,2,0))</f>
        <v/>
      </c>
      <c r="J2844" s="55" t="str">
        <f>IF(F2844="","",VLOOKUP(I2844,'Technikai cellák'!$C$1:$D$12,2,0))</f>
        <v/>
      </c>
      <c r="K2844" s="179"/>
      <c r="L2844" s="67" t="str">
        <f t="shared" si="873"/>
        <v/>
      </c>
      <c r="M2844" s="68">
        <f t="shared" si="874"/>
        <v>0</v>
      </c>
      <c r="N2844" s="66">
        <f t="shared" si="875"/>
        <v>0</v>
      </c>
      <c r="O2844" s="152"/>
      <c r="P2844" s="172">
        <f t="shared" si="872"/>
        <v>0</v>
      </c>
      <c r="Q2844" s="69">
        <f t="shared" si="876"/>
        <v>0</v>
      </c>
      <c r="R2844" s="62">
        <f t="shared" si="877"/>
        <v>0</v>
      </c>
      <c r="S2844" s="153"/>
      <c r="T2844" s="118" t="str">
        <f t="shared" si="878"/>
        <v/>
      </c>
      <c r="U2844" s="154"/>
      <c r="V2844" s="154"/>
      <c r="W2844" s="154"/>
      <c r="X2844" s="154"/>
      <c r="Y2844" s="154"/>
      <c r="Z2844" s="154"/>
      <c r="AA2844" s="154"/>
      <c r="AB2844" s="154"/>
      <c r="AC2844" s="154"/>
      <c r="AD2844" s="154"/>
      <c r="AE2844" s="154"/>
      <c r="AF2844" s="154"/>
      <c r="AG2844" s="63">
        <f t="shared" si="879"/>
        <v>0</v>
      </c>
      <c r="AH2844" s="56">
        <f t="shared" si="880"/>
        <v>0</v>
      </c>
      <c r="AI2844" s="56">
        <f t="shared" si="881"/>
        <v>0</v>
      </c>
      <c r="AJ2844" s="56">
        <f t="shared" si="882"/>
        <v>0</v>
      </c>
      <c r="AK2844" s="56">
        <f t="shared" si="883"/>
        <v>0</v>
      </c>
      <c r="AL2844" s="56">
        <f t="shared" si="884"/>
        <v>0</v>
      </c>
      <c r="AM2844" s="56">
        <f t="shared" si="885"/>
        <v>0</v>
      </c>
      <c r="AN2844" s="56">
        <f t="shared" si="886"/>
        <v>0</v>
      </c>
      <c r="AO2844" s="56">
        <f t="shared" si="887"/>
        <v>0</v>
      </c>
      <c r="AP2844" s="56">
        <f t="shared" si="888"/>
        <v>0</v>
      </c>
      <c r="AQ2844" s="56">
        <f t="shared" si="889"/>
        <v>0</v>
      </c>
      <c r="AR2844" s="86">
        <f t="shared" si="890"/>
        <v>0</v>
      </c>
    </row>
    <row r="2845" spans="1:44" x14ac:dyDescent="0.25">
      <c r="A2845" s="178"/>
      <c r="B2845" s="55" t="str">
        <f>_xlfn.IFNA(VLOOKUP(A2845,'Ajánlatkérő(k) adatai'!$B$4:$C$205,2,0),"")</f>
        <v/>
      </c>
      <c r="C2845" s="178"/>
      <c r="D2845" s="55" t="str">
        <f>_xlfn.IFNA(VLOOKUP(C2845,'Számlafizető(k) adatai'!$C$4:$D$203,2,0),"")</f>
        <v/>
      </c>
      <c r="E2845" s="55" t="str">
        <f>_xlfn.IFNA(VLOOKUP(C2845,'Számlafizető(k) adatai'!$C$4:$M$203,11,0),"")</f>
        <v/>
      </c>
      <c r="F2845" s="178"/>
      <c r="G2845" s="178"/>
      <c r="H2845" s="178"/>
      <c r="I2845" s="55" t="str">
        <f>IF(F2845="","",VLOOKUP(LEFT(F2845,5),'Technikai cellák'!B:C,2,0))</f>
        <v/>
      </c>
      <c r="J2845" s="55" t="str">
        <f>IF(F2845="","",VLOOKUP(I2845,'Technikai cellák'!$C$1:$D$12,2,0))</f>
        <v/>
      </c>
      <c r="K2845" s="179"/>
      <c r="L2845" s="67" t="str">
        <f t="shared" si="873"/>
        <v/>
      </c>
      <c r="M2845" s="68">
        <f t="shared" si="874"/>
        <v>0</v>
      </c>
      <c r="N2845" s="66">
        <f t="shared" si="875"/>
        <v>0</v>
      </c>
      <c r="O2845" s="152"/>
      <c r="P2845" s="172">
        <f t="shared" si="872"/>
        <v>0</v>
      </c>
      <c r="Q2845" s="69">
        <f t="shared" si="876"/>
        <v>0</v>
      </c>
      <c r="R2845" s="62">
        <f t="shared" si="877"/>
        <v>0</v>
      </c>
      <c r="S2845" s="153"/>
      <c r="T2845" s="118" t="str">
        <f t="shared" si="878"/>
        <v/>
      </c>
      <c r="U2845" s="154"/>
      <c r="V2845" s="154"/>
      <c r="W2845" s="154"/>
      <c r="X2845" s="154"/>
      <c r="Y2845" s="154"/>
      <c r="Z2845" s="154"/>
      <c r="AA2845" s="154"/>
      <c r="AB2845" s="154"/>
      <c r="AC2845" s="154"/>
      <c r="AD2845" s="154"/>
      <c r="AE2845" s="154"/>
      <c r="AF2845" s="154"/>
      <c r="AG2845" s="63">
        <f t="shared" si="879"/>
        <v>0</v>
      </c>
      <c r="AH2845" s="56">
        <f t="shared" si="880"/>
        <v>0</v>
      </c>
      <c r="AI2845" s="56">
        <f t="shared" si="881"/>
        <v>0</v>
      </c>
      <c r="AJ2845" s="56">
        <f t="shared" si="882"/>
        <v>0</v>
      </c>
      <c r="AK2845" s="56">
        <f t="shared" si="883"/>
        <v>0</v>
      </c>
      <c r="AL2845" s="56">
        <f t="shared" si="884"/>
        <v>0</v>
      </c>
      <c r="AM2845" s="56">
        <f t="shared" si="885"/>
        <v>0</v>
      </c>
      <c r="AN2845" s="56">
        <f t="shared" si="886"/>
        <v>0</v>
      </c>
      <c r="AO2845" s="56">
        <f t="shared" si="887"/>
        <v>0</v>
      </c>
      <c r="AP2845" s="56">
        <f t="shared" si="888"/>
        <v>0</v>
      </c>
      <c r="AQ2845" s="56">
        <f t="shared" si="889"/>
        <v>0</v>
      </c>
      <c r="AR2845" s="86">
        <f t="shared" si="890"/>
        <v>0</v>
      </c>
    </row>
    <row r="2846" spans="1:44" x14ac:dyDescent="0.25">
      <c r="A2846" s="178"/>
      <c r="B2846" s="55" t="str">
        <f>_xlfn.IFNA(VLOOKUP(A2846,'Ajánlatkérő(k) adatai'!$B$4:$C$205,2,0),"")</f>
        <v/>
      </c>
      <c r="C2846" s="178"/>
      <c r="D2846" s="55" t="str">
        <f>_xlfn.IFNA(VLOOKUP(C2846,'Számlafizető(k) adatai'!$C$4:$D$203,2,0),"")</f>
        <v/>
      </c>
      <c r="E2846" s="55" t="str">
        <f>_xlfn.IFNA(VLOOKUP(C2846,'Számlafizető(k) adatai'!$C$4:$M$203,11,0),"")</f>
        <v/>
      </c>
      <c r="F2846" s="178"/>
      <c r="G2846" s="178"/>
      <c r="H2846" s="178"/>
      <c r="I2846" s="55" t="str">
        <f>IF(F2846="","",VLOOKUP(LEFT(F2846,5),'Technikai cellák'!B:C,2,0))</f>
        <v/>
      </c>
      <c r="J2846" s="55" t="str">
        <f>IF(F2846="","",VLOOKUP(I2846,'Technikai cellák'!$C$1:$D$12,2,0))</f>
        <v/>
      </c>
      <c r="K2846" s="179"/>
      <c r="L2846" s="67" t="str">
        <f t="shared" si="873"/>
        <v/>
      </c>
      <c r="M2846" s="68">
        <f t="shared" si="874"/>
        <v>0</v>
      </c>
      <c r="N2846" s="66">
        <f t="shared" si="875"/>
        <v>0</v>
      </c>
      <c r="O2846" s="152"/>
      <c r="P2846" s="172">
        <f t="shared" si="872"/>
        <v>0</v>
      </c>
      <c r="Q2846" s="69">
        <f t="shared" si="876"/>
        <v>0</v>
      </c>
      <c r="R2846" s="62">
        <f t="shared" si="877"/>
        <v>0</v>
      </c>
      <c r="S2846" s="153"/>
      <c r="T2846" s="118" t="str">
        <f t="shared" si="878"/>
        <v/>
      </c>
      <c r="U2846" s="154"/>
      <c r="V2846" s="154"/>
      <c r="W2846" s="154"/>
      <c r="X2846" s="154"/>
      <c r="Y2846" s="154"/>
      <c r="Z2846" s="154"/>
      <c r="AA2846" s="154"/>
      <c r="AB2846" s="154"/>
      <c r="AC2846" s="154"/>
      <c r="AD2846" s="154"/>
      <c r="AE2846" s="154"/>
      <c r="AF2846" s="154"/>
      <c r="AG2846" s="63">
        <f t="shared" si="879"/>
        <v>0</v>
      </c>
      <c r="AH2846" s="56">
        <f t="shared" si="880"/>
        <v>0</v>
      </c>
      <c r="AI2846" s="56">
        <f t="shared" si="881"/>
        <v>0</v>
      </c>
      <c r="AJ2846" s="56">
        <f t="shared" si="882"/>
        <v>0</v>
      </c>
      <c r="AK2846" s="56">
        <f t="shared" si="883"/>
        <v>0</v>
      </c>
      <c r="AL2846" s="56">
        <f t="shared" si="884"/>
        <v>0</v>
      </c>
      <c r="AM2846" s="56">
        <f t="shared" si="885"/>
        <v>0</v>
      </c>
      <c r="AN2846" s="56">
        <f t="shared" si="886"/>
        <v>0</v>
      </c>
      <c r="AO2846" s="56">
        <f t="shared" si="887"/>
        <v>0</v>
      </c>
      <c r="AP2846" s="56">
        <f t="shared" si="888"/>
        <v>0</v>
      </c>
      <c r="AQ2846" s="56">
        <f t="shared" si="889"/>
        <v>0</v>
      </c>
      <c r="AR2846" s="86">
        <f t="shared" si="890"/>
        <v>0</v>
      </c>
    </row>
    <row r="2847" spans="1:44" x14ac:dyDescent="0.25">
      <c r="A2847" s="178"/>
      <c r="B2847" s="55" t="str">
        <f>_xlfn.IFNA(VLOOKUP(A2847,'Ajánlatkérő(k) adatai'!$B$4:$C$205,2,0),"")</f>
        <v/>
      </c>
      <c r="C2847" s="178"/>
      <c r="D2847" s="55" t="str">
        <f>_xlfn.IFNA(VLOOKUP(C2847,'Számlafizető(k) adatai'!$C$4:$D$203,2,0),"")</f>
        <v/>
      </c>
      <c r="E2847" s="55" t="str">
        <f>_xlfn.IFNA(VLOOKUP(C2847,'Számlafizető(k) adatai'!$C$4:$M$203,11,0),"")</f>
        <v/>
      </c>
      <c r="F2847" s="178"/>
      <c r="G2847" s="178"/>
      <c r="H2847" s="178"/>
      <c r="I2847" s="55" t="str">
        <f>IF(F2847="","",VLOOKUP(LEFT(F2847,5),'Technikai cellák'!B:C,2,0))</f>
        <v/>
      </c>
      <c r="J2847" s="55" t="str">
        <f>IF(F2847="","",VLOOKUP(I2847,'Technikai cellák'!$C$1:$D$12,2,0))</f>
        <v/>
      </c>
      <c r="K2847" s="179"/>
      <c r="L2847" s="67" t="str">
        <f t="shared" si="873"/>
        <v/>
      </c>
      <c r="M2847" s="68">
        <f t="shared" si="874"/>
        <v>0</v>
      </c>
      <c r="N2847" s="66">
        <f t="shared" si="875"/>
        <v>0</v>
      </c>
      <c r="O2847" s="152"/>
      <c r="P2847" s="172">
        <f t="shared" si="872"/>
        <v>0</v>
      </c>
      <c r="Q2847" s="69">
        <f t="shared" si="876"/>
        <v>0</v>
      </c>
      <c r="R2847" s="62">
        <f t="shared" si="877"/>
        <v>0</v>
      </c>
      <c r="S2847" s="153"/>
      <c r="T2847" s="118" t="str">
        <f t="shared" si="878"/>
        <v/>
      </c>
      <c r="U2847" s="154"/>
      <c r="V2847" s="154"/>
      <c r="W2847" s="154"/>
      <c r="X2847" s="154"/>
      <c r="Y2847" s="154"/>
      <c r="Z2847" s="154"/>
      <c r="AA2847" s="154"/>
      <c r="AB2847" s="154"/>
      <c r="AC2847" s="154"/>
      <c r="AD2847" s="154"/>
      <c r="AE2847" s="154"/>
      <c r="AF2847" s="154"/>
      <c r="AG2847" s="63">
        <f t="shared" si="879"/>
        <v>0</v>
      </c>
      <c r="AH2847" s="56">
        <f t="shared" si="880"/>
        <v>0</v>
      </c>
      <c r="AI2847" s="56">
        <f t="shared" si="881"/>
        <v>0</v>
      </c>
      <c r="AJ2847" s="56">
        <f t="shared" si="882"/>
        <v>0</v>
      </c>
      <c r="AK2847" s="56">
        <f t="shared" si="883"/>
        <v>0</v>
      </c>
      <c r="AL2847" s="56">
        <f t="shared" si="884"/>
        <v>0</v>
      </c>
      <c r="AM2847" s="56">
        <f t="shared" si="885"/>
        <v>0</v>
      </c>
      <c r="AN2847" s="56">
        <f t="shared" si="886"/>
        <v>0</v>
      </c>
      <c r="AO2847" s="56">
        <f t="shared" si="887"/>
        <v>0</v>
      </c>
      <c r="AP2847" s="56">
        <f t="shared" si="888"/>
        <v>0</v>
      </c>
      <c r="AQ2847" s="56">
        <f t="shared" si="889"/>
        <v>0</v>
      </c>
      <c r="AR2847" s="86">
        <f t="shared" si="890"/>
        <v>0</v>
      </c>
    </row>
    <row r="2848" spans="1:44" x14ac:dyDescent="0.25">
      <c r="A2848" s="178"/>
      <c r="B2848" s="55" t="str">
        <f>_xlfn.IFNA(VLOOKUP(A2848,'Ajánlatkérő(k) adatai'!$B$4:$C$205,2,0),"")</f>
        <v/>
      </c>
      <c r="C2848" s="178"/>
      <c r="D2848" s="55" t="str">
        <f>_xlfn.IFNA(VLOOKUP(C2848,'Számlafizető(k) adatai'!$C$4:$D$203,2,0),"")</f>
        <v/>
      </c>
      <c r="E2848" s="55" t="str">
        <f>_xlfn.IFNA(VLOOKUP(C2848,'Számlafizető(k) adatai'!$C$4:$M$203,11,0),"")</f>
        <v/>
      </c>
      <c r="F2848" s="178"/>
      <c r="G2848" s="178"/>
      <c r="H2848" s="178"/>
      <c r="I2848" s="55" t="str">
        <f>IF(F2848="","",VLOOKUP(LEFT(F2848,5),'Technikai cellák'!B:C,2,0))</f>
        <v/>
      </c>
      <c r="J2848" s="55" t="str">
        <f>IF(F2848="","",VLOOKUP(I2848,'Technikai cellák'!$C$1:$D$12,2,0))</f>
        <v/>
      </c>
      <c r="K2848" s="179"/>
      <c r="L2848" s="67" t="str">
        <f t="shared" si="873"/>
        <v/>
      </c>
      <c r="M2848" s="68">
        <f t="shared" si="874"/>
        <v>0</v>
      </c>
      <c r="N2848" s="66">
        <f t="shared" si="875"/>
        <v>0</v>
      </c>
      <c r="O2848" s="152"/>
      <c r="P2848" s="172">
        <f t="shared" si="872"/>
        <v>0</v>
      </c>
      <c r="Q2848" s="69">
        <f t="shared" si="876"/>
        <v>0</v>
      </c>
      <c r="R2848" s="62">
        <f t="shared" si="877"/>
        <v>0</v>
      </c>
      <c r="S2848" s="153"/>
      <c r="T2848" s="118" t="str">
        <f t="shared" si="878"/>
        <v/>
      </c>
      <c r="U2848" s="154"/>
      <c r="V2848" s="154"/>
      <c r="W2848" s="154"/>
      <c r="X2848" s="154"/>
      <c r="Y2848" s="154"/>
      <c r="Z2848" s="154"/>
      <c r="AA2848" s="154"/>
      <c r="AB2848" s="154"/>
      <c r="AC2848" s="154"/>
      <c r="AD2848" s="154"/>
      <c r="AE2848" s="154"/>
      <c r="AF2848" s="154"/>
      <c r="AG2848" s="63">
        <f t="shared" si="879"/>
        <v>0</v>
      </c>
      <c r="AH2848" s="56">
        <f t="shared" si="880"/>
        <v>0</v>
      </c>
      <c r="AI2848" s="56">
        <f t="shared" si="881"/>
        <v>0</v>
      </c>
      <c r="AJ2848" s="56">
        <f t="shared" si="882"/>
        <v>0</v>
      </c>
      <c r="AK2848" s="56">
        <f t="shared" si="883"/>
        <v>0</v>
      </c>
      <c r="AL2848" s="56">
        <f t="shared" si="884"/>
        <v>0</v>
      </c>
      <c r="AM2848" s="56">
        <f t="shared" si="885"/>
        <v>0</v>
      </c>
      <c r="AN2848" s="56">
        <f t="shared" si="886"/>
        <v>0</v>
      </c>
      <c r="AO2848" s="56">
        <f t="shared" si="887"/>
        <v>0</v>
      </c>
      <c r="AP2848" s="56">
        <f t="shared" si="888"/>
        <v>0</v>
      </c>
      <c r="AQ2848" s="56">
        <f t="shared" si="889"/>
        <v>0</v>
      </c>
      <c r="AR2848" s="86">
        <f t="shared" si="890"/>
        <v>0</v>
      </c>
    </row>
    <row r="2849" spans="1:44" x14ac:dyDescent="0.25">
      <c r="A2849" s="178"/>
      <c r="B2849" s="55" t="str">
        <f>_xlfn.IFNA(VLOOKUP(A2849,'Ajánlatkérő(k) adatai'!$B$4:$C$205,2,0),"")</f>
        <v/>
      </c>
      <c r="C2849" s="178"/>
      <c r="D2849" s="55" t="str">
        <f>_xlfn.IFNA(VLOOKUP(C2849,'Számlafizető(k) adatai'!$C$4:$D$203,2,0),"")</f>
        <v/>
      </c>
      <c r="E2849" s="55" t="str">
        <f>_xlfn.IFNA(VLOOKUP(C2849,'Számlafizető(k) adatai'!$C$4:$M$203,11,0),"")</f>
        <v/>
      </c>
      <c r="F2849" s="178"/>
      <c r="G2849" s="178"/>
      <c r="H2849" s="178"/>
      <c r="I2849" s="55" t="str">
        <f>IF(F2849="","",VLOOKUP(LEFT(F2849,5),'Technikai cellák'!B:C,2,0))</f>
        <v/>
      </c>
      <c r="J2849" s="55" t="str">
        <f>IF(F2849="","",VLOOKUP(I2849,'Technikai cellák'!$C$1:$D$12,2,0))</f>
        <v/>
      </c>
      <c r="K2849" s="179"/>
      <c r="L2849" s="67" t="str">
        <f t="shared" si="873"/>
        <v/>
      </c>
      <c r="M2849" s="68">
        <f t="shared" si="874"/>
        <v>0</v>
      </c>
      <c r="N2849" s="66">
        <f t="shared" si="875"/>
        <v>0</v>
      </c>
      <c r="O2849" s="152"/>
      <c r="P2849" s="172">
        <f t="shared" si="872"/>
        <v>0</v>
      </c>
      <c r="Q2849" s="69">
        <f t="shared" si="876"/>
        <v>0</v>
      </c>
      <c r="R2849" s="62">
        <f t="shared" si="877"/>
        <v>0</v>
      </c>
      <c r="S2849" s="153"/>
      <c r="T2849" s="118" t="str">
        <f t="shared" si="878"/>
        <v/>
      </c>
      <c r="U2849" s="154"/>
      <c r="V2849" s="154"/>
      <c r="W2849" s="154"/>
      <c r="X2849" s="154"/>
      <c r="Y2849" s="154"/>
      <c r="Z2849" s="154"/>
      <c r="AA2849" s="154"/>
      <c r="AB2849" s="154"/>
      <c r="AC2849" s="154"/>
      <c r="AD2849" s="154"/>
      <c r="AE2849" s="154"/>
      <c r="AF2849" s="154"/>
      <c r="AG2849" s="63">
        <f t="shared" si="879"/>
        <v>0</v>
      </c>
      <c r="AH2849" s="56">
        <f t="shared" si="880"/>
        <v>0</v>
      </c>
      <c r="AI2849" s="56">
        <f t="shared" si="881"/>
        <v>0</v>
      </c>
      <c r="AJ2849" s="56">
        <f t="shared" si="882"/>
        <v>0</v>
      </c>
      <c r="AK2849" s="56">
        <f t="shared" si="883"/>
        <v>0</v>
      </c>
      <c r="AL2849" s="56">
        <f t="shared" si="884"/>
        <v>0</v>
      </c>
      <c r="AM2849" s="56">
        <f t="shared" si="885"/>
        <v>0</v>
      </c>
      <c r="AN2849" s="56">
        <f t="shared" si="886"/>
        <v>0</v>
      </c>
      <c r="AO2849" s="56">
        <f t="shared" si="887"/>
        <v>0</v>
      </c>
      <c r="AP2849" s="56">
        <f t="shared" si="888"/>
        <v>0</v>
      </c>
      <c r="AQ2849" s="56">
        <f t="shared" si="889"/>
        <v>0</v>
      </c>
      <c r="AR2849" s="86">
        <f t="shared" si="890"/>
        <v>0</v>
      </c>
    </row>
    <row r="2850" spans="1:44" x14ac:dyDescent="0.25">
      <c r="A2850" s="178"/>
      <c r="B2850" s="55" t="str">
        <f>_xlfn.IFNA(VLOOKUP(A2850,'Ajánlatkérő(k) adatai'!$B$4:$C$205,2,0),"")</f>
        <v/>
      </c>
      <c r="C2850" s="178"/>
      <c r="D2850" s="55" t="str">
        <f>_xlfn.IFNA(VLOOKUP(C2850,'Számlafizető(k) adatai'!$C$4:$D$203,2,0),"")</f>
        <v/>
      </c>
      <c r="E2850" s="55" t="str">
        <f>_xlfn.IFNA(VLOOKUP(C2850,'Számlafizető(k) adatai'!$C$4:$M$203,11,0),"")</f>
        <v/>
      </c>
      <c r="F2850" s="178"/>
      <c r="G2850" s="178"/>
      <c r="H2850" s="178"/>
      <c r="I2850" s="55" t="str">
        <f>IF(F2850="","",VLOOKUP(LEFT(F2850,5),'Technikai cellák'!B:C,2,0))</f>
        <v/>
      </c>
      <c r="J2850" s="55" t="str">
        <f>IF(F2850="","",VLOOKUP(I2850,'Technikai cellák'!$C$1:$D$12,2,0))</f>
        <v/>
      </c>
      <c r="K2850" s="179"/>
      <c r="L2850" s="67" t="str">
        <f t="shared" si="873"/>
        <v/>
      </c>
      <c r="M2850" s="68">
        <f t="shared" si="874"/>
        <v>0</v>
      </c>
      <c r="N2850" s="66">
        <f t="shared" si="875"/>
        <v>0</v>
      </c>
      <c r="O2850" s="152"/>
      <c r="P2850" s="172">
        <f t="shared" si="872"/>
        <v>0</v>
      </c>
      <c r="Q2850" s="69">
        <f t="shared" si="876"/>
        <v>0</v>
      </c>
      <c r="R2850" s="62">
        <f t="shared" si="877"/>
        <v>0</v>
      </c>
      <c r="S2850" s="153"/>
      <c r="T2850" s="118" t="str">
        <f t="shared" si="878"/>
        <v/>
      </c>
      <c r="U2850" s="154"/>
      <c r="V2850" s="154"/>
      <c r="W2850" s="154"/>
      <c r="X2850" s="154"/>
      <c r="Y2850" s="154"/>
      <c r="Z2850" s="154"/>
      <c r="AA2850" s="154"/>
      <c r="AB2850" s="154"/>
      <c r="AC2850" s="154"/>
      <c r="AD2850" s="154"/>
      <c r="AE2850" s="154"/>
      <c r="AF2850" s="154"/>
      <c r="AG2850" s="63">
        <f t="shared" si="879"/>
        <v>0</v>
      </c>
      <c r="AH2850" s="56">
        <f t="shared" si="880"/>
        <v>0</v>
      </c>
      <c r="AI2850" s="56">
        <f t="shared" si="881"/>
        <v>0</v>
      </c>
      <c r="AJ2850" s="56">
        <f t="shared" si="882"/>
        <v>0</v>
      </c>
      <c r="AK2850" s="56">
        <f t="shared" si="883"/>
        <v>0</v>
      </c>
      <c r="AL2850" s="56">
        <f t="shared" si="884"/>
        <v>0</v>
      </c>
      <c r="AM2850" s="56">
        <f t="shared" si="885"/>
        <v>0</v>
      </c>
      <c r="AN2850" s="56">
        <f t="shared" si="886"/>
        <v>0</v>
      </c>
      <c r="AO2850" s="56">
        <f t="shared" si="887"/>
        <v>0</v>
      </c>
      <c r="AP2850" s="56">
        <f t="shared" si="888"/>
        <v>0</v>
      </c>
      <c r="AQ2850" s="56">
        <f t="shared" si="889"/>
        <v>0</v>
      </c>
      <c r="AR2850" s="86">
        <f t="shared" si="890"/>
        <v>0</v>
      </c>
    </row>
    <row r="2851" spans="1:44" x14ac:dyDescent="0.25">
      <c r="A2851" s="178"/>
      <c r="B2851" s="55" t="str">
        <f>_xlfn.IFNA(VLOOKUP(A2851,'Ajánlatkérő(k) adatai'!$B$4:$C$205,2,0),"")</f>
        <v/>
      </c>
      <c r="C2851" s="178"/>
      <c r="D2851" s="55" t="str">
        <f>_xlfn.IFNA(VLOOKUP(C2851,'Számlafizető(k) adatai'!$C$4:$D$203,2,0),"")</f>
        <v/>
      </c>
      <c r="E2851" s="55" t="str">
        <f>_xlfn.IFNA(VLOOKUP(C2851,'Számlafizető(k) adatai'!$C$4:$M$203,11,0),"")</f>
        <v/>
      </c>
      <c r="F2851" s="178"/>
      <c r="G2851" s="178"/>
      <c r="H2851" s="178"/>
      <c r="I2851" s="55" t="str">
        <f>IF(F2851="","",VLOOKUP(LEFT(F2851,5),'Technikai cellák'!B:C,2,0))</f>
        <v/>
      </c>
      <c r="J2851" s="55" t="str">
        <f>IF(F2851="","",VLOOKUP(I2851,'Technikai cellák'!$C$1:$D$12,2,0))</f>
        <v/>
      </c>
      <c r="K2851" s="179"/>
      <c r="L2851" s="67" t="str">
        <f t="shared" si="873"/>
        <v/>
      </c>
      <c r="M2851" s="68">
        <f t="shared" si="874"/>
        <v>0</v>
      </c>
      <c r="N2851" s="66">
        <f t="shared" si="875"/>
        <v>0</v>
      </c>
      <c r="O2851" s="152"/>
      <c r="P2851" s="172">
        <f t="shared" si="872"/>
        <v>0</v>
      </c>
      <c r="Q2851" s="69">
        <f t="shared" si="876"/>
        <v>0</v>
      </c>
      <c r="R2851" s="62">
        <f t="shared" si="877"/>
        <v>0</v>
      </c>
      <c r="S2851" s="153"/>
      <c r="T2851" s="118" t="str">
        <f t="shared" si="878"/>
        <v/>
      </c>
      <c r="U2851" s="154"/>
      <c r="V2851" s="154"/>
      <c r="W2851" s="154"/>
      <c r="X2851" s="154"/>
      <c r="Y2851" s="154"/>
      <c r="Z2851" s="154"/>
      <c r="AA2851" s="154"/>
      <c r="AB2851" s="154"/>
      <c r="AC2851" s="154"/>
      <c r="AD2851" s="154"/>
      <c r="AE2851" s="154"/>
      <c r="AF2851" s="154"/>
      <c r="AG2851" s="63">
        <f t="shared" si="879"/>
        <v>0</v>
      </c>
      <c r="AH2851" s="56">
        <f t="shared" si="880"/>
        <v>0</v>
      </c>
      <c r="AI2851" s="56">
        <f t="shared" si="881"/>
        <v>0</v>
      </c>
      <c r="AJ2851" s="56">
        <f t="shared" si="882"/>
        <v>0</v>
      </c>
      <c r="AK2851" s="56">
        <f t="shared" si="883"/>
        <v>0</v>
      </c>
      <c r="AL2851" s="56">
        <f t="shared" si="884"/>
        <v>0</v>
      </c>
      <c r="AM2851" s="56">
        <f t="shared" si="885"/>
        <v>0</v>
      </c>
      <c r="AN2851" s="56">
        <f t="shared" si="886"/>
        <v>0</v>
      </c>
      <c r="AO2851" s="56">
        <f t="shared" si="887"/>
        <v>0</v>
      </c>
      <c r="AP2851" s="56">
        <f t="shared" si="888"/>
        <v>0</v>
      </c>
      <c r="AQ2851" s="56">
        <f t="shared" si="889"/>
        <v>0</v>
      </c>
      <c r="AR2851" s="86">
        <f t="shared" si="890"/>
        <v>0</v>
      </c>
    </row>
    <row r="2852" spans="1:44" x14ac:dyDescent="0.25">
      <c r="A2852" s="178"/>
      <c r="B2852" s="55" t="str">
        <f>_xlfn.IFNA(VLOOKUP(A2852,'Ajánlatkérő(k) adatai'!$B$4:$C$205,2,0),"")</f>
        <v/>
      </c>
      <c r="C2852" s="178"/>
      <c r="D2852" s="55" t="str">
        <f>_xlfn.IFNA(VLOOKUP(C2852,'Számlafizető(k) adatai'!$C$4:$D$203,2,0),"")</f>
        <v/>
      </c>
      <c r="E2852" s="55" t="str">
        <f>_xlfn.IFNA(VLOOKUP(C2852,'Számlafizető(k) adatai'!$C$4:$M$203,11,0),"")</f>
        <v/>
      </c>
      <c r="F2852" s="178"/>
      <c r="G2852" s="178"/>
      <c r="H2852" s="178"/>
      <c r="I2852" s="55" t="str">
        <f>IF(F2852="","",VLOOKUP(LEFT(F2852,5),'Technikai cellák'!B:C,2,0))</f>
        <v/>
      </c>
      <c r="J2852" s="55" t="str">
        <f>IF(F2852="","",VLOOKUP(I2852,'Technikai cellák'!$C$1:$D$12,2,0))</f>
        <v/>
      </c>
      <c r="K2852" s="179"/>
      <c r="L2852" s="67" t="str">
        <f t="shared" si="873"/>
        <v/>
      </c>
      <c r="M2852" s="68">
        <f t="shared" si="874"/>
        <v>0</v>
      </c>
      <c r="N2852" s="66">
        <f t="shared" si="875"/>
        <v>0</v>
      </c>
      <c r="O2852" s="152"/>
      <c r="P2852" s="172">
        <f t="shared" si="872"/>
        <v>0</v>
      </c>
      <c r="Q2852" s="69">
        <f t="shared" si="876"/>
        <v>0</v>
      </c>
      <c r="R2852" s="62">
        <f t="shared" si="877"/>
        <v>0</v>
      </c>
      <c r="S2852" s="153"/>
      <c r="T2852" s="118" t="str">
        <f t="shared" si="878"/>
        <v/>
      </c>
      <c r="U2852" s="154"/>
      <c r="V2852" s="154"/>
      <c r="W2852" s="154"/>
      <c r="X2852" s="154"/>
      <c r="Y2852" s="154"/>
      <c r="Z2852" s="154"/>
      <c r="AA2852" s="154"/>
      <c r="AB2852" s="154"/>
      <c r="AC2852" s="154"/>
      <c r="AD2852" s="154"/>
      <c r="AE2852" s="154"/>
      <c r="AF2852" s="154"/>
      <c r="AG2852" s="63">
        <f t="shared" si="879"/>
        <v>0</v>
      </c>
      <c r="AH2852" s="56">
        <f t="shared" si="880"/>
        <v>0</v>
      </c>
      <c r="AI2852" s="56">
        <f t="shared" si="881"/>
        <v>0</v>
      </c>
      <c r="AJ2852" s="56">
        <f t="shared" si="882"/>
        <v>0</v>
      </c>
      <c r="AK2852" s="56">
        <f t="shared" si="883"/>
        <v>0</v>
      </c>
      <c r="AL2852" s="56">
        <f t="shared" si="884"/>
        <v>0</v>
      </c>
      <c r="AM2852" s="56">
        <f t="shared" si="885"/>
        <v>0</v>
      </c>
      <c r="AN2852" s="56">
        <f t="shared" si="886"/>
        <v>0</v>
      </c>
      <c r="AO2852" s="56">
        <f t="shared" si="887"/>
        <v>0</v>
      </c>
      <c r="AP2852" s="56">
        <f t="shared" si="888"/>
        <v>0</v>
      </c>
      <c r="AQ2852" s="56">
        <f t="shared" si="889"/>
        <v>0</v>
      </c>
      <c r="AR2852" s="86">
        <f t="shared" si="890"/>
        <v>0</v>
      </c>
    </row>
    <row r="2853" spans="1:44" x14ac:dyDescent="0.25">
      <c r="A2853" s="178"/>
      <c r="B2853" s="55" t="str">
        <f>_xlfn.IFNA(VLOOKUP(A2853,'Ajánlatkérő(k) adatai'!$B$4:$C$205,2,0),"")</f>
        <v/>
      </c>
      <c r="C2853" s="178"/>
      <c r="D2853" s="55" t="str">
        <f>_xlfn.IFNA(VLOOKUP(C2853,'Számlafizető(k) adatai'!$C$4:$D$203,2,0),"")</f>
        <v/>
      </c>
      <c r="E2853" s="55" t="str">
        <f>_xlfn.IFNA(VLOOKUP(C2853,'Számlafizető(k) adatai'!$C$4:$M$203,11,0),"")</f>
        <v/>
      </c>
      <c r="F2853" s="178"/>
      <c r="G2853" s="178"/>
      <c r="H2853" s="178"/>
      <c r="I2853" s="55" t="str">
        <f>IF(F2853="","",VLOOKUP(LEFT(F2853,5),'Technikai cellák'!B:C,2,0))</f>
        <v/>
      </c>
      <c r="J2853" s="55" t="str">
        <f>IF(F2853="","",VLOOKUP(I2853,'Technikai cellák'!$C$1:$D$12,2,0))</f>
        <v/>
      </c>
      <c r="K2853" s="179"/>
      <c r="L2853" s="67" t="str">
        <f t="shared" si="873"/>
        <v/>
      </c>
      <c r="M2853" s="68">
        <f t="shared" si="874"/>
        <v>0</v>
      </c>
      <c r="N2853" s="66">
        <f t="shared" si="875"/>
        <v>0</v>
      </c>
      <c r="O2853" s="152"/>
      <c r="P2853" s="172">
        <f t="shared" si="872"/>
        <v>0</v>
      </c>
      <c r="Q2853" s="69">
        <f t="shared" si="876"/>
        <v>0</v>
      </c>
      <c r="R2853" s="62">
        <f t="shared" si="877"/>
        <v>0</v>
      </c>
      <c r="S2853" s="153"/>
      <c r="T2853" s="118" t="str">
        <f t="shared" si="878"/>
        <v/>
      </c>
      <c r="U2853" s="154"/>
      <c r="V2853" s="154"/>
      <c r="W2853" s="154"/>
      <c r="X2853" s="154"/>
      <c r="Y2853" s="154"/>
      <c r="Z2853" s="154"/>
      <c r="AA2853" s="154"/>
      <c r="AB2853" s="154"/>
      <c r="AC2853" s="154"/>
      <c r="AD2853" s="154"/>
      <c r="AE2853" s="154"/>
      <c r="AF2853" s="154"/>
      <c r="AG2853" s="63">
        <f t="shared" si="879"/>
        <v>0</v>
      </c>
      <c r="AH2853" s="56">
        <f t="shared" si="880"/>
        <v>0</v>
      </c>
      <c r="AI2853" s="56">
        <f t="shared" si="881"/>
        <v>0</v>
      </c>
      <c r="AJ2853" s="56">
        <f t="shared" si="882"/>
        <v>0</v>
      </c>
      <c r="AK2853" s="56">
        <f t="shared" si="883"/>
        <v>0</v>
      </c>
      <c r="AL2853" s="56">
        <f t="shared" si="884"/>
        <v>0</v>
      </c>
      <c r="AM2853" s="56">
        <f t="shared" si="885"/>
        <v>0</v>
      </c>
      <c r="AN2853" s="56">
        <f t="shared" si="886"/>
        <v>0</v>
      </c>
      <c r="AO2853" s="56">
        <f t="shared" si="887"/>
        <v>0</v>
      </c>
      <c r="AP2853" s="56">
        <f t="shared" si="888"/>
        <v>0</v>
      </c>
      <c r="AQ2853" s="56">
        <f t="shared" si="889"/>
        <v>0</v>
      </c>
      <c r="AR2853" s="86">
        <f t="shared" si="890"/>
        <v>0</v>
      </c>
    </row>
    <row r="2854" spans="1:44" x14ac:dyDescent="0.25">
      <c r="A2854" s="178"/>
      <c r="B2854" s="55" t="str">
        <f>_xlfn.IFNA(VLOOKUP(A2854,'Ajánlatkérő(k) adatai'!$B$4:$C$205,2,0),"")</f>
        <v/>
      </c>
      <c r="C2854" s="178"/>
      <c r="D2854" s="55" t="str">
        <f>_xlfn.IFNA(VLOOKUP(C2854,'Számlafizető(k) adatai'!$C$4:$D$203,2,0),"")</f>
        <v/>
      </c>
      <c r="E2854" s="55" t="str">
        <f>_xlfn.IFNA(VLOOKUP(C2854,'Számlafizető(k) adatai'!$C$4:$M$203,11,0),"")</f>
        <v/>
      </c>
      <c r="F2854" s="178"/>
      <c r="G2854" s="178"/>
      <c r="H2854" s="178"/>
      <c r="I2854" s="55" t="str">
        <f>IF(F2854="","",VLOOKUP(LEFT(F2854,5),'Technikai cellák'!B:C,2,0))</f>
        <v/>
      </c>
      <c r="J2854" s="55" t="str">
        <f>IF(F2854="","",VLOOKUP(I2854,'Technikai cellák'!$C$1:$D$12,2,0))</f>
        <v/>
      </c>
      <c r="K2854" s="179"/>
      <c r="L2854" s="67" t="str">
        <f t="shared" si="873"/>
        <v/>
      </c>
      <c r="M2854" s="68">
        <f t="shared" si="874"/>
        <v>0</v>
      </c>
      <c r="N2854" s="66">
        <f t="shared" si="875"/>
        <v>0</v>
      </c>
      <c r="O2854" s="152"/>
      <c r="P2854" s="172">
        <f t="shared" si="872"/>
        <v>0</v>
      </c>
      <c r="Q2854" s="69">
        <f t="shared" si="876"/>
        <v>0</v>
      </c>
      <c r="R2854" s="62">
        <f t="shared" si="877"/>
        <v>0</v>
      </c>
      <c r="S2854" s="153"/>
      <c r="T2854" s="118" t="str">
        <f t="shared" si="878"/>
        <v/>
      </c>
      <c r="U2854" s="154"/>
      <c r="V2854" s="154"/>
      <c r="W2854" s="154"/>
      <c r="X2854" s="154"/>
      <c r="Y2854" s="154"/>
      <c r="Z2854" s="154"/>
      <c r="AA2854" s="154"/>
      <c r="AB2854" s="154"/>
      <c r="AC2854" s="154"/>
      <c r="AD2854" s="154"/>
      <c r="AE2854" s="154"/>
      <c r="AF2854" s="154"/>
      <c r="AG2854" s="63">
        <f t="shared" si="879"/>
        <v>0</v>
      </c>
      <c r="AH2854" s="56">
        <f t="shared" si="880"/>
        <v>0</v>
      </c>
      <c r="AI2854" s="56">
        <f t="shared" si="881"/>
        <v>0</v>
      </c>
      <c r="AJ2854" s="56">
        <f t="shared" si="882"/>
        <v>0</v>
      </c>
      <c r="AK2854" s="56">
        <f t="shared" si="883"/>
        <v>0</v>
      </c>
      <c r="AL2854" s="56">
        <f t="shared" si="884"/>
        <v>0</v>
      </c>
      <c r="AM2854" s="56">
        <f t="shared" si="885"/>
        <v>0</v>
      </c>
      <c r="AN2854" s="56">
        <f t="shared" si="886"/>
        <v>0</v>
      </c>
      <c r="AO2854" s="56">
        <f t="shared" si="887"/>
        <v>0</v>
      </c>
      <c r="AP2854" s="56">
        <f t="shared" si="888"/>
        <v>0</v>
      </c>
      <c r="AQ2854" s="56">
        <f t="shared" si="889"/>
        <v>0</v>
      </c>
      <c r="AR2854" s="86">
        <f t="shared" si="890"/>
        <v>0</v>
      </c>
    </row>
    <row r="2855" spans="1:44" x14ac:dyDescent="0.25">
      <c r="A2855" s="178"/>
      <c r="B2855" s="55" t="str">
        <f>_xlfn.IFNA(VLOOKUP(A2855,'Ajánlatkérő(k) adatai'!$B$4:$C$205,2,0),"")</f>
        <v/>
      </c>
      <c r="C2855" s="178"/>
      <c r="D2855" s="55" t="str">
        <f>_xlfn.IFNA(VLOOKUP(C2855,'Számlafizető(k) adatai'!$C$4:$D$203,2,0),"")</f>
        <v/>
      </c>
      <c r="E2855" s="55" t="str">
        <f>_xlfn.IFNA(VLOOKUP(C2855,'Számlafizető(k) adatai'!$C$4:$M$203,11,0),"")</f>
        <v/>
      </c>
      <c r="F2855" s="178"/>
      <c r="G2855" s="178"/>
      <c r="H2855" s="178"/>
      <c r="I2855" s="55" t="str">
        <f>IF(F2855="","",VLOOKUP(LEFT(F2855,5),'Technikai cellák'!B:C,2,0))</f>
        <v/>
      </c>
      <c r="J2855" s="55" t="str">
        <f>IF(F2855="","",VLOOKUP(I2855,'Technikai cellák'!$C$1:$D$12,2,0))</f>
        <v/>
      </c>
      <c r="K2855" s="179"/>
      <c r="L2855" s="67" t="str">
        <f t="shared" si="873"/>
        <v/>
      </c>
      <c r="M2855" s="68">
        <f t="shared" si="874"/>
        <v>0</v>
      </c>
      <c r="N2855" s="66">
        <f t="shared" si="875"/>
        <v>0</v>
      </c>
      <c r="O2855" s="152"/>
      <c r="P2855" s="172">
        <f t="shared" si="872"/>
        <v>0</v>
      </c>
      <c r="Q2855" s="69">
        <f t="shared" si="876"/>
        <v>0</v>
      </c>
      <c r="R2855" s="62">
        <f t="shared" si="877"/>
        <v>0</v>
      </c>
      <c r="S2855" s="153"/>
      <c r="T2855" s="118" t="str">
        <f t="shared" si="878"/>
        <v/>
      </c>
      <c r="U2855" s="154"/>
      <c r="V2855" s="154"/>
      <c r="W2855" s="154"/>
      <c r="X2855" s="154"/>
      <c r="Y2855" s="154"/>
      <c r="Z2855" s="154"/>
      <c r="AA2855" s="154"/>
      <c r="AB2855" s="154"/>
      <c r="AC2855" s="154"/>
      <c r="AD2855" s="154"/>
      <c r="AE2855" s="154"/>
      <c r="AF2855" s="154"/>
      <c r="AG2855" s="63">
        <f t="shared" si="879"/>
        <v>0</v>
      </c>
      <c r="AH2855" s="56">
        <f t="shared" si="880"/>
        <v>0</v>
      </c>
      <c r="AI2855" s="56">
        <f t="shared" si="881"/>
        <v>0</v>
      </c>
      <c r="AJ2855" s="56">
        <f t="shared" si="882"/>
        <v>0</v>
      </c>
      <c r="AK2855" s="56">
        <f t="shared" si="883"/>
        <v>0</v>
      </c>
      <c r="AL2855" s="56">
        <f t="shared" si="884"/>
        <v>0</v>
      </c>
      <c r="AM2855" s="56">
        <f t="shared" si="885"/>
        <v>0</v>
      </c>
      <c r="AN2855" s="56">
        <f t="shared" si="886"/>
        <v>0</v>
      </c>
      <c r="AO2855" s="56">
        <f t="shared" si="887"/>
        <v>0</v>
      </c>
      <c r="AP2855" s="56">
        <f t="shared" si="888"/>
        <v>0</v>
      </c>
      <c r="AQ2855" s="56">
        <f t="shared" si="889"/>
        <v>0</v>
      </c>
      <c r="AR2855" s="86">
        <f t="shared" si="890"/>
        <v>0</v>
      </c>
    </row>
    <row r="2856" spans="1:44" x14ac:dyDescent="0.25">
      <c r="A2856" s="178"/>
      <c r="B2856" s="55" t="str">
        <f>_xlfn.IFNA(VLOOKUP(A2856,'Ajánlatkérő(k) adatai'!$B$4:$C$205,2,0),"")</f>
        <v/>
      </c>
      <c r="C2856" s="178"/>
      <c r="D2856" s="55" t="str">
        <f>_xlfn.IFNA(VLOOKUP(C2856,'Számlafizető(k) adatai'!$C$4:$D$203,2,0),"")</f>
        <v/>
      </c>
      <c r="E2856" s="55" t="str">
        <f>_xlfn.IFNA(VLOOKUP(C2856,'Számlafizető(k) adatai'!$C$4:$M$203,11,0),"")</f>
        <v/>
      </c>
      <c r="F2856" s="178"/>
      <c r="G2856" s="178"/>
      <c r="H2856" s="178"/>
      <c r="I2856" s="55" t="str">
        <f>IF(F2856="","",VLOOKUP(LEFT(F2856,5),'Technikai cellák'!B:C,2,0))</f>
        <v/>
      </c>
      <c r="J2856" s="55" t="str">
        <f>IF(F2856="","",VLOOKUP(I2856,'Technikai cellák'!$C$1:$D$12,2,0))</f>
        <v/>
      </c>
      <c r="K2856" s="179"/>
      <c r="L2856" s="67" t="str">
        <f t="shared" si="873"/>
        <v/>
      </c>
      <c r="M2856" s="68">
        <f t="shared" si="874"/>
        <v>0</v>
      </c>
      <c r="N2856" s="66">
        <f t="shared" si="875"/>
        <v>0</v>
      </c>
      <c r="O2856" s="152"/>
      <c r="P2856" s="172">
        <f t="shared" si="872"/>
        <v>0</v>
      </c>
      <c r="Q2856" s="69">
        <f t="shared" si="876"/>
        <v>0</v>
      </c>
      <c r="R2856" s="62">
        <f t="shared" si="877"/>
        <v>0</v>
      </c>
      <c r="S2856" s="153"/>
      <c r="T2856" s="118" t="str">
        <f t="shared" si="878"/>
        <v/>
      </c>
      <c r="U2856" s="154"/>
      <c r="V2856" s="154"/>
      <c r="W2856" s="154"/>
      <c r="X2856" s="154"/>
      <c r="Y2856" s="154"/>
      <c r="Z2856" s="154"/>
      <c r="AA2856" s="154"/>
      <c r="AB2856" s="154"/>
      <c r="AC2856" s="154"/>
      <c r="AD2856" s="154"/>
      <c r="AE2856" s="154"/>
      <c r="AF2856" s="154"/>
      <c r="AG2856" s="63">
        <f t="shared" si="879"/>
        <v>0</v>
      </c>
      <c r="AH2856" s="56">
        <f t="shared" si="880"/>
        <v>0</v>
      </c>
      <c r="AI2856" s="56">
        <f t="shared" si="881"/>
        <v>0</v>
      </c>
      <c r="AJ2856" s="56">
        <f t="shared" si="882"/>
        <v>0</v>
      </c>
      <c r="AK2856" s="56">
        <f t="shared" si="883"/>
        <v>0</v>
      </c>
      <c r="AL2856" s="56">
        <f t="shared" si="884"/>
        <v>0</v>
      </c>
      <c r="AM2856" s="56">
        <f t="shared" si="885"/>
        <v>0</v>
      </c>
      <c r="AN2856" s="56">
        <f t="shared" si="886"/>
        <v>0</v>
      </c>
      <c r="AO2856" s="56">
        <f t="shared" si="887"/>
        <v>0</v>
      </c>
      <c r="AP2856" s="56">
        <f t="shared" si="888"/>
        <v>0</v>
      </c>
      <c r="AQ2856" s="56">
        <f t="shared" si="889"/>
        <v>0</v>
      </c>
      <c r="AR2856" s="86">
        <f t="shared" si="890"/>
        <v>0</v>
      </c>
    </row>
    <row r="2857" spans="1:44" x14ac:dyDescent="0.25">
      <c r="A2857" s="178"/>
      <c r="B2857" s="55" t="str">
        <f>_xlfn.IFNA(VLOOKUP(A2857,'Ajánlatkérő(k) adatai'!$B$4:$C$205,2,0),"")</f>
        <v/>
      </c>
      <c r="C2857" s="178"/>
      <c r="D2857" s="55" t="str">
        <f>_xlfn.IFNA(VLOOKUP(C2857,'Számlafizető(k) adatai'!$C$4:$D$203,2,0),"")</f>
        <v/>
      </c>
      <c r="E2857" s="55" t="str">
        <f>_xlfn.IFNA(VLOOKUP(C2857,'Számlafizető(k) adatai'!$C$4:$M$203,11,0),"")</f>
        <v/>
      </c>
      <c r="F2857" s="178"/>
      <c r="G2857" s="178"/>
      <c r="H2857" s="178"/>
      <c r="I2857" s="55" t="str">
        <f>IF(F2857="","",VLOOKUP(LEFT(F2857,5),'Technikai cellák'!B:C,2,0))</f>
        <v/>
      </c>
      <c r="J2857" s="55" t="str">
        <f>IF(F2857="","",VLOOKUP(I2857,'Technikai cellák'!$C$1:$D$12,2,0))</f>
        <v/>
      </c>
      <c r="K2857" s="179"/>
      <c r="L2857" s="67" t="str">
        <f t="shared" si="873"/>
        <v/>
      </c>
      <c r="M2857" s="68">
        <f t="shared" si="874"/>
        <v>0</v>
      </c>
      <c r="N2857" s="66">
        <f t="shared" si="875"/>
        <v>0</v>
      </c>
      <c r="O2857" s="152"/>
      <c r="P2857" s="172">
        <f t="shared" si="872"/>
        <v>0</v>
      </c>
      <c r="Q2857" s="69">
        <f t="shared" si="876"/>
        <v>0</v>
      </c>
      <c r="R2857" s="62">
        <f t="shared" si="877"/>
        <v>0</v>
      </c>
      <c r="S2857" s="153"/>
      <c r="T2857" s="118" t="str">
        <f t="shared" si="878"/>
        <v/>
      </c>
      <c r="U2857" s="154"/>
      <c r="V2857" s="154"/>
      <c r="W2857" s="154"/>
      <c r="X2857" s="154"/>
      <c r="Y2857" s="154"/>
      <c r="Z2857" s="154"/>
      <c r="AA2857" s="154"/>
      <c r="AB2857" s="154"/>
      <c r="AC2857" s="154"/>
      <c r="AD2857" s="154"/>
      <c r="AE2857" s="154"/>
      <c r="AF2857" s="154"/>
      <c r="AG2857" s="63">
        <f t="shared" si="879"/>
        <v>0</v>
      </c>
      <c r="AH2857" s="56">
        <f t="shared" si="880"/>
        <v>0</v>
      </c>
      <c r="AI2857" s="56">
        <f t="shared" si="881"/>
        <v>0</v>
      </c>
      <c r="AJ2857" s="56">
        <f t="shared" si="882"/>
        <v>0</v>
      </c>
      <c r="AK2857" s="56">
        <f t="shared" si="883"/>
        <v>0</v>
      </c>
      <c r="AL2857" s="56">
        <f t="shared" si="884"/>
        <v>0</v>
      </c>
      <c r="AM2857" s="56">
        <f t="shared" si="885"/>
        <v>0</v>
      </c>
      <c r="AN2857" s="56">
        <f t="shared" si="886"/>
        <v>0</v>
      </c>
      <c r="AO2857" s="56">
        <f t="shared" si="887"/>
        <v>0</v>
      </c>
      <c r="AP2857" s="56">
        <f t="shared" si="888"/>
        <v>0</v>
      </c>
      <c r="AQ2857" s="56">
        <f t="shared" si="889"/>
        <v>0</v>
      </c>
      <c r="AR2857" s="86">
        <f t="shared" si="890"/>
        <v>0</v>
      </c>
    </row>
    <row r="2858" spans="1:44" x14ac:dyDescent="0.25">
      <c r="A2858" s="178"/>
      <c r="B2858" s="55" t="str">
        <f>_xlfn.IFNA(VLOOKUP(A2858,'Ajánlatkérő(k) adatai'!$B$4:$C$205,2,0),"")</f>
        <v/>
      </c>
      <c r="C2858" s="178"/>
      <c r="D2858" s="55" t="str">
        <f>_xlfn.IFNA(VLOOKUP(C2858,'Számlafizető(k) adatai'!$C$4:$D$203,2,0),"")</f>
        <v/>
      </c>
      <c r="E2858" s="55" t="str">
        <f>_xlfn.IFNA(VLOOKUP(C2858,'Számlafizető(k) adatai'!$C$4:$M$203,11,0),"")</f>
        <v/>
      </c>
      <c r="F2858" s="178"/>
      <c r="G2858" s="178"/>
      <c r="H2858" s="178"/>
      <c r="I2858" s="55" t="str">
        <f>IF(F2858="","",VLOOKUP(LEFT(F2858,5),'Technikai cellák'!B:C,2,0))</f>
        <v/>
      </c>
      <c r="J2858" s="55" t="str">
        <f>IF(F2858="","",VLOOKUP(I2858,'Technikai cellák'!$C$1:$D$12,2,0))</f>
        <v/>
      </c>
      <c r="K2858" s="179"/>
      <c r="L2858" s="67" t="str">
        <f t="shared" si="873"/>
        <v/>
      </c>
      <c r="M2858" s="68">
        <f t="shared" si="874"/>
        <v>0</v>
      </c>
      <c r="N2858" s="66">
        <f t="shared" si="875"/>
        <v>0</v>
      </c>
      <c r="O2858" s="152"/>
      <c r="P2858" s="172">
        <f t="shared" si="872"/>
        <v>0</v>
      </c>
      <c r="Q2858" s="69">
        <f t="shared" si="876"/>
        <v>0</v>
      </c>
      <c r="R2858" s="62">
        <f t="shared" si="877"/>
        <v>0</v>
      </c>
      <c r="S2858" s="153"/>
      <c r="T2858" s="118" t="str">
        <f t="shared" si="878"/>
        <v/>
      </c>
      <c r="U2858" s="154"/>
      <c r="V2858" s="154"/>
      <c r="W2858" s="154"/>
      <c r="X2858" s="154"/>
      <c r="Y2858" s="154"/>
      <c r="Z2858" s="154"/>
      <c r="AA2858" s="154"/>
      <c r="AB2858" s="154"/>
      <c r="AC2858" s="154"/>
      <c r="AD2858" s="154"/>
      <c r="AE2858" s="154"/>
      <c r="AF2858" s="154"/>
      <c r="AG2858" s="63">
        <f t="shared" si="879"/>
        <v>0</v>
      </c>
      <c r="AH2858" s="56">
        <f t="shared" si="880"/>
        <v>0</v>
      </c>
      <c r="AI2858" s="56">
        <f t="shared" si="881"/>
        <v>0</v>
      </c>
      <c r="AJ2858" s="56">
        <f t="shared" si="882"/>
        <v>0</v>
      </c>
      <c r="AK2858" s="56">
        <f t="shared" si="883"/>
        <v>0</v>
      </c>
      <c r="AL2858" s="56">
        <f t="shared" si="884"/>
        <v>0</v>
      </c>
      <c r="AM2858" s="56">
        <f t="shared" si="885"/>
        <v>0</v>
      </c>
      <c r="AN2858" s="56">
        <f t="shared" si="886"/>
        <v>0</v>
      </c>
      <c r="AO2858" s="56">
        <f t="shared" si="887"/>
        <v>0</v>
      </c>
      <c r="AP2858" s="56">
        <f t="shared" si="888"/>
        <v>0</v>
      </c>
      <c r="AQ2858" s="56">
        <f t="shared" si="889"/>
        <v>0</v>
      </c>
      <c r="AR2858" s="86">
        <f t="shared" si="890"/>
        <v>0</v>
      </c>
    </row>
    <row r="2859" spans="1:44" x14ac:dyDescent="0.25">
      <c r="A2859" s="178"/>
      <c r="B2859" s="55" t="str">
        <f>_xlfn.IFNA(VLOOKUP(A2859,'Ajánlatkérő(k) adatai'!$B$4:$C$205,2,0),"")</f>
        <v/>
      </c>
      <c r="C2859" s="178"/>
      <c r="D2859" s="55" t="str">
        <f>_xlfn.IFNA(VLOOKUP(C2859,'Számlafizető(k) adatai'!$C$4:$D$203,2,0),"")</f>
        <v/>
      </c>
      <c r="E2859" s="55" t="str">
        <f>_xlfn.IFNA(VLOOKUP(C2859,'Számlafizető(k) adatai'!$C$4:$M$203,11,0),"")</f>
        <v/>
      </c>
      <c r="F2859" s="178"/>
      <c r="G2859" s="178"/>
      <c r="H2859" s="178"/>
      <c r="I2859" s="55" t="str">
        <f>IF(F2859="","",VLOOKUP(LEFT(F2859,5),'Technikai cellák'!B:C,2,0))</f>
        <v/>
      </c>
      <c r="J2859" s="55" t="str">
        <f>IF(F2859="","",VLOOKUP(I2859,'Technikai cellák'!$C$1:$D$12,2,0))</f>
        <v/>
      </c>
      <c r="K2859" s="179"/>
      <c r="L2859" s="67" t="str">
        <f t="shared" si="873"/>
        <v/>
      </c>
      <c r="M2859" s="68">
        <f t="shared" si="874"/>
        <v>0</v>
      </c>
      <c r="N2859" s="66">
        <f t="shared" si="875"/>
        <v>0</v>
      </c>
      <c r="O2859" s="152"/>
      <c r="P2859" s="172">
        <f t="shared" si="872"/>
        <v>0</v>
      </c>
      <c r="Q2859" s="69">
        <f t="shared" si="876"/>
        <v>0</v>
      </c>
      <c r="R2859" s="62">
        <f t="shared" si="877"/>
        <v>0</v>
      </c>
      <c r="S2859" s="153"/>
      <c r="T2859" s="118" t="str">
        <f t="shared" si="878"/>
        <v/>
      </c>
      <c r="U2859" s="154"/>
      <c r="V2859" s="154"/>
      <c r="W2859" s="154"/>
      <c r="X2859" s="154"/>
      <c r="Y2859" s="154"/>
      <c r="Z2859" s="154"/>
      <c r="AA2859" s="154"/>
      <c r="AB2859" s="154"/>
      <c r="AC2859" s="154"/>
      <c r="AD2859" s="154"/>
      <c r="AE2859" s="154"/>
      <c r="AF2859" s="154"/>
      <c r="AG2859" s="63">
        <f t="shared" si="879"/>
        <v>0</v>
      </c>
      <c r="AH2859" s="56">
        <f t="shared" si="880"/>
        <v>0</v>
      </c>
      <c r="AI2859" s="56">
        <f t="shared" si="881"/>
        <v>0</v>
      </c>
      <c r="AJ2859" s="56">
        <f t="shared" si="882"/>
        <v>0</v>
      </c>
      <c r="AK2859" s="56">
        <f t="shared" si="883"/>
        <v>0</v>
      </c>
      <c r="AL2859" s="56">
        <f t="shared" si="884"/>
        <v>0</v>
      </c>
      <c r="AM2859" s="56">
        <f t="shared" si="885"/>
        <v>0</v>
      </c>
      <c r="AN2859" s="56">
        <f t="shared" si="886"/>
        <v>0</v>
      </c>
      <c r="AO2859" s="56">
        <f t="shared" si="887"/>
        <v>0</v>
      </c>
      <c r="AP2859" s="56">
        <f t="shared" si="888"/>
        <v>0</v>
      </c>
      <c r="AQ2859" s="56">
        <f t="shared" si="889"/>
        <v>0</v>
      </c>
      <c r="AR2859" s="86">
        <f t="shared" si="890"/>
        <v>0</v>
      </c>
    </row>
    <row r="2860" spans="1:44" x14ac:dyDescent="0.25">
      <c r="A2860" s="178"/>
      <c r="B2860" s="55" t="str">
        <f>_xlfn.IFNA(VLOOKUP(A2860,'Ajánlatkérő(k) adatai'!$B$4:$C$205,2,0),"")</f>
        <v/>
      </c>
      <c r="C2860" s="178"/>
      <c r="D2860" s="55" t="str">
        <f>_xlfn.IFNA(VLOOKUP(C2860,'Számlafizető(k) adatai'!$C$4:$D$203,2,0),"")</f>
        <v/>
      </c>
      <c r="E2860" s="55" t="str">
        <f>_xlfn.IFNA(VLOOKUP(C2860,'Számlafizető(k) adatai'!$C$4:$M$203,11,0),"")</f>
        <v/>
      </c>
      <c r="F2860" s="178"/>
      <c r="G2860" s="178"/>
      <c r="H2860" s="178"/>
      <c r="I2860" s="55" t="str">
        <f>IF(F2860="","",VLOOKUP(LEFT(F2860,5),'Technikai cellák'!B:C,2,0))</f>
        <v/>
      </c>
      <c r="J2860" s="55" t="str">
        <f>IF(F2860="","",VLOOKUP(I2860,'Technikai cellák'!$C$1:$D$12,2,0))</f>
        <v/>
      </c>
      <c r="K2860" s="179"/>
      <c r="L2860" s="67" t="str">
        <f t="shared" si="873"/>
        <v/>
      </c>
      <c r="M2860" s="68">
        <f t="shared" si="874"/>
        <v>0</v>
      </c>
      <c r="N2860" s="66">
        <f t="shared" si="875"/>
        <v>0</v>
      </c>
      <c r="O2860" s="152"/>
      <c r="P2860" s="172">
        <f t="shared" si="872"/>
        <v>0</v>
      </c>
      <c r="Q2860" s="69">
        <f t="shared" si="876"/>
        <v>0</v>
      </c>
      <c r="R2860" s="62">
        <f t="shared" si="877"/>
        <v>0</v>
      </c>
      <c r="S2860" s="153"/>
      <c r="T2860" s="118" t="str">
        <f t="shared" si="878"/>
        <v/>
      </c>
      <c r="U2860" s="154"/>
      <c r="V2860" s="154"/>
      <c r="W2860" s="154"/>
      <c r="X2860" s="154"/>
      <c r="Y2860" s="154"/>
      <c r="Z2860" s="154"/>
      <c r="AA2860" s="154"/>
      <c r="AB2860" s="154"/>
      <c r="AC2860" s="154"/>
      <c r="AD2860" s="154"/>
      <c r="AE2860" s="154"/>
      <c r="AF2860" s="154"/>
      <c r="AG2860" s="63">
        <f t="shared" si="879"/>
        <v>0</v>
      </c>
      <c r="AH2860" s="56">
        <f t="shared" si="880"/>
        <v>0</v>
      </c>
      <c r="AI2860" s="56">
        <f t="shared" si="881"/>
        <v>0</v>
      </c>
      <c r="AJ2860" s="56">
        <f t="shared" si="882"/>
        <v>0</v>
      </c>
      <c r="AK2860" s="56">
        <f t="shared" si="883"/>
        <v>0</v>
      </c>
      <c r="AL2860" s="56">
        <f t="shared" si="884"/>
        <v>0</v>
      </c>
      <c r="AM2860" s="56">
        <f t="shared" si="885"/>
        <v>0</v>
      </c>
      <c r="AN2860" s="56">
        <f t="shared" si="886"/>
        <v>0</v>
      </c>
      <c r="AO2860" s="56">
        <f t="shared" si="887"/>
        <v>0</v>
      </c>
      <c r="AP2860" s="56">
        <f t="shared" si="888"/>
        <v>0</v>
      </c>
      <c r="AQ2860" s="56">
        <f t="shared" si="889"/>
        <v>0</v>
      </c>
      <c r="AR2860" s="86">
        <f t="shared" si="890"/>
        <v>0</v>
      </c>
    </row>
    <row r="2861" spans="1:44" x14ac:dyDescent="0.25">
      <c r="A2861" s="178"/>
      <c r="B2861" s="55" t="str">
        <f>_xlfn.IFNA(VLOOKUP(A2861,'Ajánlatkérő(k) adatai'!$B$4:$C$205,2,0),"")</f>
        <v/>
      </c>
      <c r="C2861" s="178"/>
      <c r="D2861" s="55" t="str">
        <f>_xlfn.IFNA(VLOOKUP(C2861,'Számlafizető(k) adatai'!$C$4:$D$203,2,0),"")</f>
        <v/>
      </c>
      <c r="E2861" s="55" t="str">
        <f>_xlfn.IFNA(VLOOKUP(C2861,'Számlafizető(k) adatai'!$C$4:$M$203,11,0),"")</f>
        <v/>
      </c>
      <c r="F2861" s="178"/>
      <c r="G2861" s="178"/>
      <c r="H2861" s="178"/>
      <c r="I2861" s="55" t="str">
        <f>IF(F2861="","",VLOOKUP(LEFT(F2861,5),'Technikai cellák'!B:C,2,0))</f>
        <v/>
      </c>
      <c r="J2861" s="55" t="str">
        <f>IF(F2861="","",VLOOKUP(I2861,'Technikai cellák'!$C$1:$D$12,2,0))</f>
        <v/>
      </c>
      <c r="K2861" s="179"/>
      <c r="L2861" s="67" t="str">
        <f t="shared" si="873"/>
        <v/>
      </c>
      <c r="M2861" s="68">
        <f t="shared" si="874"/>
        <v>0</v>
      </c>
      <c r="N2861" s="66">
        <f t="shared" si="875"/>
        <v>0</v>
      </c>
      <c r="O2861" s="152"/>
      <c r="P2861" s="172">
        <f t="shared" si="872"/>
        <v>0</v>
      </c>
      <c r="Q2861" s="69">
        <f t="shared" si="876"/>
        <v>0</v>
      </c>
      <c r="R2861" s="62">
        <f t="shared" si="877"/>
        <v>0</v>
      </c>
      <c r="S2861" s="153"/>
      <c r="T2861" s="118" t="str">
        <f t="shared" si="878"/>
        <v/>
      </c>
      <c r="U2861" s="154"/>
      <c r="V2861" s="154"/>
      <c r="W2861" s="154"/>
      <c r="X2861" s="154"/>
      <c r="Y2861" s="154"/>
      <c r="Z2861" s="154"/>
      <c r="AA2861" s="154"/>
      <c r="AB2861" s="154"/>
      <c r="AC2861" s="154"/>
      <c r="AD2861" s="154"/>
      <c r="AE2861" s="154"/>
      <c r="AF2861" s="154"/>
      <c r="AG2861" s="63">
        <f t="shared" si="879"/>
        <v>0</v>
      </c>
      <c r="AH2861" s="56">
        <f t="shared" si="880"/>
        <v>0</v>
      </c>
      <c r="AI2861" s="56">
        <f t="shared" si="881"/>
        <v>0</v>
      </c>
      <c r="AJ2861" s="56">
        <f t="shared" si="882"/>
        <v>0</v>
      </c>
      <c r="AK2861" s="56">
        <f t="shared" si="883"/>
        <v>0</v>
      </c>
      <c r="AL2861" s="56">
        <f t="shared" si="884"/>
        <v>0</v>
      </c>
      <c r="AM2861" s="56">
        <f t="shared" si="885"/>
        <v>0</v>
      </c>
      <c r="AN2861" s="56">
        <f t="shared" si="886"/>
        <v>0</v>
      </c>
      <c r="AO2861" s="56">
        <f t="shared" si="887"/>
        <v>0</v>
      </c>
      <c r="AP2861" s="56">
        <f t="shared" si="888"/>
        <v>0</v>
      </c>
      <c r="AQ2861" s="56">
        <f t="shared" si="889"/>
        <v>0</v>
      </c>
      <c r="AR2861" s="86">
        <f t="shared" si="890"/>
        <v>0</v>
      </c>
    </row>
    <row r="2862" spans="1:44" x14ac:dyDescent="0.25">
      <c r="A2862" s="178"/>
      <c r="B2862" s="55" t="str">
        <f>_xlfn.IFNA(VLOOKUP(A2862,'Ajánlatkérő(k) adatai'!$B$4:$C$205,2,0),"")</f>
        <v/>
      </c>
      <c r="C2862" s="178"/>
      <c r="D2862" s="55" t="str">
        <f>_xlfn.IFNA(VLOOKUP(C2862,'Számlafizető(k) adatai'!$C$4:$D$203,2,0),"")</f>
        <v/>
      </c>
      <c r="E2862" s="55" t="str">
        <f>_xlfn.IFNA(VLOOKUP(C2862,'Számlafizető(k) adatai'!$C$4:$M$203,11,0),"")</f>
        <v/>
      </c>
      <c r="F2862" s="178"/>
      <c r="G2862" s="178"/>
      <c r="H2862" s="178"/>
      <c r="I2862" s="55" t="str">
        <f>IF(F2862="","",VLOOKUP(LEFT(F2862,5),'Technikai cellák'!B:C,2,0))</f>
        <v/>
      </c>
      <c r="J2862" s="55" t="str">
        <f>IF(F2862="","",VLOOKUP(I2862,'Technikai cellák'!$C$1:$D$12,2,0))</f>
        <v/>
      </c>
      <c r="K2862" s="179"/>
      <c r="L2862" s="67" t="str">
        <f t="shared" si="873"/>
        <v/>
      </c>
      <c r="M2862" s="68">
        <f t="shared" si="874"/>
        <v>0</v>
      </c>
      <c r="N2862" s="66">
        <f t="shared" si="875"/>
        <v>0</v>
      </c>
      <c r="O2862" s="152"/>
      <c r="P2862" s="172">
        <f t="shared" si="872"/>
        <v>0</v>
      </c>
      <c r="Q2862" s="69">
        <f t="shared" si="876"/>
        <v>0</v>
      </c>
      <c r="R2862" s="62">
        <f t="shared" si="877"/>
        <v>0</v>
      </c>
      <c r="S2862" s="153"/>
      <c r="T2862" s="118" t="str">
        <f t="shared" si="878"/>
        <v/>
      </c>
      <c r="U2862" s="154"/>
      <c r="V2862" s="154"/>
      <c r="W2862" s="154"/>
      <c r="X2862" s="154"/>
      <c r="Y2862" s="154"/>
      <c r="Z2862" s="154"/>
      <c r="AA2862" s="154"/>
      <c r="AB2862" s="154"/>
      <c r="AC2862" s="154"/>
      <c r="AD2862" s="154"/>
      <c r="AE2862" s="154"/>
      <c r="AF2862" s="154"/>
      <c r="AG2862" s="63">
        <f t="shared" si="879"/>
        <v>0</v>
      </c>
      <c r="AH2862" s="56">
        <f t="shared" si="880"/>
        <v>0</v>
      </c>
      <c r="AI2862" s="56">
        <f t="shared" si="881"/>
        <v>0</v>
      </c>
      <c r="AJ2862" s="56">
        <f t="shared" si="882"/>
        <v>0</v>
      </c>
      <c r="AK2862" s="56">
        <f t="shared" si="883"/>
        <v>0</v>
      </c>
      <c r="AL2862" s="56">
        <f t="shared" si="884"/>
        <v>0</v>
      </c>
      <c r="AM2862" s="56">
        <f t="shared" si="885"/>
        <v>0</v>
      </c>
      <c r="AN2862" s="56">
        <f t="shared" si="886"/>
        <v>0</v>
      </c>
      <c r="AO2862" s="56">
        <f t="shared" si="887"/>
        <v>0</v>
      </c>
      <c r="AP2862" s="56">
        <f t="shared" si="888"/>
        <v>0</v>
      </c>
      <c r="AQ2862" s="56">
        <f t="shared" si="889"/>
        <v>0</v>
      </c>
      <c r="AR2862" s="86">
        <f t="shared" si="890"/>
        <v>0</v>
      </c>
    </row>
    <row r="2863" spans="1:44" x14ac:dyDescent="0.25">
      <c r="A2863" s="178"/>
      <c r="B2863" s="55" t="str">
        <f>_xlfn.IFNA(VLOOKUP(A2863,'Ajánlatkérő(k) adatai'!$B$4:$C$205,2,0),"")</f>
        <v/>
      </c>
      <c r="C2863" s="178"/>
      <c r="D2863" s="55" t="str">
        <f>_xlfn.IFNA(VLOOKUP(C2863,'Számlafizető(k) adatai'!$C$4:$D$203,2,0),"")</f>
        <v/>
      </c>
      <c r="E2863" s="55" t="str">
        <f>_xlfn.IFNA(VLOOKUP(C2863,'Számlafizető(k) adatai'!$C$4:$M$203,11,0),"")</f>
        <v/>
      </c>
      <c r="F2863" s="178"/>
      <c r="G2863" s="178"/>
      <c r="H2863" s="178"/>
      <c r="I2863" s="55" t="str">
        <f>IF(F2863="","",VLOOKUP(LEFT(F2863,5),'Technikai cellák'!B:C,2,0))</f>
        <v/>
      </c>
      <c r="J2863" s="55" t="str">
        <f>IF(F2863="","",VLOOKUP(I2863,'Technikai cellák'!$C$1:$D$12,2,0))</f>
        <v/>
      </c>
      <c r="K2863" s="179"/>
      <c r="L2863" s="67" t="str">
        <f t="shared" si="873"/>
        <v/>
      </c>
      <c r="M2863" s="68">
        <f t="shared" si="874"/>
        <v>0</v>
      </c>
      <c r="N2863" s="66">
        <f t="shared" si="875"/>
        <v>0</v>
      </c>
      <c r="O2863" s="152"/>
      <c r="P2863" s="172">
        <f t="shared" si="872"/>
        <v>0</v>
      </c>
      <c r="Q2863" s="69">
        <f t="shared" si="876"/>
        <v>0</v>
      </c>
      <c r="R2863" s="62">
        <f t="shared" si="877"/>
        <v>0</v>
      </c>
      <c r="S2863" s="153"/>
      <c r="T2863" s="118" t="str">
        <f t="shared" si="878"/>
        <v/>
      </c>
      <c r="U2863" s="154"/>
      <c r="V2863" s="154"/>
      <c r="W2863" s="154"/>
      <c r="X2863" s="154"/>
      <c r="Y2863" s="154"/>
      <c r="Z2863" s="154"/>
      <c r="AA2863" s="154"/>
      <c r="AB2863" s="154"/>
      <c r="AC2863" s="154"/>
      <c r="AD2863" s="154"/>
      <c r="AE2863" s="154"/>
      <c r="AF2863" s="154"/>
      <c r="AG2863" s="63">
        <f t="shared" si="879"/>
        <v>0</v>
      </c>
      <c r="AH2863" s="56">
        <f t="shared" si="880"/>
        <v>0</v>
      </c>
      <c r="AI2863" s="56">
        <f t="shared" si="881"/>
        <v>0</v>
      </c>
      <c r="AJ2863" s="56">
        <f t="shared" si="882"/>
        <v>0</v>
      </c>
      <c r="AK2863" s="56">
        <f t="shared" si="883"/>
        <v>0</v>
      </c>
      <c r="AL2863" s="56">
        <f t="shared" si="884"/>
        <v>0</v>
      </c>
      <c r="AM2863" s="56">
        <f t="shared" si="885"/>
        <v>0</v>
      </c>
      <c r="AN2863" s="56">
        <f t="shared" si="886"/>
        <v>0</v>
      </c>
      <c r="AO2863" s="56">
        <f t="shared" si="887"/>
        <v>0</v>
      </c>
      <c r="AP2863" s="56">
        <f t="shared" si="888"/>
        <v>0</v>
      </c>
      <c r="AQ2863" s="56">
        <f t="shared" si="889"/>
        <v>0</v>
      </c>
      <c r="AR2863" s="86">
        <f t="shared" si="890"/>
        <v>0</v>
      </c>
    </row>
    <row r="2864" spans="1:44" x14ac:dyDescent="0.25">
      <c r="A2864" s="178"/>
      <c r="B2864" s="55" t="str">
        <f>_xlfn.IFNA(VLOOKUP(A2864,'Ajánlatkérő(k) adatai'!$B$4:$C$205,2,0),"")</f>
        <v/>
      </c>
      <c r="C2864" s="178"/>
      <c r="D2864" s="55" t="str">
        <f>_xlfn.IFNA(VLOOKUP(C2864,'Számlafizető(k) adatai'!$C$4:$D$203,2,0),"")</f>
        <v/>
      </c>
      <c r="E2864" s="55" t="str">
        <f>_xlfn.IFNA(VLOOKUP(C2864,'Számlafizető(k) adatai'!$C$4:$M$203,11,0),"")</f>
        <v/>
      </c>
      <c r="F2864" s="178"/>
      <c r="G2864" s="178"/>
      <c r="H2864" s="178"/>
      <c r="I2864" s="55" t="str">
        <f>IF(F2864="","",VLOOKUP(LEFT(F2864,5),'Technikai cellák'!B:C,2,0))</f>
        <v/>
      </c>
      <c r="J2864" s="55" t="str">
        <f>IF(F2864="","",VLOOKUP(I2864,'Technikai cellák'!$C$1:$D$12,2,0))</f>
        <v/>
      </c>
      <c r="K2864" s="179"/>
      <c r="L2864" s="67" t="str">
        <f t="shared" si="873"/>
        <v/>
      </c>
      <c r="M2864" s="68">
        <f t="shared" si="874"/>
        <v>0</v>
      </c>
      <c r="N2864" s="66">
        <f t="shared" si="875"/>
        <v>0</v>
      </c>
      <c r="O2864" s="152"/>
      <c r="P2864" s="172">
        <f t="shared" si="872"/>
        <v>0</v>
      </c>
      <c r="Q2864" s="69">
        <f t="shared" si="876"/>
        <v>0</v>
      </c>
      <c r="R2864" s="62">
        <f t="shared" si="877"/>
        <v>0</v>
      </c>
      <c r="S2864" s="153"/>
      <c r="T2864" s="118" t="str">
        <f t="shared" si="878"/>
        <v/>
      </c>
      <c r="U2864" s="154"/>
      <c r="V2864" s="154"/>
      <c r="W2864" s="154"/>
      <c r="X2864" s="154"/>
      <c r="Y2864" s="154"/>
      <c r="Z2864" s="154"/>
      <c r="AA2864" s="154"/>
      <c r="AB2864" s="154"/>
      <c r="AC2864" s="154"/>
      <c r="AD2864" s="154"/>
      <c r="AE2864" s="154"/>
      <c r="AF2864" s="154"/>
      <c r="AG2864" s="63">
        <f t="shared" si="879"/>
        <v>0</v>
      </c>
      <c r="AH2864" s="56">
        <f t="shared" si="880"/>
        <v>0</v>
      </c>
      <c r="AI2864" s="56">
        <f t="shared" si="881"/>
        <v>0</v>
      </c>
      <c r="AJ2864" s="56">
        <f t="shared" si="882"/>
        <v>0</v>
      </c>
      <c r="AK2864" s="56">
        <f t="shared" si="883"/>
        <v>0</v>
      </c>
      <c r="AL2864" s="56">
        <f t="shared" si="884"/>
        <v>0</v>
      </c>
      <c r="AM2864" s="56">
        <f t="shared" si="885"/>
        <v>0</v>
      </c>
      <c r="AN2864" s="56">
        <f t="shared" si="886"/>
        <v>0</v>
      </c>
      <c r="AO2864" s="56">
        <f t="shared" si="887"/>
        <v>0</v>
      </c>
      <c r="AP2864" s="56">
        <f t="shared" si="888"/>
        <v>0</v>
      </c>
      <c r="AQ2864" s="56">
        <f t="shared" si="889"/>
        <v>0</v>
      </c>
      <c r="AR2864" s="86">
        <f t="shared" si="890"/>
        <v>0</v>
      </c>
    </row>
    <row r="2865" spans="1:44" x14ac:dyDescent="0.25">
      <c r="A2865" s="178"/>
      <c r="B2865" s="55" t="str">
        <f>_xlfn.IFNA(VLOOKUP(A2865,'Ajánlatkérő(k) adatai'!$B$4:$C$205,2,0),"")</f>
        <v/>
      </c>
      <c r="C2865" s="178"/>
      <c r="D2865" s="55" t="str">
        <f>_xlfn.IFNA(VLOOKUP(C2865,'Számlafizető(k) adatai'!$C$4:$D$203,2,0),"")</f>
        <v/>
      </c>
      <c r="E2865" s="55" t="str">
        <f>_xlfn.IFNA(VLOOKUP(C2865,'Számlafizető(k) adatai'!$C$4:$M$203,11,0),"")</f>
        <v/>
      </c>
      <c r="F2865" s="178"/>
      <c r="G2865" s="178"/>
      <c r="H2865" s="178"/>
      <c r="I2865" s="55" t="str">
        <f>IF(F2865="","",VLOOKUP(LEFT(F2865,5),'Technikai cellák'!B:C,2,0))</f>
        <v/>
      </c>
      <c r="J2865" s="55" t="str">
        <f>IF(F2865="","",VLOOKUP(I2865,'Technikai cellák'!$C$1:$D$12,2,0))</f>
        <v/>
      </c>
      <c r="K2865" s="179"/>
      <c r="L2865" s="67" t="str">
        <f t="shared" si="873"/>
        <v/>
      </c>
      <c r="M2865" s="68">
        <f t="shared" si="874"/>
        <v>0</v>
      </c>
      <c r="N2865" s="66">
        <f t="shared" si="875"/>
        <v>0</v>
      </c>
      <c r="O2865" s="152"/>
      <c r="P2865" s="172">
        <f t="shared" si="872"/>
        <v>0</v>
      </c>
      <c r="Q2865" s="69">
        <f t="shared" si="876"/>
        <v>0</v>
      </c>
      <c r="R2865" s="62">
        <f t="shared" si="877"/>
        <v>0</v>
      </c>
      <c r="S2865" s="153"/>
      <c r="T2865" s="118" t="str">
        <f t="shared" si="878"/>
        <v/>
      </c>
      <c r="U2865" s="154"/>
      <c r="V2865" s="154"/>
      <c r="W2865" s="154"/>
      <c r="X2865" s="154"/>
      <c r="Y2865" s="154"/>
      <c r="Z2865" s="154"/>
      <c r="AA2865" s="154"/>
      <c r="AB2865" s="154"/>
      <c r="AC2865" s="154"/>
      <c r="AD2865" s="154"/>
      <c r="AE2865" s="154"/>
      <c r="AF2865" s="154"/>
      <c r="AG2865" s="63">
        <f t="shared" si="879"/>
        <v>0</v>
      </c>
      <c r="AH2865" s="56">
        <f t="shared" si="880"/>
        <v>0</v>
      </c>
      <c r="AI2865" s="56">
        <f t="shared" si="881"/>
        <v>0</v>
      </c>
      <c r="AJ2865" s="56">
        <f t="shared" si="882"/>
        <v>0</v>
      </c>
      <c r="AK2865" s="56">
        <f t="shared" si="883"/>
        <v>0</v>
      </c>
      <c r="AL2865" s="56">
        <f t="shared" si="884"/>
        <v>0</v>
      </c>
      <c r="AM2865" s="56">
        <f t="shared" si="885"/>
        <v>0</v>
      </c>
      <c r="AN2865" s="56">
        <f t="shared" si="886"/>
        <v>0</v>
      </c>
      <c r="AO2865" s="56">
        <f t="shared" si="887"/>
        <v>0</v>
      </c>
      <c r="AP2865" s="56">
        <f t="shared" si="888"/>
        <v>0</v>
      </c>
      <c r="AQ2865" s="56">
        <f t="shared" si="889"/>
        <v>0</v>
      </c>
      <c r="AR2865" s="86">
        <f t="shared" si="890"/>
        <v>0</v>
      </c>
    </row>
    <row r="2866" spans="1:44" x14ac:dyDescent="0.25">
      <c r="A2866" s="178"/>
      <c r="B2866" s="55" t="str">
        <f>_xlfn.IFNA(VLOOKUP(A2866,'Ajánlatkérő(k) adatai'!$B$4:$C$205,2,0),"")</f>
        <v/>
      </c>
      <c r="C2866" s="178"/>
      <c r="D2866" s="55" t="str">
        <f>_xlfn.IFNA(VLOOKUP(C2866,'Számlafizető(k) adatai'!$C$4:$D$203,2,0),"")</f>
        <v/>
      </c>
      <c r="E2866" s="55" t="str">
        <f>_xlfn.IFNA(VLOOKUP(C2866,'Számlafizető(k) adatai'!$C$4:$M$203,11,0),"")</f>
        <v/>
      </c>
      <c r="F2866" s="178"/>
      <c r="G2866" s="178"/>
      <c r="H2866" s="178"/>
      <c r="I2866" s="55" t="str">
        <f>IF(F2866="","",VLOOKUP(LEFT(F2866,5),'Technikai cellák'!B:C,2,0))</f>
        <v/>
      </c>
      <c r="J2866" s="55" t="str">
        <f>IF(F2866="","",VLOOKUP(I2866,'Technikai cellák'!$C$1:$D$12,2,0))</f>
        <v/>
      </c>
      <c r="K2866" s="179"/>
      <c r="L2866" s="67" t="str">
        <f t="shared" si="873"/>
        <v/>
      </c>
      <c r="M2866" s="68">
        <f t="shared" si="874"/>
        <v>0</v>
      </c>
      <c r="N2866" s="66">
        <f t="shared" si="875"/>
        <v>0</v>
      </c>
      <c r="O2866" s="152"/>
      <c r="P2866" s="172">
        <f t="shared" si="872"/>
        <v>0</v>
      </c>
      <c r="Q2866" s="69">
        <f t="shared" si="876"/>
        <v>0</v>
      </c>
      <c r="R2866" s="62">
        <f t="shared" si="877"/>
        <v>0</v>
      </c>
      <c r="S2866" s="153"/>
      <c r="T2866" s="118" t="str">
        <f t="shared" si="878"/>
        <v/>
      </c>
      <c r="U2866" s="154"/>
      <c r="V2866" s="154"/>
      <c r="W2866" s="154"/>
      <c r="X2866" s="154"/>
      <c r="Y2866" s="154"/>
      <c r="Z2866" s="154"/>
      <c r="AA2866" s="154"/>
      <c r="AB2866" s="154"/>
      <c r="AC2866" s="154"/>
      <c r="AD2866" s="154"/>
      <c r="AE2866" s="154"/>
      <c r="AF2866" s="154"/>
      <c r="AG2866" s="63">
        <f t="shared" si="879"/>
        <v>0</v>
      </c>
      <c r="AH2866" s="56">
        <f t="shared" si="880"/>
        <v>0</v>
      </c>
      <c r="AI2866" s="56">
        <f t="shared" si="881"/>
        <v>0</v>
      </c>
      <c r="AJ2866" s="56">
        <f t="shared" si="882"/>
        <v>0</v>
      </c>
      <c r="AK2866" s="56">
        <f t="shared" si="883"/>
        <v>0</v>
      </c>
      <c r="AL2866" s="56">
        <f t="shared" si="884"/>
        <v>0</v>
      </c>
      <c r="AM2866" s="56">
        <f t="shared" si="885"/>
        <v>0</v>
      </c>
      <c r="AN2866" s="56">
        <f t="shared" si="886"/>
        <v>0</v>
      </c>
      <c r="AO2866" s="56">
        <f t="shared" si="887"/>
        <v>0</v>
      </c>
      <c r="AP2866" s="56">
        <f t="shared" si="888"/>
        <v>0</v>
      </c>
      <c r="AQ2866" s="56">
        <f t="shared" si="889"/>
        <v>0</v>
      </c>
      <c r="AR2866" s="86">
        <f t="shared" si="890"/>
        <v>0</v>
      </c>
    </row>
    <row r="2867" spans="1:44" x14ac:dyDescent="0.25">
      <c r="A2867" s="178"/>
      <c r="B2867" s="55" t="str">
        <f>_xlfn.IFNA(VLOOKUP(A2867,'Ajánlatkérő(k) adatai'!$B$4:$C$205,2,0),"")</f>
        <v/>
      </c>
      <c r="C2867" s="178"/>
      <c r="D2867" s="55" t="str">
        <f>_xlfn.IFNA(VLOOKUP(C2867,'Számlafizető(k) adatai'!$C$4:$D$203,2,0),"")</f>
        <v/>
      </c>
      <c r="E2867" s="55" t="str">
        <f>_xlfn.IFNA(VLOOKUP(C2867,'Számlafizető(k) adatai'!$C$4:$M$203,11,0),"")</f>
        <v/>
      </c>
      <c r="F2867" s="178"/>
      <c r="G2867" s="178"/>
      <c r="H2867" s="178"/>
      <c r="I2867" s="55" t="str">
        <f>IF(F2867="","",VLOOKUP(LEFT(F2867,5),'Technikai cellák'!B:C,2,0))</f>
        <v/>
      </c>
      <c r="J2867" s="55" t="str">
        <f>IF(F2867="","",VLOOKUP(I2867,'Technikai cellák'!$C$1:$D$12,2,0))</f>
        <v/>
      </c>
      <c r="K2867" s="179"/>
      <c r="L2867" s="67" t="str">
        <f t="shared" si="873"/>
        <v/>
      </c>
      <c r="M2867" s="68">
        <f t="shared" si="874"/>
        <v>0</v>
      </c>
      <c r="N2867" s="66">
        <f t="shared" si="875"/>
        <v>0</v>
      </c>
      <c r="O2867" s="152"/>
      <c r="P2867" s="172">
        <f t="shared" si="872"/>
        <v>0</v>
      </c>
      <c r="Q2867" s="69">
        <f t="shared" si="876"/>
        <v>0</v>
      </c>
      <c r="R2867" s="62">
        <f t="shared" si="877"/>
        <v>0</v>
      </c>
      <c r="S2867" s="153"/>
      <c r="T2867" s="118" t="str">
        <f t="shared" si="878"/>
        <v/>
      </c>
      <c r="U2867" s="154"/>
      <c r="V2867" s="154"/>
      <c r="W2867" s="154"/>
      <c r="X2867" s="154"/>
      <c r="Y2867" s="154"/>
      <c r="Z2867" s="154"/>
      <c r="AA2867" s="154"/>
      <c r="AB2867" s="154"/>
      <c r="AC2867" s="154"/>
      <c r="AD2867" s="154"/>
      <c r="AE2867" s="154"/>
      <c r="AF2867" s="154"/>
      <c r="AG2867" s="63">
        <f t="shared" si="879"/>
        <v>0</v>
      </c>
      <c r="AH2867" s="56">
        <f t="shared" si="880"/>
        <v>0</v>
      </c>
      <c r="AI2867" s="56">
        <f t="shared" si="881"/>
        <v>0</v>
      </c>
      <c r="AJ2867" s="56">
        <f t="shared" si="882"/>
        <v>0</v>
      </c>
      <c r="AK2867" s="56">
        <f t="shared" si="883"/>
        <v>0</v>
      </c>
      <c r="AL2867" s="56">
        <f t="shared" si="884"/>
        <v>0</v>
      </c>
      <c r="AM2867" s="56">
        <f t="shared" si="885"/>
        <v>0</v>
      </c>
      <c r="AN2867" s="56">
        <f t="shared" si="886"/>
        <v>0</v>
      </c>
      <c r="AO2867" s="56">
        <f t="shared" si="887"/>
        <v>0</v>
      </c>
      <c r="AP2867" s="56">
        <f t="shared" si="888"/>
        <v>0</v>
      </c>
      <c r="AQ2867" s="56">
        <f t="shared" si="889"/>
        <v>0</v>
      </c>
      <c r="AR2867" s="86">
        <f t="shared" si="890"/>
        <v>0</v>
      </c>
    </row>
    <row r="2868" spans="1:44" x14ac:dyDescent="0.25">
      <c r="A2868" s="178"/>
      <c r="B2868" s="55" t="str">
        <f>_xlfn.IFNA(VLOOKUP(A2868,'Ajánlatkérő(k) adatai'!$B$4:$C$205,2,0),"")</f>
        <v/>
      </c>
      <c r="C2868" s="178"/>
      <c r="D2868" s="55" t="str">
        <f>_xlfn.IFNA(VLOOKUP(C2868,'Számlafizető(k) adatai'!$C$4:$D$203,2,0),"")</f>
        <v/>
      </c>
      <c r="E2868" s="55" t="str">
        <f>_xlfn.IFNA(VLOOKUP(C2868,'Számlafizető(k) adatai'!$C$4:$M$203,11,0),"")</f>
        <v/>
      </c>
      <c r="F2868" s="178"/>
      <c r="G2868" s="178"/>
      <c r="H2868" s="178"/>
      <c r="I2868" s="55" t="str">
        <f>IF(F2868="","",VLOOKUP(LEFT(F2868,5),'Technikai cellák'!B:C,2,0))</f>
        <v/>
      </c>
      <c r="J2868" s="55" t="str">
        <f>IF(F2868="","",VLOOKUP(I2868,'Technikai cellák'!$C$1:$D$12,2,0))</f>
        <v/>
      </c>
      <c r="K2868" s="179"/>
      <c r="L2868" s="67" t="str">
        <f t="shared" si="873"/>
        <v/>
      </c>
      <c r="M2868" s="68">
        <f t="shared" si="874"/>
        <v>0</v>
      </c>
      <c r="N2868" s="66">
        <f t="shared" si="875"/>
        <v>0</v>
      </c>
      <c r="O2868" s="152"/>
      <c r="P2868" s="172">
        <f t="shared" si="872"/>
        <v>0</v>
      </c>
      <c r="Q2868" s="69">
        <f t="shared" si="876"/>
        <v>0</v>
      </c>
      <c r="R2868" s="62">
        <f t="shared" si="877"/>
        <v>0</v>
      </c>
      <c r="S2868" s="153"/>
      <c r="T2868" s="118" t="str">
        <f t="shared" si="878"/>
        <v/>
      </c>
      <c r="U2868" s="154"/>
      <c r="V2868" s="154"/>
      <c r="W2868" s="154"/>
      <c r="X2868" s="154"/>
      <c r="Y2868" s="154"/>
      <c r="Z2868" s="154"/>
      <c r="AA2868" s="154"/>
      <c r="AB2868" s="154"/>
      <c r="AC2868" s="154"/>
      <c r="AD2868" s="154"/>
      <c r="AE2868" s="154"/>
      <c r="AF2868" s="154"/>
      <c r="AG2868" s="63">
        <f t="shared" si="879"/>
        <v>0</v>
      </c>
      <c r="AH2868" s="56">
        <f t="shared" si="880"/>
        <v>0</v>
      </c>
      <c r="AI2868" s="56">
        <f t="shared" si="881"/>
        <v>0</v>
      </c>
      <c r="AJ2868" s="56">
        <f t="shared" si="882"/>
        <v>0</v>
      </c>
      <c r="AK2868" s="56">
        <f t="shared" si="883"/>
        <v>0</v>
      </c>
      <c r="AL2868" s="56">
        <f t="shared" si="884"/>
        <v>0</v>
      </c>
      <c r="AM2868" s="56">
        <f t="shared" si="885"/>
        <v>0</v>
      </c>
      <c r="AN2868" s="56">
        <f t="shared" si="886"/>
        <v>0</v>
      </c>
      <c r="AO2868" s="56">
        <f t="shared" si="887"/>
        <v>0</v>
      </c>
      <c r="AP2868" s="56">
        <f t="shared" si="888"/>
        <v>0</v>
      </c>
      <c r="AQ2868" s="56">
        <f t="shared" si="889"/>
        <v>0</v>
      </c>
      <c r="AR2868" s="86">
        <f t="shared" si="890"/>
        <v>0</v>
      </c>
    </row>
    <row r="2869" spans="1:44" x14ac:dyDescent="0.25">
      <c r="A2869" s="178"/>
      <c r="B2869" s="55" t="str">
        <f>_xlfn.IFNA(VLOOKUP(A2869,'Ajánlatkérő(k) adatai'!$B$4:$C$205,2,0),"")</f>
        <v/>
      </c>
      <c r="C2869" s="178"/>
      <c r="D2869" s="55" t="str">
        <f>_xlfn.IFNA(VLOOKUP(C2869,'Számlafizető(k) adatai'!$C$4:$D$203,2,0),"")</f>
        <v/>
      </c>
      <c r="E2869" s="55" t="str">
        <f>_xlfn.IFNA(VLOOKUP(C2869,'Számlafizető(k) adatai'!$C$4:$M$203,11,0),"")</f>
        <v/>
      </c>
      <c r="F2869" s="178"/>
      <c r="G2869" s="178"/>
      <c r="H2869" s="178"/>
      <c r="I2869" s="55" t="str">
        <f>IF(F2869="","",VLOOKUP(LEFT(F2869,5),'Technikai cellák'!B:C,2,0))</f>
        <v/>
      </c>
      <c r="J2869" s="55" t="str">
        <f>IF(F2869="","",VLOOKUP(I2869,'Technikai cellák'!$C$1:$D$12,2,0))</f>
        <v/>
      </c>
      <c r="K2869" s="179"/>
      <c r="L2869" s="67" t="str">
        <f t="shared" si="873"/>
        <v/>
      </c>
      <c r="M2869" s="68">
        <f t="shared" si="874"/>
        <v>0</v>
      </c>
      <c r="N2869" s="66">
        <f t="shared" si="875"/>
        <v>0</v>
      </c>
      <c r="O2869" s="152"/>
      <c r="P2869" s="172">
        <f t="shared" si="872"/>
        <v>0</v>
      </c>
      <c r="Q2869" s="69">
        <f t="shared" si="876"/>
        <v>0</v>
      </c>
      <c r="R2869" s="62">
        <f t="shared" si="877"/>
        <v>0</v>
      </c>
      <c r="S2869" s="153"/>
      <c r="T2869" s="118" t="str">
        <f t="shared" si="878"/>
        <v/>
      </c>
      <c r="U2869" s="154"/>
      <c r="V2869" s="154"/>
      <c r="W2869" s="154"/>
      <c r="X2869" s="154"/>
      <c r="Y2869" s="154"/>
      <c r="Z2869" s="154"/>
      <c r="AA2869" s="154"/>
      <c r="AB2869" s="154"/>
      <c r="AC2869" s="154"/>
      <c r="AD2869" s="154"/>
      <c r="AE2869" s="154"/>
      <c r="AF2869" s="154"/>
      <c r="AG2869" s="63">
        <f t="shared" si="879"/>
        <v>0</v>
      </c>
      <c r="AH2869" s="56">
        <f t="shared" si="880"/>
        <v>0</v>
      </c>
      <c r="AI2869" s="56">
        <f t="shared" si="881"/>
        <v>0</v>
      </c>
      <c r="AJ2869" s="56">
        <f t="shared" si="882"/>
        <v>0</v>
      </c>
      <c r="AK2869" s="56">
        <f t="shared" si="883"/>
        <v>0</v>
      </c>
      <c r="AL2869" s="56">
        <f t="shared" si="884"/>
        <v>0</v>
      </c>
      <c r="AM2869" s="56">
        <f t="shared" si="885"/>
        <v>0</v>
      </c>
      <c r="AN2869" s="56">
        <f t="shared" si="886"/>
        <v>0</v>
      </c>
      <c r="AO2869" s="56">
        <f t="shared" si="887"/>
        <v>0</v>
      </c>
      <c r="AP2869" s="56">
        <f t="shared" si="888"/>
        <v>0</v>
      </c>
      <c r="AQ2869" s="56">
        <f t="shared" si="889"/>
        <v>0</v>
      </c>
      <c r="AR2869" s="86">
        <f t="shared" si="890"/>
        <v>0</v>
      </c>
    </row>
    <row r="2870" spans="1:44" x14ac:dyDescent="0.25">
      <c r="A2870" s="178"/>
      <c r="B2870" s="55" t="str">
        <f>_xlfn.IFNA(VLOOKUP(A2870,'Ajánlatkérő(k) adatai'!$B$4:$C$205,2,0),"")</f>
        <v/>
      </c>
      <c r="C2870" s="178"/>
      <c r="D2870" s="55" t="str">
        <f>_xlfn.IFNA(VLOOKUP(C2870,'Számlafizető(k) adatai'!$C$4:$D$203,2,0),"")</f>
        <v/>
      </c>
      <c r="E2870" s="55" t="str">
        <f>_xlfn.IFNA(VLOOKUP(C2870,'Számlafizető(k) adatai'!$C$4:$M$203,11,0),"")</f>
        <v/>
      </c>
      <c r="F2870" s="178"/>
      <c r="G2870" s="178"/>
      <c r="H2870" s="178"/>
      <c r="I2870" s="55" t="str">
        <f>IF(F2870="","",VLOOKUP(LEFT(F2870,5),'Technikai cellák'!B:C,2,0))</f>
        <v/>
      </c>
      <c r="J2870" s="55" t="str">
        <f>IF(F2870="","",VLOOKUP(I2870,'Technikai cellák'!$C$1:$D$12,2,0))</f>
        <v/>
      </c>
      <c r="K2870" s="179"/>
      <c r="L2870" s="67" t="str">
        <f t="shared" si="873"/>
        <v/>
      </c>
      <c r="M2870" s="68">
        <f t="shared" si="874"/>
        <v>0</v>
      </c>
      <c r="N2870" s="66">
        <f t="shared" si="875"/>
        <v>0</v>
      </c>
      <c r="O2870" s="152"/>
      <c r="P2870" s="172">
        <f t="shared" si="872"/>
        <v>0</v>
      </c>
      <c r="Q2870" s="69">
        <f t="shared" si="876"/>
        <v>0</v>
      </c>
      <c r="R2870" s="62">
        <f t="shared" si="877"/>
        <v>0</v>
      </c>
      <c r="S2870" s="153"/>
      <c r="T2870" s="118" t="str">
        <f t="shared" si="878"/>
        <v/>
      </c>
      <c r="U2870" s="154"/>
      <c r="V2870" s="154"/>
      <c r="W2870" s="154"/>
      <c r="X2870" s="154"/>
      <c r="Y2870" s="154"/>
      <c r="Z2870" s="154"/>
      <c r="AA2870" s="154"/>
      <c r="AB2870" s="154"/>
      <c r="AC2870" s="154"/>
      <c r="AD2870" s="154"/>
      <c r="AE2870" s="154"/>
      <c r="AF2870" s="154"/>
      <c r="AG2870" s="63">
        <f t="shared" si="879"/>
        <v>0</v>
      </c>
      <c r="AH2870" s="56">
        <f t="shared" si="880"/>
        <v>0</v>
      </c>
      <c r="AI2870" s="56">
        <f t="shared" si="881"/>
        <v>0</v>
      </c>
      <c r="AJ2870" s="56">
        <f t="shared" si="882"/>
        <v>0</v>
      </c>
      <c r="AK2870" s="56">
        <f t="shared" si="883"/>
        <v>0</v>
      </c>
      <c r="AL2870" s="56">
        <f t="shared" si="884"/>
        <v>0</v>
      </c>
      <c r="AM2870" s="56">
        <f t="shared" si="885"/>
        <v>0</v>
      </c>
      <c r="AN2870" s="56">
        <f t="shared" si="886"/>
        <v>0</v>
      </c>
      <c r="AO2870" s="56">
        <f t="shared" si="887"/>
        <v>0</v>
      </c>
      <c r="AP2870" s="56">
        <f t="shared" si="888"/>
        <v>0</v>
      </c>
      <c r="AQ2870" s="56">
        <f t="shared" si="889"/>
        <v>0</v>
      </c>
      <c r="AR2870" s="86">
        <f t="shared" si="890"/>
        <v>0</v>
      </c>
    </row>
    <row r="2871" spans="1:44" x14ac:dyDescent="0.25">
      <c r="A2871" s="178"/>
      <c r="B2871" s="55" t="str">
        <f>_xlfn.IFNA(VLOOKUP(A2871,'Ajánlatkérő(k) adatai'!$B$4:$C$205,2,0),"")</f>
        <v/>
      </c>
      <c r="C2871" s="178"/>
      <c r="D2871" s="55" t="str">
        <f>_xlfn.IFNA(VLOOKUP(C2871,'Számlafizető(k) adatai'!$C$4:$D$203,2,0),"")</f>
        <v/>
      </c>
      <c r="E2871" s="55" t="str">
        <f>_xlfn.IFNA(VLOOKUP(C2871,'Számlafizető(k) adatai'!$C$4:$M$203,11,0),"")</f>
        <v/>
      </c>
      <c r="F2871" s="178"/>
      <c r="G2871" s="178"/>
      <c r="H2871" s="178"/>
      <c r="I2871" s="55" t="str">
        <f>IF(F2871="","",VLOOKUP(LEFT(F2871,5),'Technikai cellák'!B:C,2,0))</f>
        <v/>
      </c>
      <c r="J2871" s="55" t="str">
        <f>IF(F2871="","",VLOOKUP(I2871,'Technikai cellák'!$C$1:$D$12,2,0))</f>
        <v/>
      </c>
      <c r="K2871" s="179"/>
      <c r="L2871" s="67" t="str">
        <f t="shared" si="873"/>
        <v/>
      </c>
      <c r="M2871" s="68">
        <f t="shared" si="874"/>
        <v>0</v>
      </c>
      <c r="N2871" s="66">
        <f t="shared" si="875"/>
        <v>0</v>
      </c>
      <c r="O2871" s="152"/>
      <c r="P2871" s="172">
        <f t="shared" si="872"/>
        <v>0</v>
      </c>
      <c r="Q2871" s="69">
        <f t="shared" si="876"/>
        <v>0</v>
      </c>
      <c r="R2871" s="62">
        <f t="shared" si="877"/>
        <v>0</v>
      </c>
      <c r="S2871" s="153"/>
      <c r="T2871" s="118" t="str">
        <f t="shared" si="878"/>
        <v/>
      </c>
      <c r="U2871" s="154"/>
      <c r="V2871" s="154"/>
      <c r="W2871" s="154"/>
      <c r="X2871" s="154"/>
      <c r="Y2871" s="154"/>
      <c r="Z2871" s="154"/>
      <c r="AA2871" s="154"/>
      <c r="AB2871" s="154"/>
      <c r="AC2871" s="154"/>
      <c r="AD2871" s="154"/>
      <c r="AE2871" s="154"/>
      <c r="AF2871" s="154"/>
      <c r="AG2871" s="63">
        <f t="shared" si="879"/>
        <v>0</v>
      </c>
      <c r="AH2871" s="56">
        <f t="shared" si="880"/>
        <v>0</v>
      </c>
      <c r="AI2871" s="56">
        <f t="shared" si="881"/>
        <v>0</v>
      </c>
      <c r="AJ2871" s="56">
        <f t="shared" si="882"/>
        <v>0</v>
      </c>
      <c r="AK2871" s="56">
        <f t="shared" si="883"/>
        <v>0</v>
      </c>
      <c r="AL2871" s="56">
        <f t="shared" si="884"/>
        <v>0</v>
      </c>
      <c r="AM2871" s="56">
        <f t="shared" si="885"/>
        <v>0</v>
      </c>
      <c r="AN2871" s="56">
        <f t="shared" si="886"/>
        <v>0</v>
      </c>
      <c r="AO2871" s="56">
        <f t="shared" si="887"/>
        <v>0</v>
      </c>
      <c r="AP2871" s="56">
        <f t="shared" si="888"/>
        <v>0</v>
      </c>
      <c r="AQ2871" s="56">
        <f t="shared" si="889"/>
        <v>0</v>
      </c>
      <c r="AR2871" s="86">
        <f t="shared" si="890"/>
        <v>0</v>
      </c>
    </row>
    <row r="2872" spans="1:44" x14ac:dyDescent="0.25">
      <c r="A2872" s="178"/>
      <c r="B2872" s="55" t="str">
        <f>_xlfn.IFNA(VLOOKUP(A2872,'Ajánlatkérő(k) adatai'!$B$4:$C$205,2,0),"")</f>
        <v/>
      </c>
      <c r="C2872" s="178"/>
      <c r="D2872" s="55" t="str">
        <f>_xlfn.IFNA(VLOOKUP(C2872,'Számlafizető(k) adatai'!$C$4:$D$203,2,0),"")</f>
        <v/>
      </c>
      <c r="E2872" s="55" t="str">
        <f>_xlfn.IFNA(VLOOKUP(C2872,'Számlafizető(k) adatai'!$C$4:$M$203,11,0),"")</f>
        <v/>
      </c>
      <c r="F2872" s="178"/>
      <c r="G2872" s="178"/>
      <c r="H2872" s="178"/>
      <c r="I2872" s="55" t="str">
        <f>IF(F2872="","",VLOOKUP(LEFT(F2872,5),'Technikai cellák'!B:C,2,0))</f>
        <v/>
      </c>
      <c r="J2872" s="55" t="str">
        <f>IF(F2872="","",VLOOKUP(I2872,'Technikai cellák'!$C$1:$D$12,2,0))</f>
        <v/>
      </c>
      <c r="K2872" s="179"/>
      <c r="L2872" s="67" t="str">
        <f t="shared" si="873"/>
        <v/>
      </c>
      <c r="M2872" s="68">
        <f t="shared" si="874"/>
        <v>0</v>
      </c>
      <c r="N2872" s="66">
        <f t="shared" si="875"/>
        <v>0</v>
      </c>
      <c r="O2872" s="152"/>
      <c r="P2872" s="172">
        <f t="shared" si="872"/>
        <v>0</v>
      </c>
      <c r="Q2872" s="69">
        <f t="shared" si="876"/>
        <v>0</v>
      </c>
      <c r="R2872" s="62">
        <f t="shared" si="877"/>
        <v>0</v>
      </c>
      <c r="S2872" s="153"/>
      <c r="T2872" s="118" t="str">
        <f t="shared" si="878"/>
        <v/>
      </c>
      <c r="U2872" s="154"/>
      <c r="V2872" s="154"/>
      <c r="W2872" s="154"/>
      <c r="X2872" s="154"/>
      <c r="Y2872" s="154"/>
      <c r="Z2872" s="154"/>
      <c r="AA2872" s="154"/>
      <c r="AB2872" s="154"/>
      <c r="AC2872" s="154"/>
      <c r="AD2872" s="154"/>
      <c r="AE2872" s="154"/>
      <c r="AF2872" s="154"/>
      <c r="AG2872" s="63">
        <f t="shared" si="879"/>
        <v>0</v>
      </c>
      <c r="AH2872" s="56">
        <f t="shared" si="880"/>
        <v>0</v>
      </c>
      <c r="AI2872" s="56">
        <f t="shared" si="881"/>
        <v>0</v>
      </c>
      <c r="AJ2872" s="56">
        <f t="shared" si="882"/>
        <v>0</v>
      </c>
      <c r="AK2872" s="56">
        <f t="shared" si="883"/>
        <v>0</v>
      </c>
      <c r="AL2872" s="56">
        <f t="shared" si="884"/>
        <v>0</v>
      </c>
      <c r="AM2872" s="56">
        <f t="shared" si="885"/>
        <v>0</v>
      </c>
      <c r="AN2872" s="56">
        <f t="shared" si="886"/>
        <v>0</v>
      </c>
      <c r="AO2872" s="56">
        <f t="shared" si="887"/>
        <v>0</v>
      </c>
      <c r="AP2872" s="56">
        <f t="shared" si="888"/>
        <v>0</v>
      </c>
      <c r="AQ2872" s="56">
        <f t="shared" si="889"/>
        <v>0</v>
      </c>
      <c r="AR2872" s="86">
        <f t="shared" si="890"/>
        <v>0</v>
      </c>
    </row>
    <row r="2873" spans="1:44" x14ac:dyDescent="0.25">
      <c r="A2873" s="178"/>
      <c r="B2873" s="55" t="str">
        <f>_xlfn.IFNA(VLOOKUP(A2873,'Ajánlatkérő(k) adatai'!$B$4:$C$205,2,0),"")</f>
        <v/>
      </c>
      <c r="C2873" s="178"/>
      <c r="D2873" s="55" t="str">
        <f>_xlfn.IFNA(VLOOKUP(C2873,'Számlafizető(k) adatai'!$C$4:$D$203,2,0),"")</f>
        <v/>
      </c>
      <c r="E2873" s="55" t="str">
        <f>_xlfn.IFNA(VLOOKUP(C2873,'Számlafizető(k) adatai'!$C$4:$M$203,11,0),"")</f>
        <v/>
      </c>
      <c r="F2873" s="178"/>
      <c r="G2873" s="178"/>
      <c r="H2873" s="178"/>
      <c r="I2873" s="55" t="str">
        <f>IF(F2873="","",VLOOKUP(LEFT(F2873,5),'Technikai cellák'!B:C,2,0))</f>
        <v/>
      </c>
      <c r="J2873" s="55" t="str">
        <f>IF(F2873="","",VLOOKUP(I2873,'Technikai cellák'!$C$1:$D$12,2,0))</f>
        <v/>
      </c>
      <c r="K2873" s="179"/>
      <c r="L2873" s="67" t="str">
        <f t="shared" si="873"/>
        <v/>
      </c>
      <c r="M2873" s="68">
        <f t="shared" si="874"/>
        <v>0</v>
      </c>
      <c r="N2873" s="66">
        <f t="shared" si="875"/>
        <v>0</v>
      </c>
      <c r="O2873" s="152"/>
      <c r="P2873" s="172">
        <f t="shared" si="872"/>
        <v>0</v>
      </c>
      <c r="Q2873" s="69">
        <f t="shared" si="876"/>
        <v>0</v>
      </c>
      <c r="R2873" s="62">
        <f t="shared" si="877"/>
        <v>0</v>
      </c>
      <c r="S2873" s="153"/>
      <c r="T2873" s="118" t="str">
        <f t="shared" si="878"/>
        <v/>
      </c>
      <c r="U2873" s="154"/>
      <c r="V2873" s="154"/>
      <c r="W2873" s="154"/>
      <c r="X2873" s="154"/>
      <c r="Y2873" s="154"/>
      <c r="Z2873" s="154"/>
      <c r="AA2873" s="154"/>
      <c r="AB2873" s="154"/>
      <c r="AC2873" s="154"/>
      <c r="AD2873" s="154"/>
      <c r="AE2873" s="154"/>
      <c r="AF2873" s="154"/>
      <c r="AG2873" s="63">
        <f t="shared" si="879"/>
        <v>0</v>
      </c>
      <c r="AH2873" s="56">
        <f t="shared" si="880"/>
        <v>0</v>
      </c>
      <c r="AI2873" s="56">
        <f t="shared" si="881"/>
        <v>0</v>
      </c>
      <c r="AJ2873" s="56">
        <f t="shared" si="882"/>
        <v>0</v>
      </c>
      <c r="AK2873" s="56">
        <f t="shared" si="883"/>
        <v>0</v>
      </c>
      <c r="AL2873" s="56">
        <f t="shared" si="884"/>
        <v>0</v>
      </c>
      <c r="AM2873" s="56">
        <f t="shared" si="885"/>
        <v>0</v>
      </c>
      <c r="AN2873" s="56">
        <f t="shared" si="886"/>
        <v>0</v>
      </c>
      <c r="AO2873" s="56">
        <f t="shared" si="887"/>
        <v>0</v>
      </c>
      <c r="AP2873" s="56">
        <f t="shared" si="888"/>
        <v>0</v>
      </c>
      <c r="AQ2873" s="56">
        <f t="shared" si="889"/>
        <v>0</v>
      </c>
      <c r="AR2873" s="86">
        <f t="shared" si="890"/>
        <v>0</v>
      </c>
    </row>
    <row r="2874" spans="1:44" x14ac:dyDescent="0.25">
      <c r="A2874" s="178"/>
      <c r="B2874" s="55" t="str">
        <f>_xlfn.IFNA(VLOOKUP(A2874,'Ajánlatkérő(k) adatai'!$B$4:$C$205,2,0),"")</f>
        <v/>
      </c>
      <c r="C2874" s="178"/>
      <c r="D2874" s="55" t="str">
        <f>_xlfn.IFNA(VLOOKUP(C2874,'Számlafizető(k) adatai'!$C$4:$D$203,2,0),"")</f>
        <v/>
      </c>
      <c r="E2874" s="55" t="str">
        <f>_xlfn.IFNA(VLOOKUP(C2874,'Számlafizető(k) adatai'!$C$4:$M$203,11,0),"")</f>
        <v/>
      </c>
      <c r="F2874" s="178"/>
      <c r="G2874" s="178"/>
      <c r="H2874" s="178"/>
      <c r="I2874" s="55" t="str">
        <f>IF(F2874="","",VLOOKUP(LEFT(F2874,5),'Technikai cellák'!B:C,2,0))</f>
        <v/>
      </c>
      <c r="J2874" s="55" t="str">
        <f>IF(F2874="","",VLOOKUP(I2874,'Technikai cellák'!$C$1:$D$12,2,0))</f>
        <v/>
      </c>
      <c r="K2874" s="179"/>
      <c r="L2874" s="67" t="str">
        <f t="shared" si="873"/>
        <v/>
      </c>
      <c r="M2874" s="68">
        <f t="shared" si="874"/>
        <v>0</v>
      </c>
      <c r="N2874" s="66">
        <f t="shared" si="875"/>
        <v>0</v>
      </c>
      <c r="O2874" s="152"/>
      <c r="P2874" s="172">
        <f t="shared" si="872"/>
        <v>0</v>
      </c>
      <c r="Q2874" s="69">
        <f t="shared" si="876"/>
        <v>0</v>
      </c>
      <c r="R2874" s="62">
        <f t="shared" si="877"/>
        <v>0</v>
      </c>
      <c r="S2874" s="153"/>
      <c r="T2874" s="118" t="str">
        <f t="shared" si="878"/>
        <v/>
      </c>
      <c r="U2874" s="154"/>
      <c r="V2874" s="154"/>
      <c r="W2874" s="154"/>
      <c r="X2874" s="154"/>
      <c r="Y2874" s="154"/>
      <c r="Z2874" s="154"/>
      <c r="AA2874" s="154"/>
      <c r="AB2874" s="154"/>
      <c r="AC2874" s="154"/>
      <c r="AD2874" s="154"/>
      <c r="AE2874" s="154"/>
      <c r="AF2874" s="154"/>
      <c r="AG2874" s="63">
        <f t="shared" si="879"/>
        <v>0</v>
      </c>
      <c r="AH2874" s="56">
        <f t="shared" si="880"/>
        <v>0</v>
      </c>
      <c r="AI2874" s="56">
        <f t="shared" si="881"/>
        <v>0</v>
      </c>
      <c r="AJ2874" s="56">
        <f t="shared" si="882"/>
        <v>0</v>
      </c>
      <c r="AK2874" s="56">
        <f t="shared" si="883"/>
        <v>0</v>
      </c>
      <c r="AL2874" s="56">
        <f t="shared" si="884"/>
        <v>0</v>
      </c>
      <c r="AM2874" s="56">
        <f t="shared" si="885"/>
        <v>0</v>
      </c>
      <c r="AN2874" s="56">
        <f t="shared" si="886"/>
        <v>0</v>
      </c>
      <c r="AO2874" s="56">
        <f t="shared" si="887"/>
        <v>0</v>
      </c>
      <c r="AP2874" s="56">
        <f t="shared" si="888"/>
        <v>0</v>
      </c>
      <c r="AQ2874" s="56">
        <f t="shared" si="889"/>
        <v>0</v>
      </c>
      <c r="AR2874" s="86">
        <f t="shared" si="890"/>
        <v>0</v>
      </c>
    </row>
    <row r="2875" spans="1:44" x14ac:dyDescent="0.25">
      <c r="A2875" s="178"/>
      <c r="B2875" s="55" t="str">
        <f>_xlfn.IFNA(VLOOKUP(A2875,'Ajánlatkérő(k) adatai'!$B$4:$C$205,2,0),"")</f>
        <v/>
      </c>
      <c r="C2875" s="178"/>
      <c r="D2875" s="55" t="str">
        <f>_xlfn.IFNA(VLOOKUP(C2875,'Számlafizető(k) adatai'!$C$4:$D$203,2,0),"")</f>
        <v/>
      </c>
      <c r="E2875" s="55" t="str">
        <f>_xlfn.IFNA(VLOOKUP(C2875,'Számlafizető(k) adatai'!$C$4:$M$203,11,0),"")</f>
        <v/>
      </c>
      <c r="F2875" s="178"/>
      <c r="G2875" s="178"/>
      <c r="H2875" s="178"/>
      <c r="I2875" s="55" t="str">
        <f>IF(F2875="","",VLOOKUP(LEFT(F2875,5),'Technikai cellák'!B:C,2,0))</f>
        <v/>
      </c>
      <c r="J2875" s="55" t="str">
        <f>IF(F2875="","",VLOOKUP(I2875,'Technikai cellák'!$C$1:$D$12,2,0))</f>
        <v/>
      </c>
      <c r="K2875" s="179"/>
      <c r="L2875" s="67" t="str">
        <f t="shared" si="873"/>
        <v/>
      </c>
      <c r="M2875" s="68">
        <f t="shared" si="874"/>
        <v>0</v>
      </c>
      <c r="N2875" s="66">
        <f t="shared" si="875"/>
        <v>0</v>
      </c>
      <c r="O2875" s="152"/>
      <c r="P2875" s="172">
        <f t="shared" si="872"/>
        <v>0</v>
      </c>
      <c r="Q2875" s="69">
        <f t="shared" si="876"/>
        <v>0</v>
      </c>
      <c r="R2875" s="62">
        <f t="shared" si="877"/>
        <v>0</v>
      </c>
      <c r="S2875" s="153"/>
      <c r="T2875" s="118" t="str">
        <f t="shared" si="878"/>
        <v/>
      </c>
      <c r="U2875" s="154"/>
      <c r="V2875" s="154"/>
      <c r="W2875" s="154"/>
      <c r="X2875" s="154"/>
      <c r="Y2875" s="154"/>
      <c r="Z2875" s="154"/>
      <c r="AA2875" s="154"/>
      <c r="AB2875" s="154"/>
      <c r="AC2875" s="154"/>
      <c r="AD2875" s="154"/>
      <c r="AE2875" s="154"/>
      <c r="AF2875" s="154"/>
      <c r="AG2875" s="63">
        <f t="shared" si="879"/>
        <v>0</v>
      </c>
      <c r="AH2875" s="56">
        <f t="shared" si="880"/>
        <v>0</v>
      </c>
      <c r="AI2875" s="56">
        <f t="shared" si="881"/>
        <v>0</v>
      </c>
      <c r="AJ2875" s="56">
        <f t="shared" si="882"/>
        <v>0</v>
      </c>
      <c r="AK2875" s="56">
        <f t="shared" si="883"/>
        <v>0</v>
      </c>
      <c r="AL2875" s="56">
        <f t="shared" si="884"/>
        <v>0</v>
      </c>
      <c r="AM2875" s="56">
        <f t="shared" si="885"/>
        <v>0</v>
      </c>
      <c r="AN2875" s="56">
        <f t="shared" si="886"/>
        <v>0</v>
      </c>
      <c r="AO2875" s="56">
        <f t="shared" si="887"/>
        <v>0</v>
      </c>
      <c r="AP2875" s="56">
        <f t="shared" si="888"/>
        <v>0</v>
      </c>
      <c r="AQ2875" s="56">
        <f t="shared" si="889"/>
        <v>0</v>
      </c>
      <c r="AR2875" s="86">
        <f t="shared" si="890"/>
        <v>0</v>
      </c>
    </row>
    <row r="2876" spans="1:44" x14ac:dyDescent="0.25">
      <c r="A2876" s="178"/>
      <c r="B2876" s="55" t="str">
        <f>_xlfn.IFNA(VLOOKUP(A2876,'Ajánlatkérő(k) adatai'!$B$4:$C$205,2,0),"")</f>
        <v/>
      </c>
      <c r="C2876" s="178"/>
      <c r="D2876" s="55" t="str">
        <f>_xlfn.IFNA(VLOOKUP(C2876,'Számlafizető(k) adatai'!$C$4:$D$203,2,0),"")</f>
        <v/>
      </c>
      <c r="E2876" s="55" t="str">
        <f>_xlfn.IFNA(VLOOKUP(C2876,'Számlafizető(k) adatai'!$C$4:$M$203,11,0),"")</f>
        <v/>
      </c>
      <c r="F2876" s="178"/>
      <c r="G2876" s="178"/>
      <c r="H2876" s="178"/>
      <c r="I2876" s="55" t="str">
        <f>IF(F2876="","",VLOOKUP(LEFT(F2876,5),'Technikai cellák'!B:C,2,0))</f>
        <v/>
      </c>
      <c r="J2876" s="55" t="str">
        <f>IF(F2876="","",VLOOKUP(I2876,'Technikai cellák'!$C$1:$D$12,2,0))</f>
        <v/>
      </c>
      <c r="K2876" s="179"/>
      <c r="L2876" s="67" t="str">
        <f t="shared" si="873"/>
        <v/>
      </c>
      <c r="M2876" s="68">
        <f t="shared" si="874"/>
        <v>0</v>
      </c>
      <c r="N2876" s="66">
        <f t="shared" si="875"/>
        <v>0</v>
      </c>
      <c r="O2876" s="152"/>
      <c r="P2876" s="172">
        <f t="shared" si="872"/>
        <v>0</v>
      </c>
      <c r="Q2876" s="69">
        <f t="shared" si="876"/>
        <v>0</v>
      </c>
      <c r="R2876" s="62">
        <f t="shared" si="877"/>
        <v>0</v>
      </c>
      <c r="S2876" s="153"/>
      <c r="T2876" s="118" t="str">
        <f t="shared" si="878"/>
        <v/>
      </c>
      <c r="U2876" s="154"/>
      <c r="V2876" s="154"/>
      <c r="W2876" s="154"/>
      <c r="X2876" s="154"/>
      <c r="Y2876" s="154"/>
      <c r="Z2876" s="154"/>
      <c r="AA2876" s="154"/>
      <c r="AB2876" s="154"/>
      <c r="AC2876" s="154"/>
      <c r="AD2876" s="154"/>
      <c r="AE2876" s="154"/>
      <c r="AF2876" s="154"/>
      <c r="AG2876" s="63">
        <f t="shared" si="879"/>
        <v>0</v>
      </c>
      <c r="AH2876" s="56">
        <f t="shared" si="880"/>
        <v>0</v>
      </c>
      <c r="AI2876" s="56">
        <f t="shared" si="881"/>
        <v>0</v>
      </c>
      <c r="AJ2876" s="56">
        <f t="shared" si="882"/>
        <v>0</v>
      </c>
      <c r="AK2876" s="56">
        <f t="shared" si="883"/>
        <v>0</v>
      </c>
      <c r="AL2876" s="56">
        <f t="shared" si="884"/>
        <v>0</v>
      </c>
      <c r="AM2876" s="56">
        <f t="shared" si="885"/>
        <v>0</v>
      </c>
      <c r="AN2876" s="56">
        <f t="shared" si="886"/>
        <v>0</v>
      </c>
      <c r="AO2876" s="56">
        <f t="shared" si="887"/>
        <v>0</v>
      </c>
      <c r="AP2876" s="56">
        <f t="shared" si="888"/>
        <v>0</v>
      </c>
      <c r="AQ2876" s="56">
        <f t="shared" si="889"/>
        <v>0</v>
      </c>
      <c r="AR2876" s="86">
        <f t="shared" si="890"/>
        <v>0</v>
      </c>
    </row>
    <row r="2877" spans="1:44" x14ac:dyDescent="0.25">
      <c r="A2877" s="178"/>
      <c r="B2877" s="55" t="str">
        <f>_xlfn.IFNA(VLOOKUP(A2877,'Ajánlatkérő(k) adatai'!$B$4:$C$205,2,0),"")</f>
        <v/>
      </c>
      <c r="C2877" s="178"/>
      <c r="D2877" s="55" t="str">
        <f>_xlfn.IFNA(VLOOKUP(C2877,'Számlafizető(k) adatai'!$C$4:$D$203,2,0),"")</f>
        <v/>
      </c>
      <c r="E2877" s="55" t="str">
        <f>_xlfn.IFNA(VLOOKUP(C2877,'Számlafizető(k) adatai'!$C$4:$M$203,11,0),"")</f>
        <v/>
      </c>
      <c r="F2877" s="178"/>
      <c r="G2877" s="178"/>
      <c r="H2877" s="178"/>
      <c r="I2877" s="55" t="str">
        <f>IF(F2877="","",VLOOKUP(LEFT(F2877,5),'Technikai cellák'!B:C,2,0))</f>
        <v/>
      </c>
      <c r="J2877" s="55" t="str">
        <f>IF(F2877="","",VLOOKUP(I2877,'Technikai cellák'!$C$1:$D$12,2,0))</f>
        <v/>
      </c>
      <c r="K2877" s="179"/>
      <c r="L2877" s="67" t="str">
        <f t="shared" si="873"/>
        <v/>
      </c>
      <c r="M2877" s="68">
        <f t="shared" si="874"/>
        <v>0</v>
      </c>
      <c r="N2877" s="66">
        <f t="shared" si="875"/>
        <v>0</v>
      </c>
      <c r="O2877" s="152"/>
      <c r="P2877" s="172">
        <f t="shared" si="872"/>
        <v>0</v>
      </c>
      <c r="Q2877" s="69">
        <f t="shared" si="876"/>
        <v>0</v>
      </c>
      <c r="R2877" s="62">
        <f t="shared" si="877"/>
        <v>0</v>
      </c>
      <c r="S2877" s="153"/>
      <c r="T2877" s="118" t="str">
        <f t="shared" si="878"/>
        <v/>
      </c>
      <c r="U2877" s="154"/>
      <c r="V2877" s="154"/>
      <c r="W2877" s="154"/>
      <c r="X2877" s="154"/>
      <c r="Y2877" s="154"/>
      <c r="Z2877" s="154"/>
      <c r="AA2877" s="154"/>
      <c r="AB2877" s="154"/>
      <c r="AC2877" s="154"/>
      <c r="AD2877" s="154"/>
      <c r="AE2877" s="154"/>
      <c r="AF2877" s="154"/>
      <c r="AG2877" s="63">
        <f t="shared" si="879"/>
        <v>0</v>
      </c>
      <c r="AH2877" s="56">
        <f t="shared" si="880"/>
        <v>0</v>
      </c>
      <c r="AI2877" s="56">
        <f t="shared" si="881"/>
        <v>0</v>
      </c>
      <c r="AJ2877" s="56">
        <f t="shared" si="882"/>
        <v>0</v>
      </c>
      <c r="AK2877" s="56">
        <f t="shared" si="883"/>
        <v>0</v>
      </c>
      <c r="AL2877" s="56">
        <f t="shared" si="884"/>
        <v>0</v>
      </c>
      <c r="AM2877" s="56">
        <f t="shared" si="885"/>
        <v>0</v>
      </c>
      <c r="AN2877" s="56">
        <f t="shared" si="886"/>
        <v>0</v>
      </c>
      <c r="AO2877" s="56">
        <f t="shared" si="887"/>
        <v>0</v>
      </c>
      <c r="AP2877" s="56">
        <f t="shared" si="888"/>
        <v>0</v>
      </c>
      <c r="AQ2877" s="56">
        <f t="shared" si="889"/>
        <v>0</v>
      </c>
      <c r="AR2877" s="86">
        <f t="shared" si="890"/>
        <v>0</v>
      </c>
    </row>
    <row r="2878" spans="1:44" x14ac:dyDescent="0.25">
      <c r="A2878" s="178"/>
      <c r="B2878" s="55" t="str">
        <f>_xlfn.IFNA(VLOOKUP(A2878,'Ajánlatkérő(k) adatai'!$B$4:$C$205,2,0),"")</f>
        <v/>
      </c>
      <c r="C2878" s="178"/>
      <c r="D2878" s="55" t="str">
        <f>_xlfn.IFNA(VLOOKUP(C2878,'Számlafizető(k) adatai'!$C$4:$D$203,2,0),"")</f>
        <v/>
      </c>
      <c r="E2878" s="55" t="str">
        <f>_xlfn.IFNA(VLOOKUP(C2878,'Számlafizető(k) adatai'!$C$4:$M$203,11,0),"")</f>
        <v/>
      </c>
      <c r="F2878" s="178"/>
      <c r="G2878" s="178"/>
      <c r="H2878" s="178"/>
      <c r="I2878" s="55" t="str">
        <f>IF(F2878="","",VLOOKUP(LEFT(F2878,5),'Technikai cellák'!B:C,2,0))</f>
        <v/>
      </c>
      <c r="J2878" s="55" t="str">
        <f>IF(F2878="","",VLOOKUP(I2878,'Technikai cellák'!$C$1:$D$12,2,0))</f>
        <v/>
      </c>
      <c r="K2878" s="179"/>
      <c r="L2878" s="67" t="str">
        <f t="shared" si="873"/>
        <v/>
      </c>
      <c r="M2878" s="68">
        <f t="shared" si="874"/>
        <v>0</v>
      </c>
      <c r="N2878" s="66">
        <f t="shared" si="875"/>
        <v>0</v>
      </c>
      <c r="O2878" s="152"/>
      <c r="P2878" s="172">
        <f t="shared" si="872"/>
        <v>0</v>
      </c>
      <c r="Q2878" s="69">
        <f t="shared" si="876"/>
        <v>0</v>
      </c>
      <c r="R2878" s="62">
        <f t="shared" si="877"/>
        <v>0</v>
      </c>
      <c r="S2878" s="153"/>
      <c r="T2878" s="118" t="str">
        <f t="shared" si="878"/>
        <v/>
      </c>
      <c r="U2878" s="154"/>
      <c r="V2878" s="154"/>
      <c r="W2878" s="154"/>
      <c r="X2878" s="154"/>
      <c r="Y2878" s="154"/>
      <c r="Z2878" s="154"/>
      <c r="AA2878" s="154"/>
      <c r="AB2878" s="154"/>
      <c r="AC2878" s="154"/>
      <c r="AD2878" s="154"/>
      <c r="AE2878" s="154"/>
      <c r="AF2878" s="154"/>
      <c r="AG2878" s="63">
        <f t="shared" si="879"/>
        <v>0</v>
      </c>
      <c r="AH2878" s="56">
        <f t="shared" si="880"/>
        <v>0</v>
      </c>
      <c r="AI2878" s="56">
        <f t="shared" si="881"/>
        <v>0</v>
      </c>
      <c r="AJ2878" s="56">
        <f t="shared" si="882"/>
        <v>0</v>
      </c>
      <c r="AK2878" s="56">
        <f t="shared" si="883"/>
        <v>0</v>
      </c>
      <c r="AL2878" s="56">
        <f t="shared" si="884"/>
        <v>0</v>
      </c>
      <c r="AM2878" s="56">
        <f t="shared" si="885"/>
        <v>0</v>
      </c>
      <c r="AN2878" s="56">
        <f t="shared" si="886"/>
        <v>0</v>
      </c>
      <c r="AO2878" s="56">
        <f t="shared" si="887"/>
        <v>0</v>
      </c>
      <c r="AP2878" s="56">
        <f t="shared" si="888"/>
        <v>0</v>
      </c>
      <c r="AQ2878" s="56">
        <f t="shared" si="889"/>
        <v>0</v>
      </c>
      <c r="AR2878" s="86">
        <f t="shared" si="890"/>
        <v>0</v>
      </c>
    </row>
    <row r="2879" spans="1:44" x14ac:dyDescent="0.25">
      <c r="A2879" s="178"/>
      <c r="B2879" s="55" t="str">
        <f>_xlfn.IFNA(VLOOKUP(A2879,'Ajánlatkérő(k) adatai'!$B$4:$C$205,2,0),"")</f>
        <v/>
      </c>
      <c r="C2879" s="178"/>
      <c r="D2879" s="55" t="str">
        <f>_xlfn.IFNA(VLOOKUP(C2879,'Számlafizető(k) adatai'!$C$4:$D$203,2,0),"")</f>
        <v/>
      </c>
      <c r="E2879" s="55" t="str">
        <f>_xlfn.IFNA(VLOOKUP(C2879,'Számlafizető(k) adatai'!$C$4:$M$203,11,0),"")</f>
        <v/>
      </c>
      <c r="F2879" s="178"/>
      <c r="G2879" s="178"/>
      <c r="H2879" s="178"/>
      <c r="I2879" s="55" t="str">
        <f>IF(F2879="","",VLOOKUP(LEFT(F2879,5),'Technikai cellák'!B:C,2,0))</f>
        <v/>
      </c>
      <c r="J2879" s="55" t="str">
        <f>IF(F2879="","",VLOOKUP(I2879,'Technikai cellák'!$C$1:$D$12,2,0))</f>
        <v/>
      </c>
      <c r="K2879" s="179"/>
      <c r="L2879" s="67" t="str">
        <f t="shared" si="873"/>
        <v/>
      </c>
      <c r="M2879" s="68">
        <f t="shared" si="874"/>
        <v>0</v>
      </c>
      <c r="N2879" s="66">
        <f t="shared" si="875"/>
        <v>0</v>
      </c>
      <c r="O2879" s="152"/>
      <c r="P2879" s="172">
        <f t="shared" si="872"/>
        <v>0</v>
      </c>
      <c r="Q2879" s="69">
        <f t="shared" si="876"/>
        <v>0</v>
      </c>
      <c r="R2879" s="62">
        <f t="shared" si="877"/>
        <v>0</v>
      </c>
      <c r="S2879" s="153"/>
      <c r="T2879" s="118" t="str">
        <f t="shared" si="878"/>
        <v/>
      </c>
      <c r="U2879" s="154"/>
      <c r="V2879" s="154"/>
      <c r="W2879" s="154"/>
      <c r="X2879" s="154"/>
      <c r="Y2879" s="154"/>
      <c r="Z2879" s="154"/>
      <c r="AA2879" s="154"/>
      <c r="AB2879" s="154"/>
      <c r="AC2879" s="154"/>
      <c r="AD2879" s="154"/>
      <c r="AE2879" s="154"/>
      <c r="AF2879" s="154"/>
      <c r="AG2879" s="63">
        <f t="shared" si="879"/>
        <v>0</v>
      </c>
      <c r="AH2879" s="56">
        <f t="shared" si="880"/>
        <v>0</v>
      </c>
      <c r="AI2879" s="56">
        <f t="shared" si="881"/>
        <v>0</v>
      </c>
      <c r="AJ2879" s="56">
        <f t="shared" si="882"/>
        <v>0</v>
      </c>
      <c r="AK2879" s="56">
        <f t="shared" si="883"/>
        <v>0</v>
      </c>
      <c r="AL2879" s="56">
        <f t="shared" si="884"/>
        <v>0</v>
      </c>
      <c r="AM2879" s="56">
        <f t="shared" si="885"/>
        <v>0</v>
      </c>
      <c r="AN2879" s="56">
        <f t="shared" si="886"/>
        <v>0</v>
      </c>
      <c r="AO2879" s="56">
        <f t="shared" si="887"/>
        <v>0</v>
      </c>
      <c r="AP2879" s="56">
        <f t="shared" si="888"/>
        <v>0</v>
      </c>
      <c r="AQ2879" s="56">
        <f t="shared" si="889"/>
        <v>0</v>
      </c>
      <c r="AR2879" s="86">
        <f t="shared" si="890"/>
        <v>0</v>
      </c>
    </row>
    <row r="2880" spans="1:44" x14ac:dyDescent="0.25">
      <c r="A2880" s="178"/>
      <c r="B2880" s="55" t="str">
        <f>_xlfn.IFNA(VLOOKUP(A2880,'Ajánlatkérő(k) adatai'!$B$4:$C$205,2,0),"")</f>
        <v/>
      </c>
      <c r="C2880" s="178"/>
      <c r="D2880" s="55" t="str">
        <f>_xlfn.IFNA(VLOOKUP(C2880,'Számlafizető(k) adatai'!$C$4:$D$203,2,0),"")</f>
        <v/>
      </c>
      <c r="E2880" s="55" t="str">
        <f>_xlfn.IFNA(VLOOKUP(C2880,'Számlafizető(k) adatai'!$C$4:$M$203,11,0),"")</f>
        <v/>
      </c>
      <c r="F2880" s="178"/>
      <c r="G2880" s="178"/>
      <c r="H2880" s="178"/>
      <c r="I2880" s="55" t="str">
        <f>IF(F2880="","",VLOOKUP(LEFT(F2880,5),'Technikai cellák'!B:C,2,0))</f>
        <v/>
      </c>
      <c r="J2880" s="55" t="str">
        <f>IF(F2880="","",VLOOKUP(I2880,'Technikai cellák'!$C$1:$D$12,2,0))</f>
        <v/>
      </c>
      <c r="K2880" s="179"/>
      <c r="L2880" s="67" t="str">
        <f t="shared" si="873"/>
        <v/>
      </c>
      <c r="M2880" s="68">
        <f t="shared" si="874"/>
        <v>0</v>
      </c>
      <c r="N2880" s="66">
        <f t="shared" si="875"/>
        <v>0</v>
      </c>
      <c r="O2880" s="152"/>
      <c r="P2880" s="172">
        <f t="shared" si="872"/>
        <v>0</v>
      </c>
      <c r="Q2880" s="69">
        <f t="shared" si="876"/>
        <v>0</v>
      </c>
      <c r="R2880" s="62">
        <f t="shared" si="877"/>
        <v>0</v>
      </c>
      <c r="S2880" s="153"/>
      <c r="T2880" s="118" t="str">
        <f t="shared" si="878"/>
        <v/>
      </c>
      <c r="U2880" s="154"/>
      <c r="V2880" s="154"/>
      <c r="W2880" s="154"/>
      <c r="X2880" s="154"/>
      <c r="Y2880" s="154"/>
      <c r="Z2880" s="154"/>
      <c r="AA2880" s="154"/>
      <c r="AB2880" s="154"/>
      <c r="AC2880" s="154"/>
      <c r="AD2880" s="154"/>
      <c r="AE2880" s="154"/>
      <c r="AF2880" s="154"/>
      <c r="AG2880" s="63">
        <f t="shared" si="879"/>
        <v>0</v>
      </c>
      <c r="AH2880" s="56">
        <f t="shared" si="880"/>
        <v>0</v>
      </c>
      <c r="AI2880" s="56">
        <f t="shared" si="881"/>
        <v>0</v>
      </c>
      <c r="AJ2880" s="56">
        <f t="shared" si="882"/>
        <v>0</v>
      </c>
      <c r="AK2880" s="56">
        <f t="shared" si="883"/>
        <v>0</v>
      </c>
      <c r="AL2880" s="56">
        <f t="shared" si="884"/>
        <v>0</v>
      </c>
      <c r="AM2880" s="56">
        <f t="shared" si="885"/>
        <v>0</v>
      </c>
      <c r="AN2880" s="56">
        <f t="shared" si="886"/>
        <v>0</v>
      </c>
      <c r="AO2880" s="56">
        <f t="shared" si="887"/>
        <v>0</v>
      </c>
      <c r="AP2880" s="56">
        <f t="shared" si="888"/>
        <v>0</v>
      </c>
      <c r="AQ2880" s="56">
        <f t="shared" si="889"/>
        <v>0</v>
      </c>
      <c r="AR2880" s="86">
        <f t="shared" si="890"/>
        <v>0</v>
      </c>
    </row>
    <row r="2881" spans="1:44" x14ac:dyDescent="0.25">
      <c r="A2881" s="178"/>
      <c r="B2881" s="55" t="str">
        <f>_xlfn.IFNA(VLOOKUP(A2881,'Ajánlatkérő(k) adatai'!$B$4:$C$205,2,0),"")</f>
        <v/>
      </c>
      <c r="C2881" s="178"/>
      <c r="D2881" s="55" t="str">
        <f>_xlfn.IFNA(VLOOKUP(C2881,'Számlafizető(k) adatai'!$C$4:$D$203,2,0),"")</f>
        <v/>
      </c>
      <c r="E2881" s="55" t="str">
        <f>_xlfn.IFNA(VLOOKUP(C2881,'Számlafizető(k) adatai'!$C$4:$M$203,11,0),"")</f>
        <v/>
      </c>
      <c r="F2881" s="178"/>
      <c r="G2881" s="178"/>
      <c r="H2881" s="178"/>
      <c r="I2881" s="55" t="str">
        <f>IF(F2881="","",VLOOKUP(LEFT(F2881,5),'Technikai cellák'!B:C,2,0))</f>
        <v/>
      </c>
      <c r="J2881" s="55" t="str">
        <f>IF(F2881="","",VLOOKUP(I2881,'Technikai cellák'!$C$1:$D$12,2,0))</f>
        <v/>
      </c>
      <c r="K2881" s="179"/>
      <c r="L2881" s="67" t="str">
        <f t="shared" si="873"/>
        <v/>
      </c>
      <c r="M2881" s="68">
        <f t="shared" si="874"/>
        <v>0</v>
      </c>
      <c r="N2881" s="66">
        <f t="shared" si="875"/>
        <v>0</v>
      </c>
      <c r="O2881" s="152"/>
      <c r="P2881" s="172">
        <f t="shared" si="872"/>
        <v>0</v>
      </c>
      <c r="Q2881" s="69">
        <f t="shared" si="876"/>
        <v>0</v>
      </c>
      <c r="R2881" s="62">
        <f t="shared" si="877"/>
        <v>0</v>
      </c>
      <c r="S2881" s="153"/>
      <c r="T2881" s="118" t="str">
        <f t="shared" si="878"/>
        <v/>
      </c>
      <c r="U2881" s="154"/>
      <c r="V2881" s="154"/>
      <c r="W2881" s="154"/>
      <c r="X2881" s="154"/>
      <c r="Y2881" s="154"/>
      <c r="Z2881" s="154"/>
      <c r="AA2881" s="154"/>
      <c r="AB2881" s="154"/>
      <c r="AC2881" s="154"/>
      <c r="AD2881" s="154"/>
      <c r="AE2881" s="154"/>
      <c r="AF2881" s="154"/>
      <c r="AG2881" s="63">
        <f t="shared" si="879"/>
        <v>0</v>
      </c>
      <c r="AH2881" s="56">
        <f t="shared" si="880"/>
        <v>0</v>
      </c>
      <c r="AI2881" s="56">
        <f t="shared" si="881"/>
        <v>0</v>
      </c>
      <c r="AJ2881" s="56">
        <f t="shared" si="882"/>
        <v>0</v>
      </c>
      <c r="AK2881" s="56">
        <f t="shared" si="883"/>
        <v>0</v>
      </c>
      <c r="AL2881" s="56">
        <f t="shared" si="884"/>
        <v>0</v>
      </c>
      <c r="AM2881" s="56">
        <f t="shared" si="885"/>
        <v>0</v>
      </c>
      <c r="AN2881" s="56">
        <f t="shared" si="886"/>
        <v>0</v>
      </c>
      <c r="AO2881" s="56">
        <f t="shared" si="887"/>
        <v>0</v>
      </c>
      <c r="AP2881" s="56">
        <f t="shared" si="888"/>
        <v>0</v>
      </c>
      <c r="AQ2881" s="56">
        <f t="shared" si="889"/>
        <v>0</v>
      </c>
      <c r="AR2881" s="86">
        <f t="shared" si="890"/>
        <v>0</v>
      </c>
    </row>
    <row r="2882" spans="1:44" x14ac:dyDescent="0.25">
      <c r="A2882" s="178"/>
      <c r="B2882" s="55" t="str">
        <f>_xlfn.IFNA(VLOOKUP(A2882,'Ajánlatkérő(k) adatai'!$B$4:$C$205,2,0),"")</f>
        <v/>
      </c>
      <c r="C2882" s="178"/>
      <c r="D2882" s="55" t="str">
        <f>_xlfn.IFNA(VLOOKUP(C2882,'Számlafizető(k) adatai'!$C$4:$D$203,2,0),"")</f>
        <v/>
      </c>
      <c r="E2882" s="55" t="str">
        <f>_xlfn.IFNA(VLOOKUP(C2882,'Számlafizető(k) adatai'!$C$4:$M$203,11,0),"")</f>
        <v/>
      </c>
      <c r="F2882" s="178"/>
      <c r="G2882" s="178"/>
      <c r="H2882" s="178"/>
      <c r="I2882" s="55" t="str">
        <f>IF(F2882="","",VLOOKUP(LEFT(F2882,5),'Technikai cellák'!B:C,2,0))</f>
        <v/>
      </c>
      <c r="J2882" s="55" t="str">
        <f>IF(F2882="","",VLOOKUP(I2882,'Technikai cellák'!$C$1:$D$12,2,0))</f>
        <v/>
      </c>
      <c r="K2882" s="179"/>
      <c r="L2882" s="67" t="str">
        <f t="shared" si="873"/>
        <v/>
      </c>
      <c r="M2882" s="68">
        <f t="shared" si="874"/>
        <v>0</v>
      </c>
      <c r="N2882" s="66">
        <f t="shared" si="875"/>
        <v>0</v>
      </c>
      <c r="O2882" s="152"/>
      <c r="P2882" s="172">
        <f t="shared" si="872"/>
        <v>0</v>
      </c>
      <c r="Q2882" s="69">
        <f t="shared" si="876"/>
        <v>0</v>
      </c>
      <c r="R2882" s="62">
        <f t="shared" si="877"/>
        <v>0</v>
      </c>
      <c r="S2882" s="153"/>
      <c r="T2882" s="118" t="str">
        <f t="shared" si="878"/>
        <v/>
      </c>
      <c r="U2882" s="154"/>
      <c r="V2882" s="154"/>
      <c r="W2882" s="154"/>
      <c r="X2882" s="154"/>
      <c r="Y2882" s="154"/>
      <c r="Z2882" s="154"/>
      <c r="AA2882" s="154"/>
      <c r="AB2882" s="154"/>
      <c r="AC2882" s="154"/>
      <c r="AD2882" s="154"/>
      <c r="AE2882" s="154"/>
      <c r="AF2882" s="154"/>
      <c r="AG2882" s="63">
        <f t="shared" si="879"/>
        <v>0</v>
      </c>
      <c r="AH2882" s="56">
        <f t="shared" si="880"/>
        <v>0</v>
      </c>
      <c r="AI2882" s="56">
        <f t="shared" si="881"/>
        <v>0</v>
      </c>
      <c r="AJ2882" s="56">
        <f t="shared" si="882"/>
        <v>0</v>
      </c>
      <c r="AK2882" s="56">
        <f t="shared" si="883"/>
        <v>0</v>
      </c>
      <c r="AL2882" s="56">
        <f t="shared" si="884"/>
        <v>0</v>
      </c>
      <c r="AM2882" s="56">
        <f t="shared" si="885"/>
        <v>0</v>
      </c>
      <c r="AN2882" s="56">
        <f t="shared" si="886"/>
        <v>0</v>
      </c>
      <c r="AO2882" s="56">
        <f t="shared" si="887"/>
        <v>0</v>
      </c>
      <c r="AP2882" s="56">
        <f t="shared" si="888"/>
        <v>0</v>
      </c>
      <c r="AQ2882" s="56">
        <f t="shared" si="889"/>
        <v>0</v>
      </c>
      <c r="AR2882" s="86">
        <f t="shared" si="890"/>
        <v>0</v>
      </c>
    </row>
    <row r="2883" spans="1:44" x14ac:dyDescent="0.25">
      <c r="A2883" s="178"/>
      <c r="B2883" s="55" t="str">
        <f>_xlfn.IFNA(VLOOKUP(A2883,'Ajánlatkérő(k) adatai'!$B$4:$C$205,2,0),"")</f>
        <v/>
      </c>
      <c r="C2883" s="178"/>
      <c r="D2883" s="55" t="str">
        <f>_xlfn.IFNA(VLOOKUP(C2883,'Számlafizető(k) adatai'!$C$4:$D$203,2,0),"")</f>
        <v/>
      </c>
      <c r="E2883" s="55" t="str">
        <f>_xlfn.IFNA(VLOOKUP(C2883,'Számlafizető(k) adatai'!$C$4:$M$203,11,0),"")</f>
        <v/>
      </c>
      <c r="F2883" s="178"/>
      <c r="G2883" s="178"/>
      <c r="H2883" s="178"/>
      <c r="I2883" s="55" t="str">
        <f>IF(F2883="","",VLOOKUP(LEFT(F2883,5),'Technikai cellák'!B:C,2,0))</f>
        <v/>
      </c>
      <c r="J2883" s="55" t="str">
        <f>IF(F2883="","",VLOOKUP(I2883,'Technikai cellák'!$C$1:$D$12,2,0))</f>
        <v/>
      </c>
      <c r="K2883" s="179"/>
      <c r="L2883" s="67" t="str">
        <f t="shared" si="873"/>
        <v/>
      </c>
      <c r="M2883" s="68">
        <f t="shared" si="874"/>
        <v>0</v>
      </c>
      <c r="N2883" s="66">
        <f t="shared" si="875"/>
        <v>0</v>
      </c>
      <c r="O2883" s="152"/>
      <c r="P2883" s="172">
        <f t="shared" si="872"/>
        <v>0</v>
      </c>
      <c r="Q2883" s="69">
        <f t="shared" si="876"/>
        <v>0</v>
      </c>
      <c r="R2883" s="62">
        <f t="shared" si="877"/>
        <v>0</v>
      </c>
      <c r="S2883" s="153"/>
      <c r="T2883" s="118" t="str">
        <f t="shared" si="878"/>
        <v/>
      </c>
      <c r="U2883" s="154"/>
      <c r="V2883" s="154"/>
      <c r="W2883" s="154"/>
      <c r="X2883" s="154"/>
      <c r="Y2883" s="154"/>
      <c r="Z2883" s="154"/>
      <c r="AA2883" s="154"/>
      <c r="AB2883" s="154"/>
      <c r="AC2883" s="154"/>
      <c r="AD2883" s="154"/>
      <c r="AE2883" s="154"/>
      <c r="AF2883" s="154"/>
      <c r="AG2883" s="63">
        <f t="shared" si="879"/>
        <v>0</v>
      </c>
      <c r="AH2883" s="56">
        <f t="shared" si="880"/>
        <v>0</v>
      </c>
      <c r="AI2883" s="56">
        <f t="shared" si="881"/>
        <v>0</v>
      </c>
      <c r="AJ2883" s="56">
        <f t="shared" si="882"/>
        <v>0</v>
      </c>
      <c r="AK2883" s="56">
        <f t="shared" si="883"/>
        <v>0</v>
      </c>
      <c r="AL2883" s="56">
        <f t="shared" si="884"/>
        <v>0</v>
      </c>
      <c r="AM2883" s="56">
        <f t="shared" si="885"/>
        <v>0</v>
      </c>
      <c r="AN2883" s="56">
        <f t="shared" si="886"/>
        <v>0</v>
      </c>
      <c r="AO2883" s="56">
        <f t="shared" si="887"/>
        <v>0</v>
      </c>
      <c r="AP2883" s="56">
        <f t="shared" si="888"/>
        <v>0</v>
      </c>
      <c r="AQ2883" s="56">
        <f t="shared" si="889"/>
        <v>0</v>
      </c>
      <c r="AR2883" s="86">
        <f t="shared" si="890"/>
        <v>0</v>
      </c>
    </row>
    <row r="2884" spans="1:44" x14ac:dyDescent="0.25">
      <c r="A2884" s="178"/>
      <c r="B2884" s="55" t="str">
        <f>_xlfn.IFNA(VLOOKUP(A2884,'Ajánlatkérő(k) adatai'!$B$4:$C$205,2,0),"")</f>
        <v/>
      </c>
      <c r="C2884" s="178"/>
      <c r="D2884" s="55" t="str">
        <f>_xlfn.IFNA(VLOOKUP(C2884,'Számlafizető(k) adatai'!$C$4:$D$203,2,0),"")</f>
        <v/>
      </c>
      <c r="E2884" s="55" t="str">
        <f>_xlfn.IFNA(VLOOKUP(C2884,'Számlafizető(k) adatai'!$C$4:$M$203,11,0),"")</f>
        <v/>
      </c>
      <c r="F2884" s="178"/>
      <c r="G2884" s="178"/>
      <c r="H2884" s="178"/>
      <c r="I2884" s="55" t="str">
        <f>IF(F2884="","",VLOOKUP(LEFT(F2884,5),'Technikai cellák'!B:C,2,0))</f>
        <v/>
      </c>
      <c r="J2884" s="55" t="str">
        <f>IF(F2884="","",VLOOKUP(I2884,'Technikai cellák'!$C$1:$D$12,2,0))</f>
        <v/>
      </c>
      <c r="K2884" s="179"/>
      <c r="L2884" s="67" t="str">
        <f t="shared" si="873"/>
        <v/>
      </c>
      <c r="M2884" s="68">
        <f t="shared" si="874"/>
        <v>0</v>
      </c>
      <c r="N2884" s="66">
        <f t="shared" si="875"/>
        <v>0</v>
      </c>
      <c r="O2884" s="152"/>
      <c r="P2884" s="172">
        <f t="shared" si="872"/>
        <v>0</v>
      </c>
      <c r="Q2884" s="69">
        <f t="shared" si="876"/>
        <v>0</v>
      </c>
      <c r="R2884" s="62">
        <f t="shared" si="877"/>
        <v>0</v>
      </c>
      <c r="S2884" s="153"/>
      <c r="T2884" s="118" t="str">
        <f t="shared" si="878"/>
        <v/>
      </c>
      <c r="U2884" s="154"/>
      <c r="V2884" s="154"/>
      <c r="W2884" s="154"/>
      <c r="X2884" s="154"/>
      <c r="Y2884" s="154"/>
      <c r="Z2884" s="154"/>
      <c r="AA2884" s="154"/>
      <c r="AB2884" s="154"/>
      <c r="AC2884" s="154"/>
      <c r="AD2884" s="154"/>
      <c r="AE2884" s="154"/>
      <c r="AF2884" s="154"/>
      <c r="AG2884" s="63">
        <f t="shared" si="879"/>
        <v>0</v>
      </c>
      <c r="AH2884" s="56">
        <f t="shared" si="880"/>
        <v>0</v>
      </c>
      <c r="AI2884" s="56">
        <f t="shared" si="881"/>
        <v>0</v>
      </c>
      <c r="AJ2884" s="56">
        <f t="shared" si="882"/>
        <v>0</v>
      </c>
      <c r="AK2884" s="56">
        <f t="shared" si="883"/>
        <v>0</v>
      </c>
      <c r="AL2884" s="56">
        <f t="shared" si="884"/>
        <v>0</v>
      </c>
      <c r="AM2884" s="56">
        <f t="shared" si="885"/>
        <v>0</v>
      </c>
      <c r="AN2884" s="56">
        <f t="shared" si="886"/>
        <v>0</v>
      </c>
      <c r="AO2884" s="56">
        <f t="shared" si="887"/>
        <v>0</v>
      </c>
      <c r="AP2884" s="56">
        <f t="shared" si="888"/>
        <v>0</v>
      </c>
      <c r="AQ2884" s="56">
        <f t="shared" si="889"/>
        <v>0</v>
      </c>
      <c r="AR2884" s="86">
        <f t="shared" si="890"/>
        <v>0</v>
      </c>
    </row>
    <row r="2885" spans="1:44" x14ac:dyDescent="0.25">
      <c r="A2885" s="178"/>
      <c r="B2885" s="55" t="str">
        <f>_xlfn.IFNA(VLOOKUP(A2885,'Ajánlatkérő(k) adatai'!$B$4:$C$205,2,0),"")</f>
        <v/>
      </c>
      <c r="C2885" s="178"/>
      <c r="D2885" s="55" t="str">
        <f>_xlfn.IFNA(VLOOKUP(C2885,'Számlafizető(k) adatai'!$C$4:$D$203,2,0),"")</f>
        <v/>
      </c>
      <c r="E2885" s="55" t="str">
        <f>_xlfn.IFNA(VLOOKUP(C2885,'Számlafizető(k) adatai'!$C$4:$M$203,11,0),"")</f>
        <v/>
      </c>
      <c r="F2885" s="178"/>
      <c r="G2885" s="178"/>
      <c r="H2885" s="178"/>
      <c r="I2885" s="55" t="str">
        <f>IF(F2885="","",VLOOKUP(LEFT(F2885,5),'Technikai cellák'!B:C,2,0))</f>
        <v/>
      </c>
      <c r="J2885" s="55" t="str">
        <f>IF(F2885="","",VLOOKUP(I2885,'Technikai cellák'!$C$1:$D$12,2,0))</f>
        <v/>
      </c>
      <c r="K2885" s="179"/>
      <c r="L2885" s="67" t="str">
        <f t="shared" si="873"/>
        <v/>
      </c>
      <c r="M2885" s="68">
        <f t="shared" si="874"/>
        <v>0</v>
      </c>
      <c r="N2885" s="66">
        <f t="shared" si="875"/>
        <v>0</v>
      </c>
      <c r="O2885" s="152"/>
      <c r="P2885" s="172">
        <f t="shared" si="872"/>
        <v>0</v>
      </c>
      <c r="Q2885" s="69">
        <f t="shared" si="876"/>
        <v>0</v>
      </c>
      <c r="R2885" s="62">
        <f t="shared" si="877"/>
        <v>0</v>
      </c>
      <c r="S2885" s="153"/>
      <c r="T2885" s="118" t="str">
        <f t="shared" si="878"/>
        <v/>
      </c>
      <c r="U2885" s="154"/>
      <c r="V2885" s="154"/>
      <c r="W2885" s="154"/>
      <c r="X2885" s="154"/>
      <c r="Y2885" s="154"/>
      <c r="Z2885" s="154"/>
      <c r="AA2885" s="154"/>
      <c r="AB2885" s="154"/>
      <c r="AC2885" s="154"/>
      <c r="AD2885" s="154"/>
      <c r="AE2885" s="154"/>
      <c r="AF2885" s="154"/>
      <c r="AG2885" s="63">
        <f t="shared" si="879"/>
        <v>0</v>
      </c>
      <c r="AH2885" s="56">
        <f t="shared" si="880"/>
        <v>0</v>
      </c>
      <c r="AI2885" s="56">
        <f t="shared" si="881"/>
        <v>0</v>
      </c>
      <c r="AJ2885" s="56">
        <f t="shared" si="882"/>
        <v>0</v>
      </c>
      <c r="AK2885" s="56">
        <f t="shared" si="883"/>
        <v>0</v>
      </c>
      <c r="AL2885" s="56">
        <f t="shared" si="884"/>
        <v>0</v>
      </c>
      <c r="AM2885" s="56">
        <f t="shared" si="885"/>
        <v>0</v>
      </c>
      <c r="AN2885" s="56">
        <f t="shared" si="886"/>
        <v>0</v>
      </c>
      <c r="AO2885" s="56">
        <f t="shared" si="887"/>
        <v>0</v>
      </c>
      <c r="AP2885" s="56">
        <f t="shared" si="888"/>
        <v>0</v>
      </c>
      <c r="AQ2885" s="56">
        <f t="shared" si="889"/>
        <v>0</v>
      </c>
      <c r="AR2885" s="86">
        <f t="shared" si="890"/>
        <v>0</v>
      </c>
    </row>
    <row r="2886" spans="1:44" x14ac:dyDescent="0.25">
      <c r="A2886" s="178"/>
      <c r="B2886" s="55" t="str">
        <f>_xlfn.IFNA(VLOOKUP(A2886,'Ajánlatkérő(k) adatai'!$B$4:$C$205,2,0),"")</f>
        <v/>
      </c>
      <c r="C2886" s="178"/>
      <c r="D2886" s="55" t="str">
        <f>_xlfn.IFNA(VLOOKUP(C2886,'Számlafizető(k) adatai'!$C$4:$D$203,2,0),"")</f>
        <v/>
      </c>
      <c r="E2886" s="55" t="str">
        <f>_xlfn.IFNA(VLOOKUP(C2886,'Számlafizető(k) adatai'!$C$4:$M$203,11,0),"")</f>
        <v/>
      </c>
      <c r="F2886" s="178"/>
      <c r="G2886" s="178"/>
      <c r="H2886" s="178"/>
      <c r="I2886" s="55" t="str">
        <f>IF(F2886="","",VLOOKUP(LEFT(F2886,5),'Technikai cellák'!B:C,2,0))</f>
        <v/>
      </c>
      <c r="J2886" s="55" t="str">
        <f>IF(F2886="","",VLOOKUP(I2886,'Technikai cellák'!$C$1:$D$12,2,0))</f>
        <v/>
      </c>
      <c r="K2886" s="179"/>
      <c r="L2886" s="67" t="str">
        <f t="shared" si="873"/>
        <v/>
      </c>
      <c r="M2886" s="68">
        <f t="shared" si="874"/>
        <v>0</v>
      </c>
      <c r="N2886" s="66">
        <f t="shared" si="875"/>
        <v>0</v>
      </c>
      <c r="O2886" s="152"/>
      <c r="P2886" s="172">
        <f t="shared" si="872"/>
        <v>0</v>
      </c>
      <c r="Q2886" s="69">
        <f t="shared" si="876"/>
        <v>0</v>
      </c>
      <c r="R2886" s="62">
        <f t="shared" si="877"/>
        <v>0</v>
      </c>
      <c r="S2886" s="153"/>
      <c r="T2886" s="118" t="str">
        <f t="shared" si="878"/>
        <v/>
      </c>
      <c r="U2886" s="154"/>
      <c r="V2886" s="154"/>
      <c r="W2886" s="154"/>
      <c r="X2886" s="154"/>
      <c r="Y2886" s="154"/>
      <c r="Z2886" s="154"/>
      <c r="AA2886" s="154"/>
      <c r="AB2886" s="154"/>
      <c r="AC2886" s="154"/>
      <c r="AD2886" s="154"/>
      <c r="AE2886" s="154"/>
      <c r="AF2886" s="154"/>
      <c r="AG2886" s="63">
        <f t="shared" si="879"/>
        <v>0</v>
      </c>
      <c r="AH2886" s="56">
        <f t="shared" si="880"/>
        <v>0</v>
      </c>
      <c r="AI2886" s="56">
        <f t="shared" si="881"/>
        <v>0</v>
      </c>
      <c r="AJ2886" s="56">
        <f t="shared" si="882"/>
        <v>0</v>
      </c>
      <c r="AK2886" s="56">
        <f t="shared" si="883"/>
        <v>0</v>
      </c>
      <c r="AL2886" s="56">
        <f t="shared" si="884"/>
        <v>0</v>
      </c>
      <c r="AM2886" s="56">
        <f t="shared" si="885"/>
        <v>0</v>
      </c>
      <c r="AN2886" s="56">
        <f t="shared" si="886"/>
        <v>0</v>
      </c>
      <c r="AO2886" s="56">
        <f t="shared" si="887"/>
        <v>0</v>
      </c>
      <c r="AP2886" s="56">
        <f t="shared" si="888"/>
        <v>0</v>
      </c>
      <c r="AQ2886" s="56">
        <f t="shared" si="889"/>
        <v>0</v>
      </c>
      <c r="AR2886" s="86">
        <f t="shared" si="890"/>
        <v>0</v>
      </c>
    </row>
    <row r="2887" spans="1:44" x14ac:dyDescent="0.25">
      <c r="A2887" s="178"/>
      <c r="B2887" s="55" t="str">
        <f>_xlfn.IFNA(VLOOKUP(A2887,'Ajánlatkérő(k) adatai'!$B$4:$C$205,2,0),"")</f>
        <v/>
      </c>
      <c r="C2887" s="178"/>
      <c r="D2887" s="55" t="str">
        <f>_xlfn.IFNA(VLOOKUP(C2887,'Számlafizető(k) adatai'!$C$4:$D$203,2,0),"")</f>
        <v/>
      </c>
      <c r="E2887" s="55" t="str">
        <f>_xlfn.IFNA(VLOOKUP(C2887,'Számlafizető(k) adatai'!$C$4:$M$203,11,0),"")</f>
        <v/>
      </c>
      <c r="F2887" s="178"/>
      <c r="G2887" s="178"/>
      <c r="H2887" s="178"/>
      <c r="I2887" s="55" t="str">
        <f>IF(F2887="","",VLOOKUP(LEFT(F2887,5),'Technikai cellák'!B:C,2,0))</f>
        <v/>
      </c>
      <c r="J2887" s="55" t="str">
        <f>IF(F2887="","",VLOOKUP(I2887,'Technikai cellák'!$C$1:$D$12,2,0))</f>
        <v/>
      </c>
      <c r="K2887" s="179"/>
      <c r="L2887" s="67" t="str">
        <f t="shared" si="873"/>
        <v/>
      </c>
      <c r="M2887" s="68">
        <f t="shared" si="874"/>
        <v>0</v>
      </c>
      <c r="N2887" s="66">
        <f t="shared" si="875"/>
        <v>0</v>
      </c>
      <c r="O2887" s="152"/>
      <c r="P2887" s="172">
        <f t="shared" si="872"/>
        <v>0</v>
      </c>
      <c r="Q2887" s="69">
        <f t="shared" si="876"/>
        <v>0</v>
      </c>
      <c r="R2887" s="62">
        <f t="shared" si="877"/>
        <v>0</v>
      </c>
      <c r="S2887" s="153"/>
      <c r="T2887" s="118" t="str">
        <f t="shared" si="878"/>
        <v/>
      </c>
      <c r="U2887" s="154"/>
      <c r="V2887" s="154"/>
      <c r="W2887" s="154"/>
      <c r="X2887" s="154"/>
      <c r="Y2887" s="154"/>
      <c r="Z2887" s="154"/>
      <c r="AA2887" s="154"/>
      <c r="AB2887" s="154"/>
      <c r="AC2887" s="154"/>
      <c r="AD2887" s="154"/>
      <c r="AE2887" s="154"/>
      <c r="AF2887" s="154"/>
      <c r="AG2887" s="63">
        <f t="shared" si="879"/>
        <v>0</v>
      </c>
      <c r="AH2887" s="56">
        <f t="shared" si="880"/>
        <v>0</v>
      </c>
      <c r="AI2887" s="56">
        <f t="shared" si="881"/>
        <v>0</v>
      </c>
      <c r="AJ2887" s="56">
        <f t="shared" si="882"/>
        <v>0</v>
      </c>
      <c r="AK2887" s="56">
        <f t="shared" si="883"/>
        <v>0</v>
      </c>
      <c r="AL2887" s="56">
        <f t="shared" si="884"/>
        <v>0</v>
      </c>
      <c r="AM2887" s="56">
        <f t="shared" si="885"/>
        <v>0</v>
      </c>
      <c r="AN2887" s="56">
        <f t="shared" si="886"/>
        <v>0</v>
      </c>
      <c r="AO2887" s="56">
        <f t="shared" si="887"/>
        <v>0</v>
      </c>
      <c r="AP2887" s="56">
        <f t="shared" si="888"/>
        <v>0</v>
      </c>
      <c r="AQ2887" s="56">
        <f t="shared" si="889"/>
        <v>0</v>
      </c>
      <c r="AR2887" s="86">
        <f t="shared" si="890"/>
        <v>0</v>
      </c>
    </row>
    <row r="2888" spans="1:44" x14ac:dyDescent="0.25">
      <c r="A2888" s="178"/>
      <c r="B2888" s="55" t="str">
        <f>_xlfn.IFNA(VLOOKUP(A2888,'Ajánlatkérő(k) adatai'!$B$4:$C$205,2,0),"")</f>
        <v/>
      </c>
      <c r="C2888" s="178"/>
      <c r="D2888" s="55" t="str">
        <f>_xlfn.IFNA(VLOOKUP(C2888,'Számlafizető(k) adatai'!$C$4:$D$203,2,0),"")</f>
        <v/>
      </c>
      <c r="E2888" s="55" t="str">
        <f>_xlfn.IFNA(VLOOKUP(C2888,'Számlafizető(k) adatai'!$C$4:$M$203,11,0),"")</f>
        <v/>
      </c>
      <c r="F2888" s="178"/>
      <c r="G2888" s="178"/>
      <c r="H2888" s="178"/>
      <c r="I2888" s="55" t="str">
        <f>IF(F2888="","",VLOOKUP(LEFT(F2888,5),'Technikai cellák'!B:C,2,0))</f>
        <v/>
      </c>
      <c r="J2888" s="55" t="str">
        <f>IF(F2888="","",VLOOKUP(I2888,'Technikai cellák'!$C$1:$D$12,2,0))</f>
        <v/>
      </c>
      <c r="K2888" s="179"/>
      <c r="L2888" s="67" t="str">
        <f t="shared" si="873"/>
        <v/>
      </c>
      <c r="M2888" s="68">
        <f t="shared" si="874"/>
        <v>0</v>
      </c>
      <c r="N2888" s="66">
        <f t="shared" si="875"/>
        <v>0</v>
      </c>
      <c r="O2888" s="152"/>
      <c r="P2888" s="172">
        <f t="shared" si="872"/>
        <v>0</v>
      </c>
      <c r="Q2888" s="69">
        <f t="shared" si="876"/>
        <v>0</v>
      </c>
      <c r="R2888" s="62">
        <f t="shared" si="877"/>
        <v>0</v>
      </c>
      <c r="S2888" s="153"/>
      <c r="T2888" s="118" t="str">
        <f t="shared" si="878"/>
        <v/>
      </c>
      <c r="U2888" s="154"/>
      <c r="V2888" s="154"/>
      <c r="W2888" s="154"/>
      <c r="X2888" s="154"/>
      <c r="Y2888" s="154"/>
      <c r="Z2888" s="154"/>
      <c r="AA2888" s="154"/>
      <c r="AB2888" s="154"/>
      <c r="AC2888" s="154"/>
      <c r="AD2888" s="154"/>
      <c r="AE2888" s="154"/>
      <c r="AF2888" s="154"/>
      <c r="AG2888" s="63">
        <f t="shared" si="879"/>
        <v>0</v>
      </c>
      <c r="AH2888" s="56">
        <f t="shared" si="880"/>
        <v>0</v>
      </c>
      <c r="AI2888" s="56">
        <f t="shared" si="881"/>
        <v>0</v>
      </c>
      <c r="AJ2888" s="56">
        <f t="shared" si="882"/>
        <v>0</v>
      </c>
      <c r="AK2888" s="56">
        <f t="shared" si="883"/>
        <v>0</v>
      </c>
      <c r="AL2888" s="56">
        <f t="shared" si="884"/>
        <v>0</v>
      </c>
      <c r="AM2888" s="56">
        <f t="shared" si="885"/>
        <v>0</v>
      </c>
      <c r="AN2888" s="56">
        <f t="shared" si="886"/>
        <v>0</v>
      </c>
      <c r="AO2888" s="56">
        <f t="shared" si="887"/>
        <v>0</v>
      </c>
      <c r="AP2888" s="56">
        <f t="shared" si="888"/>
        <v>0</v>
      </c>
      <c r="AQ2888" s="56">
        <f t="shared" si="889"/>
        <v>0</v>
      </c>
      <c r="AR2888" s="86">
        <f t="shared" si="890"/>
        <v>0</v>
      </c>
    </row>
    <row r="2889" spans="1:44" x14ac:dyDescent="0.25">
      <c r="A2889" s="178"/>
      <c r="B2889" s="55" t="str">
        <f>_xlfn.IFNA(VLOOKUP(A2889,'Ajánlatkérő(k) adatai'!$B$4:$C$205,2,0),"")</f>
        <v/>
      </c>
      <c r="C2889" s="178"/>
      <c r="D2889" s="55" t="str">
        <f>_xlfn.IFNA(VLOOKUP(C2889,'Számlafizető(k) adatai'!$C$4:$D$203,2,0),"")</f>
        <v/>
      </c>
      <c r="E2889" s="55" t="str">
        <f>_xlfn.IFNA(VLOOKUP(C2889,'Számlafizető(k) adatai'!$C$4:$M$203,11,0),"")</f>
        <v/>
      </c>
      <c r="F2889" s="178"/>
      <c r="G2889" s="178"/>
      <c r="H2889" s="178"/>
      <c r="I2889" s="55" t="str">
        <f>IF(F2889="","",VLOOKUP(LEFT(F2889,5),'Technikai cellák'!B:C,2,0))</f>
        <v/>
      </c>
      <c r="J2889" s="55" t="str">
        <f>IF(F2889="","",VLOOKUP(I2889,'Technikai cellák'!$C$1:$D$12,2,0))</f>
        <v/>
      </c>
      <c r="K2889" s="179"/>
      <c r="L2889" s="67" t="str">
        <f t="shared" si="873"/>
        <v/>
      </c>
      <c r="M2889" s="68">
        <f t="shared" si="874"/>
        <v>0</v>
      </c>
      <c r="N2889" s="66">
        <f t="shared" si="875"/>
        <v>0</v>
      </c>
      <c r="O2889" s="152"/>
      <c r="P2889" s="172">
        <f t="shared" si="872"/>
        <v>0</v>
      </c>
      <c r="Q2889" s="69">
        <f t="shared" si="876"/>
        <v>0</v>
      </c>
      <c r="R2889" s="62">
        <f t="shared" si="877"/>
        <v>0</v>
      </c>
      <c r="S2889" s="153"/>
      <c r="T2889" s="118" t="str">
        <f t="shared" si="878"/>
        <v/>
      </c>
      <c r="U2889" s="154"/>
      <c r="V2889" s="154"/>
      <c r="W2889" s="154"/>
      <c r="X2889" s="154"/>
      <c r="Y2889" s="154"/>
      <c r="Z2889" s="154"/>
      <c r="AA2889" s="154"/>
      <c r="AB2889" s="154"/>
      <c r="AC2889" s="154"/>
      <c r="AD2889" s="154"/>
      <c r="AE2889" s="154"/>
      <c r="AF2889" s="154"/>
      <c r="AG2889" s="63">
        <f t="shared" si="879"/>
        <v>0</v>
      </c>
      <c r="AH2889" s="56">
        <f t="shared" si="880"/>
        <v>0</v>
      </c>
      <c r="AI2889" s="56">
        <f t="shared" si="881"/>
        <v>0</v>
      </c>
      <c r="AJ2889" s="56">
        <f t="shared" si="882"/>
        <v>0</v>
      </c>
      <c r="AK2889" s="56">
        <f t="shared" si="883"/>
        <v>0</v>
      </c>
      <c r="AL2889" s="56">
        <f t="shared" si="884"/>
        <v>0</v>
      </c>
      <c r="AM2889" s="56">
        <f t="shared" si="885"/>
        <v>0</v>
      </c>
      <c r="AN2889" s="56">
        <f t="shared" si="886"/>
        <v>0</v>
      </c>
      <c r="AO2889" s="56">
        <f t="shared" si="887"/>
        <v>0</v>
      </c>
      <c r="AP2889" s="56">
        <f t="shared" si="888"/>
        <v>0</v>
      </c>
      <c r="AQ2889" s="56">
        <f t="shared" si="889"/>
        <v>0</v>
      </c>
      <c r="AR2889" s="86">
        <f t="shared" si="890"/>
        <v>0</v>
      </c>
    </row>
    <row r="2890" spans="1:44" x14ac:dyDescent="0.25">
      <c r="A2890" s="178"/>
      <c r="B2890" s="55" t="str">
        <f>_xlfn.IFNA(VLOOKUP(A2890,'Ajánlatkérő(k) adatai'!$B$4:$C$205,2,0),"")</f>
        <v/>
      </c>
      <c r="C2890" s="178"/>
      <c r="D2890" s="55" t="str">
        <f>_xlfn.IFNA(VLOOKUP(C2890,'Számlafizető(k) adatai'!$C$4:$D$203,2,0),"")</f>
        <v/>
      </c>
      <c r="E2890" s="55" t="str">
        <f>_xlfn.IFNA(VLOOKUP(C2890,'Számlafizető(k) adatai'!$C$4:$M$203,11,0),"")</f>
        <v/>
      </c>
      <c r="F2890" s="178"/>
      <c r="G2890" s="178"/>
      <c r="H2890" s="178"/>
      <c r="I2890" s="55" t="str">
        <f>IF(F2890="","",VLOOKUP(LEFT(F2890,5),'Technikai cellák'!B:C,2,0))</f>
        <v/>
      </c>
      <c r="J2890" s="55" t="str">
        <f>IF(F2890="","",VLOOKUP(I2890,'Technikai cellák'!$C$1:$D$12,2,0))</f>
        <v/>
      </c>
      <c r="K2890" s="179"/>
      <c r="L2890" s="67" t="str">
        <f t="shared" si="873"/>
        <v/>
      </c>
      <c r="M2890" s="68">
        <f t="shared" si="874"/>
        <v>0</v>
      </c>
      <c r="N2890" s="66">
        <f t="shared" si="875"/>
        <v>0</v>
      </c>
      <c r="O2890" s="152"/>
      <c r="P2890" s="172">
        <f t="shared" si="872"/>
        <v>0</v>
      </c>
      <c r="Q2890" s="69">
        <f t="shared" si="876"/>
        <v>0</v>
      </c>
      <c r="R2890" s="62">
        <f t="shared" si="877"/>
        <v>0</v>
      </c>
      <c r="S2890" s="153"/>
      <c r="T2890" s="118" t="str">
        <f t="shared" si="878"/>
        <v/>
      </c>
      <c r="U2890" s="154"/>
      <c r="V2890" s="154"/>
      <c r="W2890" s="154"/>
      <c r="X2890" s="154"/>
      <c r="Y2890" s="154"/>
      <c r="Z2890" s="154"/>
      <c r="AA2890" s="154"/>
      <c r="AB2890" s="154"/>
      <c r="AC2890" s="154"/>
      <c r="AD2890" s="154"/>
      <c r="AE2890" s="154"/>
      <c r="AF2890" s="154"/>
      <c r="AG2890" s="63">
        <f t="shared" si="879"/>
        <v>0</v>
      </c>
      <c r="AH2890" s="56">
        <f t="shared" si="880"/>
        <v>0</v>
      </c>
      <c r="AI2890" s="56">
        <f t="shared" si="881"/>
        <v>0</v>
      </c>
      <c r="AJ2890" s="56">
        <f t="shared" si="882"/>
        <v>0</v>
      </c>
      <c r="AK2890" s="56">
        <f t="shared" si="883"/>
        <v>0</v>
      </c>
      <c r="AL2890" s="56">
        <f t="shared" si="884"/>
        <v>0</v>
      </c>
      <c r="AM2890" s="56">
        <f t="shared" si="885"/>
        <v>0</v>
      </c>
      <c r="AN2890" s="56">
        <f t="shared" si="886"/>
        <v>0</v>
      </c>
      <c r="AO2890" s="56">
        <f t="shared" si="887"/>
        <v>0</v>
      </c>
      <c r="AP2890" s="56">
        <f t="shared" si="888"/>
        <v>0</v>
      </c>
      <c r="AQ2890" s="56">
        <f t="shared" si="889"/>
        <v>0</v>
      </c>
      <c r="AR2890" s="86">
        <f t="shared" si="890"/>
        <v>0</v>
      </c>
    </row>
    <row r="2891" spans="1:44" x14ac:dyDescent="0.25">
      <c r="A2891" s="178"/>
      <c r="B2891" s="55" t="str">
        <f>_xlfn.IFNA(VLOOKUP(A2891,'Ajánlatkérő(k) adatai'!$B$4:$C$205,2,0),"")</f>
        <v/>
      </c>
      <c r="C2891" s="178"/>
      <c r="D2891" s="55" t="str">
        <f>_xlfn.IFNA(VLOOKUP(C2891,'Számlafizető(k) adatai'!$C$4:$D$203,2,0),"")</f>
        <v/>
      </c>
      <c r="E2891" s="55" t="str">
        <f>_xlfn.IFNA(VLOOKUP(C2891,'Számlafizető(k) adatai'!$C$4:$M$203,11,0),"")</f>
        <v/>
      </c>
      <c r="F2891" s="178"/>
      <c r="G2891" s="178"/>
      <c r="H2891" s="178"/>
      <c r="I2891" s="55" t="str">
        <f>IF(F2891="","",VLOOKUP(LEFT(F2891,5),'Technikai cellák'!B:C,2,0))</f>
        <v/>
      </c>
      <c r="J2891" s="55" t="str">
        <f>IF(F2891="","",VLOOKUP(I2891,'Technikai cellák'!$C$1:$D$12,2,0))</f>
        <v/>
      </c>
      <c r="K2891" s="179"/>
      <c r="L2891" s="67" t="str">
        <f t="shared" si="873"/>
        <v/>
      </c>
      <c r="M2891" s="68">
        <f t="shared" si="874"/>
        <v>0</v>
      </c>
      <c r="N2891" s="66">
        <f t="shared" si="875"/>
        <v>0</v>
      </c>
      <c r="O2891" s="152"/>
      <c r="P2891" s="172">
        <f t="shared" si="872"/>
        <v>0</v>
      </c>
      <c r="Q2891" s="69">
        <f t="shared" si="876"/>
        <v>0</v>
      </c>
      <c r="R2891" s="62">
        <f t="shared" si="877"/>
        <v>0</v>
      </c>
      <c r="S2891" s="153"/>
      <c r="T2891" s="118" t="str">
        <f t="shared" si="878"/>
        <v/>
      </c>
      <c r="U2891" s="154"/>
      <c r="V2891" s="154"/>
      <c r="W2891" s="154"/>
      <c r="X2891" s="154"/>
      <c r="Y2891" s="154"/>
      <c r="Z2891" s="154"/>
      <c r="AA2891" s="154"/>
      <c r="AB2891" s="154"/>
      <c r="AC2891" s="154"/>
      <c r="AD2891" s="154"/>
      <c r="AE2891" s="154"/>
      <c r="AF2891" s="154"/>
      <c r="AG2891" s="63">
        <f t="shared" si="879"/>
        <v>0</v>
      </c>
      <c r="AH2891" s="56">
        <f t="shared" si="880"/>
        <v>0</v>
      </c>
      <c r="AI2891" s="56">
        <f t="shared" si="881"/>
        <v>0</v>
      </c>
      <c r="AJ2891" s="56">
        <f t="shared" si="882"/>
        <v>0</v>
      </c>
      <c r="AK2891" s="56">
        <f t="shared" si="883"/>
        <v>0</v>
      </c>
      <c r="AL2891" s="56">
        <f t="shared" si="884"/>
        <v>0</v>
      </c>
      <c r="AM2891" s="56">
        <f t="shared" si="885"/>
        <v>0</v>
      </c>
      <c r="AN2891" s="56">
        <f t="shared" si="886"/>
        <v>0</v>
      </c>
      <c r="AO2891" s="56">
        <f t="shared" si="887"/>
        <v>0</v>
      </c>
      <c r="AP2891" s="56">
        <f t="shared" si="888"/>
        <v>0</v>
      </c>
      <c r="AQ2891" s="56">
        <f t="shared" si="889"/>
        <v>0</v>
      </c>
      <c r="AR2891" s="86">
        <f t="shared" si="890"/>
        <v>0</v>
      </c>
    </row>
    <row r="2892" spans="1:44" x14ac:dyDescent="0.25">
      <c r="A2892" s="178"/>
      <c r="B2892" s="55" t="str">
        <f>_xlfn.IFNA(VLOOKUP(A2892,'Ajánlatkérő(k) adatai'!$B$4:$C$205,2,0),"")</f>
        <v/>
      </c>
      <c r="C2892" s="178"/>
      <c r="D2892" s="55" t="str">
        <f>_xlfn.IFNA(VLOOKUP(C2892,'Számlafizető(k) adatai'!$C$4:$D$203,2,0),"")</f>
        <v/>
      </c>
      <c r="E2892" s="55" t="str">
        <f>_xlfn.IFNA(VLOOKUP(C2892,'Számlafizető(k) adatai'!$C$4:$M$203,11,0),"")</f>
        <v/>
      </c>
      <c r="F2892" s="178"/>
      <c r="G2892" s="178"/>
      <c r="H2892" s="178"/>
      <c r="I2892" s="55" t="str">
        <f>IF(F2892="","",VLOOKUP(LEFT(F2892,5),'Technikai cellák'!B:C,2,0))</f>
        <v/>
      </c>
      <c r="J2892" s="55" t="str">
        <f>IF(F2892="","",VLOOKUP(I2892,'Technikai cellák'!$C$1:$D$12,2,0))</f>
        <v/>
      </c>
      <c r="K2892" s="179"/>
      <c r="L2892" s="67" t="str">
        <f t="shared" si="873"/>
        <v/>
      </c>
      <c r="M2892" s="68">
        <f t="shared" si="874"/>
        <v>0</v>
      </c>
      <c r="N2892" s="66">
        <f t="shared" si="875"/>
        <v>0</v>
      </c>
      <c r="O2892" s="152"/>
      <c r="P2892" s="172">
        <f t="shared" si="872"/>
        <v>0</v>
      </c>
      <c r="Q2892" s="69">
        <f t="shared" si="876"/>
        <v>0</v>
      </c>
      <c r="R2892" s="62">
        <f t="shared" si="877"/>
        <v>0</v>
      </c>
      <c r="S2892" s="153"/>
      <c r="T2892" s="118" t="str">
        <f t="shared" si="878"/>
        <v/>
      </c>
      <c r="U2892" s="154"/>
      <c r="V2892" s="154"/>
      <c r="W2892" s="154"/>
      <c r="X2892" s="154"/>
      <c r="Y2892" s="154"/>
      <c r="Z2892" s="154"/>
      <c r="AA2892" s="154"/>
      <c r="AB2892" s="154"/>
      <c r="AC2892" s="154"/>
      <c r="AD2892" s="154"/>
      <c r="AE2892" s="154"/>
      <c r="AF2892" s="154"/>
      <c r="AG2892" s="63">
        <f t="shared" si="879"/>
        <v>0</v>
      </c>
      <c r="AH2892" s="56">
        <f t="shared" si="880"/>
        <v>0</v>
      </c>
      <c r="AI2892" s="56">
        <f t="shared" si="881"/>
        <v>0</v>
      </c>
      <c r="AJ2892" s="56">
        <f t="shared" si="882"/>
        <v>0</v>
      </c>
      <c r="AK2892" s="56">
        <f t="shared" si="883"/>
        <v>0</v>
      </c>
      <c r="AL2892" s="56">
        <f t="shared" si="884"/>
        <v>0</v>
      </c>
      <c r="AM2892" s="56">
        <f t="shared" si="885"/>
        <v>0</v>
      </c>
      <c r="AN2892" s="56">
        <f t="shared" si="886"/>
        <v>0</v>
      </c>
      <c r="AO2892" s="56">
        <f t="shared" si="887"/>
        <v>0</v>
      </c>
      <c r="AP2892" s="56">
        <f t="shared" si="888"/>
        <v>0</v>
      </c>
      <c r="AQ2892" s="56">
        <f t="shared" si="889"/>
        <v>0</v>
      </c>
      <c r="AR2892" s="86">
        <f t="shared" si="890"/>
        <v>0</v>
      </c>
    </row>
    <row r="2893" spans="1:44" x14ac:dyDescent="0.25">
      <c r="A2893" s="178"/>
      <c r="B2893" s="55" t="str">
        <f>_xlfn.IFNA(VLOOKUP(A2893,'Ajánlatkérő(k) adatai'!$B$4:$C$205,2,0),"")</f>
        <v/>
      </c>
      <c r="C2893" s="178"/>
      <c r="D2893" s="55" t="str">
        <f>_xlfn.IFNA(VLOOKUP(C2893,'Számlafizető(k) adatai'!$C$4:$D$203,2,0),"")</f>
        <v/>
      </c>
      <c r="E2893" s="55" t="str">
        <f>_xlfn.IFNA(VLOOKUP(C2893,'Számlafizető(k) adatai'!$C$4:$M$203,11,0),"")</f>
        <v/>
      </c>
      <c r="F2893" s="178"/>
      <c r="G2893" s="178"/>
      <c r="H2893" s="178"/>
      <c r="I2893" s="55" t="str">
        <f>IF(F2893="","",VLOOKUP(LEFT(F2893,5),'Technikai cellák'!B:C,2,0))</f>
        <v/>
      </c>
      <c r="J2893" s="55" t="str">
        <f>IF(F2893="","",VLOOKUP(I2893,'Technikai cellák'!$C$1:$D$12,2,0))</f>
        <v/>
      </c>
      <c r="K2893" s="179"/>
      <c r="L2893" s="67" t="str">
        <f t="shared" si="873"/>
        <v/>
      </c>
      <c r="M2893" s="68">
        <f t="shared" si="874"/>
        <v>0</v>
      </c>
      <c r="N2893" s="66">
        <f t="shared" si="875"/>
        <v>0</v>
      </c>
      <c r="O2893" s="152"/>
      <c r="P2893" s="172">
        <f t="shared" si="872"/>
        <v>0</v>
      </c>
      <c r="Q2893" s="69">
        <f t="shared" si="876"/>
        <v>0</v>
      </c>
      <c r="R2893" s="62">
        <f t="shared" si="877"/>
        <v>0</v>
      </c>
      <c r="S2893" s="153"/>
      <c r="T2893" s="118" t="str">
        <f t="shared" si="878"/>
        <v/>
      </c>
      <c r="U2893" s="154"/>
      <c r="V2893" s="154"/>
      <c r="W2893" s="154"/>
      <c r="X2893" s="154"/>
      <c r="Y2893" s="154"/>
      <c r="Z2893" s="154"/>
      <c r="AA2893" s="154"/>
      <c r="AB2893" s="154"/>
      <c r="AC2893" s="154"/>
      <c r="AD2893" s="154"/>
      <c r="AE2893" s="154"/>
      <c r="AF2893" s="154"/>
      <c r="AG2893" s="63">
        <f t="shared" si="879"/>
        <v>0</v>
      </c>
      <c r="AH2893" s="56">
        <f t="shared" si="880"/>
        <v>0</v>
      </c>
      <c r="AI2893" s="56">
        <f t="shared" si="881"/>
        <v>0</v>
      </c>
      <c r="AJ2893" s="56">
        <f t="shared" si="882"/>
        <v>0</v>
      </c>
      <c r="AK2893" s="56">
        <f t="shared" si="883"/>
        <v>0</v>
      </c>
      <c r="AL2893" s="56">
        <f t="shared" si="884"/>
        <v>0</v>
      </c>
      <c r="AM2893" s="56">
        <f t="shared" si="885"/>
        <v>0</v>
      </c>
      <c r="AN2893" s="56">
        <f t="shared" si="886"/>
        <v>0</v>
      </c>
      <c r="AO2893" s="56">
        <f t="shared" si="887"/>
        <v>0</v>
      </c>
      <c r="AP2893" s="56">
        <f t="shared" si="888"/>
        <v>0</v>
      </c>
      <c r="AQ2893" s="56">
        <f t="shared" si="889"/>
        <v>0</v>
      </c>
      <c r="AR2893" s="86">
        <f t="shared" si="890"/>
        <v>0</v>
      </c>
    </row>
    <row r="2894" spans="1:44" x14ac:dyDescent="0.25">
      <c r="A2894" s="178"/>
      <c r="B2894" s="55" t="str">
        <f>_xlfn.IFNA(VLOOKUP(A2894,'Ajánlatkérő(k) adatai'!$B$4:$C$205,2,0),"")</f>
        <v/>
      </c>
      <c r="C2894" s="178"/>
      <c r="D2894" s="55" t="str">
        <f>_xlfn.IFNA(VLOOKUP(C2894,'Számlafizető(k) adatai'!$C$4:$D$203,2,0),"")</f>
        <v/>
      </c>
      <c r="E2894" s="55" t="str">
        <f>_xlfn.IFNA(VLOOKUP(C2894,'Számlafizető(k) adatai'!$C$4:$M$203,11,0),"")</f>
        <v/>
      </c>
      <c r="F2894" s="178"/>
      <c r="G2894" s="178"/>
      <c r="H2894" s="178"/>
      <c r="I2894" s="55" t="str">
        <f>IF(F2894="","",VLOOKUP(LEFT(F2894,5),'Technikai cellák'!B:C,2,0))</f>
        <v/>
      </c>
      <c r="J2894" s="55" t="str">
        <f>IF(F2894="","",VLOOKUP(I2894,'Technikai cellák'!$C$1:$D$12,2,0))</f>
        <v/>
      </c>
      <c r="K2894" s="179"/>
      <c r="L2894" s="67" t="str">
        <f t="shared" si="873"/>
        <v/>
      </c>
      <c r="M2894" s="68">
        <f t="shared" si="874"/>
        <v>0</v>
      </c>
      <c r="N2894" s="66">
        <f t="shared" si="875"/>
        <v>0</v>
      </c>
      <c r="O2894" s="152"/>
      <c r="P2894" s="172">
        <f t="shared" si="872"/>
        <v>0</v>
      </c>
      <c r="Q2894" s="69">
        <f t="shared" si="876"/>
        <v>0</v>
      </c>
      <c r="R2894" s="62">
        <f t="shared" si="877"/>
        <v>0</v>
      </c>
      <c r="S2894" s="153"/>
      <c r="T2894" s="118" t="str">
        <f t="shared" si="878"/>
        <v/>
      </c>
      <c r="U2894" s="154"/>
      <c r="V2894" s="154"/>
      <c r="W2894" s="154"/>
      <c r="X2894" s="154"/>
      <c r="Y2894" s="154"/>
      <c r="Z2894" s="154"/>
      <c r="AA2894" s="154"/>
      <c r="AB2894" s="154"/>
      <c r="AC2894" s="154"/>
      <c r="AD2894" s="154"/>
      <c r="AE2894" s="154"/>
      <c r="AF2894" s="154"/>
      <c r="AG2894" s="63">
        <f t="shared" si="879"/>
        <v>0</v>
      </c>
      <c r="AH2894" s="56">
        <f t="shared" si="880"/>
        <v>0</v>
      </c>
      <c r="AI2894" s="56">
        <f t="shared" si="881"/>
        <v>0</v>
      </c>
      <c r="AJ2894" s="56">
        <f t="shared" si="882"/>
        <v>0</v>
      </c>
      <c r="AK2894" s="56">
        <f t="shared" si="883"/>
        <v>0</v>
      </c>
      <c r="AL2894" s="56">
        <f t="shared" si="884"/>
        <v>0</v>
      </c>
      <c r="AM2894" s="56">
        <f t="shared" si="885"/>
        <v>0</v>
      </c>
      <c r="AN2894" s="56">
        <f t="shared" si="886"/>
        <v>0</v>
      </c>
      <c r="AO2894" s="56">
        <f t="shared" si="887"/>
        <v>0</v>
      </c>
      <c r="AP2894" s="56">
        <f t="shared" si="888"/>
        <v>0</v>
      </c>
      <c r="AQ2894" s="56">
        <f t="shared" si="889"/>
        <v>0</v>
      </c>
      <c r="AR2894" s="86">
        <f t="shared" si="890"/>
        <v>0</v>
      </c>
    </row>
    <row r="2895" spans="1:44" x14ac:dyDescent="0.25">
      <c r="A2895" s="178"/>
      <c r="B2895" s="55" t="str">
        <f>_xlfn.IFNA(VLOOKUP(A2895,'Ajánlatkérő(k) adatai'!$B$4:$C$205,2,0),"")</f>
        <v/>
      </c>
      <c r="C2895" s="178"/>
      <c r="D2895" s="55" t="str">
        <f>_xlfn.IFNA(VLOOKUP(C2895,'Számlafizető(k) adatai'!$C$4:$D$203,2,0),"")</f>
        <v/>
      </c>
      <c r="E2895" s="55" t="str">
        <f>_xlfn.IFNA(VLOOKUP(C2895,'Számlafizető(k) adatai'!$C$4:$M$203,11,0),"")</f>
        <v/>
      </c>
      <c r="F2895" s="178"/>
      <c r="G2895" s="178"/>
      <c r="H2895" s="178"/>
      <c r="I2895" s="55" t="str">
        <f>IF(F2895="","",VLOOKUP(LEFT(F2895,5),'Technikai cellák'!B:C,2,0))</f>
        <v/>
      </c>
      <c r="J2895" s="55" t="str">
        <f>IF(F2895="","",VLOOKUP(I2895,'Technikai cellák'!$C$1:$D$12,2,0))</f>
        <v/>
      </c>
      <c r="K2895" s="179"/>
      <c r="L2895" s="67" t="str">
        <f t="shared" si="873"/>
        <v/>
      </c>
      <c r="M2895" s="68">
        <f t="shared" si="874"/>
        <v>0</v>
      </c>
      <c r="N2895" s="66">
        <f t="shared" si="875"/>
        <v>0</v>
      </c>
      <c r="O2895" s="152"/>
      <c r="P2895" s="172">
        <f t="shared" si="872"/>
        <v>0</v>
      </c>
      <c r="Q2895" s="69">
        <f t="shared" si="876"/>
        <v>0</v>
      </c>
      <c r="R2895" s="62">
        <f t="shared" si="877"/>
        <v>0</v>
      </c>
      <c r="S2895" s="153"/>
      <c r="T2895" s="118" t="str">
        <f t="shared" si="878"/>
        <v/>
      </c>
      <c r="U2895" s="154"/>
      <c r="V2895" s="154"/>
      <c r="W2895" s="154"/>
      <c r="X2895" s="154"/>
      <c r="Y2895" s="154"/>
      <c r="Z2895" s="154"/>
      <c r="AA2895" s="154"/>
      <c r="AB2895" s="154"/>
      <c r="AC2895" s="154"/>
      <c r="AD2895" s="154"/>
      <c r="AE2895" s="154"/>
      <c r="AF2895" s="154"/>
      <c r="AG2895" s="63">
        <f t="shared" si="879"/>
        <v>0</v>
      </c>
      <c r="AH2895" s="56">
        <f t="shared" si="880"/>
        <v>0</v>
      </c>
      <c r="AI2895" s="56">
        <f t="shared" si="881"/>
        <v>0</v>
      </c>
      <c r="AJ2895" s="56">
        <f t="shared" si="882"/>
        <v>0</v>
      </c>
      <c r="AK2895" s="56">
        <f t="shared" si="883"/>
        <v>0</v>
      </c>
      <c r="AL2895" s="56">
        <f t="shared" si="884"/>
        <v>0</v>
      </c>
      <c r="AM2895" s="56">
        <f t="shared" si="885"/>
        <v>0</v>
      </c>
      <c r="AN2895" s="56">
        <f t="shared" si="886"/>
        <v>0</v>
      </c>
      <c r="AO2895" s="56">
        <f t="shared" si="887"/>
        <v>0</v>
      </c>
      <c r="AP2895" s="56">
        <f t="shared" si="888"/>
        <v>0</v>
      </c>
      <c r="AQ2895" s="56">
        <f t="shared" si="889"/>
        <v>0</v>
      </c>
      <c r="AR2895" s="86">
        <f t="shared" si="890"/>
        <v>0</v>
      </c>
    </row>
    <row r="2896" spans="1:44" x14ac:dyDescent="0.25">
      <c r="A2896" s="178"/>
      <c r="B2896" s="55" t="str">
        <f>_xlfn.IFNA(VLOOKUP(A2896,'Ajánlatkérő(k) adatai'!$B$4:$C$205,2,0),"")</f>
        <v/>
      </c>
      <c r="C2896" s="178"/>
      <c r="D2896" s="55" t="str">
        <f>_xlfn.IFNA(VLOOKUP(C2896,'Számlafizető(k) adatai'!$C$4:$D$203,2,0),"")</f>
        <v/>
      </c>
      <c r="E2896" s="55" t="str">
        <f>_xlfn.IFNA(VLOOKUP(C2896,'Számlafizető(k) adatai'!$C$4:$M$203,11,0),"")</f>
        <v/>
      </c>
      <c r="F2896" s="178"/>
      <c r="G2896" s="178"/>
      <c r="H2896" s="178"/>
      <c r="I2896" s="55" t="str">
        <f>IF(F2896="","",VLOOKUP(LEFT(F2896,5),'Technikai cellák'!B:C,2,0))</f>
        <v/>
      </c>
      <c r="J2896" s="55" t="str">
        <f>IF(F2896="","",VLOOKUP(I2896,'Technikai cellák'!$C$1:$D$12,2,0))</f>
        <v/>
      </c>
      <c r="K2896" s="179"/>
      <c r="L2896" s="67" t="str">
        <f t="shared" si="873"/>
        <v/>
      </c>
      <c r="M2896" s="68">
        <f t="shared" si="874"/>
        <v>0</v>
      </c>
      <c r="N2896" s="66">
        <f t="shared" si="875"/>
        <v>0</v>
      </c>
      <c r="O2896" s="152"/>
      <c r="P2896" s="172">
        <f t="shared" ref="P2896:P2959" si="891">ROUND((IF(K2896&lt;100,0,K2896*$C$7)/$C$8),0)</f>
        <v>0</v>
      </c>
      <c r="Q2896" s="69">
        <f t="shared" si="876"/>
        <v>0</v>
      </c>
      <c r="R2896" s="62">
        <f t="shared" si="877"/>
        <v>0</v>
      </c>
      <c r="S2896" s="153"/>
      <c r="T2896" s="118" t="str">
        <f t="shared" si="878"/>
        <v/>
      </c>
      <c r="U2896" s="154"/>
      <c r="V2896" s="154"/>
      <c r="W2896" s="154"/>
      <c r="X2896" s="154"/>
      <c r="Y2896" s="154"/>
      <c r="Z2896" s="154"/>
      <c r="AA2896" s="154"/>
      <c r="AB2896" s="154"/>
      <c r="AC2896" s="154"/>
      <c r="AD2896" s="154"/>
      <c r="AE2896" s="154"/>
      <c r="AF2896" s="154"/>
      <c r="AG2896" s="63">
        <f t="shared" si="879"/>
        <v>0</v>
      </c>
      <c r="AH2896" s="56">
        <f t="shared" si="880"/>
        <v>0</v>
      </c>
      <c r="AI2896" s="56">
        <f t="shared" si="881"/>
        <v>0</v>
      </c>
      <c r="AJ2896" s="56">
        <f t="shared" si="882"/>
        <v>0</v>
      </c>
      <c r="AK2896" s="56">
        <f t="shared" si="883"/>
        <v>0</v>
      </c>
      <c r="AL2896" s="56">
        <f t="shared" si="884"/>
        <v>0</v>
      </c>
      <c r="AM2896" s="56">
        <f t="shared" si="885"/>
        <v>0</v>
      </c>
      <c r="AN2896" s="56">
        <f t="shared" si="886"/>
        <v>0</v>
      </c>
      <c r="AO2896" s="56">
        <f t="shared" si="887"/>
        <v>0</v>
      </c>
      <c r="AP2896" s="56">
        <f t="shared" si="888"/>
        <v>0</v>
      </c>
      <c r="AQ2896" s="56">
        <f t="shared" si="889"/>
        <v>0</v>
      </c>
      <c r="AR2896" s="86">
        <f t="shared" si="890"/>
        <v>0</v>
      </c>
    </row>
    <row r="2897" spans="1:44" x14ac:dyDescent="0.25">
      <c r="A2897" s="178"/>
      <c r="B2897" s="55" t="str">
        <f>_xlfn.IFNA(VLOOKUP(A2897,'Ajánlatkérő(k) adatai'!$B$4:$C$205,2,0),"")</f>
        <v/>
      </c>
      <c r="C2897" s="178"/>
      <c r="D2897" s="55" t="str">
        <f>_xlfn.IFNA(VLOOKUP(C2897,'Számlafizető(k) adatai'!$C$4:$D$203,2,0),"")</f>
        <v/>
      </c>
      <c r="E2897" s="55" t="str">
        <f>_xlfn.IFNA(VLOOKUP(C2897,'Számlafizető(k) adatai'!$C$4:$M$203,11,0),"")</f>
        <v/>
      </c>
      <c r="F2897" s="178"/>
      <c r="G2897" s="178"/>
      <c r="H2897" s="178"/>
      <c r="I2897" s="55" t="str">
        <f>IF(F2897="","",VLOOKUP(LEFT(F2897,5),'Technikai cellák'!B:C,2,0))</f>
        <v/>
      </c>
      <c r="J2897" s="55" t="str">
        <f>IF(F2897="","",VLOOKUP(I2897,'Technikai cellák'!$C$1:$D$12,2,0))</f>
        <v/>
      </c>
      <c r="K2897" s="179"/>
      <c r="L2897" s="67" t="str">
        <f t="shared" si="873"/>
        <v/>
      </c>
      <c r="M2897" s="68">
        <f t="shared" si="874"/>
        <v>0</v>
      </c>
      <c r="N2897" s="66">
        <f t="shared" si="875"/>
        <v>0</v>
      </c>
      <c r="O2897" s="152"/>
      <c r="P2897" s="172">
        <f t="shared" si="891"/>
        <v>0</v>
      </c>
      <c r="Q2897" s="69">
        <f t="shared" si="876"/>
        <v>0</v>
      </c>
      <c r="R2897" s="62">
        <f t="shared" si="877"/>
        <v>0</v>
      </c>
      <c r="S2897" s="153"/>
      <c r="T2897" s="118" t="str">
        <f t="shared" si="878"/>
        <v/>
      </c>
      <c r="U2897" s="154"/>
      <c r="V2897" s="154"/>
      <c r="W2897" s="154"/>
      <c r="X2897" s="154"/>
      <c r="Y2897" s="154"/>
      <c r="Z2897" s="154"/>
      <c r="AA2897" s="154"/>
      <c r="AB2897" s="154"/>
      <c r="AC2897" s="154"/>
      <c r="AD2897" s="154"/>
      <c r="AE2897" s="154"/>
      <c r="AF2897" s="154"/>
      <c r="AG2897" s="63">
        <f t="shared" si="879"/>
        <v>0</v>
      </c>
      <c r="AH2897" s="56">
        <f t="shared" si="880"/>
        <v>0</v>
      </c>
      <c r="AI2897" s="56">
        <f t="shared" si="881"/>
        <v>0</v>
      </c>
      <c r="AJ2897" s="56">
        <f t="shared" si="882"/>
        <v>0</v>
      </c>
      <c r="AK2897" s="56">
        <f t="shared" si="883"/>
        <v>0</v>
      </c>
      <c r="AL2897" s="56">
        <f t="shared" si="884"/>
        <v>0</v>
      </c>
      <c r="AM2897" s="56">
        <f t="shared" si="885"/>
        <v>0</v>
      </c>
      <c r="AN2897" s="56">
        <f t="shared" si="886"/>
        <v>0</v>
      </c>
      <c r="AO2897" s="56">
        <f t="shared" si="887"/>
        <v>0</v>
      </c>
      <c r="AP2897" s="56">
        <f t="shared" si="888"/>
        <v>0</v>
      </c>
      <c r="AQ2897" s="56">
        <f t="shared" si="889"/>
        <v>0</v>
      </c>
      <c r="AR2897" s="86">
        <f t="shared" si="890"/>
        <v>0</v>
      </c>
    </row>
    <row r="2898" spans="1:44" x14ac:dyDescent="0.25">
      <c r="A2898" s="178"/>
      <c r="B2898" s="55" t="str">
        <f>_xlfn.IFNA(VLOOKUP(A2898,'Ajánlatkérő(k) adatai'!$B$4:$C$205,2,0),"")</f>
        <v/>
      </c>
      <c r="C2898" s="178"/>
      <c r="D2898" s="55" t="str">
        <f>_xlfn.IFNA(VLOOKUP(C2898,'Számlafizető(k) adatai'!$C$4:$D$203,2,0),"")</f>
        <v/>
      </c>
      <c r="E2898" s="55" t="str">
        <f>_xlfn.IFNA(VLOOKUP(C2898,'Számlafizető(k) adatai'!$C$4:$M$203,11,0),"")</f>
        <v/>
      </c>
      <c r="F2898" s="178"/>
      <c r="G2898" s="178"/>
      <c r="H2898" s="178"/>
      <c r="I2898" s="55" t="str">
        <f>IF(F2898="","",VLOOKUP(LEFT(F2898,5),'Technikai cellák'!B:C,2,0))</f>
        <v/>
      </c>
      <c r="J2898" s="55" t="str">
        <f>IF(F2898="","",VLOOKUP(I2898,'Technikai cellák'!$C$1:$D$12,2,0))</f>
        <v/>
      </c>
      <c r="K2898" s="179"/>
      <c r="L2898" s="67" t="str">
        <f t="shared" si="873"/>
        <v/>
      </c>
      <c r="M2898" s="68">
        <f t="shared" si="874"/>
        <v>0</v>
      </c>
      <c r="N2898" s="66">
        <f t="shared" si="875"/>
        <v>0</v>
      </c>
      <c r="O2898" s="152"/>
      <c r="P2898" s="172">
        <f t="shared" si="891"/>
        <v>0</v>
      </c>
      <c r="Q2898" s="69">
        <f t="shared" si="876"/>
        <v>0</v>
      </c>
      <c r="R2898" s="62">
        <f t="shared" si="877"/>
        <v>0</v>
      </c>
      <c r="S2898" s="153"/>
      <c r="T2898" s="118" t="str">
        <f t="shared" si="878"/>
        <v/>
      </c>
      <c r="U2898" s="154"/>
      <c r="V2898" s="154"/>
      <c r="W2898" s="154"/>
      <c r="X2898" s="154"/>
      <c r="Y2898" s="154"/>
      <c r="Z2898" s="154"/>
      <c r="AA2898" s="154"/>
      <c r="AB2898" s="154"/>
      <c r="AC2898" s="154"/>
      <c r="AD2898" s="154"/>
      <c r="AE2898" s="154"/>
      <c r="AF2898" s="154"/>
      <c r="AG2898" s="63">
        <f t="shared" si="879"/>
        <v>0</v>
      </c>
      <c r="AH2898" s="56">
        <f t="shared" si="880"/>
        <v>0</v>
      </c>
      <c r="AI2898" s="56">
        <f t="shared" si="881"/>
        <v>0</v>
      </c>
      <c r="AJ2898" s="56">
        <f t="shared" si="882"/>
        <v>0</v>
      </c>
      <c r="AK2898" s="56">
        <f t="shared" si="883"/>
        <v>0</v>
      </c>
      <c r="AL2898" s="56">
        <f t="shared" si="884"/>
        <v>0</v>
      </c>
      <c r="AM2898" s="56">
        <f t="shared" si="885"/>
        <v>0</v>
      </c>
      <c r="AN2898" s="56">
        <f t="shared" si="886"/>
        <v>0</v>
      </c>
      <c r="AO2898" s="56">
        <f t="shared" si="887"/>
        <v>0</v>
      </c>
      <c r="AP2898" s="56">
        <f t="shared" si="888"/>
        <v>0</v>
      </c>
      <c r="AQ2898" s="56">
        <f t="shared" si="889"/>
        <v>0</v>
      </c>
      <c r="AR2898" s="86">
        <f t="shared" si="890"/>
        <v>0</v>
      </c>
    </row>
    <row r="2899" spans="1:44" x14ac:dyDescent="0.25">
      <c r="A2899" s="178"/>
      <c r="B2899" s="55" t="str">
        <f>_xlfn.IFNA(VLOOKUP(A2899,'Ajánlatkérő(k) adatai'!$B$4:$C$205,2,0),"")</f>
        <v/>
      </c>
      <c r="C2899" s="178"/>
      <c r="D2899" s="55" t="str">
        <f>_xlfn.IFNA(VLOOKUP(C2899,'Számlafizető(k) adatai'!$C$4:$D$203,2,0),"")</f>
        <v/>
      </c>
      <c r="E2899" s="55" t="str">
        <f>_xlfn.IFNA(VLOOKUP(C2899,'Számlafizető(k) adatai'!$C$4:$M$203,11,0),"")</f>
        <v/>
      </c>
      <c r="F2899" s="178"/>
      <c r="G2899" s="178"/>
      <c r="H2899" s="178"/>
      <c r="I2899" s="55" t="str">
        <f>IF(F2899="","",VLOOKUP(LEFT(F2899,5),'Technikai cellák'!B:C,2,0))</f>
        <v/>
      </c>
      <c r="J2899" s="55" t="str">
        <f>IF(F2899="","",VLOOKUP(I2899,'Technikai cellák'!$C$1:$D$12,2,0))</f>
        <v/>
      </c>
      <c r="K2899" s="179"/>
      <c r="L2899" s="67" t="str">
        <f t="shared" si="873"/>
        <v/>
      </c>
      <c r="M2899" s="68">
        <f t="shared" si="874"/>
        <v>0</v>
      </c>
      <c r="N2899" s="66">
        <f t="shared" si="875"/>
        <v>0</v>
      </c>
      <c r="O2899" s="152"/>
      <c r="P2899" s="172">
        <f t="shared" si="891"/>
        <v>0</v>
      </c>
      <c r="Q2899" s="69">
        <f t="shared" si="876"/>
        <v>0</v>
      </c>
      <c r="R2899" s="62">
        <f t="shared" si="877"/>
        <v>0</v>
      </c>
      <c r="S2899" s="153"/>
      <c r="T2899" s="118" t="str">
        <f t="shared" si="878"/>
        <v/>
      </c>
      <c r="U2899" s="154"/>
      <c r="V2899" s="154"/>
      <c r="W2899" s="154"/>
      <c r="X2899" s="154"/>
      <c r="Y2899" s="154"/>
      <c r="Z2899" s="154"/>
      <c r="AA2899" s="154"/>
      <c r="AB2899" s="154"/>
      <c r="AC2899" s="154"/>
      <c r="AD2899" s="154"/>
      <c r="AE2899" s="154"/>
      <c r="AF2899" s="154"/>
      <c r="AG2899" s="63">
        <f t="shared" si="879"/>
        <v>0</v>
      </c>
      <c r="AH2899" s="56">
        <f t="shared" si="880"/>
        <v>0</v>
      </c>
      <c r="AI2899" s="56">
        <f t="shared" si="881"/>
        <v>0</v>
      </c>
      <c r="AJ2899" s="56">
        <f t="shared" si="882"/>
        <v>0</v>
      </c>
      <c r="AK2899" s="56">
        <f t="shared" si="883"/>
        <v>0</v>
      </c>
      <c r="AL2899" s="56">
        <f t="shared" si="884"/>
        <v>0</v>
      </c>
      <c r="AM2899" s="56">
        <f t="shared" si="885"/>
        <v>0</v>
      </c>
      <c r="AN2899" s="56">
        <f t="shared" si="886"/>
        <v>0</v>
      </c>
      <c r="AO2899" s="56">
        <f t="shared" si="887"/>
        <v>0</v>
      </c>
      <c r="AP2899" s="56">
        <f t="shared" si="888"/>
        <v>0</v>
      </c>
      <c r="AQ2899" s="56">
        <f t="shared" si="889"/>
        <v>0</v>
      </c>
      <c r="AR2899" s="86">
        <f t="shared" si="890"/>
        <v>0</v>
      </c>
    </row>
    <row r="2900" spans="1:44" x14ac:dyDescent="0.25">
      <c r="A2900" s="178"/>
      <c r="B2900" s="55" t="str">
        <f>_xlfn.IFNA(VLOOKUP(A2900,'Ajánlatkérő(k) adatai'!$B$4:$C$205,2,0),"")</f>
        <v/>
      </c>
      <c r="C2900" s="178"/>
      <c r="D2900" s="55" t="str">
        <f>_xlfn.IFNA(VLOOKUP(C2900,'Számlafizető(k) adatai'!$C$4:$D$203,2,0),"")</f>
        <v/>
      </c>
      <c r="E2900" s="55" t="str">
        <f>_xlfn.IFNA(VLOOKUP(C2900,'Számlafizető(k) adatai'!$C$4:$M$203,11,0),"")</f>
        <v/>
      </c>
      <c r="F2900" s="178"/>
      <c r="G2900" s="178"/>
      <c r="H2900" s="178"/>
      <c r="I2900" s="55" t="str">
        <f>IF(F2900="","",VLOOKUP(LEFT(F2900,5),'Technikai cellák'!B:C,2,0))</f>
        <v/>
      </c>
      <c r="J2900" s="55" t="str">
        <f>IF(F2900="","",VLOOKUP(I2900,'Technikai cellák'!$C$1:$D$12,2,0))</f>
        <v/>
      </c>
      <c r="K2900" s="179"/>
      <c r="L2900" s="67" t="str">
        <f t="shared" si="873"/>
        <v/>
      </c>
      <c r="M2900" s="68">
        <f t="shared" si="874"/>
        <v>0</v>
      </c>
      <c r="N2900" s="66">
        <f t="shared" si="875"/>
        <v>0</v>
      </c>
      <c r="O2900" s="152"/>
      <c r="P2900" s="172">
        <f t="shared" si="891"/>
        <v>0</v>
      </c>
      <c r="Q2900" s="69">
        <f t="shared" si="876"/>
        <v>0</v>
      </c>
      <c r="R2900" s="62">
        <f t="shared" si="877"/>
        <v>0</v>
      </c>
      <c r="S2900" s="153"/>
      <c r="T2900" s="118" t="str">
        <f t="shared" si="878"/>
        <v/>
      </c>
      <c r="U2900" s="154"/>
      <c r="V2900" s="154"/>
      <c r="W2900" s="154"/>
      <c r="X2900" s="154"/>
      <c r="Y2900" s="154"/>
      <c r="Z2900" s="154"/>
      <c r="AA2900" s="154"/>
      <c r="AB2900" s="154"/>
      <c r="AC2900" s="154"/>
      <c r="AD2900" s="154"/>
      <c r="AE2900" s="154"/>
      <c r="AF2900" s="154"/>
      <c r="AG2900" s="63">
        <f t="shared" si="879"/>
        <v>0</v>
      </c>
      <c r="AH2900" s="56">
        <f t="shared" si="880"/>
        <v>0</v>
      </c>
      <c r="AI2900" s="56">
        <f t="shared" si="881"/>
        <v>0</v>
      </c>
      <c r="AJ2900" s="56">
        <f t="shared" si="882"/>
        <v>0</v>
      </c>
      <c r="AK2900" s="56">
        <f t="shared" si="883"/>
        <v>0</v>
      </c>
      <c r="AL2900" s="56">
        <f t="shared" si="884"/>
        <v>0</v>
      </c>
      <c r="AM2900" s="56">
        <f t="shared" si="885"/>
        <v>0</v>
      </c>
      <c r="AN2900" s="56">
        <f t="shared" si="886"/>
        <v>0</v>
      </c>
      <c r="AO2900" s="56">
        <f t="shared" si="887"/>
        <v>0</v>
      </c>
      <c r="AP2900" s="56">
        <f t="shared" si="888"/>
        <v>0</v>
      </c>
      <c r="AQ2900" s="56">
        <f t="shared" si="889"/>
        <v>0</v>
      </c>
      <c r="AR2900" s="86">
        <f t="shared" si="890"/>
        <v>0</v>
      </c>
    </row>
    <row r="2901" spans="1:44" x14ac:dyDescent="0.25">
      <c r="A2901" s="178"/>
      <c r="B2901" s="55" t="str">
        <f>_xlfn.IFNA(VLOOKUP(A2901,'Ajánlatkérő(k) adatai'!$B$4:$C$205,2,0),"")</f>
        <v/>
      </c>
      <c r="C2901" s="178"/>
      <c r="D2901" s="55" t="str">
        <f>_xlfn.IFNA(VLOOKUP(C2901,'Számlafizető(k) adatai'!$C$4:$D$203,2,0),"")</f>
        <v/>
      </c>
      <c r="E2901" s="55" t="str">
        <f>_xlfn.IFNA(VLOOKUP(C2901,'Számlafizető(k) adatai'!$C$4:$M$203,11,0),"")</f>
        <v/>
      </c>
      <c r="F2901" s="178"/>
      <c r="G2901" s="178"/>
      <c r="H2901" s="178"/>
      <c r="I2901" s="55" t="str">
        <f>IF(F2901="","",VLOOKUP(LEFT(F2901,5),'Technikai cellák'!B:C,2,0))</f>
        <v/>
      </c>
      <c r="J2901" s="55" t="str">
        <f>IF(F2901="","",VLOOKUP(I2901,'Technikai cellák'!$C$1:$D$12,2,0))</f>
        <v/>
      </c>
      <c r="K2901" s="179"/>
      <c r="L2901" s="67" t="str">
        <f t="shared" ref="L2901:L2964" si="892">IF(K2901="","",IF(K2901&lt;20,"20 alatti",IF(K2901&lt;100,"20-99",IF(K2901&lt;500,"100-500","500-"))))</f>
        <v/>
      </c>
      <c r="M2901" s="68">
        <f t="shared" ref="M2901:M2964" si="893">ROUND(IF(L2901="20 alatti",K2901*1,0),0)</f>
        <v>0</v>
      </c>
      <c r="N2901" s="66">
        <f t="shared" ref="N2901:N2964" si="894">ROUND(IF(L2901="20-99",K2901*10.5,0),0)</f>
        <v>0</v>
      </c>
      <c r="O2901" s="152"/>
      <c r="P2901" s="172">
        <f t="shared" si="891"/>
        <v>0</v>
      </c>
      <c r="Q2901" s="69">
        <f t="shared" ref="Q2901:Q2964" si="895">ROUND(R2901*$F$10,0)</f>
        <v>0</v>
      </c>
      <c r="R2901" s="62">
        <f t="shared" ref="R2901:R2964" si="896">SUM(AG2901:AR2901)</f>
        <v>0</v>
      </c>
      <c r="S2901" s="153"/>
      <c r="T2901" s="118" t="str">
        <f t="shared" ref="T2901:T2964" si="897">IF(S2901="","",IF((DAYS360(S2901,$C$4,TRUE))/30&lt;0,"",(DAYS360(S2901,$C$4,))/30))</f>
        <v/>
      </c>
      <c r="U2901" s="154"/>
      <c r="V2901" s="154"/>
      <c r="W2901" s="154"/>
      <c r="X2901" s="154"/>
      <c r="Y2901" s="154"/>
      <c r="Z2901" s="154"/>
      <c r="AA2901" s="154"/>
      <c r="AB2901" s="154"/>
      <c r="AC2901" s="154"/>
      <c r="AD2901" s="154"/>
      <c r="AE2901" s="154"/>
      <c r="AF2901" s="154"/>
      <c r="AG2901" s="63">
        <f t="shared" ref="AG2901:AG2964" si="898">ROUND((U2901*$C$7)/$C$8,0)</f>
        <v>0</v>
      </c>
      <c r="AH2901" s="56">
        <f t="shared" ref="AH2901:AH2964" si="899">ROUND((V2901*$C$7)/$C$8,0)</f>
        <v>0</v>
      </c>
      <c r="AI2901" s="56">
        <f t="shared" ref="AI2901:AI2964" si="900">ROUND((W2901*$C$7)/$C$8,0)</f>
        <v>0</v>
      </c>
      <c r="AJ2901" s="56">
        <f t="shared" ref="AJ2901:AJ2964" si="901">ROUND((X2901*$C$7)/$C$8,0)</f>
        <v>0</v>
      </c>
      <c r="AK2901" s="56">
        <f t="shared" ref="AK2901:AK2964" si="902">ROUND((Y2901*$C$7)/$C$8,0)</f>
        <v>0</v>
      </c>
      <c r="AL2901" s="56">
        <f t="shared" ref="AL2901:AL2964" si="903">ROUND((Z2901*$C$7)/$C$8,0)</f>
        <v>0</v>
      </c>
      <c r="AM2901" s="56">
        <f t="shared" ref="AM2901:AM2964" si="904">ROUND((AA2901*$C$7)/$C$8,0)</f>
        <v>0</v>
      </c>
      <c r="AN2901" s="56">
        <f t="shared" ref="AN2901:AN2964" si="905">ROUND((AB2901*$C$7)/$C$8,0)</f>
        <v>0</v>
      </c>
      <c r="AO2901" s="56">
        <f t="shared" ref="AO2901:AO2964" si="906">ROUND((AC2901*$C$7)/$C$8,0)</f>
        <v>0</v>
      </c>
      <c r="AP2901" s="56">
        <f t="shared" ref="AP2901:AP2964" si="907">ROUND((AD2901*$C$7)/$C$8,0)</f>
        <v>0</v>
      </c>
      <c r="AQ2901" s="56">
        <f t="shared" ref="AQ2901:AQ2964" si="908">ROUND((AE2901*$C$7)/$C$8,0)</f>
        <v>0</v>
      </c>
      <c r="AR2901" s="86">
        <f t="shared" ref="AR2901:AR2964" si="909">ROUND((AF2901*$C$7)/$C$8,0)</f>
        <v>0</v>
      </c>
    </row>
    <row r="2902" spans="1:44" x14ac:dyDescent="0.25">
      <c r="A2902" s="178"/>
      <c r="B2902" s="55" t="str">
        <f>_xlfn.IFNA(VLOOKUP(A2902,'Ajánlatkérő(k) adatai'!$B$4:$C$205,2,0),"")</f>
        <v/>
      </c>
      <c r="C2902" s="178"/>
      <c r="D2902" s="55" t="str">
        <f>_xlfn.IFNA(VLOOKUP(C2902,'Számlafizető(k) adatai'!$C$4:$D$203,2,0),"")</f>
        <v/>
      </c>
      <c r="E2902" s="55" t="str">
        <f>_xlfn.IFNA(VLOOKUP(C2902,'Számlafizető(k) adatai'!$C$4:$M$203,11,0),"")</f>
        <v/>
      </c>
      <c r="F2902" s="178"/>
      <c r="G2902" s="178"/>
      <c r="H2902" s="178"/>
      <c r="I2902" s="55" t="str">
        <f>IF(F2902="","",VLOOKUP(LEFT(F2902,5),'Technikai cellák'!B:C,2,0))</f>
        <v/>
      </c>
      <c r="J2902" s="55" t="str">
        <f>IF(F2902="","",VLOOKUP(I2902,'Technikai cellák'!$C$1:$D$12,2,0))</f>
        <v/>
      </c>
      <c r="K2902" s="179"/>
      <c r="L2902" s="67" t="str">
        <f t="shared" si="892"/>
        <v/>
      </c>
      <c r="M2902" s="68">
        <f t="shared" si="893"/>
        <v>0</v>
      </c>
      <c r="N2902" s="66">
        <f t="shared" si="894"/>
        <v>0</v>
      </c>
      <c r="O2902" s="152"/>
      <c r="P2902" s="172">
        <f t="shared" si="891"/>
        <v>0</v>
      </c>
      <c r="Q2902" s="69">
        <f t="shared" si="895"/>
        <v>0</v>
      </c>
      <c r="R2902" s="62">
        <f t="shared" si="896"/>
        <v>0</v>
      </c>
      <c r="S2902" s="153"/>
      <c r="T2902" s="118" t="str">
        <f t="shared" si="897"/>
        <v/>
      </c>
      <c r="U2902" s="154"/>
      <c r="V2902" s="154"/>
      <c r="W2902" s="154"/>
      <c r="X2902" s="154"/>
      <c r="Y2902" s="154"/>
      <c r="Z2902" s="154"/>
      <c r="AA2902" s="154"/>
      <c r="AB2902" s="154"/>
      <c r="AC2902" s="154"/>
      <c r="AD2902" s="154"/>
      <c r="AE2902" s="154"/>
      <c r="AF2902" s="154"/>
      <c r="AG2902" s="63">
        <f t="shared" si="898"/>
        <v>0</v>
      </c>
      <c r="AH2902" s="56">
        <f t="shared" si="899"/>
        <v>0</v>
      </c>
      <c r="AI2902" s="56">
        <f t="shared" si="900"/>
        <v>0</v>
      </c>
      <c r="AJ2902" s="56">
        <f t="shared" si="901"/>
        <v>0</v>
      </c>
      <c r="AK2902" s="56">
        <f t="shared" si="902"/>
        <v>0</v>
      </c>
      <c r="AL2902" s="56">
        <f t="shared" si="903"/>
        <v>0</v>
      </c>
      <c r="AM2902" s="56">
        <f t="shared" si="904"/>
        <v>0</v>
      </c>
      <c r="AN2902" s="56">
        <f t="shared" si="905"/>
        <v>0</v>
      </c>
      <c r="AO2902" s="56">
        <f t="shared" si="906"/>
        <v>0</v>
      </c>
      <c r="AP2902" s="56">
        <f t="shared" si="907"/>
        <v>0</v>
      </c>
      <c r="AQ2902" s="56">
        <f t="shared" si="908"/>
        <v>0</v>
      </c>
      <c r="AR2902" s="86">
        <f t="shared" si="909"/>
        <v>0</v>
      </c>
    </row>
    <row r="2903" spans="1:44" x14ac:dyDescent="0.25">
      <c r="A2903" s="178"/>
      <c r="B2903" s="55" t="str">
        <f>_xlfn.IFNA(VLOOKUP(A2903,'Ajánlatkérő(k) adatai'!$B$4:$C$205,2,0),"")</f>
        <v/>
      </c>
      <c r="C2903" s="178"/>
      <c r="D2903" s="55" t="str">
        <f>_xlfn.IFNA(VLOOKUP(C2903,'Számlafizető(k) adatai'!$C$4:$D$203,2,0),"")</f>
        <v/>
      </c>
      <c r="E2903" s="55" t="str">
        <f>_xlfn.IFNA(VLOOKUP(C2903,'Számlafizető(k) adatai'!$C$4:$M$203,11,0),"")</f>
        <v/>
      </c>
      <c r="F2903" s="178"/>
      <c r="G2903" s="178"/>
      <c r="H2903" s="178"/>
      <c r="I2903" s="55" t="str">
        <f>IF(F2903="","",VLOOKUP(LEFT(F2903,5),'Technikai cellák'!B:C,2,0))</f>
        <v/>
      </c>
      <c r="J2903" s="55" t="str">
        <f>IF(F2903="","",VLOOKUP(I2903,'Technikai cellák'!$C$1:$D$12,2,0))</f>
        <v/>
      </c>
      <c r="K2903" s="179"/>
      <c r="L2903" s="67" t="str">
        <f t="shared" si="892"/>
        <v/>
      </c>
      <c r="M2903" s="68">
        <f t="shared" si="893"/>
        <v>0</v>
      </c>
      <c r="N2903" s="66">
        <f t="shared" si="894"/>
        <v>0</v>
      </c>
      <c r="O2903" s="152"/>
      <c r="P2903" s="172">
        <f t="shared" si="891"/>
        <v>0</v>
      </c>
      <c r="Q2903" s="69">
        <f t="shared" si="895"/>
        <v>0</v>
      </c>
      <c r="R2903" s="62">
        <f t="shared" si="896"/>
        <v>0</v>
      </c>
      <c r="S2903" s="153"/>
      <c r="T2903" s="118" t="str">
        <f t="shared" si="897"/>
        <v/>
      </c>
      <c r="U2903" s="154"/>
      <c r="V2903" s="154"/>
      <c r="W2903" s="154"/>
      <c r="X2903" s="154"/>
      <c r="Y2903" s="154"/>
      <c r="Z2903" s="154"/>
      <c r="AA2903" s="154"/>
      <c r="AB2903" s="154"/>
      <c r="AC2903" s="154"/>
      <c r="AD2903" s="154"/>
      <c r="AE2903" s="154"/>
      <c r="AF2903" s="154"/>
      <c r="AG2903" s="63">
        <f t="shared" si="898"/>
        <v>0</v>
      </c>
      <c r="AH2903" s="56">
        <f t="shared" si="899"/>
        <v>0</v>
      </c>
      <c r="AI2903" s="56">
        <f t="shared" si="900"/>
        <v>0</v>
      </c>
      <c r="AJ2903" s="56">
        <f t="shared" si="901"/>
        <v>0</v>
      </c>
      <c r="AK2903" s="56">
        <f t="shared" si="902"/>
        <v>0</v>
      </c>
      <c r="AL2903" s="56">
        <f t="shared" si="903"/>
        <v>0</v>
      </c>
      <c r="AM2903" s="56">
        <f t="shared" si="904"/>
        <v>0</v>
      </c>
      <c r="AN2903" s="56">
        <f t="shared" si="905"/>
        <v>0</v>
      </c>
      <c r="AO2903" s="56">
        <f t="shared" si="906"/>
        <v>0</v>
      </c>
      <c r="AP2903" s="56">
        <f t="shared" si="907"/>
        <v>0</v>
      </c>
      <c r="AQ2903" s="56">
        <f t="shared" si="908"/>
        <v>0</v>
      </c>
      <c r="AR2903" s="86">
        <f t="shared" si="909"/>
        <v>0</v>
      </c>
    </row>
    <row r="2904" spans="1:44" x14ac:dyDescent="0.25">
      <c r="A2904" s="178"/>
      <c r="B2904" s="55" t="str">
        <f>_xlfn.IFNA(VLOOKUP(A2904,'Ajánlatkérő(k) adatai'!$B$4:$C$205,2,0),"")</f>
        <v/>
      </c>
      <c r="C2904" s="178"/>
      <c r="D2904" s="55" t="str">
        <f>_xlfn.IFNA(VLOOKUP(C2904,'Számlafizető(k) adatai'!$C$4:$D$203,2,0),"")</f>
        <v/>
      </c>
      <c r="E2904" s="55" t="str">
        <f>_xlfn.IFNA(VLOOKUP(C2904,'Számlafizető(k) adatai'!$C$4:$M$203,11,0),"")</f>
        <v/>
      </c>
      <c r="F2904" s="178"/>
      <c r="G2904" s="178"/>
      <c r="H2904" s="178"/>
      <c r="I2904" s="55" t="str">
        <f>IF(F2904="","",VLOOKUP(LEFT(F2904,5),'Technikai cellák'!B:C,2,0))</f>
        <v/>
      </c>
      <c r="J2904" s="55" t="str">
        <f>IF(F2904="","",VLOOKUP(I2904,'Technikai cellák'!$C$1:$D$12,2,0))</f>
        <v/>
      </c>
      <c r="K2904" s="179"/>
      <c r="L2904" s="67" t="str">
        <f t="shared" si="892"/>
        <v/>
      </c>
      <c r="M2904" s="68">
        <f t="shared" si="893"/>
        <v>0</v>
      </c>
      <c r="N2904" s="66">
        <f t="shared" si="894"/>
        <v>0</v>
      </c>
      <c r="O2904" s="152"/>
      <c r="P2904" s="172">
        <f t="shared" si="891"/>
        <v>0</v>
      </c>
      <c r="Q2904" s="69">
        <f t="shared" si="895"/>
        <v>0</v>
      </c>
      <c r="R2904" s="62">
        <f t="shared" si="896"/>
        <v>0</v>
      </c>
      <c r="S2904" s="153"/>
      <c r="T2904" s="118" t="str">
        <f t="shared" si="897"/>
        <v/>
      </c>
      <c r="U2904" s="154"/>
      <c r="V2904" s="154"/>
      <c r="W2904" s="154"/>
      <c r="X2904" s="154"/>
      <c r="Y2904" s="154"/>
      <c r="Z2904" s="154"/>
      <c r="AA2904" s="154"/>
      <c r="AB2904" s="154"/>
      <c r="AC2904" s="154"/>
      <c r="AD2904" s="154"/>
      <c r="AE2904" s="154"/>
      <c r="AF2904" s="154"/>
      <c r="AG2904" s="63">
        <f t="shared" si="898"/>
        <v>0</v>
      </c>
      <c r="AH2904" s="56">
        <f t="shared" si="899"/>
        <v>0</v>
      </c>
      <c r="AI2904" s="56">
        <f t="shared" si="900"/>
        <v>0</v>
      </c>
      <c r="AJ2904" s="56">
        <f t="shared" si="901"/>
        <v>0</v>
      </c>
      <c r="AK2904" s="56">
        <f t="shared" si="902"/>
        <v>0</v>
      </c>
      <c r="AL2904" s="56">
        <f t="shared" si="903"/>
        <v>0</v>
      </c>
      <c r="AM2904" s="56">
        <f t="shared" si="904"/>
        <v>0</v>
      </c>
      <c r="AN2904" s="56">
        <f t="shared" si="905"/>
        <v>0</v>
      </c>
      <c r="AO2904" s="56">
        <f t="shared" si="906"/>
        <v>0</v>
      </c>
      <c r="AP2904" s="56">
        <f t="shared" si="907"/>
        <v>0</v>
      </c>
      <c r="AQ2904" s="56">
        <f t="shared" si="908"/>
        <v>0</v>
      </c>
      <c r="AR2904" s="86">
        <f t="shared" si="909"/>
        <v>0</v>
      </c>
    </row>
    <row r="2905" spans="1:44" x14ac:dyDescent="0.25">
      <c r="A2905" s="178"/>
      <c r="B2905" s="55" t="str">
        <f>_xlfn.IFNA(VLOOKUP(A2905,'Ajánlatkérő(k) adatai'!$B$4:$C$205,2,0),"")</f>
        <v/>
      </c>
      <c r="C2905" s="178"/>
      <c r="D2905" s="55" t="str">
        <f>_xlfn.IFNA(VLOOKUP(C2905,'Számlafizető(k) adatai'!$C$4:$D$203,2,0),"")</f>
        <v/>
      </c>
      <c r="E2905" s="55" t="str">
        <f>_xlfn.IFNA(VLOOKUP(C2905,'Számlafizető(k) adatai'!$C$4:$M$203,11,0),"")</f>
        <v/>
      </c>
      <c r="F2905" s="178"/>
      <c r="G2905" s="178"/>
      <c r="H2905" s="178"/>
      <c r="I2905" s="55" t="str">
        <f>IF(F2905="","",VLOOKUP(LEFT(F2905,5),'Technikai cellák'!B:C,2,0))</f>
        <v/>
      </c>
      <c r="J2905" s="55" t="str">
        <f>IF(F2905="","",VLOOKUP(I2905,'Technikai cellák'!$C$1:$D$12,2,0))</f>
        <v/>
      </c>
      <c r="K2905" s="179"/>
      <c r="L2905" s="67" t="str">
        <f t="shared" si="892"/>
        <v/>
      </c>
      <c r="M2905" s="68">
        <f t="shared" si="893"/>
        <v>0</v>
      </c>
      <c r="N2905" s="66">
        <f t="shared" si="894"/>
        <v>0</v>
      </c>
      <c r="O2905" s="152"/>
      <c r="P2905" s="172">
        <f t="shared" si="891"/>
        <v>0</v>
      </c>
      <c r="Q2905" s="69">
        <f t="shared" si="895"/>
        <v>0</v>
      </c>
      <c r="R2905" s="62">
        <f t="shared" si="896"/>
        <v>0</v>
      </c>
      <c r="S2905" s="153"/>
      <c r="T2905" s="118" t="str">
        <f t="shared" si="897"/>
        <v/>
      </c>
      <c r="U2905" s="154"/>
      <c r="V2905" s="154"/>
      <c r="W2905" s="154"/>
      <c r="X2905" s="154"/>
      <c r="Y2905" s="154"/>
      <c r="Z2905" s="154"/>
      <c r="AA2905" s="154"/>
      <c r="AB2905" s="154"/>
      <c r="AC2905" s="154"/>
      <c r="AD2905" s="154"/>
      <c r="AE2905" s="154"/>
      <c r="AF2905" s="154"/>
      <c r="AG2905" s="63">
        <f t="shared" si="898"/>
        <v>0</v>
      </c>
      <c r="AH2905" s="56">
        <f t="shared" si="899"/>
        <v>0</v>
      </c>
      <c r="AI2905" s="56">
        <f t="shared" si="900"/>
        <v>0</v>
      </c>
      <c r="AJ2905" s="56">
        <f t="shared" si="901"/>
        <v>0</v>
      </c>
      <c r="AK2905" s="56">
        <f t="shared" si="902"/>
        <v>0</v>
      </c>
      <c r="AL2905" s="56">
        <f t="shared" si="903"/>
        <v>0</v>
      </c>
      <c r="AM2905" s="56">
        <f t="shared" si="904"/>
        <v>0</v>
      </c>
      <c r="AN2905" s="56">
        <f t="shared" si="905"/>
        <v>0</v>
      </c>
      <c r="AO2905" s="56">
        <f t="shared" si="906"/>
        <v>0</v>
      </c>
      <c r="AP2905" s="56">
        <f t="shared" si="907"/>
        <v>0</v>
      </c>
      <c r="AQ2905" s="56">
        <f t="shared" si="908"/>
        <v>0</v>
      </c>
      <c r="AR2905" s="86">
        <f t="shared" si="909"/>
        <v>0</v>
      </c>
    </row>
    <row r="2906" spans="1:44" x14ac:dyDescent="0.25">
      <c r="A2906" s="178"/>
      <c r="B2906" s="55" t="str">
        <f>_xlfn.IFNA(VLOOKUP(A2906,'Ajánlatkérő(k) adatai'!$B$4:$C$205,2,0),"")</f>
        <v/>
      </c>
      <c r="C2906" s="178"/>
      <c r="D2906" s="55" t="str">
        <f>_xlfn.IFNA(VLOOKUP(C2906,'Számlafizető(k) adatai'!$C$4:$D$203,2,0),"")</f>
        <v/>
      </c>
      <c r="E2906" s="55" t="str">
        <f>_xlfn.IFNA(VLOOKUP(C2906,'Számlafizető(k) adatai'!$C$4:$M$203,11,0),"")</f>
        <v/>
      </c>
      <c r="F2906" s="178"/>
      <c r="G2906" s="178"/>
      <c r="H2906" s="178"/>
      <c r="I2906" s="55" t="str">
        <f>IF(F2906="","",VLOOKUP(LEFT(F2906,5),'Technikai cellák'!B:C,2,0))</f>
        <v/>
      </c>
      <c r="J2906" s="55" t="str">
        <f>IF(F2906="","",VLOOKUP(I2906,'Technikai cellák'!$C$1:$D$12,2,0))</f>
        <v/>
      </c>
      <c r="K2906" s="179"/>
      <c r="L2906" s="67" t="str">
        <f t="shared" si="892"/>
        <v/>
      </c>
      <c r="M2906" s="68">
        <f t="shared" si="893"/>
        <v>0</v>
      </c>
      <c r="N2906" s="66">
        <f t="shared" si="894"/>
        <v>0</v>
      </c>
      <c r="O2906" s="152"/>
      <c r="P2906" s="172">
        <f t="shared" si="891"/>
        <v>0</v>
      </c>
      <c r="Q2906" s="69">
        <f t="shared" si="895"/>
        <v>0</v>
      </c>
      <c r="R2906" s="62">
        <f t="shared" si="896"/>
        <v>0</v>
      </c>
      <c r="S2906" s="153"/>
      <c r="T2906" s="118" t="str">
        <f t="shared" si="897"/>
        <v/>
      </c>
      <c r="U2906" s="154"/>
      <c r="V2906" s="154"/>
      <c r="W2906" s="154"/>
      <c r="X2906" s="154"/>
      <c r="Y2906" s="154"/>
      <c r="Z2906" s="154"/>
      <c r="AA2906" s="154"/>
      <c r="AB2906" s="154"/>
      <c r="AC2906" s="154"/>
      <c r="AD2906" s="154"/>
      <c r="AE2906" s="154"/>
      <c r="AF2906" s="154"/>
      <c r="AG2906" s="63">
        <f t="shared" si="898"/>
        <v>0</v>
      </c>
      <c r="AH2906" s="56">
        <f t="shared" si="899"/>
        <v>0</v>
      </c>
      <c r="AI2906" s="56">
        <f t="shared" si="900"/>
        <v>0</v>
      </c>
      <c r="AJ2906" s="56">
        <f t="shared" si="901"/>
        <v>0</v>
      </c>
      <c r="AK2906" s="56">
        <f t="shared" si="902"/>
        <v>0</v>
      </c>
      <c r="AL2906" s="56">
        <f t="shared" si="903"/>
        <v>0</v>
      </c>
      <c r="AM2906" s="56">
        <f t="shared" si="904"/>
        <v>0</v>
      </c>
      <c r="AN2906" s="56">
        <f t="shared" si="905"/>
        <v>0</v>
      </c>
      <c r="AO2906" s="56">
        <f t="shared" si="906"/>
        <v>0</v>
      </c>
      <c r="AP2906" s="56">
        <f t="shared" si="907"/>
        <v>0</v>
      </c>
      <c r="AQ2906" s="56">
        <f t="shared" si="908"/>
        <v>0</v>
      </c>
      <c r="AR2906" s="86">
        <f t="shared" si="909"/>
        <v>0</v>
      </c>
    </row>
    <row r="2907" spans="1:44" x14ac:dyDescent="0.25">
      <c r="A2907" s="178"/>
      <c r="B2907" s="55" t="str">
        <f>_xlfn.IFNA(VLOOKUP(A2907,'Ajánlatkérő(k) adatai'!$B$4:$C$205,2,0),"")</f>
        <v/>
      </c>
      <c r="C2907" s="178"/>
      <c r="D2907" s="55" t="str">
        <f>_xlfn.IFNA(VLOOKUP(C2907,'Számlafizető(k) adatai'!$C$4:$D$203,2,0),"")</f>
        <v/>
      </c>
      <c r="E2907" s="55" t="str">
        <f>_xlfn.IFNA(VLOOKUP(C2907,'Számlafizető(k) adatai'!$C$4:$M$203,11,0),"")</f>
        <v/>
      </c>
      <c r="F2907" s="178"/>
      <c r="G2907" s="178"/>
      <c r="H2907" s="178"/>
      <c r="I2907" s="55" t="str">
        <f>IF(F2907="","",VLOOKUP(LEFT(F2907,5),'Technikai cellák'!B:C,2,0))</f>
        <v/>
      </c>
      <c r="J2907" s="55" t="str">
        <f>IF(F2907="","",VLOOKUP(I2907,'Technikai cellák'!$C$1:$D$12,2,0))</f>
        <v/>
      </c>
      <c r="K2907" s="179"/>
      <c r="L2907" s="67" t="str">
        <f t="shared" si="892"/>
        <v/>
      </c>
      <c r="M2907" s="68">
        <f t="shared" si="893"/>
        <v>0</v>
      </c>
      <c r="N2907" s="66">
        <f t="shared" si="894"/>
        <v>0</v>
      </c>
      <c r="O2907" s="152"/>
      <c r="P2907" s="172">
        <f t="shared" si="891"/>
        <v>0</v>
      </c>
      <c r="Q2907" s="69">
        <f t="shared" si="895"/>
        <v>0</v>
      </c>
      <c r="R2907" s="62">
        <f t="shared" si="896"/>
        <v>0</v>
      </c>
      <c r="S2907" s="153"/>
      <c r="T2907" s="118" t="str">
        <f t="shared" si="897"/>
        <v/>
      </c>
      <c r="U2907" s="154"/>
      <c r="V2907" s="154"/>
      <c r="W2907" s="154"/>
      <c r="X2907" s="154"/>
      <c r="Y2907" s="154"/>
      <c r="Z2907" s="154"/>
      <c r="AA2907" s="154"/>
      <c r="AB2907" s="154"/>
      <c r="AC2907" s="154"/>
      <c r="AD2907" s="154"/>
      <c r="AE2907" s="154"/>
      <c r="AF2907" s="154"/>
      <c r="AG2907" s="63">
        <f t="shared" si="898"/>
        <v>0</v>
      </c>
      <c r="AH2907" s="56">
        <f t="shared" si="899"/>
        <v>0</v>
      </c>
      <c r="AI2907" s="56">
        <f t="shared" si="900"/>
        <v>0</v>
      </c>
      <c r="AJ2907" s="56">
        <f t="shared" si="901"/>
        <v>0</v>
      </c>
      <c r="AK2907" s="56">
        <f t="shared" si="902"/>
        <v>0</v>
      </c>
      <c r="AL2907" s="56">
        <f t="shared" si="903"/>
        <v>0</v>
      </c>
      <c r="AM2907" s="56">
        <f t="shared" si="904"/>
        <v>0</v>
      </c>
      <c r="AN2907" s="56">
        <f t="shared" si="905"/>
        <v>0</v>
      </c>
      <c r="AO2907" s="56">
        <f t="shared" si="906"/>
        <v>0</v>
      </c>
      <c r="AP2907" s="56">
        <f t="shared" si="907"/>
        <v>0</v>
      </c>
      <c r="AQ2907" s="56">
        <f t="shared" si="908"/>
        <v>0</v>
      </c>
      <c r="AR2907" s="86">
        <f t="shared" si="909"/>
        <v>0</v>
      </c>
    </row>
    <row r="2908" spans="1:44" x14ac:dyDescent="0.25">
      <c r="A2908" s="178"/>
      <c r="B2908" s="55" t="str">
        <f>_xlfn.IFNA(VLOOKUP(A2908,'Ajánlatkérő(k) adatai'!$B$4:$C$205,2,0),"")</f>
        <v/>
      </c>
      <c r="C2908" s="178"/>
      <c r="D2908" s="55" t="str">
        <f>_xlfn.IFNA(VLOOKUP(C2908,'Számlafizető(k) adatai'!$C$4:$D$203,2,0),"")</f>
        <v/>
      </c>
      <c r="E2908" s="55" t="str">
        <f>_xlfn.IFNA(VLOOKUP(C2908,'Számlafizető(k) adatai'!$C$4:$M$203,11,0),"")</f>
        <v/>
      </c>
      <c r="F2908" s="178"/>
      <c r="G2908" s="178"/>
      <c r="H2908" s="178"/>
      <c r="I2908" s="55" t="str">
        <f>IF(F2908="","",VLOOKUP(LEFT(F2908,5),'Technikai cellák'!B:C,2,0))</f>
        <v/>
      </c>
      <c r="J2908" s="55" t="str">
        <f>IF(F2908="","",VLOOKUP(I2908,'Technikai cellák'!$C$1:$D$12,2,0))</f>
        <v/>
      </c>
      <c r="K2908" s="179"/>
      <c r="L2908" s="67" t="str">
        <f t="shared" si="892"/>
        <v/>
      </c>
      <c r="M2908" s="68">
        <f t="shared" si="893"/>
        <v>0</v>
      </c>
      <c r="N2908" s="66">
        <f t="shared" si="894"/>
        <v>0</v>
      </c>
      <c r="O2908" s="152"/>
      <c r="P2908" s="172">
        <f t="shared" si="891"/>
        <v>0</v>
      </c>
      <c r="Q2908" s="69">
        <f t="shared" si="895"/>
        <v>0</v>
      </c>
      <c r="R2908" s="62">
        <f t="shared" si="896"/>
        <v>0</v>
      </c>
      <c r="S2908" s="153"/>
      <c r="T2908" s="118" t="str">
        <f t="shared" si="897"/>
        <v/>
      </c>
      <c r="U2908" s="154"/>
      <c r="V2908" s="154"/>
      <c r="W2908" s="154"/>
      <c r="X2908" s="154"/>
      <c r="Y2908" s="154"/>
      <c r="Z2908" s="154"/>
      <c r="AA2908" s="154"/>
      <c r="AB2908" s="154"/>
      <c r="AC2908" s="154"/>
      <c r="AD2908" s="154"/>
      <c r="AE2908" s="154"/>
      <c r="AF2908" s="154"/>
      <c r="AG2908" s="63">
        <f t="shared" si="898"/>
        <v>0</v>
      </c>
      <c r="AH2908" s="56">
        <f t="shared" si="899"/>
        <v>0</v>
      </c>
      <c r="AI2908" s="56">
        <f t="shared" si="900"/>
        <v>0</v>
      </c>
      <c r="AJ2908" s="56">
        <f t="shared" si="901"/>
        <v>0</v>
      </c>
      <c r="AK2908" s="56">
        <f t="shared" si="902"/>
        <v>0</v>
      </c>
      <c r="AL2908" s="56">
        <f t="shared" si="903"/>
        <v>0</v>
      </c>
      <c r="AM2908" s="56">
        <f t="shared" si="904"/>
        <v>0</v>
      </c>
      <c r="AN2908" s="56">
        <f t="shared" si="905"/>
        <v>0</v>
      </c>
      <c r="AO2908" s="56">
        <f t="shared" si="906"/>
        <v>0</v>
      </c>
      <c r="AP2908" s="56">
        <f t="shared" si="907"/>
        <v>0</v>
      </c>
      <c r="AQ2908" s="56">
        <f t="shared" si="908"/>
        <v>0</v>
      </c>
      <c r="AR2908" s="86">
        <f t="shared" si="909"/>
        <v>0</v>
      </c>
    </row>
    <row r="2909" spans="1:44" x14ac:dyDescent="0.25">
      <c r="A2909" s="178"/>
      <c r="B2909" s="55" t="str">
        <f>_xlfn.IFNA(VLOOKUP(A2909,'Ajánlatkérő(k) adatai'!$B$4:$C$205,2,0),"")</f>
        <v/>
      </c>
      <c r="C2909" s="178"/>
      <c r="D2909" s="55" t="str">
        <f>_xlfn.IFNA(VLOOKUP(C2909,'Számlafizető(k) adatai'!$C$4:$D$203,2,0),"")</f>
        <v/>
      </c>
      <c r="E2909" s="55" t="str">
        <f>_xlfn.IFNA(VLOOKUP(C2909,'Számlafizető(k) adatai'!$C$4:$M$203,11,0),"")</f>
        <v/>
      </c>
      <c r="F2909" s="178"/>
      <c r="G2909" s="178"/>
      <c r="H2909" s="178"/>
      <c r="I2909" s="55" t="str">
        <f>IF(F2909="","",VLOOKUP(LEFT(F2909,5),'Technikai cellák'!B:C,2,0))</f>
        <v/>
      </c>
      <c r="J2909" s="55" t="str">
        <f>IF(F2909="","",VLOOKUP(I2909,'Technikai cellák'!$C$1:$D$12,2,0))</f>
        <v/>
      </c>
      <c r="K2909" s="179"/>
      <c r="L2909" s="67" t="str">
        <f t="shared" si="892"/>
        <v/>
      </c>
      <c r="M2909" s="68">
        <f t="shared" si="893"/>
        <v>0</v>
      </c>
      <c r="N2909" s="66">
        <f t="shared" si="894"/>
        <v>0</v>
      </c>
      <c r="O2909" s="152"/>
      <c r="P2909" s="172">
        <f t="shared" si="891"/>
        <v>0</v>
      </c>
      <c r="Q2909" s="69">
        <f t="shared" si="895"/>
        <v>0</v>
      </c>
      <c r="R2909" s="62">
        <f t="shared" si="896"/>
        <v>0</v>
      </c>
      <c r="S2909" s="153"/>
      <c r="T2909" s="118" t="str">
        <f t="shared" si="897"/>
        <v/>
      </c>
      <c r="U2909" s="154"/>
      <c r="V2909" s="154"/>
      <c r="W2909" s="154"/>
      <c r="X2909" s="154"/>
      <c r="Y2909" s="154"/>
      <c r="Z2909" s="154"/>
      <c r="AA2909" s="154"/>
      <c r="AB2909" s="154"/>
      <c r="AC2909" s="154"/>
      <c r="AD2909" s="154"/>
      <c r="AE2909" s="154"/>
      <c r="AF2909" s="154"/>
      <c r="AG2909" s="63">
        <f t="shared" si="898"/>
        <v>0</v>
      </c>
      <c r="AH2909" s="56">
        <f t="shared" si="899"/>
        <v>0</v>
      </c>
      <c r="AI2909" s="56">
        <f t="shared" si="900"/>
        <v>0</v>
      </c>
      <c r="AJ2909" s="56">
        <f t="shared" si="901"/>
        <v>0</v>
      </c>
      <c r="AK2909" s="56">
        <f t="shared" si="902"/>
        <v>0</v>
      </c>
      <c r="AL2909" s="56">
        <f t="shared" si="903"/>
        <v>0</v>
      </c>
      <c r="AM2909" s="56">
        <f t="shared" si="904"/>
        <v>0</v>
      </c>
      <c r="AN2909" s="56">
        <f t="shared" si="905"/>
        <v>0</v>
      </c>
      <c r="AO2909" s="56">
        <f t="shared" si="906"/>
        <v>0</v>
      </c>
      <c r="AP2909" s="56">
        <f t="shared" si="907"/>
        <v>0</v>
      </c>
      <c r="AQ2909" s="56">
        <f t="shared" si="908"/>
        <v>0</v>
      </c>
      <c r="AR2909" s="86">
        <f t="shared" si="909"/>
        <v>0</v>
      </c>
    </row>
    <row r="2910" spans="1:44" x14ac:dyDescent="0.25">
      <c r="A2910" s="178"/>
      <c r="B2910" s="55" t="str">
        <f>_xlfn.IFNA(VLOOKUP(A2910,'Ajánlatkérő(k) adatai'!$B$4:$C$205,2,0),"")</f>
        <v/>
      </c>
      <c r="C2910" s="178"/>
      <c r="D2910" s="55" t="str">
        <f>_xlfn.IFNA(VLOOKUP(C2910,'Számlafizető(k) adatai'!$C$4:$D$203,2,0),"")</f>
        <v/>
      </c>
      <c r="E2910" s="55" t="str">
        <f>_xlfn.IFNA(VLOOKUP(C2910,'Számlafizető(k) adatai'!$C$4:$M$203,11,0),"")</f>
        <v/>
      </c>
      <c r="F2910" s="178"/>
      <c r="G2910" s="178"/>
      <c r="H2910" s="178"/>
      <c r="I2910" s="55" t="str">
        <f>IF(F2910="","",VLOOKUP(LEFT(F2910,5),'Technikai cellák'!B:C,2,0))</f>
        <v/>
      </c>
      <c r="J2910" s="55" t="str">
        <f>IF(F2910="","",VLOOKUP(I2910,'Technikai cellák'!$C$1:$D$12,2,0))</f>
        <v/>
      </c>
      <c r="K2910" s="179"/>
      <c r="L2910" s="67" t="str">
        <f t="shared" si="892"/>
        <v/>
      </c>
      <c r="M2910" s="68">
        <f t="shared" si="893"/>
        <v>0</v>
      </c>
      <c r="N2910" s="66">
        <f t="shared" si="894"/>
        <v>0</v>
      </c>
      <c r="O2910" s="152"/>
      <c r="P2910" s="172">
        <f t="shared" si="891"/>
        <v>0</v>
      </c>
      <c r="Q2910" s="69">
        <f t="shared" si="895"/>
        <v>0</v>
      </c>
      <c r="R2910" s="62">
        <f t="shared" si="896"/>
        <v>0</v>
      </c>
      <c r="S2910" s="153"/>
      <c r="T2910" s="118" t="str">
        <f t="shared" si="897"/>
        <v/>
      </c>
      <c r="U2910" s="154"/>
      <c r="V2910" s="154"/>
      <c r="W2910" s="154"/>
      <c r="X2910" s="154"/>
      <c r="Y2910" s="154"/>
      <c r="Z2910" s="154"/>
      <c r="AA2910" s="154"/>
      <c r="AB2910" s="154"/>
      <c r="AC2910" s="154"/>
      <c r="AD2910" s="154"/>
      <c r="AE2910" s="154"/>
      <c r="AF2910" s="154"/>
      <c r="AG2910" s="63">
        <f t="shared" si="898"/>
        <v>0</v>
      </c>
      <c r="AH2910" s="56">
        <f t="shared" si="899"/>
        <v>0</v>
      </c>
      <c r="AI2910" s="56">
        <f t="shared" si="900"/>
        <v>0</v>
      </c>
      <c r="AJ2910" s="56">
        <f t="shared" si="901"/>
        <v>0</v>
      </c>
      <c r="AK2910" s="56">
        <f t="shared" si="902"/>
        <v>0</v>
      </c>
      <c r="AL2910" s="56">
        <f t="shared" si="903"/>
        <v>0</v>
      </c>
      <c r="AM2910" s="56">
        <f t="shared" si="904"/>
        <v>0</v>
      </c>
      <c r="AN2910" s="56">
        <f t="shared" si="905"/>
        <v>0</v>
      </c>
      <c r="AO2910" s="56">
        <f t="shared" si="906"/>
        <v>0</v>
      </c>
      <c r="AP2910" s="56">
        <f t="shared" si="907"/>
        <v>0</v>
      </c>
      <c r="AQ2910" s="56">
        <f t="shared" si="908"/>
        <v>0</v>
      </c>
      <c r="AR2910" s="86">
        <f t="shared" si="909"/>
        <v>0</v>
      </c>
    </row>
    <row r="2911" spans="1:44" x14ac:dyDescent="0.25">
      <c r="A2911" s="178"/>
      <c r="B2911" s="55" t="str">
        <f>_xlfn.IFNA(VLOOKUP(A2911,'Ajánlatkérő(k) adatai'!$B$4:$C$205,2,0),"")</f>
        <v/>
      </c>
      <c r="C2911" s="178"/>
      <c r="D2911" s="55" t="str">
        <f>_xlfn.IFNA(VLOOKUP(C2911,'Számlafizető(k) adatai'!$C$4:$D$203,2,0),"")</f>
        <v/>
      </c>
      <c r="E2911" s="55" t="str">
        <f>_xlfn.IFNA(VLOOKUP(C2911,'Számlafizető(k) adatai'!$C$4:$M$203,11,0),"")</f>
        <v/>
      </c>
      <c r="F2911" s="178"/>
      <c r="G2911" s="178"/>
      <c r="H2911" s="178"/>
      <c r="I2911" s="55" t="str">
        <f>IF(F2911="","",VLOOKUP(LEFT(F2911,5),'Technikai cellák'!B:C,2,0))</f>
        <v/>
      </c>
      <c r="J2911" s="55" t="str">
        <f>IF(F2911="","",VLOOKUP(I2911,'Technikai cellák'!$C$1:$D$12,2,0))</f>
        <v/>
      </c>
      <c r="K2911" s="179"/>
      <c r="L2911" s="67" t="str">
        <f t="shared" si="892"/>
        <v/>
      </c>
      <c r="M2911" s="68">
        <f t="shared" si="893"/>
        <v>0</v>
      </c>
      <c r="N2911" s="66">
        <f t="shared" si="894"/>
        <v>0</v>
      </c>
      <c r="O2911" s="152"/>
      <c r="P2911" s="172">
        <f t="shared" si="891"/>
        <v>0</v>
      </c>
      <c r="Q2911" s="69">
        <f t="shared" si="895"/>
        <v>0</v>
      </c>
      <c r="R2911" s="62">
        <f t="shared" si="896"/>
        <v>0</v>
      </c>
      <c r="S2911" s="153"/>
      <c r="T2911" s="118" t="str">
        <f t="shared" si="897"/>
        <v/>
      </c>
      <c r="U2911" s="154"/>
      <c r="V2911" s="154"/>
      <c r="W2911" s="154"/>
      <c r="X2911" s="154"/>
      <c r="Y2911" s="154"/>
      <c r="Z2911" s="154"/>
      <c r="AA2911" s="154"/>
      <c r="AB2911" s="154"/>
      <c r="AC2911" s="154"/>
      <c r="AD2911" s="154"/>
      <c r="AE2911" s="154"/>
      <c r="AF2911" s="154"/>
      <c r="AG2911" s="63">
        <f t="shared" si="898"/>
        <v>0</v>
      </c>
      <c r="AH2911" s="56">
        <f t="shared" si="899"/>
        <v>0</v>
      </c>
      <c r="AI2911" s="56">
        <f t="shared" si="900"/>
        <v>0</v>
      </c>
      <c r="AJ2911" s="56">
        <f t="shared" si="901"/>
        <v>0</v>
      </c>
      <c r="AK2911" s="56">
        <f t="shared" si="902"/>
        <v>0</v>
      </c>
      <c r="AL2911" s="56">
        <f t="shared" si="903"/>
        <v>0</v>
      </c>
      <c r="AM2911" s="56">
        <f t="shared" si="904"/>
        <v>0</v>
      </c>
      <c r="AN2911" s="56">
        <f t="shared" si="905"/>
        <v>0</v>
      </c>
      <c r="AO2911" s="56">
        <f t="shared" si="906"/>
        <v>0</v>
      </c>
      <c r="AP2911" s="56">
        <f t="shared" si="907"/>
        <v>0</v>
      </c>
      <c r="AQ2911" s="56">
        <f t="shared" si="908"/>
        <v>0</v>
      </c>
      <c r="AR2911" s="86">
        <f t="shared" si="909"/>
        <v>0</v>
      </c>
    </row>
    <row r="2912" spans="1:44" x14ac:dyDescent="0.25">
      <c r="A2912" s="178"/>
      <c r="B2912" s="55" t="str">
        <f>_xlfn.IFNA(VLOOKUP(A2912,'Ajánlatkérő(k) adatai'!$B$4:$C$205,2,0),"")</f>
        <v/>
      </c>
      <c r="C2912" s="178"/>
      <c r="D2912" s="55" t="str">
        <f>_xlfn.IFNA(VLOOKUP(C2912,'Számlafizető(k) adatai'!$C$4:$D$203,2,0),"")</f>
        <v/>
      </c>
      <c r="E2912" s="55" t="str">
        <f>_xlfn.IFNA(VLOOKUP(C2912,'Számlafizető(k) adatai'!$C$4:$M$203,11,0),"")</f>
        <v/>
      </c>
      <c r="F2912" s="178"/>
      <c r="G2912" s="178"/>
      <c r="H2912" s="178"/>
      <c r="I2912" s="55" t="str">
        <f>IF(F2912="","",VLOOKUP(LEFT(F2912,5),'Technikai cellák'!B:C,2,0))</f>
        <v/>
      </c>
      <c r="J2912" s="55" t="str">
        <f>IF(F2912="","",VLOOKUP(I2912,'Technikai cellák'!$C$1:$D$12,2,0))</f>
        <v/>
      </c>
      <c r="K2912" s="179"/>
      <c r="L2912" s="67" t="str">
        <f t="shared" si="892"/>
        <v/>
      </c>
      <c r="M2912" s="68">
        <f t="shared" si="893"/>
        <v>0</v>
      </c>
      <c r="N2912" s="66">
        <f t="shared" si="894"/>
        <v>0</v>
      </c>
      <c r="O2912" s="152"/>
      <c r="P2912" s="172">
        <f t="shared" si="891"/>
        <v>0</v>
      </c>
      <c r="Q2912" s="69">
        <f t="shared" si="895"/>
        <v>0</v>
      </c>
      <c r="R2912" s="62">
        <f t="shared" si="896"/>
        <v>0</v>
      </c>
      <c r="S2912" s="153"/>
      <c r="T2912" s="118" t="str">
        <f t="shared" si="897"/>
        <v/>
      </c>
      <c r="U2912" s="154"/>
      <c r="V2912" s="154"/>
      <c r="W2912" s="154"/>
      <c r="X2912" s="154"/>
      <c r="Y2912" s="154"/>
      <c r="Z2912" s="154"/>
      <c r="AA2912" s="154"/>
      <c r="AB2912" s="154"/>
      <c r="AC2912" s="154"/>
      <c r="AD2912" s="154"/>
      <c r="AE2912" s="154"/>
      <c r="AF2912" s="154"/>
      <c r="AG2912" s="63">
        <f t="shared" si="898"/>
        <v>0</v>
      </c>
      <c r="AH2912" s="56">
        <f t="shared" si="899"/>
        <v>0</v>
      </c>
      <c r="AI2912" s="56">
        <f t="shared" si="900"/>
        <v>0</v>
      </c>
      <c r="AJ2912" s="56">
        <f t="shared" si="901"/>
        <v>0</v>
      </c>
      <c r="AK2912" s="56">
        <f t="shared" si="902"/>
        <v>0</v>
      </c>
      <c r="AL2912" s="56">
        <f t="shared" si="903"/>
        <v>0</v>
      </c>
      <c r="AM2912" s="56">
        <f t="shared" si="904"/>
        <v>0</v>
      </c>
      <c r="AN2912" s="56">
        <f t="shared" si="905"/>
        <v>0</v>
      </c>
      <c r="AO2912" s="56">
        <f t="shared" si="906"/>
        <v>0</v>
      </c>
      <c r="AP2912" s="56">
        <f t="shared" si="907"/>
        <v>0</v>
      </c>
      <c r="AQ2912" s="56">
        <f t="shared" si="908"/>
        <v>0</v>
      </c>
      <c r="AR2912" s="86">
        <f t="shared" si="909"/>
        <v>0</v>
      </c>
    </row>
    <row r="2913" spans="1:44" x14ac:dyDescent="0.25">
      <c r="A2913" s="178"/>
      <c r="B2913" s="55" t="str">
        <f>_xlfn.IFNA(VLOOKUP(A2913,'Ajánlatkérő(k) adatai'!$B$4:$C$205,2,0),"")</f>
        <v/>
      </c>
      <c r="C2913" s="178"/>
      <c r="D2913" s="55" t="str">
        <f>_xlfn.IFNA(VLOOKUP(C2913,'Számlafizető(k) adatai'!$C$4:$D$203,2,0),"")</f>
        <v/>
      </c>
      <c r="E2913" s="55" t="str">
        <f>_xlfn.IFNA(VLOOKUP(C2913,'Számlafizető(k) adatai'!$C$4:$M$203,11,0),"")</f>
        <v/>
      </c>
      <c r="F2913" s="178"/>
      <c r="G2913" s="178"/>
      <c r="H2913" s="178"/>
      <c r="I2913" s="55" t="str">
        <f>IF(F2913="","",VLOOKUP(LEFT(F2913,5),'Technikai cellák'!B:C,2,0))</f>
        <v/>
      </c>
      <c r="J2913" s="55" t="str">
        <f>IF(F2913="","",VLOOKUP(I2913,'Technikai cellák'!$C$1:$D$12,2,0))</f>
        <v/>
      </c>
      <c r="K2913" s="179"/>
      <c r="L2913" s="67" t="str">
        <f t="shared" si="892"/>
        <v/>
      </c>
      <c r="M2913" s="68">
        <f t="shared" si="893"/>
        <v>0</v>
      </c>
      <c r="N2913" s="66">
        <f t="shared" si="894"/>
        <v>0</v>
      </c>
      <c r="O2913" s="152"/>
      <c r="P2913" s="172">
        <f t="shared" si="891"/>
        <v>0</v>
      </c>
      <c r="Q2913" s="69">
        <f t="shared" si="895"/>
        <v>0</v>
      </c>
      <c r="R2913" s="62">
        <f t="shared" si="896"/>
        <v>0</v>
      </c>
      <c r="S2913" s="153"/>
      <c r="T2913" s="118" t="str">
        <f t="shared" si="897"/>
        <v/>
      </c>
      <c r="U2913" s="154"/>
      <c r="V2913" s="154"/>
      <c r="W2913" s="154"/>
      <c r="X2913" s="154"/>
      <c r="Y2913" s="154"/>
      <c r="Z2913" s="154"/>
      <c r="AA2913" s="154"/>
      <c r="AB2913" s="154"/>
      <c r="AC2913" s="154"/>
      <c r="AD2913" s="154"/>
      <c r="AE2913" s="154"/>
      <c r="AF2913" s="154"/>
      <c r="AG2913" s="63">
        <f t="shared" si="898"/>
        <v>0</v>
      </c>
      <c r="AH2913" s="56">
        <f t="shared" si="899"/>
        <v>0</v>
      </c>
      <c r="AI2913" s="56">
        <f t="shared" si="900"/>
        <v>0</v>
      </c>
      <c r="AJ2913" s="56">
        <f t="shared" si="901"/>
        <v>0</v>
      </c>
      <c r="AK2913" s="56">
        <f t="shared" si="902"/>
        <v>0</v>
      </c>
      <c r="AL2913" s="56">
        <f t="shared" si="903"/>
        <v>0</v>
      </c>
      <c r="AM2913" s="56">
        <f t="shared" si="904"/>
        <v>0</v>
      </c>
      <c r="AN2913" s="56">
        <f t="shared" si="905"/>
        <v>0</v>
      </c>
      <c r="AO2913" s="56">
        <f t="shared" si="906"/>
        <v>0</v>
      </c>
      <c r="AP2913" s="56">
        <f t="shared" si="907"/>
        <v>0</v>
      </c>
      <c r="AQ2913" s="56">
        <f t="shared" si="908"/>
        <v>0</v>
      </c>
      <c r="AR2913" s="86">
        <f t="shared" si="909"/>
        <v>0</v>
      </c>
    </row>
    <row r="2914" spans="1:44" x14ac:dyDescent="0.25">
      <c r="A2914" s="178"/>
      <c r="B2914" s="55" t="str">
        <f>_xlfn.IFNA(VLOOKUP(A2914,'Ajánlatkérő(k) adatai'!$B$4:$C$205,2,0),"")</f>
        <v/>
      </c>
      <c r="C2914" s="178"/>
      <c r="D2914" s="55" t="str">
        <f>_xlfn.IFNA(VLOOKUP(C2914,'Számlafizető(k) adatai'!$C$4:$D$203,2,0),"")</f>
        <v/>
      </c>
      <c r="E2914" s="55" t="str">
        <f>_xlfn.IFNA(VLOOKUP(C2914,'Számlafizető(k) adatai'!$C$4:$M$203,11,0),"")</f>
        <v/>
      </c>
      <c r="F2914" s="178"/>
      <c r="G2914" s="178"/>
      <c r="H2914" s="178"/>
      <c r="I2914" s="55" t="str">
        <f>IF(F2914="","",VLOOKUP(LEFT(F2914,5),'Technikai cellák'!B:C,2,0))</f>
        <v/>
      </c>
      <c r="J2914" s="55" t="str">
        <f>IF(F2914="","",VLOOKUP(I2914,'Technikai cellák'!$C$1:$D$12,2,0))</f>
        <v/>
      </c>
      <c r="K2914" s="179"/>
      <c r="L2914" s="67" t="str">
        <f t="shared" si="892"/>
        <v/>
      </c>
      <c r="M2914" s="68">
        <f t="shared" si="893"/>
        <v>0</v>
      </c>
      <c r="N2914" s="66">
        <f t="shared" si="894"/>
        <v>0</v>
      </c>
      <c r="O2914" s="152"/>
      <c r="P2914" s="172">
        <f t="shared" si="891"/>
        <v>0</v>
      </c>
      <c r="Q2914" s="69">
        <f t="shared" si="895"/>
        <v>0</v>
      </c>
      <c r="R2914" s="62">
        <f t="shared" si="896"/>
        <v>0</v>
      </c>
      <c r="S2914" s="153"/>
      <c r="T2914" s="118" t="str">
        <f t="shared" si="897"/>
        <v/>
      </c>
      <c r="U2914" s="154"/>
      <c r="V2914" s="154"/>
      <c r="W2914" s="154"/>
      <c r="X2914" s="154"/>
      <c r="Y2914" s="154"/>
      <c r="Z2914" s="154"/>
      <c r="AA2914" s="154"/>
      <c r="AB2914" s="154"/>
      <c r="AC2914" s="154"/>
      <c r="AD2914" s="154"/>
      <c r="AE2914" s="154"/>
      <c r="AF2914" s="154"/>
      <c r="AG2914" s="63">
        <f t="shared" si="898"/>
        <v>0</v>
      </c>
      <c r="AH2914" s="56">
        <f t="shared" si="899"/>
        <v>0</v>
      </c>
      <c r="AI2914" s="56">
        <f t="shared" si="900"/>
        <v>0</v>
      </c>
      <c r="AJ2914" s="56">
        <f t="shared" si="901"/>
        <v>0</v>
      </c>
      <c r="AK2914" s="56">
        <f t="shared" si="902"/>
        <v>0</v>
      </c>
      <c r="AL2914" s="56">
        <f t="shared" si="903"/>
        <v>0</v>
      </c>
      <c r="AM2914" s="56">
        <f t="shared" si="904"/>
        <v>0</v>
      </c>
      <c r="AN2914" s="56">
        <f t="shared" si="905"/>
        <v>0</v>
      </c>
      <c r="AO2914" s="56">
        <f t="shared" si="906"/>
        <v>0</v>
      </c>
      <c r="AP2914" s="56">
        <f t="shared" si="907"/>
        <v>0</v>
      </c>
      <c r="AQ2914" s="56">
        <f t="shared" si="908"/>
        <v>0</v>
      </c>
      <c r="AR2914" s="86">
        <f t="shared" si="909"/>
        <v>0</v>
      </c>
    </row>
    <row r="2915" spans="1:44" x14ac:dyDescent="0.25">
      <c r="A2915" s="178"/>
      <c r="B2915" s="55" t="str">
        <f>_xlfn.IFNA(VLOOKUP(A2915,'Ajánlatkérő(k) adatai'!$B$4:$C$205,2,0),"")</f>
        <v/>
      </c>
      <c r="C2915" s="178"/>
      <c r="D2915" s="55" t="str">
        <f>_xlfn.IFNA(VLOOKUP(C2915,'Számlafizető(k) adatai'!$C$4:$D$203,2,0),"")</f>
        <v/>
      </c>
      <c r="E2915" s="55" t="str">
        <f>_xlfn.IFNA(VLOOKUP(C2915,'Számlafizető(k) adatai'!$C$4:$M$203,11,0),"")</f>
        <v/>
      </c>
      <c r="F2915" s="178"/>
      <c r="G2915" s="178"/>
      <c r="H2915" s="178"/>
      <c r="I2915" s="55" t="str">
        <f>IF(F2915="","",VLOOKUP(LEFT(F2915,5),'Technikai cellák'!B:C,2,0))</f>
        <v/>
      </c>
      <c r="J2915" s="55" t="str">
        <f>IF(F2915="","",VLOOKUP(I2915,'Technikai cellák'!$C$1:$D$12,2,0))</f>
        <v/>
      </c>
      <c r="K2915" s="179"/>
      <c r="L2915" s="67" t="str">
        <f t="shared" si="892"/>
        <v/>
      </c>
      <c r="M2915" s="68">
        <f t="shared" si="893"/>
        <v>0</v>
      </c>
      <c r="N2915" s="66">
        <f t="shared" si="894"/>
        <v>0</v>
      </c>
      <c r="O2915" s="152"/>
      <c r="P2915" s="172">
        <f t="shared" si="891"/>
        <v>0</v>
      </c>
      <c r="Q2915" s="69">
        <f t="shared" si="895"/>
        <v>0</v>
      </c>
      <c r="R2915" s="62">
        <f t="shared" si="896"/>
        <v>0</v>
      </c>
      <c r="S2915" s="153"/>
      <c r="T2915" s="118" t="str">
        <f t="shared" si="897"/>
        <v/>
      </c>
      <c r="U2915" s="154"/>
      <c r="V2915" s="154"/>
      <c r="W2915" s="154"/>
      <c r="X2915" s="154"/>
      <c r="Y2915" s="154"/>
      <c r="Z2915" s="154"/>
      <c r="AA2915" s="154"/>
      <c r="AB2915" s="154"/>
      <c r="AC2915" s="154"/>
      <c r="AD2915" s="154"/>
      <c r="AE2915" s="154"/>
      <c r="AF2915" s="154"/>
      <c r="AG2915" s="63">
        <f t="shared" si="898"/>
        <v>0</v>
      </c>
      <c r="AH2915" s="56">
        <f t="shared" si="899"/>
        <v>0</v>
      </c>
      <c r="AI2915" s="56">
        <f t="shared" si="900"/>
        <v>0</v>
      </c>
      <c r="AJ2915" s="56">
        <f t="shared" si="901"/>
        <v>0</v>
      </c>
      <c r="AK2915" s="56">
        <f t="shared" si="902"/>
        <v>0</v>
      </c>
      <c r="AL2915" s="56">
        <f t="shared" si="903"/>
        <v>0</v>
      </c>
      <c r="AM2915" s="56">
        <f t="shared" si="904"/>
        <v>0</v>
      </c>
      <c r="AN2915" s="56">
        <f t="shared" si="905"/>
        <v>0</v>
      </c>
      <c r="AO2915" s="56">
        <f t="shared" si="906"/>
        <v>0</v>
      </c>
      <c r="AP2915" s="56">
        <f t="shared" si="907"/>
        <v>0</v>
      </c>
      <c r="AQ2915" s="56">
        <f t="shared" si="908"/>
        <v>0</v>
      </c>
      <c r="AR2915" s="86">
        <f t="shared" si="909"/>
        <v>0</v>
      </c>
    </row>
    <row r="2916" spans="1:44" x14ac:dyDescent="0.25">
      <c r="A2916" s="178"/>
      <c r="B2916" s="55" t="str">
        <f>_xlfn.IFNA(VLOOKUP(A2916,'Ajánlatkérő(k) adatai'!$B$4:$C$205,2,0),"")</f>
        <v/>
      </c>
      <c r="C2916" s="178"/>
      <c r="D2916" s="55" t="str">
        <f>_xlfn.IFNA(VLOOKUP(C2916,'Számlafizető(k) adatai'!$C$4:$D$203,2,0),"")</f>
        <v/>
      </c>
      <c r="E2916" s="55" t="str">
        <f>_xlfn.IFNA(VLOOKUP(C2916,'Számlafizető(k) adatai'!$C$4:$M$203,11,0),"")</f>
        <v/>
      </c>
      <c r="F2916" s="178"/>
      <c r="G2916" s="178"/>
      <c r="H2916" s="178"/>
      <c r="I2916" s="55" t="str">
        <f>IF(F2916="","",VLOOKUP(LEFT(F2916,5),'Technikai cellák'!B:C,2,0))</f>
        <v/>
      </c>
      <c r="J2916" s="55" t="str">
        <f>IF(F2916="","",VLOOKUP(I2916,'Technikai cellák'!$C$1:$D$12,2,0))</f>
        <v/>
      </c>
      <c r="K2916" s="179"/>
      <c r="L2916" s="67" t="str">
        <f t="shared" si="892"/>
        <v/>
      </c>
      <c r="M2916" s="68">
        <f t="shared" si="893"/>
        <v>0</v>
      </c>
      <c r="N2916" s="66">
        <f t="shared" si="894"/>
        <v>0</v>
      </c>
      <c r="O2916" s="152"/>
      <c r="P2916" s="172">
        <f t="shared" si="891"/>
        <v>0</v>
      </c>
      <c r="Q2916" s="69">
        <f t="shared" si="895"/>
        <v>0</v>
      </c>
      <c r="R2916" s="62">
        <f t="shared" si="896"/>
        <v>0</v>
      </c>
      <c r="S2916" s="153"/>
      <c r="T2916" s="118" t="str">
        <f t="shared" si="897"/>
        <v/>
      </c>
      <c r="U2916" s="154"/>
      <c r="V2916" s="154"/>
      <c r="W2916" s="154"/>
      <c r="X2916" s="154"/>
      <c r="Y2916" s="154"/>
      <c r="Z2916" s="154"/>
      <c r="AA2916" s="154"/>
      <c r="AB2916" s="154"/>
      <c r="AC2916" s="154"/>
      <c r="AD2916" s="154"/>
      <c r="AE2916" s="154"/>
      <c r="AF2916" s="154"/>
      <c r="AG2916" s="63">
        <f t="shared" si="898"/>
        <v>0</v>
      </c>
      <c r="AH2916" s="56">
        <f t="shared" si="899"/>
        <v>0</v>
      </c>
      <c r="AI2916" s="56">
        <f t="shared" si="900"/>
        <v>0</v>
      </c>
      <c r="AJ2916" s="56">
        <f t="shared" si="901"/>
        <v>0</v>
      </c>
      <c r="AK2916" s="56">
        <f t="shared" si="902"/>
        <v>0</v>
      </c>
      <c r="AL2916" s="56">
        <f t="shared" si="903"/>
        <v>0</v>
      </c>
      <c r="AM2916" s="56">
        <f t="shared" si="904"/>
        <v>0</v>
      </c>
      <c r="AN2916" s="56">
        <f t="shared" si="905"/>
        <v>0</v>
      </c>
      <c r="AO2916" s="56">
        <f t="shared" si="906"/>
        <v>0</v>
      </c>
      <c r="AP2916" s="56">
        <f t="shared" si="907"/>
        <v>0</v>
      </c>
      <c r="AQ2916" s="56">
        <f t="shared" si="908"/>
        <v>0</v>
      </c>
      <c r="AR2916" s="86">
        <f t="shared" si="909"/>
        <v>0</v>
      </c>
    </row>
    <row r="2917" spans="1:44" x14ac:dyDescent="0.25">
      <c r="A2917" s="178"/>
      <c r="B2917" s="55" t="str">
        <f>_xlfn.IFNA(VLOOKUP(A2917,'Ajánlatkérő(k) adatai'!$B$4:$C$205,2,0),"")</f>
        <v/>
      </c>
      <c r="C2917" s="178"/>
      <c r="D2917" s="55" t="str">
        <f>_xlfn.IFNA(VLOOKUP(C2917,'Számlafizető(k) adatai'!$C$4:$D$203,2,0),"")</f>
        <v/>
      </c>
      <c r="E2917" s="55" t="str">
        <f>_xlfn.IFNA(VLOOKUP(C2917,'Számlafizető(k) adatai'!$C$4:$M$203,11,0),"")</f>
        <v/>
      </c>
      <c r="F2917" s="178"/>
      <c r="G2917" s="178"/>
      <c r="H2917" s="178"/>
      <c r="I2917" s="55" t="str">
        <f>IF(F2917="","",VLOOKUP(LEFT(F2917,5),'Technikai cellák'!B:C,2,0))</f>
        <v/>
      </c>
      <c r="J2917" s="55" t="str">
        <f>IF(F2917="","",VLOOKUP(I2917,'Technikai cellák'!$C$1:$D$12,2,0))</f>
        <v/>
      </c>
      <c r="K2917" s="179"/>
      <c r="L2917" s="67" t="str">
        <f t="shared" si="892"/>
        <v/>
      </c>
      <c r="M2917" s="68">
        <f t="shared" si="893"/>
        <v>0</v>
      </c>
      <c r="N2917" s="66">
        <f t="shared" si="894"/>
        <v>0</v>
      </c>
      <c r="O2917" s="152"/>
      <c r="P2917" s="172">
        <f t="shared" si="891"/>
        <v>0</v>
      </c>
      <c r="Q2917" s="69">
        <f t="shared" si="895"/>
        <v>0</v>
      </c>
      <c r="R2917" s="62">
        <f t="shared" si="896"/>
        <v>0</v>
      </c>
      <c r="S2917" s="153"/>
      <c r="T2917" s="118" t="str">
        <f t="shared" si="897"/>
        <v/>
      </c>
      <c r="U2917" s="154"/>
      <c r="V2917" s="154"/>
      <c r="W2917" s="154"/>
      <c r="X2917" s="154"/>
      <c r="Y2917" s="154"/>
      <c r="Z2917" s="154"/>
      <c r="AA2917" s="154"/>
      <c r="AB2917" s="154"/>
      <c r="AC2917" s="154"/>
      <c r="AD2917" s="154"/>
      <c r="AE2917" s="154"/>
      <c r="AF2917" s="154"/>
      <c r="AG2917" s="63">
        <f t="shared" si="898"/>
        <v>0</v>
      </c>
      <c r="AH2917" s="56">
        <f t="shared" si="899"/>
        <v>0</v>
      </c>
      <c r="AI2917" s="56">
        <f t="shared" si="900"/>
        <v>0</v>
      </c>
      <c r="AJ2917" s="56">
        <f t="shared" si="901"/>
        <v>0</v>
      </c>
      <c r="AK2917" s="56">
        <f t="shared" si="902"/>
        <v>0</v>
      </c>
      <c r="AL2917" s="56">
        <f t="shared" si="903"/>
        <v>0</v>
      </c>
      <c r="AM2917" s="56">
        <f t="shared" si="904"/>
        <v>0</v>
      </c>
      <c r="AN2917" s="56">
        <f t="shared" si="905"/>
        <v>0</v>
      </c>
      <c r="AO2917" s="56">
        <f t="shared" si="906"/>
        <v>0</v>
      </c>
      <c r="AP2917" s="56">
        <f t="shared" si="907"/>
        <v>0</v>
      </c>
      <c r="AQ2917" s="56">
        <f t="shared" si="908"/>
        <v>0</v>
      </c>
      <c r="AR2917" s="86">
        <f t="shared" si="909"/>
        <v>0</v>
      </c>
    </row>
    <row r="2918" spans="1:44" x14ac:dyDescent="0.25">
      <c r="A2918" s="178"/>
      <c r="B2918" s="55" t="str">
        <f>_xlfn.IFNA(VLOOKUP(A2918,'Ajánlatkérő(k) adatai'!$B$4:$C$205,2,0),"")</f>
        <v/>
      </c>
      <c r="C2918" s="178"/>
      <c r="D2918" s="55" t="str">
        <f>_xlfn.IFNA(VLOOKUP(C2918,'Számlafizető(k) adatai'!$C$4:$D$203,2,0),"")</f>
        <v/>
      </c>
      <c r="E2918" s="55" t="str">
        <f>_xlfn.IFNA(VLOOKUP(C2918,'Számlafizető(k) adatai'!$C$4:$M$203,11,0),"")</f>
        <v/>
      </c>
      <c r="F2918" s="178"/>
      <c r="G2918" s="178"/>
      <c r="H2918" s="178"/>
      <c r="I2918" s="55" t="str">
        <f>IF(F2918="","",VLOOKUP(LEFT(F2918,5),'Technikai cellák'!B:C,2,0))</f>
        <v/>
      </c>
      <c r="J2918" s="55" t="str">
        <f>IF(F2918="","",VLOOKUP(I2918,'Technikai cellák'!$C$1:$D$12,2,0))</f>
        <v/>
      </c>
      <c r="K2918" s="179"/>
      <c r="L2918" s="67" t="str">
        <f t="shared" si="892"/>
        <v/>
      </c>
      <c r="M2918" s="68">
        <f t="shared" si="893"/>
        <v>0</v>
      </c>
      <c r="N2918" s="66">
        <f t="shared" si="894"/>
        <v>0</v>
      </c>
      <c r="O2918" s="152"/>
      <c r="P2918" s="172">
        <f t="shared" si="891"/>
        <v>0</v>
      </c>
      <c r="Q2918" s="69">
        <f t="shared" si="895"/>
        <v>0</v>
      </c>
      <c r="R2918" s="62">
        <f t="shared" si="896"/>
        <v>0</v>
      </c>
      <c r="S2918" s="153"/>
      <c r="T2918" s="118" t="str">
        <f t="shared" si="897"/>
        <v/>
      </c>
      <c r="U2918" s="154"/>
      <c r="V2918" s="154"/>
      <c r="W2918" s="154"/>
      <c r="X2918" s="154"/>
      <c r="Y2918" s="154"/>
      <c r="Z2918" s="154"/>
      <c r="AA2918" s="154"/>
      <c r="AB2918" s="154"/>
      <c r="AC2918" s="154"/>
      <c r="AD2918" s="154"/>
      <c r="AE2918" s="154"/>
      <c r="AF2918" s="154"/>
      <c r="AG2918" s="63">
        <f t="shared" si="898"/>
        <v>0</v>
      </c>
      <c r="AH2918" s="56">
        <f t="shared" si="899"/>
        <v>0</v>
      </c>
      <c r="AI2918" s="56">
        <f t="shared" si="900"/>
        <v>0</v>
      </c>
      <c r="AJ2918" s="56">
        <f t="shared" si="901"/>
        <v>0</v>
      </c>
      <c r="AK2918" s="56">
        <f t="shared" si="902"/>
        <v>0</v>
      </c>
      <c r="AL2918" s="56">
        <f t="shared" si="903"/>
        <v>0</v>
      </c>
      <c r="AM2918" s="56">
        <f t="shared" si="904"/>
        <v>0</v>
      </c>
      <c r="AN2918" s="56">
        <f t="shared" si="905"/>
        <v>0</v>
      </c>
      <c r="AO2918" s="56">
        <f t="shared" si="906"/>
        <v>0</v>
      </c>
      <c r="AP2918" s="56">
        <f t="shared" si="907"/>
        <v>0</v>
      </c>
      <c r="AQ2918" s="56">
        <f t="shared" si="908"/>
        <v>0</v>
      </c>
      <c r="AR2918" s="86">
        <f t="shared" si="909"/>
        <v>0</v>
      </c>
    </row>
    <row r="2919" spans="1:44" x14ac:dyDescent="0.25">
      <c r="A2919" s="178"/>
      <c r="B2919" s="55" t="str">
        <f>_xlfn.IFNA(VLOOKUP(A2919,'Ajánlatkérő(k) adatai'!$B$4:$C$205,2,0),"")</f>
        <v/>
      </c>
      <c r="C2919" s="178"/>
      <c r="D2919" s="55" t="str">
        <f>_xlfn.IFNA(VLOOKUP(C2919,'Számlafizető(k) adatai'!$C$4:$D$203,2,0),"")</f>
        <v/>
      </c>
      <c r="E2919" s="55" t="str">
        <f>_xlfn.IFNA(VLOOKUP(C2919,'Számlafizető(k) adatai'!$C$4:$M$203,11,0),"")</f>
        <v/>
      </c>
      <c r="F2919" s="178"/>
      <c r="G2919" s="178"/>
      <c r="H2919" s="178"/>
      <c r="I2919" s="55" t="str">
        <f>IF(F2919="","",VLOOKUP(LEFT(F2919,5),'Technikai cellák'!B:C,2,0))</f>
        <v/>
      </c>
      <c r="J2919" s="55" t="str">
        <f>IF(F2919="","",VLOOKUP(I2919,'Technikai cellák'!$C$1:$D$12,2,0))</f>
        <v/>
      </c>
      <c r="K2919" s="179"/>
      <c r="L2919" s="67" t="str">
        <f t="shared" si="892"/>
        <v/>
      </c>
      <c r="M2919" s="68">
        <f t="shared" si="893"/>
        <v>0</v>
      </c>
      <c r="N2919" s="66">
        <f t="shared" si="894"/>
        <v>0</v>
      </c>
      <c r="O2919" s="152"/>
      <c r="P2919" s="172">
        <f t="shared" si="891"/>
        <v>0</v>
      </c>
      <c r="Q2919" s="69">
        <f t="shared" si="895"/>
        <v>0</v>
      </c>
      <c r="R2919" s="62">
        <f t="shared" si="896"/>
        <v>0</v>
      </c>
      <c r="S2919" s="153"/>
      <c r="T2919" s="118" t="str">
        <f t="shared" si="897"/>
        <v/>
      </c>
      <c r="U2919" s="154"/>
      <c r="V2919" s="154"/>
      <c r="W2919" s="154"/>
      <c r="X2919" s="154"/>
      <c r="Y2919" s="154"/>
      <c r="Z2919" s="154"/>
      <c r="AA2919" s="154"/>
      <c r="AB2919" s="154"/>
      <c r="AC2919" s="154"/>
      <c r="AD2919" s="154"/>
      <c r="AE2919" s="154"/>
      <c r="AF2919" s="154"/>
      <c r="AG2919" s="63">
        <f t="shared" si="898"/>
        <v>0</v>
      </c>
      <c r="AH2919" s="56">
        <f t="shared" si="899"/>
        <v>0</v>
      </c>
      <c r="AI2919" s="56">
        <f t="shared" si="900"/>
        <v>0</v>
      </c>
      <c r="AJ2919" s="56">
        <f t="shared" si="901"/>
        <v>0</v>
      </c>
      <c r="AK2919" s="56">
        <f t="shared" si="902"/>
        <v>0</v>
      </c>
      <c r="AL2919" s="56">
        <f t="shared" si="903"/>
        <v>0</v>
      </c>
      <c r="AM2919" s="56">
        <f t="shared" si="904"/>
        <v>0</v>
      </c>
      <c r="AN2919" s="56">
        <f t="shared" si="905"/>
        <v>0</v>
      </c>
      <c r="AO2919" s="56">
        <f t="shared" si="906"/>
        <v>0</v>
      </c>
      <c r="AP2919" s="56">
        <f t="shared" si="907"/>
        <v>0</v>
      </c>
      <c r="AQ2919" s="56">
        <f t="shared" si="908"/>
        <v>0</v>
      </c>
      <c r="AR2919" s="86">
        <f t="shared" si="909"/>
        <v>0</v>
      </c>
    </row>
    <row r="2920" spans="1:44" x14ac:dyDescent="0.25">
      <c r="A2920" s="178"/>
      <c r="B2920" s="55" t="str">
        <f>_xlfn.IFNA(VLOOKUP(A2920,'Ajánlatkérő(k) adatai'!$B$4:$C$205,2,0),"")</f>
        <v/>
      </c>
      <c r="C2920" s="178"/>
      <c r="D2920" s="55" t="str">
        <f>_xlfn.IFNA(VLOOKUP(C2920,'Számlafizető(k) adatai'!$C$4:$D$203,2,0),"")</f>
        <v/>
      </c>
      <c r="E2920" s="55" t="str">
        <f>_xlfn.IFNA(VLOOKUP(C2920,'Számlafizető(k) adatai'!$C$4:$M$203,11,0),"")</f>
        <v/>
      </c>
      <c r="F2920" s="178"/>
      <c r="G2920" s="178"/>
      <c r="H2920" s="178"/>
      <c r="I2920" s="55" t="str">
        <f>IF(F2920="","",VLOOKUP(LEFT(F2920,5),'Technikai cellák'!B:C,2,0))</f>
        <v/>
      </c>
      <c r="J2920" s="55" t="str">
        <f>IF(F2920="","",VLOOKUP(I2920,'Technikai cellák'!$C$1:$D$12,2,0))</f>
        <v/>
      </c>
      <c r="K2920" s="179"/>
      <c r="L2920" s="67" t="str">
        <f t="shared" si="892"/>
        <v/>
      </c>
      <c r="M2920" s="68">
        <f t="shared" si="893"/>
        <v>0</v>
      </c>
      <c r="N2920" s="66">
        <f t="shared" si="894"/>
        <v>0</v>
      </c>
      <c r="O2920" s="152"/>
      <c r="P2920" s="172">
        <f t="shared" si="891"/>
        <v>0</v>
      </c>
      <c r="Q2920" s="69">
        <f t="shared" si="895"/>
        <v>0</v>
      </c>
      <c r="R2920" s="62">
        <f t="shared" si="896"/>
        <v>0</v>
      </c>
      <c r="S2920" s="153"/>
      <c r="T2920" s="118" t="str">
        <f t="shared" si="897"/>
        <v/>
      </c>
      <c r="U2920" s="154"/>
      <c r="V2920" s="154"/>
      <c r="W2920" s="154"/>
      <c r="X2920" s="154"/>
      <c r="Y2920" s="154"/>
      <c r="Z2920" s="154"/>
      <c r="AA2920" s="154"/>
      <c r="AB2920" s="154"/>
      <c r="AC2920" s="154"/>
      <c r="AD2920" s="154"/>
      <c r="AE2920" s="154"/>
      <c r="AF2920" s="154"/>
      <c r="AG2920" s="63">
        <f t="shared" si="898"/>
        <v>0</v>
      </c>
      <c r="AH2920" s="56">
        <f t="shared" si="899"/>
        <v>0</v>
      </c>
      <c r="AI2920" s="56">
        <f t="shared" si="900"/>
        <v>0</v>
      </c>
      <c r="AJ2920" s="56">
        <f t="shared" si="901"/>
        <v>0</v>
      </c>
      <c r="AK2920" s="56">
        <f t="shared" si="902"/>
        <v>0</v>
      </c>
      <c r="AL2920" s="56">
        <f t="shared" si="903"/>
        <v>0</v>
      </c>
      <c r="AM2920" s="56">
        <f t="shared" si="904"/>
        <v>0</v>
      </c>
      <c r="AN2920" s="56">
        <f t="shared" si="905"/>
        <v>0</v>
      </c>
      <c r="AO2920" s="56">
        <f t="shared" si="906"/>
        <v>0</v>
      </c>
      <c r="AP2920" s="56">
        <f t="shared" si="907"/>
        <v>0</v>
      </c>
      <c r="AQ2920" s="56">
        <f t="shared" si="908"/>
        <v>0</v>
      </c>
      <c r="AR2920" s="86">
        <f t="shared" si="909"/>
        <v>0</v>
      </c>
    </row>
    <row r="2921" spans="1:44" x14ac:dyDescent="0.25">
      <c r="A2921" s="178"/>
      <c r="B2921" s="55" t="str">
        <f>_xlfn.IFNA(VLOOKUP(A2921,'Ajánlatkérő(k) adatai'!$B$4:$C$205,2,0),"")</f>
        <v/>
      </c>
      <c r="C2921" s="178"/>
      <c r="D2921" s="55" t="str">
        <f>_xlfn.IFNA(VLOOKUP(C2921,'Számlafizető(k) adatai'!$C$4:$D$203,2,0),"")</f>
        <v/>
      </c>
      <c r="E2921" s="55" t="str">
        <f>_xlfn.IFNA(VLOOKUP(C2921,'Számlafizető(k) adatai'!$C$4:$M$203,11,0),"")</f>
        <v/>
      </c>
      <c r="F2921" s="178"/>
      <c r="G2921" s="178"/>
      <c r="H2921" s="178"/>
      <c r="I2921" s="55" t="str">
        <f>IF(F2921="","",VLOOKUP(LEFT(F2921,5),'Technikai cellák'!B:C,2,0))</f>
        <v/>
      </c>
      <c r="J2921" s="55" t="str">
        <f>IF(F2921="","",VLOOKUP(I2921,'Technikai cellák'!$C$1:$D$12,2,0))</f>
        <v/>
      </c>
      <c r="K2921" s="179"/>
      <c r="L2921" s="67" t="str">
        <f t="shared" si="892"/>
        <v/>
      </c>
      <c r="M2921" s="68">
        <f t="shared" si="893"/>
        <v>0</v>
      </c>
      <c r="N2921" s="66">
        <f t="shared" si="894"/>
        <v>0</v>
      </c>
      <c r="O2921" s="152"/>
      <c r="P2921" s="172">
        <f t="shared" si="891"/>
        <v>0</v>
      </c>
      <c r="Q2921" s="69">
        <f t="shared" si="895"/>
        <v>0</v>
      </c>
      <c r="R2921" s="62">
        <f t="shared" si="896"/>
        <v>0</v>
      </c>
      <c r="S2921" s="153"/>
      <c r="T2921" s="118" t="str">
        <f t="shared" si="897"/>
        <v/>
      </c>
      <c r="U2921" s="154"/>
      <c r="V2921" s="154"/>
      <c r="W2921" s="154"/>
      <c r="X2921" s="154"/>
      <c r="Y2921" s="154"/>
      <c r="Z2921" s="154"/>
      <c r="AA2921" s="154"/>
      <c r="AB2921" s="154"/>
      <c r="AC2921" s="154"/>
      <c r="AD2921" s="154"/>
      <c r="AE2921" s="154"/>
      <c r="AF2921" s="154"/>
      <c r="AG2921" s="63">
        <f t="shared" si="898"/>
        <v>0</v>
      </c>
      <c r="AH2921" s="56">
        <f t="shared" si="899"/>
        <v>0</v>
      </c>
      <c r="AI2921" s="56">
        <f t="shared" si="900"/>
        <v>0</v>
      </c>
      <c r="AJ2921" s="56">
        <f t="shared" si="901"/>
        <v>0</v>
      </c>
      <c r="AK2921" s="56">
        <f t="shared" si="902"/>
        <v>0</v>
      </c>
      <c r="AL2921" s="56">
        <f t="shared" si="903"/>
        <v>0</v>
      </c>
      <c r="AM2921" s="56">
        <f t="shared" si="904"/>
        <v>0</v>
      </c>
      <c r="AN2921" s="56">
        <f t="shared" si="905"/>
        <v>0</v>
      </c>
      <c r="AO2921" s="56">
        <f t="shared" si="906"/>
        <v>0</v>
      </c>
      <c r="AP2921" s="56">
        <f t="shared" si="907"/>
        <v>0</v>
      </c>
      <c r="AQ2921" s="56">
        <f t="shared" si="908"/>
        <v>0</v>
      </c>
      <c r="AR2921" s="86">
        <f t="shared" si="909"/>
        <v>0</v>
      </c>
    </row>
    <row r="2922" spans="1:44" x14ac:dyDescent="0.25">
      <c r="A2922" s="178"/>
      <c r="B2922" s="55" t="str">
        <f>_xlfn.IFNA(VLOOKUP(A2922,'Ajánlatkérő(k) adatai'!$B$4:$C$205,2,0),"")</f>
        <v/>
      </c>
      <c r="C2922" s="178"/>
      <c r="D2922" s="55" t="str">
        <f>_xlfn.IFNA(VLOOKUP(C2922,'Számlafizető(k) adatai'!$C$4:$D$203,2,0),"")</f>
        <v/>
      </c>
      <c r="E2922" s="55" t="str">
        <f>_xlfn.IFNA(VLOOKUP(C2922,'Számlafizető(k) adatai'!$C$4:$M$203,11,0),"")</f>
        <v/>
      </c>
      <c r="F2922" s="178"/>
      <c r="G2922" s="178"/>
      <c r="H2922" s="178"/>
      <c r="I2922" s="55" t="str">
        <f>IF(F2922="","",VLOOKUP(LEFT(F2922,5),'Technikai cellák'!B:C,2,0))</f>
        <v/>
      </c>
      <c r="J2922" s="55" t="str">
        <f>IF(F2922="","",VLOOKUP(I2922,'Technikai cellák'!$C$1:$D$12,2,0))</f>
        <v/>
      </c>
      <c r="K2922" s="179"/>
      <c r="L2922" s="67" t="str">
        <f t="shared" si="892"/>
        <v/>
      </c>
      <c r="M2922" s="68">
        <f t="shared" si="893"/>
        <v>0</v>
      </c>
      <c r="N2922" s="66">
        <f t="shared" si="894"/>
        <v>0</v>
      </c>
      <c r="O2922" s="152"/>
      <c r="P2922" s="172">
        <f t="shared" si="891"/>
        <v>0</v>
      </c>
      <c r="Q2922" s="69">
        <f t="shared" si="895"/>
        <v>0</v>
      </c>
      <c r="R2922" s="62">
        <f t="shared" si="896"/>
        <v>0</v>
      </c>
      <c r="S2922" s="153"/>
      <c r="T2922" s="118" t="str">
        <f t="shared" si="897"/>
        <v/>
      </c>
      <c r="U2922" s="154"/>
      <c r="V2922" s="154"/>
      <c r="W2922" s="154"/>
      <c r="X2922" s="154"/>
      <c r="Y2922" s="154"/>
      <c r="Z2922" s="154"/>
      <c r="AA2922" s="154"/>
      <c r="AB2922" s="154"/>
      <c r="AC2922" s="154"/>
      <c r="AD2922" s="154"/>
      <c r="AE2922" s="154"/>
      <c r="AF2922" s="154"/>
      <c r="AG2922" s="63">
        <f t="shared" si="898"/>
        <v>0</v>
      </c>
      <c r="AH2922" s="56">
        <f t="shared" si="899"/>
        <v>0</v>
      </c>
      <c r="AI2922" s="56">
        <f t="shared" si="900"/>
        <v>0</v>
      </c>
      <c r="AJ2922" s="56">
        <f t="shared" si="901"/>
        <v>0</v>
      </c>
      <c r="AK2922" s="56">
        <f t="shared" si="902"/>
        <v>0</v>
      </c>
      <c r="AL2922" s="56">
        <f t="shared" si="903"/>
        <v>0</v>
      </c>
      <c r="AM2922" s="56">
        <f t="shared" si="904"/>
        <v>0</v>
      </c>
      <c r="AN2922" s="56">
        <f t="shared" si="905"/>
        <v>0</v>
      </c>
      <c r="AO2922" s="56">
        <f t="shared" si="906"/>
        <v>0</v>
      </c>
      <c r="AP2922" s="56">
        <f t="shared" si="907"/>
        <v>0</v>
      </c>
      <c r="AQ2922" s="56">
        <f t="shared" si="908"/>
        <v>0</v>
      </c>
      <c r="AR2922" s="86">
        <f t="shared" si="909"/>
        <v>0</v>
      </c>
    </row>
    <row r="2923" spans="1:44" x14ac:dyDescent="0.25">
      <c r="A2923" s="178"/>
      <c r="B2923" s="55" t="str">
        <f>_xlfn.IFNA(VLOOKUP(A2923,'Ajánlatkérő(k) adatai'!$B$4:$C$205,2,0),"")</f>
        <v/>
      </c>
      <c r="C2923" s="178"/>
      <c r="D2923" s="55" t="str">
        <f>_xlfn.IFNA(VLOOKUP(C2923,'Számlafizető(k) adatai'!$C$4:$D$203,2,0),"")</f>
        <v/>
      </c>
      <c r="E2923" s="55" t="str">
        <f>_xlfn.IFNA(VLOOKUP(C2923,'Számlafizető(k) adatai'!$C$4:$M$203,11,0),"")</f>
        <v/>
      </c>
      <c r="F2923" s="178"/>
      <c r="G2923" s="178"/>
      <c r="H2923" s="178"/>
      <c r="I2923" s="55" t="str">
        <f>IF(F2923="","",VLOOKUP(LEFT(F2923,5),'Technikai cellák'!B:C,2,0))</f>
        <v/>
      </c>
      <c r="J2923" s="55" t="str">
        <f>IF(F2923="","",VLOOKUP(I2923,'Technikai cellák'!$C$1:$D$12,2,0))</f>
        <v/>
      </c>
      <c r="K2923" s="179"/>
      <c r="L2923" s="67" t="str">
        <f t="shared" si="892"/>
        <v/>
      </c>
      <c r="M2923" s="68">
        <f t="shared" si="893"/>
        <v>0</v>
      </c>
      <c r="N2923" s="66">
        <f t="shared" si="894"/>
        <v>0</v>
      </c>
      <c r="O2923" s="152"/>
      <c r="P2923" s="172">
        <f t="shared" si="891"/>
        <v>0</v>
      </c>
      <c r="Q2923" s="69">
        <f t="shared" si="895"/>
        <v>0</v>
      </c>
      <c r="R2923" s="62">
        <f t="shared" si="896"/>
        <v>0</v>
      </c>
      <c r="S2923" s="153"/>
      <c r="T2923" s="118" t="str">
        <f t="shared" si="897"/>
        <v/>
      </c>
      <c r="U2923" s="154"/>
      <c r="V2923" s="154"/>
      <c r="W2923" s="154"/>
      <c r="X2923" s="154"/>
      <c r="Y2923" s="154"/>
      <c r="Z2923" s="154"/>
      <c r="AA2923" s="154"/>
      <c r="AB2923" s="154"/>
      <c r="AC2923" s="154"/>
      <c r="AD2923" s="154"/>
      <c r="AE2923" s="154"/>
      <c r="AF2923" s="154"/>
      <c r="AG2923" s="63">
        <f t="shared" si="898"/>
        <v>0</v>
      </c>
      <c r="AH2923" s="56">
        <f t="shared" si="899"/>
        <v>0</v>
      </c>
      <c r="AI2923" s="56">
        <f t="shared" si="900"/>
        <v>0</v>
      </c>
      <c r="AJ2923" s="56">
        <f t="shared" si="901"/>
        <v>0</v>
      </c>
      <c r="AK2923" s="56">
        <f t="shared" si="902"/>
        <v>0</v>
      </c>
      <c r="AL2923" s="56">
        <f t="shared" si="903"/>
        <v>0</v>
      </c>
      <c r="AM2923" s="56">
        <f t="shared" si="904"/>
        <v>0</v>
      </c>
      <c r="AN2923" s="56">
        <f t="shared" si="905"/>
        <v>0</v>
      </c>
      <c r="AO2923" s="56">
        <f t="shared" si="906"/>
        <v>0</v>
      </c>
      <c r="AP2923" s="56">
        <f t="shared" si="907"/>
        <v>0</v>
      </c>
      <c r="AQ2923" s="56">
        <f t="shared" si="908"/>
        <v>0</v>
      </c>
      <c r="AR2923" s="86">
        <f t="shared" si="909"/>
        <v>0</v>
      </c>
    </row>
    <row r="2924" spans="1:44" x14ac:dyDescent="0.25">
      <c r="A2924" s="178"/>
      <c r="B2924" s="55" t="str">
        <f>_xlfn.IFNA(VLOOKUP(A2924,'Ajánlatkérő(k) adatai'!$B$4:$C$205,2,0),"")</f>
        <v/>
      </c>
      <c r="C2924" s="178"/>
      <c r="D2924" s="55" t="str">
        <f>_xlfn.IFNA(VLOOKUP(C2924,'Számlafizető(k) adatai'!$C$4:$D$203,2,0),"")</f>
        <v/>
      </c>
      <c r="E2924" s="55" t="str">
        <f>_xlfn.IFNA(VLOOKUP(C2924,'Számlafizető(k) adatai'!$C$4:$M$203,11,0),"")</f>
        <v/>
      </c>
      <c r="F2924" s="178"/>
      <c r="G2924" s="178"/>
      <c r="H2924" s="178"/>
      <c r="I2924" s="55" t="str">
        <f>IF(F2924="","",VLOOKUP(LEFT(F2924,5),'Technikai cellák'!B:C,2,0))</f>
        <v/>
      </c>
      <c r="J2924" s="55" t="str">
        <f>IF(F2924="","",VLOOKUP(I2924,'Technikai cellák'!$C$1:$D$12,2,0))</f>
        <v/>
      </c>
      <c r="K2924" s="179"/>
      <c r="L2924" s="67" t="str">
        <f t="shared" si="892"/>
        <v/>
      </c>
      <c r="M2924" s="68">
        <f t="shared" si="893"/>
        <v>0</v>
      </c>
      <c r="N2924" s="66">
        <f t="shared" si="894"/>
        <v>0</v>
      </c>
      <c r="O2924" s="152"/>
      <c r="P2924" s="172">
        <f t="shared" si="891"/>
        <v>0</v>
      </c>
      <c r="Q2924" s="69">
        <f t="shared" si="895"/>
        <v>0</v>
      </c>
      <c r="R2924" s="62">
        <f t="shared" si="896"/>
        <v>0</v>
      </c>
      <c r="S2924" s="153"/>
      <c r="T2924" s="118" t="str">
        <f t="shared" si="897"/>
        <v/>
      </c>
      <c r="U2924" s="154"/>
      <c r="V2924" s="154"/>
      <c r="W2924" s="154"/>
      <c r="X2924" s="154"/>
      <c r="Y2924" s="154"/>
      <c r="Z2924" s="154"/>
      <c r="AA2924" s="154"/>
      <c r="AB2924" s="154"/>
      <c r="AC2924" s="154"/>
      <c r="AD2924" s="154"/>
      <c r="AE2924" s="154"/>
      <c r="AF2924" s="154"/>
      <c r="AG2924" s="63">
        <f t="shared" si="898"/>
        <v>0</v>
      </c>
      <c r="AH2924" s="56">
        <f t="shared" si="899"/>
        <v>0</v>
      </c>
      <c r="AI2924" s="56">
        <f t="shared" si="900"/>
        <v>0</v>
      </c>
      <c r="AJ2924" s="56">
        <f t="shared" si="901"/>
        <v>0</v>
      </c>
      <c r="AK2924" s="56">
        <f t="shared" si="902"/>
        <v>0</v>
      </c>
      <c r="AL2924" s="56">
        <f t="shared" si="903"/>
        <v>0</v>
      </c>
      <c r="AM2924" s="56">
        <f t="shared" si="904"/>
        <v>0</v>
      </c>
      <c r="AN2924" s="56">
        <f t="shared" si="905"/>
        <v>0</v>
      </c>
      <c r="AO2924" s="56">
        <f t="shared" si="906"/>
        <v>0</v>
      </c>
      <c r="AP2924" s="56">
        <f t="shared" si="907"/>
        <v>0</v>
      </c>
      <c r="AQ2924" s="56">
        <f t="shared" si="908"/>
        <v>0</v>
      </c>
      <c r="AR2924" s="86">
        <f t="shared" si="909"/>
        <v>0</v>
      </c>
    </row>
    <row r="2925" spans="1:44" x14ac:dyDescent="0.25">
      <c r="A2925" s="178"/>
      <c r="B2925" s="55" t="str">
        <f>_xlfn.IFNA(VLOOKUP(A2925,'Ajánlatkérő(k) adatai'!$B$4:$C$205,2,0),"")</f>
        <v/>
      </c>
      <c r="C2925" s="178"/>
      <c r="D2925" s="55" t="str">
        <f>_xlfn.IFNA(VLOOKUP(C2925,'Számlafizető(k) adatai'!$C$4:$D$203,2,0),"")</f>
        <v/>
      </c>
      <c r="E2925" s="55" t="str">
        <f>_xlfn.IFNA(VLOOKUP(C2925,'Számlafizető(k) adatai'!$C$4:$M$203,11,0),"")</f>
        <v/>
      </c>
      <c r="F2925" s="178"/>
      <c r="G2925" s="178"/>
      <c r="H2925" s="178"/>
      <c r="I2925" s="55" t="str">
        <f>IF(F2925="","",VLOOKUP(LEFT(F2925,5),'Technikai cellák'!B:C,2,0))</f>
        <v/>
      </c>
      <c r="J2925" s="55" t="str">
        <f>IF(F2925="","",VLOOKUP(I2925,'Technikai cellák'!$C$1:$D$12,2,0))</f>
        <v/>
      </c>
      <c r="K2925" s="179"/>
      <c r="L2925" s="67" t="str">
        <f t="shared" si="892"/>
        <v/>
      </c>
      <c r="M2925" s="68">
        <f t="shared" si="893"/>
        <v>0</v>
      </c>
      <c r="N2925" s="66">
        <f t="shared" si="894"/>
        <v>0</v>
      </c>
      <c r="O2925" s="152"/>
      <c r="P2925" s="172">
        <f t="shared" si="891"/>
        <v>0</v>
      </c>
      <c r="Q2925" s="69">
        <f t="shared" si="895"/>
        <v>0</v>
      </c>
      <c r="R2925" s="62">
        <f t="shared" si="896"/>
        <v>0</v>
      </c>
      <c r="S2925" s="153"/>
      <c r="T2925" s="118" t="str">
        <f t="shared" si="897"/>
        <v/>
      </c>
      <c r="U2925" s="154"/>
      <c r="V2925" s="154"/>
      <c r="W2925" s="154"/>
      <c r="X2925" s="154"/>
      <c r="Y2925" s="154"/>
      <c r="Z2925" s="154"/>
      <c r="AA2925" s="154"/>
      <c r="AB2925" s="154"/>
      <c r="AC2925" s="154"/>
      <c r="AD2925" s="154"/>
      <c r="AE2925" s="154"/>
      <c r="AF2925" s="154"/>
      <c r="AG2925" s="63">
        <f t="shared" si="898"/>
        <v>0</v>
      </c>
      <c r="AH2925" s="56">
        <f t="shared" si="899"/>
        <v>0</v>
      </c>
      <c r="AI2925" s="56">
        <f t="shared" si="900"/>
        <v>0</v>
      </c>
      <c r="AJ2925" s="56">
        <f t="shared" si="901"/>
        <v>0</v>
      </c>
      <c r="AK2925" s="56">
        <f t="shared" si="902"/>
        <v>0</v>
      </c>
      <c r="AL2925" s="56">
        <f t="shared" si="903"/>
        <v>0</v>
      </c>
      <c r="AM2925" s="56">
        <f t="shared" si="904"/>
        <v>0</v>
      </c>
      <c r="AN2925" s="56">
        <f t="shared" si="905"/>
        <v>0</v>
      </c>
      <c r="AO2925" s="56">
        <f t="shared" si="906"/>
        <v>0</v>
      </c>
      <c r="AP2925" s="56">
        <f t="shared" si="907"/>
        <v>0</v>
      </c>
      <c r="AQ2925" s="56">
        <f t="shared" si="908"/>
        <v>0</v>
      </c>
      <c r="AR2925" s="86">
        <f t="shared" si="909"/>
        <v>0</v>
      </c>
    </row>
    <row r="2926" spans="1:44" x14ac:dyDescent="0.25">
      <c r="A2926" s="178"/>
      <c r="B2926" s="55" t="str">
        <f>_xlfn.IFNA(VLOOKUP(A2926,'Ajánlatkérő(k) adatai'!$B$4:$C$205,2,0),"")</f>
        <v/>
      </c>
      <c r="C2926" s="178"/>
      <c r="D2926" s="55" t="str">
        <f>_xlfn.IFNA(VLOOKUP(C2926,'Számlafizető(k) adatai'!$C$4:$D$203,2,0),"")</f>
        <v/>
      </c>
      <c r="E2926" s="55" t="str">
        <f>_xlfn.IFNA(VLOOKUP(C2926,'Számlafizető(k) adatai'!$C$4:$M$203,11,0),"")</f>
        <v/>
      </c>
      <c r="F2926" s="178"/>
      <c r="G2926" s="178"/>
      <c r="H2926" s="178"/>
      <c r="I2926" s="55" t="str">
        <f>IF(F2926="","",VLOOKUP(LEFT(F2926,5),'Technikai cellák'!B:C,2,0))</f>
        <v/>
      </c>
      <c r="J2926" s="55" t="str">
        <f>IF(F2926="","",VLOOKUP(I2926,'Technikai cellák'!$C$1:$D$12,2,0))</f>
        <v/>
      </c>
      <c r="K2926" s="179"/>
      <c r="L2926" s="67" t="str">
        <f t="shared" si="892"/>
        <v/>
      </c>
      <c r="M2926" s="68">
        <f t="shared" si="893"/>
        <v>0</v>
      </c>
      <c r="N2926" s="66">
        <f t="shared" si="894"/>
        <v>0</v>
      </c>
      <c r="O2926" s="152"/>
      <c r="P2926" s="172">
        <f t="shared" si="891"/>
        <v>0</v>
      </c>
      <c r="Q2926" s="69">
        <f t="shared" si="895"/>
        <v>0</v>
      </c>
      <c r="R2926" s="62">
        <f t="shared" si="896"/>
        <v>0</v>
      </c>
      <c r="S2926" s="153"/>
      <c r="T2926" s="118" t="str">
        <f t="shared" si="897"/>
        <v/>
      </c>
      <c r="U2926" s="154"/>
      <c r="V2926" s="154"/>
      <c r="W2926" s="154"/>
      <c r="X2926" s="154"/>
      <c r="Y2926" s="154"/>
      <c r="Z2926" s="154"/>
      <c r="AA2926" s="154"/>
      <c r="AB2926" s="154"/>
      <c r="AC2926" s="154"/>
      <c r="AD2926" s="154"/>
      <c r="AE2926" s="154"/>
      <c r="AF2926" s="154"/>
      <c r="AG2926" s="63">
        <f t="shared" si="898"/>
        <v>0</v>
      </c>
      <c r="AH2926" s="56">
        <f t="shared" si="899"/>
        <v>0</v>
      </c>
      <c r="AI2926" s="56">
        <f t="shared" si="900"/>
        <v>0</v>
      </c>
      <c r="AJ2926" s="56">
        <f t="shared" si="901"/>
        <v>0</v>
      </c>
      <c r="AK2926" s="56">
        <f t="shared" si="902"/>
        <v>0</v>
      </c>
      <c r="AL2926" s="56">
        <f t="shared" si="903"/>
        <v>0</v>
      </c>
      <c r="AM2926" s="56">
        <f t="shared" si="904"/>
        <v>0</v>
      </c>
      <c r="AN2926" s="56">
        <f t="shared" si="905"/>
        <v>0</v>
      </c>
      <c r="AO2926" s="56">
        <f t="shared" si="906"/>
        <v>0</v>
      </c>
      <c r="AP2926" s="56">
        <f t="shared" si="907"/>
        <v>0</v>
      </c>
      <c r="AQ2926" s="56">
        <f t="shared" si="908"/>
        <v>0</v>
      </c>
      <c r="AR2926" s="86">
        <f t="shared" si="909"/>
        <v>0</v>
      </c>
    </row>
    <row r="2927" spans="1:44" x14ac:dyDescent="0.25">
      <c r="A2927" s="178"/>
      <c r="B2927" s="55" t="str">
        <f>_xlfn.IFNA(VLOOKUP(A2927,'Ajánlatkérő(k) adatai'!$B$4:$C$205,2,0),"")</f>
        <v/>
      </c>
      <c r="C2927" s="178"/>
      <c r="D2927" s="55" t="str">
        <f>_xlfn.IFNA(VLOOKUP(C2927,'Számlafizető(k) adatai'!$C$4:$D$203,2,0),"")</f>
        <v/>
      </c>
      <c r="E2927" s="55" t="str">
        <f>_xlfn.IFNA(VLOOKUP(C2927,'Számlafizető(k) adatai'!$C$4:$M$203,11,0),"")</f>
        <v/>
      </c>
      <c r="F2927" s="178"/>
      <c r="G2927" s="178"/>
      <c r="H2927" s="178"/>
      <c r="I2927" s="55" t="str">
        <f>IF(F2927="","",VLOOKUP(LEFT(F2927,5),'Technikai cellák'!B:C,2,0))</f>
        <v/>
      </c>
      <c r="J2927" s="55" t="str">
        <f>IF(F2927="","",VLOOKUP(I2927,'Technikai cellák'!$C$1:$D$12,2,0))</f>
        <v/>
      </c>
      <c r="K2927" s="179"/>
      <c r="L2927" s="67" t="str">
        <f t="shared" si="892"/>
        <v/>
      </c>
      <c r="M2927" s="68">
        <f t="shared" si="893"/>
        <v>0</v>
      </c>
      <c r="N2927" s="66">
        <f t="shared" si="894"/>
        <v>0</v>
      </c>
      <c r="O2927" s="152"/>
      <c r="P2927" s="172">
        <f t="shared" si="891"/>
        <v>0</v>
      </c>
      <c r="Q2927" s="69">
        <f t="shared" si="895"/>
        <v>0</v>
      </c>
      <c r="R2927" s="62">
        <f t="shared" si="896"/>
        <v>0</v>
      </c>
      <c r="S2927" s="153"/>
      <c r="T2927" s="118" t="str">
        <f t="shared" si="897"/>
        <v/>
      </c>
      <c r="U2927" s="154"/>
      <c r="V2927" s="154"/>
      <c r="W2927" s="154"/>
      <c r="X2927" s="154"/>
      <c r="Y2927" s="154"/>
      <c r="Z2927" s="154"/>
      <c r="AA2927" s="154"/>
      <c r="AB2927" s="154"/>
      <c r="AC2927" s="154"/>
      <c r="AD2927" s="154"/>
      <c r="AE2927" s="154"/>
      <c r="AF2927" s="154"/>
      <c r="AG2927" s="63">
        <f t="shared" si="898"/>
        <v>0</v>
      </c>
      <c r="AH2927" s="56">
        <f t="shared" si="899"/>
        <v>0</v>
      </c>
      <c r="AI2927" s="56">
        <f t="shared" si="900"/>
        <v>0</v>
      </c>
      <c r="AJ2927" s="56">
        <f t="shared" si="901"/>
        <v>0</v>
      </c>
      <c r="AK2927" s="56">
        <f t="shared" si="902"/>
        <v>0</v>
      </c>
      <c r="AL2927" s="56">
        <f t="shared" si="903"/>
        <v>0</v>
      </c>
      <c r="AM2927" s="56">
        <f t="shared" si="904"/>
        <v>0</v>
      </c>
      <c r="AN2927" s="56">
        <f t="shared" si="905"/>
        <v>0</v>
      </c>
      <c r="AO2927" s="56">
        <f t="shared" si="906"/>
        <v>0</v>
      </c>
      <c r="AP2927" s="56">
        <f t="shared" si="907"/>
        <v>0</v>
      </c>
      <c r="AQ2927" s="56">
        <f t="shared" si="908"/>
        <v>0</v>
      </c>
      <c r="AR2927" s="86">
        <f t="shared" si="909"/>
        <v>0</v>
      </c>
    </row>
    <row r="2928" spans="1:44" x14ac:dyDescent="0.25">
      <c r="A2928" s="178"/>
      <c r="B2928" s="55" t="str">
        <f>_xlfn.IFNA(VLOOKUP(A2928,'Ajánlatkérő(k) adatai'!$B$4:$C$205,2,0),"")</f>
        <v/>
      </c>
      <c r="C2928" s="178"/>
      <c r="D2928" s="55" t="str">
        <f>_xlfn.IFNA(VLOOKUP(C2928,'Számlafizető(k) adatai'!$C$4:$D$203,2,0),"")</f>
        <v/>
      </c>
      <c r="E2928" s="55" t="str">
        <f>_xlfn.IFNA(VLOOKUP(C2928,'Számlafizető(k) adatai'!$C$4:$M$203,11,0),"")</f>
        <v/>
      </c>
      <c r="F2928" s="178"/>
      <c r="G2928" s="178"/>
      <c r="H2928" s="178"/>
      <c r="I2928" s="55" t="str">
        <f>IF(F2928="","",VLOOKUP(LEFT(F2928,5),'Technikai cellák'!B:C,2,0))</f>
        <v/>
      </c>
      <c r="J2928" s="55" t="str">
        <f>IF(F2928="","",VLOOKUP(I2928,'Technikai cellák'!$C$1:$D$12,2,0))</f>
        <v/>
      </c>
      <c r="K2928" s="179"/>
      <c r="L2928" s="67" t="str">
        <f t="shared" si="892"/>
        <v/>
      </c>
      <c r="M2928" s="68">
        <f t="shared" si="893"/>
        <v>0</v>
      </c>
      <c r="N2928" s="66">
        <f t="shared" si="894"/>
        <v>0</v>
      </c>
      <c r="O2928" s="152"/>
      <c r="P2928" s="172">
        <f t="shared" si="891"/>
        <v>0</v>
      </c>
      <c r="Q2928" s="69">
        <f t="shared" si="895"/>
        <v>0</v>
      </c>
      <c r="R2928" s="62">
        <f t="shared" si="896"/>
        <v>0</v>
      </c>
      <c r="S2928" s="153"/>
      <c r="T2928" s="118" t="str">
        <f t="shared" si="897"/>
        <v/>
      </c>
      <c r="U2928" s="154"/>
      <c r="V2928" s="154"/>
      <c r="W2928" s="154"/>
      <c r="X2928" s="154"/>
      <c r="Y2928" s="154"/>
      <c r="Z2928" s="154"/>
      <c r="AA2928" s="154"/>
      <c r="AB2928" s="154"/>
      <c r="AC2928" s="154"/>
      <c r="AD2928" s="154"/>
      <c r="AE2928" s="154"/>
      <c r="AF2928" s="154"/>
      <c r="AG2928" s="63">
        <f t="shared" si="898"/>
        <v>0</v>
      </c>
      <c r="AH2928" s="56">
        <f t="shared" si="899"/>
        <v>0</v>
      </c>
      <c r="AI2928" s="56">
        <f t="shared" si="900"/>
        <v>0</v>
      </c>
      <c r="AJ2928" s="56">
        <f t="shared" si="901"/>
        <v>0</v>
      </c>
      <c r="AK2928" s="56">
        <f t="shared" si="902"/>
        <v>0</v>
      </c>
      <c r="AL2928" s="56">
        <f t="shared" si="903"/>
        <v>0</v>
      </c>
      <c r="AM2928" s="56">
        <f t="shared" si="904"/>
        <v>0</v>
      </c>
      <c r="AN2928" s="56">
        <f t="shared" si="905"/>
        <v>0</v>
      </c>
      <c r="AO2928" s="56">
        <f t="shared" si="906"/>
        <v>0</v>
      </c>
      <c r="AP2928" s="56">
        <f t="shared" si="907"/>
        <v>0</v>
      </c>
      <c r="AQ2928" s="56">
        <f t="shared" si="908"/>
        <v>0</v>
      </c>
      <c r="AR2928" s="86">
        <f t="shared" si="909"/>
        <v>0</v>
      </c>
    </row>
    <row r="2929" spans="1:44" x14ac:dyDescent="0.25">
      <c r="A2929" s="178"/>
      <c r="B2929" s="55" t="str">
        <f>_xlfn.IFNA(VLOOKUP(A2929,'Ajánlatkérő(k) adatai'!$B$4:$C$205,2,0),"")</f>
        <v/>
      </c>
      <c r="C2929" s="178"/>
      <c r="D2929" s="55" t="str">
        <f>_xlfn.IFNA(VLOOKUP(C2929,'Számlafizető(k) adatai'!$C$4:$D$203,2,0),"")</f>
        <v/>
      </c>
      <c r="E2929" s="55" t="str">
        <f>_xlfn.IFNA(VLOOKUP(C2929,'Számlafizető(k) adatai'!$C$4:$M$203,11,0),"")</f>
        <v/>
      </c>
      <c r="F2929" s="178"/>
      <c r="G2929" s="178"/>
      <c r="H2929" s="178"/>
      <c r="I2929" s="55" t="str">
        <f>IF(F2929="","",VLOOKUP(LEFT(F2929,5),'Technikai cellák'!B:C,2,0))</f>
        <v/>
      </c>
      <c r="J2929" s="55" t="str">
        <f>IF(F2929="","",VLOOKUP(I2929,'Technikai cellák'!$C$1:$D$12,2,0))</f>
        <v/>
      </c>
      <c r="K2929" s="179"/>
      <c r="L2929" s="67" t="str">
        <f t="shared" si="892"/>
        <v/>
      </c>
      <c r="M2929" s="68">
        <f t="shared" si="893"/>
        <v>0</v>
      </c>
      <c r="N2929" s="66">
        <f t="shared" si="894"/>
        <v>0</v>
      </c>
      <c r="O2929" s="152"/>
      <c r="P2929" s="172">
        <f t="shared" si="891"/>
        <v>0</v>
      </c>
      <c r="Q2929" s="69">
        <f t="shared" si="895"/>
        <v>0</v>
      </c>
      <c r="R2929" s="62">
        <f t="shared" si="896"/>
        <v>0</v>
      </c>
      <c r="S2929" s="153"/>
      <c r="T2929" s="118" t="str">
        <f t="shared" si="897"/>
        <v/>
      </c>
      <c r="U2929" s="154"/>
      <c r="V2929" s="154"/>
      <c r="W2929" s="154"/>
      <c r="X2929" s="154"/>
      <c r="Y2929" s="154"/>
      <c r="Z2929" s="154"/>
      <c r="AA2929" s="154"/>
      <c r="AB2929" s="154"/>
      <c r="AC2929" s="154"/>
      <c r="AD2929" s="154"/>
      <c r="AE2929" s="154"/>
      <c r="AF2929" s="154"/>
      <c r="AG2929" s="63">
        <f t="shared" si="898"/>
        <v>0</v>
      </c>
      <c r="AH2929" s="56">
        <f t="shared" si="899"/>
        <v>0</v>
      </c>
      <c r="AI2929" s="56">
        <f t="shared" si="900"/>
        <v>0</v>
      </c>
      <c r="AJ2929" s="56">
        <f t="shared" si="901"/>
        <v>0</v>
      </c>
      <c r="AK2929" s="56">
        <f t="shared" si="902"/>
        <v>0</v>
      </c>
      <c r="AL2929" s="56">
        <f t="shared" si="903"/>
        <v>0</v>
      </c>
      <c r="AM2929" s="56">
        <f t="shared" si="904"/>
        <v>0</v>
      </c>
      <c r="AN2929" s="56">
        <f t="shared" si="905"/>
        <v>0</v>
      </c>
      <c r="AO2929" s="56">
        <f t="shared" si="906"/>
        <v>0</v>
      </c>
      <c r="AP2929" s="56">
        <f t="shared" si="907"/>
        <v>0</v>
      </c>
      <c r="AQ2929" s="56">
        <f t="shared" si="908"/>
        <v>0</v>
      </c>
      <c r="AR2929" s="86">
        <f t="shared" si="909"/>
        <v>0</v>
      </c>
    </row>
    <row r="2930" spans="1:44" x14ac:dyDescent="0.25">
      <c r="A2930" s="178"/>
      <c r="B2930" s="55" t="str">
        <f>_xlfn.IFNA(VLOOKUP(A2930,'Ajánlatkérő(k) adatai'!$B$4:$C$205,2,0),"")</f>
        <v/>
      </c>
      <c r="C2930" s="178"/>
      <c r="D2930" s="55" t="str">
        <f>_xlfn.IFNA(VLOOKUP(C2930,'Számlafizető(k) adatai'!$C$4:$D$203,2,0),"")</f>
        <v/>
      </c>
      <c r="E2930" s="55" t="str">
        <f>_xlfn.IFNA(VLOOKUP(C2930,'Számlafizető(k) adatai'!$C$4:$M$203,11,0),"")</f>
        <v/>
      </c>
      <c r="F2930" s="178"/>
      <c r="G2930" s="178"/>
      <c r="H2930" s="178"/>
      <c r="I2930" s="55" t="str">
        <f>IF(F2930="","",VLOOKUP(LEFT(F2930,5),'Technikai cellák'!B:C,2,0))</f>
        <v/>
      </c>
      <c r="J2930" s="55" t="str">
        <f>IF(F2930="","",VLOOKUP(I2930,'Technikai cellák'!$C$1:$D$12,2,0))</f>
        <v/>
      </c>
      <c r="K2930" s="179"/>
      <c r="L2930" s="67" t="str">
        <f t="shared" si="892"/>
        <v/>
      </c>
      <c r="M2930" s="68">
        <f t="shared" si="893"/>
        <v>0</v>
      </c>
      <c r="N2930" s="66">
        <f t="shared" si="894"/>
        <v>0</v>
      </c>
      <c r="O2930" s="152"/>
      <c r="P2930" s="172">
        <f t="shared" si="891"/>
        <v>0</v>
      </c>
      <c r="Q2930" s="69">
        <f t="shared" si="895"/>
        <v>0</v>
      </c>
      <c r="R2930" s="62">
        <f t="shared" si="896"/>
        <v>0</v>
      </c>
      <c r="S2930" s="153"/>
      <c r="T2930" s="118" t="str">
        <f t="shared" si="897"/>
        <v/>
      </c>
      <c r="U2930" s="154"/>
      <c r="V2930" s="154"/>
      <c r="W2930" s="154"/>
      <c r="X2930" s="154"/>
      <c r="Y2930" s="154"/>
      <c r="Z2930" s="154"/>
      <c r="AA2930" s="154"/>
      <c r="AB2930" s="154"/>
      <c r="AC2930" s="154"/>
      <c r="AD2930" s="154"/>
      <c r="AE2930" s="154"/>
      <c r="AF2930" s="154"/>
      <c r="AG2930" s="63">
        <f t="shared" si="898"/>
        <v>0</v>
      </c>
      <c r="AH2930" s="56">
        <f t="shared" si="899"/>
        <v>0</v>
      </c>
      <c r="AI2930" s="56">
        <f t="shared" si="900"/>
        <v>0</v>
      </c>
      <c r="AJ2930" s="56">
        <f t="shared" si="901"/>
        <v>0</v>
      </c>
      <c r="AK2930" s="56">
        <f t="shared" si="902"/>
        <v>0</v>
      </c>
      <c r="AL2930" s="56">
        <f t="shared" si="903"/>
        <v>0</v>
      </c>
      <c r="AM2930" s="56">
        <f t="shared" si="904"/>
        <v>0</v>
      </c>
      <c r="AN2930" s="56">
        <f t="shared" si="905"/>
        <v>0</v>
      </c>
      <c r="AO2930" s="56">
        <f t="shared" si="906"/>
        <v>0</v>
      </c>
      <c r="AP2930" s="56">
        <f t="shared" si="907"/>
        <v>0</v>
      </c>
      <c r="AQ2930" s="56">
        <f t="shared" si="908"/>
        <v>0</v>
      </c>
      <c r="AR2930" s="86">
        <f t="shared" si="909"/>
        <v>0</v>
      </c>
    </row>
    <row r="2931" spans="1:44" x14ac:dyDescent="0.25">
      <c r="A2931" s="178"/>
      <c r="B2931" s="55" t="str">
        <f>_xlfn.IFNA(VLOOKUP(A2931,'Ajánlatkérő(k) adatai'!$B$4:$C$205,2,0),"")</f>
        <v/>
      </c>
      <c r="C2931" s="178"/>
      <c r="D2931" s="55" t="str">
        <f>_xlfn.IFNA(VLOOKUP(C2931,'Számlafizető(k) adatai'!$C$4:$D$203,2,0),"")</f>
        <v/>
      </c>
      <c r="E2931" s="55" t="str">
        <f>_xlfn.IFNA(VLOOKUP(C2931,'Számlafizető(k) adatai'!$C$4:$M$203,11,0),"")</f>
        <v/>
      </c>
      <c r="F2931" s="178"/>
      <c r="G2931" s="178"/>
      <c r="H2931" s="178"/>
      <c r="I2931" s="55" t="str">
        <f>IF(F2931="","",VLOOKUP(LEFT(F2931,5),'Technikai cellák'!B:C,2,0))</f>
        <v/>
      </c>
      <c r="J2931" s="55" t="str">
        <f>IF(F2931="","",VLOOKUP(I2931,'Technikai cellák'!$C$1:$D$12,2,0))</f>
        <v/>
      </c>
      <c r="K2931" s="179"/>
      <c r="L2931" s="67" t="str">
        <f t="shared" si="892"/>
        <v/>
      </c>
      <c r="M2931" s="68">
        <f t="shared" si="893"/>
        <v>0</v>
      </c>
      <c r="N2931" s="66">
        <f t="shared" si="894"/>
        <v>0</v>
      </c>
      <c r="O2931" s="152"/>
      <c r="P2931" s="172">
        <f t="shared" si="891"/>
        <v>0</v>
      </c>
      <c r="Q2931" s="69">
        <f t="shared" si="895"/>
        <v>0</v>
      </c>
      <c r="R2931" s="62">
        <f t="shared" si="896"/>
        <v>0</v>
      </c>
      <c r="S2931" s="153"/>
      <c r="T2931" s="118" t="str">
        <f t="shared" si="897"/>
        <v/>
      </c>
      <c r="U2931" s="154"/>
      <c r="V2931" s="154"/>
      <c r="W2931" s="154"/>
      <c r="X2931" s="154"/>
      <c r="Y2931" s="154"/>
      <c r="Z2931" s="154"/>
      <c r="AA2931" s="154"/>
      <c r="AB2931" s="154"/>
      <c r="AC2931" s="154"/>
      <c r="AD2931" s="154"/>
      <c r="AE2931" s="154"/>
      <c r="AF2931" s="154"/>
      <c r="AG2931" s="63">
        <f t="shared" si="898"/>
        <v>0</v>
      </c>
      <c r="AH2931" s="56">
        <f t="shared" si="899"/>
        <v>0</v>
      </c>
      <c r="AI2931" s="56">
        <f t="shared" si="900"/>
        <v>0</v>
      </c>
      <c r="AJ2931" s="56">
        <f t="shared" si="901"/>
        <v>0</v>
      </c>
      <c r="AK2931" s="56">
        <f t="shared" si="902"/>
        <v>0</v>
      </c>
      <c r="AL2931" s="56">
        <f t="shared" si="903"/>
        <v>0</v>
      </c>
      <c r="AM2931" s="56">
        <f t="shared" si="904"/>
        <v>0</v>
      </c>
      <c r="AN2931" s="56">
        <f t="shared" si="905"/>
        <v>0</v>
      </c>
      <c r="AO2931" s="56">
        <f t="shared" si="906"/>
        <v>0</v>
      </c>
      <c r="AP2931" s="56">
        <f t="shared" si="907"/>
        <v>0</v>
      </c>
      <c r="AQ2931" s="56">
        <f t="shared" si="908"/>
        <v>0</v>
      </c>
      <c r="AR2931" s="86">
        <f t="shared" si="909"/>
        <v>0</v>
      </c>
    </row>
    <row r="2932" spans="1:44" x14ac:dyDescent="0.25">
      <c r="A2932" s="178"/>
      <c r="B2932" s="55" t="str">
        <f>_xlfn.IFNA(VLOOKUP(A2932,'Ajánlatkérő(k) adatai'!$B$4:$C$205,2,0),"")</f>
        <v/>
      </c>
      <c r="C2932" s="178"/>
      <c r="D2932" s="55" t="str">
        <f>_xlfn.IFNA(VLOOKUP(C2932,'Számlafizető(k) adatai'!$C$4:$D$203,2,0),"")</f>
        <v/>
      </c>
      <c r="E2932" s="55" t="str">
        <f>_xlfn.IFNA(VLOOKUP(C2932,'Számlafizető(k) adatai'!$C$4:$M$203,11,0),"")</f>
        <v/>
      </c>
      <c r="F2932" s="178"/>
      <c r="G2932" s="178"/>
      <c r="H2932" s="178"/>
      <c r="I2932" s="55" t="str">
        <f>IF(F2932="","",VLOOKUP(LEFT(F2932,5),'Technikai cellák'!B:C,2,0))</f>
        <v/>
      </c>
      <c r="J2932" s="55" t="str">
        <f>IF(F2932="","",VLOOKUP(I2932,'Technikai cellák'!$C$1:$D$12,2,0))</f>
        <v/>
      </c>
      <c r="K2932" s="179"/>
      <c r="L2932" s="67" t="str">
        <f t="shared" si="892"/>
        <v/>
      </c>
      <c r="M2932" s="68">
        <f t="shared" si="893"/>
        <v>0</v>
      </c>
      <c r="N2932" s="66">
        <f t="shared" si="894"/>
        <v>0</v>
      </c>
      <c r="O2932" s="152"/>
      <c r="P2932" s="172">
        <f t="shared" si="891"/>
        <v>0</v>
      </c>
      <c r="Q2932" s="69">
        <f t="shared" si="895"/>
        <v>0</v>
      </c>
      <c r="R2932" s="62">
        <f t="shared" si="896"/>
        <v>0</v>
      </c>
      <c r="S2932" s="153"/>
      <c r="T2932" s="118" t="str">
        <f t="shared" si="897"/>
        <v/>
      </c>
      <c r="U2932" s="154"/>
      <c r="V2932" s="154"/>
      <c r="W2932" s="154"/>
      <c r="X2932" s="154"/>
      <c r="Y2932" s="154"/>
      <c r="Z2932" s="154"/>
      <c r="AA2932" s="154"/>
      <c r="AB2932" s="154"/>
      <c r="AC2932" s="154"/>
      <c r="AD2932" s="154"/>
      <c r="AE2932" s="154"/>
      <c r="AF2932" s="154"/>
      <c r="AG2932" s="63">
        <f t="shared" si="898"/>
        <v>0</v>
      </c>
      <c r="AH2932" s="56">
        <f t="shared" si="899"/>
        <v>0</v>
      </c>
      <c r="AI2932" s="56">
        <f t="shared" si="900"/>
        <v>0</v>
      </c>
      <c r="AJ2932" s="56">
        <f t="shared" si="901"/>
        <v>0</v>
      </c>
      <c r="AK2932" s="56">
        <f t="shared" si="902"/>
        <v>0</v>
      </c>
      <c r="AL2932" s="56">
        <f t="shared" si="903"/>
        <v>0</v>
      </c>
      <c r="AM2932" s="56">
        <f t="shared" si="904"/>
        <v>0</v>
      </c>
      <c r="AN2932" s="56">
        <f t="shared" si="905"/>
        <v>0</v>
      </c>
      <c r="AO2932" s="56">
        <f t="shared" si="906"/>
        <v>0</v>
      </c>
      <c r="AP2932" s="56">
        <f t="shared" si="907"/>
        <v>0</v>
      </c>
      <c r="AQ2932" s="56">
        <f t="shared" si="908"/>
        <v>0</v>
      </c>
      <c r="AR2932" s="86">
        <f t="shared" si="909"/>
        <v>0</v>
      </c>
    </row>
    <row r="2933" spans="1:44" x14ac:dyDescent="0.25">
      <c r="A2933" s="178"/>
      <c r="B2933" s="55" t="str">
        <f>_xlfn.IFNA(VLOOKUP(A2933,'Ajánlatkérő(k) adatai'!$B$4:$C$205,2,0),"")</f>
        <v/>
      </c>
      <c r="C2933" s="178"/>
      <c r="D2933" s="55" t="str">
        <f>_xlfn.IFNA(VLOOKUP(C2933,'Számlafizető(k) adatai'!$C$4:$D$203,2,0),"")</f>
        <v/>
      </c>
      <c r="E2933" s="55" t="str">
        <f>_xlfn.IFNA(VLOOKUP(C2933,'Számlafizető(k) adatai'!$C$4:$M$203,11,0),"")</f>
        <v/>
      </c>
      <c r="F2933" s="178"/>
      <c r="G2933" s="178"/>
      <c r="H2933" s="178"/>
      <c r="I2933" s="55" t="str">
        <f>IF(F2933="","",VLOOKUP(LEFT(F2933,5),'Technikai cellák'!B:C,2,0))</f>
        <v/>
      </c>
      <c r="J2933" s="55" t="str">
        <f>IF(F2933="","",VLOOKUP(I2933,'Technikai cellák'!$C$1:$D$12,2,0))</f>
        <v/>
      </c>
      <c r="K2933" s="179"/>
      <c r="L2933" s="67" t="str">
        <f t="shared" si="892"/>
        <v/>
      </c>
      <c r="M2933" s="68">
        <f t="shared" si="893"/>
        <v>0</v>
      </c>
      <c r="N2933" s="66">
        <f t="shared" si="894"/>
        <v>0</v>
      </c>
      <c r="O2933" s="152"/>
      <c r="P2933" s="172">
        <f t="shared" si="891"/>
        <v>0</v>
      </c>
      <c r="Q2933" s="69">
        <f t="shared" si="895"/>
        <v>0</v>
      </c>
      <c r="R2933" s="62">
        <f t="shared" si="896"/>
        <v>0</v>
      </c>
      <c r="S2933" s="153"/>
      <c r="T2933" s="118" t="str">
        <f t="shared" si="897"/>
        <v/>
      </c>
      <c r="U2933" s="154"/>
      <c r="V2933" s="154"/>
      <c r="W2933" s="154"/>
      <c r="X2933" s="154"/>
      <c r="Y2933" s="154"/>
      <c r="Z2933" s="154"/>
      <c r="AA2933" s="154"/>
      <c r="AB2933" s="154"/>
      <c r="AC2933" s="154"/>
      <c r="AD2933" s="154"/>
      <c r="AE2933" s="154"/>
      <c r="AF2933" s="154"/>
      <c r="AG2933" s="63">
        <f t="shared" si="898"/>
        <v>0</v>
      </c>
      <c r="AH2933" s="56">
        <f t="shared" si="899"/>
        <v>0</v>
      </c>
      <c r="AI2933" s="56">
        <f t="shared" si="900"/>
        <v>0</v>
      </c>
      <c r="AJ2933" s="56">
        <f t="shared" si="901"/>
        <v>0</v>
      </c>
      <c r="AK2933" s="56">
        <f t="shared" si="902"/>
        <v>0</v>
      </c>
      <c r="AL2933" s="56">
        <f t="shared" si="903"/>
        <v>0</v>
      </c>
      <c r="AM2933" s="56">
        <f t="shared" si="904"/>
        <v>0</v>
      </c>
      <c r="AN2933" s="56">
        <f t="shared" si="905"/>
        <v>0</v>
      </c>
      <c r="AO2933" s="56">
        <f t="shared" si="906"/>
        <v>0</v>
      </c>
      <c r="AP2933" s="56">
        <f t="shared" si="907"/>
        <v>0</v>
      </c>
      <c r="AQ2933" s="56">
        <f t="shared" si="908"/>
        <v>0</v>
      </c>
      <c r="AR2933" s="86">
        <f t="shared" si="909"/>
        <v>0</v>
      </c>
    </row>
    <row r="2934" spans="1:44" x14ac:dyDescent="0.25">
      <c r="A2934" s="178"/>
      <c r="B2934" s="55" t="str">
        <f>_xlfn.IFNA(VLOOKUP(A2934,'Ajánlatkérő(k) adatai'!$B$4:$C$205,2,0),"")</f>
        <v/>
      </c>
      <c r="C2934" s="178"/>
      <c r="D2934" s="55" t="str">
        <f>_xlfn.IFNA(VLOOKUP(C2934,'Számlafizető(k) adatai'!$C$4:$D$203,2,0),"")</f>
        <v/>
      </c>
      <c r="E2934" s="55" t="str">
        <f>_xlfn.IFNA(VLOOKUP(C2934,'Számlafizető(k) adatai'!$C$4:$M$203,11,0),"")</f>
        <v/>
      </c>
      <c r="F2934" s="178"/>
      <c r="G2934" s="178"/>
      <c r="H2934" s="178"/>
      <c r="I2934" s="55" t="str">
        <f>IF(F2934="","",VLOOKUP(LEFT(F2934,5),'Technikai cellák'!B:C,2,0))</f>
        <v/>
      </c>
      <c r="J2934" s="55" t="str">
        <f>IF(F2934="","",VLOOKUP(I2934,'Technikai cellák'!$C$1:$D$12,2,0))</f>
        <v/>
      </c>
      <c r="K2934" s="179"/>
      <c r="L2934" s="67" t="str">
        <f t="shared" si="892"/>
        <v/>
      </c>
      <c r="M2934" s="68">
        <f t="shared" si="893"/>
        <v>0</v>
      </c>
      <c r="N2934" s="66">
        <f t="shared" si="894"/>
        <v>0</v>
      </c>
      <c r="O2934" s="152"/>
      <c r="P2934" s="172">
        <f t="shared" si="891"/>
        <v>0</v>
      </c>
      <c r="Q2934" s="69">
        <f t="shared" si="895"/>
        <v>0</v>
      </c>
      <c r="R2934" s="62">
        <f t="shared" si="896"/>
        <v>0</v>
      </c>
      <c r="S2934" s="153"/>
      <c r="T2934" s="118" t="str">
        <f t="shared" si="897"/>
        <v/>
      </c>
      <c r="U2934" s="154"/>
      <c r="V2934" s="154"/>
      <c r="W2934" s="154"/>
      <c r="X2934" s="154"/>
      <c r="Y2934" s="154"/>
      <c r="Z2934" s="154"/>
      <c r="AA2934" s="154"/>
      <c r="AB2934" s="154"/>
      <c r="AC2934" s="154"/>
      <c r="AD2934" s="154"/>
      <c r="AE2934" s="154"/>
      <c r="AF2934" s="154"/>
      <c r="AG2934" s="63">
        <f t="shared" si="898"/>
        <v>0</v>
      </c>
      <c r="AH2934" s="56">
        <f t="shared" si="899"/>
        <v>0</v>
      </c>
      <c r="AI2934" s="56">
        <f t="shared" si="900"/>
        <v>0</v>
      </c>
      <c r="AJ2934" s="56">
        <f t="shared" si="901"/>
        <v>0</v>
      </c>
      <c r="AK2934" s="56">
        <f t="shared" si="902"/>
        <v>0</v>
      </c>
      <c r="AL2934" s="56">
        <f t="shared" si="903"/>
        <v>0</v>
      </c>
      <c r="AM2934" s="56">
        <f t="shared" si="904"/>
        <v>0</v>
      </c>
      <c r="AN2934" s="56">
        <f t="shared" si="905"/>
        <v>0</v>
      </c>
      <c r="AO2934" s="56">
        <f t="shared" si="906"/>
        <v>0</v>
      </c>
      <c r="AP2934" s="56">
        <f t="shared" si="907"/>
        <v>0</v>
      </c>
      <c r="AQ2934" s="56">
        <f t="shared" si="908"/>
        <v>0</v>
      </c>
      <c r="AR2934" s="86">
        <f t="shared" si="909"/>
        <v>0</v>
      </c>
    </row>
    <row r="2935" spans="1:44" x14ac:dyDescent="0.25">
      <c r="A2935" s="178"/>
      <c r="B2935" s="55" t="str">
        <f>_xlfn.IFNA(VLOOKUP(A2935,'Ajánlatkérő(k) adatai'!$B$4:$C$205,2,0),"")</f>
        <v/>
      </c>
      <c r="C2935" s="178"/>
      <c r="D2935" s="55" t="str">
        <f>_xlfn.IFNA(VLOOKUP(C2935,'Számlafizető(k) adatai'!$C$4:$D$203,2,0),"")</f>
        <v/>
      </c>
      <c r="E2935" s="55" t="str">
        <f>_xlfn.IFNA(VLOOKUP(C2935,'Számlafizető(k) adatai'!$C$4:$M$203,11,0),"")</f>
        <v/>
      </c>
      <c r="F2935" s="178"/>
      <c r="G2935" s="178"/>
      <c r="H2935" s="178"/>
      <c r="I2935" s="55" t="str">
        <f>IF(F2935="","",VLOOKUP(LEFT(F2935,5),'Technikai cellák'!B:C,2,0))</f>
        <v/>
      </c>
      <c r="J2935" s="55" t="str">
        <f>IF(F2935="","",VLOOKUP(I2935,'Technikai cellák'!$C$1:$D$12,2,0))</f>
        <v/>
      </c>
      <c r="K2935" s="179"/>
      <c r="L2935" s="67" t="str">
        <f t="shared" si="892"/>
        <v/>
      </c>
      <c r="M2935" s="68">
        <f t="shared" si="893"/>
        <v>0</v>
      </c>
      <c r="N2935" s="66">
        <f t="shared" si="894"/>
        <v>0</v>
      </c>
      <c r="O2935" s="152"/>
      <c r="P2935" s="172">
        <f t="shared" si="891"/>
        <v>0</v>
      </c>
      <c r="Q2935" s="69">
        <f t="shared" si="895"/>
        <v>0</v>
      </c>
      <c r="R2935" s="62">
        <f t="shared" si="896"/>
        <v>0</v>
      </c>
      <c r="S2935" s="153"/>
      <c r="T2935" s="118" t="str">
        <f t="shared" si="897"/>
        <v/>
      </c>
      <c r="U2935" s="154"/>
      <c r="V2935" s="154"/>
      <c r="W2935" s="154"/>
      <c r="X2935" s="154"/>
      <c r="Y2935" s="154"/>
      <c r="Z2935" s="154"/>
      <c r="AA2935" s="154"/>
      <c r="AB2935" s="154"/>
      <c r="AC2935" s="154"/>
      <c r="AD2935" s="154"/>
      <c r="AE2935" s="154"/>
      <c r="AF2935" s="154"/>
      <c r="AG2935" s="63">
        <f t="shared" si="898"/>
        <v>0</v>
      </c>
      <c r="AH2935" s="56">
        <f t="shared" si="899"/>
        <v>0</v>
      </c>
      <c r="AI2935" s="56">
        <f t="shared" si="900"/>
        <v>0</v>
      </c>
      <c r="AJ2935" s="56">
        <f t="shared" si="901"/>
        <v>0</v>
      </c>
      <c r="AK2935" s="56">
        <f t="shared" si="902"/>
        <v>0</v>
      </c>
      <c r="AL2935" s="56">
        <f t="shared" si="903"/>
        <v>0</v>
      </c>
      <c r="AM2935" s="56">
        <f t="shared" si="904"/>
        <v>0</v>
      </c>
      <c r="AN2935" s="56">
        <f t="shared" si="905"/>
        <v>0</v>
      </c>
      <c r="AO2935" s="56">
        <f t="shared" si="906"/>
        <v>0</v>
      </c>
      <c r="AP2935" s="56">
        <f t="shared" si="907"/>
        <v>0</v>
      </c>
      <c r="AQ2935" s="56">
        <f t="shared" si="908"/>
        <v>0</v>
      </c>
      <c r="AR2935" s="86">
        <f t="shared" si="909"/>
        <v>0</v>
      </c>
    </row>
    <row r="2936" spans="1:44" x14ac:dyDescent="0.25">
      <c r="A2936" s="178"/>
      <c r="B2936" s="55" t="str">
        <f>_xlfn.IFNA(VLOOKUP(A2936,'Ajánlatkérő(k) adatai'!$B$4:$C$205,2,0),"")</f>
        <v/>
      </c>
      <c r="C2936" s="178"/>
      <c r="D2936" s="55" t="str">
        <f>_xlfn.IFNA(VLOOKUP(C2936,'Számlafizető(k) adatai'!$C$4:$D$203,2,0),"")</f>
        <v/>
      </c>
      <c r="E2936" s="55" t="str">
        <f>_xlfn.IFNA(VLOOKUP(C2936,'Számlafizető(k) adatai'!$C$4:$M$203,11,0),"")</f>
        <v/>
      </c>
      <c r="F2936" s="178"/>
      <c r="G2936" s="178"/>
      <c r="H2936" s="178"/>
      <c r="I2936" s="55" t="str">
        <f>IF(F2936="","",VLOOKUP(LEFT(F2936,5),'Technikai cellák'!B:C,2,0))</f>
        <v/>
      </c>
      <c r="J2936" s="55" t="str">
        <f>IF(F2936="","",VLOOKUP(I2936,'Technikai cellák'!$C$1:$D$12,2,0))</f>
        <v/>
      </c>
      <c r="K2936" s="179"/>
      <c r="L2936" s="67" t="str">
        <f t="shared" si="892"/>
        <v/>
      </c>
      <c r="M2936" s="68">
        <f t="shared" si="893"/>
        <v>0</v>
      </c>
      <c r="N2936" s="66">
        <f t="shared" si="894"/>
        <v>0</v>
      </c>
      <c r="O2936" s="152"/>
      <c r="P2936" s="172">
        <f t="shared" si="891"/>
        <v>0</v>
      </c>
      <c r="Q2936" s="69">
        <f t="shared" si="895"/>
        <v>0</v>
      </c>
      <c r="R2936" s="62">
        <f t="shared" si="896"/>
        <v>0</v>
      </c>
      <c r="S2936" s="153"/>
      <c r="T2936" s="118" t="str">
        <f t="shared" si="897"/>
        <v/>
      </c>
      <c r="U2936" s="154"/>
      <c r="V2936" s="154"/>
      <c r="W2936" s="154"/>
      <c r="X2936" s="154"/>
      <c r="Y2936" s="154"/>
      <c r="Z2936" s="154"/>
      <c r="AA2936" s="154"/>
      <c r="AB2936" s="154"/>
      <c r="AC2936" s="154"/>
      <c r="AD2936" s="154"/>
      <c r="AE2936" s="154"/>
      <c r="AF2936" s="154"/>
      <c r="AG2936" s="63">
        <f t="shared" si="898"/>
        <v>0</v>
      </c>
      <c r="AH2936" s="56">
        <f t="shared" si="899"/>
        <v>0</v>
      </c>
      <c r="AI2936" s="56">
        <f t="shared" si="900"/>
        <v>0</v>
      </c>
      <c r="AJ2936" s="56">
        <f t="shared" si="901"/>
        <v>0</v>
      </c>
      <c r="AK2936" s="56">
        <f t="shared" si="902"/>
        <v>0</v>
      </c>
      <c r="AL2936" s="56">
        <f t="shared" si="903"/>
        <v>0</v>
      </c>
      <c r="AM2936" s="56">
        <f t="shared" si="904"/>
        <v>0</v>
      </c>
      <c r="AN2936" s="56">
        <f t="shared" si="905"/>
        <v>0</v>
      </c>
      <c r="AO2936" s="56">
        <f t="shared" si="906"/>
        <v>0</v>
      </c>
      <c r="AP2936" s="56">
        <f t="shared" si="907"/>
        <v>0</v>
      </c>
      <c r="AQ2936" s="56">
        <f t="shared" si="908"/>
        <v>0</v>
      </c>
      <c r="AR2936" s="86">
        <f t="shared" si="909"/>
        <v>0</v>
      </c>
    </row>
    <row r="2937" spans="1:44" x14ac:dyDescent="0.25">
      <c r="A2937" s="178"/>
      <c r="B2937" s="55" t="str">
        <f>_xlfn.IFNA(VLOOKUP(A2937,'Ajánlatkérő(k) adatai'!$B$4:$C$205,2,0),"")</f>
        <v/>
      </c>
      <c r="C2937" s="178"/>
      <c r="D2937" s="55" t="str">
        <f>_xlfn.IFNA(VLOOKUP(C2937,'Számlafizető(k) adatai'!$C$4:$D$203,2,0),"")</f>
        <v/>
      </c>
      <c r="E2937" s="55" t="str">
        <f>_xlfn.IFNA(VLOOKUP(C2937,'Számlafizető(k) adatai'!$C$4:$M$203,11,0),"")</f>
        <v/>
      </c>
      <c r="F2937" s="178"/>
      <c r="G2937" s="178"/>
      <c r="H2937" s="178"/>
      <c r="I2937" s="55" t="str">
        <f>IF(F2937="","",VLOOKUP(LEFT(F2937,5),'Technikai cellák'!B:C,2,0))</f>
        <v/>
      </c>
      <c r="J2937" s="55" t="str">
        <f>IF(F2937="","",VLOOKUP(I2937,'Technikai cellák'!$C$1:$D$12,2,0))</f>
        <v/>
      </c>
      <c r="K2937" s="179"/>
      <c r="L2937" s="67" t="str">
        <f t="shared" si="892"/>
        <v/>
      </c>
      <c r="M2937" s="68">
        <f t="shared" si="893"/>
        <v>0</v>
      </c>
      <c r="N2937" s="66">
        <f t="shared" si="894"/>
        <v>0</v>
      </c>
      <c r="O2937" s="152"/>
      <c r="P2937" s="172">
        <f t="shared" si="891"/>
        <v>0</v>
      </c>
      <c r="Q2937" s="69">
        <f t="shared" si="895"/>
        <v>0</v>
      </c>
      <c r="R2937" s="62">
        <f t="shared" si="896"/>
        <v>0</v>
      </c>
      <c r="S2937" s="153"/>
      <c r="T2937" s="118" t="str">
        <f t="shared" si="897"/>
        <v/>
      </c>
      <c r="U2937" s="154"/>
      <c r="V2937" s="154"/>
      <c r="W2937" s="154"/>
      <c r="X2937" s="154"/>
      <c r="Y2937" s="154"/>
      <c r="Z2937" s="154"/>
      <c r="AA2937" s="154"/>
      <c r="AB2937" s="154"/>
      <c r="AC2937" s="154"/>
      <c r="AD2937" s="154"/>
      <c r="AE2937" s="154"/>
      <c r="AF2937" s="154"/>
      <c r="AG2937" s="63">
        <f t="shared" si="898"/>
        <v>0</v>
      </c>
      <c r="AH2937" s="56">
        <f t="shared" si="899"/>
        <v>0</v>
      </c>
      <c r="AI2937" s="56">
        <f t="shared" si="900"/>
        <v>0</v>
      </c>
      <c r="AJ2937" s="56">
        <f t="shared" si="901"/>
        <v>0</v>
      </c>
      <c r="AK2937" s="56">
        <f t="shared" si="902"/>
        <v>0</v>
      </c>
      <c r="AL2937" s="56">
        <f t="shared" si="903"/>
        <v>0</v>
      </c>
      <c r="AM2937" s="56">
        <f t="shared" si="904"/>
        <v>0</v>
      </c>
      <c r="AN2937" s="56">
        <f t="shared" si="905"/>
        <v>0</v>
      </c>
      <c r="AO2937" s="56">
        <f t="shared" si="906"/>
        <v>0</v>
      </c>
      <c r="AP2937" s="56">
        <f t="shared" si="907"/>
        <v>0</v>
      </c>
      <c r="AQ2937" s="56">
        <f t="shared" si="908"/>
        <v>0</v>
      </c>
      <c r="AR2937" s="86">
        <f t="shared" si="909"/>
        <v>0</v>
      </c>
    </row>
    <row r="2938" spans="1:44" x14ac:dyDescent="0.25">
      <c r="A2938" s="178"/>
      <c r="B2938" s="55" t="str">
        <f>_xlfn.IFNA(VLOOKUP(A2938,'Ajánlatkérő(k) adatai'!$B$4:$C$205,2,0),"")</f>
        <v/>
      </c>
      <c r="C2938" s="178"/>
      <c r="D2938" s="55" t="str">
        <f>_xlfn.IFNA(VLOOKUP(C2938,'Számlafizető(k) adatai'!$C$4:$D$203,2,0),"")</f>
        <v/>
      </c>
      <c r="E2938" s="55" t="str">
        <f>_xlfn.IFNA(VLOOKUP(C2938,'Számlafizető(k) adatai'!$C$4:$M$203,11,0),"")</f>
        <v/>
      </c>
      <c r="F2938" s="178"/>
      <c r="G2938" s="178"/>
      <c r="H2938" s="178"/>
      <c r="I2938" s="55" t="str">
        <f>IF(F2938="","",VLOOKUP(LEFT(F2938,5),'Technikai cellák'!B:C,2,0))</f>
        <v/>
      </c>
      <c r="J2938" s="55" t="str">
        <f>IF(F2938="","",VLOOKUP(I2938,'Technikai cellák'!$C$1:$D$12,2,0))</f>
        <v/>
      </c>
      <c r="K2938" s="179"/>
      <c r="L2938" s="67" t="str">
        <f t="shared" si="892"/>
        <v/>
      </c>
      <c r="M2938" s="68">
        <f t="shared" si="893"/>
        <v>0</v>
      </c>
      <c r="N2938" s="66">
        <f t="shared" si="894"/>
        <v>0</v>
      </c>
      <c r="O2938" s="152"/>
      <c r="P2938" s="172">
        <f t="shared" si="891"/>
        <v>0</v>
      </c>
      <c r="Q2938" s="69">
        <f t="shared" si="895"/>
        <v>0</v>
      </c>
      <c r="R2938" s="62">
        <f t="shared" si="896"/>
        <v>0</v>
      </c>
      <c r="S2938" s="153"/>
      <c r="T2938" s="118" t="str">
        <f t="shared" si="897"/>
        <v/>
      </c>
      <c r="U2938" s="154"/>
      <c r="V2938" s="154"/>
      <c r="W2938" s="154"/>
      <c r="X2938" s="154"/>
      <c r="Y2938" s="154"/>
      <c r="Z2938" s="154"/>
      <c r="AA2938" s="154"/>
      <c r="AB2938" s="154"/>
      <c r="AC2938" s="154"/>
      <c r="AD2938" s="154"/>
      <c r="AE2938" s="154"/>
      <c r="AF2938" s="154"/>
      <c r="AG2938" s="63">
        <f t="shared" si="898"/>
        <v>0</v>
      </c>
      <c r="AH2938" s="56">
        <f t="shared" si="899"/>
        <v>0</v>
      </c>
      <c r="AI2938" s="56">
        <f t="shared" si="900"/>
        <v>0</v>
      </c>
      <c r="AJ2938" s="56">
        <f t="shared" si="901"/>
        <v>0</v>
      </c>
      <c r="AK2938" s="56">
        <f t="shared" si="902"/>
        <v>0</v>
      </c>
      <c r="AL2938" s="56">
        <f t="shared" si="903"/>
        <v>0</v>
      </c>
      <c r="AM2938" s="56">
        <f t="shared" si="904"/>
        <v>0</v>
      </c>
      <c r="AN2938" s="56">
        <f t="shared" si="905"/>
        <v>0</v>
      </c>
      <c r="AO2938" s="56">
        <f t="shared" si="906"/>
        <v>0</v>
      </c>
      <c r="AP2938" s="56">
        <f t="shared" si="907"/>
        <v>0</v>
      </c>
      <c r="AQ2938" s="56">
        <f t="shared" si="908"/>
        <v>0</v>
      </c>
      <c r="AR2938" s="86">
        <f t="shared" si="909"/>
        <v>0</v>
      </c>
    </row>
    <row r="2939" spans="1:44" x14ac:dyDescent="0.25">
      <c r="A2939" s="178"/>
      <c r="B2939" s="55" t="str">
        <f>_xlfn.IFNA(VLOOKUP(A2939,'Ajánlatkérő(k) adatai'!$B$4:$C$205,2,0),"")</f>
        <v/>
      </c>
      <c r="C2939" s="178"/>
      <c r="D2939" s="55" t="str">
        <f>_xlfn.IFNA(VLOOKUP(C2939,'Számlafizető(k) adatai'!$C$4:$D$203,2,0),"")</f>
        <v/>
      </c>
      <c r="E2939" s="55" t="str">
        <f>_xlfn.IFNA(VLOOKUP(C2939,'Számlafizető(k) adatai'!$C$4:$M$203,11,0),"")</f>
        <v/>
      </c>
      <c r="F2939" s="178"/>
      <c r="G2939" s="178"/>
      <c r="H2939" s="178"/>
      <c r="I2939" s="55" t="str">
        <f>IF(F2939="","",VLOOKUP(LEFT(F2939,5),'Technikai cellák'!B:C,2,0))</f>
        <v/>
      </c>
      <c r="J2939" s="55" t="str">
        <f>IF(F2939="","",VLOOKUP(I2939,'Technikai cellák'!$C$1:$D$12,2,0))</f>
        <v/>
      </c>
      <c r="K2939" s="179"/>
      <c r="L2939" s="67" t="str">
        <f t="shared" si="892"/>
        <v/>
      </c>
      <c r="M2939" s="68">
        <f t="shared" si="893"/>
        <v>0</v>
      </c>
      <c r="N2939" s="66">
        <f t="shared" si="894"/>
        <v>0</v>
      </c>
      <c r="O2939" s="152"/>
      <c r="P2939" s="172">
        <f t="shared" si="891"/>
        <v>0</v>
      </c>
      <c r="Q2939" s="69">
        <f t="shared" si="895"/>
        <v>0</v>
      </c>
      <c r="R2939" s="62">
        <f t="shared" si="896"/>
        <v>0</v>
      </c>
      <c r="S2939" s="153"/>
      <c r="T2939" s="118" t="str">
        <f t="shared" si="897"/>
        <v/>
      </c>
      <c r="U2939" s="154"/>
      <c r="V2939" s="154"/>
      <c r="W2939" s="154"/>
      <c r="X2939" s="154"/>
      <c r="Y2939" s="154"/>
      <c r="Z2939" s="154"/>
      <c r="AA2939" s="154"/>
      <c r="AB2939" s="154"/>
      <c r="AC2939" s="154"/>
      <c r="AD2939" s="154"/>
      <c r="AE2939" s="154"/>
      <c r="AF2939" s="154"/>
      <c r="AG2939" s="63">
        <f t="shared" si="898"/>
        <v>0</v>
      </c>
      <c r="AH2939" s="56">
        <f t="shared" si="899"/>
        <v>0</v>
      </c>
      <c r="AI2939" s="56">
        <f t="shared" si="900"/>
        <v>0</v>
      </c>
      <c r="AJ2939" s="56">
        <f t="shared" si="901"/>
        <v>0</v>
      </c>
      <c r="AK2939" s="56">
        <f t="shared" si="902"/>
        <v>0</v>
      </c>
      <c r="AL2939" s="56">
        <f t="shared" si="903"/>
        <v>0</v>
      </c>
      <c r="AM2939" s="56">
        <f t="shared" si="904"/>
        <v>0</v>
      </c>
      <c r="AN2939" s="56">
        <f t="shared" si="905"/>
        <v>0</v>
      </c>
      <c r="AO2939" s="56">
        <f t="shared" si="906"/>
        <v>0</v>
      </c>
      <c r="AP2939" s="56">
        <f t="shared" si="907"/>
        <v>0</v>
      </c>
      <c r="AQ2939" s="56">
        <f t="shared" si="908"/>
        <v>0</v>
      </c>
      <c r="AR2939" s="86">
        <f t="shared" si="909"/>
        <v>0</v>
      </c>
    </row>
    <row r="2940" spans="1:44" x14ac:dyDescent="0.25">
      <c r="A2940" s="178"/>
      <c r="B2940" s="55" t="str">
        <f>_xlfn.IFNA(VLOOKUP(A2940,'Ajánlatkérő(k) adatai'!$B$4:$C$205,2,0),"")</f>
        <v/>
      </c>
      <c r="C2940" s="178"/>
      <c r="D2940" s="55" t="str">
        <f>_xlfn.IFNA(VLOOKUP(C2940,'Számlafizető(k) adatai'!$C$4:$D$203,2,0),"")</f>
        <v/>
      </c>
      <c r="E2940" s="55" t="str">
        <f>_xlfn.IFNA(VLOOKUP(C2940,'Számlafizető(k) adatai'!$C$4:$M$203,11,0),"")</f>
        <v/>
      </c>
      <c r="F2940" s="178"/>
      <c r="G2940" s="178"/>
      <c r="H2940" s="178"/>
      <c r="I2940" s="55" t="str">
        <f>IF(F2940="","",VLOOKUP(LEFT(F2940,5),'Technikai cellák'!B:C,2,0))</f>
        <v/>
      </c>
      <c r="J2940" s="55" t="str">
        <f>IF(F2940="","",VLOOKUP(I2940,'Technikai cellák'!$C$1:$D$12,2,0))</f>
        <v/>
      </c>
      <c r="K2940" s="179"/>
      <c r="L2940" s="67" t="str">
        <f t="shared" si="892"/>
        <v/>
      </c>
      <c r="M2940" s="68">
        <f t="shared" si="893"/>
        <v>0</v>
      </c>
      <c r="N2940" s="66">
        <f t="shared" si="894"/>
        <v>0</v>
      </c>
      <c r="O2940" s="152"/>
      <c r="P2940" s="172">
        <f t="shared" si="891"/>
        <v>0</v>
      </c>
      <c r="Q2940" s="69">
        <f t="shared" si="895"/>
        <v>0</v>
      </c>
      <c r="R2940" s="62">
        <f t="shared" si="896"/>
        <v>0</v>
      </c>
      <c r="S2940" s="153"/>
      <c r="T2940" s="118" t="str">
        <f t="shared" si="897"/>
        <v/>
      </c>
      <c r="U2940" s="154"/>
      <c r="V2940" s="154"/>
      <c r="W2940" s="154"/>
      <c r="X2940" s="154"/>
      <c r="Y2940" s="154"/>
      <c r="Z2940" s="154"/>
      <c r="AA2940" s="154"/>
      <c r="AB2940" s="154"/>
      <c r="AC2940" s="154"/>
      <c r="AD2940" s="154"/>
      <c r="AE2940" s="154"/>
      <c r="AF2940" s="154"/>
      <c r="AG2940" s="63">
        <f t="shared" si="898"/>
        <v>0</v>
      </c>
      <c r="AH2940" s="56">
        <f t="shared" si="899"/>
        <v>0</v>
      </c>
      <c r="AI2940" s="56">
        <f t="shared" si="900"/>
        <v>0</v>
      </c>
      <c r="AJ2940" s="56">
        <f t="shared" si="901"/>
        <v>0</v>
      </c>
      <c r="AK2940" s="56">
        <f t="shared" si="902"/>
        <v>0</v>
      </c>
      <c r="AL2940" s="56">
        <f t="shared" si="903"/>
        <v>0</v>
      </c>
      <c r="AM2940" s="56">
        <f t="shared" si="904"/>
        <v>0</v>
      </c>
      <c r="AN2940" s="56">
        <f t="shared" si="905"/>
        <v>0</v>
      </c>
      <c r="AO2940" s="56">
        <f t="shared" si="906"/>
        <v>0</v>
      </c>
      <c r="AP2940" s="56">
        <f t="shared" si="907"/>
        <v>0</v>
      </c>
      <c r="AQ2940" s="56">
        <f t="shared" si="908"/>
        <v>0</v>
      </c>
      <c r="AR2940" s="86">
        <f t="shared" si="909"/>
        <v>0</v>
      </c>
    </row>
    <row r="2941" spans="1:44" x14ac:dyDescent="0.25">
      <c r="A2941" s="178"/>
      <c r="B2941" s="55" t="str">
        <f>_xlfn.IFNA(VLOOKUP(A2941,'Ajánlatkérő(k) adatai'!$B$4:$C$205,2,0),"")</f>
        <v/>
      </c>
      <c r="C2941" s="178"/>
      <c r="D2941" s="55" t="str">
        <f>_xlfn.IFNA(VLOOKUP(C2941,'Számlafizető(k) adatai'!$C$4:$D$203,2,0),"")</f>
        <v/>
      </c>
      <c r="E2941" s="55" t="str">
        <f>_xlfn.IFNA(VLOOKUP(C2941,'Számlafizető(k) adatai'!$C$4:$M$203,11,0),"")</f>
        <v/>
      </c>
      <c r="F2941" s="178"/>
      <c r="G2941" s="178"/>
      <c r="H2941" s="178"/>
      <c r="I2941" s="55" t="str">
        <f>IF(F2941="","",VLOOKUP(LEFT(F2941,5),'Technikai cellák'!B:C,2,0))</f>
        <v/>
      </c>
      <c r="J2941" s="55" t="str">
        <f>IF(F2941="","",VLOOKUP(I2941,'Technikai cellák'!$C$1:$D$12,2,0))</f>
        <v/>
      </c>
      <c r="K2941" s="179"/>
      <c r="L2941" s="67" t="str">
        <f t="shared" si="892"/>
        <v/>
      </c>
      <c r="M2941" s="68">
        <f t="shared" si="893"/>
        <v>0</v>
      </c>
      <c r="N2941" s="66">
        <f t="shared" si="894"/>
        <v>0</v>
      </c>
      <c r="O2941" s="152"/>
      <c r="P2941" s="172">
        <f t="shared" si="891"/>
        <v>0</v>
      </c>
      <c r="Q2941" s="69">
        <f t="shared" si="895"/>
        <v>0</v>
      </c>
      <c r="R2941" s="62">
        <f t="shared" si="896"/>
        <v>0</v>
      </c>
      <c r="S2941" s="153"/>
      <c r="T2941" s="118" t="str">
        <f t="shared" si="897"/>
        <v/>
      </c>
      <c r="U2941" s="154"/>
      <c r="V2941" s="154"/>
      <c r="W2941" s="154"/>
      <c r="X2941" s="154"/>
      <c r="Y2941" s="154"/>
      <c r="Z2941" s="154"/>
      <c r="AA2941" s="154"/>
      <c r="AB2941" s="154"/>
      <c r="AC2941" s="154"/>
      <c r="AD2941" s="154"/>
      <c r="AE2941" s="154"/>
      <c r="AF2941" s="154"/>
      <c r="AG2941" s="63">
        <f t="shared" si="898"/>
        <v>0</v>
      </c>
      <c r="AH2941" s="56">
        <f t="shared" si="899"/>
        <v>0</v>
      </c>
      <c r="AI2941" s="56">
        <f t="shared" si="900"/>
        <v>0</v>
      </c>
      <c r="AJ2941" s="56">
        <f t="shared" si="901"/>
        <v>0</v>
      </c>
      <c r="AK2941" s="56">
        <f t="shared" si="902"/>
        <v>0</v>
      </c>
      <c r="AL2941" s="56">
        <f t="shared" si="903"/>
        <v>0</v>
      </c>
      <c r="AM2941" s="56">
        <f t="shared" si="904"/>
        <v>0</v>
      </c>
      <c r="AN2941" s="56">
        <f t="shared" si="905"/>
        <v>0</v>
      </c>
      <c r="AO2941" s="56">
        <f t="shared" si="906"/>
        <v>0</v>
      </c>
      <c r="AP2941" s="56">
        <f t="shared" si="907"/>
        <v>0</v>
      </c>
      <c r="AQ2941" s="56">
        <f t="shared" si="908"/>
        <v>0</v>
      </c>
      <c r="AR2941" s="86">
        <f t="shared" si="909"/>
        <v>0</v>
      </c>
    </row>
    <row r="2942" spans="1:44" x14ac:dyDescent="0.25">
      <c r="A2942" s="178"/>
      <c r="B2942" s="55" t="str">
        <f>_xlfn.IFNA(VLOOKUP(A2942,'Ajánlatkérő(k) adatai'!$B$4:$C$205,2,0),"")</f>
        <v/>
      </c>
      <c r="C2942" s="178"/>
      <c r="D2942" s="55" t="str">
        <f>_xlfn.IFNA(VLOOKUP(C2942,'Számlafizető(k) adatai'!$C$4:$D$203,2,0),"")</f>
        <v/>
      </c>
      <c r="E2942" s="55" t="str">
        <f>_xlfn.IFNA(VLOOKUP(C2942,'Számlafizető(k) adatai'!$C$4:$M$203,11,0),"")</f>
        <v/>
      </c>
      <c r="F2942" s="178"/>
      <c r="G2942" s="178"/>
      <c r="H2942" s="178"/>
      <c r="I2942" s="55" t="str">
        <f>IF(F2942="","",VLOOKUP(LEFT(F2942,5),'Technikai cellák'!B:C,2,0))</f>
        <v/>
      </c>
      <c r="J2942" s="55" t="str">
        <f>IF(F2942="","",VLOOKUP(I2942,'Technikai cellák'!$C$1:$D$12,2,0))</f>
        <v/>
      </c>
      <c r="K2942" s="179"/>
      <c r="L2942" s="67" t="str">
        <f t="shared" si="892"/>
        <v/>
      </c>
      <c r="M2942" s="68">
        <f t="shared" si="893"/>
        <v>0</v>
      </c>
      <c r="N2942" s="66">
        <f t="shared" si="894"/>
        <v>0</v>
      </c>
      <c r="O2942" s="152"/>
      <c r="P2942" s="172">
        <f t="shared" si="891"/>
        <v>0</v>
      </c>
      <c r="Q2942" s="69">
        <f t="shared" si="895"/>
        <v>0</v>
      </c>
      <c r="R2942" s="62">
        <f t="shared" si="896"/>
        <v>0</v>
      </c>
      <c r="S2942" s="153"/>
      <c r="T2942" s="118" t="str">
        <f t="shared" si="897"/>
        <v/>
      </c>
      <c r="U2942" s="154"/>
      <c r="V2942" s="154"/>
      <c r="W2942" s="154"/>
      <c r="X2942" s="154"/>
      <c r="Y2942" s="154"/>
      <c r="Z2942" s="154"/>
      <c r="AA2942" s="154"/>
      <c r="AB2942" s="154"/>
      <c r="AC2942" s="154"/>
      <c r="AD2942" s="154"/>
      <c r="AE2942" s="154"/>
      <c r="AF2942" s="154"/>
      <c r="AG2942" s="63">
        <f t="shared" si="898"/>
        <v>0</v>
      </c>
      <c r="AH2942" s="56">
        <f t="shared" si="899"/>
        <v>0</v>
      </c>
      <c r="AI2942" s="56">
        <f t="shared" si="900"/>
        <v>0</v>
      </c>
      <c r="AJ2942" s="56">
        <f t="shared" si="901"/>
        <v>0</v>
      </c>
      <c r="AK2942" s="56">
        <f t="shared" si="902"/>
        <v>0</v>
      </c>
      <c r="AL2942" s="56">
        <f t="shared" si="903"/>
        <v>0</v>
      </c>
      <c r="AM2942" s="56">
        <f t="shared" si="904"/>
        <v>0</v>
      </c>
      <c r="AN2942" s="56">
        <f t="shared" si="905"/>
        <v>0</v>
      </c>
      <c r="AO2942" s="56">
        <f t="shared" si="906"/>
        <v>0</v>
      </c>
      <c r="AP2942" s="56">
        <f t="shared" si="907"/>
        <v>0</v>
      </c>
      <c r="AQ2942" s="56">
        <f t="shared" si="908"/>
        <v>0</v>
      </c>
      <c r="AR2942" s="86">
        <f t="shared" si="909"/>
        <v>0</v>
      </c>
    </row>
    <row r="2943" spans="1:44" x14ac:dyDescent="0.25">
      <c r="A2943" s="178"/>
      <c r="B2943" s="55" t="str">
        <f>_xlfn.IFNA(VLOOKUP(A2943,'Ajánlatkérő(k) adatai'!$B$4:$C$205,2,0),"")</f>
        <v/>
      </c>
      <c r="C2943" s="178"/>
      <c r="D2943" s="55" t="str">
        <f>_xlfn.IFNA(VLOOKUP(C2943,'Számlafizető(k) adatai'!$C$4:$D$203,2,0),"")</f>
        <v/>
      </c>
      <c r="E2943" s="55" t="str">
        <f>_xlfn.IFNA(VLOOKUP(C2943,'Számlafizető(k) adatai'!$C$4:$M$203,11,0),"")</f>
        <v/>
      </c>
      <c r="F2943" s="178"/>
      <c r="G2943" s="178"/>
      <c r="H2943" s="178"/>
      <c r="I2943" s="55" t="str">
        <f>IF(F2943="","",VLOOKUP(LEFT(F2943,5),'Technikai cellák'!B:C,2,0))</f>
        <v/>
      </c>
      <c r="J2943" s="55" t="str">
        <f>IF(F2943="","",VLOOKUP(I2943,'Technikai cellák'!$C$1:$D$12,2,0))</f>
        <v/>
      </c>
      <c r="K2943" s="179"/>
      <c r="L2943" s="67" t="str">
        <f t="shared" si="892"/>
        <v/>
      </c>
      <c r="M2943" s="68">
        <f t="shared" si="893"/>
        <v>0</v>
      </c>
      <c r="N2943" s="66">
        <f t="shared" si="894"/>
        <v>0</v>
      </c>
      <c r="O2943" s="152"/>
      <c r="P2943" s="172">
        <f t="shared" si="891"/>
        <v>0</v>
      </c>
      <c r="Q2943" s="69">
        <f t="shared" si="895"/>
        <v>0</v>
      </c>
      <c r="R2943" s="62">
        <f t="shared" si="896"/>
        <v>0</v>
      </c>
      <c r="S2943" s="153"/>
      <c r="T2943" s="118" t="str">
        <f t="shared" si="897"/>
        <v/>
      </c>
      <c r="U2943" s="154"/>
      <c r="V2943" s="154"/>
      <c r="W2943" s="154"/>
      <c r="X2943" s="154"/>
      <c r="Y2943" s="154"/>
      <c r="Z2943" s="154"/>
      <c r="AA2943" s="154"/>
      <c r="AB2943" s="154"/>
      <c r="AC2943" s="154"/>
      <c r="AD2943" s="154"/>
      <c r="AE2943" s="154"/>
      <c r="AF2943" s="154"/>
      <c r="AG2943" s="63">
        <f t="shared" si="898"/>
        <v>0</v>
      </c>
      <c r="AH2943" s="56">
        <f t="shared" si="899"/>
        <v>0</v>
      </c>
      <c r="AI2943" s="56">
        <f t="shared" si="900"/>
        <v>0</v>
      </c>
      <c r="AJ2943" s="56">
        <f t="shared" si="901"/>
        <v>0</v>
      </c>
      <c r="AK2943" s="56">
        <f t="shared" si="902"/>
        <v>0</v>
      </c>
      <c r="AL2943" s="56">
        <f t="shared" si="903"/>
        <v>0</v>
      </c>
      <c r="AM2943" s="56">
        <f t="shared" si="904"/>
        <v>0</v>
      </c>
      <c r="AN2943" s="56">
        <f t="shared" si="905"/>
        <v>0</v>
      </c>
      <c r="AO2943" s="56">
        <f t="shared" si="906"/>
        <v>0</v>
      </c>
      <c r="AP2943" s="56">
        <f t="shared" si="907"/>
        <v>0</v>
      </c>
      <c r="AQ2943" s="56">
        <f t="shared" si="908"/>
        <v>0</v>
      </c>
      <c r="AR2943" s="86">
        <f t="shared" si="909"/>
        <v>0</v>
      </c>
    </row>
    <row r="2944" spans="1:44" x14ac:dyDescent="0.25">
      <c r="A2944" s="178"/>
      <c r="B2944" s="55" t="str">
        <f>_xlfn.IFNA(VLOOKUP(A2944,'Ajánlatkérő(k) adatai'!$B$4:$C$205,2,0),"")</f>
        <v/>
      </c>
      <c r="C2944" s="178"/>
      <c r="D2944" s="55" t="str">
        <f>_xlfn.IFNA(VLOOKUP(C2944,'Számlafizető(k) adatai'!$C$4:$D$203,2,0),"")</f>
        <v/>
      </c>
      <c r="E2944" s="55" t="str">
        <f>_xlfn.IFNA(VLOOKUP(C2944,'Számlafizető(k) adatai'!$C$4:$M$203,11,0),"")</f>
        <v/>
      </c>
      <c r="F2944" s="178"/>
      <c r="G2944" s="178"/>
      <c r="H2944" s="178"/>
      <c r="I2944" s="55" t="str">
        <f>IF(F2944="","",VLOOKUP(LEFT(F2944,5),'Technikai cellák'!B:C,2,0))</f>
        <v/>
      </c>
      <c r="J2944" s="55" t="str">
        <f>IF(F2944="","",VLOOKUP(I2944,'Technikai cellák'!$C$1:$D$12,2,0))</f>
        <v/>
      </c>
      <c r="K2944" s="179"/>
      <c r="L2944" s="67" t="str">
        <f t="shared" si="892"/>
        <v/>
      </c>
      <c r="M2944" s="68">
        <f t="shared" si="893"/>
        <v>0</v>
      </c>
      <c r="N2944" s="66">
        <f t="shared" si="894"/>
        <v>0</v>
      </c>
      <c r="O2944" s="152"/>
      <c r="P2944" s="172">
        <f t="shared" si="891"/>
        <v>0</v>
      </c>
      <c r="Q2944" s="69">
        <f t="shared" si="895"/>
        <v>0</v>
      </c>
      <c r="R2944" s="62">
        <f t="shared" si="896"/>
        <v>0</v>
      </c>
      <c r="S2944" s="153"/>
      <c r="T2944" s="118" t="str">
        <f t="shared" si="897"/>
        <v/>
      </c>
      <c r="U2944" s="154"/>
      <c r="V2944" s="154"/>
      <c r="W2944" s="154"/>
      <c r="X2944" s="154"/>
      <c r="Y2944" s="154"/>
      <c r="Z2944" s="154"/>
      <c r="AA2944" s="154"/>
      <c r="AB2944" s="154"/>
      <c r="AC2944" s="154"/>
      <c r="AD2944" s="154"/>
      <c r="AE2944" s="154"/>
      <c r="AF2944" s="154"/>
      <c r="AG2944" s="63">
        <f t="shared" si="898"/>
        <v>0</v>
      </c>
      <c r="AH2944" s="56">
        <f t="shared" si="899"/>
        <v>0</v>
      </c>
      <c r="AI2944" s="56">
        <f t="shared" si="900"/>
        <v>0</v>
      </c>
      <c r="AJ2944" s="56">
        <f t="shared" si="901"/>
        <v>0</v>
      </c>
      <c r="AK2944" s="56">
        <f t="shared" si="902"/>
        <v>0</v>
      </c>
      <c r="AL2944" s="56">
        <f t="shared" si="903"/>
        <v>0</v>
      </c>
      <c r="AM2944" s="56">
        <f t="shared" si="904"/>
        <v>0</v>
      </c>
      <c r="AN2944" s="56">
        <f t="shared" si="905"/>
        <v>0</v>
      </c>
      <c r="AO2944" s="56">
        <f t="shared" si="906"/>
        <v>0</v>
      </c>
      <c r="AP2944" s="56">
        <f t="shared" si="907"/>
        <v>0</v>
      </c>
      <c r="AQ2944" s="56">
        <f t="shared" si="908"/>
        <v>0</v>
      </c>
      <c r="AR2944" s="86">
        <f t="shared" si="909"/>
        <v>0</v>
      </c>
    </row>
    <row r="2945" spans="1:44" x14ac:dyDescent="0.25">
      <c r="A2945" s="178"/>
      <c r="B2945" s="55" t="str">
        <f>_xlfn.IFNA(VLOOKUP(A2945,'Ajánlatkérő(k) adatai'!$B$4:$C$205,2,0),"")</f>
        <v/>
      </c>
      <c r="C2945" s="178"/>
      <c r="D2945" s="55" t="str">
        <f>_xlfn.IFNA(VLOOKUP(C2945,'Számlafizető(k) adatai'!$C$4:$D$203,2,0),"")</f>
        <v/>
      </c>
      <c r="E2945" s="55" t="str">
        <f>_xlfn.IFNA(VLOOKUP(C2945,'Számlafizető(k) adatai'!$C$4:$M$203,11,0),"")</f>
        <v/>
      </c>
      <c r="F2945" s="178"/>
      <c r="G2945" s="178"/>
      <c r="H2945" s="178"/>
      <c r="I2945" s="55" t="str">
        <f>IF(F2945="","",VLOOKUP(LEFT(F2945,5),'Technikai cellák'!B:C,2,0))</f>
        <v/>
      </c>
      <c r="J2945" s="55" t="str">
        <f>IF(F2945="","",VLOOKUP(I2945,'Technikai cellák'!$C$1:$D$12,2,0))</f>
        <v/>
      </c>
      <c r="K2945" s="179"/>
      <c r="L2945" s="67" t="str">
        <f t="shared" si="892"/>
        <v/>
      </c>
      <c r="M2945" s="68">
        <f t="shared" si="893"/>
        <v>0</v>
      </c>
      <c r="N2945" s="66">
        <f t="shared" si="894"/>
        <v>0</v>
      </c>
      <c r="O2945" s="152"/>
      <c r="P2945" s="172">
        <f t="shared" si="891"/>
        <v>0</v>
      </c>
      <c r="Q2945" s="69">
        <f t="shared" si="895"/>
        <v>0</v>
      </c>
      <c r="R2945" s="62">
        <f t="shared" si="896"/>
        <v>0</v>
      </c>
      <c r="S2945" s="153"/>
      <c r="T2945" s="118" t="str">
        <f t="shared" si="897"/>
        <v/>
      </c>
      <c r="U2945" s="154"/>
      <c r="V2945" s="154"/>
      <c r="W2945" s="154"/>
      <c r="X2945" s="154"/>
      <c r="Y2945" s="154"/>
      <c r="Z2945" s="154"/>
      <c r="AA2945" s="154"/>
      <c r="AB2945" s="154"/>
      <c r="AC2945" s="154"/>
      <c r="AD2945" s="154"/>
      <c r="AE2945" s="154"/>
      <c r="AF2945" s="154"/>
      <c r="AG2945" s="63">
        <f t="shared" si="898"/>
        <v>0</v>
      </c>
      <c r="AH2945" s="56">
        <f t="shared" si="899"/>
        <v>0</v>
      </c>
      <c r="AI2945" s="56">
        <f t="shared" si="900"/>
        <v>0</v>
      </c>
      <c r="AJ2945" s="56">
        <f t="shared" si="901"/>
        <v>0</v>
      </c>
      <c r="AK2945" s="56">
        <f t="shared" si="902"/>
        <v>0</v>
      </c>
      <c r="AL2945" s="56">
        <f t="shared" si="903"/>
        <v>0</v>
      </c>
      <c r="AM2945" s="56">
        <f t="shared" si="904"/>
        <v>0</v>
      </c>
      <c r="AN2945" s="56">
        <f t="shared" si="905"/>
        <v>0</v>
      </c>
      <c r="AO2945" s="56">
        <f t="shared" si="906"/>
        <v>0</v>
      </c>
      <c r="AP2945" s="56">
        <f t="shared" si="907"/>
        <v>0</v>
      </c>
      <c r="AQ2945" s="56">
        <f t="shared" si="908"/>
        <v>0</v>
      </c>
      <c r="AR2945" s="86">
        <f t="shared" si="909"/>
        <v>0</v>
      </c>
    </row>
    <row r="2946" spans="1:44" x14ac:dyDescent="0.25">
      <c r="A2946" s="178"/>
      <c r="B2946" s="55" t="str">
        <f>_xlfn.IFNA(VLOOKUP(A2946,'Ajánlatkérő(k) adatai'!$B$4:$C$205,2,0),"")</f>
        <v/>
      </c>
      <c r="C2946" s="178"/>
      <c r="D2946" s="55" t="str">
        <f>_xlfn.IFNA(VLOOKUP(C2946,'Számlafizető(k) adatai'!$C$4:$D$203,2,0),"")</f>
        <v/>
      </c>
      <c r="E2946" s="55" t="str">
        <f>_xlfn.IFNA(VLOOKUP(C2946,'Számlafizető(k) adatai'!$C$4:$M$203,11,0),"")</f>
        <v/>
      </c>
      <c r="F2946" s="178"/>
      <c r="G2946" s="178"/>
      <c r="H2946" s="178"/>
      <c r="I2946" s="55" t="str">
        <f>IF(F2946="","",VLOOKUP(LEFT(F2946,5),'Technikai cellák'!B:C,2,0))</f>
        <v/>
      </c>
      <c r="J2946" s="55" t="str">
        <f>IF(F2946="","",VLOOKUP(I2946,'Technikai cellák'!$C$1:$D$12,2,0))</f>
        <v/>
      </c>
      <c r="K2946" s="179"/>
      <c r="L2946" s="67" t="str">
        <f t="shared" si="892"/>
        <v/>
      </c>
      <c r="M2946" s="68">
        <f t="shared" si="893"/>
        <v>0</v>
      </c>
      <c r="N2946" s="66">
        <f t="shared" si="894"/>
        <v>0</v>
      </c>
      <c r="O2946" s="152"/>
      <c r="P2946" s="172">
        <f t="shared" si="891"/>
        <v>0</v>
      </c>
      <c r="Q2946" s="69">
        <f t="shared" si="895"/>
        <v>0</v>
      </c>
      <c r="R2946" s="62">
        <f t="shared" si="896"/>
        <v>0</v>
      </c>
      <c r="S2946" s="153"/>
      <c r="T2946" s="118" t="str">
        <f t="shared" si="897"/>
        <v/>
      </c>
      <c r="U2946" s="154"/>
      <c r="V2946" s="154"/>
      <c r="W2946" s="154"/>
      <c r="X2946" s="154"/>
      <c r="Y2946" s="154"/>
      <c r="Z2946" s="154"/>
      <c r="AA2946" s="154"/>
      <c r="AB2946" s="154"/>
      <c r="AC2946" s="154"/>
      <c r="AD2946" s="154"/>
      <c r="AE2946" s="154"/>
      <c r="AF2946" s="154"/>
      <c r="AG2946" s="63">
        <f t="shared" si="898"/>
        <v>0</v>
      </c>
      <c r="AH2946" s="56">
        <f t="shared" si="899"/>
        <v>0</v>
      </c>
      <c r="AI2946" s="56">
        <f t="shared" si="900"/>
        <v>0</v>
      </c>
      <c r="AJ2946" s="56">
        <f t="shared" si="901"/>
        <v>0</v>
      </c>
      <c r="AK2946" s="56">
        <f t="shared" si="902"/>
        <v>0</v>
      </c>
      <c r="AL2946" s="56">
        <f t="shared" si="903"/>
        <v>0</v>
      </c>
      <c r="AM2946" s="56">
        <f t="shared" si="904"/>
        <v>0</v>
      </c>
      <c r="AN2946" s="56">
        <f t="shared" si="905"/>
        <v>0</v>
      </c>
      <c r="AO2946" s="56">
        <f t="shared" si="906"/>
        <v>0</v>
      </c>
      <c r="AP2946" s="56">
        <f t="shared" si="907"/>
        <v>0</v>
      </c>
      <c r="AQ2946" s="56">
        <f t="shared" si="908"/>
        <v>0</v>
      </c>
      <c r="AR2946" s="86">
        <f t="shared" si="909"/>
        <v>0</v>
      </c>
    </row>
    <row r="2947" spans="1:44" x14ac:dyDescent="0.25">
      <c r="A2947" s="178"/>
      <c r="B2947" s="55" t="str">
        <f>_xlfn.IFNA(VLOOKUP(A2947,'Ajánlatkérő(k) adatai'!$B$4:$C$205,2,0),"")</f>
        <v/>
      </c>
      <c r="C2947" s="178"/>
      <c r="D2947" s="55" t="str">
        <f>_xlfn.IFNA(VLOOKUP(C2947,'Számlafizető(k) adatai'!$C$4:$D$203,2,0),"")</f>
        <v/>
      </c>
      <c r="E2947" s="55" t="str">
        <f>_xlfn.IFNA(VLOOKUP(C2947,'Számlafizető(k) adatai'!$C$4:$M$203,11,0),"")</f>
        <v/>
      </c>
      <c r="F2947" s="178"/>
      <c r="G2947" s="178"/>
      <c r="H2947" s="178"/>
      <c r="I2947" s="55" t="str">
        <f>IF(F2947="","",VLOOKUP(LEFT(F2947,5),'Technikai cellák'!B:C,2,0))</f>
        <v/>
      </c>
      <c r="J2947" s="55" t="str">
        <f>IF(F2947="","",VLOOKUP(I2947,'Technikai cellák'!$C$1:$D$12,2,0))</f>
        <v/>
      </c>
      <c r="K2947" s="179"/>
      <c r="L2947" s="67" t="str">
        <f t="shared" si="892"/>
        <v/>
      </c>
      <c r="M2947" s="68">
        <f t="shared" si="893"/>
        <v>0</v>
      </c>
      <c r="N2947" s="66">
        <f t="shared" si="894"/>
        <v>0</v>
      </c>
      <c r="O2947" s="152"/>
      <c r="P2947" s="172">
        <f t="shared" si="891"/>
        <v>0</v>
      </c>
      <c r="Q2947" s="69">
        <f t="shared" si="895"/>
        <v>0</v>
      </c>
      <c r="R2947" s="62">
        <f t="shared" si="896"/>
        <v>0</v>
      </c>
      <c r="S2947" s="153"/>
      <c r="T2947" s="118" t="str">
        <f t="shared" si="897"/>
        <v/>
      </c>
      <c r="U2947" s="154"/>
      <c r="V2947" s="154"/>
      <c r="W2947" s="154"/>
      <c r="X2947" s="154"/>
      <c r="Y2947" s="154"/>
      <c r="Z2947" s="154"/>
      <c r="AA2947" s="154"/>
      <c r="AB2947" s="154"/>
      <c r="AC2947" s="154"/>
      <c r="AD2947" s="154"/>
      <c r="AE2947" s="154"/>
      <c r="AF2947" s="154"/>
      <c r="AG2947" s="63">
        <f t="shared" si="898"/>
        <v>0</v>
      </c>
      <c r="AH2947" s="56">
        <f t="shared" si="899"/>
        <v>0</v>
      </c>
      <c r="AI2947" s="56">
        <f t="shared" si="900"/>
        <v>0</v>
      </c>
      <c r="AJ2947" s="56">
        <f t="shared" si="901"/>
        <v>0</v>
      </c>
      <c r="AK2947" s="56">
        <f t="shared" si="902"/>
        <v>0</v>
      </c>
      <c r="AL2947" s="56">
        <f t="shared" si="903"/>
        <v>0</v>
      </c>
      <c r="AM2947" s="56">
        <f t="shared" si="904"/>
        <v>0</v>
      </c>
      <c r="AN2947" s="56">
        <f t="shared" si="905"/>
        <v>0</v>
      </c>
      <c r="AO2947" s="56">
        <f t="shared" si="906"/>
        <v>0</v>
      </c>
      <c r="AP2947" s="56">
        <f t="shared" si="907"/>
        <v>0</v>
      </c>
      <c r="AQ2947" s="56">
        <f t="shared" si="908"/>
        <v>0</v>
      </c>
      <c r="AR2947" s="86">
        <f t="shared" si="909"/>
        <v>0</v>
      </c>
    </row>
    <row r="2948" spans="1:44" x14ac:dyDescent="0.25">
      <c r="A2948" s="178"/>
      <c r="B2948" s="55" t="str">
        <f>_xlfn.IFNA(VLOOKUP(A2948,'Ajánlatkérő(k) adatai'!$B$4:$C$205,2,0),"")</f>
        <v/>
      </c>
      <c r="C2948" s="178"/>
      <c r="D2948" s="55" t="str">
        <f>_xlfn.IFNA(VLOOKUP(C2948,'Számlafizető(k) adatai'!$C$4:$D$203,2,0),"")</f>
        <v/>
      </c>
      <c r="E2948" s="55" t="str">
        <f>_xlfn.IFNA(VLOOKUP(C2948,'Számlafizető(k) adatai'!$C$4:$M$203,11,0),"")</f>
        <v/>
      </c>
      <c r="F2948" s="178"/>
      <c r="G2948" s="178"/>
      <c r="H2948" s="178"/>
      <c r="I2948" s="55" t="str">
        <f>IF(F2948="","",VLOOKUP(LEFT(F2948,5),'Technikai cellák'!B:C,2,0))</f>
        <v/>
      </c>
      <c r="J2948" s="55" t="str">
        <f>IF(F2948="","",VLOOKUP(I2948,'Technikai cellák'!$C$1:$D$12,2,0))</f>
        <v/>
      </c>
      <c r="K2948" s="179"/>
      <c r="L2948" s="67" t="str">
        <f t="shared" si="892"/>
        <v/>
      </c>
      <c r="M2948" s="68">
        <f t="shared" si="893"/>
        <v>0</v>
      </c>
      <c r="N2948" s="66">
        <f t="shared" si="894"/>
        <v>0</v>
      </c>
      <c r="O2948" s="152"/>
      <c r="P2948" s="172">
        <f t="shared" si="891"/>
        <v>0</v>
      </c>
      <c r="Q2948" s="69">
        <f t="shared" si="895"/>
        <v>0</v>
      </c>
      <c r="R2948" s="62">
        <f t="shared" si="896"/>
        <v>0</v>
      </c>
      <c r="S2948" s="153"/>
      <c r="T2948" s="118" t="str">
        <f t="shared" si="897"/>
        <v/>
      </c>
      <c r="U2948" s="154"/>
      <c r="V2948" s="154"/>
      <c r="W2948" s="154"/>
      <c r="X2948" s="154"/>
      <c r="Y2948" s="154"/>
      <c r="Z2948" s="154"/>
      <c r="AA2948" s="154"/>
      <c r="AB2948" s="154"/>
      <c r="AC2948" s="154"/>
      <c r="AD2948" s="154"/>
      <c r="AE2948" s="154"/>
      <c r="AF2948" s="154"/>
      <c r="AG2948" s="63">
        <f t="shared" si="898"/>
        <v>0</v>
      </c>
      <c r="AH2948" s="56">
        <f t="shared" si="899"/>
        <v>0</v>
      </c>
      <c r="AI2948" s="56">
        <f t="shared" si="900"/>
        <v>0</v>
      </c>
      <c r="AJ2948" s="56">
        <f t="shared" si="901"/>
        <v>0</v>
      </c>
      <c r="AK2948" s="56">
        <f t="shared" si="902"/>
        <v>0</v>
      </c>
      <c r="AL2948" s="56">
        <f t="shared" si="903"/>
        <v>0</v>
      </c>
      <c r="AM2948" s="56">
        <f t="shared" si="904"/>
        <v>0</v>
      </c>
      <c r="AN2948" s="56">
        <f t="shared" si="905"/>
        <v>0</v>
      </c>
      <c r="AO2948" s="56">
        <f t="shared" si="906"/>
        <v>0</v>
      </c>
      <c r="AP2948" s="56">
        <f t="shared" si="907"/>
        <v>0</v>
      </c>
      <c r="AQ2948" s="56">
        <f t="shared" si="908"/>
        <v>0</v>
      </c>
      <c r="AR2948" s="86">
        <f t="shared" si="909"/>
        <v>0</v>
      </c>
    </row>
    <row r="2949" spans="1:44" x14ac:dyDescent="0.25">
      <c r="A2949" s="178"/>
      <c r="B2949" s="55" t="str">
        <f>_xlfn.IFNA(VLOOKUP(A2949,'Ajánlatkérő(k) adatai'!$B$4:$C$205,2,0),"")</f>
        <v/>
      </c>
      <c r="C2949" s="178"/>
      <c r="D2949" s="55" t="str">
        <f>_xlfn.IFNA(VLOOKUP(C2949,'Számlafizető(k) adatai'!$C$4:$D$203,2,0),"")</f>
        <v/>
      </c>
      <c r="E2949" s="55" t="str">
        <f>_xlfn.IFNA(VLOOKUP(C2949,'Számlafizető(k) adatai'!$C$4:$M$203,11,0),"")</f>
        <v/>
      </c>
      <c r="F2949" s="178"/>
      <c r="G2949" s="178"/>
      <c r="H2949" s="178"/>
      <c r="I2949" s="55" t="str">
        <f>IF(F2949="","",VLOOKUP(LEFT(F2949,5),'Technikai cellák'!B:C,2,0))</f>
        <v/>
      </c>
      <c r="J2949" s="55" t="str">
        <f>IF(F2949="","",VLOOKUP(I2949,'Technikai cellák'!$C$1:$D$12,2,0))</f>
        <v/>
      </c>
      <c r="K2949" s="179"/>
      <c r="L2949" s="67" t="str">
        <f t="shared" si="892"/>
        <v/>
      </c>
      <c r="M2949" s="68">
        <f t="shared" si="893"/>
        <v>0</v>
      </c>
      <c r="N2949" s="66">
        <f t="shared" si="894"/>
        <v>0</v>
      </c>
      <c r="O2949" s="152"/>
      <c r="P2949" s="172">
        <f t="shared" si="891"/>
        <v>0</v>
      </c>
      <c r="Q2949" s="69">
        <f t="shared" si="895"/>
        <v>0</v>
      </c>
      <c r="R2949" s="62">
        <f t="shared" si="896"/>
        <v>0</v>
      </c>
      <c r="S2949" s="153"/>
      <c r="T2949" s="118" t="str">
        <f t="shared" si="897"/>
        <v/>
      </c>
      <c r="U2949" s="154"/>
      <c r="V2949" s="154"/>
      <c r="W2949" s="154"/>
      <c r="X2949" s="154"/>
      <c r="Y2949" s="154"/>
      <c r="Z2949" s="154"/>
      <c r="AA2949" s="154"/>
      <c r="AB2949" s="154"/>
      <c r="AC2949" s="154"/>
      <c r="AD2949" s="154"/>
      <c r="AE2949" s="154"/>
      <c r="AF2949" s="154"/>
      <c r="AG2949" s="63">
        <f t="shared" si="898"/>
        <v>0</v>
      </c>
      <c r="AH2949" s="56">
        <f t="shared" si="899"/>
        <v>0</v>
      </c>
      <c r="AI2949" s="56">
        <f t="shared" si="900"/>
        <v>0</v>
      </c>
      <c r="AJ2949" s="56">
        <f t="shared" si="901"/>
        <v>0</v>
      </c>
      <c r="AK2949" s="56">
        <f t="shared" si="902"/>
        <v>0</v>
      </c>
      <c r="AL2949" s="56">
        <f t="shared" si="903"/>
        <v>0</v>
      </c>
      <c r="AM2949" s="56">
        <f t="shared" si="904"/>
        <v>0</v>
      </c>
      <c r="AN2949" s="56">
        <f t="shared" si="905"/>
        <v>0</v>
      </c>
      <c r="AO2949" s="56">
        <f t="shared" si="906"/>
        <v>0</v>
      </c>
      <c r="AP2949" s="56">
        <f t="shared" si="907"/>
        <v>0</v>
      </c>
      <c r="AQ2949" s="56">
        <f t="shared" si="908"/>
        <v>0</v>
      </c>
      <c r="AR2949" s="86">
        <f t="shared" si="909"/>
        <v>0</v>
      </c>
    </row>
    <row r="2950" spans="1:44" x14ac:dyDescent="0.25">
      <c r="A2950" s="178"/>
      <c r="B2950" s="55" t="str">
        <f>_xlfn.IFNA(VLOOKUP(A2950,'Ajánlatkérő(k) adatai'!$B$4:$C$205,2,0),"")</f>
        <v/>
      </c>
      <c r="C2950" s="178"/>
      <c r="D2950" s="55" t="str">
        <f>_xlfn.IFNA(VLOOKUP(C2950,'Számlafizető(k) adatai'!$C$4:$D$203,2,0),"")</f>
        <v/>
      </c>
      <c r="E2950" s="55" t="str">
        <f>_xlfn.IFNA(VLOOKUP(C2950,'Számlafizető(k) adatai'!$C$4:$M$203,11,0),"")</f>
        <v/>
      </c>
      <c r="F2950" s="178"/>
      <c r="G2950" s="178"/>
      <c r="H2950" s="178"/>
      <c r="I2950" s="55" t="str">
        <f>IF(F2950="","",VLOOKUP(LEFT(F2950,5),'Technikai cellák'!B:C,2,0))</f>
        <v/>
      </c>
      <c r="J2950" s="55" t="str">
        <f>IF(F2950="","",VLOOKUP(I2950,'Technikai cellák'!$C$1:$D$12,2,0))</f>
        <v/>
      </c>
      <c r="K2950" s="179"/>
      <c r="L2950" s="67" t="str">
        <f t="shared" si="892"/>
        <v/>
      </c>
      <c r="M2950" s="68">
        <f t="shared" si="893"/>
        <v>0</v>
      </c>
      <c r="N2950" s="66">
        <f t="shared" si="894"/>
        <v>0</v>
      </c>
      <c r="O2950" s="152"/>
      <c r="P2950" s="172">
        <f t="shared" si="891"/>
        <v>0</v>
      </c>
      <c r="Q2950" s="69">
        <f t="shared" si="895"/>
        <v>0</v>
      </c>
      <c r="R2950" s="62">
        <f t="shared" si="896"/>
        <v>0</v>
      </c>
      <c r="S2950" s="153"/>
      <c r="T2950" s="118" t="str">
        <f t="shared" si="897"/>
        <v/>
      </c>
      <c r="U2950" s="154"/>
      <c r="V2950" s="154"/>
      <c r="W2950" s="154"/>
      <c r="X2950" s="154"/>
      <c r="Y2950" s="154"/>
      <c r="Z2950" s="154"/>
      <c r="AA2950" s="154"/>
      <c r="AB2950" s="154"/>
      <c r="AC2950" s="154"/>
      <c r="AD2950" s="154"/>
      <c r="AE2950" s="154"/>
      <c r="AF2950" s="154"/>
      <c r="AG2950" s="63">
        <f t="shared" si="898"/>
        <v>0</v>
      </c>
      <c r="AH2950" s="56">
        <f t="shared" si="899"/>
        <v>0</v>
      </c>
      <c r="AI2950" s="56">
        <f t="shared" si="900"/>
        <v>0</v>
      </c>
      <c r="AJ2950" s="56">
        <f t="shared" si="901"/>
        <v>0</v>
      </c>
      <c r="AK2950" s="56">
        <f t="shared" si="902"/>
        <v>0</v>
      </c>
      <c r="AL2950" s="56">
        <f t="shared" si="903"/>
        <v>0</v>
      </c>
      <c r="AM2950" s="56">
        <f t="shared" si="904"/>
        <v>0</v>
      </c>
      <c r="AN2950" s="56">
        <f t="shared" si="905"/>
        <v>0</v>
      </c>
      <c r="AO2950" s="56">
        <f t="shared" si="906"/>
        <v>0</v>
      </c>
      <c r="AP2950" s="56">
        <f t="shared" si="907"/>
        <v>0</v>
      </c>
      <c r="AQ2950" s="56">
        <f t="shared" si="908"/>
        <v>0</v>
      </c>
      <c r="AR2950" s="86">
        <f t="shared" si="909"/>
        <v>0</v>
      </c>
    </row>
    <row r="2951" spans="1:44" x14ac:dyDescent="0.25">
      <c r="A2951" s="178"/>
      <c r="B2951" s="55" t="str">
        <f>_xlfn.IFNA(VLOOKUP(A2951,'Ajánlatkérő(k) adatai'!$B$4:$C$205,2,0),"")</f>
        <v/>
      </c>
      <c r="C2951" s="178"/>
      <c r="D2951" s="55" t="str">
        <f>_xlfn.IFNA(VLOOKUP(C2951,'Számlafizető(k) adatai'!$C$4:$D$203,2,0),"")</f>
        <v/>
      </c>
      <c r="E2951" s="55" t="str">
        <f>_xlfn.IFNA(VLOOKUP(C2951,'Számlafizető(k) adatai'!$C$4:$M$203,11,0),"")</f>
        <v/>
      </c>
      <c r="F2951" s="178"/>
      <c r="G2951" s="178"/>
      <c r="H2951" s="178"/>
      <c r="I2951" s="55" t="str">
        <f>IF(F2951="","",VLOOKUP(LEFT(F2951,5),'Technikai cellák'!B:C,2,0))</f>
        <v/>
      </c>
      <c r="J2951" s="55" t="str">
        <f>IF(F2951="","",VLOOKUP(I2951,'Technikai cellák'!$C$1:$D$12,2,0))</f>
        <v/>
      </c>
      <c r="K2951" s="179"/>
      <c r="L2951" s="67" t="str">
        <f t="shared" si="892"/>
        <v/>
      </c>
      <c r="M2951" s="68">
        <f t="shared" si="893"/>
        <v>0</v>
      </c>
      <c r="N2951" s="66">
        <f t="shared" si="894"/>
        <v>0</v>
      </c>
      <c r="O2951" s="152"/>
      <c r="P2951" s="172">
        <f t="shared" si="891"/>
        <v>0</v>
      </c>
      <c r="Q2951" s="69">
        <f t="shared" si="895"/>
        <v>0</v>
      </c>
      <c r="R2951" s="62">
        <f t="shared" si="896"/>
        <v>0</v>
      </c>
      <c r="S2951" s="153"/>
      <c r="T2951" s="118" t="str">
        <f t="shared" si="897"/>
        <v/>
      </c>
      <c r="U2951" s="154"/>
      <c r="V2951" s="154"/>
      <c r="W2951" s="154"/>
      <c r="X2951" s="154"/>
      <c r="Y2951" s="154"/>
      <c r="Z2951" s="154"/>
      <c r="AA2951" s="154"/>
      <c r="AB2951" s="154"/>
      <c r="AC2951" s="154"/>
      <c r="AD2951" s="154"/>
      <c r="AE2951" s="154"/>
      <c r="AF2951" s="154"/>
      <c r="AG2951" s="63">
        <f t="shared" si="898"/>
        <v>0</v>
      </c>
      <c r="AH2951" s="56">
        <f t="shared" si="899"/>
        <v>0</v>
      </c>
      <c r="AI2951" s="56">
        <f t="shared" si="900"/>
        <v>0</v>
      </c>
      <c r="AJ2951" s="56">
        <f t="shared" si="901"/>
        <v>0</v>
      </c>
      <c r="AK2951" s="56">
        <f t="shared" si="902"/>
        <v>0</v>
      </c>
      <c r="AL2951" s="56">
        <f t="shared" si="903"/>
        <v>0</v>
      </c>
      <c r="AM2951" s="56">
        <f t="shared" si="904"/>
        <v>0</v>
      </c>
      <c r="AN2951" s="56">
        <f t="shared" si="905"/>
        <v>0</v>
      </c>
      <c r="AO2951" s="56">
        <f t="shared" si="906"/>
        <v>0</v>
      </c>
      <c r="AP2951" s="56">
        <f t="shared" si="907"/>
        <v>0</v>
      </c>
      <c r="AQ2951" s="56">
        <f t="shared" si="908"/>
        <v>0</v>
      </c>
      <c r="AR2951" s="86">
        <f t="shared" si="909"/>
        <v>0</v>
      </c>
    </row>
    <row r="2952" spans="1:44" x14ac:dyDescent="0.25">
      <c r="A2952" s="178"/>
      <c r="B2952" s="55" t="str">
        <f>_xlfn.IFNA(VLOOKUP(A2952,'Ajánlatkérő(k) adatai'!$B$4:$C$205,2,0),"")</f>
        <v/>
      </c>
      <c r="C2952" s="178"/>
      <c r="D2952" s="55" t="str">
        <f>_xlfn.IFNA(VLOOKUP(C2952,'Számlafizető(k) adatai'!$C$4:$D$203,2,0),"")</f>
        <v/>
      </c>
      <c r="E2952" s="55" t="str">
        <f>_xlfn.IFNA(VLOOKUP(C2952,'Számlafizető(k) adatai'!$C$4:$M$203,11,0),"")</f>
        <v/>
      </c>
      <c r="F2952" s="178"/>
      <c r="G2952" s="178"/>
      <c r="H2952" s="178"/>
      <c r="I2952" s="55" t="str">
        <f>IF(F2952="","",VLOOKUP(LEFT(F2952,5),'Technikai cellák'!B:C,2,0))</f>
        <v/>
      </c>
      <c r="J2952" s="55" t="str">
        <f>IF(F2952="","",VLOOKUP(I2952,'Technikai cellák'!$C$1:$D$12,2,0))</f>
        <v/>
      </c>
      <c r="K2952" s="179"/>
      <c r="L2952" s="67" t="str">
        <f t="shared" si="892"/>
        <v/>
      </c>
      <c r="M2952" s="68">
        <f t="shared" si="893"/>
        <v>0</v>
      </c>
      <c r="N2952" s="66">
        <f t="shared" si="894"/>
        <v>0</v>
      </c>
      <c r="O2952" s="152"/>
      <c r="P2952" s="172">
        <f t="shared" si="891"/>
        <v>0</v>
      </c>
      <c r="Q2952" s="69">
        <f t="shared" si="895"/>
        <v>0</v>
      </c>
      <c r="R2952" s="62">
        <f t="shared" si="896"/>
        <v>0</v>
      </c>
      <c r="S2952" s="153"/>
      <c r="T2952" s="118" t="str">
        <f t="shared" si="897"/>
        <v/>
      </c>
      <c r="U2952" s="154"/>
      <c r="V2952" s="154"/>
      <c r="W2952" s="154"/>
      <c r="X2952" s="154"/>
      <c r="Y2952" s="154"/>
      <c r="Z2952" s="154"/>
      <c r="AA2952" s="154"/>
      <c r="AB2952" s="154"/>
      <c r="AC2952" s="154"/>
      <c r="AD2952" s="154"/>
      <c r="AE2952" s="154"/>
      <c r="AF2952" s="154"/>
      <c r="AG2952" s="63">
        <f t="shared" si="898"/>
        <v>0</v>
      </c>
      <c r="AH2952" s="56">
        <f t="shared" si="899"/>
        <v>0</v>
      </c>
      <c r="AI2952" s="56">
        <f t="shared" si="900"/>
        <v>0</v>
      </c>
      <c r="AJ2952" s="56">
        <f t="shared" si="901"/>
        <v>0</v>
      </c>
      <c r="AK2952" s="56">
        <f t="shared" si="902"/>
        <v>0</v>
      </c>
      <c r="AL2952" s="56">
        <f t="shared" si="903"/>
        <v>0</v>
      </c>
      <c r="AM2952" s="56">
        <f t="shared" si="904"/>
        <v>0</v>
      </c>
      <c r="AN2952" s="56">
        <f t="shared" si="905"/>
        <v>0</v>
      </c>
      <c r="AO2952" s="56">
        <f t="shared" si="906"/>
        <v>0</v>
      </c>
      <c r="AP2952" s="56">
        <f t="shared" si="907"/>
        <v>0</v>
      </c>
      <c r="AQ2952" s="56">
        <f t="shared" si="908"/>
        <v>0</v>
      </c>
      <c r="AR2952" s="86">
        <f t="shared" si="909"/>
        <v>0</v>
      </c>
    </row>
    <row r="2953" spans="1:44" x14ac:dyDescent="0.25">
      <c r="A2953" s="178"/>
      <c r="B2953" s="55" t="str">
        <f>_xlfn.IFNA(VLOOKUP(A2953,'Ajánlatkérő(k) adatai'!$B$4:$C$205,2,0),"")</f>
        <v/>
      </c>
      <c r="C2953" s="178"/>
      <c r="D2953" s="55" t="str">
        <f>_xlfn.IFNA(VLOOKUP(C2953,'Számlafizető(k) adatai'!$C$4:$D$203,2,0),"")</f>
        <v/>
      </c>
      <c r="E2953" s="55" t="str">
        <f>_xlfn.IFNA(VLOOKUP(C2953,'Számlafizető(k) adatai'!$C$4:$M$203,11,0),"")</f>
        <v/>
      </c>
      <c r="F2953" s="178"/>
      <c r="G2953" s="178"/>
      <c r="H2953" s="178"/>
      <c r="I2953" s="55" t="str">
        <f>IF(F2953="","",VLOOKUP(LEFT(F2953,5),'Technikai cellák'!B:C,2,0))</f>
        <v/>
      </c>
      <c r="J2953" s="55" t="str">
        <f>IF(F2953="","",VLOOKUP(I2953,'Technikai cellák'!$C$1:$D$12,2,0))</f>
        <v/>
      </c>
      <c r="K2953" s="179"/>
      <c r="L2953" s="67" t="str">
        <f t="shared" si="892"/>
        <v/>
      </c>
      <c r="M2953" s="68">
        <f t="shared" si="893"/>
        <v>0</v>
      </c>
      <c r="N2953" s="66">
        <f t="shared" si="894"/>
        <v>0</v>
      </c>
      <c r="O2953" s="152"/>
      <c r="P2953" s="172">
        <f t="shared" si="891"/>
        <v>0</v>
      </c>
      <c r="Q2953" s="69">
        <f t="shared" si="895"/>
        <v>0</v>
      </c>
      <c r="R2953" s="62">
        <f t="shared" si="896"/>
        <v>0</v>
      </c>
      <c r="S2953" s="153"/>
      <c r="T2953" s="118" t="str">
        <f t="shared" si="897"/>
        <v/>
      </c>
      <c r="U2953" s="154"/>
      <c r="V2953" s="154"/>
      <c r="W2953" s="154"/>
      <c r="X2953" s="154"/>
      <c r="Y2953" s="154"/>
      <c r="Z2953" s="154"/>
      <c r="AA2953" s="154"/>
      <c r="AB2953" s="154"/>
      <c r="AC2953" s="154"/>
      <c r="AD2953" s="154"/>
      <c r="AE2953" s="154"/>
      <c r="AF2953" s="154"/>
      <c r="AG2953" s="63">
        <f t="shared" si="898"/>
        <v>0</v>
      </c>
      <c r="AH2953" s="56">
        <f t="shared" si="899"/>
        <v>0</v>
      </c>
      <c r="AI2953" s="56">
        <f t="shared" si="900"/>
        <v>0</v>
      </c>
      <c r="AJ2953" s="56">
        <f t="shared" si="901"/>
        <v>0</v>
      </c>
      <c r="AK2953" s="56">
        <f t="shared" si="902"/>
        <v>0</v>
      </c>
      <c r="AL2953" s="56">
        <f t="shared" si="903"/>
        <v>0</v>
      </c>
      <c r="AM2953" s="56">
        <f t="shared" si="904"/>
        <v>0</v>
      </c>
      <c r="AN2953" s="56">
        <f t="shared" si="905"/>
        <v>0</v>
      </c>
      <c r="AO2953" s="56">
        <f t="shared" si="906"/>
        <v>0</v>
      </c>
      <c r="AP2953" s="56">
        <f t="shared" si="907"/>
        <v>0</v>
      </c>
      <c r="AQ2953" s="56">
        <f t="shared" si="908"/>
        <v>0</v>
      </c>
      <c r="AR2953" s="86">
        <f t="shared" si="909"/>
        <v>0</v>
      </c>
    </row>
    <row r="2954" spans="1:44" x14ac:dyDescent="0.25">
      <c r="A2954" s="178"/>
      <c r="B2954" s="55" t="str">
        <f>_xlfn.IFNA(VLOOKUP(A2954,'Ajánlatkérő(k) adatai'!$B$4:$C$205,2,0),"")</f>
        <v/>
      </c>
      <c r="C2954" s="178"/>
      <c r="D2954" s="55" t="str">
        <f>_xlfn.IFNA(VLOOKUP(C2954,'Számlafizető(k) adatai'!$C$4:$D$203,2,0),"")</f>
        <v/>
      </c>
      <c r="E2954" s="55" t="str">
        <f>_xlfn.IFNA(VLOOKUP(C2954,'Számlafizető(k) adatai'!$C$4:$M$203,11,0),"")</f>
        <v/>
      </c>
      <c r="F2954" s="178"/>
      <c r="G2954" s="178"/>
      <c r="H2954" s="178"/>
      <c r="I2954" s="55" t="str">
        <f>IF(F2954="","",VLOOKUP(LEFT(F2954,5),'Technikai cellák'!B:C,2,0))</f>
        <v/>
      </c>
      <c r="J2954" s="55" t="str">
        <f>IF(F2954="","",VLOOKUP(I2954,'Technikai cellák'!$C$1:$D$12,2,0))</f>
        <v/>
      </c>
      <c r="K2954" s="179"/>
      <c r="L2954" s="67" t="str">
        <f t="shared" si="892"/>
        <v/>
      </c>
      <c r="M2954" s="68">
        <f t="shared" si="893"/>
        <v>0</v>
      </c>
      <c r="N2954" s="66">
        <f t="shared" si="894"/>
        <v>0</v>
      </c>
      <c r="O2954" s="152"/>
      <c r="P2954" s="172">
        <f t="shared" si="891"/>
        <v>0</v>
      </c>
      <c r="Q2954" s="69">
        <f t="shared" si="895"/>
        <v>0</v>
      </c>
      <c r="R2954" s="62">
        <f t="shared" si="896"/>
        <v>0</v>
      </c>
      <c r="S2954" s="153"/>
      <c r="T2954" s="118" t="str">
        <f t="shared" si="897"/>
        <v/>
      </c>
      <c r="U2954" s="154"/>
      <c r="V2954" s="154"/>
      <c r="W2954" s="154"/>
      <c r="X2954" s="154"/>
      <c r="Y2954" s="154"/>
      <c r="Z2954" s="154"/>
      <c r="AA2954" s="154"/>
      <c r="AB2954" s="154"/>
      <c r="AC2954" s="154"/>
      <c r="AD2954" s="154"/>
      <c r="AE2954" s="154"/>
      <c r="AF2954" s="154"/>
      <c r="AG2954" s="63">
        <f t="shared" si="898"/>
        <v>0</v>
      </c>
      <c r="AH2954" s="56">
        <f t="shared" si="899"/>
        <v>0</v>
      </c>
      <c r="AI2954" s="56">
        <f t="shared" si="900"/>
        <v>0</v>
      </c>
      <c r="AJ2954" s="56">
        <f t="shared" si="901"/>
        <v>0</v>
      </c>
      <c r="AK2954" s="56">
        <f t="shared" si="902"/>
        <v>0</v>
      </c>
      <c r="AL2954" s="56">
        <f t="shared" si="903"/>
        <v>0</v>
      </c>
      <c r="AM2954" s="56">
        <f t="shared" si="904"/>
        <v>0</v>
      </c>
      <c r="AN2954" s="56">
        <f t="shared" si="905"/>
        <v>0</v>
      </c>
      <c r="AO2954" s="56">
        <f t="shared" si="906"/>
        <v>0</v>
      </c>
      <c r="AP2954" s="56">
        <f t="shared" si="907"/>
        <v>0</v>
      </c>
      <c r="AQ2954" s="56">
        <f t="shared" si="908"/>
        <v>0</v>
      </c>
      <c r="AR2954" s="86">
        <f t="shared" si="909"/>
        <v>0</v>
      </c>
    </row>
    <row r="2955" spans="1:44" x14ac:dyDescent="0.25">
      <c r="A2955" s="178"/>
      <c r="B2955" s="55" t="str">
        <f>_xlfn.IFNA(VLOOKUP(A2955,'Ajánlatkérő(k) adatai'!$B$4:$C$205,2,0),"")</f>
        <v/>
      </c>
      <c r="C2955" s="178"/>
      <c r="D2955" s="55" t="str">
        <f>_xlfn.IFNA(VLOOKUP(C2955,'Számlafizető(k) adatai'!$C$4:$D$203,2,0),"")</f>
        <v/>
      </c>
      <c r="E2955" s="55" t="str">
        <f>_xlfn.IFNA(VLOOKUP(C2955,'Számlafizető(k) adatai'!$C$4:$M$203,11,0),"")</f>
        <v/>
      </c>
      <c r="F2955" s="178"/>
      <c r="G2955" s="178"/>
      <c r="H2955" s="178"/>
      <c r="I2955" s="55" t="str">
        <f>IF(F2955="","",VLOOKUP(LEFT(F2955,5),'Technikai cellák'!B:C,2,0))</f>
        <v/>
      </c>
      <c r="J2955" s="55" t="str">
        <f>IF(F2955="","",VLOOKUP(I2955,'Technikai cellák'!$C$1:$D$12,2,0))</f>
        <v/>
      </c>
      <c r="K2955" s="179"/>
      <c r="L2955" s="67" t="str">
        <f t="shared" si="892"/>
        <v/>
      </c>
      <c r="M2955" s="68">
        <f t="shared" si="893"/>
        <v>0</v>
      </c>
      <c r="N2955" s="66">
        <f t="shared" si="894"/>
        <v>0</v>
      </c>
      <c r="O2955" s="152"/>
      <c r="P2955" s="172">
        <f t="shared" si="891"/>
        <v>0</v>
      </c>
      <c r="Q2955" s="69">
        <f t="shared" si="895"/>
        <v>0</v>
      </c>
      <c r="R2955" s="62">
        <f t="shared" si="896"/>
        <v>0</v>
      </c>
      <c r="S2955" s="153"/>
      <c r="T2955" s="118" t="str">
        <f t="shared" si="897"/>
        <v/>
      </c>
      <c r="U2955" s="154"/>
      <c r="V2955" s="154"/>
      <c r="W2955" s="154"/>
      <c r="X2955" s="154"/>
      <c r="Y2955" s="154"/>
      <c r="Z2955" s="154"/>
      <c r="AA2955" s="154"/>
      <c r="AB2955" s="154"/>
      <c r="AC2955" s="154"/>
      <c r="AD2955" s="154"/>
      <c r="AE2955" s="154"/>
      <c r="AF2955" s="154"/>
      <c r="AG2955" s="63">
        <f t="shared" si="898"/>
        <v>0</v>
      </c>
      <c r="AH2955" s="56">
        <f t="shared" si="899"/>
        <v>0</v>
      </c>
      <c r="AI2955" s="56">
        <f t="shared" si="900"/>
        <v>0</v>
      </c>
      <c r="AJ2955" s="56">
        <f t="shared" si="901"/>
        <v>0</v>
      </c>
      <c r="AK2955" s="56">
        <f t="shared" si="902"/>
        <v>0</v>
      </c>
      <c r="AL2955" s="56">
        <f t="shared" si="903"/>
        <v>0</v>
      </c>
      <c r="AM2955" s="56">
        <f t="shared" si="904"/>
        <v>0</v>
      </c>
      <c r="AN2955" s="56">
        <f t="shared" si="905"/>
        <v>0</v>
      </c>
      <c r="AO2955" s="56">
        <f t="shared" si="906"/>
        <v>0</v>
      </c>
      <c r="AP2955" s="56">
        <f t="shared" si="907"/>
        <v>0</v>
      </c>
      <c r="AQ2955" s="56">
        <f t="shared" si="908"/>
        <v>0</v>
      </c>
      <c r="AR2955" s="86">
        <f t="shared" si="909"/>
        <v>0</v>
      </c>
    </row>
    <row r="2956" spans="1:44" x14ac:dyDescent="0.25">
      <c r="A2956" s="178"/>
      <c r="B2956" s="55" t="str">
        <f>_xlfn.IFNA(VLOOKUP(A2956,'Ajánlatkérő(k) adatai'!$B$4:$C$205,2,0),"")</f>
        <v/>
      </c>
      <c r="C2956" s="178"/>
      <c r="D2956" s="55" t="str">
        <f>_xlfn.IFNA(VLOOKUP(C2956,'Számlafizető(k) adatai'!$C$4:$D$203,2,0),"")</f>
        <v/>
      </c>
      <c r="E2956" s="55" t="str">
        <f>_xlfn.IFNA(VLOOKUP(C2956,'Számlafizető(k) adatai'!$C$4:$M$203,11,0),"")</f>
        <v/>
      </c>
      <c r="F2956" s="178"/>
      <c r="G2956" s="178"/>
      <c r="H2956" s="178"/>
      <c r="I2956" s="55" t="str">
        <f>IF(F2956="","",VLOOKUP(LEFT(F2956,5),'Technikai cellák'!B:C,2,0))</f>
        <v/>
      </c>
      <c r="J2956" s="55" t="str">
        <f>IF(F2956="","",VLOOKUP(I2956,'Technikai cellák'!$C$1:$D$12,2,0))</f>
        <v/>
      </c>
      <c r="K2956" s="179"/>
      <c r="L2956" s="67" t="str">
        <f t="shared" si="892"/>
        <v/>
      </c>
      <c r="M2956" s="68">
        <f t="shared" si="893"/>
        <v>0</v>
      </c>
      <c r="N2956" s="66">
        <f t="shared" si="894"/>
        <v>0</v>
      </c>
      <c r="O2956" s="152"/>
      <c r="P2956" s="172">
        <f t="shared" si="891"/>
        <v>0</v>
      </c>
      <c r="Q2956" s="69">
        <f t="shared" si="895"/>
        <v>0</v>
      </c>
      <c r="R2956" s="62">
        <f t="shared" si="896"/>
        <v>0</v>
      </c>
      <c r="S2956" s="153"/>
      <c r="T2956" s="118" t="str">
        <f t="shared" si="897"/>
        <v/>
      </c>
      <c r="U2956" s="154"/>
      <c r="V2956" s="154"/>
      <c r="W2956" s="154"/>
      <c r="X2956" s="154"/>
      <c r="Y2956" s="154"/>
      <c r="Z2956" s="154"/>
      <c r="AA2956" s="154"/>
      <c r="AB2956" s="154"/>
      <c r="AC2956" s="154"/>
      <c r="AD2956" s="154"/>
      <c r="AE2956" s="154"/>
      <c r="AF2956" s="154"/>
      <c r="AG2956" s="63">
        <f t="shared" si="898"/>
        <v>0</v>
      </c>
      <c r="AH2956" s="56">
        <f t="shared" si="899"/>
        <v>0</v>
      </c>
      <c r="AI2956" s="56">
        <f t="shared" si="900"/>
        <v>0</v>
      </c>
      <c r="AJ2956" s="56">
        <f t="shared" si="901"/>
        <v>0</v>
      </c>
      <c r="AK2956" s="56">
        <f t="shared" si="902"/>
        <v>0</v>
      </c>
      <c r="AL2956" s="56">
        <f t="shared" si="903"/>
        <v>0</v>
      </c>
      <c r="AM2956" s="56">
        <f t="shared" si="904"/>
        <v>0</v>
      </c>
      <c r="AN2956" s="56">
        <f t="shared" si="905"/>
        <v>0</v>
      </c>
      <c r="AO2956" s="56">
        <f t="shared" si="906"/>
        <v>0</v>
      </c>
      <c r="AP2956" s="56">
        <f t="shared" si="907"/>
        <v>0</v>
      </c>
      <c r="AQ2956" s="56">
        <f t="shared" si="908"/>
        <v>0</v>
      </c>
      <c r="AR2956" s="86">
        <f t="shared" si="909"/>
        <v>0</v>
      </c>
    </row>
    <row r="2957" spans="1:44" x14ac:dyDescent="0.25">
      <c r="A2957" s="178"/>
      <c r="B2957" s="55" t="str">
        <f>_xlfn.IFNA(VLOOKUP(A2957,'Ajánlatkérő(k) adatai'!$B$4:$C$205,2,0),"")</f>
        <v/>
      </c>
      <c r="C2957" s="178"/>
      <c r="D2957" s="55" t="str">
        <f>_xlfn.IFNA(VLOOKUP(C2957,'Számlafizető(k) adatai'!$C$4:$D$203,2,0),"")</f>
        <v/>
      </c>
      <c r="E2957" s="55" t="str">
        <f>_xlfn.IFNA(VLOOKUP(C2957,'Számlafizető(k) adatai'!$C$4:$M$203,11,0),"")</f>
        <v/>
      </c>
      <c r="F2957" s="178"/>
      <c r="G2957" s="178"/>
      <c r="H2957" s="178"/>
      <c r="I2957" s="55" t="str">
        <f>IF(F2957="","",VLOOKUP(LEFT(F2957,5),'Technikai cellák'!B:C,2,0))</f>
        <v/>
      </c>
      <c r="J2957" s="55" t="str">
        <f>IF(F2957="","",VLOOKUP(I2957,'Technikai cellák'!$C$1:$D$12,2,0))</f>
        <v/>
      </c>
      <c r="K2957" s="179"/>
      <c r="L2957" s="67" t="str">
        <f t="shared" si="892"/>
        <v/>
      </c>
      <c r="M2957" s="68">
        <f t="shared" si="893"/>
        <v>0</v>
      </c>
      <c r="N2957" s="66">
        <f t="shared" si="894"/>
        <v>0</v>
      </c>
      <c r="O2957" s="152"/>
      <c r="P2957" s="172">
        <f t="shared" si="891"/>
        <v>0</v>
      </c>
      <c r="Q2957" s="69">
        <f t="shared" si="895"/>
        <v>0</v>
      </c>
      <c r="R2957" s="62">
        <f t="shared" si="896"/>
        <v>0</v>
      </c>
      <c r="S2957" s="153"/>
      <c r="T2957" s="118" t="str">
        <f t="shared" si="897"/>
        <v/>
      </c>
      <c r="U2957" s="154"/>
      <c r="V2957" s="154"/>
      <c r="W2957" s="154"/>
      <c r="X2957" s="154"/>
      <c r="Y2957" s="154"/>
      <c r="Z2957" s="154"/>
      <c r="AA2957" s="154"/>
      <c r="AB2957" s="154"/>
      <c r="AC2957" s="154"/>
      <c r="AD2957" s="154"/>
      <c r="AE2957" s="154"/>
      <c r="AF2957" s="154"/>
      <c r="AG2957" s="63">
        <f t="shared" si="898"/>
        <v>0</v>
      </c>
      <c r="AH2957" s="56">
        <f t="shared" si="899"/>
        <v>0</v>
      </c>
      <c r="AI2957" s="56">
        <f t="shared" si="900"/>
        <v>0</v>
      </c>
      <c r="AJ2957" s="56">
        <f t="shared" si="901"/>
        <v>0</v>
      </c>
      <c r="AK2957" s="56">
        <f t="shared" si="902"/>
        <v>0</v>
      </c>
      <c r="AL2957" s="56">
        <f t="shared" si="903"/>
        <v>0</v>
      </c>
      <c r="AM2957" s="56">
        <f t="shared" si="904"/>
        <v>0</v>
      </c>
      <c r="AN2957" s="56">
        <f t="shared" si="905"/>
        <v>0</v>
      </c>
      <c r="AO2957" s="56">
        <f t="shared" si="906"/>
        <v>0</v>
      </c>
      <c r="AP2957" s="56">
        <f t="shared" si="907"/>
        <v>0</v>
      </c>
      <c r="AQ2957" s="56">
        <f t="shared" si="908"/>
        <v>0</v>
      </c>
      <c r="AR2957" s="86">
        <f t="shared" si="909"/>
        <v>0</v>
      </c>
    </row>
    <row r="2958" spans="1:44" x14ac:dyDescent="0.25">
      <c r="A2958" s="178"/>
      <c r="B2958" s="55" t="str">
        <f>_xlfn.IFNA(VLOOKUP(A2958,'Ajánlatkérő(k) adatai'!$B$4:$C$205,2,0),"")</f>
        <v/>
      </c>
      <c r="C2958" s="178"/>
      <c r="D2958" s="55" t="str">
        <f>_xlfn.IFNA(VLOOKUP(C2958,'Számlafizető(k) adatai'!$C$4:$D$203,2,0),"")</f>
        <v/>
      </c>
      <c r="E2958" s="55" t="str">
        <f>_xlfn.IFNA(VLOOKUP(C2958,'Számlafizető(k) adatai'!$C$4:$M$203,11,0),"")</f>
        <v/>
      </c>
      <c r="F2958" s="178"/>
      <c r="G2958" s="178"/>
      <c r="H2958" s="178"/>
      <c r="I2958" s="55" t="str">
        <f>IF(F2958="","",VLOOKUP(LEFT(F2958,5),'Technikai cellák'!B:C,2,0))</f>
        <v/>
      </c>
      <c r="J2958" s="55" t="str">
        <f>IF(F2958="","",VLOOKUP(I2958,'Technikai cellák'!$C$1:$D$12,2,0))</f>
        <v/>
      </c>
      <c r="K2958" s="179"/>
      <c r="L2958" s="67" t="str">
        <f t="shared" si="892"/>
        <v/>
      </c>
      <c r="M2958" s="68">
        <f t="shared" si="893"/>
        <v>0</v>
      </c>
      <c r="N2958" s="66">
        <f t="shared" si="894"/>
        <v>0</v>
      </c>
      <c r="O2958" s="152"/>
      <c r="P2958" s="172">
        <f t="shared" si="891"/>
        <v>0</v>
      </c>
      <c r="Q2958" s="69">
        <f t="shared" si="895"/>
        <v>0</v>
      </c>
      <c r="R2958" s="62">
        <f t="shared" si="896"/>
        <v>0</v>
      </c>
      <c r="S2958" s="153"/>
      <c r="T2958" s="118" t="str">
        <f t="shared" si="897"/>
        <v/>
      </c>
      <c r="U2958" s="154"/>
      <c r="V2958" s="154"/>
      <c r="W2958" s="154"/>
      <c r="X2958" s="154"/>
      <c r="Y2958" s="154"/>
      <c r="Z2958" s="154"/>
      <c r="AA2958" s="154"/>
      <c r="AB2958" s="154"/>
      <c r="AC2958" s="154"/>
      <c r="AD2958" s="154"/>
      <c r="AE2958" s="154"/>
      <c r="AF2958" s="154"/>
      <c r="AG2958" s="63">
        <f t="shared" si="898"/>
        <v>0</v>
      </c>
      <c r="AH2958" s="56">
        <f t="shared" si="899"/>
        <v>0</v>
      </c>
      <c r="AI2958" s="56">
        <f t="shared" si="900"/>
        <v>0</v>
      </c>
      <c r="AJ2958" s="56">
        <f t="shared" si="901"/>
        <v>0</v>
      </c>
      <c r="AK2958" s="56">
        <f t="shared" si="902"/>
        <v>0</v>
      </c>
      <c r="AL2958" s="56">
        <f t="shared" si="903"/>
        <v>0</v>
      </c>
      <c r="AM2958" s="56">
        <f t="shared" si="904"/>
        <v>0</v>
      </c>
      <c r="AN2958" s="56">
        <f t="shared" si="905"/>
        <v>0</v>
      </c>
      <c r="AO2958" s="56">
        <f t="shared" si="906"/>
        <v>0</v>
      </c>
      <c r="AP2958" s="56">
        <f t="shared" si="907"/>
        <v>0</v>
      </c>
      <c r="AQ2958" s="56">
        <f t="shared" si="908"/>
        <v>0</v>
      </c>
      <c r="AR2958" s="86">
        <f t="shared" si="909"/>
        <v>0</v>
      </c>
    </row>
    <row r="2959" spans="1:44" x14ac:dyDescent="0.25">
      <c r="A2959" s="178"/>
      <c r="B2959" s="55" t="str">
        <f>_xlfn.IFNA(VLOOKUP(A2959,'Ajánlatkérő(k) adatai'!$B$4:$C$205,2,0),"")</f>
        <v/>
      </c>
      <c r="C2959" s="178"/>
      <c r="D2959" s="55" t="str">
        <f>_xlfn.IFNA(VLOOKUP(C2959,'Számlafizető(k) adatai'!$C$4:$D$203,2,0),"")</f>
        <v/>
      </c>
      <c r="E2959" s="55" t="str">
        <f>_xlfn.IFNA(VLOOKUP(C2959,'Számlafizető(k) adatai'!$C$4:$M$203,11,0),"")</f>
        <v/>
      </c>
      <c r="F2959" s="178"/>
      <c r="G2959" s="178"/>
      <c r="H2959" s="178"/>
      <c r="I2959" s="55" t="str">
        <f>IF(F2959="","",VLOOKUP(LEFT(F2959,5),'Technikai cellák'!B:C,2,0))</f>
        <v/>
      </c>
      <c r="J2959" s="55" t="str">
        <f>IF(F2959="","",VLOOKUP(I2959,'Technikai cellák'!$C$1:$D$12,2,0))</f>
        <v/>
      </c>
      <c r="K2959" s="179"/>
      <c r="L2959" s="67" t="str">
        <f t="shared" si="892"/>
        <v/>
      </c>
      <c r="M2959" s="68">
        <f t="shared" si="893"/>
        <v>0</v>
      </c>
      <c r="N2959" s="66">
        <f t="shared" si="894"/>
        <v>0</v>
      </c>
      <c r="O2959" s="152"/>
      <c r="P2959" s="172">
        <f t="shared" si="891"/>
        <v>0</v>
      </c>
      <c r="Q2959" s="69">
        <f t="shared" si="895"/>
        <v>0</v>
      </c>
      <c r="R2959" s="62">
        <f t="shared" si="896"/>
        <v>0</v>
      </c>
      <c r="S2959" s="153"/>
      <c r="T2959" s="118" t="str">
        <f t="shared" si="897"/>
        <v/>
      </c>
      <c r="U2959" s="154"/>
      <c r="V2959" s="154"/>
      <c r="W2959" s="154"/>
      <c r="X2959" s="154"/>
      <c r="Y2959" s="154"/>
      <c r="Z2959" s="154"/>
      <c r="AA2959" s="154"/>
      <c r="AB2959" s="154"/>
      <c r="AC2959" s="154"/>
      <c r="AD2959" s="154"/>
      <c r="AE2959" s="154"/>
      <c r="AF2959" s="154"/>
      <c r="AG2959" s="63">
        <f t="shared" si="898"/>
        <v>0</v>
      </c>
      <c r="AH2959" s="56">
        <f t="shared" si="899"/>
        <v>0</v>
      </c>
      <c r="AI2959" s="56">
        <f t="shared" si="900"/>
        <v>0</v>
      </c>
      <c r="AJ2959" s="56">
        <f t="shared" si="901"/>
        <v>0</v>
      </c>
      <c r="AK2959" s="56">
        <f t="shared" si="902"/>
        <v>0</v>
      </c>
      <c r="AL2959" s="56">
        <f t="shared" si="903"/>
        <v>0</v>
      </c>
      <c r="AM2959" s="56">
        <f t="shared" si="904"/>
        <v>0</v>
      </c>
      <c r="AN2959" s="56">
        <f t="shared" si="905"/>
        <v>0</v>
      </c>
      <c r="AO2959" s="56">
        <f t="shared" si="906"/>
        <v>0</v>
      </c>
      <c r="AP2959" s="56">
        <f t="shared" si="907"/>
        <v>0</v>
      </c>
      <c r="AQ2959" s="56">
        <f t="shared" si="908"/>
        <v>0</v>
      </c>
      <c r="AR2959" s="86">
        <f t="shared" si="909"/>
        <v>0</v>
      </c>
    </row>
    <row r="2960" spans="1:44" x14ac:dyDescent="0.25">
      <c r="A2960" s="178"/>
      <c r="B2960" s="55" t="str">
        <f>_xlfn.IFNA(VLOOKUP(A2960,'Ajánlatkérő(k) adatai'!$B$4:$C$205,2,0),"")</f>
        <v/>
      </c>
      <c r="C2960" s="178"/>
      <c r="D2960" s="55" t="str">
        <f>_xlfn.IFNA(VLOOKUP(C2960,'Számlafizető(k) adatai'!$C$4:$D$203,2,0),"")</f>
        <v/>
      </c>
      <c r="E2960" s="55" t="str">
        <f>_xlfn.IFNA(VLOOKUP(C2960,'Számlafizető(k) adatai'!$C$4:$M$203,11,0),"")</f>
        <v/>
      </c>
      <c r="F2960" s="178"/>
      <c r="G2960" s="178"/>
      <c r="H2960" s="178"/>
      <c r="I2960" s="55" t="str">
        <f>IF(F2960="","",VLOOKUP(LEFT(F2960,5),'Technikai cellák'!B:C,2,0))</f>
        <v/>
      </c>
      <c r="J2960" s="55" t="str">
        <f>IF(F2960="","",VLOOKUP(I2960,'Technikai cellák'!$C$1:$D$12,2,0))</f>
        <v/>
      </c>
      <c r="K2960" s="179"/>
      <c r="L2960" s="67" t="str">
        <f t="shared" si="892"/>
        <v/>
      </c>
      <c r="M2960" s="68">
        <f t="shared" si="893"/>
        <v>0</v>
      </c>
      <c r="N2960" s="66">
        <f t="shared" si="894"/>
        <v>0</v>
      </c>
      <c r="O2960" s="152"/>
      <c r="P2960" s="172">
        <f t="shared" ref="P2960:P3023" si="910">ROUND((IF(K2960&lt;100,0,K2960*$C$7)/$C$8),0)</f>
        <v>0</v>
      </c>
      <c r="Q2960" s="69">
        <f t="shared" si="895"/>
        <v>0</v>
      </c>
      <c r="R2960" s="62">
        <f t="shared" si="896"/>
        <v>0</v>
      </c>
      <c r="S2960" s="153"/>
      <c r="T2960" s="118" t="str">
        <f t="shared" si="897"/>
        <v/>
      </c>
      <c r="U2960" s="154"/>
      <c r="V2960" s="154"/>
      <c r="W2960" s="154"/>
      <c r="X2960" s="154"/>
      <c r="Y2960" s="154"/>
      <c r="Z2960" s="154"/>
      <c r="AA2960" s="154"/>
      <c r="AB2960" s="154"/>
      <c r="AC2960" s="154"/>
      <c r="AD2960" s="154"/>
      <c r="AE2960" s="154"/>
      <c r="AF2960" s="154"/>
      <c r="AG2960" s="63">
        <f t="shared" si="898"/>
        <v>0</v>
      </c>
      <c r="AH2960" s="56">
        <f t="shared" si="899"/>
        <v>0</v>
      </c>
      <c r="AI2960" s="56">
        <f t="shared" si="900"/>
        <v>0</v>
      </c>
      <c r="AJ2960" s="56">
        <f t="shared" si="901"/>
        <v>0</v>
      </c>
      <c r="AK2960" s="56">
        <f t="shared" si="902"/>
        <v>0</v>
      </c>
      <c r="AL2960" s="56">
        <f t="shared" si="903"/>
        <v>0</v>
      </c>
      <c r="AM2960" s="56">
        <f t="shared" si="904"/>
        <v>0</v>
      </c>
      <c r="AN2960" s="56">
        <f t="shared" si="905"/>
        <v>0</v>
      </c>
      <c r="AO2960" s="56">
        <f t="shared" si="906"/>
        <v>0</v>
      </c>
      <c r="AP2960" s="56">
        <f t="shared" si="907"/>
        <v>0</v>
      </c>
      <c r="AQ2960" s="56">
        <f t="shared" si="908"/>
        <v>0</v>
      </c>
      <c r="AR2960" s="86">
        <f t="shared" si="909"/>
        <v>0</v>
      </c>
    </row>
    <row r="2961" spans="1:44" x14ac:dyDescent="0.25">
      <c r="A2961" s="178"/>
      <c r="B2961" s="55" t="str">
        <f>_xlfn.IFNA(VLOOKUP(A2961,'Ajánlatkérő(k) adatai'!$B$4:$C$205,2,0),"")</f>
        <v/>
      </c>
      <c r="C2961" s="178"/>
      <c r="D2961" s="55" t="str">
        <f>_xlfn.IFNA(VLOOKUP(C2961,'Számlafizető(k) adatai'!$C$4:$D$203,2,0),"")</f>
        <v/>
      </c>
      <c r="E2961" s="55" t="str">
        <f>_xlfn.IFNA(VLOOKUP(C2961,'Számlafizető(k) adatai'!$C$4:$M$203,11,0),"")</f>
        <v/>
      </c>
      <c r="F2961" s="178"/>
      <c r="G2961" s="178"/>
      <c r="H2961" s="178"/>
      <c r="I2961" s="55" t="str">
        <f>IF(F2961="","",VLOOKUP(LEFT(F2961,5),'Technikai cellák'!B:C,2,0))</f>
        <v/>
      </c>
      <c r="J2961" s="55" t="str">
        <f>IF(F2961="","",VLOOKUP(I2961,'Technikai cellák'!$C$1:$D$12,2,0))</f>
        <v/>
      </c>
      <c r="K2961" s="179"/>
      <c r="L2961" s="67" t="str">
        <f t="shared" si="892"/>
        <v/>
      </c>
      <c r="M2961" s="68">
        <f t="shared" si="893"/>
        <v>0</v>
      </c>
      <c r="N2961" s="66">
        <f t="shared" si="894"/>
        <v>0</v>
      </c>
      <c r="O2961" s="152"/>
      <c r="P2961" s="172">
        <f t="shared" si="910"/>
        <v>0</v>
      </c>
      <c r="Q2961" s="69">
        <f t="shared" si="895"/>
        <v>0</v>
      </c>
      <c r="R2961" s="62">
        <f t="shared" si="896"/>
        <v>0</v>
      </c>
      <c r="S2961" s="153"/>
      <c r="T2961" s="118" t="str">
        <f t="shared" si="897"/>
        <v/>
      </c>
      <c r="U2961" s="154"/>
      <c r="V2961" s="154"/>
      <c r="W2961" s="154"/>
      <c r="X2961" s="154"/>
      <c r="Y2961" s="154"/>
      <c r="Z2961" s="154"/>
      <c r="AA2961" s="154"/>
      <c r="AB2961" s="154"/>
      <c r="AC2961" s="154"/>
      <c r="AD2961" s="154"/>
      <c r="AE2961" s="154"/>
      <c r="AF2961" s="154"/>
      <c r="AG2961" s="63">
        <f t="shared" si="898"/>
        <v>0</v>
      </c>
      <c r="AH2961" s="56">
        <f t="shared" si="899"/>
        <v>0</v>
      </c>
      <c r="AI2961" s="56">
        <f t="shared" si="900"/>
        <v>0</v>
      </c>
      <c r="AJ2961" s="56">
        <f t="shared" si="901"/>
        <v>0</v>
      </c>
      <c r="AK2961" s="56">
        <f t="shared" si="902"/>
        <v>0</v>
      </c>
      <c r="AL2961" s="56">
        <f t="shared" si="903"/>
        <v>0</v>
      </c>
      <c r="AM2961" s="56">
        <f t="shared" si="904"/>
        <v>0</v>
      </c>
      <c r="AN2961" s="56">
        <f t="shared" si="905"/>
        <v>0</v>
      </c>
      <c r="AO2961" s="56">
        <f t="shared" si="906"/>
        <v>0</v>
      </c>
      <c r="AP2961" s="56">
        <f t="shared" si="907"/>
        <v>0</v>
      </c>
      <c r="AQ2961" s="56">
        <f t="shared" si="908"/>
        <v>0</v>
      </c>
      <c r="AR2961" s="86">
        <f t="shared" si="909"/>
        <v>0</v>
      </c>
    </row>
    <row r="2962" spans="1:44" x14ac:dyDescent="0.25">
      <c r="A2962" s="178"/>
      <c r="B2962" s="55" t="str">
        <f>_xlfn.IFNA(VLOOKUP(A2962,'Ajánlatkérő(k) adatai'!$B$4:$C$205,2,0),"")</f>
        <v/>
      </c>
      <c r="C2962" s="178"/>
      <c r="D2962" s="55" t="str">
        <f>_xlfn.IFNA(VLOOKUP(C2962,'Számlafizető(k) adatai'!$C$4:$D$203,2,0),"")</f>
        <v/>
      </c>
      <c r="E2962" s="55" t="str">
        <f>_xlfn.IFNA(VLOOKUP(C2962,'Számlafizető(k) adatai'!$C$4:$M$203,11,0),"")</f>
        <v/>
      </c>
      <c r="F2962" s="178"/>
      <c r="G2962" s="178"/>
      <c r="H2962" s="178"/>
      <c r="I2962" s="55" t="str">
        <f>IF(F2962="","",VLOOKUP(LEFT(F2962,5),'Technikai cellák'!B:C,2,0))</f>
        <v/>
      </c>
      <c r="J2962" s="55" t="str">
        <f>IF(F2962="","",VLOOKUP(I2962,'Technikai cellák'!$C$1:$D$12,2,0))</f>
        <v/>
      </c>
      <c r="K2962" s="179"/>
      <c r="L2962" s="67" t="str">
        <f t="shared" si="892"/>
        <v/>
      </c>
      <c r="M2962" s="68">
        <f t="shared" si="893"/>
        <v>0</v>
      </c>
      <c r="N2962" s="66">
        <f t="shared" si="894"/>
        <v>0</v>
      </c>
      <c r="O2962" s="152"/>
      <c r="P2962" s="172">
        <f t="shared" si="910"/>
        <v>0</v>
      </c>
      <c r="Q2962" s="69">
        <f t="shared" si="895"/>
        <v>0</v>
      </c>
      <c r="R2962" s="62">
        <f t="shared" si="896"/>
        <v>0</v>
      </c>
      <c r="S2962" s="153"/>
      <c r="T2962" s="118" t="str">
        <f t="shared" si="897"/>
        <v/>
      </c>
      <c r="U2962" s="154"/>
      <c r="V2962" s="154"/>
      <c r="W2962" s="154"/>
      <c r="X2962" s="154"/>
      <c r="Y2962" s="154"/>
      <c r="Z2962" s="154"/>
      <c r="AA2962" s="154"/>
      <c r="AB2962" s="154"/>
      <c r="AC2962" s="154"/>
      <c r="AD2962" s="154"/>
      <c r="AE2962" s="154"/>
      <c r="AF2962" s="154"/>
      <c r="AG2962" s="63">
        <f t="shared" si="898"/>
        <v>0</v>
      </c>
      <c r="AH2962" s="56">
        <f t="shared" si="899"/>
        <v>0</v>
      </c>
      <c r="AI2962" s="56">
        <f t="shared" si="900"/>
        <v>0</v>
      </c>
      <c r="AJ2962" s="56">
        <f t="shared" si="901"/>
        <v>0</v>
      </c>
      <c r="AK2962" s="56">
        <f t="shared" si="902"/>
        <v>0</v>
      </c>
      <c r="AL2962" s="56">
        <f t="shared" si="903"/>
        <v>0</v>
      </c>
      <c r="AM2962" s="56">
        <f t="shared" si="904"/>
        <v>0</v>
      </c>
      <c r="AN2962" s="56">
        <f t="shared" si="905"/>
        <v>0</v>
      </c>
      <c r="AO2962" s="56">
        <f t="shared" si="906"/>
        <v>0</v>
      </c>
      <c r="AP2962" s="56">
        <f t="shared" si="907"/>
        <v>0</v>
      </c>
      <c r="AQ2962" s="56">
        <f t="shared" si="908"/>
        <v>0</v>
      </c>
      <c r="AR2962" s="86">
        <f t="shared" si="909"/>
        <v>0</v>
      </c>
    </row>
    <row r="2963" spans="1:44" x14ac:dyDescent="0.25">
      <c r="A2963" s="178"/>
      <c r="B2963" s="55" t="str">
        <f>_xlfn.IFNA(VLOOKUP(A2963,'Ajánlatkérő(k) adatai'!$B$4:$C$205,2,0),"")</f>
        <v/>
      </c>
      <c r="C2963" s="178"/>
      <c r="D2963" s="55" t="str">
        <f>_xlfn.IFNA(VLOOKUP(C2963,'Számlafizető(k) adatai'!$C$4:$D$203,2,0),"")</f>
        <v/>
      </c>
      <c r="E2963" s="55" t="str">
        <f>_xlfn.IFNA(VLOOKUP(C2963,'Számlafizető(k) adatai'!$C$4:$M$203,11,0),"")</f>
        <v/>
      </c>
      <c r="F2963" s="178"/>
      <c r="G2963" s="178"/>
      <c r="H2963" s="178"/>
      <c r="I2963" s="55" t="str">
        <f>IF(F2963="","",VLOOKUP(LEFT(F2963,5),'Technikai cellák'!B:C,2,0))</f>
        <v/>
      </c>
      <c r="J2963" s="55" t="str">
        <f>IF(F2963="","",VLOOKUP(I2963,'Technikai cellák'!$C$1:$D$12,2,0))</f>
        <v/>
      </c>
      <c r="K2963" s="179"/>
      <c r="L2963" s="67" t="str">
        <f t="shared" si="892"/>
        <v/>
      </c>
      <c r="M2963" s="68">
        <f t="shared" si="893"/>
        <v>0</v>
      </c>
      <c r="N2963" s="66">
        <f t="shared" si="894"/>
        <v>0</v>
      </c>
      <c r="O2963" s="152"/>
      <c r="P2963" s="172">
        <f t="shared" si="910"/>
        <v>0</v>
      </c>
      <c r="Q2963" s="69">
        <f t="shared" si="895"/>
        <v>0</v>
      </c>
      <c r="R2963" s="62">
        <f t="shared" si="896"/>
        <v>0</v>
      </c>
      <c r="S2963" s="153"/>
      <c r="T2963" s="118" t="str">
        <f t="shared" si="897"/>
        <v/>
      </c>
      <c r="U2963" s="154"/>
      <c r="V2963" s="154"/>
      <c r="W2963" s="154"/>
      <c r="X2963" s="154"/>
      <c r="Y2963" s="154"/>
      <c r="Z2963" s="154"/>
      <c r="AA2963" s="154"/>
      <c r="AB2963" s="154"/>
      <c r="AC2963" s="154"/>
      <c r="AD2963" s="154"/>
      <c r="AE2963" s="154"/>
      <c r="AF2963" s="154"/>
      <c r="AG2963" s="63">
        <f t="shared" si="898"/>
        <v>0</v>
      </c>
      <c r="AH2963" s="56">
        <f t="shared" si="899"/>
        <v>0</v>
      </c>
      <c r="AI2963" s="56">
        <f t="shared" si="900"/>
        <v>0</v>
      </c>
      <c r="AJ2963" s="56">
        <f t="shared" si="901"/>
        <v>0</v>
      </c>
      <c r="AK2963" s="56">
        <f t="shared" si="902"/>
        <v>0</v>
      </c>
      <c r="AL2963" s="56">
        <f t="shared" si="903"/>
        <v>0</v>
      </c>
      <c r="AM2963" s="56">
        <f t="shared" si="904"/>
        <v>0</v>
      </c>
      <c r="AN2963" s="56">
        <f t="shared" si="905"/>
        <v>0</v>
      </c>
      <c r="AO2963" s="56">
        <f t="shared" si="906"/>
        <v>0</v>
      </c>
      <c r="AP2963" s="56">
        <f t="shared" si="907"/>
        <v>0</v>
      </c>
      <c r="AQ2963" s="56">
        <f t="shared" si="908"/>
        <v>0</v>
      </c>
      <c r="AR2963" s="86">
        <f t="shared" si="909"/>
        <v>0</v>
      </c>
    </row>
    <row r="2964" spans="1:44" x14ac:dyDescent="0.25">
      <c r="A2964" s="178"/>
      <c r="B2964" s="55" t="str">
        <f>_xlfn.IFNA(VLOOKUP(A2964,'Ajánlatkérő(k) adatai'!$B$4:$C$205,2,0),"")</f>
        <v/>
      </c>
      <c r="C2964" s="178"/>
      <c r="D2964" s="55" t="str">
        <f>_xlfn.IFNA(VLOOKUP(C2964,'Számlafizető(k) adatai'!$C$4:$D$203,2,0),"")</f>
        <v/>
      </c>
      <c r="E2964" s="55" t="str">
        <f>_xlfn.IFNA(VLOOKUP(C2964,'Számlafizető(k) adatai'!$C$4:$M$203,11,0),"")</f>
        <v/>
      </c>
      <c r="F2964" s="178"/>
      <c r="G2964" s="178"/>
      <c r="H2964" s="178"/>
      <c r="I2964" s="55" t="str">
        <f>IF(F2964="","",VLOOKUP(LEFT(F2964,5),'Technikai cellák'!B:C,2,0))</f>
        <v/>
      </c>
      <c r="J2964" s="55" t="str">
        <f>IF(F2964="","",VLOOKUP(I2964,'Technikai cellák'!$C$1:$D$12,2,0))</f>
        <v/>
      </c>
      <c r="K2964" s="179"/>
      <c r="L2964" s="67" t="str">
        <f t="shared" si="892"/>
        <v/>
      </c>
      <c r="M2964" s="68">
        <f t="shared" si="893"/>
        <v>0</v>
      </c>
      <c r="N2964" s="66">
        <f t="shared" si="894"/>
        <v>0</v>
      </c>
      <c r="O2964" s="152"/>
      <c r="P2964" s="172">
        <f t="shared" si="910"/>
        <v>0</v>
      </c>
      <c r="Q2964" s="69">
        <f t="shared" si="895"/>
        <v>0</v>
      </c>
      <c r="R2964" s="62">
        <f t="shared" si="896"/>
        <v>0</v>
      </c>
      <c r="S2964" s="153"/>
      <c r="T2964" s="118" t="str">
        <f t="shared" si="897"/>
        <v/>
      </c>
      <c r="U2964" s="154"/>
      <c r="V2964" s="154"/>
      <c r="W2964" s="154"/>
      <c r="X2964" s="154"/>
      <c r="Y2964" s="154"/>
      <c r="Z2964" s="154"/>
      <c r="AA2964" s="154"/>
      <c r="AB2964" s="154"/>
      <c r="AC2964" s="154"/>
      <c r="AD2964" s="154"/>
      <c r="AE2964" s="154"/>
      <c r="AF2964" s="154"/>
      <c r="AG2964" s="63">
        <f t="shared" si="898"/>
        <v>0</v>
      </c>
      <c r="AH2964" s="56">
        <f t="shared" si="899"/>
        <v>0</v>
      </c>
      <c r="AI2964" s="56">
        <f t="shared" si="900"/>
        <v>0</v>
      </c>
      <c r="AJ2964" s="56">
        <f t="shared" si="901"/>
        <v>0</v>
      </c>
      <c r="AK2964" s="56">
        <f t="shared" si="902"/>
        <v>0</v>
      </c>
      <c r="AL2964" s="56">
        <f t="shared" si="903"/>
        <v>0</v>
      </c>
      <c r="AM2964" s="56">
        <f t="shared" si="904"/>
        <v>0</v>
      </c>
      <c r="AN2964" s="56">
        <f t="shared" si="905"/>
        <v>0</v>
      </c>
      <c r="AO2964" s="56">
        <f t="shared" si="906"/>
        <v>0</v>
      </c>
      <c r="AP2964" s="56">
        <f t="shared" si="907"/>
        <v>0</v>
      </c>
      <c r="AQ2964" s="56">
        <f t="shared" si="908"/>
        <v>0</v>
      </c>
      <c r="AR2964" s="86">
        <f t="shared" si="909"/>
        <v>0</v>
      </c>
    </row>
    <row r="2965" spans="1:44" x14ac:dyDescent="0.25">
      <c r="A2965" s="178"/>
      <c r="B2965" s="55" t="str">
        <f>_xlfn.IFNA(VLOOKUP(A2965,'Ajánlatkérő(k) adatai'!$B$4:$C$205,2,0),"")</f>
        <v/>
      </c>
      <c r="C2965" s="178"/>
      <c r="D2965" s="55" t="str">
        <f>_xlfn.IFNA(VLOOKUP(C2965,'Számlafizető(k) adatai'!$C$4:$D$203,2,0),"")</f>
        <v/>
      </c>
      <c r="E2965" s="55" t="str">
        <f>_xlfn.IFNA(VLOOKUP(C2965,'Számlafizető(k) adatai'!$C$4:$M$203,11,0),"")</f>
        <v/>
      </c>
      <c r="F2965" s="178"/>
      <c r="G2965" s="178"/>
      <c r="H2965" s="178"/>
      <c r="I2965" s="55" t="str">
        <f>IF(F2965="","",VLOOKUP(LEFT(F2965,5),'Technikai cellák'!B:C,2,0))</f>
        <v/>
      </c>
      <c r="J2965" s="55" t="str">
        <f>IF(F2965="","",VLOOKUP(I2965,'Technikai cellák'!$C$1:$D$12,2,0))</f>
        <v/>
      </c>
      <c r="K2965" s="179"/>
      <c r="L2965" s="67" t="str">
        <f t="shared" ref="L2965:L3028" si="911">IF(K2965="","",IF(K2965&lt;20,"20 alatti",IF(K2965&lt;100,"20-99",IF(K2965&lt;500,"100-500","500-"))))</f>
        <v/>
      </c>
      <c r="M2965" s="68">
        <f t="shared" ref="M2965:M3028" si="912">ROUND(IF(L2965="20 alatti",K2965*1,0),0)</f>
        <v>0</v>
      </c>
      <c r="N2965" s="66">
        <f t="shared" ref="N2965:N3028" si="913">ROUND(IF(L2965="20-99",K2965*10.5,0),0)</f>
        <v>0</v>
      </c>
      <c r="O2965" s="152"/>
      <c r="P2965" s="172">
        <f t="shared" si="910"/>
        <v>0</v>
      </c>
      <c r="Q2965" s="69">
        <f t="shared" ref="Q2965:Q3028" si="914">ROUND(R2965*$F$10,0)</f>
        <v>0</v>
      </c>
      <c r="R2965" s="62">
        <f t="shared" ref="R2965:R3028" si="915">SUM(AG2965:AR2965)</f>
        <v>0</v>
      </c>
      <c r="S2965" s="153"/>
      <c r="T2965" s="118" t="str">
        <f t="shared" ref="T2965:T3028" si="916">IF(S2965="","",IF((DAYS360(S2965,$C$4,TRUE))/30&lt;0,"",(DAYS360(S2965,$C$4,))/30))</f>
        <v/>
      </c>
      <c r="U2965" s="154"/>
      <c r="V2965" s="154"/>
      <c r="W2965" s="154"/>
      <c r="X2965" s="154"/>
      <c r="Y2965" s="154"/>
      <c r="Z2965" s="154"/>
      <c r="AA2965" s="154"/>
      <c r="AB2965" s="154"/>
      <c r="AC2965" s="154"/>
      <c r="AD2965" s="154"/>
      <c r="AE2965" s="154"/>
      <c r="AF2965" s="154"/>
      <c r="AG2965" s="63">
        <f t="shared" ref="AG2965:AG3028" si="917">ROUND((U2965*$C$7)/$C$8,0)</f>
        <v>0</v>
      </c>
      <c r="AH2965" s="56">
        <f t="shared" ref="AH2965:AH3028" si="918">ROUND((V2965*$C$7)/$C$8,0)</f>
        <v>0</v>
      </c>
      <c r="AI2965" s="56">
        <f t="shared" ref="AI2965:AI3028" si="919">ROUND((W2965*$C$7)/$C$8,0)</f>
        <v>0</v>
      </c>
      <c r="AJ2965" s="56">
        <f t="shared" ref="AJ2965:AJ3028" si="920">ROUND((X2965*$C$7)/$C$8,0)</f>
        <v>0</v>
      </c>
      <c r="AK2965" s="56">
        <f t="shared" ref="AK2965:AK3028" si="921">ROUND((Y2965*$C$7)/$C$8,0)</f>
        <v>0</v>
      </c>
      <c r="AL2965" s="56">
        <f t="shared" ref="AL2965:AL3028" si="922">ROUND((Z2965*$C$7)/$C$8,0)</f>
        <v>0</v>
      </c>
      <c r="AM2965" s="56">
        <f t="shared" ref="AM2965:AM3028" si="923">ROUND((AA2965*$C$7)/$C$8,0)</f>
        <v>0</v>
      </c>
      <c r="AN2965" s="56">
        <f t="shared" ref="AN2965:AN3028" si="924">ROUND((AB2965*$C$7)/$C$8,0)</f>
        <v>0</v>
      </c>
      <c r="AO2965" s="56">
        <f t="shared" ref="AO2965:AO3028" si="925">ROUND((AC2965*$C$7)/$C$8,0)</f>
        <v>0</v>
      </c>
      <c r="AP2965" s="56">
        <f t="shared" ref="AP2965:AP3028" si="926">ROUND((AD2965*$C$7)/$C$8,0)</f>
        <v>0</v>
      </c>
      <c r="AQ2965" s="56">
        <f t="shared" ref="AQ2965:AQ3028" si="927">ROUND((AE2965*$C$7)/$C$8,0)</f>
        <v>0</v>
      </c>
      <c r="AR2965" s="86">
        <f t="shared" ref="AR2965:AR3028" si="928">ROUND((AF2965*$C$7)/$C$8,0)</f>
        <v>0</v>
      </c>
    </row>
    <row r="2966" spans="1:44" x14ac:dyDescent="0.25">
      <c r="A2966" s="178"/>
      <c r="B2966" s="55" t="str">
        <f>_xlfn.IFNA(VLOOKUP(A2966,'Ajánlatkérő(k) adatai'!$B$4:$C$205,2,0),"")</f>
        <v/>
      </c>
      <c r="C2966" s="178"/>
      <c r="D2966" s="55" t="str">
        <f>_xlfn.IFNA(VLOOKUP(C2966,'Számlafizető(k) adatai'!$C$4:$D$203,2,0),"")</f>
        <v/>
      </c>
      <c r="E2966" s="55" t="str">
        <f>_xlfn.IFNA(VLOOKUP(C2966,'Számlafizető(k) adatai'!$C$4:$M$203,11,0),"")</f>
        <v/>
      </c>
      <c r="F2966" s="178"/>
      <c r="G2966" s="178"/>
      <c r="H2966" s="178"/>
      <c r="I2966" s="55" t="str">
        <f>IF(F2966="","",VLOOKUP(LEFT(F2966,5),'Technikai cellák'!B:C,2,0))</f>
        <v/>
      </c>
      <c r="J2966" s="55" t="str">
        <f>IF(F2966="","",VLOOKUP(I2966,'Technikai cellák'!$C$1:$D$12,2,0))</f>
        <v/>
      </c>
      <c r="K2966" s="179"/>
      <c r="L2966" s="67" t="str">
        <f t="shared" si="911"/>
        <v/>
      </c>
      <c r="M2966" s="68">
        <f t="shared" si="912"/>
        <v>0</v>
      </c>
      <c r="N2966" s="66">
        <f t="shared" si="913"/>
        <v>0</v>
      </c>
      <c r="O2966" s="152"/>
      <c r="P2966" s="172">
        <f t="shared" si="910"/>
        <v>0</v>
      </c>
      <c r="Q2966" s="69">
        <f t="shared" si="914"/>
        <v>0</v>
      </c>
      <c r="R2966" s="62">
        <f t="shared" si="915"/>
        <v>0</v>
      </c>
      <c r="S2966" s="153"/>
      <c r="T2966" s="118" t="str">
        <f t="shared" si="916"/>
        <v/>
      </c>
      <c r="U2966" s="154"/>
      <c r="V2966" s="154"/>
      <c r="W2966" s="154"/>
      <c r="X2966" s="154"/>
      <c r="Y2966" s="154"/>
      <c r="Z2966" s="154"/>
      <c r="AA2966" s="154"/>
      <c r="AB2966" s="154"/>
      <c r="AC2966" s="154"/>
      <c r="AD2966" s="154"/>
      <c r="AE2966" s="154"/>
      <c r="AF2966" s="154"/>
      <c r="AG2966" s="63">
        <f t="shared" si="917"/>
        <v>0</v>
      </c>
      <c r="AH2966" s="56">
        <f t="shared" si="918"/>
        <v>0</v>
      </c>
      <c r="AI2966" s="56">
        <f t="shared" si="919"/>
        <v>0</v>
      </c>
      <c r="AJ2966" s="56">
        <f t="shared" si="920"/>
        <v>0</v>
      </c>
      <c r="AK2966" s="56">
        <f t="shared" si="921"/>
        <v>0</v>
      </c>
      <c r="AL2966" s="56">
        <f t="shared" si="922"/>
        <v>0</v>
      </c>
      <c r="AM2966" s="56">
        <f t="shared" si="923"/>
        <v>0</v>
      </c>
      <c r="AN2966" s="56">
        <f t="shared" si="924"/>
        <v>0</v>
      </c>
      <c r="AO2966" s="56">
        <f t="shared" si="925"/>
        <v>0</v>
      </c>
      <c r="AP2966" s="56">
        <f t="shared" si="926"/>
        <v>0</v>
      </c>
      <c r="AQ2966" s="56">
        <f t="shared" si="927"/>
        <v>0</v>
      </c>
      <c r="AR2966" s="86">
        <f t="shared" si="928"/>
        <v>0</v>
      </c>
    </row>
    <row r="2967" spans="1:44" x14ac:dyDescent="0.25">
      <c r="A2967" s="178"/>
      <c r="B2967" s="55" t="str">
        <f>_xlfn.IFNA(VLOOKUP(A2967,'Ajánlatkérő(k) adatai'!$B$4:$C$205,2,0),"")</f>
        <v/>
      </c>
      <c r="C2967" s="178"/>
      <c r="D2967" s="55" t="str">
        <f>_xlfn.IFNA(VLOOKUP(C2967,'Számlafizető(k) adatai'!$C$4:$D$203,2,0),"")</f>
        <v/>
      </c>
      <c r="E2967" s="55" t="str">
        <f>_xlfn.IFNA(VLOOKUP(C2967,'Számlafizető(k) adatai'!$C$4:$M$203,11,0),"")</f>
        <v/>
      </c>
      <c r="F2967" s="178"/>
      <c r="G2967" s="178"/>
      <c r="H2967" s="178"/>
      <c r="I2967" s="55" t="str">
        <f>IF(F2967="","",VLOOKUP(LEFT(F2967,5),'Technikai cellák'!B:C,2,0))</f>
        <v/>
      </c>
      <c r="J2967" s="55" t="str">
        <f>IF(F2967="","",VLOOKUP(I2967,'Technikai cellák'!$C$1:$D$12,2,0))</f>
        <v/>
      </c>
      <c r="K2967" s="179"/>
      <c r="L2967" s="67" t="str">
        <f t="shared" si="911"/>
        <v/>
      </c>
      <c r="M2967" s="68">
        <f t="shared" si="912"/>
        <v>0</v>
      </c>
      <c r="N2967" s="66">
        <f t="shared" si="913"/>
        <v>0</v>
      </c>
      <c r="O2967" s="152"/>
      <c r="P2967" s="172">
        <f t="shared" si="910"/>
        <v>0</v>
      </c>
      <c r="Q2967" s="69">
        <f t="shared" si="914"/>
        <v>0</v>
      </c>
      <c r="R2967" s="62">
        <f t="shared" si="915"/>
        <v>0</v>
      </c>
      <c r="S2967" s="153"/>
      <c r="T2967" s="118" t="str">
        <f t="shared" si="916"/>
        <v/>
      </c>
      <c r="U2967" s="154"/>
      <c r="V2967" s="154"/>
      <c r="W2967" s="154"/>
      <c r="X2967" s="154"/>
      <c r="Y2967" s="154"/>
      <c r="Z2967" s="154"/>
      <c r="AA2967" s="154"/>
      <c r="AB2967" s="154"/>
      <c r="AC2967" s="154"/>
      <c r="AD2967" s="154"/>
      <c r="AE2967" s="154"/>
      <c r="AF2967" s="154"/>
      <c r="AG2967" s="63">
        <f t="shared" si="917"/>
        <v>0</v>
      </c>
      <c r="AH2967" s="56">
        <f t="shared" si="918"/>
        <v>0</v>
      </c>
      <c r="AI2967" s="56">
        <f t="shared" si="919"/>
        <v>0</v>
      </c>
      <c r="AJ2967" s="56">
        <f t="shared" si="920"/>
        <v>0</v>
      </c>
      <c r="AK2967" s="56">
        <f t="shared" si="921"/>
        <v>0</v>
      </c>
      <c r="AL2967" s="56">
        <f t="shared" si="922"/>
        <v>0</v>
      </c>
      <c r="AM2967" s="56">
        <f t="shared" si="923"/>
        <v>0</v>
      </c>
      <c r="AN2967" s="56">
        <f t="shared" si="924"/>
        <v>0</v>
      </c>
      <c r="AO2967" s="56">
        <f t="shared" si="925"/>
        <v>0</v>
      </c>
      <c r="AP2967" s="56">
        <f t="shared" si="926"/>
        <v>0</v>
      </c>
      <c r="AQ2967" s="56">
        <f t="shared" si="927"/>
        <v>0</v>
      </c>
      <c r="AR2967" s="86">
        <f t="shared" si="928"/>
        <v>0</v>
      </c>
    </row>
    <row r="2968" spans="1:44" x14ac:dyDescent="0.25">
      <c r="A2968" s="178"/>
      <c r="B2968" s="55" t="str">
        <f>_xlfn.IFNA(VLOOKUP(A2968,'Ajánlatkérő(k) adatai'!$B$4:$C$205,2,0),"")</f>
        <v/>
      </c>
      <c r="C2968" s="178"/>
      <c r="D2968" s="55" t="str">
        <f>_xlfn.IFNA(VLOOKUP(C2968,'Számlafizető(k) adatai'!$C$4:$D$203,2,0),"")</f>
        <v/>
      </c>
      <c r="E2968" s="55" t="str">
        <f>_xlfn.IFNA(VLOOKUP(C2968,'Számlafizető(k) adatai'!$C$4:$M$203,11,0),"")</f>
        <v/>
      </c>
      <c r="F2968" s="178"/>
      <c r="G2968" s="178"/>
      <c r="H2968" s="178"/>
      <c r="I2968" s="55" t="str">
        <f>IF(F2968="","",VLOOKUP(LEFT(F2968,5),'Technikai cellák'!B:C,2,0))</f>
        <v/>
      </c>
      <c r="J2968" s="55" t="str">
        <f>IF(F2968="","",VLOOKUP(I2968,'Technikai cellák'!$C$1:$D$12,2,0))</f>
        <v/>
      </c>
      <c r="K2968" s="179"/>
      <c r="L2968" s="67" t="str">
        <f t="shared" si="911"/>
        <v/>
      </c>
      <c r="M2968" s="68">
        <f t="shared" si="912"/>
        <v>0</v>
      </c>
      <c r="N2968" s="66">
        <f t="shared" si="913"/>
        <v>0</v>
      </c>
      <c r="O2968" s="152"/>
      <c r="P2968" s="172">
        <f t="shared" si="910"/>
        <v>0</v>
      </c>
      <c r="Q2968" s="69">
        <f t="shared" si="914"/>
        <v>0</v>
      </c>
      <c r="R2968" s="62">
        <f t="shared" si="915"/>
        <v>0</v>
      </c>
      <c r="S2968" s="153"/>
      <c r="T2968" s="118" t="str">
        <f t="shared" si="916"/>
        <v/>
      </c>
      <c r="U2968" s="154"/>
      <c r="V2968" s="154"/>
      <c r="W2968" s="154"/>
      <c r="X2968" s="154"/>
      <c r="Y2968" s="154"/>
      <c r="Z2968" s="154"/>
      <c r="AA2968" s="154"/>
      <c r="AB2968" s="154"/>
      <c r="AC2968" s="154"/>
      <c r="AD2968" s="154"/>
      <c r="AE2968" s="154"/>
      <c r="AF2968" s="154"/>
      <c r="AG2968" s="63">
        <f t="shared" si="917"/>
        <v>0</v>
      </c>
      <c r="AH2968" s="56">
        <f t="shared" si="918"/>
        <v>0</v>
      </c>
      <c r="AI2968" s="56">
        <f t="shared" si="919"/>
        <v>0</v>
      </c>
      <c r="AJ2968" s="56">
        <f t="shared" si="920"/>
        <v>0</v>
      </c>
      <c r="AK2968" s="56">
        <f t="shared" si="921"/>
        <v>0</v>
      </c>
      <c r="AL2968" s="56">
        <f t="shared" si="922"/>
        <v>0</v>
      </c>
      <c r="AM2968" s="56">
        <f t="shared" si="923"/>
        <v>0</v>
      </c>
      <c r="AN2968" s="56">
        <f t="shared" si="924"/>
        <v>0</v>
      </c>
      <c r="AO2968" s="56">
        <f t="shared" si="925"/>
        <v>0</v>
      </c>
      <c r="AP2968" s="56">
        <f t="shared" si="926"/>
        <v>0</v>
      </c>
      <c r="AQ2968" s="56">
        <f t="shared" si="927"/>
        <v>0</v>
      </c>
      <c r="AR2968" s="86">
        <f t="shared" si="928"/>
        <v>0</v>
      </c>
    </row>
    <row r="2969" spans="1:44" x14ac:dyDescent="0.25">
      <c r="A2969" s="178"/>
      <c r="B2969" s="55" t="str">
        <f>_xlfn.IFNA(VLOOKUP(A2969,'Ajánlatkérő(k) adatai'!$B$4:$C$205,2,0),"")</f>
        <v/>
      </c>
      <c r="C2969" s="178"/>
      <c r="D2969" s="55" t="str">
        <f>_xlfn.IFNA(VLOOKUP(C2969,'Számlafizető(k) adatai'!$C$4:$D$203,2,0),"")</f>
        <v/>
      </c>
      <c r="E2969" s="55" t="str">
        <f>_xlfn.IFNA(VLOOKUP(C2969,'Számlafizető(k) adatai'!$C$4:$M$203,11,0),"")</f>
        <v/>
      </c>
      <c r="F2969" s="178"/>
      <c r="G2969" s="178"/>
      <c r="H2969" s="178"/>
      <c r="I2969" s="55" t="str">
        <f>IF(F2969="","",VLOOKUP(LEFT(F2969,5),'Technikai cellák'!B:C,2,0))</f>
        <v/>
      </c>
      <c r="J2969" s="55" t="str">
        <f>IF(F2969="","",VLOOKUP(I2969,'Technikai cellák'!$C$1:$D$12,2,0))</f>
        <v/>
      </c>
      <c r="K2969" s="179"/>
      <c r="L2969" s="67" t="str">
        <f t="shared" si="911"/>
        <v/>
      </c>
      <c r="M2969" s="68">
        <f t="shared" si="912"/>
        <v>0</v>
      </c>
      <c r="N2969" s="66">
        <f t="shared" si="913"/>
        <v>0</v>
      </c>
      <c r="O2969" s="152"/>
      <c r="P2969" s="172">
        <f t="shared" si="910"/>
        <v>0</v>
      </c>
      <c r="Q2969" s="69">
        <f t="shared" si="914"/>
        <v>0</v>
      </c>
      <c r="R2969" s="62">
        <f t="shared" si="915"/>
        <v>0</v>
      </c>
      <c r="S2969" s="153"/>
      <c r="T2969" s="118" t="str">
        <f t="shared" si="916"/>
        <v/>
      </c>
      <c r="U2969" s="154"/>
      <c r="V2969" s="154"/>
      <c r="W2969" s="154"/>
      <c r="X2969" s="154"/>
      <c r="Y2969" s="154"/>
      <c r="Z2969" s="154"/>
      <c r="AA2969" s="154"/>
      <c r="AB2969" s="154"/>
      <c r="AC2969" s="154"/>
      <c r="AD2969" s="154"/>
      <c r="AE2969" s="154"/>
      <c r="AF2969" s="154"/>
      <c r="AG2969" s="63">
        <f t="shared" si="917"/>
        <v>0</v>
      </c>
      <c r="AH2969" s="56">
        <f t="shared" si="918"/>
        <v>0</v>
      </c>
      <c r="AI2969" s="56">
        <f t="shared" si="919"/>
        <v>0</v>
      </c>
      <c r="AJ2969" s="56">
        <f t="shared" si="920"/>
        <v>0</v>
      </c>
      <c r="AK2969" s="56">
        <f t="shared" si="921"/>
        <v>0</v>
      </c>
      <c r="AL2969" s="56">
        <f t="shared" si="922"/>
        <v>0</v>
      </c>
      <c r="AM2969" s="56">
        <f t="shared" si="923"/>
        <v>0</v>
      </c>
      <c r="AN2969" s="56">
        <f t="shared" si="924"/>
        <v>0</v>
      </c>
      <c r="AO2969" s="56">
        <f t="shared" si="925"/>
        <v>0</v>
      </c>
      <c r="AP2969" s="56">
        <f t="shared" si="926"/>
        <v>0</v>
      </c>
      <c r="AQ2969" s="56">
        <f t="shared" si="927"/>
        <v>0</v>
      </c>
      <c r="AR2969" s="86">
        <f t="shared" si="928"/>
        <v>0</v>
      </c>
    </row>
    <row r="2970" spans="1:44" x14ac:dyDescent="0.25">
      <c r="A2970" s="178"/>
      <c r="B2970" s="55" t="str">
        <f>_xlfn.IFNA(VLOOKUP(A2970,'Ajánlatkérő(k) adatai'!$B$4:$C$205,2,0),"")</f>
        <v/>
      </c>
      <c r="C2970" s="178"/>
      <c r="D2970" s="55" t="str">
        <f>_xlfn.IFNA(VLOOKUP(C2970,'Számlafizető(k) adatai'!$C$4:$D$203,2,0),"")</f>
        <v/>
      </c>
      <c r="E2970" s="55" t="str">
        <f>_xlfn.IFNA(VLOOKUP(C2970,'Számlafizető(k) adatai'!$C$4:$M$203,11,0),"")</f>
        <v/>
      </c>
      <c r="F2970" s="178"/>
      <c r="G2970" s="178"/>
      <c r="H2970" s="178"/>
      <c r="I2970" s="55" t="str">
        <f>IF(F2970="","",VLOOKUP(LEFT(F2970,5),'Technikai cellák'!B:C,2,0))</f>
        <v/>
      </c>
      <c r="J2970" s="55" t="str">
        <f>IF(F2970="","",VLOOKUP(I2970,'Technikai cellák'!$C$1:$D$12,2,0))</f>
        <v/>
      </c>
      <c r="K2970" s="179"/>
      <c r="L2970" s="67" t="str">
        <f t="shared" si="911"/>
        <v/>
      </c>
      <c r="M2970" s="68">
        <f t="shared" si="912"/>
        <v>0</v>
      </c>
      <c r="N2970" s="66">
        <f t="shared" si="913"/>
        <v>0</v>
      </c>
      <c r="O2970" s="152"/>
      <c r="P2970" s="172">
        <f t="shared" si="910"/>
        <v>0</v>
      </c>
      <c r="Q2970" s="69">
        <f t="shared" si="914"/>
        <v>0</v>
      </c>
      <c r="R2970" s="62">
        <f t="shared" si="915"/>
        <v>0</v>
      </c>
      <c r="S2970" s="153"/>
      <c r="T2970" s="118" t="str">
        <f t="shared" si="916"/>
        <v/>
      </c>
      <c r="U2970" s="154"/>
      <c r="V2970" s="154"/>
      <c r="W2970" s="154"/>
      <c r="X2970" s="154"/>
      <c r="Y2970" s="154"/>
      <c r="Z2970" s="154"/>
      <c r="AA2970" s="154"/>
      <c r="AB2970" s="154"/>
      <c r="AC2970" s="154"/>
      <c r="AD2970" s="154"/>
      <c r="AE2970" s="154"/>
      <c r="AF2970" s="154"/>
      <c r="AG2970" s="63">
        <f t="shared" si="917"/>
        <v>0</v>
      </c>
      <c r="AH2970" s="56">
        <f t="shared" si="918"/>
        <v>0</v>
      </c>
      <c r="AI2970" s="56">
        <f t="shared" si="919"/>
        <v>0</v>
      </c>
      <c r="AJ2970" s="56">
        <f t="shared" si="920"/>
        <v>0</v>
      </c>
      <c r="AK2970" s="56">
        <f t="shared" si="921"/>
        <v>0</v>
      </c>
      <c r="AL2970" s="56">
        <f t="shared" si="922"/>
        <v>0</v>
      </c>
      <c r="AM2970" s="56">
        <f t="shared" si="923"/>
        <v>0</v>
      </c>
      <c r="AN2970" s="56">
        <f t="shared" si="924"/>
        <v>0</v>
      </c>
      <c r="AO2970" s="56">
        <f t="shared" si="925"/>
        <v>0</v>
      </c>
      <c r="AP2970" s="56">
        <f t="shared" si="926"/>
        <v>0</v>
      </c>
      <c r="AQ2970" s="56">
        <f t="shared" si="927"/>
        <v>0</v>
      </c>
      <c r="AR2970" s="86">
        <f t="shared" si="928"/>
        <v>0</v>
      </c>
    </row>
    <row r="2971" spans="1:44" x14ac:dyDescent="0.25">
      <c r="A2971" s="178"/>
      <c r="B2971" s="55" t="str">
        <f>_xlfn.IFNA(VLOOKUP(A2971,'Ajánlatkérő(k) adatai'!$B$4:$C$205,2,0),"")</f>
        <v/>
      </c>
      <c r="C2971" s="178"/>
      <c r="D2971" s="55" t="str">
        <f>_xlfn.IFNA(VLOOKUP(C2971,'Számlafizető(k) adatai'!$C$4:$D$203,2,0),"")</f>
        <v/>
      </c>
      <c r="E2971" s="55" t="str">
        <f>_xlfn.IFNA(VLOOKUP(C2971,'Számlafizető(k) adatai'!$C$4:$M$203,11,0),"")</f>
        <v/>
      </c>
      <c r="F2971" s="178"/>
      <c r="G2971" s="178"/>
      <c r="H2971" s="178"/>
      <c r="I2971" s="55" t="str">
        <f>IF(F2971="","",VLOOKUP(LEFT(F2971,5),'Technikai cellák'!B:C,2,0))</f>
        <v/>
      </c>
      <c r="J2971" s="55" t="str">
        <f>IF(F2971="","",VLOOKUP(I2971,'Technikai cellák'!$C$1:$D$12,2,0))</f>
        <v/>
      </c>
      <c r="K2971" s="179"/>
      <c r="L2971" s="67" t="str">
        <f t="shared" si="911"/>
        <v/>
      </c>
      <c r="M2971" s="68">
        <f t="shared" si="912"/>
        <v>0</v>
      </c>
      <c r="N2971" s="66">
        <f t="shared" si="913"/>
        <v>0</v>
      </c>
      <c r="O2971" s="152"/>
      <c r="P2971" s="172">
        <f t="shared" si="910"/>
        <v>0</v>
      </c>
      <c r="Q2971" s="69">
        <f t="shared" si="914"/>
        <v>0</v>
      </c>
      <c r="R2971" s="62">
        <f t="shared" si="915"/>
        <v>0</v>
      </c>
      <c r="S2971" s="153"/>
      <c r="T2971" s="118" t="str">
        <f t="shared" si="916"/>
        <v/>
      </c>
      <c r="U2971" s="154"/>
      <c r="V2971" s="154"/>
      <c r="W2971" s="154"/>
      <c r="X2971" s="154"/>
      <c r="Y2971" s="154"/>
      <c r="Z2971" s="154"/>
      <c r="AA2971" s="154"/>
      <c r="AB2971" s="154"/>
      <c r="AC2971" s="154"/>
      <c r="AD2971" s="154"/>
      <c r="AE2971" s="154"/>
      <c r="AF2971" s="154"/>
      <c r="AG2971" s="63">
        <f t="shared" si="917"/>
        <v>0</v>
      </c>
      <c r="AH2971" s="56">
        <f t="shared" si="918"/>
        <v>0</v>
      </c>
      <c r="AI2971" s="56">
        <f t="shared" si="919"/>
        <v>0</v>
      </c>
      <c r="AJ2971" s="56">
        <f t="shared" si="920"/>
        <v>0</v>
      </c>
      <c r="AK2971" s="56">
        <f t="shared" si="921"/>
        <v>0</v>
      </c>
      <c r="AL2971" s="56">
        <f t="shared" si="922"/>
        <v>0</v>
      </c>
      <c r="AM2971" s="56">
        <f t="shared" si="923"/>
        <v>0</v>
      </c>
      <c r="AN2971" s="56">
        <f t="shared" si="924"/>
        <v>0</v>
      </c>
      <c r="AO2971" s="56">
        <f t="shared" si="925"/>
        <v>0</v>
      </c>
      <c r="AP2971" s="56">
        <f t="shared" si="926"/>
        <v>0</v>
      </c>
      <c r="AQ2971" s="56">
        <f t="shared" si="927"/>
        <v>0</v>
      </c>
      <c r="AR2971" s="86">
        <f t="shared" si="928"/>
        <v>0</v>
      </c>
    </row>
    <row r="2972" spans="1:44" x14ac:dyDescent="0.25">
      <c r="A2972" s="178"/>
      <c r="B2972" s="55" t="str">
        <f>_xlfn.IFNA(VLOOKUP(A2972,'Ajánlatkérő(k) adatai'!$B$4:$C$205,2,0),"")</f>
        <v/>
      </c>
      <c r="C2972" s="178"/>
      <c r="D2972" s="55" t="str">
        <f>_xlfn.IFNA(VLOOKUP(C2972,'Számlafizető(k) adatai'!$C$4:$D$203,2,0),"")</f>
        <v/>
      </c>
      <c r="E2972" s="55" t="str">
        <f>_xlfn.IFNA(VLOOKUP(C2972,'Számlafizető(k) adatai'!$C$4:$M$203,11,0),"")</f>
        <v/>
      </c>
      <c r="F2972" s="178"/>
      <c r="G2972" s="178"/>
      <c r="H2972" s="178"/>
      <c r="I2972" s="55" t="str">
        <f>IF(F2972="","",VLOOKUP(LEFT(F2972,5),'Technikai cellák'!B:C,2,0))</f>
        <v/>
      </c>
      <c r="J2972" s="55" t="str">
        <f>IF(F2972="","",VLOOKUP(I2972,'Technikai cellák'!$C$1:$D$12,2,0))</f>
        <v/>
      </c>
      <c r="K2972" s="179"/>
      <c r="L2972" s="67" t="str">
        <f t="shared" si="911"/>
        <v/>
      </c>
      <c r="M2972" s="68">
        <f t="shared" si="912"/>
        <v>0</v>
      </c>
      <c r="N2972" s="66">
        <f t="shared" si="913"/>
        <v>0</v>
      </c>
      <c r="O2972" s="152"/>
      <c r="P2972" s="172">
        <f t="shared" si="910"/>
        <v>0</v>
      </c>
      <c r="Q2972" s="69">
        <f t="shared" si="914"/>
        <v>0</v>
      </c>
      <c r="R2972" s="62">
        <f t="shared" si="915"/>
        <v>0</v>
      </c>
      <c r="S2972" s="153"/>
      <c r="T2972" s="118" t="str">
        <f t="shared" si="916"/>
        <v/>
      </c>
      <c r="U2972" s="154"/>
      <c r="V2972" s="154"/>
      <c r="W2972" s="154"/>
      <c r="X2972" s="154"/>
      <c r="Y2972" s="154"/>
      <c r="Z2972" s="154"/>
      <c r="AA2972" s="154"/>
      <c r="AB2972" s="154"/>
      <c r="AC2972" s="154"/>
      <c r="AD2972" s="154"/>
      <c r="AE2972" s="154"/>
      <c r="AF2972" s="154"/>
      <c r="AG2972" s="63">
        <f t="shared" si="917"/>
        <v>0</v>
      </c>
      <c r="AH2972" s="56">
        <f t="shared" si="918"/>
        <v>0</v>
      </c>
      <c r="AI2972" s="56">
        <f t="shared" si="919"/>
        <v>0</v>
      </c>
      <c r="AJ2972" s="56">
        <f t="shared" si="920"/>
        <v>0</v>
      </c>
      <c r="AK2972" s="56">
        <f t="shared" si="921"/>
        <v>0</v>
      </c>
      <c r="AL2972" s="56">
        <f t="shared" si="922"/>
        <v>0</v>
      </c>
      <c r="AM2972" s="56">
        <f t="shared" si="923"/>
        <v>0</v>
      </c>
      <c r="AN2972" s="56">
        <f t="shared" si="924"/>
        <v>0</v>
      </c>
      <c r="AO2972" s="56">
        <f t="shared" si="925"/>
        <v>0</v>
      </c>
      <c r="AP2972" s="56">
        <f t="shared" si="926"/>
        <v>0</v>
      </c>
      <c r="AQ2972" s="56">
        <f t="shared" si="927"/>
        <v>0</v>
      </c>
      <c r="AR2972" s="86">
        <f t="shared" si="928"/>
        <v>0</v>
      </c>
    </row>
    <row r="2973" spans="1:44" x14ac:dyDescent="0.25">
      <c r="A2973" s="178"/>
      <c r="B2973" s="55" t="str">
        <f>_xlfn.IFNA(VLOOKUP(A2973,'Ajánlatkérő(k) adatai'!$B$4:$C$205,2,0),"")</f>
        <v/>
      </c>
      <c r="C2973" s="178"/>
      <c r="D2973" s="55" t="str">
        <f>_xlfn.IFNA(VLOOKUP(C2973,'Számlafizető(k) adatai'!$C$4:$D$203,2,0),"")</f>
        <v/>
      </c>
      <c r="E2973" s="55" t="str">
        <f>_xlfn.IFNA(VLOOKUP(C2973,'Számlafizető(k) adatai'!$C$4:$M$203,11,0),"")</f>
        <v/>
      </c>
      <c r="F2973" s="178"/>
      <c r="G2973" s="178"/>
      <c r="H2973" s="178"/>
      <c r="I2973" s="55" t="str">
        <f>IF(F2973="","",VLOOKUP(LEFT(F2973,5),'Technikai cellák'!B:C,2,0))</f>
        <v/>
      </c>
      <c r="J2973" s="55" t="str">
        <f>IF(F2973="","",VLOOKUP(I2973,'Technikai cellák'!$C$1:$D$12,2,0))</f>
        <v/>
      </c>
      <c r="K2973" s="179"/>
      <c r="L2973" s="67" t="str">
        <f t="shared" si="911"/>
        <v/>
      </c>
      <c r="M2973" s="68">
        <f t="shared" si="912"/>
        <v>0</v>
      </c>
      <c r="N2973" s="66">
        <f t="shared" si="913"/>
        <v>0</v>
      </c>
      <c r="O2973" s="152"/>
      <c r="P2973" s="172">
        <f t="shared" si="910"/>
        <v>0</v>
      </c>
      <c r="Q2973" s="69">
        <f t="shared" si="914"/>
        <v>0</v>
      </c>
      <c r="R2973" s="62">
        <f t="shared" si="915"/>
        <v>0</v>
      </c>
      <c r="S2973" s="153"/>
      <c r="T2973" s="118" t="str">
        <f t="shared" si="916"/>
        <v/>
      </c>
      <c r="U2973" s="154"/>
      <c r="V2973" s="154"/>
      <c r="W2973" s="154"/>
      <c r="X2973" s="154"/>
      <c r="Y2973" s="154"/>
      <c r="Z2973" s="154"/>
      <c r="AA2973" s="154"/>
      <c r="AB2973" s="154"/>
      <c r="AC2973" s="154"/>
      <c r="AD2973" s="154"/>
      <c r="AE2973" s="154"/>
      <c r="AF2973" s="154"/>
      <c r="AG2973" s="63">
        <f t="shared" si="917"/>
        <v>0</v>
      </c>
      <c r="AH2973" s="56">
        <f t="shared" si="918"/>
        <v>0</v>
      </c>
      <c r="AI2973" s="56">
        <f t="shared" si="919"/>
        <v>0</v>
      </c>
      <c r="AJ2973" s="56">
        <f t="shared" si="920"/>
        <v>0</v>
      </c>
      <c r="AK2973" s="56">
        <f t="shared" si="921"/>
        <v>0</v>
      </c>
      <c r="AL2973" s="56">
        <f t="shared" si="922"/>
        <v>0</v>
      </c>
      <c r="AM2973" s="56">
        <f t="shared" si="923"/>
        <v>0</v>
      </c>
      <c r="AN2973" s="56">
        <f t="shared" si="924"/>
        <v>0</v>
      </c>
      <c r="AO2973" s="56">
        <f t="shared" si="925"/>
        <v>0</v>
      </c>
      <c r="AP2973" s="56">
        <f t="shared" si="926"/>
        <v>0</v>
      </c>
      <c r="AQ2973" s="56">
        <f t="shared" si="927"/>
        <v>0</v>
      </c>
      <c r="AR2973" s="86">
        <f t="shared" si="928"/>
        <v>0</v>
      </c>
    </row>
    <row r="2974" spans="1:44" x14ac:dyDescent="0.25">
      <c r="A2974" s="178"/>
      <c r="B2974" s="55" t="str">
        <f>_xlfn.IFNA(VLOOKUP(A2974,'Ajánlatkérő(k) adatai'!$B$4:$C$205,2,0),"")</f>
        <v/>
      </c>
      <c r="C2974" s="178"/>
      <c r="D2974" s="55" t="str">
        <f>_xlfn.IFNA(VLOOKUP(C2974,'Számlafizető(k) adatai'!$C$4:$D$203,2,0),"")</f>
        <v/>
      </c>
      <c r="E2974" s="55" t="str">
        <f>_xlfn.IFNA(VLOOKUP(C2974,'Számlafizető(k) adatai'!$C$4:$M$203,11,0),"")</f>
        <v/>
      </c>
      <c r="F2974" s="178"/>
      <c r="G2974" s="178"/>
      <c r="H2974" s="178"/>
      <c r="I2974" s="55" t="str">
        <f>IF(F2974="","",VLOOKUP(LEFT(F2974,5),'Technikai cellák'!B:C,2,0))</f>
        <v/>
      </c>
      <c r="J2974" s="55" t="str">
        <f>IF(F2974="","",VLOOKUP(I2974,'Technikai cellák'!$C$1:$D$12,2,0))</f>
        <v/>
      </c>
      <c r="K2974" s="179"/>
      <c r="L2974" s="67" t="str">
        <f t="shared" si="911"/>
        <v/>
      </c>
      <c r="M2974" s="68">
        <f t="shared" si="912"/>
        <v>0</v>
      </c>
      <c r="N2974" s="66">
        <f t="shared" si="913"/>
        <v>0</v>
      </c>
      <c r="O2974" s="152"/>
      <c r="P2974" s="172">
        <f t="shared" si="910"/>
        <v>0</v>
      </c>
      <c r="Q2974" s="69">
        <f t="shared" si="914"/>
        <v>0</v>
      </c>
      <c r="R2974" s="62">
        <f t="shared" si="915"/>
        <v>0</v>
      </c>
      <c r="S2974" s="153"/>
      <c r="T2974" s="118" t="str">
        <f t="shared" si="916"/>
        <v/>
      </c>
      <c r="U2974" s="154"/>
      <c r="V2974" s="154"/>
      <c r="W2974" s="154"/>
      <c r="X2974" s="154"/>
      <c r="Y2974" s="154"/>
      <c r="Z2974" s="154"/>
      <c r="AA2974" s="154"/>
      <c r="AB2974" s="154"/>
      <c r="AC2974" s="154"/>
      <c r="AD2974" s="154"/>
      <c r="AE2974" s="154"/>
      <c r="AF2974" s="154"/>
      <c r="AG2974" s="63">
        <f t="shared" si="917"/>
        <v>0</v>
      </c>
      <c r="AH2974" s="56">
        <f t="shared" si="918"/>
        <v>0</v>
      </c>
      <c r="AI2974" s="56">
        <f t="shared" si="919"/>
        <v>0</v>
      </c>
      <c r="AJ2974" s="56">
        <f t="shared" si="920"/>
        <v>0</v>
      </c>
      <c r="AK2974" s="56">
        <f t="shared" si="921"/>
        <v>0</v>
      </c>
      <c r="AL2974" s="56">
        <f t="shared" si="922"/>
        <v>0</v>
      </c>
      <c r="AM2974" s="56">
        <f t="shared" si="923"/>
        <v>0</v>
      </c>
      <c r="AN2974" s="56">
        <f t="shared" si="924"/>
        <v>0</v>
      </c>
      <c r="AO2974" s="56">
        <f t="shared" si="925"/>
        <v>0</v>
      </c>
      <c r="AP2974" s="56">
        <f t="shared" si="926"/>
        <v>0</v>
      </c>
      <c r="AQ2974" s="56">
        <f t="shared" si="927"/>
        <v>0</v>
      </c>
      <c r="AR2974" s="86">
        <f t="shared" si="928"/>
        <v>0</v>
      </c>
    </row>
    <row r="2975" spans="1:44" x14ac:dyDescent="0.25">
      <c r="A2975" s="178"/>
      <c r="B2975" s="55" t="str">
        <f>_xlfn.IFNA(VLOOKUP(A2975,'Ajánlatkérő(k) adatai'!$B$4:$C$205,2,0),"")</f>
        <v/>
      </c>
      <c r="C2975" s="178"/>
      <c r="D2975" s="55" t="str">
        <f>_xlfn.IFNA(VLOOKUP(C2975,'Számlafizető(k) adatai'!$C$4:$D$203,2,0),"")</f>
        <v/>
      </c>
      <c r="E2975" s="55" t="str">
        <f>_xlfn.IFNA(VLOOKUP(C2975,'Számlafizető(k) adatai'!$C$4:$M$203,11,0),"")</f>
        <v/>
      </c>
      <c r="F2975" s="178"/>
      <c r="G2975" s="178"/>
      <c r="H2975" s="178"/>
      <c r="I2975" s="55" t="str">
        <f>IF(F2975="","",VLOOKUP(LEFT(F2975,5),'Technikai cellák'!B:C,2,0))</f>
        <v/>
      </c>
      <c r="J2975" s="55" t="str">
        <f>IF(F2975="","",VLOOKUP(I2975,'Technikai cellák'!$C$1:$D$12,2,0))</f>
        <v/>
      </c>
      <c r="K2975" s="179"/>
      <c r="L2975" s="67" t="str">
        <f t="shared" si="911"/>
        <v/>
      </c>
      <c r="M2975" s="68">
        <f t="shared" si="912"/>
        <v>0</v>
      </c>
      <c r="N2975" s="66">
        <f t="shared" si="913"/>
        <v>0</v>
      </c>
      <c r="O2975" s="152"/>
      <c r="P2975" s="172">
        <f t="shared" si="910"/>
        <v>0</v>
      </c>
      <c r="Q2975" s="69">
        <f t="shared" si="914"/>
        <v>0</v>
      </c>
      <c r="R2975" s="62">
        <f t="shared" si="915"/>
        <v>0</v>
      </c>
      <c r="S2975" s="153"/>
      <c r="T2975" s="118" t="str">
        <f t="shared" si="916"/>
        <v/>
      </c>
      <c r="U2975" s="154"/>
      <c r="V2975" s="154"/>
      <c r="W2975" s="154"/>
      <c r="X2975" s="154"/>
      <c r="Y2975" s="154"/>
      <c r="Z2975" s="154"/>
      <c r="AA2975" s="154"/>
      <c r="AB2975" s="154"/>
      <c r="AC2975" s="154"/>
      <c r="AD2975" s="154"/>
      <c r="AE2975" s="154"/>
      <c r="AF2975" s="154"/>
      <c r="AG2975" s="63">
        <f t="shared" si="917"/>
        <v>0</v>
      </c>
      <c r="AH2975" s="56">
        <f t="shared" si="918"/>
        <v>0</v>
      </c>
      <c r="AI2975" s="56">
        <f t="shared" si="919"/>
        <v>0</v>
      </c>
      <c r="AJ2975" s="56">
        <f t="shared" si="920"/>
        <v>0</v>
      </c>
      <c r="AK2975" s="56">
        <f t="shared" si="921"/>
        <v>0</v>
      </c>
      <c r="AL2975" s="56">
        <f t="shared" si="922"/>
        <v>0</v>
      </c>
      <c r="AM2975" s="56">
        <f t="shared" si="923"/>
        <v>0</v>
      </c>
      <c r="AN2975" s="56">
        <f t="shared" si="924"/>
        <v>0</v>
      </c>
      <c r="AO2975" s="56">
        <f t="shared" si="925"/>
        <v>0</v>
      </c>
      <c r="AP2975" s="56">
        <f t="shared" si="926"/>
        <v>0</v>
      </c>
      <c r="AQ2975" s="56">
        <f t="shared" si="927"/>
        <v>0</v>
      </c>
      <c r="AR2975" s="86">
        <f t="shared" si="928"/>
        <v>0</v>
      </c>
    </row>
    <row r="2976" spans="1:44" x14ac:dyDescent="0.25">
      <c r="A2976" s="178"/>
      <c r="B2976" s="55" t="str">
        <f>_xlfn.IFNA(VLOOKUP(A2976,'Ajánlatkérő(k) adatai'!$B$4:$C$205,2,0),"")</f>
        <v/>
      </c>
      <c r="C2976" s="178"/>
      <c r="D2976" s="55" t="str">
        <f>_xlfn.IFNA(VLOOKUP(C2976,'Számlafizető(k) adatai'!$C$4:$D$203,2,0),"")</f>
        <v/>
      </c>
      <c r="E2976" s="55" t="str">
        <f>_xlfn.IFNA(VLOOKUP(C2976,'Számlafizető(k) adatai'!$C$4:$M$203,11,0),"")</f>
        <v/>
      </c>
      <c r="F2976" s="178"/>
      <c r="G2976" s="178"/>
      <c r="H2976" s="178"/>
      <c r="I2976" s="55" t="str">
        <f>IF(F2976="","",VLOOKUP(LEFT(F2976,5),'Technikai cellák'!B:C,2,0))</f>
        <v/>
      </c>
      <c r="J2976" s="55" t="str">
        <f>IF(F2976="","",VLOOKUP(I2976,'Technikai cellák'!$C$1:$D$12,2,0))</f>
        <v/>
      </c>
      <c r="K2976" s="179"/>
      <c r="L2976" s="67" t="str">
        <f t="shared" si="911"/>
        <v/>
      </c>
      <c r="M2976" s="68">
        <f t="shared" si="912"/>
        <v>0</v>
      </c>
      <c r="N2976" s="66">
        <f t="shared" si="913"/>
        <v>0</v>
      </c>
      <c r="O2976" s="152"/>
      <c r="P2976" s="172">
        <f t="shared" si="910"/>
        <v>0</v>
      </c>
      <c r="Q2976" s="69">
        <f t="shared" si="914"/>
        <v>0</v>
      </c>
      <c r="R2976" s="62">
        <f t="shared" si="915"/>
        <v>0</v>
      </c>
      <c r="S2976" s="153"/>
      <c r="T2976" s="118" t="str">
        <f t="shared" si="916"/>
        <v/>
      </c>
      <c r="U2976" s="154"/>
      <c r="V2976" s="154"/>
      <c r="W2976" s="154"/>
      <c r="X2976" s="154"/>
      <c r="Y2976" s="154"/>
      <c r="Z2976" s="154"/>
      <c r="AA2976" s="154"/>
      <c r="AB2976" s="154"/>
      <c r="AC2976" s="154"/>
      <c r="AD2976" s="154"/>
      <c r="AE2976" s="154"/>
      <c r="AF2976" s="154"/>
      <c r="AG2976" s="63">
        <f t="shared" si="917"/>
        <v>0</v>
      </c>
      <c r="AH2976" s="56">
        <f t="shared" si="918"/>
        <v>0</v>
      </c>
      <c r="AI2976" s="56">
        <f t="shared" si="919"/>
        <v>0</v>
      </c>
      <c r="AJ2976" s="56">
        <f t="shared" si="920"/>
        <v>0</v>
      </c>
      <c r="AK2976" s="56">
        <f t="shared" si="921"/>
        <v>0</v>
      </c>
      <c r="AL2976" s="56">
        <f t="shared" si="922"/>
        <v>0</v>
      </c>
      <c r="AM2976" s="56">
        <f t="shared" si="923"/>
        <v>0</v>
      </c>
      <c r="AN2976" s="56">
        <f t="shared" si="924"/>
        <v>0</v>
      </c>
      <c r="AO2976" s="56">
        <f t="shared" si="925"/>
        <v>0</v>
      </c>
      <c r="AP2976" s="56">
        <f t="shared" si="926"/>
        <v>0</v>
      </c>
      <c r="AQ2976" s="56">
        <f t="shared" si="927"/>
        <v>0</v>
      </c>
      <c r="AR2976" s="86">
        <f t="shared" si="928"/>
        <v>0</v>
      </c>
    </row>
    <row r="2977" spans="1:44" x14ac:dyDescent="0.25">
      <c r="A2977" s="178"/>
      <c r="B2977" s="55" t="str">
        <f>_xlfn.IFNA(VLOOKUP(A2977,'Ajánlatkérő(k) adatai'!$B$4:$C$205,2,0),"")</f>
        <v/>
      </c>
      <c r="C2977" s="178"/>
      <c r="D2977" s="55" t="str">
        <f>_xlfn.IFNA(VLOOKUP(C2977,'Számlafizető(k) adatai'!$C$4:$D$203,2,0),"")</f>
        <v/>
      </c>
      <c r="E2977" s="55" t="str">
        <f>_xlfn.IFNA(VLOOKUP(C2977,'Számlafizető(k) adatai'!$C$4:$M$203,11,0),"")</f>
        <v/>
      </c>
      <c r="F2977" s="178"/>
      <c r="G2977" s="178"/>
      <c r="H2977" s="178"/>
      <c r="I2977" s="55" t="str">
        <f>IF(F2977="","",VLOOKUP(LEFT(F2977,5),'Technikai cellák'!B:C,2,0))</f>
        <v/>
      </c>
      <c r="J2977" s="55" t="str">
        <f>IF(F2977="","",VLOOKUP(I2977,'Technikai cellák'!$C$1:$D$12,2,0))</f>
        <v/>
      </c>
      <c r="K2977" s="179"/>
      <c r="L2977" s="67" t="str">
        <f t="shared" si="911"/>
        <v/>
      </c>
      <c r="M2977" s="68">
        <f t="shared" si="912"/>
        <v>0</v>
      </c>
      <c r="N2977" s="66">
        <f t="shared" si="913"/>
        <v>0</v>
      </c>
      <c r="O2977" s="152"/>
      <c r="P2977" s="172">
        <f t="shared" si="910"/>
        <v>0</v>
      </c>
      <c r="Q2977" s="69">
        <f t="shared" si="914"/>
        <v>0</v>
      </c>
      <c r="R2977" s="62">
        <f t="shared" si="915"/>
        <v>0</v>
      </c>
      <c r="S2977" s="153"/>
      <c r="T2977" s="118" t="str">
        <f t="shared" si="916"/>
        <v/>
      </c>
      <c r="U2977" s="154"/>
      <c r="V2977" s="154"/>
      <c r="W2977" s="154"/>
      <c r="X2977" s="154"/>
      <c r="Y2977" s="154"/>
      <c r="Z2977" s="154"/>
      <c r="AA2977" s="154"/>
      <c r="AB2977" s="154"/>
      <c r="AC2977" s="154"/>
      <c r="AD2977" s="154"/>
      <c r="AE2977" s="154"/>
      <c r="AF2977" s="154"/>
      <c r="AG2977" s="63">
        <f t="shared" si="917"/>
        <v>0</v>
      </c>
      <c r="AH2977" s="56">
        <f t="shared" si="918"/>
        <v>0</v>
      </c>
      <c r="AI2977" s="56">
        <f t="shared" si="919"/>
        <v>0</v>
      </c>
      <c r="AJ2977" s="56">
        <f t="shared" si="920"/>
        <v>0</v>
      </c>
      <c r="AK2977" s="56">
        <f t="shared" si="921"/>
        <v>0</v>
      </c>
      <c r="AL2977" s="56">
        <f t="shared" si="922"/>
        <v>0</v>
      </c>
      <c r="AM2977" s="56">
        <f t="shared" si="923"/>
        <v>0</v>
      </c>
      <c r="AN2977" s="56">
        <f t="shared" si="924"/>
        <v>0</v>
      </c>
      <c r="AO2977" s="56">
        <f t="shared" si="925"/>
        <v>0</v>
      </c>
      <c r="AP2977" s="56">
        <f t="shared" si="926"/>
        <v>0</v>
      </c>
      <c r="AQ2977" s="56">
        <f t="shared" si="927"/>
        <v>0</v>
      </c>
      <c r="AR2977" s="86">
        <f t="shared" si="928"/>
        <v>0</v>
      </c>
    </row>
    <row r="2978" spans="1:44" x14ac:dyDescent="0.25">
      <c r="A2978" s="178"/>
      <c r="B2978" s="55" t="str">
        <f>_xlfn.IFNA(VLOOKUP(A2978,'Ajánlatkérő(k) adatai'!$B$4:$C$205,2,0),"")</f>
        <v/>
      </c>
      <c r="C2978" s="178"/>
      <c r="D2978" s="55" t="str">
        <f>_xlfn.IFNA(VLOOKUP(C2978,'Számlafizető(k) adatai'!$C$4:$D$203,2,0),"")</f>
        <v/>
      </c>
      <c r="E2978" s="55" t="str">
        <f>_xlfn.IFNA(VLOOKUP(C2978,'Számlafizető(k) adatai'!$C$4:$M$203,11,0),"")</f>
        <v/>
      </c>
      <c r="F2978" s="178"/>
      <c r="G2978" s="178"/>
      <c r="H2978" s="178"/>
      <c r="I2978" s="55" t="str">
        <f>IF(F2978="","",VLOOKUP(LEFT(F2978,5),'Technikai cellák'!B:C,2,0))</f>
        <v/>
      </c>
      <c r="J2978" s="55" t="str">
        <f>IF(F2978="","",VLOOKUP(I2978,'Technikai cellák'!$C$1:$D$12,2,0))</f>
        <v/>
      </c>
      <c r="K2978" s="179"/>
      <c r="L2978" s="67" t="str">
        <f t="shared" si="911"/>
        <v/>
      </c>
      <c r="M2978" s="68">
        <f t="shared" si="912"/>
        <v>0</v>
      </c>
      <c r="N2978" s="66">
        <f t="shared" si="913"/>
        <v>0</v>
      </c>
      <c r="O2978" s="152"/>
      <c r="P2978" s="172">
        <f t="shared" si="910"/>
        <v>0</v>
      </c>
      <c r="Q2978" s="69">
        <f t="shared" si="914"/>
        <v>0</v>
      </c>
      <c r="R2978" s="62">
        <f t="shared" si="915"/>
        <v>0</v>
      </c>
      <c r="S2978" s="153"/>
      <c r="T2978" s="118" t="str">
        <f t="shared" si="916"/>
        <v/>
      </c>
      <c r="U2978" s="154"/>
      <c r="V2978" s="154"/>
      <c r="W2978" s="154"/>
      <c r="X2978" s="154"/>
      <c r="Y2978" s="154"/>
      <c r="Z2978" s="154"/>
      <c r="AA2978" s="154"/>
      <c r="AB2978" s="154"/>
      <c r="AC2978" s="154"/>
      <c r="AD2978" s="154"/>
      <c r="AE2978" s="154"/>
      <c r="AF2978" s="154"/>
      <c r="AG2978" s="63">
        <f t="shared" si="917"/>
        <v>0</v>
      </c>
      <c r="AH2978" s="56">
        <f t="shared" si="918"/>
        <v>0</v>
      </c>
      <c r="AI2978" s="56">
        <f t="shared" si="919"/>
        <v>0</v>
      </c>
      <c r="AJ2978" s="56">
        <f t="shared" si="920"/>
        <v>0</v>
      </c>
      <c r="AK2978" s="56">
        <f t="shared" si="921"/>
        <v>0</v>
      </c>
      <c r="AL2978" s="56">
        <f t="shared" si="922"/>
        <v>0</v>
      </c>
      <c r="AM2978" s="56">
        <f t="shared" si="923"/>
        <v>0</v>
      </c>
      <c r="AN2978" s="56">
        <f t="shared" si="924"/>
        <v>0</v>
      </c>
      <c r="AO2978" s="56">
        <f t="shared" si="925"/>
        <v>0</v>
      </c>
      <c r="AP2978" s="56">
        <f t="shared" si="926"/>
        <v>0</v>
      </c>
      <c r="AQ2978" s="56">
        <f t="shared" si="927"/>
        <v>0</v>
      </c>
      <c r="AR2978" s="86">
        <f t="shared" si="928"/>
        <v>0</v>
      </c>
    </row>
    <row r="2979" spans="1:44" x14ac:dyDescent="0.25">
      <c r="A2979" s="178"/>
      <c r="B2979" s="55" t="str">
        <f>_xlfn.IFNA(VLOOKUP(A2979,'Ajánlatkérő(k) adatai'!$B$4:$C$205,2,0),"")</f>
        <v/>
      </c>
      <c r="C2979" s="178"/>
      <c r="D2979" s="55" t="str">
        <f>_xlfn.IFNA(VLOOKUP(C2979,'Számlafizető(k) adatai'!$C$4:$D$203,2,0),"")</f>
        <v/>
      </c>
      <c r="E2979" s="55" t="str">
        <f>_xlfn.IFNA(VLOOKUP(C2979,'Számlafizető(k) adatai'!$C$4:$M$203,11,0),"")</f>
        <v/>
      </c>
      <c r="F2979" s="178"/>
      <c r="G2979" s="178"/>
      <c r="H2979" s="178"/>
      <c r="I2979" s="55" t="str">
        <f>IF(F2979="","",VLOOKUP(LEFT(F2979,5),'Technikai cellák'!B:C,2,0))</f>
        <v/>
      </c>
      <c r="J2979" s="55" t="str">
        <f>IF(F2979="","",VLOOKUP(I2979,'Technikai cellák'!$C$1:$D$12,2,0))</f>
        <v/>
      </c>
      <c r="K2979" s="179"/>
      <c r="L2979" s="67" t="str">
        <f t="shared" si="911"/>
        <v/>
      </c>
      <c r="M2979" s="68">
        <f t="shared" si="912"/>
        <v>0</v>
      </c>
      <c r="N2979" s="66">
        <f t="shared" si="913"/>
        <v>0</v>
      </c>
      <c r="O2979" s="152"/>
      <c r="P2979" s="172">
        <f t="shared" si="910"/>
        <v>0</v>
      </c>
      <c r="Q2979" s="69">
        <f t="shared" si="914"/>
        <v>0</v>
      </c>
      <c r="R2979" s="62">
        <f t="shared" si="915"/>
        <v>0</v>
      </c>
      <c r="S2979" s="153"/>
      <c r="T2979" s="118" t="str">
        <f t="shared" si="916"/>
        <v/>
      </c>
      <c r="U2979" s="154"/>
      <c r="V2979" s="154"/>
      <c r="W2979" s="154"/>
      <c r="X2979" s="154"/>
      <c r="Y2979" s="154"/>
      <c r="Z2979" s="154"/>
      <c r="AA2979" s="154"/>
      <c r="AB2979" s="154"/>
      <c r="AC2979" s="154"/>
      <c r="AD2979" s="154"/>
      <c r="AE2979" s="154"/>
      <c r="AF2979" s="154"/>
      <c r="AG2979" s="63">
        <f t="shared" si="917"/>
        <v>0</v>
      </c>
      <c r="AH2979" s="56">
        <f t="shared" si="918"/>
        <v>0</v>
      </c>
      <c r="AI2979" s="56">
        <f t="shared" si="919"/>
        <v>0</v>
      </c>
      <c r="AJ2979" s="56">
        <f t="shared" si="920"/>
        <v>0</v>
      </c>
      <c r="AK2979" s="56">
        <f t="shared" si="921"/>
        <v>0</v>
      </c>
      <c r="AL2979" s="56">
        <f t="shared" si="922"/>
        <v>0</v>
      </c>
      <c r="AM2979" s="56">
        <f t="shared" si="923"/>
        <v>0</v>
      </c>
      <c r="AN2979" s="56">
        <f t="shared" si="924"/>
        <v>0</v>
      </c>
      <c r="AO2979" s="56">
        <f t="shared" si="925"/>
        <v>0</v>
      </c>
      <c r="AP2979" s="56">
        <f t="shared" si="926"/>
        <v>0</v>
      </c>
      <c r="AQ2979" s="56">
        <f t="shared" si="927"/>
        <v>0</v>
      </c>
      <c r="AR2979" s="86">
        <f t="shared" si="928"/>
        <v>0</v>
      </c>
    </row>
    <row r="2980" spans="1:44" x14ac:dyDescent="0.25">
      <c r="A2980" s="178"/>
      <c r="B2980" s="55" t="str">
        <f>_xlfn.IFNA(VLOOKUP(A2980,'Ajánlatkérő(k) adatai'!$B$4:$C$205,2,0),"")</f>
        <v/>
      </c>
      <c r="C2980" s="178"/>
      <c r="D2980" s="55" t="str">
        <f>_xlfn.IFNA(VLOOKUP(C2980,'Számlafizető(k) adatai'!$C$4:$D$203,2,0),"")</f>
        <v/>
      </c>
      <c r="E2980" s="55" t="str">
        <f>_xlfn.IFNA(VLOOKUP(C2980,'Számlafizető(k) adatai'!$C$4:$M$203,11,0),"")</f>
        <v/>
      </c>
      <c r="F2980" s="178"/>
      <c r="G2980" s="178"/>
      <c r="H2980" s="178"/>
      <c r="I2980" s="55" t="str">
        <f>IF(F2980="","",VLOOKUP(LEFT(F2980,5),'Technikai cellák'!B:C,2,0))</f>
        <v/>
      </c>
      <c r="J2980" s="55" t="str">
        <f>IF(F2980="","",VLOOKUP(I2980,'Technikai cellák'!$C$1:$D$12,2,0))</f>
        <v/>
      </c>
      <c r="K2980" s="179"/>
      <c r="L2980" s="67" t="str">
        <f t="shared" si="911"/>
        <v/>
      </c>
      <c r="M2980" s="68">
        <f t="shared" si="912"/>
        <v>0</v>
      </c>
      <c r="N2980" s="66">
        <f t="shared" si="913"/>
        <v>0</v>
      </c>
      <c r="O2980" s="152"/>
      <c r="P2980" s="172">
        <f t="shared" si="910"/>
        <v>0</v>
      </c>
      <c r="Q2980" s="69">
        <f t="shared" si="914"/>
        <v>0</v>
      </c>
      <c r="R2980" s="62">
        <f t="shared" si="915"/>
        <v>0</v>
      </c>
      <c r="S2980" s="153"/>
      <c r="T2980" s="118" t="str">
        <f t="shared" si="916"/>
        <v/>
      </c>
      <c r="U2980" s="154"/>
      <c r="V2980" s="154"/>
      <c r="W2980" s="154"/>
      <c r="X2980" s="154"/>
      <c r="Y2980" s="154"/>
      <c r="Z2980" s="154"/>
      <c r="AA2980" s="154"/>
      <c r="AB2980" s="154"/>
      <c r="AC2980" s="154"/>
      <c r="AD2980" s="154"/>
      <c r="AE2980" s="154"/>
      <c r="AF2980" s="154"/>
      <c r="AG2980" s="63">
        <f t="shared" si="917"/>
        <v>0</v>
      </c>
      <c r="AH2980" s="56">
        <f t="shared" si="918"/>
        <v>0</v>
      </c>
      <c r="AI2980" s="56">
        <f t="shared" si="919"/>
        <v>0</v>
      </c>
      <c r="AJ2980" s="56">
        <f t="shared" si="920"/>
        <v>0</v>
      </c>
      <c r="AK2980" s="56">
        <f t="shared" si="921"/>
        <v>0</v>
      </c>
      <c r="AL2980" s="56">
        <f t="shared" si="922"/>
        <v>0</v>
      </c>
      <c r="AM2980" s="56">
        <f t="shared" si="923"/>
        <v>0</v>
      </c>
      <c r="AN2980" s="56">
        <f t="shared" si="924"/>
        <v>0</v>
      </c>
      <c r="AO2980" s="56">
        <f t="shared" si="925"/>
        <v>0</v>
      </c>
      <c r="AP2980" s="56">
        <f t="shared" si="926"/>
        <v>0</v>
      </c>
      <c r="AQ2980" s="56">
        <f t="shared" si="927"/>
        <v>0</v>
      </c>
      <c r="AR2980" s="86">
        <f t="shared" si="928"/>
        <v>0</v>
      </c>
    </row>
    <row r="2981" spans="1:44" x14ac:dyDescent="0.25">
      <c r="A2981" s="178"/>
      <c r="B2981" s="55" t="str">
        <f>_xlfn.IFNA(VLOOKUP(A2981,'Ajánlatkérő(k) adatai'!$B$4:$C$205,2,0),"")</f>
        <v/>
      </c>
      <c r="C2981" s="178"/>
      <c r="D2981" s="55" t="str">
        <f>_xlfn.IFNA(VLOOKUP(C2981,'Számlafizető(k) adatai'!$C$4:$D$203,2,0),"")</f>
        <v/>
      </c>
      <c r="E2981" s="55" t="str">
        <f>_xlfn.IFNA(VLOOKUP(C2981,'Számlafizető(k) adatai'!$C$4:$M$203,11,0),"")</f>
        <v/>
      </c>
      <c r="F2981" s="178"/>
      <c r="G2981" s="178"/>
      <c r="H2981" s="178"/>
      <c r="I2981" s="55" t="str">
        <f>IF(F2981="","",VLOOKUP(LEFT(F2981,5),'Technikai cellák'!B:C,2,0))</f>
        <v/>
      </c>
      <c r="J2981" s="55" t="str">
        <f>IF(F2981="","",VLOOKUP(I2981,'Technikai cellák'!$C$1:$D$12,2,0))</f>
        <v/>
      </c>
      <c r="K2981" s="179"/>
      <c r="L2981" s="67" t="str">
        <f t="shared" si="911"/>
        <v/>
      </c>
      <c r="M2981" s="68">
        <f t="shared" si="912"/>
        <v>0</v>
      </c>
      <c r="N2981" s="66">
        <f t="shared" si="913"/>
        <v>0</v>
      </c>
      <c r="O2981" s="152"/>
      <c r="P2981" s="172">
        <f t="shared" si="910"/>
        <v>0</v>
      </c>
      <c r="Q2981" s="69">
        <f t="shared" si="914"/>
        <v>0</v>
      </c>
      <c r="R2981" s="62">
        <f t="shared" si="915"/>
        <v>0</v>
      </c>
      <c r="S2981" s="153"/>
      <c r="T2981" s="118" t="str">
        <f t="shared" si="916"/>
        <v/>
      </c>
      <c r="U2981" s="154"/>
      <c r="V2981" s="154"/>
      <c r="W2981" s="154"/>
      <c r="X2981" s="154"/>
      <c r="Y2981" s="154"/>
      <c r="Z2981" s="154"/>
      <c r="AA2981" s="154"/>
      <c r="AB2981" s="154"/>
      <c r="AC2981" s="154"/>
      <c r="AD2981" s="154"/>
      <c r="AE2981" s="154"/>
      <c r="AF2981" s="154"/>
      <c r="AG2981" s="63">
        <f t="shared" si="917"/>
        <v>0</v>
      </c>
      <c r="AH2981" s="56">
        <f t="shared" si="918"/>
        <v>0</v>
      </c>
      <c r="AI2981" s="56">
        <f t="shared" si="919"/>
        <v>0</v>
      </c>
      <c r="AJ2981" s="56">
        <f t="shared" si="920"/>
        <v>0</v>
      </c>
      <c r="AK2981" s="56">
        <f t="shared" si="921"/>
        <v>0</v>
      </c>
      <c r="AL2981" s="56">
        <f t="shared" si="922"/>
        <v>0</v>
      </c>
      <c r="AM2981" s="56">
        <f t="shared" si="923"/>
        <v>0</v>
      </c>
      <c r="AN2981" s="56">
        <f t="shared" si="924"/>
        <v>0</v>
      </c>
      <c r="AO2981" s="56">
        <f t="shared" si="925"/>
        <v>0</v>
      </c>
      <c r="AP2981" s="56">
        <f t="shared" si="926"/>
        <v>0</v>
      </c>
      <c r="AQ2981" s="56">
        <f t="shared" si="927"/>
        <v>0</v>
      </c>
      <c r="AR2981" s="86">
        <f t="shared" si="928"/>
        <v>0</v>
      </c>
    </row>
    <row r="2982" spans="1:44" x14ac:dyDescent="0.25">
      <c r="A2982" s="178"/>
      <c r="B2982" s="55" t="str">
        <f>_xlfn.IFNA(VLOOKUP(A2982,'Ajánlatkérő(k) adatai'!$B$4:$C$205,2,0),"")</f>
        <v/>
      </c>
      <c r="C2982" s="178"/>
      <c r="D2982" s="55" t="str">
        <f>_xlfn.IFNA(VLOOKUP(C2982,'Számlafizető(k) adatai'!$C$4:$D$203,2,0),"")</f>
        <v/>
      </c>
      <c r="E2982" s="55" t="str">
        <f>_xlfn.IFNA(VLOOKUP(C2982,'Számlafizető(k) adatai'!$C$4:$M$203,11,0),"")</f>
        <v/>
      </c>
      <c r="F2982" s="178"/>
      <c r="G2982" s="178"/>
      <c r="H2982" s="178"/>
      <c r="I2982" s="55" t="str">
        <f>IF(F2982="","",VLOOKUP(LEFT(F2982,5),'Technikai cellák'!B:C,2,0))</f>
        <v/>
      </c>
      <c r="J2982" s="55" t="str">
        <f>IF(F2982="","",VLOOKUP(I2982,'Technikai cellák'!$C$1:$D$12,2,0))</f>
        <v/>
      </c>
      <c r="K2982" s="179"/>
      <c r="L2982" s="67" t="str">
        <f t="shared" si="911"/>
        <v/>
      </c>
      <c r="M2982" s="68">
        <f t="shared" si="912"/>
        <v>0</v>
      </c>
      <c r="N2982" s="66">
        <f t="shared" si="913"/>
        <v>0</v>
      </c>
      <c r="O2982" s="152"/>
      <c r="P2982" s="172">
        <f t="shared" si="910"/>
        <v>0</v>
      </c>
      <c r="Q2982" s="69">
        <f t="shared" si="914"/>
        <v>0</v>
      </c>
      <c r="R2982" s="62">
        <f t="shared" si="915"/>
        <v>0</v>
      </c>
      <c r="S2982" s="153"/>
      <c r="T2982" s="118" t="str">
        <f t="shared" si="916"/>
        <v/>
      </c>
      <c r="U2982" s="154"/>
      <c r="V2982" s="154"/>
      <c r="W2982" s="154"/>
      <c r="X2982" s="154"/>
      <c r="Y2982" s="154"/>
      <c r="Z2982" s="154"/>
      <c r="AA2982" s="154"/>
      <c r="AB2982" s="154"/>
      <c r="AC2982" s="154"/>
      <c r="AD2982" s="154"/>
      <c r="AE2982" s="154"/>
      <c r="AF2982" s="154"/>
      <c r="AG2982" s="63">
        <f t="shared" si="917"/>
        <v>0</v>
      </c>
      <c r="AH2982" s="56">
        <f t="shared" si="918"/>
        <v>0</v>
      </c>
      <c r="AI2982" s="56">
        <f t="shared" si="919"/>
        <v>0</v>
      </c>
      <c r="AJ2982" s="56">
        <f t="shared" si="920"/>
        <v>0</v>
      </c>
      <c r="AK2982" s="56">
        <f t="shared" si="921"/>
        <v>0</v>
      </c>
      <c r="AL2982" s="56">
        <f t="shared" si="922"/>
        <v>0</v>
      </c>
      <c r="AM2982" s="56">
        <f t="shared" si="923"/>
        <v>0</v>
      </c>
      <c r="AN2982" s="56">
        <f t="shared" si="924"/>
        <v>0</v>
      </c>
      <c r="AO2982" s="56">
        <f t="shared" si="925"/>
        <v>0</v>
      </c>
      <c r="AP2982" s="56">
        <f t="shared" si="926"/>
        <v>0</v>
      </c>
      <c r="AQ2982" s="56">
        <f t="shared" si="927"/>
        <v>0</v>
      </c>
      <c r="AR2982" s="86">
        <f t="shared" si="928"/>
        <v>0</v>
      </c>
    </row>
    <row r="2983" spans="1:44" x14ac:dyDescent="0.25">
      <c r="A2983" s="178"/>
      <c r="B2983" s="55" t="str">
        <f>_xlfn.IFNA(VLOOKUP(A2983,'Ajánlatkérő(k) adatai'!$B$4:$C$205,2,0),"")</f>
        <v/>
      </c>
      <c r="C2983" s="178"/>
      <c r="D2983" s="55" t="str">
        <f>_xlfn.IFNA(VLOOKUP(C2983,'Számlafizető(k) adatai'!$C$4:$D$203,2,0),"")</f>
        <v/>
      </c>
      <c r="E2983" s="55" t="str">
        <f>_xlfn.IFNA(VLOOKUP(C2983,'Számlafizető(k) adatai'!$C$4:$M$203,11,0),"")</f>
        <v/>
      </c>
      <c r="F2983" s="178"/>
      <c r="G2983" s="178"/>
      <c r="H2983" s="178"/>
      <c r="I2983" s="55" t="str">
        <f>IF(F2983="","",VLOOKUP(LEFT(F2983,5),'Technikai cellák'!B:C,2,0))</f>
        <v/>
      </c>
      <c r="J2983" s="55" t="str">
        <f>IF(F2983="","",VLOOKUP(I2983,'Technikai cellák'!$C$1:$D$12,2,0))</f>
        <v/>
      </c>
      <c r="K2983" s="179"/>
      <c r="L2983" s="67" t="str">
        <f t="shared" si="911"/>
        <v/>
      </c>
      <c r="M2983" s="68">
        <f t="shared" si="912"/>
        <v>0</v>
      </c>
      <c r="N2983" s="66">
        <f t="shared" si="913"/>
        <v>0</v>
      </c>
      <c r="O2983" s="152"/>
      <c r="P2983" s="172">
        <f t="shared" si="910"/>
        <v>0</v>
      </c>
      <c r="Q2983" s="69">
        <f t="shared" si="914"/>
        <v>0</v>
      </c>
      <c r="R2983" s="62">
        <f t="shared" si="915"/>
        <v>0</v>
      </c>
      <c r="S2983" s="153"/>
      <c r="T2983" s="118" t="str">
        <f t="shared" si="916"/>
        <v/>
      </c>
      <c r="U2983" s="154"/>
      <c r="V2983" s="154"/>
      <c r="W2983" s="154"/>
      <c r="X2983" s="154"/>
      <c r="Y2983" s="154"/>
      <c r="Z2983" s="154"/>
      <c r="AA2983" s="154"/>
      <c r="AB2983" s="154"/>
      <c r="AC2983" s="154"/>
      <c r="AD2983" s="154"/>
      <c r="AE2983" s="154"/>
      <c r="AF2983" s="154"/>
      <c r="AG2983" s="63">
        <f t="shared" si="917"/>
        <v>0</v>
      </c>
      <c r="AH2983" s="56">
        <f t="shared" si="918"/>
        <v>0</v>
      </c>
      <c r="AI2983" s="56">
        <f t="shared" si="919"/>
        <v>0</v>
      </c>
      <c r="AJ2983" s="56">
        <f t="shared" si="920"/>
        <v>0</v>
      </c>
      <c r="AK2983" s="56">
        <f t="shared" si="921"/>
        <v>0</v>
      </c>
      <c r="AL2983" s="56">
        <f t="shared" si="922"/>
        <v>0</v>
      </c>
      <c r="AM2983" s="56">
        <f t="shared" si="923"/>
        <v>0</v>
      </c>
      <c r="AN2983" s="56">
        <f t="shared" si="924"/>
        <v>0</v>
      </c>
      <c r="AO2983" s="56">
        <f t="shared" si="925"/>
        <v>0</v>
      </c>
      <c r="AP2983" s="56">
        <f t="shared" si="926"/>
        <v>0</v>
      </c>
      <c r="AQ2983" s="56">
        <f t="shared" si="927"/>
        <v>0</v>
      </c>
      <c r="AR2983" s="86">
        <f t="shared" si="928"/>
        <v>0</v>
      </c>
    </row>
    <row r="2984" spans="1:44" x14ac:dyDescent="0.25">
      <c r="A2984" s="178"/>
      <c r="B2984" s="55" t="str">
        <f>_xlfn.IFNA(VLOOKUP(A2984,'Ajánlatkérő(k) adatai'!$B$4:$C$205,2,0),"")</f>
        <v/>
      </c>
      <c r="C2984" s="178"/>
      <c r="D2984" s="55" t="str">
        <f>_xlfn.IFNA(VLOOKUP(C2984,'Számlafizető(k) adatai'!$C$4:$D$203,2,0),"")</f>
        <v/>
      </c>
      <c r="E2984" s="55" t="str">
        <f>_xlfn.IFNA(VLOOKUP(C2984,'Számlafizető(k) adatai'!$C$4:$M$203,11,0),"")</f>
        <v/>
      </c>
      <c r="F2984" s="178"/>
      <c r="G2984" s="178"/>
      <c r="H2984" s="178"/>
      <c r="I2984" s="55" t="str">
        <f>IF(F2984="","",VLOOKUP(LEFT(F2984,5),'Technikai cellák'!B:C,2,0))</f>
        <v/>
      </c>
      <c r="J2984" s="55" t="str">
        <f>IF(F2984="","",VLOOKUP(I2984,'Technikai cellák'!$C$1:$D$12,2,0))</f>
        <v/>
      </c>
      <c r="K2984" s="179"/>
      <c r="L2984" s="67" t="str">
        <f t="shared" si="911"/>
        <v/>
      </c>
      <c r="M2984" s="68">
        <f t="shared" si="912"/>
        <v>0</v>
      </c>
      <c r="N2984" s="66">
        <f t="shared" si="913"/>
        <v>0</v>
      </c>
      <c r="O2984" s="152"/>
      <c r="P2984" s="172">
        <f t="shared" si="910"/>
        <v>0</v>
      </c>
      <c r="Q2984" s="69">
        <f t="shared" si="914"/>
        <v>0</v>
      </c>
      <c r="R2984" s="62">
        <f t="shared" si="915"/>
        <v>0</v>
      </c>
      <c r="S2984" s="153"/>
      <c r="T2984" s="118" t="str">
        <f t="shared" si="916"/>
        <v/>
      </c>
      <c r="U2984" s="154"/>
      <c r="V2984" s="154"/>
      <c r="W2984" s="154"/>
      <c r="X2984" s="154"/>
      <c r="Y2984" s="154"/>
      <c r="Z2984" s="154"/>
      <c r="AA2984" s="154"/>
      <c r="AB2984" s="154"/>
      <c r="AC2984" s="154"/>
      <c r="AD2984" s="154"/>
      <c r="AE2984" s="154"/>
      <c r="AF2984" s="154"/>
      <c r="AG2984" s="63">
        <f t="shared" si="917"/>
        <v>0</v>
      </c>
      <c r="AH2984" s="56">
        <f t="shared" si="918"/>
        <v>0</v>
      </c>
      <c r="AI2984" s="56">
        <f t="shared" si="919"/>
        <v>0</v>
      </c>
      <c r="AJ2984" s="56">
        <f t="shared" si="920"/>
        <v>0</v>
      </c>
      <c r="AK2984" s="56">
        <f t="shared" si="921"/>
        <v>0</v>
      </c>
      <c r="AL2984" s="56">
        <f t="shared" si="922"/>
        <v>0</v>
      </c>
      <c r="AM2984" s="56">
        <f t="shared" si="923"/>
        <v>0</v>
      </c>
      <c r="AN2984" s="56">
        <f t="shared" si="924"/>
        <v>0</v>
      </c>
      <c r="AO2984" s="56">
        <f t="shared" si="925"/>
        <v>0</v>
      </c>
      <c r="AP2984" s="56">
        <f t="shared" si="926"/>
        <v>0</v>
      </c>
      <c r="AQ2984" s="56">
        <f t="shared" si="927"/>
        <v>0</v>
      </c>
      <c r="AR2984" s="86">
        <f t="shared" si="928"/>
        <v>0</v>
      </c>
    </row>
    <row r="2985" spans="1:44" x14ac:dyDescent="0.25">
      <c r="A2985" s="178"/>
      <c r="B2985" s="55" t="str">
        <f>_xlfn.IFNA(VLOOKUP(A2985,'Ajánlatkérő(k) adatai'!$B$4:$C$205,2,0),"")</f>
        <v/>
      </c>
      <c r="C2985" s="178"/>
      <c r="D2985" s="55" t="str">
        <f>_xlfn.IFNA(VLOOKUP(C2985,'Számlafizető(k) adatai'!$C$4:$D$203,2,0),"")</f>
        <v/>
      </c>
      <c r="E2985" s="55" t="str">
        <f>_xlfn.IFNA(VLOOKUP(C2985,'Számlafizető(k) adatai'!$C$4:$M$203,11,0),"")</f>
        <v/>
      </c>
      <c r="F2985" s="178"/>
      <c r="G2985" s="178"/>
      <c r="H2985" s="178"/>
      <c r="I2985" s="55" t="str">
        <f>IF(F2985="","",VLOOKUP(LEFT(F2985,5),'Technikai cellák'!B:C,2,0))</f>
        <v/>
      </c>
      <c r="J2985" s="55" t="str">
        <f>IF(F2985="","",VLOOKUP(I2985,'Technikai cellák'!$C$1:$D$12,2,0))</f>
        <v/>
      </c>
      <c r="K2985" s="179"/>
      <c r="L2985" s="67" t="str">
        <f t="shared" si="911"/>
        <v/>
      </c>
      <c r="M2985" s="68">
        <f t="shared" si="912"/>
        <v>0</v>
      </c>
      <c r="N2985" s="66">
        <f t="shared" si="913"/>
        <v>0</v>
      </c>
      <c r="O2985" s="152"/>
      <c r="P2985" s="172">
        <f t="shared" si="910"/>
        <v>0</v>
      </c>
      <c r="Q2985" s="69">
        <f t="shared" si="914"/>
        <v>0</v>
      </c>
      <c r="R2985" s="62">
        <f t="shared" si="915"/>
        <v>0</v>
      </c>
      <c r="S2985" s="153"/>
      <c r="T2985" s="118" t="str">
        <f t="shared" si="916"/>
        <v/>
      </c>
      <c r="U2985" s="154"/>
      <c r="V2985" s="154"/>
      <c r="W2985" s="154"/>
      <c r="X2985" s="154"/>
      <c r="Y2985" s="154"/>
      <c r="Z2985" s="154"/>
      <c r="AA2985" s="154"/>
      <c r="AB2985" s="154"/>
      <c r="AC2985" s="154"/>
      <c r="AD2985" s="154"/>
      <c r="AE2985" s="154"/>
      <c r="AF2985" s="154"/>
      <c r="AG2985" s="63">
        <f t="shared" si="917"/>
        <v>0</v>
      </c>
      <c r="AH2985" s="56">
        <f t="shared" si="918"/>
        <v>0</v>
      </c>
      <c r="AI2985" s="56">
        <f t="shared" si="919"/>
        <v>0</v>
      </c>
      <c r="AJ2985" s="56">
        <f t="shared" si="920"/>
        <v>0</v>
      </c>
      <c r="AK2985" s="56">
        <f t="shared" si="921"/>
        <v>0</v>
      </c>
      <c r="AL2985" s="56">
        <f t="shared" si="922"/>
        <v>0</v>
      </c>
      <c r="AM2985" s="56">
        <f t="shared" si="923"/>
        <v>0</v>
      </c>
      <c r="AN2985" s="56">
        <f t="shared" si="924"/>
        <v>0</v>
      </c>
      <c r="AO2985" s="56">
        <f t="shared" si="925"/>
        <v>0</v>
      </c>
      <c r="AP2985" s="56">
        <f t="shared" si="926"/>
        <v>0</v>
      </c>
      <c r="AQ2985" s="56">
        <f t="shared" si="927"/>
        <v>0</v>
      </c>
      <c r="AR2985" s="86">
        <f t="shared" si="928"/>
        <v>0</v>
      </c>
    </row>
    <row r="2986" spans="1:44" x14ac:dyDescent="0.25">
      <c r="A2986" s="178"/>
      <c r="B2986" s="55" t="str">
        <f>_xlfn.IFNA(VLOOKUP(A2986,'Ajánlatkérő(k) adatai'!$B$4:$C$205,2,0),"")</f>
        <v/>
      </c>
      <c r="C2986" s="178"/>
      <c r="D2986" s="55" t="str">
        <f>_xlfn.IFNA(VLOOKUP(C2986,'Számlafizető(k) adatai'!$C$4:$D$203,2,0),"")</f>
        <v/>
      </c>
      <c r="E2986" s="55" t="str">
        <f>_xlfn.IFNA(VLOOKUP(C2986,'Számlafizető(k) adatai'!$C$4:$M$203,11,0),"")</f>
        <v/>
      </c>
      <c r="F2986" s="178"/>
      <c r="G2986" s="178"/>
      <c r="H2986" s="178"/>
      <c r="I2986" s="55" t="str">
        <f>IF(F2986="","",VLOOKUP(LEFT(F2986,5),'Technikai cellák'!B:C,2,0))</f>
        <v/>
      </c>
      <c r="J2986" s="55" t="str">
        <f>IF(F2986="","",VLOOKUP(I2986,'Technikai cellák'!$C$1:$D$12,2,0))</f>
        <v/>
      </c>
      <c r="K2986" s="179"/>
      <c r="L2986" s="67" t="str">
        <f t="shared" si="911"/>
        <v/>
      </c>
      <c r="M2986" s="68">
        <f t="shared" si="912"/>
        <v>0</v>
      </c>
      <c r="N2986" s="66">
        <f t="shared" si="913"/>
        <v>0</v>
      </c>
      <c r="O2986" s="152"/>
      <c r="P2986" s="172">
        <f t="shared" si="910"/>
        <v>0</v>
      </c>
      <c r="Q2986" s="69">
        <f t="shared" si="914"/>
        <v>0</v>
      </c>
      <c r="R2986" s="62">
        <f t="shared" si="915"/>
        <v>0</v>
      </c>
      <c r="S2986" s="153"/>
      <c r="T2986" s="118" t="str">
        <f t="shared" si="916"/>
        <v/>
      </c>
      <c r="U2986" s="154"/>
      <c r="V2986" s="154"/>
      <c r="W2986" s="154"/>
      <c r="X2986" s="154"/>
      <c r="Y2986" s="154"/>
      <c r="Z2986" s="154"/>
      <c r="AA2986" s="154"/>
      <c r="AB2986" s="154"/>
      <c r="AC2986" s="154"/>
      <c r="AD2986" s="154"/>
      <c r="AE2986" s="154"/>
      <c r="AF2986" s="154"/>
      <c r="AG2986" s="63">
        <f t="shared" si="917"/>
        <v>0</v>
      </c>
      <c r="AH2986" s="56">
        <f t="shared" si="918"/>
        <v>0</v>
      </c>
      <c r="AI2986" s="56">
        <f t="shared" si="919"/>
        <v>0</v>
      </c>
      <c r="AJ2986" s="56">
        <f t="shared" si="920"/>
        <v>0</v>
      </c>
      <c r="AK2986" s="56">
        <f t="shared" si="921"/>
        <v>0</v>
      </c>
      <c r="AL2986" s="56">
        <f t="shared" si="922"/>
        <v>0</v>
      </c>
      <c r="AM2986" s="56">
        <f t="shared" si="923"/>
        <v>0</v>
      </c>
      <c r="AN2986" s="56">
        <f t="shared" si="924"/>
        <v>0</v>
      </c>
      <c r="AO2986" s="56">
        <f t="shared" si="925"/>
        <v>0</v>
      </c>
      <c r="AP2986" s="56">
        <f t="shared" si="926"/>
        <v>0</v>
      </c>
      <c r="AQ2986" s="56">
        <f t="shared" si="927"/>
        <v>0</v>
      </c>
      <c r="AR2986" s="86">
        <f t="shared" si="928"/>
        <v>0</v>
      </c>
    </row>
    <row r="2987" spans="1:44" x14ac:dyDescent="0.25">
      <c r="A2987" s="178"/>
      <c r="B2987" s="55" t="str">
        <f>_xlfn.IFNA(VLOOKUP(A2987,'Ajánlatkérő(k) adatai'!$B$4:$C$205,2,0),"")</f>
        <v/>
      </c>
      <c r="C2987" s="178"/>
      <c r="D2987" s="55" t="str">
        <f>_xlfn.IFNA(VLOOKUP(C2987,'Számlafizető(k) adatai'!$C$4:$D$203,2,0),"")</f>
        <v/>
      </c>
      <c r="E2987" s="55" t="str">
        <f>_xlfn.IFNA(VLOOKUP(C2987,'Számlafizető(k) adatai'!$C$4:$M$203,11,0),"")</f>
        <v/>
      </c>
      <c r="F2987" s="178"/>
      <c r="G2987" s="178"/>
      <c r="H2987" s="178"/>
      <c r="I2987" s="55" t="str">
        <f>IF(F2987="","",VLOOKUP(LEFT(F2987,5),'Technikai cellák'!B:C,2,0))</f>
        <v/>
      </c>
      <c r="J2987" s="55" t="str">
        <f>IF(F2987="","",VLOOKUP(I2987,'Technikai cellák'!$C$1:$D$12,2,0))</f>
        <v/>
      </c>
      <c r="K2987" s="179"/>
      <c r="L2987" s="67" t="str">
        <f t="shared" si="911"/>
        <v/>
      </c>
      <c r="M2987" s="68">
        <f t="shared" si="912"/>
        <v>0</v>
      </c>
      <c r="N2987" s="66">
        <f t="shared" si="913"/>
        <v>0</v>
      </c>
      <c r="O2987" s="152"/>
      <c r="P2987" s="172">
        <f t="shared" si="910"/>
        <v>0</v>
      </c>
      <c r="Q2987" s="69">
        <f t="shared" si="914"/>
        <v>0</v>
      </c>
      <c r="R2987" s="62">
        <f t="shared" si="915"/>
        <v>0</v>
      </c>
      <c r="S2987" s="153"/>
      <c r="T2987" s="118" t="str">
        <f t="shared" si="916"/>
        <v/>
      </c>
      <c r="U2987" s="154"/>
      <c r="V2987" s="154"/>
      <c r="W2987" s="154"/>
      <c r="X2987" s="154"/>
      <c r="Y2987" s="154"/>
      <c r="Z2987" s="154"/>
      <c r="AA2987" s="154"/>
      <c r="AB2987" s="154"/>
      <c r="AC2987" s="154"/>
      <c r="AD2987" s="154"/>
      <c r="AE2987" s="154"/>
      <c r="AF2987" s="154"/>
      <c r="AG2987" s="63">
        <f t="shared" si="917"/>
        <v>0</v>
      </c>
      <c r="AH2987" s="56">
        <f t="shared" si="918"/>
        <v>0</v>
      </c>
      <c r="AI2987" s="56">
        <f t="shared" si="919"/>
        <v>0</v>
      </c>
      <c r="AJ2987" s="56">
        <f t="shared" si="920"/>
        <v>0</v>
      </c>
      <c r="AK2987" s="56">
        <f t="shared" si="921"/>
        <v>0</v>
      </c>
      <c r="AL2987" s="56">
        <f t="shared" si="922"/>
        <v>0</v>
      </c>
      <c r="AM2987" s="56">
        <f t="shared" si="923"/>
        <v>0</v>
      </c>
      <c r="AN2987" s="56">
        <f t="shared" si="924"/>
        <v>0</v>
      </c>
      <c r="AO2987" s="56">
        <f t="shared" si="925"/>
        <v>0</v>
      </c>
      <c r="AP2987" s="56">
        <f t="shared" si="926"/>
        <v>0</v>
      </c>
      <c r="AQ2987" s="56">
        <f t="shared" si="927"/>
        <v>0</v>
      </c>
      <c r="AR2987" s="86">
        <f t="shared" si="928"/>
        <v>0</v>
      </c>
    </row>
    <row r="2988" spans="1:44" x14ac:dyDescent="0.25">
      <c r="A2988" s="178"/>
      <c r="B2988" s="55" t="str">
        <f>_xlfn.IFNA(VLOOKUP(A2988,'Ajánlatkérő(k) adatai'!$B$4:$C$205,2,0),"")</f>
        <v/>
      </c>
      <c r="C2988" s="178"/>
      <c r="D2988" s="55" t="str">
        <f>_xlfn.IFNA(VLOOKUP(C2988,'Számlafizető(k) adatai'!$C$4:$D$203,2,0),"")</f>
        <v/>
      </c>
      <c r="E2988" s="55" t="str">
        <f>_xlfn.IFNA(VLOOKUP(C2988,'Számlafizető(k) adatai'!$C$4:$M$203,11,0),"")</f>
        <v/>
      </c>
      <c r="F2988" s="178"/>
      <c r="G2988" s="178"/>
      <c r="H2988" s="178"/>
      <c r="I2988" s="55" t="str">
        <f>IF(F2988="","",VLOOKUP(LEFT(F2988,5),'Technikai cellák'!B:C,2,0))</f>
        <v/>
      </c>
      <c r="J2988" s="55" t="str">
        <f>IF(F2988="","",VLOOKUP(I2988,'Technikai cellák'!$C$1:$D$12,2,0))</f>
        <v/>
      </c>
      <c r="K2988" s="179"/>
      <c r="L2988" s="67" t="str">
        <f t="shared" si="911"/>
        <v/>
      </c>
      <c r="M2988" s="68">
        <f t="shared" si="912"/>
        <v>0</v>
      </c>
      <c r="N2988" s="66">
        <f t="shared" si="913"/>
        <v>0</v>
      </c>
      <c r="O2988" s="152"/>
      <c r="P2988" s="172">
        <f t="shared" si="910"/>
        <v>0</v>
      </c>
      <c r="Q2988" s="69">
        <f t="shared" si="914"/>
        <v>0</v>
      </c>
      <c r="R2988" s="62">
        <f t="shared" si="915"/>
        <v>0</v>
      </c>
      <c r="S2988" s="153"/>
      <c r="T2988" s="118" t="str">
        <f t="shared" si="916"/>
        <v/>
      </c>
      <c r="U2988" s="154"/>
      <c r="V2988" s="154"/>
      <c r="W2988" s="154"/>
      <c r="X2988" s="154"/>
      <c r="Y2988" s="154"/>
      <c r="Z2988" s="154"/>
      <c r="AA2988" s="154"/>
      <c r="AB2988" s="154"/>
      <c r="AC2988" s="154"/>
      <c r="AD2988" s="154"/>
      <c r="AE2988" s="154"/>
      <c r="AF2988" s="154"/>
      <c r="AG2988" s="63">
        <f t="shared" si="917"/>
        <v>0</v>
      </c>
      <c r="AH2988" s="56">
        <f t="shared" si="918"/>
        <v>0</v>
      </c>
      <c r="AI2988" s="56">
        <f t="shared" si="919"/>
        <v>0</v>
      </c>
      <c r="AJ2988" s="56">
        <f t="shared" si="920"/>
        <v>0</v>
      </c>
      <c r="AK2988" s="56">
        <f t="shared" si="921"/>
        <v>0</v>
      </c>
      <c r="AL2988" s="56">
        <f t="shared" si="922"/>
        <v>0</v>
      </c>
      <c r="AM2988" s="56">
        <f t="shared" si="923"/>
        <v>0</v>
      </c>
      <c r="AN2988" s="56">
        <f t="shared" si="924"/>
        <v>0</v>
      </c>
      <c r="AO2988" s="56">
        <f t="shared" si="925"/>
        <v>0</v>
      </c>
      <c r="AP2988" s="56">
        <f t="shared" si="926"/>
        <v>0</v>
      </c>
      <c r="AQ2988" s="56">
        <f t="shared" si="927"/>
        <v>0</v>
      </c>
      <c r="AR2988" s="86">
        <f t="shared" si="928"/>
        <v>0</v>
      </c>
    </row>
    <row r="2989" spans="1:44" x14ac:dyDescent="0.25">
      <c r="A2989" s="178"/>
      <c r="B2989" s="55" t="str">
        <f>_xlfn.IFNA(VLOOKUP(A2989,'Ajánlatkérő(k) adatai'!$B$4:$C$205,2,0),"")</f>
        <v/>
      </c>
      <c r="C2989" s="178"/>
      <c r="D2989" s="55" t="str">
        <f>_xlfn.IFNA(VLOOKUP(C2989,'Számlafizető(k) adatai'!$C$4:$D$203,2,0),"")</f>
        <v/>
      </c>
      <c r="E2989" s="55" t="str">
        <f>_xlfn.IFNA(VLOOKUP(C2989,'Számlafizető(k) adatai'!$C$4:$M$203,11,0),"")</f>
        <v/>
      </c>
      <c r="F2989" s="178"/>
      <c r="G2989" s="178"/>
      <c r="H2989" s="178"/>
      <c r="I2989" s="55" t="str">
        <f>IF(F2989="","",VLOOKUP(LEFT(F2989,5),'Technikai cellák'!B:C,2,0))</f>
        <v/>
      </c>
      <c r="J2989" s="55" t="str">
        <f>IF(F2989="","",VLOOKUP(I2989,'Technikai cellák'!$C$1:$D$12,2,0))</f>
        <v/>
      </c>
      <c r="K2989" s="179"/>
      <c r="L2989" s="67" t="str">
        <f t="shared" si="911"/>
        <v/>
      </c>
      <c r="M2989" s="68">
        <f t="shared" si="912"/>
        <v>0</v>
      </c>
      <c r="N2989" s="66">
        <f t="shared" si="913"/>
        <v>0</v>
      </c>
      <c r="O2989" s="152"/>
      <c r="P2989" s="172">
        <f t="shared" si="910"/>
        <v>0</v>
      </c>
      <c r="Q2989" s="69">
        <f t="shared" si="914"/>
        <v>0</v>
      </c>
      <c r="R2989" s="62">
        <f t="shared" si="915"/>
        <v>0</v>
      </c>
      <c r="S2989" s="153"/>
      <c r="T2989" s="118" t="str">
        <f t="shared" si="916"/>
        <v/>
      </c>
      <c r="U2989" s="154"/>
      <c r="V2989" s="154"/>
      <c r="W2989" s="154"/>
      <c r="X2989" s="154"/>
      <c r="Y2989" s="154"/>
      <c r="Z2989" s="154"/>
      <c r="AA2989" s="154"/>
      <c r="AB2989" s="154"/>
      <c r="AC2989" s="154"/>
      <c r="AD2989" s="154"/>
      <c r="AE2989" s="154"/>
      <c r="AF2989" s="154"/>
      <c r="AG2989" s="63">
        <f t="shared" si="917"/>
        <v>0</v>
      </c>
      <c r="AH2989" s="56">
        <f t="shared" si="918"/>
        <v>0</v>
      </c>
      <c r="AI2989" s="56">
        <f t="shared" si="919"/>
        <v>0</v>
      </c>
      <c r="AJ2989" s="56">
        <f t="shared" si="920"/>
        <v>0</v>
      </c>
      <c r="AK2989" s="56">
        <f t="shared" si="921"/>
        <v>0</v>
      </c>
      <c r="AL2989" s="56">
        <f t="shared" si="922"/>
        <v>0</v>
      </c>
      <c r="AM2989" s="56">
        <f t="shared" si="923"/>
        <v>0</v>
      </c>
      <c r="AN2989" s="56">
        <f t="shared" si="924"/>
        <v>0</v>
      </c>
      <c r="AO2989" s="56">
        <f t="shared" si="925"/>
        <v>0</v>
      </c>
      <c r="AP2989" s="56">
        <f t="shared" si="926"/>
        <v>0</v>
      </c>
      <c r="AQ2989" s="56">
        <f t="shared" si="927"/>
        <v>0</v>
      </c>
      <c r="AR2989" s="86">
        <f t="shared" si="928"/>
        <v>0</v>
      </c>
    </row>
    <row r="2990" spans="1:44" x14ac:dyDescent="0.25">
      <c r="A2990" s="178"/>
      <c r="B2990" s="55" t="str">
        <f>_xlfn.IFNA(VLOOKUP(A2990,'Ajánlatkérő(k) adatai'!$B$4:$C$205,2,0),"")</f>
        <v/>
      </c>
      <c r="C2990" s="178"/>
      <c r="D2990" s="55" t="str">
        <f>_xlfn.IFNA(VLOOKUP(C2990,'Számlafizető(k) adatai'!$C$4:$D$203,2,0),"")</f>
        <v/>
      </c>
      <c r="E2990" s="55" t="str">
        <f>_xlfn.IFNA(VLOOKUP(C2990,'Számlafizető(k) adatai'!$C$4:$M$203,11,0),"")</f>
        <v/>
      </c>
      <c r="F2990" s="178"/>
      <c r="G2990" s="178"/>
      <c r="H2990" s="178"/>
      <c r="I2990" s="55" t="str">
        <f>IF(F2990="","",VLOOKUP(LEFT(F2990,5),'Technikai cellák'!B:C,2,0))</f>
        <v/>
      </c>
      <c r="J2990" s="55" t="str">
        <f>IF(F2990="","",VLOOKUP(I2990,'Technikai cellák'!$C$1:$D$12,2,0))</f>
        <v/>
      </c>
      <c r="K2990" s="179"/>
      <c r="L2990" s="67" t="str">
        <f t="shared" si="911"/>
        <v/>
      </c>
      <c r="M2990" s="68">
        <f t="shared" si="912"/>
        <v>0</v>
      </c>
      <c r="N2990" s="66">
        <f t="shared" si="913"/>
        <v>0</v>
      </c>
      <c r="O2990" s="152"/>
      <c r="P2990" s="172">
        <f t="shared" si="910"/>
        <v>0</v>
      </c>
      <c r="Q2990" s="69">
        <f t="shared" si="914"/>
        <v>0</v>
      </c>
      <c r="R2990" s="62">
        <f t="shared" si="915"/>
        <v>0</v>
      </c>
      <c r="S2990" s="153"/>
      <c r="T2990" s="118" t="str">
        <f t="shared" si="916"/>
        <v/>
      </c>
      <c r="U2990" s="154"/>
      <c r="V2990" s="154"/>
      <c r="W2990" s="154"/>
      <c r="X2990" s="154"/>
      <c r="Y2990" s="154"/>
      <c r="Z2990" s="154"/>
      <c r="AA2990" s="154"/>
      <c r="AB2990" s="154"/>
      <c r="AC2990" s="154"/>
      <c r="AD2990" s="154"/>
      <c r="AE2990" s="154"/>
      <c r="AF2990" s="154"/>
      <c r="AG2990" s="63">
        <f t="shared" si="917"/>
        <v>0</v>
      </c>
      <c r="AH2990" s="56">
        <f t="shared" si="918"/>
        <v>0</v>
      </c>
      <c r="AI2990" s="56">
        <f t="shared" si="919"/>
        <v>0</v>
      </c>
      <c r="AJ2990" s="56">
        <f t="shared" si="920"/>
        <v>0</v>
      </c>
      <c r="AK2990" s="56">
        <f t="shared" si="921"/>
        <v>0</v>
      </c>
      <c r="AL2990" s="56">
        <f t="shared" si="922"/>
        <v>0</v>
      </c>
      <c r="AM2990" s="56">
        <f t="shared" si="923"/>
        <v>0</v>
      </c>
      <c r="AN2990" s="56">
        <f t="shared" si="924"/>
        <v>0</v>
      </c>
      <c r="AO2990" s="56">
        <f t="shared" si="925"/>
        <v>0</v>
      </c>
      <c r="AP2990" s="56">
        <f t="shared" si="926"/>
        <v>0</v>
      </c>
      <c r="AQ2990" s="56">
        <f t="shared" si="927"/>
        <v>0</v>
      </c>
      <c r="AR2990" s="86">
        <f t="shared" si="928"/>
        <v>0</v>
      </c>
    </row>
    <row r="2991" spans="1:44" x14ac:dyDescent="0.25">
      <c r="A2991" s="178"/>
      <c r="B2991" s="55" t="str">
        <f>_xlfn.IFNA(VLOOKUP(A2991,'Ajánlatkérő(k) adatai'!$B$4:$C$205,2,0),"")</f>
        <v/>
      </c>
      <c r="C2991" s="178"/>
      <c r="D2991" s="55" t="str">
        <f>_xlfn.IFNA(VLOOKUP(C2991,'Számlafizető(k) adatai'!$C$4:$D$203,2,0),"")</f>
        <v/>
      </c>
      <c r="E2991" s="55" t="str">
        <f>_xlfn.IFNA(VLOOKUP(C2991,'Számlafizető(k) adatai'!$C$4:$M$203,11,0),"")</f>
        <v/>
      </c>
      <c r="F2991" s="178"/>
      <c r="G2991" s="178"/>
      <c r="H2991" s="178"/>
      <c r="I2991" s="55" t="str">
        <f>IF(F2991="","",VLOOKUP(LEFT(F2991,5),'Technikai cellák'!B:C,2,0))</f>
        <v/>
      </c>
      <c r="J2991" s="55" t="str">
        <f>IF(F2991="","",VLOOKUP(I2991,'Technikai cellák'!$C$1:$D$12,2,0))</f>
        <v/>
      </c>
      <c r="K2991" s="179"/>
      <c r="L2991" s="67" t="str">
        <f t="shared" si="911"/>
        <v/>
      </c>
      <c r="M2991" s="68">
        <f t="shared" si="912"/>
        <v>0</v>
      </c>
      <c r="N2991" s="66">
        <f t="shared" si="913"/>
        <v>0</v>
      </c>
      <c r="O2991" s="152"/>
      <c r="P2991" s="172">
        <f t="shared" si="910"/>
        <v>0</v>
      </c>
      <c r="Q2991" s="69">
        <f t="shared" si="914"/>
        <v>0</v>
      </c>
      <c r="R2991" s="62">
        <f t="shared" si="915"/>
        <v>0</v>
      </c>
      <c r="S2991" s="153"/>
      <c r="T2991" s="118" t="str">
        <f t="shared" si="916"/>
        <v/>
      </c>
      <c r="U2991" s="154"/>
      <c r="V2991" s="154"/>
      <c r="W2991" s="154"/>
      <c r="X2991" s="154"/>
      <c r="Y2991" s="154"/>
      <c r="Z2991" s="154"/>
      <c r="AA2991" s="154"/>
      <c r="AB2991" s="154"/>
      <c r="AC2991" s="154"/>
      <c r="AD2991" s="154"/>
      <c r="AE2991" s="154"/>
      <c r="AF2991" s="154"/>
      <c r="AG2991" s="63">
        <f t="shared" si="917"/>
        <v>0</v>
      </c>
      <c r="AH2991" s="56">
        <f t="shared" si="918"/>
        <v>0</v>
      </c>
      <c r="AI2991" s="56">
        <f t="shared" si="919"/>
        <v>0</v>
      </c>
      <c r="AJ2991" s="56">
        <f t="shared" si="920"/>
        <v>0</v>
      </c>
      <c r="AK2991" s="56">
        <f t="shared" si="921"/>
        <v>0</v>
      </c>
      <c r="AL2991" s="56">
        <f t="shared" si="922"/>
        <v>0</v>
      </c>
      <c r="AM2991" s="56">
        <f t="shared" si="923"/>
        <v>0</v>
      </c>
      <c r="AN2991" s="56">
        <f t="shared" si="924"/>
        <v>0</v>
      </c>
      <c r="AO2991" s="56">
        <f t="shared" si="925"/>
        <v>0</v>
      </c>
      <c r="AP2991" s="56">
        <f t="shared" si="926"/>
        <v>0</v>
      </c>
      <c r="AQ2991" s="56">
        <f t="shared" si="927"/>
        <v>0</v>
      </c>
      <c r="AR2991" s="86">
        <f t="shared" si="928"/>
        <v>0</v>
      </c>
    </row>
    <row r="2992" spans="1:44" x14ac:dyDescent="0.25">
      <c r="A2992" s="178"/>
      <c r="B2992" s="55" t="str">
        <f>_xlfn.IFNA(VLOOKUP(A2992,'Ajánlatkérő(k) adatai'!$B$4:$C$205,2,0),"")</f>
        <v/>
      </c>
      <c r="C2992" s="178"/>
      <c r="D2992" s="55" t="str">
        <f>_xlfn.IFNA(VLOOKUP(C2992,'Számlafizető(k) adatai'!$C$4:$D$203,2,0),"")</f>
        <v/>
      </c>
      <c r="E2992" s="55" t="str">
        <f>_xlfn.IFNA(VLOOKUP(C2992,'Számlafizető(k) adatai'!$C$4:$M$203,11,0),"")</f>
        <v/>
      </c>
      <c r="F2992" s="178"/>
      <c r="G2992" s="178"/>
      <c r="H2992" s="178"/>
      <c r="I2992" s="55" t="str">
        <f>IF(F2992="","",VLOOKUP(LEFT(F2992,5),'Technikai cellák'!B:C,2,0))</f>
        <v/>
      </c>
      <c r="J2992" s="55" t="str">
        <f>IF(F2992="","",VLOOKUP(I2992,'Technikai cellák'!$C$1:$D$12,2,0))</f>
        <v/>
      </c>
      <c r="K2992" s="179"/>
      <c r="L2992" s="67" t="str">
        <f t="shared" si="911"/>
        <v/>
      </c>
      <c r="M2992" s="68">
        <f t="shared" si="912"/>
        <v>0</v>
      </c>
      <c r="N2992" s="66">
        <f t="shared" si="913"/>
        <v>0</v>
      </c>
      <c r="O2992" s="152"/>
      <c r="P2992" s="172">
        <f t="shared" si="910"/>
        <v>0</v>
      </c>
      <c r="Q2992" s="69">
        <f t="shared" si="914"/>
        <v>0</v>
      </c>
      <c r="R2992" s="62">
        <f t="shared" si="915"/>
        <v>0</v>
      </c>
      <c r="S2992" s="153"/>
      <c r="T2992" s="118" t="str">
        <f t="shared" si="916"/>
        <v/>
      </c>
      <c r="U2992" s="154"/>
      <c r="V2992" s="154"/>
      <c r="W2992" s="154"/>
      <c r="X2992" s="154"/>
      <c r="Y2992" s="154"/>
      <c r="Z2992" s="154"/>
      <c r="AA2992" s="154"/>
      <c r="AB2992" s="154"/>
      <c r="AC2992" s="154"/>
      <c r="AD2992" s="154"/>
      <c r="AE2992" s="154"/>
      <c r="AF2992" s="154"/>
      <c r="AG2992" s="63">
        <f t="shared" si="917"/>
        <v>0</v>
      </c>
      <c r="AH2992" s="56">
        <f t="shared" si="918"/>
        <v>0</v>
      </c>
      <c r="AI2992" s="56">
        <f t="shared" si="919"/>
        <v>0</v>
      </c>
      <c r="AJ2992" s="56">
        <f t="shared" si="920"/>
        <v>0</v>
      </c>
      <c r="AK2992" s="56">
        <f t="shared" si="921"/>
        <v>0</v>
      </c>
      <c r="AL2992" s="56">
        <f t="shared" si="922"/>
        <v>0</v>
      </c>
      <c r="AM2992" s="56">
        <f t="shared" si="923"/>
        <v>0</v>
      </c>
      <c r="AN2992" s="56">
        <f t="shared" si="924"/>
        <v>0</v>
      </c>
      <c r="AO2992" s="56">
        <f t="shared" si="925"/>
        <v>0</v>
      </c>
      <c r="AP2992" s="56">
        <f t="shared" si="926"/>
        <v>0</v>
      </c>
      <c r="AQ2992" s="56">
        <f t="shared" si="927"/>
        <v>0</v>
      </c>
      <c r="AR2992" s="86">
        <f t="shared" si="928"/>
        <v>0</v>
      </c>
    </row>
    <row r="2993" spans="1:44" x14ac:dyDescent="0.25">
      <c r="A2993" s="178"/>
      <c r="B2993" s="55" t="str">
        <f>_xlfn.IFNA(VLOOKUP(A2993,'Ajánlatkérő(k) adatai'!$B$4:$C$205,2,0),"")</f>
        <v/>
      </c>
      <c r="C2993" s="178"/>
      <c r="D2993" s="55" t="str">
        <f>_xlfn.IFNA(VLOOKUP(C2993,'Számlafizető(k) adatai'!$C$4:$D$203,2,0),"")</f>
        <v/>
      </c>
      <c r="E2993" s="55" t="str">
        <f>_xlfn.IFNA(VLOOKUP(C2993,'Számlafizető(k) adatai'!$C$4:$M$203,11,0),"")</f>
        <v/>
      </c>
      <c r="F2993" s="178"/>
      <c r="G2993" s="178"/>
      <c r="H2993" s="178"/>
      <c r="I2993" s="55" t="str">
        <f>IF(F2993="","",VLOOKUP(LEFT(F2993,5),'Technikai cellák'!B:C,2,0))</f>
        <v/>
      </c>
      <c r="J2993" s="55" t="str">
        <f>IF(F2993="","",VLOOKUP(I2993,'Technikai cellák'!$C$1:$D$12,2,0))</f>
        <v/>
      </c>
      <c r="K2993" s="179"/>
      <c r="L2993" s="67" t="str">
        <f t="shared" si="911"/>
        <v/>
      </c>
      <c r="M2993" s="68">
        <f t="shared" si="912"/>
        <v>0</v>
      </c>
      <c r="N2993" s="66">
        <f t="shared" si="913"/>
        <v>0</v>
      </c>
      <c r="O2993" s="152"/>
      <c r="P2993" s="172">
        <f t="shared" si="910"/>
        <v>0</v>
      </c>
      <c r="Q2993" s="69">
        <f t="shared" si="914"/>
        <v>0</v>
      </c>
      <c r="R2993" s="62">
        <f t="shared" si="915"/>
        <v>0</v>
      </c>
      <c r="S2993" s="153"/>
      <c r="T2993" s="118" t="str">
        <f t="shared" si="916"/>
        <v/>
      </c>
      <c r="U2993" s="154"/>
      <c r="V2993" s="154"/>
      <c r="W2993" s="154"/>
      <c r="X2993" s="154"/>
      <c r="Y2993" s="154"/>
      <c r="Z2993" s="154"/>
      <c r="AA2993" s="154"/>
      <c r="AB2993" s="154"/>
      <c r="AC2993" s="154"/>
      <c r="AD2993" s="154"/>
      <c r="AE2993" s="154"/>
      <c r="AF2993" s="154"/>
      <c r="AG2993" s="63">
        <f t="shared" si="917"/>
        <v>0</v>
      </c>
      <c r="AH2993" s="56">
        <f t="shared" si="918"/>
        <v>0</v>
      </c>
      <c r="AI2993" s="56">
        <f t="shared" si="919"/>
        <v>0</v>
      </c>
      <c r="AJ2993" s="56">
        <f t="shared" si="920"/>
        <v>0</v>
      </c>
      <c r="AK2993" s="56">
        <f t="shared" si="921"/>
        <v>0</v>
      </c>
      <c r="AL2993" s="56">
        <f t="shared" si="922"/>
        <v>0</v>
      </c>
      <c r="AM2993" s="56">
        <f t="shared" si="923"/>
        <v>0</v>
      </c>
      <c r="AN2993" s="56">
        <f t="shared" si="924"/>
        <v>0</v>
      </c>
      <c r="AO2993" s="56">
        <f t="shared" si="925"/>
        <v>0</v>
      </c>
      <c r="AP2993" s="56">
        <f t="shared" si="926"/>
        <v>0</v>
      </c>
      <c r="AQ2993" s="56">
        <f t="shared" si="927"/>
        <v>0</v>
      </c>
      <c r="AR2993" s="86">
        <f t="shared" si="928"/>
        <v>0</v>
      </c>
    </row>
    <row r="2994" spans="1:44" x14ac:dyDescent="0.25">
      <c r="A2994" s="178"/>
      <c r="B2994" s="55" t="str">
        <f>_xlfn.IFNA(VLOOKUP(A2994,'Ajánlatkérő(k) adatai'!$B$4:$C$205,2,0),"")</f>
        <v/>
      </c>
      <c r="C2994" s="178"/>
      <c r="D2994" s="55" t="str">
        <f>_xlfn.IFNA(VLOOKUP(C2994,'Számlafizető(k) adatai'!$C$4:$D$203,2,0),"")</f>
        <v/>
      </c>
      <c r="E2994" s="55" t="str">
        <f>_xlfn.IFNA(VLOOKUP(C2994,'Számlafizető(k) adatai'!$C$4:$M$203,11,0),"")</f>
        <v/>
      </c>
      <c r="F2994" s="178"/>
      <c r="G2994" s="178"/>
      <c r="H2994" s="178"/>
      <c r="I2994" s="55" t="str">
        <f>IF(F2994="","",VLOOKUP(LEFT(F2994,5),'Technikai cellák'!B:C,2,0))</f>
        <v/>
      </c>
      <c r="J2994" s="55" t="str">
        <f>IF(F2994="","",VLOOKUP(I2994,'Technikai cellák'!$C$1:$D$12,2,0))</f>
        <v/>
      </c>
      <c r="K2994" s="179"/>
      <c r="L2994" s="67" t="str">
        <f t="shared" si="911"/>
        <v/>
      </c>
      <c r="M2994" s="68">
        <f t="shared" si="912"/>
        <v>0</v>
      </c>
      <c r="N2994" s="66">
        <f t="shared" si="913"/>
        <v>0</v>
      </c>
      <c r="O2994" s="152"/>
      <c r="P2994" s="172">
        <f t="shared" si="910"/>
        <v>0</v>
      </c>
      <c r="Q2994" s="69">
        <f t="shared" si="914"/>
        <v>0</v>
      </c>
      <c r="R2994" s="62">
        <f t="shared" si="915"/>
        <v>0</v>
      </c>
      <c r="S2994" s="153"/>
      <c r="T2994" s="118" t="str">
        <f t="shared" si="916"/>
        <v/>
      </c>
      <c r="U2994" s="154"/>
      <c r="V2994" s="154"/>
      <c r="W2994" s="154"/>
      <c r="X2994" s="154"/>
      <c r="Y2994" s="154"/>
      <c r="Z2994" s="154"/>
      <c r="AA2994" s="154"/>
      <c r="AB2994" s="154"/>
      <c r="AC2994" s="154"/>
      <c r="AD2994" s="154"/>
      <c r="AE2994" s="154"/>
      <c r="AF2994" s="154"/>
      <c r="AG2994" s="63">
        <f t="shared" si="917"/>
        <v>0</v>
      </c>
      <c r="AH2994" s="56">
        <f t="shared" si="918"/>
        <v>0</v>
      </c>
      <c r="AI2994" s="56">
        <f t="shared" si="919"/>
        <v>0</v>
      </c>
      <c r="AJ2994" s="56">
        <f t="shared" si="920"/>
        <v>0</v>
      </c>
      <c r="AK2994" s="56">
        <f t="shared" si="921"/>
        <v>0</v>
      </c>
      <c r="AL2994" s="56">
        <f t="shared" si="922"/>
        <v>0</v>
      </c>
      <c r="AM2994" s="56">
        <f t="shared" si="923"/>
        <v>0</v>
      </c>
      <c r="AN2994" s="56">
        <f t="shared" si="924"/>
        <v>0</v>
      </c>
      <c r="AO2994" s="56">
        <f t="shared" si="925"/>
        <v>0</v>
      </c>
      <c r="AP2994" s="56">
        <f t="shared" si="926"/>
        <v>0</v>
      </c>
      <c r="AQ2994" s="56">
        <f t="shared" si="927"/>
        <v>0</v>
      </c>
      <c r="AR2994" s="86">
        <f t="shared" si="928"/>
        <v>0</v>
      </c>
    </row>
    <row r="2995" spans="1:44" x14ac:dyDescent="0.25">
      <c r="A2995" s="178"/>
      <c r="B2995" s="55" t="str">
        <f>_xlfn.IFNA(VLOOKUP(A2995,'Ajánlatkérő(k) adatai'!$B$4:$C$205,2,0),"")</f>
        <v/>
      </c>
      <c r="C2995" s="178"/>
      <c r="D2995" s="55" t="str">
        <f>_xlfn.IFNA(VLOOKUP(C2995,'Számlafizető(k) adatai'!$C$4:$D$203,2,0),"")</f>
        <v/>
      </c>
      <c r="E2995" s="55" t="str">
        <f>_xlfn.IFNA(VLOOKUP(C2995,'Számlafizető(k) adatai'!$C$4:$M$203,11,0),"")</f>
        <v/>
      </c>
      <c r="F2995" s="178"/>
      <c r="G2995" s="178"/>
      <c r="H2995" s="178"/>
      <c r="I2995" s="55" t="str">
        <f>IF(F2995="","",VLOOKUP(LEFT(F2995,5),'Technikai cellák'!B:C,2,0))</f>
        <v/>
      </c>
      <c r="J2995" s="55" t="str">
        <f>IF(F2995="","",VLOOKUP(I2995,'Technikai cellák'!$C$1:$D$12,2,0))</f>
        <v/>
      </c>
      <c r="K2995" s="179"/>
      <c r="L2995" s="67" t="str">
        <f t="shared" si="911"/>
        <v/>
      </c>
      <c r="M2995" s="68">
        <f t="shared" si="912"/>
        <v>0</v>
      </c>
      <c r="N2995" s="66">
        <f t="shared" si="913"/>
        <v>0</v>
      </c>
      <c r="O2995" s="152"/>
      <c r="P2995" s="172">
        <f t="shared" si="910"/>
        <v>0</v>
      </c>
      <c r="Q2995" s="69">
        <f t="shared" si="914"/>
        <v>0</v>
      </c>
      <c r="R2995" s="62">
        <f t="shared" si="915"/>
        <v>0</v>
      </c>
      <c r="S2995" s="153"/>
      <c r="T2995" s="118" t="str">
        <f t="shared" si="916"/>
        <v/>
      </c>
      <c r="U2995" s="154"/>
      <c r="V2995" s="154"/>
      <c r="W2995" s="154"/>
      <c r="X2995" s="154"/>
      <c r="Y2995" s="154"/>
      <c r="Z2995" s="154"/>
      <c r="AA2995" s="154"/>
      <c r="AB2995" s="154"/>
      <c r="AC2995" s="154"/>
      <c r="AD2995" s="154"/>
      <c r="AE2995" s="154"/>
      <c r="AF2995" s="154"/>
      <c r="AG2995" s="63">
        <f t="shared" si="917"/>
        <v>0</v>
      </c>
      <c r="AH2995" s="56">
        <f t="shared" si="918"/>
        <v>0</v>
      </c>
      <c r="AI2995" s="56">
        <f t="shared" si="919"/>
        <v>0</v>
      </c>
      <c r="AJ2995" s="56">
        <f t="shared" si="920"/>
        <v>0</v>
      </c>
      <c r="AK2995" s="56">
        <f t="shared" si="921"/>
        <v>0</v>
      </c>
      <c r="AL2995" s="56">
        <f t="shared" si="922"/>
        <v>0</v>
      </c>
      <c r="AM2995" s="56">
        <f t="shared" si="923"/>
        <v>0</v>
      </c>
      <c r="AN2995" s="56">
        <f t="shared" si="924"/>
        <v>0</v>
      </c>
      <c r="AO2995" s="56">
        <f t="shared" si="925"/>
        <v>0</v>
      </c>
      <c r="AP2995" s="56">
        <f t="shared" si="926"/>
        <v>0</v>
      </c>
      <c r="AQ2995" s="56">
        <f t="shared" si="927"/>
        <v>0</v>
      </c>
      <c r="AR2995" s="86">
        <f t="shared" si="928"/>
        <v>0</v>
      </c>
    </row>
    <row r="2996" spans="1:44" x14ac:dyDescent="0.25">
      <c r="A2996" s="178"/>
      <c r="B2996" s="55" t="str">
        <f>_xlfn.IFNA(VLOOKUP(A2996,'Ajánlatkérő(k) adatai'!$B$4:$C$205,2,0),"")</f>
        <v/>
      </c>
      <c r="C2996" s="178"/>
      <c r="D2996" s="55" t="str">
        <f>_xlfn.IFNA(VLOOKUP(C2996,'Számlafizető(k) adatai'!$C$4:$D$203,2,0),"")</f>
        <v/>
      </c>
      <c r="E2996" s="55" t="str">
        <f>_xlfn.IFNA(VLOOKUP(C2996,'Számlafizető(k) adatai'!$C$4:$M$203,11,0),"")</f>
        <v/>
      </c>
      <c r="F2996" s="178"/>
      <c r="G2996" s="178"/>
      <c r="H2996" s="178"/>
      <c r="I2996" s="55" t="str">
        <f>IF(F2996="","",VLOOKUP(LEFT(F2996,5),'Technikai cellák'!B:C,2,0))</f>
        <v/>
      </c>
      <c r="J2996" s="55" t="str">
        <f>IF(F2996="","",VLOOKUP(I2996,'Technikai cellák'!$C$1:$D$12,2,0))</f>
        <v/>
      </c>
      <c r="K2996" s="179"/>
      <c r="L2996" s="67" t="str">
        <f t="shared" si="911"/>
        <v/>
      </c>
      <c r="M2996" s="68">
        <f t="shared" si="912"/>
        <v>0</v>
      </c>
      <c r="N2996" s="66">
        <f t="shared" si="913"/>
        <v>0</v>
      </c>
      <c r="O2996" s="152"/>
      <c r="P2996" s="172">
        <f t="shared" si="910"/>
        <v>0</v>
      </c>
      <c r="Q2996" s="69">
        <f t="shared" si="914"/>
        <v>0</v>
      </c>
      <c r="R2996" s="62">
        <f t="shared" si="915"/>
        <v>0</v>
      </c>
      <c r="S2996" s="153"/>
      <c r="T2996" s="118" t="str">
        <f t="shared" si="916"/>
        <v/>
      </c>
      <c r="U2996" s="154"/>
      <c r="V2996" s="154"/>
      <c r="W2996" s="154"/>
      <c r="X2996" s="154"/>
      <c r="Y2996" s="154"/>
      <c r="Z2996" s="154"/>
      <c r="AA2996" s="154"/>
      <c r="AB2996" s="154"/>
      <c r="AC2996" s="154"/>
      <c r="AD2996" s="154"/>
      <c r="AE2996" s="154"/>
      <c r="AF2996" s="154"/>
      <c r="AG2996" s="63">
        <f t="shared" si="917"/>
        <v>0</v>
      </c>
      <c r="AH2996" s="56">
        <f t="shared" si="918"/>
        <v>0</v>
      </c>
      <c r="AI2996" s="56">
        <f t="shared" si="919"/>
        <v>0</v>
      </c>
      <c r="AJ2996" s="56">
        <f t="shared" si="920"/>
        <v>0</v>
      </c>
      <c r="AK2996" s="56">
        <f t="shared" si="921"/>
        <v>0</v>
      </c>
      <c r="AL2996" s="56">
        <f t="shared" si="922"/>
        <v>0</v>
      </c>
      <c r="AM2996" s="56">
        <f t="shared" si="923"/>
        <v>0</v>
      </c>
      <c r="AN2996" s="56">
        <f t="shared" si="924"/>
        <v>0</v>
      </c>
      <c r="AO2996" s="56">
        <f t="shared" si="925"/>
        <v>0</v>
      </c>
      <c r="AP2996" s="56">
        <f t="shared" si="926"/>
        <v>0</v>
      </c>
      <c r="AQ2996" s="56">
        <f t="shared" si="927"/>
        <v>0</v>
      </c>
      <c r="AR2996" s="86">
        <f t="shared" si="928"/>
        <v>0</v>
      </c>
    </row>
    <row r="2997" spans="1:44" x14ac:dyDescent="0.25">
      <c r="A2997" s="178"/>
      <c r="B2997" s="55" t="str">
        <f>_xlfn.IFNA(VLOOKUP(A2997,'Ajánlatkérő(k) adatai'!$B$4:$C$205,2,0),"")</f>
        <v/>
      </c>
      <c r="C2997" s="178"/>
      <c r="D2997" s="55" t="str">
        <f>_xlfn.IFNA(VLOOKUP(C2997,'Számlafizető(k) adatai'!$C$4:$D$203,2,0),"")</f>
        <v/>
      </c>
      <c r="E2997" s="55" t="str">
        <f>_xlfn.IFNA(VLOOKUP(C2997,'Számlafizető(k) adatai'!$C$4:$M$203,11,0),"")</f>
        <v/>
      </c>
      <c r="F2997" s="178"/>
      <c r="G2997" s="178"/>
      <c r="H2997" s="178"/>
      <c r="I2997" s="55" t="str">
        <f>IF(F2997="","",VLOOKUP(LEFT(F2997,5),'Technikai cellák'!B:C,2,0))</f>
        <v/>
      </c>
      <c r="J2997" s="55" t="str">
        <f>IF(F2997="","",VLOOKUP(I2997,'Technikai cellák'!$C$1:$D$12,2,0))</f>
        <v/>
      </c>
      <c r="K2997" s="179"/>
      <c r="L2997" s="67" t="str">
        <f t="shared" si="911"/>
        <v/>
      </c>
      <c r="M2997" s="68">
        <f t="shared" si="912"/>
        <v>0</v>
      </c>
      <c r="N2997" s="66">
        <f t="shared" si="913"/>
        <v>0</v>
      </c>
      <c r="O2997" s="152"/>
      <c r="P2997" s="172">
        <f t="shared" si="910"/>
        <v>0</v>
      </c>
      <c r="Q2997" s="69">
        <f t="shared" si="914"/>
        <v>0</v>
      </c>
      <c r="R2997" s="62">
        <f t="shared" si="915"/>
        <v>0</v>
      </c>
      <c r="S2997" s="153"/>
      <c r="T2997" s="118" t="str">
        <f t="shared" si="916"/>
        <v/>
      </c>
      <c r="U2997" s="154"/>
      <c r="V2997" s="154"/>
      <c r="W2997" s="154"/>
      <c r="X2997" s="154"/>
      <c r="Y2997" s="154"/>
      <c r="Z2997" s="154"/>
      <c r="AA2997" s="154"/>
      <c r="AB2997" s="154"/>
      <c r="AC2997" s="154"/>
      <c r="AD2997" s="154"/>
      <c r="AE2997" s="154"/>
      <c r="AF2997" s="154"/>
      <c r="AG2997" s="63">
        <f t="shared" si="917"/>
        <v>0</v>
      </c>
      <c r="AH2997" s="56">
        <f t="shared" si="918"/>
        <v>0</v>
      </c>
      <c r="AI2997" s="56">
        <f t="shared" si="919"/>
        <v>0</v>
      </c>
      <c r="AJ2997" s="56">
        <f t="shared" si="920"/>
        <v>0</v>
      </c>
      <c r="AK2997" s="56">
        <f t="shared" si="921"/>
        <v>0</v>
      </c>
      <c r="AL2997" s="56">
        <f t="shared" si="922"/>
        <v>0</v>
      </c>
      <c r="AM2997" s="56">
        <f t="shared" si="923"/>
        <v>0</v>
      </c>
      <c r="AN2997" s="56">
        <f t="shared" si="924"/>
        <v>0</v>
      </c>
      <c r="AO2997" s="56">
        <f t="shared" si="925"/>
        <v>0</v>
      </c>
      <c r="AP2997" s="56">
        <f t="shared" si="926"/>
        <v>0</v>
      </c>
      <c r="AQ2997" s="56">
        <f t="shared" si="927"/>
        <v>0</v>
      </c>
      <c r="AR2997" s="86">
        <f t="shared" si="928"/>
        <v>0</v>
      </c>
    </row>
    <row r="2998" spans="1:44" x14ac:dyDescent="0.25">
      <c r="A2998" s="178"/>
      <c r="B2998" s="55" t="str">
        <f>_xlfn.IFNA(VLOOKUP(A2998,'Ajánlatkérő(k) adatai'!$B$4:$C$205,2,0),"")</f>
        <v/>
      </c>
      <c r="C2998" s="178"/>
      <c r="D2998" s="55" t="str">
        <f>_xlfn.IFNA(VLOOKUP(C2998,'Számlafizető(k) adatai'!$C$4:$D$203,2,0),"")</f>
        <v/>
      </c>
      <c r="E2998" s="55" t="str">
        <f>_xlfn.IFNA(VLOOKUP(C2998,'Számlafizető(k) adatai'!$C$4:$M$203,11,0),"")</f>
        <v/>
      </c>
      <c r="F2998" s="178"/>
      <c r="G2998" s="178"/>
      <c r="H2998" s="178"/>
      <c r="I2998" s="55" t="str">
        <f>IF(F2998="","",VLOOKUP(LEFT(F2998,5),'Technikai cellák'!B:C,2,0))</f>
        <v/>
      </c>
      <c r="J2998" s="55" t="str">
        <f>IF(F2998="","",VLOOKUP(I2998,'Technikai cellák'!$C$1:$D$12,2,0))</f>
        <v/>
      </c>
      <c r="K2998" s="179"/>
      <c r="L2998" s="67" t="str">
        <f t="shared" si="911"/>
        <v/>
      </c>
      <c r="M2998" s="68">
        <f t="shared" si="912"/>
        <v>0</v>
      </c>
      <c r="N2998" s="66">
        <f t="shared" si="913"/>
        <v>0</v>
      </c>
      <c r="O2998" s="152"/>
      <c r="P2998" s="172">
        <f t="shared" si="910"/>
        <v>0</v>
      </c>
      <c r="Q2998" s="69">
        <f t="shared" si="914"/>
        <v>0</v>
      </c>
      <c r="R2998" s="62">
        <f t="shared" si="915"/>
        <v>0</v>
      </c>
      <c r="S2998" s="153"/>
      <c r="T2998" s="118" t="str">
        <f t="shared" si="916"/>
        <v/>
      </c>
      <c r="U2998" s="154"/>
      <c r="V2998" s="154"/>
      <c r="W2998" s="154"/>
      <c r="X2998" s="154"/>
      <c r="Y2998" s="154"/>
      <c r="Z2998" s="154"/>
      <c r="AA2998" s="154"/>
      <c r="AB2998" s="154"/>
      <c r="AC2998" s="154"/>
      <c r="AD2998" s="154"/>
      <c r="AE2998" s="154"/>
      <c r="AF2998" s="154"/>
      <c r="AG2998" s="63">
        <f t="shared" si="917"/>
        <v>0</v>
      </c>
      <c r="AH2998" s="56">
        <f t="shared" si="918"/>
        <v>0</v>
      </c>
      <c r="AI2998" s="56">
        <f t="shared" si="919"/>
        <v>0</v>
      </c>
      <c r="AJ2998" s="56">
        <f t="shared" si="920"/>
        <v>0</v>
      </c>
      <c r="AK2998" s="56">
        <f t="shared" si="921"/>
        <v>0</v>
      </c>
      <c r="AL2998" s="56">
        <f t="shared" si="922"/>
        <v>0</v>
      </c>
      <c r="AM2998" s="56">
        <f t="shared" si="923"/>
        <v>0</v>
      </c>
      <c r="AN2998" s="56">
        <f t="shared" si="924"/>
        <v>0</v>
      </c>
      <c r="AO2998" s="56">
        <f t="shared" si="925"/>
        <v>0</v>
      </c>
      <c r="AP2998" s="56">
        <f t="shared" si="926"/>
        <v>0</v>
      </c>
      <c r="AQ2998" s="56">
        <f t="shared" si="927"/>
        <v>0</v>
      </c>
      <c r="AR2998" s="86">
        <f t="shared" si="928"/>
        <v>0</v>
      </c>
    </row>
    <row r="2999" spans="1:44" x14ac:dyDescent="0.25">
      <c r="A2999" s="178"/>
      <c r="B2999" s="55" t="str">
        <f>_xlfn.IFNA(VLOOKUP(A2999,'Ajánlatkérő(k) adatai'!$B$4:$C$205,2,0),"")</f>
        <v/>
      </c>
      <c r="C2999" s="178"/>
      <c r="D2999" s="55" t="str">
        <f>_xlfn.IFNA(VLOOKUP(C2999,'Számlafizető(k) adatai'!$C$4:$D$203,2,0),"")</f>
        <v/>
      </c>
      <c r="E2999" s="55" t="str">
        <f>_xlfn.IFNA(VLOOKUP(C2999,'Számlafizető(k) adatai'!$C$4:$M$203,11,0),"")</f>
        <v/>
      </c>
      <c r="F2999" s="178"/>
      <c r="G2999" s="178"/>
      <c r="H2999" s="178"/>
      <c r="I2999" s="55" t="str">
        <f>IF(F2999="","",VLOOKUP(LEFT(F2999,5),'Technikai cellák'!B:C,2,0))</f>
        <v/>
      </c>
      <c r="J2999" s="55" t="str">
        <f>IF(F2999="","",VLOOKUP(I2999,'Technikai cellák'!$C$1:$D$12,2,0))</f>
        <v/>
      </c>
      <c r="K2999" s="179"/>
      <c r="L2999" s="67" t="str">
        <f t="shared" si="911"/>
        <v/>
      </c>
      <c r="M2999" s="68">
        <f t="shared" si="912"/>
        <v>0</v>
      </c>
      <c r="N2999" s="66">
        <f t="shared" si="913"/>
        <v>0</v>
      </c>
      <c r="O2999" s="152"/>
      <c r="P2999" s="172">
        <f t="shared" si="910"/>
        <v>0</v>
      </c>
      <c r="Q2999" s="69">
        <f t="shared" si="914"/>
        <v>0</v>
      </c>
      <c r="R2999" s="62">
        <f t="shared" si="915"/>
        <v>0</v>
      </c>
      <c r="S2999" s="153"/>
      <c r="T2999" s="118" t="str">
        <f t="shared" si="916"/>
        <v/>
      </c>
      <c r="U2999" s="154"/>
      <c r="V2999" s="154"/>
      <c r="W2999" s="154"/>
      <c r="X2999" s="154"/>
      <c r="Y2999" s="154"/>
      <c r="Z2999" s="154"/>
      <c r="AA2999" s="154"/>
      <c r="AB2999" s="154"/>
      <c r="AC2999" s="154"/>
      <c r="AD2999" s="154"/>
      <c r="AE2999" s="154"/>
      <c r="AF2999" s="154"/>
      <c r="AG2999" s="63">
        <f t="shared" si="917"/>
        <v>0</v>
      </c>
      <c r="AH2999" s="56">
        <f t="shared" si="918"/>
        <v>0</v>
      </c>
      <c r="AI2999" s="56">
        <f t="shared" si="919"/>
        <v>0</v>
      </c>
      <c r="AJ2999" s="56">
        <f t="shared" si="920"/>
        <v>0</v>
      </c>
      <c r="AK2999" s="56">
        <f t="shared" si="921"/>
        <v>0</v>
      </c>
      <c r="AL2999" s="56">
        <f t="shared" si="922"/>
        <v>0</v>
      </c>
      <c r="AM2999" s="56">
        <f t="shared" si="923"/>
        <v>0</v>
      </c>
      <c r="AN2999" s="56">
        <f t="shared" si="924"/>
        <v>0</v>
      </c>
      <c r="AO2999" s="56">
        <f t="shared" si="925"/>
        <v>0</v>
      </c>
      <c r="AP2999" s="56">
        <f t="shared" si="926"/>
        <v>0</v>
      </c>
      <c r="AQ2999" s="56">
        <f t="shared" si="927"/>
        <v>0</v>
      </c>
      <c r="AR2999" s="86">
        <f t="shared" si="928"/>
        <v>0</v>
      </c>
    </row>
    <row r="3000" spans="1:44" x14ac:dyDescent="0.25">
      <c r="A3000" s="178"/>
      <c r="B3000" s="55" t="str">
        <f>_xlfn.IFNA(VLOOKUP(A3000,'Ajánlatkérő(k) adatai'!$B$4:$C$205,2,0),"")</f>
        <v/>
      </c>
      <c r="C3000" s="178"/>
      <c r="D3000" s="55" t="str">
        <f>_xlfn.IFNA(VLOOKUP(C3000,'Számlafizető(k) adatai'!$C$4:$D$203,2,0),"")</f>
        <v/>
      </c>
      <c r="E3000" s="55" t="str">
        <f>_xlfn.IFNA(VLOOKUP(C3000,'Számlafizető(k) adatai'!$C$4:$M$203,11,0),"")</f>
        <v/>
      </c>
      <c r="F3000" s="178"/>
      <c r="G3000" s="178"/>
      <c r="H3000" s="178"/>
      <c r="I3000" s="55" t="str">
        <f>IF(F3000="","",VLOOKUP(LEFT(F3000,5),'Technikai cellák'!B:C,2,0))</f>
        <v/>
      </c>
      <c r="J3000" s="55" t="str">
        <f>IF(F3000="","",VLOOKUP(I3000,'Technikai cellák'!$C$1:$D$12,2,0))</f>
        <v/>
      </c>
      <c r="K3000" s="179"/>
      <c r="L3000" s="67" t="str">
        <f t="shared" si="911"/>
        <v/>
      </c>
      <c r="M3000" s="68">
        <f t="shared" si="912"/>
        <v>0</v>
      </c>
      <c r="N3000" s="66">
        <f t="shared" si="913"/>
        <v>0</v>
      </c>
      <c r="O3000" s="152"/>
      <c r="P3000" s="172">
        <f t="shared" si="910"/>
        <v>0</v>
      </c>
      <c r="Q3000" s="69">
        <f t="shared" si="914"/>
        <v>0</v>
      </c>
      <c r="R3000" s="62">
        <f t="shared" si="915"/>
        <v>0</v>
      </c>
      <c r="S3000" s="153"/>
      <c r="T3000" s="118" t="str">
        <f t="shared" si="916"/>
        <v/>
      </c>
      <c r="U3000" s="154"/>
      <c r="V3000" s="154"/>
      <c r="W3000" s="154"/>
      <c r="X3000" s="154"/>
      <c r="Y3000" s="154"/>
      <c r="Z3000" s="154"/>
      <c r="AA3000" s="154"/>
      <c r="AB3000" s="154"/>
      <c r="AC3000" s="154"/>
      <c r="AD3000" s="154"/>
      <c r="AE3000" s="154"/>
      <c r="AF3000" s="154"/>
      <c r="AG3000" s="63">
        <f t="shared" si="917"/>
        <v>0</v>
      </c>
      <c r="AH3000" s="56">
        <f t="shared" si="918"/>
        <v>0</v>
      </c>
      <c r="AI3000" s="56">
        <f t="shared" si="919"/>
        <v>0</v>
      </c>
      <c r="AJ3000" s="56">
        <f t="shared" si="920"/>
        <v>0</v>
      </c>
      <c r="AK3000" s="56">
        <f t="shared" si="921"/>
        <v>0</v>
      </c>
      <c r="AL3000" s="56">
        <f t="shared" si="922"/>
        <v>0</v>
      </c>
      <c r="AM3000" s="56">
        <f t="shared" si="923"/>
        <v>0</v>
      </c>
      <c r="AN3000" s="56">
        <f t="shared" si="924"/>
        <v>0</v>
      </c>
      <c r="AO3000" s="56">
        <f t="shared" si="925"/>
        <v>0</v>
      </c>
      <c r="AP3000" s="56">
        <f t="shared" si="926"/>
        <v>0</v>
      </c>
      <c r="AQ3000" s="56">
        <f t="shared" si="927"/>
        <v>0</v>
      </c>
      <c r="AR3000" s="86">
        <f t="shared" si="928"/>
        <v>0</v>
      </c>
    </row>
    <row r="3001" spans="1:44" x14ac:dyDescent="0.25">
      <c r="A3001" s="178"/>
      <c r="B3001" s="55" t="str">
        <f>_xlfn.IFNA(VLOOKUP(A3001,'Ajánlatkérő(k) adatai'!$B$4:$C$205,2,0),"")</f>
        <v/>
      </c>
      <c r="C3001" s="178"/>
      <c r="D3001" s="55" t="str">
        <f>_xlfn.IFNA(VLOOKUP(C3001,'Számlafizető(k) adatai'!$C$4:$D$203,2,0),"")</f>
        <v/>
      </c>
      <c r="E3001" s="55" t="str">
        <f>_xlfn.IFNA(VLOOKUP(C3001,'Számlafizető(k) adatai'!$C$4:$M$203,11,0),"")</f>
        <v/>
      </c>
      <c r="F3001" s="178"/>
      <c r="G3001" s="178"/>
      <c r="H3001" s="178"/>
      <c r="I3001" s="55" t="str">
        <f>IF(F3001="","",VLOOKUP(LEFT(F3001,5),'Technikai cellák'!B:C,2,0))</f>
        <v/>
      </c>
      <c r="J3001" s="55" t="str">
        <f>IF(F3001="","",VLOOKUP(I3001,'Technikai cellák'!$C$1:$D$12,2,0))</f>
        <v/>
      </c>
      <c r="K3001" s="179"/>
      <c r="L3001" s="67" t="str">
        <f t="shared" si="911"/>
        <v/>
      </c>
      <c r="M3001" s="68">
        <f t="shared" si="912"/>
        <v>0</v>
      </c>
      <c r="N3001" s="66">
        <f t="shared" si="913"/>
        <v>0</v>
      </c>
      <c r="O3001" s="152"/>
      <c r="P3001" s="172">
        <f t="shared" si="910"/>
        <v>0</v>
      </c>
      <c r="Q3001" s="69">
        <f t="shared" si="914"/>
        <v>0</v>
      </c>
      <c r="R3001" s="62">
        <f t="shared" si="915"/>
        <v>0</v>
      </c>
      <c r="S3001" s="153"/>
      <c r="T3001" s="118" t="str">
        <f t="shared" si="916"/>
        <v/>
      </c>
      <c r="U3001" s="154"/>
      <c r="V3001" s="154"/>
      <c r="W3001" s="154"/>
      <c r="X3001" s="154"/>
      <c r="Y3001" s="154"/>
      <c r="Z3001" s="154"/>
      <c r="AA3001" s="154"/>
      <c r="AB3001" s="154"/>
      <c r="AC3001" s="154"/>
      <c r="AD3001" s="154"/>
      <c r="AE3001" s="154"/>
      <c r="AF3001" s="154"/>
      <c r="AG3001" s="63">
        <f t="shared" si="917"/>
        <v>0</v>
      </c>
      <c r="AH3001" s="56">
        <f t="shared" si="918"/>
        <v>0</v>
      </c>
      <c r="AI3001" s="56">
        <f t="shared" si="919"/>
        <v>0</v>
      </c>
      <c r="AJ3001" s="56">
        <f t="shared" si="920"/>
        <v>0</v>
      </c>
      <c r="AK3001" s="56">
        <f t="shared" si="921"/>
        <v>0</v>
      </c>
      <c r="AL3001" s="56">
        <f t="shared" si="922"/>
        <v>0</v>
      </c>
      <c r="AM3001" s="56">
        <f t="shared" si="923"/>
        <v>0</v>
      </c>
      <c r="AN3001" s="56">
        <f t="shared" si="924"/>
        <v>0</v>
      </c>
      <c r="AO3001" s="56">
        <f t="shared" si="925"/>
        <v>0</v>
      </c>
      <c r="AP3001" s="56">
        <f t="shared" si="926"/>
        <v>0</v>
      </c>
      <c r="AQ3001" s="56">
        <f t="shared" si="927"/>
        <v>0</v>
      </c>
      <c r="AR3001" s="86">
        <f t="shared" si="928"/>
        <v>0</v>
      </c>
    </row>
    <row r="3002" spans="1:44" x14ac:dyDescent="0.25">
      <c r="A3002" s="178"/>
      <c r="B3002" s="55" t="str">
        <f>_xlfn.IFNA(VLOOKUP(A3002,'Ajánlatkérő(k) adatai'!$B$4:$C$205,2,0),"")</f>
        <v/>
      </c>
      <c r="C3002" s="178"/>
      <c r="D3002" s="55" t="str">
        <f>_xlfn.IFNA(VLOOKUP(C3002,'Számlafizető(k) adatai'!$C$4:$D$203,2,0),"")</f>
        <v/>
      </c>
      <c r="E3002" s="55" t="str">
        <f>_xlfn.IFNA(VLOOKUP(C3002,'Számlafizető(k) adatai'!$C$4:$M$203,11,0),"")</f>
        <v/>
      </c>
      <c r="F3002" s="178"/>
      <c r="G3002" s="178"/>
      <c r="H3002" s="178"/>
      <c r="I3002" s="55" t="str">
        <f>IF(F3002="","",VLOOKUP(LEFT(F3002,5),'Technikai cellák'!B:C,2,0))</f>
        <v/>
      </c>
      <c r="J3002" s="55" t="str">
        <f>IF(F3002="","",VLOOKUP(I3002,'Technikai cellák'!$C$1:$D$12,2,0))</f>
        <v/>
      </c>
      <c r="K3002" s="179"/>
      <c r="L3002" s="67" t="str">
        <f t="shared" si="911"/>
        <v/>
      </c>
      <c r="M3002" s="68">
        <f t="shared" si="912"/>
        <v>0</v>
      </c>
      <c r="N3002" s="66">
        <f t="shared" si="913"/>
        <v>0</v>
      </c>
      <c r="O3002" s="152"/>
      <c r="P3002" s="172">
        <f t="shared" si="910"/>
        <v>0</v>
      </c>
      <c r="Q3002" s="69">
        <f t="shared" si="914"/>
        <v>0</v>
      </c>
      <c r="R3002" s="62">
        <f t="shared" si="915"/>
        <v>0</v>
      </c>
      <c r="S3002" s="153"/>
      <c r="T3002" s="118" t="str">
        <f t="shared" si="916"/>
        <v/>
      </c>
      <c r="U3002" s="154"/>
      <c r="V3002" s="154"/>
      <c r="W3002" s="154"/>
      <c r="X3002" s="154"/>
      <c r="Y3002" s="154"/>
      <c r="Z3002" s="154"/>
      <c r="AA3002" s="154"/>
      <c r="AB3002" s="154"/>
      <c r="AC3002" s="154"/>
      <c r="AD3002" s="154"/>
      <c r="AE3002" s="154"/>
      <c r="AF3002" s="154"/>
      <c r="AG3002" s="63">
        <f t="shared" si="917"/>
        <v>0</v>
      </c>
      <c r="AH3002" s="56">
        <f t="shared" si="918"/>
        <v>0</v>
      </c>
      <c r="AI3002" s="56">
        <f t="shared" si="919"/>
        <v>0</v>
      </c>
      <c r="AJ3002" s="56">
        <f t="shared" si="920"/>
        <v>0</v>
      </c>
      <c r="AK3002" s="56">
        <f t="shared" si="921"/>
        <v>0</v>
      </c>
      <c r="AL3002" s="56">
        <f t="shared" si="922"/>
        <v>0</v>
      </c>
      <c r="AM3002" s="56">
        <f t="shared" si="923"/>
        <v>0</v>
      </c>
      <c r="AN3002" s="56">
        <f t="shared" si="924"/>
        <v>0</v>
      </c>
      <c r="AO3002" s="56">
        <f t="shared" si="925"/>
        <v>0</v>
      </c>
      <c r="AP3002" s="56">
        <f t="shared" si="926"/>
        <v>0</v>
      </c>
      <c r="AQ3002" s="56">
        <f t="shared" si="927"/>
        <v>0</v>
      </c>
      <c r="AR3002" s="86">
        <f t="shared" si="928"/>
        <v>0</v>
      </c>
    </row>
    <row r="3003" spans="1:44" x14ac:dyDescent="0.25">
      <c r="A3003" s="178"/>
      <c r="B3003" s="55" t="str">
        <f>_xlfn.IFNA(VLOOKUP(A3003,'Ajánlatkérő(k) adatai'!$B$4:$C$205,2,0),"")</f>
        <v/>
      </c>
      <c r="C3003" s="178"/>
      <c r="D3003" s="55" t="str">
        <f>_xlfn.IFNA(VLOOKUP(C3003,'Számlafizető(k) adatai'!$C$4:$D$203,2,0),"")</f>
        <v/>
      </c>
      <c r="E3003" s="55" t="str">
        <f>_xlfn.IFNA(VLOOKUP(C3003,'Számlafizető(k) adatai'!$C$4:$M$203,11,0),"")</f>
        <v/>
      </c>
      <c r="F3003" s="178"/>
      <c r="G3003" s="178"/>
      <c r="H3003" s="178"/>
      <c r="I3003" s="55" t="str">
        <f>IF(F3003="","",VLOOKUP(LEFT(F3003,5),'Technikai cellák'!B:C,2,0))</f>
        <v/>
      </c>
      <c r="J3003" s="55" t="str">
        <f>IF(F3003="","",VLOOKUP(I3003,'Technikai cellák'!$C$1:$D$12,2,0))</f>
        <v/>
      </c>
      <c r="K3003" s="179"/>
      <c r="L3003" s="67" t="str">
        <f t="shared" si="911"/>
        <v/>
      </c>
      <c r="M3003" s="68">
        <f t="shared" si="912"/>
        <v>0</v>
      </c>
      <c r="N3003" s="66">
        <f t="shared" si="913"/>
        <v>0</v>
      </c>
      <c r="O3003" s="152"/>
      <c r="P3003" s="172">
        <f t="shared" si="910"/>
        <v>0</v>
      </c>
      <c r="Q3003" s="69">
        <f t="shared" si="914"/>
        <v>0</v>
      </c>
      <c r="R3003" s="62">
        <f t="shared" si="915"/>
        <v>0</v>
      </c>
      <c r="S3003" s="153"/>
      <c r="T3003" s="118" t="str">
        <f t="shared" si="916"/>
        <v/>
      </c>
      <c r="U3003" s="154"/>
      <c r="V3003" s="154"/>
      <c r="W3003" s="154"/>
      <c r="X3003" s="154"/>
      <c r="Y3003" s="154"/>
      <c r="Z3003" s="154"/>
      <c r="AA3003" s="154"/>
      <c r="AB3003" s="154"/>
      <c r="AC3003" s="154"/>
      <c r="AD3003" s="154"/>
      <c r="AE3003" s="154"/>
      <c r="AF3003" s="154"/>
      <c r="AG3003" s="63">
        <f t="shared" si="917"/>
        <v>0</v>
      </c>
      <c r="AH3003" s="56">
        <f t="shared" si="918"/>
        <v>0</v>
      </c>
      <c r="AI3003" s="56">
        <f t="shared" si="919"/>
        <v>0</v>
      </c>
      <c r="AJ3003" s="56">
        <f t="shared" si="920"/>
        <v>0</v>
      </c>
      <c r="AK3003" s="56">
        <f t="shared" si="921"/>
        <v>0</v>
      </c>
      <c r="AL3003" s="56">
        <f t="shared" si="922"/>
        <v>0</v>
      </c>
      <c r="AM3003" s="56">
        <f t="shared" si="923"/>
        <v>0</v>
      </c>
      <c r="AN3003" s="56">
        <f t="shared" si="924"/>
        <v>0</v>
      </c>
      <c r="AO3003" s="56">
        <f t="shared" si="925"/>
        <v>0</v>
      </c>
      <c r="AP3003" s="56">
        <f t="shared" si="926"/>
        <v>0</v>
      </c>
      <c r="AQ3003" s="56">
        <f t="shared" si="927"/>
        <v>0</v>
      </c>
      <c r="AR3003" s="86">
        <f t="shared" si="928"/>
        <v>0</v>
      </c>
    </row>
    <row r="3004" spans="1:44" x14ac:dyDescent="0.25">
      <c r="A3004" s="178"/>
      <c r="B3004" s="55" t="str">
        <f>_xlfn.IFNA(VLOOKUP(A3004,'Ajánlatkérő(k) adatai'!$B$4:$C$205,2,0),"")</f>
        <v/>
      </c>
      <c r="C3004" s="178"/>
      <c r="D3004" s="55" t="str">
        <f>_xlfn.IFNA(VLOOKUP(C3004,'Számlafizető(k) adatai'!$C$4:$D$203,2,0),"")</f>
        <v/>
      </c>
      <c r="E3004" s="55" t="str">
        <f>_xlfn.IFNA(VLOOKUP(C3004,'Számlafizető(k) adatai'!$C$4:$M$203,11,0),"")</f>
        <v/>
      </c>
      <c r="F3004" s="178"/>
      <c r="G3004" s="178"/>
      <c r="H3004" s="178"/>
      <c r="I3004" s="55" t="str">
        <f>IF(F3004="","",VLOOKUP(LEFT(F3004,5),'Technikai cellák'!B:C,2,0))</f>
        <v/>
      </c>
      <c r="J3004" s="55" t="str">
        <f>IF(F3004="","",VLOOKUP(I3004,'Technikai cellák'!$C$1:$D$12,2,0))</f>
        <v/>
      </c>
      <c r="K3004" s="179"/>
      <c r="L3004" s="67" t="str">
        <f t="shared" si="911"/>
        <v/>
      </c>
      <c r="M3004" s="68">
        <f t="shared" si="912"/>
        <v>0</v>
      </c>
      <c r="N3004" s="66">
        <f t="shared" si="913"/>
        <v>0</v>
      </c>
      <c r="O3004" s="152"/>
      <c r="P3004" s="172">
        <f t="shared" si="910"/>
        <v>0</v>
      </c>
      <c r="Q3004" s="69">
        <f t="shared" si="914"/>
        <v>0</v>
      </c>
      <c r="R3004" s="62">
        <f t="shared" si="915"/>
        <v>0</v>
      </c>
      <c r="S3004" s="153"/>
      <c r="T3004" s="118" t="str">
        <f t="shared" si="916"/>
        <v/>
      </c>
      <c r="U3004" s="154"/>
      <c r="V3004" s="154"/>
      <c r="W3004" s="154"/>
      <c r="X3004" s="154"/>
      <c r="Y3004" s="154"/>
      <c r="Z3004" s="154"/>
      <c r="AA3004" s="154"/>
      <c r="AB3004" s="154"/>
      <c r="AC3004" s="154"/>
      <c r="AD3004" s="154"/>
      <c r="AE3004" s="154"/>
      <c r="AF3004" s="154"/>
      <c r="AG3004" s="63">
        <f t="shared" si="917"/>
        <v>0</v>
      </c>
      <c r="AH3004" s="56">
        <f t="shared" si="918"/>
        <v>0</v>
      </c>
      <c r="AI3004" s="56">
        <f t="shared" si="919"/>
        <v>0</v>
      </c>
      <c r="AJ3004" s="56">
        <f t="shared" si="920"/>
        <v>0</v>
      </c>
      <c r="AK3004" s="56">
        <f t="shared" si="921"/>
        <v>0</v>
      </c>
      <c r="AL3004" s="56">
        <f t="shared" si="922"/>
        <v>0</v>
      </c>
      <c r="AM3004" s="56">
        <f t="shared" si="923"/>
        <v>0</v>
      </c>
      <c r="AN3004" s="56">
        <f t="shared" si="924"/>
        <v>0</v>
      </c>
      <c r="AO3004" s="56">
        <f t="shared" si="925"/>
        <v>0</v>
      </c>
      <c r="AP3004" s="56">
        <f t="shared" si="926"/>
        <v>0</v>
      </c>
      <c r="AQ3004" s="56">
        <f t="shared" si="927"/>
        <v>0</v>
      </c>
      <c r="AR3004" s="86">
        <f t="shared" si="928"/>
        <v>0</v>
      </c>
    </row>
    <row r="3005" spans="1:44" x14ac:dyDescent="0.25">
      <c r="A3005" s="178"/>
      <c r="B3005" s="55" t="str">
        <f>_xlfn.IFNA(VLOOKUP(A3005,'Ajánlatkérő(k) adatai'!$B$4:$C$205,2,0),"")</f>
        <v/>
      </c>
      <c r="C3005" s="178"/>
      <c r="D3005" s="55" t="str">
        <f>_xlfn.IFNA(VLOOKUP(C3005,'Számlafizető(k) adatai'!$C$4:$D$203,2,0),"")</f>
        <v/>
      </c>
      <c r="E3005" s="55" t="str">
        <f>_xlfn.IFNA(VLOOKUP(C3005,'Számlafizető(k) adatai'!$C$4:$M$203,11,0),"")</f>
        <v/>
      </c>
      <c r="F3005" s="178"/>
      <c r="G3005" s="178"/>
      <c r="H3005" s="178"/>
      <c r="I3005" s="55" t="str">
        <f>IF(F3005="","",VLOOKUP(LEFT(F3005,5),'Technikai cellák'!B:C,2,0))</f>
        <v/>
      </c>
      <c r="J3005" s="55" t="str">
        <f>IF(F3005="","",VLOOKUP(I3005,'Technikai cellák'!$C$1:$D$12,2,0))</f>
        <v/>
      </c>
      <c r="K3005" s="179"/>
      <c r="L3005" s="67" t="str">
        <f t="shared" si="911"/>
        <v/>
      </c>
      <c r="M3005" s="68">
        <f t="shared" si="912"/>
        <v>0</v>
      </c>
      <c r="N3005" s="66">
        <f t="shared" si="913"/>
        <v>0</v>
      </c>
      <c r="O3005" s="152"/>
      <c r="P3005" s="172">
        <f t="shared" si="910"/>
        <v>0</v>
      </c>
      <c r="Q3005" s="69">
        <f t="shared" si="914"/>
        <v>0</v>
      </c>
      <c r="R3005" s="62">
        <f t="shared" si="915"/>
        <v>0</v>
      </c>
      <c r="S3005" s="153"/>
      <c r="T3005" s="118" t="str">
        <f t="shared" si="916"/>
        <v/>
      </c>
      <c r="U3005" s="154"/>
      <c r="V3005" s="154"/>
      <c r="W3005" s="154"/>
      <c r="X3005" s="154"/>
      <c r="Y3005" s="154"/>
      <c r="Z3005" s="154"/>
      <c r="AA3005" s="154"/>
      <c r="AB3005" s="154"/>
      <c r="AC3005" s="154"/>
      <c r="AD3005" s="154"/>
      <c r="AE3005" s="154"/>
      <c r="AF3005" s="154"/>
      <c r="AG3005" s="63">
        <f t="shared" si="917"/>
        <v>0</v>
      </c>
      <c r="AH3005" s="56">
        <f t="shared" si="918"/>
        <v>0</v>
      </c>
      <c r="AI3005" s="56">
        <f t="shared" si="919"/>
        <v>0</v>
      </c>
      <c r="AJ3005" s="56">
        <f t="shared" si="920"/>
        <v>0</v>
      </c>
      <c r="AK3005" s="56">
        <f t="shared" si="921"/>
        <v>0</v>
      </c>
      <c r="AL3005" s="56">
        <f t="shared" si="922"/>
        <v>0</v>
      </c>
      <c r="AM3005" s="56">
        <f t="shared" si="923"/>
        <v>0</v>
      </c>
      <c r="AN3005" s="56">
        <f t="shared" si="924"/>
        <v>0</v>
      </c>
      <c r="AO3005" s="56">
        <f t="shared" si="925"/>
        <v>0</v>
      </c>
      <c r="AP3005" s="56">
        <f t="shared" si="926"/>
        <v>0</v>
      </c>
      <c r="AQ3005" s="56">
        <f t="shared" si="927"/>
        <v>0</v>
      </c>
      <c r="AR3005" s="86">
        <f t="shared" si="928"/>
        <v>0</v>
      </c>
    </row>
    <row r="3006" spans="1:44" x14ac:dyDescent="0.25">
      <c r="A3006" s="178"/>
      <c r="B3006" s="55" t="str">
        <f>_xlfn.IFNA(VLOOKUP(A3006,'Ajánlatkérő(k) adatai'!$B$4:$C$205,2,0),"")</f>
        <v/>
      </c>
      <c r="C3006" s="178"/>
      <c r="D3006" s="55" t="str">
        <f>_xlfn.IFNA(VLOOKUP(C3006,'Számlafizető(k) adatai'!$C$4:$D$203,2,0),"")</f>
        <v/>
      </c>
      <c r="E3006" s="55" t="str">
        <f>_xlfn.IFNA(VLOOKUP(C3006,'Számlafizető(k) adatai'!$C$4:$M$203,11,0),"")</f>
        <v/>
      </c>
      <c r="F3006" s="178"/>
      <c r="G3006" s="178"/>
      <c r="H3006" s="178"/>
      <c r="I3006" s="55" t="str">
        <f>IF(F3006="","",VLOOKUP(LEFT(F3006,5),'Technikai cellák'!B:C,2,0))</f>
        <v/>
      </c>
      <c r="J3006" s="55" t="str">
        <f>IF(F3006="","",VLOOKUP(I3006,'Technikai cellák'!$C$1:$D$12,2,0))</f>
        <v/>
      </c>
      <c r="K3006" s="179"/>
      <c r="L3006" s="67" t="str">
        <f t="shared" si="911"/>
        <v/>
      </c>
      <c r="M3006" s="68">
        <f t="shared" si="912"/>
        <v>0</v>
      </c>
      <c r="N3006" s="66">
        <f t="shared" si="913"/>
        <v>0</v>
      </c>
      <c r="O3006" s="152"/>
      <c r="P3006" s="172">
        <f t="shared" si="910"/>
        <v>0</v>
      </c>
      <c r="Q3006" s="69">
        <f t="shared" si="914"/>
        <v>0</v>
      </c>
      <c r="R3006" s="62">
        <f t="shared" si="915"/>
        <v>0</v>
      </c>
      <c r="S3006" s="153"/>
      <c r="T3006" s="118" t="str">
        <f t="shared" si="916"/>
        <v/>
      </c>
      <c r="U3006" s="154"/>
      <c r="V3006" s="154"/>
      <c r="W3006" s="154"/>
      <c r="X3006" s="154"/>
      <c r="Y3006" s="154"/>
      <c r="Z3006" s="154"/>
      <c r="AA3006" s="154"/>
      <c r="AB3006" s="154"/>
      <c r="AC3006" s="154"/>
      <c r="AD3006" s="154"/>
      <c r="AE3006" s="154"/>
      <c r="AF3006" s="154"/>
      <c r="AG3006" s="63">
        <f t="shared" si="917"/>
        <v>0</v>
      </c>
      <c r="AH3006" s="56">
        <f t="shared" si="918"/>
        <v>0</v>
      </c>
      <c r="AI3006" s="56">
        <f t="shared" si="919"/>
        <v>0</v>
      </c>
      <c r="AJ3006" s="56">
        <f t="shared" si="920"/>
        <v>0</v>
      </c>
      <c r="AK3006" s="56">
        <f t="shared" si="921"/>
        <v>0</v>
      </c>
      <c r="AL3006" s="56">
        <f t="shared" si="922"/>
        <v>0</v>
      </c>
      <c r="AM3006" s="56">
        <f t="shared" si="923"/>
        <v>0</v>
      </c>
      <c r="AN3006" s="56">
        <f t="shared" si="924"/>
        <v>0</v>
      </c>
      <c r="AO3006" s="56">
        <f t="shared" si="925"/>
        <v>0</v>
      </c>
      <c r="AP3006" s="56">
        <f t="shared" si="926"/>
        <v>0</v>
      </c>
      <c r="AQ3006" s="56">
        <f t="shared" si="927"/>
        <v>0</v>
      </c>
      <c r="AR3006" s="86">
        <f t="shared" si="928"/>
        <v>0</v>
      </c>
    </row>
    <row r="3007" spans="1:44" x14ac:dyDescent="0.25">
      <c r="A3007" s="178"/>
      <c r="B3007" s="55" t="str">
        <f>_xlfn.IFNA(VLOOKUP(A3007,'Ajánlatkérő(k) adatai'!$B$4:$C$205,2,0),"")</f>
        <v/>
      </c>
      <c r="C3007" s="178"/>
      <c r="D3007" s="55" t="str">
        <f>_xlfn.IFNA(VLOOKUP(C3007,'Számlafizető(k) adatai'!$C$4:$D$203,2,0),"")</f>
        <v/>
      </c>
      <c r="E3007" s="55" t="str">
        <f>_xlfn.IFNA(VLOOKUP(C3007,'Számlafizető(k) adatai'!$C$4:$M$203,11,0),"")</f>
        <v/>
      </c>
      <c r="F3007" s="178"/>
      <c r="G3007" s="178"/>
      <c r="H3007" s="178"/>
      <c r="I3007" s="55" t="str">
        <f>IF(F3007="","",VLOOKUP(LEFT(F3007,5),'Technikai cellák'!B:C,2,0))</f>
        <v/>
      </c>
      <c r="J3007" s="55" t="str">
        <f>IF(F3007="","",VLOOKUP(I3007,'Technikai cellák'!$C$1:$D$12,2,0))</f>
        <v/>
      </c>
      <c r="K3007" s="179"/>
      <c r="L3007" s="67" t="str">
        <f t="shared" si="911"/>
        <v/>
      </c>
      <c r="M3007" s="68">
        <f t="shared" si="912"/>
        <v>0</v>
      </c>
      <c r="N3007" s="66">
        <f t="shared" si="913"/>
        <v>0</v>
      </c>
      <c r="O3007" s="152"/>
      <c r="P3007" s="172">
        <f t="shared" si="910"/>
        <v>0</v>
      </c>
      <c r="Q3007" s="69">
        <f t="shared" si="914"/>
        <v>0</v>
      </c>
      <c r="R3007" s="62">
        <f t="shared" si="915"/>
        <v>0</v>
      </c>
      <c r="S3007" s="153"/>
      <c r="T3007" s="118" t="str">
        <f t="shared" si="916"/>
        <v/>
      </c>
      <c r="U3007" s="154"/>
      <c r="V3007" s="154"/>
      <c r="W3007" s="154"/>
      <c r="X3007" s="154"/>
      <c r="Y3007" s="154"/>
      <c r="Z3007" s="154"/>
      <c r="AA3007" s="154"/>
      <c r="AB3007" s="154"/>
      <c r="AC3007" s="154"/>
      <c r="AD3007" s="154"/>
      <c r="AE3007" s="154"/>
      <c r="AF3007" s="154"/>
      <c r="AG3007" s="63">
        <f t="shared" si="917"/>
        <v>0</v>
      </c>
      <c r="AH3007" s="56">
        <f t="shared" si="918"/>
        <v>0</v>
      </c>
      <c r="AI3007" s="56">
        <f t="shared" si="919"/>
        <v>0</v>
      </c>
      <c r="AJ3007" s="56">
        <f t="shared" si="920"/>
        <v>0</v>
      </c>
      <c r="AK3007" s="56">
        <f t="shared" si="921"/>
        <v>0</v>
      </c>
      <c r="AL3007" s="56">
        <f t="shared" si="922"/>
        <v>0</v>
      </c>
      <c r="AM3007" s="56">
        <f t="shared" si="923"/>
        <v>0</v>
      </c>
      <c r="AN3007" s="56">
        <f t="shared" si="924"/>
        <v>0</v>
      </c>
      <c r="AO3007" s="56">
        <f t="shared" si="925"/>
        <v>0</v>
      </c>
      <c r="AP3007" s="56">
        <f t="shared" si="926"/>
        <v>0</v>
      </c>
      <c r="AQ3007" s="56">
        <f t="shared" si="927"/>
        <v>0</v>
      </c>
      <c r="AR3007" s="86">
        <f t="shared" si="928"/>
        <v>0</v>
      </c>
    </row>
    <row r="3008" spans="1:44" x14ac:dyDescent="0.25">
      <c r="A3008" s="178"/>
      <c r="B3008" s="55" t="str">
        <f>_xlfn.IFNA(VLOOKUP(A3008,'Ajánlatkérő(k) adatai'!$B$4:$C$205,2,0),"")</f>
        <v/>
      </c>
      <c r="C3008" s="178"/>
      <c r="D3008" s="55" t="str">
        <f>_xlfn.IFNA(VLOOKUP(C3008,'Számlafizető(k) adatai'!$C$4:$D$203,2,0),"")</f>
        <v/>
      </c>
      <c r="E3008" s="55" t="str">
        <f>_xlfn.IFNA(VLOOKUP(C3008,'Számlafizető(k) adatai'!$C$4:$M$203,11,0),"")</f>
        <v/>
      </c>
      <c r="F3008" s="178"/>
      <c r="G3008" s="178"/>
      <c r="H3008" s="178"/>
      <c r="I3008" s="55" t="str">
        <f>IF(F3008="","",VLOOKUP(LEFT(F3008,5),'Technikai cellák'!B:C,2,0))</f>
        <v/>
      </c>
      <c r="J3008" s="55" t="str">
        <f>IF(F3008="","",VLOOKUP(I3008,'Technikai cellák'!$C$1:$D$12,2,0))</f>
        <v/>
      </c>
      <c r="K3008" s="179"/>
      <c r="L3008" s="67" t="str">
        <f t="shared" si="911"/>
        <v/>
      </c>
      <c r="M3008" s="68">
        <f t="shared" si="912"/>
        <v>0</v>
      </c>
      <c r="N3008" s="66">
        <f t="shared" si="913"/>
        <v>0</v>
      </c>
      <c r="O3008" s="152"/>
      <c r="P3008" s="172">
        <f t="shared" si="910"/>
        <v>0</v>
      </c>
      <c r="Q3008" s="69">
        <f t="shared" si="914"/>
        <v>0</v>
      </c>
      <c r="R3008" s="62">
        <f t="shared" si="915"/>
        <v>0</v>
      </c>
      <c r="S3008" s="153"/>
      <c r="T3008" s="118" t="str">
        <f t="shared" si="916"/>
        <v/>
      </c>
      <c r="U3008" s="154"/>
      <c r="V3008" s="154"/>
      <c r="W3008" s="154"/>
      <c r="X3008" s="154"/>
      <c r="Y3008" s="154"/>
      <c r="Z3008" s="154"/>
      <c r="AA3008" s="154"/>
      <c r="AB3008" s="154"/>
      <c r="AC3008" s="154"/>
      <c r="AD3008" s="154"/>
      <c r="AE3008" s="154"/>
      <c r="AF3008" s="154"/>
      <c r="AG3008" s="63">
        <f t="shared" si="917"/>
        <v>0</v>
      </c>
      <c r="AH3008" s="56">
        <f t="shared" si="918"/>
        <v>0</v>
      </c>
      <c r="AI3008" s="56">
        <f t="shared" si="919"/>
        <v>0</v>
      </c>
      <c r="AJ3008" s="56">
        <f t="shared" si="920"/>
        <v>0</v>
      </c>
      <c r="AK3008" s="56">
        <f t="shared" si="921"/>
        <v>0</v>
      </c>
      <c r="AL3008" s="56">
        <f t="shared" si="922"/>
        <v>0</v>
      </c>
      <c r="AM3008" s="56">
        <f t="shared" si="923"/>
        <v>0</v>
      </c>
      <c r="AN3008" s="56">
        <f t="shared" si="924"/>
        <v>0</v>
      </c>
      <c r="AO3008" s="56">
        <f t="shared" si="925"/>
        <v>0</v>
      </c>
      <c r="AP3008" s="56">
        <f t="shared" si="926"/>
        <v>0</v>
      </c>
      <c r="AQ3008" s="56">
        <f t="shared" si="927"/>
        <v>0</v>
      </c>
      <c r="AR3008" s="86">
        <f t="shared" si="928"/>
        <v>0</v>
      </c>
    </row>
    <row r="3009" spans="1:44" x14ac:dyDescent="0.25">
      <c r="A3009" s="178"/>
      <c r="B3009" s="55" t="str">
        <f>_xlfn.IFNA(VLOOKUP(A3009,'Ajánlatkérő(k) adatai'!$B$4:$C$205,2,0),"")</f>
        <v/>
      </c>
      <c r="C3009" s="178"/>
      <c r="D3009" s="55" t="str">
        <f>_xlfn.IFNA(VLOOKUP(C3009,'Számlafizető(k) adatai'!$C$4:$D$203,2,0),"")</f>
        <v/>
      </c>
      <c r="E3009" s="55" t="str">
        <f>_xlfn.IFNA(VLOOKUP(C3009,'Számlafizető(k) adatai'!$C$4:$M$203,11,0),"")</f>
        <v/>
      </c>
      <c r="F3009" s="178"/>
      <c r="G3009" s="178"/>
      <c r="H3009" s="178"/>
      <c r="I3009" s="55" t="str">
        <f>IF(F3009="","",VLOOKUP(LEFT(F3009,5),'Technikai cellák'!B:C,2,0))</f>
        <v/>
      </c>
      <c r="J3009" s="55" t="str">
        <f>IF(F3009="","",VLOOKUP(I3009,'Technikai cellák'!$C$1:$D$12,2,0))</f>
        <v/>
      </c>
      <c r="K3009" s="179"/>
      <c r="L3009" s="67" t="str">
        <f t="shared" si="911"/>
        <v/>
      </c>
      <c r="M3009" s="68">
        <f t="shared" si="912"/>
        <v>0</v>
      </c>
      <c r="N3009" s="66">
        <f t="shared" si="913"/>
        <v>0</v>
      </c>
      <c r="O3009" s="152"/>
      <c r="P3009" s="172">
        <f t="shared" si="910"/>
        <v>0</v>
      </c>
      <c r="Q3009" s="69">
        <f t="shared" si="914"/>
        <v>0</v>
      </c>
      <c r="R3009" s="62">
        <f t="shared" si="915"/>
        <v>0</v>
      </c>
      <c r="S3009" s="153"/>
      <c r="T3009" s="118" t="str">
        <f t="shared" si="916"/>
        <v/>
      </c>
      <c r="U3009" s="154"/>
      <c r="V3009" s="154"/>
      <c r="W3009" s="154"/>
      <c r="X3009" s="154"/>
      <c r="Y3009" s="154"/>
      <c r="Z3009" s="154"/>
      <c r="AA3009" s="154"/>
      <c r="AB3009" s="154"/>
      <c r="AC3009" s="154"/>
      <c r="AD3009" s="154"/>
      <c r="AE3009" s="154"/>
      <c r="AF3009" s="154"/>
      <c r="AG3009" s="63">
        <f t="shared" si="917"/>
        <v>0</v>
      </c>
      <c r="AH3009" s="56">
        <f t="shared" si="918"/>
        <v>0</v>
      </c>
      <c r="AI3009" s="56">
        <f t="shared" si="919"/>
        <v>0</v>
      </c>
      <c r="AJ3009" s="56">
        <f t="shared" si="920"/>
        <v>0</v>
      </c>
      <c r="AK3009" s="56">
        <f t="shared" si="921"/>
        <v>0</v>
      </c>
      <c r="AL3009" s="56">
        <f t="shared" si="922"/>
        <v>0</v>
      </c>
      <c r="AM3009" s="56">
        <f t="shared" si="923"/>
        <v>0</v>
      </c>
      <c r="AN3009" s="56">
        <f t="shared" si="924"/>
        <v>0</v>
      </c>
      <c r="AO3009" s="56">
        <f t="shared" si="925"/>
        <v>0</v>
      </c>
      <c r="AP3009" s="56">
        <f t="shared" si="926"/>
        <v>0</v>
      </c>
      <c r="AQ3009" s="56">
        <f t="shared" si="927"/>
        <v>0</v>
      </c>
      <c r="AR3009" s="86">
        <f t="shared" si="928"/>
        <v>0</v>
      </c>
    </row>
    <row r="3010" spans="1:44" x14ac:dyDescent="0.25">
      <c r="A3010" s="178"/>
      <c r="B3010" s="55" t="str">
        <f>_xlfn.IFNA(VLOOKUP(A3010,'Ajánlatkérő(k) adatai'!$B$4:$C$205,2,0),"")</f>
        <v/>
      </c>
      <c r="C3010" s="178"/>
      <c r="D3010" s="55" t="str">
        <f>_xlfn.IFNA(VLOOKUP(C3010,'Számlafizető(k) adatai'!$C$4:$D$203,2,0),"")</f>
        <v/>
      </c>
      <c r="E3010" s="55" t="str">
        <f>_xlfn.IFNA(VLOOKUP(C3010,'Számlafizető(k) adatai'!$C$4:$M$203,11,0),"")</f>
        <v/>
      </c>
      <c r="F3010" s="178"/>
      <c r="G3010" s="178"/>
      <c r="H3010" s="178"/>
      <c r="I3010" s="55" t="str">
        <f>IF(F3010="","",VLOOKUP(LEFT(F3010,5),'Technikai cellák'!B:C,2,0))</f>
        <v/>
      </c>
      <c r="J3010" s="55" t="str">
        <f>IF(F3010="","",VLOOKUP(I3010,'Technikai cellák'!$C$1:$D$12,2,0))</f>
        <v/>
      </c>
      <c r="K3010" s="179"/>
      <c r="L3010" s="67" t="str">
        <f t="shared" si="911"/>
        <v/>
      </c>
      <c r="M3010" s="68">
        <f t="shared" si="912"/>
        <v>0</v>
      </c>
      <c r="N3010" s="66">
        <f t="shared" si="913"/>
        <v>0</v>
      </c>
      <c r="O3010" s="152"/>
      <c r="P3010" s="172">
        <f t="shared" si="910"/>
        <v>0</v>
      </c>
      <c r="Q3010" s="69">
        <f t="shared" si="914"/>
        <v>0</v>
      </c>
      <c r="R3010" s="62">
        <f t="shared" si="915"/>
        <v>0</v>
      </c>
      <c r="S3010" s="153"/>
      <c r="T3010" s="118" t="str">
        <f t="shared" si="916"/>
        <v/>
      </c>
      <c r="U3010" s="154"/>
      <c r="V3010" s="154"/>
      <c r="W3010" s="154"/>
      <c r="X3010" s="154"/>
      <c r="Y3010" s="154"/>
      <c r="Z3010" s="154"/>
      <c r="AA3010" s="154"/>
      <c r="AB3010" s="154"/>
      <c r="AC3010" s="154"/>
      <c r="AD3010" s="154"/>
      <c r="AE3010" s="154"/>
      <c r="AF3010" s="154"/>
      <c r="AG3010" s="63">
        <f t="shared" si="917"/>
        <v>0</v>
      </c>
      <c r="AH3010" s="56">
        <f t="shared" si="918"/>
        <v>0</v>
      </c>
      <c r="AI3010" s="56">
        <f t="shared" si="919"/>
        <v>0</v>
      </c>
      <c r="AJ3010" s="56">
        <f t="shared" si="920"/>
        <v>0</v>
      </c>
      <c r="AK3010" s="56">
        <f t="shared" si="921"/>
        <v>0</v>
      </c>
      <c r="AL3010" s="56">
        <f t="shared" si="922"/>
        <v>0</v>
      </c>
      <c r="AM3010" s="56">
        <f t="shared" si="923"/>
        <v>0</v>
      </c>
      <c r="AN3010" s="56">
        <f t="shared" si="924"/>
        <v>0</v>
      </c>
      <c r="AO3010" s="56">
        <f t="shared" si="925"/>
        <v>0</v>
      </c>
      <c r="AP3010" s="56">
        <f t="shared" si="926"/>
        <v>0</v>
      </c>
      <c r="AQ3010" s="56">
        <f t="shared" si="927"/>
        <v>0</v>
      </c>
      <c r="AR3010" s="86">
        <f t="shared" si="928"/>
        <v>0</v>
      </c>
    </row>
    <row r="3011" spans="1:44" x14ac:dyDescent="0.25">
      <c r="A3011" s="178"/>
      <c r="B3011" s="55" t="str">
        <f>_xlfn.IFNA(VLOOKUP(A3011,'Ajánlatkérő(k) adatai'!$B$4:$C$205,2,0),"")</f>
        <v/>
      </c>
      <c r="C3011" s="178"/>
      <c r="D3011" s="55" t="str">
        <f>_xlfn.IFNA(VLOOKUP(C3011,'Számlafizető(k) adatai'!$C$4:$D$203,2,0),"")</f>
        <v/>
      </c>
      <c r="E3011" s="55" t="str">
        <f>_xlfn.IFNA(VLOOKUP(C3011,'Számlafizető(k) adatai'!$C$4:$M$203,11,0),"")</f>
        <v/>
      </c>
      <c r="F3011" s="178"/>
      <c r="G3011" s="178"/>
      <c r="H3011" s="178"/>
      <c r="I3011" s="55" t="str">
        <f>IF(F3011="","",VLOOKUP(LEFT(F3011,5),'Technikai cellák'!B:C,2,0))</f>
        <v/>
      </c>
      <c r="J3011" s="55" t="str">
        <f>IF(F3011="","",VLOOKUP(I3011,'Technikai cellák'!$C$1:$D$12,2,0))</f>
        <v/>
      </c>
      <c r="K3011" s="179"/>
      <c r="L3011" s="67" t="str">
        <f t="shared" si="911"/>
        <v/>
      </c>
      <c r="M3011" s="68">
        <f t="shared" si="912"/>
        <v>0</v>
      </c>
      <c r="N3011" s="66">
        <f t="shared" si="913"/>
        <v>0</v>
      </c>
      <c r="O3011" s="152"/>
      <c r="P3011" s="172">
        <f t="shared" si="910"/>
        <v>0</v>
      </c>
      <c r="Q3011" s="69">
        <f t="shared" si="914"/>
        <v>0</v>
      </c>
      <c r="R3011" s="62">
        <f t="shared" si="915"/>
        <v>0</v>
      </c>
      <c r="S3011" s="153"/>
      <c r="T3011" s="118" t="str">
        <f t="shared" si="916"/>
        <v/>
      </c>
      <c r="U3011" s="154"/>
      <c r="V3011" s="154"/>
      <c r="W3011" s="154"/>
      <c r="X3011" s="154"/>
      <c r="Y3011" s="154"/>
      <c r="Z3011" s="154"/>
      <c r="AA3011" s="154"/>
      <c r="AB3011" s="154"/>
      <c r="AC3011" s="154"/>
      <c r="AD3011" s="154"/>
      <c r="AE3011" s="154"/>
      <c r="AF3011" s="154"/>
      <c r="AG3011" s="63">
        <f t="shared" si="917"/>
        <v>0</v>
      </c>
      <c r="AH3011" s="56">
        <f t="shared" si="918"/>
        <v>0</v>
      </c>
      <c r="AI3011" s="56">
        <f t="shared" si="919"/>
        <v>0</v>
      </c>
      <c r="AJ3011" s="56">
        <f t="shared" si="920"/>
        <v>0</v>
      </c>
      <c r="AK3011" s="56">
        <f t="shared" si="921"/>
        <v>0</v>
      </c>
      <c r="AL3011" s="56">
        <f t="shared" si="922"/>
        <v>0</v>
      </c>
      <c r="AM3011" s="56">
        <f t="shared" si="923"/>
        <v>0</v>
      </c>
      <c r="AN3011" s="56">
        <f t="shared" si="924"/>
        <v>0</v>
      </c>
      <c r="AO3011" s="56">
        <f t="shared" si="925"/>
        <v>0</v>
      </c>
      <c r="AP3011" s="56">
        <f t="shared" si="926"/>
        <v>0</v>
      </c>
      <c r="AQ3011" s="56">
        <f t="shared" si="927"/>
        <v>0</v>
      </c>
      <c r="AR3011" s="86">
        <f t="shared" si="928"/>
        <v>0</v>
      </c>
    </row>
    <row r="3012" spans="1:44" x14ac:dyDescent="0.25">
      <c r="A3012" s="178"/>
      <c r="B3012" s="55" t="str">
        <f>_xlfn.IFNA(VLOOKUP(A3012,'Ajánlatkérő(k) adatai'!$B$4:$C$205,2,0),"")</f>
        <v/>
      </c>
      <c r="C3012" s="178"/>
      <c r="D3012" s="55" t="str">
        <f>_xlfn.IFNA(VLOOKUP(C3012,'Számlafizető(k) adatai'!$C$4:$D$203,2,0),"")</f>
        <v/>
      </c>
      <c r="E3012" s="55" t="str">
        <f>_xlfn.IFNA(VLOOKUP(C3012,'Számlafizető(k) adatai'!$C$4:$M$203,11,0),"")</f>
        <v/>
      </c>
      <c r="F3012" s="178"/>
      <c r="G3012" s="178"/>
      <c r="H3012" s="178"/>
      <c r="I3012" s="55" t="str">
        <f>IF(F3012="","",VLOOKUP(LEFT(F3012,5),'Technikai cellák'!B:C,2,0))</f>
        <v/>
      </c>
      <c r="J3012" s="55" t="str">
        <f>IF(F3012="","",VLOOKUP(I3012,'Technikai cellák'!$C$1:$D$12,2,0))</f>
        <v/>
      </c>
      <c r="K3012" s="179"/>
      <c r="L3012" s="67" t="str">
        <f t="shared" si="911"/>
        <v/>
      </c>
      <c r="M3012" s="68">
        <f t="shared" si="912"/>
        <v>0</v>
      </c>
      <c r="N3012" s="66">
        <f t="shared" si="913"/>
        <v>0</v>
      </c>
      <c r="O3012" s="152"/>
      <c r="P3012" s="172">
        <f t="shared" si="910"/>
        <v>0</v>
      </c>
      <c r="Q3012" s="69">
        <f t="shared" si="914"/>
        <v>0</v>
      </c>
      <c r="R3012" s="62">
        <f t="shared" si="915"/>
        <v>0</v>
      </c>
      <c r="S3012" s="153"/>
      <c r="T3012" s="118" t="str">
        <f t="shared" si="916"/>
        <v/>
      </c>
      <c r="U3012" s="154"/>
      <c r="V3012" s="154"/>
      <c r="W3012" s="154"/>
      <c r="X3012" s="154"/>
      <c r="Y3012" s="154"/>
      <c r="Z3012" s="154"/>
      <c r="AA3012" s="154"/>
      <c r="AB3012" s="154"/>
      <c r="AC3012" s="154"/>
      <c r="AD3012" s="154"/>
      <c r="AE3012" s="154"/>
      <c r="AF3012" s="154"/>
      <c r="AG3012" s="63">
        <f t="shared" si="917"/>
        <v>0</v>
      </c>
      <c r="AH3012" s="56">
        <f t="shared" si="918"/>
        <v>0</v>
      </c>
      <c r="AI3012" s="56">
        <f t="shared" si="919"/>
        <v>0</v>
      </c>
      <c r="AJ3012" s="56">
        <f t="shared" si="920"/>
        <v>0</v>
      </c>
      <c r="AK3012" s="56">
        <f t="shared" si="921"/>
        <v>0</v>
      </c>
      <c r="AL3012" s="56">
        <f t="shared" si="922"/>
        <v>0</v>
      </c>
      <c r="AM3012" s="56">
        <f t="shared" si="923"/>
        <v>0</v>
      </c>
      <c r="AN3012" s="56">
        <f t="shared" si="924"/>
        <v>0</v>
      </c>
      <c r="AO3012" s="56">
        <f t="shared" si="925"/>
        <v>0</v>
      </c>
      <c r="AP3012" s="56">
        <f t="shared" si="926"/>
        <v>0</v>
      </c>
      <c r="AQ3012" s="56">
        <f t="shared" si="927"/>
        <v>0</v>
      </c>
      <c r="AR3012" s="86">
        <f t="shared" si="928"/>
        <v>0</v>
      </c>
    </row>
    <row r="3013" spans="1:44" x14ac:dyDescent="0.25">
      <c r="A3013" s="178"/>
      <c r="B3013" s="55" t="str">
        <f>_xlfn.IFNA(VLOOKUP(A3013,'Ajánlatkérő(k) adatai'!$B$4:$C$205,2,0),"")</f>
        <v/>
      </c>
      <c r="C3013" s="178"/>
      <c r="D3013" s="55" t="str">
        <f>_xlfn.IFNA(VLOOKUP(C3013,'Számlafizető(k) adatai'!$C$4:$D$203,2,0),"")</f>
        <v/>
      </c>
      <c r="E3013" s="55" t="str">
        <f>_xlfn.IFNA(VLOOKUP(C3013,'Számlafizető(k) adatai'!$C$4:$M$203,11,0),"")</f>
        <v/>
      </c>
      <c r="F3013" s="178"/>
      <c r="G3013" s="178"/>
      <c r="H3013" s="178"/>
      <c r="I3013" s="55" t="str">
        <f>IF(F3013="","",VLOOKUP(LEFT(F3013,5),'Technikai cellák'!B:C,2,0))</f>
        <v/>
      </c>
      <c r="J3013" s="55" t="str">
        <f>IF(F3013="","",VLOOKUP(I3013,'Technikai cellák'!$C$1:$D$12,2,0))</f>
        <v/>
      </c>
      <c r="K3013" s="179"/>
      <c r="L3013" s="67" t="str">
        <f t="shared" si="911"/>
        <v/>
      </c>
      <c r="M3013" s="68">
        <f t="shared" si="912"/>
        <v>0</v>
      </c>
      <c r="N3013" s="66">
        <f t="shared" si="913"/>
        <v>0</v>
      </c>
      <c r="O3013" s="152"/>
      <c r="P3013" s="172">
        <f t="shared" si="910"/>
        <v>0</v>
      </c>
      <c r="Q3013" s="69">
        <f t="shared" si="914"/>
        <v>0</v>
      </c>
      <c r="R3013" s="62">
        <f t="shared" si="915"/>
        <v>0</v>
      </c>
      <c r="S3013" s="153"/>
      <c r="T3013" s="118" t="str">
        <f t="shared" si="916"/>
        <v/>
      </c>
      <c r="U3013" s="154"/>
      <c r="V3013" s="154"/>
      <c r="W3013" s="154"/>
      <c r="X3013" s="154"/>
      <c r="Y3013" s="154"/>
      <c r="Z3013" s="154"/>
      <c r="AA3013" s="154"/>
      <c r="AB3013" s="154"/>
      <c r="AC3013" s="154"/>
      <c r="AD3013" s="154"/>
      <c r="AE3013" s="154"/>
      <c r="AF3013" s="154"/>
      <c r="AG3013" s="63">
        <f t="shared" si="917"/>
        <v>0</v>
      </c>
      <c r="AH3013" s="56">
        <f t="shared" si="918"/>
        <v>0</v>
      </c>
      <c r="AI3013" s="56">
        <f t="shared" si="919"/>
        <v>0</v>
      </c>
      <c r="AJ3013" s="56">
        <f t="shared" si="920"/>
        <v>0</v>
      </c>
      <c r="AK3013" s="56">
        <f t="shared" si="921"/>
        <v>0</v>
      </c>
      <c r="AL3013" s="56">
        <f t="shared" si="922"/>
        <v>0</v>
      </c>
      <c r="AM3013" s="56">
        <f t="shared" si="923"/>
        <v>0</v>
      </c>
      <c r="AN3013" s="56">
        <f t="shared" si="924"/>
        <v>0</v>
      </c>
      <c r="AO3013" s="56">
        <f t="shared" si="925"/>
        <v>0</v>
      </c>
      <c r="AP3013" s="56">
        <f t="shared" si="926"/>
        <v>0</v>
      </c>
      <c r="AQ3013" s="56">
        <f t="shared" si="927"/>
        <v>0</v>
      </c>
      <c r="AR3013" s="86">
        <f t="shared" si="928"/>
        <v>0</v>
      </c>
    </row>
    <row r="3014" spans="1:44" x14ac:dyDescent="0.25">
      <c r="A3014" s="178"/>
      <c r="B3014" s="55" t="str">
        <f>_xlfn.IFNA(VLOOKUP(A3014,'Ajánlatkérő(k) adatai'!$B$4:$C$205,2,0),"")</f>
        <v/>
      </c>
      <c r="C3014" s="178"/>
      <c r="D3014" s="55" t="str">
        <f>_xlfn.IFNA(VLOOKUP(C3014,'Számlafizető(k) adatai'!$C$4:$D$203,2,0),"")</f>
        <v/>
      </c>
      <c r="E3014" s="55" t="str">
        <f>_xlfn.IFNA(VLOOKUP(C3014,'Számlafizető(k) adatai'!$C$4:$M$203,11,0),"")</f>
        <v/>
      </c>
      <c r="F3014" s="178"/>
      <c r="G3014" s="178"/>
      <c r="H3014" s="178"/>
      <c r="I3014" s="55" t="str">
        <f>IF(F3014="","",VLOOKUP(LEFT(F3014,5),'Technikai cellák'!B:C,2,0))</f>
        <v/>
      </c>
      <c r="J3014" s="55" t="str">
        <f>IF(F3014="","",VLOOKUP(I3014,'Technikai cellák'!$C$1:$D$12,2,0))</f>
        <v/>
      </c>
      <c r="K3014" s="179"/>
      <c r="L3014" s="67" t="str">
        <f t="shared" si="911"/>
        <v/>
      </c>
      <c r="M3014" s="68">
        <f t="shared" si="912"/>
        <v>0</v>
      </c>
      <c r="N3014" s="66">
        <f t="shared" si="913"/>
        <v>0</v>
      </c>
      <c r="O3014" s="152"/>
      <c r="P3014" s="172">
        <f t="shared" si="910"/>
        <v>0</v>
      </c>
      <c r="Q3014" s="69">
        <f t="shared" si="914"/>
        <v>0</v>
      </c>
      <c r="R3014" s="62">
        <f t="shared" si="915"/>
        <v>0</v>
      </c>
      <c r="S3014" s="153"/>
      <c r="T3014" s="118" t="str">
        <f t="shared" si="916"/>
        <v/>
      </c>
      <c r="U3014" s="154"/>
      <c r="V3014" s="154"/>
      <c r="W3014" s="154"/>
      <c r="X3014" s="154"/>
      <c r="Y3014" s="154"/>
      <c r="Z3014" s="154"/>
      <c r="AA3014" s="154"/>
      <c r="AB3014" s="154"/>
      <c r="AC3014" s="154"/>
      <c r="AD3014" s="154"/>
      <c r="AE3014" s="154"/>
      <c r="AF3014" s="154"/>
      <c r="AG3014" s="63">
        <f t="shared" si="917"/>
        <v>0</v>
      </c>
      <c r="AH3014" s="56">
        <f t="shared" si="918"/>
        <v>0</v>
      </c>
      <c r="AI3014" s="56">
        <f t="shared" si="919"/>
        <v>0</v>
      </c>
      <c r="AJ3014" s="56">
        <f t="shared" si="920"/>
        <v>0</v>
      </c>
      <c r="AK3014" s="56">
        <f t="shared" si="921"/>
        <v>0</v>
      </c>
      <c r="AL3014" s="56">
        <f t="shared" si="922"/>
        <v>0</v>
      </c>
      <c r="AM3014" s="56">
        <f t="shared" si="923"/>
        <v>0</v>
      </c>
      <c r="AN3014" s="56">
        <f t="shared" si="924"/>
        <v>0</v>
      </c>
      <c r="AO3014" s="56">
        <f t="shared" si="925"/>
        <v>0</v>
      </c>
      <c r="AP3014" s="56">
        <f t="shared" si="926"/>
        <v>0</v>
      </c>
      <c r="AQ3014" s="56">
        <f t="shared" si="927"/>
        <v>0</v>
      </c>
      <c r="AR3014" s="86">
        <f t="shared" si="928"/>
        <v>0</v>
      </c>
    </row>
    <row r="3015" spans="1:44" x14ac:dyDescent="0.25">
      <c r="A3015" s="178"/>
      <c r="B3015" s="55" t="str">
        <f>_xlfn.IFNA(VLOOKUP(A3015,'Ajánlatkérő(k) adatai'!$B$4:$C$205,2,0),"")</f>
        <v/>
      </c>
      <c r="C3015" s="178"/>
      <c r="D3015" s="55" t="str">
        <f>_xlfn.IFNA(VLOOKUP(C3015,'Számlafizető(k) adatai'!$C$4:$D$203,2,0),"")</f>
        <v/>
      </c>
      <c r="E3015" s="55" t="str">
        <f>_xlfn.IFNA(VLOOKUP(C3015,'Számlafizető(k) adatai'!$C$4:$M$203,11,0),"")</f>
        <v/>
      </c>
      <c r="F3015" s="178"/>
      <c r="G3015" s="178"/>
      <c r="H3015" s="178"/>
      <c r="I3015" s="55" t="str">
        <f>IF(F3015="","",VLOOKUP(LEFT(F3015,5),'Technikai cellák'!B:C,2,0))</f>
        <v/>
      </c>
      <c r="J3015" s="55" t="str">
        <f>IF(F3015="","",VLOOKUP(I3015,'Technikai cellák'!$C$1:$D$12,2,0))</f>
        <v/>
      </c>
      <c r="K3015" s="179"/>
      <c r="L3015" s="67" t="str">
        <f t="shared" si="911"/>
        <v/>
      </c>
      <c r="M3015" s="68">
        <f t="shared" si="912"/>
        <v>0</v>
      </c>
      <c r="N3015" s="66">
        <f t="shared" si="913"/>
        <v>0</v>
      </c>
      <c r="O3015" s="152"/>
      <c r="P3015" s="172">
        <f t="shared" si="910"/>
        <v>0</v>
      </c>
      <c r="Q3015" s="69">
        <f t="shared" si="914"/>
        <v>0</v>
      </c>
      <c r="R3015" s="62">
        <f t="shared" si="915"/>
        <v>0</v>
      </c>
      <c r="S3015" s="153"/>
      <c r="T3015" s="118" t="str">
        <f t="shared" si="916"/>
        <v/>
      </c>
      <c r="U3015" s="154"/>
      <c r="V3015" s="154"/>
      <c r="W3015" s="154"/>
      <c r="X3015" s="154"/>
      <c r="Y3015" s="154"/>
      <c r="Z3015" s="154"/>
      <c r="AA3015" s="154"/>
      <c r="AB3015" s="154"/>
      <c r="AC3015" s="154"/>
      <c r="AD3015" s="154"/>
      <c r="AE3015" s="154"/>
      <c r="AF3015" s="154"/>
      <c r="AG3015" s="63">
        <f t="shared" si="917"/>
        <v>0</v>
      </c>
      <c r="AH3015" s="56">
        <f t="shared" si="918"/>
        <v>0</v>
      </c>
      <c r="AI3015" s="56">
        <f t="shared" si="919"/>
        <v>0</v>
      </c>
      <c r="AJ3015" s="56">
        <f t="shared" si="920"/>
        <v>0</v>
      </c>
      <c r="AK3015" s="56">
        <f t="shared" si="921"/>
        <v>0</v>
      </c>
      <c r="AL3015" s="56">
        <f t="shared" si="922"/>
        <v>0</v>
      </c>
      <c r="AM3015" s="56">
        <f t="shared" si="923"/>
        <v>0</v>
      </c>
      <c r="AN3015" s="56">
        <f t="shared" si="924"/>
        <v>0</v>
      </c>
      <c r="AO3015" s="56">
        <f t="shared" si="925"/>
        <v>0</v>
      </c>
      <c r="AP3015" s="56">
        <f t="shared" si="926"/>
        <v>0</v>
      </c>
      <c r="AQ3015" s="56">
        <f t="shared" si="927"/>
        <v>0</v>
      </c>
      <c r="AR3015" s="86">
        <f t="shared" si="928"/>
        <v>0</v>
      </c>
    </row>
    <row r="3016" spans="1:44" x14ac:dyDescent="0.25">
      <c r="A3016" s="178"/>
      <c r="B3016" s="55" t="str">
        <f>_xlfn.IFNA(VLOOKUP(A3016,'Ajánlatkérő(k) adatai'!$B$4:$C$205,2,0),"")</f>
        <v/>
      </c>
      <c r="C3016" s="178"/>
      <c r="D3016" s="55" t="str">
        <f>_xlfn.IFNA(VLOOKUP(C3016,'Számlafizető(k) adatai'!$C$4:$D$203,2,0),"")</f>
        <v/>
      </c>
      <c r="E3016" s="55" t="str">
        <f>_xlfn.IFNA(VLOOKUP(C3016,'Számlafizető(k) adatai'!$C$4:$M$203,11,0),"")</f>
        <v/>
      </c>
      <c r="F3016" s="178"/>
      <c r="G3016" s="178"/>
      <c r="H3016" s="178"/>
      <c r="I3016" s="55" t="str">
        <f>IF(F3016="","",VLOOKUP(LEFT(F3016,5),'Technikai cellák'!B:C,2,0))</f>
        <v/>
      </c>
      <c r="J3016" s="55" t="str">
        <f>IF(F3016="","",VLOOKUP(I3016,'Technikai cellák'!$C$1:$D$12,2,0))</f>
        <v/>
      </c>
      <c r="K3016" s="179"/>
      <c r="L3016" s="67" t="str">
        <f t="shared" si="911"/>
        <v/>
      </c>
      <c r="M3016" s="68">
        <f t="shared" si="912"/>
        <v>0</v>
      </c>
      <c r="N3016" s="66">
        <f t="shared" si="913"/>
        <v>0</v>
      </c>
      <c r="O3016" s="152"/>
      <c r="P3016" s="172">
        <f t="shared" si="910"/>
        <v>0</v>
      </c>
      <c r="Q3016" s="69">
        <f t="shared" si="914"/>
        <v>0</v>
      </c>
      <c r="R3016" s="62">
        <f t="shared" si="915"/>
        <v>0</v>
      </c>
      <c r="S3016" s="153"/>
      <c r="T3016" s="118" t="str">
        <f t="shared" si="916"/>
        <v/>
      </c>
      <c r="U3016" s="154"/>
      <c r="V3016" s="154"/>
      <c r="W3016" s="154"/>
      <c r="X3016" s="154"/>
      <c r="Y3016" s="154"/>
      <c r="Z3016" s="154"/>
      <c r="AA3016" s="154"/>
      <c r="AB3016" s="154"/>
      <c r="AC3016" s="154"/>
      <c r="AD3016" s="154"/>
      <c r="AE3016" s="154"/>
      <c r="AF3016" s="154"/>
      <c r="AG3016" s="63">
        <f t="shared" si="917"/>
        <v>0</v>
      </c>
      <c r="AH3016" s="56">
        <f t="shared" si="918"/>
        <v>0</v>
      </c>
      <c r="AI3016" s="56">
        <f t="shared" si="919"/>
        <v>0</v>
      </c>
      <c r="AJ3016" s="56">
        <f t="shared" si="920"/>
        <v>0</v>
      </c>
      <c r="AK3016" s="56">
        <f t="shared" si="921"/>
        <v>0</v>
      </c>
      <c r="AL3016" s="56">
        <f t="shared" si="922"/>
        <v>0</v>
      </c>
      <c r="AM3016" s="56">
        <f t="shared" si="923"/>
        <v>0</v>
      </c>
      <c r="AN3016" s="56">
        <f t="shared" si="924"/>
        <v>0</v>
      </c>
      <c r="AO3016" s="56">
        <f t="shared" si="925"/>
        <v>0</v>
      </c>
      <c r="AP3016" s="56">
        <f t="shared" si="926"/>
        <v>0</v>
      </c>
      <c r="AQ3016" s="56">
        <f t="shared" si="927"/>
        <v>0</v>
      </c>
      <c r="AR3016" s="86">
        <f t="shared" si="928"/>
        <v>0</v>
      </c>
    </row>
    <row r="3017" spans="1:44" x14ac:dyDescent="0.25">
      <c r="A3017" s="178"/>
      <c r="B3017" s="55" t="str">
        <f>_xlfn.IFNA(VLOOKUP(A3017,'Ajánlatkérő(k) adatai'!$B$4:$C$205,2,0),"")</f>
        <v/>
      </c>
      <c r="C3017" s="178"/>
      <c r="D3017" s="55" t="str">
        <f>_xlfn.IFNA(VLOOKUP(C3017,'Számlafizető(k) adatai'!$C$4:$D$203,2,0),"")</f>
        <v/>
      </c>
      <c r="E3017" s="55" t="str">
        <f>_xlfn.IFNA(VLOOKUP(C3017,'Számlafizető(k) adatai'!$C$4:$M$203,11,0),"")</f>
        <v/>
      </c>
      <c r="F3017" s="178"/>
      <c r="G3017" s="178"/>
      <c r="H3017" s="178"/>
      <c r="I3017" s="55" t="str">
        <f>IF(F3017="","",VLOOKUP(LEFT(F3017,5),'Technikai cellák'!B:C,2,0))</f>
        <v/>
      </c>
      <c r="J3017" s="55" t="str">
        <f>IF(F3017="","",VLOOKUP(I3017,'Technikai cellák'!$C$1:$D$12,2,0))</f>
        <v/>
      </c>
      <c r="K3017" s="179"/>
      <c r="L3017" s="67" t="str">
        <f t="shared" si="911"/>
        <v/>
      </c>
      <c r="M3017" s="68">
        <f t="shared" si="912"/>
        <v>0</v>
      </c>
      <c r="N3017" s="66">
        <f t="shared" si="913"/>
        <v>0</v>
      </c>
      <c r="O3017" s="152"/>
      <c r="P3017" s="172">
        <f t="shared" si="910"/>
        <v>0</v>
      </c>
      <c r="Q3017" s="69">
        <f t="shared" si="914"/>
        <v>0</v>
      </c>
      <c r="R3017" s="62">
        <f t="shared" si="915"/>
        <v>0</v>
      </c>
      <c r="S3017" s="153"/>
      <c r="T3017" s="118" t="str">
        <f t="shared" si="916"/>
        <v/>
      </c>
      <c r="U3017" s="154"/>
      <c r="V3017" s="154"/>
      <c r="W3017" s="154"/>
      <c r="X3017" s="154"/>
      <c r="Y3017" s="154"/>
      <c r="Z3017" s="154"/>
      <c r="AA3017" s="154"/>
      <c r="AB3017" s="154"/>
      <c r="AC3017" s="154"/>
      <c r="AD3017" s="154"/>
      <c r="AE3017" s="154"/>
      <c r="AF3017" s="154"/>
      <c r="AG3017" s="63">
        <f t="shared" si="917"/>
        <v>0</v>
      </c>
      <c r="AH3017" s="56">
        <f t="shared" si="918"/>
        <v>0</v>
      </c>
      <c r="AI3017" s="56">
        <f t="shared" si="919"/>
        <v>0</v>
      </c>
      <c r="AJ3017" s="56">
        <f t="shared" si="920"/>
        <v>0</v>
      </c>
      <c r="AK3017" s="56">
        <f t="shared" si="921"/>
        <v>0</v>
      </c>
      <c r="AL3017" s="56">
        <f t="shared" si="922"/>
        <v>0</v>
      </c>
      <c r="AM3017" s="56">
        <f t="shared" si="923"/>
        <v>0</v>
      </c>
      <c r="AN3017" s="56">
        <f t="shared" si="924"/>
        <v>0</v>
      </c>
      <c r="AO3017" s="56">
        <f t="shared" si="925"/>
        <v>0</v>
      </c>
      <c r="AP3017" s="56">
        <f t="shared" si="926"/>
        <v>0</v>
      </c>
      <c r="AQ3017" s="56">
        <f t="shared" si="927"/>
        <v>0</v>
      </c>
      <c r="AR3017" s="86">
        <f t="shared" si="928"/>
        <v>0</v>
      </c>
    </row>
    <row r="3018" spans="1:44" x14ac:dyDescent="0.25">
      <c r="A3018" s="178"/>
      <c r="B3018" s="55" t="str">
        <f>_xlfn.IFNA(VLOOKUP(A3018,'Ajánlatkérő(k) adatai'!$B$4:$C$205,2,0),"")</f>
        <v/>
      </c>
      <c r="C3018" s="178"/>
      <c r="D3018" s="55" t="str">
        <f>_xlfn.IFNA(VLOOKUP(C3018,'Számlafizető(k) adatai'!$C$4:$D$203,2,0),"")</f>
        <v/>
      </c>
      <c r="E3018" s="55" t="str">
        <f>_xlfn.IFNA(VLOOKUP(C3018,'Számlafizető(k) adatai'!$C$4:$M$203,11,0),"")</f>
        <v/>
      </c>
      <c r="F3018" s="178"/>
      <c r="G3018" s="178"/>
      <c r="H3018" s="178"/>
      <c r="I3018" s="55" t="str">
        <f>IF(F3018="","",VLOOKUP(LEFT(F3018,5),'Technikai cellák'!B:C,2,0))</f>
        <v/>
      </c>
      <c r="J3018" s="55" t="str">
        <f>IF(F3018="","",VLOOKUP(I3018,'Technikai cellák'!$C$1:$D$12,2,0))</f>
        <v/>
      </c>
      <c r="K3018" s="179"/>
      <c r="L3018" s="67" t="str">
        <f t="shared" si="911"/>
        <v/>
      </c>
      <c r="M3018" s="68">
        <f t="shared" si="912"/>
        <v>0</v>
      </c>
      <c r="N3018" s="66">
        <f t="shared" si="913"/>
        <v>0</v>
      </c>
      <c r="O3018" s="152"/>
      <c r="P3018" s="172">
        <f t="shared" si="910"/>
        <v>0</v>
      </c>
      <c r="Q3018" s="69">
        <f t="shared" si="914"/>
        <v>0</v>
      </c>
      <c r="R3018" s="62">
        <f t="shared" si="915"/>
        <v>0</v>
      </c>
      <c r="S3018" s="153"/>
      <c r="T3018" s="118" t="str">
        <f t="shared" si="916"/>
        <v/>
      </c>
      <c r="U3018" s="154"/>
      <c r="V3018" s="154"/>
      <c r="W3018" s="154"/>
      <c r="X3018" s="154"/>
      <c r="Y3018" s="154"/>
      <c r="Z3018" s="154"/>
      <c r="AA3018" s="154"/>
      <c r="AB3018" s="154"/>
      <c r="AC3018" s="154"/>
      <c r="AD3018" s="154"/>
      <c r="AE3018" s="154"/>
      <c r="AF3018" s="154"/>
      <c r="AG3018" s="63">
        <f t="shared" si="917"/>
        <v>0</v>
      </c>
      <c r="AH3018" s="56">
        <f t="shared" si="918"/>
        <v>0</v>
      </c>
      <c r="AI3018" s="56">
        <f t="shared" si="919"/>
        <v>0</v>
      </c>
      <c r="AJ3018" s="56">
        <f t="shared" si="920"/>
        <v>0</v>
      </c>
      <c r="AK3018" s="56">
        <f t="shared" si="921"/>
        <v>0</v>
      </c>
      <c r="AL3018" s="56">
        <f t="shared" si="922"/>
        <v>0</v>
      </c>
      <c r="AM3018" s="56">
        <f t="shared" si="923"/>
        <v>0</v>
      </c>
      <c r="AN3018" s="56">
        <f t="shared" si="924"/>
        <v>0</v>
      </c>
      <c r="AO3018" s="56">
        <f t="shared" si="925"/>
        <v>0</v>
      </c>
      <c r="AP3018" s="56">
        <f t="shared" si="926"/>
        <v>0</v>
      </c>
      <c r="AQ3018" s="56">
        <f t="shared" si="927"/>
        <v>0</v>
      </c>
      <c r="AR3018" s="86">
        <f t="shared" si="928"/>
        <v>0</v>
      </c>
    </row>
    <row r="3019" spans="1:44" x14ac:dyDescent="0.25">
      <c r="A3019" s="178"/>
      <c r="B3019" s="55" t="str">
        <f>_xlfn.IFNA(VLOOKUP(A3019,'Ajánlatkérő(k) adatai'!$B$4:$C$205,2,0),"")</f>
        <v/>
      </c>
      <c r="C3019" s="178"/>
      <c r="D3019" s="55" t="str">
        <f>_xlfn.IFNA(VLOOKUP(C3019,'Számlafizető(k) adatai'!$C$4:$D$203,2,0),"")</f>
        <v/>
      </c>
      <c r="E3019" s="55" t="str">
        <f>_xlfn.IFNA(VLOOKUP(C3019,'Számlafizető(k) adatai'!$C$4:$M$203,11,0),"")</f>
        <v/>
      </c>
      <c r="F3019" s="178"/>
      <c r="G3019" s="178"/>
      <c r="H3019" s="178"/>
      <c r="I3019" s="55" t="str">
        <f>IF(F3019="","",VLOOKUP(LEFT(F3019,5),'Technikai cellák'!B:C,2,0))</f>
        <v/>
      </c>
      <c r="J3019" s="55" t="str">
        <f>IF(F3019="","",VLOOKUP(I3019,'Technikai cellák'!$C$1:$D$12,2,0))</f>
        <v/>
      </c>
      <c r="K3019" s="179"/>
      <c r="L3019" s="67" t="str">
        <f t="shared" si="911"/>
        <v/>
      </c>
      <c r="M3019" s="68">
        <f t="shared" si="912"/>
        <v>0</v>
      </c>
      <c r="N3019" s="66">
        <f t="shared" si="913"/>
        <v>0</v>
      </c>
      <c r="O3019" s="152"/>
      <c r="P3019" s="172">
        <f t="shared" si="910"/>
        <v>0</v>
      </c>
      <c r="Q3019" s="69">
        <f t="shared" si="914"/>
        <v>0</v>
      </c>
      <c r="R3019" s="62">
        <f t="shared" si="915"/>
        <v>0</v>
      </c>
      <c r="S3019" s="153"/>
      <c r="T3019" s="118" t="str">
        <f t="shared" si="916"/>
        <v/>
      </c>
      <c r="U3019" s="154"/>
      <c r="V3019" s="154"/>
      <c r="W3019" s="154"/>
      <c r="X3019" s="154"/>
      <c r="Y3019" s="154"/>
      <c r="Z3019" s="154"/>
      <c r="AA3019" s="154"/>
      <c r="AB3019" s="154"/>
      <c r="AC3019" s="154"/>
      <c r="AD3019" s="154"/>
      <c r="AE3019" s="154"/>
      <c r="AF3019" s="154"/>
      <c r="AG3019" s="63">
        <f t="shared" si="917"/>
        <v>0</v>
      </c>
      <c r="AH3019" s="56">
        <f t="shared" si="918"/>
        <v>0</v>
      </c>
      <c r="AI3019" s="56">
        <f t="shared" si="919"/>
        <v>0</v>
      </c>
      <c r="AJ3019" s="56">
        <f t="shared" si="920"/>
        <v>0</v>
      </c>
      <c r="AK3019" s="56">
        <f t="shared" si="921"/>
        <v>0</v>
      </c>
      <c r="AL3019" s="56">
        <f t="shared" si="922"/>
        <v>0</v>
      </c>
      <c r="AM3019" s="56">
        <f t="shared" si="923"/>
        <v>0</v>
      </c>
      <c r="AN3019" s="56">
        <f t="shared" si="924"/>
        <v>0</v>
      </c>
      <c r="AO3019" s="56">
        <f t="shared" si="925"/>
        <v>0</v>
      </c>
      <c r="AP3019" s="56">
        <f t="shared" si="926"/>
        <v>0</v>
      </c>
      <c r="AQ3019" s="56">
        <f t="shared" si="927"/>
        <v>0</v>
      </c>
      <c r="AR3019" s="86">
        <f t="shared" si="928"/>
        <v>0</v>
      </c>
    </row>
    <row r="3020" spans="1:44" x14ac:dyDescent="0.25">
      <c r="A3020" s="178"/>
      <c r="B3020" s="55" t="str">
        <f>_xlfn.IFNA(VLOOKUP(A3020,'Ajánlatkérő(k) adatai'!$B$4:$C$205,2,0),"")</f>
        <v/>
      </c>
      <c r="C3020" s="178"/>
      <c r="D3020" s="55" t="str">
        <f>_xlfn.IFNA(VLOOKUP(C3020,'Számlafizető(k) adatai'!$C$4:$D$203,2,0),"")</f>
        <v/>
      </c>
      <c r="E3020" s="55" t="str">
        <f>_xlfn.IFNA(VLOOKUP(C3020,'Számlafizető(k) adatai'!$C$4:$M$203,11,0),"")</f>
        <v/>
      </c>
      <c r="F3020" s="178"/>
      <c r="G3020" s="178"/>
      <c r="H3020" s="178"/>
      <c r="I3020" s="55" t="str">
        <f>IF(F3020="","",VLOOKUP(LEFT(F3020,5),'Technikai cellák'!B:C,2,0))</f>
        <v/>
      </c>
      <c r="J3020" s="55" t="str">
        <f>IF(F3020="","",VLOOKUP(I3020,'Technikai cellák'!$C$1:$D$12,2,0))</f>
        <v/>
      </c>
      <c r="K3020" s="179"/>
      <c r="L3020" s="67" t="str">
        <f t="shared" si="911"/>
        <v/>
      </c>
      <c r="M3020" s="68">
        <f t="shared" si="912"/>
        <v>0</v>
      </c>
      <c r="N3020" s="66">
        <f t="shared" si="913"/>
        <v>0</v>
      </c>
      <c r="O3020" s="152"/>
      <c r="P3020" s="172">
        <f t="shared" si="910"/>
        <v>0</v>
      </c>
      <c r="Q3020" s="69">
        <f t="shared" si="914"/>
        <v>0</v>
      </c>
      <c r="R3020" s="62">
        <f t="shared" si="915"/>
        <v>0</v>
      </c>
      <c r="S3020" s="153"/>
      <c r="T3020" s="118" t="str">
        <f t="shared" si="916"/>
        <v/>
      </c>
      <c r="U3020" s="154"/>
      <c r="V3020" s="154"/>
      <c r="W3020" s="154"/>
      <c r="X3020" s="154"/>
      <c r="Y3020" s="154"/>
      <c r="Z3020" s="154"/>
      <c r="AA3020" s="154"/>
      <c r="AB3020" s="154"/>
      <c r="AC3020" s="154"/>
      <c r="AD3020" s="154"/>
      <c r="AE3020" s="154"/>
      <c r="AF3020" s="154"/>
      <c r="AG3020" s="63">
        <f t="shared" si="917"/>
        <v>0</v>
      </c>
      <c r="AH3020" s="56">
        <f t="shared" si="918"/>
        <v>0</v>
      </c>
      <c r="AI3020" s="56">
        <f t="shared" si="919"/>
        <v>0</v>
      </c>
      <c r="AJ3020" s="56">
        <f t="shared" si="920"/>
        <v>0</v>
      </c>
      <c r="AK3020" s="56">
        <f t="shared" si="921"/>
        <v>0</v>
      </c>
      <c r="AL3020" s="56">
        <f t="shared" si="922"/>
        <v>0</v>
      </c>
      <c r="AM3020" s="56">
        <f t="shared" si="923"/>
        <v>0</v>
      </c>
      <c r="AN3020" s="56">
        <f t="shared" si="924"/>
        <v>0</v>
      </c>
      <c r="AO3020" s="56">
        <f t="shared" si="925"/>
        <v>0</v>
      </c>
      <c r="AP3020" s="56">
        <f t="shared" si="926"/>
        <v>0</v>
      </c>
      <c r="AQ3020" s="56">
        <f t="shared" si="927"/>
        <v>0</v>
      </c>
      <c r="AR3020" s="86">
        <f t="shared" si="928"/>
        <v>0</v>
      </c>
    </row>
    <row r="3021" spans="1:44" x14ac:dyDescent="0.25">
      <c r="A3021" s="178"/>
      <c r="B3021" s="55" t="str">
        <f>_xlfn.IFNA(VLOOKUP(A3021,'Ajánlatkérő(k) adatai'!$B$4:$C$205,2,0),"")</f>
        <v/>
      </c>
      <c r="C3021" s="178"/>
      <c r="D3021" s="55" t="str">
        <f>_xlfn.IFNA(VLOOKUP(C3021,'Számlafizető(k) adatai'!$C$4:$D$203,2,0),"")</f>
        <v/>
      </c>
      <c r="E3021" s="55" t="str">
        <f>_xlfn.IFNA(VLOOKUP(C3021,'Számlafizető(k) adatai'!$C$4:$M$203,11,0),"")</f>
        <v/>
      </c>
      <c r="F3021" s="178"/>
      <c r="G3021" s="178"/>
      <c r="H3021" s="178"/>
      <c r="I3021" s="55" t="str">
        <f>IF(F3021="","",VLOOKUP(LEFT(F3021,5),'Technikai cellák'!B:C,2,0))</f>
        <v/>
      </c>
      <c r="J3021" s="55" t="str">
        <f>IF(F3021="","",VLOOKUP(I3021,'Technikai cellák'!$C$1:$D$12,2,0))</f>
        <v/>
      </c>
      <c r="K3021" s="179"/>
      <c r="L3021" s="67" t="str">
        <f t="shared" si="911"/>
        <v/>
      </c>
      <c r="M3021" s="68">
        <f t="shared" si="912"/>
        <v>0</v>
      </c>
      <c r="N3021" s="66">
        <f t="shared" si="913"/>
        <v>0</v>
      </c>
      <c r="O3021" s="152"/>
      <c r="P3021" s="172">
        <f t="shared" si="910"/>
        <v>0</v>
      </c>
      <c r="Q3021" s="69">
        <f t="shared" si="914"/>
        <v>0</v>
      </c>
      <c r="R3021" s="62">
        <f t="shared" si="915"/>
        <v>0</v>
      </c>
      <c r="S3021" s="153"/>
      <c r="T3021" s="118" t="str">
        <f t="shared" si="916"/>
        <v/>
      </c>
      <c r="U3021" s="154"/>
      <c r="V3021" s="154"/>
      <c r="W3021" s="154"/>
      <c r="X3021" s="154"/>
      <c r="Y3021" s="154"/>
      <c r="Z3021" s="154"/>
      <c r="AA3021" s="154"/>
      <c r="AB3021" s="154"/>
      <c r="AC3021" s="154"/>
      <c r="AD3021" s="154"/>
      <c r="AE3021" s="154"/>
      <c r="AF3021" s="154"/>
      <c r="AG3021" s="63">
        <f t="shared" si="917"/>
        <v>0</v>
      </c>
      <c r="AH3021" s="56">
        <f t="shared" si="918"/>
        <v>0</v>
      </c>
      <c r="AI3021" s="56">
        <f t="shared" si="919"/>
        <v>0</v>
      </c>
      <c r="AJ3021" s="56">
        <f t="shared" si="920"/>
        <v>0</v>
      </c>
      <c r="AK3021" s="56">
        <f t="shared" si="921"/>
        <v>0</v>
      </c>
      <c r="AL3021" s="56">
        <f t="shared" si="922"/>
        <v>0</v>
      </c>
      <c r="AM3021" s="56">
        <f t="shared" si="923"/>
        <v>0</v>
      </c>
      <c r="AN3021" s="56">
        <f t="shared" si="924"/>
        <v>0</v>
      </c>
      <c r="AO3021" s="56">
        <f t="shared" si="925"/>
        <v>0</v>
      </c>
      <c r="AP3021" s="56">
        <f t="shared" si="926"/>
        <v>0</v>
      </c>
      <c r="AQ3021" s="56">
        <f t="shared" si="927"/>
        <v>0</v>
      </c>
      <c r="AR3021" s="86">
        <f t="shared" si="928"/>
        <v>0</v>
      </c>
    </row>
    <row r="3022" spans="1:44" x14ac:dyDescent="0.25">
      <c r="A3022" s="178"/>
      <c r="B3022" s="55" t="str">
        <f>_xlfn.IFNA(VLOOKUP(A3022,'Ajánlatkérő(k) adatai'!$B$4:$C$205,2,0),"")</f>
        <v/>
      </c>
      <c r="C3022" s="178"/>
      <c r="D3022" s="55" t="str">
        <f>_xlfn.IFNA(VLOOKUP(C3022,'Számlafizető(k) adatai'!$C$4:$D$203,2,0),"")</f>
        <v/>
      </c>
      <c r="E3022" s="55" t="str">
        <f>_xlfn.IFNA(VLOOKUP(C3022,'Számlafizető(k) adatai'!$C$4:$M$203,11,0),"")</f>
        <v/>
      </c>
      <c r="F3022" s="178"/>
      <c r="G3022" s="178"/>
      <c r="H3022" s="178"/>
      <c r="I3022" s="55" t="str">
        <f>IF(F3022="","",VLOOKUP(LEFT(F3022,5),'Technikai cellák'!B:C,2,0))</f>
        <v/>
      </c>
      <c r="J3022" s="55" t="str">
        <f>IF(F3022="","",VLOOKUP(I3022,'Technikai cellák'!$C$1:$D$12,2,0))</f>
        <v/>
      </c>
      <c r="K3022" s="179"/>
      <c r="L3022" s="67" t="str">
        <f t="shared" si="911"/>
        <v/>
      </c>
      <c r="M3022" s="68">
        <f t="shared" si="912"/>
        <v>0</v>
      </c>
      <c r="N3022" s="66">
        <f t="shared" si="913"/>
        <v>0</v>
      </c>
      <c r="O3022" s="152"/>
      <c r="P3022" s="172">
        <f t="shared" si="910"/>
        <v>0</v>
      </c>
      <c r="Q3022" s="69">
        <f t="shared" si="914"/>
        <v>0</v>
      </c>
      <c r="R3022" s="62">
        <f t="shared" si="915"/>
        <v>0</v>
      </c>
      <c r="S3022" s="153"/>
      <c r="T3022" s="118" t="str">
        <f t="shared" si="916"/>
        <v/>
      </c>
      <c r="U3022" s="154"/>
      <c r="V3022" s="154"/>
      <c r="W3022" s="154"/>
      <c r="X3022" s="154"/>
      <c r="Y3022" s="154"/>
      <c r="Z3022" s="154"/>
      <c r="AA3022" s="154"/>
      <c r="AB3022" s="154"/>
      <c r="AC3022" s="154"/>
      <c r="AD3022" s="154"/>
      <c r="AE3022" s="154"/>
      <c r="AF3022" s="154"/>
      <c r="AG3022" s="63">
        <f t="shared" si="917"/>
        <v>0</v>
      </c>
      <c r="AH3022" s="56">
        <f t="shared" si="918"/>
        <v>0</v>
      </c>
      <c r="AI3022" s="56">
        <f t="shared" si="919"/>
        <v>0</v>
      </c>
      <c r="AJ3022" s="56">
        <f t="shared" si="920"/>
        <v>0</v>
      </c>
      <c r="AK3022" s="56">
        <f t="shared" si="921"/>
        <v>0</v>
      </c>
      <c r="AL3022" s="56">
        <f t="shared" si="922"/>
        <v>0</v>
      </c>
      <c r="AM3022" s="56">
        <f t="shared" si="923"/>
        <v>0</v>
      </c>
      <c r="AN3022" s="56">
        <f t="shared" si="924"/>
        <v>0</v>
      </c>
      <c r="AO3022" s="56">
        <f t="shared" si="925"/>
        <v>0</v>
      </c>
      <c r="AP3022" s="56">
        <f t="shared" si="926"/>
        <v>0</v>
      </c>
      <c r="AQ3022" s="56">
        <f t="shared" si="927"/>
        <v>0</v>
      </c>
      <c r="AR3022" s="86">
        <f t="shared" si="928"/>
        <v>0</v>
      </c>
    </row>
    <row r="3023" spans="1:44" x14ac:dyDescent="0.25">
      <c r="A3023" s="178"/>
      <c r="B3023" s="55" t="str">
        <f>_xlfn.IFNA(VLOOKUP(A3023,'Ajánlatkérő(k) adatai'!$B$4:$C$205,2,0),"")</f>
        <v/>
      </c>
      <c r="C3023" s="178"/>
      <c r="D3023" s="55" t="str">
        <f>_xlfn.IFNA(VLOOKUP(C3023,'Számlafizető(k) adatai'!$C$4:$D$203,2,0),"")</f>
        <v/>
      </c>
      <c r="E3023" s="55" t="str">
        <f>_xlfn.IFNA(VLOOKUP(C3023,'Számlafizető(k) adatai'!$C$4:$M$203,11,0),"")</f>
        <v/>
      </c>
      <c r="F3023" s="178"/>
      <c r="G3023" s="178"/>
      <c r="H3023" s="178"/>
      <c r="I3023" s="55" t="str">
        <f>IF(F3023="","",VLOOKUP(LEFT(F3023,5),'Technikai cellák'!B:C,2,0))</f>
        <v/>
      </c>
      <c r="J3023" s="55" t="str">
        <f>IF(F3023="","",VLOOKUP(I3023,'Technikai cellák'!$C$1:$D$12,2,0))</f>
        <v/>
      </c>
      <c r="K3023" s="179"/>
      <c r="L3023" s="67" t="str">
        <f t="shared" si="911"/>
        <v/>
      </c>
      <c r="M3023" s="68">
        <f t="shared" si="912"/>
        <v>0</v>
      </c>
      <c r="N3023" s="66">
        <f t="shared" si="913"/>
        <v>0</v>
      </c>
      <c r="O3023" s="152"/>
      <c r="P3023" s="172">
        <f t="shared" si="910"/>
        <v>0</v>
      </c>
      <c r="Q3023" s="69">
        <f t="shared" si="914"/>
        <v>0</v>
      </c>
      <c r="R3023" s="62">
        <f t="shared" si="915"/>
        <v>0</v>
      </c>
      <c r="S3023" s="153"/>
      <c r="T3023" s="118" t="str">
        <f t="shared" si="916"/>
        <v/>
      </c>
      <c r="U3023" s="154"/>
      <c r="V3023" s="154"/>
      <c r="W3023" s="154"/>
      <c r="X3023" s="154"/>
      <c r="Y3023" s="154"/>
      <c r="Z3023" s="154"/>
      <c r="AA3023" s="154"/>
      <c r="AB3023" s="154"/>
      <c r="AC3023" s="154"/>
      <c r="AD3023" s="154"/>
      <c r="AE3023" s="154"/>
      <c r="AF3023" s="154"/>
      <c r="AG3023" s="63">
        <f t="shared" si="917"/>
        <v>0</v>
      </c>
      <c r="AH3023" s="56">
        <f t="shared" si="918"/>
        <v>0</v>
      </c>
      <c r="AI3023" s="56">
        <f t="shared" si="919"/>
        <v>0</v>
      </c>
      <c r="AJ3023" s="56">
        <f t="shared" si="920"/>
        <v>0</v>
      </c>
      <c r="AK3023" s="56">
        <f t="shared" si="921"/>
        <v>0</v>
      </c>
      <c r="AL3023" s="56">
        <f t="shared" si="922"/>
        <v>0</v>
      </c>
      <c r="AM3023" s="56">
        <f t="shared" si="923"/>
        <v>0</v>
      </c>
      <c r="AN3023" s="56">
        <f t="shared" si="924"/>
        <v>0</v>
      </c>
      <c r="AO3023" s="56">
        <f t="shared" si="925"/>
        <v>0</v>
      </c>
      <c r="AP3023" s="56">
        <f t="shared" si="926"/>
        <v>0</v>
      </c>
      <c r="AQ3023" s="56">
        <f t="shared" si="927"/>
        <v>0</v>
      </c>
      <c r="AR3023" s="86">
        <f t="shared" si="928"/>
        <v>0</v>
      </c>
    </row>
    <row r="3024" spans="1:44" x14ac:dyDescent="0.25">
      <c r="A3024" s="178"/>
      <c r="B3024" s="55" t="str">
        <f>_xlfn.IFNA(VLOOKUP(A3024,'Ajánlatkérő(k) adatai'!$B$4:$C$205,2,0),"")</f>
        <v/>
      </c>
      <c r="C3024" s="178"/>
      <c r="D3024" s="55" t="str">
        <f>_xlfn.IFNA(VLOOKUP(C3024,'Számlafizető(k) adatai'!$C$4:$D$203,2,0),"")</f>
        <v/>
      </c>
      <c r="E3024" s="55" t="str">
        <f>_xlfn.IFNA(VLOOKUP(C3024,'Számlafizető(k) adatai'!$C$4:$M$203,11,0),"")</f>
        <v/>
      </c>
      <c r="F3024" s="178"/>
      <c r="G3024" s="178"/>
      <c r="H3024" s="178"/>
      <c r="I3024" s="55" t="str">
        <f>IF(F3024="","",VLOOKUP(LEFT(F3024,5),'Technikai cellák'!B:C,2,0))</f>
        <v/>
      </c>
      <c r="J3024" s="55" t="str">
        <f>IF(F3024="","",VLOOKUP(I3024,'Technikai cellák'!$C$1:$D$12,2,0))</f>
        <v/>
      </c>
      <c r="K3024" s="179"/>
      <c r="L3024" s="67" t="str">
        <f t="shared" si="911"/>
        <v/>
      </c>
      <c r="M3024" s="68">
        <f t="shared" si="912"/>
        <v>0</v>
      </c>
      <c r="N3024" s="66">
        <f t="shared" si="913"/>
        <v>0</v>
      </c>
      <c r="O3024" s="152"/>
      <c r="P3024" s="172">
        <f t="shared" ref="P3024:P3087" si="929">ROUND((IF(K3024&lt;100,0,K3024*$C$7)/$C$8),0)</f>
        <v>0</v>
      </c>
      <c r="Q3024" s="69">
        <f t="shared" si="914"/>
        <v>0</v>
      </c>
      <c r="R3024" s="62">
        <f t="shared" si="915"/>
        <v>0</v>
      </c>
      <c r="S3024" s="153"/>
      <c r="T3024" s="118" t="str">
        <f t="shared" si="916"/>
        <v/>
      </c>
      <c r="U3024" s="154"/>
      <c r="V3024" s="154"/>
      <c r="W3024" s="154"/>
      <c r="X3024" s="154"/>
      <c r="Y3024" s="154"/>
      <c r="Z3024" s="154"/>
      <c r="AA3024" s="154"/>
      <c r="AB3024" s="154"/>
      <c r="AC3024" s="154"/>
      <c r="AD3024" s="154"/>
      <c r="AE3024" s="154"/>
      <c r="AF3024" s="154"/>
      <c r="AG3024" s="63">
        <f t="shared" si="917"/>
        <v>0</v>
      </c>
      <c r="AH3024" s="56">
        <f t="shared" si="918"/>
        <v>0</v>
      </c>
      <c r="AI3024" s="56">
        <f t="shared" si="919"/>
        <v>0</v>
      </c>
      <c r="AJ3024" s="56">
        <f t="shared" si="920"/>
        <v>0</v>
      </c>
      <c r="AK3024" s="56">
        <f t="shared" si="921"/>
        <v>0</v>
      </c>
      <c r="AL3024" s="56">
        <f t="shared" si="922"/>
        <v>0</v>
      </c>
      <c r="AM3024" s="56">
        <f t="shared" si="923"/>
        <v>0</v>
      </c>
      <c r="AN3024" s="56">
        <f t="shared" si="924"/>
        <v>0</v>
      </c>
      <c r="AO3024" s="56">
        <f t="shared" si="925"/>
        <v>0</v>
      </c>
      <c r="AP3024" s="56">
        <f t="shared" si="926"/>
        <v>0</v>
      </c>
      <c r="AQ3024" s="56">
        <f t="shared" si="927"/>
        <v>0</v>
      </c>
      <c r="AR3024" s="86">
        <f t="shared" si="928"/>
        <v>0</v>
      </c>
    </row>
    <row r="3025" spans="1:44" x14ac:dyDescent="0.25">
      <c r="A3025" s="178"/>
      <c r="B3025" s="55" t="str">
        <f>_xlfn.IFNA(VLOOKUP(A3025,'Ajánlatkérő(k) adatai'!$B$4:$C$205,2,0),"")</f>
        <v/>
      </c>
      <c r="C3025" s="178"/>
      <c r="D3025" s="55" t="str">
        <f>_xlfn.IFNA(VLOOKUP(C3025,'Számlafizető(k) adatai'!$C$4:$D$203,2,0),"")</f>
        <v/>
      </c>
      <c r="E3025" s="55" t="str">
        <f>_xlfn.IFNA(VLOOKUP(C3025,'Számlafizető(k) adatai'!$C$4:$M$203,11,0),"")</f>
        <v/>
      </c>
      <c r="F3025" s="178"/>
      <c r="G3025" s="178"/>
      <c r="H3025" s="178"/>
      <c r="I3025" s="55" t="str">
        <f>IF(F3025="","",VLOOKUP(LEFT(F3025,5),'Technikai cellák'!B:C,2,0))</f>
        <v/>
      </c>
      <c r="J3025" s="55" t="str">
        <f>IF(F3025="","",VLOOKUP(I3025,'Technikai cellák'!$C$1:$D$12,2,0))</f>
        <v/>
      </c>
      <c r="K3025" s="179"/>
      <c r="L3025" s="67" t="str">
        <f t="shared" si="911"/>
        <v/>
      </c>
      <c r="M3025" s="68">
        <f t="shared" si="912"/>
        <v>0</v>
      </c>
      <c r="N3025" s="66">
        <f t="shared" si="913"/>
        <v>0</v>
      </c>
      <c r="O3025" s="152"/>
      <c r="P3025" s="172">
        <f t="shared" si="929"/>
        <v>0</v>
      </c>
      <c r="Q3025" s="69">
        <f t="shared" si="914"/>
        <v>0</v>
      </c>
      <c r="R3025" s="62">
        <f t="shared" si="915"/>
        <v>0</v>
      </c>
      <c r="S3025" s="153"/>
      <c r="T3025" s="118" t="str">
        <f t="shared" si="916"/>
        <v/>
      </c>
      <c r="U3025" s="154"/>
      <c r="V3025" s="154"/>
      <c r="W3025" s="154"/>
      <c r="X3025" s="154"/>
      <c r="Y3025" s="154"/>
      <c r="Z3025" s="154"/>
      <c r="AA3025" s="154"/>
      <c r="AB3025" s="154"/>
      <c r="AC3025" s="154"/>
      <c r="AD3025" s="154"/>
      <c r="AE3025" s="154"/>
      <c r="AF3025" s="154"/>
      <c r="AG3025" s="63">
        <f t="shared" si="917"/>
        <v>0</v>
      </c>
      <c r="AH3025" s="56">
        <f t="shared" si="918"/>
        <v>0</v>
      </c>
      <c r="AI3025" s="56">
        <f t="shared" si="919"/>
        <v>0</v>
      </c>
      <c r="AJ3025" s="56">
        <f t="shared" si="920"/>
        <v>0</v>
      </c>
      <c r="AK3025" s="56">
        <f t="shared" si="921"/>
        <v>0</v>
      </c>
      <c r="AL3025" s="56">
        <f t="shared" si="922"/>
        <v>0</v>
      </c>
      <c r="AM3025" s="56">
        <f t="shared" si="923"/>
        <v>0</v>
      </c>
      <c r="AN3025" s="56">
        <f t="shared" si="924"/>
        <v>0</v>
      </c>
      <c r="AO3025" s="56">
        <f t="shared" si="925"/>
        <v>0</v>
      </c>
      <c r="AP3025" s="56">
        <f t="shared" si="926"/>
        <v>0</v>
      </c>
      <c r="AQ3025" s="56">
        <f t="shared" si="927"/>
        <v>0</v>
      </c>
      <c r="AR3025" s="86">
        <f t="shared" si="928"/>
        <v>0</v>
      </c>
    </row>
    <row r="3026" spans="1:44" x14ac:dyDescent="0.25">
      <c r="A3026" s="178"/>
      <c r="B3026" s="55" t="str">
        <f>_xlfn.IFNA(VLOOKUP(A3026,'Ajánlatkérő(k) adatai'!$B$4:$C$205,2,0),"")</f>
        <v/>
      </c>
      <c r="C3026" s="178"/>
      <c r="D3026" s="55" t="str">
        <f>_xlfn.IFNA(VLOOKUP(C3026,'Számlafizető(k) adatai'!$C$4:$D$203,2,0),"")</f>
        <v/>
      </c>
      <c r="E3026" s="55" t="str">
        <f>_xlfn.IFNA(VLOOKUP(C3026,'Számlafizető(k) adatai'!$C$4:$M$203,11,0),"")</f>
        <v/>
      </c>
      <c r="F3026" s="178"/>
      <c r="G3026" s="178"/>
      <c r="H3026" s="178"/>
      <c r="I3026" s="55" t="str">
        <f>IF(F3026="","",VLOOKUP(LEFT(F3026,5),'Technikai cellák'!B:C,2,0))</f>
        <v/>
      </c>
      <c r="J3026" s="55" t="str">
        <f>IF(F3026="","",VLOOKUP(I3026,'Technikai cellák'!$C$1:$D$12,2,0))</f>
        <v/>
      </c>
      <c r="K3026" s="179"/>
      <c r="L3026" s="67" t="str">
        <f t="shared" si="911"/>
        <v/>
      </c>
      <c r="M3026" s="68">
        <f t="shared" si="912"/>
        <v>0</v>
      </c>
      <c r="N3026" s="66">
        <f t="shared" si="913"/>
        <v>0</v>
      </c>
      <c r="O3026" s="152"/>
      <c r="P3026" s="172">
        <f t="shared" si="929"/>
        <v>0</v>
      </c>
      <c r="Q3026" s="69">
        <f t="shared" si="914"/>
        <v>0</v>
      </c>
      <c r="R3026" s="62">
        <f t="shared" si="915"/>
        <v>0</v>
      </c>
      <c r="S3026" s="153"/>
      <c r="T3026" s="118" t="str">
        <f t="shared" si="916"/>
        <v/>
      </c>
      <c r="U3026" s="154"/>
      <c r="V3026" s="154"/>
      <c r="W3026" s="154"/>
      <c r="X3026" s="154"/>
      <c r="Y3026" s="154"/>
      <c r="Z3026" s="154"/>
      <c r="AA3026" s="154"/>
      <c r="AB3026" s="154"/>
      <c r="AC3026" s="154"/>
      <c r="AD3026" s="154"/>
      <c r="AE3026" s="154"/>
      <c r="AF3026" s="154"/>
      <c r="AG3026" s="63">
        <f t="shared" si="917"/>
        <v>0</v>
      </c>
      <c r="AH3026" s="56">
        <f t="shared" si="918"/>
        <v>0</v>
      </c>
      <c r="AI3026" s="56">
        <f t="shared" si="919"/>
        <v>0</v>
      </c>
      <c r="AJ3026" s="56">
        <f t="shared" si="920"/>
        <v>0</v>
      </c>
      <c r="AK3026" s="56">
        <f t="shared" si="921"/>
        <v>0</v>
      </c>
      <c r="AL3026" s="56">
        <f t="shared" si="922"/>
        <v>0</v>
      </c>
      <c r="AM3026" s="56">
        <f t="shared" si="923"/>
        <v>0</v>
      </c>
      <c r="AN3026" s="56">
        <f t="shared" si="924"/>
        <v>0</v>
      </c>
      <c r="AO3026" s="56">
        <f t="shared" si="925"/>
        <v>0</v>
      </c>
      <c r="AP3026" s="56">
        <f t="shared" si="926"/>
        <v>0</v>
      </c>
      <c r="AQ3026" s="56">
        <f t="shared" si="927"/>
        <v>0</v>
      </c>
      <c r="AR3026" s="86">
        <f t="shared" si="928"/>
        <v>0</v>
      </c>
    </row>
    <row r="3027" spans="1:44" x14ac:dyDescent="0.25">
      <c r="A3027" s="178"/>
      <c r="B3027" s="55" t="str">
        <f>_xlfn.IFNA(VLOOKUP(A3027,'Ajánlatkérő(k) adatai'!$B$4:$C$205,2,0),"")</f>
        <v/>
      </c>
      <c r="C3027" s="178"/>
      <c r="D3027" s="55" t="str">
        <f>_xlfn.IFNA(VLOOKUP(C3027,'Számlafizető(k) adatai'!$C$4:$D$203,2,0),"")</f>
        <v/>
      </c>
      <c r="E3027" s="55" t="str">
        <f>_xlfn.IFNA(VLOOKUP(C3027,'Számlafizető(k) adatai'!$C$4:$M$203,11,0),"")</f>
        <v/>
      </c>
      <c r="F3027" s="178"/>
      <c r="G3027" s="178"/>
      <c r="H3027" s="178"/>
      <c r="I3027" s="55" t="str">
        <f>IF(F3027="","",VLOOKUP(LEFT(F3027,5),'Technikai cellák'!B:C,2,0))</f>
        <v/>
      </c>
      <c r="J3027" s="55" t="str">
        <f>IF(F3027="","",VLOOKUP(I3027,'Technikai cellák'!$C$1:$D$12,2,0))</f>
        <v/>
      </c>
      <c r="K3027" s="179"/>
      <c r="L3027" s="67" t="str">
        <f t="shared" si="911"/>
        <v/>
      </c>
      <c r="M3027" s="68">
        <f t="shared" si="912"/>
        <v>0</v>
      </c>
      <c r="N3027" s="66">
        <f t="shared" si="913"/>
        <v>0</v>
      </c>
      <c r="O3027" s="152"/>
      <c r="P3027" s="172">
        <f t="shared" si="929"/>
        <v>0</v>
      </c>
      <c r="Q3027" s="69">
        <f t="shared" si="914"/>
        <v>0</v>
      </c>
      <c r="R3027" s="62">
        <f t="shared" si="915"/>
        <v>0</v>
      </c>
      <c r="S3027" s="153"/>
      <c r="T3027" s="118" t="str">
        <f t="shared" si="916"/>
        <v/>
      </c>
      <c r="U3027" s="154"/>
      <c r="V3027" s="154"/>
      <c r="W3027" s="154"/>
      <c r="X3027" s="154"/>
      <c r="Y3027" s="154"/>
      <c r="Z3027" s="154"/>
      <c r="AA3027" s="154"/>
      <c r="AB3027" s="154"/>
      <c r="AC3027" s="154"/>
      <c r="AD3027" s="154"/>
      <c r="AE3027" s="154"/>
      <c r="AF3027" s="154"/>
      <c r="AG3027" s="63">
        <f t="shared" si="917"/>
        <v>0</v>
      </c>
      <c r="AH3027" s="56">
        <f t="shared" si="918"/>
        <v>0</v>
      </c>
      <c r="AI3027" s="56">
        <f t="shared" si="919"/>
        <v>0</v>
      </c>
      <c r="AJ3027" s="56">
        <f t="shared" si="920"/>
        <v>0</v>
      </c>
      <c r="AK3027" s="56">
        <f t="shared" si="921"/>
        <v>0</v>
      </c>
      <c r="AL3027" s="56">
        <f t="shared" si="922"/>
        <v>0</v>
      </c>
      <c r="AM3027" s="56">
        <f t="shared" si="923"/>
        <v>0</v>
      </c>
      <c r="AN3027" s="56">
        <f t="shared" si="924"/>
        <v>0</v>
      </c>
      <c r="AO3027" s="56">
        <f t="shared" si="925"/>
        <v>0</v>
      </c>
      <c r="AP3027" s="56">
        <f t="shared" si="926"/>
        <v>0</v>
      </c>
      <c r="AQ3027" s="56">
        <f t="shared" si="927"/>
        <v>0</v>
      </c>
      <c r="AR3027" s="86">
        <f t="shared" si="928"/>
        <v>0</v>
      </c>
    </row>
    <row r="3028" spans="1:44" x14ac:dyDescent="0.25">
      <c r="A3028" s="178"/>
      <c r="B3028" s="55" t="str">
        <f>_xlfn.IFNA(VLOOKUP(A3028,'Ajánlatkérő(k) adatai'!$B$4:$C$205,2,0),"")</f>
        <v/>
      </c>
      <c r="C3028" s="178"/>
      <c r="D3028" s="55" t="str">
        <f>_xlfn.IFNA(VLOOKUP(C3028,'Számlafizető(k) adatai'!$C$4:$D$203,2,0),"")</f>
        <v/>
      </c>
      <c r="E3028" s="55" t="str">
        <f>_xlfn.IFNA(VLOOKUP(C3028,'Számlafizető(k) adatai'!$C$4:$M$203,11,0),"")</f>
        <v/>
      </c>
      <c r="F3028" s="178"/>
      <c r="G3028" s="178"/>
      <c r="H3028" s="178"/>
      <c r="I3028" s="55" t="str">
        <f>IF(F3028="","",VLOOKUP(LEFT(F3028,5),'Technikai cellák'!B:C,2,0))</f>
        <v/>
      </c>
      <c r="J3028" s="55" t="str">
        <f>IF(F3028="","",VLOOKUP(I3028,'Technikai cellák'!$C$1:$D$12,2,0))</f>
        <v/>
      </c>
      <c r="K3028" s="179"/>
      <c r="L3028" s="67" t="str">
        <f t="shared" si="911"/>
        <v/>
      </c>
      <c r="M3028" s="68">
        <f t="shared" si="912"/>
        <v>0</v>
      </c>
      <c r="N3028" s="66">
        <f t="shared" si="913"/>
        <v>0</v>
      </c>
      <c r="O3028" s="152"/>
      <c r="P3028" s="172">
        <f t="shared" si="929"/>
        <v>0</v>
      </c>
      <c r="Q3028" s="69">
        <f t="shared" si="914"/>
        <v>0</v>
      </c>
      <c r="R3028" s="62">
        <f t="shared" si="915"/>
        <v>0</v>
      </c>
      <c r="S3028" s="153"/>
      <c r="T3028" s="118" t="str">
        <f t="shared" si="916"/>
        <v/>
      </c>
      <c r="U3028" s="154"/>
      <c r="V3028" s="154"/>
      <c r="W3028" s="154"/>
      <c r="X3028" s="154"/>
      <c r="Y3028" s="154"/>
      <c r="Z3028" s="154"/>
      <c r="AA3028" s="154"/>
      <c r="AB3028" s="154"/>
      <c r="AC3028" s="154"/>
      <c r="AD3028" s="154"/>
      <c r="AE3028" s="154"/>
      <c r="AF3028" s="154"/>
      <c r="AG3028" s="63">
        <f t="shared" si="917"/>
        <v>0</v>
      </c>
      <c r="AH3028" s="56">
        <f t="shared" si="918"/>
        <v>0</v>
      </c>
      <c r="AI3028" s="56">
        <f t="shared" si="919"/>
        <v>0</v>
      </c>
      <c r="AJ3028" s="56">
        <f t="shared" si="920"/>
        <v>0</v>
      </c>
      <c r="AK3028" s="56">
        <f t="shared" si="921"/>
        <v>0</v>
      </c>
      <c r="AL3028" s="56">
        <f t="shared" si="922"/>
        <v>0</v>
      </c>
      <c r="AM3028" s="56">
        <f t="shared" si="923"/>
        <v>0</v>
      </c>
      <c r="AN3028" s="56">
        <f t="shared" si="924"/>
        <v>0</v>
      </c>
      <c r="AO3028" s="56">
        <f t="shared" si="925"/>
        <v>0</v>
      </c>
      <c r="AP3028" s="56">
        <f t="shared" si="926"/>
        <v>0</v>
      </c>
      <c r="AQ3028" s="56">
        <f t="shared" si="927"/>
        <v>0</v>
      </c>
      <c r="AR3028" s="86">
        <f t="shared" si="928"/>
        <v>0</v>
      </c>
    </row>
    <row r="3029" spans="1:44" x14ac:dyDescent="0.25">
      <c r="A3029" s="178"/>
      <c r="B3029" s="55" t="str">
        <f>_xlfn.IFNA(VLOOKUP(A3029,'Ajánlatkérő(k) adatai'!$B$4:$C$205,2,0),"")</f>
        <v/>
      </c>
      <c r="C3029" s="178"/>
      <c r="D3029" s="55" t="str">
        <f>_xlfn.IFNA(VLOOKUP(C3029,'Számlafizető(k) adatai'!$C$4:$D$203,2,0),"")</f>
        <v/>
      </c>
      <c r="E3029" s="55" t="str">
        <f>_xlfn.IFNA(VLOOKUP(C3029,'Számlafizető(k) adatai'!$C$4:$M$203,11,0),"")</f>
        <v/>
      </c>
      <c r="F3029" s="178"/>
      <c r="G3029" s="178"/>
      <c r="H3029" s="178"/>
      <c r="I3029" s="55" t="str">
        <f>IF(F3029="","",VLOOKUP(LEFT(F3029,5),'Technikai cellák'!B:C,2,0))</f>
        <v/>
      </c>
      <c r="J3029" s="55" t="str">
        <f>IF(F3029="","",VLOOKUP(I3029,'Technikai cellák'!$C$1:$D$12,2,0))</f>
        <v/>
      </c>
      <c r="K3029" s="179"/>
      <c r="L3029" s="67" t="str">
        <f t="shared" ref="L3029:L3092" si="930">IF(K3029="","",IF(K3029&lt;20,"20 alatti",IF(K3029&lt;100,"20-99",IF(K3029&lt;500,"100-500","500-"))))</f>
        <v/>
      </c>
      <c r="M3029" s="68">
        <f t="shared" ref="M3029:M3092" si="931">ROUND(IF(L3029="20 alatti",K3029*1,0),0)</f>
        <v>0</v>
      </c>
      <c r="N3029" s="66">
        <f t="shared" ref="N3029:N3092" si="932">ROUND(IF(L3029="20-99",K3029*10.5,0),0)</f>
        <v>0</v>
      </c>
      <c r="O3029" s="152"/>
      <c r="P3029" s="172">
        <f t="shared" si="929"/>
        <v>0</v>
      </c>
      <c r="Q3029" s="69">
        <f t="shared" ref="Q3029:Q3092" si="933">ROUND(R3029*$F$10,0)</f>
        <v>0</v>
      </c>
      <c r="R3029" s="62">
        <f t="shared" ref="R3029:R3092" si="934">SUM(AG3029:AR3029)</f>
        <v>0</v>
      </c>
      <c r="S3029" s="153"/>
      <c r="T3029" s="118" t="str">
        <f t="shared" ref="T3029:T3092" si="935">IF(S3029="","",IF((DAYS360(S3029,$C$4,TRUE))/30&lt;0,"",(DAYS360(S3029,$C$4,))/30))</f>
        <v/>
      </c>
      <c r="U3029" s="154"/>
      <c r="V3029" s="154"/>
      <c r="W3029" s="154"/>
      <c r="X3029" s="154"/>
      <c r="Y3029" s="154"/>
      <c r="Z3029" s="154"/>
      <c r="AA3029" s="154"/>
      <c r="AB3029" s="154"/>
      <c r="AC3029" s="154"/>
      <c r="AD3029" s="154"/>
      <c r="AE3029" s="154"/>
      <c r="AF3029" s="154"/>
      <c r="AG3029" s="63">
        <f t="shared" ref="AG3029:AG3092" si="936">ROUND((U3029*$C$7)/$C$8,0)</f>
        <v>0</v>
      </c>
      <c r="AH3029" s="56">
        <f t="shared" ref="AH3029:AH3092" si="937">ROUND((V3029*$C$7)/$C$8,0)</f>
        <v>0</v>
      </c>
      <c r="AI3029" s="56">
        <f t="shared" ref="AI3029:AI3092" si="938">ROUND((W3029*$C$7)/$C$8,0)</f>
        <v>0</v>
      </c>
      <c r="AJ3029" s="56">
        <f t="shared" ref="AJ3029:AJ3092" si="939">ROUND((X3029*$C$7)/$C$8,0)</f>
        <v>0</v>
      </c>
      <c r="AK3029" s="56">
        <f t="shared" ref="AK3029:AK3092" si="940">ROUND((Y3029*$C$7)/$C$8,0)</f>
        <v>0</v>
      </c>
      <c r="AL3029" s="56">
        <f t="shared" ref="AL3029:AL3092" si="941">ROUND((Z3029*$C$7)/$C$8,0)</f>
        <v>0</v>
      </c>
      <c r="AM3029" s="56">
        <f t="shared" ref="AM3029:AM3092" si="942">ROUND((AA3029*$C$7)/$C$8,0)</f>
        <v>0</v>
      </c>
      <c r="AN3029" s="56">
        <f t="shared" ref="AN3029:AN3092" si="943">ROUND((AB3029*$C$7)/$C$8,0)</f>
        <v>0</v>
      </c>
      <c r="AO3029" s="56">
        <f t="shared" ref="AO3029:AO3092" si="944">ROUND((AC3029*$C$7)/$C$8,0)</f>
        <v>0</v>
      </c>
      <c r="AP3029" s="56">
        <f t="shared" ref="AP3029:AP3092" si="945">ROUND((AD3029*$C$7)/$C$8,0)</f>
        <v>0</v>
      </c>
      <c r="AQ3029" s="56">
        <f t="shared" ref="AQ3029:AQ3092" si="946">ROUND((AE3029*$C$7)/$C$8,0)</f>
        <v>0</v>
      </c>
      <c r="AR3029" s="86">
        <f t="shared" ref="AR3029:AR3092" si="947">ROUND((AF3029*$C$7)/$C$8,0)</f>
        <v>0</v>
      </c>
    </row>
    <row r="3030" spans="1:44" x14ac:dyDescent="0.25">
      <c r="A3030" s="178"/>
      <c r="B3030" s="55" t="str">
        <f>_xlfn.IFNA(VLOOKUP(A3030,'Ajánlatkérő(k) adatai'!$B$4:$C$205,2,0),"")</f>
        <v/>
      </c>
      <c r="C3030" s="178"/>
      <c r="D3030" s="55" t="str">
        <f>_xlfn.IFNA(VLOOKUP(C3030,'Számlafizető(k) adatai'!$C$4:$D$203,2,0),"")</f>
        <v/>
      </c>
      <c r="E3030" s="55" t="str">
        <f>_xlfn.IFNA(VLOOKUP(C3030,'Számlafizető(k) adatai'!$C$4:$M$203,11,0),"")</f>
        <v/>
      </c>
      <c r="F3030" s="178"/>
      <c r="G3030" s="178"/>
      <c r="H3030" s="178"/>
      <c r="I3030" s="55" t="str">
        <f>IF(F3030="","",VLOOKUP(LEFT(F3030,5),'Technikai cellák'!B:C,2,0))</f>
        <v/>
      </c>
      <c r="J3030" s="55" t="str">
        <f>IF(F3030="","",VLOOKUP(I3030,'Technikai cellák'!$C$1:$D$12,2,0))</f>
        <v/>
      </c>
      <c r="K3030" s="179"/>
      <c r="L3030" s="67" t="str">
        <f t="shared" si="930"/>
        <v/>
      </c>
      <c r="M3030" s="68">
        <f t="shared" si="931"/>
        <v>0</v>
      </c>
      <c r="N3030" s="66">
        <f t="shared" si="932"/>
        <v>0</v>
      </c>
      <c r="O3030" s="152"/>
      <c r="P3030" s="172">
        <f t="shared" si="929"/>
        <v>0</v>
      </c>
      <c r="Q3030" s="69">
        <f t="shared" si="933"/>
        <v>0</v>
      </c>
      <c r="R3030" s="62">
        <f t="shared" si="934"/>
        <v>0</v>
      </c>
      <c r="S3030" s="153"/>
      <c r="T3030" s="118" t="str">
        <f t="shared" si="935"/>
        <v/>
      </c>
      <c r="U3030" s="154"/>
      <c r="V3030" s="154"/>
      <c r="W3030" s="154"/>
      <c r="X3030" s="154"/>
      <c r="Y3030" s="154"/>
      <c r="Z3030" s="154"/>
      <c r="AA3030" s="154"/>
      <c r="AB3030" s="154"/>
      <c r="AC3030" s="154"/>
      <c r="AD3030" s="154"/>
      <c r="AE3030" s="154"/>
      <c r="AF3030" s="154"/>
      <c r="AG3030" s="63">
        <f t="shared" si="936"/>
        <v>0</v>
      </c>
      <c r="AH3030" s="56">
        <f t="shared" si="937"/>
        <v>0</v>
      </c>
      <c r="AI3030" s="56">
        <f t="shared" si="938"/>
        <v>0</v>
      </c>
      <c r="AJ3030" s="56">
        <f t="shared" si="939"/>
        <v>0</v>
      </c>
      <c r="AK3030" s="56">
        <f t="shared" si="940"/>
        <v>0</v>
      </c>
      <c r="AL3030" s="56">
        <f t="shared" si="941"/>
        <v>0</v>
      </c>
      <c r="AM3030" s="56">
        <f t="shared" si="942"/>
        <v>0</v>
      </c>
      <c r="AN3030" s="56">
        <f t="shared" si="943"/>
        <v>0</v>
      </c>
      <c r="AO3030" s="56">
        <f t="shared" si="944"/>
        <v>0</v>
      </c>
      <c r="AP3030" s="56">
        <f t="shared" si="945"/>
        <v>0</v>
      </c>
      <c r="AQ3030" s="56">
        <f t="shared" si="946"/>
        <v>0</v>
      </c>
      <c r="AR3030" s="86">
        <f t="shared" si="947"/>
        <v>0</v>
      </c>
    </row>
    <row r="3031" spans="1:44" x14ac:dyDescent="0.25">
      <c r="A3031" s="178"/>
      <c r="B3031" s="55" t="str">
        <f>_xlfn.IFNA(VLOOKUP(A3031,'Ajánlatkérő(k) adatai'!$B$4:$C$205,2,0),"")</f>
        <v/>
      </c>
      <c r="C3031" s="178"/>
      <c r="D3031" s="55" t="str">
        <f>_xlfn.IFNA(VLOOKUP(C3031,'Számlafizető(k) adatai'!$C$4:$D$203,2,0),"")</f>
        <v/>
      </c>
      <c r="E3031" s="55" t="str">
        <f>_xlfn.IFNA(VLOOKUP(C3031,'Számlafizető(k) adatai'!$C$4:$M$203,11,0),"")</f>
        <v/>
      </c>
      <c r="F3031" s="178"/>
      <c r="G3031" s="178"/>
      <c r="H3031" s="178"/>
      <c r="I3031" s="55" t="str">
        <f>IF(F3031="","",VLOOKUP(LEFT(F3031,5),'Technikai cellák'!B:C,2,0))</f>
        <v/>
      </c>
      <c r="J3031" s="55" t="str">
        <f>IF(F3031="","",VLOOKUP(I3031,'Technikai cellák'!$C$1:$D$12,2,0))</f>
        <v/>
      </c>
      <c r="K3031" s="179"/>
      <c r="L3031" s="67" t="str">
        <f t="shared" si="930"/>
        <v/>
      </c>
      <c r="M3031" s="68">
        <f t="shared" si="931"/>
        <v>0</v>
      </c>
      <c r="N3031" s="66">
        <f t="shared" si="932"/>
        <v>0</v>
      </c>
      <c r="O3031" s="152"/>
      <c r="P3031" s="172">
        <f t="shared" si="929"/>
        <v>0</v>
      </c>
      <c r="Q3031" s="69">
        <f t="shared" si="933"/>
        <v>0</v>
      </c>
      <c r="R3031" s="62">
        <f t="shared" si="934"/>
        <v>0</v>
      </c>
      <c r="S3031" s="153"/>
      <c r="T3031" s="118" t="str">
        <f t="shared" si="935"/>
        <v/>
      </c>
      <c r="U3031" s="154"/>
      <c r="V3031" s="154"/>
      <c r="W3031" s="154"/>
      <c r="X3031" s="154"/>
      <c r="Y3031" s="154"/>
      <c r="Z3031" s="154"/>
      <c r="AA3031" s="154"/>
      <c r="AB3031" s="154"/>
      <c r="AC3031" s="154"/>
      <c r="AD3031" s="154"/>
      <c r="AE3031" s="154"/>
      <c r="AF3031" s="154"/>
      <c r="AG3031" s="63">
        <f t="shared" si="936"/>
        <v>0</v>
      </c>
      <c r="AH3031" s="56">
        <f t="shared" si="937"/>
        <v>0</v>
      </c>
      <c r="AI3031" s="56">
        <f t="shared" si="938"/>
        <v>0</v>
      </c>
      <c r="AJ3031" s="56">
        <f t="shared" si="939"/>
        <v>0</v>
      </c>
      <c r="AK3031" s="56">
        <f t="shared" si="940"/>
        <v>0</v>
      </c>
      <c r="AL3031" s="56">
        <f t="shared" si="941"/>
        <v>0</v>
      </c>
      <c r="AM3031" s="56">
        <f t="shared" si="942"/>
        <v>0</v>
      </c>
      <c r="AN3031" s="56">
        <f t="shared" si="943"/>
        <v>0</v>
      </c>
      <c r="AO3031" s="56">
        <f t="shared" si="944"/>
        <v>0</v>
      </c>
      <c r="AP3031" s="56">
        <f t="shared" si="945"/>
        <v>0</v>
      </c>
      <c r="AQ3031" s="56">
        <f t="shared" si="946"/>
        <v>0</v>
      </c>
      <c r="AR3031" s="86">
        <f t="shared" si="947"/>
        <v>0</v>
      </c>
    </row>
    <row r="3032" spans="1:44" x14ac:dyDescent="0.25">
      <c r="A3032" s="178"/>
      <c r="B3032" s="55" t="str">
        <f>_xlfn.IFNA(VLOOKUP(A3032,'Ajánlatkérő(k) adatai'!$B$4:$C$205,2,0),"")</f>
        <v/>
      </c>
      <c r="C3032" s="178"/>
      <c r="D3032" s="55" t="str">
        <f>_xlfn.IFNA(VLOOKUP(C3032,'Számlafizető(k) adatai'!$C$4:$D$203,2,0),"")</f>
        <v/>
      </c>
      <c r="E3032" s="55" t="str">
        <f>_xlfn.IFNA(VLOOKUP(C3032,'Számlafizető(k) adatai'!$C$4:$M$203,11,0),"")</f>
        <v/>
      </c>
      <c r="F3032" s="178"/>
      <c r="G3032" s="178"/>
      <c r="H3032" s="178"/>
      <c r="I3032" s="55" t="str">
        <f>IF(F3032="","",VLOOKUP(LEFT(F3032,5),'Technikai cellák'!B:C,2,0))</f>
        <v/>
      </c>
      <c r="J3032" s="55" t="str">
        <f>IF(F3032="","",VLOOKUP(I3032,'Technikai cellák'!$C$1:$D$12,2,0))</f>
        <v/>
      </c>
      <c r="K3032" s="179"/>
      <c r="L3032" s="67" t="str">
        <f t="shared" si="930"/>
        <v/>
      </c>
      <c r="M3032" s="68">
        <f t="shared" si="931"/>
        <v>0</v>
      </c>
      <c r="N3032" s="66">
        <f t="shared" si="932"/>
        <v>0</v>
      </c>
      <c r="O3032" s="152"/>
      <c r="P3032" s="172">
        <f t="shared" si="929"/>
        <v>0</v>
      </c>
      <c r="Q3032" s="69">
        <f t="shared" si="933"/>
        <v>0</v>
      </c>
      <c r="R3032" s="62">
        <f t="shared" si="934"/>
        <v>0</v>
      </c>
      <c r="S3032" s="153"/>
      <c r="T3032" s="118" t="str">
        <f t="shared" si="935"/>
        <v/>
      </c>
      <c r="U3032" s="154"/>
      <c r="V3032" s="154"/>
      <c r="W3032" s="154"/>
      <c r="X3032" s="154"/>
      <c r="Y3032" s="154"/>
      <c r="Z3032" s="154"/>
      <c r="AA3032" s="154"/>
      <c r="AB3032" s="154"/>
      <c r="AC3032" s="154"/>
      <c r="AD3032" s="154"/>
      <c r="AE3032" s="154"/>
      <c r="AF3032" s="154"/>
      <c r="AG3032" s="63">
        <f t="shared" si="936"/>
        <v>0</v>
      </c>
      <c r="AH3032" s="56">
        <f t="shared" si="937"/>
        <v>0</v>
      </c>
      <c r="AI3032" s="56">
        <f t="shared" si="938"/>
        <v>0</v>
      </c>
      <c r="AJ3032" s="56">
        <f t="shared" si="939"/>
        <v>0</v>
      </c>
      <c r="AK3032" s="56">
        <f t="shared" si="940"/>
        <v>0</v>
      </c>
      <c r="AL3032" s="56">
        <f t="shared" si="941"/>
        <v>0</v>
      </c>
      <c r="AM3032" s="56">
        <f t="shared" si="942"/>
        <v>0</v>
      </c>
      <c r="AN3032" s="56">
        <f t="shared" si="943"/>
        <v>0</v>
      </c>
      <c r="AO3032" s="56">
        <f t="shared" si="944"/>
        <v>0</v>
      </c>
      <c r="AP3032" s="56">
        <f t="shared" si="945"/>
        <v>0</v>
      </c>
      <c r="AQ3032" s="56">
        <f t="shared" si="946"/>
        <v>0</v>
      </c>
      <c r="AR3032" s="86">
        <f t="shared" si="947"/>
        <v>0</v>
      </c>
    </row>
    <row r="3033" spans="1:44" x14ac:dyDescent="0.25">
      <c r="A3033" s="178"/>
      <c r="B3033" s="55" t="str">
        <f>_xlfn.IFNA(VLOOKUP(A3033,'Ajánlatkérő(k) adatai'!$B$4:$C$205,2,0),"")</f>
        <v/>
      </c>
      <c r="C3033" s="178"/>
      <c r="D3033" s="55" t="str">
        <f>_xlfn.IFNA(VLOOKUP(C3033,'Számlafizető(k) adatai'!$C$4:$D$203,2,0),"")</f>
        <v/>
      </c>
      <c r="E3033" s="55" t="str">
        <f>_xlfn.IFNA(VLOOKUP(C3033,'Számlafizető(k) adatai'!$C$4:$M$203,11,0),"")</f>
        <v/>
      </c>
      <c r="F3033" s="178"/>
      <c r="G3033" s="178"/>
      <c r="H3033" s="178"/>
      <c r="I3033" s="55" t="str">
        <f>IF(F3033="","",VLOOKUP(LEFT(F3033,5),'Technikai cellák'!B:C,2,0))</f>
        <v/>
      </c>
      <c r="J3033" s="55" t="str">
        <f>IF(F3033="","",VLOOKUP(I3033,'Technikai cellák'!$C$1:$D$12,2,0))</f>
        <v/>
      </c>
      <c r="K3033" s="179"/>
      <c r="L3033" s="67" t="str">
        <f t="shared" si="930"/>
        <v/>
      </c>
      <c r="M3033" s="68">
        <f t="shared" si="931"/>
        <v>0</v>
      </c>
      <c r="N3033" s="66">
        <f t="shared" si="932"/>
        <v>0</v>
      </c>
      <c r="O3033" s="152"/>
      <c r="P3033" s="172">
        <f t="shared" si="929"/>
        <v>0</v>
      </c>
      <c r="Q3033" s="69">
        <f t="shared" si="933"/>
        <v>0</v>
      </c>
      <c r="R3033" s="62">
        <f t="shared" si="934"/>
        <v>0</v>
      </c>
      <c r="S3033" s="153"/>
      <c r="T3033" s="118" t="str">
        <f t="shared" si="935"/>
        <v/>
      </c>
      <c r="U3033" s="154"/>
      <c r="V3033" s="154"/>
      <c r="W3033" s="154"/>
      <c r="X3033" s="154"/>
      <c r="Y3033" s="154"/>
      <c r="Z3033" s="154"/>
      <c r="AA3033" s="154"/>
      <c r="AB3033" s="154"/>
      <c r="AC3033" s="154"/>
      <c r="AD3033" s="154"/>
      <c r="AE3033" s="154"/>
      <c r="AF3033" s="154"/>
      <c r="AG3033" s="63">
        <f t="shared" si="936"/>
        <v>0</v>
      </c>
      <c r="AH3033" s="56">
        <f t="shared" si="937"/>
        <v>0</v>
      </c>
      <c r="AI3033" s="56">
        <f t="shared" si="938"/>
        <v>0</v>
      </c>
      <c r="AJ3033" s="56">
        <f t="shared" si="939"/>
        <v>0</v>
      </c>
      <c r="AK3033" s="56">
        <f t="shared" si="940"/>
        <v>0</v>
      </c>
      <c r="AL3033" s="56">
        <f t="shared" si="941"/>
        <v>0</v>
      </c>
      <c r="AM3033" s="56">
        <f t="shared" si="942"/>
        <v>0</v>
      </c>
      <c r="AN3033" s="56">
        <f t="shared" si="943"/>
        <v>0</v>
      </c>
      <c r="AO3033" s="56">
        <f t="shared" si="944"/>
        <v>0</v>
      </c>
      <c r="AP3033" s="56">
        <f t="shared" si="945"/>
        <v>0</v>
      </c>
      <c r="AQ3033" s="56">
        <f t="shared" si="946"/>
        <v>0</v>
      </c>
      <c r="AR3033" s="86">
        <f t="shared" si="947"/>
        <v>0</v>
      </c>
    </row>
    <row r="3034" spans="1:44" x14ac:dyDescent="0.25">
      <c r="A3034" s="178"/>
      <c r="B3034" s="55" t="str">
        <f>_xlfn.IFNA(VLOOKUP(A3034,'Ajánlatkérő(k) adatai'!$B$4:$C$205,2,0),"")</f>
        <v/>
      </c>
      <c r="C3034" s="178"/>
      <c r="D3034" s="55" t="str">
        <f>_xlfn.IFNA(VLOOKUP(C3034,'Számlafizető(k) adatai'!$C$4:$D$203,2,0),"")</f>
        <v/>
      </c>
      <c r="E3034" s="55" t="str">
        <f>_xlfn.IFNA(VLOOKUP(C3034,'Számlafizető(k) adatai'!$C$4:$M$203,11,0),"")</f>
        <v/>
      </c>
      <c r="F3034" s="178"/>
      <c r="G3034" s="178"/>
      <c r="H3034" s="178"/>
      <c r="I3034" s="55" t="str">
        <f>IF(F3034="","",VLOOKUP(LEFT(F3034,5),'Technikai cellák'!B:C,2,0))</f>
        <v/>
      </c>
      <c r="J3034" s="55" t="str">
        <f>IF(F3034="","",VLOOKUP(I3034,'Technikai cellák'!$C$1:$D$12,2,0))</f>
        <v/>
      </c>
      <c r="K3034" s="179"/>
      <c r="L3034" s="67" t="str">
        <f t="shared" si="930"/>
        <v/>
      </c>
      <c r="M3034" s="68">
        <f t="shared" si="931"/>
        <v>0</v>
      </c>
      <c r="N3034" s="66">
        <f t="shared" si="932"/>
        <v>0</v>
      </c>
      <c r="O3034" s="152"/>
      <c r="P3034" s="172">
        <f t="shared" si="929"/>
        <v>0</v>
      </c>
      <c r="Q3034" s="69">
        <f t="shared" si="933"/>
        <v>0</v>
      </c>
      <c r="R3034" s="62">
        <f t="shared" si="934"/>
        <v>0</v>
      </c>
      <c r="S3034" s="153"/>
      <c r="T3034" s="118" t="str">
        <f t="shared" si="935"/>
        <v/>
      </c>
      <c r="U3034" s="154"/>
      <c r="V3034" s="154"/>
      <c r="W3034" s="154"/>
      <c r="X3034" s="154"/>
      <c r="Y3034" s="154"/>
      <c r="Z3034" s="154"/>
      <c r="AA3034" s="154"/>
      <c r="AB3034" s="154"/>
      <c r="AC3034" s="154"/>
      <c r="AD3034" s="154"/>
      <c r="AE3034" s="154"/>
      <c r="AF3034" s="154"/>
      <c r="AG3034" s="63">
        <f t="shared" si="936"/>
        <v>0</v>
      </c>
      <c r="AH3034" s="56">
        <f t="shared" si="937"/>
        <v>0</v>
      </c>
      <c r="AI3034" s="56">
        <f t="shared" si="938"/>
        <v>0</v>
      </c>
      <c r="AJ3034" s="56">
        <f t="shared" si="939"/>
        <v>0</v>
      </c>
      <c r="AK3034" s="56">
        <f t="shared" si="940"/>
        <v>0</v>
      </c>
      <c r="AL3034" s="56">
        <f t="shared" si="941"/>
        <v>0</v>
      </c>
      <c r="AM3034" s="56">
        <f t="shared" si="942"/>
        <v>0</v>
      </c>
      <c r="AN3034" s="56">
        <f t="shared" si="943"/>
        <v>0</v>
      </c>
      <c r="AO3034" s="56">
        <f t="shared" si="944"/>
        <v>0</v>
      </c>
      <c r="AP3034" s="56">
        <f t="shared" si="945"/>
        <v>0</v>
      </c>
      <c r="AQ3034" s="56">
        <f t="shared" si="946"/>
        <v>0</v>
      </c>
      <c r="AR3034" s="86">
        <f t="shared" si="947"/>
        <v>0</v>
      </c>
    </row>
    <row r="3035" spans="1:44" x14ac:dyDescent="0.25">
      <c r="A3035" s="178"/>
      <c r="B3035" s="55" t="str">
        <f>_xlfn.IFNA(VLOOKUP(A3035,'Ajánlatkérő(k) adatai'!$B$4:$C$205,2,0),"")</f>
        <v/>
      </c>
      <c r="C3035" s="178"/>
      <c r="D3035" s="55" t="str">
        <f>_xlfn.IFNA(VLOOKUP(C3035,'Számlafizető(k) adatai'!$C$4:$D$203,2,0),"")</f>
        <v/>
      </c>
      <c r="E3035" s="55" t="str">
        <f>_xlfn.IFNA(VLOOKUP(C3035,'Számlafizető(k) adatai'!$C$4:$M$203,11,0),"")</f>
        <v/>
      </c>
      <c r="F3035" s="178"/>
      <c r="G3035" s="178"/>
      <c r="H3035" s="178"/>
      <c r="I3035" s="55" t="str">
        <f>IF(F3035="","",VLOOKUP(LEFT(F3035,5),'Technikai cellák'!B:C,2,0))</f>
        <v/>
      </c>
      <c r="J3035" s="55" t="str">
        <f>IF(F3035="","",VLOOKUP(I3035,'Technikai cellák'!$C$1:$D$12,2,0))</f>
        <v/>
      </c>
      <c r="K3035" s="179"/>
      <c r="L3035" s="67" t="str">
        <f t="shared" si="930"/>
        <v/>
      </c>
      <c r="M3035" s="68">
        <f t="shared" si="931"/>
        <v>0</v>
      </c>
      <c r="N3035" s="66">
        <f t="shared" si="932"/>
        <v>0</v>
      </c>
      <c r="O3035" s="152"/>
      <c r="P3035" s="172">
        <f t="shared" si="929"/>
        <v>0</v>
      </c>
      <c r="Q3035" s="69">
        <f t="shared" si="933"/>
        <v>0</v>
      </c>
      <c r="R3035" s="62">
        <f t="shared" si="934"/>
        <v>0</v>
      </c>
      <c r="S3035" s="153"/>
      <c r="T3035" s="118" t="str">
        <f t="shared" si="935"/>
        <v/>
      </c>
      <c r="U3035" s="154"/>
      <c r="V3035" s="154"/>
      <c r="W3035" s="154"/>
      <c r="X3035" s="154"/>
      <c r="Y3035" s="154"/>
      <c r="Z3035" s="154"/>
      <c r="AA3035" s="154"/>
      <c r="AB3035" s="154"/>
      <c r="AC3035" s="154"/>
      <c r="AD3035" s="154"/>
      <c r="AE3035" s="154"/>
      <c r="AF3035" s="154"/>
      <c r="AG3035" s="63">
        <f t="shared" si="936"/>
        <v>0</v>
      </c>
      <c r="AH3035" s="56">
        <f t="shared" si="937"/>
        <v>0</v>
      </c>
      <c r="AI3035" s="56">
        <f t="shared" si="938"/>
        <v>0</v>
      </c>
      <c r="AJ3035" s="56">
        <f t="shared" si="939"/>
        <v>0</v>
      </c>
      <c r="AK3035" s="56">
        <f t="shared" si="940"/>
        <v>0</v>
      </c>
      <c r="AL3035" s="56">
        <f t="shared" si="941"/>
        <v>0</v>
      </c>
      <c r="AM3035" s="56">
        <f t="shared" si="942"/>
        <v>0</v>
      </c>
      <c r="AN3035" s="56">
        <f t="shared" si="943"/>
        <v>0</v>
      </c>
      <c r="AO3035" s="56">
        <f t="shared" si="944"/>
        <v>0</v>
      </c>
      <c r="AP3035" s="56">
        <f t="shared" si="945"/>
        <v>0</v>
      </c>
      <c r="AQ3035" s="56">
        <f t="shared" si="946"/>
        <v>0</v>
      </c>
      <c r="AR3035" s="86">
        <f t="shared" si="947"/>
        <v>0</v>
      </c>
    </row>
    <row r="3036" spans="1:44" x14ac:dyDescent="0.25">
      <c r="A3036" s="178"/>
      <c r="B3036" s="55" t="str">
        <f>_xlfn.IFNA(VLOOKUP(A3036,'Ajánlatkérő(k) adatai'!$B$4:$C$205,2,0),"")</f>
        <v/>
      </c>
      <c r="C3036" s="178"/>
      <c r="D3036" s="55" t="str">
        <f>_xlfn.IFNA(VLOOKUP(C3036,'Számlafizető(k) adatai'!$C$4:$D$203,2,0),"")</f>
        <v/>
      </c>
      <c r="E3036" s="55" t="str">
        <f>_xlfn.IFNA(VLOOKUP(C3036,'Számlafizető(k) adatai'!$C$4:$M$203,11,0),"")</f>
        <v/>
      </c>
      <c r="F3036" s="178"/>
      <c r="G3036" s="178"/>
      <c r="H3036" s="178"/>
      <c r="I3036" s="55" t="str">
        <f>IF(F3036="","",VLOOKUP(LEFT(F3036,5),'Technikai cellák'!B:C,2,0))</f>
        <v/>
      </c>
      <c r="J3036" s="55" t="str">
        <f>IF(F3036="","",VLOOKUP(I3036,'Technikai cellák'!$C$1:$D$12,2,0))</f>
        <v/>
      </c>
      <c r="K3036" s="179"/>
      <c r="L3036" s="67" t="str">
        <f t="shared" si="930"/>
        <v/>
      </c>
      <c r="M3036" s="68">
        <f t="shared" si="931"/>
        <v>0</v>
      </c>
      <c r="N3036" s="66">
        <f t="shared" si="932"/>
        <v>0</v>
      </c>
      <c r="O3036" s="152"/>
      <c r="P3036" s="172">
        <f t="shared" si="929"/>
        <v>0</v>
      </c>
      <c r="Q3036" s="69">
        <f t="shared" si="933"/>
        <v>0</v>
      </c>
      <c r="R3036" s="62">
        <f t="shared" si="934"/>
        <v>0</v>
      </c>
      <c r="S3036" s="153"/>
      <c r="T3036" s="118" t="str">
        <f t="shared" si="935"/>
        <v/>
      </c>
      <c r="U3036" s="154"/>
      <c r="V3036" s="154"/>
      <c r="W3036" s="154"/>
      <c r="X3036" s="154"/>
      <c r="Y3036" s="154"/>
      <c r="Z3036" s="154"/>
      <c r="AA3036" s="154"/>
      <c r="AB3036" s="154"/>
      <c r="AC3036" s="154"/>
      <c r="AD3036" s="154"/>
      <c r="AE3036" s="154"/>
      <c r="AF3036" s="154"/>
      <c r="AG3036" s="63">
        <f t="shared" si="936"/>
        <v>0</v>
      </c>
      <c r="AH3036" s="56">
        <f t="shared" si="937"/>
        <v>0</v>
      </c>
      <c r="AI3036" s="56">
        <f t="shared" si="938"/>
        <v>0</v>
      </c>
      <c r="AJ3036" s="56">
        <f t="shared" si="939"/>
        <v>0</v>
      </c>
      <c r="AK3036" s="56">
        <f t="shared" si="940"/>
        <v>0</v>
      </c>
      <c r="AL3036" s="56">
        <f t="shared" si="941"/>
        <v>0</v>
      </c>
      <c r="AM3036" s="56">
        <f t="shared" si="942"/>
        <v>0</v>
      </c>
      <c r="AN3036" s="56">
        <f t="shared" si="943"/>
        <v>0</v>
      </c>
      <c r="AO3036" s="56">
        <f t="shared" si="944"/>
        <v>0</v>
      </c>
      <c r="AP3036" s="56">
        <f t="shared" si="945"/>
        <v>0</v>
      </c>
      <c r="AQ3036" s="56">
        <f t="shared" si="946"/>
        <v>0</v>
      </c>
      <c r="AR3036" s="86">
        <f t="shared" si="947"/>
        <v>0</v>
      </c>
    </row>
    <row r="3037" spans="1:44" x14ac:dyDescent="0.25">
      <c r="A3037" s="178"/>
      <c r="B3037" s="55" t="str">
        <f>_xlfn.IFNA(VLOOKUP(A3037,'Ajánlatkérő(k) adatai'!$B$4:$C$205,2,0),"")</f>
        <v/>
      </c>
      <c r="C3037" s="178"/>
      <c r="D3037" s="55" t="str">
        <f>_xlfn.IFNA(VLOOKUP(C3037,'Számlafizető(k) adatai'!$C$4:$D$203,2,0),"")</f>
        <v/>
      </c>
      <c r="E3037" s="55" t="str">
        <f>_xlfn.IFNA(VLOOKUP(C3037,'Számlafizető(k) adatai'!$C$4:$M$203,11,0),"")</f>
        <v/>
      </c>
      <c r="F3037" s="178"/>
      <c r="G3037" s="178"/>
      <c r="H3037" s="178"/>
      <c r="I3037" s="55" t="str">
        <f>IF(F3037="","",VLOOKUP(LEFT(F3037,5),'Technikai cellák'!B:C,2,0))</f>
        <v/>
      </c>
      <c r="J3037" s="55" t="str">
        <f>IF(F3037="","",VLOOKUP(I3037,'Technikai cellák'!$C$1:$D$12,2,0))</f>
        <v/>
      </c>
      <c r="K3037" s="179"/>
      <c r="L3037" s="67" t="str">
        <f t="shared" si="930"/>
        <v/>
      </c>
      <c r="M3037" s="68">
        <f t="shared" si="931"/>
        <v>0</v>
      </c>
      <c r="N3037" s="66">
        <f t="shared" si="932"/>
        <v>0</v>
      </c>
      <c r="O3037" s="152"/>
      <c r="P3037" s="172">
        <f t="shared" si="929"/>
        <v>0</v>
      </c>
      <c r="Q3037" s="69">
        <f t="shared" si="933"/>
        <v>0</v>
      </c>
      <c r="R3037" s="62">
        <f t="shared" si="934"/>
        <v>0</v>
      </c>
      <c r="S3037" s="153"/>
      <c r="T3037" s="118" t="str">
        <f t="shared" si="935"/>
        <v/>
      </c>
      <c r="U3037" s="154"/>
      <c r="V3037" s="154"/>
      <c r="W3037" s="154"/>
      <c r="X3037" s="154"/>
      <c r="Y3037" s="154"/>
      <c r="Z3037" s="154"/>
      <c r="AA3037" s="154"/>
      <c r="AB3037" s="154"/>
      <c r="AC3037" s="154"/>
      <c r="AD3037" s="154"/>
      <c r="AE3037" s="154"/>
      <c r="AF3037" s="154"/>
      <c r="AG3037" s="63">
        <f t="shared" si="936"/>
        <v>0</v>
      </c>
      <c r="AH3037" s="56">
        <f t="shared" si="937"/>
        <v>0</v>
      </c>
      <c r="AI3037" s="56">
        <f t="shared" si="938"/>
        <v>0</v>
      </c>
      <c r="AJ3037" s="56">
        <f t="shared" si="939"/>
        <v>0</v>
      </c>
      <c r="AK3037" s="56">
        <f t="shared" si="940"/>
        <v>0</v>
      </c>
      <c r="AL3037" s="56">
        <f t="shared" si="941"/>
        <v>0</v>
      </c>
      <c r="AM3037" s="56">
        <f t="shared" si="942"/>
        <v>0</v>
      </c>
      <c r="AN3037" s="56">
        <f t="shared" si="943"/>
        <v>0</v>
      </c>
      <c r="AO3037" s="56">
        <f t="shared" si="944"/>
        <v>0</v>
      </c>
      <c r="AP3037" s="56">
        <f t="shared" si="945"/>
        <v>0</v>
      </c>
      <c r="AQ3037" s="56">
        <f t="shared" si="946"/>
        <v>0</v>
      </c>
      <c r="AR3037" s="86">
        <f t="shared" si="947"/>
        <v>0</v>
      </c>
    </row>
    <row r="3038" spans="1:44" x14ac:dyDescent="0.25">
      <c r="A3038" s="178"/>
      <c r="B3038" s="55" t="str">
        <f>_xlfn.IFNA(VLOOKUP(A3038,'Ajánlatkérő(k) adatai'!$B$4:$C$205,2,0),"")</f>
        <v/>
      </c>
      <c r="C3038" s="178"/>
      <c r="D3038" s="55" t="str">
        <f>_xlfn.IFNA(VLOOKUP(C3038,'Számlafizető(k) adatai'!$C$4:$D$203,2,0),"")</f>
        <v/>
      </c>
      <c r="E3038" s="55" t="str">
        <f>_xlfn.IFNA(VLOOKUP(C3038,'Számlafizető(k) adatai'!$C$4:$M$203,11,0),"")</f>
        <v/>
      </c>
      <c r="F3038" s="178"/>
      <c r="G3038" s="178"/>
      <c r="H3038" s="178"/>
      <c r="I3038" s="55" t="str">
        <f>IF(F3038="","",VLOOKUP(LEFT(F3038,5),'Technikai cellák'!B:C,2,0))</f>
        <v/>
      </c>
      <c r="J3038" s="55" t="str">
        <f>IF(F3038="","",VLOOKUP(I3038,'Technikai cellák'!$C$1:$D$12,2,0))</f>
        <v/>
      </c>
      <c r="K3038" s="179"/>
      <c r="L3038" s="67" t="str">
        <f t="shared" si="930"/>
        <v/>
      </c>
      <c r="M3038" s="68">
        <f t="shared" si="931"/>
        <v>0</v>
      </c>
      <c r="N3038" s="66">
        <f t="shared" si="932"/>
        <v>0</v>
      </c>
      <c r="O3038" s="152"/>
      <c r="P3038" s="172">
        <f t="shared" si="929"/>
        <v>0</v>
      </c>
      <c r="Q3038" s="69">
        <f t="shared" si="933"/>
        <v>0</v>
      </c>
      <c r="R3038" s="62">
        <f t="shared" si="934"/>
        <v>0</v>
      </c>
      <c r="S3038" s="153"/>
      <c r="T3038" s="118" t="str">
        <f t="shared" si="935"/>
        <v/>
      </c>
      <c r="U3038" s="154"/>
      <c r="V3038" s="154"/>
      <c r="W3038" s="154"/>
      <c r="X3038" s="154"/>
      <c r="Y3038" s="154"/>
      <c r="Z3038" s="154"/>
      <c r="AA3038" s="154"/>
      <c r="AB3038" s="154"/>
      <c r="AC3038" s="154"/>
      <c r="AD3038" s="154"/>
      <c r="AE3038" s="154"/>
      <c r="AF3038" s="154"/>
      <c r="AG3038" s="63">
        <f t="shared" si="936"/>
        <v>0</v>
      </c>
      <c r="AH3038" s="56">
        <f t="shared" si="937"/>
        <v>0</v>
      </c>
      <c r="AI3038" s="56">
        <f t="shared" si="938"/>
        <v>0</v>
      </c>
      <c r="AJ3038" s="56">
        <f t="shared" si="939"/>
        <v>0</v>
      </c>
      <c r="AK3038" s="56">
        <f t="shared" si="940"/>
        <v>0</v>
      </c>
      <c r="AL3038" s="56">
        <f t="shared" si="941"/>
        <v>0</v>
      </c>
      <c r="AM3038" s="56">
        <f t="shared" si="942"/>
        <v>0</v>
      </c>
      <c r="AN3038" s="56">
        <f t="shared" si="943"/>
        <v>0</v>
      </c>
      <c r="AO3038" s="56">
        <f t="shared" si="944"/>
        <v>0</v>
      </c>
      <c r="AP3038" s="56">
        <f t="shared" si="945"/>
        <v>0</v>
      </c>
      <c r="AQ3038" s="56">
        <f t="shared" si="946"/>
        <v>0</v>
      </c>
      <c r="AR3038" s="86">
        <f t="shared" si="947"/>
        <v>0</v>
      </c>
    </row>
    <row r="3039" spans="1:44" x14ac:dyDescent="0.25">
      <c r="A3039" s="178"/>
      <c r="B3039" s="55" t="str">
        <f>_xlfn.IFNA(VLOOKUP(A3039,'Ajánlatkérő(k) adatai'!$B$4:$C$205,2,0),"")</f>
        <v/>
      </c>
      <c r="C3039" s="178"/>
      <c r="D3039" s="55" t="str">
        <f>_xlfn.IFNA(VLOOKUP(C3039,'Számlafizető(k) adatai'!$C$4:$D$203,2,0),"")</f>
        <v/>
      </c>
      <c r="E3039" s="55" t="str">
        <f>_xlfn.IFNA(VLOOKUP(C3039,'Számlafizető(k) adatai'!$C$4:$M$203,11,0),"")</f>
        <v/>
      </c>
      <c r="F3039" s="178"/>
      <c r="G3039" s="178"/>
      <c r="H3039" s="178"/>
      <c r="I3039" s="55" t="str">
        <f>IF(F3039="","",VLOOKUP(LEFT(F3039,5),'Technikai cellák'!B:C,2,0))</f>
        <v/>
      </c>
      <c r="J3039" s="55" t="str">
        <f>IF(F3039="","",VLOOKUP(I3039,'Technikai cellák'!$C$1:$D$12,2,0))</f>
        <v/>
      </c>
      <c r="K3039" s="179"/>
      <c r="L3039" s="67" t="str">
        <f t="shared" si="930"/>
        <v/>
      </c>
      <c r="M3039" s="68">
        <f t="shared" si="931"/>
        <v>0</v>
      </c>
      <c r="N3039" s="66">
        <f t="shared" si="932"/>
        <v>0</v>
      </c>
      <c r="O3039" s="152"/>
      <c r="P3039" s="172">
        <f t="shared" si="929"/>
        <v>0</v>
      </c>
      <c r="Q3039" s="69">
        <f t="shared" si="933"/>
        <v>0</v>
      </c>
      <c r="R3039" s="62">
        <f t="shared" si="934"/>
        <v>0</v>
      </c>
      <c r="S3039" s="153"/>
      <c r="T3039" s="118" t="str">
        <f t="shared" si="935"/>
        <v/>
      </c>
      <c r="U3039" s="154"/>
      <c r="V3039" s="154"/>
      <c r="W3039" s="154"/>
      <c r="X3039" s="154"/>
      <c r="Y3039" s="154"/>
      <c r="Z3039" s="154"/>
      <c r="AA3039" s="154"/>
      <c r="AB3039" s="154"/>
      <c r="AC3039" s="154"/>
      <c r="AD3039" s="154"/>
      <c r="AE3039" s="154"/>
      <c r="AF3039" s="154"/>
      <c r="AG3039" s="63">
        <f t="shared" si="936"/>
        <v>0</v>
      </c>
      <c r="AH3039" s="56">
        <f t="shared" si="937"/>
        <v>0</v>
      </c>
      <c r="AI3039" s="56">
        <f t="shared" si="938"/>
        <v>0</v>
      </c>
      <c r="AJ3039" s="56">
        <f t="shared" si="939"/>
        <v>0</v>
      </c>
      <c r="AK3039" s="56">
        <f t="shared" si="940"/>
        <v>0</v>
      </c>
      <c r="AL3039" s="56">
        <f t="shared" si="941"/>
        <v>0</v>
      </c>
      <c r="AM3039" s="56">
        <f t="shared" si="942"/>
        <v>0</v>
      </c>
      <c r="AN3039" s="56">
        <f t="shared" si="943"/>
        <v>0</v>
      </c>
      <c r="AO3039" s="56">
        <f t="shared" si="944"/>
        <v>0</v>
      </c>
      <c r="AP3039" s="56">
        <f t="shared" si="945"/>
        <v>0</v>
      </c>
      <c r="AQ3039" s="56">
        <f t="shared" si="946"/>
        <v>0</v>
      </c>
      <c r="AR3039" s="86">
        <f t="shared" si="947"/>
        <v>0</v>
      </c>
    </row>
    <row r="3040" spans="1:44" x14ac:dyDescent="0.25">
      <c r="A3040" s="178"/>
      <c r="B3040" s="55" t="str">
        <f>_xlfn.IFNA(VLOOKUP(A3040,'Ajánlatkérő(k) adatai'!$B$4:$C$205,2,0),"")</f>
        <v/>
      </c>
      <c r="C3040" s="178"/>
      <c r="D3040" s="55" t="str">
        <f>_xlfn.IFNA(VLOOKUP(C3040,'Számlafizető(k) adatai'!$C$4:$D$203,2,0),"")</f>
        <v/>
      </c>
      <c r="E3040" s="55" t="str">
        <f>_xlfn.IFNA(VLOOKUP(C3040,'Számlafizető(k) adatai'!$C$4:$M$203,11,0),"")</f>
        <v/>
      </c>
      <c r="F3040" s="178"/>
      <c r="G3040" s="178"/>
      <c r="H3040" s="178"/>
      <c r="I3040" s="55" t="str">
        <f>IF(F3040="","",VLOOKUP(LEFT(F3040,5),'Technikai cellák'!B:C,2,0))</f>
        <v/>
      </c>
      <c r="J3040" s="55" t="str">
        <f>IF(F3040="","",VLOOKUP(I3040,'Technikai cellák'!$C$1:$D$12,2,0))</f>
        <v/>
      </c>
      <c r="K3040" s="179"/>
      <c r="L3040" s="67" t="str">
        <f t="shared" si="930"/>
        <v/>
      </c>
      <c r="M3040" s="68">
        <f t="shared" si="931"/>
        <v>0</v>
      </c>
      <c r="N3040" s="66">
        <f t="shared" si="932"/>
        <v>0</v>
      </c>
      <c r="O3040" s="152"/>
      <c r="P3040" s="172">
        <f t="shared" si="929"/>
        <v>0</v>
      </c>
      <c r="Q3040" s="69">
        <f t="shared" si="933"/>
        <v>0</v>
      </c>
      <c r="R3040" s="62">
        <f t="shared" si="934"/>
        <v>0</v>
      </c>
      <c r="S3040" s="153"/>
      <c r="T3040" s="118" t="str">
        <f t="shared" si="935"/>
        <v/>
      </c>
      <c r="U3040" s="154"/>
      <c r="V3040" s="154"/>
      <c r="W3040" s="154"/>
      <c r="X3040" s="154"/>
      <c r="Y3040" s="154"/>
      <c r="Z3040" s="154"/>
      <c r="AA3040" s="154"/>
      <c r="AB3040" s="154"/>
      <c r="AC3040" s="154"/>
      <c r="AD3040" s="154"/>
      <c r="AE3040" s="154"/>
      <c r="AF3040" s="154"/>
      <c r="AG3040" s="63">
        <f t="shared" si="936"/>
        <v>0</v>
      </c>
      <c r="AH3040" s="56">
        <f t="shared" si="937"/>
        <v>0</v>
      </c>
      <c r="AI3040" s="56">
        <f t="shared" si="938"/>
        <v>0</v>
      </c>
      <c r="AJ3040" s="56">
        <f t="shared" si="939"/>
        <v>0</v>
      </c>
      <c r="AK3040" s="56">
        <f t="shared" si="940"/>
        <v>0</v>
      </c>
      <c r="AL3040" s="56">
        <f t="shared" si="941"/>
        <v>0</v>
      </c>
      <c r="AM3040" s="56">
        <f t="shared" si="942"/>
        <v>0</v>
      </c>
      <c r="AN3040" s="56">
        <f t="shared" si="943"/>
        <v>0</v>
      </c>
      <c r="AO3040" s="56">
        <f t="shared" si="944"/>
        <v>0</v>
      </c>
      <c r="AP3040" s="56">
        <f t="shared" si="945"/>
        <v>0</v>
      </c>
      <c r="AQ3040" s="56">
        <f t="shared" si="946"/>
        <v>0</v>
      </c>
      <c r="AR3040" s="86">
        <f t="shared" si="947"/>
        <v>0</v>
      </c>
    </row>
    <row r="3041" spans="1:44" x14ac:dyDescent="0.25">
      <c r="A3041" s="178"/>
      <c r="B3041" s="55" t="str">
        <f>_xlfn.IFNA(VLOOKUP(A3041,'Ajánlatkérő(k) adatai'!$B$4:$C$205,2,0),"")</f>
        <v/>
      </c>
      <c r="C3041" s="178"/>
      <c r="D3041" s="55" t="str">
        <f>_xlfn.IFNA(VLOOKUP(C3041,'Számlafizető(k) adatai'!$C$4:$D$203,2,0),"")</f>
        <v/>
      </c>
      <c r="E3041" s="55" t="str">
        <f>_xlfn.IFNA(VLOOKUP(C3041,'Számlafizető(k) adatai'!$C$4:$M$203,11,0),"")</f>
        <v/>
      </c>
      <c r="F3041" s="178"/>
      <c r="G3041" s="178"/>
      <c r="H3041" s="178"/>
      <c r="I3041" s="55" t="str">
        <f>IF(F3041="","",VLOOKUP(LEFT(F3041,5),'Technikai cellák'!B:C,2,0))</f>
        <v/>
      </c>
      <c r="J3041" s="55" t="str">
        <f>IF(F3041="","",VLOOKUP(I3041,'Technikai cellák'!$C$1:$D$12,2,0))</f>
        <v/>
      </c>
      <c r="K3041" s="179"/>
      <c r="L3041" s="67" t="str">
        <f t="shared" si="930"/>
        <v/>
      </c>
      <c r="M3041" s="68">
        <f t="shared" si="931"/>
        <v>0</v>
      </c>
      <c r="N3041" s="66">
        <f t="shared" si="932"/>
        <v>0</v>
      </c>
      <c r="O3041" s="152"/>
      <c r="P3041" s="172">
        <f t="shared" si="929"/>
        <v>0</v>
      </c>
      <c r="Q3041" s="69">
        <f t="shared" si="933"/>
        <v>0</v>
      </c>
      <c r="R3041" s="62">
        <f t="shared" si="934"/>
        <v>0</v>
      </c>
      <c r="S3041" s="153"/>
      <c r="T3041" s="118" t="str">
        <f t="shared" si="935"/>
        <v/>
      </c>
      <c r="U3041" s="154"/>
      <c r="V3041" s="154"/>
      <c r="W3041" s="154"/>
      <c r="X3041" s="154"/>
      <c r="Y3041" s="154"/>
      <c r="Z3041" s="154"/>
      <c r="AA3041" s="154"/>
      <c r="AB3041" s="154"/>
      <c r="AC3041" s="154"/>
      <c r="AD3041" s="154"/>
      <c r="AE3041" s="154"/>
      <c r="AF3041" s="154"/>
      <c r="AG3041" s="63">
        <f t="shared" si="936"/>
        <v>0</v>
      </c>
      <c r="AH3041" s="56">
        <f t="shared" si="937"/>
        <v>0</v>
      </c>
      <c r="AI3041" s="56">
        <f t="shared" si="938"/>
        <v>0</v>
      </c>
      <c r="AJ3041" s="56">
        <f t="shared" si="939"/>
        <v>0</v>
      </c>
      <c r="AK3041" s="56">
        <f t="shared" si="940"/>
        <v>0</v>
      </c>
      <c r="AL3041" s="56">
        <f t="shared" si="941"/>
        <v>0</v>
      </c>
      <c r="AM3041" s="56">
        <f t="shared" si="942"/>
        <v>0</v>
      </c>
      <c r="AN3041" s="56">
        <f t="shared" si="943"/>
        <v>0</v>
      </c>
      <c r="AO3041" s="56">
        <f t="shared" si="944"/>
        <v>0</v>
      </c>
      <c r="AP3041" s="56">
        <f t="shared" si="945"/>
        <v>0</v>
      </c>
      <c r="AQ3041" s="56">
        <f t="shared" si="946"/>
        <v>0</v>
      </c>
      <c r="AR3041" s="86">
        <f t="shared" si="947"/>
        <v>0</v>
      </c>
    </row>
    <row r="3042" spans="1:44" x14ac:dyDescent="0.25">
      <c r="A3042" s="178"/>
      <c r="B3042" s="55" t="str">
        <f>_xlfn.IFNA(VLOOKUP(A3042,'Ajánlatkérő(k) adatai'!$B$4:$C$205,2,0),"")</f>
        <v/>
      </c>
      <c r="C3042" s="178"/>
      <c r="D3042" s="55" t="str">
        <f>_xlfn.IFNA(VLOOKUP(C3042,'Számlafizető(k) adatai'!$C$4:$D$203,2,0),"")</f>
        <v/>
      </c>
      <c r="E3042" s="55" t="str">
        <f>_xlfn.IFNA(VLOOKUP(C3042,'Számlafizető(k) adatai'!$C$4:$M$203,11,0),"")</f>
        <v/>
      </c>
      <c r="F3042" s="178"/>
      <c r="G3042" s="178"/>
      <c r="H3042" s="178"/>
      <c r="I3042" s="55" t="str">
        <f>IF(F3042="","",VLOOKUP(LEFT(F3042,5),'Technikai cellák'!B:C,2,0))</f>
        <v/>
      </c>
      <c r="J3042" s="55" t="str">
        <f>IF(F3042="","",VLOOKUP(I3042,'Technikai cellák'!$C$1:$D$12,2,0))</f>
        <v/>
      </c>
      <c r="K3042" s="179"/>
      <c r="L3042" s="67" t="str">
        <f t="shared" si="930"/>
        <v/>
      </c>
      <c r="M3042" s="68">
        <f t="shared" si="931"/>
        <v>0</v>
      </c>
      <c r="N3042" s="66">
        <f t="shared" si="932"/>
        <v>0</v>
      </c>
      <c r="O3042" s="152"/>
      <c r="P3042" s="172">
        <f t="shared" si="929"/>
        <v>0</v>
      </c>
      <c r="Q3042" s="69">
        <f t="shared" si="933"/>
        <v>0</v>
      </c>
      <c r="R3042" s="62">
        <f t="shared" si="934"/>
        <v>0</v>
      </c>
      <c r="S3042" s="153"/>
      <c r="T3042" s="118" t="str">
        <f t="shared" si="935"/>
        <v/>
      </c>
      <c r="U3042" s="154"/>
      <c r="V3042" s="154"/>
      <c r="W3042" s="154"/>
      <c r="X3042" s="154"/>
      <c r="Y3042" s="154"/>
      <c r="Z3042" s="154"/>
      <c r="AA3042" s="154"/>
      <c r="AB3042" s="154"/>
      <c r="AC3042" s="154"/>
      <c r="AD3042" s="154"/>
      <c r="AE3042" s="154"/>
      <c r="AF3042" s="154"/>
      <c r="AG3042" s="63">
        <f t="shared" si="936"/>
        <v>0</v>
      </c>
      <c r="AH3042" s="56">
        <f t="shared" si="937"/>
        <v>0</v>
      </c>
      <c r="AI3042" s="56">
        <f t="shared" si="938"/>
        <v>0</v>
      </c>
      <c r="AJ3042" s="56">
        <f t="shared" si="939"/>
        <v>0</v>
      </c>
      <c r="AK3042" s="56">
        <f t="shared" si="940"/>
        <v>0</v>
      </c>
      <c r="AL3042" s="56">
        <f t="shared" si="941"/>
        <v>0</v>
      </c>
      <c r="AM3042" s="56">
        <f t="shared" si="942"/>
        <v>0</v>
      </c>
      <c r="AN3042" s="56">
        <f t="shared" si="943"/>
        <v>0</v>
      </c>
      <c r="AO3042" s="56">
        <f t="shared" si="944"/>
        <v>0</v>
      </c>
      <c r="AP3042" s="56">
        <f t="shared" si="945"/>
        <v>0</v>
      </c>
      <c r="AQ3042" s="56">
        <f t="shared" si="946"/>
        <v>0</v>
      </c>
      <c r="AR3042" s="86">
        <f t="shared" si="947"/>
        <v>0</v>
      </c>
    </row>
    <row r="3043" spans="1:44" x14ac:dyDescent="0.25">
      <c r="A3043" s="178"/>
      <c r="B3043" s="55" t="str">
        <f>_xlfn.IFNA(VLOOKUP(A3043,'Ajánlatkérő(k) adatai'!$B$4:$C$205,2,0),"")</f>
        <v/>
      </c>
      <c r="C3043" s="178"/>
      <c r="D3043" s="55" t="str">
        <f>_xlfn.IFNA(VLOOKUP(C3043,'Számlafizető(k) adatai'!$C$4:$D$203,2,0),"")</f>
        <v/>
      </c>
      <c r="E3043" s="55" t="str">
        <f>_xlfn.IFNA(VLOOKUP(C3043,'Számlafizető(k) adatai'!$C$4:$M$203,11,0),"")</f>
        <v/>
      </c>
      <c r="F3043" s="178"/>
      <c r="G3043" s="178"/>
      <c r="H3043" s="178"/>
      <c r="I3043" s="55" t="str">
        <f>IF(F3043="","",VLOOKUP(LEFT(F3043,5),'Technikai cellák'!B:C,2,0))</f>
        <v/>
      </c>
      <c r="J3043" s="55" t="str">
        <f>IF(F3043="","",VLOOKUP(I3043,'Technikai cellák'!$C$1:$D$12,2,0))</f>
        <v/>
      </c>
      <c r="K3043" s="179"/>
      <c r="L3043" s="67" t="str">
        <f t="shared" si="930"/>
        <v/>
      </c>
      <c r="M3043" s="68">
        <f t="shared" si="931"/>
        <v>0</v>
      </c>
      <c r="N3043" s="66">
        <f t="shared" si="932"/>
        <v>0</v>
      </c>
      <c r="O3043" s="152"/>
      <c r="P3043" s="172">
        <f t="shared" si="929"/>
        <v>0</v>
      </c>
      <c r="Q3043" s="69">
        <f t="shared" si="933"/>
        <v>0</v>
      </c>
      <c r="R3043" s="62">
        <f t="shared" si="934"/>
        <v>0</v>
      </c>
      <c r="S3043" s="153"/>
      <c r="T3043" s="118" t="str">
        <f t="shared" si="935"/>
        <v/>
      </c>
      <c r="U3043" s="154"/>
      <c r="V3043" s="154"/>
      <c r="W3043" s="154"/>
      <c r="X3043" s="154"/>
      <c r="Y3043" s="154"/>
      <c r="Z3043" s="154"/>
      <c r="AA3043" s="154"/>
      <c r="AB3043" s="154"/>
      <c r="AC3043" s="154"/>
      <c r="AD3043" s="154"/>
      <c r="AE3043" s="154"/>
      <c r="AF3043" s="154"/>
      <c r="AG3043" s="63">
        <f t="shared" si="936"/>
        <v>0</v>
      </c>
      <c r="AH3043" s="56">
        <f t="shared" si="937"/>
        <v>0</v>
      </c>
      <c r="AI3043" s="56">
        <f t="shared" si="938"/>
        <v>0</v>
      </c>
      <c r="AJ3043" s="56">
        <f t="shared" si="939"/>
        <v>0</v>
      </c>
      <c r="AK3043" s="56">
        <f t="shared" si="940"/>
        <v>0</v>
      </c>
      <c r="AL3043" s="56">
        <f t="shared" si="941"/>
        <v>0</v>
      </c>
      <c r="AM3043" s="56">
        <f t="shared" si="942"/>
        <v>0</v>
      </c>
      <c r="AN3043" s="56">
        <f t="shared" si="943"/>
        <v>0</v>
      </c>
      <c r="AO3043" s="56">
        <f t="shared" si="944"/>
        <v>0</v>
      </c>
      <c r="AP3043" s="56">
        <f t="shared" si="945"/>
        <v>0</v>
      </c>
      <c r="AQ3043" s="56">
        <f t="shared" si="946"/>
        <v>0</v>
      </c>
      <c r="AR3043" s="86">
        <f t="shared" si="947"/>
        <v>0</v>
      </c>
    </row>
    <row r="3044" spans="1:44" x14ac:dyDescent="0.25">
      <c r="A3044" s="178"/>
      <c r="B3044" s="55" t="str">
        <f>_xlfn.IFNA(VLOOKUP(A3044,'Ajánlatkérő(k) adatai'!$B$4:$C$205,2,0),"")</f>
        <v/>
      </c>
      <c r="C3044" s="178"/>
      <c r="D3044" s="55" t="str">
        <f>_xlfn.IFNA(VLOOKUP(C3044,'Számlafizető(k) adatai'!$C$4:$D$203,2,0),"")</f>
        <v/>
      </c>
      <c r="E3044" s="55" t="str">
        <f>_xlfn.IFNA(VLOOKUP(C3044,'Számlafizető(k) adatai'!$C$4:$M$203,11,0),"")</f>
        <v/>
      </c>
      <c r="F3044" s="178"/>
      <c r="G3044" s="178"/>
      <c r="H3044" s="178"/>
      <c r="I3044" s="55" t="str">
        <f>IF(F3044="","",VLOOKUP(LEFT(F3044,5),'Technikai cellák'!B:C,2,0))</f>
        <v/>
      </c>
      <c r="J3044" s="55" t="str">
        <f>IF(F3044="","",VLOOKUP(I3044,'Technikai cellák'!$C$1:$D$12,2,0))</f>
        <v/>
      </c>
      <c r="K3044" s="179"/>
      <c r="L3044" s="67" t="str">
        <f t="shared" si="930"/>
        <v/>
      </c>
      <c r="M3044" s="68">
        <f t="shared" si="931"/>
        <v>0</v>
      </c>
      <c r="N3044" s="66">
        <f t="shared" si="932"/>
        <v>0</v>
      </c>
      <c r="O3044" s="152"/>
      <c r="P3044" s="172">
        <f t="shared" si="929"/>
        <v>0</v>
      </c>
      <c r="Q3044" s="69">
        <f t="shared" si="933"/>
        <v>0</v>
      </c>
      <c r="R3044" s="62">
        <f t="shared" si="934"/>
        <v>0</v>
      </c>
      <c r="S3044" s="153"/>
      <c r="T3044" s="118" t="str">
        <f t="shared" si="935"/>
        <v/>
      </c>
      <c r="U3044" s="154"/>
      <c r="V3044" s="154"/>
      <c r="W3044" s="154"/>
      <c r="X3044" s="154"/>
      <c r="Y3044" s="154"/>
      <c r="Z3044" s="154"/>
      <c r="AA3044" s="154"/>
      <c r="AB3044" s="154"/>
      <c r="AC3044" s="154"/>
      <c r="AD3044" s="154"/>
      <c r="AE3044" s="154"/>
      <c r="AF3044" s="154"/>
      <c r="AG3044" s="63">
        <f t="shared" si="936"/>
        <v>0</v>
      </c>
      <c r="AH3044" s="56">
        <f t="shared" si="937"/>
        <v>0</v>
      </c>
      <c r="AI3044" s="56">
        <f t="shared" si="938"/>
        <v>0</v>
      </c>
      <c r="AJ3044" s="56">
        <f t="shared" si="939"/>
        <v>0</v>
      </c>
      <c r="AK3044" s="56">
        <f t="shared" si="940"/>
        <v>0</v>
      </c>
      <c r="AL3044" s="56">
        <f t="shared" si="941"/>
        <v>0</v>
      </c>
      <c r="AM3044" s="56">
        <f t="shared" si="942"/>
        <v>0</v>
      </c>
      <c r="AN3044" s="56">
        <f t="shared" si="943"/>
        <v>0</v>
      </c>
      <c r="AO3044" s="56">
        <f t="shared" si="944"/>
        <v>0</v>
      </c>
      <c r="AP3044" s="56">
        <f t="shared" si="945"/>
        <v>0</v>
      </c>
      <c r="AQ3044" s="56">
        <f t="shared" si="946"/>
        <v>0</v>
      </c>
      <c r="AR3044" s="86">
        <f t="shared" si="947"/>
        <v>0</v>
      </c>
    </row>
    <row r="3045" spans="1:44" x14ac:dyDescent="0.25">
      <c r="A3045" s="178"/>
      <c r="B3045" s="55" t="str">
        <f>_xlfn.IFNA(VLOOKUP(A3045,'Ajánlatkérő(k) adatai'!$B$4:$C$205,2,0),"")</f>
        <v/>
      </c>
      <c r="C3045" s="178"/>
      <c r="D3045" s="55" t="str">
        <f>_xlfn.IFNA(VLOOKUP(C3045,'Számlafizető(k) adatai'!$C$4:$D$203,2,0),"")</f>
        <v/>
      </c>
      <c r="E3045" s="55" t="str">
        <f>_xlfn.IFNA(VLOOKUP(C3045,'Számlafizető(k) adatai'!$C$4:$M$203,11,0),"")</f>
        <v/>
      </c>
      <c r="F3045" s="178"/>
      <c r="G3045" s="178"/>
      <c r="H3045" s="178"/>
      <c r="I3045" s="55" t="str">
        <f>IF(F3045="","",VLOOKUP(LEFT(F3045,5),'Technikai cellák'!B:C,2,0))</f>
        <v/>
      </c>
      <c r="J3045" s="55" t="str">
        <f>IF(F3045="","",VLOOKUP(I3045,'Technikai cellák'!$C$1:$D$12,2,0))</f>
        <v/>
      </c>
      <c r="K3045" s="179"/>
      <c r="L3045" s="67" t="str">
        <f t="shared" si="930"/>
        <v/>
      </c>
      <c r="M3045" s="68">
        <f t="shared" si="931"/>
        <v>0</v>
      </c>
      <c r="N3045" s="66">
        <f t="shared" si="932"/>
        <v>0</v>
      </c>
      <c r="O3045" s="152"/>
      <c r="P3045" s="172">
        <f t="shared" si="929"/>
        <v>0</v>
      </c>
      <c r="Q3045" s="69">
        <f t="shared" si="933"/>
        <v>0</v>
      </c>
      <c r="R3045" s="62">
        <f t="shared" si="934"/>
        <v>0</v>
      </c>
      <c r="S3045" s="153"/>
      <c r="T3045" s="118" t="str">
        <f t="shared" si="935"/>
        <v/>
      </c>
      <c r="U3045" s="154"/>
      <c r="V3045" s="154"/>
      <c r="W3045" s="154"/>
      <c r="X3045" s="154"/>
      <c r="Y3045" s="154"/>
      <c r="Z3045" s="154"/>
      <c r="AA3045" s="154"/>
      <c r="AB3045" s="154"/>
      <c r="AC3045" s="154"/>
      <c r="AD3045" s="154"/>
      <c r="AE3045" s="154"/>
      <c r="AF3045" s="154"/>
      <c r="AG3045" s="63">
        <f t="shared" si="936"/>
        <v>0</v>
      </c>
      <c r="AH3045" s="56">
        <f t="shared" si="937"/>
        <v>0</v>
      </c>
      <c r="AI3045" s="56">
        <f t="shared" si="938"/>
        <v>0</v>
      </c>
      <c r="AJ3045" s="56">
        <f t="shared" si="939"/>
        <v>0</v>
      </c>
      <c r="AK3045" s="56">
        <f t="shared" si="940"/>
        <v>0</v>
      </c>
      <c r="AL3045" s="56">
        <f t="shared" si="941"/>
        <v>0</v>
      </c>
      <c r="AM3045" s="56">
        <f t="shared" si="942"/>
        <v>0</v>
      </c>
      <c r="AN3045" s="56">
        <f t="shared" si="943"/>
        <v>0</v>
      </c>
      <c r="AO3045" s="56">
        <f t="shared" si="944"/>
        <v>0</v>
      </c>
      <c r="AP3045" s="56">
        <f t="shared" si="945"/>
        <v>0</v>
      </c>
      <c r="AQ3045" s="56">
        <f t="shared" si="946"/>
        <v>0</v>
      </c>
      <c r="AR3045" s="86">
        <f t="shared" si="947"/>
        <v>0</v>
      </c>
    </row>
    <row r="3046" spans="1:44" x14ac:dyDescent="0.25">
      <c r="A3046" s="178"/>
      <c r="B3046" s="55" t="str">
        <f>_xlfn.IFNA(VLOOKUP(A3046,'Ajánlatkérő(k) adatai'!$B$4:$C$205,2,0),"")</f>
        <v/>
      </c>
      <c r="C3046" s="178"/>
      <c r="D3046" s="55" t="str">
        <f>_xlfn.IFNA(VLOOKUP(C3046,'Számlafizető(k) adatai'!$C$4:$D$203,2,0),"")</f>
        <v/>
      </c>
      <c r="E3046" s="55" t="str">
        <f>_xlfn.IFNA(VLOOKUP(C3046,'Számlafizető(k) adatai'!$C$4:$M$203,11,0),"")</f>
        <v/>
      </c>
      <c r="F3046" s="178"/>
      <c r="G3046" s="178"/>
      <c r="H3046" s="178"/>
      <c r="I3046" s="55" t="str">
        <f>IF(F3046="","",VLOOKUP(LEFT(F3046,5),'Technikai cellák'!B:C,2,0))</f>
        <v/>
      </c>
      <c r="J3046" s="55" t="str">
        <f>IF(F3046="","",VLOOKUP(I3046,'Technikai cellák'!$C$1:$D$12,2,0))</f>
        <v/>
      </c>
      <c r="K3046" s="179"/>
      <c r="L3046" s="67" t="str">
        <f t="shared" si="930"/>
        <v/>
      </c>
      <c r="M3046" s="68">
        <f t="shared" si="931"/>
        <v>0</v>
      </c>
      <c r="N3046" s="66">
        <f t="shared" si="932"/>
        <v>0</v>
      </c>
      <c r="O3046" s="152"/>
      <c r="P3046" s="172">
        <f t="shared" si="929"/>
        <v>0</v>
      </c>
      <c r="Q3046" s="69">
        <f t="shared" si="933"/>
        <v>0</v>
      </c>
      <c r="R3046" s="62">
        <f t="shared" si="934"/>
        <v>0</v>
      </c>
      <c r="S3046" s="153"/>
      <c r="T3046" s="118" t="str">
        <f t="shared" si="935"/>
        <v/>
      </c>
      <c r="U3046" s="154"/>
      <c r="V3046" s="154"/>
      <c r="W3046" s="154"/>
      <c r="X3046" s="154"/>
      <c r="Y3046" s="154"/>
      <c r="Z3046" s="154"/>
      <c r="AA3046" s="154"/>
      <c r="AB3046" s="154"/>
      <c r="AC3046" s="154"/>
      <c r="AD3046" s="154"/>
      <c r="AE3046" s="154"/>
      <c r="AF3046" s="154"/>
      <c r="AG3046" s="63">
        <f t="shared" si="936"/>
        <v>0</v>
      </c>
      <c r="AH3046" s="56">
        <f t="shared" si="937"/>
        <v>0</v>
      </c>
      <c r="AI3046" s="56">
        <f t="shared" si="938"/>
        <v>0</v>
      </c>
      <c r="AJ3046" s="56">
        <f t="shared" si="939"/>
        <v>0</v>
      </c>
      <c r="AK3046" s="56">
        <f t="shared" si="940"/>
        <v>0</v>
      </c>
      <c r="AL3046" s="56">
        <f t="shared" si="941"/>
        <v>0</v>
      </c>
      <c r="AM3046" s="56">
        <f t="shared" si="942"/>
        <v>0</v>
      </c>
      <c r="AN3046" s="56">
        <f t="shared" si="943"/>
        <v>0</v>
      </c>
      <c r="AO3046" s="56">
        <f t="shared" si="944"/>
        <v>0</v>
      </c>
      <c r="AP3046" s="56">
        <f t="shared" si="945"/>
        <v>0</v>
      </c>
      <c r="AQ3046" s="56">
        <f t="shared" si="946"/>
        <v>0</v>
      </c>
      <c r="AR3046" s="86">
        <f t="shared" si="947"/>
        <v>0</v>
      </c>
    </row>
    <row r="3047" spans="1:44" x14ac:dyDescent="0.25">
      <c r="A3047" s="178"/>
      <c r="B3047" s="55" t="str">
        <f>_xlfn.IFNA(VLOOKUP(A3047,'Ajánlatkérő(k) adatai'!$B$4:$C$205,2,0),"")</f>
        <v/>
      </c>
      <c r="C3047" s="178"/>
      <c r="D3047" s="55" t="str">
        <f>_xlfn.IFNA(VLOOKUP(C3047,'Számlafizető(k) adatai'!$C$4:$D$203,2,0),"")</f>
        <v/>
      </c>
      <c r="E3047" s="55" t="str">
        <f>_xlfn.IFNA(VLOOKUP(C3047,'Számlafizető(k) adatai'!$C$4:$M$203,11,0),"")</f>
        <v/>
      </c>
      <c r="F3047" s="178"/>
      <c r="G3047" s="178"/>
      <c r="H3047" s="178"/>
      <c r="I3047" s="55" t="str">
        <f>IF(F3047="","",VLOOKUP(LEFT(F3047,5),'Technikai cellák'!B:C,2,0))</f>
        <v/>
      </c>
      <c r="J3047" s="55" t="str">
        <f>IF(F3047="","",VLOOKUP(I3047,'Technikai cellák'!$C$1:$D$12,2,0))</f>
        <v/>
      </c>
      <c r="K3047" s="179"/>
      <c r="L3047" s="67" t="str">
        <f t="shared" si="930"/>
        <v/>
      </c>
      <c r="M3047" s="68">
        <f t="shared" si="931"/>
        <v>0</v>
      </c>
      <c r="N3047" s="66">
        <f t="shared" si="932"/>
        <v>0</v>
      </c>
      <c r="O3047" s="152"/>
      <c r="P3047" s="172">
        <f t="shared" si="929"/>
        <v>0</v>
      </c>
      <c r="Q3047" s="69">
        <f t="shared" si="933"/>
        <v>0</v>
      </c>
      <c r="R3047" s="62">
        <f t="shared" si="934"/>
        <v>0</v>
      </c>
      <c r="S3047" s="153"/>
      <c r="T3047" s="118" t="str">
        <f t="shared" si="935"/>
        <v/>
      </c>
      <c r="U3047" s="154"/>
      <c r="V3047" s="154"/>
      <c r="W3047" s="154"/>
      <c r="X3047" s="154"/>
      <c r="Y3047" s="154"/>
      <c r="Z3047" s="154"/>
      <c r="AA3047" s="154"/>
      <c r="AB3047" s="154"/>
      <c r="AC3047" s="154"/>
      <c r="AD3047" s="154"/>
      <c r="AE3047" s="154"/>
      <c r="AF3047" s="154"/>
      <c r="AG3047" s="63">
        <f t="shared" si="936"/>
        <v>0</v>
      </c>
      <c r="AH3047" s="56">
        <f t="shared" si="937"/>
        <v>0</v>
      </c>
      <c r="AI3047" s="56">
        <f t="shared" si="938"/>
        <v>0</v>
      </c>
      <c r="AJ3047" s="56">
        <f t="shared" si="939"/>
        <v>0</v>
      </c>
      <c r="AK3047" s="56">
        <f t="shared" si="940"/>
        <v>0</v>
      </c>
      <c r="AL3047" s="56">
        <f t="shared" si="941"/>
        <v>0</v>
      </c>
      <c r="AM3047" s="56">
        <f t="shared" si="942"/>
        <v>0</v>
      </c>
      <c r="AN3047" s="56">
        <f t="shared" si="943"/>
        <v>0</v>
      </c>
      <c r="AO3047" s="56">
        <f t="shared" si="944"/>
        <v>0</v>
      </c>
      <c r="AP3047" s="56">
        <f t="shared" si="945"/>
        <v>0</v>
      </c>
      <c r="AQ3047" s="56">
        <f t="shared" si="946"/>
        <v>0</v>
      </c>
      <c r="AR3047" s="86">
        <f t="shared" si="947"/>
        <v>0</v>
      </c>
    </row>
    <row r="3048" spans="1:44" x14ac:dyDescent="0.25">
      <c r="A3048" s="178"/>
      <c r="B3048" s="55" t="str">
        <f>_xlfn.IFNA(VLOOKUP(A3048,'Ajánlatkérő(k) adatai'!$B$4:$C$205,2,0),"")</f>
        <v/>
      </c>
      <c r="C3048" s="178"/>
      <c r="D3048" s="55" t="str">
        <f>_xlfn.IFNA(VLOOKUP(C3048,'Számlafizető(k) adatai'!$C$4:$D$203,2,0),"")</f>
        <v/>
      </c>
      <c r="E3048" s="55" t="str">
        <f>_xlfn.IFNA(VLOOKUP(C3048,'Számlafizető(k) adatai'!$C$4:$M$203,11,0),"")</f>
        <v/>
      </c>
      <c r="F3048" s="178"/>
      <c r="G3048" s="178"/>
      <c r="H3048" s="178"/>
      <c r="I3048" s="55" t="str">
        <f>IF(F3048="","",VLOOKUP(LEFT(F3048,5),'Technikai cellák'!B:C,2,0))</f>
        <v/>
      </c>
      <c r="J3048" s="55" t="str">
        <f>IF(F3048="","",VLOOKUP(I3048,'Technikai cellák'!$C$1:$D$12,2,0))</f>
        <v/>
      </c>
      <c r="K3048" s="179"/>
      <c r="L3048" s="67" t="str">
        <f t="shared" si="930"/>
        <v/>
      </c>
      <c r="M3048" s="68">
        <f t="shared" si="931"/>
        <v>0</v>
      </c>
      <c r="N3048" s="66">
        <f t="shared" si="932"/>
        <v>0</v>
      </c>
      <c r="O3048" s="152"/>
      <c r="P3048" s="172">
        <f t="shared" si="929"/>
        <v>0</v>
      </c>
      <c r="Q3048" s="69">
        <f t="shared" si="933"/>
        <v>0</v>
      </c>
      <c r="R3048" s="62">
        <f t="shared" si="934"/>
        <v>0</v>
      </c>
      <c r="S3048" s="153"/>
      <c r="T3048" s="118" t="str">
        <f t="shared" si="935"/>
        <v/>
      </c>
      <c r="U3048" s="154"/>
      <c r="V3048" s="154"/>
      <c r="W3048" s="154"/>
      <c r="X3048" s="154"/>
      <c r="Y3048" s="154"/>
      <c r="Z3048" s="154"/>
      <c r="AA3048" s="154"/>
      <c r="AB3048" s="154"/>
      <c r="AC3048" s="154"/>
      <c r="AD3048" s="154"/>
      <c r="AE3048" s="154"/>
      <c r="AF3048" s="154"/>
      <c r="AG3048" s="63">
        <f t="shared" si="936"/>
        <v>0</v>
      </c>
      <c r="AH3048" s="56">
        <f t="shared" si="937"/>
        <v>0</v>
      </c>
      <c r="AI3048" s="56">
        <f t="shared" si="938"/>
        <v>0</v>
      </c>
      <c r="AJ3048" s="56">
        <f t="shared" si="939"/>
        <v>0</v>
      </c>
      <c r="AK3048" s="56">
        <f t="shared" si="940"/>
        <v>0</v>
      </c>
      <c r="AL3048" s="56">
        <f t="shared" si="941"/>
        <v>0</v>
      </c>
      <c r="AM3048" s="56">
        <f t="shared" si="942"/>
        <v>0</v>
      </c>
      <c r="AN3048" s="56">
        <f t="shared" si="943"/>
        <v>0</v>
      </c>
      <c r="AO3048" s="56">
        <f t="shared" si="944"/>
        <v>0</v>
      </c>
      <c r="AP3048" s="56">
        <f t="shared" si="945"/>
        <v>0</v>
      </c>
      <c r="AQ3048" s="56">
        <f t="shared" si="946"/>
        <v>0</v>
      </c>
      <c r="AR3048" s="86">
        <f t="shared" si="947"/>
        <v>0</v>
      </c>
    </row>
    <row r="3049" spans="1:44" x14ac:dyDescent="0.25">
      <c r="A3049" s="178"/>
      <c r="B3049" s="55" t="str">
        <f>_xlfn.IFNA(VLOOKUP(A3049,'Ajánlatkérő(k) adatai'!$B$4:$C$205,2,0),"")</f>
        <v/>
      </c>
      <c r="C3049" s="178"/>
      <c r="D3049" s="55" t="str">
        <f>_xlfn.IFNA(VLOOKUP(C3049,'Számlafizető(k) adatai'!$C$4:$D$203,2,0),"")</f>
        <v/>
      </c>
      <c r="E3049" s="55" t="str">
        <f>_xlfn.IFNA(VLOOKUP(C3049,'Számlafizető(k) adatai'!$C$4:$M$203,11,0),"")</f>
        <v/>
      </c>
      <c r="F3049" s="178"/>
      <c r="G3049" s="178"/>
      <c r="H3049" s="178"/>
      <c r="I3049" s="55" t="str">
        <f>IF(F3049="","",VLOOKUP(LEFT(F3049,5),'Technikai cellák'!B:C,2,0))</f>
        <v/>
      </c>
      <c r="J3049" s="55" t="str">
        <f>IF(F3049="","",VLOOKUP(I3049,'Technikai cellák'!$C$1:$D$12,2,0))</f>
        <v/>
      </c>
      <c r="K3049" s="179"/>
      <c r="L3049" s="67" t="str">
        <f t="shared" si="930"/>
        <v/>
      </c>
      <c r="M3049" s="68">
        <f t="shared" si="931"/>
        <v>0</v>
      </c>
      <c r="N3049" s="66">
        <f t="shared" si="932"/>
        <v>0</v>
      </c>
      <c r="O3049" s="152"/>
      <c r="P3049" s="172">
        <f t="shared" si="929"/>
        <v>0</v>
      </c>
      <c r="Q3049" s="69">
        <f t="shared" si="933"/>
        <v>0</v>
      </c>
      <c r="R3049" s="62">
        <f t="shared" si="934"/>
        <v>0</v>
      </c>
      <c r="S3049" s="153"/>
      <c r="T3049" s="118" t="str">
        <f t="shared" si="935"/>
        <v/>
      </c>
      <c r="U3049" s="154"/>
      <c r="V3049" s="154"/>
      <c r="W3049" s="154"/>
      <c r="X3049" s="154"/>
      <c r="Y3049" s="154"/>
      <c r="Z3049" s="154"/>
      <c r="AA3049" s="154"/>
      <c r="AB3049" s="154"/>
      <c r="AC3049" s="154"/>
      <c r="AD3049" s="154"/>
      <c r="AE3049" s="154"/>
      <c r="AF3049" s="154"/>
      <c r="AG3049" s="63">
        <f t="shared" si="936"/>
        <v>0</v>
      </c>
      <c r="AH3049" s="56">
        <f t="shared" si="937"/>
        <v>0</v>
      </c>
      <c r="AI3049" s="56">
        <f t="shared" si="938"/>
        <v>0</v>
      </c>
      <c r="AJ3049" s="56">
        <f t="shared" si="939"/>
        <v>0</v>
      </c>
      <c r="AK3049" s="56">
        <f t="shared" si="940"/>
        <v>0</v>
      </c>
      <c r="AL3049" s="56">
        <f t="shared" si="941"/>
        <v>0</v>
      </c>
      <c r="AM3049" s="56">
        <f t="shared" si="942"/>
        <v>0</v>
      </c>
      <c r="AN3049" s="56">
        <f t="shared" si="943"/>
        <v>0</v>
      </c>
      <c r="AO3049" s="56">
        <f t="shared" si="944"/>
        <v>0</v>
      </c>
      <c r="AP3049" s="56">
        <f t="shared" si="945"/>
        <v>0</v>
      </c>
      <c r="AQ3049" s="56">
        <f t="shared" si="946"/>
        <v>0</v>
      </c>
      <c r="AR3049" s="86">
        <f t="shared" si="947"/>
        <v>0</v>
      </c>
    </row>
    <row r="3050" spans="1:44" x14ac:dyDescent="0.25">
      <c r="A3050" s="178"/>
      <c r="B3050" s="55" t="str">
        <f>_xlfn.IFNA(VLOOKUP(A3050,'Ajánlatkérő(k) adatai'!$B$4:$C$205,2,0),"")</f>
        <v/>
      </c>
      <c r="C3050" s="178"/>
      <c r="D3050" s="55" t="str">
        <f>_xlfn.IFNA(VLOOKUP(C3050,'Számlafizető(k) adatai'!$C$4:$D$203,2,0),"")</f>
        <v/>
      </c>
      <c r="E3050" s="55" t="str">
        <f>_xlfn.IFNA(VLOOKUP(C3050,'Számlafizető(k) adatai'!$C$4:$M$203,11,0),"")</f>
        <v/>
      </c>
      <c r="F3050" s="178"/>
      <c r="G3050" s="178"/>
      <c r="H3050" s="178"/>
      <c r="I3050" s="55" t="str">
        <f>IF(F3050="","",VLOOKUP(LEFT(F3050,5),'Technikai cellák'!B:C,2,0))</f>
        <v/>
      </c>
      <c r="J3050" s="55" t="str">
        <f>IF(F3050="","",VLOOKUP(I3050,'Technikai cellák'!$C$1:$D$12,2,0))</f>
        <v/>
      </c>
      <c r="K3050" s="179"/>
      <c r="L3050" s="67" t="str">
        <f t="shared" si="930"/>
        <v/>
      </c>
      <c r="M3050" s="68">
        <f t="shared" si="931"/>
        <v>0</v>
      </c>
      <c r="N3050" s="66">
        <f t="shared" si="932"/>
        <v>0</v>
      </c>
      <c r="O3050" s="152"/>
      <c r="P3050" s="172">
        <f t="shared" si="929"/>
        <v>0</v>
      </c>
      <c r="Q3050" s="69">
        <f t="shared" si="933"/>
        <v>0</v>
      </c>
      <c r="R3050" s="62">
        <f t="shared" si="934"/>
        <v>0</v>
      </c>
      <c r="S3050" s="153"/>
      <c r="T3050" s="118" t="str">
        <f t="shared" si="935"/>
        <v/>
      </c>
      <c r="U3050" s="154"/>
      <c r="V3050" s="154"/>
      <c r="W3050" s="154"/>
      <c r="X3050" s="154"/>
      <c r="Y3050" s="154"/>
      <c r="Z3050" s="154"/>
      <c r="AA3050" s="154"/>
      <c r="AB3050" s="154"/>
      <c r="AC3050" s="154"/>
      <c r="AD3050" s="154"/>
      <c r="AE3050" s="154"/>
      <c r="AF3050" s="154"/>
      <c r="AG3050" s="63">
        <f t="shared" si="936"/>
        <v>0</v>
      </c>
      <c r="AH3050" s="56">
        <f t="shared" si="937"/>
        <v>0</v>
      </c>
      <c r="AI3050" s="56">
        <f t="shared" si="938"/>
        <v>0</v>
      </c>
      <c r="AJ3050" s="56">
        <f t="shared" si="939"/>
        <v>0</v>
      </c>
      <c r="AK3050" s="56">
        <f t="shared" si="940"/>
        <v>0</v>
      </c>
      <c r="AL3050" s="56">
        <f t="shared" si="941"/>
        <v>0</v>
      </c>
      <c r="AM3050" s="56">
        <f t="shared" si="942"/>
        <v>0</v>
      </c>
      <c r="AN3050" s="56">
        <f t="shared" si="943"/>
        <v>0</v>
      </c>
      <c r="AO3050" s="56">
        <f t="shared" si="944"/>
        <v>0</v>
      </c>
      <c r="AP3050" s="56">
        <f t="shared" si="945"/>
        <v>0</v>
      </c>
      <c r="AQ3050" s="56">
        <f t="shared" si="946"/>
        <v>0</v>
      </c>
      <c r="AR3050" s="86">
        <f t="shared" si="947"/>
        <v>0</v>
      </c>
    </row>
    <row r="3051" spans="1:44" x14ac:dyDescent="0.25">
      <c r="A3051" s="178"/>
      <c r="B3051" s="55" t="str">
        <f>_xlfn.IFNA(VLOOKUP(A3051,'Ajánlatkérő(k) adatai'!$B$4:$C$205,2,0),"")</f>
        <v/>
      </c>
      <c r="C3051" s="178"/>
      <c r="D3051" s="55" t="str">
        <f>_xlfn.IFNA(VLOOKUP(C3051,'Számlafizető(k) adatai'!$C$4:$D$203,2,0),"")</f>
        <v/>
      </c>
      <c r="E3051" s="55" t="str">
        <f>_xlfn.IFNA(VLOOKUP(C3051,'Számlafizető(k) adatai'!$C$4:$M$203,11,0),"")</f>
        <v/>
      </c>
      <c r="F3051" s="178"/>
      <c r="G3051" s="178"/>
      <c r="H3051" s="178"/>
      <c r="I3051" s="55" t="str">
        <f>IF(F3051="","",VLOOKUP(LEFT(F3051,5),'Technikai cellák'!B:C,2,0))</f>
        <v/>
      </c>
      <c r="J3051" s="55" t="str">
        <f>IF(F3051="","",VLOOKUP(I3051,'Technikai cellák'!$C$1:$D$12,2,0))</f>
        <v/>
      </c>
      <c r="K3051" s="179"/>
      <c r="L3051" s="67" t="str">
        <f t="shared" si="930"/>
        <v/>
      </c>
      <c r="M3051" s="68">
        <f t="shared" si="931"/>
        <v>0</v>
      </c>
      <c r="N3051" s="66">
        <f t="shared" si="932"/>
        <v>0</v>
      </c>
      <c r="O3051" s="152"/>
      <c r="P3051" s="172">
        <f t="shared" si="929"/>
        <v>0</v>
      </c>
      <c r="Q3051" s="69">
        <f t="shared" si="933"/>
        <v>0</v>
      </c>
      <c r="R3051" s="62">
        <f t="shared" si="934"/>
        <v>0</v>
      </c>
      <c r="S3051" s="153"/>
      <c r="T3051" s="118" t="str">
        <f t="shared" si="935"/>
        <v/>
      </c>
      <c r="U3051" s="154"/>
      <c r="V3051" s="154"/>
      <c r="W3051" s="154"/>
      <c r="X3051" s="154"/>
      <c r="Y3051" s="154"/>
      <c r="Z3051" s="154"/>
      <c r="AA3051" s="154"/>
      <c r="AB3051" s="154"/>
      <c r="AC3051" s="154"/>
      <c r="AD3051" s="154"/>
      <c r="AE3051" s="154"/>
      <c r="AF3051" s="154"/>
      <c r="AG3051" s="63">
        <f t="shared" si="936"/>
        <v>0</v>
      </c>
      <c r="AH3051" s="56">
        <f t="shared" si="937"/>
        <v>0</v>
      </c>
      <c r="AI3051" s="56">
        <f t="shared" si="938"/>
        <v>0</v>
      </c>
      <c r="AJ3051" s="56">
        <f t="shared" si="939"/>
        <v>0</v>
      </c>
      <c r="AK3051" s="56">
        <f t="shared" si="940"/>
        <v>0</v>
      </c>
      <c r="AL3051" s="56">
        <f t="shared" si="941"/>
        <v>0</v>
      </c>
      <c r="AM3051" s="56">
        <f t="shared" si="942"/>
        <v>0</v>
      </c>
      <c r="AN3051" s="56">
        <f t="shared" si="943"/>
        <v>0</v>
      </c>
      <c r="AO3051" s="56">
        <f t="shared" si="944"/>
        <v>0</v>
      </c>
      <c r="AP3051" s="56">
        <f t="shared" si="945"/>
        <v>0</v>
      </c>
      <c r="AQ3051" s="56">
        <f t="shared" si="946"/>
        <v>0</v>
      </c>
      <c r="AR3051" s="86">
        <f t="shared" si="947"/>
        <v>0</v>
      </c>
    </row>
    <row r="3052" spans="1:44" x14ac:dyDescent="0.25">
      <c r="A3052" s="178"/>
      <c r="B3052" s="55" t="str">
        <f>_xlfn.IFNA(VLOOKUP(A3052,'Ajánlatkérő(k) adatai'!$B$4:$C$205,2,0),"")</f>
        <v/>
      </c>
      <c r="C3052" s="178"/>
      <c r="D3052" s="55" t="str">
        <f>_xlfn.IFNA(VLOOKUP(C3052,'Számlafizető(k) adatai'!$C$4:$D$203,2,0),"")</f>
        <v/>
      </c>
      <c r="E3052" s="55" t="str">
        <f>_xlfn.IFNA(VLOOKUP(C3052,'Számlafizető(k) adatai'!$C$4:$M$203,11,0),"")</f>
        <v/>
      </c>
      <c r="F3052" s="178"/>
      <c r="G3052" s="178"/>
      <c r="H3052" s="178"/>
      <c r="I3052" s="55" t="str">
        <f>IF(F3052="","",VLOOKUP(LEFT(F3052,5),'Technikai cellák'!B:C,2,0))</f>
        <v/>
      </c>
      <c r="J3052" s="55" t="str">
        <f>IF(F3052="","",VLOOKUP(I3052,'Technikai cellák'!$C$1:$D$12,2,0))</f>
        <v/>
      </c>
      <c r="K3052" s="179"/>
      <c r="L3052" s="67" t="str">
        <f t="shared" si="930"/>
        <v/>
      </c>
      <c r="M3052" s="68">
        <f t="shared" si="931"/>
        <v>0</v>
      </c>
      <c r="N3052" s="66">
        <f t="shared" si="932"/>
        <v>0</v>
      </c>
      <c r="O3052" s="152"/>
      <c r="P3052" s="172">
        <f t="shared" si="929"/>
        <v>0</v>
      </c>
      <c r="Q3052" s="69">
        <f t="shared" si="933"/>
        <v>0</v>
      </c>
      <c r="R3052" s="62">
        <f t="shared" si="934"/>
        <v>0</v>
      </c>
      <c r="S3052" s="153"/>
      <c r="T3052" s="118" t="str">
        <f t="shared" si="935"/>
        <v/>
      </c>
      <c r="U3052" s="154"/>
      <c r="V3052" s="154"/>
      <c r="W3052" s="154"/>
      <c r="X3052" s="154"/>
      <c r="Y3052" s="154"/>
      <c r="Z3052" s="154"/>
      <c r="AA3052" s="154"/>
      <c r="AB3052" s="154"/>
      <c r="AC3052" s="154"/>
      <c r="AD3052" s="154"/>
      <c r="AE3052" s="154"/>
      <c r="AF3052" s="154"/>
      <c r="AG3052" s="63">
        <f t="shared" si="936"/>
        <v>0</v>
      </c>
      <c r="AH3052" s="56">
        <f t="shared" si="937"/>
        <v>0</v>
      </c>
      <c r="AI3052" s="56">
        <f t="shared" si="938"/>
        <v>0</v>
      </c>
      <c r="AJ3052" s="56">
        <f t="shared" si="939"/>
        <v>0</v>
      </c>
      <c r="AK3052" s="56">
        <f t="shared" si="940"/>
        <v>0</v>
      </c>
      <c r="AL3052" s="56">
        <f t="shared" si="941"/>
        <v>0</v>
      </c>
      <c r="AM3052" s="56">
        <f t="shared" si="942"/>
        <v>0</v>
      </c>
      <c r="AN3052" s="56">
        <f t="shared" si="943"/>
        <v>0</v>
      </c>
      <c r="AO3052" s="56">
        <f t="shared" si="944"/>
        <v>0</v>
      </c>
      <c r="AP3052" s="56">
        <f t="shared" si="945"/>
        <v>0</v>
      </c>
      <c r="AQ3052" s="56">
        <f t="shared" si="946"/>
        <v>0</v>
      </c>
      <c r="AR3052" s="86">
        <f t="shared" si="947"/>
        <v>0</v>
      </c>
    </row>
    <row r="3053" spans="1:44" x14ac:dyDescent="0.25">
      <c r="A3053" s="178"/>
      <c r="B3053" s="55" t="str">
        <f>_xlfn.IFNA(VLOOKUP(A3053,'Ajánlatkérő(k) adatai'!$B$4:$C$205,2,0),"")</f>
        <v/>
      </c>
      <c r="C3053" s="178"/>
      <c r="D3053" s="55" t="str">
        <f>_xlfn.IFNA(VLOOKUP(C3053,'Számlafizető(k) adatai'!$C$4:$D$203,2,0),"")</f>
        <v/>
      </c>
      <c r="E3053" s="55" t="str">
        <f>_xlfn.IFNA(VLOOKUP(C3053,'Számlafizető(k) adatai'!$C$4:$M$203,11,0),"")</f>
        <v/>
      </c>
      <c r="F3053" s="178"/>
      <c r="G3053" s="178"/>
      <c r="H3053" s="178"/>
      <c r="I3053" s="55" t="str">
        <f>IF(F3053="","",VLOOKUP(LEFT(F3053,5),'Technikai cellák'!B:C,2,0))</f>
        <v/>
      </c>
      <c r="J3053" s="55" t="str">
        <f>IF(F3053="","",VLOOKUP(I3053,'Technikai cellák'!$C$1:$D$12,2,0))</f>
        <v/>
      </c>
      <c r="K3053" s="179"/>
      <c r="L3053" s="67" t="str">
        <f t="shared" si="930"/>
        <v/>
      </c>
      <c r="M3053" s="68">
        <f t="shared" si="931"/>
        <v>0</v>
      </c>
      <c r="N3053" s="66">
        <f t="shared" si="932"/>
        <v>0</v>
      </c>
      <c r="O3053" s="152"/>
      <c r="P3053" s="172">
        <f t="shared" si="929"/>
        <v>0</v>
      </c>
      <c r="Q3053" s="69">
        <f t="shared" si="933"/>
        <v>0</v>
      </c>
      <c r="R3053" s="62">
        <f t="shared" si="934"/>
        <v>0</v>
      </c>
      <c r="S3053" s="153"/>
      <c r="T3053" s="118" t="str">
        <f t="shared" si="935"/>
        <v/>
      </c>
      <c r="U3053" s="154"/>
      <c r="V3053" s="154"/>
      <c r="W3053" s="154"/>
      <c r="X3053" s="154"/>
      <c r="Y3053" s="154"/>
      <c r="Z3053" s="154"/>
      <c r="AA3053" s="154"/>
      <c r="AB3053" s="154"/>
      <c r="AC3053" s="154"/>
      <c r="AD3053" s="154"/>
      <c r="AE3053" s="154"/>
      <c r="AF3053" s="154"/>
      <c r="AG3053" s="63">
        <f t="shared" si="936"/>
        <v>0</v>
      </c>
      <c r="AH3053" s="56">
        <f t="shared" si="937"/>
        <v>0</v>
      </c>
      <c r="AI3053" s="56">
        <f t="shared" si="938"/>
        <v>0</v>
      </c>
      <c r="AJ3053" s="56">
        <f t="shared" si="939"/>
        <v>0</v>
      </c>
      <c r="AK3053" s="56">
        <f t="shared" si="940"/>
        <v>0</v>
      </c>
      <c r="AL3053" s="56">
        <f t="shared" si="941"/>
        <v>0</v>
      </c>
      <c r="AM3053" s="56">
        <f t="shared" si="942"/>
        <v>0</v>
      </c>
      <c r="AN3053" s="56">
        <f t="shared" si="943"/>
        <v>0</v>
      </c>
      <c r="AO3053" s="56">
        <f t="shared" si="944"/>
        <v>0</v>
      </c>
      <c r="AP3053" s="56">
        <f t="shared" si="945"/>
        <v>0</v>
      </c>
      <c r="AQ3053" s="56">
        <f t="shared" si="946"/>
        <v>0</v>
      </c>
      <c r="AR3053" s="86">
        <f t="shared" si="947"/>
        <v>0</v>
      </c>
    </row>
    <row r="3054" spans="1:44" x14ac:dyDescent="0.25">
      <c r="A3054" s="178"/>
      <c r="B3054" s="55" t="str">
        <f>_xlfn.IFNA(VLOOKUP(A3054,'Ajánlatkérő(k) adatai'!$B$4:$C$205,2,0),"")</f>
        <v/>
      </c>
      <c r="C3054" s="178"/>
      <c r="D3054" s="55" t="str">
        <f>_xlfn.IFNA(VLOOKUP(C3054,'Számlafizető(k) adatai'!$C$4:$D$203,2,0),"")</f>
        <v/>
      </c>
      <c r="E3054" s="55" t="str">
        <f>_xlfn.IFNA(VLOOKUP(C3054,'Számlafizető(k) adatai'!$C$4:$M$203,11,0),"")</f>
        <v/>
      </c>
      <c r="F3054" s="178"/>
      <c r="G3054" s="178"/>
      <c r="H3054" s="178"/>
      <c r="I3054" s="55" t="str">
        <f>IF(F3054="","",VLOOKUP(LEFT(F3054,5),'Technikai cellák'!B:C,2,0))</f>
        <v/>
      </c>
      <c r="J3054" s="55" t="str">
        <f>IF(F3054="","",VLOOKUP(I3054,'Technikai cellák'!$C$1:$D$12,2,0))</f>
        <v/>
      </c>
      <c r="K3054" s="179"/>
      <c r="L3054" s="67" t="str">
        <f t="shared" si="930"/>
        <v/>
      </c>
      <c r="M3054" s="68">
        <f t="shared" si="931"/>
        <v>0</v>
      </c>
      <c r="N3054" s="66">
        <f t="shared" si="932"/>
        <v>0</v>
      </c>
      <c r="O3054" s="152"/>
      <c r="P3054" s="172">
        <f t="shared" si="929"/>
        <v>0</v>
      </c>
      <c r="Q3054" s="69">
        <f t="shared" si="933"/>
        <v>0</v>
      </c>
      <c r="R3054" s="62">
        <f t="shared" si="934"/>
        <v>0</v>
      </c>
      <c r="S3054" s="153"/>
      <c r="T3054" s="118" t="str">
        <f t="shared" si="935"/>
        <v/>
      </c>
      <c r="U3054" s="154"/>
      <c r="V3054" s="154"/>
      <c r="W3054" s="154"/>
      <c r="X3054" s="154"/>
      <c r="Y3054" s="154"/>
      <c r="Z3054" s="154"/>
      <c r="AA3054" s="154"/>
      <c r="AB3054" s="154"/>
      <c r="AC3054" s="154"/>
      <c r="AD3054" s="154"/>
      <c r="AE3054" s="154"/>
      <c r="AF3054" s="154"/>
      <c r="AG3054" s="63">
        <f t="shared" si="936"/>
        <v>0</v>
      </c>
      <c r="AH3054" s="56">
        <f t="shared" si="937"/>
        <v>0</v>
      </c>
      <c r="AI3054" s="56">
        <f t="shared" si="938"/>
        <v>0</v>
      </c>
      <c r="AJ3054" s="56">
        <f t="shared" si="939"/>
        <v>0</v>
      </c>
      <c r="AK3054" s="56">
        <f t="shared" si="940"/>
        <v>0</v>
      </c>
      <c r="AL3054" s="56">
        <f t="shared" si="941"/>
        <v>0</v>
      </c>
      <c r="AM3054" s="56">
        <f t="shared" si="942"/>
        <v>0</v>
      </c>
      <c r="AN3054" s="56">
        <f t="shared" si="943"/>
        <v>0</v>
      </c>
      <c r="AO3054" s="56">
        <f t="shared" si="944"/>
        <v>0</v>
      </c>
      <c r="AP3054" s="56">
        <f t="shared" si="945"/>
        <v>0</v>
      </c>
      <c r="AQ3054" s="56">
        <f t="shared" si="946"/>
        <v>0</v>
      </c>
      <c r="AR3054" s="86">
        <f t="shared" si="947"/>
        <v>0</v>
      </c>
    </row>
    <row r="3055" spans="1:44" x14ac:dyDescent="0.25">
      <c r="A3055" s="178"/>
      <c r="B3055" s="55" t="str">
        <f>_xlfn.IFNA(VLOOKUP(A3055,'Ajánlatkérő(k) adatai'!$B$4:$C$205,2,0),"")</f>
        <v/>
      </c>
      <c r="C3055" s="178"/>
      <c r="D3055" s="55" t="str">
        <f>_xlfn.IFNA(VLOOKUP(C3055,'Számlafizető(k) adatai'!$C$4:$D$203,2,0),"")</f>
        <v/>
      </c>
      <c r="E3055" s="55" t="str">
        <f>_xlfn.IFNA(VLOOKUP(C3055,'Számlafizető(k) adatai'!$C$4:$M$203,11,0),"")</f>
        <v/>
      </c>
      <c r="F3055" s="178"/>
      <c r="G3055" s="178"/>
      <c r="H3055" s="178"/>
      <c r="I3055" s="55" t="str">
        <f>IF(F3055="","",VLOOKUP(LEFT(F3055,5),'Technikai cellák'!B:C,2,0))</f>
        <v/>
      </c>
      <c r="J3055" s="55" t="str">
        <f>IF(F3055="","",VLOOKUP(I3055,'Technikai cellák'!$C$1:$D$12,2,0))</f>
        <v/>
      </c>
      <c r="K3055" s="179"/>
      <c r="L3055" s="67" t="str">
        <f t="shared" si="930"/>
        <v/>
      </c>
      <c r="M3055" s="68">
        <f t="shared" si="931"/>
        <v>0</v>
      </c>
      <c r="N3055" s="66">
        <f t="shared" si="932"/>
        <v>0</v>
      </c>
      <c r="O3055" s="152"/>
      <c r="P3055" s="172">
        <f t="shared" si="929"/>
        <v>0</v>
      </c>
      <c r="Q3055" s="69">
        <f t="shared" si="933"/>
        <v>0</v>
      </c>
      <c r="R3055" s="62">
        <f t="shared" si="934"/>
        <v>0</v>
      </c>
      <c r="S3055" s="153"/>
      <c r="T3055" s="118" t="str">
        <f t="shared" si="935"/>
        <v/>
      </c>
      <c r="U3055" s="154"/>
      <c r="V3055" s="154"/>
      <c r="W3055" s="154"/>
      <c r="X3055" s="154"/>
      <c r="Y3055" s="154"/>
      <c r="Z3055" s="154"/>
      <c r="AA3055" s="154"/>
      <c r="AB3055" s="154"/>
      <c r="AC3055" s="154"/>
      <c r="AD3055" s="154"/>
      <c r="AE3055" s="154"/>
      <c r="AF3055" s="154"/>
      <c r="AG3055" s="63">
        <f t="shared" si="936"/>
        <v>0</v>
      </c>
      <c r="AH3055" s="56">
        <f t="shared" si="937"/>
        <v>0</v>
      </c>
      <c r="AI3055" s="56">
        <f t="shared" si="938"/>
        <v>0</v>
      </c>
      <c r="AJ3055" s="56">
        <f t="shared" si="939"/>
        <v>0</v>
      </c>
      <c r="AK3055" s="56">
        <f t="shared" si="940"/>
        <v>0</v>
      </c>
      <c r="AL3055" s="56">
        <f t="shared" si="941"/>
        <v>0</v>
      </c>
      <c r="AM3055" s="56">
        <f t="shared" si="942"/>
        <v>0</v>
      </c>
      <c r="AN3055" s="56">
        <f t="shared" si="943"/>
        <v>0</v>
      </c>
      <c r="AO3055" s="56">
        <f t="shared" si="944"/>
        <v>0</v>
      </c>
      <c r="AP3055" s="56">
        <f t="shared" si="945"/>
        <v>0</v>
      </c>
      <c r="AQ3055" s="56">
        <f t="shared" si="946"/>
        <v>0</v>
      </c>
      <c r="AR3055" s="86">
        <f t="shared" si="947"/>
        <v>0</v>
      </c>
    </row>
    <row r="3056" spans="1:44" x14ac:dyDescent="0.25">
      <c r="A3056" s="178"/>
      <c r="B3056" s="55" t="str">
        <f>_xlfn.IFNA(VLOOKUP(A3056,'Ajánlatkérő(k) adatai'!$B$4:$C$205,2,0),"")</f>
        <v/>
      </c>
      <c r="C3056" s="178"/>
      <c r="D3056" s="55" t="str">
        <f>_xlfn.IFNA(VLOOKUP(C3056,'Számlafizető(k) adatai'!$C$4:$D$203,2,0),"")</f>
        <v/>
      </c>
      <c r="E3056" s="55" t="str">
        <f>_xlfn.IFNA(VLOOKUP(C3056,'Számlafizető(k) adatai'!$C$4:$M$203,11,0),"")</f>
        <v/>
      </c>
      <c r="F3056" s="178"/>
      <c r="G3056" s="178"/>
      <c r="H3056" s="178"/>
      <c r="I3056" s="55" t="str">
        <f>IF(F3056="","",VLOOKUP(LEFT(F3056,5),'Technikai cellák'!B:C,2,0))</f>
        <v/>
      </c>
      <c r="J3056" s="55" t="str">
        <f>IF(F3056="","",VLOOKUP(I3056,'Technikai cellák'!$C$1:$D$12,2,0))</f>
        <v/>
      </c>
      <c r="K3056" s="179"/>
      <c r="L3056" s="67" t="str">
        <f t="shared" si="930"/>
        <v/>
      </c>
      <c r="M3056" s="68">
        <f t="shared" si="931"/>
        <v>0</v>
      </c>
      <c r="N3056" s="66">
        <f t="shared" si="932"/>
        <v>0</v>
      </c>
      <c r="O3056" s="152"/>
      <c r="P3056" s="172">
        <f t="shared" si="929"/>
        <v>0</v>
      </c>
      <c r="Q3056" s="69">
        <f t="shared" si="933"/>
        <v>0</v>
      </c>
      <c r="R3056" s="62">
        <f t="shared" si="934"/>
        <v>0</v>
      </c>
      <c r="S3056" s="153"/>
      <c r="T3056" s="118" t="str">
        <f t="shared" si="935"/>
        <v/>
      </c>
      <c r="U3056" s="154"/>
      <c r="V3056" s="154"/>
      <c r="W3056" s="154"/>
      <c r="X3056" s="154"/>
      <c r="Y3056" s="154"/>
      <c r="Z3056" s="154"/>
      <c r="AA3056" s="154"/>
      <c r="AB3056" s="154"/>
      <c r="AC3056" s="154"/>
      <c r="AD3056" s="154"/>
      <c r="AE3056" s="154"/>
      <c r="AF3056" s="154"/>
      <c r="AG3056" s="63">
        <f t="shared" si="936"/>
        <v>0</v>
      </c>
      <c r="AH3056" s="56">
        <f t="shared" si="937"/>
        <v>0</v>
      </c>
      <c r="AI3056" s="56">
        <f t="shared" si="938"/>
        <v>0</v>
      </c>
      <c r="AJ3056" s="56">
        <f t="shared" si="939"/>
        <v>0</v>
      </c>
      <c r="AK3056" s="56">
        <f t="shared" si="940"/>
        <v>0</v>
      </c>
      <c r="AL3056" s="56">
        <f t="shared" si="941"/>
        <v>0</v>
      </c>
      <c r="AM3056" s="56">
        <f t="shared" si="942"/>
        <v>0</v>
      </c>
      <c r="AN3056" s="56">
        <f t="shared" si="943"/>
        <v>0</v>
      </c>
      <c r="AO3056" s="56">
        <f t="shared" si="944"/>
        <v>0</v>
      </c>
      <c r="AP3056" s="56">
        <f t="shared" si="945"/>
        <v>0</v>
      </c>
      <c r="AQ3056" s="56">
        <f t="shared" si="946"/>
        <v>0</v>
      </c>
      <c r="AR3056" s="86">
        <f t="shared" si="947"/>
        <v>0</v>
      </c>
    </row>
    <row r="3057" spans="1:44" x14ac:dyDescent="0.25">
      <c r="A3057" s="178"/>
      <c r="B3057" s="55" t="str">
        <f>_xlfn.IFNA(VLOOKUP(A3057,'Ajánlatkérő(k) adatai'!$B$4:$C$205,2,0),"")</f>
        <v/>
      </c>
      <c r="C3057" s="178"/>
      <c r="D3057" s="55" t="str">
        <f>_xlfn.IFNA(VLOOKUP(C3057,'Számlafizető(k) adatai'!$C$4:$D$203,2,0),"")</f>
        <v/>
      </c>
      <c r="E3057" s="55" t="str">
        <f>_xlfn.IFNA(VLOOKUP(C3057,'Számlafizető(k) adatai'!$C$4:$M$203,11,0),"")</f>
        <v/>
      </c>
      <c r="F3057" s="178"/>
      <c r="G3057" s="178"/>
      <c r="H3057" s="178"/>
      <c r="I3057" s="55" t="str">
        <f>IF(F3057="","",VLOOKUP(LEFT(F3057,5),'Technikai cellák'!B:C,2,0))</f>
        <v/>
      </c>
      <c r="J3057" s="55" t="str">
        <f>IF(F3057="","",VLOOKUP(I3057,'Technikai cellák'!$C$1:$D$12,2,0))</f>
        <v/>
      </c>
      <c r="K3057" s="179"/>
      <c r="L3057" s="67" t="str">
        <f t="shared" si="930"/>
        <v/>
      </c>
      <c r="M3057" s="68">
        <f t="shared" si="931"/>
        <v>0</v>
      </c>
      <c r="N3057" s="66">
        <f t="shared" si="932"/>
        <v>0</v>
      </c>
      <c r="O3057" s="152"/>
      <c r="P3057" s="172">
        <f t="shared" si="929"/>
        <v>0</v>
      </c>
      <c r="Q3057" s="69">
        <f t="shared" si="933"/>
        <v>0</v>
      </c>
      <c r="R3057" s="62">
        <f t="shared" si="934"/>
        <v>0</v>
      </c>
      <c r="S3057" s="153"/>
      <c r="T3057" s="118" t="str">
        <f t="shared" si="935"/>
        <v/>
      </c>
      <c r="U3057" s="154"/>
      <c r="V3057" s="154"/>
      <c r="W3057" s="154"/>
      <c r="X3057" s="154"/>
      <c r="Y3057" s="154"/>
      <c r="Z3057" s="154"/>
      <c r="AA3057" s="154"/>
      <c r="AB3057" s="154"/>
      <c r="AC3057" s="154"/>
      <c r="AD3057" s="154"/>
      <c r="AE3057" s="154"/>
      <c r="AF3057" s="154"/>
      <c r="AG3057" s="63">
        <f t="shared" si="936"/>
        <v>0</v>
      </c>
      <c r="AH3057" s="56">
        <f t="shared" si="937"/>
        <v>0</v>
      </c>
      <c r="AI3057" s="56">
        <f t="shared" si="938"/>
        <v>0</v>
      </c>
      <c r="AJ3057" s="56">
        <f t="shared" si="939"/>
        <v>0</v>
      </c>
      <c r="AK3057" s="56">
        <f t="shared" si="940"/>
        <v>0</v>
      </c>
      <c r="AL3057" s="56">
        <f t="shared" si="941"/>
        <v>0</v>
      </c>
      <c r="AM3057" s="56">
        <f t="shared" si="942"/>
        <v>0</v>
      </c>
      <c r="AN3057" s="56">
        <f t="shared" si="943"/>
        <v>0</v>
      </c>
      <c r="AO3057" s="56">
        <f t="shared" si="944"/>
        <v>0</v>
      </c>
      <c r="AP3057" s="56">
        <f t="shared" si="945"/>
        <v>0</v>
      </c>
      <c r="AQ3057" s="56">
        <f t="shared" si="946"/>
        <v>0</v>
      </c>
      <c r="AR3057" s="86">
        <f t="shared" si="947"/>
        <v>0</v>
      </c>
    </row>
    <row r="3058" spans="1:44" x14ac:dyDescent="0.25">
      <c r="A3058" s="178"/>
      <c r="B3058" s="55" t="str">
        <f>_xlfn.IFNA(VLOOKUP(A3058,'Ajánlatkérő(k) adatai'!$B$4:$C$205,2,0),"")</f>
        <v/>
      </c>
      <c r="C3058" s="178"/>
      <c r="D3058" s="55" t="str">
        <f>_xlfn.IFNA(VLOOKUP(C3058,'Számlafizető(k) adatai'!$C$4:$D$203,2,0),"")</f>
        <v/>
      </c>
      <c r="E3058" s="55" t="str">
        <f>_xlfn.IFNA(VLOOKUP(C3058,'Számlafizető(k) adatai'!$C$4:$M$203,11,0),"")</f>
        <v/>
      </c>
      <c r="F3058" s="178"/>
      <c r="G3058" s="178"/>
      <c r="H3058" s="178"/>
      <c r="I3058" s="55" t="str">
        <f>IF(F3058="","",VLOOKUP(LEFT(F3058,5),'Technikai cellák'!B:C,2,0))</f>
        <v/>
      </c>
      <c r="J3058" s="55" t="str">
        <f>IF(F3058="","",VLOOKUP(I3058,'Technikai cellák'!$C$1:$D$12,2,0))</f>
        <v/>
      </c>
      <c r="K3058" s="179"/>
      <c r="L3058" s="67" t="str">
        <f t="shared" si="930"/>
        <v/>
      </c>
      <c r="M3058" s="68">
        <f t="shared" si="931"/>
        <v>0</v>
      </c>
      <c r="N3058" s="66">
        <f t="shared" si="932"/>
        <v>0</v>
      </c>
      <c r="O3058" s="152"/>
      <c r="P3058" s="172">
        <f t="shared" si="929"/>
        <v>0</v>
      </c>
      <c r="Q3058" s="69">
        <f t="shared" si="933"/>
        <v>0</v>
      </c>
      <c r="R3058" s="62">
        <f t="shared" si="934"/>
        <v>0</v>
      </c>
      <c r="S3058" s="153"/>
      <c r="T3058" s="118" t="str">
        <f t="shared" si="935"/>
        <v/>
      </c>
      <c r="U3058" s="154"/>
      <c r="V3058" s="154"/>
      <c r="W3058" s="154"/>
      <c r="X3058" s="154"/>
      <c r="Y3058" s="154"/>
      <c r="Z3058" s="154"/>
      <c r="AA3058" s="154"/>
      <c r="AB3058" s="154"/>
      <c r="AC3058" s="154"/>
      <c r="AD3058" s="154"/>
      <c r="AE3058" s="154"/>
      <c r="AF3058" s="154"/>
      <c r="AG3058" s="63">
        <f t="shared" si="936"/>
        <v>0</v>
      </c>
      <c r="AH3058" s="56">
        <f t="shared" si="937"/>
        <v>0</v>
      </c>
      <c r="AI3058" s="56">
        <f t="shared" si="938"/>
        <v>0</v>
      </c>
      <c r="AJ3058" s="56">
        <f t="shared" si="939"/>
        <v>0</v>
      </c>
      <c r="AK3058" s="56">
        <f t="shared" si="940"/>
        <v>0</v>
      </c>
      <c r="AL3058" s="56">
        <f t="shared" si="941"/>
        <v>0</v>
      </c>
      <c r="AM3058" s="56">
        <f t="shared" si="942"/>
        <v>0</v>
      </c>
      <c r="AN3058" s="56">
        <f t="shared" si="943"/>
        <v>0</v>
      </c>
      <c r="AO3058" s="56">
        <f t="shared" si="944"/>
        <v>0</v>
      </c>
      <c r="AP3058" s="56">
        <f t="shared" si="945"/>
        <v>0</v>
      </c>
      <c r="AQ3058" s="56">
        <f t="shared" si="946"/>
        <v>0</v>
      </c>
      <c r="AR3058" s="86">
        <f t="shared" si="947"/>
        <v>0</v>
      </c>
    </row>
    <row r="3059" spans="1:44" x14ac:dyDescent="0.25">
      <c r="A3059" s="178"/>
      <c r="B3059" s="55" t="str">
        <f>_xlfn.IFNA(VLOOKUP(A3059,'Ajánlatkérő(k) adatai'!$B$4:$C$205,2,0),"")</f>
        <v/>
      </c>
      <c r="C3059" s="178"/>
      <c r="D3059" s="55" t="str">
        <f>_xlfn.IFNA(VLOOKUP(C3059,'Számlafizető(k) adatai'!$C$4:$D$203,2,0),"")</f>
        <v/>
      </c>
      <c r="E3059" s="55" t="str">
        <f>_xlfn.IFNA(VLOOKUP(C3059,'Számlafizető(k) adatai'!$C$4:$M$203,11,0),"")</f>
        <v/>
      </c>
      <c r="F3059" s="178"/>
      <c r="G3059" s="178"/>
      <c r="H3059" s="178"/>
      <c r="I3059" s="55" t="str">
        <f>IF(F3059="","",VLOOKUP(LEFT(F3059,5),'Technikai cellák'!B:C,2,0))</f>
        <v/>
      </c>
      <c r="J3059" s="55" t="str">
        <f>IF(F3059="","",VLOOKUP(I3059,'Technikai cellák'!$C$1:$D$12,2,0))</f>
        <v/>
      </c>
      <c r="K3059" s="179"/>
      <c r="L3059" s="67" t="str">
        <f t="shared" si="930"/>
        <v/>
      </c>
      <c r="M3059" s="68">
        <f t="shared" si="931"/>
        <v>0</v>
      </c>
      <c r="N3059" s="66">
        <f t="shared" si="932"/>
        <v>0</v>
      </c>
      <c r="O3059" s="152"/>
      <c r="P3059" s="172">
        <f t="shared" si="929"/>
        <v>0</v>
      </c>
      <c r="Q3059" s="69">
        <f t="shared" si="933"/>
        <v>0</v>
      </c>
      <c r="R3059" s="62">
        <f t="shared" si="934"/>
        <v>0</v>
      </c>
      <c r="S3059" s="153"/>
      <c r="T3059" s="118" t="str">
        <f t="shared" si="935"/>
        <v/>
      </c>
      <c r="U3059" s="154"/>
      <c r="V3059" s="154"/>
      <c r="W3059" s="154"/>
      <c r="X3059" s="154"/>
      <c r="Y3059" s="154"/>
      <c r="Z3059" s="154"/>
      <c r="AA3059" s="154"/>
      <c r="AB3059" s="154"/>
      <c r="AC3059" s="154"/>
      <c r="AD3059" s="154"/>
      <c r="AE3059" s="154"/>
      <c r="AF3059" s="154"/>
      <c r="AG3059" s="63">
        <f t="shared" si="936"/>
        <v>0</v>
      </c>
      <c r="AH3059" s="56">
        <f t="shared" si="937"/>
        <v>0</v>
      </c>
      <c r="AI3059" s="56">
        <f t="shared" si="938"/>
        <v>0</v>
      </c>
      <c r="AJ3059" s="56">
        <f t="shared" si="939"/>
        <v>0</v>
      </c>
      <c r="AK3059" s="56">
        <f t="shared" si="940"/>
        <v>0</v>
      </c>
      <c r="AL3059" s="56">
        <f t="shared" si="941"/>
        <v>0</v>
      </c>
      <c r="AM3059" s="56">
        <f t="shared" si="942"/>
        <v>0</v>
      </c>
      <c r="AN3059" s="56">
        <f t="shared" si="943"/>
        <v>0</v>
      </c>
      <c r="AO3059" s="56">
        <f t="shared" si="944"/>
        <v>0</v>
      </c>
      <c r="AP3059" s="56">
        <f t="shared" si="945"/>
        <v>0</v>
      </c>
      <c r="AQ3059" s="56">
        <f t="shared" si="946"/>
        <v>0</v>
      </c>
      <c r="AR3059" s="86">
        <f t="shared" si="947"/>
        <v>0</v>
      </c>
    </row>
    <row r="3060" spans="1:44" x14ac:dyDescent="0.25">
      <c r="A3060" s="178"/>
      <c r="B3060" s="55" t="str">
        <f>_xlfn.IFNA(VLOOKUP(A3060,'Ajánlatkérő(k) adatai'!$B$4:$C$205,2,0),"")</f>
        <v/>
      </c>
      <c r="C3060" s="178"/>
      <c r="D3060" s="55" t="str">
        <f>_xlfn.IFNA(VLOOKUP(C3060,'Számlafizető(k) adatai'!$C$4:$D$203,2,0),"")</f>
        <v/>
      </c>
      <c r="E3060" s="55" t="str">
        <f>_xlfn.IFNA(VLOOKUP(C3060,'Számlafizető(k) adatai'!$C$4:$M$203,11,0),"")</f>
        <v/>
      </c>
      <c r="F3060" s="178"/>
      <c r="G3060" s="178"/>
      <c r="H3060" s="178"/>
      <c r="I3060" s="55" t="str">
        <f>IF(F3060="","",VLOOKUP(LEFT(F3060,5),'Technikai cellák'!B:C,2,0))</f>
        <v/>
      </c>
      <c r="J3060" s="55" t="str">
        <f>IF(F3060="","",VLOOKUP(I3060,'Technikai cellák'!$C$1:$D$12,2,0))</f>
        <v/>
      </c>
      <c r="K3060" s="179"/>
      <c r="L3060" s="67" t="str">
        <f t="shared" si="930"/>
        <v/>
      </c>
      <c r="M3060" s="68">
        <f t="shared" si="931"/>
        <v>0</v>
      </c>
      <c r="N3060" s="66">
        <f t="shared" si="932"/>
        <v>0</v>
      </c>
      <c r="O3060" s="152"/>
      <c r="P3060" s="172">
        <f t="shared" si="929"/>
        <v>0</v>
      </c>
      <c r="Q3060" s="69">
        <f t="shared" si="933"/>
        <v>0</v>
      </c>
      <c r="R3060" s="62">
        <f t="shared" si="934"/>
        <v>0</v>
      </c>
      <c r="S3060" s="153"/>
      <c r="T3060" s="118" t="str">
        <f t="shared" si="935"/>
        <v/>
      </c>
      <c r="U3060" s="154"/>
      <c r="V3060" s="154"/>
      <c r="W3060" s="154"/>
      <c r="X3060" s="154"/>
      <c r="Y3060" s="154"/>
      <c r="Z3060" s="154"/>
      <c r="AA3060" s="154"/>
      <c r="AB3060" s="154"/>
      <c r="AC3060" s="154"/>
      <c r="AD3060" s="154"/>
      <c r="AE3060" s="154"/>
      <c r="AF3060" s="154"/>
      <c r="AG3060" s="63">
        <f t="shared" si="936"/>
        <v>0</v>
      </c>
      <c r="AH3060" s="56">
        <f t="shared" si="937"/>
        <v>0</v>
      </c>
      <c r="AI3060" s="56">
        <f t="shared" si="938"/>
        <v>0</v>
      </c>
      <c r="AJ3060" s="56">
        <f t="shared" si="939"/>
        <v>0</v>
      </c>
      <c r="AK3060" s="56">
        <f t="shared" si="940"/>
        <v>0</v>
      </c>
      <c r="AL3060" s="56">
        <f t="shared" si="941"/>
        <v>0</v>
      </c>
      <c r="AM3060" s="56">
        <f t="shared" si="942"/>
        <v>0</v>
      </c>
      <c r="AN3060" s="56">
        <f t="shared" si="943"/>
        <v>0</v>
      </c>
      <c r="AO3060" s="56">
        <f t="shared" si="944"/>
        <v>0</v>
      </c>
      <c r="AP3060" s="56">
        <f t="shared" si="945"/>
        <v>0</v>
      </c>
      <c r="AQ3060" s="56">
        <f t="shared" si="946"/>
        <v>0</v>
      </c>
      <c r="AR3060" s="86">
        <f t="shared" si="947"/>
        <v>0</v>
      </c>
    </row>
    <row r="3061" spans="1:44" x14ac:dyDescent="0.25">
      <c r="A3061" s="178"/>
      <c r="B3061" s="55" t="str">
        <f>_xlfn.IFNA(VLOOKUP(A3061,'Ajánlatkérő(k) adatai'!$B$4:$C$205,2,0),"")</f>
        <v/>
      </c>
      <c r="C3061" s="178"/>
      <c r="D3061" s="55" t="str">
        <f>_xlfn.IFNA(VLOOKUP(C3061,'Számlafizető(k) adatai'!$C$4:$D$203,2,0),"")</f>
        <v/>
      </c>
      <c r="E3061" s="55" t="str">
        <f>_xlfn.IFNA(VLOOKUP(C3061,'Számlafizető(k) adatai'!$C$4:$M$203,11,0),"")</f>
        <v/>
      </c>
      <c r="F3061" s="178"/>
      <c r="G3061" s="178"/>
      <c r="H3061" s="178"/>
      <c r="I3061" s="55" t="str">
        <f>IF(F3061="","",VLOOKUP(LEFT(F3061,5),'Technikai cellák'!B:C,2,0))</f>
        <v/>
      </c>
      <c r="J3061" s="55" t="str">
        <f>IF(F3061="","",VLOOKUP(I3061,'Technikai cellák'!$C$1:$D$12,2,0))</f>
        <v/>
      </c>
      <c r="K3061" s="179"/>
      <c r="L3061" s="67" t="str">
        <f t="shared" si="930"/>
        <v/>
      </c>
      <c r="M3061" s="68">
        <f t="shared" si="931"/>
        <v>0</v>
      </c>
      <c r="N3061" s="66">
        <f t="shared" si="932"/>
        <v>0</v>
      </c>
      <c r="O3061" s="152"/>
      <c r="P3061" s="172">
        <f t="shared" si="929"/>
        <v>0</v>
      </c>
      <c r="Q3061" s="69">
        <f t="shared" si="933"/>
        <v>0</v>
      </c>
      <c r="R3061" s="62">
        <f t="shared" si="934"/>
        <v>0</v>
      </c>
      <c r="S3061" s="153"/>
      <c r="T3061" s="118" t="str">
        <f t="shared" si="935"/>
        <v/>
      </c>
      <c r="U3061" s="154"/>
      <c r="V3061" s="154"/>
      <c r="W3061" s="154"/>
      <c r="X3061" s="154"/>
      <c r="Y3061" s="154"/>
      <c r="Z3061" s="154"/>
      <c r="AA3061" s="154"/>
      <c r="AB3061" s="154"/>
      <c r="AC3061" s="154"/>
      <c r="AD3061" s="154"/>
      <c r="AE3061" s="154"/>
      <c r="AF3061" s="154"/>
      <c r="AG3061" s="63">
        <f t="shared" si="936"/>
        <v>0</v>
      </c>
      <c r="AH3061" s="56">
        <f t="shared" si="937"/>
        <v>0</v>
      </c>
      <c r="AI3061" s="56">
        <f t="shared" si="938"/>
        <v>0</v>
      </c>
      <c r="AJ3061" s="56">
        <f t="shared" si="939"/>
        <v>0</v>
      </c>
      <c r="AK3061" s="56">
        <f t="shared" si="940"/>
        <v>0</v>
      </c>
      <c r="AL3061" s="56">
        <f t="shared" si="941"/>
        <v>0</v>
      </c>
      <c r="AM3061" s="56">
        <f t="shared" si="942"/>
        <v>0</v>
      </c>
      <c r="AN3061" s="56">
        <f t="shared" si="943"/>
        <v>0</v>
      </c>
      <c r="AO3061" s="56">
        <f t="shared" si="944"/>
        <v>0</v>
      </c>
      <c r="AP3061" s="56">
        <f t="shared" si="945"/>
        <v>0</v>
      </c>
      <c r="AQ3061" s="56">
        <f t="shared" si="946"/>
        <v>0</v>
      </c>
      <c r="AR3061" s="86">
        <f t="shared" si="947"/>
        <v>0</v>
      </c>
    </row>
    <row r="3062" spans="1:44" x14ac:dyDescent="0.25">
      <c r="A3062" s="178"/>
      <c r="B3062" s="55" t="str">
        <f>_xlfn.IFNA(VLOOKUP(A3062,'Ajánlatkérő(k) adatai'!$B$4:$C$205,2,0),"")</f>
        <v/>
      </c>
      <c r="C3062" s="178"/>
      <c r="D3062" s="55" t="str">
        <f>_xlfn.IFNA(VLOOKUP(C3062,'Számlafizető(k) adatai'!$C$4:$D$203,2,0),"")</f>
        <v/>
      </c>
      <c r="E3062" s="55" t="str">
        <f>_xlfn.IFNA(VLOOKUP(C3062,'Számlafizető(k) adatai'!$C$4:$M$203,11,0),"")</f>
        <v/>
      </c>
      <c r="F3062" s="178"/>
      <c r="G3062" s="178"/>
      <c r="H3062" s="178"/>
      <c r="I3062" s="55" t="str">
        <f>IF(F3062="","",VLOOKUP(LEFT(F3062,5),'Technikai cellák'!B:C,2,0))</f>
        <v/>
      </c>
      <c r="J3062" s="55" t="str">
        <f>IF(F3062="","",VLOOKUP(I3062,'Technikai cellák'!$C$1:$D$12,2,0))</f>
        <v/>
      </c>
      <c r="K3062" s="179"/>
      <c r="L3062" s="67" t="str">
        <f t="shared" si="930"/>
        <v/>
      </c>
      <c r="M3062" s="68">
        <f t="shared" si="931"/>
        <v>0</v>
      </c>
      <c r="N3062" s="66">
        <f t="shared" si="932"/>
        <v>0</v>
      </c>
      <c r="O3062" s="152"/>
      <c r="P3062" s="172">
        <f t="shared" si="929"/>
        <v>0</v>
      </c>
      <c r="Q3062" s="69">
        <f t="shared" si="933"/>
        <v>0</v>
      </c>
      <c r="R3062" s="62">
        <f t="shared" si="934"/>
        <v>0</v>
      </c>
      <c r="S3062" s="153"/>
      <c r="T3062" s="118" t="str">
        <f t="shared" si="935"/>
        <v/>
      </c>
      <c r="U3062" s="154"/>
      <c r="V3062" s="154"/>
      <c r="W3062" s="154"/>
      <c r="X3062" s="154"/>
      <c r="Y3062" s="154"/>
      <c r="Z3062" s="154"/>
      <c r="AA3062" s="154"/>
      <c r="AB3062" s="154"/>
      <c r="AC3062" s="154"/>
      <c r="AD3062" s="154"/>
      <c r="AE3062" s="154"/>
      <c r="AF3062" s="154"/>
      <c r="AG3062" s="63">
        <f t="shared" si="936"/>
        <v>0</v>
      </c>
      <c r="AH3062" s="56">
        <f t="shared" si="937"/>
        <v>0</v>
      </c>
      <c r="AI3062" s="56">
        <f t="shared" si="938"/>
        <v>0</v>
      </c>
      <c r="AJ3062" s="56">
        <f t="shared" si="939"/>
        <v>0</v>
      </c>
      <c r="AK3062" s="56">
        <f t="shared" si="940"/>
        <v>0</v>
      </c>
      <c r="AL3062" s="56">
        <f t="shared" si="941"/>
        <v>0</v>
      </c>
      <c r="AM3062" s="56">
        <f t="shared" si="942"/>
        <v>0</v>
      </c>
      <c r="AN3062" s="56">
        <f t="shared" si="943"/>
        <v>0</v>
      </c>
      <c r="AO3062" s="56">
        <f t="shared" si="944"/>
        <v>0</v>
      </c>
      <c r="AP3062" s="56">
        <f t="shared" si="945"/>
        <v>0</v>
      </c>
      <c r="AQ3062" s="56">
        <f t="shared" si="946"/>
        <v>0</v>
      </c>
      <c r="AR3062" s="86">
        <f t="shared" si="947"/>
        <v>0</v>
      </c>
    </row>
    <row r="3063" spans="1:44" x14ac:dyDescent="0.25">
      <c r="A3063" s="178"/>
      <c r="B3063" s="55" t="str">
        <f>_xlfn.IFNA(VLOOKUP(A3063,'Ajánlatkérő(k) adatai'!$B$4:$C$205,2,0),"")</f>
        <v/>
      </c>
      <c r="C3063" s="178"/>
      <c r="D3063" s="55" t="str">
        <f>_xlfn.IFNA(VLOOKUP(C3063,'Számlafizető(k) adatai'!$C$4:$D$203,2,0),"")</f>
        <v/>
      </c>
      <c r="E3063" s="55" t="str">
        <f>_xlfn.IFNA(VLOOKUP(C3063,'Számlafizető(k) adatai'!$C$4:$M$203,11,0),"")</f>
        <v/>
      </c>
      <c r="F3063" s="178"/>
      <c r="G3063" s="178"/>
      <c r="H3063" s="178"/>
      <c r="I3063" s="55" t="str">
        <f>IF(F3063="","",VLOOKUP(LEFT(F3063,5),'Technikai cellák'!B:C,2,0))</f>
        <v/>
      </c>
      <c r="J3063" s="55" t="str">
        <f>IF(F3063="","",VLOOKUP(I3063,'Technikai cellák'!$C$1:$D$12,2,0))</f>
        <v/>
      </c>
      <c r="K3063" s="179"/>
      <c r="L3063" s="67" t="str">
        <f t="shared" si="930"/>
        <v/>
      </c>
      <c r="M3063" s="68">
        <f t="shared" si="931"/>
        <v>0</v>
      </c>
      <c r="N3063" s="66">
        <f t="shared" si="932"/>
        <v>0</v>
      </c>
      <c r="O3063" s="152"/>
      <c r="P3063" s="172">
        <f t="shared" si="929"/>
        <v>0</v>
      </c>
      <c r="Q3063" s="69">
        <f t="shared" si="933"/>
        <v>0</v>
      </c>
      <c r="R3063" s="62">
        <f t="shared" si="934"/>
        <v>0</v>
      </c>
      <c r="S3063" s="153"/>
      <c r="T3063" s="118" t="str">
        <f t="shared" si="935"/>
        <v/>
      </c>
      <c r="U3063" s="154"/>
      <c r="V3063" s="154"/>
      <c r="W3063" s="154"/>
      <c r="X3063" s="154"/>
      <c r="Y3063" s="154"/>
      <c r="Z3063" s="154"/>
      <c r="AA3063" s="154"/>
      <c r="AB3063" s="154"/>
      <c r="AC3063" s="154"/>
      <c r="AD3063" s="154"/>
      <c r="AE3063" s="154"/>
      <c r="AF3063" s="154"/>
      <c r="AG3063" s="63">
        <f t="shared" si="936"/>
        <v>0</v>
      </c>
      <c r="AH3063" s="56">
        <f t="shared" si="937"/>
        <v>0</v>
      </c>
      <c r="AI3063" s="56">
        <f t="shared" si="938"/>
        <v>0</v>
      </c>
      <c r="AJ3063" s="56">
        <f t="shared" si="939"/>
        <v>0</v>
      </c>
      <c r="AK3063" s="56">
        <f t="shared" si="940"/>
        <v>0</v>
      </c>
      <c r="AL3063" s="56">
        <f t="shared" si="941"/>
        <v>0</v>
      </c>
      <c r="AM3063" s="56">
        <f t="shared" si="942"/>
        <v>0</v>
      </c>
      <c r="AN3063" s="56">
        <f t="shared" si="943"/>
        <v>0</v>
      </c>
      <c r="AO3063" s="56">
        <f t="shared" si="944"/>
        <v>0</v>
      </c>
      <c r="AP3063" s="56">
        <f t="shared" si="945"/>
        <v>0</v>
      </c>
      <c r="AQ3063" s="56">
        <f t="shared" si="946"/>
        <v>0</v>
      </c>
      <c r="AR3063" s="86">
        <f t="shared" si="947"/>
        <v>0</v>
      </c>
    </row>
    <row r="3064" spans="1:44" x14ac:dyDescent="0.25">
      <c r="A3064" s="178"/>
      <c r="B3064" s="55" t="str">
        <f>_xlfn.IFNA(VLOOKUP(A3064,'Ajánlatkérő(k) adatai'!$B$4:$C$205,2,0),"")</f>
        <v/>
      </c>
      <c r="C3064" s="178"/>
      <c r="D3064" s="55" t="str">
        <f>_xlfn.IFNA(VLOOKUP(C3064,'Számlafizető(k) adatai'!$C$4:$D$203,2,0),"")</f>
        <v/>
      </c>
      <c r="E3064" s="55" t="str">
        <f>_xlfn.IFNA(VLOOKUP(C3064,'Számlafizető(k) adatai'!$C$4:$M$203,11,0),"")</f>
        <v/>
      </c>
      <c r="F3064" s="178"/>
      <c r="G3064" s="178"/>
      <c r="H3064" s="178"/>
      <c r="I3064" s="55" t="str">
        <f>IF(F3064="","",VLOOKUP(LEFT(F3064,5),'Technikai cellák'!B:C,2,0))</f>
        <v/>
      </c>
      <c r="J3064" s="55" t="str">
        <f>IF(F3064="","",VLOOKUP(I3064,'Technikai cellák'!$C$1:$D$12,2,0))</f>
        <v/>
      </c>
      <c r="K3064" s="179"/>
      <c r="L3064" s="67" t="str">
        <f t="shared" si="930"/>
        <v/>
      </c>
      <c r="M3064" s="68">
        <f t="shared" si="931"/>
        <v>0</v>
      </c>
      <c r="N3064" s="66">
        <f t="shared" si="932"/>
        <v>0</v>
      </c>
      <c r="O3064" s="152"/>
      <c r="P3064" s="172">
        <f t="shared" si="929"/>
        <v>0</v>
      </c>
      <c r="Q3064" s="69">
        <f t="shared" si="933"/>
        <v>0</v>
      </c>
      <c r="R3064" s="62">
        <f t="shared" si="934"/>
        <v>0</v>
      </c>
      <c r="S3064" s="153"/>
      <c r="T3064" s="118" t="str">
        <f t="shared" si="935"/>
        <v/>
      </c>
      <c r="U3064" s="154"/>
      <c r="V3064" s="154"/>
      <c r="W3064" s="154"/>
      <c r="X3064" s="154"/>
      <c r="Y3064" s="154"/>
      <c r="Z3064" s="154"/>
      <c r="AA3064" s="154"/>
      <c r="AB3064" s="154"/>
      <c r="AC3064" s="154"/>
      <c r="AD3064" s="154"/>
      <c r="AE3064" s="154"/>
      <c r="AF3064" s="154"/>
      <c r="AG3064" s="63">
        <f t="shared" si="936"/>
        <v>0</v>
      </c>
      <c r="AH3064" s="56">
        <f t="shared" si="937"/>
        <v>0</v>
      </c>
      <c r="AI3064" s="56">
        <f t="shared" si="938"/>
        <v>0</v>
      </c>
      <c r="AJ3064" s="56">
        <f t="shared" si="939"/>
        <v>0</v>
      </c>
      <c r="AK3064" s="56">
        <f t="shared" si="940"/>
        <v>0</v>
      </c>
      <c r="AL3064" s="56">
        <f t="shared" si="941"/>
        <v>0</v>
      </c>
      <c r="AM3064" s="56">
        <f t="shared" si="942"/>
        <v>0</v>
      </c>
      <c r="AN3064" s="56">
        <f t="shared" si="943"/>
        <v>0</v>
      </c>
      <c r="AO3064" s="56">
        <f t="shared" si="944"/>
        <v>0</v>
      </c>
      <c r="AP3064" s="56">
        <f t="shared" si="945"/>
        <v>0</v>
      </c>
      <c r="AQ3064" s="56">
        <f t="shared" si="946"/>
        <v>0</v>
      </c>
      <c r="AR3064" s="86">
        <f t="shared" si="947"/>
        <v>0</v>
      </c>
    </row>
    <row r="3065" spans="1:44" x14ac:dyDescent="0.25">
      <c r="A3065" s="178"/>
      <c r="B3065" s="55" t="str">
        <f>_xlfn.IFNA(VLOOKUP(A3065,'Ajánlatkérő(k) adatai'!$B$4:$C$205,2,0),"")</f>
        <v/>
      </c>
      <c r="C3065" s="178"/>
      <c r="D3065" s="55" t="str">
        <f>_xlfn.IFNA(VLOOKUP(C3065,'Számlafizető(k) adatai'!$C$4:$D$203,2,0),"")</f>
        <v/>
      </c>
      <c r="E3065" s="55" t="str">
        <f>_xlfn.IFNA(VLOOKUP(C3065,'Számlafizető(k) adatai'!$C$4:$M$203,11,0),"")</f>
        <v/>
      </c>
      <c r="F3065" s="178"/>
      <c r="G3065" s="178"/>
      <c r="H3065" s="178"/>
      <c r="I3065" s="55" t="str">
        <f>IF(F3065="","",VLOOKUP(LEFT(F3065,5),'Technikai cellák'!B:C,2,0))</f>
        <v/>
      </c>
      <c r="J3065" s="55" t="str">
        <f>IF(F3065="","",VLOOKUP(I3065,'Technikai cellák'!$C$1:$D$12,2,0))</f>
        <v/>
      </c>
      <c r="K3065" s="179"/>
      <c r="L3065" s="67" t="str">
        <f t="shared" si="930"/>
        <v/>
      </c>
      <c r="M3065" s="68">
        <f t="shared" si="931"/>
        <v>0</v>
      </c>
      <c r="N3065" s="66">
        <f t="shared" si="932"/>
        <v>0</v>
      </c>
      <c r="O3065" s="152"/>
      <c r="P3065" s="172">
        <f t="shared" si="929"/>
        <v>0</v>
      </c>
      <c r="Q3065" s="69">
        <f t="shared" si="933"/>
        <v>0</v>
      </c>
      <c r="R3065" s="62">
        <f t="shared" si="934"/>
        <v>0</v>
      </c>
      <c r="S3065" s="153"/>
      <c r="T3065" s="118" t="str">
        <f t="shared" si="935"/>
        <v/>
      </c>
      <c r="U3065" s="154"/>
      <c r="V3065" s="154"/>
      <c r="W3065" s="154"/>
      <c r="X3065" s="154"/>
      <c r="Y3065" s="154"/>
      <c r="Z3065" s="154"/>
      <c r="AA3065" s="154"/>
      <c r="AB3065" s="154"/>
      <c r="AC3065" s="154"/>
      <c r="AD3065" s="154"/>
      <c r="AE3065" s="154"/>
      <c r="AF3065" s="154"/>
      <c r="AG3065" s="63">
        <f t="shared" si="936"/>
        <v>0</v>
      </c>
      <c r="AH3065" s="56">
        <f t="shared" si="937"/>
        <v>0</v>
      </c>
      <c r="AI3065" s="56">
        <f t="shared" si="938"/>
        <v>0</v>
      </c>
      <c r="AJ3065" s="56">
        <f t="shared" si="939"/>
        <v>0</v>
      </c>
      <c r="AK3065" s="56">
        <f t="shared" si="940"/>
        <v>0</v>
      </c>
      <c r="AL3065" s="56">
        <f t="shared" si="941"/>
        <v>0</v>
      </c>
      <c r="AM3065" s="56">
        <f t="shared" si="942"/>
        <v>0</v>
      </c>
      <c r="AN3065" s="56">
        <f t="shared" si="943"/>
        <v>0</v>
      </c>
      <c r="AO3065" s="56">
        <f t="shared" si="944"/>
        <v>0</v>
      </c>
      <c r="AP3065" s="56">
        <f t="shared" si="945"/>
        <v>0</v>
      </c>
      <c r="AQ3065" s="56">
        <f t="shared" si="946"/>
        <v>0</v>
      </c>
      <c r="AR3065" s="86">
        <f t="shared" si="947"/>
        <v>0</v>
      </c>
    </row>
    <row r="3066" spans="1:44" x14ac:dyDescent="0.25">
      <c r="A3066" s="178"/>
      <c r="B3066" s="55" t="str">
        <f>_xlfn.IFNA(VLOOKUP(A3066,'Ajánlatkérő(k) adatai'!$B$4:$C$205,2,0),"")</f>
        <v/>
      </c>
      <c r="C3066" s="178"/>
      <c r="D3066" s="55" t="str">
        <f>_xlfn.IFNA(VLOOKUP(C3066,'Számlafizető(k) adatai'!$C$4:$D$203,2,0),"")</f>
        <v/>
      </c>
      <c r="E3066" s="55" t="str">
        <f>_xlfn.IFNA(VLOOKUP(C3066,'Számlafizető(k) adatai'!$C$4:$M$203,11,0),"")</f>
        <v/>
      </c>
      <c r="F3066" s="178"/>
      <c r="G3066" s="178"/>
      <c r="H3066" s="178"/>
      <c r="I3066" s="55" t="str">
        <f>IF(F3066="","",VLOOKUP(LEFT(F3066,5),'Technikai cellák'!B:C,2,0))</f>
        <v/>
      </c>
      <c r="J3066" s="55" t="str">
        <f>IF(F3066="","",VLOOKUP(I3066,'Technikai cellák'!$C$1:$D$12,2,0))</f>
        <v/>
      </c>
      <c r="K3066" s="179"/>
      <c r="L3066" s="67" t="str">
        <f t="shared" si="930"/>
        <v/>
      </c>
      <c r="M3066" s="68">
        <f t="shared" si="931"/>
        <v>0</v>
      </c>
      <c r="N3066" s="66">
        <f t="shared" si="932"/>
        <v>0</v>
      </c>
      <c r="O3066" s="152"/>
      <c r="P3066" s="172">
        <f t="shared" si="929"/>
        <v>0</v>
      </c>
      <c r="Q3066" s="69">
        <f t="shared" si="933"/>
        <v>0</v>
      </c>
      <c r="R3066" s="62">
        <f t="shared" si="934"/>
        <v>0</v>
      </c>
      <c r="S3066" s="153"/>
      <c r="T3066" s="118" t="str">
        <f t="shared" si="935"/>
        <v/>
      </c>
      <c r="U3066" s="154"/>
      <c r="V3066" s="154"/>
      <c r="W3066" s="154"/>
      <c r="X3066" s="154"/>
      <c r="Y3066" s="154"/>
      <c r="Z3066" s="154"/>
      <c r="AA3066" s="154"/>
      <c r="AB3066" s="154"/>
      <c r="AC3066" s="154"/>
      <c r="AD3066" s="154"/>
      <c r="AE3066" s="154"/>
      <c r="AF3066" s="154"/>
      <c r="AG3066" s="63">
        <f t="shared" si="936"/>
        <v>0</v>
      </c>
      <c r="AH3066" s="56">
        <f t="shared" si="937"/>
        <v>0</v>
      </c>
      <c r="AI3066" s="56">
        <f t="shared" si="938"/>
        <v>0</v>
      </c>
      <c r="AJ3066" s="56">
        <f t="shared" si="939"/>
        <v>0</v>
      </c>
      <c r="AK3066" s="56">
        <f t="shared" si="940"/>
        <v>0</v>
      </c>
      <c r="AL3066" s="56">
        <f t="shared" si="941"/>
        <v>0</v>
      </c>
      <c r="AM3066" s="56">
        <f t="shared" si="942"/>
        <v>0</v>
      </c>
      <c r="AN3066" s="56">
        <f t="shared" si="943"/>
        <v>0</v>
      </c>
      <c r="AO3066" s="56">
        <f t="shared" si="944"/>
        <v>0</v>
      </c>
      <c r="AP3066" s="56">
        <f t="shared" si="945"/>
        <v>0</v>
      </c>
      <c r="AQ3066" s="56">
        <f t="shared" si="946"/>
        <v>0</v>
      </c>
      <c r="AR3066" s="86">
        <f t="shared" si="947"/>
        <v>0</v>
      </c>
    </row>
    <row r="3067" spans="1:44" x14ac:dyDescent="0.25">
      <c r="A3067" s="178"/>
      <c r="B3067" s="55" t="str">
        <f>_xlfn.IFNA(VLOOKUP(A3067,'Ajánlatkérő(k) adatai'!$B$4:$C$205,2,0),"")</f>
        <v/>
      </c>
      <c r="C3067" s="178"/>
      <c r="D3067" s="55" t="str">
        <f>_xlfn.IFNA(VLOOKUP(C3067,'Számlafizető(k) adatai'!$C$4:$D$203,2,0),"")</f>
        <v/>
      </c>
      <c r="E3067" s="55" t="str">
        <f>_xlfn.IFNA(VLOOKUP(C3067,'Számlafizető(k) adatai'!$C$4:$M$203,11,0),"")</f>
        <v/>
      </c>
      <c r="F3067" s="178"/>
      <c r="G3067" s="178"/>
      <c r="H3067" s="178"/>
      <c r="I3067" s="55" t="str">
        <f>IF(F3067="","",VLOOKUP(LEFT(F3067,5),'Technikai cellák'!B:C,2,0))</f>
        <v/>
      </c>
      <c r="J3067" s="55" t="str">
        <f>IF(F3067="","",VLOOKUP(I3067,'Technikai cellák'!$C$1:$D$12,2,0))</f>
        <v/>
      </c>
      <c r="K3067" s="179"/>
      <c r="L3067" s="67" t="str">
        <f t="shared" si="930"/>
        <v/>
      </c>
      <c r="M3067" s="68">
        <f t="shared" si="931"/>
        <v>0</v>
      </c>
      <c r="N3067" s="66">
        <f t="shared" si="932"/>
        <v>0</v>
      </c>
      <c r="O3067" s="152"/>
      <c r="P3067" s="172">
        <f t="shared" si="929"/>
        <v>0</v>
      </c>
      <c r="Q3067" s="69">
        <f t="shared" si="933"/>
        <v>0</v>
      </c>
      <c r="R3067" s="62">
        <f t="shared" si="934"/>
        <v>0</v>
      </c>
      <c r="S3067" s="153"/>
      <c r="T3067" s="118" t="str">
        <f t="shared" si="935"/>
        <v/>
      </c>
      <c r="U3067" s="154"/>
      <c r="V3067" s="154"/>
      <c r="W3067" s="154"/>
      <c r="X3067" s="154"/>
      <c r="Y3067" s="154"/>
      <c r="Z3067" s="154"/>
      <c r="AA3067" s="154"/>
      <c r="AB3067" s="154"/>
      <c r="AC3067" s="154"/>
      <c r="AD3067" s="154"/>
      <c r="AE3067" s="154"/>
      <c r="AF3067" s="154"/>
      <c r="AG3067" s="63">
        <f t="shared" si="936"/>
        <v>0</v>
      </c>
      <c r="AH3067" s="56">
        <f t="shared" si="937"/>
        <v>0</v>
      </c>
      <c r="AI3067" s="56">
        <f t="shared" si="938"/>
        <v>0</v>
      </c>
      <c r="AJ3067" s="56">
        <f t="shared" si="939"/>
        <v>0</v>
      </c>
      <c r="AK3067" s="56">
        <f t="shared" si="940"/>
        <v>0</v>
      </c>
      <c r="AL3067" s="56">
        <f t="shared" si="941"/>
        <v>0</v>
      </c>
      <c r="AM3067" s="56">
        <f t="shared" si="942"/>
        <v>0</v>
      </c>
      <c r="AN3067" s="56">
        <f t="shared" si="943"/>
        <v>0</v>
      </c>
      <c r="AO3067" s="56">
        <f t="shared" si="944"/>
        <v>0</v>
      </c>
      <c r="AP3067" s="56">
        <f t="shared" si="945"/>
        <v>0</v>
      </c>
      <c r="AQ3067" s="56">
        <f t="shared" si="946"/>
        <v>0</v>
      </c>
      <c r="AR3067" s="86">
        <f t="shared" si="947"/>
        <v>0</v>
      </c>
    </row>
    <row r="3068" spans="1:44" x14ac:dyDescent="0.25">
      <c r="A3068" s="178"/>
      <c r="B3068" s="55" t="str">
        <f>_xlfn.IFNA(VLOOKUP(A3068,'Ajánlatkérő(k) adatai'!$B$4:$C$205,2,0),"")</f>
        <v/>
      </c>
      <c r="C3068" s="178"/>
      <c r="D3068" s="55" t="str">
        <f>_xlfn.IFNA(VLOOKUP(C3068,'Számlafizető(k) adatai'!$C$4:$D$203,2,0),"")</f>
        <v/>
      </c>
      <c r="E3068" s="55" t="str">
        <f>_xlfn.IFNA(VLOOKUP(C3068,'Számlafizető(k) adatai'!$C$4:$M$203,11,0),"")</f>
        <v/>
      </c>
      <c r="F3068" s="178"/>
      <c r="G3068" s="178"/>
      <c r="H3068" s="178"/>
      <c r="I3068" s="55" t="str">
        <f>IF(F3068="","",VLOOKUP(LEFT(F3068,5),'Technikai cellák'!B:C,2,0))</f>
        <v/>
      </c>
      <c r="J3068" s="55" t="str">
        <f>IF(F3068="","",VLOOKUP(I3068,'Technikai cellák'!$C$1:$D$12,2,0))</f>
        <v/>
      </c>
      <c r="K3068" s="179"/>
      <c r="L3068" s="67" t="str">
        <f t="shared" si="930"/>
        <v/>
      </c>
      <c r="M3068" s="68">
        <f t="shared" si="931"/>
        <v>0</v>
      </c>
      <c r="N3068" s="66">
        <f t="shared" si="932"/>
        <v>0</v>
      </c>
      <c r="O3068" s="152"/>
      <c r="P3068" s="172">
        <f t="shared" si="929"/>
        <v>0</v>
      </c>
      <c r="Q3068" s="69">
        <f t="shared" si="933"/>
        <v>0</v>
      </c>
      <c r="R3068" s="62">
        <f t="shared" si="934"/>
        <v>0</v>
      </c>
      <c r="S3068" s="153"/>
      <c r="T3068" s="118" t="str">
        <f t="shared" si="935"/>
        <v/>
      </c>
      <c r="U3068" s="154"/>
      <c r="V3068" s="154"/>
      <c r="W3068" s="154"/>
      <c r="X3068" s="154"/>
      <c r="Y3068" s="154"/>
      <c r="Z3068" s="154"/>
      <c r="AA3068" s="154"/>
      <c r="AB3068" s="154"/>
      <c r="AC3068" s="154"/>
      <c r="AD3068" s="154"/>
      <c r="AE3068" s="154"/>
      <c r="AF3068" s="154"/>
      <c r="AG3068" s="63">
        <f t="shared" si="936"/>
        <v>0</v>
      </c>
      <c r="AH3068" s="56">
        <f t="shared" si="937"/>
        <v>0</v>
      </c>
      <c r="AI3068" s="56">
        <f t="shared" si="938"/>
        <v>0</v>
      </c>
      <c r="AJ3068" s="56">
        <f t="shared" si="939"/>
        <v>0</v>
      </c>
      <c r="AK3068" s="56">
        <f t="shared" si="940"/>
        <v>0</v>
      </c>
      <c r="AL3068" s="56">
        <f t="shared" si="941"/>
        <v>0</v>
      </c>
      <c r="AM3068" s="56">
        <f t="shared" si="942"/>
        <v>0</v>
      </c>
      <c r="AN3068" s="56">
        <f t="shared" si="943"/>
        <v>0</v>
      </c>
      <c r="AO3068" s="56">
        <f t="shared" si="944"/>
        <v>0</v>
      </c>
      <c r="AP3068" s="56">
        <f t="shared" si="945"/>
        <v>0</v>
      </c>
      <c r="AQ3068" s="56">
        <f t="shared" si="946"/>
        <v>0</v>
      </c>
      <c r="AR3068" s="86">
        <f t="shared" si="947"/>
        <v>0</v>
      </c>
    </row>
    <row r="3069" spans="1:44" x14ac:dyDescent="0.25">
      <c r="A3069" s="178"/>
      <c r="B3069" s="55" t="str">
        <f>_xlfn.IFNA(VLOOKUP(A3069,'Ajánlatkérő(k) adatai'!$B$4:$C$205,2,0),"")</f>
        <v/>
      </c>
      <c r="C3069" s="178"/>
      <c r="D3069" s="55" t="str">
        <f>_xlfn.IFNA(VLOOKUP(C3069,'Számlafizető(k) adatai'!$C$4:$D$203,2,0),"")</f>
        <v/>
      </c>
      <c r="E3069" s="55" t="str">
        <f>_xlfn.IFNA(VLOOKUP(C3069,'Számlafizető(k) adatai'!$C$4:$M$203,11,0),"")</f>
        <v/>
      </c>
      <c r="F3069" s="178"/>
      <c r="G3069" s="178"/>
      <c r="H3069" s="178"/>
      <c r="I3069" s="55" t="str">
        <f>IF(F3069="","",VLOOKUP(LEFT(F3069,5),'Technikai cellák'!B:C,2,0))</f>
        <v/>
      </c>
      <c r="J3069" s="55" t="str">
        <f>IF(F3069="","",VLOOKUP(I3069,'Technikai cellák'!$C$1:$D$12,2,0))</f>
        <v/>
      </c>
      <c r="K3069" s="179"/>
      <c r="L3069" s="67" t="str">
        <f t="shared" si="930"/>
        <v/>
      </c>
      <c r="M3069" s="68">
        <f t="shared" si="931"/>
        <v>0</v>
      </c>
      <c r="N3069" s="66">
        <f t="shared" si="932"/>
        <v>0</v>
      </c>
      <c r="O3069" s="152"/>
      <c r="P3069" s="172">
        <f t="shared" si="929"/>
        <v>0</v>
      </c>
      <c r="Q3069" s="69">
        <f t="shared" si="933"/>
        <v>0</v>
      </c>
      <c r="R3069" s="62">
        <f t="shared" si="934"/>
        <v>0</v>
      </c>
      <c r="S3069" s="153"/>
      <c r="T3069" s="118" t="str">
        <f t="shared" si="935"/>
        <v/>
      </c>
      <c r="U3069" s="154"/>
      <c r="V3069" s="154"/>
      <c r="W3069" s="154"/>
      <c r="X3069" s="154"/>
      <c r="Y3069" s="154"/>
      <c r="Z3069" s="154"/>
      <c r="AA3069" s="154"/>
      <c r="AB3069" s="154"/>
      <c r="AC3069" s="154"/>
      <c r="AD3069" s="154"/>
      <c r="AE3069" s="154"/>
      <c r="AF3069" s="154"/>
      <c r="AG3069" s="63">
        <f t="shared" si="936"/>
        <v>0</v>
      </c>
      <c r="AH3069" s="56">
        <f t="shared" si="937"/>
        <v>0</v>
      </c>
      <c r="AI3069" s="56">
        <f t="shared" si="938"/>
        <v>0</v>
      </c>
      <c r="AJ3069" s="56">
        <f t="shared" si="939"/>
        <v>0</v>
      </c>
      <c r="AK3069" s="56">
        <f t="shared" si="940"/>
        <v>0</v>
      </c>
      <c r="AL3069" s="56">
        <f t="shared" si="941"/>
        <v>0</v>
      </c>
      <c r="AM3069" s="56">
        <f t="shared" si="942"/>
        <v>0</v>
      </c>
      <c r="AN3069" s="56">
        <f t="shared" si="943"/>
        <v>0</v>
      </c>
      <c r="AO3069" s="56">
        <f t="shared" si="944"/>
        <v>0</v>
      </c>
      <c r="AP3069" s="56">
        <f t="shared" si="945"/>
        <v>0</v>
      </c>
      <c r="AQ3069" s="56">
        <f t="shared" si="946"/>
        <v>0</v>
      </c>
      <c r="AR3069" s="86">
        <f t="shared" si="947"/>
        <v>0</v>
      </c>
    </row>
    <row r="3070" spans="1:44" x14ac:dyDescent="0.25">
      <c r="A3070" s="178"/>
      <c r="B3070" s="55" t="str">
        <f>_xlfn.IFNA(VLOOKUP(A3070,'Ajánlatkérő(k) adatai'!$B$4:$C$205,2,0),"")</f>
        <v/>
      </c>
      <c r="C3070" s="178"/>
      <c r="D3070" s="55" t="str">
        <f>_xlfn.IFNA(VLOOKUP(C3070,'Számlafizető(k) adatai'!$C$4:$D$203,2,0),"")</f>
        <v/>
      </c>
      <c r="E3070" s="55" t="str">
        <f>_xlfn.IFNA(VLOOKUP(C3070,'Számlafizető(k) adatai'!$C$4:$M$203,11,0),"")</f>
        <v/>
      </c>
      <c r="F3070" s="178"/>
      <c r="G3070" s="178"/>
      <c r="H3070" s="178"/>
      <c r="I3070" s="55" t="str">
        <f>IF(F3070="","",VLOOKUP(LEFT(F3070,5),'Technikai cellák'!B:C,2,0))</f>
        <v/>
      </c>
      <c r="J3070" s="55" t="str">
        <f>IF(F3070="","",VLOOKUP(I3070,'Technikai cellák'!$C$1:$D$12,2,0))</f>
        <v/>
      </c>
      <c r="K3070" s="179"/>
      <c r="L3070" s="67" t="str">
        <f t="shared" si="930"/>
        <v/>
      </c>
      <c r="M3070" s="68">
        <f t="shared" si="931"/>
        <v>0</v>
      </c>
      <c r="N3070" s="66">
        <f t="shared" si="932"/>
        <v>0</v>
      </c>
      <c r="O3070" s="152"/>
      <c r="P3070" s="172">
        <f t="shared" si="929"/>
        <v>0</v>
      </c>
      <c r="Q3070" s="69">
        <f t="shared" si="933"/>
        <v>0</v>
      </c>
      <c r="R3070" s="62">
        <f t="shared" si="934"/>
        <v>0</v>
      </c>
      <c r="S3070" s="153"/>
      <c r="T3070" s="118" t="str">
        <f t="shared" si="935"/>
        <v/>
      </c>
      <c r="U3070" s="154"/>
      <c r="V3070" s="154"/>
      <c r="W3070" s="154"/>
      <c r="X3070" s="154"/>
      <c r="Y3070" s="154"/>
      <c r="Z3070" s="154"/>
      <c r="AA3070" s="154"/>
      <c r="AB3070" s="154"/>
      <c r="AC3070" s="154"/>
      <c r="AD3070" s="154"/>
      <c r="AE3070" s="154"/>
      <c r="AF3070" s="154"/>
      <c r="AG3070" s="63">
        <f t="shared" si="936"/>
        <v>0</v>
      </c>
      <c r="AH3070" s="56">
        <f t="shared" si="937"/>
        <v>0</v>
      </c>
      <c r="AI3070" s="56">
        <f t="shared" si="938"/>
        <v>0</v>
      </c>
      <c r="AJ3070" s="56">
        <f t="shared" si="939"/>
        <v>0</v>
      </c>
      <c r="AK3070" s="56">
        <f t="shared" si="940"/>
        <v>0</v>
      </c>
      <c r="AL3070" s="56">
        <f t="shared" si="941"/>
        <v>0</v>
      </c>
      <c r="AM3070" s="56">
        <f t="shared" si="942"/>
        <v>0</v>
      </c>
      <c r="AN3070" s="56">
        <f t="shared" si="943"/>
        <v>0</v>
      </c>
      <c r="AO3070" s="56">
        <f t="shared" si="944"/>
        <v>0</v>
      </c>
      <c r="AP3070" s="56">
        <f t="shared" si="945"/>
        <v>0</v>
      </c>
      <c r="AQ3070" s="56">
        <f t="shared" si="946"/>
        <v>0</v>
      </c>
      <c r="AR3070" s="86">
        <f t="shared" si="947"/>
        <v>0</v>
      </c>
    </row>
    <row r="3071" spans="1:44" x14ac:dyDescent="0.25">
      <c r="A3071" s="178"/>
      <c r="B3071" s="55" t="str">
        <f>_xlfn.IFNA(VLOOKUP(A3071,'Ajánlatkérő(k) adatai'!$B$4:$C$205,2,0),"")</f>
        <v/>
      </c>
      <c r="C3071" s="178"/>
      <c r="D3071" s="55" t="str">
        <f>_xlfn.IFNA(VLOOKUP(C3071,'Számlafizető(k) adatai'!$C$4:$D$203,2,0),"")</f>
        <v/>
      </c>
      <c r="E3071" s="55" t="str">
        <f>_xlfn.IFNA(VLOOKUP(C3071,'Számlafizető(k) adatai'!$C$4:$M$203,11,0),"")</f>
        <v/>
      </c>
      <c r="F3071" s="178"/>
      <c r="G3071" s="178"/>
      <c r="H3071" s="178"/>
      <c r="I3071" s="55" t="str">
        <f>IF(F3071="","",VLOOKUP(LEFT(F3071,5),'Technikai cellák'!B:C,2,0))</f>
        <v/>
      </c>
      <c r="J3071" s="55" t="str">
        <f>IF(F3071="","",VLOOKUP(I3071,'Technikai cellák'!$C$1:$D$12,2,0))</f>
        <v/>
      </c>
      <c r="K3071" s="179"/>
      <c r="L3071" s="67" t="str">
        <f t="shared" si="930"/>
        <v/>
      </c>
      <c r="M3071" s="68">
        <f t="shared" si="931"/>
        <v>0</v>
      </c>
      <c r="N3071" s="66">
        <f t="shared" si="932"/>
        <v>0</v>
      </c>
      <c r="O3071" s="152"/>
      <c r="P3071" s="172">
        <f t="shared" si="929"/>
        <v>0</v>
      </c>
      <c r="Q3071" s="69">
        <f t="shared" si="933"/>
        <v>0</v>
      </c>
      <c r="R3071" s="62">
        <f t="shared" si="934"/>
        <v>0</v>
      </c>
      <c r="S3071" s="153"/>
      <c r="T3071" s="118" t="str">
        <f t="shared" si="935"/>
        <v/>
      </c>
      <c r="U3071" s="154"/>
      <c r="V3071" s="154"/>
      <c r="W3071" s="154"/>
      <c r="X3071" s="154"/>
      <c r="Y3071" s="154"/>
      <c r="Z3071" s="154"/>
      <c r="AA3071" s="154"/>
      <c r="AB3071" s="154"/>
      <c r="AC3071" s="154"/>
      <c r="AD3071" s="154"/>
      <c r="AE3071" s="154"/>
      <c r="AF3071" s="154"/>
      <c r="AG3071" s="63">
        <f t="shared" si="936"/>
        <v>0</v>
      </c>
      <c r="AH3071" s="56">
        <f t="shared" si="937"/>
        <v>0</v>
      </c>
      <c r="AI3071" s="56">
        <f t="shared" si="938"/>
        <v>0</v>
      </c>
      <c r="AJ3071" s="56">
        <f t="shared" si="939"/>
        <v>0</v>
      </c>
      <c r="AK3071" s="56">
        <f t="shared" si="940"/>
        <v>0</v>
      </c>
      <c r="AL3071" s="56">
        <f t="shared" si="941"/>
        <v>0</v>
      </c>
      <c r="AM3071" s="56">
        <f t="shared" si="942"/>
        <v>0</v>
      </c>
      <c r="AN3071" s="56">
        <f t="shared" si="943"/>
        <v>0</v>
      </c>
      <c r="AO3071" s="56">
        <f t="shared" si="944"/>
        <v>0</v>
      </c>
      <c r="AP3071" s="56">
        <f t="shared" si="945"/>
        <v>0</v>
      </c>
      <c r="AQ3071" s="56">
        <f t="shared" si="946"/>
        <v>0</v>
      </c>
      <c r="AR3071" s="86">
        <f t="shared" si="947"/>
        <v>0</v>
      </c>
    </row>
    <row r="3072" spans="1:44" x14ac:dyDescent="0.25">
      <c r="A3072" s="178"/>
      <c r="B3072" s="55" t="str">
        <f>_xlfn.IFNA(VLOOKUP(A3072,'Ajánlatkérő(k) adatai'!$B$4:$C$205,2,0),"")</f>
        <v/>
      </c>
      <c r="C3072" s="178"/>
      <c r="D3072" s="55" t="str">
        <f>_xlfn.IFNA(VLOOKUP(C3072,'Számlafizető(k) adatai'!$C$4:$D$203,2,0),"")</f>
        <v/>
      </c>
      <c r="E3072" s="55" t="str">
        <f>_xlfn.IFNA(VLOOKUP(C3072,'Számlafizető(k) adatai'!$C$4:$M$203,11,0),"")</f>
        <v/>
      </c>
      <c r="F3072" s="178"/>
      <c r="G3072" s="178"/>
      <c r="H3072" s="178"/>
      <c r="I3072" s="55" t="str">
        <f>IF(F3072="","",VLOOKUP(LEFT(F3072,5),'Technikai cellák'!B:C,2,0))</f>
        <v/>
      </c>
      <c r="J3072" s="55" t="str">
        <f>IF(F3072="","",VLOOKUP(I3072,'Technikai cellák'!$C$1:$D$12,2,0))</f>
        <v/>
      </c>
      <c r="K3072" s="179"/>
      <c r="L3072" s="67" t="str">
        <f t="shared" si="930"/>
        <v/>
      </c>
      <c r="M3072" s="68">
        <f t="shared" si="931"/>
        <v>0</v>
      </c>
      <c r="N3072" s="66">
        <f t="shared" si="932"/>
        <v>0</v>
      </c>
      <c r="O3072" s="152"/>
      <c r="P3072" s="172">
        <f t="shared" si="929"/>
        <v>0</v>
      </c>
      <c r="Q3072" s="69">
        <f t="shared" si="933"/>
        <v>0</v>
      </c>
      <c r="R3072" s="62">
        <f t="shared" si="934"/>
        <v>0</v>
      </c>
      <c r="S3072" s="153"/>
      <c r="T3072" s="118" t="str">
        <f t="shared" si="935"/>
        <v/>
      </c>
      <c r="U3072" s="154"/>
      <c r="V3072" s="154"/>
      <c r="W3072" s="154"/>
      <c r="X3072" s="154"/>
      <c r="Y3072" s="154"/>
      <c r="Z3072" s="154"/>
      <c r="AA3072" s="154"/>
      <c r="AB3072" s="154"/>
      <c r="AC3072" s="154"/>
      <c r="AD3072" s="154"/>
      <c r="AE3072" s="154"/>
      <c r="AF3072" s="154"/>
      <c r="AG3072" s="63">
        <f t="shared" si="936"/>
        <v>0</v>
      </c>
      <c r="AH3072" s="56">
        <f t="shared" si="937"/>
        <v>0</v>
      </c>
      <c r="AI3072" s="56">
        <f t="shared" si="938"/>
        <v>0</v>
      </c>
      <c r="AJ3072" s="56">
        <f t="shared" si="939"/>
        <v>0</v>
      </c>
      <c r="AK3072" s="56">
        <f t="shared" si="940"/>
        <v>0</v>
      </c>
      <c r="AL3072" s="56">
        <f t="shared" si="941"/>
        <v>0</v>
      </c>
      <c r="AM3072" s="56">
        <f t="shared" si="942"/>
        <v>0</v>
      </c>
      <c r="AN3072" s="56">
        <f t="shared" si="943"/>
        <v>0</v>
      </c>
      <c r="AO3072" s="56">
        <f t="shared" si="944"/>
        <v>0</v>
      </c>
      <c r="AP3072" s="56">
        <f t="shared" si="945"/>
        <v>0</v>
      </c>
      <c r="AQ3072" s="56">
        <f t="shared" si="946"/>
        <v>0</v>
      </c>
      <c r="AR3072" s="86">
        <f t="shared" si="947"/>
        <v>0</v>
      </c>
    </row>
    <row r="3073" spans="1:44" x14ac:dyDescent="0.25">
      <c r="A3073" s="178"/>
      <c r="B3073" s="55" t="str">
        <f>_xlfn.IFNA(VLOOKUP(A3073,'Ajánlatkérő(k) adatai'!$B$4:$C$205,2,0),"")</f>
        <v/>
      </c>
      <c r="C3073" s="178"/>
      <c r="D3073" s="55" t="str">
        <f>_xlfn.IFNA(VLOOKUP(C3073,'Számlafizető(k) adatai'!$C$4:$D$203,2,0),"")</f>
        <v/>
      </c>
      <c r="E3073" s="55" t="str">
        <f>_xlfn.IFNA(VLOOKUP(C3073,'Számlafizető(k) adatai'!$C$4:$M$203,11,0),"")</f>
        <v/>
      </c>
      <c r="F3073" s="178"/>
      <c r="G3073" s="178"/>
      <c r="H3073" s="178"/>
      <c r="I3073" s="55" t="str">
        <f>IF(F3073="","",VLOOKUP(LEFT(F3073,5),'Technikai cellák'!B:C,2,0))</f>
        <v/>
      </c>
      <c r="J3073" s="55" t="str">
        <f>IF(F3073="","",VLOOKUP(I3073,'Technikai cellák'!$C$1:$D$12,2,0))</f>
        <v/>
      </c>
      <c r="K3073" s="179"/>
      <c r="L3073" s="67" t="str">
        <f t="shared" si="930"/>
        <v/>
      </c>
      <c r="M3073" s="68">
        <f t="shared" si="931"/>
        <v>0</v>
      </c>
      <c r="N3073" s="66">
        <f t="shared" si="932"/>
        <v>0</v>
      </c>
      <c r="O3073" s="152"/>
      <c r="P3073" s="172">
        <f t="shared" si="929"/>
        <v>0</v>
      </c>
      <c r="Q3073" s="69">
        <f t="shared" si="933"/>
        <v>0</v>
      </c>
      <c r="R3073" s="62">
        <f t="shared" si="934"/>
        <v>0</v>
      </c>
      <c r="S3073" s="153"/>
      <c r="T3073" s="118" t="str">
        <f t="shared" si="935"/>
        <v/>
      </c>
      <c r="U3073" s="154"/>
      <c r="V3073" s="154"/>
      <c r="W3073" s="154"/>
      <c r="X3073" s="154"/>
      <c r="Y3073" s="154"/>
      <c r="Z3073" s="154"/>
      <c r="AA3073" s="154"/>
      <c r="AB3073" s="154"/>
      <c r="AC3073" s="154"/>
      <c r="AD3073" s="154"/>
      <c r="AE3073" s="154"/>
      <c r="AF3073" s="154"/>
      <c r="AG3073" s="63">
        <f t="shared" si="936"/>
        <v>0</v>
      </c>
      <c r="AH3073" s="56">
        <f t="shared" si="937"/>
        <v>0</v>
      </c>
      <c r="AI3073" s="56">
        <f t="shared" si="938"/>
        <v>0</v>
      </c>
      <c r="AJ3073" s="56">
        <f t="shared" si="939"/>
        <v>0</v>
      </c>
      <c r="AK3073" s="56">
        <f t="shared" si="940"/>
        <v>0</v>
      </c>
      <c r="AL3073" s="56">
        <f t="shared" si="941"/>
        <v>0</v>
      </c>
      <c r="AM3073" s="56">
        <f t="shared" si="942"/>
        <v>0</v>
      </c>
      <c r="AN3073" s="56">
        <f t="shared" si="943"/>
        <v>0</v>
      </c>
      <c r="AO3073" s="56">
        <f t="shared" si="944"/>
        <v>0</v>
      </c>
      <c r="AP3073" s="56">
        <f t="shared" si="945"/>
        <v>0</v>
      </c>
      <c r="AQ3073" s="56">
        <f t="shared" si="946"/>
        <v>0</v>
      </c>
      <c r="AR3073" s="86">
        <f t="shared" si="947"/>
        <v>0</v>
      </c>
    </row>
    <row r="3074" spans="1:44" x14ac:dyDescent="0.25">
      <c r="A3074" s="178"/>
      <c r="B3074" s="55" t="str">
        <f>_xlfn.IFNA(VLOOKUP(A3074,'Ajánlatkérő(k) adatai'!$B$4:$C$205,2,0),"")</f>
        <v/>
      </c>
      <c r="C3074" s="178"/>
      <c r="D3074" s="55" t="str">
        <f>_xlfn.IFNA(VLOOKUP(C3074,'Számlafizető(k) adatai'!$C$4:$D$203,2,0),"")</f>
        <v/>
      </c>
      <c r="E3074" s="55" t="str">
        <f>_xlfn.IFNA(VLOOKUP(C3074,'Számlafizető(k) adatai'!$C$4:$M$203,11,0),"")</f>
        <v/>
      </c>
      <c r="F3074" s="178"/>
      <c r="G3074" s="178"/>
      <c r="H3074" s="178"/>
      <c r="I3074" s="55" t="str">
        <f>IF(F3074="","",VLOOKUP(LEFT(F3074,5),'Technikai cellák'!B:C,2,0))</f>
        <v/>
      </c>
      <c r="J3074" s="55" t="str">
        <f>IF(F3074="","",VLOOKUP(I3074,'Technikai cellák'!$C$1:$D$12,2,0))</f>
        <v/>
      </c>
      <c r="K3074" s="179"/>
      <c r="L3074" s="67" t="str">
        <f t="shared" si="930"/>
        <v/>
      </c>
      <c r="M3074" s="68">
        <f t="shared" si="931"/>
        <v>0</v>
      </c>
      <c r="N3074" s="66">
        <f t="shared" si="932"/>
        <v>0</v>
      </c>
      <c r="O3074" s="152"/>
      <c r="P3074" s="172">
        <f t="shared" si="929"/>
        <v>0</v>
      </c>
      <c r="Q3074" s="69">
        <f t="shared" si="933"/>
        <v>0</v>
      </c>
      <c r="R3074" s="62">
        <f t="shared" si="934"/>
        <v>0</v>
      </c>
      <c r="S3074" s="153"/>
      <c r="T3074" s="118" t="str">
        <f t="shared" si="935"/>
        <v/>
      </c>
      <c r="U3074" s="154"/>
      <c r="V3074" s="154"/>
      <c r="W3074" s="154"/>
      <c r="X3074" s="154"/>
      <c r="Y3074" s="154"/>
      <c r="Z3074" s="154"/>
      <c r="AA3074" s="154"/>
      <c r="AB3074" s="154"/>
      <c r="AC3074" s="154"/>
      <c r="AD3074" s="154"/>
      <c r="AE3074" s="154"/>
      <c r="AF3074" s="154"/>
      <c r="AG3074" s="63">
        <f t="shared" si="936"/>
        <v>0</v>
      </c>
      <c r="AH3074" s="56">
        <f t="shared" si="937"/>
        <v>0</v>
      </c>
      <c r="AI3074" s="56">
        <f t="shared" si="938"/>
        <v>0</v>
      </c>
      <c r="AJ3074" s="56">
        <f t="shared" si="939"/>
        <v>0</v>
      </c>
      <c r="AK3074" s="56">
        <f t="shared" si="940"/>
        <v>0</v>
      </c>
      <c r="AL3074" s="56">
        <f t="shared" si="941"/>
        <v>0</v>
      </c>
      <c r="AM3074" s="56">
        <f t="shared" si="942"/>
        <v>0</v>
      </c>
      <c r="AN3074" s="56">
        <f t="shared" si="943"/>
        <v>0</v>
      </c>
      <c r="AO3074" s="56">
        <f t="shared" si="944"/>
        <v>0</v>
      </c>
      <c r="AP3074" s="56">
        <f t="shared" si="945"/>
        <v>0</v>
      </c>
      <c r="AQ3074" s="56">
        <f t="shared" si="946"/>
        <v>0</v>
      </c>
      <c r="AR3074" s="86">
        <f t="shared" si="947"/>
        <v>0</v>
      </c>
    </row>
    <row r="3075" spans="1:44" x14ac:dyDescent="0.25">
      <c r="A3075" s="178"/>
      <c r="B3075" s="55" t="str">
        <f>_xlfn.IFNA(VLOOKUP(A3075,'Ajánlatkérő(k) adatai'!$B$4:$C$205,2,0),"")</f>
        <v/>
      </c>
      <c r="C3075" s="178"/>
      <c r="D3075" s="55" t="str">
        <f>_xlfn.IFNA(VLOOKUP(C3075,'Számlafizető(k) adatai'!$C$4:$D$203,2,0),"")</f>
        <v/>
      </c>
      <c r="E3075" s="55" t="str">
        <f>_xlfn.IFNA(VLOOKUP(C3075,'Számlafizető(k) adatai'!$C$4:$M$203,11,0),"")</f>
        <v/>
      </c>
      <c r="F3075" s="178"/>
      <c r="G3075" s="178"/>
      <c r="H3075" s="178"/>
      <c r="I3075" s="55" t="str">
        <f>IF(F3075="","",VLOOKUP(LEFT(F3075,5),'Technikai cellák'!B:C,2,0))</f>
        <v/>
      </c>
      <c r="J3075" s="55" t="str">
        <f>IF(F3075="","",VLOOKUP(I3075,'Technikai cellák'!$C$1:$D$12,2,0))</f>
        <v/>
      </c>
      <c r="K3075" s="179"/>
      <c r="L3075" s="67" t="str">
        <f t="shared" si="930"/>
        <v/>
      </c>
      <c r="M3075" s="68">
        <f t="shared" si="931"/>
        <v>0</v>
      </c>
      <c r="N3075" s="66">
        <f t="shared" si="932"/>
        <v>0</v>
      </c>
      <c r="O3075" s="152"/>
      <c r="P3075" s="172">
        <f t="shared" si="929"/>
        <v>0</v>
      </c>
      <c r="Q3075" s="69">
        <f t="shared" si="933"/>
        <v>0</v>
      </c>
      <c r="R3075" s="62">
        <f t="shared" si="934"/>
        <v>0</v>
      </c>
      <c r="S3075" s="153"/>
      <c r="T3075" s="118" t="str">
        <f t="shared" si="935"/>
        <v/>
      </c>
      <c r="U3075" s="154"/>
      <c r="V3075" s="154"/>
      <c r="W3075" s="154"/>
      <c r="X3075" s="154"/>
      <c r="Y3075" s="154"/>
      <c r="Z3075" s="154"/>
      <c r="AA3075" s="154"/>
      <c r="AB3075" s="154"/>
      <c r="AC3075" s="154"/>
      <c r="AD3075" s="154"/>
      <c r="AE3075" s="154"/>
      <c r="AF3075" s="154"/>
      <c r="AG3075" s="63">
        <f t="shared" si="936"/>
        <v>0</v>
      </c>
      <c r="AH3075" s="56">
        <f t="shared" si="937"/>
        <v>0</v>
      </c>
      <c r="AI3075" s="56">
        <f t="shared" si="938"/>
        <v>0</v>
      </c>
      <c r="AJ3075" s="56">
        <f t="shared" si="939"/>
        <v>0</v>
      </c>
      <c r="AK3075" s="56">
        <f t="shared" si="940"/>
        <v>0</v>
      </c>
      <c r="AL3075" s="56">
        <f t="shared" si="941"/>
        <v>0</v>
      </c>
      <c r="AM3075" s="56">
        <f t="shared" si="942"/>
        <v>0</v>
      </c>
      <c r="AN3075" s="56">
        <f t="shared" si="943"/>
        <v>0</v>
      </c>
      <c r="AO3075" s="56">
        <f t="shared" si="944"/>
        <v>0</v>
      </c>
      <c r="AP3075" s="56">
        <f t="shared" si="945"/>
        <v>0</v>
      </c>
      <c r="AQ3075" s="56">
        <f t="shared" si="946"/>
        <v>0</v>
      </c>
      <c r="AR3075" s="86">
        <f t="shared" si="947"/>
        <v>0</v>
      </c>
    </row>
    <row r="3076" spans="1:44" x14ac:dyDescent="0.25">
      <c r="A3076" s="178"/>
      <c r="B3076" s="55" t="str">
        <f>_xlfn.IFNA(VLOOKUP(A3076,'Ajánlatkérő(k) adatai'!$B$4:$C$205,2,0),"")</f>
        <v/>
      </c>
      <c r="C3076" s="178"/>
      <c r="D3076" s="55" t="str">
        <f>_xlfn.IFNA(VLOOKUP(C3076,'Számlafizető(k) adatai'!$C$4:$D$203,2,0),"")</f>
        <v/>
      </c>
      <c r="E3076" s="55" t="str">
        <f>_xlfn.IFNA(VLOOKUP(C3076,'Számlafizető(k) adatai'!$C$4:$M$203,11,0),"")</f>
        <v/>
      </c>
      <c r="F3076" s="178"/>
      <c r="G3076" s="178"/>
      <c r="H3076" s="178"/>
      <c r="I3076" s="55" t="str">
        <f>IF(F3076="","",VLOOKUP(LEFT(F3076,5),'Technikai cellák'!B:C,2,0))</f>
        <v/>
      </c>
      <c r="J3076" s="55" t="str">
        <f>IF(F3076="","",VLOOKUP(I3076,'Technikai cellák'!$C$1:$D$12,2,0))</f>
        <v/>
      </c>
      <c r="K3076" s="179"/>
      <c r="L3076" s="67" t="str">
        <f t="shared" si="930"/>
        <v/>
      </c>
      <c r="M3076" s="68">
        <f t="shared" si="931"/>
        <v>0</v>
      </c>
      <c r="N3076" s="66">
        <f t="shared" si="932"/>
        <v>0</v>
      </c>
      <c r="O3076" s="152"/>
      <c r="P3076" s="172">
        <f t="shared" si="929"/>
        <v>0</v>
      </c>
      <c r="Q3076" s="69">
        <f t="shared" si="933"/>
        <v>0</v>
      </c>
      <c r="R3076" s="62">
        <f t="shared" si="934"/>
        <v>0</v>
      </c>
      <c r="S3076" s="153"/>
      <c r="T3076" s="118" t="str">
        <f t="shared" si="935"/>
        <v/>
      </c>
      <c r="U3076" s="154"/>
      <c r="V3076" s="154"/>
      <c r="W3076" s="154"/>
      <c r="X3076" s="154"/>
      <c r="Y3076" s="154"/>
      <c r="Z3076" s="154"/>
      <c r="AA3076" s="154"/>
      <c r="AB3076" s="154"/>
      <c r="AC3076" s="154"/>
      <c r="AD3076" s="154"/>
      <c r="AE3076" s="154"/>
      <c r="AF3076" s="154"/>
      <c r="AG3076" s="63">
        <f t="shared" si="936"/>
        <v>0</v>
      </c>
      <c r="AH3076" s="56">
        <f t="shared" si="937"/>
        <v>0</v>
      </c>
      <c r="AI3076" s="56">
        <f t="shared" si="938"/>
        <v>0</v>
      </c>
      <c r="AJ3076" s="56">
        <f t="shared" si="939"/>
        <v>0</v>
      </c>
      <c r="AK3076" s="56">
        <f t="shared" si="940"/>
        <v>0</v>
      </c>
      <c r="AL3076" s="56">
        <f t="shared" si="941"/>
        <v>0</v>
      </c>
      <c r="AM3076" s="56">
        <f t="shared" si="942"/>
        <v>0</v>
      </c>
      <c r="AN3076" s="56">
        <f t="shared" si="943"/>
        <v>0</v>
      </c>
      <c r="AO3076" s="56">
        <f t="shared" si="944"/>
        <v>0</v>
      </c>
      <c r="AP3076" s="56">
        <f t="shared" si="945"/>
        <v>0</v>
      </c>
      <c r="AQ3076" s="56">
        <f t="shared" si="946"/>
        <v>0</v>
      </c>
      <c r="AR3076" s="86">
        <f t="shared" si="947"/>
        <v>0</v>
      </c>
    </row>
    <row r="3077" spans="1:44" x14ac:dyDescent="0.25">
      <c r="A3077" s="178"/>
      <c r="B3077" s="55" t="str">
        <f>_xlfn.IFNA(VLOOKUP(A3077,'Ajánlatkérő(k) adatai'!$B$4:$C$205,2,0),"")</f>
        <v/>
      </c>
      <c r="C3077" s="178"/>
      <c r="D3077" s="55" t="str">
        <f>_xlfn.IFNA(VLOOKUP(C3077,'Számlafizető(k) adatai'!$C$4:$D$203,2,0),"")</f>
        <v/>
      </c>
      <c r="E3077" s="55" t="str">
        <f>_xlfn.IFNA(VLOOKUP(C3077,'Számlafizető(k) adatai'!$C$4:$M$203,11,0),"")</f>
        <v/>
      </c>
      <c r="F3077" s="178"/>
      <c r="G3077" s="178"/>
      <c r="H3077" s="178"/>
      <c r="I3077" s="55" t="str">
        <f>IF(F3077="","",VLOOKUP(LEFT(F3077,5),'Technikai cellák'!B:C,2,0))</f>
        <v/>
      </c>
      <c r="J3077" s="55" t="str">
        <f>IF(F3077="","",VLOOKUP(I3077,'Technikai cellák'!$C$1:$D$12,2,0))</f>
        <v/>
      </c>
      <c r="K3077" s="179"/>
      <c r="L3077" s="67" t="str">
        <f t="shared" si="930"/>
        <v/>
      </c>
      <c r="M3077" s="68">
        <f t="shared" si="931"/>
        <v>0</v>
      </c>
      <c r="N3077" s="66">
        <f t="shared" si="932"/>
        <v>0</v>
      </c>
      <c r="O3077" s="152"/>
      <c r="P3077" s="172">
        <f t="shared" si="929"/>
        <v>0</v>
      </c>
      <c r="Q3077" s="69">
        <f t="shared" si="933"/>
        <v>0</v>
      </c>
      <c r="R3077" s="62">
        <f t="shared" si="934"/>
        <v>0</v>
      </c>
      <c r="S3077" s="153"/>
      <c r="T3077" s="118" t="str">
        <f t="shared" si="935"/>
        <v/>
      </c>
      <c r="U3077" s="154"/>
      <c r="V3077" s="154"/>
      <c r="W3077" s="154"/>
      <c r="X3077" s="154"/>
      <c r="Y3077" s="154"/>
      <c r="Z3077" s="154"/>
      <c r="AA3077" s="154"/>
      <c r="AB3077" s="154"/>
      <c r="AC3077" s="154"/>
      <c r="AD3077" s="154"/>
      <c r="AE3077" s="154"/>
      <c r="AF3077" s="154"/>
      <c r="AG3077" s="63">
        <f t="shared" si="936"/>
        <v>0</v>
      </c>
      <c r="AH3077" s="56">
        <f t="shared" si="937"/>
        <v>0</v>
      </c>
      <c r="AI3077" s="56">
        <f t="shared" si="938"/>
        <v>0</v>
      </c>
      <c r="AJ3077" s="56">
        <f t="shared" si="939"/>
        <v>0</v>
      </c>
      <c r="AK3077" s="56">
        <f t="shared" si="940"/>
        <v>0</v>
      </c>
      <c r="AL3077" s="56">
        <f t="shared" si="941"/>
        <v>0</v>
      </c>
      <c r="AM3077" s="56">
        <f t="shared" si="942"/>
        <v>0</v>
      </c>
      <c r="AN3077" s="56">
        <f t="shared" si="943"/>
        <v>0</v>
      </c>
      <c r="AO3077" s="56">
        <f t="shared" si="944"/>
        <v>0</v>
      </c>
      <c r="AP3077" s="56">
        <f t="shared" si="945"/>
        <v>0</v>
      </c>
      <c r="AQ3077" s="56">
        <f t="shared" si="946"/>
        <v>0</v>
      </c>
      <c r="AR3077" s="86">
        <f t="shared" si="947"/>
        <v>0</v>
      </c>
    </row>
    <row r="3078" spans="1:44" x14ac:dyDescent="0.25">
      <c r="A3078" s="178"/>
      <c r="B3078" s="55" t="str">
        <f>_xlfn.IFNA(VLOOKUP(A3078,'Ajánlatkérő(k) adatai'!$B$4:$C$205,2,0),"")</f>
        <v/>
      </c>
      <c r="C3078" s="178"/>
      <c r="D3078" s="55" t="str">
        <f>_xlfn.IFNA(VLOOKUP(C3078,'Számlafizető(k) adatai'!$C$4:$D$203,2,0),"")</f>
        <v/>
      </c>
      <c r="E3078" s="55" t="str">
        <f>_xlfn.IFNA(VLOOKUP(C3078,'Számlafizető(k) adatai'!$C$4:$M$203,11,0),"")</f>
        <v/>
      </c>
      <c r="F3078" s="178"/>
      <c r="G3078" s="178"/>
      <c r="H3078" s="178"/>
      <c r="I3078" s="55" t="str">
        <f>IF(F3078="","",VLOOKUP(LEFT(F3078,5),'Technikai cellák'!B:C,2,0))</f>
        <v/>
      </c>
      <c r="J3078" s="55" t="str">
        <f>IF(F3078="","",VLOOKUP(I3078,'Technikai cellák'!$C$1:$D$12,2,0))</f>
        <v/>
      </c>
      <c r="K3078" s="179"/>
      <c r="L3078" s="67" t="str">
        <f t="shared" si="930"/>
        <v/>
      </c>
      <c r="M3078" s="68">
        <f t="shared" si="931"/>
        <v>0</v>
      </c>
      <c r="N3078" s="66">
        <f t="shared" si="932"/>
        <v>0</v>
      </c>
      <c r="O3078" s="152"/>
      <c r="P3078" s="172">
        <f t="shared" si="929"/>
        <v>0</v>
      </c>
      <c r="Q3078" s="69">
        <f t="shared" si="933"/>
        <v>0</v>
      </c>
      <c r="R3078" s="62">
        <f t="shared" si="934"/>
        <v>0</v>
      </c>
      <c r="S3078" s="153"/>
      <c r="T3078" s="118" t="str">
        <f t="shared" si="935"/>
        <v/>
      </c>
      <c r="U3078" s="154"/>
      <c r="V3078" s="154"/>
      <c r="W3078" s="154"/>
      <c r="X3078" s="154"/>
      <c r="Y3078" s="154"/>
      <c r="Z3078" s="154"/>
      <c r="AA3078" s="154"/>
      <c r="AB3078" s="154"/>
      <c r="AC3078" s="154"/>
      <c r="AD3078" s="154"/>
      <c r="AE3078" s="154"/>
      <c r="AF3078" s="154"/>
      <c r="AG3078" s="63">
        <f t="shared" si="936"/>
        <v>0</v>
      </c>
      <c r="AH3078" s="56">
        <f t="shared" si="937"/>
        <v>0</v>
      </c>
      <c r="AI3078" s="56">
        <f t="shared" si="938"/>
        <v>0</v>
      </c>
      <c r="AJ3078" s="56">
        <f t="shared" si="939"/>
        <v>0</v>
      </c>
      <c r="AK3078" s="56">
        <f t="shared" si="940"/>
        <v>0</v>
      </c>
      <c r="AL3078" s="56">
        <f t="shared" si="941"/>
        <v>0</v>
      </c>
      <c r="AM3078" s="56">
        <f t="shared" si="942"/>
        <v>0</v>
      </c>
      <c r="AN3078" s="56">
        <f t="shared" si="943"/>
        <v>0</v>
      </c>
      <c r="AO3078" s="56">
        <f t="shared" si="944"/>
        <v>0</v>
      </c>
      <c r="AP3078" s="56">
        <f t="shared" si="945"/>
        <v>0</v>
      </c>
      <c r="AQ3078" s="56">
        <f t="shared" si="946"/>
        <v>0</v>
      </c>
      <c r="AR3078" s="86">
        <f t="shared" si="947"/>
        <v>0</v>
      </c>
    </row>
    <row r="3079" spans="1:44" x14ac:dyDescent="0.25">
      <c r="A3079" s="178"/>
      <c r="B3079" s="55" t="str">
        <f>_xlfn.IFNA(VLOOKUP(A3079,'Ajánlatkérő(k) adatai'!$B$4:$C$205,2,0),"")</f>
        <v/>
      </c>
      <c r="C3079" s="178"/>
      <c r="D3079" s="55" t="str">
        <f>_xlfn.IFNA(VLOOKUP(C3079,'Számlafizető(k) adatai'!$C$4:$D$203,2,0),"")</f>
        <v/>
      </c>
      <c r="E3079" s="55" t="str">
        <f>_xlfn.IFNA(VLOOKUP(C3079,'Számlafizető(k) adatai'!$C$4:$M$203,11,0),"")</f>
        <v/>
      </c>
      <c r="F3079" s="178"/>
      <c r="G3079" s="178"/>
      <c r="H3079" s="178"/>
      <c r="I3079" s="55" t="str">
        <f>IF(F3079="","",VLOOKUP(LEFT(F3079,5),'Technikai cellák'!B:C,2,0))</f>
        <v/>
      </c>
      <c r="J3079" s="55" t="str">
        <f>IF(F3079="","",VLOOKUP(I3079,'Technikai cellák'!$C$1:$D$12,2,0))</f>
        <v/>
      </c>
      <c r="K3079" s="179"/>
      <c r="L3079" s="67" t="str">
        <f t="shared" si="930"/>
        <v/>
      </c>
      <c r="M3079" s="68">
        <f t="shared" si="931"/>
        <v>0</v>
      </c>
      <c r="N3079" s="66">
        <f t="shared" si="932"/>
        <v>0</v>
      </c>
      <c r="O3079" s="152"/>
      <c r="P3079" s="172">
        <f t="shared" si="929"/>
        <v>0</v>
      </c>
      <c r="Q3079" s="69">
        <f t="shared" si="933"/>
        <v>0</v>
      </c>
      <c r="R3079" s="62">
        <f t="shared" si="934"/>
        <v>0</v>
      </c>
      <c r="S3079" s="153"/>
      <c r="T3079" s="118" t="str">
        <f t="shared" si="935"/>
        <v/>
      </c>
      <c r="U3079" s="154"/>
      <c r="V3079" s="154"/>
      <c r="W3079" s="154"/>
      <c r="X3079" s="154"/>
      <c r="Y3079" s="154"/>
      <c r="Z3079" s="154"/>
      <c r="AA3079" s="154"/>
      <c r="AB3079" s="154"/>
      <c r="AC3079" s="154"/>
      <c r="AD3079" s="154"/>
      <c r="AE3079" s="154"/>
      <c r="AF3079" s="154"/>
      <c r="AG3079" s="63">
        <f t="shared" si="936"/>
        <v>0</v>
      </c>
      <c r="AH3079" s="56">
        <f t="shared" si="937"/>
        <v>0</v>
      </c>
      <c r="AI3079" s="56">
        <f t="shared" si="938"/>
        <v>0</v>
      </c>
      <c r="AJ3079" s="56">
        <f t="shared" si="939"/>
        <v>0</v>
      </c>
      <c r="AK3079" s="56">
        <f t="shared" si="940"/>
        <v>0</v>
      </c>
      <c r="AL3079" s="56">
        <f t="shared" si="941"/>
        <v>0</v>
      </c>
      <c r="AM3079" s="56">
        <f t="shared" si="942"/>
        <v>0</v>
      </c>
      <c r="AN3079" s="56">
        <f t="shared" si="943"/>
        <v>0</v>
      </c>
      <c r="AO3079" s="56">
        <f t="shared" si="944"/>
        <v>0</v>
      </c>
      <c r="AP3079" s="56">
        <f t="shared" si="945"/>
        <v>0</v>
      </c>
      <c r="AQ3079" s="56">
        <f t="shared" si="946"/>
        <v>0</v>
      </c>
      <c r="AR3079" s="86">
        <f t="shared" si="947"/>
        <v>0</v>
      </c>
    </row>
    <row r="3080" spans="1:44" x14ac:dyDescent="0.25">
      <c r="A3080" s="178"/>
      <c r="B3080" s="55" t="str">
        <f>_xlfn.IFNA(VLOOKUP(A3080,'Ajánlatkérő(k) adatai'!$B$4:$C$205,2,0),"")</f>
        <v/>
      </c>
      <c r="C3080" s="178"/>
      <c r="D3080" s="55" t="str">
        <f>_xlfn.IFNA(VLOOKUP(C3080,'Számlafizető(k) adatai'!$C$4:$D$203,2,0),"")</f>
        <v/>
      </c>
      <c r="E3080" s="55" t="str">
        <f>_xlfn.IFNA(VLOOKUP(C3080,'Számlafizető(k) adatai'!$C$4:$M$203,11,0),"")</f>
        <v/>
      </c>
      <c r="F3080" s="178"/>
      <c r="G3080" s="178"/>
      <c r="H3080" s="178"/>
      <c r="I3080" s="55" t="str">
        <f>IF(F3080="","",VLOOKUP(LEFT(F3080,5),'Technikai cellák'!B:C,2,0))</f>
        <v/>
      </c>
      <c r="J3080" s="55" t="str">
        <f>IF(F3080="","",VLOOKUP(I3080,'Technikai cellák'!$C$1:$D$12,2,0))</f>
        <v/>
      </c>
      <c r="K3080" s="179"/>
      <c r="L3080" s="67" t="str">
        <f t="shared" si="930"/>
        <v/>
      </c>
      <c r="M3080" s="68">
        <f t="shared" si="931"/>
        <v>0</v>
      </c>
      <c r="N3080" s="66">
        <f t="shared" si="932"/>
        <v>0</v>
      </c>
      <c r="O3080" s="152"/>
      <c r="P3080" s="172">
        <f t="shared" si="929"/>
        <v>0</v>
      </c>
      <c r="Q3080" s="69">
        <f t="shared" si="933"/>
        <v>0</v>
      </c>
      <c r="R3080" s="62">
        <f t="shared" si="934"/>
        <v>0</v>
      </c>
      <c r="S3080" s="153"/>
      <c r="T3080" s="118" t="str">
        <f t="shared" si="935"/>
        <v/>
      </c>
      <c r="U3080" s="154"/>
      <c r="V3080" s="154"/>
      <c r="W3080" s="154"/>
      <c r="X3080" s="154"/>
      <c r="Y3080" s="154"/>
      <c r="Z3080" s="154"/>
      <c r="AA3080" s="154"/>
      <c r="AB3080" s="154"/>
      <c r="AC3080" s="154"/>
      <c r="AD3080" s="154"/>
      <c r="AE3080" s="154"/>
      <c r="AF3080" s="154"/>
      <c r="AG3080" s="63">
        <f t="shared" si="936"/>
        <v>0</v>
      </c>
      <c r="AH3080" s="56">
        <f t="shared" si="937"/>
        <v>0</v>
      </c>
      <c r="AI3080" s="56">
        <f t="shared" si="938"/>
        <v>0</v>
      </c>
      <c r="AJ3080" s="56">
        <f t="shared" si="939"/>
        <v>0</v>
      </c>
      <c r="AK3080" s="56">
        <f t="shared" si="940"/>
        <v>0</v>
      </c>
      <c r="AL3080" s="56">
        <f t="shared" si="941"/>
        <v>0</v>
      </c>
      <c r="AM3080" s="56">
        <f t="shared" si="942"/>
        <v>0</v>
      </c>
      <c r="AN3080" s="56">
        <f t="shared" si="943"/>
        <v>0</v>
      </c>
      <c r="AO3080" s="56">
        <f t="shared" si="944"/>
        <v>0</v>
      </c>
      <c r="AP3080" s="56">
        <f t="shared" si="945"/>
        <v>0</v>
      </c>
      <c r="AQ3080" s="56">
        <f t="shared" si="946"/>
        <v>0</v>
      </c>
      <c r="AR3080" s="86">
        <f t="shared" si="947"/>
        <v>0</v>
      </c>
    </row>
    <row r="3081" spans="1:44" x14ac:dyDescent="0.25">
      <c r="A3081" s="178"/>
      <c r="B3081" s="55" t="str">
        <f>_xlfn.IFNA(VLOOKUP(A3081,'Ajánlatkérő(k) adatai'!$B$4:$C$205,2,0),"")</f>
        <v/>
      </c>
      <c r="C3081" s="178"/>
      <c r="D3081" s="55" t="str">
        <f>_xlfn.IFNA(VLOOKUP(C3081,'Számlafizető(k) adatai'!$C$4:$D$203,2,0),"")</f>
        <v/>
      </c>
      <c r="E3081" s="55" t="str">
        <f>_xlfn.IFNA(VLOOKUP(C3081,'Számlafizető(k) adatai'!$C$4:$M$203,11,0),"")</f>
        <v/>
      </c>
      <c r="F3081" s="178"/>
      <c r="G3081" s="178"/>
      <c r="H3081" s="178"/>
      <c r="I3081" s="55" t="str">
        <f>IF(F3081="","",VLOOKUP(LEFT(F3081,5),'Technikai cellák'!B:C,2,0))</f>
        <v/>
      </c>
      <c r="J3081" s="55" t="str">
        <f>IF(F3081="","",VLOOKUP(I3081,'Technikai cellák'!$C$1:$D$12,2,0))</f>
        <v/>
      </c>
      <c r="K3081" s="179"/>
      <c r="L3081" s="67" t="str">
        <f t="shared" si="930"/>
        <v/>
      </c>
      <c r="M3081" s="68">
        <f t="shared" si="931"/>
        <v>0</v>
      </c>
      <c r="N3081" s="66">
        <f t="shared" si="932"/>
        <v>0</v>
      </c>
      <c r="O3081" s="152"/>
      <c r="P3081" s="172">
        <f t="shared" si="929"/>
        <v>0</v>
      </c>
      <c r="Q3081" s="69">
        <f t="shared" si="933"/>
        <v>0</v>
      </c>
      <c r="R3081" s="62">
        <f t="shared" si="934"/>
        <v>0</v>
      </c>
      <c r="S3081" s="153"/>
      <c r="T3081" s="118" t="str">
        <f t="shared" si="935"/>
        <v/>
      </c>
      <c r="U3081" s="154"/>
      <c r="V3081" s="154"/>
      <c r="W3081" s="154"/>
      <c r="X3081" s="154"/>
      <c r="Y3081" s="154"/>
      <c r="Z3081" s="154"/>
      <c r="AA3081" s="154"/>
      <c r="AB3081" s="154"/>
      <c r="AC3081" s="154"/>
      <c r="AD3081" s="154"/>
      <c r="AE3081" s="154"/>
      <c r="AF3081" s="154"/>
      <c r="AG3081" s="63">
        <f t="shared" si="936"/>
        <v>0</v>
      </c>
      <c r="AH3081" s="56">
        <f t="shared" si="937"/>
        <v>0</v>
      </c>
      <c r="AI3081" s="56">
        <f t="shared" si="938"/>
        <v>0</v>
      </c>
      <c r="AJ3081" s="56">
        <f t="shared" si="939"/>
        <v>0</v>
      </c>
      <c r="AK3081" s="56">
        <f t="shared" si="940"/>
        <v>0</v>
      </c>
      <c r="AL3081" s="56">
        <f t="shared" si="941"/>
        <v>0</v>
      </c>
      <c r="AM3081" s="56">
        <f t="shared" si="942"/>
        <v>0</v>
      </c>
      <c r="AN3081" s="56">
        <f t="shared" si="943"/>
        <v>0</v>
      </c>
      <c r="AO3081" s="56">
        <f t="shared" si="944"/>
        <v>0</v>
      </c>
      <c r="AP3081" s="56">
        <f t="shared" si="945"/>
        <v>0</v>
      </c>
      <c r="AQ3081" s="56">
        <f t="shared" si="946"/>
        <v>0</v>
      </c>
      <c r="AR3081" s="86">
        <f t="shared" si="947"/>
        <v>0</v>
      </c>
    </row>
    <row r="3082" spans="1:44" x14ac:dyDescent="0.25">
      <c r="A3082" s="178"/>
      <c r="B3082" s="55" t="str">
        <f>_xlfn.IFNA(VLOOKUP(A3082,'Ajánlatkérő(k) adatai'!$B$4:$C$205,2,0),"")</f>
        <v/>
      </c>
      <c r="C3082" s="178"/>
      <c r="D3082" s="55" t="str">
        <f>_xlfn.IFNA(VLOOKUP(C3082,'Számlafizető(k) adatai'!$C$4:$D$203,2,0),"")</f>
        <v/>
      </c>
      <c r="E3082" s="55" t="str">
        <f>_xlfn.IFNA(VLOOKUP(C3082,'Számlafizető(k) adatai'!$C$4:$M$203,11,0),"")</f>
        <v/>
      </c>
      <c r="F3082" s="178"/>
      <c r="G3082" s="178"/>
      <c r="H3082" s="178"/>
      <c r="I3082" s="55" t="str">
        <f>IF(F3082="","",VLOOKUP(LEFT(F3082,5),'Technikai cellák'!B:C,2,0))</f>
        <v/>
      </c>
      <c r="J3082" s="55" t="str">
        <f>IF(F3082="","",VLOOKUP(I3082,'Technikai cellák'!$C$1:$D$12,2,0))</f>
        <v/>
      </c>
      <c r="K3082" s="179"/>
      <c r="L3082" s="67" t="str">
        <f t="shared" si="930"/>
        <v/>
      </c>
      <c r="M3082" s="68">
        <f t="shared" si="931"/>
        <v>0</v>
      </c>
      <c r="N3082" s="66">
        <f t="shared" si="932"/>
        <v>0</v>
      </c>
      <c r="O3082" s="152"/>
      <c r="P3082" s="172">
        <f t="shared" si="929"/>
        <v>0</v>
      </c>
      <c r="Q3082" s="69">
        <f t="shared" si="933"/>
        <v>0</v>
      </c>
      <c r="R3082" s="62">
        <f t="shared" si="934"/>
        <v>0</v>
      </c>
      <c r="S3082" s="153"/>
      <c r="T3082" s="118" t="str">
        <f t="shared" si="935"/>
        <v/>
      </c>
      <c r="U3082" s="154"/>
      <c r="V3082" s="154"/>
      <c r="W3082" s="154"/>
      <c r="X3082" s="154"/>
      <c r="Y3082" s="154"/>
      <c r="Z3082" s="154"/>
      <c r="AA3082" s="154"/>
      <c r="AB3082" s="154"/>
      <c r="AC3082" s="154"/>
      <c r="AD3082" s="154"/>
      <c r="AE3082" s="154"/>
      <c r="AF3082" s="154"/>
      <c r="AG3082" s="63">
        <f t="shared" si="936"/>
        <v>0</v>
      </c>
      <c r="AH3082" s="56">
        <f t="shared" si="937"/>
        <v>0</v>
      </c>
      <c r="AI3082" s="56">
        <f t="shared" si="938"/>
        <v>0</v>
      </c>
      <c r="AJ3082" s="56">
        <f t="shared" si="939"/>
        <v>0</v>
      </c>
      <c r="AK3082" s="56">
        <f t="shared" si="940"/>
        <v>0</v>
      </c>
      <c r="AL3082" s="56">
        <f t="shared" si="941"/>
        <v>0</v>
      </c>
      <c r="AM3082" s="56">
        <f t="shared" si="942"/>
        <v>0</v>
      </c>
      <c r="AN3082" s="56">
        <f t="shared" si="943"/>
        <v>0</v>
      </c>
      <c r="AO3082" s="56">
        <f t="shared" si="944"/>
        <v>0</v>
      </c>
      <c r="AP3082" s="56">
        <f t="shared" si="945"/>
        <v>0</v>
      </c>
      <c r="AQ3082" s="56">
        <f t="shared" si="946"/>
        <v>0</v>
      </c>
      <c r="AR3082" s="86">
        <f t="shared" si="947"/>
        <v>0</v>
      </c>
    </row>
    <row r="3083" spans="1:44" x14ac:dyDescent="0.25">
      <c r="A3083" s="178"/>
      <c r="B3083" s="55" t="str">
        <f>_xlfn.IFNA(VLOOKUP(A3083,'Ajánlatkérő(k) adatai'!$B$4:$C$205,2,0),"")</f>
        <v/>
      </c>
      <c r="C3083" s="178"/>
      <c r="D3083" s="55" t="str">
        <f>_xlfn.IFNA(VLOOKUP(C3083,'Számlafizető(k) adatai'!$C$4:$D$203,2,0),"")</f>
        <v/>
      </c>
      <c r="E3083" s="55" t="str">
        <f>_xlfn.IFNA(VLOOKUP(C3083,'Számlafizető(k) adatai'!$C$4:$M$203,11,0),"")</f>
        <v/>
      </c>
      <c r="F3083" s="178"/>
      <c r="G3083" s="178"/>
      <c r="H3083" s="178"/>
      <c r="I3083" s="55" t="str">
        <f>IF(F3083="","",VLOOKUP(LEFT(F3083,5),'Technikai cellák'!B:C,2,0))</f>
        <v/>
      </c>
      <c r="J3083" s="55" t="str">
        <f>IF(F3083="","",VLOOKUP(I3083,'Technikai cellák'!$C$1:$D$12,2,0))</f>
        <v/>
      </c>
      <c r="K3083" s="179"/>
      <c r="L3083" s="67" t="str">
        <f t="shared" si="930"/>
        <v/>
      </c>
      <c r="M3083" s="68">
        <f t="shared" si="931"/>
        <v>0</v>
      </c>
      <c r="N3083" s="66">
        <f t="shared" si="932"/>
        <v>0</v>
      </c>
      <c r="O3083" s="152"/>
      <c r="P3083" s="172">
        <f t="shared" si="929"/>
        <v>0</v>
      </c>
      <c r="Q3083" s="69">
        <f t="shared" si="933"/>
        <v>0</v>
      </c>
      <c r="R3083" s="62">
        <f t="shared" si="934"/>
        <v>0</v>
      </c>
      <c r="S3083" s="153"/>
      <c r="T3083" s="118" t="str">
        <f t="shared" si="935"/>
        <v/>
      </c>
      <c r="U3083" s="154"/>
      <c r="V3083" s="154"/>
      <c r="W3083" s="154"/>
      <c r="X3083" s="154"/>
      <c r="Y3083" s="154"/>
      <c r="Z3083" s="154"/>
      <c r="AA3083" s="154"/>
      <c r="AB3083" s="154"/>
      <c r="AC3083" s="154"/>
      <c r="AD3083" s="154"/>
      <c r="AE3083" s="154"/>
      <c r="AF3083" s="154"/>
      <c r="AG3083" s="63">
        <f t="shared" si="936"/>
        <v>0</v>
      </c>
      <c r="AH3083" s="56">
        <f t="shared" si="937"/>
        <v>0</v>
      </c>
      <c r="AI3083" s="56">
        <f t="shared" si="938"/>
        <v>0</v>
      </c>
      <c r="AJ3083" s="56">
        <f t="shared" si="939"/>
        <v>0</v>
      </c>
      <c r="AK3083" s="56">
        <f t="shared" si="940"/>
        <v>0</v>
      </c>
      <c r="AL3083" s="56">
        <f t="shared" si="941"/>
        <v>0</v>
      </c>
      <c r="AM3083" s="56">
        <f t="shared" si="942"/>
        <v>0</v>
      </c>
      <c r="AN3083" s="56">
        <f t="shared" si="943"/>
        <v>0</v>
      </c>
      <c r="AO3083" s="56">
        <f t="shared" si="944"/>
        <v>0</v>
      </c>
      <c r="AP3083" s="56">
        <f t="shared" si="945"/>
        <v>0</v>
      </c>
      <c r="AQ3083" s="56">
        <f t="shared" si="946"/>
        <v>0</v>
      </c>
      <c r="AR3083" s="86">
        <f t="shared" si="947"/>
        <v>0</v>
      </c>
    </row>
    <row r="3084" spans="1:44" x14ac:dyDescent="0.25">
      <c r="A3084" s="178"/>
      <c r="B3084" s="55" t="str">
        <f>_xlfn.IFNA(VLOOKUP(A3084,'Ajánlatkérő(k) adatai'!$B$4:$C$205,2,0),"")</f>
        <v/>
      </c>
      <c r="C3084" s="178"/>
      <c r="D3084" s="55" t="str">
        <f>_xlfn.IFNA(VLOOKUP(C3084,'Számlafizető(k) adatai'!$C$4:$D$203,2,0),"")</f>
        <v/>
      </c>
      <c r="E3084" s="55" t="str">
        <f>_xlfn.IFNA(VLOOKUP(C3084,'Számlafizető(k) adatai'!$C$4:$M$203,11,0),"")</f>
        <v/>
      </c>
      <c r="F3084" s="178"/>
      <c r="G3084" s="178"/>
      <c r="H3084" s="178"/>
      <c r="I3084" s="55" t="str">
        <f>IF(F3084="","",VLOOKUP(LEFT(F3084,5),'Technikai cellák'!B:C,2,0))</f>
        <v/>
      </c>
      <c r="J3084" s="55" t="str">
        <f>IF(F3084="","",VLOOKUP(I3084,'Technikai cellák'!$C$1:$D$12,2,0))</f>
        <v/>
      </c>
      <c r="K3084" s="179"/>
      <c r="L3084" s="67" t="str">
        <f t="shared" si="930"/>
        <v/>
      </c>
      <c r="M3084" s="68">
        <f t="shared" si="931"/>
        <v>0</v>
      </c>
      <c r="N3084" s="66">
        <f t="shared" si="932"/>
        <v>0</v>
      </c>
      <c r="O3084" s="152"/>
      <c r="P3084" s="172">
        <f t="shared" si="929"/>
        <v>0</v>
      </c>
      <c r="Q3084" s="69">
        <f t="shared" si="933"/>
        <v>0</v>
      </c>
      <c r="R3084" s="62">
        <f t="shared" si="934"/>
        <v>0</v>
      </c>
      <c r="S3084" s="153"/>
      <c r="T3084" s="118" t="str">
        <f t="shared" si="935"/>
        <v/>
      </c>
      <c r="U3084" s="154"/>
      <c r="V3084" s="154"/>
      <c r="W3084" s="154"/>
      <c r="X3084" s="154"/>
      <c r="Y3084" s="154"/>
      <c r="Z3084" s="154"/>
      <c r="AA3084" s="154"/>
      <c r="AB3084" s="154"/>
      <c r="AC3084" s="154"/>
      <c r="AD3084" s="154"/>
      <c r="AE3084" s="154"/>
      <c r="AF3084" s="154"/>
      <c r="AG3084" s="63">
        <f t="shared" si="936"/>
        <v>0</v>
      </c>
      <c r="AH3084" s="56">
        <f t="shared" si="937"/>
        <v>0</v>
      </c>
      <c r="AI3084" s="56">
        <f t="shared" si="938"/>
        <v>0</v>
      </c>
      <c r="AJ3084" s="56">
        <f t="shared" si="939"/>
        <v>0</v>
      </c>
      <c r="AK3084" s="56">
        <f t="shared" si="940"/>
        <v>0</v>
      </c>
      <c r="AL3084" s="56">
        <f t="shared" si="941"/>
        <v>0</v>
      </c>
      <c r="AM3084" s="56">
        <f t="shared" si="942"/>
        <v>0</v>
      </c>
      <c r="AN3084" s="56">
        <f t="shared" si="943"/>
        <v>0</v>
      </c>
      <c r="AO3084" s="56">
        <f t="shared" si="944"/>
        <v>0</v>
      </c>
      <c r="AP3084" s="56">
        <f t="shared" si="945"/>
        <v>0</v>
      </c>
      <c r="AQ3084" s="56">
        <f t="shared" si="946"/>
        <v>0</v>
      </c>
      <c r="AR3084" s="86">
        <f t="shared" si="947"/>
        <v>0</v>
      </c>
    </row>
    <row r="3085" spans="1:44" x14ac:dyDescent="0.25">
      <c r="A3085" s="178"/>
      <c r="B3085" s="55" t="str">
        <f>_xlfn.IFNA(VLOOKUP(A3085,'Ajánlatkérő(k) adatai'!$B$4:$C$205,2,0),"")</f>
        <v/>
      </c>
      <c r="C3085" s="178"/>
      <c r="D3085" s="55" t="str">
        <f>_xlfn.IFNA(VLOOKUP(C3085,'Számlafizető(k) adatai'!$C$4:$D$203,2,0),"")</f>
        <v/>
      </c>
      <c r="E3085" s="55" t="str">
        <f>_xlfn.IFNA(VLOOKUP(C3085,'Számlafizető(k) adatai'!$C$4:$M$203,11,0),"")</f>
        <v/>
      </c>
      <c r="F3085" s="178"/>
      <c r="G3085" s="178"/>
      <c r="H3085" s="178"/>
      <c r="I3085" s="55" t="str">
        <f>IF(F3085="","",VLOOKUP(LEFT(F3085,5),'Technikai cellák'!B:C,2,0))</f>
        <v/>
      </c>
      <c r="J3085" s="55" t="str">
        <f>IF(F3085="","",VLOOKUP(I3085,'Technikai cellák'!$C$1:$D$12,2,0))</f>
        <v/>
      </c>
      <c r="K3085" s="179"/>
      <c r="L3085" s="67" t="str">
        <f t="shared" si="930"/>
        <v/>
      </c>
      <c r="M3085" s="68">
        <f t="shared" si="931"/>
        <v>0</v>
      </c>
      <c r="N3085" s="66">
        <f t="shared" si="932"/>
        <v>0</v>
      </c>
      <c r="O3085" s="152"/>
      <c r="P3085" s="172">
        <f t="shared" si="929"/>
        <v>0</v>
      </c>
      <c r="Q3085" s="69">
        <f t="shared" si="933"/>
        <v>0</v>
      </c>
      <c r="R3085" s="62">
        <f t="shared" si="934"/>
        <v>0</v>
      </c>
      <c r="S3085" s="153"/>
      <c r="T3085" s="118" t="str">
        <f t="shared" si="935"/>
        <v/>
      </c>
      <c r="U3085" s="154"/>
      <c r="V3085" s="154"/>
      <c r="W3085" s="154"/>
      <c r="X3085" s="154"/>
      <c r="Y3085" s="154"/>
      <c r="Z3085" s="154"/>
      <c r="AA3085" s="154"/>
      <c r="AB3085" s="154"/>
      <c r="AC3085" s="154"/>
      <c r="AD3085" s="154"/>
      <c r="AE3085" s="154"/>
      <c r="AF3085" s="154"/>
      <c r="AG3085" s="63">
        <f t="shared" si="936"/>
        <v>0</v>
      </c>
      <c r="AH3085" s="56">
        <f t="shared" si="937"/>
        <v>0</v>
      </c>
      <c r="AI3085" s="56">
        <f t="shared" si="938"/>
        <v>0</v>
      </c>
      <c r="AJ3085" s="56">
        <f t="shared" si="939"/>
        <v>0</v>
      </c>
      <c r="AK3085" s="56">
        <f t="shared" si="940"/>
        <v>0</v>
      </c>
      <c r="AL3085" s="56">
        <f t="shared" si="941"/>
        <v>0</v>
      </c>
      <c r="AM3085" s="56">
        <f t="shared" si="942"/>
        <v>0</v>
      </c>
      <c r="AN3085" s="56">
        <f t="shared" si="943"/>
        <v>0</v>
      </c>
      <c r="AO3085" s="56">
        <f t="shared" si="944"/>
        <v>0</v>
      </c>
      <c r="AP3085" s="56">
        <f t="shared" si="945"/>
        <v>0</v>
      </c>
      <c r="AQ3085" s="56">
        <f t="shared" si="946"/>
        <v>0</v>
      </c>
      <c r="AR3085" s="86">
        <f t="shared" si="947"/>
        <v>0</v>
      </c>
    </row>
    <row r="3086" spans="1:44" x14ac:dyDescent="0.25">
      <c r="A3086" s="178"/>
      <c r="B3086" s="55" t="str">
        <f>_xlfn.IFNA(VLOOKUP(A3086,'Ajánlatkérő(k) adatai'!$B$4:$C$205,2,0),"")</f>
        <v/>
      </c>
      <c r="C3086" s="178"/>
      <c r="D3086" s="55" t="str">
        <f>_xlfn.IFNA(VLOOKUP(C3086,'Számlafizető(k) adatai'!$C$4:$D$203,2,0),"")</f>
        <v/>
      </c>
      <c r="E3086" s="55" t="str">
        <f>_xlfn.IFNA(VLOOKUP(C3086,'Számlafizető(k) adatai'!$C$4:$M$203,11,0),"")</f>
        <v/>
      </c>
      <c r="F3086" s="178"/>
      <c r="G3086" s="178"/>
      <c r="H3086" s="178"/>
      <c r="I3086" s="55" t="str">
        <f>IF(F3086="","",VLOOKUP(LEFT(F3086,5),'Technikai cellák'!B:C,2,0))</f>
        <v/>
      </c>
      <c r="J3086" s="55" t="str">
        <f>IF(F3086="","",VLOOKUP(I3086,'Technikai cellák'!$C$1:$D$12,2,0))</f>
        <v/>
      </c>
      <c r="K3086" s="179"/>
      <c r="L3086" s="67" t="str">
        <f t="shared" si="930"/>
        <v/>
      </c>
      <c r="M3086" s="68">
        <f t="shared" si="931"/>
        <v>0</v>
      </c>
      <c r="N3086" s="66">
        <f t="shared" si="932"/>
        <v>0</v>
      </c>
      <c r="O3086" s="152"/>
      <c r="P3086" s="172">
        <f t="shared" si="929"/>
        <v>0</v>
      </c>
      <c r="Q3086" s="69">
        <f t="shared" si="933"/>
        <v>0</v>
      </c>
      <c r="R3086" s="62">
        <f t="shared" si="934"/>
        <v>0</v>
      </c>
      <c r="S3086" s="153"/>
      <c r="T3086" s="118" t="str">
        <f t="shared" si="935"/>
        <v/>
      </c>
      <c r="U3086" s="154"/>
      <c r="V3086" s="154"/>
      <c r="W3086" s="154"/>
      <c r="X3086" s="154"/>
      <c r="Y3086" s="154"/>
      <c r="Z3086" s="154"/>
      <c r="AA3086" s="154"/>
      <c r="AB3086" s="154"/>
      <c r="AC3086" s="154"/>
      <c r="AD3086" s="154"/>
      <c r="AE3086" s="154"/>
      <c r="AF3086" s="154"/>
      <c r="AG3086" s="63">
        <f t="shared" si="936"/>
        <v>0</v>
      </c>
      <c r="AH3086" s="56">
        <f t="shared" si="937"/>
        <v>0</v>
      </c>
      <c r="AI3086" s="56">
        <f t="shared" si="938"/>
        <v>0</v>
      </c>
      <c r="AJ3086" s="56">
        <f t="shared" si="939"/>
        <v>0</v>
      </c>
      <c r="AK3086" s="56">
        <f t="shared" si="940"/>
        <v>0</v>
      </c>
      <c r="AL3086" s="56">
        <f t="shared" si="941"/>
        <v>0</v>
      </c>
      <c r="AM3086" s="56">
        <f t="shared" si="942"/>
        <v>0</v>
      </c>
      <c r="AN3086" s="56">
        <f t="shared" si="943"/>
        <v>0</v>
      </c>
      <c r="AO3086" s="56">
        <f t="shared" si="944"/>
        <v>0</v>
      </c>
      <c r="AP3086" s="56">
        <f t="shared" si="945"/>
        <v>0</v>
      </c>
      <c r="AQ3086" s="56">
        <f t="shared" si="946"/>
        <v>0</v>
      </c>
      <c r="AR3086" s="86">
        <f t="shared" si="947"/>
        <v>0</v>
      </c>
    </row>
    <row r="3087" spans="1:44" x14ac:dyDescent="0.25">
      <c r="A3087" s="178"/>
      <c r="B3087" s="55" t="str">
        <f>_xlfn.IFNA(VLOOKUP(A3087,'Ajánlatkérő(k) adatai'!$B$4:$C$205,2,0),"")</f>
        <v/>
      </c>
      <c r="C3087" s="178"/>
      <c r="D3087" s="55" t="str">
        <f>_xlfn.IFNA(VLOOKUP(C3087,'Számlafizető(k) adatai'!$C$4:$D$203,2,0),"")</f>
        <v/>
      </c>
      <c r="E3087" s="55" t="str">
        <f>_xlfn.IFNA(VLOOKUP(C3087,'Számlafizető(k) adatai'!$C$4:$M$203,11,0),"")</f>
        <v/>
      </c>
      <c r="F3087" s="178"/>
      <c r="G3087" s="178"/>
      <c r="H3087" s="178"/>
      <c r="I3087" s="55" t="str">
        <f>IF(F3087="","",VLOOKUP(LEFT(F3087,5),'Technikai cellák'!B:C,2,0))</f>
        <v/>
      </c>
      <c r="J3087" s="55" t="str">
        <f>IF(F3087="","",VLOOKUP(I3087,'Technikai cellák'!$C$1:$D$12,2,0))</f>
        <v/>
      </c>
      <c r="K3087" s="179"/>
      <c r="L3087" s="67" t="str">
        <f t="shared" si="930"/>
        <v/>
      </c>
      <c r="M3087" s="68">
        <f t="shared" si="931"/>
        <v>0</v>
      </c>
      <c r="N3087" s="66">
        <f t="shared" si="932"/>
        <v>0</v>
      </c>
      <c r="O3087" s="152"/>
      <c r="P3087" s="172">
        <f t="shared" si="929"/>
        <v>0</v>
      </c>
      <c r="Q3087" s="69">
        <f t="shared" si="933"/>
        <v>0</v>
      </c>
      <c r="R3087" s="62">
        <f t="shared" si="934"/>
        <v>0</v>
      </c>
      <c r="S3087" s="153"/>
      <c r="T3087" s="118" t="str">
        <f t="shared" si="935"/>
        <v/>
      </c>
      <c r="U3087" s="154"/>
      <c r="V3087" s="154"/>
      <c r="W3087" s="154"/>
      <c r="X3087" s="154"/>
      <c r="Y3087" s="154"/>
      <c r="Z3087" s="154"/>
      <c r="AA3087" s="154"/>
      <c r="AB3087" s="154"/>
      <c r="AC3087" s="154"/>
      <c r="AD3087" s="154"/>
      <c r="AE3087" s="154"/>
      <c r="AF3087" s="154"/>
      <c r="AG3087" s="63">
        <f t="shared" si="936"/>
        <v>0</v>
      </c>
      <c r="AH3087" s="56">
        <f t="shared" si="937"/>
        <v>0</v>
      </c>
      <c r="AI3087" s="56">
        <f t="shared" si="938"/>
        <v>0</v>
      </c>
      <c r="AJ3087" s="56">
        <f t="shared" si="939"/>
        <v>0</v>
      </c>
      <c r="AK3087" s="56">
        <f t="shared" si="940"/>
        <v>0</v>
      </c>
      <c r="AL3087" s="56">
        <f t="shared" si="941"/>
        <v>0</v>
      </c>
      <c r="AM3087" s="56">
        <f t="shared" si="942"/>
        <v>0</v>
      </c>
      <c r="AN3087" s="56">
        <f t="shared" si="943"/>
        <v>0</v>
      </c>
      <c r="AO3087" s="56">
        <f t="shared" si="944"/>
        <v>0</v>
      </c>
      <c r="AP3087" s="56">
        <f t="shared" si="945"/>
        <v>0</v>
      </c>
      <c r="AQ3087" s="56">
        <f t="shared" si="946"/>
        <v>0</v>
      </c>
      <c r="AR3087" s="86">
        <f t="shared" si="947"/>
        <v>0</v>
      </c>
    </row>
    <row r="3088" spans="1:44" x14ac:dyDescent="0.25">
      <c r="A3088" s="178"/>
      <c r="B3088" s="55" t="str">
        <f>_xlfn.IFNA(VLOOKUP(A3088,'Ajánlatkérő(k) adatai'!$B$4:$C$205,2,0),"")</f>
        <v/>
      </c>
      <c r="C3088" s="178"/>
      <c r="D3088" s="55" t="str">
        <f>_xlfn.IFNA(VLOOKUP(C3088,'Számlafizető(k) adatai'!$C$4:$D$203,2,0),"")</f>
        <v/>
      </c>
      <c r="E3088" s="55" t="str">
        <f>_xlfn.IFNA(VLOOKUP(C3088,'Számlafizető(k) adatai'!$C$4:$M$203,11,0),"")</f>
        <v/>
      </c>
      <c r="F3088" s="178"/>
      <c r="G3088" s="178"/>
      <c r="H3088" s="178"/>
      <c r="I3088" s="55" t="str">
        <f>IF(F3088="","",VLOOKUP(LEFT(F3088,5),'Technikai cellák'!B:C,2,0))</f>
        <v/>
      </c>
      <c r="J3088" s="55" t="str">
        <f>IF(F3088="","",VLOOKUP(I3088,'Technikai cellák'!$C$1:$D$12,2,0))</f>
        <v/>
      </c>
      <c r="K3088" s="179"/>
      <c r="L3088" s="67" t="str">
        <f t="shared" si="930"/>
        <v/>
      </c>
      <c r="M3088" s="68">
        <f t="shared" si="931"/>
        <v>0</v>
      </c>
      <c r="N3088" s="66">
        <f t="shared" si="932"/>
        <v>0</v>
      </c>
      <c r="O3088" s="152"/>
      <c r="P3088" s="172">
        <f t="shared" ref="P3088:P3151" si="948">ROUND((IF(K3088&lt;100,0,K3088*$C$7)/$C$8),0)</f>
        <v>0</v>
      </c>
      <c r="Q3088" s="69">
        <f t="shared" si="933"/>
        <v>0</v>
      </c>
      <c r="R3088" s="62">
        <f t="shared" si="934"/>
        <v>0</v>
      </c>
      <c r="S3088" s="153"/>
      <c r="T3088" s="118" t="str">
        <f t="shared" si="935"/>
        <v/>
      </c>
      <c r="U3088" s="154"/>
      <c r="V3088" s="154"/>
      <c r="W3088" s="154"/>
      <c r="X3088" s="154"/>
      <c r="Y3088" s="154"/>
      <c r="Z3088" s="154"/>
      <c r="AA3088" s="154"/>
      <c r="AB3088" s="154"/>
      <c r="AC3088" s="154"/>
      <c r="AD3088" s="154"/>
      <c r="AE3088" s="154"/>
      <c r="AF3088" s="154"/>
      <c r="AG3088" s="63">
        <f t="shared" si="936"/>
        <v>0</v>
      </c>
      <c r="AH3088" s="56">
        <f t="shared" si="937"/>
        <v>0</v>
      </c>
      <c r="AI3088" s="56">
        <f t="shared" si="938"/>
        <v>0</v>
      </c>
      <c r="AJ3088" s="56">
        <f t="shared" si="939"/>
        <v>0</v>
      </c>
      <c r="AK3088" s="56">
        <f t="shared" si="940"/>
        <v>0</v>
      </c>
      <c r="AL3088" s="56">
        <f t="shared" si="941"/>
        <v>0</v>
      </c>
      <c r="AM3088" s="56">
        <f t="shared" si="942"/>
        <v>0</v>
      </c>
      <c r="AN3088" s="56">
        <f t="shared" si="943"/>
        <v>0</v>
      </c>
      <c r="AO3088" s="56">
        <f t="shared" si="944"/>
        <v>0</v>
      </c>
      <c r="AP3088" s="56">
        <f t="shared" si="945"/>
        <v>0</v>
      </c>
      <c r="AQ3088" s="56">
        <f t="shared" si="946"/>
        <v>0</v>
      </c>
      <c r="AR3088" s="86">
        <f t="shared" si="947"/>
        <v>0</v>
      </c>
    </row>
    <row r="3089" spans="1:44" x14ac:dyDescent="0.25">
      <c r="A3089" s="178"/>
      <c r="B3089" s="55" t="str">
        <f>_xlfn.IFNA(VLOOKUP(A3089,'Ajánlatkérő(k) adatai'!$B$4:$C$205,2,0),"")</f>
        <v/>
      </c>
      <c r="C3089" s="178"/>
      <c r="D3089" s="55" t="str">
        <f>_xlfn.IFNA(VLOOKUP(C3089,'Számlafizető(k) adatai'!$C$4:$D$203,2,0),"")</f>
        <v/>
      </c>
      <c r="E3089" s="55" t="str">
        <f>_xlfn.IFNA(VLOOKUP(C3089,'Számlafizető(k) adatai'!$C$4:$M$203,11,0),"")</f>
        <v/>
      </c>
      <c r="F3089" s="178"/>
      <c r="G3089" s="178"/>
      <c r="H3089" s="178"/>
      <c r="I3089" s="55" t="str">
        <f>IF(F3089="","",VLOOKUP(LEFT(F3089,5),'Technikai cellák'!B:C,2,0))</f>
        <v/>
      </c>
      <c r="J3089" s="55" t="str">
        <f>IF(F3089="","",VLOOKUP(I3089,'Technikai cellák'!$C$1:$D$12,2,0))</f>
        <v/>
      </c>
      <c r="K3089" s="179"/>
      <c r="L3089" s="67" t="str">
        <f t="shared" si="930"/>
        <v/>
      </c>
      <c r="M3089" s="68">
        <f t="shared" si="931"/>
        <v>0</v>
      </c>
      <c r="N3089" s="66">
        <f t="shared" si="932"/>
        <v>0</v>
      </c>
      <c r="O3089" s="152"/>
      <c r="P3089" s="172">
        <f t="shared" si="948"/>
        <v>0</v>
      </c>
      <c r="Q3089" s="69">
        <f t="shared" si="933"/>
        <v>0</v>
      </c>
      <c r="R3089" s="62">
        <f t="shared" si="934"/>
        <v>0</v>
      </c>
      <c r="S3089" s="153"/>
      <c r="T3089" s="118" t="str">
        <f t="shared" si="935"/>
        <v/>
      </c>
      <c r="U3089" s="154"/>
      <c r="V3089" s="154"/>
      <c r="W3089" s="154"/>
      <c r="X3089" s="154"/>
      <c r="Y3089" s="154"/>
      <c r="Z3089" s="154"/>
      <c r="AA3089" s="154"/>
      <c r="AB3089" s="154"/>
      <c r="AC3089" s="154"/>
      <c r="AD3089" s="154"/>
      <c r="AE3089" s="154"/>
      <c r="AF3089" s="154"/>
      <c r="AG3089" s="63">
        <f t="shared" si="936"/>
        <v>0</v>
      </c>
      <c r="AH3089" s="56">
        <f t="shared" si="937"/>
        <v>0</v>
      </c>
      <c r="AI3089" s="56">
        <f t="shared" si="938"/>
        <v>0</v>
      </c>
      <c r="AJ3089" s="56">
        <f t="shared" si="939"/>
        <v>0</v>
      </c>
      <c r="AK3089" s="56">
        <f t="shared" si="940"/>
        <v>0</v>
      </c>
      <c r="AL3089" s="56">
        <f t="shared" si="941"/>
        <v>0</v>
      </c>
      <c r="AM3089" s="56">
        <f t="shared" si="942"/>
        <v>0</v>
      </c>
      <c r="AN3089" s="56">
        <f t="shared" si="943"/>
        <v>0</v>
      </c>
      <c r="AO3089" s="56">
        <f t="shared" si="944"/>
        <v>0</v>
      </c>
      <c r="AP3089" s="56">
        <f t="shared" si="945"/>
        <v>0</v>
      </c>
      <c r="AQ3089" s="56">
        <f t="shared" si="946"/>
        <v>0</v>
      </c>
      <c r="AR3089" s="86">
        <f t="shared" si="947"/>
        <v>0</v>
      </c>
    </row>
    <row r="3090" spans="1:44" x14ac:dyDescent="0.25">
      <c r="A3090" s="178"/>
      <c r="B3090" s="55" t="str">
        <f>_xlfn.IFNA(VLOOKUP(A3090,'Ajánlatkérő(k) adatai'!$B$4:$C$205,2,0),"")</f>
        <v/>
      </c>
      <c r="C3090" s="178"/>
      <c r="D3090" s="55" t="str">
        <f>_xlfn.IFNA(VLOOKUP(C3090,'Számlafizető(k) adatai'!$C$4:$D$203,2,0),"")</f>
        <v/>
      </c>
      <c r="E3090" s="55" t="str">
        <f>_xlfn.IFNA(VLOOKUP(C3090,'Számlafizető(k) adatai'!$C$4:$M$203,11,0),"")</f>
        <v/>
      </c>
      <c r="F3090" s="178"/>
      <c r="G3090" s="178"/>
      <c r="H3090" s="178"/>
      <c r="I3090" s="55" t="str">
        <f>IF(F3090="","",VLOOKUP(LEFT(F3090,5),'Technikai cellák'!B:C,2,0))</f>
        <v/>
      </c>
      <c r="J3090" s="55" t="str">
        <f>IF(F3090="","",VLOOKUP(I3090,'Technikai cellák'!$C$1:$D$12,2,0))</f>
        <v/>
      </c>
      <c r="K3090" s="179"/>
      <c r="L3090" s="67" t="str">
        <f t="shared" si="930"/>
        <v/>
      </c>
      <c r="M3090" s="68">
        <f t="shared" si="931"/>
        <v>0</v>
      </c>
      <c r="N3090" s="66">
        <f t="shared" si="932"/>
        <v>0</v>
      </c>
      <c r="O3090" s="152"/>
      <c r="P3090" s="172">
        <f t="shared" si="948"/>
        <v>0</v>
      </c>
      <c r="Q3090" s="69">
        <f t="shared" si="933"/>
        <v>0</v>
      </c>
      <c r="R3090" s="62">
        <f t="shared" si="934"/>
        <v>0</v>
      </c>
      <c r="S3090" s="153"/>
      <c r="T3090" s="118" t="str">
        <f t="shared" si="935"/>
        <v/>
      </c>
      <c r="U3090" s="154"/>
      <c r="V3090" s="154"/>
      <c r="W3090" s="154"/>
      <c r="X3090" s="154"/>
      <c r="Y3090" s="154"/>
      <c r="Z3090" s="154"/>
      <c r="AA3090" s="154"/>
      <c r="AB3090" s="154"/>
      <c r="AC3090" s="154"/>
      <c r="AD3090" s="154"/>
      <c r="AE3090" s="154"/>
      <c r="AF3090" s="154"/>
      <c r="AG3090" s="63">
        <f t="shared" si="936"/>
        <v>0</v>
      </c>
      <c r="AH3090" s="56">
        <f t="shared" si="937"/>
        <v>0</v>
      </c>
      <c r="AI3090" s="56">
        <f t="shared" si="938"/>
        <v>0</v>
      </c>
      <c r="AJ3090" s="56">
        <f t="shared" si="939"/>
        <v>0</v>
      </c>
      <c r="AK3090" s="56">
        <f t="shared" si="940"/>
        <v>0</v>
      </c>
      <c r="AL3090" s="56">
        <f t="shared" si="941"/>
        <v>0</v>
      </c>
      <c r="AM3090" s="56">
        <f t="shared" si="942"/>
        <v>0</v>
      </c>
      <c r="AN3090" s="56">
        <f t="shared" si="943"/>
        <v>0</v>
      </c>
      <c r="AO3090" s="56">
        <f t="shared" si="944"/>
        <v>0</v>
      </c>
      <c r="AP3090" s="56">
        <f t="shared" si="945"/>
        <v>0</v>
      </c>
      <c r="AQ3090" s="56">
        <f t="shared" si="946"/>
        <v>0</v>
      </c>
      <c r="AR3090" s="86">
        <f t="shared" si="947"/>
        <v>0</v>
      </c>
    </row>
    <row r="3091" spans="1:44" x14ac:dyDescent="0.25">
      <c r="A3091" s="178"/>
      <c r="B3091" s="55" t="str">
        <f>_xlfn.IFNA(VLOOKUP(A3091,'Ajánlatkérő(k) adatai'!$B$4:$C$205,2,0),"")</f>
        <v/>
      </c>
      <c r="C3091" s="178"/>
      <c r="D3091" s="55" t="str">
        <f>_xlfn.IFNA(VLOOKUP(C3091,'Számlafizető(k) adatai'!$C$4:$D$203,2,0),"")</f>
        <v/>
      </c>
      <c r="E3091" s="55" t="str">
        <f>_xlfn.IFNA(VLOOKUP(C3091,'Számlafizető(k) adatai'!$C$4:$M$203,11,0),"")</f>
        <v/>
      </c>
      <c r="F3091" s="178"/>
      <c r="G3091" s="178"/>
      <c r="H3091" s="178"/>
      <c r="I3091" s="55" t="str">
        <f>IF(F3091="","",VLOOKUP(LEFT(F3091,5),'Technikai cellák'!B:C,2,0))</f>
        <v/>
      </c>
      <c r="J3091" s="55" t="str">
        <f>IF(F3091="","",VLOOKUP(I3091,'Technikai cellák'!$C$1:$D$12,2,0))</f>
        <v/>
      </c>
      <c r="K3091" s="179"/>
      <c r="L3091" s="67" t="str">
        <f t="shared" si="930"/>
        <v/>
      </c>
      <c r="M3091" s="68">
        <f t="shared" si="931"/>
        <v>0</v>
      </c>
      <c r="N3091" s="66">
        <f t="shared" si="932"/>
        <v>0</v>
      </c>
      <c r="O3091" s="152"/>
      <c r="P3091" s="172">
        <f t="shared" si="948"/>
        <v>0</v>
      </c>
      <c r="Q3091" s="69">
        <f t="shared" si="933"/>
        <v>0</v>
      </c>
      <c r="R3091" s="62">
        <f t="shared" si="934"/>
        <v>0</v>
      </c>
      <c r="S3091" s="153"/>
      <c r="T3091" s="118" t="str">
        <f t="shared" si="935"/>
        <v/>
      </c>
      <c r="U3091" s="154"/>
      <c r="V3091" s="154"/>
      <c r="W3091" s="154"/>
      <c r="X3091" s="154"/>
      <c r="Y3091" s="154"/>
      <c r="Z3091" s="154"/>
      <c r="AA3091" s="154"/>
      <c r="AB3091" s="154"/>
      <c r="AC3091" s="154"/>
      <c r="AD3091" s="154"/>
      <c r="AE3091" s="154"/>
      <c r="AF3091" s="154"/>
      <c r="AG3091" s="63">
        <f t="shared" si="936"/>
        <v>0</v>
      </c>
      <c r="AH3091" s="56">
        <f t="shared" si="937"/>
        <v>0</v>
      </c>
      <c r="AI3091" s="56">
        <f t="shared" si="938"/>
        <v>0</v>
      </c>
      <c r="AJ3091" s="56">
        <f t="shared" si="939"/>
        <v>0</v>
      </c>
      <c r="AK3091" s="56">
        <f t="shared" si="940"/>
        <v>0</v>
      </c>
      <c r="AL3091" s="56">
        <f t="shared" si="941"/>
        <v>0</v>
      </c>
      <c r="AM3091" s="56">
        <f t="shared" si="942"/>
        <v>0</v>
      </c>
      <c r="AN3091" s="56">
        <f t="shared" si="943"/>
        <v>0</v>
      </c>
      <c r="AO3091" s="56">
        <f t="shared" si="944"/>
        <v>0</v>
      </c>
      <c r="AP3091" s="56">
        <f t="shared" si="945"/>
        <v>0</v>
      </c>
      <c r="AQ3091" s="56">
        <f t="shared" si="946"/>
        <v>0</v>
      </c>
      <c r="AR3091" s="86">
        <f t="shared" si="947"/>
        <v>0</v>
      </c>
    </row>
    <row r="3092" spans="1:44" x14ac:dyDescent="0.25">
      <c r="A3092" s="178"/>
      <c r="B3092" s="55" t="str">
        <f>_xlfn.IFNA(VLOOKUP(A3092,'Ajánlatkérő(k) adatai'!$B$4:$C$205,2,0),"")</f>
        <v/>
      </c>
      <c r="C3092" s="178"/>
      <c r="D3092" s="55" t="str">
        <f>_xlfn.IFNA(VLOOKUP(C3092,'Számlafizető(k) adatai'!$C$4:$D$203,2,0),"")</f>
        <v/>
      </c>
      <c r="E3092" s="55" t="str">
        <f>_xlfn.IFNA(VLOOKUP(C3092,'Számlafizető(k) adatai'!$C$4:$M$203,11,0),"")</f>
        <v/>
      </c>
      <c r="F3092" s="178"/>
      <c r="G3092" s="178"/>
      <c r="H3092" s="178"/>
      <c r="I3092" s="55" t="str">
        <f>IF(F3092="","",VLOOKUP(LEFT(F3092,5),'Technikai cellák'!B:C,2,0))</f>
        <v/>
      </c>
      <c r="J3092" s="55" t="str">
        <f>IF(F3092="","",VLOOKUP(I3092,'Technikai cellák'!$C$1:$D$12,2,0))</f>
        <v/>
      </c>
      <c r="K3092" s="179"/>
      <c r="L3092" s="67" t="str">
        <f t="shared" si="930"/>
        <v/>
      </c>
      <c r="M3092" s="68">
        <f t="shared" si="931"/>
        <v>0</v>
      </c>
      <c r="N3092" s="66">
        <f t="shared" si="932"/>
        <v>0</v>
      </c>
      <c r="O3092" s="152"/>
      <c r="P3092" s="172">
        <f t="shared" si="948"/>
        <v>0</v>
      </c>
      <c r="Q3092" s="69">
        <f t="shared" si="933"/>
        <v>0</v>
      </c>
      <c r="R3092" s="62">
        <f t="shared" si="934"/>
        <v>0</v>
      </c>
      <c r="S3092" s="153"/>
      <c r="T3092" s="118" t="str">
        <f t="shared" si="935"/>
        <v/>
      </c>
      <c r="U3092" s="154"/>
      <c r="V3092" s="154"/>
      <c r="W3092" s="154"/>
      <c r="X3092" s="154"/>
      <c r="Y3092" s="154"/>
      <c r="Z3092" s="154"/>
      <c r="AA3092" s="154"/>
      <c r="AB3092" s="154"/>
      <c r="AC3092" s="154"/>
      <c r="AD3092" s="154"/>
      <c r="AE3092" s="154"/>
      <c r="AF3092" s="154"/>
      <c r="AG3092" s="63">
        <f t="shared" si="936"/>
        <v>0</v>
      </c>
      <c r="AH3092" s="56">
        <f t="shared" si="937"/>
        <v>0</v>
      </c>
      <c r="AI3092" s="56">
        <f t="shared" si="938"/>
        <v>0</v>
      </c>
      <c r="AJ3092" s="56">
        <f t="shared" si="939"/>
        <v>0</v>
      </c>
      <c r="AK3092" s="56">
        <f t="shared" si="940"/>
        <v>0</v>
      </c>
      <c r="AL3092" s="56">
        <f t="shared" si="941"/>
        <v>0</v>
      </c>
      <c r="AM3092" s="56">
        <f t="shared" si="942"/>
        <v>0</v>
      </c>
      <c r="AN3092" s="56">
        <f t="shared" si="943"/>
        <v>0</v>
      </c>
      <c r="AO3092" s="56">
        <f t="shared" si="944"/>
        <v>0</v>
      </c>
      <c r="AP3092" s="56">
        <f t="shared" si="945"/>
        <v>0</v>
      </c>
      <c r="AQ3092" s="56">
        <f t="shared" si="946"/>
        <v>0</v>
      </c>
      <c r="AR3092" s="86">
        <f t="shared" si="947"/>
        <v>0</v>
      </c>
    </row>
    <row r="3093" spans="1:44" x14ac:dyDescent="0.25">
      <c r="A3093" s="178"/>
      <c r="B3093" s="55" t="str">
        <f>_xlfn.IFNA(VLOOKUP(A3093,'Ajánlatkérő(k) adatai'!$B$4:$C$205,2,0),"")</f>
        <v/>
      </c>
      <c r="C3093" s="178"/>
      <c r="D3093" s="55" t="str">
        <f>_xlfn.IFNA(VLOOKUP(C3093,'Számlafizető(k) adatai'!$C$4:$D$203,2,0),"")</f>
        <v/>
      </c>
      <c r="E3093" s="55" t="str">
        <f>_xlfn.IFNA(VLOOKUP(C3093,'Számlafizető(k) adatai'!$C$4:$M$203,11,0),"")</f>
        <v/>
      </c>
      <c r="F3093" s="178"/>
      <c r="G3093" s="178"/>
      <c r="H3093" s="178"/>
      <c r="I3093" s="55" t="str">
        <f>IF(F3093="","",VLOOKUP(LEFT(F3093,5),'Technikai cellák'!B:C,2,0))</f>
        <v/>
      </c>
      <c r="J3093" s="55" t="str">
        <f>IF(F3093="","",VLOOKUP(I3093,'Technikai cellák'!$C$1:$D$12,2,0))</f>
        <v/>
      </c>
      <c r="K3093" s="179"/>
      <c r="L3093" s="67" t="str">
        <f t="shared" ref="L3093:L3156" si="949">IF(K3093="","",IF(K3093&lt;20,"20 alatti",IF(K3093&lt;100,"20-99",IF(K3093&lt;500,"100-500","500-"))))</f>
        <v/>
      </c>
      <c r="M3093" s="68">
        <f t="shared" ref="M3093:M3156" si="950">ROUND(IF(L3093="20 alatti",K3093*1,0),0)</f>
        <v>0</v>
      </c>
      <c r="N3093" s="66">
        <f t="shared" ref="N3093:N3156" si="951">ROUND(IF(L3093="20-99",K3093*10.5,0),0)</f>
        <v>0</v>
      </c>
      <c r="O3093" s="152"/>
      <c r="P3093" s="172">
        <f t="shared" si="948"/>
        <v>0</v>
      </c>
      <c r="Q3093" s="69">
        <f t="shared" ref="Q3093:Q3156" si="952">ROUND(R3093*$F$10,0)</f>
        <v>0</v>
      </c>
      <c r="R3093" s="62">
        <f t="shared" ref="R3093:R3156" si="953">SUM(AG3093:AR3093)</f>
        <v>0</v>
      </c>
      <c r="S3093" s="153"/>
      <c r="T3093" s="118" t="str">
        <f t="shared" ref="T3093:T3156" si="954">IF(S3093="","",IF((DAYS360(S3093,$C$4,TRUE))/30&lt;0,"",(DAYS360(S3093,$C$4,))/30))</f>
        <v/>
      </c>
      <c r="U3093" s="154"/>
      <c r="V3093" s="154"/>
      <c r="W3093" s="154"/>
      <c r="X3093" s="154"/>
      <c r="Y3093" s="154"/>
      <c r="Z3093" s="154"/>
      <c r="AA3093" s="154"/>
      <c r="AB3093" s="154"/>
      <c r="AC3093" s="154"/>
      <c r="AD3093" s="154"/>
      <c r="AE3093" s="154"/>
      <c r="AF3093" s="154"/>
      <c r="AG3093" s="63">
        <f t="shared" ref="AG3093:AG3156" si="955">ROUND((U3093*$C$7)/$C$8,0)</f>
        <v>0</v>
      </c>
      <c r="AH3093" s="56">
        <f t="shared" ref="AH3093:AH3156" si="956">ROUND((V3093*$C$7)/$C$8,0)</f>
        <v>0</v>
      </c>
      <c r="AI3093" s="56">
        <f t="shared" ref="AI3093:AI3156" si="957">ROUND((W3093*$C$7)/$C$8,0)</f>
        <v>0</v>
      </c>
      <c r="AJ3093" s="56">
        <f t="shared" ref="AJ3093:AJ3156" si="958">ROUND((X3093*$C$7)/$C$8,0)</f>
        <v>0</v>
      </c>
      <c r="AK3093" s="56">
        <f t="shared" ref="AK3093:AK3156" si="959">ROUND((Y3093*$C$7)/$C$8,0)</f>
        <v>0</v>
      </c>
      <c r="AL3093" s="56">
        <f t="shared" ref="AL3093:AL3156" si="960">ROUND((Z3093*$C$7)/$C$8,0)</f>
        <v>0</v>
      </c>
      <c r="AM3093" s="56">
        <f t="shared" ref="AM3093:AM3156" si="961">ROUND((AA3093*$C$7)/$C$8,0)</f>
        <v>0</v>
      </c>
      <c r="AN3093" s="56">
        <f t="shared" ref="AN3093:AN3156" si="962">ROUND((AB3093*$C$7)/$C$8,0)</f>
        <v>0</v>
      </c>
      <c r="AO3093" s="56">
        <f t="shared" ref="AO3093:AO3156" si="963">ROUND((AC3093*$C$7)/$C$8,0)</f>
        <v>0</v>
      </c>
      <c r="AP3093" s="56">
        <f t="shared" ref="AP3093:AP3156" si="964">ROUND((AD3093*$C$7)/$C$8,0)</f>
        <v>0</v>
      </c>
      <c r="AQ3093" s="56">
        <f t="shared" ref="AQ3093:AQ3156" si="965">ROUND((AE3093*$C$7)/$C$8,0)</f>
        <v>0</v>
      </c>
      <c r="AR3093" s="86">
        <f t="shared" ref="AR3093:AR3156" si="966">ROUND((AF3093*$C$7)/$C$8,0)</f>
        <v>0</v>
      </c>
    </row>
    <row r="3094" spans="1:44" x14ac:dyDescent="0.25">
      <c r="A3094" s="178"/>
      <c r="B3094" s="55" t="str">
        <f>_xlfn.IFNA(VLOOKUP(A3094,'Ajánlatkérő(k) adatai'!$B$4:$C$205,2,0),"")</f>
        <v/>
      </c>
      <c r="C3094" s="178"/>
      <c r="D3094" s="55" t="str">
        <f>_xlfn.IFNA(VLOOKUP(C3094,'Számlafizető(k) adatai'!$C$4:$D$203,2,0),"")</f>
        <v/>
      </c>
      <c r="E3094" s="55" t="str">
        <f>_xlfn.IFNA(VLOOKUP(C3094,'Számlafizető(k) adatai'!$C$4:$M$203,11,0),"")</f>
        <v/>
      </c>
      <c r="F3094" s="178"/>
      <c r="G3094" s="178"/>
      <c r="H3094" s="178"/>
      <c r="I3094" s="55" t="str">
        <f>IF(F3094="","",VLOOKUP(LEFT(F3094,5),'Technikai cellák'!B:C,2,0))</f>
        <v/>
      </c>
      <c r="J3094" s="55" t="str">
        <f>IF(F3094="","",VLOOKUP(I3094,'Technikai cellák'!$C$1:$D$12,2,0))</f>
        <v/>
      </c>
      <c r="K3094" s="179"/>
      <c r="L3094" s="67" t="str">
        <f t="shared" si="949"/>
        <v/>
      </c>
      <c r="M3094" s="68">
        <f t="shared" si="950"/>
        <v>0</v>
      </c>
      <c r="N3094" s="66">
        <f t="shared" si="951"/>
        <v>0</v>
      </c>
      <c r="O3094" s="152"/>
      <c r="P3094" s="172">
        <f t="shared" si="948"/>
        <v>0</v>
      </c>
      <c r="Q3094" s="69">
        <f t="shared" si="952"/>
        <v>0</v>
      </c>
      <c r="R3094" s="62">
        <f t="shared" si="953"/>
        <v>0</v>
      </c>
      <c r="S3094" s="153"/>
      <c r="T3094" s="118" t="str">
        <f t="shared" si="954"/>
        <v/>
      </c>
      <c r="U3094" s="154"/>
      <c r="V3094" s="154"/>
      <c r="W3094" s="154"/>
      <c r="X3094" s="154"/>
      <c r="Y3094" s="154"/>
      <c r="Z3094" s="154"/>
      <c r="AA3094" s="154"/>
      <c r="AB3094" s="154"/>
      <c r="AC3094" s="154"/>
      <c r="AD3094" s="154"/>
      <c r="AE3094" s="154"/>
      <c r="AF3094" s="154"/>
      <c r="AG3094" s="63">
        <f t="shared" si="955"/>
        <v>0</v>
      </c>
      <c r="AH3094" s="56">
        <f t="shared" si="956"/>
        <v>0</v>
      </c>
      <c r="AI3094" s="56">
        <f t="shared" si="957"/>
        <v>0</v>
      </c>
      <c r="AJ3094" s="56">
        <f t="shared" si="958"/>
        <v>0</v>
      </c>
      <c r="AK3094" s="56">
        <f t="shared" si="959"/>
        <v>0</v>
      </c>
      <c r="AL3094" s="56">
        <f t="shared" si="960"/>
        <v>0</v>
      </c>
      <c r="AM3094" s="56">
        <f t="shared" si="961"/>
        <v>0</v>
      </c>
      <c r="AN3094" s="56">
        <f t="shared" si="962"/>
        <v>0</v>
      </c>
      <c r="AO3094" s="56">
        <f t="shared" si="963"/>
        <v>0</v>
      </c>
      <c r="AP3094" s="56">
        <f t="shared" si="964"/>
        <v>0</v>
      </c>
      <c r="AQ3094" s="56">
        <f t="shared" si="965"/>
        <v>0</v>
      </c>
      <c r="AR3094" s="86">
        <f t="shared" si="966"/>
        <v>0</v>
      </c>
    </row>
    <row r="3095" spans="1:44" x14ac:dyDescent="0.25">
      <c r="A3095" s="178"/>
      <c r="B3095" s="55" t="str">
        <f>_xlfn.IFNA(VLOOKUP(A3095,'Ajánlatkérő(k) adatai'!$B$4:$C$205,2,0),"")</f>
        <v/>
      </c>
      <c r="C3095" s="178"/>
      <c r="D3095" s="55" t="str">
        <f>_xlfn.IFNA(VLOOKUP(C3095,'Számlafizető(k) adatai'!$C$4:$D$203,2,0),"")</f>
        <v/>
      </c>
      <c r="E3095" s="55" t="str">
        <f>_xlfn.IFNA(VLOOKUP(C3095,'Számlafizető(k) adatai'!$C$4:$M$203,11,0),"")</f>
        <v/>
      </c>
      <c r="F3095" s="178"/>
      <c r="G3095" s="178"/>
      <c r="H3095" s="178"/>
      <c r="I3095" s="55" t="str">
        <f>IF(F3095="","",VLOOKUP(LEFT(F3095,5),'Technikai cellák'!B:C,2,0))</f>
        <v/>
      </c>
      <c r="J3095" s="55" t="str">
        <f>IF(F3095="","",VLOOKUP(I3095,'Technikai cellák'!$C$1:$D$12,2,0))</f>
        <v/>
      </c>
      <c r="K3095" s="179"/>
      <c r="L3095" s="67" t="str">
        <f t="shared" si="949"/>
        <v/>
      </c>
      <c r="M3095" s="68">
        <f t="shared" si="950"/>
        <v>0</v>
      </c>
      <c r="N3095" s="66">
        <f t="shared" si="951"/>
        <v>0</v>
      </c>
      <c r="O3095" s="152"/>
      <c r="P3095" s="172">
        <f t="shared" si="948"/>
        <v>0</v>
      </c>
      <c r="Q3095" s="69">
        <f t="shared" si="952"/>
        <v>0</v>
      </c>
      <c r="R3095" s="62">
        <f t="shared" si="953"/>
        <v>0</v>
      </c>
      <c r="S3095" s="153"/>
      <c r="T3095" s="118" t="str">
        <f t="shared" si="954"/>
        <v/>
      </c>
      <c r="U3095" s="154"/>
      <c r="V3095" s="154"/>
      <c r="W3095" s="154"/>
      <c r="X3095" s="154"/>
      <c r="Y3095" s="154"/>
      <c r="Z3095" s="154"/>
      <c r="AA3095" s="154"/>
      <c r="AB3095" s="154"/>
      <c r="AC3095" s="154"/>
      <c r="AD3095" s="154"/>
      <c r="AE3095" s="154"/>
      <c r="AF3095" s="154"/>
      <c r="AG3095" s="63">
        <f t="shared" si="955"/>
        <v>0</v>
      </c>
      <c r="AH3095" s="56">
        <f t="shared" si="956"/>
        <v>0</v>
      </c>
      <c r="AI3095" s="56">
        <f t="shared" si="957"/>
        <v>0</v>
      </c>
      <c r="AJ3095" s="56">
        <f t="shared" si="958"/>
        <v>0</v>
      </c>
      <c r="AK3095" s="56">
        <f t="shared" si="959"/>
        <v>0</v>
      </c>
      <c r="AL3095" s="56">
        <f t="shared" si="960"/>
        <v>0</v>
      </c>
      <c r="AM3095" s="56">
        <f t="shared" si="961"/>
        <v>0</v>
      </c>
      <c r="AN3095" s="56">
        <f t="shared" si="962"/>
        <v>0</v>
      </c>
      <c r="AO3095" s="56">
        <f t="shared" si="963"/>
        <v>0</v>
      </c>
      <c r="AP3095" s="56">
        <f t="shared" si="964"/>
        <v>0</v>
      </c>
      <c r="AQ3095" s="56">
        <f t="shared" si="965"/>
        <v>0</v>
      </c>
      <c r="AR3095" s="86">
        <f t="shared" si="966"/>
        <v>0</v>
      </c>
    </row>
    <row r="3096" spans="1:44" x14ac:dyDescent="0.25">
      <c r="A3096" s="178"/>
      <c r="B3096" s="55" t="str">
        <f>_xlfn.IFNA(VLOOKUP(A3096,'Ajánlatkérő(k) adatai'!$B$4:$C$205,2,0),"")</f>
        <v/>
      </c>
      <c r="C3096" s="178"/>
      <c r="D3096" s="55" t="str">
        <f>_xlfn.IFNA(VLOOKUP(C3096,'Számlafizető(k) adatai'!$C$4:$D$203,2,0),"")</f>
        <v/>
      </c>
      <c r="E3096" s="55" t="str">
        <f>_xlfn.IFNA(VLOOKUP(C3096,'Számlafizető(k) adatai'!$C$4:$M$203,11,0),"")</f>
        <v/>
      </c>
      <c r="F3096" s="178"/>
      <c r="G3096" s="178"/>
      <c r="H3096" s="178"/>
      <c r="I3096" s="55" t="str">
        <f>IF(F3096="","",VLOOKUP(LEFT(F3096,5),'Technikai cellák'!B:C,2,0))</f>
        <v/>
      </c>
      <c r="J3096" s="55" t="str">
        <f>IF(F3096="","",VLOOKUP(I3096,'Technikai cellák'!$C$1:$D$12,2,0))</f>
        <v/>
      </c>
      <c r="K3096" s="179"/>
      <c r="L3096" s="67" t="str">
        <f t="shared" si="949"/>
        <v/>
      </c>
      <c r="M3096" s="68">
        <f t="shared" si="950"/>
        <v>0</v>
      </c>
      <c r="N3096" s="66">
        <f t="shared" si="951"/>
        <v>0</v>
      </c>
      <c r="O3096" s="152"/>
      <c r="P3096" s="172">
        <f t="shared" si="948"/>
        <v>0</v>
      </c>
      <c r="Q3096" s="69">
        <f t="shared" si="952"/>
        <v>0</v>
      </c>
      <c r="R3096" s="62">
        <f t="shared" si="953"/>
        <v>0</v>
      </c>
      <c r="S3096" s="153"/>
      <c r="T3096" s="118" t="str">
        <f t="shared" si="954"/>
        <v/>
      </c>
      <c r="U3096" s="154"/>
      <c r="V3096" s="154"/>
      <c r="W3096" s="154"/>
      <c r="X3096" s="154"/>
      <c r="Y3096" s="154"/>
      <c r="Z3096" s="154"/>
      <c r="AA3096" s="154"/>
      <c r="AB3096" s="154"/>
      <c r="AC3096" s="154"/>
      <c r="AD3096" s="154"/>
      <c r="AE3096" s="154"/>
      <c r="AF3096" s="154"/>
      <c r="AG3096" s="63">
        <f t="shared" si="955"/>
        <v>0</v>
      </c>
      <c r="AH3096" s="56">
        <f t="shared" si="956"/>
        <v>0</v>
      </c>
      <c r="AI3096" s="56">
        <f t="shared" si="957"/>
        <v>0</v>
      </c>
      <c r="AJ3096" s="56">
        <f t="shared" si="958"/>
        <v>0</v>
      </c>
      <c r="AK3096" s="56">
        <f t="shared" si="959"/>
        <v>0</v>
      </c>
      <c r="AL3096" s="56">
        <f t="shared" si="960"/>
        <v>0</v>
      </c>
      <c r="AM3096" s="56">
        <f t="shared" si="961"/>
        <v>0</v>
      </c>
      <c r="AN3096" s="56">
        <f t="shared" si="962"/>
        <v>0</v>
      </c>
      <c r="AO3096" s="56">
        <f t="shared" si="963"/>
        <v>0</v>
      </c>
      <c r="AP3096" s="56">
        <f t="shared" si="964"/>
        <v>0</v>
      </c>
      <c r="AQ3096" s="56">
        <f t="shared" si="965"/>
        <v>0</v>
      </c>
      <c r="AR3096" s="86">
        <f t="shared" si="966"/>
        <v>0</v>
      </c>
    </row>
    <row r="3097" spans="1:44" x14ac:dyDescent="0.25">
      <c r="A3097" s="178"/>
      <c r="B3097" s="55" t="str">
        <f>_xlfn.IFNA(VLOOKUP(A3097,'Ajánlatkérő(k) adatai'!$B$4:$C$205,2,0),"")</f>
        <v/>
      </c>
      <c r="C3097" s="178"/>
      <c r="D3097" s="55" t="str">
        <f>_xlfn.IFNA(VLOOKUP(C3097,'Számlafizető(k) adatai'!$C$4:$D$203,2,0),"")</f>
        <v/>
      </c>
      <c r="E3097" s="55" t="str">
        <f>_xlfn.IFNA(VLOOKUP(C3097,'Számlafizető(k) adatai'!$C$4:$M$203,11,0),"")</f>
        <v/>
      </c>
      <c r="F3097" s="178"/>
      <c r="G3097" s="178"/>
      <c r="H3097" s="178"/>
      <c r="I3097" s="55" t="str">
        <f>IF(F3097="","",VLOOKUP(LEFT(F3097,5),'Technikai cellák'!B:C,2,0))</f>
        <v/>
      </c>
      <c r="J3097" s="55" t="str">
        <f>IF(F3097="","",VLOOKUP(I3097,'Technikai cellák'!$C$1:$D$12,2,0))</f>
        <v/>
      </c>
      <c r="K3097" s="179"/>
      <c r="L3097" s="67" t="str">
        <f t="shared" si="949"/>
        <v/>
      </c>
      <c r="M3097" s="68">
        <f t="shared" si="950"/>
        <v>0</v>
      </c>
      <c r="N3097" s="66">
        <f t="shared" si="951"/>
        <v>0</v>
      </c>
      <c r="O3097" s="152"/>
      <c r="P3097" s="172">
        <f t="shared" si="948"/>
        <v>0</v>
      </c>
      <c r="Q3097" s="69">
        <f t="shared" si="952"/>
        <v>0</v>
      </c>
      <c r="R3097" s="62">
        <f t="shared" si="953"/>
        <v>0</v>
      </c>
      <c r="S3097" s="153"/>
      <c r="T3097" s="118" t="str">
        <f t="shared" si="954"/>
        <v/>
      </c>
      <c r="U3097" s="154"/>
      <c r="V3097" s="154"/>
      <c r="W3097" s="154"/>
      <c r="X3097" s="154"/>
      <c r="Y3097" s="154"/>
      <c r="Z3097" s="154"/>
      <c r="AA3097" s="154"/>
      <c r="AB3097" s="154"/>
      <c r="AC3097" s="154"/>
      <c r="AD3097" s="154"/>
      <c r="AE3097" s="154"/>
      <c r="AF3097" s="154"/>
      <c r="AG3097" s="63">
        <f t="shared" si="955"/>
        <v>0</v>
      </c>
      <c r="AH3097" s="56">
        <f t="shared" si="956"/>
        <v>0</v>
      </c>
      <c r="AI3097" s="56">
        <f t="shared" si="957"/>
        <v>0</v>
      </c>
      <c r="AJ3097" s="56">
        <f t="shared" si="958"/>
        <v>0</v>
      </c>
      <c r="AK3097" s="56">
        <f t="shared" si="959"/>
        <v>0</v>
      </c>
      <c r="AL3097" s="56">
        <f t="shared" si="960"/>
        <v>0</v>
      </c>
      <c r="AM3097" s="56">
        <f t="shared" si="961"/>
        <v>0</v>
      </c>
      <c r="AN3097" s="56">
        <f t="shared" si="962"/>
        <v>0</v>
      </c>
      <c r="AO3097" s="56">
        <f t="shared" si="963"/>
        <v>0</v>
      </c>
      <c r="AP3097" s="56">
        <f t="shared" si="964"/>
        <v>0</v>
      </c>
      <c r="AQ3097" s="56">
        <f t="shared" si="965"/>
        <v>0</v>
      </c>
      <c r="AR3097" s="86">
        <f t="shared" si="966"/>
        <v>0</v>
      </c>
    </row>
    <row r="3098" spans="1:44" x14ac:dyDescent="0.25">
      <c r="A3098" s="178"/>
      <c r="B3098" s="55" t="str">
        <f>_xlfn.IFNA(VLOOKUP(A3098,'Ajánlatkérő(k) adatai'!$B$4:$C$205,2,0),"")</f>
        <v/>
      </c>
      <c r="C3098" s="178"/>
      <c r="D3098" s="55" t="str">
        <f>_xlfn.IFNA(VLOOKUP(C3098,'Számlafizető(k) adatai'!$C$4:$D$203,2,0),"")</f>
        <v/>
      </c>
      <c r="E3098" s="55" t="str">
        <f>_xlfn.IFNA(VLOOKUP(C3098,'Számlafizető(k) adatai'!$C$4:$M$203,11,0),"")</f>
        <v/>
      </c>
      <c r="F3098" s="178"/>
      <c r="G3098" s="178"/>
      <c r="H3098" s="178"/>
      <c r="I3098" s="55" t="str">
        <f>IF(F3098="","",VLOOKUP(LEFT(F3098,5),'Technikai cellák'!B:C,2,0))</f>
        <v/>
      </c>
      <c r="J3098" s="55" t="str">
        <f>IF(F3098="","",VLOOKUP(I3098,'Technikai cellák'!$C$1:$D$12,2,0))</f>
        <v/>
      </c>
      <c r="K3098" s="179"/>
      <c r="L3098" s="67" t="str">
        <f t="shared" si="949"/>
        <v/>
      </c>
      <c r="M3098" s="68">
        <f t="shared" si="950"/>
        <v>0</v>
      </c>
      <c r="N3098" s="66">
        <f t="shared" si="951"/>
        <v>0</v>
      </c>
      <c r="O3098" s="152"/>
      <c r="P3098" s="172">
        <f t="shared" si="948"/>
        <v>0</v>
      </c>
      <c r="Q3098" s="69">
        <f t="shared" si="952"/>
        <v>0</v>
      </c>
      <c r="R3098" s="62">
        <f t="shared" si="953"/>
        <v>0</v>
      </c>
      <c r="S3098" s="153"/>
      <c r="T3098" s="118" t="str">
        <f t="shared" si="954"/>
        <v/>
      </c>
      <c r="U3098" s="154"/>
      <c r="V3098" s="154"/>
      <c r="W3098" s="154"/>
      <c r="X3098" s="154"/>
      <c r="Y3098" s="154"/>
      <c r="Z3098" s="154"/>
      <c r="AA3098" s="154"/>
      <c r="AB3098" s="154"/>
      <c r="AC3098" s="154"/>
      <c r="AD3098" s="154"/>
      <c r="AE3098" s="154"/>
      <c r="AF3098" s="154"/>
      <c r="AG3098" s="63">
        <f t="shared" si="955"/>
        <v>0</v>
      </c>
      <c r="AH3098" s="56">
        <f t="shared" si="956"/>
        <v>0</v>
      </c>
      <c r="AI3098" s="56">
        <f t="shared" si="957"/>
        <v>0</v>
      </c>
      <c r="AJ3098" s="56">
        <f t="shared" si="958"/>
        <v>0</v>
      </c>
      <c r="AK3098" s="56">
        <f t="shared" si="959"/>
        <v>0</v>
      </c>
      <c r="AL3098" s="56">
        <f t="shared" si="960"/>
        <v>0</v>
      </c>
      <c r="AM3098" s="56">
        <f t="shared" si="961"/>
        <v>0</v>
      </c>
      <c r="AN3098" s="56">
        <f t="shared" si="962"/>
        <v>0</v>
      </c>
      <c r="AO3098" s="56">
        <f t="shared" si="963"/>
        <v>0</v>
      </c>
      <c r="AP3098" s="56">
        <f t="shared" si="964"/>
        <v>0</v>
      </c>
      <c r="AQ3098" s="56">
        <f t="shared" si="965"/>
        <v>0</v>
      </c>
      <c r="AR3098" s="86">
        <f t="shared" si="966"/>
        <v>0</v>
      </c>
    </row>
    <row r="3099" spans="1:44" x14ac:dyDescent="0.25">
      <c r="A3099" s="178"/>
      <c r="B3099" s="55" t="str">
        <f>_xlfn.IFNA(VLOOKUP(A3099,'Ajánlatkérő(k) adatai'!$B$4:$C$205,2,0),"")</f>
        <v/>
      </c>
      <c r="C3099" s="178"/>
      <c r="D3099" s="55" t="str">
        <f>_xlfn.IFNA(VLOOKUP(C3099,'Számlafizető(k) adatai'!$C$4:$D$203,2,0),"")</f>
        <v/>
      </c>
      <c r="E3099" s="55" t="str">
        <f>_xlfn.IFNA(VLOOKUP(C3099,'Számlafizető(k) adatai'!$C$4:$M$203,11,0),"")</f>
        <v/>
      </c>
      <c r="F3099" s="178"/>
      <c r="G3099" s="178"/>
      <c r="H3099" s="178"/>
      <c r="I3099" s="55" t="str">
        <f>IF(F3099="","",VLOOKUP(LEFT(F3099,5),'Technikai cellák'!B:C,2,0))</f>
        <v/>
      </c>
      <c r="J3099" s="55" t="str">
        <f>IF(F3099="","",VLOOKUP(I3099,'Technikai cellák'!$C$1:$D$12,2,0))</f>
        <v/>
      </c>
      <c r="K3099" s="179"/>
      <c r="L3099" s="67" t="str">
        <f t="shared" si="949"/>
        <v/>
      </c>
      <c r="M3099" s="68">
        <f t="shared" si="950"/>
        <v>0</v>
      </c>
      <c r="N3099" s="66">
        <f t="shared" si="951"/>
        <v>0</v>
      </c>
      <c r="O3099" s="152"/>
      <c r="P3099" s="172">
        <f t="shared" si="948"/>
        <v>0</v>
      </c>
      <c r="Q3099" s="69">
        <f t="shared" si="952"/>
        <v>0</v>
      </c>
      <c r="R3099" s="62">
        <f t="shared" si="953"/>
        <v>0</v>
      </c>
      <c r="S3099" s="153"/>
      <c r="T3099" s="118" t="str">
        <f t="shared" si="954"/>
        <v/>
      </c>
      <c r="U3099" s="154"/>
      <c r="V3099" s="154"/>
      <c r="W3099" s="154"/>
      <c r="X3099" s="154"/>
      <c r="Y3099" s="154"/>
      <c r="Z3099" s="154"/>
      <c r="AA3099" s="154"/>
      <c r="AB3099" s="154"/>
      <c r="AC3099" s="154"/>
      <c r="AD3099" s="154"/>
      <c r="AE3099" s="154"/>
      <c r="AF3099" s="154"/>
      <c r="AG3099" s="63">
        <f t="shared" si="955"/>
        <v>0</v>
      </c>
      <c r="AH3099" s="56">
        <f t="shared" si="956"/>
        <v>0</v>
      </c>
      <c r="AI3099" s="56">
        <f t="shared" si="957"/>
        <v>0</v>
      </c>
      <c r="AJ3099" s="56">
        <f t="shared" si="958"/>
        <v>0</v>
      </c>
      <c r="AK3099" s="56">
        <f t="shared" si="959"/>
        <v>0</v>
      </c>
      <c r="AL3099" s="56">
        <f t="shared" si="960"/>
        <v>0</v>
      </c>
      <c r="AM3099" s="56">
        <f t="shared" si="961"/>
        <v>0</v>
      </c>
      <c r="AN3099" s="56">
        <f t="shared" si="962"/>
        <v>0</v>
      </c>
      <c r="AO3099" s="56">
        <f t="shared" si="963"/>
        <v>0</v>
      </c>
      <c r="AP3099" s="56">
        <f t="shared" si="964"/>
        <v>0</v>
      </c>
      <c r="AQ3099" s="56">
        <f t="shared" si="965"/>
        <v>0</v>
      </c>
      <c r="AR3099" s="86">
        <f t="shared" si="966"/>
        <v>0</v>
      </c>
    </row>
    <row r="3100" spans="1:44" x14ac:dyDescent="0.25">
      <c r="A3100" s="178"/>
      <c r="B3100" s="55" t="str">
        <f>_xlfn.IFNA(VLOOKUP(A3100,'Ajánlatkérő(k) adatai'!$B$4:$C$205,2,0),"")</f>
        <v/>
      </c>
      <c r="C3100" s="178"/>
      <c r="D3100" s="55" t="str">
        <f>_xlfn.IFNA(VLOOKUP(C3100,'Számlafizető(k) adatai'!$C$4:$D$203,2,0),"")</f>
        <v/>
      </c>
      <c r="E3100" s="55" t="str">
        <f>_xlfn.IFNA(VLOOKUP(C3100,'Számlafizető(k) adatai'!$C$4:$M$203,11,0),"")</f>
        <v/>
      </c>
      <c r="F3100" s="178"/>
      <c r="G3100" s="178"/>
      <c r="H3100" s="178"/>
      <c r="I3100" s="55" t="str">
        <f>IF(F3100="","",VLOOKUP(LEFT(F3100,5),'Technikai cellák'!B:C,2,0))</f>
        <v/>
      </c>
      <c r="J3100" s="55" t="str">
        <f>IF(F3100="","",VLOOKUP(I3100,'Technikai cellák'!$C$1:$D$12,2,0))</f>
        <v/>
      </c>
      <c r="K3100" s="179"/>
      <c r="L3100" s="67" t="str">
        <f t="shared" si="949"/>
        <v/>
      </c>
      <c r="M3100" s="68">
        <f t="shared" si="950"/>
        <v>0</v>
      </c>
      <c r="N3100" s="66">
        <f t="shared" si="951"/>
        <v>0</v>
      </c>
      <c r="O3100" s="152"/>
      <c r="P3100" s="172">
        <f t="shared" si="948"/>
        <v>0</v>
      </c>
      <c r="Q3100" s="69">
        <f t="shared" si="952"/>
        <v>0</v>
      </c>
      <c r="R3100" s="62">
        <f t="shared" si="953"/>
        <v>0</v>
      </c>
      <c r="S3100" s="153"/>
      <c r="T3100" s="118" t="str">
        <f t="shared" si="954"/>
        <v/>
      </c>
      <c r="U3100" s="154"/>
      <c r="V3100" s="154"/>
      <c r="W3100" s="154"/>
      <c r="X3100" s="154"/>
      <c r="Y3100" s="154"/>
      <c r="Z3100" s="154"/>
      <c r="AA3100" s="154"/>
      <c r="AB3100" s="154"/>
      <c r="AC3100" s="154"/>
      <c r="AD3100" s="154"/>
      <c r="AE3100" s="154"/>
      <c r="AF3100" s="154"/>
      <c r="AG3100" s="63">
        <f t="shared" si="955"/>
        <v>0</v>
      </c>
      <c r="AH3100" s="56">
        <f t="shared" si="956"/>
        <v>0</v>
      </c>
      <c r="AI3100" s="56">
        <f t="shared" si="957"/>
        <v>0</v>
      </c>
      <c r="AJ3100" s="56">
        <f t="shared" si="958"/>
        <v>0</v>
      </c>
      <c r="AK3100" s="56">
        <f t="shared" si="959"/>
        <v>0</v>
      </c>
      <c r="AL3100" s="56">
        <f t="shared" si="960"/>
        <v>0</v>
      </c>
      <c r="AM3100" s="56">
        <f t="shared" si="961"/>
        <v>0</v>
      </c>
      <c r="AN3100" s="56">
        <f t="shared" si="962"/>
        <v>0</v>
      </c>
      <c r="AO3100" s="56">
        <f t="shared" si="963"/>
        <v>0</v>
      </c>
      <c r="AP3100" s="56">
        <f t="shared" si="964"/>
        <v>0</v>
      </c>
      <c r="AQ3100" s="56">
        <f t="shared" si="965"/>
        <v>0</v>
      </c>
      <c r="AR3100" s="86">
        <f t="shared" si="966"/>
        <v>0</v>
      </c>
    </row>
    <row r="3101" spans="1:44" x14ac:dyDescent="0.25">
      <c r="A3101" s="178"/>
      <c r="B3101" s="55" t="str">
        <f>_xlfn.IFNA(VLOOKUP(A3101,'Ajánlatkérő(k) adatai'!$B$4:$C$205,2,0),"")</f>
        <v/>
      </c>
      <c r="C3101" s="178"/>
      <c r="D3101" s="55" t="str">
        <f>_xlfn.IFNA(VLOOKUP(C3101,'Számlafizető(k) adatai'!$C$4:$D$203,2,0),"")</f>
        <v/>
      </c>
      <c r="E3101" s="55" t="str">
        <f>_xlfn.IFNA(VLOOKUP(C3101,'Számlafizető(k) adatai'!$C$4:$M$203,11,0),"")</f>
        <v/>
      </c>
      <c r="F3101" s="178"/>
      <c r="G3101" s="178"/>
      <c r="H3101" s="178"/>
      <c r="I3101" s="55" t="str">
        <f>IF(F3101="","",VLOOKUP(LEFT(F3101,5),'Technikai cellák'!B:C,2,0))</f>
        <v/>
      </c>
      <c r="J3101" s="55" t="str">
        <f>IF(F3101="","",VLOOKUP(I3101,'Technikai cellák'!$C$1:$D$12,2,0))</f>
        <v/>
      </c>
      <c r="K3101" s="179"/>
      <c r="L3101" s="67" t="str">
        <f t="shared" si="949"/>
        <v/>
      </c>
      <c r="M3101" s="68">
        <f t="shared" si="950"/>
        <v>0</v>
      </c>
      <c r="N3101" s="66">
        <f t="shared" si="951"/>
        <v>0</v>
      </c>
      <c r="O3101" s="152"/>
      <c r="P3101" s="172">
        <f t="shared" si="948"/>
        <v>0</v>
      </c>
      <c r="Q3101" s="69">
        <f t="shared" si="952"/>
        <v>0</v>
      </c>
      <c r="R3101" s="62">
        <f t="shared" si="953"/>
        <v>0</v>
      </c>
      <c r="S3101" s="153"/>
      <c r="T3101" s="118" t="str">
        <f t="shared" si="954"/>
        <v/>
      </c>
      <c r="U3101" s="154"/>
      <c r="V3101" s="154"/>
      <c r="W3101" s="154"/>
      <c r="X3101" s="154"/>
      <c r="Y3101" s="154"/>
      <c r="Z3101" s="154"/>
      <c r="AA3101" s="154"/>
      <c r="AB3101" s="154"/>
      <c r="AC3101" s="154"/>
      <c r="AD3101" s="154"/>
      <c r="AE3101" s="154"/>
      <c r="AF3101" s="154"/>
      <c r="AG3101" s="63">
        <f t="shared" si="955"/>
        <v>0</v>
      </c>
      <c r="AH3101" s="56">
        <f t="shared" si="956"/>
        <v>0</v>
      </c>
      <c r="AI3101" s="56">
        <f t="shared" si="957"/>
        <v>0</v>
      </c>
      <c r="AJ3101" s="56">
        <f t="shared" si="958"/>
        <v>0</v>
      </c>
      <c r="AK3101" s="56">
        <f t="shared" si="959"/>
        <v>0</v>
      </c>
      <c r="AL3101" s="56">
        <f t="shared" si="960"/>
        <v>0</v>
      </c>
      <c r="AM3101" s="56">
        <f t="shared" si="961"/>
        <v>0</v>
      </c>
      <c r="AN3101" s="56">
        <f t="shared" si="962"/>
        <v>0</v>
      </c>
      <c r="AO3101" s="56">
        <f t="shared" si="963"/>
        <v>0</v>
      </c>
      <c r="AP3101" s="56">
        <f t="shared" si="964"/>
        <v>0</v>
      </c>
      <c r="AQ3101" s="56">
        <f t="shared" si="965"/>
        <v>0</v>
      </c>
      <c r="AR3101" s="86">
        <f t="shared" si="966"/>
        <v>0</v>
      </c>
    </row>
    <row r="3102" spans="1:44" x14ac:dyDescent="0.25">
      <c r="A3102" s="178"/>
      <c r="B3102" s="55" t="str">
        <f>_xlfn.IFNA(VLOOKUP(A3102,'Ajánlatkérő(k) adatai'!$B$4:$C$205,2,0),"")</f>
        <v/>
      </c>
      <c r="C3102" s="178"/>
      <c r="D3102" s="55" t="str">
        <f>_xlfn.IFNA(VLOOKUP(C3102,'Számlafizető(k) adatai'!$C$4:$D$203,2,0),"")</f>
        <v/>
      </c>
      <c r="E3102" s="55" t="str">
        <f>_xlfn.IFNA(VLOOKUP(C3102,'Számlafizető(k) adatai'!$C$4:$M$203,11,0),"")</f>
        <v/>
      </c>
      <c r="F3102" s="178"/>
      <c r="G3102" s="178"/>
      <c r="H3102" s="178"/>
      <c r="I3102" s="55" t="str">
        <f>IF(F3102="","",VLOOKUP(LEFT(F3102,5),'Technikai cellák'!B:C,2,0))</f>
        <v/>
      </c>
      <c r="J3102" s="55" t="str">
        <f>IF(F3102="","",VLOOKUP(I3102,'Technikai cellák'!$C$1:$D$12,2,0))</f>
        <v/>
      </c>
      <c r="K3102" s="179"/>
      <c r="L3102" s="67" t="str">
        <f t="shared" si="949"/>
        <v/>
      </c>
      <c r="M3102" s="68">
        <f t="shared" si="950"/>
        <v>0</v>
      </c>
      <c r="N3102" s="66">
        <f t="shared" si="951"/>
        <v>0</v>
      </c>
      <c r="O3102" s="152"/>
      <c r="P3102" s="172">
        <f t="shared" si="948"/>
        <v>0</v>
      </c>
      <c r="Q3102" s="69">
        <f t="shared" si="952"/>
        <v>0</v>
      </c>
      <c r="R3102" s="62">
        <f t="shared" si="953"/>
        <v>0</v>
      </c>
      <c r="S3102" s="153"/>
      <c r="T3102" s="118" t="str">
        <f t="shared" si="954"/>
        <v/>
      </c>
      <c r="U3102" s="154"/>
      <c r="V3102" s="154"/>
      <c r="W3102" s="154"/>
      <c r="X3102" s="154"/>
      <c r="Y3102" s="154"/>
      <c r="Z3102" s="154"/>
      <c r="AA3102" s="154"/>
      <c r="AB3102" s="154"/>
      <c r="AC3102" s="154"/>
      <c r="AD3102" s="154"/>
      <c r="AE3102" s="154"/>
      <c r="AF3102" s="154"/>
      <c r="AG3102" s="63">
        <f t="shared" si="955"/>
        <v>0</v>
      </c>
      <c r="AH3102" s="56">
        <f t="shared" si="956"/>
        <v>0</v>
      </c>
      <c r="AI3102" s="56">
        <f t="shared" si="957"/>
        <v>0</v>
      </c>
      <c r="AJ3102" s="56">
        <f t="shared" si="958"/>
        <v>0</v>
      </c>
      <c r="AK3102" s="56">
        <f t="shared" si="959"/>
        <v>0</v>
      </c>
      <c r="AL3102" s="56">
        <f t="shared" si="960"/>
        <v>0</v>
      </c>
      <c r="AM3102" s="56">
        <f t="shared" si="961"/>
        <v>0</v>
      </c>
      <c r="AN3102" s="56">
        <f t="shared" si="962"/>
        <v>0</v>
      </c>
      <c r="AO3102" s="56">
        <f t="shared" si="963"/>
        <v>0</v>
      </c>
      <c r="AP3102" s="56">
        <f t="shared" si="964"/>
        <v>0</v>
      </c>
      <c r="AQ3102" s="56">
        <f t="shared" si="965"/>
        <v>0</v>
      </c>
      <c r="AR3102" s="86">
        <f t="shared" si="966"/>
        <v>0</v>
      </c>
    </row>
    <row r="3103" spans="1:44" x14ac:dyDescent="0.25">
      <c r="A3103" s="178"/>
      <c r="B3103" s="55" t="str">
        <f>_xlfn.IFNA(VLOOKUP(A3103,'Ajánlatkérő(k) adatai'!$B$4:$C$205,2,0),"")</f>
        <v/>
      </c>
      <c r="C3103" s="178"/>
      <c r="D3103" s="55" t="str">
        <f>_xlfn.IFNA(VLOOKUP(C3103,'Számlafizető(k) adatai'!$C$4:$D$203,2,0),"")</f>
        <v/>
      </c>
      <c r="E3103" s="55" t="str">
        <f>_xlfn.IFNA(VLOOKUP(C3103,'Számlafizető(k) adatai'!$C$4:$M$203,11,0),"")</f>
        <v/>
      </c>
      <c r="F3103" s="178"/>
      <c r="G3103" s="178"/>
      <c r="H3103" s="178"/>
      <c r="I3103" s="55" t="str">
        <f>IF(F3103="","",VLOOKUP(LEFT(F3103,5),'Technikai cellák'!B:C,2,0))</f>
        <v/>
      </c>
      <c r="J3103" s="55" t="str">
        <f>IF(F3103="","",VLOOKUP(I3103,'Technikai cellák'!$C$1:$D$12,2,0))</f>
        <v/>
      </c>
      <c r="K3103" s="179"/>
      <c r="L3103" s="67" t="str">
        <f t="shared" si="949"/>
        <v/>
      </c>
      <c r="M3103" s="68">
        <f t="shared" si="950"/>
        <v>0</v>
      </c>
      <c r="N3103" s="66">
        <f t="shared" si="951"/>
        <v>0</v>
      </c>
      <c r="O3103" s="152"/>
      <c r="P3103" s="172">
        <f t="shared" si="948"/>
        <v>0</v>
      </c>
      <c r="Q3103" s="69">
        <f t="shared" si="952"/>
        <v>0</v>
      </c>
      <c r="R3103" s="62">
        <f t="shared" si="953"/>
        <v>0</v>
      </c>
      <c r="S3103" s="153"/>
      <c r="T3103" s="118" t="str">
        <f t="shared" si="954"/>
        <v/>
      </c>
      <c r="U3103" s="154"/>
      <c r="V3103" s="154"/>
      <c r="W3103" s="154"/>
      <c r="X3103" s="154"/>
      <c r="Y3103" s="154"/>
      <c r="Z3103" s="154"/>
      <c r="AA3103" s="154"/>
      <c r="AB3103" s="154"/>
      <c r="AC3103" s="154"/>
      <c r="AD3103" s="154"/>
      <c r="AE3103" s="154"/>
      <c r="AF3103" s="154"/>
      <c r="AG3103" s="63">
        <f t="shared" si="955"/>
        <v>0</v>
      </c>
      <c r="AH3103" s="56">
        <f t="shared" si="956"/>
        <v>0</v>
      </c>
      <c r="AI3103" s="56">
        <f t="shared" si="957"/>
        <v>0</v>
      </c>
      <c r="AJ3103" s="56">
        <f t="shared" si="958"/>
        <v>0</v>
      </c>
      <c r="AK3103" s="56">
        <f t="shared" si="959"/>
        <v>0</v>
      </c>
      <c r="AL3103" s="56">
        <f t="shared" si="960"/>
        <v>0</v>
      </c>
      <c r="AM3103" s="56">
        <f t="shared" si="961"/>
        <v>0</v>
      </c>
      <c r="AN3103" s="56">
        <f t="shared" si="962"/>
        <v>0</v>
      </c>
      <c r="AO3103" s="56">
        <f t="shared" si="963"/>
        <v>0</v>
      </c>
      <c r="AP3103" s="56">
        <f t="shared" si="964"/>
        <v>0</v>
      </c>
      <c r="AQ3103" s="56">
        <f t="shared" si="965"/>
        <v>0</v>
      </c>
      <c r="AR3103" s="86">
        <f t="shared" si="966"/>
        <v>0</v>
      </c>
    </row>
    <row r="3104" spans="1:44" x14ac:dyDescent="0.25">
      <c r="A3104" s="178"/>
      <c r="B3104" s="55" t="str">
        <f>_xlfn.IFNA(VLOOKUP(A3104,'Ajánlatkérő(k) adatai'!$B$4:$C$205,2,0),"")</f>
        <v/>
      </c>
      <c r="C3104" s="178"/>
      <c r="D3104" s="55" t="str">
        <f>_xlfn.IFNA(VLOOKUP(C3104,'Számlafizető(k) adatai'!$C$4:$D$203,2,0),"")</f>
        <v/>
      </c>
      <c r="E3104" s="55" t="str">
        <f>_xlfn.IFNA(VLOOKUP(C3104,'Számlafizető(k) adatai'!$C$4:$M$203,11,0),"")</f>
        <v/>
      </c>
      <c r="F3104" s="178"/>
      <c r="G3104" s="178"/>
      <c r="H3104" s="178"/>
      <c r="I3104" s="55" t="str">
        <f>IF(F3104="","",VLOOKUP(LEFT(F3104,5),'Technikai cellák'!B:C,2,0))</f>
        <v/>
      </c>
      <c r="J3104" s="55" t="str">
        <f>IF(F3104="","",VLOOKUP(I3104,'Technikai cellák'!$C$1:$D$12,2,0))</f>
        <v/>
      </c>
      <c r="K3104" s="179"/>
      <c r="L3104" s="67" t="str">
        <f t="shared" si="949"/>
        <v/>
      </c>
      <c r="M3104" s="68">
        <f t="shared" si="950"/>
        <v>0</v>
      </c>
      <c r="N3104" s="66">
        <f t="shared" si="951"/>
        <v>0</v>
      </c>
      <c r="O3104" s="152"/>
      <c r="P3104" s="172">
        <f t="shared" si="948"/>
        <v>0</v>
      </c>
      <c r="Q3104" s="69">
        <f t="shared" si="952"/>
        <v>0</v>
      </c>
      <c r="R3104" s="62">
        <f t="shared" si="953"/>
        <v>0</v>
      </c>
      <c r="S3104" s="153"/>
      <c r="T3104" s="118" t="str">
        <f t="shared" si="954"/>
        <v/>
      </c>
      <c r="U3104" s="154"/>
      <c r="V3104" s="154"/>
      <c r="W3104" s="154"/>
      <c r="X3104" s="154"/>
      <c r="Y3104" s="154"/>
      <c r="Z3104" s="154"/>
      <c r="AA3104" s="154"/>
      <c r="AB3104" s="154"/>
      <c r="AC3104" s="154"/>
      <c r="AD3104" s="154"/>
      <c r="AE3104" s="154"/>
      <c r="AF3104" s="154"/>
      <c r="AG3104" s="63">
        <f t="shared" si="955"/>
        <v>0</v>
      </c>
      <c r="AH3104" s="56">
        <f t="shared" si="956"/>
        <v>0</v>
      </c>
      <c r="AI3104" s="56">
        <f t="shared" si="957"/>
        <v>0</v>
      </c>
      <c r="AJ3104" s="56">
        <f t="shared" si="958"/>
        <v>0</v>
      </c>
      <c r="AK3104" s="56">
        <f t="shared" si="959"/>
        <v>0</v>
      </c>
      <c r="AL3104" s="56">
        <f t="shared" si="960"/>
        <v>0</v>
      </c>
      <c r="AM3104" s="56">
        <f t="shared" si="961"/>
        <v>0</v>
      </c>
      <c r="AN3104" s="56">
        <f t="shared" si="962"/>
        <v>0</v>
      </c>
      <c r="AO3104" s="56">
        <f t="shared" si="963"/>
        <v>0</v>
      </c>
      <c r="AP3104" s="56">
        <f t="shared" si="964"/>
        <v>0</v>
      </c>
      <c r="AQ3104" s="56">
        <f t="shared" si="965"/>
        <v>0</v>
      </c>
      <c r="AR3104" s="86">
        <f t="shared" si="966"/>
        <v>0</v>
      </c>
    </row>
    <row r="3105" spans="1:44" x14ac:dyDescent="0.25">
      <c r="A3105" s="178"/>
      <c r="B3105" s="55" t="str">
        <f>_xlfn.IFNA(VLOOKUP(A3105,'Ajánlatkérő(k) adatai'!$B$4:$C$205,2,0),"")</f>
        <v/>
      </c>
      <c r="C3105" s="178"/>
      <c r="D3105" s="55" t="str">
        <f>_xlfn.IFNA(VLOOKUP(C3105,'Számlafizető(k) adatai'!$C$4:$D$203,2,0),"")</f>
        <v/>
      </c>
      <c r="E3105" s="55" t="str">
        <f>_xlfn.IFNA(VLOOKUP(C3105,'Számlafizető(k) adatai'!$C$4:$M$203,11,0),"")</f>
        <v/>
      </c>
      <c r="F3105" s="178"/>
      <c r="G3105" s="178"/>
      <c r="H3105" s="178"/>
      <c r="I3105" s="55" t="str">
        <f>IF(F3105="","",VLOOKUP(LEFT(F3105,5),'Technikai cellák'!B:C,2,0))</f>
        <v/>
      </c>
      <c r="J3105" s="55" t="str">
        <f>IF(F3105="","",VLOOKUP(I3105,'Technikai cellák'!$C$1:$D$12,2,0))</f>
        <v/>
      </c>
      <c r="K3105" s="179"/>
      <c r="L3105" s="67" t="str">
        <f t="shared" si="949"/>
        <v/>
      </c>
      <c r="M3105" s="68">
        <f t="shared" si="950"/>
        <v>0</v>
      </c>
      <c r="N3105" s="66">
        <f t="shared" si="951"/>
        <v>0</v>
      </c>
      <c r="O3105" s="152"/>
      <c r="P3105" s="172">
        <f t="shared" si="948"/>
        <v>0</v>
      </c>
      <c r="Q3105" s="69">
        <f t="shared" si="952"/>
        <v>0</v>
      </c>
      <c r="R3105" s="62">
        <f t="shared" si="953"/>
        <v>0</v>
      </c>
      <c r="S3105" s="153"/>
      <c r="T3105" s="118" t="str">
        <f t="shared" si="954"/>
        <v/>
      </c>
      <c r="U3105" s="154"/>
      <c r="V3105" s="154"/>
      <c r="W3105" s="154"/>
      <c r="X3105" s="154"/>
      <c r="Y3105" s="154"/>
      <c r="Z3105" s="154"/>
      <c r="AA3105" s="154"/>
      <c r="AB3105" s="154"/>
      <c r="AC3105" s="154"/>
      <c r="AD3105" s="154"/>
      <c r="AE3105" s="154"/>
      <c r="AF3105" s="154"/>
      <c r="AG3105" s="63">
        <f t="shared" si="955"/>
        <v>0</v>
      </c>
      <c r="AH3105" s="56">
        <f t="shared" si="956"/>
        <v>0</v>
      </c>
      <c r="AI3105" s="56">
        <f t="shared" si="957"/>
        <v>0</v>
      </c>
      <c r="AJ3105" s="56">
        <f t="shared" si="958"/>
        <v>0</v>
      </c>
      <c r="AK3105" s="56">
        <f t="shared" si="959"/>
        <v>0</v>
      </c>
      <c r="AL3105" s="56">
        <f t="shared" si="960"/>
        <v>0</v>
      </c>
      <c r="AM3105" s="56">
        <f t="shared" si="961"/>
        <v>0</v>
      </c>
      <c r="AN3105" s="56">
        <f t="shared" si="962"/>
        <v>0</v>
      </c>
      <c r="AO3105" s="56">
        <f t="shared" si="963"/>
        <v>0</v>
      </c>
      <c r="AP3105" s="56">
        <f t="shared" si="964"/>
        <v>0</v>
      </c>
      <c r="AQ3105" s="56">
        <f t="shared" si="965"/>
        <v>0</v>
      </c>
      <c r="AR3105" s="86">
        <f t="shared" si="966"/>
        <v>0</v>
      </c>
    </row>
    <row r="3106" spans="1:44" x14ac:dyDescent="0.25">
      <c r="A3106" s="178"/>
      <c r="B3106" s="55" t="str">
        <f>_xlfn.IFNA(VLOOKUP(A3106,'Ajánlatkérő(k) adatai'!$B$4:$C$205,2,0),"")</f>
        <v/>
      </c>
      <c r="C3106" s="178"/>
      <c r="D3106" s="55" t="str">
        <f>_xlfn.IFNA(VLOOKUP(C3106,'Számlafizető(k) adatai'!$C$4:$D$203,2,0),"")</f>
        <v/>
      </c>
      <c r="E3106" s="55" t="str">
        <f>_xlfn.IFNA(VLOOKUP(C3106,'Számlafizető(k) adatai'!$C$4:$M$203,11,0),"")</f>
        <v/>
      </c>
      <c r="F3106" s="178"/>
      <c r="G3106" s="178"/>
      <c r="H3106" s="178"/>
      <c r="I3106" s="55" t="str">
        <f>IF(F3106="","",VLOOKUP(LEFT(F3106,5),'Technikai cellák'!B:C,2,0))</f>
        <v/>
      </c>
      <c r="J3106" s="55" t="str">
        <f>IF(F3106="","",VLOOKUP(I3106,'Technikai cellák'!$C$1:$D$12,2,0))</f>
        <v/>
      </c>
      <c r="K3106" s="179"/>
      <c r="L3106" s="67" t="str">
        <f t="shared" si="949"/>
        <v/>
      </c>
      <c r="M3106" s="68">
        <f t="shared" si="950"/>
        <v>0</v>
      </c>
      <c r="N3106" s="66">
        <f t="shared" si="951"/>
        <v>0</v>
      </c>
      <c r="O3106" s="152"/>
      <c r="P3106" s="172">
        <f t="shared" si="948"/>
        <v>0</v>
      </c>
      <c r="Q3106" s="69">
        <f t="shared" si="952"/>
        <v>0</v>
      </c>
      <c r="R3106" s="62">
        <f t="shared" si="953"/>
        <v>0</v>
      </c>
      <c r="S3106" s="153"/>
      <c r="T3106" s="118" t="str">
        <f t="shared" si="954"/>
        <v/>
      </c>
      <c r="U3106" s="154"/>
      <c r="V3106" s="154"/>
      <c r="W3106" s="154"/>
      <c r="X3106" s="154"/>
      <c r="Y3106" s="154"/>
      <c r="Z3106" s="154"/>
      <c r="AA3106" s="154"/>
      <c r="AB3106" s="154"/>
      <c r="AC3106" s="154"/>
      <c r="AD3106" s="154"/>
      <c r="AE3106" s="154"/>
      <c r="AF3106" s="154"/>
      <c r="AG3106" s="63">
        <f t="shared" si="955"/>
        <v>0</v>
      </c>
      <c r="AH3106" s="56">
        <f t="shared" si="956"/>
        <v>0</v>
      </c>
      <c r="AI3106" s="56">
        <f t="shared" si="957"/>
        <v>0</v>
      </c>
      <c r="AJ3106" s="56">
        <f t="shared" si="958"/>
        <v>0</v>
      </c>
      <c r="AK3106" s="56">
        <f t="shared" si="959"/>
        <v>0</v>
      </c>
      <c r="AL3106" s="56">
        <f t="shared" si="960"/>
        <v>0</v>
      </c>
      <c r="AM3106" s="56">
        <f t="shared" si="961"/>
        <v>0</v>
      </c>
      <c r="AN3106" s="56">
        <f t="shared" si="962"/>
        <v>0</v>
      </c>
      <c r="AO3106" s="56">
        <f t="shared" si="963"/>
        <v>0</v>
      </c>
      <c r="AP3106" s="56">
        <f t="shared" si="964"/>
        <v>0</v>
      </c>
      <c r="AQ3106" s="56">
        <f t="shared" si="965"/>
        <v>0</v>
      </c>
      <c r="AR3106" s="86">
        <f t="shared" si="966"/>
        <v>0</v>
      </c>
    </row>
    <row r="3107" spans="1:44" x14ac:dyDescent="0.25">
      <c r="A3107" s="178"/>
      <c r="B3107" s="55" t="str">
        <f>_xlfn.IFNA(VLOOKUP(A3107,'Ajánlatkérő(k) adatai'!$B$4:$C$205,2,0),"")</f>
        <v/>
      </c>
      <c r="C3107" s="178"/>
      <c r="D3107" s="55" t="str">
        <f>_xlfn.IFNA(VLOOKUP(C3107,'Számlafizető(k) adatai'!$C$4:$D$203,2,0),"")</f>
        <v/>
      </c>
      <c r="E3107" s="55" t="str">
        <f>_xlfn.IFNA(VLOOKUP(C3107,'Számlafizető(k) adatai'!$C$4:$M$203,11,0),"")</f>
        <v/>
      </c>
      <c r="F3107" s="178"/>
      <c r="G3107" s="178"/>
      <c r="H3107" s="178"/>
      <c r="I3107" s="55" t="str">
        <f>IF(F3107="","",VLOOKUP(LEFT(F3107,5),'Technikai cellák'!B:C,2,0))</f>
        <v/>
      </c>
      <c r="J3107" s="55" t="str">
        <f>IF(F3107="","",VLOOKUP(I3107,'Technikai cellák'!$C$1:$D$12,2,0))</f>
        <v/>
      </c>
      <c r="K3107" s="179"/>
      <c r="L3107" s="67" t="str">
        <f t="shared" si="949"/>
        <v/>
      </c>
      <c r="M3107" s="68">
        <f t="shared" si="950"/>
        <v>0</v>
      </c>
      <c r="N3107" s="66">
        <f t="shared" si="951"/>
        <v>0</v>
      </c>
      <c r="O3107" s="152"/>
      <c r="P3107" s="172">
        <f t="shared" si="948"/>
        <v>0</v>
      </c>
      <c r="Q3107" s="69">
        <f t="shared" si="952"/>
        <v>0</v>
      </c>
      <c r="R3107" s="62">
        <f t="shared" si="953"/>
        <v>0</v>
      </c>
      <c r="S3107" s="153"/>
      <c r="T3107" s="118" t="str">
        <f t="shared" si="954"/>
        <v/>
      </c>
      <c r="U3107" s="154"/>
      <c r="V3107" s="154"/>
      <c r="W3107" s="154"/>
      <c r="X3107" s="154"/>
      <c r="Y3107" s="154"/>
      <c r="Z3107" s="154"/>
      <c r="AA3107" s="154"/>
      <c r="AB3107" s="154"/>
      <c r="AC3107" s="154"/>
      <c r="AD3107" s="154"/>
      <c r="AE3107" s="154"/>
      <c r="AF3107" s="154"/>
      <c r="AG3107" s="63">
        <f t="shared" si="955"/>
        <v>0</v>
      </c>
      <c r="AH3107" s="56">
        <f t="shared" si="956"/>
        <v>0</v>
      </c>
      <c r="AI3107" s="56">
        <f t="shared" si="957"/>
        <v>0</v>
      </c>
      <c r="AJ3107" s="56">
        <f t="shared" si="958"/>
        <v>0</v>
      </c>
      <c r="AK3107" s="56">
        <f t="shared" si="959"/>
        <v>0</v>
      </c>
      <c r="AL3107" s="56">
        <f t="shared" si="960"/>
        <v>0</v>
      </c>
      <c r="AM3107" s="56">
        <f t="shared" si="961"/>
        <v>0</v>
      </c>
      <c r="AN3107" s="56">
        <f t="shared" si="962"/>
        <v>0</v>
      </c>
      <c r="AO3107" s="56">
        <f t="shared" si="963"/>
        <v>0</v>
      </c>
      <c r="AP3107" s="56">
        <f t="shared" si="964"/>
        <v>0</v>
      </c>
      <c r="AQ3107" s="56">
        <f t="shared" si="965"/>
        <v>0</v>
      </c>
      <c r="AR3107" s="86">
        <f t="shared" si="966"/>
        <v>0</v>
      </c>
    </row>
    <row r="3108" spans="1:44" x14ac:dyDescent="0.25">
      <c r="A3108" s="178"/>
      <c r="B3108" s="55" t="str">
        <f>_xlfn.IFNA(VLOOKUP(A3108,'Ajánlatkérő(k) adatai'!$B$4:$C$205,2,0),"")</f>
        <v/>
      </c>
      <c r="C3108" s="178"/>
      <c r="D3108" s="55" t="str">
        <f>_xlfn.IFNA(VLOOKUP(C3108,'Számlafizető(k) adatai'!$C$4:$D$203,2,0),"")</f>
        <v/>
      </c>
      <c r="E3108" s="55" t="str">
        <f>_xlfn.IFNA(VLOOKUP(C3108,'Számlafizető(k) adatai'!$C$4:$M$203,11,0),"")</f>
        <v/>
      </c>
      <c r="F3108" s="178"/>
      <c r="G3108" s="178"/>
      <c r="H3108" s="178"/>
      <c r="I3108" s="55" t="str">
        <f>IF(F3108="","",VLOOKUP(LEFT(F3108,5),'Technikai cellák'!B:C,2,0))</f>
        <v/>
      </c>
      <c r="J3108" s="55" t="str">
        <f>IF(F3108="","",VLOOKUP(I3108,'Technikai cellák'!$C$1:$D$12,2,0))</f>
        <v/>
      </c>
      <c r="K3108" s="179"/>
      <c r="L3108" s="67" t="str">
        <f t="shared" si="949"/>
        <v/>
      </c>
      <c r="M3108" s="68">
        <f t="shared" si="950"/>
        <v>0</v>
      </c>
      <c r="N3108" s="66">
        <f t="shared" si="951"/>
        <v>0</v>
      </c>
      <c r="O3108" s="152"/>
      <c r="P3108" s="172">
        <f t="shared" si="948"/>
        <v>0</v>
      </c>
      <c r="Q3108" s="69">
        <f t="shared" si="952"/>
        <v>0</v>
      </c>
      <c r="R3108" s="62">
        <f t="shared" si="953"/>
        <v>0</v>
      </c>
      <c r="S3108" s="153"/>
      <c r="T3108" s="118" t="str">
        <f t="shared" si="954"/>
        <v/>
      </c>
      <c r="U3108" s="154"/>
      <c r="V3108" s="154"/>
      <c r="W3108" s="154"/>
      <c r="X3108" s="154"/>
      <c r="Y3108" s="154"/>
      <c r="Z3108" s="154"/>
      <c r="AA3108" s="154"/>
      <c r="AB3108" s="154"/>
      <c r="AC3108" s="154"/>
      <c r="AD3108" s="154"/>
      <c r="AE3108" s="154"/>
      <c r="AF3108" s="154"/>
      <c r="AG3108" s="63">
        <f t="shared" si="955"/>
        <v>0</v>
      </c>
      <c r="AH3108" s="56">
        <f t="shared" si="956"/>
        <v>0</v>
      </c>
      <c r="AI3108" s="56">
        <f t="shared" si="957"/>
        <v>0</v>
      </c>
      <c r="AJ3108" s="56">
        <f t="shared" si="958"/>
        <v>0</v>
      </c>
      <c r="AK3108" s="56">
        <f t="shared" si="959"/>
        <v>0</v>
      </c>
      <c r="AL3108" s="56">
        <f t="shared" si="960"/>
        <v>0</v>
      </c>
      <c r="AM3108" s="56">
        <f t="shared" si="961"/>
        <v>0</v>
      </c>
      <c r="AN3108" s="56">
        <f t="shared" si="962"/>
        <v>0</v>
      </c>
      <c r="AO3108" s="56">
        <f t="shared" si="963"/>
        <v>0</v>
      </c>
      <c r="AP3108" s="56">
        <f t="shared" si="964"/>
        <v>0</v>
      </c>
      <c r="AQ3108" s="56">
        <f t="shared" si="965"/>
        <v>0</v>
      </c>
      <c r="AR3108" s="86">
        <f t="shared" si="966"/>
        <v>0</v>
      </c>
    </row>
    <row r="3109" spans="1:44" x14ac:dyDescent="0.25">
      <c r="A3109" s="178"/>
      <c r="B3109" s="55" t="str">
        <f>_xlfn.IFNA(VLOOKUP(A3109,'Ajánlatkérő(k) adatai'!$B$4:$C$205,2,0),"")</f>
        <v/>
      </c>
      <c r="C3109" s="178"/>
      <c r="D3109" s="55" t="str">
        <f>_xlfn.IFNA(VLOOKUP(C3109,'Számlafizető(k) adatai'!$C$4:$D$203,2,0),"")</f>
        <v/>
      </c>
      <c r="E3109" s="55" t="str">
        <f>_xlfn.IFNA(VLOOKUP(C3109,'Számlafizető(k) adatai'!$C$4:$M$203,11,0),"")</f>
        <v/>
      </c>
      <c r="F3109" s="178"/>
      <c r="G3109" s="178"/>
      <c r="H3109" s="178"/>
      <c r="I3109" s="55" t="str">
        <f>IF(F3109="","",VLOOKUP(LEFT(F3109,5),'Technikai cellák'!B:C,2,0))</f>
        <v/>
      </c>
      <c r="J3109" s="55" t="str">
        <f>IF(F3109="","",VLOOKUP(I3109,'Technikai cellák'!$C$1:$D$12,2,0))</f>
        <v/>
      </c>
      <c r="K3109" s="179"/>
      <c r="L3109" s="67" t="str">
        <f t="shared" si="949"/>
        <v/>
      </c>
      <c r="M3109" s="68">
        <f t="shared" si="950"/>
        <v>0</v>
      </c>
      <c r="N3109" s="66">
        <f t="shared" si="951"/>
        <v>0</v>
      </c>
      <c r="O3109" s="152"/>
      <c r="P3109" s="172">
        <f t="shared" si="948"/>
        <v>0</v>
      </c>
      <c r="Q3109" s="69">
        <f t="shared" si="952"/>
        <v>0</v>
      </c>
      <c r="R3109" s="62">
        <f t="shared" si="953"/>
        <v>0</v>
      </c>
      <c r="S3109" s="153"/>
      <c r="T3109" s="118" t="str">
        <f t="shared" si="954"/>
        <v/>
      </c>
      <c r="U3109" s="154"/>
      <c r="V3109" s="154"/>
      <c r="W3109" s="154"/>
      <c r="X3109" s="154"/>
      <c r="Y3109" s="154"/>
      <c r="Z3109" s="154"/>
      <c r="AA3109" s="154"/>
      <c r="AB3109" s="154"/>
      <c r="AC3109" s="154"/>
      <c r="AD3109" s="154"/>
      <c r="AE3109" s="154"/>
      <c r="AF3109" s="154"/>
      <c r="AG3109" s="63">
        <f t="shared" si="955"/>
        <v>0</v>
      </c>
      <c r="AH3109" s="56">
        <f t="shared" si="956"/>
        <v>0</v>
      </c>
      <c r="AI3109" s="56">
        <f t="shared" si="957"/>
        <v>0</v>
      </c>
      <c r="AJ3109" s="56">
        <f t="shared" si="958"/>
        <v>0</v>
      </c>
      <c r="AK3109" s="56">
        <f t="shared" si="959"/>
        <v>0</v>
      </c>
      <c r="AL3109" s="56">
        <f t="shared" si="960"/>
        <v>0</v>
      </c>
      <c r="AM3109" s="56">
        <f t="shared" si="961"/>
        <v>0</v>
      </c>
      <c r="AN3109" s="56">
        <f t="shared" si="962"/>
        <v>0</v>
      </c>
      <c r="AO3109" s="56">
        <f t="shared" si="963"/>
        <v>0</v>
      </c>
      <c r="AP3109" s="56">
        <f t="shared" si="964"/>
        <v>0</v>
      </c>
      <c r="AQ3109" s="56">
        <f t="shared" si="965"/>
        <v>0</v>
      </c>
      <c r="AR3109" s="86">
        <f t="shared" si="966"/>
        <v>0</v>
      </c>
    </row>
    <row r="3110" spans="1:44" x14ac:dyDescent="0.25">
      <c r="A3110" s="178"/>
      <c r="B3110" s="55" t="str">
        <f>_xlfn.IFNA(VLOOKUP(A3110,'Ajánlatkérő(k) adatai'!$B$4:$C$205,2,0),"")</f>
        <v/>
      </c>
      <c r="C3110" s="178"/>
      <c r="D3110" s="55" t="str">
        <f>_xlfn.IFNA(VLOOKUP(C3110,'Számlafizető(k) adatai'!$C$4:$D$203,2,0),"")</f>
        <v/>
      </c>
      <c r="E3110" s="55" t="str">
        <f>_xlfn.IFNA(VLOOKUP(C3110,'Számlafizető(k) adatai'!$C$4:$M$203,11,0),"")</f>
        <v/>
      </c>
      <c r="F3110" s="178"/>
      <c r="G3110" s="178"/>
      <c r="H3110" s="178"/>
      <c r="I3110" s="55" t="str">
        <f>IF(F3110="","",VLOOKUP(LEFT(F3110,5),'Technikai cellák'!B:C,2,0))</f>
        <v/>
      </c>
      <c r="J3110" s="55" t="str">
        <f>IF(F3110="","",VLOOKUP(I3110,'Technikai cellák'!$C$1:$D$12,2,0))</f>
        <v/>
      </c>
      <c r="K3110" s="179"/>
      <c r="L3110" s="67" t="str">
        <f t="shared" si="949"/>
        <v/>
      </c>
      <c r="M3110" s="68">
        <f t="shared" si="950"/>
        <v>0</v>
      </c>
      <c r="N3110" s="66">
        <f t="shared" si="951"/>
        <v>0</v>
      </c>
      <c r="O3110" s="152"/>
      <c r="P3110" s="172">
        <f t="shared" si="948"/>
        <v>0</v>
      </c>
      <c r="Q3110" s="69">
        <f t="shared" si="952"/>
        <v>0</v>
      </c>
      <c r="R3110" s="62">
        <f t="shared" si="953"/>
        <v>0</v>
      </c>
      <c r="S3110" s="153"/>
      <c r="T3110" s="118" t="str">
        <f t="shared" si="954"/>
        <v/>
      </c>
      <c r="U3110" s="154"/>
      <c r="V3110" s="154"/>
      <c r="W3110" s="154"/>
      <c r="X3110" s="154"/>
      <c r="Y3110" s="154"/>
      <c r="Z3110" s="154"/>
      <c r="AA3110" s="154"/>
      <c r="AB3110" s="154"/>
      <c r="AC3110" s="154"/>
      <c r="AD3110" s="154"/>
      <c r="AE3110" s="154"/>
      <c r="AF3110" s="154"/>
      <c r="AG3110" s="63">
        <f t="shared" si="955"/>
        <v>0</v>
      </c>
      <c r="AH3110" s="56">
        <f t="shared" si="956"/>
        <v>0</v>
      </c>
      <c r="AI3110" s="56">
        <f t="shared" si="957"/>
        <v>0</v>
      </c>
      <c r="AJ3110" s="56">
        <f t="shared" si="958"/>
        <v>0</v>
      </c>
      <c r="AK3110" s="56">
        <f t="shared" si="959"/>
        <v>0</v>
      </c>
      <c r="AL3110" s="56">
        <f t="shared" si="960"/>
        <v>0</v>
      </c>
      <c r="AM3110" s="56">
        <f t="shared" si="961"/>
        <v>0</v>
      </c>
      <c r="AN3110" s="56">
        <f t="shared" si="962"/>
        <v>0</v>
      </c>
      <c r="AO3110" s="56">
        <f t="shared" si="963"/>
        <v>0</v>
      </c>
      <c r="AP3110" s="56">
        <f t="shared" si="964"/>
        <v>0</v>
      </c>
      <c r="AQ3110" s="56">
        <f t="shared" si="965"/>
        <v>0</v>
      </c>
      <c r="AR3110" s="86">
        <f t="shared" si="966"/>
        <v>0</v>
      </c>
    </row>
    <row r="3111" spans="1:44" x14ac:dyDescent="0.25">
      <c r="A3111" s="178"/>
      <c r="B3111" s="55" t="str">
        <f>_xlfn.IFNA(VLOOKUP(A3111,'Ajánlatkérő(k) adatai'!$B$4:$C$205,2,0),"")</f>
        <v/>
      </c>
      <c r="C3111" s="178"/>
      <c r="D3111" s="55" t="str">
        <f>_xlfn.IFNA(VLOOKUP(C3111,'Számlafizető(k) adatai'!$C$4:$D$203,2,0),"")</f>
        <v/>
      </c>
      <c r="E3111" s="55" t="str">
        <f>_xlfn.IFNA(VLOOKUP(C3111,'Számlafizető(k) adatai'!$C$4:$M$203,11,0),"")</f>
        <v/>
      </c>
      <c r="F3111" s="178"/>
      <c r="G3111" s="178"/>
      <c r="H3111" s="178"/>
      <c r="I3111" s="55" t="str">
        <f>IF(F3111="","",VLOOKUP(LEFT(F3111,5),'Technikai cellák'!B:C,2,0))</f>
        <v/>
      </c>
      <c r="J3111" s="55" t="str">
        <f>IF(F3111="","",VLOOKUP(I3111,'Technikai cellák'!$C$1:$D$12,2,0))</f>
        <v/>
      </c>
      <c r="K3111" s="179"/>
      <c r="L3111" s="67" t="str">
        <f t="shared" si="949"/>
        <v/>
      </c>
      <c r="M3111" s="68">
        <f t="shared" si="950"/>
        <v>0</v>
      </c>
      <c r="N3111" s="66">
        <f t="shared" si="951"/>
        <v>0</v>
      </c>
      <c r="O3111" s="152"/>
      <c r="P3111" s="172">
        <f t="shared" si="948"/>
        <v>0</v>
      </c>
      <c r="Q3111" s="69">
        <f t="shared" si="952"/>
        <v>0</v>
      </c>
      <c r="R3111" s="62">
        <f t="shared" si="953"/>
        <v>0</v>
      </c>
      <c r="S3111" s="153"/>
      <c r="T3111" s="118" t="str">
        <f t="shared" si="954"/>
        <v/>
      </c>
      <c r="U3111" s="154"/>
      <c r="V3111" s="154"/>
      <c r="W3111" s="154"/>
      <c r="X3111" s="154"/>
      <c r="Y3111" s="154"/>
      <c r="Z3111" s="154"/>
      <c r="AA3111" s="154"/>
      <c r="AB3111" s="154"/>
      <c r="AC3111" s="154"/>
      <c r="AD3111" s="154"/>
      <c r="AE3111" s="154"/>
      <c r="AF3111" s="154"/>
      <c r="AG3111" s="63">
        <f t="shared" si="955"/>
        <v>0</v>
      </c>
      <c r="AH3111" s="56">
        <f t="shared" si="956"/>
        <v>0</v>
      </c>
      <c r="AI3111" s="56">
        <f t="shared" si="957"/>
        <v>0</v>
      </c>
      <c r="AJ3111" s="56">
        <f t="shared" si="958"/>
        <v>0</v>
      </c>
      <c r="AK3111" s="56">
        <f t="shared" si="959"/>
        <v>0</v>
      </c>
      <c r="AL3111" s="56">
        <f t="shared" si="960"/>
        <v>0</v>
      </c>
      <c r="AM3111" s="56">
        <f t="shared" si="961"/>
        <v>0</v>
      </c>
      <c r="AN3111" s="56">
        <f t="shared" si="962"/>
        <v>0</v>
      </c>
      <c r="AO3111" s="56">
        <f t="shared" si="963"/>
        <v>0</v>
      </c>
      <c r="AP3111" s="56">
        <f t="shared" si="964"/>
        <v>0</v>
      </c>
      <c r="AQ3111" s="56">
        <f t="shared" si="965"/>
        <v>0</v>
      </c>
      <c r="AR3111" s="86">
        <f t="shared" si="966"/>
        <v>0</v>
      </c>
    </row>
    <row r="3112" spans="1:44" x14ac:dyDescent="0.25">
      <c r="A3112" s="178"/>
      <c r="B3112" s="55" t="str">
        <f>_xlfn.IFNA(VLOOKUP(A3112,'Ajánlatkérő(k) adatai'!$B$4:$C$205,2,0),"")</f>
        <v/>
      </c>
      <c r="C3112" s="178"/>
      <c r="D3112" s="55" t="str">
        <f>_xlfn.IFNA(VLOOKUP(C3112,'Számlafizető(k) adatai'!$C$4:$D$203,2,0),"")</f>
        <v/>
      </c>
      <c r="E3112" s="55" t="str">
        <f>_xlfn.IFNA(VLOOKUP(C3112,'Számlafizető(k) adatai'!$C$4:$M$203,11,0),"")</f>
        <v/>
      </c>
      <c r="F3112" s="178"/>
      <c r="G3112" s="178"/>
      <c r="H3112" s="178"/>
      <c r="I3112" s="55" t="str">
        <f>IF(F3112="","",VLOOKUP(LEFT(F3112,5),'Technikai cellák'!B:C,2,0))</f>
        <v/>
      </c>
      <c r="J3112" s="55" t="str">
        <f>IF(F3112="","",VLOOKUP(I3112,'Technikai cellák'!$C$1:$D$12,2,0))</f>
        <v/>
      </c>
      <c r="K3112" s="179"/>
      <c r="L3112" s="67" t="str">
        <f t="shared" si="949"/>
        <v/>
      </c>
      <c r="M3112" s="68">
        <f t="shared" si="950"/>
        <v>0</v>
      </c>
      <c r="N3112" s="66">
        <f t="shared" si="951"/>
        <v>0</v>
      </c>
      <c r="O3112" s="152"/>
      <c r="P3112" s="172">
        <f t="shared" si="948"/>
        <v>0</v>
      </c>
      <c r="Q3112" s="69">
        <f t="shared" si="952"/>
        <v>0</v>
      </c>
      <c r="R3112" s="62">
        <f t="shared" si="953"/>
        <v>0</v>
      </c>
      <c r="S3112" s="153"/>
      <c r="T3112" s="118" t="str">
        <f t="shared" si="954"/>
        <v/>
      </c>
      <c r="U3112" s="154"/>
      <c r="V3112" s="154"/>
      <c r="W3112" s="154"/>
      <c r="X3112" s="154"/>
      <c r="Y3112" s="154"/>
      <c r="Z3112" s="154"/>
      <c r="AA3112" s="154"/>
      <c r="AB3112" s="154"/>
      <c r="AC3112" s="154"/>
      <c r="AD3112" s="154"/>
      <c r="AE3112" s="154"/>
      <c r="AF3112" s="154"/>
      <c r="AG3112" s="63">
        <f t="shared" si="955"/>
        <v>0</v>
      </c>
      <c r="AH3112" s="56">
        <f t="shared" si="956"/>
        <v>0</v>
      </c>
      <c r="AI3112" s="56">
        <f t="shared" si="957"/>
        <v>0</v>
      </c>
      <c r="AJ3112" s="56">
        <f t="shared" si="958"/>
        <v>0</v>
      </c>
      <c r="AK3112" s="56">
        <f t="shared" si="959"/>
        <v>0</v>
      </c>
      <c r="AL3112" s="56">
        <f t="shared" si="960"/>
        <v>0</v>
      </c>
      <c r="AM3112" s="56">
        <f t="shared" si="961"/>
        <v>0</v>
      </c>
      <c r="AN3112" s="56">
        <f t="shared" si="962"/>
        <v>0</v>
      </c>
      <c r="AO3112" s="56">
        <f t="shared" si="963"/>
        <v>0</v>
      </c>
      <c r="AP3112" s="56">
        <f t="shared" si="964"/>
        <v>0</v>
      </c>
      <c r="AQ3112" s="56">
        <f t="shared" si="965"/>
        <v>0</v>
      </c>
      <c r="AR3112" s="86">
        <f t="shared" si="966"/>
        <v>0</v>
      </c>
    </row>
    <row r="3113" spans="1:44" x14ac:dyDescent="0.25">
      <c r="A3113" s="178"/>
      <c r="B3113" s="55" t="str">
        <f>_xlfn.IFNA(VLOOKUP(A3113,'Ajánlatkérő(k) adatai'!$B$4:$C$205,2,0),"")</f>
        <v/>
      </c>
      <c r="C3113" s="178"/>
      <c r="D3113" s="55" t="str">
        <f>_xlfn.IFNA(VLOOKUP(C3113,'Számlafizető(k) adatai'!$C$4:$D$203,2,0),"")</f>
        <v/>
      </c>
      <c r="E3113" s="55" t="str">
        <f>_xlfn.IFNA(VLOOKUP(C3113,'Számlafizető(k) adatai'!$C$4:$M$203,11,0),"")</f>
        <v/>
      </c>
      <c r="F3113" s="178"/>
      <c r="G3113" s="178"/>
      <c r="H3113" s="178"/>
      <c r="I3113" s="55" t="str">
        <f>IF(F3113="","",VLOOKUP(LEFT(F3113,5),'Technikai cellák'!B:C,2,0))</f>
        <v/>
      </c>
      <c r="J3113" s="55" t="str">
        <f>IF(F3113="","",VLOOKUP(I3113,'Technikai cellák'!$C$1:$D$12,2,0))</f>
        <v/>
      </c>
      <c r="K3113" s="179"/>
      <c r="L3113" s="67" t="str">
        <f t="shared" si="949"/>
        <v/>
      </c>
      <c r="M3113" s="68">
        <f t="shared" si="950"/>
        <v>0</v>
      </c>
      <c r="N3113" s="66">
        <f t="shared" si="951"/>
        <v>0</v>
      </c>
      <c r="O3113" s="152"/>
      <c r="P3113" s="172">
        <f t="shared" si="948"/>
        <v>0</v>
      </c>
      <c r="Q3113" s="69">
        <f t="shared" si="952"/>
        <v>0</v>
      </c>
      <c r="R3113" s="62">
        <f t="shared" si="953"/>
        <v>0</v>
      </c>
      <c r="S3113" s="153"/>
      <c r="T3113" s="118" t="str">
        <f t="shared" si="954"/>
        <v/>
      </c>
      <c r="U3113" s="154"/>
      <c r="V3113" s="154"/>
      <c r="W3113" s="154"/>
      <c r="X3113" s="154"/>
      <c r="Y3113" s="154"/>
      <c r="Z3113" s="154"/>
      <c r="AA3113" s="154"/>
      <c r="AB3113" s="154"/>
      <c r="AC3113" s="154"/>
      <c r="AD3113" s="154"/>
      <c r="AE3113" s="154"/>
      <c r="AF3113" s="154"/>
      <c r="AG3113" s="63">
        <f t="shared" si="955"/>
        <v>0</v>
      </c>
      <c r="AH3113" s="56">
        <f t="shared" si="956"/>
        <v>0</v>
      </c>
      <c r="AI3113" s="56">
        <f t="shared" si="957"/>
        <v>0</v>
      </c>
      <c r="AJ3113" s="56">
        <f t="shared" si="958"/>
        <v>0</v>
      </c>
      <c r="AK3113" s="56">
        <f t="shared" si="959"/>
        <v>0</v>
      </c>
      <c r="AL3113" s="56">
        <f t="shared" si="960"/>
        <v>0</v>
      </c>
      <c r="AM3113" s="56">
        <f t="shared" si="961"/>
        <v>0</v>
      </c>
      <c r="AN3113" s="56">
        <f t="shared" si="962"/>
        <v>0</v>
      </c>
      <c r="AO3113" s="56">
        <f t="shared" si="963"/>
        <v>0</v>
      </c>
      <c r="AP3113" s="56">
        <f t="shared" si="964"/>
        <v>0</v>
      </c>
      <c r="AQ3113" s="56">
        <f t="shared" si="965"/>
        <v>0</v>
      </c>
      <c r="AR3113" s="86">
        <f t="shared" si="966"/>
        <v>0</v>
      </c>
    </row>
    <row r="3114" spans="1:44" x14ac:dyDescent="0.25">
      <c r="A3114" s="178"/>
      <c r="B3114" s="55" t="str">
        <f>_xlfn.IFNA(VLOOKUP(A3114,'Ajánlatkérő(k) adatai'!$B$4:$C$205,2,0),"")</f>
        <v/>
      </c>
      <c r="C3114" s="178"/>
      <c r="D3114" s="55" t="str">
        <f>_xlfn.IFNA(VLOOKUP(C3114,'Számlafizető(k) adatai'!$C$4:$D$203,2,0),"")</f>
        <v/>
      </c>
      <c r="E3114" s="55" t="str">
        <f>_xlfn.IFNA(VLOOKUP(C3114,'Számlafizető(k) adatai'!$C$4:$M$203,11,0),"")</f>
        <v/>
      </c>
      <c r="F3114" s="178"/>
      <c r="G3114" s="178"/>
      <c r="H3114" s="178"/>
      <c r="I3114" s="55" t="str">
        <f>IF(F3114="","",VLOOKUP(LEFT(F3114,5),'Technikai cellák'!B:C,2,0))</f>
        <v/>
      </c>
      <c r="J3114" s="55" t="str">
        <f>IF(F3114="","",VLOOKUP(I3114,'Technikai cellák'!$C$1:$D$12,2,0))</f>
        <v/>
      </c>
      <c r="K3114" s="179"/>
      <c r="L3114" s="67" t="str">
        <f t="shared" si="949"/>
        <v/>
      </c>
      <c r="M3114" s="68">
        <f t="shared" si="950"/>
        <v>0</v>
      </c>
      <c r="N3114" s="66">
        <f t="shared" si="951"/>
        <v>0</v>
      </c>
      <c r="O3114" s="152"/>
      <c r="P3114" s="172">
        <f t="shared" si="948"/>
        <v>0</v>
      </c>
      <c r="Q3114" s="69">
        <f t="shared" si="952"/>
        <v>0</v>
      </c>
      <c r="R3114" s="62">
        <f t="shared" si="953"/>
        <v>0</v>
      </c>
      <c r="S3114" s="153"/>
      <c r="T3114" s="118" t="str">
        <f t="shared" si="954"/>
        <v/>
      </c>
      <c r="U3114" s="154"/>
      <c r="V3114" s="154"/>
      <c r="W3114" s="154"/>
      <c r="X3114" s="154"/>
      <c r="Y3114" s="154"/>
      <c r="Z3114" s="154"/>
      <c r="AA3114" s="154"/>
      <c r="AB3114" s="154"/>
      <c r="AC3114" s="154"/>
      <c r="AD3114" s="154"/>
      <c r="AE3114" s="154"/>
      <c r="AF3114" s="154"/>
      <c r="AG3114" s="63">
        <f t="shared" si="955"/>
        <v>0</v>
      </c>
      <c r="AH3114" s="56">
        <f t="shared" si="956"/>
        <v>0</v>
      </c>
      <c r="AI3114" s="56">
        <f t="shared" si="957"/>
        <v>0</v>
      </c>
      <c r="AJ3114" s="56">
        <f t="shared" si="958"/>
        <v>0</v>
      </c>
      <c r="AK3114" s="56">
        <f t="shared" si="959"/>
        <v>0</v>
      </c>
      <c r="AL3114" s="56">
        <f t="shared" si="960"/>
        <v>0</v>
      </c>
      <c r="AM3114" s="56">
        <f t="shared" si="961"/>
        <v>0</v>
      </c>
      <c r="AN3114" s="56">
        <f t="shared" si="962"/>
        <v>0</v>
      </c>
      <c r="AO3114" s="56">
        <f t="shared" si="963"/>
        <v>0</v>
      </c>
      <c r="AP3114" s="56">
        <f t="shared" si="964"/>
        <v>0</v>
      </c>
      <c r="AQ3114" s="56">
        <f t="shared" si="965"/>
        <v>0</v>
      </c>
      <c r="AR3114" s="86">
        <f t="shared" si="966"/>
        <v>0</v>
      </c>
    </row>
    <row r="3115" spans="1:44" x14ac:dyDescent="0.25">
      <c r="A3115" s="178"/>
      <c r="B3115" s="55" t="str">
        <f>_xlfn.IFNA(VLOOKUP(A3115,'Ajánlatkérő(k) adatai'!$B$4:$C$205,2,0),"")</f>
        <v/>
      </c>
      <c r="C3115" s="178"/>
      <c r="D3115" s="55" t="str">
        <f>_xlfn.IFNA(VLOOKUP(C3115,'Számlafizető(k) adatai'!$C$4:$D$203,2,0),"")</f>
        <v/>
      </c>
      <c r="E3115" s="55" t="str">
        <f>_xlfn.IFNA(VLOOKUP(C3115,'Számlafizető(k) adatai'!$C$4:$M$203,11,0),"")</f>
        <v/>
      </c>
      <c r="F3115" s="178"/>
      <c r="G3115" s="178"/>
      <c r="H3115" s="178"/>
      <c r="I3115" s="55" t="str">
        <f>IF(F3115="","",VLOOKUP(LEFT(F3115,5),'Technikai cellák'!B:C,2,0))</f>
        <v/>
      </c>
      <c r="J3115" s="55" t="str">
        <f>IF(F3115="","",VLOOKUP(I3115,'Technikai cellák'!$C$1:$D$12,2,0))</f>
        <v/>
      </c>
      <c r="K3115" s="179"/>
      <c r="L3115" s="67" t="str">
        <f t="shared" si="949"/>
        <v/>
      </c>
      <c r="M3115" s="68">
        <f t="shared" si="950"/>
        <v>0</v>
      </c>
      <c r="N3115" s="66">
        <f t="shared" si="951"/>
        <v>0</v>
      </c>
      <c r="O3115" s="152"/>
      <c r="P3115" s="172">
        <f t="shared" si="948"/>
        <v>0</v>
      </c>
      <c r="Q3115" s="69">
        <f t="shared" si="952"/>
        <v>0</v>
      </c>
      <c r="R3115" s="62">
        <f t="shared" si="953"/>
        <v>0</v>
      </c>
      <c r="S3115" s="153"/>
      <c r="T3115" s="118" t="str">
        <f t="shared" si="954"/>
        <v/>
      </c>
      <c r="U3115" s="154"/>
      <c r="V3115" s="154"/>
      <c r="W3115" s="154"/>
      <c r="X3115" s="154"/>
      <c r="Y3115" s="154"/>
      <c r="Z3115" s="154"/>
      <c r="AA3115" s="154"/>
      <c r="AB3115" s="154"/>
      <c r="AC3115" s="154"/>
      <c r="AD3115" s="154"/>
      <c r="AE3115" s="154"/>
      <c r="AF3115" s="154"/>
      <c r="AG3115" s="63">
        <f t="shared" si="955"/>
        <v>0</v>
      </c>
      <c r="AH3115" s="56">
        <f t="shared" si="956"/>
        <v>0</v>
      </c>
      <c r="AI3115" s="56">
        <f t="shared" si="957"/>
        <v>0</v>
      </c>
      <c r="AJ3115" s="56">
        <f t="shared" si="958"/>
        <v>0</v>
      </c>
      <c r="AK3115" s="56">
        <f t="shared" si="959"/>
        <v>0</v>
      </c>
      <c r="AL3115" s="56">
        <f t="shared" si="960"/>
        <v>0</v>
      </c>
      <c r="AM3115" s="56">
        <f t="shared" si="961"/>
        <v>0</v>
      </c>
      <c r="AN3115" s="56">
        <f t="shared" si="962"/>
        <v>0</v>
      </c>
      <c r="AO3115" s="56">
        <f t="shared" si="963"/>
        <v>0</v>
      </c>
      <c r="AP3115" s="56">
        <f t="shared" si="964"/>
        <v>0</v>
      </c>
      <c r="AQ3115" s="56">
        <f t="shared" si="965"/>
        <v>0</v>
      </c>
      <c r="AR3115" s="86">
        <f t="shared" si="966"/>
        <v>0</v>
      </c>
    </row>
    <row r="3116" spans="1:44" x14ac:dyDescent="0.25">
      <c r="A3116" s="178"/>
      <c r="B3116" s="55" t="str">
        <f>_xlfn.IFNA(VLOOKUP(A3116,'Ajánlatkérő(k) adatai'!$B$4:$C$205,2,0),"")</f>
        <v/>
      </c>
      <c r="C3116" s="178"/>
      <c r="D3116" s="55" t="str">
        <f>_xlfn.IFNA(VLOOKUP(C3116,'Számlafizető(k) adatai'!$C$4:$D$203,2,0),"")</f>
        <v/>
      </c>
      <c r="E3116" s="55" t="str">
        <f>_xlfn.IFNA(VLOOKUP(C3116,'Számlafizető(k) adatai'!$C$4:$M$203,11,0),"")</f>
        <v/>
      </c>
      <c r="F3116" s="178"/>
      <c r="G3116" s="178"/>
      <c r="H3116" s="178"/>
      <c r="I3116" s="55" t="str">
        <f>IF(F3116="","",VLOOKUP(LEFT(F3116,5),'Technikai cellák'!B:C,2,0))</f>
        <v/>
      </c>
      <c r="J3116" s="55" t="str">
        <f>IF(F3116="","",VLOOKUP(I3116,'Technikai cellák'!$C$1:$D$12,2,0))</f>
        <v/>
      </c>
      <c r="K3116" s="179"/>
      <c r="L3116" s="67" t="str">
        <f t="shared" si="949"/>
        <v/>
      </c>
      <c r="M3116" s="68">
        <f t="shared" si="950"/>
        <v>0</v>
      </c>
      <c r="N3116" s="66">
        <f t="shared" si="951"/>
        <v>0</v>
      </c>
      <c r="O3116" s="152"/>
      <c r="P3116" s="172">
        <f t="shared" si="948"/>
        <v>0</v>
      </c>
      <c r="Q3116" s="69">
        <f t="shared" si="952"/>
        <v>0</v>
      </c>
      <c r="R3116" s="62">
        <f t="shared" si="953"/>
        <v>0</v>
      </c>
      <c r="S3116" s="153"/>
      <c r="T3116" s="118" t="str">
        <f t="shared" si="954"/>
        <v/>
      </c>
      <c r="U3116" s="154"/>
      <c r="V3116" s="154"/>
      <c r="W3116" s="154"/>
      <c r="X3116" s="154"/>
      <c r="Y3116" s="154"/>
      <c r="Z3116" s="154"/>
      <c r="AA3116" s="154"/>
      <c r="AB3116" s="154"/>
      <c r="AC3116" s="154"/>
      <c r="AD3116" s="154"/>
      <c r="AE3116" s="154"/>
      <c r="AF3116" s="154"/>
      <c r="AG3116" s="63">
        <f t="shared" si="955"/>
        <v>0</v>
      </c>
      <c r="AH3116" s="56">
        <f t="shared" si="956"/>
        <v>0</v>
      </c>
      <c r="AI3116" s="56">
        <f t="shared" si="957"/>
        <v>0</v>
      </c>
      <c r="AJ3116" s="56">
        <f t="shared" si="958"/>
        <v>0</v>
      </c>
      <c r="AK3116" s="56">
        <f t="shared" si="959"/>
        <v>0</v>
      </c>
      <c r="AL3116" s="56">
        <f t="shared" si="960"/>
        <v>0</v>
      </c>
      <c r="AM3116" s="56">
        <f t="shared" si="961"/>
        <v>0</v>
      </c>
      <c r="AN3116" s="56">
        <f t="shared" si="962"/>
        <v>0</v>
      </c>
      <c r="AO3116" s="56">
        <f t="shared" si="963"/>
        <v>0</v>
      </c>
      <c r="AP3116" s="56">
        <f t="shared" si="964"/>
        <v>0</v>
      </c>
      <c r="AQ3116" s="56">
        <f t="shared" si="965"/>
        <v>0</v>
      </c>
      <c r="AR3116" s="86">
        <f t="shared" si="966"/>
        <v>0</v>
      </c>
    </row>
    <row r="3117" spans="1:44" x14ac:dyDescent="0.25">
      <c r="A3117" s="178"/>
      <c r="B3117" s="55" t="str">
        <f>_xlfn.IFNA(VLOOKUP(A3117,'Ajánlatkérő(k) adatai'!$B$4:$C$205,2,0),"")</f>
        <v/>
      </c>
      <c r="C3117" s="178"/>
      <c r="D3117" s="55" t="str">
        <f>_xlfn.IFNA(VLOOKUP(C3117,'Számlafizető(k) adatai'!$C$4:$D$203,2,0),"")</f>
        <v/>
      </c>
      <c r="E3117" s="55" t="str">
        <f>_xlfn.IFNA(VLOOKUP(C3117,'Számlafizető(k) adatai'!$C$4:$M$203,11,0),"")</f>
        <v/>
      </c>
      <c r="F3117" s="178"/>
      <c r="G3117" s="178"/>
      <c r="H3117" s="178"/>
      <c r="I3117" s="55" t="str">
        <f>IF(F3117="","",VLOOKUP(LEFT(F3117,5),'Technikai cellák'!B:C,2,0))</f>
        <v/>
      </c>
      <c r="J3117" s="55" t="str">
        <f>IF(F3117="","",VLOOKUP(I3117,'Technikai cellák'!$C$1:$D$12,2,0))</f>
        <v/>
      </c>
      <c r="K3117" s="179"/>
      <c r="L3117" s="67" t="str">
        <f t="shared" si="949"/>
        <v/>
      </c>
      <c r="M3117" s="68">
        <f t="shared" si="950"/>
        <v>0</v>
      </c>
      <c r="N3117" s="66">
        <f t="shared" si="951"/>
        <v>0</v>
      </c>
      <c r="O3117" s="152"/>
      <c r="P3117" s="172">
        <f t="shared" si="948"/>
        <v>0</v>
      </c>
      <c r="Q3117" s="69">
        <f t="shared" si="952"/>
        <v>0</v>
      </c>
      <c r="R3117" s="62">
        <f t="shared" si="953"/>
        <v>0</v>
      </c>
      <c r="S3117" s="153"/>
      <c r="T3117" s="118" t="str">
        <f t="shared" si="954"/>
        <v/>
      </c>
      <c r="U3117" s="154"/>
      <c r="V3117" s="154"/>
      <c r="W3117" s="154"/>
      <c r="X3117" s="154"/>
      <c r="Y3117" s="154"/>
      <c r="Z3117" s="154"/>
      <c r="AA3117" s="154"/>
      <c r="AB3117" s="154"/>
      <c r="AC3117" s="154"/>
      <c r="AD3117" s="154"/>
      <c r="AE3117" s="154"/>
      <c r="AF3117" s="154"/>
      <c r="AG3117" s="63">
        <f t="shared" si="955"/>
        <v>0</v>
      </c>
      <c r="AH3117" s="56">
        <f t="shared" si="956"/>
        <v>0</v>
      </c>
      <c r="AI3117" s="56">
        <f t="shared" si="957"/>
        <v>0</v>
      </c>
      <c r="AJ3117" s="56">
        <f t="shared" si="958"/>
        <v>0</v>
      </c>
      <c r="AK3117" s="56">
        <f t="shared" si="959"/>
        <v>0</v>
      </c>
      <c r="AL3117" s="56">
        <f t="shared" si="960"/>
        <v>0</v>
      </c>
      <c r="AM3117" s="56">
        <f t="shared" si="961"/>
        <v>0</v>
      </c>
      <c r="AN3117" s="56">
        <f t="shared" si="962"/>
        <v>0</v>
      </c>
      <c r="AO3117" s="56">
        <f t="shared" si="963"/>
        <v>0</v>
      </c>
      <c r="AP3117" s="56">
        <f t="shared" si="964"/>
        <v>0</v>
      </c>
      <c r="AQ3117" s="56">
        <f t="shared" si="965"/>
        <v>0</v>
      </c>
      <c r="AR3117" s="86">
        <f t="shared" si="966"/>
        <v>0</v>
      </c>
    </row>
    <row r="3118" spans="1:44" x14ac:dyDescent="0.25">
      <c r="A3118" s="178"/>
      <c r="B3118" s="55" t="str">
        <f>_xlfn.IFNA(VLOOKUP(A3118,'Ajánlatkérő(k) adatai'!$B$4:$C$205,2,0),"")</f>
        <v/>
      </c>
      <c r="C3118" s="178"/>
      <c r="D3118" s="55" t="str">
        <f>_xlfn.IFNA(VLOOKUP(C3118,'Számlafizető(k) adatai'!$C$4:$D$203,2,0),"")</f>
        <v/>
      </c>
      <c r="E3118" s="55" t="str">
        <f>_xlfn.IFNA(VLOOKUP(C3118,'Számlafizető(k) adatai'!$C$4:$M$203,11,0),"")</f>
        <v/>
      </c>
      <c r="F3118" s="178"/>
      <c r="G3118" s="178"/>
      <c r="H3118" s="178"/>
      <c r="I3118" s="55" t="str">
        <f>IF(F3118="","",VLOOKUP(LEFT(F3118,5),'Technikai cellák'!B:C,2,0))</f>
        <v/>
      </c>
      <c r="J3118" s="55" t="str">
        <f>IF(F3118="","",VLOOKUP(I3118,'Technikai cellák'!$C$1:$D$12,2,0))</f>
        <v/>
      </c>
      <c r="K3118" s="179"/>
      <c r="L3118" s="67" t="str">
        <f t="shared" si="949"/>
        <v/>
      </c>
      <c r="M3118" s="68">
        <f t="shared" si="950"/>
        <v>0</v>
      </c>
      <c r="N3118" s="66">
        <f t="shared" si="951"/>
        <v>0</v>
      </c>
      <c r="O3118" s="152"/>
      <c r="P3118" s="172">
        <f t="shared" si="948"/>
        <v>0</v>
      </c>
      <c r="Q3118" s="69">
        <f t="shared" si="952"/>
        <v>0</v>
      </c>
      <c r="R3118" s="62">
        <f t="shared" si="953"/>
        <v>0</v>
      </c>
      <c r="S3118" s="153"/>
      <c r="T3118" s="118" t="str">
        <f t="shared" si="954"/>
        <v/>
      </c>
      <c r="U3118" s="154"/>
      <c r="V3118" s="154"/>
      <c r="W3118" s="154"/>
      <c r="X3118" s="154"/>
      <c r="Y3118" s="154"/>
      <c r="Z3118" s="154"/>
      <c r="AA3118" s="154"/>
      <c r="AB3118" s="154"/>
      <c r="AC3118" s="154"/>
      <c r="AD3118" s="154"/>
      <c r="AE3118" s="154"/>
      <c r="AF3118" s="154"/>
      <c r="AG3118" s="63">
        <f t="shared" si="955"/>
        <v>0</v>
      </c>
      <c r="AH3118" s="56">
        <f t="shared" si="956"/>
        <v>0</v>
      </c>
      <c r="AI3118" s="56">
        <f t="shared" si="957"/>
        <v>0</v>
      </c>
      <c r="AJ3118" s="56">
        <f t="shared" si="958"/>
        <v>0</v>
      </c>
      <c r="AK3118" s="56">
        <f t="shared" si="959"/>
        <v>0</v>
      </c>
      <c r="AL3118" s="56">
        <f t="shared" si="960"/>
        <v>0</v>
      </c>
      <c r="AM3118" s="56">
        <f t="shared" si="961"/>
        <v>0</v>
      </c>
      <c r="AN3118" s="56">
        <f t="shared" si="962"/>
        <v>0</v>
      </c>
      <c r="AO3118" s="56">
        <f t="shared" si="963"/>
        <v>0</v>
      </c>
      <c r="AP3118" s="56">
        <f t="shared" si="964"/>
        <v>0</v>
      </c>
      <c r="AQ3118" s="56">
        <f t="shared" si="965"/>
        <v>0</v>
      </c>
      <c r="AR3118" s="86">
        <f t="shared" si="966"/>
        <v>0</v>
      </c>
    </row>
    <row r="3119" spans="1:44" x14ac:dyDescent="0.25">
      <c r="A3119" s="178"/>
      <c r="B3119" s="55" t="str">
        <f>_xlfn.IFNA(VLOOKUP(A3119,'Ajánlatkérő(k) adatai'!$B$4:$C$205,2,0),"")</f>
        <v/>
      </c>
      <c r="C3119" s="178"/>
      <c r="D3119" s="55" t="str">
        <f>_xlfn.IFNA(VLOOKUP(C3119,'Számlafizető(k) adatai'!$C$4:$D$203,2,0),"")</f>
        <v/>
      </c>
      <c r="E3119" s="55" t="str">
        <f>_xlfn.IFNA(VLOOKUP(C3119,'Számlafizető(k) adatai'!$C$4:$M$203,11,0),"")</f>
        <v/>
      </c>
      <c r="F3119" s="178"/>
      <c r="G3119" s="178"/>
      <c r="H3119" s="178"/>
      <c r="I3119" s="55" t="str">
        <f>IF(F3119="","",VLOOKUP(LEFT(F3119,5),'Technikai cellák'!B:C,2,0))</f>
        <v/>
      </c>
      <c r="J3119" s="55" t="str">
        <f>IF(F3119="","",VLOOKUP(I3119,'Technikai cellák'!$C$1:$D$12,2,0))</f>
        <v/>
      </c>
      <c r="K3119" s="179"/>
      <c r="L3119" s="67" t="str">
        <f t="shared" si="949"/>
        <v/>
      </c>
      <c r="M3119" s="68">
        <f t="shared" si="950"/>
        <v>0</v>
      </c>
      <c r="N3119" s="66">
        <f t="shared" si="951"/>
        <v>0</v>
      </c>
      <c r="O3119" s="152"/>
      <c r="P3119" s="172">
        <f t="shared" si="948"/>
        <v>0</v>
      </c>
      <c r="Q3119" s="69">
        <f t="shared" si="952"/>
        <v>0</v>
      </c>
      <c r="R3119" s="62">
        <f t="shared" si="953"/>
        <v>0</v>
      </c>
      <c r="S3119" s="153"/>
      <c r="T3119" s="118" t="str">
        <f t="shared" si="954"/>
        <v/>
      </c>
      <c r="U3119" s="154"/>
      <c r="V3119" s="154"/>
      <c r="W3119" s="154"/>
      <c r="X3119" s="154"/>
      <c r="Y3119" s="154"/>
      <c r="Z3119" s="154"/>
      <c r="AA3119" s="154"/>
      <c r="AB3119" s="154"/>
      <c r="AC3119" s="154"/>
      <c r="AD3119" s="154"/>
      <c r="AE3119" s="154"/>
      <c r="AF3119" s="154"/>
      <c r="AG3119" s="63">
        <f t="shared" si="955"/>
        <v>0</v>
      </c>
      <c r="AH3119" s="56">
        <f t="shared" si="956"/>
        <v>0</v>
      </c>
      <c r="AI3119" s="56">
        <f t="shared" si="957"/>
        <v>0</v>
      </c>
      <c r="AJ3119" s="56">
        <f t="shared" si="958"/>
        <v>0</v>
      </c>
      <c r="AK3119" s="56">
        <f t="shared" si="959"/>
        <v>0</v>
      </c>
      <c r="AL3119" s="56">
        <f t="shared" si="960"/>
        <v>0</v>
      </c>
      <c r="AM3119" s="56">
        <f t="shared" si="961"/>
        <v>0</v>
      </c>
      <c r="AN3119" s="56">
        <f t="shared" si="962"/>
        <v>0</v>
      </c>
      <c r="AO3119" s="56">
        <f t="shared" si="963"/>
        <v>0</v>
      </c>
      <c r="AP3119" s="56">
        <f t="shared" si="964"/>
        <v>0</v>
      </c>
      <c r="AQ3119" s="56">
        <f t="shared" si="965"/>
        <v>0</v>
      </c>
      <c r="AR3119" s="86">
        <f t="shared" si="966"/>
        <v>0</v>
      </c>
    </row>
    <row r="3120" spans="1:44" x14ac:dyDescent="0.25">
      <c r="A3120" s="178"/>
      <c r="B3120" s="55" t="str">
        <f>_xlfn.IFNA(VLOOKUP(A3120,'Ajánlatkérő(k) adatai'!$B$4:$C$205,2,0),"")</f>
        <v/>
      </c>
      <c r="C3120" s="178"/>
      <c r="D3120" s="55" t="str">
        <f>_xlfn.IFNA(VLOOKUP(C3120,'Számlafizető(k) adatai'!$C$4:$D$203,2,0),"")</f>
        <v/>
      </c>
      <c r="E3120" s="55" t="str">
        <f>_xlfn.IFNA(VLOOKUP(C3120,'Számlafizető(k) adatai'!$C$4:$M$203,11,0),"")</f>
        <v/>
      </c>
      <c r="F3120" s="178"/>
      <c r="G3120" s="178"/>
      <c r="H3120" s="178"/>
      <c r="I3120" s="55" t="str">
        <f>IF(F3120="","",VLOOKUP(LEFT(F3120,5),'Technikai cellák'!B:C,2,0))</f>
        <v/>
      </c>
      <c r="J3120" s="55" t="str">
        <f>IF(F3120="","",VLOOKUP(I3120,'Technikai cellák'!$C$1:$D$12,2,0))</f>
        <v/>
      </c>
      <c r="K3120" s="179"/>
      <c r="L3120" s="67" t="str">
        <f t="shared" si="949"/>
        <v/>
      </c>
      <c r="M3120" s="68">
        <f t="shared" si="950"/>
        <v>0</v>
      </c>
      <c r="N3120" s="66">
        <f t="shared" si="951"/>
        <v>0</v>
      </c>
      <c r="O3120" s="152"/>
      <c r="P3120" s="172">
        <f t="shared" si="948"/>
        <v>0</v>
      </c>
      <c r="Q3120" s="69">
        <f t="shared" si="952"/>
        <v>0</v>
      </c>
      <c r="R3120" s="62">
        <f t="shared" si="953"/>
        <v>0</v>
      </c>
      <c r="S3120" s="153"/>
      <c r="T3120" s="118" t="str">
        <f t="shared" si="954"/>
        <v/>
      </c>
      <c r="U3120" s="154"/>
      <c r="V3120" s="154"/>
      <c r="W3120" s="154"/>
      <c r="X3120" s="154"/>
      <c r="Y3120" s="154"/>
      <c r="Z3120" s="154"/>
      <c r="AA3120" s="154"/>
      <c r="AB3120" s="154"/>
      <c r="AC3120" s="154"/>
      <c r="AD3120" s="154"/>
      <c r="AE3120" s="154"/>
      <c r="AF3120" s="154"/>
      <c r="AG3120" s="63">
        <f t="shared" si="955"/>
        <v>0</v>
      </c>
      <c r="AH3120" s="56">
        <f t="shared" si="956"/>
        <v>0</v>
      </c>
      <c r="AI3120" s="56">
        <f t="shared" si="957"/>
        <v>0</v>
      </c>
      <c r="AJ3120" s="56">
        <f t="shared" si="958"/>
        <v>0</v>
      </c>
      <c r="AK3120" s="56">
        <f t="shared" si="959"/>
        <v>0</v>
      </c>
      <c r="AL3120" s="56">
        <f t="shared" si="960"/>
        <v>0</v>
      </c>
      <c r="AM3120" s="56">
        <f t="shared" si="961"/>
        <v>0</v>
      </c>
      <c r="AN3120" s="56">
        <f t="shared" si="962"/>
        <v>0</v>
      </c>
      <c r="AO3120" s="56">
        <f t="shared" si="963"/>
        <v>0</v>
      </c>
      <c r="AP3120" s="56">
        <f t="shared" si="964"/>
        <v>0</v>
      </c>
      <c r="AQ3120" s="56">
        <f t="shared" si="965"/>
        <v>0</v>
      </c>
      <c r="AR3120" s="86">
        <f t="shared" si="966"/>
        <v>0</v>
      </c>
    </row>
    <row r="3121" spans="1:44" x14ac:dyDescent="0.25">
      <c r="A3121" s="178"/>
      <c r="B3121" s="55" t="str">
        <f>_xlfn.IFNA(VLOOKUP(A3121,'Ajánlatkérő(k) adatai'!$B$4:$C$205,2,0),"")</f>
        <v/>
      </c>
      <c r="C3121" s="178"/>
      <c r="D3121" s="55" t="str">
        <f>_xlfn.IFNA(VLOOKUP(C3121,'Számlafizető(k) adatai'!$C$4:$D$203,2,0),"")</f>
        <v/>
      </c>
      <c r="E3121" s="55" t="str">
        <f>_xlfn.IFNA(VLOOKUP(C3121,'Számlafizető(k) adatai'!$C$4:$M$203,11,0),"")</f>
        <v/>
      </c>
      <c r="F3121" s="178"/>
      <c r="G3121" s="178"/>
      <c r="H3121" s="178"/>
      <c r="I3121" s="55" t="str">
        <f>IF(F3121="","",VLOOKUP(LEFT(F3121,5),'Technikai cellák'!B:C,2,0))</f>
        <v/>
      </c>
      <c r="J3121" s="55" t="str">
        <f>IF(F3121="","",VLOOKUP(I3121,'Technikai cellák'!$C$1:$D$12,2,0))</f>
        <v/>
      </c>
      <c r="K3121" s="179"/>
      <c r="L3121" s="67" t="str">
        <f t="shared" si="949"/>
        <v/>
      </c>
      <c r="M3121" s="68">
        <f t="shared" si="950"/>
        <v>0</v>
      </c>
      <c r="N3121" s="66">
        <f t="shared" si="951"/>
        <v>0</v>
      </c>
      <c r="O3121" s="152"/>
      <c r="P3121" s="172">
        <f t="shared" si="948"/>
        <v>0</v>
      </c>
      <c r="Q3121" s="69">
        <f t="shared" si="952"/>
        <v>0</v>
      </c>
      <c r="R3121" s="62">
        <f t="shared" si="953"/>
        <v>0</v>
      </c>
      <c r="S3121" s="153"/>
      <c r="T3121" s="118" t="str">
        <f t="shared" si="954"/>
        <v/>
      </c>
      <c r="U3121" s="154"/>
      <c r="V3121" s="154"/>
      <c r="W3121" s="154"/>
      <c r="X3121" s="154"/>
      <c r="Y3121" s="154"/>
      <c r="Z3121" s="154"/>
      <c r="AA3121" s="154"/>
      <c r="AB3121" s="154"/>
      <c r="AC3121" s="154"/>
      <c r="AD3121" s="154"/>
      <c r="AE3121" s="154"/>
      <c r="AF3121" s="154"/>
      <c r="AG3121" s="63">
        <f t="shared" si="955"/>
        <v>0</v>
      </c>
      <c r="AH3121" s="56">
        <f t="shared" si="956"/>
        <v>0</v>
      </c>
      <c r="AI3121" s="56">
        <f t="shared" si="957"/>
        <v>0</v>
      </c>
      <c r="AJ3121" s="56">
        <f t="shared" si="958"/>
        <v>0</v>
      </c>
      <c r="AK3121" s="56">
        <f t="shared" si="959"/>
        <v>0</v>
      </c>
      <c r="AL3121" s="56">
        <f t="shared" si="960"/>
        <v>0</v>
      </c>
      <c r="AM3121" s="56">
        <f t="shared" si="961"/>
        <v>0</v>
      </c>
      <c r="AN3121" s="56">
        <f t="shared" si="962"/>
        <v>0</v>
      </c>
      <c r="AO3121" s="56">
        <f t="shared" si="963"/>
        <v>0</v>
      </c>
      <c r="AP3121" s="56">
        <f t="shared" si="964"/>
        <v>0</v>
      </c>
      <c r="AQ3121" s="56">
        <f t="shared" si="965"/>
        <v>0</v>
      </c>
      <c r="AR3121" s="86">
        <f t="shared" si="966"/>
        <v>0</v>
      </c>
    </row>
    <row r="3122" spans="1:44" x14ac:dyDescent="0.25">
      <c r="A3122" s="178"/>
      <c r="B3122" s="55" t="str">
        <f>_xlfn.IFNA(VLOOKUP(A3122,'Ajánlatkérő(k) adatai'!$B$4:$C$205,2,0),"")</f>
        <v/>
      </c>
      <c r="C3122" s="178"/>
      <c r="D3122" s="55" t="str">
        <f>_xlfn.IFNA(VLOOKUP(C3122,'Számlafizető(k) adatai'!$C$4:$D$203,2,0),"")</f>
        <v/>
      </c>
      <c r="E3122" s="55" t="str">
        <f>_xlfn.IFNA(VLOOKUP(C3122,'Számlafizető(k) adatai'!$C$4:$M$203,11,0),"")</f>
        <v/>
      </c>
      <c r="F3122" s="178"/>
      <c r="G3122" s="178"/>
      <c r="H3122" s="178"/>
      <c r="I3122" s="55" t="str">
        <f>IF(F3122="","",VLOOKUP(LEFT(F3122,5),'Technikai cellák'!B:C,2,0))</f>
        <v/>
      </c>
      <c r="J3122" s="55" t="str">
        <f>IF(F3122="","",VLOOKUP(I3122,'Technikai cellák'!$C$1:$D$12,2,0))</f>
        <v/>
      </c>
      <c r="K3122" s="179"/>
      <c r="L3122" s="67" t="str">
        <f t="shared" si="949"/>
        <v/>
      </c>
      <c r="M3122" s="68">
        <f t="shared" si="950"/>
        <v>0</v>
      </c>
      <c r="N3122" s="66">
        <f t="shared" si="951"/>
        <v>0</v>
      </c>
      <c r="O3122" s="152"/>
      <c r="P3122" s="172">
        <f t="shared" si="948"/>
        <v>0</v>
      </c>
      <c r="Q3122" s="69">
        <f t="shared" si="952"/>
        <v>0</v>
      </c>
      <c r="R3122" s="62">
        <f t="shared" si="953"/>
        <v>0</v>
      </c>
      <c r="S3122" s="153"/>
      <c r="T3122" s="118" t="str">
        <f t="shared" si="954"/>
        <v/>
      </c>
      <c r="U3122" s="154"/>
      <c r="V3122" s="154"/>
      <c r="W3122" s="154"/>
      <c r="X3122" s="154"/>
      <c r="Y3122" s="154"/>
      <c r="Z3122" s="154"/>
      <c r="AA3122" s="154"/>
      <c r="AB3122" s="154"/>
      <c r="AC3122" s="154"/>
      <c r="AD3122" s="154"/>
      <c r="AE3122" s="154"/>
      <c r="AF3122" s="154"/>
      <c r="AG3122" s="63">
        <f t="shared" si="955"/>
        <v>0</v>
      </c>
      <c r="AH3122" s="56">
        <f t="shared" si="956"/>
        <v>0</v>
      </c>
      <c r="AI3122" s="56">
        <f t="shared" si="957"/>
        <v>0</v>
      </c>
      <c r="AJ3122" s="56">
        <f t="shared" si="958"/>
        <v>0</v>
      </c>
      <c r="AK3122" s="56">
        <f t="shared" si="959"/>
        <v>0</v>
      </c>
      <c r="AL3122" s="56">
        <f t="shared" si="960"/>
        <v>0</v>
      </c>
      <c r="AM3122" s="56">
        <f t="shared" si="961"/>
        <v>0</v>
      </c>
      <c r="AN3122" s="56">
        <f t="shared" si="962"/>
        <v>0</v>
      </c>
      <c r="AO3122" s="56">
        <f t="shared" si="963"/>
        <v>0</v>
      </c>
      <c r="AP3122" s="56">
        <f t="shared" si="964"/>
        <v>0</v>
      </c>
      <c r="AQ3122" s="56">
        <f t="shared" si="965"/>
        <v>0</v>
      </c>
      <c r="AR3122" s="86">
        <f t="shared" si="966"/>
        <v>0</v>
      </c>
    </row>
    <row r="3123" spans="1:44" x14ac:dyDescent="0.25">
      <c r="A3123" s="178"/>
      <c r="B3123" s="55" t="str">
        <f>_xlfn.IFNA(VLOOKUP(A3123,'Ajánlatkérő(k) adatai'!$B$4:$C$205,2,0),"")</f>
        <v/>
      </c>
      <c r="C3123" s="178"/>
      <c r="D3123" s="55" t="str">
        <f>_xlfn.IFNA(VLOOKUP(C3123,'Számlafizető(k) adatai'!$C$4:$D$203,2,0),"")</f>
        <v/>
      </c>
      <c r="E3123" s="55" t="str">
        <f>_xlfn.IFNA(VLOOKUP(C3123,'Számlafizető(k) adatai'!$C$4:$M$203,11,0),"")</f>
        <v/>
      </c>
      <c r="F3123" s="178"/>
      <c r="G3123" s="178"/>
      <c r="H3123" s="178"/>
      <c r="I3123" s="55" t="str">
        <f>IF(F3123="","",VLOOKUP(LEFT(F3123,5),'Technikai cellák'!B:C,2,0))</f>
        <v/>
      </c>
      <c r="J3123" s="55" t="str">
        <f>IF(F3123="","",VLOOKUP(I3123,'Technikai cellák'!$C$1:$D$12,2,0))</f>
        <v/>
      </c>
      <c r="K3123" s="179"/>
      <c r="L3123" s="67" t="str">
        <f t="shared" si="949"/>
        <v/>
      </c>
      <c r="M3123" s="68">
        <f t="shared" si="950"/>
        <v>0</v>
      </c>
      <c r="N3123" s="66">
        <f t="shared" si="951"/>
        <v>0</v>
      </c>
      <c r="O3123" s="152"/>
      <c r="P3123" s="172">
        <f t="shared" si="948"/>
        <v>0</v>
      </c>
      <c r="Q3123" s="69">
        <f t="shared" si="952"/>
        <v>0</v>
      </c>
      <c r="R3123" s="62">
        <f t="shared" si="953"/>
        <v>0</v>
      </c>
      <c r="S3123" s="153"/>
      <c r="T3123" s="118" t="str">
        <f t="shared" si="954"/>
        <v/>
      </c>
      <c r="U3123" s="154"/>
      <c r="V3123" s="154"/>
      <c r="W3123" s="154"/>
      <c r="X3123" s="154"/>
      <c r="Y3123" s="154"/>
      <c r="Z3123" s="154"/>
      <c r="AA3123" s="154"/>
      <c r="AB3123" s="154"/>
      <c r="AC3123" s="154"/>
      <c r="AD3123" s="154"/>
      <c r="AE3123" s="154"/>
      <c r="AF3123" s="154"/>
      <c r="AG3123" s="63">
        <f t="shared" si="955"/>
        <v>0</v>
      </c>
      <c r="AH3123" s="56">
        <f t="shared" si="956"/>
        <v>0</v>
      </c>
      <c r="AI3123" s="56">
        <f t="shared" si="957"/>
        <v>0</v>
      </c>
      <c r="AJ3123" s="56">
        <f t="shared" si="958"/>
        <v>0</v>
      </c>
      <c r="AK3123" s="56">
        <f t="shared" si="959"/>
        <v>0</v>
      </c>
      <c r="AL3123" s="56">
        <f t="shared" si="960"/>
        <v>0</v>
      </c>
      <c r="AM3123" s="56">
        <f t="shared" si="961"/>
        <v>0</v>
      </c>
      <c r="AN3123" s="56">
        <f t="shared" si="962"/>
        <v>0</v>
      </c>
      <c r="AO3123" s="56">
        <f t="shared" si="963"/>
        <v>0</v>
      </c>
      <c r="AP3123" s="56">
        <f t="shared" si="964"/>
        <v>0</v>
      </c>
      <c r="AQ3123" s="56">
        <f t="shared" si="965"/>
        <v>0</v>
      </c>
      <c r="AR3123" s="86">
        <f t="shared" si="966"/>
        <v>0</v>
      </c>
    </row>
    <row r="3124" spans="1:44" x14ac:dyDescent="0.25">
      <c r="A3124" s="178"/>
      <c r="B3124" s="55" t="str">
        <f>_xlfn.IFNA(VLOOKUP(A3124,'Ajánlatkérő(k) adatai'!$B$4:$C$205,2,0),"")</f>
        <v/>
      </c>
      <c r="C3124" s="178"/>
      <c r="D3124" s="55" t="str">
        <f>_xlfn.IFNA(VLOOKUP(C3124,'Számlafizető(k) adatai'!$C$4:$D$203,2,0),"")</f>
        <v/>
      </c>
      <c r="E3124" s="55" t="str">
        <f>_xlfn.IFNA(VLOOKUP(C3124,'Számlafizető(k) adatai'!$C$4:$M$203,11,0),"")</f>
        <v/>
      </c>
      <c r="F3124" s="178"/>
      <c r="G3124" s="178"/>
      <c r="H3124" s="178"/>
      <c r="I3124" s="55" t="str">
        <f>IF(F3124="","",VLOOKUP(LEFT(F3124,5),'Technikai cellák'!B:C,2,0))</f>
        <v/>
      </c>
      <c r="J3124" s="55" t="str">
        <f>IF(F3124="","",VLOOKUP(I3124,'Technikai cellák'!$C$1:$D$12,2,0))</f>
        <v/>
      </c>
      <c r="K3124" s="179"/>
      <c r="L3124" s="67" t="str">
        <f t="shared" si="949"/>
        <v/>
      </c>
      <c r="M3124" s="68">
        <f t="shared" si="950"/>
        <v>0</v>
      </c>
      <c r="N3124" s="66">
        <f t="shared" si="951"/>
        <v>0</v>
      </c>
      <c r="O3124" s="152"/>
      <c r="P3124" s="172">
        <f t="shared" si="948"/>
        <v>0</v>
      </c>
      <c r="Q3124" s="69">
        <f t="shared" si="952"/>
        <v>0</v>
      </c>
      <c r="R3124" s="62">
        <f t="shared" si="953"/>
        <v>0</v>
      </c>
      <c r="S3124" s="153"/>
      <c r="T3124" s="118" t="str">
        <f t="shared" si="954"/>
        <v/>
      </c>
      <c r="U3124" s="154"/>
      <c r="V3124" s="154"/>
      <c r="W3124" s="154"/>
      <c r="X3124" s="154"/>
      <c r="Y3124" s="154"/>
      <c r="Z3124" s="154"/>
      <c r="AA3124" s="154"/>
      <c r="AB3124" s="154"/>
      <c r="AC3124" s="154"/>
      <c r="AD3124" s="154"/>
      <c r="AE3124" s="154"/>
      <c r="AF3124" s="154"/>
      <c r="AG3124" s="63">
        <f t="shared" si="955"/>
        <v>0</v>
      </c>
      <c r="AH3124" s="56">
        <f t="shared" si="956"/>
        <v>0</v>
      </c>
      <c r="AI3124" s="56">
        <f t="shared" si="957"/>
        <v>0</v>
      </c>
      <c r="AJ3124" s="56">
        <f t="shared" si="958"/>
        <v>0</v>
      </c>
      <c r="AK3124" s="56">
        <f t="shared" si="959"/>
        <v>0</v>
      </c>
      <c r="AL3124" s="56">
        <f t="shared" si="960"/>
        <v>0</v>
      </c>
      <c r="AM3124" s="56">
        <f t="shared" si="961"/>
        <v>0</v>
      </c>
      <c r="AN3124" s="56">
        <f t="shared" si="962"/>
        <v>0</v>
      </c>
      <c r="AO3124" s="56">
        <f t="shared" si="963"/>
        <v>0</v>
      </c>
      <c r="AP3124" s="56">
        <f t="shared" si="964"/>
        <v>0</v>
      </c>
      <c r="AQ3124" s="56">
        <f t="shared" si="965"/>
        <v>0</v>
      </c>
      <c r="AR3124" s="86">
        <f t="shared" si="966"/>
        <v>0</v>
      </c>
    </row>
    <row r="3125" spans="1:44" x14ac:dyDescent="0.25">
      <c r="A3125" s="178"/>
      <c r="B3125" s="55" t="str">
        <f>_xlfn.IFNA(VLOOKUP(A3125,'Ajánlatkérő(k) adatai'!$B$4:$C$205,2,0),"")</f>
        <v/>
      </c>
      <c r="C3125" s="178"/>
      <c r="D3125" s="55" t="str">
        <f>_xlfn.IFNA(VLOOKUP(C3125,'Számlafizető(k) adatai'!$C$4:$D$203,2,0),"")</f>
        <v/>
      </c>
      <c r="E3125" s="55" t="str">
        <f>_xlfn.IFNA(VLOOKUP(C3125,'Számlafizető(k) adatai'!$C$4:$M$203,11,0),"")</f>
        <v/>
      </c>
      <c r="F3125" s="178"/>
      <c r="G3125" s="178"/>
      <c r="H3125" s="178"/>
      <c r="I3125" s="55" t="str">
        <f>IF(F3125="","",VLOOKUP(LEFT(F3125,5),'Technikai cellák'!B:C,2,0))</f>
        <v/>
      </c>
      <c r="J3125" s="55" t="str">
        <f>IF(F3125="","",VLOOKUP(I3125,'Technikai cellák'!$C$1:$D$12,2,0))</f>
        <v/>
      </c>
      <c r="K3125" s="179"/>
      <c r="L3125" s="67" t="str">
        <f t="shared" si="949"/>
        <v/>
      </c>
      <c r="M3125" s="68">
        <f t="shared" si="950"/>
        <v>0</v>
      </c>
      <c r="N3125" s="66">
        <f t="shared" si="951"/>
        <v>0</v>
      </c>
      <c r="O3125" s="152"/>
      <c r="P3125" s="172">
        <f t="shared" si="948"/>
        <v>0</v>
      </c>
      <c r="Q3125" s="69">
        <f t="shared" si="952"/>
        <v>0</v>
      </c>
      <c r="R3125" s="62">
        <f t="shared" si="953"/>
        <v>0</v>
      </c>
      <c r="S3125" s="153"/>
      <c r="T3125" s="118" t="str">
        <f t="shared" si="954"/>
        <v/>
      </c>
      <c r="U3125" s="154"/>
      <c r="V3125" s="154"/>
      <c r="W3125" s="154"/>
      <c r="X3125" s="154"/>
      <c r="Y3125" s="154"/>
      <c r="Z3125" s="154"/>
      <c r="AA3125" s="154"/>
      <c r="AB3125" s="154"/>
      <c r="AC3125" s="154"/>
      <c r="AD3125" s="154"/>
      <c r="AE3125" s="154"/>
      <c r="AF3125" s="154"/>
      <c r="AG3125" s="63">
        <f t="shared" si="955"/>
        <v>0</v>
      </c>
      <c r="AH3125" s="56">
        <f t="shared" si="956"/>
        <v>0</v>
      </c>
      <c r="AI3125" s="56">
        <f t="shared" si="957"/>
        <v>0</v>
      </c>
      <c r="AJ3125" s="56">
        <f t="shared" si="958"/>
        <v>0</v>
      </c>
      <c r="AK3125" s="56">
        <f t="shared" si="959"/>
        <v>0</v>
      </c>
      <c r="AL3125" s="56">
        <f t="shared" si="960"/>
        <v>0</v>
      </c>
      <c r="AM3125" s="56">
        <f t="shared" si="961"/>
        <v>0</v>
      </c>
      <c r="AN3125" s="56">
        <f t="shared" si="962"/>
        <v>0</v>
      </c>
      <c r="AO3125" s="56">
        <f t="shared" si="963"/>
        <v>0</v>
      </c>
      <c r="AP3125" s="56">
        <f t="shared" si="964"/>
        <v>0</v>
      </c>
      <c r="AQ3125" s="56">
        <f t="shared" si="965"/>
        <v>0</v>
      </c>
      <c r="AR3125" s="86">
        <f t="shared" si="966"/>
        <v>0</v>
      </c>
    </row>
    <row r="3126" spans="1:44" x14ac:dyDescent="0.25">
      <c r="A3126" s="178"/>
      <c r="B3126" s="55" t="str">
        <f>_xlfn.IFNA(VLOOKUP(A3126,'Ajánlatkérő(k) adatai'!$B$4:$C$205,2,0),"")</f>
        <v/>
      </c>
      <c r="C3126" s="178"/>
      <c r="D3126" s="55" t="str">
        <f>_xlfn.IFNA(VLOOKUP(C3126,'Számlafizető(k) adatai'!$C$4:$D$203,2,0),"")</f>
        <v/>
      </c>
      <c r="E3126" s="55" t="str">
        <f>_xlfn.IFNA(VLOOKUP(C3126,'Számlafizető(k) adatai'!$C$4:$M$203,11,0),"")</f>
        <v/>
      </c>
      <c r="F3126" s="178"/>
      <c r="G3126" s="178"/>
      <c r="H3126" s="178"/>
      <c r="I3126" s="55" t="str">
        <f>IF(F3126="","",VLOOKUP(LEFT(F3126,5),'Technikai cellák'!B:C,2,0))</f>
        <v/>
      </c>
      <c r="J3126" s="55" t="str">
        <f>IF(F3126="","",VLOOKUP(I3126,'Technikai cellák'!$C$1:$D$12,2,0))</f>
        <v/>
      </c>
      <c r="K3126" s="179"/>
      <c r="L3126" s="67" t="str">
        <f t="shared" si="949"/>
        <v/>
      </c>
      <c r="M3126" s="68">
        <f t="shared" si="950"/>
        <v>0</v>
      </c>
      <c r="N3126" s="66">
        <f t="shared" si="951"/>
        <v>0</v>
      </c>
      <c r="O3126" s="152"/>
      <c r="P3126" s="172">
        <f t="shared" si="948"/>
        <v>0</v>
      </c>
      <c r="Q3126" s="69">
        <f t="shared" si="952"/>
        <v>0</v>
      </c>
      <c r="R3126" s="62">
        <f t="shared" si="953"/>
        <v>0</v>
      </c>
      <c r="S3126" s="153"/>
      <c r="T3126" s="118" t="str">
        <f t="shared" si="954"/>
        <v/>
      </c>
      <c r="U3126" s="154"/>
      <c r="V3126" s="154"/>
      <c r="W3126" s="154"/>
      <c r="X3126" s="154"/>
      <c r="Y3126" s="154"/>
      <c r="Z3126" s="154"/>
      <c r="AA3126" s="154"/>
      <c r="AB3126" s="154"/>
      <c r="AC3126" s="154"/>
      <c r="AD3126" s="154"/>
      <c r="AE3126" s="154"/>
      <c r="AF3126" s="154"/>
      <c r="AG3126" s="63">
        <f t="shared" si="955"/>
        <v>0</v>
      </c>
      <c r="AH3126" s="56">
        <f t="shared" si="956"/>
        <v>0</v>
      </c>
      <c r="AI3126" s="56">
        <f t="shared" si="957"/>
        <v>0</v>
      </c>
      <c r="AJ3126" s="56">
        <f t="shared" si="958"/>
        <v>0</v>
      </c>
      <c r="AK3126" s="56">
        <f t="shared" si="959"/>
        <v>0</v>
      </c>
      <c r="AL3126" s="56">
        <f t="shared" si="960"/>
        <v>0</v>
      </c>
      <c r="AM3126" s="56">
        <f t="shared" si="961"/>
        <v>0</v>
      </c>
      <c r="AN3126" s="56">
        <f t="shared" si="962"/>
        <v>0</v>
      </c>
      <c r="AO3126" s="56">
        <f t="shared" si="963"/>
        <v>0</v>
      </c>
      <c r="AP3126" s="56">
        <f t="shared" si="964"/>
        <v>0</v>
      </c>
      <c r="AQ3126" s="56">
        <f t="shared" si="965"/>
        <v>0</v>
      </c>
      <c r="AR3126" s="86">
        <f t="shared" si="966"/>
        <v>0</v>
      </c>
    </row>
    <row r="3127" spans="1:44" x14ac:dyDescent="0.25">
      <c r="A3127" s="178"/>
      <c r="B3127" s="55" t="str">
        <f>_xlfn.IFNA(VLOOKUP(A3127,'Ajánlatkérő(k) adatai'!$B$4:$C$205,2,0),"")</f>
        <v/>
      </c>
      <c r="C3127" s="178"/>
      <c r="D3127" s="55" t="str">
        <f>_xlfn.IFNA(VLOOKUP(C3127,'Számlafizető(k) adatai'!$C$4:$D$203,2,0),"")</f>
        <v/>
      </c>
      <c r="E3127" s="55" t="str">
        <f>_xlfn.IFNA(VLOOKUP(C3127,'Számlafizető(k) adatai'!$C$4:$M$203,11,0),"")</f>
        <v/>
      </c>
      <c r="F3127" s="178"/>
      <c r="G3127" s="178"/>
      <c r="H3127" s="178"/>
      <c r="I3127" s="55" t="str">
        <f>IF(F3127="","",VLOOKUP(LEFT(F3127,5),'Technikai cellák'!B:C,2,0))</f>
        <v/>
      </c>
      <c r="J3127" s="55" t="str">
        <f>IF(F3127="","",VLOOKUP(I3127,'Technikai cellák'!$C$1:$D$12,2,0))</f>
        <v/>
      </c>
      <c r="K3127" s="179"/>
      <c r="L3127" s="67" t="str">
        <f t="shared" si="949"/>
        <v/>
      </c>
      <c r="M3127" s="68">
        <f t="shared" si="950"/>
        <v>0</v>
      </c>
      <c r="N3127" s="66">
        <f t="shared" si="951"/>
        <v>0</v>
      </c>
      <c r="O3127" s="152"/>
      <c r="P3127" s="172">
        <f t="shared" si="948"/>
        <v>0</v>
      </c>
      <c r="Q3127" s="69">
        <f t="shared" si="952"/>
        <v>0</v>
      </c>
      <c r="R3127" s="62">
        <f t="shared" si="953"/>
        <v>0</v>
      </c>
      <c r="S3127" s="153"/>
      <c r="T3127" s="118" t="str">
        <f t="shared" si="954"/>
        <v/>
      </c>
      <c r="U3127" s="154"/>
      <c r="V3127" s="154"/>
      <c r="W3127" s="154"/>
      <c r="X3127" s="154"/>
      <c r="Y3127" s="154"/>
      <c r="Z3127" s="154"/>
      <c r="AA3127" s="154"/>
      <c r="AB3127" s="154"/>
      <c r="AC3127" s="154"/>
      <c r="AD3127" s="154"/>
      <c r="AE3127" s="154"/>
      <c r="AF3127" s="154"/>
      <c r="AG3127" s="63">
        <f t="shared" si="955"/>
        <v>0</v>
      </c>
      <c r="AH3127" s="56">
        <f t="shared" si="956"/>
        <v>0</v>
      </c>
      <c r="AI3127" s="56">
        <f t="shared" si="957"/>
        <v>0</v>
      </c>
      <c r="AJ3127" s="56">
        <f t="shared" si="958"/>
        <v>0</v>
      </c>
      <c r="AK3127" s="56">
        <f t="shared" si="959"/>
        <v>0</v>
      </c>
      <c r="AL3127" s="56">
        <f t="shared" si="960"/>
        <v>0</v>
      </c>
      <c r="AM3127" s="56">
        <f t="shared" si="961"/>
        <v>0</v>
      </c>
      <c r="AN3127" s="56">
        <f t="shared" si="962"/>
        <v>0</v>
      </c>
      <c r="AO3127" s="56">
        <f t="shared" si="963"/>
        <v>0</v>
      </c>
      <c r="AP3127" s="56">
        <f t="shared" si="964"/>
        <v>0</v>
      </c>
      <c r="AQ3127" s="56">
        <f t="shared" si="965"/>
        <v>0</v>
      </c>
      <c r="AR3127" s="86">
        <f t="shared" si="966"/>
        <v>0</v>
      </c>
    </row>
    <row r="3128" spans="1:44" x14ac:dyDescent="0.25">
      <c r="A3128" s="178"/>
      <c r="B3128" s="55" t="str">
        <f>_xlfn.IFNA(VLOOKUP(A3128,'Ajánlatkérő(k) adatai'!$B$4:$C$205,2,0),"")</f>
        <v/>
      </c>
      <c r="C3128" s="178"/>
      <c r="D3128" s="55" t="str">
        <f>_xlfn.IFNA(VLOOKUP(C3128,'Számlafizető(k) adatai'!$C$4:$D$203,2,0),"")</f>
        <v/>
      </c>
      <c r="E3128" s="55" t="str">
        <f>_xlfn.IFNA(VLOOKUP(C3128,'Számlafizető(k) adatai'!$C$4:$M$203,11,0),"")</f>
        <v/>
      </c>
      <c r="F3128" s="178"/>
      <c r="G3128" s="178"/>
      <c r="H3128" s="178"/>
      <c r="I3128" s="55" t="str">
        <f>IF(F3128="","",VLOOKUP(LEFT(F3128,5),'Technikai cellák'!B:C,2,0))</f>
        <v/>
      </c>
      <c r="J3128" s="55" t="str">
        <f>IF(F3128="","",VLOOKUP(I3128,'Technikai cellák'!$C$1:$D$12,2,0))</f>
        <v/>
      </c>
      <c r="K3128" s="179"/>
      <c r="L3128" s="67" t="str">
        <f t="shared" si="949"/>
        <v/>
      </c>
      <c r="M3128" s="68">
        <f t="shared" si="950"/>
        <v>0</v>
      </c>
      <c r="N3128" s="66">
        <f t="shared" si="951"/>
        <v>0</v>
      </c>
      <c r="O3128" s="152"/>
      <c r="P3128" s="172">
        <f t="shared" si="948"/>
        <v>0</v>
      </c>
      <c r="Q3128" s="69">
        <f t="shared" si="952"/>
        <v>0</v>
      </c>
      <c r="R3128" s="62">
        <f t="shared" si="953"/>
        <v>0</v>
      </c>
      <c r="S3128" s="153"/>
      <c r="T3128" s="118" t="str">
        <f t="shared" si="954"/>
        <v/>
      </c>
      <c r="U3128" s="154"/>
      <c r="V3128" s="154"/>
      <c r="W3128" s="154"/>
      <c r="X3128" s="154"/>
      <c r="Y3128" s="154"/>
      <c r="Z3128" s="154"/>
      <c r="AA3128" s="154"/>
      <c r="AB3128" s="154"/>
      <c r="AC3128" s="154"/>
      <c r="AD3128" s="154"/>
      <c r="AE3128" s="154"/>
      <c r="AF3128" s="154"/>
      <c r="AG3128" s="63">
        <f t="shared" si="955"/>
        <v>0</v>
      </c>
      <c r="AH3128" s="56">
        <f t="shared" si="956"/>
        <v>0</v>
      </c>
      <c r="AI3128" s="56">
        <f t="shared" si="957"/>
        <v>0</v>
      </c>
      <c r="AJ3128" s="56">
        <f t="shared" si="958"/>
        <v>0</v>
      </c>
      <c r="AK3128" s="56">
        <f t="shared" si="959"/>
        <v>0</v>
      </c>
      <c r="AL3128" s="56">
        <f t="shared" si="960"/>
        <v>0</v>
      </c>
      <c r="AM3128" s="56">
        <f t="shared" si="961"/>
        <v>0</v>
      </c>
      <c r="AN3128" s="56">
        <f t="shared" si="962"/>
        <v>0</v>
      </c>
      <c r="AO3128" s="56">
        <f t="shared" si="963"/>
        <v>0</v>
      </c>
      <c r="AP3128" s="56">
        <f t="shared" si="964"/>
        <v>0</v>
      </c>
      <c r="AQ3128" s="56">
        <f t="shared" si="965"/>
        <v>0</v>
      </c>
      <c r="AR3128" s="86">
        <f t="shared" si="966"/>
        <v>0</v>
      </c>
    </row>
    <row r="3129" spans="1:44" x14ac:dyDescent="0.25">
      <c r="A3129" s="178"/>
      <c r="B3129" s="55" t="str">
        <f>_xlfn.IFNA(VLOOKUP(A3129,'Ajánlatkérő(k) adatai'!$B$4:$C$205,2,0),"")</f>
        <v/>
      </c>
      <c r="C3129" s="178"/>
      <c r="D3129" s="55" t="str">
        <f>_xlfn.IFNA(VLOOKUP(C3129,'Számlafizető(k) adatai'!$C$4:$D$203,2,0),"")</f>
        <v/>
      </c>
      <c r="E3129" s="55" t="str">
        <f>_xlfn.IFNA(VLOOKUP(C3129,'Számlafizető(k) adatai'!$C$4:$M$203,11,0),"")</f>
        <v/>
      </c>
      <c r="F3129" s="178"/>
      <c r="G3129" s="178"/>
      <c r="H3129" s="178"/>
      <c r="I3129" s="55" t="str">
        <f>IF(F3129="","",VLOOKUP(LEFT(F3129,5),'Technikai cellák'!B:C,2,0))</f>
        <v/>
      </c>
      <c r="J3129" s="55" t="str">
        <f>IF(F3129="","",VLOOKUP(I3129,'Technikai cellák'!$C$1:$D$12,2,0))</f>
        <v/>
      </c>
      <c r="K3129" s="179"/>
      <c r="L3129" s="67" t="str">
        <f t="shared" si="949"/>
        <v/>
      </c>
      <c r="M3129" s="68">
        <f t="shared" si="950"/>
        <v>0</v>
      </c>
      <c r="N3129" s="66">
        <f t="shared" si="951"/>
        <v>0</v>
      </c>
      <c r="O3129" s="152"/>
      <c r="P3129" s="172">
        <f t="shared" si="948"/>
        <v>0</v>
      </c>
      <c r="Q3129" s="69">
        <f t="shared" si="952"/>
        <v>0</v>
      </c>
      <c r="R3129" s="62">
        <f t="shared" si="953"/>
        <v>0</v>
      </c>
      <c r="S3129" s="153"/>
      <c r="T3129" s="118" t="str">
        <f t="shared" si="954"/>
        <v/>
      </c>
      <c r="U3129" s="154"/>
      <c r="V3129" s="154"/>
      <c r="W3129" s="154"/>
      <c r="X3129" s="154"/>
      <c r="Y3129" s="154"/>
      <c r="Z3129" s="154"/>
      <c r="AA3129" s="154"/>
      <c r="AB3129" s="154"/>
      <c r="AC3129" s="154"/>
      <c r="AD3129" s="154"/>
      <c r="AE3129" s="154"/>
      <c r="AF3129" s="154"/>
      <c r="AG3129" s="63">
        <f t="shared" si="955"/>
        <v>0</v>
      </c>
      <c r="AH3129" s="56">
        <f t="shared" si="956"/>
        <v>0</v>
      </c>
      <c r="AI3129" s="56">
        <f t="shared" si="957"/>
        <v>0</v>
      </c>
      <c r="AJ3129" s="56">
        <f t="shared" si="958"/>
        <v>0</v>
      </c>
      <c r="AK3129" s="56">
        <f t="shared" si="959"/>
        <v>0</v>
      </c>
      <c r="AL3129" s="56">
        <f t="shared" si="960"/>
        <v>0</v>
      </c>
      <c r="AM3129" s="56">
        <f t="shared" si="961"/>
        <v>0</v>
      </c>
      <c r="AN3129" s="56">
        <f t="shared" si="962"/>
        <v>0</v>
      </c>
      <c r="AO3129" s="56">
        <f t="shared" si="963"/>
        <v>0</v>
      </c>
      <c r="AP3129" s="56">
        <f t="shared" si="964"/>
        <v>0</v>
      </c>
      <c r="AQ3129" s="56">
        <f t="shared" si="965"/>
        <v>0</v>
      </c>
      <c r="AR3129" s="86">
        <f t="shared" si="966"/>
        <v>0</v>
      </c>
    </row>
    <row r="3130" spans="1:44" x14ac:dyDescent="0.25">
      <c r="A3130" s="178"/>
      <c r="B3130" s="55" t="str">
        <f>_xlfn.IFNA(VLOOKUP(A3130,'Ajánlatkérő(k) adatai'!$B$4:$C$205,2,0),"")</f>
        <v/>
      </c>
      <c r="C3130" s="178"/>
      <c r="D3130" s="55" t="str">
        <f>_xlfn.IFNA(VLOOKUP(C3130,'Számlafizető(k) adatai'!$C$4:$D$203,2,0),"")</f>
        <v/>
      </c>
      <c r="E3130" s="55" t="str">
        <f>_xlfn.IFNA(VLOOKUP(C3130,'Számlafizető(k) adatai'!$C$4:$M$203,11,0),"")</f>
        <v/>
      </c>
      <c r="F3130" s="178"/>
      <c r="G3130" s="178"/>
      <c r="H3130" s="178"/>
      <c r="I3130" s="55" t="str">
        <f>IF(F3130="","",VLOOKUP(LEFT(F3130,5),'Technikai cellák'!B:C,2,0))</f>
        <v/>
      </c>
      <c r="J3130" s="55" t="str">
        <f>IF(F3130="","",VLOOKUP(I3130,'Technikai cellák'!$C$1:$D$12,2,0))</f>
        <v/>
      </c>
      <c r="K3130" s="179"/>
      <c r="L3130" s="67" t="str">
        <f t="shared" si="949"/>
        <v/>
      </c>
      <c r="M3130" s="68">
        <f t="shared" si="950"/>
        <v>0</v>
      </c>
      <c r="N3130" s="66">
        <f t="shared" si="951"/>
        <v>0</v>
      </c>
      <c r="O3130" s="152"/>
      <c r="P3130" s="172">
        <f t="shared" si="948"/>
        <v>0</v>
      </c>
      <c r="Q3130" s="69">
        <f t="shared" si="952"/>
        <v>0</v>
      </c>
      <c r="R3130" s="62">
        <f t="shared" si="953"/>
        <v>0</v>
      </c>
      <c r="S3130" s="153"/>
      <c r="T3130" s="118" t="str">
        <f t="shared" si="954"/>
        <v/>
      </c>
      <c r="U3130" s="154"/>
      <c r="V3130" s="154"/>
      <c r="W3130" s="154"/>
      <c r="X3130" s="154"/>
      <c r="Y3130" s="154"/>
      <c r="Z3130" s="154"/>
      <c r="AA3130" s="154"/>
      <c r="AB3130" s="154"/>
      <c r="AC3130" s="154"/>
      <c r="AD3130" s="154"/>
      <c r="AE3130" s="154"/>
      <c r="AF3130" s="154"/>
      <c r="AG3130" s="63">
        <f t="shared" si="955"/>
        <v>0</v>
      </c>
      <c r="AH3130" s="56">
        <f t="shared" si="956"/>
        <v>0</v>
      </c>
      <c r="AI3130" s="56">
        <f t="shared" si="957"/>
        <v>0</v>
      </c>
      <c r="AJ3130" s="56">
        <f t="shared" si="958"/>
        <v>0</v>
      </c>
      <c r="AK3130" s="56">
        <f t="shared" si="959"/>
        <v>0</v>
      </c>
      <c r="AL3130" s="56">
        <f t="shared" si="960"/>
        <v>0</v>
      </c>
      <c r="AM3130" s="56">
        <f t="shared" si="961"/>
        <v>0</v>
      </c>
      <c r="AN3130" s="56">
        <f t="shared" si="962"/>
        <v>0</v>
      </c>
      <c r="AO3130" s="56">
        <f t="shared" si="963"/>
        <v>0</v>
      </c>
      <c r="AP3130" s="56">
        <f t="shared" si="964"/>
        <v>0</v>
      </c>
      <c r="AQ3130" s="56">
        <f t="shared" si="965"/>
        <v>0</v>
      </c>
      <c r="AR3130" s="86">
        <f t="shared" si="966"/>
        <v>0</v>
      </c>
    </row>
    <row r="3131" spans="1:44" x14ac:dyDescent="0.25">
      <c r="A3131" s="178"/>
      <c r="B3131" s="55" t="str">
        <f>_xlfn.IFNA(VLOOKUP(A3131,'Ajánlatkérő(k) adatai'!$B$4:$C$205,2,0),"")</f>
        <v/>
      </c>
      <c r="C3131" s="178"/>
      <c r="D3131" s="55" t="str">
        <f>_xlfn.IFNA(VLOOKUP(C3131,'Számlafizető(k) adatai'!$C$4:$D$203,2,0),"")</f>
        <v/>
      </c>
      <c r="E3131" s="55" t="str">
        <f>_xlfn.IFNA(VLOOKUP(C3131,'Számlafizető(k) adatai'!$C$4:$M$203,11,0),"")</f>
        <v/>
      </c>
      <c r="F3131" s="178"/>
      <c r="G3131" s="178"/>
      <c r="H3131" s="178"/>
      <c r="I3131" s="55" t="str">
        <f>IF(F3131="","",VLOOKUP(LEFT(F3131,5),'Technikai cellák'!B:C,2,0))</f>
        <v/>
      </c>
      <c r="J3131" s="55" t="str">
        <f>IF(F3131="","",VLOOKUP(I3131,'Technikai cellák'!$C$1:$D$12,2,0))</f>
        <v/>
      </c>
      <c r="K3131" s="179"/>
      <c r="L3131" s="67" t="str">
        <f t="shared" si="949"/>
        <v/>
      </c>
      <c r="M3131" s="68">
        <f t="shared" si="950"/>
        <v>0</v>
      </c>
      <c r="N3131" s="66">
        <f t="shared" si="951"/>
        <v>0</v>
      </c>
      <c r="O3131" s="152"/>
      <c r="P3131" s="172">
        <f t="shared" si="948"/>
        <v>0</v>
      </c>
      <c r="Q3131" s="69">
        <f t="shared" si="952"/>
        <v>0</v>
      </c>
      <c r="R3131" s="62">
        <f t="shared" si="953"/>
        <v>0</v>
      </c>
      <c r="S3131" s="153"/>
      <c r="T3131" s="118" t="str">
        <f t="shared" si="954"/>
        <v/>
      </c>
      <c r="U3131" s="154"/>
      <c r="V3131" s="154"/>
      <c r="W3131" s="154"/>
      <c r="X3131" s="154"/>
      <c r="Y3131" s="154"/>
      <c r="Z3131" s="154"/>
      <c r="AA3131" s="154"/>
      <c r="AB3131" s="154"/>
      <c r="AC3131" s="154"/>
      <c r="AD3131" s="154"/>
      <c r="AE3131" s="154"/>
      <c r="AF3131" s="154"/>
      <c r="AG3131" s="63">
        <f t="shared" si="955"/>
        <v>0</v>
      </c>
      <c r="AH3131" s="56">
        <f t="shared" si="956"/>
        <v>0</v>
      </c>
      <c r="AI3131" s="56">
        <f t="shared" si="957"/>
        <v>0</v>
      </c>
      <c r="AJ3131" s="56">
        <f t="shared" si="958"/>
        <v>0</v>
      </c>
      <c r="AK3131" s="56">
        <f t="shared" si="959"/>
        <v>0</v>
      </c>
      <c r="AL3131" s="56">
        <f t="shared" si="960"/>
        <v>0</v>
      </c>
      <c r="AM3131" s="56">
        <f t="shared" si="961"/>
        <v>0</v>
      </c>
      <c r="AN3131" s="56">
        <f t="shared" si="962"/>
        <v>0</v>
      </c>
      <c r="AO3131" s="56">
        <f t="shared" si="963"/>
        <v>0</v>
      </c>
      <c r="AP3131" s="56">
        <f t="shared" si="964"/>
        <v>0</v>
      </c>
      <c r="AQ3131" s="56">
        <f t="shared" si="965"/>
        <v>0</v>
      </c>
      <c r="AR3131" s="86">
        <f t="shared" si="966"/>
        <v>0</v>
      </c>
    </row>
    <row r="3132" spans="1:44" x14ac:dyDescent="0.25">
      <c r="A3132" s="178"/>
      <c r="B3132" s="55" t="str">
        <f>_xlfn.IFNA(VLOOKUP(A3132,'Ajánlatkérő(k) adatai'!$B$4:$C$205,2,0),"")</f>
        <v/>
      </c>
      <c r="C3132" s="178"/>
      <c r="D3132" s="55" t="str">
        <f>_xlfn.IFNA(VLOOKUP(C3132,'Számlafizető(k) adatai'!$C$4:$D$203,2,0),"")</f>
        <v/>
      </c>
      <c r="E3132" s="55" t="str">
        <f>_xlfn.IFNA(VLOOKUP(C3132,'Számlafizető(k) adatai'!$C$4:$M$203,11,0),"")</f>
        <v/>
      </c>
      <c r="F3132" s="178"/>
      <c r="G3132" s="178"/>
      <c r="H3132" s="178"/>
      <c r="I3132" s="55" t="str">
        <f>IF(F3132="","",VLOOKUP(LEFT(F3132,5),'Technikai cellák'!B:C,2,0))</f>
        <v/>
      </c>
      <c r="J3132" s="55" t="str">
        <f>IF(F3132="","",VLOOKUP(I3132,'Technikai cellák'!$C$1:$D$12,2,0))</f>
        <v/>
      </c>
      <c r="K3132" s="179"/>
      <c r="L3132" s="67" t="str">
        <f t="shared" si="949"/>
        <v/>
      </c>
      <c r="M3132" s="68">
        <f t="shared" si="950"/>
        <v>0</v>
      </c>
      <c r="N3132" s="66">
        <f t="shared" si="951"/>
        <v>0</v>
      </c>
      <c r="O3132" s="152"/>
      <c r="P3132" s="172">
        <f t="shared" si="948"/>
        <v>0</v>
      </c>
      <c r="Q3132" s="69">
        <f t="shared" si="952"/>
        <v>0</v>
      </c>
      <c r="R3132" s="62">
        <f t="shared" si="953"/>
        <v>0</v>
      </c>
      <c r="S3132" s="153"/>
      <c r="T3132" s="118" t="str">
        <f t="shared" si="954"/>
        <v/>
      </c>
      <c r="U3132" s="154"/>
      <c r="V3132" s="154"/>
      <c r="W3132" s="154"/>
      <c r="X3132" s="154"/>
      <c r="Y3132" s="154"/>
      <c r="Z3132" s="154"/>
      <c r="AA3132" s="154"/>
      <c r="AB3132" s="154"/>
      <c r="AC3132" s="154"/>
      <c r="AD3132" s="154"/>
      <c r="AE3132" s="154"/>
      <c r="AF3132" s="154"/>
      <c r="AG3132" s="63">
        <f t="shared" si="955"/>
        <v>0</v>
      </c>
      <c r="AH3132" s="56">
        <f t="shared" si="956"/>
        <v>0</v>
      </c>
      <c r="AI3132" s="56">
        <f t="shared" si="957"/>
        <v>0</v>
      </c>
      <c r="AJ3132" s="56">
        <f t="shared" si="958"/>
        <v>0</v>
      </c>
      <c r="AK3132" s="56">
        <f t="shared" si="959"/>
        <v>0</v>
      </c>
      <c r="AL3132" s="56">
        <f t="shared" si="960"/>
        <v>0</v>
      </c>
      <c r="AM3132" s="56">
        <f t="shared" si="961"/>
        <v>0</v>
      </c>
      <c r="AN3132" s="56">
        <f t="shared" si="962"/>
        <v>0</v>
      </c>
      <c r="AO3132" s="56">
        <f t="shared" si="963"/>
        <v>0</v>
      </c>
      <c r="AP3132" s="56">
        <f t="shared" si="964"/>
        <v>0</v>
      </c>
      <c r="AQ3132" s="56">
        <f t="shared" si="965"/>
        <v>0</v>
      </c>
      <c r="AR3132" s="86">
        <f t="shared" si="966"/>
        <v>0</v>
      </c>
    </row>
    <row r="3133" spans="1:44" x14ac:dyDescent="0.25">
      <c r="A3133" s="178"/>
      <c r="B3133" s="55" t="str">
        <f>_xlfn.IFNA(VLOOKUP(A3133,'Ajánlatkérő(k) adatai'!$B$4:$C$205,2,0),"")</f>
        <v/>
      </c>
      <c r="C3133" s="178"/>
      <c r="D3133" s="55" t="str">
        <f>_xlfn.IFNA(VLOOKUP(C3133,'Számlafizető(k) adatai'!$C$4:$D$203,2,0),"")</f>
        <v/>
      </c>
      <c r="E3133" s="55" t="str">
        <f>_xlfn.IFNA(VLOOKUP(C3133,'Számlafizető(k) adatai'!$C$4:$M$203,11,0),"")</f>
        <v/>
      </c>
      <c r="F3133" s="178"/>
      <c r="G3133" s="178"/>
      <c r="H3133" s="178"/>
      <c r="I3133" s="55" t="str">
        <f>IF(F3133="","",VLOOKUP(LEFT(F3133,5),'Technikai cellák'!B:C,2,0))</f>
        <v/>
      </c>
      <c r="J3133" s="55" t="str">
        <f>IF(F3133="","",VLOOKUP(I3133,'Technikai cellák'!$C$1:$D$12,2,0))</f>
        <v/>
      </c>
      <c r="K3133" s="179"/>
      <c r="L3133" s="67" t="str">
        <f t="shared" si="949"/>
        <v/>
      </c>
      <c r="M3133" s="68">
        <f t="shared" si="950"/>
        <v>0</v>
      </c>
      <c r="N3133" s="66">
        <f t="shared" si="951"/>
        <v>0</v>
      </c>
      <c r="O3133" s="152"/>
      <c r="P3133" s="172">
        <f t="shared" si="948"/>
        <v>0</v>
      </c>
      <c r="Q3133" s="69">
        <f t="shared" si="952"/>
        <v>0</v>
      </c>
      <c r="R3133" s="62">
        <f t="shared" si="953"/>
        <v>0</v>
      </c>
      <c r="S3133" s="153"/>
      <c r="T3133" s="118" t="str">
        <f t="shared" si="954"/>
        <v/>
      </c>
      <c r="U3133" s="154"/>
      <c r="V3133" s="154"/>
      <c r="W3133" s="154"/>
      <c r="X3133" s="154"/>
      <c r="Y3133" s="154"/>
      <c r="Z3133" s="154"/>
      <c r="AA3133" s="154"/>
      <c r="AB3133" s="154"/>
      <c r="AC3133" s="154"/>
      <c r="AD3133" s="154"/>
      <c r="AE3133" s="154"/>
      <c r="AF3133" s="154"/>
      <c r="AG3133" s="63">
        <f t="shared" si="955"/>
        <v>0</v>
      </c>
      <c r="AH3133" s="56">
        <f t="shared" si="956"/>
        <v>0</v>
      </c>
      <c r="AI3133" s="56">
        <f t="shared" si="957"/>
        <v>0</v>
      </c>
      <c r="AJ3133" s="56">
        <f t="shared" si="958"/>
        <v>0</v>
      </c>
      <c r="AK3133" s="56">
        <f t="shared" si="959"/>
        <v>0</v>
      </c>
      <c r="AL3133" s="56">
        <f t="shared" si="960"/>
        <v>0</v>
      </c>
      <c r="AM3133" s="56">
        <f t="shared" si="961"/>
        <v>0</v>
      </c>
      <c r="AN3133" s="56">
        <f t="shared" si="962"/>
        <v>0</v>
      </c>
      <c r="AO3133" s="56">
        <f t="shared" si="963"/>
        <v>0</v>
      </c>
      <c r="AP3133" s="56">
        <f t="shared" si="964"/>
        <v>0</v>
      </c>
      <c r="AQ3133" s="56">
        <f t="shared" si="965"/>
        <v>0</v>
      </c>
      <c r="AR3133" s="86">
        <f t="shared" si="966"/>
        <v>0</v>
      </c>
    </row>
    <row r="3134" spans="1:44" x14ac:dyDescent="0.25">
      <c r="A3134" s="178"/>
      <c r="B3134" s="55" t="str">
        <f>_xlfn.IFNA(VLOOKUP(A3134,'Ajánlatkérő(k) adatai'!$B$4:$C$205,2,0),"")</f>
        <v/>
      </c>
      <c r="C3134" s="178"/>
      <c r="D3134" s="55" t="str">
        <f>_xlfn.IFNA(VLOOKUP(C3134,'Számlafizető(k) adatai'!$C$4:$D$203,2,0),"")</f>
        <v/>
      </c>
      <c r="E3134" s="55" t="str">
        <f>_xlfn.IFNA(VLOOKUP(C3134,'Számlafizető(k) adatai'!$C$4:$M$203,11,0),"")</f>
        <v/>
      </c>
      <c r="F3134" s="178"/>
      <c r="G3134" s="178"/>
      <c r="H3134" s="178"/>
      <c r="I3134" s="55" t="str">
        <f>IF(F3134="","",VLOOKUP(LEFT(F3134,5),'Technikai cellák'!B:C,2,0))</f>
        <v/>
      </c>
      <c r="J3134" s="55" t="str">
        <f>IF(F3134="","",VLOOKUP(I3134,'Technikai cellák'!$C$1:$D$12,2,0))</f>
        <v/>
      </c>
      <c r="K3134" s="179"/>
      <c r="L3134" s="67" t="str">
        <f t="shared" si="949"/>
        <v/>
      </c>
      <c r="M3134" s="68">
        <f t="shared" si="950"/>
        <v>0</v>
      </c>
      <c r="N3134" s="66">
        <f t="shared" si="951"/>
        <v>0</v>
      </c>
      <c r="O3134" s="152"/>
      <c r="P3134" s="172">
        <f t="shared" si="948"/>
        <v>0</v>
      </c>
      <c r="Q3134" s="69">
        <f t="shared" si="952"/>
        <v>0</v>
      </c>
      <c r="R3134" s="62">
        <f t="shared" si="953"/>
        <v>0</v>
      </c>
      <c r="S3134" s="153"/>
      <c r="T3134" s="118" t="str">
        <f t="shared" si="954"/>
        <v/>
      </c>
      <c r="U3134" s="154"/>
      <c r="V3134" s="154"/>
      <c r="W3134" s="154"/>
      <c r="X3134" s="154"/>
      <c r="Y3134" s="154"/>
      <c r="Z3134" s="154"/>
      <c r="AA3134" s="154"/>
      <c r="AB3134" s="154"/>
      <c r="AC3134" s="154"/>
      <c r="AD3134" s="154"/>
      <c r="AE3134" s="154"/>
      <c r="AF3134" s="154"/>
      <c r="AG3134" s="63">
        <f t="shared" si="955"/>
        <v>0</v>
      </c>
      <c r="AH3134" s="56">
        <f t="shared" si="956"/>
        <v>0</v>
      </c>
      <c r="AI3134" s="56">
        <f t="shared" si="957"/>
        <v>0</v>
      </c>
      <c r="AJ3134" s="56">
        <f t="shared" si="958"/>
        <v>0</v>
      </c>
      <c r="AK3134" s="56">
        <f t="shared" si="959"/>
        <v>0</v>
      </c>
      <c r="AL3134" s="56">
        <f t="shared" si="960"/>
        <v>0</v>
      </c>
      <c r="AM3134" s="56">
        <f t="shared" si="961"/>
        <v>0</v>
      </c>
      <c r="AN3134" s="56">
        <f t="shared" si="962"/>
        <v>0</v>
      </c>
      <c r="AO3134" s="56">
        <f t="shared" si="963"/>
        <v>0</v>
      </c>
      <c r="AP3134" s="56">
        <f t="shared" si="964"/>
        <v>0</v>
      </c>
      <c r="AQ3134" s="56">
        <f t="shared" si="965"/>
        <v>0</v>
      </c>
      <c r="AR3134" s="86">
        <f t="shared" si="966"/>
        <v>0</v>
      </c>
    </row>
    <row r="3135" spans="1:44" x14ac:dyDescent="0.25">
      <c r="A3135" s="178"/>
      <c r="B3135" s="55" t="str">
        <f>_xlfn.IFNA(VLOOKUP(A3135,'Ajánlatkérő(k) adatai'!$B$4:$C$205,2,0),"")</f>
        <v/>
      </c>
      <c r="C3135" s="178"/>
      <c r="D3135" s="55" t="str">
        <f>_xlfn.IFNA(VLOOKUP(C3135,'Számlafizető(k) adatai'!$C$4:$D$203,2,0),"")</f>
        <v/>
      </c>
      <c r="E3135" s="55" t="str">
        <f>_xlfn.IFNA(VLOOKUP(C3135,'Számlafizető(k) adatai'!$C$4:$M$203,11,0),"")</f>
        <v/>
      </c>
      <c r="F3135" s="178"/>
      <c r="G3135" s="178"/>
      <c r="H3135" s="178"/>
      <c r="I3135" s="55" t="str">
        <f>IF(F3135="","",VLOOKUP(LEFT(F3135,5),'Technikai cellák'!B:C,2,0))</f>
        <v/>
      </c>
      <c r="J3135" s="55" t="str">
        <f>IF(F3135="","",VLOOKUP(I3135,'Technikai cellák'!$C$1:$D$12,2,0))</f>
        <v/>
      </c>
      <c r="K3135" s="179"/>
      <c r="L3135" s="67" t="str">
        <f t="shared" si="949"/>
        <v/>
      </c>
      <c r="M3135" s="68">
        <f t="shared" si="950"/>
        <v>0</v>
      </c>
      <c r="N3135" s="66">
        <f t="shared" si="951"/>
        <v>0</v>
      </c>
      <c r="O3135" s="152"/>
      <c r="P3135" s="172">
        <f t="shared" si="948"/>
        <v>0</v>
      </c>
      <c r="Q3135" s="69">
        <f t="shared" si="952"/>
        <v>0</v>
      </c>
      <c r="R3135" s="62">
        <f t="shared" si="953"/>
        <v>0</v>
      </c>
      <c r="S3135" s="153"/>
      <c r="T3135" s="118" t="str">
        <f t="shared" si="954"/>
        <v/>
      </c>
      <c r="U3135" s="154"/>
      <c r="V3135" s="154"/>
      <c r="W3135" s="154"/>
      <c r="X3135" s="154"/>
      <c r="Y3135" s="154"/>
      <c r="Z3135" s="154"/>
      <c r="AA3135" s="154"/>
      <c r="AB3135" s="154"/>
      <c r="AC3135" s="154"/>
      <c r="AD3135" s="154"/>
      <c r="AE3135" s="154"/>
      <c r="AF3135" s="154"/>
      <c r="AG3135" s="63">
        <f t="shared" si="955"/>
        <v>0</v>
      </c>
      <c r="AH3135" s="56">
        <f t="shared" si="956"/>
        <v>0</v>
      </c>
      <c r="AI3135" s="56">
        <f t="shared" si="957"/>
        <v>0</v>
      </c>
      <c r="AJ3135" s="56">
        <f t="shared" si="958"/>
        <v>0</v>
      </c>
      <c r="AK3135" s="56">
        <f t="shared" si="959"/>
        <v>0</v>
      </c>
      <c r="AL3135" s="56">
        <f t="shared" si="960"/>
        <v>0</v>
      </c>
      <c r="AM3135" s="56">
        <f t="shared" si="961"/>
        <v>0</v>
      </c>
      <c r="AN3135" s="56">
        <f t="shared" si="962"/>
        <v>0</v>
      </c>
      <c r="AO3135" s="56">
        <f t="shared" si="963"/>
        <v>0</v>
      </c>
      <c r="AP3135" s="56">
        <f t="shared" si="964"/>
        <v>0</v>
      </c>
      <c r="AQ3135" s="56">
        <f t="shared" si="965"/>
        <v>0</v>
      </c>
      <c r="AR3135" s="86">
        <f t="shared" si="966"/>
        <v>0</v>
      </c>
    </row>
    <row r="3136" spans="1:44" x14ac:dyDescent="0.25">
      <c r="A3136" s="178"/>
      <c r="B3136" s="55" t="str">
        <f>_xlfn.IFNA(VLOOKUP(A3136,'Ajánlatkérő(k) adatai'!$B$4:$C$205,2,0),"")</f>
        <v/>
      </c>
      <c r="C3136" s="178"/>
      <c r="D3136" s="55" t="str">
        <f>_xlfn.IFNA(VLOOKUP(C3136,'Számlafizető(k) adatai'!$C$4:$D$203,2,0),"")</f>
        <v/>
      </c>
      <c r="E3136" s="55" t="str">
        <f>_xlfn.IFNA(VLOOKUP(C3136,'Számlafizető(k) adatai'!$C$4:$M$203,11,0),"")</f>
        <v/>
      </c>
      <c r="F3136" s="178"/>
      <c r="G3136" s="178"/>
      <c r="H3136" s="178"/>
      <c r="I3136" s="55" t="str">
        <f>IF(F3136="","",VLOOKUP(LEFT(F3136,5),'Technikai cellák'!B:C,2,0))</f>
        <v/>
      </c>
      <c r="J3136" s="55" t="str">
        <f>IF(F3136="","",VLOOKUP(I3136,'Technikai cellák'!$C$1:$D$12,2,0))</f>
        <v/>
      </c>
      <c r="K3136" s="179"/>
      <c r="L3136" s="67" t="str">
        <f t="shared" si="949"/>
        <v/>
      </c>
      <c r="M3136" s="68">
        <f t="shared" si="950"/>
        <v>0</v>
      </c>
      <c r="N3136" s="66">
        <f t="shared" si="951"/>
        <v>0</v>
      </c>
      <c r="O3136" s="152"/>
      <c r="P3136" s="172">
        <f t="shared" si="948"/>
        <v>0</v>
      </c>
      <c r="Q3136" s="69">
        <f t="shared" si="952"/>
        <v>0</v>
      </c>
      <c r="R3136" s="62">
        <f t="shared" si="953"/>
        <v>0</v>
      </c>
      <c r="S3136" s="153"/>
      <c r="T3136" s="118" t="str">
        <f t="shared" si="954"/>
        <v/>
      </c>
      <c r="U3136" s="154"/>
      <c r="V3136" s="154"/>
      <c r="W3136" s="154"/>
      <c r="X3136" s="154"/>
      <c r="Y3136" s="154"/>
      <c r="Z3136" s="154"/>
      <c r="AA3136" s="154"/>
      <c r="AB3136" s="154"/>
      <c r="AC3136" s="154"/>
      <c r="AD3136" s="154"/>
      <c r="AE3136" s="154"/>
      <c r="AF3136" s="154"/>
      <c r="AG3136" s="63">
        <f t="shared" si="955"/>
        <v>0</v>
      </c>
      <c r="AH3136" s="56">
        <f t="shared" si="956"/>
        <v>0</v>
      </c>
      <c r="AI3136" s="56">
        <f t="shared" si="957"/>
        <v>0</v>
      </c>
      <c r="AJ3136" s="56">
        <f t="shared" si="958"/>
        <v>0</v>
      </c>
      <c r="AK3136" s="56">
        <f t="shared" si="959"/>
        <v>0</v>
      </c>
      <c r="AL3136" s="56">
        <f t="shared" si="960"/>
        <v>0</v>
      </c>
      <c r="AM3136" s="56">
        <f t="shared" si="961"/>
        <v>0</v>
      </c>
      <c r="AN3136" s="56">
        <f t="shared" si="962"/>
        <v>0</v>
      </c>
      <c r="AO3136" s="56">
        <f t="shared" si="963"/>
        <v>0</v>
      </c>
      <c r="AP3136" s="56">
        <f t="shared" si="964"/>
        <v>0</v>
      </c>
      <c r="AQ3136" s="56">
        <f t="shared" si="965"/>
        <v>0</v>
      </c>
      <c r="AR3136" s="86">
        <f t="shared" si="966"/>
        <v>0</v>
      </c>
    </row>
    <row r="3137" spans="1:44" x14ac:dyDescent="0.25">
      <c r="A3137" s="178"/>
      <c r="B3137" s="55" t="str">
        <f>_xlfn.IFNA(VLOOKUP(A3137,'Ajánlatkérő(k) adatai'!$B$4:$C$205,2,0),"")</f>
        <v/>
      </c>
      <c r="C3137" s="178"/>
      <c r="D3137" s="55" t="str">
        <f>_xlfn.IFNA(VLOOKUP(C3137,'Számlafizető(k) adatai'!$C$4:$D$203,2,0),"")</f>
        <v/>
      </c>
      <c r="E3137" s="55" t="str">
        <f>_xlfn.IFNA(VLOOKUP(C3137,'Számlafizető(k) adatai'!$C$4:$M$203,11,0),"")</f>
        <v/>
      </c>
      <c r="F3137" s="178"/>
      <c r="G3137" s="178"/>
      <c r="H3137" s="178"/>
      <c r="I3137" s="55" t="str">
        <f>IF(F3137="","",VLOOKUP(LEFT(F3137,5),'Technikai cellák'!B:C,2,0))</f>
        <v/>
      </c>
      <c r="J3137" s="55" t="str">
        <f>IF(F3137="","",VLOOKUP(I3137,'Technikai cellák'!$C$1:$D$12,2,0))</f>
        <v/>
      </c>
      <c r="K3137" s="179"/>
      <c r="L3137" s="67" t="str">
        <f t="shared" si="949"/>
        <v/>
      </c>
      <c r="M3137" s="68">
        <f t="shared" si="950"/>
        <v>0</v>
      </c>
      <c r="N3137" s="66">
        <f t="shared" si="951"/>
        <v>0</v>
      </c>
      <c r="O3137" s="152"/>
      <c r="P3137" s="172">
        <f t="shared" si="948"/>
        <v>0</v>
      </c>
      <c r="Q3137" s="69">
        <f t="shared" si="952"/>
        <v>0</v>
      </c>
      <c r="R3137" s="62">
        <f t="shared" si="953"/>
        <v>0</v>
      </c>
      <c r="S3137" s="153"/>
      <c r="T3137" s="118" t="str">
        <f t="shared" si="954"/>
        <v/>
      </c>
      <c r="U3137" s="154"/>
      <c r="V3137" s="154"/>
      <c r="W3137" s="154"/>
      <c r="X3137" s="154"/>
      <c r="Y3137" s="154"/>
      <c r="Z3137" s="154"/>
      <c r="AA3137" s="154"/>
      <c r="AB3137" s="154"/>
      <c r="AC3137" s="154"/>
      <c r="AD3137" s="154"/>
      <c r="AE3137" s="154"/>
      <c r="AF3137" s="154"/>
      <c r="AG3137" s="63">
        <f t="shared" si="955"/>
        <v>0</v>
      </c>
      <c r="AH3137" s="56">
        <f t="shared" si="956"/>
        <v>0</v>
      </c>
      <c r="AI3137" s="56">
        <f t="shared" si="957"/>
        <v>0</v>
      </c>
      <c r="AJ3137" s="56">
        <f t="shared" si="958"/>
        <v>0</v>
      </c>
      <c r="AK3137" s="56">
        <f t="shared" si="959"/>
        <v>0</v>
      </c>
      <c r="AL3137" s="56">
        <f t="shared" si="960"/>
        <v>0</v>
      </c>
      <c r="AM3137" s="56">
        <f t="shared" si="961"/>
        <v>0</v>
      </c>
      <c r="AN3137" s="56">
        <f t="shared" si="962"/>
        <v>0</v>
      </c>
      <c r="AO3137" s="56">
        <f t="shared" si="963"/>
        <v>0</v>
      </c>
      <c r="AP3137" s="56">
        <f t="shared" si="964"/>
        <v>0</v>
      </c>
      <c r="AQ3137" s="56">
        <f t="shared" si="965"/>
        <v>0</v>
      </c>
      <c r="AR3137" s="86">
        <f t="shared" si="966"/>
        <v>0</v>
      </c>
    </row>
    <row r="3138" spans="1:44" x14ac:dyDescent="0.25">
      <c r="A3138" s="178"/>
      <c r="B3138" s="55" t="str">
        <f>_xlfn.IFNA(VLOOKUP(A3138,'Ajánlatkérő(k) adatai'!$B$4:$C$205,2,0),"")</f>
        <v/>
      </c>
      <c r="C3138" s="178"/>
      <c r="D3138" s="55" t="str">
        <f>_xlfn.IFNA(VLOOKUP(C3138,'Számlafizető(k) adatai'!$C$4:$D$203,2,0),"")</f>
        <v/>
      </c>
      <c r="E3138" s="55" t="str">
        <f>_xlfn.IFNA(VLOOKUP(C3138,'Számlafizető(k) adatai'!$C$4:$M$203,11,0),"")</f>
        <v/>
      </c>
      <c r="F3138" s="178"/>
      <c r="G3138" s="178"/>
      <c r="H3138" s="178"/>
      <c r="I3138" s="55" t="str">
        <f>IF(F3138="","",VLOOKUP(LEFT(F3138,5),'Technikai cellák'!B:C,2,0))</f>
        <v/>
      </c>
      <c r="J3138" s="55" t="str">
        <f>IF(F3138="","",VLOOKUP(I3138,'Technikai cellák'!$C$1:$D$12,2,0))</f>
        <v/>
      </c>
      <c r="K3138" s="179"/>
      <c r="L3138" s="67" t="str">
        <f t="shared" si="949"/>
        <v/>
      </c>
      <c r="M3138" s="68">
        <f t="shared" si="950"/>
        <v>0</v>
      </c>
      <c r="N3138" s="66">
        <f t="shared" si="951"/>
        <v>0</v>
      </c>
      <c r="O3138" s="152"/>
      <c r="P3138" s="172">
        <f t="shared" si="948"/>
        <v>0</v>
      </c>
      <c r="Q3138" s="69">
        <f t="shared" si="952"/>
        <v>0</v>
      </c>
      <c r="R3138" s="62">
        <f t="shared" si="953"/>
        <v>0</v>
      </c>
      <c r="S3138" s="153"/>
      <c r="T3138" s="118" t="str">
        <f t="shared" si="954"/>
        <v/>
      </c>
      <c r="U3138" s="154"/>
      <c r="V3138" s="154"/>
      <c r="W3138" s="154"/>
      <c r="X3138" s="154"/>
      <c r="Y3138" s="154"/>
      <c r="Z3138" s="154"/>
      <c r="AA3138" s="154"/>
      <c r="AB3138" s="154"/>
      <c r="AC3138" s="154"/>
      <c r="AD3138" s="154"/>
      <c r="AE3138" s="154"/>
      <c r="AF3138" s="154"/>
      <c r="AG3138" s="63">
        <f t="shared" si="955"/>
        <v>0</v>
      </c>
      <c r="AH3138" s="56">
        <f t="shared" si="956"/>
        <v>0</v>
      </c>
      <c r="AI3138" s="56">
        <f t="shared" si="957"/>
        <v>0</v>
      </c>
      <c r="AJ3138" s="56">
        <f t="shared" si="958"/>
        <v>0</v>
      </c>
      <c r="AK3138" s="56">
        <f t="shared" si="959"/>
        <v>0</v>
      </c>
      <c r="AL3138" s="56">
        <f t="shared" si="960"/>
        <v>0</v>
      </c>
      <c r="AM3138" s="56">
        <f t="shared" si="961"/>
        <v>0</v>
      </c>
      <c r="AN3138" s="56">
        <f t="shared" si="962"/>
        <v>0</v>
      </c>
      <c r="AO3138" s="56">
        <f t="shared" si="963"/>
        <v>0</v>
      </c>
      <c r="AP3138" s="56">
        <f t="shared" si="964"/>
        <v>0</v>
      </c>
      <c r="AQ3138" s="56">
        <f t="shared" si="965"/>
        <v>0</v>
      </c>
      <c r="AR3138" s="86">
        <f t="shared" si="966"/>
        <v>0</v>
      </c>
    </row>
    <row r="3139" spans="1:44" x14ac:dyDescent="0.25">
      <c r="A3139" s="178"/>
      <c r="B3139" s="55" t="str">
        <f>_xlfn.IFNA(VLOOKUP(A3139,'Ajánlatkérő(k) adatai'!$B$4:$C$205,2,0),"")</f>
        <v/>
      </c>
      <c r="C3139" s="178"/>
      <c r="D3139" s="55" t="str">
        <f>_xlfn.IFNA(VLOOKUP(C3139,'Számlafizető(k) adatai'!$C$4:$D$203,2,0),"")</f>
        <v/>
      </c>
      <c r="E3139" s="55" t="str">
        <f>_xlfn.IFNA(VLOOKUP(C3139,'Számlafizető(k) adatai'!$C$4:$M$203,11,0),"")</f>
        <v/>
      </c>
      <c r="F3139" s="178"/>
      <c r="G3139" s="178"/>
      <c r="H3139" s="178"/>
      <c r="I3139" s="55" t="str">
        <f>IF(F3139="","",VLOOKUP(LEFT(F3139,5),'Technikai cellák'!B:C,2,0))</f>
        <v/>
      </c>
      <c r="J3139" s="55" t="str">
        <f>IF(F3139="","",VLOOKUP(I3139,'Technikai cellák'!$C$1:$D$12,2,0))</f>
        <v/>
      </c>
      <c r="K3139" s="179"/>
      <c r="L3139" s="67" t="str">
        <f t="shared" si="949"/>
        <v/>
      </c>
      <c r="M3139" s="68">
        <f t="shared" si="950"/>
        <v>0</v>
      </c>
      <c r="N3139" s="66">
        <f t="shared" si="951"/>
        <v>0</v>
      </c>
      <c r="O3139" s="152"/>
      <c r="P3139" s="172">
        <f t="shared" si="948"/>
        <v>0</v>
      </c>
      <c r="Q3139" s="69">
        <f t="shared" si="952"/>
        <v>0</v>
      </c>
      <c r="R3139" s="62">
        <f t="shared" si="953"/>
        <v>0</v>
      </c>
      <c r="S3139" s="153"/>
      <c r="T3139" s="118" t="str">
        <f t="shared" si="954"/>
        <v/>
      </c>
      <c r="U3139" s="154"/>
      <c r="V3139" s="154"/>
      <c r="W3139" s="154"/>
      <c r="X3139" s="154"/>
      <c r="Y3139" s="154"/>
      <c r="Z3139" s="154"/>
      <c r="AA3139" s="154"/>
      <c r="AB3139" s="154"/>
      <c r="AC3139" s="154"/>
      <c r="AD3139" s="154"/>
      <c r="AE3139" s="154"/>
      <c r="AF3139" s="154"/>
      <c r="AG3139" s="63">
        <f t="shared" si="955"/>
        <v>0</v>
      </c>
      <c r="AH3139" s="56">
        <f t="shared" si="956"/>
        <v>0</v>
      </c>
      <c r="AI3139" s="56">
        <f t="shared" si="957"/>
        <v>0</v>
      </c>
      <c r="AJ3139" s="56">
        <f t="shared" si="958"/>
        <v>0</v>
      </c>
      <c r="AK3139" s="56">
        <f t="shared" si="959"/>
        <v>0</v>
      </c>
      <c r="AL3139" s="56">
        <f t="shared" si="960"/>
        <v>0</v>
      </c>
      <c r="AM3139" s="56">
        <f t="shared" si="961"/>
        <v>0</v>
      </c>
      <c r="AN3139" s="56">
        <f t="shared" si="962"/>
        <v>0</v>
      </c>
      <c r="AO3139" s="56">
        <f t="shared" si="963"/>
        <v>0</v>
      </c>
      <c r="AP3139" s="56">
        <f t="shared" si="964"/>
        <v>0</v>
      </c>
      <c r="AQ3139" s="56">
        <f t="shared" si="965"/>
        <v>0</v>
      </c>
      <c r="AR3139" s="86">
        <f t="shared" si="966"/>
        <v>0</v>
      </c>
    </row>
    <row r="3140" spans="1:44" x14ac:dyDescent="0.25">
      <c r="A3140" s="178"/>
      <c r="B3140" s="55" t="str">
        <f>_xlfn.IFNA(VLOOKUP(A3140,'Ajánlatkérő(k) adatai'!$B$4:$C$205,2,0),"")</f>
        <v/>
      </c>
      <c r="C3140" s="178"/>
      <c r="D3140" s="55" t="str">
        <f>_xlfn.IFNA(VLOOKUP(C3140,'Számlafizető(k) adatai'!$C$4:$D$203,2,0),"")</f>
        <v/>
      </c>
      <c r="E3140" s="55" t="str">
        <f>_xlfn.IFNA(VLOOKUP(C3140,'Számlafizető(k) adatai'!$C$4:$M$203,11,0),"")</f>
        <v/>
      </c>
      <c r="F3140" s="178"/>
      <c r="G3140" s="178"/>
      <c r="H3140" s="178"/>
      <c r="I3140" s="55" t="str">
        <f>IF(F3140="","",VLOOKUP(LEFT(F3140,5),'Technikai cellák'!B:C,2,0))</f>
        <v/>
      </c>
      <c r="J3140" s="55" t="str">
        <f>IF(F3140="","",VLOOKUP(I3140,'Technikai cellák'!$C$1:$D$12,2,0))</f>
        <v/>
      </c>
      <c r="K3140" s="179"/>
      <c r="L3140" s="67" t="str">
        <f t="shared" si="949"/>
        <v/>
      </c>
      <c r="M3140" s="68">
        <f t="shared" si="950"/>
        <v>0</v>
      </c>
      <c r="N3140" s="66">
        <f t="shared" si="951"/>
        <v>0</v>
      </c>
      <c r="O3140" s="152"/>
      <c r="P3140" s="172">
        <f t="shared" si="948"/>
        <v>0</v>
      </c>
      <c r="Q3140" s="69">
        <f t="shared" si="952"/>
        <v>0</v>
      </c>
      <c r="R3140" s="62">
        <f t="shared" si="953"/>
        <v>0</v>
      </c>
      <c r="S3140" s="153"/>
      <c r="T3140" s="118" t="str">
        <f t="shared" si="954"/>
        <v/>
      </c>
      <c r="U3140" s="154"/>
      <c r="V3140" s="154"/>
      <c r="W3140" s="154"/>
      <c r="X3140" s="154"/>
      <c r="Y3140" s="154"/>
      <c r="Z3140" s="154"/>
      <c r="AA3140" s="154"/>
      <c r="AB3140" s="154"/>
      <c r="AC3140" s="154"/>
      <c r="AD3140" s="154"/>
      <c r="AE3140" s="154"/>
      <c r="AF3140" s="154"/>
      <c r="AG3140" s="63">
        <f t="shared" si="955"/>
        <v>0</v>
      </c>
      <c r="AH3140" s="56">
        <f t="shared" si="956"/>
        <v>0</v>
      </c>
      <c r="AI3140" s="56">
        <f t="shared" si="957"/>
        <v>0</v>
      </c>
      <c r="AJ3140" s="56">
        <f t="shared" si="958"/>
        <v>0</v>
      </c>
      <c r="AK3140" s="56">
        <f t="shared" si="959"/>
        <v>0</v>
      </c>
      <c r="AL3140" s="56">
        <f t="shared" si="960"/>
        <v>0</v>
      </c>
      <c r="AM3140" s="56">
        <f t="shared" si="961"/>
        <v>0</v>
      </c>
      <c r="AN3140" s="56">
        <f t="shared" si="962"/>
        <v>0</v>
      </c>
      <c r="AO3140" s="56">
        <f t="shared" si="963"/>
        <v>0</v>
      </c>
      <c r="AP3140" s="56">
        <f t="shared" si="964"/>
        <v>0</v>
      </c>
      <c r="AQ3140" s="56">
        <f t="shared" si="965"/>
        <v>0</v>
      </c>
      <c r="AR3140" s="86">
        <f t="shared" si="966"/>
        <v>0</v>
      </c>
    </row>
    <row r="3141" spans="1:44" x14ac:dyDescent="0.25">
      <c r="A3141" s="178"/>
      <c r="B3141" s="55" t="str">
        <f>_xlfn.IFNA(VLOOKUP(A3141,'Ajánlatkérő(k) adatai'!$B$4:$C$205,2,0),"")</f>
        <v/>
      </c>
      <c r="C3141" s="178"/>
      <c r="D3141" s="55" t="str">
        <f>_xlfn.IFNA(VLOOKUP(C3141,'Számlafizető(k) adatai'!$C$4:$D$203,2,0),"")</f>
        <v/>
      </c>
      <c r="E3141" s="55" t="str">
        <f>_xlfn.IFNA(VLOOKUP(C3141,'Számlafizető(k) adatai'!$C$4:$M$203,11,0),"")</f>
        <v/>
      </c>
      <c r="F3141" s="178"/>
      <c r="G3141" s="178"/>
      <c r="H3141" s="178"/>
      <c r="I3141" s="55" t="str">
        <f>IF(F3141="","",VLOOKUP(LEFT(F3141,5),'Technikai cellák'!B:C,2,0))</f>
        <v/>
      </c>
      <c r="J3141" s="55" t="str">
        <f>IF(F3141="","",VLOOKUP(I3141,'Technikai cellák'!$C$1:$D$12,2,0))</f>
        <v/>
      </c>
      <c r="K3141" s="179"/>
      <c r="L3141" s="67" t="str">
        <f t="shared" si="949"/>
        <v/>
      </c>
      <c r="M3141" s="68">
        <f t="shared" si="950"/>
        <v>0</v>
      </c>
      <c r="N3141" s="66">
        <f t="shared" si="951"/>
        <v>0</v>
      </c>
      <c r="O3141" s="152"/>
      <c r="P3141" s="172">
        <f t="shared" si="948"/>
        <v>0</v>
      </c>
      <c r="Q3141" s="69">
        <f t="shared" si="952"/>
        <v>0</v>
      </c>
      <c r="R3141" s="62">
        <f t="shared" si="953"/>
        <v>0</v>
      </c>
      <c r="S3141" s="153"/>
      <c r="T3141" s="118" t="str">
        <f t="shared" si="954"/>
        <v/>
      </c>
      <c r="U3141" s="154"/>
      <c r="V3141" s="154"/>
      <c r="W3141" s="154"/>
      <c r="X3141" s="154"/>
      <c r="Y3141" s="154"/>
      <c r="Z3141" s="154"/>
      <c r="AA3141" s="154"/>
      <c r="AB3141" s="154"/>
      <c r="AC3141" s="154"/>
      <c r="AD3141" s="154"/>
      <c r="AE3141" s="154"/>
      <c r="AF3141" s="154"/>
      <c r="AG3141" s="63">
        <f t="shared" si="955"/>
        <v>0</v>
      </c>
      <c r="AH3141" s="56">
        <f t="shared" si="956"/>
        <v>0</v>
      </c>
      <c r="AI3141" s="56">
        <f t="shared" si="957"/>
        <v>0</v>
      </c>
      <c r="AJ3141" s="56">
        <f t="shared" si="958"/>
        <v>0</v>
      </c>
      <c r="AK3141" s="56">
        <f t="shared" si="959"/>
        <v>0</v>
      </c>
      <c r="AL3141" s="56">
        <f t="shared" si="960"/>
        <v>0</v>
      </c>
      <c r="AM3141" s="56">
        <f t="shared" si="961"/>
        <v>0</v>
      </c>
      <c r="AN3141" s="56">
        <f t="shared" si="962"/>
        <v>0</v>
      </c>
      <c r="AO3141" s="56">
        <f t="shared" si="963"/>
        <v>0</v>
      </c>
      <c r="AP3141" s="56">
        <f t="shared" si="964"/>
        <v>0</v>
      </c>
      <c r="AQ3141" s="56">
        <f t="shared" si="965"/>
        <v>0</v>
      </c>
      <c r="AR3141" s="86">
        <f t="shared" si="966"/>
        <v>0</v>
      </c>
    </row>
    <row r="3142" spans="1:44" x14ac:dyDescent="0.25">
      <c r="A3142" s="178"/>
      <c r="B3142" s="55" t="str">
        <f>_xlfn.IFNA(VLOOKUP(A3142,'Ajánlatkérő(k) adatai'!$B$4:$C$205,2,0),"")</f>
        <v/>
      </c>
      <c r="C3142" s="178"/>
      <c r="D3142" s="55" t="str">
        <f>_xlfn.IFNA(VLOOKUP(C3142,'Számlafizető(k) adatai'!$C$4:$D$203,2,0),"")</f>
        <v/>
      </c>
      <c r="E3142" s="55" t="str">
        <f>_xlfn.IFNA(VLOOKUP(C3142,'Számlafizető(k) adatai'!$C$4:$M$203,11,0),"")</f>
        <v/>
      </c>
      <c r="F3142" s="178"/>
      <c r="G3142" s="178"/>
      <c r="H3142" s="178"/>
      <c r="I3142" s="55" t="str">
        <f>IF(F3142="","",VLOOKUP(LEFT(F3142,5),'Technikai cellák'!B:C,2,0))</f>
        <v/>
      </c>
      <c r="J3142" s="55" t="str">
        <f>IF(F3142="","",VLOOKUP(I3142,'Technikai cellák'!$C$1:$D$12,2,0))</f>
        <v/>
      </c>
      <c r="K3142" s="179"/>
      <c r="L3142" s="67" t="str">
        <f t="shared" si="949"/>
        <v/>
      </c>
      <c r="M3142" s="68">
        <f t="shared" si="950"/>
        <v>0</v>
      </c>
      <c r="N3142" s="66">
        <f t="shared" si="951"/>
        <v>0</v>
      </c>
      <c r="O3142" s="152"/>
      <c r="P3142" s="172">
        <f t="shared" si="948"/>
        <v>0</v>
      </c>
      <c r="Q3142" s="69">
        <f t="shared" si="952"/>
        <v>0</v>
      </c>
      <c r="R3142" s="62">
        <f t="shared" si="953"/>
        <v>0</v>
      </c>
      <c r="S3142" s="153"/>
      <c r="T3142" s="118" t="str">
        <f t="shared" si="954"/>
        <v/>
      </c>
      <c r="U3142" s="154"/>
      <c r="V3142" s="154"/>
      <c r="W3142" s="154"/>
      <c r="X3142" s="154"/>
      <c r="Y3142" s="154"/>
      <c r="Z3142" s="154"/>
      <c r="AA3142" s="154"/>
      <c r="AB3142" s="154"/>
      <c r="AC3142" s="154"/>
      <c r="AD3142" s="154"/>
      <c r="AE3142" s="154"/>
      <c r="AF3142" s="154"/>
      <c r="AG3142" s="63">
        <f t="shared" si="955"/>
        <v>0</v>
      </c>
      <c r="AH3142" s="56">
        <f t="shared" si="956"/>
        <v>0</v>
      </c>
      <c r="AI3142" s="56">
        <f t="shared" si="957"/>
        <v>0</v>
      </c>
      <c r="AJ3142" s="56">
        <f t="shared" si="958"/>
        <v>0</v>
      </c>
      <c r="AK3142" s="56">
        <f t="shared" si="959"/>
        <v>0</v>
      </c>
      <c r="AL3142" s="56">
        <f t="shared" si="960"/>
        <v>0</v>
      </c>
      <c r="AM3142" s="56">
        <f t="shared" si="961"/>
        <v>0</v>
      </c>
      <c r="AN3142" s="56">
        <f t="shared" si="962"/>
        <v>0</v>
      </c>
      <c r="AO3142" s="56">
        <f t="shared" si="963"/>
        <v>0</v>
      </c>
      <c r="AP3142" s="56">
        <f t="shared" si="964"/>
        <v>0</v>
      </c>
      <c r="AQ3142" s="56">
        <f t="shared" si="965"/>
        <v>0</v>
      </c>
      <c r="AR3142" s="86">
        <f t="shared" si="966"/>
        <v>0</v>
      </c>
    </row>
    <row r="3143" spans="1:44" x14ac:dyDescent="0.25">
      <c r="A3143" s="178"/>
      <c r="B3143" s="55" t="str">
        <f>_xlfn.IFNA(VLOOKUP(A3143,'Ajánlatkérő(k) adatai'!$B$4:$C$205,2,0),"")</f>
        <v/>
      </c>
      <c r="C3143" s="178"/>
      <c r="D3143" s="55" t="str">
        <f>_xlfn.IFNA(VLOOKUP(C3143,'Számlafizető(k) adatai'!$C$4:$D$203,2,0),"")</f>
        <v/>
      </c>
      <c r="E3143" s="55" t="str">
        <f>_xlfn.IFNA(VLOOKUP(C3143,'Számlafizető(k) adatai'!$C$4:$M$203,11,0),"")</f>
        <v/>
      </c>
      <c r="F3143" s="178"/>
      <c r="G3143" s="178"/>
      <c r="H3143" s="178"/>
      <c r="I3143" s="55" t="str">
        <f>IF(F3143="","",VLOOKUP(LEFT(F3143,5),'Technikai cellák'!B:C,2,0))</f>
        <v/>
      </c>
      <c r="J3143" s="55" t="str">
        <f>IF(F3143="","",VLOOKUP(I3143,'Technikai cellák'!$C$1:$D$12,2,0))</f>
        <v/>
      </c>
      <c r="K3143" s="179"/>
      <c r="L3143" s="67" t="str">
        <f t="shared" si="949"/>
        <v/>
      </c>
      <c r="M3143" s="68">
        <f t="shared" si="950"/>
        <v>0</v>
      </c>
      <c r="N3143" s="66">
        <f t="shared" si="951"/>
        <v>0</v>
      </c>
      <c r="O3143" s="152"/>
      <c r="P3143" s="172">
        <f t="shared" si="948"/>
        <v>0</v>
      </c>
      <c r="Q3143" s="69">
        <f t="shared" si="952"/>
        <v>0</v>
      </c>
      <c r="R3143" s="62">
        <f t="shared" si="953"/>
        <v>0</v>
      </c>
      <c r="S3143" s="153"/>
      <c r="T3143" s="118" t="str">
        <f t="shared" si="954"/>
        <v/>
      </c>
      <c r="U3143" s="154"/>
      <c r="V3143" s="154"/>
      <c r="W3143" s="154"/>
      <c r="X3143" s="154"/>
      <c r="Y3143" s="154"/>
      <c r="Z3143" s="154"/>
      <c r="AA3143" s="154"/>
      <c r="AB3143" s="154"/>
      <c r="AC3143" s="154"/>
      <c r="AD3143" s="154"/>
      <c r="AE3143" s="154"/>
      <c r="AF3143" s="154"/>
      <c r="AG3143" s="63">
        <f t="shared" si="955"/>
        <v>0</v>
      </c>
      <c r="AH3143" s="56">
        <f t="shared" si="956"/>
        <v>0</v>
      </c>
      <c r="AI3143" s="56">
        <f t="shared" si="957"/>
        <v>0</v>
      </c>
      <c r="AJ3143" s="56">
        <f t="shared" si="958"/>
        <v>0</v>
      </c>
      <c r="AK3143" s="56">
        <f t="shared" si="959"/>
        <v>0</v>
      </c>
      <c r="AL3143" s="56">
        <f t="shared" si="960"/>
        <v>0</v>
      </c>
      <c r="AM3143" s="56">
        <f t="shared" si="961"/>
        <v>0</v>
      </c>
      <c r="AN3143" s="56">
        <f t="shared" si="962"/>
        <v>0</v>
      </c>
      <c r="AO3143" s="56">
        <f t="shared" si="963"/>
        <v>0</v>
      </c>
      <c r="AP3143" s="56">
        <f t="shared" si="964"/>
        <v>0</v>
      </c>
      <c r="AQ3143" s="56">
        <f t="shared" si="965"/>
        <v>0</v>
      </c>
      <c r="AR3143" s="86">
        <f t="shared" si="966"/>
        <v>0</v>
      </c>
    </row>
    <row r="3144" spans="1:44" x14ac:dyDescent="0.25">
      <c r="A3144" s="178"/>
      <c r="B3144" s="55" t="str">
        <f>_xlfn.IFNA(VLOOKUP(A3144,'Ajánlatkérő(k) adatai'!$B$4:$C$205,2,0),"")</f>
        <v/>
      </c>
      <c r="C3144" s="178"/>
      <c r="D3144" s="55" t="str">
        <f>_xlfn.IFNA(VLOOKUP(C3144,'Számlafizető(k) adatai'!$C$4:$D$203,2,0),"")</f>
        <v/>
      </c>
      <c r="E3144" s="55" t="str">
        <f>_xlfn.IFNA(VLOOKUP(C3144,'Számlafizető(k) adatai'!$C$4:$M$203,11,0),"")</f>
        <v/>
      </c>
      <c r="F3144" s="178"/>
      <c r="G3144" s="178"/>
      <c r="H3144" s="178"/>
      <c r="I3144" s="55" t="str">
        <f>IF(F3144="","",VLOOKUP(LEFT(F3144,5),'Technikai cellák'!B:C,2,0))</f>
        <v/>
      </c>
      <c r="J3144" s="55" t="str">
        <f>IF(F3144="","",VLOOKUP(I3144,'Technikai cellák'!$C$1:$D$12,2,0))</f>
        <v/>
      </c>
      <c r="K3144" s="179"/>
      <c r="L3144" s="67" t="str">
        <f t="shared" si="949"/>
        <v/>
      </c>
      <c r="M3144" s="68">
        <f t="shared" si="950"/>
        <v>0</v>
      </c>
      <c r="N3144" s="66">
        <f t="shared" si="951"/>
        <v>0</v>
      </c>
      <c r="O3144" s="152"/>
      <c r="P3144" s="172">
        <f t="shared" si="948"/>
        <v>0</v>
      </c>
      <c r="Q3144" s="69">
        <f t="shared" si="952"/>
        <v>0</v>
      </c>
      <c r="R3144" s="62">
        <f t="shared" si="953"/>
        <v>0</v>
      </c>
      <c r="S3144" s="153"/>
      <c r="T3144" s="118" t="str">
        <f t="shared" si="954"/>
        <v/>
      </c>
      <c r="U3144" s="154"/>
      <c r="V3144" s="154"/>
      <c r="W3144" s="154"/>
      <c r="X3144" s="154"/>
      <c r="Y3144" s="154"/>
      <c r="Z3144" s="154"/>
      <c r="AA3144" s="154"/>
      <c r="AB3144" s="154"/>
      <c r="AC3144" s="154"/>
      <c r="AD3144" s="154"/>
      <c r="AE3144" s="154"/>
      <c r="AF3144" s="154"/>
      <c r="AG3144" s="63">
        <f t="shared" si="955"/>
        <v>0</v>
      </c>
      <c r="AH3144" s="56">
        <f t="shared" si="956"/>
        <v>0</v>
      </c>
      <c r="AI3144" s="56">
        <f t="shared" si="957"/>
        <v>0</v>
      </c>
      <c r="AJ3144" s="56">
        <f t="shared" si="958"/>
        <v>0</v>
      </c>
      <c r="AK3144" s="56">
        <f t="shared" si="959"/>
        <v>0</v>
      </c>
      <c r="AL3144" s="56">
        <f t="shared" si="960"/>
        <v>0</v>
      </c>
      <c r="AM3144" s="56">
        <f t="shared" si="961"/>
        <v>0</v>
      </c>
      <c r="AN3144" s="56">
        <f t="shared" si="962"/>
        <v>0</v>
      </c>
      <c r="AO3144" s="56">
        <f t="shared" si="963"/>
        <v>0</v>
      </c>
      <c r="AP3144" s="56">
        <f t="shared" si="964"/>
        <v>0</v>
      </c>
      <c r="AQ3144" s="56">
        <f t="shared" si="965"/>
        <v>0</v>
      </c>
      <c r="AR3144" s="86">
        <f t="shared" si="966"/>
        <v>0</v>
      </c>
    </row>
    <row r="3145" spans="1:44" x14ac:dyDescent="0.25">
      <c r="A3145" s="178"/>
      <c r="B3145" s="55" t="str">
        <f>_xlfn.IFNA(VLOOKUP(A3145,'Ajánlatkérő(k) adatai'!$B$4:$C$205,2,0),"")</f>
        <v/>
      </c>
      <c r="C3145" s="178"/>
      <c r="D3145" s="55" t="str">
        <f>_xlfn.IFNA(VLOOKUP(C3145,'Számlafizető(k) adatai'!$C$4:$D$203,2,0),"")</f>
        <v/>
      </c>
      <c r="E3145" s="55" t="str">
        <f>_xlfn.IFNA(VLOOKUP(C3145,'Számlafizető(k) adatai'!$C$4:$M$203,11,0),"")</f>
        <v/>
      </c>
      <c r="F3145" s="178"/>
      <c r="G3145" s="178"/>
      <c r="H3145" s="178"/>
      <c r="I3145" s="55" t="str">
        <f>IF(F3145="","",VLOOKUP(LEFT(F3145,5),'Technikai cellák'!B:C,2,0))</f>
        <v/>
      </c>
      <c r="J3145" s="55" t="str">
        <f>IF(F3145="","",VLOOKUP(I3145,'Technikai cellák'!$C$1:$D$12,2,0))</f>
        <v/>
      </c>
      <c r="K3145" s="179"/>
      <c r="L3145" s="67" t="str">
        <f t="shared" si="949"/>
        <v/>
      </c>
      <c r="M3145" s="68">
        <f t="shared" si="950"/>
        <v>0</v>
      </c>
      <c r="N3145" s="66">
        <f t="shared" si="951"/>
        <v>0</v>
      </c>
      <c r="O3145" s="152"/>
      <c r="P3145" s="172">
        <f t="shared" si="948"/>
        <v>0</v>
      </c>
      <c r="Q3145" s="69">
        <f t="shared" si="952"/>
        <v>0</v>
      </c>
      <c r="R3145" s="62">
        <f t="shared" si="953"/>
        <v>0</v>
      </c>
      <c r="S3145" s="153"/>
      <c r="T3145" s="118" t="str">
        <f t="shared" si="954"/>
        <v/>
      </c>
      <c r="U3145" s="154"/>
      <c r="V3145" s="154"/>
      <c r="W3145" s="154"/>
      <c r="X3145" s="154"/>
      <c r="Y3145" s="154"/>
      <c r="Z3145" s="154"/>
      <c r="AA3145" s="154"/>
      <c r="AB3145" s="154"/>
      <c r="AC3145" s="154"/>
      <c r="AD3145" s="154"/>
      <c r="AE3145" s="154"/>
      <c r="AF3145" s="154"/>
      <c r="AG3145" s="63">
        <f t="shared" si="955"/>
        <v>0</v>
      </c>
      <c r="AH3145" s="56">
        <f t="shared" si="956"/>
        <v>0</v>
      </c>
      <c r="AI3145" s="56">
        <f t="shared" si="957"/>
        <v>0</v>
      </c>
      <c r="AJ3145" s="56">
        <f t="shared" si="958"/>
        <v>0</v>
      </c>
      <c r="AK3145" s="56">
        <f t="shared" si="959"/>
        <v>0</v>
      </c>
      <c r="AL3145" s="56">
        <f t="shared" si="960"/>
        <v>0</v>
      </c>
      <c r="AM3145" s="56">
        <f t="shared" si="961"/>
        <v>0</v>
      </c>
      <c r="AN3145" s="56">
        <f t="shared" si="962"/>
        <v>0</v>
      </c>
      <c r="AO3145" s="56">
        <f t="shared" si="963"/>
        <v>0</v>
      </c>
      <c r="AP3145" s="56">
        <f t="shared" si="964"/>
        <v>0</v>
      </c>
      <c r="AQ3145" s="56">
        <f t="shared" si="965"/>
        <v>0</v>
      </c>
      <c r="AR3145" s="86">
        <f t="shared" si="966"/>
        <v>0</v>
      </c>
    </row>
    <row r="3146" spans="1:44" x14ac:dyDescent="0.25">
      <c r="A3146" s="178"/>
      <c r="B3146" s="55" t="str">
        <f>_xlfn.IFNA(VLOOKUP(A3146,'Ajánlatkérő(k) adatai'!$B$4:$C$205,2,0),"")</f>
        <v/>
      </c>
      <c r="C3146" s="178"/>
      <c r="D3146" s="55" t="str">
        <f>_xlfn.IFNA(VLOOKUP(C3146,'Számlafizető(k) adatai'!$C$4:$D$203,2,0),"")</f>
        <v/>
      </c>
      <c r="E3146" s="55" t="str">
        <f>_xlfn.IFNA(VLOOKUP(C3146,'Számlafizető(k) adatai'!$C$4:$M$203,11,0),"")</f>
        <v/>
      </c>
      <c r="F3146" s="178"/>
      <c r="G3146" s="178"/>
      <c r="H3146" s="178"/>
      <c r="I3146" s="55" t="str">
        <f>IF(F3146="","",VLOOKUP(LEFT(F3146,5),'Technikai cellák'!B:C,2,0))</f>
        <v/>
      </c>
      <c r="J3146" s="55" t="str">
        <f>IF(F3146="","",VLOOKUP(I3146,'Technikai cellák'!$C$1:$D$12,2,0))</f>
        <v/>
      </c>
      <c r="K3146" s="179"/>
      <c r="L3146" s="67" t="str">
        <f t="shared" si="949"/>
        <v/>
      </c>
      <c r="M3146" s="68">
        <f t="shared" si="950"/>
        <v>0</v>
      </c>
      <c r="N3146" s="66">
        <f t="shared" si="951"/>
        <v>0</v>
      </c>
      <c r="O3146" s="152"/>
      <c r="P3146" s="172">
        <f t="shared" si="948"/>
        <v>0</v>
      </c>
      <c r="Q3146" s="69">
        <f t="shared" si="952"/>
        <v>0</v>
      </c>
      <c r="R3146" s="62">
        <f t="shared" si="953"/>
        <v>0</v>
      </c>
      <c r="S3146" s="153"/>
      <c r="T3146" s="118" t="str">
        <f t="shared" si="954"/>
        <v/>
      </c>
      <c r="U3146" s="154"/>
      <c r="V3146" s="154"/>
      <c r="W3146" s="154"/>
      <c r="X3146" s="154"/>
      <c r="Y3146" s="154"/>
      <c r="Z3146" s="154"/>
      <c r="AA3146" s="154"/>
      <c r="AB3146" s="154"/>
      <c r="AC3146" s="154"/>
      <c r="AD3146" s="154"/>
      <c r="AE3146" s="154"/>
      <c r="AF3146" s="154"/>
      <c r="AG3146" s="63">
        <f t="shared" si="955"/>
        <v>0</v>
      </c>
      <c r="AH3146" s="56">
        <f t="shared" si="956"/>
        <v>0</v>
      </c>
      <c r="AI3146" s="56">
        <f t="shared" si="957"/>
        <v>0</v>
      </c>
      <c r="AJ3146" s="56">
        <f t="shared" si="958"/>
        <v>0</v>
      </c>
      <c r="AK3146" s="56">
        <f t="shared" si="959"/>
        <v>0</v>
      </c>
      <c r="AL3146" s="56">
        <f t="shared" si="960"/>
        <v>0</v>
      </c>
      <c r="AM3146" s="56">
        <f t="shared" si="961"/>
        <v>0</v>
      </c>
      <c r="AN3146" s="56">
        <f t="shared" si="962"/>
        <v>0</v>
      </c>
      <c r="AO3146" s="56">
        <f t="shared" si="963"/>
        <v>0</v>
      </c>
      <c r="AP3146" s="56">
        <f t="shared" si="964"/>
        <v>0</v>
      </c>
      <c r="AQ3146" s="56">
        <f t="shared" si="965"/>
        <v>0</v>
      </c>
      <c r="AR3146" s="86">
        <f t="shared" si="966"/>
        <v>0</v>
      </c>
    </row>
    <row r="3147" spans="1:44" x14ac:dyDescent="0.25">
      <c r="A3147" s="178"/>
      <c r="B3147" s="55" t="str">
        <f>_xlfn.IFNA(VLOOKUP(A3147,'Ajánlatkérő(k) adatai'!$B$4:$C$205,2,0),"")</f>
        <v/>
      </c>
      <c r="C3147" s="178"/>
      <c r="D3147" s="55" t="str">
        <f>_xlfn.IFNA(VLOOKUP(C3147,'Számlafizető(k) adatai'!$C$4:$D$203,2,0),"")</f>
        <v/>
      </c>
      <c r="E3147" s="55" t="str">
        <f>_xlfn.IFNA(VLOOKUP(C3147,'Számlafizető(k) adatai'!$C$4:$M$203,11,0),"")</f>
        <v/>
      </c>
      <c r="F3147" s="178"/>
      <c r="G3147" s="178"/>
      <c r="H3147" s="178"/>
      <c r="I3147" s="55" t="str">
        <f>IF(F3147="","",VLOOKUP(LEFT(F3147,5),'Technikai cellák'!B:C,2,0))</f>
        <v/>
      </c>
      <c r="J3147" s="55" t="str">
        <f>IF(F3147="","",VLOOKUP(I3147,'Technikai cellák'!$C$1:$D$12,2,0))</f>
        <v/>
      </c>
      <c r="K3147" s="179"/>
      <c r="L3147" s="67" t="str">
        <f t="shared" si="949"/>
        <v/>
      </c>
      <c r="M3147" s="68">
        <f t="shared" si="950"/>
        <v>0</v>
      </c>
      <c r="N3147" s="66">
        <f t="shared" si="951"/>
        <v>0</v>
      </c>
      <c r="O3147" s="152"/>
      <c r="P3147" s="172">
        <f t="shared" si="948"/>
        <v>0</v>
      </c>
      <c r="Q3147" s="69">
        <f t="shared" si="952"/>
        <v>0</v>
      </c>
      <c r="R3147" s="62">
        <f t="shared" si="953"/>
        <v>0</v>
      </c>
      <c r="S3147" s="153"/>
      <c r="T3147" s="118" t="str">
        <f t="shared" si="954"/>
        <v/>
      </c>
      <c r="U3147" s="154"/>
      <c r="V3147" s="154"/>
      <c r="W3147" s="154"/>
      <c r="X3147" s="154"/>
      <c r="Y3147" s="154"/>
      <c r="Z3147" s="154"/>
      <c r="AA3147" s="154"/>
      <c r="AB3147" s="154"/>
      <c r="AC3147" s="154"/>
      <c r="AD3147" s="154"/>
      <c r="AE3147" s="154"/>
      <c r="AF3147" s="154"/>
      <c r="AG3147" s="63">
        <f t="shared" si="955"/>
        <v>0</v>
      </c>
      <c r="AH3147" s="56">
        <f t="shared" si="956"/>
        <v>0</v>
      </c>
      <c r="AI3147" s="56">
        <f t="shared" si="957"/>
        <v>0</v>
      </c>
      <c r="AJ3147" s="56">
        <f t="shared" si="958"/>
        <v>0</v>
      </c>
      <c r="AK3147" s="56">
        <f t="shared" si="959"/>
        <v>0</v>
      </c>
      <c r="AL3147" s="56">
        <f t="shared" si="960"/>
        <v>0</v>
      </c>
      <c r="AM3147" s="56">
        <f t="shared" si="961"/>
        <v>0</v>
      </c>
      <c r="AN3147" s="56">
        <f t="shared" si="962"/>
        <v>0</v>
      </c>
      <c r="AO3147" s="56">
        <f t="shared" si="963"/>
        <v>0</v>
      </c>
      <c r="AP3147" s="56">
        <f t="shared" si="964"/>
        <v>0</v>
      </c>
      <c r="AQ3147" s="56">
        <f t="shared" si="965"/>
        <v>0</v>
      </c>
      <c r="AR3147" s="86">
        <f t="shared" si="966"/>
        <v>0</v>
      </c>
    </row>
    <row r="3148" spans="1:44" x14ac:dyDescent="0.25">
      <c r="A3148" s="178"/>
      <c r="B3148" s="55" t="str">
        <f>_xlfn.IFNA(VLOOKUP(A3148,'Ajánlatkérő(k) adatai'!$B$4:$C$205,2,0),"")</f>
        <v/>
      </c>
      <c r="C3148" s="178"/>
      <c r="D3148" s="55" t="str">
        <f>_xlfn.IFNA(VLOOKUP(C3148,'Számlafizető(k) adatai'!$C$4:$D$203,2,0),"")</f>
        <v/>
      </c>
      <c r="E3148" s="55" t="str">
        <f>_xlfn.IFNA(VLOOKUP(C3148,'Számlafizető(k) adatai'!$C$4:$M$203,11,0),"")</f>
        <v/>
      </c>
      <c r="F3148" s="178"/>
      <c r="G3148" s="178"/>
      <c r="H3148" s="178"/>
      <c r="I3148" s="55" t="str">
        <f>IF(F3148="","",VLOOKUP(LEFT(F3148,5),'Technikai cellák'!B:C,2,0))</f>
        <v/>
      </c>
      <c r="J3148" s="55" t="str">
        <f>IF(F3148="","",VLOOKUP(I3148,'Technikai cellák'!$C$1:$D$12,2,0))</f>
        <v/>
      </c>
      <c r="K3148" s="179"/>
      <c r="L3148" s="67" t="str">
        <f t="shared" si="949"/>
        <v/>
      </c>
      <c r="M3148" s="68">
        <f t="shared" si="950"/>
        <v>0</v>
      </c>
      <c r="N3148" s="66">
        <f t="shared" si="951"/>
        <v>0</v>
      </c>
      <c r="O3148" s="152"/>
      <c r="P3148" s="172">
        <f t="shared" si="948"/>
        <v>0</v>
      </c>
      <c r="Q3148" s="69">
        <f t="shared" si="952"/>
        <v>0</v>
      </c>
      <c r="R3148" s="62">
        <f t="shared" si="953"/>
        <v>0</v>
      </c>
      <c r="S3148" s="153"/>
      <c r="T3148" s="118" t="str">
        <f t="shared" si="954"/>
        <v/>
      </c>
      <c r="U3148" s="154"/>
      <c r="V3148" s="154"/>
      <c r="W3148" s="154"/>
      <c r="X3148" s="154"/>
      <c r="Y3148" s="154"/>
      <c r="Z3148" s="154"/>
      <c r="AA3148" s="154"/>
      <c r="AB3148" s="154"/>
      <c r="AC3148" s="154"/>
      <c r="AD3148" s="154"/>
      <c r="AE3148" s="154"/>
      <c r="AF3148" s="154"/>
      <c r="AG3148" s="63">
        <f t="shared" si="955"/>
        <v>0</v>
      </c>
      <c r="AH3148" s="56">
        <f t="shared" si="956"/>
        <v>0</v>
      </c>
      <c r="AI3148" s="56">
        <f t="shared" si="957"/>
        <v>0</v>
      </c>
      <c r="AJ3148" s="56">
        <f t="shared" si="958"/>
        <v>0</v>
      </c>
      <c r="AK3148" s="56">
        <f t="shared" si="959"/>
        <v>0</v>
      </c>
      <c r="AL3148" s="56">
        <f t="shared" si="960"/>
        <v>0</v>
      </c>
      <c r="AM3148" s="56">
        <f t="shared" si="961"/>
        <v>0</v>
      </c>
      <c r="AN3148" s="56">
        <f t="shared" si="962"/>
        <v>0</v>
      </c>
      <c r="AO3148" s="56">
        <f t="shared" si="963"/>
        <v>0</v>
      </c>
      <c r="AP3148" s="56">
        <f t="shared" si="964"/>
        <v>0</v>
      </c>
      <c r="AQ3148" s="56">
        <f t="shared" si="965"/>
        <v>0</v>
      </c>
      <c r="AR3148" s="86">
        <f t="shared" si="966"/>
        <v>0</v>
      </c>
    </row>
    <row r="3149" spans="1:44" x14ac:dyDescent="0.25">
      <c r="A3149" s="178"/>
      <c r="B3149" s="55" t="str">
        <f>_xlfn.IFNA(VLOOKUP(A3149,'Ajánlatkérő(k) adatai'!$B$4:$C$205,2,0),"")</f>
        <v/>
      </c>
      <c r="C3149" s="178"/>
      <c r="D3149" s="55" t="str">
        <f>_xlfn.IFNA(VLOOKUP(C3149,'Számlafizető(k) adatai'!$C$4:$D$203,2,0),"")</f>
        <v/>
      </c>
      <c r="E3149" s="55" t="str">
        <f>_xlfn.IFNA(VLOOKUP(C3149,'Számlafizető(k) adatai'!$C$4:$M$203,11,0),"")</f>
        <v/>
      </c>
      <c r="F3149" s="178"/>
      <c r="G3149" s="178"/>
      <c r="H3149" s="178"/>
      <c r="I3149" s="55" t="str">
        <f>IF(F3149="","",VLOOKUP(LEFT(F3149,5),'Technikai cellák'!B:C,2,0))</f>
        <v/>
      </c>
      <c r="J3149" s="55" t="str">
        <f>IF(F3149="","",VLOOKUP(I3149,'Technikai cellák'!$C$1:$D$12,2,0))</f>
        <v/>
      </c>
      <c r="K3149" s="179"/>
      <c r="L3149" s="67" t="str">
        <f t="shared" si="949"/>
        <v/>
      </c>
      <c r="M3149" s="68">
        <f t="shared" si="950"/>
        <v>0</v>
      </c>
      <c r="N3149" s="66">
        <f t="shared" si="951"/>
        <v>0</v>
      </c>
      <c r="O3149" s="152"/>
      <c r="P3149" s="172">
        <f t="shared" si="948"/>
        <v>0</v>
      </c>
      <c r="Q3149" s="69">
        <f t="shared" si="952"/>
        <v>0</v>
      </c>
      <c r="R3149" s="62">
        <f t="shared" si="953"/>
        <v>0</v>
      </c>
      <c r="S3149" s="153"/>
      <c r="T3149" s="118" t="str">
        <f t="shared" si="954"/>
        <v/>
      </c>
      <c r="U3149" s="154"/>
      <c r="V3149" s="154"/>
      <c r="W3149" s="154"/>
      <c r="X3149" s="154"/>
      <c r="Y3149" s="154"/>
      <c r="Z3149" s="154"/>
      <c r="AA3149" s="154"/>
      <c r="AB3149" s="154"/>
      <c r="AC3149" s="154"/>
      <c r="AD3149" s="154"/>
      <c r="AE3149" s="154"/>
      <c r="AF3149" s="154"/>
      <c r="AG3149" s="63">
        <f t="shared" si="955"/>
        <v>0</v>
      </c>
      <c r="AH3149" s="56">
        <f t="shared" si="956"/>
        <v>0</v>
      </c>
      <c r="AI3149" s="56">
        <f t="shared" si="957"/>
        <v>0</v>
      </c>
      <c r="AJ3149" s="56">
        <f t="shared" si="958"/>
        <v>0</v>
      </c>
      <c r="AK3149" s="56">
        <f t="shared" si="959"/>
        <v>0</v>
      </c>
      <c r="AL3149" s="56">
        <f t="shared" si="960"/>
        <v>0</v>
      </c>
      <c r="AM3149" s="56">
        <f t="shared" si="961"/>
        <v>0</v>
      </c>
      <c r="AN3149" s="56">
        <f t="shared" si="962"/>
        <v>0</v>
      </c>
      <c r="AO3149" s="56">
        <f t="shared" si="963"/>
        <v>0</v>
      </c>
      <c r="AP3149" s="56">
        <f t="shared" si="964"/>
        <v>0</v>
      </c>
      <c r="AQ3149" s="56">
        <f t="shared" si="965"/>
        <v>0</v>
      </c>
      <c r="AR3149" s="86">
        <f t="shared" si="966"/>
        <v>0</v>
      </c>
    </row>
    <row r="3150" spans="1:44" x14ac:dyDescent="0.25">
      <c r="A3150" s="178"/>
      <c r="B3150" s="55" t="str">
        <f>_xlfn.IFNA(VLOOKUP(A3150,'Ajánlatkérő(k) adatai'!$B$4:$C$205,2,0),"")</f>
        <v/>
      </c>
      <c r="C3150" s="178"/>
      <c r="D3150" s="55" t="str">
        <f>_xlfn.IFNA(VLOOKUP(C3150,'Számlafizető(k) adatai'!$C$4:$D$203,2,0),"")</f>
        <v/>
      </c>
      <c r="E3150" s="55" t="str">
        <f>_xlfn.IFNA(VLOOKUP(C3150,'Számlafizető(k) adatai'!$C$4:$M$203,11,0),"")</f>
        <v/>
      </c>
      <c r="F3150" s="178"/>
      <c r="G3150" s="178"/>
      <c r="H3150" s="178"/>
      <c r="I3150" s="55" t="str">
        <f>IF(F3150="","",VLOOKUP(LEFT(F3150,5),'Technikai cellák'!B:C,2,0))</f>
        <v/>
      </c>
      <c r="J3150" s="55" t="str">
        <f>IF(F3150="","",VLOOKUP(I3150,'Technikai cellák'!$C$1:$D$12,2,0))</f>
        <v/>
      </c>
      <c r="K3150" s="179"/>
      <c r="L3150" s="67" t="str">
        <f t="shared" si="949"/>
        <v/>
      </c>
      <c r="M3150" s="68">
        <f t="shared" si="950"/>
        <v>0</v>
      </c>
      <c r="N3150" s="66">
        <f t="shared" si="951"/>
        <v>0</v>
      </c>
      <c r="O3150" s="152"/>
      <c r="P3150" s="172">
        <f t="shared" si="948"/>
        <v>0</v>
      </c>
      <c r="Q3150" s="69">
        <f t="shared" si="952"/>
        <v>0</v>
      </c>
      <c r="R3150" s="62">
        <f t="shared" si="953"/>
        <v>0</v>
      </c>
      <c r="S3150" s="153"/>
      <c r="T3150" s="118" t="str">
        <f t="shared" si="954"/>
        <v/>
      </c>
      <c r="U3150" s="154"/>
      <c r="V3150" s="154"/>
      <c r="W3150" s="154"/>
      <c r="X3150" s="154"/>
      <c r="Y3150" s="154"/>
      <c r="Z3150" s="154"/>
      <c r="AA3150" s="154"/>
      <c r="AB3150" s="154"/>
      <c r="AC3150" s="154"/>
      <c r="AD3150" s="154"/>
      <c r="AE3150" s="154"/>
      <c r="AF3150" s="154"/>
      <c r="AG3150" s="63">
        <f t="shared" si="955"/>
        <v>0</v>
      </c>
      <c r="AH3150" s="56">
        <f t="shared" si="956"/>
        <v>0</v>
      </c>
      <c r="AI3150" s="56">
        <f t="shared" si="957"/>
        <v>0</v>
      </c>
      <c r="AJ3150" s="56">
        <f t="shared" si="958"/>
        <v>0</v>
      </c>
      <c r="AK3150" s="56">
        <f t="shared" si="959"/>
        <v>0</v>
      </c>
      <c r="AL3150" s="56">
        <f t="shared" si="960"/>
        <v>0</v>
      </c>
      <c r="AM3150" s="56">
        <f t="shared" si="961"/>
        <v>0</v>
      </c>
      <c r="AN3150" s="56">
        <f t="shared" si="962"/>
        <v>0</v>
      </c>
      <c r="AO3150" s="56">
        <f t="shared" si="963"/>
        <v>0</v>
      </c>
      <c r="AP3150" s="56">
        <f t="shared" si="964"/>
        <v>0</v>
      </c>
      <c r="AQ3150" s="56">
        <f t="shared" si="965"/>
        <v>0</v>
      </c>
      <c r="AR3150" s="86">
        <f t="shared" si="966"/>
        <v>0</v>
      </c>
    </row>
    <row r="3151" spans="1:44" x14ac:dyDescent="0.25">
      <c r="A3151" s="178"/>
      <c r="B3151" s="55" t="str">
        <f>_xlfn.IFNA(VLOOKUP(A3151,'Ajánlatkérő(k) adatai'!$B$4:$C$205,2,0),"")</f>
        <v/>
      </c>
      <c r="C3151" s="178"/>
      <c r="D3151" s="55" t="str">
        <f>_xlfn.IFNA(VLOOKUP(C3151,'Számlafizető(k) adatai'!$C$4:$D$203,2,0),"")</f>
        <v/>
      </c>
      <c r="E3151" s="55" t="str">
        <f>_xlfn.IFNA(VLOOKUP(C3151,'Számlafizető(k) adatai'!$C$4:$M$203,11,0),"")</f>
        <v/>
      </c>
      <c r="F3151" s="178"/>
      <c r="G3151" s="178"/>
      <c r="H3151" s="178"/>
      <c r="I3151" s="55" t="str">
        <f>IF(F3151="","",VLOOKUP(LEFT(F3151,5),'Technikai cellák'!B:C,2,0))</f>
        <v/>
      </c>
      <c r="J3151" s="55" t="str">
        <f>IF(F3151="","",VLOOKUP(I3151,'Technikai cellák'!$C$1:$D$12,2,0))</f>
        <v/>
      </c>
      <c r="K3151" s="179"/>
      <c r="L3151" s="67" t="str">
        <f t="shared" si="949"/>
        <v/>
      </c>
      <c r="M3151" s="68">
        <f t="shared" si="950"/>
        <v>0</v>
      </c>
      <c r="N3151" s="66">
        <f t="shared" si="951"/>
        <v>0</v>
      </c>
      <c r="O3151" s="152"/>
      <c r="P3151" s="172">
        <f t="shared" si="948"/>
        <v>0</v>
      </c>
      <c r="Q3151" s="69">
        <f t="shared" si="952"/>
        <v>0</v>
      </c>
      <c r="R3151" s="62">
        <f t="shared" si="953"/>
        <v>0</v>
      </c>
      <c r="S3151" s="153"/>
      <c r="T3151" s="118" t="str">
        <f t="shared" si="954"/>
        <v/>
      </c>
      <c r="U3151" s="154"/>
      <c r="V3151" s="154"/>
      <c r="W3151" s="154"/>
      <c r="X3151" s="154"/>
      <c r="Y3151" s="154"/>
      <c r="Z3151" s="154"/>
      <c r="AA3151" s="154"/>
      <c r="AB3151" s="154"/>
      <c r="AC3151" s="154"/>
      <c r="AD3151" s="154"/>
      <c r="AE3151" s="154"/>
      <c r="AF3151" s="154"/>
      <c r="AG3151" s="63">
        <f t="shared" si="955"/>
        <v>0</v>
      </c>
      <c r="AH3151" s="56">
        <f t="shared" si="956"/>
        <v>0</v>
      </c>
      <c r="AI3151" s="56">
        <f t="shared" si="957"/>
        <v>0</v>
      </c>
      <c r="AJ3151" s="56">
        <f t="shared" si="958"/>
        <v>0</v>
      </c>
      <c r="AK3151" s="56">
        <f t="shared" si="959"/>
        <v>0</v>
      </c>
      <c r="AL3151" s="56">
        <f t="shared" si="960"/>
        <v>0</v>
      </c>
      <c r="AM3151" s="56">
        <f t="shared" si="961"/>
        <v>0</v>
      </c>
      <c r="AN3151" s="56">
        <f t="shared" si="962"/>
        <v>0</v>
      </c>
      <c r="AO3151" s="56">
        <f t="shared" si="963"/>
        <v>0</v>
      </c>
      <c r="AP3151" s="56">
        <f t="shared" si="964"/>
        <v>0</v>
      </c>
      <c r="AQ3151" s="56">
        <f t="shared" si="965"/>
        <v>0</v>
      </c>
      <c r="AR3151" s="86">
        <f t="shared" si="966"/>
        <v>0</v>
      </c>
    </row>
    <row r="3152" spans="1:44" x14ac:dyDescent="0.25">
      <c r="A3152" s="178"/>
      <c r="B3152" s="55" t="str">
        <f>_xlfn.IFNA(VLOOKUP(A3152,'Ajánlatkérő(k) adatai'!$B$4:$C$205,2,0),"")</f>
        <v/>
      </c>
      <c r="C3152" s="178"/>
      <c r="D3152" s="55" t="str">
        <f>_xlfn.IFNA(VLOOKUP(C3152,'Számlafizető(k) adatai'!$C$4:$D$203,2,0),"")</f>
        <v/>
      </c>
      <c r="E3152" s="55" t="str">
        <f>_xlfn.IFNA(VLOOKUP(C3152,'Számlafizető(k) adatai'!$C$4:$M$203,11,0),"")</f>
        <v/>
      </c>
      <c r="F3152" s="178"/>
      <c r="G3152" s="178"/>
      <c r="H3152" s="178"/>
      <c r="I3152" s="55" t="str">
        <f>IF(F3152="","",VLOOKUP(LEFT(F3152,5),'Technikai cellák'!B:C,2,0))</f>
        <v/>
      </c>
      <c r="J3152" s="55" t="str">
        <f>IF(F3152="","",VLOOKUP(I3152,'Technikai cellák'!$C$1:$D$12,2,0))</f>
        <v/>
      </c>
      <c r="K3152" s="179"/>
      <c r="L3152" s="67" t="str">
        <f t="shared" si="949"/>
        <v/>
      </c>
      <c r="M3152" s="68">
        <f t="shared" si="950"/>
        <v>0</v>
      </c>
      <c r="N3152" s="66">
        <f t="shared" si="951"/>
        <v>0</v>
      </c>
      <c r="O3152" s="152"/>
      <c r="P3152" s="172">
        <f t="shared" ref="P3152:P3215" si="967">ROUND((IF(K3152&lt;100,0,K3152*$C$7)/$C$8),0)</f>
        <v>0</v>
      </c>
      <c r="Q3152" s="69">
        <f t="shared" si="952"/>
        <v>0</v>
      </c>
      <c r="R3152" s="62">
        <f t="shared" si="953"/>
        <v>0</v>
      </c>
      <c r="S3152" s="153"/>
      <c r="T3152" s="118" t="str">
        <f t="shared" si="954"/>
        <v/>
      </c>
      <c r="U3152" s="154"/>
      <c r="V3152" s="154"/>
      <c r="W3152" s="154"/>
      <c r="X3152" s="154"/>
      <c r="Y3152" s="154"/>
      <c r="Z3152" s="154"/>
      <c r="AA3152" s="154"/>
      <c r="AB3152" s="154"/>
      <c r="AC3152" s="154"/>
      <c r="AD3152" s="154"/>
      <c r="AE3152" s="154"/>
      <c r="AF3152" s="154"/>
      <c r="AG3152" s="63">
        <f t="shared" si="955"/>
        <v>0</v>
      </c>
      <c r="AH3152" s="56">
        <f t="shared" si="956"/>
        <v>0</v>
      </c>
      <c r="AI3152" s="56">
        <f t="shared" si="957"/>
        <v>0</v>
      </c>
      <c r="AJ3152" s="56">
        <f t="shared" si="958"/>
        <v>0</v>
      </c>
      <c r="AK3152" s="56">
        <f t="shared" si="959"/>
        <v>0</v>
      </c>
      <c r="AL3152" s="56">
        <f t="shared" si="960"/>
        <v>0</v>
      </c>
      <c r="AM3152" s="56">
        <f t="shared" si="961"/>
        <v>0</v>
      </c>
      <c r="AN3152" s="56">
        <f t="shared" si="962"/>
        <v>0</v>
      </c>
      <c r="AO3152" s="56">
        <f t="shared" si="963"/>
        <v>0</v>
      </c>
      <c r="AP3152" s="56">
        <f t="shared" si="964"/>
        <v>0</v>
      </c>
      <c r="AQ3152" s="56">
        <f t="shared" si="965"/>
        <v>0</v>
      </c>
      <c r="AR3152" s="86">
        <f t="shared" si="966"/>
        <v>0</v>
      </c>
    </row>
    <row r="3153" spans="1:44" x14ac:dyDescent="0.25">
      <c r="A3153" s="178"/>
      <c r="B3153" s="55" t="str">
        <f>_xlfn.IFNA(VLOOKUP(A3153,'Ajánlatkérő(k) adatai'!$B$4:$C$205,2,0),"")</f>
        <v/>
      </c>
      <c r="C3153" s="178"/>
      <c r="D3153" s="55" t="str">
        <f>_xlfn.IFNA(VLOOKUP(C3153,'Számlafizető(k) adatai'!$C$4:$D$203,2,0),"")</f>
        <v/>
      </c>
      <c r="E3153" s="55" t="str">
        <f>_xlfn.IFNA(VLOOKUP(C3153,'Számlafizető(k) adatai'!$C$4:$M$203,11,0),"")</f>
        <v/>
      </c>
      <c r="F3153" s="178"/>
      <c r="G3153" s="178"/>
      <c r="H3153" s="178"/>
      <c r="I3153" s="55" t="str">
        <f>IF(F3153="","",VLOOKUP(LEFT(F3153,5),'Technikai cellák'!B:C,2,0))</f>
        <v/>
      </c>
      <c r="J3153" s="55" t="str">
        <f>IF(F3153="","",VLOOKUP(I3153,'Technikai cellák'!$C$1:$D$12,2,0))</f>
        <v/>
      </c>
      <c r="K3153" s="179"/>
      <c r="L3153" s="67" t="str">
        <f t="shared" si="949"/>
        <v/>
      </c>
      <c r="M3153" s="68">
        <f t="shared" si="950"/>
        <v>0</v>
      </c>
      <c r="N3153" s="66">
        <f t="shared" si="951"/>
        <v>0</v>
      </c>
      <c r="O3153" s="152"/>
      <c r="P3153" s="172">
        <f t="shared" si="967"/>
        <v>0</v>
      </c>
      <c r="Q3153" s="69">
        <f t="shared" si="952"/>
        <v>0</v>
      </c>
      <c r="R3153" s="62">
        <f t="shared" si="953"/>
        <v>0</v>
      </c>
      <c r="S3153" s="153"/>
      <c r="T3153" s="118" t="str">
        <f t="shared" si="954"/>
        <v/>
      </c>
      <c r="U3153" s="154"/>
      <c r="V3153" s="154"/>
      <c r="W3153" s="154"/>
      <c r="X3153" s="154"/>
      <c r="Y3153" s="154"/>
      <c r="Z3153" s="154"/>
      <c r="AA3153" s="154"/>
      <c r="AB3153" s="154"/>
      <c r="AC3153" s="154"/>
      <c r="AD3153" s="154"/>
      <c r="AE3153" s="154"/>
      <c r="AF3153" s="154"/>
      <c r="AG3153" s="63">
        <f t="shared" si="955"/>
        <v>0</v>
      </c>
      <c r="AH3153" s="56">
        <f t="shared" si="956"/>
        <v>0</v>
      </c>
      <c r="AI3153" s="56">
        <f t="shared" si="957"/>
        <v>0</v>
      </c>
      <c r="AJ3153" s="56">
        <f t="shared" si="958"/>
        <v>0</v>
      </c>
      <c r="AK3153" s="56">
        <f t="shared" si="959"/>
        <v>0</v>
      </c>
      <c r="AL3153" s="56">
        <f t="shared" si="960"/>
        <v>0</v>
      </c>
      <c r="AM3153" s="56">
        <f t="shared" si="961"/>
        <v>0</v>
      </c>
      <c r="AN3153" s="56">
        <f t="shared" si="962"/>
        <v>0</v>
      </c>
      <c r="AO3153" s="56">
        <f t="shared" si="963"/>
        <v>0</v>
      </c>
      <c r="AP3153" s="56">
        <f t="shared" si="964"/>
        <v>0</v>
      </c>
      <c r="AQ3153" s="56">
        <f t="shared" si="965"/>
        <v>0</v>
      </c>
      <c r="AR3153" s="86">
        <f t="shared" si="966"/>
        <v>0</v>
      </c>
    </row>
    <row r="3154" spans="1:44" x14ac:dyDescent="0.25">
      <c r="A3154" s="178"/>
      <c r="B3154" s="55" t="str">
        <f>_xlfn.IFNA(VLOOKUP(A3154,'Ajánlatkérő(k) adatai'!$B$4:$C$205,2,0),"")</f>
        <v/>
      </c>
      <c r="C3154" s="178"/>
      <c r="D3154" s="55" t="str">
        <f>_xlfn.IFNA(VLOOKUP(C3154,'Számlafizető(k) adatai'!$C$4:$D$203,2,0),"")</f>
        <v/>
      </c>
      <c r="E3154" s="55" t="str">
        <f>_xlfn.IFNA(VLOOKUP(C3154,'Számlafizető(k) adatai'!$C$4:$M$203,11,0),"")</f>
        <v/>
      </c>
      <c r="F3154" s="178"/>
      <c r="G3154" s="178"/>
      <c r="H3154" s="178"/>
      <c r="I3154" s="55" t="str">
        <f>IF(F3154="","",VLOOKUP(LEFT(F3154,5),'Technikai cellák'!B:C,2,0))</f>
        <v/>
      </c>
      <c r="J3154" s="55" t="str">
        <f>IF(F3154="","",VLOOKUP(I3154,'Technikai cellák'!$C$1:$D$12,2,0))</f>
        <v/>
      </c>
      <c r="K3154" s="179"/>
      <c r="L3154" s="67" t="str">
        <f t="shared" si="949"/>
        <v/>
      </c>
      <c r="M3154" s="68">
        <f t="shared" si="950"/>
        <v>0</v>
      </c>
      <c r="N3154" s="66">
        <f t="shared" si="951"/>
        <v>0</v>
      </c>
      <c r="O3154" s="152"/>
      <c r="P3154" s="172">
        <f t="shared" si="967"/>
        <v>0</v>
      </c>
      <c r="Q3154" s="69">
        <f t="shared" si="952"/>
        <v>0</v>
      </c>
      <c r="R3154" s="62">
        <f t="shared" si="953"/>
        <v>0</v>
      </c>
      <c r="S3154" s="153"/>
      <c r="T3154" s="118" t="str">
        <f t="shared" si="954"/>
        <v/>
      </c>
      <c r="U3154" s="154"/>
      <c r="V3154" s="154"/>
      <c r="W3154" s="154"/>
      <c r="X3154" s="154"/>
      <c r="Y3154" s="154"/>
      <c r="Z3154" s="154"/>
      <c r="AA3154" s="154"/>
      <c r="AB3154" s="154"/>
      <c r="AC3154" s="154"/>
      <c r="AD3154" s="154"/>
      <c r="AE3154" s="154"/>
      <c r="AF3154" s="154"/>
      <c r="AG3154" s="63">
        <f t="shared" si="955"/>
        <v>0</v>
      </c>
      <c r="AH3154" s="56">
        <f t="shared" si="956"/>
        <v>0</v>
      </c>
      <c r="AI3154" s="56">
        <f t="shared" si="957"/>
        <v>0</v>
      </c>
      <c r="AJ3154" s="56">
        <f t="shared" si="958"/>
        <v>0</v>
      </c>
      <c r="AK3154" s="56">
        <f t="shared" si="959"/>
        <v>0</v>
      </c>
      <c r="AL3154" s="56">
        <f t="shared" si="960"/>
        <v>0</v>
      </c>
      <c r="AM3154" s="56">
        <f t="shared" si="961"/>
        <v>0</v>
      </c>
      <c r="AN3154" s="56">
        <f t="shared" si="962"/>
        <v>0</v>
      </c>
      <c r="AO3154" s="56">
        <f t="shared" si="963"/>
        <v>0</v>
      </c>
      <c r="AP3154" s="56">
        <f t="shared" si="964"/>
        <v>0</v>
      </c>
      <c r="AQ3154" s="56">
        <f t="shared" si="965"/>
        <v>0</v>
      </c>
      <c r="AR3154" s="86">
        <f t="shared" si="966"/>
        <v>0</v>
      </c>
    </row>
    <row r="3155" spans="1:44" x14ac:dyDescent="0.25">
      <c r="A3155" s="178"/>
      <c r="B3155" s="55" t="str">
        <f>_xlfn.IFNA(VLOOKUP(A3155,'Ajánlatkérő(k) adatai'!$B$4:$C$205,2,0),"")</f>
        <v/>
      </c>
      <c r="C3155" s="178"/>
      <c r="D3155" s="55" t="str">
        <f>_xlfn.IFNA(VLOOKUP(C3155,'Számlafizető(k) adatai'!$C$4:$D$203,2,0),"")</f>
        <v/>
      </c>
      <c r="E3155" s="55" t="str">
        <f>_xlfn.IFNA(VLOOKUP(C3155,'Számlafizető(k) adatai'!$C$4:$M$203,11,0),"")</f>
        <v/>
      </c>
      <c r="F3155" s="178"/>
      <c r="G3155" s="178"/>
      <c r="H3155" s="178"/>
      <c r="I3155" s="55" t="str">
        <f>IF(F3155="","",VLOOKUP(LEFT(F3155,5),'Technikai cellák'!B:C,2,0))</f>
        <v/>
      </c>
      <c r="J3155" s="55" t="str">
        <f>IF(F3155="","",VLOOKUP(I3155,'Technikai cellák'!$C$1:$D$12,2,0))</f>
        <v/>
      </c>
      <c r="K3155" s="179"/>
      <c r="L3155" s="67" t="str">
        <f t="shared" si="949"/>
        <v/>
      </c>
      <c r="M3155" s="68">
        <f t="shared" si="950"/>
        <v>0</v>
      </c>
      <c r="N3155" s="66">
        <f t="shared" si="951"/>
        <v>0</v>
      </c>
      <c r="O3155" s="152"/>
      <c r="P3155" s="172">
        <f t="shared" si="967"/>
        <v>0</v>
      </c>
      <c r="Q3155" s="69">
        <f t="shared" si="952"/>
        <v>0</v>
      </c>
      <c r="R3155" s="62">
        <f t="shared" si="953"/>
        <v>0</v>
      </c>
      <c r="S3155" s="153"/>
      <c r="T3155" s="118" t="str">
        <f t="shared" si="954"/>
        <v/>
      </c>
      <c r="U3155" s="154"/>
      <c r="V3155" s="154"/>
      <c r="W3155" s="154"/>
      <c r="X3155" s="154"/>
      <c r="Y3155" s="154"/>
      <c r="Z3155" s="154"/>
      <c r="AA3155" s="154"/>
      <c r="AB3155" s="154"/>
      <c r="AC3155" s="154"/>
      <c r="AD3155" s="154"/>
      <c r="AE3155" s="154"/>
      <c r="AF3155" s="154"/>
      <c r="AG3155" s="63">
        <f t="shared" si="955"/>
        <v>0</v>
      </c>
      <c r="AH3155" s="56">
        <f t="shared" si="956"/>
        <v>0</v>
      </c>
      <c r="AI3155" s="56">
        <f t="shared" si="957"/>
        <v>0</v>
      </c>
      <c r="AJ3155" s="56">
        <f t="shared" si="958"/>
        <v>0</v>
      </c>
      <c r="AK3155" s="56">
        <f t="shared" si="959"/>
        <v>0</v>
      </c>
      <c r="AL3155" s="56">
        <f t="shared" si="960"/>
        <v>0</v>
      </c>
      <c r="AM3155" s="56">
        <f t="shared" si="961"/>
        <v>0</v>
      </c>
      <c r="AN3155" s="56">
        <f t="shared" si="962"/>
        <v>0</v>
      </c>
      <c r="AO3155" s="56">
        <f t="shared" si="963"/>
        <v>0</v>
      </c>
      <c r="AP3155" s="56">
        <f t="shared" si="964"/>
        <v>0</v>
      </c>
      <c r="AQ3155" s="56">
        <f t="shared" si="965"/>
        <v>0</v>
      </c>
      <c r="AR3155" s="86">
        <f t="shared" si="966"/>
        <v>0</v>
      </c>
    </row>
    <row r="3156" spans="1:44" x14ac:dyDescent="0.25">
      <c r="A3156" s="178"/>
      <c r="B3156" s="55" t="str">
        <f>_xlfn.IFNA(VLOOKUP(A3156,'Ajánlatkérő(k) adatai'!$B$4:$C$205,2,0),"")</f>
        <v/>
      </c>
      <c r="C3156" s="178"/>
      <c r="D3156" s="55" t="str">
        <f>_xlfn.IFNA(VLOOKUP(C3156,'Számlafizető(k) adatai'!$C$4:$D$203,2,0),"")</f>
        <v/>
      </c>
      <c r="E3156" s="55" t="str">
        <f>_xlfn.IFNA(VLOOKUP(C3156,'Számlafizető(k) adatai'!$C$4:$M$203,11,0),"")</f>
        <v/>
      </c>
      <c r="F3156" s="178"/>
      <c r="G3156" s="178"/>
      <c r="H3156" s="178"/>
      <c r="I3156" s="55" t="str">
        <f>IF(F3156="","",VLOOKUP(LEFT(F3156,5),'Technikai cellák'!B:C,2,0))</f>
        <v/>
      </c>
      <c r="J3156" s="55" t="str">
        <f>IF(F3156="","",VLOOKUP(I3156,'Technikai cellák'!$C$1:$D$12,2,0))</f>
        <v/>
      </c>
      <c r="K3156" s="179"/>
      <c r="L3156" s="67" t="str">
        <f t="shared" si="949"/>
        <v/>
      </c>
      <c r="M3156" s="68">
        <f t="shared" si="950"/>
        <v>0</v>
      </c>
      <c r="N3156" s="66">
        <f t="shared" si="951"/>
        <v>0</v>
      </c>
      <c r="O3156" s="152"/>
      <c r="P3156" s="172">
        <f t="shared" si="967"/>
        <v>0</v>
      </c>
      <c r="Q3156" s="69">
        <f t="shared" si="952"/>
        <v>0</v>
      </c>
      <c r="R3156" s="62">
        <f t="shared" si="953"/>
        <v>0</v>
      </c>
      <c r="S3156" s="153"/>
      <c r="T3156" s="118" t="str">
        <f t="shared" si="954"/>
        <v/>
      </c>
      <c r="U3156" s="154"/>
      <c r="V3156" s="154"/>
      <c r="W3156" s="154"/>
      <c r="X3156" s="154"/>
      <c r="Y3156" s="154"/>
      <c r="Z3156" s="154"/>
      <c r="AA3156" s="154"/>
      <c r="AB3156" s="154"/>
      <c r="AC3156" s="154"/>
      <c r="AD3156" s="154"/>
      <c r="AE3156" s="154"/>
      <c r="AF3156" s="154"/>
      <c r="AG3156" s="63">
        <f t="shared" si="955"/>
        <v>0</v>
      </c>
      <c r="AH3156" s="56">
        <f t="shared" si="956"/>
        <v>0</v>
      </c>
      <c r="AI3156" s="56">
        <f t="shared" si="957"/>
        <v>0</v>
      </c>
      <c r="AJ3156" s="56">
        <f t="shared" si="958"/>
        <v>0</v>
      </c>
      <c r="AK3156" s="56">
        <f t="shared" si="959"/>
        <v>0</v>
      </c>
      <c r="AL3156" s="56">
        <f t="shared" si="960"/>
        <v>0</v>
      </c>
      <c r="AM3156" s="56">
        <f t="shared" si="961"/>
        <v>0</v>
      </c>
      <c r="AN3156" s="56">
        <f t="shared" si="962"/>
        <v>0</v>
      </c>
      <c r="AO3156" s="56">
        <f t="shared" si="963"/>
        <v>0</v>
      </c>
      <c r="AP3156" s="56">
        <f t="shared" si="964"/>
        <v>0</v>
      </c>
      <c r="AQ3156" s="56">
        <f t="shared" si="965"/>
        <v>0</v>
      </c>
      <c r="AR3156" s="86">
        <f t="shared" si="966"/>
        <v>0</v>
      </c>
    </row>
    <row r="3157" spans="1:44" x14ac:dyDescent="0.25">
      <c r="A3157" s="178"/>
      <c r="B3157" s="55" t="str">
        <f>_xlfn.IFNA(VLOOKUP(A3157,'Ajánlatkérő(k) adatai'!$B$4:$C$205,2,0),"")</f>
        <v/>
      </c>
      <c r="C3157" s="178"/>
      <c r="D3157" s="55" t="str">
        <f>_xlfn.IFNA(VLOOKUP(C3157,'Számlafizető(k) adatai'!$C$4:$D$203,2,0),"")</f>
        <v/>
      </c>
      <c r="E3157" s="55" t="str">
        <f>_xlfn.IFNA(VLOOKUP(C3157,'Számlafizető(k) adatai'!$C$4:$M$203,11,0),"")</f>
        <v/>
      </c>
      <c r="F3157" s="178"/>
      <c r="G3157" s="178"/>
      <c r="H3157" s="178"/>
      <c r="I3157" s="55" t="str">
        <f>IF(F3157="","",VLOOKUP(LEFT(F3157,5),'Technikai cellák'!B:C,2,0))</f>
        <v/>
      </c>
      <c r="J3157" s="55" t="str">
        <f>IF(F3157="","",VLOOKUP(I3157,'Technikai cellák'!$C$1:$D$12,2,0))</f>
        <v/>
      </c>
      <c r="K3157" s="179"/>
      <c r="L3157" s="67" t="str">
        <f t="shared" ref="L3157:L3220" si="968">IF(K3157="","",IF(K3157&lt;20,"20 alatti",IF(K3157&lt;100,"20-99",IF(K3157&lt;500,"100-500","500-"))))</f>
        <v/>
      </c>
      <c r="M3157" s="68">
        <f t="shared" ref="M3157:M3220" si="969">ROUND(IF(L3157="20 alatti",K3157*1,0),0)</f>
        <v>0</v>
      </c>
      <c r="N3157" s="66">
        <f t="shared" ref="N3157:N3220" si="970">ROUND(IF(L3157="20-99",K3157*10.5,0),0)</f>
        <v>0</v>
      </c>
      <c r="O3157" s="152"/>
      <c r="P3157" s="172">
        <f t="shared" si="967"/>
        <v>0</v>
      </c>
      <c r="Q3157" s="69">
        <f t="shared" ref="Q3157:Q3220" si="971">ROUND(R3157*$F$10,0)</f>
        <v>0</v>
      </c>
      <c r="R3157" s="62">
        <f t="shared" ref="R3157:R3220" si="972">SUM(AG3157:AR3157)</f>
        <v>0</v>
      </c>
      <c r="S3157" s="153"/>
      <c r="T3157" s="118" t="str">
        <f t="shared" ref="T3157:T3220" si="973">IF(S3157="","",IF((DAYS360(S3157,$C$4,TRUE))/30&lt;0,"",(DAYS360(S3157,$C$4,))/30))</f>
        <v/>
      </c>
      <c r="U3157" s="154"/>
      <c r="V3157" s="154"/>
      <c r="W3157" s="154"/>
      <c r="X3157" s="154"/>
      <c r="Y3157" s="154"/>
      <c r="Z3157" s="154"/>
      <c r="AA3157" s="154"/>
      <c r="AB3157" s="154"/>
      <c r="AC3157" s="154"/>
      <c r="AD3157" s="154"/>
      <c r="AE3157" s="154"/>
      <c r="AF3157" s="154"/>
      <c r="AG3157" s="63">
        <f t="shared" ref="AG3157:AG3220" si="974">ROUND((U3157*$C$7)/$C$8,0)</f>
        <v>0</v>
      </c>
      <c r="AH3157" s="56">
        <f t="shared" ref="AH3157:AH3220" si="975">ROUND((V3157*$C$7)/$C$8,0)</f>
        <v>0</v>
      </c>
      <c r="AI3157" s="56">
        <f t="shared" ref="AI3157:AI3220" si="976">ROUND((W3157*$C$7)/$C$8,0)</f>
        <v>0</v>
      </c>
      <c r="AJ3157" s="56">
        <f t="shared" ref="AJ3157:AJ3220" si="977">ROUND((X3157*$C$7)/$C$8,0)</f>
        <v>0</v>
      </c>
      <c r="AK3157" s="56">
        <f t="shared" ref="AK3157:AK3220" si="978">ROUND((Y3157*$C$7)/$C$8,0)</f>
        <v>0</v>
      </c>
      <c r="AL3157" s="56">
        <f t="shared" ref="AL3157:AL3220" si="979">ROUND((Z3157*$C$7)/$C$8,0)</f>
        <v>0</v>
      </c>
      <c r="AM3157" s="56">
        <f t="shared" ref="AM3157:AM3220" si="980">ROUND((AA3157*$C$7)/$C$8,0)</f>
        <v>0</v>
      </c>
      <c r="AN3157" s="56">
        <f t="shared" ref="AN3157:AN3220" si="981">ROUND((AB3157*$C$7)/$C$8,0)</f>
        <v>0</v>
      </c>
      <c r="AO3157" s="56">
        <f t="shared" ref="AO3157:AO3220" si="982">ROUND((AC3157*$C$7)/$C$8,0)</f>
        <v>0</v>
      </c>
      <c r="AP3157" s="56">
        <f t="shared" ref="AP3157:AP3220" si="983">ROUND((AD3157*$C$7)/$C$8,0)</f>
        <v>0</v>
      </c>
      <c r="AQ3157" s="56">
        <f t="shared" ref="AQ3157:AQ3220" si="984">ROUND((AE3157*$C$7)/$C$8,0)</f>
        <v>0</v>
      </c>
      <c r="AR3157" s="86">
        <f t="shared" ref="AR3157:AR3220" si="985">ROUND((AF3157*$C$7)/$C$8,0)</f>
        <v>0</v>
      </c>
    </row>
    <row r="3158" spans="1:44" x14ac:dyDescent="0.25">
      <c r="A3158" s="178"/>
      <c r="B3158" s="55" t="str">
        <f>_xlfn.IFNA(VLOOKUP(A3158,'Ajánlatkérő(k) adatai'!$B$4:$C$205,2,0),"")</f>
        <v/>
      </c>
      <c r="C3158" s="178"/>
      <c r="D3158" s="55" t="str">
        <f>_xlfn.IFNA(VLOOKUP(C3158,'Számlafizető(k) adatai'!$C$4:$D$203,2,0),"")</f>
        <v/>
      </c>
      <c r="E3158" s="55" t="str">
        <f>_xlfn.IFNA(VLOOKUP(C3158,'Számlafizető(k) adatai'!$C$4:$M$203,11,0),"")</f>
        <v/>
      </c>
      <c r="F3158" s="178"/>
      <c r="G3158" s="178"/>
      <c r="H3158" s="178"/>
      <c r="I3158" s="55" t="str">
        <f>IF(F3158="","",VLOOKUP(LEFT(F3158,5),'Technikai cellák'!B:C,2,0))</f>
        <v/>
      </c>
      <c r="J3158" s="55" t="str">
        <f>IF(F3158="","",VLOOKUP(I3158,'Technikai cellák'!$C$1:$D$12,2,0))</f>
        <v/>
      </c>
      <c r="K3158" s="179"/>
      <c r="L3158" s="67" t="str">
        <f t="shared" si="968"/>
        <v/>
      </c>
      <c r="M3158" s="68">
        <f t="shared" si="969"/>
        <v>0</v>
      </c>
      <c r="N3158" s="66">
        <f t="shared" si="970"/>
        <v>0</v>
      </c>
      <c r="O3158" s="152"/>
      <c r="P3158" s="172">
        <f t="shared" si="967"/>
        <v>0</v>
      </c>
      <c r="Q3158" s="69">
        <f t="shared" si="971"/>
        <v>0</v>
      </c>
      <c r="R3158" s="62">
        <f t="shared" si="972"/>
        <v>0</v>
      </c>
      <c r="S3158" s="153"/>
      <c r="T3158" s="118" t="str">
        <f t="shared" si="973"/>
        <v/>
      </c>
      <c r="U3158" s="154"/>
      <c r="V3158" s="154"/>
      <c r="W3158" s="154"/>
      <c r="X3158" s="154"/>
      <c r="Y3158" s="154"/>
      <c r="Z3158" s="154"/>
      <c r="AA3158" s="154"/>
      <c r="AB3158" s="154"/>
      <c r="AC3158" s="154"/>
      <c r="AD3158" s="154"/>
      <c r="AE3158" s="154"/>
      <c r="AF3158" s="154"/>
      <c r="AG3158" s="63">
        <f t="shared" si="974"/>
        <v>0</v>
      </c>
      <c r="AH3158" s="56">
        <f t="shared" si="975"/>
        <v>0</v>
      </c>
      <c r="AI3158" s="56">
        <f t="shared" si="976"/>
        <v>0</v>
      </c>
      <c r="AJ3158" s="56">
        <f t="shared" si="977"/>
        <v>0</v>
      </c>
      <c r="AK3158" s="56">
        <f t="shared" si="978"/>
        <v>0</v>
      </c>
      <c r="AL3158" s="56">
        <f t="shared" si="979"/>
        <v>0</v>
      </c>
      <c r="AM3158" s="56">
        <f t="shared" si="980"/>
        <v>0</v>
      </c>
      <c r="AN3158" s="56">
        <f t="shared" si="981"/>
        <v>0</v>
      </c>
      <c r="AO3158" s="56">
        <f t="shared" si="982"/>
        <v>0</v>
      </c>
      <c r="AP3158" s="56">
        <f t="shared" si="983"/>
        <v>0</v>
      </c>
      <c r="AQ3158" s="56">
        <f t="shared" si="984"/>
        <v>0</v>
      </c>
      <c r="AR3158" s="86">
        <f t="shared" si="985"/>
        <v>0</v>
      </c>
    </row>
    <row r="3159" spans="1:44" x14ac:dyDescent="0.25">
      <c r="A3159" s="178"/>
      <c r="B3159" s="55" t="str">
        <f>_xlfn.IFNA(VLOOKUP(A3159,'Ajánlatkérő(k) adatai'!$B$4:$C$205,2,0),"")</f>
        <v/>
      </c>
      <c r="C3159" s="178"/>
      <c r="D3159" s="55" t="str">
        <f>_xlfn.IFNA(VLOOKUP(C3159,'Számlafizető(k) adatai'!$C$4:$D$203,2,0),"")</f>
        <v/>
      </c>
      <c r="E3159" s="55" t="str">
        <f>_xlfn.IFNA(VLOOKUP(C3159,'Számlafizető(k) adatai'!$C$4:$M$203,11,0),"")</f>
        <v/>
      </c>
      <c r="F3159" s="178"/>
      <c r="G3159" s="178"/>
      <c r="H3159" s="178"/>
      <c r="I3159" s="55" t="str">
        <f>IF(F3159="","",VLOOKUP(LEFT(F3159,5),'Technikai cellák'!B:C,2,0))</f>
        <v/>
      </c>
      <c r="J3159" s="55" t="str">
        <f>IF(F3159="","",VLOOKUP(I3159,'Technikai cellák'!$C$1:$D$12,2,0))</f>
        <v/>
      </c>
      <c r="K3159" s="179"/>
      <c r="L3159" s="67" t="str">
        <f t="shared" si="968"/>
        <v/>
      </c>
      <c r="M3159" s="68">
        <f t="shared" si="969"/>
        <v>0</v>
      </c>
      <c r="N3159" s="66">
        <f t="shared" si="970"/>
        <v>0</v>
      </c>
      <c r="O3159" s="152"/>
      <c r="P3159" s="172">
        <f t="shared" si="967"/>
        <v>0</v>
      </c>
      <c r="Q3159" s="69">
        <f t="shared" si="971"/>
        <v>0</v>
      </c>
      <c r="R3159" s="62">
        <f t="shared" si="972"/>
        <v>0</v>
      </c>
      <c r="S3159" s="153"/>
      <c r="T3159" s="118" t="str">
        <f t="shared" si="973"/>
        <v/>
      </c>
      <c r="U3159" s="154"/>
      <c r="V3159" s="154"/>
      <c r="W3159" s="154"/>
      <c r="X3159" s="154"/>
      <c r="Y3159" s="154"/>
      <c r="Z3159" s="154"/>
      <c r="AA3159" s="154"/>
      <c r="AB3159" s="154"/>
      <c r="AC3159" s="154"/>
      <c r="AD3159" s="154"/>
      <c r="AE3159" s="154"/>
      <c r="AF3159" s="154"/>
      <c r="AG3159" s="63">
        <f t="shared" si="974"/>
        <v>0</v>
      </c>
      <c r="AH3159" s="56">
        <f t="shared" si="975"/>
        <v>0</v>
      </c>
      <c r="AI3159" s="56">
        <f t="shared" si="976"/>
        <v>0</v>
      </c>
      <c r="AJ3159" s="56">
        <f t="shared" si="977"/>
        <v>0</v>
      </c>
      <c r="AK3159" s="56">
        <f t="shared" si="978"/>
        <v>0</v>
      </c>
      <c r="AL3159" s="56">
        <f t="shared" si="979"/>
        <v>0</v>
      </c>
      <c r="AM3159" s="56">
        <f t="shared" si="980"/>
        <v>0</v>
      </c>
      <c r="AN3159" s="56">
        <f t="shared" si="981"/>
        <v>0</v>
      </c>
      <c r="AO3159" s="56">
        <f t="shared" si="982"/>
        <v>0</v>
      </c>
      <c r="AP3159" s="56">
        <f t="shared" si="983"/>
        <v>0</v>
      </c>
      <c r="AQ3159" s="56">
        <f t="shared" si="984"/>
        <v>0</v>
      </c>
      <c r="AR3159" s="86">
        <f t="shared" si="985"/>
        <v>0</v>
      </c>
    </row>
    <row r="3160" spans="1:44" x14ac:dyDescent="0.25">
      <c r="A3160" s="178"/>
      <c r="B3160" s="55" t="str">
        <f>_xlfn.IFNA(VLOOKUP(A3160,'Ajánlatkérő(k) adatai'!$B$4:$C$205,2,0),"")</f>
        <v/>
      </c>
      <c r="C3160" s="178"/>
      <c r="D3160" s="55" t="str">
        <f>_xlfn.IFNA(VLOOKUP(C3160,'Számlafizető(k) adatai'!$C$4:$D$203,2,0),"")</f>
        <v/>
      </c>
      <c r="E3160" s="55" t="str">
        <f>_xlfn.IFNA(VLOOKUP(C3160,'Számlafizető(k) adatai'!$C$4:$M$203,11,0),"")</f>
        <v/>
      </c>
      <c r="F3160" s="178"/>
      <c r="G3160" s="178"/>
      <c r="H3160" s="178"/>
      <c r="I3160" s="55" t="str">
        <f>IF(F3160="","",VLOOKUP(LEFT(F3160,5),'Technikai cellák'!B:C,2,0))</f>
        <v/>
      </c>
      <c r="J3160" s="55" t="str">
        <f>IF(F3160="","",VLOOKUP(I3160,'Technikai cellák'!$C$1:$D$12,2,0))</f>
        <v/>
      </c>
      <c r="K3160" s="179"/>
      <c r="L3160" s="67" t="str">
        <f t="shared" si="968"/>
        <v/>
      </c>
      <c r="M3160" s="68">
        <f t="shared" si="969"/>
        <v>0</v>
      </c>
      <c r="N3160" s="66">
        <f t="shared" si="970"/>
        <v>0</v>
      </c>
      <c r="O3160" s="152"/>
      <c r="P3160" s="172">
        <f t="shared" si="967"/>
        <v>0</v>
      </c>
      <c r="Q3160" s="69">
        <f t="shared" si="971"/>
        <v>0</v>
      </c>
      <c r="R3160" s="62">
        <f t="shared" si="972"/>
        <v>0</v>
      </c>
      <c r="S3160" s="153"/>
      <c r="T3160" s="118" t="str">
        <f t="shared" si="973"/>
        <v/>
      </c>
      <c r="U3160" s="154"/>
      <c r="V3160" s="154"/>
      <c r="W3160" s="154"/>
      <c r="X3160" s="154"/>
      <c r="Y3160" s="154"/>
      <c r="Z3160" s="154"/>
      <c r="AA3160" s="154"/>
      <c r="AB3160" s="154"/>
      <c r="AC3160" s="154"/>
      <c r="AD3160" s="154"/>
      <c r="AE3160" s="154"/>
      <c r="AF3160" s="154"/>
      <c r="AG3160" s="63">
        <f t="shared" si="974"/>
        <v>0</v>
      </c>
      <c r="AH3160" s="56">
        <f t="shared" si="975"/>
        <v>0</v>
      </c>
      <c r="AI3160" s="56">
        <f t="shared" si="976"/>
        <v>0</v>
      </c>
      <c r="AJ3160" s="56">
        <f t="shared" si="977"/>
        <v>0</v>
      </c>
      <c r="AK3160" s="56">
        <f t="shared" si="978"/>
        <v>0</v>
      </c>
      <c r="AL3160" s="56">
        <f t="shared" si="979"/>
        <v>0</v>
      </c>
      <c r="AM3160" s="56">
        <f t="shared" si="980"/>
        <v>0</v>
      </c>
      <c r="AN3160" s="56">
        <f t="shared" si="981"/>
        <v>0</v>
      </c>
      <c r="AO3160" s="56">
        <f t="shared" si="982"/>
        <v>0</v>
      </c>
      <c r="AP3160" s="56">
        <f t="shared" si="983"/>
        <v>0</v>
      </c>
      <c r="AQ3160" s="56">
        <f t="shared" si="984"/>
        <v>0</v>
      </c>
      <c r="AR3160" s="86">
        <f t="shared" si="985"/>
        <v>0</v>
      </c>
    </row>
    <row r="3161" spans="1:44" x14ac:dyDescent="0.25">
      <c r="A3161" s="178"/>
      <c r="B3161" s="55" t="str">
        <f>_xlfn.IFNA(VLOOKUP(A3161,'Ajánlatkérő(k) adatai'!$B$4:$C$205,2,0),"")</f>
        <v/>
      </c>
      <c r="C3161" s="178"/>
      <c r="D3161" s="55" t="str">
        <f>_xlfn.IFNA(VLOOKUP(C3161,'Számlafizető(k) adatai'!$C$4:$D$203,2,0),"")</f>
        <v/>
      </c>
      <c r="E3161" s="55" t="str">
        <f>_xlfn.IFNA(VLOOKUP(C3161,'Számlafizető(k) adatai'!$C$4:$M$203,11,0),"")</f>
        <v/>
      </c>
      <c r="F3161" s="178"/>
      <c r="G3161" s="178"/>
      <c r="H3161" s="178"/>
      <c r="I3161" s="55" t="str">
        <f>IF(F3161="","",VLOOKUP(LEFT(F3161,5),'Technikai cellák'!B:C,2,0))</f>
        <v/>
      </c>
      <c r="J3161" s="55" t="str">
        <f>IF(F3161="","",VLOOKUP(I3161,'Technikai cellák'!$C$1:$D$12,2,0))</f>
        <v/>
      </c>
      <c r="K3161" s="179"/>
      <c r="L3161" s="67" t="str">
        <f t="shared" si="968"/>
        <v/>
      </c>
      <c r="M3161" s="68">
        <f t="shared" si="969"/>
        <v>0</v>
      </c>
      <c r="N3161" s="66">
        <f t="shared" si="970"/>
        <v>0</v>
      </c>
      <c r="O3161" s="152"/>
      <c r="P3161" s="172">
        <f t="shared" si="967"/>
        <v>0</v>
      </c>
      <c r="Q3161" s="69">
        <f t="shared" si="971"/>
        <v>0</v>
      </c>
      <c r="R3161" s="62">
        <f t="shared" si="972"/>
        <v>0</v>
      </c>
      <c r="S3161" s="153"/>
      <c r="T3161" s="118" t="str">
        <f t="shared" si="973"/>
        <v/>
      </c>
      <c r="U3161" s="154"/>
      <c r="V3161" s="154"/>
      <c r="W3161" s="154"/>
      <c r="X3161" s="154"/>
      <c r="Y3161" s="154"/>
      <c r="Z3161" s="154"/>
      <c r="AA3161" s="154"/>
      <c r="AB3161" s="154"/>
      <c r="AC3161" s="154"/>
      <c r="AD3161" s="154"/>
      <c r="AE3161" s="154"/>
      <c r="AF3161" s="154"/>
      <c r="AG3161" s="63">
        <f t="shared" si="974"/>
        <v>0</v>
      </c>
      <c r="AH3161" s="56">
        <f t="shared" si="975"/>
        <v>0</v>
      </c>
      <c r="AI3161" s="56">
        <f t="shared" si="976"/>
        <v>0</v>
      </c>
      <c r="AJ3161" s="56">
        <f t="shared" si="977"/>
        <v>0</v>
      </c>
      <c r="AK3161" s="56">
        <f t="shared" si="978"/>
        <v>0</v>
      </c>
      <c r="AL3161" s="56">
        <f t="shared" si="979"/>
        <v>0</v>
      </c>
      <c r="AM3161" s="56">
        <f t="shared" si="980"/>
        <v>0</v>
      </c>
      <c r="AN3161" s="56">
        <f t="shared" si="981"/>
        <v>0</v>
      </c>
      <c r="AO3161" s="56">
        <f t="shared" si="982"/>
        <v>0</v>
      </c>
      <c r="AP3161" s="56">
        <f t="shared" si="983"/>
        <v>0</v>
      </c>
      <c r="AQ3161" s="56">
        <f t="shared" si="984"/>
        <v>0</v>
      </c>
      <c r="AR3161" s="86">
        <f t="shared" si="985"/>
        <v>0</v>
      </c>
    </row>
    <row r="3162" spans="1:44" x14ac:dyDescent="0.25">
      <c r="A3162" s="178"/>
      <c r="B3162" s="55" t="str">
        <f>_xlfn.IFNA(VLOOKUP(A3162,'Ajánlatkérő(k) adatai'!$B$4:$C$205,2,0),"")</f>
        <v/>
      </c>
      <c r="C3162" s="178"/>
      <c r="D3162" s="55" t="str">
        <f>_xlfn.IFNA(VLOOKUP(C3162,'Számlafizető(k) adatai'!$C$4:$D$203,2,0),"")</f>
        <v/>
      </c>
      <c r="E3162" s="55" t="str">
        <f>_xlfn.IFNA(VLOOKUP(C3162,'Számlafizető(k) adatai'!$C$4:$M$203,11,0),"")</f>
        <v/>
      </c>
      <c r="F3162" s="178"/>
      <c r="G3162" s="178"/>
      <c r="H3162" s="178"/>
      <c r="I3162" s="55" t="str">
        <f>IF(F3162="","",VLOOKUP(LEFT(F3162,5),'Technikai cellák'!B:C,2,0))</f>
        <v/>
      </c>
      <c r="J3162" s="55" t="str">
        <f>IF(F3162="","",VLOOKUP(I3162,'Technikai cellák'!$C$1:$D$12,2,0))</f>
        <v/>
      </c>
      <c r="K3162" s="179"/>
      <c r="L3162" s="67" t="str">
        <f t="shared" si="968"/>
        <v/>
      </c>
      <c r="M3162" s="68">
        <f t="shared" si="969"/>
        <v>0</v>
      </c>
      <c r="N3162" s="66">
        <f t="shared" si="970"/>
        <v>0</v>
      </c>
      <c r="O3162" s="152"/>
      <c r="P3162" s="172">
        <f t="shared" si="967"/>
        <v>0</v>
      </c>
      <c r="Q3162" s="69">
        <f t="shared" si="971"/>
        <v>0</v>
      </c>
      <c r="R3162" s="62">
        <f t="shared" si="972"/>
        <v>0</v>
      </c>
      <c r="S3162" s="153"/>
      <c r="T3162" s="118" t="str">
        <f t="shared" si="973"/>
        <v/>
      </c>
      <c r="U3162" s="154"/>
      <c r="V3162" s="154"/>
      <c r="W3162" s="154"/>
      <c r="X3162" s="154"/>
      <c r="Y3162" s="154"/>
      <c r="Z3162" s="154"/>
      <c r="AA3162" s="154"/>
      <c r="AB3162" s="154"/>
      <c r="AC3162" s="154"/>
      <c r="AD3162" s="154"/>
      <c r="AE3162" s="154"/>
      <c r="AF3162" s="154"/>
      <c r="AG3162" s="63">
        <f t="shared" si="974"/>
        <v>0</v>
      </c>
      <c r="AH3162" s="56">
        <f t="shared" si="975"/>
        <v>0</v>
      </c>
      <c r="AI3162" s="56">
        <f t="shared" si="976"/>
        <v>0</v>
      </c>
      <c r="AJ3162" s="56">
        <f t="shared" si="977"/>
        <v>0</v>
      </c>
      <c r="AK3162" s="56">
        <f t="shared" si="978"/>
        <v>0</v>
      </c>
      <c r="AL3162" s="56">
        <f t="shared" si="979"/>
        <v>0</v>
      </c>
      <c r="AM3162" s="56">
        <f t="shared" si="980"/>
        <v>0</v>
      </c>
      <c r="AN3162" s="56">
        <f t="shared" si="981"/>
        <v>0</v>
      </c>
      <c r="AO3162" s="56">
        <f t="shared" si="982"/>
        <v>0</v>
      </c>
      <c r="AP3162" s="56">
        <f t="shared" si="983"/>
        <v>0</v>
      </c>
      <c r="AQ3162" s="56">
        <f t="shared" si="984"/>
        <v>0</v>
      </c>
      <c r="AR3162" s="86">
        <f t="shared" si="985"/>
        <v>0</v>
      </c>
    </row>
    <row r="3163" spans="1:44" x14ac:dyDescent="0.25">
      <c r="A3163" s="178"/>
      <c r="B3163" s="55" t="str">
        <f>_xlfn.IFNA(VLOOKUP(A3163,'Ajánlatkérő(k) adatai'!$B$4:$C$205,2,0),"")</f>
        <v/>
      </c>
      <c r="C3163" s="178"/>
      <c r="D3163" s="55" t="str">
        <f>_xlfn.IFNA(VLOOKUP(C3163,'Számlafizető(k) adatai'!$C$4:$D$203,2,0),"")</f>
        <v/>
      </c>
      <c r="E3163" s="55" t="str">
        <f>_xlfn.IFNA(VLOOKUP(C3163,'Számlafizető(k) adatai'!$C$4:$M$203,11,0),"")</f>
        <v/>
      </c>
      <c r="F3163" s="178"/>
      <c r="G3163" s="178"/>
      <c r="H3163" s="178"/>
      <c r="I3163" s="55" t="str">
        <f>IF(F3163="","",VLOOKUP(LEFT(F3163,5),'Technikai cellák'!B:C,2,0))</f>
        <v/>
      </c>
      <c r="J3163" s="55" t="str">
        <f>IF(F3163="","",VLOOKUP(I3163,'Technikai cellák'!$C$1:$D$12,2,0))</f>
        <v/>
      </c>
      <c r="K3163" s="179"/>
      <c r="L3163" s="67" t="str">
        <f t="shared" si="968"/>
        <v/>
      </c>
      <c r="M3163" s="68">
        <f t="shared" si="969"/>
        <v>0</v>
      </c>
      <c r="N3163" s="66">
        <f t="shared" si="970"/>
        <v>0</v>
      </c>
      <c r="O3163" s="152"/>
      <c r="P3163" s="172">
        <f t="shared" si="967"/>
        <v>0</v>
      </c>
      <c r="Q3163" s="69">
        <f t="shared" si="971"/>
        <v>0</v>
      </c>
      <c r="R3163" s="62">
        <f t="shared" si="972"/>
        <v>0</v>
      </c>
      <c r="S3163" s="153"/>
      <c r="T3163" s="118" t="str">
        <f t="shared" si="973"/>
        <v/>
      </c>
      <c r="U3163" s="154"/>
      <c r="V3163" s="154"/>
      <c r="W3163" s="154"/>
      <c r="X3163" s="154"/>
      <c r="Y3163" s="154"/>
      <c r="Z3163" s="154"/>
      <c r="AA3163" s="154"/>
      <c r="AB3163" s="154"/>
      <c r="AC3163" s="154"/>
      <c r="AD3163" s="154"/>
      <c r="AE3163" s="154"/>
      <c r="AF3163" s="154"/>
      <c r="AG3163" s="63">
        <f t="shared" si="974"/>
        <v>0</v>
      </c>
      <c r="AH3163" s="56">
        <f t="shared" si="975"/>
        <v>0</v>
      </c>
      <c r="AI3163" s="56">
        <f t="shared" si="976"/>
        <v>0</v>
      </c>
      <c r="AJ3163" s="56">
        <f t="shared" si="977"/>
        <v>0</v>
      </c>
      <c r="AK3163" s="56">
        <f t="shared" si="978"/>
        <v>0</v>
      </c>
      <c r="AL3163" s="56">
        <f t="shared" si="979"/>
        <v>0</v>
      </c>
      <c r="AM3163" s="56">
        <f t="shared" si="980"/>
        <v>0</v>
      </c>
      <c r="AN3163" s="56">
        <f t="shared" si="981"/>
        <v>0</v>
      </c>
      <c r="AO3163" s="56">
        <f t="shared" si="982"/>
        <v>0</v>
      </c>
      <c r="AP3163" s="56">
        <f t="shared" si="983"/>
        <v>0</v>
      </c>
      <c r="AQ3163" s="56">
        <f t="shared" si="984"/>
        <v>0</v>
      </c>
      <c r="AR3163" s="86">
        <f t="shared" si="985"/>
        <v>0</v>
      </c>
    </row>
    <row r="3164" spans="1:44" x14ac:dyDescent="0.25">
      <c r="A3164" s="178"/>
      <c r="B3164" s="55" t="str">
        <f>_xlfn.IFNA(VLOOKUP(A3164,'Ajánlatkérő(k) adatai'!$B$4:$C$205,2,0),"")</f>
        <v/>
      </c>
      <c r="C3164" s="178"/>
      <c r="D3164" s="55" t="str">
        <f>_xlfn.IFNA(VLOOKUP(C3164,'Számlafizető(k) adatai'!$C$4:$D$203,2,0),"")</f>
        <v/>
      </c>
      <c r="E3164" s="55" t="str">
        <f>_xlfn.IFNA(VLOOKUP(C3164,'Számlafizető(k) adatai'!$C$4:$M$203,11,0),"")</f>
        <v/>
      </c>
      <c r="F3164" s="178"/>
      <c r="G3164" s="178"/>
      <c r="H3164" s="178"/>
      <c r="I3164" s="55" t="str">
        <f>IF(F3164="","",VLOOKUP(LEFT(F3164,5),'Technikai cellák'!B:C,2,0))</f>
        <v/>
      </c>
      <c r="J3164" s="55" t="str">
        <f>IF(F3164="","",VLOOKUP(I3164,'Technikai cellák'!$C$1:$D$12,2,0))</f>
        <v/>
      </c>
      <c r="K3164" s="179"/>
      <c r="L3164" s="67" t="str">
        <f t="shared" si="968"/>
        <v/>
      </c>
      <c r="M3164" s="68">
        <f t="shared" si="969"/>
        <v>0</v>
      </c>
      <c r="N3164" s="66">
        <f t="shared" si="970"/>
        <v>0</v>
      </c>
      <c r="O3164" s="152"/>
      <c r="P3164" s="172">
        <f t="shared" si="967"/>
        <v>0</v>
      </c>
      <c r="Q3164" s="69">
        <f t="shared" si="971"/>
        <v>0</v>
      </c>
      <c r="R3164" s="62">
        <f t="shared" si="972"/>
        <v>0</v>
      </c>
      <c r="S3164" s="153"/>
      <c r="T3164" s="118" t="str">
        <f t="shared" si="973"/>
        <v/>
      </c>
      <c r="U3164" s="154"/>
      <c r="V3164" s="154"/>
      <c r="W3164" s="154"/>
      <c r="X3164" s="154"/>
      <c r="Y3164" s="154"/>
      <c r="Z3164" s="154"/>
      <c r="AA3164" s="154"/>
      <c r="AB3164" s="154"/>
      <c r="AC3164" s="154"/>
      <c r="AD3164" s="154"/>
      <c r="AE3164" s="154"/>
      <c r="AF3164" s="154"/>
      <c r="AG3164" s="63">
        <f t="shared" si="974"/>
        <v>0</v>
      </c>
      <c r="AH3164" s="56">
        <f t="shared" si="975"/>
        <v>0</v>
      </c>
      <c r="AI3164" s="56">
        <f t="shared" si="976"/>
        <v>0</v>
      </c>
      <c r="AJ3164" s="56">
        <f t="shared" si="977"/>
        <v>0</v>
      </c>
      <c r="AK3164" s="56">
        <f t="shared" si="978"/>
        <v>0</v>
      </c>
      <c r="AL3164" s="56">
        <f t="shared" si="979"/>
        <v>0</v>
      </c>
      <c r="AM3164" s="56">
        <f t="shared" si="980"/>
        <v>0</v>
      </c>
      <c r="AN3164" s="56">
        <f t="shared" si="981"/>
        <v>0</v>
      </c>
      <c r="AO3164" s="56">
        <f t="shared" si="982"/>
        <v>0</v>
      </c>
      <c r="AP3164" s="56">
        <f t="shared" si="983"/>
        <v>0</v>
      </c>
      <c r="AQ3164" s="56">
        <f t="shared" si="984"/>
        <v>0</v>
      </c>
      <c r="AR3164" s="86">
        <f t="shared" si="985"/>
        <v>0</v>
      </c>
    </row>
    <row r="3165" spans="1:44" x14ac:dyDescent="0.25">
      <c r="A3165" s="178"/>
      <c r="B3165" s="55" t="str">
        <f>_xlfn.IFNA(VLOOKUP(A3165,'Ajánlatkérő(k) adatai'!$B$4:$C$205,2,0),"")</f>
        <v/>
      </c>
      <c r="C3165" s="178"/>
      <c r="D3165" s="55" t="str">
        <f>_xlfn.IFNA(VLOOKUP(C3165,'Számlafizető(k) adatai'!$C$4:$D$203,2,0),"")</f>
        <v/>
      </c>
      <c r="E3165" s="55" t="str">
        <f>_xlfn.IFNA(VLOOKUP(C3165,'Számlafizető(k) adatai'!$C$4:$M$203,11,0),"")</f>
        <v/>
      </c>
      <c r="F3165" s="178"/>
      <c r="G3165" s="178"/>
      <c r="H3165" s="178"/>
      <c r="I3165" s="55" t="str">
        <f>IF(F3165="","",VLOOKUP(LEFT(F3165,5),'Technikai cellák'!B:C,2,0))</f>
        <v/>
      </c>
      <c r="J3165" s="55" t="str">
        <f>IF(F3165="","",VLOOKUP(I3165,'Technikai cellák'!$C$1:$D$12,2,0))</f>
        <v/>
      </c>
      <c r="K3165" s="179"/>
      <c r="L3165" s="67" t="str">
        <f t="shared" si="968"/>
        <v/>
      </c>
      <c r="M3165" s="68">
        <f t="shared" si="969"/>
        <v>0</v>
      </c>
      <c r="N3165" s="66">
        <f t="shared" si="970"/>
        <v>0</v>
      </c>
      <c r="O3165" s="152"/>
      <c r="P3165" s="172">
        <f t="shared" si="967"/>
        <v>0</v>
      </c>
      <c r="Q3165" s="69">
        <f t="shared" si="971"/>
        <v>0</v>
      </c>
      <c r="R3165" s="62">
        <f t="shared" si="972"/>
        <v>0</v>
      </c>
      <c r="S3165" s="153"/>
      <c r="T3165" s="118" t="str">
        <f t="shared" si="973"/>
        <v/>
      </c>
      <c r="U3165" s="154"/>
      <c r="V3165" s="154"/>
      <c r="W3165" s="154"/>
      <c r="X3165" s="154"/>
      <c r="Y3165" s="154"/>
      <c r="Z3165" s="154"/>
      <c r="AA3165" s="154"/>
      <c r="AB3165" s="154"/>
      <c r="AC3165" s="154"/>
      <c r="AD3165" s="154"/>
      <c r="AE3165" s="154"/>
      <c r="AF3165" s="154"/>
      <c r="AG3165" s="63">
        <f t="shared" si="974"/>
        <v>0</v>
      </c>
      <c r="AH3165" s="56">
        <f t="shared" si="975"/>
        <v>0</v>
      </c>
      <c r="AI3165" s="56">
        <f t="shared" si="976"/>
        <v>0</v>
      </c>
      <c r="AJ3165" s="56">
        <f t="shared" si="977"/>
        <v>0</v>
      </c>
      <c r="AK3165" s="56">
        <f t="shared" si="978"/>
        <v>0</v>
      </c>
      <c r="AL3165" s="56">
        <f t="shared" si="979"/>
        <v>0</v>
      </c>
      <c r="AM3165" s="56">
        <f t="shared" si="980"/>
        <v>0</v>
      </c>
      <c r="AN3165" s="56">
        <f t="shared" si="981"/>
        <v>0</v>
      </c>
      <c r="AO3165" s="56">
        <f t="shared" si="982"/>
        <v>0</v>
      </c>
      <c r="AP3165" s="56">
        <f t="shared" si="983"/>
        <v>0</v>
      </c>
      <c r="AQ3165" s="56">
        <f t="shared" si="984"/>
        <v>0</v>
      </c>
      <c r="AR3165" s="86">
        <f t="shared" si="985"/>
        <v>0</v>
      </c>
    </row>
    <row r="3166" spans="1:44" x14ac:dyDescent="0.25">
      <c r="A3166" s="178"/>
      <c r="B3166" s="55" t="str">
        <f>_xlfn.IFNA(VLOOKUP(A3166,'Ajánlatkérő(k) adatai'!$B$4:$C$205,2,0),"")</f>
        <v/>
      </c>
      <c r="C3166" s="178"/>
      <c r="D3166" s="55" t="str">
        <f>_xlfn.IFNA(VLOOKUP(C3166,'Számlafizető(k) adatai'!$C$4:$D$203,2,0),"")</f>
        <v/>
      </c>
      <c r="E3166" s="55" t="str">
        <f>_xlfn.IFNA(VLOOKUP(C3166,'Számlafizető(k) adatai'!$C$4:$M$203,11,0),"")</f>
        <v/>
      </c>
      <c r="F3166" s="178"/>
      <c r="G3166" s="178"/>
      <c r="H3166" s="178"/>
      <c r="I3166" s="55" t="str">
        <f>IF(F3166="","",VLOOKUP(LEFT(F3166,5),'Technikai cellák'!B:C,2,0))</f>
        <v/>
      </c>
      <c r="J3166" s="55" t="str">
        <f>IF(F3166="","",VLOOKUP(I3166,'Technikai cellák'!$C$1:$D$12,2,0))</f>
        <v/>
      </c>
      <c r="K3166" s="179"/>
      <c r="L3166" s="67" t="str">
        <f t="shared" si="968"/>
        <v/>
      </c>
      <c r="M3166" s="68">
        <f t="shared" si="969"/>
        <v>0</v>
      </c>
      <c r="N3166" s="66">
        <f t="shared" si="970"/>
        <v>0</v>
      </c>
      <c r="O3166" s="152"/>
      <c r="P3166" s="172">
        <f t="shared" si="967"/>
        <v>0</v>
      </c>
      <c r="Q3166" s="69">
        <f t="shared" si="971"/>
        <v>0</v>
      </c>
      <c r="R3166" s="62">
        <f t="shared" si="972"/>
        <v>0</v>
      </c>
      <c r="S3166" s="153"/>
      <c r="T3166" s="118" t="str">
        <f t="shared" si="973"/>
        <v/>
      </c>
      <c r="U3166" s="154"/>
      <c r="V3166" s="154"/>
      <c r="W3166" s="154"/>
      <c r="X3166" s="154"/>
      <c r="Y3166" s="154"/>
      <c r="Z3166" s="154"/>
      <c r="AA3166" s="154"/>
      <c r="AB3166" s="154"/>
      <c r="AC3166" s="154"/>
      <c r="AD3166" s="154"/>
      <c r="AE3166" s="154"/>
      <c r="AF3166" s="154"/>
      <c r="AG3166" s="63">
        <f t="shared" si="974"/>
        <v>0</v>
      </c>
      <c r="AH3166" s="56">
        <f t="shared" si="975"/>
        <v>0</v>
      </c>
      <c r="AI3166" s="56">
        <f t="shared" si="976"/>
        <v>0</v>
      </c>
      <c r="AJ3166" s="56">
        <f t="shared" si="977"/>
        <v>0</v>
      </c>
      <c r="AK3166" s="56">
        <f t="shared" si="978"/>
        <v>0</v>
      </c>
      <c r="AL3166" s="56">
        <f t="shared" si="979"/>
        <v>0</v>
      </c>
      <c r="AM3166" s="56">
        <f t="shared" si="980"/>
        <v>0</v>
      </c>
      <c r="AN3166" s="56">
        <f t="shared" si="981"/>
        <v>0</v>
      </c>
      <c r="AO3166" s="56">
        <f t="shared" si="982"/>
        <v>0</v>
      </c>
      <c r="AP3166" s="56">
        <f t="shared" si="983"/>
        <v>0</v>
      </c>
      <c r="AQ3166" s="56">
        <f t="shared" si="984"/>
        <v>0</v>
      </c>
      <c r="AR3166" s="86">
        <f t="shared" si="985"/>
        <v>0</v>
      </c>
    </row>
    <row r="3167" spans="1:44" x14ac:dyDescent="0.25">
      <c r="A3167" s="178"/>
      <c r="B3167" s="55" t="str">
        <f>_xlfn.IFNA(VLOOKUP(A3167,'Ajánlatkérő(k) adatai'!$B$4:$C$205,2,0),"")</f>
        <v/>
      </c>
      <c r="C3167" s="178"/>
      <c r="D3167" s="55" t="str">
        <f>_xlfn.IFNA(VLOOKUP(C3167,'Számlafizető(k) adatai'!$C$4:$D$203,2,0),"")</f>
        <v/>
      </c>
      <c r="E3167" s="55" t="str">
        <f>_xlfn.IFNA(VLOOKUP(C3167,'Számlafizető(k) adatai'!$C$4:$M$203,11,0),"")</f>
        <v/>
      </c>
      <c r="F3167" s="178"/>
      <c r="G3167" s="178"/>
      <c r="H3167" s="178"/>
      <c r="I3167" s="55" t="str">
        <f>IF(F3167="","",VLOOKUP(LEFT(F3167,5),'Technikai cellák'!B:C,2,0))</f>
        <v/>
      </c>
      <c r="J3167" s="55" t="str">
        <f>IF(F3167="","",VLOOKUP(I3167,'Technikai cellák'!$C$1:$D$12,2,0))</f>
        <v/>
      </c>
      <c r="K3167" s="179"/>
      <c r="L3167" s="67" t="str">
        <f t="shared" si="968"/>
        <v/>
      </c>
      <c r="M3167" s="68">
        <f t="shared" si="969"/>
        <v>0</v>
      </c>
      <c r="N3167" s="66">
        <f t="shared" si="970"/>
        <v>0</v>
      </c>
      <c r="O3167" s="152"/>
      <c r="P3167" s="172">
        <f t="shared" si="967"/>
        <v>0</v>
      </c>
      <c r="Q3167" s="69">
        <f t="shared" si="971"/>
        <v>0</v>
      </c>
      <c r="R3167" s="62">
        <f t="shared" si="972"/>
        <v>0</v>
      </c>
      <c r="S3167" s="153"/>
      <c r="T3167" s="118" t="str">
        <f t="shared" si="973"/>
        <v/>
      </c>
      <c r="U3167" s="154"/>
      <c r="V3167" s="154"/>
      <c r="W3167" s="154"/>
      <c r="X3167" s="154"/>
      <c r="Y3167" s="154"/>
      <c r="Z3167" s="154"/>
      <c r="AA3167" s="154"/>
      <c r="AB3167" s="154"/>
      <c r="AC3167" s="154"/>
      <c r="AD3167" s="154"/>
      <c r="AE3167" s="154"/>
      <c r="AF3167" s="154"/>
      <c r="AG3167" s="63">
        <f t="shared" si="974"/>
        <v>0</v>
      </c>
      <c r="AH3167" s="56">
        <f t="shared" si="975"/>
        <v>0</v>
      </c>
      <c r="AI3167" s="56">
        <f t="shared" si="976"/>
        <v>0</v>
      </c>
      <c r="AJ3167" s="56">
        <f t="shared" si="977"/>
        <v>0</v>
      </c>
      <c r="AK3167" s="56">
        <f t="shared" si="978"/>
        <v>0</v>
      </c>
      <c r="AL3167" s="56">
        <f t="shared" si="979"/>
        <v>0</v>
      </c>
      <c r="AM3167" s="56">
        <f t="shared" si="980"/>
        <v>0</v>
      </c>
      <c r="AN3167" s="56">
        <f t="shared" si="981"/>
        <v>0</v>
      </c>
      <c r="AO3167" s="56">
        <f t="shared" si="982"/>
        <v>0</v>
      </c>
      <c r="AP3167" s="56">
        <f t="shared" si="983"/>
        <v>0</v>
      </c>
      <c r="AQ3167" s="56">
        <f t="shared" si="984"/>
        <v>0</v>
      </c>
      <c r="AR3167" s="86">
        <f t="shared" si="985"/>
        <v>0</v>
      </c>
    </row>
    <row r="3168" spans="1:44" x14ac:dyDescent="0.25">
      <c r="A3168" s="178"/>
      <c r="B3168" s="55" t="str">
        <f>_xlfn.IFNA(VLOOKUP(A3168,'Ajánlatkérő(k) adatai'!$B$4:$C$205,2,0),"")</f>
        <v/>
      </c>
      <c r="C3168" s="178"/>
      <c r="D3168" s="55" t="str">
        <f>_xlfn.IFNA(VLOOKUP(C3168,'Számlafizető(k) adatai'!$C$4:$D$203,2,0),"")</f>
        <v/>
      </c>
      <c r="E3168" s="55" t="str">
        <f>_xlfn.IFNA(VLOOKUP(C3168,'Számlafizető(k) adatai'!$C$4:$M$203,11,0),"")</f>
        <v/>
      </c>
      <c r="F3168" s="178"/>
      <c r="G3168" s="178"/>
      <c r="H3168" s="178"/>
      <c r="I3168" s="55" t="str">
        <f>IF(F3168="","",VLOOKUP(LEFT(F3168,5),'Technikai cellák'!B:C,2,0))</f>
        <v/>
      </c>
      <c r="J3168" s="55" t="str">
        <f>IF(F3168="","",VLOOKUP(I3168,'Technikai cellák'!$C$1:$D$12,2,0))</f>
        <v/>
      </c>
      <c r="K3168" s="179"/>
      <c r="L3168" s="67" t="str">
        <f t="shared" si="968"/>
        <v/>
      </c>
      <c r="M3168" s="68">
        <f t="shared" si="969"/>
        <v>0</v>
      </c>
      <c r="N3168" s="66">
        <f t="shared" si="970"/>
        <v>0</v>
      </c>
      <c r="O3168" s="152"/>
      <c r="P3168" s="172">
        <f t="shared" si="967"/>
        <v>0</v>
      </c>
      <c r="Q3168" s="69">
        <f t="shared" si="971"/>
        <v>0</v>
      </c>
      <c r="R3168" s="62">
        <f t="shared" si="972"/>
        <v>0</v>
      </c>
      <c r="S3168" s="153"/>
      <c r="T3168" s="118" t="str">
        <f t="shared" si="973"/>
        <v/>
      </c>
      <c r="U3168" s="154"/>
      <c r="V3168" s="154"/>
      <c r="W3168" s="154"/>
      <c r="X3168" s="154"/>
      <c r="Y3168" s="154"/>
      <c r="Z3168" s="154"/>
      <c r="AA3168" s="154"/>
      <c r="AB3168" s="154"/>
      <c r="AC3168" s="154"/>
      <c r="AD3168" s="154"/>
      <c r="AE3168" s="154"/>
      <c r="AF3168" s="154"/>
      <c r="AG3168" s="63">
        <f t="shared" si="974"/>
        <v>0</v>
      </c>
      <c r="AH3168" s="56">
        <f t="shared" si="975"/>
        <v>0</v>
      </c>
      <c r="AI3168" s="56">
        <f t="shared" si="976"/>
        <v>0</v>
      </c>
      <c r="AJ3168" s="56">
        <f t="shared" si="977"/>
        <v>0</v>
      </c>
      <c r="AK3168" s="56">
        <f t="shared" si="978"/>
        <v>0</v>
      </c>
      <c r="AL3168" s="56">
        <f t="shared" si="979"/>
        <v>0</v>
      </c>
      <c r="AM3168" s="56">
        <f t="shared" si="980"/>
        <v>0</v>
      </c>
      <c r="AN3168" s="56">
        <f t="shared" si="981"/>
        <v>0</v>
      </c>
      <c r="AO3168" s="56">
        <f t="shared" si="982"/>
        <v>0</v>
      </c>
      <c r="AP3168" s="56">
        <f t="shared" si="983"/>
        <v>0</v>
      </c>
      <c r="AQ3168" s="56">
        <f t="shared" si="984"/>
        <v>0</v>
      </c>
      <c r="AR3168" s="86">
        <f t="shared" si="985"/>
        <v>0</v>
      </c>
    </row>
    <row r="3169" spans="1:44" x14ac:dyDescent="0.25">
      <c r="A3169" s="178"/>
      <c r="B3169" s="55" t="str">
        <f>_xlfn.IFNA(VLOOKUP(A3169,'Ajánlatkérő(k) adatai'!$B$4:$C$205,2,0),"")</f>
        <v/>
      </c>
      <c r="C3169" s="178"/>
      <c r="D3169" s="55" t="str">
        <f>_xlfn.IFNA(VLOOKUP(C3169,'Számlafizető(k) adatai'!$C$4:$D$203,2,0),"")</f>
        <v/>
      </c>
      <c r="E3169" s="55" t="str">
        <f>_xlfn.IFNA(VLOOKUP(C3169,'Számlafizető(k) adatai'!$C$4:$M$203,11,0),"")</f>
        <v/>
      </c>
      <c r="F3169" s="178"/>
      <c r="G3169" s="178"/>
      <c r="H3169" s="178"/>
      <c r="I3169" s="55" t="str">
        <f>IF(F3169="","",VLOOKUP(LEFT(F3169,5),'Technikai cellák'!B:C,2,0))</f>
        <v/>
      </c>
      <c r="J3169" s="55" t="str">
        <f>IF(F3169="","",VLOOKUP(I3169,'Technikai cellák'!$C$1:$D$12,2,0))</f>
        <v/>
      </c>
      <c r="K3169" s="179"/>
      <c r="L3169" s="67" t="str">
        <f t="shared" si="968"/>
        <v/>
      </c>
      <c r="M3169" s="68">
        <f t="shared" si="969"/>
        <v>0</v>
      </c>
      <c r="N3169" s="66">
        <f t="shared" si="970"/>
        <v>0</v>
      </c>
      <c r="O3169" s="152"/>
      <c r="P3169" s="172">
        <f t="shared" si="967"/>
        <v>0</v>
      </c>
      <c r="Q3169" s="69">
        <f t="shared" si="971"/>
        <v>0</v>
      </c>
      <c r="R3169" s="62">
        <f t="shared" si="972"/>
        <v>0</v>
      </c>
      <c r="S3169" s="153"/>
      <c r="T3169" s="118" t="str">
        <f t="shared" si="973"/>
        <v/>
      </c>
      <c r="U3169" s="154"/>
      <c r="V3169" s="154"/>
      <c r="W3169" s="154"/>
      <c r="X3169" s="154"/>
      <c r="Y3169" s="154"/>
      <c r="Z3169" s="154"/>
      <c r="AA3169" s="154"/>
      <c r="AB3169" s="154"/>
      <c r="AC3169" s="154"/>
      <c r="AD3169" s="154"/>
      <c r="AE3169" s="154"/>
      <c r="AF3169" s="154"/>
      <c r="AG3169" s="63">
        <f t="shared" si="974"/>
        <v>0</v>
      </c>
      <c r="AH3169" s="56">
        <f t="shared" si="975"/>
        <v>0</v>
      </c>
      <c r="AI3169" s="56">
        <f t="shared" si="976"/>
        <v>0</v>
      </c>
      <c r="AJ3169" s="56">
        <f t="shared" si="977"/>
        <v>0</v>
      </c>
      <c r="AK3169" s="56">
        <f t="shared" si="978"/>
        <v>0</v>
      </c>
      <c r="AL3169" s="56">
        <f t="shared" si="979"/>
        <v>0</v>
      </c>
      <c r="AM3169" s="56">
        <f t="shared" si="980"/>
        <v>0</v>
      </c>
      <c r="AN3169" s="56">
        <f t="shared" si="981"/>
        <v>0</v>
      </c>
      <c r="AO3169" s="56">
        <f t="shared" si="982"/>
        <v>0</v>
      </c>
      <c r="AP3169" s="56">
        <f t="shared" si="983"/>
        <v>0</v>
      </c>
      <c r="AQ3169" s="56">
        <f t="shared" si="984"/>
        <v>0</v>
      </c>
      <c r="AR3169" s="86">
        <f t="shared" si="985"/>
        <v>0</v>
      </c>
    </row>
    <row r="3170" spans="1:44" x14ac:dyDescent="0.25">
      <c r="A3170" s="178"/>
      <c r="B3170" s="55" t="str">
        <f>_xlfn.IFNA(VLOOKUP(A3170,'Ajánlatkérő(k) adatai'!$B$4:$C$205,2,0),"")</f>
        <v/>
      </c>
      <c r="C3170" s="178"/>
      <c r="D3170" s="55" t="str">
        <f>_xlfn.IFNA(VLOOKUP(C3170,'Számlafizető(k) adatai'!$C$4:$D$203,2,0),"")</f>
        <v/>
      </c>
      <c r="E3170" s="55" t="str">
        <f>_xlfn.IFNA(VLOOKUP(C3170,'Számlafizető(k) adatai'!$C$4:$M$203,11,0),"")</f>
        <v/>
      </c>
      <c r="F3170" s="178"/>
      <c r="G3170" s="178"/>
      <c r="H3170" s="178"/>
      <c r="I3170" s="55" t="str">
        <f>IF(F3170="","",VLOOKUP(LEFT(F3170,5),'Technikai cellák'!B:C,2,0))</f>
        <v/>
      </c>
      <c r="J3170" s="55" t="str">
        <f>IF(F3170="","",VLOOKUP(I3170,'Technikai cellák'!$C$1:$D$12,2,0))</f>
        <v/>
      </c>
      <c r="K3170" s="179"/>
      <c r="L3170" s="67" t="str">
        <f t="shared" si="968"/>
        <v/>
      </c>
      <c r="M3170" s="68">
        <f t="shared" si="969"/>
        <v>0</v>
      </c>
      <c r="N3170" s="66">
        <f t="shared" si="970"/>
        <v>0</v>
      </c>
      <c r="O3170" s="152"/>
      <c r="P3170" s="172">
        <f t="shared" si="967"/>
        <v>0</v>
      </c>
      <c r="Q3170" s="69">
        <f t="shared" si="971"/>
        <v>0</v>
      </c>
      <c r="R3170" s="62">
        <f t="shared" si="972"/>
        <v>0</v>
      </c>
      <c r="S3170" s="153"/>
      <c r="T3170" s="118" t="str">
        <f t="shared" si="973"/>
        <v/>
      </c>
      <c r="U3170" s="154"/>
      <c r="V3170" s="154"/>
      <c r="W3170" s="154"/>
      <c r="X3170" s="154"/>
      <c r="Y3170" s="154"/>
      <c r="Z3170" s="154"/>
      <c r="AA3170" s="154"/>
      <c r="AB3170" s="154"/>
      <c r="AC3170" s="154"/>
      <c r="AD3170" s="154"/>
      <c r="AE3170" s="154"/>
      <c r="AF3170" s="154"/>
      <c r="AG3170" s="63">
        <f t="shared" si="974"/>
        <v>0</v>
      </c>
      <c r="AH3170" s="56">
        <f t="shared" si="975"/>
        <v>0</v>
      </c>
      <c r="AI3170" s="56">
        <f t="shared" si="976"/>
        <v>0</v>
      </c>
      <c r="AJ3170" s="56">
        <f t="shared" si="977"/>
        <v>0</v>
      </c>
      <c r="AK3170" s="56">
        <f t="shared" si="978"/>
        <v>0</v>
      </c>
      <c r="AL3170" s="56">
        <f t="shared" si="979"/>
        <v>0</v>
      </c>
      <c r="AM3170" s="56">
        <f t="shared" si="980"/>
        <v>0</v>
      </c>
      <c r="AN3170" s="56">
        <f t="shared" si="981"/>
        <v>0</v>
      </c>
      <c r="AO3170" s="56">
        <f t="shared" si="982"/>
        <v>0</v>
      </c>
      <c r="AP3170" s="56">
        <f t="shared" si="983"/>
        <v>0</v>
      </c>
      <c r="AQ3170" s="56">
        <f t="shared" si="984"/>
        <v>0</v>
      </c>
      <c r="AR3170" s="86">
        <f t="shared" si="985"/>
        <v>0</v>
      </c>
    </row>
    <row r="3171" spans="1:44" x14ac:dyDescent="0.25">
      <c r="A3171" s="178"/>
      <c r="B3171" s="55" t="str">
        <f>_xlfn.IFNA(VLOOKUP(A3171,'Ajánlatkérő(k) adatai'!$B$4:$C$205,2,0),"")</f>
        <v/>
      </c>
      <c r="C3171" s="178"/>
      <c r="D3171" s="55" t="str">
        <f>_xlfn.IFNA(VLOOKUP(C3171,'Számlafizető(k) adatai'!$C$4:$D$203,2,0),"")</f>
        <v/>
      </c>
      <c r="E3171" s="55" t="str">
        <f>_xlfn.IFNA(VLOOKUP(C3171,'Számlafizető(k) adatai'!$C$4:$M$203,11,0),"")</f>
        <v/>
      </c>
      <c r="F3171" s="178"/>
      <c r="G3171" s="178"/>
      <c r="H3171" s="178"/>
      <c r="I3171" s="55" t="str">
        <f>IF(F3171="","",VLOOKUP(LEFT(F3171,5),'Technikai cellák'!B:C,2,0))</f>
        <v/>
      </c>
      <c r="J3171" s="55" t="str">
        <f>IF(F3171="","",VLOOKUP(I3171,'Technikai cellák'!$C$1:$D$12,2,0))</f>
        <v/>
      </c>
      <c r="K3171" s="179"/>
      <c r="L3171" s="67" t="str">
        <f t="shared" si="968"/>
        <v/>
      </c>
      <c r="M3171" s="68">
        <f t="shared" si="969"/>
        <v>0</v>
      </c>
      <c r="N3171" s="66">
        <f t="shared" si="970"/>
        <v>0</v>
      </c>
      <c r="O3171" s="152"/>
      <c r="P3171" s="172">
        <f t="shared" si="967"/>
        <v>0</v>
      </c>
      <c r="Q3171" s="69">
        <f t="shared" si="971"/>
        <v>0</v>
      </c>
      <c r="R3171" s="62">
        <f t="shared" si="972"/>
        <v>0</v>
      </c>
      <c r="S3171" s="153"/>
      <c r="T3171" s="118" t="str">
        <f t="shared" si="973"/>
        <v/>
      </c>
      <c r="U3171" s="154"/>
      <c r="V3171" s="154"/>
      <c r="W3171" s="154"/>
      <c r="X3171" s="154"/>
      <c r="Y3171" s="154"/>
      <c r="Z3171" s="154"/>
      <c r="AA3171" s="154"/>
      <c r="AB3171" s="154"/>
      <c r="AC3171" s="154"/>
      <c r="AD3171" s="154"/>
      <c r="AE3171" s="154"/>
      <c r="AF3171" s="154"/>
      <c r="AG3171" s="63">
        <f t="shared" si="974"/>
        <v>0</v>
      </c>
      <c r="AH3171" s="56">
        <f t="shared" si="975"/>
        <v>0</v>
      </c>
      <c r="AI3171" s="56">
        <f t="shared" si="976"/>
        <v>0</v>
      </c>
      <c r="AJ3171" s="56">
        <f t="shared" si="977"/>
        <v>0</v>
      </c>
      <c r="AK3171" s="56">
        <f t="shared" si="978"/>
        <v>0</v>
      </c>
      <c r="AL3171" s="56">
        <f t="shared" si="979"/>
        <v>0</v>
      </c>
      <c r="AM3171" s="56">
        <f t="shared" si="980"/>
        <v>0</v>
      </c>
      <c r="AN3171" s="56">
        <f t="shared" si="981"/>
        <v>0</v>
      </c>
      <c r="AO3171" s="56">
        <f t="shared" si="982"/>
        <v>0</v>
      </c>
      <c r="AP3171" s="56">
        <f t="shared" si="983"/>
        <v>0</v>
      </c>
      <c r="AQ3171" s="56">
        <f t="shared" si="984"/>
        <v>0</v>
      </c>
      <c r="AR3171" s="86">
        <f t="shared" si="985"/>
        <v>0</v>
      </c>
    </row>
    <row r="3172" spans="1:44" x14ac:dyDescent="0.25">
      <c r="A3172" s="178"/>
      <c r="B3172" s="55" t="str">
        <f>_xlfn.IFNA(VLOOKUP(A3172,'Ajánlatkérő(k) adatai'!$B$4:$C$205,2,0),"")</f>
        <v/>
      </c>
      <c r="C3172" s="178"/>
      <c r="D3172" s="55" t="str">
        <f>_xlfn.IFNA(VLOOKUP(C3172,'Számlafizető(k) adatai'!$C$4:$D$203,2,0),"")</f>
        <v/>
      </c>
      <c r="E3172" s="55" t="str">
        <f>_xlfn.IFNA(VLOOKUP(C3172,'Számlafizető(k) adatai'!$C$4:$M$203,11,0),"")</f>
        <v/>
      </c>
      <c r="F3172" s="178"/>
      <c r="G3172" s="178"/>
      <c r="H3172" s="178"/>
      <c r="I3172" s="55" t="str">
        <f>IF(F3172="","",VLOOKUP(LEFT(F3172,5),'Technikai cellák'!B:C,2,0))</f>
        <v/>
      </c>
      <c r="J3172" s="55" t="str">
        <f>IF(F3172="","",VLOOKUP(I3172,'Technikai cellák'!$C$1:$D$12,2,0))</f>
        <v/>
      </c>
      <c r="K3172" s="179"/>
      <c r="L3172" s="67" t="str">
        <f t="shared" si="968"/>
        <v/>
      </c>
      <c r="M3172" s="68">
        <f t="shared" si="969"/>
        <v>0</v>
      </c>
      <c r="N3172" s="66">
        <f t="shared" si="970"/>
        <v>0</v>
      </c>
      <c r="O3172" s="152"/>
      <c r="P3172" s="172">
        <f t="shared" si="967"/>
        <v>0</v>
      </c>
      <c r="Q3172" s="69">
        <f t="shared" si="971"/>
        <v>0</v>
      </c>
      <c r="R3172" s="62">
        <f t="shared" si="972"/>
        <v>0</v>
      </c>
      <c r="S3172" s="153"/>
      <c r="T3172" s="118" t="str">
        <f t="shared" si="973"/>
        <v/>
      </c>
      <c r="U3172" s="154"/>
      <c r="V3172" s="154"/>
      <c r="W3172" s="154"/>
      <c r="X3172" s="154"/>
      <c r="Y3172" s="154"/>
      <c r="Z3172" s="154"/>
      <c r="AA3172" s="154"/>
      <c r="AB3172" s="154"/>
      <c r="AC3172" s="154"/>
      <c r="AD3172" s="154"/>
      <c r="AE3172" s="154"/>
      <c r="AF3172" s="154"/>
      <c r="AG3172" s="63">
        <f t="shared" si="974"/>
        <v>0</v>
      </c>
      <c r="AH3172" s="56">
        <f t="shared" si="975"/>
        <v>0</v>
      </c>
      <c r="AI3172" s="56">
        <f t="shared" si="976"/>
        <v>0</v>
      </c>
      <c r="AJ3172" s="56">
        <f t="shared" si="977"/>
        <v>0</v>
      </c>
      <c r="AK3172" s="56">
        <f t="shared" si="978"/>
        <v>0</v>
      </c>
      <c r="AL3172" s="56">
        <f t="shared" si="979"/>
        <v>0</v>
      </c>
      <c r="AM3172" s="56">
        <f t="shared" si="980"/>
        <v>0</v>
      </c>
      <c r="AN3172" s="56">
        <f t="shared" si="981"/>
        <v>0</v>
      </c>
      <c r="AO3172" s="56">
        <f t="shared" si="982"/>
        <v>0</v>
      </c>
      <c r="AP3172" s="56">
        <f t="shared" si="983"/>
        <v>0</v>
      </c>
      <c r="AQ3172" s="56">
        <f t="shared" si="984"/>
        <v>0</v>
      </c>
      <c r="AR3172" s="86">
        <f t="shared" si="985"/>
        <v>0</v>
      </c>
    </row>
    <row r="3173" spans="1:44" x14ac:dyDescent="0.25">
      <c r="A3173" s="178"/>
      <c r="B3173" s="55" t="str">
        <f>_xlfn.IFNA(VLOOKUP(A3173,'Ajánlatkérő(k) adatai'!$B$4:$C$205,2,0),"")</f>
        <v/>
      </c>
      <c r="C3173" s="178"/>
      <c r="D3173" s="55" t="str">
        <f>_xlfn.IFNA(VLOOKUP(C3173,'Számlafizető(k) adatai'!$C$4:$D$203,2,0),"")</f>
        <v/>
      </c>
      <c r="E3173" s="55" t="str">
        <f>_xlfn.IFNA(VLOOKUP(C3173,'Számlafizető(k) adatai'!$C$4:$M$203,11,0),"")</f>
        <v/>
      </c>
      <c r="F3173" s="178"/>
      <c r="G3173" s="178"/>
      <c r="H3173" s="178"/>
      <c r="I3173" s="55" t="str">
        <f>IF(F3173="","",VLOOKUP(LEFT(F3173,5),'Technikai cellák'!B:C,2,0))</f>
        <v/>
      </c>
      <c r="J3173" s="55" t="str">
        <f>IF(F3173="","",VLOOKUP(I3173,'Technikai cellák'!$C$1:$D$12,2,0))</f>
        <v/>
      </c>
      <c r="K3173" s="179"/>
      <c r="L3173" s="67" t="str">
        <f t="shared" si="968"/>
        <v/>
      </c>
      <c r="M3173" s="68">
        <f t="shared" si="969"/>
        <v>0</v>
      </c>
      <c r="N3173" s="66">
        <f t="shared" si="970"/>
        <v>0</v>
      </c>
      <c r="O3173" s="152"/>
      <c r="P3173" s="172">
        <f t="shared" si="967"/>
        <v>0</v>
      </c>
      <c r="Q3173" s="69">
        <f t="shared" si="971"/>
        <v>0</v>
      </c>
      <c r="R3173" s="62">
        <f t="shared" si="972"/>
        <v>0</v>
      </c>
      <c r="S3173" s="153"/>
      <c r="T3173" s="118" t="str">
        <f t="shared" si="973"/>
        <v/>
      </c>
      <c r="U3173" s="154"/>
      <c r="V3173" s="154"/>
      <c r="W3173" s="154"/>
      <c r="X3173" s="154"/>
      <c r="Y3173" s="154"/>
      <c r="Z3173" s="154"/>
      <c r="AA3173" s="154"/>
      <c r="AB3173" s="154"/>
      <c r="AC3173" s="154"/>
      <c r="AD3173" s="154"/>
      <c r="AE3173" s="154"/>
      <c r="AF3173" s="154"/>
      <c r="AG3173" s="63">
        <f t="shared" si="974"/>
        <v>0</v>
      </c>
      <c r="AH3173" s="56">
        <f t="shared" si="975"/>
        <v>0</v>
      </c>
      <c r="AI3173" s="56">
        <f t="shared" si="976"/>
        <v>0</v>
      </c>
      <c r="AJ3173" s="56">
        <f t="shared" si="977"/>
        <v>0</v>
      </c>
      <c r="AK3173" s="56">
        <f t="shared" si="978"/>
        <v>0</v>
      </c>
      <c r="AL3173" s="56">
        <f t="shared" si="979"/>
        <v>0</v>
      </c>
      <c r="AM3173" s="56">
        <f t="shared" si="980"/>
        <v>0</v>
      </c>
      <c r="AN3173" s="56">
        <f t="shared" si="981"/>
        <v>0</v>
      </c>
      <c r="AO3173" s="56">
        <f t="shared" si="982"/>
        <v>0</v>
      </c>
      <c r="AP3173" s="56">
        <f t="shared" si="983"/>
        <v>0</v>
      </c>
      <c r="AQ3173" s="56">
        <f t="shared" si="984"/>
        <v>0</v>
      </c>
      <c r="AR3173" s="86">
        <f t="shared" si="985"/>
        <v>0</v>
      </c>
    </row>
    <row r="3174" spans="1:44" x14ac:dyDescent="0.25">
      <c r="A3174" s="178"/>
      <c r="B3174" s="55" t="str">
        <f>_xlfn.IFNA(VLOOKUP(A3174,'Ajánlatkérő(k) adatai'!$B$4:$C$205,2,0),"")</f>
        <v/>
      </c>
      <c r="C3174" s="178"/>
      <c r="D3174" s="55" t="str">
        <f>_xlfn.IFNA(VLOOKUP(C3174,'Számlafizető(k) adatai'!$C$4:$D$203,2,0),"")</f>
        <v/>
      </c>
      <c r="E3174" s="55" t="str">
        <f>_xlfn.IFNA(VLOOKUP(C3174,'Számlafizető(k) adatai'!$C$4:$M$203,11,0),"")</f>
        <v/>
      </c>
      <c r="F3174" s="178"/>
      <c r="G3174" s="178"/>
      <c r="H3174" s="178"/>
      <c r="I3174" s="55" t="str">
        <f>IF(F3174="","",VLOOKUP(LEFT(F3174,5),'Technikai cellák'!B:C,2,0))</f>
        <v/>
      </c>
      <c r="J3174" s="55" t="str">
        <f>IF(F3174="","",VLOOKUP(I3174,'Technikai cellák'!$C$1:$D$12,2,0))</f>
        <v/>
      </c>
      <c r="K3174" s="179"/>
      <c r="L3174" s="67" t="str">
        <f t="shared" si="968"/>
        <v/>
      </c>
      <c r="M3174" s="68">
        <f t="shared" si="969"/>
        <v>0</v>
      </c>
      <c r="N3174" s="66">
        <f t="shared" si="970"/>
        <v>0</v>
      </c>
      <c r="O3174" s="152"/>
      <c r="P3174" s="172">
        <f t="shared" si="967"/>
        <v>0</v>
      </c>
      <c r="Q3174" s="69">
        <f t="shared" si="971"/>
        <v>0</v>
      </c>
      <c r="R3174" s="62">
        <f t="shared" si="972"/>
        <v>0</v>
      </c>
      <c r="S3174" s="153"/>
      <c r="T3174" s="118" t="str">
        <f t="shared" si="973"/>
        <v/>
      </c>
      <c r="U3174" s="154"/>
      <c r="V3174" s="154"/>
      <c r="W3174" s="154"/>
      <c r="X3174" s="154"/>
      <c r="Y3174" s="154"/>
      <c r="Z3174" s="154"/>
      <c r="AA3174" s="154"/>
      <c r="AB3174" s="154"/>
      <c r="AC3174" s="154"/>
      <c r="AD3174" s="154"/>
      <c r="AE3174" s="154"/>
      <c r="AF3174" s="154"/>
      <c r="AG3174" s="63">
        <f t="shared" si="974"/>
        <v>0</v>
      </c>
      <c r="AH3174" s="56">
        <f t="shared" si="975"/>
        <v>0</v>
      </c>
      <c r="AI3174" s="56">
        <f t="shared" si="976"/>
        <v>0</v>
      </c>
      <c r="AJ3174" s="56">
        <f t="shared" si="977"/>
        <v>0</v>
      </c>
      <c r="AK3174" s="56">
        <f t="shared" si="978"/>
        <v>0</v>
      </c>
      <c r="AL3174" s="56">
        <f t="shared" si="979"/>
        <v>0</v>
      </c>
      <c r="AM3174" s="56">
        <f t="shared" si="980"/>
        <v>0</v>
      </c>
      <c r="AN3174" s="56">
        <f t="shared" si="981"/>
        <v>0</v>
      </c>
      <c r="AO3174" s="56">
        <f t="shared" si="982"/>
        <v>0</v>
      </c>
      <c r="AP3174" s="56">
        <f t="shared" si="983"/>
        <v>0</v>
      </c>
      <c r="AQ3174" s="56">
        <f t="shared" si="984"/>
        <v>0</v>
      </c>
      <c r="AR3174" s="86">
        <f t="shared" si="985"/>
        <v>0</v>
      </c>
    </row>
    <row r="3175" spans="1:44" x14ac:dyDescent="0.25">
      <c r="A3175" s="178"/>
      <c r="B3175" s="55" t="str">
        <f>_xlfn.IFNA(VLOOKUP(A3175,'Ajánlatkérő(k) adatai'!$B$4:$C$205,2,0),"")</f>
        <v/>
      </c>
      <c r="C3175" s="178"/>
      <c r="D3175" s="55" t="str">
        <f>_xlfn.IFNA(VLOOKUP(C3175,'Számlafizető(k) adatai'!$C$4:$D$203,2,0),"")</f>
        <v/>
      </c>
      <c r="E3175" s="55" t="str">
        <f>_xlfn.IFNA(VLOOKUP(C3175,'Számlafizető(k) adatai'!$C$4:$M$203,11,0),"")</f>
        <v/>
      </c>
      <c r="F3175" s="178"/>
      <c r="G3175" s="178"/>
      <c r="H3175" s="178"/>
      <c r="I3175" s="55" t="str">
        <f>IF(F3175="","",VLOOKUP(LEFT(F3175,5),'Technikai cellák'!B:C,2,0))</f>
        <v/>
      </c>
      <c r="J3175" s="55" t="str">
        <f>IF(F3175="","",VLOOKUP(I3175,'Technikai cellák'!$C$1:$D$12,2,0))</f>
        <v/>
      </c>
      <c r="K3175" s="179"/>
      <c r="L3175" s="67" t="str">
        <f t="shared" si="968"/>
        <v/>
      </c>
      <c r="M3175" s="68">
        <f t="shared" si="969"/>
        <v>0</v>
      </c>
      <c r="N3175" s="66">
        <f t="shared" si="970"/>
        <v>0</v>
      </c>
      <c r="O3175" s="152"/>
      <c r="P3175" s="172">
        <f t="shared" si="967"/>
        <v>0</v>
      </c>
      <c r="Q3175" s="69">
        <f t="shared" si="971"/>
        <v>0</v>
      </c>
      <c r="R3175" s="62">
        <f t="shared" si="972"/>
        <v>0</v>
      </c>
      <c r="S3175" s="153"/>
      <c r="T3175" s="118" t="str">
        <f t="shared" si="973"/>
        <v/>
      </c>
      <c r="U3175" s="154"/>
      <c r="V3175" s="154"/>
      <c r="W3175" s="154"/>
      <c r="X3175" s="154"/>
      <c r="Y3175" s="154"/>
      <c r="Z3175" s="154"/>
      <c r="AA3175" s="154"/>
      <c r="AB3175" s="154"/>
      <c r="AC3175" s="154"/>
      <c r="AD3175" s="154"/>
      <c r="AE3175" s="154"/>
      <c r="AF3175" s="154"/>
      <c r="AG3175" s="63">
        <f t="shared" si="974"/>
        <v>0</v>
      </c>
      <c r="AH3175" s="56">
        <f t="shared" si="975"/>
        <v>0</v>
      </c>
      <c r="AI3175" s="56">
        <f t="shared" si="976"/>
        <v>0</v>
      </c>
      <c r="AJ3175" s="56">
        <f t="shared" si="977"/>
        <v>0</v>
      </c>
      <c r="AK3175" s="56">
        <f t="shared" si="978"/>
        <v>0</v>
      </c>
      <c r="AL3175" s="56">
        <f t="shared" si="979"/>
        <v>0</v>
      </c>
      <c r="AM3175" s="56">
        <f t="shared" si="980"/>
        <v>0</v>
      </c>
      <c r="AN3175" s="56">
        <f t="shared" si="981"/>
        <v>0</v>
      </c>
      <c r="AO3175" s="56">
        <f t="shared" si="982"/>
        <v>0</v>
      </c>
      <c r="AP3175" s="56">
        <f t="shared" si="983"/>
        <v>0</v>
      </c>
      <c r="AQ3175" s="56">
        <f t="shared" si="984"/>
        <v>0</v>
      </c>
      <c r="AR3175" s="86">
        <f t="shared" si="985"/>
        <v>0</v>
      </c>
    </row>
    <row r="3176" spans="1:44" x14ac:dyDescent="0.25">
      <c r="A3176" s="178"/>
      <c r="B3176" s="55" t="str">
        <f>_xlfn.IFNA(VLOOKUP(A3176,'Ajánlatkérő(k) adatai'!$B$4:$C$205,2,0),"")</f>
        <v/>
      </c>
      <c r="C3176" s="178"/>
      <c r="D3176" s="55" t="str">
        <f>_xlfn.IFNA(VLOOKUP(C3176,'Számlafizető(k) adatai'!$C$4:$D$203,2,0),"")</f>
        <v/>
      </c>
      <c r="E3176" s="55" t="str">
        <f>_xlfn.IFNA(VLOOKUP(C3176,'Számlafizető(k) adatai'!$C$4:$M$203,11,0),"")</f>
        <v/>
      </c>
      <c r="F3176" s="178"/>
      <c r="G3176" s="178"/>
      <c r="H3176" s="178"/>
      <c r="I3176" s="55" t="str">
        <f>IF(F3176="","",VLOOKUP(LEFT(F3176,5),'Technikai cellák'!B:C,2,0))</f>
        <v/>
      </c>
      <c r="J3176" s="55" t="str">
        <f>IF(F3176="","",VLOOKUP(I3176,'Technikai cellák'!$C$1:$D$12,2,0))</f>
        <v/>
      </c>
      <c r="K3176" s="179"/>
      <c r="L3176" s="67" t="str">
        <f t="shared" si="968"/>
        <v/>
      </c>
      <c r="M3176" s="68">
        <f t="shared" si="969"/>
        <v>0</v>
      </c>
      <c r="N3176" s="66">
        <f t="shared" si="970"/>
        <v>0</v>
      </c>
      <c r="O3176" s="152"/>
      <c r="P3176" s="172">
        <f t="shared" si="967"/>
        <v>0</v>
      </c>
      <c r="Q3176" s="69">
        <f t="shared" si="971"/>
        <v>0</v>
      </c>
      <c r="R3176" s="62">
        <f t="shared" si="972"/>
        <v>0</v>
      </c>
      <c r="S3176" s="153"/>
      <c r="T3176" s="118" t="str">
        <f t="shared" si="973"/>
        <v/>
      </c>
      <c r="U3176" s="154"/>
      <c r="V3176" s="154"/>
      <c r="W3176" s="154"/>
      <c r="X3176" s="154"/>
      <c r="Y3176" s="154"/>
      <c r="Z3176" s="154"/>
      <c r="AA3176" s="154"/>
      <c r="AB3176" s="154"/>
      <c r="AC3176" s="154"/>
      <c r="AD3176" s="154"/>
      <c r="AE3176" s="154"/>
      <c r="AF3176" s="154"/>
      <c r="AG3176" s="63">
        <f t="shared" si="974"/>
        <v>0</v>
      </c>
      <c r="AH3176" s="56">
        <f t="shared" si="975"/>
        <v>0</v>
      </c>
      <c r="AI3176" s="56">
        <f t="shared" si="976"/>
        <v>0</v>
      </c>
      <c r="AJ3176" s="56">
        <f t="shared" si="977"/>
        <v>0</v>
      </c>
      <c r="AK3176" s="56">
        <f t="shared" si="978"/>
        <v>0</v>
      </c>
      <c r="AL3176" s="56">
        <f t="shared" si="979"/>
        <v>0</v>
      </c>
      <c r="AM3176" s="56">
        <f t="shared" si="980"/>
        <v>0</v>
      </c>
      <c r="AN3176" s="56">
        <f t="shared" si="981"/>
        <v>0</v>
      </c>
      <c r="AO3176" s="56">
        <f t="shared" si="982"/>
        <v>0</v>
      </c>
      <c r="AP3176" s="56">
        <f t="shared" si="983"/>
        <v>0</v>
      </c>
      <c r="AQ3176" s="56">
        <f t="shared" si="984"/>
        <v>0</v>
      </c>
      <c r="AR3176" s="86">
        <f t="shared" si="985"/>
        <v>0</v>
      </c>
    </row>
    <row r="3177" spans="1:44" x14ac:dyDescent="0.25">
      <c r="A3177" s="178"/>
      <c r="B3177" s="55" t="str">
        <f>_xlfn.IFNA(VLOOKUP(A3177,'Ajánlatkérő(k) adatai'!$B$4:$C$205,2,0),"")</f>
        <v/>
      </c>
      <c r="C3177" s="178"/>
      <c r="D3177" s="55" t="str">
        <f>_xlfn.IFNA(VLOOKUP(C3177,'Számlafizető(k) adatai'!$C$4:$D$203,2,0),"")</f>
        <v/>
      </c>
      <c r="E3177" s="55" t="str">
        <f>_xlfn.IFNA(VLOOKUP(C3177,'Számlafizető(k) adatai'!$C$4:$M$203,11,0),"")</f>
        <v/>
      </c>
      <c r="F3177" s="178"/>
      <c r="G3177" s="178"/>
      <c r="H3177" s="178"/>
      <c r="I3177" s="55" t="str">
        <f>IF(F3177="","",VLOOKUP(LEFT(F3177,5),'Technikai cellák'!B:C,2,0))</f>
        <v/>
      </c>
      <c r="J3177" s="55" t="str">
        <f>IF(F3177="","",VLOOKUP(I3177,'Technikai cellák'!$C$1:$D$12,2,0))</f>
        <v/>
      </c>
      <c r="K3177" s="179"/>
      <c r="L3177" s="67" t="str">
        <f t="shared" si="968"/>
        <v/>
      </c>
      <c r="M3177" s="68">
        <f t="shared" si="969"/>
        <v>0</v>
      </c>
      <c r="N3177" s="66">
        <f t="shared" si="970"/>
        <v>0</v>
      </c>
      <c r="O3177" s="152"/>
      <c r="P3177" s="172">
        <f t="shared" si="967"/>
        <v>0</v>
      </c>
      <c r="Q3177" s="69">
        <f t="shared" si="971"/>
        <v>0</v>
      </c>
      <c r="R3177" s="62">
        <f t="shared" si="972"/>
        <v>0</v>
      </c>
      <c r="S3177" s="153"/>
      <c r="T3177" s="118" t="str">
        <f t="shared" si="973"/>
        <v/>
      </c>
      <c r="U3177" s="154"/>
      <c r="V3177" s="154"/>
      <c r="W3177" s="154"/>
      <c r="X3177" s="154"/>
      <c r="Y3177" s="154"/>
      <c r="Z3177" s="154"/>
      <c r="AA3177" s="154"/>
      <c r="AB3177" s="154"/>
      <c r="AC3177" s="154"/>
      <c r="AD3177" s="154"/>
      <c r="AE3177" s="154"/>
      <c r="AF3177" s="154"/>
      <c r="AG3177" s="63">
        <f t="shared" si="974"/>
        <v>0</v>
      </c>
      <c r="AH3177" s="56">
        <f t="shared" si="975"/>
        <v>0</v>
      </c>
      <c r="AI3177" s="56">
        <f t="shared" si="976"/>
        <v>0</v>
      </c>
      <c r="AJ3177" s="56">
        <f t="shared" si="977"/>
        <v>0</v>
      </c>
      <c r="AK3177" s="56">
        <f t="shared" si="978"/>
        <v>0</v>
      </c>
      <c r="AL3177" s="56">
        <f t="shared" si="979"/>
        <v>0</v>
      </c>
      <c r="AM3177" s="56">
        <f t="shared" si="980"/>
        <v>0</v>
      </c>
      <c r="AN3177" s="56">
        <f t="shared" si="981"/>
        <v>0</v>
      </c>
      <c r="AO3177" s="56">
        <f t="shared" si="982"/>
        <v>0</v>
      </c>
      <c r="AP3177" s="56">
        <f t="shared" si="983"/>
        <v>0</v>
      </c>
      <c r="AQ3177" s="56">
        <f t="shared" si="984"/>
        <v>0</v>
      </c>
      <c r="AR3177" s="86">
        <f t="shared" si="985"/>
        <v>0</v>
      </c>
    </row>
    <row r="3178" spans="1:44" x14ac:dyDescent="0.25">
      <c r="A3178" s="178"/>
      <c r="B3178" s="55" t="str">
        <f>_xlfn.IFNA(VLOOKUP(A3178,'Ajánlatkérő(k) adatai'!$B$4:$C$205,2,0),"")</f>
        <v/>
      </c>
      <c r="C3178" s="178"/>
      <c r="D3178" s="55" t="str">
        <f>_xlfn.IFNA(VLOOKUP(C3178,'Számlafizető(k) adatai'!$C$4:$D$203,2,0),"")</f>
        <v/>
      </c>
      <c r="E3178" s="55" t="str">
        <f>_xlfn.IFNA(VLOOKUP(C3178,'Számlafizető(k) adatai'!$C$4:$M$203,11,0),"")</f>
        <v/>
      </c>
      <c r="F3178" s="178"/>
      <c r="G3178" s="178"/>
      <c r="H3178" s="178"/>
      <c r="I3178" s="55" t="str">
        <f>IF(F3178="","",VLOOKUP(LEFT(F3178,5),'Technikai cellák'!B:C,2,0))</f>
        <v/>
      </c>
      <c r="J3178" s="55" t="str">
        <f>IF(F3178="","",VLOOKUP(I3178,'Technikai cellák'!$C$1:$D$12,2,0))</f>
        <v/>
      </c>
      <c r="K3178" s="179"/>
      <c r="L3178" s="67" t="str">
        <f t="shared" si="968"/>
        <v/>
      </c>
      <c r="M3178" s="68">
        <f t="shared" si="969"/>
        <v>0</v>
      </c>
      <c r="N3178" s="66">
        <f t="shared" si="970"/>
        <v>0</v>
      </c>
      <c r="O3178" s="152"/>
      <c r="P3178" s="172">
        <f t="shared" si="967"/>
        <v>0</v>
      </c>
      <c r="Q3178" s="69">
        <f t="shared" si="971"/>
        <v>0</v>
      </c>
      <c r="R3178" s="62">
        <f t="shared" si="972"/>
        <v>0</v>
      </c>
      <c r="S3178" s="153"/>
      <c r="T3178" s="118" t="str">
        <f t="shared" si="973"/>
        <v/>
      </c>
      <c r="U3178" s="154"/>
      <c r="V3178" s="154"/>
      <c r="W3178" s="154"/>
      <c r="X3178" s="154"/>
      <c r="Y3178" s="154"/>
      <c r="Z3178" s="154"/>
      <c r="AA3178" s="154"/>
      <c r="AB3178" s="154"/>
      <c r="AC3178" s="154"/>
      <c r="AD3178" s="154"/>
      <c r="AE3178" s="154"/>
      <c r="AF3178" s="154"/>
      <c r="AG3178" s="63">
        <f t="shared" si="974"/>
        <v>0</v>
      </c>
      <c r="AH3178" s="56">
        <f t="shared" si="975"/>
        <v>0</v>
      </c>
      <c r="AI3178" s="56">
        <f t="shared" si="976"/>
        <v>0</v>
      </c>
      <c r="AJ3178" s="56">
        <f t="shared" si="977"/>
        <v>0</v>
      </c>
      <c r="AK3178" s="56">
        <f t="shared" si="978"/>
        <v>0</v>
      </c>
      <c r="AL3178" s="56">
        <f t="shared" si="979"/>
        <v>0</v>
      </c>
      <c r="AM3178" s="56">
        <f t="shared" si="980"/>
        <v>0</v>
      </c>
      <c r="AN3178" s="56">
        <f t="shared" si="981"/>
        <v>0</v>
      </c>
      <c r="AO3178" s="56">
        <f t="shared" si="982"/>
        <v>0</v>
      </c>
      <c r="AP3178" s="56">
        <f t="shared" si="983"/>
        <v>0</v>
      </c>
      <c r="AQ3178" s="56">
        <f t="shared" si="984"/>
        <v>0</v>
      </c>
      <c r="AR3178" s="86">
        <f t="shared" si="985"/>
        <v>0</v>
      </c>
    </row>
    <row r="3179" spans="1:44" x14ac:dyDescent="0.25">
      <c r="A3179" s="178"/>
      <c r="B3179" s="55" t="str">
        <f>_xlfn.IFNA(VLOOKUP(A3179,'Ajánlatkérő(k) adatai'!$B$4:$C$205,2,0),"")</f>
        <v/>
      </c>
      <c r="C3179" s="178"/>
      <c r="D3179" s="55" t="str">
        <f>_xlfn.IFNA(VLOOKUP(C3179,'Számlafizető(k) adatai'!$C$4:$D$203,2,0),"")</f>
        <v/>
      </c>
      <c r="E3179" s="55" t="str">
        <f>_xlfn.IFNA(VLOOKUP(C3179,'Számlafizető(k) adatai'!$C$4:$M$203,11,0),"")</f>
        <v/>
      </c>
      <c r="F3179" s="178"/>
      <c r="G3179" s="178"/>
      <c r="H3179" s="178"/>
      <c r="I3179" s="55" t="str">
        <f>IF(F3179="","",VLOOKUP(LEFT(F3179,5),'Technikai cellák'!B:C,2,0))</f>
        <v/>
      </c>
      <c r="J3179" s="55" t="str">
        <f>IF(F3179="","",VLOOKUP(I3179,'Technikai cellák'!$C$1:$D$12,2,0))</f>
        <v/>
      </c>
      <c r="K3179" s="179"/>
      <c r="L3179" s="67" t="str">
        <f t="shared" si="968"/>
        <v/>
      </c>
      <c r="M3179" s="68">
        <f t="shared" si="969"/>
        <v>0</v>
      </c>
      <c r="N3179" s="66">
        <f t="shared" si="970"/>
        <v>0</v>
      </c>
      <c r="O3179" s="152"/>
      <c r="P3179" s="172">
        <f t="shared" si="967"/>
        <v>0</v>
      </c>
      <c r="Q3179" s="69">
        <f t="shared" si="971"/>
        <v>0</v>
      </c>
      <c r="R3179" s="62">
        <f t="shared" si="972"/>
        <v>0</v>
      </c>
      <c r="S3179" s="153"/>
      <c r="T3179" s="118" t="str">
        <f t="shared" si="973"/>
        <v/>
      </c>
      <c r="U3179" s="154"/>
      <c r="V3179" s="154"/>
      <c r="W3179" s="154"/>
      <c r="X3179" s="154"/>
      <c r="Y3179" s="154"/>
      <c r="Z3179" s="154"/>
      <c r="AA3179" s="154"/>
      <c r="AB3179" s="154"/>
      <c r="AC3179" s="154"/>
      <c r="AD3179" s="154"/>
      <c r="AE3179" s="154"/>
      <c r="AF3179" s="154"/>
      <c r="AG3179" s="63">
        <f t="shared" si="974"/>
        <v>0</v>
      </c>
      <c r="AH3179" s="56">
        <f t="shared" si="975"/>
        <v>0</v>
      </c>
      <c r="AI3179" s="56">
        <f t="shared" si="976"/>
        <v>0</v>
      </c>
      <c r="AJ3179" s="56">
        <f t="shared" si="977"/>
        <v>0</v>
      </c>
      <c r="AK3179" s="56">
        <f t="shared" si="978"/>
        <v>0</v>
      </c>
      <c r="AL3179" s="56">
        <f t="shared" si="979"/>
        <v>0</v>
      </c>
      <c r="AM3179" s="56">
        <f t="shared" si="980"/>
        <v>0</v>
      </c>
      <c r="AN3179" s="56">
        <f t="shared" si="981"/>
        <v>0</v>
      </c>
      <c r="AO3179" s="56">
        <f t="shared" si="982"/>
        <v>0</v>
      </c>
      <c r="AP3179" s="56">
        <f t="shared" si="983"/>
        <v>0</v>
      </c>
      <c r="AQ3179" s="56">
        <f t="shared" si="984"/>
        <v>0</v>
      </c>
      <c r="AR3179" s="86">
        <f t="shared" si="985"/>
        <v>0</v>
      </c>
    </row>
    <row r="3180" spans="1:44" x14ac:dyDescent="0.25">
      <c r="A3180" s="178"/>
      <c r="B3180" s="55" t="str">
        <f>_xlfn.IFNA(VLOOKUP(A3180,'Ajánlatkérő(k) adatai'!$B$4:$C$205,2,0),"")</f>
        <v/>
      </c>
      <c r="C3180" s="178"/>
      <c r="D3180" s="55" t="str">
        <f>_xlfn.IFNA(VLOOKUP(C3180,'Számlafizető(k) adatai'!$C$4:$D$203,2,0),"")</f>
        <v/>
      </c>
      <c r="E3180" s="55" t="str">
        <f>_xlfn.IFNA(VLOOKUP(C3180,'Számlafizető(k) adatai'!$C$4:$M$203,11,0),"")</f>
        <v/>
      </c>
      <c r="F3180" s="178"/>
      <c r="G3180" s="178"/>
      <c r="H3180" s="178"/>
      <c r="I3180" s="55" t="str">
        <f>IF(F3180="","",VLOOKUP(LEFT(F3180,5),'Technikai cellák'!B:C,2,0))</f>
        <v/>
      </c>
      <c r="J3180" s="55" t="str">
        <f>IF(F3180="","",VLOOKUP(I3180,'Technikai cellák'!$C$1:$D$12,2,0))</f>
        <v/>
      </c>
      <c r="K3180" s="179"/>
      <c r="L3180" s="67" t="str">
        <f t="shared" si="968"/>
        <v/>
      </c>
      <c r="M3180" s="68">
        <f t="shared" si="969"/>
        <v>0</v>
      </c>
      <c r="N3180" s="66">
        <f t="shared" si="970"/>
        <v>0</v>
      </c>
      <c r="O3180" s="152"/>
      <c r="P3180" s="172">
        <f t="shared" si="967"/>
        <v>0</v>
      </c>
      <c r="Q3180" s="69">
        <f t="shared" si="971"/>
        <v>0</v>
      </c>
      <c r="R3180" s="62">
        <f t="shared" si="972"/>
        <v>0</v>
      </c>
      <c r="S3180" s="153"/>
      <c r="T3180" s="118" t="str">
        <f t="shared" si="973"/>
        <v/>
      </c>
      <c r="U3180" s="154"/>
      <c r="V3180" s="154"/>
      <c r="W3180" s="154"/>
      <c r="X3180" s="154"/>
      <c r="Y3180" s="154"/>
      <c r="Z3180" s="154"/>
      <c r="AA3180" s="154"/>
      <c r="AB3180" s="154"/>
      <c r="AC3180" s="154"/>
      <c r="AD3180" s="154"/>
      <c r="AE3180" s="154"/>
      <c r="AF3180" s="154"/>
      <c r="AG3180" s="63">
        <f t="shared" si="974"/>
        <v>0</v>
      </c>
      <c r="AH3180" s="56">
        <f t="shared" si="975"/>
        <v>0</v>
      </c>
      <c r="AI3180" s="56">
        <f t="shared" si="976"/>
        <v>0</v>
      </c>
      <c r="AJ3180" s="56">
        <f t="shared" si="977"/>
        <v>0</v>
      </c>
      <c r="AK3180" s="56">
        <f t="shared" si="978"/>
        <v>0</v>
      </c>
      <c r="AL3180" s="56">
        <f t="shared" si="979"/>
        <v>0</v>
      </c>
      <c r="AM3180" s="56">
        <f t="shared" si="980"/>
        <v>0</v>
      </c>
      <c r="AN3180" s="56">
        <f t="shared" si="981"/>
        <v>0</v>
      </c>
      <c r="AO3180" s="56">
        <f t="shared" si="982"/>
        <v>0</v>
      </c>
      <c r="AP3180" s="56">
        <f t="shared" si="983"/>
        <v>0</v>
      </c>
      <c r="AQ3180" s="56">
        <f t="shared" si="984"/>
        <v>0</v>
      </c>
      <c r="AR3180" s="86">
        <f t="shared" si="985"/>
        <v>0</v>
      </c>
    </row>
    <row r="3181" spans="1:44" x14ac:dyDescent="0.25">
      <c r="A3181" s="178"/>
      <c r="B3181" s="55" t="str">
        <f>_xlfn.IFNA(VLOOKUP(A3181,'Ajánlatkérő(k) adatai'!$B$4:$C$205,2,0),"")</f>
        <v/>
      </c>
      <c r="C3181" s="178"/>
      <c r="D3181" s="55" t="str">
        <f>_xlfn.IFNA(VLOOKUP(C3181,'Számlafizető(k) adatai'!$C$4:$D$203,2,0),"")</f>
        <v/>
      </c>
      <c r="E3181" s="55" t="str">
        <f>_xlfn.IFNA(VLOOKUP(C3181,'Számlafizető(k) adatai'!$C$4:$M$203,11,0),"")</f>
        <v/>
      </c>
      <c r="F3181" s="178"/>
      <c r="G3181" s="178"/>
      <c r="H3181" s="178"/>
      <c r="I3181" s="55" t="str">
        <f>IF(F3181="","",VLOOKUP(LEFT(F3181,5),'Technikai cellák'!B:C,2,0))</f>
        <v/>
      </c>
      <c r="J3181" s="55" t="str">
        <f>IF(F3181="","",VLOOKUP(I3181,'Technikai cellák'!$C$1:$D$12,2,0))</f>
        <v/>
      </c>
      <c r="K3181" s="179"/>
      <c r="L3181" s="67" t="str">
        <f t="shared" si="968"/>
        <v/>
      </c>
      <c r="M3181" s="68">
        <f t="shared" si="969"/>
        <v>0</v>
      </c>
      <c r="N3181" s="66">
        <f t="shared" si="970"/>
        <v>0</v>
      </c>
      <c r="O3181" s="152"/>
      <c r="P3181" s="172">
        <f t="shared" si="967"/>
        <v>0</v>
      </c>
      <c r="Q3181" s="69">
        <f t="shared" si="971"/>
        <v>0</v>
      </c>
      <c r="R3181" s="62">
        <f t="shared" si="972"/>
        <v>0</v>
      </c>
      <c r="S3181" s="153"/>
      <c r="T3181" s="118" t="str">
        <f t="shared" si="973"/>
        <v/>
      </c>
      <c r="U3181" s="154"/>
      <c r="V3181" s="154"/>
      <c r="W3181" s="154"/>
      <c r="X3181" s="154"/>
      <c r="Y3181" s="154"/>
      <c r="Z3181" s="154"/>
      <c r="AA3181" s="154"/>
      <c r="AB3181" s="154"/>
      <c r="AC3181" s="154"/>
      <c r="AD3181" s="154"/>
      <c r="AE3181" s="154"/>
      <c r="AF3181" s="154"/>
      <c r="AG3181" s="63">
        <f t="shared" si="974"/>
        <v>0</v>
      </c>
      <c r="AH3181" s="56">
        <f t="shared" si="975"/>
        <v>0</v>
      </c>
      <c r="AI3181" s="56">
        <f t="shared" si="976"/>
        <v>0</v>
      </c>
      <c r="AJ3181" s="56">
        <f t="shared" si="977"/>
        <v>0</v>
      </c>
      <c r="AK3181" s="56">
        <f t="shared" si="978"/>
        <v>0</v>
      </c>
      <c r="AL3181" s="56">
        <f t="shared" si="979"/>
        <v>0</v>
      </c>
      <c r="AM3181" s="56">
        <f t="shared" si="980"/>
        <v>0</v>
      </c>
      <c r="AN3181" s="56">
        <f t="shared" si="981"/>
        <v>0</v>
      </c>
      <c r="AO3181" s="56">
        <f t="shared" si="982"/>
        <v>0</v>
      </c>
      <c r="AP3181" s="56">
        <f t="shared" si="983"/>
        <v>0</v>
      </c>
      <c r="AQ3181" s="56">
        <f t="shared" si="984"/>
        <v>0</v>
      </c>
      <c r="AR3181" s="86">
        <f t="shared" si="985"/>
        <v>0</v>
      </c>
    </row>
    <row r="3182" spans="1:44" x14ac:dyDescent="0.25">
      <c r="A3182" s="178"/>
      <c r="B3182" s="55" t="str">
        <f>_xlfn.IFNA(VLOOKUP(A3182,'Ajánlatkérő(k) adatai'!$B$4:$C$205,2,0),"")</f>
        <v/>
      </c>
      <c r="C3182" s="178"/>
      <c r="D3182" s="55" t="str">
        <f>_xlfn.IFNA(VLOOKUP(C3182,'Számlafizető(k) adatai'!$C$4:$D$203,2,0),"")</f>
        <v/>
      </c>
      <c r="E3182" s="55" t="str">
        <f>_xlfn.IFNA(VLOOKUP(C3182,'Számlafizető(k) adatai'!$C$4:$M$203,11,0),"")</f>
        <v/>
      </c>
      <c r="F3182" s="178"/>
      <c r="G3182" s="178"/>
      <c r="H3182" s="178"/>
      <c r="I3182" s="55" t="str">
        <f>IF(F3182="","",VLOOKUP(LEFT(F3182,5),'Technikai cellák'!B:C,2,0))</f>
        <v/>
      </c>
      <c r="J3182" s="55" t="str">
        <f>IF(F3182="","",VLOOKUP(I3182,'Technikai cellák'!$C$1:$D$12,2,0))</f>
        <v/>
      </c>
      <c r="K3182" s="179"/>
      <c r="L3182" s="67" t="str">
        <f t="shared" si="968"/>
        <v/>
      </c>
      <c r="M3182" s="68">
        <f t="shared" si="969"/>
        <v>0</v>
      </c>
      <c r="N3182" s="66">
        <f t="shared" si="970"/>
        <v>0</v>
      </c>
      <c r="O3182" s="152"/>
      <c r="P3182" s="172">
        <f t="shared" si="967"/>
        <v>0</v>
      </c>
      <c r="Q3182" s="69">
        <f t="shared" si="971"/>
        <v>0</v>
      </c>
      <c r="R3182" s="62">
        <f t="shared" si="972"/>
        <v>0</v>
      </c>
      <c r="S3182" s="153"/>
      <c r="T3182" s="118" t="str">
        <f t="shared" si="973"/>
        <v/>
      </c>
      <c r="U3182" s="154"/>
      <c r="V3182" s="154"/>
      <c r="W3182" s="154"/>
      <c r="X3182" s="154"/>
      <c r="Y3182" s="154"/>
      <c r="Z3182" s="154"/>
      <c r="AA3182" s="154"/>
      <c r="AB3182" s="154"/>
      <c r="AC3182" s="154"/>
      <c r="AD3182" s="154"/>
      <c r="AE3182" s="154"/>
      <c r="AF3182" s="154"/>
      <c r="AG3182" s="63">
        <f t="shared" si="974"/>
        <v>0</v>
      </c>
      <c r="AH3182" s="56">
        <f t="shared" si="975"/>
        <v>0</v>
      </c>
      <c r="AI3182" s="56">
        <f t="shared" si="976"/>
        <v>0</v>
      </c>
      <c r="AJ3182" s="56">
        <f t="shared" si="977"/>
        <v>0</v>
      </c>
      <c r="AK3182" s="56">
        <f t="shared" si="978"/>
        <v>0</v>
      </c>
      <c r="AL3182" s="56">
        <f t="shared" si="979"/>
        <v>0</v>
      </c>
      <c r="AM3182" s="56">
        <f t="shared" si="980"/>
        <v>0</v>
      </c>
      <c r="AN3182" s="56">
        <f t="shared" si="981"/>
        <v>0</v>
      </c>
      <c r="AO3182" s="56">
        <f t="shared" si="982"/>
        <v>0</v>
      </c>
      <c r="AP3182" s="56">
        <f t="shared" si="983"/>
        <v>0</v>
      </c>
      <c r="AQ3182" s="56">
        <f t="shared" si="984"/>
        <v>0</v>
      </c>
      <c r="AR3182" s="86">
        <f t="shared" si="985"/>
        <v>0</v>
      </c>
    </row>
    <row r="3183" spans="1:44" x14ac:dyDescent="0.25">
      <c r="A3183" s="178"/>
      <c r="B3183" s="55" t="str">
        <f>_xlfn.IFNA(VLOOKUP(A3183,'Ajánlatkérő(k) adatai'!$B$4:$C$205,2,0),"")</f>
        <v/>
      </c>
      <c r="C3183" s="178"/>
      <c r="D3183" s="55" t="str">
        <f>_xlfn.IFNA(VLOOKUP(C3183,'Számlafizető(k) adatai'!$C$4:$D$203,2,0),"")</f>
        <v/>
      </c>
      <c r="E3183" s="55" t="str">
        <f>_xlfn.IFNA(VLOOKUP(C3183,'Számlafizető(k) adatai'!$C$4:$M$203,11,0),"")</f>
        <v/>
      </c>
      <c r="F3183" s="178"/>
      <c r="G3183" s="178"/>
      <c r="H3183" s="178"/>
      <c r="I3183" s="55" t="str">
        <f>IF(F3183="","",VLOOKUP(LEFT(F3183,5),'Technikai cellák'!B:C,2,0))</f>
        <v/>
      </c>
      <c r="J3183" s="55" t="str">
        <f>IF(F3183="","",VLOOKUP(I3183,'Technikai cellák'!$C$1:$D$12,2,0))</f>
        <v/>
      </c>
      <c r="K3183" s="179"/>
      <c r="L3183" s="67" t="str">
        <f t="shared" si="968"/>
        <v/>
      </c>
      <c r="M3183" s="68">
        <f t="shared" si="969"/>
        <v>0</v>
      </c>
      <c r="N3183" s="66">
        <f t="shared" si="970"/>
        <v>0</v>
      </c>
      <c r="O3183" s="152"/>
      <c r="P3183" s="172">
        <f t="shared" si="967"/>
        <v>0</v>
      </c>
      <c r="Q3183" s="69">
        <f t="shared" si="971"/>
        <v>0</v>
      </c>
      <c r="R3183" s="62">
        <f t="shared" si="972"/>
        <v>0</v>
      </c>
      <c r="S3183" s="153"/>
      <c r="T3183" s="118" t="str">
        <f t="shared" si="973"/>
        <v/>
      </c>
      <c r="U3183" s="154"/>
      <c r="V3183" s="154"/>
      <c r="W3183" s="154"/>
      <c r="X3183" s="154"/>
      <c r="Y3183" s="154"/>
      <c r="Z3183" s="154"/>
      <c r="AA3183" s="154"/>
      <c r="AB3183" s="154"/>
      <c r="AC3183" s="154"/>
      <c r="AD3183" s="154"/>
      <c r="AE3183" s="154"/>
      <c r="AF3183" s="154"/>
      <c r="AG3183" s="63">
        <f t="shared" si="974"/>
        <v>0</v>
      </c>
      <c r="AH3183" s="56">
        <f t="shared" si="975"/>
        <v>0</v>
      </c>
      <c r="AI3183" s="56">
        <f t="shared" si="976"/>
        <v>0</v>
      </c>
      <c r="AJ3183" s="56">
        <f t="shared" si="977"/>
        <v>0</v>
      </c>
      <c r="AK3183" s="56">
        <f t="shared" si="978"/>
        <v>0</v>
      </c>
      <c r="AL3183" s="56">
        <f t="shared" si="979"/>
        <v>0</v>
      </c>
      <c r="AM3183" s="56">
        <f t="shared" si="980"/>
        <v>0</v>
      </c>
      <c r="AN3183" s="56">
        <f t="shared" si="981"/>
        <v>0</v>
      </c>
      <c r="AO3183" s="56">
        <f t="shared" si="982"/>
        <v>0</v>
      </c>
      <c r="AP3183" s="56">
        <f t="shared" si="983"/>
        <v>0</v>
      </c>
      <c r="AQ3183" s="56">
        <f t="shared" si="984"/>
        <v>0</v>
      </c>
      <c r="AR3183" s="86">
        <f t="shared" si="985"/>
        <v>0</v>
      </c>
    </row>
    <row r="3184" spans="1:44" x14ac:dyDescent="0.25">
      <c r="A3184" s="178"/>
      <c r="B3184" s="55" t="str">
        <f>_xlfn.IFNA(VLOOKUP(A3184,'Ajánlatkérő(k) adatai'!$B$4:$C$205,2,0),"")</f>
        <v/>
      </c>
      <c r="C3184" s="178"/>
      <c r="D3184" s="55" t="str">
        <f>_xlfn.IFNA(VLOOKUP(C3184,'Számlafizető(k) adatai'!$C$4:$D$203,2,0),"")</f>
        <v/>
      </c>
      <c r="E3184" s="55" t="str">
        <f>_xlfn.IFNA(VLOOKUP(C3184,'Számlafizető(k) adatai'!$C$4:$M$203,11,0),"")</f>
        <v/>
      </c>
      <c r="F3184" s="178"/>
      <c r="G3184" s="178"/>
      <c r="H3184" s="178"/>
      <c r="I3184" s="55" t="str">
        <f>IF(F3184="","",VLOOKUP(LEFT(F3184,5),'Technikai cellák'!B:C,2,0))</f>
        <v/>
      </c>
      <c r="J3184" s="55" t="str">
        <f>IF(F3184="","",VLOOKUP(I3184,'Technikai cellák'!$C$1:$D$12,2,0))</f>
        <v/>
      </c>
      <c r="K3184" s="179"/>
      <c r="L3184" s="67" t="str">
        <f t="shared" si="968"/>
        <v/>
      </c>
      <c r="M3184" s="68">
        <f t="shared" si="969"/>
        <v>0</v>
      </c>
      <c r="N3184" s="66">
        <f t="shared" si="970"/>
        <v>0</v>
      </c>
      <c r="O3184" s="152"/>
      <c r="P3184" s="172">
        <f t="shared" si="967"/>
        <v>0</v>
      </c>
      <c r="Q3184" s="69">
        <f t="shared" si="971"/>
        <v>0</v>
      </c>
      <c r="R3184" s="62">
        <f t="shared" si="972"/>
        <v>0</v>
      </c>
      <c r="S3184" s="153"/>
      <c r="T3184" s="118" t="str">
        <f t="shared" si="973"/>
        <v/>
      </c>
      <c r="U3184" s="154"/>
      <c r="V3184" s="154"/>
      <c r="W3184" s="154"/>
      <c r="X3184" s="154"/>
      <c r="Y3184" s="154"/>
      <c r="Z3184" s="154"/>
      <c r="AA3184" s="154"/>
      <c r="AB3184" s="154"/>
      <c r="AC3184" s="154"/>
      <c r="AD3184" s="154"/>
      <c r="AE3184" s="154"/>
      <c r="AF3184" s="154"/>
      <c r="AG3184" s="63">
        <f t="shared" si="974"/>
        <v>0</v>
      </c>
      <c r="AH3184" s="56">
        <f t="shared" si="975"/>
        <v>0</v>
      </c>
      <c r="AI3184" s="56">
        <f t="shared" si="976"/>
        <v>0</v>
      </c>
      <c r="AJ3184" s="56">
        <f t="shared" si="977"/>
        <v>0</v>
      </c>
      <c r="AK3184" s="56">
        <f t="shared" si="978"/>
        <v>0</v>
      </c>
      <c r="AL3184" s="56">
        <f t="shared" si="979"/>
        <v>0</v>
      </c>
      <c r="AM3184" s="56">
        <f t="shared" si="980"/>
        <v>0</v>
      </c>
      <c r="AN3184" s="56">
        <f t="shared" si="981"/>
        <v>0</v>
      </c>
      <c r="AO3184" s="56">
        <f t="shared" si="982"/>
        <v>0</v>
      </c>
      <c r="AP3184" s="56">
        <f t="shared" si="983"/>
        <v>0</v>
      </c>
      <c r="AQ3184" s="56">
        <f t="shared" si="984"/>
        <v>0</v>
      </c>
      <c r="AR3184" s="86">
        <f t="shared" si="985"/>
        <v>0</v>
      </c>
    </row>
    <row r="3185" spans="1:44" x14ac:dyDescent="0.25">
      <c r="A3185" s="178"/>
      <c r="B3185" s="55" t="str">
        <f>_xlfn.IFNA(VLOOKUP(A3185,'Ajánlatkérő(k) adatai'!$B$4:$C$205,2,0),"")</f>
        <v/>
      </c>
      <c r="C3185" s="178"/>
      <c r="D3185" s="55" t="str">
        <f>_xlfn.IFNA(VLOOKUP(C3185,'Számlafizető(k) adatai'!$C$4:$D$203,2,0),"")</f>
        <v/>
      </c>
      <c r="E3185" s="55" t="str">
        <f>_xlfn.IFNA(VLOOKUP(C3185,'Számlafizető(k) adatai'!$C$4:$M$203,11,0),"")</f>
        <v/>
      </c>
      <c r="F3185" s="178"/>
      <c r="G3185" s="178"/>
      <c r="H3185" s="178"/>
      <c r="I3185" s="55" t="str">
        <f>IF(F3185="","",VLOOKUP(LEFT(F3185,5),'Technikai cellák'!B:C,2,0))</f>
        <v/>
      </c>
      <c r="J3185" s="55" t="str">
        <f>IF(F3185="","",VLOOKUP(I3185,'Technikai cellák'!$C$1:$D$12,2,0))</f>
        <v/>
      </c>
      <c r="K3185" s="179"/>
      <c r="L3185" s="67" t="str">
        <f t="shared" si="968"/>
        <v/>
      </c>
      <c r="M3185" s="68">
        <f t="shared" si="969"/>
        <v>0</v>
      </c>
      <c r="N3185" s="66">
        <f t="shared" si="970"/>
        <v>0</v>
      </c>
      <c r="O3185" s="152"/>
      <c r="P3185" s="172">
        <f t="shared" si="967"/>
        <v>0</v>
      </c>
      <c r="Q3185" s="69">
        <f t="shared" si="971"/>
        <v>0</v>
      </c>
      <c r="R3185" s="62">
        <f t="shared" si="972"/>
        <v>0</v>
      </c>
      <c r="S3185" s="153"/>
      <c r="T3185" s="118" t="str">
        <f t="shared" si="973"/>
        <v/>
      </c>
      <c r="U3185" s="154"/>
      <c r="V3185" s="154"/>
      <c r="W3185" s="154"/>
      <c r="X3185" s="154"/>
      <c r="Y3185" s="154"/>
      <c r="Z3185" s="154"/>
      <c r="AA3185" s="154"/>
      <c r="AB3185" s="154"/>
      <c r="AC3185" s="154"/>
      <c r="AD3185" s="154"/>
      <c r="AE3185" s="154"/>
      <c r="AF3185" s="154"/>
      <c r="AG3185" s="63">
        <f t="shared" si="974"/>
        <v>0</v>
      </c>
      <c r="AH3185" s="56">
        <f t="shared" si="975"/>
        <v>0</v>
      </c>
      <c r="AI3185" s="56">
        <f t="shared" si="976"/>
        <v>0</v>
      </c>
      <c r="AJ3185" s="56">
        <f t="shared" si="977"/>
        <v>0</v>
      </c>
      <c r="AK3185" s="56">
        <f t="shared" si="978"/>
        <v>0</v>
      </c>
      <c r="AL3185" s="56">
        <f t="shared" si="979"/>
        <v>0</v>
      </c>
      <c r="AM3185" s="56">
        <f t="shared" si="980"/>
        <v>0</v>
      </c>
      <c r="AN3185" s="56">
        <f t="shared" si="981"/>
        <v>0</v>
      </c>
      <c r="AO3185" s="56">
        <f t="shared" si="982"/>
        <v>0</v>
      </c>
      <c r="AP3185" s="56">
        <f t="shared" si="983"/>
        <v>0</v>
      </c>
      <c r="AQ3185" s="56">
        <f t="shared" si="984"/>
        <v>0</v>
      </c>
      <c r="AR3185" s="86">
        <f t="shared" si="985"/>
        <v>0</v>
      </c>
    </row>
    <row r="3186" spans="1:44" x14ac:dyDescent="0.25">
      <c r="A3186" s="178"/>
      <c r="B3186" s="55" t="str">
        <f>_xlfn.IFNA(VLOOKUP(A3186,'Ajánlatkérő(k) adatai'!$B$4:$C$205,2,0),"")</f>
        <v/>
      </c>
      <c r="C3186" s="178"/>
      <c r="D3186" s="55" t="str">
        <f>_xlfn.IFNA(VLOOKUP(C3186,'Számlafizető(k) adatai'!$C$4:$D$203,2,0),"")</f>
        <v/>
      </c>
      <c r="E3186" s="55" t="str">
        <f>_xlfn.IFNA(VLOOKUP(C3186,'Számlafizető(k) adatai'!$C$4:$M$203,11,0),"")</f>
        <v/>
      </c>
      <c r="F3186" s="178"/>
      <c r="G3186" s="178"/>
      <c r="H3186" s="178"/>
      <c r="I3186" s="55" t="str">
        <f>IF(F3186="","",VLOOKUP(LEFT(F3186,5),'Technikai cellák'!B:C,2,0))</f>
        <v/>
      </c>
      <c r="J3186" s="55" t="str">
        <f>IF(F3186="","",VLOOKUP(I3186,'Technikai cellák'!$C$1:$D$12,2,0))</f>
        <v/>
      </c>
      <c r="K3186" s="179"/>
      <c r="L3186" s="67" t="str">
        <f t="shared" si="968"/>
        <v/>
      </c>
      <c r="M3186" s="68">
        <f t="shared" si="969"/>
        <v>0</v>
      </c>
      <c r="N3186" s="66">
        <f t="shared" si="970"/>
        <v>0</v>
      </c>
      <c r="O3186" s="152"/>
      <c r="P3186" s="172">
        <f t="shared" si="967"/>
        <v>0</v>
      </c>
      <c r="Q3186" s="69">
        <f t="shared" si="971"/>
        <v>0</v>
      </c>
      <c r="R3186" s="62">
        <f t="shared" si="972"/>
        <v>0</v>
      </c>
      <c r="S3186" s="153"/>
      <c r="T3186" s="118" t="str">
        <f t="shared" si="973"/>
        <v/>
      </c>
      <c r="U3186" s="154"/>
      <c r="V3186" s="154"/>
      <c r="W3186" s="154"/>
      <c r="X3186" s="154"/>
      <c r="Y3186" s="154"/>
      <c r="Z3186" s="154"/>
      <c r="AA3186" s="154"/>
      <c r="AB3186" s="154"/>
      <c r="AC3186" s="154"/>
      <c r="AD3186" s="154"/>
      <c r="AE3186" s="154"/>
      <c r="AF3186" s="154"/>
      <c r="AG3186" s="63">
        <f t="shared" si="974"/>
        <v>0</v>
      </c>
      <c r="AH3186" s="56">
        <f t="shared" si="975"/>
        <v>0</v>
      </c>
      <c r="AI3186" s="56">
        <f t="shared" si="976"/>
        <v>0</v>
      </c>
      <c r="AJ3186" s="56">
        <f t="shared" si="977"/>
        <v>0</v>
      </c>
      <c r="AK3186" s="56">
        <f t="shared" si="978"/>
        <v>0</v>
      </c>
      <c r="AL3186" s="56">
        <f t="shared" si="979"/>
        <v>0</v>
      </c>
      <c r="AM3186" s="56">
        <f t="shared" si="980"/>
        <v>0</v>
      </c>
      <c r="AN3186" s="56">
        <f t="shared" si="981"/>
        <v>0</v>
      </c>
      <c r="AO3186" s="56">
        <f t="shared" si="982"/>
        <v>0</v>
      </c>
      <c r="AP3186" s="56">
        <f t="shared" si="983"/>
        <v>0</v>
      </c>
      <c r="AQ3186" s="56">
        <f t="shared" si="984"/>
        <v>0</v>
      </c>
      <c r="AR3186" s="86">
        <f t="shared" si="985"/>
        <v>0</v>
      </c>
    </row>
    <row r="3187" spans="1:44" x14ac:dyDescent="0.25">
      <c r="A3187" s="178"/>
      <c r="B3187" s="55" t="str">
        <f>_xlfn.IFNA(VLOOKUP(A3187,'Ajánlatkérő(k) adatai'!$B$4:$C$205,2,0),"")</f>
        <v/>
      </c>
      <c r="C3187" s="178"/>
      <c r="D3187" s="55" t="str">
        <f>_xlfn.IFNA(VLOOKUP(C3187,'Számlafizető(k) adatai'!$C$4:$D$203,2,0),"")</f>
        <v/>
      </c>
      <c r="E3187" s="55" t="str">
        <f>_xlfn.IFNA(VLOOKUP(C3187,'Számlafizető(k) adatai'!$C$4:$M$203,11,0),"")</f>
        <v/>
      </c>
      <c r="F3187" s="178"/>
      <c r="G3187" s="178"/>
      <c r="H3187" s="178"/>
      <c r="I3187" s="55" t="str">
        <f>IF(F3187="","",VLOOKUP(LEFT(F3187,5),'Technikai cellák'!B:C,2,0))</f>
        <v/>
      </c>
      <c r="J3187" s="55" t="str">
        <f>IF(F3187="","",VLOOKUP(I3187,'Technikai cellák'!$C$1:$D$12,2,0))</f>
        <v/>
      </c>
      <c r="K3187" s="179"/>
      <c r="L3187" s="67" t="str">
        <f t="shared" si="968"/>
        <v/>
      </c>
      <c r="M3187" s="68">
        <f t="shared" si="969"/>
        <v>0</v>
      </c>
      <c r="N3187" s="66">
        <f t="shared" si="970"/>
        <v>0</v>
      </c>
      <c r="O3187" s="152"/>
      <c r="P3187" s="172">
        <f t="shared" si="967"/>
        <v>0</v>
      </c>
      <c r="Q3187" s="69">
        <f t="shared" si="971"/>
        <v>0</v>
      </c>
      <c r="R3187" s="62">
        <f t="shared" si="972"/>
        <v>0</v>
      </c>
      <c r="S3187" s="153"/>
      <c r="T3187" s="118" t="str">
        <f t="shared" si="973"/>
        <v/>
      </c>
      <c r="U3187" s="154"/>
      <c r="V3187" s="154"/>
      <c r="W3187" s="154"/>
      <c r="X3187" s="154"/>
      <c r="Y3187" s="154"/>
      <c r="Z3187" s="154"/>
      <c r="AA3187" s="154"/>
      <c r="AB3187" s="154"/>
      <c r="AC3187" s="154"/>
      <c r="AD3187" s="154"/>
      <c r="AE3187" s="154"/>
      <c r="AF3187" s="154"/>
      <c r="AG3187" s="63">
        <f t="shared" si="974"/>
        <v>0</v>
      </c>
      <c r="AH3187" s="56">
        <f t="shared" si="975"/>
        <v>0</v>
      </c>
      <c r="AI3187" s="56">
        <f t="shared" si="976"/>
        <v>0</v>
      </c>
      <c r="AJ3187" s="56">
        <f t="shared" si="977"/>
        <v>0</v>
      </c>
      <c r="AK3187" s="56">
        <f t="shared" si="978"/>
        <v>0</v>
      </c>
      <c r="AL3187" s="56">
        <f t="shared" si="979"/>
        <v>0</v>
      </c>
      <c r="AM3187" s="56">
        <f t="shared" si="980"/>
        <v>0</v>
      </c>
      <c r="AN3187" s="56">
        <f t="shared" si="981"/>
        <v>0</v>
      </c>
      <c r="AO3187" s="56">
        <f t="shared" si="982"/>
        <v>0</v>
      </c>
      <c r="AP3187" s="56">
        <f t="shared" si="983"/>
        <v>0</v>
      </c>
      <c r="AQ3187" s="56">
        <f t="shared" si="984"/>
        <v>0</v>
      </c>
      <c r="AR3187" s="86">
        <f t="shared" si="985"/>
        <v>0</v>
      </c>
    </row>
    <row r="3188" spans="1:44" x14ac:dyDescent="0.25">
      <c r="A3188" s="178"/>
      <c r="B3188" s="55" t="str">
        <f>_xlfn.IFNA(VLOOKUP(A3188,'Ajánlatkérő(k) adatai'!$B$4:$C$205,2,0),"")</f>
        <v/>
      </c>
      <c r="C3188" s="178"/>
      <c r="D3188" s="55" t="str">
        <f>_xlfn.IFNA(VLOOKUP(C3188,'Számlafizető(k) adatai'!$C$4:$D$203,2,0),"")</f>
        <v/>
      </c>
      <c r="E3188" s="55" t="str">
        <f>_xlfn.IFNA(VLOOKUP(C3188,'Számlafizető(k) adatai'!$C$4:$M$203,11,0),"")</f>
        <v/>
      </c>
      <c r="F3188" s="178"/>
      <c r="G3188" s="178"/>
      <c r="H3188" s="178"/>
      <c r="I3188" s="55" t="str">
        <f>IF(F3188="","",VLOOKUP(LEFT(F3188,5),'Technikai cellák'!B:C,2,0))</f>
        <v/>
      </c>
      <c r="J3188" s="55" t="str">
        <f>IF(F3188="","",VLOOKUP(I3188,'Technikai cellák'!$C$1:$D$12,2,0))</f>
        <v/>
      </c>
      <c r="K3188" s="179"/>
      <c r="L3188" s="67" t="str">
        <f t="shared" si="968"/>
        <v/>
      </c>
      <c r="M3188" s="68">
        <f t="shared" si="969"/>
        <v>0</v>
      </c>
      <c r="N3188" s="66">
        <f t="shared" si="970"/>
        <v>0</v>
      </c>
      <c r="O3188" s="152"/>
      <c r="P3188" s="172">
        <f t="shared" si="967"/>
        <v>0</v>
      </c>
      <c r="Q3188" s="69">
        <f t="shared" si="971"/>
        <v>0</v>
      </c>
      <c r="R3188" s="62">
        <f t="shared" si="972"/>
        <v>0</v>
      </c>
      <c r="S3188" s="153"/>
      <c r="T3188" s="118" t="str">
        <f t="shared" si="973"/>
        <v/>
      </c>
      <c r="U3188" s="154"/>
      <c r="V3188" s="154"/>
      <c r="W3188" s="154"/>
      <c r="X3188" s="154"/>
      <c r="Y3188" s="154"/>
      <c r="Z3188" s="154"/>
      <c r="AA3188" s="154"/>
      <c r="AB3188" s="154"/>
      <c r="AC3188" s="154"/>
      <c r="AD3188" s="154"/>
      <c r="AE3188" s="154"/>
      <c r="AF3188" s="154"/>
      <c r="AG3188" s="63">
        <f t="shared" si="974"/>
        <v>0</v>
      </c>
      <c r="AH3188" s="56">
        <f t="shared" si="975"/>
        <v>0</v>
      </c>
      <c r="AI3188" s="56">
        <f t="shared" si="976"/>
        <v>0</v>
      </c>
      <c r="AJ3188" s="56">
        <f t="shared" si="977"/>
        <v>0</v>
      </c>
      <c r="AK3188" s="56">
        <f t="shared" si="978"/>
        <v>0</v>
      </c>
      <c r="AL3188" s="56">
        <f t="shared" si="979"/>
        <v>0</v>
      </c>
      <c r="AM3188" s="56">
        <f t="shared" si="980"/>
        <v>0</v>
      </c>
      <c r="AN3188" s="56">
        <f t="shared" si="981"/>
        <v>0</v>
      </c>
      <c r="AO3188" s="56">
        <f t="shared" si="982"/>
        <v>0</v>
      </c>
      <c r="AP3188" s="56">
        <f t="shared" si="983"/>
        <v>0</v>
      </c>
      <c r="AQ3188" s="56">
        <f t="shared" si="984"/>
        <v>0</v>
      </c>
      <c r="AR3188" s="86">
        <f t="shared" si="985"/>
        <v>0</v>
      </c>
    </row>
    <row r="3189" spans="1:44" x14ac:dyDescent="0.25">
      <c r="A3189" s="178"/>
      <c r="B3189" s="55" t="str">
        <f>_xlfn.IFNA(VLOOKUP(A3189,'Ajánlatkérő(k) adatai'!$B$4:$C$205,2,0),"")</f>
        <v/>
      </c>
      <c r="C3189" s="178"/>
      <c r="D3189" s="55" t="str">
        <f>_xlfn.IFNA(VLOOKUP(C3189,'Számlafizető(k) adatai'!$C$4:$D$203,2,0),"")</f>
        <v/>
      </c>
      <c r="E3189" s="55" t="str">
        <f>_xlfn.IFNA(VLOOKUP(C3189,'Számlafizető(k) adatai'!$C$4:$M$203,11,0),"")</f>
        <v/>
      </c>
      <c r="F3189" s="178"/>
      <c r="G3189" s="178"/>
      <c r="H3189" s="178"/>
      <c r="I3189" s="55" t="str">
        <f>IF(F3189="","",VLOOKUP(LEFT(F3189,5),'Technikai cellák'!B:C,2,0))</f>
        <v/>
      </c>
      <c r="J3189" s="55" t="str">
        <f>IF(F3189="","",VLOOKUP(I3189,'Technikai cellák'!$C$1:$D$12,2,0))</f>
        <v/>
      </c>
      <c r="K3189" s="179"/>
      <c r="L3189" s="67" t="str">
        <f t="shared" si="968"/>
        <v/>
      </c>
      <c r="M3189" s="68">
        <f t="shared" si="969"/>
        <v>0</v>
      </c>
      <c r="N3189" s="66">
        <f t="shared" si="970"/>
        <v>0</v>
      </c>
      <c r="O3189" s="152"/>
      <c r="P3189" s="172">
        <f t="shared" si="967"/>
        <v>0</v>
      </c>
      <c r="Q3189" s="69">
        <f t="shared" si="971"/>
        <v>0</v>
      </c>
      <c r="R3189" s="62">
        <f t="shared" si="972"/>
        <v>0</v>
      </c>
      <c r="S3189" s="153"/>
      <c r="T3189" s="118" t="str">
        <f t="shared" si="973"/>
        <v/>
      </c>
      <c r="U3189" s="154"/>
      <c r="V3189" s="154"/>
      <c r="W3189" s="154"/>
      <c r="X3189" s="154"/>
      <c r="Y3189" s="154"/>
      <c r="Z3189" s="154"/>
      <c r="AA3189" s="154"/>
      <c r="AB3189" s="154"/>
      <c r="AC3189" s="154"/>
      <c r="AD3189" s="154"/>
      <c r="AE3189" s="154"/>
      <c r="AF3189" s="154"/>
      <c r="AG3189" s="63">
        <f t="shared" si="974"/>
        <v>0</v>
      </c>
      <c r="AH3189" s="56">
        <f t="shared" si="975"/>
        <v>0</v>
      </c>
      <c r="AI3189" s="56">
        <f t="shared" si="976"/>
        <v>0</v>
      </c>
      <c r="AJ3189" s="56">
        <f t="shared" si="977"/>
        <v>0</v>
      </c>
      <c r="AK3189" s="56">
        <f t="shared" si="978"/>
        <v>0</v>
      </c>
      <c r="AL3189" s="56">
        <f t="shared" si="979"/>
        <v>0</v>
      </c>
      <c r="AM3189" s="56">
        <f t="shared" si="980"/>
        <v>0</v>
      </c>
      <c r="AN3189" s="56">
        <f t="shared" si="981"/>
        <v>0</v>
      </c>
      <c r="AO3189" s="56">
        <f t="shared" si="982"/>
        <v>0</v>
      </c>
      <c r="AP3189" s="56">
        <f t="shared" si="983"/>
        <v>0</v>
      </c>
      <c r="AQ3189" s="56">
        <f t="shared" si="984"/>
        <v>0</v>
      </c>
      <c r="AR3189" s="86">
        <f t="shared" si="985"/>
        <v>0</v>
      </c>
    </row>
    <row r="3190" spans="1:44" x14ac:dyDescent="0.25">
      <c r="A3190" s="178"/>
      <c r="B3190" s="55" t="str">
        <f>_xlfn.IFNA(VLOOKUP(A3190,'Ajánlatkérő(k) adatai'!$B$4:$C$205,2,0),"")</f>
        <v/>
      </c>
      <c r="C3190" s="178"/>
      <c r="D3190" s="55" t="str">
        <f>_xlfn.IFNA(VLOOKUP(C3190,'Számlafizető(k) adatai'!$C$4:$D$203,2,0),"")</f>
        <v/>
      </c>
      <c r="E3190" s="55" t="str">
        <f>_xlfn.IFNA(VLOOKUP(C3190,'Számlafizető(k) adatai'!$C$4:$M$203,11,0),"")</f>
        <v/>
      </c>
      <c r="F3190" s="178"/>
      <c r="G3190" s="178"/>
      <c r="H3190" s="178"/>
      <c r="I3190" s="55" t="str">
        <f>IF(F3190="","",VLOOKUP(LEFT(F3190,5),'Technikai cellák'!B:C,2,0))</f>
        <v/>
      </c>
      <c r="J3190" s="55" t="str">
        <f>IF(F3190="","",VLOOKUP(I3190,'Technikai cellák'!$C$1:$D$12,2,0))</f>
        <v/>
      </c>
      <c r="K3190" s="179"/>
      <c r="L3190" s="67" t="str">
        <f t="shared" si="968"/>
        <v/>
      </c>
      <c r="M3190" s="68">
        <f t="shared" si="969"/>
        <v>0</v>
      </c>
      <c r="N3190" s="66">
        <f t="shared" si="970"/>
        <v>0</v>
      </c>
      <c r="O3190" s="152"/>
      <c r="P3190" s="172">
        <f t="shared" si="967"/>
        <v>0</v>
      </c>
      <c r="Q3190" s="69">
        <f t="shared" si="971"/>
        <v>0</v>
      </c>
      <c r="R3190" s="62">
        <f t="shared" si="972"/>
        <v>0</v>
      </c>
      <c r="S3190" s="153"/>
      <c r="T3190" s="118" t="str">
        <f t="shared" si="973"/>
        <v/>
      </c>
      <c r="U3190" s="154"/>
      <c r="V3190" s="154"/>
      <c r="W3190" s="154"/>
      <c r="X3190" s="154"/>
      <c r="Y3190" s="154"/>
      <c r="Z3190" s="154"/>
      <c r="AA3190" s="154"/>
      <c r="AB3190" s="154"/>
      <c r="AC3190" s="154"/>
      <c r="AD3190" s="154"/>
      <c r="AE3190" s="154"/>
      <c r="AF3190" s="154"/>
      <c r="AG3190" s="63">
        <f t="shared" si="974"/>
        <v>0</v>
      </c>
      <c r="AH3190" s="56">
        <f t="shared" si="975"/>
        <v>0</v>
      </c>
      <c r="AI3190" s="56">
        <f t="shared" si="976"/>
        <v>0</v>
      </c>
      <c r="AJ3190" s="56">
        <f t="shared" si="977"/>
        <v>0</v>
      </c>
      <c r="AK3190" s="56">
        <f t="shared" si="978"/>
        <v>0</v>
      </c>
      <c r="AL3190" s="56">
        <f t="shared" si="979"/>
        <v>0</v>
      </c>
      <c r="AM3190" s="56">
        <f t="shared" si="980"/>
        <v>0</v>
      </c>
      <c r="AN3190" s="56">
        <f t="shared" si="981"/>
        <v>0</v>
      </c>
      <c r="AO3190" s="56">
        <f t="shared" si="982"/>
        <v>0</v>
      </c>
      <c r="AP3190" s="56">
        <f t="shared" si="983"/>
        <v>0</v>
      </c>
      <c r="AQ3190" s="56">
        <f t="shared" si="984"/>
        <v>0</v>
      </c>
      <c r="AR3190" s="86">
        <f t="shared" si="985"/>
        <v>0</v>
      </c>
    </row>
    <row r="3191" spans="1:44" x14ac:dyDescent="0.25">
      <c r="A3191" s="178"/>
      <c r="B3191" s="55" t="str">
        <f>_xlfn.IFNA(VLOOKUP(A3191,'Ajánlatkérő(k) adatai'!$B$4:$C$205,2,0),"")</f>
        <v/>
      </c>
      <c r="C3191" s="178"/>
      <c r="D3191" s="55" t="str">
        <f>_xlfn.IFNA(VLOOKUP(C3191,'Számlafizető(k) adatai'!$C$4:$D$203,2,0),"")</f>
        <v/>
      </c>
      <c r="E3191" s="55" t="str">
        <f>_xlfn.IFNA(VLOOKUP(C3191,'Számlafizető(k) adatai'!$C$4:$M$203,11,0),"")</f>
        <v/>
      </c>
      <c r="F3191" s="178"/>
      <c r="G3191" s="178"/>
      <c r="H3191" s="178"/>
      <c r="I3191" s="55" t="str">
        <f>IF(F3191="","",VLOOKUP(LEFT(F3191,5),'Technikai cellák'!B:C,2,0))</f>
        <v/>
      </c>
      <c r="J3191" s="55" t="str">
        <f>IF(F3191="","",VLOOKUP(I3191,'Technikai cellák'!$C$1:$D$12,2,0))</f>
        <v/>
      </c>
      <c r="K3191" s="179"/>
      <c r="L3191" s="67" t="str">
        <f t="shared" si="968"/>
        <v/>
      </c>
      <c r="M3191" s="68">
        <f t="shared" si="969"/>
        <v>0</v>
      </c>
      <c r="N3191" s="66">
        <f t="shared" si="970"/>
        <v>0</v>
      </c>
      <c r="O3191" s="152"/>
      <c r="P3191" s="172">
        <f t="shared" si="967"/>
        <v>0</v>
      </c>
      <c r="Q3191" s="69">
        <f t="shared" si="971"/>
        <v>0</v>
      </c>
      <c r="R3191" s="62">
        <f t="shared" si="972"/>
        <v>0</v>
      </c>
      <c r="S3191" s="153"/>
      <c r="T3191" s="118" t="str">
        <f t="shared" si="973"/>
        <v/>
      </c>
      <c r="U3191" s="154"/>
      <c r="V3191" s="154"/>
      <c r="W3191" s="154"/>
      <c r="X3191" s="154"/>
      <c r="Y3191" s="154"/>
      <c r="Z3191" s="154"/>
      <c r="AA3191" s="154"/>
      <c r="AB3191" s="154"/>
      <c r="AC3191" s="154"/>
      <c r="AD3191" s="154"/>
      <c r="AE3191" s="154"/>
      <c r="AF3191" s="154"/>
      <c r="AG3191" s="63">
        <f t="shared" si="974"/>
        <v>0</v>
      </c>
      <c r="AH3191" s="56">
        <f t="shared" si="975"/>
        <v>0</v>
      </c>
      <c r="AI3191" s="56">
        <f t="shared" si="976"/>
        <v>0</v>
      </c>
      <c r="AJ3191" s="56">
        <f t="shared" si="977"/>
        <v>0</v>
      </c>
      <c r="AK3191" s="56">
        <f t="shared" si="978"/>
        <v>0</v>
      </c>
      <c r="AL3191" s="56">
        <f t="shared" si="979"/>
        <v>0</v>
      </c>
      <c r="AM3191" s="56">
        <f t="shared" si="980"/>
        <v>0</v>
      </c>
      <c r="AN3191" s="56">
        <f t="shared" si="981"/>
        <v>0</v>
      </c>
      <c r="AO3191" s="56">
        <f t="shared" si="982"/>
        <v>0</v>
      </c>
      <c r="AP3191" s="56">
        <f t="shared" si="983"/>
        <v>0</v>
      </c>
      <c r="AQ3191" s="56">
        <f t="shared" si="984"/>
        <v>0</v>
      </c>
      <c r="AR3191" s="86">
        <f t="shared" si="985"/>
        <v>0</v>
      </c>
    </row>
    <row r="3192" spans="1:44" x14ac:dyDescent="0.25">
      <c r="A3192" s="178"/>
      <c r="B3192" s="55" t="str">
        <f>_xlfn.IFNA(VLOOKUP(A3192,'Ajánlatkérő(k) adatai'!$B$4:$C$205,2,0),"")</f>
        <v/>
      </c>
      <c r="C3192" s="178"/>
      <c r="D3192" s="55" t="str">
        <f>_xlfn.IFNA(VLOOKUP(C3192,'Számlafizető(k) adatai'!$C$4:$D$203,2,0),"")</f>
        <v/>
      </c>
      <c r="E3192" s="55" t="str">
        <f>_xlfn.IFNA(VLOOKUP(C3192,'Számlafizető(k) adatai'!$C$4:$M$203,11,0),"")</f>
        <v/>
      </c>
      <c r="F3192" s="178"/>
      <c r="G3192" s="178"/>
      <c r="H3192" s="178"/>
      <c r="I3192" s="55" t="str">
        <f>IF(F3192="","",VLOOKUP(LEFT(F3192,5),'Technikai cellák'!B:C,2,0))</f>
        <v/>
      </c>
      <c r="J3192" s="55" t="str">
        <f>IF(F3192="","",VLOOKUP(I3192,'Technikai cellák'!$C$1:$D$12,2,0))</f>
        <v/>
      </c>
      <c r="K3192" s="179"/>
      <c r="L3192" s="67" t="str">
        <f t="shared" si="968"/>
        <v/>
      </c>
      <c r="M3192" s="68">
        <f t="shared" si="969"/>
        <v>0</v>
      </c>
      <c r="N3192" s="66">
        <f t="shared" si="970"/>
        <v>0</v>
      </c>
      <c r="O3192" s="152"/>
      <c r="P3192" s="172">
        <f t="shared" si="967"/>
        <v>0</v>
      </c>
      <c r="Q3192" s="69">
        <f t="shared" si="971"/>
        <v>0</v>
      </c>
      <c r="R3192" s="62">
        <f t="shared" si="972"/>
        <v>0</v>
      </c>
      <c r="S3192" s="153"/>
      <c r="T3192" s="118" t="str">
        <f t="shared" si="973"/>
        <v/>
      </c>
      <c r="U3192" s="154"/>
      <c r="V3192" s="154"/>
      <c r="W3192" s="154"/>
      <c r="X3192" s="154"/>
      <c r="Y3192" s="154"/>
      <c r="Z3192" s="154"/>
      <c r="AA3192" s="154"/>
      <c r="AB3192" s="154"/>
      <c r="AC3192" s="154"/>
      <c r="AD3192" s="154"/>
      <c r="AE3192" s="154"/>
      <c r="AF3192" s="154"/>
      <c r="AG3192" s="63">
        <f t="shared" si="974"/>
        <v>0</v>
      </c>
      <c r="AH3192" s="56">
        <f t="shared" si="975"/>
        <v>0</v>
      </c>
      <c r="AI3192" s="56">
        <f t="shared" si="976"/>
        <v>0</v>
      </c>
      <c r="AJ3192" s="56">
        <f t="shared" si="977"/>
        <v>0</v>
      </c>
      <c r="AK3192" s="56">
        <f t="shared" si="978"/>
        <v>0</v>
      </c>
      <c r="AL3192" s="56">
        <f t="shared" si="979"/>
        <v>0</v>
      </c>
      <c r="AM3192" s="56">
        <f t="shared" si="980"/>
        <v>0</v>
      </c>
      <c r="AN3192" s="56">
        <f t="shared" si="981"/>
        <v>0</v>
      </c>
      <c r="AO3192" s="56">
        <f t="shared" si="982"/>
        <v>0</v>
      </c>
      <c r="AP3192" s="56">
        <f t="shared" si="983"/>
        <v>0</v>
      </c>
      <c r="AQ3192" s="56">
        <f t="shared" si="984"/>
        <v>0</v>
      </c>
      <c r="AR3192" s="86">
        <f t="shared" si="985"/>
        <v>0</v>
      </c>
    </row>
    <row r="3193" spans="1:44" x14ac:dyDescent="0.25">
      <c r="A3193" s="178"/>
      <c r="B3193" s="55" t="str">
        <f>_xlfn.IFNA(VLOOKUP(A3193,'Ajánlatkérő(k) adatai'!$B$4:$C$205,2,0),"")</f>
        <v/>
      </c>
      <c r="C3193" s="178"/>
      <c r="D3193" s="55" t="str">
        <f>_xlfn.IFNA(VLOOKUP(C3193,'Számlafizető(k) adatai'!$C$4:$D$203,2,0),"")</f>
        <v/>
      </c>
      <c r="E3193" s="55" t="str">
        <f>_xlfn.IFNA(VLOOKUP(C3193,'Számlafizető(k) adatai'!$C$4:$M$203,11,0),"")</f>
        <v/>
      </c>
      <c r="F3193" s="178"/>
      <c r="G3193" s="178"/>
      <c r="H3193" s="178"/>
      <c r="I3193" s="55" t="str">
        <f>IF(F3193="","",VLOOKUP(LEFT(F3193,5),'Technikai cellák'!B:C,2,0))</f>
        <v/>
      </c>
      <c r="J3193" s="55" t="str">
        <f>IF(F3193="","",VLOOKUP(I3193,'Technikai cellák'!$C$1:$D$12,2,0))</f>
        <v/>
      </c>
      <c r="K3193" s="179"/>
      <c r="L3193" s="67" t="str">
        <f t="shared" si="968"/>
        <v/>
      </c>
      <c r="M3193" s="68">
        <f t="shared" si="969"/>
        <v>0</v>
      </c>
      <c r="N3193" s="66">
        <f t="shared" si="970"/>
        <v>0</v>
      </c>
      <c r="O3193" s="152"/>
      <c r="P3193" s="172">
        <f t="shared" si="967"/>
        <v>0</v>
      </c>
      <c r="Q3193" s="69">
        <f t="shared" si="971"/>
        <v>0</v>
      </c>
      <c r="R3193" s="62">
        <f t="shared" si="972"/>
        <v>0</v>
      </c>
      <c r="S3193" s="153"/>
      <c r="T3193" s="118" t="str">
        <f t="shared" si="973"/>
        <v/>
      </c>
      <c r="U3193" s="154"/>
      <c r="V3193" s="154"/>
      <c r="W3193" s="154"/>
      <c r="X3193" s="154"/>
      <c r="Y3193" s="154"/>
      <c r="Z3193" s="154"/>
      <c r="AA3193" s="154"/>
      <c r="AB3193" s="154"/>
      <c r="AC3193" s="154"/>
      <c r="AD3193" s="154"/>
      <c r="AE3193" s="154"/>
      <c r="AF3193" s="154"/>
      <c r="AG3193" s="63">
        <f t="shared" si="974"/>
        <v>0</v>
      </c>
      <c r="AH3193" s="56">
        <f t="shared" si="975"/>
        <v>0</v>
      </c>
      <c r="AI3193" s="56">
        <f t="shared" si="976"/>
        <v>0</v>
      </c>
      <c r="AJ3193" s="56">
        <f t="shared" si="977"/>
        <v>0</v>
      </c>
      <c r="AK3193" s="56">
        <f t="shared" si="978"/>
        <v>0</v>
      </c>
      <c r="AL3193" s="56">
        <f t="shared" si="979"/>
        <v>0</v>
      </c>
      <c r="AM3193" s="56">
        <f t="shared" si="980"/>
        <v>0</v>
      </c>
      <c r="AN3193" s="56">
        <f t="shared" si="981"/>
        <v>0</v>
      </c>
      <c r="AO3193" s="56">
        <f t="shared" si="982"/>
        <v>0</v>
      </c>
      <c r="AP3193" s="56">
        <f t="shared" si="983"/>
        <v>0</v>
      </c>
      <c r="AQ3193" s="56">
        <f t="shared" si="984"/>
        <v>0</v>
      </c>
      <c r="AR3193" s="86">
        <f t="shared" si="985"/>
        <v>0</v>
      </c>
    </row>
    <row r="3194" spans="1:44" x14ac:dyDescent="0.25">
      <c r="A3194" s="178"/>
      <c r="B3194" s="55" t="str">
        <f>_xlfn.IFNA(VLOOKUP(A3194,'Ajánlatkérő(k) adatai'!$B$4:$C$205,2,0),"")</f>
        <v/>
      </c>
      <c r="C3194" s="178"/>
      <c r="D3194" s="55" t="str">
        <f>_xlfn.IFNA(VLOOKUP(C3194,'Számlafizető(k) adatai'!$C$4:$D$203,2,0),"")</f>
        <v/>
      </c>
      <c r="E3194" s="55" t="str">
        <f>_xlfn.IFNA(VLOOKUP(C3194,'Számlafizető(k) adatai'!$C$4:$M$203,11,0),"")</f>
        <v/>
      </c>
      <c r="F3194" s="178"/>
      <c r="G3194" s="178"/>
      <c r="H3194" s="178"/>
      <c r="I3194" s="55" t="str">
        <f>IF(F3194="","",VLOOKUP(LEFT(F3194,5),'Technikai cellák'!B:C,2,0))</f>
        <v/>
      </c>
      <c r="J3194" s="55" t="str">
        <f>IF(F3194="","",VLOOKUP(I3194,'Technikai cellák'!$C$1:$D$12,2,0))</f>
        <v/>
      </c>
      <c r="K3194" s="179"/>
      <c r="L3194" s="67" t="str">
        <f t="shared" si="968"/>
        <v/>
      </c>
      <c r="M3194" s="68">
        <f t="shared" si="969"/>
        <v>0</v>
      </c>
      <c r="N3194" s="66">
        <f t="shared" si="970"/>
        <v>0</v>
      </c>
      <c r="O3194" s="152"/>
      <c r="P3194" s="172">
        <f t="shared" si="967"/>
        <v>0</v>
      </c>
      <c r="Q3194" s="69">
        <f t="shared" si="971"/>
        <v>0</v>
      </c>
      <c r="R3194" s="62">
        <f t="shared" si="972"/>
        <v>0</v>
      </c>
      <c r="S3194" s="153"/>
      <c r="T3194" s="118" t="str">
        <f t="shared" si="973"/>
        <v/>
      </c>
      <c r="U3194" s="154"/>
      <c r="V3194" s="154"/>
      <c r="W3194" s="154"/>
      <c r="X3194" s="154"/>
      <c r="Y3194" s="154"/>
      <c r="Z3194" s="154"/>
      <c r="AA3194" s="154"/>
      <c r="AB3194" s="154"/>
      <c r="AC3194" s="154"/>
      <c r="AD3194" s="154"/>
      <c r="AE3194" s="154"/>
      <c r="AF3194" s="154"/>
      <c r="AG3194" s="63">
        <f t="shared" si="974"/>
        <v>0</v>
      </c>
      <c r="AH3194" s="56">
        <f t="shared" si="975"/>
        <v>0</v>
      </c>
      <c r="AI3194" s="56">
        <f t="shared" si="976"/>
        <v>0</v>
      </c>
      <c r="AJ3194" s="56">
        <f t="shared" si="977"/>
        <v>0</v>
      </c>
      <c r="AK3194" s="56">
        <f t="shared" si="978"/>
        <v>0</v>
      </c>
      <c r="AL3194" s="56">
        <f t="shared" si="979"/>
        <v>0</v>
      </c>
      <c r="AM3194" s="56">
        <f t="shared" si="980"/>
        <v>0</v>
      </c>
      <c r="AN3194" s="56">
        <f t="shared" si="981"/>
        <v>0</v>
      </c>
      <c r="AO3194" s="56">
        <f t="shared" si="982"/>
        <v>0</v>
      </c>
      <c r="AP3194" s="56">
        <f t="shared" si="983"/>
        <v>0</v>
      </c>
      <c r="AQ3194" s="56">
        <f t="shared" si="984"/>
        <v>0</v>
      </c>
      <c r="AR3194" s="86">
        <f t="shared" si="985"/>
        <v>0</v>
      </c>
    </row>
    <row r="3195" spans="1:44" x14ac:dyDescent="0.25">
      <c r="A3195" s="178"/>
      <c r="B3195" s="55" t="str">
        <f>_xlfn.IFNA(VLOOKUP(A3195,'Ajánlatkérő(k) adatai'!$B$4:$C$205,2,0),"")</f>
        <v/>
      </c>
      <c r="C3195" s="178"/>
      <c r="D3195" s="55" t="str">
        <f>_xlfn.IFNA(VLOOKUP(C3195,'Számlafizető(k) adatai'!$C$4:$D$203,2,0),"")</f>
        <v/>
      </c>
      <c r="E3195" s="55" t="str">
        <f>_xlfn.IFNA(VLOOKUP(C3195,'Számlafizető(k) adatai'!$C$4:$M$203,11,0),"")</f>
        <v/>
      </c>
      <c r="F3195" s="178"/>
      <c r="G3195" s="178"/>
      <c r="H3195" s="178"/>
      <c r="I3195" s="55" t="str">
        <f>IF(F3195="","",VLOOKUP(LEFT(F3195,5),'Technikai cellák'!B:C,2,0))</f>
        <v/>
      </c>
      <c r="J3195" s="55" t="str">
        <f>IF(F3195="","",VLOOKUP(I3195,'Technikai cellák'!$C$1:$D$12,2,0))</f>
        <v/>
      </c>
      <c r="K3195" s="179"/>
      <c r="L3195" s="67" t="str">
        <f t="shared" si="968"/>
        <v/>
      </c>
      <c r="M3195" s="68">
        <f t="shared" si="969"/>
        <v>0</v>
      </c>
      <c r="N3195" s="66">
        <f t="shared" si="970"/>
        <v>0</v>
      </c>
      <c r="O3195" s="152"/>
      <c r="P3195" s="172">
        <f t="shared" si="967"/>
        <v>0</v>
      </c>
      <c r="Q3195" s="69">
        <f t="shared" si="971"/>
        <v>0</v>
      </c>
      <c r="R3195" s="62">
        <f t="shared" si="972"/>
        <v>0</v>
      </c>
      <c r="S3195" s="153"/>
      <c r="T3195" s="118" t="str">
        <f t="shared" si="973"/>
        <v/>
      </c>
      <c r="U3195" s="154"/>
      <c r="V3195" s="154"/>
      <c r="W3195" s="154"/>
      <c r="X3195" s="154"/>
      <c r="Y3195" s="154"/>
      <c r="Z3195" s="154"/>
      <c r="AA3195" s="154"/>
      <c r="AB3195" s="154"/>
      <c r="AC3195" s="154"/>
      <c r="AD3195" s="154"/>
      <c r="AE3195" s="154"/>
      <c r="AF3195" s="154"/>
      <c r="AG3195" s="63">
        <f t="shared" si="974"/>
        <v>0</v>
      </c>
      <c r="AH3195" s="56">
        <f t="shared" si="975"/>
        <v>0</v>
      </c>
      <c r="AI3195" s="56">
        <f t="shared" si="976"/>
        <v>0</v>
      </c>
      <c r="AJ3195" s="56">
        <f t="shared" si="977"/>
        <v>0</v>
      </c>
      <c r="AK3195" s="56">
        <f t="shared" si="978"/>
        <v>0</v>
      </c>
      <c r="AL3195" s="56">
        <f t="shared" si="979"/>
        <v>0</v>
      </c>
      <c r="AM3195" s="56">
        <f t="shared" si="980"/>
        <v>0</v>
      </c>
      <c r="AN3195" s="56">
        <f t="shared" si="981"/>
        <v>0</v>
      </c>
      <c r="AO3195" s="56">
        <f t="shared" si="982"/>
        <v>0</v>
      </c>
      <c r="AP3195" s="56">
        <f t="shared" si="983"/>
        <v>0</v>
      </c>
      <c r="AQ3195" s="56">
        <f t="shared" si="984"/>
        <v>0</v>
      </c>
      <c r="AR3195" s="86">
        <f t="shared" si="985"/>
        <v>0</v>
      </c>
    </row>
    <row r="3196" spans="1:44" x14ac:dyDescent="0.25">
      <c r="A3196" s="178"/>
      <c r="B3196" s="55" t="str">
        <f>_xlfn.IFNA(VLOOKUP(A3196,'Ajánlatkérő(k) adatai'!$B$4:$C$205,2,0),"")</f>
        <v/>
      </c>
      <c r="C3196" s="178"/>
      <c r="D3196" s="55" t="str">
        <f>_xlfn.IFNA(VLOOKUP(C3196,'Számlafizető(k) adatai'!$C$4:$D$203,2,0),"")</f>
        <v/>
      </c>
      <c r="E3196" s="55" t="str">
        <f>_xlfn.IFNA(VLOOKUP(C3196,'Számlafizető(k) adatai'!$C$4:$M$203,11,0),"")</f>
        <v/>
      </c>
      <c r="F3196" s="178"/>
      <c r="G3196" s="178"/>
      <c r="H3196" s="178"/>
      <c r="I3196" s="55" t="str">
        <f>IF(F3196="","",VLOOKUP(LEFT(F3196,5),'Technikai cellák'!B:C,2,0))</f>
        <v/>
      </c>
      <c r="J3196" s="55" t="str">
        <f>IF(F3196="","",VLOOKUP(I3196,'Technikai cellák'!$C$1:$D$12,2,0))</f>
        <v/>
      </c>
      <c r="K3196" s="179"/>
      <c r="L3196" s="67" t="str">
        <f t="shared" si="968"/>
        <v/>
      </c>
      <c r="M3196" s="68">
        <f t="shared" si="969"/>
        <v>0</v>
      </c>
      <c r="N3196" s="66">
        <f t="shared" si="970"/>
        <v>0</v>
      </c>
      <c r="O3196" s="152"/>
      <c r="P3196" s="172">
        <f t="shared" si="967"/>
        <v>0</v>
      </c>
      <c r="Q3196" s="69">
        <f t="shared" si="971"/>
        <v>0</v>
      </c>
      <c r="R3196" s="62">
        <f t="shared" si="972"/>
        <v>0</v>
      </c>
      <c r="S3196" s="153"/>
      <c r="T3196" s="118" t="str">
        <f t="shared" si="973"/>
        <v/>
      </c>
      <c r="U3196" s="154"/>
      <c r="V3196" s="154"/>
      <c r="W3196" s="154"/>
      <c r="X3196" s="154"/>
      <c r="Y3196" s="154"/>
      <c r="Z3196" s="154"/>
      <c r="AA3196" s="154"/>
      <c r="AB3196" s="154"/>
      <c r="AC3196" s="154"/>
      <c r="AD3196" s="154"/>
      <c r="AE3196" s="154"/>
      <c r="AF3196" s="154"/>
      <c r="AG3196" s="63">
        <f t="shared" si="974"/>
        <v>0</v>
      </c>
      <c r="AH3196" s="56">
        <f t="shared" si="975"/>
        <v>0</v>
      </c>
      <c r="AI3196" s="56">
        <f t="shared" si="976"/>
        <v>0</v>
      </c>
      <c r="AJ3196" s="56">
        <f t="shared" si="977"/>
        <v>0</v>
      </c>
      <c r="AK3196" s="56">
        <f t="shared" si="978"/>
        <v>0</v>
      </c>
      <c r="AL3196" s="56">
        <f t="shared" si="979"/>
        <v>0</v>
      </c>
      <c r="AM3196" s="56">
        <f t="shared" si="980"/>
        <v>0</v>
      </c>
      <c r="AN3196" s="56">
        <f t="shared" si="981"/>
        <v>0</v>
      </c>
      <c r="AO3196" s="56">
        <f t="shared" si="982"/>
        <v>0</v>
      </c>
      <c r="AP3196" s="56">
        <f t="shared" si="983"/>
        <v>0</v>
      </c>
      <c r="AQ3196" s="56">
        <f t="shared" si="984"/>
        <v>0</v>
      </c>
      <c r="AR3196" s="86">
        <f t="shared" si="985"/>
        <v>0</v>
      </c>
    </row>
    <row r="3197" spans="1:44" x14ac:dyDescent="0.25">
      <c r="A3197" s="178"/>
      <c r="B3197" s="55" t="str">
        <f>_xlfn.IFNA(VLOOKUP(A3197,'Ajánlatkérő(k) adatai'!$B$4:$C$205,2,0),"")</f>
        <v/>
      </c>
      <c r="C3197" s="178"/>
      <c r="D3197" s="55" t="str">
        <f>_xlfn.IFNA(VLOOKUP(C3197,'Számlafizető(k) adatai'!$C$4:$D$203,2,0),"")</f>
        <v/>
      </c>
      <c r="E3197" s="55" t="str">
        <f>_xlfn.IFNA(VLOOKUP(C3197,'Számlafizető(k) adatai'!$C$4:$M$203,11,0),"")</f>
        <v/>
      </c>
      <c r="F3197" s="178"/>
      <c r="G3197" s="178"/>
      <c r="H3197" s="178"/>
      <c r="I3197" s="55" t="str">
        <f>IF(F3197="","",VLOOKUP(LEFT(F3197,5),'Technikai cellák'!B:C,2,0))</f>
        <v/>
      </c>
      <c r="J3197" s="55" t="str">
        <f>IF(F3197="","",VLOOKUP(I3197,'Technikai cellák'!$C$1:$D$12,2,0))</f>
        <v/>
      </c>
      <c r="K3197" s="179"/>
      <c r="L3197" s="67" t="str">
        <f t="shared" si="968"/>
        <v/>
      </c>
      <c r="M3197" s="68">
        <f t="shared" si="969"/>
        <v>0</v>
      </c>
      <c r="N3197" s="66">
        <f t="shared" si="970"/>
        <v>0</v>
      </c>
      <c r="O3197" s="152"/>
      <c r="P3197" s="172">
        <f t="shared" si="967"/>
        <v>0</v>
      </c>
      <c r="Q3197" s="69">
        <f t="shared" si="971"/>
        <v>0</v>
      </c>
      <c r="R3197" s="62">
        <f t="shared" si="972"/>
        <v>0</v>
      </c>
      <c r="S3197" s="153"/>
      <c r="T3197" s="118" t="str">
        <f t="shared" si="973"/>
        <v/>
      </c>
      <c r="U3197" s="154"/>
      <c r="V3197" s="154"/>
      <c r="W3197" s="154"/>
      <c r="X3197" s="154"/>
      <c r="Y3197" s="154"/>
      <c r="Z3197" s="154"/>
      <c r="AA3197" s="154"/>
      <c r="AB3197" s="154"/>
      <c r="AC3197" s="154"/>
      <c r="AD3197" s="154"/>
      <c r="AE3197" s="154"/>
      <c r="AF3197" s="154"/>
      <c r="AG3197" s="63">
        <f t="shared" si="974"/>
        <v>0</v>
      </c>
      <c r="AH3197" s="56">
        <f t="shared" si="975"/>
        <v>0</v>
      </c>
      <c r="AI3197" s="56">
        <f t="shared" si="976"/>
        <v>0</v>
      </c>
      <c r="AJ3197" s="56">
        <f t="shared" si="977"/>
        <v>0</v>
      </c>
      <c r="AK3197" s="56">
        <f t="shared" si="978"/>
        <v>0</v>
      </c>
      <c r="AL3197" s="56">
        <f t="shared" si="979"/>
        <v>0</v>
      </c>
      <c r="AM3197" s="56">
        <f t="shared" si="980"/>
        <v>0</v>
      </c>
      <c r="AN3197" s="56">
        <f t="shared" si="981"/>
        <v>0</v>
      </c>
      <c r="AO3197" s="56">
        <f t="shared" si="982"/>
        <v>0</v>
      </c>
      <c r="AP3197" s="56">
        <f t="shared" si="983"/>
        <v>0</v>
      </c>
      <c r="AQ3197" s="56">
        <f t="shared" si="984"/>
        <v>0</v>
      </c>
      <c r="AR3197" s="86">
        <f t="shared" si="985"/>
        <v>0</v>
      </c>
    </row>
    <row r="3198" spans="1:44" x14ac:dyDescent="0.25">
      <c r="A3198" s="178"/>
      <c r="B3198" s="55" t="str">
        <f>_xlfn.IFNA(VLOOKUP(A3198,'Ajánlatkérő(k) adatai'!$B$4:$C$205,2,0),"")</f>
        <v/>
      </c>
      <c r="C3198" s="178"/>
      <c r="D3198" s="55" t="str">
        <f>_xlfn.IFNA(VLOOKUP(C3198,'Számlafizető(k) adatai'!$C$4:$D$203,2,0),"")</f>
        <v/>
      </c>
      <c r="E3198" s="55" t="str">
        <f>_xlfn.IFNA(VLOOKUP(C3198,'Számlafizető(k) adatai'!$C$4:$M$203,11,0),"")</f>
        <v/>
      </c>
      <c r="F3198" s="178"/>
      <c r="G3198" s="178"/>
      <c r="H3198" s="178"/>
      <c r="I3198" s="55" t="str">
        <f>IF(F3198="","",VLOOKUP(LEFT(F3198,5),'Technikai cellák'!B:C,2,0))</f>
        <v/>
      </c>
      <c r="J3198" s="55" t="str">
        <f>IF(F3198="","",VLOOKUP(I3198,'Technikai cellák'!$C$1:$D$12,2,0))</f>
        <v/>
      </c>
      <c r="K3198" s="179"/>
      <c r="L3198" s="67" t="str">
        <f t="shared" si="968"/>
        <v/>
      </c>
      <c r="M3198" s="68">
        <f t="shared" si="969"/>
        <v>0</v>
      </c>
      <c r="N3198" s="66">
        <f t="shared" si="970"/>
        <v>0</v>
      </c>
      <c r="O3198" s="152"/>
      <c r="P3198" s="172">
        <f t="shared" si="967"/>
        <v>0</v>
      </c>
      <c r="Q3198" s="69">
        <f t="shared" si="971"/>
        <v>0</v>
      </c>
      <c r="R3198" s="62">
        <f t="shared" si="972"/>
        <v>0</v>
      </c>
      <c r="S3198" s="153"/>
      <c r="T3198" s="118" t="str">
        <f t="shared" si="973"/>
        <v/>
      </c>
      <c r="U3198" s="154"/>
      <c r="V3198" s="154"/>
      <c r="W3198" s="154"/>
      <c r="X3198" s="154"/>
      <c r="Y3198" s="154"/>
      <c r="Z3198" s="154"/>
      <c r="AA3198" s="154"/>
      <c r="AB3198" s="154"/>
      <c r="AC3198" s="154"/>
      <c r="AD3198" s="154"/>
      <c r="AE3198" s="154"/>
      <c r="AF3198" s="154"/>
      <c r="AG3198" s="63">
        <f t="shared" si="974"/>
        <v>0</v>
      </c>
      <c r="AH3198" s="56">
        <f t="shared" si="975"/>
        <v>0</v>
      </c>
      <c r="AI3198" s="56">
        <f t="shared" si="976"/>
        <v>0</v>
      </c>
      <c r="AJ3198" s="56">
        <f t="shared" si="977"/>
        <v>0</v>
      </c>
      <c r="AK3198" s="56">
        <f t="shared" si="978"/>
        <v>0</v>
      </c>
      <c r="AL3198" s="56">
        <f t="shared" si="979"/>
        <v>0</v>
      </c>
      <c r="AM3198" s="56">
        <f t="shared" si="980"/>
        <v>0</v>
      </c>
      <c r="AN3198" s="56">
        <f t="shared" si="981"/>
        <v>0</v>
      </c>
      <c r="AO3198" s="56">
        <f t="shared" si="982"/>
        <v>0</v>
      </c>
      <c r="AP3198" s="56">
        <f t="shared" si="983"/>
        <v>0</v>
      </c>
      <c r="AQ3198" s="56">
        <f t="shared" si="984"/>
        <v>0</v>
      </c>
      <c r="AR3198" s="86">
        <f t="shared" si="985"/>
        <v>0</v>
      </c>
    </row>
    <row r="3199" spans="1:44" x14ac:dyDescent="0.25">
      <c r="A3199" s="178"/>
      <c r="B3199" s="55" t="str">
        <f>_xlfn.IFNA(VLOOKUP(A3199,'Ajánlatkérő(k) adatai'!$B$4:$C$205,2,0),"")</f>
        <v/>
      </c>
      <c r="C3199" s="178"/>
      <c r="D3199" s="55" t="str">
        <f>_xlfn.IFNA(VLOOKUP(C3199,'Számlafizető(k) adatai'!$C$4:$D$203,2,0),"")</f>
        <v/>
      </c>
      <c r="E3199" s="55" t="str">
        <f>_xlfn.IFNA(VLOOKUP(C3199,'Számlafizető(k) adatai'!$C$4:$M$203,11,0),"")</f>
        <v/>
      </c>
      <c r="F3199" s="178"/>
      <c r="G3199" s="178"/>
      <c r="H3199" s="178"/>
      <c r="I3199" s="55" t="str">
        <f>IF(F3199="","",VLOOKUP(LEFT(F3199,5),'Technikai cellák'!B:C,2,0))</f>
        <v/>
      </c>
      <c r="J3199" s="55" t="str">
        <f>IF(F3199="","",VLOOKUP(I3199,'Technikai cellák'!$C$1:$D$12,2,0))</f>
        <v/>
      </c>
      <c r="K3199" s="179"/>
      <c r="L3199" s="67" t="str">
        <f t="shared" si="968"/>
        <v/>
      </c>
      <c r="M3199" s="68">
        <f t="shared" si="969"/>
        <v>0</v>
      </c>
      <c r="N3199" s="66">
        <f t="shared" si="970"/>
        <v>0</v>
      </c>
      <c r="O3199" s="152"/>
      <c r="P3199" s="172">
        <f t="shared" si="967"/>
        <v>0</v>
      </c>
      <c r="Q3199" s="69">
        <f t="shared" si="971"/>
        <v>0</v>
      </c>
      <c r="R3199" s="62">
        <f t="shared" si="972"/>
        <v>0</v>
      </c>
      <c r="S3199" s="153"/>
      <c r="T3199" s="118" t="str">
        <f t="shared" si="973"/>
        <v/>
      </c>
      <c r="U3199" s="154"/>
      <c r="V3199" s="154"/>
      <c r="W3199" s="154"/>
      <c r="X3199" s="154"/>
      <c r="Y3199" s="154"/>
      <c r="Z3199" s="154"/>
      <c r="AA3199" s="154"/>
      <c r="AB3199" s="154"/>
      <c r="AC3199" s="154"/>
      <c r="AD3199" s="154"/>
      <c r="AE3199" s="154"/>
      <c r="AF3199" s="154"/>
      <c r="AG3199" s="63">
        <f t="shared" si="974"/>
        <v>0</v>
      </c>
      <c r="AH3199" s="56">
        <f t="shared" si="975"/>
        <v>0</v>
      </c>
      <c r="AI3199" s="56">
        <f t="shared" si="976"/>
        <v>0</v>
      </c>
      <c r="AJ3199" s="56">
        <f t="shared" si="977"/>
        <v>0</v>
      </c>
      <c r="AK3199" s="56">
        <f t="shared" si="978"/>
        <v>0</v>
      </c>
      <c r="AL3199" s="56">
        <f t="shared" si="979"/>
        <v>0</v>
      </c>
      <c r="AM3199" s="56">
        <f t="shared" si="980"/>
        <v>0</v>
      </c>
      <c r="AN3199" s="56">
        <f t="shared" si="981"/>
        <v>0</v>
      </c>
      <c r="AO3199" s="56">
        <f t="shared" si="982"/>
        <v>0</v>
      </c>
      <c r="AP3199" s="56">
        <f t="shared" si="983"/>
        <v>0</v>
      </c>
      <c r="AQ3199" s="56">
        <f t="shared" si="984"/>
        <v>0</v>
      </c>
      <c r="AR3199" s="86">
        <f t="shared" si="985"/>
        <v>0</v>
      </c>
    </row>
    <row r="3200" spans="1:44" x14ac:dyDescent="0.25">
      <c r="A3200" s="178"/>
      <c r="B3200" s="55" t="str">
        <f>_xlfn.IFNA(VLOOKUP(A3200,'Ajánlatkérő(k) adatai'!$B$4:$C$205,2,0),"")</f>
        <v/>
      </c>
      <c r="C3200" s="178"/>
      <c r="D3200" s="55" t="str">
        <f>_xlfn.IFNA(VLOOKUP(C3200,'Számlafizető(k) adatai'!$C$4:$D$203,2,0),"")</f>
        <v/>
      </c>
      <c r="E3200" s="55" t="str">
        <f>_xlfn.IFNA(VLOOKUP(C3200,'Számlafizető(k) adatai'!$C$4:$M$203,11,0),"")</f>
        <v/>
      </c>
      <c r="F3200" s="178"/>
      <c r="G3200" s="178"/>
      <c r="H3200" s="178"/>
      <c r="I3200" s="55" t="str">
        <f>IF(F3200="","",VLOOKUP(LEFT(F3200,5),'Technikai cellák'!B:C,2,0))</f>
        <v/>
      </c>
      <c r="J3200" s="55" t="str">
        <f>IF(F3200="","",VLOOKUP(I3200,'Technikai cellák'!$C$1:$D$12,2,0))</f>
        <v/>
      </c>
      <c r="K3200" s="179"/>
      <c r="L3200" s="67" t="str">
        <f t="shared" si="968"/>
        <v/>
      </c>
      <c r="M3200" s="68">
        <f t="shared" si="969"/>
        <v>0</v>
      </c>
      <c r="N3200" s="66">
        <f t="shared" si="970"/>
        <v>0</v>
      </c>
      <c r="O3200" s="152"/>
      <c r="P3200" s="172">
        <f t="shared" si="967"/>
        <v>0</v>
      </c>
      <c r="Q3200" s="69">
        <f t="shared" si="971"/>
        <v>0</v>
      </c>
      <c r="R3200" s="62">
        <f t="shared" si="972"/>
        <v>0</v>
      </c>
      <c r="S3200" s="153"/>
      <c r="T3200" s="118" t="str">
        <f t="shared" si="973"/>
        <v/>
      </c>
      <c r="U3200" s="154"/>
      <c r="V3200" s="154"/>
      <c r="W3200" s="154"/>
      <c r="X3200" s="154"/>
      <c r="Y3200" s="154"/>
      <c r="Z3200" s="154"/>
      <c r="AA3200" s="154"/>
      <c r="AB3200" s="154"/>
      <c r="AC3200" s="154"/>
      <c r="AD3200" s="154"/>
      <c r="AE3200" s="154"/>
      <c r="AF3200" s="154"/>
      <c r="AG3200" s="63">
        <f t="shared" si="974"/>
        <v>0</v>
      </c>
      <c r="AH3200" s="56">
        <f t="shared" si="975"/>
        <v>0</v>
      </c>
      <c r="AI3200" s="56">
        <f t="shared" si="976"/>
        <v>0</v>
      </c>
      <c r="AJ3200" s="56">
        <f t="shared" si="977"/>
        <v>0</v>
      </c>
      <c r="AK3200" s="56">
        <f t="shared" si="978"/>
        <v>0</v>
      </c>
      <c r="AL3200" s="56">
        <f t="shared" si="979"/>
        <v>0</v>
      </c>
      <c r="AM3200" s="56">
        <f t="shared" si="980"/>
        <v>0</v>
      </c>
      <c r="AN3200" s="56">
        <f t="shared" si="981"/>
        <v>0</v>
      </c>
      <c r="AO3200" s="56">
        <f t="shared" si="982"/>
        <v>0</v>
      </c>
      <c r="AP3200" s="56">
        <f t="shared" si="983"/>
        <v>0</v>
      </c>
      <c r="AQ3200" s="56">
        <f t="shared" si="984"/>
        <v>0</v>
      </c>
      <c r="AR3200" s="86">
        <f t="shared" si="985"/>
        <v>0</v>
      </c>
    </row>
    <row r="3201" spans="1:44" x14ac:dyDescent="0.25">
      <c r="A3201" s="178"/>
      <c r="B3201" s="55" t="str">
        <f>_xlfn.IFNA(VLOOKUP(A3201,'Ajánlatkérő(k) adatai'!$B$4:$C$205,2,0),"")</f>
        <v/>
      </c>
      <c r="C3201" s="178"/>
      <c r="D3201" s="55" t="str">
        <f>_xlfn.IFNA(VLOOKUP(C3201,'Számlafizető(k) adatai'!$C$4:$D$203,2,0),"")</f>
        <v/>
      </c>
      <c r="E3201" s="55" t="str">
        <f>_xlfn.IFNA(VLOOKUP(C3201,'Számlafizető(k) adatai'!$C$4:$M$203,11,0),"")</f>
        <v/>
      </c>
      <c r="F3201" s="178"/>
      <c r="G3201" s="178"/>
      <c r="H3201" s="178"/>
      <c r="I3201" s="55" t="str">
        <f>IF(F3201="","",VLOOKUP(LEFT(F3201,5),'Technikai cellák'!B:C,2,0))</f>
        <v/>
      </c>
      <c r="J3201" s="55" t="str">
        <f>IF(F3201="","",VLOOKUP(I3201,'Technikai cellák'!$C$1:$D$12,2,0))</f>
        <v/>
      </c>
      <c r="K3201" s="179"/>
      <c r="L3201" s="67" t="str">
        <f t="shared" si="968"/>
        <v/>
      </c>
      <c r="M3201" s="68">
        <f t="shared" si="969"/>
        <v>0</v>
      </c>
      <c r="N3201" s="66">
        <f t="shared" si="970"/>
        <v>0</v>
      </c>
      <c r="O3201" s="152"/>
      <c r="P3201" s="172">
        <f t="shared" si="967"/>
        <v>0</v>
      </c>
      <c r="Q3201" s="69">
        <f t="shared" si="971"/>
        <v>0</v>
      </c>
      <c r="R3201" s="62">
        <f t="shared" si="972"/>
        <v>0</v>
      </c>
      <c r="S3201" s="153"/>
      <c r="T3201" s="118" t="str">
        <f t="shared" si="973"/>
        <v/>
      </c>
      <c r="U3201" s="154"/>
      <c r="V3201" s="154"/>
      <c r="W3201" s="154"/>
      <c r="X3201" s="154"/>
      <c r="Y3201" s="154"/>
      <c r="Z3201" s="154"/>
      <c r="AA3201" s="154"/>
      <c r="AB3201" s="154"/>
      <c r="AC3201" s="154"/>
      <c r="AD3201" s="154"/>
      <c r="AE3201" s="154"/>
      <c r="AF3201" s="154"/>
      <c r="AG3201" s="63">
        <f t="shared" si="974"/>
        <v>0</v>
      </c>
      <c r="AH3201" s="56">
        <f t="shared" si="975"/>
        <v>0</v>
      </c>
      <c r="AI3201" s="56">
        <f t="shared" si="976"/>
        <v>0</v>
      </c>
      <c r="AJ3201" s="56">
        <f t="shared" si="977"/>
        <v>0</v>
      </c>
      <c r="AK3201" s="56">
        <f t="shared" si="978"/>
        <v>0</v>
      </c>
      <c r="AL3201" s="56">
        <f t="shared" si="979"/>
        <v>0</v>
      </c>
      <c r="AM3201" s="56">
        <f t="shared" si="980"/>
        <v>0</v>
      </c>
      <c r="AN3201" s="56">
        <f t="shared" si="981"/>
        <v>0</v>
      </c>
      <c r="AO3201" s="56">
        <f t="shared" si="982"/>
        <v>0</v>
      </c>
      <c r="AP3201" s="56">
        <f t="shared" si="983"/>
        <v>0</v>
      </c>
      <c r="AQ3201" s="56">
        <f t="shared" si="984"/>
        <v>0</v>
      </c>
      <c r="AR3201" s="86">
        <f t="shared" si="985"/>
        <v>0</v>
      </c>
    </row>
    <row r="3202" spans="1:44" x14ac:dyDescent="0.25">
      <c r="A3202" s="178"/>
      <c r="B3202" s="55" t="str">
        <f>_xlfn.IFNA(VLOOKUP(A3202,'Ajánlatkérő(k) adatai'!$B$4:$C$205,2,0),"")</f>
        <v/>
      </c>
      <c r="C3202" s="178"/>
      <c r="D3202" s="55" t="str">
        <f>_xlfn.IFNA(VLOOKUP(C3202,'Számlafizető(k) adatai'!$C$4:$D$203,2,0),"")</f>
        <v/>
      </c>
      <c r="E3202" s="55" t="str">
        <f>_xlfn.IFNA(VLOOKUP(C3202,'Számlafizető(k) adatai'!$C$4:$M$203,11,0),"")</f>
        <v/>
      </c>
      <c r="F3202" s="178"/>
      <c r="G3202" s="178"/>
      <c r="H3202" s="178"/>
      <c r="I3202" s="55" t="str">
        <f>IF(F3202="","",VLOOKUP(LEFT(F3202,5),'Technikai cellák'!B:C,2,0))</f>
        <v/>
      </c>
      <c r="J3202" s="55" t="str">
        <f>IF(F3202="","",VLOOKUP(I3202,'Technikai cellák'!$C$1:$D$12,2,0))</f>
        <v/>
      </c>
      <c r="K3202" s="179"/>
      <c r="L3202" s="67" t="str">
        <f t="shared" si="968"/>
        <v/>
      </c>
      <c r="M3202" s="68">
        <f t="shared" si="969"/>
        <v>0</v>
      </c>
      <c r="N3202" s="66">
        <f t="shared" si="970"/>
        <v>0</v>
      </c>
      <c r="O3202" s="152"/>
      <c r="P3202" s="172">
        <f t="shared" si="967"/>
        <v>0</v>
      </c>
      <c r="Q3202" s="69">
        <f t="shared" si="971"/>
        <v>0</v>
      </c>
      <c r="R3202" s="62">
        <f t="shared" si="972"/>
        <v>0</v>
      </c>
      <c r="S3202" s="153"/>
      <c r="T3202" s="118" t="str">
        <f t="shared" si="973"/>
        <v/>
      </c>
      <c r="U3202" s="154"/>
      <c r="V3202" s="154"/>
      <c r="W3202" s="154"/>
      <c r="X3202" s="154"/>
      <c r="Y3202" s="154"/>
      <c r="Z3202" s="154"/>
      <c r="AA3202" s="154"/>
      <c r="AB3202" s="154"/>
      <c r="AC3202" s="154"/>
      <c r="AD3202" s="154"/>
      <c r="AE3202" s="154"/>
      <c r="AF3202" s="154"/>
      <c r="AG3202" s="63">
        <f t="shared" si="974"/>
        <v>0</v>
      </c>
      <c r="AH3202" s="56">
        <f t="shared" si="975"/>
        <v>0</v>
      </c>
      <c r="AI3202" s="56">
        <f t="shared" si="976"/>
        <v>0</v>
      </c>
      <c r="AJ3202" s="56">
        <f t="shared" si="977"/>
        <v>0</v>
      </c>
      <c r="AK3202" s="56">
        <f t="shared" si="978"/>
        <v>0</v>
      </c>
      <c r="AL3202" s="56">
        <f t="shared" si="979"/>
        <v>0</v>
      </c>
      <c r="AM3202" s="56">
        <f t="shared" si="980"/>
        <v>0</v>
      </c>
      <c r="AN3202" s="56">
        <f t="shared" si="981"/>
        <v>0</v>
      </c>
      <c r="AO3202" s="56">
        <f t="shared" si="982"/>
        <v>0</v>
      </c>
      <c r="AP3202" s="56">
        <f t="shared" si="983"/>
        <v>0</v>
      </c>
      <c r="AQ3202" s="56">
        <f t="shared" si="984"/>
        <v>0</v>
      </c>
      <c r="AR3202" s="86">
        <f t="shared" si="985"/>
        <v>0</v>
      </c>
    </row>
    <row r="3203" spans="1:44" x14ac:dyDescent="0.25">
      <c r="A3203" s="178"/>
      <c r="B3203" s="55" t="str">
        <f>_xlfn.IFNA(VLOOKUP(A3203,'Ajánlatkérő(k) adatai'!$B$4:$C$205,2,0),"")</f>
        <v/>
      </c>
      <c r="C3203" s="178"/>
      <c r="D3203" s="55" t="str">
        <f>_xlfn.IFNA(VLOOKUP(C3203,'Számlafizető(k) adatai'!$C$4:$D$203,2,0),"")</f>
        <v/>
      </c>
      <c r="E3203" s="55" t="str">
        <f>_xlfn.IFNA(VLOOKUP(C3203,'Számlafizető(k) adatai'!$C$4:$M$203,11,0),"")</f>
        <v/>
      </c>
      <c r="F3203" s="178"/>
      <c r="G3203" s="178"/>
      <c r="H3203" s="178"/>
      <c r="I3203" s="55" t="str">
        <f>IF(F3203="","",VLOOKUP(LEFT(F3203,5),'Technikai cellák'!B:C,2,0))</f>
        <v/>
      </c>
      <c r="J3203" s="55" t="str">
        <f>IF(F3203="","",VLOOKUP(I3203,'Technikai cellák'!$C$1:$D$12,2,0))</f>
        <v/>
      </c>
      <c r="K3203" s="179"/>
      <c r="L3203" s="67" t="str">
        <f t="shared" si="968"/>
        <v/>
      </c>
      <c r="M3203" s="68">
        <f t="shared" si="969"/>
        <v>0</v>
      </c>
      <c r="N3203" s="66">
        <f t="shared" si="970"/>
        <v>0</v>
      </c>
      <c r="O3203" s="152"/>
      <c r="P3203" s="172">
        <f t="shared" si="967"/>
        <v>0</v>
      </c>
      <c r="Q3203" s="69">
        <f t="shared" si="971"/>
        <v>0</v>
      </c>
      <c r="R3203" s="62">
        <f t="shared" si="972"/>
        <v>0</v>
      </c>
      <c r="S3203" s="153"/>
      <c r="T3203" s="118" t="str">
        <f t="shared" si="973"/>
        <v/>
      </c>
      <c r="U3203" s="154"/>
      <c r="V3203" s="154"/>
      <c r="W3203" s="154"/>
      <c r="X3203" s="154"/>
      <c r="Y3203" s="154"/>
      <c r="Z3203" s="154"/>
      <c r="AA3203" s="154"/>
      <c r="AB3203" s="154"/>
      <c r="AC3203" s="154"/>
      <c r="AD3203" s="154"/>
      <c r="AE3203" s="154"/>
      <c r="AF3203" s="154"/>
      <c r="AG3203" s="63">
        <f t="shared" si="974"/>
        <v>0</v>
      </c>
      <c r="AH3203" s="56">
        <f t="shared" si="975"/>
        <v>0</v>
      </c>
      <c r="AI3203" s="56">
        <f t="shared" si="976"/>
        <v>0</v>
      </c>
      <c r="AJ3203" s="56">
        <f t="shared" si="977"/>
        <v>0</v>
      </c>
      <c r="AK3203" s="56">
        <f t="shared" si="978"/>
        <v>0</v>
      </c>
      <c r="AL3203" s="56">
        <f t="shared" si="979"/>
        <v>0</v>
      </c>
      <c r="AM3203" s="56">
        <f t="shared" si="980"/>
        <v>0</v>
      </c>
      <c r="AN3203" s="56">
        <f t="shared" si="981"/>
        <v>0</v>
      </c>
      <c r="AO3203" s="56">
        <f t="shared" si="982"/>
        <v>0</v>
      </c>
      <c r="AP3203" s="56">
        <f t="shared" si="983"/>
        <v>0</v>
      </c>
      <c r="AQ3203" s="56">
        <f t="shared" si="984"/>
        <v>0</v>
      </c>
      <c r="AR3203" s="86">
        <f t="shared" si="985"/>
        <v>0</v>
      </c>
    </row>
    <row r="3204" spans="1:44" x14ac:dyDescent="0.25">
      <c r="A3204" s="178"/>
      <c r="B3204" s="55" t="str">
        <f>_xlfn.IFNA(VLOOKUP(A3204,'Ajánlatkérő(k) adatai'!$B$4:$C$205,2,0),"")</f>
        <v/>
      </c>
      <c r="C3204" s="178"/>
      <c r="D3204" s="55" t="str">
        <f>_xlfn.IFNA(VLOOKUP(C3204,'Számlafizető(k) adatai'!$C$4:$D$203,2,0),"")</f>
        <v/>
      </c>
      <c r="E3204" s="55" t="str">
        <f>_xlfn.IFNA(VLOOKUP(C3204,'Számlafizető(k) adatai'!$C$4:$M$203,11,0),"")</f>
        <v/>
      </c>
      <c r="F3204" s="178"/>
      <c r="G3204" s="178"/>
      <c r="H3204" s="178"/>
      <c r="I3204" s="55" t="str">
        <f>IF(F3204="","",VLOOKUP(LEFT(F3204,5),'Technikai cellák'!B:C,2,0))</f>
        <v/>
      </c>
      <c r="J3204" s="55" t="str">
        <f>IF(F3204="","",VLOOKUP(I3204,'Technikai cellák'!$C$1:$D$12,2,0))</f>
        <v/>
      </c>
      <c r="K3204" s="179"/>
      <c r="L3204" s="67" t="str">
        <f t="shared" si="968"/>
        <v/>
      </c>
      <c r="M3204" s="68">
        <f t="shared" si="969"/>
        <v>0</v>
      </c>
      <c r="N3204" s="66">
        <f t="shared" si="970"/>
        <v>0</v>
      </c>
      <c r="O3204" s="152"/>
      <c r="P3204" s="172">
        <f t="shared" si="967"/>
        <v>0</v>
      </c>
      <c r="Q3204" s="69">
        <f t="shared" si="971"/>
        <v>0</v>
      </c>
      <c r="R3204" s="62">
        <f t="shared" si="972"/>
        <v>0</v>
      </c>
      <c r="S3204" s="153"/>
      <c r="T3204" s="118" t="str">
        <f t="shared" si="973"/>
        <v/>
      </c>
      <c r="U3204" s="154"/>
      <c r="V3204" s="154"/>
      <c r="W3204" s="154"/>
      <c r="X3204" s="154"/>
      <c r="Y3204" s="154"/>
      <c r="Z3204" s="154"/>
      <c r="AA3204" s="154"/>
      <c r="AB3204" s="154"/>
      <c r="AC3204" s="154"/>
      <c r="AD3204" s="154"/>
      <c r="AE3204" s="154"/>
      <c r="AF3204" s="154"/>
      <c r="AG3204" s="63">
        <f t="shared" si="974"/>
        <v>0</v>
      </c>
      <c r="AH3204" s="56">
        <f t="shared" si="975"/>
        <v>0</v>
      </c>
      <c r="AI3204" s="56">
        <f t="shared" si="976"/>
        <v>0</v>
      </c>
      <c r="AJ3204" s="56">
        <f t="shared" si="977"/>
        <v>0</v>
      </c>
      <c r="AK3204" s="56">
        <f t="shared" si="978"/>
        <v>0</v>
      </c>
      <c r="AL3204" s="56">
        <f t="shared" si="979"/>
        <v>0</v>
      </c>
      <c r="AM3204" s="56">
        <f t="shared" si="980"/>
        <v>0</v>
      </c>
      <c r="AN3204" s="56">
        <f t="shared" si="981"/>
        <v>0</v>
      </c>
      <c r="AO3204" s="56">
        <f t="shared" si="982"/>
        <v>0</v>
      </c>
      <c r="AP3204" s="56">
        <f t="shared" si="983"/>
        <v>0</v>
      </c>
      <c r="AQ3204" s="56">
        <f t="shared" si="984"/>
        <v>0</v>
      </c>
      <c r="AR3204" s="86">
        <f t="shared" si="985"/>
        <v>0</v>
      </c>
    </row>
    <row r="3205" spans="1:44" x14ac:dyDescent="0.25">
      <c r="A3205" s="178"/>
      <c r="B3205" s="55" t="str">
        <f>_xlfn.IFNA(VLOOKUP(A3205,'Ajánlatkérő(k) adatai'!$B$4:$C$205,2,0),"")</f>
        <v/>
      </c>
      <c r="C3205" s="178"/>
      <c r="D3205" s="55" t="str">
        <f>_xlfn.IFNA(VLOOKUP(C3205,'Számlafizető(k) adatai'!$C$4:$D$203,2,0),"")</f>
        <v/>
      </c>
      <c r="E3205" s="55" t="str">
        <f>_xlfn.IFNA(VLOOKUP(C3205,'Számlafizető(k) adatai'!$C$4:$M$203,11,0),"")</f>
        <v/>
      </c>
      <c r="F3205" s="178"/>
      <c r="G3205" s="178"/>
      <c r="H3205" s="178"/>
      <c r="I3205" s="55" t="str">
        <f>IF(F3205="","",VLOOKUP(LEFT(F3205,5),'Technikai cellák'!B:C,2,0))</f>
        <v/>
      </c>
      <c r="J3205" s="55" t="str">
        <f>IF(F3205="","",VLOOKUP(I3205,'Technikai cellák'!$C$1:$D$12,2,0))</f>
        <v/>
      </c>
      <c r="K3205" s="179"/>
      <c r="L3205" s="67" t="str">
        <f t="shared" si="968"/>
        <v/>
      </c>
      <c r="M3205" s="68">
        <f t="shared" si="969"/>
        <v>0</v>
      </c>
      <c r="N3205" s="66">
        <f t="shared" si="970"/>
        <v>0</v>
      </c>
      <c r="O3205" s="152"/>
      <c r="P3205" s="172">
        <f t="shared" si="967"/>
        <v>0</v>
      </c>
      <c r="Q3205" s="69">
        <f t="shared" si="971"/>
        <v>0</v>
      </c>
      <c r="R3205" s="62">
        <f t="shared" si="972"/>
        <v>0</v>
      </c>
      <c r="S3205" s="153"/>
      <c r="T3205" s="118" t="str">
        <f t="shared" si="973"/>
        <v/>
      </c>
      <c r="U3205" s="154"/>
      <c r="V3205" s="154"/>
      <c r="W3205" s="154"/>
      <c r="X3205" s="154"/>
      <c r="Y3205" s="154"/>
      <c r="Z3205" s="154"/>
      <c r="AA3205" s="154"/>
      <c r="AB3205" s="154"/>
      <c r="AC3205" s="154"/>
      <c r="AD3205" s="154"/>
      <c r="AE3205" s="154"/>
      <c r="AF3205" s="154"/>
      <c r="AG3205" s="63">
        <f t="shared" si="974"/>
        <v>0</v>
      </c>
      <c r="AH3205" s="56">
        <f t="shared" si="975"/>
        <v>0</v>
      </c>
      <c r="AI3205" s="56">
        <f t="shared" si="976"/>
        <v>0</v>
      </c>
      <c r="AJ3205" s="56">
        <f t="shared" si="977"/>
        <v>0</v>
      </c>
      <c r="AK3205" s="56">
        <f t="shared" si="978"/>
        <v>0</v>
      </c>
      <c r="AL3205" s="56">
        <f t="shared" si="979"/>
        <v>0</v>
      </c>
      <c r="AM3205" s="56">
        <f t="shared" si="980"/>
        <v>0</v>
      </c>
      <c r="AN3205" s="56">
        <f t="shared" si="981"/>
        <v>0</v>
      </c>
      <c r="AO3205" s="56">
        <f t="shared" si="982"/>
        <v>0</v>
      </c>
      <c r="AP3205" s="56">
        <f t="shared" si="983"/>
        <v>0</v>
      </c>
      <c r="AQ3205" s="56">
        <f t="shared" si="984"/>
        <v>0</v>
      </c>
      <c r="AR3205" s="86">
        <f t="shared" si="985"/>
        <v>0</v>
      </c>
    </row>
    <row r="3206" spans="1:44" x14ac:dyDescent="0.25">
      <c r="A3206" s="178"/>
      <c r="B3206" s="55" t="str">
        <f>_xlfn.IFNA(VLOOKUP(A3206,'Ajánlatkérő(k) adatai'!$B$4:$C$205,2,0),"")</f>
        <v/>
      </c>
      <c r="C3206" s="178"/>
      <c r="D3206" s="55" t="str">
        <f>_xlfn.IFNA(VLOOKUP(C3206,'Számlafizető(k) adatai'!$C$4:$D$203,2,0),"")</f>
        <v/>
      </c>
      <c r="E3206" s="55" t="str">
        <f>_xlfn.IFNA(VLOOKUP(C3206,'Számlafizető(k) adatai'!$C$4:$M$203,11,0),"")</f>
        <v/>
      </c>
      <c r="F3206" s="178"/>
      <c r="G3206" s="178"/>
      <c r="H3206" s="178"/>
      <c r="I3206" s="55" t="str">
        <f>IF(F3206="","",VLOOKUP(LEFT(F3206,5),'Technikai cellák'!B:C,2,0))</f>
        <v/>
      </c>
      <c r="J3206" s="55" t="str">
        <f>IF(F3206="","",VLOOKUP(I3206,'Technikai cellák'!$C$1:$D$12,2,0))</f>
        <v/>
      </c>
      <c r="K3206" s="179"/>
      <c r="L3206" s="67" t="str">
        <f t="shared" si="968"/>
        <v/>
      </c>
      <c r="M3206" s="68">
        <f t="shared" si="969"/>
        <v>0</v>
      </c>
      <c r="N3206" s="66">
        <f t="shared" si="970"/>
        <v>0</v>
      </c>
      <c r="O3206" s="152"/>
      <c r="P3206" s="172">
        <f t="shared" si="967"/>
        <v>0</v>
      </c>
      <c r="Q3206" s="69">
        <f t="shared" si="971"/>
        <v>0</v>
      </c>
      <c r="R3206" s="62">
        <f t="shared" si="972"/>
        <v>0</v>
      </c>
      <c r="S3206" s="153"/>
      <c r="T3206" s="118" t="str">
        <f t="shared" si="973"/>
        <v/>
      </c>
      <c r="U3206" s="154"/>
      <c r="V3206" s="154"/>
      <c r="W3206" s="154"/>
      <c r="X3206" s="154"/>
      <c r="Y3206" s="154"/>
      <c r="Z3206" s="154"/>
      <c r="AA3206" s="154"/>
      <c r="AB3206" s="154"/>
      <c r="AC3206" s="154"/>
      <c r="AD3206" s="154"/>
      <c r="AE3206" s="154"/>
      <c r="AF3206" s="154"/>
      <c r="AG3206" s="63">
        <f t="shared" si="974"/>
        <v>0</v>
      </c>
      <c r="AH3206" s="56">
        <f t="shared" si="975"/>
        <v>0</v>
      </c>
      <c r="AI3206" s="56">
        <f t="shared" si="976"/>
        <v>0</v>
      </c>
      <c r="AJ3206" s="56">
        <f t="shared" si="977"/>
        <v>0</v>
      </c>
      <c r="AK3206" s="56">
        <f t="shared" si="978"/>
        <v>0</v>
      </c>
      <c r="AL3206" s="56">
        <f t="shared" si="979"/>
        <v>0</v>
      </c>
      <c r="AM3206" s="56">
        <f t="shared" si="980"/>
        <v>0</v>
      </c>
      <c r="AN3206" s="56">
        <f t="shared" si="981"/>
        <v>0</v>
      </c>
      <c r="AO3206" s="56">
        <f t="shared" si="982"/>
        <v>0</v>
      </c>
      <c r="AP3206" s="56">
        <f t="shared" si="983"/>
        <v>0</v>
      </c>
      <c r="AQ3206" s="56">
        <f t="shared" si="984"/>
        <v>0</v>
      </c>
      <c r="AR3206" s="86">
        <f t="shared" si="985"/>
        <v>0</v>
      </c>
    </row>
    <row r="3207" spans="1:44" x14ac:dyDescent="0.25">
      <c r="A3207" s="178"/>
      <c r="B3207" s="55" t="str">
        <f>_xlfn.IFNA(VLOOKUP(A3207,'Ajánlatkérő(k) adatai'!$B$4:$C$205,2,0),"")</f>
        <v/>
      </c>
      <c r="C3207" s="178"/>
      <c r="D3207" s="55" t="str">
        <f>_xlfn.IFNA(VLOOKUP(C3207,'Számlafizető(k) adatai'!$C$4:$D$203,2,0),"")</f>
        <v/>
      </c>
      <c r="E3207" s="55" t="str">
        <f>_xlfn.IFNA(VLOOKUP(C3207,'Számlafizető(k) adatai'!$C$4:$M$203,11,0),"")</f>
        <v/>
      </c>
      <c r="F3207" s="178"/>
      <c r="G3207" s="178"/>
      <c r="H3207" s="178"/>
      <c r="I3207" s="55" t="str">
        <f>IF(F3207="","",VLOOKUP(LEFT(F3207,5),'Technikai cellák'!B:C,2,0))</f>
        <v/>
      </c>
      <c r="J3207" s="55" t="str">
        <f>IF(F3207="","",VLOOKUP(I3207,'Technikai cellák'!$C$1:$D$12,2,0))</f>
        <v/>
      </c>
      <c r="K3207" s="179"/>
      <c r="L3207" s="67" t="str">
        <f t="shared" si="968"/>
        <v/>
      </c>
      <c r="M3207" s="68">
        <f t="shared" si="969"/>
        <v>0</v>
      </c>
      <c r="N3207" s="66">
        <f t="shared" si="970"/>
        <v>0</v>
      </c>
      <c r="O3207" s="152"/>
      <c r="P3207" s="172">
        <f t="shared" si="967"/>
        <v>0</v>
      </c>
      <c r="Q3207" s="69">
        <f t="shared" si="971"/>
        <v>0</v>
      </c>
      <c r="R3207" s="62">
        <f t="shared" si="972"/>
        <v>0</v>
      </c>
      <c r="S3207" s="153"/>
      <c r="T3207" s="118" t="str">
        <f t="shared" si="973"/>
        <v/>
      </c>
      <c r="U3207" s="154"/>
      <c r="V3207" s="154"/>
      <c r="W3207" s="154"/>
      <c r="X3207" s="154"/>
      <c r="Y3207" s="154"/>
      <c r="Z3207" s="154"/>
      <c r="AA3207" s="154"/>
      <c r="AB3207" s="154"/>
      <c r="AC3207" s="154"/>
      <c r="AD3207" s="154"/>
      <c r="AE3207" s="154"/>
      <c r="AF3207" s="154"/>
      <c r="AG3207" s="63">
        <f t="shared" si="974"/>
        <v>0</v>
      </c>
      <c r="AH3207" s="56">
        <f t="shared" si="975"/>
        <v>0</v>
      </c>
      <c r="AI3207" s="56">
        <f t="shared" si="976"/>
        <v>0</v>
      </c>
      <c r="AJ3207" s="56">
        <f t="shared" si="977"/>
        <v>0</v>
      </c>
      <c r="AK3207" s="56">
        <f t="shared" si="978"/>
        <v>0</v>
      </c>
      <c r="AL3207" s="56">
        <f t="shared" si="979"/>
        <v>0</v>
      </c>
      <c r="AM3207" s="56">
        <f t="shared" si="980"/>
        <v>0</v>
      </c>
      <c r="AN3207" s="56">
        <f t="shared" si="981"/>
        <v>0</v>
      </c>
      <c r="AO3207" s="56">
        <f t="shared" si="982"/>
        <v>0</v>
      </c>
      <c r="AP3207" s="56">
        <f t="shared" si="983"/>
        <v>0</v>
      </c>
      <c r="AQ3207" s="56">
        <f t="shared" si="984"/>
        <v>0</v>
      </c>
      <c r="AR3207" s="86">
        <f t="shared" si="985"/>
        <v>0</v>
      </c>
    </row>
    <row r="3208" spans="1:44" x14ac:dyDescent="0.25">
      <c r="A3208" s="178"/>
      <c r="B3208" s="55" t="str">
        <f>_xlfn.IFNA(VLOOKUP(A3208,'Ajánlatkérő(k) adatai'!$B$4:$C$205,2,0),"")</f>
        <v/>
      </c>
      <c r="C3208" s="178"/>
      <c r="D3208" s="55" t="str">
        <f>_xlfn.IFNA(VLOOKUP(C3208,'Számlafizető(k) adatai'!$C$4:$D$203,2,0),"")</f>
        <v/>
      </c>
      <c r="E3208" s="55" t="str">
        <f>_xlfn.IFNA(VLOOKUP(C3208,'Számlafizető(k) adatai'!$C$4:$M$203,11,0),"")</f>
        <v/>
      </c>
      <c r="F3208" s="178"/>
      <c r="G3208" s="178"/>
      <c r="H3208" s="178"/>
      <c r="I3208" s="55" t="str">
        <f>IF(F3208="","",VLOOKUP(LEFT(F3208,5),'Technikai cellák'!B:C,2,0))</f>
        <v/>
      </c>
      <c r="J3208" s="55" t="str">
        <f>IF(F3208="","",VLOOKUP(I3208,'Technikai cellák'!$C$1:$D$12,2,0))</f>
        <v/>
      </c>
      <c r="K3208" s="179"/>
      <c r="L3208" s="67" t="str">
        <f t="shared" si="968"/>
        <v/>
      </c>
      <c r="M3208" s="68">
        <f t="shared" si="969"/>
        <v>0</v>
      </c>
      <c r="N3208" s="66">
        <f t="shared" si="970"/>
        <v>0</v>
      </c>
      <c r="O3208" s="152"/>
      <c r="P3208" s="172">
        <f t="shared" si="967"/>
        <v>0</v>
      </c>
      <c r="Q3208" s="69">
        <f t="shared" si="971"/>
        <v>0</v>
      </c>
      <c r="R3208" s="62">
        <f t="shared" si="972"/>
        <v>0</v>
      </c>
      <c r="S3208" s="153"/>
      <c r="T3208" s="118" t="str">
        <f t="shared" si="973"/>
        <v/>
      </c>
      <c r="U3208" s="154"/>
      <c r="V3208" s="154"/>
      <c r="W3208" s="154"/>
      <c r="X3208" s="154"/>
      <c r="Y3208" s="154"/>
      <c r="Z3208" s="154"/>
      <c r="AA3208" s="154"/>
      <c r="AB3208" s="154"/>
      <c r="AC3208" s="154"/>
      <c r="AD3208" s="154"/>
      <c r="AE3208" s="154"/>
      <c r="AF3208" s="154"/>
      <c r="AG3208" s="63">
        <f t="shared" si="974"/>
        <v>0</v>
      </c>
      <c r="AH3208" s="56">
        <f t="shared" si="975"/>
        <v>0</v>
      </c>
      <c r="AI3208" s="56">
        <f t="shared" si="976"/>
        <v>0</v>
      </c>
      <c r="AJ3208" s="56">
        <f t="shared" si="977"/>
        <v>0</v>
      </c>
      <c r="AK3208" s="56">
        <f t="shared" si="978"/>
        <v>0</v>
      </c>
      <c r="AL3208" s="56">
        <f t="shared" si="979"/>
        <v>0</v>
      </c>
      <c r="AM3208" s="56">
        <f t="shared" si="980"/>
        <v>0</v>
      </c>
      <c r="AN3208" s="56">
        <f t="shared" si="981"/>
        <v>0</v>
      </c>
      <c r="AO3208" s="56">
        <f t="shared" si="982"/>
        <v>0</v>
      </c>
      <c r="AP3208" s="56">
        <f t="shared" si="983"/>
        <v>0</v>
      </c>
      <c r="AQ3208" s="56">
        <f t="shared" si="984"/>
        <v>0</v>
      </c>
      <c r="AR3208" s="86">
        <f t="shared" si="985"/>
        <v>0</v>
      </c>
    </row>
    <row r="3209" spans="1:44" x14ac:dyDescent="0.25">
      <c r="A3209" s="178"/>
      <c r="B3209" s="55" t="str">
        <f>_xlfn.IFNA(VLOOKUP(A3209,'Ajánlatkérő(k) adatai'!$B$4:$C$205,2,0),"")</f>
        <v/>
      </c>
      <c r="C3209" s="178"/>
      <c r="D3209" s="55" t="str">
        <f>_xlfn.IFNA(VLOOKUP(C3209,'Számlafizető(k) adatai'!$C$4:$D$203,2,0),"")</f>
        <v/>
      </c>
      <c r="E3209" s="55" t="str">
        <f>_xlfn.IFNA(VLOOKUP(C3209,'Számlafizető(k) adatai'!$C$4:$M$203,11,0),"")</f>
        <v/>
      </c>
      <c r="F3209" s="178"/>
      <c r="G3209" s="178"/>
      <c r="H3209" s="178"/>
      <c r="I3209" s="55" t="str">
        <f>IF(F3209="","",VLOOKUP(LEFT(F3209,5),'Technikai cellák'!B:C,2,0))</f>
        <v/>
      </c>
      <c r="J3209" s="55" t="str">
        <f>IF(F3209="","",VLOOKUP(I3209,'Technikai cellák'!$C$1:$D$12,2,0))</f>
        <v/>
      </c>
      <c r="K3209" s="179"/>
      <c r="L3209" s="67" t="str">
        <f t="shared" si="968"/>
        <v/>
      </c>
      <c r="M3209" s="68">
        <f t="shared" si="969"/>
        <v>0</v>
      </c>
      <c r="N3209" s="66">
        <f t="shared" si="970"/>
        <v>0</v>
      </c>
      <c r="O3209" s="152"/>
      <c r="P3209" s="172">
        <f t="shared" si="967"/>
        <v>0</v>
      </c>
      <c r="Q3209" s="69">
        <f t="shared" si="971"/>
        <v>0</v>
      </c>
      <c r="R3209" s="62">
        <f t="shared" si="972"/>
        <v>0</v>
      </c>
      <c r="S3209" s="153"/>
      <c r="T3209" s="118" t="str">
        <f t="shared" si="973"/>
        <v/>
      </c>
      <c r="U3209" s="154"/>
      <c r="V3209" s="154"/>
      <c r="W3209" s="154"/>
      <c r="X3209" s="154"/>
      <c r="Y3209" s="154"/>
      <c r="Z3209" s="154"/>
      <c r="AA3209" s="154"/>
      <c r="AB3209" s="154"/>
      <c r="AC3209" s="154"/>
      <c r="AD3209" s="154"/>
      <c r="AE3209" s="154"/>
      <c r="AF3209" s="154"/>
      <c r="AG3209" s="63">
        <f t="shared" si="974"/>
        <v>0</v>
      </c>
      <c r="AH3209" s="56">
        <f t="shared" si="975"/>
        <v>0</v>
      </c>
      <c r="AI3209" s="56">
        <f t="shared" si="976"/>
        <v>0</v>
      </c>
      <c r="AJ3209" s="56">
        <f t="shared" si="977"/>
        <v>0</v>
      </c>
      <c r="AK3209" s="56">
        <f t="shared" si="978"/>
        <v>0</v>
      </c>
      <c r="AL3209" s="56">
        <f t="shared" si="979"/>
        <v>0</v>
      </c>
      <c r="AM3209" s="56">
        <f t="shared" si="980"/>
        <v>0</v>
      </c>
      <c r="AN3209" s="56">
        <f t="shared" si="981"/>
        <v>0</v>
      </c>
      <c r="AO3209" s="56">
        <f t="shared" si="982"/>
        <v>0</v>
      </c>
      <c r="AP3209" s="56">
        <f t="shared" si="983"/>
        <v>0</v>
      </c>
      <c r="AQ3209" s="56">
        <f t="shared" si="984"/>
        <v>0</v>
      </c>
      <c r="AR3209" s="86">
        <f t="shared" si="985"/>
        <v>0</v>
      </c>
    </row>
    <row r="3210" spans="1:44" x14ac:dyDescent="0.25">
      <c r="A3210" s="178"/>
      <c r="B3210" s="55" t="str">
        <f>_xlfn.IFNA(VLOOKUP(A3210,'Ajánlatkérő(k) adatai'!$B$4:$C$205,2,0),"")</f>
        <v/>
      </c>
      <c r="C3210" s="178"/>
      <c r="D3210" s="55" t="str">
        <f>_xlfn.IFNA(VLOOKUP(C3210,'Számlafizető(k) adatai'!$C$4:$D$203,2,0),"")</f>
        <v/>
      </c>
      <c r="E3210" s="55" t="str">
        <f>_xlfn.IFNA(VLOOKUP(C3210,'Számlafizető(k) adatai'!$C$4:$M$203,11,0),"")</f>
        <v/>
      </c>
      <c r="F3210" s="178"/>
      <c r="G3210" s="178"/>
      <c r="H3210" s="178"/>
      <c r="I3210" s="55" t="str">
        <f>IF(F3210="","",VLOOKUP(LEFT(F3210,5),'Technikai cellák'!B:C,2,0))</f>
        <v/>
      </c>
      <c r="J3210" s="55" t="str">
        <f>IF(F3210="","",VLOOKUP(I3210,'Technikai cellák'!$C$1:$D$12,2,0))</f>
        <v/>
      </c>
      <c r="K3210" s="179"/>
      <c r="L3210" s="67" t="str">
        <f t="shared" si="968"/>
        <v/>
      </c>
      <c r="M3210" s="68">
        <f t="shared" si="969"/>
        <v>0</v>
      </c>
      <c r="N3210" s="66">
        <f t="shared" si="970"/>
        <v>0</v>
      </c>
      <c r="O3210" s="152"/>
      <c r="P3210" s="172">
        <f t="shared" si="967"/>
        <v>0</v>
      </c>
      <c r="Q3210" s="69">
        <f t="shared" si="971"/>
        <v>0</v>
      </c>
      <c r="R3210" s="62">
        <f t="shared" si="972"/>
        <v>0</v>
      </c>
      <c r="S3210" s="153"/>
      <c r="T3210" s="118" t="str">
        <f t="shared" si="973"/>
        <v/>
      </c>
      <c r="U3210" s="154"/>
      <c r="V3210" s="154"/>
      <c r="W3210" s="154"/>
      <c r="X3210" s="154"/>
      <c r="Y3210" s="154"/>
      <c r="Z3210" s="154"/>
      <c r="AA3210" s="154"/>
      <c r="AB3210" s="154"/>
      <c r="AC3210" s="154"/>
      <c r="AD3210" s="154"/>
      <c r="AE3210" s="154"/>
      <c r="AF3210" s="154"/>
      <c r="AG3210" s="63">
        <f t="shared" si="974"/>
        <v>0</v>
      </c>
      <c r="AH3210" s="56">
        <f t="shared" si="975"/>
        <v>0</v>
      </c>
      <c r="AI3210" s="56">
        <f t="shared" si="976"/>
        <v>0</v>
      </c>
      <c r="AJ3210" s="56">
        <f t="shared" si="977"/>
        <v>0</v>
      </c>
      <c r="AK3210" s="56">
        <f t="shared" si="978"/>
        <v>0</v>
      </c>
      <c r="AL3210" s="56">
        <f t="shared" si="979"/>
        <v>0</v>
      </c>
      <c r="AM3210" s="56">
        <f t="shared" si="980"/>
        <v>0</v>
      </c>
      <c r="AN3210" s="56">
        <f t="shared" si="981"/>
        <v>0</v>
      </c>
      <c r="AO3210" s="56">
        <f t="shared" si="982"/>
        <v>0</v>
      </c>
      <c r="AP3210" s="56">
        <f t="shared" si="983"/>
        <v>0</v>
      </c>
      <c r="AQ3210" s="56">
        <f t="shared" si="984"/>
        <v>0</v>
      </c>
      <c r="AR3210" s="86">
        <f t="shared" si="985"/>
        <v>0</v>
      </c>
    </row>
    <row r="3211" spans="1:44" x14ac:dyDescent="0.25">
      <c r="A3211" s="178"/>
      <c r="B3211" s="55" t="str">
        <f>_xlfn.IFNA(VLOOKUP(A3211,'Ajánlatkérő(k) adatai'!$B$4:$C$205,2,0),"")</f>
        <v/>
      </c>
      <c r="C3211" s="178"/>
      <c r="D3211" s="55" t="str">
        <f>_xlfn.IFNA(VLOOKUP(C3211,'Számlafizető(k) adatai'!$C$4:$D$203,2,0),"")</f>
        <v/>
      </c>
      <c r="E3211" s="55" t="str">
        <f>_xlfn.IFNA(VLOOKUP(C3211,'Számlafizető(k) adatai'!$C$4:$M$203,11,0),"")</f>
        <v/>
      </c>
      <c r="F3211" s="178"/>
      <c r="G3211" s="178"/>
      <c r="H3211" s="178"/>
      <c r="I3211" s="55" t="str">
        <f>IF(F3211="","",VLOOKUP(LEFT(F3211,5),'Technikai cellák'!B:C,2,0))</f>
        <v/>
      </c>
      <c r="J3211" s="55" t="str">
        <f>IF(F3211="","",VLOOKUP(I3211,'Technikai cellák'!$C$1:$D$12,2,0))</f>
        <v/>
      </c>
      <c r="K3211" s="179"/>
      <c r="L3211" s="67" t="str">
        <f t="shared" si="968"/>
        <v/>
      </c>
      <c r="M3211" s="68">
        <f t="shared" si="969"/>
        <v>0</v>
      </c>
      <c r="N3211" s="66">
        <f t="shared" si="970"/>
        <v>0</v>
      </c>
      <c r="O3211" s="152"/>
      <c r="P3211" s="172">
        <f t="shared" si="967"/>
        <v>0</v>
      </c>
      <c r="Q3211" s="69">
        <f t="shared" si="971"/>
        <v>0</v>
      </c>
      <c r="R3211" s="62">
        <f t="shared" si="972"/>
        <v>0</v>
      </c>
      <c r="S3211" s="153"/>
      <c r="T3211" s="118" t="str">
        <f t="shared" si="973"/>
        <v/>
      </c>
      <c r="U3211" s="154"/>
      <c r="V3211" s="154"/>
      <c r="W3211" s="154"/>
      <c r="X3211" s="154"/>
      <c r="Y3211" s="154"/>
      <c r="Z3211" s="154"/>
      <c r="AA3211" s="154"/>
      <c r="AB3211" s="154"/>
      <c r="AC3211" s="154"/>
      <c r="AD3211" s="154"/>
      <c r="AE3211" s="154"/>
      <c r="AF3211" s="154"/>
      <c r="AG3211" s="63">
        <f t="shared" si="974"/>
        <v>0</v>
      </c>
      <c r="AH3211" s="56">
        <f t="shared" si="975"/>
        <v>0</v>
      </c>
      <c r="AI3211" s="56">
        <f t="shared" si="976"/>
        <v>0</v>
      </c>
      <c r="AJ3211" s="56">
        <f t="shared" si="977"/>
        <v>0</v>
      </c>
      <c r="AK3211" s="56">
        <f t="shared" si="978"/>
        <v>0</v>
      </c>
      <c r="AL3211" s="56">
        <f t="shared" si="979"/>
        <v>0</v>
      </c>
      <c r="AM3211" s="56">
        <f t="shared" si="980"/>
        <v>0</v>
      </c>
      <c r="AN3211" s="56">
        <f t="shared" si="981"/>
        <v>0</v>
      </c>
      <c r="AO3211" s="56">
        <f t="shared" si="982"/>
        <v>0</v>
      </c>
      <c r="AP3211" s="56">
        <f t="shared" si="983"/>
        <v>0</v>
      </c>
      <c r="AQ3211" s="56">
        <f t="shared" si="984"/>
        <v>0</v>
      </c>
      <c r="AR3211" s="86">
        <f t="shared" si="985"/>
        <v>0</v>
      </c>
    </row>
    <row r="3212" spans="1:44" x14ac:dyDescent="0.25">
      <c r="A3212" s="178"/>
      <c r="B3212" s="55" t="str">
        <f>_xlfn.IFNA(VLOOKUP(A3212,'Ajánlatkérő(k) adatai'!$B$4:$C$205,2,0),"")</f>
        <v/>
      </c>
      <c r="C3212" s="178"/>
      <c r="D3212" s="55" t="str">
        <f>_xlfn.IFNA(VLOOKUP(C3212,'Számlafizető(k) adatai'!$C$4:$D$203,2,0),"")</f>
        <v/>
      </c>
      <c r="E3212" s="55" t="str">
        <f>_xlfn.IFNA(VLOOKUP(C3212,'Számlafizető(k) adatai'!$C$4:$M$203,11,0),"")</f>
        <v/>
      </c>
      <c r="F3212" s="178"/>
      <c r="G3212" s="178"/>
      <c r="H3212" s="178"/>
      <c r="I3212" s="55" t="str">
        <f>IF(F3212="","",VLOOKUP(LEFT(F3212,5),'Technikai cellák'!B:C,2,0))</f>
        <v/>
      </c>
      <c r="J3212" s="55" t="str">
        <f>IF(F3212="","",VLOOKUP(I3212,'Technikai cellák'!$C$1:$D$12,2,0))</f>
        <v/>
      </c>
      <c r="K3212" s="179"/>
      <c r="L3212" s="67" t="str">
        <f t="shared" si="968"/>
        <v/>
      </c>
      <c r="M3212" s="68">
        <f t="shared" si="969"/>
        <v>0</v>
      </c>
      <c r="N3212" s="66">
        <f t="shared" si="970"/>
        <v>0</v>
      </c>
      <c r="O3212" s="152"/>
      <c r="P3212" s="172">
        <f t="shared" si="967"/>
        <v>0</v>
      </c>
      <c r="Q3212" s="69">
        <f t="shared" si="971"/>
        <v>0</v>
      </c>
      <c r="R3212" s="62">
        <f t="shared" si="972"/>
        <v>0</v>
      </c>
      <c r="S3212" s="153"/>
      <c r="T3212" s="118" t="str">
        <f t="shared" si="973"/>
        <v/>
      </c>
      <c r="U3212" s="154"/>
      <c r="V3212" s="154"/>
      <c r="W3212" s="154"/>
      <c r="X3212" s="154"/>
      <c r="Y3212" s="154"/>
      <c r="Z3212" s="154"/>
      <c r="AA3212" s="154"/>
      <c r="AB3212" s="154"/>
      <c r="AC3212" s="154"/>
      <c r="AD3212" s="154"/>
      <c r="AE3212" s="154"/>
      <c r="AF3212" s="154"/>
      <c r="AG3212" s="63">
        <f t="shared" si="974"/>
        <v>0</v>
      </c>
      <c r="AH3212" s="56">
        <f t="shared" si="975"/>
        <v>0</v>
      </c>
      <c r="AI3212" s="56">
        <f t="shared" si="976"/>
        <v>0</v>
      </c>
      <c r="AJ3212" s="56">
        <f t="shared" si="977"/>
        <v>0</v>
      </c>
      <c r="AK3212" s="56">
        <f t="shared" si="978"/>
        <v>0</v>
      </c>
      <c r="AL3212" s="56">
        <f t="shared" si="979"/>
        <v>0</v>
      </c>
      <c r="AM3212" s="56">
        <f t="shared" si="980"/>
        <v>0</v>
      </c>
      <c r="AN3212" s="56">
        <f t="shared" si="981"/>
        <v>0</v>
      </c>
      <c r="AO3212" s="56">
        <f t="shared" si="982"/>
        <v>0</v>
      </c>
      <c r="AP3212" s="56">
        <f t="shared" si="983"/>
        <v>0</v>
      </c>
      <c r="AQ3212" s="56">
        <f t="shared" si="984"/>
        <v>0</v>
      </c>
      <c r="AR3212" s="86">
        <f t="shared" si="985"/>
        <v>0</v>
      </c>
    </row>
    <row r="3213" spans="1:44" x14ac:dyDescent="0.25">
      <c r="A3213" s="178"/>
      <c r="B3213" s="55" t="str">
        <f>_xlfn.IFNA(VLOOKUP(A3213,'Ajánlatkérő(k) adatai'!$B$4:$C$205,2,0),"")</f>
        <v/>
      </c>
      <c r="C3213" s="178"/>
      <c r="D3213" s="55" t="str">
        <f>_xlfn.IFNA(VLOOKUP(C3213,'Számlafizető(k) adatai'!$C$4:$D$203,2,0),"")</f>
        <v/>
      </c>
      <c r="E3213" s="55" t="str">
        <f>_xlfn.IFNA(VLOOKUP(C3213,'Számlafizető(k) adatai'!$C$4:$M$203,11,0),"")</f>
        <v/>
      </c>
      <c r="F3213" s="178"/>
      <c r="G3213" s="178"/>
      <c r="H3213" s="178"/>
      <c r="I3213" s="55" t="str">
        <f>IF(F3213="","",VLOOKUP(LEFT(F3213,5),'Technikai cellák'!B:C,2,0))</f>
        <v/>
      </c>
      <c r="J3213" s="55" t="str">
        <f>IF(F3213="","",VLOOKUP(I3213,'Technikai cellák'!$C$1:$D$12,2,0))</f>
        <v/>
      </c>
      <c r="K3213" s="179"/>
      <c r="L3213" s="67" t="str">
        <f t="shared" si="968"/>
        <v/>
      </c>
      <c r="M3213" s="68">
        <f t="shared" si="969"/>
        <v>0</v>
      </c>
      <c r="N3213" s="66">
        <f t="shared" si="970"/>
        <v>0</v>
      </c>
      <c r="O3213" s="152"/>
      <c r="P3213" s="172">
        <f t="shared" si="967"/>
        <v>0</v>
      </c>
      <c r="Q3213" s="69">
        <f t="shared" si="971"/>
        <v>0</v>
      </c>
      <c r="R3213" s="62">
        <f t="shared" si="972"/>
        <v>0</v>
      </c>
      <c r="S3213" s="153"/>
      <c r="T3213" s="118" t="str">
        <f t="shared" si="973"/>
        <v/>
      </c>
      <c r="U3213" s="154"/>
      <c r="V3213" s="154"/>
      <c r="W3213" s="154"/>
      <c r="X3213" s="154"/>
      <c r="Y3213" s="154"/>
      <c r="Z3213" s="154"/>
      <c r="AA3213" s="154"/>
      <c r="AB3213" s="154"/>
      <c r="AC3213" s="154"/>
      <c r="AD3213" s="154"/>
      <c r="AE3213" s="154"/>
      <c r="AF3213" s="154"/>
      <c r="AG3213" s="63">
        <f t="shared" si="974"/>
        <v>0</v>
      </c>
      <c r="AH3213" s="56">
        <f t="shared" si="975"/>
        <v>0</v>
      </c>
      <c r="AI3213" s="56">
        <f t="shared" si="976"/>
        <v>0</v>
      </c>
      <c r="AJ3213" s="56">
        <f t="shared" si="977"/>
        <v>0</v>
      </c>
      <c r="AK3213" s="56">
        <f t="shared" si="978"/>
        <v>0</v>
      </c>
      <c r="AL3213" s="56">
        <f t="shared" si="979"/>
        <v>0</v>
      </c>
      <c r="AM3213" s="56">
        <f t="shared" si="980"/>
        <v>0</v>
      </c>
      <c r="AN3213" s="56">
        <f t="shared" si="981"/>
        <v>0</v>
      </c>
      <c r="AO3213" s="56">
        <f t="shared" si="982"/>
        <v>0</v>
      </c>
      <c r="AP3213" s="56">
        <f t="shared" si="983"/>
        <v>0</v>
      </c>
      <c r="AQ3213" s="56">
        <f t="shared" si="984"/>
        <v>0</v>
      </c>
      <c r="AR3213" s="86">
        <f t="shared" si="985"/>
        <v>0</v>
      </c>
    </row>
    <row r="3214" spans="1:44" x14ac:dyDescent="0.25">
      <c r="A3214" s="178"/>
      <c r="B3214" s="55" t="str">
        <f>_xlfn.IFNA(VLOOKUP(A3214,'Ajánlatkérő(k) adatai'!$B$4:$C$205,2,0),"")</f>
        <v/>
      </c>
      <c r="C3214" s="178"/>
      <c r="D3214" s="55" t="str">
        <f>_xlfn.IFNA(VLOOKUP(C3214,'Számlafizető(k) adatai'!$C$4:$D$203,2,0),"")</f>
        <v/>
      </c>
      <c r="E3214" s="55" t="str">
        <f>_xlfn.IFNA(VLOOKUP(C3214,'Számlafizető(k) adatai'!$C$4:$M$203,11,0),"")</f>
        <v/>
      </c>
      <c r="F3214" s="178"/>
      <c r="G3214" s="178"/>
      <c r="H3214" s="178"/>
      <c r="I3214" s="55" t="str">
        <f>IF(F3214="","",VLOOKUP(LEFT(F3214,5),'Technikai cellák'!B:C,2,0))</f>
        <v/>
      </c>
      <c r="J3214" s="55" t="str">
        <f>IF(F3214="","",VLOOKUP(I3214,'Technikai cellák'!$C$1:$D$12,2,0))</f>
        <v/>
      </c>
      <c r="K3214" s="179"/>
      <c r="L3214" s="67" t="str">
        <f t="shared" si="968"/>
        <v/>
      </c>
      <c r="M3214" s="68">
        <f t="shared" si="969"/>
        <v>0</v>
      </c>
      <c r="N3214" s="66">
        <f t="shared" si="970"/>
        <v>0</v>
      </c>
      <c r="O3214" s="152"/>
      <c r="P3214" s="172">
        <f t="shared" si="967"/>
        <v>0</v>
      </c>
      <c r="Q3214" s="69">
        <f t="shared" si="971"/>
        <v>0</v>
      </c>
      <c r="R3214" s="62">
        <f t="shared" si="972"/>
        <v>0</v>
      </c>
      <c r="S3214" s="153"/>
      <c r="T3214" s="118" t="str">
        <f t="shared" si="973"/>
        <v/>
      </c>
      <c r="U3214" s="154"/>
      <c r="V3214" s="154"/>
      <c r="W3214" s="154"/>
      <c r="X3214" s="154"/>
      <c r="Y3214" s="154"/>
      <c r="Z3214" s="154"/>
      <c r="AA3214" s="154"/>
      <c r="AB3214" s="154"/>
      <c r="AC3214" s="154"/>
      <c r="AD3214" s="154"/>
      <c r="AE3214" s="154"/>
      <c r="AF3214" s="154"/>
      <c r="AG3214" s="63">
        <f t="shared" si="974"/>
        <v>0</v>
      </c>
      <c r="AH3214" s="56">
        <f t="shared" si="975"/>
        <v>0</v>
      </c>
      <c r="AI3214" s="56">
        <f t="shared" si="976"/>
        <v>0</v>
      </c>
      <c r="AJ3214" s="56">
        <f t="shared" si="977"/>
        <v>0</v>
      </c>
      <c r="AK3214" s="56">
        <f t="shared" si="978"/>
        <v>0</v>
      </c>
      <c r="AL3214" s="56">
        <f t="shared" si="979"/>
        <v>0</v>
      </c>
      <c r="AM3214" s="56">
        <f t="shared" si="980"/>
        <v>0</v>
      </c>
      <c r="AN3214" s="56">
        <f t="shared" si="981"/>
        <v>0</v>
      </c>
      <c r="AO3214" s="56">
        <f t="shared" si="982"/>
        <v>0</v>
      </c>
      <c r="AP3214" s="56">
        <f t="shared" si="983"/>
        <v>0</v>
      </c>
      <c r="AQ3214" s="56">
        <f t="shared" si="984"/>
        <v>0</v>
      </c>
      <c r="AR3214" s="86">
        <f t="shared" si="985"/>
        <v>0</v>
      </c>
    </row>
    <row r="3215" spans="1:44" x14ac:dyDescent="0.25">
      <c r="A3215" s="178"/>
      <c r="B3215" s="55" t="str">
        <f>_xlfn.IFNA(VLOOKUP(A3215,'Ajánlatkérő(k) adatai'!$B$4:$C$205,2,0),"")</f>
        <v/>
      </c>
      <c r="C3215" s="178"/>
      <c r="D3215" s="55" t="str">
        <f>_xlfn.IFNA(VLOOKUP(C3215,'Számlafizető(k) adatai'!$C$4:$D$203,2,0),"")</f>
        <v/>
      </c>
      <c r="E3215" s="55" t="str">
        <f>_xlfn.IFNA(VLOOKUP(C3215,'Számlafizető(k) adatai'!$C$4:$M$203,11,0),"")</f>
        <v/>
      </c>
      <c r="F3215" s="178"/>
      <c r="G3215" s="178"/>
      <c r="H3215" s="178"/>
      <c r="I3215" s="55" t="str">
        <f>IF(F3215="","",VLOOKUP(LEFT(F3215,5),'Technikai cellák'!B:C,2,0))</f>
        <v/>
      </c>
      <c r="J3215" s="55" t="str">
        <f>IF(F3215="","",VLOOKUP(I3215,'Technikai cellák'!$C$1:$D$12,2,0))</f>
        <v/>
      </c>
      <c r="K3215" s="179"/>
      <c r="L3215" s="67" t="str">
        <f t="shared" si="968"/>
        <v/>
      </c>
      <c r="M3215" s="68">
        <f t="shared" si="969"/>
        <v>0</v>
      </c>
      <c r="N3215" s="66">
        <f t="shared" si="970"/>
        <v>0</v>
      </c>
      <c r="O3215" s="152"/>
      <c r="P3215" s="172">
        <f t="shared" si="967"/>
        <v>0</v>
      </c>
      <c r="Q3215" s="69">
        <f t="shared" si="971"/>
        <v>0</v>
      </c>
      <c r="R3215" s="62">
        <f t="shared" si="972"/>
        <v>0</v>
      </c>
      <c r="S3215" s="153"/>
      <c r="T3215" s="118" t="str">
        <f t="shared" si="973"/>
        <v/>
      </c>
      <c r="U3215" s="154"/>
      <c r="V3215" s="154"/>
      <c r="W3215" s="154"/>
      <c r="X3215" s="154"/>
      <c r="Y3215" s="154"/>
      <c r="Z3215" s="154"/>
      <c r="AA3215" s="154"/>
      <c r="AB3215" s="154"/>
      <c r="AC3215" s="154"/>
      <c r="AD3215" s="154"/>
      <c r="AE3215" s="154"/>
      <c r="AF3215" s="154"/>
      <c r="AG3215" s="63">
        <f t="shared" si="974"/>
        <v>0</v>
      </c>
      <c r="AH3215" s="56">
        <f t="shared" si="975"/>
        <v>0</v>
      </c>
      <c r="AI3215" s="56">
        <f t="shared" si="976"/>
        <v>0</v>
      </c>
      <c r="AJ3215" s="56">
        <f t="shared" si="977"/>
        <v>0</v>
      </c>
      <c r="AK3215" s="56">
        <f t="shared" si="978"/>
        <v>0</v>
      </c>
      <c r="AL3215" s="56">
        <f t="shared" si="979"/>
        <v>0</v>
      </c>
      <c r="AM3215" s="56">
        <f t="shared" si="980"/>
        <v>0</v>
      </c>
      <c r="AN3215" s="56">
        <f t="shared" si="981"/>
        <v>0</v>
      </c>
      <c r="AO3215" s="56">
        <f t="shared" si="982"/>
        <v>0</v>
      </c>
      <c r="AP3215" s="56">
        <f t="shared" si="983"/>
        <v>0</v>
      </c>
      <c r="AQ3215" s="56">
        <f t="shared" si="984"/>
        <v>0</v>
      </c>
      <c r="AR3215" s="86">
        <f t="shared" si="985"/>
        <v>0</v>
      </c>
    </row>
    <row r="3216" spans="1:44" x14ac:dyDescent="0.25">
      <c r="A3216" s="178"/>
      <c r="B3216" s="55" t="str">
        <f>_xlfn.IFNA(VLOOKUP(A3216,'Ajánlatkérő(k) adatai'!$B$4:$C$205,2,0),"")</f>
        <v/>
      </c>
      <c r="C3216" s="178"/>
      <c r="D3216" s="55" t="str">
        <f>_xlfn.IFNA(VLOOKUP(C3216,'Számlafizető(k) adatai'!$C$4:$D$203,2,0),"")</f>
        <v/>
      </c>
      <c r="E3216" s="55" t="str">
        <f>_xlfn.IFNA(VLOOKUP(C3216,'Számlafizető(k) adatai'!$C$4:$M$203,11,0),"")</f>
        <v/>
      </c>
      <c r="F3216" s="178"/>
      <c r="G3216" s="178"/>
      <c r="H3216" s="178"/>
      <c r="I3216" s="55" t="str">
        <f>IF(F3216="","",VLOOKUP(LEFT(F3216,5),'Technikai cellák'!B:C,2,0))</f>
        <v/>
      </c>
      <c r="J3216" s="55" t="str">
        <f>IF(F3216="","",VLOOKUP(I3216,'Technikai cellák'!$C$1:$D$12,2,0))</f>
        <v/>
      </c>
      <c r="K3216" s="179"/>
      <c r="L3216" s="67" t="str">
        <f t="shared" si="968"/>
        <v/>
      </c>
      <c r="M3216" s="68">
        <f t="shared" si="969"/>
        <v>0</v>
      </c>
      <c r="N3216" s="66">
        <f t="shared" si="970"/>
        <v>0</v>
      </c>
      <c r="O3216" s="152"/>
      <c r="P3216" s="172">
        <f t="shared" ref="P3216:P3279" si="986">ROUND((IF(K3216&lt;100,0,K3216*$C$7)/$C$8),0)</f>
        <v>0</v>
      </c>
      <c r="Q3216" s="69">
        <f t="shared" si="971"/>
        <v>0</v>
      </c>
      <c r="R3216" s="62">
        <f t="shared" si="972"/>
        <v>0</v>
      </c>
      <c r="S3216" s="153"/>
      <c r="T3216" s="118" t="str">
        <f t="shared" si="973"/>
        <v/>
      </c>
      <c r="U3216" s="154"/>
      <c r="V3216" s="154"/>
      <c r="W3216" s="154"/>
      <c r="X3216" s="154"/>
      <c r="Y3216" s="154"/>
      <c r="Z3216" s="154"/>
      <c r="AA3216" s="154"/>
      <c r="AB3216" s="154"/>
      <c r="AC3216" s="154"/>
      <c r="AD3216" s="154"/>
      <c r="AE3216" s="154"/>
      <c r="AF3216" s="154"/>
      <c r="AG3216" s="63">
        <f t="shared" si="974"/>
        <v>0</v>
      </c>
      <c r="AH3216" s="56">
        <f t="shared" si="975"/>
        <v>0</v>
      </c>
      <c r="AI3216" s="56">
        <f t="shared" si="976"/>
        <v>0</v>
      </c>
      <c r="AJ3216" s="56">
        <f t="shared" si="977"/>
        <v>0</v>
      </c>
      <c r="AK3216" s="56">
        <f t="shared" si="978"/>
        <v>0</v>
      </c>
      <c r="AL3216" s="56">
        <f t="shared" si="979"/>
        <v>0</v>
      </c>
      <c r="AM3216" s="56">
        <f t="shared" si="980"/>
        <v>0</v>
      </c>
      <c r="AN3216" s="56">
        <f t="shared" si="981"/>
        <v>0</v>
      </c>
      <c r="AO3216" s="56">
        <f t="shared" si="982"/>
        <v>0</v>
      </c>
      <c r="AP3216" s="56">
        <f t="shared" si="983"/>
        <v>0</v>
      </c>
      <c r="AQ3216" s="56">
        <f t="shared" si="984"/>
        <v>0</v>
      </c>
      <c r="AR3216" s="86">
        <f t="shared" si="985"/>
        <v>0</v>
      </c>
    </row>
    <row r="3217" spans="1:44" x14ac:dyDescent="0.25">
      <c r="A3217" s="178"/>
      <c r="B3217" s="55" t="str">
        <f>_xlfn.IFNA(VLOOKUP(A3217,'Ajánlatkérő(k) adatai'!$B$4:$C$205,2,0),"")</f>
        <v/>
      </c>
      <c r="C3217" s="178"/>
      <c r="D3217" s="55" t="str">
        <f>_xlfn.IFNA(VLOOKUP(C3217,'Számlafizető(k) adatai'!$C$4:$D$203,2,0),"")</f>
        <v/>
      </c>
      <c r="E3217" s="55" t="str">
        <f>_xlfn.IFNA(VLOOKUP(C3217,'Számlafizető(k) adatai'!$C$4:$M$203,11,0),"")</f>
        <v/>
      </c>
      <c r="F3217" s="178"/>
      <c r="G3217" s="178"/>
      <c r="H3217" s="178"/>
      <c r="I3217" s="55" t="str">
        <f>IF(F3217="","",VLOOKUP(LEFT(F3217,5),'Technikai cellák'!B:C,2,0))</f>
        <v/>
      </c>
      <c r="J3217" s="55" t="str">
        <f>IF(F3217="","",VLOOKUP(I3217,'Technikai cellák'!$C$1:$D$12,2,0))</f>
        <v/>
      </c>
      <c r="K3217" s="179"/>
      <c r="L3217" s="67" t="str">
        <f t="shared" si="968"/>
        <v/>
      </c>
      <c r="M3217" s="68">
        <f t="shared" si="969"/>
        <v>0</v>
      </c>
      <c r="N3217" s="66">
        <f t="shared" si="970"/>
        <v>0</v>
      </c>
      <c r="O3217" s="152"/>
      <c r="P3217" s="172">
        <f t="shared" si="986"/>
        <v>0</v>
      </c>
      <c r="Q3217" s="69">
        <f t="shared" si="971"/>
        <v>0</v>
      </c>
      <c r="R3217" s="62">
        <f t="shared" si="972"/>
        <v>0</v>
      </c>
      <c r="S3217" s="153"/>
      <c r="T3217" s="118" t="str">
        <f t="shared" si="973"/>
        <v/>
      </c>
      <c r="U3217" s="154"/>
      <c r="V3217" s="154"/>
      <c r="W3217" s="154"/>
      <c r="X3217" s="154"/>
      <c r="Y3217" s="154"/>
      <c r="Z3217" s="154"/>
      <c r="AA3217" s="154"/>
      <c r="AB3217" s="154"/>
      <c r="AC3217" s="154"/>
      <c r="AD3217" s="154"/>
      <c r="AE3217" s="154"/>
      <c r="AF3217" s="154"/>
      <c r="AG3217" s="63">
        <f t="shared" si="974"/>
        <v>0</v>
      </c>
      <c r="AH3217" s="56">
        <f t="shared" si="975"/>
        <v>0</v>
      </c>
      <c r="AI3217" s="56">
        <f t="shared" si="976"/>
        <v>0</v>
      </c>
      <c r="AJ3217" s="56">
        <f t="shared" si="977"/>
        <v>0</v>
      </c>
      <c r="AK3217" s="56">
        <f t="shared" si="978"/>
        <v>0</v>
      </c>
      <c r="AL3217" s="56">
        <f t="shared" si="979"/>
        <v>0</v>
      </c>
      <c r="AM3217" s="56">
        <f t="shared" si="980"/>
        <v>0</v>
      </c>
      <c r="AN3217" s="56">
        <f t="shared" si="981"/>
        <v>0</v>
      </c>
      <c r="AO3217" s="56">
        <f t="shared" si="982"/>
        <v>0</v>
      </c>
      <c r="AP3217" s="56">
        <f t="shared" si="983"/>
        <v>0</v>
      </c>
      <c r="AQ3217" s="56">
        <f t="shared" si="984"/>
        <v>0</v>
      </c>
      <c r="AR3217" s="86">
        <f t="shared" si="985"/>
        <v>0</v>
      </c>
    </row>
    <row r="3218" spans="1:44" x14ac:dyDescent="0.25">
      <c r="A3218" s="178"/>
      <c r="B3218" s="55" t="str">
        <f>_xlfn.IFNA(VLOOKUP(A3218,'Ajánlatkérő(k) adatai'!$B$4:$C$205,2,0),"")</f>
        <v/>
      </c>
      <c r="C3218" s="178"/>
      <c r="D3218" s="55" t="str">
        <f>_xlfn.IFNA(VLOOKUP(C3218,'Számlafizető(k) adatai'!$C$4:$D$203,2,0),"")</f>
        <v/>
      </c>
      <c r="E3218" s="55" t="str">
        <f>_xlfn.IFNA(VLOOKUP(C3218,'Számlafizető(k) adatai'!$C$4:$M$203,11,0),"")</f>
        <v/>
      </c>
      <c r="F3218" s="178"/>
      <c r="G3218" s="178"/>
      <c r="H3218" s="178"/>
      <c r="I3218" s="55" t="str">
        <f>IF(F3218="","",VLOOKUP(LEFT(F3218,5),'Technikai cellák'!B:C,2,0))</f>
        <v/>
      </c>
      <c r="J3218" s="55" t="str">
        <f>IF(F3218="","",VLOOKUP(I3218,'Technikai cellák'!$C$1:$D$12,2,0))</f>
        <v/>
      </c>
      <c r="K3218" s="179"/>
      <c r="L3218" s="67" t="str">
        <f t="shared" si="968"/>
        <v/>
      </c>
      <c r="M3218" s="68">
        <f t="shared" si="969"/>
        <v>0</v>
      </c>
      <c r="N3218" s="66">
        <f t="shared" si="970"/>
        <v>0</v>
      </c>
      <c r="O3218" s="152"/>
      <c r="P3218" s="172">
        <f t="shared" si="986"/>
        <v>0</v>
      </c>
      <c r="Q3218" s="69">
        <f t="shared" si="971"/>
        <v>0</v>
      </c>
      <c r="R3218" s="62">
        <f t="shared" si="972"/>
        <v>0</v>
      </c>
      <c r="S3218" s="153"/>
      <c r="T3218" s="118" t="str">
        <f t="shared" si="973"/>
        <v/>
      </c>
      <c r="U3218" s="154"/>
      <c r="V3218" s="154"/>
      <c r="W3218" s="154"/>
      <c r="X3218" s="154"/>
      <c r="Y3218" s="154"/>
      <c r="Z3218" s="154"/>
      <c r="AA3218" s="154"/>
      <c r="AB3218" s="154"/>
      <c r="AC3218" s="154"/>
      <c r="AD3218" s="154"/>
      <c r="AE3218" s="154"/>
      <c r="AF3218" s="154"/>
      <c r="AG3218" s="63">
        <f t="shared" si="974"/>
        <v>0</v>
      </c>
      <c r="AH3218" s="56">
        <f t="shared" si="975"/>
        <v>0</v>
      </c>
      <c r="AI3218" s="56">
        <f t="shared" si="976"/>
        <v>0</v>
      </c>
      <c r="AJ3218" s="56">
        <f t="shared" si="977"/>
        <v>0</v>
      </c>
      <c r="AK3218" s="56">
        <f t="shared" si="978"/>
        <v>0</v>
      </c>
      <c r="AL3218" s="56">
        <f t="shared" si="979"/>
        <v>0</v>
      </c>
      <c r="AM3218" s="56">
        <f t="shared" si="980"/>
        <v>0</v>
      </c>
      <c r="AN3218" s="56">
        <f t="shared" si="981"/>
        <v>0</v>
      </c>
      <c r="AO3218" s="56">
        <f t="shared" si="982"/>
        <v>0</v>
      </c>
      <c r="AP3218" s="56">
        <f t="shared" si="983"/>
        <v>0</v>
      </c>
      <c r="AQ3218" s="56">
        <f t="shared" si="984"/>
        <v>0</v>
      </c>
      <c r="AR3218" s="86">
        <f t="shared" si="985"/>
        <v>0</v>
      </c>
    </row>
    <row r="3219" spans="1:44" x14ac:dyDescent="0.25">
      <c r="A3219" s="178"/>
      <c r="B3219" s="55" t="str">
        <f>_xlfn.IFNA(VLOOKUP(A3219,'Ajánlatkérő(k) adatai'!$B$4:$C$205,2,0),"")</f>
        <v/>
      </c>
      <c r="C3219" s="178"/>
      <c r="D3219" s="55" t="str">
        <f>_xlfn.IFNA(VLOOKUP(C3219,'Számlafizető(k) adatai'!$C$4:$D$203,2,0),"")</f>
        <v/>
      </c>
      <c r="E3219" s="55" t="str">
        <f>_xlfn.IFNA(VLOOKUP(C3219,'Számlafizető(k) adatai'!$C$4:$M$203,11,0),"")</f>
        <v/>
      </c>
      <c r="F3219" s="178"/>
      <c r="G3219" s="178"/>
      <c r="H3219" s="178"/>
      <c r="I3219" s="55" t="str">
        <f>IF(F3219="","",VLOOKUP(LEFT(F3219,5),'Technikai cellák'!B:C,2,0))</f>
        <v/>
      </c>
      <c r="J3219" s="55" t="str">
        <f>IF(F3219="","",VLOOKUP(I3219,'Technikai cellák'!$C$1:$D$12,2,0))</f>
        <v/>
      </c>
      <c r="K3219" s="179"/>
      <c r="L3219" s="67" t="str">
        <f t="shared" si="968"/>
        <v/>
      </c>
      <c r="M3219" s="68">
        <f t="shared" si="969"/>
        <v>0</v>
      </c>
      <c r="N3219" s="66">
        <f t="shared" si="970"/>
        <v>0</v>
      </c>
      <c r="O3219" s="152"/>
      <c r="P3219" s="172">
        <f t="shared" si="986"/>
        <v>0</v>
      </c>
      <c r="Q3219" s="69">
        <f t="shared" si="971"/>
        <v>0</v>
      </c>
      <c r="R3219" s="62">
        <f t="shared" si="972"/>
        <v>0</v>
      </c>
      <c r="S3219" s="153"/>
      <c r="T3219" s="118" t="str">
        <f t="shared" si="973"/>
        <v/>
      </c>
      <c r="U3219" s="154"/>
      <c r="V3219" s="154"/>
      <c r="W3219" s="154"/>
      <c r="X3219" s="154"/>
      <c r="Y3219" s="154"/>
      <c r="Z3219" s="154"/>
      <c r="AA3219" s="154"/>
      <c r="AB3219" s="154"/>
      <c r="AC3219" s="154"/>
      <c r="AD3219" s="154"/>
      <c r="AE3219" s="154"/>
      <c r="AF3219" s="154"/>
      <c r="AG3219" s="63">
        <f t="shared" si="974"/>
        <v>0</v>
      </c>
      <c r="AH3219" s="56">
        <f t="shared" si="975"/>
        <v>0</v>
      </c>
      <c r="AI3219" s="56">
        <f t="shared" si="976"/>
        <v>0</v>
      </c>
      <c r="AJ3219" s="56">
        <f t="shared" si="977"/>
        <v>0</v>
      </c>
      <c r="AK3219" s="56">
        <f t="shared" si="978"/>
        <v>0</v>
      </c>
      <c r="AL3219" s="56">
        <f t="shared" si="979"/>
        <v>0</v>
      </c>
      <c r="AM3219" s="56">
        <f t="shared" si="980"/>
        <v>0</v>
      </c>
      <c r="AN3219" s="56">
        <f t="shared" si="981"/>
        <v>0</v>
      </c>
      <c r="AO3219" s="56">
        <f t="shared" si="982"/>
        <v>0</v>
      </c>
      <c r="AP3219" s="56">
        <f t="shared" si="983"/>
        <v>0</v>
      </c>
      <c r="AQ3219" s="56">
        <f t="shared" si="984"/>
        <v>0</v>
      </c>
      <c r="AR3219" s="86">
        <f t="shared" si="985"/>
        <v>0</v>
      </c>
    </row>
    <row r="3220" spans="1:44" x14ac:dyDescent="0.25">
      <c r="A3220" s="178"/>
      <c r="B3220" s="55" t="str">
        <f>_xlfn.IFNA(VLOOKUP(A3220,'Ajánlatkérő(k) adatai'!$B$4:$C$205,2,0),"")</f>
        <v/>
      </c>
      <c r="C3220" s="178"/>
      <c r="D3220" s="55" t="str">
        <f>_xlfn.IFNA(VLOOKUP(C3220,'Számlafizető(k) adatai'!$C$4:$D$203,2,0),"")</f>
        <v/>
      </c>
      <c r="E3220" s="55" t="str">
        <f>_xlfn.IFNA(VLOOKUP(C3220,'Számlafizető(k) adatai'!$C$4:$M$203,11,0),"")</f>
        <v/>
      </c>
      <c r="F3220" s="178"/>
      <c r="G3220" s="178"/>
      <c r="H3220" s="178"/>
      <c r="I3220" s="55" t="str">
        <f>IF(F3220="","",VLOOKUP(LEFT(F3220,5),'Technikai cellák'!B:C,2,0))</f>
        <v/>
      </c>
      <c r="J3220" s="55" t="str">
        <f>IF(F3220="","",VLOOKUP(I3220,'Technikai cellák'!$C$1:$D$12,2,0))</f>
        <v/>
      </c>
      <c r="K3220" s="179"/>
      <c r="L3220" s="67" t="str">
        <f t="shared" si="968"/>
        <v/>
      </c>
      <c r="M3220" s="68">
        <f t="shared" si="969"/>
        <v>0</v>
      </c>
      <c r="N3220" s="66">
        <f t="shared" si="970"/>
        <v>0</v>
      </c>
      <c r="O3220" s="152"/>
      <c r="P3220" s="172">
        <f t="shared" si="986"/>
        <v>0</v>
      </c>
      <c r="Q3220" s="69">
        <f t="shared" si="971"/>
        <v>0</v>
      </c>
      <c r="R3220" s="62">
        <f t="shared" si="972"/>
        <v>0</v>
      </c>
      <c r="S3220" s="153"/>
      <c r="T3220" s="118" t="str">
        <f t="shared" si="973"/>
        <v/>
      </c>
      <c r="U3220" s="154"/>
      <c r="V3220" s="154"/>
      <c r="W3220" s="154"/>
      <c r="X3220" s="154"/>
      <c r="Y3220" s="154"/>
      <c r="Z3220" s="154"/>
      <c r="AA3220" s="154"/>
      <c r="AB3220" s="154"/>
      <c r="AC3220" s="154"/>
      <c r="AD3220" s="154"/>
      <c r="AE3220" s="154"/>
      <c r="AF3220" s="154"/>
      <c r="AG3220" s="63">
        <f t="shared" si="974"/>
        <v>0</v>
      </c>
      <c r="AH3220" s="56">
        <f t="shared" si="975"/>
        <v>0</v>
      </c>
      <c r="AI3220" s="56">
        <f t="shared" si="976"/>
        <v>0</v>
      </c>
      <c r="AJ3220" s="56">
        <f t="shared" si="977"/>
        <v>0</v>
      </c>
      <c r="AK3220" s="56">
        <f t="shared" si="978"/>
        <v>0</v>
      </c>
      <c r="AL3220" s="56">
        <f t="shared" si="979"/>
        <v>0</v>
      </c>
      <c r="AM3220" s="56">
        <f t="shared" si="980"/>
        <v>0</v>
      </c>
      <c r="AN3220" s="56">
        <f t="shared" si="981"/>
        <v>0</v>
      </c>
      <c r="AO3220" s="56">
        <f t="shared" si="982"/>
        <v>0</v>
      </c>
      <c r="AP3220" s="56">
        <f t="shared" si="983"/>
        <v>0</v>
      </c>
      <c r="AQ3220" s="56">
        <f t="shared" si="984"/>
        <v>0</v>
      </c>
      <c r="AR3220" s="86">
        <f t="shared" si="985"/>
        <v>0</v>
      </c>
    </row>
    <row r="3221" spans="1:44" x14ac:dyDescent="0.25">
      <c r="A3221" s="178"/>
      <c r="B3221" s="55" t="str">
        <f>_xlfn.IFNA(VLOOKUP(A3221,'Ajánlatkérő(k) adatai'!$B$4:$C$205,2,0),"")</f>
        <v/>
      </c>
      <c r="C3221" s="178"/>
      <c r="D3221" s="55" t="str">
        <f>_xlfn.IFNA(VLOOKUP(C3221,'Számlafizető(k) adatai'!$C$4:$D$203,2,0),"")</f>
        <v/>
      </c>
      <c r="E3221" s="55" t="str">
        <f>_xlfn.IFNA(VLOOKUP(C3221,'Számlafizető(k) adatai'!$C$4:$M$203,11,0),"")</f>
        <v/>
      </c>
      <c r="F3221" s="178"/>
      <c r="G3221" s="178"/>
      <c r="H3221" s="178"/>
      <c r="I3221" s="55" t="str">
        <f>IF(F3221="","",VLOOKUP(LEFT(F3221,5),'Technikai cellák'!B:C,2,0))</f>
        <v/>
      </c>
      <c r="J3221" s="55" t="str">
        <f>IF(F3221="","",VLOOKUP(I3221,'Technikai cellák'!$C$1:$D$12,2,0))</f>
        <v/>
      </c>
      <c r="K3221" s="179"/>
      <c r="L3221" s="67" t="str">
        <f t="shared" ref="L3221:L3284" si="987">IF(K3221="","",IF(K3221&lt;20,"20 alatti",IF(K3221&lt;100,"20-99",IF(K3221&lt;500,"100-500","500-"))))</f>
        <v/>
      </c>
      <c r="M3221" s="68">
        <f t="shared" ref="M3221:M3284" si="988">ROUND(IF(L3221="20 alatti",K3221*1,0),0)</f>
        <v>0</v>
      </c>
      <c r="N3221" s="66">
        <f t="shared" ref="N3221:N3284" si="989">ROUND(IF(L3221="20-99",K3221*10.5,0),0)</f>
        <v>0</v>
      </c>
      <c r="O3221" s="152"/>
      <c r="P3221" s="172">
        <f t="shared" si="986"/>
        <v>0</v>
      </c>
      <c r="Q3221" s="69">
        <f t="shared" ref="Q3221:Q3284" si="990">ROUND(R3221*$F$10,0)</f>
        <v>0</v>
      </c>
      <c r="R3221" s="62">
        <f t="shared" ref="R3221:R3284" si="991">SUM(AG3221:AR3221)</f>
        <v>0</v>
      </c>
      <c r="S3221" s="153"/>
      <c r="T3221" s="118" t="str">
        <f t="shared" ref="T3221:T3284" si="992">IF(S3221="","",IF((DAYS360(S3221,$C$4,TRUE))/30&lt;0,"",(DAYS360(S3221,$C$4,))/30))</f>
        <v/>
      </c>
      <c r="U3221" s="154"/>
      <c r="V3221" s="154"/>
      <c r="W3221" s="154"/>
      <c r="X3221" s="154"/>
      <c r="Y3221" s="154"/>
      <c r="Z3221" s="154"/>
      <c r="AA3221" s="154"/>
      <c r="AB3221" s="154"/>
      <c r="AC3221" s="154"/>
      <c r="AD3221" s="154"/>
      <c r="AE3221" s="154"/>
      <c r="AF3221" s="154"/>
      <c r="AG3221" s="63">
        <f t="shared" ref="AG3221:AG3284" si="993">ROUND((U3221*$C$7)/$C$8,0)</f>
        <v>0</v>
      </c>
      <c r="AH3221" s="56">
        <f t="shared" ref="AH3221:AH3284" si="994">ROUND((V3221*$C$7)/$C$8,0)</f>
        <v>0</v>
      </c>
      <c r="AI3221" s="56">
        <f t="shared" ref="AI3221:AI3284" si="995">ROUND((W3221*$C$7)/$C$8,0)</f>
        <v>0</v>
      </c>
      <c r="AJ3221" s="56">
        <f t="shared" ref="AJ3221:AJ3284" si="996">ROUND((X3221*$C$7)/$C$8,0)</f>
        <v>0</v>
      </c>
      <c r="AK3221" s="56">
        <f t="shared" ref="AK3221:AK3284" si="997">ROUND((Y3221*$C$7)/$C$8,0)</f>
        <v>0</v>
      </c>
      <c r="AL3221" s="56">
        <f t="shared" ref="AL3221:AL3284" si="998">ROUND((Z3221*$C$7)/$C$8,0)</f>
        <v>0</v>
      </c>
      <c r="AM3221" s="56">
        <f t="shared" ref="AM3221:AM3284" si="999">ROUND((AA3221*$C$7)/$C$8,0)</f>
        <v>0</v>
      </c>
      <c r="AN3221" s="56">
        <f t="shared" ref="AN3221:AN3284" si="1000">ROUND((AB3221*$C$7)/$C$8,0)</f>
        <v>0</v>
      </c>
      <c r="AO3221" s="56">
        <f t="shared" ref="AO3221:AO3284" si="1001">ROUND((AC3221*$C$7)/$C$8,0)</f>
        <v>0</v>
      </c>
      <c r="AP3221" s="56">
        <f t="shared" ref="AP3221:AP3284" si="1002">ROUND((AD3221*$C$7)/$C$8,0)</f>
        <v>0</v>
      </c>
      <c r="AQ3221" s="56">
        <f t="shared" ref="AQ3221:AQ3284" si="1003">ROUND((AE3221*$C$7)/$C$8,0)</f>
        <v>0</v>
      </c>
      <c r="AR3221" s="86">
        <f t="shared" ref="AR3221:AR3284" si="1004">ROUND((AF3221*$C$7)/$C$8,0)</f>
        <v>0</v>
      </c>
    </row>
    <row r="3222" spans="1:44" x14ac:dyDescent="0.25">
      <c r="A3222" s="178"/>
      <c r="B3222" s="55" t="str">
        <f>_xlfn.IFNA(VLOOKUP(A3222,'Ajánlatkérő(k) adatai'!$B$4:$C$205,2,0),"")</f>
        <v/>
      </c>
      <c r="C3222" s="178"/>
      <c r="D3222" s="55" t="str">
        <f>_xlfn.IFNA(VLOOKUP(C3222,'Számlafizető(k) adatai'!$C$4:$D$203,2,0),"")</f>
        <v/>
      </c>
      <c r="E3222" s="55" t="str">
        <f>_xlfn.IFNA(VLOOKUP(C3222,'Számlafizető(k) adatai'!$C$4:$M$203,11,0),"")</f>
        <v/>
      </c>
      <c r="F3222" s="178"/>
      <c r="G3222" s="178"/>
      <c r="H3222" s="178"/>
      <c r="I3222" s="55" t="str">
        <f>IF(F3222="","",VLOOKUP(LEFT(F3222,5),'Technikai cellák'!B:C,2,0))</f>
        <v/>
      </c>
      <c r="J3222" s="55" t="str">
        <f>IF(F3222="","",VLOOKUP(I3222,'Technikai cellák'!$C$1:$D$12,2,0))</f>
        <v/>
      </c>
      <c r="K3222" s="179"/>
      <c r="L3222" s="67" t="str">
        <f t="shared" si="987"/>
        <v/>
      </c>
      <c r="M3222" s="68">
        <f t="shared" si="988"/>
        <v>0</v>
      </c>
      <c r="N3222" s="66">
        <f t="shared" si="989"/>
        <v>0</v>
      </c>
      <c r="O3222" s="152"/>
      <c r="P3222" s="172">
        <f t="shared" si="986"/>
        <v>0</v>
      </c>
      <c r="Q3222" s="69">
        <f t="shared" si="990"/>
        <v>0</v>
      </c>
      <c r="R3222" s="62">
        <f t="shared" si="991"/>
        <v>0</v>
      </c>
      <c r="S3222" s="153"/>
      <c r="T3222" s="118" t="str">
        <f t="shared" si="992"/>
        <v/>
      </c>
      <c r="U3222" s="154"/>
      <c r="V3222" s="154"/>
      <c r="W3222" s="154"/>
      <c r="X3222" s="154"/>
      <c r="Y3222" s="154"/>
      <c r="Z3222" s="154"/>
      <c r="AA3222" s="154"/>
      <c r="AB3222" s="154"/>
      <c r="AC3222" s="154"/>
      <c r="AD3222" s="154"/>
      <c r="AE3222" s="154"/>
      <c r="AF3222" s="154"/>
      <c r="AG3222" s="63">
        <f t="shared" si="993"/>
        <v>0</v>
      </c>
      <c r="AH3222" s="56">
        <f t="shared" si="994"/>
        <v>0</v>
      </c>
      <c r="AI3222" s="56">
        <f t="shared" si="995"/>
        <v>0</v>
      </c>
      <c r="AJ3222" s="56">
        <f t="shared" si="996"/>
        <v>0</v>
      </c>
      <c r="AK3222" s="56">
        <f t="shared" si="997"/>
        <v>0</v>
      </c>
      <c r="AL3222" s="56">
        <f t="shared" si="998"/>
        <v>0</v>
      </c>
      <c r="AM3222" s="56">
        <f t="shared" si="999"/>
        <v>0</v>
      </c>
      <c r="AN3222" s="56">
        <f t="shared" si="1000"/>
        <v>0</v>
      </c>
      <c r="AO3222" s="56">
        <f t="shared" si="1001"/>
        <v>0</v>
      </c>
      <c r="AP3222" s="56">
        <f t="shared" si="1002"/>
        <v>0</v>
      </c>
      <c r="AQ3222" s="56">
        <f t="shared" si="1003"/>
        <v>0</v>
      </c>
      <c r="AR3222" s="86">
        <f t="shared" si="1004"/>
        <v>0</v>
      </c>
    </row>
    <row r="3223" spans="1:44" x14ac:dyDescent="0.25">
      <c r="A3223" s="178"/>
      <c r="B3223" s="55" t="str">
        <f>_xlfn.IFNA(VLOOKUP(A3223,'Ajánlatkérő(k) adatai'!$B$4:$C$205,2,0),"")</f>
        <v/>
      </c>
      <c r="C3223" s="178"/>
      <c r="D3223" s="55" t="str">
        <f>_xlfn.IFNA(VLOOKUP(C3223,'Számlafizető(k) adatai'!$C$4:$D$203,2,0),"")</f>
        <v/>
      </c>
      <c r="E3223" s="55" t="str">
        <f>_xlfn.IFNA(VLOOKUP(C3223,'Számlafizető(k) adatai'!$C$4:$M$203,11,0),"")</f>
        <v/>
      </c>
      <c r="F3223" s="178"/>
      <c r="G3223" s="178"/>
      <c r="H3223" s="178"/>
      <c r="I3223" s="55" t="str">
        <f>IF(F3223="","",VLOOKUP(LEFT(F3223,5),'Technikai cellák'!B:C,2,0))</f>
        <v/>
      </c>
      <c r="J3223" s="55" t="str">
        <f>IF(F3223="","",VLOOKUP(I3223,'Technikai cellák'!$C$1:$D$12,2,0))</f>
        <v/>
      </c>
      <c r="K3223" s="179"/>
      <c r="L3223" s="67" t="str">
        <f t="shared" si="987"/>
        <v/>
      </c>
      <c r="M3223" s="68">
        <f t="shared" si="988"/>
        <v>0</v>
      </c>
      <c r="N3223" s="66">
        <f t="shared" si="989"/>
        <v>0</v>
      </c>
      <c r="O3223" s="152"/>
      <c r="P3223" s="172">
        <f t="shared" si="986"/>
        <v>0</v>
      </c>
      <c r="Q3223" s="69">
        <f t="shared" si="990"/>
        <v>0</v>
      </c>
      <c r="R3223" s="62">
        <f t="shared" si="991"/>
        <v>0</v>
      </c>
      <c r="S3223" s="153"/>
      <c r="T3223" s="118" t="str">
        <f t="shared" si="992"/>
        <v/>
      </c>
      <c r="U3223" s="154"/>
      <c r="V3223" s="154"/>
      <c r="W3223" s="154"/>
      <c r="X3223" s="154"/>
      <c r="Y3223" s="154"/>
      <c r="Z3223" s="154"/>
      <c r="AA3223" s="154"/>
      <c r="AB3223" s="154"/>
      <c r="AC3223" s="154"/>
      <c r="AD3223" s="154"/>
      <c r="AE3223" s="154"/>
      <c r="AF3223" s="154"/>
      <c r="AG3223" s="63">
        <f t="shared" si="993"/>
        <v>0</v>
      </c>
      <c r="AH3223" s="56">
        <f t="shared" si="994"/>
        <v>0</v>
      </c>
      <c r="AI3223" s="56">
        <f t="shared" si="995"/>
        <v>0</v>
      </c>
      <c r="AJ3223" s="56">
        <f t="shared" si="996"/>
        <v>0</v>
      </c>
      <c r="AK3223" s="56">
        <f t="shared" si="997"/>
        <v>0</v>
      </c>
      <c r="AL3223" s="56">
        <f t="shared" si="998"/>
        <v>0</v>
      </c>
      <c r="AM3223" s="56">
        <f t="shared" si="999"/>
        <v>0</v>
      </c>
      <c r="AN3223" s="56">
        <f t="shared" si="1000"/>
        <v>0</v>
      </c>
      <c r="AO3223" s="56">
        <f t="shared" si="1001"/>
        <v>0</v>
      </c>
      <c r="AP3223" s="56">
        <f t="shared" si="1002"/>
        <v>0</v>
      </c>
      <c r="AQ3223" s="56">
        <f t="shared" si="1003"/>
        <v>0</v>
      </c>
      <c r="AR3223" s="86">
        <f t="shared" si="1004"/>
        <v>0</v>
      </c>
    </row>
    <row r="3224" spans="1:44" x14ac:dyDescent="0.25">
      <c r="A3224" s="178"/>
      <c r="B3224" s="55" t="str">
        <f>_xlfn.IFNA(VLOOKUP(A3224,'Ajánlatkérő(k) adatai'!$B$4:$C$205,2,0),"")</f>
        <v/>
      </c>
      <c r="C3224" s="178"/>
      <c r="D3224" s="55" t="str">
        <f>_xlfn.IFNA(VLOOKUP(C3224,'Számlafizető(k) adatai'!$C$4:$D$203,2,0),"")</f>
        <v/>
      </c>
      <c r="E3224" s="55" t="str">
        <f>_xlfn.IFNA(VLOOKUP(C3224,'Számlafizető(k) adatai'!$C$4:$M$203,11,0),"")</f>
        <v/>
      </c>
      <c r="F3224" s="178"/>
      <c r="G3224" s="178"/>
      <c r="H3224" s="178"/>
      <c r="I3224" s="55" t="str">
        <f>IF(F3224="","",VLOOKUP(LEFT(F3224,5),'Technikai cellák'!B:C,2,0))</f>
        <v/>
      </c>
      <c r="J3224" s="55" t="str">
        <f>IF(F3224="","",VLOOKUP(I3224,'Technikai cellák'!$C$1:$D$12,2,0))</f>
        <v/>
      </c>
      <c r="K3224" s="179"/>
      <c r="L3224" s="67" t="str">
        <f t="shared" si="987"/>
        <v/>
      </c>
      <c r="M3224" s="68">
        <f t="shared" si="988"/>
        <v>0</v>
      </c>
      <c r="N3224" s="66">
        <f t="shared" si="989"/>
        <v>0</v>
      </c>
      <c r="O3224" s="152"/>
      <c r="P3224" s="172">
        <f t="shared" si="986"/>
        <v>0</v>
      </c>
      <c r="Q3224" s="69">
        <f t="shared" si="990"/>
        <v>0</v>
      </c>
      <c r="R3224" s="62">
        <f t="shared" si="991"/>
        <v>0</v>
      </c>
      <c r="S3224" s="153"/>
      <c r="T3224" s="118" t="str">
        <f t="shared" si="992"/>
        <v/>
      </c>
      <c r="U3224" s="154"/>
      <c r="V3224" s="154"/>
      <c r="W3224" s="154"/>
      <c r="X3224" s="154"/>
      <c r="Y3224" s="154"/>
      <c r="Z3224" s="154"/>
      <c r="AA3224" s="154"/>
      <c r="AB3224" s="154"/>
      <c r="AC3224" s="154"/>
      <c r="AD3224" s="154"/>
      <c r="AE3224" s="154"/>
      <c r="AF3224" s="154"/>
      <c r="AG3224" s="63">
        <f t="shared" si="993"/>
        <v>0</v>
      </c>
      <c r="AH3224" s="56">
        <f t="shared" si="994"/>
        <v>0</v>
      </c>
      <c r="AI3224" s="56">
        <f t="shared" si="995"/>
        <v>0</v>
      </c>
      <c r="AJ3224" s="56">
        <f t="shared" si="996"/>
        <v>0</v>
      </c>
      <c r="AK3224" s="56">
        <f t="shared" si="997"/>
        <v>0</v>
      </c>
      <c r="AL3224" s="56">
        <f t="shared" si="998"/>
        <v>0</v>
      </c>
      <c r="AM3224" s="56">
        <f t="shared" si="999"/>
        <v>0</v>
      </c>
      <c r="AN3224" s="56">
        <f t="shared" si="1000"/>
        <v>0</v>
      </c>
      <c r="AO3224" s="56">
        <f t="shared" si="1001"/>
        <v>0</v>
      </c>
      <c r="AP3224" s="56">
        <f t="shared" si="1002"/>
        <v>0</v>
      </c>
      <c r="AQ3224" s="56">
        <f t="shared" si="1003"/>
        <v>0</v>
      </c>
      <c r="AR3224" s="86">
        <f t="shared" si="1004"/>
        <v>0</v>
      </c>
    </row>
    <row r="3225" spans="1:44" x14ac:dyDescent="0.25">
      <c r="A3225" s="178"/>
      <c r="B3225" s="55" t="str">
        <f>_xlfn.IFNA(VLOOKUP(A3225,'Ajánlatkérő(k) adatai'!$B$4:$C$205,2,0),"")</f>
        <v/>
      </c>
      <c r="C3225" s="178"/>
      <c r="D3225" s="55" t="str">
        <f>_xlfn.IFNA(VLOOKUP(C3225,'Számlafizető(k) adatai'!$C$4:$D$203,2,0),"")</f>
        <v/>
      </c>
      <c r="E3225" s="55" t="str">
        <f>_xlfn.IFNA(VLOOKUP(C3225,'Számlafizető(k) adatai'!$C$4:$M$203,11,0),"")</f>
        <v/>
      </c>
      <c r="F3225" s="178"/>
      <c r="G3225" s="178"/>
      <c r="H3225" s="178"/>
      <c r="I3225" s="55" t="str">
        <f>IF(F3225="","",VLOOKUP(LEFT(F3225,5),'Technikai cellák'!B:C,2,0))</f>
        <v/>
      </c>
      <c r="J3225" s="55" t="str">
        <f>IF(F3225="","",VLOOKUP(I3225,'Technikai cellák'!$C$1:$D$12,2,0))</f>
        <v/>
      </c>
      <c r="K3225" s="179"/>
      <c r="L3225" s="67" t="str">
        <f t="shared" si="987"/>
        <v/>
      </c>
      <c r="M3225" s="68">
        <f t="shared" si="988"/>
        <v>0</v>
      </c>
      <c r="N3225" s="66">
        <f t="shared" si="989"/>
        <v>0</v>
      </c>
      <c r="O3225" s="152"/>
      <c r="P3225" s="172">
        <f t="shared" si="986"/>
        <v>0</v>
      </c>
      <c r="Q3225" s="69">
        <f t="shared" si="990"/>
        <v>0</v>
      </c>
      <c r="R3225" s="62">
        <f t="shared" si="991"/>
        <v>0</v>
      </c>
      <c r="S3225" s="153"/>
      <c r="T3225" s="118" t="str">
        <f t="shared" si="992"/>
        <v/>
      </c>
      <c r="U3225" s="154"/>
      <c r="V3225" s="154"/>
      <c r="W3225" s="154"/>
      <c r="X3225" s="154"/>
      <c r="Y3225" s="154"/>
      <c r="Z3225" s="154"/>
      <c r="AA3225" s="154"/>
      <c r="AB3225" s="154"/>
      <c r="AC3225" s="154"/>
      <c r="AD3225" s="154"/>
      <c r="AE3225" s="154"/>
      <c r="AF3225" s="154"/>
      <c r="AG3225" s="63">
        <f t="shared" si="993"/>
        <v>0</v>
      </c>
      <c r="AH3225" s="56">
        <f t="shared" si="994"/>
        <v>0</v>
      </c>
      <c r="AI3225" s="56">
        <f t="shared" si="995"/>
        <v>0</v>
      </c>
      <c r="AJ3225" s="56">
        <f t="shared" si="996"/>
        <v>0</v>
      </c>
      <c r="AK3225" s="56">
        <f t="shared" si="997"/>
        <v>0</v>
      </c>
      <c r="AL3225" s="56">
        <f t="shared" si="998"/>
        <v>0</v>
      </c>
      <c r="AM3225" s="56">
        <f t="shared" si="999"/>
        <v>0</v>
      </c>
      <c r="AN3225" s="56">
        <f t="shared" si="1000"/>
        <v>0</v>
      </c>
      <c r="AO3225" s="56">
        <f t="shared" si="1001"/>
        <v>0</v>
      </c>
      <c r="AP3225" s="56">
        <f t="shared" si="1002"/>
        <v>0</v>
      </c>
      <c r="AQ3225" s="56">
        <f t="shared" si="1003"/>
        <v>0</v>
      </c>
      <c r="AR3225" s="86">
        <f t="shared" si="1004"/>
        <v>0</v>
      </c>
    </row>
    <row r="3226" spans="1:44" x14ac:dyDescent="0.25">
      <c r="A3226" s="178"/>
      <c r="B3226" s="55" t="str">
        <f>_xlfn.IFNA(VLOOKUP(A3226,'Ajánlatkérő(k) adatai'!$B$4:$C$205,2,0),"")</f>
        <v/>
      </c>
      <c r="C3226" s="178"/>
      <c r="D3226" s="55" t="str">
        <f>_xlfn.IFNA(VLOOKUP(C3226,'Számlafizető(k) adatai'!$C$4:$D$203,2,0),"")</f>
        <v/>
      </c>
      <c r="E3226" s="55" t="str">
        <f>_xlfn.IFNA(VLOOKUP(C3226,'Számlafizető(k) adatai'!$C$4:$M$203,11,0),"")</f>
        <v/>
      </c>
      <c r="F3226" s="178"/>
      <c r="G3226" s="178"/>
      <c r="H3226" s="178"/>
      <c r="I3226" s="55" t="str">
        <f>IF(F3226="","",VLOOKUP(LEFT(F3226,5),'Technikai cellák'!B:C,2,0))</f>
        <v/>
      </c>
      <c r="J3226" s="55" t="str">
        <f>IF(F3226="","",VLOOKUP(I3226,'Technikai cellák'!$C$1:$D$12,2,0))</f>
        <v/>
      </c>
      <c r="K3226" s="179"/>
      <c r="L3226" s="67" t="str">
        <f t="shared" si="987"/>
        <v/>
      </c>
      <c r="M3226" s="68">
        <f t="shared" si="988"/>
        <v>0</v>
      </c>
      <c r="N3226" s="66">
        <f t="shared" si="989"/>
        <v>0</v>
      </c>
      <c r="O3226" s="152"/>
      <c r="P3226" s="172">
        <f t="shared" si="986"/>
        <v>0</v>
      </c>
      <c r="Q3226" s="69">
        <f t="shared" si="990"/>
        <v>0</v>
      </c>
      <c r="R3226" s="62">
        <f t="shared" si="991"/>
        <v>0</v>
      </c>
      <c r="S3226" s="153"/>
      <c r="T3226" s="118" t="str">
        <f t="shared" si="992"/>
        <v/>
      </c>
      <c r="U3226" s="154"/>
      <c r="V3226" s="154"/>
      <c r="W3226" s="154"/>
      <c r="X3226" s="154"/>
      <c r="Y3226" s="154"/>
      <c r="Z3226" s="154"/>
      <c r="AA3226" s="154"/>
      <c r="AB3226" s="154"/>
      <c r="AC3226" s="154"/>
      <c r="AD3226" s="154"/>
      <c r="AE3226" s="154"/>
      <c r="AF3226" s="154"/>
      <c r="AG3226" s="63">
        <f t="shared" si="993"/>
        <v>0</v>
      </c>
      <c r="AH3226" s="56">
        <f t="shared" si="994"/>
        <v>0</v>
      </c>
      <c r="AI3226" s="56">
        <f t="shared" si="995"/>
        <v>0</v>
      </c>
      <c r="AJ3226" s="56">
        <f t="shared" si="996"/>
        <v>0</v>
      </c>
      <c r="AK3226" s="56">
        <f t="shared" si="997"/>
        <v>0</v>
      </c>
      <c r="AL3226" s="56">
        <f t="shared" si="998"/>
        <v>0</v>
      </c>
      <c r="AM3226" s="56">
        <f t="shared" si="999"/>
        <v>0</v>
      </c>
      <c r="AN3226" s="56">
        <f t="shared" si="1000"/>
        <v>0</v>
      </c>
      <c r="AO3226" s="56">
        <f t="shared" si="1001"/>
        <v>0</v>
      </c>
      <c r="AP3226" s="56">
        <f t="shared" si="1002"/>
        <v>0</v>
      </c>
      <c r="AQ3226" s="56">
        <f t="shared" si="1003"/>
        <v>0</v>
      </c>
      <c r="AR3226" s="86">
        <f t="shared" si="1004"/>
        <v>0</v>
      </c>
    </row>
    <row r="3227" spans="1:44" x14ac:dyDescent="0.25">
      <c r="A3227" s="178"/>
      <c r="B3227" s="55" t="str">
        <f>_xlfn.IFNA(VLOOKUP(A3227,'Ajánlatkérő(k) adatai'!$B$4:$C$205,2,0),"")</f>
        <v/>
      </c>
      <c r="C3227" s="178"/>
      <c r="D3227" s="55" t="str">
        <f>_xlfn.IFNA(VLOOKUP(C3227,'Számlafizető(k) adatai'!$C$4:$D$203,2,0),"")</f>
        <v/>
      </c>
      <c r="E3227" s="55" t="str">
        <f>_xlfn.IFNA(VLOOKUP(C3227,'Számlafizető(k) adatai'!$C$4:$M$203,11,0),"")</f>
        <v/>
      </c>
      <c r="F3227" s="178"/>
      <c r="G3227" s="178"/>
      <c r="H3227" s="178"/>
      <c r="I3227" s="55" t="str">
        <f>IF(F3227="","",VLOOKUP(LEFT(F3227,5),'Technikai cellák'!B:C,2,0))</f>
        <v/>
      </c>
      <c r="J3227" s="55" t="str">
        <f>IF(F3227="","",VLOOKUP(I3227,'Technikai cellák'!$C$1:$D$12,2,0))</f>
        <v/>
      </c>
      <c r="K3227" s="179"/>
      <c r="L3227" s="67" t="str">
        <f t="shared" si="987"/>
        <v/>
      </c>
      <c r="M3227" s="68">
        <f t="shared" si="988"/>
        <v>0</v>
      </c>
      <c r="N3227" s="66">
        <f t="shared" si="989"/>
        <v>0</v>
      </c>
      <c r="O3227" s="152"/>
      <c r="P3227" s="172">
        <f t="shared" si="986"/>
        <v>0</v>
      </c>
      <c r="Q3227" s="69">
        <f t="shared" si="990"/>
        <v>0</v>
      </c>
      <c r="R3227" s="62">
        <f t="shared" si="991"/>
        <v>0</v>
      </c>
      <c r="S3227" s="153"/>
      <c r="T3227" s="118" t="str">
        <f t="shared" si="992"/>
        <v/>
      </c>
      <c r="U3227" s="154"/>
      <c r="V3227" s="154"/>
      <c r="W3227" s="154"/>
      <c r="X3227" s="154"/>
      <c r="Y3227" s="154"/>
      <c r="Z3227" s="154"/>
      <c r="AA3227" s="154"/>
      <c r="AB3227" s="154"/>
      <c r="AC3227" s="154"/>
      <c r="AD3227" s="154"/>
      <c r="AE3227" s="154"/>
      <c r="AF3227" s="154"/>
      <c r="AG3227" s="63">
        <f t="shared" si="993"/>
        <v>0</v>
      </c>
      <c r="AH3227" s="56">
        <f t="shared" si="994"/>
        <v>0</v>
      </c>
      <c r="AI3227" s="56">
        <f t="shared" si="995"/>
        <v>0</v>
      </c>
      <c r="AJ3227" s="56">
        <f t="shared" si="996"/>
        <v>0</v>
      </c>
      <c r="AK3227" s="56">
        <f t="shared" si="997"/>
        <v>0</v>
      </c>
      <c r="AL3227" s="56">
        <f t="shared" si="998"/>
        <v>0</v>
      </c>
      <c r="AM3227" s="56">
        <f t="shared" si="999"/>
        <v>0</v>
      </c>
      <c r="AN3227" s="56">
        <f t="shared" si="1000"/>
        <v>0</v>
      </c>
      <c r="AO3227" s="56">
        <f t="shared" si="1001"/>
        <v>0</v>
      </c>
      <c r="AP3227" s="56">
        <f t="shared" si="1002"/>
        <v>0</v>
      </c>
      <c r="AQ3227" s="56">
        <f t="shared" si="1003"/>
        <v>0</v>
      </c>
      <c r="AR3227" s="86">
        <f t="shared" si="1004"/>
        <v>0</v>
      </c>
    </row>
    <row r="3228" spans="1:44" x14ac:dyDescent="0.25">
      <c r="A3228" s="178"/>
      <c r="B3228" s="55" t="str">
        <f>_xlfn.IFNA(VLOOKUP(A3228,'Ajánlatkérő(k) adatai'!$B$4:$C$205,2,0),"")</f>
        <v/>
      </c>
      <c r="C3228" s="178"/>
      <c r="D3228" s="55" t="str">
        <f>_xlfn.IFNA(VLOOKUP(C3228,'Számlafizető(k) adatai'!$C$4:$D$203,2,0),"")</f>
        <v/>
      </c>
      <c r="E3228" s="55" t="str">
        <f>_xlfn.IFNA(VLOOKUP(C3228,'Számlafizető(k) adatai'!$C$4:$M$203,11,0),"")</f>
        <v/>
      </c>
      <c r="F3228" s="178"/>
      <c r="G3228" s="178"/>
      <c r="H3228" s="178"/>
      <c r="I3228" s="55" t="str">
        <f>IF(F3228="","",VLOOKUP(LEFT(F3228,5),'Technikai cellák'!B:C,2,0))</f>
        <v/>
      </c>
      <c r="J3228" s="55" t="str">
        <f>IF(F3228="","",VLOOKUP(I3228,'Technikai cellák'!$C$1:$D$12,2,0))</f>
        <v/>
      </c>
      <c r="K3228" s="179"/>
      <c r="L3228" s="67" t="str">
        <f t="shared" si="987"/>
        <v/>
      </c>
      <c r="M3228" s="68">
        <f t="shared" si="988"/>
        <v>0</v>
      </c>
      <c r="N3228" s="66">
        <f t="shared" si="989"/>
        <v>0</v>
      </c>
      <c r="O3228" s="152"/>
      <c r="P3228" s="172">
        <f t="shared" si="986"/>
        <v>0</v>
      </c>
      <c r="Q3228" s="69">
        <f t="shared" si="990"/>
        <v>0</v>
      </c>
      <c r="R3228" s="62">
        <f t="shared" si="991"/>
        <v>0</v>
      </c>
      <c r="S3228" s="153"/>
      <c r="T3228" s="118" t="str">
        <f t="shared" si="992"/>
        <v/>
      </c>
      <c r="U3228" s="154"/>
      <c r="V3228" s="154"/>
      <c r="W3228" s="154"/>
      <c r="X3228" s="154"/>
      <c r="Y3228" s="154"/>
      <c r="Z3228" s="154"/>
      <c r="AA3228" s="154"/>
      <c r="AB3228" s="154"/>
      <c r="AC3228" s="154"/>
      <c r="AD3228" s="154"/>
      <c r="AE3228" s="154"/>
      <c r="AF3228" s="154"/>
      <c r="AG3228" s="63">
        <f t="shared" si="993"/>
        <v>0</v>
      </c>
      <c r="AH3228" s="56">
        <f t="shared" si="994"/>
        <v>0</v>
      </c>
      <c r="AI3228" s="56">
        <f t="shared" si="995"/>
        <v>0</v>
      </c>
      <c r="AJ3228" s="56">
        <f t="shared" si="996"/>
        <v>0</v>
      </c>
      <c r="AK3228" s="56">
        <f t="shared" si="997"/>
        <v>0</v>
      </c>
      <c r="AL3228" s="56">
        <f t="shared" si="998"/>
        <v>0</v>
      </c>
      <c r="AM3228" s="56">
        <f t="shared" si="999"/>
        <v>0</v>
      </c>
      <c r="AN3228" s="56">
        <f t="shared" si="1000"/>
        <v>0</v>
      </c>
      <c r="AO3228" s="56">
        <f t="shared" si="1001"/>
        <v>0</v>
      </c>
      <c r="AP3228" s="56">
        <f t="shared" si="1002"/>
        <v>0</v>
      </c>
      <c r="AQ3228" s="56">
        <f t="shared" si="1003"/>
        <v>0</v>
      </c>
      <c r="AR3228" s="86">
        <f t="shared" si="1004"/>
        <v>0</v>
      </c>
    </row>
    <row r="3229" spans="1:44" x14ac:dyDescent="0.25">
      <c r="A3229" s="178"/>
      <c r="B3229" s="55" t="str">
        <f>_xlfn.IFNA(VLOOKUP(A3229,'Ajánlatkérő(k) adatai'!$B$4:$C$205,2,0),"")</f>
        <v/>
      </c>
      <c r="C3229" s="178"/>
      <c r="D3229" s="55" t="str">
        <f>_xlfn.IFNA(VLOOKUP(C3229,'Számlafizető(k) adatai'!$C$4:$D$203,2,0),"")</f>
        <v/>
      </c>
      <c r="E3229" s="55" t="str">
        <f>_xlfn.IFNA(VLOOKUP(C3229,'Számlafizető(k) adatai'!$C$4:$M$203,11,0),"")</f>
        <v/>
      </c>
      <c r="F3229" s="178"/>
      <c r="G3229" s="178"/>
      <c r="H3229" s="178"/>
      <c r="I3229" s="55" t="str">
        <f>IF(F3229="","",VLOOKUP(LEFT(F3229,5),'Technikai cellák'!B:C,2,0))</f>
        <v/>
      </c>
      <c r="J3229" s="55" t="str">
        <f>IF(F3229="","",VLOOKUP(I3229,'Technikai cellák'!$C$1:$D$12,2,0))</f>
        <v/>
      </c>
      <c r="K3229" s="179"/>
      <c r="L3229" s="67" t="str">
        <f t="shared" si="987"/>
        <v/>
      </c>
      <c r="M3229" s="68">
        <f t="shared" si="988"/>
        <v>0</v>
      </c>
      <c r="N3229" s="66">
        <f t="shared" si="989"/>
        <v>0</v>
      </c>
      <c r="O3229" s="152"/>
      <c r="P3229" s="172">
        <f t="shared" si="986"/>
        <v>0</v>
      </c>
      <c r="Q3229" s="69">
        <f t="shared" si="990"/>
        <v>0</v>
      </c>
      <c r="R3229" s="62">
        <f t="shared" si="991"/>
        <v>0</v>
      </c>
      <c r="S3229" s="153"/>
      <c r="T3229" s="118" t="str">
        <f t="shared" si="992"/>
        <v/>
      </c>
      <c r="U3229" s="154"/>
      <c r="V3229" s="154"/>
      <c r="W3229" s="154"/>
      <c r="X3229" s="154"/>
      <c r="Y3229" s="154"/>
      <c r="Z3229" s="154"/>
      <c r="AA3229" s="154"/>
      <c r="AB3229" s="154"/>
      <c r="AC3229" s="154"/>
      <c r="AD3229" s="154"/>
      <c r="AE3229" s="154"/>
      <c r="AF3229" s="154"/>
      <c r="AG3229" s="63">
        <f t="shared" si="993"/>
        <v>0</v>
      </c>
      <c r="AH3229" s="56">
        <f t="shared" si="994"/>
        <v>0</v>
      </c>
      <c r="AI3229" s="56">
        <f t="shared" si="995"/>
        <v>0</v>
      </c>
      <c r="AJ3229" s="56">
        <f t="shared" si="996"/>
        <v>0</v>
      </c>
      <c r="AK3229" s="56">
        <f t="shared" si="997"/>
        <v>0</v>
      </c>
      <c r="AL3229" s="56">
        <f t="shared" si="998"/>
        <v>0</v>
      </c>
      <c r="AM3229" s="56">
        <f t="shared" si="999"/>
        <v>0</v>
      </c>
      <c r="AN3229" s="56">
        <f t="shared" si="1000"/>
        <v>0</v>
      </c>
      <c r="AO3229" s="56">
        <f t="shared" si="1001"/>
        <v>0</v>
      </c>
      <c r="AP3229" s="56">
        <f t="shared" si="1002"/>
        <v>0</v>
      </c>
      <c r="AQ3229" s="56">
        <f t="shared" si="1003"/>
        <v>0</v>
      </c>
      <c r="AR3229" s="86">
        <f t="shared" si="1004"/>
        <v>0</v>
      </c>
    </row>
    <row r="3230" spans="1:44" x14ac:dyDescent="0.25">
      <c r="A3230" s="178"/>
      <c r="B3230" s="55" t="str">
        <f>_xlfn.IFNA(VLOOKUP(A3230,'Ajánlatkérő(k) adatai'!$B$4:$C$205,2,0),"")</f>
        <v/>
      </c>
      <c r="C3230" s="178"/>
      <c r="D3230" s="55" t="str">
        <f>_xlfn.IFNA(VLOOKUP(C3230,'Számlafizető(k) adatai'!$C$4:$D$203,2,0),"")</f>
        <v/>
      </c>
      <c r="E3230" s="55" t="str">
        <f>_xlfn.IFNA(VLOOKUP(C3230,'Számlafizető(k) adatai'!$C$4:$M$203,11,0),"")</f>
        <v/>
      </c>
      <c r="F3230" s="178"/>
      <c r="G3230" s="178"/>
      <c r="H3230" s="178"/>
      <c r="I3230" s="55" t="str">
        <f>IF(F3230="","",VLOOKUP(LEFT(F3230,5),'Technikai cellák'!B:C,2,0))</f>
        <v/>
      </c>
      <c r="J3230" s="55" t="str">
        <f>IF(F3230="","",VLOOKUP(I3230,'Technikai cellák'!$C$1:$D$12,2,0))</f>
        <v/>
      </c>
      <c r="K3230" s="179"/>
      <c r="L3230" s="67" t="str">
        <f t="shared" si="987"/>
        <v/>
      </c>
      <c r="M3230" s="68">
        <f t="shared" si="988"/>
        <v>0</v>
      </c>
      <c r="N3230" s="66">
        <f t="shared" si="989"/>
        <v>0</v>
      </c>
      <c r="O3230" s="152"/>
      <c r="P3230" s="172">
        <f t="shared" si="986"/>
        <v>0</v>
      </c>
      <c r="Q3230" s="69">
        <f t="shared" si="990"/>
        <v>0</v>
      </c>
      <c r="R3230" s="62">
        <f t="shared" si="991"/>
        <v>0</v>
      </c>
      <c r="S3230" s="153"/>
      <c r="T3230" s="118" t="str">
        <f t="shared" si="992"/>
        <v/>
      </c>
      <c r="U3230" s="154"/>
      <c r="V3230" s="154"/>
      <c r="W3230" s="154"/>
      <c r="X3230" s="154"/>
      <c r="Y3230" s="154"/>
      <c r="Z3230" s="154"/>
      <c r="AA3230" s="154"/>
      <c r="AB3230" s="154"/>
      <c r="AC3230" s="154"/>
      <c r="AD3230" s="154"/>
      <c r="AE3230" s="154"/>
      <c r="AF3230" s="154"/>
      <c r="AG3230" s="63">
        <f t="shared" si="993"/>
        <v>0</v>
      </c>
      <c r="AH3230" s="56">
        <f t="shared" si="994"/>
        <v>0</v>
      </c>
      <c r="AI3230" s="56">
        <f t="shared" si="995"/>
        <v>0</v>
      </c>
      <c r="AJ3230" s="56">
        <f t="shared" si="996"/>
        <v>0</v>
      </c>
      <c r="AK3230" s="56">
        <f t="shared" si="997"/>
        <v>0</v>
      </c>
      <c r="AL3230" s="56">
        <f t="shared" si="998"/>
        <v>0</v>
      </c>
      <c r="AM3230" s="56">
        <f t="shared" si="999"/>
        <v>0</v>
      </c>
      <c r="AN3230" s="56">
        <f t="shared" si="1000"/>
        <v>0</v>
      </c>
      <c r="AO3230" s="56">
        <f t="shared" si="1001"/>
        <v>0</v>
      </c>
      <c r="AP3230" s="56">
        <f t="shared" si="1002"/>
        <v>0</v>
      </c>
      <c r="AQ3230" s="56">
        <f t="shared" si="1003"/>
        <v>0</v>
      </c>
      <c r="AR3230" s="86">
        <f t="shared" si="1004"/>
        <v>0</v>
      </c>
    </row>
    <row r="3231" spans="1:44" x14ac:dyDescent="0.25">
      <c r="A3231" s="178"/>
      <c r="B3231" s="55" t="str">
        <f>_xlfn.IFNA(VLOOKUP(A3231,'Ajánlatkérő(k) adatai'!$B$4:$C$205,2,0),"")</f>
        <v/>
      </c>
      <c r="C3231" s="178"/>
      <c r="D3231" s="55" t="str">
        <f>_xlfn.IFNA(VLOOKUP(C3231,'Számlafizető(k) adatai'!$C$4:$D$203,2,0),"")</f>
        <v/>
      </c>
      <c r="E3231" s="55" t="str">
        <f>_xlfn.IFNA(VLOOKUP(C3231,'Számlafizető(k) adatai'!$C$4:$M$203,11,0),"")</f>
        <v/>
      </c>
      <c r="F3231" s="178"/>
      <c r="G3231" s="178"/>
      <c r="H3231" s="178"/>
      <c r="I3231" s="55" t="str">
        <f>IF(F3231="","",VLOOKUP(LEFT(F3231,5),'Technikai cellák'!B:C,2,0))</f>
        <v/>
      </c>
      <c r="J3231" s="55" t="str">
        <f>IF(F3231="","",VLOOKUP(I3231,'Technikai cellák'!$C$1:$D$12,2,0))</f>
        <v/>
      </c>
      <c r="K3231" s="179"/>
      <c r="L3231" s="67" t="str">
        <f t="shared" si="987"/>
        <v/>
      </c>
      <c r="M3231" s="68">
        <f t="shared" si="988"/>
        <v>0</v>
      </c>
      <c r="N3231" s="66">
        <f t="shared" si="989"/>
        <v>0</v>
      </c>
      <c r="O3231" s="152"/>
      <c r="P3231" s="172">
        <f t="shared" si="986"/>
        <v>0</v>
      </c>
      <c r="Q3231" s="69">
        <f t="shared" si="990"/>
        <v>0</v>
      </c>
      <c r="R3231" s="62">
        <f t="shared" si="991"/>
        <v>0</v>
      </c>
      <c r="S3231" s="153"/>
      <c r="T3231" s="118" t="str">
        <f t="shared" si="992"/>
        <v/>
      </c>
      <c r="U3231" s="154"/>
      <c r="V3231" s="154"/>
      <c r="W3231" s="154"/>
      <c r="X3231" s="154"/>
      <c r="Y3231" s="154"/>
      <c r="Z3231" s="154"/>
      <c r="AA3231" s="154"/>
      <c r="AB3231" s="154"/>
      <c r="AC3231" s="154"/>
      <c r="AD3231" s="154"/>
      <c r="AE3231" s="154"/>
      <c r="AF3231" s="154"/>
      <c r="AG3231" s="63">
        <f t="shared" si="993"/>
        <v>0</v>
      </c>
      <c r="AH3231" s="56">
        <f t="shared" si="994"/>
        <v>0</v>
      </c>
      <c r="AI3231" s="56">
        <f t="shared" si="995"/>
        <v>0</v>
      </c>
      <c r="AJ3231" s="56">
        <f t="shared" si="996"/>
        <v>0</v>
      </c>
      <c r="AK3231" s="56">
        <f t="shared" si="997"/>
        <v>0</v>
      </c>
      <c r="AL3231" s="56">
        <f t="shared" si="998"/>
        <v>0</v>
      </c>
      <c r="AM3231" s="56">
        <f t="shared" si="999"/>
        <v>0</v>
      </c>
      <c r="AN3231" s="56">
        <f t="shared" si="1000"/>
        <v>0</v>
      </c>
      <c r="AO3231" s="56">
        <f t="shared" si="1001"/>
        <v>0</v>
      </c>
      <c r="AP3231" s="56">
        <f t="shared" si="1002"/>
        <v>0</v>
      </c>
      <c r="AQ3231" s="56">
        <f t="shared" si="1003"/>
        <v>0</v>
      </c>
      <c r="AR3231" s="86">
        <f t="shared" si="1004"/>
        <v>0</v>
      </c>
    </row>
    <row r="3232" spans="1:44" x14ac:dyDescent="0.25">
      <c r="A3232" s="178"/>
      <c r="B3232" s="55" t="str">
        <f>_xlfn.IFNA(VLOOKUP(A3232,'Ajánlatkérő(k) adatai'!$B$4:$C$205,2,0),"")</f>
        <v/>
      </c>
      <c r="C3232" s="178"/>
      <c r="D3232" s="55" t="str">
        <f>_xlfn.IFNA(VLOOKUP(C3232,'Számlafizető(k) adatai'!$C$4:$D$203,2,0),"")</f>
        <v/>
      </c>
      <c r="E3232" s="55" t="str">
        <f>_xlfn.IFNA(VLOOKUP(C3232,'Számlafizető(k) adatai'!$C$4:$M$203,11,0),"")</f>
        <v/>
      </c>
      <c r="F3232" s="178"/>
      <c r="G3232" s="178"/>
      <c r="H3232" s="178"/>
      <c r="I3232" s="55" t="str">
        <f>IF(F3232="","",VLOOKUP(LEFT(F3232,5),'Technikai cellák'!B:C,2,0))</f>
        <v/>
      </c>
      <c r="J3232" s="55" t="str">
        <f>IF(F3232="","",VLOOKUP(I3232,'Technikai cellák'!$C$1:$D$12,2,0))</f>
        <v/>
      </c>
      <c r="K3232" s="179"/>
      <c r="L3232" s="67" t="str">
        <f t="shared" si="987"/>
        <v/>
      </c>
      <c r="M3232" s="68">
        <f t="shared" si="988"/>
        <v>0</v>
      </c>
      <c r="N3232" s="66">
        <f t="shared" si="989"/>
        <v>0</v>
      </c>
      <c r="O3232" s="152"/>
      <c r="P3232" s="172">
        <f t="shared" si="986"/>
        <v>0</v>
      </c>
      <c r="Q3232" s="69">
        <f t="shared" si="990"/>
        <v>0</v>
      </c>
      <c r="R3232" s="62">
        <f t="shared" si="991"/>
        <v>0</v>
      </c>
      <c r="S3232" s="153"/>
      <c r="T3232" s="118" t="str">
        <f t="shared" si="992"/>
        <v/>
      </c>
      <c r="U3232" s="154"/>
      <c r="V3232" s="154"/>
      <c r="W3232" s="154"/>
      <c r="X3232" s="154"/>
      <c r="Y3232" s="154"/>
      <c r="Z3232" s="154"/>
      <c r="AA3232" s="154"/>
      <c r="AB3232" s="154"/>
      <c r="AC3232" s="154"/>
      <c r="AD3232" s="154"/>
      <c r="AE3232" s="154"/>
      <c r="AF3232" s="154"/>
      <c r="AG3232" s="63">
        <f t="shared" si="993"/>
        <v>0</v>
      </c>
      <c r="AH3232" s="56">
        <f t="shared" si="994"/>
        <v>0</v>
      </c>
      <c r="AI3232" s="56">
        <f t="shared" si="995"/>
        <v>0</v>
      </c>
      <c r="AJ3232" s="56">
        <f t="shared" si="996"/>
        <v>0</v>
      </c>
      <c r="AK3232" s="56">
        <f t="shared" si="997"/>
        <v>0</v>
      </c>
      <c r="AL3232" s="56">
        <f t="shared" si="998"/>
        <v>0</v>
      </c>
      <c r="AM3232" s="56">
        <f t="shared" si="999"/>
        <v>0</v>
      </c>
      <c r="AN3232" s="56">
        <f t="shared" si="1000"/>
        <v>0</v>
      </c>
      <c r="AO3232" s="56">
        <f t="shared" si="1001"/>
        <v>0</v>
      </c>
      <c r="AP3232" s="56">
        <f t="shared" si="1002"/>
        <v>0</v>
      </c>
      <c r="AQ3232" s="56">
        <f t="shared" si="1003"/>
        <v>0</v>
      </c>
      <c r="AR3232" s="86">
        <f t="shared" si="1004"/>
        <v>0</v>
      </c>
    </row>
    <row r="3233" spans="1:44" x14ac:dyDescent="0.25">
      <c r="A3233" s="178"/>
      <c r="B3233" s="55" t="str">
        <f>_xlfn.IFNA(VLOOKUP(A3233,'Ajánlatkérő(k) adatai'!$B$4:$C$205,2,0),"")</f>
        <v/>
      </c>
      <c r="C3233" s="178"/>
      <c r="D3233" s="55" t="str">
        <f>_xlfn.IFNA(VLOOKUP(C3233,'Számlafizető(k) adatai'!$C$4:$D$203,2,0),"")</f>
        <v/>
      </c>
      <c r="E3233" s="55" t="str">
        <f>_xlfn.IFNA(VLOOKUP(C3233,'Számlafizető(k) adatai'!$C$4:$M$203,11,0),"")</f>
        <v/>
      </c>
      <c r="F3233" s="178"/>
      <c r="G3233" s="178"/>
      <c r="H3233" s="178"/>
      <c r="I3233" s="55" t="str">
        <f>IF(F3233="","",VLOOKUP(LEFT(F3233,5),'Technikai cellák'!B:C,2,0))</f>
        <v/>
      </c>
      <c r="J3233" s="55" t="str">
        <f>IF(F3233="","",VLOOKUP(I3233,'Technikai cellák'!$C$1:$D$12,2,0))</f>
        <v/>
      </c>
      <c r="K3233" s="179"/>
      <c r="L3233" s="67" t="str">
        <f t="shared" si="987"/>
        <v/>
      </c>
      <c r="M3233" s="68">
        <f t="shared" si="988"/>
        <v>0</v>
      </c>
      <c r="N3233" s="66">
        <f t="shared" si="989"/>
        <v>0</v>
      </c>
      <c r="O3233" s="152"/>
      <c r="P3233" s="172">
        <f t="shared" si="986"/>
        <v>0</v>
      </c>
      <c r="Q3233" s="69">
        <f t="shared" si="990"/>
        <v>0</v>
      </c>
      <c r="R3233" s="62">
        <f t="shared" si="991"/>
        <v>0</v>
      </c>
      <c r="S3233" s="153"/>
      <c r="T3233" s="118" t="str">
        <f t="shared" si="992"/>
        <v/>
      </c>
      <c r="U3233" s="154"/>
      <c r="V3233" s="154"/>
      <c r="W3233" s="154"/>
      <c r="X3233" s="154"/>
      <c r="Y3233" s="154"/>
      <c r="Z3233" s="154"/>
      <c r="AA3233" s="154"/>
      <c r="AB3233" s="154"/>
      <c r="AC3233" s="154"/>
      <c r="AD3233" s="154"/>
      <c r="AE3233" s="154"/>
      <c r="AF3233" s="154"/>
      <c r="AG3233" s="63">
        <f t="shared" si="993"/>
        <v>0</v>
      </c>
      <c r="AH3233" s="56">
        <f t="shared" si="994"/>
        <v>0</v>
      </c>
      <c r="AI3233" s="56">
        <f t="shared" si="995"/>
        <v>0</v>
      </c>
      <c r="AJ3233" s="56">
        <f t="shared" si="996"/>
        <v>0</v>
      </c>
      <c r="AK3233" s="56">
        <f t="shared" si="997"/>
        <v>0</v>
      </c>
      <c r="AL3233" s="56">
        <f t="shared" si="998"/>
        <v>0</v>
      </c>
      <c r="AM3233" s="56">
        <f t="shared" si="999"/>
        <v>0</v>
      </c>
      <c r="AN3233" s="56">
        <f t="shared" si="1000"/>
        <v>0</v>
      </c>
      <c r="AO3233" s="56">
        <f t="shared" si="1001"/>
        <v>0</v>
      </c>
      <c r="AP3233" s="56">
        <f t="shared" si="1002"/>
        <v>0</v>
      </c>
      <c r="AQ3233" s="56">
        <f t="shared" si="1003"/>
        <v>0</v>
      </c>
      <c r="AR3233" s="86">
        <f t="shared" si="1004"/>
        <v>0</v>
      </c>
    </row>
    <row r="3234" spans="1:44" x14ac:dyDescent="0.25">
      <c r="A3234" s="178"/>
      <c r="B3234" s="55" t="str">
        <f>_xlfn.IFNA(VLOOKUP(A3234,'Ajánlatkérő(k) adatai'!$B$4:$C$205,2,0),"")</f>
        <v/>
      </c>
      <c r="C3234" s="178"/>
      <c r="D3234" s="55" t="str">
        <f>_xlfn.IFNA(VLOOKUP(C3234,'Számlafizető(k) adatai'!$C$4:$D$203,2,0),"")</f>
        <v/>
      </c>
      <c r="E3234" s="55" t="str">
        <f>_xlfn.IFNA(VLOOKUP(C3234,'Számlafizető(k) adatai'!$C$4:$M$203,11,0),"")</f>
        <v/>
      </c>
      <c r="F3234" s="178"/>
      <c r="G3234" s="178"/>
      <c r="H3234" s="178"/>
      <c r="I3234" s="55" t="str">
        <f>IF(F3234="","",VLOOKUP(LEFT(F3234,5),'Technikai cellák'!B:C,2,0))</f>
        <v/>
      </c>
      <c r="J3234" s="55" t="str">
        <f>IF(F3234="","",VLOOKUP(I3234,'Technikai cellák'!$C$1:$D$12,2,0))</f>
        <v/>
      </c>
      <c r="K3234" s="179"/>
      <c r="L3234" s="67" t="str">
        <f t="shared" si="987"/>
        <v/>
      </c>
      <c r="M3234" s="68">
        <f t="shared" si="988"/>
        <v>0</v>
      </c>
      <c r="N3234" s="66">
        <f t="shared" si="989"/>
        <v>0</v>
      </c>
      <c r="O3234" s="152"/>
      <c r="P3234" s="172">
        <f t="shared" si="986"/>
        <v>0</v>
      </c>
      <c r="Q3234" s="69">
        <f t="shared" si="990"/>
        <v>0</v>
      </c>
      <c r="R3234" s="62">
        <f t="shared" si="991"/>
        <v>0</v>
      </c>
      <c r="S3234" s="153"/>
      <c r="T3234" s="118" t="str">
        <f t="shared" si="992"/>
        <v/>
      </c>
      <c r="U3234" s="154"/>
      <c r="V3234" s="154"/>
      <c r="W3234" s="154"/>
      <c r="X3234" s="154"/>
      <c r="Y3234" s="154"/>
      <c r="Z3234" s="154"/>
      <c r="AA3234" s="154"/>
      <c r="AB3234" s="154"/>
      <c r="AC3234" s="154"/>
      <c r="AD3234" s="154"/>
      <c r="AE3234" s="154"/>
      <c r="AF3234" s="154"/>
      <c r="AG3234" s="63">
        <f t="shared" si="993"/>
        <v>0</v>
      </c>
      <c r="AH3234" s="56">
        <f t="shared" si="994"/>
        <v>0</v>
      </c>
      <c r="AI3234" s="56">
        <f t="shared" si="995"/>
        <v>0</v>
      </c>
      <c r="AJ3234" s="56">
        <f t="shared" si="996"/>
        <v>0</v>
      </c>
      <c r="AK3234" s="56">
        <f t="shared" si="997"/>
        <v>0</v>
      </c>
      <c r="AL3234" s="56">
        <f t="shared" si="998"/>
        <v>0</v>
      </c>
      <c r="AM3234" s="56">
        <f t="shared" si="999"/>
        <v>0</v>
      </c>
      <c r="AN3234" s="56">
        <f t="shared" si="1000"/>
        <v>0</v>
      </c>
      <c r="AO3234" s="56">
        <f t="shared" si="1001"/>
        <v>0</v>
      </c>
      <c r="AP3234" s="56">
        <f t="shared" si="1002"/>
        <v>0</v>
      </c>
      <c r="AQ3234" s="56">
        <f t="shared" si="1003"/>
        <v>0</v>
      </c>
      <c r="AR3234" s="86">
        <f t="shared" si="1004"/>
        <v>0</v>
      </c>
    </row>
    <row r="3235" spans="1:44" x14ac:dyDescent="0.25">
      <c r="A3235" s="178"/>
      <c r="B3235" s="55" t="str">
        <f>_xlfn.IFNA(VLOOKUP(A3235,'Ajánlatkérő(k) adatai'!$B$4:$C$205,2,0),"")</f>
        <v/>
      </c>
      <c r="C3235" s="178"/>
      <c r="D3235" s="55" t="str">
        <f>_xlfn.IFNA(VLOOKUP(C3235,'Számlafizető(k) adatai'!$C$4:$D$203,2,0),"")</f>
        <v/>
      </c>
      <c r="E3235" s="55" t="str">
        <f>_xlfn.IFNA(VLOOKUP(C3235,'Számlafizető(k) adatai'!$C$4:$M$203,11,0),"")</f>
        <v/>
      </c>
      <c r="F3235" s="178"/>
      <c r="G3235" s="178"/>
      <c r="H3235" s="178"/>
      <c r="I3235" s="55" t="str">
        <f>IF(F3235="","",VLOOKUP(LEFT(F3235,5),'Technikai cellák'!B:C,2,0))</f>
        <v/>
      </c>
      <c r="J3235" s="55" t="str">
        <f>IF(F3235="","",VLOOKUP(I3235,'Technikai cellák'!$C$1:$D$12,2,0))</f>
        <v/>
      </c>
      <c r="K3235" s="179"/>
      <c r="L3235" s="67" t="str">
        <f t="shared" si="987"/>
        <v/>
      </c>
      <c r="M3235" s="68">
        <f t="shared" si="988"/>
        <v>0</v>
      </c>
      <c r="N3235" s="66">
        <f t="shared" si="989"/>
        <v>0</v>
      </c>
      <c r="O3235" s="152"/>
      <c r="P3235" s="172">
        <f t="shared" si="986"/>
        <v>0</v>
      </c>
      <c r="Q3235" s="69">
        <f t="shared" si="990"/>
        <v>0</v>
      </c>
      <c r="R3235" s="62">
        <f t="shared" si="991"/>
        <v>0</v>
      </c>
      <c r="S3235" s="153"/>
      <c r="T3235" s="118" t="str">
        <f t="shared" si="992"/>
        <v/>
      </c>
      <c r="U3235" s="154"/>
      <c r="V3235" s="154"/>
      <c r="W3235" s="154"/>
      <c r="X3235" s="154"/>
      <c r="Y3235" s="154"/>
      <c r="Z3235" s="154"/>
      <c r="AA3235" s="154"/>
      <c r="AB3235" s="154"/>
      <c r="AC3235" s="154"/>
      <c r="AD3235" s="154"/>
      <c r="AE3235" s="154"/>
      <c r="AF3235" s="154"/>
      <c r="AG3235" s="63">
        <f t="shared" si="993"/>
        <v>0</v>
      </c>
      <c r="AH3235" s="56">
        <f t="shared" si="994"/>
        <v>0</v>
      </c>
      <c r="AI3235" s="56">
        <f t="shared" si="995"/>
        <v>0</v>
      </c>
      <c r="AJ3235" s="56">
        <f t="shared" si="996"/>
        <v>0</v>
      </c>
      <c r="AK3235" s="56">
        <f t="shared" si="997"/>
        <v>0</v>
      </c>
      <c r="AL3235" s="56">
        <f t="shared" si="998"/>
        <v>0</v>
      </c>
      <c r="AM3235" s="56">
        <f t="shared" si="999"/>
        <v>0</v>
      </c>
      <c r="AN3235" s="56">
        <f t="shared" si="1000"/>
        <v>0</v>
      </c>
      <c r="AO3235" s="56">
        <f t="shared" si="1001"/>
        <v>0</v>
      </c>
      <c r="AP3235" s="56">
        <f t="shared" si="1002"/>
        <v>0</v>
      </c>
      <c r="AQ3235" s="56">
        <f t="shared" si="1003"/>
        <v>0</v>
      </c>
      <c r="AR3235" s="86">
        <f t="shared" si="1004"/>
        <v>0</v>
      </c>
    </row>
    <row r="3236" spans="1:44" x14ac:dyDescent="0.25">
      <c r="A3236" s="178"/>
      <c r="B3236" s="55" t="str">
        <f>_xlfn.IFNA(VLOOKUP(A3236,'Ajánlatkérő(k) adatai'!$B$4:$C$205,2,0),"")</f>
        <v/>
      </c>
      <c r="C3236" s="178"/>
      <c r="D3236" s="55" t="str">
        <f>_xlfn.IFNA(VLOOKUP(C3236,'Számlafizető(k) adatai'!$C$4:$D$203,2,0),"")</f>
        <v/>
      </c>
      <c r="E3236" s="55" t="str">
        <f>_xlfn.IFNA(VLOOKUP(C3236,'Számlafizető(k) adatai'!$C$4:$M$203,11,0),"")</f>
        <v/>
      </c>
      <c r="F3236" s="178"/>
      <c r="G3236" s="178"/>
      <c r="H3236" s="178"/>
      <c r="I3236" s="55" t="str">
        <f>IF(F3236="","",VLOOKUP(LEFT(F3236,5),'Technikai cellák'!B:C,2,0))</f>
        <v/>
      </c>
      <c r="J3236" s="55" t="str">
        <f>IF(F3236="","",VLOOKUP(I3236,'Technikai cellák'!$C$1:$D$12,2,0))</f>
        <v/>
      </c>
      <c r="K3236" s="179"/>
      <c r="L3236" s="67" t="str">
        <f t="shared" si="987"/>
        <v/>
      </c>
      <c r="M3236" s="68">
        <f t="shared" si="988"/>
        <v>0</v>
      </c>
      <c r="N3236" s="66">
        <f t="shared" si="989"/>
        <v>0</v>
      </c>
      <c r="O3236" s="152"/>
      <c r="P3236" s="172">
        <f t="shared" si="986"/>
        <v>0</v>
      </c>
      <c r="Q3236" s="69">
        <f t="shared" si="990"/>
        <v>0</v>
      </c>
      <c r="R3236" s="62">
        <f t="shared" si="991"/>
        <v>0</v>
      </c>
      <c r="S3236" s="153"/>
      <c r="T3236" s="118" t="str">
        <f t="shared" si="992"/>
        <v/>
      </c>
      <c r="U3236" s="154"/>
      <c r="V3236" s="154"/>
      <c r="W3236" s="154"/>
      <c r="X3236" s="154"/>
      <c r="Y3236" s="154"/>
      <c r="Z3236" s="154"/>
      <c r="AA3236" s="154"/>
      <c r="AB3236" s="154"/>
      <c r="AC3236" s="154"/>
      <c r="AD3236" s="154"/>
      <c r="AE3236" s="154"/>
      <c r="AF3236" s="154"/>
      <c r="AG3236" s="63">
        <f t="shared" si="993"/>
        <v>0</v>
      </c>
      <c r="AH3236" s="56">
        <f t="shared" si="994"/>
        <v>0</v>
      </c>
      <c r="AI3236" s="56">
        <f t="shared" si="995"/>
        <v>0</v>
      </c>
      <c r="AJ3236" s="56">
        <f t="shared" si="996"/>
        <v>0</v>
      </c>
      <c r="AK3236" s="56">
        <f t="shared" si="997"/>
        <v>0</v>
      </c>
      <c r="AL3236" s="56">
        <f t="shared" si="998"/>
        <v>0</v>
      </c>
      <c r="AM3236" s="56">
        <f t="shared" si="999"/>
        <v>0</v>
      </c>
      <c r="AN3236" s="56">
        <f t="shared" si="1000"/>
        <v>0</v>
      </c>
      <c r="AO3236" s="56">
        <f t="shared" si="1001"/>
        <v>0</v>
      </c>
      <c r="AP3236" s="56">
        <f t="shared" si="1002"/>
        <v>0</v>
      </c>
      <c r="AQ3236" s="56">
        <f t="shared" si="1003"/>
        <v>0</v>
      </c>
      <c r="AR3236" s="86">
        <f t="shared" si="1004"/>
        <v>0</v>
      </c>
    </row>
    <row r="3237" spans="1:44" x14ac:dyDescent="0.25">
      <c r="A3237" s="178"/>
      <c r="B3237" s="55" t="str">
        <f>_xlfn.IFNA(VLOOKUP(A3237,'Ajánlatkérő(k) adatai'!$B$4:$C$205,2,0),"")</f>
        <v/>
      </c>
      <c r="C3237" s="178"/>
      <c r="D3237" s="55" t="str">
        <f>_xlfn.IFNA(VLOOKUP(C3237,'Számlafizető(k) adatai'!$C$4:$D$203,2,0),"")</f>
        <v/>
      </c>
      <c r="E3237" s="55" t="str">
        <f>_xlfn.IFNA(VLOOKUP(C3237,'Számlafizető(k) adatai'!$C$4:$M$203,11,0),"")</f>
        <v/>
      </c>
      <c r="F3237" s="178"/>
      <c r="G3237" s="178"/>
      <c r="H3237" s="178"/>
      <c r="I3237" s="55" t="str">
        <f>IF(F3237="","",VLOOKUP(LEFT(F3237,5),'Technikai cellák'!B:C,2,0))</f>
        <v/>
      </c>
      <c r="J3237" s="55" t="str">
        <f>IF(F3237="","",VLOOKUP(I3237,'Technikai cellák'!$C$1:$D$12,2,0))</f>
        <v/>
      </c>
      <c r="K3237" s="179"/>
      <c r="L3237" s="67" t="str">
        <f t="shared" si="987"/>
        <v/>
      </c>
      <c r="M3237" s="68">
        <f t="shared" si="988"/>
        <v>0</v>
      </c>
      <c r="N3237" s="66">
        <f t="shared" si="989"/>
        <v>0</v>
      </c>
      <c r="O3237" s="152"/>
      <c r="P3237" s="172">
        <f t="shared" si="986"/>
        <v>0</v>
      </c>
      <c r="Q3237" s="69">
        <f t="shared" si="990"/>
        <v>0</v>
      </c>
      <c r="R3237" s="62">
        <f t="shared" si="991"/>
        <v>0</v>
      </c>
      <c r="S3237" s="153"/>
      <c r="T3237" s="118" t="str">
        <f t="shared" si="992"/>
        <v/>
      </c>
      <c r="U3237" s="154"/>
      <c r="V3237" s="154"/>
      <c r="W3237" s="154"/>
      <c r="X3237" s="154"/>
      <c r="Y3237" s="154"/>
      <c r="Z3237" s="154"/>
      <c r="AA3237" s="154"/>
      <c r="AB3237" s="154"/>
      <c r="AC3237" s="154"/>
      <c r="AD3237" s="154"/>
      <c r="AE3237" s="154"/>
      <c r="AF3237" s="154"/>
      <c r="AG3237" s="63">
        <f t="shared" si="993"/>
        <v>0</v>
      </c>
      <c r="AH3237" s="56">
        <f t="shared" si="994"/>
        <v>0</v>
      </c>
      <c r="AI3237" s="56">
        <f t="shared" si="995"/>
        <v>0</v>
      </c>
      <c r="AJ3237" s="56">
        <f t="shared" si="996"/>
        <v>0</v>
      </c>
      <c r="AK3237" s="56">
        <f t="shared" si="997"/>
        <v>0</v>
      </c>
      <c r="AL3237" s="56">
        <f t="shared" si="998"/>
        <v>0</v>
      </c>
      <c r="AM3237" s="56">
        <f t="shared" si="999"/>
        <v>0</v>
      </c>
      <c r="AN3237" s="56">
        <f t="shared" si="1000"/>
        <v>0</v>
      </c>
      <c r="AO3237" s="56">
        <f t="shared" si="1001"/>
        <v>0</v>
      </c>
      <c r="AP3237" s="56">
        <f t="shared" si="1002"/>
        <v>0</v>
      </c>
      <c r="AQ3237" s="56">
        <f t="shared" si="1003"/>
        <v>0</v>
      </c>
      <c r="AR3237" s="86">
        <f t="shared" si="1004"/>
        <v>0</v>
      </c>
    </row>
    <row r="3238" spans="1:44" x14ac:dyDescent="0.25">
      <c r="A3238" s="178"/>
      <c r="B3238" s="55" t="str">
        <f>_xlfn.IFNA(VLOOKUP(A3238,'Ajánlatkérő(k) adatai'!$B$4:$C$205,2,0),"")</f>
        <v/>
      </c>
      <c r="C3238" s="178"/>
      <c r="D3238" s="55" t="str">
        <f>_xlfn.IFNA(VLOOKUP(C3238,'Számlafizető(k) adatai'!$C$4:$D$203,2,0),"")</f>
        <v/>
      </c>
      <c r="E3238" s="55" t="str">
        <f>_xlfn.IFNA(VLOOKUP(C3238,'Számlafizető(k) adatai'!$C$4:$M$203,11,0),"")</f>
        <v/>
      </c>
      <c r="F3238" s="178"/>
      <c r="G3238" s="178"/>
      <c r="H3238" s="178"/>
      <c r="I3238" s="55" t="str">
        <f>IF(F3238="","",VLOOKUP(LEFT(F3238,5),'Technikai cellák'!B:C,2,0))</f>
        <v/>
      </c>
      <c r="J3238" s="55" t="str">
        <f>IF(F3238="","",VLOOKUP(I3238,'Technikai cellák'!$C$1:$D$12,2,0))</f>
        <v/>
      </c>
      <c r="K3238" s="179"/>
      <c r="L3238" s="67" t="str">
        <f t="shared" si="987"/>
        <v/>
      </c>
      <c r="M3238" s="68">
        <f t="shared" si="988"/>
        <v>0</v>
      </c>
      <c r="N3238" s="66">
        <f t="shared" si="989"/>
        <v>0</v>
      </c>
      <c r="O3238" s="152"/>
      <c r="P3238" s="172">
        <f t="shared" si="986"/>
        <v>0</v>
      </c>
      <c r="Q3238" s="69">
        <f t="shared" si="990"/>
        <v>0</v>
      </c>
      <c r="R3238" s="62">
        <f t="shared" si="991"/>
        <v>0</v>
      </c>
      <c r="S3238" s="153"/>
      <c r="T3238" s="118" t="str">
        <f t="shared" si="992"/>
        <v/>
      </c>
      <c r="U3238" s="154"/>
      <c r="V3238" s="154"/>
      <c r="W3238" s="154"/>
      <c r="X3238" s="154"/>
      <c r="Y3238" s="154"/>
      <c r="Z3238" s="154"/>
      <c r="AA3238" s="154"/>
      <c r="AB3238" s="154"/>
      <c r="AC3238" s="154"/>
      <c r="AD3238" s="154"/>
      <c r="AE3238" s="154"/>
      <c r="AF3238" s="154"/>
      <c r="AG3238" s="63">
        <f t="shared" si="993"/>
        <v>0</v>
      </c>
      <c r="AH3238" s="56">
        <f t="shared" si="994"/>
        <v>0</v>
      </c>
      <c r="AI3238" s="56">
        <f t="shared" si="995"/>
        <v>0</v>
      </c>
      <c r="AJ3238" s="56">
        <f t="shared" si="996"/>
        <v>0</v>
      </c>
      <c r="AK3238" s="56">
        <f t="shared" si="997"/>
        <v>0</v>
      </c>
      <c r="AL3238" s="56">
        <f t="shared" si="998"/>
        <v>0</v>
      </c>
      <c r="AM3238" s="56">
        <f t="shared" si="999"/>
        <v>0</v>
      </c>
      <c r="AN3238" s="56">
        <f t="shared" si="1000"/>
        <v>0</v>
      </c>
      <c r="AO3238" s="56">
        <f t="shared" si="1001"/>
        <v>0</v>
      </c>
      <c r="AP3238" s="56">
        <f t="shared" si="1002"/>
        <v>0</v>
      </c>
      <c r="AQ3238" s="56">
        <f t="shared" si="1003"/>
        <v>0</v>
      </c>
      <c r="AR3238" s="86">
        <f t="shared" si="1004"/>
        <v>0</v>
      </c>
    </row>
    <row r="3239" spans="1:44" x14ac:dyDescent="0.25">
      <c r="A3239" s="178"/>
      <c r="B3239" s="55" t="str">
        <f>_xlfn.IFNA(VLOOKUP(A3239,'Ajánlatkérő(k) adatai'!$B$4:$C$205,2,0),"")</f>
        <v/>
      </c>
      <c r="C3239" s="178"/>
      <c r="D3239" s="55" t="str">
        <f>_xlfn.IFNA(VLOOKUP(C3239,'Számlafizető(k) adatai'!$C$4:$D$203,2,0),"")</f>
        <v/>
      </c>
      <c r="E3239" s="55" t="str">
        <f>_xlfn.IFNA(VLOOKUP(C3239,'Számlafizető(k) adatai'!$C$4:$M$203,11,0),"")</f>
        <v/>
      </c>
      <c r="F3239" s="178"/>
      <c r="G3239" s="178"/>
      <c r="H3239" s="178"/>
      <c r="I3239" s="55" t="str">
        <f>IF(F3239="","",VLOOKUP(LEFT(F3239,5),'Technikai cellák'!B:C,2,0))</f>
        <v/>
      </c>
      <c r="J3239" s="55" t="str">
        <f>IF(F3239="","",VLOOKUP(I3239,'Technikai cellák'!$C$1:$D$12,2,0))</f>
        <v/>
      </c>
      <c r="K3239" s="179"/>
      <c r="L3239" s="67" t="str">
        <f t="shared" si="987"/>
        <v/>
      </c>
      <c r="M3239" s="68">
        <f t="shared" si="988"/>
        <v>0</v>
      </c>
      <c r="N3239" s="66">
        <f t="shared" si="989"/>
        <v>0</v>
      </c>
      <c r="O3239" s="152"/>
      <c r="P3239" s="172">
        <f t="shared" si="986"/>
        <v>0</v>
      </c>
      <c r="Q3239" s="69">
        <f t="shared" si="990"/>
        <v>0</v>
      </c>
      <c r="R3239" s="62">
        <f t="shared" si="991"/>
        <v>0</v>
      </c>
      <c r="S3239" s="153"/>
      <c r="T3239" s="118" t="str">
        <f t="shared" si="992"/>
        <v/>
      </c>
      <c r="U3239" s="154"/>
      <c r="V3239" s="154"/>
      <c r="W3239" s="154"/>
      <c r="X3239" s="154"/>
      <c r="Y3239" s="154"/>
      <c r="Z3239" s="154"/>
      <c r="AA3239" s="154"/>
      <c r="AB3239" s="154"/>
      <c r="AC3239" s="154"/>
      <c r="AD3239" s="154"/>
      <c r="AE3239" s="154"/>
      <c r="AF3239" s="154"/>
      <c r="AG3239" s="63">
        <f t="shared" si="993"/>
        <v>0</v>
      </c>
      <c r="AH3239" s="56">
        <f t="shared" si="994"/>
        <v>0</v>
      </c>
      <c r="AI3239" s="56">
        <f t="shared" si="995"/>
        <v>0</v>
      </c>
      <c r="AJ3239" s="56">
        <f t="shared" si="996"/>
        <v>0</v>
      </c>
      <c r="AK3239" s="56">
        <f t="shared" si="997"/>
        <v>0</v>
      </c>
      <c r="AL3239" s="56">
        <f t="shared" si="998"/>
        <v>0</v>
      </c>
      <c r="AM3239" s="56">
        <f t="shared" si="999"/>
        <v>0</v>
      </c>
      <c r="AN3239" s="56">
        <f t="shared" si="1000"/>
        <v>0</v>
      </c>
      <c r="AO3239" s="56">
        <f t="shared" si="1001"/>
        <v>0</v>
      </c>
      <c r="AP3239" s="56">
        <f t="shared" si="1002"/>
        <v>0</v>
      </c>
      <c r="AQ3239" s="56">
        <f t="shared" si="1003"/>
        <v>0</v>
      </c>
      <c r="AR3239" s="86">
        <f t="shared" si="1004"/>
        <v>0</v>
      </c>
    </row>
    <row r="3240" spans="1:44" x14ac:dyDescent="0.25">
      <c r="A3240" s="178"/>
      <c r="B3240" s="55" t="str">
        <f>_xlfn.IFNA(VLOOKUP(A3240,'Ajánlatkérő(k) adatai'!$B$4:$C$205,2,0),"")</f>
        <v/>
      </c>
      <c r="C3240" s="178"/>
      <c r="D3240" s="55" t="str">
        <f>_xlfn.IFNA(VLOOKUP(C3240,'Számlafizető(k) adatai'!$C$4:$D$203,2,0),"")</f>
        <v/>
      </c>
      <c r="E3240" s="55" t="str">
        <f>_xlfn.IFNA(VLOOKUP(C3240,'Számlafizető(k) adatai'!$C$4:$M$203,11,0),"")</f>
        <v/>
      </c>
      <c r="F3240" s="178"/>
      <c r="G3240" s="178"/>
      <c r="H3240" s="178"/>
      <c r="I3240" s="55" t="str">
        <f>IF(F3240="","",VLOOKUP(LEFT(F3240,5),'Technikai cellák'!B:C,2,0))</f>
        <v/>
      </c>
      <c r="J3240" s="55" t="str">
        <f>IF(F3240="","",VLOOKUP(I3240,'Technikai cellák'!$C$1:$D$12,2,0))</f>
        <v/>
      </c>
      <c r="K3240" s="179"/>
      <c r="L3240" s="67" t="str">
        <f t="shared" si="987"/>
        <v/>
      </c>
      <c r="M3240" s="68">
        <f t="shared" si="988"/>
        <v>0</v>
      </c>
      <c r="N3240" s="66">
        <f t="shared" si="989"/>
        <v>0</v>
      </c>
      <c r="O3240" s="152"/>
      <c r="P3240" s="172">
        <f t="shared" si="986"/>
        <v>0</v>
      </c>
      <c r="Q3240" s="69">
        <f t="shared" si="990"/>
        <v>0</v>
      </c>
      <c r="R3240" s="62">
        <f t="shared" si="991"/>
        <v>0</v>
      </c>
      <c r="S3240" s="153"/>
      <c r="T3240" s="118" t="str">
        <f t="shared" si="992"/>
        <v/>
      </c>
      <c r="U3240" s="154"/>
      <c r="V3240" s="154"/>
      <c r="W3240" s="154"/>
      <c r="X3240" s="154"/>
      <c r="Y3240" s="154"/>
      <c r="Z3240" s="154"/>
      <c r="AA3240" s="154"/>
      <c r="AB3240" s="154"/>
      <c r="AC3240" s="154"/>
      <c r="AD3240" s="154"/>
      <c r="AE3240" s="154"/>
      <c r="AF3240" s="154"/>
      <c r="AG3240" s="63">
        <f t="shared" si="993"/>
        <v>0</v>
      </c>
      <c r="AH3240" s="56">
        <f t="shared" si="994"/>
        <v>0</v>
      </c>
      <c r="AI3240" s="56">
        <f t="shared" si="995"/>
        <v>0</v>
      </c>
      <c r="AJ3240" s="56">
        <f t="shared" si="996"/>
        <v>0</v>
      </c>
      <c r="AK3240" s="56">
        <f t="shared" si="997"/>
        <v>0</v>
      </c>
      <c r="AL3240" s="56">
        <f t="shared" si="998"/>
        <v>0</v>
      </c>
      <c r="AM3240" s="56">
        <f t="shared" si="999"/>
        <v>0</v>
      </c>
      <c r="AN3240" s="56">
        <f t="shared" si="1000"/>
        <v>0</v>
      </c>
      <c r="AO3240" s="56">
        <f t="shared" si="1001"/>
        <v>0</v>
      </c>
      <c r="AP3240" s="56">
        <f t="shared" si="1002"/>
        <v>0</v>
      </c>
      <c r="AQ3240" s="56">
        <f t="shared" si="1003"/>
        <v>0</v>
      </c>
      <c r="AR3240" s="86">
        <f t="shared" si="1004"/>
        <v>0</v>
      </c>
    </row>
    <row r="3241" spans="1:44" x14ac:dyDescent="0.25">
      <c r="A3241" s="178"/>
      <c r="B3241" s="55" t="str">
        <f>_xlfn.IFNA(VLOOKUP(A3241,'Ajánlatkérő(k) adatai'!$B$4:$C$205,2,0),"")</f>
        <v/>
      </c>
      <c r="C3241" s="178"/>
      <c r="D3241" s="55" t="str">
        <f>_xlfn.IFNA(VLOOKUP(C3241,'Számlafizető(k) adatai'!$C$4:$D$203,2,0),"")</f>
        <v/>
      </c>
      <c r="E3241" s="55" t="str">
        <f>_xlfn.IFNA(VLOOKUP(C3241,'Számlafizető(k) adatai'!$C$4:$M$203,11,0),"")</f>
        <v/>
      </c>
      <c r="F3241" s="178"/>
      <c r="G3241" s="178"/>
      <c r="H3241" s="178"/>
      <c r="I3241" s="55" t="str">
        <f>IF(F3241="","",VLOOKUP(LEFT(F3241,5),'Technikai cellák'!B:C,2,0))</f>
        <v/>
      </c>
      <c r="J3241" s="55" t="str">
        <f>IF(F3241="","",VLOOKUP(I3241,'Technikai cellák'!$C$1:$D$12,2,0))</f>
        <v/>
      </c>
      <c r="K3241" s="179"/>
      <c r="L3241" s="67" t="str">
        <f t="shared" si="987"/>
        <v/>
      </c>
      <c r="M3241" s="68">
        <f t="shared" si="988"/>
        <v>0</v>
      </c>
      <c r="N3241" s="66">
        <f t="shared" si="989"/>
        <v>0</v>
      </c>
      <c r="O3241" s="152"/>
      <c r="P3241" s="172">
        <f t="shared" si="986"/>
        <v>0</v>
      </c>
      <c r="Q3241" s="69">
        <f t="shared" si="990"/>
        <v>0</v>
      </c>
      <c r="R3241" s="62">
        <f t="shared" si="991"/>
        <v>0</v>
      </c>
      <c r="S3241" s="153"/>
      <c r="T3241" s="118" t="str">
        <f t="shared" si="992"/>
        <v/>
      </c>
      <c r="U3241" s="154"/>
      <c r="V3241" s="154"/>
      <c r="W3241" s="154"/>
      <c r="X3241" s="154"/>
      <c r="Y3241" s="154"/>
      <c r="Z3241" s="154"/>
      <c r="AA3241" s="154"/>
      <c r="AB3241" s="154"/>
      <c r="AC3241" s="154"/>
      <c r="AD3241" s="154"/>
      <c r="AE3241" s="154"/>
      <c r="AF3241" s="154"/>
      <c r="AG3241" s="63">
        <f t="shared" si="993"/>
        <v>0</v>
      </c>
      <c r="AH3241" s="56">
        <f t="shared" si="994"/>
        <v>0</v>
      </c>
      <c r="AI3241" s="56">
        <f t="shared" si="995"/>
        <v>0</v>
      </c>
      <c r="AJ3241" s="56">
        <f t="shared" si="996"/>
        <v>0</v>
      </c>
      <c r="AK3241" s="56">
        <f t="shared" si="997"/>
        <v>0</v>
      </c>
      <c r="AL3241" s="56">
        <f t="shared" si="998"/>
        <v>0</v>
      </c>
      <c r="AM3241" s="56">
        <f t="shared" si="999"/>
        <v>0</v>
      </c>
      <c r="AN3241" s="56">
        <f t="shared" si="1000"/>
        <v>0</v>
      </c>
      <c r="AO3241" s="56">
        <f t="shared" si="1001"/>
        <v>0</v>
      </c>
      <c r="AP3241" s="56">
        <f t="shared" si="1002"/>
        <v>0</v>
      </c>
      <c r="AQ3241" s="56">
        <f t="shared" si="1003"/>
        <v>0</v>
      </c>
      <c r="AR3241" s="86">
        <f t="shared" si="1004"/>
        <v>0</v>
      </c>
    </row>
    <row r="3242" spans="1:44" x14ac:dyDescent="0.25">
      <c r="A3242" s="178"/>
      <c r="B3242" s="55" t="str">
        <f>_xlfn.IFNA(VLOOKUP(A3242,'Ajánlatkérő(k) adatai'!$B$4:$C$205,2,0),"")</f>
        <v/>
      </c>
      <c r="C3242" s="178"/>
      <c r="D3242" s="55" t="str">
        <f>_xlfn.IFNA(VLOOKUP(C3242,'Számlafizető(k) adatai'!$C$4:$D$203,2,0),"")</f>
        <v/>
      </c>
      <c r="E3242" s="55" t="str">
        <f>_xlfn.IFNA(VLOOKUP(C3242,'Számlafizető(k) adatai'!$C$4:$M$203,11,0),"")</f>
        <v/>
      </c>
      <c r="F3242" s="178"/>
      <c r="G3242" s="178"/>
      <c r="H3242" s="178"/>
      <c r="I3242" s="55" t="str">
        <f>IF(F3242="","",VLOOKUP(LEFT(F3242,5),'Technikai cellák'!B:C,2,0))</f>
        <v/>
      </c>
      <c r="J3242" s="55" t="str">
        <f>IF(F3242="","",VLOOKUP(I3242,'Technikai cellák'!$C$1:$D$12,2,0))</f>
        <v/>
      </c>
      <c r="K3242" s="179"/>
      <c r="L3242" s="67" t="str">
        <f t="shared" si="987"/>
        <v/>
      </c>
      <c r="M3242" s="68">
        <f t="shared" si="988"/>
        <v>0</v>
      </c>
      <c r="N3242" s="66">
        <f t="shared" si="989"/>
        <v>0</v>
      </c>
      <c r="O3242" s="152"/>
      <c r="P3242" s="172">
        <f t="shared" si="986"/>
        <v>0</v>
      </c>
      <c r="Q3242" s="69">
        <f t="shared" si="990"/>
        <v>0</v>
      </c>
      <c r="R3242" s="62">
        <f t="shared" si="991"/>
        <v>0</v>
      </c>
      <c r="S3242" s="153"/>
      <c r="T3242" s="118" t="str">
        <f t="shared" si="992"/>
        <v/>
      </c>
      <c r="U3242" s="154"/>
      <c r="V3242" s="154"/>
      <c r="W3242" s="154"/>
      <c r="X3242" s="154"/>
      <c r="Y3242" s="154"/>
      <c r="Z3242" s="154"/>
      <c r="AA3242" s="154"/>
      <c r="AB3242" s="154"/>
      <c r="AC3242" s="154"/>
      <c r="AD3242" s="154"/>
      <c r="AE3242" s="154"/>
      <c r="AF3242" s="154"/>
      <c r="AG3242" s="63">
        <f t="shared" si="993"/>
        <v>0</v>
      </c>
      <c r="AH3242" s="56">
        <f t="shared" si="994"/>
        <v>0</v>
      </c>
      <c r="AI3242" s="56">
        <f t="shared" si="995"/>
        <v>0</v>
      </c>
      <c r="AJ3242" s="56">
        <f t="shared" si="996"/>
        <v>0</v>
      </c>
      <c r="AK3242" s="56">
        <f t="shared" si="997"/>
        <v>0</v>
      </c>
      <c r="AL3242" s="56">
        <f t="shared" si="998"/>
        <v>0</v>
      </c>
      <c r="AM3242" s="56">
        <f t="shared" si="999"/>
        <v>0</v>
      </c>
      <c r="AN3242" s="56">
        <f t="shared" si="1000"/>
        <v>0</v>
      </c>
      <c r="AO3242" s="56">
        <f t="shared" si="1001"/>
        <v>0</v>
      </c>
      <c r="AP3242" s="56">
        <f t="shared" si="1002"/>
        <v>0</v>
      </c>
      <c r="AQ3242" s="56">
        <f t="shared" si="1003"/>
        <v>0</v>
      </c>
      <c r="AR3242" s="86">
        <f t="shared" si="1004"/>
        <v>0</v>
      </c>
    </row>
    <row r="3243" spans="1:44" x14ac:dyDescent="0.25">
      <c r="A3243" s="178"/>
      <c r="B3243" s="55" t="str">
        <f>_xlfn.IFNA(VLOOKUP(A3243,'Ajánlatkérő(k) adatai'!$B$4:$C$205,2,0),"")</f>
        <v/>
      </c>
      <c r="C3243" s="178"/>
      <c r="D3243" s="55" t="str">
        <f>_xlfn.IFNA(VLOOKUP(C3243,'Számlafizető(k) adatai'!$C$4:$D$203,2,0),"")</f>
        <v/>
      </c>
      <c r="E3243" s="55" t="str">
        <f>_xlfn.IFNA(VLOOKUP(C3243,'Számlafizető(k) adatai'!$C$4:$M$203,11,0),"")</f>
        <v/>
      </c>
      <c r="F3243" s="178"/>
      <c r="G3243" s="178"/>
      <c r="H3243" s="178"/>
      <c r="I3243" s="55" t="str">
        <f>IF(F3243="","",VLOOKUP(LEFT(F3243,5),'Technikai cellák'!B:C,2,0))</f>
        <v/>
      </c>
      <c r="J3243" s="55" t="str">
        <f>IF(F3243="","",VLOOKUP(I3243,'Technikai cellák'!$C$1:$D$12,2,0))</f>
        <v/>
      </c>
      <c r="K3243" s="179"/>
      <c r="L3243" s="67" t="str">
        <f t="shared" si="987"/>
        <v/>
      </c>
      <c r="M3243" s="68">
        <f t="shared" si="988"/>
        <v>0</v>
      </c>
      <c r="N3243" s="66">
        <f t="shared" si="989"/>
        <v>0</v>
      </c>
      <c r="O3243" s="152"/>
      <c r="P3243" s="172">
        <f t="shared" si="986"/>
        <v>0</v>
      </c>
      <c r="Q3243" s="69">
        <f t="shared" si="990"/>
        <v>0</v>
      </c>
      <c r="R3243" s="62">
        <f t="shared" si="991"/>
        <v>0</v>
      </c>
      <c r="S3243" s="153"/>
      <c r="T3243" s="118" t="str">
        <f t="shared" si="992"/>
        <v/>
      </c>
      <c r="U3243" s="154"/>
      <c r="V3243" s="154"/>
      <c r="W3243" s="154"/>
      <c r="X3243" s="154"/>
      <c r="Y3243" s="154"/>
      <c r="Z3243" s="154"/>
      <c r="AA3243" s="154"/>
      <c r="AB3243" s="154"/>
      <c r="AC3243" s="154"/>
      <c r="AD3243" s="154"/>
      <c r="AE3243" s="154"/>
      <c r="AF3243" s="154"/>
      <c r="AG3243" s="63">
        <f t="shared" si="993"/>
        <v>0</v>
      </c>
      <c r="AH3243" s="56">
        <f t="shared" si="994"/>
        <v>0</v>
      </c>
      <c r="AI3243" s="56">
        <f t="shared" si="995"/>
        <v>0</v>
      </c>
      <c r="AJ3243" s="56">
        <f t="shared" si="996"/>
        <v>0</v>
      </c>
      <c r="AK3243" s="56">
        <f t="shared" si="997"/>
        <v>0</v>
      </c>
      <c r="AL3243" s="56">
        <f t="shared" si="998"/>
        <v>0</v>
      </c>
      <c r="AM3243" s="56">
        <f t="shared" si="999"/>
        <v>0</v>
      </c>
      <c r="AN3243" s="56">
        <f t="shared" si="1000"/>
        <v>0</v>
      </c>
      <c r="AO3243" s="56">
        <f t="shared" si="1001"/>
        <v>0</v>
      </c>
      <c r="AP3243" s="56">
        <f t="shared" si="1002"/>
        <v>0</v>
      </c>
      <c r="AQ3243" s="56">
        <f t="shared" si="1003"/>
        <v>0</v>
      </c>
      <c r="AR3243" s="86">
        <f t="shared" si="1004"/>
        <v>0</v>
      </c>
    </row>
    <row r="3244" spans="1:44" x14ac:dyDescent="0.25">
      <c r="A3244" s="178"/>
      <c r="B3244" s="55" t="str">
        <f>_xlfn.IFNA(VLOOKUP(A3244,'Ajánlatkérő(k) adatai'!$B$4:$C$205,2,0),"")</f>
        <v/>
      </c>
      <c r="C3244" s="178"/>
      <c r="D3244" s="55" t="str">
        <f>_xlfn.IFNA(VLOOKUP(C3244,'Számlafizető(k) adatai'!$C$4:$D$203,2,0),"")</f>
        <v/>
      </c>
      <c r="E3244" s="55" t="str">
        <f>_xlfn.IFNA(VLOOKUP(C3244,'Számlafizető(k) adatai'!$C$4:$M$203,11,0),"")</f>
        <v/>
      </c>
      <c r="F3244" s="178"/>
      <c r="G3244" s="178"/>
      <c r="H3244" s="178"/>
      <c r="I3244" s="55" t="str">
        <f>IF(F3244="","",VLOOKUP(LEFT(F3244,5),'Technikai cellák'!B:C,2,0))</f>
        <v/>
      </c>
      <c r="J3244" s="55" t="str">
        <f>IF(F3244="","",VLOOKUP(I3244,'Technikai cellák'!$C$1:$D$12,2,0))</f>
        <v/>
      </c>
      <c r="K3244" s="179"/>
      <c r="L3244" s="67" t="str">
        <f t="shared" si="987"/>
        <v/>
      </c>
      <c r="M3244" s="68">
        <f t="shared" si="988"/>
        <v>0</v>
      </c>
      <c r="N3244" s="66">
        <f t="shared" si="989"/>
        <v>0</v>
      </c>
      <c r="O3244" s="152"/>
      <c r="P3244" s="172">
        <f t="shared" si="986"/>
        <v>0</v>
      </c>
      <c r="Q3244" s="69">
        <f t="shared" si="990"/>
        <v>0</v>
      </c>
      <c r="R3244" s="62">
        <f t="shared" si="991"/>
        <v>0</v>
      </c>
      <c r="S3244" s="153"/>
      <c r="T3244" s="118" t="str">
        <f t="shared" si="992"/>
        <v/>
      </c>
      <c r="U3244" s="154"/>
      <c r="V3244" s="154"/>
      <c r="W3244" s="154"/>
      <c r="X3244" s="154"/>
      <c r="Y3244" s="154"/>
      <c r="Z3244" s="154"/>
      <c r="AA3244" s="154"/>
      <c r="AB3244" s="154"/>
      <c r="AC3244" s="154"/>
      <c r="AD3244" s="154"/>
      <c r="AE3244" s="154"/>
      <c r="AF3244" s="154"/>
      <c r="AG3244" s="63">
        <f t="shared" si="993"/>
        <v>0</v>
      </c>
      <c r="AH3244" s="56">
        <f t="shared" si="994"/>
        <v>0</v>
      </c>
      <c r="AI3244" s="56">
        <f t="shared" si="995"/>
        <v>0</v>
      </c>
      <c r="AJ3244" s="56">
        <f t="shared" si="996"/>
        <v>0</v>
      </c>
      <c r="AK3244" s="56">
        <f t="shared" si="997"/>
        <v>0</v>
      </c>
      <c r="AL3244" s="56">
        <f t="shared" si="998"/>
        <v>0</v>
      </c>
      <c r="AM3244" s="56">
        <f t="shared" si="999"/>
        <v>0</v>
      </c>
      <c r="AN3244" s="56">
        <f t="shared" si="1000"/>
        <v>0</v>
      </c>
      <c r="AO3244" s="56">
        <f t="shared" si="1001"/>
        <v>0</v>
      </c>
      <c r="AP3244" s="56">
        <f t="shared" si="1002"/>
        <v>0</v>
      </c>
      <c r="AQ3244" s="56">
        <f t="shared" si="1003"/>
        <v>0</v>
      </c>
      <c r="AR3244" s="86">
        <f t="shared" si="1004"/>
        <v>0</v>
      </c>
    </row>
    <row r="3245" spans="1:44" x14ac:dyDescent="0.25">
      <c r="A3245" s="178"/>
      <c r="B3245" s="55" t="str">
        <f>_xlfn.IFNA(VLOOKUP(A3245,'Ajánlatkérő(k) adatai'!$B$4:$C$205,2,0),"")</f>
        <v/>
      </c>
      <c r="C3245" s="178"/>
      <c r="D3245" s="55" t="str">
        <f>_xlfn.IFNA(VLOOKUP(C3245,'Számlafizető(k) adatai'!$C$4:$D$203,2,0),"")</f>
        <v/>
      </c>
      <c r="E3245" s="55" t="str">
        <f>_xlfn.IFNA(VLOOKUP(C3245,'Számlafizető(k) adatai'!$C$4:$M$203,11,0),"")</f>
        <v/>
      </c>
      <c r="F3245" s="178"/>
      <c r="G3245" s="178"/>
      <c r="H3245" s="178"/>
      <c r="I3245" s="55" t="str">
        <f>IF(F3245="","",VLOOKUP(LEFT(F3245,5),'Technikai cellák'!B:C,2,0))</f>
        <v/>
      </c>
      <c r="J3245" s="55" t="str">
        <f>IF(F3245="","",VLOOKUP(I3245,'Technikai cellák'!$C$1:$D$12,2,0))</f>
        <v/>
      </c>
      <c r="K3245" s="179"/>
      <c r="L3245" s="67" t="str">
        <f t="shared" si="987"/>
        <v/>
      </c>
      <c r="M3245" s="68">
        <f t="shared" si="988"/>
        <v>0</v>
      </c>
      <c r="N3245" s="66">
        <f t="shared" si="989"/>
        <v>0</v>
      </c>
      <c r="O3245" s="152"/>
      <c r="P3245" s="172">
        <f t="shared" si="986"/>
        <v>0</v>
      </c>
      <c r="Q3245" s="69">
        <f t="shared" si="990"/>
        <v>0</v>
      </c>
      <c r="R3245" s="62">
        <f t="shared" si="991"/>
        <v>0</v>
      </c>
      <c r="S3245" s="153"/>
      <c r="T3245" s="118" t="str">
        <f t="shared" si="992"/>
        <v/>
      </c>
      <c r="U3245" s="154"/>
      <c r="V3245" s="154"/>
      <c r="W3245" s="154"/>
      <c r="X3245" s="154"/>
      <c r="Y3245" s="154"/>
      <c r="Z3245" s="154"/>
      <c r="AA3245" s="154"/>
      <c r="AB3245" s="154"/>
      <c r="AC3245" s="154"/>
      <c r="AD3245" s="154"/>
      <c r="AE3245" s="154"/>
      <c r="AF3245" s="154"/>
      <c r="AG3245" s="63">
        <f t="shared" si="993"/>
        <v>0</v>
      </c>
      <c r="AH3245" s="56">
        <f t="shared" si="994"/>
        <v>0</v>
      </c>
      <c r="AI3245" s="56">
        <f t="shared" si="995"/>
        <v>0</v>
      </c>
      <c r="AJ3245" s="56">
        <f t="shared" si="996"/>
        <v>0</v>
      </c>
      <c r="AK3245" s="56">
        <f t="shared" si="997"/>
        <v>0</v>
      </c>
      <c r="AL3245" s="56">
        <f t="shared" si="998"/>
        <v>0</v>
      </c>
      <c r="AM3245" s="56">
        <f t="shared" si="999"/>
        <v>0</v>
      </c>
      <c r="AN3245" s="56">
        <f t="shared" si="1000"/>
        <v>0</v>
      </c>
      <c r="AO3245" s="56">
        <f t="shared" si="1001"/>
        <v>0</v>
      </c>
      <c r="AP3245" s="56">
        <f t="shared" si="1002"/>
        <v>0</v>
      </c>
      <c r="AQ3245" s="56">
        <f t="shared" si="1003"/>
        <v>0</v>
      </c>
      <c r="AR3245" s="86">
        <f t="shared" si="1004"/>
        <v>0</v>
      </c>
    </row>
    <row r="3246" spans="1:44" x14ac:dyDescent="0.25">
      <c r="A3246" s="178"/>
      <c r="B3246" s="55" t="str">
        <f>_xlfn.IFNA(VLOOKUP(A3246,'Ajánlatkérő(k) adatai'!$B$4:$C$205,2,0),"")</f>
        <v/>
      </c>
      <c r="C3246" s="178"/>
      <c r="D3246" s="55" t="str">
        <f>_xlfn.IFNA(VLOOKUP(C3246,'Számlafizető(k) adatai'!$C$4:$D$203,2,0),"")</f>
        <v/>
      </c>
      <c r="E3246" s="55" t="str">
        <f>_xlfn.IFNA(VLOOKUP(C3246,'Számlafizető(k) adatai'!$C$4:$M$203,11,0),"")</f>
        <v/>
      </c>
      <c r="F3246" s="178"/>
      <c r="G3246" s="178"/>
      <c r="H3246" s="178"/>
      <c r="I3246" s="55" t="str">
        <f>IF(F3246="","",VLOOKUP(LEFT(F3246,5),'Technikai cellák'!B:C,2,0))</f>
        <v/>
      </c>
      <c r="J3246" s="55" t="str">
        <f>IF(F3246="","",VLOOKUP(I3246,'Technikai cellák'!$C$1:$D$12,2,0))</f>
        <v/>
      </c>
      <c r="K3246" s="179"/>
      <c r="L3246" s="67" t="str">
        <f t="shared" si="987"/>
        <v/>
      </c>
      <c r="M3246" s="68">
        <f t="shared" si="988"/>
        <v>0</v>
      </c>
      <c r="N3246" s="66">
        <f t="shared" si="989"/>
        <v>0</v>
      </c>
      <c r="O3246" s="152"/>
      <c r="P3246" s="172">
        <f t="shared" si="986"/>
        <v>0</v>
      </c>
      <c r="Q3246" s="69">
        <f t="shared" si="990"/>
        <v>0</v>
      </c>
      <c r="R3246" s="62">
        <f t="shared" si="991"/>
        <v>0</v>
      </c>
      <c r="S3246" s="153"/>
      <c r="T3246" s="118" t="str">
        <f t="shared" si="992"/>
        <v/>
      </c>
      <c r="U3246" s="154"/>
      <c r="V3246" s="154"/>
      <c r="W3246" s="154"/>
      <c r="X3246" s="154"/>
      <c r="Y3246" s="154"/>
      <c r="Z3246" s="154"/>
      <c r="AA3246" s="154"/>
      <c r="AB3246" s="154"/>
      <c r="AC3246" s="154"/>
      <c r="AD3246" s="154"/>
      <c r="AE3246" s="154"/>
      <c r="AF3246" s="154"/>
      <c r="AG3246" s="63">
        <f t="shared" si="993"/>
        <v>0</v>
      </c>
      <c r="AH3246" s="56">
        <f t="shared" si="994"/>
        <v>0</v>
      </c>
      <c r="AI3246" s="56">
        <f t="shared" si="995"/>
        <v>0</v>
      </c>
      <c r="AJ3246" s="56">
        <f t="shared" si="996"/>
        <v>0</v>
      </c>
      <c r="AK3246" s="56">
        <f t="shared" si="997"/>
        <v>0</v>
      </c>
      <c r="AL3246" s="56">
        <f t="shared" si="998"/>
        <v>0</v>
      </c>
      <c r="AM3246" s="56">
        <f t="shared" si="999"/>
        <v>0</v>
      </c>
      <c r="AN3246" s="56">
        <f t="shared" si="1000"/>
        <v>0</v>
      </c>
      <c r="AO3246" s="56">
        <f t="shared" si="1001"/>
        <v>0</v>
      </c>
      <c r="AP3246" s="56">
        <f t="shared" si="1002"/>
        <v>0</v>
      </c>
      <c r="AQ3246" s="56">
        <f t="shared" si="1003"/>
        <v>0</v>
      </c>
      <c r="AR3246" s="86">
        <f t="shared" si="1004"/>
        <v>0</v>
      </c>
    </row>
    <row r="3247" spans="1:44" x14ac:dyDescent="0.25">
      <c r="A3247" s="178"/>
      <c r="B3247" s="55" t="str">
        <f>_xlfn.IFNA(VLOOKUP(A3247,'Ajánlatkérő(k) adatai'!$B$4:$C$205,2,0),"")</f>
        <v/>
      </c>
      <c r="C3247" s="178"/>
      <c r="D3247" s="55" t="str">
        <f>_xlfn.IFNA(VLOOKUP(C3247,'Számlafizető(k) adatai'!$C$4:$D$203,2,0),"")</f>
        <v/>
      </c>
      <c r="E3247" s="55" t="str">
        <f>_xlfn.IFNA(VLOOKUP(C3247,'Számlafizető(k) adatai'!$C$4:$M$203,11,0),"")</f>
        <v/>
      </c>
      <c r="F3247" s="178"/>
      <c r="G3247" s="178"/>
      <c r="H3247" s="178"/>
      <c r="I3247" s="55" t="str">
        <f>IF(F3247="","",VLOOKUP(LEFT(F3247,5),'Technikai cellák'!B:C,2,0))</f>
        <v/>
      </c>
      <c r="J3247" s="55" t="str">
        <f>IF(F3247="","",VLOOKUP(I3247,'Technikai cellák'!$C$1:$D$12,2,0))</f>
        <v/>
      </c>
      <c r="K3247" s="179"/>
      <c r="L3247" s="67" t="str">
        <f t="shared" si="987"/>
        <v/>
      </c>
      <c r="M3247" s="68">
        <f t="shared" si="988"/>
        <v>0</v>
      </c>
      <c r="N3247" s="66">
        <f t="shared" si="989"/>
        <v>0</v>
      </c>
      <c r="O3247" s="152"/>
      <c r="P3247" s="172">
        <f t="shared" si="986"/>
        <v>0</v>
      </c>
      <c r="Q3247" s="69">
        <f t="shared" si="990"/>
        <v>0</v>
      </c>
      <c r="R3247" s="62">
        <f t="shared" si="991"/>
        <v>0</v>
      </c>
      <c r="S3247" s="153"/>
      <c r="T3247" s="118" t="str">
        <f t="shared" si="992"/>
        <v/>
      </c>
      <c r="U3247" s="154"/>
      <c r="V3247" s="154"/>
      <c r="W3247" s="154"/>
      <c r="X3247" s="154"/>
      <c r="Y3247" s="154"/>
      <c r="Z3247" s="154"/>
      <c r="AA3247" s="154"/>
      <c r="AB3247" s="154"/>
      <c r="AC3247" s="154"/>
      <c r="AD3247" s="154"/>
      <c r="AE3247" s="154"/>
      <c r="AF3247" s="154"/>
      <c r="AG3247" s="63">
        <f t="shared" si="993"/>
        <v>0</v>
      </c>
      <c r="AH3247" s="56">
        <f t="shared" si="994"/>
        <v>0</v>
      </c>
      <c r="AI3247" s="56">
        <f t="shared" si="995"/>
        <v>0</v>
      </c>
      <c r="AJ3247" s="56">
        <f t="shared" si="996"/>
        <v>0</v>
      </c>
      <c r="AK3247" s="56">
        <f t="shared" si="997"/>
        <v>0</v>
      </c>
      <c r="AL3247" s="56">
        <f t="shared" si="998"/>
        <v>0</v>
      </c>
      <c r="AM3247" s="56">
        <f t="shared" si="999"/>
        <v>0</v>
      </c>
      <c r="AN3247" s="56">
        <f t="shared" si="1000"/>
        <v>0</v>
      </c>
      <c r="AO3247" s="56">
        <f t="shared" si="1001"/>
        <v>0</v>
      </c>
      <c r="AP3247" s="56">
        <f t="shared" si="1002"/>
        <v>0</v>
      </c>
      <c r="AQ3247" s="56">
        <f t="shared" si="1003"/>
        <v>0</v>
      </c>
      <c r="AR3247" s="86">
        <f t="shared" si="1004"/>
        <v>0</v>
      </c>
    </row>
    <row r="3248" spans="1:44" x14ac:dyDescent="0.25">
      <c r="A3248" s="178"/>
      <c r="B3248" s="55" t="str">
        <f>_xlfn.IFNA(VLOOKUP(A3248,'Ajánlatkérő(k) adatai'!$B$4:$C$205,2,0),"")</f>
        <v/>
      </c>
      <c r="C3248" s="178"/>
      <c r="D3248" s="55" t="str">
        <f>_xlfn.IFNA(VLOOKUP(C3248,'Számlafizető(k) adatai'!$C$4:$D$203,2,0),"")</f>
        <v/>
      </c>
      <c r="E3248" s="55" t="str">
        <f>_xlfn.IFNA(VLOOKUP(C3248,'Számlafizető(k) adatai'!$C$4:$M$203,11,0),"")</f>
        <v/>
      </c>
      <c r="F3248" s="178"/>
      <c r="G3248" s="178"/>
      <c r="H3248" s="178"/>
      <c r="I3248" s="55" t="str">
        <f>IF(F3248="","",VLOOKUP(LEFT(F3248,5),'Technikai cellák'!B:C,2,0))</f>
        <v/>
      </c>
      <c r="J3248" s="55" t="str">
        <f>IF(F3248="","",VLOOKUP(I3248,'Technikai cellák'!$C$1:$D$12,2,0))</f>
        <v/>
      </c>
      <c r="K3248" s="179"/>
      <c r="L3248" s="67" t="str">
        <f t="shared" si="987"/>
        <v/>
      </c>
      <c r="M3248" s="68">
        <f t="shared" si="988"/>
        <v>0</v>
      </c>
      <c r="N3248" s="66">
        <f t="shared" si="989"/>
        <v>0</v>
      </c>
      <c r="O3248" s="152"/>
      <c r="P3248" s="172">
        <f t="shared" si="986"/>
        <v>0</v>
      </c>
      <c r="Q3248" s="69">
        <f t="shared" si="990"/>
        <v>0</v>
      </c>
      <c r="R3248" s="62">
        <f t="shared" si="991"/>
        <v>0</v>
      </c>
      <c r="S3248" s="153"/>
      <c r="T3248" s="118" t="str">
        <f t="shared" si="992"/>
        <v/>
      </c>
      <c r="U3248" s="154"/>
      <c r="V3248" s="154"/>
      <c r="W3248" s="154"/>
      <c r="X3248" s="154"/>
      <c r="Y3248" s="154"/>
      <c r="Z3248" s="154"/>
      <c r="AA3248" s="154"/>
      <c r="AB3248" s="154"/>
      <c r="AC3248" s="154"/>
      <c r="AD3248" s="154"/>
      <c r="AE3248" s="154"/>
      <c r="AF3248" s="154"/>
      <c r="AG3248" s="63">
        <f t="shared" si="993"/>
        <v>0</v>
      </c>
      <c r="AH3248" s="56">
        <f t="shared" si="994"/>
        <v>0</v>
      </c>
      <c r="AI3248" s="56">
        <f t="shared" si="995"/>
        <v>0</v>
      </c>
      <c r="AJ3248" s="56">
        <f t="shared" si="996"/>
        <v>0</v>
      </c>
      <c r="AK3248" s="56">
        <f t="shared" si="997"/>
        <v>0</v>
      </c>
      <c r="AL3248" s="56">
        <f t="shared" si="998"/>
        <v>0</v>
      </c>
      <c r="AM3248" s="56">
        <f t="shared" si="999"/>
        <v>0</v>
      </c>
      <c r="AN3248" s="56">
        <f t="shared" si="1000"/>
        <v>0</v>
      </c>
      <c r="AO3248" s="56">
        <f t="shared" si="1001"/>
        <v>0</v>
      </c>
      <c r="AP3248" s="56">
        <f t="shared" si="1002"/>
        <v>0</v>
      </c>
      <c r="AQ3248" s="56">
        <f t="shared" si="1003"/>
        <v>0</v>
      </c>
      <c r="AR3248" s="86">
        <f t="shared" si="1004"/>
        <v>0</v>
      </c>
    </row>
    <row r="3249" spans="1:44" x14ac:dyDescent="0.25">
      <c r="A3249" s="178"/>
      <c r="B3249" s="55" t="str">
        <f>_xlfn.IFNA(VLOOKUP(A3249,'Ajánlatkérő(k) adatai'!$B$4:$C$205,2,0),"")</f>
        <v/>
      </c>
      <c r="C3249" s="178"/>
      <c r="D3249" s="55" t="str">
        <f>_xlfn.IFNA(VLOOKUP(C3249,'Számlafizető(k) adatai'!$C$4:$D$203,2,0),"")</f>
        <v/>
      </c>
      <c r="E3249" s="55" t="str">
        <f>_xlfn.IFNA(VLOOKUP(C3249,'Számlafizető(k) adatai'!$C$4:$M$203,11,0),"")</f>
        <v/>
      </c>
      <c r="F3249" s="178"/>
      <c r="G3249" s="178"/>
      <c r="H3249" s="178"/>
      <c r="I3249" s="55" t="str">
        <f>IF(F3249="","",VLOOKUP(LEFT(F3249,5),'Technikai cellák'!B:C,2,0))</f>
        <v/>
      </c>
      <c r="J3249" s="55" t="str">
        <f>IF(F3249="","",VLOOKUP(I3249,'Technikai cellák'!$C$1:$D$12,2,0))</f>
        <v/>
      </c>
      <c r="K3249" s="179"/>
      <c r="L3249" s="67" t="str">
        <f t="shared" si="987"/>
        <v/>
      </c>
      <c r="M3249" s="68">
        <f t="shared" si="988"/>
        <v>0</v>
      </c>
      <c r="N3249" s="66">
        <f t="shared" si="989"/>
        <v>0</v>
      </c>
      <c r="O3249" s="152"/>
      <c r="P3249" s="172">
        <f t="shared" si="986"/>
        <v>0</v>
      </c>
      <c r="Q3249" s="69">
        <f t="shared" si="990"/>
        <v>0</v>
      </c>
      <c r="R3249" s="62">
        <f t="shared" si="991"/>
        <v>0</v>
      </c>
      <c r="S3249" s="153"/>
      <c r="T3249" s="118" t="str">
        <f t="shared" si="992"/>
        <v/>
      </c>
      <c r="U3249" s="154"/>
      <c r="V3249" s="154"/>
      <c r="W3249" s="154"/>
      <c r="X3249" s="154"/>
      <c r="Y3249" s="154"/>
      <c r="Z3249" s="154"/>
      <c r="AA3249" s="154"/>
      <c r="AB3249" s="154"/>
      <c r="AC3249" s="154"/>
      <c r="AD3249" s="154"/>
      <c r="AE3249" s="154"/>
      <c r="AF3249" s="154"/>
      <c r="AG3249" s="63">
        <f t="shared" si="993"/>
        <v>0</v>
      </c>
      <c r="AH3249" s="56">
        <f t="shared" si="994"/>
        <v>0</v>
      </c>
      <c r="AI3249" s="56">
        <f t="shared" si="995"/>
        <v>0</v>
      </c>
      <c r="AJ3249" s="56">
        <f t="shared" si="996"/>
        <v>0</v>
      </c>
      <c r="AK3249" s="56">
        <f t="shared" si="997"/>
        <v>0</v>
      </c>
      <c r="AL3249" s="56">
        <f t="shared" si="998"/>
        <v>0</v>
      </c>
      <c r="AM3249" s="56">
        <f t="shared" si="999"/>
        <v>0</v>
      </c>
      <c r="AN3249" s="56">
        <f t="shared" si="1000"/>
        <v>0</v>
      </c>
      <c r="AO3249" s="56">
        <f t="shared" si="1001"/>
        <v>0</v>
      </c>
      <c r="AP3249" s="56">
        <f t="shared" si="1002"/>
        <v>0</v>
      </c>
      <c r="AQ3249" s="56">
        <f t="shared" si="1003"/>
        <v>0</v>
      </c>
      <c r="AR3249" s="86">
        <f t="shared" si="1004"/>
        <v>0</v>
      </c>
    </row>
    <row r="3250" spans="1:44" x14ac:dyDescent="0.25">
      <c r="A3250" s="178"/>
      <c r="B3250" s="55" t="str">
        <f>_xlfn.IFNA(VLOOKUP(A3250,'Ajánlatkérő(k) adatai'!$B$4:$C$205,2,0),"")</f>
        <v/>
      </c>
      <c r="C3250" s="178"/>
      <c r="D3250" s="55" t="str">
        <f>_xlfn.IFNA(VLOOKUP(C3250,'Számlafizető(k) adatai'!$C$4:$D$203,2,0),"")</f>
        <v/>
      </c>
      <c r="E3250" s="55" t="str">
        <f>_xlfn.IFNA(VLOOKUP(C3250,'Számlafizető(k) adatai'!$C$4:$M$203,11,0),"")</f>
        <v/>
      </c>
      <c r="F3250" s="178"/>
      <c r="G3250" s="178"/>
      <c r="H3250" s="178"/>
      <c r="I3250" s="55" t="str">
        <f>IF(F3250="","",VLOOKUP(LEFT(F3250,5),'Technikai cellák'!B:C,2,0))</f>
        <v/>
      </c>
      <c r="J3250" s="55" t="str">
        <f>IF(F3250="","",VLOOKUP(I3250,'Technikai cellák'!$C$1:$D$12,2,0))</f>
        <v/>
      </c>
      <c r="K3250" s="179"/>
      <c r="L3250" s="67" t="str">
        <f t="shared" si="987"/>
        <v/>
      </c>
      <c r="M3250" s="68">
        <f t="shared" si="988"/>
        <v>0</v>
      </c>
      <c r="N3250" s="66">
        <f t="shared" si="989"/>
        <v>0</v>
      </c>
      <c r="O3250" s="152"/>
      <c r="P3250" s="172">
        <f t="shared" si="986"/>
        <v>0</v>
      </c>
      <c r="Q3250" s="69">
        <f t="shared" si="990"/>
        <v>0</v>
      </c>
      <c r="R3250" s="62">
        <f t="shared" si="991"/>
        <v>0</v>
      </c>
      <c r="S3250" s="153"/>
      <c r="T3250" s="118" t="str">
        <f t="shared" si="992"/>
        <v/>
      </c>
      <c r="U3250" s="154"/>
      <c r="V3250" s="154"/>
      <c r="W3250" s="154"/>
      <c r="X3250" s="154"/>
      <c r="Y3250" s="154"/>
      <c r="Z3250" s="154"/>
      <c r="AA3250" s="154"/>
      <c r="AB3250" s="154"/>
      <c r="AC3250" s="154"/>
      <c r="AD3250" s="154"/>
      <c r="AE3250" s="154"/>
      <c r="AF3250" s="154"/>
      <c r="AG3250" s="63">
        <f t="shared" si="993"/>
        <v>0</v>
      </c>
      <c r="AH3250" s="56">
        <f t="shared" si="994"/>
        <v>0</v>
      </c>
      <c r="AI3250" s="56">
        <f t="shared" si="995"/>
        <v>0</v>
      </c>
      <c r="AJ3250" s="56">
        <f t="shared" si="996"/>
        <v>0</v>
      </c>
      <c r="AK3250" s="56">
        <f t="shared" si="997"/>
        <v>0</v>
      </c>
      <c r="AL3250" s="56">
        <f t="shared" si="998"/>
        <v>0</v>
      </c>
      <c r="AM3250" s="56">
        <f t="shared" si="999"/>
        <v>0</v>
      </c>
      <c r="AN3250" s="56">
        <f t="shared" si="1000"/>
        <v>0</v>
      </c>
      <c r="AO3250" s="56">
        <f t="shared" si="1001"/>
        <v>0</v>
      </c>
      <c r="AP3250" s="56">
        <f t="shared" si="1002"/>
        <v>0</v>
      </c>
      <c r="AQ3250" s="56">
        <f t="shared" si="1003"/>
        <v>0</v>
      </c>
      <c r="AR3250" s="86">
        <f t="shared" si="1004"/>
        <v>0</v>
      </c>
    </row>
    <row r="3251" spans="1:44" x14ac:dyDescent="0.25">
      <c r="A3251" s="178"/>
      <c r="B3251" s="55" t="str">
        <f>_xlfn.IFNA(VLOOKUP(A3251,'Ajánlatkérő(k) adatai'!$B$4:$C$205,2,0),"")</f>
        <v/>
      </c>
      <c r="C3251" s="178"/>
      <c r="D3251" s="55" t="str">
        <f>_xlfn.IFNA(VLOOKUP(C3251,'Számlafizető(k) adatai'!$C$4:$D$203,2,0),"")</f>
        <v/>
      </c>
      <c r="E3251" s="55" t="str">
        <f>_xlfn.IFNA(VLOOKUP(C3251,'Számlafizető(k) adatai'!$C$4:$M$203,11,0),"")</f>
        <v/>
      </c>
      <c r="F3251" s="178"/>
      <c r="G3251" s="178"/>
      <c r="H3251" s="178"/>
      <c r="I3251" s="55" t="str">
        <f>IF(F3251="","",VLOOKUP(LEFT(F3251,5),'Technikai cellák'!B:C,2,0))</f>
        <v/>
      </c>
      <c r="J3251" s="55" t="str">
        <f>IF(F3251="","",VLOOKUP(I3251,'Technikai cellák'!$C$1:$D$12,2,0))</f>
        <v/>
      </c>
      <c r="K3251" s="179"/>
      <c r="L3251" s="67" t="str">
        <f t="shared" si="987"/>
        <v/>
      </c>
      <c r="M3251" s="68">
        <f t="shared" si="988"/>
        <v>0</v>
      </c>
      <c r="N3251" s="66">
        <f t="shared" si="989"/>
        <v>0</v>
      </c>
      <c r="O3251" s="152"/>
      <c r="P3251" s="172">
        <f t="shared" si="986"/>
        <v>0</v>
      </c>
      <c r="Q3251" s="69">
        <f t="shared" si="990"/>
        <v>0</v>
      </c>
      <c r="R3251" s="62">
        <f t="shared" si="991"/>
        <v>0</v>
      </c>
      <c r="S3251" s="153"/>
      <c r="T3251" s="118" t="str">
        <f t="shared" si="992"/>
        <v/>
      </c>
      <c r="U3251" s="154"/>
      <c r="V3251" s="154"/>
      <c r="W3251" s="154"/>
      <c r="X3251" s="154"/>
      <c r="Y3251" s="154"/>
      <c r="Z3251" s="154"/>
      <c r="AA3251" s="154"/>
      <c r="AB3251" s="154"/>
      <c r="AC3251" s="154"/>
      <c r="AD3251" s="154"/>
      <c r="AE3251" s="154"/>
      <c r="AF3251" s="154"/>
      <c r="AG3251" s="63">
        <f t="shared" si="993"/>
        <v>0</v>
      </c>
      <c r="AH3251" s="56">
        <f t="shared" si="994"/>
        <v>0</v>
      </c>
      <c r="AI3251" s="56">
        <f t="shared" si="995"/>
        <v>0</v>
      </c>
      <c r="AJ3251" s="56">
        <f t="shared" si="996"/>
        <v>0</v>
      </c>
      <c r="AK3251" s="56">
        <f t="shared" si="997"/>
        <v>0</v>
      </c>
      <c r="AL3251" s="56">
        <f t="shared" si="998"/>
        <v>0</v>
      </c>
      <c r="AM3251" s="56">
        <f t="shared" si="999"/>
        <v>0</v>
      </c>
      <c r="AN3251" s="56">
        <f t="shared" si="1000"/>
        <v>0</v>
      </c>
      <c r="AO3251" s="56">
        <f t="shared" si="1001"/>
        <v>0</v>
      </c>
      <c r="AP3251" s="56">
        <f t="shared" si="1002"/>
        <v>0</v>
      </c>
      <c r="AQ3251" s="56">
        <f t="shared" si="1003"/>
        <v>0</v>
      </c>
      <c r="AR3251" s="86">
        <f t="shared" si="1004"/>
        <v>0</v>
      </c>
    </row>
    <row r="3252" spans="1:44" x14ac:dyDescent="0.25">
      <c r="A3252" s="178"/>
      <c r="B3252" s="55" t="str">
        <f>_xlfn.IFNA(VLOOKUP(A3252,'Ajánlatkérő(k) adatai'!$B$4:$C$205,2,0),"")</f>
        <v/>
      </c>
      <c r="C3252" s="178"/>
      <c r="D3252" s="55" t="str">
        <f>_xlfn.IFNA(VLOOKUP(C3252,'Számlafizető(k) adatai'!$C$4:$D$203,2,0),"")</f>
        <v/>
      </c>
      <c r="E3252" s="55" t="str">
        <f>_xlfn.IFNA(VLOOKUP(C3252,'Számlafizető(k) adatai'!$C$4:$M$203,11,0),"")</f>
        <v/>
      </c>
      <c r="F3252" s="178"/>
      <c r="G3252" s="178"/>
      <c r="H3252" s="178"/>
      <c r="I3252" s="55" t="str">
        <f>IF(F3252="","",VLOOKUP(LEFT(F3252,5),'Technikai cellák'!B:C,2,0))</f>
        <v/>
      </c>
      <c r="J3252" s="55" t="str">
        <f>IF(F3252="","",VLOOKUP(I3252,'Technikai cellák'!$C$1:$D$12,2,0))</f>
        <v/>
      </c>
      <c r="K3252" s="179"/>
      <c r="L3252" s="67" t="str">
        <f t="shared" si="987"/>
        <v/>
      </c>
      <c r="M3252" s="68">
        <f t="shared" si="988"/>
        <v>0</v>
      </c>
      <c r="N3252" s="66">
        <f t="shared" si="989"/>
        <v>0</v>
      </c>
      <c r="O3252" s="152"/>
      <c r="P3252" s="172">
        <f t="shared" si="986"/>
        <v>0</v>
      </c>
      <c r="Q3252" s="69">
        <f t="shared" si="990"/>
        <v>0</v>
      </c>
      <c r="R3252" s="62">
        <f t="shared" si="991"/>
        <v>0</v>
      </c>
      <c r="S3252" s="153"/>
      <c r="T3252" s="118" t="str">
        <f t="shared" si="992"/>
        <v/>
      </c>
      <c r="U3252" s="154"/>
      <c r="V3252" s="154"/>
      <c r="W3252" s="154"/>
      <c r="X3252" s="154"/>
      <c r="Y3252" s="154"/>
      <c r="Z3252" s="154"/>
      <c r="AA3252" s="154"/>
      <c r="AB3252" s="154"/>
      <c r="AC3252" s="154"/>
      <c r="AD3252" s="154"/>
      <c r="AE3252" s="154"/>
      <c r="AF3252" s="154"/>
      <c r="AG3252" s="63">
        <f t="shared" si="993"/>
        <v>0</v>
      </c>
      <c r="AH3252" s="56">
        <f t="shared" si="994"/>
        <v>0</v>
      </c>
      <c r="AI3252" s="56">
        <f t="shared" si="995"/>
        <v>0</v>
      </c>
      <c r="AJ3252" s="56">
        <f t="shared" si="996"/>
        <v>0</v>
      </c>
      <c r="AK3252" s="56">
        <f t="shared" si="997"/>
        <v>0</v>
      </c>
      <c r="AL3252" s="56">
        <f t="shared" si="998"/>
        <v>0</v>
      </c>
      <c r="AM3252" s="56">
        <f t="shared" si="999"/>
        <v>0</v>
      </c>
      <c r="AN3252" s="56">
        <f t="shared" si="1000"/>
        <v>0</v>
      </c>
      <c r="AO3252" s="56">
        <f t="shared" si="1001"/>
        <v>0</v>
      </c>
      <c r="AP3252" s="56">
        <f t="shared" si="1002"/>
        <v>0</v>
      </c>
      <c r="AQ3252" s="56">
        <f t="shared" si="1003"/>
        <v>0</v>
      </c>
      <c r="AR3252" s="86">
        <f t="shared" si="1004"/>
        <v>0</v>
      </c>
    </row>
    <row r="3253" spans="1:44" x14ac:dyDescent="0.25">
      <c r="A3253" s="178"/>
      <c r="B3253" s="55" t="str">
        <f>_xlfn.IFNA(VLOOKUP(A3253,'Ajánlatkérő(k) adatai'!$B$4:$C$205,2,0),"")</f>
        <v/>
      </c>
      <c r="C3253" s="178"/>
      <c r="D3253" s="55" t="str">
        <f>_xlfn.IFNA(VLOOKUP(C3253,'Számlafizető(k) adatai'!$C$4:$D$203,2,0),"")</f>
        <v/>
      </c>
      <c r="E3253" s="55" t="str">
        <f>_xlfn.IFNA(VLOOKUP(C3253,'Számlafizető(k) adatai'!$C$4:$M$203,11,0),"")</f>
        <v/>
      </c>
      <c r="F3253" s="178"/>
      <c r="G3253" s="178"/>
      <c r="H3253" s="178"/>
      <c r="I3253" s="55" t="str">
        <f>IF(F3253="","",VLOOKUP(LEFT(F3253,5),'Technikai cellák'!B:C,2,0))</f>
        <v/>
      </c>
      <c r="J3253" s="55" t="str">
        <f>IF(F3253="","",VLOOKUP(I3253,'Technikai cellák'!$C$1:$D$12,2,0))</f>
        <v/>
      </c>
      <c r="K3253" s="179"/>
      <c r="L3253" s="67" t="str">
        <f t="shared" si="987"/>
        <v/>
      </c>
      <c r="M3253" s="68">
        <f t="shared" si="988"/>
        <v>0</v>
      </c>
      <c r="N3253" s="66">
        <f t="shared" si="989"/>
        <v>0</v>
      </c>
      <c r="O3253" s="152"/>
      <c r="P3253" s="172">
        <f t="shared" si="986"/>
        <v>0</v>
      </c>
      <c r="Q3253" s="69">
        <f t="shared" si="990"/>
        <v>0</v>
      </c>
      <c r="R3253" s="62">
        <f t="shared" si="991"/>
        <v>0</v>
      </c>
      <c r="S3253" s="153"/>
      <c r="T3253" s="118" t="str">
        <f t="shared" si="992"/>
        <v/>
      </c>
      <c r="U3253" s="154"/>
      <c r="V3253" s="154"/>
      <c r="W3253" s="154"/>
      <c r="X3253" s="154"/>
      <c r="Y3253" s="154"/>
      <c r="Z3253" s="154"/>
      <c r="AA3253" s="154"/>
      <c r="AB3253" s="154"/>
      <c r="AC3253" s="154"/>
      <c r="AD3253" s="154"/>
      <c r="AE3253" s="154"/>
      <c r="AF3253" s="154"/>
      <c r="AG3253" s="63">
        <f t="shared" si="993"/>
        <v>0</v>
      </c>
      <c r="AH3253" s="56">
        <f t="shared" si="994"/>
        <v>0</v>
      </c>
      <c r="AI3253" s="56">
        <f t="shared" si="995"/>
        <v>0</v>
      </c>
      <c r="AJ3253" s="56">
        <f t="shared" si="996"/>
        <v>0</v>
      </c>
      <c r="AK3253" s="56">
        <f t="shared" si="997"/>
        <v>0</v>
      </c>
      <c r="AL3253" s="56">
        <f t="shared" si="998"/>
        <v>0</v>
      </c>
      <c r="AM3253" s="56">
        <f t="shared" si="999"/>
        <v>0</v>
      </c>
      <c r="AN3253" s="56">
        <f t="shared" si="1000"/>
        <v>0</v>
      </c>
      <c r="AO3253" s="56">
        <f t="shared" si="1001"/>
        <v>0</v>
      </c>
      <c r="AP3253" s="56">
        <f t="shared" si="1002"/>
        <v>0</v>
      </c>
      <c r="AQ3253" s="56">
        <f t="shared" si="1003"/>
        <v>0</v>
      </c>
      <c r="AR3253" s="86">
        <f t="shared" si="1004"/>
        <v>0</v>
      </c>
    </row>
    <row r="3254" spans="1:44" x14ac:dyDescent="0.25">
      <c r="A3254" s="178"/>
      <c r="B3254" s="55" t="str">
        <f>_xlfn.IFNA(VLOOKUP(A3254,'Ajánlatkérő(k) adatai'!$B$4:$C$205,2,0),"")</f>
        <v/>
      </c>
      <c r="C3254" s="178"/>
      <c r="D3254" s="55" t="str">
        <f>_xlfn.IFNA(VLOOKUP(C3254,'Számlafizető(k) adatai'!$C$4:$D$203,2,0),"")</f>
        <v/>
      </c>
      <c r="E3254" s="55" t="str">
        <f>_xlfn.IFNA(VLOOKUP(C3254,'Számlafizető(k) adatai'!$C$4:$M$203,11,0),"")</f>
        <v/>
      </c>
      <c r="F3254" s="178"/>
      <c r="G3254" s="178"/>
      <c r="H3254" s="178"/>
      <c r="I3254" s="55" t="str">
        <f>IF(F3254="","",VLOOKUP(LEFT(F3254,5),'Technikai cellák'!B:C,2,0))</f>
        <v/>
      </c>
      <c r="J3254" s="55" t="str">
        <f>IF(F3254="","",VLOOKUP(I3254,'Technikai cellák'!$C$1:$D$12,2,0))</f>
        <v/>
      </c>
      <c r="K3254" s="179"/>
      <c r="L3254" s="67" t="str">
        <f t="shared" si="987"/>
        <v/>
      </c>
      <c r="M3254" s="68">
        <f t="shared" si="988"/>
        <v>0</v>
      </c>
      <c r="N3254" s="66">
        <f t="shared" si="989"/>
        <v>0</v>
      </c>
      <c r="O3254" s="152"/>
      <c r="P3254" s="172">
        <f t="shared" si="986"/>
        <v>0</v>
      </c>
      <c r="Q3254" s="69">
        <f t="shared" si="990"/>
        <v>0</v>
      </c>
      <c r="R3254" s="62">
        <f t="shared" si="991"/>
        <v>0</v>
      </c>
      <c r="S3254" s="153"/>
      <c r="T3254" s="118" t="str">
        <f t="shared" si="992"/>
        <v/>
      </c>
      <c r="U3254" s="154"/>
      <c r="V3254" s="154"/>
      <c r="W3254" s="154"/>
      <c r="X3254" s="154"/>
      <c r="Y3254" s="154"/>
      <c r="Z3254" s="154"/>
      <c r="AA3254" s="154"/>
      <c r="AB3254" s="154"/>
      <c r="AC3254" s="154"/>
      <c r="AD3254" s="154"/>
      <c r="AE3254" s="154"/>
      <c r="AF3254" s="154"/>
      <c r="AG3254" s="63">
        <f t="shared" si="993"/>
        <v>0</v>
      </c>
      <c r="AH3254" s="56">
        <f t="shared" si="994"/>
        <v>0</v>
      </c>
      <c r="AI3254" s="56">
        <f t="shared" si="995"/>
        <v>0</v>
      </c>
      <c r="AJ3254" s="56">
        <f t="shared" si="996"/>
        <v>0</v>
      </c>
      <c r="AK3254" s="56">
        <f t="shared" si="997"/>
        <v>0</v>
      </c>
      <c r="AL3254" s="56">
        <f t="shared" si="998"/>
        <v>0</v>
      </c>
      <c r="AM3254" s="56">
        <f t="shared" si="999"/>
        <v>0</v>
      </c>
      <c r="AN3254" s="56">
        <f t="shared" si="1000"/>
        <v>0</v>
      </c>
      <c r="AO3254" s="56">
        <f t="shared" si="1001"/>
        <v>0</v>
      </c>
      <c r="AP3254" s="56">
        <f t="shared" si="1002"/>
        <v>0</v>
      </c>
      <c r="AQ3254" s="56">
        <f t="shared" si="1003"/>
        <v>0</v>
      </c>
      <c r="AR3254" s="86">
        <f t="shared" si="1004"/>
        <v>0</v>
      </c>
    </row>
    <row r="3255" spans="1:44" x14ac:dyDescent="0.25">
      <c r="A3255" s="178"/>
      <c r="B3255" s="55" t="str">
        <f>_xlfn.IFNA(VLOOKUP(A3255,'Ajánlatkérő(k) adatai'!$B$4:$C$205,2,0),"")</f>
        <v/>
      </c>
      <c r="C3255" s="178"/>
      <c r="D3255" s="55" t="str">
        <f>_xlfn.IFNA(VLOOKUP(C3255,'Számlafizető(k) adatai'!$C$4:$D$203,2,0),"")</f>
        <v/>
      </c>
      <c r="E3255" s="55" t="str">
        <f>_xlfn.IFNA(VLOOKUP(C3255,'Számlafizető(k) adatai'!$C$4:$M$203,11,0),"")</f>
        <v/>
      </c>
      <c r="F3255" s="178"/>
      <c r="G3255" s="178"/>
      <c r="H3255" s="178"/>
      <c r="I3255" s="55" t="str">
        <f>IF(F3255="","",VLOOKUP(LEFT(F3255,5),'Technikai cellák'!B:C,2,0))</f>
        <v/>
      </c>
      <c r="J3255" s="55" t="str">
        <f>IF(F3255="","",VLOOKUP(I3255,'Technikai cellák'!$C$1:$D$12,2,0))</f>
        <v/>
      </c>
      <c r="K3255" s="179"/>
      <c r="L3255" s="67" t="str">
        <f t="shared" si="987"/>
        <v/>
      </c>
      <c r="M3255" s="68">
        <f t="shared" si="988"/>
        <v>0</v>
      </c>
      <c r="N3255" s="66">
        <f t="shared" si="989"/>
        <v>0</v>
      </c>
      <c r="O3255" s="152"/>
      <c r="P3255" s="172">
        <f t="shared" si="986"/>
        <v>0</v>
      </c>
      <c r="Q3255" s="69">
        <f t="shared" si="990"/>
        <v>0</v>
      </c>
      <c r="R3255" s="62">
        <f t="shared" si="991"/>
        <v>0</v>
      </c>
      <c r="S3255" s="153"/>
      <c r="T3255" s="118" t="str">
        <f t="shared" si="992"/>
        <v/>
      </c>
      <c r="U3255" s="154"/>
      <c r="V3255" s="154"/>
      <c r="W3255" s="154"/>
      <c r="X3255" s="154"/>
      <c r="Y3255" s="154"/>
      <c r="Z3255" s="154"/>
      <c r="AA3255" s="154"/>
      <c r="AB3255" s="154"/>
      <c r="AC3255" s="154"/>
      <c r="AD3255" s="154"/>
      <c r="AE3255" s="154"/>
      <c r="AF3255" s="154"/>
      <c r="AG3255" s="63">
        <f t="shared" si="993"/>
        <v>0</v>
      </c>
      <c r="AH3255" s="56">
        <f t="shared" si="994"/>
        <v>0</v>
      </c>
      <c r="AI3255" s="56">
        <f t="shared" si="995"/>
        <v>0</v>
      </c>
      <c r="AJ3255" s="56">
        <f t="shared" si="996"/>
        <v>0</v>
      </c>
      <c r="AK3255" s="56">
        <f t="shared" si="997"/>
        <v>0</v>
      </c>
      <c r="AL3255" s="56">
        <f t="shared" si="998"/>
        <v>0</v>
      </c>
      <c r="AM3255" s="56">
        <f t="shared" si="999"/>
        <v>0</v>
      </c>
      <c r="AN3255" s="56">
        <f t="shared" si="1000"/>
        <v>0</v>
      </c>
      <c r="AO3255" s="56">
        <f t="shared" si="1001"/>
        <v>0</v>
      </c>
      <c r="AP3255" s="56">
        <f t="shared" si="1002"/>
        <v>0</v>
      </c>
      <c r="AQ3255" s="56">
        <f t="shared" si="1003"/>
        <v>0</v>
      </c>
      <c r="AR3255" s="86">
        <f t="shared" si="1004"/>
        <v>0</v>
      </c>
    </row>
    <row r="3256" spans="1:44" x14ac:dyDescent="0.25">
      <c r="A3256" s="178"/>
      <c r="B3256" s="55" t="str">
        <f>_xlfn.IFNA(VLOOKUP(A3256,'Ajánlatkérő(k) adatai'!$B$4:$C$205,2,0),"")</f>
        <v/>
      </c>
      <c r="C3256" s="178"/>
      <c r="D3256" s="55" t="str">
        <f>_xlfn.IFNA(VLOOKUP(C3256,'Számlafizető(k) adatai'!$C$4:$D$203,2,0),"")</f>
        <v/>
      </c>
      <c r="E3256" s="55" t="str">
        <f>_xlfn.IFNA(VLOOKUP(C3256,'Számlafizető(k) adatai'!$C$4:$M$203,11,0),"")</f>
        <v/>
      </c>
      <c r="F3256" s="178"/>
      <c r="G3256" s="178"/>
      <c r="H3256" s="178"/>
      <c r="I3256" s="55" t="str">
        <f>IF(F3256="","",VLOOKUP(LEFT(F3256,5),'Technikai cellák'!B:C,2,0))</f>
        <v/>
      </c>
      <c r="J3256" s="55" t="str">
        <f>IF(F3256="","",VLOOKUP(I3256,'Technikai cellák'!$C$1:$D$12,2,0))</f>
        <v/>
      </c>
      <c r="K3256" s="179"/>
      <c r="L3256" s="67" t="str">
        <f t="shared" si="987"/>
        <v/>
      </c>
      <c r="M3256" s="68">
        <f t="shared" si="988"/>
        <v>0</v>
      </c>
      <c r="N3256" s="66">
        <f t="shared" si="989"/>
        <v>0</v>
      </c>
      <c r="O3256" s="152"/>
      <c r="P3256" s="172">
        <f t="shared" si="986"/>
        <v>0</v>
      </c>
      <c r="Q3256" s="69">
        <f t="shared" si="990"/>
        <v>0</v>
      </c>
      <c r="R3256" s="62">
        <f t="shared" si="991"/>
        <v>0</v>
      </c>
      <c r="S3256" s="153"/>
      <c r="T3256" s="118" t="str">
        <f t="shared" si="992"/>
        <v/>
      </c>
      <c r="U3256" s="154"/>
      <c r="V3256" s="154"/>
      <c r="W3256" s="154"/>
      <c r="X3256" s="154"/>
      <c r="Y3256" s="154"/>
      <c r="Z3256" s="154"/>
      <c r="AA3256" s="154"/>
      <c r="AB3256" s="154"/>
      <c r="AC3256" s="154"/>
      <c r="AD3256" s="154"/>
      <c r="AE3256" s="154"/>
      <c r="AF3256" s="154"/>
      <c r="AG3256" s="63">
        <f t="shared" si="993"/>
        <v>0</v>
      </c>
      <c r="AH3256" s="56">
        <f t="shared" si="994"/>
        <v>0</v>
      </c>
      <c r="AI3256" s="56">
        <f t="shared" si="995"/>
        <v>0</v>
      </c>
      <c r="AJ3256" s="56">
        <f t="shared" si="996"/>
        <v>0</v>
      </c>
      <c r="AK3256" s="56">
        <f t="shared" si="997"/>
        <v>0</v>
      </c>
      <c r="AL3256" s="56">
        <f t="shared" si="998"/>
        <v>0</v>
      </c>
      <c r="AM3256" s="56">
        <f t="shared" si="999"/>
        <v>0</v>
      </c>
      <c r="AN3256" s="56">
        <f t="shared" si="1000"/>
        <v>0</v>
      </c>
      <c r="AO3256" s="56">
        <f t="shared" si="1001"/>
        <v>0</v>
      </c>
      <c r="AP3256" s="56">
        <f t="shared" si="1002"/>
        <v>0</v>
      </c>
      <c r="AQ3256" s="56">
        <f t="shared" si="1003"/>
        <v>0</v>
      </c>
      <c r="AR3256" s="86">
        <f t="shared" si="1004"/>
        <v>0</v>
      </c>
    </row>
    <row r="3257" spans="1:44" x14ac:dyDescent="0.25">
      <c r="A3257" s="178"/>
      <c r="B3257" s="55" t="str">
        <f>_xlfn.IFNA(VLOOKUP(A3257,'Ajánlatkérő(k) adatai'!$B$4:$C$205,2,0),"")</f>
        <v/>
      </c>
      <c r="C3257" s="178"/>
      <c r="D3257" s="55" t="str">
        <f>_xlfn.IFNA(VLOOKUP(C3257,'Számlafizető(k) adatai'!$C$4:$D$203,2,0),"")</f>
        <v/>
      </c>
      <c r="E3257" s="55" t="str">
        <f>_xlfn.IFNA(VLOOKUP(C3257,'Számlafizető(k) adatai'!$C$4:$M$203,11,0),"")</f>
        <v/>
      </c>
      <c r="F3257" s="178"/>
      <c r="G3257" s="178"/>
      <c r="H3257" s="178"/>
      <c r="I3257" s="55" t="str">
        <f>IF(F3257="","",VLOOKUP(LEFT(F3257,5),'Technikai cellák'!B:C,2,0))</f>
        <v/>
      </c>
      <c r="J3257" s="55" t="str">
        <f>IF(F3257="","",VLOOKUP(I3257,'Technikai cellák'!$C$1:$D$12,2,0))</f>
        <v/>
      </c>
      <c r="K3257" s="179"/>
      <c r="L3257" s="67" t="str">
        <f t="shared" si="987"/>
        <v/>
      </c>
      <c r="M3257" s="68">
        <f t="shared" si="988"/>
        <v>0</v>
      </c>
      <c r="N3257" s="66">
        <f t="shared" si="989"/>
        <v>0</v>
      </c>
      <c r="O3257" s="152"/>
      <c r="P3257" s="172">
        <f t="shared" si="986"/>
        <v>0</v>
      </c>
      <c r="Q3257" s="69">
        <f t="shared" si="990"/>
        <v>0</v>
      </c>
      <c r="R3257" s="62">
        <f t="shared" si="991"/>
        <v>0</v>
      </c>
      <c r="S3257" s="153"/>
      <c r="T3257" s="118" t="str">
        <f t="shared" si="992"/>
        <v/>
      </c>
      <c r="U3257" s="154"/>
      <c r="V3257" s="154"/>
      <c r="W3257" s="154"/>
      <c r="X3257" s="154"/>
      <c r="Y3257" s="154"/>
      <c r="Z3257" s="154"/>
      <c r="AA3257" s="154"/>
      <c r="AB3257" s="154"/>
      <c r="AC3257" s="154"/>
      <c r="AD3257" s="154"/>
      <c r="AE3257" s="154"/>
      <c r="AF3257" s="154"/>
      <c r="AG3257" s="63">
        <f t="shared" si="993"/>
        <v>0</v>
      </c>
      <c r="AH3257" s="56">
        <f t="shared" si="994"/>
        <v>0</v>
      </c>
      <c r="AI3257" s="56">
        <f t="shared" si="995"/>
        <v>0</v>
      </c>
      <c r="AJ3257" s="56">
        <f t="shared" si="996"/>
        <v>0</v>
      </c>
      <c r="AK3257" s="56">
        <f t="shared" si="997"/>
        <v>0</v>
      </c>
      <c r="AL3257" s="56">
        <f t="shared" si="998"/>
        <v>0</v>
      </c>
      <c r="AM3257" s="56">
        <f t="shared" si="999"/>
        <v>0</v>
      </c>
      <c r="AN3257" s="56">
        <f t="shared" si="1000"/>
        <v>0</v>
      </c>
      <c r="AO3257" s="56">
        <f t="shared" si="1001"/>
        <v>0</v>
      </c>
      <c r="AP3257" s="56">
        <f t="shared" si="1002"/>
        <v>0</v>
      </c>
      <c r="AQ3257" s="56">
        <f t="shared" si="1003"/>
        <v>0</v>
      </c>
      <c r="AR3257" s="86">
        <f t="shared" si="1004"/>
        <v>0</v>
      </c>
    </row>
    <row r="3258" spans="1:44" x14ac:dyDescent="0.25">
      <c r="A3258" s="178"/>
      <c r="B3258" s="55" t="str">
        <f>_xlfn.IFNA(VLOOKUP(A3258,'Ajánlatkérő(k) adatai'!$B$4:$C$205,2,0),"")</f>
        <v/>
      </c>
      <c r="C3258" s="178"/>
      <c r="D3258" s="55" t="str">
        <f>_xlfn.IFNA(VLOOKUP(C3258,'Számlafizető(k) adatai'!$C$4:$D$203,2,0),"")</f>
        <v/>
      </c>
      <c r="E3258" s="55" t="str">
        <f>_xlfn.IFNA(VLOOKUP(C3258,'Számlafizető(k) adatai'!$C$4:$M$203,11,0),"")</f>
        <v/>
      </c>
      <c r="F3258" s="178"/>
      <c r="G3258" s="178"/>
      <c r="H3258" s="178"/>
      <c r="I3258" s="55" t="str">
        <f>IF(F3258="","",VLOOKUP(LEFT(F3258,5),'Technikai cellák'!B:C,2,0))</f>
        <v/>
      </c>
      <c r="J3258" s="55" t="str">
        <f>IF(F3258="","",VLOOKUP(I3258,'Technikai cellák'!$C$1:$D$12,2,0))</f>
        <v/>
      </c>
      <c r="K3258" s="179"/>
      <c r="L3258" s="67" t="str">
        <f t="shared" si="987"/>
        <v/>
      </c>
      <c r="M3258" s="68">
        <f t="shared" si="988"/>
        <v>0</v>
      </c>
      <c r="N3258" s="66">
        <f t="shared" si="989"/>
        <v>0</v>
      </c>
      <c r="O3258" s="152"/>
      <c r="P3258" s="172">
        <f t="shared" si="986"/>
        <v>0</v>
      </c>
      <c r="Q3258" s="69">
        <f t="shared" si="990"/>
        <v>0</v>
      </c>
      <c r="R3258" s="62">
        <f t="shared" si="991"/>
        <v>0</v>
      </c>
      <c r="S3258" s="153"/>
      <c r="T3258" s="118" t="str">
        <f t="shared" si="992"/>
        <v/>
      </c>
      <c r="U3258" s="154"/>
      <c r="V3258" s="154"/>
      <c r="W3258" s="154"/>
      <c r="X3258" s="154"/>
      <c r="Y3258" s="154"/>
      <c r="Z3258" s="154"/>
      <c r="AA3258" s="154"/>
      <c r="AB3258" s="154"/>
      <c r="AC3258" s="154"/>
      <c r="AD3258" s="154"/>
      <c r="AE3258" s="154"/>
      <c r="AF3258" s="154"/>
      <c r="AG3258" s="63">
        <f t="shared" si="993"/>
        <v>0</v>
      </c>
      <c r="AH3258" s="56">
        <f t="shared" si="994"/>
        <v>0</v>
      </c>
      <c r="AI3258" s="56">
        <f t="shared" si="995"/>
        <v>0</v>
      </c>
      <c r="AJ3258" s="56">
        <f t="shared" si="996"/>
        <v>0</v>
      </c>
      <c r="AK3258" s="56">
        <f t="shared" si="997"/>
        <v>0</v>
      </c>
      <c r="AL3258" s="56">
        <f t="shared" si="998"/>
        <v>0</v>
      </c>
      <c r="AM3258" s="56">
        <f t="shared" si="999"/>
        <v>0</v>
      </c>
      <c r="AN3258" s="56">
        <f t="shared" si="1000"/>
        <v>0</v>
      </c>
      <c r="AO3258" s="56">
        <f t="shared" si="1001"/>
        <v>0</v>
      </c>
      <c r="AP3258" s="56">
        <f t="shared" si="1002"/>
        <v>0</v>
      </c>
      <c r="AQ3258" s="56">
        <f t="shared" si="1003"/>
        <v>0</v>
      </c>
      <c r="AR3258" s="86">
        <f t="shared" si="1004"/>
        <v>0</v>
      </c>
    </row>
    <row r="3259" spans="1:44" x14ac:dyDescent="0.25">
      <c r="A3259" s="178"/>
      <c r="B3259" s="55" t="str">
        <f>_xlfn.IFNA(VLOOKUP(A3259,'Ajánlatkérő(k) adatai'!$B$4:$C$205,2,0),"")</f>
        <v/>
      </c>
      <c r="C3259" s="178"/>
      <c r="D3259" s="55" t="str">
        <f>_xlfn.IFNA(VLOOKUP(C3259,'Számlafizető(k) adatai'!$C$4:$D$203,2,0),"")</f>
        <v/>
      </c>
      <c r="E3259" s="55" t="str">
        <f>_xlfn.IFNA(VLOOKUP(C3259,'Számlafizető(k) adatai'!$C$4:$M$203,11,0),"")</f>
        <v/>
      </c>
      <c r="F3259" s="178"/>
      <c r="G3259" s="178"/>
      <c r="H3259" s="178"/>
      <c r="I3259" s="55" t="str">
        <f>IF(F3259="","",VLOOKUP(LEFT(F3259,5),'Technikai cellák'!B:C,2,0))</f>
        <v/>
      </c>
      <c r="J3259" s="55" t="str">
        <f>IF(F3259="","",VLOOKUP(I3259,'Technikai cellák'!$C$1:$D$12,2,0))</f>
        <v/>
      </c>
      <c r="K3259" s="179"/>
      <c r="L3259" s="67" t="str">
        <f t="shared" si="987"/>
        <v/>
      </c>
      <c r="M3259" s="68">
        <f t="shared" si="988"/>
        <v>0</v>
      </c>
      <c r="N3259" s="66">
        <f t="shared" si="989"/>
        <v>0</v>
      </c>
      <c r="O3259" s="152"/>
      <c r="P3259" s="172">
        <f t="shared" si="986"/>
        <v>0</v>
      </c>
      <c r="Q3259" s="69">
        <f t="shared" si="990"/>
        <v>0</v>
      </c>
      <c r="R3259" s="62">
        <f t="shared" si="991"/>
        <v>0</v>
      </c>
      <c r="S3259" s="153"/>
      <c r="T3259" s="118" t="str">
        <f t="shared" si="992"/>
        <v/>
      </c>
      <c r="U3259" s="154"/>
      <c r="V3259" s="154"/>
      <c r="W3259" s="154"/>
      <c r="X3259" s="154"/>
      <c r="Y3259" s="154"/>
      <c r="Z3259" s="154"/>
      <c r="AA3259" s="154"/>
      <c r="AB3259" s="154"/>
      <c r="AC3259" s="154"/>
      <c r="AD3259" s="154"/>
      <c r="AE3259" s="154"/>
      <c r="AF3259" s="154"/>
      <c r="AG3259" s="63">
        <f t="shared" si="993"/>
        <v>0</v>
      </c>
      <c r="AH3259" s="56">
        <f t="shared" si="994"/>
        <v>0</v>
      </c>
      <c r="AI3259" s="56">
        <f t="shared" si="995"/>
        <v>0</v>
      </c>
      <c r="AJ3259" s="56">
        <f t="shared" si="996"/>
        <v>0</v>
      </c>
      <c r="AK3259" s="56">
        <f t="shared" si="997"/>
        <v>0</v>
      </c>
      <c r="AL3259" s="56">
        <f t="shared" si="998"/>
        <v>0</v>
      </c>
      <c r="AM3259" s="56">
        <f t="shared" si="999"/>
        <v>0</v>
      </c>
      <c r="AN3259" s="56">
        <f t="shared" si="1000"/>
        <v>0</v>
      </c>
      <c r="AO3259" s="56">
        <f t="shared" si="1001"/>
        <v>0</v>
      </c>
      <c r="AP3259" s="56">
        <f t="shared" si="1002"/>
        <v>0</v>
      </c>
      <c r="AQ3259" s="56">
        <f t="shared" si="1003"/>
        <v>0</v>
      </c>
      <c r="AR3259" s="86">
        <f t="shared" si="1004"/>
        <v>0</v>
      </c>
    </row>
    <row r="3260" spans="1:44" x14ac:dyDescent="0.25">
      <c r="A3260" s="178"/>
      <c r="B3260" s="55" t="str">
        <f>_xlfn.IFNA(VLOOKUP(A3260,'Ajánlatkérő(k) adatai'!$B$4:$C$205,2,0),"")</f>
        <v/>
      </c>
      <c r="C3260" s="178"/>
      <c r="D3260" s="55" t="str">
        <f>_xlfn.IFNA(VLOOKUP(C3260,'Számlafizető(k) adatai'!$C$4:$D$203,2,0),"")</f>
        <v/>
      </c>
      <c r="E3260" s="55" t="str">
        <f>_xlfn.IFNA(VLOOKUP(C3260,'Számlafizető(k) adatai'!$C$4:$M$203,11,0),"")</f>
        <v/>
      </c>
      <c r="F3260" s="178"/>
      <c r="G3260" s="178"/>
      <c r="H3260" s="178"/>
      <c r="I3260" s="55" t="str">
        <f>IF(F3260="","",VLOOKUP(LEFT(F3260,5),'Technikai cellák'!B:C,2,0))</f>
        <v/>
      </c>
      <c r="J3260" s="55" t="str">
        <f>IF(F3260="","",VLOOKUP(I3260,'Technikai cellák'!$C$1:$D$12,2,0))</f>
        <v/>
      </c>
      <c r="K3260" s="179"/>
      <c r="L3260" s="67" t="str">
        <f t="shared" si="987"/>
        <v/>
      </c>
      <c r="M3260" s="68">
        <f t="shared" si="988"/>
        <v>0</v>
      </c>
      <c r="N3260" s="66">
        <f t="shared" si="989"/>
        <v>0</v>
      </c>
      <c r="O3260" s="152"/>
      <c r="P3260" s="172">
        <f t="shared" si="986"/>
        <v>0</v>
      </c>
      <c r="Q3260" s="69">
        <f t="shared" si="990"/>
        <v>0</v>
      </c>
      <c r="R3260" s="62">
        <f t="shared" si="991"/>
        <v>0</v>
      </c>
      <c r="S3260" s="153"/>
      <c r="T3260" s="118" t="str">
        <f t="shared" si="992"/>
        <v/>
      </c>
      <c r="U3260" s="154"/>
      <c r="V3260" s="154"/>
      <c r="W3260" s="154"/>
      <c r="X3260" s="154"/>
      <c r="Y3260" s="154"/>
      <c r="Z3260" s="154"/>
      <c r="AA3260" s="154"/>
      <c r="AB3260" s="154"/>
      <c r="AC3260" s="154"/>
      <c r="AD3260" s="154"/>
      <c r="AE3260" s="154"/>
      <c r="AF3260" s="154"/>
      <c r="AG3260" s="63">
        <f t="shared" si="993"/>
        <v>0</v>
      </c>
      <c r="AH3260" s="56">
        <f t="shared" si="994"/>
        <v>0</v>
      </c>
      <c r="AI3260" s="56">
        <f t="shared" si="995"/>
        <v>0</v>
      </c>
      <c r="AJ3260" s="56">
        <f t="shared" si="996"/>
        <v>0</v>
      </c>
      <c r="AK3260" s="56">
        <f t="shared" si="997"/>
        <v>0</v>
      </c>
      <c r="AL3260" s="56">
        <f t="shared" si="998"/>
        <v>0</v>
      </c>
      <c r="AM3260" s="56">
        <f t="shared" si="999"/>
        <v>0</v>
      </c>
      <c r="AN3260" s="56">
        <f t="shared" si="1000"/>
        <v>0</v>
      </c>
      <c r="AO3260" s="56">
        <f t="shared" si="1001"/>
        <v>0</v>
      </c>
      <c r="AP3260" s="56">
        <f t="shared" si="1002"/>
        <v>0</v>
      </c>
      <c r="AQ3260" s="56">
        <f t="shared" si="1003"/>
        <v>0</v>
      </c>
      <c r="AR3260" s="86">
        <f t="shared" si="1004"/>
        <v>0</v>
      </c>
    </row>
    <row r="3261" spans="1:44" x14ac:dyDescent="0.25">
      <c r="A3261" s="178"/>
      <c r="B3261" s="55" t="str">
        <f>_xlfn.IFNA(VLOOKUP(A3261,'Ajánlatkérő(k) adatai'!$B$4:$C$205,2,0),"")</f>
        <v/>
      </c>
      <c r="C3261" s="178"/>
      <c r="D3261" s="55" t="str">
        <f>_xlfn.IFNA(VLOOKUP(C3261,'Számlafizető(k) adatai'!$C$4:$D$203,2,0),"")</f>
        <v/>
      </c>
      <c r="E3261" s="55" t="str">
        <f>_xlfn.IFNA(VLOOKUP(C3261,'Számlafizető(k) adatai'!$C$4:$M$203,11,0),"")</f>
        <v/>
      </c>
      <c r="F3261" s="178"/>
      <c r="G3261" s="178"/>
      <c r="H3261" s="178"/>
      <c r="I3261" s="55" t="str">
        <f>IF(F3261="","",VLOOKUP(LEFT(F3261,5),'Technikai cellák'!B:C,2,0))</f>
        <v/>
      </c>
      <c r="J3261" s="55" t="str">
        <f>IF(F3261="","",VLOOKUP(I3261,'Technikai cellák'!$C$1:$D$12,2,0))</f>
        <v/>
      </c>
      <c r="K3261" s="179"/>
      <c r="L3261" s="67" t="str">
        <f t="shared" si="987"/>
        <v/>
      </c>
      <c r="M3261" s="68">
        <f t="shared" si="988"/>
        <v>0</v>
      </c>
      <c r="N3261" s="66">
        <f t="shared" si="989"/>
        <v>0</v>
      </c>
      <c r="O3261" s="152"/>
      <c r="P3261" s="172">
        <f t="shared" si="986"/>
        <v>0</v>
      </c>
      <c r="Q3261" s="69">
        <f t="shared" si="990"/>
        <v>0</v>
      </c>
      <c r="R3261" s="62">
        <f t="shared" si="991"/>
        <v>0</v>
      </c>
      <c r="S3261" s="153"/>
      <c r="T3261" s="118" t="str">
        <f t="shared" si="992"/>
        <v/>
      </c>
      <c r="U3261" s="154"/>
      <c r="V3261" s="154"/>
      <c r="W3261" s="154"/>
      <c r="X3261" s="154"/>
      <c r="Y3261" s="154"/>
      <c r="Z3261" s="154"/>
      <c r="AA3261" s="154"/>
      <c r="AB3261" s="154"/>
      <c r="AC3261" s="154"/>
      <c r="AD3261" s="154"/>
      <c r="AE3261" s="154"/>
      <c r="AF3261" s="154"/>
      <c r="AG3261" s="63">
        <f t="shared" si="993"/>
        <v>0</v>
      </c>
      <c r="AH3261" s="56">
        <f t="shared" si="994"/>
        <v>0</v>
      </c>
      <c r="AI3261" s="56">
        <f t="shared" si="995"/>
        <v>0</v>
      </c>
      <c r="AJ3261" s="56">
        <f t="shared" si="996"/>
        <v>0</v>
      </c>
      <c r="AK3261" s="56">
        <f t="shared" si="997"/>
        <v>0</v>
      </c>
      <c r="AL3261" s="56">
        <f t="shared" si="998"/>
        <v>0</v>
      </c>
      <c r="AM3261" s="56">
        <f t="shared" si="999"/>
        <v>0</v>
      </c>
      <c r="AN3261" s="56">
        <f t="shared" si="1000"/>
        <v>0</v>
      </c>
      <c r="AO3261" s="56">
        <f t="shared" si="1001"/>
        <v>0</v>
      </c>
      <c r="AP3261" s="56">
        <f t="shared" si="1002"/>
        <v>0</v>
      </c>
      <c r="AQ3261" s="56">
        <f t="shared" si="1003"/>
        <v>0</v>
      </c>
      <c r="AR3261" s="86">
        <f t="shared" si="1004"/>
        <v>0</v>
      </c>
    </row>
    <row r="3262" spans="1:44" x14ac:dyDescent="0.25">
      <c r="A3262" s="178"/>
      <c r="B3262" s="55" t="str">
        <f>_xlfn.IFNA(VLOOKUP(A3262,'Ajánlatkérő(k) adatai'!$B$4:$C$205,2,0),"")</f>
        <v/>
      </c>
      <c r="C3262" s="178"/>
      <c r="D3262" s="55" t="str">
        <f>_xlfn.IFNA(VLOOKUP(C3262,'Számlafizető(k) adatai'!$C$4:$D$203,2,0),"")</f>
        <v/>
      </c>
      <c r="E3262" s="55" t="str">
        <f>_xlfn.IFNA(VLOOKUP(C3262,'Számlafizető(k) adatai'!$C$4:$M$203,11,0),"")</f>
        <v/>
      </c>
      <c r="F3262" s="178"/>
      <c r="G3262" s="178"/>
      <c r="H3262" s="178"/>
      <c r="I3262" s="55" t="str">
        <f>IF(F3262="","",VLOOKUP(LEFT(F3262,5),'Technikai cellák'!B:C,2,0))</f>
        <v/>
      </c>
      <c r="J3262" s="55" t="str">
        <f>IF(F3262="","",VLOOKUP(I3262,'Technikai cellák'!$C$1:$D$12,2,0))</f>
        <v/>
      </c>
      <c r="K3262" s="179"/>
      <c r="L3262" s="67" t="str">
        <f t="shared" si="987"/>
        <v/>
      </c>
      <c r="M3262" s="68">
        <f t="shared" si="988"/>
        <v>0</v>
      </c>
      <c r="N3262" s="66">
        <f t="shared" si="989"/>
        <v>0</v>
      </c>
      <c r="O3262" s="152"/>
      <c r="P3262" s="172">
        <f t="shared" si="986"/>
        <v>0</v>
      </c>
      <c r="Q3262" s="69">
        <f t="shared" si="990"/>
        <v>0</v>
      </c>
      <c r="R3262" s="62">
        <f t="shared" si="991"/>
        <v>0</v>
      </c>
      <c r="S3262" s="153"/>
      <c r="T3262" s="118" t="str">
        <f t="shared" si="992"/>
        <v/>
      </c>
      <c r="U3262" s="154"/>
      <c r="V3262" s="154"/>
      <c r="W3262" s="154"/>
      <c r="X3262" s="154"/>
      <c r="Y3262" s="154"/>
      <c r="Z3262" s="154"/>
      <c r="AA3262" s="154"/>
      <c r="AB3262" s="154"/>
      <c r="AC3262" s="154"/>
      <c r="AD3262" s="154"/>
      <c r="AE3262" s="154"/>
      <c r="AF3262" s="154"/>
      <c r="AG3262" s="63">
        <f t="shared" si="993"/>
        <v>0</v>
      </c>
      <c r="AH3262" s="56">
        <f t="shared" si="994"/>
        <v>0</v>
      </c>
      <c r="AI3262" s="56">
        <f t="shared" si="995"/>
        <v>0</v>
      </c>
      <c r="AJ3262" s="56">
        <f t="shared" si="996"/>
        <v>0</v>
      </c>
      <c r="AK3262" s="56">
        <f t="shared" si="997"/>
        <v>0</v>
      </c>
      <c r="AL3262" s="56">
        <f t="shared" si="998"/>
        <v>0</v>
      </c>
      <c r="AM3262" s="56">
        <f t="shared" si="999"/>
        <v>0</v>
      </c>
      <c r="AN3262" s="56">
        <f t="shared" si="1000"/>
        <v>0</v>
      </c>
      <c r="AO3262" s="56">
        <f t="shared" si="1001"/>
        <v>0</v>
      </c>
      <c r="AP3262" s="56">
        <f t="shared" si="1002"/>
        <v>0</v>
      </c>
      <c r="AQ3262" s="56">
        <f t="shared" si="1003"/>
        <v>0</v>
      </c>
      <c r="AR3262" s="86">
        <f t="shared" si="1004"/>
        <v>0</v>
      </c>
    </row>
    <row r="3263" spans="1:44" x14ac:dyDescent="0.25">
      <c r="A3263" s="178"/>
      <c r="B3263" s="55" t="str">
        <f>_xlfn.IFNA(VLOOKUP(A3263,'Ajánlatkérő(k) adatai'!$B$4:$C$205,2,0),"")</f>
        <v/>
      </c>
      <c r="C3263" s="178"/>
      <c r="D3263" s="55" t="str">
        <f>_xlfn.IFNA(VLOOKUP(C3263,'Számlafizető(k) adatai'!$C$4:$D$203,2,0),"")</f>
        <v/>
      </c>
      <c r="E3263" s="55" t="str">
        <f>_xlfn.IFNA(VLOOKUP(C3263,'Számlafizető(k) adatai'!$C$4:$M$203,11,0),"")</f>
        <v/>
      </c>
      <c r="F3263" s="178"/>
      <c r="G3263" s="178"/>
      <c r="H3263" s="178"/>
      <c r="I3263" s="55" t="str">
        <f>IF(F3263="","",VLOOKUP(LEFT(F3263,5),'Technikai cellák'!B:C,2,0))</f>
        <v/>
      </c>
      <c r="J3263" s="55" t="str">
        <f>IF(F3263="","",VLOOKUP(I3263,'Technikai cellák'!$C$1:$D$12,2,0))</f>
        <v/>
      </c>
      <c r="K3263" s="179"/>
      <c r="L3263" s="67" t="str">
        <f t="shared" si="987"/>
        <v/>
      </c>
      <c r="M3263" s="68">
        <f t="shared" si="988"/>
        <v>0</v>
      </c>
      <c r="N3263" s="66">
        <f t="shared" si="989"/>
        <v>0</v>
      </c>
      <c r="O3263" s="152"/>
      <c r="P3263" s="172">
        <f t="shared" si="986"/>
        <v>0</v>
      </c>
      <c r="Q3263" s="69">
        <f t="shared" si="990"/>
        <v>0</v>
      </c>
      <c r="R3263" s="62">
        <f t="shared" si="991"/>
        <v>0</v>
      </c>
      <c r="S3263" s="153"/>
      <c r="T3263" s="118" t="str">
        <f t="shared" si="992"/>
        <v/>
      </c>
      <c r="U3263" s="154"/>
      <c r="V3263" s="154"/>
      <c r="W3263" s="154"/>
      <c r="X3263" s="154"/>
      <c r="Y3263" s="154"/>
      <c r="Z3263" s="154"/>
      <c r="AA3263" s="154"/>
      <c r="AB3263" s="154"/>
      <c r="AC3263" s="154"/>
      <c r="AD3263" s="154"/>
      <c r="AE3263" s="154"/>
      <c r="AF3263" s="154"/>
      <c r="AG3263" s="63">
        <f t="shared" si="993"/>
        <v>0</v>
      </c>
      <c r="AH3263" s="56">
        <f t="shared" si="994"/>
        <v>0</v>
      </c>
      <c r="AI3263" s="56">
        <f t="shared" si="995"/>
        <v>0</v>
      </c>
      <c r="AJ3263" s="56">
        <f t="shared" si="996"/>
        <v>0</v>
      </c>
      <c r="AK3263" s="56">
        <f t="shared" si="997"/>
        <v>0</v>
      </c>
      <c r="AL3263" s="56">
        <f t="shared" si="998"/>
        <v>0</v>
      </c>
      <c r="AM3263" s="56">
        <f t="shared" si="999"/>
        <v>0</v>
      </c>
      <c r="AN3263" s="56">
        <f t="shared" si="1000"/>
        <v>0</v>
      </c>
      <c r="AO3263" s="56">
        <f t="shared" si="1001"/>
        <v>0</v>
      </c>
      <c r="AP3263" s="56">
        <f t="shared" si="1002"/>
        <v>0</v>
      </c>
      <c r="AQ3263" s="56">
        <f t="shared" si="1003"/>
        <v>0</v>
      </c>
      <c r="AR3263" s="86">
        <f t="shared" si="1004"/>
        <v>0</v>
      </c>
    </row>
    <row r="3264" spans="1:44" x14ac:dyDescent="0.25">
      <c r="A3264" s="178"/>
      <c r="B3264" s="55" t="str">
        <f>_xlfn.IFNA(VLOOKUP(A3264,'Ajánlatkérő(k) adatai'!$B$4:$C$205,2,0),"")</f>
        <v/>
      </c>
      <c r="C3264" s="178"/>
      <c r="D3264" s="55" t="str">
        <f>_xlfn.IFNA(VLOOKUP(C3264,'Számlafizető(k) adatai'!$C$4:$D$203,2,0),"")</f>
        <v/>
      </c>
      <c r="E3264" s="55" t="str">
        <f>_xlfn.IFNA(VLOOKUP(C3264,'Számlafizető(k) adatai'!$C$4:$M$203,11,0),"")</f>
        <v/>
      </c>
      <c r="F3264" s="178"/>
      <c r="G3264" s="178"/>
      <c r="H3264" s="178"/>
      <c r="I3264" s="55" t="str">
        <f>IF(F3264="","",VLOOKUP(LEFT(F3264,5),'Technikai cellák'!B:C,2,0))</f>
        <v/>
      </c>
      <c r="J3264" s="55" t="str">
        <f>IF(F3264="","",VLOOKUP(I3264,'Technikai cellák'!$C$1:$D$12,2,0))</f>
        <v/>
      </c>
      <c r="K3264" s="179"/>
      <c r="L3264" s="67" t="str">
        <f t="shared" si="987"/>
        <v/>
      </c>
      <c r="M3264" s="68">
        <f t="shared" si="988"/>
        <v>0</v>
      </c>
      <c r="N3264" s="66">
        <f t="shared" si="989"/>
        <v>0</v>
      </c>
      <c r="O3264" s="152"/>
      <c r="P3264" s="172">
        <f t="shared" si="986"/>
        <v>0</v>
      </c>
      <c r="Q3264" s="69">
        <f t="shared" si="990"/>
        <v>0</v>
      </c>
      <c r="R3264" s="62">
        <f t="shared" si="991"/>
        <v>0</v>
      </c>
      <c r="S3264" s="153"/>
      <c r="T3264" s="118" t="str">
        <f t="shared" si="992"/>
        <v/>
      </c>
      <c r="U3264" s="154"/>
      <c r="V3264" s="154"/>
      <c r="W3264" s="154"/>
      <c r="X3264" s="154"/>
      <c r="Y3264" s="154"/>
      <c r="Z3264" s="154"/>
      <c r="AA3264" s="154"/>
      <c r="AB3264" s="154"/>
      <c r="AC3264" s="154"/>
      <c r="AD3264" s="154"/>
      <c r="AE3264" s="154"/>
      <c r="AF3264" s="154"/>
      <c r="AG3264" s="63">
        <f t="shared" si="993"/>
        <v>0</v>
      </c>
      <c r="AH3264" s="56">
        <f t="shared" si="994"/>
        <v>0</v>
      </c>
      <c r="AI3264" s="56">
        <f t="shared" si="995"/>
        <v>0</v>
      </c>
      <c r="AJ3264" s="56">
        <f t="shared" si="996"/>
        <v>0</v>
      </c>
      <c r="AK3264" s="56">
        <f t="shared" si="997"/>
        <v>0</v>
      </c>
      <c r="AL3264" s="56">
        <f t="shared" si="998"/>
        <v>0</v>
      </c>
      <c r="AM3264" s="56">
        <f t="shared" si="999"/>
        <v>0</v>
      </c>
      <c r="AN3264" s="56">
        <f t="shared" si="1000"/>
        <v>0</v>
      </c>
      <c r="AO3264" s="56">
        <f t="shared" si="1001"/>
        <v>0</v>
      </c>
      <c r="AP3264" s="56">
        <f t="shared" si="1002"/>
        <v>0</v>
      </c>
      <c r="AQ3264" s="56">
        <f t="shared" si="1003"/>
        <v>0</v>
      </c>
      <c r="AR3264" s="86">
        <f t="shared" si="1004"/>
        <v>0</v>
      </c>
    </row>
    <row r="3265" spans="1:44" x14ac:dyDescent="0.25">
      <c r="A3265" s="178"/>
      <c r="B3265" s="55" t="str">
        <f>_xlfn.IFNA(VLOOKUP(A3265,'Ajánlatkérő(k) adatai'!$B$4:$C$205,2,0),"")</f>
        <v/>
      </c>
      <c r="C3265" s="178"/>
      <c r="D3265" s="55" t="str">
        <f>_xlfn.IFNA(VLOOKUP(C3265,'Számlafizető(k) adatai'!$C$4:$D$203,2,0),"")</f>
        <v/>
      </c>
      <c r="E3265" s="55" t="str">
        <f>_xlfn.IFNA(VLOOKUP(C3265,'Számlafizető(k) adatai'!$C$4:$M$203,11,0),"")</f>
        <v/>
      </c>
      <c r="F3265" s="178"/>
      <c r="G3265" s="178"/>
      <c r="H3265" s="178"/>
      <c r="I3265" s="55" t="str">
        <f>IF(F3265="","",VLOOKUP(LEFT(F3265,5),'Technikai cellák'!B:C,2,0))</f>
        <v/>
      </c>
      <c r="J3265" s="55" t="str">
        <f>IF(F3265="","",VLOOKUP(I3265,'Technikai cellák'!$C$1:$D$12,2,0))</f>
        <v/>
      </c>
      <c r="K3265" s="179"/>
      <c r="L3265" s="67" t="str">
        <f t="shared" si="987"/>
        <v/>
      </c>
      <c r="M3265" s="68">
        <f t="shared" si="988"/>
        <v>0</v>
      </c>
      <c r="N3265" s="66">
        <f t="shared" si="989"/>
        <v>0</v>
      </c>
      <c r="O3265" s="152"/>
      <c r="P3265" s="172">
        <f t="shared" si="986"/>
        <v>0</v>
      </c>
      <c r="Q3265" s="69">
        <f t="shared" si="990"/>
        <v>0</v>
      </c>
      <c r="R3265" s="62">
        <f t="shared" si="991"/>
        <v>0</v>
      </c>
      <c r="S3265" s="153"/>
      <c r="T3265" s="118" t="str">
        <f t="shared" si="992"/>
        <v/>
      </c>
      <c r="U3265" s="154"/>
      <c r="V3265" s="154"/>
      <c r="W3265" s="154"/>
      <c r="X3265" s="154"/>
      <c r="Y3265" s="154"/>
      <c r="Z3265" s="154"/>
      <c r="AA3265" s="154"/>
      <c r="AB3265" s="154"/>
      <c r="AC3265" s="154"/>
      <c r="AD3265" s="154"/>
      <c r="AE3265" s="154"/>
      <c r="AF3265" s="154"/>
      <c r="AG3265" s="63">
        <f t="shared" si="993"/>
        <v>0</v>
      </c>
      <c r="AH3265" s="56">
        <f t="shared" si="994"/>
        <v>0</v>
      </c>
      <c r="AI3265" s="56">
        <f t="shared" si="995"/>
        <v>0</v>
      </c>
      <c r="AJ3265" s="56">
        <f t="shared" si="996"/>
        <v>0</v>
      </c>
      <c r="AK3265" s="56">
        <f t="shared" si="997"/>
        <v>0</v>
      </c>
      <c r="AL3265" s="56">
        <f t="shared" si="998"/>
        <v>0</v>
      </c>
      <c r="AM3265" s="56">
        <f t="shared" si="999"/>
        <v>0</v>
      </c>
      <c r="AN3265" s="56">
        <f t="shared" si="1000"/>
        <v>0</v>
      </c>
      <c r="AO3265" s="56">
        <f t="shared" si="1001"/>
        <v>0</v>
      </c>
      <c r="AP3265" s="56">
        <f t="shared" si="1002"/>
        <v>0</v>
      </c>
      <c r="AQ3265" s="56">
        <f t="shared" si="1003"/>
        <v>0</v>
      </c>
      <c r="AR3265" s="86">
        <f t="shared" si="1004"/>
        <v>0</v>
      </c>
    </row>
    <row r="3266" spans="1:44" x14ac:dyDescent="0.25">
      <c r="A3266" s="178"/>
      <c r="B3266" s="55" t="str">
        <f>_xlfn.IFNA(VLOOKUP(A3266,'Ajánlatkérő(k) adatai'!$B$4:$C$205,2,0),"")</f>
        <v/>
      </c>
      <c r="C3266" s="178"/>
      <c r="D3266" s="55" t="str">
        <f>_xlfn.IFNA(VLOOKUP(C3266,'Számlafizető(k) adatai'!$C$4:$D$203,2,0),"")</f>
        <v/>
      </c>
      <c r="E3266" s="55" t="str">
        <f>_xlfn.IFNA(VLOOKUP(C3266,'Számlafizető(k) adatai'!$C$4:$M$203,11,0),"")</f>
        <v/>
      </c>
      <c r="F3266" s="178"/>
      <c r="G3266" s="178"/>
      <c r="H3266" s="178"/>
      <c r="I3266" s="55" t="str">
        <f>IF(F3266="","",VLOOKUP(LEFT(F3266,5),'Technikai cellák'!B:C,2,0))</f>
        <v/>
      </c>
      <c r="J3266" s="55" t="str">
        <f>IF(F3266="","",VLOOKUP(I3266,'Technikai cellák'!$C$1:$D$12,2,0))</f>
        <v/>
      </c>
      <c r="K3266" s="179"/>
      <c r="L3266" s="67" t="str">
        <f t="shared" si="987"/>
        <v/>
      </c>
      <c r="M3266" s="68">
        <f t="shared" si="988"/>
        <v>0</v>
      </c>
      <c r="N3266" s="66">
        <f t="shared" si="989"/>
        <v>0</v>
      </c>
      <c r="O3266" s="152"/>
      <c r="P3266" s="172">
        <f t="shared" si="986"/>
        <v>0</v>
      </c>
      <c r="Q3266" s="69">
        <f t="shared" si="990"/>
        <v>0</v>
      </c>
      <c r="R3266" s="62">
        <f t="shared" si="991"/>
        <v>0</v>
      </c>
      <c r="S3266" s="153"/>
      <c r="T3266" s="118" t="str">
        <f t="shared" si="992"/>
        <v/>
      </c>
      <c r="U3266" s="154"/>
      <c r="V3266" s="154"/>
      <c r="W3266" s="154"/>
      <c r="X3266" s="154"/>
      <c r="Y3266" s="154"/>
      <c r="Z3266" s="154"/>
      <c r="AA3266" s="154"/>
      <c r="AB3266" s="154"/>
      <c r="AC3266" s="154"/>
      <c r="AD3266" s="154"/>
      <c r="AE3266" s="154"/>
      <c r="AF3266" s="154"/>
      <c r="AG3266" s="63">
        <f t="shared" si="993"/>
        <v>0</v>
      </c>
      <c r="AH3266" s="56">
        <f t="shared" si="994"/>
        <v>0</v>
      </c>
      <c r="AI3266" s="56">
        <f t="shared" si="995"/>
        <v>0</v>
      </c>
      <c r="AJ3266" s="56">
        <f t="shared" si="996"/>
        <v>0</v>
      </c>
      <c r="AK3266" s="56">
        <f t="shared" si="997"/>
        <v>0</v>
      </c>
      <c r="AL3266" s="56">
        <f t="shared" si="998"/>
        <v>0</v>
      </c>
      <c r="AM3266" s="56">
        <f t="shared" si="999"/>
        <v>0</v>
      </c>
      <c r="AN3266" s="56">
        <f t="shared" si="1000"/>
        <v>0</v>
      </c>
      <c r="AO3266" s="56">
        <f t="shared" si="1001"/>
        <v>0</v>
      </c>
      <c r="AP3266" s="56">
        <f t="shared" si="1002"/>
        <v>0</v>
      </c>
      <c r="AQ3266" s="56">
        <f t="shared" si="1003"/>
        <v>0</v>
      </c>
      <c r="AR3266" s="86">
        <f t="shared" si="1004"/>
        <v>0</v>
      </c>
    </row>
    <row r="3267" spans="1:44" x14ac:dyDescent="0.25">
      <c r="A3267" s="178"/>
      <c r="B3267" s="55" t="str">
        <f>_xlfn.IFNA(VLOOKUP(A3267,'Ajánlatkérő(k) adatai'!$B$4:$C$205,2,0),"")</f>
        <v/>
      </c>
      <c r="C3267" s="178"/>
      <c r="D3267" s="55" t="str">
        <f>_xlfn.IFNA(VLOOKUP(C3267,'Számlafizető(k) adatai'!$C$4:$D$203,2,0),"")</f>
        <v/>
      </c>
      <c r="E3267" s="55" t="str">
        <f>_xlfn.IFNA(VLOOKUP(C3267,'Számlafizető(k) adatai'!$C$4:$M$203,11,0),"")</f>
        <v/>
      </c>
      <c r="F3267" s="178"/>
      <c r="G3267" s="178"/>
      <c r="H3267" s="178"/>
      <c r="I3267" s="55" t="str">
        <f>IF(F3267="","",VLOOKUP(LEFT(F3267,5),'Technikai cellák'!B:C,2,0))</f>
        <v/>
      </c>
      <c r="J3267" s="55" t="str">
        <f>IF(F3267="","",VLOOKUP(I3267,'Technikai cellák'!$C$1:$D$12,2,0))</f>
        <v/>
      </c>
      <c r="K3267" s="179"/>
      <c r="L3267" s="67" t="str">
        <f t="shared" si="987"/>
        <v/>
      </c>
      <c r="M3267" s="68">
        <f t="shared" si="988"/>
        <v>0</v>
      </c>
      <c r="N3267" s="66">
        <f t="shared" si="989"/>
        <v>0</v>
      </c>
      <c r="O3267" s="152"/>
      <c r="P3267" s="172">
        <f t="shared" si="986"/>
        <v>0</v>
      </c>
      <c r="Q3267" s="69">
        <f t="shared" si="990"/>
        <v>0</v>
      </c>
      <c r="R3267" s="62">
        <f t="shared" si="991"/>
        <v>0</v>
      </c>
      <c r="S3267" s="153"/>
      <c r="T3267" s="118" t="str">
        <f t="shared" si="992"/>
        <v/>
      </c>
      <c r="U3267" s="154"/>
      <c r="V3267" s="154"/>
      <c r="W3267" s="154"/>
      <c r="X3267" s="154"/>
      <c r="Y3267" s="154"/>
      <c r="Z3267" s="154"/>
      <c r="AA3267" s="154"/>
      <c r="AB3267" s="154"/>
      <c r="AC3267" s="154"/>
      <c r="AD3267" s="154"/>
      <c r="AE3267" s="154"/>
      <c r="AF3267" s="154"/>
      <c r="AG3267" s="63">
        <f t="shared" si="993"/>
        <v>0</v>
      </c>
      <c r="AH3267" s="56">
        <f t="shared" si="994"/>
        <v>0</v>
      </c>
      <c r="AI3267" s="56">
        <f t="shared" si="995"/>
        <v>0</v>
      </c>
      <c r="AJ3267" s="56">
        <f t="shared" si="996"/>
        <v>0</v>
      </c>
      <c r="AK3267" s="56">
        <f t="shared" si="997"/>
        <v>0</v>
      </c>
      <c r="AL3267" s="56">
        <f t="shared" si="998"/>
        <v>0</v>
      </c>
      <c r="AM3267" s="56">
        <f t="shared" si="999"/>
        <v>0</v>
      </c>
      <c r="AN3267" s="56">
        <f t="shared" si="1000"/>
        <v>0</v>
      </c>
      <c r="AO3267" s="56">
        <f t="shared" si="1001"/>
        <v>0</v>
      </c>
      <c r="AP3267" s="56">
        <f t="shared" si="1002"/>
        <v>0</v>
      </c>
      <c r="AQ3267" s="56">
        <f t="shared" si="1003"/>
        <v>0</v>
      </c>
      <c r="AR3267" s="86">
        <f t="shared" si="1004"/>
        <v>0</v>
      </c>
    </row>
    <row r="3268" spans="1:44" x14ac:dyDescent="0.25">
      <c r="A3268" s="178"/>
      <c r="B3268" s="55" t="str">
        <f>_xlfn.IFNA(VLOOKUP(A3268,'Ajánlatkérő(k) adatai'!$B$4:$C$205,2,0),"")</f>
        <v/>
      </c>
      <c r="C3268" s="178"/>
      <c r="D3268" s="55" t="str">
        <f>_xlfn.IFNA(VLOOKUP(C3268,'Számlafizető(k) adatai'!$C$4:$D$203,2,0),"")</f>
        <v/>
      </c>
      <c r="E3268" s="55" t="str">
        <f>_xlfn.IFNA(VLOOKUP(C3268,'Számlafizető(k) adatai'!$C$4:$M$203,11,0),"")</f>
        <v/>
      </c>
      <c r="F3268" s="178"/>
      <c r="G3268" s="178"/>
      <c r="H3268" s="178"/>
      <c r="I3268" s="55" t="str">
        <f>IF(F3268="","",VLOOKUP(LEFT(F3268,5),'Technikai cellák'!B:C,2,0))</f>
        <v/>
      </c>
      <c r="J3268" s="55" t="str">
        <f>IF(F3268="","",VLOOKUP(I3268,'Technikai cellák'!$C$1:$D$12,2,0))</f>
        <v/>
      </c>
      <c r="K3268" s="179"/>
      <c r="L3268" s="67" t="str">
        <f t="shared" si="987"/>
        <v/>
      </c>
      <c r="M3268" s="68">
        <f t="shared" si="988"/>
        <v>0</v>
      </c>
      <c r="N3268" s="66">
        <f t="shared" si="989"/>
        <v>0</v>
      </c>
      <c r="O3268" s="152"/>
      <c r="P3268" s="172">
        <f t="shared" si="986"/>
        <v>0</v>
      </c>
      <c r="Q3268" s="69">
        <f t="shared" si="990"/>
        <v>0</v>
      </c>
      <c r="R3268" s="62">
        <f t="shared" si="991"/>
        <v>0</v>
      </c>
      <c r="S3268" s="153"/>
      <c r="T3268" s="118" t="str">
        <f t="shared" si="992"/>
        <v/>
      </c>
      <c r="U3268" s="154"/>
      <c r="V3268" s="154"/>
      <c r="W3268" s="154"/>
      <c r="X3268" s="154"/>
      <c r="Y3268" s="154"/>
      <c r="Z3268" s="154"/>
      <c r="AA3268" s="154"/>
      <c r="AB3268" s="154"/>
      <c r="AC3268" s="154"/>
      <c r="AD3268" s="154"/>
      <c r="AE3268" s="154"/>
      <c r="AF3268" s="154"/>
      <c r="AG3268" s="63">
        <f t="shared" si="993"/>
        <v>0</v>
      </c>
      <c r="AH3268" s="56">
        <f t="shared" si="994"/>
        <v>0</v>
      </c>
      <c r="AI3268" s="56">
        <f t="shared" si="995"/>
        <v>0</v>
      </c>
      <c r="AJ3268" s="56">
        <f t="shared" si="996"/>
        <v>0</v>
      </c>
      <c r="AK3268" s="56">
        <f t="shared" si="997"/>
        <v>0</v>
      </c>
      <c r="AL3268" s="56">
        <f t="shared" si="998"/>
        <v>0</v>
      </c>
      <c r="AM3268" s="56">
        <f t="shared" si="999"/>
        <v>0</v>
      </c>
      <c r="AN3268" s="56">
        <f t="shared" si="1000"/>
        <v>0</v>
      </c>
      <c r="AO3268" s="56">
        <f t="shared" si="1001"/>
        <v>0</v>
      </c>
      <c r="AP3268" s="56">
        <f t="shared" si="1002"/>
        <v>0</v>
      </c>
      <c r="AQ3268" s="56">
        <f t="shared" si="1003"/>
        <v>0</v>
      </c>
      <c r="AR3268" s="86">
        <f t="shared" si="1004"/>
        <v>0</v>
      </c>
    </row>
    <row r="3269" spans="1:44" x14ac:dyDescent="0.25">
      <c r="A3269" s="178"/>
      <c r="B3269" s="55" t="str">
        <f>_xlfn.IFNA(VLOOKUP(A3269,'Ajánlatkérő(k) adatai'!$B$4:$C$205,2,0),"")</f>
        <v/>
      </c>
      <c r="C3269" s="178"/>
      <c r="D3269" s="55" t="str">
        <f>_xlfn.IFNA(VLOOKUP(C3269,'Számlafizető(k) adatai'!$C$4:$D$203,2,0),"")</f>
        <v/>
      </c>
      <c r="E3269" s="55" t="str">
        <f>_xlfn.IFNA(VLOOKUP(C3269,'Számlafizető(k) adatai'!$C$4:$M$203,11,0),"")</f>
        <v/>
      </c>
      <c r="F3269" s="178"/>
      <c r="G3269" s="178"/>
      <c r="H3269" s="178"/>
      <c r="I3269" s="55" t="str">
        <f>IF(F3269="","",VLOOKUP(LEFT(F3269,5),'Technikai cellák'!B:C,2,0))</f>
        <v/>
      </c>
      <c r="J3269" s="55" t="str">
        <f>IF(F3269="","",VLOOKUP(I3269,'Technikai cellák'!$C$1:$D$12,2,0))</f>
        <v/>
      </c>
      <c r="K3269" s="179"/>
      <c r="L3269" s="67" t="str">
        <f t="shared" si="987"/>
        <v/>
      </c>
      <c r="M3269" s="68">
        <f t="shared" si="988"/>
        <v>0</v>
      </c>
      <c r="N3269" s="66">
        <f t="shared" si="989"/>
        <v>0</v>
      </c>
      <c r="O3269" s="152"/>
      <c r="P3269" s="172">
        <f t="shared" si="986"/>
        <v>0</v>
      </c>
      <c r="Q3269" s="69">
        <f t="shared" si="990"/>
        <v>0</v>
      </c>
      <c r="R3269" s="62">
        <f t="shared" si="991"/>
        <v>0</v>
      </c>
      <c r="S3269" s="153"/>
      <c r="T3269" s="118" t="str">
        <f t="shared" si="992"/>
        <v/>
      </c>
      <c r="U3269" s="154"/>
      <c r="V3269" s="154"/>
      <c r="W3269" s="154"/>
      <c r="X3269" s="154"/>
      <c r="Y3269" s="154"/>
      <c r="Z3269" s="154"/>
      <c r="AA3269" s="154"/>
      <c r="AB3269" s="154"/>
      <c r="AC3269" s="154"/>
      <c r="AD3269" s="154"/>
      <c r="AE3269" s="154"/>
      <c r="AF3269" s="154"/>
      <c r="AG3269" s="63">
        <f t="shared" si="993"/>
        <v>0</v>
      </c>
      <c r="AH3269" s="56">
        <f t="shared" si="994"/>
        <v>0</v>
      </c>
      <c r="AI3269" s="56">
        <f t="shared" si="995"/>
        <v>0</v>
      </c>
      <c r="AJ3269" s="56">
        <f t="shared" si="996"/>
        <v>0</v>
      </c>
      <c r="AK3269" s="56">
        <f t="shared" si="997"/>
        <v>0</v>
      </c>
      <c r="AL3269" s="56">
        <f t="shared" si="998"/>
        <v>0</v>
      </c>
      <c r="AM3269" s="56">
        <f t="shared" si="999"/>
        <v>0</v>
      </c>
      <c r="AN3269" s="56">
        <f t="shared" si="1000"/>
        <v>0</v>
      </c>
      <c r="AO3269" s="56">
        <f t="shared" si="1001"/>
        <v>0</v>
      </c>
      <c r="AP3269" s="56">
        <f t="shared" si="1002"/>
        <v>0</v>
      </c>
      <c r="AQ3269" s="56">
        <f t="shared" si="1003"/>
        <v>0</v>
      </c>
      <c r="AR3269" s="86">
        <f t="shared" si="1004"/>
        <v>0</v>
      </c>
    </row>
    <row r="3270" spans="1:44" x14ac:dyDescent="0.25">
      <c r="A3270" s="178"/>
      <c r="B3270" s="55" t="str">
        <f>_xlfn.IFNA(VLOOKUP(A3270,'Ajánlatkérő(k) adatai'!$B$4:$C$205,2,0),"")</f>
        <v/>
      </c>
      <c r="C3270" s="178"/>
      <c r="D3270" s="55" t="str">
        <f>_xlfn.IFNA(VLOOKUP(C3270,'Számlafizető(k) adatai'!$C$4:$D$203,2,0),"")</f>
        <v/>
      </c>
      <c r="E3270" s="55" t="str">
        <f>_xlfn.IFNA(VLOOKUP(C3270,'Számlafizető(k) adatai'!$C$4:$M$203,11,0),"")</f>
        <v/>
      </c>
      <c r="F3270" s="178"/>
      <c r="G3270" s="178"/>
      <c r="H3270" s="178"/>
      <c r="I3270" s="55" t="str">
        <f>IF(F3270="","",VLOOKUP(LEFT(F3270,5),'Technikai cellák'!B:C,2,0))</f>
        <v/>
      </c>
      <c r="J3270" s="55" t="str">
        <f>IF(F3270="","",VLOOKUP(I3270,'Technikai cellák'!$C$1:$D$12,2,0))</f>
        <v/>
      </c>
      <c r="K3270" s="179"/>
      <c r="L3270" s="67" t="str">
        <f t="shared" si="987"/>
        <v/>
      </c>
      <c r="M3270" s="68">
        <f t="shared" si="988"/>
        <v>0</v>
      </c>
      <c r="N3270" s="66">
        <f t="shared" si="989"/>
        <v>0</v>
      </c>
      <c r="O3270" s="152"/>
      <c r="P3270" s="172">
        <f t="shared" si="986"/>
        <v>0</v>
      </c>
      <c r="Q3270" s="69">
        <f t="shared" si="990"/>
        <v>0</v>
      </c>
      <c r="R3270" s="62">
        <f t="shared" si="991"/>
        <v>0</v>
      </c>
      <c r="S3270" s="153"/>
      <c r="T3270" s="118" t="str">
        <f t="shared" si="992"/>
        <v/>
      </c>
      <c r="U3270" s="154"/>
      <c r="V3270" s="154"/>
      <c r="W3270" s="154"/>
      <c r="X3270" s="154"/>
      <c r="Y3270" s="154"/>
      <c r="Z3270" s="154"/>
      <c r="AA3270" s="154"/>
      <c r="AB3270" s="154"/>
      <c r="AC3270" s="154"/>
      <c r="AD3270" s="154"/>
      <c r="AE3270" s="154"/>
      <c r="AF3270" s="154"/>
      <c r="AG3270" s="63">
        <f t="shared" si="993"/>
        <v>0</v>
      </c>
      <c r="AH3270" s="56">
        <f t="shared" si="994"/>
        <v>0</v>
      </c>
      <c r="AI3270" s="56">
        <f t="shared" si="995"/>
        <v>0</v>
      </c>
      <c r="AJ3270" s="56">
        <f t="shared" si="996"/>
        <v>0</v>
      </c>
      <c r="AK3270" s="56">
        <f t="shared" si="997"/>
        <v>0</v>
      </c>
      <c r="AL3270" s="56">
        <f t="shared" si="998"/>
        <v>0</v>
      </c>
      <c r="AM3270" s="56">
        <f t="shared" si="999"/>
        <v>0</v>
      </c>
      <c r="AN3270" s="56">
        <f t="shared" si="1000"/>
        <v>0</v>
      </c>
      <c r="AO3270" s="56">
        <f t="shared" si="1001"/>
        <v>0</v>
      </c>
      <c r="AP3270" s="56">
        <f t="shared" si="1002"/>
        <v>0</v>
      </c>
      <c r="AQ3270" s="56">
        <f t="shared" si="1003"/>
        <v>0</v>
      </c>
      <c r="AR3270" s="86">
        <f t="shared" si="1004"/>
        <v>0</v>
      </c>
    </row>
    <row r="3271" spans="1:44" x14ac:dyDescent="0.25">
      <c r="A3271" s="178"/>
      <c r="B3271" s="55" t="str">
        <f>_xlfn.IFNA(VLOOKUP(A3271,'Ajánlatkérő(k) adatai'!$B$4:$C$205,2,0),"")</f>
        <v/>
      </c>
      <c r="C3271" s="178"/>
      <c r="D3271" s="55" t="str">
        <f>_xlfn.IFNA(VLOOKUP(C3271,'Számlafizető(k) adatai'!$C$4:$D$203,2,0),"")</f>
        <v/>
      </c>
      <c r="E3271" s="55" t="str">
        <f>_xlfn.IFNA(VLOOKUP(C3271,'Számlafizető(k) adatai'!$C$4:$M$203,11,0),"")</f>
        <v/>
      </c>
      <c r="F3271" s="178"/>
      <c r="G3271" s="178"/>
      <c r="H3271" s="178"/>
      <c r="I3271" s="55" t="str">
        <f>IF(F3271="","",VLOOKUP(LEFT(F3271,5),'Technikai cellák'!B:C,2,0))</f>
        <v/>
      </c>
      <c r="J3271" s="55" t="str">
        <f>IF(F3271="","",VLOOKUP(I3271,'Technikai cellák'!$C$1:$D$12,2,0))</f>
        <v/>
      </c>
      <c r="K3271" s="179"/>
      <c r="L3271" s="67" t="str">
        <f t="shared" si="987"/>
        <v/>
      </c>
      <c r="M3271" s="68">
        <f t="shared" si="988"/>
        <v>0</v>
      </c>
      <c r="N3271" s="66">
        <f t="shared" si="989"/>
        <v>0</v>
      </c>
      <c r="O3271" s="152"/>
      <c r="P3271" s="172">
        <f t="shared" si="986"/>
        <v>0</v>
      </c>
      <c r="Q3271" s="69">
        <f t="shared" si="990"/>
        <v>0</v>
      </c>
      <c r="R3271" s="62">
        <f t="shared" si="991"/>
        <v>0</v>
      </c>
      <c r="S3271" s="153"/>
      <c r="T3271" s="118" t="str">
        <f t="shared" si="992"/>
        <v/>
      </c>
      <c r="U3271" s="154"/>
      <c r="V3271" s="154"/>
      <c r="W3271" s="154"/>
      <c r="X3271" s="154"/>
      <c r="Y3271" s="154"/>
      <c r="Z3271" s="154"/>
      <c r="AA3271" s="154"/>
      <c r="AB3271" s="154"/>
      <c r="AC3271" s="154"/>
      <c r="AD3271" s="154"/>
      <c r="AE3271" s="154"/>
      <c r="AF3271" s="154"/>
      <c r="AG3271" s="63">
        <f t="shared" si="993"/>
        <v>0</v>
      </c>
      <c r="AH3271" s="56">
        <f t="shared" si="994"/>
        <v>0</v>
      </c>
      <c r="AI3271" s="56">
        <f t="shared" si="995"/>
        <v>0</v>
      </c>
      <c r="AJ3271" s="56">
        <f t="shared" si="996"/>
        <v>0</v>
      </c>
      <c r="AK3271" s="56">
        <f t="shared" si="997"/>
        <v>0</v>
      </c>
      <c r="AL3271" s="56">
        <f t="shared" si="998"/>
        <v>0</v>
      </c>
      <c r="AM3271" s="56">
        <f t="shared" si="999"/>
        <v>0</v>
      </c>
      <c r="AN3271" s="56">
        <f t="shared" si="1000"/>
        <v>0</v>
      </c>
      <c r="AO3271" s="56">
        <f t="shared" si="1001"/>
        <v>0</v>
      </c>
      <c r="AP3271" s="56">
        <f t="shared" si="1002"/>
        <v>0</v>
      </c>
      <c r="AQ3271" s="56">
        <f t="shared" si="1003"/>
        <v>0</v>
      </c>
      <c r="AR3271" s="86">
        <f t="shared" si="1004"/>
        <v>0</v>
      </c>
    </row>
    <row r="3272" spans="1:44" x14ac:dyDescent="0.25">
      <c r="A3272" s="178"/>
      <c r="B3272" s="55" t="str">
        <f>_xlfn.IFNA(VLOOKUP(A3272,'Ajánlatkérő(k) adatai'!$B$4:$C$205,2,0),"")</f>
        <v/>
      </c>
      <c r="C3272" s="178"/>
      <c r="D3272" s="55" t="str">
        <f>_xlfn.IFNA(VLOOKUP(C3272,'Számlafizető(k) adatai'!$C$4:$D$203,2,0),"")</f>
        <v/>
      </c>
      <c r="E3272" s="55" t="str">
        <f>_xlfn.IFNA(VLOOKUP(C3272,'Számlafizető(k) adatai'!$C$4:$M$203,11,0),"")</f>
        <v/>
      </c>
      <c r="F3272" s="178"/>
      <c r="G3272" s="178"/>
      <c r="H3272" s="178"/>
      <c r="I3272" s="55" t="str">
        <f>IF(F3272="","",VLOOKUP(LEFT(F3272,5),'Technikai cellák'!B:C,2,0))</f>
        <v/>
      </c>
      <c r="J3272" s="55" t="str">
        <f>IF(F3272="","",VLOOKUP(I3272,'Technikai cellák'!$C$1:$D$12,2,0))</f>
        <v/>
      </c>
      <c r="K3272" s="179"/>
      <c r="L3272" s="67" t="str">
        <f t="shared" si="987"/>
        <v/>
      </c>
      <c r="M3272" s="68">
        <f t="shared" si="988"/>
        <v>0</v>
      </c>
      <c r="N3272" s="66">
        <f t="shared" si="989"/>
        <v>0</v>
      </c>
      <c r="O3272" s="152"/>
      <c r="P3272" s="172">
        <f t="shared" si="986"/>
        <v>0</v>
      </c>
      <c r="Q3272" s="69">
        <f t="shared" si="990"/>
        <v>0</v>
      </c>
      <c r="R3272" s="62">
        <f t="shared" si="991"/>
        <v>0</v>
      </c>
      <c r="S3272" s="153"/>
      <c r="T3272" s="118" t="str">
        <f t="shared" si="992"/>
        <v/>
      </c>
      <c r="U3272" s="154"/>
      <c r="V3272" s="154"/>
      <c r="W3272" s="154"/>
      <c r="X3272" s="154"/>
      <c r="Y3272" s="154"/>
      <c r="Z3272" s="154"/>
      <c r="AA3272" s="154"/>
      <c r="AB3272" s="154"/>
      <c r="AC3272" s="154"/>
      <c r="AD3272" s="154"/>
      <c r="AE3272" s="154"/>
      <c r="AF3272" s="154"/>
      <c r="AG3272" s="63">
        <f t="shared" si="993"/>
        <v>0</v>
      </c>
      <c r="AH3272" s="56">
        <f t="shared" si="994"/>
        <v>0</v>
      </c>
      <c r="AI3272" s="56">
        <f t="shared" si="995"/>
        <v>0</v>
      </c>
      <c r="AJ3272" s="56">
        <f t="shared" si="996"/>
        <v>0</v>
      </c>
      <c r="AK3272" s="56">
        <f t="shared" si="997"/>
        <v>0</v>
      </c>
      <c r="AL3272" s="56">
        <f t="shared" si="998"/>
        <v>0</v>
      </c>
      <c r="AM3272" s="56">
        <f t="shared" si="999"/>
        <v>0</v>
      </c>
      <c r="AN3272" s="56">
        <f t="shared" si="1000"/>
        <v>0</v>
      </c>
      <c r="AO3272" s="56">
        <f t="shared" si="1001"/>
        <v>0</v>
      </c>
      <c r="AP3272" s="56">
        <f t="shared" si="1002"/>
        <v>0</v>
      </c>
      <c r="AQ3272" s="56">
        <f t="shared" si="1003"/>
        <v>0</v>
      </c>
      <c r="AR3272" s="86">
        <f t="shared" si="1004"/>
        <v>0</v>
      </c>
    </row>
    <row r="3273" spans="1:44" x14ac:dyDescent="0.25">
      <c r="A3273" s="178"/>
      <c r="B3273" s="55" t="str">
        <f>_xlfn.IFNA(VLOOKUP(A3273,'Ajánlatkérő(k) adatai'!$B$4:$C$205,2,0),"")</f>
        <v/>
      </c>
      <c r="C3273" s="178"/>
      <c r="D3273" s="55" t="str">
        <f>_xlfn.IFNA(VLOOKUP(C3273,'Számlafizető(k) adatai'!$C$4:$D$203,2,0),"")</f>
        <v/>
      </c>
      <c r="E3273" s="55" t="str">
        <f>_xlfn.IFNA(VLOOKUP(C3273,'Számlafizető(k) adatai'!$C$4:$M$203,11,0),"")</f>
        <v/>
      </c>
      <c r="F3273" s="178"/>
      <c r="G3273" s="178"/>
      <c r="H3273" s="178"/>
      <c r="I3273" s="55" t="str">
        <f>IF(F3273="","",VLOOKUP(LEFT(F3273,5),'Technikai cellák'!B:C,2,0))</f>
        <v/>
      </c>
      <c r="J3273" s="55" t="str">
        <f>IF(F3273="","",VLOOKUP(I3273,'Technikai cellák'!$C$1:$D$12,2,0))</f>
        <v/>
      </c>
      <c r="K3273" s="179"/>
      <c r="L3273" s="67" t="str">
        <f t="shared" si="987"/>
        <v/>
      </c>
      <c r="M3273" s="68">
        <f t="shared" si="988"/>
        <v>0</v>
      </c>
      <c r="N3273" s="66">
        <f t="shared" si="989"/>
        <v>0</v>
      </c>
      <c r="O3273" s="152"/>
      <c r="P3273" s="172">
        <f t="shared" si="986"/>
        <v>0</v>
      </c>
      <c r="Q3273" s="69">
        <f t="shared" si="990"/>
        <v>0</v>
      </c>
      <c r="R3273" s="62">
        <f t="shared" si="991"/>
        <v>0</v>
      </c>
      <c r="S3273" s="153"/>
      <c r="T3273" s="118" t="str">
        <f t="shared" si="992"/>
        <v/>
      </c>
      <c r="U3273" s="154"/>
      <c r="V3273" s="154"/>
      <c r="W3273" s="154"/>
      <c r="X3273" s="154"/>
      <c r="Y3273" s="154"/>
      <c r="Z3273" s="154"/>
      <c r="AA3273" s="154"/>
      <c r="AB3273" s="154"/>
      <c r="AC3273" s="154"/>
      <c r="AD3273" s="154"/>
      <c r="AE3273" s="154"/>
      <c r="AF3273" s="154"/>
      <c r="AG3273" s="63">
        <f t="shared" si="993"/>
        <v>0</v>
      </c>
      <c r="AH3273" s="56">
        <f t="shared" si="994"/>
        <v>0</v>
      </c>
      <c r="AI3273" s="56">
        <f t="shared" si="995"/>
        <v>0</v>
      </c>
      <c r="AJ3273" s="56">
        <f t="shared" si="996"/>
        <v>0</v>
      </c>
      <c r="AK3273" s="56">
        <f t="shared" si="997"/>
        <v>0</v>
      </c>
      <c r="AL3273" s="56">
        <f t="shared" si="998"/>
        <v>0</v>
      </c>
      <c r="AM3273" s="56">
        <f t="shared" si="999"/>
        <v>0</v>
      </c>
      <c r="AN3273" s="56">
        <f t="shared" si="1000"/>
        <v>0</v>
      </c>
      <c r="AO3273" s="56">
        <f t="shared" si="1001"/>
        <v>0</v>
      </c>
      <c r="AP3273" s="56">
        <f t="shared" si="1002"/>
        <v>0</v>
      </c>
      <c r="AQ3273" s="56">
        <f t="shared" si="1003"/>
        <v>0</v>
      </c>
      <c r="AR3273" s="86">
        <f t="shared" si="1004"/>
        <v>0</v>
      </c>
    </row>
    <row r="3274" spans="1:44" x14ac:dyDescent="0.25">
      <c r="A3274" s="178"/>
      <c r="B3274" s="55" t="str">
        <f>_xlfn.IFNA(VLOOKUP(A3274,'Ajánlatkérő(k) adatai'!$B$4:$C$205,2,0),"")</f>
        <v/>
      </c>
      <c r="C3274" s="178"/>
      <c r="D3274" s="55" t="str">
        <f>_xlfn.IFNA(VLOOKUP(C3274,'Számlafizető(k) adatai'!$C$4:$D$203,2,0),"")</f>
        <v/>
      </c>
      <c r="E3274" s="55" t="str">
        <f>_xlfn.IFNA(VLOOKUP(C3274,'Számlafizető(k) adatai'!$C$4:$M$203,11,0),"")</f>
        <v/>
      </c>
      <c r="F3274" s="178"/>
      <c r="G3274" s="178"/>
      <c r="H3274" s="178"/>
      <c r="I3274" s="55" t="str">
        <f>IF(F3274="","",VLOOKUP(LEFT(F3274,5),'Technikai cellák'!B:C,2,0))</f>
        <v/>
      </c>
      <c r="J3274" s="55" t="str">
        <f>IF(F3274="","",VLOOKUP(I3274,'Technikai cellák'!$C$1:$D$12,2,0))</f>
        <v/>
      </c>
      <c r="K3274" s="179"/>
      <c r="L3274" s="67" t="str">
        <f t="shared" si="987"/>
        <v/>
      </c>
      <c r="M3274" s="68">
        <f t="shared" si="988"/>
        <v>0</v>
      </c>
      <c r="N3274" s="66">
        <f t="shared" si="989"/>
        <v>0</v>
      </c>
      <c r="O3274" s="152"/>
      <c r="P3274" s="172">
        <f t="shared" si="986"/>
        <v>0</v>
      </c>
      <c r="Q3274" s="69">
        <f t="shared" si="990"/>
        <v>0</v>
      </c>
      <c r="R3274" s="62">
        <f t="shared" si="991"/>
        <v>0</v>
      </c>
      <c r="S3274" s="153"/>
      <c r="T3274" s="118" t="str">
        <f t="shared" si="992"/>
        <v/>
      </c>
      <c r="U3274" s="154"/>
      <c r="V3274" s="154"/>
      <c r="W3274" s="154"/>
      <c r="X3274" s="154"/>
      <c r="Y3274" s="154"/>
      <c r="Z3274" s="154"/>
      <c r="AA3274" s="154"/>
      <c r="AB3274" s="154"/>
      <c r="AC3274" s="154"/>
      <c r="AD3274" s="154"/>
      <c r="AE3274" s="154"/>
      <c r="AF3274" s="154"/>
      <c r="AG3274" s="63">
        <f t="shared" si="993"/>
        <v>0</v>
      </c>
      <c r="AH3274" s="56">
        <f t="shared" si="994"/>
        <v>0</v>
      </c>
      <c r="AI3274" s="56">
        <f t="shared" si="995"/>
        <v>0</v>
      </c>
      <c r="AJ3274" s="56">
        <f t="shared" si="996"/>
        <v>0</v>
      </c>
      <c r="AK3274" s="56">
        <f t="shared" si="997"/>
        <v>0</v>
      </c>
      <c r="AL3274" s="56">
        <f t="shared" si="998"/>
        <v>0</v>
      </c>
      <c r="AM3274" s="56">
        <f t="shared" si="999"/>
        <v>0</v>
      </c>
      <c r="AN3274" s="56">
        <f t="shared" si="1000"/>
        <v>0</v>
      </c>
      <c r="AO3274" s="56">
        <f t="shared" si="1001"/>
        <v>0</v>
      </c>
      <c r="AP3274" s="56">
        <f t="shared" si="1002"/>
        <v>0</v>
      </c>
      <c r="AQ3274" s="56">
        <f t="shared" si="1003"/>
        <v>0</v>
      </c>
      <c r="AR3274" s="86">
        <f t="shared" si="1004"/>
        <v>0</v>
      </c>
    </row>
    <row r="3275" spans="1:44" x14ac:dyDescent="0.25">
      <c r="A3275" s="178"/>
      <c r="B3275" s="55" t="str">
        <f>_xlfn.IFNA(VLOOKUP(A3275,'Ajánlatkérő(k) adatai'!$B$4:$C$205,2,0),"")</f>
        <v/>
      </c>
      <c r="C3275" s="178"/>
      <c r="D3275" s="55" t="str">
        <f>_xlfn.IFNA(VLOOKUP(C3275,'Számlafizető(k) adatai'!$C$4:$D$203,2,0),"")</f>
        <v/>
      </c>
      <c r="E3275" s="55" t="str">
        <f>_xlfn.IFNA(VLOOKUP(C3275,'Számlafizető(k) adatai'!$C$4:$M$203,11,0),"")</f>
        <v/>
      </c>
      <c r="F3275" s="178"/>
      <c r="G3275" s="178"/>
      <c r="H3275" s="178"/>
      <c r="I3275" s="55" t="str">
        <f>IF(F3275="","",VLOOKUP(LEFT(F3275,5),'Technikai cellák'!B:C,2,0))</f>
        <v/>
      </c>
      <c r="J3275" s="55" t="str">
        <f>IF(F3275="","",VLOOKUP(I3275,'Technikai cellák'!$C$1:$D$12,2,0))</f>
        <v/>
      </c>
      <c r="K3275" s="179"/>
      <c r="L3275" s="67" t="str">
        <f t="shared" si="987"/>
        <v/>
      </c>
      <c r="M3275" s="68">
        <f t="shared" si="988"/>
        <v>0</v>
      </c>
      <c r="N3275" s="66">
        <f t="shared" si="989"/>
        <v>0</v>
      </c>
      <c r="O3275" s="152"/>
      <c r="P3275" s="172">
        <f t="shared" si="986"/>
        <v>0</v>
      </c>
      <c r="Q3275" s="69">
        <f t="shared" si="990"/>
        <v>0</v>
      </c>
      <c r="R3275" s="62">
        <f t="shared" si="991"/>
        <v>0</v>
      </c>
      <c r="S3275" s="153"/>
      <c r="T3275" s="118" t="str">
        <f t="shared" si="992"/>
        <v/>
      </c>
      <c r="U3275" s="154"/>
      <c r="V3275" s="154"/>
      <c r="W3275" s="154"/>
      <c r="X3275" s="154"/>
      <c r="Y3275" s="154"/>
      <c r="Z3275" s="154"/>
      <c r="AA3275" s="154"/>
      <c r="AB3275" s="154"/>
      <c r="AC3275" s="154"/>
      <c r="AD3275" s="154"/>
      <c r="AE3275" s="154"/>
      <c r="AF3275" s="154"/>
      <c r="AG3275" s="63">
        <f t="shared" si="993"/>
        <v>0</v>
      </c>
      <c r="AH3275" s="56">
        <f t="shared" si="994"/>
        <v>0</v>
      </c>
      <c r="AI3275" s="56">
        <f t="shared" si="995"/>
        <v>0</v>
      </c>
      <c r="AJ3275" s="56">
        <f t="shared" si="996"/>
        <v>0</v>
      </c>
      <c r="AK3275" s="56">
        <f t="shared" si="997"/>
        <v>0</v>
      </c>
      <c r="AL3275" s="56">
        <f t="shared" si="998"/>
        <v>0</v>
      </c>
      <c r="AM3275" s="56">
        <f t="shared" si="999"/>
        <v>0</v>
      </c>
      <c r="AN3275" s="56">
        <f t="shared" si="1000"/>
        <v>0</v>
      </c>
      <c r="AO3275" s="56">
        <f t="shared" si="1001"/>
        <v>0</v>
      </c>
      <c r="AP3275" s="56">
        <f t="shared" si="1002"/>
        <v>0</v>
      </c>
      <c r="AQ3275" s="56">
        <f t="shared" si="1003"/>
        <v>0</v>
      </c>
      <c r="AR3275" s="86">
        <f t="shared" si="1004"/>
        <v>0</v>
      </c>
    </row>
    <row r="3276" spans="1:44" x14ac:dyDescent="0.25">
      <c r="A3276" s="178"/>
      <c r="B3276" s="55" t="str">
        <f>_xlfn.IFNA(VLOOKUP(A3276,'Ajánlatkérő(k) adatai'!$B$4:$C$205,2,0),"")</f>
        <v/>
      </c>
      <c r="C3276" s="178"/>
      <c r="D3276" s="55" t="str">
        <f>_xlfn.IFNA(VLOOKUP(C3276,'Számlafizető(k) adatai'!$C$4:$D$203,2,0),"")</f>
        <v/>
      </c>
      <c r="E3276" s="55" t="str">
        <f>_xlfn.IFNA(VLOOKUP(C3276,'Számlafizető(k) adatai'!$C$4:$M$203,11,0),"")</f>
        <v/>
      </c>
      <c r="F3276" s="178"/>
      <c r="G3276" s="178"/>
      <c r="H3276" s="178"/>
      <c r="I3276" s="55" t="str">
        <f>IF(F3276="","",VLOOKUP(LEFT(F3276,5),'Technikai cellák'!B:C,2,0))</f>
        <v/>
      </c>
      <c r="J3276" s="55" t="str">
        <f>IF(F3276="","",VLOOKUP(I3276,'Technikai cellák'!$C$1:$D$12,2,0))</f>
        <v/>
      </c>
      <c r="K3276" s="179"/>
      <c r="L3276" s="67" t="str">
        <f t="shared" si="987"/>
        <v/>
      </c>
      <c r="M3276" s="68">
        <f t="shared" si="988"/>
        <v>0</v>
      </c>
      <c r="N3276" s="66">
        <f t="shared" si="989"/>
        <v>0</v>
      </c>
      <c r="O3276" s="152"/>
      <c r="P3276" s="172">
        <f t="shared" si="986"/>
        <v>0</v>
      </c>
      <c r="Q3276" s="69">
        <f t="shared" si="990"/>
        <v>0</v>
      </c>
      <c r="R3276" s="62">
        <f t="shared" si="991"/>
        <v>0</v>
      </c>
      <c r="S3276" s="153"/>
      <c r="T3276" s="118" t="str">
        <f t="shared" si="992"/>
        <v/>
      </c>
      <c r="U3276" s="154"/>
      <c r="V3276" s="154"/>
      <c r="W3276" s="154"/>
      <c r="X3276" s="154"/>
      <c r="Y3276" s="154"/>
      <c r="Z3276" s="154"/>
      <c r="AA3276" s="154"/>
      <c r="AB3276" s="154"/>
      <c r="AC3276" s="154"/>
      <c r="AD3276" s="154"/>
      <c r="AE3276" s="154"/>
      <c r="AF3276" s="154"/>
      <c r="AG3276" s="63">
        <f t="shared" si="993"/>
        <v>0</v>
      </c>
      <c r="AH3276" s="56">
        <f t="shared" si="994"/>
        <v>0</v>
      </c>
      <c r="AI3276" s="56">
        <f t="shared" si="995"/>
        <v>0</v>
      </c>
      <c r="AJ3276" s="56">
        <f t="shared" si="996"/>
        <v>0</v>
      </c>
      <c r="AK3276" s="56">
        <f t="shared" si="997"/>
        <v>0</v>
      </c>
      <c r="AL3276" s="56">
        <f t="shared" si="998"/>
        <v>0</v>
      </c>
      <c r="AM3276" s="56">
        <f t="shared" si="999"/>
        <v>0</v>
      </c>
      <c r="AN3276" s="56">
        <f t="shared" si="1000"/>
        <v>0</v>
      </c>
      <c r="AO3276" s="56">
        <f t="shared" si="1001"/>
        <v>0</v>
      </c>
      <c r="AP3276" s="56">
        <f t="shared" si="1002"/>
        <v>0</v>
      </c>
      <c r="AQ3276" s="56">
        <f t="shared" si="1003"/>
        <v>0</v>
      </c>
      <c r="AR3276" s="86">
        <f t="shared" si="1004"/>
        <v>0</v>
      </c>
    </row>
    <row r="3277" spans="1:44" x14ac:dyDescent="0.25">
      <c r="A3277" s="178"/>
      <c r="B3277" s="55" t="str">
        <f>_xlfn.IFNA(VLOOKUP(A3277,'Ajánlatkérő(k) adatai'!$B$4:$C$205,2,0),"")</f>
        <v/>
      </c>
      <c r="C3277" s="178"/>
      <c r="D3277" s="55" t="str">
        <f>_xlfn.IFNA(VLOOKUP(C3277,'Számlafizető(k) adatai'!$C$4:$D$203,2,0),"")</f>
        <v/>
      </c>
      <c r="E3277" s="55" t="str">
        <f>_xlfn.IFNA(VLOOKUP(C3277,'Számlafizető(k) adatai'!$C$4:$M$203,11,0),"")</f>
        <v/>
      </c>
      <c r="F3277" s="178"/>
      <c r="G3277" s="178"/>
      <c r="H3277" s="178"/>
      <c r="I3277" s="55" t="str">
        <f>IF(F3277="","",VLOOKUP(LEFT(F3277,5),'Technikai cellák'!B:C,2,0))</f>
        <v/>
      </c>
      <c r="J3277" s="55" t="str">
        <f>IF(F3277="","",VLOOKUP(I3277,'Technikai cellák'!$C$1:$D$12,2,0))</f>
        <v/>
      </c>
      <c r="K3277" s="179"/>
      <c r="L3277" s="67" t="str">
        <f t="shared" si="987"/>
        <v/>
      </c>
      <c r="M3277" s="68">
        <f t="shared" si="988"/>
        <v>0</v>
      </c>
      <c r="N3277" s="66">
        <f t="shared" si="989"/>
        <v>0</v>
      </c>
      <c r="O3277" s="152"/>
      <c r="P3277" s="172">
        <f t="shared" si="986"/>
        <v>0</v>
      </c>
      <c r="Q3277" s="69">
        <f t="shared" si="990"/>
        <v>0</v>
      </c>
      <c r="R3277" s="62">
        <f t="shared" si="991"/>
        <v>0</v>
      </c>
      <c r="S3277" s="153"/>
      <c r="T3277" s="118" t="str">
        <f t="shared" si="992"/>
        <v/>
      </c>
      <c r="U3277" s="154"/>
      <c r="V3277" s="154"/>
      <c r="W3277" s="154"/>
      <c r="X3277" s="154"/>
      <c r="Y3277" s="154"/>
      <c r="Z3277" s="154"/>
      <c r="AA3277" s="154"/>
      <c r="AB3277" s="154"/>
      <c r="AC3277" s="154"/>
      <c r="AD3277" s="154"/>
      <c r="AE3277" s="154"/>
      <c r="AF3277" s="154"/>
      <c r="AG3277" s="63">
        <f t="shared" si="993"/>
        <v>0</v>
      </c>
      <c r="AH3277" s="56">
        <f t="shared" si="994"/>
        <v>0</v>
      </c>
      <c r="AI3277" s="56">
        <f t="shared" si="995"/>
        <v>0</v>
      </c>
      <c r="AJ3277" s="56">
        <f t="shared" si="996"/>
        <v>0</v>
      </c>
      <c r="AK3277" s="56">
        <f t="shared" si="997"/>
        <v>0</v>
      </c>
      <c r="AL3277" s="56">
        <f t="shared" si="998"/>
        <v>0</v>
      </c>
      <c r="AM3277" s="56">
        <f t="shared" si="999"/>
        <v>0</v>
      </c>
      <c r="AN3277" s="56">
        <f t="shared" si="1000"/>
        <v>0</v>
      </c>
      <c r="AO3277" s="56">
        <f t="shared" si="1001"/>
        <v>0</v>
      </c>
      <c r="AP3277" s="56">
        <f t="shared" si="1002"/>
        <v>0</v>
      </c>
      <c r="AQ3277" s="56">
        <f t="shared" si="1003"/>
        <v>0</v>
      </c>
      <c r="AR3277" s="86">
        <f t="shared" si="1004"/>
        <v>0</v>
      </c>
    </row>
    <row r="3278" spans="1:44" x14ac:dyDescent="0.25">
      <c r="A3278" s="178"/>
      <c r="B3278" s="55" t="str">
        <f>_xlfn.IFNA(VLOOKUP(A3278,'Ajánlatkérő(k) adatai'!$B$4:$C$205,2,0),"")</f>
        <v/>
      </c>
      <c r="C3278" s="178"/>
      <c r="D3278" s="55" t="str">
        <f>_xlfn.IFNA(VLOOKUP(C3278,'Számlafizető(k) adatai'!$C$4:$D$203,2,0),"")</f>
        <v/>
      </c>
      <c r="E3278" s="55" t="str">
        <f>_xlfn.IFNA(VLOOKUP(C3278,'Számlafizető(k) adatai'!$C$4:$M$203,11,0),"")</f>
        <v/>
      </c>
      <c r="F3278" s="178"/>
      <c r="G3278" s="178"/>
      <c r="H3278" s="178"/>
      <c r="I3278" s="55" t="str">
        <f>IF(F3278="","",VLOOKUP(LEFT(F3278,5),'Technikai cellák'!B:C,2,0))</f>
        <v/>
      </c>
      <c r="J3278" s="55" t="str">
        <f>IF(F3278="","",VLOOKUP(I3278,'Technikai cellák'!$C$1:$D$12,2,0))</f>
        <v/>
      </c>
      <c r="K3278" s="179"/>
      <c r="L3278" s="67" t="str">
        <f t="shared" si="987"/>
        <v/>
      </c>
      <c r="M3278" s="68">
        <f t="shared" si="988"/>
        <v>0</v>
      </c>
      <c r="N3278" s="66">
        <f t="shared" si="989"/>
        <v>0</v>
      </c>
      <c r="O3278" s="152"/>
      <c r="P3278" s="172">
        <f t="shared" si="986"/>
        <v>0</v>
      </c>
      <c r="Q3278" s="69">
        <f t="shared" si="990"/>
        <v>0</v>
      </c>
      <c r="R3278" s="62">
        <f t="shared" si="991"/>
        <v>0</v>
      </c>
      <c r="S3278" s="153"/>
      <c r="T3278" s="118" t="str">
        <f t="shared" si="992"/>
        <v/>
      </c>
      <c r="U3278" s="154"/>
      <c r="V3278" s="154"/>
      <c r="W3278" s="154"/>
      <c r="X3278" s="154"/>
      <c r="Y3278" s="154"/>
      <c r="Z3278" s="154"/>
      <c r="AA3278" s="154"/>
      <c r="AB3278" s="154"/>
      <c r="AC3278" s="154"/>
      <c r="AD3278" s="154"/>
      <c r="AE3278" s="154"/>
      <c r="AF3278" s="154"/>
      <c r="AG3278" s="63">
        <f t="shared" si="993"/>
        <v>0</v>
      </c>
      <c r="AH3278" s="56">
        <f t="shared" si="994"/>
        <v>0</v>
      </c>
      <c r="AI3278" s="56">
        <f t="shared" si="995"/>
        <v>0</v>
      </c>
      <c r="AJ3278" s="56">
        <f t="shared" si="996"/>
        <v>0</v>
      </c>
      <c r="AK3278" s="56">
        <f t="shared" si="997"/>
        <v>0</v>
      </c>
      <c r="AL3278" s="56">
        <f t="shared" si="998"/>
        <v>0</v>
      </c>
      <c r="AM3278" s="56">
        <f t="shared" si="999"/>
        <v>0</v>
      </c>
      <c r="AN3278" s="56">
        <f t="shared" si="1000"/>
        <v>0</v>
      </c>
      <c r="AO3278" s="56">
        <f t="shared" si="1001"/>
        <v>0</v>
      </c>
      <c r="AP3278" s="56">
        <f t="shared" si="1002"/>
        <v>0</v>
      </c>
      <c r="AQ3278" s="56">
        <f t="shared" si="1003"/>
        <v>0</v>
      </c>
      <c r="AR3278" s="86">
        <f t="shared" si="1004"/>
        <v>0</v>
      </c>
    </row>
    <row r="3279" spans="1:44" x14ac:dyDescent="0.25">
      <c r="A3279" s="178"/>
      <c r="B3279" s="55" t="str">
        <f>_xlfn.IFNA(VLOOKUP(A3279,'Ajánlatkérő(k) adatai'!$B$4:$C$205,2,0),"")</f>
        <v/>
      </c>
      <c r="C3279" s="178"/>
      <c r="D3279" s="55" t="str">
        <f>_xlfn.IFNA(VLOOKUP(C3279,'Számlafizető(k) adatai'!$C$4:$D$203,2,0),"")</f>
        <v/>
      </c>
      <c r="E3279" s="55" t="str">
        <f>_xlfn.IFNA(VLOOKUP(C3279,'Számlafizető(k) adatai'!$C$4:$M$203,11,0),"")</f>
        <v/>
      </c>
      <c r="F3279" s="178"/>
      <c r="G3279" s="178"/>
      <c r="H3279" s="178"/>
      <c r="I3279" s="55" t="str">
        <f>IF(F3279="","",VLOOKUP(LEFT(F3279,5),'Technikai cellák'!B:C,2,0))</f>
        <v/>
      </c>
      <c r="J3279" s="55" t="str">
        <f>IF(F3279="","",VLOOKUP(I3279,'Technikai cellák'!$C$1:$D$12,2,0))</f>
        <v/>
      </c>
      <c r="K3279" s="179"/>
      <c r="L3279" s="67" t="str">
        <f t="shared" si="987"/>
        <v/>
      </c>
      <c r="M3279" s="68">
        <f t="shared" si="988"/>
        <v>0</v>
      </c>
      <c r="N3279" s="66">
        <f t="shared" si="989"/>
        <v>0</v>
      </c>
      <c r="O3279" s="152"/>
      <c r="P3279" s="172">
        <f t="shared" si="986"/>
        <v>0</v>
      </c>
      <c r="Q3279" s="69">
        <f t="shared" si="990"/>
        <v>0</v>
      </c>
      <c r="R3279" s="62">
        <f t="shared" si="991"/>
        <v>0</v>
      </c>
      <c r="S3279" s="153"/>
      <c r="T3279" s="118" t="str">
        <f t="shared" si="992"/>
        <v/>
      </c>
      <c r="U3279" s="154"/>
      <c r="V3279" s="154"/>
      <c r="W3279" s="154"/>
      <c r="X3279" s="154"/>
      <c r="Y3279" s="154"/>
      <c r="Z3279" s="154"/>
      <c r="AA3279" s="154"/>
      <c r="AB3279" s="154"/>
      <c r="AC3279" s="154"/>
      <c r="AD3279" s="154"/>
      <c r="AE3279" s="154"/>
      <c r="AF3279" s="154"/>
      <c r="AG3279" s="63">
        <f t="shared" si="993"/>
        <v>0</v>
      </c>
      <c r="AH3279" s="56">
        <f t="shared" si="994"/>
        <v>0</v>
      </c>
      <c r="AI3279" s="56">
        <f t="shared" si="995"/>
        <v>0</v>
      </c>
      <c r="AJ3279" s="56">
        <f t="shared" si="996"/>
        <v>0</v>
      </c>
      <c r="AK3279" s="56">
        <f t="shared" si="997"/>
        <v>0</v>
      </c>
      <c r="AL3279" s="56">
        <f t="shared" si="998"/>
        <v>0</v>
      </c>
      <c r="AM3279" s="56">
        <f t="shared" si="999"/>
        <v>0</v>
      </c>
      <c r="AN3279" s="56">
        <f t="shared" si="1000"/>
        <v>0</v>
      </c>
      <c r="AO3279" s="56">
        <f t="shared" si="1001"/>
        <v>0</v>
      </c>
      <c r="AP3279" s="56">
        <f t="shared" si="1002"/>
        <v>0</v>
      </c>
      <c r="AQ3279" s="56">
        <f t="shared" si="1003"/>
        <v>0</v>
      </c>
      <c r="AR3279" s="86">
        <f t="shared" si="1004"/>
        <v>0</v>
      </c>
    </row>
    <row r="3280" spans="1:44" x14ac:dyDescent="0.25">
      <c r="A3280" s="178"/>
      <c r="B3280" s="55" t="str">
        <f>_xlfn.IFNA(VLOOKUP(A3280,'Ajánlatkérő(k) adatai'!$B$4:$C$205,2,0),"")</f>
        <v/>
      </c>
      <c r="C3280" s="178"/>
      <c r="D3280" s="55" t="str">
        <f>_xlfn.IFNA(VLOOKUP(C3280,'Számlafizető(k) adatai'!$C$4:$D$203,2,0),"")</f>
        <v/>
      </c>
      <c r="E3280" s="55" t="str">
        <f>_xlfn.IFNA(VLOOKUP(C3280,'Számlafizető(k) adatai'!$C$4:$M$203,11,0),"")</f>
        <v/>
      </c>
      <c r="F3280" s="178"/>
      <c r="G3280" s="178"/>
      <c r="H3280" s="178"/>
      <c r="I3280" s="55" t="str">
        <f>IF(F3280="","",VLOOKUP(LEFT(F3280,5),'Technikai cellák'!B:C,2,0))</f>
        <v/>
      </c>
      <c r="J3280" s="55" t="str">
        <f>IF(F3280="","",VLOOKUP(I3280,'Technikai cellák'!$C$1:$D$12,2,0))</f>
        <v/>
      </c>
      <c r="K3280" s="179"/>
      <c r="L3280" s="67" t="str">
        <f t="shared" si="987"/>
        <v/>
      </c>
      <c r="M3280" s="68">
        <f t="shared" si="988"/>
        <v>0</v>
      </c>
      <c r="N3280" s="66">
        <f t="shared" si="989"/>
        <v>0</v>
      </c>
      <c r="O3280" s="152"/>
      <c r="P3280" s="172">
        <f t="shared" ref="P3280:P3343" si="1005">ROUND((IF(K3280&lt;100,0,K3280*$C$7)/$C$8),0)</f>
        <v>0</v>
      </c>
      <c r="Q3280" s="69">
        <f t="shared" si="990"/>
        <v>0</v>
      </c>
      <c r="R3280" s="62">
        <f t="shared" si="991"/>
        <v>0</v>
      </c>
      <c r="S3280" s="153"/>
      <c r="T3280" s="118" t="str">
        <f t="shared" si="992"/>
        <v/>
      </c>
      <c r="U3280" s="154"/>
      <c r="V3280" s="154"/>
      <c r="W3280" s="154"/>
      <c r="X3280" s="154"/>
      <c r="Y3280" s="154"/>
      <c r="Z3280" s="154"/>
      <c r="AA3280" s="154"/>
      <c r="AB3280" s="154"/>
      <c r="AC3280" s="154"/>
      <c r="AD3280" s="154"/>
      <c r="AE3280" s="154"/>
      <c r="AF3280" s="154"/>
      <c r="AG3280" s="63">
        <f t="shared" si="993"/>
        <v>0</v>
      </c>
      <c r="AH3280" s="56">
        <f t="shared" si="994"/>
        <v>0</v>
      </c>
      <c r="AI3280" s="56">
        <f t="shared" si="995"/>
        <v>0</v>
      </c>
      <c r="AJ3280" s="56">
        <f t="shared" si="996"/>
        <v>0</v>
      </c>
      <c r="AK3280" s="56">
        <f t="shared" si="997"/>
        <v>0</v>
      </c>
      <c r="AL3280" s="56">
        <f t="shared" si="998"/>
        <v>0</v>
      </c>
      <c r="AM3280" s="56">
        <f t="shared" si="999"/>
        <v>0</v>
      </c>
      <c r="AN3280" s="56">
        <f t="shared" si="1000"/>
        <v>0</v>
      </c>
      <c r="AO3280" s="56">
        <f t="shared" si="1001"/>
        <v>0</v>
      </c>
      <c r="AP3280" s="56">
        <f t="shared" si="1002"/>
        <v>0</v>
      </c>
      <c r="AQ3280" s="56">
        <f t="shared" si="1003"/>
        <v>0</v>
      </c>
      <c r="AR3280" s="86">
        <f t="shared" si="1004"/>
        <v>0</v>
      </c>
    </row>
    <row r="3281" spans="1:44" x14ac:dyDescent="0.25">
      <c r="A3281" s="178"/>
      <c r="B3281" s="55" t="str">
        <f>_xlfn.IFNA(VLOOKUP(A3281,'Ajánlatkérő(k) adatai'!$B$4:$C$205,2,0),"")</f>
        <v/>
      </c>
      <c r="C3281" s="178"/>
      <c r="D3281" s="55" t="str">
        <f>_xlfn.IFNA(VLOOKUP(C3281,'Számlafizető(k) adatai'!$C$4:$D$203,2,0),"")</f>
        <v/>
      </c>
      <c r="E3281" s="55" t="str">
        <f>_xlfn.IFNA(VLOOKUP(C3281,'Számlafizető(k) adatai'!$C$4:$M$203,11,0),"")</f>
        <v/>
      </c>
      <c r="F3281" s="178"/>
      <c r="G3281" s="178"/>
      <c r="H3281" s="178"/>
      <c r="I3281" s="55" t="str">
        <f>IF(F3281="","",VLOOKUP(LEFT(F3281,5),'Technikai cellák'!B:C,2,0))</f>
        <v/>
      </c>
      <c r="J3281" s="55" t="str">
        <f>IF(F3281="","",VLOOKUP(I3281,'Technikai cellák'!$C$1:$D$12,2,0))</f>
        <v/>
      </c>
      <c r="K3281" s="179"/>
      <c r="L3281" s="67" t="str">
        <f t="shared" si="987"/>
        <v/>
      </c>
      <c r="M3281" s="68">
        <f t="shared" si="988"/>
        <v>0</v>
      </c>
      <c r="N3281" s="66">
        <f t="shared" si="989"/>
        <v>0</v>
      </c>
      <c r="O3281" s="152"/>
      <c r="P3281" s="172">
        <f t="shared" si="1005"/>
        <v>0</v>
      </c>
      <c r="Q3281" s="69">
        <f t="shared" si="990"/>
        <v>0</v>
      </c>
      <c r="R3281" s="62">
        <f t="shared" si="991"/>
        <v>0</v>
      </c>
      <c r="S3281" s="153"/>
      <c r="T3281" s="118" t="str">
        <f t="shared" si="992"/>
        <v/>
      </c>
      <c r="U3281" s="154"/>
      <c r="V3281" s="154"/>
      <c r="W3281" s="154"/>
      <c r="X3281" s="154"/>
      <c r="Y3281" s="154"/>
      <c r="Z3281" s="154"/>
      <c r="AA3281" s="154"/>
      <c r="AB3281" s="154"/>
      <c r="AC3281" s="154"/>
      <c r="AD3281" s="154"/>
      <c r="AE3281" s="154"/>
      <c r="AF3281" s="154"/>
      <c r="AG3281" s="63">
        <f t="shared" si="993"/>
        <v>0</v>
      </c>
      <c r="AH3281" s="56">
        <f t="shared" si="994"/>
        <v>0</v>
      </c>
      <c r="AI3281" s="56">
        <f t="shared" si="995"/>
        <v>0</v>
      </c>
      <c r="AJ3281" s="56">
        <f t="shared" si="996"/>
        <v>0</v>
      </c>
      <c r="AK3281" s="56">
        <f t="shared" si="997"/>
        <v>0</v>
      </c>
      <c r="AL3281" s="56">
        <f t="shared" si="998"/>
        <v>0</v>
      </c>
      <c r="AM3281" s="56">
        <f t="shared" si="999"/>
        <v>0</v>
      </c>
      <c r="AN3281" s="56">
        <f t="shared" si="1000"/>
        <v>0</v>
      </c>
      <c r="AO3281" s="56">
        <f t="shared" si="1001"/>
        <v>0</v>
      </c>
      <c r="AP3281" s="56">
        <f t="shared" si="1002"/>
        <v>0</v>
      </c>
      <c r="AQ3281" s="56">
        <f t="shared" si="1003"/>
        <v>0</v>
      </c>
      <c r="AR3281" s="86">
        <f t="shared" si="1004"/>
        <v>0</v>
      </c>
    </row>
    <row r="3282" spans="1:44" x14ac:dyDescent="0.25">
      <c r="A3282" s="178"/>
      <c r="B3282" s="55" t="str">
        <f>_xlfn.IFNA(VLOOKUP(A3282,'Ajánlatkérő(k) adatai'!$B$4:$C$205,2,0),"")</f>
        <v/>
      </c>
      <c r="C3282" s="178"/>
      <c r="D3282" s="55" t="str">
        <f>_xlfn.IFNA(VLOOKUP(C3282,'Számlafizető(k) adatai'!$C$4:$D$203,2,0),"")</f>
        <v/>
      </c>
      <c r="E3282" s="55" t="str">
        <f>_xlfn.IFNA(VLOOKUP(C3282,'Számlafizető(k) adatai'!$C$4:$M$203,11,0),"")</f>
        <v/>
      </c>
      <c r="F3282" s="178"/>
      <c r="G3282" s="178"/>
      <c r="H3282" s="178"/>
      <c r="I3282" s="55" t="str">
        <f>IF(F3282="","",VLOOKUP(LEFT(F3282,5),'Technikai cellák'!B:C,2,0))</f>
        <v/>
      </c>
      <c r="J3282" s="55" t="str">
        <f>IF(F3282="","",VLOOKUP(I3282,'Technikai cellák'!$C$1:$D$12,2,0))</f>
        <v/>
      </c>
      <c r="K3282" s="179"/>
      <c r="L3282" s="67" t="str">
        <f t="shared" si="987"/>
        <v/>
      </c>
      <c r="M3282" s="68">
        <f t="shared" si="988"/>
        <v>0</v>
      </c>
      <c r="N3282" s="66">
        <f t="shared" si="989"/>
        <v>0</v>
      </c>
      <c r="O3282" s="152"/>
      <c r="P3282" s="172">
        <f t="shared" si="1005"/>
        <v>0</v>
      </c>
      <c r="Q3282" s="69">
        <f t="shared" si="990"/>
        <v>0</v>
      </c>
      <c r="R3282" s="62">
        <f t="shared" si="991"/>
        <v>0</v>
      </c>
      <c r="S3282" s="153"/>
      <c r="T3282" s="118" t="str">
        <f t="shared" si="992"/>
        <v/>
      </c>
      <c r="U3282" s="154"/>
      <c r="V3282" s="154"/>
      <c r="W3282" s="154"/>
      <c r="X3282" s="154"/>
      <c r="Y3282" s="154"/>
      <c r="Z3282" s="154"/>
      <c r="AA3282" s="154"/>
      <c r="AB3282" s="154"/>
      <c r="AC3282" s="154"/>
      <c r="AD3282" s="154"/>
      <c r="AE3282" s="154"/>
      <c r="AF3282" s="154"/>
      <c r="AG3282" s="63">
        <f t="shared" si="993"/>
        <v>0</v>
      </c>
      <c r="AH3282" s="56">
        <f t="shared" si="994"/>
        <v>0</v>
      </c>
      <c r="AI3282" s="56">
        <f t="shared" si="995"/>
        <v>0</v>
      </c>
      <c r="AJ3282" s="56">
        <f t="shared" si="996"/>
        <v>0</v>
      </c>
      <c r="AK3282" s="56">
        <f t="shared" si="997"/>
        <v>0</v>
      </c>
      <c r="AL3282" s="56">
        <f t="shared" si="998"/>
        <v>0</v>
      </c>
      <c r="AM3282" s="56">
        <f t="shared" si="999"/>
        <v>0</v>
      </c>
      <c r="AN3282" s="56">
        <f t="shared" si="1000"/>
        <v>0</v>
      </c>
      <c r="AO3282" s="56">
        <f t="shared" si="1001"/>
        <v>0</v>
      </c>
      <c r="AP3282" s="56">
        <f t="shared" si="1002"/>
        <v>0</v>
      </c>
      <c r="AQ3282" s="56">
        <f t="shared" si="1003"/>
        <v>0</v>
      </c>
      <c r="AR3282" s="86">
        <f t="shared" si="1004"/>
        <v>0</v>
      </c>
    </row>
    <row r="3283" spans="1:44" x14ac:dyDescent="0.25">
      <c r="A3283" s="178"/>
      <c r="B3283" s="55" t="str">
        <f>_xlfn.IFNA(VLOOKUP(A3283,'Ajánlatkérő(k) adatai'!$B$4:$C$205,2,0),"")</f>
        <v/>
      </c>
      <c r="C3283" s="178"/>
      <c r="D3283" s="55" t="str">
        <f>_xlfn.IFNA(VLOOKUP(C3283,'Számlafizető(k) adatai'!$C$4:$D$203,2,0),"")</f>
        <v/>
      </c>
      <c r="E3283" s="55" t="str">
        <f>_xlfn.IFNA(VLOOKUP(C3283,'Számlafizető(k) adatai'!$C$4:$M$203,11,0),"")</f>
        <v/>
      </c>
      <c r="F3283" s="178"/>
      <c r="G3283" s="178"/>
      <c r="H3283" s="178"/>
      <c r="I3283" s="55" t="str">
        <f>IF(F3283="","",VLOOKUP(LEFT(F3283,5),'Technikai cellák'!B:C,2,0))</f>
        <v/>
      </c>
      <c r="J3283" s="55" t="str">
        <f>IF(F3283="","",VLOOKUP(I3283,'Technikai cellák'!$C$1:$D$12,2,0))</f>
        <v/>
      </c>
      <c r="K3283" s="179"/>
      <c r="L3283" s="67" t="str">
        <f t="shared" si="987"/>
        <v/>
      </c>
      <c r="M3283" s="68">
        <f t="shared" si="988"/>
        <v>0</v>
      </c>
      <c r="N3283" s="66">
        <f t="shared" si="989"/>
        <v>0</v>
      </c>
      <c r="O3283" s="152"/>
      <c r="P3283" s="172">
        <f t="shared" si="1005"/>
        <v>0</v>
      </c>
      <c r="Q3283" s="69">
        <f t="shared" si="990"/>
        <v>0</v>
      </c>
      <c r="R3283" s="62">
        <f t="shared" si="991"/>
        <v>0</v>
      </c>
      <c r="S3283" s="153"/>
      <c r="T3283" s="118" t="str">
        <f t="shared" si="992"/>
        <v/>
      </c>
      <c r="U3283" s="154"/>
      <c r="V3283" s="154"/>
      <c r="W3283" s="154"/>
      <c r="X3283" s="154"/>
      <c r="Y3283" s="154"/>
      <c r="Z3283" s="154"/>
      <c r="AA3283" s="154"/>
      <c r="AB3283" s="154"/>
      <c r="AC3283" s="154"/>
      <c r="AD3283" s="154"/>
      <c r="AE3283" s="154"/>
      <c r="AF3283" s="154"/>
      <c r="AG3283" s="63">
        <f t="shared" si="993"/>
        <v>0</v>
      </c>
      <c r="AH3283" s="56">
        <f t="shared" si="994"/>
        <v>0</v>
      </c>
      <c r="AI3283" s="56">
        <f t="shared" si="995"/>
        <v>0</v>
      </c>
      <c r="AJ3283" s="56">
        <f t="shared" si="996"/>
        <v>0</v>
      </c>
      <c r="AK3283" s="56">
        <f t="shared" si="997"/>
        <v>0</v>
      </c>
      <c r="AL3283" s="56">
        <f t="shared" si="998"/>
        <v>0</v>
      </c>
      <c r="AM3283" s="56">
        <f t="shared" si="999"/>
        <v>0</v>
      </c>
      <c r="AN3283" s="56">
        <f t="shared" si="1000"/>
        <v>0</v>
      </c>
      <c r="AO3283" s="56">
        <f t="shared" si="1001"/>
        <v>0</v>
      </c>
      <c r="AP3283" s="56">
        <f t="shared" si="1002"/>
        <v>0</v>
      </c>
      <c r="AQ3283" s="56">
        <f t="shared" si="1003"/>
        <v>0</v>
      </c>
      <c r="AR3283" s="86">
        <f t="shared" si="1004"/>
        <v>0</v>
      </c>
    </row>
    <row r="3284" spans="1:44" x14ac:dyDescent="0.25">
      <c r="A3284" s="178"/>
      <c r="B3284" s="55" t="str">
        <f>_xlfn.IFNA(VLOOKUP(A3284,'Ajánlatkérő(k) adatai'!$B$4:$C$205,2,0),"")</f>
        <v/>
      </c>
      <c r="C3284" s="178"/>
      <c r="D3284" s="55" t="str">
        <f>_xlfn.IFNA(VLOOKUP(C3284,'Számlafizető(k) adatai'!$C$4:$D$203,2,0),"")</f>
        <v/>
      </c>
      <c r="E3284" s="55" t="str">
        <f>_xlfn.IFNA(VLOOKUP(C3284,'Számlafizető(k) adatai'!$C$4:$M$203,11,0),"")</f>
        <v/>
      </c>
      <c r="F3284" s="178"/>
      <c r="G3284" s="178"/>
      <c r="H3284" s="178"/>
      <c r="I3284" s="55" t="str">
        <f>IF(F3284="","",VLOOKUP(LEFT(F3284,5),'Technikai cellák'!B:C,2,0))</f>
        <v/>
      </c>
      <c r="J3284" s="55" t="str">
        <f>IF(F3284="","",VLOOKUP(I3284,'Technikai cellák'!$C$1:$D$12,2,0))</f>
        <v/>
      </c>
      <c r="K3284" s="179"/>
      <c r="L3284" s="67" t="str">
        <f t="shared" si="987"/>
        <v/>
      </c>
      <c r="M3284" s="68">
        <f t="shared" si="988"/>
        <v>0</v>
      </c>
      <c r="N3284" s="66">
        <f t="shared" si="989"/>
        <v>0</v>
      </c>
      <c r="O3284" s="152"/>
      <c r="P3284" s="172">
        <f t="shared" si="1005"/>
        <v>0</v>
      </c>
      <c r="Q3284" s="69">
        <f t="shared" si="990"/>
        <v>0</v>
      </c>
      <c r="R3284" s="62">
        <f t="shared" si="991"/>
        <v>0</v>
      </c>
      <c r="S3284" s="153"/>
      <c r="T3284" s="118" t="str">
        <f t="shared" si="992"/>
        <v/>
      </c>
      <c r="U3284" s="154"/>
      <c r="V3284" s="154"/>
      <c r="W3284" s="154"/>
      <c r="X3284" s="154"/>
      <c r="Y3284" s="154"/>
      <c r="Z3284" s="154"/>
      <c r="AA3284" s="154"/>
      <c r="AB3284" s="154"/>
      <c r="AC3284" s="154"/>
      <c r="AD3284" s="154"/>
      <c r="AE3284" s="154"/>
      <c r="AF3284" s="154"/>
      <c r="AG3284" s="63">
        <f t="shared" si="993"/>
        <v>0</v>
      </c>
      <c r="AH3284" s="56">
        <f t="shared" si="994"/>
        <v>0</v>
      </c>
      <c r="AI3284" s="56">
        <f t="shared" si="995"/>
        <v>0</v>
      </c>
      <c r="AJ3284" s="56">
        <f t="shared" si="996"/>
        <v>0</v>
      </c>
      <c r="AK3284" s="56">
        <f t="shared" si="997"/>
        <v>0</v>
      </c>
      <c r="AL3284" s="56">
        <f t="shared" si="998"/>
        <v>0</v>
      </c>
      <c r="AM3284" s="56">
        <f t="shared" si="999"/>
        <v>0</v>
      </c>
      <c r="AN3284" s="56">
        <f t="shared" si="1000"/>
        <v>0</v>
      </c>
      <c r="AO3284" s="56">
        <f t="shared" si="1001"/>
        <v>0</v>
      </c>
      <c r="AP3284" s="56">
        <f t="shared" si="1002"/>
        <v>0</v>
      </c>
      <c r="AQ3284" s="56">
        <f t="shared" si="1003"/>
        <v>0</v>
      </c>
      <c r="AR3284" s="86">
        <f t="shared" si="1004"/>
        <v>0</v>
      </c>
    </row>
    <row r="3285" spans="1:44" x14ac:dyDescent="0.25">
      <c r="A3285" s="178"/>
      <c r="B3285" s="55" t="str">
        <f>_xlfn.IFNA(VLOOKUP(A3285,'Ajánlatkérő(k) adatai'!$B$4:$C$205,2,0),"")</f>
        <v/>
      </c>
      <c r="C3285" s="178"/>
      <c r="D3285" s="55" t="str">
        <f>_xlfn.IFNA(VLOOKUP(C3285,'Számlafizető(k) adatai'!$C$4:$D$203,2,0),"")</f>
        <v/>
      </c>
      <c r="E3285" s="55" t="str">
        <f>_xlfn.IFNA(VLOOKUP(C3285,'Számlafizető(k) adatai'!$C$4:$M$203,11,0),"")</f>
        <v/>
      </c>
      <c r="F3285" s="178"/>
      <c r="G3285" s="178"/>
      <c r="H3285" s="178"/>
      <c r="I3285" s="55" t="str">
        <f>IF(F3285="","",VLOOKUP(LEFT(F3285,5),'Technikai cellák'!B:C,2,0))</f>
        <v/>
      </c>
      <c r="J3285" s="55" t="str">
        <f>IF(F3285="","",VLOOKUP(I3285,'Technikai cellák'!$C$1:$D$12,2,0))</f>
        <v/>
      </c>
      <c r="K3285" s="179"/>
      <c r="L3285" s="67" t="str">
        <f t="shared" ref="L3285:L3348" si="1006">IF(K3285="","",IF(K3285&lt;20,"20 alatti",IF(K3285&lt;100,"20-99",IF(K3285&lt;500,"100-500","500-"))))</f>
        <v/>
      </c>
      <c r="M3285" s="68">
        <f t="shared" ref="M3285:M3348" si="1007">ROUND(IF(L3285="20 alatti",K3285*1,0),0)</f>
        <v>0</v>
      </c>
      <c r="N3285" s="66">
        <f t="shared" ref="N3285:N3348" si="1008">ROUND(IF(L3285="20-99",K3285*10.5,0),0)</f>
        <v>0</v>
      </c>
      <c r="O3285" s="152"/>
      <c r="P3285" s="172">
        <f t="shared" si="1005"/>
        <v>0</v>
      </c>
      <c r="Q3285" s="69">
        <f t="shared" ref="Q3285:Q3348" si="1009">ROUND(R3285*$F$10,0)</f>
        <v>0</v>
      </c>
      <c r="R3285" s="62">
        <f t="shared" ref="R3285:R3348" si="1010">SUM(AG3285:AR3285)</f>
        <v>0</v>
      </c>
      <c r="S3285" s="153"/>
      <c r="T3285" s="118" t="str">
        <f t="shared" ref="T3285:T3348" si="1011">IF(S3285="","",IF((DAYS360(S3285,$C$4,TRUE))/30&lt;0,"",(DAYS360(S3285,$C$4,))/30))</f>
        <v/>
      </c>
      <c r="U3285" s="154"/>
      <c r="V3285" s="154"/>
      <c r="W3285" s="154"/>
      <c r="X3285" s="154"/>
      <c r="Y3285" s="154"/>
      <c r="Z3285" s="154"/>
      <c r="AA3285" s="154"/>
      <c r="AB3285" s="154"/>
      <c r="AC3285" s="154"/>
      <c r="AD3285" s="154"/>
      <c r="AE3285" s="154"/>
      <c r="AF3285" s="154"/>
      <c r="AG3285" s="63">
        <f t="shared" ref="AG3285:AG3348" si="1012">ROUND((U3285*$C$7)/$C$8,0)</f>
        <v>0</v>
      </c>
      <c r="AH3285" s="56">
        <f t="shared" ref="AH3285:AH3348" si="1013">ROUND((V3285*$C$7)/$C$8,0)</f>
        <v>0</v>
      </c>
      <c r="AI3285" s="56">
        <f t="shared" ref="AI3285:AI3348" si="1014">ROUND((W3285*$C$7)/$C$8,0)</f>
        <v>0</v>
      </c>
      <c r="AJ3285" s="56">
        <f t="shared" ref="AJ3285:AJ3348" si="1015">ROUND((X3285*$C$7)/$C$8,0)</f>
        <v>0</v>
      </c>
      <c r="AK3285" s="56">
        <f t="shared" ref="AK3285:AK3348" si="1016">ROUND((Y3285*$C$7)/$C$8,0)</f>
        <v>0</v>
      </c>
      <c r="AL3285" s="56">
        <f t="shared" ref="AL3285:AL3348" si="1017">ROUND((Z3285*$C$7)/$C$8,0)</f>
        <v>0</v>
      </c>
      <c r="AM3285" s="56">
        <f t="shared" ref="AM3285:AM3348" si="1018">ROUND((AA3285*$C$7)/$C$8,0)</f>
        <v>0</v>
      </c>
      <c r="AN3285" s="56">
        <f t="shared" ref="AN3285:AN3348" si="1019">ROUND((AB3285*$C$7)/$C$8,0)</f>
        <v>0</v>
      </c>
      <c r="AO3285" s="56">
        <f t="shared" ref="AO3285:AO3348" si="1020">ROUND((AC3285*$C$7)/$C$8,0)</f>
        <v>0</v>
      </c>
      <c r="AP3285" s="56">
        <f t="shared" ref="AP3285:AP3348" si="1021">ROUND((AD3285*$C$7)/$C$8,0)</f>
        <v>0</v>
      </c>
      <c r="AQ3285" s="56">
        <f t="shared" ref="AQ3285:AQ3348" si="1022">ROUND((AE3285*$C$7)/$C$8,0)</f>
        <v>0</v>
      </c>
      <c r="AR3285" s="86">
        <f t="shared" ref="AR3285:AR3348" si="1023">ROUND((AF3285*$C$7)/$C$8,0)</f>
        <v>0</v>
      </c>
    </row>
    <row r="3286" spans="1:44" x14ac:dyDescent="0.25">
      <c r="A3286" s="178"/>
      <c r="B3286" s="55" t="str">
        <f>_xlfn.IFNA(VLOOKUP(A3286,'Ajánlatkérő(k) adatai'!$B$4:$C$205,2,0),"")</f>
        <v/>
      </c>
      <c r="C3286" s="178"/>
      <c r="D3286" s="55" t="str">
        <f>_xlfn.IFNA(VLOOKUP(C3286,'Számlafizető(k) adatai'!$C$4:$D$203,2,0),"")</f>
        <v/>
      </c>
      <c r="E3286" s="55" t="str">
        <f>_xlfn.IFNA(VLOOKUP(C3286,'Számlafizető(k) adatai'!$C$4:$M$203,11,0),"")</f>
        <v/>
      </c>
      <c r="F3286" s="178"/>
      <c r="G3286" s="178"/>
      <c r="H3286" s="178"/>
      <c r="I3286" s="55" t="str">
        <f>IF(F3286="","",VLOOKUP(LEFT(F3286,5),'Technikai cellák'!B:C,2,0))</f>
        <v/>
      </c>
      <c r="J3286" s="55" t="str">
        <f>IF(F3286="","",VLOOKUP(I3286,'Technikai cellák'!$C$1:$D$12,2,0))</f>
        <v/>
      </c>
      <c r="K3286" s="179"/>
      <c r="L3286" s="67" t="str">
        <f t="shared" si="1006"/>
        <v/>
      </c>
      <c r="M3286" s="68">
        <f t="shared" si="1007"/>
        <v>0</v>
      </c>
      <c r="N3286" s="66">
        <f t="shared" si="1008"/>
        <v>0</v>
      </c>
      <c r="O3286" s="152"/>
      <c r="P3286" s="172">
        <f t="shared" si="1005"/>
        <v>0</v>
      </c>
      <c r="Q3286" s="69">
        <f t="shared" si="1009"/>
        <v>0</v>
      </c>
      <c r="R3286" s="62">
        <f t="shared" si="1010"/>
        <v>0</v>
      </c>
      <c r="S3286" s="153"/>
      <c r="T3286" s="118" t="str">
        <f t="shared" si="1011"/>
        <v/>
      </c>
      <c r="U3286" s="154"/>
      <c r="V3286" s="154"/>
      <c r="W3286" s="154"/>
      <c r="X3286" s="154"/>
      <c r="Y3286" s="154"/>
      <c r="Z3286" s="154"/>
      <c r="AA3286" s="154"/>
      <c r="AB3286" s="154"/>
      <c r="AC3286" s="154"/>
      <c r="AD3286" s="154"/>
      <c r="AE3286" s="154"/>
      <c r="AF3286" s="154"/>
      <c r="AG3286" s="63">
        <f t="shared" si="1012"/>
        <v>0</v>
      </c>
      <c r="AH3286" s="56">
        <f t="shared" si="1013"/>
        <v>0</v>
      </c>
      <c r="AI3286" s="56">
        <f t="shared" si="1014"/>
        <v>0</v>
      </c>
      <c r="AJ3286" s="56">
        <f t="shared" si="1015"/>
        <v>0</v>
      </c>
      <c r="AK3286" s="56">
        <f t="shared" si="1016"/>
        <v>0</v>
      </c>
      <c r="AL3286" s="56">
        <f t="shared" si="1017"/>
        <v>0</v>
      </c>
      <c r="AM3286" s="56">
        <f t="shared" si="1018"/>
        <v>0</v>
      </c>
      <c r="AN3286" s="56">
        <f t="shared" si="1019"/>
        <v>0</v>
      </c>
      <c r="AO3286" s="56">
        <f t="shared" si="1020"/>
        <v>0</v>
      </c>
      <c r="AP3286" s="56">
        <f t="shared" si="1021"/>
        <v>0</v>
      </c>
      <c r="AQ3286" s="56">
        <f t="shared" si="1022"/>
        <v>0</v>
      </c>
      <c r="AR3286" s="86">
        <f t="shared" si="1023"/>
        <v>0</v>
      </c>
    </row>
    <row r="3287" spans="1:44" x14ac:dyDescent="0.25">
      <c r="A3287" s="178"/>
      <c r="B3287" s="55" t="str">
        <f>_xlfn.IFNA(VLOOKUP(A3287,'Ajánlatkérő(k) adatai'!$B$4:$C$205,2,0),"")</f>
        <v/>
      </c>
      <c r="C3287" s="178"/>
      <c r="D3287" s="55" t="str">
        <f>_xlfn.IFNA(VLOOKUP(C3287,'Számlafizető(k) adatai'!$C$4:$D$203,2,0),"")</f>
        <v/>
      </c>
      <c r="E3287" s="55" t="str">
        <f>_xlfn.IFNA(VLOOKUP(C3287,'Számlafizető(k) adatai'!$C$4:$M$203,11,0),"")</f>
        <v/>
      </c>
      <c r="F3287" s="178"/>
      <c r="G3287" s="178"/>
      <c r="H3287" s="178"/>
      <c r="I3287" s="55" t="str">
        <f>IF(F3287="","",VLOOKUP(LEFT(F3287,5),'Technikai cellák'!B:C,2,0))</f>
        <v/>
      </c>
      <c r="J3287" s="55" t="str">
        <f>IF(F3287="","",VLOOKUP(I3287,'Technikai cellák'!$C$1:$D$12,2,0))</f>
        <v/>
      </c>
      <c r="K3287" s="179"/>
      <c r="L3287" s="67" t="str">
        <f t="shared" si="1006"/>
        <v/>
      </c>
      <c r="M3287" s="68">
        <f t="shared" si="1007"/>
        <v>0</v>
      </c>
      <c r="N3287" s="66">
        <f t="shared" si="1008"/>
        <v>0</v>
      </c>
      <c r="O3287" s="152"/>
      <c r="P3287" s="172">
        <f t="shared" si="1005"/>
        <v>0</v>
      </c>
      <c r="Q3287" s="69">
        <f t="shared" si="1009"/>
        <v>0</v>
      </c>
      <c r="R3287" s="62">
        <f t="shared" si="1010"/>
        <v>0</v>
      </c>
      <c r="S3287" s="153"/>
      <c r="T3287" s="118" t="str">
        <f t="shared" si="1011"/>
        <v/>
      </c>
      <c r="U3287" s="154"/>
      <c r="V3287" s="154"/>
      <c r="W3287" s="154"/>
      <c r="X3287" s="154"/>
      <c r="Y3287" s="154"/>
      <c r="Z3287" s="154"/>
      <c r="AA3287" s="154"/>
      <c r="AB3287" s="154"/>
      <c r="AC3287" s="154"/>
      <c r="AD3287" s="154"/>
      <c r="AE3287" s="154"/>
      <c r="AF3287" s="154"/>
      <c r="AG3287" s="63">
        <f t="shared" si="1012"/>
        <v>0</v>
      </c>
      <c r="AH3287" s="56">
        <f t="shared" si="1013"/>
        <v>0</v>
      </c>
      <c r="AI3287" s="56">
        <f t="shared" si="1014"/>
        <v>0</v>
      </c>
      <c r="AJ3287" s="56">
        <f t="shared" si="1015"/>
        <v>0</v>
      </c>
      <c r="AK3287" s="56">
        <f t="shared" si="1016"/>
        <v>0</v>
      </c>
      <c r="AL3287" s="56">
        <f t="shared" si="1017"/>
        <v>0</v>
      </c>
      <c r="AM3287" s="56">
        <f t="shared" si="1018"/>
        <v>0</v>
      </c>
      <c r="AN3287" s="56">
        <f t="shared" si="1019"/>
        <v>0</v>
      </c>
      <c r="AO3287" s="56">
        <f t="shared" si="1020"/>
        <v>0</v>
      </c>
      <c r="AP3287" s="56">
        <f t="shared" si="1021"/>
        <v>0</v>
      </c>
      <c r="AQ3287" s="56">
        <f t="shared" si="1022"/>
        <v>0</v>
      </c>
      <c r="AR3287" s="86">
        <f t="shared" si="1023"/>
        <v>0</v>
      </c>
    </row>
    <row r="3288" spans="1:44" x14ac:dyDescent="0.25">
      <c r="A3288" s="178"/>
      <c r="B3288" s="55" t="str">
        <f>_xlfn.IFNA(VLOOKUP(A3288,'Ajánlatkérő(k) adatai'!$B$4:$C$205,2,0),"")</f>
        <v/>
      </c>
      <c r="C3288" s="178"/>
      <c r="D3288" s="55" t="str">
        <f>_xlfn.IFNA(VLOOKUP(C3288,'Számlafizető(k) adatai'!$C$4:$D$203,2,0),"")</f>
        <v/>
      </c>
      <c r="E3288" s="55" t="str">
        <f>_xlfn.IFNA(VLOOKUP(C3288,'Számlafizető(k) adatai'!$C$4:$M$203,11,0),"")</f>
        <v/>
      </c>
      <c r="F3288" s="178"/>
      <c r="G3288" s="178"/>
      <c r="H3288" s="178"/>
      <c r="I3288" s="55" t="str">
        <f>IF(F3288="","",VLOOKUP(LEFT(F3288,5),'Technikai cellák'!B:C,2,0))</f>
        <v/>
      </c>
      <c r="J3288" s="55" t="str">
        <f>IF(F3288="","",VLOOKUP(I3288,'Technikai cellák'!$C$1:$D$12,2,0))</f>
        <v/>
      </c>
      <c r="K3288" s="179"/>
      <c r="L3288" s="67" t="str">
        <f t="shared" si="1006"/>
        <v/>
      </c>
      <c r="M3288" s="68">
        <f t="shared" si="1007"/>
        <v>0</v>
      </c>
      <c r="N3288" s="66">
        <f t="shared" si="1008"/>
        <v>0</v>
      </c>
      <c r="O3288" s="152"/>
      <c r="P3288" s="172">
        <f t="shared" si="1005"/>
        <v>0</v>
      </c>
      <c r="Q3288" s="69">
        <f t="shared" si="1009"/>
        <v>0</v>
      </c>
      <c r="R3288" s="62">
        <f t="shared" si="1010"/>
        <v>0</v>
      </c>
      <c r="S3288" s="153"/>
      <c r="T3288" s="118" t="str">
        <f t="shared" si="1011"/>
        <v/>
      </c>
      <c r="U3288" s="154"/>
      <c r="V3288" s="154"/>
      <c r="W3288" s="154"/>
      <c r="X3288" s="154"/>
      <c r="Y3288" s="154"/>
      <c r="Z3288" s="154"/>
      <c r="AA3288" s="154"/>
      <c r="AB3288" s="154"/>
      <c r="AC3288" s="154"/>
      <c r="AD3288" s="154"/>
      <c r="AE3288" s="154"/>
      <c r="AF3288" s="154"/>
      <c r="AG3288" s="63">
        <f t="shared" si="1012"/>
        <v>0</v>
      </c>
      <c r="AH3288" s="56">
        <f t="shared" si="1013"/>
        <v>0</v>
      </c>
      <c r="AI3288" s="56">
        <f t="shared" si="1014"/>
        <v>0</v>
      </c>
      <c r="AJ3288" s="56">
        <f t="shared" si="1015"/>
        <v>0</v>
      </c>
      <c r="AK3288" s="56">
        <f t="shared" si="1016"/>
        <v>0</v>
      </c>
      <c r="AL3288" s="56">
        <f t="shared" si="1017"/>
        <v>0</v>
      </c>
      <c r="AM3288" s="56">
        <f t="shared" si="1018"/>
        <v>0</v>
      </c>
      <c r="AN3288" s="56">
        <f t="shared" si="1019"/>
        <v>0</v>
      </c>
      <c r="AO3288" s="56">
        <f t="shared" si="1020"/>
        <v>0</v>
      </c>
      <c r="AP3288" s="56">
        <f t="shared" si="1021"/>
        <v>0</v>
      </c>
      <c r="AQ3288" s="56">
        <f t="shared" si="1022"/>
        <v>0</v>
      </c>
      <c r="AR3288" s="86">
        <f t="shared" si="1023"/>
        <v>0</v>
      </c>
    </row>
    <row r="3289" spans="1:44" x14ac:dyDescent="0.25">
      <c r="A3289" s="178"/>
      <c r="B3289" s="55" t="str">
        <f>_xlfn.IFNA(VLOOKUP(A3289,'Ajánlatkérő(k) adatai'!$B$4:$C$205,2,0),"")</f>
        <v/>
      </c>
      <c r="C3289" s="178"/>
      <c r="D3289" s="55" t="str">
        <f>_xlfn.IFNA(VLOOKUP(C3289,'Számlafizető(k) adatai'!$C$4:$D$203,2,0),"")</f>
        <v/>
      </c>
      <c r="E3289" s="55" t="str">
        <f>_xlfn.IFNA(VLOOKUP(C3289,'Számlafizető(k) adatai'!$C$4:$M$203,11,0),"")</f>
        <v/>
      </c>
      <c r="F3289" s="178"/>
      <c r="G3289" s="178"/>
      <c r="H3289" s="178"/>
      <c r="I3289" s="55" t="str">
        <f>IF(F3289="","",VLOOKUP(LEFT(F3289,5),'Technikai cellák'!B:C,2,0))</f>
        <v/>
      </c>
      <c r="J3289" s="55" t="str">
        <f>IF(F3289="","",VLOOKUP(I3289,'Technikai cellák'!$C$1:$D$12,2,0))</f>
        <v/>
      </c>
      <c r="K3289" s="179"/>
      <c r="L3289" s="67" t="str">
        <f t="shared" si="1006"/>
        <v/>
      </c>
      <c r="M3289" s="68">
        <f t="shared" si="1007"/>
        <v>0</v>
      </c>
      <c r="N3289" s="66">
        <f t="shared" si="1008"/>
        <v>0</v>
      </c>
      <c r="O3289" s="152"/>
      <c r="P3289" s="172">
        <f t="shared" si="1005"/>
        <v>0</v>
      </c>
      <c r="Q3289" s="69">
        <f t="shared" si="1009"/>
        <v>0</v>
      </c>
      <c r="R3289" s="62">
        <f t="shared" si="1010"/>
        <v>0</v>
      </c>
      <c r="S3289" s="153"/>
      <c r="T3289" s="118" t="str">
        <f t="shared" si="1011"/>
        <v/>
      </c>
      <c r="U3289" s="154"/>
      <c r="V3289" s="154"/>
      <c r="W3289" s="154"/>
      <c r="X3289" s="154"/>
      <c r="Y3289" s="154"/>
      <c r="Z3289" s="154"/>
      <c r="AA3289" s="154"/>
      <c r="AB3289" s="154"/>
      <c r="AC3289" s="154"/>
      <c r="AD3289" s="154"/>
      <c r="AE3289" s="154"/>
      <c r="AF3289" s="154"/>
      <c r="AG3289" s="63">
        <f t="shared" si="1012"/>
        <v>0</v>
      </c>
      <c r="AH3289" s="56">
        <f t="shared" si="1013"/>
        <v>0</v>
      </c>
      <c r="AI3289" s="56">
        <f t="shared" si="1014"/>
        <v>0</v>
      </c>
      <c r="AJ3289" s="56">
        <f t="shared" si="1015"/>
        <v>0</v>
      </c>
      <c r="AK3289" s="56">
        <f t="shared" si="1016"/>
        <v>0</v>
      </c>
      <c r="AL3289" s="56">
        <f t="shared" si="1017"/>
        <v>0</v>
      </c>
      <c r="AM3289" s="56">
        <f t="shared" si="1018"/>
        <v>0</v>
      </c>
      <c r="AN3289" s="56">
        <f t="shared" si="1019"/>
        <v>0</v>
      </c>
      <c r="AO3289" s="56">
        <f t="shared" si="1020"/>
        <v>0</v>
      </c>
      <c r="AP3289" s="56">
        <f t="shared" si="1021"/>
        <v>0</v>
      </c>
      <c r="AQ3289" s="56">
        <f t="shared" si="1022"/>
        <v>0</v>
      </c>
      <c r="AR3289" s="86">
        <f t="shared" si="1023"/>
        <v>0</v>
      </c>
    </row>
    <row r="3290" spans="1:44" x14ac:dyDescent="0.25">
      <c r="A3290" s="178"/>
      <c r="B3290" s="55" t="str">
        <f>_xlfn.IFNA(VLOOKUP(A3290,'Ajánlatkérő(k) adatai'!$B$4:$C$205,2,0),"")</f>
        <v/>
      </c>
      <c r="C3290" s="178"/>
      <c r="D3290" s="55" t="str">
        <f>_xlfn.IFNA(VLOOKUP(C3290,'Számlafizető(k) adatai'!$C$4:$D$203,2,0),"")</f>
        <v/>
      </c>
      <c r="E3290" s="55" t="str">
        <f>_xlfn.IFNA(VLOOKUP(C3290,'Számlafizető(k) adatai'!$C$4:$M$203,11,0),"")</f>
        <v/>
      </c>
      <c r="F3290" s="178"/>
      <c r="G3290" s="178"/>
      <c r="H3290" s="178"/>
      <c r="I3290" s="55" t="str">
        <f>IF(F3290="","",VLOOKUP(LEFT(F3290,5),'Technikai cellák'!B:C,2,0))</f>
        <v/>
      </c>
      <c r="J3290" s="55" t="str">
        <f>IF(F3290="","",VLOOKUP(I3290,'Technikai cellák'!$C$1:$D$12,2,0))</f>
        <v/>
      </c>
      <c r="K3290" s="179"/>
      <c r="L3290" s="67" t="str">
        <f t="shared" si="1006"/>
        <v/>
      </c>
      <c r="M3290" s="68">
        <f t="shared" si="1007"/>
        <v>0</v>
      </c>
      <c r="N3290" s="66">
        <f t="shared" si="1008"/>
        <v>0</v>
      </c>
      <c r="O3290" s="152"/>
      <c r="P3290" s="172">
        <f t="shared" si="1005"/>
        <v>0</v>
      </c>
      <c r="Q3290" s="69">
        <f t="shared" si="1009"/>
        <v>0</v>
      </c>
      <c r="R3290" s="62">
        <f t="shared" si="1010"/>
        <v>0</v>
      </c>
      <c r="S3290" s="153"/>
      <c r="T3290" s="118" t="str">
        <f t="shared" si="1011"/>
        <v/>
      </c>
      <c r="U3290" s="154"/>
      <c r="V3290" s="154"/>
      <c r="W3290" s="154"/>
      <c r="X3290" s="154"/>
      <c r="Y3290" s="154"/>
      <c r="Z3290" s="154"/>
      <c r="AA3290" s="154"/>
      <c r="AB3290" s="154"/>
      <c r="AC3290" s="154"/>
      <c r="AD3290" s="154"/>
      <c r="AE3290" s="154"/>
      <c r="AF3290" s="154"/>
      <c r="AG3290" s="63">
        <f t="shared" si="1012"/>
        <v>0</v>
      </c>
      <c r="AH3290" s="56">
        <f t="shared" si="1013"/>
        <v>0</v>
      </c>
      <c r="AI3290" s="56">
        <f t="shared" si="1014"/>
        <v>0</v>
      </c>
      <c r="AJ3290" s="56">
        <f t="shared" si="1015"/>
        <v>0</v>
      </c>
      <c r="AK3290" s="56">
        <f t="shared" si="1016"/>
        <v>0</v>
      </c>
      <c r="AL3290" s="56">
        <f t="shared" si="1017"/>
        <v>0</v>
      </c>
      <c r="AM3290" s="56">
        <f t="shared" si="1018"/>
        <v>0</v>
      </c>
      <c r="AN3290" s="56">
        <f t="shared" si="1019"/>
        <v>0</v>
      </c>
      <c r="AO3290" s="56">
        <f t="shared" si="1020"/>
        <v>0</v>
      </c>
      <c r="AP3290" s="56">
        <f t="shared" si="1021"/>
        <v>0</v>
      </c>
      <c r="AQ3290" s="56">
        <f t="shared" si="1022"/>
        <v>0</v>
      </c>
      <c r="AR3290" s="86">
        <f t="shared" si="1023"/>
        <v>0</v>
      </c>
    </row>
    <row r="3291" spans="1:44" x14ac:dyDescent="0.25">
      <c r="A3291" s="178"/>
      <c r="B3291" s="55" t="str">
        <f>_xlfn.IFNA(VLOOKUP(A3291,'Ajánlatkérő(k) adatai'!$B$4:$C$205,2,0),"")</f>
        <v/>
      </c>
      <c r="C3291" s="178"/>
      <c r="D3291" s="55" t="str">
        <f>_xlfn.IFNA(VLOOKUP(C3291,'Számlafizető(k) adatai'!$C$4:$D$203,2,0),"")</f>
        <v/>
      </c>
      <c r="E3291" s="55" t="str">
        <f>_xlfn.IFNA(VLOOKUP(C3291,'Számlafizető(k) adatai'!$C$4:$M$203,11,0),"")</f>
        <v/>
      </c>
      <c r="F3291" s="178"/>
      <c r="G3291" s="178"/>
      <c r="H3291" s="178"/>
      <c r="I3291" s="55" t="str">
        <f>IF(F3291="","",VLOOKUP(LEFT(F3291,5),'Technikai cellák'!B:C,2,0))</f>
        <v/>
      </c>
      <c r="J3291" s="55" t="str">
        <f>IF(F3291="","",VLOOKUP(I3291,'Technikai cellák'!$C$1:$D$12,2,0))</f>
        <v/>
      </c>
      <c r="K3291" s="179"/>
      <c r="L3291" s="67" t="str">
        <f t="shared" si="1006"/>
        <v/>
      </c>
      <c r="M3291" s="68">
        <f t="shared" si="1007"/>
        <v>0</v>
      </c>
      <c r="N3291" s="66">
        <f t="shared" si="1008"/>
        <v>0</v>
      </c>
      <c r="O3291" s="152"/>
      <c r="P3291" s="172">
        <f t="shared" si="1005"/>
        <v>0</v>
      </c>
      <c r="Q3291" s="69">
        <f t="shared" si="1009"/>
        <v>0</v>
      </c>
      <c r="R3291" s="62">
        <f t="shared" si="1010"/>
        <v>0</v>
      </c>
      <c r="S3291" s="153"/>
      <c r="T3291" s="118" t="str">
        <f t="shared" si="1011"/>
        <v/>
      </c>
      <c r="U3291" s="154"/>
      <c r="V3291" s="154"/>
      <c r="W3291" s="154"/>
      <c r="X3291" s="154"/>
      <c r="Y3291" s="154"/>
      <c r="Z3291" s="154"/>
      <c r="AA3291" s="154"/>
      <c r="AB3291" s="154"/>
      <c r="AC3291" s="154"/>
      <c r="AD3291" s="154"/>
      <c r="AE3291" s="154"/>
      <c r="AF3291" s="154"/>
      <c r="AG3291" s="63">
        <f t="shared" si="1012"/>
        <v>0</v>
      </c>
      <c r="AH3291" s="56">
        <f t="shared" si="1013"/>
        <v>0</v>
      </c>
      <c r="AI3291" s="56">
        <f t="shared" si="1014"/>
        <v>0</v>
      </c>
      <c r="AJ3291" s="56">
        <f t="shared" si="1015"/>
        <v>0</v>
      </c>
      <c r="AK3291" s="56">
        <f t="shared" si="1016"/>
        <v>0</v>
      </c>
      <c r="AL3291" s="56">
        <f t="shared" si="1017"/>
        <v>0</v>
      </c>
      <c r="AM3291" s="56">
        <f t="shared" si="1018"/>
        <v>0</v>
      </c>
      <c r="AN3291" s="56">
        <f t="shared" si="1019"/>
        <v>0</v>
      </c>
      <c r="AO3291" s="56">
        <f t="shared" si="1020"/>
        <v>0</v>
      </c>
      <c r="AP3291" s="56">
        <f t="shared" si="1021"/>
        <v>0</v>
      </c>
      <c r="AQ3291" s="56">
        <f t="shared" si="1022"/>
        <v>0</v>
      </c>
      <c r="AR3291" s="86">
        <f t="shared" si="1023"/>
        <v>0</v>
      </c>
    </row>
    <row r="3292" spans="1:44" x14ac:dyDescent="0.25">
      <c r="A3292" s="178"/>
      <c r="B3292" s="55" t="str">
        <f>_xlfn.IFNA(VLOOKUP(A3292,'Ajánlatkérő(k) adatai'!$B$4:$C$205,2,0),"")</f>
        <v/>
      </c>
      <c r="C3292" s="178"/>
      <c r="D3292" s="55" t="str">
        <f>_xlfn.IFNA(VLOOKUP(C3292,'Számlafizető(k) adatai'!$C$4:$D$203,2,0),"")</f>
        <v/>
      </c>
      <c r="E3292" s="55" t="str">
        <f>_xlfn.IFNA(VLOOKUP(C3292,'Számlafizető(k) adatai'!$C$4:$M$203,11,0),"")</f>
        <v/>
      </c>
      <c r="F3292" s="178"/>
      <c r="G3292" s="178"/>
      <c r="H3292" s="178"/>
      <c r="I3292" s="55" t="str">
        <f>IF(F3292="","",VLOOKUP(LEFT(F3292,5),'Technikai cellák'!B:C,2,0))</f>
        <v/>
      </c>
      <c r="J3292" s="55" t="str">
        <f>IF(F3292="","",VLOOKUP(I3292,'Technikai cellák'!$C$1:$D$12,2,0))</f>
        <v/>
      </c>
      <c r="K3292" s="179"/>
      <c r="L3292" s="67" t="str">
        <f t="shared" si="1006"/>
        <v/>
      </c>
      <c r="M3292" s="68">
        <f t="shared" si="1007"/>
        <v>0</v>
      </c>
      <c r="N3292" s="66">
        <f t="shared" si="1008"/>
        <v>0</v>
      </c>
      <c r="O3292" s="152"/>
      <c r="P3292" s="172">
        <f t="shared" si="1005"/>
        <v>0</v>
      </c>
      <c r="Q3292" s="69">
        <f t="shared" si="1009"/>
        <v>0</v>
      </c>
      <c r="R3292" s="62">
        <f t="shared" si="1010"/>
        <v>0</v>
      </c>
      <c r="S3292" s="153"/>
      <c r="T3292" s="118" t="str">
        <f t="shared" si="1011"/>
        <v/>
      </c>
      <c r="U3292" s="154"/>
      <c r="V3292" s="154"/>
      <c r="W3292" s="154"/>
      <c r="X3292" s="154"/>
      <c r="Y3292" s="154"/>
      <c r="Z3292" s="154"/>
      <c r="AA3292" s="154"/>
      <c r="AB3292" s="154"/>
      <c r="AC3292" s="154"/>
      <c r="AD3292" s="154"/>
      <c r="AE3292" s="154"/>
      <c r="AF3292" s="154"/>
      <c r="AG3292" s="63">
        <f t="shared" si="1012"/>
        <v>0</v>
      </c>
      <c r="AH3292" s="56">
        <f t="shared" si="1013"/>
        <v>0</v>
      </c>
      <c r="AI3292" s="56">
        <f t="shared" si="1014"/>
        <v>0</v>
      </c>
      <c r="AJ3292" s="56">
        <f t="shared" si="1015"/>
        <v>0</v>
      </c>
      <c r="AK3292" s="56">
        <f t="shared" si="1016"/>
        <v>0</v>
      </c>
      <c r="AL3292" s="56">
        <f t="shared" si="1017"/>
        <v>0</v>
      </c>
      <c r="AM3292" s="56">
        <f t="shared" si="1018"/>
        <v>0</v>
      </c>
      <c r="AN3292" s="56">
        <f t="shared" si="1019"/>
        <v>0</v>
      </c>
      <c r="AO3292" s="56">
        <f t="shared" si="1020"/>
        <v>0</v>
      </c>
      <c r="AP3292" s="56">
        <f t="shared" si="1021"/>
        <v>0</v>
      </c>
      <c r="AQ3292" s="56">
        <f t="shared" si="1022"/>
        <v>0</v>
      </c>
      <c r="AR3292" s="86">
        <f t="shared" si="1023"/>
        <v>0</v>
      </c>
    </row>
    <row r="3293" spans="1:44" x14ac:dyDescent="0.25">
      <c r="A3293" s="178"/>
      <c r="B3293" s="55" t="str">
        <f>_xlfn.IFNA(VLOOKUP(A3293,'Ajánlatkérő(k) adatai'!$B$4:$C$205,2,0),"")</f>
        <v/>
      </c>
      <c r="C3293" s="178"/>
      <c r="D3293" s="55" t="str">
        <f>_xlfn.IFNA(VLOOKUP(C3293,'Számlafizető(k) adatai'!$C$4:$D$203,2,0),"")</f>
        <v/>
      </c>
      <c r="E3293" s="55" t="str">
        <f>_xlfn.IFNA(VLOOKUP(C3293,'Számlafizető(k) adatai'!$C$4:$M$203,11,0),"")</f>
        <v/>
      </c>
      <c r="F3293" s="178"/>
      <c r="G3293" s="178"/>
      <c r="H3293" s="178"/>
      <c r="I3293" s="55" t="str">
        <f>IF(F3293="","",VLOOKUP(LEFT(F3293,5),'Technikai cellák'!B:C,2,0))</f>
        <v/>
      </c>
      <c r="J3293" s="55" t="str">
        <f>IF(F3293="","",VLOOKUP(I3293,'Technikai cellák'!$C$1:$D$12,2,0))</f>
        <v/>
      </c>
      <c r="K3293" s="179"/>
      <c r="L3293" s="67" t="str">
        <f t="shared" si="1006"/>
        <v/>
      </c>
      <c r="M3293" s="68">
        <f t="shared" si="1007"/>
        <v>0</v>
      </c>
      <c r="N3293" s="66">
        <f t="shared" si="1008"/>
        <v>0</v>
      </c>
      <c r="O3293" s="152"/>
      <c r="P3293" s="172">
        <f t="shared" si="1005"/>
        <v>0</v>
      </c>
      <c r="Q3293" s="69">
        <f t="shared" si="1009"/>
        <v>0</v>
      </c>
      <c r="R3293" s="62">
        <f t="shared" si="1010"/>
        <v>0</v>
      </c>
      <c r="S3293" s="153"/>
      <c r="T3293" s="118" t="str">
        <f t="shared" si="1011"/>
        <v/>
      </c>
      <c r="U3293" s="154"/>
      <c r="V3293" s="154"/>
      <c r="W3293" s="154"/>
      <c r="X3293" s="154"/>
      <c r="Y3293" s="154"/>
      <c r="Z3293" s="154"/>
      <c r="AA3293" s="154"/>
      <c r="AB3293" s="154"/>
      <c r="AC3293" s="154"/>
      <c r="AD3293" s="154"/>
      <c r="AE3293" s="154"/>
      <c r="AF3293" s="154"/>
      <c r="AG3293" s="63">
        <f t="shared" si="1012"/>
        <v>0</v>
      </c>
      <c r="AH3293" s="56">
        <f t="shared" si="1013"/>
        <v>0</v>
      </c>
      <c r="AI3293" s="56">
        <f t="shared" si="1014"/>
        <v>0</v>
      </c>
      <c r="AJ3293" s="56">
        <f t="shared" si="1015"/>
        <v>0</v>
      </c>
      <c r="AK3293" s="56">
        <f t="shared" si="1016"/>
        <v>0</v>
      </c>
      <c r="AL3293" s="56">
        <f t="shared" si="1017"/>
        <v>0</v>
      </c>
      <c r="AM3293" s="56">
        <f t="shared" si="1018"/>
        <v>0</v>
      </c>
      <c r="AN3293" s="56">
        <f t="shared" si="1019"/>
        <v>0</v>
      </c>
      <c r="AO3293" s="56">
        <f t="shared" si="1020"/>
        <v>0</v>
      </c>
      <c r="AP3293" s="56">
        <f t="shared" si="1021"/>
        <v>0</v>
      </c>
      <c r="AQ3293" s="56">
        <f t="shared" si="1022"/>
        <v>0</v>
      </c>
      <c r="AR3293" s="86">
        <f t="shared" si="1023"/>
        <v>0</v>
      </c>
    </row>
    <row r="3294" spans="1:44" x14ac:dyDescent="0.25">
      <c r="A3294" s="178"/>
      <c r="B3294" s="55" t="str">
        <f>_xlfn.IFNA(VLOOKUP(A3294,'Ajánlatkérő(k) adatai'!$B$4:$C$205,2,0),"")</f>
        <v/>
      </c>
      <c r="C3294" s="178"/>
      <c r="D3294" s="55" t="str">
        <f>_xlfn.IFNA(VLOOKUP(C3294,'Számlafizető(k) adatai'!$C$4:$D$203,2,0),"")</f>
        <v/>
      </c>
      <c r="E3294" s="55" t="str">
        <f>_xlfn.IFNA(VLOOKUP(C3294,'Számlafizető(k) adatai'!$C$4:$M$203,11,0),"")</f>
        <v/>
      </c>
      <c r="F3294" s="178"/>
      <c r="G3294" s="178"/>
      <c r="H3294" s="178"/>
      <c r="I3294" s="55" t="str">
        <f>IF(F3294="","",VLOOKUP(LEFT(F3294,5),'Technikai cellák'!B:C,2,0))</f>
        <v/>
      </c>
      <c r="J3294" s="55" t="str">
        <f>IF(F3294="","",VLOOKUP(I3294,'Technikai cellák'!$C$1:$D$12,2,0))</f>
        <v/>
      </c>
      <c r="K3294" s="179"/>
      <c r="L3294" s="67" t="str">
        <f t="shared" si="1006"/>
        <v/>
      </c>
      <c r="M3294" s="68">
        <f t="shared" si="1007"/>
        <v>0</v>
      </c>
      <c r="N3294" s="66">
        <f t="shared" si="1008"/>
        <v>0</v>
      </c>
      <c r="O3294" s="152"/>
      <c r="P3294" s="172">
        <f t="shared" si="1005"/>
        <v>0</v>
      </c>
      <c r="Q3294" s="69">
        <f t="shared" si="1009"/>
        <v>0</v>
      </c>
      <c r="R3294" s="62">
        <f t="shared" si="1010"/>
        <v>0</v>
      </c>
      <c r="S3294" s="153"/>
      <c r="T3294" s="118" t="str">
        <f t="shared" si="1011"/>
        <v/>
      </c>
      <c r="U3294" s="154"/>
      <c r="V3294" s="154"/>
      <c r="W3294" s="154"/>
      <c r="X3294" s="154"/>
      <c r="Y3294" s="154"/>
      <c r="Z3294" s="154"/>
      <c r="AA3294" s="154"/>
      <c r="AB3294" s="154"/>
      <c r="AC3294" s="154"/>
      <c r="AD3294" s="154"/>
      <c r="AE3294" s="154"/>
      <c r="AF3294" s="154"/>
      <c r="AG3294" s="63">
        <f t="shared" si="1012"/>
        <v>0</v>
      </c>
      <c r="AH3294" s="56">
        <f t="shared" si="1013"/>
        <v>0</v>
      </c>
      <c r="AI3294" s="56">
        <f t="shared" si="1014"/>
        <v>0</v>
      </c>
      <c r="AJ3294" s="56">
        <f t="shared" si="1015"/>
        <v>0</v>
      </c>
      <c r="AK3294" s="56">
        <f t="shared" si="1016"/>
        <v>0</v>
      </c>
      <c r="AL3294" s="56">
        <f t="shared" si="1017"/>
        <v>0</v>
      </c>
      <c r="AM3294" s="56">
        <f t="shared" si="1018"/>
        <v>0</v>
      </c>
      <c r="AN3294" s="56">
        <f t="shared" si="1019"/>
        <v>0</v>
      </c>
      <c r="AO3294" s="56">
        <f t="shared" si="1020"/>
        <v>0</v>
      </c>
      <c r="AP3294" s="56">
        <f t="shared" si="1021"/>
        <v>0</v>
      </c>
      <c r="AQ3294" s="56">
        <f t="shared" si="1022"/>
        <v>0</v>
      </c>
      <c r="AR3294" s="86">
        <f t="shared" si="1023"/>
        <v>0</v>
      </c>
    </row>
    <row r="3295" spans="1:44" x14ac:dyDescent="0.25">
      <c r="A3295" s="178"/>
      <c r="B3295" s="55" t="str">
        <f>_xlfn.IFNA(VLOOKUP(A3295,'Ajánlatkérő(k) adatai'!$B$4:$C$205,2,0),"")</f>
        <v/>
      </c>
      <c r="C3295" s="178"/>
      <c r="D3295" s="55" t="str">
        <f>_xlfn.IFNA(VLOOKUP(C3295,'Számlafizető(k) adatai'!$C$4:$D$203,2,0),"")</f>
        <v/>
      </c>
      <c r="E3295" s="55" t="str">
        <f>_xlfn.IFNA(VLOOKUP(C3295,'Számlafizető(k) adatai'!$C$4:$M$203,11,0),"")</f>
        <v/>
      </c>
      <c r="F3295" s="178"/>
      <c r="G3295" s="178"/>
      <c r="H3295" s="178"/>
      <c r="I3295" s="55" t="str">
        <f>IF(F3295="","",VLOOKUP(LEFT(F3295,5),'Technikai cellák'!B:C,2,0))</f>
        <v/>
      </c>
      <c r="J3295" s="55" t="str">
        <f>IF(F3295="","",VLOOKUP(I3295,'Technikai cellák'!$C$1:$D$12,2,0))</f>
        <v/>
      </c>
      <c r="K3295" s="179"/>
      <c r="L3295" s="67" t="str">
        <f t="shared" si="1006"/>
        <v/>
      </c>
      <c r="M3295" s="68">
        <f t="shared" si="1007"/>
        <v>0</v>
      </c>
      <c r="N3295" s="66">
        <f t="shared" si="1008"/>
        <v>0</v>
      </c>
      <c r="O3295" s="152"/>
      <c r="P3295" s="172">
        <f t="shared" si="1005"/>
        <v>0</v>
      </c>
      <c r="Q3295" s="69">
        <f t="shared" si="1009"/>
        <v>0</v>
      </c>
      <c r="R3295" s="62">
        <f t="shared" si="1010"/>
        <v>0</v>
      </c>
      <c r="S3295" s="153"/>
      <c r="T3295" s="118" t="str">
        <f t="shared" si="1011"/>
        <v/>
      </c>
      <c r="U3295" s="154"/>
      <c r="V3295" s="154"/>
      <c r="W3295" s="154"/>
      <c r="X3295" s="154"/>
      <c r="Y3295" s="154"/>
      <c r="Z3295" s="154"/>
      <c r="AA3295" s="154"/>
      <c r="AB3295" s="154"/>
      <c r="AC3295" s="154"/>
      <c r="AD3295" s="154"/>
      <c r="AE3295" s="154"/>
      <c r="AF3295" s="154"/>
      <c r="AG3295" s="63">
        <f t="shared" si="1012"/>
        <v>0</v>
      </c>
      <c r="AH3295" s="56">
        <f t="shared" si="1013"/>
        <v>0</v>
      </c>
      <c r="AI3295" s="56">
        <f t="shared" si="1014"/>
        <v>0</v>
      </c>
      <c r="AJ3295" s="56">
        <f t="shared" si="1015"/>
        <v>0</v>
      </c>
      <c r="AK3295" s="56">
        <f t="shared" si="1016"/>
        <v>0</v>
      </c>
      <c r="AL3295" s="56">
        <f t="shared" si="1017"/>
        <v>0</v>
      </c>
      <c r="AM3295" s="56">
        <f t="shared" si="1018"/>
        <v>0</v>
      </c>
      <c r="AN3295" s="56">
        <f t="shared" si="1019"/>
        <v>0</v>
      </c>
      <c r="AO3295" s="56">
        <f t="shared" si="1020"/>
        <v>0</v>
      </c>
      <c r="AP3295" s="56">
        <f t="shared" si="1021"/>
        <v>0</v>
      </c>
      <c r="AQ3295" s="56">
        <f t="shared" si="1022"/>
        <v>0</v>
      </c>
      <c r="AR3295" s="86">
        <f t="shared" si="1023"/>
        <v>0</v>
      </c>
    </row>
    <row r="3296" spans="1:44" x14ac:dyDescent="0.25">
      <c r="A3296" s="178"/>
      <c r="B3296" s="55" t="str">
        <f>_xlfn.IFNA(VLOOKUP(A3296,'Ajánlatkérő(k) adatai'!$B$4:$C$205,2,0),"")</f>
        <v/>
      </c>
      <c r="C3296" s="178"/>
      <c r="D3296" s="55" t="str">
        <f>_xlfn.IFNA(VLOOKUP(C3296,'Számlafizető(k) adatai'!$C$4:$D$203,2,0),"")</f>
        <v/>
      </c>
      <c r="E3296" s="55" t="str">
        <f>_xlfn.IFNA(VLOOKUP(C3296,'Számlafizető(k) adatai'!$C$4:$M$203,11,0),"")</f>
        <v/>
      </c>
      <c r="F3296" s="178"/>
      <c r="G3296" s="178"/>
      <c r="H3296" s="178"/>
      <c r="I3296" s="55" t="str">
        <f>IF(F3296="","",VLOOKUP(LEFT(F3296,5),'Technikai cellák'!B:C,2,0))</f>
        <v/>
      </c>
      <c r="J3296" s="55" t="str">
        <f>IF(F3296="","",VLOOKUP(I3296,'Technikai cellák'!$C$1:$D$12,2,0))</f>
        <v/>
      </c>
      <c r="K3296" s="179"/>
      <c r="L3296" s="67" t="str">
        <f t="shared" si="1006"/>
        <v/>
      </c>
      <c r="M3296" s="68">
        <f t="shared" si="1007"/>
        <v>0</v>
      </c>
      <c r="N3296" s="66">
        <f t="shared" si="1008"/>
        <v>0</v>
      </c>
      <c r="O3296" s="152"/>
      <c r="P3296" s="172">
        <f t="shared" si="1005"/>
        <v>0</v>
      </c>
      <c r="Q3296" s="69">
        <f t="shared" si="1009"/>
        <v>0</v>
      </c>
      <c r="R3296" s="62">
        <f t="shared" si="1010"/>
        <v>0</v>
      </c>
      <c r="S3296" s="153"/>
      <c r="T3296" s="118" t="str">
        <f t="shared" si="1011"/>
        <v/>
      </c>
      <c r="U3296" s="154"/>
      <c r="V3296" s="154"/>
      <c r="W3296" s="154"/>
      <c r="X3296" s="154"/>
      <c r="Y3296" s="154"/>
      <c r="Z3296" s="154"/>
      <c r="AA3296" s="154"/>
      <c r="AB3296" s="154"/>
      <c r="AC3296" s="154"/>
      <c r="AD3296" s="154"/>
      <c r="AE3296" s="154"/>
      <c r="AF3296" s="154"/>
      <c r="AG3296" s="63">
        <f t="shared" si="1012"/>
        <v>0</v>
      </c>
      <c r="AH3296" s="56">
        <f t="shared" si="1013"/>
        <v>0</v>
      </c>
      <c r="AI3296" s="56">
        <f t="shared" si="1014"/>
        <v>0</v>
      </c>
      <c r="AJ3296" s="56">
        <f t="shared" si="1015"/>
        <v>0</v>
      </c>
      <c r="AK3296" s="56">
        <f t="shared" si="1016"/>
        <v>0</v>
      </c>
      <c r="AL3296" s="56">
        <f t="shared" si="1017"/>
        <v>0</v>
      </c>
      <c r="AM3296" s="56">
        <f t="shared" si="1018"/>
        <v>0</v>
      </c>
      <c r="AN3296" s="56">
        <f t="shared" si="1019"/>
        <v>0</v>
      </c>
      <c r="AO3296" s="56">
        <f t="shared" si="1020"/>
        <v>0</v>
      </c>
      <c r="AP3296" s="56">
        <f t="shared" si="1021"/>
        <v>0</v>
      </c>
      <c r="AQ3296" s="56">
        <f t="shared" si="1022"/>
        <v>0</v>
      </c>
      <c r="AR3296" s="86">
        <f t="shared" si="1023"/>
        <v>0</v>
      </c>
    </row>
    <row r="3297" spans="1:44" x14ac:dyDescent="0.25">
      <c r="A3297" s="178"/>
      <c r="B3297" s="55" t="str">
        <f>_xlfn.IFNA(VLOOKUP(A3297,'Ajánlatkérő(k) adatai'!$B$4:$C$205,2,0),"")</f>
        <v/>
      </c>
      <c r="C3297" s="178"/>
      <c r="D3297" s="55" t="str">
        <f>_xlfn.IFNA(VLOOKUP(C3297,'Számlafizető(k) adatai'!$C$4:$D$203,2,0),"")</f>
        <v/>
      </c>
      <c r="E3297" s="55" t="str">
        <f>_xlfn.IFNA(VLOOKUP(C3297,'Számlafizető(k) adatai'!$C$4:$M$203,11,0),"")</f>
        <v/>
      </c>
      <c r="F3297" s="178"/>
      <c r="G3297" s="178"/>
      <c r="H3297" s="178"/>
      <c r="I3297" s="55" t="str">
        <f>IF(F3297="","",VLOOKUP(LEFT(F3297,5),'Technikai cellák'!B:C,2,0))</f>
        <v/>
      </c>
      <c r="J3297" s="55" t="str">
        <f>IF(F3297="","",VLOOKUP(I3297,'Technikai cellák'!$C$1:$D$12,2,0))</f>
        <v/>
      </c>
      <c r="K3297" s="179"/>
      <c r="L3297" s="67" t="str">
        <f t="shared" si="1006"/>
        <v/>
      </c>
      <c r="M3297" s="68">
        <f t="shared" si="1007"/>
        <v>0</v>
      </c>
      <c r="N3297" s="66">
        <f t="shared" si="1008"/>
        <v>0</v>
      </c>
      <c r="O3297" s="152"/>
      <c r="P3297" s="172">
        <f t="shared" si="1005"/>
        <v>0</v>
      </c>
      <c r="Q3297" s="69">
        <f t="shared" si="1009"/>
        <v>0</v>
      </c>
      <c r="R3297" s="62">
        <f t="shared" si="1010"/>
        <v>0</v>
      </c>
      <c r="S3297" s="153"/>
      <c r="T3297" s="118" t="str">
        <f t="shared" si="1011"/>
        <v/>
      </c>
      <c r="U3297" s="154"/>
      <c r="V3297" s="154"/>
      <c r="W3297" s="154"/>
      <c r="X3297" s="154"/>
      <c r="Y3297" s="154"/>
      <c r="Z3297" s="154"/>
      <c r="AA3297" s="154"/>
      <c r="AB3297" s="154"/>
      <c r="AC3297" s="154"/>
      <c r="AD3297" s="154"/>
      <c r="AE3297" s="154"/>
      <c r="AF3297" s="154"/>
      <c r="AG3297" s="63">
        <f t="shared" si="1012"/>
        <v>0</v>
      </c>
      <c r="AH3297" s="56">
        <f t="shared" si="1013"/>
        <v>0</v>
      </c>
      <c r="AI3297" s="56">
        <f t="shared" si="1014"/>
        <v>0</v>
      </c>
      <c r="AJ3297" s="56">
        <f t="shared" si="1015"/>
        <v>0</v>
      </c>
      <c r="AK3297" s="56">
        <f t="shared" si="1016"/>
        <v>0</v>
      </c>
      <c r="AL3297" s="56">
        <f t="shared" si="1017"/>
        <v>0</v>
      </c>
      <c r="AM3297" s="56">
        <f t="shared" si="1018"/>
        <v>0</v>
      </c>
      <c r="AN3297" s="56">
        <f t="shared" si="1019"/>
        <v>0</v>
      </c>
      <c r="AO3297" s="56">
        <f t="shared" si="1020"/>
        <v>0</v>
      </c>
      <c r="AP3297" s="56">
        <f t="shared" si="1021"/>
        <v>0</v>
      </c>
      <c r="AQ3297" s="56">
        <f t="shared" si="1022"/>
        <v>0</v>
      </c>
      <c r="AR3297" s="86">
        <f t="shared" si="1023"/>
        <v>0</v>
      </c>
    </row>
    <row r="3298" spans="1:44" x14ac:dyDescent="0.25">
      <c r="A3298" s="178"/>
      <c r="B3298" s="55" t="str">
        <f>_xlfn.IFNA(VLOOKUP(A3298,'Ajánlatkérő(k) adatai'!$B$4:$C$205,2,0),"")</f>
        <v/>
      </c>
      <c r="C3298" s="178"/>
      <c r="D3298" s="55" t="str">
        <f>_xlfn.IFNA(VLOOKUP(C3298,'Számlafizető(k) adatai'!$C$4:$D$203,2,0),"")</f>
        <v/>
      </c>
      <c r="E3298" s="55" t="str">
        <f>_xlfn.IFNA(VLOOKUP(C3298,'Számlafizető(k) adatai'!$C$4:$M$203,11,0),"")</f>
        <v/>
      </c>
      <c r="F3298" s="178"/>
      <c r="G3298" s="178"/>
      <c r="H3298" s="178"/>
      <c r="I3298" s="55" t="str">
        <f>IF(F3298="","",VLOOKUP(LEFT(F3298,5),'Technikai cellák'!B:C,2,0))</f>
        <v/>
      </c>
      <c r="J3298" s="55" t="str">
        <f>IF(F3298="","",VLOOKUP(I3298,'Technikai cellák'!$C$1:$D$12,2,0))</f>
        <v/>
      </c>
      <c r="K3298" s="179"/>
      <c r="L3298" s="67" t="str">
        <f t="shared" si="1006"/>
        <v/>
      </c>
      <c r="M3298" s="68">
        <f t="shared" si="1007"/>
        <v>0</v>
      </c>
      <c r="N3298" s="66">
        <f t="shared" si="1008"/>
        <v>0</v>
      </c>
      <c r="O3298" s="152"/>
      <c r="P3298" s="172">
        <f t="shared" si="1005"/>
        <v>0</v>
      </c>
      <c r="Q3298" s="69">
        <f t="shared" si="1009"/>
        <v>0</v>
      </c>
      <c r="R3298" s="62">
        <f t="shared" si="1010"/>
        <v>0</v>
      </c>
      <c r="S3298" s="153"/>
      <c r="T3298" s="118" t="str">
        <f t="shared" si="1011"/>
        <v/>
      </c>
      <c r="U3298" s="154"/>
      <c r="V3298" s="154"/>
      <c r="W3298" s="154"/>
      <c r="X3298" s="154"/>
      <c r="Y3298" s="154"/>
      <c r="Z3298" s="154"/>
      <c r="AA3298" s="154"/>
      <c r="AB3298" s="154"/>
      <c r="AC3298" s="154"/>
      <c r="AD3298" s="154"/>
      <c r="AE3298" s="154"/>
      <c r="AF3298" s="154"/>
      <c r="AG3298" s="63">
        <f t="shared" si="1012"/>
        <v>0</v>
      </c>
      <c r="AH3298" s="56">
        <f t="shared" si="1013"/>
        <v>0</v>
      </c>
      <c r="AI3298" s="56">
        <f t="shared" si="1014"/>
        <v>0</v>
      </c>
      <c r="AJ3298" s="56">
        <f t="shared" si="1015"/>
        <v>0</v>
      </c>
      <c r="AK3298" s="56">
        <f t="shared" si="1016"/>
        <v>0</v>
      </c>
      <c r="AL3298" s="56">
        <f t="shared" si="1017"/>
        <v>0</v>
      </c>
      <c r="AM3298" s="56">
        <f t="shared" si="1018"/>
        <v>0</v>
      </c>
      <c r="AN3298" s="56">
        <f t="shared" si="1019"/>
        <v>0</v>
      </c>
      <c r="AO3298" s="56">
        <f t="shared" si="1020"/>
        <v>0</v>
      </c>
      <c r="AP3298" s="56">
        <f t="shared" si="1021"/>
        <v>0</v>
      </c>
      <c r="AQ3298" s="56">
        <f t="shared" si="1022"/>
        <v>0</v>
      </c>
      <c r="AR3298" s="86">
        <f t="shared" si="1023"/>
        <v>0</v>
      </c>
    </row>
    <row r="3299" spans="1:44" x14ac:dyDescent="0.25">
      <c r="A3299" s="178"/>
      <c r="B3299" s="55" t="str">
        <f>_xlfn.IFNA(VLOOKUP(A3299,'Ajánlatkérő(k) adatai'!$B$4:$C$205,2,0),"")</f>
        <v/>
      </c>
      <c r="C3299" s="178"/>
      <c r="D3299" s="55" t="str">
        <f>_xlfn.IFNA(VLOOKUP(C3299,'Számlafizető(k) adatai'!$C$4:$D$203,2,0),"")</f>
        <v/>
      </c>
      <c r="E3299" s="55" t="str">
        <f>_xlfn.IFNA(VLOOKUP(C3299,'Számlafizető(k) adatai'!$C$4:$M$203,11,0),"")</f>
        <v/>
      </c>
      <c r="F3299" s="178"/>
      <c r="G3299" s="178"/>
      <c r="H3299" s="178"/>
      <c r="I3299" s="55" t="str">
        <f>IF(F3299="","",VLOOKUP(LEFT(F3299,5),'Technikai cellák'!B:C,2,0))</f>
        <v/>
      </c>
      <c r="J3299" s="55" t="str">
        <f>IF(F3299="","",VLOOKUP(I3299,'Technikai cellák'!$C$1:$D$12,2,0))</f>
        <v/>
      </c>
      <c r="K3299" s="179"/>
      <c r="L3299" s="67" t="str">
        <f t="shared" si="1006"/>
        <v/>
      </c>
      <c r="M3299" s="68">
        <f t="shared" si="1007"/>
        <v>0</v>
      </c>
      <c r="N3299" s="66">
        <f t="shared" si="1008"/>
        <v>0</v>
      </c>
      <c r="O3299" s="152"/>
      <c r="P3299" s="172">
        <f t="shared" si="1005"/>
        <v>0</v>
      </c>
      <c r="Q3299" s="69">
        <f t="shared" si="1009"/>
        <v>0</v>
      </c>
      <c r="R3299" s="62">
        <f t="shared" si="1010"/>
        <v>0</v>
      </c>
      <c r="S3299" s="153"/>
      <c r="T3299" s="118" t="str">
        <f t="shared" si="1011"/>
        <v/>
      </c>
      <c r="U3299" s="154"/>
      <c r="V3299" s="154"/>
      <c r="W3299" s="154"/>
      <c r="X3299" s="154"/>
      <c r="Y3299" s="154"/>
      <c r="Z3299" s="154"/>
      <c r="AA3299" s="154"/>
      <c r="AB3299" s="154"/>
      <c r="AC3299" s="154"/>
      <c r="AD3299" s="154"/>
      <c r="AE3299" s="154"/>
      <c r="AF3299" s="154"/>
      <c r="AG3299" s="63">
        <f t="shared" si="1012"/>
        <v>0</v>
      </c>
      <c r="AH3299" s="56">
        <f t="shared" si="1013"/>
        <v>0</v>
      </c>
      <c r="AI3299" s="56">
        <f t="shared" si="1014"/>
        <v>0</v>
      </c>
      <c r="AJ3299" s="56">
        <f t="shared" si="1015"/>
        <v>0</v>
      </c>
      <c r="AK3299" s="56">
        <f t="shared" si="1016"/>
        <v>0</v>
      </c>
      <c r="AL3299" s="56">
        <f t="shared" si="1017"/>
        <v>0</v>
      </c>
      <c r="AM3299" s="56">
        <f t="shared" si="1018"/>
        <v>0</v>
      </c>
      <c r="AN3299" s="56">
        <f t="shared" si="1019"/>
        <v>0</v>
      </c>
      <c r="AO3299" s="56">
        <f t="shared" si="1020"/>
        <v>0</v>
      </c>
      <c r="AP3299" s="56">
        <f t="shared" si="1021"/>
        <v>0</v>
      </c>
      <c r="AQ3299" s="56">
        <f t="shared" si="1022"/>
        <v>0</v>
      </c>
      <c r="AR3299" s="86">
        <f t="shared" si="1023"/>
        <v>0</v>
      </c>
    </row>
    <row r="3300" spans="1:44" x14ac:dyDescent="0.25">
      <c r="A3300" s="178"/>
      <c r="B3300" s="55" t="str">
        <f>_xlfn.IFNA(VLOOKUP(A3300,'Ajánlatkérő(k) adatai'!$B$4:$C$205,2,0),"")</f>
        <v/>
      </c>
      <c r="C3300" s="178"/>
      <c r="D3300" s="55" t="str">
        <f>_xlfn.IFNA(VLOOKUP(C3300,'Számlafizető(k) adatai'!$C$4:$D$203,2,0),"")</f>
        <v/>
      </c>
      <c r="E3300" s="55" t="str">
        <f>_xlfn.IFNA(VLOOKUP(C3300,'Számlafizető(k) adatai'!$C$4:$M$203,11,0),"")</f>
        <v/>
      </c>
      <c r="F3300" s="178"/>
      <c r="G3300" s="178"/>
      <c r="H3300" s="178"/>
      <c r="I3300" s="55" t="str">
        <f>IF(F3300="","",VLOOKUP(LEFT(F3300,5),'Technikai cellák'!B:C,2,0))</f>
        <v/>
      </c>
      <c r="J3300" s="55" t="str">
        <f>IF(F3300="","",VLOOKUP(I3300,'Technikai cellák'!$C$1:$D$12,2,0))</f>
        <v/>
      </c>
      <c r="K3300" s="179"/>
      <c r="L3300" s="67" t="str">
        <f t="shared" si="1006"/>
        <v/>
      </c>
      <c r="M3300" s="68">
        <f t="shared" si="1007"/>
        <v>0</v>
      </c>
      <c r="N3300" s="66">
        <f t="shared" si="1008"/>
        <v>0</v>
      </c>
      <c r="O3300" s="152"/>
      <c r="P3300" s="172">
        <f t="shared" si="1005"/>
        <v>0</v>
      </c>
      <c r="Q3300" s="69">
        <f t="shared" si="1009"/>
        <v>0</v>
      </c>
      <c r="R3300" s="62">
        <f t="shared" si="1010"/>
        <v>0</v>
      </c>
      <c r="S3300" s="153"/>
      <c r="T3300" s="118" t="str">
        <f t="shared" si="1011"/>
        <v/>
      </c>
      <c r="U3300" s="154"/>
      <c r="V3300" s="154"/>
      <c r="W3300" s="154"/>
      <c r="X3300" s="154"/>
      <c r="Y3300" s="154"/>
      <c r="Z3300" s="154"/>
      <c r="AA3300" s="154"/>
      <c r="AB3300" s="154"/>
      <c r="AC3300" s="154"/>
      <c r="AD3300" s="154"/>
      <c r="AE3300" s="154"/>
      <c r="AF3300" s="154"/>
      <c r="AG3300" s="63">
        <f t="shared" si="1012"/>
        <v>0</v>
      </c>
      <c r="AH3300" s="56">
        <f t="shared" si="1013"/>
        <v>0</v>
      </c>
      <c r="AI3300" s="56">
        <f t="shared" si="1014"/>
        <v>0</v>
      </c>
      <c r="AJ3300" s="56">
        <f t="shared" si="1015"/>
        <v>0</v>
      </c>
      <c r="AK3300" s="56">
        <f t="shared" si="1016"/>
        <v>0</v>
      </c>
      <c r="AL3300" s="56">
        <f t="shared" si="1017"/>
        <v>0</v>
      </c>
      <c r="AM3300" s="56">
        <f t="shared" si="1018"/>
        <v>0</v>
      </c>
      <c r="AN3300" s="56">
        <f t="shared" si="1019"/>
        <v>0</v>
      </c>
      <c r="AO3300" s="56">
        <f t="shared" si="1020"/>
        <v>0</v>
      </c>
      <c r="AP3300" s="56">
        <f t="shared" si="1021"/>
        <v>0</v>
      </c>
      <c r="AQ3300" s="56">
        <f t="shared" si="1022"/>
        <v>0</v>
      </c>
      <c r="AR3300" s="86">
        <f t="shared" si="1023"/>
        <v>0</v>
      </c>
    </row>
    <row r="3301" spans="1:44" x14ac:dyDescent="0.25">
      <c r="A3301" s="178"/>
      <c r="B3301" s="55" t="str">
        <f>_xlfn.IFNA(VLOOKUP(A3301,'Ajánlatkérő(k) adatai'!$B$4:$C$205,2,0),"")</f>
        <v/>
      </c>
      <c r="C3301" s="178"/>
      <c r="D3301" s="55" t="str">
        <f>_xlfn.IFNA(VLOOKUP(C3301,'Számlafizető(k) adatai'!$C$4:$D$203,2,0),"")</f>
        <v/>
      </c>
      <c r="E3301" s="55" t="str">
        <f>_xlfn.IFNA(VLOOKUP(C3301,'Számlafizető(k) adatai'!$C$4:$M$203,11,0),"")</f>
        <v/>
      </c>
      <c r="F3301" s="178"/>
      <c r="G3301" s="178"/>
      <c r="H3301" s="178"/>
      <c r="I3301" s="55" t="str">
        <f>IF(F3301="","",VLOOKUP(LEFT(F3301,5),'Technikai cellák'!B:C,2,0))</f>
        <v/>
      </c>
      <c r="J3301" s="55" t="str">
        <f>IF(F3301="","",VLOOKUP(I3301,'Technikai cellák'!$C$1:$D$12,2,0))</f>
        <v/>
      </c>
      <c r="K3301" s="179"/>
      <c r="L3301" s="67" t="str">
        <f t="shared" si="1006"/>
        <v/>
      </c>
      <c r="M3301" s="68">
        <f t="shared" si="1007"/>
        <v>0</v>
      </c>
      <c r="N3301" s="66">
        <f t="shared" si="1008"/>
        <v>0</v>
      </c>
      <c r="O3301" s="152"/>
      <c r="P3301" s="172">
        <f t="shared" si="1005"/>
        <v>0</v>
      </c>
      <c r="Q3301" s="69">
        <f t="shared" si="1009"/>
        <v>0</v>
      </c>
      <c r="R3301" s="62">
        <f t="shared" si="1010"/>
        <v>0</v>
      </c>
      <c r="S3301" s="153"/>
      <c r="T3301" s="118" t="str">
        <f t="shared" si="1011"/>
        <v/>
      </c>
      <c r="U3301" s="154"/>
      <c r="V3301" s="154"/>
      <c r="W3301" s="154"/>
      <c r="X3301" s="154"/>
      <c r="Y3301" s="154"/>
      <c r="Z3301" s="154"/>
      <c r="AA3301" s="154"/>
      <c r="AB3301" s="154"/>
      <c r="AC3301" s="154"/>
      <c r="AD3301" s="154"/>
      <c r="AE3301" s="154"/>
      <c r="AF3301" s="154"/>
      <c r="AG3301" s="63">
        <f t="shared" si="1012"/>
        <v>0</v>
      </c>
      <c r="AH3301" s="56">
        <f t="shared" si="1013"/>
        <v>0</v>
      </c>
      <c r="AI3301" s="56">
        <f t="shared" si="1014"/>
        <v>0</v>
      </c>
      <c r="AJ3301" s="56">
        <f t="shared" si="1015"/>
        <v>0</v>
      </c>
      <c r="AK3301" s="56">
        <f t="shared" si="1016"/>
        <v>0</v>
      </c>
      <c r="AL3301" s="56">
        <f t="shared" si="1017"/>
        <v>0</v>
      </c>
      <c r="AM3301" s="56">
        <f t="shared" si="1018"/>
        <v>0</v>
      </c>
      <c r="AN3301" s="56">
        <f t="shared" si="1019"/>
        <v>0</v>
      </c>
      <c r="AO3301" s="56">
        <f t="shared" si="1020"/>
        <v>0</v>
      </c>
      <c r="AP3301" s="56">
        <f t="shared" si="1021"/>
        <v>0</v>
      </c>
      <c r="AQ3301" s="56">
        <f t="shared" si="1022"/>
        <v>0</v>
      </c>
      <c r="AR3301" s="86">
        <f t="shared" si="1023"/>
        <v>0</v>
      </c>
    </row>
    <row r="3302" spans="1:44" x14ac:dyDescent="0.25">
      <c r="A3302" s="178"/>
      <c r="B3302" s="55" t="str">
        <f>_xlfn.IFNA(VLOOKUP(A3302,'Ajánlatkérő(k) adatai'!$B$4:$C$205,2,0),"")</f>
        <v/>
      </c>
      <c r="C3302" s="178"/>
      <c r="D3302" s="55" t="str">
        <f>_xlfn.IFNA(VLOOKUP(C3302,'Számlafizető(k) adatai'!$C$4:$D$203,2,0),"")</f>
        <v/>
      </c>
      <c r="E3302" s="55" t="str">
        <f>_xlfn.IFNA(VLOOKUP(C3302,'Számlafizető(k) adatai'!$C$4:$M$203,11,0),"")</f>
        <v/>
      </c>
      <c r="F3302" s="178"/>
      <c r="G3302" s="178"/>
      <c r="H3302" s="178"/>
      <c r="I3302" s="55" t="str">
        <f>IF(F3302="","",VLOOKUP(LEFT(F3302,5),'Technikai cellák'!B:C,2,0))</f>
        <v/>
      </c>
      <c r="J3302" s="55" t="str">
        <f>IF(F3302="","",VLOOKUP(I3302,'Technikai cellák'!$C$1:$D$12,2,0))</f>
        <v/>
      </c>
      <c r="K3302" s="179"/>
      <c r="L3302" s="67" t="str">
        <f t="shared" si="1006"/>
        <v/>
      </c>
      <c r="M3302" s="68">
        <f t="shared" si="1007"/>
        <v>0</v>
      </c>
      <c r="N3302" s="66">
        <f t="shared" si="1008"/>
        <v>0</v>
      </c>
      <c r="O3302" s="152"/>
      <c r="P3302" s="172">
        <f t="shared" si="1005"/>
        <v>0</v>
      </c>
      <c r="Q3302" s="69">
        <f t="shared" si="1009"/>
        <v>0</v>
      </c>
      <c r="R3302" s="62">
        <f t="shared" si="1010"/>
        <v>0</v>
      </c>
      <c r="S3302" s="153"/>
      <c r="T3302" s="118" t="str">
        <f t="shared" si="1011"/>
        <v/>
      </c>
      <c r="U3302" s="154"/>
      <c r="V3302" s="154"/>
      <c r="W3302" s="154"/>
      <c r="X3302" s="154"/>
      <c r="Y3302" s="154"/>
      <c r="Z3302" s="154"/>
      <c r="AA3302" s="154"/>
      <c r="AB3302" s="154"/>
      <c r="AC3302" s="154"/>
      <c r="AD3302" s="154"/>
      <c r="AE3302" s="154"/>
      <c r="AF3302" s="154"/>
      <c r="AG3302" s="63">
        <f t="shared" si="1012"/>
        <v>0</v>
      </c>
      <c r="AH3302" s="56">
        <f t="shared" si="1013"/>
        <v>0</v>
      </c>
      <c r="AI3302" s="56">
        <f t="shared" si="1014"/>
        <v>0</v>
      </c>
      <c r="AJ3302" s="56">
        <f t="shared" si="1015"/>
        <v>0</v>
      </c>
      <c r="AK3302" s="56">
        <f t="shared" si="1016"/>
        <v>0</v>
      </c>
      <c r="AL3302" s="56">
        <f t="shared" si="1017"/>
        <v>0</v>
      </c>
      <c r="AM3302" s="56">
        <f t="shared" si="1018"/>
        <v>0</v>
      </c>
      <c r="AN3302" s="56">
        <f t="shared" si="1019"/>
        <v>0</v>
      </c>
      <c r="AO3302" s="56">
        <f t="shared" si="1020"/>
        <v>0</v>
      </c>
      <c r="AP3302" s="56">
        <f t="shared" si="1021"/>
        <v>0</v>
      </c>
      <c r="AQ3302" s="56">
        <f t="shared" si="1022"/>
        <v>0</v>
      </c>
      <c r="AR3302" s="86">
        <f t="shared" si="1023"/>
        <v>0</v>
      </c>
    </row>
    <row r="3303" spans="1:44" x14ac:dyDescent="0.25">
      <c r="A3303" s="178"/>
      <c r="B3303" s="55" t="str">
        <f>_xlfn.IFNA(VLOOKUP(A3303,'Ajánlatkérő(k) adatai'!$B$4:$C$205,2,0),"")</f>
        <v/>
      </c>
      <c r="C3303" s="178"/>
      <c r="D3303" s="55" t="str">
        <f>_xlfn.IFNA(VLOOKUP(C3303,'Számlafizető(k) adatai'!$C$4:$D$203,2,0),"")</f>
        <v/>
      </c>
      <c r="E3303" s="55" t="str">
        <f>_xlfn.IFNA(VLOOKUP(C3303,'Számlafizető(k) adatai'!$C$4:$M$203,11,0),"")</f>
        <v/>
      </c>
      <c r="F3303" s="178"/>
      <c r="G3303" s="178"/>
      <c r="H3303" s="178"/>
      <c r="I3303" s="55" t="str">
        <f>IF(F3303="","",VLOOKUP(LEFT(F3303,5),'Technikai cellák'!B:C,2,0))</f>
        <v/>
      </c>
      <c r="J3303" s="55" t="str">
        <f>IF(F3303="","",VLOOKUP(I3303,'Technikai cellák'!$C$1:$D$12,2,0))</f>
        <v/>
      </c>
      <c r="K3303" s="179"/>
      <c r="L3303" s="67" t="str">
        <f t="shared" si="1006"/>
        <v/>
      </c>
      <c r="M3303" s="68">
        <f t="shared" si="1007"/>
        <v>0</v>
      </c>
      <c r="N3303" s="66">
        <f t="shared" si="1008"/>
        <v>0</v>
      </c>
      <c r="O3303" s="152"/>
      <c r="P3303" s="172">
        <f t="shared" si="1005"/>
        <v>0</v>
      </c>
      <c r="Q3303" s="69">
        <f t="shared" si="1009"/>
        <v>0</v>
      </c>
      <c r="R3303" s="62">
        <f t="shared" si="1010"/>
        <v>0</v>
      </c>
      <c r="S3303" s="153"/>
      <c r="T3303" s="118" t="str">
        <f t="shared" si="1011"/>
        <v/>
      </c>
      <c r="U3303" s="154"/>
      <c r="V3303" s="154"/>
      <c r="W3303" s="154"/>
      <c r="X3303" s="154"/>
      <c r="Y3303" s="154"/>
      <c r="Z3303" s="154"/>
      <c r="AA3303" s="154"/>
      <c r="AB3303" s="154"/>
      <c r="AC3303" s="154"/>
      <c r="AD3303" s="154"/>
      <c r="AE3303" s="154"/>
      <c r="AF3303" s="154"/>
      <c r="AG3303" s="63">
        <f t="shared" si="1012"/>
        <v>0</v>
      </c>
      <c r="AH3303" s="56">
        <f t="shared" si="1013"/>
        <v>0</v>
      </c>
      <c r="AI3303" s="56">
        <f t="shared" si="1014"/>
        <v>0</v>
      </c>
      <c r="AJ3303" s="56">
        <f t="shared" si="1015"/>
        <v>0</v>
      </c>
      <c r="AK3303" s="56">
        <f t="shared" si="1016"/>
        <v>0</v>
      </c>
      <c r="AL3303" s="56">
        <f t="shared" si="1017"/>
        <v>0</v>
      </c>
      <c r="AM3303" s="56">
        <f t="shared" si="1018"/>
        <v>0</v>
      </c>
      <c r="AN3303" s="56">
        <f t="shared" si="1019"/>
        <v>0</v>
      </c>
      <c r="AO3303" s="56">
        <f t="shared" si="1020"/>
        <v>0</v>
      </c>
      <c r="AP3303" s="56">
        <f t="shared" si="1021"/>
        <v>0</v>
      </c>
      <c r="AQ3303" s="56">
        <f t="shared" si="1022"/>
        <v>0</v>
      </c>
      <c r="AR3303" s="86">
        <f t="shared" si="1023"/>
        <v>0</v>
      </c>
    </row>
    <row r="3304" spans="1:44" x14ac:dyDescent="0.25">
      <c r="A3304" s="178"/>
      <c r="B3304" s="55" t="str">
        <f>_xlfn.IFNA(VLOOKUP(A3304,'Ajánlatkérő(k) adatai'!$B$4:$C$205,2,0),"")</f>
        <v/>
      </c>
      <c r="C3304" s="178"/>
      <c r="D3304" s="55" t="str">
        <f>_xlfn.IFNA(VLOOKUP(C3304,'Számlafizető(k) adatai'!$C$4:$D$203,2,0),"")</f>
        <v/>
      </c>
      <c r="E3304" s="55" t="str">
        <f>_xlfn.IFNA(VLOOKUP(C3304,'Számlafizető(k) adatai'!$C$4:$M$203,11,0),"")</f>
        <v/>
      </c>
      <c r="F3304" s="178"/>
      <c r="G3304" s="178"/>
      <c r="H3304" s="178"/>
      <c r="I3304" s="55" t="str">
        <f>IF(F3304="","",VLOOKUP(LEFT(F3304,5),'Technikai cellák'!B:C,2,0))</f>
        <v/>
      </c>
      <c r="J3304" s="55" t="str">
        <f>IF(F3304="","",VLOOKUP(I3304,'Technikai cellák'!$C$1:$D$12,2,0))</f>
        <v/>
      </c>
      <c r="K3304" s="179"/>
      <c r="L3304" s="67" t="str">
        <f t="shared" si="1006"/>
        <v/>
      </c>
      <c r="M3304" s="68">
        <f t="shared" si="1007"/>
        <v>0</v>
      </c>
      <c r="N3304" s="66">
        <f t="shared" si="1008"/>
        <v>0</v>
      </c>
      <c r="O3304" s="152"/>
      <c r="P3304" s="172">
        <f t="shared" si="1005"/>
        <v>0</v>
      </c>
      <c r="Q3304" s="69">
        <f t="shared" si="1009"/>
        <v>0</v>
      </c>
      <c r="R3304" s="62">
        <f t="shared" si="1010"/>
        <v>0</v>
      </c>
      <c r="S3304" s="153"/>
      <c r="T3304" s="118" t="str">
        <f t="shared" si="1011"/>
        <v/>
      </c>
      <c r="U3304" s="154"/>
      <c r="V3304" s="154"/>
      <c r="W3304" s="154"/>
      <c r="X3304" s="154"/>
      <c r="Y3304" s="154"/>
      <c r="Z3304" s="154"/>
      <c r="AA3304" s="154"/>
      <c r="AB3304" s="154"/>
      <c r="AC3304" s="154"/>
      <c r="AD3304" s="154"/>
      <c r="AE3304" s="154"/>
      <c r="AF3304" s="154"/>
      <c r="AG3304" s="63">
        <f t="shared" si="1012"/>
        <v>0</v>
      </c>
      <c r="AH3304" s="56">
        <f t="shared" si="1013"/>
        <v>0</v>
      </c>
      <c r="AI3304" s="56">
        <f t="shared" si="1014"/>
        <v>0</v>
      </c>
      <c r="AJ3304" s="56">
        <f t="shared" si="1015"/>
        <v>0</v>
      </c>
      <c r="AK3304" s="56">
        <f t="shared" si="1016"/>
        <v>0</v>
      </c>
      <c r="AL3304" s="56">
        <f t="shared" si="1017"/>
        <v>0</v>
      </c>
      <c r="AM3304" s="56">
        <f t="shared" si="1018"/>
        <v>0</v>
      </c>
      <c r="AN3304" s="56">
        <f t="shared" si="1019"/>
        <v>0</v>
      </c>
      <c r="AO3304" s="56">
        <f t="shared" si="1020"/>
        <v>0</v>
      </c>
      <c r="AP3304" s="56">
        <f t="shared" si="1021"/>
        <v>0</v>
      </c>
      <c r="AQ3304" s="56">
        <f t="shared" si="1022"/>
        <v>0</v>
      </c>
      <c r="AR3304" s="86">
        <f t="shared" si="1023"/>
        <v>0</v>
      </c>
    </row>
    <row r="3305" spans="1:44" x14ac:dyDescent="0.25">
      <c r="A3305" s="178"/>
      <c r="B3305" s="55" t="str">
        <f>_xlfn.IFNA(VLOOKUP(A3305,'Ajánlatkérő(k) adatai'!$B$4:$C$205,2,0),"")</f>
        <v/>
      </c>
      <c r="C3305" s="178"/>
      <c r="D3305" s="55" t="str">
        <f>_xlfn.IFNA(VLOOKUP(C3305,'Számlafizető(k) adatai'!$C$4:$D$203,2,0),"")</f>
        <v/>
      </c>
      <c r="E3305" s="55" t="str">
        <f>_xlfn.IFNA(VLOOKUP(C3305,'Számlafizető(k) adatai'!$C$4:$M$203,11,0),"")</f>
        <v/>
      </c>
      <c r="F3305" s="178"/>
      <c r="G3305" s="178"/>
      <c r="H3305" s="178"/>
      <c r="I3305" s="55" t="str">
        <f>IF(F3305="","",VLOOKUP(LEFT(F3305,5),'Technikai cellák'!B:C,2,0))</f>
        <v/>
      </c>
      <c r="J3305" s="55" t="str">
        <f>IF(F3305="","",VLOOKUP(I3305,'Technikai cellák'!$C$1:$D$12,2,0))</f>
        <v/>
      </c>
      <c r="K3305" s="179"/>
      <c r="L3305" s="67" t="str">
        <f t="shared" si="1006"/>
        <v/>
      </c>
      <c r="M3305" s="68">
        <f t="shared" si="1007"/>
        <v>0</v>
      </c>
      <c r="N3305" s="66">
        <f t="shared" si="1008"/>
        <v>0</v>
      </c>
      <c r="O3305" s="152"/>
      <c r="P3305" s="172">
        <f t="shared" si="1005"/>
        <v>0</v>
      </c>
      <c r="Q3305" s="69">
        <f t="shared" si="1009"/>
        <v>0</v>
      </c>
      <c r="R3305" s="62">
        <f t="shared" si="1010"/>
        <v>0</v>
      </c>
      <c r="S3305" s="153"/>
      <c r="T3305" s="118" t="str">
        <f t="shared" si="1011"/>
        <v/>
      </c>
      <c r="U3305" s="154"/>
      <c r="V3305" s="154"/>
      <c r="W3305" s="154"/>
      <c r="X3305" s="154"/>
      <c r="Y3305" s="154"/>
      <c r="Z3305" s="154"/>
      <c r="AA3305" s="154"/>
      <c r="AB3305" s="154"/>
      <c r="AC3305" s="154"/>
      <c r="AD3305" s="154"/>
      <c r="AE3305" s="154"/>
      <c r="AF3305" s="154"/>
      <c r="AG3305" s="63">
        <f t="shared" si="1012"/>
        <v>0</v>
      </c>
      <c r="AH3305" s="56">
        <f t="shared" si="1013"/>
        <v>0</v>
      </c>
      <c r="AI3305" s="56">
        <f t="shared" si="1014"/>
        <v>0</v>
      </c>
      <c r="AJ3305" s="56">
        <f t="shared" si="1015"/>
        <v>0</v>
      </c>
      <c r="AK3305" s="56">
        <f t="shared" si="1016"/>
        <v>0</v>
      </c>
      <c r="AL3305" s="56">
        <f t="shared" si="1017"/>
        <v>0</v>
      </c>
      <c r="AM3305" s="56">
        <f t="shared" si="1018"/>
        <v>0</v>
      </c>
      <c r="AN3305" s="56">
        <f t="shared" si="1019"/>
        <v>0</v>
      </c>
      <c r="AO3305" s="56">
        <f t="shared" si="1020"/>
        <v>0</v>
      </c>
      <c r="AP3305" s="56">
        <f t="shared" si="1021"/>
        <v>0</v>
      </c>
      <c r="AQ3305" s="56">
        <f t="shared" si="1022"/>
        <v>0</v>
      </c>
      <c r="AR3305" s="86">
        <f t="shared" si="1023"/>
        <v>0</v>
      </c>
    </row>
    <row r="3306" spans="1:44" x14ac:dyDescent="0.25">
      <c r="A3306" s="178"/>
      <c r="B3306" s="55" t="str">
        <f>_xlfn.IFNA(VLOOKUP(A3306,'Ajánlatkérő(k) adatai'!$B$4:$C$205,2,0),"")</f>
        <v/>
      </c>
      <c r="C3306" s="178"/>
      <c r="D3306" s="55" t="str">
        <f>_xlfn.IFNA(VLOOKUP(C3306,'Számlafizető(k) adatai'!$C$4:$D$203,2,0),"")</f>
        <v/>
      </c>
      <c r="E3306" s="55" t="str">
        <f>_xlfn.IFNA(VLOOKUP(C3306,'Számlafizető(k) adatai'!$C$4:$M$203,11,0),"")</f>
        <v/>
      </c>
      <c r="F3306" s="178"/>
      <c r="G3306" s="178"/>
      <c r="H3306" s="178"/>
      <c r="I3306" s="55" t="str">
        <f>IF(F3306="","",VLOOKUP(LEFT(F3306,5),'Technikai cellák'!B:C,2,0))</f>
        <v/>
      </c>
      <c r="J3306" s="55" t="str">
        <f>IF(F3306="","",VLOOKUP(I3306,'Technikai cellák'!$C$1:$D$12,2,0))</f>
        <v/>
      </c>
      <c r="K3306" s="179"/>
      <c r="L3306" s="67" t="str">
        <f t="shared" si="1006"/>
        <v/>
      </c>
      <c r="M3306" s="68">
        <f t="shared" si="1007"/>
        <v>0</v>
      </c>
      <c r="N3306" s="66">
        <f t="shared" si="1008"/>
        <v>0</v>
      </c>
      <c r="O3306" s="152"/>
      <c r="P3306" s="172">
        <f t="shared" si="1005"/>
        <v>0</v>
      </c>
      <c r="Q3306" s="69">
        <f t="shared" si="1009"/>
        <v>0</v>
      </c>
      <c r="R3306" s="62">
        <f t="shared" si="1010"/>
        <v>0</v>
      </c>
      <c r="S3306" s="153"/>
      <c r="T3306" s="118" t="str">
        <f t="shared" si="1011"/>
        <v/>
      </c>
      <c r="U3306" s="154"/>
      <c r="V3306" s="154"/>
      <c r="W3306" s="154"/>
      <c r="X3306" s="154"/>
      <c r="Y3306" s="154"/>
      <c r="Z3306" s="154"/>
      <c r="AA3306" s="154"/>
      <c r="AB3306" s="154"/>
      <c r="AC3306" s="154"/>
      <c r="AD3306" s="154"/>
      <c r="AE3306" s="154"/>
      <c r="AF3306" s="154"/>
      <c r="AG3306" s="63">
        <f t="shared" si="1012"/>
        <v>0</v>
      </c>
      <c r="AH3306" s="56">
        <f t="shared" si="1013"/>
        <v>0</v>
      </c>
      <c r="AI3306" s="56">
        <f t="shared" si="1014"/>
        <v>0</v>
      </c>
      <c r="AJ3306" s="56">
        <f t="shared" si="1015"/>
        <v>0</v>
      </c>
      <c r="AK3306" s="56">
        <f t="shared" si="1016"/>
        <v>0</v>
      </c>
      <c r="AL3306" s="56">
        <f t="shared" si="1017"/>
        <v>0</v>
      </c>
      <c r="AM3306" s="56">
        <f t="shared" si="1018"/>
        <v>0</v>
      </c>
      <c r="AN3306" s="56">
        <f t="shared" si="1019"/>
        <v>0</v>
      </c>
      <c r="AO3306" s="56">
        <f t="shared" si="1020"/>
        <v>0</v>
      </c>
      <c r="AP3306" s="56">
        <f t="shared" si="1021"/>
        <v>0</v>
      </c>
      <c r="AQ3306" s="56">
        <f t="shared" si="1022"/>
        <v>0</v>
      </c>
      <c r="AR3306" s="86">
        <f t="shared" si="1023"/>
        <v>0</v>
      </c>
    </row>
    <row r="3307" spans="1:44" x14ac:dyDescent="0.25">
      <c r="A3307" s="178"/>
      <c r="B3307" s="55" t="str">
        <f>_xlfn.IFNA(VLOOKUP(A3307,'Ajánlatkérő(k) adatai'!$B$4:$C$205,2,0),"")</f>
        <v/>
      </c>
      <c r="C3307" s="178"/>
      <c r="D3307" s="55" t="str">
        <f>_xlfn.IFNA(VLOOKUP(C3307,'Számlafizető(k) adatai'!$C$4:$D$203,2,0),"")</f>
        <v/>
      </c>
      <c r="E3307" s="55" t="str">
        <f>_xlfn.IFNA(VLOOKUP(C3307,'Számlafizető(k) adatai'!$C$4:$M$203,11,0),"")</f>
        <v/>
      </c>
      <c r="F3307" s="178"/>
      <c r="G3307" s="178"/>
      <c r="H3307" s="178"/>
      <c r="I3307" s="55" t="str">
        <f>IF(F3307="","",VLOOKUP(LEFT(F3307,5),'Technikai cellák'!B:C,2,0))</f>
        <v/>
      </c>
      <c r="J3307" s="55" t="str">
        <f>IF(F3307="","",VLOOKUP(I3307,'Technikai cellák'!$C$1:$D$12,2,0))</f>
        <v/>
      </c>
      <c r="K3307" s="179"/>
      <c r="L3307" s="67" t="str">
        <f t="shared" si="1006"/>
        <v/>
      </c>
      <c r="M3307" s="68">
        <f t="shared" si="1007"/>
        <v>0</v>
      </c>
      <c r="N3307" s="66">
        <f t="shared" si="1008"/>
        <v>0</v>
      </c>
      <c r="O3307" s="152"/>
      <c r="P3307" s="172">
        <f t="shared" si="1005"/>
        <v>0</v>
      </c>
      <c r="Q3307" s="69">
        <f t="shared" si="1009"/>
        <v>0</v>
      </c>
      <c r="R3307" s="62">
        <f t="shared" si="1010"/>
        <v>0</v>
      </c>
      <c r="S3307" s="153"/>
      <c r="T3307" s="118" t="str">
        <f t="shared" si="1011"/>
        <v/>
      </c>
      <c r="U3307" s="154"/>
      <c r="V3307" s="154"/>
      <c r="W3307" s="154"/>
      <c r="X3307" s="154"/>
      <c r="Y3307" s="154"/>
      <c r="Z3307" s="154"/>
      <c r="AA3307" s="154"/>
      <c r="AB3307" s="154"/>
      <c r="AC3307" s="154"/>
      <c r="AD3307" s="154"/>
      <c r="AE3307" s="154"/>
      <c r="AF3307" s="154"/>
      <c r="AG3307" s="63">
        <f t="shared" si="1012"/>
        <v>0</v>
      </c>
      <c r="AH3307" s="56">
        <f t="shared" si="1013"/>
        <v>0</v>
      </c>
      <c r="AI3307" s="56">
        <f t="shared" si="1014"/>
        <v>0</v>
      </c>
      <c r="AJ3307" s="56">
        <f t="shared" si="1015"/>
        <v>0</v>
      </c>
      <c r="AK3307" s="56">
        <f t="shared" si="1016"/>
        <v>0</v>
      </c>
      <c r="AL3307" s="56">
        <f t="shared" si="1017"/>
        <v>0</v>
      </c>
      <c r="AM3307" s="56">
        <f t="shared" si="1018"/>
        <v>0</v>
      </c>
      <c r="AN3307" s="56">
        <f t="shared" si="1019"/>
        <v>0</v>
      </c>
      <c r="AO3307" s="56">
        <f t="shared" si="1020"/>
        <v>0</v>
      </c>
      <c r="AP3307" s="56">
        <f t="shared" si="1021"/>
        <v>0</v>
      </c>
      <c r="AQ3307" s="56">
        <f t="shared" si="1022"/>
        <v>0</v>
      </c>
      <c r="AR3307" s="86">
        <f t="shared" si="1023"/>
        <v>0</v>
      </c>
    </row>
    <row r="3308" spans="1:44" x14ac:dyDescent="0.25">
      <c r="A3308" s="178"/>
      <c r="B3308" s="55" t="str">
        <f>_xlfn.IFNA(VLOOKUP(A3308,'Ajánlatkérő(k) adatai'!$B$4:$C$205,2,0),"")</f>
        <v/>
      </c>
      <c r="C3308" s="178"/>
      <c r="D3308" s="55" t="str">
        <f>_xlfn.IFNA(VLOOKUP(C3308,'Számlafizető(k) adatai'!$C$4:$D$203,2,0),"")</f>
        <v/>
      </c>
      <c r="E3308" s="55" t="str">
        <f>_xlfn.IFNA(VLOOKUP(C3308,'Számlafizető(k) adatai'!$C$4:$M$203,11,0),"")</f>
        <v/>
      </c>
      <c r="F3308" s="178"/>
      <c r="G3308" s="178"/>
      <c r="H3308" s="178"/>
      <c r="I3308" s="55" t="str">
        <f>IF(F3308="","",VLOOKUP(LEFT(F3308,5),'Technikai cellák'!B:C,2,0))</f>
        <v/>
      </c>
      <c r="J3308" s="55" t="str">
        <f>IF(F3308="","",VLOOKUP(I3308,'Technikai cellák'!$C$1:$D$12,2,0))</f>
        <v/>
      </c>
      <c r="K3308" s="179"/>
      <c r="L3308" s="67" t="str">
        <f t="shared" si="1006"/>
        <v/>
      </c>
      <c r="M3308" s="68">
        <f t="shared" si="1007"/>
        <v>0</v>
      </c>
      <c r="N3308" s="66">
        <f t="shared" si="1008"/>
        <v>0</v>
      </c>
      <c r="O3308" s="152"/>
      <c r="P3308" s="172">
        <f t="shared" si="1005"/>
        <v>0</v>
      </c>
      <c r="Q3308" s="69">
        <f t="shared" si="1009"/>
        <v>0</v>
      </c>
      <c r="R3308" s="62">
        <f t="shared" si="1010"/>
        <v>0</v>
      </c>
      <c r="S3308" s="153"/>
      <c r="T3308" s="118" t="str">
        <f t="shared" si="1011"/>
        <v/>
      </c>
      <c r="U3308" s="154"/>
      <c r="V3308" s="154"/>
      <c r="W3308" s="154"/>
      <c r="X3308" s="154"/>
      <c r="Y3308" s="154"/>
      <c r="Z3308" s="154"/>
      <c r="AA3308" s="154"/>
      <c r="AB3308" s="154"/>
      <c r="AC3308" s="154"/>
      <c r="AD3308" s="154"/>
      <c r="AE3308" s="154"/>
      <c r="AF3308" s="154"/>
      <c r="AG3308" s="63">
        <f t="shared" si="1012"/>
        <v>0</v>
      </c>
      <c r="AH3308" s="56">
        <f t="shared" si="1013"/>
        <v>0</v>
      </c>
      <c r="AI3308" s="56">
        <f t="shared" si="1014"/>
        <v>0</v>
      </c>
      <c r="AJ3308" s="56">
        <f t="shared" si="1015"/>
        <v>0</v>
      </c>
      <c r="AK3308" s="56">
        <f t="shared" si="1016"/>
        <v>0</v>
      </c>
      <c r="AL3308" s="56">
        <f t="shared" si="1017"/>
        <v>0</v>
      </c>
      <c r="AM3308" s="56">
        <f t="shared" si="1018"/>
        <v>0</v>
      </c>
      <c r="AN3308" s="56">
        <f t="shared" si="1019"/>
        <v>0</v>
      </c>
      <c r="AO3308" s="56">
        <f t="shared" si="1020"/>
        <v>0</v>
      </c>
      <c r="AP3308" s="56">
        <f t="shared" si="1021"/>
        <v>0</v>
      </c>
      <c r="AQ3308" s="56">
        <f t="shared" si="1022"/>
        <v>0</v>
      </c>
      <c r="AR3308" s="86">
        <f t="shared" si="1023"/>
        <v>0</v>
      </c>
    </row>
    <row r="3309" spans="1:44" x14ac:dyDescent="0.25">
      <c r="A3309" s="178"/>
      <c r="B3309" s="55" t="str">
        <f>_xlfn.IFNA(VLOOKUP(A3309,'Ajánlatkérő(k) adatai'!$B$4:$C$205,2,0),"")</f>
        <v/>
      </c>
      <c r="C3309" s="178"/>
      <c r="D3309" s="55" t="str">
        <f>_xlfn.IFNA(VLOOKUP(C3309,'Számlafizető(k) adatai'!$C$4:$D$203,2,0),"")</f>
        <v/>
      </c>
      <c r="E3309" s="55" t="str">
        <f>_xlfn.IFNA(VLOOKUP(C3309,'Számlafizető(k) adatai'!$C$4:$M$203,11,0),"")</f>
        <v/>
      </c>
      <c r="F3309" s="178"/>
      <c r="G3309" s="178"/>
      <c r="H3309" s="178"/>
      <c r="I3309" s="55" t="str">
        <f>IF(F3309="","",VLOOKUP(LEFT(F3309,5),'Technikai cellák'!B:C,2,0))</f>
        <v/>
      </c>
      <c r="J3309" s="55" t="str">
        <f>IF(F3309="","",VLOOKUP(I3309,'Technikai cellák'!$C$1:$D$12,2,0))</f>
        <v/>
      </c>
      <c r="K3309" s="179"/>
      <c r="L3309" s="67" t="str">
        <f t="shared" si="1006"/>
        <v/>
      </c>
      <c r="M3309" s="68">
        <f t="shared" si="1007"/>
        <v>0</v>
      </c>
      <c r="N3309" s="66">
        <f t="shared" si="1008"/>
        <v>0</v>
      </c>
      <c r="O3309" s="152"/>
      <c r="P3309" s="172">
        <f t="shared" si="1005"/>
        <v>0</v>
      </c>
      <c r="Q3309" s="69">
        <f t="shared" si="1009"/>
        <v>0</v>
      </c>
      <c r="R3309" s="62">
        <f t="shared" si="1010"/>
        <v>0</v>
      </c>
      <c r="S3309" s="153"/>
      <c r="T3309" s="118" t="str">
        <f t="shared" si="1011"/>
        <v/>
      </c>
      <c r="U3309" s="154"/>
      <c r="V3309" s="154"/>
      <c r="W3309" s="154"/>
      <c r="X3309" s="154"/>
      <c r="Y3309" s="154"/>
      <c r="Z3309" s="154"/>
      <c r="AA3309" s="154"/>
      <c r="AB3309" s="154"/>
      <c r="AC3309" s="154"/>
      <c r="AD3309" s="154"/>
      <c r="AE3309" s="154"/>
      <c r="AF3309" s="154"/>
      <c r="AG3309" s="63">
        <f t="shared" si="1012"/>
        <v>0</v>
      </c>
      <c r="AH3309" s="56">
        <f t="shared" si="1013"/>
        <v>0</v>
      </c>
      <c r="AI3309" s="56">
        <f t="shared" si="1014"/>
        <v>0</v>
      </c>
      <c r="AJ3309" s="56">
        <f t="shared" si="1015"/>
        <v>0</v>
      </c>
      <c r="AK3309" s="56">
        <f t="shared" si="1016"/>
        <v>0</v>
      </c>
      <c r="AL3309" s="56">
        <f t="shared" si="1017"/>
        <v>0</v>
      </c>
      <c r="AM3309" s="56">
        <f t="shared" si="1018"/>
        <v>0</v>
      </c>
      <c r="AN3309" s="56">
        <f t="shared" si="1019"/>
        <v>0</v>
      </c>
      <c r="AO3309" s="56">
        <f t="shared" si="1020"/>
        <v>0</v>
      </c>
      <c r="AP3309" s="56">
        <f t="shared" si="1021"/>
        <v>0</v>
      </c>
      <c r="AQ3309" s="56">
        <f t="shared" si="1022"/>
        <v>0</v>
      </c>
      <c r="AR3309" s="86">
        <f t="shared" si="1023"/>
        <v>0</v>
      </c>
    </row>
    <row r="3310" spans="1:44" x14ac:dyDescent="0.25">
      <c r="A3310" s="178"/>
      <c r="B3310" s="55" t="str">
        <f>_xlfn.IFNA(VLOOKUP(A3310,'Ajánlatkérő(k) adatai'!$B$4:$C$205,2,0),"")</f>
        <v/>
      </c>
      <c r="C3310" s="178"/>
      <c r="D3310" s="55" t="str">
        <f>_xlfn.IFNA(VLOOKUP(C3310,'Számlafizető(k) adatai'!$C$4:$D$203,2,0),"")</f>
        <v/>
      </c>
      <c r="E3310" s="55" t="str">
        <f>_xlfn.IFNA(VLOOKUP(C3310,'Számlafizető(k) adatai'!$C$4:$M$203,11,0),"")</f>
        <v/>
      </c>
      <c r="F3310" s="178"/>
      <c r="G3310" s="178"/>
      <c r="H3310" s="178"/>
      <c r="I3310" s="55" t="str">
        <f>IF(F3310="","",VLOOKUP(LEFT(F3310,5),'Technikai cellák'!B:C,2,0))</f>
        <v/>
      </c>
      <c r="J3310" s="55" t="str">
        <f>IF(F3310="","",VLOOKUP(I3310,'Technikai cellák'!$C$1:$D$12,2,0))</f>
        <v/>
      </c>
      <c r="K3310" s="179"/>
      <c r="L3310" s="67" t="str">
        <f t="shared" si="1006"/>
        <v/>
      </c>
      <c r="M3310" s="68">
        <f t="shared" si="1007"/>
        <v>0</v>
      </c>
      <c r="N3310" s="66">
        <f t="shared" si="1008"/>
        <v>0</v>
      </c>
      <c r="O3310" s="152"/>
      <c r="P3310" s="172">
        <f t="shared" si="1005"/>
        <v>0</v>
      </c>
      <c r="Q3310" s="69">
        <f t="shared" si="1009"/>
        <v>0</v>
      </c>
      <c r="R3310" s="62">
        <f t="shared" si="1010"/>
        <v>0</v>
      </c>
      <c r="S3310" s="153"/>
      <c r="T3310" s="118" t="str">
        <f t="shared" si="1011"/>
        <v/>
      </c>
      <c r="U3310" s="154"/>
      <c r="V3310" s="154"/>
      <c r="W3310" s="154"/>
      <c r="X3310" s="154"/>
      <c r="Y3310" s="154"/>
      <c r="Z3310" s="154"/>
      <c r="AA3310" s="154"/>
      <c r="AB3310" s="154"/>
      <c r="AC3310" s="154"/>
      <c r="AD3310" s="154"/>
      <c r="AE3310" s="154"/>
      <c r="AF3310" s="154"/>
      <c r="AG3310" s="63">
        <f t="shared" si="1012"/>
        <v>0</v>
      </c>
      <c r="AH3310" s="56">
        <f t="shared" si="1013"/>
        <v>0</v>
      </c>
      <c r="AI3310" s="56">
        <f t="shared" si="1014"/>
        <v>0</v>
      </c>
      <c r="AJ3310" s="56">
        <f t="shared" si="1015"/>
        <v>0</v>
      </c>
      <c r="AK3310" s="56">
        <f t="shared" si="1016"/>
        <v>0</v>
      </c>
      <c r="AL3310" s="56">
        <f t="shared" si="1017"/>
        <v>0</v>
      </c>
      <c r="AM3310" s="56">
        <f t="shared" si="1018"/>
        <v>0</v>
      </c>
      <c r="AN3310" s="56">
        <f t="shared" si="1019"/>
        <v>0</v>
      </c>
      <c r="AO3310" s="56">
        <f t="shared" si="1020"/>
        <v>0</v>
      </c>
      <c r="AP3310" s="56">
        <f t="shared" si="1021"/>
        <v>0</v>
      </c>
      <c r="AQ3310" s="56">
        <f t="shared" si="1022"/>
        <v>0</v>
      </c>
      <c r="AR3310" s="86">
        <f t="shared" si="1023"/>
        <v>0</v>
      </c>
    </row>
    <row r="3311" spans="1:44" x14ac:dyDescent="0.25">
      <c r="A3311" s="178"/>
      <c r="B3311" s="55" t="str">
        <f>_xlfn.IFNA(VLOOKUP(A3311,'Ajánlatkérő(k) adatai'!$B$4:$C$205,2,0),"")</f>
        <v/>
      </c>
      <c r="C3311" s="178"/>
      <c r="D3311" s="55" t="str">
        <f>_xlfn.IFNA(VLOOKUP(C3311,'Számlafizető(k) adatai'!$C$4:$D$203,2,0),"")</f>
        <v/>
      </c>
      <c r="E3311" s="55" t="str">
        <f>_xlfn.IFNA(VLOOKUP(C3311,'Számlafizető(k) adatai'!$C$4:$M$203,11,0),"")</f>
        <v/>
      </c>
      <c r="F3311" s="178"/>
      <c r="G3311" s="178"/>
      <c r="H3311" s="178"/>
      <c r="I3311" s="55" t="str">
        <f>IF(F3311="","",VLOOKUP(LEFT(F3311,5),'Technikai cellák'!B:C,2,0))</f>
        <v/>
      </c>
      <c r="J3311" s="55" t="str">
        <f>IF(F3311="","",VLOOKUP(I3311,'Technikai cellák'!$C$1:$D$12,2,0))</f>
        <v/>
      </c>
      <c r="K3311" s="179"/>
      <c r="L3311" s="67" t="str">
        <f t="shared" si="1006"/>
        <v/>
      </c>
      <c r="M3311" s="68">
        <f t="shared" si="1007"/>
        <v>0</v>
      </c>
      <c r="N3311" s="66">
        <f t="shared" si="1008"/>
        <v>0</v>
      </c>
      <c r="O3311" s="152"/>
      <c r="P3311" s="172">
        <f t="shared" si="1005"/>
        <v>0</v>
      </c>
      <c r="Q3311" s="69">
        <f t="shared" si="1009"/>
        <v>0</v>
      </c>
      <c r="R3311" s="62">
        <f t="shared" si="1010"/>
        <v>0</v>
      </c>
      <c r="S3311" s="153"/>
      <c r="T3311" s="118" t="str">
        <f t="shared" si="1011"/>
        <v/>
      </c>
      <c r="U3311" s="154"/>
      <c r="V3311" s="154"/>
      <c r="W3311" s="154"/>
      <c r="X3311" s="154"/>
      <c r="Y3311" s="154"/>
      <c r="Z3311" s="154"/>
      <c r="AA3311" s="154"/>
      <c r="AB3311" s="154"/>
      <c r="AC3311" s="154"/>
      <c r="AD3311" s="154"/>
      <c r="AE3311" s="154"/>
      <c r="AF3311" s="154"/>
      <c r="AG3311" s="63">
        <f t="shared" si="1012"/>
        <v>0</v>
      </c>
      <c r="AH3311" s="56">
        <f t="shared" si="1013"/>
        <v>0</v>
      </c>
      <c r="AI3311" s="56">
        <f t="shared" si="1014"/>
        <v>0</v>
      </c>
      <c r="AJ3311" s="56">
        <f t="shared" si="1015"/>
        <v>0</v>
      </c>
      <c r="AK3311" s="56">
        <f t="shared" si="1016"/>
        <v>0</v>
      </c>
      <c r="AL3311" s="56">
        <f t="shared" si="1017"/>
        <v>0</v>
      </c>
      <c r="AM3311" s="56">
        <f t="shared" si="1018"/>
        <v>0</v>
      </c>
      <c r="AN3311" s="56">
        <f t="shared" si="1019"/>
        <v>0</v>
      </c>
      <c r="AO3311" s="56">
        <f t="shared" si="1020"/>
        <v>0</v>
      </c>
      <c r="AP3311" s="56">
        <f t="shared" si="1021"/>
        <v>0</v>
      </c>
      <c r="AQ3311" s="56">
        <f t="shared" si="1022"/>
        <v>0</v>
      </c>
      <c r="AR3311" s="86">
        <f t="shared" si="1023"/>
        <v>0</v>
      </c>
    </row>
    <row r="3312" spans="1:44" x14ac:dyDescent="0.25">
      <c r="A3312" s="178"/>
      <c r="B3312" s="55" t="str">
        <f>_xlfn.IFNA(VLOOKUP(A3312,'Ajánlatkérő(k) adatai'!$B$4:$C$205,2,0),"")</f>
        <v/>
      </c>
      <c r="C3312" s="178"/>
      <c r="D3312" s="55" t="str">
        <f>_xlfn.IFNA(VLOOKUP(C3312,'Számlafizető(k) adatai'!$C$4:$D$203,2,0),"")</f>
        <v/>
      </c>
      <c r="E3312" s="55" t="str">
        <f>_xlfn.IFNA(VLOOKUP(C3312,'Számlafizető(k) adatai'!$C$4:$M$203,11,0),"")</f>
        <v/>
      </c>
      <c r="F3312" s="178"/>
      <c r="G3312" s="178"/>
      <c r="H3312" s="178"/>
      <c r="I3312" s="55" t="str">
        <f>IF(F3312="","",VLOOKUP(LEFT(F3312,5),'Technikai cellák'!B:C,2,0))</f>
        <v/>
      </c>
      <c r="J3312" s="55" t="str">
        <f>IF(F3312="","",VLOOKUP(I3312,'Technikai cellák'!$C$1:$D$12,2,0))</f>
        <v/>
      </c>
      <c r="K3312" s="179"/>
      <c r="L3312" s="67" t="str">
        <f t="shared" si="1006"/>
        <v/>
      </c>
      <c r="M3312" s="68">
        <f t="shared" si="1007"/>
        <v>0</v>
      </c>
      <c r="N3312" s="66">
        <f t="shared" si="1008"/>
        <v>0</v>
      </c>
      <c r="O3312" s="152"/>
      <c r="P3312" s="172">
        <f t="shared" si="1005"/>
        <v>0</v>
      </c>
      <c r="Q3312" s="69">
        <f t="shared" si="1009"/>
        <v>0</v>
      </c>
      <c r="R3312" s="62">
        <f t="shared" si="1010"/>
        <v>0</v>
      </c>
      <c r="S3312" s="153"/>
      <c r="T3312" s="118" t="str">
        <f t="shared" si="1011"/>
        <v/>
      </c>
      <c r="U3312" s="154"/>
      <c r="V3312" s="154"/>
      <c r="W3312" s="154"/>
      <c r="X3312" s="154"/>
      <c r="Y3312" s="154"/>
      <c r="Z3312" s="154"/>
      <c r="AA3312" s="154"/>
      <c r="AB3312" s="154"/>
      <c r="AC3312" s="154"/>
      <c r="AD3312" s="154"/>
      <c r="AE3312" s="154"/>
      <c r="AF3312" s="154"/>
      <c r="AG3312" s="63">
        <f t="shared" si="1012"/>
        <v>0</v>
      </c>
      <c r="AH3312" s="56">
        <f t="shared" si="1013"/>
        <v>0</v>
      </c>
      <c r="AI3312" s="56">
        <f t="shared" si="1014"/>
        <v>0</v>
      </c>
      <c r="AJ3312" s="56">
        <f t="shared" si="1015"/>
        <v>0</v>
      </c>
      <c r="AK3312" s="56">
        <f t="shared" si="1016"/>
        <v>0</v>
      </c>
      <c r="AL3312" s="56">
        <f t="shared" si="1017"/>
        <v>0</v>
      </c>
      <c r="AM3312" s="56">
        <f t="shared" si="1018"/>
        <v>0</v>
      </c>
      <c r="AN3312" s="56">
        <f t="shared" si="1019"/>
        <v>0</v>
      </c>
      <c r="AO3312" s="56">
        <f t="shared" si="1020"/>
        <v>0</v>
      </c>
      <c r="AP3312" s="56">
        <f t="shared" si="1021"/>
        <v>0</v>
      </c>
      <c r="AQ3312" s="56">
        <f t="shared" si="1022"/>
        <v>0</v>
      </c>
      <c r="AR3312" s="86">
        <f t="shared" si="1023"/>
        <v>0</v>
      </c>
    </row>
    <row r="3313" spans="1:44" x14ac:dyDescent="0.25">
      <c r="A3313" s="178"/>
      <c r="B3313" s="55" t="str">
        <f>_xlfn.IFNA(VLOOKUP(A3313,'Ajánlatkérő(k) adatai'!$B$4:$C$205,2,0),"")</f>
        <v/>
      </c>
      <c r="C3313" s="178"/>
      <c r="D3313" s="55" t="str">
        <f>_xlfn.IFNA(VLOOKUP(C3313,'Számlafizető(k) adatai'!$C$4:$D$203,2,0),"")</f>
        <v/>
      </c>
      <c r="E3313" s="55" t="str">
        <f>_xlfn.IFNA(VLOOKUP(C3313,'Számlafizető(k) adatai'!$C$4:$M$203,11,0),"")</f>
        <v/>
      </c>
      <c r="F3313" s="178"/>
      <c r="G3313" s="178"/>
      <c r="H3313" s="178"/>
      <c r="I3313" s="55" t="str">
        <f>IF(F3313="","",VLOOKUP(LEFT(F3313,5),'Technikai cellák'!B:C,2,0))</f>
        <v/>
      </c>
      <c r="J3313" s="55" t="str">
        <f>IF(F3313="","",VLOOKUP(I3313,'Technikai cellák'!$C$1:$D$12,2,0))</f>
        <v/>
      </c>
      <c r="K3313" s="179"/>
      <c r="L3313" s="67" t="str">
        <f t="shared" si="1006"/>
        <v/>
      </c>
      <c r="M3313" s="68">
        <f t="shared" si="1007"/>
        <v>0</v>
      </c>
      <c r="N3313" s="66">
        <f t="shared" si="1008"/>
        <v>0</v>
      </c>
      <c r="O3313" s="152"/>
      <c r="P3313" s="172">
        <f t="shared" si="1005"/>
        <v>0</v>
      </c>
      <c r="Q3313" s="69">
        <f t="shared" si="1009"/>
        <v>0</v>
      </c>
      <c r="R3313" s="62">
        <f t="shared" si="1010"/>
        <v>0</v>
      </c>
      <c r="S3313" s="153"/>
      <c r="T3313" s="118" t="str">
        <f t="shared" si="1011"/>
        <v/>
      </c>
      <c r="U3313" s="154"/>
      <c r="V3313" s="154"/>
      <c r="W3313" s="154"/>
      <c r="X3313" s="154"/>
      <c r="Y3313" s="154"/>
      <c r="Z3313" s="154"/>
      <c r="AA3313" s="154"/>
      <c r="AB3313" s="154"/>
      <c r="AC3313" s="154"/>
      <c r="AD3313" s="154"/>
      <c r="AE3313" s="154"/>
      <c r="AF3313" s="154"/>
      <c r="AG3313" s="63">
        <f t="shared" si="1012"/>
        <v>0</v>
      </c>
      <c r="AH3313" s="56">
        <f t="shared" si="1013"/>
        <v>0</v>
      </c>
      <c r="AI3313" s="56">
        <f t="shared" si="1014"/>
        <v>0</v>
      </c>
      <c r="AJ3313" s="56">
        <f t="shared" si="1015"/>
        <v>0</v>
      </c>
      <c r="AK3313" s="56">
        <f t="shared" si="1016"/>
        <v>0</v>
      </c>
      <c r="AL3313" s="56">
        <f t="shared" si="1017"/>
        <v>0</v>
      </c>
      <c r="AM3313" s="56">
        <f t="shared" si="1018"/>
        <v>0</v>
      </c>
      <c r="AN3313" s="56">
        <f t="shared" si="1019"/>
        <v>0</v>
      </c>
      <c r="AO3313" s="56">
        <f t="shared" si="1020"/>
        <v>0</v>
      </c>
      <c r="AP3313" s="56">
        <f t="shared" si="1021"/>
        <v>0</v>
      </c>
      <c r="AQ3313" s="56">
        <f t="shared" si="1022"/>
        <v>0</v>
      </c>
      <c r="AR3313" s="86">
        <f t="shared" si="1023"/>
        <v>0</v>
      </c>
    </row>
    <row r="3314" spans="1:44" x14ac:dyDescent="0.25">
      <c r="A3314" s="178"/>
      <c r="B3314" s="55" t="str">
        <f>_xlfn.IFNA(VLOOKUP(A3314,'Ajánlatkérő(k) adatai'!$B$4:$C$205,2,0),"")</f>
        <v/>
      </c>
      <c r="C3314" s="178"/>
      <c r="D3314" s="55" t="str">
        <f>_xlfn.IFNA(VLOOKUP(C3314,'Számlafizető(k) adatai'!$C$4:$D$203,2,0),"")</f>
        <v/>
      </c>
      <c r="E3314" s="55" t="str">
        <f>_xlfn.IFNA(VLOOKUP(C3314,'Számlafizető(k) adatai'!$C$4:$M$203,11,0),"")</f>
        <v/>
      </c>
      <c r="F3314" s="178"/>
      <c r="G3314" s="178"/>
      <c r="H3314" s="178"/>
      <c r="I3314" s="55" t="str">
        <f>IF(F3314="","",VLOOKUP(LEFT(F3314,5),'Technikai cellák'!B:C,2,0))</f>
        <v/>
      </c>
      <c r="J3314" s="55" t="str">
        <f>IF(F3314="","",VLOOKUP(I3314,'Technikai cellák'!$C$1:$D$12,2,0))</f>
        <v/>
      </c>
      <c r="K3314" s="179"/>
      <c r="L3314" s="67" t="str">
        <f t="shared" si="1006"/>
        <v/>
      </c>
      <c r="M3314" s="68">
        <f t="shared" si="1007"/>
        <v>0</v>
      </c>
      <c r="N3314" s="66">
        <f t="shared" si="1008"/>
        <v>0</v>
      </c>
      <c r="O3314" s="152"/>
      <c r="P3314" s="172">
        <f t="shared" si="1005"/>
        <v>0</v>
      </c>
      <c r="Q3314" s="69">
        <f t="shared" si="1009"/>
        <v>0</v>
      </c>
      <c r="R3314" s="62">
        <f t="shared" si="1010"/>
        <v>0</v>
      </c>
      <c r="S3314" s="153"/>
      <c r="T3314" s="118" t="str">
        <f t="shared" si="1011"/>
        <v/>
      </c>
      <c r="U3314" s="154"/>
      <c r="V3314" s="154"/>
      <c r="W3314" s="154"/>
      <c r="X3314" s="154"/>
      <c r="Y3314" s="154"/>
      <c r="Z3314" s="154"/>
      <c r="AA3314" s="154"/>
      <c r="AB3314" s="154"/>
      <c r="AC3314" s="154"/>
      <c r="AD3314" s="154"/>
      <c r="AE3314" s="154"/>
      <c r="AF3314" s="154"/>
      <c r="AG3314" s="63">
        <f t="shared" si="1012"/>
        <v>0</v>
      </c>
      <c r="AH3314" s="56">
        <f t="shared" si="1013"/>
        <v>0</v>
      </c>
      <c r="AI3314" s="56">
        <f t="shared" si="1014"/>
        <v>0</v>
      </c>
      <c r="AJ3314" s="56">
        <f t="shared" si="1015"/>
        <v>0</v>
      </c>
      <c r="AK3314" s="56">
        <f t="shared" si="1016"/>
        <v>0</v>
      </c>
      <c r="AL3314" s="56">
        <f t="shared" si="1017"/>
        <v>0</v>
      </c>
      <c r="AM3314" s="56">
        <f t="shared" si="1018"/>
        <v>0</v>
      </c>
      <c r="AN3314" s="56">
        <f t="shared" si="1019"/>
        <v>0</v>
      </c>
      <c r="AO3314" s="56">
        <f t="shared" si="1020"/>
        <v>0</v>
      </c>
      <c r="AP3314" s="56">
        <f t="shared" si="1021"/>
        <v>0</v>
      </c>
      <c r="AQ3314" s="56">
        <f t="shared" si="1022"/>
        <v>0</v>
      </c>
      <c r="AR3314" s="86">
        <f t="shared" si="1023"/>
        <v>0</v>
      </c>
    </row>
    <row r="3315" spans="1:44" x14ac:dyDescent="0.25">
      <c r="A3315" s="178"/>
      <c r="B3315" s="55" t="str">
        <f>_xlfn.IFNA(VLOOKUP(A3315,'Ajánlatkérő(k) adatai'!$B$4:$C$205,2,0),"")</f>
        <v/>
      </c>
      <c r="C3315" s="178"/>
      <c r="D3315" s="55" t="str">
        <f>_xlfn.IFNA(VLOOKUP(C3315,'Számlafizető(k) adatai'!$C$4:$D$203,2,0),"")</f>
        <v/>
      </c>
      <c r="E3315" s="55" t="str">
        <f>_xlfn.IFNA(VLOOKUP(C3315,'Számlafizető(k) adatai'!$C$4:$M$203,11,0),"")</f>
        <v/>
      </c>
      <c r="F3315" s="178"/>
      <c r="G3315" s="178"/>
      <c r="H3315" s="178"/>
      <c r="I3315" s="55" t="str">
        <f>IF(F3315="","",VLOOKUP(LEFT(F3315,5),'Technikai cellák'!B:C,2,0))</f>
        <v/>
      </c>
      <c r="J3315" s="55" t="str">
        <f>IF(F3315="","",VLOOKUP(I3315,'Technikai cellák'!$C$1:$D$12,2,0))</f>
        <v/>
      </c>
      <c r="K3315" s="179"/>
      <c r="L3315" s="67" t="str">
        <f t="shared" si="1006"/>
        <v/>
      </c>
      <c r="M3315" s="68">
        <f t="shared" si="1007"/>
        <v>0</v>
      </c>
      <c r="N3315" s="66">
        <f t="shared" si="1008"/>
        <v>0</v>
      </c>
      <c r="O3315" s="152"/>
      <c r="P3315" s="172">
        <f t="shared" si="1005"/>
        <v>0</v>
      </c>
      <c r="Q3315" s="69">
        <f t="shared" si="1009"/>
        <v>0</v>
      </c>
      <c r="R3315" s="62">
        <f t="shared" si="1010"/>
        <v>0</v>
      </c>
      <c r="S3315" s="153"/>
      <c r="T3315" s="118" t="str">
        <f t="shared" si="1011"/>
        <v/>
      </c>
      <c r="U3315" s="154"/>
      <c r="V3315" s="154"/>
      <c r="W3315" s="154"/>
      <c r="X3315" s="154"/>
      <c r="Y3315" s="154"/>
      <c r="Z3315" s="154"/>
      <c r="AA3315" s="154"/>
      <c r="AB3315" s="154"/>
      <c r="AC3315" s="154"/>
      <c r="AD3315" s="154"/>
      <c r="AE3315" s="154"/>
      <c r="AF3315" s="154"/>
      <c r="AG3315" s="63">
        <f t="shared" si="1012"/>
        <v>0</v>
      </c>
      <c r="AH3315" s="56">
        <f t="shared" si="1013"/>
        <v>0</v>
      </c>
      <c r="AI3315" s="56">
        <f t="shared" si="1014"/>
        <v>0</v>
      </c>
      <c r="AJ3315" s="56">
        <f t="shared" si="1015"/>
        <v>0</v>
      </c>
      <c r="AK3315" s="56">
        <f t="shared" si="1016"/>
        <v>0</v>
      </c>
      <c r="AL3315" s="56">
        <f t="shared" si="1017"/>
        <v>0</v>
      </c>
      <c r="AM3315" s="56">
        <f t="shared" si="1018"/>
        <v>0</v>
      </c>
      <c r="AN3315" s="56">
        <f t="shared" si="1019"/>
        <v>0</v>
      </c>
      <c r="AO3315" s="56">
        <f t="shared" si="1020"/>
        <v>0</v>
      </c>
      <c r="AP3315" s="56">
        <f t="shared" si="1021"/>
        <v>0</v>
      </c>
      <c r="AQ3315" s="56">
        <f t="shared" si="1022"/>
        <v>0</v>
      </c>
      <c r="AR3315" s="86">
        <f t="shared" si="1023"/>
        <v>0</v>
      </c>
    </row>
    <row r="3316" spans="1:44" x14ac:dyDescent="0.25">
      <c r="A3316" s="178"/>
      <c r="B3316" s="55" t="str">
        <f>_xlfn.IFNA(VLOOKUP(A3316,'Ajánlatkérő(k) adatai'!$B$4:$C$205,2,0),"")</f>
        <v/>
      </c>
      <c r="C3316" s="178"/>
      <c r="D3316" s="55" t="str">
        <f>_xlfn.IFNA(VLOOKUP(C3316,'Számlafizető(k) adatai'!$C$4:$D$203,2,0),"")</f>
        <v/>
      </c>
      <c r="E3316" s="55" t="str">
        <f>_xlfn.IFNA(VLOOKUP(C3316,'Számlafizető(k) adatai'!$C$4:$M$203,11,0),"")</f>
        <v/>
      </c>
      <c r="F3316" s="178"/>
      <c r="G3316" s="178"/>
      <c r="H3316" s="178"/>
      <c r="I3316" s="55" t="str">
        <f>IF(F3316="","",VLOOKUP(LEFT(F3316,5),'Technikai cellák'!B:C,2,0))</f>
        <v/>
      </c>
      <c r="J3316" s="55" t="str">
        <f>IF(F3316="","",VLOOKUP(I3316,'Technikai cellák'!$C$1:$D$12,2,0))</f>
        <v/>
      </c>
      <c r="K3316" s="179"/>
      <c r="L3316" s="67" t="str">
        <f t="shared" si="1006"/>
        <v/>
      </c>
      <c r="M3316" s="68">
        <f t="shared" si="1007"/>
        <v>0</v>
      </c>
      <c r="N3316" s="66">
        <f t="shared" si="1008"/>
        <v>0</v>
      </c>
      <c r="O3316" s="152"/>
      <c r="P3316" s="172">
        <f t="shared" si="1005"/>
        <v>0</v>
      </c>
      <c r="Q3316" s="69">
        <f t="shared" si="1009"/>
        <v>0</v>
      </c>
      <c r="R3316" s="62">
        <f t="shared" si="1010"/>
        <v>0</v>
      </c>
      <c r="S3316" s="153"/>
      <c r="T3316" s="118" t="str">
        <f t="shared" si="1011"/>
        <v/>
      </c>
      <c r="U3316" s="154"/>
      <c r="V3316" s="154"/>
      <c r="W3316" s="154"/>
      <c r="X3316" s="154"/>
      <c r="Y3316" s="154"/>
      <c r="Z3316" s="154"/>
      <c r="AA3316" s="154"/>
      <c r="AB3316" s="154"/>
      <c r="AC3316" s="154"/>
      <c r="AD3316" s="154"/>
      <c r="AE3316" s="154"/>
      <c r="AF3316" s="154"/>
      <c r="AG3316" s="63">
        <f t="shared" si="1012"/>
        <v>0</v>
      </c>
      <c r="AH3316" s="56">
        <f t="shared" si="1013"/>
        <v>0</v>
      </c>
      <c r="AI3316" s="56">
        <f t="shared" si="1014"/>
        <v>0</v>
      </c>
      <c r="AJ3316" s="56">
        <f t="shared" si="1015"/>
        <v>0</v>
      </c>
      <c r="AK3316" s="56">
        <f t="shared" si="1016"/>
        <v>0</v>
      </c>
      <c r="AL3316" s="56">
        <f t="shared" si="1017"/>
        <v>0</v>
      </c>
      <c r="AM3316" s="56">
        <f t="shared" si="1018"/>
        <v>0</v>
      </c>
      <c r="AN3316" s="56">
        <f t="shared" si="1019"/>
        <v>0</v>
      </c>
      <c r="AO3316" s="56">
        <f t="shared" si="1020"/>
        <v>0</v>
      </c>
      <c r="AP3316" s="56">
        <f t="shared" si="1021"/>
        <v>0</v>
      </c>
      <c r="AQ3316" s="56">
        <f t="shared" si="1022"/>
        <v>0</v>
      </c>
      <c r="AR3316" s="86">
        <f t="shared" si="1023"/>
        <v>0</v>
      </c>
    </row>
    <row r="3317" spans="1:44" x14ac:dyDescent="0.25">
      <c r="A3317" s="178"/>
      <c r="B3317" s="55" t="str">
        <f>_xlfn.IFNA(VLOOKUP(A3317,'Ajánlatkérő(k) adatai'!$B$4:$C$205,2,0),"")</f>
        <v/>
      </c>
      <c r="C3317" s="178"/>
      <c r="D3317" s="55" t="str">
        <f>_xlfn.IFNA(VLOOKUP(C3317,'Számlafizető(k) adatai'!$C$4:$D$203,2,0),"")</f>
        <v/>
      </c>
      <c r="E3317" s="55" t="str">
        <f>_xlfn.IFNA(VLOOKUP(C3317,'Számlafizető(k) adatai'!$C$4:$M$203,11,0),"")</f>
        <v/>
      </c>
      <c r="F3317" s="178"/>
      <c r="G3317" s="178"/>
      <c r="H3317" s="178"/>
      <c r="I3317" s="55" t="str">
        <f>IF(F3317="","",VLOOKUP(LEFT(F3317,5),'Technikai cellák'!B:C,2,0))</f>
        <v/>
      </c>
      <c r="J3317" s="55" t="str">
        <f>IF(F3317="","",VLOOKUP(I3317,'Technikai cellák'!$C$1:$D$12,2,0))</f>
        <v/>
      </c>
      <c r="K3317" s="179"/>
      <c r="L3317" s="67" t="str">
        <f t="shared" si="1006"/>
        <v/>
      </c>
      <c r="M3317" s="68">
        <f t="shared" si="1007"/>
        <v>0</v>
      </c>
      <c r="N3317" s="66">
        <f t="shared" si="1008"/>
        <v>0</v>
      </c>
      <c r="O3317" s="152"/>
      <c r="P3317" s="172">
        <f t="shared" si="1005"/>
        <v>0</v>
      </c>
      <c r="Q3317" s="69">
        <f t="shared" si="1009"/>
        <v>0</v>
      </c>
      <c r="R3317" s="62">
        <f t="shared" si="1010"/>
        <v>0</v>
      </c>
      <c r="S3317" s="153"/>
      <c r="T3317" s="118" t="str">
        <f t="shared" si="1011"/>
        <v/>
      </c>
      <c r="U3317" s="154"/>
      <c r="V3317" s="154"/>
      <c r="W3317" s="154"/>
      <c r="X3317" s="154"/>
      <c r="Y3317" s="154"/>
      <c r="Z3317" s="154"/>
      <c r="AA3317" s="154"/>
      <c r="AB3317" s="154"/>
      <c r="AC3317" s="154"/>
      <c r="AD3317" s="154"/>
      <c r="AE3317" s="154"/>
      <c r="AF3317" s="154"/>
      <c r="AG3317" s="63">
        <f t="shared" si="1012"/>
        <v>0</v>
      </c>
      <c r="AH3317" s="56">
        <f t="shared" si="1013"/>
        <v>0</v>
      </c>
      <c r="AI3317" s="56">
        <f t="shared" si="1014"/>
        <v>0</v>
      </c>
      <c r="AJ3317" s="56">
        <f t="shared" si="1015"/>
        <v>0</v>
      </c>
      <c r="AK3317" s="56">
        <f t="shared" si="1016"/>
        <v>0</v>
      </c>
      <c r="AL3317" s="56">
        <f t="shared" si="1017"/>
        <v>0</v>
      </c>
      <c r="AM3317" s="56">
        <f t="shared" si="1018"/>
        <v>0</v>
      </c>
      <c r="AN3317" s="56">
        <f t="shared" si="1019"/>
        <v>0</v>
      </c>
      <c r="AO3317" s="56">
        <f t="shared" si="1020"/>
        <v>0</v>
      </c>
      <c r="AP3317" s="56">
        <f t="shared" si="1021"/>
        <v>0</v>
      </c>
      <c r="AQ3317" s="56">
        <f t="shared" si="1022"/>
        <v>0</v>
      </c>
      <c r="AR3317" s="86">
        <f t="shared" si="1023"/>
        <v>0</v>
      </c>
    </row>
    <row r="3318" spans="1:44" x14ac:dyDescent="0.25">
      <c r="A3318" s="178"/>
      <c r="B3318" s="55" t="str">
        <f>_xlfn.IFNA(VLOOKUP(A3318,'Ajánlatkérő(k) adatai'!$B$4:$C$205,2,0),"")</f>
        <v/>
      </c>
      <c r="C3318" s="178"/>
      <c r="D3318" s="55" t="str">
        <f>_xlfn.IFNA(VLOOKUP(C3318,'Számlafizető(k) adatai'!$C$4:$D$203,2,0),"")</f>
        <v/>
      </c>
      <c r="E3318" s="55" t="str">
        <f>_xlfn.IFNA(VLOOKUP(C3318,'Számlafizető(k) adatai'!$C$4:$M$203,11,0),"")</f>
        <v/>
      </c>
      <c r="F3318" s="178"/>
      <c r="G3318" s="178"/>
      <c r="H3318" s="178"/>
      <c r="I3318" s="55" t="str">
        <f>IF(F3318="","",VLOOKUP(LEFT(F3318,5),'Technikai cellák'!B:C,2,0))</f>
        <v/>
      </c>
      <c r="J3318" s="55" t="str">
        <f>IF(F3318="","",VLOOKUP(I3318,'Technikai cellák'!$C$1:$D$12,2,0))</f>
        <v/>
      </c>
      <c r="K3318" s="179"/>
      <c r="L3318" s="67" t="str">
        <f t="shared" si="1006"/>
        <v/>
      </c>
      <c r="M3318" s="68">
        <f t="shared" si="1007"/>
        <v>0</v>
      </c>
      <c r="N3318" s="66">
        <f t="shared" si="1008"/>
        <v>0</v>
      </c>
      <c r="O3318" s="152"/>
      <c r="P3318" s="172">
        <f t="shared" si="1005"/>
        <v>0</v>
      </c>
      <c r="Q3318" s="69">
        <f t="shared" si="1009"/>
        <v>0</v>
      </c>
      <c r="R3318" s="62">
        <f t="shared" si="1010"/>
        <v>0</v>
      </c>
      <c r="S3318" s="153"/>
      <c r="T3318" s="118" t="str">
        <f t="shared" si="1011"/>
        <v/>
      </c>
      <c r="U3318" s="154"/>
      <c r="V3318" s="154"/>
      <c r="W3318" s="154"/>
      <c r="X3318" s="154"/>
      <c r="Y3318" s="154"/>
      <c r="Z3318" s="154"/>
      <c r="AA3318" s="154"/>
      <c r="AB3318" s="154"/>
      <c r="AC3318" s="154"/>
      <c r="AD3318" s="154"/>
      <c r="AE3318" s="154"/>
      <c r="AF3318" s="154"/>
      <c r="AG3318" s="63">
        <f t="shared" si="1012"/>
        <v>0</v>
      </c>
      <c r="AH3318" s="56">
        <f t="shared" si="1013"/>
        <v>0</v>
      </c>
      <c r="AI3318" s="56">
        <f t="shared" si="1014"/>
        <v>0</v>
      </c>
      <c r="AJ3318" s="56">
        <f t="shared" si="1015"/>
        <v>0</v>
      </c>
      <c r="AK3318" s="56">
        <f t="shared" si="1016"/>
        <v>0</v>
      </c>
      <c r="AL3318" s="56">
        <f t="shared" si="1017"/>
        <v>0</v>
      </c>
      <c r="AM3318" s="56">
        <f t="shared" si="1018"/>
        <v>0</v>
      </c>
      <c r="AN3318" s="56">
        <f t="shared" si="1019"/>
        <v>0</v>
      </c>
      <c r="AO3318" s="56">
        <f t="shared" si="1020"/>
        <v>0</v>
      </c>
      <c r="AP3318" s="56">
        <f t="shared" si="1021"/>
        <v>0</v>
      </c>
      <c r="AQ3318" s="56">
        <f t="shared" si="1022"/>
        <v>0</v>
      </c>
      <c r="AR3318" s="86">
        <f t="shared" si="1023"/>
        <v>0</v>
      </c>
    </row>
    <row r="3319" spans="1:44" x14ac:dyDescent="0.25">
      <c r="A3319" s="178"/>
      <c r="B3319" s="55" t="str">
        <f>_xlfn.IFNA(VLOOKUP(A3319,'Ajánlatkérő(k) adatai'!$B$4:$C$205,2,0),"")</f>
        <v/>
      </c>
      <c r="C3319" s="178"/>
      <c r="D3319" s="55" t="str">
        <f>_xlfn.IFNA(VLOOKUP(C3319,'Számlafizető(k) adatai'!$C$4:$D$203,2,0),"")</f>
        <v/>
      </c>
      <c r="E3319" s="55" t="str">
        <f>_xlfn.IFNA(VLOOKUP(C3319,'Számlafizető(k) adatai'!$C$4:$M$203,11,0),"")</f>
        <v/>
      </c>
      <c r="F3319" s="178"/>
      <c r="G3319" s="178"/>
      <c r="H3319" s="178"/>
      <c r="I3319" s="55" t="str">
        <f>IF(F3319="","",VLOOKUP(LEFT(F3319,5),'Technikai cellák'!B:C,2,0))</f>
        <v/>
      </c>
      <c r="J3319" s="55" t="str">
        <f>IF(F3319="","",VLOOKUP(I3319,'Technikai cellák'!$C$1:$D$12,2,0))</f>
        <v/>
      </c>
      <c r="K3319" s="179"/>
      <c r="L3319" s="67" t="str">
        <f t="shared" si="1006"/>
        <v/>
      </c>
      <c r="M3319" s="68">
        <f t="shared" si="1007"/>
        <v>0</v>
      </c>
      <c r="N3319" s="66">
        <f t="shared" si="1008"/>
        <v>0</v>
      </c>
      <c r="O3319" s="152"/>
      <c r="P3319" s="172">
        <f t="shared" si="1005"/>
        <v>0</v>
      </c>
      <c r="Q3319" s="69">
        <f t="shared" si="1009"/>
        <v>0</v>
      </c>
      <c r="R3319" s="62">
        <f t="shared" si="1010"/>
        <v>0</v>
      </c>
      <c r="S3319" s="153"/>
      <c r="T3319" s="118" t="str">
        <f t="shared" si="1011"/>
        <v/>
      </c>
      <c r="U3319" s="154"/>
      <c r="V3319" s="154"/>
      <c r="W3319" s="154"/>
      <c r="X3319" s="154"/>
      <c r="Y3319" s="154"/>
      <c r="Z3319" s="154"/>
      <c r="AA3319" s="154"/>
      <c r="AB3319" s="154"/>
      <c r="AC3319" s="154"/>
      <c r="AD3319" s="154"/>
      <c r="AE3319" s="154"/>
      <c r="AF3319" s="154"/>
      <c r="AG3319" s="63">
        <f t="shared" si="1012"/>
        <v>0</v>
      </c>
      <c r="AH3319" s="56">
        <f t="shared" si="1013"/>
        <v>0</v>
      </c>
      <c r="AI3319" s="56">
        <f t="shared" si="1014"/>
        <v>0</v>
      </c>
      <c r="AJ3319" s="56">
        <f t="shared" si="1015"/>
        <v>0</v>
      </c>
      <c r="AK3319" s="56">
        <f t="shared" si="1016"/>
        <v>0</v>
      </c>
      <c r="AL3319" s="56">
        <f t="shared" si="1017"/>
        <v>0</v>
      </c>
      <c r="AM3319" s="56">
        <f t="shared" si="1018"/>
        <v>0</v>
      </c>
      <c r="AN3319" s="56">
        <f t="shared" si="1019"/>
        <v>0</v>
      </c>
      <c r="AO3319" s="56">
        <f t="shared" si="1020"/>
        <v>0</v>
      </c>
      <c r="AP3319" s="56">
        <f t="shared" si="1021"/>
        <v>0</v>
      </c>
      <c r="AQ3319" s="56">
        <f t="shared" si="1022"/>
        <v>0</v>
      </c>
      <c r="AR3319" s="86">
        <f t="shared" si="1023"/>
        <v>0</v>
      </c>
    </row>
    <row r="3320" spans="1:44" x14ac:dyDescent="0.25">
      <c r="A3320" s="178"/>
      <c r="B3320" s="55" t="str">
        <f>_xlfn.IFNA(VLOOKUP(A3320,'Ajánlatkérő(k) adatai'!$B$4:$C$205,2,0),"")</f>
        <v/>
      </c>
      <c r="C3320" s="178"/>
      <c r="D3320" s="55" t="str">
        <f>_xlfn.IFNA(VLOOKUP(C3320,'Számlafizető(k) adatai'!$C$4:$D$203,2,0),"")</f>
        <v/>
      </c>
      <c r="E3320" s="55" t="str">
        <f>_xlfn.IFNA(VLOOKUP(C3320,'Számlafizető(k) adatai'!$C$4:$M$203,11,0),"")</f>
        <v/>
      </c>
      <c r="F3320" s="178"/>
      <c r="G3320" s="178"/>
      <c r="H3320" s="178"/>
      <c r="I3320" s="55" t="str">
        <f>IF(F3320="","",VLOOKUP(LEFT(F3320,5),'Technikai cellák'!B:C,2,0))</f>
        <v/>
      </c>
      <c r="J3320" s="55" t="str">
        <f>IF(F3320="","",VLOOKUP(I3320,'Technikai cellák'!$C$1:$D$12,2,0))</f>
        <v/>
      </c>
      <c r="K3320" s="179"/>
      <c r="L3320" s="67" t="str">
        <f t="shared" si="1006"/>
        <v/>
      </c>
      <c r="M3320" s="68">
        <f t="shared" si="1007"/>
        <v>0</v>
      </c>
      <c r="N3320" s="66">
        <f t="shared" si="1008"/>
        <v>0</v>
      </c>
      <c r="O3320" s="152"/>
      <c r="P3320" s="172">
        <f t="shared" si="1005"/>
        <v>0</v>
      </c>
      <c r="Q3320" s="69">
        <f t="shared" si="1009"/>
        <v>0</v>
      </c>
      <c r="R3320" s="62">
        <f t="shared" si="1010"/>
        <v>0</v>
      </c>
      <c r="S3320" s="153"/>
      <c r="T3320" s="118" t="str">
        <f t="shared" si="1011"/>
        <v/>
      </c>
      <c r="U3320" s="154"/>
      <c r="V3320" s="154"/>
      <c r="W3320" s="154"/>
      <c r="X3320" s="154"/>
      <c r="Y3320" s="154"/>
      <c r="Z3320" s="154"/>
      <c r="AA3320" s="154"/>
      <c r="AB3320" s="154"/>
      <c r="AC3320" s="154"/>
      <c r="AD3320" s="154"/>
      <c r="AE3320" s="154"/>
      <c r="AF3320" s="154"/>
      <c r="AG3320" s="63">
        <f t="shared" si="1012"/>
        <v>0</v>
      </c>
      <c r="AH3320" s="56">
        <f t="shared" si="1013"/>
        <v>0</v>
      </c>
      <c r="AI3320" s="56">
        <f t="shared" si="1014"/>
        <v>0</v>
      </c>
      <c r="AJ3320" s="56">
        <f t="shared" si="1015"/>
        <v>0</v>
      </c>
      <c r="AK3320" s="56">
        <f t="shared" si="1016"/>
        <v>0</v>
      </c>
      <c r="AL3320" s="56">
        <f t="shared" si="1017"/>
        <v>0</v>
      </c>
      <c r="AM3320" s="56">
        <f t="shared" si="1018"/>
        <v>0</v>
      </c>
      <c r="AN3320" s="56">
        <f t="shared" si="1019"/>
        <v>0</v>
      </c>
      <c r="AO3320" s="56">
        <f t="shared" si="1020"/>
        <v>0</v>
      </c>
      <c r="AP3320" s="56">
        <f t="shared" si="1021"/>
        <v>0</v>
      </c>
      <c r="AQ3320" s="56">
        <f t="shared" si="1022"/>
        <v>0</v>
      </c>
      <c r="AR3320" s="86">
        <f t="shared" si="1023"/>
        <v>0</v>
      </c>
    </row>
    <row r="3321" spans="1:44" x14ac:dyDescent="0.25">
      <c r="A3321" s="178"/>
      <c r="B3321" s="55" t="str">
        <f>_xlfn.IFNA(VLOOKUP(A3321,'Ajánlatkérő(k) adatai'!$B$4:$C$205,2,0),"")</f>
        <v/>
      </c>
      <c r="C3321" s="178"/>
      <c r="D3321" s="55" t="str">
        <f>_xlfn.IFNA(VLOOKUP(C3321,'Számlafizető(k) adatai'!$C$4:$D$203,2,0),"")</f>
        <v/>
      </c>
      <c r="E3321" s="55" t="str">
        <f>_xlfn.IFNA(VLOOKUP(C3321,'Számlafizető(k) adatai'!$C$4:$M$203,11,0),"")</f>
        <v/>
      </c>
      <c r="F3321" s="178"/>
      <c r="G3321" s="178"/>
      <c r="H3321" s="178"/>
      <c r="I3321" s="55" t="str">
        <f>IF(F3321="","",VLOOKUP(LEFT(F3321,5),'Technikai cellák'!B:C,2,0))</f>
        <v/>
      </c>
      <c r="J3321" s="55" t="str">
        <f>IF(F3321="","",VLOOKUP(I3321,'Technikai cellák'!$C$1:$D$12,2,0))</f>
        <v/>
      </c>
      <c r="K3321" s="179"/>
      <c r="L3321" s="67" t="str">
        <f t="shared" si="1006"/>
        <v/>
      </c>
      <c r="M3321" s="68">
        <f t="shared" si="1007"/>
        <v>0</v>
      </c>
      <c r="N3321" s="66">
        <f t="shared" si="1008"/>
        <v>0</v>
      </c>
      <c r="O3321" s="152"/>
      <c r="P3321" s="172">
        <f t="shared" si="1005"/>
        <v>0</v>
      </c>
      <c r="Q3321" s="69">
        <f t="shared" si="1009"/>
        <v>0</v>
      </c>
      <c r="R3321" s="62">
        <f t="shared" si="1010"/>
        <v>0</v>
      </c>
      <c r="S3321" s="153"/>
      <c r="T3321" s="118" t="str">
        <f t="shared" si="1011"/>
        <v/>
      </c>
      <c r="U3321" s="154"/>
      <c r="V3321" s="154"/>
      <c r="W3321" s="154"/>
      <c r="X3321" s="154"/>
      <c r="Y3321" s="154"/>
      <c r="Z3321" s="154"/>
      <c r="AA3321" s="154"/>
      <c r="AB3321" s="154"/>
      <c r="AC3321" s="154"/>
      <c r="AD3321" s="154"/>
      <c r="AE3321" s="154"/>
      <c r="AF3321" s="154"/>
      <c r="AG3321" s="63">
        <f t="shared" si="1012"/>
        <v>0</v>
      </c>
      <c r="AH3321" s="56">
        <f t="shared" si="1013"/>
        <v>0</v>
      </c>
      <c r="AI3321" s="56">
        <f t="shared" si="1014"/>
        <v>0</v>
      </c>
      <c r="AJ3321" s="56">
        <f t="shared" si="1015"/>
        <v>0</v>
      </c>
      <c r="AK3321" s="56">
        <f t="shared" si="1016"/>
        <v>0</v>
      </c>
      <c r="AL3321" s="56">
        <f t="shared" si="1017"/>
        <v>0</v>
      </c>
      <c r="AM3321" s="56">
        <f t="shared" si="1018"/>
        <v>0</v>
      </c>
      <c r="AN3321" s="56">
        <f t="shared" si="1019"/>
        <v>0</v>
      </c>
      <c r="AO3321" s="56">
        <f t="shared" si="1020"/>
        <v>0</v>
      </c>
      <c r="AP3321" s="56">
        <f t="shared" si="1021"/>
        <v>0</v>
      </c>
      <c r="AQ3321" s="56">
        <f t="shared" si="1022"/>
        <v>0</v>
      </c>
      <c r="AR3321" s="86">
        <f t="shared" si="1023"/>
        <v>0</v>
      </c>
    </row>
    <row r="3322" spans="1:44" x14ac:dyDescent="0.25">
      <c r="A3322" s="178"/>
      <c r="B3322" s="55" t="str">
        <f>_xlfn.IFNA(VLOOKUP(A3322,'Ajánlatkérő(k) adatai'!$B$4:$C$205,2,0),"")</f>
        <v/>
      </c>
      <c r="C3322" s="178"/>
      <c r="D3322" s="55" t="str">
        <f>_xlfn.IFNA(VLOOKUP(C3322,'Számlafizető(k) adatai'!$C$4:$D$203,2,0),"")</f>
        <v/>
      </c>
      <c r="E3322" s="55" t="str">
        <f>_xlfn.IFNA(VLOOKUP(C3322,'Számlafizető(k) adatai'!$C$4:$M$203,11,0),"")</f>
        <v/>
      </c>
      <c r="F3322" s="178"/>
      <c r="G3322" s="178"/>
      <c r="H3322" s="178"/>
      <c r="I3322" s="55" t="str">
        <f>IF(F3322="","",VLOOKUP(LEFT(F3322,5),'Technikai cellák'!B:C,2,0))</f>
        <v/>
      </c>
      <c r="J3322" s="55" t="str">
        <f>IF(F3322="","",VLOOKUP(I3322,'Technikai cellák'!$C$1:$D$12,2,0))</f>
        <v/>
      </c>
      <c r="K3322" s="179"/>
      <c r="L3322" s="67" t="str">
        <f t="shared" si="1006"/>
        <v/>
      </c>
      <c r="M3322" s="68">
        <f t="shared" si="1007"/>
        <v>0</v>
      </c>
      <c r="N3322" s="66">
        <f t="shared" si="1008"/>
        <v>0</v>
      </c>
      <c r="O3322" s="152"/>
      <c r="P3322" s="172">
        <f t="shared" si="1005"/>
        <v>0</v>
      </c>
      <c r="Q3322" s="69">
        <f t="shared" si="1009"/>
        <v>0</v>
      </c>
      <c r="R3322" s="62">
        <f t="shared" si="1010"/>
        <v>0</v>
      </c>
      <c r="S3322" s="153"/>
      <c r="T3322" s="118" t="str">
        <f t="shared" si="1011"/>
        <v/>
      </c>
      <c r="U3322" s="154"/>
      <c r="V3322" s="154"/>
      <c r="W3322" s="154"/>
      <c r="X3322" s="154"/>
      <c r="Y3322" s="154"/>
      <c r="Z3322" s="154"/>
      <c r="AA3322" s="154"/>
      <c r="AB3322" s="154"/>
      <c r="AC3322" s="154"/>
      <c r="AD3322" s="154"/>
      <c r="AE3322" s="154"/>
      <c r="AF3322" s="154"/>
      <c r="AG3322" s="63">
        <f t="shared" si="1012"/>
        <v>0</v>
      </c>
      <c r="AH3322" s="56">
        <f t="shared" si="1013"/>
        <v>0</v>
      </c>
      <c r="AI3322" s="56">
        <f t="shared" si="1014"/>
        <v>0</v>
      </c>
      <c r="AJ3322" s="56">
        <f t="shared" si="1015"/>
        <v>0</v>
      </c>
      <c r="AK3322" s="56">
        <f t="shared" si="1016"/>
        <v>0</v>
      </c>
      <c r="AL3322" s="56">
        <f t="shared" si="1017"/>
        <v>0</v>
      </c>
      <c r="AM3322" s="56">
        <f t="shared" si="1018"/>
        <v>0</v>
      </c>
      <c r="AN3322" s="56">
        <f t="shared" si="1019"/>
        <v>0</v>
      </c>
      <c r="AO3322" s="56">
        <f t="shared" si="1020"/>
        <v>0</v>
      </c>
      <c r="AP3322" s="56">
        <f t="shared" si="1021"/>
        <v>0</v>
      </c>
      <c r="AQ3322" s="56">
        <f t="shared" si="1022"/>
        <v>0</v>
      </c>
      <c r="AR3322" s="86">
        <f t="shared" si="1023"/>
        <v>0</v>
      </c>
    </row>
    <row r="3323" spans="1:44" x14ac:dyDescent="0.25">
      <c r="A3323" s="178"/>
      <c r="B3323" s="55" t="str">
        <f>_xlfn.IFNA(VLOOKUP(A3323,'Ajánlatkérő(k) adatai'!$B$4:$C$205,2,0),"")</f>
        <v/>
      </c>
      <c r="C3323" s="178"/>
      <c r="D3323" s="55" t="str">
        <f>_xlfn.IFNA(VLOOKUP(C3323,'Számlafizető(k) adatai'!$C$4:$D$203,2,0),"")</f>
        <v/>
      </c>
      <c r="E3323" s="55" t="str">
        <f>_xlfn.IFNA(VLOOKUP(C3323,'Számlafizető(k) adatai'!$C$4:$M$203,11,0),"")</f>
        <v/>
      </c>
      <c r="F3323" s="178"/>
      <c r="G3323" s="178"/>
      <c r="H3323" s="178"/>
      <c r="I3323" s="55" t="str">
        <f>IF(F3323="","",VLOOKUP(LEFT(F3323,5),'Technikai cellák'!B:C,2,0))</f>
        <v/>
      </c>
      <c r="J3323" s="55" t="str">
        <f>IF(F3323="","",VLOOKUP(I3323,'Technikai cellák'!$C$1:$D$12,2,0))</f>
        <v/>
      </c>
      <c r="K3323" s="179"/>
      <c r="L3323" s="67" t="str">
        <f t="shared" si="1006"/>
        <v/>
      </c>
      <c r="M3323" s="68">
        <f t="shared" si="1007"/>
        <v>0</v>
      </c>
      <c r="N3323" s="66">
        <f t="shared" si="1008"/>
        <v>0</v>
      </c>
      <c r="O3323" s="152"/>
      <c r="P3323" s="172">
        <f t="shared" si="1005"/>
        <v>0</v>
      </c>
      <c r="Q3323" s="69">
        <f t="shared" si="1009"/>
        <v>0</v>
      </c>
      <c r="R3323" s="62">
        <f t="shared" si="1010"/>
        <v>0</v>
      </c>
      <c r="S3323" s="153"/>
      <c r="T3323" s="118" t="str">
        <f t="shared" si="1011"/>
        <v/>
      </c>
      <c r="U3323" s="154"/>
      <c r="V3323" s="154"/>
      <c r="W3323" s="154"/>
      <c r="X3323" s="154"/>
      <c r="Y3323" s="154"/>
      <c r="Z3323" s="154"/>
      <c r="AA3323" s="154"/>
      <c r="AB3323" s="154"/>
      <c r="AC3323" s="154"/>
      <c r="AD3323" s="154"/>
      <c r="AE3323" s="154"/>
      <c r="AF3323" s="154"/>
      <c r="AG3323" s="63">
        <f t="shared" si="1012"/>
        <v>0</v>
      </c>
      <c r="AH3323" s="56">
        <f t="shared" si="1013"/>
        <v>0</v>
      </c>
      <c r="AI3323" s="56">
        <f t="shared" si="1014"/>
        <v>0</v>
      </c>
      <c r="AJ3323" s="56">
        <f t="shared" si="1015"/>
        <v>0</v>
      </c>
      <c r="AK3323" s="56">
        <f t="shared" si="1016"/>
        <v>0</v>
      </c>
      <c r="AL3323" s="56">
        <f t="shared" si="1017"/>
        <v>0</v>
      </c>
      <c r="AM3323" s="56">
        <f t="shared" si="1018"/>
        <v>0</v>
      </c>
      <c r="AN3323" s="56">
        <f t="shared" si="1019"/>
        <v>0</v>
      </c>
      <c r="AO3323" s="56">
        <f t="shared" si="1020"/>
        <v>0</v>
      </c>
      <c r="AP3323" s="56">
        <f t="shared" si="1021"/>
        <v>0</v>
      </c>
      <c r="AQ3323" s="56">
        <f t="shared" si="1022"/>
        <v>0</v>
      </c>
      <c r="AR3323" s="86">
        <f t="shared" si="1023"/>
        <v>0</v>
      </c>
    </row>
    <row r="3324" spans="1:44" x14ac:dyDescent="0.25">
      <c r="A3324" s="178"/>
      <c r="B3324" s="55" t="str">
        <f>_xlfn.IFNA(VLOOKUP(A3324,'Ajánlatkérő(k) adatai'!$B$4:$C$205,2,0),"")</f>
        <v/>
      </c>
      <c r="C3324" s="178"/>
      <c r="D3324" s="55" t="str">
        <f>_xlfn.IFNA(VLOOKUP(C3324,'Számlafizető(k) adatai'!$C$4:$D$203,2,0),"")</f>
        <v/>
      </c>
      <c r="E3324" s="55" t="str">
        <f>_xlfn.IFNA(VLOOKUP(C3324,'Számlafizető(k) adatai'!$C$4:$M$203,11,0),"")</f>
        <v/>
      </c>
      <c r="F3324" s="178"/>
      <c r="G3324" s="178"/>
      <c r="H3324" s="178"/>
      <c r="I3324" s="55" t="str">
        <f>IF(F3324="","",VLOOKUP(LEFT(F3324,5),'Technikai cellák'!B:C,2,0))</f>
        <v/>
      </c>
      <c r="J3324" s="55" t="str">
        <f>IF(F3324="","",VLOOKUP(I3324,'Technikai cellák'!$C$1:$D$12,2,0))</f>
        <v/>
      </c>
      <c r="K3324" s="179"/>
      <c r="L3324" s="67" t="str">
        <f t="shared" si="1006"/>
        <v/>
      </c>
      <c r="M3324" s="68">
        <f t="shared" si="1007"/>
        <v>0</v>
      </c>
      <c r="N3324" s="66">
        <f t="shared" si="1008"/>
        <v>0</v>
      </c>
      <c r="O3324" s="152"/>
      <c r="P3324" s="172">
        <f t="shared" si="1005"/>
        <v>0</v>
      </c>
      <c r="Q3324" s="69">
        <f t="shared" si="1009"/>
        <v>0</v>
      </c>
      <c r="R3324" s="62">
        <f t="shared" si="1010"/>
        <v>0</v>
      </c>
      <c r="S3324" s="153"/>
      <c r="T3324" s="118" t="str">
        <f t="shared" si="1011"/>
        <v/>
      </c>
      <c r="U3324" s="154"/>
      <c r="V3324" s="154"/>
      <c r="W3324" s="154"/>
      <c r="X3324" s="154"/>
      <c r="Y3324" s="154"/>
      <c r="Z3324" s="154"/>
      <c r="AA3324" s="154"/>
      <c r="AB3324" s="154"/>
      <c r="AC3324" s="154"/>
      <c r="AD3324" s="154"/>
      <c r="AE3324" s="154"/>
      <c r="AF3324" s="154"/>
      <c r="AG3324" s="63">
        <f t="shared" si="1012"/>
        <v>0</v>
      </c>
      <c r="AH3324" s="56">
        <f t="shared" si="1013"/>
        <v>0</v>
      </c>
      <c r="AI3324" s="56">
        <f t="shared" si="1014"/>
        <v>0</v>
      </c>
      <c r="AJ3324" s="56">
        <f t="shared" si="1015"/>
        <v>0</v>
      </c>
      <c r="AK3324" s="56">
        <f t="shared" si="1016"/>
        <v>0</v>
      </c>
      <c r="AL3324" s="56">
        <f t="shared" si="1017"/>
        <v>0</v>
      </c>
      <c r="AM3324" s="56">
        <f t="shared" si="1018"/>
        <v>0</v>
      </c>
      <c r="AN3324" s="56">
        <f t="shared" si="1019"/>
        <v>0</v>
      </c>
      <c r="AO3324" s="56">
        <f t="shared" si="1020"/>
        <v>0</v>
      </c>
      <c r="AP3324" s="56">
        <f t="shared" si="1021"/>
        <v>0</v>
      </c>
      <c r="AQ3324" s="56">
        <f t="shared" si="1022"/>
        <v>0</v>
      </c>
      <c r="AR3324" s="86">
        <f t="shared" si="1023"/>
        <v>0</v>
      </c>
    </row>
    <row r="3325" spans="1:44" x14ac:dyDescent="0.25">
      <c r="A3325" s="178"/>
      <c r="B3325" s="55" t="str">
        <f>_xlfn.IFNA(VLOOKUP(A3325,'Ajánlatkérő(k) adatai'!$B$4:$C$205,2,0),"")</f>
        <v/>
      </c>
      <c r="C3325" s="178"/>
      <c r="D3325" s="55" t="str">
        <f>_xlfn.IFNA(VLOOKUP(C3325,'Számlafizető(k) adatai'!$C$4:$D$203,2,0),"")</f>
        <v/>
      </c>
      <c r="E3325" s="55" t="str">
        <f>_xlfn.IFNA(VLOOKUP(C3325,'Számlafizető(k) adatai'!$C$4:$M$203,11,0),"")</f>
        <v/>
      </c>
      <c r="F3325" s="178"/>
      <c r="G3325" s="178"/>
      <c r="H3325" s="178"/>
      <c r="I3325" s="55" t="str">
        <f>IF(F3325="","",VLOOKUP(LEFT(F3325,5),'Technikai cellák'!B:C,2,0))</f>
        <v/>
      </c>
      <c r="J3325" s="55" t="str">
        <f>IF(F3325="","",VLOOKUP(I3325,'Technikai cellák'!$C$1:$D$12,2,0))</f>
        <v/>
      </c>
      <c r="K3325" s="179"/>
      <c r="L3325" s="67" t="str">
        <f t="shared" si="1006"/>
        <v/>
      </c>
      <c r="M3325" s="68">
        <f t="shared" si="1007"/>
        <v>0</v>
      </c>
      <c r="N3325" s="66">
        <f t="shared" si="1008"/>
        <v>0</v>
      </c>
      <c r="O3325" s="152"/>
      <c r="P3325" s="172">
        <f t="shared" si="1005"/>
        <v>0</v>
      </c>
      <c r="Q3325" s="69">
        <f t="shared" si="1009"/>
        <v>0</v>
      </c>
      <c r="R3325" s="62">
        <f t="shared" si="1010"/>
        <v>0</v>
      </c>
      <c r="S3325" s="153"/>
      <c r="T3325" s="118" t="str">
        <f t="shared" si="1011"/>
        <v/>
      </c>
      <c r="U3325" s="154"/>
      <c r="V3325" s="154"/>
      <c r="W3325" s="154"/>
      <c r="X3325" s="154"/>
      <c r="Y3325" s="154"/>
      <c r="Z3325" s="154"/>
      <c r="AA3325" s="154"/>
      <c r="AB3325" s="154"/>
      <c r="AC3325" s="154"/>
      <c r="AD3325" s="154"/>
      <c r="AE3325" s="154"/>
      <c r="AF3325" s="154"/>
      <c r="AG3325" s="63">
        <f t="shared" si="1012"/>
        <v>0</v>
      </c>
      <c r="AH3325" s="56">
        <f t="shared" si="1013"/>
        <v>0</v>
      </c>
      <c r="AI3325" s="56">
        <f t="shared" si="1014"/>
        <v>0</v>
      </c>
      <c r="AJ3325" s="56">
        <f t="shared" si="1015"/>
        <v>0</v>
      </c>
      <c r="AK3325" s="56">
        <f t="shared" si="1016"/>
        <v>0</v>
      </c>
      <c r="AL3325" s="56">
        <f t="shared" si="1017"/>
        <v>0</v>
      </c>
      <c r="AM3325" s="56">
        <f t="shared" si="1018"/>
        <v>0</v>
      </c>
      <c r="AN3325" s="56">
        <f t="shared" si="1019"/>
        <v>0</v>
      </c>
      <c r="AO3325" s="56">
        <f t="shared" si="1020"/>
        <v>0</v>
      </c>
      <c r="AP3325" s="56">
        <f t="shared" si="1021"/>
        <v>0</v>
      </c>
      <c r="AQ3325" s="56">
        <f t="shared" si="1022"/>
        <v>0</v>
      </c>
      <c r="AR3325" s="86">
        <f t="shared" si="1023"/>
        <v>0</v>
      </c>
    </row>
    <row r="3326" spans="1:44" x14ac:dyDescent="0.25">
      <c r="A3326" s="178"/>
      <c r="B3326" s="55" t="str">
        <f>_xlfn.IFNA(VLOOKUP(A3326,'Ajánlatkérő(k) adatai'!$B$4:$C$205,2,0),"")</f>
        <v/>
      </c>
      <c r="C3326" s="178"/>
      <c r="D3326" s="55" t="str">
        <f>_xlfn.IFNA(VLOOKUP(C3326,'Számlafizető(k) adatai'!$C$4:$D$203,2,0),"")</f>
        <v/>
      </c>
      <c r="E3326" s="55" t="str">
        <f>_xlfn.IFNA(VLOOKUP(C3326,'Számlafizető(k) adatai'!$C$4:$M$203,11,0),"")</f>
        <v/>
      </c>
      <c r="F3326" s="178"/>
      <c r="G3326" s="178"/>
      <c r="H3326" s="178"/>
      <c r="I3326" s="55" t="str">
        <f>IF(F3326="","",VLOOKUP(LEFT(F3326,5),'Technikai cellák'!B:C,2,0))</f>
        <v/>
      </c>
      <c r="J3326" s="55" t="str">
        <f>IF(F3326="","",VLOOKUP(I3326,'Technikai cellák'!$C$1:$D$12,2,0))</f>
        <v/>
      </c>
      <c r="K3326" s="179"/>
      <c r="L3326" s="67" t="str">
        <f t="shared" si="1006"/>
        <v/>
      </c>
      <c r="M3326" s="68">
        <f t="shared" si="1007"/>
        <v>0</v>
      </c>
      <c r="N3326" s="66">
        <f t="shared" si="1008"/>
        <v>0</v>
      </c>
      <c r="O3326" s="152"/>
      <c r="P3326" s="172">
        <f t="shared" si="1005"/>
        <v>0</v>
      </c>
      <c r="Q3326" s="69">
        <f t="shared" si="1009"/>
        <v>0</v>
      </c>
      <c r="R3326" s="62">
        <f t="shared" si="1010"/>
        <v>0</v>
      </c>
      <c r="S3326" s="153"/>
      <c r="T3326" s="118" t="str">
        <f t="shared" si="1011"/>
        <v/>
      </c>
      <c r="U3326" s="154"/>
      <c r="V3326" s="154"/>
      <c r="W3326" s="154"/>
      <c r="X3326" s="154"/>
      <c r="Y3326" s="154"/>
      <c r="Z3326" s="154"/>
      <c r="AA3326" s="154"/>
      <c r="AB3326" s="154"/>
      <c r="AC3326" s="154"/>
      <c r="AD3326" s="154"/>
      <c r="AE3326" s="154"/>
      <c r="AF3326" s="154"/>
      <c r="AG3326" s="63">
        <f t="shared" si="1012"/>
        <v>0</v>
      </c>
      <c r="AH3326" s="56">
        <f t="shared" si="1013"/>
        <v>0</v>
      </c>
      <c r="AI3326" s="56">
        <f t="shared" si="1014"/>
        <v>0</v>
      </c>
      <c r="AJ3326" s="56">
        <f t="shared" si="1015"/>
        <v>0</v>
      </c>
      <c r="AK3326" s="56">
        <f t="shared" si="1016"/>
        <v>0</v>
      </c>
      <c r="AL3326" s="56">
        <f t="shared" si="1017"/>
        <v>0</v>
      </c>
      <c r="AM3326" s="56">
        <f t="shared" si="1018"/>
        <v>0</v>
      </c>
      <c r="AN3326" s="56">
        <f t="shared" si="1019"/>
        <v>0</v>
      </c>
      <c r="AO3326" s="56">
        <f t="shared" si="1020"/>
        <v>0</v>
      </c>
      <c r="AP3326" s="56">
        <f t="shared" si="1021"/>
        <v>0</v>
      </c>
      <c r="AQ3326" s="56">
        <f t="shared" si="1022"/>
        <v>0</v>
      </c>
      <c r="AR3326" s="86">
        <f t="shared" si="1023"/>
        <v>0</v>
      </c>
    </row>
    <row r="3327" spans="1:44" x14ac:dyDescent="0.25">
      <c r="A3327" s="178"/>
      <c r="B3327" s="55" t="str">
        <f>_xlfn.IFNA(VLOOKUP(A3327,'Ajánlatkérő(k) adatai'!$B$4:$C$205,2,0),"")</f>
        <v/>
      </c>
      <c r="C3327" s="178"/>
      <c r="D3327" s="55" t="str">
        <f>_xlfn.IFNA(VLOOKUP(C3327,'Számlafizető(k) adatai'!$C$4:$D$203,2,0),"")</f>
        <v/>
      </c>
      <c r="E3327" s="55" t="str">
        <f>_xlfn.IFNA(VLOOKUP(C3327,'Számlafizető(k) adatai'!$C$4:$M$203,11,0),"")</f>
        <v/>
      </c>
      <c r="F3327" s="178"/>
      <c r="G3327" s="178"/>
      <c r="H3327" s="178"/>
      <c r="I3327" s="55" t="str">
        <f>IF(F3327="","",VLOOKUP(LEFT(F3327,5),'Technikai cellák'!B:C,2,0))</f>
        <v/>
      </c>
      <c r="J3327" s="55" t="str">
        <f>IF(F3327="","",VLOOKUP(I3327,'Technikai cellák'!$C$1:$D$12,2,0))</f>
        <v/>
      </c>
      <c r="K3327" s="179"/>
      <c r="L3327" s="67" t="str">
        <f t="shared" si="1006"/>
        <v/>
      </c>
      <c r="M3327" s="68">
        <f t="shared" si="1007"/>
        <v>0</v>
      </c>
      <c r="N3327" s="66">
        <f t="shared" si="1008"/>
        <v>0</v>
      </c>
      <c r="O3327" s="152"/>
      <c r="P3327" s="172">
        <f t="shared" si="1005"/>
        <v>0</v>
      </c>
      <c r="Q3327" s="69">
        <f t="shared" si="1009"/>
        <v>0</v>
      </c>
      <c r="R3327" s="62">
        <f t="shared" si="1010"/>
        <v>0</v>
      </c>
      <c r="S3327" s="153"/>
      <c r="T3327" s="118" t="str">
        <f t="shared" si="1011"/>
        <v/>
      </c>
      <c r="U3327" s="154"/>
      <c r="V3327" s="154"/>
      <c r="W3327" s="154"/>
      <c r="X3327" s="154"/>
      <c r="Y3327" s="154"/>
      <c r="Z3327" s="154"/>
      <c r="AA3327" s="154"/>
      <c r="AB3327" s="154"/>
      <c r="AC3327" s="154"/>
      <c r="AD3327" s="154"/>
      <c r="AE3327" s="154"/>
      <c r="AF3327" s="154"/>
      <c r="AG3327" s="63">
        <f t="shared" si="1012"/>
        <v>0</v>
      </c>
      <c r="AH3327" s="56">
        <f t="shared" si="1013"/>
        <v>0</v>
      </c>
      <c r="AI3327" s="56">
        <f t="shared" si="1014"/>
        <v>0</v>
      </c>
      <c r="AJ3327" s="56">
        <f t="shared" si="1015"/>
        <v>0</v>
      </c>
      <c r="AK3327" s="56">
        <f t="shared" si="1016"/>
        <v>0</v>
      </c>
      <c r="AL3327" s="56">
        <f t="shared" si="1017"/>
        <v>0</v>
      </c>
      <c r="AM3327" s="56">
        <f t="shared" si="1018"/>
        <v>0</v>
      </c>
      <c r="AN3327" s="56">
        <f t="shared" si="1019"/>
        <v>0</v>
      </c>
      <c r="AO3327" s="56">
        <f t="shared" si="1020"/>
        <v>0</v>
      </c>
      <c r="AP3327" s="56">
        <f t="shared" si="1021"/>
        <v>0</v>
      </c>
      <c r="AQ3327" s="56">
        <f t="shared" si="1022"/>
        <v>0</v>
      </c>
      <c r="AR3327" s="86">
        <f t="shared" si="1023"/>
        <v>0</v>
      </c>
    </row>
    <row r="3328" spans="1:44" x14ac:dyDescent="0.25">
      <c r="A3328" s="178"/>
      <c r="B3328" s="55" t="str">
        <f>_xlfn.IFNA(VLOOKUP(A3328,'Ajánlatkérő(k) adatai'!$B$4:$C$205,2,0),"")</f>
        <v/>
      </c>
      <c r="C3328" s="178"/>
      <c r="D3328" s="55" t="str">
        <f>_xlfn.IFNA(VLOOKUP(C3328,'Számlafizető(k) adatai'!$C$4:$D$203,2,0),"")</f>
        <v/>
      </c>
      <c r="E3328" s="55" t="str">
        <f>_xlfn.IFNA(VLOOKUP(C3328,'Számlafizető(k) adatai'!$C$4:$M$203,11,0),"")</f>
        <v/>
      </c>
      <c r="F3328" s="178"/>
      <c r="G3328" s="178"/>
      <c r="H3328" s="178"/>
      <c r="I3328" s="55" t="str">
        <f>IF(F3328="","",VLOOKUP(LEFT(F3328,5),'Technikai cellák'!B:C,2,0))</f>
        <v/>
      </c>
      <c r="J3328" s="55" t="str">
        <f>IF(F3328="","",VLOOKUP(I3328,'Technikai cellák'!$C$1:$D$12,2,0))</f>
        <v/>
      </c>
      <c r="K3328" s="179"/>
      <c r="L3328" s="67" t="str">
        <f t="shared" si="1006"/>
        <v/>
      </c>
      <c r="M3328" s="68">
        <f t="shared" si="1007"/>
        <v>0</v>
      </c>
      <c r="N3328" s="66">
        <f t="shared" si="1008"/>
        <v>0</v>
      </c>
      <c r="O3328" s="152"/>
      <c r="P3328" s="172">
        <f t="shared" si="1005"/>
        <v>0</v>
      </c>
      <c r="Q3328" s="69">
        <f t="shared" si="1009"/>
        <v>0</v>
      </c>
      <c r="R3328" s="62">
        <f t="shared" si="1010"/>
        <v>0</v>
      </c>
      <c r="S3328" s="153"/>
      <c r="T3328" s="118" t="str">
        <f t="shared" si="1011"/>
        <v/>
      </c>
      <c r="U3328" s="154"/>
      <c r="V3328" s="154"/>
      <c r="W3328" s="154"/>
      <c r="X3328" s="154"/>
      <c r="Y3328" s="154"/>
      <c r="Z3328" s="154"/>
      <c r="AA3328" s="154"/>
      <c r="AB3328" s="154"/>
      <c r="AC3328" s="154"/>
      <c r="AD3328" s="154"/>
      <c r="AE3328" s="154"/>
      <c r="AF3328" s="154"/>
      <c r="AG3328" s="63">
        <f t="shared" si="1012"/>
        <v>0</v>
      </c>
      <c r="AH3328" s="56">
        <f t="shared" si="1013"/>
        <v>0</v>
      </c>
      <c r="AI3328" s="56">
        <f t="shared" si="1014"/>
        <v>0</v>
      </c>
      <c r="AJ3328" s="56">
        <f t="shared" si="1015"/>
        <v>0</v>
      </c>
      <c r="AK3328" s="56">
        <f t="shared" si="1016"/>
        <v>0</v>
      </c>
      <c r="AL3328" s="56">
        <f t="shared" si="1017"/>
        <v>0</v>
      </c>
      <c r="AM3328" s="56">
        <f t="shared" si="1018"/>
        <v>0</v>
      </c>
      <c r="AN3328" s="56">
        <f t="shared" si="1019"/>
        <v>0</v>
      </c>
      <c r="AO3328" s="56">
        <f t="shared" si="1020"/>
        <v>0</v>
      </c>
      <c r="AP3328" s="56">
        <f t="shared" si="1021"/>
        <v>0</v>
      </c>
      <c r="AQ3328" s="56">
        <f t="shared" si="1022"/>
        <v>0</v>
      </c>
      <c r="AR3328" s="86">
        <f t="shared" si="1023"/>
        <v>0</v>
      </c>
    </row>
    <row r="3329" spans="1:44" x14ac:dyDescent="0.25">
      <c r="A3329" s="178"/>
      <c r="B3329" s="55" t="str">
        <f>_xlfn.IFNA(VLOOKUP(A3329,'Ajánlatkérő(k) adatai'!$B$4:$C$205,2,0),"")</f>
        <v/>
      </c>
      <c r="C3329" s="178"/>
      <c r="D3329" s="55" t="str">
        <f>_xlfn.IFNA(VLOOKUP(C3329,'Számlafizető(k) adatai'!$C$4:$D$203,2,0),"")</f>
        <v/>
      </c>
      <c r="E3329" s="55" t="str">
        <f>_xlfn.IFNA(VLOOKUP(C3329,'Számlafizető(k) adatai'!$C$4:$M$203,11,0),"")</f>
        <v/>
      </c>
      <c r="F3329" s="178"/>
      <c r="G3329" s="178"/>
      <c r="H3329" s="178"/>
      <c r="I3329" s="55" t="str">
        <f>IF(F3329="","",VLOOKUP(LEFT(F3329,5),'Technikai cellák'!B:C,2,0))</f>
        <v/>
      </c>
      <c r="J3329" s="55" t="str">
        <f>IF(F3329="","",VLOOKUP(I3329,'Technikai cellák'!$C$1:$D$12,2,0))</f>
        <v/>
      </c>
      <c r="K3329" s="179"/>
      <c r="L3329" s="67" t="str">
        <f t="shared" si="1006"/>
        <v/>
      </c>
      <c r="M3329" s="68">
        <f t="shared" si="1007"/>
        <v>0</v>
      </c>
      <c r="N3329" s="66">
        <f t="shared" si="1008"/>
        <v>0</v>
      </c>
      <c r="O3329" s="152"/>
      <c r="P3329" s="172">
        <f t="shared" si="1005"/>
        <v>0</v>
      </c>
      <c r="Q3329" s="69">
        <f t="shared" si="1009"/>
        <v>0</v>
      </c>
      <c r="R3329" s="62">
        <f t="shared" si="1010"/>
        <v>0</v>
      </c>
      <c r="S3329" s="153"/>
      <c r="T3329" s="118" t="str">
        <f t="shared" si="1011"/>
        <v/>
      </c>
      <c r="U3329" s="154"/>
      <c r="V3329" s="154"/>
      <c r="W3329" s="154"/>
      <c r="X3329" s="154"/>
      <c r="Y3329" s="154"/>
      <c r="Z3329" s="154"/>
      <c r="AA3329" s="154"/>
      <c r="AB3329" s="154"/>
      <c r="AC3329" s="154"/>
      <c r="AD3329" s="154"/>
      <c r="AE3329" s="154"/>
      <c r="AF3329" s="154"/>
      <c r="AG3329" s="63">
        <f t="shared" si="1012"/>
        <v>0</v>
      </c>
      <c r="AH3329" s="56">
        <f t="shared" si="1013"/>
        <v>0</v>
      </c>
      <c r="AI3329" s="56">
        <f t="shared" si="1014"/>
        <v>0</v>
      </c>
      <c r="AJ3329" s="56">
        <f t="shared" si="1015"/>
        <v>0</v>
      </c>
      <c r="AK3329" s="56">
        <f t="shared" si="1016"/>
        <v>0</v>
      </c>
      <c r="AL3329" s="56">
        <f t="shared" si="1017"/>
        <v>0</v>
      </c>
      <c r="AM3329" s="56">
        <f t="shared" si="1018"/>
        <v>0</v>
      </c>
      <c r="AN3329" s="56">
        <f t="shared" si="1019"/>
        <v>0</v>
      </c>
      <c r="AO3329" s="56">
        <f t="shared" si="1020"/>
        <v>0</v>
      </c>
      <c r="AP3329" s="56">
        <f t="shared" si="1021"/>
        <v>0</v>
      </c>
      <c r="AQ3329" s="56">
        <f t="shared" si="1022"/>
        <v>0</v>
      </c>
      <c r="AR3329" s="86">
        <f t="shared" si="1023"/>
        <v>0</v>
      </c>
    </row>
    <row r="3330" spans="1:44" x14ac:dyDescent="0.25">
      <c r="A3330" s="178"/>
      <c r="B3330" s="55" t="str">
        <f>_xlfn.IFNA(VLOOKUP(A3330,'Ajánlatkérő(k) adatai'!$B$4:$C$205,2,0),"")</f>
        <v/>
      </c>
      <c r="C3330" s="178"/>
      <c r="D3330" s="55" t="str">
        <f>_xlfn.IFNA(VLOOKUP(C3330,'Számlafizető(k) adatai'!$C$4:$D$203,2,0),"")</f>
        <v/>
      </c>
      <c r="E3330" s="55" t="str">
        <f>_xlfn.IFNA(VLOOKUP(C3330,'Számlafizető(k) adatai'!$C$4:$M$203,11,0),"")</f>
        <v/>
      </c>
      <c r="F3330" s="178"/>
      <c r="G3330" s="178"/>
      <c r="H3330" s="178"/>
      <c r="I3330" s="55" t="str">
        <f>IF(F3330="","",VLOOKUP(LEFT(F3330,5),'Technikai cellák'!B:C,2,0))</f>
        <v/>
      </c>
      <c r="J3330" s="55" t="str">
        <f>IF(F3330="","",VLOOKUP(I3330,'Technikai cellák'!$C$1:$D$12,2,0))</f>
        <v/>
      </c>
      <c r="K3330" s="179"/>
      <c r="L3330" s="67" t="str">
        <f t="shared" si="1006"/>
        <v/>
      </c>
      <c r="M3330" s="68">
        <f t="shared" si="1007"/>
        <v>0</v>
      </c>
      <c r="N3330" s="66">
        <f t="shared" si="1008"/>
        <v>0</v>
      </c>
      <c r="O3330" s="152"/>
      <c r="P3330" s="172">
        <f t="shared" si="1005"/>
        <v>0</v>
      </c>
      <c r="Q3330" s="69">
        <f t="shared" si="1009"/>
        <v>0</v>
      </c>
      <c r="R3330" s="62">
        <f t="shared" si="1010"/>
        <v>0</v>
      </c>
      <c r="S3330" s="153"/>
      <c r="T3330" s="118" t="str">
        <f t="shared" si="1011"/>
        <v/>
      </c>
      <c r="U3330" s="154"/>
      <c r="V3330" s="154"/>
      <c r="W3330" s="154"/>
      <c r="X3330" s="154"/>
      <c r="Y3330" s="154"/>
      <c r="Z3330" s="154"/>
      <c r="AA3330" s="154"/>
      <c r="AB3330" s="154"/>
      <c r="AC3330" s="154"/>
      <c r="AD3330" s="154"/>
      <c r="AE3330" s="154"/>
      <c r="AF3330" s="154"/>
      <c r="AG3330" s="63">
        <f t="shared" si="1012"/>
        <v>0</v>
      </c>
      <c r="AH3330" s="56">
        <f t="shared" si="1013"/>
        <v>0</v>
      </c>
      <c r="AI3330" s="56">
        <f t="shared" si="1014"/>
        <v>0</v>
      </c>
      <c r="AJ3330" s="56">
        <f t="shared" si="1015"/>
        <v>0</v>
      </c>
      <c r="AK3330" s="56">
        <f t="shared" si="1016"/>
        <v>0</v>
      </c>
      <c r="AL3330" s="56">
        <f t="shared" si="1017"/>
        <v>0</v>
      </c>
      <c r="AM3330" s="56">
        <f t="shared" si="1018"/>
        <v>0</v>
      </c>
      <c r="AN3330" s="56">
        <f t="shared" si="1019"/>
        <v>0</v>
      </c>
      <c r="AO3330" s="56">
        <f t="shared" si="1020"/>
        <v>0</v>
      </c>
      <c r="AP3330" s="56">
        <f t="shared" si="1021"/>
        <v>0</v>
      </c>
      <c r="AQ3330" s="56">
        <f t="shared" si="1022"/>
        <v>0</v>
      </c>
      <c r="AR3330" s="86">
        <f t="shared" si="1023"/>
        <v>0</v>
      </c>
    </row>
    <row r="3331" spans="1:44" x14ac:dyDescent="0.25">
      <c r="A3331" s="178"/>
      <c r="B3331" s="55" t="str">
        <f>_xlfn.IFNA(VLOOKUP(A3331,'Ajánlatkérő(k) adatai'!$B$4:$C$205,2,0),"")</f>
        <v/>
      </c>
      <c r="C3331" s="178"/>
      <c r="D3331" s="55" t="str">
        <f>_xlfn.IFNA(VLOOKUP(C3331,'Számlafizető(k) adatai'!$C$4:$D$203,2,0),"")</f>
        <v/>
      </c>
      <c r="E3331" s="55" t="str">
        <f>_xlfn.IFNA(VLOOKUP(C3331,'Számlafizető(k) adatai'!$C$4:$M$203,11,0),"")</f>
        <v/>
      </c>
      <c r="F3331" s="178"/>
      <c r="G3331" s="178"/>
      <c r="H3331" s="178"/>
      <c r="I3331" s="55" t="str">
        <f>IF(F3331="","",VLOOKUP(LEFT(F3331,5),'Technikai cellák'!B:C,2,0))</f>
        <v/>
      </c>
      <c r="J3331" s="55" t="str">
        <f>IF(F3331="","",VLOOKUP(I3331,'Technikai cellák'!$C$1:$D$12,2,0))</f>
        <v/>
      </c>
      <c r="K3331" s="179"/>
      <c r="L3331" s="67" t="str">
        <f t="shared" si="1006"/>
        <v/>
      </c>
      <c r="M3331" s="68">
        <f t="shared" si="1007"/>
        <v>0</v>
      </c>
      <c r="N3331" s="66">
        <f t="shared" si="1008"/>
        <v>0</v>
      </c>
      <c r="O3331" s="152"/>
      <c r="P3331" s="172">
        <f t="shared" si="1005"/>
        <v>0</v>
      </c>
      <c r="Q3331" s="69">
        <f t="shared" si="1009"/>
        <v>0</v>
      </c>
      <c r="R3331" s="62">
        <f t="shared" si="1010"/>
        <v>0</v>
      </c>
      <c r="S3331" s="153"/>
      <c r="T3331" s="118" t="str">
        <f t="shared" si="1011"/>
        <v/>
      </c>
      <c r="U3331" s="154"/>
      <c r="V3331" s="154"/>
      <c r="W3331" s="154"/>
      <c r="X3331" s="154"/>
      <c r="Y3331" s="154"/>
      <c r="Z3331" s="154"/>
      <c r="AA3331" s="154"/>
      <c r="AB3331" s="154"/>
      <c r="AC3331" s="154"/>
      <c r="AD3331" s="154"/>
      <c r="AE3331" s="154"/>
      <c r="AF3331" s="154"/>
      <c r="AG3331" s="63">
        <f t="shared" si="1012"/>
        <v>0</v>
      </c>
      <c r="AH3331" s="56">
        <f t="shared" si="1013"/>
        <v>0</v>
      </c>
      <c r="AI3331" s="56">
        <f t="shared" si="1014"/>
        <v>0</v>
      </c>
      <c r="AJ3331" s="56">
        <f t="shared" si="1015"/>
        <v>0</v>
      </c>
      <c r="AK3331" s="56">
        <f t="shared" si="1016"/>
        <v>0</v>
      </c>
      <c r="AL3331" s="56">
        <f t="shared" si="1017"/>
        <v>0</v>
      </c>
      <c r="AM3331" s="56">
        <f t="shared" si="1018"/>
        <v>0</v>
      </c>
      <c r="AN3331" s="56">
        <f t="shared" si="1019"/>
        <v>0</v>
      </c>
      <c r="AO3331" s="56">
        <f t="shared" si="1020"/>
        <v>0</v>
      </c>
      <c r="AP3331" s="56">
        <f t="shared" si="1021"/>
        <v>0</v>
      </c>
      <c r="AQ3331" s="56">
        <f t="shared" si="1022"/>
        <v>0</v>
      </c>
      <c r="AR3331" s="86">
        <f t="shared" si="1023"/>
        <v>0</v>
      </c>
    </row>
    <row r="3332" spans="1:44" x14ac:dyDescent="0.25">
      <c r="A3332" s="178"/>
      <c r="B3332" s="55" t="str">
        <f>_xlfn.IFNA(VLOOKUP(A3332,'Ajánlatkérő(k) adatai'!$B$4:$C$205,2,0),"")</f>
        <v/>
      </c>
      <c r="C3332" s="178"/>
      <c r="D3332" s="55" t="str">
        <f>_xlfn.IFNA(VLOOKUP(C3332,'Számlafizető(k) adatai'!$C$4:$D$203,2,0),"")</f>
        <v/>
      </c>
      <c r="E3332" s="55" t="str">
        <f>_xlfn.IFNA(VLOOKUP(C3332,'Számlafizető(k) adatai'!$C$4:$M$203,11,0),"")</f>
        <v/>
      </c>
      <c r="F3332" s="178"/>
      <c r="G3332" s="178"/>
      <c r="H3332" s="178"/>
      <c r="I3332" s="55" t="str">
        <f>IF(F3332="","",VLOOKUP(LEFT(F3332,5),'Technikai cellák'!B:C,2,0))</f>
        <v/>
      </c>
      <c r="J3332" s="55" t="str">
        <f>IF(F3332="","",VLOOKUP(I3332,'Technikai cellák'!$C$1:$D$12,2,0))</f>
        <v/>
      </c>
      <c r="K3332" s="179"/>
      <c r="L3332" s="67" t="str">
        <f t="shared" si="1006"/>
        <v/>
      </c>
      <c r="M3332" s="68">
        <f t="shared" si="1007"/>
        <v>0</v>
      </c>
      <c r="N3332" s="66">
        <f t="shared" si="1008"/>
        <v>0</v>
      </c>
      <c r="O3332" s="152"/>
      <c r="P3332" s="172">
        <f t="shared" si="1005"/>
        <v>0</v>
      </c>
      <c r="Q3332" s="69">
        <f t="shared" si="1009"/>
        <v>0</v>
      </c>
      <c r="R3332" s="62">
        <f t="shared" si="1010"/>
        <v>0</v>
      </c>
      <c r="S3332" s="153"/>
      <c r="T3332" s="118" t="str">
        <f t="shared" si="1011"/>
        <v/>
      </c>
      <c r="U3332" s="154"/>
      <c r="V3332" s="154"/>
      <c r="W3332" s="154"/>
      <c r="X3332" s="154"/>
      <c r="Y3332" s="154"/>
      <c r="Z3332" s="154"/>
      <c r="AA3332" s="154"/>
      <c r="AB3332" s="154"/>
      <c r="AC3332" s="154"/>
      <c r="AD3332" s="154"/>
      <c r="AE3332" s="154"/>
      <c r="AF3332" s="154"/>
      <c r="AG3332" s="63">
        <f t="shared" si="1012"/>
        <v>0</v>
      </c>
      <c r="AH3332" s="56">
        <f t="shared" si="1013"/>
        <v>0</v>
      </c>
      <c r="AI3332" s="56">
        <f t="shared" si="1014"/>
        <v>0</v>
      </c>
      <c r="AJ3332" s="56">
        <f t="shared" si="1015"/>
        <v>0</v>
      </c>
      <c r="AK3332" s="56">
        <f t="shared" si="1016"/>
        <v>0</v>
      </c>
      <c r="AL3332" s="56">
        <f t="shared" si="1017"/>
        <v>0</v>
      </c>
      <c r="AM3332" s="56">
        <f t="shared" si="1018"/>
        <v>0</v>
      </c>
      <c r="AN3332" s="56">
        <f t="shared" si="1019"/>
        <v>0</v>
      </c>
      <c r="AO3332" s="56">
        <f t="shared" si="1020"/>
        <v>0</v>
      </c>
      <c r="AP3332" s="56">
        <f t="shared" si="1021"/>
        <v>0</v>
      </c>
      <c r="AQ3332" s="56">
        <f t="shared" si="1022"/>
        <v>0</v>
      </c>
      <c r="AR3332" s="86">
        <f t="shared" si="1023"/>
        <v>0</v>
      </c>
    </row>
    <row r="3333" spans="1:44" x14ac:dyDescent="0.25">
      <c r="A3333" s="178"/>
      <c r="B3333" s="55" t="str">
        <f>_xlfn.IFNA(VLOOKUP(A3333,'Ajánlatkérő(k) adatai'!$B$4:$C$205,2,0),"")</f>
        <v/>
      </c>
      <c r="C3333" s="178"/>
      <c r="D3333" s="55" t="str">
        <f>_xlfn.IFNA(VLOOKUP(C3333,'Számlafizető(k) adatai'!$C$4:$D$203,2,0),"")</f>
        <v/>
      </c>
      <c r="E3333" s="55" t="str">
        <f>_xlfn.IFNA(VLOOKUP(C3333,'Számlafizető(k) adatai'!$C$4:$M$203,11,0),"")</f>
        <v/>
      </c>
      <c r="F3333" s="178"/>
      <c r="G3333" s="178"/>
      <c r="H3333" s="178"/>
      <c r="I3333" s="55" t="str">
        <f>IF(F3333="","",VLOOKUP(LEFT(F3333,5),'Technikai cellák'!B:C,2,0))</f>
        <v/>
      </c>
      <c r="J3333" s="55" t="str">
        <f>IF(F3333="","",VLOOKUP(I3333,'Technikai cellák'!$C$1:$D$12,2,0))</f>
        <v/>
      </c>
      <c r="K3333" s="179"/>
      <c r="L3333" s="67" t="str">
        <f t="shared" si="1006"/>
        <v/>
      </c>
      <c r="M3333" s="68">
        <f t="shared" si="1007"/>
        <v>0</v>
      </c>
      <c r="N3333" s="66">
        <f t="shared" si="1008"/>
        <v>0</v>
      </c>
      <c r="O3333" s="152"/>
      <c r="P3333" s="172">
        <f t="shared" si="1005"/>
        <v>0</v>
      </c>
      <c r="Q3333" s="69">
        <f t="shared" si="1009"/>
        <v>0</v>
      </c>
      <c r="R3333" s="62">
        <f t="shared" si="1010"/>
        <v>0</v>
      </c>
      <c r="S3333" s="153"/>
      <c r="T3333" s="118" t="str">
        <f t="shared" si="1011"/>
        <v/>
      </c>
      <c r="U3333" s="154"/>
      <c r="V3333" s="154"/>
      <c r="W3333" s="154"/>
      <c r="X3333" s="154"/>
      <c r="Y3333" s="154"/>
      <c r="Z3333" s="154"/>
      <c r="AA3333" s="154"/>
      <c r="AB3333" s="154"/>
      <c r="AC3333" s="154"/>
      <c r="AD3333" s="154"/>
      <c r="AE3333" s="154"/>
      <c r="AF3333" s="154"/>
      <c r="AG3333" s="63">
        <f t="shared" si="1012"/>
        <v>0</v>
      </c>
      <c r="AH3333" s="56">
        <f t="shared" si="1013"/>
        <v>0</v>
      </c>
      <c r="AI3333" s="56">
        <f t="shared" si="1014"/>
        <v>0</v>
      </c>
      <c r="AJ3333" s="56">
        <f t="shared" si="1015"/>
        <v>0</v>
      </c>
      <c r="AK3333" s="56">
        <f t="shared" si="1016"/>
        <v>0</v>
      </c>
      <c r="AL3333" s="56">
        <f t="shared" si="1017"/>
        <v>0</v>
      </c>
      <c r="AM3333" s="56">
        <f t="shared" si="1018"/>
        <v>0</v>
      </c>
      <c r="AN3333" s="56">
        <f t="shared" si="1019"/>
        <v>0</v>
      </c>
      <c r="AO3333" s="56">
        <f t="shared" si="1020"/>
        <v>0</v>
      </c>
      <c r="AP3333" s="56">
        <f t="shared" si="1021"/>
        <v>0</v>
      </c>
      <c r="AQ3333" s="56">
        <f t="shared" si="1022"/>
        <v>0</v>
      </c>
      <c r="AR3333" s="86">
        <f t="shared" si="1023"/>
        <v>0</v>
      </c>
    </row>
    <row r="3334" spans="1:44" x14ac:dyDescent="0.25">
      <c r="A3334" s="178"/>
      <c r="B3334" s="55" t="str">
        <f>_xlfn.IFNA(VLOOKUP(A3334,'Ajánlatkérő(k) adatai'!$B$4:$C$205,2,0),"")</f>
        <v/>
      </c>
      <c r="C3334" s="178"/>
      <c r="D3334" s="55" t="str">
        <f>_xlfn.IFNA(VLOOKUP(C3334,'Számlafizető(k) adatai'!$C$4:$D$203,2,0),"")</f>
        <v/>
      </c>
      <c r="E3334" s="55" t="str">
        <f>_xlfn.IFNA(VLOOKUP(C3334,'Számlafizető(k) adatai'!$C$4:$M$203,11,0),"")</f>
        <v/>
      </c>
      <c r="F3334" s="178"/>
      <c r="G3334" s="178"/>
      <c r="H3334" s="178"/>
      <c r="I3334" s="55" t="str">
        <f>IF(F3334="","",VLOOKUP(LEFT(F3334,5),'Technikai cellák'!B:C,2,0))</f>
        <v/>
      </c>
      <c r="J3334" s="55" t="str">
        <f>IF(F3334="","",VLOOKUP(I3334,'Technikai cellák'!$C$1:$D$12,2,0))</f>
        <v/>
      </c>
      <c r="K3334" s="179"/>
      <c r="L3334" s="67" t="str">
        <f t="shared" si="1006"/>
        <v/>
      </c>
      <c r="M3334" s="68">
        <f t="shared" si="1007"/>
        <v>0</v>
      </c>
      <c r="N3334" s="66">
        <f t="shared" si="1008"/>
        <v>0</v>
      </c>
      <c r="O3334" s="152"/>
      <c r="P3334" s="172">
        <f t="shared" si="1005"/>
        <v>0</v>
      </c>
      <c r="Q3334" s="69">
        <f t="shared" si="1009"/>
        <v>0</v>
      </c>
      <c r="R3334" s="62">
        <f t="shared" si="1010"/>
        <v>0</v>
      </c>
      <c r="S3334" s="153"/>
      <c r="T3334" s="118" t="str">
        <f t="shared" si="1011"/>
        <v/>
      </c>
      <c r="U3334" s="154"/>
      <c r="V3334" s="154"/>
      <c r="W3334" s="154"/>
      <c r="X3334" s="154"/>
      <c r="Y3334" s="154"/>
      <c r="Z3334" s="154"/>
      <c r="AA3334" s="154"/>
      <c r="AB3334" s="154"/>
      <c r="AC3334" s="154"/>
      <c r="AD3334" s="154"/>
      <c r="AE3334" s="154"/>
      <c r="AF3334" s="154"/>
      <c r="AG3334" s="63">
        <f t="shared" si="1012"/>
        <v>0</v>
      </c>
      <c r="AH3334" s="56">
        <f t="shared" si="1013"/>
        <v>0</v>
      </c>
      <c r="AI3334" s="56">
        <f t="shared" si="1014"/>
        <v>0</v>
      </c>
      <c r="AJ3334" s="56">
        <f t="shared" si="1015"/>
        <v>0</v>
      </c>
      <c r="AK3334" s="56">
        <f t="shared" si="1016"/>
        <v>0</v>
      </c>
      <c r="AL3334" s="56">
        <f t="shared" si="1017"/>
        <v>0</v>
      </c>
      <c r="AM3334" s="56">
        <f t="shared" si="1018"/>
        <v>0</v>
      </c>
      <c r="AN3334" s="56">
        <f t="shared" si="1019"/>
        <v>0</v>
      </c>
      <c r="AO3334" s="56">
        <f t="shared" si="1020"/>
        <v>0</v>
      </c>
      <c r="AP3334" s="56">
        <f t="shared" si="1021"/>
        <v>0</v>
      </c>
      <c r="AQ3334" s="56">
        <f t="shared" si="1022"/>
        <v>0</v>
      </c>
      <c r="AR3334" s="86">
        <f t="shared" si="1023"/>
        <v>0</v>
      </c>
    </row>
    <row r="3335" spans="1:44" x14ac:dyDescent="0.25">
      <c r="A3335" s="178"/>
      <c r="B3335" s="55" t="str">
        <f>_xlfn.IFNA(VLOOKUP(A3335,'Ajánlatkérő(k) adatai'!$B$4:$C$205,2,0),"")</f>
        <v/>
      </c>
      <c r="C3335" s="178"/>
      <c r="D3335" s="55" t="str">
        <f>_xlfn.IFNA(VLOOKUP(C3335,'Számlafizető(k) adatai'!$C$4:$D$203,2,0),"")</f>
        <v/>
      </c>
      <c r="E3335" s="55" t="str">
        <f>_xlfn.IFNA(VLOOKUP(C3335,'Számlafizető(k) adatai'!$C$4:$M$203,11,0),"")</f>
        <v/>
      </c>
      <c r="F3335" s="178"/>
      <c r="G3335" s="178"/>
      <c r="H3335" s="178"/>
      <c r="I3335" s="55" t="str">
        <f>IF(F3335="","",VLOOKUP(LEFT(F3335,5),'Technikai cellák'!B:C,2,0))</f>
        <v/>
      </c>
      <c r="J3335" s="55" t="str">
        <f>IF(F3335="","",VLOOKUP(I3335,'Technikai cellák'!$C$1:$D$12,2,0))</f>
        <v/>
      </c>
      <c r="K3335" s="179"/>
      <c r="L3335" s="67" t="str">
        <f t="shared" si="1006"/>
        <v/>
      </c>
      <c r="M3335" s="68">
        <f t="shared" si="1007"/>
        <v>0</v>
      </c>
      <c r="N3335" s="66">
        <f t="shared" si="1008"/>
        <v>0</v>
      </c>
      <c r="O3335" s="152"/>
      <c r="P3335" s="172">
        <f t="shared" si="1005"/>
        <v>0</v>
      </c>
      <c r="Q3335" s="69">
        <f t="shared" si="1009"/>
        <v>0</v>
      </c>
      <c r="R3335" s="62">
        <f t="shared" si="1010"/>
        <v>0</v>
      </c>
      <c r="S3335" s="153"/>
      <c r="T3335" s="118" t="str">
        <f t="shared" si="1011"/>
        <v/>
      </c>
      <c r="U3335" s="154"/>
      <c r="V3335" s="154"/>
      <c r="W3335" s="154"/>
      <c r="X3335" s="154"/>
      <c r="Y3335" s="154"/>
      <c r="Z3335" s="154"/>
      <c r="AA3335" s="154"/>
      <c r="AB3335" s="154"/>
      <c r="AC3335" s="154"/>
      <c r="AD3335" s="154"/>
      <c r="AE3335" s="154"/>
      <c r="AF3335" s="154"/>
      <c r="AG3335" s="63">
        <f t="shared" si="1012"/>
        <v>0</v>
      </c>
      <c r="AH3335" s="56">
        <f t="shared" si="1013"/>
        <v>0</v>
      </c>
      <c r="AI3335" s="56">
        <f t="shared" si="1014"/>
        <v>0</v>
      </c>
      <c r="AJ3335" s="56">
        <f t="shared" si="1015"/>
        <v>0</v>
      </c>
      <c r="AK3335" s="56">
        <f t="shared" si="1016"/>
        <v>0</v>
      </c>
      <c r="AL3335" s="56">
        <f t="shared" si="1017"/>
        <v>0</v>
      </c>
      <c r="AM3335" s="56">
        <f t="shared" si="1018"/>
        <v>0</v>
      </c>
      <c r="AN3335" s="56">
        <f t="shared" si="1019"/>
        <v>0</v>
      </c>
      <c r="AO3335" s="56">
        <f t="shared" si="1020"/>
        <v>0</v>
      </c>
      <c r="AP3335" s="56">
        <f t="shared" si="1021"/>
        <v>0</v>
      </c>
      <c r="AQ3335" s="56">
        <f t="shared" si="1022"/>
        <v>0</v>
      </c>
      <c r="AR3335" s="86">
        <f t="shared" si="1023"/>
        <v>0</v>
      </c>
    </row>
    <row r="3336" spans="1:44" x14ac:dyDescent="0.25">
      <c r="A3336" s="178"/>
      <c r="B3336" s="55" t="str">
        <f>_xlfn.IFNA(VLOOKUP(A3336,'Ajánlatkérő(k) adatai'!$B$4:$C$205,2,0),"")</f>
        <v/>
      </c>
      <c r="C3336" s="178"/>
      <c r="D3336" s="55" t="str">
        <f>_xlfn.IFNA(VLOOKUP(C3336,'Számlafizető(k) adatai'!$C$4:$D$203,2,0),"")</f>
        <v/>
      </c>
      <c r="E3336" s="55" t="str">
        <f>_xlfn.IFNA(VLOOKUP(C3336,'Számlafizető(k) adatai'!$C$4:$M$203,11,0),"")</f>
        <v/>
      </c>
      <c r="F3336" s="178"/>
      <c r="G3336" s="178"/>
      <c r="H3336" s="178"/>
      <c r="I3336" s="55" t="str">
        <f>IF(F3336="","",VLOOKUP(LEFT(F3336,5),'Technikai cellák'!B:C,2,0))</f>
        <v/>
      </c>
      <c r="J3336" s="55" t="str">
        <f>IF(F3336="","",VLOOKUP(I3336,'Technikai cellák'!$C$1:$D$12,2,0))</f>
        <v/>
      </c>
      <c r="K3336" s="179"/>
      <c r="L3336" s="67" t="str">
        <f t="shared" si="1006"/>
        <v/>
      </c>
      <c r="M3336" s="68">
        <f t="shared" si="1007"/>
        <v>0</v>
      </c>
      <c r="N3336" s="66">
        <f t="shared" si="1008"/>
        <v>0</v>
      </c>
      <c r="O3336" s="152"/>
      <c r="P3336" s="172">
        <f t="shared" si="1005"/>
        <v>0</v>
      </c>
      <c r="Q3336" s="69">
        <f t="shared" si="1009"/>
        <v>0</v>
      </c>
      <c r="R3336" s="62">
        <f t="shared" si="1010"/>
        <v>0</v>
      </c>
      <c r="S3336" s="153"/>
      <c r="T3336" s="118" t="str">
        <f t="shared" si="1011"/>
        <v/>
      </c>
      <c r="U3336" s="154"/>
      <c r="V3336" s="154"/>
      <c r="W3336" s="154"/>
      <c r="X3336" s="154"/>
      <c r="Y3336" s="154"/>
      <c r="Z3336" s="154"/>
      <c r="AA3336" s="154"/>
      <c r="AB3336" s="154"/>
      <c r="AC3336" s="154"/>
      <c r="AD3336" s="154"/>
      <c r="AE3336" s="154"/>
      <c r="AF3336" s="154"/>
      <c r="AG3336" s="63">
        <f t="shared" si="1012"/>
        <v>0</v>
      </c>
      <c r="AH3336" s="56">
        <f t="shared" si="1013"/>
        <v>0</v>
      </c>
      <c r="AI3336" s="56">
        <f t="shared" si="1014"/>
        <v>0</v>
      </c>
      <c r="AJ3336" s="56">
        <f t="shared" si="1015"/>
        <v>0</v>
      </c>
      <c r="AK3336" s="56">
        <f t="shared" si="1016"/>
        <v>0</v>
      </c>
      <c r="AL3336" s="56">
        <f t="shared" si="1017"/>
        <v>0</v>
      </c>
      <c r="AM3336" s="56">
        <f t="shared" si="1018"/>
        <v>0</v>
      </c>
      <c r="AN3336" s="56">
        <f t="shared" si="1019"/>
        <v>0</v>
      </c>
      <c r="AO3336" s="56">
        <f t="shared" si="1020"/>
        <v>0</v>
      </c>
      <c r="AP3336" s="56">
        <f t="shared" si="1021"/>
        <v>0</v>
      </c>
      <c r="AQ3336" s="56">
        <f t="shared" si="1022"/>
        <v>0</v>
      </c>
      <c r="AR3336" s="86">
        <f t="shared" si="1023"/>
        <v>0</v>
      </c>
    </row>
    <row r="3337" spans="1:44" x14ac:dyDescent="0.25">
      <c r="A3337" s="178"/>
      <c r="B3337" s="55" t="str">
        <f>_xlfn.IFNA(VLOOKUP(A3337,'Ajánlatkérő(k) adatai'!$B$4:$C$205,2,0),"")</f>
        <v/>
      </c>
      <c r="C3337" s="178"/>
      <c r="D3337" s="55" t="str">
        <f>_xlfn.IFNA(VLOOKUP(C3337,'Számlafizető(k) adatai'!$C$4:$D$203,2,0),"")</f>
        <v/>
      </c>
      <c r="E3337" s="55" t="str">
        <f>_xlfn.IFNA(VLOOKUP(C3337,'Számlafizető(k) adatai'!$C$4:$M$203,11,0),"")</f>
        <v/>
      </c>
      <c r="F3337" s="178"/>
      <c r="G3337" s="178"/>
      <c r="H3337" s="178"/>
      <c r="I3337" s="55" t="str">
        <f>IF(F3337="","",VLOOKUP(LEFT(F3337,5),'Technikai cellák'!B:C,2,0))</f>
        <v/>
      </c>
      <c r="J3337" s="55" t="str">
        <f>IF(F3337="","",VLOOKUP(I3337,'Technikai cellák'!$C$1:$D$12,2,0))</f>
        <v/>
      </c>
      <c r="K3337" s="179"/>
      <c r="L3337" s="67" t="str">
        <f t="shared" si="1006"/>
        <v/>
      </c>
      <c r="M3337" s="68">
        <f t="shared" si="1007"/>
        <v>0</v>
      </c>
      <c r="N3337" s="66">
        <f t="shared" si="1008"/>
        <v>0</v>
      </c>
      <c r="O3337" s="152"/>
      <c r="P3337" s="172">
        <f t="shared" si="1005"/>
        <v>0</v>
      </c>
      <c r="Q3337" s="69">
        <f t="shared" si="1009"/>
        <v>0</v>
      </c>
      <c r="R3337" s="62">
        <f t="shared" si="1010"/>
        <v>0</v>
      </c>
      <c r="S3337" s="153"/>
      <c r="T3337" s="118" t="str">
        <f t="shared" si="1011"/>
        <v/>
      </c>
      <c r="U3337" s="154"/>
      <c r="V3337" s="154"/>
      <c r="W3337" s="154"/>
      <c r="X3337" s="154"/>
      <c r="Y3337" s="154"/>
      <c r="Z3337" s="154"/>
      <c r="AA3337" s="154"/>
      <c r="AB3337" s="154"/>
      <c r="AC3337" s="154"/>
      <c r="AD3337" s="154"/>
      <c r="AE3337" s="154"/>
      <c r="AF3337" s="154"/>
      <c r="AG3337" s="63">
        <f t="shared" si="1012"/>
        <v>0</v>
      </c>
      <c r="AH3337" s="56">
        <f t="shared" si="1013"/>
        <v>0</v>
      </c>
      <c r="AI3337" s="56">
        <f t="shared" si="1014"/>
        <v>0</v>
      </c>
      <c r="AJ3337" s="56">
        <f t="shared" si="1015"/>
        <v>0</v>
      </c>
      <c r="AK3337" s="56">
        <f t="shared" si="1016"/>
        <v>0</v>
      </c>
      <c r="AL3337" s="56">
        <f t="shared" si="1017"/>
        <v>0</v>
      </c>
      <c r="AM3337" s="56">
        <f t="shared" si="1018"/>
        <v>0</v>
      </c>
      <c r="AN3337" s="56">
        <f t="shared" si="1019"/>
        <v>0</v>
      </c>
      <c r="AO3337" s="56">
        <f t="shared" si="1020"/>
        <v>0</v>
      </c>
      <c r="AP3337" s="56">
        <f t="shared" si="1021"/>
        <v>0</v>
      </c>
      <c r="AQ3337" s="56">
        <f t="shared" si="1022"/>
        <v>0</v>
      </c>
      <c r="AR3337" s="86">
        <f t="shared" si="1023"/>
        <v>0</v>
      </c>
    </row>
    <row r="3338" spans="1:44" x14ac:dyDescent="0.25">
      <c r="A3338" s="178"/>
      <c r="B3338" s="55" t="str">
        <f>_xlfn.IFNA(VLOOKUP(A3338,'Ajánlatkérő(k) adatai'!$B$4:$C$205,2,0),"")</f>
        <v/>
      </c>
      <c r="C3338" s="178"/>
      <c r="D3338" s="55" t="str">
        <f>_xlfn.IFNA(VLOOKUP(C3338,'Számlafizető(k) adatai'!$C$4:$D$203,2,0),"")</f>
        <v/>
      </c>
      <c r="E3338" s="55" t="str">
        <f>_xlfn.IFNA(VLOOKUP(C3338,'Számlafizető(k) adatai'!$C$4:$M$203,11,0),"")</f>
        <v/>
      </c>
      <c r="F3338" s="178"/>
      <c r="G3338" s="178"/>
      <c r="H3338" s="178"/>
      <c r="I3338" s="55" t="str">
        <f>IF(F3338="","",VLOOKUP(LEFT(F3338,5),'Technikai cellák'!B:C,2,0))</f>
        <v/>
      </c>
      <c r="J3338" s="55" t="str">
        <f>IF(F3338="","",VLOOKUP(I3338,'Technikai cellák'!$C$1:$D$12,2,0))</f>
        <v/>
      </c>
      <c r="K3338" s="179"/>
      <c r="L3338" s="67" t="str">
        <f t="shared" si="1006"/>
        <v/>
      </c>
      <c r="M3338" s="68">
        <f t="shared" si="1007"/>
        <v>0</v>
      </c>
      <c r="N3338" s="66">
        <f t="shared" si="1008"/>
        <v>0</v>
      </c>
      <c r="O3338" s="152"/>
      <c r="P3338" s="172">
        <f t="shared" si="1005"/>
        <v>0</v>
      </c>
      <c r="Q3338" s="69">
        <f t="shared" si="1009"/>
        <v>0</v>
      </c>
      <c r="R3338" s="62">
        <f t="shared" si="1010"/>
        <v>0</v>
      </c>
      <c r="S3338" s="153"/>
      <c r="T3338" s="118" t="str">
        <f t="shared" si="1011"/>
        <v/>
      </c>
      <c r="U3338" s="154"/>
      <c r="V3338" s="154"/>
      <c r="W3338" s="154"/>
      <c r="X3338" s="154"/>
      <c r="Y3338" s="154"/>
      <c r="Z3338" s="154"/>
      <c r="AA3338" s="154"/>
      <c r="AB3338" s="154"/>
      <c r="AC3338" s="154"/>
      <c r="AD3338" s="154"/>
      <c r="AE3338" s="154"/>
      <c r="AF3338" s="154"/>
      <c r="AG3338" s="63">
        <f t="shared" si="1012"/>
        <v>0</v>
      </c>
      <c r="AH3338" s="56">
        <f t="shared" si="1013"/>
        <v>0</v>
      </c>
      <c r="AI3338" s="56">
        <f t="shared" si="1014"/>
        <v>0</v>
      </c>
      <c r="AJ3338" s="56">
        <f t="shared" si="1015"/>
        <v>0</v>
      </c>
      <c r="AK3338" s="56">
        <f t="shared" si="1016"/>
        <v>0</v>
      </c>
      <c r="AL3338" s="56">
        <f t="shared" si="1017"/>
        <v>0</v>
      </c>
      <c r="AM3338" s="56">
        <f t="shared" si="1018"/>
        <v>0</v>
      </c>
      <c r="AN3338" s="56">
        <f t="shared" si="1019"/>
        <v>0</v>
      </c>
      <c r="AO3338" s="56">
        <f t="shared" si="1020"/>
        <v>0</v>
      </c>
      <c r="AP3338" s="56">
        <f t="shared" si="1021"/>
        <v>0</v>
      </c>
      <c r="AQ3338" s="56">
        <f t="shared" si="1022"/>
        <v>0</v>
      </c>
      <c r="AR3338" s="86">
        <f t="shared" si="1023"/>
        <v>0</v>
      </c>
    </row>
    <row r="3339" spans="1:44" x14ac:dyDescent="0.25">
      <c r="A3339" s="178"/>
      <c r="B3339" s="55" t="str">
        <f>_xlfn.IFNA(VLOOKUP(A3339,'Ajánlatkérő(k) adatai'!$B$4:$C$205,2,0),"")</f>
        <v/>
      </c>
      <c r="C3339" s="178"/>
      <c r="D3339" s="55" t="str">
        <f>_xlfn.IFNA(VLOOKUP(C3339,'Számlafizető(k) adatai'!$C$4:$D$203,2,0),"")</f>
        <v/>
      </c>
      <c r="E3339" s="55" t="str">
        <f>_xlfn.IFNA(VLOOKUP(C3339,'Számlafizető(k) adatai'!$C$4:$M$203,11,0),"")</f>
        <v/>
      </c>
      <c r="F3339" s="178"/>
      <c r="G3339" s="178"/>
      <c r="H3339" s="178"/>
      <c r="I3339" s="55" t="str">
        <f>IF(F3339="","",VLOOKUP(LEFT(F3339,5),'Technikai cellák'!B:C,2,0))</f>
        <v/>
      </c>
      <c r="J3339" s="55" t="str">
        <f>IF(F3339="","",VLOOKUP(I3339,'Technikai cellák'!$C$1:$D$12,2,0))</f>
        <v/>
      </c>
      <c r="K3339" s="179"/>
      <c r="L3339" s="67" t="str">
        <f t="shared" si="1006"/>
        <v/>
      </c>
      <c r="M3339" s="68">
        <f t="shared" si="1007"/>
        <v>0</v>
      </c>
      <c r="N3339" s="66">
        <f t="shared" si="1008"/>
        <v>0</v>
      </c>
      <c r="O3339" s="152"/>
      <c r="P3339" s="172">
        <f t="shared" si="1005"/>
        <v>0</v>
      </c>
      <c r="Q3339" s="69">
        <f t="shared" si="1009"/>
        <v>0</v>
      </c>
      <c r="R3339" s="62">
        <f t="shared" si="1010"/>
        <v>0</v>
      </c>
      <c r="S3339" s="153"/>
      <c r="T3339" s="118" t="str">
        <f t="shared" si="1011"/>
        <v/>
      </c>
      <c r="U3339" s="154"/>
      <c r="V3339" s="154"/>
      <c r="W3339" s="154"/>
      <c r="X3339" s="154"/>
      <c r="Y3339" s="154"/>
      <c r="Z3339" s="154"/>
      <c r="AA3339" s="154"/>
      <c r="AB3339" s="154"/>
      <c r="AC3339" s="154"/>
      <c r="AD3339" s="154"/>
      <c r="AE3339" s="154"/>
      <c r="AF3339" s="154"/>
      <c r="AG3339" s="63">
        <f t="shared" si="1012"/>
        <v>0</v>
      </c>
      <c r="AH3339" s="56">
        <f t="shared" si="1013"/>
        <v>0</v>
      </c>
      <c r="AI3339" s="56">
        <f t="shared" si="1014"/>
        <v>0</v>
      </c>
      <c r="AJ3339" s="56">
        <f t="shared" si="1015"/>
        <v>0</v>
      </c>
      <c r="AK3339" s="56">
        <f t="shared" si="1016"/>
        <v>0</v>
      </c>
      <c r="AL3339" s="56">
        <f t="shared" si="1017"/>
        <v>0</v>
      </c>
      <c r="AM3339" s="56">
        <f t="shared" si="1018"/>
        <v>0</v>
      </c>
      <c r="AN3339" s="56">
        <f t="shared" si="1019"/>
        <v>0</v>
      </c>
      <c r="AO3339" s="56">
        <f t="shared" si="1020"/>
        <v>0</v>
      </c>
      <c r="AP3339" s="56">
        <f t="shared" si="1021"/>
        <v>0</v>
      </c>
      <c r="AQ3339" s="56">
        <f t="shared" si="1022"/>
        <v>0</v>
      </c>
      <c r="AR3339" s="86">
        <f t="shared" si="1023"/>
        <v>0</v>
      </c>
    </row>
    <row r="3340" spans="1:44" x14ac:dyDescent="0.25">
      <c r="A3340" s="178"/>
      <c r="B3340" s="55" t="str">
        <f>_xlfn.IFNA(VLOOKUP(A3340,'Ajánlatkérő(k) adatai'!$B$4:$C$205,2,0),"")</f>
        <v/>
      </c>
      <c r="C3340" s="178"/>
      <c r="D3340" s="55" t="str">
        <f>_xlfn.IFNA(VLOOKUP(C3340,'Számlafizető(k) adatai'!$C$4:$D$203,2,0),"")</f>
        <v/>
      </c>
      <c r="E3340" s="55" t="str">
        <f>_xlfn.IFNA(VLOOKUP(C3340,'Számlafizető(k) adatai'!$C$4:$M$203,11,0),"")</f>
        <v/>
      </c>
      <c r="F3340" s="178"/>
      <c r="G3340" s="178"/>
      <c r="H3340" s="178"/>
      <c r="I3340" s="55" t="str">
        <f>IF(F3340="","",VLOOKUP(LEFT(F3340,5),'Technikai cellák'!B:C,2,0))</f>
        <v/>
      </c>
      <c r="J3340" s="55" t="str">
        <f>IF(F3340="","",VLOOKUP(I3340,'Technikai cellák'!$C$1:$D$12,2,0))</f>
        <v/>
      </c>
      <c r="K3340" s="179"/>
      <c r="L3340" s="67" t="str">
        <f t="shared" si="1006"/>
        <v/>
      </c>
      <c r="M3340" s="68">
        <f t="shared" si="1007"/>
        <v>0</v>
      </c>
      <c r="N3340" s="66">
        <f t="shared" si="1008"/>
        <v>0</v>
      </c>
      <c r="O3340" s="152"/>
      <c r="P3340" s="172">
        <f t="shared" si="1005"/>
        <v>0</v>
      </c>
      <c r="Q3340" s="69">
        <f t="shared" si="1009"/>
        <v>0</v>
      </c>
      <c r="R3340" s="62">
        <f t="shared" si="1010"/>
        <v>0</v>
      </c>
      <c r="S3340" s="153"/>
      <c r="T3340" s="118" t="str">
        <f t="shared" si="1011"/>
        <v/>
      </c>
      <c r="U3340" s="154"/>
      <c r="V3340" s="154"/>
      <c r="W3340" s="154"/>
      <c r="X3340" s="154"/>
      <c r="Y3340" s="154"/>
      <c r="Z3340" s="154"/>
      <c r="AA3340" s="154"/>
      <c r="AB3340" s="154"/>
      <c r="AC3340" s="154"/>
      <c r="AD3340" s="154"/>
      <c r="AE3340" s="154"/>
      <c r="AF3340" s="154"/>
      <c r="AG3340" s="63">
        <f t="shared" si="1012"/>
        <v>0</v>
      </c>
      <c r="AH3340" s="56">
        <f t="shared" si="1013"/>
        <v>0</v>
      </c>
      <c r="AI3340" s="56">
        <f t="shared" si="1014"/>
        <v>0</v>
      </c>
      <c r="AJ3340" s="56">
        <f t="shared" si="1015"/>
        <v>0</v>
      </c>
      <c r="AK3340" s="56">
        <f t="shared" si="1016"/>
        <v>0</v>
      </c>
      <c r="AL3340" s="56">
        <f t="shared" si="1017"/>
        <v>0</v>
      </c>
      <c r="AM3340" s="56">
        <f t="shared" si="1018"/>
        <v>0</v>
      </c>
      <c r="AN3340" s="56">
        <f t="shared" si="1019"/>
        <v>0</v>
      </c>
      <c r="AO3340" s="56">
        <f t="shared" si="1020"/>
        <v>0</v>
      </c>
      <c r="AP3340" s="56">
        <f t="shared" si="1021"/>
        <v>0</v>
      </c>
      <c r="AQ3340" s="56">
        <f t="shared" si="1022"/>
        <v>0</v>
      </c>
      <c r="AR3340" s="86">
        <f t="shared" si="1023"/>
        <v>0</v>
      </c>
    </row>
    <row r="3341" spans="1:44" x14ac:dyDescent="0.25">
      <c r="A3341" s="178"/>
      <c r="B3341" s="55" t="str">
        <f>_xlfn.IFNA(VLOOKUP(A3341,'Ajánlatkérő(k) adatai'!$B$4:$C$205,2,0),"")</f>
        <v/>
      </c>
      <c r="C3341" s="178"/>
      <c r="D3341" s="55" t="str">
        <f>_xlfn.IFNA(VLOOKUP(C3341,'Számlafizető(k) adatai'!$C$4:$D$203,2,0),"")</f>
        <v/>
      </c>
      <c r="E3341" s="55" t="str">
        <f>_xlfn.IFNA(VLOOKUP(C3341,'Számlafizető(k) adatai'!$C$4:$M$203,11,0),"")</f>
        <v/>
      </c>
      <c r="F3341" s="178"/>
      <c r="G3341" s="178"/>
      <c r="H3341" s="178"/>
      <c r="I3341" s="55" t="str">
        <f>IF(F3341="","",VLOOKUP(LEFT(F3341,5),'Technikai cellák'!B:C,2,0))</f>
        <v/>
      </c>
      <c r="J3341" s="55" t="str">
        <f>IF(F3341="","",VLOOKUP(I3341,'Technikai cellák'!$C$1:$D$12,2,0))</f>
        <v/>
      </c>
      <c r="K3341" s="179"/>
      <c r="L3341" s="67" t="str">
        <f t="shared" si="1006"/>
        <v/>
      </c>
      <c r="M3341" s="68">
        <f t="shared" si="1007"/>
        <v>0</v>
      </c>
      <c r="N3341" s="66">
        <f t="shared" si="1008"/>
        <v>0</v>
      </c>
      <c r="O3341" s="152"/>
      <c r="P3341" s="172">
        <f t="shared" si="1005"/>
        <v>0</v>
      </c>
      <c r="Q3341" s="69">
        <f t="shared" si="1009"/>
        <v>0</v>
      </c>
      <c r="R3341" s="62">
        <f t="shared" si="1010"/>
        <v>0</v>
      </c>
      <c r="S3341" s="153"/>
      <c r="T3341" s="118" t="str">
        <f t="shared" si="1011"/>
        <v/>
      </c>
      <c r="U3341" s="154"/>
      <c r="V3341" s="154"/>
      <c r="W3341" s="154"/>
      <c r="X3341" s="154"/>
      <c r="Y3341" s="154"/>
      <c r="Z3341" s="154"/>
      <c r="AA3341" s="154"/>
      <c r="AB3341" s="154"/>
      <c r="AC3341" s="154"/>
      <c r="AD3341" s="154"/>
      <c r="AE3341" s="154"/>
      <c r="AF3341" s="154"/>
      <c r="AG3341" s="63">
        <f t="shared" si="1012"/>
        <v>0</v>
      </c>
      <c r="AH3341" s="56">
        <f t="shared" si="1013"/>
        <v>0</v>
      </c>
      <c r="AI3341" s="56">
        <f t="shared" si="1014"/>
        <v>0</v>
      </c>
      <c r="AJ3341" s="56">
        <f t="shared" si="1015"/>
        <v>0</v>
      </c>
      <c r="AK3341" s="56">
        <f t="shared" si="1016"/>
        <v>0</v>
      </c>
      <c r="AL3341" s="56">
        <f t="shared" si="1017"/>
        <v>0</v>
      </c>
      <c r="AM3341" s="56">
        <f t="shared" si="1018"/>
        <v>0</v>
      </c>
      <c r="AN3341" s="56">
        <f t="shared" si="1019"/>
        <v>0</v>
      </c>
      <c r="AO3341" s="56">
        <f t="shared" si="1020"/>
        <v>0</v>
      </c>
      <c r="AP3341" s="56">
        <f t="shared" si="1021"/>
        <v>0</v>
      </c>
      <c r="AQ3341" s="56">
        <f t="shared" si="1022"/>
        <v>0</v>
      </c>
      <c r="AR3341" s="86">
        <f t="shared" si="1023"/>
        <v>0</v>
      </c>
    </row>
    <row r="3342" spans="1:44" x14ac:dyDescent="0.25">
      <c r="A3342" s="178"/>
      <c r="B3342" s="55" t="str">
        <f>_xlfn.IFNA(VLOOKUP(A3342,'Ajánlatkérő(k) adatai'!$B$4:$C$205,2,0),"")</f>
        <v/>
      </c>
      <c r="C3342" s="178"/>
      <c r="D3342" s="55" t="str">
        <f>_xlfn.IFNA(VLOOKUP(C3342,'Számlafizető(k) adatai'!$C$4:$D$203,2,0),"")</f>
        <v/>
      </c>
      <c r="E3342" s="55" t="str">
        <f>_xlfn.IFNA(VLOOKUP(C3342,'Számlafizető(k) adatai'!$C$4:$M$203,11,0),"")</f>
        <v/>
      </c>
      <c r="F3342" s="178"/>
      <c r="G3342" s="178"/>
      <c r="H3342" s="178"/>
      <c r="I3342" s="55" t="str">
        <f>IF(F3342="","",VLOOKUP(LEFT(F3342,5),'Technikai cellák'!B:C,2,0))</f>
        <v/>
      </c>
      <c r="J3342" s="55" t="str">
        <f>IF(F3342="","",VLOOKUP(I3342,'Technikai cellák'!$C$1:$D$12,2,0))</f>
        <v/>
      </c>
      <c r="K3342" s="179"/>
      <c r="L3342" s="67" t="str">
        <f t="shared" si="1006"/>
        <v/>
      </c>
      <c r="M3342" s="68">
        <f t="shared" si="1007"/>
        <v>0</v>
      </c>
      <c r="N3342" s="66">
        <f t="shared" si="1008"/>
        <v>0</v>
      </c>
      <c r="O3342" s="152"/>
      <c r="P3342" s="172">
        <f t="shared" si="1005"/>
        <v>0</v>
      </c>
      <c r="Q3342" s="69">
        <f t="shared" si="1009"/>
        <v>0</v>
      </c>
      <c r="R3342" s="62">
        <f t="shared" si="1010"/>
        <v>0</v>
      </c>
      <c r="S3342" s="153"/>
      <c r="T3342" s="118" t="str">
        <f t="shared" si="1011"/>
        <v/>
      </c>
      <c r="U3342" s="154"/>
      <c r="V3342" s="154"/>
      <c r="W3342" s="154"/>
      <c r="X3342" s="154"/>
      <c r="Y3342" s="154"/>
      <c r="Z3342" s="154"/>
      <c r="AA3342" s="154"/>
      <c r="AB3342" s="154"/>
      <c r="AC3342" s="154"/>
      <c r="AD3342" s="154"/>
      <c r="AE3342" s="154"/>
      <c r="AF3342" s="154"/>
      <c r="AG3342" s="63">
        <f t="shared" si="1012"/>
        <v>0</v>
      </c>
      <c r="AH3342" s="56">
        <f t="shared" si="1013"/>
        <v>0</v>
      </c>
      <c r="AI3342" s="56">
        <f t="shared" si="1014"/>
        <v>0</v>
      </c>
      <c r="AJ3342" s="56">
        <f t="shared" si="1015"/>
        <v>0</v>
      </c>
      <c r="AK3342" s="56">
        <f t="shared" si="1016"/>
        <v>0</v>
      </c>
      <c r="AL3342" s="56">
        <f t="shared" si="1017"/>
        <v>0</v>
      </c>
      <c r="AM3342" s="56">
        <f t="shared" si="1018"/>
        <v>0</v>
      </c>
      <c r="AN3342" s="56">
        <f t="shared" si="1019"/>
        <v>0</v>
      </c>
      <c r="AO3342" s="56">
        <f t="shared" si="1020"/>
        <v>0</v>
      </c>
      <c r="AP3342" s="56">
        <f t="shared" si="1021"/>
        <v>0</v>
      </c>
      <c r="AQ3342" s="56">
        <f t="shared" si="1022"/>
        <v>0</v>
      </c>
      <c r="AR3342" s="86">
        <f t="shared" si="1023"/>
        <v>0</v>
      </c>
    </row>
    <row r="3343" spans="1:44" x14ac:dyDescent="0.25">
      <c r="A3343" s="178"/>
      <c r="B3343" s="55" t="str">
        <f>_xlfn.IFNA(VLOOKUP(A3343,'Ajánlatkérő(k) adatai'!$B$4:$C$205,2,0),"")</f>
        <v/>
      </c>
      <c r="C3343" s="178"/>
      <c r="D3343" s="55" t="str">
        <f>_xlfn.IFNA(VLOOKUP(C3343,'Számlafizető(k) adatai'!$C$4:$D$203,2,0),"")</f>
        <v/>
      </c>
      <c r="E3343" s="55" t="str">
        <f>_xlfn.IFNA(VLOOKUP(C3343,'Számlafizető(k) adatai'!$C$4:$M$203,11,0),"")</f>
        <v/>
      </c>
      <c r="F3343" s="178"/>
      <c r="G3343" s="178"/>
      <c r="H3343" s="178"/>
      <c r="I3343" s="55" t="str">
        <f>IF(F3343="","",VLOOKUP(LEFT(F3343,5),'Technikai cellák'!B:C,2,0))</f>
        <v/>
      </c>
      <c r="J3343" s="55" t="str">
        <f>IF(F3343="","",VLOOKUP(I3343,'Technikai cellák'!$C$1:$D$12,2,0))</f>
        <v/>
      </c>
      <c r="K3343" s="179"/>
      <c r="L3343" s="67" t="str">
        <f t="shared" si="1006"/>
        <v/>
      </c>
      <c r="M3343" s="68">
        <f t="shared" si="1007"/>
        <v>0</v>
      </c>
      <c r="N3343" s="66">
        <f t="shared" si="1008"/>
        <v>0</v>
      </c>
      <c r="O3343" s="152"/>
      <c r="P3343" s="172">
        <f t="shared" si="1005"/>
        <v>0</v>
      </c>
      <c r="Q3343" s="69">
        <f t="shared" si="1009"/>
        <v>0</v>
      </c>
      <c r="R3343" s="62">
        <f t="shared" si="1010"/>
        <v>0</v>
      </c>
      <c r="S3343" s="153"/>
      <c r="T3343" s="118" t="str">
        <f t="shared" si="1011"/>
        <v/>
      </c>
      <c r="U3343" s="154"/>
      <c r="V3343" s="154"/>
      <c r="W3343" s="154"/>
      <c r="X3343" s="154"/>
      <c r="Y3343" s="154"/>
      <c r="Z3343" s="154"/>
      <c r="AA3343" s="154"/>
      <c r="AB3343" s="154"/>
      <c r="AC3343" s="154"/>
      <c r="AD3343" s="154"/>
      <c r="AE3343" s="154"/>
      <c r="AF3343" s="154"/>
      <c r="AG3343" s="63">
        <f t="shared" si="1012"/>
        <v>0</v>
      </c>
      <c r="AH3343" s="56">
        <f t="shared" si="1013"/>
        <v>0</v>
      </c>
      <c r="AI3343" s="56">
        <f t="shared" si="1014"/>
        <v>0</v>
      </c>
      <c r="AJ3343" s="56">
        <f t="shared" si="1015"/>
        <v>0</v>
      </c>
      <c r="AK3343" s="56">
        <f t="shared" si="1016"/>
        <v>0</v>
      </c>
      <c r="AL3343" s="56">
        <f t="shared" si="1017"/>
        <v>0</v>
      </c>
      <c r="AM3343" s="56">
        <f t="shared" si="1018"/>
        <v>0</v>
      </c>
      <c r="AN3343" s="56">
        <f t="shared" si="1019"/>
        <v>0</v>
      </c>
      <c r="AO3343" s="56">
        <f t="shared" si="1020"/>
        <v>0</v>
      </c>
      <c r="AP3343" s="56">
        <f t="shared" si="1021"/>
        <v>0</v>
      </c>
      <c r="AQ3343" s="56">
        <f t="shared" si="1022"/>
        <v>0</v>
      </c>
      <c r="AR3343" s="86">
        <f t="shared" si="1023"/>
        <v>0</v>
      </c>
    </row>
    <row r="3344" spans="1:44" x14ac:dyDescent="0.25">
      <c r="A3344" s="178"/>
      <c r="B3344" s="55" t="str">
        <f>_xlfn.IFNA(VLOOKUP(A3344,'Ajánlatkérő(k) adatai'!$B$4:$C$205,2,0),"")</f>
        <v/>
      </c>
      <c r="C3344" s="178"/>
      <c r="D3344" s="55" t="str">
        <f>_xlfn.IFNA(VLOOKUP(C3344,'Számlafizető(k) adatai'!$C$4:$D$203,2,0),"")</f>
        <v/>
      </c>
      <c r="E3344" s="55" t="str">
        <f>_xlfn.IFNA(VLOOKUP(C3344,'Számlafizető(k) adatai'!$C$4:$M$203,11,0),"")</f>
        <v/>
      </c>
      <c r="F3344" s="178"/>
      <c r="G3344" s="178"/>
      <c r="H3344" s="178"/>
      <c r="I3344" s="55" t="str">
        <f>IF(F3344="","",VLOOKUP(LEFT(F3344,5),'Technikai cellák'!B:C,2,0))</f>
        <v/>
      </c>
      <c r="J3344" s="55" t="str">
        <f>IF(F3344="","",VLOOKUP(I3344,'Technikai cellák'!$C$1:$D$12,2,0))</f>
        <v/>
      </c>
      <c r="K3344" s="179"/>
      <c r="L3344" s="67" t="str">
        <f t="shared" si="1006"/>
        <v/>
      </c>
      <c r="M3344" s="68">
        <f t="shared" si="1007"/>
        <v>0</v>
      </c>
      <c r="N3344" s="66">
        <f t="shared" si="1008"/>
        <v>0</v>
      </c>
      <c r="O3344" s="152"/>
      <c r="P3344" s="172">
        <f t="shared" ref="P3344:P3407" si="1024">ROUND((IF(K3344&lt;100,0,K3344*$C$7)/$C$8),0)</f>
        <v>0</v>
      </c>
      <c r="Q3344" s="69">
        <f t="shared" si="1009"/>
        <v>0</v>
      </c>
      <c r="R3344" s="62">
        <f t="shared" si="1010"/>
        <v>0</v>
      </c>
      <c r="S3344" s="153"/>
      <c r="T3344" s="118" t="str">
        <f t="shared" si="1011"/>
        <v/>
      </c>
      <c r="U3344" s="154"/>
      <c r="V3344" s="154"/>
      <c r="W3344" s="154"/>
      <c r="X3344" s="154"/>
      <c r="Y3344" s="154"/>
      <c r="Z3344" s="154"/>
      <c r="AA3344" s="154"/>
      <c r="AB3344" s="154"/>
      <c r="AC3344" s="154"/>
      <c r="AD3344" s="154"/>
      <c r="AE3344" s="154"/>
      <c r="AF3344" s="154"/>
      <c r="AG3344" s="63">
        <f t="shared" si="1012"/>
        <v>0</v>
      </c>
      <c r="AH3344" s="56">
        <f t="shared" si="1013"/>
        <v>0</v>
      </c>
      <c r="AI3344" s="56">
        <f t="shared" si="1014"/>
        <v>0</v>
      </c>
      <c r="AJ3344" s="56">
        <f t="shared" si="1015"/>
        <v>0</v>
      </c>
      <c r="AK3344" s="56">
        <f t="shared" si="1016"/>
        <v>0</v>
      </c>
      <c r="AL3344" s="56">
        <f t="shared" si="1017"/>
        <v>0</v>
      </c>
      <c r="AM3344" s="56">
        <f t="shared" si="1018"/>
        <v>0</v>
      </c>
      <c r="AN3344" s="56">
        <f t="shared" si="1019"/>
        <v>0</v>
      </c>
      <c r="AO3344" s="56">
        <f t="shared" si="1020"/>
        <v>0</v>
      </c>
      <c r="AP3344" s="56">
        <f t="shared" si="1021"/>
        <v>0</v>
      </c>
      <c r="AQ3344" s="56">
        <f t="shared" si="1022"/>
        <v>0</v>
      </c>
      <c r="AR3344" s="86">
        <f t="shared" si="1023"/>
        <v>0</v>
      </c>
    </row>
    <row r="3345" spans="1:44" x14ac:dyDescent="0.25">
      <c r="A3345" s="178"/>
      <c r="B3345" s="55" t="str">
        <f>_xlfn.IFNA(VLOOKUP(A3345,'Ajánlatkérő(k) adatai'!$B$4:$C$205,2,0),"")</f>
        <v/>
      </c>
      <c r="C3345" s="178"/>
      <c r="D3345" s="55" t="str">
        <f>_xlfn.IFNA(VLOOKUP(C3345,'Számlafizető(k) adatai'!$C$4:$D$203,2,0),"")</f>
        <v/>
      </c>
      <c r="E3345" s="55" t="str">
        <f>_xlfn.IFNA(VLOOKUP(C3345,'Számlafizető(k) adatai'!$C$4:$M$203,11,0),"")</f>
        <v/>
      </c>
      <c r="F3345" s="178"/>
      <c r="G3345" s="178"/>
      <c r="H3345" s="178"/>
      <c r="I3345" s="55" t="str">
        <f>IF(F3345="","",VLOOKUP(LEFT(F3345,5),'Technikai cellák'!B:C,2,0))</f>
        <v/>
      </c>
      <c r="J3345" s="55" t="str">
        <f>IF(F3345="","",VLOOKUP(I3345,'Technikai cellák'!$C$1:$D$12,2,0))</f>
        <v/>
      </c>
      <c r="K3345" s="179"/>
      <c r="L3345" s="67" t="str">
        <f t="shared" si="1006"/>
        <v/>
      </c>
      <c r="M3345" s="68">
        <f t="shared" si="1007"/>
        <v>0</v>
      </c>
      <c r="N3345" s="66">
        <f t="shared" si="1008"/>
        <v>0</v>
      </c>
      <c r="O3345" s="152"/>
      <c r="P3345" s="172">
        <f t="shared" si="1024"/>
        <v>0</v>
      </c>
      <c r="Q3345" s="69">
        <f t="shared" si="1009"/>
        <v>0</v>
      </c>
      <c r="R3345" s="62">
        <f t="shared" si="1010"/>
        <v>0</v>
      </c>
      <c r="S3345" s="153"/>
      <c r="T3345" s="118" t="str">
        <f t="shared" si="1011"/>
        <v/>
      </c>
      <c r="U3345" s="154"/>
      <c r="V3345" s="154"/>
      <c r="W3345" s="154"/>
      <c r="X3345" s="154"/>
      <c r="Y3345" s="154"/>
      <c r="Z3345" s="154"/>
      <c r="AA3345" s="154"/>
      <c r="AB3345" s="154"/>
      <c r="AC3345" s="154"/>
      <c r="AD3345" s="154"/>
      <c r="AE3345" s="154"/>
      <c r="AF3345" s="154"/>
      <c r="AG3345" s="63">
        <f t="shared" si="1012"/>
        <v>0</v>
      </c>
      <c r="AH3345" s="56">
        <f t="shared" si="1013"/>
        <v>0</v>
      </c>
      <c r="AI3345" s="56">
        <f t="shared" si="1014"/>
        <v>0</v>
      </c>
      <c r="AJ3345" s="56">
        <f t="shared" si="1015"/>
        <v>0</v>
      </c>
      <c r="AK3345" s="56">
        <f t="shared" si="1016"/>
        <v>0</v>
      </c>
      <c r="AL3345" s="56">
        <f t="shared" si="1017"/>
        <v>0</v>
      </c>
      <c r="AM3345" s="56">
        <f t="shared" si="1018"/>
        <v>0</v>
      </c>
      <c r="AN3345" s="56">
        <f t="shared" si="1019"/>
        <v>0</v>
      </c>
      <c r="AO3345" s="56">
        <f t="shared" si="1020"/>
        <v>0</v>
      </c>
      <c r="AP3345" s="56">
        <f t="shared" si="1021"/>
        <v>0</v>
      </c>
      <c r="AQ3345" s="56">
        <f t="shared" si="1022"/>
        <v>0</v>
      </c>
      <c r="AR3345" s="86">
        <f t="shared" si="1023"/>
        <v>0</v>
      </c>
    </row>
    <row r="3346" spans="1:44" x14ac:dyDescent="0.25">
      <c r="A3346" s="178"/>
      <c r="B3346" s="55" t="str">
        <f>_xlfn.IFNA(VLOOKUP(A3346,'Ajánlatkérő(k) adatai'!$B$4:$C$205,2,0),"")</f>
        <v/>
      </c>
      <c r="C3346" s="178"/>
      <c r="D3346" s="55" t="str">
        <f>_xlfn.IFNA(VLOOKUP(C3346,'Számlafizető(k) adatai'!$C$4:$D$203,2,0),"")</f>
        <v/>
      </c>
      <c r="E3346" s="55" t="str">
        <f>_xlfn.IFNA(VLOOKUP(C3346,'Számlafizető(k) adatai'!$C$4:$M$203,11,0),"")</f>
        <v/>
      </c>
      <c r="F3346" s="178"/>
      <c r="G3346" s="178"/>
      <c r="H3346" s="178"/>
      <c r="I3346" s="55" t="str">
        <f>IF(F3346="","",VLOOKUP(LEFT(F3346,5),'Technikai cellák'!B:C,2,0))</f>
        <v/>
      </c>
      <c r="J3346" s="55" t="str">
        <f>IF(F3346="","",VLOOKUP(I3346,'Technikai cellák'!$C$1:$D$12,2,0))</f>
        <v/>
      </c>
      <c r="K3346" s="179"/>
      <c r="L3346" s="67" t="str">
        <f t="shared" si="1006"/>
        <v/>
      </c>
      <c r="M3346" s="68">
        <f t="shared" si="1007"/>
        <v>0</v>
      </c>
      <c r="N3346" s="66">
        <f t="shared" si="1008"/>
        <v>0</v>
      </c>
      <c r="O3346" s="152"/>
      <c r="P3346" s="172">
        <f t="shared" si="1024"/>
        <v>0</v>
      </c>
      <c r="Q3346" s="69">
        <f t="shared" si="1009"/>
        <v>0</v>
      </c>
      <c r="R3346" s="62">
        <f t="shared" si="1010"/>
        <v>0</v>
      </c>
      <c r="S3346" s="153"/>
      <c r="T3346" s="118" t="str">
        <f t="shared" si="1011"/>
        <v/>
      </c>
      <c r="U3346" s="154"/>
      <c r="V3346" s="154"/>
      <c r="W3346" s="154"/>
      <c r="X3346" s="154"/>
      <c r="Y3346" s="154"/>
      <c r="Z3346" s="154"/>
      <c r="AA3346" s="154"/>
      <c r="AB3346" s="154"/>
      <c r="AC3346" s="154"/>
      <c r="AD3346" s="154"/>
      <c r="AE3346" s="154"/>
      <c r="AF3346" s="154"/>
      <c r="AG3346" s="63">
        <f t="shared" si="1012"/>
        <v>0</v>
      </c>
      <c r="AH3346" s="56">
        <f t="shared" si="1013"/>
        <v>0</v>
      </c>
      <c r="AI3346" s="56">
        <f t="shared" si="1014"/>
        <v>0</v>
      </c>
      <c r="AJ3346" s="56">
        <f t="shared" si="1015"/>
        <v>0</v>
      </c>
      <c r="AK3346" s="56">
        <f t="shared" si="1016"/>
        <v>0</v>
      </c>
      <c r="AL3346" s="56">
        <f t="shared" si="1017"/>
        <v>0</v>
      </c>
      <c r="AM3346" s="56">
        <f t="shared" si="1018"/>
        <v>0</v>
      </c>
      <c r="AN3346" s="56">
        <f t="shared" si="1019"/>
        <v>0</v>
      </c>
      <c r="AO3346" s="56">
        <f t="shared" si="1020"/>
        <v>0</v>
      </c>
      <c r="AP3346" s="56">
        <f t="shared" si="1021"/>
        <v>0</v>
      </c>
      <c r="AQ3346" s="56">
        <f t="shared" si="1022"/>
        <v>0</v>
      </c>
      <c r="AR3346" s="86">
        <f t="shared" si="1023"/>
        <v>0</v>
      </c>
    </row>
    <row r="3347" spans="1:44" x14ac:dyDescent="0.25">
      <c r="A3347" s="178"/>
      <c r="B3347" s="55" t="str">
        <f>_xlfn.IFNA(VLOOKUP(A3347,'Ajánlatkérő(k) adatai'!$B$4:$C$205,2,0),"")</f>
        <v/>
      </c>
      <c r="C3347" s="178"/>
      <c r="D3347" s="55" t="str">
        <f>_xlfn.IFNA(VLOOKUP(C3347,'Számlafizető(k) adatai'!$C$4:$D$203,2,0),"")</f>
        <v/>
      </c>
      <c r="E3347" s="55" t="str">
        <f>_xlfn.IFNA(VLOOKUP(C3347,'Számlafizető(k) adatai'!$C$4:$M$203,11,0),"")</f>
        <v/>
      </c>
      <c r="F3347" s="178"/>
      <c r="G3347" s="178"/>
      <c r="H3347" s="178"/>
      <c r="I3347" s="55" t="str">
        <f>IF(F3347="","",VLOOKUP(LEFT(F3347,5),'Technikai cellák'!B:C,2,0))</f>
        <v/>
      </c>
      <c r="J3347" s="55" t="str">
        <f>IF(F3347="","",VLOOKUP(I3347,'Technikai cellák'!$C$1:$D$12,2,0))</f>
        <v/>
      </c>
      <c r="K3347" s="179"/>
      <c r="L3347" s="67" t="str">
        <f t="shared" si="1006"/>
        <v/>
      </c>
      <c r="M3347" s="68">
        <f t="shared" si="1007"/>
        <v>0</v>
      </c>
      <c r="N3347" s="66">
        <f t="shared" si="1008"/>
        <v>0</v>
      </c>
      <c r="O3347" s="152"/>
      <c r="P3347" s="172">
        <f t="shared" si="1024"/>
        <v>0</v>
      </c>
      <c r="Q3347" s="69">
        <f t="shared" si="1009"/>
        <v>0</v>
      </c>
      <c r="R3347" s="62">
        <f t="shared" si="1010"/>
        <v>0</v>
      </c>
      <c r="S3347" s="153"/>
      <c r="T3347" s="118" t="str">
        <f t="shared" si="1011"/>
        <v/>
      </c>
      <c r="U3347" s="154"/>
      <c r="V3347" s="154"/>
      <c r="W3347" s="154"/>
      <c r="X3347" s="154"/>
      <c r="Y3347" s="154"/>
      <c r="Z3347" s="154"/>
      <c r="AA3347" s="154"/>
      <c r="AB3347" s="154"/>
      <c r="AC3347" s="154"/>
      <c r="AD3347" s="154"/>
      <c r="AE3347" s="154"/>
      <c r="AF3347" s="154"/>
      <c r="AG3347" s="63">
        <f t="shared" si="1012"/>
        <v>0</v>
      </c>
      <c r="AH3347" s="56">
        <f t="shared" si="1013"/>
        <v>0</v>
      </c>
      <c r="AI3347" s="56">
        <f t="shared" si="1014"/>
        <v>0</v>
      </c>
      <c r="AJ3347" s="56">
        <f t="shared" si="1015"/>
        <v>0</v>
      </c>
      <c r="AK3347" s="56">
        <f t="shared" si="1016"/>
        <v>0</v>
      </c>
      <c r="AL3347" s="56">
        <f t="shared" si="1017"/>
        <v>0</v>
      </c>
      <c r="AM3347" s="56">
        <f t="shared" si="1018"/>
        <v>0</v>
      </c>
      <c r="AN3347" s="56">
        <f t="shared" si="1019"/>
        <v>0</v>
      </c>
      <c r="AO3347" s="56">
        <f t="shared" si="1020"/>
        <v>0</v>
      </c>
      <c r="AP3347" s="56">
        <f t="shared" si="1021"/>
        <v>0</v>
      </c>
      <c r="AQ3347" s="56">
        <f t="shared" si="1022"/>
        <v>0</v>
      </c>
      <c r="AR3347" s="86">
        <f t="shared" si="1023"/>
        <v>0</v>
      </c>
    </row>
    <row r="3348" spans="1:44" x14ac:dyDescent="0.25">
      <c r="A3348" s="178"/>
      <c r="B3348" s="55" t="str">
        <f>_xlfn.IFNA(VLOOKUP(A3348,'Ajánlatkérő(k) adatai'!$B$4:$C$205,2,0),"")</f>
        <v/>
      </c>
      <c r="C3348" s="178"/>
      <c r="D3348" s="55" t="str">
        <f>_xlfn.IFNA(VLOOKUP(C3348,'Számlafizető(k) adatai'!$C$4:$D$203,2,0),"")</f>
        <v/>
      </c>
      <c r="E3348" s="55" t="str">
        <f>_xlfn.IFNA(VLOOKUP(C3348,'Számlafizető(k) adatai'!$C$4:$M$203,11,0),"")</f>
        <v/>
      </c>
      <c r="F3348" s="178"/>
      <c r="G3348" s="178"/>
      <c r="H3348" s="178"/>
      <c r="I3348" s="55" t="str">
        <f>IF(F3348="","",VLOOKUP(LEFT(F3348,5),'Technikai cellák'!B:C,2,0))</f>
        <v/>
      </c>
      <c r="J3348" s="55" t="str">
        <f>IF(F3348="","",VLOOKUP(I3348,'Technikai cellák'!$C$1:$D$12,2,0))</f>
        <v/>
      </c>
      <c r="K3348" s="179"/>
      <c r="L3348" s="67" t="str">
        <f t="shared" si="1006"/>
        <v/>
      </c>
      <c r="M3348" s="68">
        <f t="shared" si="1007"/>
        <v>0</v>
      </c>
      <c r="N3348" s="66">
        <f t="shared" si="1008"/>
        <v>0</v>
      </c>
      <c r="O3348" s="152"/>
      <c r="P3348" s="172">
        <f t="shared" si="1024"/>
        <v>0</v>
      </c>
      <c r="Q3348" s="69">
        <f t="shared" si="1009"/>
        <v>0</v>
      </c>
      <c r="R3348" s="62">
        <f t="shared" si="1010"/>
        <v>0</v>
      </c>
      <c r="S3348" s="153"/>
      <c r="T3348" s="118" t="str">
        <f t="shared" si="1011"/>
        <v/>
      </c>
      <c r="U3348" s="154"/>
      <c r="V3348" s="154"/>
      <c r="W3348" s="154"/>
      <c r="X3348" s="154"/>
      <c r="Y3348" s="154"/>
      <c r="Z3348" s="154"/>
      <c r="AA3348" s="154"/>
      <c r="AB3348" s="154"/>
      <c r="AC3348" s="154"/>
      <c r="AD3348" s="154"/>
      <c r="AE3348" s="154"/>
      <c r="AF3348" s="154"/>
      <c r="AG3348" s="63">
        <f t="shared" si="1012"/>
        <v>0</v>
      </c>
      <c r="AH3348" s="56">
        <f t="shared" si="1013"/>
        <v>0</v>
      </c>
      <c r="AI3348" s="56">
        <f t="shared" si="1014"/>
        <v>0</v>
      </c>
      <c r="AJ3348" s="56">
        <f t="shared" si="1015"/>
        <v>0</v>
      </c>
      <c r="AK3348" s="56">
        <f t="shared" si="1016"/>
        <v>0</v>
      </c>
      <c r="AL3348" s="56">
        <f t="shared" si="1017"/>
        <v>0</v>
      </c>
      <c r="AM3348" s="56">
        <f t="shared" si="1018"/>
        <v>0</v>
      </c>
      <c r="AN3348" s="56">
        <f t="shared" si="1019"/>
        <v>0</v>
      </c>
      <c r="AO3348" s="56">
        <f t="shared" si="1020"/>
        <v>0</v>
      </c>
      <c r="AP3348" s="56">
        <f t="shared" si="1021"/>
        <v>0</v>
      </c>
      <c r="AQ3348" s="56">
        <f t="shared" si="1022"/>
        <v>0</v>
      </c>
      <c r="AR3348" s="86">
        <f t="shared" si="1023"/>
        <v>0</v>
      </c>
    </row>
    <row r="3349" spans="1:44" x14ac:dyDescent="0.25">
      <c r="A3349" s="178"/>
      <c r="B3349" s="55" t="str">
        <f>_xlfn.IFNA(VLOOKUP(A3349,'Ajánlatkérő(k) adatai'!$B$4:$C$205,2,0),"")</f>
        <v/>
      </c>
      <c r="C3349" s="178"/>
      <c r="D3349" s="55" t="str">
        <f>_xlfn.IFNA(VLOOKUP(C3349,'Számlafizető(k) adatai'!$C$4:$D$203,2,0),"")</f>
        <v/>
      </c>
      <c r="E3349" s="55" t="str">
        <f>_xlfn.IFNA(VLOOKUP(C3349,'Számlafizető(k) adatai'!$C$4:$M$203,11,0),"")</f>
        <v/>
      </c>
      <c r="F3349" s="178"/>
      <c r="G3349" s="178"/>
      <c r="H3349" s="178"/>
      <c r="I3349" s="55" t="str">
        <f>IF(F3349="","",VLOOKUP(LEFT(F3349,5),'Technikai cellák'!B:C,2,0))</f>
        <v/>
      </c>
      <c r="J3349" s="55" t="str">
        <f>IF(F3349="","",VLOOKUP(I3349,'Technikai cellák'!$C$1:$D$12,2,0))</f>
        <v/>
      </c>
      <c r="K3349" s="179"/>
      <c r="L3349" s="67" t="str">
        <f t="shared" ref="L3349:L3412" si="1025">IF(K3349="","",IF(K3349&lt;20,"20 alatti",IF(K3349&lt;100,"20-99",IF(K3349&lt;500,"100-500","500-"))))</f>
        <v/>
      </c>
      <c r="M3349" s="68">
        <f t="shared" ref="M3349:M3412" si="1026">ROUND(IF(L3349="20 alatti",K3349*1,0),0)</f>
        <v>0</v>
      </c>
      <c r="N3349" s="66">
        <f t="shared" ref="N3349:N3412" si="1027">ROUND(IF(L3349="20-99",K3349*10.5,0),0)</f>
        <v>0</v>
      </c>
      <c r="O3349" s="152"/>
      <c r="P3349" s="172">
        <f t="shared" si="1024"/>
        <v>0</v>
      </c>
      <c r="Q3349" s="69">
        <f t="shared" ref="Q3349:Q3412" si="1028">ROUND(R3349*$F$10,0)</f>
        <v>0</v>
      </c>
      <c r="R3349" s="62">
        <f t="shared" ref="R3349:R3412" si="1029">SUM(AG3349:AR3349)</f>
        <v>0</v>
      </c>
      <c r="S3349" s="153"/>
      <c r="T3349" s="118" t="str">
        <f t="shared" ref="T3349:T3412" si="1030">IF(S3349="","",IF((DAYS360(S3349,$C$4,TRUE))/30&lt;0,"",(DAYS360(S3349,$C$4,))/30))</f>
        <v/>
      </c>
      <c r="U3349" s="154"/>
      <c r="V3349" s="154"/>
      <c r="W3349" s="154"/>
      <c r="X3349" s="154"/>
      <c r="Y3349" s="154"/>
      <c r="Z3349" s="154"/>
      <c r="AA3349" s="154"/>
      <c r="AB3349" s="154"/>
      <c r="AC3349" s="154"/>
      <c r="AD3349" s="154"/>
      <c r="AE3349" s="154"/>
      <c r="AF3349" s="154"/>
      <c r="AG3349" s="63">
        <f t="shared" ref="AG3349:AG3412" si="1031">ROUND((U3349*$C$7)/$C$8,0)</f>
        <v>0</v>
      </c>
      <c r="AH3349" s="56">
        <f t="shared" ref="AH3349:AH3412" si="1032">ROUND((V3349*$C$7)/$C$8,0)</f>
        <v>0</v>
      </c>
      <c r="AI3349" s="56">
        <f t="shared" ref="AI3349:AI3412" si="1033">ROUND((W3349*$C$7)/$C$8,0)</f>
        <v>0</v>
      </c>
      <c r="AJ3349" s="56">
        <f t="shared" ref="AJ3349:AJ3412" si="1034">ROUND((X3349*$C$7)/$C$8,0)</f>
        <v>0</v>
      </c>
      <c r="AK3349" s="56">
        <f t="shared" ref="AK3349:AK3412" si="1035">ROUND((Y3349*$C$7)/$C$8,0)</f>
        <v>0</v>
      </c>
      <c r="AL3349" s="56">
        <f t="shared" ref="AL3349:AL3412" si="1036">ROUND((Z3349*$C$7)/$C$8,0)</f>
        <v>0</v>
      </c>
      <c r="AM3349" s="56">
        <f t="shared" ref="AM3349:AM3412" si="1037">ROUND((AA3349*$C$7)/$C$8,0)</f>
        <v>0</v>
      </c>
      <c r="AN3349" s="56">
        <f t="shared" ref="AN3349:AN3412" si="1038">ROUND((AB3349*$C$7)/$C$8,0)</f>
        <v>0</v>
      </c>
      <c r="AO3349" s="56">
        <f t="shared" ref="AO3349:AO3412" si="1039">ROUND((AC3349*$C$7)/$C$8,0)</f>
        <v>0</v>
      </c>
      <c r="AP3349" s="56">
        <f t="shared" ref="AP3349:AP3412" si="1040">ROUND((AD3349*$C$7)/$C$8,0)</f>
        <v>0</v>
      </c>
      <c r="AQ3349" s="56">
        <f t="shared" ref="AQ3349:AQ3412" si="1041">ROUND((AE3349*$C$7)/$C$8,0)</f>
        <v>0</v>
      </c>
      <c r="AR3349" s="86">
        <f t="shared" ref="AR3349:AR3412" si="1042">ROUND((AF3349*$C$7)/$C$8,0)</f>
        <v>0</v>
      </c>
    </row>
    <row r="3350" spans="1:44" x14ac:dyDescent="0.25">
      <c r="A3350" s="178"/>
      <c r="B3350" s="55" t="str">
        <f>_xlfn.IFNA(VLOOKUP(A3350,'Ajánlatkérő(k) adatai'!$B$4:$C$205,2,0),"")</f>
        <v/>
      </c>
      <c r="C3350" s="178"/>
      <c r="D3350" s="55" t="str">
        <f>_xlfn.IFNA(VLOOKUP(C3350,'Számlafizető(k) adatai'!$C$4:$D$203,2,0),"")</f>
        <v/>
      </c>
      <c r="E3350" s="55" t="str">
        <f>_xlfn.IFNA(VLOOKUP(C3350,'Számlafizető(k) adatai'!$C$4:$M$203,11,0),"")</f>
        <v/>
      </c>
      <c r="F3350" s="178"/>
      <c r="G3350" s="178"/>
      <c r="H3350" s="178"/>
      <c r="I3350" s="55" t="str">
        <f>IF(F3350="","",VLOOKUP(LEFT(F3350,5),'Technikai cellák'!B:C,2,0))</f>
        <v/>
      </c>
      <c r="J3350" s="55" t="str">
        <f>IF(F3350="","",VLOOKUP(I3350,'Technikai cellák'!$C$1:$D$12,2,0))</f>
        <v/>
      </c>
      <c r="K3350" s="179"/>
      <c r="L3350" s="67" t="str">
        <f t="shared" si="1025"/>
        <v/>
      </c>
      <c r="M3350" s="68">
        <f t="shared" si="1026"/>
        <v>0</v>
      </c>
      <c r="N3350" s="66">
        <f t="shared" si="1027"/>
        <v>0</v>
      </c>
      <c r="O3350" s="152"/>
      <c r="P3350" s="172">
        <f t="shared" si="1024"/>
        <v>0</v>
      </c>
      <c r="Q3350" s="69">
        <f t="shared" si="1028"/>
        <v>0</v>
      </c>
      <c r="R3350" s="62">
        <f t="shared" si="1029"/>
        <v>0</v>
      </c>
      <c r="S3350" s="153"/>
      <c r="T3350" s="118" t="str">
        <f t="shared" si="1030"/>
        <v/>
      </c>
      <c r="U3350" s="154"/>
      <c r="V3350" s="154"/>
      <c r="W3350" s="154"/>
      <c r="X3350" s="154"/>
      <c r="Y3350" s="154"/>
      <c r="Z3350" s="154"/>
      <c r="AA3350" s="154"/>
      <c r="AB3350" s="154"/>
      <c r="AC3350" s="154"/>
      <c r="AD3350" s="154"/>
      <c r="AE3350" s="154"/>
      <c r="AF3350" s="154"/>
      <c r="AG3350" s="63">
        <f t="shared" si="1031"/>
        <v>0</v>
      </c>
      <c r="AH3350" s="56">
        <f t="shared" si="1032"/>
        <v>0</v>
      </c>
      <c r="AI3350" s="56">
        <f t="shared" si="1033"/>
        <v>0</v>
      </c>
      <c r="AJ3350" s="56">
        <f t="shared" si="1034"/>
        <v>0</v>
      </c>
      <c r="AK3350" s="56">
        <f t="shared" si="1035"/>
        <v>0</v>
      </c>
      <c r="AL3350" s="56">
        <f t="shared" si="1036"/>
        <v>0</v>
      </c>
      <c r="AM3350" s="56">
        <f t="shared" si="1037"/>
        <v>0</v>
      </c>
      <c r="AN3350" s="56">
        <f t="shared" si="1038"/>
        <v>0</v>
      </c>
      <c r="AO3350" s="56">
        <f t="shared" si="1039"/>
        <v>0</v>
      </c>
      <c r="AP3350" s="56">
        <f t="shared" si="1040"/>
        <v>0</v>
      </c>
      <c r="AQ3350" s="56">
        <f t="shared" si="1041"/>
        <v>0</v>
      </c>
      <c r="AR3350" s="86">
        <f t="shared" si="1042"/>
        <v>0</v>
      </c>
    </row>
    <row r="3351" spans="1:44" x14ac:dyDescent="0.25">
      <c r="A3351" s="178"/>
      <c r="B3351" s="55" t="str">
        <f>_xlfn.IFNA(VLOOKUP(A3351,'Ajánlatkérő(k) adatai'!$B$4:$C$205,2,0),"")</f>
        <v/>
      </c>
      <c r="C3351" s="178"/>
      <c r="D3351" s="55" t="str">
        <f>_xlfn.IFNA(VLOOKUP(C3351,'Számlafizető(k) adatai'!$C$4:$D$203,2,0),"")</f>
        <v/>
      </c>
      <c r="E3351" s="55" t="str">
        <f>_xlfn.IFNA(VLOOKUP(C3351,'Számlafizető(k) adatai'!$C$4:$M$203,11,0),"")</f>
        <v/>
      </c>
      <c r="F3351" s="178"/>
      <c r="G3351" s="178"/>
      <c r="H3351" s="178"/>
      <c r="I3351" s="55" t="str">
        <f>IF(F3351="","",VLOOKUP(LEFT(F3351,5),'Technikai cellák'!B:C,2,0))</f>
        <v/>
      </c>
      <c r="J3351" s="55" t="str">
        <f>IF(F3351="","",VLOOKUP(I3351,'Technikai cellák'!$C$1:$D$12,2,0))</f>
        <v/>
      </c>
      <c r="K3351" s="179"/>
      <c r="L3351" s="67" t="str">
        <f t="shared" si="1025"/>
        <v/>
      </c>
      <c r="M3351" s="68">
        <f t="shared" si="1026"/>
        <v>0</v>
      </c>
      <c r="N3351" s="66">
        <f t="shared" si="1027"/>
        <v>0</v>
      </c>
      <c r="O3351" s="152"/>
      <c r="P3351" s="172">
        <f t="shared" si="1024"/>
        <v>0</v>
      </c>
      <c r="Q3351" s="69">
        <f t="shared" si="1028"/>
        <v>0</v>
      </c>
      <c r="R3351" s="62">
        <f t="shared" si="1029"/>
        <v>0</v>
      </c>
      <c r="S3351" s="153"/>
      <c r="T3351" s="118" t="str">
        <f t="shared" si="1030"/>
        <v/>
      </c>
      <c r="U3351" s="154"/>
      <c r="V3351" s="154"/>
      <c r="W3351" s="154"/>
      <c r="X3351" s="154"/>
      <c r="Y3351" s="154"/>
      <c r="Z3351" s="154"/>
      <c r="AA3351" s="154"/>
      <c r="AB3351" s="154"/>
      <c r="AC3351" s="154"/>
      <c r="AD3351" s="154"/>
      <c r="AE3351" s="154"/>
      <c r="AF3351" s="154"/>
      <c r="AG3351" s="63">
        <f t="shared" si="1031"/>
        <v>0</v>
      </c>
      <c r="AH3351" s="56">
        <f t="shared" si="1032"/>
        <v>0</v>
      </c>
      <c r="AI3351" s="56">
        <f t="shared" si="1033"/>
        <v>0</v>
      </c>
      <c r="AJ3351" s="56">
        <f t="shared" si="1034"/>
        <v>0</v>
      </c>
      <c r="AK3351" s="56">
        <f t="shared" si="1035"/>
        <v>0</v>
      </c>
      <c r="AL3351" s="56">
        <f t="shared" si="1036"/>
        <v>0</v>
      </c>
      <c r="AM3351" s="56">
        <f t="shared" si="1037"/>
        <v>0</v>
      </c>
      <c r="AN3351" s="56">
        <f t="shared" si="1038"/>
        <v>0</v>
      </c>
      <c r="AO3351" s="56">
        <f t="shared" si="1039"/>
        <v>0</v>
      </c>
      <c r="AP3351" s="56">
        <f t="shared" si="1040"/>
        <v>0</v>
      </c>
      <c r="AQ3351" s="56">
        <f t="shared" si="1041"/>
        <v>0</v>
      </c>
      <c r="AR3351" s="86">
        <f t="shared" si="1042"/>
        <v>0</v>
      </c>
    </row>
    <row r="3352" spans="1:44" x14ac:dyDescent="0.25">
      <c r="A3352" s="178"/>
      <c r="B3352" s="55" t="str">
        <f>_xlfn.IFNA(VLOOKUP(A3352,'Ajánlatkérő(k) adatai'!$B$4:$C$205,2,0),"")</f>
        <v/>
      </c>
      <c r="C3352" s="178"/>
      <c r="D3352" s="55" t="str">
        <f>_xlfn.IFNA(VLOOKUP(C3352,'Számlafizető(k) adatai'!$C$4:$D$203,2,0),"")</f>
        <v/>
      </c>
      <c r="E3352" s="55" t="str">
        <f>_xlfn.IFNA(VLOOKUP(C3352,'Számlafizető(k) adatai'!$C$4:$M$203,11,0),"")</f>
        <v/>
      </c>
      <c r="F3352" s="178"/>
      <c r="G3352" s="178"/>
      <c r="H3352" s="178"/>
      <c r="I3352" s="55" t="str">
        <f>IF(F3352="","",VLOOKUP(LEFT(F3352,5),'Technikai cellák'!B:C,2,0))</f>
        <v/>
      </c>
      <c r="J3352" s="55" t="str">
        <f>IF(F3352="","",VLOOKUP(I3352,'Technikai cellák'!$C$1:$D$12,2,0))</f>
        <v/>
      </c>
      <c r="K3352" s="179"/>
      <c r="L3352" s="67" t="str">
        <f t="shared" si="1025"/>
        <v/>
      </c>
      <c r="M3352" s="68">
        <f t="shared" si="1026"/>
        <v>0</v>
      </c>
      <c r="N3352" s="66">
        <f t="shared" si="1027"/>
        <v>0</v>
      </c>
      <c r="O3352" s="152"/>
      <c r="P3352" s="172">
        <f t="shared" si="1024"/>
        <v>0</v>
      </c>
      <c r="Q3352" s="69">
        <f t="shared" si="1028"/>
        <v>0</v>
      </c>
      <c r="R3352" s="62">
        <f t="shared" si="1029"/>
        <v>0</v>
      </c>
      <c r="S3352" s="153"/>
      <c r="T3352" s="118" t="str">
        <f t="shared" si="1030"/>
        <v/>
      </c>
      <c r="U3352" s="154"/>
      <c r="V3352" s="154"/>
      <c r="W3352" s="154"/>
      <c r="X3352" s="154"/>
      <c r="Y3352" s="154"/>
      <c r="Z3352" s="154"/>
      <c r="AA3352" s="154"/>
      <c r="AB3352" s="154"/>
      <c r="AC3352" s="154"/>
      <c r="AD3352" s="154"/>
      <c r="AE3352" s="154"/>
      <c r="AF3352" s="154"/>
      <c r="AG3352" s="63">
        <f t="shared" si="1031"/>
        <v>0</v>
      </c>
      <c r="AH3352" s="56">
        <f t="shared" si="1032"/>
        <v>0</v>
      </c>
      <c r="AI3352" s="56">
        <f t="shared" si="1033"/>
        <v>0</v>
      </c>
      <c r="AJ3352" s="56">
        <f t="shared" si="1034"/>
        <v>0</v>
      </c>
      <c r="AK3352" s="56">
        <f t="shared" si="1035"/>
        <v>0</v>
      </c>
      <c r="AL3352" s="56">
        <f t="shared" si="1036"/>
        <v>0</v>
      </c>
      <c r="AM3352" s="56">
        <f t="shared" si="1037"/>
        <v>0</v>
      </c>
      <c r="AN3352" s="56">
        <f t="shared" si="1038"/>
        <v>0</v>
      </c>
      <c r="AO3352" s="56">
        <f t="shared" si="1039"/>
        <v>0</v>
      </c>
      <c r="AP3352" s="56">
        <f t="shared" si="1040"/>
        <v>0</v>
      </c>
      <c r="AQ3352" s="56">
        <f t="shared" si="1041"/>
        <v>0</v>
      </c>
      <c r="AR3352" s="86">
        <f t="shared" si="1042"/>
        <v>0</v>
      </c>
    </row>
    <row r="3353" spans="1:44" x14ac:dyDescent="0.25">
      <c r="A3353" s="178"/>
      <c r="B3353" s="55" t="str">
        <f>_xlfn.IFNA(VLOOKUP(A3353,'Ajánlatkérő(k) adatai'!$B$4:$C$205,2,0),"")</f>
        <v/>
      </c>
      <c r="C3353" s="178"/>
      <c r="D3353" s="55" t="str">
        <f>_xlfn.IFNA(VLOOKUP(C3353,'Számlafizető(k) adatai'!$C$4:$D$203,2,0),"")</f>
        <v/>
      </c>
      <c r="E3353" s="55" t="str">
        <f>_xlfn.IFNA(VLOOKUP(C3353,'Számlafizető(k) adatai'!$C$4:$M$203,11,0),"")</f>
        <v/>
      </c>
      <c r="F3353" s="178"/>
      <c r="G3353" s="178"/>
      <c r="H3353" s="178"/>
      <c r="I3353" s="55" t="str">
        <f>IF(F3353="","",VLOOKUP(LEFT(F3353,5),'Technikai cellák'!B:C,2,0))</f>
        <v/>
      </c>
      <c r="J3353" s="55" t="str">
        <f>IF(F3353="","",VLOOKUP(I3353,'Technikai cellák'!$C$1:$D$12,2,0))</f>
        <v/>
      </c>
      <c r="K3353" s="179"/>
      <c r="L3353" s="67" t="str">
        <f t="shared" si="1025"/>
        <v/>
      </c>
      <c r="M3353" s="68">
        <f t="shared" si="1026"/>
        <v>0</v>
      </c>
      <c r="N3353" s="66">
        <f t="shared" si="1027"/>
        <v>0</v>
      </c>
      <c r="O3353" s="152"/>
      <c r="P3353" s="172">
        <f t="shared" si="1024"/>
        <v>0</v>
      </c>
      <c r="Q3353" s="69">
        <f t="shared" si="1028"/>
        <v>0</v>
      </c>
      <c r="R3353" s="62">
        <f t="shared" si="1029"/>
        <v>0</v>
      </c>
      <c r="S3353" s="153"/>
      <c r="T3353" s="118" t="str">
        <f t="shared" si="1030"/>
        <v/>
      </c>
      <c r="U3353" s="154"/>
      <c r="V3353" s="154"/>
      <c r="W3353" s="154"/>
      <c r="X3353" s="154"/>
      <c r="Y3353" s="154"/>
      <c r="Z3353" s="154"/>
      <c r="AA3353" s="154"/>
      <c r="AB3353" s="154"/>
      <c r="AC3353" s="154"/>
      <c r="AD3353" s="154"/>
      <c r="AE3353" s="154"/>
      <c r="AF3353" s="154"/>
      <c r="AG3353" s="63">
        <f t="shared" si="1031"/>
        <v>0</v>
      </c>
      <c r="AH3353" s="56">
        <f t="shared" si="1032"/>
        <v>0</v>
      </c>
      <c r="AI3353" s="56">
        <f t="shared" si="1033"/>
        <v>0</v>
      </c>
      <c r="AJ3353" s="56">
        <f t="shared" si="1034"/>
        <v>0</v>
      </c>
      <c r="AK3353" s="56">
        <f t="shared" si="1035"/>
        <v>0</v>
      </c>
      <c r="AL3353" s="56">
        <f t="shared" si="1036"/>
        <v>0</v>
      </c>
      <c r="AM3353" s="56">
        <f t="shared" si="1037"/>
        <v>0</v>
      </c>
      <c r="AN3353" s="56">
        <f t="shared" si="1038"/>
        <v>0</v>
      </c>
      <c r="AO3353" s="56">
        <f t="shared" si="1039"/>
        <v>0</v>
      </c>
      <c r="AP3353" s="56">
        <f t="shared" si="1040"/>
        <v>0</v>
      </c>
      <c r="AQ3353" s="56">
        <f t="shared" si="1041"/>
        <v>0</v>
      </c>
      <c r="AR3353" s="86">
        <f t="shared" si="1042"/>
        <v>0</v>
      </c>
    </row>
    <row r="3354" spans="1:44" x14ac:dyDescent="0.25">
      <c r="A3354" s="178"/>
      <c r="B3354" s="55" t="str">
        <f>_xlfn.IFNA(VLOOKUP(A3354,'Ajánlatkérő(k) adatai'!$B$4:$C$205,2,0),"")</f>
        <v/>
      </c>
      <c r="C3354" s="178"/>
      <c r="D3354" s="55" t="str">
        <f>_xlfn.IFNA(VLOOKUP(C3354,'Számlafizető(k) adatai'!$C$4:$D$203,2,0),"")</f>
        <v/>
      </c>
      <c r="E3354" s="55" t="str">
        <f>_xlfn.IFNA(VLOOKUP(C3354,'Számlafizető(k) adatai'!$C$4:$M$203,11,0),"")</f>
        <v/>
      </c>
      <c r="F3354" s="178"/>
      <c r="G3354" s="178"/>
      <c r="H3354" s="178"/>
      <c r="I3354" s="55" t="str">
        <f>IF(F3354="","",VLOOKUP(LEFT(F3354,5),'Technikai cellák'!B:C,2,0))</f>
        <v/>
      </c>
      <c r="J3354" s="55" t="str">
        <f>IF(F3354="","",VLOOKUP(I3354,'Technikai cellák'!$C$1:$D$12,2,0))</f>
        <v/>
      </c>
      <c r="K3354" s="179"/>
      <c r="L3354" s="67" t="str">
        <f t="shared" si="1025"/>
        <v/>
      </c>
      <c r="M3354" s="68">
        <f t="shared" si="1026"/>
        <v>0</v>
      </c>
      <c r="N3354" s="66">
        <f t="shared" si="1027"/>
        <v>0</v>
      </c>
      <c r="O3354" s="152"/>
      <c r="P3354" s="172">
        <f t="shared" si="1024"/>
        <v>0</v>
      </c>
      <c r="Q3354" s="69">
        <f t="shared" si="1028"/>
        <v>0</v>
      </c>
      <c r="R3354" s="62">
        <f t="shared" si="1029"/>
        <v>0</v>
      </c>
      <c r="S3354" s="153"/>
      <c r="T3354" s="118" t="str">
        <f t="shared" si="1030"/>
        <v/>
      </c>
      <c r="U3354" s="154"/>
      <c r="V3354" s="154"/>
      <c r="W3354" s="154"/>
      <c r="X3354" s="154"/>
      <c r="Y3354" s="154"/>
      <c r="Z3354" s="154"/>
      <c r="AA3354" s="154"/>
      <c r="AB3354" s="154"/>
      <c r="AC3354" s="154"/>
      <c r="AD3354" s="154"/>
      <c r="AE3354" s="154"/>
      <c r="AF3354" s="154"/>
      <c r="AG3354" s="63">
        <f t="shared" si="1031"/>
        <v>0</v>
      </c>
      <c r="AH3354" s="56">
        <f t="shared" si="1032"/>
        <v>0</v>
      </c>
      <c r="AI3354" s="56">
        <f t="shared" si="1033"/>
        <v>0</v>
      </c>
      <c r="AJ3354" s="56">
        <f t="shared" si="1034"/>
        <v>0</v>
      </c>
      <c r="AK3354" s="56">
        <f t="shared" si="1035"/>
        <v>0</v>
      </c>
      <c r="AL3354" s="56">
        <f t="shared" si="1036"/>
        <v>0</v>
      </c>
      <c r="AM3354" s="56">
        <f t="shared" si="1037"/>
        <v>0</v>
      </c>
      <c r="AN3354" s="56">
        <f t="shared" si="1038"/>
        <v>0</v>
      </c>
      <c r="AO3354" s="56">
        <f t="shared" si="1039"/>
        <v>0</v>
      </c>
      <c r="AP3354" s="56">
        <f t="shared" si="1040"/>
        <v>0</v>
      </c>
      <c r="AQ3354" s="56">
        <f t="shared" si="1041"/>
        <v>0</v>
      </c>
      <c r="AR3354" s="86">
        <f t="shared" si="1042"/>
        <v>0</v>
      </c>
    </row>
    <row r="3355" spans="1:44" x14ac:dyDescent="0.25">
      <c r="A3355" s="178"/>
      <c r="B3355" s="55" t="str">
        <f>_xlfn.IFNA(VLOOKUP(A3355,'Ajánlatkérő(k) adatai'!$B$4:$C$205,2,0),"")</f>
        <v/>
      </c>
      <c r="C3355" s="178"/>
      <c r="D3355" s="55" t="str">
        <f>_xlfn.IFNA(VLOOKUP(C3355,'Számlafizető(k) adatai'!$C$4:$D$203,2,0),"")</f>
        <v/>
      </c>
      <c r="E3355" s="55" t="str">
        <f>_xlfn.IFNA(VLOOKUP(C3355,'Számlafizető(k) adatai'!$C$4:$M$203,11,0),"")</f>
        <v/>
      </c>
      <c r="F3355" s="178"/>
      <c r="G3355" s="178"/>
      <c r="H3355" s="178"/>
      <c r="I3355" s="55" t="str">
        <f>IF(F3355="","",VLOOKUP(LEFT(F3355,5),'Technikai cellák'!B:C,2,0))</f>
        <v/>
      </c>
      <c r="J3355" s="55" t="str">
        <f>IF(F3355="","",VLOOKUP(I3355,'Technikai cellák'!$C$1:$D$12,2,0))</f>
        <v/>
      </c>
      <c r="K3355" s="179"/>
      <c r="L3355" s="67" t="str">
        <f t="shared" si="1025"/>
        <v/>
      </c>
      <c r="M3355" s="68">
        <f t="shared" si="1026"/>
        <v>0</v>
      </c>
      <c r="N3355" s="66">
        <f t="shared" si="1027"/>
        <v>0</v>
      </c>
      <c r="O3355" s="152"/>
      <c r="P3355" s="172">
        <f t="shared" si="1024"/>
        <v>0</v>
      </c>
      <c r="Q3355" s="69">
        <f t="shared" si="1028"/>
        <v>0</v>
      </c>
      <c r="R3355" s="62">
        <f t="shared" si="1029"/>
        <v>0</v>
      </c>
      <c r="S3355" s="153"/>
      <c r="T3355" s="118" t="str">
        <f t="shared" si="1030"/>
        <v/>
      </c>
      <c r="U3355" s="154"/>
      <c r="V3355" s="154"/>
      <c r="W3355" s="154"/>
      <c r="X3355" s="154"/>
      <c r="Y3355" s="154"/>
      <c r="Z3355" s="154"/>
      <c r="AA3355" s="154"/>
      <c r="AB3355" s="154"/>
      <c r="AC3355" s="154"/>
      <c r="AD3355" s="154"/>
      <c r="AE3355" s="154"/>
      <c r="AF3355" s="154"/>
      <c r="AG3355" s="63">
        <f t="shared" si="1031"/>
        <v>0</v>
      </c>
      <c r="AH3355" s="56">
        <f t="shared" si="1032"/>
        <v>0</v>
      </c>
      <c r="AI3355" s="56">
        <f t="shared" si="1033"/>
        <v>0</v>
      </c>
      <c r="AJ3355" s="56">
        <f t="shared" si="1034"/>
        <v>0</v>
      </c>
      <c r="AK3355" s="56">
        <f t="shared" si="1035"/>
        <v>0</v>
      </c>
      <c r="AL3355" s="56">
        <f t="shared" si="1036"/>
        <v>0</v>
      </c>
      <c r="AM3355" s="56">
        <f t="shared" si="1037"/>
        <v>0</v>
      </c>
      <c r="AN3355" s="56">
        <f t="shared" si="1038"/>
        <v>0</v>
      </c>
      <c r="AO3355" s="56">
        <f t="shared" si="1039"/>
        <v>0</v>
      </c>
      <c r="AP3355" s="56">
        <f t="shared" si="1040"/>
        <v>0</v>
      </c>
      <c r="AQ3355" s="56">
        <f t="shared" si="1041"/>
        <v>0</v>
      </c>
      <c r="AR3355" s="86">
        <f t="shared" si="1042"/>
        <v>0</v>
      </c>
    </row>
    <row r="3356" spans="1:44" x14ac:dyDescent="0.25">
      <c r="A3356" s="178"/>
      <c r="B3356" s="55" t="str">
        <f>_xlfn.IFNA(VLOOKUP(A3356,'Ajánlatkérő(k) adatai'!$B$4:$C$205,2,0),"")</f>
        <v/>
      </c>
      <c r="C3356" s="178"/>
      <c r="D3356" s="55" t="str">
        <f>_xlfn.IFNA(VLOOKUP(C3356,'Számlafizető(k) adatai'!$C$4:$D$203,2,0),"")</f>
        <v/>
      </c>
      <c r="E3356" s="55" t="str">
        <f>_xlfn.IFNA(VLOOKUP(C3356,'Számlafizető(k) adatai'!$C$4:$M$203,11,0),"")</f>
        <v/>
      </c>
      <c r="F3356" s="178"/>
      <c r="G3356" s="178"/>
      <c r="H3356" s="178"/>
      <c r="I3356" s="55" t="str">
        <f>IF(F3356="","",VLOOKUP(LEFT(F3356,5),'Technikai cellák'!B:C,2,0))</f>
        <v/>
      </c>
      <c r="J3356" s="55" t="str">
        <f>IF(F3356="","",VLOOKUP(I3356,'Technikai cellák'!$C$1:$D$12,2,0))</f>
        <v/>
      </c>
      <c r="K3356" s="179"/>
      <c r="L3356" s="67" t="str">
        <f t="shared" si="1025"/>
        <v/>
      </c>
      <c r="M3356" s="68">
        <f t="shared" si="1026"/>
        <v>0</v>
      </c>
      <c r="N3356" s="66">
        <f t="shared" si="1027"/>
        <v>0</v>
      </c>
      <c r="O3356" s="152"/>
      <c r="P3356" s="172">
        <f t="shared" si="1024"/>
        <v>0</v>
      </c>
      <c r="Q3356" s="69">
        <f t="shared" si="1028"/>
        <v>0</v>
      </c>
      <c r="R3356" s="62">
        <f t="shared" si="1029"/>
        <v>0</v>
      </c>
      <c r="S3356" s="153"/>
      <c r="T3356" s="118" t="str">
        <f t="shared" si="1030"/>
        <v/>
      </c>
      <c r="U3356" s="154"/>
      <c r="V3356" s="154"/>
      <c r="W3356" s="154"/>
      <c r="X3356" s="154"/>
      <c r="Y3356" s="154"/>
      <c r="Z3356" s="154"/>
      <c r="AA3356" s="154"/>
      <c r="AB3356" s="154"/>
      <c r="AC3356" s="154"/>
      <c r="AD3356" s="154"/>
      <c r="AE3356" s="154"/>
      <c r="AF3356" s="154"/>
      <c r="AG3356" s="63">
        <f t="shared" si="1031"/>
        <v>0</v>
      </c>
      <c r="AH3356" s="56">
        <f t="shared" si="1032"/>
        <v>0</v>
      </c>
      <c r="AI3356" s="56">
        <f t="shared" si="1033"/>
        <v>0</v>
      </c>
      <c r="AJ3356" s="56">
        <f t="shared" si="1034"/>
        <v>0</v>
      </c>
      <c r="AK3356" s="56">
        <f t="shared" si="1035"/>
        <v>0</v>
      </c>
      <c r="AL3356" s="56">
        <f t="shared" si="1036"/>
        <v>0</v>
      </c>
      <c r="AM3356" s="56">
        <f t="shared" si="1037"/>
        <v>0</v>
      </c>
      <c r="AN3356" s="56">
        <f t="shared" si="1038"/>
        <v>0</v>
      </c>
      <c r="AO3356" s="56">
        <f t="shared" si="1039"/>
        <v>0</v>
      </c>
      <c r="AP3356" s="56">
        <f t="shared" si="1040"/>
        <v>0</v>
      </c>
      <c r="AQ3356" s="56">
        <f t="shared" si="1041"/>
        <v>0</v>
      </c>
      <c r="AR3356" s="86">
        <f t="shared" si="1042"/>
        <v>0</v>
      </c>
    </row>
    <row r="3357" spans="1:44" x14ac:dyDescent="0.25">
      <c r="A3357" s="178"/>
      <c r="B3357" s="55" t="str">
        <f>_xlfn.IFNA(VLOOKUP(A3357,'Ajánlatkérő(k) adatai'!$B$4:$C$205,2,0),"")</f>
        <v/>
      </c>
      <c r="C3357" s="178"/>
      <c r="D3357" s="55" t="str">
        <f>_xlfn.IFNA(VLOOKUP(C3357,'Számlafizető(k) adatai'!$C$4:$D$203,2,0),"")</f>
        <v/>
      </c>
      <c r="E3357" s="55" t="str">
        <f>_xlfn.IFNA(VLOOKUP(C3357,'Számlafizető(k) adatai'!$C$4:$M$203,11,0),"")</f>
        <v/>
      </c>
      <c r="F3357" s="178"/>
      <c r="G3357" s="178"/>
      <c r="H3357" s="178"/>
      <c r="I3357" s="55" t="str">
        <f>IF(F3357="","",VLOOKUP(LEFT(F3357,5),'Technikai cellák'!B:C,2,0))</f>
        <v/>
      </c>
      <c r="J3357" s="55" t="str">
        <f>IF(F3357="","",VLOOKUP(I3357,'Technikai cellák'!$C$1:$D$12,2,0))</f>
        <v/>
      </c>
      <c r="K3357" s="179"/>
      <c r="L3357" s="67" t="str">
        <f t="shared" si="1025"/>
        <v/>
      </c>
      <c r="M3357" s="68">
        <f t="shared" si="1026"/>
        <v>0</v>
      </c>
      <c r="N3357" s="66">
        <f t="shared" si="1027"/>
        <v>0</v>
      </c>
      <c r="O3357" s="152"/>
      <c r="P3357" s="172">
        <f t="shared" si="1024"/>
        <v>0</v>
      </c>
      <c r="Q3357" s="69">
        <f t="shared" si="1028"/>
        <v>0</v>
      </c>
      <c r="R3357" s="62">
        <f t="shared" si="1029"/>
        <v>0</v>
      </c>
      <c r="S3357" s="153"/>
      <c r="T3357" s="118" t="str">
        <f t="shared" si="1030"/>
        <v/>
      </c>
      <c r="U3357" s="154"/>
      <c r="V3357" s="154"/>
      <c r="W3357" s="154"/>
      <c r="X3357" s="154"/>
      <c r="Y3357" s="154"/>
      <c r="Z3357" s="154"/>
      <c r="AA3357" s="154"/>
      <c r="AB3357" s="154"/>
      <c r="AC3357" s="154"/>
      <c r="AD3357" s="154"/>
      <c r="AE3357" s="154"/>
      <c r="AF3357" s="154"/>
      <c r="AG3357" s="63">
        <f t="shared" si="1031"/>
        <v>0</v>
      </c>
      <c r="AH3357" s="56">
        <f t="shared" si="1032"/>
        <v>0</v>
      </c>
      <c r="AI3357" s="56">
        <f t="shared" si="1033"/>
        <v>0</v>
      </c>
      <c r="AJ3357" s="56">
        <f t="shared" si="1034"/>
        <v>0</v>
      </c>
      <c r="AK3357" s="56">
        <f t="shared" si="1035"/>
        <v>0</v>
      </c>
      <c r="AL3357" s="56">
        <f t="shared" si="1036"/>
        <v>0</v>
      </c>
      <c r="AM3357" s="56">
        <f t="shared" si="1037"/>
        <v>0</v>
      </c>
      <c r="AN3357" s="56">
        <f t="shared" si="1038"/>
        <v>0</v>
      </c>
      <c r="AO3357" s="56">
        <f t="shared" si="1039"/>
        <v>0</v>
      </c>
      <c r="AP3357" s="56">
        <f t="shared" si="1040"/>
        <v>0</v>
      </c>
      <c r="AQ3357" s="56">
        <f t="shared" si="1041"/>
        <v>0</v>
      </c>
      <c r="AR3357" s="86">
        <f t="shared" si="1042"/>
        <v>0</v>
      </c>
    </row>
    <row r="3358" spans="1:44" x14ac:dyDescent="0.25">
      <c r="A3358" s="178"/>
      <c r="B3358" s="55" t="str">
        <f>_xlfn.IFNA(VLOOKUP(A3358,'Ajánlatkérő(k) adatai'!$B$4:$C$205,2,0),"")</f>
        <v/>
      </c>
      <c r="C3358" s="178"/>
      <c r="D3358" s="55" t="str">
        <f>_xlfn.IFNA(VLOOKUP(C3358,'Számlafizető(k) adatai'!$C$4:$D$203,2,0),"")</f>
        <v/>
      </c>
      <c r="E3358" s="55" t="str">
        <f>_xlfn.IFNA(VLOOKUP(C3358,'Számlafizető(k) adatai'!$C$4:$M$203,11,0),"")</f>
        <v/>
      </c>
      <c r="F3358" s="178"/>
      <c r="G3358" s="178"/>
      <c r="H3358" s="178"/>
      <c r="I3358" s="55" t="str">
        <f>IF(F3358="","",VLOOKUP(LEFT(F3358,5),'Technikai cellák'!B:C,2,0))</f>
        <v/>
      </c>
      <c r="J3358" s="55" t="str">
        <f>IF(F3358="","",VLOOKUP(I3358,'Technikai cellák'!$C$1:$D$12,2,0))</f>
        <v/>
      </c>
      <c r="K3358" s="179"/>
      <c r="L3358" s="67" t="str">
        <f t="shared" si="1025"/>
        <v/>
      </c>
      <c r="M3358" s="68">
        <f t="shared" si="1026"/>
        <v>0</v>
      </c>
      <c r="N3358" s="66">
        <f t="shared" si="1027"/>
        <v>0</v>
      </c>
      <c r="O3358" s="152"/>
      <c r="P3358" s="172">
        <f t="shared" si="1024"/>
        <v>0</v>
      </c>
      <c r="Q3358" s="69">
        <f t="shared" si="1028"/>
        <v>0</v>
      </c>
      <c r="R3358" s="62">
        <f t="shared" si="1029"/>
        <v>0</v>
      </c>
      <c r="S3358" s="153"/>
      <c r="T3358" s="118" t="str">
        <f t="shared" si="1030"/>
        <v/>
      </c>
      <c r="U3358" s="154"/>
      <c r="V3358" s="154"/>
      <c r="W3358" s="154"/>
      <c r="X3358" s="154"/>
      <c r="Y3358" s="154"/>
      <c r="Z3358" s="154"/>
      <c r="AA3358" s="154"/>
      <c r="AB3358" s="154"/>
      <c r="AC3358" s="154"/>
      <c r="AD3358" s="154"/>
      <c r="AE3358" s="154"/>
      <c r="AF3358" s="154"/>
      <c r="AG3358" s="63">
        <f t="shared" si="1031"/>
        <v>0</v>
      </c>
      <c r="AH3358" s="56">
        <f t="shared" si="1032"/>
        <v>0</v>
      </c>
      <c r="AI3358" s="56">
        <f t="shared" si="1033"/>
        <v>0</v>
      </c>
      <c r="AJ3358" s="56">
        <f t="shared" si="1034"/>
        <v>0</v>
      </c>
      <c r="AK3358" s="56">
        <f t="shared" si="1035"/>
        <v>0</v>
      </c>
      <c r="AL3358" s="56">
        <f t="shared" si="1036"/>
        <v>0</v>
      </c>
      <c r="AM3358" s="56">
        <f t="shared" si="1037"/>
        <v>0</v>
      </c>
      <c r="AN3358" s="56">
        <f t="shared" si="1038"/>
        <v>0</v>
      </c>
      <c r="AO3358" s="56">
        <f t="shared" si="1039"/>
        <v>0</v>
      </c>
      <c r="AP3358" s="56">
        <f t="shared" si="1040"/>
        <v>0</v>
      </c>
      <c r="AQ3358" s="56">
        <f t="shared" si="1041"/>
        <v>0</v>
      </c>
      <c r="AR3358" s="86">
        <f t="shared" si="1042"/>
        <v>0</v>
      </c>
    </row>
    <row r="3359" spans="1:44" x14ac:dyDescent="0.25">
      <c r="A3359" s="178"/>
      <c r="B3359" s="55" t="str">
        <f>_xlfn.IFNA(VLOOKUP(A3359,'Ajánlatkérő(k) adatai'!$B$4:$C$205,2,0),"")</f>
        <v/>
      </c>
      <c r="C3359" s="178"/>
      <c r="D3359" s="55" t="str">
        <f>_xlfn.IFNA(VLOOKUP(C3359,'Számlafizető(k) adatai'!$C$4:$D$203,2,0),"")</f>
        <v/>
      </c>
      <c r="E3359" s="55" t="str">
        <f>_xlfn.IFNA(VLOOKUP(C3359,'Számlafizető(k) adatai'!$C$4:$M$203,11,0),"")</f>
        <v/>
      </c>
      <c r="F3359" s="178"/>
      <c r="G3359" s="178"/>
      <c r="H3359" s="178"/>
      <c r="I3359" s="55" t="str">
        <f>IF(F3359="","",VLOOKUP(LEFT(F3359,5),'Technikai cellák'!B:C,2,0))</f>
        <v/>
      </c>
      <c r="J3359" s="55" t="str">
        <f>IF(F3359="","",VLOOKUP(I3359,'Technikai cellák'!$C$1:$D$12,2,0))</f>
        <v/>
      </c>
      <c r="K3359" s="179"/>
      <c r="L3359" s="67" t="str">
        <f t="shared" si="1025"/>
        <v/>
      </c>
      <c r="M3359" s="68">
        <f t="shared" si="1026"/>
        <v>0</v>
      </c>
      <c r="N3359" s="66">
        <f t="shared" si="1027"/>
        <v>0</v>
      </c>
      <c r="O3359" s="152"/>
      <c r="P3359" s="172">
        <f t="shared" si="1024"/>
        <v>0</v>
      </c>
      <c r="Q3359" s="69">
        <f t="shared" si="1028"/>
        <v>0</v>
      </c>
      <c r="R3359" s="62">
        <f t="shared" si="1029"/>
        <v>0</v>
      </c>
      <c r="S3359" s="153"/>
      <c r="T3359" s="118" t="str">
        <f t="shared" si="1030"/>
        <v/>
      </c>
      <c r="U3359" s="154"/>
      <c r="V3359" s="154"/>
      <c r="W3359" s="154"/>
      <c r="X3359" s="154"/>
      <c r="Y3359" s="154"/>
      <c r="Z3359" s="154"/>
      <c r="AA3359" s="154"/>
      <c r="AB3359" s="154"/>
      <c r="AC3359" s="154"/>
      <c r="AD3359" s="154"/>
      <c r="AE3359" s="154"/>
      <c r="AF3359" s="154"/>
      <c r="AG3359" s="63">
        <f t="shared" si="1031"/>
        <v>0</v>
      </c>
      <c r="AH3359" s="56">
        <f t="shared" si="1032"/>
        <v>0</v>
      </c>
      <c r="AI3359" s="56">
        <f t="shared" si="1033"/>
        <v>0</v>
      </c>
      <c r="AJ3359" s="56">
        <f t="shared" si="1034"/>
        <v>0</v>
      </c>
      <c r="AK3359" s="56">
        <f t="shared" si="1035"/>
        <v>0</v>
      </c>
      <c r="AL3359" s="56">
        <f t="shared" si="1036"/>
        <v>0</v>
      </c>
      <c r="AM3359" s="56">
        <f t="shared" si="1037"/>
        <v>0</v>
      </c>
      <c r="AN3359" s="56">
        <f t="shared" si="1038"/>
        <v>0</v>
      </c>
      <c r="AO3359" s="56">
        <f t="shared" si="1039"/>
        <v>0</v>
      </c>
      <c r="AP3359" s="56">
        <f t="shared" si="1040"/>
        <v>0</v>
      </c>
      <c r="AQ3359" s="56">
        <f t="shared" si="1041"/>
        <v>0</v>
      </c>
      <c r="AR3359" s="86">
        <f t="shared" si="1042"/>
        <v>0</v>
      </c>
    </row>
    <row r="3360" spans="1:44" x14ac:dyDescent="0.25">
      <c r="A3360" s="178"/>
      <c r="B3360" s="55" t="str">
        <f>_xlfn.IFNA(VLOOKUP(A3360,'Ajánlatkérő(k) adatai'!$B$4:$C$205,2,0),"")</f>
        <v/>
      </c>
      <c r="C3360" s="178"/>
      <c r="D3360" s="55" t="str">
        <f>_xlfn.IFNA(VLOOKUP(C3360,'Számlafizető(k) adatai'!$C$4:$D$203,2,0),"")</f>
        <v/>
      </c>
      <c r="E3360" s="55" t="str">
        <f>_xlfn.IFNA(VLOOKUP(C3360,'Számlafizető(k) adatai'!$C$4:$M$203,11,0),"")</f>
        <v/>
      </c>
      <c r="F3360" s="178"/>
      <c r="G3360" s="178"/>
      <c r="H3360" s="178"/>
      <c r="I3360" s="55" t="str">
        <f>IF(F3360="","",VLOOKUP(LEFT(F3360,5),'Technikai cellák'!B:C,2,0))</f>
        <v/>
      </c>
      <c r="J3360" s="55" t="str">
        <f>IF(F3360="","",VLOOKUP(I3360,'Technikai cellák'!$C$1:$D$12,2,0))</f>
        <v/>
      </c>
      <c r="K3360" s="179"/>
      <c r="L3360" s="67" t="str">
        <f t="shared" si="1025"/>
        <v/>
      </c>
      <c r="M3360" s="68">
        <f t="shared" si="1026"/>
        <v>0</v>
      </c>
      <c r="N3360" s="66">
        <f t="shared" si="1027"/>
        <v>0</v>
      </c>
      <c r="O3360" s="152"/>
      <c r="P3360" s="172">
        <f t="shared" si="1024"/>
        <v>0</v>
      </c>
      <c r="Q3360" s="69">
        <f t="shared" si="1028"/>
        <v>0</v>
      </c>
      <c r="R3360" s="62">
        <f t="shared" si="1029"/>
        <v>0</v>
      </c>
      <c r="S3360" s="153"/>
      <c r="T3360" s="118" t="str">
        <f t="shared" si="1030"/>
        <v/>
      </c>
      <c r="U3360" s="154"/>
      <c r="V3360" s="154"/>
      <c r="W3360" s="154"/>
      <c r="X3360" s="154"/>
      <c r="Y3360" s="154"/>
      <c r="Z3360" s="154"/>
      <c r="AA3360" s="154"/>
      <c r="AB3360" s="154"/>
      <c r="AC3360" s="154"/>
      <c r="AD3360" s="154"/>
      <c r="AE3360" s="154"/>
      <c r="AF3360" s="154"/>
      <c r="AG3360" s="63">
        <f t="shared" si="1031"/>
        <v>0</v>
      </c>
      <c r="AH3360" s="56">
        <f t="shared" si="1032"/>
        <v>0</v>
      </c>
      <c r="AI3360" s="56">
        <f t="shared" si="1033"/>
        <v>0</v>
      </c>
      <c r="AJ3360" s="56">
        <f t="shared" si="1034"/>
        <v>0</v>
      </c>
      <c r="AK3360" s="56">
        <f t="shared" si="1035"/>
        <v>0</v>
      </c>
      <c r="AL3360" s="56">
        <f t="shared" si="1036"/>
        <v>0</v>
      </c>
      <c r="AM3360" s="56">
        <f t="shared" si="1037"/>
        <v>0</v>
      </c>
      <c r="AN3360" s="56">
        <f t="shared" si="1038"/>
        <v>0</v>
      </c>
      <c r="AO3360" s="56">
        <f t="shared" si="1039"/>
        <v>0</v>
      </c>
      <c r="AP3360" s="56">
        <f t="shared" si="1040"/>
        <v>0</v>
      </c>
      <c r="AQ3360" s="56">
        <f t="shared" si="1041"/>
        <v>0</v>
      </c>
      <c r="AR3360" s="86">
        <f t="shared" si="1042"/>
        <v>0</v>
      </c>
    </row>
    <row r="3361" spans="1:44" x14ac:dyDescent="0.25">
      <c r="A3361" s="178"/>
      <c r="B3361" s="55" t="str">
        <f>_xlfn.IFNA(VLOOKUP(A3361,'Ajánlatkérő(k) adatai'!$B$4:$C$205,2,0),"")</f>
        <v/>
      </c>
      <c r="C3361" s="178"/>
      <c r="D3361" s="55" t="str">
        <f>_xlfn.IFNA(VLOOKUP(C3361,'Számlafizető(k) adatai'!$C$4:$D$203,2,0),"")</f>
        <v/>
      </c>
      <c r="E3361" s="55" t="str">
        <f>_xlfn.IFNA(VLOOKUP(C3361,'Számlafizető(k) adatai'!$C$4:$M$203,11,0),"")</f>
        <v/>
      </c>
      <c r="F3361" s="178"/>
      <c r="G3361" s="178"/>
      <c r="H3361" s="178"/>
      <c r="I3361" s="55" t="str">
        <f>IF(F3361="","",VLOOKUP(LEFT(F3361,5),'Technikai cellák'!B:C,2,0))</f>
        <v/>
      </c>
      <c r="J3361" s="55" t="str">
        <f>IF(F3361="","",VLOOKUP(I3361,'Technikai cellák'!$C$1:$D$12,2,0))</f>
        <v/>
      </c>
      <c r="K3361" s="179"/>
      <c r="L3361" s="67" t="str">
        <f t="shared" si="1025"/>
        <v/>
      </c>
      <c r="M3361" s="68">
        <f t="shared" si="1026"/>
        <v>0</v>
      </c>
      <c r="N3361" s="66">
        <f t="shared" si="1027"/>
        <v>0</v>
      </c>
      <c r="O3361" s="152"/>
      <c r="P3361" s="172">
        <f t="shared" si="1024"/>
        <v>0</v>
      </c>
      <c r="Q3361" s="69">
        <f t="shared" si="1028"/>
        <v>0</v>
      </c>
      <c r="R3361" s="62">
        <f t="shared" si="1029"/>
        <v>0</v>
      </c>
      <c r="S3361" s="153"/>
      <c r="T3361" s="118" t="str">
        <f t="shared" si="1030"/>
        <v/>
      </c>
      <c r="U3361" s="154"/>
      <c r="V3361" s="154"/>
      <c r="W3361" s="154"/>
      <c r="X3361" s="154"/>
      <c r="Y3361" s="154"/>
      <c r="Z3361" s="154"/>
      <c r="AA3361" s="154"/>
      <c r="AB3361" s="154"/>
      <c r="AC3361" s="154"/>
      <c r="AD3361" s="154"/>
      <c r="AE3361" s="154"/>
      <c r="AF3361" s="154"/>
      <c r="AG3361" s="63">
        <f t="shared" si="1031"/>
        <v>0</v>
      </c>
      <c r="AH3361" s="56">
        <f t="shared" si="1032"/>
        <v>0</v>
      </c>
      <c r="AI3361" s="56">
        <f t="shared" si="1033"/>
        <v>0</v>
      </c>
      <c r="AJ3361" s="56">
        <f t="shared" si="1034"/>
        <v>0</v>
      </c>
      <c r="AK3361" s="56">
        <f t="shared" si="1035"/>
        <v>0</v>
      </c>
      <c r="AL3361" s="56">
        <f t="shared" si="1036"/>
        <v>0</v>
      </c>
      <c r="AM3361" s="56">
        <f t="shared" si="1037"/>
        <v>0</v>
      </c>
      <c r="AN3361" s="56">
        <f t="shared" si="1038"/>
        <v>0</v>
      </c>
      <c r="AO3361" s="56">
        <f t="shared" si="1039"/>
        <v>0</v>
      </c>
      <c r="AP3361" s="56">
        <f t="shared" si="1040"/>
        <v>0</v>
      </c>
      <c r="AQ3361" s="56">
        <f t="shared" si="1041"/>
        <v>0</v>
      </c>
      <c r="AR3361" s="86">
        <f t="shared" si="1042"/>
        <v>0</v>
      </c>
    </row>
    <row r="3362" spans="1:44" x14ac:dyDescent="0.25">
      <c r="A3362" s="178"/>
      <c r="B3362" s="55" t="str">
        <f>_xlfn.IFNA(VLOOKUP(A3362,'Ajánlatkérő(k) adatai'!$B$4:$C$205,2,0),"")</f>
        <v/>
      </c>
      <c r="C3362" s="178"/>
      <c r="D3362" s="55" t="str">
        <f>_xlfn.IFNA(VLOOKUP(C3362,'Számlafizető(k) adatai'!$C$4:$D$203,2,0),"")</f>
        <v/>
      </c>
      <c r="E3362" s="55" t="str">
        <f>_xlfn.IFNA(VLOOKUP(C3362,'Számlafizető(k) adatai'!$C$4:$M$203,11,0),"")</f>
        <v/>
      </c>
      <c r="F3362" s="178"/>
      <c r="G3362" s="178"/>
      <c r="H3362" s="178"/>
      <c r="I3362" s="55" t="str">
        <f>IF(F3362="","",VLOOKUP(LEFT(F3362,5),'Technikai cellák'!B:C,2,0))</f>
        <v/>
      </c>
      <c r="J3362" s="55" t="str">
        <f>IF(F3362="","",VLOOKUP(I3362,'Technikai cellák'!$C$1:$D$12,2,0))</f>
        <v/>
      </c>
      <c r="K3362" s="179"/>
      <c r="L3362" s="67" t="str">
        <f t="shared" si="1025"/>
        <v/>
      </c>
      <c r="M3362" s="68">
        <f t="shared" si="1026"/>
        <v>0</v>
      </c>
      <c r="N3362" s="66">
        <f t="shared" si="1027"/>
        <v>0</v>
      </c>
      <c r="O3362" s="152"/>
      <c r="P3362" s="172">
        <f t="shared" si="1024"/>
        <v>0</v>
      </c>
      <c r="Q3362" s="69">
        <f t="shared" si="1028"/>
        <v>0</v>
      </c>
      <c r="R3362" s="62">
        <f t="shared" si="1029"/>
        <v>0</v>
      </c>
      <c r="S3362" s="153"/>
      <c r="T3362" s="118" t="str">
        <f t="shared" si="1030"/>
        <v/>
      </c>
      <c r="U3362" s="154"/>
      <c r="V3362" s="154"/>
      <c r="W3362" s="154"/>
      <c r="X3362" s="154"/>
      <c r="Y3362" s="154"/>
      <c r="Z3362" s="154"/>
      <c r="AA3362" s="154"/>
      <c r="AB3362" s="154"/>
      <c r="AC3362" s="154"/>
      <c r="AD3362" s="154"/>
      <c r="AE3362" s="154"/>
      <c r="AF3362" s="154"/>
      <c r="AG3362" s="63">
        <f t="shared" si="1031"/>
        <v>0</v>
      </c>
      <c r="AH3362" s="56">
        <f t="shared" si="1032"/>
        <v>0</v>
      </c>
      <c r="AI3362" s="56">
        <f t="shared" si="1033"/>
        <v>0</v>
      </c>
      <c r="AJ3362" s="56">
        <f t="shared" si="1034"/>
        <v>0</v>
      </c>
      <c r="AK3362" s="56">
        <f t="shared" si="1035"/>
        <v>0</v>
      </c>
      <c r="AL3362" s="56">
        <f t="shared" si="1036"/>
        <v>0</v>
      </c>
      <c r="AM3362" s="56">
        <f t="shared" si="1037"/>
        <v>0</v>
      </c>
      <c r="AN3362" s="56">
        <f t="shared" si="1038"/>
        <v>0</v>
      </c>
      <c r="AO3362" s="56">
        <f t="shared" si="1039"/>
        <v>0</v>
      </c>
      <c r="AP3362" s="56">
        <f t="shared" si="1040"/>
        <v>0</v>
      </c>
      <c r="AQ3362" s="56">
        <f t="shared" si="1041"/>
        <v>0</v>
      </c>
      <c r="AR3362" s="86">
        <f t="shared" si="1042"/>
        <v>0</v>
      </c>
    </row>
    <row r="3363" spans="1:44" x14ac:dyDescent="0.25">
      <c r="A3363" s="178"/>
      <c r="B3363" s="55" t="str">
        <f>_xlfn.IFNA(VLOOKUP(A3363,'Ajánlatkérő(k) adatai'!$B$4:$C$205,2,0),"")</f>
        <v/>
      </c>
      <c r="C3363" s="178"/>
      <c r="D3363" s="55" t="str">
        <f>_xlfn.IFNA(VLOOKUP(C3363,'Számlafizető(k) adatai'!$C$4:$D$203,2,0),"")</f>
        <v/>
      </c>
      <c r="E3363" s="55" t="str">
        <f>_xlfn.IFNA(VLOOKUP(C3363,'Számlafizető(k) adatai'!$C$4:$M$203,11,0),"")</f>
        <v/>
      </c>
      <c r="F3363" s="178"/>
      <c r="G3363" s="178"/>
      <c r="H3363" s="178"/>
      <c r="I3363" s="55" t="str">
        <f>IF(F3363="","",VLOOKUP(LEFT(F3363,5),'Technikai cellák'!B:C,2,0))</f>
        <v/>
      </c>
      <c r="J3363" s="55" t="str">
        <f>IF(F3363="","",VLOOKUP(I3363,'Technikai cellák'!$C$1:$D$12,2,0))</f>
        <v/>
      </c>
      <c r="K3363" s="179"/>
      <c r="L3363" s="67" t="str">
        <f t="shared" si="1025"/>
        <v/>
      </c>
      <c r="M3363" s="68">
        <f t="shared" si="1026"/>
        <v>0</v>
      </c>
      <c r="N3363" s="66">
        <f t="shared" si="1027"/>
        <v>0</v>
      </c>
      <c r="O3363" s="152"/>
      <c r="P3363" s="172">
        <f t="shared" si="1024"/>
        <v>0</v>
      </c>
      <c r="Q3363" s="69">
        <f t="shared" si="1028"/>
        <v>0</v>
      </c>
      <c r="R3363" s="62">
        <f t="shared" si="1029"/>
        <v>0</v>
      </c>
      <c r="S3363" s="153"/>
      <c r="T3363" s="118" t="str">
        <f t="shared" si="1030"/>
        <v/>
      </c>
      <c r="U3363" s="154"/>
      <c r="V3363" s="154"/>
      <c r="W3363" s="154"/>
      <c r="X3363" s="154"/>
      <c r="Y3363" s="154"/>
      <c r="Z3363" s="154"/>
      <c r="AA3363" s="154"/>
      <c r="AB3363" s="154"/>
      <c r="AC3363" s="154"/>
      <c r="AD3363" s="154"/>
      <c r="AE3363" s="154"/>
      <c r="AF3363" s="154"/>
      <c r="AG3363" s="63">
        <f t="shared" si="1031"/>
        <v>0</v>
      </c>
      <c r="AH3363" s="56">
        <f t="shared" si="1032"/>
        <v>0</v>
      </c>
      <c r="AI3363" s="56">
        <f t="shared" si="1033"/>
        <v>0</v>
      </c>
      <c r="AJ3363" s="56">
        <f t="shared" si="1034"/>
        <v>0</v>
      </c>
      <c r="AK3363" s="56">
        <f t="shared" si="1035"/>
        <v>0</v>
      </c>
      <c r="AL3363" s="56">
        <f t="shared" si="1036"/>
        <v>0</v>
      </c>
      <c r="AM3363" s="56">
        <f t="shared" si="1037"/>
        <v>0</v>
      </c>
      <c r="AN3363" s="56">
        <f t="shared" si="1038"/>
        <v>0</v>
      </c>
      <c r="AO3363" s="56">
        <f t="shared" si="1039"/>
        <v>0</v>
      </c>
      <c r="AP3363" s="56">
        <f t="shared" si="1040"/>
        <v>0</v>
      </c>
      <c r="AQ3363" s="56">
        <f t="shared" si="1041"/>
        <v>0</v>
      </c>
      <c r="AR3363" s="86">
        <f t="shared" si="1042"/>
        <v>0</v>
      </c>
    </row>
    <row r="3364" spans="1:44" x14ac:dyDescent="0.25">
      <c r="A3364" s="178"/>
      <c r="B3364" s="55" t="str">
        <f>_xlfn.IFNA(VLOOKUP(A3364,'Ajánlatkérő(k) adatai'!$B$4:$C$205,2,0),"")</f>
        <v/>
      </c>
      <c r="C3364" s="178"/>
      <c r="D3364" s="55" t="str">
        <f>_xlfn.IFNA(VLOOKUP(C3364,'Számlafizető(k) adatai'!$C$4:$D$203,2,0),"")</f>
        <v/>
      </c>
      <c r="E3364" s="55" t="str">
        <f>_xlfn.IFNA(VLOOKUP(C3364,'Számlafizető(k) adatai'!$C$4:$M$203,11,0),"")</f>
        <v/>
      </c>
      <c r="F3364" s="178"/>
      <c r="G3364" s="178"/>
      <c r="H3364" s="178"/>
      <c r="I3364" s="55" t="str">
        <f>IF(F3364="","",VLOOKUP(LEFT(F3364,5),'Technikai cellák'!B:C,2,0))</f>
        <v/>
      </c>
      <c r="J3364" s="55" t="str">
        <f>IF(F3364="","",VLOOKUP(I3364,'Technikai cellák'!$C$1:$D$12,2,0))</f>
        <v/>
      </c>
      <c r="K3364" s="179"/>
      <c r="L3364" s="67" t="str">
        <f t="shared" si="1025"/>
        <v/>
      </c>
      <c r="M3364" s="68">
        <f t="shared" si="1026"/>
        <v>0</v>
      </c>
      <c r="N3364" s="66">
        <f t="shared" si="1027"/>
        <v>0</v>
      </c>
      <c r="O3364" s="152"/>
      <c r="P3364" s="172">
        <f t="shared" si="1024"/>
        <v>0</v>
      </c>
      <c r="Q3364" s="69">
        <f t="shared" si="1028"/>
        <v>0</v>
      </c>
      <c r="R3364" s="62">
        <f t="shared" si="1029"/>
        <v>0</v>
      </c>
      <c r="S3364" s="153"/>
      <c r="T3364" s="118" t="str">
        <f t="shared" si="1030"/>
        <v/>
      </c>
      <c r="U3364" s="154"/>
      <c r="V3364" s="154"/>
      <c r="W3364" s="154"/>
      <c r="X3364" s="154"/>
      <c r="Y3364" s="154"/>
      <c r="Z3364" s="154"/>
      <c r="AA3364" s="154"/>
      <c r="AB3364" s="154"/>
      <c r="AC3364" s="154"/>
      <c r="AD3364" s="154"/>
      <c r="AE3364" s="154"/>
      <c r="AF3364" s="154"/>
      <c r="AG3364" s="63">
        <f t="shared" si="1031"/>
        <v>0</v>
      </c>
      <c r="AH3364" s="56">
        <f t="shared" si="1032"/>
        <v>0</v>
      </c>
      <c r="AI3364" s="56">
        <f t="shared" si="1033"/>
        <v>0</v>
      </c>
      <c r="AJ3364" s="56">
        <f t="shared" si="1034"/>
        <v>0</v>
      </c>
      <c r="AK3364" s="56">
        <f t="shared" si="1035"/>
        <v>0</v>
      </c>
      <c r="AL3364" s="56">
        <f t="shared" si="1036"/>
        <v>0</v>
      </c>
      <c r="AM3364" s="56">
        <f t="shared" si="1037"/>
        <v>0</v>
      </c>
      <c r="AN3364" s="56">
        <f t="shared" si="1038"/>
        <v>0</v>
      </c>
      <c r="AO3364" s="56">
        <f t="shared" si="1039"/>
        <v>0</v>
      </c>
      <c r="AP3364" s="56">
        <f t="shared" si="1040"/>
        <v>0</v>
      </c>
      <c r="AQ3364" s="56">
        <f t="shared" si="1041"/>
        <v>0</v>
      </c>
      <c r="AR3364" s="86">
        <f t="shared" si="1042"/>
        <v>0</v>
      </c>
    </row>
    <row r="3365" spans="1:44" x14ac:dyDescent="0.25">
      <c r="A3365" s="178"/>
      <c r="B3365" s="55" t="str">
        <f>_xlfn.IFNA(VLOOKUP(A3365,'Ajánlatkérő(k) adatai'!$B$4:$C$205,2,0),"")</f>
        <v/>
      </c>
      <c r="C3365" s="178"/>
      <c r="D3365" s="55" t="str">
        <f>_xlfn.IFNA(VLOOKUP(C3365,'Számlafizető(k) adatai'!$C$4:$D$203,2,0),"")</f>
        <v/>
      </c>
      <c r="E3365" s="55" t="str">
        <f>_xlfn.IFNA(VLOOKUP(C3365,'Számlafizető(k) adatai'!$C$4:$M$203,11,0),"")</f>
        <v/>
      </c>
      <c r="F3365" s="178"/>
      <c r="G3365" s="178"/>
      <c r="H3365" s="178"/>
      <c r="I3365" s="55" t="str">
        <f>IF(F3365="","",VLOOKUP(LEFT(F3365,5),'Technikai cellák'!B:C,2,0))</f>
        <v/>
      </c>
      <c r="J3365" s="55" t="str">
        <f>IF(F3365="","",VLOOKUP(I3365,'Technikai cellák'!$C$1:$D$12,2,0))</f>
        <v/>
      </c>
      <c r="K3365" s="179"/>
      <c r="L3365" s="67" t="str">
        <f t="shared" si="1025"/>
        <v/>
      </c>
      <c r="M3365" s="68">
        <f t="shared" si="1026"/>
        <v>0</v>
      </c>
      <c r="N3365" s="66">
        <f t="shared" si="1027"/>
        <v>0</v>
      </c>
      <c r="O3365" s="152"/>
      <c r="P3365" s="172">
        <f t="shared" si="1024"/>
        <v>0</v>
      </c>
      <c r="Q3365" s="69">
        <f t="shared" si="1028"/>
        <v>0</v>
      </c>
      <c r="R3365" s="62">
        <f t="shared" si="1029"/>
        <v>0</v>
      </c>
      <c r="S3365" s="153"/>
      <c r="T3365" s="118" t="str">
        <f t="shared" si="1030"/>
        <v/>
      </c>
      <c r="U3365" s="154"/>
      <c r="V3365" s="154"/>
      <c r="W3365" s="154"/>
      <c r="X3365" s="154"/>
      <c r="Y3365" s="154"/>
      <c r="Z3365" s="154"/>
      <c r="AA3365" s="154"/>
      <c r="AB3365" s="154"/>
      <c r="AC3365" s="154"/>
      <c r="AD3365" s="154"/>
      <c r="AE3365" s="154"/>
      <c r="AF3365" s="154"/>
      <c r="AG3365" s="63">
        <f t="shared" si="1031"/>
        <v>0</v>
      </c>
      <c r="AH3365" s="56">
        <f t="shared" si="1032"/>
        <v>0</v>
      </c>
      <c r="AI3365" s="56">
        <f t="shared" si="1033"/>
        <v>0</v>
      </c>
      <c r="AJ3365" s="56">
        <f t="shared" si="1034"/>
        <v>0</v>
      </c>
      <c r="AK3365" s="56">
        <f t="shared" si="1035"/>
        <v>0</v>
      </c>
      <c r="AL3365" s="56">
        <f t="shared" si="1036"/>
        <v>0</v>
      </c>
      <c r="AM3365" s="56">
        <f t="shared" si="1037"/>
        <v>0</v>
      </c>
      <c r="AN3365" s="56">
        <f t="shared" si="1038"/>
        <v>0</v>
      </c>
      <c r="AO3365" s="56">
        <f t="shared" si="1039"/>
        <v>0</v>
      </c>
      <c r="AP3365" s="56">
        <f t="shared" si="1040"/>
        <v>0</v>
      </c>
      <c r="AQ3365" s="56">
        <f t="shared" si="1041"/>
        <v>0</v>
      </c>
      <c r="AR3365" s="86">
        <f t="shared" si="1042"/>
        <v>0</v>
      </c>
    </row>
    <row r="3366" spans="1:44" x14ac:dyDescent="0.25">
      <c r="A3366" s="178"/>
      <c r="B3366" s="55" t="str">
        <f>_xlfn.IFNA(VLOOKUP(A3366,'Ajánlatkérő(k) adatai'!$B$4:$C$205,2,0),"")</f>
        <v/>
      </c>
      <c r="C3366" s="178"/>
      <c r="D3366" s="55" t="str">
        <f>_xlfn.IFNA(VLOOKUP(C3366,'Számlafizető(k) adatai'!$C$4:$D$203,2,0),"")</f>
        <v/>
      </c>
      <c r="E3366" s="55" t="str">
        <f>_xlfn.IFNA(VLOOKUP(C3366,'Számlafizető(k) adatai'!$C$4:$M$203,11,0),"")</f>
        <v/>
      </c>
      <c r="F3366" s="178"/>
      <c r="G3366" s="178"/>
      <c r="H3366" s="178"/>
      <c r="I3366" s="55" t="str">
        <f>IF(F3366="","",VLOOKUP(LEFT(F3366,5),'Technikai cellák'!B:C,2,0))</f>
        <v/>
      </c>
      <c r="J3366" s="55" t="str">
        <f>IF(F3366="","",VLOOKUP(I3366,'Technikai cellák'!$C$1:$D$12,2,0))</f>
        <v/>
      </c>
      <c r="K3366" s="179"/>
      <c r="L3366" s="67" t="str">
        <f t="shared" si="1025"/>
        <v/>
      </c>
      <c r="M3366" s="68">
        <f t="shared" si="1026"/>
        <v>0</v>
      </c>
      <c r="N3366" s="66">
        <f t="shared" si="1027"/>
        <v>0</v>
      </c>
      <c r="O3366" s="152"/>
      <c r="P3366" s="172">
        <f t="shared" si="1024"/>
        <v>0</v>
      </c>
      <c r="Q3366" s="69">
        <f t="shared" si="1028"/>
        <v>0</v>
      </c>
      <c r="R3366" s="62">
        <f t="shared" si="1029"/>
        <v>0</v>
      </c>
      <c r="S3366" s="153"/>
      <c r="T3366" s="118" t="str">
        <f t="shared" si="1030"/>
        <v/>
      </c>
      <c r="U3366" s="154"/>
      <c r="V3366" s="154"/>
      <c r="W3366" s="154"/>
      <c r="X3366" s="154"/>
      <c r="Y3366" s="154"/>
      <c r="Z3366" s="154"/>
      <c r="AA3366" s="154"/>
      <c r="AB3366" s="154"/>
      <c r="AC3366" s="154"/>
      <c r="AD3366" s="154"/>
      <c r="AE3366" s="154"/>
      <c r="AF3366" s="154"/>
      <c r="AG3366" s="63">
        <f t="shared" si="1031"/>
        <v>0</v>
      </c>
      <c r="AH3366" s="56">
        <f t="shared" si="1032"/>
        <v>0</v>
      </c>
      <c r="AI3366" s="56">
        <f t="shared" si="1033"/>
        <v>0</v>
      </c>
      <c r="AJ3366" s="56">
        <f t="shared" si="1034"/>
        <v>0</v>
      </c>
      <c r="AK3366" s="56">
        <f t="shared" si="1035"/>
        <v>0</v>
      </c>
      <c r="AL3366" s="56">
        <f t="shared" si="1036"/>
        <v>0</v>
      </c>
      <c r="AM3366" s="56">
        <f t="shared" si="1037"/>
        <v>0</v>
      </c>
      <c r="AN3366" s="56">
        <f t="shared" si="1038"/>
        <v>0</v>
      </c>
      <c r="AO3366" s="56">
        <f t="shared" si="1039"/>
        <v>0</v>
      </c>
      <c r="AP3366" s="56">
        <f t="shared" si="1040"/>
        <v>0</v>
      </c>
      <c r="AQ3366" s="56">
        <f t="shared" si="1041"/>
        <v>0</v>
      </c>
      <c r="AR3366" s="86">
        <f t="shared" si="1042"/>
        <v>0</v>
      </c>
    </row>
    <row r="3367" spans="1:44" x14ac:dyDescent="0.25">
      <c r="A3367" s="178"/>
      <c r="B3367" s="55" t="str">
        <f>_xlfn.IFNA(VLOOKUP(A3367,'Ajánlatkérő(k) adatai'!$B$4:$C$205,2,0),"")</f>
        <v/>
      </c>
      <c r="C3367" s="178"/>
      <c r="D3367" s="55" t="str">
        <f>_xlfn.IFNA(VLOOKUP(C3367,'Számlafizető(k) adatai'!$C$4:$D$203,2,0),"")</f>
        <v/>
      </c>
      <c r="E3367" s="55" t="str">
        <f>_xlfn.IFNA(VLOOKUP(C3367,'Számlafizető(k) adatai'!$C$4:$M$203,11,0),"")</f>
        <v/>
      </c>
      <c r="F3367" s="178"/>
      <c r="G3367" s="178"/>
      <c r="H3367" s="178"/>
      <c r="I3367" s="55" t="str">
        <f>IF(F3367="","",VLOOKUP(LEFT(F3367,5),'Technikai cellák'!B:C,2,0))</f>
        <v/>
      </c>
      <c r="J3367" s="55" t="str">
        <f>IF(F3367="","",VLOOKUP(I3367,'Technikai cellák'!$C$1:$D$12,2,0))</f>
        <v/>
      </c>
      <c r="K3367" s="179"/>
      <c r="L3367" s="67" t="str">
        <f t="shared" si="1025"/>
        <v/>
      </c>
      <c r="M3367" s="68">
        <f t="shared" si="1026"/>
        <v>0</v>
      </c>
      <c r="N3367" s="66">
        <f t="shared" si="1027"/>
        <v>0</v>
      </c>
      <c r="O3367" s="152"/>
      <c r="P3367" s="172">
        <f t="shared" si="1024"/>
        <v>0</v>
      </c>
      <c r="Q3367" s="69">
        <f t="shared" si="1028"/>
        <v>0</v>
      </c>
      <c r="R3367" s="62">
        <f t="shared" si="1029"/>
        <v>0</v>
      </c>
      <c r="S3367" s="153"/>
      <c r="T3367" s="118" t="str">
        <f t="shared" si="1030"/>
        <v/>
      </c>
      <c r="U3367" s="154"/>
      <c r="V3367" s="154"/>
      <c r="W3367" s="154"/>
      <c r="X3367" s="154"/>
      <c r="Y3367" s="154"/>
      <c r="Z3367" s="154"/>
      <c r="AA3367" s="154"/>
      <c r="AB3367" s="154"/>
      <c r="AC3367" s="154"/>
      <c r="AD3367" s="154"/>
      <c r="AE3367" s="154"/>
      <c r="AF3367" s="154"/>
      <c r="AG3367" s="63">
        <f t="shared" si="1031"/>
        <v>0</v>
      </c>
      <c r="AH3367" s="56">
        <f t="shared" si="1032"/>
        <v>0</v>
      </c>
      <c r="AI3367" s="56">
        <f t="shared" si="1033"/>
        <v>0</v>
      </c>
      <c r="AJ3367" s="56">
        <f t="shared" si="1034"/>
        <v>0</v>
      </c>
      <c r="AK3367" s="56">
        <f t="shared" si="1035"/>
        <v>0</v>
      </c>
      <c r="AL3367" s="56">
        <f t="shared" si="1036"/>
        <v>0</v>
      </c>
      <c r="AM3367" s="56">
        <f t="shared" si="1037"/>
        <v>0</v>
      </c>
      <c r="AN3367" s="56">
        <f t="shared" si="1038"/>
        <v>0</v>
      </c>
      <c r="AO3367" s="56">
        <f t="shared" si="1039"/>
        <v>0</v>
      </c>
      <c r="AP3367" s="56">
        <f t="shared" si="1040"/>
        <v>0</v>
      </c>
      <c r="AQ3367" s="56">
        <f t="shared" si="1041"/>
        <v>0</v>
      </c>
      <c r="AR3367" s="86">
        <f t="shared" si="1042"/>
        <v>0</v>
      </c>
    </row>
    <row r="3368" spans="1:44" x14ac:dyDescent="0.25">
      <c r="A3368" s="178"/>
      <c r="B3368" s="55" t="str">
        <f>_xlfn.IFNA(VLOOKUP(A3368,'Ajánlatkérő(k) adatai'!$B$4:$C$205,2,0),"")</f>
        <v/>
      </c>
      <c r="C3368" s="178"/>
      <c r="D3368" s="55" t="str">
        <f>_xlfn.IFNA(VLOOKUP(C3368,'Számlafizető(k) adatai'!$C$4:$D$203,2,0),"")</f>
        <v/>
      </c>
      <c r="E3368" s="55" t="str">
        <f>_xlfn.IFNA(VLOOKUP(C3368,'Számlafizető(k) adatai'!$C$4:$M$203,11,0),"")</f>
        <v/>
      </c>
      <c r="F3368" s="178"/>
      <c r="G3368" s="178"/>
      <c r="H3368" s="178"/>
      <c r="I3368" s="55" t="str">
        <f>IF(F3368="","",VLOOKUP(LEFT(F3368,5),'Technikai cellák'!B:C,2,0))</f>
        <v/>
      </c>
      <c r="J3368" s="55" t="str">
        <f>IF(F3368="","",VLOOKUP(I3368,'Technikai cellák'!$C$1:$D$12,2,0))</f>
        <v/>
      </c>
      <c r="K3368" s="179"/>
      <c r="L3368" s="67" t="str">
        <f t="shared" si="1025"/>
        <v/>
      </c>
      <c r="M3368" s="68">
        <f t="shared" si="1026"/>
        <v>0</v>
      </c>
      <c r="N3368" s="66">
        <f t="shared" si="1027"/>
        <v>0</v>
      </c>
      <c r="O3368" s="152"/>
      <c r="P3368" s="172">
        <f t="shared" si="1024"/>
        <v>0</v>
      </c>
      <c r="Q3368" s="69">
        <f t="shared" si="1028"/>
        <v>0</v>
      </c>
      <c r="R3368" s="62">
        <f t="shared" si="1029"/>
        <v>0</v>
      </c>
      <c r="S3368" s="153"/>
      <c r="T3368" s="118" t="str">
        <f t="shared" si="1030"/>
        <v/>
      </c>
      <c r="U3368" s="154"/>
      <c r="V3368" s="154"/>
      <c r="W3368" s="154"/>
      <c r="X3368" s="154"/>
      <c r="Y3368" s="154"/>
      <c r="Z3368" s="154"/>
      <c r="AA3368" s="154"/>
      <c r="AB3368" s="154"/>
      <c r="AC3368" s="154"/>
      <c r="AD3368" s="154"/>
      <c r="AE3368" s="154"/>
      <c r="AF3368" s="154"/>
      <c r="AG3368" s="63">
        <f t="shared" si="1031"/>
        <v>0</v>
      </c>
      <c r="AH3368" s="56">
        <f t="shared" si="1032"/>
        <v>0</v>
      </c>
      <c r="AI3368" s="56">
        <f t="shared" si="1033"/>
        <v>0</v>
      </c>
      <c r="AJ3368" s="56">
        <f t="shared" si="1034"/>
        <v>0</v>
      </c>
      <c r="AK3368" s="56">
        <f t="shared" si="1035"/>
        <v>0</v>
      </c>
      <c r="AL3368" s="56">
        <f t="shared" si="1036"/>
        <v>0</v>
      </c>
      <c r="AM3368" s="56">
        <f t="shared" si="1037"/>
        <v>0</v>
      </c>
      <c r="AN3368" s="56">
        <f t="shared" si="1038"/>
        <v>0</v>
      </c>
      <c r="AO3368" s="56">
        <f t="shared" si="1039"/>
        <v>0</v>
      </c>
      <c r="AP3368" s="56">
        <f t="shared" si="1040"/>
        <v>0</v>
      </c>
      <c r="AQ3368" s="56">
        <f t="shared" si="1041"/>
        <v>0</v>
      </c>
      <c r="AR3368" s="86">
        <f t="shared" si="1042"/>
        <v>0</v>
      </c>
    </row>
    <row r="3369" spans="1:44" x14ac:dyDescent="0.25">
      <c r="A3369" s="178"/>
      <c r="B3369" s="55" t="str">
        <f>_xlfn.IFNA(VLOOKUP(A3369,'Ajánlatkérő(k) adatai'!$B$4:$C$205,2,0),"")</f>
        <v/>
      </c>
      <c r="C3369" s="178"/>
      <c r="D3369" s="55" t="str">
        <f>_xlfn.IFNA(VLOOKUP(C3369,'Számlafizető(k) adatai'!$C$4:$D$203,2,0),"")</f>
        <v/>
      </c>
      <c r="E3369" s="55" t="str">
        <f>_xlfn.IFNA(VLOOKUP(C3369,'Számlafizető(k) adatai'!$C$4:$M$203,11,0),"")</f>
        <v/>
      </c>
      <c r="F3369" s="178"/>
      <c r="G3369" s="178"/>
      <c r="H3369" s="178"/>
      <c r="I3369" s="55" t="str">
        <f>IF(F3369="","",VLOOKUP(LEFT(F3369,5),'Technikai cellák'!B:C,2,0))</f>
        <v/>
      </c>
      <c r="J3369" s="55" t="str">
        <f>IF(F3369="","",VLOOKUP(I3369,'Technikai cellák'!$C$1:$D$12,2,0))</f>
        <v/>
      </c>
      <c r="K3369" s="179"/>
      <c r="L3369" s="67" t="str">
        <f t="shared" si="1025"/>
        <v/>
      </c>
      <c r="M3369" s="68">
        <f t="shared" si="1026"/>
        <v>0</v>
      </c>
      <c r="N3369" s="66">
        <f t="shared" si="1027"/>
        <v>0</v>
      </c>
      <c r="O3369" s="152"/>
      <c r="P3369" s="172">
        <f t="shared" si="1024"/>
        <v>0</v>
      </c>
      <c r="Q3369" s="69">
        <f t="shared" si="1028"/>
        <v>0</v>
      </c>
      <c r="R3369" s="62">
        <f t="shared" si="1029"/>
        <v>0</v>
      </c>
      <c r="S3369" s="153"/>
      <c r="T3369" s="118" t="str">
        <f t="shared" si="1030"/>
        <v/>
      </c>
      <c r="U3369" s="154"/>
      <c r="V3369" s="154"/>
      <c r="W3369" s="154"/>
      <c r="X3369" s="154"/>
      <c r="Y3369" s="154"/>
      <c r="Z3369" s="154"/>
      <c r="AA3369" s="154"/>
      <c r="AB3369" s="154"/>
      <c r="AC3369" s="154"/>
      <c r="AD3369" s="154"/>
      <c r="AE3369" s="154"/>
      <c r="AF3369" s="154"/>
      <c r="AG3369" s="63">
        <f t="shared" si="1031"/>
        <v>0</v>
      </c>
      <c r="AH3369" s="56">
        <f t="shared" si="1032"/>
        <v>0</v>
      </c>
      <c r="AI3369" s="56">
        <f t="shared" si="1033"/>
        <v>0</v>
      </c>
      <c r="AJ3369" s="56">
        <f t="shared" si="1034"/>
        <v>0</v>
      </c>
      <c r="AK3369" s="56">
        <f t="shared" si="1035"/>
        <v>0</v>
      </c>
      <c r="AL3369" s="56">
        <f t="shared" si="1036"/>
        <v>0</v>
      </c>
      <c r="AM3369" s="56">
        <f t="shared" si="1037"/>
        <v>0</v>
      </c>
      <c r="AN3369" s="56">
        <f t="shared" si="1038"/>
        <v>0</v>
      </c>
      <c r="AO3369" s="56">
        <f t="shared" si="1039"/>
        <v>0</v>
      </c>
      <c r="AP3369" s="56">
        <f t="shared" si="1040"/>
        <v>0</v>
      </c>
      <c r="AQ3369" s="56">
        <f t="shared" si="1041"/>
        <v>0</v>
      </c>
      <c r="AR3369" s="86">
        <f t="shared" si="1042"/>
        <v>0</v>
      </c>
    </row>
    <row r="3370" spans="1:44" x14ac:dyDescent="0.25">
      <c r="A3370" s="178"/>
      <c r="B3370" s="55" t="str">
        <f>_xlfn.IFNA(VLOOKUP(A3370,'Ajánlatkérő(k) adatai'!$B$4:$C$205,2,0),"")</f>
        <v/>
      </c>
      <c r="C3370" s="178"/>
      <c r="D3370" s="55" t="str">
        <f>_xlfn.IFNA(VLOOKUP(C3370,'Számlafizető(k) adatai'!$C$4:$D$203,2,0),"")</f>
        <v/>
      </c>
      <c r="E3370" s="55" t="str">
        <f>_xlfn.IFNA(VLOOKUP(C3370,'Számlafizető(k) adatai'!$C$4:$M$203,11,0),"")</f>
        <v/>
      </c>
      <c r="F3370" s="178"/>
      <c r="G3370" s="178"/>
      <c r="H3370" s="178"/>
      <c r="I3370" s="55" t="str">
        <f>IF(F3370="","",VLOOKUP(LEFT(F3370,5),'Technikai cellák'!B:C,2,0))</f>
        <v/>
      </c>
      <c r="J3370" s="55" t="str">
        <f>IF(F3370="","",VLOOKUP(I3370,'Technikai cellák'!$C$1:$D$12,2,0))</f>
        <v/>
      </c>
      <c r="K3370" s="179"/>
      <c r="L3370" s="67" t="str">
        <f t="shared" si="1025"/>
        <v/>
      </c>
      <c r="M3370" s="68">
        <f t="shared" si="1026"/>
        <v>0</v>
      </c>
      <c r="N3370" s="66">
        <f t="shared" si="1027"/>
        <v>0</v>
      </c>
      <c r="O3370" s="152"/>
      <c r="P3370" s="172">
        <f t="shared" si="1024"/>
        <v>0</v>
      </c>
      <c r="Q3370" s="69">
        <f t="shared" si="1028"/>
        <v>0</v>
      </c>
      <c r="R3370" s="62">
        <f t="shared" si="1029"/>
        <v>0</v>
      </c>
      <c r="S3370" s="153"/>
      <c r="T3370" s="118" t="str">
        <f t="shared" si="1030"/>
        <v/>
      </c>
      <c r="U3370" s="154"/>
      <c r="V3370" s="154"/>
      <c r="W3370" s="154"/>
      <c r="X3370" s="154"/>
      <c r="Y3370" s="154"/>
      <c r="Z3370" s="154"/>
      <c r="AA3370" s="154"/>
      <c r="AB3370" s="154"/>
      <c r="AC3370" s="154"/>
      <c r="AD3370" s="154"/>
      <c r="AE3370" s="154"/>
      <c r="AF3370" s="154"/>
      <c r="AG3370" s="63">
        <f t="shared" si="1031"/>
        <v>0</v>
      </c>
      <c r="AH3370" s="56">
        <f t="shared" si="1032"/>
        <v>0</v>
      </c>
      <c r="AI3370" s="56">
        <f t="shared" si="1033"/>
        <v>0</v>
      </c>
      <c r="AJ3370" s="56">
        <f t="shared" si="1034"/>
        <v>0</v>
      </c>
      <c r="AK3370" s="56">
        <f t="shared" si="1035"/>
        <v>0</v>
      </c>
      <c r="AL3370" s="56">
        <f t="shared" si="1036"/>
        <v>0</v>
      </c>
      <c r="AM3370" s="56">
        <f t="shared" si="1037"/>
        <v>0</v>
      </c>
      <c r="AN3370" s="56">
        <f t="shared" si="1038"/>
        <v>0</v>
      </c>
      <c r="AO3370" s="56">
        <f t="shared" si="1039"/>
        <v>0</v>
      </c>
      <c r="AP3370" s="56">
        <f t="shared" si="1040"/>
        <v>0</v>
      </c>
      <c r="AQ3370" s="56">
        <f t="shared" si="1041"/>
        <v>0</v>
      </c>
      <c r="AR3370" s="86">
        <f t="shared" si="1042"/>
        <v>0</v>
      </c>
    </row>
    <row r="3371" spans="1:44" x14ac:dyDescent="0.25">
      <c r="A3371" s="178"/>
      <c r="B3371" s="55" t="str">
        <f>_xlfn.IFNA(VLOOKUP(A3371,'Ajánlatkérő(k) adatai'!$B$4:$C$205,2,0),"")</f>
        <v/>
      </c>
      <c r="C3371" s="178"/>
      <c r="D3371" s="55" t="str">
        <f>_xlfn.IFNA(VLOOKUP(C3371,'Számlafizető(k) adatai'!$C$4:$D$203,2,0),"")</f>
        <v/>
      </c>
      <c r="E3371" s="55" t="str">
        <f>_xlfn.IFNA(VLOOKUP(C3371,'Számlafizető(k) adatai'!$C$4:$M$203,11,0),"")</f>
        <v/>
      </c>
      <c r="F3371" s="178"/>
      <c r="G3371" s="178"/>
      <c r="H3371" s="178"/>
      <c r="I3371" s="55" t="str">
        <f>IF(F3371="","",VLOOKUP(LEFT(F3371,5),'Technikai cellák'!B:C,2,0))</f>
        <v/>
      </c>
      <c r="J3371" s="55" t="str">
        <f>IF(F3371="","",VLOOKUP(I3371,'Technikai cellák'!$C$1:$D$12,2,0))</f>
        <v/>
      </c>
      <c r="K3371" s="179"/>
      <c r="L3371" s="67" t="str">
        <f t="shared" si="1025"/>
        <v/>
      </c>
      <c r="M3371" s="68">
        <f t="shared" si="1026"/>
        <v>0</v>
      </c>
      <c r="N3371" s="66">
        <f t="shared" si="1027"/>
        <v>0</v>
      </c>
      <c r="O3371" s="152"/>
      <c r="P3371" s="172">
        <f t="shared" si="1024"/>
        <v>0</v>
      </c>
      <c r="Q3371" s="69">
        <f t="shared" si="1028"/>
        <v>0</v>
      </c>
      <c r="R3371" s="62">
        <f t="shared" si="1029"/>
        <v>0</v>
      </c>
      <c r="S3371" s="153"/>
      <c r="T3371" s="118" t="str">
        <f t="shared" si="1030"/>
        <v/>
      </c>
      <c r="U3371" s="154"/>
      <c r="V3371" s="154"/>
      <c r="W3371" s="154"/>
      <c r="X3371" s="154"/>
      <c r="Y3371" s="154"/>
      <c r="Z3371" s="154"/>
      <c r="AA3371" s="154"/>
      <c r="AB3371" s="154"/>
      <c r="AC3371" s="154"/>
      <c r="AD3371" s="154"/>
      <c r="AE3371" s="154"/>
      <c r="AF3371" s="154"/>
      <c r="AG3371" s="63">
        <f t="shared" si="1031"/>
        <v>0</v>
      </c>
      <c r="AH3371" s="56">
        <f t="shared" si="1032"/>
        <v>0</v>
      </c>
      <c r="AI3371" s="56">
        <f t="shared" si="1033"/>
        <v>0</v>
      </c>
      <c r="AJ3371" s="56">
        <f t="shared" si="1034"/>
        <v>0</v>
      </c>
      <c r="AK3371" s="56">
        <f t="shared" si="1035"/>
        <v>0</v>
      </c>
      <c r="AL3371" s="56">
        <f t="shared" si="1036"/>
        <v>0</v>
      </c>
      <c r="AM3371" s="56">
        <f t="shared" si="1037"/>
        <v>0</v>
      </c>
      <c r="AN3371" s="56">
        <f t="shared" si="1038"/>
        <v>0</v>
      </c>
      <c r="AO3371" s="56">
        <f t="shared" si="1039"/>
        <v>0</v>
      </c>
      <c r="AP3371" s="56">
        <f t="shared" si="1040"/>
        <v>0</v>
      </c>
      <c r="AQ3371" s="56">
        <f t="shared" si="1041"/>
        <v>0</v>
      </c>
      <c r="AR3371" s="86">
        <f t="shared" si="1042"/>
        <v>0</v>
      </c>
    </row>
    <row r="3372" spans="1:44" x14ac:dyDescent="0.25">
      <c r="A3372" s="178"/>
      <c r="B3372" s="55" t="str">
        <f>_xlfn.IFNA(VLOOKUP(A3372,'Ajánlatkérő(k) adatai'!$B$4:$C$205,2,0),"")</f>
        <v/>
      </c>
      <c r="C3372" s="178"/>
      <c r="D3372" s="55" t="str">
        <f>_xlfn.IFNA(VLOOKUP(C3372,'Számlafizető(k) adatai'!$C$4:$D$203,2,0),"")</f>
        <v/>
      </c>
      <c r="E3372" s="55" t="str">
        <f>_xlfn.IFNA(VLOOKUP(C3372,'Számlafizető(k) adatai'!$C$4:$M$203,11,0),"")</f>
        <v/>
      </c>
      <c r="F3372" s="178"/>
      <c r="G3372" s="178"/>
      <c r="H3372" s="178"/>
      <c r="I3372" s="55" t="str">
        <f>IF(F3372="","",VLOOKUP(LEFT(F3372,5),'Technikai cellák'!B:C,2,0))</f>
        <v/>
      </c>
      <c r="J3372" s="55" t="str">
        <f>IF(F3372="","",VLOOKUP(I3372,'Technikai cellák'!$C$1:$D$12,2,0))</f>
        <v/>
      </c>
      <c r="K3372" s="179"/>
      <c r="L3372" s="67" t="str">
        <f t="shared" si="1025"/>
        <v/>
      </c>
      <c r="M3372" s="68">
        <f t="shared" si="1026"/>
        <v>0</v>
      </c>
      <c r="N3372" s="66">
        <f t="shared" si="1027"/>
        <v>0</v>
      </c>
      <c r="O3372" s="152"/>
      <c r="P3372" s="172">
        <f t="shared" si="1024"/>
        <v>0</v>
      </c>
      <c r="Q3372" s="69">
        <f t="shared" si="1028"/>
        <v>0</v>
      </c>
      <c r="R3372" s="62">
        <f t="shared" si="1029"/>
        <v>0</v>
      </c>
      <c r="S3372" s="153"/>
      <c r="T3372" s="118" t="str">
        <f t="shared" si="1030"/>
        <v/>
      </c>
      <c r="U3372" s="154"/>
      <c r="V3372" s="154"/>
      <c r="W3372" s="154"/>
      <c r="X3372" s="154"/>
      <c r="Y3372" s="154"/>
      <c r="Z3372" s="154"/>
      <c r="AA3372" s="154"/>
      <c r="AB3372" s="154"/>
      <c r="AC3372" s="154"/>
      <c r="AD3372" s="154"/>
      <c r="AE3372" s="154"/>
      <c r="AF3372" s="154"/>
      <c r="AG3372" s="63">
        <f t="shared" si="1031"/>
        <v>0</v>
      </c>
      <c r="AH3372" s="56">
        <f t="shared" si="1032"/>
        <v>0</v>
      </c>
      <c r="AI3372" s="56">
        <f t="shared" si="1033"/>
        <v>0</v>
      </c>
      <c r="AJ3372" s="56">
        <f t="shared" si="1034"/>
        <v>0</v>
      </c>
      <c r="AK3372" s="56">
        <f t="shared" si="1035"/>
        <v>0</v>
      </c>
      <c r="AL3372" s="56">
        <f t="shared" si="1036"/>
        <v>0</v>
      </c>
      <c r="AM3372" s="56">
        <f t="shared" si="1037"/>
        <v>0</v>
      </c>
      <c r="AN3372" s="56">
        <f t="shared" si="1038"/>
        <v>0</v>
      </c>
      <c r="AO3372" s="56">
        <f t="shared" si="1039"/>
        <v>0</v>
      </c>
      <c r="AP3372" s="56">
        <f t="shared" si="1040"/>
        <v>0</v>
      </c>
      <c r="AQ3372" s="56">
        <f t="shared" si="1041"/>
        <v>0</v>
      </c>
      <c r="AR3372" s="86">
        <f t="shared" si="1042"/>
        <v>0</v>
      </c>
    </row>
    <row r="3373" spans="1:44" x14ac:dyDescent="0.25">
      <c r="A3373" s="178"/>
      <c r="B3373" s="55" t="str">
        <f>_xlfn.IFNA(VLOOKUP(A3373,'Ajánlatkérő(k) adatai'!$B$4:$C$205,2,0),"")</f>
        <v/>
      </c>
      <c r="C3373" s="178"/>
      <c r="D3373" s="55" t="str">
        <f>_xlfn.IFNA(VLOOKUP(C3373,'Számlafizető(k) adatai'!$C$4:$D$203,2,0),"")</f>
        <v/>
      </c>
      <c r="E3373" s="55" t="str">
        <f>_xlfn.IFNA(VLOOKUP(C3373,'Számlafizető(k) adatai'!$C$4:$M$203,11,0),"")</f>
        <v/>
      </c>
      <c r="F3373" s="178"/>
      <c r="G3373" s="178"/>
      <c r="H3373" s="178"/>
      <c r="I3373" s="55" t="str">
        <f>IF(F3373="","",VLOOKUP(LEFT(F3373,5),'Technikai cellák'!B:C,2,0))</f>
        <v/>
      </c>
      <c r="J3373" s="55" t="str">
        <f>IF(F3373="","",VLOOKUP(I3373,'Technikai cellák'!$C$1:$D$12,2,0))</f>
        <v/>
      </c>
      <c r="K3373" s="179"/>
      <c r="L3373" s="67" t="str">
        <f t="shared" si="1025"/>
        <v/>
      </c>
      <c r="M3373" s="68">
        <f t="shared" si="1026"/>
        <v>0</v>
      </c>
      <c r="N3373" s="66">
        <f t="shared" si="1027"/>
        <v>0</v>
      </c>
      <c r="O3373" s="152"/>
      <c r="P3373" s="172">
        <f t="shared" si="1024"/>
        <v>0</v>
      </c>
      <c r="Q3373" s="69">
        <f t="shared" si="1028"/>
        <v>0</v>
      </c>
      <c r="R3373" s="62">
        <f t="shared" si="1029"/>
        <v>0</v>
      </c>
      <c r="S3373" s="153"/>
      <c r="T3373" s="118" t="str">
        <f t="shared" si="1030"/>
        <v/>
      </c>
      <c r="U3373" s="154"/>
      <c r="V3373" s="154"/>
      <c r="W3373" s="154"/>
      <c r="X3373" s="154"/>
      <c r="Y3373" s="154"/>
      <c r="Z3373" s="154"/>
      <c r="AA3373" s="154"/>
      <c r="AB3373" s="154"/>
      <c r="AC3373" s="154"/>
      <c r="AD3373" s="154"/>
      <c r="AE3373" s="154"/>
      <c r="AF3373" s="154"/>
      <c r="AG3373" s="63">
        <f t="shared" si="1031"/>
        <v>0</v>
      </c>
      <c r="AH3373" s="56">
        <f t="shared" si="1032"/>
        <v>0</v>
      </c>
      <c r="AI3373" s="56">
        <f t="shared" si="1033"/>
        <v>0</v>
      </c>
      <c r="AJ3373" s="56">
        <f t="shared" si="1034"/>
        <v>0</v>
      </c>
      <c r="AK3373" s="56">
        <f t="shared" si="1035"/>
        <v>0</v>
      </c>
      <c r="AL3373" s="56">
        <f t="shared" si="1036"/>
        <v>0</v>
      </c>
      <c r="AM3373" s="56">
        <f t="shared" si="1037"/>
        <v>0</v>
      </c>
      <c r="AN3373" s="56">
        <f t="shared" si="1038"/>
        <v>0</v>
      </c>
      <c r="AO3373" s="56">
        <f t="shared" si="1039"/>
        <v>0</v>
      </c>
      <c r="AP3373" s="56">
        <f t="shared" si="1040"/>
        <v>0</v>
      </c>
      <c r="AQ3373" s="56">
        <f t="shared" si="1041"/>
        <v>0</v>
      </c>
      <c r="AR3373" s="86">
        <f t="shared" si="1042"/>
        <v>0</v>
      </c>
    </row>
    <row r="3374" spans="1:44" x14ac:dyDescent="0.25">
      <c r="A3374" s="178"/>
      <c r="B3374" s="55" t="str">
        <f>_xlfn.IFNA(VLOOKUP(A3374,'Ajánlatkérő(k) adatai'!$B$4:$C$205,2,0),"")</f>
        <v/>
      </c>
      <c r="C3374" s="178"/>
      <c r="D3374" s="55" t="str">
        <f>_xlfn.IFNA(VLOOKUP(C3374,'Számlafizető(k) adatai'!$C$4:$D$203,2,0),"")</f>
        <v/>
      </c>
      <c r="E3374" s="55" t="str">
        <f>_xlfn.IFNA(VLOOKUP(C3374,'Számlafizető(k) adatai'!$C$4:$M$203,11,0),"")</f>
        <v/>
      </c>
      <c r="F3374" s="178"/>
      <c r="G3374" s="178"/>
      <c r="H3374" s="178"/>
      <c r="I3374" s="55" t="str">
        <f>IF(F3374="","",VLOOKUP(LEFT(F3374,5),'Technikai cellák'!B:C,2,0))</f>
        <v/>
      </c>
      <c r="J3374" s="55" t="str">
        <f>IF(F3374="","",VLOOKUP(I3374,'Technikai cellák'!$C$1:$D$12,2,0))</f>
        <v/>
      </c>
      <c r="K3374" s="179"/>
      <c r="L3374" s="67" t="str">
        <f t="shared" si="1025"/>
        <v/>
      </c>
      <c r="M3374" s="68">
        <f t="shared" si="1026"/>
        <v>0</v>
      </c>
      <c r="N3374" s="66">
        <f t="shared" si="1027"/>
        <v>0</v>
      </c>
      <c r="O3374" s="152"/>
      <c r="P3374" s="172">
        <f t="shared" si="1024"/>
        <v>0</v>
      </c>
      <c r="Q3374" s="69">
        <f t="shared" si="1028"/>
        <v>0</v>
      </c>
      <c r="R3374" s="62">
        <f t="shared" si="1029"/>
        <v>0</v>
      </c>
      <c r="S3374" s="153"/>
      <c r="T3374" s="118" t="str">
        <f t="shared" si="1030"/>
        <v/>
      </c>
      <c r="U3374" s="154"/>
      <c r="V3374" s="154"/>
      <c r="W3374" s="154"/>
      <c r="X3374" s="154"/>
      <c r="Y3374" s="154"/>
      <c r="Z3374" s="154"/>
      <c r="AA3374" s="154"/>
      <c r="AB3374" s="154"/>
      <c r="AC3374" s="154"/>
      <c r="AD3374" s="154"/>
      <c r="AE3374" s="154"/>
      <c r="AF3374" s="154"/>
      <c r="AG3374" s="63">
        <f t="shared" si="1031"/>
        <v>0</v>
      </c>
      <c r="AH3374" s="56">
        <f t="shared" si="1032"/>
        <v>0</v>
      </c>
      <c r="AI3374" s="56">
        <f t="shared" si="1033"/>
        <v>0</v>
      </c>
      <c r="AJ3374" s="56">
        <f t="shared" si="1034"/>
        <v>0</v>
      </c>
      <c r="AK3374" s="56">
        <f t="shared" si="1035"/>
        <v>0</v>
      </c>
      <c r="AL3374" s="56">
        <f t="shared" si="1036"/>
        <v>0</v>
      </c>
      <c r="AM3374" s="56">
        <f t="shared" si="1037"/>
        <v>0</v>
      </c>
      <c r="AN3374" s="56">
        <f t="shared" si="1038"/>
        <v>0</v>
      </c>
      <c r="AO3374" s="56">
        <f t="shared" si="1039"/>
        <v>0</v>
      </c>
      <c r="AP3374" s="56">
        <f t="shared" si="1040"/>
        <v>0</v>
      </c>
      <c r="AQ3374" s="56">
        <f t="shared" si="1041"/>
        <v>0</v>
      </c>
      <c r="AR3374" s="86">
        <f t="shared" si="1042"/>
        <v>0</v>
      </c>
    </row>
    <row r="3375" spans="1:44" x14ac:dyDescent="0.25">
      <c r="A3375" s="178"/>
      <c r="B3375" s="55" t="str">
        <f>_xlfn.IFNA(VLOOKUP(A3375,'Ajánlatkérő(k) adatai'!$B$4:$C$205,2,0),"")</f>
        <v/>
      </c>
      <c r="C3375" s="178"/>
      <c r="D3375" s="55" t="str">
        <f>_xlfn.IFNA(VLOOKUP(C3375,'Számlafizető(k) adatai'!$C$4:$D$203,2,0),"")</f>
        <v/>
      </c>
      <c r="E3375" s="55" t="str">
        <f>_xlfn.IFNA(VLOOKUP(C3375,'Számlafizető(k) adatai'!$C$4:$M$203,11,0),"")</f>
        <v/>
      </c>
      <c r="F3375" s="178"/>
      <c r="G3375" s="178"/>
      <c r="H3375" s="178"/>
      <c r="I3375" s="55" t="str">
        <f>IF(F3375="","",VLOOKUP(LEFT(F3375,5),'Technikai cellák'!B:C,2,0))</f>
        <v/>
      </c>
      <c r="J3375" s="55" t="str">
        <f>IF(F3375="","",VLOOKUP(I3375,'Technikai cellák'!$C$1:$D$12,2,0))</f>
        <v/>
      </c>
      <c r="K3375" s="179"/>
      <c r="L3375" s="67" t="str">
        <f t="shared" si="1025"/>
        <v/>
      </c>
      <c r="M3375" s="68">
        <f t="shared" si="1026"/>
        <v>0</v>
      </c>
      <c r="N3375" s="66">
        <f t="shared" si="1027"/>
        <v>0</v>
      </c>
      <c r="O3375" s="152"/>
      <c r="P3375" s="172">
        <f t="shared" si="1024"/>
        <v>0</v>
      </c>
      <c r="Q3375" s="69">
        <f t="shared" si="1028"/>
        <v>0</v>
      </c>
      <c r="R3375" s="62">
        <f t="shared" si="1029"/>
        <v>0</v>
      </c>
      <c r="S3375" s="153"/>
      <c r="T3375" s="118" t="str">
        <f t="shared" si="1030"/>
        <v/>
      </c>
      <c r="U3375" s="154"/>
      <c r="V3375" s="154"/>
      <c r="W3375" s="154"/>
      <c r="X3375" s="154"/>
      <c r="Y3375" s="154"/>
      <c r="Z3375" s="154"/>
      <c r="AA3375" s="154"/>
      <c r="AB3375" s="154"/>
      <c r="AC3375" s="154"/>
      <c r="AD3375" s="154"/>
      <c r="AE3375" s="154"/>
      <c r="AF3375" s="154"/>
      <c r="AG3375" s="63">
        <f t="shared" si="1031"/>
        <v>0</v>
      </c>
      <c r="AH3375" s="56">
        <f t="shared" si="1032"/>
        <v>0</v>
      </c>
      <c r="AI3375" s="56">
        <f t="shared" si="1033"/>
        <v>0</v>
      </c>
      <c r="AJ3375" s="56">
        <f t="shared" si="1034"/>
        <v>0</v>
      </c>
      <c r="AK3375" s="56">
        <f t="shared" si="1035"/>
        <v>0</v>
      </c>
      <c r="AL3375" s="56">
        <f t="shared" si="1036"/>
        <v>0</v>
      </c>
      <c r="AM3375" s="56">
        <f t="shared" si="1037"/>
        <v>0</v>
      </c>
      <c r="AN3375" s="56">
        <f t="shared" si="1038"/>
        <v>0</v>
      </c>
      <c r="AO3375" s="56">
        <f t="shared" si="1039"/>
        <v>0</v>
      </c>
      <c r="AP3375" s="56">
        <f t="shared" si="1040"/>
        <v>0</v>
      </c>
      <c r="AQ3375" s="56">
        <f t="shared" si="1041"/>
        <v>0</v>
      </c>
      <c r="AR3375" s="86">
        <f t="shared" si="1042"/>
        <v>0</v>
      </c>
    </row>
    <row r="3376" spans="1:44" x14ac:dyDescent="0.25">
      <c r="A3376" s="178"/>
      <c r="B3376" s="55" t="str">
        <f>_xlfn.IFNA(VLOOKUP(A3376,'Ajánlatkérő(k) adatai'!$B$4:$C$205,2,0),"")</f>
        <v/>
      </c>
      <c r="C3376" s="178"/>
      <c r="D3376" s="55" t="str">
        <f>_xlfn.IFNA(VLOOKUP(C3376,'Számlafizető(k) adatai'!$C$4:$D$203,2,0),"")</f>
        <v/>
      </c>
      <c r="E3376" s="55" t="str">
        <f>_xlfn.IFNA(VLOOKUP(C3376,'Számlafizető(k) adatai'!$C$4:$M$203,11,0),"")</f>
        <v/>
      </c>
      <c r="F3376" s="178"/>
      <c r="G3376" s="178"/>
      <c r="H3376" s="178"/>
      <c r="I3376" s="55" t="str">
        <f>IF(F3376="","",VLOOKUP(LEFT(F3376,5),'Technikai cellák'!B:C,2,0))</f>
        <v/>
      </c>
      <c r="J3376" s="55" t="str">
        <f>IF(F3376="","",VLOOKUP(I3376,'Technikai cellák'!$C$1:$D$12,2,0))</f>
        <v/>
      </c>
      <c r="K3376" s="179"/>
      <c r="L3376" s="67" t="str">
        <f t="shared" si="1025"/>
        <v/>
      </c>
      <c r="M3376" s="68">
        <f t="shared" si="1026"/>
        <v>0</v>
      </c>
      <c r="N3376" s="66">
        <f t="shared" si="1027"/>
        <v>0</v>
      </c>
      <c r="O3376" s="152"/>
      <c r="P3376" s="172">
        <f t="shared" si="1024"/>
        <v>0</v>
      </c>
      <c r="Q3376" s="69">
        <f t="shared" si="1028"/>
        <v>0</v>
      </c>
      <c r="R3376" s="62">
        <f t="shared" si="1029"/>
        <v>0</v>
      </c>
      <c r="S3376" s="153"/>
      <c r="T3376" s="118" t="str">
        <f t="shared" si="1030"/>
        <v/>
      </c>
      <c r="U3376" s="154"/>
      <c r="V3376" s="154"/>
      <c r="W3376" s="154"/>
      <c r="X3376" s="154"/>
      <c r="Y3376" s="154"/>
      <c r="Z3376" s="154"/>
      <c r="AA3376" s="154"/>
      <c r="AB3376" s="154"/>
      <c r="AC3376" s="154"/>
      <c r="AD3376" s="154"/>
      <c r="AE3376" s="154"/>
      <c r="AF3376" s="154"/>
      <c r="AG3376" s="63">
        <f t="shared" si="1031"/>
        <v>0</v>
      </c>
      <c r="AH3376" s="56">
        <f t="shared" si="1032"/>
        <v>0</v>
      </c>
      <c r="AI3376" s="56">
        <f t="shared" si="1033"/>
        <v>0</v>
      </c>
      <c r="AJ3376" s="56">
        <f t="shared" si="1034"/>
        <v>0</v>
      </c>
      <c r="AK3376" s="56">
        <f t="shared" si="1035"/>
        <v>0</v>
      </c>
      <c r="AL3376" s="56">
        <f t="shared" si="1036"/>
        <v>0</v>
      </c>
      <c r="AM3376" s="56">
        <f t="shared" si="1037"/>
        <v>0</v>
      </c>
      <c r="AN3376" s="56">
        <f t="shared" si="1038"/>
        <v>0</v>
      </c>
      <c r="AO3376" s="56">
        <f t="shared" si="1039"/>
        <v>0</v>
      </c>
      <c r="AP3376" s="56">
        <f t="shared" si="1040"/>
        <v>0</v>
      </c>
      <c r="AQ3376" s="56">
        <f t="shared" si="1041"/>
        <v>0</v>
      </c>
      <c r="AR3376" s="86">
        <f t="shared" si="1042"/>
        <v>0</v>
      </c>
    </row>
    <row r="3377" spans="1:44" x14ac:dyDescent="0.25">
      <c r="A3377" s="178"/>
      <c r="B3377" s="55" t="str">
        <f>_xlfn.IFNA(VLOOKUP(A3377,'Ajánlatkérő(k) adatai'!$B$4:$C$205,2,0),"")</f>
        <v/>
      </c>
      <c r="C3377" s="178"/>
      <c r="D3377" s="55" t="str">
        <f>_xlfn.IFNA(VLOOKUP(C3377,'Számlafizető(k) adatai'!$C$4:$D$203,2,0),"")</f>
        <v/>
      </c>
      <c r="E3377" s="55" t="str">
        <f>_xlfn.IFNA(VLOOKUP(C3377,'Számlafizető(k) adatai'!$C$4:$M$203,11,0),"")</f>
        <v/>
      </c>
      <c r="F3377" s="178"/>
      <c r="G3377" s="178"/>
      <c r="H3377" s="178"/>
      <c r="I3377" s="55" t="str">
        <f>IF(F3377="","",VLOOKUP(LEFT(F3377,5),'Technikai cellák'!B:C,2,0))</f>
        <v/>
      </c>
      <c r="J3377" s="55" t="str">
        <f>IF(F3377="","",VLOOKUP(I3377,'Technikai cellák'!$C$1:$D$12,2,0))</f>
        <v/>
      </c>
      <c r="K3377" s="179"/>
      <c r="L3377" s="67" t="str">
        <f t="shared" si="1025"/>
        <v/>
      </c>
      <c r="M3377" s="68">
        <f t="shared" si="1026"/>
        <v>0</v>
      </c>
      <c r="N3377" s="66">
        <f t="shared" si="1027"/>
        <v>0</v>
      </c>
      <c r="O3377" s="152"/>
      <c r="P3377" s="172">
        <f t="shared" si="1024"/>
        <v>0</v>
      </c>
      <c r="Q3377" s="69">
        <f t="shared" si="1028"/>
        <v>0</v>
      </c>
      <c r="R3377" s="62">
        <f t="shared" si="1029"/>
        <v>0</v>
      </c>
      <c r="S3377" s="153"/>
      <c r="T3377" s="118" t="str">
        <f t="shared" si="1030"/>
        <v/>
      </c>
      <c r="U3377" s="154"/>
      <c r="V3377" s="154"/>
      <c r="W3377" s="154"/>
      <c r="X3377" s="154"/>
      <c r="Y3377" s="154"/>
      <c r="Z3377" s="154"/>
      <c r="AA3377" s="154"/>
      <c r="AB3377" s="154"/>
      <c r="AC3377" s="154"/>
      <c r="AD3377" s="154"/>
      <c r="AE3377" s="154"/>
      <c r="AF3377" s="154"/>
      <c r="AG3377" s="63">
        <f t="shared" si="1031"/>
        <v>0</v>
      </c>
      <c r="AH3377" s="56">
        <f t="shared" si="1032"/>
        <v>0</v>
      </c>
      <c r="AI3377" s="56">
        <f t="shared" si="1033"/>
        <v>0</v>
      </c>
      <c r="AJ3377" s="56">
        <f t="shared" si="1034"/>
        <v>0</v>
      </c>
      <c r="AK3377" s="56">
        <f t="shared" si="1035"/>
        <v>0</v>
      </c>
      <c r="AL3377" s="56">
        <f t="shared" si="1036"/>
        <v>0</v>
      </c>
      <c r="AM3377" s="56">
        <f t="shared" si="1037"/>
        <v>0</v>
      </c>
      <c r="AN3377" s="56">
        <f t="shared" si="1038"/>
        <v>0</v>
      </c>
      <c r="AO3377" s="56">
        <f t="shared" si="1039"/>
        <v>0</v>
      </c>
      <c r="AP3377" s="56">
        <f t="shared" si="1040"/>
        <v>0</v>
      </c>
      <c r="AQ3377" s="56">
        <f t="shared" si="1041"/>
        <v>0</v>
      </c>
      <c r="AR3377" s="86">
        <f t="shared" si="1042"/>
        <v>0</v>
      </c>
    </row>
    <row r="3378" spans="1:44" x14ac:dyDescent="0.25">
      <c r="A3378" s="178"/>
      <c r="B3378" s="55" t="str">
        <f>_xlfn.IFNA(VLOOKUP(A3378,'Ajánlatkérő(k) adatai'!$B$4:$C$205,2,0),"")</f>
        <v/>
      </c>
      <c r="C3378" s="178"/>
      <c r="D3378" s="55" t="str">
        <f>_xlfn.IFNA(VLOOKUP(C3378,'Számlafizető(k) adatai'!$C$4:$D$203,2,0),"")</f>
        <v/>
      </c>
      <c r="E3378" s="55" t="str">
        <f>_xlfn.IFNA(VLOOKUP(C3378,'Számlafizető(k) adatai'!$C$4:$M$203,11,0),"")</f>
        <v/>
      </c>
      <c r="F3378" s="178"/>
      <c r="G3378" s="178"/>
      <c r="H3378" s="178"/>
      <c r="I3378" s="55" t="str">
        <f>IF(F3378="","",VLOOKUP(LEFT(F3378,5),'Technikai cellák'!B:C,2,0))</f>
        <v/>
      </c>
      <c r="J3378" s="55" t="str">
        <f>IF(F3378="","",VLOOKUP(I3378,'Technikai cellák'!$C$1:$D$12,2,0))</f>
        <v/>
      </c>
      <c r="K3378" s="179"/>
      <c r="L3378" s="67" t="str">
        <f t="shared" si="1025"/>
        <v/>
      </c>
      <c r="M3378" s="68">
        <f t="shared" si="1026"/>
        <v>0</v>
      </c>
      <c r="N3378" s="66">
        <f t="shared" si="1027"/>
        <v>0</v>
      </c>
      <c r="O3378" s="152"/>
      <c r="P3378" s="172">
        <f t="shared" si="1024"/>
        <v>0</v>
      </c>
      <c r="Q3378" s="69">
        <f t="shared" si="1028"/>
        <v>0</v>
      </c>
      <c r="R3378" s="62">
        <f t="shared" si="1029"/>
        <v>0</v>
      </c>
      <c r="S3378" s="153"/>
      <c r="T3378" s="118" t="str">
        <f t="shared" si="1030"/>
        <v/>
      </c>
      <c r="U3378" s="154"/>
      <c r="V3378" s="154"/>
      <c r="W3378" s="154"/>
      <c r="X3378" s="154"/>
      <c r="Y3378" s="154"/>
      <c r="Z3378" s="154"/>
      <c r="AA3378" s="154"/>
      <c r="AB3378" s="154"/>
      <c r="AC3378" s="154"/>
      <c r="AD3378" s="154"/>
      <c r="AE3378" s="154"/>
      <c r="AF3378" s="154"/>
      <c r="AG3378" s="63">
        <f t="shared" si="1031"/>
        <v>0</v>
      </c>
      <c r="AH3378" s="56">
        <f t="shared" si="1032"/>
        <v>0</v>
      </c>
      <c r="AI3378" s="56">
        <f t="shared" si="1033"/>
        <v>0</v>
      </c>
      <c r="AJ3378" s="56">
        <f t="shared" si="1034"/>
        <v>0</v>
      </c>
      <c r="AK3378" s="56">
        <f t="shared" si="1035"/>
        <v>0</v>
      </c>
      <c r="AL3378" s="56">
        <f t="shared" si="1036"/>
        <v>0</v>
      </c>
      <c r="AM3378" s="56">
        <f t="shared" si="1037"/>
        <v>0</v>
      </c>
      <c r="AN3378" s="56">
        <f t="shared" si="1038"/>
        <v>0</v>
      </c>
      <c r="AO3378" s="56">
        <f t="shared" si="1039"/>
        <v>0</v>
      </c>
      <c r="AP3378" s="56">
        <f t="shared" si="1040"/>
        <v>0</v>
      </c>
      <c r="AQ3378" s="56">
        <f t="shared" si="1041"/>
        <v>0</v>
      </c>
      <c r="AR3378" s="86">
        <f t="shared" si="1042"/>
        <v>0</v>
      </c>
    </row>
    <row r="3379" spans="1:44" x14ac:dyDescent="0.25">
      <c r="A3379" s="178"/>
      <c r="B3379" s="55" t="str">
        <f>_xlfn.IFNA(VLOOKUP(A3379,'Ajánlatkérő(k) adatai'!$B$4:$C$205,2,0),"")</f>
        <v/>
      </c>
      <c r="C3379" s="178"/>
      <c r="D3379" s="55" t="str">
        <f>_xlfn.IFNA(VLOOKUP(C3379,'Számlafizető(k) adatai'!$C$4:$D$203,2,0),"")</f>
        <v/>
      </c>
      <c r="E3379" s="55" t="str">
        <f>_xlfn.IFNA(VLOOKUP(C3379,'Számlafizető(k) adatai'!$C$4:$M$203,11,0),"")</f>
        <v/>
      </c>
      <c r="F3379" s="178"/>
      <c r="G3379" s="178"/>
      <c r="H3379" s="178"/>
      <c r="I3379" s="55" t="str">
        <f>IF(F3379="","",VLOOKUP(LEFT(F3379,5),'Technikai cellák'!B:C,2,0))</f>
        <v/>
      </c>
      <c r="J3379" s="55" t="str">
        <f>IF(F3379="","",VLOOKUP(I3379,'Technikai cellák'!$C$1:$D$12,2,0))</f>
        <v/>
      </c>
      <c r="K3379" s="179"/>
      <c r="L3379" s="67" t="str">
        <f t="shared" si="1025"/>
        <v/>
      </c>
      <c r="M3379" s="68">
        <f t="shared" si="1026"/>
        <v>0</v>
      </c>
      <c r="N3379" s="66">
        <f t="shared" si="1027"/>
        <v>0</v>
      </c>
      <c r="O3379" s="152"/>
      <c r="P3379" s="172">
        <f t="shared" si="1024"/>
        <v>0</v>
      </c>
      <c r="Q3379" s="69">
        <f t="shared" si="1028"/>
        <v>0</v>
      </c>
      <c r="R3379" s="62">
        <f t="shared" si="1029"/>
        <v>0</v>
      </c>
      <c r="S3379" s="153"/>
      <c r="T3379" s="118" t="str">
        <f t="shared" si="1030"/>
        <v/>
      </c>
      <c r="U3379" s="154"/>
      <c r="V3379" s="154"/>
      <c r="W3379" s="154"/>
      <c r="X3379" s="154"/>
      <c r="Y3379" s="154"/>
      <c r="Z3379" s="154"/>
      <c r="AA3379" s="154"/>
      <c r="AB3379" s="154"/>
      <c r="AC3379" s="154"/>
      <c r="AD3379" s="154"/>
      <c r="AE3379" s="154"/>
      <c r="AF3379" s="154"/>
      <c r="AG3379" s="63">
        <f t="shared" si="1031"/>
        <v>0</v>
      </c>
      <c r="AH3379" s="56">
        <f t="shared" si="1032"/>
        <v>0</v>
      </c>
      <c r="AI3379" s="56">
        <f t="shared" si="1033"/>
        <v>0</v>
      </c>
      <c r="AJ3379" s="56">
        <f t="shared" si="1034"/>
        <v>0</v>
      </c>
      <c r="AK3379" s="56">
        <f t="shared" si="1035"/>
        <v>0</v>
      </c>
      <c r="AL3379" s="56">
        <f t="shared" si="1036"/>
        <v>0</v>
      </c>
      <c r="AM3379" s="56">
        <f t="shared" si="1037"/>
        <v>0</v>
      </c>
      <c r="AN3379" s="56">
        <f t="shared" si="1038"/>
        <v>0</v>
      </c>
      <c r="AO3379" s="56">
        <f t="shared" si="1039"/>
        <v>0</v>
      </c>
      <c r="AP3379" s="56">
        <f t="shared" si="1040"/>
        <v>0</v>
      </c>
      <c r="AQ3379" s="56">
        <f t="shared" si="1041"/>
        <v>0</v>
      </c>
      <c r="AR3379" s="86">
        <f t="shared" si="1042"/>
        <v>0</v>
      </c>
    </row>
    <row r="3380" spans="1:44" x14ac:dyDescent="0.25">
      <c r="A3380" s="178"/>
      <c r="B3380" s="55" t="str">
        <f>_xlfn.IFNA(VLOOKUP(A3380,'Ajánlatkérő(k) adatai'!$B$4:$C$205,2,0),"")</f>
        <v/>
      </c>
      <c r="C3380" s="178"/>
      <c r="D3380" s="55" t="str">
        <f>_xlfn.IFNA(VLOOKUP(C3380,'Számlafizető(k) adatai'!$C$4:$D$203,2,0),"")</f>
        <v/>
      </c>
      <c r="E3380" s="55" t="str">
        <f>_xlfn.IFNA(VLOOKUP(C3380,'Számlafizető(k) adatai'!$C$4:$M$203,11,0),"")</f>
        <v/>
      </c>
      <c r="F3380" s="178"/>
      <c r="G3380" s="178"/>
      <c r="H3380" s="178"/>
      <c r="I3380" s="55" t="str">
        <f>IF(F3380="","",VLOOKUP(LEFT(F3380,5),'Technikai cellák'!B:C,2,0))</f>
        <v/>
      </c>
      <c r="J3380" s="55" t="str">
        <f>IF(F3380="","",VLOOKUP(I3380,'Technikai cellák'!$C$1:$D$12,2,0))</f>
        <v/>
      </c>
      <c r="K3380" s="179"/>
      <c r="L3380" s="67" t="str">
        <f t="shared" si="1025"/>
        <v/>
      </c>
      <c r="M3380" s="68">
        <f t="shared" si="1026"/>
        <v>0</v>
      </c>
      <c r="N3380" s="66">
        <f t="shared" si="1027"/>
        <v>0</v>
      </c>
      <c r="O3380" s="152"/>
      <c r="P3380" s="172">
        <f t="shared" si="1024"/>
        <v>0</v>
      </c>
      <c r="Q3380" s="69">
        <f t="shared" si="1028"/>
        <v>0</v>
      </c>
      <c r="R3380" s="62">
        <f t="shared" si="1029"/>
        <v>0</v>
      </c>
      <c r="S3380" s="153"/>
      <c r="T3380" s="118" t="str">
        <f t="shared" si="1030"/>
        <v/>
      </c>
      <c r="U3380" s="154"/>
      <c r="V3380" s="154"/>
      <c r="W3380" s="154"/>
      <c r="X3380" s="154"/>
      <c r="Y3380" s="154"/>
      <c r="Z3380" s="154"/>
      <c r="AA3380" s="154"/>
      <c r="AB3380" s="154"/>
      <c r="AC3380" s="154"/>
      <c r="AD3380" s="154"/>
      <c r="AE3380" s="154"/>
      <c r="AF3380" s="154"/>
      <c r="AG3380" s="63">
        <f t="shared" si="1031"/>
        <v>0</v>
      </c>
      <c r="AH3380" s="56">
        <f t="shared" si="1032"/>
        <v>0</v>
      </c>
      <c r="AI3380" s="56">
        <f t="shared" si="1033"/>
        <v>0</v>
      </c>
      <c r="AJ3380" s="56">
        <f t="shared" si="1034"/>
        <v>0</v>
      </c>
      <c r="AK3380" s="56">
        <f t="shared" si="1035"/>
        <v>0</v>
      </c>
      <c r="AL3380" s="56">
        <f t="shared" si="1036"/>
        <v>0</v>
      </c>
      <c r="AM3380" s="56">
        <f t="shared" si="1037"/>
        <v>0</v>
      </c>
      <c r="AN3380" s="56">
        <f t="shared" si="1038"/>
        <v>0</v>
      </c>
      <c r="AO3380" s="56">
        <f t="shared" si="1039"/>
        <v>0</v>
      </c>
      <c r="AP3380" s="56">
        <f t="shared" si="1040"/>
        <v>0</v>
      </c>
      <c r="AQ3380" s="56">
        <f t="shared" si="1041"/>
        <v>0</v>
      </c>
      <c r="AR3380" s="86">
        <f t="shared" si="1042"/>
        <v>0</v>
      </c>
    </row>
    <row r="3381" spans="1:44" x14ac:dyDescent="0.25">
      <c r="A3381" s="178"/>
      <c r="B3381" s="55" t="str">
        <f>_xlfn.IFNA(VLOOKUP(A3381,'Ajánlatkérő(k) adatai'!$B$4:$C$205,2,0),"")</f>
        <v/>
      </c>
      <c r="C3381" s="178"/>
      <c r="D3381" s="55" t="str">
        <f>_xlfn.IFNA(VLOOKUP(C3381,'Számlafizető(k) adatai'!$C$4:$D$203,2,0),"")</f>
        <v/>
      </c>
      <c r="E3381" s="55" t="str">
        <f>_xlfn.IFNA(VLOOKUP(C3381,'Számlafizető(k) adatai'!$C$4:$M$203,11,0),"")</f>
        <v/>
      </c>
      <c r="F3381" s="178"/>
      <c r="G3381" s="178"/>
      <c r="H3381" s="178"/>
      <c r="I3381" s="55" t="str">
        <f>IF(F3381="","",VLOOKUP(LEFT(F3381,5),'Technikai cellák'!B:C,2,0))</f>
        <v/>
      </c>
      <c r="J3381" s="55" t="str">
        <f>IF(F3381="","",VLOOKUP(I3381,'Technikai cellák'!$C$1:$D$12,2,0))</f>
        <v/>
      </c>
      <c r="K3381" s="179"/>
      <c r="L3381" s="67" t="str">
        <f t="shared" si="1025"/>
        <v/>
      </c>
      <c r="M3381" s="68">
        <f t="shared" si="1026"/>
        <v>0</v>
      </c>
      <c r="N3381" s="66">
        <f t="shared" si="1027"/>
        <v>0</v>
      </c>
      <c r="O3381" s="152"/>
      <c r="P3381" s="172">
        <f t="shared" si="1024"/>
        <v>0</v>
      </c>
      <c r="Q3381" s="69">
        <f t="shared" si="1028"/>
        <v>0</v>
      </c>
      <c r="R3381" s="62">
        <f t="shared" si="1029"/>
        <v>0</v>
      </c>
      <c r="S3381" s="153"/>
      <c r="T3381" s="118" t="str">
        <f t="shared" si="1030"/>
        <v/>
      </c>
      <c r="U3381" s="154"/>
      <c r="V3381" s="154"/>
      <c r="W3381" s="154"/>
      <c r="X3381" s="154"/>
      <c r="Y3381" s="154"/>
      <c r="Z3381" s="154"/>
      <c r="AA3381" s="154"/>
      <c r="AB3381" s="154"/>
      <c r="AC3381" s="154"/>
      <c r="AD3381" s="154"/>
      <c r="AE3381" s="154"/>
      <c r="AF3381" s="154"/>
      <c r="AG3381" s="63">
        <f t="shared" si="1031"/>
        <v>0</v>
      </c>
      <c r="AH3381" s="56">
        <f t="shared" si="1032"/>
        <v>0</v>
      </c>
      <c r="AI3381" s="56">
        <f t="shared" si="1033"/>
        <v>0</v>
      </c>
      <c r="AJ3381" s="56">
        <f t="shared" si="1034"/>
        <v>0</v>
      </c>
      <c r="AK3381" s="56">
        <f t="shared" si="1035"/>
        <v>0</v>
      </c>
      <c r="AL3381" s="56">
        <f t="shared" si="1036"/>
        <v>0</v>
      </c>
      <c r="AM3381" s="56">
        <f t="shared" si="1037"/>
        <v>0</v>
      </c>
      <c r="AN3381" s="56">
        <f t="shared" si="1038"/>
        <v>0</v>
      </c>
      <c r="AO3381" s="56">
        <f t="shared" si="1039"/>
        <v>0</v>
      </c>
      <c r="AP3381" s="56">
        <f t="shared" si="1040"/>
        <v>0</v>
      </c>
      <c r="AQ3381" s="56">
        <f t="shared" si="1041"/>
        <v>0</v>
      </c>
      <c r="AR3381" s="86">
        <f t="shared" si="1042"/>
        <v>0</v>
      </c>
    </row>
    <row r="3382" spans="1:44" x14ac:dyDescent="0.25">
      <c r="A3382" s="178"/>
      <c r="B3382" s="55" t="str">
        <f>_xlfn.IFNA(VLOOKUP(A3382,'Ajánlatkérő(k) adatai'!$B$4:$C$205,2,0),"")</f>
        <v/>
      </c>
      <c r="C3382" s="178"/>
      <c r="D3382" s="55" t="str">
        <f>_xlfn.IFNA(VLOOKUP(C3382,'Számlafizető(k) adatai'!$C$4:$D$203,2,0),"")</f>
        <v/>
      </c>
      <c r="E3382" s="55" t="str">
        <f>_xlfn.IFNA(VLOOKUP(C3382,'Számlafizető(k) adatai'!$C$4:$M$203,11,0),"")</f>
        <v/>
      </c>
      <c r="F3382" s="178"/>
      <c r="G3382" s="178"/>
      <c r="H3382" s="178"/>
      <c r="I3382" s="55" t="str">
        <f>IF(F3382="","",VLOOKUP(LEFT(F3382,5),'Technikai cellák'!B:C,2,0))</f>
        <v/>
      </c>
      <c r="J3382" s="55" t="str">
        <f>IF(F3382="","",VLOOKUP(I3382,'Technikai cellák'!$C$1:$D$12,2,0))</f>
        <v/>
      </c>
      <c r="K3382" s="179"/>
      <c r="L3382" s="67" t="str">
        <f t="shared" si="1025"/>
        <v/>
      </c>
      <c r="M3382" s="68">
        <f t="shared" si="1026"/>
        <v>0</v>
      </c>
      <c r="N3382" s="66">
        <f t="shared" si="1027"/>
        <v>0</v>
      </c>
      <c r="O3382" s="152"/>
      <c r="P3382" s="172">
        <f t="shared" si="1024"/>
        <v>0</v>
      </c>
      <c r="Q3382" s="69">
        <f t="shared" si="1028"/>
        <v>0</v>
      </c>
      <c r="R3382" s="62">
        <f t="shared" si="1029"/>
        <v>0</v>
      </c>
      <c r="S3382" s="153"/>
      <c r="T3382" s="118" t="str">
        <f t="shared" si="1030"/>
        <v/>
      </c>
      <c r="U3382" s="154"/>
      <c r="V3382" s="154"/>
      <c r="W3382" s="154"/>
      <c r="X3382" s="154"/>
      <c r="Y3382" s="154"/>
      <c r="Z3382" s="154"/>
      <c r="AA3382" s="154"/>
      <c r="AB3382" s="154"/>
      <c r="AC3382" s="154"/>
      <c r="AD3382" s="154"/>
      <c r="AE3382" s="154"/>
      <c r="AF3382" s="154"/>
      <c r="AG3382" s="63">
        <f t="shared" si="1031"/>
        <v>0</v>
      </c>
      <c r="AH3382" s="56">
        <f t="shared" si="1032"/>
        <v>0</v>
      </c>
      <c r="AI3382" s="56">
        <f t="shared" si="1033"/>
        <v>0</v>
      </c>
      <c r="AJ3382" s="56">
        <f t="shared" si="1034"/>
        <v>0</v>
      </c>
      <c r="AK3382" s="56">
        <f t="shared" si="1035"/>
        <v>0</v>
      </c>
      <c r="AL3382" s="56">
        <f t="shared" si="1036"/>
        <v>0</v>
      </c>
      <c r="AM3382" s="56">
        <f t="shared" si="1037"/>
        <v>0</v>
      </c>
      <c r="AN3382" s="56">
        <f t="shared" si="1038"/>
        <v>0</v>
      </c>
      <c r="AO3382" s="56">
        <f t="shared" si="1039"/>
        <v>0</v>
      </c>
      <c r="AP3382" s="56">
        <f t="shared" si="1040"/>
        <v>0</v>
      </c>
      <c r="AQ3382" s="56">
        <f t="shared" si="1041"/>
        <v>0</v>
      </c>
      <c r="AR3382" s="86">
        <f t="shared" si="1042"/>
        <v>0</v>
      </c>
    </row>
    <row r="3383" spans="1:44" x14ac:dyDescent="0.25">
      <c r="A3383" s="178"/>
      <c r="B3383" s="55" t="str">
        <f>_xlfn.IFNA(VLOOKUP(A3383,'Ajánlatkérő(k) adatai'!$B$4:$C$205,2,0),"")</f>
        <v/>
      </c>
      <c r="C3383" s="178"/>
      <c r="D3383" s="55" t="str">
        <f>_xlfn.IFNA(VLOOKUP(C3383,'Számlafizető(k) adatai'!$C$4:$D$203,2,0),"")</f>
        <v/>
      </c>
      <c r="E3383" s="55" t="str">
        <f>_xlfn.IFNA(VLOOKUP(C3383,'Számlafizető(k) adatai'!$C$4:$M$203,11,0),"")</f>
        <v/>
      </c>
      <c r="F3383" s="178"/>
      <c r="G3383" s="178"/>
      <c r="H3383" s="178"/>
      <c r="I3383" s="55" t="str">
        <f>IF(F3383="","",VLOOKUP(LEFT(F3383,5),'Technikai cellák'!B:C,2,0))</f>
        <v/>
      </c>
      <c r="J3383" s="55" t="str">
        <f>IF(F3383="","",VLOOKUP(I3383,'Technikai cellák'!$C$1:$D$12,2,0))</f>
        <v/>
      </c>
      <c r="K3383" s="179"/>
      <c r="L3383" s="67" t="str">
        <f t="shared" si="1025"/>
        <v/>
      </c>
      <c r="M3383" s="68">
        <f t="shared" si="1026"/>
        <v>0</v>
      </c>
      <c r="N3383" s="66">
        <f t="shared" si="1027"/>
        <v>0</v>
      </c>
      <c r="O3383" s="152"/>
      <c r="P3383" s="172">
        <f t="shared" si="1024"/>
        <v>0</v>
      </c>
      <c r="Q3383" s="69">
        <f t="shared" si="1028"/>
        <v>0</v>
      </c>
      <c r="R3383" s="62">
        <f t="shared" si="1029"/>
        <v>0</v>
      </c>
      <c r="S3383" s="153"/>
      <c r="T3383" s="118" t="str">
        <f t="shared" si="1030"/>
        <v/>
      </c>
      <c r="U3383" s="154"/>
      <c r="V3383" s="154"/>
      <c r="W3383" s="154"/>
      <c r="X3383" s="154"/>
      <c r="Y3383" s="154"/>
      <c r="Z3383" s="154"/>
      <c r="AA3383" s="154"/>
      <c r="AB3383" s="154"/>
      <c r="AC3383" s="154"/>
      <c r="AD3383" s="154"/>
      <c r="AE3383" s="154"/>
      <c r="AF3383" s="154"/>
      <c r="AG3383" s="63">
        <f t="shared" si="1031"/>
        <v>0</v>
      </c>
      <c r="AH3383" s="56">
        <f t="shared" si="1032"/>
        <v>0</v>
      </c>
      <c r="AI3383" s="56">
        <f t="shared" si="1033"/>
        <v>0</v>
      </c>
      <c r="AJ3383" s="56">
        <f t="shared" si="1034"/>
        <v>0</v>
      </c>
      <c r="AK3383" s="56">
        <f t="shared" si="1035"/>
        <v>0</v>
      </c>
      <c r="AL3383" s="56">
        <f t="shared" si="1036"/>
        <v>0</v>
      </c>
      <c r="AM3383" s="56">
        <f t="shared" si="1037"/>
        <v>0</v>
      </c>
      <c r="AN3383" s="56">
        <f t="shared" si="1038"/>
        <v>0</v>
      </c>
      <c r="AO3383" s="56">
        <f t="shared" si="1039"/>
        <v>0</v>
      </c>
      <c r="AP3383" s="56">
        <f t="shared" si="1040"/>
        <v>0</v>
      </c>
      <c r="AQ3383" s="56">
        <f t="shared" si="1041"/>
        <v>0</v>
      </c>
      <c r="AR3383" s="86">
        <f t="shared" si="1042"/>
        <v>0</v>
      </c>
    </row>
    <row r="3384" spans="1:44" x14ac:dyDescent="0.25">
      <c r="A3384" s="178"/>
      <c r="B3384" s="55" t="str">
        <f>_xlfn.IFNA(VLOOKUP(A3384,'Ajánlatkérő(k) adatai'!$B$4:$C$205,2,0),"")</f>
        <v/>
      </c>
      <c r="C3384" s="178"/>
      <c r="D3384" s="55" t="str">
        <f>_xlfn.IFNA(VLOOKUP(C3384,'Számlafizető(k) adatai'!$C$4:$D$203,2,0),"")</f>
        <v/>
      </c>
      <c r="E3384" s="55" t="str">
        <f>_xlfn.IFNA(VLOOKUP(C3384,'Számlafizető(k) adatai'!$C$4:$M$203,11,0),"")</f>
        <v/>
      </c>
      <c r="F3384" s="178"/>
      <c r="G3384" s="178"/>
      <c r="H3384" s="178"/>
      <c r="I3384" s="55" t="str">
        <f>IF(F3384="","",VLOOKUP(LEFT(F3384,5),'Technikai cellák'!B:C,2,0))</f>
        <v/>
      </c>
      <c r="J3384" s="55" t="str">
        <f>IF(F3384="","",VLOOKUP(I3384,'Technikai cellák'!$C$1:$D$12,2,0))</f>
        <v/>
      </c>
      <c r="K3384" s="179"/>
      <c r="L3384" s="67" t="str">
        <f t="shared" si="1025"/>
        <v/>
      </c>
      <c r="M3384" s="68">
        <f t="shared" si="1026"/>
        <v>0</v>
      </c>
      <c r="N3384" s="66">
        <f t="shared" si="1027"/>
        <v>0</v>
      </c>
      <c r="O3384" s="152"/>
      <c r="P3384" s="172">
        <f t="shared" si="1024"/>
        <v>0</v>
      </c>
      <c r="Q3384" s="69">
        <f t="shared" si="1028"/>
        <v>0</v>
      </c>
      <c r="R3384" s="62">
        <f t="shared" si="1029"/>
        <v>0</v>
      </c>
      <c r="S3384" s="153"/>
      <c r="T3384" s="118" t="str">
        <f t="shared" si="1030"/>
        <v/>
      </c>
      <c r="U3384" s="154"/>
      <c r="V3384" s="154"/>
      <c r="W3384" s="154"/>
      <c r="X3384" s="154"/>
      <c r="Y3384" s="154"/>
      <c r="Z3384" s="154"/>
      <c r="AA3384" s="154"/>
      <c r="AB3384" s="154"/>
      <c r="AC3384" s="154"/>
      <c r="AD3384" s="154"/>
      <c r="AE3384" s="154"/>
      <c r="AF3384" s="154"/>
      <c r="AG3384" s="63">
        <f t="shared" si="1031"/>
        <v>0</v>
      </c>
      <c r="AH3384" s="56">
        <f t="shared" si="1032"/>
        <v>0</v>
      </c>
      <c r="AI3384" s="56">
        <f t="shared" si="1033"/>
        <v>0</v>
      </c>
      <c r="AJ3384" s="56">
        <f t="shared" si="1034"/>
        <v>0</v>
      </c>
      <c r="AK3384" s="56">
        <f t="shared" si="1035"/>
        <v>0</v>
      </c>
      <c r="AL3384" s="56">
        <f t="shared" si="1036"/>
        <v>0</v>
      </c>
      <c r="AM3384" s="56">
        <f t="shared" si="1037"/>
        <v>0</v>
      </c>
      <c r="AN3384" s="56">
        <f t="shared" si="1038"/>
        <v>0</v>
      </c>
      <c r="AO3384" s="56">
        <f t="shared" si="1039"/>
        <v>0</v>
      </c>
      <c r="AP3384" s="56">
        <f t="shared" si="1040"/>
        <v>0</v>
      </c>
      <c r="AQ3384" s="56">
        <f t="shared" si="1041"/>
        <v>0</v>
      </c>
      <c r="AR3384" s="86">
        <f t="shared" si="1042"/>
        <v>0</v>
      </c>
    </row>
    <row r="3385" spans="1:44" x14ac:dyDescent="0.25">
      <c r="A3385" s="178"/>
      <c r="B3385" s="55" t="str">
        <f>_xlfn.IFNA(VLOOKUP(A3385,'Ajánlatkérő(k) adatai'!$B$4:$C$205,2,0),"")</f>
        <v/>
      </c>
      <c r="C3385" s="178"/>
      <c r="D3385" s="55" t="str">
        <f>_xlfn.IFNA(VLOOKUP(C3385,'Számlafizető(k) adatai'!$C$4:$D$203,2,0),"")</f>
        <v/>
      </c>
      <c r="E3385" s="55" t="str">
        <f>_xlfn.IFNA(VLOOKUP(C3385,'Számlafizető(k) adatai'!$C$4:$M$203,11,0),"")</f>
        <v/>
      </c>
      <c r="F3385" s="178"/>
      <c r="G3385" s="178"/>
      <c r="H3385" s="178"/>
      <c r="I3385" s="55" t="str">
        <f>IF(F3385="","",VLOOKUP(LEFT(F3385,5),'Technikai cellák'!B:C,2,0))</f>
        <v/>
      </c>
      <c r="J3385" s="55" t="str">
        <f>IF(F3385="","",VLOOKUP(I3385,'Technikai cellák'!$C$1:$D$12,2,0))</f>
        <v/>
      </c>
      <c r="K3385" s="179"/>
      <c r="L3385" s="67" t="str">
        <f t="shared" si="1025"/>
        <v/>
      </c>
      <c r="M3385" s="68">
        <f t="shared" si="1026"/>
        <v>0</v>
      </c>
      <c r="N3385" s="66">
        <f t="shared" si="1027"/>
        <v>0</v>
      </c>
      <c r="O3385" s="152"/>
      <c r="P3385" s="172">
        <f t="shared" si="1024"/>
        <v>0</v>
      </c>
      <c r="Q3385" s="69">
        <f t="shared" si="1028"/>
        <v>0</v>
      </c>
      <c r="R3385" s="62">
        <f t="shared" si="1029"/>
        <v>0</v>
      </c>
      <c r="S3385" s="153"/>
      <c r="T3385" s="118" t="str">
        <f t="shared" si="1030"/>
        <v/>
      </c>
      <c r="U3385" s="154"/>
      <c r="V3385" s="154"/>
      <c r="W3385" s="154"/>
      <c r="X3385" s="154"/>
      <c r="Y3385" s="154"/>
      <c r="Z3385" s="154"/>
      <c r="AA3385" s="154"/>
      <c r="AB3385" s="154"/>
      <c r="AC3385" s="154"/>
      <c r="AD3385" s="154"/>
      <c r="AE3385" s="154"/>
      <c r="AF3385" s="154"/>
      <c r="AG3385" s="63">
        <f t="shared" si="1031"/>
        <v>0</v>
      </c>
      <c r="AH3385" s="56">
        <f t="shared" si="1032"/>
        <v>0</v>
      </c>
      <c r="AI3385" s="56">
        <f t="shared" si="1033"/>
        <v>0</v>
      </c>
      <c r="AJ3385" s="56">
        <f t="shared" si="1034"/>
        <v>0</v>
      </c>
      <c r="AK3385" s="56">
        <f t="shared" si="1035"/>
        <v>0</v>
      </c>
      <c r="AL3385" s="56">
        <f t="shared" si="1036"/>
        <v>0</v>
      </c>
      <c r="AM3385" s="56">
        <f t="shared" si="1037"/>
        <v>0</v>
      </c>
      <c r="AN3385" s="56">
        <f t="shared" si="1038"/>
        <v>0</v>
      </c>
      <c r="AO3385" s="56">
        <f t="shared" si="1039"/>
        <v>0</v>
      </c>
      <c r="AP3385" s="56">
        <f t="shared" si="1040"/>
        <v>0</v>
      </c>
      <c r="AQ3385" s="56">
        <f t="shared" si="1041"/>
        <v>0</v>
      </c>
      <c r="AR3385" s="86">
        <f t="shared" si="1042"/>
        <v>0</v>
      </c>
    </row>
    <row r="3386" spans="1:44" x14ac:dyDescent="0.25">
      <c r="A3386" s="178"/>
      <c r="B3386" s="55" t="str">
        <f>_xlfn.IFNA(VLOOKUP(A3386,'Ajánlatkérő(k) adatai'!$B$4:$C$205,2,0),"")</f>
        <v/>
      </c>
      <c r="C3386" s="178"/>
      <c r="D3386" s="55" t="str">
        <f>_xlfn.IFNA(VLOOKUP(C3386,'Számlafizető(k) adatai'!$C$4:$D$203,2,0),"")</f>
        <v/>
      </c>
      <c r="E3386" s="55" t="str">
        <f>_xlfn.IFNA(VLOOKUP(C3386,'Számlafizető(k) adatai'!$C$4:$M$203,11,0),"")</f>
        <v/>
      </c>
      <c r="F3386" s="178"/>
      <c r="G3386" s="178"/>
      <c r="H3386" s="178"/>
      <c r="I3386" s="55" t="str">
        <f>IF(F3386="","",VLOOKUP(LEFT(F3386,5),'Technikai cellák'!B:C,2,0))</f>
        <v/>
      </c>
      <c r="J3386" s="55" t="str">
        <f>IF(F3386="","",VLOOKUP(I3386,'Technikai cellák'!$C$1:$D$12,2,0))</f>
        <v/>
      </c>
      <c r="K3386" s="179"/>
      <c r="L3386" s="67" t="str">
        <f t="shared" si="1025"/>
        <v/>
      </c>
      <c r="M3386" s="68">
        <f t="shared" si="1026"/>
        <v>0</v>
      </c>
      <c r="N3386" s="66">
        <f t="shared" si="1027"/>
        <v>0</v>
      </c>
      <c r="O3386" s="152"/>
      <c r="P3386" s="172">
        <f t="shared" si="1024"/>
        <v>0</v>
      </c>
      <c r="Q3386" s="69">
        <f t="shared" si="1028"/>
        <v>0</v>
      </c>
      <c r="R3386" s="62">
        <f t="shared" si="1029"/>
        <v>0</v>
      </c>
      <c r="S3386" s="153"/>
      <c r="T3386" s="118" t="str">
        <f t="shared" si="1030"/>
        <v/>
      </c>
      <c r="U3386" s="154"/>
      <c r="V3386" s="154"/>
      <c r="W3386" s="154"/>
      <c r="X3386" s="154"/>
      <c r="Y3386" s="154"/>
      <c r="Z3386" s="154"/>
      <c r="AA3386" s="154"/>
      <c r="AB3386" s="154"/>
      <c r="AC3386" s="154"/>
      <c r="AD3386" s="154"/>
      <c r="AE3386" s="154"/>
      <c r="AF3386" s="154"/>
      <c r="AG3386" s="63">
        <f t="shared" si="1031"/>
        <v>0</v>
      </c>
      <c r="AH3386" s="56">
        <f t="shared" si="1032"/>
        <v>0</v>
      </c>
      <c r="AI3386" s="56">
        <f t="shared" si="1033"/>
        <v>0</v>
      </c>
      <c r="AJ3386" s="56">
        <f t="shared" si="1034"/>
        <v>0</v>
      </c>
      <c r="AK3386" s="56">
        <f t="shared" si="1035"/>
        <v>0</v>
      </c>
      <c r="AL3386" s="56">
        <f t="shared" si="1036"/>
        <v>0</v>
      </c>
      <c r="AM3386" s="56">
        <f t="shared" si="1037"/>
        <v>0</v>
      </c>
      <c r="AN3386" s="56">
        <f t="shared" si="1038"/>
        <v>0</v>
      </c>
      <c r="AO3386" s="56">
        <f t="shared" si="1039"/>
        <v>0</v>
      </c>
      <c r="AP3386" s="56">
        <f t="shared" si="1040"/>
        <v>0</v>
      </c>
      <c r="AQ3386" s="56">
        <f t="shared" si="1041"/>
        <v>0</v>
      </c>
      <c r="AR3386" s="86">
        <f t="shared" si="1042"/>
        <v>0</v>
      </c>
    </row>
    <row r="3387" spans="1:44" x14ac:dyDescent="0.25">
      <c r="A3387" s="178"/>
      <c r="B3387" s="55" t="str">
        <f>_xlfn.IFNA(VLOOKUP(A3387,'Ajánlatkérő(k) adatai'!$B$4:$C$205,2,0),"")</f>
        <v/>
      </c>
      <c r="C3387" s="178"/>
      <c r="D3387" s="55" t="str">
        <f>_xlfn.IFNA(VLOOKUP(C3387,'Számlafizető(k) adatai'!$C$4:$D$203,2,0),"")</f>
        <v/>
      </c>
      <c r="E3387" s="55" t="str">
        <f>_xlfn.IFNA(VLOOKUP(C3387,'Számlafizető(k) adatai'!$C$4:$M$203,11,0),"")</f>
        <v/>
      </c>
      <c r="F3387" s="178"/>
      <c r="G3387" s="178"/>
      <c r="H3387" s="178"/>
      <c r="I3387" s="55" t="str">
        <f>IF(F3387="","",VLOOKUP(LEFT(F3387,5),'Technikai cellák'!B:C,2,0))</f>
        <v/>
      </c>
      <c r="J3387" s="55" t="str">
        <f>IF(F3387="","",VLOOKUP(I3387,'Technikai cellák'!$C$1:$D$12,2,0))</f>
        <v/>
      </c>
      <c r="K3387" s="179"/>
      <c r="L3387" s="67" t="str">
        <f t="shared" si="1025"/>
        <v/>
      </c>
      <c r="M3387" s="68">
        <f t="shared" si="1026"/>
        <v>0</v>
      </c>
      <c r="N3387" s="66">
        <f t="shared" si="1027"/>
        <v>0</v>
      </c>
      <c r="O3387" s="152"/>
      <c r="P3387" s="172">
        <f t="shared" si="1024"/>
        <v>0</v>
      </c>
      <c r="Q3387" s="69">
        <f t="shared" si="1028"/>
        <v>0</v>
      </c>
      <c r="R3387" s="62">
        <f t="shared" si="1029"/>
        <v>0</v>
      </c>
      <c r="S3387" s="153"/>
      <c r="T3387" s="118" t="str">
        <f t="shared" si="1030"/>
        <v/>
      </c>
      <c r="U3387" s="154"/>
      <c r="V3387" s="154"/>
      <c r="W3387" s="154"/>
      <c r="X3387" s="154"/>
      <c r="Y3387" s="154"/>
      <c r="Z3387" s="154"/>
      <c r="AA3387" s="154"/>
      <c r="AB3387" s="154"/>
      <c r="AC3387" s="154"/>
      <c r="AD3387" s="154"/>
      <c r="AE3387" s="154"/>
      <c r="AF3387" s="154"/>
      <c r="AG3387" s="63">
        <f t="shared" si="1031"/>
        <v>0</v>
      </c>
      <c r="AH3387" s="56">
        <f t="shared" si="1032"/>
        <v>0</v>
      </c>
      <c r="AI3387" s="56">
        <f t="shared" si="1033"/>
        <v>0</v>
      </c>
      <c r="AJ3387" s="56">
        <f t="shared" si="1034"/>
        <v>0</v>
      </c>
      <c r="AK3387" s="56">
        <f t="shared" si="1035"/>
        <v>0</v>
      </c>
      <c r="AL3387" s="56">
        <f t="shared" si="1036"/>
        <v>0</v>
      </c>
      <c r="AM3387" s="56">
        <f t="shared" si="1037"/>
        <v>0</v>
      </c>
      <c r="AN3387" s="56">
        <f t="shared" si="1038"/>
        <v>0</v>
      </c>
      <c r="AO3387" s="56">
        <f t="shared" si="1039"/>
        <v>0</v>
      </c>
      <c r="AP3387" s="56">
        <f t="shared" si="1040"/>
        <v>0</v>
      </c>
      <c r="AQ3387" s="56">
        <f t="shared" si="1041"/>
        <v>0</v>
      </c>
      <c r="AR3387" s="86">
        <f t="shared" si="1042"/>
        <v>0</v>
      </c>
    </row>
    <row r="3388" spans="1:44" x14ac:dyDescent="0.25">
      <c r="A3388" s="178"/>
      <c r="B3388" s="55" t="str">
        <f>_xlfn.IFNA(VLOOKUP(A3388,'Ajánlatkérő(k) adatai'!$B$4:$C$205,2,0),"")</f>
        <v/>
      </c>
      <c r="C3388" s="178"/>
      <c r="D3388" s="55" t="str">
        <f>_xlfn.IFNA(VLOOKUP(C3388,'Számlafizető(k) adatai'!$C$4:$D$203,2,0),"")</f>
        <v/>
      </c>
      <c r="E3388" s="55" t="str">
        <f>_xlfn.IFNA(VLOOKUP(C3388,'Számlafizető(k) adatai'!$C$4:$M$203,11,0),"")</f>
        <v/>
      </c>
      <c r="F3388" s="178"/>
      <c r="G3388" s="178"/>
      <c r="H3388" s="178"/>
      <c r="I3388" s="55" t="str">
        <f>IF(F3388="","",VLOOKUP(LEFT(F3388,5),'Technikai cellák'!B:C,2,0))</f>
        <v/>
      </c>
      <c r="J3388" s="55" t="str">
        <f>IF(F3388="","",VLOOKUP(I3388,'Technikai cellák'!$C$1:$D$12,2,0))</f>
        <v/>
      </c>
      <c r="K3388" s="179"/>
      <c r="L3388" s="67" t="str">
        <f t="shared" si="1025"/>
        <v/>
      </c>
      <c r="M3388" s="68">
        <f t="shared" si="1026"/>
        <v>0</v>
      </c>
      <c r="N3388" s="66">
        <f t="shared" si="1027"/>
        <v>0</v>
      </c>
      <c r="O3388" s="152"/>
      <c r="P3388" s="172">
        <f t="shared" si="1024"/>
        <v>0</v>
      </c>
      <c r="Q3388" s="69">
        <f t="shared" si="1028"/>
        <v>0</v>
      </c>
      <c r="R3388" s="62">
        <f t="shared" si="1029"/>
        <v>0</v>
      </c>
      <c r="S3388" s="153"/>
      <c r="T3388" s="118" t="str">
        <f t="shared" si="1030"/>
        <v/>
      </c>
      <c r="U3388" s="154"/>
      <c r="V3388" s="154"/>
      <c r="W3388" s="154"/>
      <c r="X3388" s="154"/>
      <c r="Y3388" s="154"/>
      <c r="Z3388" s="154"/>
      <c r="AA3388" s="154"/>
      <c r="AB3388" s="154"/>
      <c r="AC3388" s="154"/>
      <c r="AD3388" s="154"/>
      <c r="AE3388" s="154"/>
      <c r="AF3388" s="154"/>
      <c r="AG3388" s="63">
        <f t="shared" si="1031"/>
        <v>0</v>
      </c>
      <c r="AH3388" s="56">
        <f t="shared" si="1032"/>
        <v>0</v>
      </c>
      <c r="AI3388" s="56">
        <f t="shared" si="1033"/>
        <v>0</v>
      </c>
      <c r="AJ3388" s="56">
        <f t="shared" si="1034"/>
        <v>0</v>
      </c>
      <c r="AK3388" s="56">
        <f t="shared" si="1035"/>
        <v>0</v>
      </c>
      <c r="AL3388" s="56">
        <f t="shared" si="1036"/>
        <v>0</v>
      </c>
      <c r="AM3388" s="56">
        <f t="shared" si="1037"/>
        <v>0</v>
      </c>
      <c r="AN3388" s="56">
        <f t="shared" si="1038"/>
        <v>0</v>
      </c>
      <c r="AO3388" s="56">
        <f t="shared" si="1039"/>
        <v>0</v>
      </c>
      <c r="AP3388" s="56">
        <f t="shared" si="1040"/>
        <v>0</v>
      </c>
      <c r="AQ3388" s="56">
        <f t="shared" si="1041"/>
        <v>0</v>
      </c>
      <c r="AR3388" s="86">
        <f t="shared" si="1042"/>
        <v>0</v>
      </c>
    </row>
    <row r="3389" spans="1:44" x14ac:dyDescent="0.25">
      <c r="A3389" s="178"/>
      <c r="B3389" s="55" t="str">
        <f>_xlfn.IFNA(VLOOKUP(A3389,'Ajánlatkérő(k) adatai'!$B$4:$C$205,2,0),"")</f>
        <v/>
      </c>
      <c r="C3389" s="178"/>
      <c r="D3389" s="55" t="str">
        <f>_xlfn.IFNA(VLOOKUP(C3389,'Számlafizető(k) adatai'!$C$4:$D$203,2,0),"")</f>
        <v/>
      </c>
      <c r="E3389" s="55" t="str">
        <f>_xlfn.IFNA(VLOOKUP(C3389,'Számlafizető(k) adatai'!$C$4:$M$203,11,0),"")</f>
        <v/>
      </c>
      <c r="F3389" s="178"/>
      <c r="G3389" s="178"/>
      <c r="H3389" s="178"/>
      <c r="I3389" s="55" t="str">
        <f>IF(F3389="","",VLOOKUP(LEFT(F3389,5),'Technikai cellák'!B:C,2,0))</f>
        <v/>
      </c>
      <c r="J3389" s="55" t="str">
        <f>IF(F3389="","",VLOOKUP(I3389,'Technikai cellák'!$C$1:$D$12,2,0))</f>
        <v/>
      </c>
      <c r="K3389" s="179"/>
      <c r="L3389" s="67" t="str">
        <f t="shared" si="1025"/>
        <v/>
      </c>
      <c r="M3389" s="68">
        <f t="shared" si="1026"/>
        <v>0</v>
      </c>
      <c r="N3389" s="66">
        <f t="shared" si="1027"/>
        <v>0</v>
      </c>
      <c r="O3389" s="152"/>
      <c r="P3389" s="172">
        <f t="shared" si="1024"/>
        <v>0</v>
      </c>
      <c r="Q3389" s="69">
        <f t="shared" si="1028"/>
        <v>0</v>
      </c>
      <c r="R3389" s="62">
        <f t="shared" si="1029"/>
        <v>0</v>
      </c>
      <c r="S3389" s="153"/>
      <c r="T3389" s="118" t="str">
        <f t="shared" si="1030"/>
        <v/>
      </c>
      <c r="U3389" s="154"/>
      <c r="V3389" s="154"/>
      <c r="W3389" s="154"/>
      <c r="X3389" s="154"/>
      <c r="Y3389" s="154"/>
      <c r="Z3389" s="154"/>
      <c r="AA3389" s="154"/>
      <c r="AB3389" s="154"/>
      <c r="AC3389" s="154"/>
      <c r="AD3389" s="154"/>
      <c r="AE3389" s="154"/>
      <c r="AF3389" s="154"/>
      <c r="AG3389" s="63">
        <f t="shared" si="1031"/>
        <v>0</v>
      </c>
      <c r="AH3389" s="56">
        <f t="shared" si="1032"/>
        <v>0</v>
      </c>
      <c r="AI3389" s="56">
        <f t="shared" si="1033"/>
        <v>0</v>
      </c>
      <c r="AJ3389" s="56">
        <f t="shared" si="1034"/>
        <v>0</v>
      </c>
      <c r="AK3389" s="56">
        <f t="shared" si="1035"/>
        <v>0</v>
      </c>
      <c r="AL3389" s="56">
        <f t="shared" si="1036"/>
        <v>0</v>
      </c>
      <c r="AM3389" s="56">
        <f t="shared" si="1037"/>
        <v>0</v>
      </c>
      <c r="AN3389" s="56">
        <f t="shared" si="1038"/>
        <v>0</v>
      </c>
      <c r="AO3389" s="56">
        <f t="shared" si="1039"/>
        <v>0</v>
      </c>
      <c r="AP3389" s="56">
        <f t="shared" si="1040"/>
        <v>0</v>
      </c>
      <c r="AQ3389" s="56">
        <f t="shared" si="1041"/>
        <v>0</v>
      </c>
      <c r="AR3389" s="86">
        <f t="shared" si="1042"/>
        <v>0</v>
      </c>
    </row>
    <row r="3390" spans="1:44" x14ac:dyDescent="0.25">
      <c r="A3390" s="178"/>
      <c r="B3390" s="55" t="str">
        <f>_xlfn.IFNA(VLOOKUP(A3390,'Ajánlatkérő(k) adatai'!$B$4:$C$205,2,0),"")</f>
        <v/>
      </c>
      <c r="C3390" s="178"/>
      <c r="D3390" s="55" t="str">
        <f>_xlfn.IFNA(VLOOKUP(C3390,'Számlafizető(k) adatai'!$C$4:$D$203,2,0),"")</f>
        <v/>
      </c>
      <c r="E3390" s="55" t="str">
        <f>_xlfn.IFNA(VLOOKUP(C3390,'Számlafizető(k) adatai'!$C$4:$M$203,11,0),"")</f>
        <v/>
      </c>
      <c r="F3390" s="178"/>
      <c r="G3390" s="178"/>
      <c r="H3390" s="178"/>
      <c r="I3390" s="55" t="str">
        <f>IF(F3390="","",VLOOKUP(LEFT(F3390,5),'Technikai cellák'!B:C,2,0))</f>
        <v/>
      </c>
      <c r="J3390" s="55" t="str">
        <f>IF(F3390="","",VLOOKUP(I3390,'Technikai cellák'!$C$1:$D$12,2,0))</f>
        <v/>
      </c>
      <c r="K3390" s="179"/>
      <c r="L3390" s="67" t="str">
        <f t="shared" si="1025"/>
        <v/>
      </c>
      <c r="M3390" s="68">
        <f t="shared" si="1026"/>
        <v>0</v>
      </c>
      <c r="N3390" s="66">
        <f t="shared" si="1027"/>
        <v>0</v>
      </c>
      <c r="O3390" s="152"/>
      <c r="P3390" s="172">
        <f t="shared" si="1024"/>
        <v>0</v>
      </c>
      <c r="Q3390" s="69">
        <f t="shared" si="1028"/>
        <v>0</v>
      </c>
      <c r="R3390" s="62">
        <f t="shared" si="1029"/>
        <v>0</v>
      </c>
      <c r="S3390" s="153"/>
      <c r="T3390" s="118" t="str">
        <f t="shared" si="1030"/>
        <v/>
      </c>
      <c r="U3390" s="154"/>
      <c r="V3390" s="154"/>
      <c r="W3390" s="154"/>
      <c r="X3390" s="154"/>
      <c r="Y3390" s="154"/>
      <c r="Z3390" s="154"/>
      <c r="AA3390" s="154"/>
      <c r="AB3390" s="154"/>
      <c r="AC3390" s="154"/>
      <c r="AD3390" s="154"/>
      <c r="AE3390" s="154"/>
      <c r="AF3390" s="154"/>
      <c r="AG3390" s="63">
        <f t="shared" si="1031"/>
        <v>0</v>
      </c>
      <c r="AH3390" s="56">
        <f t="shared" si="1032"/>
        <v>0</v>
      </c>
      <c r="AI3390" s="56">
        <f t="shared" si="1033"/>
        <v>0</v>
      </c>
      <c r="AJ3390" s="56">
        <f t="shared" si="1034"/>
        <v>0</v>
      </c>
      <c r="AK3390" s="56">
        <f t="shared" si="1035"/>
        <v>0</v>
      </c>
      <c r="AL3390" s="56">
        <f t="shared" si="1036"/>
        <v>0</v>
      </c>
      <c r="AM3390" s="56">
        <f t="shared" si="1037"/>
        <v>0</v>
      </c>
      <c r="AN3390" s="56">
        <f t="shared" si="1038"/>
        <v>0</v>
      </c>
      <c r="AO3390" s="56">
        <f t="shared" si="1039"/>
        <v>0</v>
      </c>
      <c r="AP3390" s="56">
        <f t="shared" si="1040"/>
        <v>0</v>
      </c>
      <c r="AQ3390" s="56">
        <f t="shared" si="1041"/>
        <v>0</v>
      </c>
      <c r="AR3390" s="86">
        <f t="shared" si="1042"/>
        <v>0</v>
      </c>
    </row>
    <row r="3391" spans="1:44" x14ac:dyDescent="0.25">
      <c r="A3391" s="178"/>
      <c r="B3391" s="55" t="str">
        <f>_xlfn.IFNA(VLOOKUP(A3391,'Ajánlatkérő(k) adatai'!$B$4:$C$205,2,0),"")</f>
        <v/>
      </c>
      <c r="C3391" s="178"/>
      <c r="D3391" s="55" t="str">
        <f>_xlfn.IFNA(VLOOKUP(C3391,'Számlafizető(k) adatai'!$C$4:$D$203,2,0),"")</f>
        <v/>
      </c>
      <c r="E3391" s="55" t="str">
        <f>_xlfn.IFNA(VLOOKUP(C3391,'Számlafizető(k) adatai'!$C$4:$M$203,11,0),"")</f>
        <v/>
      </c>
      <c r="F3391" s="178"/>
      <c r="G3391" s="178"/>
      <c r="H3391" s="178"/>
      <c r="I3391" s="55" t="str">
        <f>IF(F3391="","",VLOOKUP(LEFT(F3391,5),'Technikai cellák'!B:C,2,0))</f>
        <v/>
      </c>
      <c r="J3391" s="55" t="str">
        <f>IF(F3391="","",VLOOKUP(I3391,'Technikai cellák'!$C$1:$D$12,2,0))</f>
        <v/>
      </c>
      <c r="K3391" s="179"/>
      <c r="L3391" s="67" t="str">
        <f t="shared" si="1025"/>
        <v/>
      </c>
      <c r="M3391" s="68">
        <f t="shared" si="1026"/>
        <v>0</v>
      </c>
      <c r="N3391" s="66">
        <f t="shared" si="1027"/>
        <v>0</v>
      </c>
      <c r="O3391" s="152"/>
      <c r="P3391" s="172">
        <f t="shared" si="1024"/>
        <v>0</v>
      </c>
      <c r="Q3391" s="69">
        <f t="shared" si="1028"/>
        <v>0</v>
      </c>
      <c r="R3391" s="62">
        <f t="shared" si="1029"/>
        <v>0</v>
      </c>
      <c r="S3391" s="153"/>
      <c r="T3391" s="118" t="str">
        <f t="shared" si="1030"/>
        <v/>
      </c>
      <c r="U3391" s="154"/>
      <c r="V3391" s="154"/>
      <c r="W3391" s="154"/>
      <c r="X3391" s="154"/>
      <c r="Y3391" s="154"/>
      <c r="Z3391" s="154"/>
      <c r="AA3391" s="154"/>
      <c r="AB3391" s="154"/>
      <c r="AC3391" s="154"/>
      <c r="AD3391" s="154"/>
      <c r="AE3391" s="154"/>
      <c r="AF3391" s="154"/>
      <c r="AG3391" s="63">
        <f t="shared" si="1031"/>
        <v>0</v>
      </c>
      <c r="AH3391" s="56">
        <f t="shared" si="1032"/>
        <v>0</v>
      </c>
      <c r="AI3391" s="56">
        <f t="shared" si="1033"/>
        <v>0</v>
      </c>
      <c r="AJ3391" s="56">
        <f t="shared" si="1034"/>
        <v>0</v>
      </c>
      <c r="AK3391" s="56">
        <f t="shared" si="1035"/>
        <v>0</v>
      </c>
      <c r="AL3391" s="56">
        <f t="shared" si="1036"/>
        <v>0</v>
      </c>
      <c r="AM3391" s="56">
        <f t="shared" si="1037"/>
        <v>0</v>
      </c>
      <c r="AN3391" s="56">
        <f t="shared" si="1038"/>
        <v>0</v>
      </c>
      <c r="AO3391" s="56">
        <f t="shared" si="1039"/>
        <v>0</v>
      </c>
      <c r="AP3391" s="56">
        <f t="shared" si="1040"/>
        <v>0</v>
      </c>
      <c r="AQ3391" s="56">
        <f t="shared" si="1041"/>
        <v>0</v>
      </c>
      <c r="AR3391" s="86">
        <f t="shared" si="1042"/>
        <v>0</v>
      </c>
    </row>
    <row r="3392" spans="1:44" x14ac:dyDescent="0.25">
      <c r="A3392" s="178"/>
      <c r="B3392" s="55" t="str">
        <f>_xlfn.IFNA(VLOOKUP(A3392,'Ajánlatkérő(k) adatai'!$B$4:$C$205,2,0),"")</f>
        <v/>
      </c>
      <c r="C3392" s="178"/>
      <c r="D3392" s="55" t="str">
        <f>_xlfn.IFNA(VLOOKUP(C3392,'Számlafizető(k) adatai'!$C$4:$D$203,2,0),"")</f>
        <v/>
      </c>
      <c r="E3392" s="55" t="str">
        <f>_xlfn.IFNA(VLOOKUP(C3392,'Számlafizető(k) adatai'!$C$4:$M$203,11,0),"")</f>
        <v/>
      </c>
      <c r="F3392" s="178"/>
      <c r="G3392" s="178"/>
      <c r="H3392" s="178"/>
      <c r="I3392" s="55" t="str">
        <f>IF(F3392="","",VLOOKUP(LEFT(F3392,5),'Technikai cellák'!B:C,2,0))</f>
        <v/>
      </c>
      <c r="J3392" s="55" t="str">
        <f>IF(F3392="","",VLOOKUP(I3392,'Technikai cellák'!$C$1:$D$12,2,0))</f>
        <v/>
      </c>
      <c r="K3392" s="179"/>
      <c r="L3392" s="67" t="str">
        <f t="shared" si="1025"/>
        <v/>
      </c>
      <c r="M3392" s="68">
        <f t="shared" si="1026"/>
        <v>0</v>
      </c>
      <c r="N3392" s="66">
        <f t="shared" si="1027"/>
        <v>0</v>
      </c>
      <c r="O3392" s="152"/>
      <c r="P3392" s="172">
        <f t="shared" si="1024"/>
        <v>0</v>
      </c>
      <c r="Q3392" s="69">
        <f t="shared" si="1028"/>
        <v>0</v>
      </c>
      <c r="R3392" s="62">
        <f t="shared" si="1029"/>
        <v>0</v>
      </c>
      <c r="S3392" s="153"/>
      <c r="T3392" s="118" t="str">
        <f t="shared" si="1030"/>
        <v/>
      </c>
      <c r="U3392" s="154"/>
      <c r="V3392" s="154"/>
      <c r="W3392" s="154"/>
      <c r="X3392" s="154"/>
      <c r="Y3392" s="154"/>
      <c r="Z3392" s="154"/>
      <c r="AA3392" s="154"/>
      <c r="AB3392" s="154"/>
      <c r="AC3392" s="154"/>
      <c r="AD3392" s="154"/>
      <c r="AE3392" s="154"/>
      <c r="AF3392" s="154"/>
      <c r="AG3392" s="63">
        <f t="shared" si="1031"/>
        <v>0</v>
      </c>
      <c r="AH3392" s="56">
        <f t="shared" si="1032"/>
        <v>0</v>
      </c>
      <c r="AI3392" s="56">
        <f t="shared" si="1033"/>
        <v>0</v>
      </c>
      <c r="AJ3392" s="56">
        <f t="shared" si="1034"/>
        <v>0</v>
      </c>
      <c r="AK3392" s="56">
        <f t="shared" si="1035"/>
        <v>0</v>
      </c>
      <c r="AL3392" s="56">
        <f t="shared" si="1036"/>
        <v>0</v>
      </c>
      <c r="AM3392" s="56">
        <f t="shared" si="1037"/>
        <v>0</v>
      </c>
      <c r="AN3392" s="56">
        <f t="shared" si="1038"/>
        <v>0</v>
      </c>
      <c r="AO3392" s="56">
        <f t="shared" si="1039"/>
        <v>0</v>
      </c>
      <c r="AP3392" s="56">
        <f t="shared" si="1040"/>
        <v>0</v>
      </c>
      <c r="AQ3392" s="56">
        <f t="shared" si="1041"/>
        <v>0</v>
      </c>
      <c r="AR3392" s="86">
        <f t="shared" si="1042"/>
        <v>0</v>
      </c>
    </row>
    <row r="3393" spans="1:44" x14ac:dyDescent="0.25">
      <c r="A3393" s="178"/>
      <c r="B3393" s="55" t="str">
        <f>_xlfn.IFNA(VLOOKUP(A3393,'Ajánlatkérő(k) adatai'!$B$4:$C$205,2,0),"")</f>
        <v/>
      </c>
      <c r="C3393" s="178"/>
      <c r="D3393" s="55" t="str">
        <f>_xlfn.IFNA(VLOOKUP(C3393,'Számlafizető(k) adatai'!$C$4:$D$203,2,0),"")</f>
        <v/>
      </c>
      <c r="E3393" s="55" t="str">
        <f>_xlfn.IFNA(VLOOKUP(C3393,'Számlafizető(k) adatai'!$C$4:$M$203,11,0),"")</f>
        <v/>
      </c>
      <c r="F3393" s="178"/>
      <c r="G3393" s="178"/>
      <c r="H3393" s="178"/>
      <c r="I3393" s="55" t="str">
        <f>IF(F3393="","",VLOOKUP(LEFT(F3393,5),'Technikai cellák'!B:C,2,0))</f>
        <v/>
      </c>
      <c r="J3393" s="55" t="str">
        <f>IF(F3393="","",VLOOKUP(I3393,'Technikai cellák'!$C$1:$D$12,2,0))</f>
        <v/>
      </c>
      <c r="K3393" s="179"/>
      <c r="L3393" s="67" t="str">
        <f t="shared" si="1025"/>
        <v/>
      </c>
      <c r="M3393" s="68">
        <f t="shared" si="1026"/>
        <v>0</v>
      </c>
      <c r="N3393" s="66">
        <f t="shared" si="1027"/>
        <v>0</v>
      </c>
      <c r="O3393" s="152"/>
      <c r="P3393" s="172">
        <f t="shared" si="1024"/>
        <v>0</v>
      </c>
      <c r="Q3393" s="69">
        <f t="shared" si="1028"/>
        <v>0</v>
      </c>
      <c r="R3393" s="62">
        <f t="shared" si="1029"/>
        <v>0</v>
      </c>
      <c r="S3393" s="153"/>
      <c r="T3393" s="118" t="str">
        <f t="shared" si="1030"/>
        <v/>
      </c>
      <c r="U3393" s="154"/>
      <c r="V3393" s="154"/>
      <c r="W3393" s="154"/>
      <c r="X3393" s="154"/>
      <c r="Y3393" s="154"/>
      <c r="Z3393" s="154"/>
      <c r="AA3393" s="154"/>
      <c r="AB3393" s="154"/>
      <c r="AC3393" s="154"/>
      <c r="AD3393" s="154"/>
      <c r="AE3393" s="154"/>
      <c r="AF3393" s="154"/>
      <c r="AG3393" s="63">
        <f t="shared" si="1031"/>
        <v>0</v>
      </c>
      <c r="AH3393" s="56">
        <f t="shared" si="1032"/>
        <v>0</v>
      </c>
      <c r="AI3393" s="56">
        <f t="shared" si="1033"/>
        <v>0</v>
      </c>
      <c r="AJ3393" s="56">
        <f t="shared" si="1034"/>
        <v>0</v>
      </c>
      <c r="AK3393" s="56">
        <f t="shared" si="1035"/>
        <v>0</v>
      </c>
      <c r="AL3393" s="56">
        <f t="shared" si="1036"/>
        <v>0</v>
      </c>
      <c r="AM3393" s="56">
        <f t="shared" si="1037"/>
        <v>0</v>
      </c>
      <c r="AN3393" s="56">
        <f t="shared" si="1038"/>
        <v>0</v>
      </c>
      <c r="AO3393" s="56">
        <f t="shared" si="1039"/>
        <v>0</v>
      </c>
      <c r="AP3393" s="56">
        <f t="shared" si="1040"/>
        <v>0</v>
      </c>
      <c r="AQ3393" s="56">
        <f t="shared" si="1041"/>
        <v>0</v>
      </c>
      <c r="AR3393" s="86">
        <f t="shared" si="1042"/>
        <v>0</v>
      </c>
    </row>
    <row r="3394" spans="1:44" x14ac:dyDescent="0.25">
      <c r="A3394" s="178"/>
      <c r="B3394" s="55" t="str">
        <f>_xlfn.IFNA(VLOOKUP(A3394,'Ajánlatkérő(k) adatai'!$B$4:$C$205,2,0),"")</f>
        <v/>
      </c>
      <c r="C3394" s="178"/>
      <c r="D3394" s="55" t="str">
        <f>_xlfn.IFNA(VLOOKUP(C3394,'Számlafizető(k) adatai'!$C$4:$D$203,2,0),"")</f>
        <v/>
      </c>
      <c r="E3394" s="55" t="str">
        <f>_xlfn.IFNA(VLOOKUP(C3394,'Számlafizető(k) adatai'!$C$4:$M$203,11,0),"")</f>
        <v/>
      </c>
      <c r="F3394" s="178"/>
      <c r="G3394" s="178"/>
      <c r="H3394" s="178"/>
      <c r="I3394" s="55" t="str">
        <f>IF(F3394="","",VLOOKUP(LEFT(F3394,5),'Technikai cellák'!B:C,2,0))</f>
        <v/>
      </c>
      <c r="J3394" s="55" t="str">
        <f>IF(F3394="","",VLOOKUP(I3394,'Technikai cellák'!$C$1:$D$12,2,0))</f>
        <v/>
      </c>
      <c r="K3394" s="179"/>
      <c r="L3394" s="67" t="str">
        <f t="shared" si="1025"/>
        <v/>
      </c>
      <c r="M3394" s="68">
        <f t="shared" si="1026"/>
        <v>0</v>
      </c>
      <c r="N3394" s="66">
        <f t="shared" si="1027"/>
        <v>0</v>
      </c>
      <c r="O3394" s="152"/>
      <c r="P3394" s="172">
        <f t="shared" si="1024"/>
        <v>0</v>
      </c>
      <c r="Q3394" s="69">
        <f t="shared" si="1028"/>
        <v>0</v>
      </c>
      <c r="R3394" s="62">
        <f t="shared" si="1029"/>
        <v>0</v>
      </c>
      <c r="S3394" s="153"/>
      <c r="T3394" s="118" t="str">
        <f t="shared" si="1030"/>
        <v/>
      </c>
      <c r="U3394" s="154"/>
      <c r="V3394" s="154"/>
      <c r="W3394" s="154"/>
      <c r="X3394" s="154"/>
      <c r="Y3394" s="154"/>
      <c r="Z3394" s="154"/>
      <c r="AA3394" s="154"/>
      <c r="AB3394" s="154"/>
      <c r="AC3394" s="154"/>
      <c r="AD3394" s="154"/>
      <c r="AE3394" s="154"/>
      <c r="AF3394" s="154"/>
      <c r="AG3394" s="63">
        <f t="shared" si="1031"/>
        <v>0</v>
      </c>
      <c r="AH3394" s="56">
        <f t="shared" si="1032"/>
        <v>0</v>
      </c>
      <c r="AI3394" s="56">
        <f t="shared" si="1033"/>
        <v>0</v>
      </c>
      <c r="AJ3394" s="56">
        <f t="shared" si="1034"/>
        <v>0</v>
      </c>
      <c r="AK3394" s="56">
        <f t="shared" si="1035"/>
        <v>0</v>
      </c>
      <c r="AL3394" s="56">
        <f t="shared" si="1036"/>
        <v>0</v>
      </c>
      <c r="AM3394" s="56">
        <f t="shared" si="1037"/>
        <v>0</v>
      </c>
      <c r="AN3394" s="56">
        <f t="shared" si="1038"/>
        <v>0</v>
      </c>
      <c r="AO3394" s="56">
        <f t="shared" si="1039"/>
        <v>0</v>
      </c>
      <c r="AP3394" s="56">
        <f t="shared" si="1040"/>
        <v>0</v>
      </c>
      <c r="AQ3394" s="56">
        <f t="shared" si="1041"/>
        <v>0</v>
      </c>
      <c r="AR3394" s="86">
        <f t="shared" si="1042"/>
        <v>0</v>
      </c>
    </row>
    <row r="3395" spans="1:44" x14ac:dyDescent="0.25">
      <c r="A3395" s="178"/>
      <c r="B3395" s="55" t="str">
        <f>_xlfn.IFNA(VLOOKUP(A3395,'Ajánlatkérő(k) adatai'!$B$4:$C$205,2,0),"")</f>
        <v/>
      </c>
      <c r="C3395" s="178"/>
      <c r="D3395" s="55" t="str">
        <f>_xlfn.IFNA(VLOOKUP(C3395,'Számlafizető(k) adatai'!$C$4:$D$203,2,0),"")</f>
        <v/>
      </c>
      <c r="E3395" s="55" t="str">
        <f>_xlfn.IFNA(VLOOKUP(C3395,'Számlafizető(k) adatai'!$C$4:$M$203,11,0),"")</f>
        <v/>
      </c>
      <c r="F3395" s="178"/>
      <c r="G3395" s="178"/>
      <c r="H3395" s="178"/>
      <c r="I3395" s="55" t="str">
        <f>IF(F3395="","",VLOOKUP(LEFT(F3395,5),'Technikai cellák'!B:C,2,0))</f>
        <v/>
      </c>
      <c r="J3395" s="55" t="str">
        <f>IF(F3395="","",VLOOKUP(I3395,'Technikai cellák'!$C$1:$D$12,2,0))</f>
        <v/>
      </c>
      <c r="K3395" s="179"/>
      <c r="L3395" s="67" t="str">
        <f t="shared" si="1025"/>
        <v/>
      </c>
      <c r="M3395" s="68">
        <f t="shared" si="1026"/>
        <v>0</v>
      </c>
      <c r="N3395" s="66">
        <f t="shared" si="1027"/>
        <v>0</v>
      </c>
      <c r="O3395" s="152"/>
      <c r="P3395" s="172">
        <f t="shared" si="1024"/>
        <v>0</v>
      </c>
      <c r="Q3395" s="69">
        <f t="shared" si="1028"/>
        <v>0</v>
      </c>
      <c r="R3395" s="62">
        <f t="shared" si="1029"/>
        <v>0</v>
      </c>
      <c r="S3395" s="153"/>
      <c r="T3395" s="118" t="str">
        <f t="shared" si="1030"/>
        <v/>
      </c>
      <c r="U3395" s="154"/>
      <c r="V3395" s="154"/>
      <c r="W3395" s="154"/>
      <c r="X3395" s="154"/>
      <c r="Y3395" s="154"/>
      <c r="Z3395" s="154"/>
      <c r="AA3395" s="154"/>
      <c r="AB3395" s="154"/>
      <c r="AC3395" s="154"/>
      <c r="AD3395" s="154"/>
      <c r="AE3395" s="154"/>
      <c r="AF3395" s="154"/>
      <c r="AG3395" s="63">
        <f t="shared" si="1031"/>
        <v>0</v>
      </c>
      <c r="AH3395" s="56">
        <f t="shared" si="1032"/>
        <v>0</v>
      </c>
      <c r="AI3395" s="56">
        <f t="shared" si="1033"/>
        <v>0</v>
      </c>
      <c r="AJ3395" s="56">
        <f t="shared" si="1034"/>
        <v>0</v>
      </c>
      <c r="AK3395" s="56">
        <f t="shared" si="1035"/>
        <v>0</v>
      </c>
      <c r="AL3395" s="56">
        <f t="shared" si="1036"/>
        <v>0</v>
      </c>
      <c r="AM3395" s="56">
        <f t="shared" si="1037"/>
        <v>0</v>
      </c>
      <c r="AN3395" s="56">
        <f t="shared" si="1038"/>
        <v>0</v>
      </c>
      <c r="AO3395" s="56">
        <f t="shared" si="1039"/>
        <v>0</v>
      </c>
      <c r="AP3395" s="56">
        <f t="shared" si="1040"/>
        <v>0</v>
      </c>
      <c r="AQ3395" s="56">
        <f t="shared" si="1041"/>
        <v>0</v>
      </c>
      <c r="AR3395" s="86">
        <f t="shared" si="1042"/>
        <v>0</v>
      </c>
    </row>
    <row r="3396" spans="1:44" x14ac:dyDescent="0.25">
      <c r="A3396" s="178"/>
      <c r="B3396" s="55" t="str">
        <f>_xlfn.IFNA(VLOOKUP(A3396,'Ajánlatkérő(k) adatai'!$B$4:$C$205,2,0),"")</f>
        <v/>
      </c>
      <c r="C3396" s="178"/>
      <c r="D3396" s="55" t="str">
        <f>_xlfn.IFNA(VLOOKUP(C3396,'Számlafizető(k) adatai'!$C$4:$D$203,2,0),"")</f>
        <v/>
      </c>
      <c r="E3396" s="55" t="str">
        <f>_xlfn.IFNA(VLOOKUP(C3396,'Számlafizető(k) adatai'!$C$4:$M$203,11,0),"")</f>
        <v/>
      </c>
      <c r="F3396" s="178"/>
      <c r="G3396" s="178"/>
      <c r="H3396" s="178"/>
      <c r="I3396" s="55" t="str">
        <f>IF(F3396="","",VLOOKUP(LEFT(F3396,5),'Technikai cellák'!B:C,2,0))</f>
        <v/>
      </c>
      <c r="J3396" s="55" t="str">
        <f>IF(F3396="","",VLOOKUP(I3396,'Technikai cellák'!$C$1:$D$12,2,0))</f>
        <v/>
      </c>
      <c r="K3396" s="179"/>
      <c r="L3396" s="67" t="str">
        <f t="shared" si="1025"/>
        <v/>
      </c>
      <c r="M3396" s="68">
        <f t="shared" si="1026"/>
        <v>0</v>
      </c>
      <c r="N3396" s="66">
        <f t="shared" si="1027"/>
        <v>0</v>
      </c>
      <c r="O3396" s="152"/>
      <c r="P3396" s="172">
        <f t="shared" si="1024"/>
        <v>0</v>
      </c>
      <c r="Q3396" s="69">
        <f t="shared" si="1028"/>
        <v>0</v>
      </c>
      <c r="R3396" s="62">
        <f t="shared" si="1029"/>
        <v>0</v>
      </c>
      <c r="S3396" s="153"/>
      <c r="T3396" s="118" t="str">
        <f t="shared" si="1030"/>
        <v/>
      </c>
      <c r="U3396" s="154"/>
      <c r="V3396" s="154"/>
      <c r="W3396" s="154"/>
      <c r="X3396" s="154"/>
      <c r="Y3396" s="154"/>
      <c r="Z3396" s="154"/>
      <c r="AA3396" s="154"/>
      <c r="AB3396" s="154"/>
      <c r="AC3396" s="154"/>
      <c r="AD3396" s="154"/>
      <c r="AE3396" s="154"/>
      <c r="AF3396" s="154"/>
      <c r="AG3396" s="63">
        <f t="shared" si="1031"/>
        <v>0</v>
      </c>
      <c r="AH3396" s="56">
        <f t="shared" si="1032"/>
        <v>0</v>
      </c>
      <c r="AI3396" s="56">
        <f t="shared" si="1033"/>
        <v>0</v>
      </c>
      <c r="AJ3396" s="56">
        <f t="shared" si="1034"/>
        <v>0</v>
      </c>
      <c r="AK3396" s="56">
        <f t="shared" si="1035"/>
        <v>0</v>
      </c>
      <c r="AL3396" s="56">
        <f t="shared" si="1036"/>
        <v>0</v>
      </c>
      <c r="AM3396" s="56">
        <f t="shared" si="1037"/>
        <v>0</v>
      </c>
      <c r="AN3396" s="56">
        <f t="shared" si="1038"/>
        <v>0</v>
      </c>
      <c r="AO3396" s="56">
        <f t="shared" si="1039"/>
        <v>0</v>
      </c>
      <c r="AP3396" s="56">
        <f t="shared" si="1040"/>
        <v>0</v>
      </c>
      <c r="AQ3396" s="56">
        <f t="shared" si="1041"/>
        <v>0</v>
      </c>
      <c r="AR3396" s="86">
        <f t="shared" si="1042"/>
        <v>0</v>
      </c>
    </row>
    <row r="3397" spans="1:44" x14ac:dyDescent="0.25">
      <c r="A3397" s="178"/>
      <c r="B3397" s="55" t="str">
        <f>_xlfn.IFNA(VLOOKUP(A3397,'Ajánlatkérő(k) adatai'!$B$4:$C$205,2,0),"")</f>
        <v/>
      </c>
      <c r="C3397" s="178"/>
      <c r="D3397" s="55" t="str">
        <f>_xlfn.IFNA(VLOOKUP(C3397,'Számlafizető(k) adatai'!$C$4:$D$203,2,0),"")</f>
        <v/>
      </c>
      <c r="E3397" s="55" t="str">
        <f>_xlfn.IFNA(VLOOKUP(C3397,'Számlafizető(k) adatai'!$C$4:$M$203,11,0),"")</f>
        <v/>
      </c>
      <c r="F3397" s="178"/>
      <c r="G3397" s="178"/>
      <c r="H3397" s="178"/>
      <c r="I3397" s="55" t="str">
        <f>IF(F3397="","",VLOOKUP(LEFT(F3397,5),'Technikai cellák'!B:C,2,0))</f>
        <v/>
      </c>
      <c r="J3397" s="55" t="str">
        <f>IF(F3397="","",VLOOKUP(I3397,'Technikai cellák'!$C$1:$D$12,2,0))</f>
        <v/>
      </c>
      <c r="K3397" s="179"/>
      <c r="L3397" s="67" t="str">
        <f t="shared" si="1025"/>
        <v/>
      </c>
      <c r="M3397" s="68">
        <f t="shared" si="1026"/>
        <v>0</v>
      </c>
      <c r="N3397" s="66">
        <f t="shared" si="1027"/>
        <v>0</v>
      </c>
      <c r="O3397" s="152"/>
      <c r="P3397" s="172">
        <f t="shared" si="1024"/>
        <v>0</v>
      </c>
      <c r="Q3397" s="69">
        <f t="shared" si="1028"/>
        <v>0</v>
      </c>
      <c r="R3397" s="62">
        <f t="shared" si="1029"/>
        <v>0</v>
      </c>
      <c r="S3397" s="153"/>
      <c r="T3397" s="118" t="str">
        <f t="shared" si="1030"/>
        <v/>
      </c>
      <c r="U3397" s="154"/>
      <c r="V3397" s="154"/>
      <c r="W3397" s="154"/>
      <c r="X3397" s="154"/>
      <c r="Y3397" s="154"/>
      <c r="Z3397" s="154"/>
      <c r="AA3397" s="154"/>
      <c r="AB3397" s="154"/>
      <c r="AC3397" s="154"/>
      <c r="AD3397" s="154"/>
      <c r="AE3397" s="154"/>
      <c r="AF3397" s="154"/>
      <c r="AG3397" s="63">
        <f t="shared" si="1031"/>
        <v>0</v>
      </c>
      <c r="AH3397" s="56">
        <f t="shared" si="1032"/>
        <v>0</v>
      </c>
      <c r="AI3397" s="56">
        <f t="shared" si="1033"/>
        <v>0</v>
      </c>
      <c r="AJ3397" s="56">
        <f t="shared" si="1034"/>
        <v>0</v>
      </c>
      <c r="AK3397" s="56">
        <f t="shared" si="1035"/>
        <v>0</v>
      </c>
      <c r="AL3397" s="56">
        <f t="shared" si="1036"/>
        <v>0</v>
      </c>
      <c r="AM3397" s="56">
        <f t="shared" si="1037"/>
        <v>0</v>
      </c>
      <c r="AN3397" s="56">
        <f t="shared" si="1038"/>
        <v>0</v>
      </c>
      <c r="AO3397" s="56">
        <f t="shared" si="1039"/>
        <v>0</v>
      </c>
      <c r="AP3397" s="56">
        <f t="shared" si="1040"/>
        <v>0</v>
      </c>
      <c r="AQ3397" s="56">
        <f t="shared" si="1041"/>
        <v>0</v>
      </c>
      <c r="AR3397" s="86">
        <f t="shared" si="1042"/>
        <v>0</v>
      </c>
    </row>
    <row r="3398" spans="1:44" x14ac:dyDescent="0.25">
      <c r="A3398" s="178"/>
      <c r="B3398" s="55" t="str">
        <f>_xlfn.IFNA(VLOOKUP(A3398,'Ajánlatkérő(k) adatai'!$B$4:$C$205,2,0),"")</f>
        <v/>
      </c>
      <c r="C3398" s="178"/>
      <c r="D3398" s="55" t="str">
        <f>_xlfn.IFNA(VLOOKUP(C3398,'Számlafizető(k) adatai'!$C$4:$D$203,2,0),"")</f>
        <v/>
      </c>
      <c r="E3398" s="55" t="str">
        <f>_xlfn.IFNA(VLOOKUP(C3398,'Számlafizető(k) adatai'!$C$4:$M$203,11,0),"")</f>
        <v/>
      </c>
      <c r="F3398" s="178"/>
      <c r="G3398" s="178"/>
      <c r="H3398" s="178"/>
      <c r="I3398" s="55" t="str">
        <f>IF(F3398="","",VLOOKUP(LEFT(F3398,5),'Technikai cellák'!B:C,2,0))</f>
        <v/>
      </c>
      <c r="J3398" s="55" t="str">
        <f>IF(F3398="","",VLOOKUP(I3398,'Technikai cellák'!$C$1:$D$12,2,0))</f>
        <v/>
      </c>
      <c r="K3398" s="179"/>
      <c r="L3398" s="67" t="str">
        <f t="shared" si="1025"/>
        <v/>
      </c>
      <c r="M3398" s="68">
        <f t="shared" si="1026"/>
        <v>0</v>
      </c>
      <c r="N3398" s="66">
        <f t="shared" si="1027"/>
        <v>0</v>
      </c>
      <c r="O3398" s="152"/>
      <c r="P3398" s="172">
        <f t="shared" si="1024"/>
        <v>0</v>
      </c>
      <c r="Q3398" s="69">
        <f t="shared" si="1028"/>
        <v>0</v>
      </c>
      <c r="R3398" s="62">
        <f t="shared" si="1029"/>
        <v>0</v>
      </c>
      <c r="S3398" s="153"/>
      <c r="T3398" s="118" t="str">
        <f t="shared" si="1030"/>
        <v/>
      </c>
      <c r="U3398" s="154"/>
      <c r="V3398" s="154"/>
      <c r="W3398" s="154"/>
      <c r="X3398" s="154"/>
      <c r="Y3398" s="154"/>
      <c r="Z3398" s="154"/>
      <c r="AA3398" s="154"/>
      <c r="AB3398" s="154"/>
      <c r="AC3398" s="154"/>
      <c r="AD3398" s="154"/>
      <c r="AE3398" s="154"/>
      <c r="AF3398" s="154"/>
      <c r="AG3398" s="63">
        <f t="shared" si="1031"/>
        <v>0</v>
      </c>
      <c r="AH3398" s="56">
        <f t="shared" si="1032"/>
        <v>0</v>
      </c>
      <c r="AI3398" s="56">
        <f t="shared" si="1033"/>
        <v>0</v>
      </c>
      <c r="AJ3398" s="56">
        <f t="shared" si="1034"/>
        <v>0</v>
      </c>
      <c r="AK3398" s="56">
        <f t="shared" si="1035"/>
        <v>0</v>
      </c>
      <c r="AL3398" s="56">
        <f t="shared" si="1036"/>
        <v>0</v>
      </c>
      <c r="AM3398" s="56">
        <f t="shared" si="1037"/>
        <v>0</v>
      </c>
      <c r="AN3398" s="56">
        <f t="shared" si="1038"/>
        <v>0</v>
      </c>
      <c r="AO3398" s="56">
        <f t="shared" si="1039"/>
        <v>0</v>
      </c>
      <c r="AP3398" s="56">
        <f t="shared" si="1040"/>
        <v>0</v>
      </c>
      <c r="AQ3398" s="56">
        <f t="shared" si="1041"/>
        <v>0</v>
      </c>
      <c r="AR3398" s="86">
        <f t="shared" si="1042"/>
        <v>0</v>
      </c>
    </row>
    <row r="3399" spans="1:44" x14ac:dyDescent="0.25">
      <c r="A3399" s="178"/>
      <c r="B3399" s="55" t="str">
        <f>_xlfn.IFNA(VLOOKUP(A3399,'Ajánlatkérő(k) adatai'!$B$4:$C$205,2,0),"")</f>
        <v/>
      </c>
      <c r="C3399" s="178"/>
      <c r="D3399" s="55" t="str">
        <f>_xlfn.IFNA(VLOOKUP(C3399,'Számlafizető(k) adatai'!$C$4:$D$203,2,0),"")</f>
        <v/>
      </c>
      <c r="E3399" s="55" t="str">
        <f>_xlfn.IFNA(VLOOKUP(C3399,'Számlafizető(k) adatai'!$C$4:$M$203,11,0),"")</f>
        <v/>
      </c>
      <c r="F3399" s="178"/>
      <c r="G3399" s="178"/>
      <c r="H3399" s="178"/>
      <c r="I3399" s="55" t="str">
        <f>IF(F3399="","",VLOOKUP(LEFT(F3399,5),'Technikai cellák'!B:C,2,0))</f>
        <v/>
      </c>
      <c r="J3399" s="55" t="str">
        <f>IF(F3399="","",VLOOKUP(I3399,'Technikai cellák'!$C$1:$D$12,2,0))</f>
        <v/>
      </c>
      <c r="K3399" s="179"/>
      <c r="L3399" s="67" t="str">
        <f t="shared" si="1025"/>
        <v/>
      </c>
      <c r="M3399" s="68">
        <f t="shared" si="1026"/>
        <v>0</v>
      </c>
      <c r="N3399" s="66">
        <f t="shared" si="1027"/>
        <v>0</v>
      </c>
      <c r="O3399" s="152"/>
      <c r="P3399" s="172">
        <f t="shared" si="1024"/>
        <v>0</v>
      </c>
      <c r="Q3399" s="69">
        <f t="shared" si="1028"/>
        <v>0</v>
      </c>
      <c r="R3399" s="62">
        <f t="shared" si="1029"/>
        <v>0</v>
      </c>
      <c r="S3399" s="153"/>
      <c r="T3399" s="118" t="str">
        <f t="shared" si="1030"/>
        <v/>
      </c>
      <c r="U3399" s="154"/>
      <c r="V3399" s="154"/>
      <c r="W3399" s="154"/>
      <c r="X3399" s="154"/>
      <c r="Y3399" s="154"/>
      <c r="Z3399" s="154"/>
      <c r="AA3399" s="154"/>
      <c r="AB3399" s="154"/>
      <c r="AC3399" s="154"/>
      <c r="AD3399" s="154"/>
      <c r="AE3399" s="154"/>
      <c r="AF3399" s="154"/>
      <c r="AG3399" s="63">
        <f t="shared" si="1031"/>
        <v>0</v>
      </c>
      <c r="AH3399" s="56">
        <f t="shared" si="1032"/>
        <v>0</v>
      </c>
      <c r="AI3399" s="56">
        <f t="shared" si="1033"/>
        <v>0</v>
      </c>
      <c r="AJ3399" s="56">
        <f t="shared" si="1034"/>
        <v>0</v>
      </c>
      <c r="AK3399" s="56">
        <f t="shared" si="1035"/>
        <v>0</v>
      </c>
      <c r="AL3399" s="56">
        <f t="shared" si="1036"/>
        <v>0</v>
      </c>
      <c r="AM3399" s="56">
        <f t="shared" si="1037"/>
        <v>0</v>
      </c>
      <c r="AN3399" s="56">
        <f t="shared" si="1038"/>
        <v>0</v>
      </c>
      <c r="AO3399" s="56">
        <f t="shared" si="1039"/>
        <v>0</v>
      </c>
      <c r="AP3399" s="56">
        <f t="shared" si="1040"/>
        <v>0</v>
      </c>
      <c r="AQ3399" s="56">
        <f t="shared" si="1041"/>
        <v>0</v>
      </c>
      <c r="AR3399" s="86">
        <f t="shared" si="1042"/>
        <v>0</v>
      </c>
    </row>
    <row r="3400" spans="1:44" x14ac:dyDescent="0.25">
      <c r="A3400" s="178"/>
      <c r="B3400" s="55" t="str">
        <f>_xlfn.IFNA(VLOOKUP(A3400,'Ajánlatkérő(k) adatai'!$B$4:$C$205,2,0),"")</f>
        <v/>
      </c>
      <c r="C3400" s="178"/>
      <c r="D3400" s="55" t="str">
        <f>_xlfn.IFNA(VLOOKUP(C3400,'Számlafizető(k) adatai'!$C$4:$D$203,2,0),"")</f>
        <v/>
      </c>
      <c r="E3400" s="55" t="str">
        <f>_xlfn.IFNA(VLOOKUP(C3400,'Számlafizető(k) adatai'!$C$4:$M$203,11,0),"")</f>
        <v/>
      </c>
      <c r="F3400" s="178"/>
      <c r="G3400" s="178"/>
      <c r="H3400" s="178"/>
      <c r="I3400" s="55" t="str">
        <f>IF(F3400="","",VLOOKUP(LEFT(F3400,5),'Technikai cellák'!B:C,2,0))</f>
        <v/>
      </c>
      <c r="J3400" s="55" t="str">
        <f>IF(F3400="","",VLOOKUP(I3400,'Technikai cellák'!$C$1:$D$12,2,0))</f>
        <v/>
      </c>
      <c r="K3400" s="179"/>
      <c r="L3400" s="67" t="str">
        <f t="shared" si="1025"/>
        <v/>
      </c>
      <c r="M3400" s="68">
        <f t="shared" si="1026"/>
        <v>0</v>
      </c>
      <c r="N3400" s="66">
        <f t="shared" si="1027"/>
        <v>0</v>
      </c>
      <c r="O3400" s="152"/>
      <c r="P3400" s="172">
        <f t="shared" si="1024"/>
        <v>0</v>
      </c>
      <c r="Q3400" s="69">
        <f t="shared" si="1028"/>
        <v>0</v>
      </c>
      <c r="R3400" s="62">
        <f t="shared" si="1029"/>
        <v>0</v>
      </c>
      <c r="S3400" s="153"/>
      <c r="T3400" s="118" t="str">
        <f t="shared" si="1030"/>
        <v/>
      </c>
      <c r="U3400" s="154"/>
      <c r="V3400" s="154"/>
      <c r="W3400" s="154"/>
      <c r="X3400" s="154"/>
      <c r="Y3400" s="154"/>
      <c r="Z3400" s="154"/>
      <c r="AA3400" s="154"/>
      <c r="AB3400" s="154"/>
      <c r="AC3400" s="154"/>
      <c r="AD3400" s="154"/>
      <c r="AE3400" s="154"/>
      <c r="AF3400" s="154"/>
      <c r="AG3400" s="63">
        <f t="shared" si="1031"/>
        <v>0</v>
      </c>
      <c r="AH3400" s="56">
        <f t="shared" si="1032"/>
        <v>0</v>
      </c>
      <c r="AI3400" s="56">
        <f t="shared" si="1033"/>
        <v>0</v>
      </c>
      <c r="AJ3400" s="56">
        <f t="shared" si="1034"/>
        <v>0</v>
      </c>
      <c r="AK3400" s="56">
        <f t="shared" si="1035"/>
        <v>0</v>
      </c>
      <c r="AL3400" s="56">
        <f t="shared" si="1036"/>
        <v>0</v>
      </c>
      <c r="AM3400" s="56">
        <f t="shared" si="1037"/>
        <v>0</v>
      </c>
      <c r="AN3400" s="56">
        <f t="shared" si="1038"/>
        <v>0</v>
      </c>
      <c r="AO3400" s="56">
        <f t="shared" si="1039"/>
        <v>0</v>
      </c>
      <c r="AP3400" s="56">
        <f t="shared" si="1040"/>
        <v>0</v>
      </c>
      <c r="AQ3400" s="56">
        <f t="shared" si="1041"/>
        <v>0</v>
      </c>
      <c r="AR3400" s="86">
        <f t="shared" si="1042"/>
        <v>0</v>
      </c>
    </row>
    <row r="3401" spans="1:44" x14ac:dyDescent="0.25">
      <c r="A3401" s="178"/>
      <c r="B3401" s="55" t="str">
        <f>_xlfn.IFNA(VLOOKUP(A3401,'Ajánlatkérő(k) adatai'!$B$4:$C$205,2,0),"")</f>
        <v/>
      </c>
      <c r="C3401" s="178"/>
      <c r="D3401" s="55" t="str">
        <f>_xlfn.IFNA(VLOOKUP(C3401,'Számlafizető(k) adatai'!$C$4:$D$203,2,0),"")</f>
        <v/>
      </c>
      <c r="E3401" s="55" t="str">
        <f>_xlfn.IFNA(VLOOKUP(C3401,'Számlafizető(k) adatai'!$C$4:$M$203,11,0),"")</f>
        <v/>
      </c>
      <c r="F3401" s="178"/>
      <c r="G3401" s="178"/>
      <c r="H3401" s="178"/>
      <c r="I3401" s="55" t="str">
        <f>IF(F3401="","",VLOOKUP(LEFT(F3401,5),'Technikai cellák'!B:C,2,0))</f>
        <v/>
      </c>
      <c r="J3401" s="55" t="str">
        <f>IF(F3401="","",VLOOKUP(I3401,'Technikai cellák'!$C$1:$D$12,2,0))</f>
        <v/>
      </c>
      <c r="K3401" s="179"/>
      <c r="L3401" s="67" t="str">
        <f t="shared" si="1025"/>
        <v/>
      </c>
      <c r="M3401" s="68">
        <f t="shared" si="1026"/>
        <v>0</v>
      </c>
      <c r="N3401" s="66">
        <f t="shared" si="1027"/>
        <v>0</v>
      </c>
      <c r="O3401" s="152"/>
      <c r="P3401" s="172">
        <f t="shared" si="1024"/>
        <v>0</v>
      </c>
      <c r="Q3401" s="69">
        <f t="shared" si="1028"/>
        <v>0</v>
      </c>
      <c r="R3401" s="62">
        <f t="shared" si="1029"/>
        <v>0</v>
      </c>
      <c r="S3401" s="153"/>
      <c r="T3401" s="118" t="str">
        <f t="shared" si="1030"/>
        <v/>
      </c>
      <c r="U3401" s="154"/>
      <c r="V3401" s="154"/>
      <c r="W3401" s="154"/>
      <c r="X3401" s="154"/>
      <c r="Y3401" s="154"/>
      <c r="Z3401" s="154"/>
      <c r="AA3401" s="154"/>
      <c r="AB3401" s="154"/>
      <c r="AC3401" s="154"/>
      <c r="AD3401" s="154"/>
      <c r="AE3401" s="154"/>
      <c r="AF3401" s="154"/>
      <c r="AG3401" s="63">
        <f t="shared" si="1031"/>
        <v>0</v>
      </c>
      <c r="AH3401" s="56">
        <f t="shared" si="1032"/>
        <v>0</v>
      </c>
      <c r="AI3401" s="56">
        <f t="shared" si="1033"/>
        <v>0</v>
      </c>
      <c r="AJ3401" s="56">
        <f t="shared" si="1034"/>
        <v>0</v>
      </c>
      <c r="AK3401" s="56">
        <f t="shared" si="1035"/>
        <v>0</v>
      </c>
      <c r="AL3401" s="56">
        <f t="shared" si="1036"/>
        <v>0</v>
      </c>
      <c r="AM3401" s="56">
        <f t="shared" si="1037"/>
        <v>0</v>
      </c>
      <c r="AN3401" s="56">
        <f t="shared" si="1038"/>
        <v>0</v>
      </c>
      <c r="AO3401" s="56">
        <f t="shared" si="1039"/>
        <v>0</v>
      </c>
      <c r="AP3401" s="56">
        <f t="shared" si="1040"/>
        <v>0</v>
      </c>
      <c r="AQ3401" s="56">
        <f t="shared" si="1041"/>
        <v>0</v>
      </c>
      <c r="AR3401" s="86">
        <f t="shared" si="1042"/>
        <v>0</v>
      </c>
    </row>
    <row r="3402" spans="1:44" x14ac:dyDescent="0.25">
      <c r="A3402" s="178"/>
      <c r="B3402" s="55" t="str">
        <f>_xlfn.IFNA(VLOOKUP(A3402,'Ajánlatkérő(k) adatai'!$B$4:$C$205,2,0),"")</f>
        <v/>
      </c>
      <c r="C3402" s="178"/>
      <c r="D3402" s="55" t="str">
        <f>_xlfn.IFNA(VLOOKUP(C3402,'Számlafizető(k) adatai'!$C$4:$D$203,2,0),"")</f>
        <v/>
      </c>
      <c r="E3402" s="55" t="str">
        <f>_xlfn.IFNA(VLOOKUP(C3402,'Számlafizető(k) adatai'!$C$4:$M$203,11,0),"")</f>
        <v/>
      </c>
      <c r="F3402" s="178"/>
      <c r="G3402" s="178"/>
      <c r="H3402" s="178"/>
      <c r="I3402" s="55" t="str">
        <f>IF(F3402="","",VLOOKUP(LEFT(F3402,5),'Technikai cellák'!B:C,2,0))</f>
        <v/>
      </c>
      <c r="J3402" s="55" t="str">
        <f>IF(F3402="","",VLOOKUP(I3402,'Technikai cellák'!$C$1:$D$12,2,0))</f>
        <v/>
      </c>
      <c r="K3402" s="179"/>
      <c r="L3402" s="67" t="str">
        <f t="shared" si="1025"/>
        <v/>
      </c>
      <c r="M3402" s="68">
        <f t="shared" si="1026"/>
        <v>0</v>
      </c>
      <c r="N3402" s="66">
        <f t="shared" si="1027"/>
        <v>0</v>
      </c>
      <c r="O3402" s="152"/>
      <c r="P3402" s="172">
        <f t="shared" si="1024"/>
        <v>0</v>
      </c>
      <c r="Q3402" s="69">
        <f t="shared" si="1028"/>
        <v>0</v>
      </c>
      <c r="R3402" s="62">
        <f t="shared" si="1029"/>
        <v>0</v>
      </c>
      <c r="S3402" s="153"/>
      <c r="T3402" s="118" t="str">
        <f t="shared" si="1030"/>
        <v/>
      </c>
      <c r="U3402" s="154"/>
      <c r="V3402" s="154"/>
      <c r="W3402" s="154"/>
      <c r="X3402" s="154"/>
      <c r="Y3402" s="154"/>
      <c r="Z3402" s="154"/>
      <c r="AA3402" s="154"/>
      <c r="AB3402" s="154"/>
      <c r="AC3402" s="154"/>
      <c r="AD3402" s="154"/>
      <c r="AE3402" s="154"/>
      <c r="AF3402" s="154"/>
      <c r="AG3402" s="63">
        <f t="shared" si="1031"/>
        <v>0</v>
      </c>
      <c r="AH3402" s="56">
        <f t="shared" si="1032"/>
        <v>0</v>
      </c>
      <c r="AI3402" s="56">
        <f t="shared" si="1033"/>
        <v>0</v>
      </c>
      <c r="AJ3402" s="56">
        <f t="shared" si="1034"/>
        <v>0</v>
      </c>
      <c r="AK3402" s="56">
        <f t="shared" si="1035"/>
        <v>0</v>
      </c>
      <c r="AL3402" s="56">
        <f t="shared" si="1036"/>
        <v>0</v>
      </c>
      <c r="AM3402" s="56">
        <f t="shared" si="1037"/>
        <v>0</v>
      </c>
      <c r="AN3402" s="56">
        <f t="shared" si="1038"/>
        <v>0</v>
      </c>
      <c r="AO3402" s="56">
        <f t="shared" si="1039"/>
        <v>0</v>
      </c>
      <c r="AP3402" s="56">
        <f t="shared" si="1040"/>
        <v>0</v>
      </c>
      <c r="AQ3402" s="56">
        <f t="shared" si="1041"/>
        <v>0</v>
      </c>
      <c r="AR3402" s="86">
        <f t="shared" si="1042"/>
        <v>0</v>
      </c>
    </row>
    <row r="3403" spans="1:44" x14ac:dyDescent="0.25">
      <c r="A3403" s="178"/>
      <c r="B3403" s="55" t="str">
        <f>_xlfn.IFNA(VLOOKUP(A3403,'Ajánlatkérő(k) adatai'!$B$4:$C$205,2,0),"")</f>
        <v/>
      </c>
      <c r="C3403" s="178"/>
      <c r="D3403" s="55" t="str">
        <f>_xlfn.IFNA(VLOOKUP(C3403,'Számlafizető(k) adatai'!$C$4:$D$203,2,0),"")</f>
        <v/>
      </c>
      <c r="E3403" s="55" t="str">
        <f>_xlfn.IFNA(VLOOKUP(C3403,'Számlafizető(k) adatai'!$C$4:$M$203,11,0),"")</f>
        <v/>
      </c>
      <c r="F3403" s="178"/>
      <c r="G3403" s="178"/>
      <c r="H3403" s="178"/>
      <c r="I3403" s="55" t="str">
        <f>IF(F3403="","",VLOOKUP(LEFT(F3403,5),'Technikai cellák'!B:C,2,0))</f>
        <v/>
      </c>
      <c r="J3403" s="55" t="str">
        <f>IF(F3403="","",VLOOKUP(I3403,'Technikai cellák'!$C$1:$D$12,2,0))</f>
        <v/>
      </c>
      <c r="K3403" s="179"/>
      <c r="L3403" s="67" t="str">
        <f t="shared" si="1025"/>
        <v/>
      </c>
      <c r="M3403" s="68">
        <f t="shared" si="1026"/>
        <v>0</v>
      </c>
      <c r="N3403" s="66">
        <f t="shared" si="1027"/>
        <v>0</v>
      </c>
      <c r="O3403" s="152"/>
      <c r="P3403" s="172">
        <f t="shared" si="1024"/>
        <v>0</v>
      </c>
      <c r="Q3403" s="69">
        <f t="shared" si="1028"/>
        <v>0</v>
      </c>
      <c r="R3403" s="62">
        <f t="shared" si="1029"/>
        <v>0</v>
      </c>
      <c r="S3403" s="153"/>
      <c r="T3403" s="118" t="str">
        <f t="shared" si="1030"/>
        <v/>
      </c>
      <c r="U3403" s="154"/>
      <c r="V3403" s="154"/>
      <c r="W3403" s="154"/>
      <c r="X3403" s="154"/>
      <c r="Y3403" s="154"/>
      <c r="Z3403" s="154"/>
      <c r="AA3403" s="154"/>
      <c r="AB3403" s="154"/>
      <c r="AC3403" s="154"/>
      <c r="AD3403" s="154"/>
      <c r="AE3403" s="154"/>
      <c r="AF3403" s="154"/>
      <c r="AG3403" s="63">
        <f t="shared" si="1031"/>
        <v>0</v>
      </c>
      <c r="AH3403" s="56">
        <f t="shared" si="1032"/>
        <v>0</v>
      </c>
      <c r="AI3403" s="56">
        <f t="shared" si="1033"/>
        <v>0</v>
      </c>
      <c r="AJ3403" s="56">
        <f t="shared" si="1034"/>
        <v>0</v>
      </c>
      <c r="AK3403" s="56">
        <f t="shared" si="1035"/>
        <v>0</v>
      </c>
      <c r="AL3403" s="56">
        <f t="shared" si="1036"/>
        <v>0</v>
      </c>
      <c r="AM3403" s="56">
        <f t="shared" si="1037"/>
        <v>0</v>
      </c>
      <c r="AN3403" s="56">
        <f t="shared" si="1038"/>
        <v>0</v>
      </c>
      <c r="AO3403" s="56">
        <f t="shared" si="1039"/>
        <v>0</v>
      </c>
      <c r="AP3403" s="56">
        <f t="shared" si="1040"/>
        <v>0</v>
      </c>
      <c r="AQ3403" s="56">
        <f t="shared" si="1041"/>
        <v>0</v>
      </c>
      <c r="AR3403" s="86">
        <f t="shared" si="1042"/>
        <v>0</v>
      </c>
    </row>
    <row r="3404" spans="1:44" x14ac:dyDescent="0.25">
      <c r="A3404" s="178"/>
      <c r="B3404" s="55" t="str">
        <f>_xlfn.IFNA(VLOOKUP(A3404,'Ajánlatkérő(k) adatai'!$B$4:$C$205,2,0),"")</f>
        <v/>
      </c>
      <c r="C3404" s="178"/>
      <c r="D3404" s="55" t="str">
        <f>_xlfn.IFNA(VLOOKUP(C3404,'Számlafizető(k) adatai'!$C$4:$D$203,2,0),"")</f>
        <v/>
      </c>
      <c r="E3404" s="55" t="str">
        <f>_xlfn.IFNA(VLOOKUP(C3404,'Számlafizető(k) adatai'!$C$4:$M$203,11,0),"")</f>
        <v/>
      </c>
      <c r="F3404" s="178"/>
      <c r="G3404" s="178"/>
      <c r="H3404" s="178"/>
      <c r="I3404" s="55" t="str">
        <f>IF(F3404="","",VLOOKUP(LEFT(F3404,5),'Technikai cellák'!B:C,2,0))</f>
        <v/>
      </c>
      <c r="J3404" s="55" t="str">
        <f>IF(F3404="","",VLOOKUP(I3404,'Technikai cellák'!$C$1:$D$12,2,0))</f>
        <v/>
      </c>
      <c r="K3404" s="179"/>
      <c r="L3404" s="67" t="str">
        <f t="shared" si="1025"/>
        <v/>
      </c>
      <c r="M3404" s="68">
        <f t="shared" si="1026"/>
        <v>0</v>
      </c>
      <c r="N3404" s="66">
        <f t="shared" si="1027"/>
        <v>0</v>
      </c>
      <c r="O3404" s="152"/>
      <c r="P3404" s="172">
        <f t="shared" si="1024"/>
        <v>0</v>
      </c>
      <c r="Q3404" s="69">
        <f t="shared" si="1028"/>
        <v>0</v>
      </c>
      <c r="R3404" s="62">
        <f t="shared" si="1029"/>
        <v>0</v>
      </c>
      <c r="S3404" s="153"/>
      <c r="T3404" s="118" t="str">
        <f t="shared" si="1030"/>
        <v/>
      </c>
      <c r="U3404" s="154"/>
      <c r="V3404" s="154"/>
      <c r="W3404" s="154"/>
      <c r="X3404" s="154"/>
      <c r="Y3404" s="154"/>
      <c r="Z3404" s="154"/>
      <c r="AA3404" s="154"/>
      <c r="AB3404" s="154"/>
      <c r="AC3404" s="154"/>
      <c r="AD3404" s="154"/>
      <c r="AE3404" s="154"/>
      <c r="AF3404" s="154"/>
      <c r="AG3404" s="63">
        <f t="shared" si="1031"/>
        <v>0</v>
      </c>
      <c r="AH3404" s="56">
        <f t="shared" si="1032"/>
        <v>0</v>
      </c>
      <c r="AI3404" s="56">
        <f t="shared" si="1033"/>
        <v>0</v>
      </c>
      <c r="AJ3404" s="56">
        <f t="shared" si="1034"/>
        <v>0</v>
      </c>
      <c r="AK3404" s="56">
        <f t="shared" si="1035"/>
        <v>0</v>
      </c>
      <c r="AL3404" s="56">
        <f t="shared" si="1036"/>
        <v>0</v>
      </c>
      <c r="AM3404" s="56">
        <f t="shared" si="1037"/>
        <v>0</v>
      </c>
      <c r="AN3404" s="56">
        <f t="shared" si="1038"/>
        <v>0</v>
      </c>
      <c r="AO3404" s="56">
        <f t="shared" si="1039"/>
        <v>0</v>
      </c>
      <c r="AP3404" s="56">
        <f t="shared" si="1040"/>
        <v>0</v>
      </c>
      <c r="AQ3404" s="56">
        <f t="shared" si="1041"/>
        <v>0</v>
      </c>
      <c r="AR3404" s="86">
        <f t="shared" si="1042"/>
        <v>0</v>
      </c>
    </row>
    <row r="3405" spans="1:44" x14ac:dyDescent="0.25">
      <c r="A3405" s="178"/>
      <c r="B3405" s="55" t="str">
        <f>_xlfn.IFNA(VLOOKUP(A3405,'Ajánlatkérő(k) adatai'!$B$4:$C$205,2,0),"")</f>
        <v/>
      </c>
      <c r="C3405" s="178"/>
      <c r="D3405" s="55" t="str">
        <f>_xlfn.IFNA(VLOOKUP(C3405,'Számlafizető(k) adatai'!$C$4:$D$203,2,0),"")</f>
        <v/>
      </c>
      <c r="E3405" s="55" t="str">
        <f>_xlfn.IFNA(VLOOKUP(C3405,'Számlafizető(k) adatai'!$C$4:$M$203,11,0),"")</f>
        <v/>
      </c>
      <c r="F3405" s="178"/>
      <c r="G3405" s="178"/>
      <c r="H3405" s="178"/>
      <c r="I3405" s="55" t="str">
        <f>IF(F3405="","",VLOOKUP(LEFT(F3405,5),'Technikai cellák'!B:C,2,0))</f>
        <v/>
      </c>
      <c r="J3405" s="55" t="str">
        <f>IF(F3405="","",VLOOKUP(I3405,'Technikai cellák'!$C$1:$D$12,2,0))</f>
        <v/>
      </c>
      <c r="K3405" s="179"/>
      <c r="L3405" s="67" t="str">
        <f t="shared" si="1025"/>
        <v/>
      </c>
      <c r="M3405" s="68">
        <f t="shared" si="1026"/>
        <v>0</v>
      </c>
      <c r="N3405" s="66">
        <f t="shared" si="1027"/>
        <v>0</v>
      </c>
      <c r="O3405" s="152"/>
      <c r="P3405" s="172">
        <f t="shared" si="1024"/>
        <v>0</v>
      </c>
      <c r="Q3405" s="69">
        <f t="shared" si="1028"/>
        <v>0</v>
      </c>
      <c r="R3405" s="62">
        <f t="shared" si="1029"/>
        <v>0</v>
      </c>
      <c r="S3405" s="153"/>
      <c r="T3405" s="118" t="str">
        <f t="shared" si="1030"/>
        <v/>
      </c>
      <c r="U3405" s="154"/>
      <c r="V3405" s="154"/>
      <c r="W3405" s="154"/>
      <c r="X3405" s="154"/>
      <c r="Y3405" s="154"/>
      <c r="Z3405" s="154"/>
      <c r="AA3405" s="154"/>
      <c r="AB3405" s="154"/>
      <c r="AC3405" s="154"/>
      <c r="AD3405" s="154"/>
      <c r="AE3405" s="154"/>
      <c r="AF3405" s="154"/>
      <c r="AG3405" s="63">
        <f t="shared" si="1031"/>
        <v>0</v>
      </c>
      <c r="AH3405" s="56">
        <f t="shared" si="1032"/>
        <v>0</v>
      </c>
      <c r="AI3405" s="56">
        <f t="shared" si="1033"/>
        <v>0</v>
      </c>
      <c r="AJ3405" s="56">
        <f t="shared" si="1034"/>
        <v>0</v>
      </c>
      <c r="AK3405" s="56">
        <f t="shared" si="1035"/>
        <v>0</v>
      </c>
      <c r="AL3405" s="56">
        <f t="shared" si="1036"/>
        <v>0</v>
      </c>
      <c r="AM3405" s="56">
        <f t="shared" si="1037"/>
        <v>0</v>
      </c>
      <c r="AN3405" s="56">
        <f t="shared" si="1038"/>
        <v>0</v>
      </c>
      <c r="AO3405" s="56">
        <f t="shared" si="1039"/>
        <v>0</v>
      </c>
      <c r="AP3405" s="56">
        <f t="shared" si="1040"/>
        <v>0</v>
      </c>
      <c r="AQ3405" s="56">
        <f t="shared" si="1041"/>
        <v>0</v>
      </c>
      <c r="AR3405" s="86">
        <f t="shared" si="1042"/>
        <v>0</v>
      </c>
    </row>
    <row r="3406" spans="1:44" x14ac:dyDescent="0.25">
      <c r="A3406" s="178"/>
      <c r="B3406" s="55" t="str">
        <f>_xlfn.IFNA(VLOOKUP(A3406,'Ajánlatkérő(k) adatai'!$B$4:$C$205,2,0),"")</f>
        <v/>
      </c>
      <c r="C3406" s="178"/>
      <c r="D3406" s="55" t="str">
        <f>_xlfn.IFNA(VLOOKUP(C3406,'Számlafizető(k) adatai'!$C$4:$D$203,2,0),"")</f>
        <v/>
      </c>
      <c r="E3406" s="55" t="str">
        <f>_xlfn.IFNA(VLOOKUP(C3406,'Számlafizető(k) adatai'!$C$4:$M$203,11,0),"")</f>
        <v/>
      </c>
      <c r="F3406" s="178"/>
      <c r="G3406" s="178"/>
      <c r="H3406" s="178"/>
      <c r="I3406" s="55" t="str">
        <f>IF(F3406="","",VLOOKUP(LEFT(F3406,5),'Technikai cellák'!B:C,2,0))</f>
        <v/>
      </c>
      <c r="J3406" s="55" t="str">
        <f>IF(F3406="","",VLOOKUP(I3406,'Technikai cellák'!$C$1:$D$12,2,0))</f>
        <v/>
      </c>
      <c r="K3406" s="179"/>
      <c r="L3406" s="67" t="str">
        <f t="shared" si="1025"/>
        <v/>
      </c>
      <c r="M3406" s="68">
        <f t="shared" si="1026"/>
        <v>0</v>
      </c>
      <c r="N3406" s="66">
        <f t="shared" si="1027"/>
        <v>0</v>
      </c>
      <c r="O3406" s="152"/>
      <c r="P3406" s="172">
        <f t="shared" si="1024"/>
        <v>0</v>
      </c>
      <c r="Q3406" s="69">
        <f t="shared" si="1028"/>
        <v>0</v>
      </c>
      <c r="R3406" s="62">
        <f t="shared" si="1029"/>
        <v>0</v>
      </c>
      <c r="S3406" s="153"/>
      <c r="T3406" s="118" t="str">
        <f t="shared" si="1030"/>
        <v/>
      </c>
      <c r="U3406" s="154"/>
      <c r="V3406" s="154"/>
      <c r="W3406" s="154"/>
      <c r="X3406" s="154"/>
      <c r="Y3406" s="154"/>
      <c r="Z3406" s="154"/>
      <c r="AA3406" s="154"/>
      <c r="AB3406" s="154"/>
      <c r="AC3406" s="154"/>
      <c r="AD3406" s="154"/>
      <c r="AE3406" s="154"/>
      <c r="AF3406" s="154"/>
      <c r="AG3406" s="63">
        <f t="shared" si="1031"/>
        <v>0</v>
      </c>
      <c r="AH3406" s="56">
        <f t="shared" si="1032"/>
        <v>0</v>
      </c>
      <c r="AI3406" s="56">
        <f t="shared" si="1033"/>
        <v>0</v>
      </c>
      <c r="AJ3406" s="56">
        <f t="shared" si="1034"/>
        <v>0</v>
      </c>
      <c r="AK3406" s="56">
        <f t="shared" si="1035"/>
        <v>0</v>
      </c>
      <c r="AL3406" s="56">
        <f t="shared" si="1036"/>
        <v>0</v>
      </c>
      <c r="AM3406" s="56">
        <f t="shared" si="1037"/>
        <v>0</v>
      </c>
      <c r="AN3406" s="56">
        <f t="shared" si="1038"/>
        <v>0</v>
      </c>
      <c r="AO3406" s="56">
        <f t="shared" si="1039"/>
        <v>0</v>
      </c>
      <c r="AP3406" s="56">
        <f t="shared" si="1040"/>
        <v>0</v>
      </c>
      <c r="AQ3406" s="56">
        <f t="shared" si="1041"/>
        <v>0</v>
      </c>
      <c r="AR3406" s="86">
        <f t="shared" si="1042"/>
        <v>0</v>
      </c>
    </row>
    <row r="3407" spans="1:44" x14ac:dyDescent="0.25">
      <c r="A3407" s="178"/>
      <c r="B3407" s="55" t="str">
        <f>_xlfn.IFNA(VLOOKUP(A3407,'Ajánlatkérő(k) adatai'!$B$4:$C$205,2,0),"")</f>
        <v/>
      </c>
      <c r="C3407" s="178"/>
      <c r="D3407" s="55" t="str">
        <f>_xlfn.IFNA(VLOOKUP(C3407,'Számlafizető(k) adatai'!$C$4:$D$203,2,0),"")</f>
        <v/>
      </c>
      <c r="E3407" s="55" t="str">
        <f>_xlfn.IFNA(VLOOKUP(C3407,'Számlafizető(k) adatai'!$C$4:$M$203,11,0),"")</f>
        <v/>
      </c>
      <c r="F3407" s="178"/>
      <c r="G3407" s="178"/>
      <c r="H3407" s="178"/>
      <c r="I3407" s="55" t="str">
        <f>IF(F3407="","",VLOOKUP(LEFT(F3407,5),'Technikai cellák'!B:C,2,0))</f>
        <v/>
      </c>
      <c r="J3407" s="55" t="str">
        <f>IF(F3407="","",VLOOKUP(I3407,'Technikai cellák'!$C$1:$D$12,2,0))</f>
        <v/>
      </c>
      <c r="K3407" s="179"/>
      <c r="L3407" s="67" t="str">
        <f t="shared" si="1025"/>
        <v/>
      </c>
      <c r="M3407" s="68">
        <f t="shared" si="1026"/>
        <v>0</v>
      </c>
      <c r="N3407" s="66">
        <f t="shared" si="1027"/>
        <v>0</v>
      </c>
      <c r="O3407" s="152"/>
      <c r="P3407" s="172">
        <f t="shared" si="1024"/>
        <v>0</v>
      </c>
      <c r="Q3407" s="69">
        <f t="shared" si="1028"/>
        <v>0</v>
      </c>
      <c r="R3407" s="62">
        <f t="shared" si="1029"/>
        <v>0</v>
      </c>
      <c r="S3407" s="153"/>
      <c r="T3407" s="118" t="str">
        <f t="shared" si="1030"/>
        <v/>
      </c>
      <c r="U3407" s="154"/>
      <c r="V3407" s="154"/>
      <c r="W3407" s="154"/>
      <c r="X3407" s="154"/>
      <c r="Y3407" s="154"/>
      <c r="Z3407" s="154"/>
      <c r="AA3407" s="154"/>
      <c r="AB3407" s="154"/>
      <c r="AC3407" s="154"/>
      <c r="AD3407" s="154"/>
      <c r="AE3407" s="154"/>
      <c r="AF3407" s="154"/>
      <c r="AG3407" s="63">
        <f t="shared" si="1031"/>
        <v>0</v>
      </c>
      <c r="AH3407" s="56">
        <f t="shared" si="1032"/>
        <v>0</v>
      </c>
      <c r="AI3407" s="56">
        <f t="shared" si="1033"/>
        <v>0</v>
      </c>
      <c r="AJ3407" s="56">
        <f t="shared" si="1034"/>
        <v>0</v>
      </c>
      <c r="AK3407" s="56">
        <f t="shared" si="1035"/>
        <v>0</v>
      </c>
      <c r="AL3407" s="56">
        <f t="shared" si="1036"/>
        <v>0</v>
      </c>
      <c r="AM3407" s="56">
        <f t="shared" si="1037"/>
        <v>0</v>
      </c>
      <c r="AN3407" s="56">
        <f t="shared" si="1038"/>
        <v>0</v>
      </c>
      <c r="AO3407" s="56">
        <f t="shared" si="1039"/>
        <v>0</v>
      </c>
      <c r="AP3407" s="56">
        <f t="shared" si="1040"/>
        <v>0</v>
      </c>
      <c r="AQ3407" s="56">
        <f t="shared" si="1041"/>
        <v>0</v>
      </c>
      <c r="AR3407" s="86">
        <f t="shared" si="1042"/>
        <v>0</v>
      </c>
    </row>
    <row r="3408" spans="1:44" x14ac:dyDescent="0.25">
      <c r="A3408" s="178"/>
      <c r="B3408" s="55" t="str">
        <f>_xlfn.IFNA(VLOOKUP(A3408,'Ajánlatkérő(k) adatai'!$B$4:$C$205,2,0),"")</f>
        <v/>
      </c>
      <c r="C3408" s="178"/>
      <c r="D3408" s="55" t="str">
        <f>_xlfn.IFNA(VLOOKUP(C3408,'Számlafizető(k) adatai'!$C$4:$D$203,2,0),"")</f>
        <v/>
      </c>
      <c r="E3408" s="55" t="str">
        <f>_xlfn.IFNA(VLOOKUP(C3408,'Számlafizető(k) adatai'!$C$4:$M$203,11,0),"")</f>
        <v/>
      </c>
      <c r="F3408" s="178"/>
      <c r="G3408" s="178"/>
      <c r="H3408" s="178"/>
      <c r="I3408" s="55" t="str">
        <f>IF(F3408="","",VLOOKUP(LEFT(F3408,5),'Technikai cellák'!B:C,2,0))</f>
        <v/>
      </c>
      <c r="J3408" s="55" t="str">
        <f>IF(F3408="","",VLOOKUP(I3408,'Technikai cellák'!$C$1:$D$12,2,0))</f>
        <v/>
      </c>
      <c r="K3408" s="179"/>
      <c r="L3408" s="67" t="str">
        <f t="shared" si="1025"/>
        <v/>
      </c>
      <c r="M3408" s="68">
        <f t="shared" si="1026"/>
        <v>0</v>
      </c>
      <c r="N3408" s="66">
        <f t="shared" si="1027"/>
        <v>0</v>
      </c>
      <c r="O3408" s="152"/>
      <c r="P3408" s="172">
        <f t="shared" ref="P3408:P3471" si="1043">ROUND((IF(K3408&lt;100,0,K3408*$C$7)/$C$8),0)</f>
        <v>0</v>
      </c>
      <c r="Q3408" s="69">
        <f t="shared" si="1028"/>
        <v>0</v>
      </c>
      <c r="R3408" s="62">
        <f t="shared" si="1029"/>
        <v>0</v>
      </c>
      <c r="S3408" s="153"/>
      <c r="T3408" s="118" t="str">
        <f t="shared" si="1030"/>
        <v/>
      </c>
      <c r="U3408" s="154"/>
      <c r="V3408" s="154"/>
      <c r="W3408" s="154"/>
      <c r="X3408" s="154"/>
      <c r="Y3408" s="154"/>
      <c r="Z3408" s="154"/>
      <c r="AA3408" s="154"/>
      <c r="AB3408" s="154"/>
      <c r="AC3408" s="154"/>
      <c r="AD3408" s="154"/>
      <c r="AE3408" s="154"/>
      <c r="AF3408" s="154"/>
      <c r="AG3408" s="63">
        <f t="shared" si="1031"/>
        <v>0</v>
      </c>
      <c r="AH3408" s="56">
        <f t="shared" si="1032"/>
        <v>0</v>
      </c>
      <c r="AI3408" s="56">
        <f t="shared" si="1033"/>
        <v>0</v>
      </c>
      <c r="AJ3408" s="56">
        <f t="shared" si="1034"/>
        <v>0</v>
      </c>
      <c r="AK3408" s="56">
        <f t="shared" si="1035"/>
        <v>0</v>
      </c>
      <c r="AL3408" s="56">
        <f t="shared" si="1036"/>
        <v>0</v>
      </c>
      <c r="AM3408" s="56">
        <f t="shared" si="1037"/>
        <v>0</v>
      </c>
      <c r="AN3408" s="56">
        <f t="shared" si="1038"/>
        <v>0</v>
      </c>
      <c r="AO3408" s="56">
        <f t="shared" si="1039"/>
        <v>0</v>
      </c>
      <c r="AP3408" s="56">
        <f t="shared" si="1040"/>
        <v>0</v>
      </c>
      <c r="AQ3408" s="56">
        <f t="shared" si="1041"/>
        <v>0</v>
      </c>
      <c r="AR3408" s="86">
        <f t="shared" si="1042"/>
        <v>0</v>
      </c>
    </row>
    <row r="3409" spans="1:44" x14ac:dyDescent="0.25">
      <c r="A3409" s="178"/>
      <c r="B3409" s="55" t="str">
        <f>_xlfn.IFNA(VLOOKUP(A3409,'Ajánlatkérő(k) adatai'!$B$4:$C$205,2,0),"")</f>
        <v/>
      </c>
      <c r="C3409" s="178"/>
      <c r="D3409" s="55" t="str">
        <f>_xlfn.IFNA(VLOOKUP(C3409,'Számlafizető(k) adatai'!$C$4:$D$203,2,0),"")</f>
        <v/>
      </c>
      <c r="E3409" s="55" t="str">
        <f>_xlfn.IFNA(VLOOKUP(C3409,'Számlafizető(k) adatai'!$C$4:$M$203,11,0),"")</f>
        <v/>
      </c>
      <c r="F3409" s="178"/>
      <c r="G3409" s="178"/>
      <c r="H3409" s="178"/>
      <c r="I3409" s="55" t="str">
        <f>IF(F3409="","",VLOOKUP(LEFT(F3409,5),'Technikai cellák'!B:C,2,0))</f>
        <v/>
      </c>
      <c r="J3409" s="55" t="str">
        <f>IF(F3409="","",VLOOKUP(I3409,'Technikai cellák'!$C$1:$D$12,2,0))</f>
        <v/>
      </c>
      <c r="K3409" s="179"/>
      <c r="L3409" s="67" t="str">
        <f t="shared" si="1025"/>
        <v/>
      </c>
      <c r="M3409" s="68">
        <f t="shared" si="1026"/>
        <v>0</v>
      </c>
      <c r="N3409" s="66">
        <f t="shared" si="1027"/>
        <v>0</v>
      </c>
      <c r="O3409" s="152"/>
      <c r="P3409" s="172">
        <f t="shared" si="1043"/>
        <v>0</v>
      </c>
      <c r="Q3409" s="69">
        <f t="shared" si="1028"/>
        <v>0</v>
      </c>
      <c r="R3409" s="62">
        <f t="shared" si="1029"/>
        <v>0</v>
      </c>
      <c r="S3409" s="153"/>
      <c r="T3409" s="118" t="str">
        <f t="shared" si="1030"/>
        <v/>
      </c>
      <c r="U3409" s="154"/>
      <c r="V3409" s="154"/>
      <c r="W3409" s="154"/>
      <c r="X3409" s="154"/>
      <c r="Y3409" s="154"/>
      <c r="Z3409" s="154"/>
      <c r="AA3409" s="154"/>
      <c r="AB3409" s="154"/>
      <c r="AC3409" s="154"/>
      <c r="AD3409" s="154"/>
      <c r="AE3409" s="154"/>
      <c r="AF3409" s="154"/>
      <c r="AG3409" s="63">
        <f t="shared" si="1031"/>
        <v>0</v>
      </c>
      <c r="AH3409" s="56">
        <f t="shared" si="1032"/>
        <v>0</v>
      </c>
      <c r="AI3409" s="56">
        <f t="shared" si="1033"/>
        <v>0</v>
      </c>
      <c r="AJ3409" s="56">
        <f t="shared" si="1034"/>
        <v>0</v>
      </c>
      <c r="AK3409" s="56">
        <f t="shared" si="1035"/>
        <v>0</v>
      </c>
      <c r="AL3409" s="56">
        <f t="shared" si="1036"/>
        <v>0</v>
      </c>
      <c r="AM3409" s="56">
        <f t="shared" si="1037"/>
        <v>0</v>
      </c>
      <c r="AN3409" s="56">
        <f t="shared" si="1038"/>
        <v>0</v>
      </c>
      <c r="AO3409" s="56">
        <f t="shared" si="1039"/>
        <v>0</v>
      </c>
      <c r="AP3409" s="56">
        <f t="shared" si="1040"/>
        <v>0</v>
      </c>
      <c r="AQ3409" s="56">
        <f t="shared" si="1041"/>
        <v>0</v>
      </c>
      <c r="AR3409" s="86">
        <f t="shared" si="1042"/>
        <v>0</v>
      </c>
    </row>
    <row r="3410" spans="1:44" x14ac:dyDescent="0.25">
      <c r="A3410" s="178"/>
      <c r="B3410" s="55" t="str">
        <f>_xlfn.IFNA(VLOOKUP(A3410,'Ajánlatkérő(k) adatai'!$B$4:$C$205,2,0),"")</f>
        <v/>
      </c>
      <c r="C3410" s="178"/>
      <c r="D3410" s="55" t="str">
        <f>_xlfn.IFNA(VLOOKUP(C3410,'Számlafizető(k) adatai'!$C$4:$D$203,2,0),"")</f>
        <v/>
      </c>
      <c r="E3410" s="55" t="str">
        <f>_xlfn.IFNA(VLOOKUP(C3410,'Számlafizető(k) adatai'!$C$4:$M$203,11,0),"")</f>
        <v/>
      </c>
      <c r="F3410" s="178"/>
      <c r="G3410" s="178"/>
      <c r="H3410" s="178"/>
      <c r="I3410" s="55" t="str">
        <f>IF(F3410="","",VLOOKUP(LEFT(F3410,5),'Technikai cellák'!B:C,2,0))</f>
        <v/>
      </c>
      <c r="J3410" s="55" t="str">
        <f>IF(F3410="","",VLOOKUP(I3410,'Technikai cellák'!$C$1:$D$12,2,0))</f>
        <v/>
      </c>
      <c r="K3410" s="179"/>
      <c r="L3410" s="67" t="str">
        <f t="shared" si="1025"/>
        <v/>
      </c>
      <c r="M3410" s="68">
        <f t="shared" si="1026"/>
        <v>0</v>
      </c>
      <c r="N3410" s="66">
        <f t="shared" si="1027"/>
        <v>0</v>
      </c>
      <c r="O3410" s="152"/>
      <c r="P3410" s="172">
        <f t="shared" si="1043"/>
        <v>0</v>
      </c>
      <c r="Q3410" s="69">
        <f t="shared" si="1028"/>
        <v>0</v>
      </c>
      <c r="R3410" s="62">
        <f t="shared" si="1029"/>
        <v>0</v>
      </c>
      <c r="S3410" s="153"/>
      <c r="T3410" s="118" t="str">
        <f t="shared" si="1030"/>
        <v/>
      </c>
      <c r="U3410" s="154"/>
      <c r="V3410" s="154"/>
      <c r="W3410" s="154"/>
      <c r="X3410" s="154"/>
      <c r="Y3410" s="154"/>
      <c r="Z3410" s="154"/>
      <c r="AA3410" s="154"/>
      <c r="AB3410" s="154"/>
      <c r="AC3410" s="154"/>
      <c r="AD3410" s="154"/>
      <c r="AE3410" s="154"/>
      <c r="AF3410" s="154"/>
      <c r="AG3410" s="63">
        <f t="shared" si="1031"/>
        <v>0</v>
      </c>
      <c r="AH3410" s="56">
        <f t="shared" si="1032"/>
        <v>0</v>
      </c>
      <c r="AI3410" s="56">
        <f t="shared" si="1033"/>
        <v>0</v>
      </c>
      <c r="AJ3410" s="56">
        <f t="shared" si="1034"/>
        <v>0</v>
      </c>
      <c r="AK3410" s="56">
        <f t="shared" si="1035"/>
        <v>0</v>
      </c>
      <c r="AL3410" s="56">
        <f t="shared" si="1036"/>
        <v>0</v>
      </c>
      <c r="AM3410" s="56">
        <f t="shared" si="1037"/>
        <v>0</v>
      </c>
      <c r="AN3410" s="56">
        <f t="shared" si="1038"/>
        <v>0</v>
      </c>
      <c r="AO3410" s="56">
        <f t="shared" si="1039"/>
        <v>0</v>
      </c>
      <c r="AP3410" s="56">
        <f t="shared" si="1040"/>
        <v>0</v>
      </c>
      <c r="AQ3410" s="56">
        <f t="shared" si="1041"/>
        <v>0</v>
      </c>
      <c r="AR3410" s="86">
        <f t="shared" si="1042"/>
        <v>0</v>
      </c>
    </row>
    <row r="3411" spans="1:44" x14ac:dyDescent="0.25">
      <c r="A3411" s="178"/>
      <c r="B3411" s="55" t="str">
        <f>_xlfn.IFNA(VLOOKUP(A3411,'Ajánlatkérő(k) adatai'!$B$4:$C$205,2,0),"")</f>
        <v/>
      </c>
      <c r="C3411" s="178"/>
      <c r="D3411" s="55" t="str">
        <f>_xlfn.IFNA(VLOOKUP(C3411,'Számlafizető(k) adatai'!$C$4:$D$203,2,0),"")</f>
        <v/>
      </c>
      <c r="E3411" s="55" t="str">
        <f>_xlfn.IFNA(VLOOKUP(C3411,'Számlafizető(k) adatai'!$C$4:$M$203,11,0),"")</f>
        <v/>
      </c>
      <c r="F3411" s="178"/>
      <c r="G3411" s="178"/>
      <c r="H3411" s="178"/>
      <c r="I3411" s="55" t="str">
        <f>IF(F3411="","",VLOOKUP(LEFT(F3411,5),'Technikai cellák'!B:C,2,0))</f>
        <v/>
      </c>
      <c r="J3411" s="55" t="str">
        <f>IF(F3411="","",VLOOKUP(I3411,'Technikai cellák'!$C$1:$D$12,2,0))</f>
        <v/>
      </c>
      <c r="K3411" s="179"/>
      <c r="L3411" s="67" t="str">
        <f t="shared" si="1025"/>
        <v/>
      </c>
      <c r="M3411" s="68">
        <f t="shared" si="1026"/>
        <v>0</v>
      </c>
      <c r="N3411" s="66">
        <f t="shared" si="1027"/>
        <v>0</v>
      </c>
      <c r="O3411" s="152"/>
      <c r="P3411" s="172">
        <f t="shared" si="1043"/>
        <v>0</v>
      </c>
      <c r="Q3411" s="69">
        <f t="shared" si="1028"/>
        <v>0</v>
      </c>
      <c r="R3411" s="62">
        <f t="shared" si="1029"/>
        <v>0</v>
      </c>
      <c r="S3411" s="153"/>
      <c r="T3411" s="118" t="str">
        <f t="shared" si="1030"/>
        <v/>
      </c>
      <c r="U3411" s="154"/>
      <c r="V3411" s="154"/>
      <c r="W3411" s="154"/>
      <c r="X3411" s="154"/>
      <c r="Y3411" s="154"/>
      <c r="Z3411" s="154"/>
      <c r="AA3411" s="154"/>
      <c r="AB3411" s="154"/>
      <c r="AC3411" s="154"/>
      <c r="AD3411" s="154"/>
      <c r="AE3411" s="154"/>
      <c r="AF3411" s="154"/>
      <c r="AG3411" s="63">
        <f t="shared" si="1031"/>
        <v>0</v>
      </c>
      <c r="AH3411" s="56">
        <f t="shared" si="1032"/>
        <v>0</v>
      </c>
      <c r="AI3411" s="56">
        <f t="shared" si="1033"/>
        <v>0</v>
      </c>
      <c r="AJ3411" s="56">
        <f t="shared" si="1034"/>
        <v>0</v>
      </c>
      <c r="AK3411" s="56">
        <f t="shared" si="1035"/>
        <v>0</v>
      </c>
      <c r="AL3411" s="56">
        <f t="shared" si="1036"/>
        <v>0</v>
      </c>
      <c r="AM3411" s="56">
        <f t="shared" si="1037"/>
        <v>0</v>
      </c>
      <c r="AN3411" s="56">
        <f t="shared" si="1038"/>
        <v>0</v>
      </c>
      <c r="AO3411" s="56">
        <f t="shared" si="1039"/>
        <v>0</v>
      </c>
      <c r="AP3411" s="56">
        <f t="shared" si="1040"/>
        <v>0</v>
      </c>
      <c r="AQ3411" s="56">
        <f t="shared" si="1041"/>
        <v>0</v>
      </c>
      <c r="AR3411" s="86">
        <f t="shared" si="1042"/>
        <v>0</v>
      </c>
    </row>
    <row r="3412" spans="1:44" x14ac:dyDescent="0.25">
      <c r="A3412" s="178"/>
      <c r="B3412" s="55" t="str">
        <f>_xlfn.IFNA(VLOOKUP(A3412,'Ajánlatkérő(k) adatai'!$B$4:$C$205,2,0),"")</f>
        <v/>
      </c>
      <c r="C3412" s="178"/>
      <c r="D3412" s="55" t="str">
        <f>_xlfn.IFNA(VLOOKUP(C3412,'Számlafizető(k) adatai'!$C$4:$D$203,2,0),"")</f>
        <v/>
      </c>
      <c r="E3412" s="55" t="str">
        <f>_xlfn.IFNA(VLOOKUP(C3412,'Számlafizető(k) adatai'!$C$4:$M$203,11,0),"")</f>
        <v/>
      </c>
      <c r="F3412" s="178"/>
      <c r="G3412" s="178"/>
      <c r="H3412" s="178"/>
      <c r="I3412" s="55" t="str">
        <f>IF(F3412="","",VLOOKUP(LEFT(F3412,5),'Technikai cellák'!B:C,2,0))</f>
        <v/>
      </c>
      <c r="J3412" s="55" t="str">
        <f>IF(F3412="","",VLOOKUP(I3412,'Technikai cellák'!$C$1:$D$12,2,0))</f>
        <v/>
      </c>
      <c r="K3412" s="179"/>
      <c r="L3412" s="67" t="str">
        <f t="shared" si="1025"/>
        <v/>
      </c>
      <c r="M3412" s="68">
        <f t="shared" si="1026"/>
        <v>0</v>
      </c>
      <c r="N3412" s="66">
        <f t="shared" si="1027"/>
        <v>0</v>
      </c>
      <c r="O3412" s="152"/>
      <c r="P3412" s="172">
        <f t="shared" si="1043"/>
        <v>0</v>
      </c>
      <c r="Q3412" s="69">
        <f t="shared" si="1028"/>
        <v>0</v>
      </c>
      <c r="R3412" s="62">
        <f t="shared" si="1029"/>
        <v>0</v>
      </c>
      <c r="S3412" s="153"/>
      <c r="T3412" s="118" t="str">
        <f t="shared" si="1030"/>
        <v/>
      </c>
      <c r="U3412" s="154"/>
      <c r="V3412" s="154"/>
      <c r="W3412" s="154"/>
      <c r="X3412" s="154"/>
      <c r="Y3412" s="154"/>
      <c r="Z3412" s="154"/>
      <c r="AA3412" s="154"/>
      <c r="AB3412" s="154"/>
      <c r="AC3412" s="154"/>
      <c r="AD3412" s="154"/>
      <c r="AE3412" s="154"/>
      <c r="AF3412" s="154"/>
      <c r="AG3412" s="63">
        <f t="shared" si="1031"/>
        <v>0</v>
      </c>
      <c r="AH3412" s="56">
        <f t="shared" si="1032"/>
        <v>0</v>
      </c>
      <c r="AI3412" s="56">
        <f t="shared" si="1033"/>
        <v>0</v>
      </c>
      <c r="AJ3412" s="56">
        <f t="shared" si="1034"/>
        <v>0</v>
      </c>
      <c r="AK3412" s="56">
        <f t="shared" si="1035"/>
        <v>0</v>
      </c>
      <c r="AL3412" s="56">
        <f t="shared" si="1036"/>
        <v>0</v>
      </c>
      <c r="AM3412" s="56">
        <f t="shared" si="1037"/>
        <v>0</v>
      </c>
      <c r="AN3412" s="56">
        <f t="shared" si="1038"/>
        <v>0</v>
      </c>
      <c r="AO3412" s="56">
        <f t="shared" si="1039"/>
        <v>0</v>
      </c>
      <c r="AP3412" s="56">
        <f t="shared" si="1040"/>
        <v>0</v>
      </c>
      <c r="AQ3412" s="56">
        <f t="shared" si="1041"/>
        <v>0</v>
      </c>
      <c r="AR3412" s="86">
        <f t="shared" si="1042"/>
        <v>0</v>
      </c>
    </row>
    <row r="3413" spans="1:44" x14ac:dyDescent="0.25">
      <c r="A3413" s="178"/>
      <c r="B3413" s="55" t="str">
        <f>_xlfn.IFNA(VLOOKUP(A3413,'Ajánlatkérő(k) adatai'!$B$4:$C$205,2,0),"")</f>
        <v/>
      </c>
      <c r="C3413" s="178"/>
      <c r="D3413" s="55" t="str">
        <f>_xlfn.IFNA(VLOOKUP(C3413,'Számlafizető(k) adatai'!$C$4:$D$203,2,0),"")</f>
        <v/>
      </c>
      <c r="E3413" s="55" t="str">
        <f>_xlfn.IFNA(VLOOKUP(C3413,'Számlafizető(k) adatai'!$C$4:$M$203,11,0),"")</f>
        <v/>
      </c>
      <c r="F3413" s="178"/>
      <c r="G3413" s="178"/>
      <c r="H3413" s="178"/>
      <c r="I3413" s="55" t="str">
        <f>IF(F3413="","",VLOOKUP(LEFT(F3413,5),'Technikai cellák'!B:C,2,0))</f>
        <v/>
      </c>
      <c r="J3413" s="55" t="str">
        <f>IF(F3413="","",VLOOKUP(I3413,'Technikai cellák'!$C$1:$D$12,2,0))</f>
        <v/>
      </c>
      <c r="K3413" s="179"/>
      <c r="L3413" s="67" t="str">
        <f t="shared" ref="L3413:L3476" si="1044">IF(K3413="","",IF(K3413&lt;20,"20 alatti",IF(K3413&lt;100,"20-99",IF(K3413&lt;500,"100-500","500-"))))</f>
        <v/>
      </c>
      <c r="M3413" s="68">
        <f t="shared" ref="M3413:M3476" si="1045">ROUND(IF(L3413="20 alatti",K3413*1,0),0)</f>
        <v>0</v>
      </c>
      <c r="N3413" s="66">
        <f t="shared" ref="N3413:N3476" si="1046">ROUND(IF(L3413="20-99",K3413*10.5,0),0)</f>
        <v>0</v>
      </c>
      <c r="O3413" s="152"/>
      <c r="P3413" s="172">
        <f t="shared" si="1043"/>
        <v>0</v>
      </c>
      <c r="Q3413" s="69">
        <f t="shared" ref="Q3413:Q3476" si="1047">ROUND(R3413*$F$10,0)</f>
        <v>0</v>
      </c>
      <c r="R3413" s="62">
        <f t="shared" ref="R3413:R3476" si="1048">SUM(AG3413:AR3413)</f>
        <v>0</v>
      </c>
      <c r="S3413" s="153"/>
      <c r="T3413" s="118" t="str">
        <f t="shared" ref="T3413:T3476" si="1049">IF(S3413="","",IF((DAYS360(S3413,$C$4,TRUE))/30&lt;0,"",(DAYS360(S3413,$C$4,))/30))</f>
        <v/>
      </c>
      <c r="U3413" s="154"/>
      <c r="V3413" s="154"/>
      <c r="W3413" s="154"/>
      <c r="X3413" s="154"/>
      <c r="Y3413" s="154"/>
      <c r="Z3413" s="154"/>
      <c r="AA3413" s="154"/>
      <c r="AB3413" s="154"/>
      <c r="AC3413" s="154"/>
      <c r="AD3413" s="154"/>
      <c r="AE3413" s="154"/>
      <c r="AF3413" s="154"/>
      <c r="AG3413" s="63">
        <f t="shared" ref="AG3413:AG3476" si="1050">ROUND((U3413*$C$7)/$C$8,0)</f>
        <v>0</v>
      </c>
      <c r="AH3413" s="56">
        <f t="shared" ref="AH3413:AH3476" si="1051">ROUND((V3413*$C$7)/$C$8,0)</f>
        <v>0</v>
      </c>
      <c r="AI3413" s="56">
        <f t="shared" ref="AI3413:AI3476" si="1052">ROUND((W3413*$C$7)/$C$8,0)</f>
        <v>0</v>
      </c>
      <c r="AJ3413" s="56">
        <f t="shared" ref="AJ3413:AJ3476" si="1053">ROUND((X3413*$C$7)/$C$8,0)</f>
        <v>0</v>
      </c>
      <c r="AK3413" s="56">
        <f t="shared" ref="AK3413:AK3476" si="1054">ROUND((Y3413*$C$7)/$C$8,0)</f>
        <v>0</v>
      </c>
      <c r="AL3413" s="56">
        <f t="shared" ref="AL3413:AL3476" si="1055">ROUND((Z3413*$C$7)/$C$8,0)</f>
        <v>0</v>
      </c>
      <c r="AM3413" s="56">
        <f t="shared" ref="AM3413:AM3476" si="1056">ROUND((AA3413*$C$7)/$C$8,0)</f>
        <v>0</v>
      </c>
      <c r="AN3413" s="56">
        <f t="shared" ref="AN3413:AN3476" si="1057">ROUND((AB3413*$C$7)/$C$8,0)</f>
        <v>0</v>
      </c>
      <c r="AO3413" s="56">
        <f t="shared" ref="AO3413:AO3476" si="1058">ROUND((AC3413*$C$7)/$C$8,0)</f>
        <v>0</v>
      </c>
      <c r="AP3413" s="56">
        <f t="shared" ref="AP3413:AP3476" si="1059">ROUND((AD3413*$C$7)/$C$8,0)</f>
        <v>0</v>
      </c>
      <c r="AQ3413" s="56">
        <f t="shared" ref="AQ3413:AQ3476" si="1060">ROUND((AE3413*$C$7)/$C$8,0)</f>
        <v>0</v>
      </c>
      <c r="AR3413" s="86">
        <f t="shared" ref="AR3413:AR3476" si="1061">ROUND((AF3413*$C$7)/$C$8,0)</f>
        <v>0</v>
      </c>
    </row>
    <row r="3414" spans="1:44" x14ac:dyDescent="0.25">
      <c r="A3414" s="178"/>
      <c r="B3414" s="55" t="str">
        <f>_xlfn.IFNA(VLOOKUP(A3414,'Ajánlatkérő(k) adatai'!$B$4:$C$205,2,0),"")</f>
        <v/>
      </c>
      <c r="C3414" s="178"/>
      <c r="D3414" s="55" t="str">
        <f>_xlfn.IFNA(VLOOKUP(C3414,'Számlafizető(k) adatai'!$C$4:$D$203,2,0),"")</f>
        <v/>
      </c>
      <c r="E3414" s="55" t="str">
        <f>_xlfn.IFNA(VLOOKUP(C3414,'Számlafizető(k) adatai'!$C$4:$M$203,11,0),"")</f>
        <v/>
      </c>
      <c r="F3414" s="178"/>
      <c r="G3414" s="178"/>
      <c r="H3414" s="178"/>
      <c r="I3414" s="55" t="str">
        <f>IF(F3414="","",VLOOKUP(LEFT(F3414,5),'Technikai cellák'!B:C,2,0))</f>
        <v/>
      </c>
      <c r="J3414" s="55" t="str">
        <f>IF(F3414="","",VLOOKUP(I3414,'Technikai cellák'!$C$1:$D$12,2,0))</f>
        <v/>
      </c>
      <c r="K3414" s="179"/>
      <c r="L3414" s="67" t="str">
        <f t="shared" si="1044"/>
        <v/>
      </c>
      <c r="M3414" s="68">
        <f t="shared" si="1045"/>
        <v>0</v>
      </c>
      <c r="N3414" s="66">
        <f t="shared" si="1046"/>
        <v>0</v>
      </c>
      <c r="O3414" s="152"/>
      <c r="P3414" s="172">
        <f t="shared" si="1043"/>
        <v>0</v>
      </c>
      <c r="Q3414" s="69">
        <f t="shared" si="1047"/>
        <v>0</v>
      </c>
      <c r="R3414" s="62">
        <f t="shared" si="1048"/>
        <v>0</v>
      </c>
      <c r="S3414" s="153"/>
      <c r="T3414" s="118" t="str">
        <f t="shared" si="1049"/>
        <v/>
      </c>
      <c r="U3414" s="154"/>
      <c r="V3414" s="154"/>
      <c r="W3414" s="154"/>
      <c r="X3414" s="154"/>
      <c r="Y3414" s="154"/>
      <c r="Z3414" s="154"/>
      <c r="AA3414" s="154"/>
      <c r="AB3414" s="154"/>
      <c r="AC3414" s="154"/>
      <c r="AD3414" s="154"/>
      <c r="AE3414" s="154"/>
      <c r="AF3414" s="154"/>
      <c r="AG3414" s="63">
        <f t="shared" si="1050"/>
        <v>0</v>
      </c>
      <c r="AH3414" s="56">
        <f t="shared" si="1051"/>
        <v>0</v>
      </c>
      <c r="AI3414" s="56">
        <f t="shared" si="1052"/>
        <v>0</v>
      </c>
      <c r="AJ3414" s="56">
        <f t="shared" si="1053"/>
        <v>0</v>
      </c>
      <c r="AK3414" s="56">
        <f t="shared" si="1054"/>
        <v>0</v>
      </c>
      <c r="AL3414" s="56">
        <f t="shared" si="1055"/>
        <v>0</v>
      </c>
      <c r="AM3414" s="56">
        <f t="shared" si="1056"/>
        <v>0</v>
      </c>
      <c r="AN3414" s="56">
        <f t="shared" si="1057"/>
        <v>0</v>
      </c>
      <c r="AO3414" s="56">
        <f t="shared" si="1058"/>
        <v>0</v>
      </c>
      <c r="AP3414" s="56">
        <f t="shared" si="1059"/>
        <v>0</v>
      </c>
      <c r="AQ3414" s="56">
        <f t="shared" si="1060"/>
        <v>0</v>
      </c>
      <c r="AR3414" s="86">
        <f t="shared" si="1061"/>
        <v>0</v>
      </c>
    </row>
    <row r="3415" spans="1:44" x14ac:dyDescent="0.25">
      <c r="A3415" s="178"/>
      <c r="B3415" s="55" t="str">
        <f>_xlfn.IFNA(VLOOKUP(A3415,'Ajánlatkérő(k) adatai'!$B$4:$C$205,2,0),"")</f>
        <v/>
      </c>
      <c r="C3415" s="178"/>
      <c r="D3415" s="55" t="str">
        <f>_xlfn.IFNA(VLOOKUP(C3415,'Számlafizető(k) adatai'!$C$4:$D$203,2,0),"")</f>
        <v/>
      </c>
      <c r="E3415" s="55" t="str">
        <f>_xlfn.IFNA(VLOOKUP(C3415,'Számlafizető(k) adatai'!$C$4:$M$203,11,0),"")</f>
        <v/>
      </c>
      <c r="F3415" s="178"/>
      <c r="G3415" s="178"/>
      <c r="H3415" s="178"/>
      <c r="I3415" s="55" t="str">
        <f>IF(F3415="","",VLOOKUP(LEFT(F3415,5),'Technikai cellák'!B:C,2,0))</f>
        <v/>
      </c>
      <c r="J3415" s="55" t="str">
        <f>IF(F3415="","",VLOOKUP(I3415,'Technikai cellák'!$C$1:$D$12,2,0))</f>
        <v/>
      </c>
      <c r="K3415" s="179"/>
      <c r="L3415" s="67" t="str">
        <f t="shared" si="1044"/>
        <v/>
      </c>
      <c r="M3415" s="68">
        <f t="shared" si="1045"/>
        <v>0</v>
      </c>
      <c r="N3415" s="66">
        <f t="shared" si="1046"/>
        <v>0</v>
      </c>
      <c r="O3415" s="152"/>
      <c r="P3415" s="172">
        <f t="shared" si="1043"/>
        <v>0</v>
      </c>
      <c r="Q3415" s="69">
        <f t="shared" si="1047"/>
        <v>0</v>
      </c>
      <c r="R3415" s="62">
        <f t="shared" si="1048"/>
        <v>0</v>
      </c>
      <c r="S3415" s="153"/>
      <c r="T3415" s="118" t="str">
        <f t="shared" si="1049"/>
        <v/>
      </c>
      <c r="U3415" s="154"/>
      <c r="V3415" s="154"/>
      <c r="W3415" s="154"/>
      <c r="X3415" s="154"/>
      <c r="Y3415" s="154"/>
      <c r="Z3415" s="154"/>
      <c r="AA3415" s="154"/>
      <c r="AB3415" s="154"/>
      <c r="AC3415" s="154"/>
      <c r="AD3415" s="154"/>
      <c r="AE3415" s="154"/>
      <c r="AF3415" s="154"/>
      <c r="AG3415" s="63">
        <f t="shared" si="1050"/>
        <v>0</v>
      </c>
      <c r="AH3415" s="56">
        <f t="shared" si="1051"/>
        <v>0</v>
      </c>
      <c r="AI3415" s="56">
        <f t="shared" si="1052"/>
        <v>0</v>
      </c>
      <c r="AJ3415" s="56">
        <f t="shared" si="1053"/>
        <v>0</v>
      </c>
      <c r="AK3415" s="56">
        <f t="shared" si="1054"/>
        <v>0</v>
      </c>
      <c r="AL3415" s="56">
        <f t="shared" si="1055"/>
        <v>0</v>
      </c>
      <c r="AM3415" s="56">
        <f t="shared" si="1056"/>
        <v>0</v>
      </c>
      <c r="AN3415" s="56">
        <f t="shared" si="1057"/>
        <v>0</v>
      </c>
      <c r="AO3415" s="56">
        <f t="shared" si="1058"/>
        <v>0</v>
      </c>
      <c r="AP3415" s="56">
        <f t="shared" si="1059"/>
        <v>0</v>
      </c>
      <c r="AQ3415" s="56">
        <f t="shared" si="1060"/>
        <v>0</v>
      </c>
      <c r="AR3415" s="86">
        <f t="shared" si="1061"/>
        <v>0</v>
      </c>
    </row>
    <row r="3416" spans="1:44" x14ac:dyDescent="0.25">
      <c r="A3416" s="178"/>
      <c r="B3416" s="55" t="str">
        <f>_xlfn.IFNA(VLOOKUP(A3416,'Ajánlatkérő(k) adatai'!$B$4:$C$205,2,0),"")</f>
        <v/>
      </c>
      <c r="C3416" s="178"/>
      <c r="D3416" s="55" t="str">
        <f>_xlfn.IFNA(VLOOKUP(C3416,'Számlafizető(k) adatai'!$C$4:$D$203,2,0),"")</f>
        <v/>
      </c>
      <c r="E3416" s="55" t="str">
        <f>_xlfn.IFNA(VLOOKUP(C3416,'Számlafizető(k) adatai'!$C$4:$M$203,11,0),"")</f>
        <v/>
      </c>
      <c r="F3416" s="178"/>
      <c r="G3416" s="178"/>
      <c r="H3416" s="178"/>
      <c r="I3416" s="55" t="str">
        <f>IF(F3416="","",VLOOKUP(LEFT(F3416,5),'Technikai cellák'!B:C,2,0))</f>
        <v/>
      </c>
      <c r="J3416" s="55" t="str">
        <f>IF(F3416="","",VLOOKUP(I3416,'Technikai cellák'!$C$1:$D$12,2,0))</f>
        <v/>
      </c>
      <c r="K3416" s="179"/>
      <c r="L3416" s="67" t="str">
        <f t="shared" si="1044"/>
        <v/>
      </c>
      <c r="M3416" s="68">
        <f t="shared" si="1045"/>
        <v>0</v>
      </c>
      <c r="N3416" s="66">
        <f t="shared" si="1046"/>
        <v>0</v>
      </c>
      <c r="O3416" s="152"/>
      <c r="P3416" s="172">
        <f t="shared" si="1043"/>
        <v>0</v>
      </c>
      <c r="Q3416" s="69">
        <f t="shared" si="1047"/>
        <v>0</v>
      </c>
      <c r="R3416" s="62">
        <f t="shared" si="1048"/>
        <v>0</v>
      </c>
      <c r="S3416" s="153"/>
      <c r="T3416" s="118" t="str">
        <f t="shared" si="1049"/>
        <v/>
      </c>
      <c r="U3416" s="154"/>
      <c r="V3416" s="154"/>
      <c r="W3416" s="154"/>
      <c r="X3416" s="154"/>
      <c r="Y3416" s="154"/>
      <c r="Z3416" s="154"/>
      <c r="AA3416" s="154"/>
      <c r="AB3416" s="154"/>
      <c r="AC3416" s="154"/>
      <c r="AD3416" s="154"/>
      <c r="AE3416" s="154"/>
      <c r="AF3416" s="154"/>
      <c r="AG3416" s="63">
        <f t="shared" si="1050"/>
        <v>0</v>
      </c>
      <c r="AH3416" s="56">
        <f t="shared" si="1051"/>
        <v>0</v>
      </c>
      <c r="AI3416" s="56">
        <f t="shared" si="1052"/>
        <v>0</v>
      </c>
      <c r="AJ3416" s="56">
        <f t="shared" si="1053"/>
        <v>0</v>
      </c>
      <c r="AK3416" s="56">
        <f t="shared" si="1054"/>
        <v>0</v>
      </c>
      <c r="AL3416" s="56">
        <f t="shared" si="1055"/>
        <v>0</v>
      </c>
      <c r="AM3416" s="56">
        <f t="shared" si="1056"/>
        <v>0</v>
      </c>
      <c r="AN3416" s="56">
        <f t="shared" si="1057"/>
        <v>0</v>
      </c>
      <c r="AO3416" s="56">
        <f t="shared" si="1058"/>
        <v>0</v>
      </c>
      <c r="AP3416" s="56">
        <f t="shared" si="1059"/>
        <v>0</v>
      </c>
      <c r="AQ3416" s="56">
        <f t="shared" si="1060"/>
        <v>0</v>
      </c>
      <c r="AR3416" s="86">
        <f t="shared" si="1061"/>
        <v>0</v>
      </c>
    </row>
    <row r="3417" spans="1:44" x14ac:dyDescent="0.25">
      <c r="A3417" s="178"/>
      <c r="B3417" s="55" t="str">
        <f>_xlfn.IFNA(VLOOKUP(A3417,'Ajánlatkérő(k) adatai'!$B$4:$C$205,2,0),"")</f>
        <v/>
      </c>
      <c r="C3417" s="178"/>
      <c r="D3417" s="55" t="str">
        <f>_xlfn.IFNA(VLOOKUP(C3417,'Számlafizető(k) adatai'!$C$4:$D$203,2,0),"")</f>
        <v/>
      </c>
      <c r="E3417" s="55" t="str">
        <f>_xlfn.IFNA(VLOOKUP(C3417,'Számlafizető(k) adatai'!$C$4:$M$203,11,0),"")</f>
        <v/>
      </c>
      <c r="F3417" s="178"/>
      <c r="G3417" s="178"/>
      <c r="H3417" s="178"/>
      <c r="I3417" s="55" t="str">
        <f>IF(F3417="","",VLOOKUP(LEFT(F3417,5),'Technikai cellák'!B:C,2,0))</f>
        <v/>
      </c>
      <c r="J3417" s="55" t="str">
        <f>IF(F3417="","",VLOOKUP(I3417,'Technikai cellák'!$C$1:$D$12,2,0))</f>
        <v/>
      </c>
      <c r="K3417" s="179"/>
      <c r="L3417" s="67" t="str">
        <f t="shared" si="1044"/>
        <v/>
      </c>
      <c r="M3417" s="68">
        <f t="shared" si="1045"/>
        <v>0</v>
      </c>
      <c r="N3417" s="66">
        <f t="shared" si="1046"/>
        <v>0</v>
      </c>
      <c r="O3417" s="152"/>
      <c r="P3417" s="172">
        <f t="shared" si="1043"/>
        <v>0</v>
      </c>
      <c r="Q3417" s="69">
        <f t="shared" si="1047"/>
        <v>0</v>
      </c>
      <c r="R3417" s="62">
        <f t="shared" si="1048"/>
        <v>0</v>
      </c>
      <c r="S3417" s="153"/>
      <c r="T3417" s="118" t="str">
        <f t="shared" si="1049"/>
        <v/>
      </c>
      <c r="U3417" s="154"/>
      <c r="V3417" s="154"/>
      <c r="W3417" s="154"/>
      <c r="X3417" s="154"/>
      <c r="Y3417" s="154"/>
      <c r="Z3417" s="154"/>
      <c r="AA3417" s="154"/>
      <c r="AB3417" s="154"/>
      <c r="AC3417" s="154"/>
      <c r="AD3417" s="154"/>
      <c r="AE3417" s="154"/>
      <c r="AF3417" s="154"/>
      <c r="AG3417" s="63">
        <f t="shared" si="1050"/>
        <v>0</v>
      </c>
      <c r="AH3417" s="56">
        <f t="shared" si="1051"/>
        <v>0</v>
      </c>
      <c r="AI3417" s="56">
        <f t="shared" si="1052"/>
        <v>0</v>
      </c>
      <c r="AJ3417" s="56">
        <f t="shared" si="1053"/>
        <v>0</v>
      </c>
      <c r="AK3417" s="56">
        <f t="shared" si="1054"/>
        <v>0</v>
      </c>
      <c r="AL3417" s="56">
        <f t="shared" si="1055"/>
        <v>0</v>
      </c>
      <c r="AM3417" s="56">
        <f t="shared" si="1056"/>
        <v>0</v>
      </c>
      <c r="AN3417" s="56">
        <f t="shared" si="1057"/>
        <v>0</v>
      </c>
      <c r="AO3417" s="56">
        <f t="shared" si="1058"/>
        <v>0</v>
      </c>
      <c r="AP3417" s="56">
        <f t="shared" si="1059"/>
        <v>0</v>
      </c>
      <c r="AQ3417" s="56">
        <f t="shared" si="1060"/>
        <v>0</v>
      </c>
      <c r="AR3417" s="86">
        <f t="shared" si="1061"/>
        <v>0</v>
      </c>
    </row>
    <row r="3418" spans="1:44" x14ac:dyDescent="0.25">
      <c r="A3418" s="178"/>
      <c r="B3418" s="55" t="str">
        <f>_xlfn.IFNA(VLOOKUP(A3418,'Ajánlatkérő(k) adatai'!$B$4:$C$205,2,0),"")</f>
        <v/>
      </c>
      <c r="C3418" s="178"/>
      <c r="D3418" s="55" t="str">
        <f>_xlfn.IFNA(VLOOKUP(C3418,'Számlafizető(k) adatai'!$C$4:$D$203,2,0),"")</f>
        <v/>
      </c>
      <c r="E3418" s="55" t="str">
        <f>_xlfn.IFNA(VLOOKUP(C3418,'Számlafizető(k) adatai'!$C$4:$M$203,11,0),"")</f>
        <v/>
      </c>
      <c r="F3418" s="178"/>
      <c r="G3418" s="178"/>
      <c r="H3418" s="178"/>
      <c r="I3418" s="55" t="str">
        <f>IF(F3418="","",VLOOKUP(LEFT(F3418,5),'Technikai cellák'!B:C,2,0))</f>
        <v/>
      </c>
      <c r="J3418" s="55" t="str">
        <f>IF(F3418="","",VLOOKUP(I3418,'Technikai cellák'!$C$1:$D$12,2,0))</f>
        <v/>
      </c>
      <c r="K3418" s="179"/>
      <c r="L3418" s="67" t="str">
        <f t="shared" si="1044"/>
        <v/>
      </c>
      <c r="M3418" s="68">
        <f t="shared" si="1045"/>
        <v>0</v>
      </c>
      <c r="N3418" s="66">
        <f t="shared" si="1046"/>
        <v>0</v>
      </c>
      <c r="O3418" s="152"/>
      <c r="P3418" s="172">
        <f t="shared" si="1043"/>
        <v>0</v>
      </c>
      <c r="Q3418" s="69">
        <f t="shared" si="1047"/>
        <v>0</v>
      </c>
      <c r="R3418" s="62">
        <f t="shared" si="1048"/>
        <v>0</v>
      </c>
      <c r="S3418" s="153"/>
      <c r="T3418" s="118" t="str">
        <f t="shared" si="1049"/>
        <v/>
      </c>
      <c r="U3418" s="154"/>
      <c r="V3418" s="154"/>
      <c r="W3418" s="154"/>
      <c r="X3418" s="154"/>
      <c r="Y3418" s="154"/>
      <c r="Z3418" s="154"/>
      <c r="AA3418" s="154"/>
      <c r="AB3418" s="154"/>
      <c r="AC3418" s="154"/>
      <c r="AD3418" s="154"/>
      <c r="AE3418" s="154"/>
      <c r="AF3418" s="154"/>
      <c r="AG3418" s="63">
        <f t="shared" si="1050"/>
        <v>0</v>
      </c>
      <c r="AH3418" s="56">
        <f t="shared" si="1051"/>
        <v>0</v>
      </c>
      <c r="AI3418" s="56">
        <f t="shared" si="1052"/>
        <v>0</v>
      </c>
      <c r="AJ3418" s="56">
        <f t="shared" si="1053"/>
        <v>0</v>
      </c>
      <c r="AK3418" s="56">
        <f t="shared" si="1054"/>
        <v>0</v>
      </c>
      <c r="AL3418" s="56">
        <f t="shared" si="1055"/>
        <v>0</v>
      </c>
      <c r="AM3418" s="56">
        <f t="shared" si="1056"/>
        <v>0</v>
      </c>
      <c r="AN3418" s="56">
        <f t="shared" si="1057"/>
        <v>0</v>
      </c>
      <c r="AO3418" s="56">
        <f t="shared" si="1058"/>
        <v>0</v>
      </c>
      <c r="AP3418" s="56">
        <f t="shared" si="1059"/>
        <v>0</v>
      </c>
      <c r="AQ3418" s="56">
        <f t="shared" si="1060"/>
        <v>0</v>
      </c>
      <c r="AR3418" s="86">
        <f t="shared" si="1061"/>
        <v>0</v>
      </c>
    </row>
    <row r="3419" spans="1:44" x14ac:dyDescent="0.25">
      <c r="A3419" s="178"/>
      <c r="B3419" s="55" t="str">
        <f>_xlfn.IFNA(VLOOKUP(A3419,'Ajánlatkérő(k) adatai'!$B$4:$C$205,2,0),"")</f>
        <v/>
      </c>
      <c r="C3419" s="178"/>
      <c r="D3419" s="55" t="str">
        <f>_xlfn.IFNA(VLOOKUP(C3419,'Számlafizető(k) adatai'!$C$4:$D$203,2,0),"")</f>
        <v/>
      </c>
      <c r="E3419" s="55" t="str">
        <f>_xlfn.IFNA(VLOOKUP(C3419,'Számlafizető(k) adatai'!$C$4:$M$203,11,0),"")</f>
        <v/>
      </c>
      <c r="F3419" s="178"/>
      <c r="G3419" s="178"/>
      <c r="H3419" s="178"/>
      <c r="I3419" s="55" t="str">
        <f>IF(F3419="","",VLOOKUP(LEFT(F3419,5),'Technikai cellák'!B:C,2,0))</f>
        <v/>
      </c>
      <c r="J3419" s="55" t="str">
        <f>IF(F3419="","",VLOOKUP(I3419,'Technikai cellák'!$C$1:$D$12,2,0))</f>
        <v/>
      </c>
      <c r="K3419" s="179"/>
      <c r="L3419" s="67" t="str">
        <f t="shared" si="1044"/>
        <v/>
      </c>
      <c r="M3419" s="68">
        <f t="shared" si="1045"/>
        <v>0</v>
      </c>
      <c r="N3419" s="66">
        <f t="shared" si="1046"/>
        <v>0</v>
      </c>
      <c r="O3419" s="152"/>
      <c r="P3419" s="172">
        <f t="shared" si="1043"/>
        <v>0</v>
      </c>
      <c r="Q3419" s="69">
        <f t="shared" si="1047"/>
        <v>0</v>
      </c>
      <c r="R3419" s="62">
        <f t="shared" si="1048"/>
        <v>0</v>
      </c>
      <c r="S3419" s="153"/>
      <c r="T3419" s="118" t="str">
        <f t="shared" si="1049"/>
        <v/>
      </c>
      <c r="U3419" s="154"/>
      <c r="V3419" s="154"/>
      <c r="W3419" s="154"/>
      <c r="X3419" s="154"/>
      <c r="Y3419" s="154"/>
      <c r="Z3419" s="154"/>
      <c r="AA3419" s="154"/>
      <c r="AB3419" s="154"/>
      <c r="AC3419" s="154"/>
      <c r="AD3419" s="154"/>
      <c r="AE3419" s="154"/>
      <c r="AF3419" s="154"/>
      <c r="AG3419" s="63">
        <f t="shared" si="1050"/>
        <v>0</v>
      </c>
      <c r="AH3419" s="56">
        <f t="shared" si="1051"/>
        <v>0</v>
      </c>
      <c r="AI3419" s="56">
        <f t="shared" si="1052"/>
        <v>0</v>
      </c>
      <c r="AJ3419" s="56">
        <f t="shared" si="1053"/>
        <v>0</v>
      </c>
      <c r="AK3419" s="56">
        <f t="shared" si="1054"/>
        <v>0</v>
      </c>
      <c r="AL3419" s="56">
        <f t="shared" si="1055"/>
        <v>0</v>
      </c>
      <c r="AM3419" s="56">
        <f t="shared" si="1056"/>
        <v>0</v>
      </c>
      <c r="AN3419" s="56">
        <f t="shared" si="1057"/>
        <v>0</v>
      </c>
      <c r="AO3419" s="56">
        <f t="shared" si="1058"/>
        <v>0</v>
      </c>
      <c r="AP3419" s="56">
        <f t="shared" si="1059"/>
        <v>0</v>
      </c>
      <c r="AQ3419" s="56">
        <f t="shared" si="1060"/>
        <v>0</v>
      </c>
      <c r="AR3419" s="86">
        <f t="shared" si="1061"/>
        <v>0</v>
      </c>
    </row>
    <row r="3420" spans="1:44" x14ac:dyDescent="0.25">
      <c r="A3420" s="178"/>
      <c r="B3420" s="55" t="str">
        <f>_xlfn.IFNA(VLOOKUP(A3420,'Ajánlatkérő(k) adatai'!$B$4:$C$205,2,0),"")</f>
        <v/>
      </c>
      <c r="C3420" s="178"/>
      <c r="D3420" s="55" t="str">
        <f>_xlfn.IFNA(VLOOKUP(C3420,'Számlafizető(k) adatai'!$C$4:$D$203,2,0),"")</f>
        <v/>
      </c>
      <c r="E3420" s="55" t="str">
        <f>_xlfn.IFNA(VLOOKUP(C3420,'Számlafizető(k) adatai'!$C$4:$M$203,11,0),"")</f>
        <v/>
      </c>
      <c r="F3420" s="178"/>
      <c r="G3420" s="178"/>
      <c r="H3420" s="178"/>
      <c r="I3420" s="55" t="str">
        <f>IF(F3420="","",VLOOKUP(LEFT(F3420,5),'Technikai cellák'!B:C,2,0))</f>
        <v/>
      </c>
      <c r="J3420" s="55" t="str">
        <f>IF(F3420="","",VLOOKUP(I3420,'Technikai cellák'!$C$1:$D$12,2,0))</f>
        <v/>
      </c>
      <c r="K3420" s="179"/>
      <c r="L3420" s="67" t="str">
        <f t="shared" si="1044"/>
        <v/>
      </c>
      <c r="M3420" s="68">
        <f t="shared" si="1045"/>
        <v>0</v>
      </c>
      <c r="N3420" s="66">
        <f t="shared" si="1046"/>
        <v>0</v>
      </c>
      <c r="O3420" s="152"/>
      <c r="P3420" s="172">
        <f t="shared" si="1043"/>
        <v>0</v>
      </c>
      <c r="Q3420" s="69">
        <f t="shared" si="1047"/>
        <v>0</v>
      </c>
      <c r="R3420" s="62">
        <f t="shared" si="1048"/>
        <v>0</v>
      </c>
      <c r="S3420" s="153"/>
      <c r="T3420" s="118" t="str">
        <f t="shared" si="1049"/>
        <v/>
      </c>
      <c r="U3420" s="154"/>
      <c r="V3420" s="154"/>
      <c r="W3420" s="154"/>
      <c r="X3420" s="154"/>
      <c r="Y3420" s="154"/>
      <c r="Z3420" s="154"/>
      <c r="AA3420" s="154"/>
      <c r="AB3420" s="154"/>
      <c r="AC3420" s="154"/>
      <c r="AD3420" s="154"/>
      <c r="AE3420" s="154"/>
      <c r="AF3420" s="154"/>
      <c r="AG3420" s="63">
        <f t="shared" si="1050"/>
        <v>0</v>
      </c>
      <c r="AH3420" s="56">
        <f t="shared" si="1051"/>
        <v>0</v>
      </c>
      <c r="AI3420" s="56">
        <f t="shared" si="1052"/>
        <v>0</v>
      </c>
      <c r="AJ3420" s="56">
        <f t="shared" si="1053"/>
        <v>0</v>
      </c>
      <c r="AK3420" s="56">
        <f t="shared" si="1054"/>
        <v>0</v>
      </c>
      <c r="AL3420" s="56">
        <f t="shared" si="1055"/>
        <v>0</v>
      </c>
      <c r="AM3420" s="56">
        <f t="shared" si="1056"/>
        <v>0</v>
      </c>
      <c r="AN3420" s="56">
        <f t="shared" si="1057"/>
        <v>0</v>
      </c>
      <c r="AO3420" s="56">
        <f t="shared" si="1058"/>
        <v>0</v>
      </c>
      <c r="AP3420" s="56">
        <f t="shared" si="1059"/>
        <v>0</v>
      </c>
      <c r="AQ3420" s="56">
        <f t="shared" si="1060"/>
        <v>0</v>
      </c>
      <c r="AR3420" s="86">
        <f t="shared" si="1061"/>
        <v>0</v>
      </c>
    </row>
    <row r="3421" spans="1:44" x14ac:dyDescent="0.25">
      <c r="A3421" s="178"/>
      <c r="B3421" s="55" t="str">
        <f>_xlfn.IFNA(VLOOKUP(A3421,'Ajánlatkérő(k) adatai'!$B$4:$C$205,2,0),"")</f>
        <v/>
      </c>
      <c r="C3421" s="178"/>
      <c r="D3421" s="55" t="str">
        <f>_xlfn.IFNA(VLOOKUP(C3421,'Számlafizető(k) adatai'!$C$4:$D$203,2,0),"")</f>
        <v/>
      </c>
      <c r="E3421" s="55" t="str">
        <f>_xlfn.IFNA(VLOOKUP(C3421,'Számlafizető(k) adatai'!$C$4:$M$203,11,0),"")</f>
        <v/>
      </c>
      <c r="F3421" s="178"/>
      <c r="G3421" s="178"/>
      <c r="H3421" s="178"/>
      <c r="I3421" s="55" t="str">
        <f>IF(F3421="","",VLOOKUP(LEFT(F3421,5),'Technikai cellák'!B:C,2,0))</f>
        <v/>
      </c>
      <c r="J3421" s="55" t="str">
        <f>IF(F3421="","",VLOOKUP(I3421,'Technikai cellák'!$C$1:$D$12,2,0))</f>
        <v/>
      </c>
      <c r="K3421" s="179"/>
      <c r="L3421" s="67" t="str">
        <f t="shared" si="1044"/>
        <v/>
      </c>
      <c r="M3421" s="68">
        <f t="shared" si="1045"/>
        <v>0</v>
      </c>
      <c r="N3421" s="66">
        <f t="shared" si="1046"/>
        <v>0</v>
      </c>
      <c r="O3421" s="152"/>
      <c r="P3421" s="172">
        <f t="shared" si="1043"/>
        <v>0</v>
      </c>
      <c r="Q3421" s="69">
        <f t="shared" si="1047"/>
        <v>0</v>
      </c>
      <c r="R3421" s="62">
        <f t="shared" si="1048"/>
        <v>0</v>
      </c>
      <c r="S3421" s="153"/>
      <c r="T3421" s="118" t="str">
        <f t="shared" si="1049"/>
        <v/>
      </c>
      <c r="U3421" s="154"/>
      <c r="V3421" s="154"/>
      <c r="W3421" s="154"/>
      <c r="X3421" s="154"/>
      <c r="Y3421" s="154"/>
      <c r="Z3421" s="154"/>
      <c r="AA3421" s="154"/>
      <c r="AB3421" s="154"/>
      <c r="AC3421" s="154"/>
      <c r="AD3421" s="154"/>
      <c r="AE3421" s="154"/>
      <c r="AF3421" s="154"/>
      <c r="AG3421" s="63">
        <f t="shared" si="1050"/>
        <v>0</v>
      </c>
      <c r="AH3421" s="56">
        <f t="shared" si="1051"/>
        <v>0</v>
      </c>
      <c r="AI3421" s="56">
        <f t="shared" si="1052"/>
        <v>0</v>
      </c>
      <c r="AJ3421" s="56">
        <f t="shared" si="1053"/>
        <v>0</v>
      </c>
      <c r="AK3421" s="56">
        <f t="shared" si="1054"/>
        <v>0</v>
      </c>
      <c r="AL3421" s="56">
        <f t="shared" si="1055"/>
        <v>0</v>
      </c>
      <c r="AM3421" s="56">
        <f t="shared" si="1056"/>
        <v>0</v>
      </c>
      <c r="AN3421" s="56">
        <f t="shared" si="1057"/>
        <v>0</v>
      </c>
      <c r="AO3421" s="56">
        <f t="shared" si="1058"/>
        <v>0</v>
      </c>
      <c r="AP3421" s="56">
        <f t="shared" si="1059"/>
        <v>0</v>
      </c>
      <c r="AQ3421" s="56">
        <f t="shared" si="1060"/>
        <v>0</v>
      </c>
      <c r="AR3421" s="86">
        <f t="shared" si="1061"/>
        <v>0</v>
      </c>
    </row>
    <row r="3422" spans="1:44" x14ac:dyDescent="0.25">
      <c r="A3422" s="178"/>
      <c r="B3422" s="55" t="str">
        <f>_xlfn.IFNA(VLOOKUP(A3422,'Ajánlatkérő(k) adatai'!$B$4:$C$205,2,0),"")</f>
        <v/>
      </c>
      <c r="C3422" s="178"/>
      <c r="D3422" s="55" t="str">
        <f>_xlfn.IFNA(VLOOKUP(C3422,'Számlafizető(k) adatai'!$C$4:$D$203,2,0),"")</f>
        <v/>
      </c>
      <c r="E3422" s="55" t="str">
        <f>_xlfn.IFNA(VLOOKUP(C3422,'Számlafizető(k) adatai'!$C$4:$M$203,11,0),"")</f>
        <v/>
      </c>
      <c r="F3422" s="178"/>
      <c r="G3422" s="178"/>
      <c r="H3422" s="178"/>
      <c r="I3422" s="55" t="str">
        <f>IF(F3422="","",VLOOKUP(LEFT(F3422,5),'Technikai cellák'!B:C,2,0))</f>
        <v/>
      </c>
      <c r="J3422" s="55" t="str">
        <f>IF(F3422="","",VLOOKUP(I3422,'Technikai cellák'!$C$1:$D$12,2,0))</f>
        <v/>
      </c>
      <c r="K3422" s="179"/>
      <c r="L3422" s="67" t="str">
        <f t="shared" si="1044"/>
        <v/>
      </c>
      <c r="M3422" s="68">
        <f t="shared" si="1045"/>
        <v>0</v>
      </c>
      <c r="N3422" s="66">
        <f t="shared" si="1046"/>
        <v>0</v>
      </c>
      <c r="O3422" s="152"/>
      <c r="P3422" s="172">
        <f t="shared" si="1043"/>
        <v>0</v>
      </c>
      <c r="Q3422" s="69">
        <f t="shared" si="1047"/>
        <v>0</v>
      </c>
      <c r="R3422" s="62">
        <f t="shared" si="1048"/>
        <v>0</v>
      </c>
      <c r="S3422" s="153"/>
      <c r="T3422" s="118" t="str">
        <f t="shared" si="1049"/>
        <v/>
      </c>
      <c r="U3422" s="154"/>
      <c r="V3422" s="154"/>
      <c r="W3422" s="154"/>
      <c r="X3422" s="154"/>
      <c r="Y3422" s="154"/>
      <c r="Z3422" s="154"/>
      <c r="AA3422" s="154"/>
      <c r="AB3422" s="154"/>
      <c r="AC3422" s="154"/>
      <c r="AD3422" s="154"/>
      <c r="AE3422" s="154"/>
      <c r="AF3422" s="154"/>
      <c r="AG3422" s="63">
        <f t="shared" si="1050"/>
        <v>0</v>
      </c>
      <c r="AH3422" s="56">
        <f t="shared" si="1051"/>
        <v>0</v>
      </c>
      <c r="AI3422" s="56">
        <f t="shared" si="1052"/>
        <v>0</v>
      </c>
      <c r="AJ3422" s="56">
        <f t="shared" si="1053"/>
        <v>0</v>
      </c>
      <c r="AK3422" s="56">
        <f t="shared" si="1054"/>
        <v>0</v>
      </c>
      <c r="AL3422" s="56">
        <f t="shared" si="1055"/>
        <v>0</v>
      </c>
      <c r="AM3422" s="56">
        <f t="shared" si="1056"/>
        <v>0</v>
      </c>
      <c r="AN3422" s="56">
        <f t="shared" si="1057"/>
        <v>0</v>
      </c>
      <c r="AO3422" s="56">
        <f t="shared" si="1058"/>
        <v>0</v>
      </c>
      <c r="AP3422" s="56">
        <f t="shared" si="1059"/>
        <v>0</v>
      </c>
      <c r="AQ3422" s="56">
        <f t="shared" si="1060"/>
        <v>0</v>
      </c>
      <c r="AR3422" s="86">
        <f t="shared" si="1061"/>
        <v>0</v>
      </c>
    </row>
    <row r="3423" spans="1:44" x14ac:dyDescent="0.25">
      <c r="A3423" s="178"/>
      <c r="B3423" s="55" t="str">
        <f>_xlfn.IFNA(VLOOKUP(A3423,'Ajánlatkérő(k) adatai'!$B$4:$C$205,2,0),"")</f>
        <v/>
      </c>
      <c r="C3423" s="178"/>
      <c r="D3423" s="55" t="str">
        <f>_xlfn.IFNA(VLOOKUP(C3423,'Számlafizető(k) adatai'!$C$4:$D$203,2,0),"")</f>
        <v/>
      </c>
      <c r="E3423" s="55" t="str">
        <f>_xlfn.IFNA(VLOOKUP(C3423,'Számlafizető(k) adatai'!$C$4:$M$203,11,0),"")</f>
        <v/>
      </c>
      <c r="F3423" s="178"/>
      <c r="G3423" s="178"/>
      <c r="H3423" s="178"/>
      <c r="I3423" s="55" t="str">
        <f>IF(F3423="","",VLOOKUP(LEFT(F3423,5),'Technikai cellák'!B:C,2,0))</f>
        <v/>
      </c>
      <c r="J3423" s="55" t="str">
        <f>IF(F3423="","",VLOOKUP(I3423,'Technikai cellák'!$C$1:$D$12,2,0))</f>
        <v/>
      </c>
      <c r="K3423" s="179"/>
      <c r="L3423" s="67" t="str">
        <f t="shared" si="1044"/>
        <v/>
      </c>
      <c r="M3423" s="68">
        <f t="shared" si="1045"/>
        <v>0</v>
      </c>
      <c r="N3423" s="66">
        <f t="shared" si="1046"/>
        <v>0</v>
      </c>
      <c r="O3423" s="152"/>
      <c r="P3423" s="172">
        <f t="shared" si="1043"/>
        <v>0</v>
      </c>
      <c r="Q3423" s="69">
        <f t="shared" si="1047"/>
        <v>0</v>
      </c>
      <c r="R3423" s="62">
        <f t="shared" si="1048"/>
        <v>0</v>
      </c>
      <c r="S3423" s="153"/>
      <c r="T3423" s="118" t="str">
        <f t="shared" si="1049"/>
        <v/>
      </c>
      <c r="U3423" s="154"/>
      <c r="V3423" s="154"/>
      <c r="W3423" s="154"/>
      <c r="X3423" s="154"/>
      <c r="Y3423" s="154"/>
      <c r="Z3423" s="154"/>
      <c r="AA3423" s="154"/>
      <c r="AB3423" s="154"/>
      <c r="AC3423" s="154"/>
      <c r="AD3423" s="154"/>
      <c r="AE3423" s="154"/>
      <c r="AF3423" s="154"/>
      <c r="AG3423" s="63">
        <f t="shared" si="1050"/>
        <v>0</v>
      </c>
      <c r="AH3423" s="56">
        <f t="shared" si="1051"/>
        <v>0</v>
      </c>
      <c r="AI3423" s="56">
        <f t="shared" si="1052"/>
        <v>0</v>
      </c>
      <c r="AJ3423" s="56">
        <f t="shared" si="1053"/>
        <v>0</v>
      </c>
      <c r="AK3423" s="56">
        <f t="shared" si="1054"/>
        <v>0</v>
      </c>
      <c r="AL3423" s="56">
        <f t="shared" si="1055"/>
        <v>0</v>
      </c>
      <c r="AM3423" s="56">
        <f t="shared" si="1056"/>
        <v>0</v>
      </c>
      <c r="AN3423" s="56">
        <f t="shared" si="1057"/>
        <v>0</v>
      </c>
      <c r="AO3423" s="56">
        <f t="shared" si="1058"/>
        <v>0</v>
      </c>
      <c r="AP3423" s="56">
        <f t="shared" si="1059"/>
        <v>0</v>
      </c>
      <c r="AQ3423" s="56">
        <f t="shared" si="1060"/>
        <v>0</v>
      </c>
      <c r="AR3423" s="86">
        <f t="shared" si="1061"/>
        <v>0</v>
      </c>
    </row>
    <row r="3424" spans="1:44" x14ac:dyDescent="0.25">
      <c r="A3424" s="178"/>
      <c r="B3424" s="55" t="str">
        <f>_xlfn.IFNA(VLOOKUP(A3424,'Ajánlatkérő(k) adatai'!$B$4:$C$205,2,0),"")</f>
        <v/>
      </c>
      <c r="C3424" s="178"/>
      <c r="D3424" s="55" t="str">
        <f>_xlfn.IFNA(VLOOKUP(C3424,'Számlafizető(k) adatai'!$C$4:$D$203,2,0),"")</f>
        <v/>
      </c>
      <c r="E3424" s="55" t="str">
        <f>_xlfn.IFNA(VLOOKUP(C3424,'Számlafizető(k) adatai'!$C$4:$M$203,11,0),"")</f>
        <v/>
      </c>
      <c r="F3424" s="178"/>
      <c r="G3424" s="178"/>
      <c r="H3424" s="178"/>
      <c r="I3424" s="55" t="str">
        <f>IF(F3424="","",VLOOKUP(LEFT(F3424,5),'Technikai cellák'!B:C,2,0))</f>
        <v/>
      </c>
      <c r="J3424" s="55" t="str">
        <f>IF(F3424="","",VLOOKUP(I3424,'Technikai cellák'!$C$1:$D$12,2,0))</f>
        <v/>
      </c>
      <c r="K3424" s="179"/>
      <c r="L3424" s="67" t="str">
        <f t="shared" si="1044"/>
        <v/>
      </c>
      <c r="M3424" s="68">
        <f t="shared" si="1045"/>
        <v>0</v>
      </c>
      <c r="N3424" s="66">
        <f t="shared" si="1046"/>
        <v>0</v>
      </c>
      <c r="O3424" s="152"/>
      <c r="P3424" s="172">
        <f t="shared" si="1043"/>
        <v>0</v>
      </c>
      <c r="Q3424" s="69">
        <f t="shared" si="1047"/>
        <v>0</v>
      </c>
      <c r="R3424" s="62">
        <f t="shared" si="1048"/>
        <v>0</v>
      </c>
      <c r="S3424" s="153"/>
      <c r="T3424" s="118" t="str">
        <f t="shared" si="1049"/>
        <v/>
      </c>
      <c r="U3424" s="154"/>
      <c r="V3424" s="154"/>
      <c r="W3424" s="154"/>
      <c r="X3424" s="154"/>
      <c r="Y3424" s="154"/>
      <c r="Z3424" s="154"/>
      <c r="AA3424" s="154"/>
      <c r="AB3424" s="154"/>
      <c r="AC3424" s="154"/>
      <c r="AD3424" s="154"/>
      <c r="AE3424" s="154"/>
      <c r="AF3424" s="154"/>
      <c r="AG3424" s="63">
        <f t="shared" si="1050"/>
        <v>0</v>
      </c>
      <c r="AH3424" s="56">
        <f t="shared" si="1051"/>
        <v>0</v>
      </c>
      <c r="AI3424" s="56">
        <f t="shared" si="1052"/>
        <v>0</v>
      </c>
      <c r="AJ3424" s="56">
        <f t="shared" si="1053"/>
        <v>0</v>
      </c>
      <c r="AK3424" s="56">
        <f t="shared" si="1054"/>
        <v>0</v>
      </c>
      <c r="AL3424" s="56">
        <f t="shared" si="1055"/>
        <v>0</v>
      </c>
      <c r="AM3424" s="56">
        <f t="shared" si="1056"/>
        <v>0</v>
      </c>
      <c r="AN3424" s="56">
        <f t="shared" si="1057"/>
        <v>0</v>
      </c>
      <c r="AO3424" s="56">
        <f t="shared" si="1058"/>
        <v>0</v>
      </c>
      <c r="AP3424" s="56">
        <f t="shared" si="1059"/>
        <v>0</v>
      </c>
      <c r="AQ3424" s="56">
        <f t="shared" si="1060"/>
        <v>0</v>
      </c>
      <c r="AR3424" s="86">
        <f t="shared" si="1061"/>
        <v>0</v>
      </c>
    </row>
    <row r="3425" spans="1:44" x14ac:dyDescent="0.25">
      <c r="A3425" s="178"/>
      <c r="B3425" s="55" t="str">
        <f>_xlfn.IFNA(VLOOKUP(A3425,'Ajánlatkérő(k) adatai'!$B$4:$C$205,2,0),"")</f>
        <v/>
      </c>
      <c r="C3425" s="178"/>
      <c r="D3425" s="55" t="str">
        <f>_xlfn.IFNA(VLOOKUP(C3425,'Számlafizető(k) adatai'!$C$4:$D$203,2,0),"")</f>
        <v/>
      </c>
      <c r="E3425" s="55" t="str">
        <f>_xlfn.IFNA(VLOOKUP(C3425,'Számlafizető(k) adatai'!$C$4:$M$203,11,0),"")</f>
        <v/>
      </c>
      <c r="F3425" s="178"/>
      <c r="G3425" s="178"/>
      <c r="H3425" s="178"/>
      <c r="I3425" s="55" t="str">
        <f>IF(F3425="","",VLOOKUP(LEFT(F3425,5),'Technikai cellák'!B:C,2,0))</f>
        <v/>
      </c>
      <c r="J3425" s="55" t="str">
        <f>IF(F3425="","",VLOOKUP(I3425,'Technikai cellák'!$C$1:$D$12,2,0))</f>
        <v/>
      </c>
      <c r="K3425" s="179"/>
      <c r="L3425" s="67" t="str">
        <f t="shared" si="1044"/>
        <v/>
      </c>
      <c r="M3425" s="68">
        <f t="shared" si="1045"/>
        <v>0</v>
      </c>
      <c r="N3425" s="66">
        <f t="shared" si="1046"/>
        <v>0</v>
      </c>
      <c r="O3425" s="152"/>
      <c r="P3425" s="172">
        <f t="shared" si="1043"/>
        <v>0</v>
      </c>
      <c r="Q3425" s="69">
        <f t="shared" si="1047"/>
        <v>0</v>
      </c>
      <c r="R3425" s="62">
        <f t="shared" si="1048"/>
        <v>0</v>
      </c>
      <c r="S3425" s="153"/>
      <c r="T3425" s="118" t="str">
        <f t="shared" si="1049"/>
        <v/>
      </c>
      <c r="U3425" s="154"/>
      <c r="V3425" s="154"/>
      <c r="W3425" s="154"/>
      <c r="X3425" s="154"/>
      <c r="Y3425" s="154"/>
      <c r="Z3425" s="154"/>
      <c r="AA3425" s="154"/>
      <c r="AB3425" s="154"/>
      <c r="AC3425" s="154"/>
      <c r="AD3425" s="154"/>
      <c r="AE3425" s="154"/>
      <c r="AF3425" s="154"/>
      <c r="AG3425" s="63">
        <f t="shared" si="1050"/>
        <v>0</v>
      </c>
      <c r="AH3425" s="56">
        <f t="shared" si="1051"/>
        <v>0</v>
      </c>
      <c r="AI3425" s="56">
        <f t="shared" si="1052"/>
        <v>0</v>
      </c>
      <c r="AJ3425" s="56">
        <f t="shared" si="1053"/>
        <v>0</v>
      </c>
      <c r="AK3425" s="56">
        <f t="shared" si="1054"/>
        <v>0</v>
      </c>
      <c r="AL3425" s="56">
        <f t="shared" si="1055"/>
        <v>0</v>
      </c>
      <c r="AM3425" s="56">
        <f t="shared" si="1056"/>
        <v>0</v>
      </c>
      <c r="AN3425" s="56">
        <f t="shared" si="1057"/>
        <v>0</v>
      </c>
      <c r="AO3425" s="56">
        <f t="shared" si="1058"/>
        <v>0</v>
      </c>
      <c r="AP3425" s="56">
        <f t="shared" si="1059"/>
        <v>0</v>
      </c>
      <c r="AQ3425" s="56">
        <f t="shared" si="1060"/>
        <v>0</v>
      </c>
      <c r="AR3425" s="86">
        <f t="shared" si="1061"/>
        <v>0</v>
      </c>
    </row>
    <row r="3426" spans="1:44" x14ac:dyDescent="0.25">
      <c r="A3426" s="178"/>
      <c r="B3426" s="55" t="str">
        <f>_xlfn.IFNA(VLOOKUP(A3426,'Ajánlatkérő(k) adatai'!$B$4:$C$205,2,0),"")</f>
        <v/>
      </c>
      <c r="C3426" s="178"/>
      <c r="D3426" s="55" t="str">
        <f>_xlfn.IFNA(VLOOKUP(C3426,'Számlafizető(k) adatai'!$C$4:$D$203,2,0),"")</f>
        <v/>
      </c>
      <c r="E3426" s="55" t="str">
        <f>_xlfn.IFNA(VLOOKUP(C3426,'Számlafizető(k) adatai'!$C$4:$M$203,11,0),"")</f>
        <v/>
      </c>
      <c r="F3426" s="178"/>
      <c r="G3426" s="178"/>
      <c r="H3426" s="178"/>
      <c r="I3426" s="55" t="str">
        <f>IF(F3426="","",VLOOKUP(LEFT(F3426,5),'Technikai cellák'!B:C,2,0))</f>
        <v/>
      </c>
      <c r="J3426" s="55" t="str">
        <f>IF(F3426="","",VLOOKUP(I3426,'Technikai cellák'!$C$1:$D$12,2,0))</f>
        <v/>
      </c>
      <c r="K3426" s="179"/>
      <c r="L3426" s="67" t="str">
        <f t="shared" si="1044"/>
        <v/>
      </c>
      <c r="M3426" s="68">
        <f t="shared" si="1045"/>
        <v>0</v>
      </c>
      <c r="N3426" s="66">
        <f t="shared" si="1046"/>
        <v>0</v>
      </c>
      <c r="O3426" s="152"/>
      <c r="P3426" s="172">
        <f t="shared" si="1043"/>
        <v>0</v>
      </c>
      <c r="Q3426" s="69">
        <f t="shared" si="1047"/>
        <v>0</v>
      </c>
      <c r="R3426" s="62">
        <f t="shared" si="1048"/>
        <v>0</v>
      </c>
      <c r="S3426" s="153"/>
      <c r="T3426" s="118" t="str">
        <f t="shared" si="1049"/>
        <v/>
      </c>
      <c r="U3426" s="154"/>
      <c r="V3426" s="154"/>
      <c r="W3426" s="154"/>
      <c r="X3426" s="154"/>
      <c r="Y3426" s="154"/>
      <c r="Z3426" s="154"/>
      <c r="AA3426" s="154"/>
      <c r="AB3426" s="154"/>
      <c r="AC3426" s="154"/>
      <c r="AD3426" s="154"/>
      <c r="AE3426" s="154"/>
      <c r="AF3426" s="154"/>
      <c r="AG3426" s="63">
        <f t="shared" si="1050"/>
        <v>0</v>
      </c>
      <c r="AH3426" s="56">
        <f t="shared" si="1051"/>
        <v>0</v>
      </c>
      <c r="AI3426" s="56">
        <f t="shared" si="1052"/>
        <v>0</v>
      </c>
      <c r="AJ3426" s="56">
        <f t="shared" si="1053"/>
        <v>0</v>
      </c>
      <c r="AK3426" s="56">
        <f t="shared" si="1054"/>
        <v>0</v>
      </c>
      <c r="AL3426" s="56">
        <f t="shared" si="1055"/>
        <v>0</v>
      </c>
      <c r="AM3426" s="56">
        <f t="shared" si="1056"/>
        <v>0</v>
      </c>
      <c r="AN3426" s="56">
        <f t="shared" si="1057"/>
        <v>0</v>
      </c>
      <c r="AO3426" s="56">
        <f t="shared" si="1058"/>
        <v>0</v>
      </c>
      <c r="AP3426" s="56">
        <f t="shared" si="1059"/>
        <v>0</v>
      </c>
      <c r="AQ3426" s="56">
        <f t="shared" si="1060"/>
        <v>0</v>
      </c>
      <c r="AR3426" s="86">
        <f t="shared" si="1061"/>
        <v>0</v>
      </c>
    </row>
    <row r="3427" spans="1:44" x14ac:dyDescent="0.25">
      <c r="A3427" s="178"/>
      <c r="B3427" s="55" t="str">
        <f>_xlfn.IFNA(VLOOKUP(A3427,'Ajánlatkérő(k) adatai'!$B$4:$C$205,2,0),"")</f>
        <v/>
      </c>
      <c r="C3427" s="178"/>
      <c r="D3427" s="55" t="str">
        <f>_xlfn.IFNA(VLOOKUP(C3427,'Számlafizető(k) adatai'!$C$4:$D$203,2,0),"")</f>
        <v/>
      </c>
      <c r="E3427" s="55" t="str">
        <f>_xlfn.IFNA(VLOOKUP(C3427,'Számlafizető(k) adatai'!$C$4:$M$203,11,0),"")</f>
        <v/>
      </c>
      <c r="F3427" s="178"/>
      <c r="G3427" s="178"/>
      <c r="H3427" s="178"/>
      <c r="I3427" s="55" t="str">
        <f>IF(F3427="","",VLOOKUP(LEFT(F3427,5),'Technikai cellák'!B:C,2,0))</f>
        <v/>
      </c>
      <c r="J3427" s="55" t="str">
        <f>IF(F3427="","",VLOOKUP(I3427,'Technikai cellák'!$C$1:$D$12,2,0))</f>
        <v/>
      </c>
      <c r="K3427" s="179"/>
      <c r="L3427" s="67" t="str">
        <f t="shared" si="1044"/>
        <v/>
      </c>
      <c r="M3427" s="68">
        <f t="shared" si="1045"/>
        <v>0</v>
      </c>
      <c r="N3427" s="66">
        <f t="shared" si="1046"/>
        <v>0</v>
      </c>
      <c r="O3427" s="152"/>
      <c r="P3427" s="172">
        <f t="shared" si="1043"/>
        <v>0</v>
      </c>
      <c r="Q3427" s="69">
        <f t="shared" si="1047"/>
        <v>0</v>
      </c>
      <c r="R3427" s="62">
        <f t="shared" si="1048"/>
        <v>0</v>
      </c>
      <c r="S3427" s="153"/>
      <c r="T3427" s="118" t="str">
        <f t="shared" si="1049"/>
        <v/>
      </c>
      <c r="U3427" s="154"/>
      <c r="V3427" s="154"/>
      <c r="W3427" s="154"/>
      <c r="X3427" s="154"/>
      <c r="Y3427" s="154"/>
      <c r="Z3427" s="154"/>
      <c r="AA3427" s="154"/>
      <c r="AB3427" s="154"/>
      <c r="AC3427" s="154"/>
      <c r="AD3427" s="154"/>
      <c r="AE3427" s="154"/>
      <c r="AF3427" s="154"/>
      <c r="AG3427" s="63">
        <f t="shared" si="1050"/>
        <v>0</v>
      </c>
      <c r="AH3427" s="56">
        <f t="shared" si="1051"/>
        <v>0</v>
      </c>
      <c r="AI3427" s="56">
        <f t="shared" si="1052"/>
        <v>0</v>
      </c>
      <c r="AJ3427" s="56">
        <f t="shared" si="1053"/>
        <v>0</v>
      </c>
      <c r="AK3427" s="56">
        <f t="shared" si="1054"/>
        <v>0</v>
      </c>
      <c r="AL3427" s="56">
        <f t="shared" si="1055"/>
        <v>0</v>
      </c>
      <c r="AM3427" s="56">
        <f t="shared" si="1056"/>
        <v>0</v>
      </c>
      <c r="AN3427" s="56">
        <f t="shared" si="1057"/>
        <v>0</v>
      </c>
      <c r="AO3427" s="56">
        <f t="shared" si="1058"/>
        <v>0</v>
      </c>
      <c r="AP3427" s="56">
        <f t="shared" si="1059"/>
        <v>0</v>
      </c>
      <c r="AQ3427" s="56">
        <f t="shared" si="1060"/>
        <v>0</v>
      </c>
      <c r="AR3427" s="86">
        <f t="shared" si="1061"/>
        <v>0</v>
      </c>
    </row>
    <row r="3428" spans="1:44" x14ac:dyDescent="0.25">
      <c r="A3428" s="178"/>
      <c r="B3428" s="55" t="str">
        <f>_xlfn.IFNA(VLOOKUP(A3428,'Ajánlatkérő(k) adatai'!$B$4:$C$205,2,0),"")</f>
        <v/>
      </c>
      <c r="C3428" s="178"/>
      <c r="D3428" s="55" t="str">
        <f>_xlfn.IFNA(VLOOKUP(C3428,'Számlafizető(k) adatai'!$C$4:$D$203,2,0),"")</f>
        <v/>
      </c>
      <c r="E3428" s="55" t="str">
        <f>_xlfn.IFNA(VLOOKUP(C3428,'Számlafizető(k) adatai'!$C$4:$M$203,11,0),"")</f>
        <v/>
      </c>
      <c r="F3428" s="178"/>
      <c r="G3428" s="178"/>
      <c r="H3428" s="178"/>
      <c r="I3428" s="55" t="str">
        <f>IF(F3428="","",VLOOKUP(LEFT(F3428,5),'Technikai cellák'!B:C,2,0))</f>
        <v/>
      </c>
      <c r="J3428" s="55" t="str">
        <f>IF(F3428="","",VLOOKUP(I3428,'Technikai cellák'!$C$1:$D$12,2,0))</f>
        <v/>
      </c>
      <c r="K3428" s="179"/>
      <c r="L3428" s="67" t="str">
        <f t="shared" si="1044"/>
        <v/>
      </c>
      <c r="M3428" s="68">
        <f t="shared" si="1045"/>
        <v>0</v>
      </c>
      <c r="N3428" s="66">
        <f t="shared" si="1046"/>
        <v>0</v>
      </c>
      <c r="O3428" s="152"/>
      <c r="P3428" s="172">
        <f t="shared" si="1043"/>
        <v>0</v>
      </c>
      <c r="Q3428" s="69">
        <f t="shared" si="1047"/>
        <v>0</v>
      </c>
      <c r="R3428" s="62">
        <f t="shared" si="1048"/>
        <v>0</v>
      </c>
      <c r="S3428" s="153"/>
      <c r="T3428" s="118" t="str">
        <f t="shared" si="1049"/>
        <v/>
      </c>
      <c r="U3428" s="154"/>
      <c r="V3428" s="154"/>
      <c r="W3428" s="154"/>
      <c r="X3428" s="154"/>
      <c r="Y3428" s="154"/>
      <c r="Z3428" s="154"/>
      <c r="AA3428" s="154"/>
      <c r="AB3428" s="154"/>
      <c r="AC3428" s="154"/>
      <c r="AD3428" s="154"/>
      <c r="AE3428" s="154"/>
      <c r="AF3428" s="154"/>
      <c r="AG3428" s="63">
        <f t="shared" si="1050"/>
        <v>0</v>
      </c>
      <c r="AH3428" s="56">
        <f t="shared" si="1051"/>
        <v>0</v>
      </c>
      <c r="AI3428" s="56">
        <f t="shared" si="1052"/>
        <v>0</v>
      </c>
      <c r="AJ3428" s="56">
        <f t="shared" si="1053"/>
        <v>0</v>
      </c>
      <c r="AK3428" s="56">
        <f t="shared" si="1054"/>
        <v>0</v>
      </c>
      <c r="AL3428" s="56">
        <f t="shared" si="1055"/>
        <v>0</v>
      </c>
      <c r="AM3428" s="56">
        <f t="shared" si="1056"/>
        <v>0</v>
      </c>
      <c r="AN3428" s="56">
        <f t="shared" si="1057"/>
        <v>0</v>
      </c>
      <c r="AO3428" s="56">
        <f t="shared" si="1058"/>
        <v>0</v>
      </c>
      <c r="AP3428" s="56">
        <f t="shared" si="1059"/>
        <v>0</v>
      </c>
      <c r="AQ3428" s="56">
        <f t="shared" si="1060"/>
        <v>0</v>
      </c>
      <c r="AR3428" s="86">
        <f t="shared" si="1061"/>
        <v>0</v>
      </c>
    </row>
    <row r="3429" spans="1:44" x14ac:dyDescent="0.25">
      <c r="A3429" s="178"/>
      <c r="B3429" s="55" t="str">
        <f>_xlfn.IFNA(VLOOKUP(A3429,'Ajánlatkérő(k) adatai'!$B$4:$C$205,2,0),"")</f>
        <v/>
      </c>
      <c r="C3429" s="178"/>
      <c r="D3429" s="55" t="str">
        <f>_xlfn.IFNA(VLOOKUP(C3429,'Számlafizető(k) adatai'!$C$4:$D$203,2,0),"")</f>
        <v/>
      </c>
      <c r="E3429" s="55" t="str">
        <f>_xlfn.IFNA(VLOOKUP(C3429,'Számlafizető(k) adatai'!$C$4:$M$203,11,0),"")</f>
        <v/>
      </c>
      <c r="F3429" s="178"/>
      <c r="G3429" s="178"/>
      <c r="H3429" s="178"/>
      <c r="I3429" s="55" t="str">
        <f>IF(F3429="","",VLOOKUP(LEFT(F3429,5),'Technikai cellák'!B:C,2,0))</f>
        <v/>
      </c>
      <c r="J3429" s="55" t="str">
        <f>IF(F3429="","",VLOOKUP(I3429,'Technikai cellák'!$C$1:$D$12,2,0))</f>
        <v/>
      </c>
      <c r="K3429" s="179"/>
      <c r="L3429" s="67" t="str">
        <f t="shared" si="1044"/>
        <v/>
      </c>
      <c r="M3429" s="68">
        <f t="shared" si="1045"/>
        <v>0</v>
      </c>
      <c r="N3429" s="66">
        <f t="shared" si="1046"/>
        <v>0</v>
      </c>
      <c r="O3429" s="152"/>
      <c r="P3429" s="172">
        <f t="shared" si="1043"/>
        <v>0</v>
      </c>
      <c r="Q3429" s="69">
        <f t="shared" si="1047"/>
        <v>0</v>
      </c>
      <c r="R3429" s="62">
        <f t="shared" si="1048"/>
        <v>0</v>
      </c>
      <c r="S3429" s="153"/>
      <c r="T3429" s="118" t="str">
        <f t="shared" si="1049"/>
        <v/>
      </c>
      <c r="U3429" s="154"/>
      <c r="V3429" s="154"/>
      <c r="W3429" s="154"/>
      <c r="X3429" s="154"/>
      <c r="Y3429" s="154"/>
      <c r="Z3429" s="154"/>
      <c r="AA3429" s="154"/>
      <c r="AB3429" s="154"/>
      <c r="AC3429" s="154"/>
      <c r="AD3429" s="154"/>
      <c r="AE3429" s="154"/>
      <c r="AF3429" s="154"/>
      <c r="AG3429" s="63">
        <f t="shared" si="1050"/>
        <v>0</v>
      </c>
      <c r="AH3429" s="56">
        <f t="shared" si="1051"/>
        <v>0</v>
      </c>
      <c r="AI3429" s="56">
        <f t="shared" si="1052"/>
        <v>0</v>
      </c>
      <c r="AJ3429" s="56">
        <f t="shared" si="1053"/>
        <v>0</v>
      </c>
      <c r="AK3429" s="56">
        <f t="shared" si="1054"/>
        <v>0</v>
      </c>
      <c r="AL3429" s="56">
        <f t="shared" si="1055"/>
        <v>0</v>
      </c>
      <c r="AM3429" s="56">
        <f t="shared" si="1056"/>
        <v>0</v>
      </c>
      <c r="AN3429" s="56">
        <f t="shared" si="1057"/>
        <v>0</v>
      </c>
      <c r="AO3429" s="56">
        <f t="shared" si="1058"/>
        <v>0</v>
      </c>
      <c r="AP3429" s="56">
        <f t="shared" si="1059"/>
        <v>0</v>
      </c>
      <c r="AQ3429" s="56">
        <f t="shared" si="1060"/>
        <v>0</v>
      </c>
      <c r="AR3429" s="86">
        <f t="shared" si="1061"/>
        <v>0</v>
      </c>
    </row>
    <row r="3430" spans="1:44" x14ac:dyDescent="0.25">
      <c r="A3430" s="178"/>
      <c r="B3430" s="55" t="str">
        <f>_xlfn.IFNA(VLOOKUP(A3430,'Ajánlatkérő(k) adatai'!$B$4:$C$205,2,0),"")</f>
        <v/>
      </c>
      <c r="C3430" s="178"/>
      <c r="D3430" s="55" t="str">
        <f>_xlfn.IFNA(VLOOKUP(C3430,'Számlafizető(k) adatai'!$C$4:$D$203,2,0),"")</f>
        <v/>
      </c>
      <c r="E3430" s="55" t="str">
        <f>_xlfn.IFNA(VLOOKUP(C3430,'Számlafizető(k) adatai'!$C$4:$M$203,11,0),"")</f>
        <v/>
      </c>
      <c r="F3430" s="178"/>
      <c r="G3430" s="178"/>
      <c r="H3430" s="178"/>
      <c r="I3430" s="55" t="str">
        <f>IF(F3430="","",VLOOKUP(LEFT(F3430,5),'Technikai cellák'!B:C,2,0))</f>
        <v/>
      </c>
      <c r="J3430" s="55" t="str">
        <f>IF(F3430="","",VLOOKUP(I3430,'Technikai cellák'!$C$1:$D$12,2,0))</f>
        <v/>
      </c>
      <c r="K3430" s="179"/>
      <c r="L3430" s="67" t="str">
        <f t="shared" si="1044"/>
        <v/>
      </c>
      <c r="M3430" s="68">
        <f t="shared" si="1045"/>
        <v>0</v>
      </c>
      <c r="N3430" s="66">
        <f t="shared" si="1046"/>
        <v>0</v>
      </c>
      <c r="O3430" s="152"/>
      <c r="P3430" s="172">
        <f t="shared" si="1043"/>
        <v>0</v>
      </c>
      <c r="Q3430" s="69">
        <f t="shared" si="1047"/>
        <v>0</v>
      </c>
      <c r="R3430" s="62">
        <f t="shared" si="1048"/>
        <v>0</v>
      </c>
      <c r="S3430" s="153"/>
      <c r="T3430" s="118" t="str">
        <f t="shared" si="1049"/>
        <v/>
      </c>
      <c r="U3430" s="154"/>
      <c r="V3430" s="154"/>
      <c r="W3430" s="154"/>
      <c r="X3430" s="154"/>
      <c r="Y3430" s="154"/>
      <c r="Z3430" s="154"/>
      <c r="AA3430" s="154"/>
      <c r="AB3430" s="154"/>
      <c r="AC3430" s="154"/>
      <c r="AD3430" s="154"/>
      <c r="AE3430" s="154"/>
      <c r="AF3430" s="154"/>
      <c r="AG3430" s="63">
        <f t="shared" si="1050"/>
        <v>0</v>
      </c>
      <c r="AH3430" s="56">
        <f t="shared" si="1051"/>
        <v>0</v>
      </c>
      <c r="AI3430" s="56">
        <f t="shared" si="1052"/>
        <v>0</v>
      </c>
      <c r="AJ3430" s="56">
        <f t="shared" si="1053"/>
        <v>0</v>
      </c>
      <c r="AK3430" s="56">
        <f t="shared" si="1054"/>
        <v>0</v>
      </c>
      <c r="AL3430" s="56">
        <f t="shared" si="1055"/>
        <v>0</v>
      </c>
      <c r="AM3430" s="56">
        <f t="shared" si="1056"/>
        <v>0</v>
      </c>
      <c r="AN3430" s="56">
        <f t="shared" si="1057"/>
        <v>0</v>
      </c>
      <c r="AO3430" s="56">
        <f t="shared" si="1058"/>
        <v>0</v>
      </c>
      <c r="AP3430" s="56">
        <f t="shared" si="1059"/>
        <v>0</v>
      </c>
      <c r="AQ3430" s="56">
        <f t="shared" si="1060"/>
        <v>0</v>
      </c>
      <c r="AR3430" s="86">
        <f t="shared" si="1061"/>
        <v>0</v>
      </c>
    </row>
    <row r="3431" spans="1:44" x14ac:dyDescent="0.25">
      <c r="A3431" s="178"/>
      <c r="B3431" s="55" t="str">
        <f>_xlfn.IFNA(VLOOKUP(A3431,'Ajánlatkérő(k) adatai'!$B$4:$C$205,2,0),"")</f>
        <v/>
      </c>
      <c r="C3431" s="178"/>
      <c r="D3431" s="55" t="str">
        <f>_xlfn.IFNA(VLOOKUP(C3431,'Számlafizető(k) adatai'!$C$4:$D$203,2,0),"")</f>
        <v/>
      </c>
      <c r="E3431" s="55" t="str">
        <f>_xlfn.IFNA(VLOOKUP(C3431,'Számlafizető(k) adatai'!$C$4:$M$203,11,0),"")</f>
        <v/>
      </c>
      <c r="F3431" s="178"/>
      <c r="G3431" s="178"/>
      <c r="H3431" s="178"/>
      <c r="I3431" s="55" t="str">
        <f>IF(F3431="","",VLOOKUP(LEFT(F3431,5),'Technikai cellák'!B:C,2,0))</f>
        <v/>
      </c>
      <c r="J3431" s="55" t="str">
        <f>IF(F3431="","",VLOOKUP(I3431,'Technikai cellák'!$C$1:$D$12,2,0))</f>
        <v/>
      </c>
      <c r="K3431" s="179"/>
      <c r="L3431" s="67" t="str">
        <f t="shared" si="1044"/>
        <v/>
      </c>
      <c r="M3431" s="68">
        <f t="shared" si="1045"/>
        <v>0</v>
      </c>
      <c r="N3431" s="66">
        <f t="shared" si="1046"/>
        <v>0</v>
      </c>
      <c r="O3431" s="152"/>
      <c r="P3431" s="172">
        <f t="shared" si="1043"/>
        <v>0</v>
      </c>
      <c r="Q3431" s="69">
        <f t="shared" si="1047"/>
        <v>0</v>
      </c>
      <c r="R3431" s="62">
        <f t="shared" si="1048"/>
        <v>0</v>
      </c>
      <c r="S3431" s="153"/>
      <c r="T3431" s="118" t="str">
        <f t="shared" si="1049"/>
        <v/>
      </c>
      <c r="U3431" s="154"/>
      <c r="V3431" s="154"/>
      <c r="W3431" s="154"/>
      <c r="X3431" s="154"/>
      <c r="Y3431" s="154"/>
      <c r="Z3431" s="154"/>
      <c r="AA3431" s="154"/>
      <c r="AB3431" s="154"/>
      <c r="AC3431" s="154"/>
      <c r="AD3431" s="154"/>
      <c r="AE3431" s="154"/>
      <c r="AF3431" s="154"/>
      <c r="AG3431" s="63">
        <f t="shared" si="1050"/>
        <v>0</v>
      </c>
      <c r="AH3431" s="56">
        <f t="shared" si="1051"/>
        <v>0</v>
      </c>
      <c r="AI3431" s="56">
        <f t="shared" si="1052"/>
        <v>0</v>
      </c>
      <c r="AJ3431" s="56">
        <f t="shared" si="1053"/>
        <v>0</v>
      </c>
      <c r="AK3431" s="56">
        <f t="shared" si="1054"/>
        <v>0</v>
      </c>
      <c r="AL3431" s="56">
        <f t="shared" si="1055"/>
        <v>0</v>
      </c>
      <c r="AM3431" s="56">
        <f t="shared" si="1056"/>
        <v>0</v>
      </c>
      <c r="AN3431" s="56">
        <f t="shared" si="1057"/>
        <v>0</v>
      </c>
      <c r="AO3431" s="56">
        <f t="shared" si="1058"/>
        <v>0</v>
      </c>
      <c r="AP3431" s="56">
        <f t="shared" si="1059"/>
        <v>0</v>
      </c>
      <c r="AQ3431" s="56">
        <f t="shared" si="1060"/>
        <v>0</v>
      </c>
      <c r="AR3431" s="86">
        <f t="shared" si="1061"/>
        <v>0</v>
      </c>
    </row>
    <row r="3432" spans="1:44" x14ac:dyDescent="0.25">
      <c r="A3432" s="178"/>
      <c r="B3432" s="55" t="str">
        <f>_xlfn.IFNA(VLOOKUP(A3432,'Ajánlatkérő(k) adatai'!$B$4:$C$205,2,0),"")</f>
        <v/>
      </c>
      <c r="C3432" s="178"/>
      <c r="D3432" s="55" t="str">
        <f>_xlfn.IFNA(VLOOKUP(C3432,'Számlafizető(k) adatai'!$C$4:$D$203,2,0),"")</f>
        <v/>
      </c>
      <c r="E3432" s="55" t="str">
        <f>_xlfn.IFNA(VLOOKUP(C3432,'Számlafizető(k) adatai'!$C$4:$M$203,11,0),"")</f>
        <v/>
      </c>
      <c r="F3432" s="178"/>
      <c r="G3432" s="178"/>
      <c r="H3432" s="178"/>
      <c r="I3432" s="55" t="str">
        <f>IF(F3432="","",VLOOKUP(LEFT(F3432,5),'Technikai cellák'!B:C,2,0))</f>
        <v/>
      </c>
      <c r="J3432" s="55" t="str">
        <f>IF(F3432="","",VLOOKUP(I3432,'Technikai cellák'!$C$1:$D$12,2,0))</f>
        <v/>
      </c>
      <c r="K3432" s="179"/>
      <c r="L3432" s="67" t="str">
        <f t="shared" si="1044"/>
        <v/>
      </c>
      <c r="M3432" s="68">
        <f t="shared" si="1045"/>
        <v>0</v>
      </c>
      <c r="N3432" s="66">
        <f t="shared" si="1046"/>
        <v>0</v>
      </c>
      <c r="O3432" s="152"/>
      <c r="P3432" s="172">
        <f t="shared" si="1043"/>
        <v>0</v>
      </c>
      <c r="Q3432" s="69">
        <f t="shared" si="1047"/>
        <v>0</v>
      </c>
      <c r="R3432" s="62">
        <f t="shared" si="1048"/>
        <v>0</v>
      </c>
      <c r="S3432" s="153"/>
      <c r="T3432" s="118" t="str">
        <f t="shared" si="1049"/>
        <v/>
      </c>
      <c r="U3432" s="154"/>
      <c r="V3432" s="154"/>
      <c r="W3432" s="154"/>
      <c r="X3432" s="154"/>
      <c r="Y3432" s="154"/>
      <c r="Z3432" s="154"/>
      <c r="AA3432" s="154"/>
      <c r="AB3432" s="154"/>
      <c r="AC3432" s="154"/>
      <c r="AD3432" s="154"/>
      <c r="AE3432" s="154"/>
      <c r="AF3432" s="154"/>
      <c r="AG3432" s="63">
        <f t="shared" si="1050"/>
        <v>0</v>
      </c>
      <c r="AH3432" s="56">
        <f t="shared" si="1051"/>
        <v>0</v>
      </c>
      <c r="AI3432" s="56">
        <f t="shared" si="1052"/>
        <v>0</v>
      </c>
      <c r="AJ3432" s="56">
        <f t="shared" si="1053"/>
        <v>0</v>
      </c>
      <c r="AK3432" s="56">
        <f t="shared" si="1054"/>
        <v>0</v>
      </c>
      <c r="AL3432" s="56">
        <f t="shared" si="1055"/>
        <v>0</v>
      </c>
      <c r="AM3432" s="56">
        <f t="shared" si="1056"/>
        <v>0</v>
      </c>
      <c r="AN3432" s="56">
        <f t="shared" si="1057"/>
        <v>0</v>
      </c>
      <c r="AO3432" s="56">
        <f t="shared" si="1058"/>
        <v>0</v>
      </c>
      <c r="AP3432" s="56">
        <f t="shared" si="1059"/>
        <v>0</v>
      </c>
      <c r="AQ3432" s="56">
        <f t="shared" si="1060"/>
        <v>0</v>
      </c>
      <c r="AR3432" s="86">
        <f t="shared" si="1061"/>
        <v>0</v>
      </c>
    </row>
    <row r="3433" spans="1:44" x14ac:dyDescent="0.25">
      <c r="A3433" s="178"/>
      <c r="B3433" s="55" t="str">
        <f>_xlfn.IFNA(VLOOKUP(A3433,'Ajánlatkérő(k) adatai'!$B$4:$C$205,2,0),"")</f>
        <v/>
      </c>
      <c r="C3433" s="178"/>
      <c r="D3433" s="55" t="str">
        <f>_xlfn.IFNA(VLOOKUP(C3433,'Számlafizető(k) adatai'!$C$4:$D$203,2,0),"")</f>
        <v/>
      </c>
      <c r="E3433" s="55" t="str">
        <f>_xlfn.IFNA(VLOOKUP(C3433,'Számlafizető(k) adatai'!$C$4:$M$203,11,0),"")</f>
        <v/>
      </c>
      <c r="F3433" s="178"/>
      <c r="G3433" s="178"/>
      <c r="H3433" s="178"/>
      <c r="I3433" s="55" t="str">
        <f>IF(F3433="","",VLOOKUP(LEFT(F3433,5),'Technikai cellák'!B:C,2,0))</f>
        <v/>
      </c>
      <c r="J3433" s="55" t="str">
        <f>IF(F3433="","",VLOOKUP(I3433,'Technikai cellák'!$C$1:$D$12,2,0))</f>
        <v/>
      </c>
      <c r="K3433" s="179"/>
      <c r="L3433" s="67" t="str">
        <f t="shared" si="1044"/>
        <v/>
      </c>
      <c r="M3433" s="68">
        <f t="shared" si="1045"/>
        <v>0</v>
      </c>
      <c r="N3433" s="66">
        <f t="shared" si="1046"/>
        <v>0</v>
      </c>
      <c r="O3433" s="152"/>
      <c r="P3433" s="172">
        <f t="shared" si="1043"/>
        <v>0</v>
      </c>
      <c r="Q3433" s="69">
        <f t="shared" si="1047"/>
        <v>0</v>
      </c>
      <c r="R3433" s="62">
        <f t="shared" si="1048"/>
        <v>0</v>
      </c>
      <c r="S3433" s="153"/>
      <c r="T3433" s="118" t="str">
        <f t="shared" si="1049"/>
        <v/>
      </c>
      <c r="U3433" s="154"/>
      <c r="V3433" s="154"/>
      <c r="W3433" s="154"/>
      <c r="X3433" s="154"/>
      <c r="Y3433" s="154"/>
      <c r="Z3433" s="154"/>
      <c r="AA3433" s="154"/>
      <c r="AB3433" s="154"/>
      <c r="AC3433" s="154"/>
      <c r="AD3433" s="154"/>
      <c r="AE3433" s="154"/>
      <c r="AF3433" s="154"/>
      <c r="AG3433" s="63">
        <f t="shared" si="1050"/>
        <v>0</v>
      </c>
      <c r="AH3433" s="56">
        <f t="shared" si="1051"/>
        <v>0</v>
      </c>
      <c r="AI3433" s="56">
        <f t="shared" si="1052"/>
        <v>0</v>
      </c>
      <c r="AJ3433" s="56">
        <f t="shared" si="1053"/>
        <v>0</v>
      </c>
      <c r="AK3433" s="56">
        <f t="shared" si="1054"/>
        <v>0</v>
      </c>
      <c r="AL3433" s="56">
        <f t="shared" si="1055"/>
        <v>0</v>
      </c>
      <c r="AM3433" s="56">
        <f t="shared" si="1056"/>
        <v>0</v>
      </c>
      <c r="AN3433" s="56">
        <f t="shared" si="1057"/>
        <v>0</v>
      </c>
      <c r="AO3433" s="56">
        <f t="shared" si="1058"/>
        <v>0</v>
      </c>
      <c r="AP3433" s="56">
        <f t="shared" si="1059"/>
        <v>0</v>
      </c>
      <c r="AQ3433" s="56">
        <f t="shared" si="1060"/>
        <v>0</v>
      </c>
      <c r="AR3433" s="86">
        <f t="shared" si="1061"/>
        <v>0</v>
      </c>
    </row>
    <row r="3434" spans="1:44" x14ac:dyDescent="0.25">
      <c r="A3434" s="178"/>
      <c r="B3434" s="55" t="str">
        <f>_xlfn.IFNA(VLOOKUP(A3434,'Ajánlatkérő(k) adatai'!$B$4:$C$205,2,0),"")</f>
        <v/>
      </c>
      <c r="C3434" s="178"/>
      <c r="D3434" s="55" t="str">
        <f>_xlfn.IFNA(VLOOKUP(C3434,'Számlafizető(k) adatai'!$C$4:$D$203,2,0),"")</f>
        <v/>
      </c>
      <c r="E3434" s="55" t="str">
        <f>_xlfn.IFNA(VLOOKUP(C3434,'Számlafizető(k) adatai'!$C$4:$M$203,11,0),"")</f>
        <v/>
      </c>
      <c r="F3434" s="178"/>
      <c r="G3434" s="178"/>
      <c r="H3434" s="178"/>
      <c r="I3434" s="55" t="str">
        <f>IF(F3434="","",VLOOKUP(LEFT(F3434,5),'Technikai cellák'!B:C,2,0))</f>
        <v/>
      </c>
      <c r="J3434" s="55" t="str">
        <f>IF(F3434="","",VLOOKUP(I3434,'Technikai cellák'!$C$1:$D$12,2,0))</f>
        <v/>
      </c>
      <c r="K3434" s="179"/>
      <c r="L3434" s="67" t="str">
        <f t="shared" si="1044"/>
        <v/>
      </c>
      <c r="M3434" s="68">
        <f t="shared" si="1045"/>
        <v>0</v>
      </c>
      <c r="N3434" s="66">
        <f t="shared" si="1046"/>
        <v>0</v>
      </c>
      <c r="O3434" s="152"/>
      <c r="P3434" s="172">
        <f t="shared" si="1043"/>
        <v>0</v>
      </c>
      <c r="Q3434" s="69">
        <f t="shared" si="1047"/>
        <v>0</v>
      </c>
      <c r="R3434" s="62">
        <f t="shared" si="1048"/>
        <v>0</v>
      </c>
      <c r="S3434" s="153"/>
      <c r="T3434" s="118" t="str">
        <f t="shared" si="1049"/>
        <v/>
      </c>
      <c r="U3434" s="154"/>
      <c r="V3434" s="154"/>
      <c r="W3434" s="154"/>
      <c r="X3434" s="154"/>
      <c r="Y3434" s="154"/>
      <c r="Z3434" s="154"/>
      <c r="AA3434" s="154"/>
      <c r="AB3434" s="154"/>
      <c r="AC3434" s="154"/>
      <c r="AD3434" s="154"/>
      <c r="AE3434" s="154"/>
      <c r="AF3434" s="154"/>
      <c r="AG3434" s="63">
        <f t="shared" si="1050"/>
        <v>0</v>
      </c>
      <c r="AH3434" s="56">
        <f t="shared" si="1051"/>
        <v>0</v>
      </c>
      <c r="AI3434" s="56">
        <f t="shared" si="1052"/>
        <v>0</v>
      </c>
      <c r="AJ3434" s="56">
        <f t="shared" si="1053"/>
        <v>0</v>
      </c>
      <c r="AK3434" s="56">
        <f t="shared" si="1054"/>
        <v>0</v>
      </c>
      <c r="AL3434" s="56">
        <f t="shared" si="1055"/>
        <v>0</v>
      </c>
      <c r="AM3434" s="56">
        <f t="shared" si="1056"/>
        <v>0</v>
      </c>
      <c r="AN3434" s="56">
        <f t="shared" si="1057"/>
        <v>0</v>
      </c>
      <c r="AO3434" s="56">
        <f t="shared" si="1058"/>
        <v>0</v>
      </c>
      <c r="AP3434" s="56">
        <f t="shared" si="1059"/>
        <v>0</v>
      </c>
      <c r="AQ3434" s="56">
        <f t="shared" si="1060"/>
        <v>0</v>
      </c>
      <c r="AR3434" s="86">
        <f t="shared" si="1061"/>
        <v>0</v>
      </c>
    </row>
    <row r="3435" spans="1:44" x14ac:dyDescent="0.25">
      <c r="A3435" s="178"/>
      <c r="B3435" s="55" t="str">
        <f>_xlfn.IFNA(VLOOKUP(A3435,'Ajánlatkérő(k) adatai'!$B$4:$C$205,2,0),"")</f>
        <v/>
      </c>
      <c r="C3435" s="178"/>
      <c r="D3435" s="55" t="str">
        <f>_xlfn.IFNA(VLOOKUP(C3435,'Számlafizető(k) adatai'!$C$4:$D$203,2,0),"")</f>
        <v/>
      </c>
      <c r="E3435" s="55" t="str">
        <f>_xlfn.IFNA(VLOOKUP(C3435,'Számlafizető(k) adatai'!$C$4:$M$203,11,0),"")</f>
        <v/>
      </c>
      <c r="F3435" s="178"/>
      <c r="G3435" s="178"/>
      <c r="H3435" s="178"/>
      <c r="I3435" s="55" t="str">
        <f>IF(F3435="","",VLOOKUP(LEFT(F3435,5),'Technikai cellák'!B:C,2,0))</f>
        <v/>
      </c>
      <c r="J3435" s="55" t="str">
        <f>IF(F3435="","",VLOOKUP(I3435,'Technikai cellák'!$C$1:$D$12,2,0))</f>
        <v/>
      </c>
      <c r="K3435" s="179"/>
      <c r="L3435" s="67" t="str">
        <f t="shared" si="1044"/>
        <v/>
      </c>
      <c r="M3435" s="68">
        <f t="shared" si="1045"/>
        <v>0</v>
      </c>
      <c r="N3435" s="66">
        <f t="shared" si="1046"/>
        <v>0</v>
      </c>
      <c r="O3435" s="152"/>
      <c r="P3435" s="172">
        <f t="shared" si="1043"/>
        <v>0</v>
      </c>
      <c r="Q3435" s="69">
        <f t="shared" si="1047"/>
        <v>0</v>
      </c>
      <c r="R3435" s="62">
        <f t="shared" si="1048"/>
        <v>0</v>
      </c>
      <c r="S3435" s="153"/>
      <c r="T3435" s="118" t="str">
        <f t="shared" si="1049"/>
        <v/>
      </c>
      <c r="U3435" s="154"/>
      <c r="V3435" s="154"/>
      <c r="W3435" s="154"/>
      <c r="X3435" s="154"/>
      <c r="Y3435" s="154"/>
      <c r="Z3435" s="154"/>
      <c r="AA3435" s="154"/>
      <c r="AB3435" s="154"/>
      <c r="AC3435" s="154"/>
      <c r="AD3435" s="154"/>
      <c r="AE3435" s="154"/>
      <c r="AF3435" s="154"/>
      <c r="AG3435" s="63">
        <f t="shared" si="1050"/>
        <v>0</v>
      </c>
      <c r="AH3435" s="56">
        <f t="shared" si="1051"/>
        <v>0</v>
      </c>
      <c r="AI3435" s="56">
        <f t="shared" si="1052"/>
        <v>0</v>
      </c>
      <c r="AJ3435" s="56">
        <f t="shared" si="1053"/>
        <v>0</v>
      </c>
      <c r="AK3435" s="56">
        <f t="shared" si="1054"/>
        <v>0</v>
      </c>
      <c r="AL3435" s="56">
        <f t="shared" si="1055"/>
        <v>0</v>
      </c>
      <c r="AM3435" s="56">
        <f t="shared" si="1056"/>
        <v>0</v>
      </c>
      <c r="AN3435" s="56">
        <f t="shared" si="1057"/>
        <v>0</v>
      </c>
      <c r="AO3435" s="56">
        <f t="shared" si="1058"/>
        <v>0</v>
      </c>
      <c r="AP3435" s="56">
        <f t="shared" si="1059"/>
        <v>0</v>
      </c>
      <c r="AQ3435" s="56">
        <f t="shared" si="1060"/>
        <v>0</v>
      </c>
      <c r="AR3435" s="86">
        <f t="shared" si="1061"/>
        <v>0</v>
      </c>
    </row>
    <row r="3436" spans="1:44" x14ac:dyDescent="0.25">
      <c r="A3436" s="178"/>
      <c r="B3436" s="55" t="str">
        <f>_xlfn.IFNA(VLOOKUP(A3436,'Ajánlatkérő(k) adatai'!$B$4:$C$205,2,0),"")</f>
        <v/>
      </c>
      <c r="C3436" s="178"/>
      <c r="D3436" s="55" t="str">
        <f>_xlfn.IFNA(VLOOKUP(C3436,'Számlafizető(k) adatai'!$C$4:$D$203,2,0),"")</f>
        <v/>
      </c>
      <c r="E3436" s="55" t="str">
        <f>_xlfn.IFNA(VLOOKUP(C3436,'Számlafizető(k) adatai'!$C$4:$M$203,11,0),"")</f>
        <v/>
      </c>
      <c r="F3436" s="178"/>
      <c r="G3436" s="178"/>
      <c r="H3436" s="178"/>
      <c r="I3436" s="55" t="str">
        <f>IF(F3436="","",VLOOKUP(LEFT(F3436,5),'Technikai cellák'!B:C,2,0))</f>
        <v/>
      </c>
      <c r="J3436" s="55" t="str">
        <f>IF(F3436="","",VLOOKUP(I3436,'Technikai cellák'!$C$1:$D$12,2,0))</f>
        <v/>
      </c>
      <c r="K3436" s="179"/>
      <c r="L3436" s="67" t="str">
        <f t="shared" si="1044"/>
        <v/>
      </c>
      <c r="M3436" s="68">
        <f t="shared" si="1045"/>
        <v>0</v>
      </c>
      <c r="N3436" s="66">
        <f t="shared" si="1046"/>
        <v>0</v>
      </c>
      <c r="O3436" s="152"/>
      <c r="P3436" s="172">
        <f t="shared" si="1043"/>
        <v>0</v>
      </c>
      <c r="Q3436" s="69">
        <f t="shared" si="1047"/>
        <v>0</v>
      </c>
      <c r="R3436" s="62">
        <f t="shared" si="1048"/>
        <v>0</v>
      </c>
      <c r="S3436" s="153"/>
      <c r="T3436" s="118" t="str">
        <f t="shared" si="1049"/>
        <v/>
      </c>
      <c r="U3436" s="154"/>
      <c r="V3436" s="154"/>
      <c r="W3436" s="154"/>
      <c r="X3436" s="154"/>
      <c r="Y3436" s="154"/>
      <c r="Z3436" s="154"/>
      <c r="AA3436" s="154"/>
      <c r="AB3436" s="154"/>
      <c r="AC3436" s="154"/>
      <c r="AD3436" s="154"/>
      <c r="AE3436" s="154"/>
      <c r="AF3436" s="154"/>
      <c r="AG3436" s="63">
        <f t="shared" si="1050"/>
        <v>0</v>
      </c>
      <c r="AH3436" s="56">
        <f t="shared" si="1051"/>
        <v>0</v>
      </c>
      <c r="AI3436" s="56">
        <f t="shared" si="1052"/>
        <v>0</v>
      </c>
      <c r="AJ3436" s="56">
        <f t="shared" si="1053"/>
        <v>0</v>
      </c>
      <c r="AK3436" s="56">
        <f t="shared" si="1054"/>
        <v>0</v>
      </c>
      <c r="AL3436" s="56">
        <f t="shared" si="1055"/>
        <v>0</v>
      </c>
      <c r="AM3436" s="56">
        <f t="shared" si="1056"/>
        <v>0</v>
      </c>
      <c r="AN3436" s="56">
        <f t="shared" si="1057"/>
        <v>0</v>
      </c>
      <c r="AO3436" s="56">
        <f t="shared" si="1058"/>
        <v>0</v>
      </c>
      <c r="AP3436" s="56">
        <f t="shared" si="1059"/>
        <v>0</v>
      </c>
      <c r="AQ3436" s="56">
        <f t="shared" si="1060"/>
        <v>0</v>
      </c>
      <c r="AR3436" s="86">
        <f t="shared" si="1061"/>
        <v>0</v>
      </c>
    </row>
    <row r="3437" spans="1:44" x14ac:dyDescent="0.25">
      <c r="A3437" s="178"/>
      <c r="B3437" s="55" t="str">
        <f>_xlfn.IFNA(VLOOKUP(A3437,'Ajánlatkérő(k) adatai'!$B$4:$C$205,2,0),"")</f>
        <v/>
      </c>
      <c r="C3437" s="178"/>
      <c r="D3437" s="55" t="str">
        <f>_xlfn.IFNA(VLOOKUP(C3437,'Számlafizető(k) adatai'!$C$4:$D$203,2,0),"")</f>
        <v/>
      </c>
      <c r="E3437" s="55" t="str">
        <f>_xlfn.IFNA(VLOOKUP(C3437,'Számlafizető(k) adatai'!$C$4:$M$203,11,0),"")</f>
        <v/>
      </c>
      <c r="F3437" s="178"/>
      <c r="G3437" s="178"/>
      <c r="H3437" s="178"/>
      <c r="I3437" s="55" t="str">
        <f>IF(F3437="","",VLOOKUP(LEFT(F3437,5),'Technikai cellák'!B:C,2,0))</f>
        <v/>
      </c>
      <c r="J3437" s="55" t="str">
        <f>IF(F3437="","",VLOOKUP(I3437,'Technikai cellák'!$C$1:$D$12,2,0))</f>
        <v/>
      </c>
      <c r="K3437" s="179"/>
      <c r="L3437" s="67" t="str">
        <f t="shared" si="1044"/>
        <v/>
      </c>
      <c r="M3437" s="68">
        <f t="shared" si="1045"/>
        <v>0</v>
      </c>
      <c r="N3437" s="66">
        <f t="shared" si="1046"/>
        <v>0</v>
      </c>
      <c r="O3437" s="152"/>
      <c r="P3437" s="172">
        <f t="shared" si="1043"/>
        <v>0</v>
      </c>
      <c r="Q3437" s="69">
        <f t="shared" si="1047"/>
        <v>0</v>
      </c>
      <c r="R3437" s="62">
        <f t="shared" si="1048"/>
        <v>0</v>
      </c>
      <c r="S3437" s="153"/>
      <c r="T3437" s="118" t="str">
        <f t="shared" si="1049"/>
        <v/>
      </c>
      <c r="U3437" s="154"/>
      <c r="V3437" s="154"/>
      <c r="W3437" s="154"/>
      <c r="X3437" s="154"/>
      <c r="Y3437" s="154"/>
      <c r="Z3437" s="154"/>
      <c r="AA3437" s="154"/>
      <c r="AB3437" s="154"/>
      <c r="AC3437" s="154"/>
      <c r="AD3437" s="154"/>
      <c r="AE3437" s="154"/>
      <c r="AF3437" s="154"/>
      <c r="AG3437" s="63">
        <f t="shared" si="1050"/>
        <v>0</v>
      </c>
      <c r="AH3437" s="56">
        <f t="shared" si="1051"/>
        <v>0</v>
      </c>
      <c r="AI3437" s="56">
        <f t="shared" si="1052"/>
        <v>0</v>
      </c>
      <c r="AJ3437" s="56">
        <f t="shared" si="1053"/>
        <v>0</v>
      </c>
      <c r="AK3437" s="56">
        <f t="shared" si="1054"/>
        <v>0</v>
      </c>
      <c r="AL3437" s="56">
        <f t="shared" si="1055"/>
        <v>0</v>
      </c>
      <c r="AM3437" s="56">
        <f t="shared" si="1056"/>
        <v>0</v>
      </c>
      <c r="AN3437" s="56">
        <f t="shared" si="1057"/>
        <v>0</v>
      </c>
      <c r="AO3437" s="56">
        <f t="shared" si="1058"/>
        <v>0</v>
      </c>
      <c r="AP3437" s="56">
        <f t="shared" si="1059"/>
        <v>0</v>
      </c>
      <c r="AQ3437" s="56">
        <f t="shared" si="1060"/>
        <v>0</v>
      </c>
      <c r="AR3437" s="86">
        <f t="shared" si="1061"/>
        <v>0</v>
      </c>
    </row>
    <row r="3438" spans="1:44" x14ac:dyDescent="0.25">
      <c r="A3438" s="178"/>
      <c r="B3438" s="55" t="str">
        <f>_xlfn.IFNA(VLOOKUP(A3438,'Ajánlatkérő(k) adatai'!$B$4:$C$205,2,0),"")</f>
        <v/>
      </c>
      <c r="C3438" s="178"/>
      <c r="D3438" s="55" t="str">
        <f>_xlfn.IFNA(VLOOKUP(C3438,'Számlafizető(k) adatai'!$C$4:$D$203,2,0),"")</f>
        <v/>
      </c>
      <c r="E3438" s="55" t="str">
        <f>_xlfn.IFNA(VLOOKUP(C3438,'Számlafizető(k) adatai'!$C$4:$M$203,11,0),"")</f>
        <v/>
      </c>
      <c r="F3438" s="178"/>
      <c r="G3438" s="178"/>
      <c r="H3438" s="178"/>
      <c r="I3438" s="55" t="str">
        <f>IF(F3438="","",VLOOKUP(LEFT(F3438,5),'Technikai cellák'!B:C,2,0))</f>
        <v/>
      </c>
      <c r="J3438" s="55" t="str">
        <f>IF(F3438="","",VLOOKUP(I3438,'Technikai cellák'!$C$1:$D$12,2,0))</f>
        <v/>
      </c>
      <c r="K3438" s="179"/>
      <c r="L3438" s="67" t="str">
        <f t="shared" si="1044"/>
        <v/>
      </c>
      <c r="M3438" s="68">
        <f t="shared" si="1045"/>
        <v>0</v>
      </c>
      <c r="N3438" s="66">
        <f t="shared" si="1046"/>
        <v>0</v>
      </c>
      <c r="O3438" s="152"/>
      <c r="P3438" s="172">
        <f t="shared" si="1043"/>
        <v>0</v>
      </c>
      <c r="Q3438" s="69">
        <f t="shared" si="1047"/>
        <v>0</v>
      </c>
      <c r="R3438" s="62">
        <f t="shared" si="1048"/>
        <v>0</v>
      </c>
      <c r="S3438" s="153"/>
      <c r="T3438" s="118" t="str">
        <f t="shared" si="1049"/>
        <v/>
      </c>
      <c r="U3438" s="154"/>
      <c r="V3438" s="154"/>
      <c r="W3438" s="154"/>
      <c r="X3438" s="154"/>
      <c r="Y3438" s="154"/>
      <c r="Z3438" s="154"/>
      <c r="AA3438" s="154"/>
      <c r="AB3438" s="154"/>
      <c r="AC3438" s="154"/>
      <c r="AD3438" s="154"/>
      <c r="AE3438" s="154"/>
      <c r="AF3438" s="154"/>
      <c r="AG3438" s="63">
        <f t="shared" si="1050"/>
        <v>0</v>
      </c>
      <c r="AH3438" s="56">
        <f t="shared" si="1051"/>
        <v>0</v>
      </c>
      <c r="AI3438" s="56">
        <f t="shared" si="1052"/>
        <v>0</v>
      </c>
      <c r="AJ3438" s="56">
        <f t="shared" si="1053"/>
        <v>0</v>
      </c>
      <c r="AK3438" s="56">
        <f t="shared" si="1054"/>
        <v>0</v>
      </c>
      <c r="AL3438" s="56">
        <f t="shared" si="1055"/>
        <v>0</v>
      </c>
      <c r="AM3438" s="56">
        <f t="shared" si="1056"/>
        <v>0</v>
      </c>
      <c r="AN3438" s="56">
        <f t="shared" si="1057"/>
        <v>0</v>
      </c>
      <c r="AO3438" s="56">
        <f t="shared" si="1058"/>
        <v>0</v>
      </c>
      <c r="AP3438" s="56">
        <f t="shared" si="1059"/>
        <v>0</v>
      </c>
      <c r="AQ3438" s="56">
        <f t="shared" si="1060"/>
        <v>0</v>
      </c>
      <c r="AR3438" s="86">
        <f t="shared" si="1061"/>
        <v>0</v>
      </c>
    </row>
    <row r="3439" spans="1:44" x14ac:dyDescent="0.25">
      <c r="A3439" s="178"/>
      <c r="B3439" s="55" t="str">
        <f>_xlfn.IFNA(VLOOKUP(A3439,'Ajánlatkérő(k) adatai'!$B$4:$C$205,2,0),"")</f>
        <v/>
      </c>
      <c r="C3439" s="178"/>
      <c r="D3439" s="55" t="str">
        <f>_xlfn.IFNA(VLOOKUP(C3439,'Számlafizető(k) adatai'!$C$4:$D$203,2,0),"")</f>
        <v/>
      </c>
      <c r="E3439" s="55" t="str">
        <f>_xlfn.IFNA(VLOOKUP(C3439,'Számlafizető(k) adatai'!$C$4:$M$203,11,0),"")</f>
        <v/>
      </c>
      <c r="F3439" s="178"/>
      <c r="G3439" s="178"/>
      <c r="H3439" s="178"/>
      <c r="I3439" s="55" t="str">
        <f>IF(F3439="","",VLOOKUP(LEFT(F3439,5),'Technikai cellák'!B:C,2,0))</f>
        <v/>
      </c>
      <c r="J3439" s="55" t="str">
        <f>IF(F3439="","",VLOOKUP(I3439,'Technikai cellák'!$C$1:$D$12,2,0))</f>
        <v/>
      </c>
      <c r="K3439" s="179"/>
      <c r="L3439" s="67" t="str">
        <f t="shared" si="1044"/>
        <v/>
      </c>
      <c r="M3439" s="68">
        <f t="shared" si="1045"/>
        <v>0</v>
      </c>
      <c r="N3439" s="66">
        <f t="shared" si="1046"/>
        <v>0</v>
      </c>
      <c r="O3439" s="152"/>
      <c r="P3439" s="172">
        <f t="shared" si="1043"/>
        <v>0</v>
      </c>
      <c r="Q3439" s="69">
        <f t="shared" si="1047"/>
        <v>0</v>
      </c>
      <c r="R3439" s="62">
        <f t="shared" si="1048"/>
        <v>0</v>
      </c>
      <c r="S3439" s="153"/>
      <c r="T3439" s="118" t="str">
        <f t="shared" si="1049"/>
        <v/>
      </c>
      <c r="U3439" s="154"/>
      <c r="V3439" s="154"/>
      <c r="W3439" s="154"/>
      <c r="X3439" s="154"/>
      <c r="Y3439" s="154"/>
      <c r="Z3439" s="154"/>
      <c r="AA3439" s="154"/>
      <c r="AB3439" s="154"/>
      <c r="AC3439" s="154"/>
      <c r="AD3439" s="154"/>
      <c r="AE3439" s="154"/>
      <c r="AF3439" s="154"/>
      <c r="AG3439" s="63">
        <f t="shared" si="1050"/>
        <v>0</v>
      </c>
      <c r="AH3439" s="56">
        <f t="shared" si="1051"/>
        <v>0</v>
      </c>
      <c r="AI3439" s="56">
        <f t="shared" si="1052"/>
        <v>0</v>
      </c>
      <c r="AJ3439" s="56">
        <f t="shared" si="1053"/>
        <v>0</v>
      </c>
      <c r="AK3439" s="56">
        <f t="shared" si="1054"/>
        <v>0</v>
      </c>
      <c r="AL3439" s="56">
        <f t="shared" si="1055"/>
        <v>0</v>
      </c>
      <c r="AM3439" s="56">
        <f t="shared" si="1056"/>
        <v>0</v>
      </c>
      <c r="AN3439" s="56">
        <f t="shared" si="1057"/>
        <v>0</v>
      </c>
      <c r="AO3439" s="56">
        <f t="shared" si="1058"/>
        <v>0</v>
      </c>
      <c r="AP3439" s="56">
        <f t="shared" si="1059"/>
        <v>0</v>
      </c>
      <c r="AQ3439" s="56">
        <f t="shared" si="1060"/>
        <v>0</v>
      </c>
      <c r="AR3439" s="86">
        <f t="shared" si="1061"/>
        <v>0</v>
      </c>
    </row>
    <row r="3440" spans="1:44" x14ac:dyDescent="0.25">
      <c r="A3440" s="178"/>
      <c r="B3440" s="55" t="str">
        <f>_xlfn.IFNA(VLOOKUP(A3440,'Ajánlatkérő(k) adatai'!$B$4:$C$205,2,0),"")</f>
        <v/>
      </c>
      <c r="C3440" s="178"/>
      <c r="D3440" s="55" t="str">
        <f>_xlfn.IFNA(VLOOKUP(C3440,'Számlafizető(k) adatai'!$C$4:$D$203,2,0),"")</f>
        <v/>
      </c>
      <c r="E3440" s="55" t="str">
        <f>_xlfn.IFNA(VLOOKUP(C3440,'Számlafizető(k) adatai'!$C$4:$M$203,11,0),"")</f>
        <v/>
      </c>
      <c r="F3440" s="178"/>
      <c r="G3440" s="178"/>
      <c r="H3440" s="178"/>
      <c r="I3440" s="55" t="str">
        <f>IF(F3440="","",VLOOKUP(LEFT(F3440,5),'Technikai cellák'!B:C,2,0))</f>
        <v/>
      </c>
      <c r="J3440" s="55" t="str">
        <f>IF(F3440="","",VLOOKUP(I3440,'Technikai cellák'!$C$1:$D$12,2,0))</f>
        <v/>
      </c>
      <c r="K3440" s="179"/>
      <c r="L3440" s="67" t="str">
        <f t="shared" si="1044"/>
        <v/>
      </c>
      <c r="M3440" s="68">
        <f t="shared" si="1045"/>
        <v>0</v>
      </c>
      <c r="N3440" s="66">
        <f t="shared" si="1046"/>
        <v>0</v>
      </c>
      <c r="O3440" s="152"/>
      <c r="P3440" s="172">
        <f t="shared" si="1043"/>
        <v>0</v>
      </c>
      <c r="Q3440" s="69">
        <f t="shared" si="1047"/>
        <v>0</v>
      </c>
      <c r="R3440" s="62">
        <f t="shared" si="1048"/>
        <v>0</v>
      </c>
      <c r="S3440" s="153"/>
      <c r="T3440" s="118" t="str">
        <f t="shared" si="1049"/>
        <v/>
      </c>
      <c r="U3440" s="154"/>
      <c r="V3440" s="154"/>
      <c r="W3440" s="154"/>
      <c r="X3440" s="154"/>
      <c r="Y3440" s="154"/>
      <c r="Z3440" s="154"/>
      <c r="AA3440" s="154"/>
      <c r="AB3440" s="154"/>
      <c r="AC3440" s="154"/>
      <c r="AD3440" s="154"/>
      <c r="AE3440" s="154"/>
      <c r="AF3440" s="154"/>
      <c r="AG3440" s="63">
        <f t="shared" si="1050"/>
        <v>0</v>
      </c>
      <c r="AH3440" s="56">
        <f t="shared" si="1051"/>
        <v>0</v>
      </c>
      <c r="AI3440" s="56">
        <f t="shared" si="1052"/>
        <v>0</v>
      </c>
      <c r="AJ3440" s="56">
        <f t="shared" si="1053"/>
        <v>0</v>
      </c>
      <c r="AK3440" s="56">
        <f t="shared" si="1054"/>
        <v>0</v>
      </c>
      <c r="AL3440" s="56">
        <f t="shared" si="1055"/>
        <v>0</v>
      </c>
      <c r="AM3440" s="56">
        <f t="shared" si="1056"/>
        <v>0</v>
      </c>
      <c r="AN3440" s="56">
        <f t="shared" si="1057"/>
        <v>0</v>
      </c>
      <c r="AO3440" s="56">
        <f t="shared" si="1058"/>
        <v>0</v>
      </c>
      <c r="AP3440" s="56">
        <f t="shared" si="1059"/>
        <v>0</v>
      </c>
      <c r="AQ3440" s="56">
        <f t="shared" si="1060"/>
        <v>0</v>
      </c>
      <c r="AR3440" s="86">
        <f t="shared" si="1061"/>
        <v>0</v>
      </c>
    </row>
    <row r="3441" spans="1:44" x14ac:dyDescent="0.25">
      <c r="A3441" s="178"/>
      <c r="B3441" s="55" t="str">
        <f>_xlfn.IFNA(VLOOKUP(A3441,'Ajánlatkérő(k) adatai'!$B$4:$C$205,2,0),"")</f>
        <v/>
      </c>
      <c r="C3441" s="178"/>
      <c r="D3441" s="55" t="str">
        <f>_xlfn.IFNA(VLOOKUP(C3441,'Számlafizető(k) adatai'!$C$4:$D$203,2,0),"")</f>
        <v/>
      </c>
      <c r="E3441" s="55" t="str">
        <f>_xlfn.IFNA(VLOOKUP(C3441,'Számlafizető(k) adatai'!$C$4:$M$203,11,0),"")</f>
        <v/>
      </c>
      <c r="F3441" s="178"/>
      <c r="G3441" s="178"/>
      <c r="H3441" s="178"/>
      <c r="I3441" s="55" t="str">
        <f>IF(F3441="","",VLOOKUP(LEFT(F3441,5),'Technikai cellák'!B:C,2,0))</f>
        <v/>
      </c>
      <c r="J3441" s="55" t="str">
        <f>IF(F3441="","",VLOOKUP(I3441,'Technikai cellák'!$C$1:$D$12,2,0))</f>
        <v/>
      </c>
      <c r="K3441" s="179"/>
      <c r="L3441" s="67" t="str">
        <f t="shared" si="1044"/>
        <v/>
      </c>
      <c r="M3441" s="68">
        <f t="shared" si="1045"/>
        <v>0</v>
      </c>
      <c r="N3441" s="66">
        <f t="shared" si="1046"/>
        <v>0</v>
      </c>
      <c r="O3441" s="152"/>
      <c r="P3441" s="172">
        <f t="shared" si="1043"/>
        <v>0</v>
      </c>
      <c r="Q3441" s="69">
        <f t="shared" si="1047"/>
        <v>0</v>
      </c>
      <c r="R3441" s="62">
        <f t="shared" si="1048"/>
        <v>0</v>
      </c>
      <c r="S3441" s="153"/>
      <c r="T3441" s="118" t="str">
        <f t="shared" si="1049"/>
        <v/>
      </c>
      <c r="U3441" s="154"/>
      <c r="V3441" s="154"/>
      <c r="W3441" s="154"/>
      <c r="X3441" s="154"/>
      <c r="Y3441" s="154"/>
      <c r="Z3441" s="154"/>
      <c r="AA3441" s="154"/>
      <c r="AB3441" s="154"/>
      <c r="AC3441" s="154"/>
      <c r="AD3441" s="154"/>
      <c r="AE3441" s="154"/>
      <c r="AF3441" s="154"/>
      <c r="AG3441" s="63">
        <f t="shared" si="1050"/>
        <v>0</v>
      </c>
      <c r="AH3441" s="56">
        <f t="shared" si="1051"/>
        <v>0</v>
      </c>
      <c r="AI3441" s="56">
        <f t="shared" si="1052"/>
        <v>0</v>
      </c>
      <c r="AJ3441" s="56">
        <f t="shared" si="1053"/>
        <v>0</v>
      </c>
      <c r="AK3441" s="56">
        <f t="shared" si="1054"/>
        <v>0</v>
      </c>
      <c r="AL3441" s="56">
        <f t="shared" si="1055"/>
        <v>0</v>
      </c>
      <c r="AM3441" s="56">
        <f t="shared" si="1056"/>
        <v>0</v>
      </c>
      <c r="AN3441" s="56">
        <f t="shared" si="1057"/>
        <v>0</v>
      </c>
      <c r="AO3441" s="56">
        <f t="shared" si="1058"/>
        <v>0</v>
      </c>
      <c r="AP3441" s="56">
        <f t="shared" si="1059"/>
        <v>0</v>
      </c>
      <c r="AQ3441" s="56">
        <f t="shared" si="1060"/>
        <v>0</v>
      </c>
      <c r="AR3441" s="86">
        <f t="shared" si="1061"/>
        <v>0</v>
      </c>
    </row>
    <row r="3442" spans="1:44" x14ac:dyDescent="0.25">
      <c r="A3442" s="178"/>
      <c r="B3442" s="55" t="str">
        <f>_xlfn.IFNA(VLOOKUP(A3442,'Ajánlatkérő(k) adatai'!$B$4:$C$205,2,0),"")</f>
        <v/>
      </c>
      <c r="C3442" s="178"/>
      <c r="D3442" s="55" t="str">
        <f>_xlfn.IFNA(VLOOKUP(C3442,'Számlafizető(k) adatai'!$C$4:$D$203,2,0),"")</f>
        <v/>
      </c>
      <c r="E3442" s="55" t="str">
        <f>_xlfn.IFNA(VLOOKUP(C3442,'Számlafizető(k) adatai'!$C$4:$M$203,11,0),"")</f>
        <v/>
      </c>
      <c r="F3442" s="178"/>
      <c r="G3442" s="178"/>
      <c r="H3442" s="178"/>
      <c r="I3442" s="55" t="str">
        <f>IF(F3442="","",VLOOKUP(LEFT(F3442,5),'Technikai cellák'!B:C,2,0))</f>
        <v/>
      </c>
      <c r="J3442" s="55" t="str">
        <f>IF(F3442="","",VLOOKUP(I3442,'Technikai cellák'!$C$1:$D$12,2,0))</f>
        <v/>
      </c>
      <c r="K3442" s="179"/>
      <c r="L3442" s="67" t="str">
        <f t="shared" si="1044"/>
        <v/>
      </c>
      <c r="M3442" s="68">
        <f t="shared" si="1045"/>
        <v>0</v>
      </c>
      <c r="N3442" s="66">
        <f t="shared" si="1046"/>
        <v>0</v>
      </c>
      <c r="O3442" s="152"/>
      <c r="P3442" s="172">
        <f t="shared" si="1043"/>
        <v>0</v>
      </c>
      <c r="Q3442" s="69">
        <f t="shared" si="1047"/>
        <v>0</v>
      </c>
      <c r="R3442" s="62">
        <f t="shared" si="1048"/>
        <v>0</v>
      </c>
      <c r="S3442" s="153"/>
      <c r="T3442" s="118" t="str">
        <f t="shared" si="1049"/>
        <v/>
      </c>
      <c r="U3442" s="154"/>
      <c r="V3442" s="154"/>
      <c r="W3442" s="154"/>
      <c r="X3442" s="154"/>
      <c r="Y3442" s="154"/>
      <c r="Z3442" s="154"/>
      <c r="AA3442" s="154"/>
      <c r="AB3442" s="154"/>
      <c r="AC3442" s="154"/>
      <c r="AD3442" s="154"/>
      <c r="AE3442" s="154"/>
      <c r="AF3442" s="154"/>
      <c r="AG3442" s="63">
        <f t="shared" si="1050"/>
        <v>0</v>
      </c>
      <c r="AH3442" s="56">
        <f t="shared" si="1051"/>
        <v>0</v>
      </c>
      <c r="AI3442" s="56">
        <f t="shared" si="1052"/>
        <v>0</v>
      </c>
      <c r="AJ3442" s="56">
        <f t="shared" si="1053"/>
        <v>0</v>
      </c>
      <c r="AK3442" s="56">
        <f t="shared" si="1054"/>
        <v>0</v>
      </c>
      <c r="AL3442" s="56">
        <f t="shared" si="1055"/>
        <v>0</v>
      </c>
      <c r="AM3442" s="56">
        <f t="shared" si="1056"/>
        <v>0</v>
      </c>
      <c r="AN3442" s="56">
        <f t="shared" si="1057"/>
        <v>0</v>
      </c>
      <c r="AO3442" s="56">
        <f t="shared" si="1058"/>
        <v>0</v>
      </c>
      <c r="AP3442" s="56">
        <f t="shared" si="1059"/>
        <v>0</v>
      </c>
      <c r="AQ3442" s="56">
        <f t="shared" si="1060"/>
        <v>0</v>
      </c>
      <c r="AR3442" s="86">
        <f t="shared" si="1061"/>
        <v>0</v>
      </c>
    </row>
    <row r="3443" spans="1:44" x14ac:dyDescent="0.25">
      <c r="A3443" s="178"/>
      <c r="B3443" s="55" t="str">
        <f>_xlfn.IFNA(VLOOKUP(A3443,'Ajánlatkérő(k) adatai'!$B$4:$C$205,2,0),"")</f>
        <v/>
      </c>
      <c r="C3443" s="178"/>
      <c r="D3443" s="55" t="str">
        <f>_xlfn.IFNA(VLOOKUP(C3443,'Számlafizető(k) adatai'!$C$4:$D$203,2,0),"")</f>
        <v/>
      </c>
      <c r="E3443" s="55" t="str">
        <f>_xlfn.IFNA(VLOOKUP(C3443,'Számlafizető(k) adatai'!$C$4:$M$203,11,0),"")</f>
        <v/>
      </c>
      <c r="F3443" s="178"/>
      <c r="G3443" s="178"/>
      <c r="H3443" s="178"/>
      <c r="I3443" s="55" t="str">
        <f>IF(F3443="","",VLOOKUP(LEFT(F3443,5),'Technikai cellák'!B:C,2,0))</f>
        <v/>
      </c>
      <c r="J3443" s="55" t="str">
        <f>IF(F3443="","",VLOOKUP(I3443,'Technikai cellák'!$C$1:$D$12,2,0))</f>
        <v/>
      </c>
      <c r="K3443" s="179"/>
      <c r="L3443" s="67" t="str">
        <f t="shared" si="1044"/>
        <v/>
      </c>
      <c r="M3443" s="68">
        <f t="shared" si="1045"/>
        <v>0</v>
      </c>
      <c r="N3443" s="66">
        <f t="shared" si="1046"/>
        <v>0</v>
      </c>
      <c r="O3443" s="152"/>
      <c r="P3443" s="172">
        <f t="shared" si="1043"/>
        <v>0</v>
      </c>
      <c r="Q3443" s="69">
        <f t="shared" si="1047"/>
        <v>0</v>
      </c>
      <c r="R3443" s="62">
        <f t="shared" si="1048"/>
        <v>0</v>
      </c>
      <c r="S3443" s="153"/>
      <c r="T3443" s="118" t="str">
        <f t="shared" si="1049"/>
        <v/>
      </c>
      <c r="U3443" s="154"/>
      <c r="V3443" s="154"/>
      <c r="W3443" s="154"/>
      <c r="X3443" s="154"/>
      <c r="Y3443" s="154"/>
      <c r="Z3443" s="154"/>
      <c r="AA3443" s="154"/>
      <c r="AB3443" s="154"/>
      <c r="AC3443" s="154"/>
      <c r="AD3443" s="154"/>
      <c r="AE3443" s="154"/>
      <c r="AF3443" s="154"/>
      <c r="AG3443" s="63">
        <f t="shared" si="1050"/>
        <v>0</v>
      </c>
      <c r="AH3443" s="56">
        <f t="shared" si="1051"/>
        <v>0</v>
      </c>
      <c r="AI3443" s="56">
        <f t="shared" si="1052"/>
        <v>0</v>
      </c>
      <c r="AJ3443" s="56">
        <f t="shared" si="1053"/>
        <v>0</v>
      </c>
      <c r="AK3443" s="56">
        <f t="shared" si="1054"/>
        <v>0</v>
      </c>
      <c r="AL3443" s="56">
        <f t="shared" si="1055"/>
        <v>0</v>
      </c>
      <c r="AM3443" s="56">
        <f t="shared" si="1056"/>
        <v>0</v>
      </c>
      <c r="AN3443" s="56">
        <f t="shared" si="1057"/>
        <v>0</v>
      </c>
      <c r="AO3443" s="56">
        <f t="shared" si="1058"/>
        <v>0</v>
      </c>
      <c r="AP3443" s="56">
        <f t="shared" si="1059"/>
        <v>0</v>
      </c>
      <c r="AQ3443" s="56">
        <f t="shared" si="1060"/>
        <v>0</v>
      </c>
      <c r="AR3443" s="86">
        <f t="shared" si="1061"/>
        <v>0</v>
      </c>
    </row>
    <row r="3444" spans="1:44" x14ac:dyDescent="0.25">
      <c r="A3444" s="178"/>
      <c r="B3444" s="55" t="str">
        <f>_xlfn.IFNA(VLOOKUP(A3444,'Ajánlatkérő(k) adatai'!$B$4:$C$205,2,0),"")</f>
        <v/>
      </c>
      <c r="C3444" s="178"/>
      <c r="D3444" s="55" t="str">
        <f>_xlfn.IFNA(VLOOKUP(C3444,'Számlafizető(k) adatai'!$C$4:$D$203,2,0),"")</f>
        <v/>
      </c>
      <c r="E3444" s="55" t="str">
        <f>_xlfn.IFNA(VLOOKUP(C3444,'Számlafizető(k) adatai'!$C$4:$M$203,11,0),"")</f>
        <v/>
      </c>
      <c r="F3444" s="178"/>
      <c r="G3444" s="178"/>
      <c r="H3444" s="178"/>
      <c r="I3444" s="55" t="str">
        <f>IF(F3444="","",VLOOKUP(LEFT(F3444,5),'Technikai cellák'!B:C,2,0))</f>
        <v/>
      </c>
      <c r="J3444" s="55" t="str">
        <f>IF(F3444="","",VLOOKUP(I3444,'Technikai cellák'!$C$1:$D$12,2,0))</f>
        <v/>
      </c>
      <c r="K3444" s="179"/>
      <c r="L3444" s="67" t="str">
        <f t="shared" si="1044"/>
        <v/>
      </c>
      <c r="M3444" s="68">
        <f t="shared" si="1045"/>
        <v>0</v>
      </c>
      <c r="N3444" s="66">
        <f t="shared" si="1046"/>
        <v>0</v>
      </c>
      <c r="O3444" s="152"/>
      <c r="P3444" s="172">
        <f t="shared" si="1043"/>
        <v>0</v>
      </c>
      <c r="Q3444" s="69">
        <f t="shared" si="1047"/>
        <v>0</v>
      </c>
      <c r="R3444" s="62">
        <f t="shared" si="1048"/>
        <v>0</v>
      </c>
      <c r="S3444" s="153"/>
      <c r="T3444" s="118" t="str">
        <f t="shared" si="1049"/>
        <v/>
      </c>
      <c r="U3444" s="154"/>
      <c r="V3444" s="154"/>
      <c r="W3444" s="154"/>
      <c r="X3444" s="154"/>
      <c r="Y3444" s="154"/>
      <c r="Z3444" s="154"/>
      <c r="AA3444" s="154"/>
      <c r="AB3444" s="154"/>
      <c r="AC3444" s="154"/>
      <c r="AD3444" s="154"/>
      <c r="AE3444" s="154"/>
      <c r="AF3444" s="154"/>
      <c r="AG3444" s="63">
        <f t="shared" si="1050"/>
        <v>0</v>
      </c>
      <c r="AH3444" s="56">
        <f t="shared" si="1051"/>
        <v>0</v>
      </c>
      <c r="AI3444" s="56">
        <f t="shared" si="1052"/>
        <v>0</v>
      </c>
      <c r="AJ3444" s="56">
        <f t="shared" si="1053"/>
        <v>0</v>
      </c>
      <c r="AK3444" s="56">
        <f t="shared" si="1054"/>
        <v>0</v>
      </c>
      <c r="AL3444" s="56">
        <f t="shared" si="1055"/>
        <v>0</v>
      </c>
      <c r="AM3444" s="56">
        <f t="shared" si="1056"/>
        <v>0</v>
      </c>
      <c r="AN3444" s="56">
        <f t="shared" si="1057"/>
        <v>0</v>
      </c>
      <c r="AO3444" s="56">
        <f t="shared" si="1058"/>
        <v>0</v>
      </c>
      <c r="AP3444" s="56">
        <f t="shared" si="1059"/>
        <v>0</v>
      </c>
      <c r="AQ3444" s="56">
        <f t="shared" si="1060"/>
        <v>0</v>
      </c>
      <c r="AR3444" s="86">
        <f t="shared" si="1061"/>
        <v>0</v>
      </c>
    </row>
    <row r="3445" spans="1:44" x14ac:dyDescent="0.25">
      <c r="A3445" s="178"/>
      <c r="B3445" s="55" t="str">
        <f>_xlfn.IFNA(VLOOKUP(A3445,'Ajánlatkérő(k) adatai'!$B$4:$C$205,2,0),"")</f>
        <v/>
      </c>
      <c r="C3445" s="178"/>
      <c r="D3445" s="55" t="str">
        <f>_xlfn.IFNA(VLOOKUP(C3445,'Számlafizető(k) adatai'!$C$4:$D$203,2,0),"")</f>
        <v/>
      </c>
      <c r="E3445" s="55" t="str">
        <f>_xlfn.IFNA(VLOOKUP(C3445,'Számlafizető(k) adatai'!$C$4:$M$203,11,0),"")</f>
        <v/>
      </c>
      <c r="F3445" s="178"/>
      <c r="G3445" s="178"/>
      <c r="H3445" s="178"/>
      <c r="I3445" s="55" t="str">
        <f>IF(F3445="","",VLOOKUP(LEFT(F3445,5),'Technikai cellák'!B:C,2,0))</f>
        <v/>
      </c>
      <c r="J3445" s="55" t="str">
        <f>IF(F3445="","",VLOOKUP(I3445,'Technikai cellák'!$C$1:$D$12,2,0))</f>
        <v/>
      </c>
      <c r="K3445" s="179"/>
      <c r="L3445" s="67" t="str">
        <f t="shared" si="1044"/>
        <v/>
      </c>
      <c r="M3445" s="68">
        <f t="shared" si="1045"/>
        <v>0</v>
      </c>
      <c r="N3445" s="66">
        <f t="shared" si="1046"/>
        <v>0</v>
      </c>
      <c r="O3445" s="152"/>
      <c r="P3445" s="172">
        <f t="shared" si="1043"/>
        <v>0</v>
      </c>
      <c r="Q3445" s="69">
        <f t="shared" si="1047"/>
        <v>0</v>
      </c>
      <c r="R3445" s="62">
        <f t="shared" si="1048"/>
        <v>0</v>
      </c>
      <c r="S3445" s="153"/>
      <c r="T3445" s="118" t="str">
        <f t="shared" si="1049"/>
        <v/>
      </c>
      <c r="U3445" s="154"/>
      <c r="V3445" s="154"/>
      <c r="W3445" s="154"/>
      <c r="X3445" s="154"/>
      <c r="Y3445" s="154"/>
      <c r="Z3445" s="154"/>
      <c r="AA3445" s="154"/>
      <c r="AB3445" s="154"/>
      <c r="AC3445" s="154"/>
      <c r="AD3445" s="154"/>
      <c r="AE3445" s="154"/>
      <c r="AF3445" s="154"/>
      <c r="AG3445" s="63">
        <f t="shared" si="1050"/>
        <v>0</v>
      </c>
      <c r="AH3445" s="56">
        <f t="shared" si="1051"/>
        <v>0</v>
      </c>
      <c r="AI3445" s="56">
        <f t="shared" si="1052"/>
        <v>0</v>
      </c>
      <c r="AJ3445" s="56">
        <f t="shared" si="1053"/>
        <v>0</v>
      </c>
      <c r="AK3445" s="56">
        <f t="shared" si="1054"/>
        <v>0</v>
      </c>
      <c r="AL3445" s="56">
        <f t="shared" si="1055"/>
        <v>0</v>
      </c>
      <c r="AM3445" s="56">
        <f t="shared" si="1056"/>
        <v>0</v>
      </c>
      <c r="AN3445" s="56">
        <f t="shared" si="1057"/>
        <v>0</v>
      </c>
      <c r="AO3445" s="56">
        <f t="shared" si="1058"/>
        <v>0</v>
      </c>
      <c r="AP3445" s="56">
        <f t="shared" si="1059"/>
        <v>0</v>
      </c>
      <c r="AQ3445" s="56">
        <f t="shared" si="1060"/>
        <v>0</v>
      </c>
      <c r="AR3445" s="86">
        <f t="shared" si="1061"/>
        <v>0</v>
      </c>
    </row>
    <row r="3446" spans="1:44" x14ac:dyDescent="0.25">
      <c r="A3446" s="178"/>
      <c r="B3446" s="55" t="str">
        <f>_xlfn.IFNA(VLOOKUP(A3446,'Ajánlatkérő(k) adatai'!$B$4:$C$205,2,0),"")</f>
        <v/>
      </c>
      <c r="C3446" s="178"/>
      <c r="D3446" s="55" t="str">
        <f>_xlfn.IFNA(VLOOKUP(C3446,'Számlafizető(k) adatai'!$C$4:$D$203,2,0),"")</f>
        <v/>
      </c>
      <c r="E3446" s="55" t="str">
        <f>_xlfn.IFNA(VLOOKUP(C3446,'Számlafizető(k) adatai'!$C$4:$M$203,11,0),"")</f>
        <v/>
      </c>
      <c r="F3446" s="178"/>
      <c r="G3446" s="178"/>
      <c r="H3446" s="178"/>
      <c r="I3446" s="55" t="str">
        <f>IF(F3446="","",VLOOKUP(LEFT(F3446,5),'Technikai cellák'!B:C,2,0))</f>
        <v/>
      </c>
      <c r="J3446" s="55" t="str">
        <f>IF(F3446="","",VLOOKUP(I3446,'Technikai cellák'!$C$1:$D$12,2,0))</f>
        <v/>
      </c>
      <c r="K3446" s="179"/>
      <c r="L3446" s="67" t="str">
        <f t="shared" si="1044"/>
        <v/>
      </c>
      <c r="M3446" s="68">
        <f t="shared" si="1045"/>
        <v>0</v>
      </c>
      <c r="N3446" s="66">
        <f t="shared" si="1046"/>
        <v>0</v>
      </c>
      <c r="O3446" s="152"/>
      <c r="P3446" s="172">
        <f t="shared" si="1043"/>
        <v>0</v>
      </c>
      <c r="Q3446" s="69">
        <f t="shared" si="1047"/>
        <v>0</v>
      </c>
      <c r="R3446" s="62">
        <f t="shared" si="1048"/>
        <v>0</v>
      </c>
      <c r="S3446" s="153"/>
      <c r="T3446" s="118" t="str">
        <f t="shared" si="1049"/>
        <v/>
      </c>
      <c r="U3446" s="154"/>
      <c r="V3446" s="154"/>
      <c r="W3446" s="154"/>
      <c r="X3446" s="154"/>
      <c r="Y3446" s="154"/>
      <c r="Z3446" s="154"/>
      <c r="AA3446" s="154"/>
      <c r="AB3446" s="154"/>
      <c r="AC3446" s="154"/>
      <c r="AD3446" s="154"/>
      <c r="AE3446" s="154"/>
      <c r="AF3446" s="154"/>
      <c r="AG3446" s="63">
        <f t="shared" si="1050"/>
        <v>0</v>
      </c>
      <c r="AH3446" s="56">
        <f t="shared" si="1051"/>
        <v>0</v>
      </c>
      <c r="AI3446" s="56">
        <f t="shared" si="1052"/>
        <v>0</v>
      </c>
      <c r="AJ3446" s="56">
        <f t="shared" si="1053"/>
        <v>0</v>
      </c>
      <c r="AK3446" s="56">
        <f t="shared" si="1054"/>
        <v>0</v>
      </c>
      <c r="AL3446" s="56">
        <f t="shared" si="1055"/>
        <v>0</v>
      </c>
      <c r="AM3446" s="56">
        <f t="shared" si="1056"/>
        <v>0</v>
      </c>
      <c r="AN3446" s="56">
        <f t="shared" si="1057"/>
        <v>0</v>
      </c>
      <c r="AO3446" s="56">
        <f t="shared" si="1058"/>
        <v>0</v>
      </c>
      <c r="AP3446" s="56">
        <f t="shared" si="1059"/>
        <v>0</v>
      </c>
      <c r="AQ3446" s="56">
        <f t="shared" si="1060"/>
        <v>0</v>
      </c>
      <c r="AR3446" s="86">
        <f t="shared" si="1061"/>
        <v>0</v>
      </c>
    </row>
    <row r="3447" spans="1:44" x14ac:dyDescent="0.25">
      <c r="A3447" s="178"/>
      <c r="B3447" s="55" t="str">
        <f>_xlfn.IFNA(VLOOKUP(A3447,'Ajánlatkérő(k) adatai'!$B$4:$C$205,2,0),"")</f>
        <v/>
      </c>
      <c r="C3447" s="178"/>
      <c r="D3447" s="55" t="str">
        <f>_xlfn.IFNA(VLOOKUP(C3447,'Számlafizető(k) adatai'!$C$4:$D$203,2,0),"")</f>
        <v/>
      </c>
      <c r="E3447" s="55" t="str">
        <f>_xlfn.IFNA(VLOOKUP(C3447,'Számlafizető(k) adatai'!$C$4:$M$203,11,0),"")</f>
        <v/>
      </c>
      <c r="F3447" s="178"/>
      <c r="G3447" s="178"/>
      <c r="H3447" s="178"/>
      <c r="I3447" s="55" t="str">
        <f>IF(F3447="","",VLOOKUP(LEFT(F3447,5),'Technikai cellák'!B:C,2,0))</f>
        <v/>
      </c>
      <c r="J3447" s="55" t="str">
        <f>IF(F3447="","",VLOOKUP(I3447,'Technikai cellák'!$C$1:$D$12,2,0))</f>
        <v/>
      </c>
      <c r="K3447" s="179"/>
      <c r="L3447" s="67" t="str">
        <f t="shared" si="1044"/>
        <v/>
      </c>
      <c r="M3447" s="68">
        <f t="shared" si="1045"/>
        <v>0</v>
      </c>
      <c r="N3447" s="66">
        <f t="shared" si="1046"/>
        <v>0</v>
      </c>
      <c r="O3447" s="152"/>
      <c r="P3447" s="172">
        <f t="shared" si="1043"/>
        <v>0</v>
      </c>
      <c r="Q3447" s="69">
        <f t="shared" si="1047"/>
        <v>0</v>
      </c>
      <c r="R3447" s="62">
        <f t="shared" si="1048"/>
        <v>0</v>
      </c>
      <c r="S3447" s="153"/>
      <c r="T3447" s="118" t="str">
        <f t="shared" si="1049"/>
        <v/>
      </c>
      <c r="U3447" s="154"/>
      <c r="V3447" s="154"/>
      <c r="W3447" s="154"/>
      <c r="X3447" s="154"/>
      <c r="Y3447" s="154"/>
      <c r="Z3447" s="154"/>
      <c r="AA3447" s="154"/>
      <c r="AB3447" s="154"/>
      <c r="AC3447" s="154"/>
      <c r="AD3447" s="154"/>
      <c r="AE3447" s="154"/>
      <c r="AF3447" s="154"/>
      <c r="AG3447" s="63">
        <f t="shared" si="1050"/>
        <v>0</v>
      </c>
      <c r="AH3447" s="56">
        <f t="shared" si="1051"/>
        <v>0</v>
      </c>
      <c r="AI3447" s="56">
        <f t="shared" si="1052"/>
        <v>0</v>
      </c>
      <c r="AJ3447" s="56">
        <f t="shared" si="1053"/>
        <v>0</v>
      </c>
      <c r="AK3447" s="56">
        <f t="shared" si="1054"/>
        <v>0</v>
      </c>
      <c r="AL3447" s="56">
        <f t="shared" si="1055"/>
        <v>0</v>
      </c>
      <c r="AM3447" s="56">
        <f t="shared" si="1056"/>
        <v>0</v>
      </c>
      <c r="AN3447" s="56">
        <f t="shared" si="1057"/>
        <v>0</v>
      </c>
      <c r="AO3447" s="56">
        <f t="shared" si="1058"/>
        <v>0</v>
      </c>
      <c r="AP3447" s="56">
        <f t="shared" si="1059"/>
        <v>0</v>
      </c>
      <c r="AQ3447" s="56">
        <f t="shared" si="1060"/>
        <v>0</v>
      </c>
      <c r="AR3447" s="86">
        <f t="shared" si="1061"/>
        <v>0</v>
      </c>
    </row>
    <row r="3448" spans="1:44" x14ac:dyDescent="0.25">
      <c r="A3448" s="178"/>
      <c r="B3448" s="55" t="str">
        <f>_xlfn.IFNA(VLOOKUP(A3448,'Ajánlatkérő(k) adatai'!$B$4:$C$205,2,0),"")</f>
        <v/>
      </c>
      <c r="C3448" s="178"/>
      <c r="D3448" s="55" t="str">
        <f>_xlfn.IFNA(VLOOKUP(C3448,'Számlafizető(k) adatai'!$C$4:$D$203,2,0),"")</f>
        <v/>
      </c>
      <c r="E3448" s="55" t="str">
        <f>_xlfn.IFNA(VLOOKUP(C3448,'Számlafizető(k) adatai'!$C$4:$M$203,11,0),"")</f>
        <v/>
      </c>
      <c r="F3448" s="178"/>
      <c r="G3448" s="178"/>
      <c r="H3448" s="178"/>
      <c r="I3448" s="55" t="str">
        <f>IF(F3448="","",VLOOKUP(LEFT(F3448,5),'Technikai cellák'!B:C,2,0))</f>
        <v/>
      </c>
      <c r="J3448" s="55" t="str">
        <f>IF(F3448="","",VLOOKUP(I3448,'Technikai cellák'!$C$1:$D$12,2,0))</f>
        <v/>
      </c>
      <c r="K3448" s="179"/>
      <c r="L3448" s="67" t="str">
        <f t="shared" si="1044"/>
        <v/>
      </c>
      <c r="M3448" s="68">
        <f t="shared" si="1045"/>
        <v>0</v>
      </c>
      <c r="N3448" s="66">
        <f t="shared" si="1046"/>
        <v>0</v>
      </c>
      <c r="O3448" s="152"/>
      <c r="P3448" s="172">
        <f t="shared" si="1043"/>
        <v>0</v>
      </c>
      <c r="Q3448" s="69">
        <f t="shared" si="1047"/>
        <v>0</v>
      </c>
      <c r="R3448" s="62">
        <f t="shared" si="1048"/>
        <v>0</v>
      </c>
      <c r="S3448" s="153"/>
      <c r="T3448" s="118" t="str">
        <f t="shared" si="1049"/>
        <v/>
      </c>
      <c r="U3448" s="154"/>
      <c r="V3448" s="154"/>
      <c r="W3448" s="154"/>
      <c r="X3448" s="154"/>
      <c r="Y3448" s="154"/>
      <c r="Z3448" s="154"/>
      <c r="AA3448" s="154"/>
      <c r="AB3448" s="154"/>
      <c r="AC3448" s="154"/>
      <c r="AD3448" s="154"/>
      <c r="AE3448" s="154"/>
      <c r="AF3448" s="154"/>
      <c r="AG3448" s="63">
        <f t="shared" si="1050"/>
        <v>0</v>
      </c>
      <c r="AH3448" s="56">
        <f t="shared" si="1051"/>
        <v>0</v>
      </c>
      <c r="AI3448" s="56">
        <f t="shared" si="1052"/>
        <v>0</v>
      </c>
      <c r="AJ3448" s="56">
        <f t="shared" si="1053"/>
        <v>0</v>
      </c>
      <c r="AK3448" s="56">
        <f t="shared" si="1054"/>
        <v>0</v>
      </c>
      <c r="AL3448" s="56">
        <f t="shared" si="1055"/>
        <v>0</v>
      </c>
      <c r="AM3448" s="56">
        <f t="shared" si="1056"/>
        <v>0</v>
      </c>
      <c r="AN3448" s="56">
        <f t="shared" si="1057"/>
        <v>0</v>
      </c>
      <c r="AO3448" s="56">
        <f t="shared" si="1058"/>
        <v>0</v>
      </c>
      <c r="AP3448" s="56">
        <f t="shared" si="1059"/>
        <v>0</v>
      </c>
      <c r="AQ3448" s="56">
        <f t="shared" si="1060"/>
        <v>0</v>
      </c>
      <c r="AR3448" s="86">
        <f t="shared" si="1061"/>
        <v>0</v>
      </c>
    </row>
    <row r="3449" spans="1:44" x14ac:dyDescent="0.25">
      <c r="A3449" s="178"/>
      <c r="B3449" s="55" t="str">
        <f>_xlfn.IFNA(VLOOKUP(A3449,'Ajánlatkérő(k) adatai'!$B$4:$C$205,2,0),"")</f>
        <v/>
      </c>
      <c r="C3449" s="178"/>
      <c r="D3449" s="55" t="str">
        <f>_xlfn.IFNA(VLOOKUP(C3449,'Számlafizető(k) adatai'!$C$4:$D$203,2,0),"")</f>
        <v/>
      </c>
      <c r="E3449" s="55" t="str">
        <f>_xlfn.IFNA(VLOOKUP(C3449,'Számlafizető(k) adatai'!$C$4:$M$203,11,0),"")</f>
        <v/>
      </c>
      <c r="F3449" s="178"/>
      <c r="G3449" s="178"/>
      <c r="H3449" s="178"/>
      <c r="I3449" s="55" t="str">
        <f>IF(F3449="","",VLOOKUP(LEFT(F3449,5),'Technikai cellák'!B:C,2,0))</f>
        <v/>
      </c>
      <c r="J3449" s="55" t="str">
        <f>IF(F3449="","",VLOOKUP(I3449,'Technikai cellák'!$C$1:$D$12,2,0))</f>
        <v/>
      </c>
      <c r="K3449" s="179"/>
      <c r="L3449" s="67" t="str">
        <f t="shared" si="1044"/>
        <v/>
      </c>
      <c r="M3449" s="68">
        <f t="shared" si="1045"/>
        <v>0</v>
      </c>
      <c r="N3449" s="66">
        <f t="shared" si="1046"/>
        <v>0</v>
      </c>
      <c r="O3449" s="152"/>
      <c r="P3449" s="172">
        <f t="shared" si="1043"/>
        <v>0</v>
      </c>
      <c r="Q3449" s="69">
        <f t="shared" si="1047"/>
        <v>0</v>
      </c>
      <c r="R3449" s="62">
        <f t="shared" si="1048"/>
        <v>0</v>
      </c>
      <c r="S3449" s="153"/>
      <c r="T3449" s="118" t="str">
        <f t="shared" si="1049"/>
        <v/>
      </c>
      <c r="U3449" s="154"/>
      <c r="V3449" s="154"/>
      <c r="W3449" s="154"/>
      <c r="X3449" s="154"/>
      <c r="Y3449" s="154"/>
      <c r="Z3449" s="154"/>
      <c r="AA3449" s="154"/>
      <c r="AB3449" s="154"/>
      <c r="AC3449" s="154"/>
      <c r="AD3449" s="154"/>
      <c r="AE3449" s="154"/>
      <c r="AF3449" s="154"/>
      <c r="AG3449" s="63">
        <f t="shared" si="1050"/>
        <v>0</v>
      </c>
      <c r="AH3449" s="56">
        <f t="shared" si="1051"/>
        <v>0</v>
      </c>
      <c r="AI3449" s="56">
        <f t="shared" si="1052"/>
        <v>0</v>
      </c>
      <c r="AJ3449" s="56">
        <f t="shared" si="1053"/>
        <v>0</v>
      </c>
      <c r="AK3449" s="56">
        <f t="shared" si="1054"/>
        <v>0</v>
      </c>
      <c r="AL3449" s="56">
        <f t="shared" si="1055"/>
        <v>0</v>
      </c>
      <c r="AM3449" s="56">
        <f t="shared" si="1056"/>
        <v>0</v>
      </c>
      <c r="AN3449" s="56">
        <f t="shared" si="1057"/>
        <v>0</v>
      </c>
      <c r="AO3449" s="56">
        <f t="shared" si="1058"/>
        <v>0</v>
      </c>
      <c r="AP3449" s="56">
        <f t="shared" si="1059"/>
        <v>0</v>
      </c>
      <c r="AQ3449" s="56">
        <f t="shared" si="1060"/>
        <v>0</v>
      </c>
      <c r="AR3449" s="86">
        <f t="shared" si="1061"/>
        <v>0</v>
      </c>
    </row>
    <row r="3450" spans="1:44" x14ac:dyDescent="0.25">
      <c r="A3450" s="178"/>
      <c r="B3450" s="55" t="str">
        <f>_xlfn.IFNA(VLOOKUP(A3450,'Ajánlatkérő(k) adatai'!$B$4:$C$205,2,0),"")</f>
        <v/>
      </c>
      <c r="C3450" s="178"/>
      <c r="D3450" s="55" t="str">
        <f>_xlfn.IFNA(VLOOKUP(C3450,'Számlafizető(k) adatai'!$C$4:$D$203,2,0),"")</f>
        <v/>
      </c>
      <c r="E3450" s="55" t="str">
        <f>_xlfn.IFNA(VLOOKUP(C3450,'Számlafizető(k) adatai'!$C$4:$M$203,11,0),"")</f>
        <v/>
      </c>
      <c r="F3450" s="178"/>
      <c r="G3450" s="178"/>
      <c r="H3450" s="178"/>
      <c r="I3450" s="55" t="str">
        <f>IF(F3450="","",VLOOKUP(LEFT(F3450,5),'Technikai cellák'!B:C,2,0))</f>
        <v/>
      </c>
      <c r="J3450" s="55" t="str">
        <f>IF(F3450="","",VLOOKUP(I3450,'Technikai cellák'!$C$1:$D$12,2,0))</f>
        <v/>
      </c>
      <c r="K3450" s="179"/>
      <c r="L3450" s="67" t="str">
        <f t="shared" si="1044"/>
        <v/>
      </c>
      <c r="M3450" s="68">
        <f t="shared" si="1045"/>
        <v>0</v>
      </c>
      <c r="N3450" s="66">
        <f t="shared" si="1046"/>
        <v>0</v>
      </c>
      <c r="O3450" s="152"/>
      <c r="P3450" s="172">
        <f t="shared" si="1043"/>
        <v>0</v>
      </c>
      <c r="Q3450" s="69">
        <f t="shared" si="1047"/>
        <v>0</v>
      </c>
      <c r="R3450" s="62">
        <f t="shared" si="1048"/>
        <v>0</v>
      </c>
      <c r="S3450" s="153"/>
      <c r="T3450" s="118" t="str">
        <f t="shared" si="1049"/>
        <v/>
      </c>
      <c r="U3450" s="154"/>
      <c r="V3450" s="154"/>
      <c r="W3450" s="154"/>
      <c r="X3450" s="154"/>
      <c r="Y3450" s="154"/>
      <c r="Z3450" s="154"/>
      <c r="AA3450" s="154"/>
      <c r="AB3450" s="154"/>
      <c r="AC3450" s="154"/>
      <c r="AD3450" s="154"/>
      <c r="AE3450" s="154"/>
      <c r="AF3450" s="154"/>
      <c r="AG3450" s="63">
        <f t="shared" si="1050"/>
        <v>0</v>
      </c>
      <c r="AH3450" s="56">
        <f t="shared" si="1051"/>
        <v>0</v>
      </c>
      <c r="AI3450" s="56">
        <f t="shared" si="1052"/>
        <v>0</v>
      </c>
      <c r="AJ3450" s="56">
        <f t="shared" si="1053"/>
        <v>0</v>
      </c>
      <c r="AK3450" s="56">
        <f t="shared" si="1054"/>
        <v>0</v>
      </c>
      <c r="AL3450" s="56">
        <f t="shared" si="1055"/>
        <v>0</v>
      </c>
      <c r="AM3450" s="56">
        <f t="shared" si="1056"/>
        <v>0</v>
      </c>
      <c r="AN3450" s="56">
        <f t="shared" si="1057"/>
        <v>0</v>
      </c>
      <c r="AO3450" s="56">
        <f t="shared" si="1058"/>
        <v>0</v>
      </c>
      <c r="AP3450" s="56">
        <f t="shared" si="1059"/>
        <v>0</v>
      </c>
      <c r="AQ3450" s="56">
        <f t="shared" si="1060"/>
        <v>0</v>
      </c>
      <c r="AR3450" s="86">
        <f t="shared" si="1061"/>
        <v>0</v>
      </c>
    </row>
    <row r="3451" spans="1:44" x14ac:dyDescent="0.25">
      <c r="A3451" s="178"/>
      <c r="B3451" s="55" t="str">
        <f>_xlfn.IFNA(VLOOKUP(A3451,'Ajánlatkérő(k) adatai'!$B$4:$C$205,2,0),"")</f>
        <v/>
      </c>
      <c r="C3451" s="178"/>
      <c r="D3451" s="55" t="str">
        <f>_xlfn.IFNA(VLOOKUP(C3451,'Számlafizető(k) adatai'!$C$4:$D$203,2,0),"")</f>
        <v/>
      </c>
      <c r="E3451" s="55" t="str">
        <f>_xlfn.IFNA(VLOOKUP(C3451,'Számlafizető(k) adatai'!$C$4:$M$203,11,0),"")</f>
        <v/>
      </c>
      <c r="F3451" s="178"/>
      <c r="G3451" s="178"/>
      <c r="H3451" s="178"/>
      <c r="I3451" s="55" t="str">
        <f>IF(F3451="","",VLOOKUP(LEFT(F3451,5),'Technikai cellák'!B:C,2,0))</f>
        <v/>
      </c>
      <c r="J3451" s="55" t="str">
        <f>IF(F3451="","",VLOOKUP(I3451,'Technikai cellák'!$C$1:$D$12,2,0))</f>
        <v/>
      </c>
      <c r="K3451" s="179"/>
      <c r="L3451" s="67" t="str">
        <f t="shared" si="1044"/>
        <v/>
      </c>
      <c r="M3451" s="68">
        <f t="shared" si="1045"/>
        <v>0</v>
      </c>
      <c r="N3451" s="66">
        <f t="shared" si="1046"/>
        <v>0</v>
      </c>
      <c r="O3451" s="152"/>
      <c r="P3451" s="172">
        <f t="shared" si="1043"/>
        <v>0</v>
      </c>
      <c r="Q3451" s="69">
        <f t="shared" si="1047"/>
        <v>0</v>
      </c>
      <c r="R3451" s="62">
        <f t="shared" si="1048"/>
        <v>0</v>
      </c>
      <c r="S3451" s="153"/>
      <c r="T3451" s="118" t="str">
        <f t="shared" si="1049"/>
        <v/>
      </c>
      <c r="U3451" s="154"/>
      <c r="V3451" s="154"/>
      <c r="W3451" s="154"/>
      <c r="X3451" s="154"/>
      <c r="Y3451" s="154"/>
      <c r="Z3451" s="154"/>
      <c r="AA3451" s="154"/>
      <c r="AB3451" s="154"/>
      <c r="AC3451" s="154"/>
      <c r="AD3451" s="154"/>
      <c r="AE3451" s="154"/>
      <c r="AF3451" s="154"/>
      <c r="AG3451" s="63">
        <f t="shared" si="1050"/>
        <v>0</v>
      </c>
      <c r="AH3451" s="56">
        <f t="shared" si="1051"/>
        <v>0</v>
      </c>
      <c r="AI3451" s="56">
        <f t="shared" si="1052"/>
        <v>0</v>
      </c>
      <c r="AJ3451" s="56">
        <f t="shared" si="1053"/>
        <v>0</v>
      </c>
      <c r="AK3451" s="56">
        <f t="shared" si="1054"/>
        <v>0</v>
      </c>
      <c r="AL3451" s="56">
        <f t="shared" si="1055"/>
        <v>0</v>
      </c>
      <c r="AM3451" s="56">
        <f t="shared" si="1056"/>
        <v>0</v>
      </c>
      <c r="AN3451" s="56">
        <f t="shared" si="1057"/>
        <v>0</v>
      </c>
      <c r="AO3451" s="56">
        <f t="shared" si="1058"/>
        <v>0</v>
      </c>
      <c r="AP3451" s="56">
        <f t="shared" si="1059"/>
        <v>0</v>
      </c>
      <c r="AQ3451" s="56">
        <f t="shared" si="1060"/>
        <v>0</v>
      </c>
      <c r="AR3451" s="86">
        <f t="shared" si="1061"/>
        <v>0</v>
      </c>
    </row>
    <row r="3452" spans="1:44" x14ac:dyDescent="0.25">
      <c r="A3452" s="178"/>
      <c r="B3452" s="55" t="str">
        <f>_xlfn.IFNA(VLOOKUP(A3452,'Ajánlatkérő(k) adatai'!$B$4:$C$205,2,0),"")</f>
        <v/>
      </c>
      <c r="C3452" s="178"/>
      <c r="D3452" s="55" t="str">
        <f>_xlfn.IFNA(VLOOKUP(C3452,'Számlafizető(k) adatai'!$C$4:$D$203,2,0),"")</f>
        <v/>
      </c>
      <c r="E3452" s="55" t="str">
        <f>_xlfn.IFNA(VLOOKUP(C3452,'Számlafizető(k) adatai'!$C$4:$M$203,11,0),"")</f>
        <v/>
      </c>
      <c r="F3452" s="178"/>
      <c r="G3452" s="178"/>
      <c r="H3452" s="178"/>
      <c r="I3452" s="55" t="str">
        <f>IF(F3452="","",VLOOKUP(LEFT(F3452,5),'Technikai cellák'!B:C,2,0))</f>
        <v/>
      </c>
      <c r="J3452" s="55" t="str">
        <f>IF(F3452="","",VLOOKUP(I3452,'Technikai cellák'!$C$1:$D$12,2,0))</f>
        <v/>
      </c>
      <c r="K3452" s="179"/>
      <c r="L3452" s="67" t="str">
        <f t="shared" si="1044"/>
        <v/>
      </c>
      <c r="M3452" s="68">
        <f t="shared" si="1045"/>
        <v>0</v>
      </c>
      <c r="N3452" s="66">
        <f t="shared" si="1046"/>
        <v>0</v>
      </c>
      <c r="O3452" s="152"/>
      <c r="P3452" s="172">
        <f t="shared" si="1043"/>
        <v>0</v>
      </c>
      <c r="Q3452" s="69">
        <f t="shared" si="1047"/>
        <v>0</v>
      </c>
      <c r="R3452" s="62">
        <f t="shared" si="1048"/>
        <v>0</v>
      </c>
      <c r="S3452" s="153"/>
      <c r="T3452" s="118" t="str">
        <f t="shared" si="1049"/>
        <v/>
      </c>
      <c r="U3452" s="154"/>
      <c r="V3452" s="154"/>
      <c r="W3452" s="154"/>
      <c r="X3452" s="154"/>
      <c r="Y3452" s="154"/>
      <c r="Z3452" s="154"/>
      <c r="AA3452" s="154"/>
      <c r="AB3452" s="154"/>
      <c r="AC3452" s="154"/>
      <c r="AD3452" s="154"/>
      <c r="AE3452" s="154"/>
      <c r="AF3452" s="154"/>
      <c r="AG3452" s="63">
        <f t="shared" si="1050"/>
        <v>0</v>
      </c>
      <c r="AH3452" s="56">
        <f t="shared" si="1051"/>
        <v>0</v>
      </c>
      <c r="AI3452" s="56">
        <f t="shared" si="1052"/>
        <v>0</v>
      </c>
      <c r="AJ3452" s="56">
        <f t="shared" si="1053"/>
        <v>0</v>
      </c>
      <c r="AK3452" s="56">
        <f t="shared" si="1054"/>
        <v>0</v>
      </c>
      <c r="AL3452" s="56">
        <f t="shared" si="1055"/>
        <v>0</v>
      </c>
      <c r="AM3452" s="56">
        <f t="shared" si="1056"/>
        <v>0</v>
      </c>
      <c r="AN3452" s="56">
        <f t="shared" si="1057"/>
        <v>0</v>
      </c>
      <c r="AO3452" s="56">
        <f t="shared" si="1058"/>
        <v>0</v>
      </c>
      <c r="AP3452" s="56">
        <f t="shared" si="1059"/>
        <v>0</v>
      </c>
      <c r="AQ3452" s="56">
        <f t="shared" si="1060"/>
        <v>0</v>
      </c>
      <c r="AR3452" s="86">
        <f t="shared" si="1061"/>
        <v>0</v>
      </c>
    </row>
    <row r="3453" spans="1:44" x14ac:dyDescent="0.25">
      <c r="A3453" s="178"/>
      <c r="B3453" s="55" t="str">
        <f>_xlfn.IFNA(VLOOKUP(A3453,'Ajánlatkérő(k) adatai'!$B$4:$C$205,2,0),"")</f>
        <v/>
      </c>
      <c r="C3453" s="178"/>
      <c r="D3453" s="55" t="str">
        <f>_xlfn.IFNA(VLOOKUP(C3453,'Számlafizető(k) adatai'!$C$4:$D$203,2,0),"")</f>
        <v/>
      </c>
      <c r="E3453" s="55" t="str">
        <f>_xlfn.IFNA(VLOOKUP(C3453,'Számlafizető(k) adatai'!$C$4:$M$203,11,0),"")</f>
        <v/>
      </c>
      <c r="F3453" s="178"/>
      <c r="G3453" s="178"/>
      <c r="H3453" s="178"/>
      <c r="I3453" s="55" t="str">
        <f>IF(F3453="","",VLOOKUP(LEFT(F3453,5),'Technikai cellák'!B:C,2,0))</f>
        <v/>
      </c>
      <c r="J3453" s="55" t="str">
        <f>IF(F3453="","",VLOOKUP(I3453,'Technikai cellák'!$C$1:$D$12,2,0))</f>
        <v/>
      </c>
      <c r="K3453" s="179"/>
      <c r="L3453" s="67" t="str">
        <f t="shared" si="1044"/>
        <v/>
      </c>
      <c r="M3453" s="68">
        <f t="shared" si="1045"/>
        <v>0</v>
      </c>
      <c r="N3453" s="66">
        <f t="shared" si="1046"/>
        <v>0</v>
      </c>
      <c r="O3453" s="152"/>
      <c r="P3453" s="172">
        <f t="shared" si="1043"/>
        <v>0</v>
      </c>
      <c r="Q3453" s="69">
        <f t="shared" si="1047"/>
        <v>0</v>
      </c>
      <c r="R3453" s="62">
        <f t="shared" si="1048"/>
        <v>0</v>
      </c>
      <c r="S3453" s="153"/>
      <c r="T3453" s="118" t="str">
        <f t="shared" si="1049"/>
        <v/>
      </c>
      <c r="U3453" s="154"/>
      <c r="V3453" s="154"/>
      <c r="W3453" s="154"/>
      <c r="X3453" s="154"/>
      <c r="Y3453" s="154"/>
      <c r="Z3453" s="154"/>
      <c r="AA3453" s="154"/>
      <c r="AB3453" s="154"/>
      <c r="AC3453" s="154"/>
      <c r="AD3453" s="154"/>
      <c r="AE3453" s="154"/>
      <c r="AF3453" s="154"/>
      <c r="AG3453" s="63">
        <f t="shared" si="1050"/>
        <v>0</v>
      </c>
      <c r="AH3453" s="56">
        <f t="shared" si="1051"/>
        <v>0</v>
      </c>
      <c r="AI3453" s="56">
        <f t="shared" si="1052"/>
        <v>0</v>
      </c>
      <c r="AJ3453" s="56">
        <f t="shared" si="1053"/>
        <v>0</v>
      </c>
      <c r="AK3453" s="56">
        <f t="shared" si="1054"/>
        <v>0</v>
      </c>
      <c r="AL3453" s="56">
        <f t="shared" si="1055"/>
        <v>0</v>
      </c>
      <c r="AM3453" s="56">
        <f t="shared" si="1056"/>
        <v>0</v>
      </c>
      <c r="AN3453" s="56">
        <f t="shared" si="1057"/>
        <v>0</v>
      </c>
      <c r="AO3453" s="56">
        <f t="shared" si="1058"/>
        <v>0</v>
      </c>
      <c r="AP3453" s="56">
        <f t="shared" si="1059"/>
        <v>0</v>
      </c>
      <c r="AQ3453" s="56">
        <f t="shared" si="1060"/>
        <v>0</v>
      </c>
      <c r="AR3453" s="86">
        <f t="shared" si="1061"/>
        <v>0</v>
      </c>
    </row>
    <row r="3454" spans="1:44" x14ac:dyDescent="0.25">
      <c r="A3454" s="178"/>
      <c r="B3454" s="55" t="str">
        <f>_xlfn.IFNA(VLOOKUP(A3454,'Ajánlatkérő(k) adatai'!$B$4:$C$205,2,0),"")</f>
        <v/>
      </c>
      <c r="C3454" s="178"/>
      <c r="D3454" s="55" t="str">
        <f>_xlfn.IFNA(VLOOKUP(C3454,'Számlafizető(k) adatai'!$C$4:$D$203,2,0),"")</f>
        <v/>
      </c>
      <c r="E3454" s="55" t="str">
        <f>_xlfn.IFNA(VLOOKUP(C3454,'Számlafizető(k) adatai'!$C$4:$M$203,11,0),"")</f>
        <v/>
      </c>
      <c r="F3454" s="178"/>
      <c r="G3454" s="178"/>
      <c r="H3454" s="178"/>
      <c r="I3454" s="55" t="str">
        <f>IF(F3454="","",VLOOKUP(LEFT(F3454,5),'Technikai cellák'!B:C,2,0))</f>
        <v/>
      </c>
      <c r="J3454" s="55" t="str">
        <f>IF(F3454="","",VLOOKUP(I3454,'Technikai cellák'!$C$1:$D$12,2,0))</f>
        <v/>
      </c>
      <c r="K3454" s="179"/>
      <c r="L3454" s="67" t="str">
        <f t="shared" si="1044"/>
        <v/>
      </c>
      <c r="M3454" s="68">
        <f t="shared" si="1045"/>
        <v>0</v>
      </c>
      <c r="N3454" s="66">
        <f t="shared" si="1046"/>
        <v>0</v>
      </c>
      <c r="O3454" s="152"/>
      <c r="P3454" s="172">
        <f t="shared" si="1043"/>
        <v>0</v>
      </c>
      <c r="Q3454" s="69">
        <f t="shared" si="1047"/>
        <v>0</v>
      </c>
      <c r="R3454" s="62">
        <f t="shared" si="1048"/>
        <v>0</v>
      </c>
      <c r="S3454" s="153"/>
      <c r="T3454" s="118" t="str">
        <f t="shared" si="1049"/>
        <v/>
      </c>
      <c r="U3454" s="154"/>
      <c r="V3454" s="154"/>
      <c r="W3454" s="154"/>
      <c r="X3454" s="154"/>
      <c r="Y3454" s="154"/>
      <c r="Z3454" s="154"/>
      <c r="AA3454" s="154"/>
      <c r="AB3454" s="154"/>
      <c r="AC3454" s="154"/>
      <c r="AD3454" s="154"/>
      <c r="AE3454" s="154"/>
      <c r="AF3454" s="154"/>
      <c r="AG3454" s="63">
        <f t="shared" si="1050"/>
        <v>0</v>
      </c>
      <c r="AH3454" s="56">
        <f t="shared" si="1051"/>
        <v>0</v>
      </c>
      <c r="AI3454" s="56">
        <f t="shared" si="1052"/>
        <v>0</v>
      </c>
      <c r="AJ3454" s="56">
        <f t="shared" si="1053"/>
        <v>0</v>
      </c>
      <c r="AK3454" s="56">
        <f t="shared" si="1054"/>
        <v>0</v>
      </c>
      <c r="AL3454" s="56">
        <f t="shared" si="1055"/>
        <v>0</v>
      </c>
      <c r="AM3454" s="56">
        <f t="shared" si="1056"/>
        <v>0</v>
      </c>
      <c r="AN3454" s="56">
        <f t="shared" si="1057"/>
        <v>0</v>
      </c>
      <c r="AO3454" s="56">
        <f t="shared" si="1058"/>
        <v>0</v>
      </c>
      <c r="AP3454" s="56">
        <f t="shared" si="1059"/>
        <v>0</v>
      </c>
      <c r="AQ3454" s="56">
        <f t="shared" si="1060"/>
        <v>0</v>
      </c>
      <c r="AR3454" s="86">
        <f t="shared" si="1061"/>
        <v>0</v>
      </c>
    </row>
    <row r="3455" spans="1:44" x14ac:dyDescent="0.25">
      <c r="A3455" s="178"/>
      <c r="B3455" s="55" t="str">
        <f>_xlfn.IFNA(VLOOKUP(A3455,'Ajánlatkérő(k) adatai'!$B$4:$C$205,2,0),"")</f>
        <v/>
      </c>
      <c r="C3455" s="178"/>
      <c r="D3455" s="55" t="str">
        <f>_xlfn.IFNA(VLOOKUP(C3455,'Számlafizető(k) adatai'!$C$4:$D$203,2,0),"")</f>
        <v/>
      </c>
      <c r="E3455" s="55" t="str">
        <f>_xlfn.IFNA(VLOOKUP(C3455,'Számlafizető(k) adatai'!$C$4:$M$203,11,0),"")</f>
        <v/>
      </c>
      <c r="F3455" s="178"/>
      <c r="G3455" s="178"/>
      <c r="H3455" s="178"/>
      <c r="I3455" s="55" t="str">
        <f>IF(F3455="","",VLOOKUP(LEFT(F3455,5),'Technikai cellák'!B:C,2,0))</f>
        <v/>
      </c>
      <c r="J3455" s="55" t="str">
        <f>IF(F3455="","",VLOOKUP(I3455,'Technikai cellák'!$C$1:$D$12,2,0))</f>
        <v/>
      </c>
      <c r="K3455" s="179"/>
      <c r="L3455" s="67" t="str">
        <f t="shared" si="1044"/>
        <v/>
      </c>
      <c r="M3455" s="68">
        <f t="shared" si="1045"/>
        <v>0</v>
      </c>
      <c r="N3455" s="66">
        <f t="shared" si="1046"/>
        <v>0</v>
      </c>
      <c r="O3455" s="152"/>
      <c r="P3455" s="172">
        <f t="shared" si="1043"/>
        <v>0</v>
      </c>
      <c r="Q3455" s="69">
        <f t="shared" si="1047"/>
        <v>0</v>
      </c>
      <c r="R3455" s="62">
        <f t="shared" si="1048"/>
        <v>0</v>
      </c>
      <c r="S3455" s="153"/>
      <c r="T3455" s="118" t="str">
        <f t="shared" si="1049"/>
        <v/>
      </c>
      <c r="U3455" s="154"/>
      <c r="V3455" s="154"/>
      <c r="W3455" s="154"/>
      <c r="X3455" s="154"/>
      <c r="Y3455" s="154"/>
      <c r="Z3455" s="154"/>
      <c r="AA3455" s="154"/>
      <c r="AB3455" s="154"/>
      <c r="AC3455" s="154"/>
      <c r="AD3455" s="154"/>
      <c r="AE3455" s="154"/>
      <c r="AF3455" s="154"/>
      <c r="AG3455" s="63">
        <f t="shared" si="1050"/>
        <v>0</v>
      </c>
      <c r="AH3455" s="56">
        <f t="shared" si="1051"/>
        <v>0</v>
      </c>
      <c r="AI3455" s="56">
        <f t="shared" si="1052"/>
        <v>0</v>
      </c>
      <c r="AJ3455" s="56">
        <f t="shared" si="1053"/>
        <v>0</v>
      </c>
      <c r="AK3455" s="56">
        <f t="shared" si="1054"/>
        <v>0</v>
      </c>
      <c r="AL3455" s="56">
        <f t="shared" si="1055"/>
        <v>0</v>
      </c>
      <c r="AM3455" s="56">
        <f t="shared" si="1056"/>
        <v>0</v>
      </c>
      <c r="AN3455" s="56">
        <f t="shared" si="1057"/>
        <v>0</v>
      </c>
      <c r="AO3455" s="56">
        <f t="shared" si="1058"/>
        <v>0</v>
      </c>
      <c r="AP3455" s="56">
        <f t="shared" si="1059"/>
        <v>0</v>
      </c>
      <c r="AQ3455" s="56">
        <f t="shared" si="1060"/>
        <v>0</v>
      </c>
      <c r="AR3455" s="86">
        <f t="shared" si="1061"/>
        <v>0</v>
      </c>
    </row>
    <row r="3456" spans="1:44" x14ac:dyDescent="0.25">
      <c r="A3456" s="178"/>
      <c r="B3456" s="55" t="str">
        <f>_xlfn.IFNA(VLOOKUP(A3456,'Ajánlatkérő(k) adatai'!$B$4:$C$205,2,0),"")</f>
        <v/>
      </c>
      <c r="C3456" s="178"/>
      <c r="D3456" s="55" t="str">
        <f>_xlfn.IFNA(VLOOKUP(C3456,'Számlafizető(k) adatai'!$C$4:$D$203,2,0),"")</f>
        <v/>
      </c>
      <c r="E3456" s="55" t="str">
        <f>_xlfn.IFNA(VLOOKUP(C3456,'Számlafizető(k) adatai'!$C$4:$M$203,11,0),"")</f>
        <v/>
      </c>
      <c r="F3456" s="178"/>
      <c r="G3456" s="178"/>
      <c r="H3456" s="178"/>
      <c r="I3456" s="55" t="str">
        <f>IF(F3456="","",VLOOKUP(LEFT(F3456,5),'Technikai cellák'!B:C,2,0))</f>
        <v/>
      </c>
      <c r="J3456" s="55" t="str">
        <f>IF(F3456="","",VLOOKUP(I3456,'Technikai cellák'!$C$1:$D$12,2,0))</f>
        <v/>
      </c>
      <c r="K3456" s="179"/>
      <c r="L3456" s="67" t="str">
        <f t="shared" si="1044"/>
        <v/>
      </c>
      <c r="M3456" s="68">
        <f t="shared" si="1045"/>
        <v>0</v>
      </c>
      <c r="N3456" s="66">
        <f t="shared" si="1046"/>
        <v>0</v>
      </c>
      <c r="O3456" s="152"/>
      <c r="P3456" s="172">
        <f t="shared" si="1043"/>
        <v>0</v>
      </c>
      <c r="Q3456" s="69">
        <f t="shared" si="1047"/>
        <v>0</v>
      </c>
      <c r="R3456" s="62">
        <f t="shared" si="1048"/>
        <v>0</v>
      </c>
      <c r="S3456" s="153"/>
      <c r="T3456" s="118" t="str">
        <f t="shared" si="1049"/>
        <v/>
      </c>
      <c r="U3456" s="154"/>
      <c r="V3456" s="154"/>
      <c r="W3456" s="154"/>
      <c r="X3456" s="154"/>
      <c r="Y3456" s="154"/>
      <c r="Z3456" s="154"/>
      <c r="AA3456" s="154"/>
      <c r="AB3456" s="154"/>
      <c r="AC3456" s="154"/>
      <c r="AD3456" s="154"/>
      <c r="AE3456" s="154"/>
      <c r="AF3456" s="154"/>
      <c r="AG3456" s="63">
        <f t="shared" si="1050"/>
        <v>0</v>
      </c>
      <c r="AH3456" s="56">
        <f t="shared" si="1051"/>
        <v>0</v>
      </c>
      <c r="AI3456" s="56">
        <f t="shared" si="1052"/>
        <v>0</v>
      </c>
      <c r="AJ3456" s="56">
        <f t="shared" si="1053"/>
        <v>0</v>
      </c>
      <c r="AK3456" s="56">
        <f t="shared" si="1054"/>
        <v>0</v>
      </c>
      <c r="AL3456" s="56">
        <f t="shared" si="1055"/>
        <v>0</v>
      </c>
      <c r="AM3456" s="56">
        <f t="shared" si="1056"/>
        <v>0</v>
      </c>
      <c r="AN3456" s="56">
        <f t="shared" si="1057"/>
        <v>0</v>
      </c>
      <c r="AO3456" s="56">
        <f t="shared" si="1058"/>
        <v>0</v>
      </c>
      <c r="AP3456" s="56">
        <f t="shared" si="1059"/>
        <v>0</v>
      </c>
      <c r="AQ3456" s="56">
        <f t="shared" si="1060"/>
        <v>0</v>
      </c>
      <c r="AR3456" s="86">
        <f t="shared" si="1061"/>
        <v>0</v>
      </c>
    </row>
    <row r="3457" spans="1:44" x14ac:dyDescent="0.25">
      <c r="A3457" s="178"/>
      <c r="B3457" s="55" t="str">
        <f>_xlfn.IFNA(VLOOKUP(A3457,'Ajánlatkérő(k) adatai'!$B$4:$C$205,2,0),"")</f>
        <v/>
      </c>
      <c r="C3457" s="178"/>
      <c r="D3457" s="55" t="str">
        <f>_xlfn.IFNA(VLOOKUP(C3457,'Számlafizető(k) adatai'!$C$4:$D$203,2,0),"")</f>
        <v/>
      </c>
      <c r="E3457" s="55" t="str">
        <f>_xlfn.IFNA(VLOOKUP(C3457,'Számlafizető(k) adatai'!$C$4:$M$203,11,0),"")</f>
        <v/>
      </c>
      <c r="F3457" s="178"/>
      <c r="G3457" s="178"/>
      <c r="H3457" s="178"/>
      <c r="I3457" s="55" t="str">
        <f>IF(F3457="","",VLOOKUP(LEFT(F3457,5),'Technikai cellák'!B:C,2,0))</f>
        <v/>
      </c>
      <c r="J3457" s="55" t="str">
        <f>IF(F3457="","",VLOOKUP(I3457,'Technikai cellák'!$C$1:$D$12,2,0))</f>
        <v/>
      </c>
      <c r="K3457" s="179"/>
      <c r="L3457" s="67" t="str">
        <f t="shared" si="1044"/>
        <v/>
      </c>
      <c r="M3457" s="68">
        <f t="shared" si="1045"/>
        <v>0</v>
      </c>
      <c r="N3457" s="66">
        <f t="shared" si="1046"/>
        <v>0</v>
      </c>
      <c r="O3457" s="152"/>
      <c r="P3457" s="172">
        <f t="shared" si="1043"/>
        <v>0</v>
      </c>
      <c r="Q3457" s="69">
        <f t="shared" si="1047"/>
        <v>0</v>
      </c>
      <c r="R3457" s="62">
        <f t="shared" si="1048"/>
        <v>0</v>
      </c>
      <c r="S3457" s="153"/>
      <c r="T3457" s="118" t="str">
        <f t="shared" si="1049"/>
        <v/>
      </c>
      <c r="U3457" s="154"/>
      <c r="V3457" s="154"/>
      <c r="W3457" s="154"/>
      <c r="X3457" s="154"/>
      <c r="Y3457" s="154"/>
      <c r="Z3457" s="154"/>
      <c r="AA3457" s="154"/>
      <c r="AB3457" s="154"/>
      <c r="AC3457" s="154"/>
      <c r="AD3457" s="154"/>
      <c r="AE3457" s="154"/>
      <c r="AF3457" s="154"/>
      <c r="AG3457" s="63">
        <f t="shared" si="1050"/>
        <v>0</v>
      </c>
      <c r="AH3457" s="56">
        <f t="shared" si="1051"/>
        <v>0</v>
      </c>
      <c r="AI3457" s="56">
        <f t="shared" si="1052"/>
        <v>0</v>
      </c>
      <c r="AJ3457" s="56">
        <f t="shared" si="1053"/>
        <v>0</v>
      </c>
      <c r="AK3457" s="56">
        <f t="shared" si="1054"/>
        <v>0</v>
      </c>
      <c r="AL3457" s="56">
        <f t="shared" si="1055"/>
        <v>0</v>
      </c>
      <c r="AM3457" s="56">
        <f t="shared" si="1056"/>
        <v>0</v>
      </c>
      <c r="AN3457" s="56">
        <f t="shared" si="1057"/>
        <v>0</v>
      </c>
      <c r="AO3457" s="56">
        <f t="shared" si="1058"/>
        <v>0</v>
      </c>
      <c r="AP3457" s="56">
        <f t="shared" si="1059"/>
        <v>0</v>
      </c>
      <c r="AQ3457" s="56">
        <f t="shared" si="1060"/>
        <v>0</v>
      </c>
      <c r="AR3457" s="86">
        <f t="shared" si="1061"/>
        <v>0</v>
      </c>
    </row>
    <row r="3458" spans="1:44" x14ac:dyDescent="0.25">
      <c r="A3458" s="178"/>
      <c r="B3458" s="55" t="str">
        <f>_xlfn.IFNA(VLOOKUP(A3458,'Ajánlatkérő(k) adatai'!$B$4:$C$205,2,0),"")</f>
        <v/>
      </c>
      <c r="C3458" s="178"/>
      <c r="D3458" s="55" t="str">
        <f>_xlfn.IFNA(VLOOKUP(C3458,'Számlafizető(k) adatai'!$C$4:$D$203,2,0),"")</f>
        <v/>
      </c>
      <c r="E3458" s="55" t="str">
        <f>_xlfn.IFNA(VLOOKUP(C3458,'Számlafizető(k) adatai'!$C$4:$M$203,11,0),"")</f>
        <v/>
      </c>
      <c r="F3458" s="178"/>
      <c r="G3458" s="178"/>
      <c r="H3458" s="178"/>
      <c r="I3458" s="55" t="str">
        <f>IF(F3458="","",VLOOKUP(LEFT(F3458,5),'Technikai cellák'!B:C,2,0))</f>
        <v/>
      </c>
      <c r="J3458" s="55" t="str">
        <f>IF(F3458="","",VLOOKUP(I3458,'Technikai cellák'!$C$1:$D$12,2,0))</f>
        <v/>
      </c>
      <c r="K3458" s="179"/>
      <c r="L3458" s="67" t="str">
        <f t="shared" si="1044"/>
        <v/>
      </c>
      <c r="M3458" s="68">
        <f t="shared" si="1045"/>
        <v>0</v>
      </c>
      <c r="N3458" s="66">
        <f t="shared" si="1046"/>
        <v>0</v>
      </c>
      <c r="O3458" s="152"/>
      <c r="P3458" s="172">
        <f t="shared" si="1043"/>
        <v>0</v>
      </c>
      <c r="Q3458" s="69">
        <f t="shared" si="1047"/>
        <v>0</v>
      </c>
      <c r="R3458" s="62">
        <f t="shared" si="1048"/>
        <v>0</v>
      </c>
      <c r="S3458" s="153"/>
      <c r="T3458" s="118" t="str">
        <f t="shared" si="1049"/>
        <v/>
      </c>
      <c r="U3458" s="154"/>
      <c r="V3458" s="154"/>
      <c r="W3458" s="154"/>
      <c r="X3458" s="154"/>
      <c r="Y3458" s="154"/>
      <c r="Z3458" s="154"/>
      <c r="AA3458" s="154"/>
      <c r="AB3458" s="154"/>
      <c r="AC3458" s="154"/>
      <c r="AD3458" s="154"/>
      <c r="AE3458" s="154"/>
      <c r="AF3458" s="154"/>
      <c r="AG3458" s="63">
        <f t="shared" si="1050"/>
        <v>0</v>
      </c>
      <c r="AH3458" s="56">
        <f t="shared" si="1051"/>
        <v>0</v>
      </c>
      <c r="AI3458" s="56">
        <f t="shared" si="1052"/>
        <v>0</v>
      </c>
      <c r="AJ3458" s="56">
        <f t="shared" si="1053"/>
        <v>0</v>
      </c>
      <c r="AK3458" s="56">
        <f t="shared" si="1054"/>
        <v>0</v>
      </c>
      <c r="AL3458" s="56">
        <f t="shared" si="1055"/>
        <v>0</v>
      </c>
      <c r="AM3458" s="56">
        <f t="shared" si="1056"/>
        <v>0</v>
      </c>
      <c r="AN3458" s="56">
        <f t="shared" si="1057"/>
        <v>0</v>
      </c>
      <c r="AO3458" s="56">
        <f t="shared" si="1058"/>
        <v>0</v>
      </c>
      <c r="AP3458" s="56">
        <f t="shared" si="1059"/>
        <v>0</v>
      </c>
      <c r="AQ3458" s="56">
        <f t="shared" si="1060"/>
        <v>0</v>
      </c>
      <c r="AR3458" s="86">
        <f t="shared" si="1061"/>
        <v>0</v>
      </c>
    </row>
    <row r="3459" spans="1:44" x14ac:dyDescent="0.25">
      <c r="A3459" s="178"/>
      <c r="B3459" s="55" t="str">
        <f>_xlfn.IFNA(VLOOKUP(A3459,'Ajánlatkérő(k) adatai'!$B$4:$C$205,2,0),"")</f>
        <v/>
      </c>
      <c r="C3459" s="178"/>
      <c r="D3459" s="55" t="str">
        <f>_xlfn.IFNA(VLOOKUP(C3459,'Számlafizető(k) adatai'!$C$4:$D$203,2,0),"")</f>
        <v/>
      </c>
      <c r="E3459" s="55" t="str">
        <f>_xlfn.IFNA(VLOOKUP(C3459,'Számlafizető(k) adatai'!$C$4:$M$203,11,0),"")</f>
        <v/>
      </c>
      <c r="F3459" s="178"/>
      <c r="G3459" s="178"/>
      <c r="H3459" s="178"/>
      <c r="I3459" s="55" t="str">
        <f>IF(F3459="","",VLOOKUP(LEFT(F3459,5),'Technikai cellák'!B:C,2,0))</f>
        <v/>
      </c>
      <c r="J3459" s="55" t="str">
        <f>IF(F3459="","",VLOOKUP(I3459,'Technikai cellák'!$C$1:$D$12,2,0))</f>
        <v/>
      </c>
      <c r="K3459" s="179"/>
      <c r="L3459" s="67" t="str">
        <f t="shared" si="1044"/>
        <v/>
      </c>
      <c r="M3459" s="68">
        <f t="shared" si="1045"/>
        <v>0</v>
      </c>
      <c r="N3459" s="66">
        <f t="shared" si="1046"/>
        <v>0</v>
      </c>
      <c r="O3459" s="152"/>
      <c r="P3459" s="172">
        <f t="shared" si="1043"/>
        <v>0</v>
      </c>
      <c r="Q3459" s="69">
        <f t="shared" si="1047"/>
        <v>0</v>
      </c>
      <c r="R3459" s="62">
        <f t="shared" si="1048"/>
        <v>0</v>
      </c>
      <c r="S3459" s="153"/>
      <c r="T3459" s="118" t="str">
        <f t="shared" si="1049"/>
        <v/>
      </c>
      <c r="U3459" s="154"/>
      <c r="V3459" s="154"/>
      <c r="W3459" s="154"/>
      <c r="X3459" s="154"/>
      <c r="Y3459" s="154"/>
      <c r="Z3459" s="154"/>
      <c r="AA3459" s="154"/>
      <c r="AB3459" s="154"/>
      <c r="AC3459" s="154"/>
      <c r="AD3459" s="154"/>
      <c r="AE3459" s="154"/>
      <c r="AF3459" s="154"/>
      <c r="AG3459" s="63">
        <f t="shared" si="1050"/>
        <v>0</v>
      </c>
      <c r="AH3459" s="56">
        <f t="shared" si="1051"/>
        <v>0</v>
      </c>
      <c r="AI3459" s="56">
        <f t="shared" si="1052"/>
        <v>0</v>
      </c>
      <c r="AJ3459" s="56">
        <f t="shared" si="1053"/>
        <v>0</v>
      </c>
      <c r="AK3459" s="56">
        <f t="shared" si="1054"/>
        <v>0</v>
      </c>
      <c r="AL3459" s="56">
        <f t="shared" si="1055"/>
        <v>0</v>
      </c>
      <c r="AM3459" s="56">
        <f t="shared" si="1056"/>
        <v>0</v>
      </c>
      <c r="AN3459" s="56">
        <f t="shared" si="1057"/>
        <v>0</v>
      </c>
      <c r="AO3459" s="56">
        <f t="shared" si="1058"/>
        <v>0</v>
      </c>
      <c r="AP3459" s="56">
        <f t="shared" si="1059"/>
        <v>0</v>
      </c>
      <c r="AQ3459" s="56">
        <f t="shared" si="1060"/>
        <v>0</v>
      </c>
      <c r="AR3459" s="86">
        <f t="shared" si="1061"/>
        <v>0</v>
      </c>
    </row>
    <row r="3460" spans="1:44" x14ac:dyDescent="0.25">
      <c r="A3460" s="178"/>
      <c r="B3460" s="55" t="str">
        <f>_xlfn.IFNA(VLOOKUP(A3460,'Ajánlatkérő(k) adatai'!$B$4:$C$205,2,0),"")</f>
        <v/>
      </c>
      <c r="C3460" s="178"/>
      <c r="D3460" s="55" t="str">
        <f>_xlfn.IFNA(VLOOKUP(C3460,'Számlafizető(k) adatai'!$C$4:$D$203,2,0),"")</f>
        <v/>
      </c>
      <c r="E3460" s="55" t="str">
        <f>_xlfn.IFNA(VLOOKUP(C3460,'Számlafizető(k) adatai'!$C$4:$M$203,11,0),"")</f>
        <v/>
      </c>
      <c r="F3460" s="178"/>
      <c r="G3460" s="178"/>
      <c r="H3460" s="178"/>
      <c r="I3460" s="55" t="str">
        <f>IF(F3460="","",VLOOKUP(LEFT(F3460,5),'Technikai cellák'!B:C,2,0))</f>
        <v/>
      </c>
      <c r="J3460" s="55" t="str">
        <f>IF(F3460="","",VLOOKUP(I3460,'Technikai cellák'!$C$1:$D$12,2,0))</f>
        <v/>
      </c>
      <c r="K3460" s="179"/>
      <c r="L3460" s="67" t="str">
        <f t="shared" si="1044"/>
        <v/>
      </c>
      <c r="M3460" s="68">
        <f t="shared" si="1045"/>
        <v>0</v>
      </c>
      <c r="N3460" s="66">
        <f t="shared" si="1046"/>
        <v>0</v>
      </c>
      <c r="O3460" s="152"/>
      <c r="P3460" s="172">
        <f t="shared" si="1043"/>
        <v>0</v>
      </c>
      <c r="Q3460" s="69">
        <f t="shared" si="1047"/>
        <v>0</v>
      </c>
      <c r="R3460" s="62">
        <f t="shared" si="1048"/>
        <v>0</v>
      </c>
      <c r="S3460" s="153"/>
      <c r="T3460" s="118" t="str">
        <f t="shared" si="1049"/>
        <v/>
      </c>
      <c r="U3460" s="154"/>
      <c r="V3460" s="154"/>
      <c r="W3460" s="154"/>
      <c r="X3460" s="154"/>
      <c r="Y3460" s="154"/>
      <c r="Z3460" s="154"/>
      <c r="AA3460" s="154"/>
      <c r="AB3460" s="154"/>
      <c r="AC3460" s="154"/>
      <c r="AD3460" s="154"/>
      <c r="AE3460" s="154"/>
      <c r="AF3460" s="154"/>
      <c r="AG3460" s="63">
        <f t="shared" si="1050"/>
        <v>0</v>
      </c>
      <c r="AH3460" s="56">
        <f t="shared" si="1051"/>
        <v>0</v>
      </c>
      <c r="AI3460" s="56">
        <f t="shared" si="1052"/>
        <v>0</v>
      </c>
      <c r="AJ3460" s="56">
        <f t="shared" si="1053"/>
        <v>0</v>
      </c>
      <c r="AK3460" s="56">
        <f t="shared" si="1054"/>
        <v>0</v>
      </c>
      <c r="AL3460" s="56">
        <f t="shared" si="1055"/>
        <v>0</v>
      </c>
      <c r="AM3460" s="56">
        <f t="shared" si="1056"/>
        <v>0</v>
      </c>
      <c r="AN3460" s="56">
        <f t="shared" si="1057"/>
        <v>0</v>
      </c>
      <c r="AO3460" s="56">
        <f t="shared" si="1058"/>
        <v>0</v>
      </c>
      <c r="AP3460" s="56">
        <f t="shared" si="1059"/>
        <v>0</v>
      </c>
      <c r="AQ3460" s="56">
        <f t="shared" si="1060"/>
        <v>0</v>
      </c>
      <c r="AR3460" s="86">
        <f t="shared" si="1061"/>
        <v>0</v>
      </c>
    </row>
    <row r="3461" spans="1:44" x14ac:dyDescent="0.25">
      <c r="A3461" s="178"/>
      <c r="B3461" s="55" t="str">
        <f>_xlfn.IFNA(VLOOKUP(A3461,'Ajánlatkérő(k) adatai'!$B$4:$C$205,2,0),"")</f>
        <v/>
      </c>
      <c r="C3461" s="178"/>
      <c r="D3461" s="55" t="str">
        <f>_xlfn.IFNA(VLOOKUP(C3461,'Számlafizető(k) adatai'!$C$4:$D$203,2,0),"")</f>
        <v/>
      </c>
      <c r="E3461" s="55" t="str">
        <f>_xlfn.IFNA(VLOOKUP(C3461,'Számlafizető(k) adatai'!$C$4:$M$203,11,0),"")</f>
        <v/>
      </c>
      <c r="F3461" s="178"/>
      <c r="G3461" s="178"/>
      <c r="H3461" s="178"/>
      <c r="I3461" s="55" t="str">
        <f>IF(F3461="","",VLOOKUP(LEFT(F3461,5),'Technikai cellák'!B:C,2,0))</f>
        <v/>
      </c>
      <c r="J3461" s="55" t="str">
        <f>IF(F3461="","",VLOOKUP(I3461,'Technikai cellák'!$C$1:$D$12,2,0))</f>
        <v/>
      </c>
      <c r="K3461" s="179"/>
      <c r="L3461" s="67" t="str">
        <f t="shared" si="1044"/>
        <v/>
      </c>
      <c r="M3461" s="68">
        <f t="shared" si="1045"/>
        <v>0</v>
      </c>
      <c r="N3461" s="66">
        <f t="shared" si="1046"/>
        <v>0</v>
      </c>
      <c r="O3461" s="152"/>
      <c r="P3461" s="172">
        <f t="shared" si="1043"/>
        <v>0</v>
      </c>
      <c r="Q3461" s="69">
        <f t="shared" si="1047"/>
        <v>0</v>
      </c>
      <c r="R3461" s="62">
        <f t="shared" si="1048"/>
        <v>0</v>
      </c>
      <c r="S3461" s="153"/>
      <c r="T3461" s="118" t="str">
        <f t="shared" si="1049"/>
        <v/>
      </c>
      <c r="U3461" s="154"/>
      <c r="V3461" s="154"/>
      <c r="W3461" s="154"/>
      <c r="X3461" s="154"/>
      <c r="Y3461" s="154"/>
      <c r="Z3461" s="154"/>
      <c r="AA3461" s="154"/>
      <c r="AB3461" s="154"/>
      <c r="AC3461" s="154"/>
      <c r="AD3461" s="154"/>
      <c r="AE3461" s="154"/>
      <c r="AF3461" s="154"/>
      <c r="AG3461" s="63">
        <f t="shared" si="1050"/>
        <v>0</v>
      </c>
      <c r="AH3461" s="56">
        <f t="shared" si="1051"/>
        <v>0</v>
      </c>
      <c r="AI3461" s="56">
        <f t="shared" si="1052"/>
        <v>0</v>
      </c>
      <c r="AJ3461" s="56">
        <f t="shared" si="1053"/>
        <v>0</v>
      </c>
      <c r="AK3461" s="56">
        <f t="shared" si="1054"/>
        <v>0</v>
      </c>
      <c r="AL3461" s="56">
        <f t="shared" si="1055"/>
        <v>0</v>
      </c>
      <c r="AM3461" s="56">
        <f t="shared" si="1056"/>
        <v>0</v>
      </c>
      <c r="AN3461" s="56">
        <f t="shared" si="1057"/>
        <v>0</v>
      </c>
      <c r="AO3461" s="56">
        <f t="shared" si="1058"/>
        <v>0</v>
      </c>
      <c r="AP3461" s="56">
        <f t="shared" si="1059"/>
        <v>0</v>
      </c>
      <c r="AQ3461" s="56">
        <f t="shared" si="1060"/>
        <v>0</v>
      </c>
      <c r="AR3461" s="86">
        <f t="shared" si="1061"/>
        <v>0</v>
      </c>
    </row>
    <row r="3462" spans="1:44" x14ac:dyDescent="0.25">
      <c r="A3462" s="178"/>
      <c r="B3462" s="55" t="str">
        <f>_xlfn.IFNA(VLOOKUP(A3462,'Ajánlatkérő(k) adatai'!$B$4:$C$205,2,0),"")</f>
        <v/>
      </c>
      <c r="C3462" s="178"/>
      <c r="D3462" s="55" t="str">
        <f>_xlfn.IFNA(VLOOKUP(C3462,'Számlafizető(k) adatai'!$C$4:$D$203,2,0),"")</f>
        <v/>
      </c>
      <c r="E3462" s="55" t="str">
        <f>_xlfn.IFNA(VLOOKUP(C3462,'Számlafizető(k) adatai'!$C$4:$M$203,11,0),"")</f>
        <v/>
      </c>
      <c r="F3462" s="178"/>
      <c r="G3462" s="178"/>
      <c r="H3462" s="178"/>
      <c r="I3462" s="55" t="str">
        <f>IF(F3462="","",VLOOKUP(LEFT(F3462,5),'Technikai cellák'!B:C,2,0))</f>
        <v/>
      </c>
      <c r="J3462" s="55" t="str">
        <f>IF(F3462="","",VLOOKUP(I3462,'Technikai cellák'!$C$1:$D$12,2,0))</f>
        <v/>
      </c>
      <c r="K3462" s="179"/>
      <c r="L3462" s="67" t="str">
        <f t="shared" si="1044"/>
        <v/>
      </c>
      <c r="M3462" s="68">
        <f t="shared" si="1045"/>
        <v>0</v>
      </c>
      <c r="N3462" s="66">
        <f t="shared" si="1046"/>
        <v>0</v>
      </c>
      <c r="O3462" s="152"/>
      <c r="P3462" s="172">
        <f t="shared" si="1043"/>
        <v>0</v>
      </c>
      <c r="Q3462" s="69">
        <f t="shared" si="1047"/>
        <v>0</v>
      </c>
      <c r="R3462" s="62">
        <f t="shared" si="1048"/>
        <v>0</v>
      </c>
      <c r="S3462" s="153"/>
      <c r="T3462" s="118" t="str">
        <f t="shared" si="1049"/>
        <v/>
      </c>
      <c r="U3462" s="154"/>
      <c r="V3462" s="154"/>
      <c r="W3462" s="154"/>
      <c r="X3462" s="154"/>
      <c r="Y3462" s="154"/>
      <c r="Z3462" s="154"/>
      <c r="AA3462" s="154"/>
      <c r="AB3462" s="154"/>
      <c r="AC3462" s="154"/>
      <c r="AD3462" s="154"/>
      <c r="AE3462" s="154"/>
      <c r="AF3462" s="154"/>
      <c r="AG3462" s="63">
        <f t="shared" si="1050"/>
        <v>0</v>
      </c>
      <c r="AH3462" s="56">
        <f t="shared" si="1051"/>
        <v>0</v>
      </c>
      <c r="AI3462" s="56">
        <f t="shared" si="1052"/>
        <v>0</v>
      </c>
      <c r="AJ3462" s="56">
        <f t="shared" si="1053"/>
        <v>0</v>
      </c>
      <c r="AK3462" s="56">
        <f t="shared" si="1054"/>
        <v>0</v>
      </c>
      <c r="AL3462" s="56">
        <f t="shared" si="1055"/>
        <v>0</v>
      </c>
      <c r="AM3462" s="56">
        <f t="shared" si="1056"/>
        <v>0</v>
      </c>
      <c r="AN3462" s="56">
        <f t="shared" si="1057"/>
        <v>0</v>
      </c>
      <c r="AO3462" s="56">
        <f t="shared" si="1058"/>
        <v>0</v>
      </c>
      <c r="AP3462" s="56">
        <f t="shared" si="1059"/>
        <v>0</v>
      </c>
      <c r="AQ3462" s="56">
        <f t="shared" si="1060"/>
        <v>0</v>
      </c>
      <c r="AR3462" s="86">
        <f t="shared" si="1061"/>
        <v>0</v>
      </c>
    </row>
    <row r="3463" spans="1:44" x14ac:dyDescent="0.25">
      <c r="A3463" s="178"/>
      <c r="B3463" s="55" t="str">
        <f>_xlfn.IFNA(VLOOKUP(A3463,'Ajánlatkérő(k) adatai'!$B$4:$C$205,2,0),"")</f>
        <v/>
      </c>
      <c r="C3463" s="178"/>
      <c r="D3463" s="55" t="str">
        <f>_xlfn.IFNA(VLOOKUP(C3463,'Számlafizető(k) adatai'!$C$4:$D$203,2,0),"")</f>
        <v/>
      </c>
      <c r="E3463" s="55" t="str">
        <f>_xlfn.IFNA(VLOOKUP(C3463,'Számlafizető(k) adatai'!$C$4:$M$203,11,0),"")</f>
        <v/>
      </c>
      <c r="F3463" s="178"/>
      <c r="G3463" s="178"/>
      <c r="H3463" s="178"/>
      <c r="I3463" s="55" t="str">
        <f>IF(F3463="","",VLOOKUP(LEFT(F3463,5),'Technikai cellák'!B:C,2,0))</f>
        <v/>
      </c>
      <c r="J3463" s="55" t="str">
        <f>IF(F3463="","",VLOOKUP(I3463,'Technikai cellák'!$C$1:$D$12,2,0))</f>
        <v/>
      </c>
      <c r="K3463" s="179"/>
      <c r="L3463" s="67" t="str">
        <f t="shared" si="1044"/>
        <v/>
      </c>
      <c r="M3463" s="68">
        <f t="shared" si="1045"/>
        <v>0</v>
      </c>
      <c r="N3463" s="66">
        <f t="shared" si="1046"/>
        <v>0</v>
      </c>
      <c r="O3463" s="152"/>
      <c r="P3463" s="172">
        <f t="shared" si="1043"/>
        <v>0</v>
      </c>
      <c r="Q3463" s="69">
        <f t="shared" si="1047"/>
        <v>0</v>
      </c>
      <c r="R3463" s="62">
        <f t="shared" si="1048"/>
        <v>0</v>
      </c>
      <c r="S3463" s="153"/>
      <c r="T3463" s="118" t="str">
        <f t="shared" si="1049"/>
        <v/>
      </c>
      <c r="U3463" s="154"/>
      <c r="V3463" s="154"/>
      <c r="W3463" s="154"/>
      <c r="X3463" s="154"/>
      <c r="Y3463" s="154"/>
      <c r="Z3463" s="154"/>
      <c r="AA3463" s="154"/>
      <c r="AB3463" s="154"/>
      <c r="AC3463" s="154"/>
      <c r="AD3463" s="154"/>
      <c r="AE3463" s="154"/>
      <c r="AF3463" s="154"/>
      <c r="AG3463" s="63">
        <f t="shared" si="1050"/>
        <v>0</v>
      </c>
      <c r="AH3463" s="56">
        <f t="shared" si="1051"/>
        <v>0</v>
      </c>
      <c r="AI3463" s="56">
        <f t="shared" si="1052"/>
        <v>0</v>
      </c>
      <c r="AJ3463" s="56">
        <f t="shared" si="1053"/>
        <v>0</v>
      </c>
      <c r="AK3463" s="56">
        <f t="shared" si="1054"/>
        <v>0</v>
      </c>
      <c r="AL3463" s="56">
        <f t="shared" si="1055"/>
        <v>0</v>
      </c>
      <c r="AM3463" s="56">
        <f t="shared" si="1056"/>
        <v>0</v>
      </c>
      <c r="AN3463" s="56">
        <f t="shared" si="1057"/>
        <v>0</v>
      </c>
      <c r="AO3463" s="56">
        <f t="shared" si="1058"/>
        <v>0</v>
      </c>
      <c r="AP3463" s="56">
        <f t="shared" si="1059"/>
        <v>0</v>
      </c>
      <c r="AQ3463" s="56">
        <f t="shared" si="1060"/>
        <v>0</v>
      </c>
      <c r="AR3463" s="86">
        <f t="shared" si="1061"/>
        <v>0</v>
      </c>
    </row>
    <row r="3464" spans="1:44" x14ac:dyDescent="0.25">
      <c r="A3464" s="178"/>
      <c r="B3464" s="55" t="str">
        <f>_xlfn.IFNA(VLOOKUP(A3464,'Ajánlatkérő(k) adatai'!$B$4:$C$205,2,0),"")</f>
        <v/>
      </c>
      <c r="C3464" s="178"/>
      <c r="D3464" s="55" t="str">
        <f>_xlfn.IFNA(VLOOKUP(C3464,'Számlafizető(k) adatai'!$C$4:$D$203,2,0),"")</f>
        <v/>
      </c>
      <c r="E3464" s="55" t="str">
        <f>_xlfn.IFNA(VLOOKUP(C3464,'Számlafizető(k) adatai'!$C$4:$M$203,11,0),"")</f>
        <v/>
      </c>
      <c r="F3464" s="178"/>
      <c r="G3464" s="178"/>
      <c r="H3464" s="178"/>
      <c r="I3464" s="55" t="str">
        <f>IF(F3464="","",VLOOKUP(LEFT(F3464,5),'Technikai cellák'!B:C,2,0))</f>
        <v/>
      </c>
      <c r="J3464" s="55" t="str">
        <f>IF(F3464="","",VLOOKUP(I3464,'Technikai cellák'!$C$1:$D$12,2,0))</f>
        <v/>
      </c>
      <c r="K3464" s="179"/>
      <c r="L3464" s="67" t="str">
        <f t="shared" si="1044"/>
        <v/>
      </c>
      <c r="M3464" s="68">
        <f t="shared" si="1045"/>
        <v>0</v>
      </c>
      <c r="N3464" s="66">
        <f t="shared" si="1046"/>
        <v>0</v>
      </c>
      <c r="O3464" s="152"/>
      <c r="P3464" s="172">
        <f t="shared" si="1043"/>
        <v>0</v>
      </c>
      <c r="Q3464" s="69">
        <f t="shared" si="1047"/>
        <v>0</v>
      </c>
      <c r="R3464" s="62">
        <f t="shared" si="1048"/>
        <v>0</v>
      </c>
      <c r="S3464" s="153"/>
      <c r="T3464" s="118" t="str">
        <f t="shared" si="1049"/>
        <v/>
      </c>
      <c r="U3464" s="154"/>
      <c r="V3464" s="154"/>
      <c r="W3464" s="154"/>
      <c r="X3464" s="154"/>
      <c r="Y3464" s="154"/>
      <c r="Z3464" s="154"/>
      <c r="AA3464" s="154"/>
      <c r="AB3464" s="154"/>
      <c r="AC3464" s="154"/>
      <c r="AD3464" s="154"/>
      <c r="AE3464" s="154"/>
      <c r="AF3464" s="154"/>
      <c r="AG3464" s="63">
        <f t="shared" si="1050"/>
        <v>0</v>
      </c>
      <c r="AH3464" s="56">
        <f t="shared" si="1051"/>
        <v>0</v>
      </c>
      <c r="AI3464" s="56">
        <f t="shared" si="1052"/>
        <v>0</v>
      </c>
      <c r="AJ3464" s="56">
        <f t="shared" si="1053"/>
        <v>0</v>
      </c>
      <c r="AK3464" s="56">
        <f t="shared" si="1054"/>
        <v>0</v>
      </c>
      <c r="AL3464" s="56">
        <f t="shared" si="1055"/>
        <v>0</v>
      </c>
      <c r="AM3464" s="56">
        <f t="shared" si="1056"/>
        <v>0</v>
      </c>
      <c r="AN3464" s="56">
        <f t="shared" si="1057"/>
        <v>0</v>
      </c>
      <c r="AO3464" s="56">
        <f t="shared" si="1058"/>
        <v>0</v>
      </c>
      <c r="AP3464" s="56">
        <f t="shared" si="1059"/>
        <v>0</v>
      </c>
      <c r="AQ3464" s="56">
        <f t="shared" si="1060"/>
        <v>0</v>
      </c>
      <c r="AR3464" s="86">
        <f t="shared" si="1061"/>
        <v>0</v>
      </c>
    </row>
    <row r="3465" spans="1:44" x14ac:dyDescent="0.25">
      <c r="A3465" s="178"/>
      <c r="B3465" s="55" t="str">
        <f>_xlfn.IFNA(VLOOKUP(A3465,'Ajánlatkérő(k) adatai'!$B$4:$C$205,2,0),"")</f>
        <v/>
      </c>
      <c r="C3465" s="178"/>
      <c r="D3465" s="55" t="str">
        <f>_xlfn.IFNA(VLOOKUP(C3465,'Számlafizető(k) adatai'!$C$4:$D$203,2,0),"")</f>
        <v/>
      </c>
      <c r="E3465" s="55" t="str">
        <f>_xlfn.IFNA(VLOOKUP(C3465,'Számlafizető(k) adatai'!$C$4:$M$203,11,0),"")</f>
        <v/>
      </c>
      <c r="F3465" s="178"/>
      <c r="G3465" s="178"/>
      <c r="H3465" s="178"/>
      <c r="I3465" s="55" t="str">
        <f>IF(F3465="","",VLOOKUP(LEFT(F3465,5),'Technikai cellák'!B:C,2,0))</f>
        <v/>
      </c>
      <c r="J3465" s="55" t="str">
        <f>IF(F3465="","",VLOOKUP(I3465,'Technikai cellák'!$C$1:$D$12,2,0))</f>
        <v/>
      </c>
      <c r="K3465" s="179"/>
      <c r="L3465" s="67" t="str">
        <f t="shared" si="1044"/>
        <v/>
      </c>
      <c r="M3465" s="68">
        <f t="shared" si="1045"/>
        <v>0</v>
      </c>
      <c r="N3465" s="66">
        <f t="shared" si="1046"/>
        <v>0</v>
      </c>
      <c r="O3465" s="152"/>
      <c r="P3465" s="172">
        <f t="shared" si="1043"/>
        <v>0</v>
      </c>
      <c r="Q3465" s="69">
        <f t="shared" si="1047"/>
        <v>0</v>
      </c>
      <c r="R3465" s="62">
        <f t="shared" si="1048"/>
        <v>0</v>
      </c>
      <c r="S3465" s="153"/>
      <c r="T3465" s="118" t="str">
        <f t="shared" si="1049"/>
        <v/>
      </c>
      <c r="U3465" s="154"/>
      <c r="V3465" s="154"/>
      <c r="W3465" s="154"/>
      <c r="X3465" s="154"/>
      <c r="Y3465" s="154"/>
      <c r="Z3465" s="154"/>
      <c r="AA3465" s="154"/>
      <c r="AB3465" s="154"/>
      <c r="AC3465" s="154"/>
      <c r="AD3465" s="154"/>
      <c r="AE3465" s="154"/>
      <c r="AF3465" s="154"/>
      <c r="AG3465" s="63">
        <f t="shared" si="1050"/>
        <v>0</v>
      </c>
      <c r="AH3465" s="56">
        <f t="shared" si="1051"/>
        <v>0</v>
      </c>
      <c r="AI3465" s="56">
        <f t="shared" si="1052"/>
        <v>0</v>
      </c>
      <c r="AJ3465" s="56">
        <f t="shared" si="1053"/>
        <v>0</v>
      </c>
      <c r="AK3465" s="56">
        <f t="shared" si="1054"/>
        <v>0</v>
      </c>
      <c r="AL3465" s="56">
        <f t="shared" si="1055"/>
        <v>0</v>
      </c>
      <c r="AM3465" s="56">
        <f t="shared" si="1056"/>
        <v>0</v>
      </c>
      <c r="AN3465" s="56">
        <f t="shared" si="1057"/>
        <v>0</v>
      </c>
      <c r="AO3465" s="56">
        <f t="shared" si="1058"/>
        <v>0</v>
      </c>
      <c r="AP3465" s="56">
        <f t="shared" si="1059"/>
        <v>0</v>
      </c>
      <c r="AQ3465" s="56">
        <f t="shared" si="1060"/>
        <v>0</v>
      </c>
      <c r="AR3465" s="86">
        <f t="shared" si="1061"/>
        <v>0</v>
      </c>
    </row>
    <row r="3466" spans="1:44" x14ac:dyDescent="0.25">
      <c r="A3466" s="178"/>
      <c r="B3466" s="55" t="str">
        <f>_xlfn.IFNA(VLOOKUP(A3466,'Ajánlatkérő(k) adatai'!$B$4:$C$205,2,0),"")</f>
        <v/>
      </c>
      <c r="C3466" s="178"/>
      <c r="D3466" s="55" t="str">
        <f>_xlfn.IFNA(VLOOKUP(C3466,'Számlafizető(k) adatai'!$C$4:$D$203,2,0),"")</f>
        <v/>
      </c>
      <c r="E3466" s="55" t="str">
        <f>_xlfn.IFNA(VLOOKUP(C3466,'Számlafizető(k) adatai'!$C$4:$M$203,11,0),"")</f>
        <v/>
      </c>
      <c r="F3466" s="178"/>
      <c r="G3466" s="178"/>
      <c r="H3466" s="178"/>
      <c r="I3466" s="55" t="str">
        <f>IF(F3466="","",VLOOKUP(LEFT(F3466,5),'Technikai cellák'!B:C,2,0))</f>
        <v/>
      </c>
      <c r="J3466" s="55" t="str">
        <f>IF(F3466="","",VLOOKUP(I3466,'Technikai cellák'!$C$1:$D$12,2,0))</f>
        <v/>
      </c>
      <c r="K3466" s="179"/>
      <c r="L3466" s="67" t="str">
        <f t="shared" si="1044"/>
        <v/>
      </c>
      <c r="M3466" s="68">
        <f t="shared" si="1045"/>
        <v>0</v>
      </c>
      <c r="N3466" s="66">
        <f t="shared" si="1046"/>
        <v>0</v>
      </c>
      <c r="O3466" s="152"/>
      <c r="P3466" s="172">
        <f t="shared" si="1043"/>
        <v>0</v>
      </c>
      <c r="Q3466" s="69">
        <f t="shared" si="1047"/>
        <v>0</v>
      </c>
      <c r="R3466" s="62">
        <f t="shared" si="1048"/>
        <v>0</v>
      </c>
      <c r="S3466" s="153"/>
      <c r="T3466" s="118" t="str">
        <f t="shared" si="1049"/>
        <v/>
      </c>
      <c r="U3466" s="154"/>
      <c r="V3466" s="154"/>
      <c r="W3466" s="154"/>
      <c r="X3466" s="154"/>
      <c r="Y3466" s="154"/>
      <c r="Z3466" s="154"/>
      <c r="AA3466" s="154"/>
      <c r="AB3466" s="154"/>
      <c r="AC3466" s="154"/>
      <c r="AD3466" s="154"/>
      <c r="AE3466" s="154"/>
      <c r="AF3466" s="154"/>
      <c r="AG3466" s="63">
        <f t="shared" si="1050"/>
        <v>0</v>
      </c>
      <c r="AH3466" s="56">
        <f t="shared" si="1051"/>
        <v>0</v>
      </c>
      <c r="AI3466" s="56">
        <f t="shared" si="1052"/>
        <v>0</v>
      </c>
      <c r="AJ3466" s="56">
        <f t="shared" si="1053"/>
        <v>0</v>
      </c>
      <c r="AK3466" s="56">
        <f t="shared" si="1054"/>
        <v>0</v>
      </c>
      <c r="AL3466" s="56">
        <f t="shared" si="1055"/>
        <v>0</v>
      </c>
      <c r="AM3466" s="56">
        <f t="shared" si="1056"/>
        <v>0</v>
      </c>
      <c r="AN3466" s="56">
        <f t="shared" si="1057"/>
        <v>0</v>
      </c>
      <c r="AO3466" s="56">
        <f t="shared" si="1058"/>
        <v>0</v>
      </c>
      <c r="AP3466" s="56">
        <f t="shared" si="1059"/>
        <v>0</v>
      </c>
      <c r="AQ3466" s="56">
        <f t="shared" si="1060"/>
        <v>0</v>
      </c>
      <c r="AR3466" s="86">
        <f t="shared" si="1061"/>
        <v>0</v>
      </c>
    </row>
    <row r="3467" spans="1:44" x14ac:dyDescent="0.25">
      <c r="A3467" s="178"/>
      <c r="B3467" s="55" t="str">
        <f>_xlfn.IFNA(VLOOKUP(A3467,'Ajánlatkérő(k) adatai'!$B$4:$C$205,2,0),"")</f>
        <v/>
      </c>
      <c r="C3467" s="178"/>
      <c r="D3467" s="55" t="str">
        <f>_xlfn.IFNA(VLOOKUP(C3467,'Számlafizető(k) adatai'!$C$4:$D$203,2,0),"")</f>
        <v/>
      </c>
      <c r="E3467" s="55" t="str">
        <f>_xlfn.IFNA(VLOOKUP(C3467,'Számlafizető(k) adatai'!$C$4:$M$203,11,0),"")</f>
        <v/>
      </c>
      <c r="F3467" s="178"/>
      <c r="G3467" s="178"/>
      <c r="H3467" s="178"/>
      <c r="I3467" s="55" t="str">
        <f>IF(F3467="","",VLOOKUP(LEFT(F3467,5),'Technikai cellák'!B:C,2,0))</f>
        <v/>
      </c>
      <c r="J3467" s="55" t="str">
        <f>IF(F3467="","",VLOOKUP(I3467,'Technikai cellák'!$C$1:$D$12,2,0))</f>
        <v/>
      </c>
      <c r="K3467" s="179"/>
      <c r="L3467" s="67" t="str">
        <f t="shared" si="1044"/>
        <v/>
      </c>
      <c r="M3467" s="68">
        <f t="shared" si="1045"/>
        <v>0</v>
      </c>
      <c r="N3467" s="66">
        <f t="shared" si="1046"/>
        <v>0</v>
      </c>
      <c r="O3467" s="152"/>
      <c r="P3467" s="172">
        <f t="shared" si="1043"/>
        <v>0</v>
      </c>
      <c r="Q3467" s="69">
        <f t="shared" si="1047"/>
        <v>0</v>
      </c>
      <c r="R3467" s="62">
        <f t="shared" si="1048"/>
        <v>0</v>
      </c>
      <c r="S3467" s="153"/>
      <c r="T3467" s="118" t="str">
        <f t="shared" si="1049"/>
        <v/>
      </c>
      <c r="U3467" s="154"/>
      <c r="V3467" s="154"/>
      <c r="W3467" s="154"/>
      <c r="X3467" s="154"/>
      <c r="Y3467" s="154"/>
      <c r="Z3467" s="154"/>
      <c r="AA3467" s="154"/>
      <c r="AB3467" s="154"/>
      <c r="AC3467" s="154"/>
      <c r="AD3467" s="154"/>
      <c r="AE3467" s="154"/>
      <c r="AF3467" s="154"/>
      <c r="AG3467" s="63">
        <f t="shared" si="1050"/>
        <v>0</v>
      </c>
      <c r="AH3467" s="56">
        <f t="shared" si="1051"/>
        <v>0</v>
      </c>
      <c r="AI3467" s="56">
        <f t="shared" si="1052"/>
        <v>0</v>
      </c>
      <c r="AJ3467" s="56">
        <f t="shared" si="1053"/>
        <v>0</v>
      </c>
      <c r="AK3467" s="56">
        <f t="shared" si="1054"/>
        <v>0</v>
      </c>
      <c r="AL3467" s="56">
        <f t="shared" si="1055"/>
        <v>0</v>
      </c>
      <c r="AM3467" s="56">
        <f t="shared" si="1056"/>
        <v>0</v>
      </c>
      <c r="AN3467" s="56">
        <f t="shared" si="1057"/>
        <v>0</v>
      </c>
      <c r="AO3467" s="56">
        <f t="shared" si="1058"/>
        <v>0</v>
      </c>
      <c r="AP3467" s="56">
        <f t="shared" si="1059"/>
        <v>0</v>
      </c>
      <c r="AQ3467" s="56">
        <f t="shared" si="1060"/>
        <v>0</v>
      </c>
      <c r="AR3467" s="86">
        <f t="shared" si="1061"/>
        <v>0</v>
      </c>
    </row>
    <row r="3468" spans="1:44" x14ac:dyDescent="0.25">
      <c r="A3468" s="178"/>
      <c r="B3468" s="55" t="str">
        <f>_xlfn.IFNA(VLOOKUP(A3468,'Ajánlatkérő(k) adatai'!$B$4:$C$205,2,0),"")</f>
        <v/>
      </c>
      <c r="C3468" s="178"/>
      <c r="D3468" s="55" t="str">
        <f>_xlfn.IFNA(VLOOKUP(C3468,'Számlafizető(k) adatai'!$C$4:$D$203,2,0),"")</f>
        <v/>
      </c>
      <c r="E3468" s="55" t="str">
        <f>_xlfn.IFNA(VLOOKUP(C3468,'Számlafizető(k) adatai'!$C$4:$M$203,11,0),"")</f>
        <v/>
      </c>
      <c r="F3468" s="178"/>
      <c r="G3468" s="178"/>
      <c r="H3468" s="178"/>
      <c r="I3468" s="55" t="str">
        <f>IF(F3468="","",VLOOKUP(LEFT(F3468,5),'Technikai cellák'!B:C,2,0))</f>
        <v/>
      </c>
      <c r="J3468" s="55" t="str">
        <f>IF(F3468="","",VLOOKUP(I3468,'Technikai cellák'!$C$1:$D$12,2,0))</f>
        <v/>
      </c>
      <c r="K3468" s="179"/>
      <c r="L3468" s="67" t="str">
        <f t="shared" si="1044"/>
        <v/>
      </c>
      <c r="M3468" s="68">
        <f t="shared" si="1045"/>
        <v>0</v>
      </c>
      <c r="N3468" s="66">
        <f t="shared" si="1046"/>
        <v>0</v>
      </c>
      <c r="O3468" s="152"/>
      <c r="P3468" s="172">
        <f t="shared" si="1043"/>
        <v>0</v>
      </c>
      <c r="Q3468" s="69">
        <f t="shared" si="1047"/>
        <v>0</v>
      </c>
      <c r="R3468" s="62">
        <f t="shared" si="1048"/>
        <v>0</v>
      </c>
      <c r="S3468" s="153"/>
      <c r="T3468" s="118" t="str">
        <f t="shared" si="1049"/>
        <v/>
      </c>
      <c r="U3468" s="154"/>
      <c r="V3468" s="154"/>
      <c r="W3468" s="154"/>
      <c r="X3468" s="154"/>
      <c r="Y3468" s="154"/>
      <c r="Z3468" s="154"/>
      <c r="AA3468" s="154"/>
      <c r="AB3468" s="154"/>
      <c r="AC3468" s="154"/>
      <c r="AD3468" s="154"/>
      <c r="AE3468" s="154"/>
      <c r="AF3468" s="154"/>
      <c r="AG3468" s="63">
        <f t="shared" si="1050"/>
        <v>0</v>
      </c>
      <c r="AH3468" s="56">
        <f t="shared" si="1051"/>
        <v>0</v>
      </c>
      <c r="AI3468" s="56">
        <f t="shared" si="1052"/>
        <v>0</v>
      </c>
      <c r="AJ3468" s="56">
        <f t="shared" si="1053"/>
        <v>0</v>
      </c>
      <c r="AK3468" s="56">
        <f t="shared" si="1054"/>
        <v>0</v>
      </c>
      <c r="AL3468" s="56">
        <f t="shared" si="1055"/>
        <v>0</v>
      </c>
      <c r="AM3468" s="56">
        <f t="shared" si="1056"/>
        <v>0</v>
      </c>
      <c r="AN3468" s="56">
        <f t="shared" si="1057"/>
        <v>0</v>
      </c>
      <c r="AO3468" s="56">
        <f t="shared" si="1058"/>
        <v>0</v>
      </c>
      <c r="AP3468" s="56">
        <f t="shared" si="1059"/>
        <v>0</v>
      </c>
      <c r="AQ3468" s="56">
        <f t="shared" si="1060"/>
        <v>0</v>
      </c>
      <c r="AR3468" s="86">
        <f t="shared" si="1061"/>
        <v>0</v>
      </c>
    </row>
    <row r="3469" spans="1:44" x14ac:dyDescent="0.25">
      <c r="A3469" s="178"/>
      <c r="B3469" s="55" t="str">
        <f>_xlfn.IFNA(VLOOKUP(A3469,'Ajánlatkérő(k) adatai'!$B$4:$C$205,2,0),"")</f>
        <v/>
      </c>
      <c r="C3469" s="178"/>
      <c r="D3469" s="55" t="str">
        <f>_xlfn.IFNA(VLOOKUP(C3469,'Számlafizető(k) adatai'!$C$4:$D$203,2,0),"")</f>
        <v/>
      </c>
      <c r="E3469" s="55" t="str">
        <f>_xlfn.IFNA(VLOOKUP(C3469,'Számlafizető(k) adatai'!$C$4:$M$203,11,0),"")</f>
        <v/>
      </c>
      <c r="F3469" s="178"/>
      <c r="G3469" s="178"/>
      <c r="H3469" s="178"/>
      <c r="I3469" s="55" t="str">
        <f>IF(F3469="","",VLOOKUP(LEFT(F3469,5),'Technikai cellák'!B:C,2,0))</f>
        <v/>
      </c>
      <c r="J3469" s="55" t="str">
        <f>IF(F3469="","",VLOOKUP(I3469,'Technikai cellák'!$C$1:$D$12,2,0))</f>
        <v/>
      </c>
      <c r="K3469" s="179"/>
      <c r="L3469" s="67" t="str">
        <f t="shared" si="1044"/>
        <v/>
      </c>
      <c r="M3469" s="68">
        <f t="shared" si="1045"/>
        <v>0</v>
      </c>
      <c r="N3469" s="66">
        <f t="shared" si="1046"/>
        <v>0</v>
      </c>
      <c r="O3469" s="152"/>
      <c r="P3469" s="172">
        <f t="shared" si="1043"/>
        <v>0</v>
      </c>
      <c r="Q3469" s="69">
        <f t="shared" si="1047"/>
        <v>0</v>
      </c>
      <c r="R3469" s="62">
        <f t="shared" si="1048"/>
        <v>0</v>
      </c>
      <c r="S3469" s="153"/>
      <c r="T3469" s="118" t="str">
        <f t="shared" si="1049"/>
        <v/>
      </c>
      <c r="U3469" s="154"/>
      <c r="V3469" s="154"/>
      <c r="W3469" s="154"/>
      <c r="X3469" s="154"/>
      <c r="Y3469" s="154"/>
      <c r="Z3469" s="154"/>
      <c r="AA3469" s="154"/>
      <c r="AB3469" s="154"/>
      <c r="AC3469" s="154"/>
      <c r="AD3469" s="154"/>
      <c r="AE3469" s="154"/>
      <c r="AF3469" s="154"/>
      <c r="AG3469" s="63">
        <f t="shared" si="1050"/>
        <v>0</v>
      </c>
      <c r="AH3469" s="56">
        <f t="shared" si="1051"/>
        <v>0</v>
      </c>
      <c r="AI3469" s="56">
        <f t="shared" si="1052"/>
        <v>0</v>
      </c>
      <c r="AJ3469" s="56">
        <f t="shared" si="1053"/>
        <v>0</v>
      </c>
      <c r="AK3469" s="56">
        <f t="shared" si="1054"/>
        <v>0</v>
      </c>
      <c r="AL3469" s="56">
        <f t="shared" si="1055"/>
        <v>0</v>
      </c>
      <c r="AM3469" s="56">
        <f t="shared" si="1056"/>
        <v>0</v>
      </c>
      <c r="AN3469" s="56">
        <f t="shared" si="1057"/>
        <v>0</v>
      </c>
      <c r="AO3469" s="56">
        <f t="shared" si="1058"/>
        <v>0</v>
      </c>
      <c r="AP3469" s="56">
        <f t="shared" si="1059"/>
        <v>0</v>
      </c>
      <c r="AQ3469" s="56">
        <f t="shared" si="1060"/>
        <v>0</v>
      </c>
      <c r="AR3469" s="86">
        <f t="shared" si="1061"/>
        <v>0</v>
      </c>
    </row>
    <row r="3470" spans="1:44" x14ac:dyDescent="0.25">
      <c r="A3470" s="178"/>
      <c r="B3470" s="55" t="str">
        <f>_xlfn.IFNA(VLOOKUP(A3470,'Ajánlatkérő(k) adatai'!$B$4:$C$205,2,0),"")</f>
        <v/>
      </c>
      <c r="C3470" s="178"/>
      <c r="D3470" s="55" t="str">
        <f>_xlfn.IFNA(VLOOKUP(C3470,'Számlafizető(k) adatai'!$C$4:$D$203,2,0),"")</f>
        <v/>
      </c>
      <c r="E3470" s="55" t="str">
        <f>_xlfn.IFNA(VLOOKUP(C3470,'Számlafizető(k) adatai'!$C$4:$M$203,11,0),"")</f>
        <v/>
      </c>
      <c r="F3470" s="178"/>
      <c r="G3470" s="178"/>
      <c r="H3470" s="178"/>
      <c r="I3470" s="55" t="str">
        <f>IF(F3470="","",VLOOKUP(LEFT(F3470,5),'Technikai cellák'!B:C,2,0))</f>
        <v/>
      </c>
      <c r="J3470" s="55" t="str">
        <f>IF(F3470="","",VLOOKUP(I3470,'Technikai cellák'!$C$1:$D$12,2,0))</f>
        <v/>
      </c>
      <c r="K3470" s="179"/>
      <c r="L3470" s="67" t="str">
        <f t="shared" si="1044"/>
        <v/>
      </c>
      <c r="M3470" s="68">
        <f t="shared" si="1045"/>
        <v>0</v>
      </c>
      <c r="N3470" s="66">
        <f t="shared" si="1046"/>
        <v>0</v>
      </c>
      <c r="O3470" s="152"/>
      <c r="P3470" s="172">
        <f t="shared" si="1043"/>
        <v>0</v>
      </c>
      <c r="Q3470" s="69">
        <f t="shared" si="1047"/>
        <v>0</v>
      </c>
      <c r="R3470" s="62">
        <f t="shared" si="1048"/>
        <v>0</v>
      </c>
      <c r="S3470" s="153"/>
      <c r="T3470" s="118" t="str">
        <f t="shared" si="1049"/>
        <v/>
      </c>
      <c r="U3470" s="154"/>
      <c r="V3470" s="154"/>
      <c r="W3470" s="154"/>
      <c r="X3470" s="154"/>
      <c r="Y3470" s="154"/>
      <c r="Z3470" s="154"/>
      <c r="AA3470" s="154"/>
      <c r="AB3470" s="154"/>
      <c r="AC3470" s="154"/>
      <c r="AD3470" s="154"/>
      <c r="AE3470" s="154"/>
      <c r="AF3470" s="154"/>
      <c r="AG3470" s="63">
        <f t="shared" si="1050"/>
        <v>0</v>
      </c>
      <c r="AH3470" s="56">
        <f t="shared" si="1051"/>
        <v>0</v>
      </c>
      <c r="AI3470" s="56">
        <f t="shared" si="1052"/>
        <v>0</v>
      </c>
      <c r="AJ3470" s="56">
        <f t="shared" si="1053"/>
        <v>0</v>
      </c>
      <c r="AK3470" s="56">
        <f t="shared" si="1054"/>
        <v>0</v>
      </c>
      <c r="AL3470" s="56">
        <f t="shared" si="1055"/>
        <v>0</v>
      </c>
      <c r="AM3470" s="56">
        <f t="shared" si="1056"/>
        <v>0</v>
      </c>
      <c r="AN3470" s="56">
        <f t="shared" si="1057"/>
        <v>0</v>
      </c>
      <c r="AO3470" s="56">
        <f t="shared" si="1058"/>
        <v>0</v>
      </c>
      <c r="AP3470" s="56">
        <f t="shared" si="1059"/>
        <v>0</v>
      </c>
      <c r="AQ3470" s="56">
        <f t="shared" si="1060"/>
        <v>0</v>
      </c>
      <c r="AR3470" s="86">
        <f t="shared" si="1061"/>
        <v>0</v>
      </c>
    </row>
    <row r="3471" spans="1:44" x14ac:dyDescent="0.25">
      <c r="A3471" s="178"/>
      <c r="B3471" s="55" t="str">
        <f>_xlfn.IFNA(VLOOKUP(A3471,'Ajánlatkérő(k) adatai'!$B$4:$C$205,2,0),"")</f>
        <v/>
      </c>
      <c r="C3471" s="178"/>
      <c r="D3471" s="55" t="str">
        <f>_xlfn.IFNA(VLOOKUP(C3471,'Számlafizető(k) adatai'!$C$4:$D$203,2,0),"")</f>
        <v/>
      </c>
      <c r="E3471" s="55" t="str">
        <f>_xlfn.IFNA(VLOOKUP(C3471,'Számlafizető(k) adatai'!$C$4:$M$203,11,0),"")</f>
        <v/>
      </c>
      <c r="F3471" s="178"/>
      <c r="G3471" s="178"/>
      <c r="H3471" s="178"/>
      <c r="I3471" s="55" t="str">
        <f>IF(F3471="","",VLOOKUP(LEFT(F3471,5),'Technikai cellák'!B:C,2,0))</f>
        <v/>
      </c>
      <c r="J3471" s="55" t="str">
        <f>IF(F3471="","",VLOOKUP(I3471,'Technikai cellák'!$C$1:$D$12,2,0))</f>
        <v/>
      </c>
      <c r="K3471" s="179"/>
      <c r="L3471" s="67" t="str">
        <f t="shared" si="1044"/>
        <v/>
      </c>
      <c r="M3471" s="68">
        <f t="shared" si="1045"/>
        <v>0</v>
      </c>
      <c r="N3471" s="66">
        <f t="shared" si="1046"/>
        <v>0</v>
      </c>
      <c r="O3471" s="152"/>
      <c r="P3471" s="172">
        <f t="shared" si="1043"/>
        <v>0</v>
      </c>
      <c r="Q3471" s="69">
        <f t="shared" si="1047"/>
        <v>0</v>
      </c>
      <c r="R3471" s="62">
        <f t="shared" si="1048"/>
        <v>0</v>
      </c>
      <c r="S3471" s="153"/>
      <c r="T3471" s="118" t="str">
        <f t="shared" si="1049"/>
        <v/>
      </c>
      <c r="U3471" s="154"/>
      <c r="V3471" s="154"/>
      <c r="W3471" s="154"/>
      <c r="X3471" s="154"/>
      <c r="Y3471" s="154"/>
      <c r="Z3471" s="154"/>
      <c r="AA3471" s="154"/>
      <c r="AB3471" s="154"/>
      <c r="AC3471" s="154"/>
      <c r="AD3471" s="154"/>
      <c r="AE3471" s="154"/>
      <c r="AF3471" s="154"/>
      <c r="AG3471" s="63">
        <f t="shared" si="1050"/>
        <v>0</v>
      </c>
      <c r="AH3471" s="56">
        <f t="shared" si="1051"/>
        <v>0</v>
      </c>
      <c r="AI3471" s="56">
        <f t="shared" si="1052"/>
        <v>0</v>
      </c>
      <c r="AJ3471" s="56">
        <f t="shared" si="1053"/>
        <v>0</v>
      </c>
      <c r="AK3471" s="56">
        <f t="shared" si="1054"/>
        <v>0</v>
      </c>
      <c r="AL3471" s="56">
        <f t="shared" si="1055"/>
        <v>0</v>
      </c>
      <c r="AM3471" s="56">
        <f t="shared" si="1056"/>
        <v>0</v>
      </c>
      <c r="AN3471" s="56">
        <f t="shared" si="1057"/>
        <v>0</v>
      </c>
      <c r="AO3471" s="56">
        <f t="shared" si="1058"/>
        <v>0</v>
      </c>
      <c r="AP3471" s="56">
        <f t="shared" si="1059"/>
        <v>0</v>
      </c>
      <c r="AQ3471" s="56">
        <f t="shared" si="1060"/>
        <v>0</v>
      </c>
      <c r="AR3471" s="86">
        <f t="shared" si="1061"/>
        <v>0</v>
      </c>
    </row>
    <row r="3472" spans="1:44" x14ac:dyDescent="0.25">
      <c r="A3472" s="178"/>
      <c r="B3472" s="55" t="str">
        <f>_xlfn.IFNA(VLOOKUP(A3472,'Ajánlatkérő(k) adatai'!$B$4:$C$205,2,0),"")</f>
        <v/>
      </c>
      <c r="C3472" s="178"/>
      <c r="D3472" s="55" t="str">
        <f>_xlfn.IFNA(VLOOKUP(C3472,'Számlafizető(k) adatai'!$C$4:$D$203,2,0),"")</f>
        <v/>
      </c>
      <c r="E3472" s="55" t="str">
        <f>_xlfn.IFNA(VLOOKUP(C3472,'Számlafizető(k) adatai'!$C$4:$M$203,11,0),"")</f>
        <v/>
      </c>
      <c r="F3472" s="178"/>
      <c r="G3472" s="178"/>
      <c r="H3472" s="178"/>
      <c r="I3472" s="55" t="str">
        <f>IF(F3472="","",VLOOKUP(LEFT(F3472,5),'Technikai cellák'!B:C,2,0))</f>
        <v/>
      </c>
      <c r="J3472" s="55" t="str">
        <f>IF(F3472="","",VLOOKUP(I3472,'Technikai cellák'!$C$1:$D$12,2,0))</f>
        <v/>
      </c>
      <c r="K3472" s="179"/>
      <c r="L3472" s="67" t="str">
        <f t="shared" si="1044"/>
        <v/>
      </c>
      <c r="M3472" s="68">
        <f t="shared" si="1045"/>
        <v>0</v>
      </c>
      <c r="N3472" s="66">
        <f t="shared" si="1046"/>
        <v>0</v>
      </c>
      <c r="O3472" s="152"/>
      <c r="P3472" s="172">
        <f t="shared" ref="P3472:P3535" si="1062">ROUND((IF(K3472&lt;100,0,K3472*$C$7)/$C$8),0)</f>
        <v>0</v>
      </c>
      <c r="Q3472" s="69">
        <f t="shared" si="1047"/>
        <v>0</v>
      </c>
      <c r="R3472" s="62">
        <f t="shared" si="1048"/>
        <v>0</v>
      </c>
      <c r="S3472" s="153"/>
      <c r="T3472" s="118" t="str">
        <f t="shared" si="1049"/>
        <v/>
      </c>
      <c r="U3472" s="154"/>
      <c r="V3472" s="154"/>
      <c r="W3472" s="154"/>
      <c r="X3472" s="154"/>
      <c r="Y3472" s="154"/>
      <c r="Z3472" s="154"/>
      <c r="AA3472" s="154"/>
      <c r="AB3472" s="154"/>
      <c r="AC3472" s="154"/>
      <c r="AD3472" s="154"/>
      <c r="AE3472" s="154"/>
      <c r="AF3472" s="154"/>
      <c r="AG3472" s="63">
        <f t="shared" si="1050"/>
        <v>0</v>
      </c>
      <c r="AH3472" s="56">
        <f t="shared" si="1051"/>
        <v>0</v>
      </c>
      <c r="AI3472" s="56">
        <f t="shared" si="1052"/>
        <v>0</v>
      </c>
      <c r="AJ3472" s="56">
        <f t="shared" si="1053"/>
        <v>0</v>
      </c>
      <c r="AK3472" s="56">
        <f t="shared" si="1054"/>
        <v>0</v>
      </c>
      <c r="AL3472" s="56">
        <f t="shared" si="1055"/>
        <v>0</v>
      </c>
      <c r="AM3472" s="56">
        <f t="shared" si="1056"/>
        <v>0</v>
      </c>
      <c r="AN3472" s="56">
        <f t="shared" si="1057"/>
        <v>0</v>
      </c>
      <c r="AO3472" s="56">
        <f t="shared" si="1058"/>
        <v>0</v>
      </c>
      <c r="AP3472" s="56">
        <f t="shared" si="1059"/>
        <v>0</v>
      </c>
      <c r="AQ3472" s="56">
        <f t="shared" si="1060"/>
        <v>0</v>
      </c>
      <c r="AR3472" s="86">
        <f t="shared" si="1061"/>
        <v>0</v>
      </c>
    </row>
    <row r="3473" spans="1:44" x14ac:dyDescent="0.25">
      <c r="A3473" s="178"/>
      <c r="B3473" s="55" t="str">
        <f>_xlfn.IFNA(VLOOKUP(A3473,'Ajánlatkérő(k) adatai'!$B$4:$C$205,2,0),"")</f>
        <v/>
      </c>
      <c r="C3473" s="178"/>
      <c r="D3473" s="55" t="str">
        <f>_xlfn.IFNA(VLOOKUP(C3473,'Számlafizető(k) adatai'!$C$4:$D$203,2,0),"")</f>
        <v/>
      </c>
      <c r="E3473" s="55" t="str">
        <f>_xlfn.IFNA(VLOOKUP(C3473,'Számlafizető(k) adatai'!$C$4:$M$203,11,0),"")</f>
        <v/>
      </c>
      <c r="F3473" s="178"/>
      <c r="G3473" s="178"/>
      <c r="H3473" s="178"/>
      <c r="I3473" s="55" t="str">
        <f>IF(F3473="","",VLOOKUP(LEFT(F3473,5),'Technikai cellák'!B:C,2,0))</f>
        <v/>
      </c>
      <c r="J3473" s="55" t="str">
        <f>IF(F3473="","",VLOOKUP(I3473,'Technikai cellák'!$C$1:$D$12,2,0))</f>
        <v/>
      </c>
      <c r="K3473" s="179"/>
      <c r="L3473" s="67" t="str">
        <f t="shared" si="1044"/>
        <v/>
      </c>
      <c r="M3473" s="68">
        <f t="shared" si="1045"/>
        <v>0</v>
      </c>
      <c r="N3473" s="66">
        <f t="shared" si="1046"/>
        <v>0</v>
      </c>
      <c r="O3473" s="152"/>
      <c r="P3473" s="172">
        <f t="shared" si="1062"/>
        <v>0</v>
      </c>
      <c r="Q3473" s="69">
        <f t="shared" si="1047"/>
        <v>0</v>
      </c>
      <c r="R3473" s="62">
        <f t="shared" si="1048"/>
        <v>0</v>
      </c>
      <c r="S3473" s="153"/>
      <c r="T3473" s="118" t="str">
        <f t="shared" si="1049"/>
        <v/>
      </c>
      <c r="U3473" s="154"/>
      <c r="V3473" s="154"/>
      <c r="W3473" s="154"/>
      <c r="X3473" s="154"/>
      <c r="Y3473" s="154"/>
      <c r="Z3473" s="154"/>
      <c r="AA3473" s="154"/>
      <c r="AB3473" s="154"/>
      <c r="AC3473" s="154"/>
      <c r="AD3473" s="154"/>
      <c r="AE3473" s="154"/>
      <c r="AF3473" s="154"/>
      <c r="AG3473" s="63">
        <f t="shared" si="1050"/>
        <v>0</v>
      </c>
      <c r="AH3473" s="56">
        <f t="shared" si="1051"/>
        <v>0</v>
      </c>
      <c r="AI3473" s="56">
        <f t="shared" si="1052"/>
        <v>0</v>
      </c>
      <c r="AJ3473" s="56">
        <f t="shared" si="1053"/>
        <v>0</v>
      </c>
      <c r="AK3473" s="56">
        <f t="shared" si="1054"/>
        <v>0</v>
      </c>
      <c r="AL3473" s="56">
        <f t="shared" si="1055"/>
        <v>0</v>
      </c>
      <c r="AM3473" s="56">
        <f t="shared" si="1056"/>
        <v>0</v>
      </c>
      <c r="AN3473" s="56">
        <f t="shared" si="1057"/>
        <v>0</v>
      </c>
      <c r="AO3473" s="56">
        <f t="shared" si="1058"/>
        <v>0</v>
      </c>
      <c r="AP3473" s="56">
        <f t="shared" si="1059"/>
        <v>0</v>
      </c>
      <c r="AQ3473" s="56">
        <f t="shared" si="1060"/>
        <v>0</v>
      </c>
      <c r="AR3473" s="86">
        <f t="shared" si="1061"/>
        <v>0</v>
      </c>
    </row>
    <row r="3474" spans="1:44" x14ac:dyDescent="0.25">
      <c r="A3474" s="178"/>
      <c r="B3474" s="55" t="str">
        <f>_xlfn.IFNA(VLOOKUP(A3474,'Ajánlatkérő(k) adatai'!$B$4:$C$205,2,0),"")</f>
        <v/>
      </c>
      <c r="C3474" s="178"/>
      <c r="D3474" s="55" t="str">
        <f>_xlfn.IFNA(VLOOKUP(C3474,'Számlafizető(k) adatai'!$C$4:$D$203,2,0),"")</f>
        <v/>
      </c>
      <c r="E3474" s="55" t="str">
        <f>_xlfn.IFNA(VLOOKUP(C3474,'Számlafizető(k) adatai'!$C$4:$M$203,11,0),"")</f>
        <v/>
      </c>
      <c r="F3474" s="178"/>
      <c r="G3474" s="178"/>
      <c r="H3474" s="178"/>
      <c r="I3474" s="55" t="str">
        <f>IF(F3474="","",VLOOKUP(LEFT(F3474,5),'Technikai cellák'!B:C,2,0))</f>
        <v/>
      </c>
      <c r="J3474" s="55" t="str">
        <f>IF(F3474="","",VLOOKUP(I3474,'Technikai cellák'!$C$1:$D$12,2,0))</f>
        <v/>
      </c>
      <c r="K3474" s="179"/>
      <c r="L3474" s="67" t="str">
        <f t="shared" si="1044"/>
        <v/>
      </c>
      <c r="M3474" s="68">
        <f t="shared" si="1045"/>
        <v>0</v>
      </c>
      <c r="N3474" s="66">
        <f t="shared" si="1046"/>
        <v>0</v>
      </c>
      <c r="O3474" s="152"/>
      <c r="P3474" s="172">
        <f t="shared" si="1062"/>
        <v>0</v>
      </c>
      <c r="Q3474" s="69">
        <f t="shared" si="1047"/>
        <v>0</v>
      </c>
      <c r="R3474" s="62">
        <f t="shared" si="1048"/>
        <v>0</v>
      </c>
      <c r="S3474" s="153"/>
      <c r="T3474" s="118" t="str">
        <f t="shared" si="1049"/>
        <v/>
      </c>
      <c r="U3474" s="154"/>
      <c r="V3474" s="154"/>
      <c r="W3474" s="154"/>
      <c r="X3474" s="154"/>
      <c r="Y3474" s="154"/>
      <c r="Z3474" s="154"/>
      <c r="AA3474" s="154"/>
      <c r="AB3474" s="154"/>
      <c r="AC3474" s="154"/>
      <c r="AD3474" s="154"/>
      <c r="AE3474" s="154"/>
      <c r="AF3474" s="154"/>
      <c r="AG3474" s="63">
        <f t="shared" si="1050"/>
        <v>0</v>
      </c>
      <c r="AH3474" s="56">
        <f t="shared" si="1051"/>
        <v>0</v>
      </c>
      <c r="AI3474" s="56">
        <f t="shared" si="1052"/>
        <v>0</v>
      </c>
      <c r="AJ3474" s="56">
        <f t="shared" si="1053"/>
        <v>0</v>
      </c>
      <c r="AK3474" s="56">
        <f t="shared" si="1054"/>
        <v>0</v>
      </c>
      <c r="AL3474" s="56">
        <f t="shared" si="1055"/>
        <v>0</v>
      </c>
      <c r="AM3474" s="56">
        <f t="shared" si="1056"/>
        <v>0</v>
      </c>
      <c r="AN3474" s="56">
        <f t="shared" si="1057"/>
        <v>0</v>
      </c>
      <c r="AO3474" s="56">
        <f t="shared" si="1058"/>
        <v>0</v>
      </c>
      <c r="AP3474" s="56">
        <f t="shared" si="1059"/>
        <v>0</v>
      </c>
      <c r="AQ3474" s="56">
        <f t="shared" si="1060"/>
        <v>0</v>
      </c>
      <c r="AR3474" s="86">
        <f t="shared" si="1061"/>
        <v>0</v>
      </c>
    </row>
    <row r="3475" spans="1:44" x14ac:dyDescent="0.25">
      <c r="A3475" s="178"/>
      <c r="B3475" s="55" t="str">
        <f>_xlfn.IFNA(VLOOKUP(A3475,'Ajánlatkérő(k) adatai'!$B$4:$C$205,2,0),"")</f>
        <v/>
      </c>
      <c r="C3475" s="178"/>
      <c r="D3475" s="55" t="str">
        <f>_xlfn.IFNA(VLOOKUP(C3475,'Számlafizető(k) adatai'!$C$4:$D$203,2,0),"")</f>
        <v/>
      </c>
      <c r="E3475" s="55" t="str">
        <f>_xlfn.IFNA(VLOOKUP(C3475,'Számlafizető(k) adatai'!$C$4:$M$203,11,0),"")</f>
        <v/>
      </c>
      <c r="F3475" s="178"/>
      <c r="G3475" s="178"/>
      <c r="H3475" s="178"/>
      <c r="I3475" s="55" t="str">
        <f>IF(F3475="","",VLOOKUP(LEFT(F3475,5),'Technikai cellák'!B:C,2,0))</f>
        <v/>
      </c>
      <c r="J3475" s="55" t="str">
        <f>IF(F3475="","",VLOOKUP(I3475,'Technikai cellák'!$C$1:$D$12,2,0))</f>
        <v/>
      </c>
      <c r="K3475" s="179"/>
      <c r="L3475" s="67" t="str">
        <f t="shared" si="1044"/>
        <v/>
      </c>
      <c r="M3475" s="68">
        <f t="shared" si="1045"/>
        <v>0</v>
      </c>
      <c r="N3475" s="66">
        <f t="shared" si="1046"/>
        <v>0</v>
      </c>
      <c r="O3475" s="152"/>
      <c r="P3475" s="172">
        <f t="shared" si="1062"/>
        <v>0</v>
      </c>
      <c r="Q3475" s="69">
        <f t="shared" si="1047"/>
        <v>0</v>
      </c>
      <c r="R3475" s="62">
        <f t="shared" si="1048"/>
        <v>0</v>
      </c>
      <c r="S3475" s="153"/>
      <c r="T3475" s="118" t="str">
        <f t="shared" si="1049"/>
        <v/>
      </c>
      <c r="U3475" s="154"/>
      <c r="V3475" s="154"/>
      <c r="W3475" s="154"/>
      <c r="X3475" s="154"/>
      <c r="Y3475" s="154"/>
      <c r="Z3475" s="154"/>
      <c r="AA3475" s="154"/>
      <c r="AB3475" s="154"/>
      <c r="AC3475" s="154"/>
      <c r="AD3475" s="154"/>
      <c r="AE3475" s="154"/>
      <c r="AF3475" s="154"/>
      <c r="AG3475" s="63">
        <f t="shared" si="1050"/>
        <v>0</v>
      </c>
      <c r="AH3475" s="56">
        <f t="shared" si="1051"/>
        <v>0</v>
      </c>
      <c r="AI3475" s="56">
        <f t="shared" si="1052"/>
        <v>0</v>
      </c>
      <c r="AJ3475" s="56">
        <f t="shared" si="1053"/>
        <v>0</v>
      </c>
      <c r="AK3475" s="56">
        <f t="shared" si="1054"/>
        <v>0</v>
      </c>
      <c r="AL3475" s="56">
        <f t="shared" si="1055"/>
        <v>0</v>
      </c>
      <c r="AM3475" s="56">
        <f t="shared" si="1056"/>
        <v>0</v>
      </c>
      <c r="AN3475" s="56">
        <f t="shared" si="1057"/>
        <v>0</v>
      </c>
      <c r="AO3475" s="56">
        <f t="shared" si="1058"/>
        <v>0</v>
      </c>
      <c r="AP3475" s="56">
        <f t="shared" si="1059"/>
        <v>0</v>
      </c>
      <c r="AQ3475" s="56">
        <f t="shared" si="1060"/>
        <v>0</v>
      </c>
      <c r="AR3475" s="86">
        <f t="shared" si="1061"/>
        <v>0</v>
      </c>
    </row>
    <row r="3476" spans="1:44" x14ac:dyDescent="0.25">
      <c r="A3476" s="178"/>
      <c r="B3476" s="55" t="str">
        <f>_xlfn.IFNA(VLOOKUP(A3476,'Ajánlatkérő(k) adatai'!$B$4:$C$205,2,0),"")</f>
        <v/>
      </c>
      <c r="C3476" s="178"/>
      <c r="D3476" s="55" t="str">
        <f>_xlfn.IFNA(VLOOKUP(C3476,'Számlafizető(k) adatai'!$C$4:$D$203,2,0),"")</f>
        <v/>
      </c>
      <c r="E3476" s="55" t="str">
        <f>_xlfn.IFNA(VLOOKUP(C3476,'Számlafizető(k) adatai'!$C$4:$M$203,11,0),"")</f>
        <v/>
      </c>
      <c r="F3476" s="178"/>
      <c r="G3476" s="178"/>
      <c r="H3476" s="178"/>
      <c r="I3476" s="55" t="str">
        <f>IF(F3476="","",VLOOKUP(LEFT(F3476,5),'Technikai cellák'!B:C,2,0))</f>
        <v/>
      </c>
      <c r="J3476" s="55" t="str">
        <f>IF(F3476="","",VLOOKUP(I3476,'Technikai cellák'!$C$1:$D$12,2,0))</f>
        <v/>
      </c>
      <c r="K3476" s="179"/>
      <c r="L3476" s="67" t="str">
        <f t="shared" si="1044"/>
        <v/>
      </c>
      <c r="M3476" s="68">
        <f t="shared" si="1045"/>
        <v>0</v>
      </c>
      <c r="N3476" s="66">
        <f t="shared" si="1046"/>
        <v>0</v>
      </c>
      <c r="O3476" s="152"/>
      <c r="P3476" s="172">
        <f t="shared" si="1062"/>
        <v>0</v>
      </c>
      <c r="Q3476" s="69">
        <f t="shared" si="1047"/>
        <v>0</v>
      </c>
      <c r="R3476" s="62">
        <f t="shared" si="1048"/>
        <v>0</v>
      </c>
      <c r="S3476" s="153"/>
      <c r="T3476" s="118" t="str">
        <f t="shared" si="1049"/>
        <v/>
      </c>
      <c r="U3476" s="154"/>
      <c r="V3476" s="154"/>
      <c r="W3476" s="154"/>
      <c r="X3476" s="154"/>
      <c r="Y3476" s="154"/>
      <c r="Z3476" s="154"/>
      <c r="AA3476" s="154"/>
      <c r="AB3476" s="154"/>
      <c r="AC3476" s="154"/>
      <c r="AD3476" s="154"/>
      <c r="AE3476" s="154"/>
      <c r="AF3476" s="154"/>
      <c r="AG3476" s="63">
        <f t="shared" si="1050"/>
        <v>0</v>
      </c>
      <c r="AH3476" s="56">
        <f t="shared" si="1051"/>
        <v>0</v>
      </c>
      <c r="AI3476" s="56">
        <f t="shared" si="1052"/>
        <v>0</v>
      </c>
      <c r="AJ3476" s="56">
        <f t="shared" si="1053"/>
        <v>0</v>
      </c>
      <c r="AK3476" s="56">
        <f t="shared" si="1054"/>
        <v>0</v>
      </c>
      <c r="AL3476" s="56">
        <f t="shared" si="1055"/>
        <v>0</v>
      </c>
      <c r="AM3476" s="56">
        <f t="shared" si="1056"/>
        <v>0</v>
      </c>
      <c r="AN3476" s="56">
        <f t="shared" si="1057"/>
        <v>0</v>
      </c>
      <c r="AO3476" s="56">
        <f t="shared" si="1058"/>
        <v>0</v>
      </c>
      <c r="AP3476" s="56">
        <f t="shared" si="1059"/>
        <v>0</v>
      </c>
      <c r="AQ3476" s="56">
        <f t="shared" si="1060"/>
        <v>0</v>
      </c>
      <c r="AR3476" s="86">
        <f t="shared" si="1061"/>
        <v>0</v>
      </c>
    </row>
    <row r="3477" spans="1:44" x14ac:dyDescent="0.25">
      <c r="A3477" s="178"/>
      <c r="B3477" s="55" t="str">
        <f>_xlfn.IFNA(VLOOKUP(A3477,'Ajánlatkérő(k) adatai'!$B$4:$C$205,2,0),"")</f>
        <v/>
      </c>
      <c r="C3477" s="178"/>
      <c r="D3477" s="55" t="str">
        <f>_xlfn.IFNA(VLOOKUP(C3477,'Számlafizető(k) adatai'!$C$4:$D$203,2,0),"")</f>
        <v/>
      </c>
      <c r="E3477" s="55" t="str">
        <f>_xlfn.IFNA(VLOOKUP(C3477,'Számlafizető(k) adatai'!$C$4:$M$203,11,0),"")</f>
        <v/>
      </c>
      <c r="F3477" s="178"/>
      <c r="G3477" s="178"/>
      <c r="H3477" s="178"/>
      <c r="I3477" s="55" t="str">
        <f>IF(F3477="","",VLOOKUP(LEFT(F3477,5),'Technikai cellák'!B:C,2,0))</f>
        <v/>
      </c>
      <c r="J3477" s="55" t="str">
        <f>IF(F3477="","",VLOOKUP(I3477,'Technikai cellák'!$C$1:$D$12,2,0))</f>
        <v/>
      </c>
      <c r="K3477" s="179"/>
      <c r="L3477" s="67" t="str">
        <f t="shared" ref="L3477:L3540" si="1063">IF(K3477="","",IF(K3477&lt;20,"20 alatti",IF(K3477&lt;100,"20-99",IF(K3477&lt;500,"100-500","500-"))))</f>
        <v/>
      </c>
      <c r="M3477" s="68">
        <f t="shared" ref="M3477:M3540" si="1064">ROUND(IF(L3477="20 alatti",K3477*1,0),0)</f>
        <v>0</v>
      </c>
      <c r="N3477" s="66">
        <f t="shared" ref="N3477:N3540" si="1065">ROUND(IF(L3477="20-99",K3477*10.5,0),0)</f>
        <v>0</v>
      </c>
      <c r="O3477" s="152"/>
      <c r="P3477" s="172">
        <f t="shared" si="1062"/>
        <v>0</v>
      </c>
      <c r="Q3477" s="69">
        <f t="shared" ref="Q3477:Q3540" si="1066">ROUND(R3477*$F$10,0)</f>
        <v>0</v>
      </c>
      <c r="R3477" s="62">
        <f t="shared" ref="R3477:R3540" si="1067">SUM(AG3477:AR3477)</f>
        <v>0</v>
      </c>
      <c r="S3477" s="153"/>
      <c r="T3477" s="118" t="str">
        <f t="shared" ref="T3477:T3540" si="1068">IF(S3477="","",IF((DAYS360(S3477,$C$4,TRUE))/30&lt;0,"",(DAYS360(S3477,$C$4,))/30))</f>
        <v/>
      </c>
      <c r="U3477" s="154"/>
      <c r="V3477" s="154"/>
      <c r="W3477" s="154"/>
      <c r="X3477" s="154"/>
      <c r="Y3477" s="154"/>
      <c r="Z3477" s="154"/>
      <c r="AA3477" s="154"/>
      <c r="AB3477" s="154"/>
      <c r="AC3477" s="154"/>
      <c r="AD3477" s="154"/>
      <c r="AE3477" s="154"/>
      <c r="AF3477" s="154"/>
      <c r="AG3477" s="63">
        <f t="shared" ref="AG3477:AG3540" si="1069">ROUND((U3477*$C$7)/$C$8,0)</f>
        <v>0</v>
      </c>
      <c r="AH3477" s="56">
        <f t="shared" ref="AH3477:AH3540" si="1070">ROUND((V3477*$C$7)/$C$8,0)</f>
        <v>0</v>
      </c>
      <c r="AI3477" s="56">
        <f t="shared" ref="AI3477:AI3540" si="1071">ROUND((W3477*$C$7)/$C$8,0)</f>
        <v>0</v>
      </c>
      <c r="AJ3477" s="56">
        <f t="shared" ref="AJ3477:AJ3540" si="1072">ROUND((X3477*$C$7)/$C$8,0)</f>
        <v>0</v>
      </c>
      <c r="AK3477" s="56">
        <f t="shared" ref="AK3477:AK3540" si="1073">ROUND((Y3477*$C$7)/$C$8,0)</f>
        <v>0</v>
      </c>
      <c r="AL3477" s="56">
        <f t="shared" ref="AL3477:AL3540" si="1074">ROUND((Z3477*$C$7)/$C$8,0)</f>
        <v>0</v>
      </c>
      <c r="AM3477" s="56">
        <f t="shared" ref="AM3477:AM3540" si="1075">ROUND((AA3477*$C$7)/$C$8,0)</f>
        <v>0</v>
      </c>
      <c r="AN3477" s="56">
        <f t="shared" ref="AN3477:AN3540" si="1076">ROUND((AB3477*$C$7)/$C$8,0)</f>
        <v>0</v>
      </c>
      <c r="AO3477" s="56">
        <f t="shared" ref="AO3477:AO3540" si="1077">ROUND((AC3477*$C$7)/$C$8,0)</f>
        <v>0</v>
      </c>
      <c r="AP3477" s="56">
        <f t="shared" ref="AP3477:AP3540" si="1078">ROUND((AD3477*$C$7)/$C$8,0)</f>
        <v>0</v>
      </c>
      <c r="AQ3477" s="56">
        <f t="shared" ref="AQ3477:AQ3540" si="1079">ROUND((AE3477*$C$7)/$C$8,0)</f>
        <v>0</v>
      </c>
      <c r="AR3477" s="86">
        <f t="shared" ref="AR3477:AR3540" si="1080">ROUND((AF3477*$C$7)/$C$8,0)</f>
        <v>0</v>
      </c>
    </row>
    <row r="3478" spans="1:44" x14ac:dyDescent="0.25">
      <c r="A3478" s="178"/>
      <c r="B3478" s="55" t="str">
        <f>_xlfn.IFNA(VLOOKUP(A3478,'Ajánlatkérő(k) adatai'!$B$4:$C$205,2,0),"")</f>
        <v/>
      </c>
      <c r="C3478" s="178"/>
      <c r="D3478" s="55" t="str">
        <f>_xlfn.IFNA(VLOOKUP(C3478,'Számlafizető(k) adatai'!$C$4:$D$203,2,0),"")</f>
        <v/>
      </c>
      <c r="E3478" s="55" t="str">
        <f>_xlfn.IFNA(VLOOKUP(C3478,'Számlafizető(k) adatai'!$C$4:$M$203,11,0),"")</f>
        <v/>
      </c>
      <c r="F3478" s="178"/>
      <c r="G3478" s="178"/>
      <c r="H3478" s="178"/>
      <c r="I3478" s="55" t="str">
        <f>IF(F3478="","",VLOOKUP(LEFT(F3478,5),'Technikai cellák'!B:C,2,0))</f>
        <v/>
      </c>
      <c r="J3478" s="55" t="str">
        <f>IF(F3478="","",VLOOKUP(I3478,'Technikai cellák'!$C$1:$D$12,2,0))</f>
        <v/>
      </c>
      <c r="K3478" s="179"/>
      <c r="L3478" s="67" t="str">
        <f t="shared" si="1063"/>
        <v/>
      </c>
      <c r="M3478" s="68">
        <f t="shared" si="1064"/>
        <v>0</v>
      </c>
      <c r="N3478" s="66">
        <f t="shared" si="1065"/>
        <v>0</v>
      </c>
      <c r="O3478" s="152"/>
      <c r="P3478" s="172">
        <f t="shared" si="1062"/>
        <v>0</v>
      </c>
      <c r="Q3478" s="69">
        <f t="shared" si="1066"/>
        <v>0</v>
      </c>
      <c r="R3478" s="62">
        <f t="shared" si="1067"/>
        <v>0</v>
      </c>
      <c r="S3478" s="153"/>
      <c r="T3478" s="118" t="str">
        <f t="shared" si="1068"/>
        <v/>
      </c>
      <c r="U3478" s="154"/>
      <c r="V3478" s="154"/>
      <c r="W3478" s="154"/>
      <c r="X3478" s="154"/>
      <c r="Y3478" s="154"/>
      <c r="Z3478" s="154"/>
      <c r="AA3478" s="154"/>
      <c r="AB3478" s="154"/>
      <c r="AC3478" s="154"/>
      <c r="AD3478" s="154"/>
      <c r="AE3478" s="154"/>
      <c r="AF3478" s="154"/>
      <c r="AG3478" s="63">
        <f t="shared" si="1069"/>
        <v>0</v>
      </c>
      <c r="AH3478" s="56">
        <f t="shared" si="1070"/>
        <v>0</v>
      </c>
      <c r="AI3478" s="56">
        <f t="shared" si="1071"/>
        <v>0</v>
      </c>
      <c r="AJ3478" s="56">
        <f t="shared" si="1072"/>
        <v>0</v>
      </c>
      <c r="AK3478" s="56">
        <f t="shared" si="1073"/>
        <v>0</v>
      </c>
      <c r="AL3478" s="56">
        <f t="shared" si="1074"/>
        <v>0</v>
      </c>
      <c r="AM3478" s="56">
        <f t="shared" si="1075"/>
        <v>0</v>
      </c>
      <c r="AN3478" s="56">
        <f t="shared" si="1076"/>
        <v>0</v>
      </c>
      <c r="AO3478" s="56">
        <f t="shared" si="1077"/>
        <v>0</v>
      </c>
      <c r="AP3478" s="56">
        <f t="shared" si="1078"/>
        <v>0</v>
      </c>
      <c r="AQ3478" s="56">
        <f t="shared" si="1079"/>
        <v>0</v>
      </c>
      <c r="AR3478" s="86">
        <f t="shared" si="1080"/>
        <v>0</v>
      </c>
    </row>
    <row r="3479" spans="1:44" x14ac:dyDescent="0.25">
      <c r="A3479" s="178"/>
      <c r="B3479" s="55" t="str">
        <f>_xlfn.IFNA(VLOOKUP(A3479,'Ajánlatkérő(k) adatai'!$B$4:$C$205,2,0),"")</f>
        <v/>
      </c>
      <c r="C3479" s="178"/>
      <c r="D3479" s="55" t="str">
        <f>_xlfn.IFNA(VLOOKUP(C3479,'Számlafizető(k) adatai'!$C$4:$D$203,2,0),"")</f>
        <v/>
      </c>
      <c r="E3479" s="55" t="str">
        <f>_xlfn.IFNA(VLOOKUP(C3479,'Számlafizető(k) adatai'!$C$4:$M$203,11,0),"")</f>
        <v/>
      </c>
      <c r="F3479" s="178"/>
      <c r="G3479" s="178"/>
      <c r="H3479" s="178"/>
      <c r="I3479" s="55" t="str">
        <f>IF(F3479="","",VLOOKUP(LEFT(F3479,5),'Technikai cellák'!B:C,2,0))</f>
        <v/>
      </c>
      <c r="J3479" s="55" t="str">
        <f>IF(F3479="","",VLOOKUP(I3479,'Technikai cellák'!$C$1:$D$12,2,0))</f>
        <v/>
      </c>
      <c r="K3479" s="179"/>
      <c r="L3479" s="67" t="str">
        <f t="shared" si="1063"/>
        <v/>
      </c>
      <c r="M3479" s="68">
        <f t="shared" si="1064"/>
        <v>0</v>
      </c>
      <c r="N3479" s="66">
        <f t="shared" si="1065"/>
        <v>0</v>
      </c>
      <c r="O3479" s="152"/>
      <c r="P3479" s="172">
        <f t="shared" si="1062"/>
        <v>0</v>
      </c>
      <c r="Q3479" s="69">
        <f t="shared" si="1066"/>
        <v>0</v>
      </c>
      <c r="R3479" s="62">
        <f t="shared" si="1067"/>
        <v>0</v>
      </c>
      <c r="S3479" s="153"/>
      <c r="T3479" s="118" t="str">
        <f t="shared" si="1068"/>
        <v/>
      </c>
      <c r="U3479" s="154"/>
      <c r="V3479" s="154"/>
      <c r="W3479" s="154"/>
      <c r="X3479" s="154"/>
      <c r="Y3479" s="154"/>
      <c r="Z3479" s="154"/>
      <c r="AA3479" s="154"/>
      <c r="AB3479" s="154"/>
      <c r="AC3479" s="154"/>
      <c r="AD3479" s="154"/>
      <c r="AE3479" s="154"/>
      <c r="AF3479" s="154"/>
      <c r="AG3479" s="63">
        <f t="shared" si="1069"/>
        <v>0</v>
      </c>
      <c r="AH3479" s="56">
        <f t="shared" si="1070"/>
        <v>0</v>
      </c>
      <c r="AI3479" s="56">
        <f t="shared" si="1071"/>
        <v>0</v>
      </c>
      <c r="AJ3479" s="56">
        <f t="shared" si="1072"/>
        <v>0</v>
      </c>
      <c r="AK3479" s="56">
        <f t="shared" si="1073"/>
        <v>0</v>
      </c>
      <c r="AL3479" s="56">
        <f t="shared" si="1074"/>
        <v>0</v>
      </c>
      <c r="AM3479" s="56">
        <f t="shared" si="1075"/>
        <v>0</v>
      </c>
      <c r="AN3479" s="56">
        <f t="shared" si="1076"/>
        <v>0</v>
      </c>
      <c r="AO3479" s="56">
        <f t="shared" si="1077"/>
        <v>0</v>
      </c>
      <c r="AP3479" s="56">
        <f t="shared" si="1078"/>
        <v>0</v>
      </c>
      <c r="AQ3479" s="56">
        <f t="shared" si="1079"/>
        <v>0</v>
      </c>
      <c r="AR3479" s="86">
        <f t="shared" si="1080"/>
        <v>0</v>
      </c>
    </row>
    <row r="3480" spans="1:44" x14ac:dyDescent="0.25">
      <c r="A3480" s="178"/>
      <c r="B3480" s="55" t="str">
        <f>_xlfn.IFNA(VLOOKUP(A3480,'Ajánlatkérő(k) adatai'!$B$4:$C$205,2,0),"")</f>
        <v/>
      </c>
      <c r="C3480" s="178"/>
      <c r="D3480" s="55" t="str">
        <f>_xlfn.IFNA(VLOOKUP(C3480,'Számlafizető(k) adatai'!$C$4:$D$203,2,0),"")</f>
        <v/>
      </c>
      <c r="E3480" s="55" t="str">
        <f>_xlfn.IFNA(VLOOKUP(C3480,'Számlafizető(k) adatai'!$C$4:$M$203,11,0),"")</f>
        <v/>
      </c>
      <c r="F3480" s="178"/>
      <c r="G3480" s="178"/>
      <c r="H3480" s="178"/>
      <c r="I3480" s="55" t="str">
        <f>IF(F3480="","",VLOOKUP(LEFT(F3480,5),'Technikai cellák'!B:C,2,0))</f>
        <v/>
      </c>
      <c r="J3480" s="55" t="str">
        <f>IF(F3480="","",VLOOKUP(I3480,'Technikai cellák'!$C$1:$D$12,2,0))</f>
        <v/>
      </c>
      <c r="K3480" s="179"/>
      <c r="L3480" s="67" t="str">
        <f t="shared" si="1063"/>
        <v/>
      </c>
      <c r="M3480" s="68">
        <f t="shared" si="1064"/>
        <v>0</v>
      </c>
      <c r="N3480" s="66">
        <f t="shared" si="1065"/>
        <v>0</v>
      </c>
      <c r="O3480" s="152"/>
      <c r="P3480" s="172">
        <f t="shared" si="1062"/>
        <v>0</v>
      </c>
      <c r="Q3480" s="69">
        <f t="shared" si="1066"/>
        <v>0</v>
      </c>
      <c r="R3480" s="62">
        <f t="shared" si="1067"/>
        <v>0</v>
      </c>
      <c r="S3480" s="153"/>
      <c r="T3480" s="118" t="str">
        <f t="shared" si="1068"/>
        <v/>
      </c>
      <c r="U3480" s="154"/>
      <c r="V3480" s="154"/>
      <c r="W3480" s="154"/>
      <c r="X3480" s="154"/>
      <c r="Y3480" s="154"/>
      <c r="Z3480" s="154"/>
      <c r="AA3480" s="154"/>
      <c r="AB3480" s="154"/>
      <c r="AC3480" s="154"/>
      <c r="AD3480" s="154"/>
      <c r="AE3480" s="154"/>
      <c r="AF3480" s="154"/>
      <c r="AG3480" s="63">
        <f t="shared" si="1069"/>
        <v>0</v>
      </c>
      <c r="AH3480" s="56">
        <f t="shared" si="1070"/>
        <v>0</v>
      </c>
      <c r="AI3480" s="56">
        <f t="shared" si="1071"/>
        <v>0</v>
      </c>
      <c r="AJ3480" s="56">
        <f t="shared" si="1072"/>
        <v>0</v>
      </c>
      <c r="AK3480" s="56">
        <f t="shared" si="1073"/>
        <v>0</v>
      </c>
      <c r="AL3480" s="56">
        <f t="shared" si="1074"/>
        <v>0</v>
      </c>
      <c r="AM3480" s="56">
        <f t="shared" si="1075"/>
        <v>0</v>
      </c>
      <c r="AN3480" s="56">
        <f t="shared" si="1076"/>
        <v>0</v>
      </c>
      <c r="AO3480" s="56">
        <f t="shared" si="1077"/>
        <v>0</v>
      </c>
      <c r="AP3480" s="56">
        <f t="shared" si="1078"/>
        <v>0</v>
      </c>
      <c r="AQ3480" s="56">
        <f t="shared" si="1079"/>
        <v>0</v>
      </c>
      <c r="AR3480" s="86">
        <f t="shared" si="1080"/>
        <v>0</v>
      </c>
    </row>
    <row r="3481" spans="1:44" x14ac:dyDescent="0.25">
      <c r="A3481" s="178"/>
      <c r="B3481" s="55" t="str">
        <f>_xlfn.IFNA(VLOOKUP(A3481,'Ajánlatkérő(k) adatai'!$B$4:$C$205,2,0),"")</f>
        <v/>
      </c>
      <c r="C3481" s="178"/>
      <c r="D3481" s="55" t="str">
        <f>_xlfn.IFNA(VLOOKUP(C3481,'Számlafizető(k) adatai'!$C$4:$D$203,2,0),"")</f>
        <v/>
      </c>
      <c r="E3481" s="55" t="str">
        <f>_xlfn.IFNA(VLOOKUP(C3481,'Számlafizető(k) adatai'!$C$4:$M$203,11,0),"")</f>
        <v/>
      </c>
      <c r="F3481" s="178"/>
      <c r="G3481" s="178"/>
      <c r="H3481" s="178"/>
      <c r="I3481" s="55" t="str">
        <f>IF(F3481="","",VLOOKUP(LEFT(F3481,5),'Technikai cellák'!B:C,2,0))</f>
        <v/>
      </c>
      <c r="J3481" s="55" t="str">
        <f>IF(F3481="","",VLOOKUP(I3481,'Technikai cellák'!$C$1:$D$12,2,0))</f>
        <v/>
      </c>
      <c r="K3481" s="179"/>
      <c r="L3481" s="67" t="str">
        <f t="shared" si="1063"/>
        <v/>
      </c>
      <c r="M3481" s="68">
        <f t="shared" si="1064"/>
        <v>0</v>
      </c>
      <c r="N3481" s="66">
        <f t="shared" si="1065"/>
        <v>0</v>
      </c>
      <c r="O3481" s="152"/>
      <c r="P3481" s="172">
        <f t="shared" si="1062"/>
        <v>0</v>
      </c>
      <c r="Q3481" s="69">
        <f t="shared" si="1066"/>
        <v>0</v>
      </c>
      <c r="R3481" s="62">
        <f t="shared" si="1067"/>
        <v>0</v>
      </c>
      <c r="S3481" s="153"/>
      <c r="T3481" s="118" t="str">
        <f t="shared" si="1068"/>
        <v/>
      </c>
      <c r="U3481" s="154"/>
      <c r="V3481" s="154"/>
      <c r="W3481" s="154"/>
      <c r="X3481" s="154"/>
      <c r="Y3481" s="154"/>
      <c r="Z3481" s="154"/>
      <c r="AA3481" s="154"/>
      <c r="AB3481" s="154"/>
      <c r="AC3481" s="154"/>
      <c r="AD3481" s="154"/>
      <c r="AE3481" s="154"/>
      <c r="AF3481" s="154"/>
      <c r="AG3481" s="63">
        <f t="shared" si="1069"/>
        <v>0</v>
      </c>
      <c r="AH3481" s="56">
        <f t="shared" si="1070"/>
        <v>0</v>
      </c>
      <c r="AI3481" s="56">
        <f t="shared" si="1071"/>
        <v>0</v>
      </c>
      <c r="AJ3481" s="56">
        <f t="shared" si="1072"/>
        <v>0</v>
      </c>
      <c r="AK3481" s="56">
        <f t="shared" si="1073"/>
        <v>0</v>
      </c>
      <c r="AL3481" s="56">
        <f t="shared" si="1074"/>
        <v>0</v>
      </c>
      <c r="AM3481" s="56">
        <f t="shared" si="1075"/>
        <v>0</v>
      </c>
      <c r="AN3481" s="56">
        <f t="shared" si="1076"/>
        <v>0</v>
      </c>
      <c r="AO3481" s="56">
        <f t="shared" si="1077"/>
        <v>0</v>
      </c>
      <c r="AP3481" s="56">
        <f t="shared" si="1078"/>
        <v>0</v>
      </c>
      <c r="AQ3481" s="56">
        <f t="shared" si="1079"/>
        <v>0</v>
      </c>
      <c r="AR3481" s="86">
        <f t="shared" si="1080"/>
        <v>0</v>
      </c>
    </row>
    <row r="3482" spans="1:44" x14ac:dyDescent="0.25">
      <c r="A3482" s="178"/>
      <c r="B3482" s="55" t="str">
        <f>_xlfn.IFNA(VLOOKUP(A3482,'Ajánlatkérő(k) adatai'!$B$4:$C$205,2,0),"")</f>
        <v/>
      </c>
      <c r="C3482" s="178"/>
      <c r="D3482" s="55" t="str">
        <f>_xlfn.IFNA(VLOOKUP(C3482,'Számlafizető(k) adatai'!$C$4:$D$203,2,0),"")</f>
        <v/>
      </c>
      <c r="E3482" s="55" t="str">
        <f>_xlfn.IFNA(VLOOKUP(C3482,'Számlafizető(k) adatai'!$C$4:$M$203,11,0),"")</f>
        <v/>
      </c>
      <c r="F3482" s="178"/>
      <c r="G3482" s="178"/>
      <c r="H3482" s="178"/>
      <c r="I3482" s="55" t="str">
        <f>IF(F3482="","",VLOOKUP(LEFT(F3482,5),'Technikai cellák'!B:C,2,0))</f>
        <v/>
      </c>
      <c r="J3482" s="55" t="str">
        <f>IF(F3482="","",VLOOKUP(I3482,'Technikai cellák'!$C$1:$D$12,2,0))</f>
        <v/>
      </c>
      <c r="K3482" s="179"/>
      <c r="L3482" s="67" t="str">
        <f t="shared" si="1063"/>
        <v/>
      </c>
      <c r="M3482" s="68">
        <f t="shared" si="1064"/>
        <v>0</v>
      </c>
      <c r="N3482" s="66">
        <f t="shared" si="1065"/>
        <v>0</v>
      </c>
      <c r="O3482" s="152"/>
      <c r="P3482" s="172">
        <f t="shared" si="1062"/>
        <v>0</v>
      </c>
      <c r="Q3482" s="69">
        <f t="shared" si="1066"/>
        <v>0</v>
      </c>
      <c r="R3482" s="62">
        <f t="shared" si="1067"/>
        <v>0</v>
      </c>
      <c r="S3482" s="153"/>
      <c r="T3482" s="118" t="str">
        <f t="shared" si="1068"/>
        <v/>
      </c>
      <c r="U3482" s="154"/>
      <c r="V3482" s="154"/>
      <c r="W3482" s="154"/>
      <c r="X3482" s="154"/>
      <c r="Y3482" s="154"/>
      <c r="Z3482" s="154"/>
      <c r="AA3482" s="154"/>
      <c r="AB3482" s="154"/>
      <c r="AC3482" s="154"/>
      <c r="AD3482" s="154"/>
      <c r="AE3482" s="154"/>
      <c r="AF3482" s="154"/>
      <c r="AG3482" s="63">
        <f t="shared" si="1069"/>
        <v>0</v>
      </c>
      <c r="AH3482" s="56">
        <f t="shared" si="1070"/>
        <v>0</v>
      </c>
      <c r="AI3482" s="56">
        <f t="shared" si="1071"/>
        <v>0</v>
      </c>
      <c r="AJ3482" s="56">
        <f t="shared" si="1072"/>
        <v>0</v>
      </c>
      <c r="AK3482" s="56">
        <f t="shared" si="1073"/>
        <v>0</v>
      </c>
      <c r="AL3482" s="56">
        <f t="shared" si="1074"/>
        <v>0</v>
      </c>
      <c r="AM3482" s="56">
        <f t="shared" si="1075"/>
        <v>0</v>
      </c>
      <c r="AN3482" s="56">
        <f t="shared" si="1076"/>
        <v>0</v>
      </c>
      <c r="AO3482" s="56">
        <f t="shared" si="1077"/>
        <v>0</v>
      </c>
      <c r="AP3482" s="56">
        <f t="shared" si="1078"/>
        <v>0</v>
      </c>
      <c r="AQ3482" s="56">
        <f t="shared" si="1079"/>
        <v>0</v>
      </c>
      <c r="AR3482" s="86">
        <f t="shared" si="1080"/>
        <v>0</v>
      </c>
    </row>
    <row r="3483" spans="1:44" x14ac:dyDescent="0.25">
      <c r="A3483" s="178"/>
      <c r="B3483" s="55" t="str">
        <f>_xlfn.IFNA(VLOOKUP(A3483,'Ajánlatkérő(k) adatai'!$B$4:$C$205,2,0),"")</f>
        <v/>
      </c>
      <c r="C3483" s="178"/>
      <c r="D3483" s="55" t="str">
        <f>_xlfn.IFNA(VLOOKUP(C3483,'Számlafizető(k) adatai'!$C$4:$D$203,2,0),"")</f>
        <v/>
      </c>
      <c r="E3483" s="55" t="str">
        <f>_xlfn.IFNA(VLOOKUP(C3483,'Számlafizető(k) adatai'!$C$4:$M$203,11,0),"")</f>
        <v/>
      </c>
      <c r="F3483" s="178"/>
      <c r="G3483" s="178"/>
      <c r="H3483" s="178"/>
      <c r="I3483" s="55" t="str">
        <f>IF(F3483="","",VLOOKUP(LEFT(F3483,5),'Technikai cellák'!B:C,2,0))</f>
        <v/>
      </c>
      <c r="J3483" s="55" t="str">
        <f>IF(F3483="","",VLOOKUP(I3483,'Technikai cellák'!$C$1:$D$12,2,0))</f>
        <v/>
      </c>
      <c r="K3483" s="179"/>
      <c r="L3483" s="67" t="str">
        <f t="shared" si="1063"/>
        <v/>
      </c>
      <c r="M3483" s="68">
        <f t="shared" si="1064"/>
        <v>0</v>
      </c>
      <c r="N3483" s="66">
        <f t="shared" si="1065"/>
        <v>0</v>
      </c>
      <c r="O3483" s="152"/>
      <c r="P3483" s="172">
        <f t="shared" si="1062"/>
        <v>0</v>
      </c>
      <c r="Q3483" s="69">
        <f t="shared" si="1066"/>
        <v>0</v>
      </c>
      <c r="R3483" s="62">
        <f t="shared" si="1067"/>
        <v>0</v>
      </c>
      <c r="S3483" s="153"/>
      <c r="T3483" s="118" t="str">
        <f t="shared" si="1068"/>
        <v/>
      </c>
      <c r="U3483" s="154"/>
      <c r="V3483" s="154"/>
      <c r="W3483" s="154"/>
      <c r="X3483" s="154"/>
      <c r="Y3483" s="154"/>
      <c r="Z3483" s="154"/>
      <c r="AA3483" s="154"/>
      <c r="AB3483" s="154"/>
      <c r="AC3483" s="154"/>
      <c r="AD3483" s="154"/>
      <c r="AE3483" s="154"/>
      <c r="AF3483" s="154"/>
      <c r="AG3483" s="63">
        <f t="shared" si="1069"/>
        <v>0</v>
      </c>
      <c r="AH3483" s="56">
        <f t="shared" si="1070"/>
        <v>0</v>
      </c>
      <c r="AI3483" s="56">
        <f t="shared" si="1071"/>
        <v>0</v>
      </c>
      <c r="AJ3483" s="56">
        <f t="shared" si="1072"/>
        <v>0</v>
      </c>
      <c r="AK3483" s="56">
        <f t="shared" si="1073"/>
        <v>0</v>
      </c>
      <c r="AL3483" s="56">
        <f t="shared" si="1074"/>
        <v>0</v>
      </c>
      <c r="AM3483" s="56">
        <f t="shared" si="1075"/>
        <v>0</v>
      </c>
      <c r="AN3483" s="56">
        <f t="shared" si="1076"/>
        <v>0</v>
      </c>
      <c r="AO3483" s="56">
        <f t="shared" si="1077"/>
        <v>0</v>
      </c>
      <c r="AP3483" s="56">
        <f t="shared" si="1078"/>
        <v>0</v>
      </c>
      <c r="AQ3483" s="56">
        <f t="shared" si="1079"/>
        <v>0</v>
      </c>
      <c r="AR3483" s="86">
        <f t="shared" si="1080"/>
        <v>0</v>
      </c>
    </row>
    <row r="3484" spans="1:44" x14ac:dyDescent="0.25">
      <c r="A3484" s="178"/>
      <c r="B3484" s="55" t="str">
        <f>_xlfn.IFNA(VLOOKUP(A3484,'Ajánlatkérő(k) adatai'!$B$4:$C$205,2,0),"")</f>
        <v/>
      </c>
      <c r="C3484" s="178"/>
      <c r="D3484" s="55" t="str">
        <f>_xlfn.IFNA(VLOOKUP(C3484,'Számlafizető(k) adatai'!$C$4:$D$203,2,0),"")</f>
        <v/>
      </c>
      <c r="E3484" s="55" t="str">
        <f>_xlfn.IFNA(VLOOKUP(C3484,'Számlafizető(k) adatai'!$C$4:$M$203,11,0),"")</f>
        <v/>
      </c>
      <c r="F3484" s="178"/>
      <c r="G3484" s="178"/>
      <c r="H3484" s="178"/>
      <c r="I3484" s="55" t="str">
        <f>IF(F3484="","",VLOOKUP(LEFT(F3484,5),'Technikai cellák'!B:C,2,0))</f>
        <v/>
      </c>
      <c r="J3484" s="55" t="str">
        <f>IF(F3484="","",VLOOKUP(I3484,'Technikai cellák'!$C$1:$D$12,2,0))</f>
        <v/>
      </c>
      <c r="K3484" s="179"/>
      <c r="L3484" s="67" t="str">
        <f t="shared" si="1063"/>
        <v/>
      </c>
      <c r="M3484" s="68">
        <f t="shared" si="1064"/>
        <v>0</v>
      </c>
      <c r="N3484" s="66">
        <f t="shared" si="1065"/>
        <v>0</v>
      </c>
      <c r="O3484" s="152"/>
      <c r="P3484" s="172">
        <f t="shared" si="1062"/>
        <v>0</v>
      </c>
      <c r="Q3484" s="69">
        <f t="shared" si="1066"/>
        <v>0</v>
      </c>
      <c r="R3484" s="62">
        <f t="shared" si="1067"/>
        <v>0</v>
      </c>
      <c r="S3484" s="153"/>
      <c r="T3484" s="118" t="str">
        <f t="shared" si="1068"/>
        <v/>
      </c>
      <c r="U3484" s="154"/>
      <c r="V3484" s="154"/>
      <c r="W3484" s="154"/>
      <c r="X3484" s="154"/>
      <c r="Y3484" s="154"/>
      <c r="Z3484" s="154"/>
      <c r="AA3484" s="154"/>
      <c r="AB3484" s="154"/>
      <c r="AC3484" s="154"/>
      <c r="AD3484" s="154"/>
      <c r="AE3484" s="154"/>
      <c r="AF3484" s="154"/>
      <c r="AG3484" s="63">
        <f t="shared" si="1069"/>
        <v>0</v>
      </c>
      <c r="AH3484" s="56">
        <f t="shared" si="1070"/>
        <v>0</v>
      </c>
      <c r="AI3484" s="56">
        <f t="shared" si="1071"/>
        <v>0</v>
      </c>
      <c r="AJ3484" s="56">
        <f t="shared" si="1072"/>
        <v>0</v>
      </c>
      <c r="AK3484" s="56">
        <f t="shared" si="1073"/>
        <v>0</v>
      </c>
      <c r="AL3484" s="56">
        <f t="shared" si="1074"/>
        <v>0</v>
      </c>
      <c r="AM3484" s="56">
        <f t="shared" si="1075"/>
        <v>0</v>
      </c>
      <c r="AN3484" s="56">
        <f t="shared" si="1076"/>
        <v>0</v>
      </c>
      <c r="AO3484" s="56">
        <f t="shared" si="1077"/>
        <v>0</v>
      </c>
      <c r="AP3484" s="56">
        <f t="shared" si="1078"/>
        <v>0</v>
      </c>
      <c r="AQ3484" s="56">
        <f t="shared" si="1079"/>
        <v>0</v>
      </c>
      <c r="AR3484" s="86">
        <f t="shared" si="1080"/>
        <v>0</v>
      </c>
    </row>
    <row r="3485" spans="1:44" x14ac:dyDescent="0.25">
      <c r="A3485" s="178"/>
      <c r="B3485" s="55" t="str">
        <f>_xlfn.IFNA(VLOOKUP(A3485,'Ajánlatkérő(k) adatai'!$B$4:$C$205,2,0),"")</f>
        <v/>
      </c>
      <c r="C3485" s="178"/>
      <c r="D3485" s="55" t="str">
        <f>_xlfn.IFNA(VLOOKUP(C3485,'Számlafizető(k) adatai'!$C$4:$D$203,2,0),"")</f>
        <v/>
      </c>
      <c r="E3485" s="55" t="str">
        <f>_xlfn.IFNA(VLOOKUP(C3485,'Számlafizető(k) adatai'!$C$4:$M$203,11,0),"")</f>
        <v/>
      </c>
      <c r="F3485" s="178"/>
      <c r="G3485" s="178"/>
      <c r="H3485" s="178"/>
      <c r="I3485" s="55" t="str">
        <f>IF(F3485="","",VLOOKUP(LEFT(F3485,5),'Technikai cellák'!B:C,2,0))</f>
        <v/>
      </c>
      <c r="J3485" s="55" t="str">
        <f>IF(F3485="","",VLOOKUP(I3485,'Technikai cellák'!$C$1:$D$12,2,0))</f>
        <v/>
      </c>
      <c r="K3485" s="179"/>
      <c r="L3485" s="67" t="str">
        <f t="shared" si="1063"/>
        <v/>
      </c>
      <c r="M3485" s="68">
        <f t="shared" si="1064"/>
        <v>0</v>
      </c>
      <c r="N3485" s="66">
        <f t="shared" si="1065"/>
        <v>0</v>
      </c>
      <c r="O3485" s="152"/>
      <c r="P3485" s="172">
        <f t="shared" si="1062"/>
        <v>0</v>
      </c>
      <c r="Q3485" s="69">
        <f t="shared" si="1066"/>
        <v>0</v>
      </c>
      <c r="R3485" s="62">
        <f t="shared" si="1067"/>
        <v>0</v>
      </c>
      <c r="S3485" s="153"/>
      <c r="T3485" s="118" t="str">
        <f t="shared" si="1068"/>
        <v/>
      </c>
      <c r="U3485" s="154"/>
      <c r="V3485" s="154"/>
      <c r="W3485" s="154"/>
      <c r="X3485" s="154"/>
      <c r="Y3485" s="154"/>
      <c r="Z3485" s="154"/>
      <c r="AA3485" s="154"/>
      <c r="AB3485" s="154"/>
      <c r="AC3485" s="154"/>
      <c r="AD3485" s="154"/>
      <c r="AE3485" s="154"/>
      <c r="AF3485" s="154"/>
      <c r="AG3485" s="63">
        <f t="shared" si="1069"/>
        <v>0</v>
      </c>
      <c r="AH3485" s="56">
        <f t="shared" si="1070"/>
        <v>0</v>
      </c>
      <c r="AI3485" s="56">
        <f t="shared" si="1071"/>
        <v>0</v>
      </c>
      <c r="AJ3485" s="56">
        <f t="shared" si="1072"/>
        <v>0</v>
      </c>
      <c r="AK3485" s="56">
        <f t="shared" si="1073"/>
        <v>0</v>
      </c>
      <c r="AL3485" s="56">
        <f t="shared" si="1074"/>
        <v>0</v>
      </c>
      <c r="AM3485" s="56">
        <f t="shared" si="1075"/>
        <v>0</v>
      </c>
      <c r="AN3485" s="56">
        <f t="shared" si="1076"/>
        <v>0</v>
      </c>
      <c r="AO3485" s="56">
        <f t="shared" si="1077"/>
        <v>0</v>
      </c>
      <c r="AP3485" s="56">
        <f t="shared" si="1078"/>
        <v>0</v>
      </c>
      <c r="AQ3485" s="56">
        <f t="shared" si="1079"/>
        <v>0</v>
      </c>
      <c r="AR3485" s="86">
        <f t="shared" si="1080"/>
        <v>0</v>
      </c>
    </row>
    <row r="3486" spans="1:44" x14ac:dyDescent="0.25">
      <c r="A3486" s="178"/>
      <c r="B3486" s="55" t="str">
        <f>_xlfn.IFNA(VLOOKUP(A3486,'Ajánlatkérő(k) adatai'!$B$4:$C$205,2,0),"")</f>
        <v/>
      </c>
      <c r="C3486" s="178"/>
      <c r="D3486" s="55" t="str">
        <f>_xlfn.IFNA(VLOOKUP(C3486,'Számlafizető(k) adatai'!$C$4:$D$203,2,0),"")</f>
        <v/>
      </c>
      <c r="E3486" s="55" t="str">
        <f>_xlfn.IFNA(VLOOKUP(C3486,'Számlafizető(k) adatai'!$C$4:$M$203,11,0),"")</f>
        <v/>
      </c>
      <c r="F3486" s="178"/>
      <c r="G3486" s="178"/>
      <c r="H3486" s="178"/>
      <c r="I3486" s="55" t="str">
        <f>IF(F3486="","",VLOOKUP(LEFT(F3486,5),'Technikai cellák'!B:C,2,0))</f>
        <v/>
      </c>
      <c r="J3486" s="55" t="str">
        <f>IF(F3486="","",VLOOKUP(I3486,'Technikai cellák'!$C$1:$D$12,2,0))</f>
        <v/>
      </c>
      <c r="K3486" s="179"/>
      <c r="L3486" s="67" t="str">
        <f t="shared" si="1063"/>
        <v/>
      </c>
      <c r="M3486" s="68">
        <f t="shared" si="1064"/>
        <v>0</v>
      </c>
      <c r="N3486" s="66">
        <f t="shared" si="1065"/>
        <v>0</v>
      </c>
      <c r="O3486" s="152"/>
      <c r="P3486" s="172">
        <f t="shared" si="1062"/>
        <v>0</v>
      </c>
      <c r="Q3486" s="69">
        <f t="shared" si="1066"/>
        <v>0</v>
      </c>
      <c r="R3486" s="62">
        <f t="shared" si="1067"/>
        <v>0</v>
      </c>
      <c r="S3486" s="153"/>
      <c r="T3486" s="118" t="str">
        <f t="shared" si="1068"/>
        <v/>
      </c>
      <c r="U3486" s="154"/>
      <c r="V3486" s="154"/>
      <c r="W3486" s="154"/>
      <c r="X3486" s="154"/>
      <c r="Y3486" s="154"/>
      <c r="Z3486" s="154"/>
      <c r="AA3486" s="154"/>
      <c r="AB3486" s="154"/>
      <c r="AC3486" s="154"/>
      <c r="AD3486" s="154"/>
      <c r="AE3486" s="154"/>
      <c r="AF3486" s="154"/>
      <c r="AG3486" s="63">
        <f t="shared" si="1069"/>
        <v>0</v>
      </c>
      <c r="AH3486" s="56">
        <f t="shared" si="1070"/>
        <v>0</v>
      </c>
      <c r="AI3486" s="56">
        <f t="shared" si="1071"/>
        <v>0</v>
      </c>
      <c r="AJ3486" s="56">
        <f t="shared" si="1072"/>
        <v>0</v>
      </c>
      <c r="AK3486" s="56">
        <f t="shared" si="1073"/>
        <v>0</v>
      </c>
      <c r="AL3486" s="56">
        <f t="shared" si="1074"/>
        <v>0</v>
      </c>
      <c r="AM3486" s="56">
        <f t="shared" si="1075"/>
        <v>0</v>
      </c>
      <c r="AN3486" s="56">
        <f t="shared" si="1076"/>
        <v>0</v>
      </c>
      <c r="AO3486" s="56">
        <f t="shared" si="1077"/>
        <v>0</v>
      </c>
      <c r="AP3486" s="56">
        <f t="shared" si="1078"/>
        <v>0</v>
      </c>
      <c r="AQ3486" s="56">
        <f t="shared" si="1079"/>
        <v>0</v>
      </c>
      <c r="AR3486" s="86">
        <f t="shared" si="1080"/>
        <v>0</v>
      </c>
    </row>
    <row r="3487" spans="1:44" x14ac:dyDescent="0.25">
      <c r="A3487" s="178"/>
      <c r="B3487" s="55" t="str">
        <f>_xlfn.IFNA(VLOOKUP(A3487,'Ajánlatkérő(k) adatai'!$B$4:$C$205,2,0),"")</f>
        <v/>
      </c>
      <c r="C3487" s="178"/>
      <c r="D3487" s="55" t="str">
        <f>_xlfn.IFNA(VLOOKUP(C3487,'Számlafizető(k) adatai'!$C$4:$D$203,2,0),"")</f>
        <v/>
      </c>
      <c r="E3487" s="55" t="str">
        <f>_xlfn.IFNA(VLOOKUP(C3487,'Számlafizető(k) adatai'!$C$4:$M$203,11,0),"")</f>
        <v/>
      </c>
      <c r="F3487" s="178"/>
      <c r="G3487" s="178"/>
      <c r="H3487" s="178"/>
      <c r="I3487" s="55" t="str">
        <f>IF(F3487="","",VLOOKUP(LEFT(F3487,5),'Technikai cellák'!B:C,2,0))</f>
        <v/>
      </c>
      <c r="J3487" s="55" t="str">
        <f>IF(F3487="","",VLOOKUP(I3487,'Technikai cellák'!$C$1:$D$12,2,0))</f>
        <v/>
      </c>
      <c r="K3487" s="179"/>
      <c r="L3487" s="67" t="str">
        <f t="shared" si="1063"/>
        <v/>
      </c>
      <c r="M3487" s="68">
        <f t="shared" si="1064"/>
        <v>0</v>
      </c>
      <c r="N3487" s="66">
        <f t="shared" si="1065"/>
        <v>0</v>
      </c>
      <c r="O3487" s="152"/>
      <c r="P3487" s="172">
        <f t="shared" si="1062"/>
        <v>0</v>
      </c>
      <c r="Q3487" s="69">
        <f t="shared" si="1066"/>
        <v>0</v>
      </c>
      <c r="R3487" s="62">
        <f t="shared" si="1067"/>
        <v>0</v>
      </c>
      <c r="S3487" s="153"/>
      <c r="T3487" s="118" t="str">
        <f t="shared" si="1068"/>
        <v/>
      </c>
      <c r="U3487" s="154"/>
      <c r="V3487" s="154"/>
      <c r="W3487" s="154"/>
      <c r="X3487" s="154"/>
      <c r="Y3487" s="154"/>
      <c r="Z3487" s="154"/>
      <c r="AA3487" s="154"/>
      <c r="AB3487" s="154"/>
      <c r="AC3487" s="154"/>
      <c r="AD3487" s="154"/>
      <c r="AE3487" s="154"/>
      <c r="AF3487" s="154"/>
      <c r="AG3487" s="63">
        <f t="shared" si="1069"/>
        <v>0</v>
      </c>
      <c r="AH3487" s="56">
        <f t="shared" si="1070"/>
        <v>0</v>
      </c>
      <c r="AI3487" s="56">
        <f t="shared" si="1071"/>
        <v>0</v>
      </c>
      <c r="AJ3487" s="56">
        <f t="shared" si="1072"/>
        <v>0</v>
      </c>
      <c r="AK3487" s="56">
        <f t="shared" si="1073"/>
        <v>0</v>
      </c>
      <c r="AL3487" s="56">
        <f t="shared" si="1074"/>
        <v>0</v>
      </c>
      <c r="AM3487" s="56">
        <f t="shared" si="1075"/>
        <v>0</v>
      </c>
      <c r="AN3487" s="56">
        <f t="shared" si="1076"/>
        <v>0</v>
      </c>
      <c r="AO3487" s="56">
        <f t="shared" si="1077"/>
        <v>0</v>
      </c>
      <c r="AP3487" s="56">
        <f t="shared" si="1078"/>
        <v>0</v>
      </c>
      <c r="AQ3487" s="56">
        <f t="shared" si="1079"/>
        <v>0</v>
      </c>
      <c r="AR3487" s="86">
        <f t="shared" si="1080"/>
        <v>0</v>
      </c>
    </row>
    <row r="3488" spans="1:44" x14ac:dyDescent="0.25">
      <c r="A3488" s="178"/>
      <c r="B3488" s="55" t="str">
        <f>_xlfn.IFNA(VLOOKUP(A3488,'Ajánlatkérő(k) adatai'!$B$4:$C$205,2,0),"")</f>
        <v/>
      </c>
      <c r="C3488" s="178"/>
      <c r="D3488" s="55" t="str">
        <f>_xlfn.IFNA(VLOOKUP(C3488,'Számlafizető(k) adatai'!$C$4:$D$203,2,0),"")</f>
        <v/>
      </c>
      <c r="E3488" s="55" t="str">
        <f>_xlfn.IFNA(VLOOKUP(C3488,'Számlafizető(k) adatai'!$C$4:$M$203,11,0),"")</f>
        <v/>
      </c>
      <c r="F3488" s="178"/>
      <c r="G3488" s="178"/>
      <c r="H3488" s="178"/>
      <c r="I3488" s="55" t="str">
        <f>IF(F3488="","",VLOOKUP(LEFT(F3488,5),'Technikai cellák'!B:C,2,0))</f>
        <v/>
      </c>
      <c r="J3488" s="55" t="str">
        <f>IF(F3488="","",VLOOKUP(I3488,'Technikai cellák'!$C$1:$D$12,2,0))</f>
        <v/>
      </c>
      <c r="K3488" s="179"/>
      <c r="L3488" s="67" t="str">
        <f t="shared" si="1063"/>
        <v/>
      </c>
      <c r="M3488" s="68">
        <f t="shared" si="1064"/>
        <v>0</v>
      </c>
      <c r="N3488" s="66">
        <f t="shared" si="1065"/>
        <v>0</v>
      </c>
      <c r="O3488" s="152"/>
      <c r="P3488" s="172">
        <f t="shared" si="1062"/>
        <v>0</v>
      </c>
      <c r="Q3488" s="69">
        <f t="shared" si="1066"/>
        <v>0</v>
      </c>
      <c r="R3488" s="62">
        <f t="shared" si="1067"/>
        <v>0</v>
      </c>
      <c r="S3488" s="153"/>
      <c r="T3488" s="118" t="str">
        <f t="shared" si="1068"/>
        <v/>
      </c>
      <c r="U3488" s="154"/>
      <c r="V3488" s="154"/>
      <c r="W3488" s="154"/>
      <c r="X3488" s="154"/>
      <c r="Y3488" s="154"/>
      <c r="Z3488" s="154"/>
      <c r="AA3488" s="154"/>
      <c r="AB3488" s="154"/>
      <c r="AC3488" s="154"/>
      <c r="AD3488" s="154"/>
      <c r="AE3488" s="154"/>
      <c r="AF3488" s="154"/>
      <c r="AG3488" s="63">
        <f t="shared" si="1069"/>
        <v>0</v>
      </c>
      <c r="AH3488" s="56">
        <f t="shared" si="1070"/>
        <v>0</v>
      </c>
      <c r="AI3488" s="56">
        <f t="shared" si="1071"/>
        <v>0</v>
      </c>
      <c r="AJ3488" s="56">
        <f t="shared" si="1072"/>
        <v>0</v>
      </c>
      <c r="AK3488" s="56">
        <f t="shared" si="1073"/>
        <v>0</v>
      </c>
      <c r="AL3488" s="56">
        <f t="shared" si="1074"/>
        <v>0</v>
      </c>
      <c r="AM3488" s="56">
        <f t="shared" si="1075"/>
        <v>0</v>
      </c>
      <c r="AN3488" s="56">
        <f t="shared" si="1076"/>
        <v>0</v>
      </c>
      <c r="AO3488" s="56">
        <f t="shared" si="1077"/>
        <v>0</v>
      </c>
      <c r="AP3488" s="56">
        <f t="shared" si="1078"/>
        <v>0</v>
      </c>
      <c r="AQ3488" s="56">
        <f t="shared" si="1079"/>
        <v>0</v>
      </c>
      <c r="AR3488" s="86">
        <f t="shared" si="1080"/>
        <v>0</v>
      </c>
    </row>
    <row r="3489" spans="1:44" x14ac:dyDescent="0.25">
      <c r="A3489" s="178"/>
      <c r="B3489" s="55" t="str">
        <f>_xlfn.IFNA(VLOOKUP(A3489,'Ajánlatkérő(k) adatai'!$B$4:$C$205,2,0),"")</f>
        <v/>
      </c>
      <c r="C3489" s="178"/>
      <c r="D3489" s="55" t="str">
        <f>_xlfn.IFNA(VLOOKUP(C3489,'Számlafizető(k) adatai'!$C$4:$D$203,2,0),"")</f>
        <v/>
      </c>
      <c r="E3489" s="55" t="str">
        <f>_xlfn.IFNA(VLOOKUP(C3489,'Számlafizető(k) adatai'!$C$4:$M$203,11,0),"")</f>
        <v/>
      </c>
      <c r="F3489" s="178"/>
      <c r="G3489" s="178"/>
      <c r="H3489" s="178"/>
      <c r="I3489" s="55" t="str">
        <f>IF(F3489="","",VLOOKUP(LEFT(F3489,5),'Technikai cellák'!B:C,2,0))</f>
        <v/>
      </c>
      <c r="J3489" s="55" t="str">
        <f>IF(F3489="","",VLOOKUP(I3489,'Technikai cellák'!$C$1:$D$12,2,0))</f>
        <v/>
      </c>
      <c r="K3489" s="179"/>
      <c r="L3489" s="67" t="str">
        <f t="shared" si="1063"/>
        <v/>
      </c>
      <c r="M3489" s="68">
        <f t="shared" si="1064"/>
        <v>0</v>
      </c>
      <c r="N3489" s="66">
        <f t="shared" si="1065"/>
        <v>0</v>
      </c>
      <c r="O3489" s="152"/>
      <c r="P3489" s="172">
        <f t="shared" si="1062"/>
        <v>0</v>
      </c>
      <c r="Q3489" s="69">
        <f t="shared" si="1066"/>
        <v>0</v>
      </c>
      <c r="R3489" s="62">
        <f t="shared" si="1067"/>
        <v>0</v>
      </c>
      <c r="S3489" s="153"/>
      <c r="T3489" s="118" t="str">
        <f t="shared" si="1068"/>
        <v/>
      </c>
      <c r="U3489" s="154"/>
      <c r="V3489" s="154"/>
      <c r="W3489" s="154"/>
      <c r="X3489" s="154"/>
      <c r="Y3489" s="154"/>
      <c r="Z3489" s="154"/>
      <c r="AA3489" s="154"/>
      <c r="AB3489" s="154"/>
      <c r="AC3489" s="154"/>
      <c r="AD3489" s="154"/>
      <c r="AE3489" s="154"/>
      <c r="AF3489" s="154"/>
      <c r="AG3489" s="63">
        <f t="shared" si="1069"/>
        <v>0</v>
      </c>
      <c r="AH3489" s="56">
        <f t="shared" si="1070"/>
        <v>0</v>
      </c>
      <c r="AI3489" s="56">
        <f t="shared" si="1071"/>
        <v>0</v>
      </c>
      <c r="AJ3489" s="56">
        <f t="shared" si="1072"/>
        <v>0</v>
      </c>
      <c r="AK3489" s="56">
        <f t="shared" si="1073"/>
        <v>0</v>
      </c>
      <c r="AL3489" s="56">
        <f t="shared" si="1074"/>
        <v>0</v>
      </c>
      <c r="AM3489" s="56">
        <f t="shared" si="1075"/>
        <v>0</v>
      </c>
      <c r="AN3489" s="56">
        <f t="shared" si="1076"/>
        <v>0</v>
      </c>
      <c r="AO3489" s="56">
        <f t="shared" si="1077"/>
        <v>0</v>
      </c>
      <c r="AP3489" s="56">
        <f t="shared" si="1078"/>
        <v>0</v>
      </c>
      <c r="AQ3489" s="56">
        <f t="shared" si="1079"/>
        <v>0</v>
      </c>
      <c r="AR3489" s="86">
        <f t="shared" si="1080"/>
        <v>0</v>
      </c>
    </row>
    <row r="3490" spans="1:44" x14ac:dyDescent="0.25">
      <c r="A3490" s="178"/>
      <c r="B3490" s="55" t="str">
        <f>_xlfn.IFNA(VLOOKUP(A3490,'Ajánlatkérő(k) adatai'!$B$4:$C$205,2,0),"")</f>
        <v/>
      </c>
      <c r="C3490" s="178"/>
      <c r="D3490" s="55" t="str">
        <f>_xlfn.IFNA(VLOOKUP(C3490,'Számlafizető(k) adatai'!$C$4:$D$203,2,0),"")</f>
        <v/>
      </c>
      <c r="E3490" s="55" t="str">
        <f>_xlfn.IFNA(VLOOKUP(C3490,'Számlafizető(k) adatai'!$C$4:$M$203,11,0),"")</f>
        <v/>
      </c>
      <c r="F3490" s="178"/>
      <c r="G3490" s="178"/>
      <c r="H3490" s="178"/>
      <c r="I3490" s="55" t="str">
        <f>IF(F3490="","",VLOOKUP(LEFT(F3490,5),'Technikai cellák'!B:C,2,0))</f>
        <v/>
      </c>
      <c r="J3490" s="55" t="str">
        <f>IF(F3490="","",VLOOKUP(I3490,'Technikai cellák'!$C$1:$D$12,2,0))</f>
        <v/>
      </c>
      <c r="K3490" s="179"/>
      <c r="L3490" s="67" t="str">
        <f t="shared" si="1063"/>
        <v/>
      </c>
      <c r="M3490" s="68">
        <f t="shared" si="1064"/>
        <v>0</v>
      </c>
      <c r="N3490" s="66">
        <f t="shared" si="1065"/>
        <v>0</v>
      </c>
      <c r="O3490" s="152"/>
      <c r="P3490" s="172">
        <f t="shared" si="1062"/>
        <v>0</v>
      </c>
      <c r="Q3490" s="69">
        <f t="shared" si="1066"/>
        <v>0</v>
      </c>
      <c r="R3490" s="62">
        <f t="shared" si="1067"/>
        <v>0</v>
      </c>
      <c r="S3490" s="153"/>
      <c r="T3490" s="118" t="str">
        <f t="shared" si="1068"/>
        <v/>
      </c>
      <c r="U3490" s="154"/>
      <c r="V3490" s="154"/>
      <c r="W3490" s="154"/>
      <c r="X3490" s="154"/>
      <c r="Y3490" s="154"/>
      <c r="Z3490" s="154"/>
      <c r="AA3490" s="154"/>
      <c r="AB3490" s="154"/>
      <c r="AC3490" s="154"/>
      <c r="AD3490" s="154"/>
      <c r="AE3490" s="154"/>
      <c r="AF3490" s="154"/>
      <c r="AG3490" s="63">
        <f t="shared" si="1069"/>
        <v>0</v>
      </c>
      <c r="AH3490" s="56">
        <f t="shared" si="1070"/>
        <v>0</v>
      </c>
      <c r="AI3490" s="56">
        <f t="shared" si="1071"/>
        <v>0</v>
      </c>
      <c r="AJ3490" s="56">
        <f t="shared" si="1072"/>
        <v>0</v>
      </c>
      <c r="AK3490" s="56">
        <f t="shared" si="1073"/>
        <v>0</v>
      </c>
      <c r="AL3490" s="56">
        <f t="shared" si="1074"/>
        <v>0</v>
      </c>
      <c r="AM3490" s="56">
        <f t="shared" si="1075"/>
        <v>0</v>
      </c>
      <c r="AN3490" s="56">
        <f t="shared" si="1076"/>
        <v>0</v>
      </c>
      <c r="AO3490" s="56">
        <f t="shared" si="1077"/>
        <v>0</v>
      </c>
      <c r="AP3490" s="56">
        <f t="shared" si="1078"/>
        <v>0</v>
      </c>
      <c r="AQ3490" s="56">
        <f t="shared" si="1079"/>
        <v>0</v>
      </c>
      <c r="AR3490" s="86">
        <f t="shared" si="1080"/>
        <v>0</v>
      </c>
    </row>
    <row r="3491" spans="1:44" x14ac:dyDescent="0.25">
      <c r="A3491" s="178"/>
      <c r="B3491" s="55" t="str">
        <f>_xlfn.IFNA(VLOOKUP(A3491,'Ajánlatkérő(k) adatai'!$B$4:$C$205,2,0),"")</f>
        <v/>
      </c>
      <c r="C3491" s="178"/>
      <c r="D3491" s="55" t="str">
        <f>_xlfn.IFNA(VLOOKUP(C3491,'Számlafizető(k) adatai'!$C$4:$D$203,2,0),"")</f>
        <v/>
      </c>
      <c r="E3491" s="55" t="str">
        <f>_xlfn.IFNA(VLOOKUP(C3491,'Számlafizető(k) adatai'!$C$4:$M$203,11,0),"")</f>
        <v/>
      </c>
      <c r="F3491" s="178"/>
      <c r="G3491" s="178"/>
      <c r="H3491" s="178"/>
      <c r="I3491" s="55" t="str">
        <f>IF(F3491="","",VLOOKUP(LEFT(F3491,5),'Technikai cellák'!B:C,2,0))</f>
        <v/>
      </c>
      <c r="J3491" s="55" t="str">
        <f>IF(F3491="","",VLOOKUP(I3491,'Technikai cellák'!$C$1:$D$12,2,0))</f>
        <v/>
      </c>
      <c r="K3491" s="179"/>
      <c r="L3491" s="67" t="str">
        <f t="shared" si="1063"/>
        <v/>
      </c>
      <c r="M3491" s="68">
        <f t="shared" si="1064"/>
        <v>0</v>
      </c>
      <c r="N3491" s="66">
        <f t="shared" si="1065"/>
        <v>0</v>
      </c>
      <c r="O3491" s="152"/>
      <c r="P3491" s="172">
        <f t="shared" si="1062"/>
        <v>0</v>
      </c>
      <c r="Q3491" s="69">
        <f t="shared" si="1066"/>
        <v>0</v>
      </c>
      <c r="R3491" s="62">
        <f t="shared" si="1067"/>
        <v>0</v>
      </c>
      <c r="S3491" s="153"/>
      <c r="T3491" s="118" t="str">
        <f t="shared" si="1068"/>
        <v/>
      </c>
      <c r="U3491" s="154"/>
      <c r="V3491" s="154"/>
      <c r="W3491" s="154"/>
      <c r="X3491" s="154"/>
      <c r="Y3491" s="154"/>
      <c r="Z3491" s="154"/>
      <c r="AA3491" s="154"/>
      <c r="AB3491" s="154"/>
      <c r="AC3491" s="154"/>
      <c r="AD3491" s="154"/>
      <c r="AE3491" s="154"/>
      <c r="AF3491" s="154"/>
      <c r="AG3491" s="63">
        <f t="shared" si="1069"/>
        <v>0</v>
      </c>
      <c r="AH3491" s="56">
        <f t="shared" si="1070"/>
        <v>0</v>
      </c>
      <c r="AI3491" s="56">
        <f t="shared" si="1071"/>
        <v>0</v>
      </c>
      <c r="AJ3491" s="56">
        <f t="shared" si="1072"/>
        <v>0</v>
      </c>
      <c r="AK3491" s="56">
        <f t="shared" si="1073"/>
        <v>0</v>
      </c>
      <c r="AL3491" s="56">
        <f t="shared" si="1074"/>
        <v>0</v>
      </c>
      <c r="AM3491" s="56">
        <f t="shared" si="1075"/>
        <v>0</v>
      </c>
      <c r="AN3491" s="56">
        <f t="shared" si="1076"/>
        <v>0</v>
      </c>
      <c r="AO3491" s="56">
        <f t="shared" si="1077"/>
        <v>0</v>
      </c>
      <c r="AP3491" s="56">
        <f t="shared" si="1078"/>
        <v>0</v>
      </c>
      <c r="AQ3491" s="56">
        <f t="shared" si="1079"/>
        <v>0</v>
      </c>
      <c r="AR3491" s="86">
        <f t="shared" si="1080"/>
        <v>0</v>
      </c>
    </row>
    <row r="3492" spans="1:44" x14ac:dyDescent="0.25">
      <c r="A3492" s="178"/>
      <c r="B3492" s="55" t="str">
        <f>_xlfn.IFNA(VLOOKUP(A3492,'Ajánlatkérő(k) adatai'!$B$4:$C$205,2,0),"")</f>
        <v/>
      </c>
      <c r="C3492" s="178"/>
      <c r="D3492" s="55" t="str">
        <f>_xlfn.IFNA(VLOOKUP(C3492,'Számlafizető(k) adatai'!$C$4:$D$203,2,0),"")</f>
        <v/>
      </c>
      <c r="E3492" s="55" t="str">
        <f>_xlfn.IFNA(VLOOKUP(C3492,'Számlafizető(k) adatai'!$C$4:$M$203,11,0),"")</f>
        <v/>
      </c>
      <c r="F3492" s="178"/>
      <c r="G3492" s="178"/>
      <c r="H3492" s="178"/>
      <c r="I3492" s="55" t="str">
        <f>IF(F3492="","",VLOOKUP(LEFT(F3492,5),'Technikai cellák'!B:C,2,0))</f>
        <v/>
      </c>
      <c r="J3492" s="55" t="str">
        <f>IF(F3492="","",VLOOKUP(I3492,'Technikai cellák'!$C$1:$D$12,2,0))</f>
        <v/>
      </c>
      <c r="K3492" s="179"/>
      <c r="L3492" s="67" t="str">
        <f t="shared" si="1063"/>
        <v/>
      </c>
      <c r="M3492" s="68">
        <f t="shared" si="1064"/>
        <v>0</v>
      </c>
      <c r="N3492" s="66">
        <f t="shared" si="1065"/>
        <v>0</v>
      </c>
      <c r="O3492" s="152"/>
      <c r="P3492" s="172">
        <f t="shared" si="1062"/>
        <v>0</v>
      </c>
      <c r="Q3492" s="69">
        <f t="shared" si="1066"/>
        <v>0</v>
      </c>
      <c r="R3492" s="62">
        <f t="shared" si="1067"/>
        <v>0</v>
      </c>
      <c r="S3492" s="153"/>
      <c r="T3492" s="118" t="str">
        <f t="shared" si="1068"/>
        <v/>
      </c>
      <c r="U3492" s="154"/>
      <c r="V3492" s="154"/>
      <c r="W3492" s="154"/>
      <c r="X3492" s="154"/>
      <c r="Y3492" s="154"/>
      <c r="Z3492" s="154"/>
      <c r="AA3492" s="154"/>
      <c r="AB3492" s="154"/>
      <c r="AC3492" s="154"/>
      <c r="AD3492" s="154"/>
      <c r="AE3492" s="154"/>
      <c r="AF3492" s="154"/>
      <c r="AG3492" s="63">
        <f t="shared" si="1069"/>
        <v>0</v>
      </c>
      <c r="AH3492" s="56">
        <f t="shared" si="1070"/>
        <v>0</v>
      </c>
      <c r="AI3492" s="56">
        <f t="shared" si="1071"/>
        <v>0</v>
      </c>
      <c r="AJ3492" s="56">
        <f t="shared" si="1072"/>
        <v>0</v>
      </c>
      <c r="AK3492" s="56">
        <f t="shared" si="1073"/>
        <v>0</v>
      </c>
      <c r="AL3492" s="56">
        <f t="shared" si="1074"/>
        <v>0</v>
      </c>
      <c r="AM3492" s="56">
        <f t="shared" si="1075"/>
        <v>0</v>
      </c>
      <c r="AN3492" s="56">
        <f t="shared" si="1076"/>
        <v>0</v>
      </c>
      <c r="AO3492" s="56">
        <f t="shared" si="1077"/>
        <v>0</v>
      </c>
      <c r="AP3492" s="56">
        <f t="shared" si="1078"/>
        <v>0</v>
      </c>
      <c r="AQ3492" s="56">
        <f t="shared" si="1079"/>
        <v>0</v>
      </c>
      <c r="AR3492" s="86">
        <f t="shared" si="1080"/>
        <v>0</v>
      </c>
    </row>
    <row r="3493" spans="1:44" x14ac:dyDescent="0.25">
      <c r="A3493" s="178"/>
      <c r="B3493" s="55" t="str">
        <f>_xlfn.IFNA(VLOOKUP(A3493,'Ajánlatkérő(k) adatai'!$B$4:$C$205,2,0),"")</f>
        <v/>
      </c>
      <c r="C3493" s="178"/>
      <c r="D3493" s="55" t="str">
        <f>_xlfn.IFNA(VLOOKUP(C3493,'Számlafizető(k) adatai'!$C$4:$D$203,2,0),"")</f>
        <v/>
      </c>
      <c r="E3493" s="55" t="str">
        <f>_xlfn.IFNA(VLOOKUP(C3493,'Számlafizető(k) adatai'!$C$4:$M$203,11,0),"")</f>
        <v/>
      </c>
      <c r="F3493" s="178"/>
      <c r="G3493" s="178"/>
      <c r="H3493" s="178"/>
      <c r="I3493" s="55" t="str">
        <f>IF(F3493="","",VLOOKUP(LEFT(F3493,5),'Technikai cellák'!B:C,2,0))</f>
        <v/>
      </c>
      <c r="J3493" s="55" t="str">
        <f>IF(F3493="","",VLOOKUP(I3493,'Technikai cellák'!$C$1:$D$12,2,0))</f>
        <v/>
      </c>
      <c r="K3493" s="179"/>
      <c r="L3493" s="67" t="str">
        <f t="shared" si="1063"/>
        <v/>
      </c>
      <c r="M3493" s="68">
        <f t="shared" si="1064"/>
        <v>0</v>
      </c>
      <c r="N3493" s="66">
        <f t="shared" si="1065"/>
        <v>0</v>
      </c>
      <c r="O3493" s="152"/>
      <c r="P3493" s="172">
        <f t="shared" si="1062"/>
        <v>0</v>
      </c>
      <c r="Q3493" s="69">
        <f t="shared" si="1066"/>
        <v>0</v>
      </c>
      <c r="R3493" s="62">
        <f t="shared" si="1067"/>
        <v>0</v>
      </c>
      <c r="S3493" s="153"/>
      <c r="T3493" s="118" t="str">
        <f t="shared" si="1068"/>
        <v/>
      </c>
      <c r="U3493" s="154"/>
      <c r="V3493" s="154"/>
      <c r="W3493" s="154"/>
      <c r="X3493" s="154"/>
      <c r="Y3493" s="154"/>
      <c r="Z3493" s="154"/>
      <c r="AA3493" s="154"/>
      <c r="AB3493" s="154"/>
      <c r="AC3493" s="154"/>
      <c r="AD3493" s="154"/>
      <c r="AE3493" s="154"/>
      <c r="AF3493" s="154"/>
      <c r="AG3493" s="63">
        <f t="shared" si="1069"/>
        <v>0</v>
      </c>
      <c r="AH3493" s="56">
        <f t="shared" si="1070"/>
        <v>0</v>
      </c>
      <c r="AI3493" s="56">
        <f t="shared" si="1071"/>
        <v>0</v>
      </c>
      <c r="AJ3493" s="56">
        <f t="shared" si="1072"/>
        <v>0</v>
      </c>
      <c r="AK3493" s="56">
        <f t="shared" si="1073"/>
        <v>0</v>
      </c>
      <c r="AL3493" s="56">
        <f t="shared" si="1074"/>
        <v>0</v>
      </c>
      <c r="AM3493" s="56">
        <f t="shared" si="1075"/>
        <v>0</v>
      </c>
      <c r="AN3493" s="56">
        <f t="shared" si="1076"/>
        <v>0</v>
      </c>
      <c r="AO3493" s="56">
        <f t="shared" si="1077"/>
        <v>0</v>
      </c>
      <c r="AP3493" s="56">
        <f t="shared" si="1078"/>
        <v>0</v>
      </c>
      <c r="AQ3493" s="56">
        <f t="shared" si="1079"/>
        <v>0</v>
      </c>
      <c r="AR3493" s="86">
        <f t="shared" si="1080"/>
        <v>0</v>
      </c>
    </row>
    <row r="3494" spans="1:44" x14ac:dyDescent="0.25">
      <c r="A3494" s="178"/>
      <c r="B3494" s="55" t="str">
        <f>_xlfn.IFNA(VLOOKUP(A3494,'Ajánlatkérő(k) adatai'!$B$4:$C$205,2,0),"")</f>
        <v/>
      </c>
      <c r="C3494" s="178"/>
      <c r="D3494" s="55" t="str">
        <f>_xlfn.IFNA(VLOOKUP(C3494,'Számlafizető(k) adatai'!$C$4:$D$203,2,0),"")</f>
        <v/>
      </c>
      <c r="E3494" s="55" t="str">
        <f>_xlfn.IFNA(VLOOKUP(C3494,'Számlafizető(k) adatai'!$C$4:$M$203,11,0),"")</f>
        <v/>
      </c>
      <c r="F3494" s="178"/>
      <c r="G3494" s="178"/>
      <c r="H3494" s="178"/>
      <c r="I3494" s="55" t="str">
        <f>IF(F3494="","",VLOOKUP(LEFT(F3494,5),'Technikai cellák'!B:C,2,0))</f>
        <v/>
      </c>
      <c r="J3494" s="55" t="str">
        <f>IF(F3494="","",VLOOKUP(I3494,'Technikai cellák'!$C$1:$D$12,2,0))</f>
        <v/>
      </c>
      <c r="K3494" s="179"/>
      <c r="L3494" s="67" t="str">
        <f t="shared" si="1063"/>
        <v/>
      </c>
      <c r="M3494" s="68">
        <f t="shared" si="1064"/>
        <v>0</v>
      </c>
      <c r="N3494" s="66">
        <f t="shared" si="1065"/>
        <v>0</v>
      </c>
      <c r="O3494" s="152"/>
      <c r="P3494" s="172">
        <f t="shared" si="1062"/>
        <v>0</v>
      </c>
      <c r="Q3494" s="69">
        <f t="shared" si="1066"/>
        <v>0</v>
      </c>
      <c r="R3494" s="62">
        <f t="shared" si="1067"/>
        <v>0</v>
      </c>
      <c r="S3494" s="153"/>
      <c r="T3494" s="118" t="str">
        <f t="shared" si="1068"/>
        <v/>
      </c>
      <c r="U3494" s="154"/>
      <c r="V3494" s="154"/>
      <c r="W3494" s="154"/>
      <c r="X3494" s="154"/>
      <c r="Y3494" s="154"/>
      <c r="Z3494" s="154"/>
      <c r="AA3494" s="154"/>
      <c r="AB3494" s="154"/>
      <c r="AC3494" s="154"/>
      <c r="AD3494" s="154"/>
      <c r="AE3494" s="154"/>
      <c r="AF3494" s="154"/>
      <c r="AG3494" s="63">
        <f t="shared" si="1069"/>
        <v>0</v>
      </c>
      <c r="AH3494" s="56">
        <f t="shared" si="1070"/>
        <v>0</v>
      </c>
      <c r="AI3494" s="56">
        <f t="shared" si="1071"/>
        <v>0</v>
      </c>
      <c r="AJ3494" s="56">
        <f t="shared" si="1072"/>
        <v>0</v>
      </c>
      <c r="AK3494" s="56">
        <f t="shared" si="1073"/>
        <v>0</v>
      </c>
      <c r="AL3494" s="56">
        <f t="shared" si="1074"/>
        <v>0</v>
      </c>
      <c r="AM3494" s="56">
        <f t="shared" si="1075"/>
        <v>0</v>
      </c>
      <c r="AN3494" s="56">
        <f t="shared" si="1076"/>
        <v>0</v>
      </c>
      <c r="AO3494" s="56">
        <f t="shared" si="1077"/>
        <v>0</v>
      </c>
      <c r="AP3494" s="56">
        <f t="shared" si="1078"/>
        <v>0</v>
      </c>
      <c r="AQ3494" s="56">
        <f t="shared" si="1079"/>
        <v>0</v>
      </c>
      <c r="AR3494" s="86">
        <f t="shared" si="1080"/>
        <v>0</v>
      </c>
    </row>
    <row r="3495" spans="1:44" x14ac:dyDescent="0.25">
      <c r="A3495" s="178"/>
      <c r="B3495" s="55" t="str">
        <f>_xlfn.IFNA(VLOOKUP(A3495,'Ajánlatkérő(k) adatai'!$B$4:$C$205,2,0),"")</f>
        <v/>
      </c>
      <c r="C3495" s="178"/>
      <c r="D3495" s="55" t="str">
        <f>_xlfn.IFNA(VLOOKUP(C3495,'Számlafizető(k) adatai'!$C$4:$D$203,2,0),"")</f>
        <v/>
      </c>
      <c r="E3495" s="55" t="str">
        <f>_xlfn.IFNA(VLOOKUP(C3495,'Számlafizető(k) adatai'!$C$4:$M$203,11,0),"")</f>
        <v/>
      </c>
      <c r="F3495" s="178"/>
      <c r="G3495" s="178"/>
      <c r="H3495" s="178"/>
      <c r="I3495" s="55" t="str">
        <f>IF(F3495="","",VLOOKUP(LEFT(F3495,5),'Technikai cellák'!B:C,2,0))</f>
        <v/>
      </c>
      <c r="J3495" s="55" t="str">
        <f>IF(F3495="","",VLOOKUP(I3495,'Technikai cellák'!$C$1:$D$12,2,0))</f>
        <v/>
      </c>
      <c r="K3495" s="179"/>
      <c r="L3495" s="67" t="str">
        <f t="shared" si="1063"/>
        <v/>
      </c>
      <c r="M3495" s="68">
        <f t="shared" si="1064"/>
        <v>0</v>
      </c>
      <c r="N3495" s="66">
        <f t="shared" si="1065"/>
        <v>0</v>
      </c>
      <c r="O3495" s="152"/>
      <c r="P3495" s="172">
        <f t="shared" si="1062"/>
        <v>0</v>
      </c>
      <c r="Q3495" s="69">
        <f t="shared" si="1066"/>
        <v>0</v>
      </c>
      <c r="R3495" s="62">
        <f t="shared" si="1067"/>
        <v>0</v>
      </c>
      <c r="S3495" s="153"/>
      <c r="T3495" s="118" t="str">
        <f t="shared" si="1068"/>
        <v/>
      </c>
      <c r="U3495" s="154"/>
      <c r="V3495" s="154"/>
      <c r="W3495" s="154"/>
      <c r="X3495" s="154"/>
      <c r="Y3495" s="154"/>
      <c r="Z3495" s="154"/>
      <c r="AA3495" s="154"/>
      <c r="AB3495" s="154"/>
      <c r="AC3495" s="154"/>
      <c r="AD3495" s="154"/>
      <c r="AE3495" s="154"/>
      <c r="AF3495" s="154"/>
      <c r="AG3495" s="63">
        <f t="shared" si="1069"/>
        <v>0</v>
      </c>
      <c r="AH3495" s="56">
        <f t="shared" si="1070"/>
        <v>0</v>
      </c>
      <c r="AI3495" s="56">
        <f t="shared" si="1071"/>
        <v>0</v>
      </c>
      <c r="AJ3495" s="56">
        <f t="shared" si="1072"/>
        <v>0</v>
      </c>
      <c r="AK3495" s="56">
        <f t="shared" si="1073"/>
        <v>0</v>
      </c>
      <c r="AL3495" s="56">
        <f t="shared" si="1074"/>
        <v>0</v>
      </c>
      <c r="AM3495" s="56">
        <f t="shared" si="1075"/>
        <v>0</v>
      </c>
      <c r="AN3495" s="56">
        <f t="shared" si="1076"/>
        <v>0</v>
      </c>
      <c r="AO3495" s="56">
        <f t="shared" si="1077"/>
        <v>0</v>
      </c>
      <c r="AP3495" s="56">
        <f t="shared" si="1078"/>
        <v>0</v>
      </c>
      <c r="AQ3495" s="56">
        <f t="shared" si="1079"/>
        <v>0</v>
      </c>
      <c r="AR3495" s="86">
        <f t="shared" si="1080"/>
        <v>0</v>
      </c>
    </row>
    <row r="3496" spans="1:44" x14ac:dyDescent="0.25">
      <c r="A3496" s="178"/>
      <c r="B3496" s="55" t="str">
        <f>_xlfn.IFNA(VLOOKUP(A3496,'Ajánlatkérő(k) adatai'!$B$4:$C$205,2,0),"")</f>
        <v/>
      </c>
      <c r="C3496" s="178"/>
      <c r="D3496" s="55" t="str">
        <f>_xlfn.IFNA(VLOOKUP(C3496,'Számlafizető(k) adatai'!$C$4:$D$203,2,0),"")</f>
        <v/>
      </c>
      <c r="E3496" s="55" t="str">
        <f>_xlfn.IFNA(VLOOKUP(C3496,'Számlafizető(k) adatai'!$C$4:$M$203,11,0),"")</f>
        <v/>
      </c>
      <c r="F3496" s="178"/>
      <c r="G3496" s="178"/>
      <c r="H3496" s="178"/>
      <c r="I3496" s="55" t="str">
        <f>IF(F3496="","",VLOOKUP(LEFT(F3496,5),'Technikai cellák'!B:C,2,0))</f>
        <v/>
      </c>
      <c r="J3496" s="55" t="str">
        <f>IF(F3496="","",VLOOKUP(I3496,'Technikai cellák'!$C$1:$D$12,2,0))</f>
        <v/>
      </c>
      <c r="K3496" s="179"/>
      <c r="L3496" s="67" t="str">
        <f t="shared" si="1063"/>
        <v/>
      </c>
      <c r="M3496" s="68">
        <f t="shared" si="1064"/>
        <v>0</v>
      </c>
      <c r="N3496" s="66">
        <f t="shared" si="1065"/>
        <v>0</v>
      </c>
      <c r="O3496" s="152"/>
      <c r="P3496" s="172">
        <f t="shared" si="1062"/>
        <v>0</v>
      </c>
      <c r="Q3496" s="69">
        <f t="shared" si="1066"/>
        <v>0</v>
      </c>
      <c r="R3496" s="62">
        <f t="shared" si="1067"/>
        <v>0</v>
      </c>
      <c r="S3496" s="153"/>
      <c r="T3496" s="118" t="str">
        <f t="shared" si="1068"/>
        <v/>
      </c>
      <c r="U3496" s="154"/>
      <c r="V3496" s="154"/>
      <c r="W3496" s="154"/>
      <c r="X3496" s="154"/>
      <c r="Y3496" s="154"/>
      <c r="Z3496" s="154"/>
      <c r="AA3496" s="154"/>
      <c r="AB3496" s="154"/>
      <c r="AC3496" s="154"/>
      <c r="AD3496" s="154"/>
      <c r="AE3496" s="154"/>
      <c r="AF3496" s="154"/>
      <c r="AG3496" s="63">
        <f t="shared" si="1069"/>
        <v>0</v>
      </c>
      <c r="AH3496" s="56">
        <f t="shared" si="1070"/>
        <v>0</v>
      </c>
      <c r="AI3496" s="56">
        <f t="shared" si="1071"/>
        <v>0</v>
      </c>
      <c r="AJ3496" s="56">
        <f t="shared" si="1072"/>
        <v>0</v>
      </c>
      <c r="AK3496" s="56">
        <f t="shared" si="1073"/>
        <v>0</v>
      </c>
      <c r="AL3496" s="56">
        <f t="shared" si="1074"/>
        <v>0</v>
      </c>
      <c r="AM3496" s="56">
        <f t="shared" si="1075"/>
        <v>0</v>
      </c>
      <c r="AN3496" s="56">
        <f t="shared" si="1076"/>
        <v>0</v>
      </c>
      <c r="AO3496" s="56">
        <f t="shared" si="1077"/>
        <v>0</v>
      </c>
      <c r="AP3496" s="56">
        <f t="shared" si="1078"/>
        <v>0</v>
      </c>
      <c r="AQ3496" s="56">
        <f t="shared" si="1079"/>
        <v>0</v>
      </c>
      <c r="AR3496" s="86">
        <f t="shared" si="1080"/>
        <v>0</v>
      </c>
    </row>
    <row r="3497" spans="1:44" x14ac:dyDescent="0.25">
      <c r="A3497" s="178"/>
      <c r="B3497" s="55" t="str">
        <f>_xlfn.IFNA(VLOOKUP(A3497,'Ajánlatkérő(k) adatai'!$B$4:$C$205,2,0),"")</f>
        <v/>
      </c>
      <c r="C3497" s="178"/>
      <c r="D3497" s="55" t="str">
        <f>_xlfn.IFNA(VLOOKUP(C3497,'Számlafizető(k) adatai'!$C$4:$D$203,2,0),"")</f>
        <v/>
      </c>
      <c r="E3497" s="55" t="str">
        <f>_xlfn.IFNA(VLOOKUP(C3497,'Számlafizető(k) adatai'!$C$4:$M$203,11,0),"")</f>
        <v/>
      </c>
      <c r="F3497" s="178"/>
      <c r="G3497" s="178"/>
      <c r="H3497" s="178"/>
      <c r="I3497" s="55" t="str">
        <f>IF(F3497="","",VLOOKUP(LEFT(F3497,5),'Technikai cellák'!B:C,2,0))</f>
        <v/>
      </c>
      <c r="J3497" s="55" t="str">
        <f>IF(F3497="","",VLOOKUP(I3497,'Technikai cellák'!$C$1:$D$12,2,0))</f>
        <v/>
      </c>
      <c r="K3497" s="179"/>
      <c r="L3497" s="67" t="str">
        <f t="shared" si="1063"/>
        <v/>
      </c>
      <c r="M3497" s="68">
        <f t="shared" si="1064"/>
        <v>0</v>
      </c>
      <c r="N3497" s="66">
        <f t="shared" si="1065"/>
        <v>0</v>
      </c>
      <c r="O3497" s="152"/>
      <c r="P3497" s="172">
        <f t="shared" si="1062"/>
        <v>0</v>
      </c>
      <c r="Q3497" s="69">
        <f t="shared" si="1066"/>
        <v>0</v>
      </c>
      <c r="R3497" s="62">
        <f t="shared" si="1067"/>
        <v>0</v>
      </c>
      <c r="S3497" s="153"/>
      <c r="T3497" s="118" t="str">
        <f t="shared" si="1068"/>
        <v/>
      </c>
      <c r="U3497" s="154"/>
      <c r="V3497" s="154"/>
      <c r="W3497" s="154"/>
      <c r="X3497" s="154"/>
      <c r="Y3497" s="154"/>
      <c r="Z3497" s="154"/>
      <c r="AA3497" s="154"/>
      <c r="AB3497" s="154"/>
      <c r="AC3497" s="154"/>
      <c r="AD3497" s="154"/>
      <c r="AE3497" s="154"/>
      <c r="AF3497" s="154"/>
      <c r="AG3497" s="63">
        <f t="shared" si="1069"/>
        <v>0</v>
      </c>
      <c r="AH3497" s="56">
        <f t="shared" si="1070"/>
        <v>0</v>
      </c>
      <c r="AI3497" s="56">
        <f t="shared" si="1071"/>
        <v>0</v>
      </c>
      <c r="AJ3497" s="56">
        <f t="shared" si="1072"/>
        <v>0</v>
      </c>
      <c r="AK3497" s="56">
        <f t="shared" si="1073"/>
        <v>0</v>
      </c>
      <c r="AL3497" s="56">
        <f t="shared" si="1074"/>
        <v>0</v>
      </c>
      <c r="AM3497" s="56">
        <f t="shared" si="1075"/>
        <v>0</v>
      </c>
      <c r="AN3497" s="56">
        <f t="shared" si="1076"/>
        <v>0</v>
      </c>
      <c r="AO3497" s="56">
        <f t="shared" si="1077"/>
        <v>0</v>
      </c>
      <c r="AP3497" s="56">
        <f t="shared" si="1078"/>
        <v>0</v>
      </c>
      <c r="AQ3497" s="56">
        <f t="shared" si="1079"/>
        <v>0</v>
      </c>
      <c r="AR3497" s="86">
        <f t="shared" si="1080"/>
        <v>0</v>
      </c>
    </row>
    <row r="3498" spans="1:44" x14ac:dyDescent="0.25">
      <c r="A3498" s="178"/>
      <c r="B3498" s="55" t="str">
        <f>_xlfn.IFNA(VLOOKUP(A3498,'Ajánlatkérő(k) adatai'!$B$4:$C$205,2,0),"")</f>
        <v/>
      </c>
      <c r="C3498" s="178"/>
      <c r="D3498" s="55" t="str">
        <f>_xlfn.IFNA(VLOOKUP(C3498,'Számlafizető(k) adatai'!$C$4:$D$203,2,0),"")</f>
        <v/>
      </c>
      <c r="E3498" s="55" t="str">
        <f>_xlfn.IFNA(VLOOKUP(C3498,'Számlafizető(k) adatai'!$C$4:$M$203,11,0),"")</f>
        <v/>
      </c>
      <c r="F3498" s="178"/>
      <c r="G3498" s="178"/>
      <c r="H3498" s="178"/>
      <c r="I3498" s="55" t="str">
        <f>IF(F3498="","",VLOOKUP(LEFT(F3498,5),'Technikai cellák'!B:C,2,0))</f>
        <v/>
      </c>
      <c r="J3498" s="55" t="str">
        <f>IF(F3498="","",VLOOKUP(I3498,'Technikai cellák'!$C$1:$D$12,2,0))</f>
        <v/>
      </c>
      <c r="K3498" s="179"/>
      <c r="L3498" s="67" t="str">
        <f t="shared" si="1063"/>
        <v/>
      </c>
      <c r="M3498" s="68">
        <f t="shared" si="1064"/>
        <v>0</v>
      </c>
      <c r="N3498" s="66">
        <f t="shared" si="1065"/>
        <v>0</v>
      </c>
      <c r="O3498" s="152"/>
      <c r="P3498" s="172">
        <f t="shared" si="1062"/>
        <v>0</v>
      </c>
      <c r="Q3498" s="69">
        <f t="shared" si="1066"/>
        <v>0</v>
      </c>
      <c r="R3498" s="62">
        <f t="shared" si="1067"/>
        <v>0</v>
      </c>
      <c r="S3498" s="153"/>
      <c r="T3498" s="118" t="str">
        <f t="shared" si="1068"/>
        <v/>
      </c>
      <c r="U3498" s="154"/>
      <c r="V3498" s="154"/>
      <c r="W3498" s="154"/>
      <c r="X3498" s="154"/>
      <c r="Y3498" s="154"/>
      <c r="Z3498" s="154"/>
      <c r="AA3498" s="154"/>
      <c r="AB3498" s="154"/>
      <c r="AC3498" s="154"/>
      <c r="AD3498" s="154"/>
      <c r="AE3498" s="154"/>
      <c r="AF3498" s="154"/>
      <c r="AG3498" s="63">
        <f t="shared" si="1069"/>
        <v>0</v>
      </c>
      <c r="AH3498" s="56">
        <f t="shared" si="1070"/>
        <v>0</v>
      </c>
      <c r="AI3498" s="56">
        <f t="shared" si="1071"/>
        <v>0</v>
      </c>
      <c r="AJ3498" s="56">
        <f t="shared" si="1072"/>
        <v>0</v>
      </c>
      <c r="AK3498" s="56">
        <f t="shared" si="1073"/>
        <v>0</v>
      </c>
      <c r="AL3498" s="56">
        <f t="shared" si="1074"/>
        <v>0</v>
      </c>
      <c r="AM3498" s="56">
        <f t="shared" si="1075"/>
        <v>0</v>
      </c>
      <c r="AN3498" s="56">
        <f t="shared" si="1076"/>
        <v>0</v>
      </c>
      <c r="AO3498" s="56">
        <f t="shared" si="1077"/>
        <v>0</v>
      </c>
      <c r="AP3498" s="56">
        <f t="shared" si="1078"/>
        <v>0</v>
      </c>
      <c r="AQ3498" s="56">
        <f t="shared" si="1079"/>
        <v>0</v>
      </c>
      <c r="AR3498" s="86">
        <f t="shared" si="1080"/>
        <v>0</v>
      </c>
    </row>
    <row r="3499" spans="1:44" x14ac:dyDescent="0.25">
      <c r="A3499" s="178"/>
      <c r="B3499" s="55" t="str">
        <f>_xlfn.IFNA(VLOOKUP(A3499,'Ajánlatkérő(k) adatai'!$B$4:$C$205,2,0),"")</f>
        <v/>
      </c>
      <c r="C3499" s="178"/>
      <c r="D3499" s="55" t="str">
        <f>_xlfn.IFNA(VLOOKUP(C3499,'Számlafizető(k) adatai'!$C$4:$D$203,2,0),"")</f>
        <v/>
      </c>
      <c r="E3499" s="55" t="str">
        <f>_xlfn.IFNA(VLOOKUP(C3499,'Számlafizető(k) adatai'!$C$4:$M$203,11,0),"")</f>
        <v/>
      </c>
      <c r="F3499" s="178"/>
      <c r="G3499" s="178"/>
      <c r="H3499" s="178"/>
      <c r="I3499" s="55" t="str">
        <f>IF(F3499="","",VLOOKUP(LEFT(F3499,5),'Technikai cellák'!B:C,2,0))</f>
        <v/>
      </c>
      <c r="J3499" s="55" t="str">
        <f>IF(F3499="","",VLOOKUP(I3499,'Technikai cellák'!$C$1:$D$12,2,0))</f>
        <v/>
      </c>
      <c r="K3499" s="179"/>
      <c r="L3499" s="67" t="str">
        <f t="shared" si="1063"/>
        <v/>
      </c>
      <c r="M3499" s="68">
        <f t="shared" si="1064"/>
        <v>0</v>
      </c>
      <c r="N3499" s="66">
        <f t="shared" si="1065"/>
        <v>0</v>
      </c>
      <c r="O3499" s="152"/>
      <c r="P3499" s="172">
        <f t="shared" si="1062"/>
        <v>0</v>
      </c>
      <c r="Q3499" s="69">
        <f t="shared" si="1066"/>
        <v>0</v>
      </c>
      <c r="R3499" s="62">
        <f t="shared" si="1067"/>
        <v>0</v>
      </c>
      <c r="S3499" s="153"/>
      <c r="T3499" s="118" t="str">
        <f t="shared" si="1068"/>
        <v/>
      </c>
      <c r="U3499" s="154"/>
      <c r="V3499" s="154"/>
      <c r="W3499" s="154"/>
      <c r="X3499" s="154"/>
      <c r="Y3499" s="154"/>
      <c r="Z3499" s="154"/>
      <c r="AA3499" s="154"/>
      <c r="AB3499" s="154"/>
      <c r="AC3499" s="154"/>
      <c r="AD3499" s="154"/>
      <c r="AE3499" s="154"/>
      <c r="AF3499" s="154"/>
      <c r="AG3499" s="63">
        <f t="shared" si="1069"/>
        <v>0</v>
      </c>
      <c r="AH3499" s="56">
        <f t="shared" si="1070"/>
        <v>0</v>
      </c>
      <c r="AI3499" s="56">
        <f t="shared" si="1071"/>
        <v>0</v>
      </c>
      <c r="AJ3499" s="56">
        <f t="shared" si="1072"/>
        <v>0</v>
      </c>
      <c r="AK3499" s="56">
        <f t="shared" si="1073"/>
        <v>0</v>
      </c>
      <c r="AL3499" s="56">
        <f t="shared" si="1074"/>
        <v>0</v>
      </c>
      <c r="AM3499" s="56">
        <f t="shared" si="1075"/>
        <v>0</v>
      </c>
      <c r="AN3499" s="56">
        <f t="shared" si="1076"/>
        <v>0</v>
      </c>
      <c r="AO3499" s="56">
        <f t="shared" si="1077"/>
        <v>0</v>
      </c>
      <c r="AP3499" s="56">
        <f t="shared" si="1078"/>
        <v>0</v>
      </c>
      <c r="AQ3499" s="56">
        <f t="shared" si="1079"/>
        <v>0</v>
      </c>
      <c r="AR3499" s="86">
        <f t="shared" si="1080"/>
        <v>0</v>
      </c>
    </row>
    <row r="3500" spans="1:44" x14ac:dyDescent="0.25">
      <c r="A3500" s="178"/>
      <c r="B3500" s="55" t="str">
        <f>_xlfn.IFNA(VLOOKUP(A3500,'Ajánlatkérő(k) adatai'!$B$4:$C$205,2,0),"")</f>
        <v/>
      </c>
      <c r="C3500" s="178"/>
      <c r="D3500" s="55" t="str">
        <f>_xlfn.IFNA(VLOOKUP(C3500,'Számlafizető(k) adatai'!$C$4:$D$203,2,0),"")</f>
        <v/>
      </c>
      <c r="E3500" s="55" t="str">
        <f>_xlfn.IFNA(VLOOKUP(C3500,'Számlafizető(k) adatai'!$C$4:$M$203,11,0),"")</f>
        <v/>
      </c>
      <c r="F3500" s="178"/>
      <c r="G3500" s="178"/>
      <c r="H3500" s="178"/>
      <c r="I3500" s="55" t="str">
        <f>IF(F3500="","",VLOOKUP(LEFT(F3500,5),'Technikai cellák'!B:C,2,0))</f>
        <v/>
      </c>
      <c r="J3500" s="55" t="str">
        <f>IF(F3500="","",VLOOKUP(I3500,'Technikai cellák'!$C$1:$D$12,2,0))</f>
        <v/>
      </c>
      <c r="K3500" s="179"/>
      <c r="L3500" s="67" t="str">
        <f t="shared" si="1063"/>
        <v/>
      </c>
      <c r="M3500" s="68">
        <f t="shared" si="1064"/>
        <v>0</v>
      </c>
      <c r="N3500" s="66">
        <f t="shared" si="1065"/>
        <v>0</v>
      </c>
      <c r="O3500" s="152"/>
      <c r="P3500" s="172">
        <f t="shared" si="1062"/>
        <v>0</v>
      </c>
      <c r="Q3500" s="69">
        <f t="shared" si="1066"/>
        <v>0</v>
      </c>
      <c r="R3500" s="62">
        <f t="shared" si="1067"/>
        <v>0</v>
      </c>
      <c r="S3500" s="153"/>
      <c r="T3500" s="118" t="str">
        <f t="shared" si="1068"/>
        <v/>
      </c>
      <c r="U3500" s="154"/>
      <c r="V3500" s="154"/>
      <c r="W3500" s="154"/>
      <c r="X3500" s="154"/>
      <c r="Y3500" s="154"/>
      <c r="Z3500" s="154"/>
      <c r="AA3500" s="154"/>
      <c r="AB3500" s="154"/>
      <c r="AC3500" s="154"/>
      <c r="AD3500" s="154"/>
      <c r="AE3500" s="154"/>
      <c r="AF3500" s="154"/>
      <c r="AG3500" s="63">
        <f t="shared" si="1069"/>
        <v>0</v>
      </c>
      <c r="AH3500" s="56">
        <f t="shared" si="1070"/>
        <v>0</v>
      </c>
      <c r="AI3500" s="56">
        <f t="shared" si="1071"/>
        <v>0</v>
      </c>
      <c r="AJ3500" s="56">
        <f t="shared" si="1072"/>
        <v>0</v>
      </c>
      <c r="AK3500" s="56">
        <f t="shared" si="1073"/>
        <v>0</v>
      </c>
      <c r="AL3500" s="56">
        <f t="shared" si="1074"/>
        <v>0</v>
      </c>
      <c r="AM3500" s="56">
        <f t="shared" si="1075"/>
        <v>0</v>
      </c>
      <c r="AN3500" s="56">
        <f t="shared" si="1076"/>
        <v>0</v>
      </c>
      <c r="AO3500" s="56">
        <f t="shared" si="1077"/>
        <v>0</v>
      </c>
      <c r="AP3500" s="56">
        <f t="shared" si="1078"/>
        <v>0</v>
      </c>
      <c r="AQ3500" s="56">
        <f t="shared" si="1079"/>
        <v>0</v>
      </c>
      <c r="AR3500" s="86">
        <f t="shared" si="1080"/>
        <v>0</v>
      </c>
    </row>
    <row r="3501" spans="1:44" x14ac:dyDescent="0.25">
      <c r="A3501" s="178"/>
      <c r="B3501" s="55" t="str">
        <f>_xlfn.IFNA(VLOOKUP(A3501,'Ajánlatkérő(k) adatai'!$B$4:$C$205,2,0),"")</f>
        <v/>
      </c>
      <c r="C3501" s="178"/>
      <c r="D3501" s="55" t="str">
        <f>_xlfn.IFNA(VLOOKUP(C3501,'Számlafizető(k) adatai'!$C$4:$D$203,2,0),"")</f>
        <v/>
      </c>
      <c r="E3501" s="55" t="str">
        <f>_xlfn.IFNA(VLOOKUP(C3501,'Számlafizető(k) adatai'!$C$4:$M$203,11,0),"")</f>
        <v/>
      </c>
      <c r="F3501" s="178"/>
      <c r="G3501" s="178"/>
      <c r="H3501" s="178"/>
      <c r="I3501" s="55" t="str">
        <f>IF(F3501="","",VLOOKUP(LEFT(F3501,5),'Technikai cellák'!B:C,2,0))</f>
        <v/>
      </c>
      <c r="J3501" s="55" t="str">
        <f>IF(F3501="","",VLOOKUP(I3501,'Technikai cellák'!$C$1:$D$12,2,0))</f>
        <v/>
      </c>
      <c r="K3501" s="179"/>
      <c r="L3501" s="67" t="str">
        <f t="shared" si="1063"/>
        <v/>
      </c>
      <c r="M3501" s="68">
        <f t="shared" si="1064"/>
        <v>0</v>
      </c>
      <c r="N3501" s="66">
        <f t="shared" si="1065"/>
        <v>0</v>
      </c>
      <c r="O3501" s="152"/>
      <c r="P3501" s="172">
        <f t="shared" si="1062"/>
        <v>0</v>
      </c>
      <c r="Q3501" s="69">
        <f t="shared" si="1066"/>
        <v>0</v>
      </c>
      <c r="R3501" s="62">
        <f t="shared" si="1067"/>
        <v>0</v>
      </c>
      <c r="S3501" s="153"/>
      <c r="T3501" s="118" t="str">
        <f t="shared" si="1068"/>
        <v/>
      </c>
      <c r="U3501" s="154"/>
      <c r="V3501" s="154"/>
      <c r="W3501" s="154"/>
      <c r="X3501" s="154"/>
      <c r="Y3501" s="154"/>
      <c r="Z3501" s="154"/>
      <c r="AA3501" s="154"/>
      <c r="AB3501" s="154"/>
      <c r="AC3501" s="154"/>
      <c r="AD3501" s="154"/>
      <c r="AE3501" s="154"/>
      <c r="AF3501" s="154"/>
      <c r="AG3501" s="63">
        <f t="shared" si="1069"/>
        <v>0</v>
      </c>
      <c r="AH3501" s="56">
        <f t="shared" si="1070"/>
        <v>0</v>
      </c>
      <c r="AI3501" s="56">
        <f t="shared" si="1071"/>
        <v>0</v>
      </c>
      <c r="AJ3501" s="56">
        <f t="shared" si="1072"/>
        <v>0</v>
      </c>
      <c r="AK3501" s="56">
        <f t="shared" si="1073"/>
        <v>0</v>
      </c>
      <c r="AL3501" s="56">
        <f t="shared" si="1074"/>
        <v>0</v>
      </c>
      <c r="AM3501" s="56">
        <f t="shared" si="1075"/>
        <v>0</v>
      </c>
      <c r="AN3501" s="56">
        <f t="shared" si="1076"/>
        <v>0</v>
      </c>
      <c r="AO3501" s="56">
        <f t="shared" si="1077"/>
        <v>0</v>
      </c>
      <c r="AP3501" s="56">
        <f t="shared" si="1078"/>
        <v>0</v>
      </c>
      <c r="AQ3501" s="56">
        <f t="shared" si="1079"/>
        <v>0</v>
      </c>
      <c r="AR3501" s="86">
        <f t="shared" si="1080"/>
        <v>0</v>
      </c>
    </row>
    <row r="3502" spans="1:44" x14ac:dyDescent="0.25">
      <c r="A3502" s="178"/>
      <c r="B3502" s="55" t="str">
        <f>_xlfn.IFNA(VLOOKUP(A3502,'Ajánlatkérő(k) adatai'!$B$4:$C$205,2,0),"")</f>
        <v/>
      </c>
      <c r="C3502" s="178"/>
      <c r="D3502" s="55" t="str">
        <f>_xlfn.IFNA(VLOOKUP(C3502,'Számlafizető(k) adatai'!$C$4:$D$203,2,0),"")</f>
        <v/>
      </c>
      <c r="E3502" s="55" t="str">
        <f>_xlfn.IFNA(VLOOKUP(C3502,'Számlafizető(k) adatai'!$C$4:$M$203,11,0),"")</f>
        <v/>
      </c>
      <c r="F3502" s="178"/>
      <c r="G3502" s="178"/>
      <c r="H3502" s="178"/>
      <c r="I3502" s="55" t="str">
        <f>IF(F3502="","",VLOOKUP(LEFT(F3502,5),'Technikai cellák'!B:C,2,0))</f>
        <v/>
      </c>
      <c r="J3502" s="55" t="str">
        <f>IF(F3502="","",VLOOKUP(I3502,'Technikai cellák'!$C$1:$D$12,2,0))</f>
        <v/>
      </c>
      <c r="K3502" s="179"/>
      <c r="L3502" s="67" t="str">
        <f t="shared" si="1063"/>
        <v/>
      </c>
      <c r="M3502" s="68">
        <f t="shared" si="1064"/>
        <v>0</v>
      </c>
      <c r="N3502" s="66">
        <f t="shared" si="1065"/>
        <v>0</v>
      </c>
      <c r="O3502" s="152"/>
      <c r="P3502" s="172">
        <f t="shared" si="1062"/>
        <v>0</v>
      </c>
      <c r="Q3502" s="69">
        <f t="shared" si="1066"/>
        <v>0</v>
      </c>
      <c r="R3502" s="62">
        <f t="shared" si="1067"/>
        <v>0</v>
      </c>
      <c r="S3502" s="153"/>
      <c r="T3502" s="118" t="str">
        <f t="shared" si="1068"/>
        <v/>
      </c>
      <c r="U3502" s="154"/>
      <c r="V3502" s="154"/>
      <c r="W3502" s="154"/>
      <c r="X3502" s="154"/>
      <c r="Y3502" s="154"/>
      <c r="Z3502" s="154"/>
      <c r="AA3502" s="154"/>
      <c r="AB3502" s="154"/>
      <c r="AC3502" s="154"/>
      <c r="AD3502" s="154"/>
      <c r="AE3502" s="154"/>
      <c r="AF3502" s="154"/>
      <c r="AG3502" s="63">
        <f t="shared" si="1069"/>
        <v>0</v>
      </c>
      <c r="AH3502" s="56">
        <f t="shared" si="1070"/>
        <v>0</v>
      </c>
      <c r="AI3502" s="56">
        <f t="shared" si="1071"/>
        <v>0</v>
      </c>
      <c r="AJ3502" s="56">
        <f t="shared" si="1072"/>
        <v>0</v>
      </c>
      <c r="AK3502" s="56">
        <f t="shared" si="1073"/>
        <v>0</v>
      </c>
      <c r="AL3502" s="56">
        <f t="shared" si="1074"/>
        <v>0</v>
      </c>
      <c r="AM3502" s="56">
        <f t="shared" si="1075"/>
        <v>0</v>
      </c>
      <c r="AN3502" s="56">
        <f t="shared" si="1076"/>
        <v>0</v>
      </c>
      <c r="AO3502" s="56">
        <f t="shared" si="1077"/>
        <v>0</v>
      </c>
      <c r="AP3502" s="56">
        <f t="shared" si="1078"/>
        <v>0</v>
      </c>
      <c r="AQ3502" s="56">
        <f t="shared" si="1079"/>
        <v>0</v>
      </c>
      <c r="AR3502" s="86">
        <f t="shared" si="1080"/>
        <v>0</v>
      </c>
    </row>
    <row r="3503" spans="1:44" x14ac:dyDescent="0.25">
      <c r="A3503" s="178"/>
      <c r="B3503" s="55" t="str">
        <f>_xlfn.IFNA(VLOOKUP(A3503,'Ajánlatkérő(k) adatai'!$B$4:$C$205,2,0),"")</f>
        <v/>
      </c>
      <c r="C3503" s="178"/>
      <c r="D3503" s="55" t="str">
        <f>_xlfn.IFNA(VLOOKUP(C3503,'Számlafizető(k) adatai'!$C$4:$D$203,2,0),"")</f>
        <v/>
      </c>
      <c r="E3503" s="55" t="str">
        <f>_xlfn.IFNA(VLOOKUP(C3503,'Számlafizető(k) adatai'!$C$4:$M$203,11,0),"")</f>
        <v/>
      </c>
      <c r="F3503" s="178"/>
      <c r="G3503" s="178"/>
      <c r="H3503" s="178"/>
      <c r="I3503" s="55" t="str">
        <f>IF(F3503="","",VLOOKUP(LEFT(F3503,5),'Technikai cellák'!B:C,2,0))</f>
        <v/>
      </c>
      <c r="J3503" s="55" t="str">
        <f>IF(F3503="","",VLOOKUP(I3503,'Technikai cellák'!$C$1:$D$12,2,0))</f>
        <v/>
      </c>
      <c r="K3503" s="179"/>
      <c r="L3503" s="67" t="str">
        <f t="shared" si="1063"/>
        <v/>
      </c>
      <c r="M3503" s="68">
        <f t="shared" si="1064"/>
        <v>0</v>
      </c>
      <c r="N3503" s="66">
        <f t="shared" si="1065"/>
        <v>0</v>
      </c>
      <c r="O3503" s="152"/>
      <c r="P3503" s="172">
        <f t="shared" si="1062"/>
        <v>0</v>
      </c>
      <c r="Q3503" s="69">
        <f t="shared" si="1066"/>
        <v>0</v>
      </c>
      <c r="R3503" s="62">
        <f t="shared" si="1067"/>
        <v>0</v>
      </c>
      <c r="S3503" s="153"/>
      <c r="T3503" s="118" t="str">
        <f t="shared" si="1068"/>
        <v/>
      </c>
      <c r="U3503" s="154"/>
      <c r="V3503" s="154"/>
      <c r="W3503" s="154"/>
      <c r="X3503" s="154"/>
      <c r="Y3503" s="154"/>
      <c r="Z3503" s="154"/>
      <c r="AA3503" s="154"/>
      <c r="AB3503" s="154"/>
      <c r="AC3503" s="154"/>
      <c r="AD3503" s="154"/>
      <c r="AE3503" s="154"/>
      <c r="AF3503" s="154"/>
      <c r="AG3503" s="63">
        <f t="shared" si="1069"/>
        <v>0</v>
      </c>
      <c r="AH3503" s="56">
        <f t="shared" si="1070"/>
        <v>0</v>
      </c>
      <c r="AI3503" s="56">
        <f t="shared" si="1071"/>
        <v>0</v>
      </c>
      <c r="AJ3503" s="56">
        <f t="shared" si="1072"/>
        <v>0</v>
      </c>
      <c r="AK3503" s="56">
        <f t="shared" si="1073"/>
        <v>0</v>
      </c>
      <c r="AL3503" s="56">
        <f t="shared" si="1074"/>
        <v>0</v>
      </c>
      <c r="AM3503" s="56">
        <f t="shared" si="1075"/>
        <v>0</v>
      </c>
      <c r="AN3503" s="56">
        <f t="shared" si="1076"/>
        <v>0</v>
      </c>
      <c r="AO3503" s="56">
        <f t="shared" si="1077"/>
        <v>0</v>
      </c>
      <c r="AP3503" s="56">
        <f t="shared" si="1078"/>
        <v>0</v>
      </c>
      <c r="AQ3503" s="56">
        <f t="shared" si="1079"/>
        <v>0</v>
      </c>
      <c r="AR3503" s="86">
        <f t="shared" si="1080"/>
        <v>0</v>
      </c>
    </row>
    <row r="3504" spans="1:44" x14ac:dyDescent="0.25">
      <c r="A3504" s="178"/>
      <c r="B3504" s="55" t="str">
        <f>_xlfn.IFNA(VLOOKUP(A3504,'Ajánlatkérő(k) adatai'!$B$4:$C$205,2,0),"")</f>
        <v/>
      </c>
      <c r="C3504" s="178"/>
      <c r="D3504" s="55" t="str">
        <f>_xlfn.IFNA(VLOOKUP(C3504,'Számlafizető(k) adatai'!$C$4:$D$203,2,0),"")</f>
        <v/>
      </c>
      <c r="E3504" s="55" t="str">
        <f>_xlfn.IFNA(VLOOKUP(C3504,'Számlafizető(k) adatai'!$C$4:$M$203,11,0),"")</f>
        <v/>
      </c>
      <c r="F3504" s="178"/>
      <c r="G3504" s="178"/>
      <c r="H3504" s="178"/>
      <c r="I3504" s="55" t="str">
        <f>IF(F3504="","",VLOOKUP(LEFT(F3504,5),'Technikai cellák'!B:C,2,0))</f>
        <v/>
      </c>
      <c r="J3504" s="55" t="str">
        <f>IF(F3504="","",VLOOKUP(I3504,'Technikai cellák'!$C$1:$D$12,2,0))</f>
        <v/>
      </c>
      <c r="K3504" s="179"/>
      <c r="L3504" s="67" t="str">
        <f t="shared" si="1063"/>
        <v/>
      </c>
      <c r="M3504" s="68">
        <f t="shared" si="1064"/>
        <v>0</v>
      </c>
      <c r="N3504" s="66">
        <f t="shared" si="1065"/>
        <v>0</v>
      </c>
      <c r="O3504" s="152"/>
      <c r="P3504" s="172">
        <f t="shared" si="1062"/>
        <v>0</v>
      </c>
      <c r="Q3504" s="69">
        <f t="shared" si="1066"/>
        <v>0</v>
      </c>
      <c r="R3504" s="62">
        <f t="shared" si="1067"/>
        <v>0</v>
      </c>
      <c r="S3504" s="153"/>
      <c r="T3504" s="118" t="str">
        <f t="shared" si="1068"/>
        <v/>
      </c>
      <c r="U3504" s="154"/>
      <c r="V3504" s="154"/>
      <c r="W3504" s="154"/>
      <c r="X3504" s="154"/>
      <c r="Y3504" s="154"/>
      <c r="Z3504" s="154"/>
      <c r="AA3504" s="154"/>
      <c r="AB3504" s="154"/>
      <c r="AC3504" s="154"/>
      <c r="AD3504" s="154"/>
      <c r="AE3504" s="154"/>
      <c r="AF3504" s="154"/>
      <c r="AG3504" s="63">
        <f t="shared" si="1069"/>
        <v>0</v>
      </c>
      <c r="AH3504" s="56">
        <f t="shared" si="1070"/>
        <v>0</v>
      </c>
      <c r="AI3504" s="56">
        <f t="shared" si="1071"/>
        <v>0</v>
      </c>
      <c r="AJ3504" s="56">
        <f t="shared" si="1072"/>
        <v>0</v>
      </c>
      <c r="AK3504" s="56">
        <f t="shared" si="1073"/>
        <v>0</v>
      </c>
      <c r="AL3504" s="56">
        <f t="shared" si="1074"/>
        <v>0</v>
      </c>
      <c r="AM3504" s="56">
        <f t="shared" si="1075"/>
        <v>0</v>
      </c>
      <c r="AN3504" s="56">
        <f t="shared" si="1076"/>
        <v>0</v>
      </c>
      <c r="AO3504" s="56">
        <f t="shared" si="1077"/>
        <v>0</v>
      </c>
      <c r="AP3504" s="56">
        <f t="shared" si="1078"/>
        <v>0</v>
      </c>
      <c r="AQ3504" s="56">
        <f t="shared" si="1079"/>
        <v>0</v>
      </c>
      <c r="AR3504" s="86">
        <f t="shared" si="1080"/>
        <v>0</v>
      </c>
    </row>
    <row r="3505" spans="1:44" x14ac:dyDescent="0.25">
      <c r="A3505" s="178"/>
      <c r="B3505" s="55" t="str">
        <f>_xlfn.IFNA(VLOOKUP(A3505,'Ajánlatkérő(k) adatai'!$B$4:$C$205,2,0),"")</f>
        <v/>
      </c>
      <c r="C3505" s="178"/>
      <c r="D3505" s="55" t="str">
        <f>_xlfn.IFNA(VLOOKUP(C3505,'Számlafizető(k) adatai'!$C$4:$D$203,2,0),"")</f>
        <v/>
      </c>
      <c r="E3505" s="55" t="str">
        <f>_xlfn.IFNA(VLOOKUP(C3505,'Számlafizető(k) adatai'!$C$4:$M$203,11,0),"")</f>
        <v/>
      </c>
      <c r="F3505" s="178"/>
      <c r="G3505" s="178"/>
      <c r="H3505" s="178"/>
      <c r="I3505" s="55" t="str">
        <f>IF(F3505="","",VLOOKUP(LEFT(F3505,5),'Technikai cellák'!B:C,2,0))</f>
        <v/>
      </c>
      <c r="J3505" s="55" t="str">
        <f>IF(F3505="","",VLOOKUP(I3505,'Technikai cellák'!$C$1:$D$12,2,0))</f>
        <v/>
      </c>
      <c r="K3505" s="179"/>
      <c r="L3505" s="67" t="str">
        <f t="shared" si="1063"/>
        <v/>
      </c>
      <c r="M3505" s="68">
        <f t="shared" si="1064"/>
        <v>0</v>
      </c>
      <c r="N3505" s="66">
        <f t="shared" si="1065"/>
        <v>0</v>
      </c>
      <c r="O3505" s="152"/>
      <c r="P3505" s="172">
        <f t="shared" si="1062"/>
        <v>0</v>
      </c>
      <c r="Q3505" s="69">
        <f t="shared" si="1066"/>
        <v>0</v>
      </c>
      <c r="R3505" s="62">
        <f t="shared" si="1067"/>
        <v>0</v>
      </c>
      <c r="S3505" s="153"/>
      <c r="T3505" s="118" t="str">
        <f t="shared" si="1068"/>
        <v/>
      </c>
      <c r="U3505" s="154"/>
      <c r="V3505" s="154"/>
      <c r="W3505" s="154"/>
      <c r="X3505" s="154"/>
      <c r="Y3505" s="154"/>
      <c r="Z3505" s="154"/>
      <c r="AA3505" s="154"/>
      <c r="AB3505" s="154"/>
      <c r="AC3505" s="154"/>
      <c r="AD3505" s="154"/>
      <c r="AE3505" s="154"/>
      <c r="AF3505" s="154"/>
      <c r="AG3505" s="63">
        <f t="shared" si="1069"/>
        <v>0</v>
      </c>
      <c r="AH3505" s="56">
        <f t="shared" si="1070"/>
        <v>0</v>
      </c>
      <c r="AI3505" s="56">
        <f t="shared" si="1071"/>
        <v>0</v>
      </c>
      <c r="AJ3505" s="56">
        <f t="shared" si="1072"/>
        <v>0</v>
      </c>
      <c r="AK3505" s="56">
        <f t="shared" si="1073"/>
        <v>0</v>
      </c>
      <c r="AL3505" s="56">
        <f t="shared" si="1074"/>
        <v>0</v>
      </c>
      <c r="AM3505" s="56">
        <f t="shared" si="1075"/>
        <v>0</v>
      </c>
      <c r="AN3505" s="56">
        <f t="shared" si="1076"/>
        <v>0</v>
      </c>
      <c r="AO3505" s="56">
        <f t="shared" si="1077"/>
        <v>0</v>
      </c>
      <c r="AP3505" s="56">
        <f t="shared" si="1078"/>
        <v>0</v>
      </c>
      <c r="AQ3505" s="56">
        <f t="shared" si="1079"/>
        <v>0</v>
      </c>
      <c r="AR3505" s="86">
        <f t="shared" si="1080"/>
        <v>0</v>
      </c>
    </row>
    <row r="3506" spans="1:44" x14ac:dyDescent="0.25">
      <c r="A3506" s="178"/>
      <c r="B3506" s="55" t="str">
        <f>_xlfn.IFNA(VLOOKUP(A3506,'Ajánlatkérő(k) adatai'!$B$4:$C$205,2,0),"")</f>
        <v/>
      </c>
      <c r="C3506" s="178"/>
      <c r="D3506" s="55" t="str">
        <f>_xlfn.IFNA(VLOOKUP(C3506,'Számlafizető(k) adatai'!$C$4:$D$203,2,0),"")</f>
        <v/>
      </c>
      <c r="E3506" s="55" t="str">
        <f>_xlfn.IFNA(VLOOKUP(C3506,'Számlafizető(k) adatai'!$C$4:$M$203,11,0),"")</f>
        <v/>
      </c>
      <c r="F3506" s="178"/>
      <c r="G3506" s="178"/>
      <c r="H3506" s="178"/>
      <c r="I3506" s="55" t="str">
        <f>IF(F3506="","",VLOOKUP(LEFT(F3506,5),'Technikai cellák'!B:C,2,0))</f>
        <v/>
      </c>
      <c r="J3506" s="55" t="str">
        <f>IF(F3506="","",VLOOKUP(I3506,'Technikai cellák'!$C$1:$D$12,2,0))</f>
        <v/>
      </c>
      <c r="K3506" s="179"/>
      <c r="L3506" s="67" t="str">
        <f t="shared" si="1063"/>
        <v/>
      </c>
      <c r="M3506" s="68">
        <f t="shared" si="1064"/>
        <v>0</v>
      </c>
      <c r="N3506" s="66">
        <f t="shared" si="1065"/>
        <v>0</v>
      </c>
      <c r="O3506" s="152"/>
      <c r="P3506" s="172">
        <f t="shared" si="1062"/>
        <v>0</v>
      </c>
      <c r="Q3506" s="69">
        <f t="shared" si="1066"/>
        <v>0</v>
      </c>
      <c r="R3506" s="62">
        <f t="shared" si="1067"/>
        <v>0</v>
      </c>
      <c r="S3506" s="153"/>
      <c r="T3506" s="118" t="str">
        <f t="shared" si="1068"/>
        <v/>
      </c>
      <c r="U3506" s="154"/>
      <c r="V3506" s="154"/>
      <c r="W3506" s="154"/>
      <c r="X3506" s="154"/>
      <c r="Y3506" s="154"/>
      <c r="Z3506" s="154"/>
      <c r="AA3506" s="154"/>
      <c r="AB3506" s="154"/>
      <c r="AC3506" s="154"/>
      <c r="AD3506" s="154"/>
      <c r="AE3506" s="154"/>
      <c r="AF3506" s="154"/>
      <c r="AG3506" s="63">
        <f t="shared" si="1069"/>
        <v>0</v>
      </c>
      <c r="AH3506" s="56">
        <f t="shared" si="1070"/>
        <v>0</v>
      </c>
      <c r="AI3506" s="56">
        <f t="shared" si="1071"/>
        <v>0</v>
      </c>
      <c r="AJ3506" s="56">
        <f t="shared" si="1072"/>
        <v>0</v>
      </c>
      <c r="AK3506" s="56">
        <f t="shared" si="1073"/>
        <v>0</v>
      </c>
      <c r="AL3506" s="56">
        <f t="shared" si="1074"/>
        <v>0</v>
      </c>
      <c r="AM3506" s="56">
        <f t="shared" si="1075"/>
        <v>0</v>
      </c>
      <c r="AN3506" s="56">
        <f t="shared" si="1076"/>
        <v>0</v>
      </c>
      <c r="AO3506" s="56">
        <f t="shared" si="1077"/>
        <v>0</v>
      </c>
      <c r="AP3506" s="56">
        <f t="shared" si="1078"/>
        <v>0</v>
      </c>
      <c r="AQ3506" s="56">
        <f t="shared" si="1079"/>
        <v>0</v>
      </c>
      <c r="AR3506" s="86">
        <f t="shared" si="1080"/>
        <v>0</v>
      </c>
    </row>
    <row r="3507" spans="1:44" x14ac:dyDescent="0.25">
      <c r="A3507" s="178"/>
      <c r="B3507" s="55" t="str">
        <f>_xlfn.IFNA(VLOOKUP(A3507,'Ajánlatkérő(k) adatai'!$B$4:$C$205,2,0),"")</f>
        <v/>
      </c>
      <c r="C3507" s="178"/>
      <c r="D3507" s="55" t="str">
        <f>_xlfn.IFNA(VLOOKUP(C3507,'Számlafizető(k) adatai'!$C$4:$D$203,2,0),"")</f>
        <v/>
      </c>
      <c r="E3507" s="55" t="str">
        <f>_xlfn.IFNA(VLOOKUP(C3507,'Számlafizető(k) adatai'!$C$4:$M$203,11,0),"")</f>
        <v/>
      </c>
      <c r="F3507" s="178"/>
      <c r="G3507" s="178"/>
      <c r="H3507" s="178"/>
      <c r="I3507" s="55" t="str">
        <f>IF(F3507="","",VLOOKUP(LEFT(F3507,5),'Technikai cellák'!B:C,2,0))</f>
        <v/>
      </c>
      <c r="J3507" s="55" t="str">
        <f>IF(F3507="","",VLOOKUP(I3507,'Technikai cellák'!$C$1:$D$12,2,0))</f>
        <v/>
      </c>
      <c r="K3507" s="179"/>
      <c r="L3507" s="67" t="str">
        <f t="shared" si="1063"/>
        <v/>
      </c>
      <c r="M3507" s="68">
        <f t="shared" si="1064"/>
        <v>0</v>
      </c>
      <c r="N3507" s="66">
        <f t="shared" si="1065"/>
        <v>0</v>
      </c>
      <c r="O3507" s="152"/>
      <c r="P3507" s="172">
        <f t="shared" si="1062"/>
        <v>0</v>
      </c>
      <c r="Q3507" s="69">
        <f t="shared" si="1066"/>
        <v>0</v>
      </c>
      <c r="R3507" s="62">
        <f t="shared" si="1067"/>
        <v>0</v>
      </c>
      <c r="S3507" s="153"/>
      <c r="T3507" s="118" t="str">
        <f t="shared" si="1068"/>
        <v/>
      </c>
      <c r="U3507" s="154"/>
      <c r="V3507" s="154"/>
      <c r="W3507" s="154"/>
      <c r="X3507" s="154"/>
      <c r="Y3507" s="154"/>
      <c r="Z3507" s="154"/>
      <c r="AA3507" s="154"/>
      <c r="AB3507" s="154"/>
      <c r="AC3507" s="154"/>
      <c r="AD3507" s="154"/>
      <c r="AE3507" s="154"/>
      <c r="AF3507" s="154"/>
      <c r="AG3507" s="63">
        <f t="shared" si="1069"/>
        <v>0</v>
      </c>
      <c r="AH3507" s="56">
        <f t="shared" si="1070"/>
        <v>0</v>
      </c>
      <c r="AI3507" s="56">
        <f t="shared" si="1071"/>
        <v>0</v>
      </c>
      <c r="AJ3507" s="56">
        <f t="shared" si="1072"/>
        <v>0</v>
      </c>
      <c r="AK3507" s="56">
        <f t="shared" si="1073"/>
        <v>0</v>
      </c>
      <c r="AL3507" s="56">
        <f t="shared" si="1074"/>
        <v>0</v>
      </c>
      <c r="AM3507" s="56">
        <f t="shared" si="1075"/>
        <v>0</v>
      </c>
      <c r="AN3507" s="56">
        <f t="shared" si="1076"/>
        <v>0</v>
      </c>
      <c r="AO3507" s="56">
        <f t="shared" si="1077"/>
        <v>0</v>
      </c>
      <c r="AP3507" s="56">
        <f t="shared" si="1078"/>
        <v>0</v>
      </c>
      <c r="AQ3507" s="56">
        <f t="shared" si="1079"/>
        <v>0</v>
      </c>
      <c r="AR3507" s="86">
        <f t="shared" si="1080"/>
        <v>0</v>
      </c>
    </row>
    <row r="3508" spans="1:44" x14ac:dyDescent="0.25">
      <c r="A3508" s="178"/>
      <c r="B3508" s="55" t="str">
        <f>_xlfn.IFNA(VLOOKUP(A3508,'Ajánlatkérő(k) adatai'!$B$4:$C$205,2,0),"")</f>
        <v/>
      </c>
      <c r="C3508" s="178"/>
      <c r="D3508" s="55" t="str">
        <f>_xlfn.IFNA(VLOOKUP(C3508,'Számlafizető(k) adatai'!$C$4:$D$203,2,0),"")</f>
        <v/>
      </c>
      <c r="E3508" s="55" t="str">
        <f>_xlfn.IFNA(VLOOKUP(C3508,'Számlafizető(k) adatai'!$C$4:$M$203,11,0),"")</f>
        <v/>
      </c>
      <c r="F3508" s="178"/>
      <c r="G3508" s="178"/>
      <c r="H3508" s="178"/>
      <c r="I3508" s="55" t="str">
        <f>IF(F3508="","",VLOOKUP(LEFT(F3508,5),'Technikai cellák'!B:C,2,0))</f>
        <v/>
      </c>
      <c r="J3508" s="55" t="str">
        <f>IF(F3508="","",VLOOKUP(I3508,'Technikai cellák'!$C$1:$D$12,2,0))</f>
        <v/>
      </c>
      <c r="K3508" s="179"/>
      <c r="L3508" s="67" t="str">
        <f t="shared" si="1063"/>
        <v/>
      </c>
      <c r="M3508" s="68">
        <f t="shared" si="1064"/>
        <v>0</v>
      </c>
      <c r="N3508" s="66">
        <f t="shared" si="1065"/>
        <v>0</v>
      </c>
      <c r="O3508" s="152"/>
      <c r="P3508" s="172">
        <f t="shared" si="1062"/>
        <v>0</v>
      </c>
      <c r="Q3508" s="69">
        <f t="shared" si="1066"/>
        <v>0</v>
      </c>
      <c r="R3508" s="62">
        <f t="shared" si="1067"/>
        <v>0</v>
      </c>
      <c r="S3508" s="153"/>
      <c r="T3508" s="118" t="str">
        <f t="shared" si="1068"/>
        <v/>
      </c>
      <c r="U3508" s="154"/>
      <c r="V3508" s="154"/>
      <c r="W3508" s="154"/>
      <c r="X3508" s="154"/>
      <c r="Y3508" s="154"/>
      <c r="Z3508" s="154"/>
      <c r="AA3508" s="154"/>
      <c r="AB3508" s="154"/>
      <c r="AC3508" s="154"/>
      <c r="AD3508" s="154"/>
      <c r="AE3508" s="154"/>
      <c r="AF3508" s="154"/>
      <c r="AG3508" s="63">
        <f t="shared" si="1069"/>
        <v>0</v>
      </c>
      <c r="AH3508" s="56">
        <f t="shared" si="1070"/>
        <v>0</v>
      </c>
      <c r="AI3508" s="56">
        <f t="shared" si="1071"/>
        <v>0</v>
      </c>
      <c r="AJ3508" s="56">
        <f t="shared" si="1072"/>
        <v>0</v>
      </c>
      <c r="AK3508" s="56">
        <f t="shared" si="1073"/>
        <v>0</v>
      </c>
      <c r="AL3508" s="56">
        <f t="shared" si="1074"/>
        <v>0</v>
      </c>
      <c r="AM3508" s="56">
        <f t="shared" si="1075"/>
        <v>0</v>
      </c>
      <c r="AN3508" s="56">
        <f t="shared" si="1076"/>
        <v>0</v>
      </c>
      <c r="AO3508" s="56">
        <f t="shared" si="1077"/>
        <v>0</v>
      </c>
      <c r="AP3508" s="56">
        <f t="shared" si="1078"/>
        <v>0</v>
      </c>
      <c r="AQ3508" s="56">
        <f t="shared" si="1079"/>
        <v>0</v>
      </c>
      <c r="AR3508" s="86">
        <f t="shared" si="1080"/>
        <v>0</v>
      </c>
    </row>
    <row r="3509" spans="1:44" x14ac:dyDescent="0.25">
      <c r="A3509" s="178"/>
      <c r="B3509" s="55" t="str">
        <f>_xlfn.IFNA(VLOOKUP(A3509,'Ajánlatkérő(k) adatai'!$B$4:$C$205,2,0),"")</f>
        <v/>
      </c>
      <c r="C3509" s="178"/>
      <c r="D3509" s="55" t="str">
        <f>_xlfn.IFNA(VLOOKUP(C3509,'Számlafizető(k) adatai'!$C$4:$D$203,2,0),"")</f>
        <v/>
      </c>
      <c r="E3509" s="55" t="str">
        <f>_xlfn.IFNA(VLOOKUP(C3509,'Számlafizető(k) adatai'!$C$4:$M$203,11,0),"")</f>
        <v/>
      </c>
      <c r="F3509" s="178"/>
      <c r="G3509" s="178"/>
      <c r="H3509" s="178"/>
      <c r="I3509" s="55" t="str">
        <f>IF(F3509="","",VLOOKUP(LEFT(F3509,5),'Technikai cellák'!B:C,2,0))</f>
        <v/>
      </c>
      <c r="J3509" s="55" t="str">
        <f>IF(F3509="","",VLOOKUP(I3509,'Technikai cellák'!$C$1:$D$12,2,0))</f>
        <v/>
      </c>
      <c r="K3509" s="179"/>
      <c r="L3509" s="67" t="str">
        <f t="shared" si="1063"/>
        <v/>
      </c>
      <c r="M3509" s="68">
        <f t="shared" si="1064"/>
        <v>0</v>
      </c>
      <c r="N3509" s="66">
        <f t="shared" si="1065"/>
        <v>0</v>
      </c>
      <c r="O3509" s="152"/>
      <c r="P3509" s="172">
        <f t="shared" si="1062"/>
        <v>0</v>
      </c>
      <c r="Q3509" s="69">
        <f t="shared" si="1066"/>
        <v>0</v>
      </c>
      <c r="R3509" s="62">
        <f t="shared" si="1067"/>
        <v>0</v>
      </c>
      <c r="S3509" s="153"/>
      <c r="T3509" s="118" t="str">
        <f t="shared" si="1068"/>
        <v/>
      </c>
      <c r="U3509" s="154"/>
      <c r="V3509" s="154"/>
      <c r="W3509" s="154"/>
      <c r="X3509" s="154"/>
      <c r="Y3509" s="154"/>
      <c r="Z3509" s="154"/>
      <c r="AA3509" s="154"/>
      <c r="AB3509" s="154"/>
      <c r="AC3509" s="154"/>
      <c r="AD3509" s="154"/>
      <c r="AE3509" s="154"/>
      <c r="AF3509" s="154"/>
      <c r="AG3509" s="63">
        <f t="shared" si="1069"/>
        <v>0</v>
      </c>
      <c r="AH3509" s="56">
        <f t="shared" si="1070"/>
        <v>0</v>
      </c>
      <c r="AI3509" s="56">
        <f t="shared" si="1071"/>
        <v>0</v>
      </c>
      <c r="AJ3509" s="56">
        <f t="shared" si="1072"/>
        <v>0</v>
      </c>
      <c r="AK3509" s="56">
        <f t="shared" si="1073"/>
        <v>0</v>
      </c>
      <c r="AL3509" s="56">
        <f t="shared" si="1074"/>
        <v>0</v>
      </c>
      <c r="AM3509" s="56">
        <f t="shared" si="1075"/>
        <v>0</v>
      </c>
      <c r="AN3509" s="56">
        <f t="shared" si="1076"/>
        <v>0</v>
      </c>
      <c r="AO3509" s="56">
        <f t="shared" si="1077"/>
        <v>0</v>
      </c>
      <c r="AP3509" s="56">
        <f t="shared" si="1078"/>
        <v>0</v>
      </c>
      <c r="AQ3509" s="56">
        <f t="shared" si="1079"/>
        <v>0</v>
      </c>
      <c r="AR3509" s="86">
        <f t="shared" si="1080"/>
        <v>0</v>
      </c>
    </row>
    <row r="3510" spans="1:44" x14ac:dyDescent="0.25">
      <c r="A3510" s="178"/>
      <c r="B3510" s="55" t="str">
        <f>_xlfn.IFNA(VLOOKUP(A3510,'Ajánlatkérő(k) adatai'!$B$4:$C$205,2,0),"")</f>
        <v/>
      </c>
      <c r="C3510" s="178"/>
      <c r="D3510" s="55" t="str">
        <f>_xlfn.IFNA(VLOOKUP(C3510,'Számlafizető(k) adatai'!$C$4:$D$203,2,0),"")</f>
        <v/>
      </c>
      <c r="E3510" s="55" t="str">
        <f>_xlfn.IFNA(VLOOKUP(C3510,'Számlafizető(k) adatai'!$C$4:$M$203,11,0),"")</f>
        <v/>
      </c>
      <c r="F3510" s="178"/>
      <c r="G3510" s="178"/>
      <c r="H3510" s="178"/>
      <c r="I3510" s="55" t="str">
        <f>IF(F3510="","",VLOOKUP(LEFT(F3510,5),'Technikai cellák'!B:C,2,0))</f>
        <v/>
      </c>
      <c r="J3510" s="55" t="str">
        <f>IF(F3510="","",VLOOKUP(I3510,'Technikai cellák'!$C$1:$D$12,2,0))</f>
        <v/>
      </c>
      <c r="K3510" s="179"/>
      <c r="L3510" s="67" t="str">
        <f t="shared" si="1063"/>
        <v/>
      </c>
      <c r="M3510" s="68">
        <f t="shared" si="1064"/>
        <v>0</v>
      </c>
      <c r="N3510" s="66">
        <f t="shared" si="1065"/>
        <v>0</v>
      </c>
      <c r="O3510" s="152"/>
      <c r="P3510" s="172">
        <f t="shared" si="1062"/>
        <v>0</v>
      </c>
      <c r="Q3510" s="69">
        <f t="shared" si="1066"/>
        <v>0</v>
      </c>
      <c r="R3510" s="62">
        <f t="shared" si="1067"/>
        <v>0</v>
      </c>
      <c r="S3510" s="153"/>
      <c r="T3510" s="118" t="str">
        <f t="shared" si="1068"/>
        <v/>
      </c>
      <c r="U3510" s="154"/>
      <c r="V3510" s="154"/>
      <c r="W3510" s="154"/>
      <c r="X3510" s="154"/>
      <c r="Y3510" s="154"/>
      <c r="Z3510" s="154"/>
      <c r="AA3510" s="154"/>
      <c r="AB3510" s="154"/>
      <c r="AC3510" s="154"/>
      <c r="AD3510" s="154"/>
      <c r="AE3510" s="154"/>
      <c r="AF3510" s="154"/>
      <c r="AG3510" s="63">
        <f t="shared" si="1069"/>
        <v>0</v>
      </c>
      <c r="AH3510" s="56">
        <f t="shared" si="1070"/>
        <v>0</v>
      </c>
      <c r="AI3510" s="56">
        <f t="shared" si="1071"/>
        <v>0</v>
      </c>
      <c r="AJ3510" s="56">
        <f t="shared" si="1072"/>
        <v>0</v>
      </c>
      <c r="AK3510" s="56">
        <f t="shared" si="1073"/>
        <v>0</v>
      </c>
      <c r="AL3510" s="56">
        <f t="shared" si="1074"/>
        <v>0</v>
      </c>
      <c r="AM3510" s="56">
        <f t="shared" si="1075"/>
        <v>0</v>
      </c>
      <c r="AN3510" s="56">
        <f t="shared" si="1076"/>
        <v>0</v>
      </c>
      <c r="AO3510" s="56">
        <f t="shared" si="1077"/>
        <v>0</v>
      </c>
      <c r="AP3510" s="56">
        <f t="shared" si="1078"/>
        <v>0</v>
      </c>
      <c r="AQ3510" s="56">
        <f t="shared" si="1079"/>
        <v>0</v>
      </c>
      <c r="AR3510" s="86">
        <f t="shared" si="1080"/>
        <v>0</v>
      </c>
    </row>
    <row r="3511" spans="1:44" x14ac:dyDescent="0.25">
      <c r="A3511" s="178"/>
      <c r="B3511" s="55" t="str">
        <f>_xlfn.IFNA(VLOOKUP(A3511,'Ajánlatkérő(k) adatai'!$B$4:$C$205,2,0),"")</f>
        <v/>
      </c>
      <c r="C3511" s="178"/>
      <c r="D3511" s="55" t="str">
        <f>_xlfn.IFNA(VLOOKUP(C3511,'Számlafizető(k) adatai'!$C$4:$D$203,2,0),"")</f>
        <v/>
      </c>
      <c r="E3511" s="55" t="str">
        <f>_xlfn.IFNA(VLOOKUP(C3511,'Számlafizető(k) adatai'!$C$4:$M$203,11,0),"")</f>
        <v/>
      </c>
      <c r="F3511" s="178"/>
      <c r="G3511" s="178"/>
      <c r="H3511" s="178"/>
      <c r="I3511" s="55" t="str">
        <f>IF(F3511="","",VLOOKUP(LEFT(F3511,5),'Technikai cellák'!B:C,2,0))</f>
        <v/>
      </c>
      <c r="J3511" s="55" t="str">
        <f>IF(F3511="","",VLOOKUP(I3511,'Technikai cellák'!$C$1:$D$12,2,0))</f>
        <v/>
      </c>
      <c r="K3511" s="179"/>
      <c r="L3511" s="67" t="str">
        <f t="shared" si="1063"/>
        <v/>
      </c>
      <c r="M3511" s="68">
        <f t="shared" si="1064"/>
        <v>0</v>
      </c>
      <c r="N3511" s="66">
        <f t="shared" si="1065"/>
        <v>0</v>
      </c>
      <c r="O3511" s="152"/>
      <c r="P3511" s="172">
        <f t="shared" si="1062"/>
        <v>0</v>
      </c>
      <c r="Q3511" s="69">
        <f t="shared" si="1066"/>
        <v>0</v>
      </c>
      <c r="R3511" s="62">
        <f t="shared" si="1067"/>
        <v>0</v>
      </c>
      <c r="S3511" s="153"/>
      <c r="T3511" s="118" t="str">
        <f t="shared" si="1068"/>
        <v/>
      </c>
      <c r="U3511" s="154"/>
      <c r="V3511" s="154"/>
      <c r="W3511" s="154"/>
      <c r="X3511" s="154"/>
      <c r="Y3511" s="154"/>
      <c r="Z3511" s="154"/>
      <c r="AA3511" s="154"/>
      <c r="AB3511" s="154"/>
      <c r="AC3511" s="154"/>
      <c r="AD3511" s="154"/>
      <c r="AE3511" s="154"/>
      <c r="AF3511" s="154"/>
      <c r="AG3511" s="63">
        <f t="shared" si="1069"/>
        <v>0</v>
      </c>
      <c r="AH3511" s="56">
        <f t="shared" si="1070"/>
        <v>0</v>
      </c>
      <c r="AI3511" s="56">
        <f t="shared" si="1071"/>
        <v>0</v>
      </c>
      <c r="AJ3511" s="56">
        <f t="shared" si="1072"/>
        <v>0</v>
      </c>
      <c r="AK3511" s="56">
        <f t="shared" si="1073"/>
        <v>0</v>
      </c>
      <c r="AL3511" s="56">
        <f t="shared" si="1074"/>
        <v>0</v>
      </c>
      <c r="AM3511" s="56">
        <f t="shared" si="1075"/>
        <v>0</v>
      </c>
      <c r="AN3511" s="56">
        <f t="shared" si="1076"/>
        <v>0</v>
      </c>
      <c r="AO3511" s="56">
        <f t="shared" si="1077"/>
        <v>0</v>
      </c>
      <c r="AP3511" s="56">
        <f t="shared" si="1078"/>
        <v>0</v>
      </c>
      <c r="AQ3511" s="56">
        <f t="shared" si="1079"/>
        <v>0</v>
      </c>
      <c r="AR3511" s="86">
        <f t="shared" si="1080"/>
        <v>0</v>
      </c>
    </row>
    <row r="3512" spans="1:44" x14ac:dyDescent="0.25">
      <c r="A3512" s="178"/>
      <c r="B3512" s="55" t="str">
        <f>_xlfn.IFNA(VLOOKUP(A3512,'Ajánlatkérő(k) adatai'!$B$4:$C$205,2,0),"")</f>
        <v/>
      </c>
      <c r="C3512" s="178"/>
      <c r="D3512" s="55" t="str">
        <f>_xlfn.IFNA(VLOOKUP(C3512,'Számlafizető(k) adatai'!$C$4:$D$203,2,0),"")</f>
        <v/>
      </c>
      <c r="E3512" s="55" t="str">
        <f>_xlfn.IFNA(VLOOKUP(C3512,'Számlafizető(k) adatai'!$C$4:$M$203,11,0),"")</f>
        <v/>
      </c>
      <c r="F3512" s="178"/>
      <c r="G3512" s="178"/>
      <c r="H3512" s="178"/>
      <c r="I3512" s="55" t="str">
        <f>IF(F3512="","",VLOOKUP(LEFT(F3512,5),'Technikai cellák'!B:C,2,0))</f>
        <v/>
      </c>
      <c r="J3512" s="55" t="str">
        <f>IF(F3512="","",VLOOKUP(I3512,'Technikai cellák'!$C$1:$D$12,2,0))</f>
        <v/>
      </c>
      <c r="K3512" s="179"/>
      <c r="L3512" s="67" t="str">
        <f t="shared" si="1063"/>
        <v/>
      </c>
      <c r="M3512" s="68">
        <f t="shared" si="1064"/>
        <v>0</v>
      </c>
      <c r="N3512" s="66">
        <f t="shared" si="1065"/>
        <v>0</v>
      </c>
      <c r="O3512" s="152"/>
      <c r="P3512" s="172">
        <f t="shared" si="1062"/>
        <v>0</v>
      </c>
      <c r="Q3512" s="69">
        <f t="shared" si="1066"/>
        <v>0</v>
      </c>
      <c r="R3512" s="62">
        <f t="shared" si="1067"/>
        <v>0</v>
      </c>
      <c r="S3512" s="153"/>
      <c r="T3512" s="118" t="str">
        <f t="shared" si="1068"/>
        <v/>
      </c>
      <c r="U3512" s="154"/>
      <c r="V3512" s="154"/>
      <c r="W3512" s="154"/>
      <c r="X3512" s="154"/>
      <c r="Y3512" s="154"/>
      <c r="Z3512" s="154"/>
      <c r="AA3512" s="154"/>
      <c r="AB3512" s="154"/>
      <c r="AC3512" s="154"/>
      <c r="AD3512" s="154"/>
      <c r="AE3512" s="154"/>
      <c r="AF3512" s="154"/>
      <c r="AG3512" s="63">
        <f t="shared" si="1069"/>
        <v>0</v>
      </c>
      <c r="AH3512" s="56">
        <f t="shared" si="1070"/>
        <v>0</v>
      </c>
      <c r="AI3512" s="56">
        <f t="shared" si="1071"/>
        <v>0</v>
      </c>
      <c r="AJ3512" s="56">
        <f t="shared" si="1072"/>
        <v>0</v>
      </c>
      <c r="AK3512" s="56">
        <f t="shared" si="1073"/>
        <v>0</v>
      </c>
      <c r="AL3512" s="56">
        <f t="shared" si="1074"/>
        <v>0</v>
      </c>
      <c r="AM3512" s="56">
        <f t="shared" si="1075"/>
        <v>0</v>
      </c>
      <c r="AN3512" s="56">
        <f t="shared" si="1076"/>
        <v>0</v>
      </c>
      <c r="AO3512" s="56">
        <f t="shared" si="1077"/>
        <v>0</v>
      </c>
      <c r="AP3512" s="56">
        <f t="shared" si="1078"/>
        <v>0</v>
      </c>
      <c r="AQ3512" s="56">
        <f t="shared" si="1079"/>
        <v>0</v>
      </c>
      <c r="AR3512" s="86">
        <f t="shared" si="1080"/>
        <v>0</v>
      </c>
    </row>
    <row r="3513" spans="1:44" x14ac:dyDescent="0.25">
      <c r="A3513" s="178"/>
      <c r="B3513" s="55" t="str">
        <f>_xlfn.IFNA(VLOOKUP(A3513,'Ajánlatkérő(k) adatai'!$B$4:$C$205,2,0),"")</f>
        <v/>
      </c>
      <c r="C3513" s="178"/>
      <c r="D3513" s="55" t="str">
        <f>_xlfn.IFNA(VLOOKUP(C3513,'Számlafizető(k) adatai'!$C$4:$D$203,2,0),"")</f>
        <v/>
      </c>
      <c r="E3513" s="55" t="str">
        <f>_xlfn.IFNA(VLOOKUP(C3513,'Számlafizető(k) adatai'!$C$4:$M$203,11,0),"")</f>
        <v/>
      </c>
      <c r="F3513" s="178"/>
      <c r="G3513" s="178"/>
      <c r="H3513" s="178"/>
      <c r="I3513" s="55" t="str">
        <f>IF(F3513="","",VLOOKUP(LEFT(F3513,5),'Technikai cellák'!B:C,2,0))</f>
        <v/>
      </c>
      <c r="J3513" s="55" t="str">
        <f>IF(F3513="","",VLOOKUP(I3513,'Technikai cellák'!$C$1:$D$12,2,0))</f>
        <v/>
      </c>
      <c r="K3513" s="179"/>
      <c r="L3513" s="67" t="str">
        <f t="shared" si="1063"/>
        <v/>
      </c>
      <c r="M3513" s="68">
        <f t="shared" si="1064"/>
        <v>0</v>
      </c>
      <c r="N3513" s="66">
        <f t="shared" si="1065"/>
        <v>0</v>
      </c>
      <c r="O3513" s="152"/>
      <c r="P3513" s="172">
        <f t="shared" si="1062"/>
        <v>0</v>
      </c>
      <c r="Q3513" s="69">
        <f t="shared" si="1066"/>
        <v>0</v>
      </c>
      <c r="R3513" s="62">
        <f t="shared" si="1067"/>
        <v>0</v>
      </c>
      <c r="S3513" s="153"/>
      <c r="T3513" s="118" t="str">
        <f t="shared" si="1068"/>
        <v/>
      </c>
      <c r="U3513" s="154"/>
      <c r="V3513" s="154"/>
      <c r="W3513" s="154"/>
      <c r="X3513" s="154"/>
      <c r="Y3513" s="154"/>
      <c r="Z3513" s="154"/>
      <c r="AA3513" s="154"/>
      <c r="AB3513" s="154"/>
      <c r="AC3513" s="154"/>
      <c r="AD3513" s="154"/>
      <c r="AE3513" s="154"/>
      <c r="AF3513" s="154"/>
      <c r="AG3513" s="63">
        <f t="shared" si="1069"/>
        <v>0</v>
      </c>
      <c r="AH3513" s="56">
        <f t="shared" si="1070"/>
        <v>0</v>
      </c>
      <c r="AI3513" s="56">
        <f t="shared" si="1071"/>
        <v>0</v>
      </c>
      <c r="AJ3513" s="56">
        <f t="shared" si="1072"/>
        <v>0</v>
      </c>
      <c r="AK3513" s="56">
        <f t="shared" si="1073"/>
        <v>0</v>
      </c>
      <c r="AL3513" s="56">
        <f t="shared" si="1074"/>
        <v>0</v>
      </c>
      <c r="AM3513" s="56">
        <f t="shared" si="1075"/>
        <v>0</v>
      </c>
      <c r="AN3513" s="56">
        <f t="shared" si="1076"/>
        <v>0</v>
      </c>
      <c r="AO3513" s="56">
        <f t="shared" si="1077"/>
        <v>0</v>
      </c>
      <c r="AP3513" s="56">
        <f t="shared" si="1078"/>
        <v>0</v>
      </c>
      <c r="AQ3513" s="56">
        <f t="shared" si="1079"/>
        <v>0</v>
      </c>
      <c r="AR3513" s="86">
        <f t="shared" si="1080"/>
        <v>0</v>
      </c>
    </row>
    <row r="3514" spans="1:44" x14ac:dyDescent="0.25">
      <c r="A3514" s="178"/>
      <c r="B3514" s="55" t="str">
        <f>_xlfn.IFNA(VLOOKUP(A3514,'Ajánlatkérő(k) adatai'!$B$4:$C$205,2,0),"")</f>
        <v/>
      </c>
      <c r="C3514" s="178"/>
      <c r="D3514" s="55" t="str">
        <f>_xlfn.IFNA(VLOOKUP(C3514,'Számlafizető(k) adatai'!$C$4:$D$203,2,0),"")</f>
        <v/>
      </c>
      <c r="E3514" s="55" t="str">
        <f>_xlfn.IFNA(VLOOKUP(C3514,'Számlafizető(k) adatai'!$C$4:$M$203,11,0),"")</f>
        <v/>
      </c>
      <c r="F3514" s="178"/>
      <c r="G3514" s="178"/>
      <c r="H3514" s="178"/>
      <c r="I3514" s="55" t="str">
        <f>IF(F3514="","",VLOOKUP(LEFT(F3514,5),'Technikai cellák'!B:C,2,0))</f>
        <v/>
      </c>
      <c r="J3514" s="55" t="str">
        <f>IF(F3514="","",VLOOKUP(I3514,'Technikai cellák'!$C$1:$D$12,2,0))</f>
        <v/>
      </c>
      <c r="K3514" s="179"/>
      <c r="L3514" s="67" t="str">
        <f t="shared" si="1063"/>
        <v/>
      </c>
      <c r="M3514" s="68">
        <f t="shared" si="1064"/>
        <v>0</v>
      </c>
      <c r="N3514" s="66">
        <f t="shared" si="1065"/>
        <v>0</v>
      </c>
      <c r="O3514" s="152"/>
      <c r="P3514" s="172">
        <f t="shared" si="1062"/>
        <v>0</v>
      </c>
      <c r="Q3514" s="69">
        <f t="shared" si="1066"/>
        <v>0</v>
      </c>
      <c r="R3514" s="62">
        <f t="shared" si="1067"/>
        <v>0</v>
      </c>
      <c r="S3514" s="153"/>
      <c r="T3514" s="118" t="str">
        <f t="shared" si="1068"/>
        <v/>
      </c>
      <c r="U3514" s="154"/>
      <c r="V3514" s="154"/>
      <c r="W3514" s="154"/>
      <c r="X3514" s="154"/>
      <c r="Y3514" s="154"/>
      <c r="Z3514" s="154"/>
      <c r="AA3514" s="154"/>
      <c r="AB3514" s="154"/>
      <c r="AC3514" s="154"/>
      <c r="AD3514" s="154"/>
      <c r="AE3514" s="154"/>
      <c r="AF3514" s="154"/>
      <c r="AG3514" s="63">
        <f t="shared" si="1069"/>
        <v>0</v>
      </c>
      <c r="AH3514" s="56">
        <f t="shared" si="1070"/>
        <v>0</v>
      </c>
      <c r="AI3514" s="56">
        <f t="shared" si="1071"/>
        <v>0</v>
      </c>
      <c r="AJ3514" s="56">
        <f t="shared" si="1072"/>
        <v>0</v>
      </c>
      <c r="AK3514" s="56">
        <f t="shared" si="1073"/>
        <v>0</v>
      </c>
      <c r="AL3514" s="56">
        <f t="shared" si="1074"/>
        <v>0</v>
      </c>
      <c r="AM3514" s="56">
        <f t="shared" si="1075"/>
        <v>0</v>
      </c>
      <c r="AN3514" s="56">
        <f t="shared" si="1076"/>
        <v>0</v>
      </c>
      <c r="AO3514" s="56">
        <f t="shared" si="1077"/>
        <v>0</v>
      </c>
      <c r="AP3514" s="56">
        <f t="shared" si="1078"/>
        <v>0</v>
      </c>
      <c r="AQ3514" s="56">
        <f t="shared" si="1079"/>
        <v>0</v>
      </c>
      <c r="AR3514" s="86">
        <f t="shared" si="1080"/>
        <v>0</v>
      </c>
    </row>
    <row r="3515" spans="1:44" x14ac:dyDescent="0.25">
      <c r="A3515" s="178"/>
      <c r="B3515" s="55" t="str">
        <f>_xlfn.IFNA(VLOOKUP(A3515,'Ajánlatkérő(k) adatai'!$B$4:$C$205,2,0),"")</f>
        <v/>
      </c>
      <c r="C3515" s="178"/>
      <c r="D3515" s="55" t="str">
        <f>_xlfn.IFNA(VLOOKUP(C3515,'Számlafizető(k) adatai'!$C$4:$D$203,2,0),"")</f>
        <v/>
      </c>
      <c r="E3515" s="55" t="str">
        <f>_xlfn.IFNA(VLOOKUP(C3515,'Számlafizető(k) adatai'!$C$4:$M$203,11,0),"")</f>
        <v/>
      </c>
      <c r="F3515" s="178"/>
      <c r="G3515" s="178"/>
      <c r="H3515" s="178"/>
      <c r="I3515" s="55" t="str">
        <f>IF(F3515="","",VLOOKUP(LEFT(F3515,5),'Technikai cellák'!B:C,2,0))</f>
        <v/>
      </c>
      <c r="J3515" s="55" t="str">
        <f>IF(F3515="","",VLOOKUP(I3515,'Technikai cellák'!$C$1:$D$12,2,0))</f>
        <v/>
      </c>
      <c r="K3515" s="179"/>
      <c r="L3515" s="67" t="str">
        <f t="shared" si="1063"/>
        <v/>
      </c>
      <c r="M3515" s="68">
        <f t="shared" si="1064"/>
        <v>0</v>
      </c>
      <c r="N3515" s="66">
        <f t="shared" si="1065"/>
        <v>0</v>
      </c>
      <c r="O3515" s="152"/>
      <c r="P3515" s="172">
        <f t="shared" si="1062"/>
        <v>0</v>
      </c>
      <c r="Q3515" s="69">
        <f t="shared" si="1066"/>
        <v>0</v>
      </c>
      <c r="R3515" s="62">
        <f t="shared" si="1067"/>
        <v>0</v>
      </c>
      <c r="S3515" s="153"/>
      <c r="T3515" s="118" t="str">
        <f t="shared" si="1068"/>
        <v/>
      </c>
      <c r="U3515" s="154"/>
      <c r="V3515" s="154"/>
      <c r="W3515" s="154"/>
      <c r="X3515" s="154"/>
      <c r="Y3515" s="154"/>
      <c r="Z3515" s="154"/>
      <c r="AA3515" s="154"/>
      <c r="AB3515" s="154"/>
      <c r="AC3515" s="154"/>
      <c r="AD3515" s="154"/>
      <c r="AE3515" s="154"/>
      <c r="AF3515" s="154"/>
      <c r="AG3515" s="63">
        <f t="shared" si="1069"/>
        <v>0</v>
      </c>
      <c r="AH3515" s="56">
        <f t="shared" si="1070"/>
        <v>0</v>
      </c>
      <c r="AI3515" s="56">
        <f t="shared" si="1071"/>
        <v>0</v>
      </c>
      <c r="AJ3515" s="56">
        <f t="shared" si="1072"/>
        <v>0</v>
      </c>
      <c r="AK3515" s="56">
        <f t="shared" si="1073"/>
        <v>0</v>
      </c>
      <c r="AL3515" s="56">
        <f t="shared" si="1074"/>
        <v>0</v>
      </c>
      <c r="AM3515" s="56">
        <f t="shared" si="1075"/>
        <v>0</v>
      </c>
      <c r="AN3515" s="56">
        <f t="shared" si="1076"/>
        <v>0</v>
      </c>
      <c r="AO3515" s="56">
        <f t="shared" si="1077"/>
        <v>0</v>
      </c>
      <c r="AP3515" s="56">
        <f t="shared" si="1078"/>
        <v>0</v>
      </c>
      <c r="AQ3515" s="56">
        <f t="shared" si="1079"/>
        <v>0</v>
      </c>
      <c r="AR3515" s="86">
        <f t="shared" si="1080"/>
        <v>0</v>
      </c>
    </row>
    <row r="3516" spans="1:44" x14ac:dyDescent="0.25">
      <c r="A3516" s="178"/>
      <c r="B3516" s="55" t="str">
        <f>_xlfn.IFNA(VLOOKUP(A3516,'Ajánlatkérő(k) adatai'!$B$4:$C$205,2,0),"")</f>
        <v/>
      </c>
      <c r="C3516" s="178"/>
      <c r="D3516" s="55" t="str">
        <f>_xlfn.IFNA(VLOOKUP(C3516,'Számlafizető(k) adatai'!$C$4:$D$203,2,0),"")</f>
        <v/>
      </c>
      <c r="E3516" s="55" t="str">
        <f>_xlfn.IFNA(VLOOKUP(C3516,'Számlafizető(k) adatai'!$C$4:$M$203,11,0),"")</f>
        <v/>
      </c>
      <c r="F3516" s="178"/>
      <c r="G3516" s="178"/>
      <c r="H3516" s="178"/>
      <c r="I3516" s="55" t="str">
        <f>IF(F3516="","",VLOOKUP(LEFT(F3516,5),'Technikai cellák'!B:C,2,0))</f>
        <v/>
      </c>
      <c r="J3516" s="55" t="str">
        <f>IF(F3516="","",VLOOKUP(I3516,'Technikai cellák'!$C$1:$D$12,2,0))</f>
        <v/>
      </c>
      <c r="K3516" s="179"/>
      <c r="L3516" s="67" t="str">
        <f t="shared" si="1063"/>
        <v/>
      </c>
      <c r="M3516" s="68">
        <f t="shared" si="1064"/>
        <v>0</v>
      </c>
      <c r="N3516" s="66">
        <f t="shared" si="1065"/>
        <v>0</v>
      </c>
      <c r="O3516" s="152"/>
      <c r="P3516" s="172">
        <f t="shared" si="1062"/>
        <v>0</v>
      </c>
      <c r="Q3516" s="69">
        <f t="shared" si="1066"/>
        <v>0</v>
      </c>
      <c r="R3516" s="62">
        <f t="shared" si="1067"/>
        <v>0</v>
      </c>
      <c r="S3516" s="153"/>
      <c r="T3516" s="118" t="str">
        <f t="shared" si="1068"/>
        <v/>
      </c>
      <c r="U3516" s="154"/>
      <c r="V3516" s="154"/>
      <c r="W3516" s="154"/>
      <c r="X3516" s="154"/>
      <c r="Y3516" s="154"/>
      <c r="Z3516" s="154"/>
      <c r="AA3516" s="154"/>
      <c r="AB3516" s="154"/>
      <c r="AC3516" s="154"/>
      <c r="AD3516" s="154"/>
      <c r="AE3516" s="154"/>
      <c r="AF3516" s="154"/>
      <c r="AG3516" s="63">
        <f t="shared" si="1069"/>
        <v>0</v>
      </c>
      <c r="AH3516" s="56">
        <f t="shared" si="1070"/>
        <v>0</v>
      </c>
      <c r="AI3516" s="56">
        <f t="shared" si="1071"/>
        <v>0</v>
      </c>
      <c r="AJ3516" s="56">
        <f t="shared" si="1072"/>
        <v>0</v>
      </c>
      <c r="AK3516" s="56">
        <f t="shared" si="1073"/>
        <v>0</v>
      </c>
      <c r="AL3516" s="56">
        <f t="shared" si="1074"/>
        <v>0</v>
      </c>
      <c r="AM3516" s="56">
        <f t="shared" si="1075"/>
        <v>0</v>
      </c>
      <c r="AN3516" s="56">
        <f t="shared" si="1076"/>
        <v>0</v>
      </c>
      <c r="AO3516" s="56">
        <f t="shared" si="1077"/>
        <v>0</v>
      </c>
      <c r="AP3516" s="56">
        <f t="shared" si="1078"/>
        <v>0</v>
      </c>
      <c r="AQ3516" s="56">
        <f t="shared" si="1079"/>
        <v>0</v>
      </c>
      <c r="AR3516" s="86">
        <f t="shared" si="1080"/>
        <v>0</v>
      </c>
    </row>
    <row r="3517" spans="1:44" x14ac:dyDescent="0.25">
      <c r="A3517" s="178"/>
      <c r="B3517" s="55" t="str">
        <f>_xlfn.IFNA(VLOOKUP(A3517,'Ajánlatkérő(k) adatai'!$B$4:$C$205,2,0),"")</f>
        <v/>
      </c>
      <c r="C3517" s="178"/>
      <c r="D3517" s="55" t="str">
        <f>_xlfn.IFNA(VLOOKUP(C3517,'Számlafizető(k) adatai'!$C$4:$D$203,2,0),"")</f>
        <v/>
      </c>
      <c r="E3517" s="55" t="str">
        <f>_xlfn.IFNA(VLOOKUP(C3517,'Számlafizető(k) adatai'!$C$4:$M$203,11,0),"")</f>
        <v/>
      </c>
      <c r="F3517" s="178"/>
      <c r="G3517" s="178"/>
      <c r="H3517" s="178"/>
      <c r="I3517" s="55" t="str">
        <f>IF(F3517="","",VLOOKUP(LEFT(F3517,5),'Technikai cellák'!B:C,2,0))</f>
        <v/>
      </c>
      <c r="J3517" s="55" t="str">
        <f>IF(F3517="","",VLOOKUP(I3517,'Technikai cellák'!$C$1:$D$12,2,0))</f>
        <v/>
      </c>
      <c r="K3517" s="179"/>
      <c r="L3517" s="67" t="str">
        <f t="shared" si="1063"/>
        <v/>
      </c>
      <c r="M3517" s="68">
        <f t="shared" si="1064"/>
        <v>0</v>
      </c>
      <c r="N3517" s="66">
        <f t="shared" si="1065"/>
        <v>0</v>
      </c>
      <c r="O3517" s="152"/>
      <c r="P3517" s="172">
        <f t="shared" si="1062"/>
        <v>0</v>
      </c>
      <c r="Q3517" s="69">
        <f t="shared" si="1066"/>
        <v>0</v>
      </c>
      <c r="R3517" s="62">
        <f t="shared" si="1067"/>
        <v>0</v>
      </c>
      <c r="S3517" s="153"/>
      <c r="T3517" s="118" t="str">
        <f t="shared" si="1068"/>
        <v/>
      </c>
      <c r="U3517" s="154"/>
      <c r="V3517" s="154"/>
      <c r="W3517" s="154"/>
      <c r="X3517" s="154"/>
      <c r="Y3517" s="154"/>
      <c r="Z3517" s="154"/>
      <c r="AA3517" s="154"/>
      <c r="AB3517" s="154"/>
      <c r="AC3517" s="154"/>
      <c r="AD3517" s="154"/>
      <c r="AE3517" s="154"/>
      <c r="AF3517" s="154"/>
      <c r="AG3517" s="63">
        <f t="shared" si="1069"/>
        <v>0</v>
      </c>
      <c r="AH3517" s="56">
        <f t="shared" si="1070"/>
        <v>0</v>
      </c>
      <c r="AI3517" s="56">
        <f t="shared" si="1071"/>
        <v>0</v>
      </c>
      <c r="AJ3517" s="56">
        <f t="shared" si="1072"/>
        <v>0</v>
      </c>
      <c r="AK3517" s="56">
        <f t="shared" si="1073"/>
        <v>0</v>
      </c>
      <c r="AL3517" s="56">
        <f t="shared" si="1074"/>
        <v>0</v>
      </c>
      <c r="AM3517" s="56">
        <f t="shared" si="1075"/>
        <v>0</v>
      </c>
      <c r="AN3517" s="56">
        <f t="shared" si="1076"/>
        <v>0</v>
      </c>
      <c r="AO3517" s="56">
        <f t="shared" si="1077"/>
        <v>0</v>
      </c>
      <c r="AP3517" s="56">
        <f t="shared" si="1078"/>
        <v>0</v>
      </c>
      <c r="AQ3517" s="56">
        <f t="shared" si="1079"/>
        <v>0</v>
      </c>
      <c r="AR3517" s="86">
        <f t="shared" si="1080"/>
        <v>0</v>
      </c>
    </row>
    <row r="3518" spans="1:44" x14ac:dyDescent="0.25">
      <c r="A3518" s="178"/>
      <c r="B3518" s="55" t="str">
        <f>_xlfn.IFNA(VLOOKUP(A3518,'Ajánlatkérő(k) adatai'!$B$4:$C$205,2,0),"")</f>
        <v/>
      </c>
      <c r="C3518" s="178"/>
      <c r="D3518" s="55" t="str">
        <f>_xlfn.IFNA(VLOOKUP(C3518,'Számlafizető(k) adatai'!$C$4:$D$203,2,0),"")</f>
        <v/>
      </c>
      <c r="E3518" s="55" t="str">
        <f>_xlfn.IFNA(VLOOKUP(C3518,'Számlafizető(k) adatai'!$C$4:$M$203,11,0),"")</f>
        <v/>
      </c>
      <c r="F3518" s="178"/>
      <c r="G3518" s="178"/>
      <c r="H3518" s="178"/>
      <c r="I3518" s="55" t="str">
        <f>IF(F3518="","",VLOOKUP(LEFT(F3518,5),'Technikai cellák'!B:C,2,0))</f>
        <v/>
      </c>
      <c r="J3518" s="55" t="str">
        <f>IF(F3518="","",VLOOKUP(I3518,'Technikai cellák'!$C$1:$D$12,2,0))</f>
        <v/>
      </c>
      <c r="K3518" s="179"/>
      <c r="L3518" s="67" t="str">
        <f t="shared" si="1063"/>
        <v/>
      </c>
      <c r="M3518" s="68">
        <f t="shared" si="1064"/>
        <v>0</v>
      </c>
      <c r="N3518" s="66">
        <f t="shared" si="1065"/>
        <v>0</v>
      </c>
      <c r="O3518" s="152"/>
      <c r="P3518" s="172">
        <f t="shared" si="1062"/>
        <v>0</v>
      </c>
      <c r="Q3518" s="69">
        <f t="shared" si="1066"/>
        <v>0</v>
      </c>
      <c r="R3518" s="62">
        <f t="shared" si="1067"/>
        <v>0</v>
      </c>
      <c r="S3518" s="153"/>
      <c r="T3518" s="118" t="str">
        <f t="shared" si="1068"/>
        <v/>
      </c>
      <c r="U3518" s="154"/>
      <c r="V3518" s="154"/>
      <c r="W3518" s="154"/>
      <c r="X3518" s="154"/>
      <c r="Y3518" s="154"/>
      <c r="Z3518" s="154"/>
      <c r="AA3518" s="154"/>
      <c r="AB3518" s="154"/>
      <c r="AC3518" s="154"/>
      <c r="AD3518" s="154"/>
      <c r="AE3518" s="154"/>
      <c r="AF3518" s="154"/>
      <c r="AG3518" s="63">
        <f t="shared" si="1069"/>
        <v>0</v>
      </c>
      <c r="AH3518" s="56">
        <f t="shared" si="1070"/>
        <v>0</v>
      </c>
      <c r="AI3518" s="56">
        <f t="shared" si="1071"/>
        <v>0</v>
      </c>
      <c r="AJ3518" s="56">
        <f t="shared" si="1072"/>
        <v>0</v>
      </c>
      <c r="AK3518" s="56">
        <f t="shared" si="1073"/>
        <v>0</v>
      </c>
      <c r="AL3518" s="56">
        <f t="shared" si="1074"/>
        <v>0</v>
      </c>
      <c r="AM3518" s="56">
        <f t="shared" si="1075"/>
        <v>0</v>
      </c>
      <c r="AN3518" s="56">
        <f t="shared" si="1076"/>
        <v>0</v>
      </c>
      <c r="AO3518" s="56">
        <f t="shared" si="1077"/>
        <v>0</v>
      </c>
      <c r="AP3518" s="56">
        <f t="shared" si="1078"/>
        <v>0</v>
      </c>
      <c r="AQ3518" s="56">
        <f t="shared" si="1079"/>
        <v>0</v>
      </c>
      <c r="AR3518" s="86">
        <f t="shared" si="1080"/>
        <v>0</v>
      </c>
    </row>
    <row r="3519" spans="1:44" x14ac:dyDescent="0.25">
      <c r="A3519" s="178"/>
      <c r="B3519" s="55" t="str">
        <f>_xlfn.IFNA(VLOOKUP(A3519,'Ajánlatkérő(k) adatai'!$B$4:$C$205,2,0),"")</f>
        <v/>
      </c>
      <c r="C3519" s="178"/>
      <c r="D3519" s="55" t="str">
        <f>_xlfn.IFNA(VLOOKUP(C3519,'Számlafizető(k) adatai'!$C$4:$D$203,2,0),"")</f>
        <v/>
      </c>
      <c r="E3519" s="55" t="str">
        <f>_xlfn.IFNA(VLOOKUP(C3519,'Számlafizető(k) adatai'!$C$4:$M$203,11,0),"")</f>
        <v/>
      </c>
      <c r="F3519" s="178"/>
      <c r="G3519" s="178"/>
      <c r="H3519" s="178"/>
      <c r="I3519" s="55" t="str">
        <f>IF(F3519="","",VLOOKUP(LEFT(F3519,5),'Technikai cellák'!B:C,2,0))</f>
        <v/>
      </c>
      <c r="J3519" s="55" t="str">
        <f>IF(F3519="","",VLOOKUP(I3519,'Technikai cellák'!$C$1:$D$12,2,0))</f>
        <v/>
      </c>
      <c r="K3519" s="179"/>
      <c r="L3519" s="67" t="str">
        <f t="shared" si="1063"/>
        <v/>
      </c>
      <c r="M3519" s="68">
        <f t="shared" si="1064"/>
        <v>0</v>
      </c>
      <c r="N3519" s="66">
        <f t="shared" si="1065"/>
        <v>0</v>
      </c>
      <c r="O3519" s="152"/>
      <c r="P3519" s="172">
        <f t="shared" si="1062"/>
        <v>0</v>
      </c>
      <c r="Q3519" s="69">
        <f t="shared" si="1066"/>
        <v>0</v>
      </c>
      <c r="R3519" s="62">
        <f t="shared" si="1067"/>
        <v>0</v>
      </c>
      <c r="S3519" s="153"/>
      <c r="T3519" s="118" t="str">
        <f t="shared" si="1068"/>
        <v/>
      </c>
      <c r="U3519" s="154"/>
      <c r="V3519" s="154"/>
      <c r="W3519" s="154"/>
      <c r="X3519" s="154"/>
      <c r="Y3519" s="154"/>
      <c r="Z3519" s="154"/>
      <c r="AA3519" s="154"/>
      <c r="AB3519" s="154"/>
      <c r="AC3519" s="154"/>
      <c r="AD3519" s="154"/>
      <c r="AE3519" s="154"/>
      <c r="AF3519" s="154"/>
      <c r="AG3519" s="63">
        <f t="shared" si="1069"/>
        <v>0</v>
      </c>
      <c r="AH3519" s="56">
        <f t="shared" si="1070"/>
        <v>0</v>
      </c>
      <c r="AI3519" s="56">
        <f t="shared" si="1071"/>
        <v>0</v>
      </c>
      <c r="AJ3519" s="56">
        <f t="shared" si="1072"/>
        <v>0</v>
      </c>
      <c r="AK3519" s="56">
        <f t="shared" si="1073"/>
        <v>0</v>
      </c>
      <c r="AL3519" s="56">
        <f t="shared" si="1074"/>
        <v>0</v>
      </c>
      <c r="AM3519" s="56">
        <f t="shared" si="1075"/>
        <v>0</v>
      </c>
      <c r="AN3519" s="56">
        <f t="shared" si="1076"/>
        <v>0</v>
      </c>
      <c r="AO3519" s="56">
        <f t="shared" si="1077"/>
        <v>0</v>
      </c>
      <c r="AP3519" s="56">
        <f t="shared" si="1078"/>
        <v>0</v>
      </c>
      <c r="AQ3519" s="56">
        <f t="shared" si="1079"/>
        <v>0</v>
      </c>
      <c r="AR3519" s="86">
        <f t="shared" si="1080"/>
        <v>0</v>
      </c>
    </row>
    <row r="3520" spans="1:44" x14ac:dyDescent="0.25">
      <c r="A3520" s="178"/>
      <c r="B3520" s="55" t="str">
        <f>_xlfn.IFNA(VLOOKUP(A3520,'Ajánlatkérő(k) adatai'!$B$4:$C$205,2,0),"")</f>
        <v/>
      </c>
      <c r="C3520" s="178"/>
      <c r="D3520" s="55" t="str">
        <f>_xlfn.IFNA(VLOOKUP(C3520,'Számlafizető(k) adatai'!$C$4:$D$203,2,0),"")</f>
        <v/>
      </c>
      <c r="E3520" s="55" t="str">
        <f>_xlfn.IFNA(VLOOKUP(C3520,'Számlafizető(k) adatai'!$C$4:$M$203,11,0),"")</f>
        <v/>
      </c>
      <c r="F3520" s="178"/>
      <c r="G3520" s="178"/>
      <c r="H3520" s="178"/>
      <c r="I3520" s="55" t="str">
        <f>IF(F3520="","",VLOOKUP(LEFT(F3520,5),'Technikai cellák'!B:C,2,0))</f>
        <v/>
      </c>
      <c r="J3520" s="55" t="str">
        <f>IF(F3520="","",VLOOKUP(I3520,'Technikai cellák'!$C$1:$D$12,2,0))</f>
        <v/>
      </c>
      <c r="K3520" s="179"/>
      <c r="L3520" s="67" t="str">
        <f t="shared" si="1063"/>
        <v/>
      </c>
      <c r="M3520" s="68">
        <f t="shared" si="1064"/>
        <v>0</v>
      </c>
      <c r="N3520" s="66">
        <f t="shared" si="1065"/>
        <v>0</v>
      </c>
      <c r="O3520" s="152"/>
      <c r="P3520" s="172">
        <f t="shared" si="1062"/>
        <v>0</v>
      </c>
      <c r="Q3520" s="69">
        <f t="shared" si="1066"/>
        <v>0</v>
      </c>
      <c r="R3520" s="62">
        <f t="shared" si="1067"/>
        <v>0</v>
      </c>
      <c r="S3520" s="153"/>
      <c r="T3520" s="118" t="str">
        <f t="shared" si="1068"/>
        <v/>
      </c>
      <c r="U3520" s="154"/>
      <c r="V3520" s="154"/>
      <c r="W3520" s="154"/>
      <c r="X3520" s="154"/>
      <c r="Y3520" s="154"/>
      <c r="Z3520" s="154"/>
      <c r="AA3520" s="154"/>
      <c r="AB3520" s="154"/>
      <c r="AC3520" s="154"/>
      <c r="AD3520" s="154"/>
      <c r="AE3520" s="154"/>
      <c r="AF3520" s="154"/>
      <c r="AG3520" s="63">
        <f t="shared" si="1069"/>
        <v>0</v>
      </c>
      <c r="AH3520" s="56">
        <f t="shared" si="1070"/>
        <v>0</v>
      </c>
      <c r="AI3520" s="56">
        <f t="shared" si="1071"/>
        <v>0</v>
      </c>
      <c r="AJ3520" s="56">
        <f t="shared" si="1072"/>
        <v>0</v>
      </c>
      <c r="AK3520" s="56">
        <f t="shared" si="1073"/>
        <v>0</v>
      </c>
      <c r="AL3520" s="56">
        <f t="shared" si="1074"/>
        <v>0</v>
      </c>
      <c r="AM3520" s="56">
        <f t="shared" si="1075"/>
        <v>0</v>
      </c>
      <c r="AN3520" s="56">
        <f t="shared" si="1076"/>
        <v>0</v>
      </c>
      <c r="AO3520" s="56">
        <f t="shared" si="1077"/>
        <v>0</v>
      </c>
      <c r="AP3520" s="56">
        <f t="shared" si="1078"/>
        <v>0</v>
      </c>
      <c r="AQ3520" s="56">
        <f t="shared" si="1079"/>
        <v>0</v>
      </c>
      <c r="AR3520" s="86">
        <f t="shared" si="1080"/>
        <v>0</v>
      </c>
    </row>
    <row r="3521" spans="1:44" x14ac:dyDescent="0.25">
      <c r="A3521" s="178"/>
      <c r="B3521" s="55" t="str">
        <f>_xlfn.IFNA(VLOOKUP(A3521,'Ajánlatkérő(k) adatai'!$B$4:$C$205,2,0),"")</f>
        <v/>
      </c>
      <c r="C3521" s="178"/>
      <c r="D3521" s="55" t="str">
        <f>_xlfn.IFNA(VLOOKUP(C3521,'Számlafizető(k) adatai'!$C$4:$D$203,2,0),"")</f>
        <v/>
      </c>
      <c r="E3521" s="55" t="str">
        <f>_xlfn.IFNA(VLOOKUP(C3521,'Számlafizető(k) adatai'!$C$4:$M$203,11,0),"")</f>
        <v/>
      </c>
      <c r="F3521" s="178"/>
      <c r="G3521" s="178"/>
      <c r="H3521" s="178"/>
      <c r="I3521" s="55" t="str">
        <f>IF(F3521="","",VLOOKUP(LEFT(F3521,5),'Technikai cellák'!B:C,2,0))</f>
        <v/>
      </c>
      <c r="J3521" s="55" t="str">
        <f>IF(F3521="","",VLOOKUP(I3521,'Technikai cellák'!$C$1:$D$12,2,0))</f>
        <v/>
      </c>
      <c r="K3521" s="179"/>
      <c r="L3521" s="67" t="str">
        <f t="shared" si="1063"/>
        <v/>
      </c>
      <c r="M3521" s="68">
        <f t="shared" si="1064"/>
        <v>0</v>
      </c>
      <c r="N3521" s="66">
        <f t="shared" si="1065"/>
        <v>0</v>
      </c>
      <c r="O3521" s="152"/>
      <c r="P3521" s="172">
        <f t="shared" si="1062"/>
        <v>0</v>
      </c>
      <c r="Q3521" s="69">
        <f t="shared" si="1066"/>
        <v>0</v>
      </c>
      <c r="R3521" s="62">
        <f t="shared" si="1067"/>
        <v>0</v>
      </c>
      <c r="S3521" s="153"/>
      <c r="T3521" s="118" t="str">
        <f t="shared" si="1068"/>
        <v/>
      </c>
      <c r="U3521" s="154"/>
      <c r="V3521" s="154"/>
      <c r="W3521" s="154"/>
      <c r="X3521" s="154"/>
      <c r="Y3521" s="154"/>
      <c r="Z3521" s="154"/>
      <c r="AA3521" s="154"/>
      <c r="AB3521" s="154"/>
      <c r="AC3521" s="154"/>
      <c r="AD3521" s="154"/>
      <c r="AE3521" s="154"/>
      <c r="AF3521" s="154"/>
      <c r="AG3521" s="63">
        <f t="shared" si="1069"/>
        <v>0</v>
      </c>
      <c r="AH3521" s="56">
        <f t="shared" si="1070"/>
        <v>0</v>
      </c>
      <c r="AI3521" s="56">
        <f t="shared" si="1071"/>
        <v>0</v>
      </c>
      <c r="AJ3521" s="56">
        <f t="shared" si="1072"/>
        <v>0</v>
      </c>
      <c r="AK3521" s="56">
        <f t="shared" si="1073"/>
        <v>0</v>
      </c>
      <c r="AL3521" s="56">
        <f t="shared" si="1074"/>
        <v>0</v>
      </c>
      <c r="AM3521" s="56">
        <f t="shared" si="1075"/>
        <v>0</v>
      </c>
      <c r="AN3521" s="56">
        <f t="shared" si="1076"/>
        <v>0</v>
      </c>
      <c r="AO3521" s="56">
        <f t="shared" si="1077"/>
        <v>0</v>
      </c>
      <c r="AP3521" s="56">
        <f t="shared" si="1078"/>
        <v>0</v>
      </c>
      <c r="AQ3521" s="56">
        <f t="shared" si="1079"/>
        <v>0</v>
      </c>
      <c r="AR3521" s="86">
        <f t="shared" si="1080"/>
        <v>0</v>
      </c>
    </row>
    <row r="3522" spans="1:44" x14ac:dyDescent="0.25">
      <c r="A3522" s="178"/>
      <c r="B3522" s="55" t="str">
        <f>_xlfn.IFNA(VLOOKUP(A3522,'Ajánlatkérő(k) adatai'!$B$4:$C$205,2,0),"")</f>
        <v/>
      </c>
      <c r="C3522" s="178"/>
      <c r="D3522" s="55" t="str">
        <f>_xlfn.IFNA(VLOOKUP(C3522,'Számlafizető(k) adatai'!$C$4:$D$203,2,0),"")</f>
        <v/>
      </c>
      <c r="E3522" s="55" t="str">
        <f>_xlfn.IFNA(VLOOKUP(C3522,'Számlafizető(k) adatai'!$C$4:$M$203,11,0),"")</f>
        <v/>
      </c>
      <c r="F3522" s="178"/>
      <c r="G3522" s="178"/>
      <c r="H3522" s="178"/>
      <c r="I3522" s="55" t="str">
        <f>IF(F3522="","",VLOOKUP(LEFT(F3522,5),'Technikai cellák'!B:C,2,0))</f>
        <v/>
      </c>
      <c r="J3522" s="55" t="str">
        <f>IF(F3522="","",VLOOKUP(I3522,'Technikai cellák'!$C$1:$D$12,2,0))</f>
        <v/>
      </c>
      <c r="K3522" s="179"/>
      <c r="L3522" s="67" t="str">
        <f t="shared" si="1063"/>
        <v/>
      </c>
      <c r="M3522" s="68">
        <f t="shared" si="1064"/>
        <v>0</v>
      </c>
      <c r="N3522" s="66">
        <f t="shared" si="1065"/>
        <v>0</v>
      </c>
      <c r="O3522" s="152"/>
      <c r="P3522" s="172">
        <f t="shared" si="1062"/>
        <v>0</v>
      </c>
      <c r="Q3522" s="69">
        <f t="shared" si="1066"/>
        <v>0</v>
      </c>
      <c r="R3522" s="62">
        <f t="shared" si="1067"/>
        <v>0</v>
      </c>
      <c r="S3522" s="153"/>
      <c r="T3522" s="118" t="str">
        <f t="shared" si="1068"/>
        <v/>
      </c>
      <c r="U3522" s="154"/>
      <c r="V3522" s="154"/>
      <c r="W3522" s="154"/>
      <c r="X3522" s="154"/>
      <c r="Y3522" s="154"/>
      <c r="Z3522" s="154"/>
      <c r="AA3522" s="154"/>
      <c r="AB3522" s="154"/>
      <c r="AC3522" s="154"/>
      <c r="AD3522" s="154"/>
      <c r="AE3522" s="154"/>
      <c r="AF3522" s="154"/>
      <c r="AG3522" s="63">
        <f t="shared" si="1069"/>
        <v>0</v>
      </c>
      <c r="AH3522" s="56">
        <f t="shared" si="1070"/>
        <v>0</v>
      </c>
      <c r="AI3522" s="56">
        <f t="shared" si="1071"/>
        <v>0</v>
      </c>
      <c r="AJ3522" s="56">
        <f t="shared" si="1072"/>
        <v>0</v>
      </c>
      <c r="AK3522" s="56">
        <f t="shared" si="1073"/>
        <v>0</v>
      </c>
      <c r="AL3522" s="56">
        <f t="shared" si="1074"/>
        <v>0</v>
      </c>
      <c r="AM3522" s="56">
        <f t="shared" si="1075"/>
        <v>0</v>
      </c>
      <c r="AN3522" s="56">
        <f t="shared" si="1076"/>
        <v>0</v>
      </c>
      <c r="AO3522" s="56">
        <f t="shared" si="1077"/>
        <v>0</v>
      </c>
      <c r="AP3522" s="56">
        <f t="shared" si="1078"/>
        <v>0</v>
      </c>
      <c r="AQ3522" s="56">
        <f t="shared" si="1079"/>
        <v>0</v>
      </c>
      <c r="AR3522" s="86">
        <f t="shared" si="1080"/>
        <v>0</v>
      </c>
    </row>
    <row r="3523" spans="1:44" x14ac:dyDescent="0.25">
      <c r="A3523" s="178"/>
      <c r="B3523" s="55" t="str">
        <f>_xlfn.IFNA(VLOOKUP(A3523,'Ajánlatkérő(k) adatai'!$B$4:$C$205,2,0),"")</f>
        <v/>
      </c>
      <c r="C3523" s="178"/>
      <c r="D3523" s="55" t="str">
        <f>_xlfn.IFNA(VLOOKUP(C3523,'Számlafizető(k) adatai'!$C$4:$D$203,2,0),"")</f>
        <v/>
      </c>
      <c r="E3523" s="55" t="str">
        <f>_xlfn.IFNA(VLOOKUP(C3523,'Számlafizető(k) adatai'!$C$4:$M$203,11,0),"")</f>
        <v/>
      </c>
      <c r="F3523" s="178"/>
      <c r="G3523" s="178"/>
      <c r="H3523" s="178"/>
      <c r="I3523" s="55" t="str">
        <f>IF(F3523="","",VLOOKUP(LEFT(F3523,5),'Technikai cellák'!B:C,2,0))</f>
        <v/>
      </c>
      <c r="J3523" s="55" t="str">
        <f>IF(F3523="","",VLOOKUP(I3523,'Technikai cellák'!$C$1:$D$12,2,0))</f>
        <v/>
      </c>
      <c r="K3523" s="179"/>
      <c r="L3523" s="67" t="str">
        <f t="shared" si="1063"/>
        <v/>
      </c>
      <c r="M3523" s="68">
        <f t="shared" si="1064"/>
        <v>0</v>
      </c>
      <c r="N3523" s="66">
        <f t="shared" si="1065"/>
        <v>0</v>
      </c>
      <c r="O3523" s="152"/>
      <c r="P3523" s="172">
        <f t="shared" si="1062"/>
        <v>0</v>
      </c>
      <c r="Q3523" s="69">
        <f t="shared" si="1066"/>
        <v>0</v>
      </c>
      <c r="R3523" s="62">
        <f t="shared" si="1067"/>
        <v>0</v>
      </c>
      <c r="S3523" s="153"/>
      <c r="T3523" s="118" t="str">
        <f t="shared" si="1068"/>
        <v/>
      </c>
      <c r="U3523" s="154"/>
      <c r="V3523" s="154"/>
      <c r="W3523" s="154"/>
      <c r="X3523" s="154"/>
      <c r="Y3523" s="154"/>
      <c r="Z3523" s="154"/>
      <c r="AA3523" s="154"/>
      <c r="AB3523" s="154"/>
      <c r="AC3523" s="154"/>
      <c r="AD3523" s="154"/>
      <c r="AE3523" s="154"/>
      <c r="AF3523" s="154"/>
      <c r="AG3523" s="63">
        <f t="shared" si="1069"/>
        <v>0</v>
      </c>
      <c r="AH3523" s="56">
        <f t="shared" si="1070"/>
        <v>0</v>
      </c>
      <c r="AI3523" s="56">
        <f t="shared" si="1071"/>
        <v>0</v>
      </c>
      <c r="AJ3523" s="56">
        <f t="shared" si="1072"/>
        <v>0</v>
      </c>
      <c r="AK3523" s="56">
        <f t="shared" si="1073"/>
        <v>0</v>
      </c>
      <c r="AL3523" s="56">
        <f t="shared" si="1074"/>
        <v>0</v>
      </c>
      <c r="AM3523" s="56">
        <f t="shared" si="1075"/>
        <v>0</v>
      </c>
      <c r="AN3523" s="56">
        <f t="shared" si="1076"/>
        <v>0</v>
      </c>
      <c r="AO3523" s="56">
        <f t="shared" si="1077"/>
        <v>0</v>
      </c>
      <c r="AP3523" s="56">
        <f t="shared" si="1078"/>
        <v>0</v>
      </c>
      <c r="AQ3523" s="56">
        <f t="shared" si="1079"/>
        <v>0</v>
      </c>
      <c r="AR3523" s="86">
        <f t="shared" si="1080"/>
        <v>0</v>
      </c>
    </row>
    <row r="3524" spans="1:44" x14ac:dyDescent="0.25">
      <c r="A3524" s="178"/>
      <c r="B3524" s="55" t="str">
        <f>_xlfn.IFNA(VLOOKUP(A3524,'Ajánlatkérő(k) adatai'!$B$4:$C$205,2,0),"")</f>
        <v/>
      </c>
      <c r="C3524" s="178"/>
      <c r="D3524" s="55" t="str">
        <f>_xlfn.IFNA(VLOOKUP(C3524,'Számlafizető(k) adatai'!$C$4:$D$203,2,0),"")</f>
        <v/>
      </c>
      <c r="E3524" s="55" t="str">
        <f>_xlfn.IFNA(VLOOKUP(C3524,'Számlafizető(k) adatai'!$C$4:$M$203,11,0),"")</f>
        <v/>
      </c>
      <c r="F3524" s="178"/>
      <c r="G3524" s="178"/>
      <c r="H3524" s="178"/>
      <c r="I3524" s="55" t="str">
        <f>IF(F3524="","",VLOOKUP(LEFT(F3524,5),'Technikai cellák'!B:C,2,0))</f>
        <v/>
      </c>
      <c r="J3524" s="55" t="str">
        <f>IF(F3524="","",VLOOKUP(I3524,'Technikai cellák'!$C$1:$D$12,2,0))</f>
        <v/>
      </c>
      <c r="K3524" s="179"/>
      <c r="L3524" s="67" t="str">
        <f t="shared" si="1063"/>
        <v/>
      </c>
      <c r="M3524" s="68">
        <f t="shared" si="1064"/>
        <v>0</v>
      </c>
      <c r="N3524" s="66">
        <f t="shared" si="1065"/>
        <v>0</v>
      </c>
      <c r="O3524" s="152"/>
      <c r="P3524" s="172">
        <f t="shared" si="1062"/>
        <v>0</v>
      </c>
      <c r="Q3524" s="69">
        <f t="shared" si="1066"/>
        <v>0</v>
      </c>
      <c r="R3524" s="62">
        <f t="shared" si="1067"/>
        <v>0</v>
      </c>
      <c r="S3524" s="153"/>
      <c r="T3524" s="118" t="str">
        <f t="shared" si="1068"/>
        <v/>
      </c>
      <c r="U3524" s="154"/>
      <c r="V3524" s="154"/>
      <c r="W3524" s="154"/>
      <c r="X3524" s="154"/>
      <c r="Y3524" s="154"/>
      <c r="Z3524" s="154"/>
      <c r="AA3524" s="154"/>
      <c r="AB3524" s="154"/>
      <c r="AC3524" s="154"/>
      <c r="AD3524" s="154"/>
      <c r="AE3524" s="154"/>
      <c r="AF3524" s="154"/>
      <c r="AG3524" s="63">
        <f t="shared" si="1069"/>
        <v>0</v>
      </c>
      <c r="AH3524" s="56">
        <f t="shared" si="1070"/>
        <v>0</v>
      </c>
      <c r="AI3524" s="56">
        <f t="shared" si="1071"/>
        <v>0</v>
      </c>
      <c r="AJ3524" s="56">
        <f t="shared" si="1072"/>
        <v>0</v>
      </c>
      <c r="AK3524" s="56">
        <f t="shared" si="1073"/>
        <v>0</v>
      </c>
      <c r="AL3524" s="56">
        <f t="shared" si="1074"/>
        <v>0</v>
      </c>
      <c r="AM3524" s="56">
        <f t="shared" si="1075"/>
        <v>0</v>
      </c>
      <c r="AN3524" s="56">
        <f t="shared" si="1076"/>
        <v>0</v>
      </c>
      <c r="AO3524" s="56">
        <f t="shared" si="1077"/>
        <v>0</v>
      </c>
      <c r="AP3524" s="56">
        <f t="shared" si="1078"/>
        <v>0</v>
      </c>
      <c r="AQ3524" s="56">
        <f t="shared" si="1079"/>
        <v>0</v>
      </c>
      <c r="AR3524" s="86">
        <f t="shared" si="1080"/>
        <v>0</v>
      </c>
    </row>
    <row r="3525" spans="1:44" x14ac:dyDescent="0.25">
      <c r="A3525" s="178"/>
      <c r="B3525" s="55" t="str">
        <f>_xlfn.IFNA(VLOOKUP(A3525,'Ajánlatkérő(k) adatai'!$B$4:$C$205,2,0),"")</f>
        <v/>
      </c>
      <c r="C3525" s="178"/>
      <c r="D3525" s="55" t="str">
        <f>_xlfn.IFNA(VLOOKUP(C3525,'Számlafizető(k) adatai'!$C$4:$D$203,2,0),"")</f>
        <v/>
      </c>
      <c r="E3525" s="55" t="str">
        <f>_xlfn.IFNA(VLOOKUP(C3525,'Számlafizető(k) adatai'!$C$4:$M$203,11,0),"")</f>
        <v/>
      </c>
      <c r="F3525" s="178"/>
      <c r="G3525" s="178"/>
      <c r="H3525" s="178"/>
      <c r="I3525" s="55" t="str">
        <f>IF(F3525="","",VLOOKUP(LEFT(F3525,5),'Technikai cellák'!B:C,2,0))</f>
        <v/>
      </c>
      <c r="J3525" s="55" t="str">
        <f>IF(F3525="","",VLOOKUP(I3525,'Technikai cellák'!$C$1:$D$12,2,0))</f>
        <v/>
      </c>
      <c r="K3525" s="179"/>
      <c r="L3525" s="67" t="str">
        <f t="shared" si="1063"/>
        <v/>
      </c>
      <c r="M3525" s="68">
        <f t="shared" si="1064"/>
        <v>0</v>
      </c>
      <c r="N3525" s="66">
        <f t="shared" si="1065"/>
        <v>0</v>
      </c>
      <c r="O3525" s="152"/>
      <c r="P3525" s="172">
        <f t="shared" si="1062"/>
        <v>0</v>
      </c>
      <c r="Q3525" s="69">
        <f t="shared" si="1066"/>
        <v>0</v>
      </c>
      <c r="R3525" s="62">
        <f t="shared" si="1067"/>
        <v>0</v>
      </c>
      <c r="S3525" s="153"/>
      <c r="T3525" s="118" t="str">
        <f t="shared" si="1068"/>
        <v/>
      </c>
      <c r="U3525" s="154"/>
      <c r="V3525" s="154"/>
      <c r="W3525" s="154"/>
      <c r="X3525" s="154"/>
      <c r="Y3525" s="154"/>
      <c r="Z3525" s="154"/>
      <c r="AA3525" s="154"/>
      <c r="AB3525" s="154"/>
      <c r="AC3525" s="154"/>
      <c r="AD3525" s="154"/>
      <c r="AE3525" s="154"/>
      <c r="AF3525" s="154"/>
      <c r="AG3525" s="63">
        <f t="shared" si="1069"/>
        <v>0</v>
      </c>
      <c r="AH3525" s="56">
        <f t="shared" si="1070"/>
        <v>0</v>
      </c>
      <c r="AI3525" s="56">
        <f t="shared" si="1071"/>
        <v>0</v>
      </c>
      <c r="AJ3525" s="56">
        <f t="shared" si="1072"/>
        <v>0</v>
      </c>
      <c r="AK3525" s="56">
        <f t="shared" si="1073"/>
        <v>0</v>
      </c>
      <c r="AL3525" s="56">
        <f t="shared" si="1074"/>
        <v>0</v>
      </c>
      <c r="AM3525" s="56">
        <f t="shared" si="1075"/>
        <v>0</v>
      </c>
      <c r="AN3525" s="56">
        <f t="shared" si="1076"/>
        <v>0</v>
      </c>
      <c r="AO3525" s="56">
        <f t="shared" si="1077"/>
        <v>0</v>
      </c>
      <c r="AP3525" s="56">
        <f t="shared" si="1078"/>
        <v>0</v>
      </c>
      <c r="AQ3525" s="56">
        <f t="shared" si="1079"/>
        <v>0</v>
      </c>
      <c r="AR3525" s="86">
        <f t="shared" si="1080"/>
        <v>0</v>
      </c>
    </row>
    <row r="3526" spans="1:44" x14ac:dyDescent="0.25">
      <c r="A3526" s="178"/>
      <c r="B3526" s="55" t="str">
        <f>_xlfn.IFNA(VLOOKUP(A3526,'Ajánlatkérő(k) adatai'!$B$4:$C$205,2,0),"")</f>
        <v/>
      </c>
      <c r="C3526" s="178"/>
      <c r="D3526" s="55" t="str">
        <f>_xlfn.IFNA(VLOOKUP(C3526,'Számlafizető(k) adatai'!$C$4:$D$203,2,0),"")</f>
        <v/>
      </c>
      <c r="E3526" s="55" t="str">
        <f>_xlfn.IFNA(VLOOKUP(C3526,'Számlafizető(k) adatai'!$C$4:$M$203,11,0),"")</f>
        <v/>
      </c>
      <c r="F3526" s="178"/>
      <c r="G3526" s="178"/>
      <c r="H3526" s="178"/>
      <c r="I3526" s="55" t="str">
        <f>IF(F3526="","",VLOOKUP(LEFT(F3526,5),'Technikai cellák'!B:C,2,0))</f>
        <v/>
      </c>
      <c r="J3526" s="55" t="str">
        <f>IF(F3526="","",VLOOKUP(I3526,'Technikai cellák'!$C$1:$D$12,2,0))</f>
        <v/>
      </c>
      <c r="K3526" s="179"/>
      <c r="L3526" s="67" t="str">
        <f t="shared" si="1063"/>
        <v/>
      </c>
      <c r="M3526" s="68">
        <f t="shared" si="1064"/>
        <v>0</v>
      </c>
      <c r="N3526" s="66">
        <f t="shared" si="1065"/>
        <v>0</v>
      </c>
      <c r="O3526" s="152"/>
      <c r="P3526" s="172">
        <f t="shared" si="1062"/>
        <v>0</v>
      </c>
      <c r="Q3526" s="69">
        <f t="shared" si="1066"/>
        <v>0</v>
      </c>
      <c r="R3526" s="62">
        <f t="shared" si="1067"/>
        <v>0</v>
      </c>
      <c r="S3526" s="153"/>
      <c r="T3526" s="118" t="str">
        <f t="shared" si="1068"/>
        <v/>
      </c>
      <c r="U3526" s="154"/>
      <c r="V3526" s="154"/>
      <c r="W3526" s="154"/>
      <c r="X3526" s="154"/>
      <c r="Y3526" s="154"/>
      <c r="Z3526" s="154"/>
      <c r="AA3526" s="154"/>
      <c r="AB3526" s="154"/>
      <c r="AC3526" s="154"/>
      <c r="AD3526" s="154"/>
      <c r="AE3526" s="154"/>
      <c r="AF3526" s="154"/>
      <c r="AG3526" s="63">
        <f t="shared" si="1069"/>
        <v>0</v>
      </c>
      <c r="AH3526" s="56">
        <f t="shared" si="1070"/>
        <v>0</v>
      </c>
      <c r="AI3526" s="56">
        <f t="shared" si="1071"/>
        <v>0</v>
      </c>
      <c r="AJ3526" s="56">
        <f t="shared" si="1072"/>
        <v>0</v>
      </c>
      <c r="AK3526" s="56">
        <f t="shared" si="1073"/>
        <v>0</v>
      </c>
      <c r="AL3526" s="56">
        <f t="shared" si="1074"/>
        <v>0</v>
      </c>
      <c r="AM3526" s="56">
        <f t="shared" si="1075"/>
        <v>0</v>
      </c>
      <c r="AN3526" s="56">
        <f t="shared" si="1076"/>
        <v>0</v>
      </c>
      <c r="AO3526" s="56">
        <f t="shared" si="1077"/>
        <v>0</v>
      </c>
      <c r="AP3526" s="56">
        <f t="shared" si="1078"/>
        <v>0</v>
      </c>
      <c r="AQ3526" s="56">
        <f t="shared" si="1079"/>
        <v>0</v>
      </c>
      <c r="AR3526" s="86">
        <f t="shared" si="1080"/>
        <v>0</v>
      </c>
    </row>
    <row r="3527" spans="1:44" x14ac:dyDescent="0.25">
      <c r="A3527" s="178"/>
      <c r="B3527" s="55" t="str">
        <f>_xlfn.IFNA(VLOOKUP(A3527,'Ajánlatkérő(k) adatai'!$B$4:$C$205,2,0),"")</f>
        <v/>
      </c>
      <c r="C3527" s="178"/>
      <c r="D3527" s="55" t="str">
        <f>_xlfn.IFNA(VLOOKUP(C3527,'Számlafizető(k) adatai'!$C$4:$D$203,2,0),"")</f>
        <v/>
      </c>
      <c r="E3527" s="55" t="str">
        <f>_xlfn.IFNA(VLOOKUP(C3527,'Számlafizető(k) adatai'!$C$4:$M$203,11,0),"")</f>
        <v/>
      </c>
      <c r="F3527" s="178"/>
      <c r="G3527" s="178"/>
      <c r="H3527" s="178"/>
      <c r="I3527" s="55" t="str">
        <f>IF(F3527="","",VLOOKUP(LEFT(F3527,5),'Technikai cellák'!B:C,2,0))</f>
        <v/>
      </c>
      <c r="J3527" s="55" t="str">
        <f>IF(F3527="","",VLOOKUP(I3527,'Technikai cellák'!$C$1:$D$12,2,0))</f>
        <v/>
      </c>
      <c r="K3527" s="179"/>
      <c r="L3527" s="67" t="str">
        <f t="shared" si="1063"/>
        <v/>
      </c>
      <c r="M3527" s="68">
        <f t="shared" si="1064"/>
        <v>0</v>
      </c>
      <c r="N3527" s="66">
        <f t="shared" si="1065"/>
        <v>0</v>
      </c>
      <c r="O3527" s="152"/>
      <c r="P3527" s="172">
        <f t="shared" si="1062"/>
        <v>0</v>
      </c>
      <c r="Q3527" s="69">
        <f t="shared" si="1066"/>
        <v>0</v>
      </c>
      <c r="R3527" s="62">
        <f t="shared" si="1067"/>
        <v>0</v>
      </c>
      <c r="S3527" s="153"/>
      <c r="T3527" s="118" t="str">
        <f t="shared" si="1068"/>
        <v/>
      </c>
      <c r="U3527" s="154"/>
      <c r="V3527" s="154"/>
      <c r="W3527" s="154"/>
      <c r="X3527" s="154"/>
      <c r="Y3527" s="154"/>
      <c r="Z3527" s="154"/>
      <c r="AA3527" s="154"/>
      <c r="AB3527" s="154"/>
      <c r="AC3527" s="154"/>
      <c r="AD3527" s="154"/>
      <c r="AE3527" s="154"/>
      <c r="AF3527" s="154"/>
      <c r="AG3527" s="63">
        <f t="shared" si="1069"/>
        <v>0</v>
      </c>
      <c r="AH3527" s="56">
        <f t="shared" si="1070"/>
        <v>0</v>
      </c>
      <c r="AI3527" s="56">
        <f t="shared" si="1071"/>
        <v>0</v>
      </c>
      <c r="AJ3527" s="56">
        <f t="shared" si="1072"/>
        <v>0</v>
      </c>
      <c r="AK3527" s="56">
        <f t="shared" si="1073"/>
        <v>0</v>
      </c>
      <c r="AL3527" s="56">
        <f t="shared" si="1074"/>
        <v>0</v>
      </c>
      <c r="AM3527" s="56">
        <f t="shared" si="1075"/>
        <v>0</v>
      </c>
      <c r="AN3527" s="56">
        <f t="shared" si="1076"/>
        <v>0</v>
      </c>
      <c r="AO3527" s="56">
        <f t="shared" si="1077"/>
        <v>0</v>
      </c>
      <c r="AP3527" s="56">
        <f t="shared" si="1078"/>
        <v>0</v>
      </c>
      <c r="AQ3527" s="56">
        <f t="shared" si="1079"/>
        <v>0</v>
      </c>
      <c r="AR3527" s="86">
        <f t="shared" si="1080"/>
        <v>0</v>
      </c>
    </row>
    <row r="3528" spans="1:44" x14ac:dyDescent="0.25">
      <c r="A3528" s="178"/>
      <c r="B3528" s="55" t="str">
        <f>_xlfn.IFNA(VLOOKUP(A3528,'Ajánlatkérő(k) adatai'!$B$4:$C$205,2,0),"")</f>
        <v/>
      </c>
      <c r="C3528" s="178"/>
      <c r="D3528" s="55" t="str">
        <f>_xlfn.IFNA(VLOOKUP(C3528,'Számlafizető(k) adatai'!$C$4:$D$203,2,0),"")</f>
        <v/>
      </c>
      <c r="E3528" s="55" t="str">
        <f>_xlfn.IFNA(VLOOKUP(C3528,'Számlafizető(k) adatai'!$C$4:$M$203,11,0),"")</f>
        <v/>
      </c>
      <c r="F3528" s="178"/>
      <c r="G3528" s="178"/>
      <c r="H3528" s="178"/>
      <c r="I3528" s="55" t="str">
        <f>IF(F3528="","",VLOOKUP(LEFT(F3528,5),'Technikai cellák'!B:C,2,0))</f>
        <v/>
      </c>
      <c r="J3528" s="55" t="str">
        <f>IF(F3528="","",VLOOKUP(I3528,'Technikai cellák'!$C$1:$D$12,2,0))</f>
        <v/>
      </c>
      <c r="K3528" s="179"/>
      <c r="L3528" s="67" t="str">
        <f t="shared" si="1063"/>
        <v/>
      </c>
      <c r="M3528" s="68">
        <f t="shared" si="1064"/>
        <v>0</v>
      </c>
      <c r="N3528" s="66">
        <f t="shared" si="1065"/>
        <v>0</v>
      </c>
      <c r="O3528" s="152"/>
      <c r="P3528" s="172">
        <f t="shared" si="1062"/>
        <v>0</v>
      </c>
      <c r="Q3528" s="69">
        <f t="shared" si="1066"/>
        <v>0</v>
      </c>
      <c r="R3528" s="62">
        <f t="shared" si="1067"/>
        <v>0</v>
      </c>
      <c r="S3528" s="153"/>
      <c r="T3528" s="118" t="str">
        <f t="shared" si="1068"/>
        <v/>
      </c>
      <c r="U3528" s="154"/>
      <c r="V3528" s="154"/>
      <c r="W3528" s="154"/>
      <c r="X3528" s="154"/>
      <c r="Y3528" s="154"/>
      <c r="Z3528" s="154"/>
      <c r="AA3528" s="154"/>
      <c r="AB3528" s="154"/>
      <c r="AC3528" s="154"/>
      <c r="AD3528" s="154"/>
      <c r="AE3528" s="154"/>
      <c r="AF3528" s="154"/>
      <c r="AG3528" s="63">
        <f t="shared" si="1069"/>
        <v>0</v>
      </c>
      <c r="AH3528" s="56">
        <f t="shared" si="1070"/>
        <v>0</v>
      </c>
      <c r="AI3528" s="56">
        <f t="shared" si="1071"/>
        <v>0</v>
      </c>
      <c r="AJ3528" s="56">
        <f t="shared" si="1072"/>
        <v>0</v>
      </c>
      <c r="AK3528" s="56">
        <f t="shared" si="1073"/>
        <v>0</v>
      </c>
      <c r="AL3528" s="56">
        <f t="shared" si="1074"/>
        <v>0</v>
      </c>
      <c r="AM3528" s="56">
        <f t="shared" si="1075"/>
        <v>0</v>
      </c>
      <c r="AN3528" s="56">
        <f t="shared" si="1076"/>
        <v>0</v>
      </c>
      <c r="AO3528" s="56">
        <f t="shared" si="1077"/>
        <v>0</v>
      </c>
      <c r="AP3528" s="56">
        <f t="shared" si="1078"/>
        <v>0</v>
      </c>
      <c r="AQ3528" s="56">
        <f t="shared" si="1079"/>
        <v>0</v>
      </c>
      <c r="AR3528" s="86">
        <f t="shared" si="1080"/>
        <v>0</v>
      </c>
    </row>
    <row r="3529" spans="1:44" x14ac:dyDescent="0.25">
      <c r="A3529" s="178"/>
      <c r="B3529" s="55" t="str">
        <f>_xlfn.IFNA(VLOOKUP(A3529,'Ajánlatkérő(k) adatai'!$B$4:$C$205,2,0),"")</f>
        <v/>
      </c>
      <c r="C3529" s="178"/>
      <c r="D3529" s="55" t="str">
        <f>_xlfn.IFNA(VLOOKUP(C3529,'Számlafizető(k) adatai'!$C$4:$D$203,2,0),"")</f>
        <v/>
      </c>
      <c r="E3529" s="55" t="str">
        <f>_xlfn.IFNA(VLOOKUP(C3529,'Számlafizető(k) adatai'!$C$4:$M$203,11,0),"")</f>
        <v/>
      </c>
      <c r="F3529" s="178"/>
      <c r="G3529" s="178"/>
      <c r="H3529" s="178"/>
      <c r="I3529" s="55" t="str">
        <f>IF(F3529="","",VLOOKUP(LEFT(F3529,5),'Technikai cellák'!B:C,2,0))</f>
        <v/>
      </c>
      <c r="J3529" s="55" t="str">
        <f>IF(F3529="","",VLOOKUP(I3529,'Technikai cellák'!$C$1:$D$12,2,0))</f>
        <v/>
      </c>
      <c r="K3529" s="179"/>
      <c r="L3529" s="67" t="str">
        <f t="shared" si="1063"/>
        <v/>
      </c>
      <c r="M3529" s="68">
        <f t="shared" si="1064"/>
        <v>0</v>
      </c>
      <c r="N3529" s="66">
        <f t="shared" si="1065"/>
        <v>0</v>
      </c>
      <c r="O3529" s="152"/>
      <c r="P3529" s="172">
        <f t="shared" si="1062"/>
        <v>0</v>
      </c>
      <c r="Q3529" s="69">
        <f t="shared" si="1066"/>
        <v>0</v>
      </c>
      <c r="R3529" s="62">
        <f t="shared" si="1067"/>
        <v>0</v>
      </c>
      <c r="S3529" s="153"/>
      <c r="T3529" s="118" t="str">
        <f t="shared" si="1068"/>
        <v/>
      </c>
      <c r="U3529" s="154"/>
      <c r="V3529" s="154"/>
      <c r="W3529" s="154"/>
      <c r="X3529" s="154"/>
      <c r="Y3529" s="154"/>
      <c r="Z3529" s="154"/>
      <c r="AA3529" s="154"/>
      <c r="AB3529" s="154"/>
      <c r="AC3529" s="154"/>
      <c r="AD3529" s="154"/>
      <c r="AE3529" s="154"/>
      <c r="AF3529" s="154"/>
      <c r="AG3529" s="63">
        <f t="shared" si="1069"/>
        <v>0</v>
      </c>
      <c r="AH3529" s="56">
        <f t="shared" si="1070"/>
        <v>0</v>
      </c>
      <c r="AI3529" s="56">
        <f t="shared" si="1071"/>
        <v>0</v>
      </c>
      <c r="AJ3529" s="56">
        <f t="shared" si="1072"/>
        <v>0</v>
      </c>
      <c r="AK3529" s="56">
        <f t="shared" si="1073"/>
        <v>0</v>
      </c>
      <c r="AL3529" s="56">
        <f t="shared" si="1074"/>
        <v>0</v>
      </c>
      <c r="AM3529" s="56">
        <f t="shared" si="1075"/>
        <v>0</v>
      </c>
      <c r="AN3529" s="56">
        <f t="shared" si="1076"/>
        <v>0</v>
      </c>
      <c r="AO3529" s="56">
        <f t="shared" si="1077"/>
        <v>0</v>
      </c>
      <c r="AP3529" s="56">
        <f t="shared" si="1078"/>
        <v>0</v>
      </c>
      <c r="AQ3529" s="56">
        <f t="shared" si="1079"/>
        <v>0</v>
      </c>
      <c r="AR3529" s="86">
        <f t="shared" si="1080"/>
        <v>0</v>
      </c>
    </row>
    <row r="3530" spans="1:44" x14ac:dyDescent="0.25">
      <c r="A3530" s="178"/>
      <c r="B3530" s="55" t="str">
        <f>_xlfn.IFNA(VLOOKUP(A3530,'Ajánlatkérő(k) adatai'!$B$4:$C$205,2,0),"")</f>
        <v/>
      </c>
      <c r="C3530" s="178"/>
      <c r="D3530" s="55" t="str">
        <f>_xlfn.IFNA(VLOOKUP(C3530,'Számlafizető(k) adatai'!$C$4:$D$203,2,0),"")</f>
        <v/>
      </c>
      <c r="E3530" s="55" t="str">
        <f>_xlfn.IFNA(VLOOKUP(C3530,'Számlafizető(k) adatai'!$C$4:$M$203,11,0),"")</f>
        <v/>
      </c>
      <c r="F3530" s="178"/>
      <c r="G3530" s="178"/>
      <c r="H3530" s="178"/>
      <c r="I3530" s="55" t="str">
        <f>IF(F3530="","",VLOOKUP(LEFT(F3530,5),'Technikai cellák'!B:C,2,0))</f>
        <v/>
      </c>
      <c r="J3530" s="55" t="str">
        <f>IF(F3530="","",VLOOKUP(I3530,'Technikai cellák'!$C$1:$D$12,2,0))</f>
        <v/>
      </c>
      <c r="K3530" s="179"/>
      <c r="L3530" s="67" t="str">
        <f t="shared" si="1063"/>
        <v/>
      </c>
      <c r="M3530" s="68">
        <f t="shared" si="1064"/>
        <v>0</v>
      </c>
      <c r="N3530" s="66">
        <f t="shared" si="1065"/>
        <v>0</v>
      </c>
      <c r="O3530" s="152"/>
      <c r="P3530" s="172">
        <f t="shared" si="1062"/>
        <v>0</v>
      </c>
      <c r="Q3530" s="69">
        <f t="shared" si="1066"/>
        <v>0</v>
      </c>
      <c r="R3530" s="62">
        <f t="shared" si="1067"/>
        <v>0</v>
      </c>
      <c r="S3530" s="153"/>
      <c r="T3530" s="118" t="str">
        <f t="shared" si="1068"/>
        <v/>
      </c>
      <c r="U3530" s="154"/>
      <c r="V3530" s="154"/>
      <c r="W3530" s="154"/>
      <c r="X3530" s="154"/>
      <c r="Y3530" s="154"/>
      <c r="Z3530" s="154"/>
      <c r="AA3530" s="154"/>
      <c r="AB3530" s="154"/>
      <c r="AC3530" s="154"/>
      <c r="AD3530" s="154"/>
      <c r="AE3530" s="154"/>
      <c r="AF3530" s="154"/>
      <c r="AG3530" s="63">
        <f t="shared" si="1069"/>
        <v>0</v>
      </c>
      <c r="AH3530" s="56">
        <f t="shared" si="1070"/>
        <v>0</v>
      </c>
      <c r="AI3530" s="56">
        <f t="shared" si="1071"/>
        <v>0</v>
      </c>
      <c r="AJ3530" s="56">
        <f t="shared" si="1072"/>
        <v>0</v>
      </c>
      <c r="AK3530" s="56">
        <f t="shared" si="1073"/>
        <v>0</v>
      </c>
      <c r="AL3530" s="56">
        <f t="shared" si="1074"/>
        <v>0</v>
      </c>
      <c r="AM3530" s="56">
        <f t="shared" si="1075"/>
        <v>0</v>
      </c>
      <c r="AN3530" s="56">
        <f t="shared" si="1076"/>
        <v>0</v>
      </c>
      <c r="AO3530" s="56">
        <f t="shared" si="1077"/>
        <v>0</v>
      </c>
      <c r="AP3530" s="56">
        <f t="shared" si="1078"/>
        <v>0</v>
      </c>
      <c r="AQ3530" s="56">
        <f t="shared" si="1079"/>
        <v>0</v>
      </c>
      <c r="AR3530" s="86">
        <f t="shared" si="1080"/>
        <v>0</v>
      </c>
    </row>
    <row r="3531" spans="1:44" x14ac:dyDescent="0.25">
      <c r="A3531" s="178"/>
      <c r="B3531" s="55" t="str">
        <f>_xlfn.IFNA(VLOOKUP(A3531,'Ajánlatkérő(k) adatai'!$B$4:$C$205,2,0),"")</f>
        <v/>
      </c>
      <c r="C3531" s="178"/>
      <c r="D3531" s="55" t="str">
        <f>_xlfn.IFNA(VLOOKUP(C3531,'Számlafizető(k) adatai'!$C$4:$D$203,2,0),"")</f>
        <v/>
      </c>
      <c r="E3531" s="55" t="str">
        <f>_xlfn.IFNA(VLOOKUP(C3531,'Számlafizető(k) adatai'!$C$4:$M$203,11,0),"")</f>
        <v/>
      </c>
      <c r="F3531" s="178"/>
      <c r="G3531" s="178"/>
      <c r="H3531" s="178"/>
      <c r="I3531" s="55" t="str">
        <f>IF(F3531="","",VLOOKUP(LEFT(F3531,5),'Technikai cellák'!B:C,2,0))</f>
        <v/>
      </c>
      <c r="J3531" s="55" t="str">
        <f>IF(F3531="","",VLOOKUP(I3531,'Technikai cellák'!$C$1:$D$12,2,0))</f>
        <v/>
      </c>
      <c r="K3531" s="179"/>
      <c r="L3531" s="67" t="str">
        <f t="shared" si="1063"/>
        <v/>
      </c>
      <c r="M3531" s="68">
        <f t="shared" si="1064"/>
        <v>0</v>
      </c>
      <c r="N3531" s="66">
        <f t="shared" si="1065"/>
        <v>0</v>
      </c>
      <c r="O3531" s="152"/>
      <c r="P3531" s="172">
        <f t="shared" si="1062"/>
        <v>0</v>
      </c>
      <c r="Q3531" s="69">
        <f t="shared" si="1066"/>
        <v>0</v>
      </c>
      <c r="R3531" s="62">
        <f t="shared" si="1067"/>
        <v>0</v>
      </c>
      <c r="S3531" s="153"/>
      <c r="T3531" s="118" t="str">
        <f t="shared" si="1068"/>
        <v/>
      </c>
      <c r="U3531" s="154"/>
      <c r="V3531" s="154"/>
      <c r="W3531" s="154"/>
      <c r="X3531" s="154"/>
      <c r="Y3531" s="154"/>
      <c r="Z3531" s="154"/>
      <c r="AA3531" s="154"/>
      <c r="AB3531" s="154"/>
      <c r="AC3531" s="154"/>
      <c r="AD3531" s="154"/>
      <c r="AE3531" s="154"/>
      <c r="AF3531" s="154"/>
      <c r="AG3531" s="63">
        <f t="shared" si="1069"/>
        <v>0</v>
      </c>
      <c r="AH3531" s="56">
        <f t="shared" si="1070"/>
        <v>0</v>
      </c>
      <c r="AI3531" s="56">
        <f t="shared" si="1071"/>
        <v>0</v>
      </c>
      <c r="AJ3531" s="56">
        <f t="shared" si="1072"/>
        <v>0</v>
      </c>
      <c r="AK3531" s="56">
        <f t="shared" si="1073"/>
        <v>0</v>
      </c>
      <c r="AL3531" s="56">
        <f t="shared" si="1074"/>
        <v>0</v>
      </c>
      <c r="AM3531" s="56">
        <f t="shared" si="1075"/>
        <v>0</v>
      </c>
      <c r="AN3531" s="56">
        <f t="shared" si="1076"/>
        <v>0</v>
      </c>
      <c r="AO3531" s="56">
        <f t="shared" si="1077"/>
        <v>0</v>
      </c>
      <c r="AP3531" s="56">
        <f t="shared" si="1078"/>
        <v>0</v>
      </c>
      <c r="AQ3531" s="56">
        <f t="shared" si="1079"/>
        <v>0</v>
      </c>
      <c r="AR3531" s="86">
        <f t="shared" si="1080"/>
        <v>0</v>
      </c>
    </row>
    <row r="3532" spans="1:44" x14ac:dyDescent="0.25">
      <c r="A3532" s="178"/>
      <c r="B3532" s="55" t="str">
        <f>_xlfn.IFNA(VLOOKUP(A3532,'Ajánlatkérő(k) adatai'!$B$4:$C$205,2,0),"")</f>
        <v/>
      </c>
      <c r="C3532" s="178"/>
      <c r="D3532" s="55" t="str">
        <f>_xlfn.IFNA(VLOOKUP(C3532,'Számlafizető(k) adatai'!$C$4:$D$203,2,0),"")</f>
        <v/>
      </c>
      <c r="E3532" s="55" t="str">
        <f>_xlfn.IFNA(VLOOKUP(C3532,'Számlafizető(k) adatai'!$C$4:$M$203,11,0),"")</f>
        <v/>
      </c>
      <c r="F3532" s="178"/>
      <c r="G3532" s="178"/>
      <c r="H3532" s="178"/>
      <c r="I3532" s="55" t="str">
        <f>IF(F3532="","",VLOOKUP(LEFT(F3532,5),'Technikai cellák'!B:C,2,0))</f>
        <v/>
      </c>
      <c r="J3532" s="55" t="str">
        <f>IF(F3532="","",VLOOKUP(I3532,'Technikai cellák'!$C$1:$D$12,2,0))</f>
        <v/>
      </c>
      <c r="K3532" s="179"/>
      <c r="L3532" s="67" t="str">
        <f t="shared" si="1063"/>
        <v/>
      </c>
      <c r="M3532" s="68">
        <f t="shared" si="1064"/>
        <v>0</v>
      </c>
      <c r="N3532" s="66">
        <f t="shared" si="1065"/>
        <v>0</v>
      </c>
      <c r="O3532" s="152"/>
      <c r="P3532" s="172">
        <f t="shared" si="1062"/>
        <v>0</v>
      </c>
      <c r="Q3532" s="69">
        <f t="shared" si="1066"/>
        <v>0</v>
      </c>
      <c r="R3532" s="62">
        <f t="shared" si="1067"/>
        <v>0</v>
      </c>
      <c r="S3532" s="153"/>
      <c r="T3532" s="118" t="str">
        <f t="shared" si="1068"/>
        <v/>
      </c>
      <c r="U3532" s="154"/>
      <c r="V3532" s="154"/>
      <c r="W3532" s="154"/>
      <c r="X3532" s="154"/>
      <c r="Y3532" s="154"/>
      <c r="Z3532" s="154"/>
      <c r="AA3532" s="154"/>
      <c r="AB3532" s="154"/>
      <c r="AC3532" s="154"/>
      <c r="AD3532" s="154"/>
      <c r="AE3532" s="154"/>
      <c r="AF3532" s="154"/>
      <c r="AG3532" s="63">
        <f t="shared" si="1069"/>
        <v>0</v>
      </c>
      <c r="AH3532" s="56">
        <f t="shared" si="1070"/>
        <v>0</v>
      </c>
      <c r="AI3532" s="56">
        <f t="shared" si="1071"/>
        <v>0</v>
      </c>
      <c r="AJ3532" s="56">
        <f t="shared" si="1072"/>
        <v>0</v>
      </c>
      <c r="AK3532" s="56">
        <f t="shared" si="1073"/>
        <v>0</v>
      </c>
      <c r="AL3532" s="56">
        <f t="shared" si="1074"/>
        <v>0</v>
      </c>
      <c r="AM3532" s="56">
        <f t="shared" si="1075"/>
        <v>0</v>
      </c>
      <c r="AN3532" s="56">
        <f t="shared" si="1076"/>
        <v>0</v>
      </c>
      <c r="AO3532" s="56">
        <f t="shared" si="1077"/>
        <v>0</v>
      </c>
      <c r="AP3532" s="56">
        <f t="shared" si="1078"/>
        <v>0</v>
      </c>
      <c r="AQ3532" s="56">
        <f t="shared" si="1079"/>
        <v>0</v>
      </c>
      <c r="AR3532" s="86">
        <f t="shared" si="1080"/>
        <v>0</v>
      </c>
    </row>
    <row r="3533" spans="1:44" x14ac:dyDescent="0.25">
      <c r="A3533" s="178"/>
      <c r="B3533" s="55" t="str">
        <f>_xlfn.IFNA(VLOOKUP(A3533,'Ajánlatkérő(k) adatai'!$B$4:$C$205,2,0),"")</f>
        <v/>
      </c>
      <c r="C3533" s="178"/>
      <c r="D3533" s="55" t="str">
        <f>_xlfn.IFNA(VLOOKUP(C3533,'Számlafizető(k) adatai'!$C$4:$D$203,2,0),"")</f>
        <v/>
      </c>
      <c r="E3533" s="55" t="str">
        <f>_xlfn.IFNA(VLOOKUP(C3533,'Számlafizető(k) adatai'!$C$4:$M$203,11,0),"")</f>
        <v/>
      </c>
      <c r="F3533" s="178"/>
      <c r="G3533" s="178"/>
      <c r="H3533" s="178"/>
      <c r="I3533" s="55" t="str">
        <f>IF(F3533="","",VLOOKUP(LEFT(F3533,5),'Technikai cellák'!B:C,2,0))</f>
        <v/>
      </c>
      <c r="J3533" s="55" t="str">
        <f>IF(F3533="","",VLOOKUP(I3533,'Technikai cellák'!$C$1:$D$12,2,0))</f>
        <v/>
      </c>
      <c r="K3533" s="179"/>
      <c r="L3533" s="67" t="str">
        <f t="shared" si="1063"/>
        <v/>
      </c>
      <c r="M3533" s="68">
        <f t="shared" si="1064"/>
        <v>0</v>
      </c>
      <c r="N3533" s="66">
        <f t="shared" si="1065"/>
        <v>0</v>
      </c>
      <c r="O3533" s="152"/>
      <c r="P3533" s="172">
        <f t="shared" si="1062"/>
        <v>0</v>
      </c>
      <c r="Q3533" s="69">
        <f t="shared" si="1066"/>
        <v>0</v>
      </c>
      <c r="R3533" s="62">
        <f t="shared" si="1067"/>
        <v>0</v>
      </c>
      <c r="S3533" s="153"/>
      <c r="T3533" s="118" t="str">
        <f t="shared" si="1068"/>
        <v/>
      </c>
      <c r="U3533" s="154"/>
      <c r="V3533" s="154"/>
      <c r="W3533" s="154"/>
      <c r="X3533" s="154"/>
      <c r="Y3533" s="154"/>
      <c r="Z3533" s="154"/>
      <c r="AA3533" s="154"/>
      <c r="AB3533" s="154"/>
      <c r="AC3533" s="154"/>
      <c r="AD3533" s="154"/>
      <c r="AE3533" s="154"/>
      <c r="AF3533" s="154"/>
      <c r="AG3533" s="63">
        <f t="shared" si="1069"/>
        <v>0</v>
      </c>
      <c r="AH3533" s="56">
        <f t="shared" si="1070"/>
        <v>0</v>
      </c>
      <c r="AI3533" s="56">
        <f t="shared" si="1071"/>
        <v>0</v>
      </c>
      <c r="AJ3533" s="56">
        <f t="shared" si="1072"/>
        <v>0</v>
      </c>
      <c r="AK3533" s="56">
        <f t="shared" si="1073"/>
        <v>0</v>
      </c>
      <c r="AL3533" s="56">
        <f t="shared" si="1074"/>
        <v>0</v>
      </c>
      <c r="AM3533" s="56">
        <f t="shared" si="1075"/>
        <v>0</v>
      </c>
      <c r="AN3533" s="56">
        <f t="shared" si="1076"/>
        <v>0</v>
      </c>
      <c r="AO3533" s="56">
        <f t="shared" si="1077"/>
        <v>0</v>
      </c>
      <c r="AP3533" s="56">
        <f t="shared" si="1078"/>
        <v>0</v>
      </c>
      <c r="AQ3533" s="56">
        <f t="shared" si="1079"/>
        <v>0</v>
      </c>
      <c r="AR3533" s="86">
        <f t="shared" si="1080"/>
        <v>0</v>
      </c>
    </row>
    <row r="3534" spans="1:44" x14ac:dyDescent="0.25">
      <c r="A3534" s="178"/>
      <c r="B3534" s="55" t="str">
        <f>_xlfn.IFNA(VLOOKUP(A3534,'Ajánlatkérő(k) adatai'!$B$4:$C$205,2,0),"")</f>
        <v/>
      </c>
      <c r="C3534" s="178"/>
      <c r="D3534" s="55" t="str">
        <f>_xlfn.IFNA(VLOOKUP(C3534,'Számlafizető(k) adatai'!$C$4:$D$203,2,0),"")</f>
        <v/>
      </c>
      <c r="E3534" s="55" t="str">
        <f>_xlfn.IFNA(VLOOKUP(C3534,'Számlafizető(k) adatai'!$C$4:$M$203,11,0),"")</f>
        <v/>
      </c>
      <c r="F3534" s="178"/>
      <c r="G3534" s="178"/>
      <c r="H3534" s="178"/>
      <c r="I3534" s="55" t="str">
        <f>IF(F3534="","",VLOOKUP(LEFT(F3534,5),'Technikai cellák'!B:C,2,0))</f>
        <v/>
      </c>
      <c r="J3534" s="55" t="str">
        <f>IF(F3534="","",VLOOKUP(I3534,'Technikai cellák'!$C$1:$D$12,2,0))</f>
        <v/>
      </c>
      <c r="K3534" s="179"/>
      <c r="L3534" s="67" t="str">
        <f t="shared" si="1063"/>
        <v/>
      </c>
      <c r="M3534" s="68">
        <f t="shared" si="1064"/>
        <v>0</v>
      </c>
      <c r="N3534" s="66">
        <f t="shared" si="1065"/>
        <v>0</v>
      </c>
      <c r="O3534" s="152"/>
      <c r="P3534" s="172">
        <f t="shared" si="1062"/>
        <v>0</v>
      </c>
      <c r="Q3534" s="69">
        <f t="shared" si="1066"/>
        <v>0</v>
      </c>
      <c r="R3534" s="62">
        <f t="shared" si="1067"/>
        <v>0</v>
      </c>
      <c r="S3534" s="153"/>
      <c r="T3534" s="118" t="str">
        <f t="shared" si="1068"/>
        <v/>
      </c>
      <c r="U3534" s="154"/>
      <c r="V3534" s="154"/>
      <c r="W3534" s="154"/>
      <c r="X3534" s="154"/>
      <c r="Y3534" s="154"/>
      <c r="Z3534" s="154"/>
      <c r="AA3534" s="154"/>
      <c r="AB3534" s="154"/>
      <c r="AC3534" s="154"/>
      <c r="AD3534" s="154"/>
      <c r="AE3534" s="154"/>
      <c r="AF3534" s="154"/>
      <c r="AG3534" s="63">
        <f t="shared" si="1069"/>
        <v>0</v>
      </c>
      <c r="AH3534" s="56">
        <f t="shared" si="1070"/>
        <v>0</v>
      </c>
      <c r="AI3534" s="56">
        <f t="shared" si="1071"/>
        <v>0</v>
      </c>
      <c r="AJ3534" s="56">
        <f t="shared" si="1072"/>
        <v>0</v>
      </c>
      <c r="AK3534" s="56">
        <f t="shared" si="1073"/>
        <v>0</v>
      </c>
      <c r="AL3534" s="56">
        <f t="shared" si="1074"/>
        <v>0</v>
      </c>
      <c r="AM3534" s="56">
        <f t="shared" si="1075"/>
        <v>0</v>
      </c>
      <c r="AN3534" s="56">
        <f t="shared" si="1076"/>
        <v>0</v>
      </c>
      <c r="AO3534" s="56">
        <f t="shared" si="1077"/>
        <v>0</v>
      </c>
      <c r="AP3534" s="56">
        <f t="shared" si="1078"/>
        <v>0</v>
      </c>
      <c r="AQ3534" s="56">
        <f t="shared" si="1079"/>
        <v>0</v>
      </c>
      <c r="AR3534" s="86">
        <f t="shared" si="1080"/>
        <v>0</v>
      </c>
    </row>
    <row r="3535" spans="1:44" x14ac:dyDescent="0.25">
      <c r="A3535" s="178"/>
      <c r="B3535" s="55" t="str">
        <f>_xlfn.IFNA(VLOOKUP(A3535,'Ajánlatkérő(k) adatai'!$B$4:$C$205,2,0),"")</f>
        <v/>
      </c>
      <c r="C3535" s="178"/>
      <c r="D3535" s="55" t="str">
        <f>_xlfn.IFNA(VLOOKUP(C3535,'Számlafizető(k) adatai'!$C$4:$D$203,2,0),"")</f>
        <v/>
      </c>
      <c r="E3535" s="55" t="str">
        <f>_xlfn.IFNA(VLOOKUP(C3535,'Számlafizető(k) adatai'!$C$4:$M$203,11,0),"")</f>
        <v/>
      </c>
      <c r="F3535" s="178"/>
      <c r="G3535" s="178"/>
      <c r="H3535" s="178"/>
      <c r="I3535" s="55" t="str">
        <f>IF(F3535="","",VLOOKUP(LEFT(F3535,5),'Technikai cellák'!B:C,2,0))</f>
        <v/>
      </c>
      <c r="J3535" s="55" t="str">
        <f>IF(F3535="","",VLOOKUP(I3535,'Technikai cellák'!$C$1:$D$12,2,0))</f>
        <v/>
      </c>
      <c r="K3535" s="179"/>
      <c r="L3535" s="67" t="str">
        <f t="shared" si="1063"/>
        <v/>
      </c>
      <c r="M3535" s="68">
        <f t="shared" si="1064"/>
        <v>0</v>
      </c>
      <c r="N3535" s="66">
        <f t="shared" si="1065"/>
        <v>0</v>
      </c>
      <c r="O3535" s="152"/>
      <c r="P3535" s="172">
        <f t="shared" si="1062"/>
        <v>0</v>
      </c>
      <c r="Q3535" s="69">
        <f t="shared" si="1066"/>
        <v>0</v>
      </c>
      <c r="R3535" s="62">
        <f t="shared" si="1067"/>
        <v>0</v>
      </c>
      <c r="S3535" s="153"/>
      <c r="T3535" s="118" t="str">
        <f t="shared" si="1068"/>
        <v/>
      </c>
      <c r="U3535" s="154"/>
      <c r="V3535" s="154"/>
      <c r="W3535" s="154"/>
      <c r="X3535" s="154"/>
      <c r="Y3535" s="154"/>
      <c r="Z3535" s="154"/>
      <c r="AA3535" s="154"/>
      <c r="AB3535" s="154"/>
      <c r="AC3535" s="154"/>
      <c r="AD3535" s="154"/>
      <c r="AE3535" s="154"/>
      <c r="AF3535" s="154"/>
      <c r="AG3535" s="63">
        <f t="shared" si="1069"/>
        <v>0</v>
      </c>
      <c r="AH3535" s="56">
        <f t="shared" si="1070"/>
        <v>0</v>
      </c>
      <c r="AI3535" s="56">
        <f t="shared" si="1071"/>
        <v>0</v>
      </c>
      <c r="AJ3535" s="56">
        <f t="shared" si="1072"/>
        <v>0</v>
      </c>
      <c r="AK3535" s="56">
        <f t="shared" si="1073"/>
        <v>0</v>
      </c>
      <c r="AL3535" s="56">
        <f t="shared" si="1074"/>
        <v>0</v>
      </c>
      <c r="AM3535" s="56">
        <f t="shared" si="1075"/>
        <v>0</v>
      </c>
      <c r="AN3535" s="56">
        <f t="shared" si="1076"/>
        <v>0</v>
      </c>
      <c r="AO3535" s="56">
        <f t="shared" si="1077"/>
        <v>0</v>
      </c>
      <c r="AP3535" s="56">
        <f t="shared" si="1078"/>
        <v>0</v>
      </c>
      <c r="AQ3535" s="56">
        <f t="shared" si="1079"/>
        <v>0</v>
      </c>
      <c r="AR3535" s="86">
        <f t="shared" si="1080"/>
        <v>0</v>
      </c>
    </row>
    <row r="3536" spans="1:44" x14ac:dyDescent="0.25">
      <c r="A3536" s="178"/>
      <c r="B3536" s="55" t="str">
        <f>_xlfn.IFNA(VLOOKUP(A3536,'Ajánlatkérő(k) adatai'!$B$4:$C$205,2,0),"")</f>
        <v/>
      </c>
      <c r="C3536" s="178"/>
      <c r="D3536" s="55" t="str">
        <f>_xlfn.IFNA(VLOOKUP(C3536,'Számlafizető(k) adatai'!$C$4:$D$203,2,0),"")</f>
        <v/>
      </c>
      <c r="E3536" s="55" t="str">
        <f>_xlfn.IFNA(VLOOKUP(C3536,'Számlafizető(k) adatai'!$C$4:$M$203,11,0),"")</f>
        <v/>
      </c>
      <c r="F3536" s="178"/>
      <c r="G3536" s="178"/>
      <c r="H3536" s="178"/>
      <c r="I3536" s="55" t="str">
        <f>IF(F3536="","",VLOOKUP(LEFT(F3536,5),'Technikai cellák'!B:C,2,0))</f>
        <v/>
      </c>
      <c r="J3536" s="55" t="str">
        <f>IF(F3536="","",VLOOKUP(I3536,'Technikai cellák'!$C$1:$D$12,2,0))</f>
        <v/>
      </c>
      <c r="K3536" s="179"/>
      <c r="L3536" s="67" t="str">
        <f t="shared" si="1063"/>
        <v/>
      </c>
      <c r="M3536" s="68">
        <f t="shared" si="1064"/>
        <v>0</v>
      </c>
      <c r="N3536" s="66">
        <f t="shared" si="1065"/>
        <v>0</v>
      </c>
      <c r="O3536" s="152"/>
      <c r="P3536" s="172">
        <f t="shared" ref="P3536:P3599" si="1081">ROUND((IF(K3536&lt;100,0,K3536*$C$7)/$C$8),0)</f>
        <v>0</v>
      </c>
      <c r="Q3536" s="69">
        <f t="shared" si="1066"/>
        <v>0</v>
      </c>
      <c r="R3536" s="62">
        <f t="shared" si="1067"/>
        <v>0</v>
      </c>
      <c r="S3536" s="153"/>
      <c r="T3536" s="118" t="str">
        <f t="shared" si="1068"/>
        <v/>
      </c>
      <c r="U3536" s="154"/>
      <c r="V3536" s="154"/>
      <c r="W3536" s="154"/>
      <c r="X3536" s="154"/>
      <c r="Y3536" s="154"/>
      <c r="Z3536" s="154"/>
      <c r="AA3536" s="154"/>
      <c r="AB3536" s="154"/>
      <c r="AC3536" s="154"/>
      <c r="AD3536" s="154"/>
      <c r="AE3536" s="154"/>
      <c r="AF3536" s="154"/>
      <c r="AG3536" s="63">
        <f t="shared" si="1069"/>
        <v>0</v>
      </c>
      <c r="AH3536" s="56">
        <f t="shared" si="1070"/>
        <v>0</v>
      </c>
      <c r="AI3536" s="56">
        <f t="shared" si="1071"/>
        <v>0</v>
      </c>
      <c r="AJ3536" s="56">
        <f t="shared" si="1072"/>
        <v>0</v>
      </c>
      <c r="AK3536" s="56">
        <f t="shared" si="1073"/>
        <v>0</v>
      </c>
      <c r="AL3536" s="56">
        <f t="shared" si="1074"/>
        <v>0</v>
      </c>
      <c r="AM3536" s="56">
        <f t="shared" si="1075"/>
        <v>0</v>
      </c>
      <c r="AN3536" s="56">
        <f t="shared" si="1076"/>
        <v>0</v>
      </c>
      <c r="AO3536" s="56">
        <f t="shared" si="1077"/>
        <v>0</v>
      </c>
      <c r="AP3536" s="56">
        <f t="shared" si="1078"/>
        <v>0</v>
      </c>
      <c r="AQ3536" s="56">
        <f t="shared" si="1079"/>
        <v>0</v>
      </c>
      <c r="AR3536" s="86">
        <f t="shared" si="1080"/>
        <v>0</v>
      </c>
    </row>
    <row r="3537" spans="1:44" x14ac:dyDescent="0.25">
      <c r="A3537" s="178"/>
      <c r="B3537" s="55" t="str">
        <f>_xlfn.IFNA(VLOOKUP(A3537,'Ajánlatkérő(k) adatai'!$B$4:$C$205,2,0),"")</f>
        <v/>
      </c>
      <c r="C3537" s="178"/>
      <c r="D3537" s="55" t="str">
        <f>_xlfn.IFNA(VLOOKUP(C3537,'Számlafizető(k) adatai'!$C$4:$D$203,2,0),"")</f>
        <v/>
      </c>
      <c r="E3537" s="55" t="str">
        <f>_xlfn.IFNA(VLOOKUP(C3537,'Számlafizető(k) adatai'!$C$4:$M$203,11,0),"")</f>
        <v/>
      </c>
      <c r="F3537" s="178"/>
      <c r="G3537" s="178"/>
      <c r="H3537" s="178"/>
      <c r="I3537" s="55" t="str">
        <f>IF(F3537="","",VLOOKUP(LEFT(F3537,5),'Technikai cellák'!B:C,2,0))</f>
        <v/>
      </c>
      <c r="J3537" s="55" t="str">
        <f>IF(F3537="","",VLOOKUP(I3537,'Technikai cellák'!$C$1:$D$12,2,0))</f>
        <v/>
      </c>
      <c r="K3537" s="179"/>
      <c r="L3537" s="67" t="str">
        <f t="shared" si="1063"/>
        <v/>
      </c>
      <c r="M3537" s="68">
        <f t="shared" si="1064"/>
        <v>0</v>
      </c>
      <c r="N3537" s="66">
        <f t="shared" si="1065"/>
        <v>0</v>
      </c>
      <c r="O3537" s="152"/>
      <c r="P3537" s="172">
        <f t="shared" si="1081"/>
        <v>0</v>
      </c>
      <c r="Q3537" s="69">
        <f t="shared" si="1066"/>
        <v>0</v>
      </c>
      <c r="R3537" s="62">
        <f t="shared" si="1067"/>
        <v>0</v>
      </c>
      <c r="S3537" s="153"/>
      <c r="T3537" s="118" t="str">
        <f t="shared" si="1068"/>
        <v/>
      </c>
      <c r="U3537" s="154"/>
      <c r="V3537" s="154"/>
      <c r="W3537" s="154"/>
      <c r="X3537" s="154"/>
      <c r="Y3537" s="154"/>
      <c r="Z3537" s="154"/>
      <c r="AA3537" s="154"/>
      <c r="AB3537" s="154"/>
      <c r="AC3537" s="154"/>
      <c r="AD3537" s="154"/>
      <c r="AE3537" s="154"/>
      <c r="AF3537" s="154"/>
      <c r="AG3537" s="63">
        <f t="shared" si="1069"/>
        <v>0</v>
      </c>
      <c r="AH3537" s="56">
        <f t="shared" si="1070"/>
        <v>0</v>
      </c>
      <c r="AI3537" s="56">
        <f t="shared" si="1071"/>
        <v>0</v>
      </c>
      <c r="AJ3537" s="56">
        <f t="shared" si="1072"/>
        <v>0</v>
      </c>
      <c r="AK3537" s="56">
        <f t="shared" si="1073"/>
        <v>0</v>
      </c>
      <c r="AL3537" s="56">
        <f t="shared" si="1074"/>
        <v>0</v>
      </c>
      <c r="AM3537" s="56">
        <f t="shared" si="1075"/>
        <v>0</v>
      </c>
      <c r="AN3537" s="56">
        <f t="shared" si="1076"/>
        <v>0</v>
      </c>
      <c r="AO3537" s="56">
        <f t="shared" si="1077"/>
        <v>0</v>
      </c>
      <c r="AP3537" s="56">
        <f t="shared" si="1078"/>
        <v>0</v>
      </c>
      <c r="AQ3537" s="56">
        <f t="shared" si="1079"/>
        <v>0</v>
      </c>
      <c r="AR3537" s="86">
        <f t="shared" si="1080"/>
        <v>0</v>
      </c>
    </row>
    <row r="3538" spans="1:44" x14ac:dyDescent="0.25">
      <c r="A3538" s="178"/>
      <c r="B3538" s="55" t="str">
        <f>_xlfn.IFNA(VLOOKUP(A3538,'Ajánlatkérő(k) adatai'!$B$4:$C$205,2,0),"")</f>
        <v/>
      </c>
      <c r="C3538" s="178"/>
      <c r="D3538" s="55" t="str">
        <f>_xlfn.IFNA(VLOOKUP(C3538,'Számlafizető(k) adatai'!$C$4:$D$203,2,0),"")</f>
        <v/>
      </c>
      <c r="E3538" s="55" t="str">
        <f>_xlfn.IFNA(VLOOKUP(C3538,'Számlafizető(k) adatai'!$C$4:$M$203,11,0),"")</f>
        <v/>
      </c>
      <c r="F3538" s="178"/>
      <c r="G3538" s="178"/>
      <c r="H3538" s="178"/>
      <c r="I3538" s="55" t="str">
        <f>IF(F3538="","",VLOOKUP(LEFT(F3538,5),'Technikai cellák'!B:C,2,0))</f>
        <v/>
      </c>
      <c r="J3538" s="55" t="str">
        <f>IF(F3538="","",VLOOKUP(I3538,'Technikai cellák'!$C$1:$D$12,2,0))</f>
        <v/>
      </c>
      <c r="K3538" s="179"/>
      <c r="L3538" s="67" t="str">
        <f t="shared" si="1063"/>
        <v/>
      </c>
      <c r="M3538" s="68">
        <f t="shared" si="1064"/>
        <v>0</v>
      </c>
      <c r="N3538" s="66">
        <f t="shared" si="1065"/>
        <v>0</v>
      </c>
      <c r="O3538" s="152"/>
      <c r="P3538" s="172">
        <f t="shared" si="1081"/>
        <v>0</v>
      </c>
      <c r="Q3538" s="69">
        <f t="shared" si="1066"/>
        <v>0</v>
      </c>
      <c r="R3538" s="62">
        <f t="shared" si="1067"/>
        <v>0</v>
      </c>
      <c r="S3538" s="153"/>
      <c r="T3538" s="118" t="str">
        <f t="shared" si="1068"/>
        <v/>
      </c>
      <c r="U3538" s="154"/>
      <c r="V3538" s="154"/>
      <c r="W3538" s="154"/>
      <c r="X3538" s="154"/>
      <c r="Y3538" s="154"/>
      <c r="Z3538" s="154"/>
      <c r="AA3538" s="154"/>
      <c r="AB3538" s="154"/>
      <c r="AC3538" s="154"/>
      <c r="AD3538" s="154"/>
      <c r="AE3538" s="154"/>
      <c r="AF3538" s="154"/>
      <c r="AG3538" s="63">
        <f t="shared" si="1069"/>
        <v>0</v>
      </c>
      <c r="AH3538" s="56">
        <f t="shared" si="1070"/>
        <v>0</v>
      </c>
      <c r="AI3538" s="56">
        <f t="shared" si="1071"/>
        <v>0</v>
      </c>
      <c r="AJ3538" s="56">
        <f t="shared" si="1072"/>
        <v>0</v>
      </c>
      <c r="AK3538" s="56">
        <f t="shared" si="1073"/>
        <v>0</v>
      </c>
      <c r="AL3538" s="56">
        <f t="shared" si="1074"/>
        <v>0</v>
      </c>
      <c r="AM3538" s="56">
        <f t="shared" si="1075"/>
        <v>0</v>
      </c>
      <c r="AN3538" s="56">
        <f t="shared" si="1076"/>
        <v>0</v>
      </c>
      <c r="AO3538" s="56">
        <f t="shared" si="1077"/>
        <v>0</v>
      </c>
      <c r="AP3538" s="56">
        <f t="shared" si="1078"/>
        <v>0</v>
      </c>
      <c r="AQ3538" s="56">
        <f t="shared" si="1079"/>
        <v>0</v>
      </c>
      <c r="AR3538" s="86">
        <f t="shared" si="1080"/>
        <v>0</v>
      </c>
    </row>
    <row r="3539" spans="1:44" x14ac:dyDescent="0.25">
      <c r="A3539" s="178"/>
      <c r="B3539" s="55" t="str">
        <f>_xlfn.IFNA(VLOOKUP(A3539,'Ajánlatkérő(k) adatai'!$B$4:$C$205,2,0),"")</f>
        <v/>
      </c>
      <c r="C3539" s="178"/>
      <c r="D3539" s="55" t="str">
        <f>_xlfn.IFNA(VLOOKUP(C3539,'Számlafizető(k) adatai'!$C$4:$D$203,2,0),"")</f>
        <v/>
      </c>
      <c r="E3539" s="55" t="str">
        <f>_xlfn.IFNA(VLOOKUP(C3539,'Számlafizető(k) adatai'!$C$4:$M$203,11,0),"")</f>
        <v/>
      </c>
      <c r="F3539" s="178"/>
      <c r="G3539" s="178"/>
      <c r="H3539" s="178"/>
      <c r="I3539" s="55" t="str">
        <f>IF(F3539="","",VLOOKUP(LEFT(F3539,5),'Technikai cellák'!B:C,2,0))</f>
        <v/>
      </c>
      <c r="J3539" s="55" t="str">
        <f>IF(F3539="","",VLOOKUP(I3539,'Technikai cellák'!$C$1:$D$12,2,0))</f>
        <v/>
      </c>
      <c r="K3539" s="179"/>
      <c r="L3539" s="67" t="str">
        <f t="shared" si="1063"/>
        <v/>
      </c>
      <c r="M3539" s="68">
        <f t="shared" si="1064"/>
        <v>0</v>
      </c>
      <c r="N3539" s="66">
        <f t="shared" si="1065"/>
        <v>0</v>
      </c>
      <c r="O3539" s="152"/>
      <c r="P3539" s="172">
        <f t="shared" si="1081"/>
        <v>0</v>
      </c>
      <c r="Q3539" s="69">
        <f t="shared" si="1066"/>
        <v>0</v>
      </c>
      <c r="R3539" s="62">
        <f t="shared" si="1067"/>
        <v>0</v>
      </c>
      <c r="S3539" s="153"/>
      <c r="T3539" s="118" t="str">
        <f t="shared" si="1068"/>
        <v/>
      </c>
      <c r="U3539" s="154"/>
      <c r="V3539" s="154"/>
      <c r="W3539" s="154"/>
      <c r="X3539" s="154"/>
      <c r="Y3539" s="154"/>
      <c r="Z3539" s="154"/>
      <c r="AA3539" s="154"/>
      <c r="AB3539" s="154"/>
      <c r="AC3539" s="154"/>
      <c r="AD3539" s="154"/>
      <c r="AE3539" s="154"/>
      <c r="AF3539" s="154"/>
      <c r="AG3539" s="63">
        <f t="shared" si="1069"/>
        <v>0</v>
      </c>
      <c r="AH3539" s="56">
        <f t="shared" si="1070"/>
        <v>0</v>
      </c>
      <c r="AI3539" s="56">
        <f t="shared" si="1071"/>
        <v>0</v>
      </c>
      <c r="AJ3539" s="56">
        <f t="shared" si="1072"/>
        <v>0</v>
      </c>
      <c r="AK3539" s="56">
        <f t="shared" si="1073"/>
        <v>0</v>
      </c>
      <c r="AL3539" s="56">
        <f t="shared" si="1074"/>
        <v>0</v>
      </c>
      <c r="AM3539" s="56">
        <f t="shared" si="1075"/>
        <v>0</v>
      </c>
      <c r="AN3539" s="56">
        <f t="shared" si="1076"/>
        <v>0</v>
      </c>
      <c r="AO3539" s="56">
        <f t="shared" si="1077"/>
        <v>0</v>
      </c>
      <c r="AP3539" s="56">
        <f t="shared" si="1078"/>
        <v>0</v>
      </c>
      <c r="AQ3539" s="56">
        <f t="shared" si="1079"/>
        <v>0</v>
      </c>
      <c r="AR3539" s="86">
        <f t="shared" si="1080"/>
        <v>0</v>
      </c>
    </row>
    <row r="3540" spans="1:44" x14ac:dyDescent="0.25">
      <c r="A3540" s="178"/>
      <c r="B3540" s="55" t="str">
        <f>_xlfn.IFNA(VLOOKUP(A3540,'Ajánlatkérő(k) adatai'!$B$4:$C$205,2,0),"")</f>
        <v/>
      </c>
      <c r="C3540" s="178"/>
      <c r="D3540" s="55" t="str">
        <f>_xlfn.IFNA(VLOOKUP(C3540,'Számlafizető(k) adatai'!$C$4:$D$203,2,0),"")</f>
        <v/>
      </c>
      <c r="E3540" s="55" t="str">
        <f>_xlfn.IFNA(VLOOKUP(C3540,'Számlafizető(k) adatai'!$C$4:$M$203,11,0),"")</f>
        <v/>
      </c>
      <c r="F3540" s="178"/>
      <c r="G3540" s="178"/>
      <c r="H3540" s="178"/>
      <c r="I3540" s="55" t="str">
        <f>IF(F3540="","",VLOOKUP(LEFT(F3540,5),'Technikai cellák'!B:C,2,0))</f>
        <v/>
      </c>
      <c r="J3540" s="55" t="str">
        <f>IF(F3540="","",VLOOKUP(I3540,'Technikai cellák'!$C$1:$D$12,2,0))</f>
        <v/>
      </c>
      <c r="K3540" s="179"/>
      <c r="L3540" s="67" t="str">
        <f t="shared" si="1063"/>
        <v/>
      </c>
      <c r="M3540" s="68">
        <f t="shared" si="1064"/>
        <v>0</v>
      </c>
      <c r="N3540" s="66">
        <f t="shared" si="1065"/>
        <v>0</v>
      </c>
      <c r="O3540" s="152"/>
      <c r="P3540" s="172">
        <f t="shared" si="1081"/>
        <v>0</v>
      </c>
      <c r="Q3540" s="69">
        <f t="shared" si="1066"/>
        <v>0</v>
      </c>
      <c r="R3540" s="62">
        <f t="shared" si="1067"/>
        <v>0</v>
      </c>
      <c r="S3540" s="153"/>
      <c r="T3540" s="118" t="str">
        <f t="shared" si="1068"/>
        <v/>
      </c>
      <c r="U3540" s="154"/>
      <c r="V3540" s="154"/>
      <c r="W3540" s="154"/>
      <c r="X3540" s="154"/>
      <c r="Y3540" s="154"/>
      <c r="Z3540" s="154"/>
      <c r="AA3540" s="154"/>
      <c r="AB3540" s="154"/>
      <c r="AC3540" s="154"/>
      <c r="AD3540" s="154"/>
      <c r="AE3540" s="154"/>
      <c r="AF3540" s="154"/>
      <c r="AG3540" s="63">
        <f t="shared" si="1069"/>
        <v>0</v>
      </c>
      <c r="AH3540" s="56">
        <f t="shared" si="1070"/>
        <v>0</v>
      </c>
      <c r="AI3540" s="56">
        <f t="shared" si="1071"/>
        <v>0</v>
      </c>
      <c r="AJ3540" s="56">
        <f t="shared" si="1072"/>
        <v>0</v>
      </c>
      <c r="AK3540" s="56">
        <f t="shared" si="1073"/>
        <v>0</v>
      </c>
      <c r="AL3540" s="56">
        <f t="shared" si="1074"/>
        <v>0</v>
      </c>
      <c r="AM3540" s="56">
        <f t="shared" si="1075"/>
        <v>0</v>
      </c>
      <c r="AN3540" s="56">
        <f t="shared" si="1076"/>
        <v>0</v>
      </c>
      <c r="AO3540" s="56">
        <f t="shared" si="1077"/>
        <v>0</v>
      </c>
      <c r="AP3540" s="56">
        <f t="shared" si="1078"/>
        <v>0</v>
      </c>
      <c r="AQ3540" s="56">
        <f t="shared" si="1079"/>
        <v>0</v>
      </c>
      <c r="AR3540" s="86">
        <f t="shared" si="1080"/>
        <v>0</v>
      </c>
    </row>
    <row r="3541" spans="1:44" x14ac:dyDescent="0.25">
      <c r="A3541" s="178"/>
      <c r="B3541" s="55" t="str">
        <f>_xlfn.IFNA(VLOOKUP(A3541,'Ajánlatkérő(k) adatai'!$B$4:$C$205,2,0),"")</f>
        <v/>
      </c>
      <c r="C3541" s="178"/>
      <c r="D3541" s="55" t="str">
        <f>_xlfn.IFNA(VLOOKUP(C3541,'Számlafizető(k) adatai'!$C$4:$D$203,2,0),"")</f>
        <v/>
      </c>
      <c r="E3541" s="55" t="str">
        <f>_xlfn.IFNA(VLOOKUP(C3541,'Számlafizető(k) adatai'!$C$4:$M$203,11,0),"")</f>
        <v/>
      </c>
      <c r="F3541" s="178"/>
      <c r="G3541" s="178"/>
      <c r="H3541" s="178"/>
      <c r="I3541" s="55" t="str">
        <f>IF(F3541="","",VLOOKUP(LEFT(F3541,5),'Technikai cellák'!B:C,2,0))</f>
        <v/>
      </c>
      <c r="J3541" s="55" t="str">
        <f>IF(F3541="","",VLOOKUP(I3541,'Technikai cellák'!$C$1:$D$12,2,0))</f>
        <v/>
      </c>
      <c r="K3541" s="179"/>
      <c r="L3541" s="67" t="str">
        <f t="shared" ref="L3541:L3604" si="1082">IF(K3541="","",IF(K3541&lt;20,"20 alatti",IF(K3541&lt;100,"20-99",IF(K3541&lt;500,"100-500","500-"))))</f>
        <v/>
      </c>
      <c r="M3541" s="68">
        <f t="shared" ref="M3541:M3604" si="1083">ROUND(IF(L3541="20 alatti",K3541*1,0),0)</f>
        <v>0</v>
      </c>
      <c r="N3541" s="66">
        <f t="shared" ref="N3541:N3604" si="1084">ROUND(IF(L3541="20-99",K3541*10.5,0),0)</f>
        <v>0</v>
      </c>
      <c r="O3541" s="152"/>
      <c r="P3541" s="172">
        <f t="shared" si="1081"/>
        <v>0</v>
      </c>
      <c r="Q3541" s="69">
        <f t="shared" ref="Q3541:Q3604" si="1085">ROUND(R3541*$F$10,0)</f>
        <v>0</v>
      </c>
      <c r="R3541" s="62">
        <f t="shared" ref="R3541:R3604" si="1086">SUM(AG3541:AR3541)</f>
        <v>0</v>
      </c>
      <c r="S3541" s="153"/>
      <c r="T3541" s="118" t="str">
        <f t="shared" ref="T3541:T3604" si="1087">IF(S3541="","",IF((DAYS360(S3541,$C$4,TRUE))/30&lt;0,"",(DAYS360(S3541,$C$4,))/30))</f>
        <v/>
      </c>
      <c r="U3541" s="154"/>
      <c r="V3541" s="154"/>
      <c r="W3541" s="154"/>
      <c r="X3541" s="154"/>
      <c r="Y3541" s="154"/>
      <c r="Z3541" s="154"/>
      <c r="AA3541" s="154"/>
      <c r="AB3541" s="154"/>
      <c r="AC3541" s="154"/>
      <c r="AD3541" s="154"/>
      <c r="AE3541" s="154"/>
      <c r="AF3541" s="154"/>
      <c r="AG3541" s="63">
        <f t="shared" ref="AG3541:AG3604" si="1088">ROUND((U3541*$C$7)/$C$8,0)</f>
        <v>0</v>
      </c>
      <c r="AH3541" s="56">
        <f t="shared" ref="AH3541:AH3604" si="1089">ROUND((V3541*$C$7)/$C$8,0)</f>
        <v>0</v>
      </c>
      <c r="AI3541" s="56">
        <f t="shared" ref="AI3541:AI3604" si="1090">ROUND((W3541*$C$7)/$C$8,0)</f>
        <v>0</v>
      </c>
      <c r="AJ3541" s="56">
        <f t="shared" ref="AJ3541:AJ3604" si="1091">ROUND((X3541*$C$7)/$C$8,0)</f>
        <v>0</v>
      </c>
      <c r="AK3541" s="56">
        <f t="shared" ref="AK3541:AK3604" si="1092">ROUND((Y3541*$C$7)/$C$8,0)</f>
        <v>0</v>
      </c>
      <c r="AL3541" s="56">
        <f t="shared" ref="AL3541:AL3604" si="1093">ROUND((Z3541*$C$7)/$C$8,0)</f>
        <v>0</v>
      </c>
      <c r="AM3541" s="56">
        <f t="shared" ref="AM3541:AM3604" si="1094">ROUND((AA3541*$C$7)/$C$8,0)</f>
        <v>0</v>
      </c>
      <c r="AN3541" s="56">
        <f t="shared" ref="AN3541:AN3604" si="1095">ROUND((AB3541*$C$7)/$C$8,0)</f>
        <v>0</v>
      </c>
      <c r="AO3541" s="56">
        <f t="shared" ref="AO3541:AO3604" si="1096">ROUND((AC3541*$C$7)/$C$8,0)</f>
        <v>0</v>
      </c>
      <c r="AP3541" s="56">
        <f t="shared" ref="AP3541:AP3604" si="1097">ROUND((AD3541*$C$7)/$C$8,0)</f>
        <v>0</v>
      </c>
      <c r="AQ3541" s="56">
        <f t="shared" ref="AQ3541:AQ3604" si="1098">ROUND((AE3541*$C$7)/$C$8,0)</f>
        <v>0</v>
      </c>
      <c r="AR3541" s="86">
        <f t="shared" ref="AR3541:AR3604" si="1099">ROUND((AF3541*$C$7)/$C$8,0)</f>
        <v>0</v>
      </c>
    </row>
    <row r="3542" spans="1:44" x14ac:dyDescent="0.25">
      <c r="A3542" s="178"/>
      <c r="B3542" s="55" t="str">
        <f>_xlfn.IFNA(VLOOKUP(A3542,'Ajánlatkérő(k) adatai'!$B$4:$C$205,2,0),"")</f>
        <v/>
      </c>
      <c r="C3542" s="178"/>
      <c r="D3542" s="55" t="str">
        <f>_xlfn.IFNA(VLOOKUP(C3542,'Számlafizető(k) adatai'!$C$4:$D$203,2,0),"")</f>
        <v/>
      </c>
      <c r="E3542" s="55" t="str">
        <f>_xlfn.IFNA(VLOOKUP(C3542,'Számlafizető(k) adatai'!$C$4:$M$203,11,0),"")</f>
        <v/>
      </c>
      <c r="F3542" s="178"/>
      <c r="G3542" s="178"/>
      <c r="H3542" s="178"/>
      <c r="I3542" s="55" t="str">
        <f>IF(F3542="","",VLOOKUP(LEFT(F3542,5),'Technikai cellák'!B:C,2,0))</f>
        <v/>
      </c>
      <c r="J3542" s="55" t="str">
        <f>IF(F3542="","",VLOOKUP(I3542,'Technikai cellák'!$C$1:$D$12,2,0))</f>
        <v/>
      </c>
      <c r="K3542" s="179"/>
      <c r="L3542" s="67" t="str">
        <f t="shared" si="1082"/>
        <v/>
      </c>
      <c r="M3542" s="68">
        <f t="shared" si="1083"/>
        <v>0</v>
      </c>
      <c r="N3542" s="66">
        <f t="shared" si="1084"/>
        <v>0</v>
      </c>
      <c r="O3542" s="152"/>
      <c r="P3542" s="172">
        <f t="shared" si="1081"/>
        <v>0</v>
      </c>
      <c r="Q3542" s="69">
        <f t="shared" si="1085"/>
        <v>0</v>
      </c>
      <c r="R3542" s="62">
        <f t="shared" si="1086"/>
        <v>0</v>
      </c>
      <c r="S3542" s="153"/>
      <c r="T3542" s="118" t="str">
        <f t="shared" si="1087"/>
        <v/>
      </c>
      <c r="U3542" s="154"/>
      <c r="V3542" s="154"/>
      <c r="W3542" s="154"/>
      <c r="X3542" s="154"/>
      <c r="Y3542" s="154"/>
      <c r="Z3542" s="154"/>
      <c r="AA3542" s="154"/>
      <c r="AB3542" s="154"/>
      <c r="AC3542" s="154"/>
      <c r="AD3542" s="154"/>
      <c r="AE3542" s="154"/>
      <c r="AF3542" s="154"/>
      <c r="AG3542" s="63">
        <f t="shared" si="1088"/>
        <v>0</v>
      </c>
      <c r="AH3542" s="56">
        <f t="shared" si="1089"/>
        <v>0</v>
      </c>
      <c r="AI3542" s="56">
        <f t="shared" si="1090"/>
        <v>0</v>
      </c>
      <c r="AJ3542" s="56">
        <f t="shared" si="1091"/>
        <v>0</v>
      </c>
      <c r="AK3542" s="56">
        <f t="shared" si="1092"/>
        <v>0</v>
      </c>
      <c r="AL3542" s="56">
        <f t="shared" si="1093"/>
        <v>0</v>
      </c>
      <c r="AM3542" s="56">
        <f t="shared" si="1094"/>
        <v>0</v>
      </c>
      <c r="AN3542" s="56">
        <f t="shared" si="1095"/>
        <v>0</v>
      </c>
      <c r="AO3542" s="56">
        <f t="shared" si="1096"/>
        <v>0</v>
      </c>
      <c r="AP3542" s="56">
        <f t="shared" si="1097"/>
        <v>0</v>
      </c>
      <c r="AQ3542" s="56">
        <f t="shared" si="1098"/>
        <v>0</v>
      </c>
      <c r="AR3542" s="86">
        <f t="shared" si="1099"/>
        <v>0</v>
      </c>
    </row>
    <row r="3543" spans="1:44" x14ac:dyDescent="0.25">
      <c r="A3543" s="178"/>
      <c r="B3543" s="55" t="str">
        <f>_xlfn.IFNA(VLOOKUP(A3543,'Ajánlatkérő(k) adatai'!$B$4:$C$205,2,0),"")</f>
        <v/>
      </c>
      <c r="C3543" s="178"/>
      <c r="D3543" s="55" t="str">
        <f>_xlfn.IFNA(VLOOKUP(C3543,'Számlafizető(k) adatai'!$C$4:$D$203,2,0),"")</f>
        <v/>
      </c>
      <c r="E3543" s="55" t="str">
        <f>_xlfn.IFNA(VLOOKUP(C3543,'Számlafizető(k) adatai'!$C$4:$M$203,11,0),"")</f>
        <v/>
      </c>
      <c r="F3543" s="178"/>
      <c r="G3543" s="178"/>
      <c r="H3543" s="178"/>
      <c r="I3543" s="55" t="str">
        <f>IF(F3543="","",VLOOKUP(LEFT(F3543,5),'Technikai cellák'!B:C,2,0))</f>
        <v/>
      </c>
      <c r="J3543" s="55" t="str">
        <f>IF(F3543="","",VLOOKUP(I3543,'Technikai cellák'!$C$1:$D$12,2,0))</f>
        <v/>
      </c>
      <c r="K3543" s="179"/>
      <c r="L3543" s="67" t="str">
        <f t="shared" si="1082"/>
        <v/>
      </c>
      <c r="M3543" s="68">
        <f t="shared" si="1083"/>
        <v>0</v>
      </c>
      <c r="N3543" s="66">
        <f t="shared" si="1084"/>
        <v>0</v>
      </c>
      <c r="O3543" s="152"/>
      <c r="P3543" s="172">
        <f t="shared" si="1081"/>
        <v>0</v>
      </c>
      <c r="Q3543" s="69">
        <f t="shared" si="1085"/>
        <v>0</v>
      </c>
      <c r="R3543" s="62">
        <f t="shared" si="1086"/>
        <v>0</v>
      </c>
      <c r="S3543" s="153"/>
      <c r="T3543" s="118" t="str">
        <f t="shared" si="1087"/>
        <v/>
      </c>
      <c r="U3543" s="154"/>
      <c r="V3543" s="154"/>
      <c r="W3543" s="154"/>
      <c r="X3543" s="154"/>
      <c r="Y3543" s="154"/>
      <c r="Z3543" s="154"/>
      <c r="AA3543" s="154"/>
      <c r="AB3543" s="154"/>
      <c r="AC3543" s="154"/>
      <c r="AD3543" s="154"/>
      <c r="AE3543" s="154"/>
      <c r="AF3543" s="154"/>
      <c r="AG3543" s="63">
        <f t="shared" si="1088"/>
        <v>0</v>
      </c>
      <c r="AH3543" s="56">
        <f t="shared" si="1089"/>
        <v>0</v>
      </c>
      <c r="AI3543" s="56">
        <f t="shared" si="1090"/>
        <v>0</v>
      </c>
      <c r="AJ3543" s="56">
        <f t="shared" si="1091"/>
        <v>0</v>
      </c>
      <c r="AK3543" s="56">
        <f t="shared" si="1092"/>
        <v>0</v>
      </c>
      <c r="AL3543" s="56">
        <f t="shared" si="1093"/>
        <v>0</v>
      </c>
      <c r="AM3543" s="56">
        <f t="shared" si="1094"/>
        <v>0</v>
      </c>
      <c r="AN3543" s="56">
        <f t="shared" si="1095"/>
        <v>0</v>
      </c>
      <c r="AO3543" s="56">
        <f t="shared" si="1096"/>
        <v>0</v>
      </c>
      <c r="AP3543" s="56">
        <f t="shared" si="1097"/>
        <v>0</v>
      </c>
      <c r="AQ3543" s="56">
        <f t="shared" si="1098"/>
        <v>0</v>
      </c>
      <c r="AR3543" s="86">
        <f t="shared" si="1099"/>
        <v>0</v>
      </c>
    </row>
    <row r="3544" spans="1:44" x14ac:dyDescent="0.25">
      <c r="A3544" s="178"/>
      <c r="B3544" s="55" t="str">
        <f>_xlfn.IFNA(VLOOKUP(A3544,'Ajánlatkérő(k) adatai'!$B$4:$C$205,2,0),"")</f>
        <v/>
      </c>
      <c r="C3544" s="178"/>
      <c r="D3544" s="55" t="str">
        <f>_xlfn.IFNA(VLOOKUP(C3544,'Számlafizető(k) adatai'!$C$4:$D$203,2,0),"")</f>
        <v/>
      </c>
      <c r="E3544" s="55" t="str">
        <f>_xlfn.IFNA(VLOOKUP(C3544,'Számlafizető(k) adatai'!$C$4:$M$203,11,0),"")</f>
        <v/>
      </c>
      <c r="F3544" s="178"/>
      <c r="G3544" s="178"/>
      <c r="H3544" s="178"/>
      <c r="I3544" s="55" t="str">
        <f>IF(F3544="","",VLOOKUP(LEFT(F3544,5),'Technikai cellák'!B:C,2,0))</f>
        <v/>
      </c>
      <c r="J3544" s="55" t="str">
        <f>IF(F3544="","",VLOOKUP(I3544,'Technikai cellák'!$C$1:$D$12,2,0))</f>
        <v/>
      </c>
      <c r="K3544" s="179"/>
      <c r="L3544" s="67" t="str">
        <f t="shared" si="1082"/>
        <v/>
      </c>
      <c r="M3544" s="68">
        <f t="shared" si="1083"/>
        <v>0</v>
      </c>
      <c r="N3544" s="66">
        <f t="shared" si="1084"/>
        <v>0</v>
      </c>
      <c r="O3544" s="152"/>
      <c r="P3544" s="172">
        <f t="shared" si="1081"/>
        <v>0</v>
      </c>
      <c r="Q3544" s="69">
        <f t="shared" si="1085"/>
        <v>0</v>
      </c>
      <c r="R3544" s="62">
        <f t="shared" si="1086"/>
        <v>0</v>
      </c>
      <c r="S3544" s="153"/>
      <c r="T3544" s="118" t="str">
        <f t="shared" si="1087"/>
        <v/>
      </c>
      <c r="U3544" s="154"/>
      <c r="V3544" s="154"/>
      <c r="W3544" s="154"/>
      <c r="X3544" s="154"/>
      <c r="Y3544" s="154"/>
      <c r="Z3544" s="154"/>
      <c r="AA3544" s="154"/>
      <c r="AB3544" s="154"/>
      <c r="AC3544" s="154"/>
      <c r="AD3544" s="154"/>
      <c r="AE3544" s="154"/>
      <c r="AF3544" s="154"/>
      <c r="AG3544" s="63">
        <f t="shared" si="1088"/>
        <v>0</v>
      </c>
      <c r="AH3544" s="56">
        <f t="shared" si="1089"/>
        <v>0</v>
      </c>
      <c r="AI3544" s="56">
        <f t="shared" si="1090"/>
        <v>0</v>
      </c>
      <c r="AJ3544" s="56">
        <f t="shared" si="1091"/>
        <v>0</v>
      </c>
      <c r="AK3544" s="56">
        <f t="shared" si="1092"/>
        <v>0</v>
      </c>
      <c r="AL3544" s="56">
        <f t="shared" si="1093"/>
        <v>0</v>
      </c>
      <c r="AM3544" s="56">
        <f t="shared" si="1094"/>
        <v>0</v>
      </c>
      <c r="AN3544" s="56">
        <f t="shared" si="1095"/>
        <v>0</v>
      </c>
      <c r="AO3544" s="56">
        <f t="shared" si="1096"/>
        <v>0</v>
      </c>
      <c r="AP3544" s="56">
        <f t="shared" si="1097"/>
        <v>0</v>
      </c>
      <c r="AQ3544" s="56">
        <f t="shared" si="1098"/>
        <v>0</v>
      </c>
      <c r="AR3544" s="86">
        <f t="shared" si="1099"/>
        <v>0</v>
      </c>
    </row>
    <row r="3545" spans="1:44" x14ac:dyDescent="0.25">
      <c r="A3545" s="178"/>
      <c r="B3545" s="55" t="str">
        <f>_xlfn.IFNA(VLOOKUP(A3545,'Ajánlatkérő(k) adatai'!$B$4:$C$205,2,0),"")</f>
        <v/>
      </c>
      <c r="C3545" s="178"/>
      <c r="D3545" s="55" t="str">
        <f>_xlfn.IFNA(VLOOKUP(C3545,'Számlafizető(k) adatai'!$C$4:$D$203,2,0),"")</f>
        <v/>
      </c>
      <c r="E3545" s="55" t="str">
        <f>_xlfn.IFNA(VLOOKUP(C3545,'Számlafizető(k) adatai'!$C$4:$M$203,11,0),"")</f>
        <v/>
      </c>
      <c r="F3545" s="178"/>
      <c r="G3545" s="178"/>
      <c r="H3545" s="178"/>
      <c r="I3545" s="55" t="str">
        <f>IF(F3545="","",VLOOKUP(LEFT(F3545,5),'Technikai cellák'!B:C,2,0))</f>
        <v/>
      </c>
      <c r="J3545" s="55" t="str">
        <f>IF(F3545="","",VLOOKUP(I3545,'Technikai cellák'!$C$1:$D$12,2,0))</f>
        <v/>
      </c>
      <c r="K3545" s="179"/>
      <c r="L3545" s="67" t="str">
        <f t="shared" si="1082"/>
        <v/>
      </c>
      <c r="M3545" s="68">
        <f t="shared" si="1083"/>
        <v>0</v>
      </c>
      <c r="N3545" s="66">
        <f t="shared" si="1084"/>
        <v>0</v>
      </c>
      <c r="O3545" s="152"/>
      <c r="P3545" s="172">
        <f t="shared" si="1081"/>
        <v>0</v>
      </c>
      <c r="Q3545" s="69">
        <f t="shared" si="1085"/>
        <v>0</v>
      </c>
      <c r="R3545" s="62">
        <f t="shared" si="1086"/>
        <v>0</v>
      </c>
      <c r="S3545" s="153"/>
      <c r="T3545" s="118" t="str">
        <f t="shared" si="1087"/>
        <v/>
      </c>
      <c r="U3545" s="154"/>
      <c r="V3545" s="154"/>
      <c r="W3545" s="154"/>
      <c r="X3545" s="154"/>
      <c r="Y3545" s="154"/>
      <c r="Z3545" s="154"/>
      <c r="AA3545" s="154"/>
      <c r="AB3545" s="154"/>
      <c r="AC3545" s="154"/>
      <c r="AD3545" s="154"/>
      <c r="AE3545" s="154"/>
      <c r="AF3545" s="154"/>
      <c r="AG3545" s="63">
        <f t="shared" si="1088"/>
        <v>0</v>
      </c>
      <c r="AH3545" s="56">
        <f t="shared" si="1089"/>
        <v>0</v>
      </c>
      <c r="AI3545" s="56">
        <f t="shared" si="1090"/>
        <v>0</v>
      </c>
      <c r="AJ3545" s="56">
        <f t="shared" si="1091"/>
        <v>0</v>
      </c>
      <c r="AK3545" s="56">
        <f t="shared" si="1092"/>
        <v>0</v>
      </c>
      <c r="AL3545" s="56">
        <f t="shared" si="1093"/>
        <v>0</v>
      </c>
      <c r="AM3545" s="56">
        <f t="shared" si="1094"/>
        <v>0</v>
      </c>
      <c r="AN3545" s="56">
        <f t="shared" si="1095"/>
        <v>0</v>
      </c>
      <c r="AO3545" s="56">
        <f t="shared" si="1096"/>
        <v>0</v>
      </c>
      <c r="AP3545" s="56">
        <f t="shared" si="1097"/>
        <v>0</v>
      </c>
      <c r="AQ3545" s="56">
        <f t="shared" si="1098"/>
        <v>0</v>
      </c>
      <c r="AR3545" s="86">
        <f t="shared" si="1099"/>
        <v>0</v>
      </c>
    </row>
    <row r="3546" spans="1:44" x14ac:dyDescent="0.25">
      <c r="A3546" s="178"/>
      <c r="B3546" s="55" t="str">
        <f>_xlfn.IFNA(VLOOKUP(A3546,'Ajánlatkérő(k) adatai'!$B$4:$C$205,2,0),"")</f>
        <v/>
      </c>
      <c r="C3546" s="178"/>
      <c r="D3546" s="55" t="str">
        <f>_xlfn.IFNA(VLOOKUP(C3546,'Számlafizető(k) adatai'!$C$4:$D$203,2,0),"")</f>
        <v/>
      </c>
      <c r="E3546" s="55" t="str">
        <f>_xlfn.IFNA(VLOOKUP(C3546,'Számlafizető(k) adatai'!$C$4:$M$203,11,0),"")</f>
        <v/>
      </c>
      <c r="F3546" s="178"/>
      <c r="G3546" s="178"/>
      <c r="H3546" s="178"/>
      <c r="I3546" s="55" t="str">
        <f>IF(F3546="","",VLOOKUP(LEFT(F3546,5),'Technikai cellák'!B:C,2,0))</f>
        <v/>
      </c>
      <c r="J3546" s="55" t="str">
        <f>IF(F3546="","",VLOOKUP(I3546,'Technikai cellák'!$C$1:$D$12,2,0))</f>
        <v/>
      </c>
      <c r="K3546" s="179"/>
      <c r="L3546" s="67" t="str">
        <f t="shared" si="1082"/>
        <v/>
      </c>
      <c r="M3546" s="68">
        <f t="shared" si="1083"/>
        <v>0</v>
      </c>
      <c r="N3546" s="66">
        <f t="shared" si="1084"/>
        <v>0</v>
      </c>
      <c r="O3546" s="152"/>
      <c r="P3546" s="172">
        <f t="shared" si="1081"/>
        <v>0</v>
      </c>
      <c r="Q3546" s="69">
        <f t="shared" si="1085"/>
        <v>0</v>
      </c>
      <c r="R3546" s="62">
        <f t="shared" si="1086"/>
        <v>0</v>
      </c>
      <c r="S3546" s="153"/>
      <c r="T3546" s="118" t="str">
        <f t="shared" si="1087"/>
        <v/>
      </c>
      <c r="U3546" s="154"/>
      <c r="V3546" s="154"/>
      <c r="W3546" s="154"/>
      <c r="X3546" s="154"/>
      <c r="Y3546" s="154"/>
      <c r="Z3546" s="154"/>
      <c r="AA3546" s="154"/>
      <c r="AB3546" s="154"/>
      <c r="AC3546" s="154"/>
      <c r="AD3546" s="154"/>
      <c r="AE3546" s="154"/>
      <c r="AF3546" s="154"/>
      <c r="AG3546" s="63">
        <f t="shared" si="1088"/>
        <v>0</v>
      </c>
      <c r="AH3546" s="56">
        <f t="shared" si="1089"/>
        <v>0</v>
      </c>
      <c r="AI3546" s="56">
        <f t="shared" si="1090"/>
        <v>0</v>
      </c>
      <c r="AJ3546" s="56">
        <f t="shared" si="1091"/>
        <v>0</v>
      </c>
      <c r="AK3546" s="56">
        <f t="shared" si="1092"/>
        <v>0</v>
      </c>
      <c r="AL3546" s="56">
        <f t="shared" si="1093"/>
        <v>0</v>
      </c>
      <c r="AM3546" s="56">
        <f t="shared" si="1094"/>
        <v>0</v>
      </c>
      <c r="AN3546" s="56">
        <f t="shared" si="1095"/>
        <v>0</v>
      </c>
      <c r="AO3546" s="56">
        <f t="shared" si="1096"/>
        <v>0</v>
      </c>
      <c r="AP3546" s="56">
        <f t="shared" si="1097"/>
        <v>0</v>
      </c>
      <c r="AQ3546" s="56">
        <f t="shared" si="1098"/>
        <v>0</v>
      </c>
      <c r="AR3546" s="86">
        <f t="shared" si="1099"/>
        <v>0</v>
      </c>
    </row>
    <row r="3547" spans="1:44" x14ac:dyDescent="0.25">
      <c r="A3547" s="178"/>
      <c r="B3547" s="55" t="str">
        <f>_xlfn.IFNA(VLOOKUP(A3547,'Ajánlatkérő(k) adatai'!$B$4:$C$205,2,0),"")</f>
        <v/>
      </c>
      <c r="C3547" s="178"/>
      <c r="D3547" s="55" t="str">
        <f>_xlfn.IFNA(VLOOKUP(C3547,'Számlafizető(k) adatai'!$C$4:$D$203,2,0),"")</f>
        <v/>
      </c>
      <c r="E3547" s="55" t="str">
        <f>_xlfn.IFNA(VLOOKUP(C3547,'Számlafizető(k) adatai'!$C$4:$M$203,11,0),"")</f>
        <v/>
      </c>
      <c r="F3547" s="178"/>
      <c r="G3547" s="178"/>
      <c r="H3547" s="178"/>
      <c r="I3547" s="55" t="str">
        <f>IF(F3547="","",VLOOKUP(LEFT(F3547,5),'Technikai cellák'!B:C,2,0))</f>
        <v/>
      </c>
      <c r="J3547" s="55" t="str">
        <f>IF(F3547="","",VLOOKUP(I3547,'Technikai cellák'!$C$1:$D$12,2,0))</f>
        <v/>
      </c>
      <c r="K3547" s="179"/>
      <c r="L3547" s="67" t="str">
        <f t="shared" si="1082"/>
        <v/>
      </c>
      <c r="M3547" s="68">
        <f t="shared" si="1083"/>
        <v>0</v>
      </c>
      <c r="N3547" s="66">
        <f t="shared" si="1084"/>
        <v>0</v>
      </c>
      <c r="O3547" s="152"/>
      <c r="P3547" s="172">
        <f t="shared" si="1081"/>
        <v>0</v>
      </c>
      <c r="Q3547" s="69">
        <f t="shared" si="1085"/>
        <v>0</v>
      </c>
      <c r="R3547" s="62">
        <f t="shared" si="1086"/>
        <v>0</v>
      </c>
      <c r="S3547" s="153"/>
      <c r="T3547" s="118" t="str">
        <f t="shared" si="1087"/>
        <v/>
      </c>
      <c r="U3547" s="154"/>
      <c r="V3547" s="154"/>
      <c r="W3547" s="154"/>
      <c r="X3547" s="154"/>
      <c r="Y3547" s="154"/>
      <c r="Z3547" s="154"/>
      <c r="AA3547" s="154"/>
      <c r="AB3547" s="154"/>
      <c r="AC3547" s="154"/>
      <c r="AD3547" s="154"/>
      <c r="AE3547" s="154"/>
      <c r="AF3547" s="154"/>
      <c r="AG3547" s="63">
        <f t="shared" si="1088"/>
        <v>0</v>
      </c>
      <c r="AH3547" s="56">
        <f t="shared" si="1089"/>
        <v>0</v>
      </c>
      <c r="AI3547" s="56">
        <f t="shared" si="1090"/>
        <v>0</v>
      </c>
      <c r="AJ3547" s="56">
        <f t="shared" si="1091"/>
        <v>0</v>
      </c>
      <c r="AK3547" s="56">
        <f t="shared" si="1092"/>
        <v>0</v>
      </c>
      <c r="AL3547" s="56">
        <f t="shared" si="1093"/>
        <v>0</v>
      </c>
      <c r="AM3547" s="56">
        <f t="shared" si="1094"/>
        <v>0</v>
      </c>
      <c r="AN3547" s="56">
        <f t="shared" si="1095"/>
        <v>0</v>
      </c>
      <c r="AO3547" s="56">
        <f t="shared" si="1096"/>
        <v>0</v>
      </c>
      <c r="AP3547" s="56">
        <f t="shared" si="1097"/>
        <v>0</v>
      </c>
      <c r="AQ3547" s="56">
        <f t="shared" si="1098"/>
        <v>0</v>
      </c>
      <c r="AR3547" s="86">
        <f t="shared" si="1099"/>
        <v>0</v>
      </c>
    </row>
    <row r="3548" spans="1:44" x14ac:dyDescent="0.25">
      <c r="A3548" s="178"/>
      <c r="B3548" s="55" t="str">
        <f>_xlfn.IFNA(VLOOKUP(A3548,'Ajánlatkérő(k) adatai'!$B$4:$C$205,2,0),"")</f>
        <v/>
      </c>
      <c r="C3548" s="178"/>
      <c r="D3548" s="55" t="str">
        <f>_xlfn.IFNA(VLOOKUP(C3548,'Számlafizető(k) adatai'!$C$4:$D$203,2,0),"")</f>
        <v/>
      </c>
      <c r="E3548" s="55" t="str">
        <f>_xlfn.IFNA(VLOOKUP(C3548,'Számlafizető(k) adatai'!$C$4:$M$203,11,0),"")</f>
        <v/>
      </c>
      <c r="F3548" s="178"/>
      <c r="G3548" s="178"/>
      <c r="H3548" s="178"/>
      <c r="I3548" s="55" t="str">
        <f>IF(F3548="","",VLOOKUP(LEFT(F3548,5),'Technikai cellák'!B:C,2,0))</f>
        <v/>
      </c>
      <c r="J3548" s="55" t="str">
        <f>IF(F3548="","",VLOOKUP(I3548,'Technikai cellák'!$C$1:$D$12,2,0))</f>
        <v/>
      </c>
      <c r="K3548" s="179"/>
      <c r="L3548" s="67" t="str">
        <f t="shared" si="1082"/>
        <v/>
      </c>
      <c r="M3548" s="68">
        <f t="shared" si="1083"/>
        <v>0</v>
      </c>
      <c r="N3548" s="66">
        <f t="shared" si="1084"/>
        <v>0</v>
      </c>
      <c r="O3548" s="152"/>
      <c r="P3548" s="172">
        <f t="shared" si="1081"/>
        <v>0</v>
      </c>
      <c r="Q3548" s="69">
        <f t="shared" si="1085"/>
        <v>0</v>
      </c>
      <c r="R3548" s="62">
        <f t="shared" si="1086"/>
        <v>0</v>
      </c>
      <c r="S3548" s="153"/>
      <c r="T3548" s="118" t="str">
        <f t="shared" si="1087"/>
        <v/>
      </c>
      <c r="U3548" s="154"/>
      <c r="V3548" s="154"/>
      <c r="W3548" s="154"/>
      <c r="X3548" s="154"/>
      <c r="Y3548" s="154"/>
      <c r="Z3548" s="154"/>
      <c r="AA3548" s="154"/>
      <c r="AB3548" s="154"/>
      <c r="AC3548" s="154"/>
      <c r="AD3548" s="154"/>
      <c r="AE3548" s="154"/>
      <c r="AF3548" s="154"/>
      <c r="AG3548" s="63">
        <f t="shared" si="1088"/>
        <v>0</v>
      </c>
      <c r="AH3548" s="56">
        <f t="shared" si="1089"/>
        <v>0</v>
      </c>
      <c r="AI3548" s="56">
        <f t="shared" si="1090"/>
        <v>0</v>
      </c>
      <c r="AJ3548" s="56">
        <f t="shared" si="1091"/>
        <v>0</v>
      </c>
      <c r="AK3548" s="56">
        <f t="shared" si="1092"/>
        <v>0</v>
      </c>
      <c r="AL3548" s="56">
        <f t="shared" si="1093"/>
        <v>0</v>
      </c>
      <c r="AM3548" s="56">
        <f t="shared" si="1094"/>
        <v>0</v>
      </c>
      <c r="AN3548" s="56">
        <f t="shared" si="1095"/>
        <v>0</v>
      </c>
      <c r="AO3548" s="56">
        <f t="shared" si="1096"/>
        <v>0</v>
      </c>
      <c r="AP3548" s="56">
        <f t="shared" si="1097"/>
        <v>0</v>
      </c>
      <c r="AQ3548" s="56">
        <f t="shared" si="1098"/>
        <v>0</v>
      </c>
      <c r="AR3548" s="86">
        <f t="shared" si="1099"/>
        <v>0</v>
      </c>
    </row>
    <row r="3549" spans="1:44" x14ac:dyDescent="0.25">
      <c r="A3549" s="178"/>
      <c r="B3549" s="55" t="str">
        <f>_xlfn.IFNA(VLOOKUP(A3549,'Ajánlatkérő(k) adatai'!$B$4:$C$205,2,0),"")</f>
        <v/>
      </c>
      <c r="C3549" s="178"/>
      <c r="D3549" s="55" t="str">
        <f>_xlfn.IFNA(VLOOKUP(C3549,'Számlafizető(k) adatai'!$C$4:$D$203,2,0),"")</f>
        <v/>
      </c>
      <c r="E3549" s="55" t="str">
        <f>_xlfn.IFNA(VLOOKUP(C3549,'Számlafizető(k) adatai'!$C$4:$M$203,11,0),"")</f>
        <v/>
      </c>
      <c r="F3549" s="178"/>
      <c r="G3549" s="178"/>
      <c r="H3549" s="178"/>
      <c r="I3549" s="55" t="str">
        <f>IF(F3549="","",VLOOKUP(LEFT(F3549,5),'Technikai cellák'!B:C,2,0))</f>
        <v/>
      </c>
      <c r="J3549" s="55" t="str">
        <f>IF(F3549="","",VLOOKUP(I3549,'Technikai cellák'!$C$1:$D$12,2,0))</f>
        <v/>
      </c>
      <c r="K3549" s="179"/>
      <c r="L3549" s="67" t="str">
        <f t="shared" si="1082"/>
        <v/>
      </c>
      <c r="M3549" s="68">
        <f t="shared" si="1083"/>
        <v>0</v>
      </c>
      <c r="N3549" s="66">
        <f t="shared" si="1084"/>
        <v>0</v>
      </c>
      <c r="O3549" s="152"/>
      <c r="P3549" s="172">
        <f t="shared" si="1081"/>
        <v>0</v>
      </c>
      <c r="Q3549" s="69">
        <f t="shared" si="1085"/>
        <v>0</v>
      </c>
      <c r="R3549" s="62">
        <f t="shared" si="1086"/>
        <v>0</v>
      </c>
      <c r="S3549" s="153"/>
      <c r="T3549" s="118" t="str">
        <f t="shared" si="1087"/>
        <v/>
      </c>
      <c r="U3549" s="154"/>
      <c r="V3549" s="154"/>
      <c r="W3549" s="154"/>
      <c r="X3549" s="154"/>
      <c r="Y3549" s="154"/>
      <c r="Z3549" s="154"/>
      <c r="AA3549" s="154"/>
      <c r="AB3549" s="154"/>
      <c r="AC3549" s="154"/>
      <c r="AD3549" s="154"/>
      <c r="AE3549" s="154"/>
      <c r="AF3549" s="154"/>
      <c r="AG3549" s="63">
        <f t="shared" si="1088"/>
        <v>0</v>
      </c>
      <c r="AH3549" s="56">
        <f t="shared" si="1089"/>
        <v>0</v>
      </c>
      <c r="AI3549" s="56">
        <f t="shared" si="1090"/>
        <v>0</v>
      </c>
      <c r="AJ3549" s="56">
        <f t="shared" si="1091"/>
        <v>0</v>
      </c>
      <c r="AK3549" s="56">
        <f t="shared" si="1092"/>
        <v>0</v>
      </c>
      <c r="AL3549" s="56">
        <f t="shared" si="1093"/>
        <v>0</v>
      </c>
      <c r="AM3549" s="56">
        <f t="shared" si="1094"/>
        <v>0</v>
      </c>
      <c r="AN3549" s="56">
        <f t="shared" si="1095"/>
        <v>0</v>
      </c>
      <c r="AO3549" s="56">
        <f t="shared" si="1096"/>
        <v>0</v>
      </c>
      <c r="AP3549" s="56">
        <f t="shared" si="1097"/>
        <v>0</v>
      </c>
      <c r="AQ3549" s="56">
        <f t="shared" si="1098"/>
        <v>0</v>
      </c>
      <c r="AR3549" s="86">
        <f t="shared" si="1099"/>
        <v>0</v>
      </c>
    </row>
    <row r="3550" spans="1:44" x14ac:dyDescent="0.25">
      <c r="A3550" s="178"/>
      <c r="B3550" s="55" t="str">
        <f>_xlfn.IFNA(VLOOKUP(A3550,'Ajánlatkérő(k) adatai'!$B$4:$C$205,2,0),"")</f>
        <v/>
      </c>
      <c r="C3550" s="178"/>
      <c r="D3550" s="55" t="str">
        <f>_xlfn.IFNA(VLOOKUP(C3550,'Számlafizető(k) adatai'!$C$4:$D$203,2,0),"")</f>
        <v/>
      </c>
      <c r="E3550" s="55" t="str">
        <f>_xlfn.IFNA(VLOOKUP(C3550,'Számlafizető(k) adatai'!$C$4:$M$203,11,0),"")</f>
        <v/>
      </c>
      <c r="F3550" s="178"/>
      <c r="G3550" s="178"/>
      <c r="H3550" s="178"/>
      <c r="I3550" s="55" t="str">
        <f>IF(F3550="","",VLOOKUP(LEFT(F3550,5),'Technikai cellák'!B:C,2,0))</f>
        <v/>
      </c>
      <c r="J3550" s="55" t="str">
        <f>IF(F3550="","",VLOOKUP(I3550,'Technikai cellák'!$C$1:$D$12,2,0))</f>
        <v/>
      </c>
      <c r="K3550" s="179"/>
      <c r="L3550" s="67" t="str">
        <f t="shared" si="1082"/>
        <v/>
      </c>
      <c r="M3550" s="68">
        <f t="shared" si="1083"/>
        <v>0</v>
      </c>
      <c r="N3550" s="66">
        <f t="shared" si="1084"/>
        <v>0</v>
      </c>
      <c r="O3550" s="152"/>
      <c r="P3550" s="172">
        <f t="shared" si="1081"/>
        <v>0</v>
      </c>
      <c r="Q3550" s="69">
        <f t="shared" si="1085"/>
        <v>0</v>
      </c>
      <c r="R3550" s="62">
        <f t="shared" si="1086"/>
        <v>0</v>
      </c>
      <c r="S3550" s="153"/>
      <c r="T3550" s="118" t="str">
        <f t="shared" si="1087"/>
        <v/>
      </c>
      <c r="U3550" s="154"/>
      <c r="V3550" s="154"/>
      <c r="W3550" s="154"/>
      <c r="X3550" s="154"/>
      <c r="Y3550" s="154"/>
      <c r="Z3550" s="154"/>
      <c r="AA3550" s="154"/>
      <c r="AB3550" s="154"/>
      <c r="AC3550" s="154"/>
      <c r="AD3550" s="154"/>
      <c r="AE3550" s="154"/>
      <c r="AF3550" s="154"/>
      <c r="AG3550" s="63">
        <f t="shared" si="1088"/>
        <v>0</v>
      </c>
      <c r="AH3550" s="56">
        <f t="shared" si="1089"/>
        <v>0</v>
      </c>
      <c r="AI3550" s="56">
        <f t="shared" si="1090"/>
        <v>0</v>
      </c>
      <c r="AJ3550" s="56">
        <f t="shared" si="1091"/>
        <v>0</v>
      </c>
      <c r="AK3550" s="56">
        <f t="shared" si="1092"/>
        <v>0</v>
      </c>
      <c r="AL3550" s="56">
        <f t="shared" si="1093"/>
        <v>0</v>
      </c>
      <c r="AM3550" s="56">
        <f t="shared" si="1094"/>
        <v>0</v>
      </c>
      <c r="AN3550" s="56">
        <f t="shared" si="1095"/>
        <v>0</v>
      </c>
      <c r="AO3550" s="56">
        <f t="shared" si="1096"/>
        <v>0</v>
      </c>
      <c r="AP3550" s="56">
        <f t="shared" si="1097"/>
        <v>0</v>
      </c>
      <c r="AQ3550" s="56">
        <f t="shared" si="1098"/>
        <v>0</v>
      </c>
      <c r="AR3550" s="86">
        <f t="shared" si="1099"/>
        <v>0</v>
      </c>
    </row>
    <row r="3551" spans="1:44" x14ac:dyDescent="0.25">
      <c r="A3551" s="178"/>
      <c r="B3551" s="55" t="str">
        <f>_xlfn.IFNA(VLOOKUP(A3551,'Ajánlatkérő(k) adatai'!$B$4:$C$205,2,0),"")</f>
        <v/>
      </c>
      <c r="C3551" s="178"/>
      <c r="D3551" s="55" t="str">
        <f>_xlfn.IFNA(VLOOKUP(C3551,'Számlafizető(k) adatai'!$C$4:$D$203,2,0),"")</f>
        <v/>
      </c>
      <c r="E3551" s="55" t="str">
        <f>_xlfn.IFNA(VLOOKUP(C3551,'Számlafizető(k) adatai'!$C$4:$M$203,11,0),"")</f>
        <v/>
      </c>
      <c r="F3551" s="178"/>
      <c r="G3551" s="178"/>
      <c r="H3551" s="178"/>
      <c r="I3551" s="55" t="str">
        <f>IF(F3551="","",VLOOKUP(LEFT(F3551,5),'Technikai cellák'!B:C,2,0))</f>
        <v/>
      </c>
      <c r="J3551" s="55" t="str">
        <f>IF(F3551="","",VLOOKUP(I3551,'Technikai cellák'!$C$1:$D$12,2,0))</f>
        <v/>
      </c>
      <c r="K3551" s="179"/>
      <c r="L3551" s="67" t="str">
        <f t="shared" si="1082"/>
        <v/>
      </c>
      <c r="M3551" s="68">
        <f t="shared" si="1083"/>
        <v>0</v>
      </c>
      <c r="N3551" s="66">
        <f t="shared" si="1084"/>
        <v>0</v>
      </c>
      <c r="O3551" s="152"/>
      <c r="P3551" s="172">
        <f t="shared" si="1081"/>
        <v>0</v>
      </c>
      <c r="Q3551" s="69">
        <f t="shared" si="1085"/>
        <v>0</v>
      </c>
      <c r="R3551" s="62">
        <f t="shared" si="1086"/>
        <v>0</v>
      </c>
      <c r="S3551" s="153"/>
      <c r="T3551" s="118" t="str">
        <f t="shared" si="1087"/>
        <v/>
      </c>
      <c r="U3551" s="154"/>
      <c r="V3551" s="154"/>
      <c r="W3551" s="154"/>
      <c r="X3551" s="154"/>
      <c r="Y3551" s="154"/>
      <c r="Z3551" s="154"/>
      <c r="AA3551" s="154"/>
      <c r="AB3551" s="154"/>
      <c r="AC3551" s="154"/>
      <c r="AD3551" s="154"/>
      <c r="AE3551" s="154"/>
      <c r="AF3551" s="154"/>
      <c r="AG3551" s="63">
        <f t="shared" si="1088"/>
        <v>0</v>
      </c>
      <c r="AH3551" s="56">
        <f t="shared" si="1089"/>
        <v>0</v>
      </c>
      <c r="AI3551" s="56">
        <f t="shared" si="1090"/>
        <v>0</v>
      </c>
      <c r="AJ3551" s="56">
        <f t="shared" si="1091"/>
        <v>0</v>
      </c>
      <c r="AK3551" s="56">
        <f t="shared" si="1092"/>
        <v>0</v>
      </c>
      <c r="AL3551" s="56">
        <f t="shared" si="1093"/>
        <v>0</v>
      </c>
      <c r="AM3551" s="56">
        <f t="shared" si="1094"/>
        <v>0</v>
      </c>
      <c r="AN3551" s="56">
        <f t="shared" si="1095"/>
        <v>0</v>
      </c>
      <c r="AO3551" s="56">
        <f t="shared" si="1096"/>
        <v>0</v>
      </c>
      <c r="AP3551" s="56">
        <f t="shared" si="1097"/>
        <v>0</v>
      </c>
      <c r="AQ3551" s="56">
        <f t="shared" si="1098"/>
        <v>0</v>
      </c>
      <c r="AR3551" s="86">
        <f t="shared" si="1099"/>
        <v>0</v>
      </c>
    </row>
    <row r="3552" spans="1:44" x14ac:dyDescent="0.25">
      <c r="A3552" s="178"/>
      <c r="B3552" s="55" t="str">
        <f>_xlfn.IFNA(VLOOKUP(A3552,'Ajánlatkérő(k) adatai'!$B$4:$C$205,2,0),"")</f>
        <v/>
      </c>
      <c r="C3552" s="178"/>
      <c r="D3552" s="55" t="str">
        <f>_xlfn.IFNA(VLOOKUP(C3552,'Számlafizető(k) adatai'!$C$4:$D$203,2,0),"")</f>
        <v/>
      </c>
      <c r="E3552" s="55" t="str">
        <f>_xlfn.IFNA(VLOOKUP(C3552,'Számlafizető(k) adatai'!$C$4:$M$203,11,0),"")</f>
        <v/>
      </c>
      <c r="F3552" s="178"/>
      <c r="G3552" s="178"/>
      <c r="H3552" s="178"/>
      <c r="I3552" s="55" t="str">
        <f>IF(F3552="","",VLOOKUP(LEFT(F3552,5),'Technikai cellák'!B:C,2,0))</f>
        <v/>
      </c>
      <c r="J3552" s="55" t="str">
        <f>IF(F3552="","",VLOOKUP(I3552,'Technikai cellák'!$C$1:$D$12,2,0))</f>
        <v/>
      </c>
      <c r="K3552" s="179"/>
      <c r="L3552" s="67" t="str">
        <f t="shared" si="1082"/>
        <v/>
      </c>
      <c r="M3552" s="68">
        <f t="shared" si="1083"/>
        <v>0</v>
      </c>
      <c r="N3552" s="66">
        <f t="shared" si="1084"/>
        <v>0</v>
      </c>
      <c r="O3552" s="152"/>
      <c r="P3552" s="172">
        <f t="shared" si="1081"/>
        <v>0</v>
      </c>
      <c r="Q3552" s="69">
        <f t="shared" si="1085"/>
        <v>0</v>
      </c>
      <c r="R3552" s="62">
        <f t="shared" si="1086"/>
        <v>0</v>
      </c>
      <c r="S3552" s="153"/>
      <c r="T3552" s="118" t="str">
        <f t="shared" si="1087"/>
        <v/>
      </c>
      <c r="U3552" s="154"/>
      <c r="V3552" s="154"/>
      <c r="W3552" s="154"/>
      <c r="X3552" s="154"/>
      <c r="Y3552" s="154"/>
      <c r="Z3552" s="154"/>
      <c r="AA3552" s="154"/>
      <c r="AB3552" s="154"/>
      <c r="AC3552" s="154"/>
      <c r="AD3552" s="154"/>
      <c r="AE3552" s="154"/>
      <c r="AF3552" s="154"/>
      <c r="AG3552" s="63">
        <f t="shared" si="1088"/>
        <v>0</v>
      </c>
      <c r="AH3552" s="56">
        <f t="shared" si="1089"/>
        <v>0</v>
      </c>
      <c r="AI3552" s="56">
        <f t="shared" si="1090"/>
        <v>0</v>
      </c>
      <c r="AJ3552" s="56">
        <f t="shared" si="1091"/>
        <v>0</v>
      </c>
      <c r="AK3552" s="56">
        <f t="shared" si="1092"/>
        <v>0</v>
      </c>
      <c r="AL3552" s="56">
        <f t="shared" si="1093"/>
        <v>0</v>
      </c>
      <c r="AM3552" s="56">
        <f t="shared" si="1094"/>
        <v>0</v>
      </c>
      <c r="AN3552" s="56">
        <f t="shared" si="1095"/>
        <v>0</v>
      </c>
      <c r="AO3552" s="56">
        <f t="shared" si="1096"/>
        <v>0</v>
      </c>
      <c r="AP3552" s="56">
        <f t="shared" si="1097"/>
        <v>0</v>
      </c>
      <c r="AQ3552" s="56">
        <f t="shared" si="1098"/>
        <v>0</v>
      </c>
      <c r="AR3552" s="86">
        <f t="shared" si="1099"/>
        <v>0</v>
      </c>
    </row>
    <row r="3553" spans="1:44" x14ac:dyDescent="0.25">
      <c r="A3553" s="178"/>
      <c r="B3553" s="55" t="str">
        <f>_xlfn.IFNA(VLOOKUP(A3553,'Ajánlatkérő(k) adatai'!$B$4:$C$205,2,0),"")</f>
        <v/>
      </c>
      <c r="C3553" s="178"/>
      <c r="D3553" s="55" t="str">
        <f>_xlfn.IFNA(VLOOKUP(C3553,'Számlafizető(k) adatai'!$C$4:$D$203,2,0),"")</f>
        <v/>
      </c>
      <c r="E3553" s="55" t="str">
        <f>_xlfn.IFNA(VLOOKUP(C3553,'Számlafizető(k) adatai'!$C$4:$M$203,11,0),"")</f>
        <v/>
      </c>
      <c r="F3553" s="178"/>
      <c r="G3553" s="178"/>
      <c r="H3553" s="178"/>
      <c r="I3553" s="55" t="str">
        <f>IF(F3553="","",VLOOKUP(LEFT(F3553,5),'Technikai cellák'!B:C,2,0))</f>
        <v/>
      </c>
      <c r="J3553" s="55" t="str">
        <f>IF(F3553="","",VLOOKUP(I3553,'Technikai cellák'!$C$1:$D$12,2,0))</f>
        <v/>
      </c>
      <c r="K3553" s="179"/>
      <c r="L3553" s="67" t="str">
        <f t="shared" si="1082"/>
        <v/>
      </c>
      <c r="M3553" s="68">
        <f t="shared" si="1083"/>
        <v>0</v>
      </c>
      <c r="N3553" s="66">
        <f t="shared" si="1084"/>
        <v>0</v>
      </c>
      <c r="O3553" s="152"/>
      <c r="P3553" s="172">
        <f t="shared" si="1081"/>
        <v>0</v>
      </c>
      <c r="Q3553" s="69">
        <f t="shared" si="1085"/>
        <v>0</v>
      </c>
      <c r="R3553" s="62">
        <f t="shared" si="1086"/>
        <v>0</v>
      </c>
      <c r="S3553" s="153"/>
      <c r="T3553" s="118" t="str">
        <f t="shared" si="1087"/>
        <v/>
      </c>
      <c r="U3553" s="154"/>
      <c r="V3553" s="154"/>
      <c r="W3553" s="154"/>
      <c r="X3553" s="154"/>
      <c r="Y3553" s="154"/>
      <c r="Z3553" s="154"/>
      <c r="AA3553" s="154"/>
      <c r="AB3553" s="154"/>
      <c r="AC3553" s="154"/>
      <c r="AD3553" s="154"/>
      <c r="AE3553" s="154"/>
      <c r="AF3553" s="154"/>
      <c r="AG3553" s="63">
        <f t="shared" si="1088"/>
        <v>0</v>
      </c>
      <c r="AH3553" s="56">
        <f t="shared" si="1089"/>
        <v>0</v>
      </c>
      <c r="AI3553" s="56">
        <f t="shared" si="1090"/>
        <v>0</v>
      </c>
      <c r="AJ3553" s="56">
        <f t="shared" si="1091"/>
        <v>0</v>
      </c>
      <c r="AK3553" s="56">
        <f t="shared" si="1092"/>
        <v>0</v>
      </c>
      <c r="AL3553" s="56">
        <f t="shared" si="1093"/>
        <v>0</v>
      </c>
      <c r="AM3553" s="56">
        <f t="shared" si="1094"/>
        <v>0</v>
      </c>
      <c r="AN3553" s="56">
        <f t="shared" si="1095"/>
        <v>0</v>
      </c>
      <c r="AO3553" s="56">
        <f t="shared" si="1096"/>
        <v>0</v>
      </c>
      <c r="AP3553" s="56">
        <f t="shared" si="1097"/>
        <v>0</v>
      </c>
      <c r="AQ3553" s="56">
        <f t="shared" si="1098"/>
        <v>0</v>
      </c>
      <c r="AR3553" s="86">
        <f t="shared" si="1099"/>
        <v>0</v>
      </c>
    </row>
    <row r="3554" spans="1:44" x14ac:dyDescent="0.25">
      <c r="A3554" s="178"/>
      <c r="B3554" s="55" t="str">
        <f>_xlfn.IFNA(VLOOKUP(A3554,'Ajánlatkérő(k) adatai'!$B$4:$C$205,2,0),"")</f>
        <v/>
      </c>
      <c r="C3554" s="178"/>
      <c r="D3554" s="55" t="str">
        <f>_xlfn.IFNA(VLOOKUP(C3554,'Számlafizető(k) adatai'!$C$4:$D$203,2,0),"")</f>
        <v/>
      </c>
      <c r="E3554" s="55" t="str">
        <f>_xlfn.IFNA(VLOOKUP(C3554,'Számlafizető(k) adatai'!$C$4:$M$203,11,0),"")</f>
        <v/>
      </c>
      <c r="F3554" s="178"/>
      <c r="G3554" s="178"/>
      <c r="H3554" s="178"/>
      <c r="I3554" s="55" t="str">
        <f>IF(F3554="","",VLOOKUP(LEFT(F3554,5),'Technikai cellák'!B:C,2,0))</f>
        <v/>
      </c>
      <c r="J3554" s="55" t="str">
        <f>IF(F3554="","",VLOOKUP(I3554,'Technikai cellák'!$C$1:$D$12,2,0))</f>
        <v/>
      </c>
      <c r="K3554" s="179"/>
      <c r="L3554" s="67" t="str">
        <f t="shared" si="1082"/>
        <v/>
      </c>
      <c r="M3554" s="68">
        <f t="shared" si="1083"/>
        <v>0</v>
      </c>
      <c r="N3554" s="66">
        <f t="shared" si="1084"/>
        <v>0</v>
      </c>
      <c r="O3554" s="152"/>
      <c r="P3554" s="172">
        <f t="shared" si="1081"/>
        <v>0</v>
      </c>
      <c r="Q3554" s="69">
        <f t="shared" si="1085"/>
        <v>0</v>
      </c>
      <c r="R3554" s="62">
        <f t="shared" si="1086"/>
        <v>0</v>
      </c>
      <c r="S3554" s="153"/>
      <c r="T3554" s="118" t="str">
        <f t="shared" si="1087"/>
        <v/>
      </c>
      <c r="U3554" s="154"/>
      <c r="V3554" s="154"/>
      <c r="W3554" s="154"/>
      <c r="X3554" s="154"/>
      <c r="Y3554" s="154"/>
      <c r="Z3554" s="154"/>
      <c r="AA3554" s="154"/>
      <c r="AB3554" s="154"/>
      <c r="AC3554" s="154"/>
      <c r="AD3554" s="154"/>
      <c r="AE3554" s="154"/>
      <c r="AF3554" s="154"/>
      <c r="AG3554" s="63">
        <f t="shared" si="1088"/>
        <v>0</v>
      </c>
      <c r="AH3554" s="56">
        <f t="shared" si="1089"/>
        <v>0</v>
      </c>
      <c r="AI3554" s="56">
        <f t="shared" si="1090"/>
        <v>0</v>
      </c>
      <c r="AJ3554" s="56">
        <f t="shared" si="1091"/>
        <v>0</v>
      </c>
      <c r="AK3554" s="56">
        <f t="shared" si="1092"/>
        <v>0</v>
      </c>
      <c r="AL3554" s="56">
        <f t="shared" si="1093"/>
        <v>0</v>
      </c>
      <c r="AM3554" s="56">
        <f t="shared" si="1094"/>
        <v>0</v>
      </c>
      <c r="AN3554" s="56">
        <f t="shared" si="1095"/>
        <v>0</v>
      </c>
      <c r="AO3554" s="56">
        <f t="shared" si="1096"/>
        <v>0</v>
      </c>
      <c r="AP3554" s="56">
        <f t="shared" si="1097"/>
        <v>0</v>
      </c>
      <c r="AQ3554" s="56">
        <f t="shared" si="1098"/>
        <v>0</v>
      </c>
      <c r="AR3554" s="86">
        <f t="shared" si="1099"/>
        <v>0</v>
      </c>
    </row>
    <row r="3555" spans="1:44" x14ac:dyDescent="0.25">
      <c r="A3555" s="178"/>
      <c r="B3555" s="55" t="str">
        <f>_xlfn.IFNA(VLOOKUP(A3555,'Ajánlatkérő(k) adatai'!$B$4:$C$205,2,0),"")</f>
        <v/>
      </c>
      <c r="C3555" s="178"/>
      <c r="D3555" s="55" t="str">
        <f>_xlfn.IFNA(VLOOKUP(C3555,'Számlafizető(k) adatai'!$C$4:$D$203,2,0),"")</f>
        <v/>
      </c>
      <c r="E3555" s="55" t="str">
        <f>_xlfn.IFNA(VLOOKUP(C3555,'Számlafizető(k) adatai'!$C$4:$M$203,11,0),"")</f>
        <v/>
      </c>
      <c r="F3555" s="178"/>
      <c r="G3555" s="178"/>
      <c r="H3555" s="178"/>
      <c r="I3555" s="55" t="str">
        <f>IF(F3555="","",VLOOKUP(LEFT(F3555,5),'Technikai cellák'!B:C,2,0))</f>
        <v/>
      </c>
      <c r="J3555" s="55" t="str">
        <f>IF(F3555="","",VLOOKUP(I3555,'Technikai cellák'!$C$1:$D$12,2,0))</f>
        <v/>
      </c>
      <c r="K3555" s="179"/>
      <c r="L3555" s="67" t="str">
        <f t="shared" si="1082"/>
        <v/>
      </c>
      <c r="M3555" s="68">
        <f t="shared" si="1083"/>
        <v>0</v>
      </c>
      <c r="N3555" s="66">
        <f t="shared" si="1084"/>
        <v>0</v>
      </c>
      <c r="O3555" s="152"/>
      <c r="P3555" s="172">
        <f t="shared" si="1081"/>
        <v>0</v>
      </c>
      <c r="Q3555" s="69">
        <f t="shared" si="1085"/>
        <v>0</v>
      </c>
      <c r="R3555" s="62">
        <f t="shared" si="1086"/>
        <v>0</v>
      </c>
      <c r="S3555" s="153"/>
      <c r="T3555" s="118" t="str">
        <f t="shared" si="1087"/>
        <v/>
      </c>
      <c r="U3555" s="154"/>
      <c r="V3555" s="154"/>
      <c r="W3555" s="154"/>
      <c r="X3555" s="154"/>
      <c r="Y3555" s="154"/>
      <c r="Z3555" s="154"/>
      <c r="AA3555" s="154"/>
      <c r="AB3555" s="154"/>
      <c r="AC3555" s="154"/>
      <c r="AD3555" s="154"/>
      <c r="AE3555" s="154"/>
      <c r="AF3555" s="154"/>
      <c r="AG3555" s="63">
        <f t="shared" si="1088"/>
        <v>0</v>
      </c>
      <c r="AH3555" s="56">
        <f t="shared" si="1089"/>
        <v>0</v>
      </c>
      <c r="AI3555" s="56">
        <f t="shared" si="1090"/>
        <v>0</v>
      </c>
      <c r="AJ3555" s="56">
        <f t="shared" si="1091"/>
        <v>0</v>
      </c>
      <c r="AK3555" s="56">
        <f t="shared" si="1092"/>
        <v>0</v>
      </c>
      <c r="AL3555" s="56">
        <f t="shared" si="1093"/>
        <v>0</v>
      </c>
      <c r="AM3555" s="56">
        <f t="shared" si="1094"/>
        <v>0</v>
      </c>
      <c r="AN3555" s="56">
        <f t="shared" si="1095"/>
        <v>0</v>
      </c>
      <c r="AO3555" s="56">
        <f t="shared" si="1096"/>
        <v>0</v>
      </c>
      <c r="AP3555" s="56">
        <f t="shared" si="1097"/>
        <v>0</v>
      </c>
      <c r="AQ3555" s="56">
        <f t="shared" si="1098"/>
        <v>0</v>
      </c>
      <c r="AR3555" s="86">
        <f t="shared" si="1099"/>
        <v>0</v>
      </c>
    </row>
    <row r="3556" spans="1:44" x14ac:dyDescent="0.25">
      <c r="A3556" s="178"/>
      <c r="B3556" s="55" t="str">
        <f>_xlfn.IFNA(VLOOKUP(A3556,'Ajánlatkérő(k) adatai'!$B$4:$C$205,2,0),"")</f>
        <v/>
      </c>
      <c r="C3556" s="178"/>
      <c r="D3556" s="55" t="str">
        <f>_xlfn.IFNA(VLOOKUP(C3556,'Számlafizető(k) adatai'!$C$4:$D$203,2,0),"")</f>
        <v/>
      </c>
      <c r="E3556" s="55" t="str">
        <f>_xlfn.IFNA(VLOOKUP(C3556,'Számlafizető(k) adatai'!$C$4:$M$203,11,0),"")</f>
        <v/>
      </c>
      <c r="F3556" s="178"/>
      <c r="G3556" s="178"/>
      <c r="H3556" s="178"/>
      <c r="I3556" s="55" t="str">
        <f>IF(F3556="","",VLOOKUP(LEFT(F3556,5),'Technikai cellák'!B:C,2,0))</f>
        <v/>
      </c>
      <c r="J3556" s="55" t="str">
        <f>IF(F3556="","",VLOOKUP(I3556,'Technikai cellák'!$C$1:$D$12,2,0))</f>
        <v/>
      </c>
      <c r="K3556" s="179"/>
      <c r="L3556" s="67" t="str">
        <f t="shared" si="1082"/>
        <v/>
      </c>
      <c r="M3556" s="68">
        <f t="shared" si="1083"/>
        <v>0</v>
      </c>
      <c r="N3556" s="66">
        <f t="shared" si="1084"/>
        <v>0</v>
      </c>
      <c r="O3556" s="152"/>
      <c r="P3556" s="172">
        <f t="shared" si="1081"/>
        <v>0</v>
      </c>
      <c r="Q3556" s="69">
        <f t="shared" si="1085"/>
        <v>0</v>
      </c>
      <c r="R3556" s="62">
        <f t="shared" si="1086"/>
        <v>0</v>
      </c>
      <c r="S3556" s="153"/>
      <c r="T3556" s="118" t="str">
        <f t="shared" si="1087"/>
        <v/>
      </c>
      <c r="U3556" s="154"/>
      <c r="V3556" s="154"/>
      <c r="W3556" s="154"/>
      <c r="X3556" s="154"/>
      <c r="Y3556" s="154"/>
      <c r="Z3556" s="154"/>
      <c r="AA3556" s="154"/>
      <c r="AB3556" s="154"/>
      <c r="AC3556" s="154"/>
      <c r="AD3556" s="154"/>
      <c r="AE3556" s="154"/>
      <c r="AF3556" s="154"/>
      <c r="AG3556" s="63">
        <f t="shared" si="1088"/>
        <v>0</v>
      </c>
      <c r="AH3556" s="56">
        <f t="shared" si="1089"/>
        <v>0</v>
      </c>
      <c r="AI3556" s="56">
        <f t="shared" si="1090"/>
        <v>0</v>
      </c>
      <c r="AJ3556" s="56">
        <f t="shared" si="1091"/>
        <v>0</v>
      </c>
      <c r="AK3556" s="56">
        <f t="shared" si="1092"/>
        <v>0</v>
      </c>
      <c r="AL3556" s="56">
        <f t="shared" si="1093"/>
        <v>0</v>
      </c>
      <c r="AM3556" s="56">
        <f t="shared" si="1094"/>
        <v>0</v>
      </c>
      <c r="AN3556" s="56">
        <f t="shared" si="1095"/>
        <v>0</v>
      </c>
      <c r="AO3556" s="56">
        <f t="shared" si="1096"/>
        <v>0</v>
      </c>
      <c r="AP3556" s="56">
        <f t="shared" si="1097"/>
        <v>0</v>
      </c>
      <c r="AQ3556" s="56">
        <f t="shared" si="1098"/>
        <v>0</v>
      </c>
      <c r="AR3556" s="86">
        <f t="shared" si="1099"/>
        <v>0</v>
      </c>
    </row>
    <row r="3557" spans="1:44" x14ac:dyDescent="0.25">
      <c r="A3557" s="178"/>
      <c r="B3557" s="55" t="str">
        <f>_xlfn.IFNA(VLOOKUP(A3557,'Ajánlatkérő(k) adatai'!$B$4:$C$205,2,0),"")</f>
        <v/>
      </c>
      <c r="C3557" s="178"/>
      <c r="D3557" s="55" t="str">
        <f>_xlfn.IFNA(VLOOKUP(C3557,'Számlafizető(k) adatai'!$C$4:$D$203,2,0),"")</f>
        <v/>
      </c>
      <c r="E3557" s="55" t="str">
        <f>_xlfn.IFNA(VLOOKUP(C3557,'Számlafizető(k) adatai'!$C$4:$M$203,11,0),"")</f>
        <v/>
      </c>
      <c r="F3557" s="178"/>
      <c r="G3557" s="178"/>
      <c r="H3557" s="178"/>
      <c r="I3557" s="55" t="str">
        <f>IF(F3557="","",VLOOKUP(LEFT(F3557,5),'Technikai cellák'!B:C,2,0))</f>
        <v/>
      </c>
      <c r="J3557" s="55" t="str">
        <f>IF(F3557="","",VLOOKUP(I3557,'Technikai cellák'!$C$1:$D$12,2,0))</f>
        <v/>
      </c>
      <c r="K3557" s="179"/>
      <c r="L3557" s="67" t="str">
        <f t="shared" si="1082"/>
        <v/>
      </c>
      <c r="M3557" s="68">
        <f t="shared" si="1083"/>
        <v>0</v>
      </c>
      <c r="N3557" s="66">
        <f t="shared" si="1084"/>
        <v>0</v>
      </c>
      <c r="O3557" s="152"/>
      <c r="P3557" s="172">
        <f t="shared" si="1081"/>
        <v>0</v>
      </c>
      <c r="Q3557" s="69">
        <f t="shared" si="1085"/>
        <v>0</v>
      </c>
      <c r="R3557" s="62">
        <f t="shared" si="1086"/>
        <v>0</v>
      </c>
      <c r="S3557" s="153"/>
      <c r="T3557" s="118" t="str">
        <f t="shared" si="1087"/>
        <v/>
      </c>
      <c r="U3557" s="154"/>
      <c r="V3557" s="154"/>
      <c r="W3557" s="154"/>
      <c r="X3557" s="154"/>
      <c r="Y3557" s="154"/>
      <c r="Z3557" s="154"/>
      <c r="AA3557" s="154"/>
      <c r="AB3557" s="154"/>
      <c r="AC3557" s="154"/>
      <c r="AD3557" s="154"/>
      <c r="AE3557" s="154"/>
      <c r="AF3557" s="154"/>
      <c r="AG3557" s="63">
        <f t="shared" si="1088"/>
        <v>0</v>
      </c>
      <c r="AH3557" s="56">
        <f t="shared" si="1089"/>
        <v>0</v>
      </c>
      <c r="AI3557" s="56">
        <f t="shared" si="1090"/>
        <v>0</v>
      </c>
      <c r="AJ3557" s="56">
        <f t="shared" si="1091"/>
        <v>0</v>
      </c>
      <c r="AK3557" s="56">
        <f t="shared" si="1092"/>
        <v>0</v>
      </c>
      <c r="AL3557" s="56">
        <f t="shared" si="1093"/>
        <v>0</v>
      </c>
      <c r="AM3557" s="56">
        <f t="shared" si="1094"/>
        <v>0</v>
      </c>
      <c r="AN3557" s="56">
        <f t="shared" si="1095"/>
        <v>0</v>
      </c>
      <c r="AO3557" s="56">
        <f t="shared" si="1096"/>
        <v>0</v>
      </c>
      <c r="AP3557" s="56">
        <f t="shared" si="1097"/>
        <v>0</v>
      </c>
      <c r="AQ3557" s="56">
        <f t="shared" si="1098"/>
        <v>0</v>
      </c>
      <c r="AR3557" s="86">
        <f t="shared" si="1099"/>
        <v>0</v>
      </c>
    </row>
    <row r="3558" spans="1:44" x14ac:dyDescent="0.25">
      <c r="A3558" s="178"/>
      <c r="B3558" s="55" t="str">
        <f>_xlfn.IFNA(VLOOKUP(A3558,'Ajánlatkérő(k) adatai'!$B$4:$C$205,2,0),"")</f>
        <v/>
      </c>
      <c r="C3558" s="178"/>
      <c r="D3558" s="55" t="str">
        <f>_xlfn.IFNA(VLOOKUP(C3558,'Számlafizető(k) adatai'!$C$4:$D$203,2,0),"")</f>
        <v/>
      </c>
      <c r="E3558" s="55" t="str">
        <f>_xlfn.IFNA(VLOOKUP(C3558,'Számlafizető(k) adatai'!$C$4:$M$203,11,0),"")</f>
        <v/>
      </c>
      <c r="F3558" s="178"/>
      <c r="G3558" s="178"/>
      <c r="H3558" s="178"/>
      <c r="I3558" s="55" t="str">
        <f>IF(F3558="","",VLOOKUP(LEFT(F3558,5),'Technikai cellák'!B:C,2,0))</f>
        <v/>
      </c>
      <c r="J3558" s="55" t="str">
        <f>IF(F3558="","",VLOOKUP(I3558,'Technikai cellák'!$C$1:$D$12,2,0))</f>
        <v/>
      </c>
      <c r="K3558" s="179"/>
      <c r="L3558" s="67" t="str">
        <f t="shared" si="1082"/>
        <v/>
      </c>
      <c r="M3558" s="68">
        <f t="shared" si="1083"/>
        <v>0</v>
      </c>
      <c r="N3558" s="66">
        <f t="shared" si="1084"/>
        <v>0</v>
      </c>
      <c r="O3558" s="152"/>
      <c r="P3558" s="172">
        <f t="shared" si="1081"/>
        <v>0</v>
      </c>
      <c r="Q3558" s="69">
        <f t="shared" si="1085"/>
        <v>0</v>
      </c>
      <c r="R3558" s="62">
        <f t="shared" si="1086"/>
        <v>0</v>
      </c>
      <c r="S3558" s="153"/>
      <c r="T3558" s="118" t="str">
        <f t="shared" si="1087"/>
        <v/>
      </c>
      <c r="U3558" s="154"/>
      <c r="V3558" s="154"/>
      <c r="W3558" s="154"/>
      <c r="X3558" s="154"/>
      <c r="Y3558" s="154"/>
      <c r="Z3558" s="154"/>
      <c r="AA3558" s="154"/>
      <c r="AB3558" s="154"/>
      <c r="AC3558" s="154"/>
      <c r="AD3558" s="154"/>
      <c r="AE3558" s="154"/>
      <c r="AF3558" s="154"/>
      <c r="AG3558" s="63">
        <f t="shared" si="1088"/>
        <v>0</v>
      </c>
      <c r="AH3558" s="56">
        <f t="shared" si="1089"/>
        <v>0</v>
      </c>
      <c r="AI3558" s="56">
        <f t="shared" si="1090"/>
        <v>0</v>
      </c>
      <c r="AJ3558" s="56">
        <f t="shared" si="1091"/>
        <v>0</v>
      </c>
      <c r="AK3558" s="56">
        <f t="shared" si="1092"/>
        <v>0</v>
      </c>
      <c r="AL3558" s="56">
        <f t="shared" si="1093"/>
        <v>0</v>
      </c>
      <c r="AM3558" s="56">
        <f t="shared" si="1094"/>
        <v>0</v>
      </c>
      <c r="AN3558" s="56">
        <f t="shared" si="1095"/>
        <v>0</v>
      </c>
      <c r="AO3558" s="56">
        <f t="shared" si="1096"/>
        <v>0</v>
      </c>
      <c r="AP3558" s="56">
        <f t="shared" si="1097"/>
        <v>0</v>
      </c>
      <c r="AQ3558" s="56">
        <f t="shared" si="1098"/>
        <v>0</v>
      </c>
      <c r="AR3558" s="86">
        <f t="shared" si="1099"/>
        <v>0</v>
      </c>
    </row>
    <row r="3559" spans="1:44" x14ac:dyDescent="0.25">
      <c r="A3559" s="178"/>
      <c r="B3559" s="55" t="str">
        <f>_xlfn.IFNA(VLOOKUP(A3559,'Ajánlatkérő(k) adatai'!$B$4:$C$205,2,0),"")</f>
        <v/>
      </c>
      <c r="C3559" s="178"/>
      <c r="D3559" s="55" t="str">
        <f>_xlfn.IFNA(VLOOKUP(C3559,'Számlafizető(k) adatai'!$C$4:$D$203,2,0),"")</f>
        <v/>
      </c>
      <c r="E3559" s="55" t="str">
        <f>_xlfn.IFNA(VLOOKUP(C3559,'Számlafizető(k) adatai'!$C$4:$M$203,11,0),"")</f>
        <v/>
      </c>
      <c r="F3559" s="178"/>
      <c r="G3559" s="178"/>
      <c r="H3559" s="178"/>
      <c r="I3559" s="55" t="str">
        <f>IF(F3559="","",VLOOKUP(LEFT(F3559,5),'Technikai cellák'!B:C,2,0))</f>
        <v/>
      </c>
      <c r="J3559" s="55" t="str">
        <f>IF(F3559="","",VLOOKUP(I3559,'Technikai cellák'!$C$1:$D$12,2,0))</f>
        <v/>
      </c>
      <c r="K3559" s="179"/>
      <c r="L3559" s="67" t="str">
        <f t="shared" si="1082"/>
        <v/>
      </c>
      <c r="M3559" s="68">
        <f t="shared" si="1083"/>
        <v>0</v>
      </c>
      <c r="N3559" s="66">
        <f t="shared" si="1084"/>
        <v>0</v>
      </c>
      <c r="O3559" s="152"/>
      <c r="P3559" s="172">
        <f t="shared" si="1081"/>
        <v>0</v>
      </c>
      <c r="Q3559" s="69">
        <f t="shared" si="1085"/>
        <v>0</v>
      </c>
      <c r="R3559" s="62">
        <f t="shared" si="1086"/>
        <v>0</v>
      </c>
      <c r="S3559" s="153"/>
      <c r="T3559" s="118" t="str">
        <f t="shared" si="1087"/>
        <v/>
      </c>
      <c r="U3559" s="154"/>
      <c r="V3559" s="154"/>
      <c r="W3559" s="154"/>
      <c r="X3559" s="154"/>
      <c r="Y3559" s="154"/>
      <c r="Z3559" s="154"/>
      <c r="AA3559" s="154"/>
      <c r="AB3559" s="154"/>
      <c r="AC3559" s="154"/>
      <c r="AD3559" s="154"/>
      <c r="AE3559" s="154"/>
      <c r="AF3559" s="154"/>
      <c r="AG3559" s="63">
        <f t="shared" si="1088"/>
        <v>0</v>
      </c>
      <c r="AH3559" s="56">
        <f t="shared" si="1089"/>
        <v>0</v>
      </c>
      <c r="AI3559" s="56">
        <f t="shared" si="1090"/>
        <v>0</v>
      </c>
      <c r="AJ3559" s="56">
        <f t="shared" si="1091"/>
        <v>0</v>
      </c>
      <c r="AK3559" s="56">
        <f t="shared" si="1092"/>
        <v>0</v>
      </c>
      <c r="AL3559" s="56">
        <f t="shared" si="1093"/>
        <v>0</v>
      </c>
      <c r="AM3559" s="56">
        <f t="shared" si="1094"/>
        <v>0</v>
      </c>
      <c r="AN3559" s="56">
        <f t="shared" si="1095"/>
        <v>0</v>
      </c>
      <c r="AO3559" s="56">
        <f t="shared" si="1096"/>
        <v>0</v>
      </c>
      <c r="AP3559" s="56">
        <f t="shared" si="1097"/>
        <v>0</v>
      </c>
      <c r="AQ3559" s="56">
        <f t="shared" si="1098"/>
        <v>0</v>
      </c>
      <c r="AR3559" s="86">
        <f t="shared" si="1099"/>
        <v>0</v>
      </c>
    </row>
    <row r="3560" spans="1:44" x14ac:dyDescent="0.25">
      <c r="A3560" s="178"/>
      <c r="B3560" s="55" t="str">
        <f>_xlfn.IFNA(VLOOKUP(A3560,'Ajánlatkérő(k) adatai'!$B$4:$C$205,2,0),"")</f>
        <v/>
      </c>
      <c r="C3560" s="178"/>
      <c r="D3560" s="55" t="str">
        <f>_xlfn.IFNA(VLOOKUP(C3560,'Számlafizető(k) adatai'!$C$4:$D$203,2,0),"")</f>
        <v/>
      </c>
      <c r="E3560" s="55" t="str">
        <f>_xlfn.IFNA(VLOOKUP(C3560,'Számlafizető(k) adatai'!$C$4:$M$203,11,0),"")</f>
        <v/>
      </c>
      <c r="F3560" s="178"/>
      <c r="G3560" s="178"/>
      <c r="H3560" s="178"/>
      <c r="I3560" s="55" t="str">
        <f>IF(F3560="","",VLOOKUP(LEFT(F3560,5),'Technikai cellák'!B:C,2,0))</f>
        <v/>
      </c>
      <c r="J3560" s="55" t="str">
        <f>IF(F3560="","",VLOOKUP(I3560,'Technikai cellák'!$C$1:$D$12,2,0))</f>
        <v/>
      </c>
      <c r="K3560" s="179"/>
      <c r="L3560" s="67" t="str">
        <f t="shared" si="1082"/>
        <v/>
      </c>
      <c r="M3560" s="68">
        <f t="shared" si="1083"/>
        <v>0</v>
      </c>
      <c r="N3560" s="66">
        <f t="shared" si="1084"/>
        <v>0</v>
      </c>
      <c r="O3560" s="152"/>
      <c r="P3560" s="172">
        <f t="shared" si="1081"/>
        <v>0</v>
      </c>
      <c r="Q3560" s="69">
        <f t="shared" si="1085"/>
        <v>0</v>
      </c>
      <c r="R3560" s="62">
        <f t="shared" si="1086"/>
        <v>0</v>
      </c>
      <c r="S3560" s="153"/>
      <c r="T3560" s="118" t="str">
        <f t="shared" si="1087"/>
        <v/>
      </c>
      <c r="U3560" s="154"/>
      <c r="V3560" s="154"/>
      <c r="W3560" s="154"/>
      <c r="X3560" s="154"/>
      <c r="Y3560" s="154"/>
      <c r="Z3560" s="154"/>
      <c r="AA3560" s="154"/>
      <c r="AB3560" s="154"/>
      <c r="AC3560" s="154"/>
      <c r="AD3560" s="154"/>
      <c r="AE3560" s="154"/>
      <c r="AF3560" s="154"/>
      <c r="AG3560" s="63">
        <f t="shared" si="1088"/>
        <v>0</v>
      </c>
      <c r="AH3560" s="56">
        <f t="shared" si="1089"/>
        <v>0</v>
      </c>
      <c r="AI3560" s="56">
        <f t="shared" si="1090"/>
        <v>0</v>
      </c>
      <c r="AJ3560" s="56">
        <f t="shared" si="1091"/>
        <v>0</v>
      </c>
      <c r="AK3560" s="56">
        <f t="shared" si="1092"/>
        <v>0</v>
      </c>
      <c r="AL3560" s="56">
        <f t="shared" si="1093"/>
        <v>0</v>
      </c>
      <c r="AM3560" s="56">
        <f t="shared" si="1094"/>
        <v>0</v>
      </c>
      <c r="AN3560" s="56">
        <f t="shared" si="1095"/>
        <v>0</v>
      </c>
      <c r="AO3560" s="56">
        <f t="shared" si="1096"/>
        <v>0</v>
      </c>
      <c r="AP3560" s="56">
        <f t="shared" si="1097"/>
        <v>0</v>
      </c>
      <c r="AQ3560" s="56">
        <f t="shared" si="1098"/>
        <v>0</v>
      </c>
      <c r="AR3560" s="86">
        <f t="shared" si="1099"/>
        <v>0</v>
      </c>
    </row>
    <row r="3561" spans="1:44" x14ac:dyDescent="0.25">
      <c r="A3561" s="178"/>
      <c r="B3561" s="55" t="str">
        <f>_xlfn.IFNA(VLOOKUP(A3561,'Ajánlatkérő(k) adatai'!$B$4:$C$205,2,0),"")</f>
        <v/>
      </c>
      <c r="C3561" s="178"/>
      <c r="D3561" s="55" t="str">
        <f>_xlfn.IFNA(VLOOKUP(C3561,'Számlafizető(k) adatai'!$C$4:$D$203,2,0),"")</f>
        <v/>
      </c>
      <c r="E3561" s="55" t="str">
        <f>_xlfn.IFNA(VLOOKUP(C3561,'Számlafizető(k) adatai'!$C$4:$M$203,11,0),"")</f>
        <v/>
      </c>
      <c r="F3561" s="178"/>
      <c r="G3561" s="178"/>
      <c r="H3561" s="178"/>
      <c r="I3561" s="55" t="str">
        <f>IF(F3561="","",VLOOKUP(LEFT(F3561,5),'Technikai cellák'!B:C,2,0))</f>
        <v/>
      </c>
      <c r="J3561" s="55" t="str">
        <f>IF(F3561="","",VLOOKUP(I3561,'Technikai cellák'!$C$1:$D$12,2,0))</f>
        <v/>
      </c>
      <c r="K3561" s="179"/>
      <c r="L3561" s="67" t="str">
        <f t="shared" si="1082"/>
        <v/>
      </c>
      <c r="M3561" s="68">
        <f t="shared" si="1083"/>
        <v>0</v>
      </c>
      <c r="N3561" s="66">
        <f t="shared" si="1084"/>
        <v>0</v>
      </c>
      <c r="O3561" s="152"/>
      <c r="P3561" s="172">
        <f t="shared" si="1081"/>
        <v>0</v>
      </c>
      <c r="Q3561" s="69">
        <f t="shared" si="1085"/>
        <v>0</v>
      </c>
      <c r="R3561" s="62">
        <f t="shared" si="1086"/>
        <v>0</v>
      </c>
      <c r="S3561" s="153"/>
      <c r="T3561" s="118" t="str">
        <f t="shared" si="1087"/>
        <v/>
      </c>
      <c r="U3561" s="154"/>
      <c r="V3561" s="154"/>
      <c r="W3561" s="154"/>
      <c r="X3561" s="154"/>
      <c r="Y3561" s="154"/>
      <c r="Z3561" s="154"/>
      <c r="AA3561" s="154"/>
      <c r="AB3561" s="154"/>
      <c r="AC3561" s="154"/>
      <c r="AD3561" s="154"/>
      <c r="AE3561" s="154"/>
      <c r="AF3561" s="154"/>
      <c r="AG3561" s="63">
        <f t="shared" si="1088"/>
        <v>0</v>
      </c>
      <c r="AH3561" s="56">
        <f t="shared" si="1089"/>
        <v>0</v>
      </c>
      <c r="AI3561" s="56">
        <f t="shared" si="1090"/>
        <v>0</v>
      </c>
      <c r="AJ3561" s="56">
        <f t="shared" si="1091"/>
        <v>0</v>
      </c>
      <c r="AK3561" s="56">
        <f t="shared" si="1092"/>
        <v>0</v>
      </c>
      <c r="AL3561" s="56">
        <f t="shared" si="1093"/>
        <v>0</v>
      </c>
      <c r="AM3561" s="56">
        <f t="shared" si="1094"/>
        <v>0</v>
      </c>
      <c r="AN3561" s="56">
        <f t="shared" si="1095"/>
        <v>0</v>
      </c>
      <c r="AO3561" s="56">
        <f t="shared" si="1096"/>
        <v>0</v>
      </c>
      <c r="AP3561" s="56">
        <f t="shared" si="1097"/>
        <v>0</v>
      </c>
      <c r="AQ3561" s="56">
        <f t="shared" si="1098"/>
        <v>0</v>
      </c>
      <c r="AR3561" s="86">
        <f t="shared" si="1099"/>
        <v>0</v>
      </c>
    </row>
    <row r="3562" spans="1:44" x14ac:dyDescent="0.25">
      <c r="A3562" s="178"/>
      <c r="B3562" s="55" t="str">
        <f>_xlfn.IFNA(VLOOKUP(A3562,'Ajánlatkérő(k) adatai'!$B$4:$C$205,2,0),"")</f>
        <v/>
      </c>
      <c r="C3562" s="178"/>
      <c r="D3562" s="55" t="str">
        <f>_xlfn.IFNA(VLOOKUP(C3562,'Számlafizető(k) adatai'!$C$4:$D$203,2,0),"")</f>
        <v/>
      </c>
      <c r="E3562" s="55" t="str">
        <f>_xlfn.IFNA(VLOOKUP(C3562,'Számlafizető(k) adatai'!$C$4:$M$203,11,0),"")</f>
        <v/>
      </c>
      <c r="F3562" s="178"/>
      <c r="G3562" s="178"/>
      <c r="H3562" s="178"/>
      <c r="I3562" s="55" t="str">
        <f>IF(F3562="","",VLOOKUP(LEFT(F3562,5),'Technikai cellák'!B:C,2,0))</f>
        <v/>
      </c>
      <c r="J3562" s="55" t="str">
        <f>IF(F3562="","",VLOOKUP(I3562,'Technikai cellák'!$C$1:$D$12,2,0))</f>
        <v/>
      </c>
      <c r="K3562" s="179"/>
      <c r="L3562" s="67" t="str">
        <f t="shared" si="1082"/>
        <v/>
      </c>
      <c r="M3562" s="68">
        <f t="shared" si="1083"/>
        <v>0</v>
      </c>
      <c r="N3562" s="66">
        <f t="shared" si="1084"/>
        <v>0</v>
      </c>
      <c r="O3562" s="152"/>
      <c r="P3562" s="172">
        <f t="shared" si="1081"/>
        <v>0</v>
      </c>
      <c r="Q3562" s="69">
        <f t="shared" si="1085"/>
        <v>0</v>
      </c>
      <c r="R3562" s="62">
        <f t="shared" si="1086"/>
        <v>0</v>
      </c>
      <c r="S3562" s="153"/>
      <c r="T3562" s="118" t="str">
        <f t="shared" si="1087"/>
        <v/>
      </c>
      <c r="U3562" s="154"/>
      <c r="V3562" s="154"/>
      <c r="W3562" s="154"/>
      <c r="X3562" s="154"/>
      <c r="Y3562" s="154"/>
      <c r="Z3562" s="154"/>
      <c r="AA3562" s="154"/>
      <c r="AB3562" s="154"/>
      <c r="AC3562" s="154"/>
      <c r="AD3562" s="154"/>
      <c r="AE3562" s="154"/>
      <c r="AF3562" s="154"/>
      <c r="AG3562" s="63">
        <f t="shared" si="1088"/>
        <v>0</v>
      </c>
      <c r="AH3562" s="56">
        <f t="shared" si="1089"/>
        <v>0</v>
      </c>
      <c r="AI3562" s="56">
        <f t="shared" si="1090"/>
        <v>0</v>
      </c>
      <c r="AJ3562" s="56">
        <f t="shared" si="1091"/>
        <v>0</v>
      </c>
      <c r="AK3562" s="56">
        <f t="shared" si="1092"/>
        <v>0</v>
      </c>
      <c r="AL3562" s="56">
        <f t="shared" si="1093"/>
        <v>0</v>
      </c>
      <c r="AM3562" s="56">
        <f t="shared" si="1094"/>
        <v>0</v>
      </c>
      <c r="AN3562" s="56">
        <f t="shared" si="1095"/>
        <v>0</v>
      </c>
      <c r="AO3562" s="56">
        <f t="shared" si="1096"/>
        <v>0</v>
      </c>
      <c r="AP3562" s="56">
        <f t="shared" si="1097"/>
        <v>0</v>
      </c>
      <c r="AQ3562" s="56">
        <f t="shared" si="1098"/>
        <v>0</v>
      </c>
      <c r="AR3562" s="86">
        <f t="shared" si="1099"/>
        <v>0</v>
      </c>
    </row>
    <row r="3563" spans="1:44" x14ac:dyDescent="0.25">
      <c r="A3563" s="178"/>
      <c r="B3563" s="55" t="str">
        <f>_xlfn.IFNA(VLOOKUP(A3563,'Ajánlatkérő(k) adatai'!$B$4:$C$205,2,0),"")</f>
        <v/>
      </c>
      <c r="C3563" s="178"/>
      <c r="D3563" s="55" t="str">
        <f>_xlfn.IFNA(VLOOKUP(C3563,'Számlafizető(k) adatai'!$C$4:$D$203,2,0),"")</f>
        <v/>
      </c>
      <c r="E3563" s="55" t="str">
        <f>_xlfn.IFNA(VLOOKUP(C3563,'Számlafizető(k) adatai'!$C$4:$M$203,11,0),"")</f>
        <v/>
      </c>
      <c r="F3563" s="178"/>
      <c r="G3563" s="178"/>
      <c r="H3563" s="178"/>
      <c r="I3563" s="55" t="str">
        <f>IF(F3563="","",VLOOKUP(LEFT(F3563,5),'Technikai cellák'!B:C,2,0))</f>
        <v/>
      </c>
      <c r="J3563" s="55" t="str">
        <f>IF(F3563="","",VLOOKUP(I3563,'Technikai cellák'!$C$1:$D$12,2,0))</f>
        <v/>
      </c>
      <c r="K3563" s="179"/>
      <c r="L3563" s="67" t="str">
        <f t="shared" si="1082"/>
        <v/>
      </c>
      <c r="M3563" s="68">
        <f t="shared" si="1083"/>
        <v>0</v>
      </c>
      <c r="N3563" s="66">
        <f t="shared" si="1084"/>
        <v>0</v>
      </c>
      <c r="O3563" s="152"/>
      <c r="P3563" s="172">
        <f t="shared" si="1081"/>
        <v>0</v>
      </c>
      <c r="Q3563" s="69">
        <f t="shared" si="1085"/>
        <v>0</v>
      </c>
      <c r="R3563" s="62">
        <f t="shared" si="1086"/>
        <v>0</v>
      </c>
      <c r="S3563" s="153"/>
      <c r="T3563" s="118" t="str">
        <f t="shared" si="1087"/>
        <v/>
      </c>
      <c r="U3563" s="154"/>
      <c r="V3563" s="154"/>
      <c r="W3563" s="154"/>
      <c r="X3563" s="154"/>
      <c r="Y3563" s="154"/>
      <c r="Z3563" s="154"/>
      <c r="AA3563" s="154"/>
      <c r="AB3563" s="154"/>
      <c r="AC3563" s="154"/>
      <c r="AD3563" s="154"/>
      <c r="AE3563" s="154"/>
      <c r="AF3563" s="154"/>
      <c r="AG3563" s="63">
        <f t="shared" si="1088"/>
        <v>0</v>
      </c>
      <c r="AH3563" s="56">
        <f t="shared" si="1089"/>
        <v>0</v>
      </c>
      <c r="AI3563" s="56">
        <f t="shared" si="1090"/>
        <v>0</v>
      </c>
      <c r="AJ3563" s="56">
        <f t="shared" si="1091"/>
        <v>0</v>
      </c>
      <c r="AK3563" s="56">
        <f t="shared" si="1092"/>
        <v>0</v>
      </c>
      <c r="AL3563" s="56">
        <f t="shared" si="1093"/>
        <v>0</v>
      </c>
      <c r="AM3563" s="56">
        <f t="shared" si="1094"/>
        <v>0</v>
      </c>
      <c r="AN3563" s="56">
        <f t="shared" si="1095"/>
        <v>0</v>
      </c>
      <c r="AO3563" s="56">
        <f t="shared" si="1096"/>
        <v>0</v>
      </c>
      <c r="AP3563" s="56">
        <f t="shared" si="1097"/>
        <v>0</v>
      </c>
      <c r="AQ3563" s="56">
        <f t="shared" si="1098"/>
        <v>0</v>
      </c>
      <c r="AR3563" s="86">
        <f t="shared" si="1099"/>
        <v>0</v>
      </c>
    </row>
    <row r="3564" spans="1:44" x14ac:dyDescent="0.25">
      <c r="A3564" s="178"/>
      <c r="B3564" s="55" t="str">
        <f>_xlfn.IFNA(VLOOKUP(A3564,'Ajánlatkérő(k) adatai'!$B$4:$C$205,2,0),"")</f>
        <v/>
      </c>
      <c r="C3564" s="178"/>
      <c r="D3564" s="55" t="str">
        <f>_xlfn.IFNA(VLOOKUP(C3564,'Számlafizető(k) adatai'!$C$4:$D$203,2,0),"")</f>
        <v/>
      </c>
      <c r="E3564" s="55" t="str">
        <f>_xlfn.IFNA(VLOOKUP(C3564,'Számlafizető(k) adatai'!$C$4:$M$203,11,0),"")</f>
        <v/>
      </c>
      <c r="F3564" s="178"/>
      <c r="G3564" s="178"/>
      <c r="H3564" s="178"/>
      <c r="I3564" s="55" t="str">
        <f>IF(F3564="","",VLOOKUP(LEFT(F3564,5),'Technikai cellák'!B:C,2,0))</f>
        <v/>
      </c>
      <c r="J3564" s="55" t="str">
        <f>IF(F3564="","",VLOOKUP(I3564,'Technikai cellák'!$C$1:$D$12,2,0))</f>
        <v/>
      </c>
      <c r="K3564" s="179"/>
      <c r="L3564" s="67" t="str">
        <f t="shared" si="1082"/>
        <v/>
      </c>
      <c r="M3564" s="68">
        <f t="shared" si="1083"/>
        <v>0</v>
      </c>
      <c r="N3564" s="66">
        <f t="shared" si="1084"/>
        <v>0</v>
      </c>
      <c r="O3564" s="152"/>
      <c r="P3564" s="172">
        <f t="shared" si="1081"/>
        <v>0</v>
      </c>
      <c r="Q3564" s="69">
        <f t="shared" si="1085"/>
        <v>0</v>
      </c>
      <c r="R3564" s="62">
        <f t="shared" si="1086"/>
        <v>0</v>
      </c>
      <c r="S3564" s="153"/>
      <c r="T3564" s="118" t="str">
        <f t="shared" si="1087"/>
        <v/>
      </c>
      <c r="U3564" s="154"/>
      <c r="V3564" s="154"/>
      <c r="W3564" s="154"/>
      <c r="X3564" s="154"/>
      <c r="Y3564" s="154"/>
      <c r="Z3564" s="154"/>
      <c r="AA3564" s="154"/>
      <c r="AB3564" s="154"/>
      <c r="AC3564" s="154"/>
      <c r="AD3564" s="154"/>
      <c r="AE3564" s="154"/>
      <c r="AF3564" s="154"/>
      <c r="AG3564" s="63">
        <f t="shared" si="1088"/>
        <v>0</v>
      </c>
      <c r="AH3564" s="56">
        <f t="shared" si="1089"/>
        <v>0</v>
      </c>
      <c r="AI3564" s="56">
        <f t="shared" si="1090"/>
        <v>0</v>
      </c>
      <c r="AJ3564" s="56">
        <f t="shared" si="1091"/>
        <v>0</v>
      </c>
      <c r="AK3564" s="56">
        <f t="shared" si="1092"/>
        <v>0</v>
      </c>
      <c r="AL3564" s="56">
        <f t="shared" si="1093"/>
        <v>0</v>
      </c>
      <c r="AM3564" s="56">
        <f t="shared" si="1094"/>
        <v>0</v>
      </c>
      <c r="AN3564" s="56">
        <f t="shared" si="1095"/>
        <v>0</v>
      </c>
      <c r="AO3564" s="56">
        <f t="shared" si="1096"/>
        <v>0</v>
      </c>
      <c r="AP3564" s="56">
        <f t="shared" si="1097"/>
        <v>0</v>
      </c>
      <c r="AQ3564" s="56">
        <f t="shared" si="1098"/>
        <v>0</v>
      </c>
      <c r="AR3564" s="86">
        <f t="shared" si="1099"/>
        <v>0</v>
      </c>
    </row>
    <row r="3565" spans="1:44" x14ac:dyDescent="0.25">
      <c r="A3565" s="178"/>
      <c r="B3565" s="55" t="str">
        <f>_xlfn.IFNA(VLOOKUP(A3565,'Ajánlatkérő(k) adatai'!$B$4:$C$205,2,0),"")</f>
        <v/>
      </c>
      <c r="C3565" s="178"/>
      <c r="D3565" s="55" t="str">
        <f>_xlfn.IFNA(VLOOKUP(C3565,'Számlafizető(k) adatai'!$C$4:$D$203,2,0),"")</f>
        <v/>
      </c>
      <c r="E3565" s="55" t="str">
        <f>_xlfn.IFNA(VLOOKUP(C3565,'Számlafizető(k) adatai'!$C$4:$M$203,11,0),"")</f>
        <v/>
      </c>
      <c r="F3565" s="178"/>
      <c r="G3565" s="178"/>
      <c r="H3565" s="178"/>
      <c r="I3565" s="55" t="str">
        <f>IF(F3565="","",VLOOKUP(LEFT(F3565,5),'Technikai cellák'!B:C,2,0))</f>
        <v/>
      </c>
      <c r="J3565" s="55" t="str">
        <f>IF(F3565="","",VLOOKUP(I3565,'Technikai cellák'!$C$1:$D$12,2,0))</f>
        <v/>
      </c>
      <c r="K3565" s="179"/>
      <c r="L3565" s="67" t="str">
        <f t="shared" si="1082"/>
        <v/>
      </c>
      <c r="M3565" s="68">
        <f t="shared" si="1083"/>
        <v>0</v>
      </c>
      <c r="N3565" s="66">
        <f t="shared" si="1084"/>
        <v>0</v>
      </c>
      <c r="O3565" s="152"/>
      <c r="P3565" s="172">
        <f t="shared" si="1081"/>
        <v>0</v>
      </c>
      <c r="Q3565" s="69">
        <f t="shared" si="1085"/>
        <v>0</v>
      </c>
      <c r="R3565" s="62">
        <f t="shared" si="1086"/>
        <v>0</v>
      </c>
      <c r="S3565" s="153"/>
      <c r="T3565" s="118" t="str">
        <f t="shared" si="1087"/>
        <v/>
      </c>
      <c r="U3565" s="154"/>
      <c r="V3565" s="154"/>
      <c r="W3565" s="154"/>
      <c r="X3565" s="154"/>
      <c r="Y3565" s="154"/>
      <c r="Z3565" s="154"/>
      <c r="AA3565" s="154"/>
      <c r="AB3565" s="154"/>
      <c r="AC3565" s="154"/>
      <c r="AD3565" s="154"/>
      <c r="AE3565" s="154"/>
      <c r="AF3565" s="154"/>
      <c r="AG3565" s="63">
        <f t="shared" si="1088"/>
        <v>0</v>
      </c>
      <c r="AH3565" s="56">
        <f t="shared" si="1089"/>
        <v>0</v>
      </c>
      <c r="AI3565" s="56">
        <f t="shared" si="1090"/>
        <v>0</v>
      </c>
      <c r="AJ3565" s="56">
        <f t="shared" si="1091"/>
        <v>0</v>
      </c>
      <c r="AK3565" s="56">
        <f t="shared" si="1092"/>
        <v>0</v>
      </c>
      <c r="AL3565" s="56">
        <f t="shared" si="1093"/>
        <v>0</v>
      </c>
      <c r="AM3565" s="56">
        <f t="shared" si="1094"/>
        <v>0</v>
      </c>
      <c r="AN3565" s="56">
        <f t="shared" si="1095"/>
        <v>0</v>
      </c>
      <c r="AO3565" s="56">
        <f t="shared" si="1096"/>
        <v>0</v>
      </c>
      <c r="AP3565" s="56">
        <f t="shared" si="1097"/>
        <v>0</v>
      </c>
      <c r="AQ3565" s="56">
        <f t="shared" si="1098"/>
        <v>0</v>
      </c>
      <c r="AR3565" s="86">
        <f t="shared" si="1099"/>
        <v>0</v>
      </c>
    </row>
    <row r="3566" spans="1:44" x14ac:dyDescent="0.25">
      <c r="A3566" s="178"/>
      <c r="B3566" s="55" t="str">
        <f>_xlfn.IFNA(VLOOKUP(A3566,'Ajánlatkérő(k) adatai'!$B$4:$C$205,2,0),"")</f>
        <v/>
      </c>
      <c r="C3566" s="178"/>
      <c r="D3566" s="55" t="str">
        <f>_xlfn.IFNA(VLOOKUP(C3566,'Számlafizető(k) adatai'!$C$4:$D$203,2,0),"")</f>
        <v/>
      </c>
      <c r="E3566" s="55" t="str">
        <f>_xlfn.IFNA(VLOOKUP(C3566,'Számlafizető(k) adatai'!$C$4:$M$203,11,0),"")</f>
        <v/>
      </c>
      <c r="F3566" s="178"/>
      <c r="G3566" s="178"/>
      <c r="H3566" s="178"/>
      <c r="I3566" s="55" t="str">
        <f>IF(F3566="","",VLOOKUP(LEFT(F3566,5),'Technikai cellák'!B:C,2,0))</f>
        <v/>
      </c>
      <c r="J3566" s="55" t="str">
        <f>IF(F3566="","",VLOOKUP(I3566,'Technikai cellák'!$C$1:$D$12,2,0))</f>
        <v/>
      </c>
      <c r="K3566" s="179"/>
      <c r="L3566" s="67" t="str">
        <f t="shared" si="1082"/>
        <v/>
      </c>
      <c r="M3566" s="68">
        <f t="shared" si="1083"/>
        <v>0</v>
      </c>
      <c r="N3566" s="66">
        <f t="shared" si="1084"/>
        <v>0</v>
      </c>
      <c r="O3566" s="152"/>
      <c r="P3566" s="172">
        <f t="shared" si="1081"/>
        <v>0</v>
      </c>
      <c r="Q3566" s="69">
        <f t="shared" si="1085"/>
        <v>0</v>
      </c>
      <c r="R3566" s="62">
        <f t="shared" si="1086"/>
        <v>0</v>
      </c>
      <c r="S3566" s="153"/>
      <c r="T3566" s="118" t="str">
        <f t="shared" si="1087"/>
        <v/>
      </c>
      <c r="U3566" s="154"/>
      <c r="V3566" s="154"/>
      <c r="W3566" s="154"/>
      <c r="X3566" s="154"/>
      <c r="Y3566" s="154"/>
      <c r="Z3566" s="154"/>
      <c r="AA3566" s="154"/>
      <c r="AB3566" s="154"/>
      <c r="AC3566" s="154"/>
      <c r="AD3566" s="154"/>
      <c r="AE3566" s="154"/>
      <c r="AF3566" s="154"/>
      <c r="AG3566" s="63">
        <f t="shared" si="1088"/>
        <v>0</v>
      </c>
      <c r="AH3566" s="56">
        <f t="shared" si="1089"/>
        <v>0</v>
      </c>
      <c r="AI3566" s="56">
        <f t="shared" si="1090"/>
        <v>0</v>
      </c>
      <c r="AJ3566" s="56">
        <f t="shared" si="1091"/>
        <v>0</v>
      </c>
      <c r="AK3566" s="56">
        <f t="shared" si="1092"/>
        <v>0</v>
      </c>
      <c r="AL3566" s="56">
        <f t="shared" si="1093"/>
        <v>0</v>
      </c>
      <c r="AM3566" s="56">
        <f t="shared" si="1094"/>
        <v>0</v>
      </c>
      <c r="AN3566" s="56">
        <f t="shared" si="1095"/>
        <v>0</v>
      </c>
      <c r="AO3566" s="56">
        <f t="shared" si="1096"/>
        <v>0</v>
      </c>
      <c r="AP3566" s="56">
        <f t="shared" si="1097"/>
        <v>0</v>
      </c>
      <c r="AQ3566" s="56">
        <f t="shared" si="1098"/>
        <v>0</v>
      </c>
      <c r="AR3566" s="86">
        <f t="shared" si="1099"/>
        <v>0</v>
      </c>
    </row>
    <row r="3567" spans="1:44" x14ac:dyDescent="0.25">
      <c r="A3567" s="178"/>
      <c r="B3567" s="55" t="str">
        <f>_xlfn.IFNA(VLOOKUP(A3567,'Ajánlatkérő(k) adatai'!$B$4:$C$205,2,0),"")</f>
        <v/>
      </c>
      <c r="C3567" s="178"/>
      <c r="D3567" s="55" t="str">
        <f>_xlfn.IFNA(VLOOKUP(C3567,'Számlafizető(k) adatai'!$C$4:$D$203,2,0),"")</f>
        <v/>
      </c>
      <c r="E3567" s="55" t="str">
        <f>_xlfn.IFNA(VLOOKUP(C3567,'Számlafizető(k) adatai'!$C$4:$M$203,11,0),"")</f>
        <v/>
      </c>
      <c r="F3567" s="178"/>
      <c r="G3567" s="178"/>
      <c r="H3567" s="178"/>
      <c r="I3567" s="55" t="str">
        <f>IF(F3567="","",VLOOKUP(LEFT(F3567,5),'Technikai cellák'!B:C,2,0))</f>
        <v/>
      </c>
      <c r="J3567" s="55" t="str">
        <f>IF(F3567="","",VLOOKUP(I3567,'Technikai cellák'!$C$1:$D$12,2,0))</f>
        <v/>
      </c>
      <c r="K3567" s="179"/>
      <c r="L3567" s="67" t="str">
        <f t="shared" si="1082"/>
        <v/>
      </c>
      <c r="M3567" s="68">
        <f t="shared" si="1083"/>
        <v>0</v>
      </c>
      <c r="N3567" s="66">
        <f t="shared" si="1084"/>
        <v>0</v>
      </c>
      <c r="O3567" s="152"/>
      <c r="P3567" s="172">
        <f t="shared" si="1081"/>
        <v>0</v>
      </c>
      <c r="Q3567" s="69">
        <f t="shared" si="1085"/>
        <v>0</v>
      </c>
      <c r="R3567" s="62">
        <f t="shared" si="1086"/>
        <v>0</v>
      </c>
      <c r="S3567" s="153"/>
      <c r="T3567" s="118" t="str">
        <f t="shared" si="1087"/>
        <v/>
      </c>
      <c r="U3567" s="154"/>
      <c r="V3567" s="154"/>
      <c r="W3567" s="154"/>
      <c r="X3567" s="154"/>
      <c r="Y3567" s="154"/>
      <c r="Z3567" s="154"/>
      <c r="AA3567" s="154"/>
      <c r="AB3567" s="154"/>
      <c r="AC3567" s="154"/>
      <c r="AD3567" s="154"/>
      <c r="AE3567" s="154"/>
      <c r="AF3567" s="154"/>
      <c r="AG3567" s="63">
        <f t="shared" si="1088"/>
        <v>0</v>
      </c>
      <c r="AH3567" s="56">
        <f t="shared" si="1089"/>
        <v>0</v>
      </c>
      <c r="AI3567" s="56">
        <f t="shared" si="1090"/>
        <v>0</v>
      </c>
      <c r="AJ3567" s="56">
        <f t="shared" si="1091"/>
        <v>0</v>
      </c>
      <c r="AK3567" s="56">
        <f t="shared" si="1092"/>
        <v>0</v>
      </c>
      <c r="AL3567" s="56">
        <f t="shared" si="1093"/>
        <v>0</v>
      </c>
      <c r="AM3567" s="56">
        <f t="shared" si="1094"/>
        <v>0</v>
      </c>
      <c r="AN3567" s="56">
        <f t="shared" si="1095"/>
        <v>0</v>
      </c>
      <c r="AO3567" s="56">
        <f t="shared" si="1096"/>
        <v>0</v>
      </c>
      <c r="AP3567" s="56">
        <f t="shared" si="1097"/>
        <v>0</v>
      </c>
      <c r="AQ3567" s="56">
        <f t="shared" si="1098"/>
        <v>0</v>
      </c>
      <c r="AR3567" s="86">
        <f t="shared" si="1099"/>
        <v>0</v>
      </c>
    </row>
    <row r="3568" spans="1:44" x14ac:dyDescent="0.25">
      <c r="A3568" s="178"/>
      <c r="B3568" s="55" t="str">
        <f>_xlfn.IFNA(VLOOKUP(A3568,'Ajánlatkérő(k) adatai'!$B$4:$C$205,2,0),"")</f>
        <v/>
      </c>
      <c r="C3568" s="178"/>
      <c r="D3568" s="55" t="str">
        <f>_xlfn.IFNA(VLOOKUP(C3568,'Számlafizető(k) adatai'!$C$4:$D$203,2,0),"")</f>
        <v/>
      </c>
      <c r="E3568" s="55" t="str">
        <f>_xlfn.IFNA(VLOOKUP(C3568,'Számlafizető(k) adatai'!$C$4:$M$203,11,0),"")</f>
        <v/>
      </c>
      <c r="F3568" s="178"/>
      <c r="G3568" s="178"/>
      <c r="H3568" s="178"/>
      <c r="I3568" s="55" t="str">
        <f>IF(F3568="","",VLOOKUP(LEFT(F3568,5),'Technikai cellák'!B:C,2,0))</f>
        <v/>
      </c>
      <c r="J3568" s="55" t="str">
        <f>IF(F3568="","",VLOOKUP(I3568,'Technikai cellák'!$C$1:$D$12,2,0))</f>
        <v/>
      </c>
      <c r="K3568" s="179"/>
      <c r="L3568" s="67" t="str">
        <f t="shared" si="1082"/>
        <v/>
      </c>
      <c r="M3568" s="68">
        <f t="shared" si="1083"/>
        <v>0</v>
      </c>
      <c r="N3568" s="66">
        <f t="shared" si="1084"/>
        <v>0</v>
      </c>
      <c r="O3568" s="152"/>
      <c r="P3568" s="172">
        <f t="shared" si="1081"/>
        <v>0</v>
      </c>
      <c r="Q3568" s="69">
        <f t="shared" si="1085"/>
        <v>0</v>
      </c>
      <c r="R3568" s="62">
        <f t="shared" si="1086"/>
        <v>0</v>
      </c>
      <c r="S3568" s="153"/>
      <c r="T3568" s="118" t="str">
        <f t="shared" si="1087"/>
        <v/>
      </c>
      <c r="U3568" s="154"/>
      <c r="V3568" s="154"/>
      <c r="W3568" s="154"/>
      <c r="X3568" s="154"/>
      <c r="Y3568" s="154"/>
      <c r="Z3568" s="154"/>
      <c r="AA3568" s="154"/>
      <c r="AB3568" s="154"/>
      <c r="AC3568" s="154"/>
      <c r="AD3568" s="154"/>
      <c r="AE3568" s="154"/>
      <c r="AF3568" s="154"/>
      <c r="AG3568" s="63">
        <f t="shared" si="1088"/>
        <v>0</v>
      </c>
      <c r="AH3568" s="56">
        <f t="shared" si="1089"/>
        <v>0</v>
      </c>
      <c r="AI3568" s="56">
        <f t="shared" si="1090"/>
        <v>0</v>
      </c>
      <c r="AJ3568" s="56">
        <f t="shared" si="1091"/>
        <v>0</v>
      </c>
      <c r="AK3568" s="56">
        <f t="shared" si="1092"/>
        <v>0</v>
      </c>
      <c r="AL3568" s="56">
        <f t="shared" si="1093"/>
        <v>0</v>
      </c>
      <c r="AM3568" s="56">
        <f t="shared" si="1094"/>
        <v>0</v>
      </c>
      <c r="AN3568" s="56">
        <f t="shared" si="1095"/>
        <v>0</v>
      </c>
      <c r="AO3568" s="56">
        <f t="shared" si="1096"/>
        <v>0</v>
      </c>
      <c r="AP3568" s="56">
        <f t="shared" si="1097"/>
        <v>0</v>
      </c>
      <c r="AQ3568" s="56">
        <f t="shared" si="1098"/>
        <v>0</v>
      </c>
      <c r="AR3568" s="86">
        <f t="shared" si="1099"/>
        <v>0</v>
      </c>
    </row>
    <row r="3569" spans="1:44" x14ac:dyDescent="0.25">
      <c r="A3569" s="178"/>
      <c r="B3569" s="55" t="str">
        <f>_xlfn.IFNA(VLOOKUP(A3569,'Ajánlatkérő(k) adatai'!$B$4:$C$205,2,0),"")</f>
        <v/>
      </c>
      <c r="C3569" s="178"/>
      <c r="D3569" s="55" t="str">
        <f>_xlfn.IFNA(VLOOKUP(C3569,'Számlafizető(k) adatai'!$C$4:$D$203,2,0),"")</f>
        <v/>
      </c>
      <c r="E3569" s="55" t="str">
        <f>_xlfn.IFNA(VLOOKUP(C3569,'Számlafizető(k) adatai'!$C$4:$M$203,11,0),"")</f>
        <v/>
      </c>
      <c r="F3569" s="178"/>
      <c r="G3569" s="178"/>
      <c r="H3569" s="178"/>
      <c r="I3569" s="55" t="str">
        <f>IF(F3569="","",VLOOKUP(LEFT(F3569,5),'Technikai cellák'!B:C,2,0))</f>
        <v/>
      </c>
      <c r="J3569" s="55" t="str">
        <f>IF(F3569="","",VLOOKUP(I3569,'Technikai cellák'!$C$1:$D$12,2,0))</f>
        <v/>
      </c>
      <c r="K3569" s="179"/>
      <c r="L3569" s="67" t="str">
        <f t="shared" si="1082"/>
        <v/>
      </c>
      <c r="M3569" s="68">
        <f t="shared" si="1083"/>
        <v>0</v>
      </c>
      <c r="N3569" s="66">
        <f t="shared" si="1084"/>
        <v>0</v>
      </c>
      <c r="O3569" s="152"/>
      <c r="P3569" s="172">
        <f t="shared" si="1081"/>
        <v>0</v>
      </c>
      <c r="Q3569" s="69">
        <f t="shared" si="1085"/>
        <v>0</v>
      </c>
      <c r="R3569" s="62">
        <f t="shared" si="1086"/>
        <v>0</v>
      </c>
      <c r="S3569" s="153"/>
      <c r="T3569" s="118" t="str">
        <f t="shared" si="1087"/>
        <v/>
      </c>
      <c r="U3569" s="154"/>
      <c r="V3569" s="154"/>
      <c r="W3569" s="154"/>
      <c r="X3569" s="154"/>
      <c r="Y3569" s="154"/>
      <c r="Z3569" s="154"/>
      <c r="AA3569" s="154"/>
      <c r="AB3569" s="154"/>
      <c r="AC3569" s="154"/>
      <c r="AD3569" s="154"/>
      <c r="AE3569" s="154"/>
      <c r="AF3569" s="154"/>
      <c r="AG3569" s="63">
        <f t="shared" si="1088"/>
        <v>0</v>
      </c>
      <c r="AH3569" s="56">
        <f t="shared" si="1089"/>
        <v>0</v>
      </c>
      <c r="AI3569" s="56">
        <f t="shared" si="1090"/>
        <v>0</v>
      </c>
      <c r="AJ3569" s="56">
        <f t="shared" si="1091"/>
        <v>0</v>
      </c>
      <c r="AK3569" s="56">
        <f t="shared" si="1092"/>
        <v>0</v>
      </c>
      <c r="AL3569" s="56">
        <f t="shared" si="1093"/>
        <v>0</v>
      </c>
      <c r="AM3569" s="56">
        <f t="shared" si="1094"/>
        <v>0</v>
      </c>
      <c r="AN3569" s="56">
        <f t="shared" si="1095"/>
        <v>0</v>
      </c>
      <c r="AO3569" s="56">
        <f t="shared" si="1096"/>
        <v>0</v>
      </c>
      <c r="AP3569" s="56">
        <f t="shared" si="1097"/>
        <v>0</v>
      </c>
      <c r="AQ3569" s="56">
        <f t="shared" si="1098"/>
        <v>0</v>
      </c>
      <c r="AR3569" s="86">
        <f t="shared" si="1099"/>
        <v>0</v>
      </c>
    </row>
    <row r="3570" spans="1:44" x14ac:dyDescent="0.25">
      <c r="A3570" s="178"/>
      <c r="B3570" s="55" t="str">
        <f>_xlfn.IFNA(VLOOKUP(A3570,'Ajánlatkérő(k) adatai'!$B$4:$C$205,2,0),"")</f>
        <v/>
      </c>
      <c r="C3570" s="178"/>
      <c r="D3570" s="55" t="str">
        <f>_xlfn.IFNA(VLOOKUP(C3570,'Számlafizető(k) adatai'!$C$4:$D$203,2,0),"")</f>
        <v/>
      </c>
      <c r="E3570" s="55" t="str">
        <f>_xlfn.IFNA(VLOOKUP(C3570,'Számlafizető(k) adatai'!$C$4:$M$203,11,0),"")</f>
        <v/>
      </c>
      <c r="F3570" s="178"/>
      <c r="G3570" s="178"/>
      <c r="H3570" s="178"/>
      <c r="I3570" s="55" t="str">
        <f>IF(F3570="","",VLOOKUP(LEFT(F3570,5),'Technikai cellák'!B:C,2,0))</f>
        <v/>
      </c>
      <c r="J3570" s="55" t="str">
        <f>IF(F3570="","",VLOOKUP(I3570,'Technikai cellák'!$C$1:$D$12,2,0))</f>
        <v/>
      </c>
      <c r="K3570" s="179"/>
      <c r="L3570" s="67" t="str">
        <f t="shared" si="1082"/>
        <v/>
      </c>
      <c r="M3570" s="68">
        <f t="shared" si="1083"/>
        <v>0</v>
      </c>
      <c r="N3570" s="66">
        <f t="shared" si="1084"/>
        <v>0</v>
      </c>
      <c r="O3570" s="152"/>
      <c r="P3570" s="172">
        <f t="shared" si="1081"/>
        <v>0</v>
      </c>
      <c r="Q3570" s="69">
        <f t="shared" si="1085"/>
        <v>0</v>
      </c>
      <c r="R3570" s="62">
        <f t="shared" si="1086"/>
        <v>0</v>
      </c>
      <c r="S3570" s="153"/>
      <c r="T3570" s="118" t="str">
        <f t="shared" si="1087"/>
        <v/>
      </c>
      <c r="U3570" s="154"/>
      <c r="V3570" s="154"/>
      <c r="W3570" s="154"/>
      <c r="X3570" s="154"/>
      <c r="Y3570" s="154"/>
      <c r="Z3570" s="154"/>
      <c r="AA3570" s="154"/>
      <c r="AB3570" s="154"/>
      <c r="AC3570" s="154"/>
      <c r="AD3570" s="154"/>
      <c r="AE3570" s="154"/>
      <c r="AF3570" s="154"/>
      <c r="AG3570" s="63">
        <f t="shared" si="1088"/>
        <v>0</v>
      </c>
      <c r="AH3570" s="56">
        <f t="shared" si="1089"/>
        <v>0</v>
      </c>
      <c r="AI3570" s="56">
        <f t="shared" si="1090"/>
        <v>0</v>
      </c>
      <c r="AJ3570" s="56">
        <f t="shared" si="1091"/>
        <v>0</v>
      </c>
      <c r="AK3570" s="56">
        <f t="shared" si="1092"/>
        <v>0</v>
      </c>
      <c r="AL3570" s="56">
        <f t="shared" si="1093"/>
        <v>0</v>
      </c>
      <c r="AM3570" s="56">
        <f t="shared" si="1094"/>
        <v>0</v>
      </c>
      <c r="AN3570" s="56">
        <f t="shared" si="1095"/>
        <v>0</v>
      </c>
      <c r="AO3570" s="56">
        <f t="shared" si="1096"/>
        <v>0</v>
      </c>
      <c r="AP3570" s="56">
        <f t="shared" si="1097"/>
        <v>0</v>
      </c>
      <c r="AQ3570" s="56">
        <f t="shared" si="1098"/>
        <v>0</v>
      </c>
      <c r="AR3570" s="86">
        <f t="shared" si="1099"/>
        <v>0</v>
      </c>
    </row>
    <row r="3571" spans="1:44" x14ac:dyDescent="0.25">
      <c r="A3571" s="178"/>
      <c r="B3571" s="55" t="str">
        <f>_xlfn.IFNA(VLOOKUP(A3571,'Ajánlatkérő(k) adatai'!$B$4:$C$205,2,0),"")</f>
        <v/>
      </c>
      <c r="C3571" s="178"/>
      <c r="D3571" s="55" t="str">
        <f>_xlfn.IFNA(VLOOKUP(C3571,'Számlafizető(k) adatai'!$C$4:$D$203,2,0),"")</f>
        <v/>
      </c>
      <c r="E3571" s="55" t="str">
        <f>_xlfn.IFNA(VLOOKUP(C3571,'Számlafizető(k) adatai'!$C$4:$M$203,11,0),"")</f>
        <v/>
      </c>
      <c r="F3571" s="178"/>
      <c r="G3571" s="178"/>
      <c r="H3571" s="178"/>
      <c r="I3571" s="55" t="str">
        <f>IF(F3571="","",VLOOKUP(LEFT(F3571,5),'Technikai cellák'!B:C,2,0))</f>
        <v/>
      </c>
      <c r="J3571" s="55" t="str">
        <f>IF(F3571="","",VLOOKUP(I3571,'Technikai cellák'!$C$1:$D$12,2,0))</f>
        <v/>
      </c>
      <c r="K3571" s="179"/>
      <c r="L3571" s="67" t="str">
        <f t="shared" si="1082"/>
        <v/>
      </c>
      <c r="M3571" s="68">
        <f t="shared" si="1083"/>
        <v>0</v>
      </c>
      <c r="N3571" s="66">
        <f t="shared" si="1084"/>
        <v>0</v>
      </c>
      <c r="O3571" s="152"/>
      <c r="P3571" s="172">
        <f t="shared" si="1081"/>
        <v>0</v>
      </c>
      <c r="Q3571" s="69">
        <f t="shared" si="1085"/>
        <v>0</v>
      </c>
      <c r="R3571" s="62">
        <f t="shared" si="1086"/>
        <v>0</v>
      </c>
      <c r="S3571" s="153"/>
      <c r="T3571" s="118" t="str">
        <f t="shared" si="1087"/>
        <v/>
      </c>
      <c r="U3571" s="154"/>
      <c r="V3571" s="154"/>
      <c r="W3571" s="154"/>
      <c r="X3571" s="154"/>
      <c r="Y3571" s="154"/>
      <c r="Z3571" s="154"/>
      <c r="AA3571" s="154"/>
      <c r="AB3571" s="154"/>
      <c r="AC3571" s="154"/>
      <c r="AD3571" s="154"/>
      <c r="AE3571" s="154"/>
      <c r="AF3571" s="154"/>
      <c r="AG3571" s="63">
        <f t="shared" si="1088"/>
        <v>0</v>
      </c>
      <c r="AH3571" s="56">
        <f t="shared" si="1089"/>
        <v>0</v>
      </c>
      <c r="AI3571" s="56">
        <f t="shared" si="1090"/>
        <v>0</v>
      </c>
      <c r="AJ3571" s="56">
        <f t="shared" si="1091"/>
        <v>0</v>
      </c>
      <c r="AK3571" s="56">
        <f t="shared" si="1092"/>
        <v>0</v>
      </c>
      <c r="AL3571" s="56">
        <f t="shared" si="1093"/>
        <v>0</v>
      </c>
      <c r="AM3571" s="56">
        <f t="shared" si="1094"/>
        <v>0</v>
      </c>
      <c r="AN3571" s="56">
        <f t="shared" si="1095"/>
        <v>0</v>
      </c>
      <c r="AO3571" s="56">
        <f t="shared" si="1096"/>
        <v>0</v>
      </c>
      <c r="AP3571" s="56">
        <f t="shared" si="1097"/>
        <v>0</v>
      </c>
      <c r="AQ3571" s="56">
        <f t="shared" si="1098"/>
        <v>0</v>
      </c>
      <c r="AR3571" s="86">
        <f t="shared" si="1099"/>
        <v>0</v>
      </c>
    </row>
    <row r="3572" spans="1:44" x14ac:dyDescent="0.25">
      <c r="A3572" s="178"/>
      <c r="B3572" s="55" t="str">
        <f>_xlfn.IFNA(VLOOKUP(A3572,'Ajánlatkérő(k) adatai'!$B$4:$C$205,2,0),"")</f>
        <v/>
      </c>
      <c r="C3572" s="178"/>
      <c r="D3572" s="55" t="str">
        <f>_xlfn.IFNA(VLOOKUP(C3572,'Számlafizető(k) adatai'!$C$4:$D$203,2,0),"")</f>
        <v/>
      </c>
      <c r="E3572" s="55" t="str">
        <f>_xlfn.IFNA(VLOOKUP(C3572,'Számlafizető(k) adatai'!$C$4:$M$203,11,0),"")</f>
        <v/>
      </c>
      <c r="F3572" s="178"/>
      <c r="G3572" s="178"/>
      <c r="H3572" s="178"/>
      <c r="I3572" s="55" t="str">
        <f>IF(F3572="","",VLOOKUP(LEFT(F3572,5),'Technikai cellák'!B:C,2,0))</f>
        <v/>
      </c>
      <c r="J3572" s="55" t="str">
        <f>IF(F3572="","",VLOOKUP(I3572,'Technikai cellák'!$C$1:$D$12,2,0))</f>
        <v/>
      </c>
      <c r="K3572" s="179"/>
      <c r="L3572" s="67" t="str">
        <f t="shared" si="1082"/>
        <v/>
      </c>
      <c r="M3572" s="68">
        <f t="shared" si="1083"/>
        <v>0</v>
      </c>
      <c r="N3572" s="66">
        <f t="shared" si="1084"/>
        <v>0</v>
      </c>
      <c r="O3572" s="152"/>
      <c r="P3572" s="172">
        <f t="shared" si="1081"/>
        <v>0</v>
      </c>
      <c r="Q3572" s="69">
        <f t="shared" si="1085"/>
        <v>0</v>
      </c>
      <c r="R3572" s="62">
        <f t="shared" si="1086"/>
        <v>0</v>
      </c>
      <c r="S3572" s="153"/>
      <c r="T3572" s="118" t="str">
        <f t="shared" si="1087"/>
        <v/>
      </c>
      <c r="U3572" s="154"/>
      <c r="V3572" s="154"/>
      <c r="W3572" s="154"/>
      <c r="X3572" s="154"/>
      <c r="Y3572" s="154"/>
      <c r="Z3572" s="154"/>
      <c r="AA3572" s="154"/>
      <c r="AB3572" s="154"/>
      <c r="AC3572" s="154"/>
      <c r="AD3572" s="154"/>
      <c r="AE3572" s="154"/>
      <c r="AF3572" s="154"/>
      <c r="AG3572" s="63">
        <f t="shared" si="1088"/>
        <v>0</v>
      </c>
      <c r="AH3572" s="56">
        <f t="shared" si="1089"/>
        <v>0</v>
      </c>
      <c r="AI3572" s="56">
        <f t="shared" si="1090"/>
        <v>0</v>
      </c>
      <c r="AJ3572" s="56">
        <f t="shared" si="1091"/>
        <v>0</v>
      </c>
      <c r="AK3572" s="56">
        <f t="shared" si="1092"/>
        <v>0</v>
      </c>
      <c r="AL3572" s="56">
        <f t="shared" si="1093"/>
        <v>0</v>
      </c>
      <c r="AM3572" s="56">
        <f t="shared" si="1094"/>
        <v>0</v>
      </c>
      <c r="AN3572" s="56">
        <f t="shared" si="1095"/>
        <v>0</v>
      </c>
      <c r="AO3572" s="56">
        <f t="shared" si="1096"/>
        <v>0</v>
      </c>
      <c r="AP3572" s="56">
        <f t="shared" si="1097"/>
        <v>0</v>
      </c>
      <c r="AQ3572" s="56">
        <f t="shared" si="1098"/>
        <v>0</v>
      </c>
      <c r="AR3572" s="86">
        <f t="shared" si="1099"/>
        <v>0</v>
      </c>
    </row>
    <row r="3573" spans="1:44" x14ac:dyDescent="0.25">
      <c r="A3573" s="178"/>
      <c r="B3573" s="55" t="str">
        <f>_xlfn.IFNA(VLOOKUP(A3573,'Ajánlatkérő(k) adatai'!$B$4:$C$205,2,0),"")</f>
        <v/>
      </c>
      <c r="C3573" s="178"/>
      <c r="D3573" s="55" t="str">
        <f>_xlfn.IFNA(VLOOKUP(C3573,'Számlafizető(k) adatai'!$C$4:$D$203,2,0),"")</f>
        <v/>
      </c>
      <c r="E3573" s="55" t="str">
        <f>_xlfn.IFNA(VLOOKUP(C3573,'Számlafizető(k) adatai'!$C$4:$M$203,11,0),"")</f>
        <v/>
      </c>
      <c r="F3573" s="178"/>
      <c r="G3573" s="178"/>
      <c r="H3573" s="178"/>
      <c r="I3573" s="55" t="str">
        <f>IF(F3573="","",VLOOKUP(LEFT(F3573,5),'Technikai cellák'!B:C,2,0))</f>
        <v/>
      </c>
      <c r="J3573" s="55" t="str">
        <f>IF(F3573="","",VLOOKUP(I3573,'Technikai cellák'!$C$1:$D$12,2,0))</f>
        <v/>
      </c>
      <c r="K3573" s="179"/>
      <c r="L3573" s="67" t="str">
        <f t="shared" si="1082"/>
        <v/>
      </c>
      <c r="M3573" s="68">
        <f t="shared" si="1083"/>
        <v>0</v>
      </c>
      <c r="N3573" s="66">
        <f t="shared" si="1084"/>
        <v>0</v>
      </c>
      <c r="O3573" s="152"/>
      <c r="P3573" s="172">
        <f t="shared" si="1081"/>
        <v>0</v>
      </c>
      <c r="Q3573" s="69">
        <f t="shared" si="1085"/>
        <v>0</v>
      </c>
      <c r="R3573" s="62">
        <f t="shared" si="1086"/>
        <v>0</v>
      </c>
      <c r="S3573" s="153"/>
      <c r="T3573" s="118" t="str">
        <f t="shared" si="1087"/>
        <v/>
      </c>
      <c r="U3573" s="154"/>
      <c r="V3573" s="154"/>
      <c r="W3573" s="154"/>
      <c r="X3573" s="154"/>
      <c r="Y3573" s="154"/>
      <c r="Z3573" s="154"/>
      <c r="AA3573" s="154"/>
      <c r="AB3573" s="154"/>
      <c r="AC3573" s="154"/>
      <c r="AD3573" s="154"/>
      <c r="AE3573" s="154"/>
      <c r="AF3573" s="154"/>
      <c r="AG3573" s="63">
        <f t="shared" si="1088"/>
        <v>0</v>
      </c>
      <c r="AH3573" s="56">
        <f t="shared" si="1089"/>
        <v>0</v>
      </c>
      <c r="AI3573" s="56">
        <f t="shared" si="1090"/>
        <v>0</v>
      </c>
      <c r="AJ3573" s="56">
        <f t="shared" si="1091"/>
        <v>0</v>
      </c>
      <c r="AK3573" s="56">
        <f t="shared" si="1092"/>
        <v>0</v>
      </c>
      <c r="AL3573" s="56">
        <f t="shared" si="1093"/>
        <v>0</v>
      </c>
      <c r="AM3573" s="56">
        <f t="shared" si="1094"/>
        <v>0</v>
      </c>
      <c r="AN3573" s="56">
        <f t="shared" si="1095"/>
        <v>0</v>
      </c>
      <c r="AO3573" s="56">
        <f t="shared" si="1096"/>
        <v>0</v>
      </c>
      <c r="AP3573" s="56">
        <f t="shared" si="1097"/>
        <v>0</v>
      </c>
      <c r="AQ3573" s="56">
        <f t="shared" si="1098"/>
        <v>0</v>
      </c>
      <c r="AR3573" s="86">
        <f t="shared" si="1099"/>
        <v>0</v>
      </c>
    </row>
    <row r="3574" spans="1:44" x14ac:dyDescent="0.25">
      <c r="A3574" s="178"/>
      <c r="B3574" s="55" t="str">
        <f>_xlfn.IFNA(VLOOKUP(A3574,'Ajánlatkérő(k) adatai'!$B$4:$C$205,2,0),"")</f>
        <v/>
      </c>
      <c r="C3574" s="178"/>
      <c r="D3574" s="55" t="str">
        <f>_xlfn.IFNA(VLOOKUP(C3574,'Számlafizető(k) adatai'!$C$4:$D$203,2,0),"")</f>
        <v/>
      </c>
      <c r="E3574" s="55" t="str">
        <f>_xlfn.IFNA(VLOOKUP(C3574,'Számlafizető(k) adatai'!$C$4:$M$203,11,0),"")</f>
        <v/>
      </c>
      <c r="F3574" s="178"/>
      <c r="G3574" s="178"/>
      <c r="H3574" s="178"/>
      <c r="I3574" s="55" t="str">
        <f>IF(F3574="","",VLOOKUP(LEFT(F3574,5),'Technikai cellák'!B:C,2,0))</f>
        <v/>
      </c>
      <c r="J3574" s="55" t="str">
        <f>IF(F3574="","",VLOOKUP(I3574,'Technikai cellák'!$C$1:$D$12,2,0))</f>
        <v/>
      </c>
      <c r="K3574" s="179"/>
      <c r="L3574" s="67" t="str">
        <f t="shared" si="1082"/>
        <v/>
      </c>
      <c r="M3574" s="68">
        <f t="shared" si="1083"/>
        <v>0</v>
      </c>
      <c r="N3574" s="66">
        <f t="shared" si="1084"/>
        <v>0</v>
      </c>
      <c r="O3574" s="152"/>
      <c r="P3574" s="172">
        <f t="shared" si="1081"/>
        <v>0</v>
      </c>
      <c r="Q3574" s="69">
        <f t="shared" si="1085"/>
        <v>0</v>
      </c>
      <c r="R3574" s="62">
        <f t="shared" si="1086"/>
        <v>0</v>
      </c>
      <c r="S3574" s="153"/>
      <c r="T3574" s="118" t="str">
        <f t="shared" si="1087"/>
        <v/>
      </c>
      <c r="U3574" s="154"/>
      <c r="V3574" s="154"/>
      <c r="W3574" s="154"/>
      <c r="X3574" s="154"/>
      <c r="Y3574" s="154"/>
      <c r="Z3574" s="154"/>
      <c r="AA3574" s="154"/>
      <c r="AB3574" s="154"/>
      <c r="AC3574" s="154"/>
      <c r="AD3574" s="154"/>
      <c r="AE3574" s="154"/>
      <c r="AF3574" s="154"/>
      <c r="AG3574" s="63">
        <f t="shared" si="1088"/>
        <v>0</v>
      </c>
      <c r="AH3574" s="56">
        <f t="shared" si="1089"/>
        <v>0</v>
      </c>
      <c r="AI3574" s="56">
        <f t="shared" si="1090"/>
        <v>0</v>
      </c>
      <c r="AJ3574" s="56">
        <f t="shared" si="1091"/>
        <v>0</v>
      </c>
      <c r="AK3574" s="56">
        <f t="shared" si="1092"/>
        <v>0</v>
      </c>
      <c r="AL3574" s="56">
        <f t="shared" si="1093"/>
        <v>0</v>
      </c>
      <c r="AM3574" s="56">
        <f t="shared" si="1094"/>
        <v>0</v>
      </c>
      <c r="AN3574" s="56">
        <f t="shared" si="1095"/>
        <v>0</v>
      </c>
      <c r="AO3574" s="56">
        <f t="shared" si="1096"/>
        <v>0</v>
      </c>
      <c r="AP3574" s="56">
        <f t="shared" si="1097"/>
        <v>0</v>
      </c>
      <c r="AQ3574" s="56">
        <f t="shared" si="1098"/>
        <v>0</v>
      </c>
      <c r="AR3574" s="86">
        <f t="shared" si="1099"/>
        <v>0</v>
      </c>
    </row>
    <row r="3575" spans="1:44" x14ac:dyDescent="0.25">
      <c r="A3575" s="178"/>
      <c r="B3575" s="55" t="str">
        <f>_xlfn.IFNA(VLOOKUP(A3575,'Ajánlatkérő(k) adatai'!$B$4:$C$205,2,0),"")</f>
        <v/>
      </c>
      <c r="C3575" s="178"/>
      <c r="D3575" s="55" t="str">
        <f>_xlfn.IFNA(VLOOKUP(C3575,'Számlafizető(k) adatai'!$C$4:$D$203,2,0),"")</f>
        <v/>
      </c>
      <c r="E3575" s="55" t="str">
        <f>_xlfn.IFNA(VLOOKUP(C3575,'Számlafizető(k) adatai'!$C$4:$M$203,11,0),"")</f>
        <v/>
      </c>
      <c r="F3575" s="178"/>
      <c r="G3575" s="178"/>
      <c r="H3575" s="178"/>
      <c r="I3575" s="55" t="str">
        <f>IF(F3575="","",VLOOKUP(LEFT(F3575,5),'Technikai cellák'!B:C,2,0))</f>
        <v/>
      </c>
      <c r="J3575" s="55" t="str">
        <f>IF(F3575="","",VLOOKUP(I3575,'Technikai cellák'!$C$1:$D$12,2,0))</f>
        <v/>
      </c>
      <c r="K3575" s="179"/>
      <c r="L3575" s="67" t="str">
        <f t="shared" si="1082"/>
        <v/>
      </c>
      <c r="M3575" s="68">
        <f t="shared" si="1083"/>
        <v>0</v>
      </c>
      <c r="N3575" s="66">
        <f t="shared" si="1084"/>
        <v>0</v>
      </c>
      <c r="O3575" s="152"/>
      <c r="P3575" s="172">
        <f t="shared" si="1081"/>
        <v>0</v>
      </c>
      <c r="Q3575" s="69">
        <f t="shared" si="1085"/>
        <v>0</v>
      </c>
      <c r="R3575" s="62">
        <f t="shared" si="1086"/>
        <v>0</v>
      </c>
      <c r="S3575" s="153"/>
      <c r="T3575" s="118" t="str">
        <f t="shared" si="1087"/>
        <v/>
      </c>
      <c r="U3575" s="154"/>
      <c r="V3575" s="154"/>
      <c r="W3575" s="154"/>
      <c r="X3575" s="154"/>
      <c r="Y3575" s="154"/>
      <c r="Z3575" s="154"/>
      <c r="AA3575" s="154"/>
      <c r="AB3575" s="154"/>
      <c r="AC3575" s="154"/>
      <c r="AD3575" s="154"/>
      <c r="AE3575" s="154"/>
      <c r="AF3575" s="154"/>
      <c r="AG3575" s="63">
        <f t="shared" si="1088"/>
        <v>0</v>
      </c>
      <c r="AH3575" s="56">
        <f t="shared" si="1089"/>
        <v>0</v>
      </c>
      <c r="AI3575" s="56">
        <f t="shared" si="1090"/>
        <v>0</v>
      </c>
      <c r="AJ3575" s="56">
        <f t="shared" si="1091"/>
        <v>0</v>
      </c>
      <c r="AK3575" s="56">
        <f t="shared" si="1092"/>
        <v>0</v>
      </c>
      <c r="AL3575" s="56">
        <f t="shared" si="1093"/>
        <v>0</v>
      </c>
      <c r="AM3575" s="56">
        <f t="shared" si="1094"/>
        <v>0</v>
      </c>
      <c r="AN3575" s="56">
        <f t="shared" si="1095"/>
        <v>0</v>
      </c>
      <c r="AO3575" s="56">
        <f t="shared" si="1096"/>
        <v>0</v>
      </c>
      <c r="AP3575" s="56">
        <f t="shared" si="1097"/>
        <v>0</v>
      </c>
      <c r="AQ3575" s="56">
        <f t="shared" si="1098"/>
        <v>0</v>
      </c>
      <c r="AR3575" s="86">
        <f t="shared" si="1099"/>
        <v>0</v>
      </c>
    </row>
    <row r="3576" spans="1:44" x14ac:dyDescent="0.25">
      <c r="A3576" s="178"/>
      <c r="B3576" s="55" t="str">
        <f>_xlfn.IFNA(VLOOKUP(A3576,'Ajánlatkérő(k) adatai'!$B$4:$C$205,2,0),"")</f>
        <v/>
      </c>
      <c r="C3576" s="178"/>
      <c r="D3576" s="55" t="str">
        <f>_xlfn.IFNA(VLOOKUP(C3576,'Számlafizető(k) adatai'!$C$4:$D$203,2,0),"")</f>
        <v/>
      </c>
      <c r="E3576" s="55" t="str">
        <f>_xlfn.IFNA(VLOOKUP(C3576,'Számlafizető(k) adatai'!$C$4:$M$203,11,0),"")</f>
        <v/>
      </c>
      <c r="F3576" s="178"/>
      <c r="G3576" s="178"/>
      <c r="H3576" s="178"/>
      <c r="I3576" s="55" t="str">
        <f>IF(F3576="","",VLOOKUP(LEFT(F3576,5),'Technikai cellák'!B:C,2,0))</f>
        <v/>
      </c>
      <c r="J3576" s="55" t="str">
        <f>IF(F3576="","",VLOOKUP(I3576,'Technikai cellák'!$C$1:$D$12,2,0))</f>
        <v/>
      </c>
      <c r="K3576" s="179"/>
      <c r="L3576" s="67" t="str">
        <f t="shared" si="1082"/>
        <v/>
      </c>
      <c r="M3576" s="68">
        <f t="shared" si="1083"/>
        <v>0</v>
      </c>
      <c r="N3576" s="66">
        <f t="shared" si="1084"/>
        <v>0</v>
      </c>
      <c r="O3576" s="152"/>
      <c r="P3576" s="172">
        <f t="shared" si="1081"/>
        <v>0</v>
      </c>
      <c r="Q3576" s="69">
        <f t="shared" si="1085"/>
        <v>0</v>
      </c>
      <c r="R3576" s="62">
        <f t="shared" si="1086"/>
        <v>0</v>
      </c>
      <c r="S3576" s="153"/>
      <c r="T3576" s="118" t="str">
        <f t="shared" si="1087"/>
        <v/>
      </c>
      <c r="U3576" s="154"/>
      <c r="V3576" s="154"/>
      <c r="W3576" s="154"/>
      <c r="X3576" s="154"/>
      <c r="Y3576" s="154"/>
      <c r="Z3576" s="154"/>
      <c r="AA3576" s="154"/>
      <c r="AB3576" s="154"/>
      <c r="AC3576" s="154"/>
      <c r="AD3576" s="154"/>
      <c r="AE3576" s="154"/>
      <c r="AF3576" s="154"/>
      <c r="AG3576" s="63">
        <f t="shared" si="1088"/>
        <v>0</v>
      </c>
      <c r="AH3576" s="56">
        <f t="shared" si="1089"/>
        <v>0</v>
      </c>
      <c r="AI3576" s="56">
        <f t="shared" si="1090"/>
        <v>0</v>
      </c>
      <c r="AJ3576" s="56">
        <f t="shared" si="1091"/>
        <v>0</v>
      </c>
      <c r="AK3576" s="56">
        <f t="shared" si="1092"/>
        <v>0</v>
      </c>
      <c r="AL3576" s="56">
        <f t="shared" si="1093"/>
        <v>0</v>
      </c>
      <c r="AM3576" s="56">
        <f t="shared" si="1094"/>
        <v>0</v>
      </c>
      <c r="AN3576" s="56">
        <f t="shared" si="1095"/>
        <v>0</v>
      </c>
      <c r="AO3576" s="56">
        <f t="shared" si="1096"/>
        <v>0</v>
      </c>
      <c r="AP3576" s="56">
        <f t="shared" si="1097"/>
        <v>0</v>
      </c>
      <c r="AQ3576" s="56">
        <f t="shared" si="1098"/>
        <v>0</v>
      </c>
      <c r="AR3576" s="86">
        <f t="shared" si="1099"/>
        <v>0</v>
      </c>
    </row>
    <row r="3577" spans="1:44" x14ac:dyDescent="0.25">
      <c r="A3577" s="178"/>
      <c r="B3577" s="55" t="str">
        <f>_xlfn.IFNA(VLOOKUP(A3577,'Ajánlatkérő(k) adatai'!$B$4:$C$205,2,0),"")</f>
        <v/>
      </c>
      <c r="C3577" s="178"/>
      <c r="D3577" s="55" t="str">
        <f>_xlfn.IFNA(VLOOKUP(C3577,'Számlafizető(k) adatai'!$C$4:$D$203,2,0),"")</f>
        <v/>
      </c>
      <c r="E3577" s="55" t="str">
        <f>_xlfn.IFNA(VLOOKUP(C3577,'Számlafizető(k) adatai'!$C$4:$M$203,11,0),"")</f>
        <v/>
      </c>
      <c r="F3577" s="178"/>
      <c r="G3577" s="178"/>
      <c r="H3577" s="178"/>
      <c r="I3577" s="55" t="str">
        <f>IF(F3577="","",VLOOKUP(LEFT(F3577,5),'Technikai cellák'!B:C,2,0))</f>
        <v/>
      </c>
      <c r="J3577" s="55" t="str">
        <f>IF(F3577="","",VLOOKUP(I3577,'Technikai cellák'!$C$1:$D$12,2,0))</f>
        <v/>
      </c>
      <c r="K3577" s="179"/>
      <c r="L3577" s="67" t="str">
        <f t="shared" si="1082"/>
        <v/>
      </c>
      <c r="M3577" s="68">
        <f t="shared" si="1083"/>
        <v>0</v>
      </c>
      <c r="N3577" s="66">
        <f t="shared" si="1084"/>
        <v>0</v>
      </c>
      <c r="O3577" s="152"/>
      <c r="P3577" s="172">
        <f t="shared" si="1081"/>
        <v>0</v>
      </c>
      <c r="Q3577" s="69">
        <f t="shared" si="1085"/>
        <v>0</v>
      </c>
      <c r="R3577" s="62">
        <f t="shared" si="1086"/>
        <v>0</v>
      </c>
      <c r="S3577" s="153"/>
      <c r="T3577" s="118" t="str">
        <f t="shared" si="1087"/>
        <v/>
      </c>
      <c r="U3577" s="154"/>
      <c r="V3577" s="154"/>
      <c r="W3577" s="154"/>
      <c r="X3577" s="154"/>
      <c r="Y3577" s="154"/>
      <c r="Z3577" s="154"/>
      <c r="AA3577" s="154"/>
      <c r="AB3577" s="154"/>
      <c r="AC3577" s="154"/>
      <c r="AD3577" s="154"/>
      <c r="AE3577" s="154"/>
      <c r="AF3577" s="154"/>
      <c r="AG3577" s="63">
        <f t="shared" si="1088"/>
        <v>0</v>
      </c>
      <c r="AH3577" s="56">
        <f t="shared" si="1089"/>
        <v>0</v>
      </c>
      <c r="AI3577" s="56">
        <f t="shared" si="1090"/>
        <v>0</v>
      </c>
      <c r="AJ3577" s="56">
        <f t="shared" si="1091"/>
        <v>0</v>
      </c>
      <c r="AK3577" s="56">
        <f t="shared" si="1092"/>
        <v>0</v>
      </c>
      <c r="AL3577" s="56">
        <f t="shared" si="1093"/>
        <v>0</v>
      </c>
      <c r="AM3577" s="56">
        <f t="shared" si="1094"/>
        <v>0</v>
      </c>
      <c r="AN3577" s="56">
        <f t="shared" si="1095"/>
        <v>0</v>
      </c>
      <c r="AO3577" s="56">
        <f t="shared" si="1096"/>
        <v>0</v>
      </c>
      <c r="AP3577" s="56">
        <f t="shared" si="1097"/>
        <v>0</v>
      </c>
      <c r="AQ3577" s="56">
        <f t="shared" si="1098"/>
        <v>0</v>
      </c>
      <c r="AR3577" s="86">
        <f t="shared" si="1099"/>
        <v>0</v>
      </c>
    </row>
    <row r="3578" spans="1:44" x14ac:dyDescent="0.25">
      <c r="A3578" s="178"/>
      <c r="B3578" s="55" t="str">
        <f>_xlfn.IFNA(VLOOKUP(A3578,'Ajánlatkérő(k) adatai'!$B$4:$C$205,2,0),"")</f>
        <v/>
      </c>
      <c r="C3578" s="178"/>
      <c r="D3578" s="55" t="str">
        <f>_xlfn.IFNA(VLOOKUP(C3578,'Számlafizető(k) adatai'!$C$4:$D$203,2,0),"")</f>
        <v/>
      </c>
      <c r="E3578" s="55" t="str">
        <f>_xlfn.IFNA(VLOOKUP(C3578,'Számlafizető(k) adatai'!$C$4:$M$203,11,0),"")</f>
        <v/>
      </c>
      <c r="F3578" s="178"/>
      <c r="G3578" s="178"/>
      <c r="H3578" s="178"/>
      <c r="I3578" s="55" t="str">
        <f>IF(F3578="","",VLOOKUP(LEFT(F3578,5),'Technikai cellák'!B:C,2,0))</f>
        <v/>
      </c>
      <c r="J3578" s="55" t="str">
        <f>IF(F3578="","",VLOOKUP(I3578,'Technikai cellák'!$C$1:$D$12,2,0))</f>
        <v/>
      </c>
      <c r="K3578" s="179"/>
      <c r="L3578" s="67" t="str">
        <f t="shared" si="1082"/>
        <v/>
      </c>
      <c r="M3578" s="68">
        <f t="shared" si="1083"/>
        <v>0</v>
      </c>
      <c r="N3578" s="66">
        <f t="shared" si="1084"/>
        <v>0</v>
      </c>
      <c r="O3578" s="152"/>
      <c r="P3578" s="172">
        <f t="shared" si="1081"/>
        <v>0</v>
      </c>
      <c r="Q3578" s="69">
        <f t="shared" si="1085"/>
        <v>0</v>
      </c>
      <c r="R3578" s="62">
        <f t="shared" si="1086"/>
        <v>0</v>
      </c>
      <c r="S3578" s="153"/>
      <c r="T3578" s="118" t="str">
        <f t="shared" si="1087"/>
        <v/>
      </c>
      <c r="U3578" s="154"/>
      <c r="V3578" s="154"/>
      <c r="W3578" s="154"/>
      <c r="X3578" s="154"/>
      <c r="Y3578" s="154"/>
      <c r="Z3578" s="154"/>
      <c r="AA3578" s="154"/>
      <c r="AB3578" s="154"/>
      <c r="AC3578" s="154"/>
      <c r="AD3578" s="154"/>
      <c r="AE3578" s="154"/>
      <c r="AF3578" s="154"/>
      <c r="AG3578" s="63">
        <f t="shared" si="1088"/>
        <v>0</v>
      </c>
      <c r="AH3578" s="56">
        <f t="shared" si="1089"/>
        <v>0</v>
      </c>
      <c r="AI3578" s="56">
        <f t="shared" si="1090"/>
        <v>0</v>
      </c>
      <c r="AJ3578" s="56">
        <f t="shared" si="1091"/>
        <v>0</v>
      </c>
      <c r="AK3578" s="56">
        <f t="shared" si="1092"/>
        <v>0</v>
      </c>
      <c r="AL3578" s="56">
        <f t="shared" si="1093"/>
        <v>0</v>
      </c>
      <c r="AM3578" s="56">
        <f t="shared" si="1094"/>
        <v>0</v>
      </c>
      <c r="AN3578" s="56">
        <f t="shared" si="1095"/>
        <v>0</v>
      </c>
      <c r="AO3578" s="56">
        <f t="shared" si="1096"/>
        <v>0</v>
      </c>
      <c r="AP3578" s="56">
        <f t="shared" si="1097"/>
        <v>0</v>
      </c>
      <c r="AQ3578" s="56">
        <f t="shared" si="1098"/>
        <v>0</v>
      </c>
      <c r="AR3578" s="86">
        <f t="shared" si="1099"/>
        <v>0</v>
      </c>
    </row>
    <row r="3579" spans="1:44" x14ac:dyDescent="0.25">
      <c r="A3579" s="178"/>
      <c r="B3579" s="55" t="str">
        <f>_xlfn.IFNA(VLOOKUP(A3579,'Ajánlatkérő(k) adatai'!$B$4:$C$205,2,0),"")</f>
        <v/>
      </c>
      <c r="C3579" s="178"/>
      <c r="D3579" s="55" t="str">
        <f>_xlfn.IFNA(VLOOKUP(C3579,'Számlafizető(k) adatai'!$C$4:$D$203,2,0),"")</f>
        <v/>
      </c>
      <c r="E3579" s="55" t="str">
        <f>_xlfn.IFNA(VLOOKUP(C3579,'Számlafizető(k) adatai'!$C$4:$M$203,11,0),"")</f>
        <v/>
      </c>
      <c r="F3579" s="178"/>
      <c r="G3579" s="178"/>
      <c r="H3579" s="178"/>
      <c r="I3579" s="55" t="str">
        <f>IF(F3579="","",VLOOKUP(LEFT(F3579,5),'Technikai cellák'!B:C,2,0))</f>
        <v/>
      </c>
      <c r="J3579" s="55" t="str">
        <f>IF(F3579="","",VLOOKUP(I3579,'Technikai cellák'!$C$1:$D$12,2,0))</f>
        <v/>
      </c>
      <c r="K3579" s="179"/>
      <c r="L3579" s="67" t="str">
        <f t="shared" si="1082"/>
        <v/>
      </c>
      <c r="M3579" s="68">
        <f t="shared" si="1083"/>
        <v>0</v>
      </c>
      <c r="N3579" s="66">
        <f t="shared" si="1084"/>
        <v>0</v>
      </c>
      <c r="O3579" s="152"/>
      <c r="P3579" s="172">
        <f t="shared" si="1081"/>
        <v>0</v>
      </c>
      <c r="Q3579" s="69">
        <f t="shared" si="1085"/>
        <v>0</v>
      </c>
      <c r="R3579" s="62">
        <f t="shared" si="1086"/>
        <v>0</v>
      </c>
      <c r="S3579" s="153"/>
      <c r="T3579" s="118" t="str">
        <f t="shared" si="1087"/>
        <v/>
      </c>
      <c r="U3579" s="154"/>
      <c r="V3579" s="154"/>
      <c r="W3579" s="154"/>
      <c r="X3579" s="154"/>
      <c r="Y3579" s="154"/>
      <c r="Z3579" s="154"/>
      <c r="AA3579" s="154"/>
      <c r="AB3579" s="154"/>
      <c r="AC3579" s="154"/>
      <c r="AD3579" s="154"/>
      <c r="AE3579" s="154"/>
      <c r="AF3579" s="154"/>
      <c r="AG3579" s="63">
        <f t="shared" si="1088"/>
        <v>0</v>
      </c>
      <c r="AH3579" s="56">
        <f t="shared" si="1089"/>
        <v>0</v>
      </c>
      <c r="AI3579" s="56">
        <f t="shared" si="1090"/>
        <v>0</v>
      </c>
      <c r="AJ3579" s="56">
        <f t="shared" si="1091"/>
        <v>0</v>
      </c>
      <c r="AK3579" s="56">
        <f t="shared" si="1092"/>
        <v>0</v>
      </c>
      <c r="AL3579" s="56">
        <f t="shared" si="1093"/>
        <v>0</v>
      </c>
      <c r="AM3579" s="56">
        <f t="shared" si="1094"/>
        <v>0</v>
      </c>
      <c r="AN3579" s="56">
        <f t="shared" si="1095"/>
        <v>0</v>
      </c>
      <c r="AO3579" s="56">
        <f t="shared" si="1096"/>
        <v>0</v>
      </c>
      <c r="AP3579" s="56">
        <f t="shared" si="1097"/>
        <v>0</v>
      </c>
      <c r="AQ3579" s="56">
        <f t="shared" si="1098"/>
        <v>0</v>
      </c>
      <c r="AR3579" s="86">
        <f t="shared" si="1099"/>
        <v>0</v>
      </c>
    </row>
    <row r="3580" spans="1:44" x14ac:dyDescent="0.25">
      <c r="A3580" s="178"/>
      <c r="B3580" s="55" t="str">
        <f>_xlfn.IFNA(VLOOKUP(A3580,'Ajánlatkérő(k) adatai'!$B$4:$C$205,2,0),"")</f>
        <v/>
      </c>
      <c r="C3580" s="178"/>
      <c r="D3580" s="55" t="str">
        <f>_xlfn.IFNA(VLOOKUP(C3580,'Számlafizető(k) adatai'!$C$4:$D$203,2,0),"")</f>
        <v/>
      </c>
      <c r="E3580" s="55" t="str">
        <f>_xlfn.IFNA(VLOOKUP(C3580,'Számlafizető(k) adatai'!$C$4:$M$203,11,0),"")</f>
        <v/>
      </c>
      <c r="F3580" s="178"/>
      <c r="G3580" s="178"/>
      <c r="H3580" s="178"/>
      <c r="I3580" s="55" t="str">
        <f>IF(F3580="","",VLOOKUP(LEFT(F3580,5),'Technikai cellák'!B:C,2,0))</f>
        <v/>
      </c>
      <c r="J3580" s="55" t="str">
        <f>IF(F3580="","",VLOOKUP(I3580,'Technikai cellák'!$C$1:$D$12,2,0))</f>
        <v/>
      </c>
      <c r="K3580" s="179"/>
      <c r="L3580" s="67" t="str">
        <f t="shared" si="1082"/>
        <v/>
      </c>
      <c r="M3580" s="68">
        <f t="shared" si="1083"/>
        <v>0</v>
      </c>
      <c r="N3580" s="66">
        <f t="shared" si="1084"/>
        <v>0</v>
      </c>
      <c r="O3580" s="152"/>
      <c r="P3580" s="172">
        <f t="shared" si="1081"/>
        <v>0</v>
      </c>
      <c r="Q3580" s="69">
        <f t="shared" si="1085"/>
        <v>0</v>
      </c>
      <c r="R3580" s="62">
        <f t="shared" si="1086"/>
        <v>0</v>
      </c>
      <c r="S3580" s="153"/>
      <c r="T3580" s="118" t="str">
        <f t="shared" si="1087"/>
        <v/>
      </c>
      <c r="U3580" s="154"/>
      <c r="V3580" s="154"/>
      <c r="W3580" s="154"/>
      <c r="X3580" s="154"/>
      <c r="Y3580" s="154"/>
      <c r="Z3580" s="154"/>
      <c r="AA3580" s="154"/>
      <c r="AB3580" s="154"/>
      <c r="AC3580" s="154"/>
      <c r="AD3580" s="154"/>
      <c r="AE3580" s="154"/>
      <c r="AF3580" s="154"/>
      <c r="AG3580" s="63">
        <f t="shared" si="1088"/>
        <v>0</v>
      </c>
      <c r="AH3580" s="56">
        <f t="shared" si="1089"/>
        <v>0</v>
      </c>
      <c r="AI3580" s="56">
        <f t="shared" si="1090"/>
        <v>0</v>
      </c>
      <c r="AJ3580" s="56">
        <f t="shared" si="1091"/>
        <v>0</v>
      </c>
      <c r="AK3580" s="56">
        <f t="shared" si="1092"/>
        <v>0</v>
      </c>
      <c r="AL3580" s="56">
        <f t="shared" si="1093"/>
        <v>0</v>
      </c>
      <c r="AM3580" s="56">
        <f t="shared" si="1094"/>
        <v>0</v>
      </c>
      <c r="AN3580" s="56">
        <f t="shared" si="1095"/>
        <v>0</v>
      </c>
      <c r="AO3580" s="56">
        <f t="shared" si="1096"/>
        <v>0</v>
      </c>
      <c r="AP3580" s="56">
        <f t="shared" si="1097"/>
        <v>0</v>
      </c>
      <c r="AQ3580" s="56">
        <f t="shared" si="1098"/>
        <v>0</v>
      </c>
      <c r="AR3580" s="86">
        <f t="shared" si="1099"/>
        <v>0</v>
      </c>
    </row>
    <row r="3581" spans="1:44" x14ac:dyDescent="0.25">
      <c r="A3581" s="178"/>
      <c r="B3581" s="55" t="str">
        <f>_xlfn.IFNA(VLOOKUP(A3581,'Ajánlatkérő(k) adatai'!$B$4:$C$205,2,0),"")</f>
        <v/>
      </c>
      <c r="C3581" s="178"/>
      <c r="D3581" s="55" t="str">
        <f>_xlfn.IFNA(VLOOKUP(C3581,'Számlafizető(k) adatai'!$C$4:$D$203,2,0),"")</f>
        <v/>
      </c>
      <c r="E3581" s="55" t="str">
        <f>_xlfn.IFNA(VLOOKUP(C3581,'Számlafizető(k) adatai'!$C$4:$M$203,11,0),"")</f>
        <v/>
      </c>
      <c r="F3581" s="178"/>
      <c r="G3581" s="178"/>
      <c r="H3581" s="178"/>
      <c r="I3581" s="55" t="str">
        <f>IF(F3581="","",VLOOKUP(LEFT(F3581,5),'Technikai cellák'!B:C,2,0))</f>
        <v/>
      </c>
      <c r="J3581" s="55" t="str">
        <f>IF(F3581="","",VLOOKUP(I3581,'Technikai cellák'!$C$1:$D$12,2,0))</f>
        <v/>
      </c>
      <c r="K3581" s="179"/>
      <c r="L3581" s="67" t="str">
        <f t="shared" si="1082"/>
        <v/>
      </c>
      <c r="M3581" s="68">
        <f t="shared" si="1083"/>
        <v>0</v>
      </c>
      <c r="N3581" s="66">
        <f t="shared" si="1084"/>
        <v>0</v>
      </c>
      <c r="O3581" s="152"/>
      <c r="P3581" s="172">
        <f t="shared" si="1081"/>
        <v>0</v>
      </c>
      <c r="Q3581" s="69">
        <f t="shared" si="1085"/>
        <v>0</v>
      </c>
      <c r="R3581" s="62">
        <f t="shared" si="1086"/>
        <v>0</v>
      </c>
      <c r="S3581" s="153"/>
      <c r="T3581" s="118" t="str">
        <f t="shared" si="1087"/>
        <v/>
      </c>
      <c r="U3581" s="154"/>
      <c r="V3581" s="154"/>
      <c r="W3581" s="154"/>
      <c r="X3581" s="154"/>
      <c r="Y3581" s="154"/>
      <c r="Z3581" s="154"/>
      <c r="AA3581" s="154"/>
      <c r="AB3581" s="154"/>
      <c r="AC3581" s="154"/>
      <c r="AD3581" s="154"/>
      <c r="AE3581" s="154"/>
      <c r="AF3581" s="154"/>
      <c r="AG3581" s="63">
        <f t="shared" si="1088"/>
        <v>0</v>
      </c>
      <c r="AH3581" s="56">
        <f t="shared" si="1089"/>
        <v>0</v>
      </c>
      <c r="AI3581" s="56">
        <f t="shared" si="1090"/>
        <v>0</v>
      </c>
      <c r="AJ3581" s="56">
        <f t="shared" si="1091"/>
        <v>0</v>
      </c>
      <c r="AK3581" s="56">
        <f t="shared" si="1092"/>
        <v>0</v>
      </c>
      <c r="AL3581" s="56">
        <f t="shared" si="1093"/>
        <v>0</v>
      </c>
      <c r="AM3581" s="56">
        <f t="shared" si="1094"/>
        <v>0</v>
      </c>
      <c r="AN3581" s="56">
        <f t="shared" si="1095"/>
        <v>0</v>
      </c>
      <c r="AO3581" s="56">
        <f t="shared" si="1096"/>
        <v>0</v>
      </c>
      <c r="AP3581" s="56">
        <f t="shared" si="1097"/>
        <v>0</v>
      </c>
      <c r="AQ3581" s="56">
        <f t="shared" si="1098"/>
        <v>0</v>
      </c>
      <c r="AR3581" s="86">
        <f t="shared" si="1099"/>
        <v>0</v>
      </c>
    </row>
    <row r="3582" spans="1:44" x14ac:dyDescent="0.25">
      <c r="A3582" s="178"/>
      <c r="B3582" s="55" t="str">
        <f>_xlfn.IFNA(VLOOKUP(A3582,'Ajánlatkérő(k) adatai'!$B$4:$C$205,2,0),"")</f>
        <v/>
      </c>
      <c r="C3582" s="178"/>
      <c r="D3582" s="55" t="str">
        <f>_xlfn.IFNA(VLOOKUP(C3582,'Számlafizető(k) adatai'!$C$4:$D$203,2,0),"")</f>
        <v/>
      </c>
      <c r="E3582" s="55" t="str">
        <f>_xlfn.IFNA(VLOOKUP(C3582,'Számlafizető(k) adatai'!$C$4:$M$203,11,0),"")</f>
        <v/>
      </c>
      <c r="F3582" s="178"/>
      <c r="G3582" s="178"/>
      <c r="H3582" s="178"/>
      <c r="I3582" s="55" t="str">
        <f>IF(F3582="","",VLOOKUP(LEFT(F3582,5),'Technikai cellák'!B:C,2,0))</f>
        <v/>
      </c>
      <c r="J3582" s="55" t="str">
        <f>IF(F3582="","",VLOOKUP(I3582,'Technikai cellák'!$C$1:$D$12,2,0))</f>
        <v/>
      </c>
      <c r="K3582" s="179"/>
      <c r="L3582" s="67" t="str">
        <f t="shared" si="1082"/>
        <v/>
      </c>
      <c r="M3582" s="68">
        <f t="shared" si="1083"/>
        <v>0</v>
      </c>
      <c r="N3582" s="66">
        <f t="shared" si="1084"/>
        <v>0</v>
      </c>
      <c r="O3582" s="152"/>
      <c r="P3582" s="172">
        <f t="shared" si="1081"/>
        <v>0</v>
      </c>
      <c r="Q3582" s="69">
        <f t="shared" si="1085"/>
        <v>0</v>
      </c>
      <c r="R3582" s="62">
        <f t="shared" si="1086"/>
        <v>0</v>
      </c>
      <c r="S3582" s="153"/>
      <c r="T3582" s="118" t="str">
        <f t="shared" si="1087"/>
        <v/>
      </c>
      <c r="U3582" s="154"/>
      <c r="V3582" s="154"/>
      <c r="W3582" s="154"/>
      <c r="X3582" s="154"/>
      <c r="Y3582" s="154"/>
      <c r="Z3582" s="154"/>
      <c r="AA3582" s="154"/>
      <c r="AB3582" s="154"/>
      <c r="AC3582" s="154"/>
      <c r="AD3582" s="154"/>
      <c r="AE3582" s="154"/>
      <c r="AF3582" s="154"/>
      <c r="AG3582" s="63">
        <f t="shared" si="1088"/>
        <v>0</v>
      </c>
      <c r="AH3582" s="56">
        <f t="shared" si="1089"/>
        <v>0</v>
      </c>
      <c r="AI3582" s="56">
        <f t="shared" si="1090"/>
        <v>0</v>
      </c>
      <c r="AJ3582" s="56">
        <f t="shared" si="1091"/>
        <v>0</v>
      </c>
      <c r="AK3582" s="56">
        <f t="shared" si="1092"/>
        <v>0</v>
      </c>
      <c r="AL3582" s="56">
        <f t="shared" si="1093"/>
        <v>0</v>
      </c>
      <c r="AM3582" s="56">
        <f t="shared" si="1094"/>
        <v>0</v>
      </c>
      <c r="AN3582" s="56">
        <f t="shared" si="1095"/>
        <v>0</v>
      </c>
      <c r="AO3582" s="56">
        <f t="shared" si="1096"/>
        <v>0</v>
      </c>
      <c r="AP3582" s="56">
        <f t="shared" si="1097"/>
        <v>0</v>
      </c>
      <c r="AQ3582" s="56">
        <f t="shared" si="1098"/>
        <v>0</v>
      </c>
      <c r="AR3582" s="86">
        <f t="shared" si="1099"/>
        <v>0</v>
      </c>
    </row>
    <row r="3583" spans="1:44" x14ac:dyDescent="0.25">
      <c r="A3583" s="178"/>
      <c r="B3583" s="55" t="str">
        <f>_xlfn.IFNA(VLOOKUP(A3583,'Ajánlatkérő(k) adatai'!$B$4:$C$205,2,0),"")</f>
        <v/>
      </c>
      <c r="C3583" s="178"/>
      <c r="D3583" s="55" t="str">
        <f>_xlfn.IFNA(VLOOKUP(C3583,'Számlafizető(k) adatai'!$C$4:$D$203,2,0),"")</f>
        <v/>
      </c>
      <c r="E3583" s="55" t="str">
        <f>_xlfn.IFNA(VLOOKUP(C3583,'Számlafizető(k) adatai'!$C$4:$M$203,11,0),"")</f>
        <v/>
      </c>
      <c r="F3583" s="178"/>
      <c r="G3583" s="178"/>
      <c r="H3583" s="178"/>
      <c r="I3583" s="55" t="str">
        <f>IF(F3583="","",VLOOKUP(LEFT(F3583,5),'Technikai cellák'!B:C,2,0))</f>
        <v/>
      </c>
      <c r="J3583" s="55" t="str">
        <f>IF(F3583="","",VLOOKUP(I3583,'Technikai cellák'!$C$1:$D$12,2,0))</f>
        <v/>
      </c>
      <c r="K3583" s="179"/>
      <c r="L3583" s="67" t="str">
        <f t="shared" si="1082"/>
        <v/>
      </c>
      <c r="M3583" s="68">
        <f t="shared" si="1083"/>
        <v>0</v>
      </c>
      <c r="N3583" s="66">
        <f t="shared" si="1084"/>
        <v>0</v>
      </c>
      <c r="O3583" s="152"/>
      <c r="P3583" s="172">
        <f t="shared" si="1081"/>
        <v>0</v>
      </c>
      <c r="Q3583" s="69">
        <f t="shared" si="1085"/>
        <v>0</v>
      </c>
      <c r="R3583" s="62">
        <f t="shared" si="1086"/>
        <v>0</v>
      </c>
      <c r="S3583" s="153"/>
      <c r="T3583" s="118" t="str">
        <f t="shared" si="1087"/>
        <v/>
      </c>
      <c r="U3583" s="154"/>
      <c r="V3583" s="154"/>
      <c r="W3583" s="154"/>
      <c r="X3583" s="154"/>
      <c r="Y3583" s="154"/>
      <c r="Z3583" s="154"/>
      <c r="AA3583" s="154"/>
      <c r="AB3583" s="154"/>
      <c r="AC3583" s="154"/>
      <c r="AD3583" s="154"/>
      <c r="AE3583" s="154"/>
      <c r="AF3583" s="154"/>
      <c r="AG3583" s="63">
        <f t="shared" si="1088"/>
        <v>0</v>
      </c>
      <c r="AH3583" s="56">
        <f t="shared" si="1089"/>
        <v>0</v>
      </c>
      <c r="AI3583" s="56">
        <f t="shared" si="1090"/>
        <v>0</v>
      </c>
      <c r="AJ3583" s="56">
        <f t="shared" si="1091"/>
        <v>0</v>
      </c>
      <c r="AK3583" s="56">
        <f t="shared" si="1092"/>
        <v>0</v>
      </c>
      <c r="AL3583" s="56">
        <f t="shared" si="1093"/>
        <v>0</v>
      </c>
      <c r="AM3583" s="56">
        <f t="shared" si="1094"/>
        <v>0</v>
      </c>
      <c r="AN3583" s="56">
        <f t="shared" si="1095"/>
        <v>0</v>
      </c>
      <c r="AO3583" s="56">
        <f t="shared" si="1096"/>
        <v>0</v>
      </c>
      <c r="AP3583" s="56">
        <f t="shared" si="1097"/>
        <v>0</v>
      </c>
      <c r="AQ3583" s="56">
        <f t="shared" si="1098"/>
        <v>0</v>
      </c>
      <c r="AR3583" s="86">
        <f t="shared" si="1099"/>
        <v>0</v>
      </c>
    </row>
    <row r="3584" spans="1:44" x14ac:dyDescent="0.25">
      <c r="A3584" s="178"/>
      <c r="B3584" s="55" t="str">
        <f>_xlfn.IFNA(VLOOKUP(A3584,'Ajánlatkérő(k) adatai'!$B$4:$C$205,2,0),"")</f>
        <v/>
      </c>
      <c r="C3584" s="178"/>
      <c r="D3584" s="55" t="str">
        <f>_xlfn.IFNA(VLOOKUP(C3584,'Számlafizető(k) adatai'!$C$4:$D$203,2,0),"")</f>
        <v/>
      </c>
      <c r="E3584" s="55" t="str">
        <f>_xlfn.IFNA(VLOOKUP(C3584,'Számlafizető(k) adatai'!$C$4:$M$203,11,0),"")</f>
        <v/>
      </c>
      <c r="F3584" s="178"/>
      <c r="G3584" s="178"/>
      <c r="H3584" s="178"/>
      <c r="I3584" s="55" t="str">
        <f>IF(F3584="","",VLOOKUP(LEFT(F3584,5),'Technikai cellák'!B:C,2,0))</f>
        <v/>
      </c>
      <c r="J3584" s="55" t="str">
        <f>IF(F3584="","",VLOOKUP(I3584,'Technikai cellák'!$C$1:$D$12,2,0))</f>
        <v/>
      </c>
      <c r="K3584" s="179"/>
      <c r="L3584" s="67" t="str">
        <f t="shared" si="1082"/>
        <v/>
      </c>
      <c r="M3584" s="68">
        <f t="shared" si="1083"/>
        <v>0</v>
      </c>
      <c r="N3584" s="66">
        <f t="shared" si="1084"/>
        <v>0</v>
      </c>
      <c r="O3584" s="152"/>
      <c r="P3584" s="172">
        <f t="shared" si="1081"/>
        <v>0</v>
      </c>
      <c r="Q3584" s="69">
        <f t="shared" si="1085"/>
        <v>0</v>
      </c>
      <c r="R3584" s="62">
        <f t="shared" si="1086"/>
        <v>0</v>
      </c>
      <c r="S3584" s="153"/>
      <c r="T3584" s="118" t="str">
        <f t="shared" si="1087"/>
        <v/>
      </c>
      <c r="U3584" s="154"/>
      <c r="V3584" s="154"/>
      <c r="W3584" s="154"/>
      <c r="X3584" s="154"/>
      <c r="Y3584" s="154"/>
      <c r="Z3584" s="154"/>
      <c r="AA3584" s="154"/>
      <c r="AB3584" s="154"/>
      <c r="AC3584" s="154"/>
      <c r="AD3584" s="154"/>
      <c r="AE3584" s="154"/>
      <c r="AF3584" s="154"/>
      <c r="AG3584" s="63">
        <f t="shared" si="1088"/>
        <v>0</v>
      </c>
      <c r="AH3584" s="56">
        <f t="shared" si="1089"/>
        <v>0</v>
      </c>
      <c r="AI3584" s="56">
        <f t="shared" si="1090"/>
        <v>0</v>
      </c>
      <c r="AJ3584" s="56">
        <f t="shared" si="1091"/>
        <v>0</v>
      </c>
      <c r="AK3584" s="56">
        <f t="shared" si="1092"/>
        <v>0</v>
      </c>
      <c r="AL3584" s="56">
        <f t="shared" si="1093"/>
        <v>0</v>
      </c>
      <c r="AM3584" s="56">
        <f t="shared" si="1094"/>
        <v>0</v>
      </c>
      <c r="AN3584" s="56">
        <f t="shared" si="1095"/>
        <v>0</v>
      </c>
      <c r="AO3584" s="56">
        <f t="shared" si="1096"/>
        <v>0</v>
      </c>
      <c r="AP3584" s="56">
        <f t="shared" si="1097"/>
        <v>0</v>
      </c>
      <c r="AQ3584" s="56">
        <f t="shared" si="1098"/>
        <v>0</v>
      </c>
      <c r="AR3584" s="86">
        <f t="shared" si="1099"/>
        <v>0</v>
      </c>
    </row>
    <row r="3585" spans="1:44" x14ac:dyDescent="0.25">
      <c r="A3585" s="178"/>
      <c r="B3585" s="55" t="str">
        <f>_xlfn.IFNA(VLOOKUP(A3585,'Ajánlatkérő(k) adatai'!$B$4:$C$205,2,0),"")</f>
        <v/>
      </c>
      <c r="C3585" s="178"/>
      <c r="D3585" s="55" t="str">
        <f>_xlfn.IFNA(VLOOKUP(C3585,'Számlafizető(k) adatai'!$C$4:$D$203,2,0),"")</f>
        <v/>
      </c>
      <c r="E3585" s="55" t="str">
        <f>_xlfn.IFNA(VLOOKUP(C3585,'Számlafizető(k) adatai'!$C$4:$M$203,11,0),"")</f>
        <v/>
      </c>
      <c r="F3585" s="178"/>
      <c r="G3585" s="178"/>
      <c r="H3585" s="178"/>
      <c r="I3585" s="55" t="str">
        <f>IF(F3585="","",VLOOKUP(LEFT(F3585,5),'Technikai cellák'!B:C,2,0))</f>
        <v/>
      </c>
      <c r="J3585" s="55" t="str">
        <f>IF(F3585="","",VLOOKUP(I3585,'Technikai cellák'!$C$1:$D$12,2,0))</f>
        <v/>
      </c>
      <c r="K3585" s="179"/>
      <c r="L3585" s="67" t="str">
        <f t="shared" si="1082"/>
        <v/>
      </c>
      <c r="M3585" s="68">
        <f t="shared" si="1083"/>
        <v>0</v>
      </c>
      <c r="N3585" s="66">
        <f t="shared" si="1084"/>
        <v>0</v>
      </c>
      <c r="O3585" s="152"/>
      <c r="P3585" s="172">
        <f t="shared" si="1081"/>
        <v>0</v>
      </c>
      <c r="Q3585" s="69">
        <f t="shared" si="1085"/>
        <v>0</v>
      </c>
      <c r="R3585" s="62">
        <f t="shared" si="1086"/>
        <v>0</v>
      </c>
      <c r="S3585" s="153"/>
      <c r="T3585" s="118" t="str">
        <f t="shared" si="1087"/>
        <v/>
      </c>
      <c r="U3585" s="154"/>
      <c r="V3585" s="154"/>
      <c r="W3585" s="154"/>
      <c r="X3585" s="154"/>
      <c r="Y3585" s="154"/>
      <c r="Z3585" s="154"/>
      <c r="AA3585" s="154"/>
      <c r="AB3585" s="154"/>
      <c r="AC3585" s="154"/>
      <c r="AD3585" s="154"/>
      <c r="AE3585" s="154"/>
      <c r="AF3585" s="154"/>
      <c r="AG3585" s="63">
        <f t="shared" si="1088"/>
        <v>0</v>
      </c>
      <c r="AH3585" s="56">
        <f t="shared" si="1089"/>
        <v>0</v>
      </c>
      <c r="AI3585" s="56">
        <f t="shared" si="1090"/>
        <v>0</v>
      </c>
      <c r="AJ3585" s="56">
        <f t="shared" si="1091"/>
        <v>0</v>
      </c>
      <c r="AK3585" s="56">
        <f t="shared" si="1092"/>
        <v>0</v>
      </c>
      <c r="AL3585" s="56">
        <f t="shared" si="1093"/>
        <v>0</v>
      </c>
      <c r="AM3585" s="56">
        <f t="shared" si="1094"/>
        <v>0</v>
      </c>
      <c r="AN3585" s="56">
        <f t="shared" si="1095"/>
        <v>0</v>
      </c>
      <c r="AO3585" s="56">
        <f t="shared" si="1096"/>
        <v>0</v>
      </c>
      <c r="AP3585" s="56">
        <f t="shared" si="1097"/>
        <v>0</v>
      </c>
      <c r="AQ3585" s="56">
        <f t="shared" si="1098"/>
        <v>0</v>
      </c>
      <c r="AR3585" s="86">
        <f t="shared" si="1099"/>
        <v>0</v>
      </c>
    </row>
    <row r="3586" spans="1:44" x14ac:dyDescent="0.25">
      <c r="A3586" s="178"/>
      <c r="B3586" s="55" t="str">
        <f>_xlfn.IFNA(VLOOKUP(A3586,'Ajánlatkérő(k) adatai'!$B$4:$C$205,2,0),"")</f>
        <v/>
      </c>
      <c r="C3586" s="178"/>
      <c r="D3586" s="55" t="str">
        <f>_xlfn.IFNA(VLOOKUP(C3586,'Számlafizető(k) adatai'!$C$4:$D$203,2,0),"")</f>
        <v/>
      </c>
      <c r="E3586" s="55" t="str">
        <f>_xlfn.IFNA(VLOOKUP(C3586,'Számlafizető(k) adatai'!$C$4:$M$203,11,0),"")</f>
        <v/>
      </c>
      <c r="F3586" s="178"/>
      <c r="G3586" s="178"/>
      <c r="H3586" s="178"/>
      <c r="I3586" s="55" t="str">
        <f>IF(F3586="","",VLOOKUP(LEFT(F3586,5),'Technikai cellák'!B:C,2,0))</f>
        <v/>
      </c>
      <c r="J3586" s="55" t="str">
        <f>IF(F3586="","",VLOOKUP(I3586,'Technikai cellák'!$C$1:$D$12,2,0))</f>
        <v/>
      </c>
      <c r="K3586" s="179"/>
      <c r="L3586" s="67" t="str">
        <f t="shared" si="1082"/>
        <v/>
      </c>
      <c r="M3586" s="68">
        <f t="shared" si="1083"/>
        <v>0</v>
      </c>
      <c r="N3586" s="66">
        <f t="shared" si="1084"/>
        <v>0</v>
      </c>
      <c r="O3586" s="152"/>
      <c r="P3586" s="172">
        <f t="shared" si="1081"/>
        <v>0</v>
      </c>
      <c r="Q3586" s="69">
        <f t="shared" si="1085"/>
        <v>0</v>
      </c>
      <c r="R3586" s="62">
        <f t="shared" si="1086"/>
        <v>0</v>
      </c>
      <c r="S3586" s="153"/>
      <c r="T3586" s="118" t="str">
        <f t="shared" si="1087"/>
        <v/>
      </c>
      <c r="U3586" s="154"/>
      <c r="V3586" s="154"/>
      <c r="W3586" s="154"/>
      <c r="X3586" s="154"/>
      <c r="Y3586" s="154"/>
      <c r="Z3586" s="154"/>
      <c r="AA3586" s="154"/>
      <c r="AB3586" s="154"/>
      <c r="AC3586" s="154"/>
      <c r="AD3586" s="154"/>
      <c r="AE3586" s="154"/>
      <c r="AF3586" s="154"/>
      <c r="AG3586" s="63">
        <f t="shared" si="1088"/>
        <v>0</v>
      </c>
      <c r="AH3586" s="56">
        <f t="shared" si="1089"/>
        <v>0</v>
      </c>
      <c r="AI3586" s="56">
        <f t="shared" si="1090"/>
        <v>0</v>
      </c>
      <c r="AJ3586" s="56">
        <f t="shared" si="1091"/>
        <v>0</v>
      </c>
      <c r="AK3586" s="56">
        <f t="shared" si="1092"/>
        <v>0</v>
      </c>
      <c r="AL3586" s="56">
        <f t="shared" si="1093"/>
        <v>0</v>
      </c>
      <c r="AM3586" s="56">
        <f t="shared" si="1094"/>
        <v>0</v>
      </c>
      <c r="AN3586" s="56">
        <f t="shared" si="1095"/>
        <v>0</v>
      </c>
      <c r="AO3586" s="56">
        <f t="shared" si="1096"/>
        <v>0</v>
      </c>
      <c r="AP3586" s="56">
        <f t="shared" si="1097"/>
        <v>0</v>
      </c>
      <c r="AQ3586" s="56">
        <f t="shared" si="1098"/>
        <v>0</v>
      </c>
      <c r="AR3586" s="86">
        <f t="shared" si="1099"/>
        <v>0</v>
      </c>
    </row>
    <row r="3587" spans="1:44" x14ac:dyDescent="0.25">
      <c r="A3587" s="178"/>
      <c r="B3587" s="55" t="str">
        <f>_xlfn.IFNA(VLOOKUP(A3587,'Ajánlatkérő(k) adatai'!$B$4:$C$205,2,0),"")</f>
        <v/>
      </c>
      <c r="C3587" s="178"/>
      <c r="D3587" s="55" t="str">
        <f>_xlfn.IFNA(VLOOKUP(C3587,'Számlafizető(k) adatai'!$C$4:$D$203,2,0),"")</f>
        <v/>
      </c>
      <c r="E3587" s="55" t="str">
        <f>_xlfn.IFNA(VLOOKUP(C3587,'Számlafizető(k) adatai'!$C$4:$M$203,11,0),"")</f>
        <v/>
      </c>
      <c r="F3587" s="178"/>
      <c r="G3587" s="178"/>
      <c r="H3587" s="178"/>
      <c r="I3587" s="55" t="str">
        <f>IF(F3587="","",VLOOKUP(LEFT(F3587,5),'Technikai cellák'!B:C,2,0))</f>
        <v/>
      </c>
      <c r="J3587" s="55" t="str">
        <f>IF(F3587="","",VLOOKUP(I3587,'Technikai cellák'!$C$1:$D$12,2,0))</f>
        <v/>
      </c>
      <c r="K3587" s="179"/>
      <c r="L3587" s="67" t="str">
        <f t="shared" si="1082"/>
        <v/>
      </c>
      <c r="M3587" s="68">
        <f t="shared" si="1083"/>
        <v>0</v>
      </c>
      <c r="N3587" s="66">
        <f t="shared" si="1084"/>
        <v>0</v>
      </c>
      <c r="O3587" s="152"/>
      <c r="P3587" s="172">
        <f t="shared" si="1081"/>
        <v>0</v>
      </c>
      <c r="Q3587" s="69">
        <f t="shared" si="1085"/>
        <v>0</v>
      </c>
      <c r="R3587" s="62">
        <f t="shared" si="1086"/>
        <v>0</v>
      </c>
      <c r="S3587" s="153"/>
      <c r="T3587" s="118" t="str">
        <f t="shared" si="1087"/>
        <v/>
      </c>
      <c r="U3587" s="154"/>
      <c r="V3587" s="154"/>
      <c r="W3587" s="154"/>
      <c r="X3587" s="154"/>
      <c r="Y3587" s="154"/>
      <c r="Z3587" s="154"/>
      <c r="AA3587" s="154"/>
      <c r="AB3587" s="154"/>
      <c r="AC3587" s="154"/>
      <c r="AD3587" s="154"/>
      <c r="AE3587" s="154"/>
      <c r="AF3587" s="154"/>
      <c r="AG3587" s="63">
        <f t="shared" si="1088"/>
        <v>0</v>
      </c>
      <c r="AH3587" s="56">
        <f t="shared" si="1089"/>
        <v>0</v>
      </c>
      <c r="AI3587" s="56">
        <f t="shared" si="1090"/>
        <v>0</v>
      </c>
      <c r="AJ3587" s="56">
        <f t="shared" si="1091"/>
        <v>0</v>
      </c>
      <c r="AK3587" s="56">
        <f t="shared" si="1092"/>
        <v>0</v>
      </c>
      <c r="AL3587" s="56">
        <f t="shared" si="1093"/>
        <v>0</v>
      </c>
      <c r="AM3587" s="56">
        <f t="shared" si="1094"/>
        <v>0</v>
      </c>
      <c r="AN3587" s="56">
        <f t="shared" si="1095"/>
        <v>0</v>
      </c>
      <c r="AO3587" s="56">
        <f t="shared" si="1096"/>
        <v>0</v>
      </c>
      <c r="AP3587" s="56">
        <f t="shared" si="1097"/>
        <v>0</v>
      </c>
      <c r="AQ3587" s="56">
        <f t="shared" si="1098"/>
        <v>0</v>
      </c>
      <c r="AR3587" s="86">
        <f t="shared" si="1099"/>
        <v>0</v>
      </c>
    </row>
    <row r="3588" spans="1:44" x14ac:dyDescent="0.25">
      <c r="A3588" s="178"/>
      <c r="B3588" s="55" t="str">
        <f>_xlfn.IFNA(VLOOKUP(A3588,'Ajánlatkérő(k) adatai'!$B$4:$C$205,2,0),"")</f>
        <v/>
      </c>
      <c r="C3588" s="178"/>
      <c r="D3588" s="55" t="str">
        <f>_xlfn.IFNA(VLOOKUP(C3588,'Számlafizető(k) adatai'!$C$4:$D$203,2,0),"")</f>
        <v/>
      </c>
      <c r="E3588" s="55" t="str">
        <f>_xlfn.IFNA(VLOOKUP(C3588,'Számlafizető(k) adatai'!$C$4:$M$203,11,0),"")</f>
        <v/>
      </c>
      <c r="F3588" s="178"/>
      <c r="G3588" s="178"/>
      <c r="H3588" s="178"/>
      <c r="I3588" s="55" t="str">
        <f>IF(F3588="","",VLOOKUP(LEFT(F3588,5),'Technikai cellák'!B:C,2,0))</f>
        <v/>
      </c>
      <c r="J3588" s="55" t="str">
        <f>IF(F3588="","",VLOOKUP(I3588,'Technikai cellák'!$C$1:$D$12,2,0))</f>
        <v/>
      </c>
      <c r="K3588" s="179"/>
      <c r="L3588" s="67" t="str">
        <f t="shared" si="1082"/>
        <v/>
      </c>
      <c r="M3588" s="68">
        <f t="shared" si="1083"/>
        <v>0</v>
      </c>
      <c r="N3588" s="66">
        <f t="shared" si="1084"/>
        <v>0</v>
      </c>
      <c r="O3588" s="152"/>
      <c r="P3588" s="172">
        <f t="shared" si="1081"/>
        <v>0</v>
      </c>
      <c r="Q3588" s="69">
        <f t="shared" si="1085"/>
        <v>0</v>
      </c>
      <c r="R3588" s="62">
        <f t="shared" si="1086"/>
        <v>0</v>
      </c>
      <c r="S3588" s="153"/>
      <c r="T3588" s="118" t="str">
        <f t="shared" si="1087"/>
        <v/>
      </c>
      <c r="U3588" s="154"/>
      <c r="V3588" s="154"/>
      <c r="W3588" s="154"/>
      <c r="X3588" s="154"/>
      <c r="Y3588" s="154"/>
      <c r="Z3588" s="154"/>
      <c r="AA3588" s="154"/>
      <c r="AB3588" s="154"/>
      <c r="AC3588" s="154"/>
      <c r="AD3588" s="154"/>
      <c r="AE3588" s="154"/>
      <c r="AF3588" s="154"/>
      <c r="AG3588" s="63">
        <f t="shared" si="1088"/>
        <v>0</v>
      </c>
      <c r="AH3588" s="56">
        <f t="shared" si="1089"/>
        <v>0</v>
      </c>
      <c r="AI3588" s="56">
        <f t="shared" si="1090"/>
        <v>0</v>
      </c>
      <c r="AJ3588" s="56">
        <f t="shared" si="1091"/>
        <v>0</v>
      </c>
      <c r="AK3588" s="56">
        <f t="shared" si="1092"/>
        <v>0</v>
      </c>
      <c r="AL3588" s="56">
        <f t="shared" si="1093"/>
        <v>0</v>
      </c>
      <c r="AM3588" s="56">
        <f t="shared" si="1094"/>
        <v>0</v>
      </c>
      <c r="AN3588" s="56">
        <f t="shared" si="1095"/>
        <v>0</v>
      </c>
      <c r="AO3588" s="56">
        <f t="shared" si="1096"/>
        <v>0</v>
      </c>
      <c r="AP3588" s="56">
        <f t="shared" si="1097"/>
        <v>0</v>
      </c>
      <c r="AQ3588" s="56">
        <f t="shared" si="1098"/>
        <v>0</v>
      </c>
      <c r="AR3588" s="86">
        <f t="shared" si="1099"/>
        <v>0</v>
      </c>
    </row>
    <row r="3589" spans="1:44" x14ac:dyDescent="0.25">
      <c r="A3589" s="178"/>
      <c r="B3589" s="55" t="str">
        <f>_xlfn.IFNA(VLOOKUP(A3589,'Ajánlatkérő(k) adatai'!$B$4:$C$205,2,0),"")</f>
        <v/>
      </c>
      <c r="C3589" s="178"/>
      <c r="D3589" s="55" t="str">
        <f>_xlfn.IFNA(VLOOKUP(C3589,'Számlafizető(k) adatai'!$C$4:$D$203,2,0),"")</f>
        <v/>
      </c>
      <c r="E3589" s="55" t="str">
        <f>_xlfn.IFNA(VLOOKUP(C3589,'Számlafizető(k) adatai'!$C$4:$M$203,11,0),"")</f>
        <v/>
      </c>
      <c r="F3589" s="178"/>
      <c r="G3589" s="178"/>
      <c r="H3589" s="178"/>
      <c r="I3589" s="55" t="str">
        <f>IF(F3589="","",VLOOKUP(LEFT(F3589,5),'Technikai cellák'!B:C,2,0))</f>
        <v/>
      </c>
      <c r="J3589" s="55" t="str">
        <f>IF(F3589="","",VLOOKUP(I3589,'Technikai cellák'!$C$1:$D$12,2,0))</f>
        <v/>
      </c>
      <c r="K3589" s="179"/>
      <c r="L3589" s="67" t="str">
        <f t="shared" si="1082"/>
        <v/>
      </c>
      <c r="M3589" s="68">
        <f t="shared" si="1083"/>
        <v>0</v>
      </c>
      <c r="N3589" s="66">
        <f t="shared" si="1084"/>
        <v>0</v>
      </c>
      <c r="O3589" s="152"/>
      <c r="P3589" s="172">
        <f t="shared" si="1081"/>
        <v>0</v>
      </c>
      <c r="Q3589" s="69">
        <f t="shared" si="1085"/>
        <v>0</v>
      </c>
      <c r="R3589" s="62">
        <f t="shared" si="1086"/>
        <v>0</v>
      </c>
      <c r="S3589" s="153"/>
      <c r="T3589" s="118" t="str">
        <f t="shared" si="1087"/>
        <v/>
      </c>
      <c r="U3589" s="154"/>
      <c r="V3589" s="154"/>
      <c r="W3589" s="154"/>
      <c r="X3589" s="154"/>
      <c r="Y3589" s="154"/>
      <c r="Z3589" s="154"/>
      <c r="AA3589" s="154"/>
      <c r="AB3589" s="154"/>
      <c r="AC3589" s="154"/>
      <c r="AD3589" s="154"/>
      <c r="AE3589" s="154"/>
      <c r="AF3589" s="154"/>
      <c r="AG3589" s="63">
        <f t="shared" si="1088"/>
        <v>0</v>
      </c>
      <c r="AH3589" s="56">
        <f t="shared" si="1089"/>
        <v>0</v>
      </c>
      <c r="AI3589" s="56">
        <f t="shared" si="1090"/>
        <v>0</v>
      </c>
      <c r="AJ3589" s="56">
        <f t="shared" si="1091"/>
        <v>0</v>
      </c>
      <c r="AK3589" s="56">
        <f t="shared" si="1092"/>
        <v>0</v>
      </c>
      <c r="AL3589" s="56">
        <f t="shared" si="1093"/>
        <v>0</v>
      </c>
      <c r="AM3589" s="56">
        <f t="shared" si="1094"/>
        <v>0</v>
      </c>
      <c r="AN3589" s="56">
        <f t="shared" si="1095"/>
        <v>0</v>
      </c>
      <c r="AO3589" s="56">
        <f t="shared" si="1096"/>
        <v>0</v>
      </c>
      <c r="AP3589" s="56">
        <f t="shared" si="1097"/>
        <v>0</v>
      </c>
      <c r="AQ3589" s="56">
        <f t="shared" si="1098"/>
        <v>0</v>
      </c>
      <c r="AR3589" s="86">
        <f t="shared" si="1099"/>
        <v>0</v>
      </c>
    </row>
    <row r="3590" spans="1:44" x14ac:dyDescent="0.25">
      <c r="A3590" s="178"/>
      <c r="B3590" s="55" t="str">
        <f>_xlfn.IFNA(VLOOKUP(A3590,'Ajánlatkérő(k) adatai'!$B$4:$C$205,2,0),"")</f>
        <v/>
      </c>
      <c r="C3590" s="178"/>
      <c r="D3590" s="55" t="str">
        <f>_xlfn.IFNA(VLOOKUP(C3590,'Számlafizető(k) adatai'!$C$4:$D$203,2,0),"")</f>
        <v/>
      </c>
      <c r="E3590" s="55" t="str">
        <f>_xlfn.IFNA(VLOOKUP(C3590,'Számlafizető(k) adatai'!$C$4:$M$203,11,0),"")</f>
        <v/>
      </c>
      <c r="F3590" s="178"/>
      <c r="G3590" s="178"/>
      <c r="H3590" s="178"/>
      <c r="I3590" s="55" t="str">
        <f>IF(F3590="","",VLOOKUP(LEFT(F3590,5),'Technikai cellák'!B:C,2,0))</f>
        <v/>
      </c>
      <c r="J3590" s="55" t="str">
        <f>IF(F3590="","",VLOOKUP(I3590,'Technikai cellák'!$C$1:$D$12,2,0))</f>
        <v/>
      </c>
      <c r="K3590" s="179"/>
      <c r="L3590" s="67" t="str">
        <f t="shared" si="1082"/>
        <v/>
      </c>
      <c r="M3590" s="68">
        <f t="shared" si="1083"/>
        <v>0</v>
      </c>
      <c r="N3590" s="66">
        <f t="shared" si="1084"/>
        <v>0</v>
      </c>
      <c r="O3590" s="152"/>
      <c r="P3590" s="172">
        <f t="shared" si="1081"/>
        <v>0</v>
      </c>
      <c r="Q3590" s="69">
        <f t="shared" si="1085"/>
        <v>0</v>
      </c>
      <c r="R3590" s="62">
        <f t="shared" si="1086"/>
        <v>0</v>
      </c>
      <c r="S3590" s="153"/>
      <c r="T3590" s="118" t="str">
        <f t="shared" si="1087"/>
        <v/>
      </c>
      <c r="U3590" s="154"/>
      <c r="V3590" s="154"/>
      <c r="W3590" s="154"/>
      <c r="X3590" s="154"/>
      <c r="Y3590" s="154"/>
      <c r="Z3590" s="154"/>
      <c r="AA3590" s="154"/>
      <c r="AB3590" s="154"/>
      <c r="AC3590" s="154"/>
      <c r="AD3590" s="154"/>
      <c r="AE3590" s="154"/>
      <c r="AF3590" s="154"/>
      <c r="AG3590" s="63">
        <f t="shared" si="1088"/>
        <v>0</v>
      </c>
      <c r="AH3590" s="56">
        <f t="shared" si="1089"/>
        <v>0</v>
      </c>
      <c r="AI3590" s="56">
        <f t="shared" si="1090"/>
        <v>0</v>
      </c>
      <c r="AJ3590" s="56">
        <f t="shared" si="1091"/>
        <v>0</v>
      </c>
      <c r="AK3590" s="56">
        <f t="shared" si="1092"/>
        <v>0</v>
      </c>
      <c r="AL3590" s="56">
        <f t="shared" si="1093"/>
        <v>0</v>
      </c>
      <c r="AM3590" s="56">
        <f t="shared" si="1094"/>
        <v>0</v>
      </c>
      <c r="AN3590" s="56">
        <f t="shared" si="1095"/>
        <v>0</v>
      </c>
      <c r="AO3590" s="56">
        <f t="shared" si="1096"/>
        <v>0</v>
      </c>
      <c r="AP3590" s="56">
        <f t="shared" si="1097"/>
        <v>0</v>
      </c>
      <c r="AQ3590" s="56">
        <f t="shared" si="1098"/>
        <v>0</v>
      </c>
      <c r="AR3590" s="86">
        <f t="shared" si="1099"/>
        <v>0</v>
      </c>
    </row>
    <row r="3591" spans="1:44" x14ac:dyDescent="0.25">
      <c r="A3591" s="178"/>
      <c r="B3591" s="55" t="str">
        <f>_xlfn.IFNA(VLOOKUP(A3591,'Ajánlatkérő(k) adatai'!$B$4:$C$205,2,0),"")</f>
        <v/>
      </c>
      <c r="C3591" s="178"/>
      <c r="D3591" s="55" t="str">
        <f>_xlfn.IFNA(VLOOKUP(C3591,'Számlafizető(k) adatai'!$C$4:$D$203,2,0),"")</f>
        <v/>
      </c>
      <c r="E3591" s="55" t="str">
        <f>_xlfn.IFNA(VLOOKUP(C3591,'Számlafizető(k) adatai'!$C$4:$M$203,11,0),"")</f>
        <v/>
      </c>
      <c r="F3591" s="178"/>
      <c r="G3591" s="178"/>
      <c r="H3591" s="178"/>
      <c r="I3591" s="55" t="str">
        <f>IF(F3591="","",VLOOKUP(LEFT(F3591,5),'Technikai cellák'!B:C,2,0))</f>
        <v/>
      </c>
      <c r="J3591" s="55" t="str">
        <f>IF(F3591="","",VLOOKUP(I3591,'Technikai cellák'!$C$1:$D$12,2,0))</f>
        <v/>
      </c>
      <c r="K3591" s="179"/>
      <c r="L3591" s="67" t="str">
        <f t="shared" si="1082"/>
        <v/>
      </c>
      <c r="M3591" s="68">
        <f t="shared" si="1083"/>
        <v>0</v>
      </c>
      <c r="N3591" s="66">
        <f t="shared" si="1084"/>
        <v>0</v>
      </c>
      <c r="O3591" s="152"/>
      <c r="P3591" s="172">
        <f t="shared" si="1081"/>
        <v>0</v>
      </c>
      <c r="Q3591" s="69">
        <f t="shared" si="1085"/>
        <v>0</v>
      </c>
      <c r="R3591" s="62">
        <f t="shared" si="1086"/>
        <v>0</v>
      </c>
      <c r="S3591" s="153"/>
      <c r="T3591" s="118" t="str">
        <f t="shared" si="1087"/>
        <v/>
      </c>
      <c r="U3591" s="154"/>
      <c r="V3591" s="154"/>
      <c r="W3591" s="154"/>
      <c r="X3591" s="154"/>
      <c r="Y3591" s="154"/>
      <c r="Z3591" s="154"/>
      <c r="AA3591" s="154"/>
      <c r="AB3591" s="154"/>
      <c r="AC3591" s="154"/>
      <c r="AD3591" s="154"/>
      <c r="AE3591" s="154"/>
      <c r="AF3591" s="154"/>
      <c r="AG3591" s="63">
        <f t="shared" si="1088"/>
        <v>0</v>
      </c>
      <c r="AH3591" s="56">
        <f t="shared" si="1089"/>
        <v>0</v>
      </c>
      <c r="AI3591" s="56">
        <f t="shared" si="1090"/>
        <v>0</v>
      </c>
      <c r="AJ3591" s="56">
        <f t="shared" si="1091"/>
        <v>0</v>
      </c>
      <c r="AK3591" s="56">
        <f t="shared" si="1092"/>
        <v>0</v>
      </c>
      <c r="AL3591" s="56">
        <f t="shared" si="1093"/>
        <v>0</v>
      </c>
      <c r="AM3591" s="56">
        <f t="shared" si="1094"/>
        <v>0</v>
      </c>
      <c r="AN3591" s="56">
        <f t="shared" si="1095"/>
        <v>0</v>
      </c>
      <c r="AO3591" s="56">
        <f t="shared" si="1096"/>
        <v>0</v>
      </c>
      <c r="AP3591" s="56">
        <f t="shared" si="1097"/>
        <v>0</v>
      </c>
      <c r="AQ3591" s="56">
        <f t="shared" si="1098"/>
        <v>0</v>
      </c>
      <c r="AR3591" s="86">
        <f t="shared" si="1099"/>
        <v>0</v>
      </c>
    </row>
    <row r="3592" spans="1:44" x14ac:dyDescent="0.25">
      <c r="A3592" s="178"/>
      <c r="B3592" s="55" t="str">
        <f>_xlfn.IFNA(VLOOKUP(A3592,'Ajánlatkérő(k) adatai'!$B$4:$C$205,2,0),"")</f>
        <v/>
      </c>
      <c r="C3592" s="178"/>
      <c r="D3592" s="55" t="str">
        <f>_xlfn.IFNA(VLOOKUP(C3592,'Számlafizető(k) adatai'!$C$4:$D$203,2,0),"")</f>
        <v/>
      </c>
      <c r="E3592" s="55" t="str">
        <f>_xlfn.IFNA(VLOOKUP(C3592,'Számlafizető(k) adatai'!$C$4:$M$203,11,0),"")</f>
        <v/>
      </c>
      <c r="F3592" s="178"/>
      <c r="G3592" s="178"/>
      <c r="H3592" s="178"/>
      <c r="I3592" s="55" t="str">
        <f>IF(F3592="","",VLOOKUP(LEFT(F3592,5),'Technikai cellák'!B:C,2,0))</f>
        <v/>
      </c>
      <c r="J3592" s="55" t="str">
        <f>IF(F3592="","",VLOOKUP(I3592,'Technikai cellák'!$C$1:$D$12,2,0))</f>
        <v/>
      </c>
      <c r="K3592" s="179"/>
      <c r="L3592" s="67" t="str">
        <f t="shared" si="1082"/>
        <v/>
      </c>
      <c r="M3592" s="68">
        <f t="shared" si="1083"/>
        <v>0</v>
      </c>
      <c r="N3592" s="66">
        <f t="shared" si="1084"/>
        <v>0</v>
      </c>
      <c r="O3592" s="152"/>
      <c r="P3592" s="172">
        <f t="shared" si="1081"/>
        <v>0</v>
      </c>
      <c r="Q3592" s="69">
        <f t="shared" si="1085"/>
        <v>0</v>
      </c>
      <c r="R3592" s="62">
        <f t="shared" si="1086"/>
        <v>0</v>
      </c>
      <c r="S3592" s="153"/>
      <c r="T3592" s="118" t="str">
        <f t="shared" si="1087"/>
        <v/>
      </c>
      <c r="U3592" s="154"/>
      <c r="V3592" s="154"/>
      <c r="W3592" s="154"/>
      <c r="X3592" s="154"/>
      <c r="Y3592" s="154"/>
      <c r="Z3592" s="154"/>
      <c r="AA3592" s="154"/>
      <c r="AB3592" s="154"/>
      <c r="AC3592" s="154"/>
      <c r="AD3592" s="154"/>
      <c r="AE3592" s="154"/>
      <c r="AF3592" s="154"/>
      <c r="AG3592" s="63">
        <f t="shared" si="1088"/>
        <v>0</v>
      </c>
      <c r="AH3592" s="56">
        <f t="shared" si="1089"/>
        <v>0</v>
      </c>
      <c r="AI3592" s="56">
        <f t="shared" si="1090"/>
        <v>0</v>
      </c>
      <c r="AJ3592" s="56">
        <f t="shared" si="1091"/>
        <v>0</v>
      </c>
      <c r="AK3592" s="56">
        <f t="shared" si="1092"/>
        <v>0</v>
      </c>
      <c r="AL3592" s="56">
        <f t="shared" si="1093"/>
        <v>0</v>
      </c>
      <c r="AM3592" s="56">
        <f t="shared" si="1094"/>
        <v>0</v>
      </c>
      <c r="AN3592" s="56">
        <f t="shared" si="1095"/>
        <v>0</v>
      </c>
      <c r="AO3592" s="56">
        <f t="shared" si="1096"/>
        <v>0</v>
      </c>
      <c r="AP3592" s="56">
        <f t="shared" si="1097"/>
        <v>0</v>
      </c>
      <c r="AQ3592" s="56">
        <f t="shared" si="1098"/>
        <v>0</v>
      </c>
      <c r="AR3592" s="86">
        <f t="shared" si="1099"/>
        <v>0</v>
      </c>
    </row>
    <row r="3593" spans="1:44" x14ac:dyDescent="0.25">
      <c r="A3593" s="178"/>
      <c r="B3593" s="55" t="str">
        <f>_xlfn.IFNA(VLOOKUP(A3593,'Ajánlatkérő(k) adatai'!$B$4:$C$205,2,0),"")</f>
        <v/>
      </c>
      <c r="C3593" s="178"/>
      <c r="D3593" s="55" t="str">
        <f>_xlfn.IFNA(VLOOKUP(C3593,'Számlafizető(k) adatai'!$C$4:$D$203,2,0),"")</f>
        <v/>
      </c>
      <c r="E3593" s="55" t="str">
        <f>_xlfn.IFNA(VLOOKUP(C3593,'Számlafizető(k) adatai'!$C$4:$M$203,11,0),"")</f>
        <v/>
      </c>
      <c r="F3593" s="178"/>
      <c r="G3593" s="178"/>
      <c r="H3593" s="178"/>
      <c r="I3593" s="55" t="str">
        <f>IF(F3593="","",VLOOKUP(LEFT(F3593,5),'Technikai cellák'!B:C,2,0))</f>
        <v/>
      </c>
      <c r="J3593" s="55" t="str">
        <f>IF(F3593="","",VLOOKUP(I3593,'Technikai cellák'!$C$1:$D$12,2,0))</f>
        <v/>
      </c>
      <c r="K3593" s="179"/>
      <c r="L3593" s="67" t="str">
        <f t="shared" si="1082"/>
        <v/>
      </c>
      <c r="M3593" s="68">
        <f t="shared" si="1083"/>
        <v>0</v>
      </c>
      <c r="N3593" s="66">
        <f t="shared" si="1084"/>
        <v>0</v>
      </c>
      <c r="O3593" s="152"/>
      <c r="P3593" s="172">
        <f t="shared" si="1081"/>
        <v>0</v>
      </c>
      <c r="Q3593" s="69">
        <f t="shared" si="1085"/>
        <v>0</v>
      </c>
      <c r="R3593" s="62">
        <f t="shared" si="1086"/>
        <v>0</v>
      </c>
      <c r="S3593" s="153"/>
      <c r="T3593" s="118" t="str">
        <f t="shared" si="1087"/>
        <v/>
      </c>
      <c r="U3593" s="154"/>
      <c r="V3593" s="154"/>
      <c r="W3593" s="154"/>
      <c r="X3593" s="154"/>
      <c r="Y3593" s="154"/>
      <c r="Z3593" s="154"/>
      <c r="AA3593" s="154"/>
      <c r="AB3593" s="154"/>
      <c r="AC3593" s="154"/>
      <c r="AD3593" s="154"/>
      <c r="AE3593" s="154"/>
      <c r="AF3593" s="154"/>
      <c r="AG3593" s="63">
        <f t="shared" si="1088"/>
        <v>0</v>
      </c>
      <c r="AH3593" s="56">
        <f t="shared" si="1089"/>
        <v>0</v>
      </c>
      <c r="AI3593" s="56">
        <f t="shared" si="1090"/>
        <v>0</v>
      </c>
      <c r="AJ3593" s="56">
        <f t="shared" si="1091"/>
        <v>0</v>
      </c>
      <c r="AK3593" s="56">
        <f t="shared" si="1092"/>
        <v>0</v>
      </c>
      <c r="AL3593" s="56">
        <f t="shared" si="1093"/>
        <v>0</v>
      </c>
      <c r="AM3593" s="56">
        <f t="shared" si="1094"/>
        <v>0</v>
      </c>
      <c r="AN3593" s="56">
        <f t="shared" si="1095"/>
        <v>0</v>
      </c>
      <c r="AO3593" s="56">
        <f t="shared" si="1096"/>
        <v>0</v>
      </c>
      <c r="AP3593" s="56">
        <f t="shared" si="1097"/>
        <v>0</v>
      </c>
      <c r="AQ3593" s="56">
        <f t="shared" si="1098"/>
        <v>0</v>
      </c>
      <c r="AR3593" s="86">
        <f t="shared" si="1099"/>
        <v>0</v>
      </c>
    </row>
    <row r="3594" spans="1:44" x14ac:dyDescent="0.25">
      <c r="A3594" s="178"/>
      <c r="B3594" s="55" t="str">
        <f>_xlfn.IFNA(VLOOKUP(A3594,'Ajánlatkérő(k) adatai'!$B$4:$C$205,2,0),"")</f>
        <v/>
      </c>
      <c r="C3594" s="178"/>
      <c r="D3594" s="55" t="str">
        <f>_xlfn.IFNA(VLOOKUP(C3594,'Számlafizető(k) adatai'!$C$4:$D$203,2,0),"")</f>
        <v/>
      </c>
      <c r="E3594" s="55" t="str">
        <f>_xlfn.IFNA(VLOOKUP(C3594,'Számlafizető(k) adatai'!$C$4:$M$203,11,0),"")</f>
        <v/>
      </c>
      <c r="F3594" s="178"/>
      <c r="G3594" s="178"/>
      <c r="H3594" s="178"/>
      <c r="I3594" s="55" t="str">
        <f>IF(F3594="","",VLOOKUP(LEFT(F3594,5),'Technikai cellák'!B:C,2,0))</f>
        <v/>
      </c>
      <c r="J3594" s="55" t="str">
        <f>IF(F3594="","",VLOOKUP(I3594,'Technikai cellák'!$C$1:$D$12,2,0))</f>
        <v/>
      </c>
      <c r="K3594" s="179"/>
      <c r="L3594" s="67" t="str">
        <f t="shared" si="1082"/>
        <v/>
      </c>
      <c r="M3594" s="68">
        <f t="shared" si="1083"/>
        <v>0</v>
      </c>
      <c r="N3594" s="66">
        <f t="shared" si="1084"/>
        <v>0</v>
      </c>
      <c r="O3594" s="152"/>
      <c r="P3594" s="172">
        <f t="shared" si="1081"/>
        <v>0</v>
      </c>
      <c r="Q3594" s="69">
        <f t="shared" si="1085"/>
        <v>0</v>
      </c>
      <c r="R3594" s="62">
        <f t="shared" si="1086"/>
        <v>0</v>
      </c>
      <c r="S3594" s="153"/>
      <c r="T3594" s="118" t="str">
        <f t="shared" si="1087"/>
        <v/>
      </c>
      <c r="U3594" s="154"/>
      <c r="V3594" s="154"/>
      <c r="W3594" s="154"/>
      <c r="X3594" s="154"/>
      <c r="Y3594" s="154"/>
      <c r="Z3594" s="154"/>
      <c r="AA3594" s="154"/>
      <c r="AB3594" s="154"/>
      <c r="AC3594" s="154"/>
      <c r="AD3594" s="154"/>
      <c r="AE3594" s="154"/>
      <c r="AF3594" s="154"/>
      <c r="AG3594" s="63">
        <f t="shared" si="1088"/>
        <v>0</v>
      </c>
      <c r="AH3594" s="56">
        <f t="shared" si="1089"/>
        <v>0</v>
      </c>
      <c r="AI3594" s="56">
        <f t="shared" si="1090"/>
        <v>0</v>
      </c>
      <c r="AJ3594" s="56">
        <f t="shared" si="1091"/>
        <v>0</v>
      </c>
      <c r="AK3594" s="56">
        <f t="shared" si="1092"/>
        <v>0</v>
      </c>
      <c r="AL3594" s="56">
        <f t="shared" si="1093"/>
        <v>0</v>
      </c>
      <c r="AM3594" s="56">
        <f t="shared" si="1094"/>
        <v>0</v>
      </c>
      <c r="AN3594" s="56">
        <f t="shared" si="1095"/>
        <v>0</v>
      </c>
      <c r="AO3594" s="56">
        <f t="shared" si="1096"/>
        <v>0</v>
      </c>
      <c r="AP3594" s="56">
        <f t="shared" si="1097"/>
        <v>0</v>
      </c>
      <c r="AQ3594" s="56">
        <f t="shared" si="1098"/>
        <v>0</v>
      </c>
      <c r="AR3594" s="86">
        <f t="shared" si="1099"/>
        <v>0</v>
      </c>
    </row>
    <row r="3595" spans="1:44" x14ac:dyDescent="0.25">
      <c r="A3595" s="178"/>
      <c r="B3595" s="55" t="str">
        <f>_xlfn.IFNA(VLOOKUP(A3595,'Ajánlatkérő(k) adatai'!$B$4:$C$205,2,0),"")</f>
        <v/>
      </c>
      <c r="C3595" s="178"/>
      <c r="D3595" s="55" t="str">
        <f>_xlfn.IFNA(VLOOKUP(C3595,'Számlafizető(k) adatai'!$C$4:$D$203,2,0),"")</f>
        <v/>
      </c>
      <c r="E3595" s="55" t="str">
        <f>_xlfn.IFNA(VLOOKUP(C3595,'Számlafizető(k) adatai'!$C$4:$M$203,11,0),"")</f>
        <v/>
      </c>
      <c r="F3595" s="178"/>
      <c r="G3595" s="178"/>
      <c r="H3595" s="178"/>
      <c r="I3595" s="55" t="str">
        <f>IF(F3595="","",VLOOKUP(LEFT(F3595,5),'Technikai cellák'!B:C,2,0))</f>
        <v/>
      </c>
      <c r="J3595" s="55" t="str">
        <f>IF(F3595="","",VLOOKUP(I3595,'Technikai cellák'!$C$1:$D$12,2,0))</f>
        <v/>
      </c>
      <c r="K3595" s="179"/>
      <c r="L3595" s="67" t="str">
        <f t="shared" si="1082"/>
        <v/>
      </c>
      <c r="M3595" s="68">
        <f t="shared" si="1083"/>
        <v>0</v>
      </c>
      <c r="N3595" s="66">
        <f t="shared" si="1084"/>
        <v>0</v>
      </c>
      <c r="O3595" s="152"/>
      <c r="P3595" s="172">
        <f t="shared" si="1081"/>
        <v>0</v>
      </c>
      <c r="Q3595" s="69">
        <f t="shared" si="1085"/>
        <v>0</v>
      </c>
      <c r="R3595" s="62">
        <f t="shared" si="1086"/>
        <v>0</v>
      </c>
      <c r="S3595" s="153"/>
      <c r="T3595" s="118" t="str">
        <f t="shared" si="1087"/>
        <v/>
      </c>
      <c r="U3595" s="154"/>
      <c r="V3595" s="154"/>
      <c r="W3595" s="154"/>
      <c r="X3595" s="154"/>
      <c r="Y3595" s="154"/>
      <c r="Z3595" s="154"/>
      <c r="AA3595" s="154"/>
      <c r="AB3595" s="154"/>
      <c r="AC3595" s="154"/>
      <c r="AD3595" s="154"/>
      <c r="AE3595" s="154"/>
      <c r="AF3595" s="154"/>
      <c r="AG3595" s="63">
        <f t="shared" si="1088"/>
        <v>0</v>
      </c>
      <c r="AH3595" s="56">
        <f t="shared" si="1089"/>
        <v>0</v>
      </c>
      <c r="AI3595" s="56">
        <f t="shared" si="1090"/>
        <v>0</v>
      </c>
      <c r="AJ3595" s="56">
        <f t="shared" si="1091"/>
        <v>0</v>
      </c>
      <c r="AK3595" s="56">
        <f t="shared" si="1092"/>
        <v>0</v>
      </c>
      <c r="AL3595" s="56">
        <f t="shared" si="1093"/>
        <v>0</v>
      </c>
      <c r="AM3595" s="56">
        <f t="shared" si="1094"/>
        <v>0</v>
      </c>
      <c r="AN3595" s="56">
        <f t="shared" si="1095"/>
        <v>0</v>
      </c>
      <c r="AO3595" s="56">
        <f t="shared" si="1096"/>
        <v>0</v>
      </c>
      <c r="AP3595" s="56">
        <f t="shared" si="1097"/>
        <v>0</v>
      </c>
      <c r="AQ3595" s="56">
        <f t="shared" si="1098"/>
        <v>0</v>
      </c>
      <c r="AR3595" s="86">
        <f t="shared" si="1099"/>
        <v>0</v>
      </c>
    </row>
    <row r="3596" spans="1:44" x14ac:dyDescent="0.25">
      <c r="A3596" s="178"/>
      <c r="B3596" s="55" t="str">
        <f>_xlfn.IFNA(VLOOKUP(A3596,'Ajánlatkérő(k) adatai'!$B$4:$C$205,2,0),"")</f>
        <v/>
      </c>
      <c r="C3596" s="178"/>
      <c r="D3596" s="55" t="str">
        <f>_xlfn.IFNA(VLOOKUP(C3596,'Számlafizető(k) adatai'!$C$4:$D$203,2,0),"")</f>
        <v/>
      </c>
      <c r="E3596" s="55" t="str">
        <f>_xlfn.IFNA(VLOOKUP(C3596,'Számlafizető(k) adatai'!$C$4:$M$203,11,0),"")</f>
        <v/>
      </c>
      <c r="F3596" s="178"/>
      <c r="G3596" s="178"/>
      <c r="H3596" s="178"/>
      <c r="I3596" s="55" t="str">
        <f>IF(F3596="","",VLOOKUP(LEFT(F3596,5),'Technikai cellák'!B:C,2,0))</f>
        <v/>
      </c>
      <c r="J3596" s="55" t="str">
        <f>IF(F3596="","",VLOOKUP(I3596,'Technikai cellák'!$C$1:$D$12,2,0))</f>
        <v/>
      </c>
      <c r="K3596" s="179"/>
      <c r="L3596" s="67" t="str">
        <f t="shared" si="1082"/>
        <v/>
      </c>
      <c r="M3596" s="68">
        <f t="shared" si="1083"/>
        <v>0</v>
      </c>
      <c r="N3596" s="66">
        <f t="shared" si="1084"/>
        <v>0</v>
      </c>
      <c r="O3596" s="152"/>
      <c r="P3596" s="172">
        <f t="shared" si="1081"/>
        <v>0</v>
      </c>
      <c r="Q3596" s="69">
        <f t="shared" si="1085"/>
        <v>0</v>
      </c>
      <c r="R3596" s="62">
        <f t="shared" si="1086"/>
        <v>0</v>
      </c>
      <c r="S3596" s="153"/>
      <c r="T3596" s="118" t="str">
        <f t="shared" si="1087"/>
        <v/>
      </c>
      <c r="U3596" s="154"/>
      <c r="V3596" s="154"/>
      <c r="W3596" s="154"/>
      <c r="X3596" s="154"/>
      <c r="Y3596" s="154"/>
      <c r="Z3596" s="154"/>
      <c r="AA3596" s="154"/>
      <c r="AB3596" s="154"/>
      <c r="AC3596" s="154"/>
      <c r="AD3596" s="154"/>
      <c r="AE3596" s="154"/>
      <c r="AF3596" s="154"/>
      <c r="AG3596" s="63">
        <f t="shared" si="1088"/>
        <v>0</v>
      </c>
      <c r="AH3596" s="56">
        <f t="shared" si="1089"/>
        <v>0</v>
      </c>
      <c r="AI3596" s="56">
        <f t="shared" si="1090"/>
        <v>0</v>
      </c>
      <c r="AJ3596" s="56">
        <f t="shared" si="1091"/>
        <v>0</v>
      </c>
      <c r="AK3596" s="56">
        <f t="shared" si="1092"/>
        <v>0</v>
      </c>
      <c r="AL3596" s="56">
        <f t="shared" si="1093"/>
        <v>0</v>
      </c>
      <c r="AM3596" s="56">
        <f t="shared" si="1094"/>
        <v>0</v>
      </c>
      <c r="AN3596" s="56">
        <f t="shared" si="1095"/>
        <v>0</v>
      </c>
      <c r="AO3596" s="56">
        <f t="shared" si="1096"/>
        <v>0</v>
      </c>
      <c r="AP3596" s="56">
        <f t="shared" si="1097"/>
        <v>0</v>
      </c>
      <c r="AQ3596" s="56">
        <f t="shared" si="1098"/>
        <v>0</v>
      </c>
      <c r="AR3596" s="86">
        <f t="shared" si="1099"/>
        <v>0</v>
      </c>
    </row>
    <row r="3597" spans="1:44" x14ac:dyDescent="0.25">
      <c r="A3597" s="178"/>
      <c r="B3597" s="55" t="str">
        <f>_xlfn.IFNA(VLOOKUP(A3597,'Ajánlatkérő(k) adatai'!$B$4:$C$205,2,0),"")</f>
        <v/>
      </c>
      <c r="C3597" s="178"/>
      <c r="D3597" s="55" t="str">
        <f>_xlfn.IFNA(VLOOKUP(C3597,'Számlafizető(k) adatai'!$C$4:$D$203,2,0),"")</f>
        <v/>
      </c>
      <c r="E3597" s="55" t="str">
        <f>_xlfn.IFNA(VLOOKUP(C3597,'Számlafizető(k) adatai'!$C$4:$M$203,11,0),"")</f>
        <v/>
      </c>
      <c r="F3597" s="178"/>
      <c r="G3597" s="178"/>
      <c r="H3597" s="178"/>
      <c r="I3597" s="55" t="str">
        <f>IF(F3597="","",VLOOKUP(LEFT(F3597,5),'Technikai cellák'!B:C,2,0))</f>
        <v/>
      </c>
      <c r="J3597" s="55" t="str">
        <f>IF(F3597="","",VLOOKUP(I3597,'Technikai cellák'!$C$1:$D$12,2,0))</f>
        <v/>
      </c>
      <c r="K3597" s="179"/>
      <c r="L3597" s="67" t="str">
        <f t="shared" si="1082"/>
        <v/>
      </c>
      <c r="M3597" s="68">
        <f t="shared" si="1083"/>
        <v>0</v>
      </c>
      <c r="N3597" s="66">
        <f t="shared" si="1084"/>
        <v>0</v>
      </c>
      <c r="O3597" s="152"/>
      <c r="P3597" s="172">
        <f t="shared" si="1081"/>
        <v>0</v>
      </c>
      <c r="Q3597" s="69">
        <f t="shared" si="1085"/>
        <v>0</v>
      </c>
      <c r="R3597" s="62">
        <f t="shared" si="1086"/>
        <v>0</v>
      </c>
      <c r="S3597" s="153"/>
      <c r="T3597" s="118" t="str">
        <f t="shared" si="1087"/>
        <v/>
      </c>
      <c r="U3597" s="154"/>
      <c r="V3597" s="154"/>
      <c r="W3597" s="154"/>
      <c r="X3597" s="154"/>
      <c r="Y3597" s="154"/>
      <c r="Z3597" s="154"/>
      <c r="AA3597" s="154"/>
      <c r="AB3597" s="154"/>
      <c r="AC3597" s="154"/>
      <c r="AD3597" s="154"/>
      <c r="AE3597" s="154"/>
      <c r="AF3597" s="154"/>
      <c r="AG3597" s="63">
        <f t="shared" si="1088"/>
        <v>0</v>
      </c>
      <c r="AH3597" s="56">
        <f t="shared" si="1089"/>
        <v>0</v>
      </c>
      <c r="AI3597" s="56">
        <f t="shared" si="1090"/>
        <v>0</v>
      </c>
      <c r="AJ3597" s="56">
        <f t="shared" si="1091"/>
        <v>0</v>
      </c>
      <c r="AK3597" s="56">
        <f t="shared" si="1092"/>
        <v>0</v>
      </c>
      <c r="AL3597" s="56">
        <f t="shared" si="1093"/>
        <v>0</v>
      </c>
      <c r="AM3597" s="56">
        <f t="shared" si="1094"/>
        <v>0</v>
      </c>
      <c r="AN3597" s="56">
        <f t="shared" si="1095"/>
        <v>0</v>
      </c>
      <c r="AO3597" s="56">
        <f t="shared" si="1096"/>
        <v>0</v>
      </c>
      <c r="AP3597" s="56">
        <f t="shared" si="1097"/>
        <v>0</v>
      </c>
      <c r="AQ3597" s="56">
        <f t="shared" si="1098"/>
        <v>0</v>
      </c>
      <c r="AR3597" s="86">
        <f t="shared" si="1099"/>
        <v>0</v>
      </c>
    </row>
    <row r="3598" spans="1:44" x14ac:dyDescent="0.25">
      <c r="A3598" s="178"/>
      <c r="B3598" s="55" t="str">
        <f>_xlfn.IFNA(VLOOKUP(A3598,'Ajánlatkérő(k) adatai'!$B$4:$C$205,2,0),"")</f>
        <v/>
      </c>
      <c r="C3598" s="178"/>
      <c r="D3598" s="55" t="str">
        <f>_xlfn.IFNA(VLOOKUP(C3598,'Számlafizető(k) adatai'!$C$4:$D$203,2,0),"")</f>
        <v/>
      </c>
      <c r="E3598" s="55" t="str">
        <f>_xlfn.IFNA(VLOOKUP(C3598,'Számlafizető(k) adatai'!$C$4:$M$203,11,0),"")</f>
        <v/>
      </c>
      <c r="F3598" s="178"/>
      <c r="G3598" s="178"/>
      <c r="H3598" s="178"/>
      <c r="I3598" s="55" t="str">
        <f>IF(F3598="","",VLOOKUP(LEFT(F3598,5),'Technikai cellák'!B:C,2,0))</f>
        <v/>
      </c>
      <c r="J3598" s="55" t="str">
        <f>IF(F3598="","",VLOOKUP(I3598,'Technikai cellák'!$C$1:$D$12,2,0))</f>
        <v/>
      </c>
      <c r="K3598" s="179"/>
      <c r="L3598" s="67" t="str">
        <f t="shared" si="1082"/>
        <v/>
      </c>
      <c r="M3598" s="68">
        <f t="shared" si="1083"/>
        <v>0</v>
      </c>
      <c r="N3598" s="66">
        <f t="shared" si="1084"/>
        <v>0</v>
      </c>
      <c r="O3598" s="152"/>
      <c r="P3598" s="172">
        <f t="shared" si="1081"/>
        <v>0</v>
      </c>
      <c r="Q3598" s="69">
        <f t="shared" si="1085"/>
        <v>0</v>
      </c>
      <c r="R3598" s="62">
        <f t="shared" si="1086"/>
        <v>0</v>
      </c>
      <c r="S3598" s="153"/>
      <c r="T3598" s="118" t="str">
        <f t="shared" si="1087"/>
        <v/>
      </c>
      <c r="U3598" s="154"/>
      <c r="V3598" s="154"/>
      <c r="W3598" s="154"/>
      <c r="X3598" s="154"/>
      <c r="Y3598" s="154"/>
      <c r="Z3598" s="154"/>
      <c r="AA3598" s="154"/>
      <c r="AB3598" s="154"/>
      <c r="AC3598" s="154"/>
      <c r="AD3598" s="154"/>
      <c r="AE3598" s="154"/>
      <c r="AF3598" s="154"/>
      <c r="AG3598" s="63">
        <f t="shared" si="1088"/>
        <v>0</v>
      </c>
      <c r="AH3598" s="56">
        <f t="shared" si="1089"/>
        <v>0</v>
      </c>
      <c r="AI3598" s="56">
        <f t="shared" si="1090"/>
        <v>0</v>
      </c>
      <c r="AJ3598" s="56">
        <f t="shared" si="1091"/>
        <v>0</v>
      </c>
      <c r="AK3598" s="56">
        <f t="shared" si="1092"/>
        <v>0</v>
      </c>
      <c r="AL3598" s="56">
        <f t="shared" si="1093"/>
        <v>0</v>
      </c>
      <c r="AM3598" s="56">
        <f t="shared" si="1094"/>
        <v>0</v>
      </c>
      <c r="AN3598" s="56">
        <f t="shared" si="1095"/>
        <v>0</v>
      </c>
      <c r="AO3598" s="56">
        <f t="shared" si="1096"/>
        <v>0</v>
      </c>
      <c r="AP3598" s="56">
        <f t="shared" si="1097"/>
        <v>0</v>
      </c>
      <c r="AQ3598" s="56">
        <f t="shared" si="1098"/>
        <v>0</v>
      </c>
      <c r="AR3598" s="86">
        <f t="shared" si="1099"/>
        <v>0</v>
      </c>
    </row>
    <row r="3599" spans="1:44" x14ac:dyDescent="0.25">
      <c r="A3599" s="178"/>
      <c r="B3599" s="55" t="str">
        <f>_xlfn.IFNA(VLOOKUP(A3599,'Ajánlatkérő(k) adatai'!$B$4:$C$205,2,0),"")</f>
        <v/>
      </c>
      <c r="C3599" s="178"/>
      <c r="D3599" s="55" t="str">
        <f>_xlfn.IFNA(VLOOKUP(C3599,'Számlafizető(k) adatai'!$C$4:$D$203,2,0),"")</f>
        <v/>
      </c>
      <c r="E3599" s="55" t="str">
        <f>_xlfn.IFNA(VLOOKUP(C3599,'Számlafizető(k) adatai'!$C$4:$M$203,11,0),"")</f>
        <v/>
      </c>
      <c r="F3599" s="178"/>
      <c r="G3599" s="178"/>
      <c r="H3599" s="178"/>
      <c r="I3599" s="55" t="str">
        <f>IF(F3599="","",VLOOKUP(LEFT(F3599,5),'Technikai cellák'!B:C,2,0))</f>
        <v/>
      </c>
      <c r="J3599" s="55" t="str">
        <f>IF(F3599="","",VLOOKUP(I3599,'Technikai cellák'!$C$1:$D$12,2,0))</f>
        <v/>
      </c>
      <c r="K3599" s="179"/>
      <c r="L3599" s="67" t="str">
        <f t="shared" si="1082"/>
        <v/>
      </c>
      <c r="M3599" s="68">
        <f t="shared" si="1083"/>
        <v>0</v>
      </c>
      <c r="N3599" s="66">
        <f t="shared" si="1084"/>
        <v>0</v>
      </c>
      <c r="O3599" s="152"/>
      <c r="P3599" s="172">
        <f t="shared" si="1081"/>
        <v>0</v>
      </c>
      <c r="Q3599" s="69">
        <f t="shared" si="1085"/>
        <v>0</v>
      </c>
      <c r="R3599" s="62">
        <f t="shared" si="1086"/>
        <v>0</v>
      </c>
      <c r="S3599" s="153"/>
      <c r="T3599" s="118" t="str">
        <f t="shared" si="1087"/>
        <v/>
      </c>
      <c r="U3599" s="154"/>
      <c r="V3599" s="154"/>
      <c r="W3599" s="154"/>
      <c r="X3599" s="154"/>
      <c r="Y3599" s="154"/>
      <c r="Z3599" s="154"/>
      <c r="AA3599" s="154"/>
      <c r="AB3599" s="154"/>
      <c r="AC3599" s="154"/>
      <c r="AD3599" s="154"/>
      <c r="AE3599" s="154"/>
      <c r="AF3599" s="154"/>
      <c r="AG3599" s="63">
        <f t="shared" si="1088"/>
        <v>0</v>
      </c>
      <c r="AH3599" s="56">
        <f t="shared" si="1089"/>
        <v>0</v>
      </c>
      <c r="AI3599" s="56">
        <f t="shared" si="1090"/>
        <v>0</v>
      </c>
      <c r="AJ3599" s="56">
        <f t="shared" si="1091"/>
        <v>0</v>
      </c>
      <c r="AK3599" s="56">
        <f t="shared" si="1092"/>
        <v>0</v>
      </c>
      <c r="AL3599" s="56">
        <f t="shared" si="1093"/>
        <v>0</v>
      </c>
      <c r="AM3599" s="56">
        <f t="shared" si="1094"/>
        <v>0</v>
      </c>
      <c r="AN3599" s="56">
        <f t="shared" si="1095"/>
        <v>0</v>
      </c>
      <c r="AO3599" s="56">
        <f t="shared" si="1096"/>
        <v>0</v>
      </c>
      <c r="AP3599" s="56">
        <f t="shared" si="1097"/>
        <v>0</v>
      </c>
      <c r="AQ3599" s="56">
        <f t="shared" si="1098"/>
        <v>0</v>
      </c>
      <c r="AR3599" s="86">
        <f t="shared" si="1099"/>
        <v>0</v>
      </c>
    </row>
    <row r="3600" spans="1:44" x14ac:dyDescent="0.25">
      <c r="A3600" s="178"/>
      <c r="B3600" s="55" t="str">
        <f>_xlfn.IFNA(VLOOKUP(A3600,'Ajánlatkérő(k) adatai'!$B$4:$C$205,2,0),"")</f>
        <v/>
      </c>
      <c r="C3600" s="178"/>
      <c r="D3600" s="55" t="str">
        <f>_xlfn.IFNA(VLOOKUP(C3600,'Számlafizető(k) adatai'!$C$4:$D$203,2,0),"")</f>
        <v/>
      </c>
      <c r="E3600" s="55" t="str">
        <f>_xlfn.IFNA(VLOOKUP(C3600,'Számlafizető(k) adatai'!$C$4:$M$203,11,0),"")</f>
        <v/>
      </c>
      <c r="F3600" s="178"/>
      <c r="G3600" s="178"/>
      <c r="H3600" s="178"/>
      <c r="I3600" s="55" t="str">
        <f>IF(F3600="","",VLOOKUP(LEFT(F3600,5),'Technikai cellák'!B:C,2,0))</f>
        <v/>
      </c>
      <c r="J3600" s="55" t="str">
        <f>IF(F3600="","",VLOOKUP(I3600,'Technikai cellák'!$C$1:$D$12,2,0))</f>
        <v/>
      </c>
      <c r="K3600" s="179"/>
      <c r="L3600" s="67" t="str">
        <f t="shared" si="1082"/>
        <v/>
      </c>
      <c r="M3600" s="68">
        <f t="shared" si="1083"/>
        <v>0</v>
      </c>
      <c r="N3600" s="66">
        <f t="shared" si="1084"/>
        <v>0</v>
      </c>
      <c r="O3600" s="152"/>
      <c r="P3600" s="172">
        <f t="shared" ref="P3600:P3663" si="1100">ROUND((IF(K3600&lt;100,0,K3600*$C$7)/$C$8),0)</f>
        <v>0</v>
      </c>
      <c r="Q3600" s="69">
        <f t="shared" si="1085"/>
        <v>0</v>
      </c>
      <c r="R3600" s="62">
        <f t="shared" si="1086"/>
        <v>0</v>
      </c>
      <c r="S3600" s="153"/>
      <c r="T3600" s="118" t="str">
        <f t="shared" si="1087"/>
        <v/>
      </c>
      <c r="U3600" s="154"/>
      <c r="V3600" s="154"/>
      <c r="W3600" s="154"/>
      <c r="X3600" s="154"/>
      <c r="Y3600" s="154"/>
      <c r="Z3600" s="154"/>
      <c r="AA3600" s="154"/>
      <c r="AB3600" s="154"/>
      <c r="AC3600" s="154"/>
      <c r="AD3600" s="154"/>
      <c r="AE3600" s="154"/>
      <c r="AF3600" s="154"/>
      <c r="AG3600" s="63">
        <f t="shared" si="1088"/>
        <v>0</v>
      </c>
      <c r="AH3600" s="56">
        <f t="shared" si="1089"/>
        <v>0</v>
      </c>
      <c r="AI3600" s="56">
        <f t="shared" si="1090"/>
        <v>0</v>
      </c>
      <c r="AJ3600" s="56">
        <f t="shared" si="1091"/>
        <v>0</v>
      </c>
      <c r="AK3600" s="56">
        <f t="shared" si="1092"/>
        <v>0</v>
      </c>
      <c r="AL3600" s="56">
        <f t="shared" si="1093"/>
        <v>0</v>
      </c>
      <c r="AM3600" s="56">
        <f t="shared" si="1094"/>
        <v>0</v>
      </c>
      <c r="AN3600" s="56">
        <f t="shared" si="1095"/>
        <v>0</v>
      </c>
      <c r="AO3600" s="56">
        <f t="shared" si="1096"/>
        <v>0</v>
      </c>
      <c r="AP3600" s="56">
        <f t="shared" si="1097"/>
        <v>0</v>
      </c>
      <c r="AQ3600" s="56">
        <f t="shared" si="1098"/>
        <v>0</v>
      </c>
      <c r="AR3600" s="86">
        <f t="shared" si="1099"/>
        <v>0</v>
      </c>
    </row>
    <row r="3601" spans="1:44" x14ac:dyDescent="0.25">
      <c r="A3601" s="178"/>
      <c r="B3601" s="55" t="str">
        <f>_xlfn.IFNA(VLOOKUP(A3601,'Ajánlatkérő(k) adatai'!$B$4:$C$205,2,0),"")</f>
        <v/>
      </c>
      <c r="C3601" s="178"/>
      <c r="D3601" s="55" t="str">
        <f>_xlfn.IFNA(VLOOKUP(C3601,'Számlafizető(k) adatai'!$C$4:$D$203,2,0),"")</f>
        <v/>
      </c>
      <c r="E3601" s="55" t="str">
        <f>_xlfn.IFNA(VLOOKUP(C3601,'Számlafizető(k) adatai'!$C$4:$M$203,11,0),"")</f>
        <v/>
      </c>
      <c r="F3601" s="178"/>
      <c r="G3601" s="178"/>
      <c r="H3601" s="178"/>
      <c r="I3601" s="55" t="str">
        <f>IF(F3601="","",VLOOKUP(LEFT(F3601,5),'Technikai cellák'!B:C,2,0))</f>
        <v/>
      </c>
      <c r="J3601" s="55" t="str">
        <f>IF(F3601="","",VLOOKUP(I3601,'Technikai cellák'!$C$1:$D$12,2,0))</f>
        <v/>
      </c>
      <c r="K3601" s="179"/>
      <c r="L3601" s="67" t="str">
        <f t="shared" si="1082"/>
        <v/>
      </c>
      <c r="M3601" s="68">
        <f t="shared" si="1083"/>
        <v>0</v>
      </c>
      <c r="N3601" s="66">
        <f t="shared" si="1084"/>
        <v>0</v>
      </c>
      <c r="O3601" s="152"/>
      <c r="P3601" s="172">
        <f t="shared" si="1100"/>
        <v>0</v>
      </c>
      <c r="Q3601" s="69">
        <f t="shared" si="1085"/>
        <v>0</v>
      </c>
      <c r="R3601" s="62">
        <f t="shared" si="1086"/>
        <v>0</v>
      </c>
      <c r="S3601" s="153"/>
      <c r="T3601" s="118" t="str">
        <f t="shared" si="1087"/>
        <v/>
      </c>
      <c r="U3601" s="154"/>
      <c r="V3601" s="154"/>
      <c r="W3601" s="154"/>
      <c r="X3601" s="154"/>
      <c r="Y3601" s="154"/>
      <c r="Z3601" s="154"/>
      <c r="AA3601" s="154"/>
      <c r="AB3601" s="154"/>
      <c r="AC3601" s="154"/>
      <c r="AD3601" s="154"/>
      <c r="AE3601" s="154"/>
      <c r="AF3601" s="154"/>
      <c r="AG3601" s="63">
        <f t="shared" si="1088"/>
        <v>0</v>
      </c>
      <c r="AH3601" s="56">
        <f t="shared" si="1089"/>
        <v>0</v>
      </c>
      <c r="AI3601" s="56">
        <f t="shared" si="1090"/>
        <v>0</v>
      </c>
      <c r="AJ3601" s="56">
        <f t="shared" si="1091"/>
        <v>0</v>
      </c>
      <c r="AK3601" s="56">
        <f t="shared" si="1092"/>
        <v>0</v>
      </c>
      <c r="AL3601" s="56">
        <f t="shared" si="1093"/>
        <v>0</v>
      </c>
      <c r="AM3601" s="56">
        <f t="shared" si="1094"/>
        <v>0</v>
      </c>
      <c r="AN3601" s="56">
        <f t="shared" si="1095"/>
        <v>0</v>
      </c>
      <c r="AO3601" s="56">
        <f t="shared" si="1096"/>
        <v>0</v>
      </c>
      <c r="AP3601" s="56">
        <f t="shared" si="1097"/>
        <v>0</v>
      </c>
      <c r="AQ3601" s="56">
        <f t="shared" si="1098"/>
        <v>0</v>
      </c>
      <c r="AR3601" s="86">
        <f t="shared" si="1099"/>
        <v>0</v>
      </c>
    </row>
    <row r="3602" spans="1:44" x14ac:dyDescent="0.25">
      <c r="A3602" s="178"/>
      <c r="B3602" s="55" t="str">
        <f>_xlfn.IFNA(VLOOKUP(A3602,'Ajánlatkérő(k) adatai'!$B$4:$C$205,2,0),"")</f>
        <v/>
      </c>
      <c r="C3602" s="178"/>
      <c r="D3602" s="55" t="str">
        <f>_xlfn.IFNA(VLOOKUP(C3602,'Számlafizető(k) adatai'!$C$4:$D$203,2,0),"")</f>
        <v/>
      </c>
      <c r="E3602" s="55" t="str">
        <f>_xlfn.IFNA(VLOOKUP(C3602,'Számlafizető(k) adatai'!$C$4:$M$203,11,0),"")</f>
        <v/>
      </c>
      <c r="F3602" s="178"/>
      <c r="G3602" s="178"/>
      <c r="H3602" s="178"/>
      <c r="I3602" s="55" t="str">
        <f>IF(F3602="","",VLOOKUP(LEFT(F3602,5),'Technikai cellák'!B:C,2,0))</f>
        <v/>
      </c>
      <c r="J3602" s="55" t="str">
        <f>IF(F3602="","",VLOOKUP(I3602,'Technikai cellák'!$C$1:$D$12,2,0))</f>
        <v/>
      </c>
      <c r="K3602" s="179"/>
      <c r="L3602" s="67" t="str">
        <f t="shared" si="1082"/>
        <v/>
      </c>
      <c r="M3602" s="68">
        <f t="shared" si="1083"/>
        <v>0</v>
      </c>
      <c r="N3602" s="66">
        <f t="shared" si="1084"/>
        <v>0</v>
      </c>
      <c r="O3602" s="152"/>
      <c r="P3602" s="172">
        <f t="shared" si="1100"/>
        <v>0</v>
      </c>
      <c r="Q3602" s="69">
        <f t="shared" si="1085"/>
        <v>0</v>
      </c>
      <c r="R3602" s="62">
        <f t="shared" si="1086"/>
        <v>0</v>
      </c>
      <c r="S3602" s="153"/>
      <c r="T3602" s="118" t="str">
        <f t="shared" si="1087"/>
        <v/>
      </c>
      <c r="U3602" s="154"/>
      <c r="V3602" s="154"/>
      <c r="W3602" s="154"/>
      <c r="X3602" s="154"/>
      <c r="Y3602" s="154"/>
      <c r="Z3602" s="154"/>
      <c r="AA3602" s="154"/>
      <c r="AB3602" s="154"/>
      <c r="AC3602" s="154"/>
      <c r="AD3602" s="154"/>
      <c r="AE3602" s="154"/>
      <c r="AF3602" s="154"/>
      <c r="AG3602" s="63">
        <f t="shared" si="1088"/>
        <v>0</v>
      </c>
      <c r="AH3602" s="56">
        <f t="shared" si="1089"/>
        <v>0</v>
      </c>
      <c r="AI3602" s="56">
        <f t="shared" si="1090"/>
        <v>0</v>
      </c>
      <c r="AJ3602" s="56">
        <f t="shared" si="1091"/>
        <v>0</v>
      </c>
      <c r="AK3602" s="56">
        <f t="shared" si="1092"/>
        <v>0</v>
      </c>
      <c r="AL3602" s="56">
        <f t="shared" si="1093"/>
        <v>0</v>
      </c>
      <c r="AM3602" s="56">
        <f t="shared" si="1094"/>
        <v>0</v>
      </c>
      <c r="AN3602" s="56">
        <f t="shared" si="1095"/>
        <v>0</v>
      </c>
      <c r="AO3602" s="56">
        <f t="shared" si="1096"/>
        <v>0</v>
      </c>
      <c r="AP3602" s="56">
        <f t="shared" si="1097"/>
        <v>0</v>
      </c>
      <c r="AQ3602" s="56">
        <f t="shared" si="1098"/>
        <v>0</v>
      </c>
      <c r="AR3602" s="86">
        <f t="shared" si="1099"/>
        <v>0</v>
      </c>
    </row>
    <row r="3603" spans="1:44" x14ac:dyDescent="0.25">
      <c r="A3603" s="178"/>
      <c r="B3603" s="55" t="str">
        <f>_xlfn.IFNA(VLOOKUP(A3603,'Ajánlatkérő(k) adatai'!$B$4:$C$205,2,0),"")</f>
        <v/>
      </c>
      <c r="C3603" s="178"/>
      <c r="D3603" s="55" t="str">
        <f>_xlfn.IFNA(VLOOKUP(C3603,'Számlafizető(k) adatai'!$C$4:$D$203,2,0),"")</f>
        <v/>
      </c>
      <c r="E3603" s="55" t="str">
        <f>_xlfn.IFNA(VLOOKUP(C3603,'Számlafizető(k) adatai'!$C$4:$M$203,11,0),"")</f>
        <v/>
      </c>
      <c r="F3603" s="178"/>
      <c r="G3603" s="178"/>
      <c r="H3603" s="178"/>
      <c r="I3603" s="55" t="str">
        <f>IF(F3603="","",VLOOKUP(LEFT(F3603,5),'Technikai cellák'!B:C,2,0))</f>
        <v/>
      </c>
      <c r="J3603" s="55" t="str">
        <f>IF(F3603="","",VLOOKUP(I3603,'Technikai cellák'!$C$1:$D$12,2,0))</f>
        <v/>
      </c>
      <c r="K3603" s="179"/>
      <c r="L3603" s="67" t="str">
        <f t="shared" si="1082"/>
        <v/>
      </c>
      <c r="M3603" s="68">
        <f t="shared" si="1083"/>
        <v>0</v>
      </c>
      <c r="N3603" s="66">
        <f t="shared" si="1084"/>
        <v>0</v>
      </c>
      <c r="O3603" s="152"/>
      <c r="P3603" s="172">
        <f t="shared" si="1100"/>
        <v>0</v>
      </c>
      <c r="Q3603" s="69">
        <f t="shared" si="1085"/>
        <v>0</v>
      </c>
      <c r="R3603" s="62">
        <f t="shared" si="1086"/>
        <v>0</v>
      </c>
      <c r="S3603" s="153"/>
      <c r="T3603" s="118" t="str">
        <f t="shared" si="1087"/>
        <v/>
      </c>
      <c r="U3603" s="154"/>
      <c r="V3603" s="154"/>
      <c r="W3603" s="154"/>
      <c r="X3603" s="154"/>
      <c r="Y3603" s="154"/>
      <c r="Z3603" s="154"/>
      <c r="AA3603" s="154"/>
      <c r="AB3603" s="154"/>
      <c r="AC3603" s="154"/>
      <c r="AD3603" s="154"/>
      <c r="AE3603" s="154"/>
      <c r="AF3603" s="154"/>
      <c r="AG3603" s="63">
        <f t="shared" si="1088"/>
        <v>0</v>
      </c>
      <c r="AH3603" s="56">
        <f t="shared" si="1089"/>
        <v>0</v>
      </c>
      <c r="AI3603" s="56">
        <f t="shared" si="1090"/>
        <v>0</v>
      </c>
      <c r="AJ3603" s="56">
        <f t="shared" si="1091"/>
        <v>0</v>
      </c>
      <c r="AK3603" s="56">
        <f t="shared" si="1092"/>
        <v>0</v>
      </c>
      <c r="AL3603" s="56">
        <f t="shared" si="1093"/>
        <v>0</v>
      </c>
      <c r="AM3603" s="56">
        <f t="shared" si="1094"/>
        <v>0</v>
      </c>
      <c r="AN3603" s="56">
        <f t="shared" si="1095"/>
        <v>0</v>
      </c>
      <c r="AO3603" s="56">
        <f t="shared" si="1096"/>
        <v>0</v>
      </c>
      <c r="AP3603" s="56">
        <f t="shared" si="1097"/>
        <v>0</v>
      </c>
      <c r="AQ3603" s="56">
        <f t="shared" si="1098"/>
        <v>0</v>
      </c>
      <c r="AR3603" s="86">
        <f t="shared" si="1099"/>
        <v>0</v>
      </c>
    </row>
    <row r="3604" spans="1:44" x14ac:dyDescent="0.25">
      <c r="A3604" s="178"/>
      <c r="B3604" s="55" t="str">
        <f>_xlfn.IFNA(VLOOKUP(A3604,'Ajánlatkérő(k) adatai'!$B$4:$C$205,2,0),"")</f>
        <v/>
      </c>
      <c r="C3604" s="178"/>
      <c r="D3604" s="55" t="str">
        <f>_xlfn.IFNA(VLOOKUP(C3604,'Számlafizető(k) adatai'!$C$4:$D$203,2,0),"")</f>
        <v/>
      </c>
      <c r="E3604" s="55" t="str">
        <f>_xlfn.IFNA(VLOOKUP(C3604,'Számlafizető(k) adatai'!$C$4:$M$203,11,0),"")</f>
        <v/>
      </c>
      <c r="F3604" s="178"/>
      <c r="G3604" s="178"/>
      <c r="H3604" s="178"/>
      <c r="I3604" s="55" t="str">
        <f>IF(F3604="","",VLOOKUP(LEFT(F3604,5),'Technikai cellák'!B:C,2,0))</f>
        <v/>
      </c>
      <c r="J3604" s="55" t="str">
        <f>IF(F3604="","",VLOOKUP(I3604,'Technikai cellák'!$C$1:$D$12,2,0))</f>
        <v/>
      </c>
      <c r="K3604" s="179"/>
      <c r="L3604" s="67" t="str">
        <f t="shared" si="1082"/>
        <v/>
      </c>
      <c r="M3604" s="68">
        <f t="shared" si="1083"/>
        <v>0</v>
      </c>
      <c r="N3604" s="66">
        <f t="shared" si="1084"/>
        <v>0</v>
      </c>
      <c r="O3604" s="152"/>
      <c r="P3604" s="172">
        <f t="shared" si="1100"/>
        <v>0</v>
      </c>
      <c r="Q3604" s="69">
        <f t="shared" si="1085"/>
        <v>0</v>
      </c>
      <c r="R3604" s="62">
        <f t="shared" si="1086"/>
        <v>0</v>
      </c>
      <c r="S3604" s="153"/>
      <c r="T3604" s="118" t="str">
        <f t="shared" si="1087"/>
        <v/>
      </c>
      <c r="U3604" s="154"/>
      <c r="V3604" s="154"/>
      <c r="W3604" s="154"/>
      <c r="X3604" s="154"/>
      <c r="Y3604" s="154"/>
      <c r="Z3604" s="154"/>
      <c r="AA3604" s="154"/>
      <c r="AB3604" s="154"/>
      <c r="AC3604" s="154"/>
      <c r="AD3604" s="154"/>
      <c r="AE3604" s="154"/>
      <c r="AF3604" s="154"/>
      <c r="AG3604" s="63">
        <f t="shared" si="1088"/>
        <v>0</v>
      </c>
      <c r="AH3604" s="56">
        <f t="shared" si="1089"/>
        <v>0</v>
      </c>
      <c r="AI3604" s="56">
        <f t="shared" si="1090"/>
        <v>0</v>
      </c>
      <c r="AJ3604" s="56">
        <f t="shared" si="1091"/>
        <v>0</v>
      </c>
      <c r="AK3604" s="56">
        <f t="shared" si="1092"/>
        <v>0</v>
      </c>
      <c r="AL3604" s="56">
        <f t="shared" si="1093"/>
        <v>0</v>
      </c>
      <c r="AM3604" s="56">
        <f t="shared" si="1094"/>
        <v>0</v>
      </c>
      <c r="AN3604" s="56">
        <f t="shared" si="1095"/>
        <v>0</v>
      </c>
      <c r="AO3604" s="56">
        <f t="shared" si="1096"/>
        <v>0</v>
      </c>
      <c r="AP3604" s="56">
        <f t="shared" si="1097"/>
        <v>0</v>
      </c>
      <c r="AQ3604" s="56">
        <f t="shared" si="1098"/>
        <v>0</v>
      </c>
      <c r="AR3604" s="86">
        <f t="shared" si="1099"/>
        <v>0</v>
      </c>
    </row>
    <row r="3605" spans="1:44" x14ac:dyDescent="0.25">
      <c r="A3605" s="178"/>
      <c r="B3605" s="55" t="str">
        <f>_xlfn.IFNA(VLOOKUP(A3605,'Ajánlatkérő(k) adatai'!$B$4:$C$205,2,0),"")</f>
        <v/>
      </c>
      <c r="C3605" s="178"/>
      <c r="D3605" s="55" t="str">
        <f>_xlfn.IFNA(VLOOKUP(C3605,'Számlafizető(k) adatai'!$C$4:$D$203,2,0),"")</f>
        <v/>
      </c>
      <c r="E3605" s="55" t="str">
        <f>_xlfn.IFNA(VLOOKUP(C3605,'Számlafizető(k) adatai'!$C$4:$M$203,11,0),"")</f>
        <v/>
      </c>
      <c r="F3605" s="178"/>
      <c r="G3605" s="178"/>
      <c r="H3605" s="178"/>
      <c r="I3605" s="55" t="str">
        <f>IF(F3605="","",VLOOKUP(LEFT(F3605,5),'Technikai cellák'!B:C,2,0))</f>
        <v/>
      </c>
      <c r="J3605" s="55" t="str">
        <f>IF(F3605="","",VLOOKUP(I3605,'Technikai cellák'!$C$1:$D$12,2,0))</f>
        <v/>
      </c>
      <c r="K3605" s="179"/>
      <c r="L3605" s="67" t="str">
        <f t="shared" ref="L3605:L3668" si="1101">IF(K3605="","",IF(K3605&lt;20,"20 alatti",IF(K3605&lt;100,"20-99",IF(K3605&lt;500,"100-500","500-"))))</f>
        <v/>
      </c>
      <c r="M3605" s="68">
        <f t="shared" ref="M3605:M3668" si="1102">ROUND(IF(L3605="20 alatti",K3605*1,0),0)</f>
        <v>0</v>
      </c>
      <c r="N3605" s="66">
        <f t="shared" ref="N3605:N3668" si="1103">ROUND(IF(L3605="20-99",K3605*10.5,0),0)</f>
        <v>0</v>
      </c>
      <c r="O3605" s="152"/>
      <c r="P3605" s="172">
        <f t="shared" si="1100"/>
        <v>0</v>
      </c>
      <c r="Q3605" s="69">
        <f t="shared" ref="Q3605:Q3668" si="1104">ROUND(R3605*$F$10,0)</f>
        <v>0</v>
      </c>
      <c r="R3605" s="62">
        <f t="shared" ref="R3605:R3668" si="1105">SUM(AG3605:AR3605)</f>
        <v>0</v>
      </c>
      <c r="S3605" s="153"/>
      <c r="T3605" s="118" t="str">
        <f t="shared" ref="T3605:T3668" si="1106">IF(S3605="","",IF((DAYS360(S3605,$C$4,TRUE))/30&lt;0,"",(DAYS360(S3605,$C$4,))/30))</f>
        <v/>
      </c>
      <c r="U3605" s="154"/>
      <c r="V3605" s="154"/>
      <c r="W3605" s="154"/>
      <c r="X3605" s="154"/>
      <c r="Y3605" s="154"/>
      <c r="Z3605" s="154"/>
      <c r="AA3605" s="154"/>
      <c r="AB3605" s="154"/>
      <c r="AC3605" s="154"/>
      <c r="AD3605" s="154"/>
      <c r="AE3605" s="154"/>
      <c r="AF3605" s="154"/>
      <c r="AG3605" s="63">
        <f t="shared" ref="AG3605:AG3668" si="1107">ROUND((U3605*$C$7)/$C$8,0)</f>
        <v>0</v>
      </c>
      <c r="AH3605" s="56">
        <f t="shared" ref="AH3605:AH3668" si="1108">ROUND((V3605*$C$7)/$C$8,0)</f>
        <v>0</v>
      </c>
      <c r="AI3605" s="56">
        <f t="shared" ref="AI3605:AI3668" si="1109">ROUND((W3605*$C$7)/$C$8,0)</f>
        <v>0</v>
      </c>
      <c r="AJ3605" s="56">
        <f t="shared" ref="AJ3605:AJ3668" si="1110">ROUND((X3605*$C$7)/$C$8,0)</f>
        <v>0</v>
      </c>
      <c r="AK3605" s="56">
        <f t="shared" ref="AK3605:AK3668" si="1111">ROUND((Y3605*$C$7)/$C$8,0)</f>
        <v>0</v>
      </c>
      <c r="AL3605" s="56">
        <f t="shared" ref="AL3605:AL3668" si="1112">ROUND((Z3605*$C$7)/$C$8,0)</f>
        <v>0</v>
      </c>
      <c r="AM3605" s="56">
        <f t="shared" ref="AM3605:AM3668" si="1113">ROUND((AA3605*$C$7)/$C$8,0)</f>
        <v>0</v>
      </c>
      <c r="AN3605" s="56">
        <f t="shared" ref="AN3605:AN3668" si="1114">ROUND((AB3605*$C$7)/$C$8,0)</f>
        <v>0</v>
      </c>
      <c r="AO3605" s="56">
        <f t="shared" ref="AO3605:AO3668" si="1115">ROUND((AC3605*$C$7)/$C$8,0)</f>
        <v>0</v>
      </c>
      <c r="AP3605" s="56">
        <f t="shared" ref="AP3605:AP3668" si="1116">ROUND((AD3605*$C$7)/$C$8,0)</f>
        <v>0</v>
      </c>
      <c r="AQ3605" s="56">
        <f t="shared" ref="AQ3605:AQ3668" si="1117">ROUND((AE3605*$C$7)/$C$8,0)</f>
        <v>0</v>
      </c>
      <c r="AR3605" s="86">
        <f t="shared" ref="AR3605:AR3668" si="1118">ROUND((AF3605*$C$7)/$C$8,0)</f>
        <v>0</v>
      </c>
    </row>
    <row r="3606" spans="1:44" x14ac:dyDescent="0.25">
      <c r="A3606" s="178"/>
      <c r="B3606" s="55" t="str">
        <f>_xlfn.IFNA(VLOOKUP(A3606,'Ajánlatkérő(k) adatai'!$B$4:$C$205,2,0),"")</f>
        <v/>
      </c>
      <c r="C3606" s="178"/>
      <c r="D3606" s="55" t="str">
        <f>_xlfn.IFNA(VLOOKUP(C3606,'Számlafizető(k) adatai'!$C$4:$D$203,2,0),"")</f>
        <v/>
      </c>
      <c r="E3606" s="55" t="str">
        <f>_xlfn.IFNA(VLOOKUP(C3606,'Számlafizető(k) adatai'!$C$4:$M$203,11,0),"")</f>
        <v/>
      </c>
      <c r="F3606" s="178"/>
      <c r="G3606" s="178"/>
      <c r="H3606" s="178"/>
      <c r="I3606" s="55" t="str">
        <f>IF(F3606="","",VLOOKUP(LEFT(F3606,5),'Technikai cellák'!B:C,2,0))</f>
        <v/>
      </c>
      <c r="J3606" s="55" t="str">
        <f>IF(F3606="","",VLOOKUP(I3606,'Technikai cellák'!$C$1:$D$12,2,0))</f>
        <v/>
      </c>
      <c r="K3606" s="179"/>
      <c r="L3606" s="67" t="str">
        <f t="shared" si="1101"/>
        <v/>
      </c>
      <c r="M3606" s="68">
        <f t="shared" si="1102"/>
        <v>0</v>
      </c>
      <c r="N3606" s="66">
        <f t="shared" si="1103"/>
        <v>0</v>
      </c>
      <c r="O3606" s="152"/>
      <c r="P3606" s="172">
        <f t="shared" si="1100"/>
        <v>0</v>
      </c>
      <c r="Q3606" s="69">
        <f t="shared" si="1104"/>
        <v>0</v>
      </c>
      <c r="R3606" s="62">
        <f t="shared" si="1105"/>
        <v>0</v>
      </c>
      <c r="S3606" s="153"/>
      <c r="T3606" s="118" t="str">
        <f t="shared" si="1106"/>
        <v/>
      </c>
      <c r="U3606" s="154"/>
      <c r="V3606" s="154"/>
      <c r="W3606" s="154"/>
      <c r="X3606" s="154"/>
      <c r="Y3606" s="154"/>
      <c r="Z3606" s="154"/>
      <c r="AA3606" s="154"/>
      <c r="AB3606" s="154"/>
      <c r="AC3606" s="154"/>
      <c r="AD3606" s="154"/>
      <c r="AE3606" s="154"/>
      <c r="AF3606" s="154"/>
      <c r="AG3606" s="63">
        <f t="shared" si="1107"/>
        <v>0</v>
      </c>
      <c r="AH3606" s="56">
        <f t="shared" si="1108"/>
        <v>0</v>
      </c>
      <c r="AI3606" s="56">
        <f t="shared" si="1109"/>
        <v>0</v>
      </c>
      <c r="AJ3606" s="56">
        <f t="shared" si="1110"/>
        <v>0</v>
      </c>
      <c r="AK3606" s="56">
        <f t="shared" si="1111"/>
        <v>0</v>
      </c>
      <c r="AL3606" s="56">
        <f t="shared" si="1112"/>
        <v>0</v>
      </c>
      <c r="AM3606" s="56">
        <f t="shared" si="1113"/>
        <v>0</v>
      </c>
      <c r="AN3606" s="56">
        <f t="shared" si="1114"/>
        <v>0</v>
      </c>
      <c r="AO3606" s="56">
        <f t="shared" si="1115"/>
        <v>0</v>
      </c>
      <c r="AP3606" s="56">
        <f t="shared" si="1116"/>
        <v>0</v>
      </c>
      <c r="AQ3606" s="56">
        <f t="shared" si="1117"/>
        <v>0</v>
      </c>
      <c r="AR3606" s="86">
        <f t="shared" si="1118"/>
        <v>0</v>
      </c>
    </row>
    <row r="3607" spans="1:44" x14ac:dyDescent="0.25">
      <c r="A3607" s="178"/>
      <c r="B3607" s="55" t="str">
        <f>_xlfn.IFNA(VLOOKUP(A3607,'Ajánlatkérő(k) adatai'!$B$4:$C$205,2,0),"")</f>
        <v/>
      </c>
      <c r="C3607" s="178"/>
      <c r="D3607" s="55" t="str">
        <f>_xlfn.IFNA(VLOOKUP(C3607,'Számlafizető(k) adatai'!$C$4:$D$203,2,0),"")</f>
        <v/>
      </c>
      <c r="E3607" s="55" t="str">
        <f>_xlfn.IFNA(VLOOKUP(C3607,'Számlafizető(k) adatai'!$C$4:$M$203,11,0),"")</f>
        <v/>
      </c>
      <c r="F3607" s="178"/>
      <c r="G3607" s="178"/>
      <c r="H3607" s="178"/>
      <c r="I3607" s="55" t="str">
        <f>IF(F3607="","",VLOOKUP(LEFT(F3607,5),'Technikai cellák'!B:C,2,0))</f>
        <v/>
      </c>
      <c r="J3607" s="55" t="str">
        <f>IF(F3607="","",VLOOKUP(I3607,'Technikai cellák'!$C$1:$D$12,2,0))</f>
        <v/>
      </c>
      <c r="K3607" s="179"/>
      <c r="L3607" s="67" t="str">
        <f t="shared" si="1101"/>
        <v/>
      </c>
      <c r="M3607" s="68">
        <f t="shared" si="1102"/>
        <v>0</v>
      </c>
      <c r="N3607" s="66">
        <f t="shared" si="1103"/>
        <v>0</v>
      </c>
      <c r="O3607" s="152"/>
      <c r="P3607" s="172">
        <f t="shared" si="1100"/>
        <v>0</v>
      </c>
      <c r="Q3607" s="69">
        <f t="shared" si="1104"/>
        <v>0</v>
      </c>
      <c r="R3607" s="62">
        <f t="shared" si="1105"/>
        <v>0</v>
      </c>
      <c r="S3607" s="153"/>
      <c r="T3607" s="118" t="str">
        <f t="shared" si="1106"/>
        <v/>
      </c>
      <c r="U3607" s="154"/>
      <c r="V3607" s="154"/>
      <c r="W3607" s="154"/>
      <c r="X3607" s="154"/>
      <c r="Y3607" s="154"/>
      <c r="Z3607" s="154"/>
      <c r="AA3607" s="154"/>
      <c r="AB3607" s="154"/>
      <c r="AC3607" s="154"/>
      <c r="AD3607" s="154"/>
      <c r="AE3607" s="154"/>
      <c r="AF3607" s="154"/>
      <c r="AG3607" s="63">
        <f t="shared" si="1107"/>
        <v>0</v>
      </c>
      <c r="AH3607" s="56">
        <f t="shared" si="1108"/>
        <v>0</v>
      </c>
      <c r="AI3607" s="56">
        <f t="shared" si="1109"/>
        <v>0</v>
      </c>
      <c r="AJ3607" s="56">
        <f t="shared" si="1110"/>
        <v>0</v>
      </c>
      <c r="AK3607" s="56">
        <f t="shared" si="1111"/>
        <v>0</v>
      </c>
      <c r="AL3607" s="56">
        <f t="shared" si="1112"/>
        <v>0</v>
      </c>
      <c r="AM3607" s="56">
        <f t="shared" si="1113"/>
        <v>0</v>
      </c>
      <c r="AN3607" s="56">
        <f t="shared" si="1114"/>
        <v>0</v>
      </c>
      <c r="AO3607" s="56">
        <f t="shared" si="1115"/>
        <v>0</v>
      </c>
      <c r="AP3607" s="56">
        <f t="shared" si="1116"/>
        <v>0</v>
      </c>
      <c r="AQ3607" s="56">
        <f t="shared" si="1117"/>
        <v>0</v>
      </c>
      <c r="AR3607" s="86">
        <f t="shared" si="1118"/>
        <v>0</v>
      </c>
    </row>
    <row r="3608" spans="1:44" x14ac:dyDescent="0.25">
      <c r="A3608" s="178"/>
      <c r="B3608" s="55" t="str">
        <f>_xlfn.IFNA(VLOOKUP(A3608,'Ajánlatkérő(k) adatai'!$B$4:$C$205,2,0),"")</f>
        <v/>
      </c>
      <c r="C3608" s="178"/>
      <c r="D3608" s="55" t="str">
        <f>_xlfn.IFNA(VLOOKUP(C3608,'Számlafizető(k) adatai'!$C$4:$D$203,2,0),"")</f>
        <v/>
      </c>
      <c r="E3608" s="55" t="str">
        <f>_xlfn.IFNA(VLOOKUP(C3608,'Számlafizető(k) adatai'!$C$4:$M$203,11,0),"")</f>
        <v/>
      </c>
      <c r="F3608" s="178"/>
      <c r="G3608" s="178"/>
      <c r="H3608" s="178"/>
      <c r="I3608" s="55" t="str">
        <f>IF(F3608="","",VLOOKUP(LEFT(F3608,5),'Technikai cellák'!B:C,2,0))</f>
        <v/>
      </c>
      <c r="J3608" s="55" t="str">
        <f>IF(F3608="","",VLOOKUP(I3608,'Technikai cellák'!$C$1:$D$12,2,0))</f>
        <v/>
      </c>
      <c r="K3608" s="179"/>
      <c r="L3608" s="67" t="str">
        <f t="shared" si="1101"/>
        <v/>
      </c>
      <c r="M3608" s="68">
        <f t="shared" si="1102"/>
        <v>0</v>
      </c>
      <c r="N3608" s="66">
        <f t="shared" si="1103"/>
        <v>0</v>
      </c>
      <c r="O3608" s="152"/>
      <c r="P3608" s="172">
        <f t="shared" si="1100"/>
        <v>0</v>
      </c>
      <c r="Q3608" s="69">
        <f t="shared" si="1104"/>
        <v>0</v>
      </c>
      <c r="R3608" s="62">
        <f t="shared" si="1105"/>
        <v>0</v>
      </c>
      <c r="S3608" s="153"/>
      <c r="T3608" s="118" t="str">
        <f t="shared" si="1106"/>
        <v/>
      </c>
      <c r="U3608" s="154"/>
      <c r="V3608" s="154"/>
      <c r="W3608" s="154"/>
      <c r="X3608" s="154"/>
      <c r="Y3608" s="154"/>
      <c r="Z3608" s="154"/>
      <c r="AA3608" s="154"/>
      <c r="AB3608" s="154"/>
      <c r="AC3608" s="154"/>
      <c r="AD3608" s="154"/>
      <c r="AE3608" s="154"/>
      <c r="AF3608" s="154"/>
      <c r="AG3608" s="63">
        <f t="shared" si="1107"/>
        <v>0</v>
      </c>
      <c r="AH3608" s="56">
        <f t="shared" si="1108"/>
        <v>0</v>
      </c>
      <c r="AI3608" s="56">
        <f t="shared" si="1109"/>
        <v>0</v>
      </c>
      <c r="AJ3608" s="56">
        <f t="shared" si="1110"/>
        <v>0</v>
      </c>
      <c r="AK3608" s="56">
        <f t="shared" si="1111"/>
        <v>0</v>
      </c>
      <c r="AL3608" s="56">
        <f t="shared" si="1112"/>
        <v>0</v>
      </c>
      <c r="AM3608" s="56">
        <f t="shared" si="1113"/>
        <v>0</v>
      </c>
      <c r="AN3608" s="56">
        <f t="shared" si="1114"/>
        <v>0</v>
      </c>
      <c r="AO3608" s="56">
        <f t="shared" si="1115"/>
        <v>0</v>
      </c>
      <c r="AP3608" s="56">
        <f t="shared" si="1116"/>
        <v>0</v>
      </c>
      <c r="AQ3608" s="56">
        <f t="shared" si="1117"/>
        <v>0</v>
      </c>
      <c r="AR3608" s="86">
        <f t="shared" si="1118"/>
        <v>0</v>
      </c>
    </row>
    <row r="3609" spans="1:44" x14ac:dyDescent="0.25">
      <c r="A3609" s="178"/>
      <c r="B3609" s="55" t="str">
        <f>_xlfn.IFNA(VLOOKUP(A3609,'Ajánlatkérő(k) adatai'!$B$4:$C$205,2,0),"")</f>
        <v/>
      </c>
      <c r="C3609" s="178"/>
      <c r="D3609" s="55" t="str">
        <f>_xlfn.IFNA(VLOOKUP(C3609,'Számlafizető(k) adatai'!$C$4:$D$203,2,0),"")</f>
        <v/>
      </c>
      <c r="E3609" s="55" t="str">
        <f>_xlfn.IFNA(VLOOKUP(C3609,'Számlafizető(k) adatai'!$C$4:$M$203,11,0),"")</f>
        <v/>
      </c>
      <c r="F3609" s="178"/>
      <c r="G3609" s="178"/>
      <c r="H3609" s="178"/>
      <c r="I3609" s="55" t="str">
        <f>IF(F3609="","",VLOOKUP(LEFT(F3609,5),'Technikai cellák'!B:C,2,0))</f>
        <v/>
      </c>
      <c r="J3609" s="55" t="str">
        <f>IF(F3609="","",VLOOKUP(I3609,'Technikai cellák'!$C$1:$D$12,2,0))</f>
        <v/>
      </c>
      <c r="K3609" s="179"/>
      <c r="L3609" s="67" t="str">
        <f t="shared" si="1101"/>
        <v/>
      </c>
      <c r="M3609" s="68">
        <f t="shared" si="1102"/>
        <v>0</v>
      </c>
      <c r="N3609" s="66">
        <f t="shared" si="1103"/>
        <v>0</v>
      </c>
      <c r="O3609" s="152"/>
      <c r="P3609" s="172">
        <f t="shared" si="1100"/>
        <v>0</v>
      </c>
      <c r="Q3609" s="69">
        <f t="shared" si="1104"/>
        <v>0</v>
      </c>
      <c r="R3609" s="62">
        <f t="shared" si="1105"/>
        <v>0</v>
      </c>
      <c r="S3609" s="153"/>
      <c r="T3609" s="118" t="str">
        <f t="shared" si="1106"/>
        <v/>
      </c>
      <c r="U3609" s="154"/>
      <c r="V3609" s="154"/>
      <c r="W3609" s="154"/>
      <c r="X3609" s="154"/>
      <c r="Y3609" s="154"/>
      <c r="Z3609" s="154"/>
      <c r="AA3609" s="154"/>
      <c r="AB3609" s="154"/>
      <c r="AC3609" s="154"/>
      <c r="AD3609" s="154"/>
      <c r="AE3609" s="154"/>
      <c r="AF3609" s="154"/>
      <c r="AG3609" s="63">
        <f t="shared" si="1107"/>
        <v>0</v>
      </c>
      <c r="AH3609" s="56">
        <f t="shared" si="1108"/>
        <v>0</v>
      </c>
      <c r="AI3609" s="56">
        <f t="shared" si="1109"/>
        <v>0</v>
      </c>
      <c r="AJ3609" s="56">
        <f t="shared" si="1110"/>
        <v>0</v>
      </c>
      <c r="AK3609" s="56">
        <f t="shared" si="1111"/>
        <v>0</v>
      </c>
      <c r="AL3609" s="56">
        <f t="shared" si="1112"/>
        <v>0</v>
      </c>
      <c r="AM3609" s="56">
        <f t="shared" si="1113"/>
        <v>0</v>
      </c>
      <c r="AN3609" s="56">
        <f t="shared" si="1114"/>
        <v>0</v>
      </c>
      <c r="AO3609" s="56">
        <f t="shared" si="1115"/>
        <v>0</v>
      </c>
      <c r="AP3609" s="56">
        <f t="shared" si="1116"/>
        <v>0</v>
      </c>
      <c r="AQ3609" s="56">
        <f t="shared" si="1117"/>
        <v>0</v>
      </c>
      <c r="AR3609" s="86">
        <f t="shared" si="1118"/>
        <v>0</v>
      </c>
    </row>
    <row r="3610" spans="1:44" x14ac:dyDescent="0.25">
      <c r="A3610" s="178"/>
      <c r="B3610" s="55" t="str">
        <f>_xlfn.IFNA(VLOOKUP(A3610,'Ajánlatkérő(k) adatai'!$B$4:$C$205,2,0),"")</f>
        <v/>
      </c>
      <c r="C3610" s="178"/>
      <c r="D3610" s="55" t="str">
        <f>_xlfn.IFNA(VLOOKUP(C3610,'Számlafizető(k) adatai'!$C$4:$D$203,2,0),"")</f>
        <v/>
      </c>
      <c r="E3610" s="55" t="str">
        <f>_xlfn.IFNA(VLOOKUP(C3610,'Számlafizető(k) adatai'!$C$4:$M$203,11,0),"")</f>
        <v/>
      </c>
      <c r="F3610" s="178"/>
      <c r="G3610" s="178"/>
      <c r="H3610" s="178"/>
      <c r="I3610" s="55" t="str">
        <f>IF(F3610="","",VLOOKUP(LEFT(F3610,5),'Technikai cellák'!B:C,2,0))</f>
        <v/>
      </c>
      <c r="J3610" s="55" t="str">
        <f>IF(F3610="","",VLOOKUP(I3610,'Technikai cellák'!$C$1:$D$12,2,0))</f>
        <v/>
      </c>
      <c r="K3610" s="179"/>
      <c r="L3610" s="67" t="str">
        <f t="shared" si="1101"/>
        <v/>
      </c>
      <c r="M3610" s="68">
        <f t="shared" si="1102"/>
        <v>0</v>
      </c>
      <c r="N3610" s="66">
        <f t="shared" si="1103"/>
        <v>0</v>
      </c>
      <c r="O3610" s="152"/>
      <c r="P3610" s="172">
        <f t="shared" si="1100"/>
        <v>0</v>
      </c>
      <c r="Q3610" s="69">
        <f t="shared" si="1104"/>
        <v>0</v>
      </c>
      <c r="R3610" s="62">
        <f t="shared" si="1105"/>
        <v>0</v>
      </c>
      <c r="S3610" s="153"/>
      <c r="T3610" s="118" t="str">
        <f t="shared" si="1106"/>
        <v/>
      </c>
      <c r="U3610" s="154"/>
      <c r="V3610" s="154"/>
      <c r="W3610" s="154"/>
      <c r="X3610" s="154"/>
      <c r="Y3610" s="154"/>
      <c r="Z3610" s="154"/>
      <c r="AA3610" s="154"/>
      <c r="AB3610" s="154"/>
      <c r="AC3610" s="154"/>
      <c r="AD3610" s="154"/>
      <c r="AE3610" s="154"/>
      <c r="AF3610" s="154"/>
      <c r="AG3610" s="63">
        <f t="shared" si="1107"/>
        <v>0</v>
      </c>
      <c r="AH3610" s="56">
        <f t="shared" si="1108"/>
        <v>0</v>
      </c>
      <c r="AI3610" s="56">
        <f t="shared" si="1109"/>
        <v>0</v>
      </c>
      <c r="AJ3610" s="56">
        <f t="shared" si="1110"/>
        <v>0</v>
      </c>
      <c r="AK3610" s="56">
        <f t="shared" si="1111"/>
        <v>0</v>
      </c>
      <c r="AL3610" s="56">
        <f t="shared" si="1112"/>
        <v>0</v>
      </c>
      <c r="AM3610" s="56">
        <f t="shared" si="1113"/>
        <v>0</v>
      </c>
      <c r="AN3610" s="56">
        <f t="shared" si="1114"/>
        <v>0</v>
      </c>
      <c r="AO3610" s="56">
        <f t="shared" si="1115"/>
        <v>0</v>
      </c>
      <c r="AP3610" s="56">
        <f t="shared" si="1116"/>
        <v>0</v>
      </c>
      <c r="AQ3610" s="56">
        <f t="shared" si="1117"/>
        <v>0</v>
      </c>
      <c r="AR3610" s="86">
        <f t="shared" si="1118"/>
        <v>0</v>
      </c>
    </row>
    <row r="3611" spans="1:44" x14ac:dyDescent="0.25">
      <c r="A3611" s="178"/>
      <c r="B3611" s="55" t="str">
        <f>_xlfn.IFNA(VLOOKUP(A3611,'Ajánlatkérő(k) adatai'!$B$4:$C$205,2,0),"")</f>
        <v/>
      </c>
      <c r="C3611" s="178"/>
      <c r="D3611" s="55" t="str">
        <f>_xlfn.IFNA(VLOOKUP(C3611,'Számlafizető(k) adatai'!$C$4:$D$203,2,0),"")</f>
        <v/>
      </c>
      <c r="E3611" s="55" t="str">
        <f>_xlfn.IFNA(VLOOKUP(C3611,'Számlafizető(k) adatai'!$C$4:$M$203,11,0),"")</f>
        <v/>
      </c>
      <c r="F3611" s="178"/>
      <c r="G3611" s="178"/>
      <c r="H3611" s="178"/>
      <c r="I3611" s="55" t="str">
        <f>IF(F3611="","",VLOOKUP(LEFT(F3611,5),'Technikai cellák'!B:C,2,0))</f>
        <v/>
      </c>
      <c r="J3611" s="55" t="str">
        <f>IF(F3611="","",VLOOKUP(I3611,'Technikai cellák'!$C$1:$D$12,2,0))</f>
        <v/>
      </c>
      <c r="K3611" s="179"/>
      <c r="L3611" s="67" t="str">
        <f t="shared" si="1101"/>
        <v/>
      </c>
      <c r="M3611" s="68">
        <f t="shared" si="1102"/>
        <v>0</v>
      </c>
      <c r="N3611" s="66">
        <f t="shared" si="1103"/>
        <v>0</v>
      </c>
      <c r="O3611" s="152"/>
      <c r="P3611" s="172">
        <f t="shared" si="1100"/>
        <v>0</v>
      </c>
      <c r="Q3611" s="69">
        <f t="shared" si="1104"/>
        <v>0</v>
      </c>
      <c r="R3611" s="62">
        <f t="shared" si="1105"/>
        <v>0</v>
      </c>
      <c r="S3611" s="153"/>
      <c r="T3611" s="118" t="str">
        <f t="shared" si="1106"/>
        <v/>
      </c>
      <c r="U3611" s="154"/>
      <c r="V3611" s="154"/>
      <c r="W3611" s="154"/>
      <c r="X3611" s="154"/>
      <c r="Y3611" s="154"/>
      <c r="Z3611" s="154"/>
      <c r="AA3611" s="154"/>
      <c r="AB3611" s="154"/>
      <c r="AC3611" s="154"/>
      <c r="AD3611" s="154"/>
      <c r="AE3611" s="154"/>
      <c r="AF3611" s="154"/>
      <c r="AG3611" s="63">
        <f t="shared" si="1107"/>
        <v>0</v>
      </c>
      <c r="AH3611" s="56">
        <f t="shared" si="1108"/>
        <v>0</v>
      </c>
      <c r="AI3611" s="56">
        <f t="shared" si="1109"/>
        <v>0</v>
      </c>
      <c r="AJ3611" s="56">
        <f t="shared" si="1110"/>
        <v>0</v>
      </c>
      <c r="AK3611" s="56">
        <f t="shared" si="1111"/>
        <v>0</v>
      </c>
      <c r="AL3611" s="56">
        <f t="shared" si="1112"/>
        <v>0</v>
      </c>
      <c r="AM3611" s="56">
        <f t="shared" si="1113"/>
        <v>0</v>
      </c>
      <c r="AN3611" s="56">
        <f t="shared" si="1114"/>
        <v>0</v>
      </c>
      <c r="AO3611" s="56">
        <f t="shared" si="1115"/>
        <v>0</v>
      </c>
      <c r="AP3611" s="56">
        <f t="shared" si="1116"/>
        <v>0</v>
      </c>
      <c r="AQ3611" s="56">
        <f t="shared" si="1117"/>
        <v>0</v>
      </c>
      <c r="AR3611" s="86">
        <f t="shared" si="1118"/>
        <v>0</v>
      </c>
    </row>
    <row r="3612" spans="1:44" x14ac:dyDescent="0.25">
      <c r="A3612" s="178"/>
      <c r="B3612" s="55" t="str">
        <f>_xlfn.IFNA(VLOOKUP(A3612,'Ajánlatkérő(k) adatai'!$B$4:$C$205,2,0),"")</f>
        <v/>
      </c>
      <c r="C3612" s="178"/>
      <c r="D3612" s="55" t="str">
        <f>_xlfn.IFNA(VLOOKUP(C3612,'Számlafizető(k) adatai'!$C$4:$D$203,2,0),"")</f>
        <v/>
      </c>
      <c r="E3612" s="55" t="str">
        <f>_xlfn.IFNA(VLOOKUP(C3612,'Számlafizető(k) adatai'!$C$4:$M$203,11,0),"")</f>
        <v/>
      </c>
      <c r="F3612" s="178"/>
      <c r="G3612" s="178"/>
      <c r="H3612" s="178"/>
      <c r="I3612" s="55" t="str">
        <f>IF(F3612="","",VLOOKUP(LEFT(F3612,5),'Technikai cellák'!B:C,2,0))</f>
        <v/>
      </c>
      <c r="J3612" s="55" t="str">
        <f>IF(F3612="","",VLOOKUP(I3612,'Technikai cellák'!$C$1:$D$12,2,0))</f>
        <v/>
      </c>
      <c r="K3612" s="179"/>
      <c r="L3612" s="67" t="str">
        <f t="shared" si="1101"/>
        <v/>
      </c>
      <c r="M3612" s="68">
        <f t="shared" si="1102"/>
        <v>0</v>
      </c>
      <c r="N3612" s="66">
        <f t="shared" si="1103"/>
        <v>0</v>
      </c>
      <c r="O3612" s="152"/>
      <c r="P3612" s="172">
        <f t="shared" si="1100"/>
        <v>0</v>
      </c>
      <c r="Q3612" s="69">
        <f t="shared" si="1104"/>
        <v>0</v>
      </c>
      <c r="R3612" s="62">
        <f t="shared" si="1105"/>
        <v>0</v>
      </c>
      <c r="S3612" s="153"/>
      <c r="T3612" s="118" t="str">
        <f t="shared" si="1106"/>
        <v/>
      </c>
      <c r="U3612" s="154"/>
      <c r="V3612" s="154"/>
      <c r="W3612" s="154"/>
      <c r="X3612" s="154"/>
      <c r="Y3612" s="154"/>
      <c r="Z3612" s="154"/>
      <c r="AA3612" s="154"/>
      <c r="AB3612" s="154"/>
      <c r="AC3612" s="154"/>
      <c r="AD3612" s="154"/>
      <c r="AE3612" s="154"/>
      <c r="AF3612" s="154"/>
      <c r="AG3612" s="63">
        <f t="shared" si="1107"/>
        <v>0</v>
      </c>
      <c r="AH3612" s="56">
        <f t="shared" si="1108"/>
        <v>0</v>
      </c>
      <c r="AI3612" s="56">
        <f t="shared" si="1109"/>
        <v>0</v>
      </c>
      <c r="AJ3612" s="56">
        <f t="shared" si="1110"/>
        <v>0</v>
      </c>
      <c r="AK3612" s="56">
        <f t="shared" si="1111"/>
        <v>0</v>
      </c>
      <c r="AL3612" s="56">
        <f t="shared" si="1112"/>
        <v>0</v>
      </c>
      <c r="AM3612" s="56">
        <f t="shared" si="1113"/>
        <v>0</v>
      </c>
      <c r="AN3612" s="56">
        <f t="shared" si="1114"/>
        <v>0</v>
      </c>
      <c r="AO3612" s="56">
        <f t="shared" si="1115"/>
        <v>0</v>
      </c>
      <c r="AP3612" s="56">
        <f t="shared" si="1116"/>
        <v>0</v>
      </c>
      <c r="AQ3612" s="56">
        <f t="shared" si="1117"/>
        <v>0</v>
      </c>
      <c r="AR3612" s="86">
        <f t="shared" si="1118"/>
        <v>0</v>
      </c>
    </row>
    <row r="3613" spans="1:44" x14ac:dyDescent="0.25">
      <c r="A3613" s="178"/>
      <c r="B3613" s="55" t="str">
        <f>_xlfn.IFNA(VLOOKUP(A3613,'Ajánlatkérő(k) adatai'!$B$4:$C$205,2,0),"")</f>
        <v/>
      </c>
      <c r="C3613" s="178"/>
      <c r="D3613" s="55" t="str">
        <f>_xlfn.IFNA(VLOOKUP(C3613,'Számlafizető(k) adatai'!$C$4:$D$203,2,0),"")</f>
        <v/>
      </c>
      <c r="E3613" s="55" t="str">
        <f>_xlfn.IFNA(VLOOKUP(C3613,'Számlafizető(k) adatai'!$C$4:$M$203,11,0),"")</f>
        <v/>
      </c>
      <c r="F3613" s="178"/>
      <c r="G3613" s="178"/>
      <c r="H3613" s="178"/>
      <c r="I3613" s="55" t="str">
        <f>IF(F3613="","",VLOOKUP(LEFT(F3613,5),'Technikai cellák'!B:C,2,0))</f>
        <v/>
      </c>
      <c r="J3613" s="55" t="str">
        <f>IF(F3613="","",VLOOKUP(I3613,'Technikai cellák'!$C$1:$D$12,2,0))</f>
        <v/>
      </c>
      <c r="K3613" s="179"/>
      <c r="L3613" s="67" t="str">
        <f t="shared" si="1101"/>
        <v/>
      </c>
      <c r="M3613" s="68">
        <f t="shared" si="1102"/>
        <v>0</v>
      </c>
      <c r="N3613" s="66">
        <f t="shared" si="1103"/>
        <v>0</v>
      </c>
      <c r="O3613" s="152"/>
      <c r="P3613" s="172">
        <f t="shared" si="1100"/>
        <v>0</v>
      </c>
      <c r="Q3613" s="69">
        <f t="shared" si="1104"/>
        <v>0</v>
      </c>
      <c r="R3613" s="62">
        <f t="shared" si="1105"/>
        <v>0</v>
      </c>
      <c r="S3613" s="153"/>
      <c r="T3613" s="118" t="str">
        <f t="shared" si="1106"/>
        <v/>
      </c>
      <c r="U3613" s="154"/>
      <c r="V3613" s="154"/>
      <c r="W3613" s="154"/>
      <c r="X3613" s="154"/>
      <c r="Y3613" s="154"/>
      <c r="Z3613" s="154"/>
      <c r="AA3613" s="154"/>
      <c r="AB3613" s="154"/>
      <c r="AC3613" s="154"/>
      <c r="AD3613" s="154"/>
      <c r="AE3613" s="154"/>
      <c r="AF3613" s="154"/>
      <c r="AG3613" s="63">
        <f t="shared" si="1107"/>
        <v>0</v>
      </c>
      <c r="AH3613" s="56">
        <f t="shared" si="1108"/>
        <v>0</v>
      </c>
      <c r="AI3613" s="56">
        <f t="shared" si="1109"/>
        <v>0</v>
      </c>
      <c r="AJ3613" s="56">
        <f t="shared" si="1110"/>
        <v>0</v>
      </c>
      <c r="AK3613" s="56">
        <f t="shared" si="1111"/>
        <v>0</v>
      </c>
      <c r="AL3613" s="56">
        <f t="shared" si="1112"/>
        <v>0</v>
      </c>
      <c r="AM3613" s="56">
        <f t="shared" si="1113"/>
        <v>0</v>
      </c>
      <c r="AN3613" s="56">
        <f t="shared" si="1114"/>
        <v>0</v>
      </c>
      <c r="AO3613" s="56">
        <f t="shared" si="1115"/>
        <v>0</v>
      </c>
      <c r="AP3613" s="56">
        <f t="shared" si="1116"/>
        <v>0</v>
      </c>
      <c r="AQ3613" s="56">
        <f t="shared" si="1117"/>
        <v>0</v>
      </c>
      <c r="AR3613" s="86">
        <f t="shared" si="1118"/>
        <v>0</v>
      </c>
    </row>
    <row r="3614" spans="1:44" x14ac:dyDescent="0.25">
      <c r="A3614" s="178"/>
      <c r="B3614" s="55" t="str">
        <f>_xlfn.IFNA(VLOOKUP(A3614,'Ajánlatkérő(k) adatai'!$B$4:$C$205,2,0),"")</f>
        <v/>
      </c>
      <c r="C3614" s="178"/>
      <c r="D3614" s="55" t="str">
        <f>_xlfn.IFNA(VLOOKUP(C3614,'Számlafizető(k) adatai'!$C$4:$D$203,2,0),"")</f>
        <v/>
      </c>
      <c r="E3614" s="55" t="str">
        <f>_xlfn.IFNA(VLOOKUP(C3614,'Számlafizető(k) adatai'!$C$4:$M$203,11,0),"")</f>
        <v/>
      </c>
      <c r="F3614" s="178"/>
      <c r="G3614" s="178"/>
      <c r="H3614" s="178"/>
      <c r="I3614" s="55" t="str">
        <f>IF(F3614="","",VLOOKUP(LEFT(F3614,5),'Technikai cellák'!B:C,2,0))</f>
        <v/>
      </c>
      <c r="J3614" s="55" t="str">
        <f>IF(F3614="","",VLOOKUP(I3614,'Technikai cellák'!$C$1:$D$12,2,0))</f>
        <v/>
      </c>
      <c r="K3614" s="179"/>
      <c r="L3614" s="67" t="str">
        <f t="shared" si="1101"/>
        <v/>
      </c>
      <c r="M3614" s="68">
        <f t="shared" si="1102"/>
        <v>0</v>
      </c>
      <c r="N3614" s="66">
        <f t="shared" si="1103"/>
        <v>0</v>
      </c>
      <c r="O3614" s="152"/>
      <c r="P3614" s="172">
        <f t="shared" si="1100"/>
        <v>0</v>
      </c>
      <c r="Q3614" s="69">
        <f t="shared" si="1104"/>
        <v>0</v>
      </c>
      <c r="R3614" s="62">
        <f t="shared" si="1105"/>
        <v>0</v>
      </c>
      <c r="S3614" s="153"/>
      <c r="T3614" s="118" t="str">
        <f t="shared" si="1106"/>
        <v/>
      </c>
      <c r="U3614" s="154"/>
      <c r="V3614" s="154"/>
      <c r="W3614" s="154"/>
      <c r="X3614" s="154"/>
      <c r="Y3614" s="154"/>
      <c r="Z3614" s="154"/>
      <c r="AA3614" s="154"/>
      <c r="AB3614" s="154"/>
      <c r="AC3614" s="154"/>
      <c r="AD3614" s="154"/>
      <c r="AE3614" s="154"/>
      <c r="AF3614" s="154"/>
      <c r="AG3614" s="63">
        <f t="shared" si="1107"/>
        <v>0</v>
      </c>
      <c r="AH3614" s="56">
        <f t="shared" si="1108"/>
        <v>0</v>
      </c>
      <c r="AI3614" s="56">
        <f t="shared" si="1109"/>
        <v>0</v>
      </c>
      <c r="AJ3614" s="56">
        <f t="shared" si="1110"/>
        <v>0</v>
      </c>
      <c r="AK3614" s="56">
        <f t="shared" si="1111"/>
        <v>0</v>
      </c>
      <c r="AL3614" s="56">
        <f t="shared" si="1112"/>
        <v>0</v>
      </c>
      <c r="AM3614" s="56">
        <f t="shared" si="1113"/>
        <v>0</v>
      </c>
      <c r="AN3614" s="56">
        <f t="shared" si="1114"/>
        <v>0</v>
      </c>
      <c r="AO3614" s="56">
        <f t="shared" si="1115"/>
        <v>0</v>
      </c>
      <c r="AP3614" s="56">
        <f t="shared" si="1116"/>
        <v>0</v>
      </c>
      <c r="AQ3614" s="56">
        <f t="shared" si="1117"/>
        <v>0</v>
      </c>
      <c r="AR3614" s="86">
        <f t="shared" si="1118"/>
        <v>0</v>
      </c>
    </row>
    <row r="3615" spans="1:44" x14ac:dyDescent="0.25">
      <c r="A3615" s="178"/>
      <c r="B3615" s="55" t="str">
        <f>_xlfn.IFNA(VLOOKUP(A3615,'Ajánlatkérő(k) adatai'!$B$4:$C$205,2,0),"")</f>
        <v/>
      </c>
      <c r="C3615" s="178"/>
      <c r="D3615" s="55" t="str">
        <f>_xlfn.IFNA(VLOOKUP(C3615,'Számlafizető(k) adatai'!$C$4:$D$203,2,0),"")</f>
        <v/>
      </c>
      <c r="E3615" s="55" t="str">
        <f>_xlfn.IFNA(VLOOKUP(C3615,'Számlafizető(k) adatai'!$C$4:$M$203,11,0),"")</f>
        <v/>
      </c>
      <c r="F3615" s="178"/>
      <c r="G3615" s="178"/>
      <c r="H3615" s="178"/>
      <c r="I3615" s="55" t="str">
        <f>IF(F3615="","",VLOOKUP(LEFT(F3615,5),'Technikai cellák'!B:C,2,0))</f>
        <v/>
      </c>
      <c r="J3615" s="55" t="str">
        <f>IF(F3615="","",VLOOKUP(I3615,'Technikai cellák'!$C$1:$D$12,2,0))</f>
        <v/>
      </c>
      <c r="K3615" s="179"/>
      <c r="L3615" s="67" t="str">
        <f t="shared" si="1101"/>
        <v/>
      </c>
      <c r="M3615" s="68">
        <f t="shared" si="1102"/>
        <v>0</v>
      </c>
      <c r="N3615" s="66">
        <f t="shared" si="1103"/>
        <v>0</v>
      </c>
      <c r="O3615" s="152"/>
      <c r="P3615" s="172">
        <f t="shared" si="1100"/>
        <v>0</v>
      </c>
      <c r="Q3615" s="69">
        <f t="shared" si="1104"/>
        <v>0</v>
      </c>
      <c r="R3615" s="62">
        <f t="shared" si="1105"/>
        <v>0</v>
      </c>
      <c r="S3615" s="153"/>
      <c r="T3615" s="118" t="str">
        <f t="shared" si="1106"/>
        <v/>
      </c>
      <c r="U3615" s="154"/>
      <c r="V3615" s="154"/>
      <c r="W3615" s="154"/>
      <c r="X3615" s="154"/>
      <c r="Y3615" s="154"/>
      <c r="Z3615" s="154"/>
      <c r="AA3615" s="154"/>
      <c r="AB3615" s="154"/>
      <c r="AC3615" s="154"/>
      <c r="AD3615" s="154"/>
      <c r="AE3615" s="154"/>
      <c r="AF3615" s="154"/>
      <c r="AG3615" s="63">
        <f t="shared" si="1107"/>
        <v>0</v>
      </c>
      <c r="AH3615" s="56">
        <f t="shared" si="1108"/>
        <v>0</v>
      </c>
      <c r="AI3615" s="56">
        <f t="shared" si="1109"/>
        <v>0</v>
      </c>
      <c r="AJ3615" s="56">
        <f t="shared" si="1110"/>
        <v>0</v>
      </c>
      <c r="AK3615" s="56">
        <f t="shared" si="1111"/>
        <v>0</v>
      </c>
      <c r="AL3615" s="56">
        <f t="shared" si="1112"/>
        <v>0</v>
      </c>
      <c r="AM3615" s="56">
        <f t="shared" si="1113"/>
        <v>0</v>
      </c>
      <c r="AN3615" s="56">
        <f t="shared" si="1114"/>
        <v>0</v>
      </c>
      <c r="AO3615" s="56">
        <f t="shared" si="1115"/>
        <v>0</v>
      </c>
      <c r="AP3615" s="56">
        <f t="shared" si="1116"/>
        <v>0</v>
      </c>
      <c r="AQ3615" s="56">
        <f t="shared" si="1117"/>
        <v>0</v>
      </c>
      <c r="AR3615" s="86">
        <f t="shared" si="1118"/>
        <v>0</v>
      </c>
    </row>
    <row r="3616" spans="1:44" x14ac:dyDescent="0.25">
      <c r="A3616" s="178"/>
      <c r="B3616" s="55" t="str">
        <f>_xlfn.IFNA(VLOOKUP(A3616,'Ajánlatkérő(k) adatai'!$B$4:$C$205,2,0),"")</f>
        <v/>
      </c>
      <c r="C3616" s="178"/>
      <c r="D3616" s="55" t="str">
        <f>_xlfn.IFNA(VLOOKUP(C3616,'Számlafizető(k) adatai'!$C$4:$D$203,2,0),"")</f>
        <v/>
      </c>
      <c r="E3616" s="55" t="str">
        <f>_xlfn.IFNA(VLOOKUP(C3616,'Számlafizető(k) adatai'!$C$4:$M$203,11,0),"")</f>
        <v/>
      </c>
      <c r="F3616" s="178"/>
      <c r="G3616" s="178"/>
      <c r="H3616" s="178"/>
      <c r="I3616" s="55" t="str">
        <f>IF(F3616="","",VLOOKUP(LEFT(F3616,5),'Technikai cellák'!B:C,2,0))</f>
        <v/>
      </c>
      <c r="J3616" s="55" t="str">
        <f>IF(F3616="","",VLOOKUP(I3616,'Technikai cellák'!$C$1:$D$12,2,0))</f>
        <v/>
      </c>
      <c r="K3616" s="179"/>
      <c r="L3616" s="67" t="str">
        <f t="shared" si="1101"/>
        <v/>
      </c>
      <c r="M3616" s="68">
        <f t="shared" si="1102"/>
        <v>0</v>
      </c>
      <c r="N3616" s="66">
        <f t="shared" si="1103"/>
        <v>0</v>
      </c>
      <c r="O3616" s="152"/>
      <c r="P3616" s="172">
        <f t="shared" si="1100"/>
        <v>0</v>
      </c>
      <c r="Q3616" s="69">
        <f t="shared" si="1104"/>
        <v>0</v>
      </c>
      <c r="R3616" s="62">
        <f t="shared" si="1105"/>
        <v>0</v>
      </c>
      <c r="S3616" s="153"/>
      <c r="T3616" s="118" t="str">
        <f t="shared" si="1106"/>
        <v/>
      </c>
      <c r="U3616" s="154"/>
      <c r="V3616" s="154"/>
      <c r="W3616" s="154"/>
      <c r="X3616" s="154"/>
      <c r="Y3616" s="154"/>
      <c r="Z3616" s="154"/>
      <c r="AA3616" s="154"/>
      <c r="AB3616" s="154"/>
      <c r="AC3616" s="154"/>
      <c r="AD3616" s="154"/>
      <c r="AE3616" s="154"/>
      <c r="AF3616" s="154"/>
      <c r="AG3616" s="63">
        <f t="shared" si="1107"/>
        <v>0</v>
      </c>
      <c r="AH3616" s="56">
        <f t="shared" si="1108"/>
        <v>0</v>
      </c>
      <c r="AI3616" s="56">
        <f t="shared" si="1109"/>
        <v>0</v>
      </c>
      <c r="AJ3616" s="56">
        <f t="shared" si="1110"/>
        <v>0</v>
      </c>
      <c r="AK3616" s="56">
        <f t="shared" si="1111"/>
        <v>0</v>
      </c>
      <c r="AL3616" s="56">
        <f t="shared" si="1112"/>
        <v>0</v>
      </c>
      <c r="AM3616" s="56">
        <f t="shared" si="1113"/>
        <v>0</v>
      </c>
      <c r="AN3616" s="56">
        <f t="shared" si="1114"/>
        <v>0</v>
      </c>
      <c r="AO3616" s="56">
        <f t="shared" si="1115"/>
        <v>0</v>
      </c>
      <c r="AP3616" s="56">
        <f t="shared" si="1116"/>
        <v>0</v>
      </c>
      <c r="AQ3616" s="56">
        <f t="shared" si="1117"/>
        <v>0</v>
      </c>
      <c r="AR3616" s="86">
        <f t="shared" si="1118"/>
        <v>0</v>
      </c>
    </row>
    <row r="3617" spans="1:44" x14ac:dyDescent="0.25">
      <c r="A3617" s="178"/>
      <c r="B3617" s="55" t="str">
        <f>_xlfn.IFNA(VLOOKUP(A3617,'Ajánlatkérő(k) adatai'!$B$4:$C$205,2,0),"")</f>
        <v/>
      </c>
      <c r="C3617" s="178"/>
      <c r="D3617" s="55" t="str">
        <f>_xlfn.IFNA(VLOOKUP(C3617,'Számlafizető(k) adatai'!$C$4:$D$203,2,0),"")</f>
        <v/>
      </c>
      <c r="E3617" s="55" t="str">
        <f>_xlfn.IFNA(VLOOKUP(C3617,'Számlafizető(k) adatai'!$C$4:$M$203,11,0),"")</f>
        <v/>
      </c>
      <c r="F3617" s="178"/>
      <c r="G3617" s="178"/>
      <c r="H3617" s="178"/>
      <c r="I3617" s="55" t="str">
        <f>IF(F3617="","",VLOOKUP(LEFT(F3617,5),'Technikai cellák'!B:C,2,0))</f>
        <v/>
      </c>
      <c r="J3617" s="55" t="str">
        <f>IF(F3617="","",VLOOKUP(I3617,'Technikai cellák'!$C$1:$D$12,2,0))</f>
        <v/>
      </c>
      <c r="K3617" s="179"/>
      <c r="L3617" s="67" t="str">
        <f t="shared" si="1101"/>
        <v/>
      </c>
      <c r="M3617" s="68">
        <f t="shared" si="1102"/>
        <v>0</v>
      </c>
      <c r="N3617" s="66">
        <f t="shared" si="1103"/>
        <v>0</v>
      </c>
      <c r="O3617" s="152"/>
      <c r="P3617" s="172">
        <f t="shared" si="1100"/>
        <v>0</v>
      </c>
      <c r="Q3617" s="69">
        <f t="shared" si="1104"/>
        <v>0</v>
      </c>
      <c r="R3617" s="62">
        <f t="shared" si="1105"/>
        <v>0</v>
      </c>
      <c r="S3617" s="153"/>
      <c r="T3617" s="118" t="str">
        <f t="shared" si="1106"/>
        <v/>
      </c>
      <c r="U3617" s="154"/>
      <c r="V3617" s="154"/>
      <c r="W3617" s="154"/>
      <c r="X3617" s="154"/>
      <c r="Y3617" s="154"/>
      <c r="Z3617" s="154"/>
      <c r="AA3617" s="154"/>
      <c r="AB3617" s="154"/>
      <c r="AC3617" s="154"/>
      <c r="AD3617" s="154"/>
      <c r="AE3617" s="154"/>
      <c r="AF3617" s="154"/>
      <c r="AG3617" s="63">
        <f t="shared" si="1107"/>
        <v>0</v>
      </c>
      <c r="AH3617" s="56">
        <f t="shared" si="1108"/>
        <v>0</v>
      </c>
      <c r="AI3617" s="56">
        <f t="shared" si="1109"/>
        <v>0</v>
      </c>
      <c r="AJ3617" s="56">
        <f t="shared" si="1110"/>
        <v>0</v>
      </c>
      <c r="AK3617" s="56">
        <f t="shared" si="1111"/>
        <v>0</v>
      </c>
      <c r="AL3617" s="56">
        <f t="shared" si="1112"/>
        <v>0</v>
      </c>
      <c r="AM3617" s="56">
        <f t="shared" si="1113"/>
        <v>0</v>
      </c>
      <c r="AN3617" s="56">
        <f t="shared" si="1114"/>
        <v>0</v>
      </c>
      <c r="AO3617" s="56">
        <f t="shared" si="1115"/>
        <v>0</v>
      </c>
      <c r="AP3617" s="56">
        <f t="shared" si="1116"/>
        <v>0</v>
      </c>
      <c r="AQ3617" s="56">
        <f t="shared" si="1117"/>
        <v>0</v>
      </c>
      <c r="AR3617" s="86">
        <f t="shared" si="1118"/>
        <v>0</v>
      </c>
    </row>
    <row r="3618" spans="1:44" x14ac:dyDescent="0.25">
      <c r="A3618" s="178"/>
      <c r="B3618" s="55" t="str">
        <f>_xlfn.IFNA(VLOOKUP(A3618,'Ajánlatkérő(k) adatai'!$B$4:$C$205,2,0),"")</f>
        <v/>
      </c>
      <c r="C3618" s="178"/>
      <c r="D3618" s="55" t="str">
        <f>_xlfn.IFNA(VLOOKUP(C3618,'Számlafizető(k) adatai'!$C$4:$D$203,2,0),"")</f>
        <v/>
      </c>
      <c r="E3618" s="55" t="str">
        <f>_xlfn.IFNA(VLOOKUP(C3618,'Számlafizető(k) adatai'!$C$4:$M$203,11,0),"")</f>
        <v/>
      </c>
      <c r="F3618" s="178"/>
      <c r="G3618" s="178"/>
      <c r="H3618" s="178"/>
      <c r="I3618" s="55" t="str">
        <f>IF(F3618="","",VLOOKUP(LEFT(F3618,5),'Technikai cellák'!B:C,2,0))</f>
        <v/>
      </c>
      <c r="J3618" s="55" t="str">
        <f>IF(F3618="","",VLOOKUP(I3618,'Technikai cellák'!$C$1:$D$12,2,0))</f>
        <v/>
      </c>
      <c r="K3618" s="179"/>
      <c r="L3618" s="67" t="str">
        <f t="shared" si="1101"/>
        <v/>
      </c>
      <c r="M3618" s="68">
        <f t="shared" si="1102"/>
        <v>0</v>
      </c>
      <c r="N3618" s="66">
        <f t="shared" si="1103"/>
        <v>0</v>
      </c>
      <c r="O3618" s="152"/>
      <c r="P3618" s="172">
        <f t="shared" si="1100"/>
        <v>0</v>
      </c>
      <c r="Q3618" s="69">
        <f t="shared" si="1104"/>
        <v>0</v>
      </c>
      <c r="R3618" s="62">
        <f t="shared" si="1105"/>
        <v>0</v>
      </c>
      <c r="S3618" s="153"/>
      <c r="T3618" s="118" t="str">
        <f t="shared" si="1106"/>
        <v/>
      </c>
      <c r="U3618" s="154"/>
      <c r="V3618" s="154"/>
      <c r="W3618" s="154"/>
      <c r="X3618" s="154"/>
      <c r="Y3618" s="154"/>
      <c r="Z3618" s="154"/>
      <c r="AA3618" s="154"/>
      <c r="AB3618" s="154"/>
      <c r="AC3618" s="154"/>
      <c r="AD3618" s="154"/>
      <c r="AE3618" s="154"/>
      <c r="AF3618" s="154"/>
      <c r="AG3618" s="63">
        <f t="shared" si="1107"/>
        <v>0</v>
      </c>
      <c r="AH3618" s="56">
        <f t="shared" si="1108"/>
        <v>0</v>
      </c>
      <c r="AI3618" s="56">
        <f t="shared" si="1109"/>
        <v>0</v>
      </c>
      <c r="AJ3618" s="56">
        <f t="shared" si="1110"/>
        <v>0</v>
      </c>
      <c r="AK3618" s="56">
        <f t="shared" si="1111"/>
        <v>0</v>
      </c>
      <c r="AL3618" s="56">
        <f t="shared" si="1112"/>
        <v>0</v>
      </c>
      <c r="AM3618" s="56">
        <f t="shared" si="1113"/>
        <v>0</v>
      </c>
      <c r="AN3618" s="56">
        <f t="shared" si="1114"/>
        <v>0</v>
      </c>
      <c r="AO3618" s="56">
        <f t="shared" si="1115"/>
        <v>0</v>
      </c>
      <c r="AP3618" s="56">
        <f t="shared" si="1116"/>
        <v>0</v>
      </c>
      <c r="AQ3618" s="56">
        <f t="shared" si="1117"/>
        <v>0</v>
      </c>
      <c r="AR3618" s="86">
        <f t="shared" si="1118"/>
        <v>0</v>
      </c>
    </row>
    <row r="3619" spans="1:44" x14ac:dyDescent="0.25">
      <c r="A3619" s="178"/>
      <c r="B3619" s="55" t="str">
        <f>_xlfn.IFNA(VLOOKUP(A3619,'Ajánlatkérő(k) adatai'!$B$4:$C$205,2,0),"")</f>
        <v/>
      </c>
      <c r="C3619" s="178"/>
      <c r="D3619" s="55" t="str">
        <f>_xlfn.IFNA(VLOOKUP(C3619,'Számlafizető(k) adatai'!$C$4:$D$203,2,0),"")</f>
        <v/>
      </c>
      <c r="E3619" s="55" t="str">
        <f>_xlfn.IFNA(VLOOKUP(C3619,'Számlafizető(k) adatai'!$C$4:$M$203,11,0),"")</f>
        <v/>
      </c>
      <c r="F3619" s="178"/>
      <c r="G3619" s="178"/>
      <c r="H3619" s="178"/>
      <c r="I3619" s="55" t="str">
        <f>IF(F3619="","",VLOOKUP(LEFT(F3619,5),'Technikai cellák'!B:C,2,0))</f>
        <v/>
      </c>
      <c r="J3619" s="55" t="str">
        <f>IF(F3619="","",VLOOKUP(I3619,'Technikai cellák'!$C$1:$D$12,2,0))</f>
        <v/>
      </c>
      <c r="K3619" s="179"/>
      <c r="L3619" s="67" t="str">
        <f t="shared" si="1101"/>
        <v/>
      </c>
      <c r="M3619" s="68">
        <f t="shared" si="1102"/>
        <v>0</v>
      </c>
      <c r="N3619" s="66">
        <f t="shared" si="1103"/>
        <v>0</v>
      </c>
      <c r="O3619" s="152"/>
      <c r="P3619" s="172">
        <f t="shared" si="1100"/>
        <v>0</v>
      </c>
      <c r="Q3619" s="69">
        <f t="shared" si="1104"/>
        <v>0</v>
      </c>
      <c r="R3619" s="62">
        <f t="shared" si="1105"/>
        <v>0</v>
      </c>
      <c r="S3619" s="153"/>
      <c r="T3619" s="118" t="str">
        <f t="shared" si="1106"/>
        <v/>
      </c>
      <c r="U3619" s="154"/>
      <c r="V3619" s="154"/>
      <c r="W3619" s="154"/>
      <c r="X3619" s="154"/>
      <c r="Y3619" s="154"/>
      <c r="Z3619" s="154"/>
      <c r="AA3619" s="154"/>
      <c r="AB3619" s="154"/>
      <c r="AC3619" s="154"/>
      <c r="AD3619" s="154"/>
      <c r="AE3619" s="154"/>
      <c r="AF3619" s="154"/>
      <c r="AG3619" s="63">
        <f t="shared" si="1107"/>
        <v>0</v>
      </c>
      <c r="AH3619" s="56">
        <f t="shared" si="1108"/>
        <v>0</v>
      </c>
      <c r="AI3619" s="56">
        <f t="shared" si="1109"/>
        <v>0</v>
      </c>
      <c r="AJ3619" s="56">
        <f t="shared" si="1110"/>
        <v>0</v>
      </c>
      <c r="AK3619" s="56">
        <f t="shared" si="1111"/>
        <v>0</v>
      </c>
      <c r="AL3619" s="56">
        <f t="shared" si="1112"/>
        <v>0</v>
      </c>
      <c r="AM3619" s="56">
        <f t="shared" si="1113"/>
        <v>0</v>
      </c>
      <c r="AN3619" s="56">
        <f t="shared" si="1114"/>
        <v>0</v>
      </c>
      <c r="AO3619" s="56">
        <f t="shared" si="1115"/>
        <v>0</v>
      </c>
      <c r="AP3619" s="56">
        <f t="shared" si="1116"/>
        <v>0</v>
      </c>
      <c r="AQ3619" s="56">
        <f t="shared" si="1117"/>
        <v>0</v>
      </c>
      <c r="AR3619" s="86">
        <f t="shared" si="1118"/>
        <v>0</v>
      </c>
    </row>
    <row r="3620" spans="1:44" x14ac:dyDescent="0.25">
      <c r="A3620" s="178"/>
      <c r="B3620" s="55" t="str">
        <f>_xlfn.IFNA(VLOOKUP(A3620,'Ajánlatkérő(k) adatai'!$B$4:$C$205,2,0),"")</f>
        <v/>
      </c>
      <c r="C3620" s="178"/>
      <c r="D3620" s="55" t="str">
        <f>_xlfn.IFNA(VLOOKUP(C3620,'Számlafizető(k) adatai'!$C$4:$D$203,2,0),"")</f>
        <v/>
      </c>
      <c r="E3620" s="55" t="str">
        <f>_xlfn.IFNA(VLOOKUP(C3620,'Számlafizető(k) adatai'!$C$4:$M$203,11,0),"")</f>
        <v/>
      </c>
      <c r="F3620" s="178"/>
      <c r="G3620" s="178"/>
      <c r="H3620" s="178"/>
      <c r="I3620" s="55" t="str">
        <f>IF(F3620="","",VLOOKUP(LEFT(F3620,5),'Technikai cellák'!B:C,2,0))</f>
        <v/>
      </c>
      <c r="J3620" s="55" t="str">
        <f>IF(F3620="","",VLOOKUP(I3620,'Technikai cellák'!$C$1:$D$12,2,0))</f>
        <v/>
      </c>
      <c r="K3620" s="179"/>
      <c r="L3620" s="67" t="str">
        <f t="shared" si="1101"/>
        <v/>
      </c>
      <c r="M3620" s="68">
        <f t="shared" si="1102"/>
        <v>0</v>
      </c>
      <c r="N3620" s="66">
        <f t="shared" si="1103"/>
        <v>0</v>
      </c>
      <c r="O3620" s="152"/>
      <c r="P3620" s="172">
        <f t="shared" si="1100"/>
        <v>0</v>
      </c>
      <c r="Q3620" s="69">
        <f t="shared" si="1104"/>
        <v>0</v>
      </c>
      <c r="R3620" s="62">
        <f t="shared" si="1105"/>
        <v>0</v>
      </c>
      <c r="S3620" s="153"/>
      <c r="T3620" s="118" t="str">
        <f t="shared" si="1106"/>
        <v/>
      </c>
      <c r="U3620" s="154"/>
      <c r="V3620" s="154"/>
      <c r="W3620" s="154"/>
      <c r="X3620" s="154"/>
      <c r="Y3620" s="154"/>
      <c r="Z3620" s="154"/>
      <c r="AA3620" s="154"/>
      <c r="AB3620" s="154"/>
      <c r="AC3620" s="154"/>
      <c r="AD3620" s="154"/>
      <c r="AE3620" s="154"/>
      <c r="AF3620" s="154"/>
      <c r="AG3620" s="63">
        <f t="shared" si="1107"/>
        <v>0</v>
      </c>
      <c r="AH3620" s="56">
        <f t="shared" si="1108"/>
        <v>0</v>
      </c>
      <c r="AI3620" s="56">
        <f t="shared" si="1109"/>
        <v>0</v>
      </c>
      <c r="AJ3620" s="56">
        <f t="shared" si="1110"/>
        <v>0</v>
      </c>
      <c r="AK3620" s="56">
        <f t="shared" si="1111"/>
        <v>0</v>
      </c>
      <c r="AL3620" s="56">
        <f t="shared" si="1112"/>
        <v>0</v>
      </c>
      <c r="AM3620" s="56">
        <f t="shared" si="1113"/>
        <v>0</v>
      </c>
      <c r="AN3620" s="56">
        <f t="shared" si="1114"/>
        <v>0</v>
      </c>
      <c r="AO3620" s="56">
        <f t="shared" si="1115"/>
        <v>0</v>
      </c>
      <c r="AP3620" s="56">
        <f t="shared" si="1116"/>
        <v>0</v>
      </c>
      <c r="AQ3620" s="56">
        <f t="shared" si="1117"/>
        <v>0</v>
      </c>
      <c r="AR3620" s="86">
        <f t="shared" si="1118"/>
        <v>0</v>
      </c>
    </row>
    <row r="3621" spans="1:44" x14ac:dyDescent="0.25">
      <c r="A3621" s="178"/>
      <c r="B3621" s="55" t="str">
        <f>_xlfn.IFNA(VLOOKUP(A3621,'Ajánlatkérő(k) adatai'!$B$4:$C$205,2,0),"")</f>
        <v/>
      </c>
      <c r="C3621" s="178"/>
      <c r="D3621" s="55" t="str">
        <f>_xlfn.IFNA(VLOOKUP(C3621,'Számlafizető(k) adatai'!$C$4:$D$203,2,0),"")</f>
        <v/>
      </c>
      <c r="E3621" s="55" t="str">
        <f>_xlfn.IFNA(VLOOKUP(C3621,'Számlafizető(k) adatai'!$C$4:$M$203,11,0),"")</f>
        <v/>
      </c>
      <c r="F3621" s="178"/>
      <c r="G3621" s="178"/>
      <c r="H3621" s="178"/>
      <c r="I3621" s="55" t="str">
        <f>IF(F3621="","",VLOOKUP(LEFT(F3621,5),'Technikai cellák'!B:C,2,0))</f>
        <v/>
      </c>
      <c r="J3621" s="55" t="str">
        <f>IF(F3621="","",VLOOKUP(I3621,'Technikai cellák'!$C$1:$D$12,2,0))</f>
        <v/>
      </c>
      <c r="K3621" s="179"/>
      <c r="L3621" s="67" t="str">
        <f t="shared" si="1101"/>
        <v/>
      </c>
      <c r="M3621" s="68">
        <f t="shared" si="1102"/>
        <v>0</v>
      </c>
      <c r="N3621" s="66">
        <f t="shared" si="1103"/>
        <v>0</v>
      </c>
      <c r="O3621" s="152"/>
      <c r="P3621" s="172">
        <f t="shared" si="1100"/>
        <v>0</v>
      </c>
      <c r="Q3621" s="69">
        <f t="shared" si="1104"/>
        <v>0</v>
      </c>
      <c r="R3621" s="62">
        <f t="shared" si="1105"/>
        <v>0</v>
      </c>
      <c r="S3621" s="153"/>
      <c r="T3621" s="118" t="str">
        <f t="shared" si="1106"/>
        <v/>
      </c>
      <c r="U3621" s="154"/>
      <c r="V3621" s="154"/>
      <c r="W3621" s="154"/>
      <c r="X3621" s="154"/>
      <c r="Y3621" s="154"/>
      <c r="Z3621" s="154"/>
      <c r="AA3621" s="154"/>
      <c r="AB3621" s="154"/>
      <c r="AC3621" s="154"/>
      <c r="AD3621" s="154"/>
      <c r="AE3621" s="154"/>
      <c r="AF3621" s="154"/>
      <c r="AG3621" s="63">
        <f t="shared" si="1107"/>
        <v>0</v>
      </c>
      <c r="AH3621" s="56">
        <f t="shared" si="1108"/>
        <v>0</v>
      </c>
      <c r="AI3621" s="56">
        <f t="shared" si="1109"/>
        <v>0</v>
      </c>
      <c r="AJ3621" s="56">
        <f t="shared" si="1110"/>
        <v>0</v>
      </c>
      <c r="AK3621" s="56">
        <f t="shared" si="1111"/>
        <v>0</v>
      </c>
      <c r="AL3621" s="56">
        <f t="shared" si="1112"/>
        <v>0</v>
      </c>
      <c r="AM3621" s="56">
        <f t="shared" si="1113"/>
        <v>0</v>
      </c>
      <c r="AN3621" s="56">
        <f t="shared" si="1114"/>
        <v>0</v>
      </c>
      <c r="AO3621" s="56">
        <f t="shared" si="1115"/>
        <v>0</v>
      </c>
      <c r="AP3621" s="56">
        <f t="shared" si="1116"/>
        <v>0</v>
      </c>
      <c r="AQ3621" s="56">
        <f t="shared" si="1117"/>
        <v>0</v>
      </c>
      <c r="AR3621" s="86">
        <f t="shared" si="1118"/>
        <v>0</v>
      </c>
    </row>
    <row r="3622" spans="1:44" x14ac:dyDescent="0.25">
      <c r="A3622" s="178"/>
      <c r="B3622" s="55" t="str">
        <f>_xlfn.IFNA(VLOOKUP(A3622,'Ajánlatkérő(k) adatai'!$B$4:$C$205,2,0),"")</f>
        <v/>
      </c>
      <c r="C3622" s="178"/>
      <c r="D3622" s="55" t="str">
        <f>_xlfn.IFNA(VLOOKUP(C3622,'Számlafizető(k) adatai'!$C$4:$D$203,2,0),"")</f>
        <v/>
      </c>
      <c r="E3622" s="55" t="str">
        <f>_xlfn.IFNA(VLOOKUP(C3622,'Számlafizető(k) adatai'!$C$4:$M$203,11,0),"")</f>
        <v/>
      </c>
      <c r="F3622" s="178"/>
      <c r="G3622" s="178"/>
      <c r="H3622" s="178"/>
      <c r="I3622" s="55" t="str">
        <f>IF(F3622="","",VLOOKUP(LEFT(F3622,5),'Technikai cellák'!B:C,2,0))</f>
        <v/>
      </c>
      <c r="J3622" s="55" t="str">
        <f>IF(F3622="","",VLOOKUP(I3622,'Technikai cellák'!$C$1:$D$12,2,0))</f>
        <v/>
      </c>
      <c r="K3622" s="179"/>
      <c r="L3622" s="67" t="str">
        <f t="shared" si="1101"/>
        <v/>
      </c>
      <c r="M3622" s="68">
        <f t="shared" si="1102"/>
        <v>0</v>
      </c>
      <c r="N3622" s="66">
        <f t="shared" si="1103"/>
        <v>0</v>
      </c>
      <c r="O3622" s="152"/>
      <c r="P3622" s="172">
        <f t="shared" si="1100"/>
        <v>0</v>
      </c>
      <c r="Q3622" s="69">
        <f t="shared" si="1104"/>
        <v>0</v>
      </c>
      <c r="R3622" s="62">
        <f t="shared" si="1105"/>
        <v>0</v>
      </c>
      <c r="S3622" s="153"/>
      <c r="T3622" s="118" t="str">
        <f t="shared" si="1106"/>
        <v/>
      </c>
      <c r="U3622" s="154"/>
      <c r="V3622" s="154"/>
      <c r="W3622" s="154"/>
      <c r="X3622" s="154"/>
      <c r="Y3622" s="154"/>
      <c r="Z3622" s="154"/>
      <c r="AA3622" s="154"/>
      <c r="AB3622" s="154"/>
      <c r="AC3622" s="154"/>
      <c r="AD3622" s="154"/>
      <c r="AE3622" s="154"/>
      <c r="AF3622" s="154"/>
      <c r="AG3622" s="63">
        <f t="shared" si="1107"/>
        <v>0</v>
      </c>
      <c r="AH3622" s="56">
        <f t="shared" si="1108"/>
        <v>0</v>
      </c>
      <c r="AI3622" s="56">
        <f t="shared" si="1109"/>
        <v>0</v>
      </c>
      <c r="AJ3622" s="56">
        <f t="shared" si="1110"/>
        <v>0</v>
      </c>
      <c r="AK3622" s="56">
        <f t="shared" si="1111"/>
        <v>0</v>
      </c>
      <c r="AL3622" s="56">
        <f t="shared" si="1112"/>
        <v>0</v>
      </c>
      <c r="AM3622" s="56">
        <f t="shared" si="1113"/>
        <v>0</v>
      </c>
      <c r="AN3622" s="56">
        <f t="shared" si="1114"/>
        <v>0</v>
      </c>
      <c r="AO3622" s="56">
        <f t="shared" si="1115"/>
        <v>0</v>
      </c>
      <c r="AP3622" s="56">
        <f t="shared" si="1116"/>
        <v>0</v>
      </c>
      <c r="AQ3622" s="56">
        <f t="shared" si="1117"/>
        <v>0</v>
      </c>
      <c r="AR3622" s="86">
        <f t="shared" si="1118"/>
        <v>0</v>
      </c>
    </row>
    <row r="3623" spans="1:44" x14ac:dyDescent="0.25">
      <c r="A3623" s="178"/>
      <c r="B3623" s="55" t="str">
        <f>_xlfn.IFNA(VLOOKUP(A3623,'Ajánlatkérő(k) adatai'!$B$4:$C$205,2,0),"")</f>
        <v/>
      </c>
      <c r="C3623" s="178"/>
      <c r="D3623" s="55" t="str">
        <f>_xlfn.IFNA(VLOOKUP(C3623,'Számlafizető(k) adatai'!$C$4:$D$203,2,0),"")</f>
        <v/>
      </c>
      <c r="E3623" s="55" t="str">
        <f>_xlfn.IFNA(VLOOKUP(C3623,'Számlafizető(k) adatai'!$C$4:$M$203,11,0),"")</f>
        <v/>
      </c>
      <c r="F3623" s="178"/>
      <c r="G3623" s="178"/>
      <c r="H3623" s="178"/>
      <c r="I3623" s="55" t="str">
        <f>IF(F3623="","",VLOOKUP(LEFT(F3623,5),'Technikai cellák'!B:C,2,0))</f>
        <v/>
      </c>
      <c r="J3623" s="55" t="str">
        <f>IF(F3623="","",VLOOKUP(I3623,'Technikai cellák'!$C$1:$D$12,2,0))</f>
        <v/>
      </c>
      <c r="K3623" s="179"/>
      <c r="L3623" s="67" t="str">
        <f t="shared" si="1101"/>
        <v/>
      </c>
      <c r="M3623" s="68">
        <f t="shared" si="1102"/>
        <v>0</v>
      </c>
      <c r="N3623" s="66">
        <f t="shared" si="1103"/>
        <v>0</v>
      </c>
      <c r="O3623" s="152"/>
      <c r="P3623" s="172">
        <f t="shared" si="1100"/>
        <v>0</v>
      </c>
      <c r="Q3623" s="69">
        <f t="shared" si="1104"/>
        <v>0</v>
      </c>
      <c r="R3623" s="62">
        <f t="shared" si="1105"/>
        <v>0</v>
      </c>
      <c r="S3623" s="153"/>
      <c r="T3623" s="118" t="str">
        <f t="shared" si="1106"/>
        <v/>
      </c>
      <c r="U3623" s="154"/>
      <c r="V3623" s="154"/>
      <c r="W3623" s="154"/>
      <c r="X3623" s="154"/>
      <c r="Y3623" s="154"/>
      <c r="Z3623" s="154"/>
      <c r="AA3623" s="154"/>
      <c r="AB3623" s="154"/>
      <c r="AC3623" s="154"/>
      <c r="AD3623" s="154"/>
      <c r="AE3623" s="154"/>
      <c r="AF3623" s="154"/>
      <c r="AG3623" s="63">
        <f t="shared" si="1107"/>
        <v>0</v>
      </c>
      <c r="AH3623" s="56">
        <f t="shared" si="1108"/>
        <v>0</v>
      </c>
      <c r="AI3623" s="56">
        <f t="shared" si="1109"/>
        <v>0</v>
      </c>
      <c r="AJ3623" s="56">
        <f t="shared" si="1110"/>
        <v>0</v>
      </c>
      <c r="AK3623" s="56">
        <f t="shared" si="1111"/>
        <v>0</v>
      </c>
      <c r="AL3623" s="56">
        <f t="shared" si="1112"/>
        <v>0</v>
      </c>
      <c r="AM3623" s="56">
        <f t="shared" si="1113"/>
        <v>0</v>
      </c>
      <c r="AN3623" s="56">
        <f t="shared" si="1114"/>
        <v>0</v>
      </c>
      <c r="AO3623" s="56">
        <f t="shared" si="1115"/>
        <v>0</v>
      </c>
      <c r="AP3623" s="56">
        <f t="shared" si="1116"/>
        <v>0</v>
      </c>
      <c r="AQ3623" s="56">
        <f t="shared" si="1117"/>
        <v>0</v>
      </c>
      <c r="AR3623" s="86">
        <f t="shared" si="1118"/>
        <v>0</v>
      </c>
    </row>
    <row r="3624" spans="1:44" x14ac:dyDescent="0.25">
      <c r="A3624" s="178"/>
      <c r="B3624" s="55" t="str">
        <f>_xlfn.IFNA(VLOOKUP(A3624,'Ajánlatkérő(k) adatai'!$B$4:$C$205,2,0),"")</f>
        <v/>
      </c>
      <c r="C3624" s="178"/>
      <c r="D3624" s="55" t="str">
        <f>_xlfn.IFNA(VLOOKUP(C3624,'Számlafizető(k) adatai'!$C$4:$D$203,2,0),"")</f>
        <v/>
      </c>
      <c r="E3624" s="55" t="str">
        <f>_xlfn.IFNA(VLOOKUP(C3624,'Számlafizető(k) adatai'!$C$4:$M$203,11,0),"")</f>
        <v/>
      </c>
      <c r="F3624" s="178"/>
      <c r="G3624" s="178"/>
      <c r="H3624" s="178"/>
      <c r="I3624" s="55" t="str">
        <f>IF(F3624="","",VLOOKUP(LEFT(F3624,5),'Technikai cellák'!B:C,2,0))</f>
        <v/>
      </c>
      <c r="J3624" s="55" t="str">
        <f>IF(F3624="","",VLOOKUP(I3624,'Technikai cellák'!$C$1:$D$12,2,0))</f>
        <v/>
      </c>
      <c r="K3624" s="179"/>
      <c r="L3624" s="67" t="str">
        <f t="shared" si="1101"/>
        <v/>
      </c>
      <c r="M3624" s="68">
        <f t="shared" si="1102"/>
        <v>0</v>
      </c>
      <c r="N3624" s="66">
        <f t="shared" si="1103"/>
        <v>0</v>
      </c>
      <c r="O3624" s="152"/>
      <c r="P3624" s="172">
        <f t="shared" si="1100"/>
        <v>0</v>
      </c>
      <c r="Q3624" s="69">
        <f t="shared" si="1104"/>
        <v>0</v>
      </c>
      <c r="R3624" s="62">
        <f t="shared" si="1105"/>
        <v>0</v>
      </c>
      <c r="S3624" s="153"/>
      <c r="T3624" s="118" t="str">
        <f t="shared" si="1106"/>
        <v/>
      </c>
      <c r="U3624" s="154"/>
      <c r="V3624" s="154"/>
      <c r="W3624" s="154"/>
      <c r="X3624" s="154"/>
      <c r="Y3624" s="154"/>
      <c r="Z3624" s="154"/>
      <c r="AA3624" s="154"/>
      <c r="AB3624" s="154"/>
      <c r="AC3624" s="154"/>
      <c r="AD3624" s="154"/>
      <c r="AE3624" s="154"/>
      <c r="AF3624" s="154"/>
      <c r="AG3624" s="63">
        <f t="shared" si="1107"/>
        <v>0</v>
      </c>
      <c r="AH3624" s="56">
        <f t="shared" si="1108"/>
        <v>0</v>
      </c>
      <c r="AI3624" s="56">
        <f t="shared" si="1109"/>
        <v>0</v>
      </c>
      <c r="AJ3624" s="56">
        <f t="shared" si="1110"/>
        <v>0</v>
      </c>
      <c r="AK3624" s="56">
        <f t="shared" si="1111"/>
        <v>0</v>
      </c>
      <c r="AL3624" s="56">
        <f t="shared" si="1112"/>
        <v>0</v>
      </c>
      <c r="AM3624" s="56">
        <f t="shared" si="1113"/>
        <v>0</v>
      </c>
      <c r="AN3624" s="56">
        <f t="shared" si="1114"/>
        <v>0</v>
      </c>
      <c r="AO3624" s="56">
        <f t="shared" si="1115"/>
        <v>0</v>
      </c>
      <c r="AP3624" s="56">
        <f t="shared" si="1116"/>
        <v>0</v>
      </c>
      <c r="AQ3624" s="56">
        <f t="shared" si="1117"/>
        <v>0</v>
      </c>
      <c r="AR3624" s="86">
        <f t="shared" si="1118"/>
        <v>0</v>
      </c>
    </row>
    <row r="3625" spans="1:44" x14ac:dyDescent="0.25">
      <c r="A3625" s="178"/>
      <c r="B3625" s="55" t="str">
        <f>_xlfn.IFNA(VLOOKUP(A3625,'Ajánlatkérő(k) adatai'!$B$4:$C$205,2,0),"")</f>
        <v/>
      </c>
      <c r="C3625" s="178"/>
      <c r="D3625" s="55" t="str">
        <f>_xlfn.IFNA(VLOOKUP(C3625,'Számlafizető(k) adatai'!$C$4:$D$203,2,0),"")</f>
        <v/>
      </c>
      <c r="E3625" s="55" t="str">
        <f>_xlfn.IFNA(VLOOKUP(C3625,'Számlafizető(k) adatai'!$C$4:$M$203,11,0),"")</f>
        <v/>
      </c>
      <c r="F3625" s="178"/>
      <c r="G3625" s="178"/>
      <c r="H3625" s="178"/>
      <c r="I3625" s="55" t="str">
        <f>IF(F3625="","",VLOOKUP(LEFT(F3625,5),'Technikai cellák'!B:C,2,0))</f>
        <v/>
      </c>
      <c r="J3625" s="55" t="str">
        <f>IF(F3625="","",VLOOKUP(I3625,'Technikai cellák'!$C$1:$D$12,2,0))</f>
        <v/>
      </c>
      <c r="K3625" s="179"/>
      <c r="L3625" s="67" t="str">
        <f t="shared" si="1101"/>
        <v/>
      </c>
      <c r="M3625" s="68">
        <f t="shared" si="1102"/>
        <v>0</v>
      </c>
      <c r="N3625" s="66">
        <f t="shared" si="1103"/>
        <v>0</v>
      </c>
      <c r="O3625" s="152"/>
      <c r="P3625" s="172">
        <f t="shared" si="1100"/>
        <v>0</v>
      </c>
      <c r="Q3625" s="69">
        <f t="shared" si="1104"/>
        <v>0</v>
      </c>
      <c r="R3625" s="62">
        <f t="shared" si="1105"/>
        <v>0</v>
      </c>
      <c r="S3625" s="153"/>
      <c r="T3625" s="118" t="str">
        <f t="shared" si="1106"/>
        <v/>
      </c>
      <c r="U3625" s="154"/>
      <c r="V3625" s="154"/>
      <c r="W3625" s="154"/>
      <c r="X3625" s="154"/>
      <c r="Y3625" s="154"/>
      <c r="Z3625" s="154"/>
      <c r="AA3625" s="154"/>
      <c r="AB3625" s="154"/>
      <c r="AC3625" s="154"/>
      <c r="AD3625" s="154"/>
      <c r="AE3625" s="154"/>
      <c r="AF3625" s="154"/>
      <c r="AG3625" s="63">
        <f t="shared" si="1107"/>
        <v>0</v>
      </c>
      <c r="AH3625" s="56">
        <f t="shared" si="1108"/>
        <v>0</v>
      </c>
      <c r="AI3625" s="56">
        <f t="shared" si="1109"/>
        <v>0</v>
      </c>
      <c r="AJ3625" s="56">
        <f t="shared" si="1110"/>
        <v>0</v>
      </c>
      <c r="AK3625" s="56">
        <f t="shared" si="1111"/>
        <v>0</v>
      </c>
      <c r="AL3625" s="56">
        <f t="shared" si="1112"/>
        <v>0</v>
      </c>
      <c r="AM3625" s="56">
        <f t="shared" si="1113"/>
        <v>0</v>
      </c>
      <c r="AN3625" s="56">
        <f t="shared" si="1114"/>
        <v>0</v>
      </c>
      <c r="AO3625" s="56">
        <f t="shared" si="1115"/>
        <v>0</v>
      </c>
      <c r="AP3625" s="56">
        <f t="shared" si="1116"/>
        <v>0</v>
      </c>
      <c r="AQ3625" s="56">
        <f t="shared" si="1117"/>
        <v>0</v>
      </c>
      <c r="AR3625" s="86">
        <f t="shared" si="1118"/>
        <v>0</v>
      </c>
    </row>
    <row r="3626" spans="1:44" x14ac:dyDescent="0.25">
      <c r="A3626" s="178"/>
      <c r="B3626" s="55" t="str">
        <f>_xlfn.IFNA(VLOOKUP(A3626,'Ajánlatkérő(k) adatai'!$B$4:$C$205,2,0),"")</f>
        <v/>
      </c>
      <c r="C3626" s="178"/>
      <c r="D3626" s="55" t="str">
        <f>_xlfn.IFNA(VLOOKUP(C3626,'Számlafizető(k) adatai'!$C$4:$D$203,2,0),"")</f>
        <v/>
      </c>
      <c r="E3626" s="55" t="str">
        <f>_xlfn.IFNA(VLOOKUP(C3626,'Számlafizető(k) adatai'!$C$4:$M$203,11,0),"")</f>
        <v/>
      </c>
      <c r="F3626" s="178"/>
      <c r="G3626" s="178"/>
      <c r="H3626" s="178"/>
      <c r="I3626" s="55" t="str">
        <f>IF(F3626="","",VLOOKUP(LEFT(F3626,5),'Technikai cellák'!B:C,2,0))</f>
        <v/>
      </c>
      <c r="J3626" s="55" t="str">
        <f>IF(F3626="","",VLOOKUP(I3626,'Technikai cellák'!$C$1:$D$12,2,0))</f>
        <v/>
      </c>
      <c r="K3626" s="179"/>
      <c r="L3626" s="67" t="str">
        <f t="shared" si="1101"/>
        <v/>
      </c>
      <c r="M3626" s="68">
        <f t="shared" si="1102"/>
        <v>0</v>
      </c>
      <c r="N3626" s="66">
        <f t="shared" si="1103"/>
        <v>0</v>
      </c>
      <c r="O3626" s="152"/>
      <c r="P3626" s="172">
        <f t="shared" si="1100"/>
        <v>0</v>
      </c>
      <c r="Q3626" s="69">
        <f t="shared" si="1104"/>
        <v>0</v>
      </c>
      <c r="R3626" s="62">
        <f t="shared" si="1105"/>
        <v>0</v>
      </c>
      <c r="S3626" s="153"/>
      <c r="T3626" s="118" t="str">
        <f t="shared" si="1106"/>
        <v/>
      </c>
      <c r="U3626" s="154"/>
      <c r="V3626" s="154"/>
      <c r="W3626" s="154"/>
      <c r="X3626" s="154"/>
      <c r="Y3626" s="154"/>
      <c r="Z3626" s="154"/>
      <c r="AA3626" s="154"/>
      <c r="AB3626" s="154"/>
      <c r="AC3626" s="154"/>
      <c r="AD3626" s="154"/>
      <c r="AE3626" s="154"/>
      <c r="AF3626" s="154"/>
      <c r="AG3626" s="63">
        <f t="shared" si="1107"/>
        <v>0</v>
      </c>
      <c r="AH3626" s="56">
        <f t="shared" si="1108"/>
        <v>0</v>
      </c>
      <c r="AI3626" s="56">
        <f t="shared" si="1109"/>
        <v>0</v>
      </c>
      <c r="AJ3626" s="56">
        <f t="shared" si="1110"/>
        <v>0</v>
      </c>
      <c r="AK3626" s="56">
        <f t="shared" si="1111"/>
        <v>0</v>
      </c>
      <c r="AL3626" s="56">
        <f t="shared" si="1112"/>
        <v>0</v>
      </c>
      <c r="AM3626" s="56">
        <f t="shared" si="1113"/>
        <v>0</v>
      </c>
      <c r="AN3626" s="56">
        <f t="shared" si="1114"/>
        <v>0</v>
      </c>
      <c r="AO3626" s="56">
        <f t="shared" si="1115"/>
        <v>0</v>
      </c>
      <c r="AP3626" s="56">
        <f t="shared" si="1116"/>
        <v>0</v>
      </c>
      <c r="AQ3626" s="56">
        <f t="shared" si="1117"/>
        <v>0</v>
      </c>
      <c r="AR3626" s="86">
        <f t="shared" si="1118"/>
        <v>0</v>
      </c>
    </row>
    <row r="3627" spans="1:44" x14ac:dyDescent="0.25">
      <c r="A3627" s="178"/>
      <c r="B3627" s="55" t="str">
        <f>_xlfn.IFNA(VLOOKUP(A3627,'Ajánlatkérő(k) adatai'!$B$4:$C$205,2,0),"")</f>
        <v/>
      </c>
      <c r="C3627" s="178"/>
      <c r="D3627" s="55" t="str">
        <f>_xlfn.IFNA(VLOOKUP(C3627,'Számlafizető(k) adatai'!$C$4:$D$203,2,0),"")</f>
        <v/>
      </c>
      <c r="E3627" s="55" t="str">
        <f>_xlfn.IFNA(VLOOKUP(C3627,'Számlafizető(k) adatai'!$C$4:$M$203,11,0),"")</f>
        <v/>
      </c>
      <c r="F3627" s="178"/>
      <c r="G3627" s="178"/>
      <c r="H3627" s="178"/>
      <c r="I3627" s="55" t="str">
        <f>IF(F3627="","",VLOOKUP(LEFT(F3627,5),'Technikai cellák'!B:C,2,0))</f>
        <v/>
      </c>
      <c r="J3627" s="55" t="str">
        <f>IF(F3627="","",VLOOKUP(I3627,'Technikai cellák'!$C$1:$D$12,2,0))</f>
        <v/>
      </c>
      <c r="K3627" s="179"/>
      <c r="L3627" s="67" t="str">
        <f t="shared" si="1101"/>
        <v/>
      </c>
      <c r="M3627" s="68">
        <f t="shared" si="1102"/>
        <v>0</v>
      </c>
      <c r="N3627" s="66">
        <f t="shared" si="1103"/>
        <v>0</v>
      </c>
      <c r="O3627" s="152"/>
      <c r="P3627" s="172">
        <f t="shared" si="1100"/>
        <v>0</v>
      </c>
      <c r="Q3627" s="69">
        <f t="shared" si="1104"/>
        <v>0</v>
      </c>
      <c r="R3627" s="62">
        <f t="shared" si="1105"/>
        <v>0</v>
      </c>
      <c r="S3627" s="153"/>
      <c r="T3627" s="118" t="str">
        <f t="shared" si="1106"/>
        <v/>
      </c>
      <c r="U3627" s="154"/>
      <c r="V3627" s="154"/>
      <c r="W3627" s="154"/>
      <c r="X3627" s="154"/>
      <c r="Y3627" s="154"/>
      <c r="Z3627" s="154"/>
      <c r="AA3627" s="154"/>
      <c r="AB3627" s="154"/>
      <c r="AC3627" s="154"/>
      <c r="AD3627" s="154"/>
      <c r="AE3627" s="154"/>
      <c r="AF3627" s="154"/>
      <c r="AG3627" s="63">
        <f t="shared" si="1107"/>
        <v>0</v>
      </c>
      <c r="AH3627" s="56">
        <f t="shared" si="1108"/>
        <v>0</v>
      </c>
      <c r="AI3627" s="56">
        <f t="shared" si="1109"/>
        <v>0</v>
      </c>
      <c r="AJ3627" s="56">
        <f t="shared" si="1110"/>
        <v>0</v>
      </c>
      <c r="AK3627" s="56">
        <f t="shared" si="1111"/>
        <v>0</v>
      </c>
      <c r="AL3627" s="56">
        <f t="shared" si="1112"/>
        <v>0</v>
      </c>
      <c r="AM3627" s="56">
        <f t="shared" si="1113"/>
        <v>0</v>
      </c>
      <c r="AN3627" s="56">
        <f t="shared" si="1114"/>
        <v>0</v>
      </c>
      <c r="AO3627" s="56">
        <f t="shared" si="1115"/>
        <v>0</v>
      </c>
      <c r="AP3627" s="56">
        <f t="shared" si="1116"/>
        <v>0</v>
      </c>
      <c r="AQ3627" s="56">
        <f t="shared" si="1117"/>
        <v>0</v>
      </c>
      <c r="AR3627" s="86">
        <f t="shared" si="1118"/>
        <v>0</v>
      </c>
    </row>
    <row r="3628" spans="1:44" x14ac:dyDescent="0.25">
      <c r="A3628" s="178"/>
      <c r="B3628" s="55" t="str">
        <f>_xlfn.IFNA(VLOOKUP(A3628,'Ajánlatkérő(k) adatai'!$B$4:$C$205,2,0),"")</f>
        <v/>
      </c>
      <c r="C3628" s="178"/>
      <c r="D3628" s="55" t="str">
        <f>_xlfn.IFNA(VLOOKUP(C3628,'Számlafizető(k) adatai'!$C$4:$D$203,2,0),"")</f>
        <v/>
      </c>
      <c r="E3628" s="55" t="str">
        <f>_xlfn.IFNA(VLOOKUP(C3628,'Számlafizető(k) adatai'!$C$4:$M$203,11,0),"")</f>
        <v/>
      </c>
      <c r="F3628" s="178"/>
      <c r="G3628" s="178"/>
      <c r="H3628" s="178"/>
      <c r="I3628" s="55" t="str">
        <f>IF(F3628="","",VLOOKUP(LEFT(F3628,5),'Technikai cellák'!B:C,2,0))</f>
        <v/>
      </c>
      <c r="J3628" s="55" t="str">
        <f>IF(F3628="","",VLOOKUP(I3628,'Technikai cellák'!$C$1:$D$12,2,0))</f>
        <v/>
      </c>
      <c r="K3628" s="179"/>
      <c r="L3628" s="67" t="str">
        <f t="shared" si="1101"/>
        <v/>
      </c>
      <c r="M3628" s="68">
        <f t="shared" si="1102"/>
        <v>0</v>
      </c>
      <c r="N3628" s="66">
        <f t="shared" si="1103"/>
        <v>0</v>
      </c>
      <c r="O3628" s="152"/>
      <c r="P3628" s="172">
        <f t="shared" si="1100"/>
        <v>0</v>
      </c>
      <c r="Q3628" s="69">
        <f t="shared" si="1104"/>
        <v>0</v>
      </c>
      <c r="R3628" s="62">
        <f t="shared" si="1105"/>
        <v>0</v>
      </c>
      <c r="S3628" s="153"/>
      <c r="T3628" s="118" t="str">
        <f t="shared" si="1106"/>
        <v/>
      </c>
      <c r="U3628" s="154"/>
      <c r="V3628" s="154"/>
      <c r="W3628" s="154"/>
      <c r="X3628" s="154"/>
      <c r="Y3628" s="154"/>
      <c r="Z3628" s="154"/>
      <c r="AA3628" s="154"/>
      <c r="AB3628" s="154"/>
      <c r="AC3628" s="154"/>
      <c r="AD3628" s="154"/>
      <c r="AE3628" s="154"/>
      <c r="AF3628" s="154"/>
      <c r="AG3628" s="63">
        <f t="shared" si="1107"/>
        <v>0</v>
      </c>
      <c r="AH3628" s="56">
        <f t="shared" si="1108"/>
        <v>0</v>
      </c>
      <c r="AI3628" s="56">
        <f t="shared" si="1109"/>
        <v>0</v>
      </c>
      <c r="AJ3628" s="56">
        <f t="shared" si="1110"/>
        <v>0</v>
      </c>
      <c r="AK3628" s="56">
        <f t="shared" si="1111"/>
        <v>0</v>
      </c>
      <c r="AL3628" s="56">
        <f t="shared" si="1112"/>
        <v>0</v>
      </c>
      <c r="AM3628" s="56">
        <f t="shared" si="1113"/>
        <v>0</v>
      </c>
      <c r="AN3628" s="56">
        <f t="shared" si="1114"/>
        <v>0</v>
      </c>
      <c r="AO3628" s="56">
        <f t="shared" si="1115"/>
        <v>0</v>
      </c>
      <c r="AP3628" s="56">
        <f t="shared" si="1116"/>
        <v>0</v>
      </c>
      <c r="AQ3628" s="56">
        <f t="shared" si="1117"/>
        <v>0</v>
      </c>
      <c r="AR3628" s="86">
        <f t="shared" si="1118"/>
        <v>0</v>
      </c>
    </row>
    <row r="3629" spans="1:44" x14ac:dyDescent="0.25">
      <c r="A3629" s="178"/>
      <c r="B3629" s="55" t="str">
        <f>_xlfn.IFNA(VLOOKUP(A3629,'Ajánlatkérő(k) adatai'!$B$4:$C$205,2,0),"")</f>
        <v/>
      </c>
      <c r="C3629" s="178"/>
      <c r="D3629" s="55" t="str">
        <f>_xlfn.IFNA(VLOOKUP(C3629,'Számlafizető(k) adatai'!$C$4:$D$203,2,0),"")</f>
        <v/>
      </c>
      <c r="E3629" s="55" t="str">
        <f>_xlfn.IFNA(VLOOKUP(C3629,'Számlafizető(k) adatai'!$C$4:$M$203,11,0),"")</f>
        <v/>
      </c>
      <c r="F3629" s="178"/>
      <c r="G3629" s="178"/>
      <c r="H3629" s="178"/>
      <c r="I3629" s="55" t="str">
        <f>IF(F3629="","",VLOOKUP(LEFT(F3629,5),'Technikai cellák'!B:C,2,0))</f>
        <v/>
      </c>
      <c r="J3629" s="55" t="str">
        <f>IF(F3629="","",VLOOKUP(I3629,'Technikai cellák'!$C$1:$D$12,2,0))</f>
        <v/>
      </c>
      <c r="K3629" s="179"/>
      <c r="L3629" s="67" t="str">
        <f t="shared" si="1101"/>
        <v/>
      </c>
      <c r="M3629" s="68">
        <f t="shared" si="1102"/>
        <v>0</v>
      </c>
      <c r="N3629" s="66">
        <f t="shared" si="1103"/>
        <v>0</v>
      </c>
      <c r="O3629" s="152"/>
      <c r="P3629" s="172">
        <f t="shared" si="1100"/>
        <v>0</v>
      </c>
      <c r="Q3629" s="69">
        <f t="shared" si="1104"/>
        <v>0</v>
      </c>
      <c r="R3629" s="62">
        <f t="shared" si="1105"/>
        <v>0</v>
      </c>
      <c r="S3629" s="153"/>
      <c r="T3629" s="118" t="str">
        <f t="shared" si="1106"/>
        <v/>
      </c>
      <c r="U3629" s="154"/>
      <c r="V3629" s="154"/>
      <c r="W3629" s="154"/>
      <c r="X3629" s="154"/>
      <c r="Y3629" s="154"/>
      <c r="Z3629" s="154"/>
      <c r="AA3629" s="154"/>
      <c r="AB3629" s="154"/>
      <c r="AC3629" s="154"/>
      <c r="AD3629" s="154"/>
      <c r="AE3629" s="154"/>
      <c r="AF3629" s="154"/>
      <c r="AG3629" s="63">
        <f t="shared" si="1107"/>
        <v>0</v>
      </c>
      <c r="AH3629" s="56">
        <f t="shared" si="1108"/>
        <v>0</v>
      </c>
      <c r="AI3629" s="56">
        <f t="shared" si="1109"/>
        <v>0</v>
      </c>
      <c r="AJ3629" s="56">
        <f t="shared" si="1110"/>
        <v>0</v>
      </c>
      <c r="AK3629" s="56">
        <f t="shared" si="1111"/>
        <v>0</v>
      </c>
      <c r="AL3629" s="56">
        <f t="shared" si="1112"/>
        <v>0</v>
      </c>
      <c r="AM3629" s="56">
        <f t="shared" si="1113"/>
        <v>0</v>
      </c>
      <c r="AN3629" s="56">
        <f t="shared" si="1114"/>
        <v>0</v>
      </c>
      <c r="AO3629" s="56">
        <f t="shared" si="1115"/>
        <v>0</v>
      </c>
      <c r="AP3629" s="56">
        <f t="shared" si="1116"/>
        <v>0</v>
      </c>
      <c r="AQ3629" s="56">
        <f t="shared" si="1117"/>
        <v>0</v>
      </c>
      <c r="AR3629" s="86">
        <f t="shared" si="1118"/>
        <v>0</v>
      </c>
    </row>
    <row r="3630" spans="1:44" x14ac:dyDescent="0.25">
      <c r="A3630" s="178"/>
      <c r="B3630" s="55" t="str">
        <f>_xlfn.IFNA(VLOOKUP(A3630,'Ajánlatkérő(k) adatai'!$B$4:$C$205,2,0),"")</f>
        <v/>
      </c>
      <c r="C3630" s="178"/>
      <c r="D3630" s="55" t="str">
        <f>_xlfn.IFNA(VLOOKUP(C3630,'Számlafizető(k) adatai'!$C$4:$D$203,2,0),"")</f>
        <v/>
      </c>
      <c r="E3630" s="55" t="str">
        <f>_xlfn.IFNA(VLOOKUP(C3630,'Számlafizető(k) adatai'!$C$4:$M$203,11,0),"")</f>
        <v/>
      </c>
      <c r="F3630" s="178"/>
      <c r="G3630" s="178"/>
      <c r="H3630" s="178"/>
      <c r="I3630" s="55" t="str">
        <f>IF(F3630="","",VLOOKUP(LEFT(F3630,5),'Technikai cellák'!B:C,2,0))</f>
        <v/>
      </c>
      <c r="J3630" s="55" t="str">
        <f>IF(F3630="","",VLOOKUP(I3630,'Technikai cellák'!$C$1:$D$12,2,0))</f>
        <v/>
      </c>
      <c r="K3630" s="179"/>
      <c r="L3630" s="67" t="str">
        <f t="shared" si="1101"/>
        <v/>
      </c>
      <c r="M3630" s="68">
        <f t="shared" si="1102"/>
        <v>0</v>
      </c>
      <c r="N3630" s="66">
        <f t="shared" si="1103"/>
        <v>0</v>
      </c>
      <c r="O3630" s="152"/>
      <c r="P3630" s="172">
        <f t="shared" si="1100"/>
        <v>0</v>
      </c>
      <c r="Q3630" s="69">
        <f t="shared" si="1104"/>
        <v>0</v>
      </c>
      <c r="R3630" s="62">
        <f t="shared" si="1105"/>
        <v>0</v>
      </c>
      <c r="S3630" s="153"/>
      <c r="T3630" s="118" t="str">
        <f t="shared" si="1106"/>
        <v/>
      </c>
      <c r="U3630" s="154"/>
      <c r="V3630" s="154"/>
      <c r="W3630" s="154"/>
      <c r="X3630" s="154"/>
      <c r="Y3630" s="154"/>
      <c r="Z3630" s="154"/>
      <c r="AA3630" s="154"/>
      <c r="AB3630" s="154"/>
      <c r="AC3630" s="154"/>
      <c r="AD3630" s="154"/>
      <c r="AE3630" s="154"/>
      <c r="AF3630" s="154"/>
      <c r="AG3630" s="63">
        <f t="shared" si="1107"/>
        <v>0</v>
      </c>
      <c r="AH3630" s="56">
        <f t="shared" si="1108"/>
        <v>0</v>
      </c>
      <c r="AI3630" s="56">
        <f t="shared" si="1109"/>
        <v>0</v>
      </c>
      <c r="AJ3630" s="56">
        <f t="shared" si="1110"/>
        <v>0</v>
      </c>
      <c r="AK3630" s="56">
        <f t="shared" si="1111"/>
        <v>0</v>
      </c>
      <c r="AL3630" s="56">
        <f t="shared" si="1112"/>
        <v>0</v>
      </c>
      <c r="AM3630" s="56">
        <f t="shared" si="1113"/>
        <v>0</v>
      </c>
      <c r="AN3630" s="56">
        <f t="shared" si="1114"/>
        <v>0</v>
      </c>
      <c r="AO3630" s="56">
        <f t="shared" si="1115"/>
        <v>0</v>
      </c>
      <c r="AP3630" s="56">
        <f t="shared" si="1116"/>
        <v>0</v>
      </c>
      <c r="AQ3630" s="56">
        <f t="shared" si="1117"/>
        <v>0</v>
      </c>
      <c r="AR3630" s="86">
        <f t="shared" si="1118"/>
        <v>0</v>
      </c>
    </row>
    <row r="3631" spans="1:44" x14ac:dyDescent="0.25">
      <c r="A3631" s="178"/>
      <c r="B3631" s="55" t="str">
        <f>_xlfn.IFNA(VLOOKUP(A3631,'Ajánlatkérő(k) adatai'!$B$4:$C$205,2,0),"")</f>
        <v/>
      </c>
      <c r="C3631" s="178"/>
      <c r="D3631" s="55" t="str">
        <f>_xlfn.IFNA(VLOOKUP(C3631,'Számlafizető(k) adatai'!$C$4:$D$203,2,0),"")</f>
        <v/>
      </c>
      <c r="E3631" s="55" t="str">
        <f>_xlfn.IFNA(VLOOKUP(C3631,'Számlafizető(k) adatai'!$C$4:$M$203,11,0),"")</f>
        <v/>
      </c>
      <c r="F3631" s="178"/>
      <c r="G3631" s="178"/>
      <c r="H3631" s="178"/>
      <c r="I3631" s="55" t="str">
        <f>IF(F3631="","",VLOOKUP(LEFT(F3631,5),'Technikai cellák'!B:C,2,0))</f>
        <v/>
      </c>
      <c r="J3631" s="55" t="str">
        <f>IF(F3631="","",VLOOKUP(I3631,'Technikai cellák'!$C$1:$D$12,2,0))</f>
        <v/>
      </c>
      <c r="K3631" s="179"/>
      <c r="L3631" s="67" t="str">
        <f t="shared" si="1101"/>
        <v/>
      </c>
      <c r="M3631" s="68">
        <f t="shared" si="1102"/>
        <v>0</v>
      </c>
      <c r="N3631" s="66">
        <f t="shared" si="1103"/>
        <v>0</v>
      </c>
      <c r="O3631" s="152"/>
      <c r="P3631" s="172">
        <f t="shared" si="1100"/>
        <v>0</v>
      </c>
      <c r="Q3631" s="69">
        <f t="shared" si="1104"/>
        <v>0</v>
      </c>
      <c r="R3631" s="62">
        <f t="shared" si="1105"/>
        <v>0</v>
      </c>
      <c r="S3631" s="153"/>
      <c r="T3631" s="118" t="str">
        <f t="shared" si="1106"/>
        <v/>
      </c>
      <c r="U3631" s="154"/>
      <c r="V3631" s="154"/>
      <c r="W3631" s="154"/>
      <c r="X3631" s="154"/>
      <c r="Y3631" s="154"/>
      <c r="Z3631" s="154"/>
      <c r="AA3631" s="154"/>
      <c r="AB3631" s="154"/>
      <c r="AC3631" s="154"/>
      <c r="AD3631" s="154"/>
      <c r="AE3631" s="154"/>
      <c r="AF3631" s="154"/>
      <c r="AG3631" s="63">
        <f t="shared" si="1107"/>
        <v>0</v>
      </c>
      <c r="AH3631" s="56">
        <f t="shared" si="1108"/>
        <v>0</v>
      </c>
      <c r="AI3631" s="56">
        <f t="shared" si="1109"/>
        <v>0</v>
      </c>
      <c r="AJ3631" s="56">
        <f t="shared" si="1110"/>
        <v>0</v>
      </c>
      <c r="AK3631" s="56">
        <f t="shared" si="1111"/>
        <v>0</v>
      </c>
      <c r="AL3631" s="56">
        <f t="shared" si="1112"/>
        <v>0</v>
      </c>
      <c r="AM3631" s="56">
        <f t="shared" si="1113"/>
        <v>0</v>
      </c>
      <c r="AN3631" s="56">
        <f t="shared" si="1114"/>
        <v>0</v>
      </c>
      <c r="AO3631" s="56">
        <f t="shared" si="1115"/>
        <v>0</v>
      </c>
      <c r="AP3631" s="56">
        <f t="shared" si="1116"/>
        <v>0</v>
      </c>
      <c r="AQ3631" s="56">
        <f t="shared" si="1117"/>
        <v>0</v>
      </c>
      <c r="AR3631" s="86">
        <f t="shared" si="1118"/>
        <v>0</v>
      </c>
    </row>
    <row r="3632" spans="1:44" x14ac:dyDescent="0.25">
      <c r="A3632" s="178"/>
      <c r="B3632" s="55" t="str">
        <f>_xlfn.IFNA(VLOOKUP(A3632,'Ajánlatkérő(k) adatai'!$B$4:$C$205,2,0),"")</f>
        <v/>
      </c>
      <c r="C3632" s="178"/>
      <c r="D3632" s="55" t="str">
        <f>_xlfn.IFNA(VLOOKUP(C3632,'Számlafizető(k) adatai'!$C$4:$D$203,2,0),"")</f>
        <v/>
      </c>
      <c r="E3632" s="55" t="str">
        <f>_xlfn.IFNA(VLOOKUP(C3632,'Számlafizető(k) adatai'!$C$4:$M$203,11,0),"")</f>
        <v/>
      </c>
      <c r="F3632" s="178"/>
      <c r="G3632" s="178"/>
      <c r="H3632" s="178"/>
      <c r="I3632" s="55" t="str">
        <f>IF(F3632="","",VLOOKUP(LEFT(F3632,5),'Technikai cellák'!B:C,2,0))</f>
        <v/>
      </c>
      <c r="J3632" s="55" t="str">
        <f>IF(F3632="","",VLOOKUP(I3632,'Technikai cellák'!$C$1:$D$12,2,0))</f>
        <v/>
      </c>
      <c r="K3632" s="179"/>
      <c r="L3632" s="67" t="str">
        <f t="shared" si="1101"/>
        <v/>
      </c>
      <c r="M3632" s="68">
        <f t="shared" si="1102"/>
        <v>0</v>
      </c>
      <c r="N3632" s="66">
        <f t="shared" si="1103"/>
        <v>0</v>
      </c>
      <c r="O3632" s="152"/>
      <c r="P3632" s="172">
        <f t="shared" si="1100"/>
        <v>0</v>
      </c>
      <c r="Q3632" s="69">
        <f t="shared" si="1104"/>
        <v>0</v>
      </c>
      <c r="R3632" s="62">
        <f t="shared" si="1105"/>
        <v>0</v>
      </c>
      <c r="S3632" s="153"/>
      <c r="T3632" s="118" t="str">
        <f t="shared" si="1106"/>
        <v/>
      </c>
      <c r="U3632" s="154"/>
      <c r="V3632" s="154"/>
      <c r="W3632" s="154"/>
      <c r="X3632" s="154"/>
      <c r="Y3632" s="154"/>
      <c r="Z3632" s="154"/>
      <c r="AA3632" s="154"/>
      <c r="AB3632" s="154"/>
      <c r="AC3632" s="154"/>
      <c r="AD3632" s="154"/>
      <c r="AE3632" s="154"/>
      <c r="AF3632" s="154"/>
      <c r="AG3632" s="63">
        <f t="shared" si="1107"/>
        <v>0</v>
      </c>
      <c r="AH3632" s="56">
        <f t="shared" si="1108"/>
        <v>0</v>
      </c>
      <c r="AI3632" s="56">
        <f t="shared" si="1109"/>
        <v>0</v>
      </c>
      <c r="AJ3632" s="56">
        <f t="shared" si="1110"/>
        <v>0</v>
      </c>
      <c r="AK3632" s="56">
        <f t="shared" si="1111"/>
        <v>0</v>
      </c>
      <c r="AL3632" s="56">
        <f t="shared" si="1112"/>
        <v>0</v>
      </c>
      <c r="AM3632" s="56">
        <f t="shared" si="1113"/>
        <v>0</v>
      </c>
      <c r="AN3632" s="56">
        <f t="shared" si="1114"/>
        <v>0</v>
      </c>
      <c r="AO3632" s="56">
        <f t="shared" si="1115"/>
        <v>0</v>
      </c>
      <c r="AP3632" s="56">
        <f t="shared" si="1116"/>
        <v>0</v>
      </c>
      <c r="AQ3632" s="56">
        <f t="shared" si="1117"/>
        <v>0</v>
      </c>
      <c r="AR3632" s="86">
        <f t="shared" si="1118"/>
        <v>0</v>
      </c>
    </row>
    <row r="3633" spans="1:44" x14ac:dyDescent="0.25">
      <c r="A3633" s="178"/>
      <c r="B3633" s="55" t="str">
        <f>_xlfn.IFNA(VLOOKUP(A3633,'Ajánlatkérő(k) adatai'!$B$4:$C$205,2,0),"")</f>
        <v/>
      </c>
      <c r="C3633" s="178"/>
      <c r="D3633" s="55" t="str">
        <f>_xlfn.IFNA(VLOOKUP(C3633,'Számlafizető(k) adatai'!$C$4:$D$203,2,0),"")</f>
        <v/>
      </c>
      <c r="E3633" s="55" t="str">
        <f>_xlfn.IFNA(VLOOKUP(C3633,'Számlafizető(k) adatai'!$C$4:$M$203,11,0),"")</f>
        <v/>
      </c>
      <c r="F3633" s="178"/>
      <c r="G3633" s="178"/>
      <c r="H3633" s="178"/>
      <c r="I3633" s="55" t="str">
        <f>IF(F3633="","",VLOOKUP(LEFT(F3633,5),'Technikai cellák'!B:C,2,0))</f>
        <v/>
      </c>
      <c r="J3633" s="55" t="str">
        <f>IF(F3633="","",VLOOKUP(I3633,'Technikai cellák'!$C$1:$D$12,2,0))</f>
        <v/>
      </c>
      <c r="K3633" s="179"/>
      <c r="L3633" s="67" t="str">
        <f t="shared" si="1101"/>
        <v/>
      </c>
      <c r="M3633" s="68">
        <f t="shared" si="1102"/>
        <v>0</v>
      </c>
      <c r="N3633" s="66">
        <f t="shared" si="1103"/>
        <v>0</v>
      </c>
      <c r="O3633" s="152"/>
      <c r="P3633" s="172">
        <f t="shared" si="1100"/>
        <v>0</v>
      </c>
      <c r="Q3633" s="69">
        <f t="shared" si="1104"/>
        <v>0</v>
      </c>
      <c r="R3633" s="62">
        <f t="shared" si="1105"/>
        <v>0</v>
      </c>
      <c r="S3633" s="153"/>
      <c r="T3633" s="118" t="str">
        <f t="shared" si="1106"/>
        <v/>
      </c>
      <c r="U3633" s="154"/>
      <c r="V3633" s="154"/>
      <c r="W3633" s="154"/>
      <c r="X3633" s="154"/>
      <c r="Y3633" s="154"/>
      <c r="Z3633" s="154"/>
      <c r="AA3633" s="154"/>
      <c r="AB3633" s="154"/>
      <c r="AC3633" s="154"/>
      <c r="AD3633" s="154"/>
      <c r="AE3633" s="154"/>
      <c r="AF3633" s="154"/>
      <c r="AG3633" s="63">
        <f t="shared" si="1107"/>
        <v>0</v>
      </c>
      <c r="AH3633" s="56">
        <f t="shared" si="1108"/>
        <v>0</v>
      </c>
      <c r="AI3633" s="56">
        <f t="shared" si="1109"/>
        <v>0</v>
      </c>
      <c r="AJ3633" s="56">
        <f t="shared" si="1110"/>
        <v>0</v>
      </c>
      <c r="AK3633" s="56">
        <f t="shared" si="1111"/>
        <v>0</v>
      </c>
      <c r="AL3633" s="56">
        <f t="shared" si="1112"/>
        <v>0</v>
      </c>
      <c r="AM3633" s="56">
        <f t="shared" si="1113"/>
        <v>0</v>
      </c>
      <c r="AN3633" s="56">
        <f t="shared" si="1114"/>
        <v>0</v>
      </c>
      <c r="AO3633" s="56">
        <f t="shared" si="1115"/>
        <v>0</v>
      </c>
      <c r="AP3633" s="56">
        <f t="shared" si="1116"/>
        <v>0</v>
      </c>
      <c r="AQ3633" s="56">
        <f t="shared" si="1117"/>
        <v>0</v>
      </c>
      <c r="AR3633" s="86">
        <f t="shared" si="1118"/>
        <v>0</v>
      </c>
    </row>
    <row r="3634" spans="1:44" x14ac:dyDescent="0.25">
      <c r="A3634" s="178"/>
      <c r="B3634" s="55" t="str">
        <f>_xlfn.IFNA(VLOOKUP(A3634,'Ajánlatkérő(k) adatai'!$B$4:$C$205,2,0),"")</f>
        <v/>
      </c>
      <c r="C3634" s="178"/>
      <c r="D3634" s="55" t="str">
        <f>_xlfn.IFNA(VLOOKUP(C3634,'Számlafizető(k) adatai'!$C$4:$D$203,2,0),"")</f>
        <v/>
      </c>
      <c r="E3634" s="55" t="str">
        <f>_xlfn.IFNA(VLOOKUP(C3634,'Számlafizető(k) adatai'!$C$4:$M$203,11,0),"")</f>
        <v/>
      </c>
      <c r="F3634" s="178"/>
      <c r="G3634" s="178"/>
      <c r="H3634" s="178"/>
      <c r="I3634" s="55" t="str">
        <f>IF(F3634="","",VLOOKUP(LEFT(F3634,5),'Technikai cellák'!B:C,2,0))</f>
        <v/>
      </c>
      <c r="J3634" s="55" t="str">
        <f>IF(F3634="","",VLOOKUP(I3634,'Technikai cellák'!$C$1:$D$12,2,0))</f>
        <v/>
      </c>
      <c r="K3634" s="179"/>
      <c r="L3634" s="67" t="str">
        <f t="shared" si="1101"/>
        <v/>
      </c>
      <c r="M3634" s="68">
        <f t="shared" si="1102"/>
        <v>0</v>
      </c>
      <c r="N3634" s="66">
        <f t="shared" si="1103"/>
        <v>0</v>
      </c>
      <c r="O3634" s="152"/>
      <c r="P3634" s="172">
        <f t="shared" si="1100"/>
        <v>0</v>
      </c>
      <c r="Q3634" s="69">
        <f t="shared" si="1104"/>
        <v>0</v>
      </c>
      <c r="R3634" s="62">
        <f t="shared" si="1105"/>
        <v>0</v>
      </c>
      <c r="S3634" s="153"/>
      <c r="T3634" s="118" t="str">
        <f t="shared" si="1106"/>
        <v/>
      </c>
      <c r="U3634" s="154"/>
      <c r="V3634" s="154"/>
      <c r="W3634" s="154"/>
      <c r="X3634" s="154"/>
      <c r="Y3634" s="154"/>
      <c r="Z3634" s="154"/>
      <c r="AA3634" s="154"/>
      <c r="AB3634" s="154"/>
      <c r="AC3634" s="154"/>
      <c r="AD3634" s="154"/>
      <c r="AE3634" s="154"/>
      <c r="AF3634" s="154"/>
      <c r="AG3634" s="63">
        <f t="shared" si="1107"/>
        <v>0</v>
      </c>
      <c r="AH3634" s="56">
        <f t="shared" si="1108"/>
        <v>0</v>
      </c>
      <c r="AI3634" s="56">
        <f t="shared" si="1109"/>
        <v>0</v>
      </c>
      <c r="AJ3634" s="56">
        <f t="shared" si="1110"/>
        <v>0</v>
      </c>
      <c r="AK3634" s="56">
        <f t="shared" si="1111"/>
        <v>0</v>
      </c>
      <c r="AL3634" s="56">
        <f t="shared" si="1112"/>
        <v>0</v>
      </c>
      <c r="AM3634" s="56">
        <f t="shared" si="1113"/>
        <v>0</v>
      </c>
      <c r="AN3634" s="56">
        <f t="shared" si="1114"/>
        <v>0</v>
      </c>
      <c r="AO3634" s="56">
        <f t="shared" si="1115"/>
        <v>0</v>
      </c>
      <c r="AP3634" s="56">
        <f t="shared" si="1116"/>
        <v>0</v>
      </c>
      <c r="AQ3634" s="56">
        <f t="shared" si="1117"/>
        <v>0</v>
      </c>
      <c r="AR3634" s="86">
        <f t="shared" si="1118"/>
        <v>0</v>
      </c>
    </row>
    <row r="3635" spans="1:44" x14ac:dyDescent="0.25">
      <c r="A3635" s="178"/>
      <c r="B3635" s="55" t="str">
        <f>_xlfn.IFNA(VLOOKUP(A3635,'Ajánlatkérő(k) adatai'!$B$4:$C$205,2,0),"")</f>
        <v/>
      </c>
      <c r="C3635" s="178"/>
      <c r="D3635" s="55" t="str">
        <f>_xlfn.IFNA(VLOOKUP(C3635,'Számlafizető(k) adatai'!$C$4:$D$203,2,0),"")</f>
        <v/>
      </c>
      <c r="E3635" s="55" t="str">
        <f>_xlfn.IFNA(VLOOKUP(C3635,'Számlafizető(k) adatai'!$C$4:$M$203,11,0),"")</f>
        <v/>
      </c>
      <c r="F3635" s="178"/>
      <c r="G3635" s="178"/>
      <c r="H3635" s="178"/>
      <c r="I3635" s="55" t="str">
        <f>IF(F3635="","",VLOOKUP(LEFT(F3635,5),'Technikai cellák'!B:C,2,0))</f>
        <v/>
      </c>
      <c r="J3635" s="55" t="str">
        <f>IF(F3635="","",VLOOKUP(I3635,'Technikai cellák'!$C$1:$D$12,2,0))</f>
        <v/>
      </c>
      <c r="K3635" s="179"/>
      <c r="L3635" s="67" t="str">
        <f t="shared" si="1101"/>
        <v/>
      </c>
      <c r="M3635" s="68">
        <f t="shared" si="1102"/>
        <v>0</v>
      </c>
      <c r="N3635" s="66">
        <f t="shared" si="1103"/>
        <v>0</v>
      </c>
      <c r="O3635" s="152"/>
      <c r="P3635" s="172">
        <f t="shared" si="1100"/>
        <v>0</v>
      </c>
      <c r="Q3635" s="69">
        <f t="shared" si="1104"/>
        <v>0</v>
      </c>
      <c r="R3635" s="62">
        <f t="shared" si="1105"/>
        <v>0</v>
      </c>
      <c r="S3635" s="153"/>
      <c r="T3635" s="118" t="str">
        <f t="shared" si="1106"/>
        <v/>
      </c>
      <c r="U3635" s="154"/>
      <c r="V3635" s="154"/>
      <c r="W3635" s="154"/>
      <c r="X3635" s="154"/>
      <c r="Y3635" s="154"/>
      <c r="Z3635" s="154"/>
      <c r="AA3635" s="154"/>
      <c r="AB3635" s="154"/>
      <c r="AC3635" s="154"/>
      <c r="AD3635" s="154"/>
      <c r="AE3635" s="154"/>
      <c r="AF3635" s="154"/>
      <c r="AG3635" s="63">
        <f t="shared" si="1107"/>
        <v>0</v>
      </c>
      <c r="AH3635" s="56">
        <f t="shared" si="1108"/>
        <v>0</v>
      </c>
      <c r="AI3635" s="56">
        <f t="shared" si="1109"/>
        <v>0</v>
      </c>
      <c r="AJ3635" s="56">
        <f t="shared" si="1110"/>
        <v>0</v>
      </c>
      <c r="AK3635" s="56">
        <f t="shared" si="1111"/>
        <v>0</v>
      </c>
      <c r="AL3635" s="56">
        <f t="shared" si="1112"/>
        <v>0</v>
      </c>
      <c r="AM3635" s="56">
        <f t="shared" si="1113"/>
        <v>0</v>
      </c>
      <c r="AN3635" s="56">
        <f t="shared" si="1114"/>
        <v>0</v>
      </c>
      <c r="AO3635" s="56">
        <f t="shared" si="1115"/>
        <v>0</v>
      </c>
      <c r="AP3635" s="56">
        <f t="shared" si="1116"/>
        <v>0</v>
      </c>
      <c r="AQ3635" s="56">
        <f t="shared" si="1117"/>
        <v>0</v>
      </c>
      <c r="AR3635" s="86">
        <f t="shared" si="1118"/>
        <v>0</v>
      </c>
    </row>
    <row r="3636" spans="1:44" x14ac:dyDescent="0.25">
      <c r="A3636" s="178"/>
      <c r="B3636" s="55" t="str">
        <f>_xlfn.IFNA(VLOOKUP(A3636,'Ajánlatkérő(k) adatai'!$B$4:$C$205,2,0),"")</f>
        <v/>
      </c>
      <c r="C3636" s="178"/>
      <c r="D3636" s="55" t="str">
        <f>_xlfn.IFNA(VLOOKUP(C3636,'Számlafizető(k) adatai'!$C$4:$D$203,2,0),"")</f>
        <v/>
      </c>
      <c r="E3636" s="55" t="str">
        <f>_xlfn.IFNA(VLOOKUP(C3636,'Számlafizető(k) adatai'!$C$4:$M$203,11,0),"")</f>
        <v/>
      </c>
      <c r="F3636" s="178"/>
      <c r="G3636" s="178"/>
      <c r="H3636" s="178"/>
      <c r="I3636" s="55" t="str">
        <f>IF(F3636="","",VLOOKUP(LEFT(F3636,5),'Technikai cellák'!B:C,2,0))</f>
        <v/>
      </c>
      <c r="J3636" s="55" t="str">
        <f>IF(F3636="","",VLOOKUP(I3636,'Technikai cellák'!$C$1:$D$12,2,0))</f>
        <v/>
      </c>
      <c r="K3636" s="179"/>
      <c r="L3636" s="67" t="str">
        <f t="shared" si="1101"/>
        <v/>
      </c>
      <c r="M3636" s="68">
        <f t="shared" si="1102"/>
        <v>0</v>
      </c>
      <c r="N3636" s="66">
        <f t="shared" si="1103"/>
        <v>0</v>
      </c>
      <c r="O3636" s="152"/>
      <c r="P3636" s="172">
        <f t="shared" si="1100"/>
        <v>0</v>
      </c>
      <c r="Q3636" s="69">
        <f t="shared" si="1104"/>
        <v>0</v>
      </c>
      <c r="R3636" s="62">
        <f t="shared" si="1105"/>
        <v>0</v>
      </c>
      <c r="S3636" s="153"/>
      <c r="T3636" s="118" t="str">
        <f t="shared" si="1106"/>
        <v/>
      </c>
      <c r="U3636" s="154"/>
      <c r="V3636" s="154"/>
      <c r="W3636" s="154"/>
      <c r="X3636" s="154"/>
      <c r="Y3636" s="154"/>
      <c r="Z3636" s="154"/>
      <c r="AA3636" s="154"/>
      <c r="AB3636" s="154"/>
      <c r="AC3636" s="154"/>
      <c r="AD3636" s="154"/>
      <c r="AE3636" s="154"/>
      <c r="AF3636" s="154"/>
      <c r="AG3636" s="63">
        <f t="shared" si="1107"/>
        <v>0</v>
      </c>
      <c r="AH3636" s="56">
        <f t="shared" si="1108"/>
        <v>0</v>
      </c>
      <c r="AI3636" s="56">
        <f t="shared" si="1109"/>
        <v>0</v>
      </c>
      <c r="AJ3636" s="56">
        <f t="shared" si="1110"/>
        <v>0</v>
      </c>
      <c r="AK3636" s="56">
        <f t="shared" si="1111"/>
        <v>0</v>
      </c>
      <c r="AL3636" s="56">
        <f t="shared" si="1112"/>
        <v>0</v>
      </c>
      <c r="AM3636" s="56">
        <f t="shared" si="1113"/>
        <v>0</v>
      </c>
      <c r="AN3636" s="56">
        <f t="shared" si="1114"/>
        <v>0</v>
      </c>
      <c r="AO3636" s="56">
        <f t="shared" si="1115"/>
        <v>0</v>
      </c>
      <c r="AP3636" s="56">
        <f t="shared" si="1116"/>
        <v>0</v>
      </c>
      <c r="AQ3636" s="56">
        <f t="shared" si="1117"/>
        <v>0</v>
      </c>
      <c r="AR3636" s="86">
        <f t="shared" si="1118"/>
        <v>0</v>
      </c>
    </row>
    <row r="3637" spans="1:44" x14ac:dyDescent="0.25">
      <c r="A3637" s="178"/>
      <c r="B3637" s="55" t="str">
        <f>_xlfn.IFNA(VLOOKUP(A3637,'Ajánlatkérő(k) adatai'!$B$4:$C$205,2,0),"")</f>
        <v/>
      </c>
      <c r="C3637" s="178"/>
      <c r="D3637" s="55" t="str">
        <f>_xlfn.IFNA(VLOOKUP(C3637,'Számlafizető(k) adatai'!$C$4:$D$203,2,0),"")</f>
        <v/>
      </c>
      <c r="E3637" s="55" t="str">
        <f>_xlfn.IFNA(VLOOKUP(C3637,'Számlafizető(k) adatai'!$C$4:$M$203,11,0),"")</f>
        <v/>
      </c>
      <c r="F3637" s="178"/>
      <c r="G3637" s="178"/>
      <c r="H3637" s="178"/>
      <c r="I3637" s="55" t="str">
        <f>IF(F3637="","",VLOOKUP(LEFT(F3637,5),'Technikai cellák'!B:C,2,0))</f>
        <v/>
      </c>
      <c r="J3637" s="55" t="str">
        <f>IF(F3637="","",VLOOKUP(I3637,'Technikai cellák'!$C$1:$D$12,2,0))</f>
        <v/>
      </c>
      <c r="K3637" s="179"/>
      <c r="L3637" s="67" t="str">
        <f t="shared" si="1101"/>
        <v/>
      </c>
      <c r="M3637" s="68">
        <f t="shared" si="1102"/>
        <v>0</v>
      </c>
      <c r="N3637" s="66">
        <f t="shared" si="1103"/>
        <v>0</v>
      </c>
      <c r="O3637" s="152"/>
      <c r="P3637" s="172">
        <f t="shared" si="1100"/>
        <v>0</v>
      </c>
      <c r="Q3637" s="69">
        <f t="shared" si="1104"/>
        <v>0</v>
      </c>
      <c r="R3637" s="62">
        <f t="shared" si="1105"/>
        <v>0</v>
      </c>
      <c r="S3637" s="153"/>
      <c r="T3637" s="118" t="str">
        <f t="shared" si="1106"/>
        <v/>
      </c>
      <c r="U3637" s="154"/>
      <c r="V3637" s="154"/>
      <c r="W3637" s="154"/>
      <c r="X3637" s="154"/>
      <c r="Y3637" s="154"/>
      <c r="Z3637" s="154"/>
      <c r="AA3637" s="154"/>
      <c r="AB3637" s="154"/>
      <c r="AC3637" s="154"/>
      <c r="AD3637" s="154"/>
      <c r="AE3637" s="154"/>
      <c r="AF3637" s="154"/>
      <c r="AG3637" s="63">
        <f t="shared" si="1107"/>
        <v>0</v>
      </c>
      <c r="AH3637" s="56">
        <f t="shared" si="1108"/>
        <v>0</v>
      </c>
      <c r="AI3637" s="56">
        <f t="shared" si="1109"/>
        <v>0</v>
      </c>
      <c r="AJ3637" s="56">
        <f t="shared" si="1110"/>
        <v>0</v>
      </c>
      <c r="AK3637" s="56">
        <f t="shared" si="1111"/>
        <v>0</v>
      </c>
      <c r="AL3637" s="56">
        <f t="shared" si="1112"/>
        <v>0</v>
      </c>
      <c r="AM3637" s="56">
        <f t="shared" si="1113"/>
        <v>0</v>
      </c>
      <c r="AN3637" s="56">
        <f t="shared" si="1114"/>
        <v>0</v>
      </c>
      <c r="AO3637" s="56">
        <f t="shared" si="1115"/>
        <v>0</v>
      </c>
      <c r="AP3637" s="56">
        <f t="shared" si="1116"/>
        <v>0</v>
      </c>
      <c r="AQ3637" s="56">
        <f t="shared" si="1117"/>
        <v>0</v>
      </c>
      <c r="AR3637" s="86">
        <f t="shared" si="1118"/>
        <v>0</v>
      </c>
    </row>
    <row r="3638" spans="1:44" x14ac:dyDescent="0.25">
      <c r="A3638" s="178"/>
      <c r="B3638" s="55" t="str">
        <f>_xlfn.IFNA(VLOOKUP(A3638,'Ajánlatkérő(k) adatai'!$B$4:$C$205,2,0),"")</f>
        <v/>
      </c>
      <c r="C3638" s="178"/>
      <c r="D3638" s="55" t="str">
        <f>_xlfn.IFNA(VLOOKUP(C3638,'Számlafizető(k) adatai'!$C$4:$D$203,2,0),"")</f>
        <v/>
      </c>
      <c r="E3638" s="55" t="str">
        <f>_xlfn.IFNA(VLOOKUP(C3638,'Számlafizető(k) adatai'!$C$4:$M$203,11,0),"")</f>
        <v/>
      </c>
      <c r="F3638" s="178"/>
      <c r="G3638" s="178"/>
      <c r="H3638" s="178"/>
      <c r="I3638" s="55" t="str">
        <f>IF(F3638="","",VLOOKUP(LEFT(F3638,5),'Technikai cellák'!B:C,2,0))</f>
        <v/>
      </c>
      <c r="J3638" s="55" t="str">
        <f>IF(F3638="","",VLOOKUP(I3638,'Technikai cellák'!$C$1:$D$12,2,0))</f>
        <v/>
      </c>
      <c r="K3638" s="179"/>
      <c r="L3638" s="67" t="str">
        <f t="shared" si="1101"/>
        <v/>
      </c>
      <c r="M3638" s="68">
        <f t="shared" si="1102"/>
        <v>0</v>
      </c>
      <c r="N3638" s="66">
        <f t="shared" si="1103"/>
        <v>0</v>
      </c>
      <c r="O3638" s="152"/>
      <c r="P3638" s="172">
        <f t="shared" si="1100"/>
        <v>0</v>
      </c>
      <c r="Q3638" s="69">
        <f t="shared" si="1104"/>
        <v>0</v>
      </c>
      <c r="R3638" s="62">
        <f t="shared" si="1105"/>
        <v>0</v>
      </c>
      <c r="S3638" s="153"/>
      <c r="T3638" s="118" t="str">
        <f t="shared" si="1106"/>
        <v/>
      </c>
      <c r="U3638" s="154"/>
      <c r="V3638" s="154"/>
      <c r="W3638" s="154"/>
      <c r="X3638" s="154"/>
      <c r="Y3638" s="154"/>
      <c r="Z3638" s="154"/>
      <c r="AA3638" s="154"/>
      <c r="AB3638" s="154"/>
      <c r="AC3638" s="154"/>
      <c r="AD3638" s="154"/>
      <c r="AE3638" s="154"/>
      <c r="AF3638" s="154"/>
      <c r="AG3638" s="63">
        <f t="shared" si="1107"/>
        <v>0</v>
      </c>
      <c r="AH3638" s="56">
        <f t="shared" si="1108"/>
        <v>0</v>
      </c>
      <c r="AI3638" s="56">
        <f t="shared" si="1109"/>
        <v>0</v>
      </c>
      <c r="AJ3638" s="56">
        <f t="shared" si="1110"/>
        <v>0</v>
      </c>
      <c r="AK3638" s="56">
        <f t="shared" si="1111"/>
        <v>0</v>
      </c>
      <c r="AL3638" s="56">
        <f t="shared" si="1112"/>
        <v>0</v>
      </c>
      <c r="AM3638" s="56">
        <f t="shared" si="1113"/>
        <v>0</v>
      </c>
      <c r="AN3638" s="56">
        <f t="shared" si="1114"/>
        <v>0</v>
      </c>
      <c r="AO3638" s="56">
        <f t="shared" si="1115"/>
        <v>0</v>
      </c>
      <c r="AP3638" s="56">
        <f t="shared" si="1116"/>
        <v>0</v>
      </c>
      <c r="AQ3638" s="56">
        <f t="shared" si="1117"/>
        <v>0</v>
      </c>
      <c r="AR3638" s="86">
        <f t="shared" si="1118"/>
        <v>0</v>
      </c>
    </row>
    <row r="3639" spans="1:44" x14ac:dyDescent="0.25">
      <c r="A3639" s="178"/>
      <c r="B3639" s="55" t="str">
        <f>_xlfn.IFNA(VLOOKUP(A3639,'Ajánlatkérő(k) adatai'!$B$4:$C$205,2,0),"")</f>
        <v/>
      </c>
      <c r="C3639" s="178"/>
      <c r="D3639" s="55" t="str">
        <f>_xlfn.IFNA(VLOOKUP(C3639,'Számlafizető(k) adatai'!$C$4:$D$203,2,0),"")</f>
        <v/>
      </c>
      <c r="E3639" s="55" t="str">
        <f>_xlfn.IFNA(VLOOKUP(C3639,'Számlafizető(k) adatai'!$C$4:$M$203,11,0),"")</f>
        <v/>
      </c>
      <c r="F3639" s="178"/>
      <c r="G3639" s="178"/>
      <c r="H3639" s="178"/>
      <c r="I3639" s="55" t="str">
        <f>IF(F3639="","",VLOOKUP(LEFT(F3639,5),'Technikai cellák'!B:C,2,0))</f>
        <v/>
      </c>
      <c r="J3639" s="55" t="str">
        <f>IF(F3639="","",VLOOKUP(I3639,'Technikai cellák'!$C$1:$D$12,2,0))</f>
        <v/>
      </c>
      <c r="K3639" s="179"/>
      <c r="L3639" s="67" t="str">
        <f t="shared" si="1101"/>
        <v/>
      </c>
      <c r="M3639" s="68">
        <f t="shared" si="1102"/>
        <v>0</v>
      </c>
      <c r="N3639" s="66">
        <f t="shared" si="1103"/>
        <v>0</v>
      </c>
      <c r="O3639" s="152"/>
      <c r="P3639" s="172">
        <f t="shared" si="1100"/>
        <v>0</v>
      </c>
      <c r="Q3639" s="69">
        <f t="shared" si="1104"/>
        <v>0</v>
      </c>
      <c r="R3639" s="62">
        <f t="shared" si="1105"/>
        <v>0</v>
      </c>
      <c r="S3639" s="153"/>
      <c r="T3639" s="118" t="str">
        <f t="shared" si="1106"/>
        <v/>
      </c>
      <c r="U3639" s="154"/>
      <c r="V3639" s="154"/>
      <c r="W3639" s="154"/>
      <c r="X3639" s="154"/>
      <c r="Y3639" s="154"/>
      <c r="Z3639" s="154"/>
      <c r="AA3639" s="154"/>
      <c r="AB3639" s="154"/>
      <c r="AC3639" s="154"/>
      <c r="AD3639" s="154"/>
      <c r="AE3639" s="154"/>
      <c r="AF3639" s="154"/>
      <c r="AG3639" s="63">
        <f t="shared" si="1107"/>
        <v>0</v>
      </c>
      <c r="AH3639" s="56">
        <f t="shared" si="1108"/>
        <v>0</v>
      </c>
      <c r="AI3639" s="56">
        <f t="shared" si="1109"/>
        <v>0</v>
      </c>
      <c r="AJ3639" s="56">
        <f t="shared" si="1110"/>
        <v>0</v>
      </c>
      <c r="AK3639" s="56">
        <f t="shared" si="1111"/>
        <v>0</v>
      </c>
      <c r="AL3639" s="56">
        <f t="shared" si="1112"/>
        <v>0</v>
      </c>
      <c r="AM3639" s="56">
        <f t="shared" si="1113"/>
        <v>0</v>
      </c>
      <c r="AN3639" s="56">
        <f t="shared" si="1114"/>
        <v>0</v>
      </c>
      <c r="AO3639" s="56">
        <f t="shared" si="1115"/>
        <v>0</v>
      </c>
      <c r="AP3639" s="56">
        <f t="shared" si="1116"/>
        <v>0</v>
      </c>
      <c r="AQ3639" s="56">
        <f t="shared" si="1117"/>
        <v>0</v>
      </c>
      <c r="AR3639" s="86">
        <f t="shared" si="1118"/>
        <v>0</v>
      </c>
    </row>
    <row r="3640" spans="1:44" x14ac:dyDescent="0.25">
      <c r="A3640" s="178"/>
      <c r="B3640" s="55" t="str">
        <f>_xlfn.IFNA(VLOOKUP(A3640,'Ajánlatkérő(k) adatai'!$B$4:$C$205,2,0),"")</f>
        <v/>
      </c>
      <c r="C3640" s="178"/>
      <c r="D3640" s="55" t="str">
        <f>_xlfn.IFNA(VLOOKUP(C3640,'Számlafizető(k) adatai'!$C$4:$D$203,2,0),"")</f>
        <v/>
      </c>
      <c r="E3640" s="55" t="str">
        <f>_xlfn.IFNA(VLOOKUP(C3640,'Számlafizető(k) adatai'!$C$4:$M$203,11,0),"")</f>
        <v/>
      </c>
      <c r="F3640" s="178"/>
      <c r="G3640" s="178"/>
      <c r="H3640" s="178"/>
      <c r="I3640" s="55" t="str">
        <f>IF(F3640="","",VLOOKUP(LEFT(F3640,5),'Technikai cellák'!B:C,2,0))</f>
        <v/>
      </c>
      <c r="J3640" s="55" t="str">
        <f>IF(F3640="","",VLOOKUP(I3640,'Technikai cellák'!$C$1:$D$12,2,0))</f>
        <v/>
      </c>
      <c r="K3640" s="179"/>
      <c r="L3640" s="67" t="str">
        <f t="shared" si="1101"/>
        <v/>
      </c>
      <c r="M3640" s="68">
        <f t="shared" si="1102"/>
        <v>0</v>
      </c>
      <c r="N3640" s="66">
        <f t="shared" si="1103"/>
        <v>0</v>
      </c>
      <c r="O3640" s="152"/>
      <c r="P3640" s="172">
        <f t="shared" si="1100"/>
        <v>0</v>
      </c>
      <c r="Q3640" s="69">
        <f t="shared" si="1104"/>
        <v>0</v>
      </c>
      <c r="R3640" s="62">
        <f t="shared" si="1105"/>
        <v>0</v>
      </c>
      <c r="S3640" s="153"/>
      <c r="T3640" s="118" t="str">
        <f t="shared" si="1106"/>
        <v/>
      </c>
      <c r="U3640" s="154"/>
      <c r="V3640" s="154"/>
      <c r="W3640" s="154"/>
      <c r="X3640" s="154"/>
      <c r="Y3640" s="154"/>
      <c r="Z3640" s="154"/>
      <c r="AA3640" s="154"/>
      <c r="AB3640" s="154"/>
      <c r="AC3640" s="154"/>
      <c r="AD3640" s="154"/>
      <c r="AE3640" s="154"/>
      <c r="AF3640" s="154"/>
      <c r="AG3640" s="63">
        <f t="shared" si="1107"/>
        <v>0</v>
      </c>
      <c r="AH3640" s="56">
        <f t="shared" si="1108"/>
        <v>0</v>
      </c>
      <c r="AI3640" s="56">
        <f t="shared" si="1109"/>
        <v>0</v>
      </c>
      <c r="AJ3640" s="56">
        <f t="shared" si="1110"/>
        <v>0</v>
      </c>
      <c r="AK3640" s="56">
        <f t="shared" si="1111"/>
        <v>0</v>
      </c>
      <c r="AL3640" s="56">
        <f t="shared" si="1112"/>
        <v>0</v>
      </c>
      <c r="AM3640" s="56">
        <f t="shared" si="1113"/>
        <v>0</v>
      </c>
      <c r="AN3640" s="56">
        <f t="shared" si="1114"/>
        <v>0</v>
      </c>
      <c r="AO3640" s="56">
        <f t="shared" si="1115"/>
        <v>0</v>
      </c>
      <c r="AP3640" s="56">
        <f t="shared" si="1116"/>
        <v>0</v>
      </c>
      <c r="AQ3640" s="56">
        <f t="shared" si="1117"/>
        <v>0</v>
      </c>
      <c r="AR3640" s="86">
        <f t="shared" si="1118"/>
        <v>0</v>
      </c>
    </row>
    <row r="3641" spans="1:44" x14ac:dyDescent="0.25">
      <c r="A3641" s="178"/>
      <c r="B3641" s="55" t="str">
        <f>_xlfn.IFNA(VLOOKUP(A3641,'Ajánlatkérő(k) adatai'!$B$4:$C$205,2,0),"")</f>
        <v/>
      </c>
      <c r="C3641" s="178"/>
      <c r="D3641" s="55" t="str">
        <f>_xlfn.IFNA(VLOOKUP(C3641,'Számlafizető(k) adatai'!$C$4:$D$203,2,0),"")</f>
        <v/>
      </c>
      <c r="E3641" s="55" t="str">
        <f>_xlfn.IFNA(VLOOKUP(C3641,'Számlafizető(k) adatai'!$C$4:$M$203,11,0),"")</f>
        <v/>
      </c>
      <c r="F3641" s="178"/>
      <c r="G3641" s="178"/>
      <c r="H3641" s="178"/>
      <c r="I3641" s="55" t="str">
        <f>IF(F3641="","",VLOOKUP(LEFT(F3641,5),'Technikai cellák'!B:C,2,0))</f>
        <v/>
      </c>
      <c r="J3641" s="55" t="str">
        <f>IF(F3641="","",VLOOKUP(I3641,'Technikai cellák'!$C$1:$D$12,2,0))</f>
        <v/>
      </c>
      <c r="K3641" s="179"/>
      <c r="L3641" s="67" t="str">
        <f t="shared" si="1101"/>
        <v/>
      </c>
      <c r="M3641" s="68">
        <f t="shared" si="1102"/>
        <v>0</v>
      </c>
      <c r="N3641" s="66">
        <f t="shared" si="1103"/>
        <v>0</v>
      </c>
      <c r="O3641" s="152"/>
      <c r="P3641" s="172">
        <f t="shared" si="1100"/>
        <v>0</v>
      </c>
      <c r="Q3641" s="69">
        <f t="shared" si="1104"/>
        <v>0</v>
      </c>
      <c r="R3641" s="62">
        <f t="shared" si="1105"/>
        <v>0</v>
      </c>
      <c r="S3641" s="153"/>
      <c r="T3641" s="118" t="str">
        <f t="shared" si="1106"/>
        <v/>
      </c>
      <c r="U3641" s="154"/>
      <c r="V3641" s="154"/>
      <c r="W3641" s="154"/>
      <c r="X3641" s="154"/>
      <c r="Y3641" s="154"/>
      <c r="Z3641" s="154"/>
      <c r="AA3641" s="154"/>
      <c r="AB3641" s="154"/>
      <c r="AC3641" s="154"/>
      <c r="AD3641" s="154"/>
      <c r="AE3641" s="154"/>
      <c r="AF3641" s="154"/>
      <c r="AG3641" s="63">
        <f t="shared" si="1107"/>
        <v>0</v>
      </c>
      <c r="AH3641" s="56">
        <f t="shared" si="1108"/>
        <v>0</v>
      </c>
      <c r="AI3641" s="56">
        <f t="shared" si="1109"/>
        <v>0</v>
      </c>
      <c r="AJ3641" s="56">
        <f t="shared" si="1110"/>
        <v>0</v>
      </c>
      <c r="AK3641" s="56">
        <f t="shared" si="1111"/>
        <v>0</v>
      </c>
      <c r="AL3641" s="56">
        <f t="shared" si="1112"/>
        <v>0</v>
      </c>
      <c r="AM3641" s="56">
        <f t="shared" si="1113"/>
        <v>0</v>
      </c>
      <c r="AN3641" s="56">
        <f t="shared" si="1114"/>
        <v>0</v>
      </c>
      <c r="AO3641" s="56">
        <f t="shared" si="1115"/>
        <v>0</v>
      </c>
      <c r="AP3641" s="56">
        <f t="shared" si="1116"/>
        <v>0</v>
      </c>
      <c r="AQ3641" s="56">
        <f t="shared" si="1117"/>
        <v>0</v>
      </c>
      <c r="AR3641" s="86">
        <f t="shared" si="1118"/>
        <v>0</v>
      </c>
    </row>
    <row r="3642" spans="1:44" x14ac:dyDescent="0.25">
      <c r="A3642" s="178"/>
      <c r="B3642" s="55" t="str">
        <f>_xlfn.IFNA(VLOOKUP(A3642,'Ajánlatkérő(k) adatai'!$B$4:$C$205,2,0),"")</f>
        <v/>
      </c>
      <c r="C3642" s="178"/>
      <c r="D3642" s="55" t="str">
        <f>_xlfn.IFNA(VLOOKUP(C3642,'Számlafizető(k) adatai'!$C$4:$D$203,2,0),"")</f>
        <v/>
      </c>
      <c r="E3642" s="55" t="str">
        <f>_xlfn.IFNA(VLOOKUP(C3642,'Számlafizető(k) adatai'!$C$4:$M$203,11,0),"")</f>
        <v/>
      </c>
      <c r="F3642" s="178"/>
      <c r="G3642" s="178"/>
      <c r="H3642" s="178"/>
      <c r="I3642" s="55" t="str">
        <f>IF(F3642="","",VLOOKUP(LEFT(F3642,5),'Technikai cellák'!B:C,2,0))</f>
        <v/>
      </c>
      <c r="J3642" s="55" t="str">
        <f>IF(F3642="","",VLOOKUP(I3642,'Technikai cellák'!$C$1:$D$12,2,0))</f>
        <v/>
      </c>
      <c r="K3642" s="179"/>
      <c r="L3642" s="67" t="str">
        <f t="shared" si="1101"/>
        <v/>
      </c>
      <c r="M3642" s="68">
        <f t="shared" si="1102"/>
        <v>0</v>
      </c>
      <c r="N3642" s="66">
        <f t="shared" si="1103"/>
        <v>0</v>
      </c>
      <c r="O3642" s="152"/>
      <c r="P3642" s="172">
        <f t="shared" si="1100"/>
        <v>0</v>
      </c>
      <c r="Q3642" s="69">
        <f t="shared" si="1104"/>
        <v>0</v>
      </c>
      <c r="R3642" s="62">
        <f t="shared" si="1105"/>
        <v>0</v>
      </c>
      <c r="S3642" s="153"/>
      <c r="T3642" s="118" t="str">
        <f t="shared" si="1106"/>
        <v/>
      </c>
      <c r="U3642" s="154"/>
      <c r="V3642" s="154"/>
      <c r="W3642" s="154"/>
      <c r="X3642" s="154"/>
      <c r="Y3642" s="154"/>
      <c r="Z3642" s="154"/>
      <c r="AA3642" s="154"/>
      <c r="AB3642" s="154"/>
      <c r="AC3642" s="154"/>
      <c r="AD3642" s="154"/>
      <c r="AE3642" s="154"/>
      <c r="AF3642" s="154"/>
      <c r="AG3642" s="63">
        <f t="shared" si="1107"/>
        <v>0</v>
      </c>
      <c r="AH3642" s="56">
        <f t="shared" si="1108"/>
        <v>0</v>
      </c>
      <c r="AI3642" s="56">
        <f t="shared" si="1109"/>
        <v>0</v>
      </c>
      <c r="AJ3642" s="56">
        <f t="shared" si="1110"/>
        <v>0</v>
      </c>
      <c r="AK3642" s="56">
        <f t="shared" si="1111"/>
        <v>0</v>
      </c>
      <c r="AL3642" s="56">
        <f t="shared" si="1112"/>
        <v>0</v>
      </c>
      <c r="AM3642" s="56">
        <f t="shared" si="1113"/>
        <v>0</v>
      </c>
      <c r="AN3642" s="56">
        <f t="shared" si="1114"/>
        <v>0</v>
      </c>
      <c r="AO3642" s="56">
        <f t="shared" si="1115"/>
        <v>0</v>
      </c>
      <c r="AP3642" s="56">
        <f t="shared" si="1116"/>
        <v>0</v>
      </c>
      <c r="AQ3642" s="56">
        <f t="shared" si="1117"/>
        <v>0</v>
      </c>
      <c r="AR3642" s="86">
        <f t="shared" si="1118"/>
        <v>0</v>
      </c>
    </row>
    <row r="3643" spans="1:44" x14ac:dyDescent="0.25">
      <c r="A3643" s="178"/>
      <c r="B3643" s="55" t="str">
        <f>_xlfn.IFNA(VLOOKUP(A3643,'Ajánlatkérő(k) adatai'!$B$4:$C$205,2,0),"")</f>
        <v/>
      </c>
      <c r="C3643" s="178"/>
      <c r="D3643" s="55" t="str">
        <f>_xlfn.IFNA(VLOOKUP(C3643,'Számlafizető(k) adatai'!$C$4:$D$203,2,0),"")</f>
        <v/>
      </c>
      <c r="E3643" s="55" t="str">
        <f>_xlfn.IFNA(VLOOKUP(C3643,'Számlafizető(k) adatai'!$C$4:$M$203,11,0),"")</f>
        <v/>
      </c>
      <c r="F3643" s="178"/>
      <c r="G3643" s="178"/>
      <c r="H3643" s="178"/>
      <c r="I3643" s="55" t="str">
        <f>IF(F3643="","",VLOOKUP(LEFT(F3643,5),'Technikai cellák'!B:C,2,0))</f>
        <v/>
      </c>
      <c r="J3643" s="55" t="str">
        <f>IF(F3643="","",VLOOKUP(I3643,'Technikai cellák'!$C$1:$D$12,2,0))</f>
        <v/>
      </c>
      <c r="K3643" s="179"/>
      <c r="L3643" s="67" t="str">
        <f t="shared" si="1101"/>
        <v/>
      </c>
      <c r="M3643" s="68">
        <f t="shared" si="1102"/>
        <v>0</v>
      </c>
      <c r="N3643" s="66">
        <f t="shared" si="1103"/>
        <v>0</v>
      </c>
      <c r="O3643" s="152"/>
      <c r="P3643" s="172">
        <f t="shared" si="1100"/>
        <v>0</v>
      </c>
      <c r="Q3643" s="69">
        <f t="shared" si="1104"/>
        <v>0</v>
      </c>
      <c r="R3643" s="62">
        <f t="shared" si="1105"/>
        <v>0</v>
      </c>
      <c r="S3643" s="153"/>
      <c r="T3643" s="118" t="str">
        <f t="shared" si="1106"/>
        <v/>
      </c>
      <c r="U3643" s="154"/>
      <c r="V3643" s="154"/>
      <c r="W3643" s="154"/>
      <c r="X3643" s="154"/>
      <c r="Y3643" s="154"/>
      <c r="Z3643" s="154"/>
      <c r="AA3643" s="154"/>
      <c r="AB3643" s="154"/>
      <c r="AC3643" s="154"/>
      <c r="AD3643" s="154"/>
      <c r="AE3643" s="154"/>
      <c r="AF3643" s="154"/>
      <c r="AG3643" s="63">
        <f t="shared" si="1107"/>
        <v>0</v>
      </c>
      <c r="AH3643" s="56">
        <f t="shared" si="1108"/>
        <v>0</v>
      </c>
      <c r="AI3643" s="56">
        <f t="shared" si="1109"/>
        <v>0</v>
      </c>
      <c r="AJ3643" s="56">
        <f t="shared" si="1110"/>
        <v>0</v>
      </c>
      <c r="AK3643" s="56">
        <f t="shared" si="1111"/>
        <v>0</v>
      </c>
      <c r="AL3643" s="56">
        <f t="shared" si="1112"/>
        <v>0</v>
      </c>
      <c r="AM3643" s="56">
        <f t="shared" si="1113"/>
        <v>0</v>
      </c>
      <c r="AN3643" s="56">
        <f t="shared" si="1114"/>
        <v>0</v>
      </c>
      <c r="AO3643" s="56">
        <f t="shared" si="1115"/>
        <v>0</v>
      </c>
      <c r="AP3643" s="56">
        <f t="shared" si="1116"/>
        <v>0</v>
      </c>
      <c r="AQ3643" s="56">
        <f t="shared" si="1117"/>
        <v>0</v>
      </c>
      <c r="AR3643" s="86">
        <f t="shared" si="1118"/>
        <v>0</v>
      </c>
    </row>
    <row r="3644" spans="1:44" x14ac:dyDescent="0.25">
      <c r="A3644" s="178"/>
      <c r="B3644" s="55" t="str">
        <f>_xlfn.IFNA(VLOOKUP(A3644,'Ajánlatkérő(k) adatai'!$B$4:$C$205,2,0),"")</f>
        <v/>
      </c>
      <c r="C3644" s="178"/>
      <c r="D3644" s="55" t="str">
        <f>_xlfn.IFNA(VLOOKUP(C3644,'Számlafizető(k) adatai'!$C$4:$D$203,2,0),"")</f>
        <v/>
      </c>
      <c r="E3644" s="55" t="str">
        <f>_xlfn.IFNA(VLOOKUP(C3644,'Számlafizető(k) adatai'!$C$4:$M$203,11,0),"")</f>
        <v/>
      </c>
      <c r="F3644" s="178"/>
      <c r="G3644" s="178"/>
      <c r="H3644" s="178"/>
      <c r="I3644" s="55" t="str">
        <f>IF(F3644="","",VLOOKUP(LEFT(F3644,5),'Technikai cellák'!B:C,2,0))</f>
        <v/>
      </c>
      <c r="J3644" s="55" t="str">
        <f>IF(F3644="","",VLOOKUP(I3644,'Technikai cellák'!$C$1:$D$12,2,0))</f>
        <v/>
      </c>
      <c r="K3644" s="179"/>
      <c r="L3644" s="67" t="str">
        <f t="shared" si="1101"/>
        <v/>
      </c>
      <c r="M3644" s="68">
        <f t="shared" si="1102"/>
        <v>0</v>
      </c>
      <c r="N3644" s="66">
        <f t="shared" si="1103"/>
        <v>0</v>
      </c>
      <c r="O3644" s="152"/>
      <c r="P3644" s="172">
        <f t="shared" si="1100"/>
        <v>0</v>
      </c>
      <c r="Q3644" s="69">
        <f t="shared" si="1104"/>
        <v>0</v>
      </c>
      <c r="R3644" s="62">
        <f t="shared" si="1105"/>
        <v>0</v>
      </c>
      <c r="S3644" s="153"/>
      <c r="T3644" s="118" t="str">
        <f t="shared" si="1106"/>
        <v/>
      </c>
      <c r="U3644" s="154"/>
      <c r="V3644" s="154"/>
      <c r="W3644" s="154"/>
      <c r="X3644" s="154"/>
      <c r="Y3644" s="154"/>
      <c r="Z3644" s="154"/>
      <c r="AA3644" s="154"/>
      <c r="AB3644" s="154"/>
      <c r="AC3644" s="154"/>
      <c r="AD3644" s="154"/>
      <c r="AE3644" s="154"/>
      <c r="AF3644" s="154"/>
      <c r="AG3644" s="63">
        <f t="shared" si="1107"/>
        <v>0</v>
      </c>
      <c r="AH3644" s="56">
        <f t="shared" si="1108"/>
        <v>0</v>
      </c>
      <c r="AI3644" s="56">
        <f t="shared" si="1109"/>
        <v>0</v>
      </c>
      <c r="AJ3644" s="56">
        <f t="shared" si="1110"/>
        <v>0</v>
      </c>
      <c r="AK3644" s="56">
        <f t="shared" si="1111"/>
        <v>0</v>
      </c>
      <c r="AL3644" s="56">
        <f t="shared" si="1112"/>
        <v>0</v>
      </c>
      <c r="AM3644" s="56">
        <f t="shared" si="1113"/>
        <v>0</v>
      </c>
      <c r="AN3644" s="56">
        <f t="shared" si="1114"/>
        <v>0</v>
      </c>
      <c r="AO3644" s="56">
        <f t="shared" si="1115"/>
        <v>0</v>
      </c>
      <c r="AP3644" s="56">
        <f t="shared" si="1116"/>
        <v>0</v>
      </c>
      <c r="AQ3644" s="56">
        <f t="shared" si="1117"/>
        <v>0</v>
      </c>
      <c r="AR3644" s="86">
        <f t="shared" si="1118"/>
        <v>0</v>
      </c>
    </row>
    <row r="3645" spans="1:44" x14ac:dyDescent="0.25">
      <c r="A3645" s="178"/>
      <c r="B3645" s="55" t="str">
        <f>_xlfn.IFNA(VLOOKUP(A3645,'Ajánlatkérő(k) adatai'!$B$4:$C$205,2,0),"")</f>
        <v/>
      </c>
      <c r="C3645" s="178"/>
      <c r="D3645" s="55" t="str">
        <f>_xlfn.IFNA(VLOOKUP(C3645,'Számlafizető(k) adatai'!$C$4:$D$203,2,0),"")</f>
        <v/>
      </c>
      <c r="E3645" s="55" t="str">
        <f>_xlfn.IFNA(VLOOKUP(C3645,'Számlafizető(k) adatai'!$C$4:$M$203,11,0),"")</f>
        <v/>
      </c>
      <c r="F3645" s="178"/>
      <c r="G3645" s="178"/>
      <c r="H3645" s="178"/>
      <c r="I3645" s="55" t="str">
        <f>IF(F3645="","",VLOOKUP(LEFT(F3645,5),'Technikai cellák'!B:C,2,0))</f>
        <v/>
      </c>
      <c r="J3645" s="55" t="str">
        <f>IF(F3645="","",VLOOKUP(I3645,'Technikai cellák'!$C$1:$D$12,2,0))</f>
        <v/>
      </c>
      <c r="K3645" s="179"/>
      <c r="L3645" s="67" t="str">
        <f t="shared" si="1101"/>
        <v/>
      </c>
      <c r="M3645" s="68">
        <f t="shared" si="1102"/>
        <v>0</v>
      </c>
      <c r="N3645" s="66">
        <f t="shared" si="1103"/>
        <v>0</v>
      </c>
      <c r="O3645" s="152"/>
      <c r="P3645" s="172">
        <f t="shared" si="1100"/>
        <v>0</v>
      </c>
      <c r="Q3645" s="69">
        <f t="shared" si="1104"/>
        <v>0</v>
      </c>
      <c r="R3645" s="62">
        <f t="shared" si="1105"/>
        <v>0</v>
      </c>
      <c r="S3645" s="153"/>
      <c r="T3645" s="118" t="str">
        <f t="shared" si="1106"/>
        <v/>
      </c>
      <c r="U3645" s="154"/>
      <c r="V3645" s="154"/>
      <c r="W3645" s="154"/>
      <c r="X3645" s="154"/>
      <c r="Y3645" s="154"/>
      <c r="Z3645" s="154"/>
      <c r="AA3645" s="154"/>
      <c r="AB3645" s="154"/>
      <c r="AC3645" s="154"/>
      <c r="AD3645" s="154"/>
      <c r="AE3645" s="154"/>
      <c r="AF3645" s="154"/>
      <c r="AG3645" s="63">
        <f t="shared" si="1107"/>
        <v>0</v>
      </c>
      <c r="AH3645" s="56">
        <f t="shared" si="1108"/>
        <v>0</v>
      </c>
      <c r="AI3645" s="56">
        <f t="shared" si="1109"/>
        <v>0</v>
      </c>
      <c r="AJ3645" s="56">
        <f t="shared" si="1110"/>
        <v>0</v>
      </c>
      <c r="AK3645" s="56">
        <f t="shared" si="1111"/>
        <v>0</v>
      </c>
      <c r="AL3645" s="56">
        <f t="shared" si="1112"/>
        <v>0</v>
      </c>
      <c r="AM3645" s="56">
        <f t="shared" si="1113"/>
        <v>0</v>
      </c>
      <c r="AN3645" s="56">
        <f t="shared" si="1114"/>
        <v>0</v>
      </c>
      <c r="AO3645" s="56">
        <f t="shared" si="1115"/>
        <v>0</v>
      </c>
      <c r="AP3645" s="56">
        <f t="shared" si="1116"/>
        <v>0</v>
      </c>
      <c r="AQ3645" s="56">
        <f t="shared" si="1117"/>
        <v>0</v>
      </c>
      <c r="AR3645" s="86">
        <f t="shared" si="1118"/>
        <v>0</v>
      </c>
    </row>
    <row r="3646" spans="1:44" x14ac:dyDescent="0.25">
      <c r="A3646" s="178"/>
      <c r="B3646" s="55" t="str">
        <f>_xlfn.IFNA(VLOOKUP(A3646,'Ajánlatkérő(k) adatai'!$B$4:$C$205,2,0),"")</f>
        <v/>
      </c>
      <c r="C3646" s="178"/>
      <c r="D3646" s="55" t="str">
        <f>_xlfn.IFNA(VLOOKUP(C3646,'Számlafizető(k) adatai'!$C$4:$D$203,2,0),"")</f>
        <v/>
      </c>
      <c r="E3646" s="55" t="str">
        <f>_xlfn.IFNA(VLOOKUP(C3646,'Számlafizető(k) adatai'!$C$4:$M$203,11,0),"")</f>
        <v/>
      </c>
      <c r="F3646" s="178"/>
      <c r="G3646" s="178"/>
      <c r="H3646" s="178"/>
      <c r="I3646" s="55" t="str">
        <f>IF(F3646="","",VLOOKUP(LEFT(F3646,5),'Technikai cellák'!B:C,2,0))</f>
        <v/>
      </c>
      <c r="J3646" s="55" t="str">
        <f>IF(F3646="","",VLOOKUP(I3646,'Technikai cellák'!$C$1:$D$12,2,0))</f>
        <v/>
      </c>
      <c r="K3646" s="179"/>
      <c r="L3646" s="67" t="str">
        <f t="shared" si="1101"/>
        <v/>
      </c>
      <c r="M3646" s="68">
        <f t="shared" si="1102"/>
        <v>0</v>
      </c>
      <c r="N3646" s="66">
        <f t="shared" si="1103"/>
        <v>0</v>
      </c>
      <c r="O3646" s="152"/>
      <c r="P3646" s="172">
        <f t="shared" si="1100"/>
        <v>0</v>
      </c>
      <c r="Q3646" s="69">
        <f t="shared" si="1104"/>
        <v>0</v>
      </c>
      <c r="R3646" s="62">
        <f t="shared" si="1105"/>
        <v>0</v>
      </c>
      <c r="S3646" s="153"/>
      <c r="T3646" s="118" t="str">
        <f t="shared" si="1106"/>
        <v/>
      </c>
      <c r="U3646" s="154"/>
      <c r="V3646" s="154"/>
      <c r="W3646" s="154"/>
      <c r="X3646" s="154"/>
      <c r="Y3646" s="154"/>
      <c r="Z3646" s="154"/>
      <c r="AA3646" s="154"/>
      <c r="AB3646" s="154"/>
      <c r="AC3646" s="154"/>
      <c r="AD3646" s="154"/>
      <c r="AE3646" s="154"/>
      <c r="AF3646" s="154"/>
      <c r="AG3646" s="63">
        <f t="shared" si="1107"/>
        <v>0</v>
      </c>
      <c r="AH3646" s="56">
        <f t="shared" si="1108"/>
        <v>0</v>
      </c>
      <c r="AI3646" s="56">
        <f t="shared" si="1109"/>
        <v>0</v>
      </c>
      <c r="AJ3646" s="56">
        <f t="shared" si="1110"/>
        <v>0</v>
      </c>
      <c r="AK3646" s="56">
        <f t="shared" si="1111"/>
        <v>0</v>
      </c>
      <c r="AL3646" s="56">
        <f t="shared" si="1112"/>
        <v>0</v>
      </c>
      <c r="AM3646" s="56">
        <f t="shared" si="1113"/>
        <v>0</v>
      </c>
      <c r="AN3646" s="56">
        <f t="shared" si="1114"/>
        <v>0</v>
      </c>
      <c r="AO3646" s="56">
        <f t="shared" si="1115"/>
        <v>0</v>
      </c>
      <c r="AP3646" s="56">
        <f t="shared" si="1116"/>
        <v>0</v>
      </c>
      <c r="AQ3646" s="56">
        <f t="shared" si="1117"/>
        <v>0</v>
      </c>
      <c r="AR3646" s="86">
        <f t="shared" si="1118"/>
        <v>0</v>
      </c>
    </row>
    <row r="3647" spans="1:44" x14ac:dyDescent="0.25">
      <c r="A3647" s="178"/>
      <c r="B3647" s="55" t="str">
        <f>_xlfn.IFNA(VLOOKUP(A3647,'Ajánlatkérő(k) adatai'!$B$4:$C$205,2,0),"")</f>
        <v/>
      </c>
      <c r="C3647" s="178"/>
      <c r="D3647" s="55" t="str">
        <f>_xlfn.IFNA(VLOOKUP(C3647,'Számlafizető(k) adatai'!$C$4:$D$203,2,0),"")</f>
        <v/>
      </c>
      <c r="E3647" s="55" t="str">
        <f>_xlfn.IFNA(VLOOKUP(C3647,'Számlafizető(k) adatai'!$C$4:$M$203,11,0),"")</f>
        <v/>
      </c>
      <c r="F3647" s="178"/>
      <c r="G3647" s="178"/>
      <c r="H3647" s="178"/>
      <c r="I3647" s="55" t="str">
        <f>IF(F3647="","",VLOOKUP(LEFT(F3647,5),'Technikai cellák'!B:C,2,0))</f>
        <v/>
      </c>
      <c r="J3647" s="55" t="str">
        <f>IF(F3647="","",VLOOKUP(I3647,'Technikai cellák'!$C$1:$D$12,2,0))</f>
        <v/>
      </c>
      <c r="K3647" s="179"/>
      <c r="L3647" s="67" t="str">
        <f t="shared" si="1101"/>
        <v/>
      </c>
      <c r="M3647" s="68">
        <f t="shared" si="1102"/>
        <v>0</v>
      </c>
      <c r="N3647" s="66">
        <f t="shared" si="1103"/>
        <v>0</v>
      </c>
      <c r="O3647" s="152"/>
      <c r="P3647" s="172">
        <f t="shared" si="1100"/>
        <v>0</v>
      </c>
      <c r="Q3647" s="69">
        <f t="shared" si="1104"/>
        <v>0</v>
      </c>
      <c r="R3647" s="62">
        <f t="shared" si="1105"/>
        <v>0</v>
      </c>
      <c r="S3647" s="153"/>
      <c r="T3647" s="118" t="str">
        <f t="shared" si="1106"/>
        <v/>
      </c>
      <c r="U3647" s="154"/>
      <c r="V3647" s="154"/>
      <c r="W3647" s="154"/>
      <c r="X3647" s="154"/>
      <c r="Y3647" s="154"/>
      <c r="Z3647" s="154"/>
      <c r="AA3647" s="154"/>
      <c r="AB3647" s="154"/>
      <c r="AC3647" s="154"/>
      <c r="AD3647" s="154"/>
      <c r="AE3647" s="154"/>
      <c r="AF3647" s="154"/>
      <c r="AG3647" s="63">
        <f t="shared" si="1107"/>
        <v>0</v>
      </c>
      <c r="AH3647" s="56">
        <f t="shared" si="1108"/>
        <v>0</v>
      </c>
      <c r="AI3647" s="56">
        <f t="shared" si="1109"/>
        <v>0</v>
      </c>
      <c r="AJ3647" s="56">
        <f t="shared" si="1110"/>
        <v>0</v>
      </c>
      <c r="AK3647" s="56">
        <f t="shared" si="1111"/>
        <v>0</v>
      </c>
      <c r="AL3647" s="56">
        <f t="shared" si="1112"/>
        <v>0</v>
      </c>
      <c r="AM3647" s="56">
        <f t="shared" si="1113"/>
        <v>0</v>
      </c>
      <c r="AN3647" s="56">
        <f t="shared" si="1114"/>
        <v>0</v>
      </c>
      <c r="AO3647" s="56">
        <f t="shared" si="1115"/>
        <v>0</v>
      </c>
      <c r="AP3647" s="56">
        <f t="shared" si="1116"/>
        <v>0</v>
      </c>
      <c r="AQ3647" s="56">
        <f t="shared" si="1117"/>
        <v>0</v>
      </c>
      <c r="AR3647" s="86">
        <f t="shared" si="1118"/>
        <v>0</v>
      </c>
    </row>
    <row r="3648" spans="1:44" x14ac:dyDescent="0.25">
      <c r="A3648" s="178"/>
      <c r="B3648" s="55" t="str">
        <f>_xlfn.IFNA(VLOOKUP(A3648,'Ajánlatkérő(k) adatai'!$B$4:$C$205,2,0),"")</f>
        <v/>
      </c>
      <c r="C3648" s="178"/>
      <c r="D3648" s="55" t="str">
        <f>_xlfn.IFNA(VLOOKUP(C3648,'Számlafizető(k) adatai'!$C$4:$D$203,2,0),"")</f>
        <v/>
      </c>
      <c r="E3648" s="55" t="str">
        <f>_xlfn.IFNA(VLOOKUP(C3648,'Számlafizető(k) adatai'!$C$4:$M$203,11,0),"")</f>
        <v/>
      </c>
      <c r="F3648" s="178"/>
      <c r="G3648" s="178"/>
      <c r="H3648" s="178"/>
      <c r="I3648" s="55" t="str">
        <f>IF(F3648="","",VLOOKUP(LEFT(F3648,5),'Technikai cellák'!B:C,2,0))</f>
        <v/>
      </c>
      <c r="J3648" s="55" t="str">
        <f>IF(F3648="","",VLOOKUP(I3648,'Technikai cellák'!$C$1:$D$12,2,0))</f>
        <v/>
      </c>
      <c r="K3648" s="179"/>
      <c r="L3648" s="67" t="str">
        <f t="shared" si="1101"/>
        <v/>
      </c>
      <c r="M3648" s="68">
        <f t="shared" si="1102"/>
        <v>0</v>
      </c>
      <c r="N3648" s="66">
        <f t="shared" si="1103"/>
        <v>0</v>
      </c>
      <c r="O3648" s="152"/>
      <c r="P3648" s="172">
        <f t="shared" si="1100"/>
        <v>0</v>
      </c>
      <c r="Q3648" s="69">
        <f t="shared" si="1104"/>
        <v>0</v>
      </c>
      <c r="R3648" s="62">
        <f t="shared" si="1105"/>
        <v>0</v>
      </c>
      <c r="S3648" s="153"/>
      <c r="T3648" s="118" t="str">
        <f t="shared" si="1106"/>
        <v/>
      </c>
      <c r="U3648" s="154"/>
      <c r="V3648" s="154"/>
      <c r="W3648" s="154"/>
      <c r="X3648" s="154"/>
      <c r="Y3648" s="154"/>
      <c r="Z3648" s="154"/>
      <c r="AA3648" s="154"/>
      <c r="AB3648" s="154"/>
      <c r="AC3648" s="154"/>
      <c r="AD3648" s="154"/>
      <c r="AE3648" s="154"/>
      <c r="AF3648" s="154"/>
      <c r="AG3648" s="63">
        <f t="shared" si="1107"/>
        <v>0</v>
      </c>
      <c r="AH3648" s="56">
        <f t="shared" si="1108"/>
        <v>0</v>
      </c>
      <c r="AI3648" s="56">
        <f t="shared" si="1109"/>
        <v>0</v>
      </c>
      <c r="AJ3648" s="56">
        <f t="shared" si="1110"/>
        <v>0</v>
      </c>
      <c r="AK3648" s="56">
        <f t="shared" si="1111"/>
        <v>0</v>
      </c>
      <c r="AL3648" s="56">
        <f t="shared" si="1112"/>
        <v>0</v>
      </c>
      <c r="AM3648" s="56">
        <f t="shared" si="1113"/>
        <v>0</v>
      </c>
      <c r="AN3648" s="56">
        <f t="shared" si="1114"/>
        <v>0</v>
      </c>
      <c r="AO3648" s="56">
        <f t="shared" si="1115"/>
        <v>0</v>
      </c>
      <c r="AP3648" s="56">
        <f t="shared" si="1116"/>
        <v>0</v>
      </c>
      <c r="AQ3648" s="56">
        <f t="shared" si="1117"/>
        <v>0</v>
      </c>
      <c r="AR3648" s="86">
        <f t="shared" si="1118"/>
        <v>0</v>
      </c>
    </row>
    <row r="3649" spans="1:44" x14ac:dyDescent="0.25">
      <c r="A3649" s="178"/>
      <c r="B3649" s="55" t="str">
        <f>_xlfn.IFNA(VLOOKUP(A3649,'Ajánlatkérő(k) adatai'!$B$4:$C$205,2,0),"")</f>
        <v/>
      </c>
      <c r="C3649" s="178"/>
      <c r="D3649" s="55" t="str">
        <f>_xlfn.IFNA(VLOOKUP(C3649,'Számlafizető(k) adatai'!$C$4:$D$203,2,0),"")</f>
        <v/>
      </c>
      <c r="E3649" s="55" t="str">
        <f>_xlfn.IFNA(VLOOKUP(C3649,'Számlafizető(k) adatai'!$C$4:$M$203,11,0),"")</f>
        <v/>
      </c>
      <c r="F3649" s="178"/>
      <c r="G3649" s="178"/>
      <c r="H3649" s="178"/>
      <c r="I3649" s="55" t="str">
        <f>IF(F3649="","",VLOOKUP(LEFT(F3649,5),'Technikai cellák'!B:C,2,0))</f>
        <v/>
      </c>
      <c r="J3649" s="55" t="str">
        <f>IF(F3649="","",VLOOKUP(I3649,'Technikai cellák'!$C$1:$D$12,2,0))</f>
        <v/>
      </c>
      <c r="K3649" s="179"/>
      <c r="L3649" s="67" t="str">
        <f t="shared" si="1101"/>
        <v/>
      </c>
      <c r="M3649" s="68">
        <f t="shared" si="1102"/>
        <v>0</v>
      </c>
      <c r="N3649" s="66">
        <f t="shared" si="1103"/>
        <v>0</v>
      </c>
      <c r="O3649" s="152"/>
      <c r="P3649" s="172">
        <f t="shared" si="1100"/>
        <v>0</v>
      </c>
      <c r="Q3649" s="69">
        <f t="shared" si="1104"/>
        <v>0</v>
      </c>
      <c r="R3649" s="62">
        <f t="shared" si="1105"/>
        <v>0</v>
      </c>
      <c r="S3649" s="153"/>
      <c r="T3649" s="118" t="str">
        <f t="shared" si="1106"/>
        <v/>
      </c>
      <c r="U3649" s="154"/>
      <c r="V3649" s="154"/>
      <c r="W3649" s="154"/>
      <c r="X3649" s="154"/>
      <c r="Y3649" s="154"/>
      <c r="Z3649" s="154"/>
      <c r="AA3649" s="154"/>
      <c r="AB3649" s="154"/>
      <c r="AC3649" s="154"/>
      <c r="AD3649" s="154"/>
      <c r="AE3649" s="154"/>
      <c r="AF3649" s="154"/>
      <c r="AG3649" s="63">
        <f t="shared" si="1107"/>
        <v>0</v>
      </c>
      <c r="AH3649" s="56">
        <f t="shared" si="1108"/>
        <v>0</v>
      </c>
      <c r="AI3649" s="56">
        <f t="shared" si="1109"/>
        <v>0</v>
      </c>
      <c r="AJ3649" s="56">
        <f t="shared" si="1110"/>
        <v>0</v>
      </c>
      <c r="AK3649" s="56">
        <f t="shared" si="1111"/>
        <v>0</v>
      </c>
      <c r="AL3649" s="56">
        <f t="shared" si="1112"/>
        <v>0</v>
      </c>
      <c r="AM3649" s="56">
        <f t="shared" si="1113"/>
        <v>0</v>
      </c>
      <c r="AN3649" s="56">
        <f t="shared" si="1114"/>
        <v>0</v>
      </c>
      <c r="AO3649" s="56">
        <f t="shared" si="1115"/>
        <v>0</v>
      </c>
      <c r="AP3649" s="56">
        <f t="shared" si="1116"/>
        <v>0</v>
      </c>
      <c r="AQ3649" s="56">
        <f t="shared" si="1117"/>
        <v>0</v>
      </c>
      <c r="AR3649" s="86">
        <f t="shared" si="1118"/>
        <v>0</v>
      </c>
    </row>
    <row r="3650" spans="1:44" x14ac:dyDescent="0.25">
      <c r="A3650" s="178"/>
      <c r="B3650" s="55" t="str">
        <f>_xlfn.IFNA(VLOOKUP(A3650,'Ajánlatkérő(k) adatai'!$B$4:$C$205,2,0),"")</f>
        <v/>
      </c>
      <c r="C3650" s="178"/>
      <c r="D3650" s="55" t="str">
        <f>_xlfn.IFNA(VLOOKUP(C3650,'Számlafizető(k) adatai'!$C$4:$D$203,2,0),"")</f>
        <v/>
      </c>
      <c r="E3650" s="55" t="str">
        <f>_xlfn.IFNA(VLOOKUP(C3650,'Számlafizető(k) adatai'!$C$4:$M$203,11,0),"")</f>
        <v/>
      </c>
      <c r="F3650" s="178"/>
      <c r="G3650" s="178"/>
      <c r="H3650" s="178"/>
      <c r="I3650" s="55" t="str">
        <f>IF(F3650="","",VLOOKUP(LEFT(F3650,5),'Technikai cellák'!B:C,2,0))</f>
        <v/>
      </c>
      <c r="J3650" s="55" t="str">
        <f>IF(F3650="","",VLOOKUP(I3650,'Technikai cellák'!$C$1:$D$12,2,0))</f>
        <v/>
      </c>
      <c r="K3650" s="179"/>
      <c r="L3650" s="67" t="str">
        <f t="shared" si="1101"/>
        <v/>
      </c>
      <c r="M3650" s="68">
        <f t="shared" si="1102"/>
        <v>0</v>
      </c>
      <c r="N3650" s="66">
        <f t="shared" si="1103"/>
        <v>0</v>
      </c>
      <c r="O3650" s="152"/>
      <c r="P3650" s="172">
        <f t="shared" si="1100"/>
        <v>0</v>
      </c>
      <c r="Q3650" s="69">
        <f t="shared" si="1104"/>
        <v>0</v>
      </c>
      <c r="R3650" s="62">
        <f t="shared" si="1105"/>
        <v>0</v>
      </c>
      <c r="S3650" s="153"/>
      <c r="T3650" s="118" t="str">
        <f t="shared" si="1106"/>
        <v/>
      </c>
      <c r="U3650" s="154"/>
      <c r="V3650" s="154"/>
      <c r="W3650" s="154"/>
      <c r="X3650" s="154"/>
      <c r="Y3650" s="154"/>
      <c r="Z3650" s="154"/>
      <c r="AA3650" s="154"/>
      <c r="AB3650" s="154"/>
      <c r="AC3650" s="154"/>
      <c r="AD3650" s="154"/>
      <c r="AE3650" s="154"/>
      <c r="AF3650" s="154"/>
      <c r="AG3650" s="63">
        <f t="shared" si="1107"/>
        <v>0</v>
      </c>
      <c r="AH3650" s="56">
        <f t="shared" si="1108"/>
        <v>0</v>
      </c>
      <c r="AI3650" s="56">
        <f t="shared" si="1109"/>
        <v>0</v>
      </c>
      <c r="AJ3650" s="56">
        <f t="shared" si="1110"/>
        <v>0</v>
      </c>
      <c r="AK3650" s="56">
        <f t="shared" si="1111"/>
        <v>0</v>
      </c>
      <c r="AL3650" s="56">
        <f t="shared" si="1112"/>
        <v>0</v>
      </c>
      <c r="AM3650" s="56">
        <f t="shared" si="1113"/>
        <v>0</v>
      </c>
      <c r="AN3650" s="56">
        <f t="shared" si="1114"/>
        <v>0</v>
      </c>
      <c r="AO3650" s="56">
        <f t="shared" si="1115"/>
        <v>0</v>
      </c>
      <c r="AP3650" s="56">
        <f t="shared" si="1116"/>
        <v>0</v>
      </c>
      <c r="AQ3650" s="56">
        <f t="shared" si="1117"/>
        <v>0</v>
      </c>
      <c r="AR3650" s="86">
        <f t="shared" si="1118"/>
        <v>0</v>
      </c>
    </row>
    <row r="3651" spans="1:44" x14ac:dyDescent="0.25">
      <c r="A3651" s="178"/>
      <c r="B3651" s="55" t="str">
        <f>_xlfn.IFNA(VLOOKUP(A3651,'Ajánlatkérő(k) adatai'!$B$4:$C$205,2,0),"")</f>
        <v/>
      </c>
      <c r="C3651" s="178"/>
      <c r="D3651" s="55" t="str">
        <f>_xlfn.IFNA(VLOOKUP(C3651,'Számlafizető(k) adatai'!$C$4:$D$203,2,0),"")</f>
        <v/>
      </c>
      <c r="E3651" s="55" t="str">
        <f>_xlfn.IFNA(VLOOKUP(C3651,'Számlafizető(k) adatai'!$C$4:$M$203,11,0),"")</f>
        <v/>
      </c>
      <c r="F3651" s="178"/>
      <c r="G3651" s="178"/>
      <c r="H3651" s="178"/>
      <c r="I3651" s="55" t="str">
        <f>IF(F3651="","",VLOOKUP(LEFT(F3651,5),'Technikai cellák'!B:C,2,0))</f>
        <v/>
      </c>
      <c r="J3651" s="55" t="str">
        <f>IF(F3651="","",VLOOKUP(I3651,'Technikai cellák'!$C$1:$D$12,2,0))</f>
        <v/>
      </c>
      <c r="K3651" s="179"/>
      <c r="L3651" s="67" t="str">
        <f t="shared" si="1101"/>
        <v/>
      </c>
      <c r="M3651" s="68">
        <f t="shared" si="1102"/>
        <v>0</v>
      </c>
      <c r="N3651" s="66">
        <f t="shared" si="1103"/>
        <v>0</v>
      </c>
      <c r="O3651" s="152"/>
      <c r="P3651" s="172">
        <f t="shared" si="1100"/>
        <v>0</v>
      </c>
      <c r="Q3651" s="69">
        <f t="shared" si="1104"/>
        <v>0</v>
      </c>
      <c r="R3651" s="62">
        <f t="shared" si="1105"/>
        <v>0</v>
      </c>
      <c r="S3651" s="153"/>
      <c r="T3651" s="118" t="str">
        <f t="shared" si="1106"/>
        <v/>
      </c>
      <c r="U3651" s="154"/>
      <c r="V3651" s="154"/>
      <c r="W3651" s="154"/>
      <c r="X3651" s="154"/>
      <c r="Y3651" s="154"/>
      <c r="Z3651" s="154"/>
      <c r="AA3651" s="154"/>
      <c r="AB3651" s="154"/>
      <c r="AC3651" s="154"/>
      <c r="AD3651" s="154"/>
      <c r="AE3651" s="154"/>
      <c r="AF3651" s="154"/>
      <c r="AG3651" s="63">
        <f t="shared" si="1107"/>
        <v>0</v>
      </c>
      <c r="AH3651" s="56">
        <f t="shared" si="1108"/>
        <v>0</v>
      </c>
      <c r="AI3651" s="56">
        <f t="shared" si="1109"/>
        <v>0</v>
      </c>
      <c r="AJ3651" s="56">
        <f t="shared" si="1110"/>
        <v>0</v>
      </c>
      <c r="AK3651" s="56">
        <f t="shared" si="1111"/>
        <v>0</v>
      </c>
      <c r="AL3651" s="56">
        <f t="shared" si="1112"/>
        <v>0</v>
      </c>
      <c r="AM3651" s="56">
        <f t="shared" si="1113"/>
        <v>0</v>
      </c>
      <c r="AN3651" s="56">
        <f t="shared" si="1114"/>
        <v>0</v>
      </c>
      <c r="AO3651" s="56">
        <f t="shared" si="1115"/>
        <v>0</v>
      </c>
      <c r="AP3651" s="56">
        <f t="shared" si="1116"/>
        <v>0</v>
      </c>
      <c r="AQ3651" s="56">
        <f t="shared" si="1117"/>
        <v>0</v>
      </c>
      <c r="AR3651" s="86">
        <f t="shared" si="1118"/>
        <v>0</v>
      </c>
    </row>
    <row r="3652" spans="1:44" x14ac:dyDescent="0.25">
      <c r="A3652" s="178"/>
      <c r="B3652" s="55" t="str">
        <f>_xlfn.IFNA(VLOOKUP(A3652,'Ajánlatkérő(k) adatai'!$B$4:$C$205,2,0),"")</f>
        <v/>
      </c>
      <c r="C3652" s="178"/>
      <c r="D3652" s="55" t="str">
        <f>_xlfn.IFNA(VLOOKUP(C3652,'Számlafizető(k) adatai'!$C$4:$D$203,2,0),"")</f>
        <v/>
      </c>
      <c r="E3652" s="55" t="str">
        <f>_xlfn.IFNA(VLOOKUP(C3652,'Számlafizető(k) adatai'!$C$4:$M$203,11,0),"")</f>
        <v/>
      </c>
      <c r="F3652" s="178"/>
      <c r="G3652" s="178"/>
      <c r="H3652" s="178"/>
      <c r="I3652" s="55" t="str">
        <f>IF(F3652="","",VLOOKUP(LEFT(F3652,5),'Technikai cellák'!B:C,2,0))</f>
        <v/>
      </c>
      <c r="J3652" s="55" t="str">
        <f>IF(F3652="","",VLOOKUP(I3652,'Technikai cellák'!$C$1:$D$12,2,0))</f>
        <v/>
      </c>
      <c r="K3652" s="179"/>
      <c r="L3652" s="67" t="str">
        <f t="shared" si="1101"/>
        <v/>
      </c>
      <c r="M3652" s="68">
        <f t="shared" si="1102"/>
        <v>0</v>
      </c>
      <c r="N3652" s="66">
        <f t="shared" si="1103"/>
        <v>0</v>
      </c>
      <c r="O3652" s="152"/>
      <c r="P3652" s="172">
        <f t="shared" si="1100"/>
        <v>0</v>
      </c>
      <c r="Q3652" s="69">
        <f t="shared" si="1104"/>
        <v>0</v>
      </c>
      <c r="R3652" s="62">
        <f t="shared" si="1105"/>
        <v>0</v>
      </c>
      <c r="S3652" s="153"/>
      <c r="T3652" s="118" t="str">
        <f t="shared" si="1106"/>
        <v/>
      </c>
      <c r="U3652" s="154"/>
      <c r="V3652" s="154"/>
      <c r="W3652" s="154"/>
      <c r="X3652" s="154"/>
      <c r="Y3652" s="154"/>
      <c r="Z3652" s="154"/>
      <c r="AA3652" s="154"/>
      <c r="AB3652" s="154"/>
      <c r="AC3652" s="154"/>
      <c r="AD3652" s="154"/>
      <c r="AE3652" s="154"/>
      <c r="AF3652" s="154"/>
      <c r="AG3652" s="63">
        <f t="shared" si="1107"/>
        <v>0</v>
      </c>
      <c r="AH3652" s="56">
        <f t="shared" si="1108"/>
        <v>0</v>
      </c>
      <c r="AI3652" s="56">
        <f t="shared" si="1109"/>
        <v>0</v>
      </c>
      <c r="AJ3652" s="56">
        <f t="shared" si="1110"/>
        <v>0</v>
      </c>
      <c r="AK3652" s="56">
        <f t="shared" si="1111"/>
        <v>0</v>
      </c>
      <c r="AL3652" s="56">
        <f t="shared" si="1112"/>
        <v>0</v>
      </c>
      <c r="AM3652" s="56">
        <f t="shared" si="1113"/>
        <v>0</v>
      </c>
      <c r="AN3652" s="56">
        <f t="shared" si="1114"/>
        <v>0</v>
      </c>
      <c r="AO3652" s="56">
        <f t="shared" si="1115"/>
        <v>0</v>
      </c>
      <c r="AP3652" s="56">
        <f t="shared" si="1116"/>
        <v>0</v>
      </c>
      <c r="AQ3652" s="56">
        <f t="shared" si="1117"/>
        <v>0</v>
      </c>
      <c r="AR3652" s="86">
        <f t="shared" si="1118"/>
        <v>0</v>
      </c>
    </row>
    <row r="3653" spans="1:44" x14ac:dyDescent="0.25">
      <c r="A3653" s="178"/>
      <c r="B3653" s="55" t="str">
        <f>_xlfn.IFNA(VLOOKUP(A3653,'Ajánlatkérő(k) adatai'!$B$4:$C$205,2,0),"")</f>
        <v/>
      </c>
      <c r="C3653" s="178"/>
      <c r="D3653" s="55" t="str">
        <f>_xlfn.IFNA(VLOOKUP(C3653,'Számlafizető(k) adatai'!$C$4:$D$203,2,0),"")</f>
        <v/>
      </c>
      <c r="E3653" s="55" t="str">
        <f>_xlfn.IFNA(VLOOKUP(C3653,'Számlafizető(k) adatai'!$C$4:$M$203,11,0),"")</f>
        <v/>
      </c>
      <c r="F3653" s="178"/>
      <c r="G3653" s="178"/>
      <c r="H3653" s="178"/>
      <c r="I3653" s="55" t="str">
        <f>IF(F3653="","",VLOOKUP(LEFT(F3653,5),'Technikai cellák'!B:C,2,0))</f>
        <v/>
      </c>
      <c r="J3653" s="55" t="str">
        <f>IF(F3653="","",VLOOKUP(I3653,'Technikai cellák'!$C$1:$D$12,2,0))</f>
        <v/>
      </c>
      <c r="K3653" s="179"/>
      <c r="L3653" s="67" t="str">
        <f t="shared" si="1101"/>
        <v/>
      </c>
      <c r="M3653" s="68">
        <f t="shared" si="1102"/>
        <v>0</v>
      </c>
      <c r="N3653" s="66">
        <f t="shared" si="1103"/>
        <v>0</v>
      </c>
      <c r="O3653" s="152"/>
      <c r="P3653" s="172">
        <f t="shared" si="1100"/>
        <v>0</v>
      </c>
      <c r="Q3653" s="69">
        <f t="shared" si="1104"/>
        <v>0</v>
      </c>
      <c r="R3653" s="62">
        <f t="shared" si="1105"/>
        <v>0</v>
      </c>
      <c r="S3653" s="153"/>
      <c r="T3653" s="118" t="str">
        <f t="shared" si="1106"/>
        <v/>
      </c>
      <c r="U3653" s="154"/>
      <c r="V3653" s="154"/>
      <c r="W3653" s="154"/>
      <c r="X3653" s="154"/>
      <c r="Y3653" s="154"/>
      <c r="Z3653" s="154"/>
      <c r="AA3653" s="154"/>
      <c r="AB3653" s="154"/>
      <c r="AC3653" s="154"/>
      <c r="AD3653" s="154"/>
      <c r="AE3653" s="154"/>
      <c r="AF3653" s="154"/>
      <c r="AG3653" s="63">
        <f t="shared" si="1107"/>
        <v>0</v>
      </c>
      <c r="AH3653" s="56">
        <f t="shared" si="1108"/>
        <v>0</v>
      </c>
      <c r="AI3653" s="56">
        <f t="shared" si="1109"/>
        <v>0</v>
      </c>
      <c r="AJ3653" s="56">
        <f t="shared" si="1110"/>
        <v>0</v>
      </c>
      <c r="AK3653" s="56">
        <f t="shared" si="1111"/>
        <v>0</v>
      </c>
      <c r="AL3653" s="56">
        <f t="shared" si="1112"/>
        <v>0</v>
      </c>
      <c r="AM3653" s="56">
        <f t="shared" si="1113"/>
        <v>0</v>
      </c>
      <c r="AN3653" s="56">
        <f t="shared" si="1114"/>
        <v>0</v>
      </c>
      <c r="AO3653" s="56">
        <f t="shared" si="1115"/>
        <v>0</v>
      </c>
      <c r="AP3653" s="56">
        <f t="shared" si="1116"/>
        <v>0</v>
      </c>
      <c r="AQ3653" s="56">
        <f t="shared" si="1117"/>
        <v>0</v>
      </c>
      <c r="AR3653" s="86">
        <f t="shared" si="1118"/>
        <v>0</v>
      </c>
    </row>
    <row r="3654" spans="1:44" x14ac:dyDescent="0.25">
      <c r="A3654" s="178"/>
      <c r="B3654" s="55" t="str">
        <f>_xlfn.IFNA(VLOOKUP(A3654,'Ajánlatkérő(k) adatai'!$B$4:$C$205,2,0),"")</f>
        <v/>
      </c>
      <c r="C3654" s="178"/>
      <c r="D3654" s="55" t="str">
        <f>_xlfn.IFNA(VLOOKUP(C3654,'Számlafizető(k) adatai'!$C$4:$D$203,2,0),"")</f>
        <v/>
      </c>
      <c r="E3654" s="55" t="str">
        <f>_xlfn.IFNA(VLOOKUP(C3654,'Számlafizető(k) adatai'!$C$4:$M$203,11,0),"")</f>
        <v/>
      </c>
      <c r="F3654" s="178"/>
      <c r="G3654" s="178"/>
      <c r="H3654" s="178"/>
      <c r="I3654" s="55" t="str">
        <f>IF(F3654="","",VLOOKUP(LEFT(F3654,5),'Technikai cellák'!B:C,2,0))</f>
        <v/>
      </c>
      <c r="J3654" s="55" t="str">
        <f>IF(F3654="","",VLOOKUP(I3654,'Technikai cellák'!$C$1:$D$12,2,0))</f>
        <v/>
      </c>
      <c r="K3654" s="179"/>
      <c r="L3654" s="67" t="str">
        <f t="shared" si="1101"/>
        <v/>
      </c>
      <c r="M3654" s="68">
        <f t="shared" si="1102"/>
        <v>0</v>
      </c>
      <c r="N3654" s="66">
        <f t="shared" si="1103"/>
        <v>0</v>
      </c>
      <c r="O3654" s="152"/>
      <c r="P3654" s="172">
        <f t="shared" si="1100"/>
        <v>0</v>
      </c>
      <c r="Q3654" s="69">
        <f t="shared" si="1104"/>
        <v>0</v>
      </c>
      <c r="R3654" s="62">
        <f t="shared" si="1105"/>
        <v>0</v>
      </c>
      <c r="S3654" s="153"/>
      <c r="T3654" s="118" t="str">
        <f t="shared" si="1106"/>
        <v/>
      </c>
      <c r="U3654" s="154"/>
      <c r="V3654" s="154"/>
      <c r="W3654" s="154"/>
      <c r="X3654" s="154"/>
      <c r="Y3654" s="154"/>
      <c r="Z3654" s="154"/>
      <c r="AA3654" s="154"/>
      <c r="AB3654" s="154"/>
      <c r="AC3654" s="154"/>
      <c r="AD3654" s="154"/>
      <c r="AE3654" s="154"/>
      <c r="AF3654" s="154"/>
      <c r="AG3654" s="63">
        <f t="shared" si="1107"/>
        <v>0</v>
      </c>
      <c r="AH3654" s="56">
        <f t="shared" si="1108"/>
        <v>0</v>
      </c>
      <c r="AI3654" s="56">
        <f t="shared" si="1109"/>
        <v>0</v>
      </c>
      <c r="AJ3654" s="56">
        <f t="shared" si="1110"/>
        <v>0</v>
      </c>
      <c r="AK3654" s="56">
        <f t="shared" si="1111"/>
        <v>0</v>
      </c>
      <c r="AL3654" s="56">
        <f t="shared" si="1112"/>
        <v>0</v>
      </c>
      <c r="AM3654" s="56">
        <f t="shared" si="1113"/>
        <v>0</v>
      </c>
      <c r="AN3654" s="56">
        <f t="shared" si="1114"/>
        <v>0</v>
      </c>
      <c r="AO3654" s="56">
        <f t="shared" si="1115"/>
        <v>0</v>
      </c>
      <c r="AP3654" s="56">
        <f t="shared" si="1116"/>
        <v>0</v>
      </c>
      <c r="AQ3654" s="56">
        <f t="shared" si="1117"/>
        <v>0</v>
      </c>
      <c r="AR3654" s="86">
        <f t="shared" si="1118"/>
        <v>0</v>
      </c>
    </row>
    <row r="3655" spans="1:44" x14ac:dyDescent="0.25">
      <c r="A3655" s="178"/>
      <c r="B3655" s="55" t="str">
        <f>_xlfn.IFNA(VLOOKUP(A3655,'Ajánlatkérő(k) adatai'!$B$4:$C$205,2,0),"")</f>
        <v/>
      </c>
      <c r="C3655" s="178"/>
      <c r="D3655" s="55" t="str">
        <f>_xlfn.IFNA(VLOOKUP(C3655,'Számlafizető(k) adatai'!$C$4:$D$203,2,0),"")</f>
        <v/>
      </c>
      <c r="E3655" s="55" t="str">
        <f>_xlfn.IFNA(VLOOKUP(C3655,'Számlafizető(k) adatai'!$C$4:$M$203,11,0),"")</f>
        <v/>
      </c>
      <c r="F3655" s="178"/>
      <c r="G3655" s="178"/>
      <c r="H3655" s="178"/>
      <c r="I3655" s="55" t="str">
        <f>IF(F3655="","",VLOOKUP(LEFT(F3655,5),'Technikai cellák'!B:C,2,0))</f>
        <v/>
      </c>
      <c r="J3655" s="55" t="str">
        <f>IF(F3655="","",VLOOKUP(I3655,'Technikai cellák'!$C$1:$D$12,2,0))</f>
        <v/>
      </c>
      <c r="K3655" s="179"/>
      <c r="L3655" s="67" t="str">
        <f t="shared" si="1101"/>
        <v/>
      </c>
      <c r="M3655" s="68">
        <f t="shared" si="1102"/>
        <v>0</v>
      </c>
      <c r="N3655" s="66">
        <f t="shared" si="1103"/>
        <v>0</v>
      </c>
      <c r="O3655" s="152"/>
      <c r="P3655" s="172">
        <f t="shared" si="1100"/>
        <v>0</v>
      </c>
      <c r="Q3655" s="69">
        <f t="shared" si="1104"/>
        <v>0</v>
      </c>
      <c r="R3655" s="62">
        <f t="shared" si="1105"/>
        <v>0</v>
      </c>
      <c r="S3655" s="153"/>
      <c r="T3655" s="118" t="str">
        <f t="shared" si="1106"/>
        <v/>
      </c>
      <c r="U3655" s="154"/>
      <c r="V3655" s="154"/>
      <c r="W3655" s="154"/>
      <c r="X3655" s="154"/>
      <c r="Y3655" s="154"/>
      <c r="Z3655" s="154"/>
      <c r="AA3655" s="154"/>
      <c r="AB3655" s="154"/>
      <c r="AC3655" s="154"/>
      <c r="AD3655" s="154"/>
      <c r="AE3655" s="154"/>
      <c r="AF3655" s="154"/>
      <c r="AG3655" s="63">
        <f t="shared" si="1107"/>
        <v>0</v>
      </c>
      <c r="AH3655" s="56">
        <f t="shared" si="1108"/>
        <v>0</v>
      </c>
      <c r="AI3655" s="56">
        <f t="shared" si="1109"/>
        <v>0</v>
      </c>
      <c r="AJ3655" s="56">
        <f t="shared" si="1110"/>
        <v>0</v>
      </c>
      <c r="AK3655" s="56">
        <f t="shared" si="1111"/>
        <v>0</v>
      </c>
      <c r="AL3655" s="56">
        <f t="shared" si="1112"/>
        <v>0</v>
      </c>
      <c r="AM3655" s="56">
        <f t="shared" si="1113"/>
        <v>0</v>
      </c>
      <c r="AN3655" s="56">
        <f t="shared" si="1114"/>
        <v>0</v>
      </c>
      <c r="AO3655" s="56">
        <f t="shared" si="1115"/>
        <v>0</v>
      </c>
      <c r="AP3655" s="56">
        <f t="shared" si="1116"/>
        <v>0</v>
      </c>
      <c r="AQ3655" s="56">
        <f t="shared" si="1117"/>
        <v>0</v>
      </c>
      <c r="AR3655" s="86">
        <f t="shared" si="1118"/>
        <v>0</v>
      </c>
    </row>
    <row r="3656" spans="1:44" x14ac:dyDescent="0.25">
      <c r="A3656" s="178"/>
      <c r="B3656" s="55" t="str">
        <f>_xlfn.IFNA(VLOOKUP(A3656,'Ajánlatkérő(k) adatai'!$B$4:$C$205,2,0),"")</f>
        <v/>
      </c>
      <c r="C3656" s="178"/>
      <c r="D3656" s="55" t="str">
        <f>_xlfn.IFNA(VLOOKUP(C3656,'Számlafizető(k) adatai'!$C$4:$D$203,2,0),"")</f>
        <v/>
      </c>
      <c r="E3656" s="55" t="str">
        <f>_xlfn.IFNA(VLOOKUP(C3656,'Számlafizető(k) adatai'!$C$4:$M$203,11,0),"")</f>
        <v/>
      </c>
      <c r="F3656" s="178"/>
      <c r="G3656" s="178"/>
      <c r="H3656" s="178"/>
      <c r="I3656" s="55" t="str">
        <f>IF(F3656="","",VLOOKUP(LEFT(F3656,5),'Technikai cellák'!B:C,2,0))</f>
        <v/>
      </c>
      <c r="J3656" s="55" t="str">
        <f>IF(F3656="","",VLOOKUP(I3656,'Technikai cellák'!$C$1:$D$12,2,0))</f>
        <v/>
      </c>
      <c r="K3656" s="179"/>
      <c r="L3656" s="67" t="str">
        <f t="shared" si="1101"/>
        <v/>
      </c>
      <c r="M3656" s="68">
        <f t="shared" si="1102"/>
        <v>0</v>
      </c>
      <c r="N3656" s="66">
        <f t="shared" si="1103"/>
        <v>0</v>
      </c>
      <c r="O3656" s="152"/>
      <c r="P3656" s="172">
        <f t="shared" si="1100"/>
        <v>0</v>
      </c>
      <c r="Q3656" s="69">
        <f t="shared" si="1104"/>
        <v>0</v>
      </c>
      <c r="R3656" s="62">
        <f t="shared" si="1105"/>
        <v>0</v>
      </c>
      <c r="S3656" s="153"/>
      <c r="T3656" s="118" t="str">
        <f t="shared" si="1106"/>
        <v/>
      </c>
      <c r="U3656" s="154"/>
      <c r="V3656" s="154"/>
      <c r="W3656" s="154"/>
      <c r="X3656" s="154"/>
      <c r="Y3656" s="154"/>
      <c r="Z3656" s="154"/>
      <c r="AA3656" s="154"/>
      <c r="AB3656" s="154"/>
      <c r="AC3656" s="154"/>
      <c r="AD3656" s="154"/>
      <c r="AE3656" s="154"/>
      <c r="AF3656" s="154"/>
      <c r="AG3656" s="63">
        <f t="shared" si="1107"/>
        <v>0</v>
      </c>
      <c r="AH3656" s="56">
        <f t="shared" si="1108"/>
        <v>0</v>
      </c>
      <c r="AI3656" s="56">
        <f t="shared" si="1109"/>
        <v>0</v>
      </c>
      <c r="AJ3656" s="56">
        <f t="shared" si="1110"/>
        <v>0</v>
      </c>
      <c r="AK3656" s="56">
        <f t="shared" si="1111"/>
        <v>0</v>
      </c>
      <c r="AL3656" s="56">
        <f t="shared" si="1112"/>
        <v>0</v>
      </c>
      <c r="AM3656" s="56">
        <f t="shared" si="1113"/>
        <v>0</v>
      </c>
      <c r="AN3656" s="56">
        <f t="shared" si="1114"/>
        <v>0</v>
      </c>
      <c r="AO3656" s="56">
        <f t="shared" si="1115"/>
        <v>0</v>
      </c>
      <c r="AP3656" s="56">
        <f t="shared" si="1116"/>
        <v>0</v>
      </c>
      <c r="AQ3656" s="56">
        <f t="shared" si="1117"/>
        <v>0</v>
      </c>
      <c r="AR3656" s="86">
        <f t="shared" si="1118"/>
        <v>0</v>
      </c>
    </row>
    <row r="3657" spans="1:44" x14ac:dyDescent="0.25">
      <c r="A3657" s="178"/>
      <c r="B3657" s="55" t="str">
        <f>_xlfn.IFNA(VLOOKUP(A3657,'Ajánlatkérő(k) adatai'!$B$4:$C$205,2,0),"")</f>
        <v/>
      </c>
      <c r="C3657" s="178"/>
      <c r="D3657" s="55" t="str">
        <f>_xlfn.IFNA(VLOOKUP(C3657,'Számlafizető(k) adatai'!$C$4:$D$203,2,0),"")</f>
        <v/>
      </c>
      <c r="E3657" s="55" t="str">
        <f>_xlfn.IFNA(VLOOKUP(C3657,'Számlafizető(k) adatai'!$C$4:$M$203,11,0),"")</f>
        <v/>
      </c>
      <c r="F3657" s="178"/>
      <c r="G3657" s="178"/>
      <c r="H3657" s="178"/>
      <c r="I3657" s="55" t="str">
        <f>IF(F3657="","",VLOOKUP(LEFT(F3657,5),'Technikai cellák'!B:C,2,0))</f>
        <v/>
      </c>
      <c r="J3657" s="55" t="str">
        <f>IF(F3657="","",VLOOKUP(I3657,'Technikai cellák'!$C$1:$D$12,2,0))</f>
        <v/>
      </c>
      <c r="K3657" s="179"/>
      <c r="L3657" s="67" t="str">
        <f t="shared" si="1101"/>
        <v/>
      </c>
      <c r="M3657" s="68">
        <f t="shared" si="1102"/>
        <v>0</v>
      </c>
      <c r="N3657" s="66">
        <f t="shared" si="1103"/>
        <v>0</v>
      </c>
      <c r="O3657" s="152"/>
      <c r="P3657" s="172">
        <f t="shared" si="1100"/>
        <v>0</v>
      </c>
      <c r="Q3657" s="69">
        <f t="shared" si="1104"/>
        <v>0</v>
      </c>
      <c r="R3657" s="62">
        <f t="shared" si="1105"/>
        <v>0</v>
      </c>
      <c r="S3657" s="153"/>
      <c r="T3657" s="118" t="str">
        <f t="shared" si="1106"/>
        <v/>
      </c>
      <c r="U3657" s="154"/>
      <c r="V3657" s="154"/>
      <c r="W3657" s="154"/>
      <c r="X3657" s="154"/>
      <c r="Y3657" s="154"/>
      <c r="Z3657" s="154"/>
      <c r="AA3657" s="154"/>
      <c r="AB3657" s="154"/>
      <c r="AC3657" s="154"/>
      <c r="AD3657" s="154"/>
      <c r="AE3657" s="154"/>
      <c r="AF3657" s="154"/>
      <c r="AG3657" s="63">
        <f t="shared" si="1107"/>
        <v>0</v>
      </c>
      <c r="AH3657" s="56">
        <f t="shared" si="1108"/>
        <v>0</v>
      </c>
      <c r="AI3657" s="56">
        <f t="shared" si="1109"/>
        <v>0</v>
      </c>
      <c r="AJ3657" s="56">
        <f t="shared" si="1110"/>
        <v>0</v>
      </c>
      <c r="AK3657" s="56">
        <f t="shared" si="1111"/>
        <v>0</v>
      </c>
      <c r="AL3657" s="56">
        <f t="shared" si="1112"/>
        <v>0</v>
      </c>
      <c r="AM3657" s="56">
        <f t="shared" si="1113"/>
        <v>0</v>
      </c>
      <c r="AN3657" s="56">
        <f t="shared" si="1114"/>
        <v>0</v>
      </c>
      <c r="AO3657" s="56">
        <f t="shared" si="1115"/>
        <v>0</v>
      </c>
      <c r="AP3657" s="56">
        <f t="shared" si="1116"/>
        <v>0</v>
      </c>
      <c r="AQ3657" s="56">
        <f t="shared" si="1117"/>
        <v>0</v>
      </c>
      <c r="AR3657" s="86">
        <f t="shared" si="1118"/>
        <v>0</v>
      </c>
    </row>
    <row r="3658" spans="1:44" x14ac:dyDescent="0.25">
      <c r="A3658" s="178"/>
      <c r="B3658" s="55" t="str">
        <f>_xlfn.IFNA(VLOOKUP(A3658,'Ajánlatkérő(k) adatai'!$B$4:$C$205,2,0),"")</f>
        <v/>
      </c>
      <c r="C3658" s="178"/>
      <c r="D3658" s="55" t="str">
        <f>_xlfn.IFNA(VLOOKUP(C3658,'Számlafizető(k) adatai'!$C$4:$D$203,2,0),"")</f>
        <v/>
      </c>
      <c r="E3658" s="55" t="str">
        <f>_xlfn.IFNA(VLOOKUP(C3658,'Számlafizető(k) adatai'!$C$4:$M$203,11,0),"")</f>
        <v/>
      </c>
      <c r="F3658" s="178"/>
      <c r="G3658" s="178"/>
      <c r="H3658" s="178"/>
      <c r="I3658" s="55" t="str">
        <f>IF(F3658="","",VLOOKUP(LEFT(F3658,5),'Technikai cellák'!B:C,2,0))</f>
        <v/>
      </c>
      <c r="J3658" s="55" t="str">
        <f>IF(F3658="","",VLOOKUP(I3658,'Technikai cellák'!$C$1:$D$12,2,0))</f>
        <v/>
      </c>
      <c r="K3658" s="179"/>
      <c r="L3658" s="67" t="str">
        <f t="shared" si="1101"/>
        <v/>
      </c>
      <c r="M3658" s="68">
        <f t="shared" si="1102"/>
        <v>0</v>
      </c>
      <c r="N3658" s="66">
        <f t="shared" si="1103"/>
        <v>0</v>
      </c>
      <c r="O3658" s="152"/>
      <c r="P3658" s="172">
        <f t="shared" si="1100"/>
        <v>0</v>
      </c>
      <c r="Q3658" s="69">
        <f t="shared" si="1104"/>
        <v>0</v>
      </c>
      <c r="R3658" s="62">
        <f t="shared" si="1105"/>
        <v>0</v>
      </c>
      <c r="S3658" s="153"/>
      <c r="T3658" s="118" t="str">
        <f t="shared" si="1106"/>
        <v/>
      </c>
      <c r="U3658" s="154"/>
      <c r="V3658" s="154"/>
      <c r="W3658" s="154"/>
      <c r="X3658" s="154"/>
      <c r="Y3658" s="154"/>
      <c r="Z3658" s="154"/>
      <c r="AA3658" s="154"/>
      <c r="AB3658" s="154"/>
      <c r="AC3658" s="154"/>
      <c r="AD3658" s="154"/>
      <c r="AE3658" s="154"/>
      <c r="AF3658" s="154"/>
      <c r="AG3658" s="63">
        <f t="shared" si="1107"/>
        <v>0</v>
      </c>
      <c r="AH3658" s="56">
        <f t="shared" si="1108"/>
        <v>0</v>
      </c>
      <c r="AI3658" s="56">
        <f t="shared" si="1109"/>
        <v>0</v>
      </c>
      <c r="AJ3658" s="56">
        <f t="shared" si="1110"/>
        <v>0</v>
      </c>
      <c r="AK3658" s="56">
        <f t="shared" si="1111"/>
        <v>0</v>
      </c>
      <c r="AL3658" s="56">
        <f t="shared" si="1112"/>
        <v>0</v>
      </c>
      <c r="AM3658" s="56">
        <f t="shared" si="1113"/>
        <v>0</v>
      </c>
      <c r="AN3658" s="56">
        <f t="shared" si="1114"/>
        <v>0</v>
      </c>
      <c r="AO3658" s="56">
        <f t="shared" si="1115"/>
        <v>0</v>
      </c>
      <c r="AP3658" s="56">
        <f t="shared" si="1116"/>
        <v>0</v>
      </c>
      <c r="AQ3658" s="56">
        <f t="shared" si="1117"/>
        <v>0</v>
      </c>
      <c r="AR3658" s="86">
        <f t="shared" si="1118"/>
        <v>0</v>
      </c>
    </row>
    <row r="3659" spans="1:44" x14ac:dyDescent="0.25">
      <c r="A3659" s="178"/>
      <c r="B3659" s="55" t="str">
        <f>_xlfn.IFNA(VLOOKUP(A3659,'Ajánlatkérő(k) adatai'!$B$4:$C$205,2,0),"")</f>
        <v/>
      </c>
      <c r="C3659" s="178"/>
      <c r="D3659" s="55" t="str">
        <f>_xlfn.IFNA(VLOOKUP(C3659,'Számlafizető(k) adatai'!$C$4:$D$203,2,0),"")</f>
        <v/>
      </c>
      <c r="E3659" s="55" t="str">
        <f>_xlfn.IFNA(VLOOKUP(C3659,'Számlafizető(k) adatai'!$C$4:$M$203,11,0),"")</f>
        <v/>
      </c>
      <c r="F3659" s="178"/>
      <c r="G3659" s="178"/>
      <c r="H3659" s="178"/>
      <c r="I3659" s="55" t="str">
        <f>IF(F3659="","",VLOOKUP(LEFT(F3659,5),'Technikai cellák'!B:C,2,0))</f>
        <v/>
      </c>
      <c r="J3659" s="55" t="str">
        <f>IF(F3659="","",VLOOKUP(I3659,'Technikai cellák'!$C$1:$D$12,2,0))</f>
        <v/>
      </c>
      <c r="K3659" s="179"/>
      <c r="L3659" s="67" t="str">
        <f t="shared" si="1101"/>
        <v/>
      </c>
      <c r="M3659" s="68">
        <f t="shared" si="1102"/>
        <v>0</v>
      </c>
      <c r="N3659" s="66">
        <f t="shared" si="1103"/>
        <v>0</v>
      </c>
      <c r="O3659" s="152"/>
      <c r="P3659" s="172">
        <f t="shared" si="1100"/>
        <v>0</v>
      </c>
      <c r="Q3659" s="69">
        <f t="shared" si="1104"/>
        <v>0</v>
      </c>
      <c r="R3659" s="62">
        <f t="shared" si="1105"/>
        <v>0</v>
      </c>
      <c r="S3659" s="153"/>
      <c r="T3659" s="118" t="str">
        <f t="shared" si="1106"/>
        <v/>
      </c>
      <c r="U3659" s="154"/>
      <c r="V3659" s="154"/>
      <c r="W3659" s="154"/>
      <c r="X3659" s="154"/>
      <c r="Y3659" s="154"/>
      <c r="Z3659" s="154"/>
      <c r="AA3659" s="154"/>
      <c r="AB3659" s="154"/>
      <c r="AC3659" s="154"/>
      <c r="AD3659" s="154"/>
      <c r="AE3659" s="154"/>
      <c r="AF3659" s="154"/>
      <c r="AG3659" s="63">
        <f t="shared" si="1107"/>
        <v>0</v>
      </c>
      <c r="AH3659" s="56">
        <f t="shared" si="1108"/>
        <v>0</v>
      </c>
      <c r="AI3659" s="56">
        <f t="shared" si="1109"/>
        <v>0</v>
      </c>
      <c r="AJ3659" s="56">
        <f t="shared" si="1110"/>
        <v>0</v>
      </c>
      <c r="AK3659" s="56">
        <f t="shared" si="1111"/>
        <v>0</v>
      </c>
      <c r="AL3659" s="56">
        <f t="shared" si="1112"/>
        <v>0</v>
      </c>
      <c r="AM3659" s="56">
        <f t="shared" si="1113"/>
        <v>0</v>
      </c>
      <c r="AN3659" s="56">
        <f t="shared" si="1114"/>
        <v>0</v>
      </c>
      <c r="AO3659" s="56">
        <f t="shared" si="1115"/>
        <v>0</v>
      </c>
      <c r="AP3659" s="56">
        <f t="shared" si="1116"/>
        <v>0</v>
      </c>
      <c r="AQ3659" s="56">
        <f t="shared" si="1117"/>
        <v>0</v>
      </c>
      <c r="AR3659" s="86">
        <f t="shared" si="1118"/>
        <v>0</v>
      </c>
    </row>
    <row r="3660" spans="1:44" x14ac:dyDescent="0.25">
      <c r="A3660" s="178"/>
      <c r="B3660" s="55" t="str">
        <f>_xlfn.IFNA(VLOOKUP(A3660,'Ajánlatkérő(k) adatai'!$B$4:$C$205,2,0),"")</f>
        <v/>
      </c>
      <c r="C3660" s="178"/>
      <c r="D3660" s="55" t="str">
        <f>_xlfn.IFNA(VLOOKUP(C3660,'Számlafizető(k) adatai'!$C$4:$D$203,2,0),"")</f>
        <v/>
      </c>
      <c r="E3660" s="55" t="str">
        <f>_xlfn.IFNA(VLOOKUP(C3660,'Számlafizető(k) adatai'!$C$4:$M$203,11,0),"")</f>
        <v/>
      </c>
      <c r="F3660" s="178"/>
      <c r="G3660" s="178"/>
      <c r="H3660" s="178"/>
      <c r="I3660" s="55" t="str">
        <f>IF(F3660="","",VLOOKUP(LEFT(F3660,5),'Technikai cellák'!B:C,2,0))</f>
        <v/>
      </c>
      <c r="J3660" s="55" t="str">
        <f>IF(F3660="","",VLOOKUP(I3660,'Technikai cellák'!$C$1:$D$12,2,0))</f>
        <v/>
      </c>
      <c r="K3660" s="179"/>
      <c r="L3660" s="67" t="str">
        <f t="shared" si="1101"/>
        <v/>
      </c>
      <c r="M3660" s="68">
        <f t="shared" si="1102"/>
        <v>0</v>
      </c>
      <c r="N3660" s="66">
        <f t="shared" si="1103"/>
        <v>0</v>
      </c>
      <c r="O3660" s="152"/>
      <c r="P3660" s="172">
        <f t="shared" si="1100"/>
        <v>0</v>
      </c>
      <c r="Q3660" s="69">
        <f t="shared" si="1104"/>
        <v>0</v>
      </c>
      <c r="R3660" s="62">
        <f t="shared" si="1105"/>
        <v>0</v>
      </c>
      <c r="S3660" s="153"/>
      <c r="T3660" s="118" t="str">
        <f t="shared" si="1106"/>
        <v/>
      </c>
      <c r="U3660" s="154"/>
      <c r="V3660" s="154"/>
      <c r="W3660" s="154"/>
      <c r="X3660" s="154"/>
      <c r="Y3660" s="154"/>
      <c r="Z3660" s="154"/>
      <c r="AA3660" s="154"/>
      <c r="AB3660" s="154"/>
      <c r="AC3660" s="154"/>
      <c r="AD3660" s="154"/>
      <c r="AE3660" s="154"/>
      <c r="AF3660" s="154"/>
      <c r="AG3660" s="63">
        <f t="shared" si="1107"/>
        <v>0</v>
      </c>
      <c r="AH3660" s="56">
        <f t="shared" si="1108"/>
        <v>0</v>
      </c>
      <c r="AI3660" s="56">
        <f t="shared" si="1109"/>
        <v>0</v>
      </c>
      <c r="AJ3660" s="56">
        <f t="shared" si="1110"/>
        <v>0</v>
      </c>
      <c r="AK3660" s="56">
        <f t="shared" si="1111"/>
        <v>0</v>
      </c>
      <c r="AL3660" s="56">
        <f t="shared" si="1112"/>
        <v>0</v>
      </c>
      <c r="AM3660" s="56">
        <f t="shared" si="1113"/>
        <v>0</v>
      </c>
      <c r="AN3660" s="56">
        <f t="shared" si="1114"/>
        <v>0</v>
      </c>
      <c r="AO3660" s="56">
        <f t="shared" si="1115"/>
        <v>0</v>
      </c>
      <c r="AP3660" s="56">
        <f t="shared" si="1116"/>
        <v>0</v>
      </c>
      <c r="AQ3660" s="56">
        <f t="shared" si="1117"/>
        <v>0</v>
      </c>
      <c r="AR3660" s="86">
        <f t="shared" si="1118"/>
        <v>0</v>
      </c>
    </row>
    <row r="3661" spans="1:44" x14ac:dyDescent="0.25">
      <c r="A3661" s="178"/>
      <c r="B3661" s="55" t="str">
        <f>_xlfn.IFNA(VLOOKUP(A3661,'Ajánlatkérő(k) adatai'!$B$4:$C$205,2,0),"")</f>
        <v/>
      </c>
      <c r="C3661" s="178"/>
      <c r="D3661" s="55" t="str">
        <f>_xlfn.IFNA(VLOOKUP(C3661,'Számlafizető(k) adatai'!$C$4:$D$203,2,0),"")</f>
        <v/>
      </c>
      <c r="E3661" s="55" t="str">
        <f>_xlfn.IFNA(VLOOKUP(C3661,'Számlafizető(k) adatai'!$C$4:$M$203,11,0),"")</f>
        <v/>
      </c>
      <c r="F3661" s="178"/>
      <c r="G3661" s="178"/>
      <c r="H3661" s="178"/>
      <c r="I3661" s="55" t="str">
        <f>IF(F3661="","",VLOOKUP(LEFT(F3661,5),'Technikai cellák'!B:C,2,0))</f>
        <v/>
      </c>
      <c r="J3661" s="55" t="str">
        <f>IF(F3661="","",VLOOKUP(I3661,'Technikai cellák'!$C$1:$D$12,2,0))</f>
        <v/>
      </c>
      <c r="K3661" s="179"/>
      <c r="L3661" s="67" t="str">
        <f t="shared" si="1101"/>
        <v/>
      </c>
      <c r="M3661" s="68">
        <f t="shared" si="1102"/>
        <v>0</v>
      </c>
      <c r="N3661" s="66">
        <f t="shared" si="1103"/>
        <v>0</v>
      </c>
      <c r="O3661" s="152"/>
      <c r="P3661" s="172">
        <f t="shared" si="1100"/>
        <v>0</v>
      </c>
      <c r="Q3661" s="69">
        <f t="shared" si="1104"/>
        <v>0</v>
      </c>
      <c r="R3661" s="62">
        <f t="shared" si="1105"/>
        <v>0</v>
      </c>
      <c r="S3661" s="153"/>
      <c r="T3661" s="118" t="str">
        <f t="shared" si="1106"/>
        <v/>
      </c>
      <c r="U3661" s="154"/>
      <c r="V3661" s="154"/>
      <c r="W3661" s="154"/>
      <c r="X3661" s="154"/>
      <c r="Y3661" s="154"/>
      <c r="Z3661" s="154"/>
      <c r="AA3661" s="154"/>
      <c r="AB3661" s="154"/>
      <c r="AC3661" s="154"/>
      <c r="AD3661" s="154"/>
      <c r="AE3661" s="154"/>
      <c r="AF3661" s="154"/>
      <c r="AG3661" s="63">
        <f t="shared" si="1107"/>
        <v>0</v>
      </c>
      <c r="AH3661" s="56">
        <f t="shared" si="1108"/>
        <v>0</v>
      </c>
      <c r="AI3661" s="56">
        <f t="shared" si="1109"/>
        <v>0</v>
      </c>
      <c r="AJ3661" s="56">
        <f t="shared" si="1110"/>
        <v>0</v>
      </c>
      <c r="AK3661" s="56">
        <f t="shared" si="1111"/>
        <v>0</v>
      </c>
      <c r="AL3661" s="56">
        <f t="shared" si="1112"/>
        <v>0</v>
      </c>
      <c r="AM3661" s="56">
        <f t="shared" si="1113"/>
        <v>0</v>
      </c>
      <c r="AN3661" s="56">
        <f t="shared" si="1114"/>
        <v>0</v>
      </c>
      <c r="AO3661" s="56">
        <f t="shared" si="1115"/>
        <v>0</v>
      </c>
      <c r="AP3661" s="56">
        <f t="shared" si="1116"/>
        <v>0</v>
      </c>
      <c r="AQ3661" s="56">
        <f t="shared" si="1117"/>
        <v>0</v>
      </c>
      <c r="AR3661" s="86">
        <f t="shared" si="1118"/>
        <v>0</v>
      </c>
    </row>
    <row r="3662" spans="1:44" x14ac:dyDescent="0.25">
      <c r="A3662" s="178"/>
      <c r="B3662" s="55" t="str">
        <f>_xlfn.IFNA(VLOOKUP(A3662,'Ajánlatkérő(k) adatai'!$B$4:$C$205,2,0),"")</f>
        <v/>
      </c>
      <c r="C3662" s="178"/>
      <c r="D3662" s="55" t="str">
        <f>_xlfn.IFNA(VLOOKUP(C3662,'Számlafizető(k) adatai'!$C$4:$D$203,2,0),"")</f>
        <v/>
      </c>
      <c r="E3662" s="55" t="str">
        <f>_xlfn.IFNA(VLOOKUP(C3662,'Számlafizető(k) adatai'!$C$4:$M$203,11,0),"")</f>
        <v/>
      </c>
      <c r="F3662" s="178"/>
      <c r="G3662" s="178"/>
      <c r="H3662" s="178"/>
      <c r="I3662" s="55" t="str">
        <f>IF(F3662="","",VLOOKUP(LEFT(F3662,5),'Technikai cellák'!B:C,2,0))</f>
        <v/>
      </c>
      <c r="J3662" s="55" t="str">
        <f>IF(F3662="","",VLOOKUP(I3662,'Technikai cellák'!$C$1:$D$12,2,0))</f>
        <v/>
      </c>
      <c r="K3662" s="179"/>
      <c r="L3662" s="67" t="str">
        <f t="shared" si="1101"/>
        <v/>
      </c>
      <c r="M3662" s="68">
        <f t="shared" si="1102"/>
        <v>0</v>
      </c>
      <c r="N3662" s="66">
        <f t="shared" si="1103"/>
        <v>0</v>
      </c>
      <c r="O3662" s="152"/>
      <c r="P3662" s="172">
        <f t="shared" si="1100"/>
        <v>0</v>
      </c>
      <c r="Q3662" s="69">
        <f t="shared" si="1104"/>
        <v>0</v>
      </c>
      <c r="R3662" s="62">
        <f t="shared" si="1105"/>
        <v>0</v>
      </c>
      <c r="S3662" s="153"/>
      <c r="T3662" s="118" t="str">
        <f t="shared" si="1106"/>
        <v/>
      </c>
      <c r="U3662" s="154"/>
      <c r="V3662" s="154"/>
      <c r="W3662" s="154"/>
      <c r="X3662" s="154"/>
      <c r="Y3662" s="154"/>
      <c r="Z3662" s="154"/>
      <c r="AA3662" s="154"/>
      <c r="AB3662" s="154"/>
      <c r="AC3662" s="154"/>
      <c r="AD3662" s="154"/>
      <c r="AE3662" s="154"/>
      <c r="AF3662" s="154"/>
      <c r="AG3662" s="63">
        <f t="shared" si="1107"/>
        <v>0</v>
      </c>
      <c r="AH3662" s="56">
        <f t="shared" si="1108"/>
        <v>0</v>
      </c>
      <c r="AI3662" s="56">
        <f t="shared" si="1109"/>
        <v>0</v>
      </c>
      <c r="AJ3662" s="56">
        <f t="shared" si="1110"/>
        <v>0</v>
      </c>
      <c r="AK3662" s="56">
        <f t="shared" si="1111"/>
        <v>0</v>
      </c>
      <c r="AL3662" s="56">
        <f t="shared" si="1112"/>
        <v>0</v>
      </c>
      <c r="AM3662" s="56">
        <f t="shared" si="1113"/>
        <v>0</v>
      </c>
      <c r="AN3662" s="56">
        <f t="shared" si="1114"/>
        <v>0</v>
      </c>
      <c r="AO3662" s="56">
        <f t="shared" si="1115"/>
        <v>0</v>
      </c>
      <c r="AP3662" s="56">
        <f t="shared" si="1116"/>
        <v>0</v>
      </c>
      <c r="AQ3662" s="56">
        <f t="shared" si="1117"/>
        <v>0</v>
      </c>
      <c r="AR3662" s="86">
        <f t="shared" si="1118"/>
        <v>0</v>
      </c>
    </row>
    <row r="3663" spans="1:44" x14ac:dyDescent="0.25">
      <c r="A3663" s="178"/>
      <c r="B3663" s="55" t="str">
        <f>_xlfn.IFNA(VLOOKUP(A3663,'Ajánlatkérő(k) adatai'!$B$4:$C$205,2,0),"")</f>
        <v/>
      </c>
      <c r="C3663" s="178"/>
      <c r="D3663" s="55" t="str">
        <f>_xlfn.IFNA(VLOOKUP(C3663,'Számlafizető(k) adatai'!$C$4:$D$203,2,0),"")</f>
        <v/>
      </c>
      <c r="E3663" s="55" t="str">
        <f>_xlfn.IFNA(VLOOKUP(C3663,'Számlafizető(k) adatai'!$C$4:$M$203,11,0),"")</f>
        <v/>
      </c>
      <c r="F3663" s="178"/>
      <c r="G3663" s="178"/>
      <c r="H3663" s="178"/>
      <c r="I3663" s="55" t="str">
        <f>IF(F3663="","",VLOOKUP(LEFT(F3663,5),'Technikai cellák'!B:C,2,0))</f>
        <v/>
      </c>
      <c r="J3663" s="55" t="str">
        <f>IF(F3663="","",VLOOKUP(I3663,'Technikai cellák'!$C$1:$D$12,2,0))</f>
        <v/>
      </c>
      <c r="K3663" s="179"/>
      <c r="L3663" s="67" t="str">
        <f t="shared" si="1101"/>
        <v/>
      </c>
      <c r="M3663" s="68">
        <f t="shared" si="1102"/>
        <v>0</v>
      </c>
      <c r="N3663" s="66">
        <f t="shared" si="1103"/>
        <v>0</v>
      </c>
      <c r="O3663" s="152"/>
      <c r="P3663" s="172">
        <f t="shared" si="1100"/>
        <v>0</v>
      </c>
      <c r="Q3663" s="69">
        <f t="shared" si="1104"/>
        <v>0</v>
      </c>
      <c r="R3663" s="62">
        <f t="shared" si="1105"/>
        <v>0</v>
      </c>
      <c r="S3663" s="153"/>
      <c r="T3663" s="118" t="str">
        <f t="shared" si="1106"/>
        <v/>
      </c>
      <c r="U3663" s="154"/>
      <c r="V3663" s="154"/>
      <c r="W3663" s="154"/>
      <c r="X3663" s="154"/>
      <c r="Y3663" s="154"/>
      <c r="Z3663" s="154"/>
      <c r="AA3663" s="154"/>
      <c r="AB3663" s="154"/>
      <c r="AC3663" s="154"/>
      <c r="AD3663" s="154"/>
      <c r="AE3663" s="154"/>
      <c r="AF3663" s="154"/>
      <c r="AG3663" s="63">
        <f t="shared" si="1107"/>
        <v>0</v>
      </c>
      <c r="AH3663" s="56">
        <f t="shared" si="1108"/>
        <v>0</v>
      </c>
      <c r="AI3663" s="56">
        <f t="shared" si="1109"/>
        <v>0</v>
      </c>
      <c r="AJ3663" s="56">
        <f t="shared" si="1110"/>
        <v>0</v>
      </c>
      <c r="AK3663" s="56">
        <f t="shared" si="1111"/>
        <v>0</v>
      </c>
      <c r="AL3663" s="56">
        <f t="shared" si="1112"/>
        <v>0</v>
      </c>
      <c r="AM3663" s="56">
        <f t="shared" si="1113"/>
        <v>0</v>
      </c>
      <c r="AN3663" s="56">
        <f t="shared" si="1114"/>
        <v>0</v>
      </c>
      <c r="AO3663" s="56">
        <f t="shared" si="1115"/>
        <v>0</v>
      </c>
      <c r="AP3663" s="56">
        <f t="shared" si="1116"/>
        <v>0</v>
      </c>
      <c r="AQ3663" s="56">
        <f t="shared" si="1117"/>
        <v>0</v>
      </c>
      <c r="AR3663" s="86">
        <f t="shared" si="1118"/>
        <v>0</v>
      </c>
    </row>
    <row r="3664" spans="1:44" x14ac:dyDescent="0.25">
      <c r="A3664" s="178"/>
      <c r="B3664" s="55" t="str">
        <f>_xlfn.IFNA(VLOOKUP(A3664,'Ajánlatkérő(k) adatai'!$B$4:$C$205,2,0),"")</f>
        <v/>
      </c>
      <c r="C3664" s="178"/>
      <c r="D3664" s="55" t="str">
        <f>_xlfn.IFNA(VLOOKUP(C3664,'Számlafizető(k) adatai'!$C$4:$D$203,2,0),"")</f>
        <v/>
      </c>
      <c r="E3664" s="55" t="str">
        <f>_xlfn.IFNA(VLOOKUP(C3664,'Számlafizető(k) adatai'!$C$4:$M$203,11,0),"")</f>
        <v/>
      </c>
      <c r="F3664" s="178"/>
      <c r="G3664" s="178"/>
      <c r="H3664" s="178"/>
      <c r="I3664" s="55" t="str">
        <f>IF(F3664="","",VLOOKUP(LEFT(F3664,5),'Technikai cellák'!B:C,2,0))</f>
        <v/>
      </c>
      <c r="J3664" s="55" t="str">
        <f>IF(F3664="","",VLOOKUP(I3664,'Technikai cellák'!$C$1:$D$12,2,0))</f>
        <v/>
      </c>
      <c r="K3664" s="179"/>
      <c r="L3664" s="67" t="str">
        <f t="shared" si="1101"/>
        <v/>
      </c>
      <c r="M3664" s="68">
        <f t="shared" si="1102"/>
        <v>0</v>
      </c>
      <c r="N3664" s="66">
        <f t="shared" si="1103"/>
        <v>0</v>
      </c>
      <c r="O3664" s="152"/>
      <c r="P3664" s="172">
        <f t="shared" ref="P3664:P3727" si="1119">ROUND((IF(K3664&lt;100,0,K3664*$C$7)/$C$8),0)</f>
        <v>0</v>
      </c>
      <c r="Q3664" s="69">
        <f t="shared" si="1104"/>
        <v>0</v>
      </c>
      <c r="R3664" s="62">
        <f t="shared" si="1105"/>
        <v>0</v>
      </c>
      <c r="S3664" s="153"/>
      <c r="T3664" s="118" t="str">
        <f t="shared" si="1106"/>
        <v/>
      </c>
      <c r="U3664" s="154"/>
      <c r="V3664" s="154"/>
      <c r="W3664" s="154"/>
      <c r="X3664" s="154"/>
      <c r="Y3664" s="154"/>
      <c r="Z3664" s="154"/>
      <c r="AA3664" s="154"/>
      <c r="AB3664" s="154"/>
      <c r="AC3664" s="154"/>
      <c r="AD3664" s="154"/>
      <c r="AE3664" s="154"/>
      <c r="AF3664" s="154"/>
      <c r="AG3664" s="63">
        <f t="shared" si="1107"/>
        <v>0</v>
      </c>
      <c r="AH3664" s="56">
        <f t="shared" si="1108"/>
        <v>0</v>
      </c>
      <c r="AI3664" s="56">
        <f t="shared" si="1109"/>
        <v>0</v>
      </c>
      <c r="AJ3664" s="56">
        <f t="shared" si="1110"/>
        <v>0</v>
      </c>
      <c r="AK3664" s="56">
        <f t="shared" si="1111"/>
        <v>0</v>
      </c>
      <c r="AL3664" s="56">
        <f t="shared" si="1112"/>
        <v>0</v>
      </c>
      <c r="AM3664" s="56">
        <f t="shared" si="1113"/>
        <v>0</v>
      </c>
      <c r="AN3664" s="56">
        <f t="shared" si="1114"/>
        <v>0</v>
      </c>
      <c r="AO3664" s="56">
        <f t="shared" si="1115"/>
        <v>0</v>
      </c>
      <c r="AP3664" s="56">
        <f t="shared" si="1116"/>
        <v>0</v>
      </c>
      <c r="AQ3664" s="56">
        <f t="shared" si="1117"/>
        <v>0</v>
      </c>
      <c r="AR3664" s="86">
        <f t="shared" si="1118"/>
        <v>0</v>
      </c>
    </row>
    <row r="3665" spans="1:44" x14ac:dyDescent="0.25">
      <c r="A3665" s="178"/>
      <c r="B3665" s="55" t="str">
        <f>_xlfn.IFNA(VLOOKUP(A3665,'Ajánlatkérő(k) adatai'!$B$4:$C$205,2,0),"")</f>
        <v/>
      </c>
      <c r="C3665" s="178"/>
      <c r="D3665" s="55" t="str">
        <f>_xlfn.IFNA(VLOOKUP(C3665,'Számlafizető(k) adatai'!$C$4:$D$203,2,0),"")</f>
        <v/>
      </c>
      <c r="E3665" s="55" t="str">
        <f>_xlfn.IFNA(VLOOKUP(C3665,'Számlafizető(k) adatai'!$C$4:$M$203,11,0),"")</f>
        <v/>
      </c>
      <c r="F3665" s="178"/>
      <c r="G3665" s="178"/>
      <c r="H3665" s="178"/>
      <c r="I3665" s="55" t="str">
        <f>IF(F3665="","",VLOOKUP(LEFT(F3665,5),'Technikai cellák'!B:C,2,0))</f>
        <v/>
      </c>
      <c r="J3665" s="55" t="str">
        <f>IF(F3665="","",VLOOKUP(I3665,'Technikai cellák'!$C$1:$D$12,2,0))</f>
        <v/>
      </c>
      <c r="K3665" s="179"/>
      <c r="L3665" s="67" t="str">
        <f t="shared" si="1101"/>
        <v/>
      </c>
      <c r="M3665" s="68">
        <f t="shared" si="1102"/>
        <v>0</v>
      </c>
      <c r="N3665" s="66">
        <f t="shared" si="1103"/>
        <v>0</v>
      </c>
      <c r="O3665" s="152"/>
      <c r="P3665" s="172">
        <f t="shared" si="1119"/>
        <v>0</v>
      </c>
      <c r="Q3665" s="69">
        <f t="shared" si="1104"/>
        <v>0</v>
      </c>
      <c r="R3665" s="62">
        <f t="shared" si="1105"/>
        <v>0</v>
      </c>
      <c r="S3665" s="153"/>
      <c r="T3665" s="118" t="str">
        <f t="shared" si="1106"/>
        <v/>
      </c>
      <c r="U3665" s="154"/>
      <c r="V3665" s="154"/>
      <c r="W3665" s="154"/>
      <c r="X3665" s="154"/>
      <c r="Y3665" s="154"/>
      <c r="Z3665" s="154"/>
      <c r="AA3665" s="154"/>
      <c r="AB3665" s="154"/>
      <c r="AC3665" s="154"/>
      <c r="AD3665" s="154"/>
      <c r="AE3665" s="154"/>
      <c r="AF3665" s="154"/>
      <c r="AG3665" s="63">
        <f t="shared" si="1107"/>
        <v>0</v>
      </c>
      <c r="AH3665" s="56">
        <f t="shared" si="1108"/>
        <v>0</v>
      </c>
      <c r="AI3665" s="56">
        <f t="shared" si="1109"/>
        <v>0</v>
      </c>
      <c r="AJ3665" s="56">
        <f t="shared" si="1110"/>
        <v>0</v>
      </c>
      <c r="AK3665" s="56">
        <f t="shared" si="1111"/>
        <v>0</v>
      </c>
      <c r="AL3665" s="56">
        <f t="shared" si="1112"/>
        <v>0</v>
      </c>
      <c r="AM3665" s="56">
        <f t="shared" si="1113"/>
        <v>0</v>
      </c>
      <c r="AN3665" s="56">
        <f t="shared" si="1114"/>
        <v>0</v>
      </c>
      <c r="AO3665" s="56">
        <f t="shared" si="1115"/>
        <v>0</v>
      </c>
      <c r="AP3665" s="56">
        <f t="shared" si="1116"/>
        <v>0</v>
      </c>
      <c r="AQ3665" s="56">
        <f t="shared" si="1117"/>
        <v>0</v>
      </c>
      <c r="AR3665" s="86">
        <f t="shared" si="1118"/>
        <v>0</v>
      </c>
    </row>
    <row r="3666" spans="1:44" x14ac:dyDescent="0.25">
      <c r="A3666" s="178"/>
      <c r="B3666" s="55" t="str">
        <f>_xlfn.IFNA(VLOOKUP(A3666,'Ajánlatkérő(k) adatai'!$B$4:$C$205,2,0),"")</f>
        <v/>
      </c>
      <c r="C3666" s="178"/>
      <c r="D3666" s="55" t="str">
        <f>_xlfn.IFNA(VLOOKUP(C3666,'Számlafizető(k) adatai'!$C$4:$D$203,2,0),"")</f>
        <v/>
      </c>
      <c r="E3666" s="55" t="str">
        <f>_xlfn.IFNA(VLOOKUP(C3666,'Számlafizető(k) adatai'!$C$4:$M$203,11,0),"")</f>
        <v/>
      </c>
      <c r="F3666" s="178"/>
      <c r="G3666" s="178"/>
      <c r="H3666" s="178"/>
      <c r="I3666" s="55" t="str">
        <f>IF(F3666="","",VLOOKUP(LEFT(F3666,5),'Technikai cellák'!B:C,2,0))</f>
        <v/>
      </c>
      <c r="J3666" s="55" t="str">
        <f>IF(F3666="","",VLOOKUP(I3666,'Technikai cellák'!$C$1:$D$12,2,0))</f>
        <v/>
      </c>
      <c r="K3666" s="179"/>
      <c r="L3666" s="67" t="str">
        <f t="shared" si="1101"/>
        <v/>
      </c>
      <c r="M3666" s="68">
        <f t="shared" si="1102"/>
        <v>0</v>
      </c>
      <c r="N3666" s="66">
        <f t="shared" si="1103"/>
        <v>0</v>
      </c>
      <c r="O3666" s="152"/>
      <c r="P3666" s="172">
        <f t="shared" si="1119"/>
        <v>0</v>
      </c>
      <c r="Q3666" s="69">
        <f t="shared" si="1104"/>
        <v>0</v>
      </c>
      <c r="R3666" s="62">
        <f t="shared" si="1105"/>
        <v>0</v>
      </c>
      <c r="S3666" s="153"/>
      <c r="T3666" s="118" t="str">
        <f t="shared" si="1106"/>
        <v/>
      </c>
      <c r="U3666" s="154"/>
      <c r="V3666" s="154"/>
      <c r="W3666" s="154"/>
      <c r="X3666" s="154"/>
      <c r="Y3666" s="154"/>
      <c r="Z3666" s="154"/>
      <c r="AA3666" s="154"/>
      <c r="AB3666" s="154"/>
      <c r="AC3666" s="154"/>
      <c r="AD3666" s="154"/>
      <c r="AE3666" s="154"/>
      <c r="AF3666" s="154"/>
      <c r="AG3666" s="63">
        <f t="shared" si="1107"/>
        <v>0</v>
      </c>
      <c r="AH3666" s="56">
        <f t="shared" si="1108"/>
        <v>0</v>
      </c>
      <c r="AI3666" s="56">
        <f t="shared" si="1109"/>
        <v>0</v>
      </c>
      <c r="AJ3666" s="56">
        <f t="shared" si="1110"/>
        <v>0</v>
      </c>
      <c r="AK3666" s="56">
        <f t="shared" si="1111"/>
        <v>0</v>
      </c>
      <c r="AL3666" s="56">
        <f t="shared" si="1112"/>
        <v>0</v>
      </c>
      <c r="AM3666" s="56">
        <f t="shared" si="1113"/>
        <v>0</v>
      </c>
      <c r="AN3666" s="56">
        <f t="shared" si="1114"/>
        <v>0</v>
      </c>
      <c r="AO3666" s="56">
        <f t="shared" si="1115"/>
        <v>0</v>
      </c>
      <c r="AP3666" s="56">
        <f t="shared" si="1116"/>
        <v>0</v>
      </c>
      <c r="AQ3666" s="56">
        <f t="shared" si="1117"/>
        <v>0</v>
      </c>
      <c r="AR3666" s="86">
        <f t="shared" si="1118"/>
        <v>0</v>
      </c>
    </row>
    <row r="3667" spans="1:44" x14ac:dyDescent="0.25">
      <c r="A3667" s="178"/>
      <c r="B3667" s="55" t="str">
        <f>_xlfn.IFNA(VLOOKUP(A3667,'Ajánlatkérő(k) adatai'!$B$4:$C$205,2,0),"")</f>
        <v/>
      </c>
      <c r="C3667" s="178"/>
      <c r="D3667" s="55" t="str">
        <f>_xlfn.IFNA(VLOOKUP(C3667,'Számlafizető(k) adatai'!$C$4:$D$203,2,0),"")</f>
        <v/>
      </c>
      <c r="E3667" s="55" t="str">
        <f>_xlfn.IFNA(VLOOKUP(C3667,'Számlafizető(k) adatai'!$C$4:$M$203,11,0),"")</f>
        <v/>
      </c>
      <c r="F3667" s="178"/>
      <c r="G3667" s="178"/>
      <c r="H3667" s="178"/>
      <c r="I3667" s="55" t="str">
        <f>IF(F3667="","",VLOOKUP(LEFT(F3667,5),'Technikai cellák'!B:C,2,0))</f>
        <v/>
      </c>
      <c r="J3667" s="55" t="str">
        <f>IF(F3667="","",VLOOKUP(I3667,'Technikai cellák'!$C$1:$D$12,2,0))</f>
        <v/>
      </c>
      <c r="K3667" s="179"/>
      <c r="L3667" s="67" t="str">
        <f t="shared" si="1101"/>
        <v/>
      </c>
      <c r="M3667" s="68">
        <f t="shared" si="1102"/>
        <v>0</v>
      </c>
      <c r="N3667" s="66">
        <f t="shared" si="1103"/>
        <v>0</v>
      </c>
      <c r="O3667" s="152"/>
      <c r="P3667" s="172">
        <f t="shared" si="1119"/>
        <v>0</v>
      </c>
      <c r="Q3667" s="69">
        <f t="shared" si="1104"/>
        <v>0</v>
      </c>
      <c r="R3667" s="62">
        <f t="shared" si="1105"/>
        <v>0</v>
      </c>
      <c r="S3667" s="153"/>
      <c r="T3667" s="118" t="str">
        <f t="shared" si="1106"/>
        <v/>
      </c>
      <c r="U3667" s="154"/>
      <c r="V3667" s="154"/>
      <c r="W3667" s="154"/>
      <c r="X3667" s="154"/>
      <c r="Y3667" s="154"/>
      <c r="Z3667" s="154"/>
      <c r="AA3667" s="154"/>
      <c r="AB3667" s="154"/>
      <c r="AC3667" s="154"/>
      <c r="AD3667" s="154"/>
      <c r="AE3667" s="154"/>
      <c r="AF3667" s="154"/>
      <c r="AG3667" s="63">
        <f t="shared" si="1107"/>
        <v>0</v>
      </c>
      <c r="AH3667" s="56">
        <f t="shared" si="1108"/>
        <v>0</v>
      </c>
      <c r="AI3667" s="56">
        <f t="shared" si="1109"/>
        <v>0</v>
      </c>
      <c r="AJ3667" s="56">
        <f t="shared" si="1110"/>
        <v>0</v>
      </c>
      <c r="AK3667" s="56">
        <f t="shared" si="1111"/>
        <v>0</v>
      </c>
      <c r="AL3667" s="56">
        <f t="shared" si="1112"/>
        <v>0</v>
      </c>
      <c r="AM3667" s="56">
        <f t="shared" si="1113"/>
        <v>0</v>
      </c>
      <c r="AN3667" s="56">
        <f t="shared" si="1114"/>
        <v>0</v>
      </c>
      <c r="AO3667" s="56">
        <f t="shared" si="1115"/>
        <v>0</v>
      </c>
      <c r="AP3667" s="56">
        <f t="shared" si="1116"/>
        <v>0</v>
      </c>
      <c r="AQ3667" s="56">
        <f t="shared" si="1117"/>
        <v>0</v>
      </c>
      <c r="AR3667" s="86">
        <f t="shared" si="1118"/>
        <v>0</v>
      </c>
    </row>
    <row r="3668" spans="1:44" x14ac:dyDescent="0.25">
      <c r="A3668" s="178"/>
      <c r="B3668" s="55" t="str">
        <f>_xlfn.IFNA(VLOOKUP(A3668,'Ajánlatkérő(k) adatai'!$B$4:$C$205,2,0),"")</f>
        <v/>
      </c>
      <c r="C3668" s="178"/>
      <c r="D3668" s="55" t="str">
        <f>_xlfn.IFNA(VLOOKUP(C3668,'Számlafizető(k) adatai'!$C$4:$D$203,2,0),"")</f>
        <v/>
      </c>
      <c r="E3668" s="55" t="str">
        <f>_xlfn.IFNA(VLOOKUP(C3668,'Számlafizető(k) adatai'!$C$4:$M$203,11,0),"")</f>
        <v/>
      </c>
      <c r="F3668" s="178"/>
      <c r="G3668" s="178"/>
      <c r="H3668" s="178"/>
      <c r="I3668" s="55" t="str">
        <f>IF(F3668="","",VLOOKUP(LEFT(F3668,5),'Technikai cellák'!B:C,2,0))</f>
        <v/>
      </c>
      <c r="J3668" s="55" t="str">
        <f>IF(F3668="","",VLOOKUP(I3668,'Technikai cellák'!$C$1:$D$12,2,0))</f>
        <v/>
      </c>
      <c r="K3668" s="179"/>
      <c r="L3668" s="67" t="str">
        <f t="shared" si="1101"/>
        <v/>
      </c>
      <c r="M3668" s="68">
        <f t="shared" si="1102"/>
        <v>0</v>
      </c>
      <c r="N3668" s="66">
        <f t="shared" si="1103"/>
        <v>0</v>
      </c>
      <c r="O3668" s="152"/>
      <c r="P3668" s="172">
        <f t="shared" si="1119"/>
        <v>0</v>
      </c>
      <c r="Q3668" s="69">
        <f t="shared" si="1104"/>
        <v>0</v>
      </c>
      <c r="R3668" s="62">
        <f t="shared" si="1105"/>
        <v>0</v>
      </c>
      <c r="S3668" s="153"/>
      <c r="T3668" s="118" t="str">
        <f t="shared" si="1106"/>
        <v/>
      </c>
      <c r="U3668" s="154"/>
      <c r="V3668" s="154"/>
      <c r="W3668" s="154"/>
      <c r="X3668" s="154"/>
      <c r="Y3668" s="154"/>
      <c r="Z3668" s="154"/>
      <c r="AA3668" s="154"/>
      <c r="AB3668" s="154"/>
      <c r="AC3668" s="154"/>
      <c r="AD3668" s="154"/>
      <c r="AE3668" s="154"/>
      <c r="AF3668" s="154"/>
      <c r="AG3668" s="63">
        <f t="shared" si="1107"/>
        <v>0</v>
      </c>
      <c r="AH3668" s="56">
        <f t="shared" si="1108"/>
        <v>0</v>
      </c>
      <c r="AI3668" s="56">
        <f t="shared" si="1109"/>
        <v>0</v>
      </c>
      <c r="AJ3668" s="56">
        <f t="shared" si="1110"/>
        <v>0</v>
      </c>
      <c r="AK3668" s="56">
        <f t="shared" si="1111"/>
        <v>0</v>
      </c>
      <c r="AL3668" s="56">
        <f t="shared" si="1112"/>
        <v>0</v>
      </c>
      <c r="AM3668" s="56">
        <f t="shared" si="1113"/>
        <v>0</v>
      </c>
      <c r="AN3668" s="56">
        <f t="shared" si="1114"/>
        <v>0</v>
      </c>
      <c r="AO3668" s="56">
        <f t="shared" si="1115"/>
        <v>0</v>
      </c>
      <c r="AP3668" s="56">
        <f t="shared" si="1116"/>
        <v>0</v>
      </c>
      <c r="AQ3668" s="56">
        <f t="shared" si="1117"/>
        <v>0</v>
      </c>
      <c r="AR3668" s="86">
        <f t="shared" si="1118"/>
        <v>0</v>
      </c>
    </row>
    <row r="3669" spans="1:44" x14ac:dyDescent="0.25">
      <c r="A3669" s="178"/>
      <c r="B3669" s="55" t="str">
        <f>_xlfn.IFNA(VLOOKUP(A3669,'Ajánlatkérő(k) adatai'!$B$4:$C$205,2,0),"")</f>
        <v/>
      </c>
      <c r="C3669" s="178"/>
      <c r="D3669" s="55" t="str">
        <f>_xlfn.IFNA(VLOOKUP(C3669,'Számlafizető(k) adatai'!$C$4:$D$203,2,0),"")</f>
        <v/>
      </c>
      <c r="E3669" s="55" t="str">
        <f>_xlfn.IFNA(VLOOKUP(C3669,'Számlafizető(k) adatai'!$C$4:$M$203,11,0),"")</f>
        <v/>
      </c>
      <c r="F3669" s="178"/>
      <c r="G3669" s="178"/>
      <c r="H3669" s="178"/>
      <c r="I3669" s="55" t="str">
        <f>IF(F3669="","",VLOOKUP(LEFT(F3669,5),'Technikai cellák'!B:C,2,0))</f>
        <v/>
      </c>
      <c r="J3669" s="55" t="str">
        <f>IF(F3669="","",VLOOKUP(I3669,'Technikai cellák'!$C$1:$D$12,2,0))</f>
        <v/>
      </c>
      <c r="K3669" s="179"/>
      <c r="L3669" s="67" t="str">
        <f t="shared" ref="L3669:L3732" si="1120">IF(K3669="","",IF(K3669&lt;20,"20 alatti",IF(K3669&lt;100,"20-99",IF(K3669&lt;500,"100-500","500-"))))</f>
        <v/>
      </c>
      <c r="M3669" s="68">
        <f t="shared" ref="M3669:M3732" si="1121">ROUND(IF(L3669="20 alatti",K3669*1,0),0)</f>
        <v>0</v>
      </c>
      <c r="N3669" s="66">
        <f t="shared" ref="N3669:N3732" si="1122">ROUND(IF(L3669="20-99",K3669*10.5,0),0)</f>
        <v>0</v>
      </c>
      <c r="O3669" s="152"/>
      <c r="P3669" s="172">
        <f t="shared" si="1119"/>
        <v>0</v>
      </c>
      <c r="Q3669" s="69">
        <f t="shared" ref="Q3669:Q3732" si="1123">ROUND(R3669*$F$10,0)</f>
        <v>0</v>
      </c>
      <c r="R3669" s="62">
        <f t="shared" ref="R3669:R3732" si="1124">SUM(AG3669:AR3669)</f>
        <v>0</v>
      </c>
      <c r="S3669" s="153"/>
      <c r="T3669" s="118" t="str">
        <f t="shared" ref="T3669:T3732" si="1125">IF(S3669="","",IF((DAYS360(S3669,$C$4,TRUE))/30&lt;0,"",(DAYS360(S3669,$C$4,))/30))</f>
        <v/>
      </c>
      <c r="U3669" s="154"/>
      <c r="V3669" s="154"/>
      <c r="W3669" s="154"/>
      <c r="X3669" s="154"/>
      <c r="Y3669" s="154"/>
      <c r="Z3669" s="154"/>
      <c r="AA3669" s="154"/>
      <c r="AB3669" s="154"/>
      <c r="AC3669" s="154"/>
      <c r="AD3669" s="154"/>
      <c r="AE3669" s="154"/>
      <c r="AF3669" s="154"/>
      <c r="AG3669" s="63">
        <f t="shared" ref="AG3669:AG3732" si="1126">ROUND((U3669*$C$7)/$C$8,0)</f>
        <v>0</v>
      </c>
      <c r="AH3669" s="56">
        <f t="shared" ref="AH3669:AH3732" si="1127">ROUND((V3669*$C$7)/$C$8,0)</f>
        <v>0</v>
      </c>
      <c r="AI3669" s="56">
        <f t="shared" ref="AI3669:AI3732" si="1128">ROUND((W3669*$C$7)/$C$8,0)</f>
        <v>0</v>
      </c>
      <c r="AJ3669" s="56">
        <f t="shared" ref="AJ3669:AJ3732" si="1129">ROUND((X3669*$C$7)/$C$8,0)</f>
        <v>0</v>
      </c>
      <c r="AK3669" s="56">
        <f t="shared" ref="AK3669:AK3732" si="1130">ROUND((Y3669*$C$7)/$C$8,0)</f>
        <v>0</v>
      </c>
      <c r="AL3669" s="56">
        <f t="shared" ref="AL3669:AL3732" si="1131">ROUND((Z3669*$C$7)/$C$8,0)</f>
        <v>0</v>
      </c>
      <c r="AM3669" s="56">
        <f t="shared" ref="AM3669:AM3732" si="1132">ROUND((AA3669*$C$7)/$C$8,0)</f>
        <v>0</v>
      </c>
      <c r="AN3669" s="56">
        <f t="shared" ref="AN3669:AN3732" si="1133">ROUND((AB3669*$C$7)/$C$8,0)</f>
        <v>0</v>
      </c>
      <c r="AO3669" s="56">
        <f t="shared" ref="AO3669:AO3732" si="1134">ROUND((AC3669*$C$7)/$C$8,0)</f>
        <v>0</v>
      </c>
      <c r="AP3669" s="56">
        <f t="shared" ref="AP3669:AP3732" si="1135">ROUND((AD3669*$C$7)/$C$8,0)</f>
        <v>0</v>
      </c>
      <c r="AQ3669" s="56">
        <f t="shared" ref="AQ3669:AQ3732" si="1136">ROUND((AE3669*$C$7)/$C$8,0)</f>
        <v>0</v>
      </c>
      <c r="AR3669" s="86">
        <f t="shared" ref="AR3669:AR3732" si="1137">ROUND((AF3669*$C$7)/$C$8,0)</f>
        <v>0</v>
      </c>
    </row>
    <row r="3670" spans="1:44" x14ac:dyDescent="0.25">
      <c r="A3670" s="178"/>
      <c r="B3670" s="55" t="str">
        <f>_xlfn.IFNA(VLOOKUP(A3670,'Ajánlatkérő(k) adatai'!$B$4:$C$205,2,0),"")</f>
        <v/>
      </c>
      <c r="C3670" s="178"/>
      <c r="D3670" s="55" t="str">
        <f>_xlfn.IFNA(VLOOKUP(C3670,'Számlafizető(k) adatai'!$C$4:$D$203,2,0),"")</f>
        <v/>
      </c>
      <c r="E3670" s="55" t="str">
        <f>_xlfn.IFNA(VLOOKUP(C3670,'Számlafizető(k) adatai'!$C$4:$M$203,11,0),"")</f>
        <v/>
      </c>
      <c r="F3670" s="178"/>
      <c r="G3670" s="178"/>
      <c r="H3670" s="178"/>
      <c r="I3670" s="55" t="str">
        <f>IF(F3670="","",VLOOKUP(LEFT(F3670,5),'Technikai cellák'!B:C,2,0))</f>
        <v/>
      </c>
      <c r="J3670" s="55" t="str">
        <f>IF(F3670="","",VLOOKUP(I3670,'Technikai cellák'!$C$1:$D$12,2,0))</f>
        <v/>
      </c>
      <c r="K3670" s="179"/>
      <c r="L3670" s="67" t="str">
        <f t="shared" si="1120"/>
        <v/>
      </c>
      <c r="M3670" s="68">
        <f t="shared" si="1121"/>
        <v>0</v>
      </c>
      <c r="N3670" s="66">
        <f t="shared" si="1122"/>
        <v>0</v>
      </c>
      <c r="O3670" s="152"/>
      <c r="P3670" s="172">
        <f t="shared" si="1119"/>
        <v>0</v>
      </c>
      <c r="Q3670" s="69">
        <f t="shared" si="1123"/>
        <v>0</v>
      </c>
      <c r="R3670" s="62">
        <f t="shared" si="1124"/>
        <v>0</v>
      </c>
      <c r="S3670" s="153"/>
      <c r="T3670" s="118" t="str">
        <f t="shared" si="1125"/>
        <v/>
      </c>
      <c r="U3670" s="154"/>
      <c r="V3670" s="154"/>
      <c r="W3670" s="154"/>
      <c r="X3670" s="154"/>
      <c r="Y3670" s="154"/>
      <c r="Z3670" s="154"/>
      <c r="AA3670" s="154"/>
      <c r="AB3670" s="154"/>
      <c r="AC3670" s="154"/>
      <c r="AD3670" s="154"/>
      <c r="AE3670" s="154"/>
      <c r="AF3670" s="154"/>
      <c r="AG3670" s="63">
        <f t="shared" si="1126"/>
        <v>0</v>
      </c>
      <c r="AH3670" s="56">
        <f t="shared" si="1127"/>
        <v>0</v>
      </c>
      <c r="AI3670" s="56">
        <f t="shared" si="1128"/>
        <v>0</v>
      </c>
      <c r="AJ3670" s="56">
        <f t="shared" si="1129"/>
        <v>0</v>
      </c>
      <c r="AK3670" s="56">
        <f t="shared" si="1130"/>
        <v>0</v>
      </c>
      <c r="AL3670" s="56">
        <f t="shared" si="1131"/>
        <v>0</v>
      </c>
      <c r="AM3670" s="56">
        <f t="shared" si="1132"/>
        <v>0</v>
      </c>
      <c r="AN3670" s="56">
        <f t="shared" si="1133"/>
        <v>0</v>
      </c>
      <c r="AO3670" s="56">
        <f t="shared" si="1134"/>
        <v>0</v>
      </c>
      <c r="AP3670" s="56">
        <f t="shared" si="1135"/>
        <v>0</v>
      </c>
      <c r="AQ3670" s="56">
        <f t="shared" si="1136"/>
        <v>0</v>
      </c>
      <c r="AR3670" s="86">
        <f t="shared" si="1137"/>
        <v>0</v>
      </c>
    </row>
    <row r="3671" spans="1:44" x14ac:dyDescent="0.25">
      <c r="A3671" s="178"/>
      <c r="B3671" s="55" t="str">
        <f>_xlfn.IFNA(VLOOKUP(A3671,'Ajánlatkérő(k) adatai'!$B$4:$C$205,2,0),"")</f>
        <v/>
      </c>
      <c r="C3671" s="178"/>
      <c r="D3671" s="55" t="str">
        <f>_xlfn.IFNA(VLOOKUP(C3671,'Számlafizető(k) adatai'!$C$4:$D$203,2,0),"")</f>
        <v/>
      </c>
      <c r="E3671" s="55" t="str">
        <f>_xlfn.IFNA(VLOOKUP(C3671,'Számlafizető(k) adatai'!$C$4:$M$203,11,0),"")</f>
        <v/>
      </c>
      <c r="F3671" s="178"/>
      <c r="G3671" s="178"/>
      <c r="H3671" s="178"/>
      <c r="I3671" s="55" t="str">
        <f>IF(F3671="","",VLOOKUP(LEFT(F3671,5),'Technikai cellák'!B:C,2,0))</f>
        <v/>
      </c>
      <c r="J3671" s="55" t="str">
        <f>IF(F3671="","",VLOOKUP(I3671,'Technikai cellák'!$C$1:$D$12,2,0))</f>
        <v/>
      </c>
      <c r="K3671" s="179"/>
      <c r="L3671" s="67" t="str">
        <f t="shared" si="1120"/>
        <v/>
      </c>
      <c r="M3671" s="68">
        <f t="shared" si="1121"/>
        <v>0</v>
      </c>
      <c r="N3671" s="66">
        <f t="shared" si="1122"/>
        <v>0</v>
      </c>
      <c r="O3671" s="152"/>
      <c r="P3671" s="172">
        <f t="shared" si="1119"/>
        <v>0</v>
      </c>
      <c r="Q3671" s="69">
        <f t="shared" si="1123"/>
        <v>0</v>
      </c>
      <c r="R3671" s="62">
        <f t="shared" si="1124"/>
        <v>0</v>
      </c>
      <c r="S3671" s="153"/>
      <c r="T3671" s="118" t="str">
        <f t="shared" si="1125"/>
        <v/>
      </c>
      <c r="U3671" s="154"/>
      <c r="V3671" s="154"/>
      <c r="W3671" s="154"/>
      <c r="X3671" s="154"/>
      <c r="Y3671" s="154"/>
      <c r="Z3671" s="154"/>
      <c r="AA3671" s="154"/>
      <c r="AB3671" s="154"/>
      <c r="AC3671" s="154"/>
      <c r="AD3671" s="154"/>
      <c r="AE3671" s="154"/>
      <c r="AF3671" s="154"/>
      <c r="AG3671" s="63">
        <f t="shared" si="1126"/>
        <v>0</v>
      </c>
      <c r="AH3671" s="56">
        <f t="shared" si="1127"/>
        <v>0</v>
      </c>
      <c r="AI3671" s="56">
        <f t="shared" si="1128"/>
        <v>0</v>
      </c>
      <c r="AJ3671" s="56">
        <f t="shared" si="1129"/>
        <v>0</v>
      </c>
      <c r="AK3671" s="56">
        <f t="shared" si="1130"/>
        <v>0</v>
      </c>
      <c r="AL3671" s="56">
        <f t="shared" si="1131"/>
        <v>0</v>
      </c>
      <c r="AM3671" s="56">
        <f t="shared" si="1132"/>
        <v>0</v>
      </c>
      <c r="AN3671" s="56">
        <f t="shared" si="1133"/>
        <v>0</v>
      </c>
      <c r="AO3671" s="56">
        <f t="shared" si="1134"/>
        <v>0</v>
      </c>
      <c r="AP3671" s="56">
        <f t="shared" si="1135"/>
        <v>0</v>
      </c>
      <c r="AQ3671" s="56">
        <f t="shared" si="1136"/>
        <v>0</v>
      </c>
      <c r="AR3671" s="86">
        <f t="shared" si="1137"/>
        <v>0</v>
      </c>
    </row>
    <row r="3672" spans="1:44" x14ac:dyDescent="0.25">
      <c r="A3672" s="178"/>
      <c r="B3672" s="55" t="str">
        <f>_xlfn.IFNA(VLOOKUP(A3672,'Ajánlatkérő(k) adatai'!$B$4:$C$205,2,0),"")</f>
        <v/>
      </c>
      <c r="C3672" s="178"/>
      <c r="D3672" s="55" t="str">
        <f>_xlfn.IFNA(VLOOKUP(C3672,'Számlafizető(k) adatai'!$C$4:$D$203,2,0),"")</f>
        <v/>
      </c>
      <c r="E3672" s="55" t="str">
        <f>_xlfn.IFNA(VLOOKUP(C3672,'Számlafizető(k) adatai'!$C$4:$M$203,11,0),"")</f>
        <v/>
      </c>
      <c r="F3672" s="178"/>
      <c r="G3672" s="178"/>
      <c r="H3672" s="178"/>
      <c r="I3672" s="55" t="str">
        <f>IF(F3672="","",VLOOKUP(LEFT(F3672,5),'Technikai cellák'!B:C,2,0))</f>
        <v/>
      </c>
      <c r="J3672" s="55" t="str">
        <f>IF(F3672="","",VLOOKUP(I3672,'Technikai cellák'!$C$1:$D$12,2,0))</f>
        <v/>
      </c>
      <c r="K3672" s="179"/>
      <c r="L3672" s="67" t="str">
        <f t="shared" si="1120"/>
        <v/>
      </c>
      <c r="M3672" s="68">
        <f t="shared" si="1121"/>
        <v>0</v>
      </c>
      <c r="N3672" s="66">
        <f t="shared" si="1122"/>
        <v>0</v>
      </c>
      <c r="O3672" s="152"/>
      <c r="P3672" s="172">
        <f t="shared" si="1119"/>
        <v>0</v>
      </c>
      <c r="Q3672" s="69">
        <f t="shared" si="1123"/>
        <v>0</v>
      </c>
      <c r="R3672" s="62">
        <f t="shared" si="1124"/>
        <v>0</v>
      </c>
      <c r="S3672" s="153"/>
      <c r="T3672" s="118" t="str">
        <f t="shared" si="1125"/>
        <v/>
      </c>
      <c r="U3672" s="154"/>
      <c r="V3672" s="154"/>
      <c r="W3672" s="154"/>
      <c r="X3672" s="154"/>
      <c r="Y3672" s="154"/>
      <c r="Z3672" s="154"/>
      <c r="AA3672" s="154"/>
      <c r="AB3672" s="154"/>
      <c r="AC3672" s="154"/>
      <c r="AD3672" s="154"/>
      <c r="AE3672" s="154"/>
      <c r="AF3672" s="154"/>
      <c r="AG3672" s="63">
        <f t="shared" si="1126"/>
        <v>0</v>
      </c>
      <c r="AH3672" s="56">
        <f t="shared" si="1127"/>
        <v>0</v>
      </c>
      <c r="AI3672" s="56">
        <f t="shared" si="1128"/>
        <v>0</v>
      </c>
      <c r="AJ3672" s="56">
        <f t="shared" si="1129"/>
        <v>0</v>
      </c>
      <c r="AK3672" s="56">
        <f t="shared" si="1130"/>
        <v>0</v>
      </c>
      <c r="AL3672" s="56">
        <f t="shared" si="1131"/>
        <v>0</v>
      </c>
      <c r="AM3672" s="56">
        <f t="shared" si="1132"/>
        <v>0</v>
      </c>
      <c r="AN3672" s="56">
        <f t="shared" si="1133"/>
        <v>0</v>
      </c>
      <c r="AO3672" s="56">
        <f t="shared" si="1134"/>
        <v>0</v>
      </c>
      <c r="AP3672" s="56">
        <f t="shared" si="1135"/>
        <v>0</v>
      </c>
      <c r="AQ3672" s="56">
        <f t="shared" si="1136"/>
        <v>0</v>
      </c>
      <c r="AR3672" s="86">
        <f t="shared" si="1137"/>
        <v>0</v>
      </c>
    </row>
    <row r="3673" spans="1:44" x14ac:dyDescent="0.25">
      <c r="A3673" s="178"/>
      <c r="B3673" s="55" t="str">
        <f>_xlfn.IFNA(VLOOKUP(A3673,'Ajánlatkérő(k) adatai'!$B$4:$C$205,2,0),"")</f>
        <v/>
      </c>
      <c r="C3673" s="178"/>
      <c r="D3673" s="55" t="str">
        <f>_xlfn.IFNA(VLOOKUP(C3673,'Számlafizető(k) adatai'!$C$4:$D$203,2,0),"")</f>
        <v/>
      </c>
      <c r="E3673" s="55" t="str">
        <f>_xlfn.IFNA(VLOOKUP(C3673,'Számlafizető(k) adatai'!$C$4:$M$203,11,0),"")</f>
        <v/>
      </c>
      <c r="F3673" s="178"/>
      <c r="G3673" s="178"/>
      <c r="H3673" s="178"/>
      <c r="I3673" s="55" t="str">
        <f>IF(F3673="","",VLOOKUP(LEFT(F3673,5),'Technikai cellák'!B:C,2,0))</f>
        <v/>
      </c>
      <c r="J3673" s="55" t="str">
        <f>IF(F3673="","",VLOOKUP(I3673,'Technikai cellák'!$C$1:$D$12,2,0))</f>
        <v/>
      </c>
      <c r="K3673" s="179"/>
      <c r="L3673" s="67" t="str">
        <f t="shared" si="1120"/>
        <v/>
      </c>
      <c r="M3673" s="68">
        <f t="shared" si="1121"/>
        <v>0</v>
      </c>
      <c r="N3673" s="66">
        <f t="shared" si="1122"/>
        <v>0</v>
      </c>
      <c r="O3673" s="152"/>
      <c r="P3673" s="172">
        <f t="shared" si="1119"/>
        <v>0</v>
      </c>
      <c r="Q3673" s="69">
        <f t="shared" si="1123"/>
        <v>0</v>
      </c>
      <c r="R3673" s="62">
        <f t="shared" si="1124"/>
        <v>0</v>
      </c>
      <c r="S3673" s="153"/>
      <c r="T3673" s="118" t="str">
        <f t="shared" si="1125"/>
        <v/>
      </c>
      <c r="U3673" s="154"/>
      <c r="V3673" s="154"/>
      <c r="W3673" s="154"/>
      <c r="X3673" s="154"/>
      <c r="Y3673" s="154"/>
      <c r="Z3673" s="154"/>
      <c r="AA3673" s="154"/>
      <c r="AB3673" s="154"/>
      <c r="AC3673" s="154"/>
      <c r="AD3673" s="154"/>
      <c r="AE3673" s="154"/>
      <c r="AF3673" s="154"/>
      <c r="AG3673" s="63">
        <f t="shared" si="1126"/>
        <v>0</v>
      </c>
      <c r="AH3673" s="56">
        <f t="shared" si="1127"/>
        <v>0</v>
      </c>
      <c r="AI3673" s="56">
        <f t="shared" si="1128"/>
        <v>0</v>
      </c>
      <c r="AJ3673" s="56">
        <f t="shared" si="1129"/>
        <v>0</v>
      </c>
      <c r="AK3673" s="56">
        <f t="shared" si="1130"/>
        <v>0</v>
      </c>
      <c r="AL3673" s="56">
        <f t="shared" si="1131"/>
        <v>0</v>
      </c>
      <c r="AM3673" s="56">
        <f t="shared" si="1132"/>
        <v>0</v>
      </c>
      <c r="AN3673" s="56">
        <f t="shared" si="1133"/>
        <v>0</v>
      </c>
      <c r="AO3673" s="56">
        <f t="shared" si="1134"/>
        <v>0</v>
      </c>
      <c r="AP3673" s="56">
        <f t="shared" si="1135"/>
        <v>0</v>
      </c>
      <c r="AQ3673" s="56">
        <f t="shared" si="1136"/>
        <v>0</v>
      </c>
      <c r="AR3673" s="86">
        <f t="shared" si="1137"/>
        <v>0</v>
      </c>
    </row>
    <row r="3674" spans="1:44" x14ac:dyDescent="0.25">
      <c r="A3674" s="178"/>
      <c r="B3674" s="55" t="str">
        <f>_xlfn.IFNA(VLOOKUP(A3674,'Ajánlatkérő(k) adatai'!$B$4:$C$205,2,0),"")</f>
        <v/>
      </c>
      <c r="C3674" s="178"/>
      <c r="D3674" s="55" t="str">
        <f>_xlfn.IFNA(VLOOKUP(C3674,'Számlafizető(k) adatai'!$C$4:$D$203,2,0),"")</f>
        <v/>
      </c>
      <c r="E3674" s="55" t="str">
        <f>_xlfn.IFNA(VLOOKUP(C3674,'Számlafizető(k) adatai'!$C$4:$M$203,11,0),"")</f>
        <v/>
      </c>
      <c r="F3674" s="178"/>
      <c r="G3674" s="178"/>
      <c r="H3674" s="178"/>
      <c r="I3674" s="55" t="str">
        <f>IF(F3674="","",VLOOKUP(LEFT(F3674,5),'Technikai cellák'!B:C,2,0))</f>
        <v/>
      </c>
      <c r="J3674" s="55" t="str">
        <f>IF(F3674="","",VLOOKUP(I3674,'Technikai cellák'!$C$1:$D$12,2,0))</f>
        <v/>
      </c>
      <c r="K3674" s="179"/>
      <c r="L3674" s="67" t="str">
        <f t="shared" si="1120"/>
        <v/>
      </c>
      <c r="M3674" s="68">
        <f t="shared" si="1121"/>
        <v>0</v>
      </c>
      <c r="N3674" s="66">
        <f t="shared" si="1122"/>
        <v>0</v>
      </c>
      <c r="O3674" s="152"/>
      <c r="P3674" s="172">
        <f t="shared" si="1119"/>
        <v>0</v>
      </c>
      <c r="Q3674" s="69">
        <f t="shared" si="1123"/>
        <v>0</v>
      </c>
      <c r="R3674" s="62">
        <f t="shared" si="1124"/>
        <v>0</v>
      </c>
      <c r="S3674" s="153"/>
      <c r="T3674" s="118" t="str">
        <f t="shared" si="1125"/>
        <v/>
      </c>
      <c r="U3674" s="154"/>
      <c r="V3674" s="154"/>
      <c r="W3674" s="154"/>
      <c r="X3674" s="154"/>
      <c r="Y3674" s="154"/>
      <c r="Z3674" s="154"/>
      <c r="AA3674" s="154"/>
      <c r="AB3674" s="154"/>
      <c r="AC3674" s="154"/>
      <c r="AD3674" s="154"/>
      <c r="AE3674" s="154"/>
      <c r="AF3674" s="154"/>
      <c r="AG3674" s="63">
        <f t="shared" si="1126"/>
        <v>0</v>
      </c>
      <c r="AH3674" s="56">
        <f t="shared" si="1127"/>
        <v>0</v>
      </c>
      <c r="AI3674" s="56">
        <f t="shared" si="1128"/>
        <v>0</v>
      </c>
      <c r="AJ3674" s="56">
        <f t="shared" si="1129"/>
        <v>0</v>
      </c>
      <c r="AK3674" s="56">
        <f t="shared" si="1130"/>
        <v>0</v>
      </c>
      <c r="AL3674" s="56">
        <f t="shared" si="1131"/>
        <v>0</v>
      </c>
      <c r="AM3674" s="56">
        <f t="shared" si="1132"/>
        <v>0</v>
      </c>
      <c r="AN3674" s="56">
        <f t="shared" si="1133"/>
        <v>0</v>
      </c>
      <c r="AO3674" s="56">
        <f t="shared" si="1134"/>
        <v>0</v>
      </c>
      <c r="AP3674" s="56">
        <f t="shared" si="1135"/>
        <v>0</v>
      </c>
      <c r="AQ3674" s="56">
        <f t="shared" si="1136"/>
        <v>0</v>
      </c>
      <c r="AR3674" s="86">
        <f t="shared" si="1137"/>
        <v>0</v>
      </c>
    </row>
    <row r="3675" spans="1:44" x14ac:dyDescent="0.25">
      <c r="A3675" s="178"/>
      <c r="B3675" s="55" t="str">
        <f>_xlfn.IFNA(VLOOKUP(A3675,'Ajánlatkérő(k) adatai'!$B$4:$C$205,2,0),"")</f>
        <v/>
      </c>
      <c r="C3675" s="178"/>
      <c r="D3675" s="55" t="str">
        <f>_xlfn.IFNA(VLOOKUP(C3675,'Számlafizető(k) adatai'!$C$4:$D$203,2,0),"")</f>
        <v/>
      </c>
      <c r="E3675" s="55" t="str">
        <f>_xlfn.IFNA(VLOOKUP(C3675,'Számlafizető(k) adatai'!$C$4:$M$203,11,0),"")</f>
        <v/>
      </c>
      <c r="F3675" s="178"/>
      <c r="G3675" s="178"/>
      <c r="H3675" s="178"/>
      <c r="I3675" s="55" t="str">
        <f>IF(F3675="","",VLOOKUP(LEFT(F3675,5),'Technikai cellák'!B:C,2,0))</f>
        <v/>
      </c>
      <c r="J3675" s="55" t="str">
        <f>IF(F3675="","",VLOOKUP(I3675,'Technikai cellák'!$C$1:$D$12,2,0))</f>
        <v/>
      </c>
      <c r="K3675" s="179"/>
      <c r="L3675" s="67" t="str">
        <f t="shared" si="1120"/>
        <v/>
      </c>
      <c r="M3675" s="68">
        <f t="shared" si="1121"/>
        <v>0</v>
      </c>
      <c r="N3675" s="66">
        <f t="shared" si="1122"/>
        <v>0</v>
      </c>
      <c r="O3675" s="152"/>
      <c r="P3675" s="172">
        <f t="shared" si="1119"/>
        <v>0</v>
      </c>
      <c r="Q3675" s="69">
        <f t="shared" si="1123"/>
        <v>0</v>
      </c>
      <c r="R3675" s="62">
        <f t="shared" si="1124"/>
        <v>0</v>
      </c>
      <c r="S3675" s="153"/>
      <c r="T3675" s="118" t="str">
        <f t="shared" si="1125"/>
        <v/>
      </c>
      <c r="U3675" s="154"/>
      <c r="V3675" s="154"/>
      <c r="W3675" s="154"/>
      <c r="X3675" s="154"/>
      <c r="Y3675" s="154"/>
      <c r="Z3675" s="154"/>
      <c r="AA3675" s="154"/>
      <c r="AB3675" s="154"/>
      <c r="AC3675" s="154"/>
      <c r="AD3675" s="154"/>
      <c r="AE3675" s="154"/>
      <c r="AF3675" s="154"/>
      <c r="AG3675" s="63">
        <f t="shared" si="1126"/>
        <v>0</v>
      </c>
      <c r="AH3675" s="56">
        <f t="shared" si="1127"/>
        <v>0</v>
      </c>
      <c r="AI3675" s="56">
        <f t="shared" si="1128"/>
        <v>0</v>
      </c>
      <c r="AJ3675" s="56">
        <f t="shared" si="1129"/>
        <v>0</v>
      </c>
      <c r="AK3675" s="56">
        <f t="shared" si="1130"/>
        <v>0</v>
      </c>
      <c r="AL3675" s="56">
        <f t="shared" si="1131"/>
        <v>0</v>
      </c>
      <c r="AM3675" s="56">
        <f t="shared" si="1132"/>
        <v>0</v>
      </c>
      <c r="AN3675" s="56">
        <f t="shared" si="1133"/>
        <v>0</v>
      </c>
      <c r="AO3675" s="56">
        <f t="shared" si="1134"/>
        <v>0</v>
      </c>
      <c r="AP3675" s="56">
        <f t="shared" si="1135"/>
        <v>0</v>
      </c>
      <c r="AQ3675" s="56">
        <f t="shared" si="1136"/>
        <v>0</v>
      </c>
      <c r="AR3675" s="86">
        <f t="shared" si="1137"/>
        <v>0</v>
      </c>
    </row>
    <row r="3676" spans="1:44" x14ac:dyDescent="0.25">
      <c r="A3676" s="178"/>
      <c r="B3676" s="55" t="str">
        <f>_xlfn.IFNA(VLOOKUP(A3676,'Ajánlatkérő(k) adatai'!$B$4:$C$205,2,0),"")</f>
        <v/>
      </c>
      <c r="C3676" s="178"/>
      <c r="D3676" s="55" t="str">
        <f>_xlfn.IFNA(VLOOKUP(C3676,'Számlafizető(k) adatai'!$C$4:$D$203,2,0),"")</f>
        <v/>
      </c>
      <c r="E3676" s="55" t="str">
        <f>_xlfn.IFNA(VLOOKUP(C3676,'Számlafizető(k) adatai'!$C$4:$M$203,11,0),"")</f>
        <v/>
      </c>
      <c r="F3676" s="178"/>
      <c r="G3676" s="178"/>
      <c r="H3676" s="178"/>
      <c r="I3676" s="55" t="str">
        <f>IF(F3676="","",VLOOKUP(LEFT(F3676,5),'Technikai cellák'!B:C,2,0))</f>
        <v/>
      </c>
      <c r="J3676" s="55" t="str">
        <f>IF(F3676="","",VLOOKUP(I3676,'Technikai cellák'!$C$1:$D$12,2,0))</f>
        <v/>
      </c>
      <c r="K3676" s="179"/>
      <c r="L3676" s="67" t="str">
        <f t="shared" si="1120"/>
        <v/>
      </c>
      <c r="M3676" s="68">
        <f t="shared" si="1121"/>
        <v>0</v>
      </c>
      <c r="N3676" s="66">
        <f t="shared" si="1122"/>
        <v>0</v>
      </c>
      <c r="O3676" s="152"/>
      <c r="P3676" s="172">
        <f t="shared" si="1119"/>
        <v>0</v>
      </c>
      <c r="Q3676" s="69">
        <f t="shared" si="1123"/>
        <v>0</v>
      </c>
      <c r="R3676" s="62">
        <f t="shared" si="1124"/>
        <v>0</v>
      </c>
      <c r="S3676" s="153"/>
      <c r="T3676" s="118" t="str">
        <f t="shared" si="1125"/>
        <v/>
      </c>
      <c r="U3676" s="154"/>
      <c r="V3676" s="154"/>
      <c r="W3676" s="154"/>
      <c r="X3676" s="154"/>
      <c r="Y3676" s="154"/>
      <c r="Z3676" s="154"/>
      <c r="AA3676" s="154"/>
      <c r="AB3676" s="154"/>
      <c r="AC3676" s="154"/>
      <c r="AD3676" s="154"/>
      <c r="AE3676" s="154"/>
      <c r="AF3676" s="154"/>
      <c r="AG3676" s="63">
        <f t="shared" si="1126"/>
        <v>0</v>
      </c>
      <c r="AH3676" s="56">
        <f t="shared" si="1127"/>
        <v>0</v>
      </c>
      <c r="AI3676" s="56">
        <f t="shared" si="1128"/>
        <v>0</v>
      </c>
      <c r="AJ3676" s="56">
        <f t="shared" si="1129"/>
        <v>0</v>
      </c>
      <c r="AK3676" s="56">
        <f t="shared" si="1130"/>
        <v>0</v>
      </c>
      <c r="AL3676" s="56">
        <f t="shared" si="1131"/>
        <v>0</v>
      </c>
      <c r="AM3676" s="56">
        <f t="shared" si="1132"/>
        <v>0</v>
      </c>
      <c r="AN3676" s="56">
        <f t="shared" si="1133"/>
        <v>0</v>
      </c>
      <c r="AO3676" s="56">
        <f t="shared" si="1134"/>
        <v>0</v>
      </c>
      <c r="AP3676" s="56">
        <f t="shared" si="1135"/>
        <v>0</v>
      </c>
      <c r="AQ3676" s="56">
        <f t="shared" si="1136"/>
        <v>0</v>
      </c>
      <c r="AR3676" s="86">
        <f t="shared" si="1137"/>
        <v>0</v>
      </c>
    </row>
    <row r="3677" spans="1:44" x14ac:dyDescent="0.25">
      <c r="A3677" s="178"/>
      <c r="B3677" s="55" t="str">
        <f>_xlfn.IFNA(VLOOKUP(A3677,'Ajánlatkérő(k) adatai'!$B$4:$C$205,2,0),"")</f>
        <v/>
      </c>
      <c r="C3677" s="178"/>
      <c r="D3677" s="55" t="str">
        <f>_xlfn.IFNA(VLOOKUP(C3677,'Számlafizető(k) adatai'!$C$4:$D$203,2,0),"")</f>
        <v/>
      </c>
      <c r="E3677" s="55" t="str">
        <f>_xlfn.IFNA(VLOOKUP(C3677,'Számlafizető(k) adatai'!$C$4:$M$203,11,0),"")</f>
        <v/>
      </c>
      <c r="F3677" s="178"/>
      <c r="G3677" s="178"/>
      <c r="H3677" s="178"/>
      <c r="I3677" s="55" t="str">
        <f>IF(F3677="","",VLOOKUP(LEFT(F3677,5),'Technikai cellák'!B:C,2,0))</f>
        <v/>
      </c>
      <c r="J3677" s="55" t="str">
        <f>IF(F3677="","",VLOOKUP(I3677,'Technikai cellák'!$C$1:$D$12,2,0))</f>
        <v/>
      </c>
      <c r="K3677" s="179"/>
      <c r="L3677" s="67" t="str">
        <f t="shared" si="1120"/>
        <v/>
      </c>
      <c r="M3677" s="68">
        <f t="shared" si="1121"/>
        <v>0</v>
      </c>
      <c r="N3677" s="66">
        <f t="shared" si="1122"/>
        <v>0</v>
      </c>
      <c r="O3677" s="152"/>
      <c r="P3677" s="172">
        <f t="shared" si="1119"/>
        <v>0</v>
      </c>
      <c r="Q3677" s="69">
        <f t="shared" si="1123"/>
        <v>0</v>
      </c>
      <c r="R3677" s="62">
        <f t="shared" si="1124"/>
        <v>0</v>
      </c>
      <c r="S3677" s="153"/>
      <c r="T3677" s="118" t="str">
        <f t="shared" si="1125"/>
        <v/>
      </c>
      <c r="U3677" s="154"/>
      <c r="V3677" s="154"/>
      <c r="W3677" s="154"/>
      <c r="X3677" s="154"/>
      <c r="Y3677" s="154"/>
      <c r="Z3677" s="154"/>
      <c r="AA3677" s="154"/>
      <c r="AB3677" s="154"/>
      <c r="AC3677" s="154"/>
      <c r="AD3677" s="154"/>
      <c r="AE3677" s="154"/>
      <c r="AF3677" s="154"/>
      <c r="AG3677" s="63">
        <f t="shared" si="1126"/>
        <v>0</v>
      </c>
      <c r="AH3677" s="56">
        <f t="shared" si="1127"/>
        <v>0</v>
      </c>
      <c r="AI3677" s="56">
        <f t="shared" si="1128"/>
        <v>0</v>
      </c>
      <c r="AJ3677" s="56">
        <f t="shared" si="1129"/>
        <v>0</v>
      </c>
      <c r="AK3677" s="56">
        <f t="shared" si="1130"/>
        <v>0</v>
      </c>
      <c r="AL3677" s="56">
        <f t="shared" si="1131"/>
        <v>0</v>
      </c>
      <c r="AM3677" s="56">
        <f t="shared" si="1132"/>
        <v>0</v>
      </c>
      <c r="AN3677" s="56">
        <f t="shared" si="1133"/>
        <v>0</v>
      </c>
      <c r="AO3677" s="56">
        <f t="shared" si="1134"/>
        <v>0</v>
      </c>
      <c r="AP3677" s="56">
        <f t="shared" si="1135"/>
        <v>0</v>
      </c>
      <c r="AQ3677" s="56">
        <f t="shared" si="1136"/>
        <v>0</v>
      </c>
      <c r="AR3677" s="86">
        <f t="shared" si="1137"/>
        <v>0</v>
      </c>
    </row>
    <row r="3678" spans="1:44" x14ac:dyDescent="0.25">
      <c r="A3678" s="178"/>
      <c r="B3678" s="55" t="str">
        <f>_xlfn.IFNA(VLOOKUP(A3678,'Ajánlatkérő(k) adatai'!$B$4:$C$205,2,0),"")</f>
        <v/>
      </c>
      <c r="C3678" s="178"/>
      <c r="D3678" s="55" t="str">
        <f>_xlfn.IFNA(VLOOKUP(C3678,'Számlafizető(k) adatai'!$C$4:$D$203,2,0),"")</f>
        <v/>
      </c>
      <c r="E3678" s="55" t="str">
        <f>_xlfn.IFNA(VLOOKUP(C3678,'Számlafizető(k) adatai'!$C$4:$M$203,11,0),"")</f>
        <v/>
      </c>
      <c r="F3678" s="178"/>
      <c r="G3678" s="178"/>
      <c r="H3678" s="178"/>
      <c r="I3678" s="55" t="str">
        <f>IF(F3678="","",VLOOKUP(LEFT(F3678,5),'Technikai cellák'!B:C,2,0))</f>
        <v/>
      </c>
      <c r="J3678" s="55" t="str">
        <f>IF(F3678="","",VLOOKUP(I3678,'Technikai cellák'!$C$1:$D$12,2,0))</f>
        <v/>
      </c>
      <c r="K3678" s="179"/>
      <c r="L3678" s="67" t="str">
        <f t="shared" si="1120"/>
        <v/>
      </c>
      <c r="M3678" s="68">
        <f t="shared" si="1121"/>
        <v>0</v>
      </c>
      <c r="N3678" s="66">
        <f t="shared" si="1122"/>
        <v>0</v>
      </c>
      <c r="O3678" s="152"/>
      <c r="P3678" s="172">
        <f t="shared" si="1119"/>
        <v>0</v>
      </c>
      <c r="Q3678" s="69">
        <f t="shared" si="1123"/>
        <v>0</v>
      </c>
      <c r="R3678" s="62">
        <f t="shared" si="1124"/>
        <v>0</v>
      </c>
      <c r="S3678" s="153"/>
      <c r="T3678" s="118" t="str">
        <f t="shared" si="1125"/>
        <v/>
      </c>
      <c r="U3678" s="154"/>
      <c r="V3678" s="154"/>
      <c r="W3678" s="154"/>
      <c r="X3678" s="154"/>
      <c r="Y3678" s="154"/>
      <c r="Z3678" s="154"/>
      <c r="AA3678" s="154"/>
      <c r="AB3678" s="154"/>
      <c r="AC3678" s="154"/>
      <c r="AD3678" s="154"/>
      <c r="AE3678" s="154"/>
      <c r="AF3678" s="154"/>
      <c r="AG3678" s="63">
        <f t="shared" si="1126"/>
        <v>0</v>
      </c>
      <c r="AH3678" s="56">
        <f t="shared" si="1127"/>
        <v>0</v>
      </c>
      <c r="AI3678" s="56">
        <f t="shared" si="1128"/>
        <v>0</v>
      </c>
      <c r="AJ3678" s="56">
        <f t="shared" si="1129"/>
        <v>0</v>
      </c>
      <c r="AK3678" s="56">
        <f t="shared" si="1130"/>
        <v>0</v>
      </c>
      <c r="AL3678" s="56">
        <f t="shared" si="1131"/>
        <v>0</v>
      </c>
      <c r="AM3678" s="56">
        <f t="shared" si="1132"/>
        <v>0</v>
      </c>
      <c r="AN3678" s="56">
        <f t="shared" si="1133"/>
        <v>0</v>
      </c>
      <c r="AO3678" s="56">
        <f t="shared" si="1134"/>
        <v>0</v>
      </c>
      <c r="AP3678" s="56">
        <f t="shared" si="1135"/>
        <v>0</v>
      </c>
      <c r="AQ3678" s="56">
        <f t="shared" si="1136"/>
        <v>0</v>
      </c>
      <c r="AR3678" s="86">
        <f t="shared" si="1137"/>
        <v>0</v>
      </c>
    </row>
    <row r="3679" spans="1:44" x14ac:dyDescent="0.25">
      <c r="A3679" s="178"/>
      <c r="B3679" s="55" t="str">
        <f>_xlfn.IFNA(VLOOKUP(A3679,'Ajánlatkérő(k) adatai'!$B$4:$C$205,2,0),"")</f>
        <v/>
      </c>
      <c r="C3679" s="178"/>
      <c r="D3679" s="55" t="str">
        <f>_xlfn.IFNA(VLOOKUP(C3679,'Számlafizető(k) adatai'!$C$4:$D$203,2,0),"")</f>
        <v/>
      </c>
      <c r="E3679" s="55" t="str">
        <f>_xlfn.IFNA(VLOOKUP(C3679,'Számlafizető(k) adatai'!$C$4:$M$203,11,0),"")</f>
        <v/>
      </c>
      <c r="F3679" s="178"/>
      <c r="G3679" s="178"/>
      <c r="H3679" s="178"/>
      <c r="I3679" s="55" t="str">
        <f>IF(F3679="","",VLOOKUP(LEFT(F3679,5),'Technikai cellák'!B:C,2,0))</f>
        <v/>
      </c>
      <c r="J3679" s="55" t="str">
        <f>IF(F3679="","",VLOOKUP(I3679,'Technikai cellák'!$C$1:$D$12,2,0))</f>
        <v/>
      </c>
      <c r="K3679" s="179"/>
      <c r="L3679" s="67" t="str">
        <f t="shared" si="1120"/>
        <v/>
      </c>
      <c r="M3679" s="68">
        <f t="shared" si="1121"/>
        <v>0</v>
      </c>
      <c r="N3679" s="66">
        <f t="shared" si="1122"/>
        <v>0</v>
      </c>
      <c r="O3679" s="152"/>
      <c r="P3679" s="172">
        <f t="shared" si="1119"/>
        <v>0</v>
      </c>
      <c r="Q3679" s="69">
        <f t="shared" si="1123"/>
        <v>0</v>
      </c>
      <c r="R3679" s="62">
        <f t="shared" si="1124"/>
        <v>0</v>
      </c>
      <c r="S3679" s="153"/>
      <c r="T3679" s="118" t="str">
        <f t="shared" si="1125"/>
        <v/>
      </c>
      <c r="U3679" s="154"/>
      <c r="V3679" s="154"/>
      <c r="W3679" s="154"/>
      <c r="X3679" s="154"/>
      <c r="Y3679" s="154"/>
      <c r="Z3679" s="154"/>
      <c r="AA3679" s="154"/>
      <c r="AB3679" s="154"/>
      <c r="AC3679" s="154"/>
      <c r="AD3679" s="154"/>
      <c r="AE3679" s="154"/>
      <c r="AF3679" s="154"/>
      <c r="AG3679" s="63">
        <f t="shared" si="1126"/>
        <v>0</v>
      </c>
      <c r="AH3679" s="56">
        <f t="shared" si="1127"/>
        <v>0</v>
      </c>
      <c r="AI3679" s="56">
        <f t="shared" si="1128"/>
        <v>0</v>
      </c>
      <c r="AJ3679" s="56">
        <f t="shared" si="1129"/>
        <v>0</v>
      </c>
      <c r="AK3679" s="56">
        <f t="shared" si="1130"/>
        <v>0</v>
      </c>
      <c r="AL3679" s="56">
        <f t="shared" si="1131"/>
        <v>0</v>
      </c>
      <c r="AM3679" s="56">
        <f t="shared" si="1132"/>
        <v>0</v>
      </c>
      <c r="AN3679" s="56">
        <f t="shared" si="1133"/>
        <v>0</v>
      </c>
      <c r="AO3679" s="56">
        <f t="shared" si="1134"/>
        <v>0</v>
      </c>
      <c r="AP3679" s="56">
        <f t="shared" si="1135"/>
        <v>0</v>
      </c>
      <c r="AQ3679" s="56">
        <f t="shared" si="1136"/>
        <v>0</v>
      </c>
      <c r="AR3679" s="86">
        <f t="shared" si="1137"/>
        <v>0</v>
      </c>
    </row>
    <row r="3680" spans="1:44" x14ac:dyDescent="0.25">
      <c r="A3680" s="178"/>
      <c r="B3680" s="55" t="str">
        <f>_xlfn.IFNA(VLOOKUP(A3680,'Ajánlatkérő(k) adatai'!$B$4:$C$205,2,0),"")</f>
        <v/>
      </c>
      <c r="C3680" s="178"/>
      <c r="D3680" s="55" t="str">
        <f>_xlfn.IFNA(VLOOKUP(C3680,'Számlafizető(k) adatai'!$C$4:$D$203,2,0),"")</f>
        <v/>
      </c>
      <c r="E3680" s="55" t="str">
        <f>_xlfn.IFNA(VLOOKUP(C3680,'Számlafizető(k) adatai'!$C$4:$M$203,11,0),"")</f>
        <v/>
      </c>
      <c r="F3680" s="178"/>
      <c r="G3680" s="178"/>
      <c r="H3680" s="178"/>
      <c r="I3680" s="55" t="str">
        <f>IF(F3680="","",VLOOKUP(LEFT(F3680,5),'Technikai cellák'!B:C,2,0))</f>
        <v/>
      </c>
      <c r="J3680" s="55" t="str">
        <f>IF(F3680="","",VLOOKUP(I3680,'Technikai cellák'!$C$1:$D$12,2,0))</f>
        <v/>
      </c>
      <c r="K3680" s="179"/>
      <c r="L3680" s="67" t="str">
        <f t="shared" si="1120"/>
        <v/>
      </c>
      <c r="M3680" s="68">
        <f t="shared" si="1121"/>
        <v>0</v>
      </c>
      <c r="N3680" s="66">
        <f t="shared" si="1122"/>
        <v>0</v>
      </c>
      <c r="O3680" s="152"/>
      <c r="P3680" s="172">
        <f t="shared" si="1119"/>
        <v>0</v>
      </c>
      <c r="Q3680" s="69">
        <f t="shared" si="1123"/>
        <v>0</v>
      </c>
      <c r="R3680" s="62">
        <f t="shared" si="1124"/>
        <v>0</v>
      </c>
      <c r="S3680" s="153"/>
      <c r="T3680" s="118" t="str">
        <f t="shared" si="1125"/>
        <v/>
      </c>
      <c r="U3680" s="154"/>
      <c r="V3680" s="154"/>
      <c r="W3680" s="154"/>
      <c r="X3680" s="154"/>
      <c r="Y3680" s="154"/>
      <c r="Z3680" s="154"/>
      <c r="AA3680" s="154"/>
      <c r="AB3680" s="154"/>
      <c r="AC3680" s="154"/>
      <c r="AD3680" s="154"/>
      <c r="AE3680" s="154"/>
      <c r="AF3680" s="154"/>
      <c r="AG3680" s="63">
        <f t="shared" si="1126"/>
        <v>0</v>
      </c>
      <c r="AH3680" s="56">
        <f t="shared" si="1127"/>
        <v>0</v>
      </c>
      <c r="AI3680" s="56">
        <f t="shared" si="1128"/>
        <v>0</v>
      </c>
      <c r="AJ3680" s="56">
        <f t="shared" si="1129"/>
        <v>0</v>
      </c>
      <c r="AK3680" s="56">
        <f t="shared" si="1130"/>
        <v>0</v>
      </c>
      <c r="AL3680" s="56">
        <f t="shared" si="1131"/>
        <v>0</v>
      </c>
      <c r="AM3680" s="56">
        <f t="shared" si="1132"/>
        <v>0</v>
      </c>
      <c r="AN3680" s="56">
        <f t="shared" si="1133"/>
        <v>0</v>
      </c>
      <c r="AO3680" s="56">
        <f t="shared" si="1134"/>
        <v>0</v>
      </c>
      <c r="AP3680" s="56">
        <f t="shared" si="1135"/>
        <v>0</v>
      </c>
      <c r="AQ3680" s="56">
        <f t="shared" si="1136"/>
        <v>0</v>
      </c>
      <c r="AR3680" s="86">
        <f t="shared" si="1137"/>
        <v>0</v>
      </c>
    </row>
    <row r="3681" spans="1:44" x14ac:dyDescent="0.25">
      <c r="A3681" s="178"/>
      <c r="B3681" s="55" t="str">
        <f>_xlfn.IFNA(VLOOKUP(A3681,'Ajánlatkérő(k) adatai'!$B$4:$C$205,2,0),"")</f>
        <v/>
      </c>
      <c r="C3681" s="178"/>
      <c r="D3681" s="55" t="str">
        <f>_xlfn.IFNA(VLOOKUP(C3681,'Számlafizető(k) adatai'!$C$4:$D$203,2,0),"")</f>
        <v/>
      </c>
      <c r="E3681" s="55" t="str">
        <f>_xlfn.IFNA(VLOOKUP(C3681,'Számlafizető(k) adatai'!$C$4:$M$203,11,0),"")</f>
        <v/>
      </c>
      <c r="F3681" s="178"/>
      <c r="G3681" s="178"/>
      <c r="H3681" s="178"/>
      <c r="I3681" s="55" t="str">
        <f>IF(F3681="","",VLOOKUP(LEFT(F3681,5),'Technikai cellák'!B:C,2,0))</f>
        <v/>
      </c>
      <c r="J3681" s="55" t="str">
        <f>IF(F3681="","",VLOOKUP(I3681,'Technikai cellák'!$C$1:$D$12,2,0))</f>
        <v/>
      </c>
      <c r="K3681" s="179"/>
      <c r="L3681" s="67" t="str">
        <f t="shared" si="1120"/>
        <v/>
      </c>
      <c r="M3681" s="68">
        <f t="shared" si="1121"/>
        <v>0</v>
      </c>
      <c r="N3681" s="66">
        <f t="shared" si="1122"/>
        <v>0</v>
      </c>
      <c r="O3681" s="152"/>
      <c r="P3681" s="172">
        <f t="shared" si="1119"/>
        <v>0</v>
      </c>
      <c r="Q3681" s="69">
        <f t="shared" si="1123"/>
        <v>0</v>
      </c>
      <c r="R3681" s="62">
        <f t="shared" si="1124"/>
        <v>0</v>
      </c>
      <c r="S3681" s="153"/>
      <c r="T3681" s="118" t="str">
        <f t="shared" si="1125"/>
        <v/>
      </c>
      <c r="U3681" s="154"/>
      <c r="V3681" s="154"/>
      <c r="W3681" s="154"/>
      <c r="X3681" s="154"/>
      <c r="Y3681" s="154"/>
      <c r="Z3681" s="154"/>
      <c r="AA3681" s="154"/>
      <c r="AB3681" s="154"/>
      <c r="AC3681" s="154"/>
      <c r="AD3681" s="154"/>
      <c r="AE3681" s="154"/>
      <c r="AF3681" s="154"/>
      <c r="AG3681" s="63">
        <f t="shared" si="1126"/>
        <v>0</v>
      </c>
      <c r="AH3681" s="56">
        <f t="shared" si="1127"/>
        <v>0</v>
      </c>
      <c r="AI3681" s="56">
        <f t="shared" si="1128"/>
        <v>0</v>
      </c>
      <c r="AJ3681" s="56">
        <f t="shared" si="1129"/>
        <v>0</v>
      </c>
      <c r="AK3681" s="56">
        <f t="shared" si="1130"/>
        <v>0</v>
      </c>
      <c r="AL3681" s="56">
        <f t="shared" si="1131"/>
        <v>0</v>
      </c>
      <c r="AM3681" s="56">
        <f t="shared" si="1132"/>
        <v>0</v>
      </c>
      <c r="AN3681" s="56">
        <f t="shared" si="1133"/>
        <v>0</v>
      </c>
      <c r="AO3681" s="56">
        <f t="shared" si="1134"/>
        <v>0</v>
      </c>
      <c r="AP3681" s="56">
        <f t="shared" si="1135"/>
        <v>0</v>
      </c>
      <c r="AQ3681" s="56">
        <f t="shared" si="1136"/>
        <v>0</v>
      </c>
      <c r="AR3681" s="86">
        <f t="shared" si="1137"/>
        <v>0</v>
      </c>
    </row>
    <row r="3682" spans="1:44" x14ac:dyDescent="0.25">
      <c r="A3682" s="178"/>
      <c r="B3682" s="55" t="str">
        <f>_xlfn.IFNA(VLOOKUP(A3682,'Ajánlatkérő(k) adatai'!$B$4:$C$205,2,0),"")</f>
        <v/>
      </c>
      <c r="C3682" s="178"/>
      <c r="D3682" s="55" t="str">
        <f>_xlfn.IFNA(VLOOKUP(C3682,'Számlafizető(k) adatai'!$C$4:$D$203,2,0),"")</f>
        <v/>
      </c>
      <c r="E3682" s="55" t="str">
        <f>_xlfn.IFNA(VLOOKUP(C3682,'Számlafizető(k) adatai'!$C$4:$M$203,11,0),"")</f>
        <v/>
      </c>
      <c r="F3682" s="178"/>
      <c r="G3682" s="178"/>
      <c r="H3682" s="178"/>
      <c r="I3682" s="55" t="str">
        <f>IF(F3682="","",VLOOKUP(LEFT(F3682,5),'Technikai cellák'!B:C,2,0))</f>
        <v/>
      </c>
      <c r="J3682" s="55" t="str">
        <f>IF(F3682="","",VLOOKUP(I3682,'Technikai cellák'!$C$1:$D$12,2,0))</f>
        <v/>
      </c>
      <c r="K3682" s="179"/>
      <c r="L3682" s="67" t="str">
        <f t="shared" si="1120"/>
        <v/>
      </c>
      <c r="M3682" s="68">
        <f t="shared" si="1121"/>
        <v>0</v>
      </c>
      <c r="N3682" s="66">
        <f t="shared" si="1122"/>
        <v>0</v>
      </c>
      <c r="O3682" s="152"/>
      <c r="P3682" s="172">
        <f t="shared" si="1119"/>
        <v>0</v>
      </c>
      <c r="Q3682" s="69">
        <f t="shared" si="1123"/>
        <v>0</v>
      </c>
      <c r="R3682" s="62">
        <f t="shared" si="1124"/>
        <v>0</v>
      </c>
      <c r="S3682" s="153"/>
      <c r="T3682" s="118" t="str">
        <f t="shared" si="1125"/>
        <v/>
      </c>
      <c r="U3682" s="154"/>
      <c r="V3682" s="154"/>
      <c r="W3682" s="154"/>
      <c r="X3682" s="154"/>
      <c r="Y3682" s="154"/>
      <c r="Z3682" s="154"/>
      <c r="AA3682" s="154"/>
      <c r="AB3682" s="154"/>
      <c r="AC3682" s="154"/>
      <c r="AD3682" s="154"/>
      <c r="AE3682" s="154"/>
      <c r="AF3682" s="154"/>
      <c r="AG3682" s="63">
        <f t="shared" si="1126"/>
        <v>0</v>
      </c>
      <c r="AH3682" s="56">
        <f t="shared" si="1127"/>
        <v>0</v>
      </c>
      <c r="AI3682" s="56">
        <f t="shared" si="1128"/>
        <v>0</v>
      </c>
      <c r="AJ3682" s="56">
        <f t="shared" si="1129"/>
        <v>0</v>
      </c>
      <c r="AK3682" s="56">
        <f t="shared" si="1130"/>
        <v>0</v>
      </c>
      <c r="AL3682" s="56">
        <f t="shared" si="1131"/>
        <v>0</v>
      </c>
      <c r="AM3682" s="56">
        <f t="shared" si="1132"/>
        <v>0</v>
      </c>
      <c r="AN3682" s="56">
        <f t="shared" si="1133"/>
        <v>0</v>
      </c>
      <c r="AO3682" s="56">
        <f t="shared" si="1134"/>
        <v>0</v>
      </c>
      <c r="AP3682" s="56">
        <f t="shared" si="1135"/>
        <v>0</v>
      </c>
      <c r="AQ3682" s="56">
        <f t="shared" si="1136"/>
        <v>0</v>
      </c>
      <c r="AR3682" s="86">
        <f t="shared" si="1137"/>
        <v>0</v>
      </c>
    </row>
    <row r="3683" spans="1:44" x14ac:dyDescent="0.25">
      <c r="A3683" s="178"/>
      <c r="B3683" s="55" t="str">
        <f>_xlfn.IFNA(VLOOKUP(A3683,'Ajánlatkérő(k) adatai'!$B$4:$C$205,2,0),"")</f>
        <v/>
      </c>
      <c r="C3683" s="178"/>
      <c r="D3683" s="55" t="str">
        <f>_xlfn.IFNA(VLOOKUP(C3683,'Számlafizető(k) adatai'!$C$4:$D$203,2,0),"")</f>
        <v/>
      </c>
      <c r="E3683" s="55" t="str">
        <f>_xlfn.IFNA(VLOOKUP(C3683,'Számlafizető(k) adatai'!$C$4:$M$203,11,0),"")</f>
        <v/>
      </c>
      <c r="F3683" s="178"/>
      <c r="G3683" s="178"/>
      <c r="H3683" s="178"/>
      <c r="I3683" s="55" t="str">
        <f>IF(F3683="","",VLOOKUP(LEFT(F3683,5),'Technikai cellák'!B:C,2,0))</f>
        <v/>
      </c>
      <c r="J3683" s="55" t="str">
        <f>IF(F3683="","",VLOOKUP(I3683,'Technikai cellák'!$C$1:$D$12,2,0))</f>
        <v/>
      </c>
      <c r="K3683" s="179"/>
      <c r="L3683" s="67" t="str">
        <f t="shared" si="1120"/>
        <v/>
      </c>
      <c r="M3683" s="68">
        <f t="shared" si="1121"/>
        <v>0</v>
      </c>
      <c r="N3683" s="66">
        <f t="shared" si="1122"/>
        <v>0</v>
      </c>
      <c r="O3683" s="152"/>
      <c r="P3683" s="172">
        <f t="shared" si="1119"/>
        <v>0</v>
      </c>
      <c r="Q3683" s="69">
        <f t="shared" si="1123"/>
        <v>0</v>
      </c>
      <c r="R3683" s="62">
        <f t="shared" si="1124"/>
        <v>0</v>
      </c>
      <c r="S3683" s="153"/>
      <c r="T3683" s="118" t="str">
        <f t="shared" si="1125"/>
        <v/>
      </c>
      <c r="U3683" s="154"/>
      <c r="V3683" s="154"/>
      <c r="W3683" s="154"/>
      <c r="X3683" s="154"/>
      <c r="Y3683" s="154"/>
      <c r="Z3683" s="154"/>
      <c r="AA3683" s="154"/>
      <c r="AB3683" s="154"/>
      <c r="AC3683" s="154"/>
      <c r="AD3683" s="154"/>
      <c r="AE3683" s="154"/>
      <c r="AF3683" s="154"/>
      <c r="AG3683" s="63">
        <f t="shared" si="1126"/>
        <v>0</v>
      </c>
      <c r="AH3683" s="56">
        <f t="shared" si="1127"/>
        <v>0</v>
      </c>
      <c r="AI3683" s="56">
        <f t="shared" si="1128"/>
        <v>0</v>
      </c>
      <c r="AJ3683" s="56">
        <f t="shared" si="1129"/>
        <v>0</v>
      </c>
      <c r="AK3683" s="56">
        <f t="shared" si="1130"/>
        <v>0</v>
      </c>
      <c r="AL3683" s="56">
        <f t="shared" si="1131"/>
        <v>0</v>
      </c>
      <c r="AM3683" s="56">
        <f t="shared" si="1132"/>
        <v>0</v>
      </c>
      <c r="AN3683" s="56">
        <f t="shared" si="1133"/>
        <v>0</v>
      </c>
      <c r="AO3683" s="56">
        <f t="shared" si="1134"/>
        <v>0</v>
      </c>
      <c r="AP3683" s="56">
        <f t="shared" si="1135"/>
        <v>0</v>
      </c>
      <c r="AQ3683" s="56">
        <f t="shared" si="1136"/>
        <v>0</v>
      </c>
      <c r="AR3683" s="86">
        <f t="shared" si="1137"/>
        <v>0</v>
      </c>
    </row>
    <row r="3684" spans="1:44" x14ac:dyDescent="0.25">
      <c r="A3684" s="178"/>
      <c r="B3684" s="55" t="str">
        <f>_xlfn.IFNA(VLOOKUP(A3684,'Ajánlatkérő(k) adatai'!$B$4:$C$205,2,0),"")</f>
        <v/>
      </c>
      <c r="C3684" s="178"/>
      <c r="D3684" s="55" t="str">
        <f>_xlfn.IFNA(VLOOKUP(C3684,'Számlafizető(k) adatai'!$C$4:$D$203,2,0),"")</f>
        <v/>
      </c>
      <c r="E3684" s="55" t="str">
        <f>_xlfn.IFNA(VLOOKUP(C3684,'Számlafizető(k) adatai'!$C$4:$M$203,11,0),"")</f>
        <v/>
      </c>
      <c r="F3684" s="178"/>
      <c r="G3684" s="178"/>
      <c r="H3684" s="178"/>
      <c r="I3684" s="55" t="str">
        <f>IF(F3684="","",VLOOKUP(LEFT(F3684,5),'Technikai cellák'!B:C,2,0))</f>
        <v/>
      </c>
      <c r="J3684" s="55" t="str">
        <f>IF(F3684="","",VLOOKUP(I3684,'Technikai cellák'!$C$1:$D$12,2,0))</f>
        <v/>
      </c>
      <c r="K3684" s="179"/>
      <c r="L3684" s="67" t="str">
        <f t="shared" si="1120"/>
        <v/>
      </c>
      <c r="M3684" s="68">
        <f t="shared" si="1121"/>
        <v>0</v>
      </c>
      <c r="N3684" s="66">
        <f t="shared" si="1122"/>
        <v>0</v>
      </c>
      <c r="O3684" s="152"/>
      <c r="P3684" s="172">
        <f t="shared" si="1119"/>
        <v>0</v>
      </c>
      <c r="Q3684" s="69">
        <f t="shared" si="1123"/>
        <v>0</v>
      </c>
      <c r="R3684" s="62">
        <f t="shared" si="1124"/>
        <v>0</v>
      </c>
      <c r="S3684" s="153"/>
      <c r="T3684" s="118" t="str">
        <f t="shared" si="1125"/>
        <v/>
      </c>
      <c r="U3684" s="154"/>
      <c r="V3684" s="154"/>
      <c r="W3684" s="154"/>
      <c r="X3684" s="154"/>
      <c r="Y3684" s="154"/>
      <c r="Z3684" s="154"/>
      <c r="AA3684" s="154"/>
      <c r="AB3684" s="154"/>
      <c r="AC3684" s="154"/>
      <c r="AD3684" s="154"/>
      <c r="AE3684" s="154"/>
      <c r="AF3684" s="154"/>
      <c r="AG3684" s="63">
        <f t="shared" si="1126"/>
        <v>0</v>
      </c>
      <c r="AH3684" s="56">
        <f t="shared" si="1127"/>
        <v>0</v>
      </c>
      <c r="AI3684" s="56">
        <f t="shared" si="1128"/>
        <v>0</v>
      </c>
      <c r="AJ3684" s="56">
        <f t="shared" si="1129"/>
        <v>0</v>
      </c>
      <c r="AK3684" s="56">
        <f t="shared" si="1130"/>
        <v>0</v>
      </c>
      <c r="AL3684" s="56">
        <f t="shared" si="1131"/>
        <v>0</v>
      </c>
      <c r="AM3684" s="56">
        <f t="shared" si="1132"/>
        <v>0</v>
      </c>
      <c r="AN3684" s="56">
        <f t="shared" si="1133"/>
        <v>0</v>
      </c>
      <c r="AO3684" s="56">
        <f t="shared" si="1134"/>
        <v>0</v>
      </c>
      <c r="AP3684" s="56">
        <f t="shared" si="1135"/>
        <v>0</v>
      </c>
      <c r="AQ3684" s="56">
        <f t="shared" si="1136"/>
        <v>0</v>
      </c>
      <c r="AR3684" s="86">
        <f t="shared" si="1137"/>
        <v>0</v>
      </c>
    </row>
    <row r="3685" spans="1:44" x14ac:dyDescent="0.25">
      <c r="A3685" s="178"/>
      <c r="B3685" s="55" t="str">
        <f>_xlfn.IFNA(VLOOKUP(A3685,'Ajánlatkérő(k) adatai'!$B$4:$C$205,2,0),"")</f>
        <v/>
      </c>
      <c r="C3685" s="178"/>
      <c r="D3685" s="55" t="str">
        <f>_xlfn.IFNA(VLOOKUP(C3685,'Számlafizető(k) adatai'!$C$4:$D$203,2,0),"")</f>
        <v/>
      </c>
      <c r="E3685" s="55" t="str">
        <f>_xlfn.IFNA(VLOOKUP(C3685,'Számlafizető(k) adatai'!$C$4:$M$203,11,0),"")</f>
        <v/>
      </c>
      <c r="F3685" s="178"/>
      <c r="G3685" s="178"/>
      <c r="H3685" s="178"/>
      <c r="I3685" s="55" t="str">
        <f>IF(F3685="","",VLOOKUP(LEFT(F3685,5),'Technikai cellák'!B:C,2,0))</f>
        <v/>
      </c>
      <c r="J3685" s="55" t="str">
        <f>IF(F3685="","",VLOOKUP(I3685,'Technikai cellák'!$C$1:$D$12,2,0))</f>
        <v/>
      </c>
      <c r="K3685" s="179"/>
      <c r="L3685" s="67" t="str">
        <f t="shared" si="1120"/>
        <v/>
      </c>
      <c r="M3685" s="68">
        <f t="shared" si="1121"/>
        <v>0</v>
      </c>
      <c r="N3685" s="66">
        <f t="shared" si="1122"/>
        <v>0</v>
      </c>
      <c r="O3685" s="152"/>
      <c r="P3685" s="172">
        <f t="shared" si="1119"/>
        <v>0</v>
      </c>
      <c r="Q3685" s="69">
        <f t="shared" si="1123"/>
        <v>0</v>
      </c>
      <c r="R3685" s="62">
        <f t="shared" si="1124"/>
        <v>0</v>
      </c>
      <c r="S3685" s="153"/>
      <c r="T3685" s="118" t="str">
        <f t="shared" si="1125"/>
        <v/>
      </c>
      <c r="U3685" s="154"/>
      <c r="V3685" s="154"/>
      <c r="W3685" s="154"/>
      <c r="X3685" s="154"/>
      <c r="Y3685" s="154"/>
      <c r="Z3685" s="154"/>
      <c r="AA3685" s="154"/>
      <c r="AB3685" s="154"/>
      <c r="AC3685" s="154"/>
      <c r="AD3685" s="154"/>
      <c r="AE3685" s="154"/>
      <c r="AF3685" s="154"/>
      <c r="AG3685" s="63">
        <f t="shared" si="1126"/>
        <v>0</v>
      </c>
      <c r="AH3685" s="56">
        <f t="shared" si="1127"/>
        <v>0</v>
      </c>
      <c r="AI3685" s="56">
        <f t="shared" si="1128"/>
        <v>0</v>
      </c>
      <c r="AJ3685" s="56">
        <f t="shared" si="1129"/>
        <v>0</v>
      </c>
      <c r="AK3685" s="56">
        <f t="shared" si="1130"/>
        <v>0</v>
      </c>
      <c r="AL3685" s="56">
        <f t="shared" si="1131"/>
        <v>0</v>
      </c>
      <c r="AM3685" s="56">
        <f t="shared" si="1132"/>
        <v>0</v>
      </c>
      <c r="AN3685" s="56">
        <f t="shared" si="1133"/>
        <v>0</v>
      </c>
      <c r="AO3685" s="56">
        <f t="shared" si="1134"/>
        <v>0</v>
      </c>
      <c r="AP3685" s="56">
        <f t="shared" si="1135"/>
        <v>0</v>
      </c>
      <c r="AQ3685" s="56">
        <f t="shared" si="1136"/>
        <v>0</v>
      </c>
      <c r="AR3685" s="86">
        <f t="shared" si="1137"/>
        <v>0</v>
      </c>
    </row>
    <row r="3686" spans="1:44" x14ac:dyDescent="0.25">
      <c r="A3686" s="178"/>
      <c r="B3686" s="55" t="str">
        <f>_xlfn.IFNA(VLOOKUP(A3686,'Ajánlatkérő(k) adatai'!$B$4:$C$205,2,0),"")</f>
        <v/>
      </c>
      <c r="C3686" s="178"/>
      <c r="D3686" s="55" t="str">
        <f>_xlfn.IFNA(VLOOKUP(C3686,'Számlafizető(k) adatai'!$C$4:$D$203,2,0),"")</f>
        <v/>
      </c>
      <c r="E3686" s="55" t="str">
        <f>_xlfn.IFNA(VLOOKUP(C3686,'Számlafizető(k) adatai'!$C$4:$M$203,11,0),"")</f>
        <v/>
      </c>
      <c r="F3686" s="178"/>
      <c r="G3686" s="178"/>
      <c r="H3686" s="178"/>
      <c r="I3686" s="55" t="str">
        <f>IF(F3686="","",VLOOKUP(LEFT(F3686,5),'Technikai cellák'!B:C,2,0))</f>
        <v/>
      </c>
      <c r="J3686" s="55" t="str">
        <f>IF(F3686="","",VLOOKUP(I3686,'Technikai cellák'!$C$1:$D$12,2,0))</f>
        <v/>
      </c>
      <c r="K3686" s="179"/>
      <c r="L3686" s="67" t="str">
        <f t="shared" si="1120"/>
        <v/>
      </c>
      <c r="M3686" s="68">
        <f t="shared" si="1121"/>
        <v>0</v>
      </c>
      <c r="N3686" s="66">
        <f t="shared" si="1122"/>
        <v>0</v>
      </c>
      <c r="O3686" s="152"/>
      <c r="P3686" s="172">
        <f t="shared" si="1119"/>
        <v>0</v>
      </c>
      <c r="Q3686" s="69">
        <f t="shared" si="1123"/>
        <v>0</v>
      </c>
      <c r="R3686" s="62">
        <f t="shared" si="1124"/>
        <v>0</v>
      </c>
      <c r="S3686" s="153"/>
      <c r="T3686" s="118" t="str">
        <f t="shared" si="1125"/>
        <v/>
      </c>
      <c r="U3686" s="154"/>
      <c r="V3686" s="154"/>
      <c r="W3686" s="154"/>
      <c r="X3686" s="154"/>
      <c r="Y3686" s="154"/>
      <c r="Z3686" s="154"/>
      <c r="AA3686" s="154"/>
      <c r="AB3686" s="154"/>
      <c r="AC3686" s="154"/>
      <c r="AD3686" s="154"/>
      <c r="AE3686" s="154"/>
      <c r="AF3686" s="154"/>
      <c r="AG3686" s="63">
        <f t="shared" si="1126"/>
        <v>0</v>
      </c>
      <c r="AH3686" s="56">
        <f t="shared" si="1127"/>
        <v>0</v>
      </c>
      <c r="AI3686" s="56">
        <f t="shared" si="1128"/>
        <v>0</v>
      </c>
      <c r="AJ3686" s="56">
        <f t="shared" si="1129"/>
        <v>0</v>
      </c>
      <c r="AK3686" s="56">
        <f t="shared" si="1130"/>
        <v>0</v>
      </c>
      <c r="AL3686" s="56">
        <f t="shared" si="1131"/>
        <v>0</v>
      </c>
      <c r="AM3686" s="56">
        <f t="shared" si="1132"/>
        <v>0</v>
      </c>
      <c r="AN3686" s="56">
        <f t="shared" si="1133"/>
        <v>0</v>
      </c>
      <c r="AO3686" s="56">
        <f t="shared" si="1134"/>
        <v>0</v>
      </c>
      <c r="AP3686" s="56">
        <f t="shared" si="1135"/>
        <v>0</v>
      </c>
      <c r="AQ3686" s="56">
        <f t="shared" si="1136"/>
        <v>0</v>
      </c>
      <c r="AR3686" s="86">
        <f t="shared" si="1137"/>
        <v>0</v>
      </c>
    </row>
    <row r="3687" spans="1:44" x14ac:dyDescent="0.25">
      <c r="A3687" s="178"/>
      <c r="B3687" s="55" t="str">
        <f>_xlfn.IFNA(VLOOKUP(A3687,'Ajánlatkérő(k) adatai'!$B$4:$C$205,2,0),"")</f>
        <v/>
      </c>
      <c r="C3687" s="178"/>
      <c r="D3687" s="55" t="str">
        <f>_xlfn.IFNA(VLOOKUP(C3687,'Számlafizető(k) adatai'!$C$4:$D$203,2,0),"")</f>
        <v/>
      </c>
      <c r="E3687" s="55" t="str">
        <f>_xlfn.IFNA(VLOOKUP(C3687,'Számlafizető(k) adatai'!$C$4:$M$203,11,0),"")</f>
        <v/>
      </c>
      <c r="F3687" s="178"/>
      <c r="G3687" s="178"/>
      <c r="H3687" s="178"/>
      <c r="I3687" s="55" t="str">
        <f>IF(F3687="","",VLOOKUP(LEFT(F3687,5),'Technikai cellák'!B:C,2,0))</f>
        <v/>
      </c>
      <c r="J3687" s="55" t="str">
        <f>IF(F3687="","",VLOOKUP(I3687,'Technikai cellák'!$C$1:$D$12,2,0))</f>
        <v/>
      </c>
      <c r="K3687" s="179"/>
      <c r="L3687" s="67" t="str">
        <f t="shared" si="1120"/>
        <v/>
      </c>
      <c r="M3687" s="68">
        <f t="shared" si="1121"/>
        <v>0</v>
      </c>
      <c r="N3687" s="66">
        <f t="shared" si="1122"/>
        <v>0</v>
      </c>
      <c r="O3687" s="152"/>
      <c r="P3687" s="172">
        <f t="shared" si="1119"/>
        <v>0</v>
      </c>
      <c r="Q3687" s="69">
        <f t="shared" si="1123"/>
        <v>0</v>
      </c>
      <c r="R3687" s="62">
        <f t="shared" si="1124"/>
        <v>0</v>
      </c>
      <c r="S3687" s="153"/>
      <c r="T3687" s="118" t="str">
        <f t="shared" si="1125"/>
        <v/>
      </c>
      <c r="U3687" s="154"/>
      <c r="V3687" s="154"/>
      <c r="W3687" s="154"/>
      <c r="X3687" s="154"/>
      <c r="Y3687" s="154"/>
      <c r="Z3687" s="154"/>
      <c r="AA3687" s="154"/>
      <c r="AB3687" s="154"/>
      <c r="AC3687" s="154"/>
      <c r="AD3687" s="154"/>
      <c r="AE3687" s="154"/>
      <c r="AF3687" s="154"/>
      <c r="AG3687" s="63">
        <f t="shared" si="1126"/>
        <v>0</v>
      </c>
      <c r="AH3687" s="56">
        <f t="shared" si="1127"/>
        <v>0</v>
      </c>
      <c r="AI3687" s="56">
        <f t="shared" si="1128"/>
        <v>0</v>
      </c>
      <c r="AJ3687" s="56">
        <f t="shared" si="1129"/>
        <v>0</v>
      </c>
      <c r="AK3687" s="56">
        <f t="shared" si="1130"/>
        <v>0</v>
      </c>
      <c r="AL3687" s="56">
        <f t="shared" si="1131"/>
        <v>0</v>
      </c>
      <c r="AM3687" s="56">
        <f t="shared" si="1132"/>
        <v>0</v>
      </c>
      <c r="AN3687" s="56">
        <f t="shared" si="1133"/>
        <v>0</v>
      </c>
      <c r="AO3687" s="56">
        <f t="shared" si="1134"/>
        <v>0</v>
      </c>
      <c r="AP3687" s="56">
        <f t="shared" si="1135"/>
        <v>0</v>
      </c>
      <c r="AQ3687" s="56">
        <f t="shared" si="1136"/>
        <v>0</v>
      </c>
      <c r="AR3687" s="86">
        <f t="shared" si="1137"/>
        <v>0</v>
      </c>
    </row>
    <row r="3688" spans="1:44" x14ac:dyDescent="0.25">
      <c r="A3688" s="178"/>
      <c r="B3688" s="55" t="str">
        <f>_xlfn.IFNA(VLOOKUP(A3688,'Ajánlatkérő(k) adatai'!$B$4:$C$205,2,0),"")</f>
        <v/>
      </c>
      <c r="C3688" s="178"/>
      <c r="D3688" s="55" t="str">
        <f>_xlfn.IFNA(VLOOKUP(C3688,'Számlafizető(k) adatai'!$C$4:$D$203,2,0),"")</f>
        <v/>
      </c>
      <c r="E3688" s="55" t="str">
        <f>_xlfn.IFNA(VLOOKUP(C3688,'Számlafizető(k) adatai'!$C$4:$M$203,11,0),"")</f>
        <v/>
      </c>
      <c r="F3688" s="178"/>
      <c r="G3688" s="178"/>
      <c r="H3688" s="178"/>
      <c r="I3688" s="55" t="str">
        <f>IF(F3688="","",VLOOKUP(LEFT(F3688,5),'Technikai cellák'!B:C,2,0))</f>
        <v/>
      </c>
      <c r="J3688" s="55" t="str">
        <f>IF(F3688="","",VLOOKUP(I3688,'Technikai cellák'!$C$1:$D$12,2,0))</f>
        <v/>
      </c>
      <c r="K3688" s="179"/>
      <c r="L3688" s="67" t="str">
        <f t="shared" si="1120"/>
        <v/>
      </c>
      <c r="M3688" s="68">
        <f t="shared" si="1121"/>
        <v>0</v>
      </c>
      <c r="N3688" s="66">
        <f t="shared" si="1122"/>
        <v>0</v>
      </c>
      <c r="O3688" s="152"/>
      <c r="P3688" s="172">
        <f t="shared" si="1119"/>
        <v>0</v>
      </c>
      <c r="Q3688" s="69">
        <f t="shared" si="1123"/>
        <v>0</v>
      </c>
      <c r="R3688" s="62">
        <f t="shared" si="1124"/>
        <v>0</v>
      </c>
      <c r="S3688" s="153"/>
      <c r="T3688" s="118" t="str">
        <f t="shared" si="1125"/>
        <v/>
      </c>
      <c r="U3688" s="154"/>
      <c r="V3688" s="154"/>
      <c r="W3688" s="154"/>
      <c r="X3688" s="154"/>
      <c r="Y3688" s="154"/>
      <c r="Z3688" s="154"/>
      <c r="AA3688" s="154"/>
      <c r="AB3688" s="154"/>
      <c r="AC3688" s="154"/>
      <c r="AD3688" s="154"/>
      <c r="AE3688" s="154"/>
      <c r="AF3688" s="154"/>
      <c r="AG3688" s="63">
        <f t="shared" si="1126"/>
        <v>0</v>
      </c>
      <c r="AH3688" s="56">
        <f t="shared" si="1127"/>
        <v>0</v>
      </c>
      <c r="AI3688" s="56">
        <f t="shared" si="1128"/>
        <v>0</v>
      </c>
      <c r="AJ3688" s="56">
        <f t="shared" si="1129"/>
        <v>0</v>
      </c>
      <c r="AK3688" s="56">
        <f t="shared" si="1130"/>
        <v>0</v>
      </c>
      <c r="AL3688" s="56">
        <f t="shared" si="1131"/>
        <v>0</v>
      </c>
      <c r="AM3688" s="56">
        <f t="shared" si="1132"/>
        <v>0</v>
      </c>
      <c r="AN3688" s="56">
        <f t="shared" si="1133"/>
        <v>0</v>
      </c>
      <c r="AO3688" s="56">
        <f t="shared" si="1134"/>
        <v>0</v>
      </c>
      <c r="AP3688" s="56">
        <f t="shared" si="1135"/>
        <v>0</v>
      </c>
      <c r="AQ3688" s="56">
        <f t="shared" si="1136"/>
        <v>0</v>
      </c>
      <c r="AR3688" s="86">
        <f t="shared" si="1137"/>
        <v>0</v>
      </c>
    </row>
    <row r="3689" spans="1:44" x14ac:dyDescent="0.25">
      <c r="A3689" s="178"/>
      <c r="B3689" s="55" t="str">
        <f>_xlfn.IFNA(VLOOKUP(A3689,'Ajánlatkérő(k) adatai'!$B$4:$C$205,2,0),"")</f>
        <v/>
      </c>
      <c r="C3689" s="178"/>
      <c r="D3689" s="55" t="str">
        <f>_xlfn.IFNA(VLOOKUP(C3689,'Számlafizető(k) adatai'!$C$4:$D$203,2,0),"")</f>
        <v/>
      </c>
      <c r="E3689" s="55" t="str">
        <f>_xlfn.IFNA(VLOOKUP(C3689,'Számlafizető(k) adatai'!$C$4:$M$203,11,0),"")</f>
        <v/>
      </c>
      <c r="F3689" s="178"/>
      <c r="G3689" s="178"/>
      <c r="H3689" s="178"/>
      <c r="I3689" s="55" t="str">
        <f>IF(F3689="","",VLOOKUP(LEFT(F3689,5),'Technikai cellák'!B:C,2,0))</f>
        <v/>
      </c>
      <c r="J3689" s="55" t="str">
        <f>IF(F3689="","",VLOOKUP(I3689,'Technikai cellák'!$C$1:$D$12,2,0))</f>
        <v/>
      </c>
      <c r="K3689" s="179"/>
      <c r="L3689" s="67" t="str">
        <f t="shared" si="1120"/>
        <v/>
      </c>
      <c r="M3689" s="68">
        <f t="shared" si="1121"/>
        <v>0</v>
      </c>
      <c r="N3689" s="66">
        <f t="shared" si="1122"/>
        <v>0</v>
      </c>
      <c r="O3689" s="152"/>
      <c r="P3689" s="172">
        <f t="shared" si="1119"/>
        <v>0</v>
      </c>
      <c r="Q3689" s="69">
        <f t="shared" si="1123"/>
        <v>0</v>
      </c>
      <c r="R3689" s="62">
        <f t="shared" si="1124"/>
        <v>0</v>
      </c>
      <c r="S3689" s="153"/>
      <c r="T3689" s="118" t="str">
        <f t="shared" si="1125"/>
        <v/>
      </c>
      <c r="U3689" s="154"/>
      <c r="V3689" s="154"/>
      <c r="W3689" s="154"/>
      <c r="X3689" s="154"/>
      <c r="Y3689" s="154"/>
      <c r="Z3689" s="154"/>
      <c r="AA3689" s="154"/>
      <c r="AB3689" s="154"/>
      <c r="AC3689" s="154"/>
      <c r="AD3689" s="154"/>
      <c r="AE3689" s="154"/>
      <c r="AF3689" s="154"/>
      <c r="AG3689" s="63">
        <f t="shared" si="1126"/>
        <v>0</v>
      </c>
      <c r="AH3689" s="56">
        <f t="shared" si="1127"/>
        <v>0</v>
      </c>
      <c r="AI3689" s="56">
        <f t="shared" si="1128"/>
        <v>0</v>
      </c>
      <c r="AJ3689" s="56">
        <f t="shared" si="1129"/>
        <v>0</v>
      </c>
      <c r="AK3689" s="56">
        <f t="shared" si="1130"/>
        <v>0</v>
      </c>
      <c r="AL3689" s="56">
        <f t="shared" si="1131"/>
        <v>0</v>
      </c>
      <c r="AM3689" s="56">
        <f t="shared" si="1132"/>
        <v>0</v>
      </c>
      <c r="AN3689" s="56">
        <f t="shared" si="1133"/>
        <v>0</v>
      </c>
      <c r="AO3689" s="56">
        <f t="shared" si="1134"/>
        <v>0</v>
      </c>
      <c r="AP3689" s="56">
        <f t="shared" si="1135"/>
        <v>0</v>
      </c>
      <c r="AQ3689" s="56">
        <f t="shared" si="1136"/>
        <v>0</v>
      </c>
      <c r="AR3689" s="86">
        <f t="shared" si="1137"/>
        <v>0</v>
      </c>
    </row>
    <row r="3690" spans="1:44" x14ac:dyDescent="0.25">
      <c r="A3690" s="178"/>
      <c r="B3690" s="55" t="str">
        <f>_xlfn.IFNA(VLOOKUP(A3690,'Ajánlatkérő(k) adatai'!$B$4:$C$205,2,0),"")</f>
        <v/>
      </c>
      <c r="C3690" s="178"/>
      <c r="D3690" s="55" t="str">
        <f>_xlfn.IFNA(VLOOKUP(C3690,'Számlafizető(k) adatai'!$C$4:$D$203,2,0),"")</f>
        <v/>
      </c>
      <c r="E3690" s="55" t="str">
        <f>_xlfn.IFNA(VLOOKUP(C3690,'Számlafizető(k) adatai'!$C$4:$M$203,11,0),"")</f>
        <v/>
      </c>
      <c r="F3690" s="178"/>
      <c r="G3690" s="178"/>
      <c r="H3690" s="178"/>
      <c r="I3690" s="55" t="str">
        <f>IF(F3690="","",VLOOKUP(LEFT(F3690,5),'Technikai cellák'!B:C,2,0))</f>
        <v/>
      </c>
      <c r="J3690" s="55" t="str">
        <f>IF(F3690="","",VLOOKUP(I3690,'Technikai cellák'!$C$1:$D$12,2,0))</f>
        <v/>
      </c>
      <c r="K3690" s="179"/>
      <c r="L3690" s="67" t="str">
        <f t="shared" si="1120"/>
        <v/>
      </c>
      <c r="M3690" s="68">
        <f t="shared" si="1121"/>
        <v>0</v>
      </c>
      <c r="N3690" s="66">
        <f t="shared" si="1122"/>
        <v>0</v>
      </c>
      <c r="O3690" s="152"/>
      <c r="P3690" s="172">
        <f t="shared" si="1119"/>
        <v>0</v>
      </c>
      <c r="Q3690" s="69">
        <f t="shared" si="1123"/>
        <v>0</v>
      </c>
      <c r="R3690" s="62">
        <f t="shared" si="1124"/>
        <v>0</v>
      </c>
      <c r="S3690" s="153"/>
      <c r="T3690" s="118" t="str">
        <f t="shared" si="1125"/>
        <v/>
      </c>
      <c r="U3690" s="154"/>
      <c r="V3690" s="154"/>
      <c r="W3690" s="154"/>
      <c r="X3690" s="154"/>
      <c r="Y3690" s="154"/>
      <c r="Z3690" s="154"/>
      <c r="AA3690" s="154"/>
      <c r="AB3690" s="154"/>
      <c r="AC3690" s="154"/>
      <c r="AD3690" s="154"/>
      <c r="AE3690" s="154"/>
      <c r="AF3690" s="154"/>
      <c r="AG3690" s="63">
        <f t="shared" si="1126"/>
        <v>0</v>
      </c>
      <c r="AH3690" s="56">
        <f t="shared" si="1127"/>
        <v>0</v>
      </c>
      <c r="AI3690" s="56">
        <f t="shared" si="1128"/>
        <v>0</v>
      </c>
      <c r="AJ3690" s="56">
        <f t="shared" si="1129"/>
        <v>0</v>
      </c>
      <c r="AK3690" s="56">
        <f t="shared" si="1130"/>
        <v>0</v>
      </c>
      <c r="AL3690" s="56">
        <f t="shared" si="1131"/>
        <v>0</v>
      </c>
      <c r="AM3690" s="56">
        <f t="shared" si="1132"/>
        <v>0</v>
      </c>
      <c r="AN3690" s="56">
        <f t="shared" si="1133"/>
        <v>0</v>
      </c>
      <c r="AO3690" s="56">
        <f t="shared" si="1134"/>
        <v>0</v>
      </c>
      <c r="AP3690" s="56">
        <f t="shared" si="1135"/>
        <v>0</v>
      </c>
      <c r="AQ3690" s="56">
        <f t="shared" si="1136"/>
        <v>0</v>
      </c>
      <c r="AR3690" s="86">
        <f t="shared" si="1137"/>
        <v>0</v>
      </c>
    </row>
    <row r="3691" spans="1:44" x14ac:dyDescent="0.25">
      <c r="A3691" s="178"/>
      <c r="B3691" s="55" t="str">
        <f>_xlfn.IFNA(VLOOKUP(A3691,'Ajánlatkérő(k) adatai'!$B$4:$C$205,2,0),"")</f>
        <v/>
      </c>
      <c r="C3691" s="178"/>
      <c r="D3691" s="55" t="str">
        <f>_xlfn.IFNA(VLOOKUP(C3691,'Számlafizető(k) adatai'!$C$4:$D$203,2,0),"")</f>
        <v/>
      </c>
      <c r="E3691" s="55" t="str">
        <f>_xlfn.IFNA(VLOOKUP(C3691,'Számlafizető(k) adatai'!$C$4:$M$203,11,0),"")</f>
        <v/>
      </c>
      <c r="F3691" s="178"/>
      <c r="G3691" s="178"/>
      <c r="H3691" s="178"/>
      <c r="I3691" s="55" t="str">
        <f>IF(F3691="","",VLOOKUP(LEFT(F3691,5),'Technikai cellák'!B:C,2,0))</f>
        <v/>
      </c>
      <c r="J3691" s="55" t="str">
        <f>IF(F3691="","",VLOOKUP(I3691,'Technikai cellák'!$C$1:$D$12,2,0))</f>
        <v/>
      </c>
      <c r="K3691" s="179"/>
      <c r="L3691" s="67" t="str">
        <f t="shared" si="1120"/>
        <v/>
      </c>
      <c r="M3691" s="68">
        <f t="shared" si="1121"/>
        <v>0</v>
      </c>
      <c r="N3691" s="66">
        <f t="shared" si="1122"/>
        <v>0</v>
      </c>
      <c r="O3691" s="152"/>
      <c r="P3691" s="172">
        <f t="shared" si="1119"/>
        <v>0</v>
      </c>
      <c r="Q3691" s="69">
        <f t="shared" si="1123"/>
        <v>0</v>
      </c>
      <c r="R3691" s="62">
        <f t="shared" si="1124"/>
        <v>0</v>
      </c>
      <c r="S3691" s="153"/>
      <c r="T3691" s="118" t="str">
        <f t="shared" si="1125"/>
        <v/>
      </c>
      <c r="U3691" s="154"/>
      <c r="V3691" s="154"/>
      <c r="W3691" s="154"/>
      <c r="X3691" s="154"/>
      <c r="Y3691" s="154"/>
      <c r="Z3691" s="154"/>
      <c r="AA3691" s="154"/>
      <c r="AB3691" s="154"/>
      <c r="AC3691" s="154"/>
      <c r="AD3691" s="154"/>
      <c r="AE3691" s="154"/>
      <c r="AF3691" s="154"/>
      <c r="AG3691" s="63">
        <f t="shared" si="1126"/>
        <v>0</v>
      </c>
      <c r="AH3691" s="56">
        <f t="shared" si="1127"/>
        <v>0</v>
      </c>
      <c r="AI3691" s="56">
        <f t="shared" si="1128"/>
        <v>0</v>
      </c>
      <c r="AJ3691" s="56">
        <f t="shared" si="1129"/>
        <v>0</v>
      </c>
      <c r="AK3691" s="56">
        <f t="shared" si="1130"/>
        <v>0</v>
      </c>
      <c r="AL3691" s="56">
        <f t="shared" si="1131"/>
        <v>0</v>
      </c>
      <c r="AM3691" s="56">
        <f t="shared" si="1132"/>
        <v>0</v>
      </c>
      <c r="AN3691" s="56">
        <f t="shared" si="1133"/>
        <v>0</v>
      </c>
      <c r="AO3691" s="56">
        <f t="shared" si="1134"/>
        <v>0</v>
      </c>
      <c r="AP3691" s="56">
        <f t="shared" si="1135"/>
        <v>0</v>
      </c>
      <c r="AQ3691" s="56">
        <f t="shared" si="1136"/>
        <v>0</v>
      </c>
      <c r="AR3691" s="86">
        <f t="shared" si="1137"/>
        <v>0</v>
      </c>
    </row>
    <row r="3692" spans="1:44" x14ac:dyDescent="0.25">
      <c r="A3692" s="178"/>
      <c r="B3692" s="55" t="str">
        <f>_xlfn.IFNA(VLOOKUP(A3692,'Ajánlatkérő(k) adatai'!$B$4:$C$205,2,0),"")</f>
        <v/>
      </c>
      <c r="C3692" s="178"/>
      <c r="D3692" s="55" t="str">
        <f>_xlfn.IFNA(VLOOKUP(C3692,'Számlafizető(k) adatai'!$C$4:$D$203,2,0),"")</f>
        <v/>
      </c>
      <c r="E3692" s="55" t="str">
        <f>_xlfn.IFNA(VLOOKUP(C3692,'Számlafizető(k) adatai'!$C$4:$M$203,11,0),"")</f>
        <v/>
      </c>
      <c r="F3692" s="178"/>
      <c r="G3692" s="178"/>
      <c r="H3692" s="178"/>
      <c r="I3692" s="55" t="str">
        <f>IF(F3692="","",VLOOKUP(LEFT(F3692,5),'Technikai cellák'!B:C,2,0))</f>
        <v/>
      </c>
      <c r="J3692" s="55" t="str">
        <f>IF(F3692="","",VLOOKUP(I3692,'Technikai cellák'!$C$1:$D$12,2,0))</f>
        <v/>
      </c>
      <c r="K3692" s="179"/>
      <c r="L3692" s="67" t="str">
        <f t="shared" si="1120"/>
        <v/>
      </c>
      <c r="M3692" s="68">
        <f t="shared" si="1121"/>
        <v>0</v>
      </c>
      <c r="N3692" s="66">
        <f t="shared" si="1122"/>
        <v>0</v>
      </c>
      <c r="O3692" s="152"/>
      <c r="P3692" s="172">
        <f t="shared" si="1119"/>
        <v>0</v>
      </c>
      <c r="Q3692" s="69">
        <f t="shared" si="1123"/>
        <v>0</v>
      </c>
      <c r="R3692" s="62">
        <f t="shared" si="1124"/>
        <v>0</v>
      </c>
      <c r="S3692" s="153"/>
      <c r="T3692" s="118" t="str">
        <f t="shared" si="1125"/>
        <v/>
      </c>
      <c r="U3692" s="154"/>
      <c r="V3692" s="154"/>
      <c r="W3692" s="154"/>
      <c r="X3692" s="154"/>
      <c r="Y3692" s="154"/>
      <c r="Z3692" s="154"/>
      <c r="AA3692" s="154"/>
      <c r="AB3692" s="154"/>
      <c r="AC3692" s="154"/>
      <c r="AD3692" s="154"/>
      <c r="AE3692" s="154"/>
      <c r="AF3692" s="154"/>
      <c r="AG3692" s="63">
        <f t="shared" si="1126"/>
        <v>0</v>
      </c>
      <c r="AH3692" s="56">
        <f t="shared" si="1127"/>
        <v>0</v>
      </c>
      <c r="AI3692" s="56">
        <f t="shared" si="1128"/>
        <v>0</v>
      </c>
      <c r="AJ3692" s="56">
        <f t="shared" si="1129"/>
        <v>0</v>
      </c>
      <c r="AK3692" s="56">
        <f t="shared" si="1130"/>
        <v>0</v>
      </c>
      <c r="AL3692" s="56">
        <f t="shared" si="1131"/>
        <v>0</v>
      </c>
      <c r="AM3692" s="56">
        <f t="shared" si="1132"/>
        <v>0</v>
      </c>
      <c r="AN3692" s="56">
        <f t="shared" si="1133"/>
        <v>0</v>
      </c>
      <c r="AO3692" s="56">
        <f t="shared" si="1134"/>
        <v>0</v>
      </c>
      <c r="AP3692" s="56">
        <f t="shared" si="1135"/>
        <v>0</v>
      </c>
      <c r="AQ3692" s="56">
        <f t="shared" si="1136"/>
        <v>0</v>
      </c>
      <c r="AR3692" s="86">
        <f t="shared" si="1137"/>
        <v>0</v>
      </c>
    </row>
    <row r="3693" spans="1:44" x14ac:dyDescent="0.25">
      <c r="A3693" s="178"/>
      <c r="B3693" s="55" t="str">
        <f>_xlfn.IFNA(VLOOKUP(A3693,'Ajánlatkérő(k) adatai'!$B$4:$C$205,2,0),"")</f>
        <v/>
      </c>
      <c r="C3693" s="178"/>
      <c r="D3693" s="55" t="str">
        <f>_xlfn.IFNA(VLOOKUP(C3693,'Számlafizető(k) adatai'!$C$4:$D$203,2,0),"")</f>
        <v/>
      </c>
      <c r="E3693" s="55" t="str">
        <f>_xlfn.IFNA(VLOOKUP(C3693,'Számlafizető(k) adatai'!$C$4:$M$203,11,0),"")</f>
        <v/>
      </c>
      <c r="F3693" s="178"/>
      <c r="G3693" s="178"/>
      <c r="H3693" s="178"/>
      <c r="I3693" s="55" t="str">
        <f>IF(F3693="","",VLOOKUP(LEFT(F3693,5),'Technikai cellák'!B:C,2,0))</f>
        <v/>
      </c>
      <c r="J3693" s="55" t="str">
        <f>IF(F3693="","",VLOOKUP(I3693,'Technikai cellák'!$C$1:$D$12,2,0))</f>
        <v/>
      </c>
      <c r="K3693" s="179"/>
      <c r="L3693" s="67" t="str">
        <f t="shared" si="1120"/>
        <v/>
      </c>
      <c r="M3693" s="68">
        <f t="shared" si="1121"/>
        <v>0</v>
      </c>
      <c r="N3693" s="66">
        <f t="shared" si="1122"/>
        <v>0</v>
      </c>
      <c r="O3693" s="152"/>
      <c r="P3693" s="172">
        <f t="shared" si="1119"/>
        <v>0</v>
      </c>
      <c r="Q3693" s="69">
        <f t="shared" si="1123"/>
        <v>0</v>
      </c>
      <c r="R3693" s="62">
        <f t="shared" si="1124"/>
        <v>0</v>
      </c>
      <c r="S3693" s="153"/>
      <c r="T3693" s="118" t="str">
        <f t="shared" si="1125"/>
        <v/>
      </c>
      <c r="U3693" s="154"/>
      <c r="V3693" s="154"/>
      <c r="W3693" s="154"/>
      <c r="X3693" s="154"/>
      <c r="Y3693" s="154"/>
      <c r="Z3693" s="154"/>
      <c r="AA3693" s="154"/>
      <c r="AB3693" s="154"/>
      <c r="AC3693" s="154"/>
      <c r="AD3693" s="154"/>
      <c r="AE3693" s="154"/>
      <c r="AF3693" s="154"/>
      <c r="AG3693" s="63">
        <f t="shared" si="1126"/>
        <v>0</v>
      </c>
      <c r="AH3693" s="56">
        <f t="shared" si="1127"/>
        <v>0</v>
      </c>
      <c r="AI3693" s="56">
        <f t="shared" si="1128"/>
        <v>0</v>
      </c>
      <c r="AJ3693" s="56">
        <f t="shared" si="1129"/>
        <v>0</v>
      </c>
      <c r="AK3693" s="56">
        <f t="shared" si="1130"/>
        <v>0</v>
      </c>
      <c r="AL3693" s="56">
        <f t="shared" si="1131"/>
        <v>0</v>
      </c>
      <c r="AM3693" s="56">
        <f t="shared" si="1132"/>
        <v>0</v>
      </c>
      <c r="AN3693" s="56">
        <f t="shared" si="1133"/>
        <v>0</v>
      </c>
      <c r="AO3693" s="56">
        <f t="shared" si="1134"/>
        <v>0</v>
      </c>
      <c r="AP3693" s="56">
        <f t="shared" si="1135"/>
        <v>0</v>
      </c>
      <c r="AQ3693" s="56">
        <f t="shared" si="1136"/>
        <v>0</v>
      </c>
      <c r="AR3693" s="86">
        <f t="shared" si="1137"/>
        <v>0</v>
      </c>
    </row>
    <row r="3694" spans="1:44" x14ac:dyDescent="0.25">
      <c r="A3694" s="178"/>
      <c r="B3694" s="55" t="str">
        <f>_xlfn.IFNA(VLOOKUP(A3694,'Ajánlatkérő(k) adatai'!$B$4:$C$205,2,0),"")</f>
        <v/>
      </c>
      <c r="C3694" s="178"/>
      <c r="D3694" s="55" t="str">
        <f>_xlfn.IFNA(VLOOKUP(C3694,'Számlafizető(k) adatai'!$C$4:$D$203,2,0),"")</f>
        <v/>
      </c>
      <c r="E3694" s="55" t="str">
        <f>_xlfn.IFNA(VLOOKUP(C3694,'Számlafizető(k) adatai'!$C$4:$M$203,11,0),"")</f>
        <v/>
      </c>
      <c r="F3694" s="178"/>
      <c r="G3694" s="178"/>
      <c r="H3694" s="178"/>
      <c r="I3694" s="55" t="str">
        <f>IF(F3694="","",VLOOKUP(LEFT(F3694,5),'Technikai cellák'!B:C,2,0))</f>
        <v/>
      </c>
      <c r="J3694" s="55" t="str">
        <f>IF(F3694="","",VLOOKUP(I3694,'Technikai cellák'!$C$1:$D$12,2,0))</f>
        <v/>
      </c>
      <c r="K3694" s="179"/>
      <c r="L3694" s="67" t="str">
        <f t="shared" si="1120"/>
        <v/>
      </c>
      <c r="M3694" s="68">
        <f t="shared" si="1121"/>
        <v>0</v>
      </c>
      <c r="N3694" s="66">
        <f t="shared" si="1122"/>
        <v>0</v>
      </c>
      <c r="O3694" s="152"/>
      <c r="P3694" s="172">
        <f t="shared" si="1119"/>
        <v>0</v>
      </c>
      <c r="Q3694" s="69">
        <f t="shared" si="1123"/>
        <v>0</v>
      </c>
      <c r="R3694" s="62">
        <f t="shared" si="1124"/>
        <v>0</v>
      </c>
      <c r="S3694" s="153"/>
      <c r="T3694" s="118" t="str">
        <f t="shared" si="1125"/>
        <v/>
      </c>
      <c r="U3694" s="154"/>
      <c r="V3694" s="154"/>
      <c r="W3694" s="154"/>
      <c r="X3694" s="154"/>
      <c r="Y3694" s="154"/>
      <c r="Z3694" s="154"/>
      <c r="AA3694" s="154"/>
      <c r="AB3694" s="154"/>
      <c r="AC3694" s="154"/>
      <c r="AD3694" s="154"/>
      <c r="AE3694" s="154"/>
      <c r="AF3694" s="154"/>
      <c r="AG3694" s="63">
        <f t="shared" si="1126"/>
        <v>0</v>
      </c>
      <c r="AH3694" s="56">
        <f t="shared" si="1127"/>
        <v>0</v>
      </c>
      <c r="AI3694" s="56">
        <f t="shared" si="1128"/>
        <v>0</v>
      </c>
      <c r="AJ3694" s="56">
        <f t="shared" si="1129"/>
        <v>0</v>
      </c>
      <c r="AK3694" s="56">
        <f t="shared" si="1130"/>
        <v>0</v>
      </c>
      <c r="AL3694" s="56">
        <f t="shared" si="1131"/>
        <v>0</v>
      </c>
      <c r="AM3694" s="56">
        <f t="shared" si="1132"/>
        <v>0</v>
      </c>
      <c r="AN3694" s="56">
        <f t="shared" si="1133"/>
        <v>0</v>
      </c>
      <c r="AO3694" s="56">
        <f t="shared" si="1134"/>
        <v>0</v>
      </c>
      <c r="AP3694" s="56">
        <f t="shared" si="1135"/>
        <v>0</v>
      </c>
      <c r="AQ3694" s="56">
        <f t="shared" si="1136"/>
        <v>0</v>
      </c>
      <c r="AR3694" s="86">
        <f t="shared" si="1137"/>
        <v>0</v>
      </c>
    </row>
    <row r="3695" spans="1:44" x14ac:dyDescent="0.25">
      <c r="A3695" s="178"/>
      <c r="B3695" s="55" t="str">
        <f>_xlfn.IFNA(VLOOKUP(A3695,'Ajánlatkérő(k) adatai'!$B$4:$C$205,2,0),"")</f>
        <v/>
      </c>
      <c r="C3695" s="178"/>
      <c r="D3695" s="55" t="str">
        <f>_xlfn.IFNA(VLOOKUP(C3695,'Számlafizető(k) adatai'!$C$4:$D$203,2,0),"")</f>
        <v/>
      </c>
      <c r="E3695" s="55" t="str">
        <f>_xlfn.IFNA(VLOOKUP(C3695,'Számlafizető(k) adatai'!$C$4:$M$203,11,0),"")</f>
        <v/>
      </c>
      <c r="F3695" s="178"/>
      <c r="G3695" s="178"/>
      <c r="H3695" s="178"/>
      <c r="I3695" s="55" t="str">
        <f>IF(F3695="","",VLOOKUP(LEFT(F3695,5),'Technikai cellák'!B:C,2,0))</f>
        <v/>
      </c>
      <c r="J3695" s="55" t="str">
        <f>IF(F3695="","",VLOOKUP(I3695,'Technikai cellák'!$C$1:$D$12,2,0))</f>
        <v/>
      </c>
      <c r="K3695" s="179"/>
      <c r="L3695" s="67" t="str">
        <f t="shared" si="1120"/>
        <v/>
      </c>
      <c r="M3695" s="68">
        <f t="shared" si="1121"/>
        <v>0</v>
      </c>
      <c r="N3695" s="66">
        <f t="shared" si="1122"/>
        <v>0</v>
      </c>
      <c r="O3695" s="152"/>
      <c r="P3695" s="172">
        <f t="shared" si="1119"/>
        <v>0</v>
      </c>
      <c r="Q3695" s="69">
        <f t="shared" si="1123"/>
        <v>0</v>
      </c>
      <c r="R3695" s="62">
        <f t="shared" si="1124"/>
        <v>0</v>
      </c>
      <c r="S3695" s="153"/>
      <c r="T3695" s="118" t="str">
        <f t="shared" si="1125"/>
        <v/>
      </c>
      <c r="U3695" s="154"/>
      <c r="V3695" s="154"/>
      <c r="W3695" s="154"/>
      <c r="X3695" s="154"/>
      <c r="Y3695" s="154"/>
      <c r="Z3695" s="154"/>
      <c r="AA3695" s="154"/>
      <c r="AB3695" s="154"/>
      <c r="AC3695" s="154"/>
      <c r="AD3695" s="154"/>
      <c r="AE3695" s="154"/>
      <c r="AF3695" s="154"/>
      <c r="AG3695" s="63">
        <f t="shared" si="1126"/>
        <v>0</v>
      </c>
      <c r="AH3695" s="56">
        <f t="shared" si="1127"/>
        <v>0</v>
      </c>
      <c r="AI3695" s="56">
        <f t="shared" si="1128"/>
        <v>0</v>
      </c>
      <c r="AJ3695" s="56">
        <f t="shared" si="1129"/>
        <v>0</v>
      </c>
      <c r="AK3695" s="56">
        <f t="shared" si="1130"/>
        <v>0</v>
      </c>
      <c r="AL3695" s="56">
        <f t="shared" si="1131"/>
        <v>0</v>
      </c>
      <c r="AM3695" s="56">
        <f t="shared" si="1132"/>
        <v>0</v>
      </c>
      <c r="AN3695" s="56">
        <f t="shared" si="1133"/>
        <v>0</v>
      </c>
      <c r="AO3695" s="56">
        <f t="shared" si="1134"/>
        <v>0</v>
      </c>
      <c r="AP3695" s="56">
        <f t="shared" si="1135"/>
        <v>0</v>
      </c>
      <c r="AQ3695" s="56">
        <f t="shared" si="1136"/>
        <v>0</v>
      </c>
      <c r="AR3695" s="86">
        <f t="shared" si="1137"/>
        <v>0</v>
      </c>
    </row>
    <row r="3696" spans="1:44" x14ac:dyDescent="0.25">
      <c r="A3696" s="178"/>
      <c r="B3696" s="55" t="str">
        <f>_xlfn.IFNA(VLOOKUP(A3696,'Ajánlatkérő(k) adatai'!$B$4:$C$205,2,0),"")</f>
        <v/>
      </c>
      <c r="C3696" s="178"/>
      <c r="D3696" s="55" t="str">
        <f>_xlfn.IFNA(VLOOKUP(C3696,'Számlafizető(k) adatai'!$C$4:$D$203,2,0),"")</f>
        <v/>
      </c>
      <c r="E3696" s="55" t="str">
        <f>_xlfn.IFNA(VLOOKUP(C3696,'Számlafizető(k) adatai'!$C$4:$M$203,11,0),"")</f>
        <v/>
      </c>
      <c r="F3696" s="178"/>
      <c r="G3696" s="178"/>
      <c r="H3696" s="178"/>
      <c r="I3696" s="55" t="str">
        <f>IF(F3696="","",VLOOKUP(LEFT(F3696,5),'Technikai cellák'!B:C,2,0))</f>
        <v/>
      </c>
      <c r="J3696" s="55" t="str">
        <f>IF(F3696="","",VLOOKUP(I3696,'Technikai cellák'!$C$1:$D$12,2,0))</f>
        <v/>
      </c>
      <c r="K3696" s="179"/>
      <c r="L3696" s="67" t="str">
        <f t="shared" si="1120"/>
        <v/>
      </c>
      <c r="M3696" s="68">
        <f t="shared" si="1121"/>
        <v>0</v>
      </c>
      <c r="N3696" s="66">
        <f t="shared" si="1122"/>
        <v>0</v>
      </c>
      <c r="O3696" s="152"/>
      <c r="P3696" s="172">
        <f t="shared" si="1119"/>
        <v>0</v>
      </c>
      <c r="Q3696" s="69">
        <f t="shared" si="1123"/>
        <v>0</v>
      </c>
      <c r="R3696" s="62">
        <f t="shared" si="1124"/>
        <v>0</v>
      </c>
      <c r="S3696" s="153"/>
      <c r="T3696" s="118" t="str">
        <f t="shared" si="1125"/>
        <v/>
      </c>
      <c r="U3696" s="154"/>
      <c r="V3696" s="154"/>
      <c r="W3696" s="154"/>
      <c r="X3696" s="154"/>
      <c r="Y3696" s="154"/>
      <c r="Z3696" s="154"/>
      <c r="AA3696" s="154"/>
      <c r="AB3696" s="154"/>
      <c r="AC3696" s="154"/>
      <c r="AD3696" s="154"/>
      <c r="AE3696" s="154"/>
      <c r="AF3696" s="154"/>
      <c r="AG3696" s="63">
        <f t="shared" si="1126"/>
        <v>0</v>
      </c>
      <c r="AH3696" s="56">
        <f t="shared" si="1127"/>
        <v>0</v>
      </c>
      <c r="AI3696" s="56">
        <f t="shared" si="1128"/>
        <v>0</v>
      </c>
      <c r="AJ3696" s="56">
        <f t="shared" si="1129"/>
        <v>0</v>
      </c>
      <c r="AK3696" s="56">
        <f t="shared" si="1130"/>
        <v>0</v>
      </c>
      <c r="AL3696" s="56">
        <f t="shared" si="1131"/>
        <v>0</v>
      </c>
      <c r="AM3696" s="56">
        <f t="shared" si="1132"/>
        <v>0</v>
      </c>
      <c r="AN3696" s="56">
        <f t="shared" si="1133"/>
        <v>0</v>
      </c>
      <c r="AO3696" s="56">
        <f t="shared" si="1134"/>
        <v>0</v>
      </c>
      <c r="AP3696" s="56">
        <f t="shared" si="1135"/>
        <v>0</v>
      </c>
      <c r="AQ3696" s="56">
        <f t="shared" si="1136"/>
        <v>0</v>
      </c>
      <c r="AR3696" s="86">
        <f t="shared" si="1137"/>
        <v>0</v>
      </c>
    </row>
    <row r="3697" spans="1:44" x14ac:dyDescent="0.25">
      <c r="A3697" s="178"/>
      <c r="B3697" s="55" t="str">
        <f>_xlfn.IFNA(VLOOKUP(A3697,'Ajánlatkérő(k) adatai'!$B$4:$C$205,2,0),"")</f>
        <v/>
      </c>
      <c r="C3697" s="178"/>
      <c r="D3697" s="55" t="str">
        <f>_xlfn.IFNA(VLOOKUP(C3697,'Számlafizető(k) adatai'!$C$4:$D$203,2,0),"")</f>
        <v/>
      </c>
      <c r="E3697" s="55" t="str">
        <f>_xlfn.IFNA(VLOOKUP(C3697,'Számlafizető(k) adatai'!$C$4:$M$203,11,0),"")</f>
        <v/>
      </c>
      <c r="F3697" s="178"/>
      <c r="G3697" s="178"/>
      <c r="H3697" s="178"/>
      <c r="I3697" s="55" t="str">
        <f>IF(F3697="","",VLOOKUP(LEFT(F3697,5),'Technikai cellák'!B:C,2,0))</f>
        <v/>
      </c>
      <c r="J3697" s="55" t="str">
        <f>IF(F3697="","",VLOOKUP(I3697,'Technikai cellák'!$C$1:$D$12,2,0))</f>
        <v/>
      </c>
      <c r="K3697" s="179"/>
      <c r="L3697" s="67" t="str">
        <f t="shared" si="1120"/>
        <v/>
      </c>
      <c r="M3697" s="68">
        <f t="shared" si="1121"/>
        <v>0</v>
      </c>
      <c r="N3697" s="66">
        <f t="shared" si="1122"/>
        <v>0</v>
      </c>
      <c r="O3697" s="152"/>
      <c r="P3697" s="172">
        <f t="shared" si="1119"/>
        <v>0</v>
      </c>
      <c r="Q3697" s="69">
        <f t="shared" si="1123"/>
        <v>0</v>
      </c>
      <c r="R3697" s="62">
        <f t="shared" si="1124"/>
        <v>0</v>
      </c>
      <c r="S3697" s="153"/>
      <c r="T3697" s="118" t="str">
        <f t="shared" si="1125"/>
        <v/>
      </c>
      <c r="U3697" s="154"/>
      <c r="V3697" s="154"/>
      <c r="W3697" s="154"/>
      <c r="X3697" s="154"/>
      <c r="Y3697" s="154"/>
      <c r="Z3697" s="154"/>
      <c r="AA3697" s="154"/>
      <c r="AB3697" s="154"/>
      <c r="AC3697" s="154"/>
      <c r="AD3697" s="154"/>
      <c r="AE3697" s="154"/>
      <c r="AF3697" s="154"/>
      <c r="AG3697" s="63">
        <f t="shared" si="1126"/>
        <v>0</v>
      </c>
      <c r="AH3697" s="56">
        <f t="shared" si="1127"/>
        <v>0</v>
      </c>
      <c r="AI3697" s="56">
        <f t="shared" si="1128"/>
        <v>0</v>
      </c>
      <c r="AJ3697" s="56">
        <f t="shared" si="1129"/>
        <v>0</v>
      </c>
      <c r="AK3697" s="56">
        <f t="shared" si="1130"/>
        <v>0</v>
      </c>
      <c r="AL3697" s="56">
        <f t="shared" si="1131"/>
        <v>0</v>
      </c>
      <c r="AM3697" s="56">
        <f t="shared" si="1132"/>
        <v>0</v>
      </c>
      <c r="AN3697" s="56">
        <f t="shared" si="1133"/>
        <v>0</v>
      </c>
      <c r="AO3697" s="56">
        <f t="shared" si="1134"/>
        <v>0</v>
      </c>
      <c r="AP3697" s="56">
        <f t="shared" si="1135"/>
        <v>0</v>
      </c>
      <c r="AQ3697" s="56">
        <f t="shared" si="1136"/>
        <v>0</v>
      </c>
      <c r="AR3697" s="86">
        <f t="shared" si="1137"/>
        <v>0</v>
      </c>
    </row>
    <row r="3698" spans="1:44" x14ac:dyDescent="0.25">
      <c r="A3698" s="178"/>
      <c r="B3698" s="55" t="str">
        <f>_xlfn.IFNA(VLOOKUP(A3698,'Ajánlatkérő(k) adatai'!$B$4:$C$205,2,0),"")</f>
        <v/>
      </c>
      <c r="C3698" s="178"/>
      <c r="D3698" s="55" t="str">
        <f>_xlfn.IFNA(VLOOKUP(C3698,'Számlafizető(k) adatai'!$C$4:$D$203,2,0),"")</f>
        <v/>
      </c>
      <c r="E3698" s="55" t="str">
        <f>_xlfn.IFNA(VLOOKUP(C3698,'Számlafizető(k) adatai'!$C$4:$M$203,11,0),"")</f>
        <v/>
      </c>
      <c r="F3698" s="178"/>
      <c r="G3698" s="178"/>
      <c r="H3698" s="178"/>
      <c r="I3698" s="55" t="str">
        <f>IF(F3698="","",VLOOKUP(LEFT(F3698,5),'Technikai cellák'!B:C,2,0))</f>
        <v/>
      </c>
      <c r="J3698" s="55" t="str">
        <f>IF(F3698="","",VLOOKUP(I3698,'Technikai cellák'!$C$1:$D$12,2,0))</f>
        <v/>
      </c>
      <c r="K3698" s="179"/>
      <c r="L3698" s="67" t="str">
        <f t="shared" si="1120"/>
        <v/>
      </c>
      <c r="M3698" s="68">
        <f t="shared" si="1121"/>
        <v>0</v>
      </c>
      <c r="N3698" s="66">
        <f t="shared" si="1122"/>
        <v>0</v>
      </c>
      <c r="O3698" s="152"/>
      <c r="P3698" s="172">
        <f t="shared" si="1119"/>
        <v>0</v>
      </c>
      <c r="Q3698" s="69">
        <f t="shared" si="1123"/>
        <v>0</v>
      </c>
      <c r="R3698" s="62">
        <f t="shared" si="1124"/>
        <v>0</v>
      </c>
      <c r="S3698" s="153"/>
      <c r="T3698" s="118" t="str">
        <f t="shared" si="1125"/>
        <v/>
      </c>
      <c r="U3698" s="154"/>
      <c r="V3698" s="154"/>
      <c r="W3698" s="154"/>
      <c r="X3698" s="154"/>
      <c r="Y3698" s="154"/>
      <c r="Z3698" s="154"/>
      <c r="AA3698" s="154"/>
      <c r="AB3698" s="154"/>
      <c r="AC3698" s="154"/>
      <c r="AD3698" s="154"/>
      <c r="AE3698" s="154"/>
      <c r="AF3698" s="154"/>
      <c r="AG3698" s="63">
        <f t="shared" si="1126"/>
        <v>0</v>
      </c>
      <c r="AH3698" s="56">
        <f t="shared" si="1127"/>
        <v>0</v>
      </c>
      <c r="AI3698" s="56">
        <f t="shared" si="1128"/>
        <v>0</v>
      </c>
      <c r="AJ3698" s="56">
        <f t="shared" si="1129"/>
        <v>0</v>
      </c>
      <c r="AK3698" s="56">
        <f t="shared" si="1130"/>
        <v>0</v>
      </c>
      <c r="AL3698" s="56">
        <f t="shared" si="1131"/>
        <v>0</v>
      </c>
      <c r="AM3698" s="56">
        <f t="shared" si="1132"/>
        <v>0</v>
      </c>
      <c r="AN3698" s="56">
        <f t="shared" si="1133"/>
        <v>0</v>
      </c>
      <c r="AO3698" s="56">
        <f t="shared" si="1134"/>
        <v>0</v>
      </c>
      <c r="AP3698" s="56">
        <f t="shared" si="1135"/>
        <v>0</v>
      </c>
      <c r="AQ3698" s="56">
        <f t="shared" si="1136"/>
        <v>0</v>
      </c>
      <c r="AR3698" s="86">
        <f t="shared" si="1137"/>
        <v>0</v>
      </c>
    </row>
    <row r="3699" spans="1:44" x14ac:dyDescent="0.25">
      <c r="A3699" s="178"/>
      <c r="B3699" s="55" t="str">
        <f>_xlfn.IFNA(VLOOKUP(A3699,'Ajánlatkérő(k) adatai'!$B$4:$C$205,2,0),"")</f>
        <v/>
      </c>
      <c r="C3699" s="178"/>
      <c r="D3699" s="55" t="str">
        <f>_xlfn.IFNA(VLOOKUP(C3699,'Számlafizető(k) adatai'!$C$4:$D$203,2,0),"")</f>
        <v/>
      </c>
      <c r="E3699" s="55" t="str">
        <f>_xlfn.IFNA(VLOOKUP(C3699,'Számlafizető(k) adatai'!$C$4:$M$203,11,0),"")</f>
        <v/>
      </c>
      <c r="F3699" s="178"/>
      <c r="G3699" s="178"/>
      <c r="H3699" s="178"/>
      <c r="I3699" s="55" t="str">
        <f>IF(F3699="","",VLOOKUP(LEFT(F3699,5),'Technikai cellák'!B:C,2,0))</f>
        <v/>
      </c>
      <c r="J3699" s="55" t="str">
        <f>IF(F3699="","",VLOOKUP(I3699,'Technikai cellák'!$C$1:$D$12,2,0))</f>
        <v/>
      </c>
      <c r="K3699" s="179"/>
      <c r="L3699" s="67" t="str">
        <f t="shared" si="1120"/>
        <v/>
      </c>
      <c r="M3699" s="68">
        <f t="shared" si="1121"/>
        <v>0</v>
      </c>
      <c r="N3699" s="66">
        <f t="shared" si="1122"/>
        <v>0</v>
      </c>
      <c r="O3699" s="152"/>
      <c r="P3699" s="172">
        <f t="shared" si="1119"/>
        <v>0</v>
      </c>
      <c r="Q3699" s="69">
        <f t="shared" si="1123"/>
        <v>0</v>
      </c>
      <c r="R3699" s="62">
        <f t="shared" si="1124"/>
        <v>0</v>
      </c>
      <c r="S3699" s="153"/>
      <c r="T3699" s="118" t="str">
        <f t="shared" si="1125"/>
        <v/>
      </c>
      <c r="U3699" s="154"/>
      <c r="V3699" s="154"/>
      <c r="W3699" s="154"/>
      <c r="X3699" s="154"/>
      <c r="Y3699" s="154"/>
      <c r="Z3699" s="154"/>
      <c r="AA3699" s="154"/>
      <c r="AB3699" s="154"/>
      <c r="AC3699" s="154"/>
      <c r="AD3699" s="154"/>
      <c r="AE3699" s="154"/>
      <c r="AF3699" s="154"/>
      <c r="AG3699" s="63">
        <f t="shared" si="1126"/>
        <v>0</v>
      </c>
      <c r="AH3699" s="56">
        <f t="shared" si="1127"/>
        <v>0</v>
      </c>
      <c r="AI3699" s="56">
        <f t="shared" si="1128"/>
        <v>0</v>
      </c>
      <c r="AJ3699" s="56">
        <f t="shared" si="1129"/>
        <v>0</v>
      </c>
      <c r="AK3699" s="56">
        <f t="shared" si="1130"/>
        <v>0</v>
      </c>
      <c r="AL3699" s="56">
        <f t="shared" si="1131"/>
        <v>0</v>
      </c>
      <c r="AM3699" s="56">
        <f t="shared" si="1132"/>
        <v>0</v>
      </c>
      <c r="AN3699" s="56">
        <f t="shared" si="1133"/>
        <v>0</v>
      </c>
      <c r="AO3699" s="56">
        <f t="shared" si="1134"/>
        <v>0</v>
      </c>
      <c r="AP3699" s="56">
        <f t="shared" si="1135"/>
        <v>0</v>
      </c>
      <c r="AQ3699" s="56">
        <f t="shared" si="1136"/>
        <v>0</v>
      </c>
      <c r="AR3699" s="86">
        <f t="shared" si="1137"/>
        <v>0</v>
      </c>
    </row>
    <row r="3700" spans="1:44" x14ac:dyDescent="0.25">
      <c r="A3700" s="178"/>
      <c r="B3700" s="55" t="str">
        <f>_xlfn.IFNA(VLOOKUP(A3700,'Ajánlatkérő(k) adatai'!$B$4:$C$205,2,0),"")</f>
        <v/>
      </c>
      <c r="C3700" s="178"/>
      <c r="D3700" s="55" t="str">
        <f>_xlfn.IFNA(VLOOKUP(C3700,'Számlafizető(k) adatai'!$C$4:$D$203,2,0),"")</f>
        <v/>
      </c>
      <c r="E3700" s="55" t="str">
        <f>_xlfn.IFNA(VLOOKUP(C3700,'Számlafizető(k) adatai'!$C$4:$M$203,11,0),"")</f>
        <v/>
      </c>
      <c r="F3700" s="178"/>
      <c r="G3700" s="178"/>
      <c r="H3700" s="178"/>
      <c r="I3700" s="55" t="str">
        <f>IF(F3700="","",VLOOKUP(LEFT(F3700,5),'Technikai cellák'!B:C,2,0))</f>
        <v/>
      </c>
      <c r="J3700" s="55" t="str">
        <f>IF(F3700="","",VLOOKUP(I3700,'Technikai cellák'!$C$1:$D$12,2,0))</f>
        <v/>
      </c>
      <c r="K3700" s="179"/>
      <c r="L3700" s="67" t="str">
        <f t="shared" si="1120"/>
        <v/>
      </c>
      <c r="M3700" s="68">
        <f t="shared" si="1121"/>
        <v>0</v>
      </c>
      <c r="N3700" s="66">
        <f t="shared" si="1122"/>
        <v>0</v>
      </c>
      <c r="O3700" s="152"/>
      <c r="P3700" s="172">
        <f t="shared" si="1119"/>
        <v>0</v>
      </c>
      <c r="Q3700" s="69">
        <f t="shared" si="1123"/>
        <v>0</v>
      </c>
      <c r="R3700" s="62">
        <f t="shared" si="1124"/>
        <v>0</v>
      </c>
      <c r="S3700" s="153"/>
      <c r="T3700" s="118" t="str">
        <f t="shared" si="1125"/>
        <v/>
      </c>
      <c r="U3700" s="154"/>
      <c r="V3700" s="154"/>
      <c r="W3700" s="154"/>
      <c r="X3700" s="154"/>
      <c r="Y3700" s="154"/>
      <c r="Z3700" s="154"/>
      <c r="AA3700" s="154"/>
      <c r="AB3700" s="154"/>
      <c r="AC3700" s="154"/>
      <c r="AD3700" s="154"/>
      <c r="AE3700" s="154"/>
      <c r="AF3700" s="154"/>
      <c r="AG3700" s="63">
        <f t="shared" si="1126"/>
        <v>0</v>
      </c>
      <c r="AH3700" s="56">
        <f t="shared" si="1127"/>
        <v>0</v>
      </c>
      <c r="AI3700" s="56">
        <f t="shared" si="1128"/>
        <v>0</v>
      </c>
      <c r="AJ3700" s="56">
        <f t="shared" si="1129"/>
        <v>0</v>
      </c>
      <c r="AK3700" s="56">
        <f t="shared" si="1130"/>
        <v>0</v>
      </c>
      <c r="AL3700" s="56">
        <f t="shared" si="1131"/>
        <v>0</v>
      </c>
      <c r="AM3700" s="56">
        <f t="shared" si="1132"/>
        <v>0</v>
      </c>
      <c r="AN3700" s="56">
        <f t="shared" si="1133"/>
        <v>0</v>
      </c>
      <c r="AO3700" s="56">
        <f t="shared" si="1134"/>
        <v>0</v>
      </c>
      <c r="AP3700" s="56">
        <f t="shared" si="1135"/>
        <v>0</v>
      </c>
      <c r="AQ3700" s="56">
        <f t="shared" si="1136"/>
        <v>0</v>
      </c>
      <c r="AR3700" s="86">
        <f t="shared" si="1137"/>
        <v>0</v>
      </c>
    </row>
    <row r="3701" spans="1:44" x14ac:dyDescent="0.25">
      <c r="A3701" s="178"/>
      <c r="B3701" s="55" t="str">
        <f>_xlfn.IFNA(VLOOKUP(A3701,'Ajánlatkérő(k) adatai'!$B$4:$C$205,2,0),"")</f>
        <v/>
      </c>
      <c r="C3701" s="178"/>
      <c r="D3701" s="55" t="str">
        <f>_xlfn.IFNA(VLOOKUP(C3701,'Számlafizető(k) adatai'!$C$4:$D$203,2,0),"")</f>
        <v/>
      </c>
      <c r="E3701" s="55" t="str">
        <f>_xlfn.IFNA(VLOOKUP(C3701,'Számlafizető(k) adatai'!$C$4:$M$203,11,0),"")</f>
        <v/>
      </c>
      <c r="F3701" s="178"/>
      <c r="G3701" s="178"/>
      <c r="H3701" s="178"/>
      <c r="I3701" s="55" t="str">
        <f>IF(F3701="","",VLOOKUP(LEFT(F3701,5),'Technikai cellák'!B:C,2,0))</f>
        <v/>
      </c>
      <c r="J3701" s="55" t="str">
        <f>IF(F3701="","",VLOOKUP(I3701,'Technikai cellák'!$C$1:$D$12,2,0))</f>
        <v/>
      </c>
      <c r="K3701" s="179"/>
      <c r="L3701" s="67" t="str">
        <f t="shared" si="1120"/>
        <v/>
      </c>
      <c r="M3701" s="68">
        <f t="shared" si="1121"/>
        <v>0</v>
      </c>
      <c r="N3701" s="66">
        <f t="shared" si="1122"/>
        <v>0</v>
      </c>
      <c r="O3701" s="152"/>
      <c r="P3701" s="172">
        <f t="shared" si="1119"/>
        <v>0</v>
      </c>
      <c r="Q3701" s="69">
        <f t="shared" si="1123"/>
        <v>0</v>
      </c>
      <c r="R3701" s="62">
        <f t="shared" si="1124"/>
        <v>0</v>
      </c>
      <c r="S3701" s="153"/>
      <c r="T3701" s="118" t="str">
        <f t="shared" si="1125"/>
        <v/>
      </c>
      <c r="U3701" s="154"/>
      <c r="V3701" s="154"/>
      <c r="W3701" s="154"/>
      <c r="X3701" s="154"/>
      <c r="Y3701" s="154"/>
      <c r="Z3701" s="154"/>
      <c r="AA3701" s="154"/>
      <c r="AB3701" s="154"/>
      <c r="AC3701" s="154"/>
      <c r="AD3701" s="154"/>
      <c r="AE3701" s="154"/>
      <c r="AF3701" s="154"/>
      <c r="AG3701" s="63">
        <f t="shared" si="1126"/>
        <v>0</v>
      </c>
      <c r="AH3701" s="56">
        <f t="shared" si="1127"/>
        <v>0</v>
      </c>
      <c r="AI3701" s="56">
        <f t="shared" si="1128"/>
        <v>0</v>
      </c>
      <c r="AJ3701" s="56">
        <f t="shared" si="1129"/>
        <v>0</v>
      </c>
      <c r="AK3701" s="56">
        <f t="shared" si="1130"/>
        <v>0</v>
      </c>
      <c r="AL3701" s="56">
        <f t="shared" si="1131"/>
        <v>0</v>
      </c>
      <c r="AM3701" s="56">
        <f t="shared" si="1132"/>
        <v>0</v>
      </c>
      <c r="AN3701" s="56">
        <f t="shared" si="1133"/>
        <v>0</v>
      </c>
      <c r="AO3701" s="56">
        <f t="shared" si="1134"/>
        <v>0</v>
      </c>
      <c r="AP3701" s="56">
        <f t="shared" si="1135"/>
        <v>0</v>
      </c>
      <c r="AQ3701" s="56">
        <f t="shared" si="1136"/>
        <v>0</v>
      </c>
      <c r="AR3701" s="86">
        <f t="shared" si="1137"/>
        <v>0</v>
      </c>
    </row>
    <row r="3702" spans="1:44" x14ac:dyDescent="0.25">
      <c r="A3702" s="178"/>
      <c r="B3702" s="55" t="str">
        <f>_xlfn.IFNA(VLOOKUP(A3702,'Ajánlatkérő(k) adatai'!$B$4:$C$205,2,0),"")</f>
        <v/>
      </c>
      <c r="C3702" s="178"/>
      <c r="D3702" s="55" t="str">
        <f>_xlfn.IFNA(VLOOKUP(C3702,'Számlafizető(k) adatai'!$C$4:$D$203,2,0),"")</f>
        <v/>
      </c>
      <c r="E3702" s="55" t="str">
        <f>_xlfn.IFNA(VLOOKUP(C3702,'Számlafizető(k) adatai'!$C$4:$M$203,11,0),"")</f>
        <v/>
      </c>
      <c r="F3702" s="178"/>
      <c r="G3702" s="178"/>
      <c r="H3702" s="178"/>
      <c r="I3702" s="55" t="str">
        <f>IF(F3702="","",VLOOKUP(LEFT(F3702,5),'Technikai cellák'!B:C,2,0))</f>
        <v/>
      </c>
      <c r="J3702" s="55" t="str">
        <f>IF(F3702="","",VLOOKUP(I3702,'Technikai cellák'!$C$1:$D$12,2,0))</f>
        <v/>
      </c>
      <c r="K3702" s="179"/>
      <c r="L3702" s="67" t="str">
        <f t="shared" si="1120"/>
        <v/>
      </c>
      <c r="M3702" s="68">
        <f t="shared" si="1121"/>
        <v>0</v>
      </c>
      <c r="N3702" s="66">
        <f t="shared" si="1122"/>
        <v>0</v>
      </c>
      <c r="O3702" s="152"/>
      <c r="P3702" s="172">
        <f t="shared" si="1119"/>
        <v>0</v>
      </c>
      <c r="Q3702" s="69">
        <f t="shared" si="1123"/>
        <v>0</v>
      </c>
      <c r="R3702" s="62">
        <f t="shared" si="1124"/>
        <v>0</v>
      </c>
      <c r="S3702" s="153"/>
      <c r="T3702" s="118" t="str">
        <f t="shared" si="1125"/>
        <v/>
      </c>
      <c r="U3702" s="154"/>
      <c r="V3702" s="154"/>
      <c r="W3702" s="154"/>
      <c r="X3702" s="154"/>
      <c r="Y3702" s="154"/>
      <c r="Z3702" s="154"/>
      <c r="AA3702" s="154"/>
      <c r="AB3702" s="154"/>
      <c r="AC3702" s="154"/>
      <c r="AD3702" s="154"/>
      <c r="AE3702" s="154"/>
      <c r="AF3702" s="154"/>
      <c r="AG3702" s="63">
        <f t="shared" si="1126"/>
        <v>0</v>
      </c>
      <c r="AH3702" s="56">
        <f t="shared" si="1127"/>
        <v>0</v>
      </c>
      <c r="AI3702" s="56">
        <f t="shared" si="1128"/>
        <v>0</v>
      </c>
      <c r="AJ3702" s="56">
        <f t="shared" si="1129"/>
        <v>0</v>
      </c>
      <c r="AK3702" s="56">
        <f t="shared" si="1130"/>
        <v>0</v>
      </c>
      <c r="AL3702" s="56">
        <f t="shared" si="1131"/>
        <v>0</v>
      </c>
      <c r="AM3702" s="56">
        <f t="shared" si="1132"/>
        <v>0</v>
      </c>
      <c r="AN3702" s="56">
        <f t="shared" si="1133"/>
        <v>0</v>
      </c>
      <c r="AO3702" s="56">
        <f t="shared" si="1134"/>
        <v>0</v>
      </c>
      <c r="AP3702" s="56">
        <f t="shared" si="1135"/>
        <v>0</v>
      </c>
      <c r="AQ3702" s="56">
        <f t="shared" si="1136"/>
        <v>0</v>
      </c>
      <c r="AR3702" s="86">
        <f t="shared" si="1137"/>
        <v>0</v>
      </c>
    </row>
    <row r="3703" spans="1:44" x14ac:dyDescent="0.25">
      <c r="A3703" s="178"/>
      <c r="B3703" s="55" t="str">
        <f>_xlfn.IFNA(VLOOKUP(A3703,'Ajánlatkérő(k) adatai'!$B$4:$C$205,2,0),"")</f>
        <v/>
      </c>
      <c r="C3703" s="178"/>
      <c r="D3703" s="55" t="str">
        <f>_xlfn.IFNA(VLOOKUP(C3703,'Számlafizető(k) adatai'!$C$4:$D$203,2,0),"")</f>
        <v/>
      </c>
      <c r="E3703" s="55" t="str">
        <f>_xlfn.IFNA(VLOOKUP(C3703,'Számlafizető(k) adatai'!$C$4:$M$203,11,0),"")</f>
        <v/>
      </c>
      <c r="F3703" s="178"/>
      <c r="G3703" s="178"/>
      <c r="H3703" s="178"/>
      <c r="I3703" s="55" t="str">
        <f>IF(F3703="","",VLOOKUP(LEFT(F3703,5),'Technikai cellák'!B:C,2,0))</f>
        <v/>
      </c>
      <c r="J3703" s="55" t="str">
        <f>IF(F3703="","",VLOOKUP(I3703,'Technikai cellák'!$C$1:$D$12,2,0))</f>
        <v/>
      </c>
      <c r="K3703" s="179"/>
      <c r="L3703" s="67" t="str">
        <f t="shared" si="1120"/>
        <v/>
      </c>
      <c r="M3703" s="68">
        <f t="shared" si="1121"/>
        <v>0</v>
      </c>
      <c r="N3703" s="66">
        <f t="shared" si="1122"/>
        <v>0</v>
      </c>
      <c r="O3703" s="152"/>
      <c r="P3703" s="172">
        <f t="shared" si="1119"/>
        <v>0</v>
      </c>
      <c r="Q3703" s="69">
        <f t="shared" si="1123"/>
        <v>0</v>
      </c>
      <c r="R3703" s="62">
        <f t="shared" si="1124"/>
        <v>0</v>
      </c>
      <c r="S3703" s="153"/>
      <c r="T3703" s="118" t="str">
        <f t="shared" si="1125"/>
        <v/>
      </c>
      <c r="U3703" s="154"/>
      <c r="V3703" s="154"/>
      <c r="W3703" s="154"/>
      <c r="X3703" s="154"/>
      <c r="Y3703" s="154"/>
      <c r="Z3703" s="154"/>
      <c r="AA3703" s="154"/>
      <c r="AB3703" s="154"/>
      <c r="AC3703" s="154"/>
      <c r="AD3703" s="154"/>
      <c r="AE3703" s="154"/>
      <c r="AF3703" s="154"/>
      <c r="AG3703" s="63">
        <f t="shared" si="1126"/>
        <v>0</v>
      </c>
      <c r="AH3703" s="56">
        <f t="shared" si="1127"/>
        <v>0</v>
      </c>
      <c r="AI3703" s="56">
        <f t="shared" si="1128"/>
        <v>0</v>
      </c>
      <c r="AJ3703" s="56">
        <f t="shared" si="1129"/>
        <v>0</v>
      </c>
      <c r="AK3703" s="56">
        <f t="shared" si="1130"/>
        <v>0</v>
      </c>
      <c r="AL3703" s="56">
        <f t="shared" si="1131"/>
        <v>0</v>
      </c>
      <c r="AM3703" s="56">
        <f t="shared" si="1132"/>
        <v>0</v>
      </c>
      <c r="AN3703" s="56">
        <f t="shared" si="1133"/>
        <v>0</v>
      </c>
      <c r="AO3703" s="56">
        <f t="shared" si="1134"/>
        <v>0</v>
      </c>
      <c r="AP3703" s="56">
        <f t="shared" si="1135"/>
        <v>0</v>
      </c>
      <c r="AQ3703" s="56">
        <f t="shared" si="1136"/>
        <v>0</v>
      </c>
      <c r="AR3703" s="86">
        <f t="shared" si="1137"/>
        <v>0</v>
      </c>
    </row>
    <row r="3704" spans="1:44" x14ac:dyDescent="0.25">
      <c r="A3704" s="178"/>
      <c r="B3704" s="55" t="str">
        <f>_xlfn.IFNA(VLOOKUP(A3704,'Ajánlatkérő(k) adatai'!$B$4:$C$205,2,0),"")</f>
        <v/>
      </c>
      <c r="C3704" s="178"/>
      <c r="D3704" s="55" t="str">
        <f>_xlfn.IFNA(VLOOKUP(C3704,'Számlafizető(k) adatai'!$C$4:$D$203,2,0),"")</f>
        <v/>
      </c>
      <c r="E3704" s="55" t="str">
        <f>_xlfn.IFNA(VLOOKUP(C3704,'Számlafizető(k) adatai'!$C$4:$M$203,11,0),"")</f>
        <v/>
      </c>
      <c r="F3704" s="178"/>
      <c r="G3704" s="178"/>
      <c r="H3704" s="178"/>
      <c r="I3704" s="55" t="str">
        <f>IF(F3704="","",VLOOKUP(LEFT(F3704,5),'Technikai cellák'!B:C,2,0))</f>
        <v/>
      </c>
      <c r="J3704" s="55" t="str">
        <f>IF(F3704="","",VLOOKUP(I3704,'Technikai cellák'!$C$1:$D$12,2,0))</f>
        <v/>
      </c>
      <c r="K3704" s="179"/>
      <c r="L3704" s="67" t="str">
        <f t="shared" si="1120"/>
        <v/>
      </c>
      <c r="M3704" s="68">
        <f t="shared" si="1121"/>
        <v>0</v>
      </c>
      <c r="N3704" s="66">
        <f t="shared" si="1122"/>
        <v>0</v>
      </c>
      <c r="O3704" s="152"/>
      <c r="P3704" s="172">
        <f t="shared" si="1119"/>
        <v>0</v>
      </c>
      <c r="Q3704" s="69">
        <f t="shared" si="1123"/>
        <v>0</v>
      </c>
      <c r="R3704" s="62">
        <f t="shared" si="1124"/>
        <v>0</v>
      </c>
      <c r="S3704" s="153"/>
      <c r="T3704" s="118" t="str">
        <f t="shared" si="1125"/>
        <v/>
      </c>
      <c r="U3704" s="154"/>
      <c r="V3704" s="154"/>
      <c r="W3704" s="154"/>
      <c r="X3704" s="154"/>
      <c r="Y3704" s="154"/>
      <c r="Z3704" s="154"/>
      <c r="AA3704" s="154"/>
      <c r="AB3704" s="154"/>
      <c r="AC3704" s="154"/>
      <c r="AD3704" s="154"/>
      <c r="AE3704" s="154"/>
      <c r="AF3704" s="154"/>
      <c r="AG3704" s="63">
        <f t="shared" si="1126"/>
        <v>0</v>
      </c>
      <c r="AH3704" s="56">
        <f t="shared" si="1127"/>
        <v>0</v>
      </c>
      <c r="AI3704" s="56">
        <f t="shared" si="1128"/>
        <v>0</v>
      </c>
      <c r="AJ3704" s="56">
        <f t="shared" si="1129"/>
        <v>0</v>
      </c>
      <c r="AK3704" s="56">
        <f t="shared" si="1130"/>
        <v>0</v>
      </c>
      <c r="AL3704" s="56">
        <f t="shared" si="1131"/>
        <v>0</v>
      </c>
      <c r="AM3704" s="56">
        <f t="shared" si="1132"/>
        <v>0</v>
      </c>
      <c r="AN3704" s="56">
        <f t="shared" si="1133"/>
        <v>0</v>
      </c>
      <c r="AO3704" s="56">
        <f t="shared" si="1134"/>
        <v>0</v>
      </c>
      <c r="AP3704" s="56">
        <f t="shared" si="1135"/>
        <v>0</v>
      </c>
      <c r="AQ3704" s="56">
        <f t="shared" si="1136"/>
        <v>0</v>
      </c>
      <c r="AR3704" s="86">
        <f t="shared" si="1137"/>
        <v>0</v>
      </c>
    </row>
    <row r="3705" spans="1:44" x14ac:dyDescent="0.25">
      <c r="A3705" s="178"/>
      <c r="B3705" s="55" t="str">
        <f>_xlfn.IFNA(VLOOKUP(A3705,'Ajánlatkérő(k) adatai'!$B$4:$C$205,2,0),"")</f>
        <v/>
      </c>
      <c r="C3705" s="178"/>
      <c r="D3705" s="55" t="str">
        <f>_xlfn.IFNA(VLOOKUP(C3705,'Számlafizető(k) adatai'!$C$4:$D$203,2,0),"")</f>
        <v/>
      </c>
      <c r="E3705" s="55" t="str">
        <f>_xlfn.IFNA(VLOOKUP(C3705,'Számlafizető(k) adatai'!$C$4:$M$203,11,0),"")</f>
        <v/>
      </c>
      <c r="F3705" s="178"/>
      <c r="G3705" s="178"/>
      <c r="H3705" s="178"/>
      <c r="I3705" s="55" t="str">
        <f>IF(F3705="","",VLOOKUP(LEFT(F3705,5),'Technikai cellák'!B:C,2,0))</f>
        <v/>
      </c>
      <c r="J3705" s="55" t="str">
        <f>IF(F3705="","",VLOOKUP(I3705,'Technikai cellák'!$C$1:$D$12,2,0))</f>
        <v/>
      </c>
      <c r="K3705" s="179"/>
      <c r="L3705" s="67" t="str">
        <f t="shared" si="1120"/>
        <v/>
      </c>
      <c r="M3705" s="68">
        <f t="shared" si="1121"/>
        <v>0</v>
      </c>
      <c r="N3705" s="66">
        <f t="shared" si="1122"/>
        <v>0</v>
      </c>
      <c r="O3705" s="152"/>
      <c r="P3705" s="172">
        <f t="shared" si="1119"/>
        <v>0</v>
      </c>
      <c r="Q3705" s="69">
        <f t="shared" si="1123"/>
        <v>0</v>
      </c>
      <c r="R3705" s="62">
        <f t="shared" si="1124"/>
        <v>0</v>
      </c>
      <c r="S3705" s="153"/>
      <c r="T3705" s="118" t="str">
        <f t="shared" si="1125"/>
        <v/>
      </c>
      <c r="U3705" s="154"/>
      <c r="V3705" s="154"/>
      <c r="W3705" s="154"/>
      <c r="X3705" s="154"/>
      <c r="Y3705" s="154"/>
      <c r="Z3705" s="154"/>
      <c r="AA3705" s="154"/>
      <c r="AB3705" s="154"/>
      <c r="AC3705" s="154"/>
      <c r="AD3705" s="154"/>
      <c r="AE3705" s="154"/>
      <c r="AF3705" s="154"/>
      <c r="AG3705" s="63">
        <f t="shared" si="1126"/>
        <v>0</v>
      </c>
      <c r="AH3705" s="56">
        <f t="shared" si="1127"/>
        <v>0</v>
      </c>
      <c r="AI3705" s="56">
        <f t="shared" si="1128"/>
        <v>0</v>
      </c>
      <c r="AJ3705" s="56">
        <f t="shared" si="1129"/>
        <v>0</v>
      </c>
      <c r="AK3705" s="56">
        <f t="shared" si="1130"/>
        <v>0</v>
      </c>
      <c r="AL3705" s="56">
        <f t="shared" si="1131"/>
        <v>0</v>
      </c>
      <c r="AM3705" s="56">
        <f t="shared" si="1132"/>
        <v>0</v>
      </c>
      <c r="AN3705" s="56">
        <f t="shared" si="1133"/>
        <v>0</v>
      </c>
      <c r="AO3705" s="56">
        <f t="shared" si="1134"/>
        <v>0</v>
      </c>
      <c r="AP3705" s="56">
        <f t="shared" si="1135"/>
        <v>0</v>
      </c>
      <c r="AQ3705" s="56">
        <f t="shared" si="1136"/>
        <v>0</v>
      </c>
      <c r="AR3705" s="86">
        <f t="shared" si="1137"/>
        <v>0</v>
      </c>
    </row>
    <row r="3706" spans="1:44" x14ac:dyDescent="0.25">
      <c r="A3706" s="178"/>
      <c r="B3706" s="55" t="str">
        <f>_xlfn.IFNA(VLOOKUP(A3706,'Ajánlatkérő(k) adatai'!$B$4:$C$205,2,0),"")</f>
        <v/>
      </c>
      <c r="C3706" s="178"/>
      <c r="D3706" s="55" t="str">
        <f>_xlfn.IFNA(VLOOKUP(C3706,'Számlafizető(k) adatai'!$C$4:$D$203,2,0),"")</f>
        <v/>
      </c>
      <c r="E3706" s="55" t="str">
        <f>_xlfn.IFNA(VLOOKUP(C3706,'Számlafizető(k) adatai'!$C$4:$M$203,11,0),"")</f>
        <v/>
      </c>
      <c r="F3706" s="178"/>
      <c r="G3706" s="178"/>
      <c r="H3706" s="178"/>
      <c r="I3706" s="55" t="str">
        <f>IF(F3706="","",VLOOKUP(LEFT(F3706,5),'Technikai cellák'!B:C,2,0))</f>
        <v/>
      </c>
      <c r="J3706" s="55" t="str">
        <f>IF(F3706="","",VLOOKUP(I3706,'Technikai cellák'!$C$1:$D$12,2,0))</f>
        <v/>
      </c>
      <c r="K3706" s="179"/>
      <c r="L3706" s="67" t="str">
        <f t="shared" si="1120"/>
        <v/>
      </c>
      <c r="M3706" s="68">
        <f t="shared" si="1121"/>
        <v>0</v>
      </c>
      <c r="N3706" s="66">
        <f t="shared" si="1122"/>
        <v>0</v>
      </c>
      <c r="O3706" s="152"/>
      <c r="P3706" s="172">
        <f t="shared" si="1119"/>
        <v>0</v>
      </c>
      <c r="Q3706" s="69">
        <f t="shared" si="1123"/>
        <v>0</v>
      </c>
      <c r="R3706" s="62">
        <f t="shared" si="1124"/>
        <v>0</v>
      </c>
      <c r="S3706" s="153"/>
      <c r="T3706" s="118" t="str">
        <f t="shared" si="1125"/>
        <v/>
      </c>
      <c r="U3706" s="154"/>
      <c r="V3706" s="154"/>
      <c r="W3706" s="154"/>
      <c r="X3706" s="154"/>
      <c r="Y3706" s="154"/>
      <c r="Z3706" s="154"/>
      <c r="AA3706" s="154"/>
      <c r="AB3706" s="154"/>
      <c r="AC3706" s="154"/>
      <c r="AD3706" s="154"/>
      <c r="AE3706" s="154"/>
      <c r="AF3706" s="154"/>
      <c r="AG3706" s="63">
        <f t="shared" si="1126"/>
        <v>0</v>
      </c>
      <c r="AH3706" s="56">
        <f t="shared" si="1127"/>
        <v>0</v>
      </c>
      <c r="AI3706" s="56">
        <f t="shared" si="1128"/>
        <v>0</v>
      </c>
      <c r="AJ3706" s="56">
        <f t="shared" si="1129"/>
        <v>0</v>
      </c>
      <c r="AK3706" s="56">
        <f t="shared" si="1130"/>
        <v>0</v>
      </c>
      <c r="AL3706" s="56">
        <f t="shared" si="1131"/>
        <v>0</v>
      </c>
      <c r="AM3706" s="56">
        <f t="shared" si="1132"/>
        <v>0</v>
      </c>
      <c r="AN3706" s="56">
        <f t="shared" si="1133"/>
        <v>0</v>
      </c>
      <c r="AO3706" s="56">
        <f t="shared" si="1134"/>
        <v>0</v>
      </c>
      <c r="AP3706" s="56">
        <f t="shared" si="1135"/>
        <v>0</v>
      </c>
      <c r="AQ3706" s="56">
        <f t="shared" si="1136"/>
        <v>0</v>
      </c>
      <c r="AR3706" s="86">
        <f t="shared" si="1137"/>
        <v>0</v>
      </c>
    </row>
    <row r="3707" spans="1:44" x14ac:dyDescent="0.25">
      <c r="A3707" s="178"/>
      <c r="B3707" s="55" t="str">
        <f>_xlfn.IFNA(VLOOKUP(A3707,'Ajánlatkérő(k) adatai'!$B$4:$C$205,2,0),"")</f>
        <v/>
      </c>
      <c r="C3707" s="178"/>
      <c r="D3707" s="55" t="str">
        <f>_xlfn.IFNA(VLOOKUP(C3707,'Számlafizető(k) adatai'!$C$4:$D$203,2,0),"")</f>
        <v/>
      </c>
      <c r="E3707" s="55" t="str">
        <f>_xlfn.IFNA(VLOOKUP(C3707,'Számlafizető(k) adatai'!$C$4:$M$203,11,0),"")</f>
        <v/>
      </c>
      <c r="F3707" s="178"/>
      <c r="G3707" s="178"/>
      <c r="H3707" s="178"/>
      <c r="I3707" s="55" t="str">
        <f>IF(F3707="","",VLOOKUP(LEFT(F3707,5),'Technikai cellák'!B:C,2,0))</f>
        <v/>
      </c>
      <c r="J3707" s="55" t="str">
        <f>IF(F3707="","",VLOOKUP(I3707,'Technikai cellák'!$C$1:$D$12,2,0))</f>
        <v/>
      </c>
      <c r="K3707" s="179"/>
      <c r="L3707" s="67" t="str">
        <f t="shared" si="1120"/>
        <v/>
      </c>
      <c r="M3707" s="68">
        <f t="shared" si="1121"/>
        <v>0</v>
      </c>
      <c r="N3707" s="66">
        <f t="shared" si="1122"/>
        <v>0</v>
      </c>
      <c r="O3707" s="152"/>
      <c r="P3707" s="172">
        <f t="shared" si="1119"/>
        <v>0</v>
      </c>
      <c r="Q3707" s="69">
        <f t="shared" si="1123"/>
        <v>0</v>
      </c>
      <c r="R3707" s="62">
        <f t="shared" si="1124"/>
        <v>0</v>
      </c>
      <c r="S3707" s="153"/>
      <c r="T3707" s="118" t="str">
        <f t="shared" si="1125"/>
        <v/>
      </c>
      <c r="U3707" s="154"/>
      <c r="V3707" s="154"/>
      <c r="W3707" s="154"/>
      <c r="X3707" s="154"/>
      <c r="Y3707" s="154"/>
      <c r="Z3707" s="154"/>
      <c r="AA3707" s="154"/>
      <c r="AB3707" s="154"/>
      <c r="AC3707" s="154"/>
      <c r="AD3707" s="154"/>
      <c r="AE3707" s="154"/>
      <c r="AF3707" s="154"/>
      <c r="AG3707" s="63">
        <f t="shared" si="1126"/>
        <v>0</v>
      </c>
      <c r="AH3707" s="56">
        <f t="shared" si="1127"/>
        <v>0</v>
      </c>
      <c r="AI3707" s="56">
        <f t="shared" si="1128"/>
        <v>0</v>
      </c>
      <c r="AJ3707" s="56">
        <f t="shared" si="1129"/>
        <v>0</v>
      </c>
      <c r="AK3707" s="56">
        <f t="shared" si="1130"/>
        <v>0</v>
      </c>
      <c r="AL3707" s="56">
        <f t="shared" si="1131"/>
        <v>0</v>
      </c>
      <c r="AM3707" s="56">
        <f t="shared" si="1132"/>
        <v>0</v>
      </c>
      <c r="AN3707" s="56">
        <f t="shared" si="1133"/>
        <v>0</v>
      </c>
      <c r="AO3707" s="56">
        <f t="shared" si="1134"/>
        <v>0</v>
      </c>
      <c r="AP3707" s="56">
        <f t="shared" si="1135"/>
        <v>0</v>
      </c>
      <c r="AQ3707" s="56">
        <f t="shared" si="1136"/>
        <v>0</v>
      </c>
      <c r="AR3707" s="86">
        <f t="shared" si="1137"/>
        <v>0</v>
      </c>
    </row>
    <row r="3708" spans="1:44" x14ac:dyDescent="0.25">
      <c r="A3708" s="178"/>
      <c r="B3708" s="55" t="str">
        <f>_xlfn.IFNA(VLOOKUP(A3708,'Ajánlatkérő(k) adatai'!$B$4:$C$205,2,0),"")</f>
        <v/>
      </c>
      <c r="C3708" s="178"/>
      <c r="D3708" s="55" t="str">
        <f>_xlfn.IFNA(VLOOKUP(C3708,'Számlafizető(k) adatai'!$C$4:$D$203,2,0),"")</f>
        <v/>
      </c>
      <c r="E3708" s="55" t="str">
        <f>_xlfn.IFNA(VLOOKUP(C3708,'Számlafizető(k) adatai'!$C$4:$M$203,11,0),"")</f>
        <v/>
      </c>
      <c r="F3708" s="178"/>
      <c r="G3708" s="178"/>
      <c r="H3708" s="178"/>
      <c r="I3708" s="55" t="str">
        <f>IF(F3708="","",VLOOKUP(LEFT(F3708,5),'Technikai cellák'!B:C,2,0))</f>
        <v/>
      </c>
      <c r="J3708" s="55" t="str">
        <f>IF(F3708="","",VLOOKUP(I3708,'Technikai cellák'!$C$1:$D$12,2,0))</f>
        <v/>
      </c>
      <c r="K3708" s="179"/>
      <c r="L3708" s="67" t="str">
        <f t="shared" si="1120"/>
        <v/>
      </c>
      <c r="M3708" s="68">
        <f t="shared" si="1121"/>
        <v>0</v>
      </c>
      <c r="N3708" s="66">
        <f t="shared" si="1122"/>
        <v>0</v>
      </c>
      <c r="O3708" s="152"/>
      <c r="P3708" s="172">
        <f t="shared" si="1119"/>
        <v>0</v>
      </c>
      <c r="Q3708" s="69">
        <f t="shared" si="1123"/>
        <v>0</v>
      </c>
      <c r="R3708" s="62">
        <f t="shared" si="1124"/>
        <v>0</v>
      </c>
      <c r="S3708" s="153"/>
      <c r="T3708" s="118" t="str">
        <f t="shared" si="1125"/>
        <v/>
      </c>
      <c r="U3708" s="154"/>
      <c r="V3708" s="154"/>
      <c r="W3708" s="154"/>
      <c r="X3708" s="154"/>
      <c r="Y3708" s="154"/>
      <c r="Z3708" s="154"/>
      <c r="AA3708" s="154"/>
      <c r="AB3708" s="154"/>
      <c r="AC3708" s="154"/>
      <c r="AD3708" s="154"/>
      <c r="AE3708" s="154"/>
      <c r="AF3708" s="154"/>
      <c r="AG3708" s="63">
        <f t="shared" si="1126"/>
        <v>0</v>
      </c>
      <c r="AH3708" s="56">
        <f t="shared" si="1127"/>
        <v>0</v>
      </c>
      <c r="AI3708" s="56">
        <f t="shared" si="1128"/>
        <v>0</v>
      </c>
      <c r="AJ3708" s="56">
        <f t="shared" si="1129"/>
        <v>0</v>
      </c>
      <c r="AK3708" s="56">
        <f t="shared" si="1130"/>
        <v>0</v>
      </c>
      <c r="AL3708" s="56">
        <f t="shared" si="1131"/>
        <v>0</v>
      </c>
      <c r="AM3708" s="56">
        <f t="shared" si="1132"/>
        <v>0</v>
      </c>
      <c r="AN3708" s="56">
        <f t="shared" si="1133"/>
        <v>0</v>
      </c>
      <c r="AO3708" s="56">
        <f t="shared" si="1134"/>
        <v>0</v>
      </c>
      <c r="AP3708" s="56">
        <f t="shared" si="1135"/>
        <v>0</v>
      </c>
      <c r="AQ3708" s="56">
        <f t="shared" si="1136"/>
        <v>0</v>
      </c>
      <c r="AR3708" s="86">
        <f t="shared" si="1137"/>
        <v>0</v>
      </c>
    </row>
    <row r="3709" spans="1:44" x14ac:dyDescent="0.25">
      <c r="A3709" s="178"/>
      <c r="B3709" s="55" t="str">
        <f>_xlfn.IFNA(VLOOKUP(A3709,'Ajánlatkérő(k) adatai'!$B$4:$C$205,2,0),"")</f>
        <v/>
      </c>
      <c r="C3709" s="178"/>
      <c r="D3709" s="55" t="str">
        <f>_xlfn.IFNA(VLOOKUP(C3709,'Számlafizető(k) adatai'!$C$4:$D$203,2,0),"")</f>
        <v/>
      </c>
      <c r="E3709" s="55" t="str">
        <f>_xlfn.IFNA(VLOOKUP(C3709,'Számlafizető(k) adatai'!$C$4:$M$203,11,0),"")</f>
        <v/>
      </c>
      <c r="F3709" s="178"/>
      <c r="G3709" s="178"/>
      <c r="H3709" s="178"/>
      <c r="I3709" s="55" t="str">
        <f>IF(F3709="","",VLOOKUP(LEFT(F3709,5),'Technikai cellák'!B:C,2,0))</f>
        <v/>
      </c>
      <c r="J3709" s="55" t="str">
        <f>IF(F3709="","",VLOOKUP(I3709,'Technikai cellák'!$C$1:$D$12,2,0))</f>
        <v/>
      </c>
      <c r="K3709" s="179"/>
      <c r="L3709" s="67" t="str">
        <f t="shared" si="1120"/>
        <v/>
      </c>
      <c r="M3709" s="68">
        <f t="shared" si="1121"/>
        <v>0</v>
      </c>
      <c r="N3709" s="66">
        <f t="shared" si="1122"/>
        <v>0</v>
      </c>
      <c r="O3709" s="152"/>
      <c r="P3709" s="172">
        <f t="shared" si="1119"/>
        <v>0</v>
      </c>
      <c r="Q3709" s="69">
        <f t="shared" si="1123"/>
        <v>0</v>
      </c>
      <c r="R3709" s="62">
        <f t="shared" si="1124"/>
        <v>0</v>
      </c>
      <c r="S3709" s="153"/>
      <c r="T3709" s="118" t="str">
        <f t="shared" si="1125"/>
        <v/>
      </c>
      <c r="U3709" s="154"/>
      <c r="V3709" s="154"/>
      <c r="W3709" s="154"/>
      <c r="X3709" s="154"/>
      <c r="Y3709" s="154"/>
      <c r="Z3709" s="154"/>
      <c r="AA3709" s="154"/>
      <c r="AB3709" s="154"/>
      <c r="AC3709" s="154"/>
      <c r="AD3709" s="154"/>
      <c r="AE3709" s="154"/>
      <c r="AF3709" s="154"/>
      <c r="AG3709" s="63">
        <f t="shared" si="1126"/>
        <v>0</v>
      </c>
      <c r="AH3709" s="56">
        <f t="shared" si="1127"/>
        <v>0</v>
      </c>
      <c r="AI3709" s="56">
        <f t="shared" si="1128"/>
        <v>0</v>
      </c>
      <c r="AJ3709" s="56">
        <f t="shared" si="1129"/>
        <v>0</v>
      </c>
      <c r="AK3709" s="56">
        <f t="shared" si="1130"/>
        <v>0</v>
      </c>
      <c r="AL3709" s="56">
        <f t="shared" si="1131"/>
        <v>0</v>
      </c>
      <c r="AM3709" s="56">
        <f t="shared" si="1132"/>
        <v>0</v>
      </c>
      <c r="AN3709" s="56">
        <f t="shared" si="1133"/>
        <v>0</v>
      </c>
      <c r="AO3709" s="56">
        <f t="shared" si="1134"/>
        <v>0</v>
      </c>
      <c r="AP3709" s="56">
        <f t="shared" si="1135"/>
        <v>0</v>
      </c>
      <c r="AQ3709" s="56">
        <f t="shared" si="1136"/>
        <v>0</v>
      </c>
      <c r="AR3709" s="86">
        <f t="shared" si="1137"/>
        <v>0</v>
      </c>
    </row>
    <row r="3710" spans="1:44" x14ac:dyDescent="0.25">
      <c r="A3710" s="178"/>
      <c r="B3710" s="55" t="str">
        <f>_xlfn.IFNA(VLOOKUP(A3710,'Ajánlatkérő(k) adatai'!$B$4:$C$205,2,0),"")</f>
        <v/>
      </c>
      <c r="C3710" s="178"/>
      <c r="D3710" s="55" t="str">
        <f>_xlfn.IFNA(VLOOKUP(C3710,'Számlafizető(k) adatai'!$C$4:$D$203,2,0),"")</f>
        <v/>
      </c>
      <c r="E3710" s="55" t="str">
        <f>_xlfn.IFNA(VLOOKUP(C3710,'Számlafizető(k) adatai'!$C$4:$M$203,11,0),"")</f>
        <v/>
      </c>
      <c r="F3710" s="178"/>
      <c r="G3710" s="178"/>
      <c r="H3710" s="178"/>
      <c r="I3710" s="55" t="str">
        <f>IF(F3710="","",VLOOKUP(LEFT(F3710,5),'Technikai cellák'!B:C,2,0))</f>
        <v/>
      </c>
      <c r="J3710" s="55" t="str">
        <f>IF(F3710="","",VLOOKUP(I3710,'Technikai cellák'!$C$1:$D$12,2,0))</f>
        <v/>
      </c>
      <c r="K3710" s="179"/>
      <c r="L3710" s="67" t="str">
        <f t="shared" si="1120"/>
        <v/>
      </c>
      <c r="M3710" s="68">
        <f t="shared" si="1121"/>
        <v>0</v>
      </c>
      <c r="N3710" s="66">
        <f t="shared" si="1122"/>
        <v>0</v>
      </c>
      <c r="O3710" s="152"/>
      <c r="P3710" s="172">
        <f t="shared" si="1119"/>
        <v>0</v>
      </c>
      <c r="Q3710" s="69">
        <f t="shared" si="1123"/>
        <v>0</v>
      </c>
      <c r="R3710" s="62">
        <f t="shared" si="1124"/>
        <v>0</v>
      </c>
      <c r="S3710" s="153"/>
      <c r="T3710" s="118" t="str">
        <f t="shared" si="1125"/>
        <v/>
      </c>
      <c r="U3710" s="154"/>
      <c r="V3710" s="154"/>
      <c r="W3710" s="154"/>
      <c r="X3710" s="154"/>
      <c r="Y3710" s="154"/>
      <c r="Z3710" s="154"/>
      <c r="AA3710" s="154"/>
      <c r="AB3710" s="154"/>
      <c r="AC3710" s="154"/>
      <c r="AD3710" s="154"/>
      <c r="AE3710" s="154"/>
      <c r="AF3710" s="154"/>
      <c r="AG3710" s="63">
        <f t="shared" si="1126"/>
        <v>0</v>
      </c>
      <c r="AH3710" s="56">
        <f t="shared" si="1127"/>
        <v>0</v>
      </c>
      <c r="AI3710" s="56">
        <f t="shared" si="1128"/>
        <v>0</v>
      </c>
      <c r="AJ3710" s="56">
        <f t="shared" si="1129"/>
        <v>0</v>
      </c>
      <c r="AK3710" s="56">
        <f t="shared" si="1130"/>
        <v>0</v>
      </c>
      <c r="AL3710" s="56">
        <f t="shared" si="1131"/>
        <v>0</v>
      </c>
      <c r="AM3710" s="56">
        <f t="shared" si="1132"/>
        <v>0</v>
      </c>
      <c r="AN3710" s="56">
        <f t="shared" si="1133"/>
        <v>0</v>
      </c>
      <c r="AO3710" s="56">
        <f t="shared" si="1134"/>
        <v>0</v>
      </c>
      <c r="AP3710" s="56">
        <f t="shared" si="1135"/>
        <v>0</v>
      </c>
      <c r="AQ3710" s="56">
        <f t="shared" si="1136"/>
        <v>0</v>
      </c>
      <c r="AR3710" s="86">
        <f t="shared" si="1137"/>
        <v>0</v>
      </c>
    </row>
    <row r="3711" spans="1:44" x14ac:dyDescent="0.25">
      <c r="A3711" s="178"/>
      <c r="B3711" s="55" t="str">
        <f>_xlfn.IFNA(VLOOKUP(A3711,'Ajánlatkérő(k) adatai'!$B$4:$C$205,2,0),"")</f>
        <v/>
      </c>
      <c r="C3711" s="178"/>
      <c r="D3711" s="55" t="str">
        <f>_xlfn.IFNA(VLOOKUP(C3711,'Számlafizető(k) adatai'!$C$4:$D$203,2,0),"")</f>
        <v/>
      </c>
      <c r="E3711" s="55" t="str">
        <f>_xlfn.IFNA(VLOOKUP(C3711,'Számlafizető(k) adatai'!$C$4:$M$203,11,0),"")</f>
        <v/>
      </c>
      <c r="F3711" s="178"/>
      <c r="G3711" s="178"/>
      <c r="H3711" s="178"/>
      <c r="I3711" s="55" t="str">
        <f>IF(F3711="","",VLOOKUP(LEFT(F3711,5),'Technikai cellák'!B:C,2,0))</f>
        <v/>
      </c>
      <c r="J3711" s="55" t="str">
        <f>IF(F3711="","",VLOOKUP(I3711,'Technikai cellák'!$C$1:$D$12,2,0))</f>
        <v/>
      </c>
      <c r="K3711" s="179"/>
      <c r="L3711" s="67" t="str">
        <f t="shared" si="1120"/>
        <v/>
      </c>
      <c r="M3711" s="68">
        <f t="shared" si="1121"/>
        <v>0</v>
      </c>
      <c r="N3711" s="66">
        <f t="shared" si="1122"/>
        <v>0</v>
      </c>
      <c r="O3711" s="152"/>
      <c r="P3711" s="172">
        <f t="shared" si="1119"/>
        <v>0</v>
      </c>
      <c r="Q3711" s="69">
        <f t="shared" si="1123"/>
        <v>0</v>
      </c>
      <c r="R3711" s="62">
        <f t="shared" si="1124"/>
        <v>0</v>
      </c>
      <c r="S3711" s="153"/>
      <c r="T3711" s="118" t="str">
        <f t="shared" si="1125"/>
        <v/>
      </c>
      <c r="U3711" s="154"/>
      <c r="V3711" s="154"/>
      <c r="W3711" s="154"/>
      <c r="X3711" s="154"/>
      <c r="Y3711" s="154"/>
      <c r="Z3711" s="154"/>
      <c r="AA3711" s="154"/>
      <c r="AB3711" s="154"/>
      <c r="AC3711" s="154"/>
      <c r="AD3711" s="154"/>
      <c r="AE3711" s="154"/>
      <c r="AF3711" s="154"/>
      <c r="AG3711" s="63">
        <f t="shared" si="1126"/>
        <v>0</v>
      </c>
      <c r="AH3711" s="56">
        <f t="shared" si="1127"/>
        <v>0</v>
      </c>
      <c r="AI3711" s="56">
        <f t="shared" si="1128"/>
        <v>0</v>
      </c>
      <c r="AJ3711" s="56">
        <f t="shared" si="1129"/>
        <v>0</v>
      </c>
      <c r="AK3711" s="56">
        <f t="shared" si="1130"/>
        <v>0</v>
      </c>
      <c r="AL3711" s="56">
        <f t="shared" si="1131"/>
        <v>0</v>
      </c>
      <c r="AM3711" s="56">
        <f t="shared" si="1132"/>
        <v>0</v>
      </c>
      <c r="AN3711" s="56">
        <f t="shared" si="1133"/>
        <v>0</v>
      </c>
      <c r="AO3711" s="56">
        <f t="shared" si="1134"/>
        <v>0</v>
      </c>
      <c r="AP3711" s="56">
        <f t="shared" si="1135"/>
        <v>0</v>
      </c>
      <c r="AQ3711" s="56">
        <f t="shared" si="1136"/>
        <v>0</v>
      </c>
      <c r="AR3711" s="86">
        <f t="shared" si="1137"/>
        <v>0</v>
      </c>
    </row>
    <row r="3712" spans="1:44" x14ac:dyDescent="0.25">
      <c r="A3712" s="178"/>
      <c r="B3712" s="55" t="str">
        <f>_xlfn.IFNA(VLOOKUP(A3712,'Ajánlatkérő(k) adatai'!$B$4:$C$205,2,0),"")</f>
        <v/>
      </c>
      <c r="C3712" s="178"/>
      <c r="D3712" s="55" t="str">
        <f>_xlfn.IFNA(VLOOKUP(C3712,'Számlafizető(k) adatai'!$C$4:$D$203,2,0),"")</f>
        <v/>
      </c>
      <c r="E3712" s="55" t="str">
        <f>_xlfn.IFNA(VLOOKUP(C3712,'Számlafizető(k) adatai'!$C$4:$M$203,11,0),"")</f>
        <v/>
      </c>
      <c r="F3712" s="178"/>
      <c r="G3712" s="178"/>
      <c r="H3712" s="178"/>
      <c r="I3712" s="55" t="str">
        <f>IF(F3712="","",VLOOKUP(LEFT(F3712,5),'Technikai cellák'!B:C,2,0))</f>
        <v/>
      </c>
      <c r="J3712" s="55" t="str">
        <f>IF(F3712="","",VLOOKUP(I3712,'Technikai cellák'!$C$1:$D$12,2,0))</f>
        <v/>
      </c>
      <c r="K3712" s="179"/>
      <c r="L3712" s="67" t="str">
        <f t="shared" si="1120"/>
        <v/>
      </c>
      <c r="M3712" s="68">
        <f t="shared" si="1121"/>
        <v>0</v>
      </c>
      <c r="N3712" s="66">
        <f t="shared" si="1122"/>
        <v>0</v>
      </c>
      <c r="O3712" s="152"/>
      <c r="P3712" s="172">
        <f t="shared" si="1119"/>
        <v>0</v>
      </c>
      <c r="Q3712" s="69">
        <f t="shared" si="1123"/>
        <v>0</v>
      </c>
      <c r="R3712" s="62">
        <f t="shared" si="1124"/>
        <v>0</v>
      </c>
      <c r="S3712" s="153"/>
      <c r="T3712" s="118" t="str">
        <f t="shared" si="1125"/>
        <v/>
      </c>
      <c r="U3712" s="154"/>
      <c r="V3712" s="154"/>
      <c r="W3712" s="154"/>
      <c r="X3712" s="154"/>
      <c r="Y3712" s="154"/>
      <c r="Z3712" s="154"/>
      <c r="AA3712" s="154"/>
      <c r="AB3712" s="154"/>
      <c r="AC3712" s="154"/>
      <c r="AD3712" s="154"/>
      <c r="AE3712" s="154"/>
      <c r="AF3712" s="154"/>
      <c r="AG3712" s="63">
        <f t="shared" si="1126"/>
        <v>0</v>
      </c>
      <c r="AH3712" s="56">
        <f t="shared" si="1127"/>
        <v>0</v>
      </c>
      <c r="AI3712" s="56">
        <f t="shared" si="1128"/>
        <v>0</v>
      </c>
      <c r="AJ3712" s="56">
        <f t="shared" si="1129"/>
        <v>0</v>
      </c>
      <c r="AK3712" s="56">
        <f t="shared" si="1130"/>
        <v>0</v>
      </c>
      <c r="AL3712" s="56">
        <f t="shared" si="1131"/>
        <v>0</v>
      </c>
      <c r="AM3712" s="56">
        <f t="shared" si="1132"/>
        <v>0</v>
      </c>
      <c r="AN3712" s="56">
        <f t="shared" si="1133"/>
        <v>0</v>
      </c>
      <c r="AO3712" s="56">
        <f t="shared" si="1134"/>
        <v>0</v>
      </c>
      <c r="AP3712" s="56">
        <f t="shared" si="1135"/>
        <v>0</v>
      </c>
      <c r="AQ3712" s="56">
        <f t="shared" si="1136"/>
        <v>0</v>
      </c>
      <c r="AR3712" s="86">
        <f t="shared" si="1137"/>
        <v>0</v>
      </c>
    </row>
    <row r="3713" spans="1:44" x14ac:dyDescent="0.25">
      <c r="A3713" s="178"/>
      <c r="B3713" s="55" t="str">
        <f>_xlfn.IFNA(VLOOKUP(A3713,'Ajánlatkérő(k) adatai'!$B$4:$C$205,2,0),"")</f>
        <v/>
      </c>
      <c r="C3713" s="178"/>
      <c r="D3713" s="55" t="str">
        <f>_xlfn.IFNA(VLOOKUP(C3713,'Számlafizető(k) adatai'!$C$4:$D$203,2,0),"")</f>
        <v/>
      </c>
      <c r="E3713" s="55" t="str">
        <f>_xlfn.IFNA(VLOOKUP(C3713,'Számlafizető(k) adatai'!$C$4:$M$203,11,0),"")</f>
        <v/>
      </c>
      <c r="F3713" s="178"/>
      <c r="G3713" s="178"/>
      <c r="H3713" s="178"/>
      <c r="I3713" s="55" t="str">
        <f>IF(F3713="","",VLOOKUP(LEFT(F3713,5),'Technikai cellák'!B:C,2,0))</f>
        <v/>
      </c>
      <c r="J3713" s="55" t="str">
        <f>IF(F3713="","",VLOOKUP(I3713,'Technikai cellák'!$C$1:$D$12,2,0))</f>
        <v/>
      </c>
      <c r="K3713" s="179"/>
      <c r="L3713" s="67" t="str">
        <f t="shared" si="1120"/>
        <v/>
      </c>
      <c r="M3713" s="68">
        <f t="shared" si="1121"/>
        <v>0</v>
      </c>
      <c r="N3713" s="66">
        <f t="shared" si="1122"/>
        <v>0</v>
      </c>
      <c r="O3713" s="152"/>
      <c r="P3713" s="172">
        <f t="shared" si="1119"/>
        <v>0</v>
      </c>
      <c r="Q3713" s="69">
        <f t="shared" si="1123"/>
        <v>0</v>
      </c>
      <c r="R3713" s="62">
        <f t="shared" si="1124"/>
        <v>0</v>
      </c>
      <c r="S3713" s="153"/>
      <c r="T3713" s="118" t="str">
        <f t="shared" si="1125"/>
        <v/>
      </c>
      <c r="U3713" s="154"/>
      <c r="V3713" s="154"/>
      <c r="W3713" s="154"/>
      <c r="X3713" s="154"/>
      <c r="Y3713" s="154"/>
      <c r="Z3713" s="154"/>
      <c r="AA3713" s="154"/>
      <c r="AB3713" s="154"/>
      <c r="AC3713" s="154"/>
      <c r="AD3713" s="154"/>
      <c r="AE3713" s="154"/>
      <c r="AF3713" s="154"/>
      <c r="AG3713" s="63">
        <f t="shared" si="1126"/>
        <v>0</v>
      </c>
      <c r="AH3713" s="56">
        <f t="shared" si="1127"/>
        <v>0</v>
      </c>
      <c r="AI3713" s="56">
        <f t="shared" si="1128"/>
        <v>0</v>
      </c>
      <c r="AJ3713" s="56">
        <f t="shared" si="1129"/>
        <v>0</v>
      </c>
      <c r="AK3713" s="56">
        <f t="shared" si="1130"/>
        <v>0</v>
      </c>
      <c r="AL3713" s="56">
        <f t="shared" si="1131"/>
        <v>0</v>
      </c>
      <c r="AM3713" s="56">
        <f t="shared" si="1132"/>
        <v>0</v>
      </c>
      <c r="AN3713" s="56">
        <f t="shared" si="1133"/>
        <v>0</v>
      </c>
      <c r="AO3713" s="56">
        <f t="shared" si="1134"/>
        <v>0</v>
      </c>
      <c r="AP3713" s="56">
        <f t="shared" si="1135"/>
        <v>0</v>
      </c>
      <c r="AQ3713" s="56">
        <f t="shared" si="1136"/>
        <v>0</v>
      </c>
      <c r="AR3713" s="86">
        <f t="shared" si="1137"/>
        <v>0</v>
      </c>
    </row>
    <row r="3714" spans="1:44" x14ac:dyDescent="0.25">
      <c r="A3714" s="178"/>
      <c r="B3714" s="55" t="str">
        <f>_xlfn.IFNA(VLOOKUP(A3714,'Ajánlatkérő(k) adatai'!$B$4:$C$205,2,0),"")</f>
        <v/>
      </c>
      <c r="C3714" s="178"/>
      <c r="D3714" s="55" t="str">
        <f>_xlfn.IFNA(VLOOKUP(C3714,'Számlafizető(k) adatai'!$C$4:$D$203,2,0),"")</f>
        <v/>
      </c>
      <c r="E3714" s="55" t="str">
        <f>_xlfn.IFNA(VLOOKUP(C3714,'Számlafizető(k) adatai'!$C$4:$M$203,11,0),"")</f>
        <v/>
      </c>
      <c r="F3714" s="178"/>
      <c r="G3714" s="178"/>
      <c r="H3714" s="178"/>
      <c r="I3714" s="55" t="str">
        <f>IF(F3714="","",VLOOKUP(LEFT(F3714,5),'Technikai cellák'!B:C,2,0))</f>
        <v/>
      </c>
      <c r="J3714" s="55" t="str">
        <f>IF(F3714="","",VLOOKUP(I3714,'Technikai cellák'!$C$1:$D$12,2,0))</f>
        <v/>
      </c>
      <c r="K3714" s="179"/>
      <c r="L3714" s="67" t="str">
        <f t="shared" si="1120"/>
        <v/>
      </c>
      <c r="M3714" s="68">
        <f t="shared" si="1121"/>
        <v>0</v>
      </c>
      <c r="N3714" s="66">
        <f t="shared" si="1122"/>
        <v>0</v>
      </c>
      <c r="O3714" s="152"/>
      <c r="P3714" s="172">
        <f t="shared" si="1119"/>
        <v>0</v>
      </c>
      <c r="Q3714" s="69">
        <f t="shared" si="1123"/>
        <v>0</v>
      </c>
      <c r="R3714" s="62">
        <f t="shared" si="1124"/>
        <v>0</v>
      </c>
      <c r="S3714" s="153"/>
      <c r="T3714" s="118" t="str">
        <f t="shared" si="1125"/>
        <v/>
      </c>
      <c r="U3714" s="154"/>
      <c r="V3714" s="154"/>
      <c r="W3714" s="154"/>
      <c r="X3714" s="154"/>
      <c r="Y3714" s="154"/>
      <c r="Z3714" s="154"/>
      <c r="AA3714" s="154"/>
      <c r="AB3714" s="154"/>
      <c r="AC3714" s="154"/>
      <c r="AD3714" s="154"/>
      <c r="AE3714" s="154"/>
      <c r="AF3714" s="154"/>
      <c r="AG3714" s="63">
        <f t="shared" si="1126"/>
        <v>0</v>
      </c>
      <c r="AH3714" s="56">
        <f t="shared" si="1127"/>
        <v>0</v>
      </c>
      <c r="AI3714" s="56">
        <f t="shared" si="1128"/>
        <v>0</v>
      </c>
      <c r="AJ3714" s="56">
        <f t="shared" si="1129"/>
        <v>0</v>
      </c>
      <c r="AK3714" s="56">
        <f t="shared" si="1130"/>
        <v>0</v>
      </c>
      <c r="AL3714" s="56">
        <f t="shared" si="1131"/>
        <v>0</v>
      </c>
      <c r="AM3714" s="56">
        <f t="shared" si="1132"/>
        <v>0</v>
      </c>
      <c r="AN3714" s="56">
        <f t="shared" si="1133"/>
        <v>0</v>
      </c>
      <c r="AO3714" s="56">
        <f t="shared" si="1134"/>
        <v>0</v>
      </c>
      <c r="AP3714" s="56">
        <f t="shared" si="1135"/>
        <v>0</v>
      </c>
      <c r="AQ3714" s="56">
        <f t="shared" si="1136"/>
        <v>0</v>
      </c>
      <c r="AR3714" s="86">
        <f t="shared" si="1137"/>
        <v>0</v>
      </c>
    </row>
    <row r="3715" spans="1:44" x14ac:dyDescent="0.25">
      <c r="A3715" s="178"/>
      <c r="B3715" s="55" t="str">
        <f>_xlfn.IFNA(VLOOKUP(A3715,'Ajánlatkérő(k) adatai'!$B$4:$C$205,2,0),"")</f>
        <v/>
      </c>
      <c r="C3715" s="178"/>
      <c r="D3715" s="55" t="str">
        <f>_xlfn.IFNA(VLOOKUP(C3715,'Számlafizető(k) adatai'!$C$4:$D$203,2,0),"")</f>
        <v/>
      </c>
      <c r="E3715" s="55" t="str">
        <f>_xlfn.IFNA(VLOOKUP(C3715,'Számlafizető(k) adatai'!$C$4:$M$203,11,0),"")</f>
        <v/>
      </c>
      <c r="F3715" s="178"/>
      <c r="G3715" s="178"/>
      <c r="H3715" s="178"/>
      <c r="I3715" s="55" t="str">
        <f>IF(F3715="","",VLOOKUP(LEFT(F3715,5),'Technikai cellák'!B:C,2,0))</f>
        <v/>
      </c>
      <c r="J3715" s="55" t="str">
        <f>IF(F3715="","",VLOOKUP(I3715,'Technikai cellák'!$C$1:$D$12,2,0))</f>
        <v/>
      </c>
      <c r="K3715" s="179"/>
      <c r="L3715" s="67" t="str">
        <f t="shared" si="1120"/>
        <v/>
      </c>
      <c r="M3715" s="68">
        <f t="shared" si="1121"/>
        <v>0</v>
      </c>
      <c r="N3715" s="66">
        <f t="shared" si="1122"/>
        <v>0</v>
      </c>
      <c r="O3715" s="152"/>
      <c r="P3715" s="172">
        <f t="shared" si="1119"/>
        <v>0</v>
      </c>
      <c r="Q3715" s="69">
        <f t="shared" si="1123"/>
        <v>0</v>
      </c>
      <c r="R3715" s="62">
        <f t="shared" si="1124"/>
        <v>0</v>
      </c>
      <c r="S3715" s="153"/>
      <c r="T3715" s="118" t="str">
        <f t="shared" si="1125"/>
        <v/>
      </c>
      <c r="U3715" s="154"/>
      <c r="V3715" s="154"/>
      <c r="W3715" s="154"/>
      <c r="X3715" s="154"/>
      <c r="Y3715" s="154"/>
      <c r="Z3715" s="154"/>
      <c r="AA3715" s="154"/>
      <c r="AB3715" s="154"/>
      <c r="AC3715" s="154"/>
      <c r="AD3715" s="154"/>
      <c r="AE3715" s="154"/>
      <c r="AF3715" s="154"/>
      <c r="AG3715" s="63">
        <f t="shared" si="1126"/>
        <v>0</v>
      </c>
      <c r="AH3715" s="56">
        <f t="shared" si="1127"/>
        <v>0</v>
      </c>
      <c r="AI3715" s="56">
        <f t="shared" si="1128"/>
        <v>0</v>
      </c>
      <c r="AJ3715" s="56">
        <f t="shared" si="1129"/>
        <v>0</v>
      </c>
      <c r="AK3715" s="56">
        <f t="shared" si="1130"/>
        <v>0</v>
      </c>
      <c r="AL3715" s="56">
        <f t="shared" si="1131"/>
        <v>0</v>
      </c>
      <c r="AM3715" s="56">
        <f t="shared" si="1132"/>
        <v>0</v>
      </c>
      <c r="AN3715" s="56">
        <f t="shared" si="1133"/>
        <v>0</v>
      </c>
      <c r="AO3715" s="56">
        <f t="shared" si="1134"/>
        <v>0</v>
      </c>
      <c r="AP3715" s="56">
        <f t="shared" si="1135"/>
        <v>0</v>
      </c>
      <c r="AQ3715" s="56">
        <f t="shared" si="1136"/>
        <v>0</v>
      </c>
      <c r="AR3715" s="86">
        <f t="shared" si="1137"/>
        <v>0</v>
      </c>
    </row>
    <row r="3716" spans="1:44" x14ac:dyDescent="0.25">
      <c r="A3716" s="178"/>
      <c r="B3716" s="55" t="str">
        <f>_xlfn.IFNA(VLOOKUP(A3716,'Ajánlatkérő(k) adatai'!$B$4:$C$205,2,0),"")</f>
        <v/>
      </c>
      <c r="C3716" s="178"/>
      <c r="D3716" s="55" t="str">
        <f>_xlfn.IFNA(VLOOKUP(C3716,'Számlafizető(k) adatai'!$C$4:$D$203,2,0),"")</f>
        <v/>
      </c>
      <c r="E3716" s="55" t="str">
        <f>_xlfn.IFNA(VLOOKUP(C3716,'Számlafizető(k) adatai'!$C$4:$M$203,11,0),"")</f>
        <v/>
      </c>
      <c r="F3716" s="178"/>
      <c r="G3716" s="178"/>
      <c r="H3716" s="178"/>
      <c r="I3716" s="55" t="str">
        <f>IF(F3716="","",VLOOKUP(LEFT(F3716,5),'Technikai cellák'!B:C,2,0))</f>
        <v/>
      </c>
      <c r="J3716" s="55" t="str">
        <f>IF(F3716="","",VLOOKUP(I3716,'Technikai cellák'!$C$1:$D$12,2,0))</f>
        <v/>
      </c>
      <c r="K3716" s="179"/>
      <c r="L3716" s="67" t="str">
        <f t="shared" si="1120"/>
        <v/>
      </c>
      <c r="M3716" s="68">
        <f t="shared" si="1121"/>
        <v>0</v>
      </c>
      <c r="N3716" s="66">
        <f t="shared" si="1122"/>
        <v>0</v>
      </c>
      <c r="O3716" s="152"/>
      <c r="P3716" s="172">
        <f t="shared" si="1119"/>
        <v>0</v>
      </c>
      <c r="Q3716" s="69">
        <f t="shared" si="1123"/>
        <v>0</v>
      </c>
      <c r="R3716" s="62">
        <f t="shared" si="1124"/>
        <v>0</v>
      </c>
      <c r="S3716" s="153"/>
      <c r="T3716" s="118" t="str">
        <f t="shared" si="1125"/>
        <v/>
      </c>
      <c r="U3716" s="154"/>
      <c r="V3716" s="154"/>
      <c r="W3716" s="154"/>
      <c r="X3716" s="154"/>
      <c r="Y3716" s="154"/>
      <c r="Z3716" s="154"/>
      <c r="AA3716" s="154"/>
      <c r="AB3716" s="154"/>
      <c r="AC3716" s="154"/>
      <c r="AD3716" s="154"/>
      <c r="AE3716" s="154"/>
      <c r="AF3716" s="154"/>
      <c r="AG3716" s="63">
        <f t="shared" si="1126"/>
        <v>0</v>
      </c>
      <c r="AH3716" s="56">
        <f t="shared" si="1127"/>
        <v>0</v>
      </c>
      <c r="AI3716" s="56">
        <f t="shared" si="1128"/>
        <v>0</v>
      </c>
      <c r="AJ3716" s="56">
        <f t="shared" si="1129"/>
        <v>0</v>
      </c>
      <c r="AK3716" s="56">
        <f t="shared" si="1130"/>
        <v>0</v>
      </c>
      <c r="AL3716" s="56">
        <f t="shared" si="1131"/>
        <v>0</v>
      </c>
      <c r="AM3716" s="56">
        <f t="shared" si="1132"/>
        <v>0</v>
      </c>
      <c r="AN3716" s="56">
        <f t="shared" si="1133"/>
        <v>0</v>
      </c>
      <c r="AO3716" s="56">
        <f t="shared" si="1134"/>
        <v>0</v>
      </c>
      <c r="AP3716" s="56">
        <f t="shared" si="1135"/>
        <v>0</v>
      </c>
      <c r="AQ3716" s="56">
        <f t="shared" si="1136"/>
        <v>0</v>
      </c>
      <c r="AR3716" s="86">
        <f t="shared" si="1137"/>
        <v>0</v>
      </c>
    </row>
    <row r="3717" spans="1:44" x14ac:dyDescent="0.25">
      <c r="A3717" s="178"/>
      <c r="B3717" s="55" t="str">
        <f>_xlfn.IFNA(VLOOKUP(A3717,'Ajánlatkérő(k) adatai'!$B$4:$C$205,2,0),"")</f>
        <v/>
      </c>
      <c r="C3717" s="178"/>
      <c r="D3717" s="55" t="str">
        <f>_xlfn.IFNA(VLOOKUP(C3717,'Számlafizető(k) adatai'!$C$4:$D$203,2,0),"")</f>
        <v/>
      </c>
      <c r="E3717" s="55" t="str">
        <f>_xlfn.IFNA(VLOOKUP(C3717,'Számlafizető(k) adatai'!$C$4:$M$203,11,0),"")</f>
        <v/>
      </c>
      <c r="F3717" s="178"/>
      <c r="G3717" s="178"/>
      <c r="H3717" s="178"/>
      <c r="I3717" s="55" t="str">
        <f>IF(F3717="","",VLOOKUP(LEFT(F3717,5),'Technikai cellák'!B:C,2,0))</f>
        <v/>
      </c>
      <c r="J3717" s="55" t="str">
        <f>IF(F3717="","",VLOOKUP(I3717,'Technikai cellák'!$C$1:$D$12,2,0))</f>
        <v/>
      </c>
      <c r="K3717" s="179"/>
      <c r="L3717" s="67" t="str">
        <f t="shared" si="1120"/>
        <v/>
      </c>
      <c r="M3717" s="68">
        <f t="shared" si="1121"/>
        <v>0</v>
      </c>
      <c r="N3717" s="66">
        <f t="shared" si="1122"/>
        <v>0</v>
      </c>
      <c r="O3717" s="152"/>
      <c r="P3717" s="172">
        <f t="shared" si="1119"/>
        <v>0</v>
      </c>
      <c r="Q3717" s="69">
        <f t="shared" si="1123"/>
        <v>0</v>
      </c>
      <c r="R3717" s="62">
        <f t="shared" si="1124"/>
        <v>0</v>
      </c>
      <c r="S3717" s="153"/>
      <c r="T3717" s="118" t="str">
        <f t="shared" si="1125"/>
        <v/>
      </c>
      <c r="U3717" s="154"/>
      <c r="V3717" s="154"/>
      <c r="W3717" s="154"/>
      <c r="X3717" s="154"/>
      <c r="Y3717" s="154"/>
      <c r="Z3717" s="154"/>
      <c r="AA3717" s="154"/>
      <c r="AB3717" s="154"/>
      <c r="AC3717" s="154"/>
      <c r="AD3717" s="154"/>
      <c r="AE3717" s="154"/>
      <c r="AF3717" s="154"/>
      <c r="AG3717" s="63">
        <f t="shared" si="1126"/>
        <v>0</v>
      </c>
      <c r="AH3717" s="56">
        <f t="shared" si="1127"/>
        <v>0</v>
      </c>
      <c r="AI3717" s="56">
        <f t="shared" si="1128"/>
        <v>0</v>
      </c>
      <c r="AJ3717" s="56">
        <f t="shared" si="1129"/>
        <v>0</v>
      </c>
      <c r="AK3717" s="56">
        <f t="shared" si="1130"/>
        <v>0</v>
      </c>
      <c r="AL3717" s="56">
        <f t="shared" si="1131"/>
        <v>0</v>
      </c>
      <c r="AM3717" s="56">
        <f t="shared" si="1132"/>
        <v>0</v>
      </c>
      <c r="AN3717" s="56">
        <f t="shared" si="1133"/>
        <v>0</v>
      </c>
      <c r="AO3717" s="56">
        <f t="shared" si="1134"/>
        <v>0</v>
      </c>
      <c r="AP3717" s="56">
        <f t="shared" si="1135"/>
        <v>0</v>
      </c>
      <c r="AQ3717" s="56">
        <f t="shared" si="1136"/>
        <v>0</v>
      </c>
      <c r="AR3717" s="86">
        <f t="shared" si="1137"/>
        <v>0</v>
      </c>
    </row>
    <row r="3718" spans="1:44" x14ac:dyDescent="0.25">
      <c r="A3718" s="178"/>
      <c r="B3718" s="55" t="str">
        <f>_xlfn.IFNA(VLOOKUP(A3718,'Ajánlatkérő(k) adatai'!$B$4:$C$205,2,0),"")</f>
        <v/>
      </c>
      <c r="C3718" s="178"/>
      <c r="D3718" s="55" t="str">
        <f>_xlfn.IFNA(VLOOKUP(C3718,'Számlafizető(k) adatai'!$C$4:$D$203,2,0),"")</f>
        <v/>
      </c>
      <c r="E3718" s="55" t="str">
        <f>_xlfn.IFNA(VLOOKUP(C3718,'Számlafizető(k) adatai'!$C$4:$M$203,11,0),"")</f>
        <v/>
      </c>
      <c r="F3718" s="178"/>
      <c r="G3718" s="178"/>
      <c r="H3718" s="178"/>
      <c r="I3718" s="55" t="str">
        <f>IF(F3718="","",VLOOKUP(LEFT(F3718,5),'Technikai cellák'!B:C,2,0))</f>
        <v/>
      </c>
      <c r="J3718" s="55" t="str">
        <f>IF(F3718="","",VLOOKUP(I3718,'Technikai cellák'!$C$1:$D$12,2,0))</f>
        <v/>
      </c>
      <c r="K3718" s="179"/>
      <c r="L3718" s="67" t="str">
        <f t="shared" si="1120"/>
        <v/>
      </c>
      <c r="M3718" s="68">
        <f t="shared" si="1121"/>
        <v>0</v>
      </c>
      <c r="N3718" s="66">
        <f t="shared" si="1122"/>
        <v>0</v>
      </c>
      <c r="O3718" s="152"/>
      <c r="P3718" s="172">
        <f t="shared" si="1119"/>
        <v>0</v>
      </c>
      <c r="Q3718" s="69">
        <f t="shared" si="1123"/>
        <v>0</v>
      </c>
      <c r="R3718" s="62">
        <f t="shared" si="1124"/>
        <v>0</v>
      </c>
      <c r="S3718" s="153"/>
      <c r="T3718" s="118" t="str">
        <f t="shared" si="1125"/>
        <v/>
      </c>
      <c r="U3718" s="154"/>
      <c r="V3718" s="154"/>
      <c r="W3718" s="154"/>
      <c r="X3718" s="154"/>
      <c r="Y3718" s="154"/>
      <c r="Z3718" s="154"/>
      <c r="AA3718" s="154"/>
      <c r="AB3718" s="154"/>
      <c r="AC3718" s="154"/>
      <c r="AD3718" s="154"/>
      <c r="AE3718" s="154"/>
      <c r="AF3718" s="154"/>
      <c r="AG3718" s="63">
        <f t="shared" si="1126"/>
        <v>0</v>
      </c>
      <c r="AH3718" s="56">
        <f t="shared" si="1127"/>
        <v>0</v>
      </c>
      <c r="AI3718" s="56">
        <f t="shared" si="1128"/>
        <v>0</v>
      </c>
      <c r="AJ3718" s="56">
        <f t="shared" si="1129"/>
        <v>0</v>
      </c>
      <c r="AK3718" s="56">
        <f t="shared" si="1130"/>
        <v>0</v>
      </c>
      <c r="AL3718" s="56">
        <f t="shared" si="1131"/>
        <v>0</v>
      </c>
      <c r="AM3718" s="56">
        <f t="shared" si="1132"/>
        <v>0</v>
      </c>
      <c r="AN3718" s="56">
        <f t="shared" si="1133"/>
        <v>0</v>
      </c>
      <c r="AO3718" s="56">
        <f t="shared" si="1134"/>
        <v>0</v>
      </c>
      <c r="AP3718" s="56">
        <f t="shared" si="1135"/>
        <v>0</v>
      </c>
      <c r="AQ3718" s="56">
        <f t="shared" si="1136"/>
        <v>0</v>
      </c>
      <c r="AR3718" s="86">
        <f t="shared" si="1137"/>
        <v>0</v>
      </c>
    </row>
    <row r="3719" spans="1:44" x14ac:dyDescent="0.25">
      <c r="A3719" s="178"/>
      <c r="B3719" s="55" t="str">
        <f>_xlfn.IFNA(VLOOKUP(A3719,'Ajánlatkérő(k) adatai'!$B$4:$C$205,2,0),"")</f>
        <v/>
      </c>
      <c r="C3719" s="178"/>
      <c r="D3719" s="55" t="str">
        <f>_xlfn.IFNA(VLOOKUP(C3719,'Számlafizető(k) adatai'!$C$4:$D$203,2,0),"")</f>
        <v/>
      </c>
      <c r="E3719" s="55" t="str">
        <f>_xlfn.IFNA(VLOOKUP(C3719,'Számlafizető(k) adatai'!$C$4:$M$203,11,0),"")</f>
        <v/>
      </c>
      <c r="F3719" s="178"/>
      <c r="G3719" s="178"/>
      <c r="H3719" s="178"/>
      <c r="I3719" s="55" t="str">
        <f>IF(F3719="","",VLOOKUP(LEFT(F3719,5),'Technikai cellák'!B:C,2,0))</f>
        <v/>
      </c>
      <c r="J3719" s="55" t="str">
        <f>IF(F3719="","",VLOOKUP(I3719,'Technikai cellák'!$C$1:$D$12,2,0))</f>
        <v/>
      </c>
      <c r="K3719" s="179"/>
      <c r="L3719" s="67" t="str">
        <f t="shared" si="1120"/>
        <v/>
      </c>
      <c r="M3719" s="68">
        <f t="shared" si="1121"/>
        <v>0</v>
      </c>
      <c r="N3719" s="66">
        <f t="shared" si="1122"/>
        <v>0</v>
      </c>
      <c r="O3719" s="152"/>
      <c r="P3719" s="172">
        <f t="shared" si="1119"/>
        <v>0</v>
      </c>
      <c r="Q3719" s="69">
        <f t="shared" si="1123"/>
        <v>0</v>
      </c>
      <c r="R3719" s="62">
        <f t="shared" si="1124"/>
        <v>0</v>
      </c>
      <c r="S3719" s="153"/>
      <c r="T3719" s="118" t="str">
        <f t="shared" si="1125"/>
        <v/>
      </c>
      <c r="U3719" s="154"/>
      <c r="V3719" s="154"/>
      <c r="W3719" s="154"/>
      <c r="X3719" s="154"/>
      <c r="Y3719" s="154"/>
      <c r="Z3719" s="154"/>
      <c r="AA3719" s="154"/>
      <c r="AB3719" s="154"/>
      <c r="AC3719" s="154"/>
      <c r="AD3719" s="154"/>
      <c r="AE3719" s="154"/>
      <c r="AF3719" s="154"/>
      <c r="AG3719" s="63">
        <f t="shared" si="1126"/>
        <v>0</v>
      </c>
      <c r="AH3719" s="56">
        <f t="shared" si="1127"/>
        <v>0</v>
      </c>
      <c r="AI3719" s="56">
        <f t="shared" si="1128"/>
        <v>0</v>
      </c>
      <c r="AJ3719" s="56">
        <f t="shared" si="1129"/>
        <v>0</v>
      </c>
      <c r="AK3719" s="56">
        <f t="shared" si="1130"/>
        <v>0</v>
      </c>
      <c r="AL3719" s="56">
        <f t="shared" si="1131"/>
        <v>0</v>
      </c>
      <c r="AM3719" s="56">
        <f t="shared" si="1132"/>
        <v>0</v>
      </c>
      <c r="AN3719" s="56">
        <f t="shared" si="1133"/>
        <v>0</v>
      </c>
      <c r="AO3719" s="56">
        <f t="shared" si="1134"/>
        <v>0</v>
      </c>
      <c r="AP3719" s="56">
        <f t="shared" si="1135"/>
        <v>0</v>
      </c>
      <c r="AQ3719" s="56">
        <f t="shared" si="1136"/>
        <v>0</v>
      </c>
      <c r="AR3719" s="86">
        <f t="shared" si="1137"/>
        <v>0</v>
      </c>
    </row>
    <row r="3720" spans="1:44" x14ac:dyDescent="0.25">
      <c r="A3720" s="178"/>
      <c r="B3720" s="55" t="str">
        <f>_xlfn.IFNA(VLOOKUP(A3720,'Ajánlatkérő(k) adatai'!$B$4:$C$205,2,0),"")</f>
        <v/>
      </c>
      <c r="C3720" s="178"/>
      <c r="D3720" s="55" t="str">
        <f>_xlfn.IFNA(VLOOKUP(C3720,'Számlafizető(k) adatai'!$C$4:$D$203,2,0),"")</f>
        <v/>
      </c>
      <c r="E3720" s="55" t="str">
        <f>_xlfn.IFNA(VLOOKUP(C3720,'Számlafizető(k) adatai'!$C$4:$M$203,11,0),"")</f>
        <v/>
      </c>
      <c r="F3720" s="178"/>
      <c r="G3720" s="178"/>
      <c r="H3720" s="178"/>
      <c r="I3720" s="55" t="str">
        <f>IF(F3720="","",VLOOKUP(LEFT(F3720,5),'Technikai cellák'!B:C,2,0))</f>
        <v/>
      </c>
      <c r="J3720" s="55" t="str">
        <f>IF(F3720="","",VLOOKUP(I3720,'Technikai cellák'!$C$1:$D$12,2,0))</f>
        <v/>
      </c>
      <c r="K3720" s="179"/>
      <c r="L3720" s="67" t="str">
        <f t="shared" si="1120"/>
        <v/>
      </c>
      <c r="M3720" s="68">
        <f t="shared" si="1121"/>
        <v>0</v>
      </c>
      <c r="N3720" s="66">
        <f t="shared" si="1122"/>
        <v>0</v>
      </c>
      <c r="O3720" s="152"/>
      <c r="P3720" s="172">
        <f t="shared" si="1119"/>
        <v>0</v>
      </c>
      <c r="Q3720" s="69">
        <f t="shared" si="1123"/>
        <v>0</v>
      </c>
      <c r="R3720" s="62">
        <f t="shared" si="1124"/>
        <v>0</v>
      </c>
      <c r="S3720" s="153"/>
      <c r="T3720" s="118" t="str">
        <f t="shared" si="1125"/>
        <v/>
      </c>
      <c r="U3720" s="154"/>
      <c r="V3720" s="154"/>
      <c r="W3720" s="154"/>
      <c r="X3720" s="154"/>
      <c r="Y3720" s="154"/>
      <c r="Z3720" s="154"/>
      <c r="AA3720" s="154"/>
      <c r="AB3720" s="154"/>
      <c r="AC3720" s="154"/>
      <c r="AD3720" s="154"/>
      <c r="AE3720" s="154"/>
      <c r="AF3720" s="154"/>
      <c r="AG3720" s="63">
        <f t="shared" si="1126"/>
        <v>0</v>
      </c>
      <c r="AH3720" s="56">
        <f t="shared" si="1127"/>
        <v>0</v>
      </c>
      <c r="AI3720" s="56">
        <f t="shared" si="1128"/>
        <v>0</v>
      </c>
      <c r="AJ3720" s="56">
        <f t="shared" si="1129"/>
        <v>0</v>
      </c>
      <c r="AK3720" s="56">
        <f t="shared" si="1130"/>
        <v>0</v>
      </c>
      <c r="AL3720" s="56">
        <f t="shared" si="1131"/>
        <v>0</v>
      </c>
      <c r="AM3720" s="56">
        <f t="shared" si="1132"/>
        <v>0</v>
      </c>
      <c r="AN3720" s="56">
        <f t="shared" si="1133"/>
        <v>0</v>
      </c>
      <c r="AO3720" s="56">
        <f t="shared" si="1134"/>
        <v>0</v>
      </c>
      <c r="AP3720" s="56">
        <f t="shared" si="1135"/>
        <v>0</v>
      </c>
      <c r="AQ3720" s="56">
        <f t="shared" si="1136"/>
        <v>0</v>
      </c>
      <c r="AR3720" s="86">
        <f t="shared" si="1137"/>
        <v>0</v>
      </c>
    </row>
    <row r="3721" spans="1:44" x14ac:dyDescent="0.25">
      <c r="A3721" s="178"/>
      <c r="B3721" s="55" t="str">
        <f>_xlfn.IFNA(VLOOKUP(A3721,'Ajánlatkérő(k) adatai'!$B$4:$C$205,2,0),"")</f>
        <v/>
      </c>
      <c r="C3721" s="178"/>
      <c r="D3721" s="55" t="str">
        <f>_xlfn.IFNA(VLOOKUP(C3721,'Számlafizető(k) adatai'!$C$4:$D$203,2,0),"")</f>
        <v/>
      </c>
      <c r="E3721" s="55" t="str">
        <f>_xlfn.IFNA(VLOOKUP(C3721,'Számlafizető(k) adatai'!$C$4:$M$203,11,0),"")</f>
        <v/>
      </c>
      <c r="F3721" s="178"/>
      <c r="G3721" s="178"/>
      <c r="H3721" s="178"/>
      <c r="I3721" s="55" t="str">
        <f>IF(F3721="","",VLOOKUP(LEFT(F3721,5),'Technikai cellák'!B:C,2,0))</f>
        <v/>
      </c>
      <c r="J3721" s="55" t="str">
        <f>IF(F3721="","",VLOOKUP(I3721,'Technikai cellák'!$C$1:$D$12,2,0))</f>
        <v/>
      </c>
      <c r="K3721" s="179"/>
      <c r="L3721" s="67" t="str">
        <f t="shared" si="1120"/>
        <v/>
      </c>
      <c r="M3721" s="68">
        <f t="shared" si="1121"/>
        <v>0</v>
      </c>
      <c r="N3721" s="66">
        <f t="shared" si="1122"/>
        <v>0</v>
      </c>
      <c r="O3721" s="152"/>
      <c r="P3721" s="172">
        <f t="shared" si="1119"/>
        <v>0</v>
      </c>
      <c r="Q3721" s="69">
        <f t="shared" si="1123"/>
        <v>0</v>
      </c>
      <c r="R3721" s="62">
        <f t="shared" si="1124"/>
        <v>0</v>
      </c>
      <c r="S3721" s="153"/>
      <c r="T3721" s="118" t="str">
        <f t="shared" si="1125"/>
        <v/>
      </c>
      <c r="U3721" s="154"/>
      <c r="V3721" s="154"/>
      <c r="W3721" s="154"/>
      <c r="X3721" s="154"/>
      <c r="Y3721" s="154"/>
      <c r="Z3721" s="154"/>
      <c r="AA3721" s="154"/>
      <c r="AB3721" s="154"/>
      <c r="AC3721" s="154"/>
      <c r="AD3721" s="154"/>
      <c r="AE3721" s="154"/>
      <c r="AF3721" s="154"/>
      <c r="AG3721" s="63">
        <f t="shared" si="1126"/>
        <v>0</v>
      </c>
      <c r="AH3721" s="56">
        <f t="shared" si="1127"/>
        <v>0</v>
      </c>
      <c r="AI3721" s="56">
        <f t="shared" si="1128"/>
        <v>0</v>
      </c>
      <c r="AJ3721" s="56">
        <f t="shared" si="1129"/>
        <v>0</v>
      </c>
      <c r="AK3721" s="56">
        <f t="shared" si="1130"/>
        <v>0</v>
      </c>
      <c r="AL3721" s="56">
        <f t="shared" si="1131"/>
        <v>0</v>
      </c>
      <c r="AM3721" s="56">
        <f t="shared" si="1132"/>
        <v>0</v>
      </c>
      <c r="AN3721" s="56">
        <f t="shared" si="1133"/>
        <v>0</v>
      </c>
      <c r="AO3721" s="56">
        <f t="shared" si="1134"/>
        <v>0</v>
      </c>
      <c r="AP3721" s="56">
        <f t="shared" si="1135"/>
        <v>0</v>
      </c>
      <c r="AQ3721" s="56">
        <f t="shared" si="1136"/>
        <v>0</v>
      </c>
      <c r="AR3721" s="86">
        <f t="shared" si="1137"/>
        <v>0</v>
      </c>
    </row>
    <row r="3722" spans="1:44" x14ac:dyDescent="0.25">
      <c r="A3722" s="178"/>
      <c r="B3722" s="55" t="str">
        <f>_xlfn.IFNA(VLOOKUP(A3722,'Ajánlatkérő(k) adatai'!$B$4:$C$205,2,0),"")</f>
        <v/>
      </c>
      <c r="C3722" s="178"/>
      <c r="D3722" s="55" t="str">
        <f>_xlfn.IFNA(VLOOKUP(C3722,'Számlafizető(k) adatai'!$C$4:$D$203,2,0),"")</f>
        <v/>
      </c>
      <c r="E3722" s="55" t="str">
        <f>_xlfn.IFNA(VLOOKUP(C3722,'Számlafizető(k) adatai'!$C$4:$M$203,11,0),"")</f>
        <v/>
      </c>
      <c r="F3722" s="178"/>
      <c r="G3722" s="178"/>
      <c r="H3722" s="178"/>
      <c r="I3722" s="55" t="str">
        <f>IF(F3722="","",VLOOKUP(LEFT(F3722,5),'Technikai cellák'!B:C,2,0))</f>
        <v/>
      </c>
      <c r="J3722" s="55" t="str">
        <f>IF(F3722="","",VLOOKUP(I3722,'Technikai cellák'!$C$1:$D$12,2,0))</f>
        <v/>
      </c>
      <c r="K3722" s="179"/>
      <c r="L3722" s="67" t="str">
        <f t="shared" si="1120"/>
        <v/>
      </c>
      <c r="M3722" s="68">
        <f t="shared" si="1121"/>
        <v>0</v>
      </c>
      <c r="N3722" s="66">
        <f t="shared" si="1122"/>
        <v>0</v>
      </c>
      <c r="O3722" s="152"/>
      <c r="P3722" s="172">
        <f t="shared" si="1119"/>
        <v>0</v>
      </c>
      <c r="Q3722" s="69">
        <f t="shared" si="1123"/>
        <v>0</v>
      </c>
      <c r="R3722" s="62">
        <f t="shared" si="1124"/>
        <v>0</v>
      </c>
      <c r="S3722" s="153"/>
      <c r="T3722" s="118" t="str">
        <f t="shared" si="1125"/>
        <v/>
      </c>
      <c r="U3722" s="154"/>
      <c r="V3722" s="154"/>
      <c r="W3722" s="154"/>
      <c r="X3722" s="154"/>
      <c r="Y3722" s="154"/>
      <c r="Z3722" s="154"/>
      <c r="AA3722" s="154"/>
      <c r="AB3722" s="154"/>
      <c r="AC3722" s="154"/>
      <c r="AD3722" s="154"/>
      <c r="AE3722" s="154"/>
      <c r="AF3722" s="154"/>
      <c r="AG3722" s="63">
        <f t="shared" si="1126"/>
        <v>0</v>
      </c>
      <c r="AH3722" s="56">
        <f t="shared" si="1127"/>
        <v>0</v>
      </c>
      <c r="AI3722" s="56">
        <f t="shared" si="1128"/>
        <v>0</v>
      </c>
      <c r="AJ3722" s="56">
        <f t="shared" si="1129"/>
        <v>0</v>
      </c>
      <c r="AK3722" s="56">
        <f t="shared" si="1130"/>
        <v>0</v>
      </c>
      <c r="AL3722" s="56">
        <f t="shared" si="1131"/>
        <v>0</v>
      </c>
      <c r="AM3722" s="56">
        <f t="shared" si="1132"/>
        <v>0</v>
      </c>
      <c r="AN3722" s="56">
        <f t="shared" si="1133"/>
        <v>0</v>
      </c>
      <c r="AO3722" s="56">
        <f t="shared" si="1134"/>
        <v>0</v>
      </c>
      <c r="AP3722" s="56">
        <f t="shared" si="1135"/>
        <v>0</v>
      </c>
      <c r="AQ3722" s="56">
        <f t="shared" si="1136"/>
        <v>0</v>
      </c>
      <c r="AR3722" s="86">
        <f t="shared" si="1137"/>
        <v>0</v>
      </c>
    </row>
    <row r="3723" spans="1:44" x14ac:dyDescent="0.25">
      <c r="A3723" s="178"/>
      <c r="B3723" s="55" t="str">
        <f>_xlfn.IFNA(VLOOKUP(A3723,'Ajánlatkérő(k) adatai'!$B$4:$C$205,2,0),"")</f>
        <v/>
      </c>
      <c r="C3723" s="178"/>
      <c r="D3723" s="55" t="str">
        <f>_xlfn.IFNA(VLOOKUP(C3723,'Számlafizető(k) adatai'!$C$4:$D$203,2,0),"")</f>
        <v/>
      </c>
      <c r="E3723" s="55" t="str">
        <f>_xlfn.IFNA(VLOOKUP(C3723,'Számlafizető(k) adatai'!$C$4:$M$203,11,0),"")</f>
        <v/>
      </c>
      <c r="F3723" s="178"/>
      <c r="G3723" s="178"/>
      <c r="H3723" s="178"/>
      <c r="I3723" s="55" t="str">
        <f>IF(F3723="","",VLOOKUP(LEFT(F3723,5),'Technikai cellák'!B:C,2,0))</f>
        <v/>
      </c>
      <c r="J3723" s="55" t="str">
        <f>IF(F3723="","",VLOOKUP(I3723,'Technikai cellák'!$C$1:$D$12,2,0))</f>
        <v/>
      </c>
      <c r="K3723" s="179"/>
      <c r="L3723" s="67" t="str">
        <f t="shared" si="1120"/>
        <v/>
      </c>
      <c r="M3723" s="68">
        <f t="shared" si="1121"/>
        <v>0</v>
      </c>
      <c r="N3723" s="66">
        <f t="shared" si="1122"/>
        <v>0</v>
      </c>
      <c r="O3723" s="152"/>
      <c r="P3723" s="172">
        <f t="shared" si="1119"/>
        <v>0</v>
      </c>
      <c r="Q3723" s="69">
        <f t="shared" si="1123"/>
        <v>0</v>
      </c>
      <c r="R3723" s="62">
        <f t="shared" si="1124"/>
        <v>0</v>
      </c>
      <c r="S3723" s="153"/>
      <c r="T3723" s="118" t="str">
        <f t="shared" si="1125"/>
        <v/>
      </c>
      <c r="U3723" s="154"/>
      <c r="V3723" s="154"/>
      <c r="W3723" s="154"/>
      <c r="X3723" s="154"/>
      <c r="Y3723" s="154"/>
      <c r="Z3723" s="154"/>
      <c r="AA3723" s="154"/>
      <c r="AB3723" s="154"/>
      <c r="AC3723" s="154"/>
      <c r="AD3723" s="154"/>
      <c r="AE3723" s="154"/>
      <c r="AF3723" s="154"/>
      <c r="AG3723" s="63">
        <f t="shared" si="1126"/>
        <v>0</v>
      </c>
      <c r="AH3723" s="56">
        <f t="shared" si="1127"/>
        <v>0</v>
      </c>
      <c r="AI3723" s="56">
        <f t="shared" si="1128"/>
        <v>0</v>
      </c>
      <c r="AJ3723" s="56">
        <f t="shared" si="1129"/>
        <v>0</v>
      </c>
      <c r="AK3723" s="56">
        <f t="shared" si="1130"/>
        <v>0</v>
      </c>
      <c r="AL3723" s="56">
        <f t="shared" si="1131"/>
        <v>0</v>
      </c>
      <c r="AM3723" s="56">
        <f t="shared" si="1132"/>
        <v>0</v>
      </c>
      <c r="AN3723" s="56">
        <f t="shared" si="1133"/>
        <v>0</v>
      </c>
      <c r="AO3723" s="56">
        <f t="shared" si="1134"/>
        <v>0</v>
      </c>
      <c r="AP3723" s="56">
        <f t="shared" si="1135"/>
        <v>0</v>
      </c>
      <c r="AQ3723" s="56">
        <f t="shared" si="1136"/>
        <v>0</v>
      </c>
      <c r="AR3723" s="86">
        <f t="shared" si="1137"/>
        <v>0</v>
      </c>
    </row>
    <row r="3724" spans="1:44" x14ac:dyDescent="0.25">
      <c r="A3724" s="178"/>
      <c r="B3724" s="55" t="str">
        <f>_xlfn.IFNA(VLOOKUP(A3724,'Ajánlatkérő(k) adatai'!$B$4:$C$205,2,0),"")</f>
        <v/>
      </c>
      <c r="C3724" s="178"/>
      <c r="D3724" s="55" t="str">
        <f>_xlfn.IFNA(VLOOKUP(C3724,'Számlafizető(k) adatai'!$C$4:$D$203,2,0),"")</f>
        <v/>
      </c>
      <c r="E3724" s="55" t="str">
        <f>_xlfn.IFNA(VLOOKUP(C3724,'Számlafizető(k) adatai'!$C$4:$M$203,11,0),"")</f>
        <v/>
      </c>
      <c r="F3724" s="178"/>
      <c r="G3724" s="178"/>
      <c r="H3724" s="178"/>
      <c r="I3724" s="55" t="str">
        <f>IF(F3724="","",VLOOKUP(LEFT(F3724,5),'Technikai cellák'!B:C,2,0))</f>
        <v/>
      </c>
      <c r="J3724" s="55" t="str">
        <f>IF(F3724="","",VLOOKUP(I3724,'Technikai cellák'!$C$1:$D$12,2,0))</f>
        <v/>
      </c>
      <c r="K3724" s="179"/>
      <c r="L3724" s="67" t="str">
        <f t="shared" si="1120"/>
        <v/>
      </c>
      <c r="M3724" s="68">
        <f t="shared" si="1121"/>
        <v>0</v>
      </c>
      <c r="N3724" s="66">
        <f t="shared" si="1122"/>
        <v>0</v>
      </c>
      <c r="O3724" s="152"/>
      <c r="P3724" s="172">
        <f t="shared" si="1119"/>
        <v>0</v>
      </c>
      <c r="Q3724" s="69">
        <f t="shared" si="1123"/>
        <v>0</v>
      </c>
      <c r="R3724" s="62">
        <f t="shared" si="1124"/>
        <v>0</v>
      </c>
      <c r="S3724" s="153"/>
      <c r="T3724" s="118" t="str">
        <f t="shared" si="1125"/>
        <v/>
      </c>
      <c r="U3724" s="154"/>
      <c r="V3724" s="154"/>
      <c r="W3724" s="154"/>
      <c r="X3724" s="154"/>
      <c r="Y3724" s="154"/>
      <c r="Z3724" s="154"/>
      <c r="AA3724" s="154"/>
      <c r="AB3724" s="154"/>
      <c r="AC3724" s="154"/>
      <c r="AD3724" s="154"/>
      <c r="AE3724" s="154"/>
      <c r="AF3724" s="154"/>
      <c r="AG3724" s="63">
        <f t="shared" si="1126"/>
        <v>0</v>
      </c>
      <c r="AH3724" s="56">
        <f t="shared" si="1127"/>
        <v>0</v>
      </c>
      <c r="AI3724" s="56">
        <f t="shared" si="1128"/>
        <v>0</v>
      </c>
      <c r="AJ3724" s="56">
        <f t="shared" si="1129"/>
        <v>0</v>
      </c>
      <c r="AK3724" s="56">
        <f t="shared" si="1130"/>
        <v>0</v>
      </c>
      <c r="AL3724" s="56">
        <f t="shared" si="1131"/>
        <v>0</v>
      </c>
      <c r="AM3724" s="56">
        <f t="shared" si="1132"/>
        <v>0</v>
      </c>
      <c r="AN3724" s="56">
        <f t="shared" si="1133"/>
        <v>0</v>
      </c>
      <c r="AO3724" s="56">
        <f t="shared" si="1134"/>
        <v>0</v>
      </c>
      <c r="AP3724" s="56">
        <f t="shared" si="1135"/>
        <v>0</v>
      </c>
      <c r="AQ3724" s="56">
        <f t="shared" si="1136"/>
        <v>0</v>
      </c>
      <c r="AR3724" s="86">
        <f t="shared" si="1137"/>
        <v>0</v>
      </c>
    </row>
    <row r="3725" spans="1:44" x14ac:dyDescent="0.25">
      <c r="A3725" s="178"/>
      <c r="B3725" s="55" t="str">
        <f>_xlfn.IFNA(VLOOKUP(A3725,'Ajánlatkérő(k) adatai'!$B$4:$C$205,2,0),"")</f>
        <v/>
      </c>
      <c r="C3725" s="178"/>
      <c r="D3725" s="55" t="str">
        <f>_xlfn.IFNA(VLOOKUP(C3725,'Számlafizető(k) adatai'!$C$4:$D$203,2,0),"")</f>
        <v/>
      </c>
      <c r="E3725" s="55" t="str">
        <f>_xlfn.IFNA(VLOOKUP(C3725,'Számlafizető(k) adatai'!$C$4:$M$203,11,0),"")</f>
        <v/>
      </c>
      <c r="F3725" s="178"/>
      <c r="G3725" s="178"/>
      <c r="H3725" s="178"/>
      <c r="I3725" s="55" t="str">
        <f>IF(F3725="","",VLOOKUP(LEFT(F3725,5),'Technikai cellák'!B:C,2,0))</f>
        <v/>
      </c>
      <c r="J3725" s="55" t="str">
        <f>IF(F3725="","",VLOOKUP(I3725,'Technikai cellák'!$C$1:$D$12,2,0))</f>
        <v/>
      </c>
      <c r="K3725" s="179"/>
      <c r="L3725" s="67" t="str">
        <f t="shared" si="1120"/>
        <v/>
      </c>
      <c r="M3725" s="68">
        <f t="shared" si="1121"/>
        <v>0</v>
      </c>
      <c r="N3725" s="66">
        <f t="shared" si="1122"/>
        <v>0</v>
      </c>
      <c r="O3725" s="152"/>
      <c r="P3725" s="172">
        <f t="shared" si="1119"/>
        <v>0</v>
      </c>
      <c r="Q3725" s="69">
        <f t="shared" si="1123"/>
        <v>0</v>
      </c>
      <c r="R3725" s="62">
        <f t="shared" si="1124"/>
        <v>0</v>
      </c>
      <c r="S3725" s="153"/>
      <c r="T3725" s="118" t="str">
        <f t="shared" si="1125"/>
        <v/>
      </c>
      <c r="U3725" s="154"/>
      <c r="V3725" s="154"/>
      <c r="W3725" s="154"/>
      <c r="X3725" s="154"/>
      <c r="Y3725" s="154"/>
      <c r="Z3725" s="154"/>
      <c r="AA3725" s="154"/>
      <c r="AB3725" s="154"/>
      <c r="AC3725" s="154"/>
      <c r="AD3725" s="154"/>
      <c r="AE3725" s="154"/>
      <c r="AF3725" s="154"/>
      <c r="AG3725" s="63">
        <f t="shared" si="1126"/>
        <v>0</v>
      </c>
      <c r="AH3725" s="56">
        <f t="shared" si="1127"/>
        <v>0</v>
      </c>
      <c r="AI3725" s="56">
        <f t="shared" si="1128"/>
        <v>0</v>
      </c>
      <c r="AJ3725" s="56">
        <f t="shared" si="1129"/>
        <v>0</v>
      </c>
      <c r="AK3725" s="56">
        <f t="shared" si="1130"/>
        <v>0</v>
      </c>
      <c r="AL3725" s="56">
        <f t="shared" si="1131"/>
        <v>0</v>
      </c>
      <c r="AM3725" s="56">
        <f t="shared" si="1132"/>
        <v>0</v>
      </c>
      <c r="AN3725" s="56">
        <f t="shared" si="1133"/>
        <v>0</v>
      </c>
      <c r="AO3725" s="56">
        <f t="shared" si="1134"/>
        <v>0</v>
      </c>
      <c r="AP3725" s="56">
        <f t="shared" si="1135"/>
        <v>0</v>
      </c>
      <c r="AQ3725" s="56">
        <f t="shared" si="1136"/>
        <v>0</v>
      </c>
      <c r="AR3725" s="86">
        <f t="shared" si="1137"/>
        <v>0</v>
      </c>
    </row>
    <row r="3726" spans="1:44" x14ac:dyDescent="0.25">
      <c r="A3726" s="178"/>
      <c r="B3726" s="55" t="str">
        <f>_xlfn.IFNA(VLOOKUP(A3726,'Ajánlatkérő(k) adatai'!$B$4:$C$205,2,0),"")</f>
        <v/>
      </c>
      <c r="C3726" s="178"/>
      <c r="D3726" s="55" t="str">
        <f>_xlfn.IFNA(VLOOKUP(C3726,'Számlafizető(k) adatai'!$C$4:$D$203,2,0),"")</f>
        <v/>
      </c>
      <c r="E3726" s="55" t="str">
        <f>_xlfn.IFNA(VLOOKUP(C3726,'Számlafizető(k) adatai'!$C$4:$M$203,11,0),"")</f>
        <v/>
      </c>
      <c r="F3726" s="178"/>
      <c r="G3726" s="178"/>
      <c r="H3726" s="178"/>
      <c r="I3726" s="55" t="str">
        <f>IF(F3726="","",VLOOKUP(LEFT(F3726,5),'Technikai cellák'!B:C,2,0))</f>
        <v/>
      </c>
      <c r="J3726" s="55" t="str">
        <f>IF(F3726="","",VLOOKUP(I3726,'Technikai cellák'!$C$1:$D$12,2,0))</f>
        <v/>
      </c>
      <c r="K3726" s="179"/>
      <c r="L3726" s="67" t="str">
        <f t="shared" si="1120"/>
        <v/>
      </c>
      <c r="M3726" s="68">
        <f t="shared" si="1121"/>
        <v>0</v>
      </c>
      <c r="N3726" s="66">
        <f t="shared" si="1122"/>
        <v>0</v>
      </c>
      <c r="O3726" s="152"/>
      <c r="P3726" s="172">
        <f t="shared" si="1119"/>
        <v>0</v>
      </c>
      <c r="Q3726" s="69">
        <f t="shared" si="1123"/>
        <v>0</v>
      </c>
      <c r="R3726" s="62">
        <f t="shared" si="1124"/>
        <v>0</v>
      </c>
      <c r="S3726" s="153"/>
      <c r="T3726" s="118" t="str">
        <f t="shared" si="1125"/>
        <v/>
      </c>
      <c r="U3726" s="154"/>
      <c r="V3726" s="154"/>
      <c r="W3726" s="154"/>
      <c r="X3726" s="154"/>
      <c r="Y3726" s="154"/>
      <c r="Z3726" s="154"/>
      <c r="AA3726" s="154"/>
      <c r="AB3726" s="154"/>
      <c r="AC3726" s="154"/>
      <c r="AD3726" s="154"/>
      <c r="AE3726" s="154"/>
      <c r="AF3726" s="154"/>
      <c r="AG3726" s="63">
        <f t="shared" si="1126"/>
        <v>0</v>
      </c>
      <c r="AH3726" s="56">
        <f t="shared" si="1127"/>
        <v>0</v>
      </c>
      <c r="AI3726" s="56">
        <f t="shared" si="1128"/>
        <v>0</v>
      </c>
      <c r="AJ3726" s="56">
        <f t="shared" si="1129"/>
        <v>0</v>
      </c>
      <c r="AK3726" s="56">
        <f t="shared" si="1130"/>
        <v>0</v>
      </c>
      <c r="AL3726" s="56">
        <f t="shared" si="1131"/>
        <v>0</v>
      </c>
      <c r="AM3726" s="56">
        <f t="shared" si="1132"/>
        <v>0</v>
      </c>
      <c r="AN3726" s="56">
        <f t="shared" si="1133"/>
        <v>0</v>
      </c>
      <c r="AO3726" s="56">
        <f t="shared" si="1134"/>
        <v>0</v>
      </c>
      <c r="AP3726" s="56">
        <f t="shared" si="1135"/>
        <v>0</v>
      </c>
      <c r="AQ3726" s="56">
        <f t="shared" si="1136"/>
        <v>0</v>
      </c>
      <c r="AR3726" s="86">
        <f t="shared" si="1137"/>
        <v>0</v>
      </c>
    </row>
    <row r="3727" spans="1:44" x14ac:dyDescent="0.25">
      <c r="A3727" s="178"/>
      <c r="B3727" s="55" t="str">
        <f>_xlfn.IFNA(VLOOKUP(A3727,'Ajánlatkérő(k) adatai'!$B$4:$C$205,2,0),"")</f>
        <v/>
      </c>
      <c r="C3727" s="178"/>
      <c r="D3727" s="55" t="str">
        <f>_xlfn.IFNA(VLOOKUP(C3727,'Számlafizető(k) adatai'!$C$4:$D$203,2,0),"")</f>
        <v/>
      </c>
      <c r="E3727" s="55" t="str">
        <f>_xlfn.IFNA(VLOOKUP(C3727,'Számlafizető(k) adatai'!$C$4:$M$203,11,0),"")</f>
        <v/>
      </c>
      <c r="F3727" s="178"/>
      <c r="G3727" s="178"/>
      <c r="H3727" s="178"/>
      <c r="I3727" s="55" t="str">
        <f>IF(F3727="","",VLOOKUP(LEFT(F3727,5),'Technikai cellák'!B:C,2,0))</f>
        <v/>
      </c>
      <c r="J3727" s="55" t="str">
        <f>IF(F3727="","",VLOOKUP(I3727,'Technikai cellák'!$C$1:$D$12,2,0))</f>
        <v/>
      </c>
      <c r="K3727" s="179"/>
      <c r="L3727" s="67" t="str">
        <f t="shared" si="1120"/>
        <v/>
      </c>
      <c r="M3727" s="68">
        <f t="shared" si="1121"/>
        <v>0</v>
      </c>
      <c r="N3727" s="66">
        <f t="shared" si="1122"/>
        <v>0</v>
      </c>
      <c r="O3727" s="152"/>
      <c r="P3727" s="172">
        <f t="shared" si="1119"/>
        <v>0</v>
      </c>
      <c r="Q3727" s="69">
        <f t="shared" si="1123"/>
        <v>0</v>
      </c>
      <c r="R3727" s="62">
        <f t="shared" si="1124"/>
        <v>0</v>
      </c>
      <c r="S3727" s="153"/>
      <c r="T3727" s="118" t="str">
        <f t="shared" si="1125"/>
        <v/>
      </c>
      <c r="U3727" s="154"/>
      <c r="V3727" s="154"/>
      <c r="W3727" s="154"/>
      <c r="X3727" s="154"/>
      <c r="Y3727" s="154"/>
      <c r="Z3727" s="154"/>
      <c r="AA3727" s="154"/>
      <c r="AB3727" s="154"/>
      <c r="AC3727" s="154"/>
      <c r="AD3727" s="154"/>
      <c r="AE3727" s="154"/>
      <c r="AF3727" s="154"/>
      <c r="AG3727" s="63">
        <f t="shared" si="1126"/>
        <v>0</v>
      </c>
      <c r="AH3727" s="56">
        <f t="shared" si="1127"/>
        <v>0</v>
      </c>
      <c r="AI3727" s="56">
        <f t="shared" si="1128"/>
        <v>0</v>
      </c>
      <c r="AJ3727" s="56">
        <f t="shared" si="1129"/>
        <v>0</v>
      </c>
      <c r="AK3727" s="56">
        <f t="shared" si="1130"/>
        <v>0</v>
      </c>
      <c r="AL3727" s="56">
        <f t="shared" si="1131"/>
        <v>0</v>
      </c>
      <c r="AM3727" s="56">
        <f t="shared" si="1132"/>
        <v>0</v>
      </c>
      <c r="AN3727" s="56">
        <f t="shared" si="1133"/>
        <v>0</v>
      </c>
      <c r="AO3727" s="56">
        <f t="shared" si="1134"/>
        <v>0</v>
      </c>
      <c r="AP3727" s="56">
        <f t="shared" si="1135"/>
        <v>0</v>
      </c>
      <c r="AQ3727" s="56">
        <f t="shared" si="1136"/>
        <v>0</v>
      </c>
      <c r="AR3727" s="86">
        <f t="shared" si="1137"/>
        <v>0</v>
      </c>
    </row>
    <row r="3728" spans="1:44" x14ac:dyDescent="0.25">
      <c r="A3728" s="178"/>
      <c r="B3728" s="55" t="str">
        <f>_xlfn.IFNA(VLOOKUP(A3728,'Ajánlatkérő(k) adatai'!$B$4:$C$205,2,0),"")</f>
        <v/>
      </c>
      <c r="C3728" s="178"/>
      <c r="D3728" s="55" t="str">
        <f>_xlfn.IFNA(VLOOKUP(C3728,'Számlafizető(k) adatai'!$C$4:$D$203,2,0),"")</f>
        <v/>
      </c>
      <c r="E3728" s="55" t="str">
        <f>_xlfn.IFNA(VLOOKUP(C3728,'Számlafizető(k) adatai'!$C$4:$M$203,11,0),"")</f>
        <v/>
      </c>
      <c r="F3728" s="178"/>
      <c r="G3728" s="178"/>
      <c r="H3728" s="178"/>
      <c r="I3728" s="55" t="str">
        <f>IF(F3728="","",VLOOKUP(LEFT(F3728,5),'Technikai cellák'!B:C,2,0))</f>
        <v/>
      </c>
      <c r="J3728" s="55" t="str">
        <f>IF(F3728="","",VLOOKUP(I3728,'Technikai cellák'!$C$1:$D$12,2,0))</f>
        <v/>
      </c>
      <c r="K3728" s="179"/>
      <c r="L3728" s="67" t="str">
        <f t="shared" si="1120"/>
        <v/>
      </c>
      <c r="M3728" s="68">
        <f t="shared" si="1121"/>
        <v>0</v>
      </c>
      <c r="N3728" s="66">
        <f t="shared" si="1122"/>
        <v>0</v>
      </c>
      <c r="O3728" s="152"/>
      <c r="P3728" s="172">
        <f t="shared" ref="P3728:P3791" si="1138">ROUND((IF(K3728&lt;100,0,K3728*$C$7)/$C$8),0)</f>
        <v>0</v>
      </c>
      <c r="Q3728" s="69">
        <f t="shared" si="1123"/>
        <v>0</v>
      </c>
      <c r="R3728" s="62">
        <f t="shared" si="1124"/>
        <v>0</v>
      </c>
      <c r="S3728" s="153"/>
      <c r="T3728" s="118" t="str">
        <f t="shared" si="1125"/>
        <v/>
      </c>
      <c r="U3728" s="154"/>
      <c r="V3728" s="154"/>
      <c r="W3728" s="154"/>
      <c r="X3728" s="154"/>
      <c r="Y3728" s="154"/>
      <c r="Z3728" s="154"/>
      <c r="AA3728" s="154"/>
      <c r="AB3728" s="154"/>
      <c r="AC3728" s="154"/>
      <c r="AD3728" s="154"/>
      <c r="AE3728" s="154"/>
      <c r="AF3728" s="154"/>
      <c r="AG3728" s="63">
        <f t="shared" si="1126"/>
        <v>0</v>
      </c>
      <c r="AH3728" s="56">
        <f t="shared" si="1127"/>
        <v>0</v>
      </c>
      <c r="AI3728" s="56">
        <f t="shared" si="1128"/>
        <v>0</v>
      </c>
      <c r="AJ3728" s="56">
        <f t="shared" si="1129"/>
        <v>0</v>
      </c>
      <c r="AK3728" s="56">
        <f t="shared" si="1130"/>
        <v>0</v>
      </c>
      <c r="AL3728" s="56">
        <f t="shared" si="1131"/>
        <v>0</v>
      </c>
      <c r="AM3728" s="56">
        <f t="shared" si="1132"/>
        <v>0</v>
      </c>
      <c r="AN3728" s="56">
        <f t="shared" si="1133"/>
        <v>0</v>
      </c>
      <c r="AO3728" s="56">
        <f t="shared" si="1134"/>
        <v>0</v>
      </c>
      <c r="AP3728" s="56">
        <f t="shared" si="1135"/>
        <v>0</v>
      </c>
      <c r="AQ3728" s="56">
        <f t="shared" si="1136"/>
        <v>0</v>
      </c>
      <c r="AR3728" s="86">
        <f t="shared" si="1137"/>
        <v>0</v>
      </c>
    </row>
    <row r="3729" spans="1:44" x14ac:dyDescent="0.25">
      <c r="A3729" s="178"/>
      <c r="B3729" s="55" t="str">
        <f>_xlfn.IFNA(VLOOKUP(A3729,'Ajánlatkérő(k) adatai'!$B$4:$C$205,2,0),"")</f>
        <v/>
      </c>
      <c r="C3729" s="178"/>
      <c r="D3729" s="55" t="str">
        <f>_xlfn.IFNA(VLOOKUP(C3729,'Számlafizető(k) adatai'!$C$4:$D$203,2,0),"")</f>
        <v/>
      </c>
      <c r="E3729" s="55" t="str">
        <f>_xlfn.IFNA(VLOOKUP(C3729,'Számlafizető(k) adatai'!$C$4:$M$203,11,0),"")</f>
        <v/>
      </c>
      <c r="F3729" s="178"/>
      <c r="G3729" s="178"/>
      <c r="H3729" s="178"/>
      <c r="I3729" s="55" t="str">
        <f>IF(F3729="","",VLOOKUP(LEFT(F3729,5),'Technikai cellák'!B:C,2,0))</f>
        <v/>
      </c>
      <c r="J3729" s="55" t="str">
        <f>IF(F3729="","",VLOOKUP(I3729,'Technikai cellák'!$C$1:$D$12,2,0))</f>
        <v/>
      </c>
      <c r="K3729" s="179"/>
      <c r="L3729" s="67" t="str">
        <f t="shared" si="1120"/>
        <v/>
      </c>
      <c r="M3729" s="68">
        <f t="shared" si="1121"/>
        <v>0</v>
      </c>
      <c r="N3729" s="66">
        <f t="shared" si="1122"/>
        <v>0</v>
      </c>
      <c r="O3729" s="152"/>
      <c r="P3729" s="172">
        <f t="shared" si="1138"/>
        <v>0</v>
      </c>
      <c r="Q3729" s="69">
        <f t="shared" si="1123"/>
        <v>0</v>
      </c>
      <c r="R3729" s="62">
        <f t="shared" si="1124"/>
        <v>0</v>
      </c>
      <c r="S3729" s="153"/>
      <c r="T3729" s="118" t="str">
        <f t="shared" si="1125"/>
        <v/>
      </c>
      <c r="U3729" s="154"/>
      <c r="V3729" s="154"/>
      <c r="W3729" s="154"/>
      <c r="X3729" s="154"/>
      <c r="Y3729" s="154"/>
      <c r="Z3729" s="154"/>
      <c r="AA3729" s="154"/>
      <c r="AB3729" s="154"/>
      <c r="AC3729" s="154"/>
      <c r="AD3729" s="154"/>
      <c r="AE3729" s="154"/>
      <c r="AF3729" s="154"/>
      <c r="AG3729" s="63">
        <f t="shared" si="1126"/>
        <v>0</v>
      </c>
      <c r="AH3729" s="56">
        <f t="shared" si="1127"/>
        <v>0</v>
      </c>
      <c r="AI3729" s="56">
        <f t="shared" si="1128"/>
        <v>0</v>
      </c>
      <c r="AJ3729" s="56">
        <f t="shared" si="1129"/>
        <v>0</v>
      </c>
      <c r="AK3729" s="56">
        <f t="shared" si="1130"/>
        <v>0</v>
      </c>
      <c r="AL3729" s="56">
        <f t="shared" si="1131"/>
        <v>0</v>
      </c>
      <c r="AM3729" s="56">
        <f t="shared" si="1132"/>
        <v>0</v>
      </c>
      <c r="AN3729" s="56">
        <f t="shared" si="1133"/>
        <v>0</v>
      </c>
      <c r="AO3729" s="56">
        <f t="shared" si="1134"/>
        <v>0</v>
      </c>
      <c r="AP3729" s="56">
        <f t="shared" si="1135"/>
        <v>0</v>
      </c>
      <c r="AQ3729" s="56">
        <f t="shared" si="1136"/>
        <v>0</v>
      </c>
      <c r="AR3729" s="86">
        <f t="shared" si="1137"/>
        <v>0</v>
      </c>
    </row>
    <row r="3730" spans="1:44" x14ac:dyDescent="0.25">
      <c r="A3730" s="178"/>
      <c r="B3730" s="55" t="str">
        <f>_xlfn.IFNA(VLOOKUP(A3730,'Ajánlatkérő(k) adatai'!$B$4:$C$205,2,0),"")</f>
        <v/>
      </c>
      <c r="C3730" s="178"/>
      <c r="D3730" s="55" t="str">
        <f>_xlfn.IFNA(VLOOKUP(C3730,'Számlafizető(k) adatai'!$C$4:$D$203,2,0),"")</f>
        <v/>
      </c>
      <c r="E3730" s="55" t="str">
        <f>_xlfn.IFNA(VLOOKUP(C3730,'Számlafizető(k) adatai'!$C$4:$M$203,11,0),"")</f>
        <v/>
      </c>
      <c r="F3730" s="178"/>
      <c r="G3730" s="178"/>
      <c r="H3730" s="178"/>
      <c r="I3730" s="55" t="str">
        <f>IF(F3730="","",VLOOKUP(LEFT(F3730,5),'Technikai cellák'!B:C,2,0))</f>
        <v/>
      </c>
      <c r="J3730" s="55" t="str">
        <f>IF(F3730="","",VLOOKUP(I3730,'Technikai cellák'!$C$1:$D$12,2,0))</f>
        <v/>
      </c>
      <c r="K3730" s="179"/>
      <c r="L3730" s="67" t="str">
        <f t="shared" si="1120"/>
        <v/>
      </c>
      <c r="M3730" s="68">
        <f t="shared" si="1121"/>
        <v>0</v>
      </c>
      <c r="N3730" s="66">
        <f t="shared" si="1122"/>
        <v>0</v>
      </c>
      <c r="O3730" s="152"/>
      <c r="P3730" s="172">
        <f t="shared" si="1138"/>
        <v>0</v>
      </c>
      <c r="Q3730" s="69">
        <f t="shared" si="1123"/>
        <v>0</v>
      </c>
      <c r="R3730" s="62">
        <f t="shared" si="1124"/>
        <v>0</v>
      </c>
      <c r="S3730" s="153"/>
      <c r="T3730" s="118" t="str">
        <f t="shared" si="1125"/>
        <v/>
      </c>
      <c r="U3730" s="154"/>
      <c r="V3730" s="154"/>
      <c r="W3730" s="154"/>
      <c r="X3730" s="154"/>
      <c r="Y3730" s="154"/>
      <c r="Z3730" s="154"/>
      <c r="AA3730" s="154"/>
      <c r="AB3730" s="154"/>
      <c r="AC3730" s="154"/>
      <c r="AD3730" s="154"/>
      <c r="AE3730" s="154"/>
      <c r="AF3730" s="154"/>
      <c r="AG3730" s="63">
        <f t="shared" si="1126"/>
        <v>0</v>
      </c>
      <c r="AH3730" s="56">
        <f t="shared" si="1127"/>
        <v>0</v>
      </c>
      <c r="AI3730" s="56">
        <f t="shared" si="1128"/>
        <v>0</v>
      </c>
      <c r="AJ3730" s="56">
        <f t="shared" si="1129"/>
        <v>0</v>
      </c>
      <c r="AK3730" s="56">
        <f t="shared" si="1130"/>
        <v>0</v>
      </c>
      <c r="AL3730" s="56">
        <f t="shared" si="1131"/>
        <v>0</v>
      </c>
      <c r="AM3730" s="56">
        <f t="shared" si="1132"/>
        <v>0</v>
      </c>
      <c r="AN3730" s="56">
        <f t="shared" si="1133"/>
        <v>0</v>
      </c>
      <c r="AO3730" s="56">
        <f t="shared" si="1134"/>
        <v>0</v>
      </c>
      <c r="AP3730" s="56">
        <f t="shared" si="1135"/>
        <v>0</v>
      </c>
      <c r="AQ3730" s="56">
        <f t="shared" si="1136"/>
        <v>0</v>
      </c>
      <c r="AR3730" s="86">
        <f t="shared" si="1137"/>
        <v>0</v>
      </c>
    </row>
    <row r="3731" spans="1:44" x14ac:dyDescent="0.25">
      <c r="A3731" s="178"/>
      <c r="B3731" s="55" t="str">
        <f>_xlfn.IFNA(VLOOKUP(A3731,'Ajánlatkérő(k) adatai'!$B$4:$C$205,2,0),"")</f>
        <v/>
      </c>
      <c r="C3731" s="178"/>
      <c r="D3731" s="55" t="str">
        <f>_xlfn.IFNA(VLOOKUP(C3731,'Számlafizető(k) adatai'!$C$4:$D$203,2,0),"")</f>
        <v/>
      </c>
      <c r="E3731" s="55" t="str">
        <f>_xlfn.IFNA(VLOOKUP(C3731,'Számlafizető(k) adatai'!$C$4:$M$203,11,0),"")</f>
        <v/>
      </c>
      <c r="F3731" s="178"/>
      <c r="G3731" s="178"/>
      <c r="H3731" s="178"/>
      <c r="I3731" s="55" t="str">
        <f>IF(F3731="","",VLOOKUP(LEFT(F3731,5),'Technikai cellák'!B:C,2,0))</f>
        <v/>
      </c>
      <c r="J3731" s="55" t="str">
        <f>IF(F3731="","",VLOOKUP(I3731,'Technikai cellák'!$C$1:$D$12,2,0))</f>
        <v/>
      </c>
      <c r="K3731" s="179"/>
      <c r="L3731" s="67" t="str">
        <f t="shared" si="1120"/>
        <v/>
      </c>
      <c r="M3731" s="68">
        <f t="shared" si="1121"/>
        <v>0</v>
      </c>
      <c r="N3731" s="66">
        <f t="shared" si="1122"/>
        <v>0</v>
      </c>
      <c r="O3731" s="152"/>
      <c r="P3731" s="172">
        <f t="shared" si="1138"/>
        <v>0</v>
      </c>
      <c r="Q3731" s="69">
        <f t="shared" si="1123"/>
        <v>0</v>
      </c>
      <c r="R3731" s="62">
        <f t="shared" si="1124"/>
        <v>0</v>
      </c>
      <c r="S3731" s="153"/>
      <c r="T3731" s="118" t="str">
        <f t="shared" si="1125"/>
        <v/>
      </c>
      <c r="U3731" s="154"/>
      <c r="V3731" s="154"/>
      <c r="W3731" s="154"/>
      <c r="X3731" s="154"/>
      <c r="Y3731" s="154"/>
      <c r="Z3731" s="154"/>
      <c r="AA3731" s="154"/>
      <c r="AB3731" s="154"/>
      <c r="AC3731" s="154"/>
      <c r="AD3731" s="154"/>
      <c r="AE3731" s="154"/>
      <c r="AF3731" s="154"/>
      <c r="AG3731" s="63">
        <f t="shared" si="1126"/>
        <v>0</v>
      </c>
      <c r="AH3731" s="56">
        <f t="shared" si="1127"/>
        <v>0</v>
      </c>
      <c r="AI3731" s="56">
        <f t="shared" si="1128"/>
        <v>0</v>
      </c>
      <c r="AJ3731" s="56">
        <f t="shared" si="1129"/>
        <v>0</v>
      </c>
      <c r="AK3731" s="56">
        <f t="shared" si="1130"/>
        <v>0</v>
      </c>
      <c r="AL3731" s="56">
        <f t="shared" si="1131"/>
        <v>0</v>
      </c>
      <c r="AM3731" s="56">
        <f t="shared" si="1132"/>
        <v>0</v>
      </c>
      <c r="AN3731" s="56">
        <f t="shared" si="1133"/>
        <v>0</v>
      </c>
      <c r="AO3731" s="56">
        <f t="shared" si="1134"/>
        <v>0</v>
      </c>
      <c r="AP3731" s="56">
        <f t="shared" si="1135"/>
        <v>0</v>
      </c>
      <c r="AQ3731" s="56">
        <f t="shared" si="1136"/>
        <v>0</v>
      </c>
      <c r="AR3731" s="86">
        <f t="shared" si="1137"/>
        <v>0</v>
      </c>
    </row>
    <row r="3732" spans="1:44" x14ac:dyDescent="0.25">
      <c r="A3732" s="178"/>
      <c r="B3732" s="55" t="str">
        <f>_xlfn.IFNA(VLOOKUP(A3732,'Ajánlatkérő(k) adatai'!$B$4:$C$205,2,0),"")</f>
        <v/>
      </c>
      <c r="C3732" s="178"/>
      <c r="D3732" s="55" t="str">
        <f>_xlfn.IFNA(VLOOKUP(C3732,'Számlafizető(k) adatai'!$C$4:$D$203,2,0),"")</f>
        <v/>
      </c>
      <c r="E3732" s="55" t="str">
        <f>_xlfn.IFNA(VLOOKUP(C3732,'Számlafizető(k) adatai'!$C$4:$M$203,11,0),"")</f>
        <v/>
      </c>
      <c r="F3732" s="178"/>
      <c r="G3732" s="178"/>
      <c r="H3732" s="178"/>
      <c r="I3732" s="55" t="str">
        <f>IF(F3732="","",VLOOKUP(LEFT(F3732,5),'Technikai cellák'!B:C,2,0))</f>
        <v/>
      </c>
      <c r="J3732" s="55" t="str">
        <f>IF(F3732="","",VLOOKUP(I3732,'Technikai cellák'!$C$1:$D$12,2,0))</f>
        <v/>
      </c>
      <c r="K3732" s="179"/>
      <c r="L3732" s="67" t="str">
        <f t="shared" si="1120"/>
        <v/>
      </c>
      <c r="M3732" s="68">
        <f t="shared" si="1121"/>
        <v>0</v>
      </c>
      <c r="N3732" s="66">
        <f t="shared" si="1122"/>
        <v>0</v>
      </c>
      <c r="O3732" s="152"/>
      <c r="P3732" s="172">
        <f t="shared" si="1138"/>
        <v>0</v>
      </c>
      <c r="Q3732" s="69">
        <f t="shared" si="1123"/>
        <v>0</v>
      </c>
      <c r="R3732" s="62">
        <f t="shared" si="1124"/>
        <v>0</v>
      </c>
      <c r="S3732" s="153"/>
      <c r="T3732" s="118" t="str">
        <f t="shared" si="1125"/>
        <v/>
      </c>
      <c r="U3732" s="154"/>
      <c r="V3732" s="154"/>
      <c r="W3732" s="154"/>
      <c r="X3732" s="154"/>
      <c r="Y3732" s="154"/>
      <c r="Z3732" s="154"/>
      <c r="AA3732" s="154"/>
      <c r="AB3732" s="154"/>
      <c r="AC3732" s="154"/>
      <c r="AD3732" s="154"/>
      <c r="AE3732" s="154"/>
      <c r="AF3732" s="154"/>
      <c r="AG3732" s="63">
        <f t="shared" si="1126"/>
        <v>0</v>
      </c>
      <c r="AH3732" s="56">
        <f t="shared" si="1127"/>
        <v>0</v>
      </c>
      <c r="AI3732" s="56">
        <f t="shared" si="1128"/>
        <v>0</v>
      </c>
      <c r="AJ3732" s="56">
        <f t="shared" si="1129"/>
        <v>0</v>
      </c>
      <c r="AK3732" s="56">
        <f t="shared" si="1130"/>
        <v>0</v>
      </c>
      <c r="AL3732" s="56">
        <f t="shared" si="1131"/>
        <v>0</v>
      </c>
      <c r="AM3732" s="56">
        <f t="shared" si="1132"/>
        <v>0</v>
      </c>
      <c r="AN3732" s="56">
        <f t="shared" si="1133"/>
        <v>0</v>
      </c>
      <c r="AO3732" s="56">
        <f t="shared" si="1134"/>
        <v>0</v>
      </c>
      <c r="AP3732" s="56">
        <f t="shared" si="1135"/>
        <v>0</v>
      </c>
      <c r="AQ3732" s="56">
        <f t="shared" si="1136"/>
        <v>0</v>
      </c>
      <c r="AR3732" s="86">
        <f t="shared" si="1137"/>
        <v>0</v>
      </c>
    </row>
    <row r="3733" spans="1:44" x14ac:dyDescent="0.25">
      <c r="A3733" s="178"/>
      <c r="B3733" s="55" t="str">
        <f>_xlfn.IFNA(VLOOKUP(A3733,'Ajánlatkérő(k) adatai'!$B$4:$C$205,2,0),"")</f>
        <v/>
      </c>
      <c r="C3733" s="178"/>
      <c r="D3733" s="55" t="str">
        <f>_xlfn.IFNA(VLOOKUP(C3733,'Számlafizető(k) adatai'!$C$4:$D$203,2,0),"")</f>
        <v/>
      </c>
      <c r="E3733" s="55" t="str">
        <f>_xlfn.IFNA(VLOOKUP(C3733,'Számlafizető(k) adatai'!$C$4:$M$203,11,0),"")</f>
        <v/>
      </c>
      <c r="F3733" s="178"/>
      <c r="G3733" s="178"/>
      <c r="H3733" s="178"/>
      <c r="I3733" s="55" t="str">
        <f>IF(F3733="","",VLOOKUP(LEFT(F3733,5),'Technikai cellák'!B:C,2,0))</f>
        <v/>
      </c>
      <c r="J3733" s="55" t="str">
        <f>IF(F3733="","",VLOOKUP(I3733,'Technikai cellák'!$C$1:$D$12,2,0))</f>
        <v/>
      </c>
      <c r="K3733" s="179"/>
      <c r="L3733" s="67" t="str">
        <f t="shared" ref="L3733:L3796" si="1139">IF(K3733="","",IF(K3733&lt;20,"20 alatti",IF(K3733&lt;100,"20-99",IF(K3733&lt;500,"100-500","500-"))))</f>
        <v/>
      </c>
      <c r="M3733" s="68">
        <f t="shared" ref="M3733:M3796" si="1140">ROUND(IF(L3733="20 alatti",K3733*1,0),0)</f>
        <v>0</v>
      </c>
      <c r="N3733" s="66">
        <f t="shared" ref="N3733:N3796" si="1141">ROUND(IF(L3733="20-99",K3733*10.5,0),0)</f>
        <v>0</v>
      </c>
      <c r="O3733" s="152"/>
      <c r="P3733" s="172">
        <f t="shared" si="1138"/>
        <v>0</v>
      </c>
      <c r="Q3733" s="69">
        <f t="shared" ref="Q3733:Q3796" si="1142">ROUND(R3733*$F$10,0)</f>
        <v>0</v>
      </c>
      <c r="R3733" s="62">
        <f t="shared" ref="R3733:R3796" si="1143">SUM(AG3733:AR3733)</f>
        <v>0</v>
      </c>
      <c r="S3733" s="153"/>
      <c r="T3733" s="118" t="str">
        <f t="shared" ref="T3733:T3796" si="1144">IF(S3733="","",IF((DAYS360(S3733,$C$4,TRUE))/30&lt;0,"",(DAYS360(S3733,$C$4,))/30))</f>
        <v/>
      </c>
      <c r="U3733" s="154"/>
      <c r="V3733" s="154"/>
      <c r="W3733" s="154"/>
      <c r="X3733" s="154"/>
      <c r="Y3733" s="154"/>
      <c r="Z3733" s="154"/>
      <c r="AA3733" s="154"/>
      <c r="AB3733" s="154"/>
      <c r="AC3733" s="154"/>
      <c r="AD3733" s="154"/>
      <c r="AE3733" s="154"/>
      <c r="AF3733" s="154"/>
      <c r="AG3733" s="63">
        <f t="shared" ref="AG3733:AG3796" si="1145">ROUND((U3733*$C$7)/$C$8,0)</f>
        <v>0</v>
      </c>
      <c r="AH3733" s="56">
        <f t="shared" ref="AH3733:AH3796" si="1146">ROUND((V3733*$C$7)/$C$8,0)</f>
        <v>0</v>
      </c>
      <c r="AI3733" s="56">
        <f t="shared" ref="AI3733:AI3796" si="1147">ROUND((W3733*$C$7)/$C$8,0)</f>
        <v>0</v>
      </c>
      <c r="AJ3733" s="56">
        <f t="shared" ref="AJ3733:AJ3796" si="1148">ROUND((X3733*$C$7)/$C$8,0)</f>
        <v>0</v>
      </c>
      <c r="AK3733" s="56">
        <f t="shared" ref="AK3733:AK3796" si="1149">ROUND((Y3733*$C$7)/$C$8,0)</f>
        <v>0</v>
      </c>
      <c r="AL3733" s="56">
        <f t="shared" ref="AL3733:AL3796" si="1150">ROUND((Z3733*$C$7)/$C$8,0)</f>
        <v>0</v>
      </c>
      <c r="AM3733" s="56">
        <f t="shared" ref="AM3733:AM3796" si="1151">ROUND((AA3733*$C$7)/$C$8,0)</f>
        <v>0</v>
      </c>
      <c r="AN3733" s="56">
        <f t="shared" ref="AN3733:AN3796" si="1152">ROUND((AB3733*$C$7)/$C$8,0)</f>
        <v>0</v>
      </c>
      <c r="AO3733" s="56">
        <f t="shared" ref="AO3733:AO3796" si="1153">ROUND((AC3733*$C$7)/$C$8,0)</f>
        <v>0</v>
      </c>
      <c r="AP3733" s="56">
        <f t="shared" ref="AP3733:AP3796" si="1154">ROUND((AD3733*$C$7)/$C$8,0)</f>
        <v>0</v>
      </c>
      <c r="AQ3733" s="56">
        <f t="shared" ref="AQ3733:AQ3796" si="1155">ROUND((AE3733*$C$7)/$C$8,0)</f>
        <v>0</v>
      </c>
      <c r="AR3733" s="86">
        <f t="shared" ref="AR3733:AR3796" si="1156">ROUND((AF3733*$C$7)/$C$8,0)</f>
        <v>0</v>
      </c>
    </row>
    <row r="3734" spans="1:44" x14ac:dyDescent="0.25">
      <c r="A3734" s="178"/>
      <c r="B3734" s="55" t="str">
        <f>_xlfn.IFNA(VLOOKUP(A3734,'Ajánlatkérő(k) adatai'!$B$4:$C$205,2,0),"")</f>
        <v/>
      </c>
      <c r="C3734" s="178"/>
      <c r="D3734" s="55" t="str">
        <f>_xlfn.IFNA(VLOOKUP(C3734,'Számlafizető(k) adatai'!$C$4:$D$203,2,0),"")</f>
        <v/>
      </c>
      <c r="E3734" s="55" t="str">
        <f>_xlfn.IFNA(VLOOKUP(C3734,'Számlafizető(k) adatai'!$C$4:$M$203,11,0),"")</f>
        <v/>
      </c>
      <c r="F3734" s="178"/>
      <c r="G3734" s="178"/>
      <c r="H3734" s="178"/>
      <c r="I3734" s="55" t="str">
        <f>IF(F3734="","",VLOOKUP(LEFT(F3734,5),'Technikai cellák'!B:C,2,0))</f>
        <v/>
      </c>
      <c r="J3734" s="55" t="str">
        <f>IF(F3734="","",VLOOKUP(I3734,'Technikai cellák'!$C$1:$D$12,2,0))</f>
        <v/>
      </c>
      <c r="K3734" s="179"/>
      <c r="L3734" s="67" t="str">
        <f t="shared" si="1139"/>
        <v/>
      </c>
      <c r="M3734" s="68">
        <f t="shared" si="1140"/>
        <v>0</v>
      </c>
      <c r="N3734" s="66">
        <f t="shared" si="1141"/>
        <v>0</v>
      </c>
      <c r="O3734" s="152"/>
      <c r="P3734" s="172">
        <f t="shared" si="1138"/>
        <v>0</v>
      </c>
      <c r="Q3734" s="69">
        <f t="shared" si="1142"/>
        <v>0</v>
      </c>
      <c r="R3734" s="62">
        <f t="shared" si="1143"/>
        <v>0</v>
      </c>
      <c r="S3734" s="153"/>
      <c r="T3734" s="118" t="str">
        <f t="shared" si="1144"/>
        <v/>
      </c>
      <c r="U3734" s="154"/>
      <c r="V3734" s="154"/>
      <c r="W3734" s="154"/>
      <c r="X3734" s="154"/>
      <c r="Y3734" s="154"/>
      <c r="Z3734" s="154"/>
      <c r="AA3734" s="154"/>
      <c r="AB3734" s="154"/>
      <c r="AC3734" s="154"/>
      <c r="AD3734" s="154"/>
      <c r="AE3734" s="154"/>
      <c r="AF3734" s="154"/>
      <c r="AG3734" s="63">
        <f t="shared" si="1145"/>
        <v>0</v>
      </c>
      <c r="AH3734" s="56">
        <f t="shared" si="1146"/>
        <v>0</v>
      </c>
      <c r="AI3734" s="56">
        <f t="shared" si="1147"/>
        <v>0</v>
      </c>
      <c r="AJ3734" s="56">
        <f t="shared" si="1148"/>
        <v>0</v>
      </c>
      <c r="AK3734" s="56">
        <f t="shared" si="1149"/>
        <v>0</v>
      </c>
      <c r="AL3734" s="56">
        <f t="shared" si="1150"/>
        <v>0</v>
      </c>
      <c r="AM3734" s="56">
        <f t="shared" si="1151"/>
        <v>0</v>
      </c>
      <c r="AN3734" s="56">
        <f t="shared" si="1152"/>
        <v>0</v>
      </c>
      <c r="AO3734" s="56">
        <f t="shared" si="1153"/>
        <v>0</v>
      </c>
      <c r="AP3734" s="56">
        <f t="shared" si="1154"/>
        <v>0</v>
      </c>
      <c r="AQ3734" s="56">
        <f t="shared" si="1155"/>
        <v>0</v>
      </c>
      <c r="AR3734" s="86">
        <f t="shared" si="1156"/>
        <v>0</v>
      </c>
    </row>
    <row r="3735" spans="1:44" x14ac:dyDescent="0.25">
      <c r="A3735" s="178"/>
      <c r="B3735" s="55" t="str">
        <f>_xlfn.IFNA(VLOOKUP(A3735,'Ajánlatkérő(k) adatai'!$B$4:$C$205,2,0),"")</f>
        <v/>
      </c>
      <c r="C3735" s="178"/>
      <c r="D3735" s="55" t="str">
        <f>_xlfn.IFNA(VLOOKUP(C3735,'Számlafizető(k) adatai'!$C$4:$D$203,2,0),"")</f>
        <v/>
      </c>
      <c r="E3735" s="55" t="str">
        <f>_xlfn.IFNA(VLOOKUP(C3735,'Számlafizető(k) adatai'!$C$4:$M$203,11,0),"")</f>
        <v/>
      </c>
      <c r="F3735" s="178"/>
      <c r="G3735" s="178"/>
      <c r="H3735" s="178"/>
      <c r="I3735" s="55" t="str">
        <f>IF(F3735="","",VLOOKUP(LEFT(F3735,5),'Technikai cellák'!B:C,2,0))</f>
        <v/>
      </c>
      <c r="J3735" s="55" t="str">
        <f>IF(F3735="","",VLOOKUP(I3735,'Technikai cellák'!$C$1:$D$12,2,0))</f>
        <v/>
      </c>
      <c r="K3735" s="179"/>
      <c r="L3735" s="67" t="str">
        <f t="shared" si="1139"/>
        <v/>
      </c>
      <c r="M3735" s="68">
        <f t="shared" si="1140"/>
        <v>0</v>
      </c>
      <c r="N3735" s="66">
        <f t="shared" si="1141"/>
        <v>0</v>
      </c>
      <c r="O3735" s="152"/>
      <c r="P3735" s="172">
        <f t="shared" si="1138"/>
        <v>0</v>
      </c>
      <c r="Q3735" s="69">
        <f t="shared" si="1142"/>
        <v>0</v>
      </c>
      <c r="R3735" s="62">
        <f t="shared" si="1143"/>
        <v>0</v>
      </c>
      <c r="S3735" s="153"/>
      <c r="T3735" s="118" t="str">
        <f t="shared" si="1144"/>
        <v/>
      </c>
      <c r="U3735" s="154"/>
      <c r="V3735" s="154"/>
      <c r="W3735" s="154"/>
      <c r="X3735" s="154"/>
      <c r="Y3735" s="154"/>
      <c r="Z3735" s="154"/>
      <c r="AA3735" s="154"/>
      <c r="AB3735" s="154"/>
      <c r="AC3735" s="154"/>
      <c r="AD3735" s="154"/>
      <c r="AE3735" s="154"/>
      <c r="AF3735" s="154"/>
      <c r="AG3735" s="63">
        <f t="shared" si="1145"/>
        <v>0</v>
      </c>
      <c r="AH3735" s="56">
        <f t="shared" si="1146"/>
        <v>0</v>
      </c>
      <c r="AI3735" s="56">
        <f t="shared" si="1147"/>
        <v>0</v>
      </c>
      <c r="AJ3735" s="56">
        <f t="shared" si="1148"/>
        <v>0</v>
      </c>
      <c r="AK3735" s="56">
        <f t="shared" si="1149"/>
        <v>0</v>
      </c>
      <c r="AL3735" s="56">
        <f t="shared" si="1150"/>
        <v>0</v>
      </c>
      <c r="AM3735" s="56">
        <f t="shared" si="1151"/>
        <v>0</v>
      </c>
      <c r="AN3735" s="56">
        <f t="shared" si="1152"/>
        <v>0</v>
      </c>
      <c r="AO3735" s="56">
        <f t="shared" si="1153"/>
        <v>0</v>
      </c>
      <c r="AP3735" s="56">
        <f t="shared" si="1154"/>
        <v>0</v>
      </c>
      <c r="AQ3735" s="56">
        <f t="shared" si="1155"/>
        <v>0</v>
      </c>
      <c r="AR3735" s="86">
        <f t="shared" si="1156"/>
        <v>0</v>
      </c>
    </row>
    <row r="3736" spans="1:44" x14ac:dyDescent="0.25">
      <c r="A3736" s="178"/>
      <c r="B3736" s="55" t="str">
        <f>_xlfn.IFNA(VLOOKUP(A3736,'Ajánlatkérő(k) adatai'!$B$4:$C$205,2,0),"")</f>
        <v/>
      </c>
      <c r="C3736" s="178"/>
      <c r="D3736" s="55" t="str">
        <f>_xlfn.IFNA(VLOOKUP(C3736,'Számlafizető(k) adatai'!$C$4:$D$203,2,0),"")</f>
        <v/>
      </c>
      <c r="E3736" s="55" t="str">
        <f>_xlfn.IFNA(VLOOKUP(C3736,'Számlafizető(k) adatai'!$C$4:$M$203,11,0),"")</f>
        <v/>
      </c>
      <c r="F3736" s="178"/>
      <c r="G3736" s="178"/>
      <c r="H3736" s="178"/>
      <c r="I3736" s="55" t="str">
        <f>IF(F3736="","",VLOOKUP(LEFT(F3736,5),'Technikai cellák'!B:C,2,0))</f>
        <v/>
      </c>
      <c r="J3736" s="55" t="str">
        <f>IF(F3736="","",VLOOKUP(I3736,'Technikai cellák'!$C$1:$D$12,2,0))</f>
        <v/>
      </c>
      <c r="K3736" s="179"/>
      <c r="L3736" s="67" t="str">
        <f t="shared" si="1139"/>
        <v/>
      </c>
      <c r="M3736" s="68">
        <f t="shared" si="1140"/>
        <v>0</v>
      </c>
      <c r="N3736" s="66">
        <f t="shared" si="1141"/>
        <v>0</v>
      </c>
      <c r="O3736" s="152"/>
      <c r="P3736" s="172">
        <f t="shared" si="1138"/>
        <v>0</v>
      </c>
      <c r="Q3736" s="69">
        <f t="shared" si="1142"/>
        <v>0</v>
      </c>
      <c r="R3736" s="62">
        <f t="shared" si="1143"/>
        <v>0</v>
      </c>
      <c r="S3736" s="153"/>
      <c r="T3736" s="118" t="str">
        <f t="shared" si="1144"/>
        <v/>
      </c>
      <c r="U3736" s="154"/>
      <c r="V3736" s="154"/>
      <c r="W3736" s="154"/>
      <c r="X3736" s="154"/>
      <c r="Y3736" s="154"/>
      <c r="Z3736" s="154"/>
      <c r="AA3736" s="154"/>
      <c r="AB3736" s="154"/>
      <c r="AC3736" s="154"/>
      <c r="AD3736" s="154"/>
      <c r="AE3736" s="154"/>
      <c r="AF3736" s="154"/>
      <c r="AG3736" s="63">
        <f t="shared" si="1145"/>
        <v>0</v>
      </c>
      <c r="AH3736" s="56">
        <f t="shared" si="1146"/>
        <v>0</v>
      </c>
      <c r="AI3736" s="56">
        <f t="shared" si="1147"/>
        <v>0</v>
      </c>
      <c r="AJ3736" s="56">
        <f t="shared" si="1148"/>
        <v>0</v>
      </c>
      <c r="AK3736" s="56">
        <f t="shared" si="1149"/>
        <v>0</v>
      </c>
      <c r="AL3736" s="56">
        <f t="shared" si="1150"/>
        <v>0</v>
      </c>
      <c r="AM3736" s="56">
        <f t="shared" si="1151"/>
        <v>0</v>
      </c>
      <c r="AN3736" s="56">
        <f t="shared" si="1152"/>
        <v>0</v>
      </c>
      <c r="AO3736" s="56">
        <f t="shared" si="1153"/>
        <v>0</v>
      </c>
      <c r="AP3736" s="56">
        <f t="shared" si="1154"/>
        <v>0</v>
      </c>
      <c r="AQ3736" s="56">
        <f t="shared" si="1155"/>
        <v>0</v>
      </c>
      <c r="AR3736" s="86">
        <f t="shared" si="1156"/>
        <v>0</v>
      </c>
    </row>
    <row r="3737" spans="1:44" x14ac:dyDescent="0.25">
      <c r="A3737" s="178"/>
      <c r="B3737" s="55" t="str">
        <f>_xlfn.IFNA(VLOOKUP(A3737,'Ajánlatkérő(k) adatai'!$B$4:$C$205,2,0),"")</f>
        <v/>
      </c>
      <c r="C3737" s="178"/>
      <c r="D3737" s="55" t="str">
        <f>_xlfn.IFNA(VLOOKUP(C3737,'Számlafizető(k) adatai'!$C$4:$D$203,2,0),"")</f>
        <v/>
      </c>
      <c r="E3737" s="55" t="str">
        <f>_xlfn.IFNA(VLOOKUP(C3737,'Számlafizető(k) adatai'!$C$4:$M$203,11,0),"")</f>
        <v/>
      </c>
      <c r="F3737" s="178"/>
      <c r="G3737" s="178"/>
      <c r="H3737" s="178"/>
      <c r="I3737" s="55" t="str">
        <f>IF(F3737="","",VLOOKUP(LEFT(F3737,5),'Technikai cellák'!B:C,2,0))</f>
        <v/>
      </c>
      <c r="J3737" s="55" t="str">
        <f>IF(F3737="","",VLOOKUP(I3737,'Technikai cellák'!$C$1:$D$12,2,0))</f>
        <v/>
      </c>
      <c r="K3737" s="179"/>
      <c r="L3737" s="67" t="str">
        <f t="shared" si="1139"/>
        <v/>
      </c>
      <c r="M3737" s="68">
        <f t="shared" si="1140"/>
        <v>0</v>
      </c>
      <c r="N3737" s="66">
        <f t="shared" si="1141"/>
        <v>0</v>
      </c>
      <c r="O3737" s="152"/>
      <c r="P3737" s="172">
        <f t="shared" si="1138"/>
        <v>0</v>
      </c>
      <c r="Q3737" s="69">
        <f t="shared" si="1142"/>
        <v>0</v>
      </c>
      <c r="R3737" s="62">
        <f t="shared" si="1143"/>
        <v>0</v>
      </c>
      <c r="S3737" s="153"/>
      <c r="T3737" s="118" t="str">
        <f t="shared" si="1144"/>
        <v/>
      </c>
      <c r="U3737" s="154"/>
      <c r="V3737" s="154"/>
      <c r="W3737" s="154"/>
      <c r="X3737" s="154"/>
      <c r="Y3737" s="154"/>
      <c r="Z3737" s="154"/>
      <c r="AA3737" s="154"/>
      <c r="AB3737" s="154"/>
      <c r="AC3737" s="154"/>
      <c r="AD3737" s="154"/>
      <c r="AE3737" s="154"/>
      <c r="AF3737" s="154"/>
      <c r="AG3737" s="63">
        <f t="shared" si="1145"/>
        <v>0</v>
      </c>
      <c r="AH3737" s="56">
        <f t="shared" si="1146"/>
        <v>0</v>
      </c>
      <c r="AI3737" s="56">
        <f t="shared" si="1147"/>
        <v>0</v>
      </c>
      <c r="AJ3737" s="56">
        <f t="shared" si="1148"/>
        <v>0</v>
      </c>
      <c r="AK3737" s="56">
        <f t="shared" si="1149"/>
        <v>0</v>
      </c>
      <c r="AL3737" s="56">
        <f t="shared" si="1150"/>
        <v>0</v>
      </c>
      <c r="AM3737" s="56">
        <f t="shared" si="1151"/>
        <v>0</v>
      </c>
      <c r="AN3737" s="56">
        <f t="shared" si="1152"/>
        <v>0</v>
      </c>
      <c r="AO3737" s="56">
        <f t="shared" si="1153"/>
        <v>0</v>
      </c>
      <c r="AP3737" s="56">
        <f t="shared" si="1154"/>
        <v>0</v>
      </c>
      <c r="AQ3737" s="56">
        <f t="shared" si="1155"/>
        <v>0</v>
      </c>
      <c r="AR3737" s="86">
        <f t="shared" si="1156"/>
        <v>0</v>
      </c>
    </row>
    <row r="3738" spans="1:44" x14ac:dyDescent="0.25">
      <c r="A3738" s="178"/>
      <c r="B3738" s="55" t="str">
        <f>_xlfn.IFNA(VLOOKUP(A3738,'Ajánlatkérő(k) adatai'!$B$4:$C$205,2,0),"")</f>
        <v/>
      </c>
      <c r="C3738" s="178"/>
      <c r="D3738" s="55" t="str">
        <f>_xlfn.IFNA(VLOOKUP(C3738,'Számlafizető(k) adatai'!$C$4:$D$203,2,0),"")</f>
        <v/>
      </c>
      <c r="E3738" s="55" t="str">
        <f>_xlfn.IFNA(VLOOKUP(C3738,'Számlafizető(k) adatai'!$C$4:$M$203,11,0),"")</f>
        <v/>
      </c>
      <c r="F3738" s="178"/>
      <c r="G3738" s="178"/>
      <c r="H3738" s="178"/>
      <c r="I3738" s="55" t="str">
        <f>IF(F3738="","",VLOOKUP(LEFT(F3738,5),'Technikai cellák'!B:C,2,0))</f>
        <v/>
      </c>
      <c r="J3738" s="55" t="str">
        <f>IF(F3738="","",VLOOKUP(I3738,'Technikai cellák'!$C$1:$D$12,2,0))</f>
        <v/>
      </c>
      <c r="K3738" s="179"/>
      <c r="L3738" s="67" t="str">
        <f t="shared" si="1139"/>
        <v/>
      </c>
      <c r="M3738" s="68">
        <f t="shared" si="1140"/>
        <v>0</v>
      </c>
      <c r="N3738" s="66">
        <f t="shared" si="1141"/>
        <v>0</v>
      </c>
      <c r="O3738" s="152"/>
      <c r="P3738" s="172">
        <f t="shared" si="1138"/>
        <v>0</v>
      </c>
      <c r="Q3738" s="69">
        <f t="shared" si="1142"/>
        <v>0</v>
      </c>
      <c r="R3738" s="62">
        <f t="shared" si="1143"/>
        <v>0</v>
      </c>
      <c r="S3738" s="153"/>
      <c r="T3738" s="118" t="str">
        <f t="shared" si="1144"/>
        <v/>
      </c>
      <c r="U3738" s="154"/>
      <c r="V3738" s="154"/>
      <c r="W3738" s="154"/>
      <c r="X3738" s="154"/>
      <c r="Y3738" s="154"/>
      <c r="Z3738" s="154"/>
      <c r="AA3738" s="154"/>
      <c r="AB3738" s="154"/>
      <c r="AC3738" s="154"/>
      <c r="AD3738" s="154"/>
      <c r="AE3738" s="154"/>
      <c r="AF3738" s="154"/>
      <c r="AG3738" s="63">
        <f t="shared" si="1145"/>
        <v>0</v>
      </c>
      <c r="AH3738" s="56">
        <f t="shared" si="1146"/>
        <v>0</v>
      </c>
      <c r="AI3738" s="56">
        <f t="shared" si="1147"/>
        <v>0</v>
      </c>
      <c r="AJ3738" s="56">
        <f t="shared" si="1148"/>
        <v>0</v>
      </c>
      <c r="AK3738" s="56">
        <f t="shared" si="1149"/>
        <v>0</v>
      </c>
      <c r="AL3738" s="56">
        <f t="shared" si="1150"/>
        <v>0</v>
      </c>
      <c r="AM3738" s="56">
        <f t="shared" si="1151"/>
        <v>0</v>
      </c>
      <c r="AN3738" s="56">
        <f t="shared" si="1152"/>
        <v>0</v>
      </c>
      <c r="AO3738" s="56">
        <f t="shared" si="1153"/>
        <v>0</v>
      </c>
      <c r="AP3738" s="56">
        <f t="shared" si="1154"/>
        <v>0</v>
      </c>
      <c r="AQ3738" s="56">
        <f t="shared" si="1155"/>
        <v>0</v>
      </c>
      <c r="AR3738" s="86">
        <f t="shared" si="1156"/>
        <v>0</v>
      </c>
    </row>
    <row r="3739" spans="1:44" x14ac:dyDescent="0.25">
      <c r="A3739" s="178"/>
      <c r="B3739" s="55" t="str">
        <f>_xlfn.IFNA(VLOOKUP(A3739,'Ajánlatkérő(k) adatai'!$B$4:$C$205,2,0),"")</f>
        <v/>
      </c>
      <c r="C3739" s="178"/>
      <c r="D3739" s="55" t="str">
        <f>_xlfn.IFNA(VLOOKUP(C3739,'Számlafizető(k) adatai'!$C$4:$D$203,2,0),"")</f>
        <v/>
      </c>
      <c r="E3739" s="55" t="str">
        <f>_xlfn.IFNA(VLOOKUP(C3739,'Számlafizető(k) adatai'!$C$4:$M$203,11,0),"")</f>
        <v/>
      </c>
      <c r="F3739" s="178"/>
      <c r="G3739" s="178"/>
      <c r="H3739" s="178"/>
      <c r="I3739" s="55" t="str">
        <f>IF(F3739="","",VLOOKUP(LEFT(F3739,5),'Technikai cellák'!B:C,2,0))</f>
        <v/>
      </c>
      <c r="J3739" s="55" t="str">
        <f>IF(F3739="","",VLOOKUP(I3739,'Technikai cellák'!$C$1:$D$12,2,0))</f>
        <v/>
      </c>
      <c r="K3739" s="179"/>
      <c r="L3739" s="67" t="str">
        <f t="shared" si="1139"/>
        <v/>
      </c>
      <c r="M3739" s="68">
        <f t="shared" si="1140"/>
        <v>0</v>
      </c>
      <c r="N3739" s="66">
        <f t="shared" si="1141"/>
        <v>0</v>
      </c>
      <c r="O3739" s="152"/>
      <c r="P3739" s="172">
        <f t="shared" si="1138"/>
        <v>0</v>
      </c>
      <c r="Q3739" s="69">
        <f t="shared" si="1142"/>
        <v>0</v>
      </c>
      <c r="R3739" s="62">
        <f t="shared" si="1143"/>
        <v>0</v>
      </c>
      <c r="S3739" s="153"/>
      <c r="T3739" s="118" t="str">
        <f t="shared" si="1144"/>
        <v/>
      </c>
      <c r="U3739" s="154"/>
      <c r="V3739" s="154"/>
      <c r="W3739" s="154"/>
      <c r="X3739" s="154"/>
      <c r="Y3739" s="154"/>
      <c r="Z3739" s="154"/>
      <c r="AA3739" s="154"/>
      <c r="AB3739" s="154"/>
      <c r="AC3739" s="154"/>
      <c r="AD3739" s="154"/>
      <c r="AE3739" s="154"/>
      <c r="AF3739" s="154"/>
      <c r="AG3739" s="63">
        <f t="shared" si="1145"/>
        <v>0</v>
      </c>
      <c r="AH3739" s="56">
        <f t="shared" si="1146"/>
        <v>0</v>
      </c>
      <c r="AI3739" s="56">
        <f t="shared" si="1147"/>
        <v>0</v>
      </c>
      <c r="AJ3739" s="56">
        <f t="shared" si="1148"/>
        <v>0</v>
      </c>
      <c r="AK3739" s="56">
        <f t="shared" si="1149"/>
        <v>0</v>
      </c>
      <c r="AL3739" s="56">
        <f t="shared" si="1150"/>
        <v>0</v>
      </c>
      <c r="AM3739" s="56">
        <f t="shared" si="1151"/>
        <v>0</v>
      </c>
      <c r="AN3739" s="56">
        <f t="shared" si="1152"/>
        <v>0</v>
      </c>
      <c r="AO3739" s="56">
        <f t="shared" si="1153"/>
        <v>0</v>
      </c>
      <c r="AP3739" s="56">
        <f t="shared" si="1154"/>
        <v>0</v>
      </c>
      <c r="AQ3739" s="56">
        <f t="shared" si="1155"/>
        <v>0</v>
      </c>
      <c r="AR3739" s="86">
        <f t="shared" si="1156"/>
        <v>0</v>
      </c>
    </row>
    <row r="3740" spans="1:44" x14ac:dyDescent="0.25">
      <c r="A3740" s="178"/>
      <c r="B3740" s="55" t="str">
        <f>_xlfn.IFNA(VLOOKUP(A3740,'Ajánlatkérő(k) adatai'!$B$4:$C$205,2,0),"")</f>
        <v/>
      </c>
      <c r="C3740" s="178"/>
      <c r="D3740" s="55" t="str">
        <f>_xlfn.IFNA(VLOOKUP(C3740,'Számlafizető(k) adatai'!$C$4:$D$203,2,0),"")</f>
        <v/>
      </c>
      <c r="E3740" s="55" t="str">
        <f>_xlfn.IFNA(VLOOKUP(C3740,'Számlafizető(k) adatai'!$C$4:$M$203,11,0),"")</f>
        <v/>
      </c>
      <c r="F3740" s="178"/>
      <c r="G3740" s="178"/>
      <c r="H3740" s="178"/>
      <c r="I3740" s="55" t="str">
        <f>IF(F3740="","",VLOOKUP(LEFT(F3740,5),'Technikai cellák'!B:C,2,0))</f>
        <v/>
      </c>
      <c r="J3740" s="55" t="str">
        <f>IF(F3740="","",VLOOKUP(I3740,'Technikai cellák'!$C$1:$D$12,2,0))</f>
        <v/>
      </c>
      <c r="K3740" s="179"/>
      <c r="L3740" s="67" t="str">
        <f t="shared" si="1139"/>
        <v/>
      </c>
      <c r="M3740" s="68">
        <f t="shared" si="1140"/>
        <v>0</v>
      </c>
      <c r="N3740" s="66">
        <f t="shared" si="1141"/>
        <v>0</v>
      </c>
      <c r="O3740" s="152"/>
      <c r="P3740" s="172">
        <f t="shared" si="1138"/>
        <v>0</v>
      </c>
      <c r="Q3740" s="69">
        <f t="shared" si="1142"/>
        <v>0</v>
      </c>
      <c r="R3740" s="62">
        <f t="shared" si="1143"/>
        <v>0</v>
      </c>
      <c r="S3740" s="153"/>
      <c r="T3740" s="118" t="str">
        <f t="shared" si="1144"/>
        <v/>
      </c>
      <c r="U3740" s="154"/>
      <c r="V3740" s="154"/>
      <c r="W3740" s="154"/>
      <c r="X3740" s="154"/>
      <c r="Y3740" s="154"/>
      <c r="Z3740" s="154"/>
      <c r="AA3740" s="154"/>
      <c r="AB3740" s="154"/>
      <c r="AC3740" s="154"/>
      <c r="AD3740" s="154"/>
      <c r="AE3740" s="154"/>
      <c r="AF3740" s="154"/>
      <c r="AG3740" s="63">
        <f t="shared" si="1145"/>
        <v>0</v>
      </c>
      <c r="AH3740" s="56">
        <f t="shared" si="1146"/>
        <v>0</v>
      </c>
      <c r="AI3740" s="56">
        <f t="shared" si="1147"/>
        <v>0</v>
      </c>
      <c r="AJ3740" s="56">
        <f t="shared" si="1148"/>
        <v>0</v>
      </c>
      <c r="AK3740" s="56">
        <f t="shared" si="1149"/>
        <v>0</v>
      </c>
      <c r="AL3740" s="56">
        <f t="shared" si="1150"/>
        <v>0</v>
      </c>
      <c r="AM3740" s="56">
        <f t="shared" si="1151"/>
        <v>0</v>
      </c>
      <c r="AN3740" s="56">
        <f t="shared" si="1152"/>
        <v>0</v>
      </c>
      <c r="AO3740" s="56">
        <f t="shared" si="1153"/>
        <v>0</v>
      </c>
      <c r="AP3740" s="56">
        <f t="shared" si="1154"/>
        <v>0</v>
      </c>
      <c r="AQ3740" s="56">
        <f t="shared" si="1155"/>
        <v>0</v>
      </c>
      <c r="AR3740" s="86">
        <f t="shared" si="1156"/>
        <v>0</v>
      </c>
    </row>
    <row r="3741" spans="1:44" x14ac:dyDescent="0.25">
      <c r="A3741" s="178"/>
      <c r="B3741" s="55" t="str">
        <f>_xlfn.IFNA(VLOOKUP(A3741,'Ajánlatkérő(k) adatai'!$B$4:$C$205,2,0),"")</f>
        <v/>
      </c>
      <c r="C3741" s="178"/>
      <c r="D3741" s="55" t="str">
        <f>_xlfn.IFNA(VLOOKUP(C3741,'Számlafizető(k) adatai'!$C$4:$D$203,2,0),"")</f>
        <v/>
      </c>
      <c r="E3741" s="55" t="str">
        <f>_xlfn.IFNA(VLOOKUP(C3741,'Számlafizető(k) adatai'!$C$4:$M$203,11,0),"")</f>
        <v/>
      </c>
      <c r="F3741" s="178"/>
      <c r="G3741" s="178"/>
      <c r="H3741" s="178"/>
      <c r="I3741" s="55" t="str">
        <f>IF(F3741="","",VLOOKUP(LEFT(F3741,5),'Technikai cellák'!B:C,2,0))</f>
        <v/>
      </c>
      <c r="J3741" s="55" t="str">
        <f>IF(F3741="","",VLOOKUP(I3741,'Technikai cellák'!$C$1:$D$12,2,0))</f>
        <v/>
      </c>
      <c r="K3741" s="179"/>
      <c r="L3741" s="67" t="str">
        <f t="shared" si="1139"/>
        <v/>
      </c>
      <c r="M3741" s="68">
        <f t="shared" si="1140"/>
        <v>0</v>
      </c>
      <c r="N3741" s="66">
        <f t="shared" si="1141"/>
        <v>0</v>
      </c>
      <c r="O3741" s="152"/>
      <c r="P3741" s="172">
        <f t="shared" si="1138"/>
        <v>0</v>
      </c>
      <c r="Q3741" s="69">
        <f t="shared" si="1142"/>
        <v>0</v>
      </c>
      <c r="R3741" s="62">
        <f t="shared" si="1143"/>
        <v>0</v>
      </c>
      <c r="S3741" s="153"/>
      <c r="T3741" s="118" t="str">
        <f t="shared" si="1144"/>
        <v/>
      </c>
      <c r="U3741" s="154"/>
      <c r="V3741" s="154"/>
      <c r="W3741" s="154"/>
      <c r="X3741" s="154"/>
      <c r="Y3741" s="154"/>
      <c r="Z3741" s="154"/>
      <c r="AA3741" s="154"/>
      <c r="AB3741" s="154"/>
      <c r="AC3741" s="154"/>
      <c r="AD3741" s="154"/>
      <c r="AE3741" s="154"/>
      <c r="AF3741" s="154"/>
      <c r="AG3741" s="63">
        <f t="shared" si="1145"/>
        <v>0</v>
      </c>
      <c r="AH3741" s="56">
        <f t="shared" si="1146"/>
        <v>0</v>
      </c>
      <c r="AI3741" s="56">
        <f t="shared" si="1147"/>
        <v>0</v>
      </c>
      <c r="AJ3741" s="56">
        <f t="shared" si="1148"/>
        <v>0</v>
      </c>
      <c r="AK3741" s="56">
        <f t="shared" si="1149"/>
        <v>0</v>
      </c>
      <c r="AL3741" s="56">
        <f t="shared" si="1150"/>
        <v>0</v>
      </c>
      <c r="AM3741" s="56">
        <f t="shared" si="1151"/>
        <v>0</v>
      </c>
      <c r="AN3741" s="56">
        <f t="shared" si="1152"/>
        <v>0</v>
      </c>
      <c r="AO3741" s="56">
        <f t="shared" si="1153"/>
        <v>0</v>
      </c>
      <c r="AP3741" s="56">
        <f t="shared" si="1154"/>
        <v>0</v>
      </c>
      <c r="AQ3741" s="56">
        <f t="shared" si="1155"/>
        <v>0</v>
      </c>
      <c r="AR3741" s="86">
        <f t="shared" si="1156"/>
        <v>0</v>
      </c>
    </row>
    <row r="3742" spans="1:44" x14ac:dyDescent="0.25">
      <c r="A3742" s="178"/>
      <c r="B3742" s="55" t="str">
        <f>_xlfn.IFNA(VLOOKUP(A3742,'Ajánlatkérő(k) adatai'!$B$4:$C$205,2,0),"")</f>
        <v/>
      </c>
      <c r="C3742" s="178"/>
      <c r="D3742" s="55" t="str">
        <f>_xlfn.IFNA(VLOOKUP(C3742,'Számlafizető(k) adatai'!$C$4:$D$203,2,0),"")</f>
        <v/>
      </c>
      <c r="E3742" s="55" t="str">
        <f>_xlfn.IFNA(VLOOKUP(C3742,'Számlafizető(k) adatai'!$C$4:$M$203,11,0),"")</f>
        <v/>
      </c>
      <c r="F3742" s="178"/>
      <c r="G3742" s="178"/>
      <c r="H3742" s="178"/>
      <c r="I3742" s="55" t="str">
        <f>IF(F3742="","",VLOOKUP(LEFT(F3742,5),'Technikai cellák'!B:C,2,0))</f>
        <v/>
      </c>
      <c r="J3742" s="55" t="str">
        <f>IF(F3742="","",VLOOKUP(I3742,'Technikai cellák'!$C$1:$D$12,2,0))</f>
        <v/>
      </c>
      <c r="K3742" s="179"/>
      <c r="L3742" s="67" t="str">
        <f t="shared" si="1139"/>
        <v/>
      </c>
      <c r="M3742" s="68">
        <f t="shared" si="1140"/>
        <v>0</v>
      </c>
      <c r="N3742" s="66">
        <f t="shared" si="1141"/>
        <v>0</v>
      </c>
      <c r="O3742" s="152"/>
      <c r="P3742" s="172">
        <f t="shared" si="1138"/>
        <v>0</v>
      </c>
      <c r="Q3742" s="69">
        <f t="shared" si="1142"/>
        <v>0</v>
      </c>
      <c r="R3742" s="62">
        <f t="shared" si="1143"/>
        <v>0</v>
      </c>
      <c r="S3742" s="153"/>
      <c r="T3742" s="118" t="str">
        <f t="shared" si="1144"/>
        <v/>
      </c>
      <c r="U3742" s="154"/>
      <c r="V3742" s="154"/>
      <c r="W3742" s="154"/>
      <c r="X3742" s="154"/>
      <c r="Y3742" s="154"/>
      <c r="Z3742" s="154"/>
      <c r="AA3742" s="154"/>
      <c r="AB3742" s="154"/>
      <c r="AC3742" s="154"/>
      <c r="AD3742" s="154"/>
      <c r="AE3742" s="154"/>
      <c r="AF3742" s="154"/>
      <c r="AG3742" s="63">
        <f t="shared" si="1145"/>
        <v>0</v>
      </c>
      <c r="AH3742" s="56">
        <f t="shared" si="1146"/>
        <v>0</v>
      </c>
      <c r="AI3742" s="56">
        <f t="shared" si="1147"/>
        <v>0</v>
      </c>
      <c r="AJ3742" s="56">
        <f t="shared" si="1148"/>
        <v>0</v>
      </c>
      <c r="AK3742" s="56">
        <f t="shared" si="1149"/>
        <v>0</v>
      </c>
      <c r="AL3742" s="56">
        <f t="shared" si="1150"/>
        <v>0</v>
      </c>
      <c r="AM3742" s="56">
        <f t="shared" si="1151"/>
        <v>0</v>
      </c>
      <c r="AN3742" s="56">
        <f t="shared" si="1152"/>
        <v>0</v>
      </c>
      <c r="AO3742" s="56">
        <f t="shared" si="1153"/>
        <v>0</v>
      </c>
      <c r="AP3742" s="56">
        <f t="shared" si="1154"/>
        <v>0</v>
      </c>
      <c r="AQ3742" s="56">
        <f t="shared" si="1155"/>
        <v>0</v>
      </c>
      <c r="AR3742" s="86">
        <f t="shared" si="1156"/>
        <v>0</v>
      </c>
    </row>
    <row r="3743" spans="1:44" x14ac:dyDescent="0.25">
      <c r="A3743" s="178"/>
      <c r="B3743" s="55" t="str">
        <f>_xlfn.IFNA(VLOOKUP(A3743,'Ajánlatkérő(k) adatai'!$B$4:$C$205,2,0),"")</f>
        <v/>
      </c>
      <c r="C3743" s="178"/>
      <c r="D3743" s="55" t="str">
        <f>_xlfn.IFNA(VLOOKUP(C3743,'Számlafizető(k) adatai'!$C$4:$D$203,2,0),"")</f>
        <v/>
      </c>
      <c r="E3743" s="55" t="str">
        <f>_xlfn.IFNA(VLOOKUP(C3743,'Számlafizető(k) adatai'!$C$4:$M$203,11,0),"")</f>
        <v/>
      </c>
      <c r="F3743" s="178"/>
      <c r="G3743" s="178"/>
      <c r="H3743" s="178"/>
      <c r="I3743" s="55" t="str">
        <f>IF(F3743="","",VLOOKUP(LEFT(F3743,5),'Technikai cellák'!B:C,2,0))</f>
        <v/>
      </c>
      <c r="J3743" s="55" t="str">
        <f>IF(F3743="","",VLOOKUP(I3743,'Technikai cellák'!$C$1:$D$12,2,0))</f>
        <v/>
      </c>
      <c r="K3743" s="179"/>
      <c r="L3743" s="67" t="str">
        <f t="shared" si="1139"/>
        <v/>
      </c>
      <c r="M3743" s="68">
        <f t="shared" si="1140"/>
        <v>0</v>
      </c>
      <c r="N3743" s="66">
        <f t="shared" si="1141"/>
        <v>0</v>
      </c>
      <c r="O3743" s="152"/>
      <c r="P3743" s="172">
        <f t="shared" si="1138"/>
        <v>0</v>
      </c>
      <c r="Q3743" s="69">
        <f t="shared" si="1142"/>
        <v>0</v>
      </c>
      <c r="R3743" s="62">
        <f t="shared" si="1143"/>
        <v>0</v>
      </c>
      <c r="S3743" s="153"/>
      <c r="T3743" s="118" t="str">
        <f t="shared" si="1144"/>
        <v/>
      </c>
      <c r="U3743" s="154"/>
      <c r="V3743" s="154"/>
      <c r="W3743" s="154"/>
      <c r="X3743" s="154"/>
      <c r="Y3743" s="154"/>
      <c r="Z3743" s="154"/>
      <c r="AA3743" s="154"/>
      <c r="AB3743" s="154"/>
      <c r="AC3743" s="154"/>
      <c r="AD3743" s="154"/>
      <c r="AE3743" s="154"/>
      <c r="AF3743" s="154"/>
      <c r="AG3743" s="63">
        <f t="shared" si="1145"/>
        <v>0</v>
      </c>
      <c r="AH3743" s="56">
        <f t="shared" si="1146"/>
        <v>0</v>
      </c>
      <c r="AI3743" s="56">
        <f t="shared" si="1147"/>
        <v>0</v>
      </c>
      <c r="AJ3743" s="56">
        <f t="shared" si="1148"/>
        <v>0</v>
      </c>
      <c r="AK3743" s="56">
        <f t="shared" si="1149"/>
        <v>0</v>
      </c>
      <c r="AL3743" s="56">
        <f t="shared" si="1150"/>
        <v>0</v>
      </c>
      <c r="AM3743" s="56">
        <f t="shared" si="1151"/>
        <v>0</v>
      </c>
      <c r="AN3743" s="56">
        <f t="shared" si="1152"/>
        <v>0</v>
      </c>
      <c r="AO3743" s="56">
        <f t="shared" si="1153"/>
        <v>0</v>
      </c>
      <c r="AP3743" s="56">
        <f t="shared" si="1154"/>
        <v>0</v>
      </c>
      <c r="AQ3743" s="56">
        <f t="shared" si="1155"/>
        <v>0</v>
      </c>
      <c r="AR3743" s="86">
        <f t="shared" si="1156"/>
        <v>0</v>
      </c>
    </row>
    <row r="3744" spans="1:44" x14ac:dyDescent="0.25">
      <c r="A3744" s="178"/>
      <c r="B3744" s="55" t="str">
        <f>_xlfn.IFNA(VLOOKUP(A3744,'Ajánlatkérő(k) adatai'!$B$4:$C$205,2,0),"")</f>
        <v/>
      </c>
      <c r="C3744" s="178"/>
      <c r="D3744" s="55" t="str">
        <f>_xlfn.IFNA(VLOOKUP(C3744,'Számlafizető(k) adatai'!$C$4:$D$203,2,0),"")</f>
        <v/>
      </c>
      <c r="E3744" s="55" t="str">
        <f>_xlfn.IFNA(VLOOKUP(C3744,'Számlafizető(k) adatai'!$C$4:$M$203,11,0),"")</f>
        <v/>
      </c>
      <c r="F3744" s="178"/>
      <c r="G3744" s="178"/>
      <c r="H3744" s="178"/>
      <c r="I3744" s="55" t="str">
        <f>IF(F3744="","",VLOOKUP(LEFT(F3744,5),'Technikai cellák'!B:C,2,0))</f>
        <v/>
      </c>
      <c r="J3744" s="55" t="str">
        <f>IF(F3744="","",VLOOKUP(I3744,'Technikai cellák'!$C$1:$D$12,2,0))</f>
        <v/>
      </c>
      <c r="K3744" s="179"/>
      <c r="L3744" s="67" t="str">
        <f t="shared" si="1139"/>
        <v/>
      </c>
      <c r="M3744" s="68">
        <f t="shared" si="1140"/>
        <v>0</v>
      </c>
      <c r="N3744" s="66">
        <f t="shared" si="1141"/>
        <v>0</v>
      </c>
      <c r="O3744" s="152"/>
      <c r="P3744" s="172">
        <f t="shared" si="1138"/>
        <v>0</v>
      </c>
      <c r="Q3744" s="69">
        <f t="shared" si="1142"/>
        <v>0</v>
      </c>
      <c r="R3744" s="62">
        <f t="shared" si="1143"/>
        <v>0</v>
      </c>
      <c r="S3744" s="153"/>
      <c r="T3744" s="118" t="str">
        <f t="shared" si="1144"/>
        <v/>
      </c>
      <c r="U3744" s="154"/>
      <c r="V3744" s="154"/>
      <c r="W3744" s="154"/>
      <c r="X3744" s="154"/>
      <c r="Y3744" s="154"/>
      <c r="Z3744" s="154"/>
      <c r="AA3744" s="154"/>
      <c r="AB3744" s="154"/>
      <c r="AC3744" s="154"/>
      <c r="AD3744" s="154"/>
      <c r="AE3744" s="154"/>
      <c r="AF3744" s="154"/>
      <c r="AG3744" s="63">
        <f t="shared" si="1145"/>
        <v>0</v>
      </c>
      <c r="AH3744" s="56">
        <f t="shared" si="1146"/>
        <v>0</v>
      </c>
      <c r="AI3744" s="56">
        <f t="shared" si="1147"/>
        <v>0</v>
      </c>
      <c r="AJ3744" s="56">
        <f t="shared" si="1148"/>
        <v>0</v>
      </c>
      <c r="AK3744" s="56">
        <f t="shared" si="1149"/>
        <v>0</v>
      </c>
      <c r="AL3744" s="56">
        <f t="shared" si="1150"/>
        <v>0</v>
      </c>
      <c r="AM3744" s="56">
        <f t="shared" si="1151"/>
        <v>0</v>
      </c>
      <c r="AN3744" s="56">
        <f t="shared" si="1152"/>
        <v>0</v>
      </c>
      <c r="AO3744" s="56">
        <f t="shared" si="1153"/>
        <v>0</v>
      </c>
      <c r="AP3744" s="56">
        <f t="shared" si="1154"/>
        <v>0</v>
      </c>
      <c r="AQ3744" s="56">
        <f t="shared" si="1155"/>
        <v>0</v>
      </c>
      <c r="AR3744" s="86">
        <f t="shared" si="1156"/>
        <v>0</v>
      </c>
    </row>
    <row r="3745" spans="1:44" x14ac:dyDescent="0.25">
      <c r="A3745" s="178"/>
      <c r="B3745" s="55" t="str">
        <f>_xlfn.IFNA(VLOOKUP(A3745,'Ajánlatkérő(k) adatai'!$B$4:$C$205,2,0),"")</f>
        <v/>
      </c>
      <c r="C3745" s="178"/>
      <c r="D3745" s="55" t="str">
        <f>_xlfn.IFNA(VLOOKUP(C3745,'Számlafizető(k) adatai'!$C$4:$D$203,2,0),"")</f>
        <v/>
      </c>
      <c r="E3745" s="55" t="str">
        <f>_xlfn.IFNA(VLOOKUP(C3745,'Számlafizető(k) adatai'!$C$4:$M$203,11,0),"")</f>
        <v/>
      </c>
      <c r="F3745" s="178"/>
      <c r="G3745" s="178"/>
      <c r="H3745" s="178"/>
      <c r="I3745" s="55" t="str">
        <f>IF(F3745="","",VLOOKUP(LEFT(F3745,5),'Technikai cellák'!B:C,2,0))</f>
        <v/>
      </c>
      <c r="J3745" s="55" t="str">
        <f>IF(F3745="","",VLOOKUP(I3745,'Technikai cellák'!$C$1:$D$12,2,0))</f>
        <v/>
      </c>
      <c r="K3745" s="179"/>
      <c r="L3745" s="67" t="str">
        <f t="shared" si="1139"/>
        <v/>
      </c>
      <c r="M3745" s="68">
        <f t="shared" si="1140"/>
        <v>0</v>
      </c>
      <c r="N3745" s="66">
        <f t="shared" si="1141"/>
        <v>0</v>
      </c>
      <c r="O3745" s="152"/>
      <c r="P3745" s="172">
        <f t="shared" si="1138"/>
        <v>0</v>
      </c>
      <c r="Q3745" s="69">
        <f t="shared" si="1142"/>
        <v>0</v>
      </c>
      <c r="R3745" s="62">
        <f t="shared" si="1143"/>
        <v>0</v>
      </c>
      <c r="S3745" s="153"/>
      <c r="T3745" s="118" t="str">
        <f t="shared" si="1144"/>
        <v/>
      </c>
      <c r="U3745" s="154"/>
      <c r="V3745" s="154"/>
      <c r="W3745" s="154"/>
      <c r="X3745" s="154"/>
      <c r="Y3745" s="154"/>
      <c r="Z3745" s="154"/>
      <c r="AA3745" s="154"/>
      <c r="AB3745" s="154"/>
      <c r="AC3745" s="154"/>
      <c r="AD3745" s="154"/>
      <c r="AE3745" s="154"/>
      <c r="AF3745" s="154"/>
      <c r="AG3745" s="63">
        <f t="shared" si="1145"/>
        <v>0</v>
      </c>
      <c r="AH3745" s="56">
        <f t="shared" si="1146"/>
        <v>0</v>
      </c>
      <c r="AI3745" s="56">
        <f t="shared" si="1147"/>
        <v>0</v>
      </c>
      <c r="AJ3745" s="56">
        <f t="shared" si="1148"/>
        <v>0</v>
      </c>
      <c r="AK3745" s="56">
        <f t="shared" si="1149"/>
        <v>0</v>
      </c>
      <c r="AL3745" s="56">
        <f t="shared" si="1150"/>
        <v>0</v>
      </c>
      <c r="AM3745" s="56">
        <f t="shared" si="1151"/>
        <v>0</v>
      </c>
      <c r="AN3745" s="56">
        <f t="shared" si="1152"/>
        <v>0</v>
      </c>
      <c r="AO3745" s="56">
        <f t="shared" si="1153"/>
        <v>0</v>
      </c>
      <c r="AP3745" s="56">
        <f t="shared" si="1154"/>
        <v>0</v>
      </c>
      <c r="AQ3745" s="56">
        <f t="shared" si="1155"/>
        <v>0</v>
      </c>
      <c r="AR3745" s="86">
        <f t="shared" si="1156"/>
        <v>0</v>
      </c>
    </row>
    <row r="3746" spans="1:44" x14ac:dyDescent="0.25">
      <c r="A3746" s="178"/>
      <c r="B3746" s="55" t="str">
        <f>_xlfn.IFNA(VLOOKUP(A3746,'Ajánlatkérő(k) adatai'!$B$4:$C$205,2,0),"")</f>
        <v/>
      </c>
      <c r="C3746" s="178"/>
      <c r="D3746" s="55" t="str">
        <f>_xlfn.IFNA(VLOOKUP(C3746,'Számlafizető(k) adatai'!$C$4:$D$203,2,0),"")</f>
        <v/>
      </c>
      <c r="E3746" s="55" t="str">
        <f>_xlfn.IFNA(VLOOKUP(C3746,'Számlafizető(k) adatai'!$C$4:$M$203,11,0),"")</f>
        <v/>
      </c>
      <c r="F3746" s="178"/>
      <c r="G3746" s="178"/>
      <c r="H3746" s="178"/>
      <c r="I3746" s="55" t="str">
        <f>IF(F3746="","",VLOOKUP(LEFT(F3746,5),'Technikai cellák'!B:C,2,0))</f>
        <v/>
      </c>
      <c r="J3746" s="55" t="str">
        <f>IF(F3746="","",VLOOKUP(I3746,'Technikai cellák'!$C$1:$D$12,2,0))</f>
        <v/>
      </c>
      <c r="K3746" s="179"/>
      <c r="L3746" s="67" t="str">
        <f t="shared" si="1139"/>
        <v/>
      </c>
      <c r="M3746" s="68">
        <f t="shared" si="1140"/>
        <v>0</v>
      </c>
      <c r="N3746" s="66">
        <f t="shared" si="1141"/>
        <v>0</v>
      </c>
      <c r="O3746" s="152"/>
      <c r="P3746" s="172">
        <f t="shared" si="1138"/>
        <v>0</v>
      </c>
      <c r="Q3746" s="69">
        <f t="shared" si="1142"/>
        <v>0</v>
      </c>
      <c r="R3746" s="62">
        <f t="shared" si="1143"/>
        <v>0</v>
      </c>
      <c r="S3746" s="153"/>
      <c r="T3746" s="118" t="str">
        <f t="shared" si="1144"/>
        <v/>
      </c>
      <c r="U3746" s="154"/>
      <c r="V3746" s="154"/>
      <c r="W3746" s="154"/>
      <c r="X3746" s="154"/>
      <c r="Y3746" s="154"/>
      <c r="Z3746" s="154"/>
      <c r="AA3746" s="154"/>
      <c r="AB3746" s="154"/>
      <c r="AC3746" s="154"/>
      <c r="AD3746" s="154"/>
      <c r="AE3746" s="154"/>
      <c r="AF3746" s="154"/>
      <c r="AG3746" s="63">
        <f t="shared" si="1145"/>
        <v>0</v>
      </c>
      <c r="AH3746" s="56">
        <f t="shared" si="1146"/>
        <v>0</v>
      </c>
      <c r="AI3746" s="56">
        <f t="shared" si="1147"/>
        <v>0</v>
      </c>
      <c r="AJ3746" s="56">
        <f t="shared" si="1148"/>
        <v>0</v>
      </c>
      <c r="AK3746" s="56">
        <f t="shared" si="1149"/>
        <v>0</v>
      </c>
      <c r="AL3746" s="56">
        <f t="shared" si="1150"/>
        <v>0</v>
      </c>
      <c r="AM3746" s="56">
        <f t="shared" si="1151"/>
        <v>0</v>
      </c>
      <c r="AN3746" s="56">
        <f t="shared" si="1152"/>
        <v>0</v>
      </c>
      <c r="AO3746" s="56">
        <f t="shared" si="1153"/>
        <v>0</v>
      </c>
      <c r="AP3746" s="56">
        <f t="shared" si="1154"/>
        <v>0</v>
      </c>
      <c r="AQ3746" s="56">
        <f t="shared" si="1155"/>
        <v>0</v>
      </c>
      <c r="AR3746" s="86">
        <f t="shared" si="1156"/>
        <v>0</v>
      </c>
    </row>
    <row r="3747" spans="1:44" x14ac:dyDescent="0.25">
      <c r="A3747" s="178"/>
      <c r="B3747" s="55" t="str">
        <f>_xlfn.IFNA(VLOOKUP(A3747,'Ajánlatkérő(k) adatai'!$B$4:$C$205,2,0),"")</f>
        <v/>
      </c>
      <c r="C3747" s="178"/>
      <c r="D3747" s="55" t="str">
        <f>_xlfn.IFNA(VLOOKUP(C3747,'Számlafizető(k) adatai'!$C$4:$D$203,2,0),"")</f>
        <v/>
      </c>
      <c r="E3747" s="55" t="str">
        <f>_xlfn.IFNA(VLOOKUP(C3747,'Számlafizető(k) adatai'!$C$4:$M$203,11,0),"")</f>
        <v/>
      </c>
      <c r="F3747" s="178"/>
      <c r="G3747" s="178"/>
      <c r="H3747" s="178"/>
      <c r="I3747" s="55" t="str">
        <f>IF(F3747="","",VLOOKUP(LEFT(F3747,5),'Technikai cellák'!B:C,2,0))</f>
        <v/>
      </c>
      <c r="J3747" s="55" t="str">
        <f>IF(F3747="","",VLOOKUP(I3747,'Technikai cellák'!$C$1:$D$12,2,0))</f>
        <v/>
      </c>
      <c r="K3747" s="179"/>
      <c r="L3747" s="67" t="str">
        <f t="shared" si="1139"/>
        <v/>
      </c>
      <c r="M3747" s="68">
        <f t="shared" si="1140"/>
        <v>0</v>
      </c>
      <c r="N3747" s="66">
        <f t="shared" si="1141"/>
        <v>0</v>
      </c>
      <c r="O3747" s="152"/>
      <c r="P3747" s="172">
        <f t="shared" si="1138"/>
        <v>0</v>
      </c>
      <c r="Q3747" s="69">
        <f t="shared" si="1142"/>
        <v>0</v>
      </c>
      <c r="R3747" s="62">
        <f t="shared" si="1143"/>
        <v>0</v>
      </c>
      <c r="S3747" s="153"/>
      <c r="T3747" s="118" t="str">
        <f t="shared" si="1144"/>
        <v/>
      </c>
      <c r="U3747" s="154"/>
      <c r="V3747" s="154"/>
      <c r="W3747" s="154"/>
      <c r="X3747" s="154"/>
      <c r="Y3747" s="154"/>
      <c r="Z3747" s="154"/>
      <c r="AA3747" s="154"/>
      <c r="AB3747" s="154"/>
      <c r="AC3747" s="154"/>
      <c r="AD3747" s="154"/>
      <c r="AE3747" s="154"/>
      <c r="AF3747" s="154"/>
      <c r="AG3747" s="63">
        <f t="shared" si="1145"/>
        <v>0</v>
      </c>
      <c r="AH3747" s="56">
        <f t="shared" si="1146"/>
        <v>0</v>
      </c>
      <c r="AI3747" s="56">
        <f t="shared" si="1147"/>
        <v>0</v>
      </c>
      <c r="AJ3747" s="56">
        <f t="shared" si="1148"/>
        <v>0</v>
      </c>
      <c r="AK3747" s="56">
        <f t="shared" si="1149"/>
        <v>0</v>
      </c>
      <c r="AL3747" s="56">
        <f t="shared" si="1150"/>
        <v>0</v>
      </c>
      <c r="AM3747" s="56">
        <f t="shared" si="1151"/>
        <v>0</v>
      </c>
      <c r="AN3747" s="56">
        <f t="shared" si="1152"/>
        <v>0</v>
      </c>
      <c r="AO3747" s="56">
        <f t="shared" si="1153"/>
        <v>0</v>
      </c>
      <c r="AP3747" s="56">
        <f t="shared" si="1154"/>
        <v>0</v>
      </c>
      <c r="AQ3747" s="56">
        <f t="shared" si="1155"/>
        <v>0</v>
      </c>
      <c r="AR3747" s="86">
        <f t="shared" si="1156"/>
        <v>0</v>
      </c>
    </row>
    <row r="3748" spans="1:44" x14ac:dyDescent="0.25">
      <c r="A3748" s="178"/>
      <c r="B3748" s="55" t="str">
        <f>_xlfn.IFNA(VLOOKUP(A3748,'Ajánlatkérő(k) adatai'!$B$4:$C$205,2,0),"")</f>
        <v/>
      </c>
      <c r="C3748" s="178"/>
      <c r="D3748" s="55" t="str">
        <f>_xlfn.IFNA(VLOOKUP(C3748,'Számlafizető(k) adatai'!$C$4:$D$203,2,0),"")</f>
        <v/>
      </c>
      <c r="E3748" s="55" t="str">
        <f>_xlfn.IFNA(VLOOKUP(C3748,'Számlafizető(k) adatai'!$C$4:$M$203,11,0),"")</f>
        <v/>
      </c>
      <c r="F3748" s="178"/>
      <c r="G3748" s="178"/>
      <c r="H3748" s="178"/>
      <c r="I3748" s="55" t="str">
        <f>IF(F3748="","",VLOOKUP(LEFT(F3748,5),'Technikai cellák'!B:C,2,0))</f>
        <v/>
      </c>
      <c r="J3748" s="55" t="str">
        <f>IF(F3748="","",VLOOKUP(I3748,'Technikai cellák'!$C$1:$D$12,2,0))</f>
        <v/>
      </c>
      <c r="K3748" s="179"/>
      <c r="L3748" s="67" t="str">
        <f t="shared" si="1139"/>
        <v/>
      </c>
      <c r="M3748" s="68">
        <f t="shared" si="1140"/>
        <v>0</v>
      </c>
      <c r="N3748" s="66">
        <f t="shared" si="1141"/>
        <v>0</v>
      </c>
      <c r="O3748" s="152"/>
      <c r="P3748" s="172">
        <f t="shared" si="1138"/>
        <v>0</v>
      </c>
      <c r="Q3748" s="69">
        <f t="shared" si="1142"/>
        <v>0</v>
      </c>
      <c r="R3748" s="62">
        <f t="shared" si="1143"/>
        <v>0</v>
      </c>
      <c r="S3748" s="153"/>
      <c r="T3748" s="118" t="str">
        <f t="shared" si="1144"/>
        <v/>
      </c>
      <c r="U3748" s="154"/>
      <c r="V3748" s="154"/>
      <c r="W3748" s="154"/>
      <c r="X3748" s="154"/>
      <c r="Y3748" s="154"/>
      <c r="Z3748" s="154"/>
      <c r="AA3748" s="154"/>
      <c r="AB3748" s="154"/>
      <c r="AC3748" s="154"/>
      <c r="AD3748" s="154"/>
      <c r="AE3748" s="154"/>
      <c r="AF3748" s="154"/>
      <c r="AG3748" s="63">
        <f t="shared" si="1145"/>
        <v>0</v>
      </c>
      <c r="AH3748" s="56">
        <f t="shared" si="1146"/>
        <v>0</v>
      </c>
      <c r="AI3748" s="56">
        <f t="shared" si="1147"/>
        <v>0</v>
      </c>
      <c r="AJ3748" s="56">
        <f t="shared" si="1148"/>
        <v>0</v>
      </c>
      <c r="AK3748" s="56">
        <f t="shared" si="1149"/>
        <v>0</v>
      </c>
      <c r="AL3748" s="56">
        <f t="shared" si="1150"/>
        <v>0</v>
      </c>
      <c r="AM3748" s="56">
        <f t="shared" si="1151"/>
        <v>0</v>
      </c>
      <c r="AN3748" s="56">
        <f t="shared" si="1152"/>
        <v>0</v>
      </c>
      <c r="AO3748" s="56">
        <f t="shared" si="1153"/>
        <v>0</v>
      </c>
      <c r="AP3748" s="56">
        <f t="shared" si="1154"/>
        <v>0</v>
      </c>
      <c r="AQ3748" s="56">
        <f t="shared" si="1155"/>
        <v>0</v>
      </c>
      <c r="AR3748" s="86">
        <f t="shared" si="1156"/>
        <v>0</v>
      </c>
    </row>
    <row r="3749" spans="1:44" x14ac:dyDescent="0.25">
      <c r="A3749" s="178"/>
      <c r="B3749" s="55" t="str">
        <f>_xlfn.IFNA(VLOOKUP(A3749,'Ajánlatkérő(k) adatai'!$B$4:$C$205,2,0),"")</f>
        <v/>
      </c>
      <c r="C3749" s="178"/>
      <c r="D3749" s="55" t="str">
        <f>_xlfn.IFNA(VLOOKUP(C3749,'Számlafizető(k) adatai'!$C$4:$D$203,2,0),"")</f>
        <v/>
      </c>
      <c r="E3749" s="55" t="str">
        <f>_xlfn.IFNA(VLOOKUP(C3749,'Számlafizető(k) adatai'!$C$4:$M$203,11,0),"")</f>
        <v/>
      </c>
      <c r="F3749" s="178"/>
      <c r="G3749" s="178"/>
      <c r="H3749" s="178"/>
      <c r="I3749" s="55" t="str">
        <f>IF(F3749="","",VLOOKUP(LEFT(F3749,5),'Technikai cellák'!B:C,2,0))</f>
        <v/>
      </c>
      <c r="J3749" s="55" t="str">
        <f>IF(F3749="","",VLOOKUP(I3749,'Technikai cellák'!$C$1:$D$12,2,0))</f>
        <v/>
      </c>
      <c r="K3749" s="179"/>
      <c r="L3749" s="67" t="str">
        <f t="shared" si="1139"/>
        <v/>
      </c>
      <c r="M3749" s="68">
        <f t="shared" si="1140"/>
        <v>0</v>
      </c>
      <c r="N3749" s="66">
        <f t="shared" si="1141"/>
        <v>0</v>
      </c>
      <c r="O3749" s="152"/>
      <c r="P3749" s="172">
        <f t="shared" si="1138"/>
        <v>0</v>
      </c>
      <c r="Q3749" s="69">
        <f t="shared" si="1142"/>
        <v>0</v>
      </c>
      <c r="R3749" s="62">
        <f t="shared" si="1143"/>
        <v>0</v>
      </c>
      <c r="S3749" s="153"/>
      <c r="T3749" s="118" t="str">
        <f t="shared" si="1144"/>
        <v/>
      </c>
      <c r="U3749" s="154"/>
      <c r="V3749" s="154"/>
      <c r="W3749" s="154"/>
      <c r="X3749" s="154"/>
      <c r="Y3749" s="154"/>
      <c r="Z3749" s="154"/>
      <c r="AA3749" s="154"/>
      <c r="AB3749" s="154"/>
      <c r="AC3749" s="154"/>
      <c r="AD3749" s="154"/>
      <c r="AE3749" s="154"/>
      <c r="AF3749" s="154"/>
      <c r="AG3749" s="63">
        <f t="shared" si="1145"/>
        <v>0</v>
      </c>
      <c r="AH3749" s="56">
        <f t="shared" si="1146"/>
        <v>0</v>
      </c>
      <c r="AI3749" s="56">
        <f t="shared" si="1147"/>
        <v>0</v>
      </c>
      <c r="AJ3749" s="56">
        <f t="shared" si="1148"/>
        <v>0</v>
      </c>
      <c r="AK3749" s="56">
        <f t="shared" si="1149"/>
        <v>0</v>
      </c>
      <c r="AL3749" s="56">
        <f t="shared" si="1150"/>
        <v>0</v>
      </c>
      <c r="AM3749" s="56">
        <f t="shared" si="1151"/>
        <v>0</v>
      </c>
      <c r="AN3749" s="56">
        <f t="shared" si="1152"/>
        <v>0</v>
      </c>
      <c r="AO3749" s="56">
        <f t="shared" si="1153"/>
        <v>0</v>
      </c>
      <c r="AP3749" s="56">
        <f t="shared" si="1154"/>
        <v>0</v>
      </c>
      <c r="AQ3749" s="56">
        <f t="shared" si="1155"/>
        <v>0</v>
      </c>
      <c r="AR3749" s="86">
        <f t="shared" si="1156"/>
        <v>0</v>
      </c>
    </row>
    <row r="3750" spans="1:44" x14ac:dyDescent="0.25">
      <c r="A3750" s="178"/>
      <c r="B3750" s="55" t="str">
        <f>_xlfn.IFNA(VLOOKUP(A3750,'Ajánlatkérő(k) adatai'!$B$4:$C$205,2,0),"")</f>
        <v/>
      </c>
      <c r="C3750" s="178"/>
      <c r="D3750" s="55" t="str">
        <f>_xlfn.IFNA(VLOOKUP(C3750,'Számlafizető(k) adatai'!$C$4:$D$203,2,0),"")</f>
        <v/>
      </c>
      <c r="E3750" s="55" t="str">
        <f>_xlfn.IFNA(VLOOKUP(C3750,'Számlafizető(k) adatai'!$C$4:$M$203,11,0),"")</f>
        <v/>
      </c>
      <c r="F3750" s="178"/>
      <c r="G3750" s="178"/>
      <c r="H3750" s="178"/>
      <c r="I3750" s="55" t="str">
        <f>IF(F3750="","",VLOOKUP(LEFT(F3750,5),'Technikai cellák'!B:C,2,0))</f>
        <v/>
      </c>
      <c r="J3750" s="55" t="str">
        <f>IF(F3750="","",VLOOKUP(I3750,'Technikai cellák'!$C$1:$D$12,2,0))</f>
        <v/>
      </c>
      <c r="K3750" s="179"/>
      <c r="L3750" s="67" t="str">
        <f t="shared" si="1139"/>
        <v/>
      </c>
      <c r="M3750" s="68">
        <f t="shared" si="1140"/>
        <v>0</v>
      </c>
      <c r="N3750" s="66">
        <f t="shared" si="1141"/>
        <v>0</v>
      </c>
      <c r="O3750" s="152"/>
      <c r="P3750" s="172">
        <f t="shared" si="1138"/>
        <v>0</v>
      </c>
      <c r="Q3750" s="69">
        <f t="shared" si="1142"/>
        <v>0</v>
      </c>
      <c r="R3750" s="62">
        <f t="shared" si="1143"/>
        <v>0</v>
      </c>
      <c r="S3750" s="153"/>
      <c r="T3750" s="118" t="str">
        <f t="shared" si="1144"/>
        <v/>
      </c>
      <c r="U3750" s="154"/>
      <c r="V3750" s="154"/>
      <c r="W3750" s="154"/>
      <c r="X3750" s="154"/>
      <c r="Y3750" s="154"/>
      <c r="Z3750" s="154"/>
      <c r="AA3750" s="154"/>
      <c r="AB3750" s="154"/>
      <c r="AC3750" s="154"/>
      <c r="AD3750" s="154"/>
      <c r="AE3750" s="154"/>
      <c r="AF3750" s="154"/>
      <c r="AG3750" s="63">
        <f t="shared" si="1145"/>
        <v>0</v>
      </c>
      <c r="AH3750" s="56">
        <f t="shared" si="1146"/>
        <v>0</v>
      </c>
      <c r="AI3750" s="56">
        <f t="shared" si="1147"/>
        <v>0</v>
      </c>
      <c r="AJ3750" s="56">
        <f t="shared" si="1148"/>
        <v>0</v>
      </c>
      <c r="AK3750" s="56">
        <f t="shared" si="1149"/>
        <v>0</v>
      </c>
      <c r="AL3750" s="56">
        <f t="shared" si="1150"/>
        <v>0</v>
      </c>
      <c r="AM3750" s="56">
        <f t="shared" si="1151"/>
        <v>0</v>
      </c>
      <c r="AN3750" s="56">
        <f t="shared" si="1152"/>
        <v>0</v>
      </c>
      <c r="AO3750" s="56">
        <f t="shared" si="1153"/>
        <v>0</v>
      </c>
      <c r="AP3750" s="56">
        <f t="shared" si="1154"/>
        <v>0</v>
      </c>
      <c r="AQ3750" s="56">
        <f t="shared" si="1155"/>
        <v>0</v>
      </c>
      <c r="AR3750" s="86">
        <f t="shared" si="1156"/>
        <v>0</v>
      </c>
    </row>
    <row r="3751" spans="1:44" x14ac:dyDescent="0.25">
      <c r="A3751" s="178"/>
      <c r="B3751" s="55" t="str">
        <f>_xlfn.IFNA(VLOOKUP(A3751,'Ajánlatkérő(k) adatai'!$B$4:$C$205,2,0),"")</f>
        <v/>
      </c>
      <c r="C3751" s="178"/>
      <c r="D3751" s="55" t="str">
        <f>_xlfn.IFNA(VLOOKUP(C3751,'Számlafizető(k) adatai'!$C$4:$D$203,2,0),"")</f>
        <v/>
      </c>
      <c r="E3751" s="55" t="str">
        <f>_xlfn.IFNA(VLOOKUP(C3751,'Számlafizető(k) adatai'!$C$4:$M$203,11,0),"")</f>
        <v/>
      </c>
      <c r="F3751" s="178"/>
      <c r="G3751" s="178"/>
      <c r="H3751" s="178"/>
      <c r="I3751" s="55" t="str">
        <f>IF(F3751="","",VLOOKUP(LEFT(F3751,5),'Technikai cellák'!B:C,2,0))</f>
        <v/>
      </c>
      <c r="J3751" s="55" t="str">
        <f>IF(F3751="","",VLOOKUP(I3751,'Technikai cellák'!$C$1:$D$12,2,0))</f>
        <v/>
      </c>
      <c r="K3751" s="179"/>
      <c r="L3751" s="67" t="str">
        <f t="shared" si="1139"/>
        <v/>
      </c>
      <c r="M3751" s="68">
        <f t="shared" si="1140"/>
        <v>0</v>
      </c>
      <c r="N3751" s="66">
        <f t="shared" si="1141"/>
        <v>0</v>
      </c>
      <c r="O3751" s="152"/>
      <c r="P3751" s="172">
        <f t="shared" si="1138"/>
        <v>0</v>
      </c>
      <c r="Q3751" s="69">
        <f t="shared" si="1142"/>
        <v>0</v>
      </c>
      <c r="R3751" s="62">
        <f t="shared" si="1143"/>
        <v>0</v>
      </c>
      <c r="S3751" s="153"/>
      <c r="T3751" s="118" t="str">
        <f t="shared" si="1144"/>
        <v/>
      </c>
      <c r="U3751" s="154"/>
      <c r="V3751" s="154"/>
      <c r="W3751" s="154"/>
      <c r="X3751" s="154"/>
      <c r="Y3751" s="154"/>
      <c r="Z3751" s="154"/>
      <c r="AA3751" s="154"/>
      <c r="AB3751" s="154"/>
      <c r="AC3751" s="154"/>
      <c r="AD3751" s="154"/>
      <c r="AE3751" s="154"/>
      <c r="AF3751" s="154"/>
      <c r="AG3751" s="63">
        <f t="shared" si="1145"/>
        <v>0</v>
      </c>
      <c r="AH3751" s="56">
        <f t="shared" si="1146"/>
        <v>0</v>
      </c>
      <c r="AI3751" s="56">
        <f t="shared" si="1147"/>
        <v>0</v>
      </c>
      <c r="AJ3751" s="56">
        <f t="shared" si="1148"/>
        <v>0</v>
      </c>
      <c r="AK3751" s="56">
        <f t="shared" si="1149"/>
        <v>0</v>
      </c>
      <c r="AL3751" s="56">
        <f t="shared" si="1150"/>
        <v>0</v>
      </c>
      <c r="AM3751" s="56">
        <f t="shared" si="1151"/>
        <v>0</v>
      </c>
      <c r="AN3751" s="56">
        <f t="shared" si="1152"/>
        <v>0</v>
      </c>
      <c r="AO3751" s="56">
        <f t="shared" si="1153"/>
        <v>0</v>
      </c>
      <c r="AP3751" s="56">
        <f t="shared" si="1154"/>
        <v>0</v>
      </c>
      <c r="AQ3751" s="56">
        <f t="shared" si="1155"/>
        <v>0</v>
      </c>
      <c r="AR3751" s="86">
        <f t="shared" si="1156"/>
        <v>0</v>
      </c>
    </row>
    <row r="3752" spans="1:44" x14ac:dyDescent="0.25">
      <c r="A3752" s="178"/>
      <c r="B3752" s="55" t="str">
        <f>_xlfn.IFNA(VLOOKUP(A3752,'Ajánlatkérő(k) adatai'!$B$4:$C$205,2,0),"")</f>
        <v/>
      </c>
      <c r="C3752" s="178"/>
      <c r="D3752" s="55" t="str">
        <f>_xlfn.IFNA(VLOOKUP(C3752,'Számlafizető(k) adatai'!$C$4:$D$203,2,0),"")</f>
        <v/>
      </c>
      <c r="E3752" s="55" t="str">
        <f>_xlfn.IFNA(VLOOKUP(C3752,'Számlafizető(k) adatai'!$C$4:$M$203,11,0),"")</f>
        <v/>
      </c>
      <c r="F3752" s="178"/>
      <c r="G3752" s="178"/>
      <c r="H3752" s="178"/>
      <c r="I3752" s="55" t="str">
        <f>IF(F3752="","",VLOOKUP(LEFT(F3752,5),'Technikai cellák'!B:C,2,0))</f>
        <v/>
      </c>
      <c r="J3752" s="55" t="str">
        <f>IF(F3752="","",VLOOKUP(I3752,'Technikai cellák'!$C$1:$D$12,2,0))</f>
        <v/>
      </c>
      <c r="K3752" s="179"/>
      <c r="L3752" s="67" t="str">
        <f t="shared" si="1139"/>
        <v/>
      </c>
      <c r="M3752" s="68">
        <f t="shared" si="1140"/>
        <v>0</v>
      </c>
      <c r="N3752" s="66">
        <f t="shared" si="1141"/>
        <v>0</v>
      </c>
      <c r="O3752" s="152"/>
      <c r="P3752" s="172">
        <f t="shared" si="1138"/>
        <v>0</v>
      </c>
      <c r="Q3752" s="69">
        <f t="shared" si="1142"/>
        <v>0</v>
      </c>
      <c r="R3752" s="62">
        <f t="shared" si="1143"/>
        <v>0</v>
      </c>
      <c r="S3752" s="153"/>
      <c r="T3752" s="118" t="str">
        <f t="shared" si="1144"/>
        <v/>
      </c>
      <c r="U3752" s="154"/>
      <c r="V3752" s="154"/>
      <c r="W3752" s="154"/>
      <c r="X3752" s="154"/>
      <c r="Y3752" s="154"/>
      <c r="Z3752" s="154"/>
      <c r="AA3752" s="154"/>
      <c r="AB3752" s="154"/>
      <c r="AC3752" s="154"/>
      <c r="AD3752" s="154"/>
      <c r="AE3752" s="154"/>
      <c r="AF3752" s="154"/>
      <c r="AG3752" s="63">
        <f t="shared" si="1145"/>
        <v>0</v>
      </c>
      <c r="AH3752" s="56">
        <f t="shared" si="1146"/>
        <v>0</v>
      </c>
      <c r="AI3752" s="56">
        <f t="shared" si="1147"/>
        <v>0</v>
      </c>
      <c r="AJ3752" s="56">
        <f t="shared" si="1148"/>
        <v>0</v>
      </c>
      <c r="AK3752" s="56">
        <f t="shared" si="1149"/>
        <v>0</v>
      </c>
      <c r="AL3752" s="56">
        <f t="shared" si="1150"/>
        <v>0</v>
      </c>
      <c r="AM3752" s="56">
        <f t="shared" si="1151"/>
        <v>0</v>
      </c>
      <c r="AN3752" s="56">
        <f t="shared" si="1152"/>
        <v>0</v>
      </c>
      <c r="AO3752" s="56">
        <f t="shared" si="1153"/>
        <v>0</v>
      </c>
      <c r="AP3752" s="56">
        <f t="shared" si="1154"/>
        <v>0</v>
      </c>
      <c r="AQ3752" s="56">
        <f t="shared" si="1155"/>
        <v>0</v>
      </c>
      <c r="AR3752" s="86">
        <f t="shared" si="1156"/>
        <v>0</v>
      </c>
    </row>
    <row r="3753" spans="1:44" x14ac:dyDescent="0.25">
      <c r="A3753" s="178"/>
      <c r="B3753" s="55" t="str">
        <f>_xlfn.IFNA(VLOOKUP(A3753,'Ajánlatkérő(k) adatai'!$B$4:$C$205,2,0),"")</f>
        <v/>
      </c>
      <c r="C3753" s="178"/>
      <c r="D3753" s="55" t="str">
        <f>_xlfn.IFNA(VLOOKUP(C3753,'Számlafizető(k) adatai'!$C$4:$D$203,2,0),"")</f>
        <v/>
      </c>
      <c r="E3753" s="55" t="str">
        <f>_xlfn.IFNA(VLOOKUP(C3753,'Számlafizető(k) adatai'!$C$4:$M$203,11,0),"")</f>
        <v/>
      </c>
      <c r="F3753" s="178"/>
      <c r="G3753" s="178"/>
      <c r="H3753" s="178"/>
      <c r="I3753" s="55" t="str">
        <f>IF(F3753="","",VLOOKUP(LEFT(F3753,5),'Technikai cellák'!B:C,2,0))</f>
        <v/>
      </c>
      <c r="J3753" s="55" t="str">
        <f>IF(F3753="","",VLOOKUP(I3753,'Technikai cellák'!$C$1:$D$12,2,0))</f>
        <v/>
      </c>
      <c r="K3753" s="179"/>
      <c r="L3753" s="67" t="str">
        <f t="shared" si="1139"/>
        <v/>
      </c>
      <c r="M3753" s="68">
        <f t="shared" si="1140"/>
        <v>0</v>
      </c>
      <c r="N3753" s="66">
        <f t="shared" si="1141"/>
        <v>0</v>
      </c>
      <c r="O3753" s="152"/>
      <c r="P3753" s="172">
        <f t="shared" si="1138"/>
        <v>0</v>
      </c>
      <c r="Q3753" s="69">
        <f t="shared" si="1142"/>
        <v>0</v>
      </c>
      <c r="R3753" s="62">
        <f t="shared" si="1143"/>
        <v>0</v>
      </c>
      <c r="S3753" s="153"/>
      <c r="T3753" s="118" t="str">
        <f t="shared" si="1144"/>
        <v/>
      </c>
      <c r="U3753" s="154"/>
      <c r="V3753" s="154"/>
      <c r="W3753" s="154"/>
      <c r="X3753" s="154"/>
      <c r="Y3753" s="154"/>
      <c r="Z3753" s="154"/>
      <c r="AA3753" s="154"/>
      <c r="AB3753" s="154"/>
      <c r="AC3753" s="154"/>
      <c r="AD3753" s="154"/>
      <c r="AE3753" s="154"/>
      <c r="AF3753" s="154"/>
      <c r="AG3753" s="63">
        <f t="shared" si="1145"/>
        <v>0</v>
      </c>
      <c r="AH3753" s="56">
        <f t="shared" si="1146"/>
        <v>0</v>
      </c>
      <c r="AI3753" s="56">
        <f t="shared" si="1147"/>
        <v>0</v>
      </c>
      <c r="AJ3753" s="56">
        <f t="shared" si="1148"/>
        <v>0</v>
      </c>
      <c r="AK3753" s="56">
        <f t="shared" si="1149"/>
        <v>0</v>
      </c>
      <c r="AL3753" s="56">
        <f t="shared" si="1150"/>
        <v>0</v>
      </c>
      <c r="AM3753" s="56">
        <f t="shared" si="1151"/>
        <v>0</v>
      </c>
      <c r="AN3753" s="56">
        <f t="shared" si="1152"/>
        <v>0</v>
      </c>
      <c r="AO3753" s="56">
        <f t="shared" si="1153"/>
        <v>0</v>
      </c>
      <c r="AP3753" s="56">
        <f t="shared" si="1154"/>
        <v>0</v>
      </c>
      <c r="AQ3753" s="56">
        <f t="shared" si="1155"/>
        <v>0</v>
      </c>
      <c r="AR3753" s="86">
        <f t="shared" si="1156"/>
        <v>0</v>
      </c>
    </row>
    <row r="3754" spans="1:44" x14ac:dyDescent="0.25">
      <c r="A3754" s="178"/>
      <c r="B3754" s="55" t="str">
        <f>_xlfn.IFNA(VLOOKUP(A3754,'Ajánlatkérő(k) adatai'!$B$4:$C$205,2,0),"")</f>
        <v/>
      </c>
      <c r="C3754" s="178"/>
      <c r="D3754" s="55" t="str">
        <f>_xlfn.IFNA(VLOOKUP(C3754,'Számlafizető(k) adatai'!$C$4:$D$203,2,0),"")</f>
        <v/>
      </c>
      <c r="E3754" s="55" t="str">
        <f>_xlfn.IFNA(VLOOKUP(C3754,'Számlafizető(k) adatai'!$C$4:$M$203,11,0),"")</f>
        <v/>
      </c>
      <c r="F3754" s="178"/>
      <c r="G3754" s="178"/>
      <c r="H3754" s="178"/>
      <c r="I3754" s="55" t="str">
        <f>IF(F3754="","",VLOOKUP(LEFT(F3754,5),'Technikai cellák'!B:C,2,0))</f>
        <v/>
      </c>
      <c r="J3754" s="55" t="str">
        <f>IF(F3754="","",VLOOKUP(I3754,'Technikai cellák'!$C$1:$D$12,2,0))</f>
        <v/>
      </c>
      <c r="K3754" s="179"/>
      <c r="L3754" s="67" t="str">
        <f t="shared" si="1139"/>
        <v/>
      </c>
      <c r="M3754" s="68">
        <f t="shared" si="1140"/>
        <v>0</v>
      </c>
      <c r="N3754" s="66">
        <f t="shared" si="1141"/>
        <v>0</v>
      </c>
      <c r="O3754" s="152"/>
      <c r="P3754" s="172">
        <f t="shared" si="1138"/>
        <v>0</v>
      </c>
      <c r="Q3754" s="69">
        <f t="shared" si="1142"/>
        <v>0</v>
      </c>
      <c r="R3754" s="62">
        <f t="shared" si="1143"/>
        <v>0</v>
      </c>
      <c r="S3754" s="153"/>
      <c r="T3754" s="118" t="str">
        <f t="shared" si="1144"/>
        <v/>
      </c>
      <c r="U3754" s="154"/>
      <c r="V3754" s="154"/>
      <c r="W3754" s="154"/>
      <c r="X3754" s="154"/>
      <c r="Y3754" s="154"/>
      <c r="Z3754" s="154"/>
      <c r="AA3754" s="154"/>
      <c r="AB3754" s="154"/>
      <c r="AC3754" s="154"/>
      <c r="AD3754" s="154"/>
      <c r="AE3754" s="154"/>
      <c r="AF3754" s="154"/>
      <c r="AG3754" s="63">
        <f t="shared" si="1145"/>
        <v>0</v>
      </c>
      <c r="AH3754" s="56">
        <f t="shared" si="1146"/>
        <v>0</v>
      </c>
      <c r="AI3754" s="56">
        <f t="shared" si="1147"/>
        <v>0</v>
      </c>
      <c r="AJ3754" s="56">
        <f t="shared" si="1148"/>
        <v>0</v>
      </c>
      <c r="AK3754" s="56">
        <f t="shared" si="1149"/>
        <v>0</v>
      </c>
      <c r="AL3754" s="56">
        <f t="shared" si="1150"/>
        <v>0</v>
      </c>
      <c r="AM3754" s="56">
        <f t="shared" si="1151"/>
        <v>0</v>
      </c>
      <c r="AN3754" s="56">
        <f t="shared" si="1152"/>
        <v>0</v>
      </c>
      <c r="AO3754" s="56">
        <f t="shared" si="1153"/>
        <v>0</v>
      </c>
      <c r="AP3754" s="56">
        <f t="shared" si="1154"/>
        <v>0</v>
      </c>
      <c r="AQ3754" s="56">
        <f t="shared" si="1155"/>
        <v>0</v>
      </c>
      <c r="AR3754" s="86">
        <f t="shared" si="1156"/>
        <v>0</v>
      </c>
    </row>
    <row r="3755" spans="1:44" x14ac:dyDescent="0.25">
      <c r="A3755" s="178"/>
      <c r="B3755" s="55" t="str">
        <f>_xlfn.IFNA(VLOOKUP(A3755,'Ajánlatkérő(k) adatai'!$B$4:$C$205,2,0),"")</f>
        <v/>
      </c>
      <c r="C3755" s="178"/>
      <c r="D3755" s="55" t="str">
        <f>_xlfn.IFNA(VLOOKUP(C3755,'Számlafizető(k) adatai'!$C$4:$D$203,2,0),"")</f>
        <v/>
      </c>
      <c r="E3755" s="55" t="str">
        <f>_xlfn.IFNA(VLOOKUP(C3755,'Számlafizető(k) adatai'!$C$4:$M$203,11,0),"")</f>
        <v/>
      </c>
      <c r="F3755" s="178"/>
      <c r="G3755" s="178"/>
      <c r="H3755" s="178"/>
      <c r="I3755" s="55" t="str">
        <f>IF(F3755="","",VLOOKUP(LEFT(F3755,5),'Technikai cellák'!B:C,2,0))</f>
        <v/>
      </c>
      <c r="J3755" s="55" t="str">
        <f>IF(F3755="","",VLOOKUP(I3755,'Technikai cellák'!$C$1:$D$12,2,0))</f>
        <v/>
      </c>
      <c r="K3755" s="179"/>
      <c r="L3755" s="67" t="str">
        <f t="shared" si="1139"/>
        <v/>
      </c>
      <c r="M3755" s="68">
        <f t="shared" si="1140"/>
        <v>0</v>
      </c>
      <c r="N3755" s="66">
        <f t="shared" si="1141"/>
        <v>0</v>
      </c>
      <c r="O3755" s="152"/>
      <c r="P3755" s="172">
        <f t="shared" si="1138"/>
        <v>0</v>
      </c>
      <c r="Q3755" s="69">
        <f t="shared" si="1142"/>
        <v>0</v>
      </c>
      <c r="R3755" s="62">
        <f t="shared" si="1143"/>
        <v>0</v>
      </c>
      <c r="S3755" s="153"/>
      <c r="T3755" s="118" t="str">
        <f t="shared" si="1144"/>
        <v/>
      </c>
      <c r="U3755" s="154"/>
      <c r="V3755" s="154"/>
      <c r="W3755" s="154"/>
      <c r="X3755" s="154"/>
      <c r="Y3755" s="154"/>
      <c r="Z3755" s="154"/>
      <c r="AA3755" s="154"/>
      <c r="AB3755" s="154"/>
      <c r="AC3755" s="154"/>
      <c r="AD3755" s="154"/>
      <c r="AE3755" s="154"/>
      <c r="AF3755" s="154"/>
      <c r="AG3755" s="63">
        <f t="shared" si="1145"/>
        <v>0</v>
      </c>
      <c r="AH3755" s="56">
        <f t="shared" si="1146"/>
        <v>0</v>
      </c>
      <c r="AI3755" s="56">
        <f t="shared" si="1147"/>
        <v>0</v>
      </c>
      <c r="AJ3755" s="56">
        <f t="shared" si="1148"/>
        <v>0</v>
      </c>
      <c r="AK3755" s="56">
        <f t="shared" si="1149"/>
        <v>0</v>
      </c>
      <c r="AL3755" s="56">
        <f t="shared" si="1150"/>
        <v>0</v>
      </c>
      <c r="AM3755" s="56">
        <f t="shared" si="1151"/>
        <v>0</v>
      </c>
      <c r="AN3755" s="56">
        <f t="shared" si="1152"/>
        <v>0</v>
      </c>
      <c r="AO3755" s="56">
        <f t="shared" si="1153"/>
        <v>0</v>
      </c>
      <c r="AP3755" s="56">
        <f t="shared" si="1154"/>
        <v>0</v>
      </c>
      <c r="AQ3755" s="56">
        <f t="shared" si="1155"/>
        <v>0</v>
      </c>
      <c r="AR3755" s="86">
        <f t="shared" si="1156"/>
        <v>0</v>
      </c>
    </row>
    <row r="3756" spans="1:44" x14ac:dyDescent="0.25">
      <c r="A3756" s="178"/>
      <c r="B3756" s="55" t="str">
        <f>_xlfn.IFNA(VLOOKUP(A3756,'Ajánlatkérő(k) adatai'!$B$4:$C$205,2,0),"")</f>
        <v/>
      </c>
      <c r="C3756" s="178"/>
      <c r="D3756" s="55" t="str">
        <f>_xlfn.IFNA(VLOOKUP(C3756,'Számlafizető(k) adatai'!$C$4:$D$203,2,0),"")</f>
        <v/>
      </c>
      <c r="E3756" s="55" t="str">
        <f>_xlfn.IFNA(VLOOKUP(C3756,'Számlafizető(k) adatai'!$C$4:$M$203,11,0),"")</f>
        <v/>
      </c>
      <c r="F3756" s="178"/>
      <c r="G3756" s="178"/>
      <c r="H3756" s="178"/>
      <c r="I3756" s="55" t="str">
        <f>IF(F3756="","",VLOOKUP(LEFT(F3756,5),'Technikai cellák'!B:C,2,0))</f>
        <v/>
      </c>
      <c r="J3756" s="55" t="str">
        <f>IF(F3756="","",VLOOKUP(I3756,'Technikai cellák'!$C$1:$D$12,2,0))</f>
        <v/>
      </c>
      <c r="K3756" s="179"/>
      <c r="L3756" s="67" t="str">
        <f t="shared" si="1139"/>
        <v/>
      </c>
      <c r="M3756" s="68">
        <f t="shared" si="1140"/>
        <v>0</v>
      </c>
      <c r="N3756" s="66">
        <f t="shared" si="1141"/>
        <v>0</v>
      </c>
      <c r="O3756" s="152"/>
      <c r="P3756" s="172">
        <f t="shared" si="1138"/>
        <v>0</v>
      </c>
      <c r="Q3756" s="69">
        <f t="shared" si="1142"/>
        <v>0</v>
      </c>
      <c r="R3756" s="62">
        <f t="shared" si="1143"/>
        <v>0</v>
      </c>
      <c r="S3756" s="153"/>
      <c r="T3756" s="118" t="str">
        <f t="shared" si="1144"/>
        <v/>
      </c>
      <c r="U3756" s="154"/>
      <c r="V3756" s="154"/>
      <c r="W3756" s="154"/>
      <c r="X3756" s="154"/>
      <c r="Y3756" s="154"/>
      <c r="Z3756" s="154"/>
      <c r="AA3756" s="154"/>
      <c r="AB3756" s="154"/>
      <c r="AC3756" s="154"/>
      <c r="AD3756" s="154"/>
      <c r="AE3756" s="154"/>
      <c r="AF3756" s="154"/>
      <c r="AG3756" s="63">
        <f t="shared" si="1145"/>
        <v>0</v>
      </c>
      <c r="AH3756" s="56">
        <f t="shared" si="1146"/>
        <v>0</v>
      </c>
      <c r="AI3756" s="56">
        <f t="shared" si="1147"/>
        <v>0</v>
      </c>
      <c r="AJ3756" s="56">
        <f t="shared" si="1148"/>
        <v>0</v>
      </c>
      <c r="AK3756" s="56">
        <f t="shared" si="1149"/>
        <v>0</v>
      </c>
      <c r="AL3756" s="56">
        <f t="shared" si="1150"/>
        <v>0</v>
      </c>
      <c r="AM3756" s="56">
        <f t="shared" si="1151"/>
        <v>0</v>
      </c>
      <c r="AN3756" s="56">
        <f t="shared" si="1152"/>
        <v>0</v>
      </c>
      <c r="AO3756" s="56">
        <f t="shared" si="1153"/>
        <v>0</v>
      </c>
      <c r="AP3756" s="56">
        <f t="shared" si="1154"/>
        <v>0</v>
      </c>
      <c r="AQ3756" s="56">
        <f t="shared" si="1155"/>
        <v>0</v>
      </c>
      <c r="AR3756" s="86">
        <f t="shared" si="1156"/>
        <v>0</v>
      </c>
    </row>
    <row r="3757" spans="1:44" x14ac:dyDescent="0.25">
      <c r="A3757" s="178"/>
      <c r="B3757" s="55" t="str">
        <f>_xlfn.IFNA(VLOOKUP(A3757,'Ajánlatkérő(k) adatai'!$B$4:$C$205,2,0),"")</f>
        <v/>
      </c>
      <c r="C3757" s="178"/>
      <c r="D3757" s="55" t="str">
        <f>_xlfn.IFNA(VLOOKUP(C3757,'Számlafizető(k) adatai'!$C$4:$D$203,2,0),"")</f>
        <v/>
      </c>
      <c r="E3757" s="55" t="str">
        <f>_xlfn.IFNA(VLOOKUP(C3757,'Számlafizető(k) adatai'!$C$4:$M$203,11,0),"")</f>
        <v/>
      </c>
      <c r="F3757" s="178"/>
      <c r="G3757" s="178"/>
      <c r="H3757" s="178"/>
      <c r="I3757" s="55" t="str">
        <f>IF(F3757="","",VLOOKUP(LEFT(F3757,5),'Technikai cellák'!B:C,2,0))</f>
        <v/>
      </c>
      <c r="J3757" s="55" t="str">
        <f>IF(F3757="","",VLOOKUP(I3757,'Technikai cellák'!$C$1:$D$12,2,0))</f>
        <v/>
      </c>
      <c r="K3757" s="179"/>
      <c r="L3757" s="67" t="str">
        <f t="shared" si="1139"/>
        <v/>
      </c>
      <c r="M3757" s="68">
        <f t="shared" si="1140"/>
        <v>0</v>
      </c>
      <c r="N3757" s="66">
        <f t="shared" si="1141"/>
        <v>0</v>
      </c>
      <c r="O3757" s="152"/>
      <c r="P3757" s="172">
        <f t="shared" si="1138"/>
        <v>0</v>
      </c>
      <c r="Q3757" s="69">
        <f t="shared" si="1142"/>
        <v>0</v>
      </c>
      <c r="R3757" s="62">
        <f t="shared" si="1143"/>
        <v>0</v>
      </c>
      <c r="S3757" s="153"/>
      <c r="T3757" s="118" t="str">
        <f t="shared" si="1144"/>
        <v/>
      </c>
      <c r="U3757" s="154"/>
      <c r="V3757" s="154"/>
      <c r="W3757" s="154"/>
      <c r="X3757" s="154"/>
      <c r="Y3757" s="154"/>
      <c r="Z3757" s="154"/>
      <c r="AA3757" s="154"/>
      <c r="AB3757" s="154"/>
      <c r="AC3757" s="154"/>
      <c r="AD3757" s="154"/>
      <c r="AE3757" s="154"/>
      <c r="AF3757" s="154"/>
      <c r="AG3757" s="63">
        <f t="shared" si="1145"/>
        <v>0</v>
      </c>
      <c r="AH3757" s="56">
        <f t="shared" si="1146"/>
        <v>0</v>
      </c>
      <c r="AI3757" s="56">
        <f t="shared" si="1147"/>
        <v>0</v>
      </c>
      <c r="AJ3757" s="56">
        <f t="shared" si="1148"/>
        <v>0</v>
      </c>
      <c r="AK3757" s="56">
        <f t="shared" si="1149"/>
        <v>0</v>
      </c>
      <c r="AL3757" s="56">
        <f t="shared" si="1150"/>
        <v>0</v>
      </c>
      <c r="AM3757" s="56">
        <f t="shared" si="1151"/>
        <v>0</v>
      </c>
      <c r="AN3757" s="56">
        <f t="shared" si="1152"/>
        <v>0</v>
      </c>
      <c r="AO3757" s="56">
        <f t="shared" si="1153"/>
        <v>0</v>
      </c>
      <c r="AP3757" s="56">
        <f t="shared" si="1154"/>
        <v>0</v>
      </c>
      <c r="AQ3757" s="56">
        <f t="shared" si="1155"/>
        <v>0</v>
      </c>
      <c r="AR3757" s="86">
        <f t="shared" si="1156"/>
        <v>0</v>
      </c>
    </row>
    <row r="3758" spans="1:44" x14ac:dyDescent="0.25">
      <c r="A3758" s="178"/>
      <c r="B3758" s="55" t="str">
        <f>_xlfn.IFNA(VLOOKUP(A3758,'Ajánlatkérő(k) adatai'!$B$4:$C$205,2,0),"")</f>
        <v/>
      </c>
      <c r="C3758" s="178"/>
      <c r="D3758" s="55" t="str">
        <f>_xlfn.IFNA(VLOOKUP(C3758,'Számlafizető(k) adatai'!$C$4:$D$203,2,0),"")</f>
        <v/>
      </c>
      <c r="E3758" s="55" t="str">
        <f>_xlfn.IFNA(VLOOKUP(C3758,'Számlafizető(k) adatai'!$C$4:$M$203,11,0),"")</f>
        <v/>
      </c>
      <c r="F3758" s="178"/>
      <c r="G3758" s="178"/>
      <c r="H3758" s="178"/>
      <c r="I3758" s="55" t="str">
        <f>IF(F3758="","",VLOOKUP(LEFT(F3758,5),'Technikai cellák'!B:C,2,0))</f>
        <v/>
      </c>
      <c r="J3758" s="55" t="str">
        <f>IF(F3758="","",VLOOKUP(I3758,'Technikai cellák'!$C$1:$D$12,2,0))</f>
        <v/>
      </c>
      <c r="K3758" s="179"/>
      <c r="L3758" s="67" t="str">
        <f t="shared" si="1139"/>
        <v/>
      </c>
      <c r="M3758" s="68">
        <f t="shared" si="1140"/>
        <v>0</v>
      </c>
      <c r="N3758" s="66">
        <f t="shared" si="1141"/>
        <v>0</v>
      </c>
      <c r="O3758" s="152"/>
      <c r="P3758" s="172">
        <f t="shared" si="1138"/>
        <v>0</v>
      </c>
      <c r="Q3758" s="69">
        <f t="shared" si="1142"/>
        <v>0</v>
      </c>
      <c r="R3758" s="62">
        <f t="shared" si="1143"/>
        <v>0</v>
      </c>
      <c r="S3758" s="153"/>
      <c r="T3758" s="118" t="str">
        <f t="shared" si="1144"/>
        <v/>
      </c>
      <c r="U3758" s="154"/>
      <c r="V3758" s="154"/>
      <c r="W3758" s="154"/>
      <c r="X3758" s="154"/>
      <c r="Y3758" s="154"/>
      <c r="Z3758" s="154"/>
      <c r="AA3758" s="154"/>
      <c r="AB3758" s="154"/>
      <c r="AC3758" s="154"/>
      <c r="AD3758" s="154"/>
      <c r="AE3758" s="154"/>
      <c r="AF3758" s="154"/>
      <c r="AG3758" s="63">
        <f t="shared" si="1145"/>
        <v>0</v>
      </c>
      <c r="AH3758" s="56">
        <f t="shared" si="1146"/>
        <v>0</v>
      </c>
      <c r="AI3758" s="56">
        <f t="shared" si="1147"/>
        <v>0</v>
      </c>
      <c r="AJ3758" s="56">
        <f t="shared" si="1148"/>
        <v>0</v>
      </c>
      <c r="AK3758" s="56">
        <f t="shared" si="1149"/>
        <v>0</v>
      </c>
      <c r="AL3758" s="56">
        <f t="shared" si="1150"/>
        <v>0</v>
      </c>
      <c r="AM3758" s="56">
        <f t="shared" si="1151"/>
        <v>0</v>
      </c>
      <c r="AN3758" s="56">
        <f t="shared" si="1152"/>
        <v>0</v>
      </c>
      <c r="AO3758" s="56">
        <f t="shared" si="1153"/>
        <v>0</v>
      </c>
      <c r="AP3758" s="56">
        <f t="shared" si="1154"/>
        <v>0</v>
      </c>
      <c r="AQ3758" s="56">
        <f t="shared" si="1155"/>
        <v>0</v>
      </c>
      <c r="AR3758" s="86">
        <f t="shared" si="1156"/>
        <v>0</v>
      </c>
    </row>
    <row r="3759" spans="1:44" x14ac:dyDescent="0.25">
      <c r="A3759" s="178"/>
      <c r="B3759" s="55" t="str">
        <f>_xlfn.IFNA(VLOOKUP(A3759,'Ajánlatkérő(k) adatai'!$B$4:$C$205,2,0),"")</f>
        <v/>
      </c>
      <c r="C3759" s="178"/>
      <c r="D3759" s="55" t="str">
        <f>_xlfn.IFNA(VLOOKUP(C3759,'Számlafizető(k) adatai'!$C$4:$D$203,2,0),"")</f>
        <v/>
      </c>
      <c r="E3759" s="55" t="str">
        <f>_xlfn.IFNA(VLOOKUP(C3759,'Számlafizető(k) adatai'!$C$4:$M$203,11,0),"")</f>
        <v/>
      </c>
      <c r="F3759" s="178"/>
      <c r="G3759" s="178"/>
      <c r="H3759" s="178"/>
      <c r="I3759" s="55" t="str">
        <f>IF(F3759="","",VLOOKUP(LEFT(F3759,5),'Technikai cellák'!B:C,2,0))</f>
        <v/>
      </c>
      <c r="J3759" s="55" t="str">
        <f>IF(F3759="","",VLOOKUP(I3759,'Technikai cellák'!$C$1:$D$12,2,0))</f>
        <v/>
      </c>
      <c r="K3759" s="179"/>
      <c r="L3759" s="67" t="str">
        <f t="shared" si="1139"/>
        <v/>
      </c>
      <c r="M3759" s="68">
        <f t="shared" si="1140"/>
        <v>0</v>
      </c>
      <c r="N3759" s="66">
        <f t="shared" si="1141"/>
        <v>0</v>
      </c>
      <c r="O3759" s="152"/>
      <c r="P3759" s="172">
        <f t="shared" si="1138"/>
        <v>0</v>
      </c>
      <c r="Q3759" s="69">
        <f t="shared" si="1142"/>
        <v>0</v>
      </c>
      <c r="R3759" s="62">
        <f t="shared" si="1143"/>
        <v>0</v>
      </c>
      <c r="S3759" s="153"/>
      <c r="T3759" s="118" t="str">
        <f t="shared" si="1144"/>
        <v/>
      </c>
      <c r="U3759" s="154"/>
      <c r="V3759" s="154"/>
      <c r="W3759" s="154"/>
      <c r="X3759" s="154"/>
      <c r="Y3759" s="154"/>
      <c r="Z3759" s="154"/>
      <c r="AA3759" s="154"/>
      <c r="AB3759" s="154"/>
      <c r="AC3759" s="154"/>
      <c r="AD3759" s="154"/>
      <c r="AE3759" s="154"/>
      <c r="AF3759" s="154"/>
      <c r="AG3759" s="63">
        <f t="shared" si="1145"/>
        <v>0</v>
      </c>
      <c r="AH3759" s="56">
        <f t="shared" si="1146"/>
        <v>0</v>
      </c>
      <c r="AI3759" s="56">
        <f t="shared" si="1147"/>
        <v>0</v>
      </c>
      <c r="AJ3759" s="56">
        <f t="shared" si="1148"/>
        <v>0</v>
      </c>
      <c r="AK3759" s="56">
        <f t="shared" si="1149"/>
        <v>0</v>
      </c>
      <c r="AL3759" s="56">
        <f t="shared" si="1150"/>
        <v>0</v>
      </c>
      <c r="AM3759" s="56">
        <f t="shared" si="1151"/>
        <v>0</v>
      </c>
      <c r="AN3759" s="56">
        <f t="shared" si="1152"/>
        <v>0</v>
      </c>
      <c r="AO3759" s="56">
        <f t="shared" si="1153"/>
        <v>0</v>
      </c>
      <c r="AP3759" s="56">
        <f t="shared" si="1154"/>
        <v>0</v>
      </c>
      <c r="AQ3759" s="56">
        <f t="shared" si="1155"/>
        <v>0</v>
      </c>
      <c r="AR3759" s="86">
        <f t="shared" si="1156"/>
        <v>0</v>
      </c>
    </row>
    <row r="3760" spans="1:44" x14ac:dyDescent="0.25">
      <c r="A3760" s="178"/>
      <c r="B3760" s="55" t="str">
        <f>_xlfn.IFNA(VLOOKUP(A3760,'Ajánlatkérő(k) adatai'!$B$4:$C$205,2,0),"")</f>
        <v/>
      </c>
      <c r="C3760" s="178"/>
      <c r="D3760" s="55" t="str">
        <f>_xlfn.IFNA(VLOOKUP(C3760,'Számlafizető(k) adatai'!$C$4:$D$203,2,0),"")</f>
        <v/>
      </c>
      <c r="E3760" s="55" t="str">
        <f>_xlfn.IFNA(VLOOKUP(C3760,'Számlafizető(k) adatai'!$C$4:$M$203,11,0),"")</f>
        <v/>
      </c>
      <c r="F3760" s="178"/>
      <c r="G3760" s="178"/>
      <c r="H3760" s="178"/>
      <c r="I3760" s="55" t="str">
        <f>IF(F3760="","",VLOOKUP(LEFT(F3760,5),'Technikai cellák'!B:C,2,0))</f>
        <v/>
      </c>
      <c r="J3760" s="55" t="str">
        <f>IF(F3760="","",VLOOKUP(I3760,'Technikai cellák'!$C$1:$D$12,2,0))</f>
        <v/>
      </c>
      <c r="K3760" s="179"/>
      <c r="L3760" s="67" t="str">
        <f t="shared" si="1139"/>
        <v/>
      </c>
      <c r="M3760" s="68">
        <f t="shared" si="1140"/>
        <v>0</v>
      </c>
      <c r="N3760" s="66">
        <f t="shared" si="1141"/>
        <v>0</v>
      </c>
      <c r="O3760" s="152"/>
      <c r="P3760" s="172">
        <f t="shared" si="1138"/>
        <v>0</v>
      </c>
      <c r="Q3760" s="69">
        <f t="shared" si="1142"/>
        <v>0</v>
      </c>
      <c r="R3760" s="62">
        <f t="shared" si="1143"/>
        <v>0</v>
      </c>
      <c r="S3760" s="153"/>
      <c r="T3760" s="118" t="str">
        <f t="shared" si="1144"/>
        <v/>
      </c>
      <c r="U3760" s="154"/>
      <c r="V3760" s="154"/>
      <c r="W3760" s="154"/>
      <c r="X3760" s="154"/>
      <c r="Y3760" s="154"/>
      <c r="Z3760" s="154"/>
      <c r="AA3760" s="154"/>
      <c r="AB3760" s="154"/>
      <c r="AC3760" s="154"/>
      <c r="AD3760" s="154"/>
      <c r="AE3760" s="154"/>
      <c r="AF3760" s="154"/>
      <c r="AG3760" s="63">
        <f t="shared" si="1145"/>
        <v>0</v>
      </c>
      <c r="AH3760" s="56">
        <f t="shared" si="1146"/>
        <v>0</v>
      </c>
      <c r="AI3760" s="56">
        <f t="shared" si="1147"/>
        <v>0</v>
      </c>
      <c r="AJ3760" s="56">
        <f t="shared" si="1148"/>
        <v>0</v>
      </c>
      <c r="AK3760" s="56">
        <f t="shared" si="1149"/>
        <v>0</v>
      </c>
      <c r="AL3760" s="56">
        <f t="shared" si="1150"/>
        <v>0</v>
      </c>
      <c r="AM3760" s="56">
        <f t="shared" si="1151"/>
        <v>0</v>
      </c>
      <c r="AN3760" s="56">
        <f t="shared" si="1152"/>
        <v>0</v>
      </c>
      <c r="AO3760" s="56">
        <f t="shared" si="1153"/>
        <v>0</v>
      </c>
      <c r="AP3760" s="56">
        <f t="shared" si="1154"/>
        <v>0</v>
      </c>
      <c r="AQ3760" s="56">
        <f t="shared" si="1155"/>
        <v>0</v>
      </c>
      <c r="AR3760" s="86">
        <f t="shared" si="1156"/>
        <v>0</v>
      </c>
    </row>
    <row r="3761" spans="1:44" x14ac:dyDescent="0.25">
      <c r="A3761" s="178"/>
      <c r="B3761" s="55" t="str">
        <f>_xlfn.IFNA(VLOOKUP(A3761,'Ajánlatkérő(k) adatai'!$B$4:$C$205,2,0),"")</f>
        <v/>
      </c>
      <c r="C3761" s="178"/>
      <c r="D3761" s="55" t="str">
        <f>_xlfn.IFNA(VLOOKUP(C3761,'Számlafizető(k) adatai'!$C$4:$D$203,2,0),"")</f>
        <v/>
      </c>
      <c r="E3761" s="55" t="str">
        <f>_xlfn.IFNA(VLOOKUP(C3761,'Számlafizető(k) adatai'!$C$4:$M$203,11,0),"")</f>
        <v/>
      </c>
      <c r="F3761" s="178"/>
      <c r="G3761" s="178"/>
      <c r="H3761" s="178"/>
      <c r="I3761" s="55" t="str">
        <f>IF(F3761="","",VLOOKUP(LEFT(F3761,5),'Technikai cellák'!B:C,2,0))</f>
        <v/>
      </c>
      <c r="J3761" s="55" t="str">
        <f>IF(F3761="","",VLOOKUP(I3761,'Technikai cellák'!$C$1:$D$12,2,0))</f>
        <v/>
      </c>
      <c r="K3761" s="179"/>
      <c r="L3761" s="67" t="str">
        <f t="shared" si="1139"/>
        <v/>
      </c>
      <c r="M3761" s="68">
        <f t="shared" si="1140"/>
        <v>0</v>
      </c>
      <c r="N3761" s="66">
        <f t="shared" si="1141"/>
        <v>0</v>
      </c>
      <c r="O3761" s="152"/>
      <c r="P3761" s="172">
        <f t="shared" si="1138"/>
        <v>0</v>
      </c>
      <c r="Q3761" s="69">
        <f t="shared" si="1142"/>
        <v>0</v>
      </c>
      <c r="R3761" s="62">
        <f t="shared" si="1143"/>
        <v>0</v>
      </c>
      <c r="S3761" s="153"/>
      <c r="T3761" s="118" t="str">
        <f t="shared" si="1144"/>
        <v/>
      </c>
      <c r="U3761" s="154"/>
      <c r="V3761" s="154"/>
      <c r="W3761" s="154"/>
      <c r="X3761" s="154"/>
      <c r="Y3761" s="154"/>
      <c r="Z3761" s="154"/>
      <c r="AA3761" s="154"/>
      <c r="AB3761" s="154"/>
      <c r="AC3761" s="154"/>
      <c r="AD3761" s="154"/>
      <c r="AE3761" s="154"/>
      <c r="AF3761" s="154"/>
      <c r="AG3761" s="63">
        <f t="shared" si="1145"/>
        <v>0</v>
      </c>
      <c r="AH3761" s="56">
        <f t="shared" si="1146"/>
        <v>0</v>
      </c>
      <c r="AI3761" s="56">
        <f t="shared" si="1147"/>
        <v>0</v>
      </c>
      <c r="AJ3761" s="56">
        <f t="shared" si="1148"/>
        <v>0</v>
      </c>
      <c r="AK3761" s="56">
        <f t="shared" si="1149"/>
        <v>0</v>
      </c>
      <c r="AL3761" s="56">
        <f t="shared" si="1150"/>
        <v>0</v>
      </c>
      <c r="AM3761" s="56">
        <f t="shared" si="1151"/>
        <v>0</v>
      </c>
      <c r="AN3761" s="56">
        <f t="shared" si="1152"/>
        <v>0</v>
      </c>
      <c r="AO3761" s="56">
        <f t="shared" si="1153"/>
        <v>0</v>
      </c>
      <c r="AP3761" s="56">
        <f t="shared" si="1154"/>
        <v>0</v>
      </c>
      <c r="AQ3761" s="56">
        <f t="shared" si="1155"/>
        <v>0</v>
      </c>
      <c r="AR3761" s="86">
        <f t="shared" si="1156"/>
        <v>0</v>
      </c>
    </row>
    <row r="3762" spans="1:44" x14ac:dyDescent="0.25">
      <c r="A3762" s="178"/>
      <c r="B3762" s="55" t="str">
        <f>_xlfn.IFNA(VLOOKUP(A3762,'Ajánlatkérő(k) adatai'!$B$4:$C$205,2,0),"")</f>
        <v/>
      </c>
      <c r="C3762" s="178"/>
      <c r="D3762" s="55" t="str">
        <f>_xlfn.IFNA(VLOOKUP(C3762,'Számlafizető(k) adatai'!$C$4:$D$203,2,0),"")</f>
        <v/>
      </c>
      <c r="E3762" s="55" t="str">
        <f>_xlfn.IFNA(VLOOKUP(C3762,'Számlafizető(k) adatai'!$C$4:$M$203,11,0),"")</f>
        <v/>
      </c>
      <c r="F3762" s="178"/>
      <c r="G3762" s="178"/>
      <c r="H3762" s="178"/>
      <c r="I3762" s="55" t="str">
        <f>IF(F3762="","",VLOOKUP(LEFT(F3762,5),'Technikai cellák'!B:C,2,0))</f>
        <v/>
      </c>
      <c r="J3762" s="55" t="str">
        <f>IF(F3762="","",VLOOKUP(I3762,'Technikai cellák'!$C$1:$D$12,2,0))</f>
        <v/>
      </c>
      <c r="K3762" s="179"/>
      <c r="L3762" s="67" t="str">
        <f t="shared" si="1139"/>
        <v/>
      </c>
      <c r="M3762" s="68">
        <f t="shared" si="1140"/>
        <v>0</v>
      </c>
      <c r="N3762" s="66">
        <f t="shared" si="1141"/>
        <v>0</v>
      </c>
      <c r="O3762" s="152"/>
      <c r="P3762" s="172">
        <f t="shared" si="1138"/>
        <v>0</v>
      </c>
      <c r="Q3762" s="69">
        <f t="shared" si="1142"/>
        <v>0</v>
      </c>
      <c r="R3762" s="62">
        <f t="shared" si="1143"/>
        <v>0</v>
      </c>
      <c r="S3762" s="153"/>
      <c r="T3762" s="118" t="str">
        <f t="shared" si="1144"/>
        <v/>
      </c>
      <c r="U3762" s="154"/>
      <c r="V3762" s="154"/>
      <c r="W3762" s="154"/>
      <c r="X3762" s="154"/>
      <c r="Y3762" s="154"/>
      <c r="Z3762" s="154"/>
      <c r="AA3762" s="154"/>
      <c r="AB3762" s="154"/>
      <c r="AC3762" s="154"/>
      <c r="AD3762" s="154"/>
      <c r="AE3762" s="154"/>
      <c r="AF3762" s="154"/>
      <c r="AG3762" s="63">
        <f t="shared" si="1145"/>
        <v>0</v>
      </c>
      <c r="AH3762" s="56">
        <f t="shared" si="1146"/>
        <v>0</v>
      </c>
      <c r="AI3762" s="56">
        <f t="shared" si="1147"/>
        <v>0</v>
      </c>
      <c r="AJ3762" s="56">
        <f t="shared" si="1148"/>
        <v>0</v>
      </c>
      <c r="AK3762" s="56">
        <f t="shared" si="1149"/>
        <v>0</v>
      </c>
      <c r="AL3762" s="56">
        <f t="shared" si="1150"/>
        <v>0</v>
      </c>
      <c r="AM3762" s="56">
        <f t="shared" si="1151"/>
        <v>0</v>
      </c>
      <c r="AN3762" s="56">
        <f t="shared" si="1152"/>
        <v>0</v>
      </c>
      <c r="AO3762" s="56">
        <f t="shared" si="1153"/>
        <v>0</v>
      </c>
      <c r="AP3762" s="56">
        <f t="shared" si="1154"/>
        <v>0</v>
      </c>
      <c r="AQ3762" s="56">
        <f t="shared" si="1155"/>
        <v>0</v>
      </c>
      <c r="AR3762" s="86">
        <f t="shared" si="1156"/>
        <v>0</v>
      </c>
    </row>
    <row r="3763" spans="1:44" x14ac:dyDescent="0.25">
      <c r="A3763" s="178"/>
      <c r="B3763" s="55" t="str">
        <f>_xlfn.IFNA(VLOOKUP(A3763,'Ajánlatkérő(k) adatai'!$B$4:$C$205,2,0),"")</f>
        <v/>
      </c>
      <c r="C3763" s="178"/>
      <c r="D3763" s="55" t="str">
        <f>_xlfn.IFNA(VLOOKUP(C3763,'Számlafizető(k) adatai'!$C$4:$D$203,2,0),"")</f>
        <v/>
      </c>
      <c r="E3763" s="55" t="str">
        <f>_xlfn.IFNA(VLOOKUP(C3763,'Számlafizető(k) adatai'!$C$4:$M$203,11,0),"")</f>
        <v/>
      </c>
      <c r="F3763" s="178"/>
      <c r="G3763" s="178"/>
      <c r="H3763" s="178"/>
      <c r="I3763" s="55" t="str">
        <f>IF(F3763="","",VLOOKUP(LEFT(F3763,5),'Technikai cellák'!B:C,2,0))</f>
        <v/>
      </c>
      <c r="J3763" s="55" t="str">
        <f>IF(F3763="","",VLOOKUP(I3763,'Technikai cellák'!$C$1:$D$12,2,0))</f>
        <v/>
      </c>
      <c r="K3763" s="179"/>
      <c r="L3763" s="67" t="str">
        <f t="shared" si="1139"/>
        <v/>
      </c>
      <c r="M3763" s="68">
        <f t="shared" si="1140"/>
        <v>0</v>
      </c>
      <c r="N3763" s="66">
        <f t="shared" si="1141"/>
        <v>0</v>
      </c>
      <c r="O3763" s="152"/>
      <c r="P3763" s="172">
        <f t="shared" si="1138"/>
        <v>0</v>
      </c>
      <c r="Q3763" s="69">
        <f t="shared" si="1142"/>
        <v>0</v>
      </c>
      <c r="R3763" s="62">
        <f t="shared" si="1143"/>
        <v>0</v>
      </c>
      <c r="S3763" s="153"/>
      <c r="T3763" s="118" t="str">
        <f t="shared" si="1144"/>
        <v/>
      </c>
      <c r="U3763" s="154"/>
      <c r="V3763" s="154"/>
      <c r="W3763" s="154"/>
      <c r="X3763" s="154"/>
      <c r="Y3763" s="154"/>
      <c r="Z3763" s="154"/>
      <c r="AA3763" s="154"/>
      <c r="AB3763" s="154"/>
      <c r="AC3763" s="154"/>
      <c r="AD3763" s="154"/>
      <c r="AE3763" s="154"/>
      <c r="AF3763" s="154"/>
      <c r="AG3763" s="63">
        <f t="shared" si="1145"/>
        <v>0</v>
      </c>
      <c r="AH3763" s="56">
        <f t="shared" si="1146"/>
        <v>0</v>
      </c>
      <c r="AI3763" s="56">
        <f t="shared" si="1147"/>
        <v>0</v>
      </c>
      <c r="AJ3763" s="56">
        <f t="shared" si="1148"/>
        <v>0</v>
      </c>
      <c r="AK3763" s="56">
        <f t="shared" si="1149"/>
        <v>0</v>
      </c>
      <c r="AL3763" s="56">
        <f t="shared" si="1150"/>
        <v>0</v>
      </c>
      <c r="AM3763" s="56">
        <f t="shared" si="1151"/>
        <v>0</v>
      </c>
      <c r="AN3763" s="56">
        <f t="shared" si="1152"/>
        <v>0</v>
      </c>
      <c r="AO3763" s="56">
        <f t="shared" si="1153"/>
        <v>0</v>
      </c>
      <c r="AP3763" s="56">
        <f t="shared" si="1154"/>
        <v>0</v>
      </c>
      <c r="AQ3763" s="56">
        <f t="shared" si="1155"/>
        <v>0</v>
      </c>
      <c r="AR3763" s="86">
        <f t="shared" si="1156"/>
        <v>0</v>
      </c>
    </row>
    <row r="3764" spans="1:44" x14ac:dyDescent="0.25">
      <c r="A3764" s="178"/>
      <c r="B3764" s="55" t="str">
        <f>_xlfn.IFNA(VLOOKUP(A3764,'Ajánlatkérő(k) adatai'!$B$4:$C$205,2,0),"")</f>
        <v/>
      </c>
      <c r="C3764" s="178"/>
      <c r="D3764" s="55" t="str">
        <f>_xlfn.IFNA(VLOOKUP(C3764,'Számlafizető(k) adatai'!$C$4:$D$203,2,0),"")</f>
        <v/>
      </c>
      <c r="E3764" s="55" t="str">
        <f>_xlfn.IFNA(VLOOKUP(C3764,'Számlafizető(k) adatai'!$C$4:$M$203,11,0),"")</f>
        <v/>
      </c>
      <c r="F3764" s="178"/>
      <c r="G3764" s="178"/>
      <c r="H3764" s="178"/>
      <c r="I3764" s="55" t="str">
        <f>IF(F3764="","",VLOOKUP(LEFT(F3764,5),'Technikai cellák'!B:C,2,0))</f>
        <v/>
      </c>
      <c r="J3764" s="55" t="str">
        <f>IF(F3764="","",VLOOKUP(I3764,'Technikai cellák'!$C$1:$D$12,2,0))</f>
        <v/>
      </c>
      <c r="K3764" s="179"/>
      <c r="L3764" s="67" t="str">
        <f t="shared" si="1139"/>
        <v/>
      </c>
      <c r="M3764" s="68">
        <f t="shared" si="1140"/>
        <v>0</v>
      </c>
      <c r="N3764" s="66">
        <f t="shared" si="1141"/>
        <v>0</v>
      </c>
      <c r="O3764" s="152"/>
      <c r="P3764" s="172">
        <f t="shared" si="1138"/>
        <v>0</v>
      </c>
      <c r="Q3764" s="69">
        <f t="shared" si="1142"/>
        <v>0</v>
      </c>
      <c r="R3764" s="62">
        <f t="shared" si="1143"/>
        <v>0</v>
      </c>
      <c r="S3764" s="153"/>
      <c r="T3764" s="118" t="str">
        <f t="shared" si="1144"/>
        <v/>
      </c>
      <c r="U3764" s="154"/>
      <c r="V3764" s="154"/>
      <c r="W3764" s="154"/>
      <c r="X3764" s="154"/>
      <c r="Y3764" s="154"/>
      <c r="Z3764" s="154"/>
      <c r="AA3764" s="154"/>
      <c r="AB3764" s="154"/>
      <c r="AC3764" s="154"/>
      <c r="AD3764" s="154"/>
      <c r="AE3764" s="154"/>
      <c r="AF3764" s="154"/>
      <c r="AG3764" s="63">
        <f t="shared" si="1145"/>
        <v>0</v>
      </c>
      <c r="AH3764" s="56">
        <f t="shared" si="1146"/>
        <v>0</v>
      </c>
      <c r="AI3764" s="56">
        <f t="shared" si="1147"/>
        <v>0</v>
      </c>
      <c r="AJ3764" s="56">
        <f t="shared" si="1148"/>
        <v>0</v>
      </c>
      <c r="AK3764" s="56">
        <f t="shared" si="1149"/>
        <v>0</v>
      </c>
      <c r="AL3764" s="56">
        <f t="shared" si="1150"/>
        <v>0</v>
      </c>
      <c r="AM3764" s="56">
        <f t="shared" si="1151"/>
        <v>0</v>
      </c>
      <c r="AN3764" s="56">
        <f t="shared" si="1152"/>
        <v>0</v>
      </c>
      <c r="AO3764" s="56">
        <f t="shared" si="1153"/>
        <v>0</v>
      </c>
      <c r="AP3764" s="56">
        <f t="shared" si="1154"/>
        <v>0</v>
      </c>
      <c r="AQ3764" s="56">
        <f t="shared" si="1155"/>
        <v>0</v>
      </c>
      <c r="AR3764" s="86">
        <f t="shared" si="1156"/>
        <v>0</v>
      </c>
    </row>
    <row r="3765" spans="1:44" x14ac:dyDescent="0.25">
      <c r="A3765" s="178"/>
      <c r="B3765" s="55" t="str">
        <f>_xlfn.IFNA(VLOOKUP(A3765,'Ajánlatkérő(k) adatai'!$B$4:$C$205,2,0),"")</f>
        <v/>
      </c>
      <c r="C3765" s="178"/>
      <c r="D3765" s="55" t="str">
        <f>_xlfn.IFNA(VLOOKUP(C3765,'Számlafizető(k) adatai'!$C$4:$D$203,2,0),"")</f>
        <v/>
      </c>
      <c r="E3765" s="55" t="str">
        <f>_xlfn.IFNA(VLOOKUP(C3765,'Számlafizető(k) adatai'!$C$4:$M$203,11,0),"")</f>
        <v/>
      </c>
      <c r="F3765" s="178"/>
      <c r="G3765" s="178"/>
      <c r="H3765" s="178"/>
      <c r="I3765" s="55" t="str">
        <f>IF(F3765="","",VLOOKUP(LEFT(F3765,5),'Technikai cellák'!B:C,2,0))</f>
        <v/>
      </c>
      <c r="J3765" s="55" t="str">
        <f>IF(F3765="","",VLOOKUP(I3765,'Technikai cellák'!$C$1:$D$12,2,0))</f>
        <v/>
      </c>
      <c r="K3765" s="179"/>
      <c r="L3765" s="67" t="str">
        <f t="shared" si="1139"/>
        <v/>
      </c>
      <c r="M3765" s="68">
        <f t="shared" si="1140"/>
        <v>0</v>
      </c>
      <c r="N3765" s="66">
        <f t="shared" si="1141"/>
        <v>0</v>
      </c>
      <c r="O3765" s="152"/>
      <c r="P3765" s="172">
        <f t="shared" si="1138"/>
        <v>0</v>
      </c>
      <c r="Q3765" s="69">
        <f t="shared" si="1142"/>
        <v>0</v>
      </c>
      <c r="R3765" s="62">
        <f t="shared" si="1143"/>
        <v>0</v>
      </c>
      <c r="S3765" s="153"/>
      <c r="T3765" s="118" t="str">
        <f t="shared" si="1144"/>
        <v/>
      </c>
      <c r="U3765" s="154"/>
      <c r="V3765" s="154"/>
      <c r="W3765" s="154"/>
      <c r="X3765" s="154"/>
      <c r="Y3765" s="154"/>
      <c r="Z3765" s="154"/>
      <c r="AA3765" s="154"/>
      <c r="AB3765" s="154"/>
      <c r="AC3765" s="154"/>
      <c r="AD3765" s="154"/>
      <c r="AE3765" s="154"/>
      <c r="AF3765" s="154"/>
      <c r="AG3765" s="63">
        <f t="shared" si="1145"/>
        <v>0</v>
      </c>
      <c r="AH3765" s="56">
        <f t="shared" si="1146"/>
        <v>0</v>
      </c>
      <c r="AI3765" s="56">
        <f t="shared" si="1147"/>
        <v>0</v>
      </c>
      <c r="AJ3765" s="56">
        <f t="shared" si="1148"/>
        <v>0</v>
      </c>
      <c r="AK3765" s="56">
        <f t="shared" si="1149"/>
        <v>0</v>
      </c>
      <c r="AL3765" s="56">
        <f t="shared" si="1150"/>
        <v>0</v>
      </c>
      <c r="AM3765" s="56">
        <f t="shared" si="1151"/>
        <v>0</v>
      </c>
      <c r="AN3765" s="56">
        <f t="shared" si="1152"/>
        <v>0</v>
      </c>
      <c r="AO3765" s="56">
        <f t="shared" si="1153"/>
        <v>0</v>
      </c>
      <c r="AP3765" s="56">
        <f t="shared" si="1154"/>
        <v>0</v>
      </c>
      <c r="AQ3765" s="56">
        <f t="shared" si="1155"/>
        <v>0</v>
      </c>
      <c r="AR3765" s="86">
        <f t="shared" si="1156"/>
        <v>0</v>
      </c>
    </row>
    <row r="3766" spans="1:44" x14ac:dyDescent="0.25">
      <c r="A3766" s="178"/>
      <c r="B3766" s="55" t="str">
        <f>_xlfn.IFNA(VLOOKUP(A3766,'Ajánlatkérő(k) adatai'!$B$4:$C$205,2,0),"")</f>
        <v/>
      </c>
      <c r="C3766" s="178"/>
      <c r="D3766" s="55" t="str">
        <f>_xlfn.IFNA(VLOOKUP(C3766,'Számlafizető(k) adatai'!$C$4:$D$203,2,0),"")</f>
        <v/>
      </c>
      <c r="E3766" s="55" t="str">
        <f>_xlfn.IFNA(VLOOKUP(C3766,'Számlafizető(k) adatai'!$C$4:$M$203,11,0),"")</f>
        <v/>
      </c>
      <c r="F3766" s="178"/>
      <c r="G3766" s="178"/>
      <c r="H3766" s="178"/>
      <c r="I3766" s="55" t="str">
        <f>IF(F3766="","",VLOOKUP(LEFT(F3766,5),'Technikai cellák'!B:C,2,0))</f>
        <v/>
      </c>
      <c r="J3766" s="55" t="str">
        <f>IF(F3766="","",VLOOKUP(I3766,'Technikai cellák'!$C$1:$D$12,2,0))</f>
        <v/>
      </c>
      <c r="K3766" s="179"/>
      <c r="L3766" s="67" t="str">
        <f t="shared" si="1139"/>
        <v/>
      </c>
      <c r="M3766" s="68">
        <f t="shared" si="1140"/>
        <v>0</v>
      </c>
      <c r="N3766" s="66">
        <f t="shared" si="1141"/>
        <v>0</v>
      </c>
      <c r="O3766" s="152"/>
      <c r="P3766" s="172">
        <f t="shared" si="1138"/>
        <v>0</v>
      </c>
      <c r="Q3766" s="69">
        <f t="shared" si="1142"/>
        <v>0</v>
      </c>
      <c r="R3766" s="62">
        <f t="shared" si="1143"/>
        <v>0</v>
      </c>
      <c r="S3766" s="153"/>
      <c r="T3766" s="118" t="str">
        <f t="shared" si="1144"/>
        <v/>
      </c>
      <c r="U3766" s="154"/>
      <c r="V3766" s="154"/>
      <c r="W3766" s="154"/>
      <c r="X3766" s="154"/>
      <c r="Y3766" s="154"/>
      <c r="Z3766" s="154"/>
      <c r="AA3766" s="154"/>
      <c r="AB3766" s="154"/>
      <c r="AC3766" s="154"/>
      <c r="AD3766" s="154"/>
      <c r="AE3766" s="154"/>
      <c r="AF3766" s="154"/>
      <c r="AG3766" s="63">
        <f t="shared" si="1145"/>
        <v>0</v>
      </c>
      <c r="AH3766" s="56">
        <f t="shared" si="1146"/>
        <v>0</v>
      </c>
      <c r="AI3766" s="56">
        <f t="shared" si="1147"/>
        <v>0</v>
      </c>
      <c r="AJ3766" s="56">
        <f t="shared" si="1148"/>
        <v>0</v>
      </c>
      <c r="AK3766" s="56">
        <f t="shared" si="1149"/>
        <v>0</v>
      </c>
      <c r="AL3766" s="56">
        <f t="shared" si="1150"/>
        <v>0</v>
      </c>
      <c r="AM3766" s="56">
        <f t="shared" si="1151"/>
        <v>0</v>
      </c>
      <c r="AN3766" s="56">
        <f t="shared" si="1152"/>
        <v>0</v>
      </c>
      <c r="AO3766" s="56">
        <f t="shared" si="1153"/>
        <v>0</v>
      </c>
      <c r="AP3766" s="56">
        <f t="shared" si="1154"/>
        <v>0</v>
      </c>
      <c r="AQ3766" s="56">
        <f t="shared" si="1155"/>
        <v>0</v>
      </c>
      <c r="AR3766" s="86">
        <f t="shared" si="1156"/>
        <v>0</v>
      </c>
    </row>
    <row r="3767" spans="1:44" x14ac:dyDescent="0.25">
      <c r="A3767" s="178"/>
      <c r="B3767" s="55" t="str">
        <f>_xlfn.IFNA(VLOOKUP(A3767,'Ajánlatkérő(k) adatai'!$B$4:$C$205,2,0),"")</f>
        <v/>
      </c>
      <c r="C3767" s="178"/>
      <c r="D3767" s="55" t="str">
        <f>_xlfn.IFNA(VLOOKUP(C3767,'Számlafizető(k) adatai'!$C$4:$D$203,2,0),"")</f>
        <v/>
      </c>
      <c r="E3767" s="55" t="str">
        <f>_xlfn.IFNA(VLOOKUP(C3767,'Számlafizető(k) adatai'!$C$4:$M$203,11,0),"")</f>
        <v/>
      </c>
      <c r="F3767" s="178"/>
      <c r="G3767" s="178"/>
      <c r="H3767" s="178"/>
      <c r="I3767" s="55" t="str">
        <f>IF(F3767="","",VLOOKUP(LEFT(F3767,5),'Technikai cellák'!B:C,2,0))</f>
        <v/>
      </c>
      <c r="J3767" s="55" t="str">
        <f>IF(F3767="","",VLOOKUP(I3767,'Technikai cellák'!$C$1:$D$12,2,0))</f>
        <v/>
      </c>
      <c r="K3767" s="179"/>
      <c r="L3767" s="67" t="str">
        <f t="shared" si="1139"/>
        <v/>
      </c>
      <c r="M3767" s="68">
        <f t="shared" si="1140"/>
        <v>0</v>
      </c>
      <c r="N3767" s="66">
        <f t="shared" si="1141"/>
        <v>0</v>
      </c>
      <c r="O3767" s="152"/>
      <c r="P3767" s="172">
        <f t="shared" si="1138"/>
        <v>0</v>
      </c>
      <c r="Q3767" s="69">
        <f t="shared" si="1142"/>
        <v>0</v>
      </c>
      <c r="R3767" s="62">
        <f t="shared" si="1143"/>
        <v>0</v>
      </c>
      <c r="S3767" s="153"/>
      <c r="T3767" s="118" t="str">
        <f t="shared" si="1144"/>
        <v/>
      </c>
      <c r="U3767" s="154"/>
      <c r="V3767" s="154"/>
      <c r="W3767" s="154"/>
      <c r="X3767" s="154"/>
      <c r="Y3767" s="154"/>
      <c r="Z3767" s="154"/>
      <c r="AA3767" s="154"/>
      <c r="AB3767" s="154"/>
      <c r="AC3767" s="154"/>
      <c r="AD3767" s="154"/>
      <c r="AE3767" s="154"/>
      <c r="AF3767" s="154"/>
      <c r="AG3767" s="63">
        <f t="shared" si="1145"/>
        <v>0</v>
      </c>
      <c r="AH3767" s="56">
        <f t="shared" si="1146"/>
        <v>0</v>
      </c>
      <c r="AI3767" s="56">
        <f t="shared" si="1147"/>
        <v>0</v>
      </c>
      <c r="AJ3767" s="56">
        <f t="shared" si="1148"/>
        <v>0</v>
      </c>
      <c r="AK3767" s="56">
        <f t="shared" si="1149"/>
        <v>0</v>
      </c>
      <c r="AL3767" s="56">
        <f t="shared" si="1150"/>
        <v>0</v>
      </c>
      <c r="AM3767" s="56">
        <f t="shared" si="1151"/>
        <v>0</v>
      </c>
      <c r="AN3767" s="56">
        <f t="shared" si="1152"/>
        <v>0</v>
      </c>
      <c r="AO3767" s="56">
        <f t="shared" si="1153"/>
        <v>0</v>
      </c>
      <c r="AP3767" s="56">
        <f t="shared" si="1154"/>
        <v>0</v>
      </c>
      <c r="AQ3767" s="56">
        <f t="shared" si="1155"/>
        <v>0</v>
      </c>
      <c r="AR3767" s="86">
        <f t="shared" si="1156"/>
        <v>0</v>
      </c>
    </row>
    <row r="3768" spans="1:44" x14ac:dyDescent="0.25">
      <c r="A3768" s="178"/>
      <c r="B3768" s="55" t="str">
        <f>_xlfn.IFNA(VLOOKUP(A3768,'Ajánlatkérő(k) adatai'!$B$4:$C$205,2,0),"")</f>
        <v/>
      </c>
      <c r="C3768" s="178"/>
      <c r="D3768" s="55" t="str">
        <f>_xlfn.IFNA(VLOOKUP(C3768,'Számlafizető(k) adatai'!$C$4:$D$203,2,0),"")</f>
        <v/>
      </c>
      <c r="E3768" s="55" t="str">
        <f>_xlfn.IFNA(VLOOKUP(C3768,'Számlafizető(k) adatai'!$C$4:$M$203,11,0),"")</f>
        <v/>
      </c>
      <c r="F3768" s="178"/>
      <c r="G3768" s="178"/>
      <c r="H3768" s="178"/>
      <c r="I3768" s="55" t="str">
        <f>IF(F3768="","",VLOOKUP(LEFT(F3768,5),'Technikai cellák'!B:C,2,0))</f>
        <v/>
      </c>
      <c r="J3768" s="55" t="str">
        <f>IF(F3768="","",VLOOKUP(I3768,'Technikai cellák'!$C$1:$D$12,2,0))</f>
        <v/>
      </c>
      <c r="K3768" s="179"/>
      <c r="L3768" s="67" t="str">
        <f t="shared" si="1139"/>
        <v/>
      </c>
      <c r="M3768" s="68">
        <f t="shared" si="1140"/>
        <v>0</v>
      </c>
      <c r="N3768" s="66">
        <f t="shared" si="1141"/>
        <v>0</v>
      </c>
      <c r="O3768" s="152"/>
      <c r="P3768" s="172">
        <f t="shared" si="1138"/>
        <v>0</v>
      </c>
      <c r="Q3768" s="69">
        <f t="shared" si="1142"/>
        <v>0</v>
      </c>
      <c r="R3768" s="62">
        <f t="shared" si="1143"/>
        <v>0</v>
      </c>
      <c r="S3768" s="153"/>
      <c r="T3768" s="118" t="str">
        <f t="shared" si="1144"/>
        <v/>
      </c>
      <c r="U3768" s="154"/>
      <c r="V3768" s="154"/>
      <c r="W3768" s="154"/>
      <c r="X3768" s="154"/>
      <c r="Y3768" s="154"/>
      <c r="Z3768" s="154"/>
      <c r="AA3768" s="154"/>
      <c r="AB3768" s="154"/>
      <c r="AC3768" s="154"/>
      <c r="AD3768" s="154"/>
      <c r="AE3768" s="154"/>
      <c r="AF3768" s="154"/>
      <c r="AG3768" s="63">
        <f t="shared" si="1145"/>
        <v>0</v>
      </c>
      <c r="AH3768" s="56">
        <f t="shared" si="1146"/>
        <v>0</v>
      </c>
      <c r="AI3768" s="56">
        <f t="shared" si="1147"/>
        <v>0</v>
      </c>
      <c r="AJ3768" s="56">
        <f t="shared" si="1148"/>
        <v>0</v>
      </c>
      <c r="AK3768" s="56">
        <f t="shared" si="1149"/>
        <v>0</v>
      </c>
      <c r="AL3768" s="56">
        <f t="shared" si="1150"/>
        <v>0</v>
      </c>
      <c r="AM3768" s="56">
        <f t="shared" si="1151"/>
        <v>0</v>
      </c>
      <c r="AN3768" s="56">
        <f t="shared" si="1152"/>
        <v>0</v>
      </c>
      <c r="AO3768" s="56">
        <f t="shared" si="1153"/>
        <v>0</v>
      </c>
      <c r="AP3768" s="56">
        <f t="shared" si="1154"/>
        <v>0</v>
      </c>
      <c r="AQ3768" s="56">
        <f t="shared" si="1155"/>
        <v>0</v>
      </c>
      <c r="AR3768" s="86">
        <f t="shared" si="1156"/>
        <v>0</v>
      </c>
    </row>
    <row r="3769" spans="1:44" x14ac:dyDescent="0.25">
      <c r="A3769" s="178"/>
      <c r="B3769" s="55" t="str">
        <f>_xlfn.IFNA(VLOOKUP(A3769,'Ajánlatkérő(k) adatai'!$B$4:$C$205,2,0),"")</f>
        <v/>
      </c>
      <c r="C3769" s="178"/>
      <c r="D3769" s="55" t="str">
        <f>_xlfn.IFNA(VLOOKUP(C3769,'Számlafizető(k) adatai'!$C$4:$D$203,2,0),"")</f>
        <v/>
      </c>
      <c r="E3769" s="55" t="str">
        <f>_xlfn.IFNA(VLOOKUP(C3769,'Számlafizető(k) adatai'!$C$4:$M$203,11,0),"")</f>
        <v/>
      </c>
      <c r="F3769" s="178"/>
      <c r="G3769" s="178"/>
      <c r="H3769" s="178"/>
      <c r="I3769" s="55" t="str">
        <f>IF(F3769="","",VLOOKUP(LEFT(F3769,5),'Technikai cellák'!B:C,2,0))</f>
        <v/>
      </c>
      <c r="J3769" s="55" t="str">
        <f>IF(F3769="","",VLOOKUP(I3769,'Technikai cellák'!$C$1:$D$12,2,0))</f>
        <v/>
      </c>
      <c r="K3769" s="179"/>
      <c r="L3769" s="67" t="str">
        <f t="shared" si="1139"/>
        <v/>
      </c>
      <c r="M3769" s="68">
        <f t="shared" si="1140"/>
        <v>0</v>
      </c>
      <c r="N3769" s="66">
        <f t="shared" si="1141"/>
        <v>0</v>
      </c>
      <c r="O3769" s="152"/>
      <c r="P3769" s="172">
        <f t="shared" si="1138"/>
        <v>0</v>
      </c>
      <c r="Q3769" s="69">
        <f t="shared" si="1142"/>
        <v>0</v>
      </c>
      <c r="R3769" s="62">
        <f t="shared" si="1143"/>
        <v>0</v>
      </c>
      <c r="S3769" s="153"/>
      <c r="T3769" s="118" t="str">
        <f t="shared" si="1144"/>
        <v/>
      </c>
      <c r="U3769" s="154"/>
      <c r="V3769" s="154"/>
      <c r="W3769" s="154"/>
      <c r="X3769" s="154"/>
      <c r="Y3769" s="154"/>
      <c r="Z3769" s="154"/>
      <c r="AA3769" s="154"/>
      <c r="AB3769" s="154"/>
      <c r="AC3769" s="154"/>
      <c r="AD3769" s="154"/>
      <c r="AE3769" s="154"/>
      <c r="AF3769" s="154"/>
      <c r="AG3769" s="63">
        <f t="shared" si="1145"/>
        <v>0</v>
      </c>
      <c r="AH3769" s="56">
        <f t="shared" si="1146"/>
        <v>0</v>
      </c>
      <c r="AI3769" s="56">
        <f t="shared" si="1147"/>
        <v>0</v>
      </c>
      <c r="AJ3769" s="56">
        <f t="shared" si="1148"/>
        <v>0</v>
      </c>
      <c r="AK3769" s="56">
        <f t="shared" si="1149"/>
        <v>0</v>
      </c>
      <c r="AL3769" s="56">
        <f t="shared" si="1150"/>
        <v>0</v>
      </c>
      <c r="AM3769" s="56">
        <f t="shared" si="1151"/>
        <v>0</v>
      </c>
      <c r="AN3769" s="56">
        <f t="shared" si="1152"/>
        <v>0</v>
      </c>
      <c r="AO3769" s="56">
        <f t="shared" si="1153"/>
        <v>0</v>
      </c>
      <c r="AP3769" s="56">
        <f t="shared" si="1154"/>
        <v>0</v>
      </c>
      <c r="AQ3769" s="56">
        <f t="shared" si="1155"/>
        <v>0</v>
      </c>
      <c r="AR3769" s="86">
        <f t="shared" si="1156"/>
        <v>0</v>
      </c>
    </row>
    <row r="3770" spans="1:44" x14ac:dyDescent="0.25">
      <c r="A3770" s="178"/>
      <c r="B3770" s="55" t="str">
        <f>_xlfn.IFNA(VLOOKUP(A3770,'Ajánlatkérő(k) adatai'!$B$4:$C$205,2,0),"")</f>
        <v/>
      </c>
      <c r="C3770" s="178"/>
      <c r="D3770" s="55" t="str">
        <f>_xlfn.IFNA(VLOOKUP(C3770,'Számlafizető(k) adatai'!$C$4:$D$203,2,0),"")</f>
        <v/>
      </c>
      <c r="E3770" s="55" t="str">
        <f>_xlfn.IFNA(VLOOKUP(C3770,'Számlafizető(k) adatai'!$C$4:$M$203,11,0),"")</f>
        <v/>
      </c>
      <c r="F3770" s="178"/>
      <c r="G3770" s="178"/>
      <c r="H3770" s="178"/>
      <c r="I3770" s="55" t="str">
        <f>IF(F3770="","",VLOOKUP(LEFT(F3770,5),'Technikai cellák'!B:C,2,0))</f>
        <v/>
      </c>
      <c r="J3770" s="55" t="str">
        <f>IF(F3770="","",VLOOKUP(I3770,'Technikai cellák'!$C$1:$D$12,2,0))</f>
        <v/>
      </c>
      <c r="K3770" s="179"/>
      <c r="L3770" s="67" t="str">
        <f t="shared" si="1139"/>
        <v/>
      </c>
      <c r="M3770" s="68">
        <f t="shared" si="1140"/>
        <v>0</v>
      </c>
      <c r="N3770" s="66">
        <f t="shared" si="1141"/>
        <v>0</v>
      </c>
      <c r="O3770" s="152"/>
      <c r="P3770" s="172">
        <f t="shared" si="1138"/>
        <v>0</v>
      </c>
      <c r="Q3770" s="69">
        <f t="shared" si="1142"/>
        <v>0</v>
      </c>
      <c r="R3770" s="62">
        <f t="shared" si="1143"/>
        <v>0</v>
      </c>
      <c r="S3770" s="153"/>
      <c r="T3770" s="118" t="str">
        <f t="shared" si="1144"/>
        <v/>
      </c>
      <c r="U3770" s="154"/>
      <c r="V3770" s="154"/>
      <c r="W3770" s="154"/>
      <c r="X3770" s="154"/>
      <c r="Y3770" s="154"/>
      <c r="Z3770" s="154"/>
      <c r="AA3770" s="154"/>
      <c r="AB3770" s="154"/>
      <c r="AC3770" s="154"/>
      <c r="AD3770" s="154"/>
      <c r="AE3770" s="154"/>
      <c r="AF3770" s="154"/>
      <c r="AG3770" s="63">
        <f t="shared" si="1145"/>
        <v>0</v>
      </c>
      <c r="AH3770" s="56">
        <f t="shared" si="1146"/>
        <v>0</v>
      </c>
      <c r="AI3770" s="56">
        <f t="shared" si="1147"/>
        <v>0</v>
      </c>
      <c r="AJ3770" s="56">
        <f t="shared" si="1148"/>
        <v>0</v>
      </c>
      <c r="AK3770" s="56">
        <f t="shared" si="1149"/>
        <v>0</v>
      </c>
      <c r="AL3770" s="56">
        <f t="shared" si="1150"/>
        <v>0</v>
      </c>
      <c r="AM3770" s="56">
        <f t="shared" si="1151"/>
        <v>0</v>
      </c>
      <c r="AN3770" s="56">
        <f t="shared" si="1152"/>
        <v>0</v>
      </c>
      <c r="AO3770" s="56">
        <f t="shared" si="1153"/>
        <v>0</v>
      </c>
      <c r="AP3770" s="56">
        <f t="shared" si="1154"/>
        <v>0</v>
      </c>
      <c r="AQ3770" s="56">
        <f t="shared" si="1155"/>
        <v>0</v>
      </c>
      <c r="AR3770" s="86">
        <f t="shared" si="1156"/>
        <v>0</v>
      </c>
    </row>
    <row r="3771" spans="1:44" x14ac:dyDescent="0.25">
      <c r="A3771" s="178"/>
      <c r="B3771" s="55" t="str">
        <f>_xlfn.IFNA(VLOOKUP(A3771,'Ajánlatkérő(k) adatai'!$B$4:$C$205,2,0),"")</f>
        <v/>
      </c>
      <c r="C3771" s="178"/>
      <c r="D3771" s="55" t="str">
        <f>_xlfn.IFNA(VLOOKUP(C3771,'Számlafizető(k) adatai'!$C$4:$D$203,2,0),"")</f>
        <v/>
      </c>
      <c r="E3771" s="55" t="str">
        <f>_xlfn.IFNA(VLOOKUP(C3771,'Számlafizető(k) adatai'!$C$4:$M$203,11,0),"")</f>
        <v/>
      </c>
      <c r="F3771" s="178"/>
      <c r="G3771" s="178"/>
      <c r="H3771" s="178"/>
      <c r="I3771" s="55" t="str">
        <f>IF(F3771="","",VLOOKUP(LEFT(F3771,5),'Technikai cellák'!B:C,2,0))</f>
        <v/>
      </c>
      <c r="J3771" s="55" t="str">
        <f>IF(F3771="","",VLOOKUP(I3771,'Technikai cellák'!$C$1:$D$12,2,0))</f>
        <v/>
      </c>
      <c r="K3771" s="179"/>
      <c r="L3771" s="67" t="str">
        <f t="shared" si="1139"/>
        <v/>
      </c>
      <c r="M3771" s="68">
        <f t="shared" si="1140"/>
        <v>0</v>
      </c>
      <c r="N3771" s="66">
        <f t="shared" si="1141"/>
        <v>0</v>
      </c>
      <c r="O3771" s="152"/>
      <c r="P3771" s="172">
        <f t="shared" si="1138"/>
        <v>0</v>
      </c>
      <c r="Q3771" s="69">
        <f t="shared" si="1142"/>
        <v>0</v>
      </c>
      <c r="R3771" s="62">
        <f t="shared" si="1143"/>
        <v>0</v>
      </c>
      <c r="S3771" s="153"/>
      <c r="T3771" s="118" t="str">
        <f t="shared" si="1144"/>
        <v/>
      </c>
      <c r="U3771" s="154"/>
      <c r="V3771" s="154"/>
      <c r="W3771" s="154"/>
      <c r="X3771" s="154"/>
      <c r="Y3771" s="154"/>
      <c r="Z3771" s="154"/>
      <c r="AA3771" s="154"/>
      <c r="AB3771" s="154"/>
      <c r="AC3771" s="154"/>
      <c r="AD3771" s="154"/>
      <c r="AE3771" s="154"/>
      <c r="AF3771" s="154"/>
      <c r="AG3771" s="63">
        <f t="shared" si="1145"/>
        <v>0</v>
      </c>
      <c r="AH3771" s="56">
        <f t="shared" si="1146"/>
        <v>0</v>
      </c>
      <c r="AI3771" s="56">
        <f t="shared" si="1147"/>
        <v>0</v>
      </c>
      <c r="AJ3771" s="56">
        <f t="shared" si="1148"/>
        <v>0</v>
      </c>
      <c r="AK3771" s="56">
        <f t="shared" si="1149"/>
        <v>0</v>
      </c>
      <c r="AL3771" s="56">
        <f t="shared" si="1150"/>
        <v>0</v>
      </c>
      <c r="AM3771" s="56">
        <f t="shared" si="1151"/>
        <v>0</v>
      </c>
      <c r="AN3771" s="56">
        <f t="shared" si="1152"/>
        <v>0</v>
      </c>
      <c r="AO3771" s="56">
        <f t="shared" si="1153"/>
        <v>0</v>
      </c>
      <c r="AP3771" s="56">
        <f t="shared" si="1154"/>
        <v>0</v>
      </c>
      <c r="AQ3771" s="56">
        <f t="shared" si="1155"/>
        <v>0</v>
      </c>
      <c r="AR3771" s="86">
        <f t="shared" si="1156"/>
        <v>0</v>
      </c>
    </row>
    <row r="3772" spans="1:44" x14ac:dyDescent="0.25">
      <c r="A3772" s="178"/>
      <c r="B3772" s="55" t="str">
        <f>_xlfn.IFNA(VLOOKUP(A3772,'Ajánlatkérő(k) adatai'!$B$4:$C$205,2,0),"")</f>
        <v/>
      </c>
      <c r="C3772" s="178"/>
      <c r="D3772" s="55" t="str">
        <f>_xlfn.IFNA(VLOOKUP(C3772,'Számlafizető(k) adatai'!$C$4:$D$203,2,0),"")</f>
        <v/>
      </c>
      <c r="E3772" s="55" t="str">
        <f>_xlfn.IFNA(VLOOKUP(C3772,'Számlafizető(k) adatai'!$C$4:$M$203,11,0),"")</f>
        <v/>
      </c>
      <c r="F3772" s="178"/>
      <c r="G3772" s="178"/>
      <c r="H3772" s="178"/>
      <c r="I3772" s="55" t="str">
        <f>IF(F3772="","",VLOOKUP(LEFT(F3772,5),'Technikai cellák'!B:C,2,0))</f>
        <v/>
      </c>
      <c r="J3772" s="55" t="str">
        <f>IF(F3772="","",VLOOKUP(I3772,'Technikai cellák'!$C$1:$D$12,2,0))</f>
        <v/>
      </c>
      <c r="K3772" s="179"/>
      <c r="L3772" s="67" t="str">
        <f t="shared" si="1139"/>
        <v/>
      </c>
      <c r="M3772" s="68">
        <f t="shared" si="1140"/>
        <v>0</v>
      </c>
      <c r="N3772" s="66">
        <f t="shared" si="1141"/>
        <v>0</v>
      </c>
      <c r="O3772" s="152"/>
      <c r="P3772" s="172">
        <f t="shared" si="1138"/>
        <v>0</v>
      </c>
      <c r="Q3772" s="69">
        <f t="shared" si="1142"/>
        <v>0</v>
      </c>
      <c r="R3772" s="62">
        <f t="shared" si="1143"/>
        <v>0</v>
      </c>
      <c r="S3772" s="153"/>
      <c r="T3772" s="118" t="str">
        <f t="shared" si="1144"/>
        <v/>
      </c>
      <c r="U3772" s="154"/>
      <c r="V3772" s="154"/>
      <c r="W3772" s="154"/>
      <c r="X3772" s="154"/>
      <c r="Y3772" s="154"/>
      <c r="Z3772" s="154"/>
      <c r="AA3772" s="154"/>
      <c r="AB3772" s="154"/>
      <c r="AC3772" s="154"/>
      <c r="AD3772" s="154"/>
      <c r="AE3772" s="154"/>
      <c r="AF3772" s="154"/>
      <c r="AG3772" s="63">
        <f t="shared" si="1145"/>
        <v>0</v>
      </c>
      <c r="AH3772" s="56">
        <f t="shared" si="1146"/>
        <v>0</v>
      </c>
      <c r="AI3772" s="56">
        <f t="shared" si="1147"/>
        <v>0</v>
      </c>
      <c r="AJ3772" s="56">
        <f t="shared" si="1148"/>
        <v>0</v>
      </c>
      <c r="AK3772" s="56">
        <f t="shared" si="1149"/>
        <v>0</v>
      </c>
      <c r="AL3772" s="56">
        <f t="shared" si="1150"/>
        <v>0</v>
      </c>
      <c r="AM3772" s="56">
        <f t="shared" si="1151"/>
        <v>0</v>
      </c>
      <c r="AN3772" s="56">
        <f t="shared" si="1152"/>
        <v>0</v>
      </c>
      <c r="AO3772" s="56">
        <f t="shared" si="1153"/>
        <v>0</v>
      </c>
      <c r="AP3772" s="56">
        <f t="shared" si="1154"/>
        <v>0</v>
      </c>
      <c r="AQ3772" s="56">
        <f t="shared" si="1155"/>
        <v>0</v>
      </c>
      <c r="AR3772" s="86">
        <f t="shared" si="1156"/>
        <v>0</v>
      </c>
    </row>
    <row r="3773" spans="1:44" x14ac:dyDescent="0.25">
      <c r="A3773" s="178"/>
      <c r="B3773" s="55" t="str">
        <f>_xlfn.IFNA(VLOOKUP(A3773,'Ajánlatkérő(k) adatai'!$B$4:$C$205,2,0),"")</f>
        <v/>
      </c>
      <c r="C3773" s="178"/>
      <c r="D3773" s="55" t="str">
        <f>_xlfn.IFNA(VLOOKUP(C3773,'Számlafizető(k) adatai'!$C$4:$D$203,2,0),"")</f>
        <v/>
      </c>
      <c r="E3773" s="55" t="str">
        <f>_xlfn.IFNA(VLOOKUP(C3773,'Számlafizető(k) adatai'!$C$4:$M$203,11,0),"")</f>
        <v/>
      </c>
      <c r="F3773" s="178"/>
      <c r="G3773" s="178"/>
      <c r="H3773" s="178"/>
      <c r="I3773" s="55" t="str">
        <f>IF(F3773="","",VLOOKUP(LEFT(F3773,5),'Technikai cellák'!B:C,2,0))</f>
        <v/>
      </c>
      <c r="J3773" s="55" t="str">
        <f>IF(F3773="","",VLOOKUP(I3773,'Technikai cellák'!$C$1:$D$12,2,0))</f>
        <v/>
      </c>
      <c r="K3773" s="179"/>
      <c r="L3773" s="67" t="str">
        <f t="shared" si="1139"/>
        <v/>
      </c>
      <c r="M3773" s="68">
        <f t="shared" si="1140"/>
        <v>0</v>
      </c>
      <c r="N3773" s="66">
        <f t="shared" si="1141"/>
        <v>0</v>
      </c>
      <c r="O3773" s="152"/>
      <c r="P3773" s="172">
        <f t="shared" si="1138"/>
        <v>0</v>
      </c>
      <c r="Q3773" s="69">
        <f t="shared" si="1142"/>
        <v>0</v>
      </c>
      <c r="R3773" s="62">
        <f t="shared" si="1143"/>
        <v>0</v>
      </c>
      <c r="S3773" s="153"/>
      <c r="T3773" s="118" t="str">
        <f t="shared" si="1144"/>
        <v/>
      </c>
      <c r="U3773" s="154"/>
      <c r="V3773" s="154"/>
      <c r="W3773" s="154"/>
      <c r="X3773" s="154"/>
      <c r="Y3773" s="154"/>
      <c r="Z3773" s="154"/>
      <c r="AA3773" s="154"/>
      <c r="AB3773" s="154"/>
      <c r="AC3773" s="154"/>
      <c r="AD3773" s="154"/>
      <c r="AE3773" s="154"/>
      <c r="AF3773" s="154"/>
      <c r="AG3773" s="63">
        <f t="shared" si="1145"/>
        <v>0</v>
      </c>
      <c r="AH3773" s="56">
        <f t="shared" si="1146"/>
        <v>0</v>
      </c>
      <c r="AI3773" s="56">
        <f t="shared" si="1147"/>
        <v>0</v>
      </c>
      <c r="AJ3773" s="56">
        <f t="shared" si="1148"/>
        <v>0</v>
      </c>
      <c r="AK3773" s="56">
        <f t="shared" si="1149"/>
        <v>0</v>
      </c>
      <c r="AL3773" s="56">
        <f t="shared" si="1150"/>
        <v>0</v>
      </c>
      <c r="AM3773" s="56">
        <f t="shared" si="1151"/>
        <v>0</v>
      </c>
      <c r="AN3773" s="56">
        <f t="shared" si="1152"/>
        <v>0</v>
      </c>
      <c r="AO3773" s="56">
        <f t="shared" si="1153"/>
        <v>0</v>
      </c>
      <c r="AP3773" s="56">
        <f t="shared" si="1154"/>
        <v>0</v>
      </c>
      <c r="AQ3773" s="56">
        <f t="shared" si="1155"/>
        <v>0</v>
      </c>
      <c r="AR3773" s="86">
        <f t="shared" si="1156"/>
        <v>0</v>
      </c>
    </row>
    <row r="3774" spans="1:44" x14ac:dyDescent="0.25">
      <c r="A3774" s="178"/>
      <c r="B3774" s="55" t="str">
        <f>_xlfn.IFNA(VLOOKUP(A3774,'Ajánlatkérő(k) adatai'!$B$4:$C$205,2,0),"")</f>
        <v/>
      </c>
      <c r="C3774" s="178"/>
      <c r="D3774" s="55" t="str">
        <f>_xlfn.IFNA(VLOOKUP(C3774,'Számlafizető(k) adatai'!$C$4:$D$203,2,0),"")</f>
        <v/>
      </c>
      <c r="E3774" s="55" t="str">
        <f>_xlfn.IFNA(VLOOKUP(C3774,'Számlafizető(k) adatai'!$C$4:$M$203,11,0),"")</f>
        <v/>
      </c>
      <c r="F3774" s="178"/>
      <c r="G3774" s="178"/>
      <c r="H3774" s="178"/>
      <c r="I3774" s="55" t="str">
        <f>IF(F3774="","",VLOOKUP(LEFT(F3774,5),'Technikai cellák'!B:C,2,0))</f>
        <v/>
      </c>
      <c r="J3774" s="55" t="str">
        <f>IF(F3774="","",VLOOKUP(I3774,'Technikai cellák'!$C$1:$D$12,2,0))</f>
        <v/>
      </c>
      <c r="K3774" s="179"/>
      <c r="L3774" s="67" t="str">
        <f t="shared" si="1139"/>
        <v/>
      </c>
      <c r="M3774" s="68">
        <f t="shared" si="1140"/>
        <v>0</v>
      </c>
      <c r="N3774" s="66">
        <f t="shared" si="1141"/>
        <v>0</v>
      </c>
      <c r="O3774" s="152"/>
      <c r="P3774" s="172">
        <f t="shared" si="1138"/>
        <v>0</v>
      </c>
      <c r="Q3774" s="69">
        <f t="shared" si="1142"/>
        <v>0</v>
      </c>
      <c r="R3774" s="62">
        <f t="shared" si="1143"/>
        <v>0</v>
      </c>
      <c r="S3774" s="153"/>
      <c r="T3774" s="118" t="str">
        <f t="shared" si="1144"/>
        <v/>
      </c>
      <c r="U3774" s="154"/>
      <c r="V3774" s="154"/>
      <c r="W3774" s="154"/>
      <c r="X3774" s="154"/>
      <c r="Y3774" s="154"/>
      <c r="Z3774" s="154"/>
      <c r="AA3774" s="154"/>
      <c r="AB3774" s="154"/>
      <c r="AC3774" s="154"/>
      <c r="AD3774" s="154"/>
      <c r="AE3774" s="154"/>
      <c r="AF3774" s="154"/>
      <c r="AG3774" s="63">
        <f t="shared" si="1145"/>
        <v>0</v>
      </c>
      <c r="AH3774" s="56">
        <f t="shared" si="1146"/>
        <v>0</v>
      </c>
      <c r="AI3774" s="56">
        <f t="shared" si="1147"/>
        <v>0</v>
      </c>
      <c r="AJ3774" s="56">
        <f t="shared" si="1148"/>
        <v>0</v>
      </c>
      <c r="AK3774" s="56">
        <f t="shared" si="1149"/>
        <v>0</v>
      </c>
      <c r="AL3774" s="56">
        <f t="shared" si="1150"/>
        <v>0</v>
      </c>
      <c r="AM3774" s="56">
        <f t="shared" si="1151"/>
        <v>0</v>
      </c>
      <c r="AN3774" s="56">
        <f t="shared" si="1152"/>
        <v>0</v>
      </c>
      <c r="AO3774" s="56">
        <f t="shared" si="1153"/>
        <v>0</v>
      </c>
      <c r="AP3774" s="56">
        <f t="shared" si="1154"/>
        <v>0</v>
      </c>
      <c r="AQ3774" s="56">
        <f t="shared" si="1155"/>
        <v>0</v>
      </c>
      <c r="AR3774" s="86">
        <f t="shared" si="1156"/>
        <v>0</v>
      </c>
    </row>
    <row r="3775" spans="1:44" x14ac:dyDescent="0.25">
      <c r="A3775" s="178"/>
      <c r="B3775" s="55" t="str">
        <f>_xlfn.IFNA(VLOOKUP(A3775,'Ajánlatkérő(k) adatai'!$B$4:$C$205,2,0),"")</f>
        <v/>
      </c>
      <c r="C3775" s="178"/>
      <c r="D3775" s="55" t="str">
        <f>_xlfn.IFNA(VLOOKUP(C3775,'Számlafizető(k) adatai'!$C$4:$D$203,2,0),"")</f>
        <v/>
      </c>
      <c r="E3775" s="55" t="str">
        <f>_xlfn.IFNA(VLOOKUP(C3775,'Számlafizető(k) adatai'!$C$4:$M$203,11,0),"")</f>
        <v/>
      </c>
      <c r="F3775" s="178"/>
      <c r="G3775" s="178"/>
      <c r="H3775" s="178"/>
      <c r="I3775" s="55" t="str">
        <f>IF(F3775="","",VLOOKUP(LEFT(F3775,5),'Technikai cellák'!B:C,2,0))</f>
        <v/>
      </c>
      <c r="J3775" s="55" t="str">
        <f>IF(F3775="","",VLOOKUP(I3775,'Technikai cellák'!$C$1:$D$12,2,0))</f>
        <v/>
      </c>
      <c r="K3775" s="179"/>
      <c r="L3775" s="67" t="str">
        <f t="shared" si="1139"/>
        <v/>
      </c>
      <c r="M3775" s="68">
        <f t="shared" si="1140"/>
        <v>0</v>
      </c>
      <c r="N3775" s="66">
        <f t="shared" si="1141"/>
        <v>0</v>
      </c>
      <c r="O3775" s="152"/>
      <c r="P3775" s="172">
        <f t="shared" si="1138"/>
        <v>0</v>
      </c>
      <c r="Q3775" s="69">
        <f t="shared" si="1142"/>
        <v>0</v>
      </c>
      <c r="R3775" s="62">
        <f t="shared" si="1143"/>
        <v>0</v>
      </c>
      <c r="S3775" s="153"/>
      <c r="T3775" s="118" t="str">
        <f t="shared" si="1144"/>
        <v/>
      </c>
      <c r="U3775" s="154"/>
      <c r="V3775" s="154"/>
      <c r="W3775" s="154"/>
      <c r="X3775" s="154"/>
      <c r="Y3775" s="154"/>
      <c r="Z3775" s="154"/>
      <c r="AA3775" s="154"/>
      <c r="AB3775" s="154"/>
      <c r="AC3775" s="154"/>
      <c r="AD3775" s="154"/>
      <c r="AE3775" s="154"/>
      <c r="AF3775" s="154"/>
      <c r="AG3775" s="63">
        <f t="shared" si="1145"/>
        <v>0</v>
      </c>
      <c r="AH3775" s="56">
        <f t="shared" si="1146"/>
        <v>0</v>
      </c>
      <c r="AI3775" s="56">
        <f t="shared" si="1147"/>
        <v>0</v>
      </c>
      <c r="AJ3775" s="56">
        <f t="shared" si="1148"/>
        <v>0</v>
      </c>
      <c r="AK3775" s="56">
        <f t="shared" si="1149"/>
        <v>0</v>
      </c>
      <c r="AL3775" s="56">
        <f t="shared" si="1150"/>
        <v>0</v>
      </c>
      <c r="AM3775" s="56">
        <f t="shared" si="1151"/>
        <v>0</v>
      </c>
      <c r="AN3775" s="56">
        <f t="shared" si="1152"/>
        <v>0</v>
      </c>
      <c r="AO3775" s="56">
        <f t="shared" si="1153"/>
        <v>0</v>
      </c>
      <c r="AP3775" s="56">
        <f t="shared" si="1154"/>
        <v>0</v>
      </c>
      <c r="AQ3775" s="56">
        <f t="shared" si="1155"/>
        <v>0</v>
      </c>
      <c r="AR3775" s="86">
        <f t="shared" si="1156"/>
        <v>0</v>
      </c>
    </row>
    <row r="3776" spans="1:44" x14ac:dyDescent="0.25">
      <c r="A3776" s="178"/>
      <c r="B3776" s="55" t="str">
        <f>_xlfn.IFNA(VLOOKUP(A3776,'Ajánlatkérő(k) adatai'!$B$4:$C$205,2,0),"")</f>
        <v/>
      </c>
      <c r="C3776" s="178"/>
      <c r="D3776" s="55" t="str">
        <f>_xlfn.IFNA(VLOOKUP(C3776,'Számlafizető(k) adatai'!$C$4:$D$203,2,0),"")</f>
        <v/>
      </c>
      <c r="E3776" s="55" t="str">
        <f>_xlfn.IFNA(VLOOKUP(C3776,'Számlafizető(k) adatai'!$C$4:$M$203,11,0),"")</f>
        <v/>
      </c>
      <c r="F3776" s="178"/>
      <c r="G3776" s="178"/>
      <c r="H3776" s="178"/>
      <c r="I3776" s="55" t="str">
        <f>IF(F3776="","",VLOOKUP(LEFT(F3776,5),'Technikai cellák'!B:C,2,0))</f>
        <v/>
      </c>
      <c r="J3776" s="55" t="str">
        <f>IF(F3776="","",VLOOKUP(I3776,'Technikai cellák'!$C$1:$D$12,2,0))</f>
        <v/>
      </c>
      <c r="K3776" s="179"/>
      <c r="L3776" s="67" t="str">
        <f t="shared" si="1139"/>
        <v/>
      </c>
      <c r="M3776" s="68">
        <f t="shared" si="1140"/>
        <v>0</v>
      </c>
      <c r="N3776" s="66">
        <f t="shared" si="1141"/>
        <v>0</v>
      </c>
      <c r="O3776" s="152"/>
      <c r="P3776" s="172">
        <f t="shared" si="1138"/>
        <v>0</v>
      </c>
      <c r="Q3776" s="69">
        <f t="shared" si="1142"/>
        <v>0</v>
      </c>
      <c r="R3776" s="62">
        <f t="shared" si="1143"/>
        <v>0</v>
      </c>
      <c r="S3776" s="153"/>
      <c r="T3776" s="118" t="str">
        <f t="shared" si="1144"/>
        <v/>
      </c>
      <c r="U3776" s="154"/>
      <c r="V3776" s="154"/>
      <c r="W3776" s="154"/>
      <c r="X3776" s="154"/>
      <c r="Y3776" s="154"/>
      <c r="Z3776" s="154"/>
      <c r="AA3776" s="154"/>
      <c r="AB3776" s="154"/>
      <c r="AC3776" s="154"/>
      <c r="AD3776" s="154"/>
      <c r="AE3776" s="154"/>
      <c r="AF3776" s="154"/>
      <c r="AG3776" s="63">
        <f t="shared" si="1145"/>
        <v>0</v>
      </c>
      <c r="AH3776" s="56">
        <f t="shared" si="1146"/>
        <v>0</v>
      </c>
      <c r="AI3776" s="56">
        <f t="shared" si="1147"/>
        <v>0</v>
      </c>
      <c r="AJ3776" s="56">
        <f t="shared" si="1148"/>
        <v>0</v>
      </c>
      <c r="AK3776" s="56">
        <f t="shared" si="1149"/>
        <v>0</v>
      </c>
      <c r="AL3776" s="56">
        <f t="shared" si="1150"/>
        <v>0</v>
      </c>
      <c r="AM3776" s="56">
        <f t="shared" si="1151"/>
        <v>0</v>
      </c>
      <c r="AN3776" s="56">
        <f t="shared" si="1152"/>
        <v>0</v>
      </c>
      <c r="AO3776" s="56">
        <f t="shared" si="1153"/>
        <v>0</v>
      </c>
      <c r="AP3776" s="56">
        <f t="shared" si="1154"/>
        <v>0</v>
      </c>
      <c r="AQ3776" s="56">
        <f t="shared" si="1155"/>
        <v>0</v>
      </c>
      <c r="AR3776" s="86">
        <f t="shared" si="1156"/>
        <v>0</v>
      </c>
    </row>
    <row r="3777" spans="1:44" x14ac:dyDescent="0.25">
      <c r="A3777" s="178"/>
      <c r="B3777" s="55" t="str">
        <f>_xlfn.IFNA(VLOOKUP(A3777,'Ajánlatkérő(k) adatai'!$B$4:$C$205,2,0),"")</f>
        <v/>
      </c>
      <c r="C3777" s="178"/>
      <c r="D3777" s="55" t="str">
        <f>_xlfn.IFNA(VLOOKUP(C3777,'Számlafizető(k) adatai'!$C$4:$D$203,2,0),"")</f>
        <v/>
      </c>
      <c r="E3777" s="55" t="str">
        <f>_xlfn.IFNA(VLOOKUP(C3777,'Számlafizető(k) adatai'!$C$4:$M$203,11,0),"")</f>
        <v/>
      </c>
      <c r="F3777" s="178"/>
      <c r="G3777" s="178"/>
      <c r="H3777" s="178"/>
      <c r="I3777" s="55" t="str">
        <f>IF(F3777="","",VLOOKUP(LEFT(F3777,5),'Technikai cellák'!B:C,2,0))</f>
        <v/>
      </c>
      <c r="J3777" s="55" t="str">
        <f>IF(F3777="","",VLOOKUP(I3777,'Technikai cellák'!$C$1:$D$12,2,0))</f>
        <v/>
      </c>
      <c r="K3777" s="179"/>
      <c r="L3777" s="67" t="str">
        <f t="shared" si="1139"/>
        <v/>
      </c>
      <c r="M3777" s="68">
        <f t="shared" si="1140"/>
        <v>0</v>
      </c>
      <c r="N3777" s="66">
        <f t="shared" si="1141"/>
        <v>0</v>
      </c>
      <c r="O3777" s="152"/>
      <c r="P3777" s="172">
        <f t="shared" si="1138"/>
        <v>0</v>
      </c>
      <c r="Q3777" s="69">
        <f t="shared" si="1142"/>
        <v>0</v>
      </c>
      <c r="R3777" s="62">
        <f t="shared" si="1143"/>
        <v>0</v>
      </c>
      <c r="S3777" s="153"/>
      <c r="T3777" s="118" t="str">
        <f t="shared" si="1144"/>
        <v/>
      </c>
      <c r="U3777" s="154"/>
      <c r="V3777" s="154"/>
      <c r="W3777" s="154"/>
      <c r="X3777" s="154"/>
      <c r="Y3777" s="154"/>
      <c r="Z3777" s="154"/>
      <c r="AA3777" s="154"/>
      <c r="AB3777" s="154"/>
      <c r="AC3777" s="154"/>
      <c r="AD3777" s="154"/>
      <c r="AE3777" s="154"/>
      <c r="AF3777" s="154"/>
      <c r="AG3777" s="63">
        <f t="shared" si="1145"/>
        <v>0</v>
      </c>
      <c r="AH3777" s="56">
        <f t="shared" si="1146"/>
        <v>0</v>
      </c>
      <c r="AI3777" s="56">
        <f t="shared" si="1147"/>
        <v>0</v>
      </c>
      <c r="AJ3777" s="56">
        <f t="shared" si="1148"/>
        <v>0</v>
      </c>
      <c r="AK3777" s="56">
        <f t="shared" si="1149"/>
        <v>0</v>
      </c>
      <c r="AL3777" s="56">
        <f t="shared" si="1150"/>
        <v>0</v>
      </c>
      <c r="AM3777" s="56">
        <f t="shared" si="1151"/>
        <v>0</v>
      </c>
      <c r="AN3777" s="56">
        <f t="shared" si="1152"/>
        <v>0</v>
      </c>
      <c r="AO3777" s="56">
        <f t="shared" si="1153"/>
        <v>0</v>
      </c>
      <c r="AP3777" s="56">
        <f t="shared" si="1154"/>
        <v>0</v>
      </c>
      <c r="AQ3777" s="56">
        <f t="shared" si="1155"/>
        <v>0</v>
      </c>
      <c r="AR3777" s="86">
        <f t="shared" si="1156"/>
        <v>0</v>
      </c>
    </row>
    <row r="3778" spans="1:44" x14ac:dyDescent="0.25">
      <c r="A3778" s="178"/>
      <c r="B3778" s="55" t="str">
        <f>_xlfn.IFNA(VLOOKUP(A3778,'Ajánlatkérő(k) adatai'!$B$4:$C$205,2,0),"")</f>
        <v/>
      </c>
      <c r="C3778" s="178"/>
      <c r="D3778" s="55" t="str">
        <f>_xlfn.IFNA(VLOOKUP(C3778,'Számlafizető(k) adatai'!$C$4:$D$203,2,0),"")</f>
        <v/>
      </c>
      <c r="E3778" s="55" t="str">
        <f>_xlfn.IFNA(VLOOKUP(C3778,'Számlafizető(k) adatai'!$C$4:$M$203,11,0),"")</f>
        <v/>
      </c>
      <c r="F3778" s="178"/>
      <c r="G3778" s="178"/>
      <c r="H3778" s="178"/>
      <c r="I3778" s="55" t="str">
        <f>IF(F3778="","",VLOOKUP(LEFT(F3778,5),'Technikai cellák'!B:C,2,0))</f>
        <v/>
      </c>
      <c r="J3778" s="55" t="str">
        <f>IF(F3778="","",VLOOKUP(I3778,'Technikai cellák'!$C$1:$D$12,2,0))</f>
        <v/>
      </c>
      <c r="K3778" s="179"/>
      <c r="L3778" s="67" t="str">
        <f t="shared" si="1139"/>
        <v/>
      </c>
      <c r="M3778" s="68">
        <f t="shared" si="1140"/>
        <v>0</v>
      </c>
      <c r="N3778" s="66">
        <f t="shared" si="1141"/>
        <v>0</v>
      </c>
      <c r="O3778" s="152"/>
      <c r="P3778" s="172">
        <f t="shared" si="1138"/>
        <v>0</v>
      </c>
      <c r="Q3778" s="69">
        <f t="shared" si="1142"/>
        <v>0</v>
      </c>
      <c r="R3778" s="62">
        <f t="shared" si="1143"/>
        <v>0</v>
      </c>
      <c r="S3778" s="153"/>
      <c r="T3778" s="118" t="str">
        <f t="shared" si="1144"/>
        <v/>
      </c>
      <c r="U3778" s="154"/>
      <c r="V3778" s="154"/>
      <c r="W3778" s="154"/>
      <c r="X3778" s="154"/>
      <c r="Y3778" s="154"/>
      <c r="Z3778" s="154"/>
      <c r="AA3778" s="154"/>
      <c r="AB3778" s="154"/>
      <c r="AC3778" s="154"/>
      <c r="AD3778" s="154"/>
      <c r="AE3778" s="154"/>
      <c r="AF3778" s="154"/>
      <c r="AG3778" s="63">
        <f t="shared" si="1145"/>
        <v>0</v>
      </c>
      <c r="AH3778" s="56">
        <f t="shared" si="1146"/>
        <v>0</v>
      </c>
      <c r="AI3778" s="56">
        <f t="shared" si="1147"/>
        <v>0</v>
      </c>
      <c r="AJ3778" s="56">
        <f t="shared" si="1148"/>
        <v>0</v>
      </c>
      <c r="AK3778" s="56">
        <f t="shared" si="1149"/>
        <v>0</v>
      </c>
      <c r="AL3778" s="56">
        <f t="shared" si="1150"/>
        <v>0</v>
      </c>
      <c r="AM3778" s="56">
        <f t="shared" si="1151"/>
        <v>0</v>
      </c>
      <c r="AN3778" s="56">
        <f t="shared" si="1152"/>
        <v>0</v>
      </c>
      <c r="AO3778" s="56">
        <f t="shared" si="1153"/>
        <v>0</v>
      </c>
      <c r="AP3778" s="56">
        <f t="shared" si="1154"/>
        <v>0</v>
      </c>
      <c r="AQ3778" s="56">
        <f t="shared" si="1155"/>
        <v>0</v>
      </c>
      <c r="AR3778" s="86">
        <f t="shared" si="1156"/>
        <v>0</v>
      </c>
    </row>
    <row r="3779" spans="1:44" x14ac:dyDescent="0.25">
      <c r="A3779" s="178"/>
      <c r="B3779" s="55" t="str">
        <f>_xlfn.IFNA(VLOOKUP(A3779,'Ajánlatkérő(k) adatai'!$B$4:$C$205,2,0),"")</f>
        <v/>
      </c>
      <c r="C3779" s="178"/>
      <c r="D3779" s="55" t="str">
        <f>_xlfn.IFNA(VLOOKUP(C3779,'Számlafizető(k) adatai'!$C$4:$D$203,2,0),"")</f>
        <v/>
      </c>
      <c r="E3779" s="55" t="str">
        <f>_xlfn.IFNA(VLOOKUP(C3779,'Számlafizető(k) adatai'!$C$4:$M$203,11,0),"")</f>
        <v/>
      </c>
      <c r="F3779" s="178"/>
      <c r="G3779" s="178"/>
      <c r="H3779" s="178"/>
      <c r="I3779" s="55" t="str">
        <f>IF(F3779="","",VLOOKUP(LEFT(F3779,5),'Technikai cellák'!B:C,2,0))</f>
        <v/>
      </c>
      <c r="J3779" s="55" t="str">
        <f>IF(F3779="","",VLOOKUP(I3779,'Technikai cellák'!$C$1:$D$12,2,0))</f>
        <v/>
      </c>
      <c r="K3779" s="179"/>
      <c r="L3779" s="67" t="str">
        <f t="shared" si="1139"/>
        <v/>
      </c>
      <c r="M3779" s="68">
        <f t="shared" si="1140"/>
        <v>0</v>
      </c>
      <c r="N3779" s="66">
        <f t="shared" si="1141"/>
        <v>0</v>
      </c>
      <c r="O3779" s="152"/>
      <c r="P3779" s="172">
        <f t="shared" si="1138"/>
        <v>0</v>
      </c>
      <c r="Q3779" s="69">
        <f t="shared" si="1142"/>
        <v>0</v>
      </c>
      <c r="R3779" s="62">
        <f t="shared" si="1143"/>
        <v>0</v>
      </c>
      <c r="S3779" s="153"/>
      <c r="T3779" s="118" t="str">
        <f t="shared" si="1144"/>
        <v/>
      </c>
      <c r="U3779" s="154"/>
      <c r="V3779" s="154"/>
      <c r="W3779" s="154"/>
      <c r="X3779" s="154"/>
      <c r="Y3779" s="154"/>
      <c r="Z3779" s="154"/>
      <c r="AA3779" s="154"/>
      <c r="AB3779" s="154"/>
      <c r="AC3779" s="154"/>
      <c r="AD3779" s="154"/>
      <c r="AE3779" s="154"/>
      <c r="AF3779" s="154"/>
      <c r="AG3779" s="63">
        <f t="shared" si="1145"/>
        <v>0</v>
      </c>
      <c r="AH3779" s="56">
        <f t="shared" si="1146"/>
        <v>0</v>
      </c>
      <c r="AI3779" s="56">
        <f t="shared" si="1147"/>
        <v>0</v>
      </c>
      <c r="AJ3779" s="56">
        <f t="shared" si="1148"/>
        <v>0</v>
      </c>
      <c r="AK3779" s="56">
        <f t="shared" si="1149"/>
        <v>0</v>
      </c>
      <c r="AL3779" s="56">
        <f t="shared" si="1150"/>
        <v>0</v>
      </c>
      <c r="AM3779" s="56">
        <f t="shared" si="1151"/>
        <v>0</v>
      </c>
      <c r="AN3779" s="56">
        <f t="shared" si="1152"/>
        <v>0</v>
      </c>
      <c r="AO3779" s="56">
        <f t="shared" si="1153"/>
        <v>0</v>
      </c>
      <c r="AP3779" s="56">
        <f t="shared" si="1154"/>
        <v>0</v>
      </c>
      <c r="AQ3779" s="56">
        <f t="shared" si="1155"/>
        <v>0</v>
      </c>
      <c r="AR3779" s="86">
        <f t="shared" si="1156"/>
        <v>0</v>
      </c>
    </row>
    <row r="3780" spans="1:44" x14ac:dyDescent="0.25">
      <c r="A3780" s="178"/>
      <c r="B3780" s="55" t="str">
        <f>_xlfn.IFNA(VLOOKUP(A3780,'Ajánlatkérő(k) adatai'!$B$4:$C$205,2,0),"")</f>
        <v/>
      </c>
      <c r="C3780" s="178"/>
      <c r="D3780" s="55" t="str">
        <f>_xlfn.IFNA(VLOOKUP(C3780,'Számlafizető(k) adatai'!$C$4:$D$203,2,0),"")</f>
        <v/>
      </c>
      <c r="E3780" s="55" t="str">
        <f>_xlfn.IFNA(VLOOKUP(C3780,'Számlafizető(k) adatai'!$C$4:$M$203,11,0),"")</f>
        <v/>
      </c>
      <c r="F3780" s="178"/>
      <c r="G3780" s="178"/>
      <c r="H3780" s="178"/>
      <c r="I3780" s="55" t="str">
        <f>IF(F3780="","",VLOOKUP(LEFT(F3780,5),'Technikai cellák'!B:C,2,0))</f>
        <v/>
      </c>
      <c r="J3780" s="55" t="str">
        <f>IF(F3780="","",VLOOKUP(I3780,'Technikai cellák'!$C$1:$D$12,2,0))</f>
        <v/>
      </c>
      <c r="K3780" s="179"/>
      <c r="L3780" s="67" t="str">
        <f t="shared" si="1139"/>
        <v/>
      </c>
      <c r="M3780" s="68">
        <f t="shared" si="1140"/>
        <v>0</v>
      </c>
      <c r="N3780" s="66">
        <f t="shared" si="1141"/>
        <v>0</v>
      </c>
      <c r="O3780" s="152"/>
      <c r="P3780" s="172">
        <f t="shared" si="1138"/>
        <v>0</v>
      </c>
      <c r="Q3780" s="69">
        <f t="shared" si="1142"/>
        <v>0</v>
      </c>
      <c r="R3780" s="62">
        <f t="shared" si="1143"/>
        <v>0</v>
      </c>
      <c r="S3780" s="153"/>
      <c r="T3780" s="118" t="str">
        <f t="shared" si="1144"/>
        <v/>
      </c>
      <c r="U3780" s="154"/>
      <c r="V3780" s="154"/>
      <c r="W3780" s="154"/>
      <c r="X3780" s="154"/>
      <c r="Y3780" s="154"/>
      <c r="Z3780" s="154"/>
      <c r="AA3780" s="154"/>
      <c r="AB3780" s="154"/>
      <c r="AC3780" s="154"/>
      <c r="AD3780" s="154"/>
      <c r="AE3780" s="154"/>
      <c r="AF3780" s="154"/>
      <c r="AG3780" s="63">
        <f t="shared" si="1145"/>
        <v>0</v>
      </c>
      <c r="AH3780" s="56">
        <f t="shared" si="1146"/>
        <v>0</v>
      </c>
      <c r="AI3780" s="56">
        <f t="shared" si="1147"/>
        <v>0</v>
      </c>
      <c r="AJ3780" s="56">
        <f t="shared" si="1148"/>
        <v>0</v>
      </c>
      <c r="AK3780" s="56">
        <f t="shared" si="1149"/>
        <v>0</v>
      </c>
      <c r="AL3780" s="56">
        <f t="shared" si="1150"/>
        <v>0</v>
      </c>
      <c r="AM3780" s="56">
        <f t="shared" si="1151"/>
        <v>0</v>
      </c>
      <c r="AN3780" s="56">
        <f t="shared" si="1152"/>
        <v>0</v>
      </c>
      <c r="AO3780" s="56">
        <f t="shared" si="1153"/>
        <v>0</v>
      </c>
      <c r="AP3780" s="56">
        <f t="shared" si="1154"/>
        <v>0</v>
      </c>
      <c r="AQ3780" s="56">
        <f t="shared" si="1155"/>
        <v>0</v>
      </c>
      <c r="AR3780" s="86">
        <f t="shared" si="1156"/>
        <v>0</v>
      </c>
    </row>
    <row r="3781" spans="1:44" x14ac:dyDescent="0.25">
      <c r="A3781" s="178"/>
      <c r="B3781" s="55" t="str">
        <f>_xlfn.IFNA(VLOOKUP(A3781,'Ajánlatkérő(k) adatai'!$B$4:$C$205,2,0),"")</f>
        <v/>
      </c>
      <c r="C3781" s="178"/>
      <c r="D3781" s="55" t="str">
        <f>_xlfn.IFNA(VLOOKUP(C3781,'Számlafizető(k) adatai'!$C$4:$D$203,2,0),"")</f>
        <v/>
      </c>
      <c r="E3781" s="55" t="str">
        <f>_xlfn.IFNA(VLOOKUP(C3781,'Számlafizető(k) adatai'!$C$4:$M$203,11,0),"")</f>
        <v/>
      </c>
      <c r="F3781" s="178"/>
      <c r="G3781" s="178"/>
      <c r="H3781" s="178"/>
      <c r="I3781" s="55" t="str">
        <f>IF(F3781="","",VLOOKUP(LEFT(F3781,5),'Technikai cellák'!B:C,2,0))</f>
        <v/>
      </c>
      <c r="J3781" s="55" t="str">
        <f>IF(F3781="","",VLOOKUP(I3781,'Technikai cellák'!$C$1:$D$12,2,0))</f>
        <v/>
      </c>
      <c r="K3781" s="179"/>
      <c r="L3781" s="67" t="str">
        <f t="shared" si="1139"/>
        <v/>
      </c>
      <c r="M3781" s="68">
        <f t="shared" si="1140"/>
        <v>0</v>
      </c>
      <c r="N3781" s="66">
        <f t="shared" si="1141"/>
        <v>0</v>
      </c>
      <c r="O3781" s="152"/>
      <c r="P3781" s="172">
        <f t="shared" si="1138"/>
        <v>0</v>
      </c>
      <c r="Q3781" s="69">
        <f t="shared" si="1142"/>
        <v>0</v>
      </c>
      <c r="R3781" s="62">
        <f t="shared" si="1143"/>
        <v>0</v>
      </c>
      <c r="S3781" s="153"/>
      <c r="T3781" s="118" t="str">
        <f t="shared" si="1144"/>
        <v/>
      </c>
      <c r="U3781" s="154"/>
      <c r="V3781" s="154"/>
      <c r="W3781" s="154"/>
      <c r="X3781" s="154"/>
      <c r="Y3781" s="154"/>
      <c r="Z3781" s="154"/>
      <c r="AA3781" s="154"/>
      <c r="AB3781" s="154"/>
      <c r="AC3781" s="154"/>
      <c r="AD3781" s="154"/>
      <c r="AE3781" s="154"/>
      <c r="AF3781" s="154"/>
      <c r="AG3781" s="63">
        <f t="shared" si="1145"/>
        <v>0</v>
      </c>
      <c r="AH3781" s="56">
        <f t="shared" si="1146"/>
        <v>0</v>
      </c>
      <c r="AI3781" s="56">
        <f t="shared" si="1147"/>
        <v>0</v>
      </c>
      <c r="AJ3781" s="56">
        <f t="shared" si="1148"/>
        <v>0</v>
      </c>
      <c r="AK3781" s="56">
        <f t="shared" si="1149"/>
        <v>0</v>
      </c>
      <c r="AL3781" s="56">
        <f t="shared" si="1150"/>
        <v>0</v>
      </c>
      <c r="AM3781" s="56">
        <f t="shared" si="1151"/>
        <v>0</v>
      </c>
      <c r="AN3781" s="56">
        <f t="shared" si="1152"/>
        <v>0</v>
      </c>
      <c r="AO3781" s="56">
        <f t="shared" si="1153"/>
        <v>0</v>
      </c>
      <c r="AP3781" s="56">
        <f t="shared" si="1154"/>
        <v>0</v>
      </c>
      <c r="AQ3781" s="56">
        <f t="shared" si="1155"/>
        <v>0</v>
      </c>
      <c r="AR3781" s="86">
        <f t="shared" si="1156"/>
        <v>0</v>
      </c>
    </row>
    <row r="3782" spans="1:44" x14ac:dyDescent="0.25">
      <c r="A3782" s="178"/>
      <c r="B3782" s="55" t="str">
        <f>_xlfn.IFNA(VLOOKUP(A3782,'Ajánlatkérő(k) adatai'!$B$4:$C$205,2,0),"")</f>
        <v/>
      </c>
      <c r="C3782" s="178"/>
      <c r="D3782" s="55" t="str">
        <f>_xlfn.IFNA(VLOOKUP(C3782,'Számlafizető(k) adatai'!$C$4:$D$203,2,0),"")</f>
        <v/>
      </c>
      <c r="E3782" s="55" t="str">
        <f>_xlfn.IFNA(VLOOKUP(C3782,'Számlafizető(k) adatai'!$C$4:$M$203,11,0),"")</f>
        <v/>
      </c>
      <c r="F3782" s="178"/>
      <c r="G3782" s="178"/>
      <c r="H3782" s="178"/>
      <c r="I3782" s="55" t="str">
        <f>IF(F3782="","",VLOOKUP(LEFT(F3782,5),'Technikai cellák'!B:C,2,0))</f>
        <v/>
      </c>
      <c r="J3782" s="55" t="str">
        <f>IF(F3782="","",VLOOKUP(I3782,'Technikai cellák'!$C$1:$D$12,2,0))</f>
        <v/>
      </c>
      <c r="K3782" s="179"/>
      <c r="L3782" s="67" t="str">
        <f t="shared" si="1139"/>
        <v/>
      </c>
      <c r="M3782" s="68">
        <f t="shared" si="1140"/>
        <v>0</v>
      </c>
      <c r="N3782" s="66">
        <f t="shared" si="1141"/>
        <v>0</v>
      </c>
      <c r="O3782" s="152"/>
      <c r="P3782" s="172">
        <f t="shared" si="1138"/>
        <v>0</v>
      </c>
      <c r="Q3782" s="69">
        <f t="shared" si="1142"/>
        <v>0</v>
      </c>
      <c r="R3782" s="62">
        <f t="shared" si="1143"/>
        <v>0</v>
      </c>
      <c r="S3782" s="153"/>
      <c r="T3782" s="118" t="str">
        <f t="shared" si="1144"/>
        <v/>
      </c>
      <c r="U3782" s="154"/>
      <c r="V3782" s="154"/>
      <c r="W3782" s="154"/>
      <c r="X3782" s="154"/>
      <c r="Y3782" s="154"/>
      <c r="Z3782" s="154"/>
      <c r="AA3782" s="154"/>
      <c r="AB3782" s="154"/>
      <c r="AC3782" s="154"/>
      <c r="AD3782" s="154"/>
      <c r="AE3782" s="154"/>
      <c r="AF3782" s="154"/>
      <c r="AG3782" s="63">
        <f t="shared" si="1145"/>
        <v>0</v>
      </c>
      <c r="AH3782" s="56">
        <f t="shared" si="1146"/>
        <v>0</v>
      </c>
      <c r="AI3782" s="56">
        <f t="shared" si="1147"/>
        <v>0</v>
      </c>
      <c r="AJ3782" s="56">
        <f t="shared" si="1148"/>
        <v>0</v>
      </c>
      <c r="AK3782" s="56">
        <f t="shared" si="1149"/>
        <v>0</v>
      </c>
      <c r="AL3782" s="56">
        <f t="shared" si="1150"/>
        <v>0</v>
      </c>
      <c r="AM3782" s="56">
        <f t="shared" si="1151"/>
        <v>0</v>
      </c>
      <c r="AN3782" s="56">
        <f t="shared" si="1152"/>
        <v>0</v>
      </c>
      <c r="AO3782" s="56">
        <f t="shared" si="1153"/>
        <v>0</v>
      </c>
      <c r="AP3782" s="56">
        <f t="shared" si="1154"/>
        <v>0</v>
      </c>
      <c r="AQ3782" s="56">
        <f t="shared" si="1155"/>
        <v>0</v>
      </c>
      <c r="AR3782" s="86">
        <f t="shared" si="1156"/>
        <v>0</v>
      </c>
    </row>
    <row r="3783" spans="1:44" x14ac:dyDescent="0.25">
      <c r="A3783" s="178"/>
      <c r="B3783" s="55" t="str">
        <f>_xlfn.IFNA(VLOOKUP(A3783,'Ajánlatkérő(k) adatai'!$B$4:$C$205,2,0),"")</f>
        <v/>
      </c>
      <c r="C3783" s="178"/>
      <c r="D3783" s="55" t="str">
        <f>_xlfn.IFNA(VLOOKUP(C3783,'Számlafizető(k) adatai'!$C$4:$D$203,2,0),"")</f>
        <v/>
      </c>
      <c r="E3783" s="55" t="str">
        <f>_xlfn.IFNA(VLOOKUP(C3783,'Számlafizető(k) adatai'!$C$4:$M$203,11,0),"")</f>
        <v/>
      </c>
      <c r="F3783" s="178"/>
      <c r="G3783" s="178"/>
      <c r="H3783" s="178"/>
      <c r="I3783" s="55" t="str">
        <f>IF(F3783="","",VLOOKUP(LEFT(F3783,5),'Technikai cellák'!B:C,2,0))</f>
        <v/>
      </c>
      <c r="J3783" s="55" t="str">
        <f>IF(F3783="","",VLOOKUP(I3783,'Technikai cellák'!$C$1:$D$12,2,0))</f>
        <v/>
      </c>
      <c r="K3783" s="179"/>
      <c r="L3783" s="67" t="str">
        <f t="shared" si="1139"/>
        <v/>
      </c>
      <c r="M3783" s="68">
        <f t="shared" si="1140"/>
        <v>0</v>
      </c>
      <c r="N3783" s="66">
        <f t="shared" si="1141"/>
        <v>0</v>
      </c>
      <c r="O3783" s="152"/>
      <c r="P3783" s="172">
        <f t="shared" si="1138"/>
        <v>0</v>
      </c>
      <c r="Q3783" s="69">
        <f t="shared" si="1142"/>
        <v>0</v>
      </c>
      <c r="R3783" s="62">
        <f t="shared" si="1143"/>
        <v>0</v>
      </c>
      <c r="S3783" s="153"/>
      <c r="T3783" s="118" t="str">
        <f t="shared" si="1144"/>
        <v/>
      </c>
      <c r="U3783" s="154"/>
      <c r="V3783" s="154"/>
      <c r="W3783" s="154"/>
      <c r="X3783" s="154"/>
      <c r="Y3783" s="154"/>
      <c r="Z3783" s="154"/>
      <c r="AA3783" s="154"/>
      <c r="AB3783" s="154"/>
      <c r="AC3783" s="154"/>
      <c r="AD3783" s="154"/>
      <c r="AE3783" s="154"/>
      <c r="AF3783" s="154"/>
      <c r="AG3783" s="63">
        <f t="shared" si="1145"/>
        <v>0</v>
      </c>
      <c r="AH3783" s="56">
        <f t="shared" si="1146"/>
        <v>0</v>
      </c>
      <c r="AI3783" s="56">
        <f t="shared" si="1147"/>
        <v>0</v>
      </c>
      <c r="AJ3783" s="56">
        <f t="shared" si="1148"/>
        <v>0</v>
      </c>
      <c r="AK3783" s="56">
        <f t="shared" si="1149"/>
        <v>0</v>
      </c>
      <c r="AL3783" s="56">
        <f t="shared" si="1150"/>
        <v>0</v>
      </c>
      <c r="AM3783" s="56">
        <f t="shared" si="1151"/>
        <v>0</v>
      </c>
      <c r="AN3783" s="56">
        <f t="shared" si="1152"/>
        <v>0</v>
      </c>
      <c r="AO3783" s="56">
        <f t="shared" si="1153"/>
        <v>0</v>
      </c>
      <c r="AP3783" s="56">
        <f t="shared" si="1154"/>
        <v>0</v>
      </c>
      <c r="AQ3783" s="56">
        <f t="shared" si="1155"/>
        <v>0</v>
      </c>
      <c r="AR3783" s="86">
        <f t="shared" si="1156"/>
        <v>0</v>
      </c>
    </row>
    <row r="3784" spans="1:44" x14ac:dyDescent="0.25">
      <c r="A3784" s="178"/>
      <c r="B3784" s="55" t="str">
        <f>_xlfn.IFNA(VLOOKUP(A3784,'Ajánlatkérő(k) adatai'!$B$4:$C$205,2,0),"")</f>
        <v/>
      </c>
      <c r="C3784" s="178"/>
      <c r="D3784" s="55" t="str">
        <f>_xlfn.IFNA(VLOOKUP(C3784,'Számlafizető(k) adatai'!$C$4:$D$203,2,0),"")</f>
        <v/>
      </c>
      <c r="E3784" s="55" t="str">
        <f>_xlfn.IFNA(VLOOKUP(C3784,'Számlafizető(k) adatai'!$C$4:$M$203,11,0),"")</f>
        <v/>
      </c>
      <c r="F3784" s="178"/>
      <c r="G3784" s="178"/>
      <c r="H3784" s="178"/>
      <c r="I3784" s="55" t="str">
        <f>IF(F3784="","",VLOOKUP(LEFT(F3784,5),'Technikai cellák'!B:C,2,0))</f>
        <v/>
      </c>
      <c r="J3784" s="55" t="str">
        <f>IF(F3784="","",VLOOKUP(I3784,'Technikai cellák'!$C$1:$D$12,2,0))</f>
        <v/>
      </c>
      <c r="K3784" s="179"/>
      <c r="L3784" s="67" t="str">
        <f t="shared" si="1139"/>
        <v/>
      </c>
      <c r="M3784" s="68">
        <f t="shared" si="1140"/>
        <v>0</v>
      </c>
      <c r="N3784" s="66">
        <f t="shared" si="1141"/>
        <v>0</v>
      </c>
      <c r="O3784" s="152"/>
      <c r="P3784" s="172">
        <f t="shared" si="1138"/>
        <v>0</v>
      </c>
      <c r="Q3784" s="69">
        <f t="shared" si="1142"/>
        <v>0</v>
      </c>
      <c r="R3784" s="62">
        <f t="shared" si="1143"/>
        <v>0</v>
      </c>
      <c r="S3784" s="153"/>
      <c r="T3784" s="118" t="str">
        <f t="shared" si="1144"/>
        <v/>
      </c>
      <c r="U3784" s="154"/>
      <c r="V3784" s="154"/>
      <c r="W3784" s="154"/>
      <c r="X3784" s="154"/>
      <c r="Y3784" s="154"/>
      <c r="Z3784" s="154"/>
      <c r="AA3784" s="154"/>
      <c r="AB3784" s="154"/>
      <c r="AC3784" s="154"/>
      <c r="AD3784" s="154"/>
      <c r="AE3784" s="154"/>
      <c r="AF3784" s="154"/>
      <c r="AG3784" s="63">
        <f t="shared" si="1145"/>
        <v>0</v>
      </c>
      <c r="AH3784" s="56">
        <f t="shared" si="1146"/>
        <v>0</v>
      </c>
      <c r="AI3784" s="56">
        <f t="shared" si="1147"/>
        <v>0</v>
      </c>
      <c r="AJ3784" s="56">
        <f t="shared" si="1148"/>
        <v>0</v>
      </c>
      <c r="AK3784" s="56">
        <f t="shared" si="1149"/>
        <v>0</v>
      </c>
      <c r="AL3784" s="56">
        <f t="shared" si="1150"/>
        <v>0</v>
      </c>
      <c r="AM3784" s="56">
        <f t="shared" si="1151"/>
        <v>0</v>
      </c>
      <c r="AN3784" s="56">
        <f t="shared" si="1152"/>
        <v>0</v>
      </c>
      <c r="AO3784" s="56">
        <f t="shared" si="1153"/>
        <v>0</v>
      </c>
      <c r="AP3784" s="56">
        <f t="shared" si="1154"/>
        <v>0</v>
      </c>
      <c r="AQ3784" s="56">
        <f t="shared" si="1155"/>
        <v>0</v>
      </c>
      <c r="AR3784" s="86">
        <f t="shared" si="1156"/>
        <v>0</v>
      </c>
    </row>
    <row r="3785" spans="1:44" x14ac:dyDescent="0.25">
      <c r="A3785" s="178"/>
      <c r="B3785" s="55" t="str">
        <f>_xlfn.IFNA(VLOOKUP(A3785,'Ajánlatkérő(k) adatai'!$B$4:$C$205,2,0),"")</f>
        <v/>
      </c>
      <c r="C3785" s="178"/>
      <c r="D3785" s="55" t="str">
        <f>_xlfn.IFNA(VLOOKUP(C3785,'Számlafizető(k) adatai'!$C$4:$D$203,2,0),"")</f>
        <v/>
      </c>
      <c r="E3785" s="55" t="str">
        <f>_xlfn.IFNA(VLOOKUP(C3785,'Számlafizető(k) adatai'!$C$4:$M$203,11,0),"")</f>
        <v/>
      </c>
      <c r="F3785" s="178"/>
      <c r="G3785" s="178"/>
      <c r="H3785" s="178"/>
      <c r="I3785" s="55" t="str">
        <f>IF(F3785="","",VLOOKUP(LEFT(F3785,5),'Technikai cellák'!B:C,2,0))</f>
        <v/>
      </c>
      <c r="J3785" s="55" t="str">
        <f>IF(F3785="","",VLOOKUP(I3785,'Technikai cellák'!$C$1:$D$12,2,0))</f>
        <v/>
      </c>
      <c r="K3785" s="179"/>
      <c r="L3785" s="67" t="str">
        <f t="shared" si="1139"/>
        <v/>
      </c>
      <c r="M3785" s="68">
        <f t="shared" si="1140"/>
        <v>0</v>
      </c>
      <c r="N3785" s="66">
        <f t="shared" si="1141"/>
        <v>0</v>
      </c>
      <c r="O3785" s="152"/>
      <c r="P3785" s="172">
        <f t="shared" si="1138"/>
        <v>0</v>
      </c>
      <c r="Q3785" s="69">
        <f t="shared" si="1142"/>
        <v>0</v>
      </c>
      <c r="R3785" s="62">
        <f t="shared" si="1143"/>
        <v>0</v>
      </c>
      <c r="S3785" s="153"/>
      <c r="T3785" s="118" t="str">
        <f t="shared" si="1144"/>
        <v/>
      </c>
      <c r="U3785" s="154"/>
      <c r="V3785" s="154"/>
      <c r="W3785" s="154"/>
      <c r="X3785" s="154"/>
      <c r="Y3785" s="154"/>
      <c r="Z3785" s="154"/>
      <c r="AA3785" s="154"/>
      <c r="AB3785" s="154"/>
      <c r="AC3785" s="154"/>
      <c r="AD3785" s="154"/>
      <c r="AE3785" s="154"/>
      <c r="AF3785" s="154"/>
      <c r="AG3785" s="63">
        <f t="shared" si="1145"/>
        <v>0</v>
      </c>
      <c r="AH3785" s="56">
        <f t="shared" si="1146"/>
        <v>0</v>
      </c>
      <c r="AI3785" s="56">
        <f t="shared" si="1147"/>
        <v>0</v>
      </c>
      <c r="AJ3785" s="56">
        <f t="shared" si="1148"/>
        <v>0</v>
      </c>
      <c r="AK3785" s="56">
        <f t="shared" si="1149"/>
        <v>0</v>
      </c>
      <c r="AL3785" s="56">
        <f t="shared" si="1150"/>
        <v>0</v>
      </c>
      <c r="AM3785" s="56">
        <f t="shared" si="1151"/>
        <v>0</v>
      </c>
      <c r="AN3785" s="56">
        <f t="shared" si="1152"/>
        <v>0</v>
      </c>
      <c r="AO3785" s="56">
        <f t="shared" si="1153"/>
        <v>0</v>
      </c>
      <c r="AP3785" s="56">
        <f t="shared" si="1154"/>
        <v>0</v>
      </c>
      <c r="AQ3785" s="56">
        <f t="shared" si="1155"/>
        <v>0</v>
      </c>
      <c r="AR3785" s="86">
        <f t="shared" si="1156"/>
        <v>0</v>
      </c>
    </row>
    <row r="3786" spans="1:44" x14ac:dyDescent="0.25">
      <c r="A3786" s="178"/>
      <c r="B3786" s="55" t="str">
        <f>_xlfn.IFNA(VLOOKUP(A3786,'Ajánlatkérő(k) adatai'!$B$4:$C$205,2,0),"")</f>
        <v/>
      </c>
      <c r="C3786" s="178"/>
      <c r="D3786" s="55" t="str">
        <f>_xlfn.IFNA(VLOOKUP(C3786,'Számlafizető(k) adatai'!$C$4:$D$203,2,0),"")</f>
        <v/>
      </c>
      <c r="E3786" s="55" t="str">
        <f>_xlfn.IFNA(VLOOKUP(C3786,'Számlafizető(k) adatai'!$C$4:$M$203,11,0),"")</f>
        <v/>
      </c>
      <c r="F3786" s="178"/>
      <c r="G3786" s="178"/>
      <c r="H3786" s="178"/>
      <c r="I3786" s="55" t="str">
        <f>IF(F3786="","",VLOOKUP(LEFT(F3786,5),'Technikai cellák'!B:C,2,0))</f>
        <v/>
      </c>
      <c r="J3786" s="55" t="str">
        <f>IF(F3786="","",VLOOKUP(I3786,'Technikai cellák'!$C$1:$D$12,2,0))</f>
        <v/>
      </c>
      <c r="K3786" s="179"/>
      <c r="L3786" s="67" t="str">
        <f t="shared" si="1139"/>
        <v/>
      </c>
      <c r="M3786" s="68">
        <f t="shared" si="1140"/>
        <v>0</v>
      </c>
      <c r="N3786" s="66">
        <f t="shared" si="1141"/>
        <v>0</v>
      </c>
      <c r="O3786" s="152"/>
      <c r="P3786" s="172">
        <f t="shared" si="1138"/>
        <v>0</v>
      </c>
      <c r="Q3786" s="69">
        <f t="shared" si="1142"/>
        <v>0</v>
      </c>
      <c r="R3786" s="62">
        <f t="shared" si="1143"/>
        <v>0</v>
      </c>
      <c r="S3786" s="153"/>
      <c r="T3786" s="118" t="str">
        <f t="shared" si="1144"/>
        <v/>
      </c>
      <c r="U3786" s="154"/>
      <c r="V3786" s="154"/>
      <c r="W3786" s="154"/>
      <c r="X3786" s="154"/>
      <c r="Y3786" s="154"/>
      <c r="Z3786" s="154"/>
      <c r="AA3786" s="154"/>
      <c r="AB3786" s="154"/>
      <c r="AC3786" s="154"/>
      <c r="AD3786" s="154"/>
      <c r="AE3786" s="154"/>
      <c r="AF3786" s="154"/>
      <c r="AG3786" s="63">
        <f t="shared" si="1145"/>
        <v>0</v>
      </c>
      <c r="AH3786" s="56">
        <f t="shared" si="1146"/>
        <v>0</v>
      </c>
      <c r="AI3786" s="56">
        <f t="shared" si="1147"/>
        <v>0</v>
      </c>
      <c r="AJ3786" s="56">
        <f t="shared" si="1148"/>
        <v>0</v>
      </c>
      <c r="AK3786" s="56">
        <f t="shared" si="1149"/>
        <v>0</v>
      </c>
      <c r="AL3786" s="56">
        <f t="shared" si="1150"/>
        <v>0</v>
      </c>
      <c r="AM3786" s="56">
        <f t="shared" si="1151"/>
        <v>0</v>
      </c>
      <c r="AN3786" s="56">
        <f t="shared" si="1152"/>
        <v>0</v>
      </c>
      <c r="AO3786" s="56">
        <f t="shared" si="1153"/>
        <v>0</v>
      </c>
      <c r="AP3786" s="56">
        <f t="shared" si="1154"/>
        <v>0</v>
      </c>
      <c r="AQ3786" s="56">
        <f t="shared" si="1155"/>
        <v>0</v>
      </c>
      <c r="AR3786" s="86">
        <f t="shared" si="1156"/>
        <v>0</v>
      </c>
    </row>
    <row r="3787" spans="1:44" x14ac:dyDescent="0.25">
      <c r="A3787" s="178"/>
      <c r="B3787" s="55" t="str">
        <f>_xlfn.IFNA(VLOOKUP(A3787,'Ajánlatkérő(k) adatai'!$B$4:$C$205,2,0),"")</f>
        <v/>
      </c>
      <c r="C3787" s="178"/>
      <c r="D3787" s="55" t="str">
        <f>_xlfn.IFNA(VLOOKUP(C3787,'Számlafizető(k) adatai'!$C$4:$D$203,2,0),"")</f>
        <v/>
      </c>
      <c r="E3787" s="55" t="str">
        <f>_xlfn.IFNA(VLOOKUP(C3787,'Számlafizető(k) adatai'!$C$4:$M$203,11,0),"")</f>
        <v/>
      </c>
      <c r="F3787" s="178"/>
      <c r="G3787" s="178"/>
      <c r="H3787" s="178"/>
      <c r="I3787" s="55" t="str">
        <f>IF(F3787="","",VLOOKUP(LEFT(F3787,5),'Technikai cellák'!B:C,2,0))</f>
        <v/>
      </c>
      <c r="J3787" s="55" t="str">
        <f>IF(F3787="","",VLOOKUP(I3787,'Technikai cellák'!$C$1:$D$12,2,0))</f>
        <v/>
      </c>
      <c r="K3787" s="179"/>
      <c r="L3787" s="67" t="str">
        <f t="shared" si="1139"/>
        <v/>
      </c>
      <c r="M3787" s="68">
        <f t="shared" si="1140"/>
        <v>0</v>
      </c>
      <c r="N3787" s="66">
        <f t="shared" si="1141"/>
        <v>0</v>
      </c>
      <c r="O3787" s="152"/>
      <c r="P3787" s="172">
        <f t="shared" si="1138"/>
        <v>0</v>
      </c>
      <c r="Q3787" s="69">
        <f t="shared" si="1142"/>
        <v>0</v>
      </c>
      <c r="R3787" s="62">
        <f t="shared" si="1143"/>
        <v>0</v>
      </c>
      <c r="S3787" s="153"/>
      <c r="T3787" s="118" t="str">
        <f t="shared" si="1144"/>
        <v/>
      </c>
      <c r="U3787" s="154"/>
      <c r="V3787" s="154"/>
      <c r="W3787" s="154"/>
      <c r="X3787" s="154"/>
      <c r="Y3787" s="154"/>
      <c r="Z3787" s="154"/>
      <c r="AA3787" s="154"/>
      <c r="AB3787" s="154"/>
      <c r="AC3787" s="154"/>
      <c r="AD3787" s="154"/>
      <c r="AE3787" s="154"/>
      <c r="AF3787" s="154"/>
      <c r="AG3787" s="63">
        <f t="shared" si="1145"/>
        <v>0</v>
      </c>
      <c r="AH3787" s="56">
        <f t="shared" si="1146"/>
        <v>0</v>
      </c>
      <c r="AI3787" s="56">
        <f t="shared" si="1147"/>
        <v>0</v>
      </c>
      <c r="AJ3787" s="56">
        <f t="shared" si="1148"/>
        <v>0</v>
      </c>
      <c r="AK3787" s="56">
        <f t="shared" si="1149"/>
        <v>0</v>
      </c>
      <c r="AL3787" s="56">
        <f t="shared" si="1150"/>
        <v>0</v>
      </c>
      <c r="AM3787" s="56">
        <f t="shared" si="1151"/>
        <v>0</v>
      </c>
      <c r="AN3787" s="56">
        <f t="shared" si="1152"/>
        <v>0</v>
      </c>
      <c r="AO3787" s="56">
        <f t="shared" si="1153"/>
        <v>0</v>
      </c>
      <c r="AP3787" s="56">
        <f t="shared" si="1154"/>
        <v>0</v>
      </c>
      <c r="AQ3787" s="56">
        <f t="shared" si="1155"/>
        <v>0</v>
      </c>
      <c r="AR3787" s="86">
        <f t="shared" si="1156"/>
        <v>0</v>
      </c>
    </row>
    <row r="3788" spans="1:44" x14ac:dyDescent="0.25">
      <c r="A3788" s="178"/>
      <c r="B3788" s="55" t="str">
        <f>_xlfn.IFNA(VLOOKUP(A3788,'Ajánlatkérő(k) adatai'!$B$4:$C$205,2,0),"")</f>
        <v/>
      </c>
      <c r="C3788" s="178"/>
      <c r="D3788" s="55" t="str">
        <f>_xlfn.IFNA(VLOOKUP(C3788,'Számlafizető(k) adatai'!$C$4:$D$203,2,0),"")</f>
        <v/>
      </c>
      <c r="E3788" s="55" t="str">
        <f>_xlfn.IFNA(VLOOKUP(C3788,'Számlafizető(k) adatai'!$C$4:$M$203,11,0),"")</f>
        <v/>
      </c>
      <c r="F3788" s="178"/>
      <c r="G3788" s="178"/>
      <c r="H3788" s="178"/>
      <c r="I3788" s="55" t="str">
        <f>IF(F3788="","",VLOOKUP(LEFT(F3788,5),'Technikai cellák'!B:C,2,0))</f>
        <v/>
      </c>
      <c r="J3788" s="55" t="str">
        <f>IF(F3788="","",VLOOKUP(I3788,'Technikai cellák'!$C$1:$D$12,2,0))</f>
        <v/>
      </c>
      <c r="K3788" s="179"/>
      <c r="L3788" s="67" t="str">
        <f t="shared" si="1139"/>
        <v/>
      </c>
      <c r="M3788" s="68">
        <f t="shared" si="1140"/>
        <v>0</v>
      </c>
      <c r="N3788" s="66">
        <f t="shared" si="1141"/>
        <v>0</v>
      </c>
      <c r="O3788" s="152"/>
      <c r="P3788" s="172">
        <f t="shared" si="1138"/>
        <v>0</v>
      </c>
      <c r="Q3788" s="69">
        <f t="shared" si="1142"/>
        <v>0</v>
      </c>
      <c r="R3788" s="62">
        <f t="shared" si="1143"/>
        <v>0</v>
      </c>
      <c r="S3788" s="153"/>
      <c r="T3788" s="118" t="str">
        <f t="shared" si="1144"/>
        <v/>
      </c>
      <c r="U3788" s="154"/>
      <c r="V3788" s="154"/>
      <c r="W3788" s="154"/>
      <c r="X3788" s="154"/>
      <c r="Y3788" s="154"/>
      <c r="Z3788" s="154"/>
      <c r="AA3788" s="154"/>
      <c r="AB3788" s="154"/>
      <c r="AC3788" s="154"/>
      <c r="AD3788" s="154"/>
      <c r="AE3788" s="154"/>
      <c r="AF3788" s="154"/>
      <c r="AG3788" s="63">
        <f t="shared" si="1145"/>
        <v>0</v>
      </c>
      <c r="AH3788" s="56">
        <f t="shared" si="1146"/>
        <v>0</v>
      </c>
      <c r="AI3788" s="56">
        <f t="shared" si="1147"/>
        <v>0</v>
      </c>
      <c r="AJ3788" s="56">
        <f t="shared" si="1148"/>
        <v>0</v>
      </c>
      <c r="AK3788" s="56">
        <f t="shared" si="1149"/>
        <v>0</v>
      </c>
      <c r="AL3788" s="56">
        <f t="shared" si="1150"/>
        <v>0</v>
      </c>
      <c r="AM3788" s="56">
        <f t="shared" si="1151"/>
        <v>0</v>
      </c>
      <c r="AN3788" s="56">
        <f t="shared" si="1152"/>
        <v>0</v>
      </c>
      <c r="AO3788" s="56">
        <f t="shared" si="1153"/>
        <v>0</v>
      </c>
      <c r="AP3788" s="56">
        <f t="shared" si="1154"/>
        <v>0</v>
      </c>
      <c r="AQ3788" s="56">
        <f t="shared" si="1155"/>
        <v>0</v>
      </c>
      <c r="AR3788" s="86">
        <f t="shared" si="1156"/>
        <v>0</v>
      </c>
    </row>
    <row r="3789" spans="1:44" x14ac:dyDescent="0.25">
      <c r="A3789" s="178"/>
      <c r="B3789" s="55" t="str">
        <f>_xlfn.IFNA(VLOOKUP(A3789,'Ajánlatkérő(k) adatai'!$B$4:$C$205,2,0),"")</f>
        <v/>
      </c>
      <c r="C3789" s="178"/>
      <c r="D3789" s="55" t="str">
        <f>_xlfn.IFNA(VLOOKUP(C3789,'Számlafizető(k) adatai'!$C$4:$D$203,2,0),"")</f>
        <v/>
      </c>
      <c r="E3789" s="55" t="str">
        <f>_xlfn.IFNA(VLOOKUP(C3789,'Számlafizető(k) adatai'!$C$4:$M$203,11,0),"")</f>
        <v/>
      </c>
      <c r="F3789" s="178"/>
      <c r="G3789" s="178"/>
      <c r="H3789" s="178"/>
      <c r="I3789" s="55" t="str">
        <f>IF(F3789="","",VLOOKUP(LEFT(F3789,5),'Technikai cellák'!B:C,2,0))</f>
        <v/>
      </c>
      <c r="J3789" s="55" t="str">
        <f>IF(F3789="","",VLOOKUP(I3789,'Technikai cellák'!$C$1:$D$12,2,0))</f>
        <v/>
      </c>
      <c r="K3789" s="179"/>
      <c r="L3789" s="67" t="str">
        <f t="shared" si="1139"/>
        <v/>
      </c>
      <c r="M3789" s="68">
        <f t="shared" si="1140"/>
        <v>0</v>
      </c>
      <c r="N3789" s="66">
        <f t="shared" si="1141"/>
        <v>0</v>
      </c>
      <c r="O3789" s="152"/>
      <c r="P3789" s="172">
        <f t="shared" si="1138"/>
        <v>0</v>
      </c>
      <c r="Q3789" s="69">
        <f t="shared" si="1142"/>
        <v>0</v>
      </c>
      <c r="R3789" s="62">
        <f t="shared" si="1143"/>
        <v>0</v>
      </c>
      <c r="S3789" s="153"/>
      <c r="T3789" s="118" t="str">
        <f t="shared" si="1144"/>
        <v/>
      </c>
      <c r="U3789" s="154"/>
      <c r="V3789" s="154"/>
      <c r="W3789" s="154"/>
      <c r="X3789" s="154"/>
      <c r="Y3789" s="154"/>
      <c r="Z3789" s="154"/>
      <c r="AA3789" s="154"/>
      <c r="AB3789" s="154"/>
      <c r="AC3789" s="154"/>
      <c r="AD3789" s="154"/>
      <c r="AE3789" s="154"/>
      <c r="AF3789" s="154"/>
      <c r="AG3789" s="63">
        <f t="shared" si="1145"/>
        <v>0</v>
      </c>
      <c r="AH3789" s="56">
        <f t="shared" si="1146"/>
        <v>0</v>
      </c>
      <c r="AI3789" s="56">
        <f t="shared" si="1147"/>
        <v>0</v>
      </c>
      <c r="AJ3789" s="56">
        <f t="shared" si="1148"/>
        <v>0</v>
      </c>
      <c r="AK3789" s="56">
        <f t="shared" si="1149"/>
        <v>0</v>
      </c>
      <c r="AL3789" s="56">
        <f t="shared" si="1150"/>
        <v>0</v>
      </c>
      <c r="AM3789" s="56">
        <f t="shared" si="1151"/>
        <v>0</v>
      </c>
      <c r="AN3789" s="56">
        <f t="shared" si="1152"/>
        <v>0</v>
      </c>
      <c r="AO3789" s="56">
        <f t="shared" si="1153"/>
        <v>0</v>
      </c>
      <c r="AP3789" s="56">
        <f t="shared" si="1154"/>
        <v>0</v>
      </c>
      <c r="AQ3789" s="56">
        <f t="shared" si="1155"/>
        <v>0</v>
      </c>
      <c r="AR3789" s="86">
        <f t="shared" si="1156"/>
        <v>0</v>
      </c>
    </row>
    <row r="3790" spans="1:44" x14ac:dyDescent="0.25">
      <c r="A3790" s="178"/>
      <c r="B3790" s="55" t="str">
        <f>_xlfn.IFNA(VLOOKUP(A3790,'Ajánlatkérő(k) adatai'!$B$4:$C$205,2,0),"")</f>
        <v/>
      </c>
      <c r="C3790" s="178"/>
      <c r="D3790" s="55" t="str">
        <f>_xlfn.IFNA(VLOOKUP(C3790,'Számlafizető(k) adatai'!$C$4:$D$203,2,0),"")</f>
        <v/>
      </c>
      <c r="E3790" s="55" t="str">
        <f>_xlfn.IFNA(VLOOKUP(C3790,'Számlafizető(k) adatai'!$C$4:$M$203,11,0),"")</f>
        <v/>
      </c>
      <c r="F3790" s="178"/>
      <c r="G3790" s="178"/>
      <c r="H3790" s="178"/>
      <c r="I3790" s="55" t="str">
        <f>IF(F3790="","",VLOOKUP(LEFT(F3790,5),'Technikai cellák'!B:C,2,0))</f>
        <v/>
      </c>
      <c r="J3790" s="55" t="str">
        <f>IF(F3790="","",VLOOKUP(I3790,'Technikai cellák'!$C$1:$D$12,2,0))</f>
        <v/>
      </c>
      <c r="K3790" s="179"/>
      <c r="L3790" s="67" t="str">
        <f t="shared" si="1139"/>
        <v/>
      </c>
      <c r="M3790" s="68">
        <f t="shared" si="1140"/>
        <v>0</v>
      </c>
      <c r="N3790" s="66">
        <f t="shared" si="1141"/>
        <v>0</v>
      </c>
      <c r="O3790" s="152"/>
      <c r="P3790" s="172">
        <f t="shared" si="1138"/>
        <v>0</v>
      </c>
      <c r="Q3790" s="69">
        <f t="shared" si="1142"/>
        <v>0</v>
      </c>
      <c r="R3790" s="62">
        <f t="shared" si="1143"/>
        <v>0</v>
      </c>
      <c r="S3790" s="153"/>
      <c r="T3790" s="118" t="str">
        <f t="shared" si="1144"/>
        <v/>
      </c>
      <c r="U3790" s="154"/>
      <c r="V3790" s="154"/>
      <c r="W3790" s="154"/>
      <c r="X3790" s="154"/>
      <c r="Y3790" s="154"/>
      <c r="Z3790" s="154"/>
      <c r="AA3790" s="154"/>
      <c r="AB3790" s="154"/>
      <c r="AC3790" s="154"/>
      <c r="AD3790" s="154"/>
      <c r="AE3790" s="154"/>
      <c r="AF3790" s="154"/>
      <c r="AG3790" s="63">
        <f t="shared" si="1145"/>
        <v>0</v>
      </c>
      <c r="AH3790" s="56">
        <f t="shared" si="1146"/>
        <v>0</v>
      </c>
      <c r="AI3790" s="56">
        <f t="shared" si="1147"/>
        <v>0</v>
      </c>
      <c r="AJ3790" s="56">
        <f t="shared" si="1148"/>
        <v>0</v>
      </c>
      <c r="AK3790" s="56">
        <f t="shared" si="1149"/>
        <v>0</v>
      </c>
      <c r="AL3790" s="56">
        <f t="shared" si="1150"/>
        <v>0</v>
      </c>
      <c r="AM3790" s="56">
        <f t="shared" si="1151"/>
        <v>0</v>
      </c>
      <c r="AN3790" s="56">
        <f t="shared" si="1152"/>
        <v>0</v>
      </c>
      <c r="AO3790" s="56">
        <f t="shared" si="1153"/>
        <v>0</v>
      </c>
      <c r="AP3790" s="56">
        <f t="shared" si="1154"/>
        <v>0</v>
      </c>
      <c r="AQ3790" s="56">
        <f t="shared" si="1155"/>
        <v>0</v>
      </c>
      <c r="AR3790" s="86">
        <f t="shared" si="1156"/>
        <v>0</v>
      </c>
    </row>
    <row r="3791" spans="1:44" x14ac:dyDescent="0.25">
      <c r="A3791" s="178"/>
      <c r="B3791" s="55" t="str">
        <f>_xlfn.IFNA(VLOOKUP(A3791,'Ajánlatkérő(k) adatai'!$B$4:$C$205,2,0),"")</f>
        <v/>
      </c>
      <c r="C3791" s="178"/>
      <c r="D3791" s="55" t="str">
        <f>_xlfn.IFNA(VLOOKUP(C3791,'Számlafizető(k) adatai'!$C$4:$D$203,2,0),"")</f>
        <v/>
      </c>
      <c r="E3791" s="55" t="str">
        <f>_xlfn.IFNA(VLOOKUP(C3791,'Számlafizető(k) adatai'!$C$4:$M$203,11,0),"")</f>
        <v/>
      </c>
      <c r="F3791" s="178"/>
      <c r="G3791" s="178"/>
      <c r="H3791" s="178"/>
      <c r="I3791" s="55" t="str">
        <f>IF(F3791="","",VLOOKUP(LEFT(F3791,5),'Technikai cellák'!B:C,2,0))</f>
        <v/>
      </c>
      <c r="J3791" s="55" t="str">
        <f>IF(F3791="","",VLOOKUP(I3791,'Technikai cellák'!$C$1:$D$12,2,0))</f>
        <v/>
      </c>
      <c r="K3791" s="179"/>
      <c r="L3791" s="67" t="str">
        <f t="shared" si="1139"/>
        <v/>
      </c>
      <c r="M3791" s="68">
        <f t="shared" si="1140"/>
        <v>0</v>
      </c>
      <c r="N3791" s="66">
        <f t="shared" si="1141"/>
        <v>0</v>
      </c>
      <c r="O3791" s="152"/>
      <c r="P3791" s="172">
        <f t="shared" si="1138"/>
        <v>0</v>
      </c>
      <c r="Q3791" s="69">
        <f t="shared" si="1142"/>
        <v>0</v>
      </c>
      <c r="R3791" s="62">
        <f t="shared" si="1143"/>
        <v>0</v>
      </c>
      <c r="S3791" s="153"/>
      <c r="T3791" s="118" t="str">
        <f t="shared" si="1144"/>
        <v/>
      </c>
      <c r="U3791" s="154"/>
      <c r="V3791" s="154"/>
      <c r="W3791" s="154"/>
      <c r="X3791" s="154"/>
      <c r="Y3791" s="154"/>
      <c r="Z3791" s="154"/>
      <c r="AA3791" s="154"/>
      <c r="AB3791" s="154"/>
      <c r="AC3791" s="154"/>
      <c r="AD3791" s="154"/>
      <c r="AE3791" s="154"/>
      <c r="AF3791" s="154"/>
      <c r="AG3791" s="63">
        <f t="shared" si="1145"/>
        <v>0</v>
      </c>
      <c r="AH3791" s="56">
        <f t="shared" si="1146"/>
        <v>0</v>
      </c>
      <c r="AI3791" s="56">
        <f t="shared" si="1147"/>
        <v>0</v>
      </c>
      <c r="AJ3791" s="56">
        <f t="shared" si="1148"/>
        <v>0</v>
      </c>
      <c r="AK3791" s="56">
        <f t="shared" si="1149"/>
        <v>0</v>
      </c>
      <c r="AL3791" s="56">
        <f t="shared" si="1150"/>
        <v>0</v>
      </c>
      <c r="AM3791" s="56">
        <f t="shared" si="1151"/>
        <v>0</v>
      </c>
      <c r="AN3791" s="56">
        <f t="shared" si="1152"/>
        <v>0</v>
      </c>
      <c r="AO3791" s="56">
        <f t="shared" si="1153"/>
        <v>0</v>
      </c>
      <c r="AP3791" s="56">
        <f t="shared" si="1154"/>
        <v>0</v>
      </c>
      <c r="AQ3791" s="56">
        <f t="shared" si="1155"/>
        <v>0</v>
      </c>
      <c r="AR3791" s="86">
        <f t="shared" si="1156"/>
        <v>0</v>
      </c>
    </row>
    <row r="3792" spans="1:44" x14ac:dyDescent="0.25">
      <c r="A3792" s="178"/>
      <c r="B3792" s="55" t="str">
        <f>_xlfn.IFNA(VLOOKUP(A3792,'Ajánlatkérő(k) adatai'!$B$4:$C$205,2,0),"")</f>
        <v/>
      </c>
      <c r="C3792" s="178"/>
      <c r="D3792" s="55" t="str">
        <f>_xlfn.IFNA(VLOOKUP(C3792,'Számlafizető(k) adatai'!$C$4:$D$203,2,0),"")</f>
        <v/>
      </c>
      <c r="E3792" s="55" t="str">
        <f>_xlfn.IFNA(VLOOKUP(C3792,'Számlafizető(k) adatai'!$C$4:$M$203,11,0),"")</f>
        <v/>
      </c>
      <c r="F3792" s="178"/>
      <c r="G3792" s="178"/>
      <c r="H3792" s="178"/>
      <c r="I3792" s="55" t="str">
        <f>IF(F3792="","",VLOOKUP(LEFT(F3792,5),'Technikai cellák'!B:C,2,0))</f>
        <v/>
      </c>
      <c r="J3792" s="55" t="str">
        <f>IF(F3792="","",VLOOKUP(I3792,'Technikai cellák'!$C$1:$D$12,2,0))</f>
        <v/>
      </c>
      <c r="K3792" s="179"/>
      <c r="L3792" s="67" t="str">
        <f t="shared" si="1139"/>
        <v/>
      </c>
      <c r="M3792" s="68">
        <f t="shared" si="1140"/>
        <v>0</v>
      </c>
      <c r="N3792" s="66">
        <f t="shared" si="1141"/>
        <v>0</v>
      </c>
      <c r="O3792" s="152"/>
      <c r="P3792" s="172">
        <f t="shared" ref="P3792:P3855" si="1157">ROUND((IF(K3792&lt;100,0,K3792*$C$7)/$C$8),0)</f>
        <v>0</v>
      </c>
      <c r="Q3792" s="69">
        <f t="shared" si="1142"/>
        <v>0</v>
      </c>
      <c r="R3792" s="62">
        <f t="shared" si="1143"/>
        <v>0</v>
      </c>
      <c r="S3792" s="153"/>
      <c r="T3792" s="118" t="str">
        <f t="shared" si="1144"/>
        <v/>
      </c>
      <c r="U3792" s="154"/>
      <c r="V3792" s="154"/>
      <c r="W3792" s="154"/>
      <c r="X3792" s="154"/>
      <c r="Y3792" s="154"/>
      <c r="Z3792" s="154"/>
      <c r="AA3792" s="154"/>
      <c r="AB3792" s="154"/>
      <c r="AC3792" s="154"/>
      <c r="AD3792" s="154"/>
      <c r="AE3792" s="154"/>
      <c r="AF3792" s="154"/>
      <c r="AG3792" s="63">
        <f t="shared" si="1145"/>
        <v>0</v>
      </c>
      <c r="AH3792" s="56">
        <f t="shared" si="1146"/>
        <v>0</v>
      </c>
      <c r="AI3792" s="56">
        <f t="shared" si="1147"/>
        <v>0</v>
      </c>
      <c r="AJ3792" s="56">
        <f t="shared" si="1148"/>
        <v>0</v>
      </c>
      <c r="AK3792" s="56">
        <f t="shared" si="1149"/>
        <v>0</v>
      </c>
      <c r="AL3792" s="56">
        <f t="shared" si="1150"/>
        <v>0</v>
      </c>
      <c r="AM3792" s="56">
        <f t="shared" si="1151"/>
        <v>0</v>
      </c>
      <c r="AN3792" s="56">
        <f t="shared" si="1152"/>
        <v>0</v>
      </c>
      <c r="AO3792" s="56">
        <f t="shared" si="1153"/>
        <v>0</v>
      </c>
      <c r="AP3792" s="56">
        <f t="shared" si="1154"/>
        <v>0</v>
      </c>
      <c r="AQ3792" s="56">
        <f t="shared" si="1155"/>
        <v>0</v>
      </c>
      <c r="AR3792" s="86">
        <f t="shared" si="1156"/>
        <v>0</v>
      </c>
    </row>
    <row r="3793" spans="1:44" x14ac:dyDescent="0.25">
      <c r="A3793" s="178"/>
      <c r="B3793" s="55" t="str">
        <f>_xlfn.IFNA(VLOOKUP(A3793,'Ajánlatkérő(k) adatai'!$B$4:$C$205,2,0),"")</f>
        <v/>
      </c>
      <c r="C3793" s="178"/>
      <c r="D3793" s="55" t="str">
        <f>_xlfn.IFNA(VLOOKUP(C3793,'Számlafizető(k) adatai'!$C$4:$D$203,2,0),"")</f>
        <v/>
      </c>
      <c r="E3793" s="55" t="str">
        <f>_xlfn.IFNA(VLOOKUP(C3793,'Számlafizető(k) adatai'!$C$4:$M$203,11,0),"")</f>
        <v/>
      </c>
      <c r="F3793" s="178"/>
      <c r="G3793" s="178"/>
      <c r="H3793" s="178"/>
      <c r="I3793" s="55" t="str">
        <f>IF(F3793="","",VLOOKUP(LEFT(F3793,5),'Technikai cellák'!B:C,2,0))</f>
        <v/>
      </c>
      <c r="J3793" s="55" t="str">
        <f>IF(F3793="","",VLOOKUP(I3793,'Technikai cellák'!$C$1:$D$12,2,0))</f>
        <v/>
      </c>
      <c r="K3793" s="179"/>
      <c r="L3793" s="67" t="str">
        <f t="shared" si="1139"/>
        <v/>
      </c>
      <c r="M3793" s="68">
        <f t="shared" si="1140"/>
        <v>0</v>
      </c>
      <c r="N3793" s="66">
        <f t="shared" si="1141"/>
        <v>0</v>
      </c>
      <c r="O3793" s="152"/>
      <c r="P3793" s="172">
        <f t="shared" si="1157"/>
        <v>0</v>
      </c>
      <c r="Q3793" s="69">
        <f t="shared" si="1142"/>
        <v>0</v>
      </c>
      <c r="R3793" s="62">
        <f t="shared" si="1143"/>
        <v>0</v>
      </c>
      <c r="S3793" s="153"/>
      <c r="T3793" s="118" t="str">
        <f t="shared" si="1144"/>
        <v/>
      </c>
      <c r="U3793" s="154"/>
      <c r="V3793" s="154"/>
      <c r="W3793" s="154"/>
      <c r="X3793" s="154"/>
      <c r="Y3793" s="154"/>
      <c r="Z3793" s="154"/>
      <c r="AA3793" s="154"/>
      <c r="AB3793" s="154"/>
      <c r="AC3793" s="154"/>
      <c r="AD3793" s="154"/>
      <c r="AE3793" s="154"/>
      <c r="AF3793" s="154"/>
      <c r="AG3793" s="63">
        <f t="shared" si="1145"/>
        <v>0</v>
      </c>
      <c r="AH3793" s="56">
        <f t="shared" si="1146"/>
        <v>0</v>
      </c>
      <c r="AI3793" s="56">
        <f t="shared" si="1147"/>
        <v>0</v>
      </c>
      <c r="AJ3793" s="56">
        <f t="shared" si="1148"/>
        <v>0</v>
      </c>
      <c r="AK3793" s="56">
        <f t="shared" si="1149"/>
        <v>0</v>
      </c>
      <c r="AL3793" s="56">
        <f t="shared" si="1150"/>
        <v>0</v>
      </c>
      <c r="AM3793" s="56">
        <f t="shared" si="1151"/>
        <v>0</v>
      </c>
      <c r="AN3793" s="56">
        <f t="shared" si="1152"/>
        <v>0</v>
      </c>
      <c r="AO3793" s="56">
        <f t="shared" si="1153"/>
        <v>0</v>
      </c>
      <c r="AP3793" s="56">
        <f t="shared" si="1154"/>
        <v>0</v>
      </c>
      <c r="AQ3793" s="56">
        <f t="shared" si="1155"/>
        <v>0</v>
      </c>
      <c r="AR3793" s="86">
        <f t="shared" si="1156"/>
        <v>0</v>
      </c>
    </row>
    <row r="3794" spans="1:44" x14ac:dyDescent="0.25">
      <c r="A3794" s="178"/>
      <c r="B3794" s="55" t="str">
        <f>_xlfn.IFNA(VLOOKUP(A3794,'Ajánlatkérő(k) adatai'!$B$4:$C$205,2,0),"")</f>
        <v/>
      </c>
      <c r="C3794" s="178"/>
      <c r="D3794" s="55" t="str">
        <f>_xlfn.IFNA(VLOOKUP(C3794,'Számlafizető(k) adatai'!$C$4:$D$203,2,0),"")</f>
        <v/>
      </c>
      <c r="E3794" s="55" t="str">
        <f>_xlfn.IFNA(VLOOKUP(C3794,'Számlafizető(k) adatai'!$C$4:$M$203,11,0),"")</f>
        <v/>
      </c>
      <c r="F3794" s="178"/>
      <c r="G3794" s="178"/>
      <c r="H3794" s="178"/>
      <c r="I3794" s="55" t="str">
        <f>IF(F3794="","",VLOOKUP(LEFT(F3794,5),'Technikai cellák'!B:C,2,0))</f>
        <v/>
      </c>
      <c r="J3794" s="55" t="str">
        <f>IF(F3794="","",VLOOKUP(I3794,'Technikai cellák'!$C$1:$D$12,2,0))</f>
        <v/>
      </c>
      <c r="K3794" s="179"/>
      <c r="L3794" s="67" t="str">
        <f t="shared" si="1139"/>
        <v/>
      </c>
      <c r="M3794" s="68">
        <f t="shared" si="1140"/>
        <v>0</v>
      </c>
      <c r="N3794" s="66">
        <f t="shared" si="1141"/>
        <v>0</v>
      </c>
      <c r="O3794" s="152"/>
      <c r="P3794" s="172">
        <f t="shared" si="1157"/>
        <v>0</v>
      </c>
      <c r="Q3794" s="69">
        <f t="shared" si="1142"/>
        <v>0</v>
      </c>
      <c r="R3794" s="62">
        <f t="shared" si="1143"/>
        <v>0</v>
      </c>
      <c r="S3794" s="153"/>
      <c r="T3794" s="118" t="str">
        <f t="shared" si="1144"/>
        <v/>
      </c>
      <c r="U3794" s="154"/>
      <c r="V3794" s="154"/>
      <c r="W3794" s="154"/>
      <c r="X3794" s="154"/>
      <c r="Y3794" s="154"/>
      <c r="Z3794" s="154"/>
      <c r="AA3794" s="154"/>
      <c r="AB3794" s="154"/>
      <c r="AC3794" s="154"/>
      <c r="AD3794" s="154"/>
      <c r="AE3794" s="154"/>
      <c r="AF3794" s="154"/>
      <c r="AG3794" s="63">
        <f t="shared" si="1145"/>
        <v>0</v>
      </c>
      <c r="AH3794" s="56">
        <f t="shared" si="1146"/>
        <v>0</v>
      </c>
      <c r="AI3794" s="56">
        <f t="shared" si="1147"/>
        <v>0</v>
      </c>
      <c r="AJ3794" s="56">
        <f t="shared" si="1148"/>
        <v>0</v>
      </c>
      <c r="AK3794" s="56">
        <f t="shared" si="1149"/>
        <v>0</v>
      </c>
      <c r="AL3794" s="56">
        <f t="shared" si="1150"/>
        <v>0</v>
      </c>
      <c r="AM3794" s="56">
        <f t="shared" si="1151"/>
        <v>0</v>
      </c>
      <c r="AN3794" s="56">
        <f t="shared" si="1152"/>
        <v>0</v>
      </c>
      <c r="AO3794" s="56">
        <f t="shared" si="1153"/>
        <v>0</v>
      </c>
      <c r="AP3794" s="56">
        <f t="shared" si="1154"/>
        <v>0</v>
      </c>
      <c r="AQ3794" s="56">
        <f t="shared" si="1155"/>
        <v>0</v>
      </c>
      <c r="AR3794" s="86">
        <f t="shared" si="1156"/>
        <v>0</v>
      </c>
    </row>
    <row r="3795" spans="1:44" x14ac:dyDescent="0.25">
      <c r="A3795" s="178"/>
      <c r="B3795" s="55" t="str">
        <f>_xlfn.IFNA(VLOOKUP(A3795,'Ajánlatkérő(k) adatai'!$B$4:$C$205,2,0),"")</f>
        <v/>
      </c>
      <c r="C3795" s="178"/>
      <c r="D3795" s="55" t="str">
        <f>_xlfn.IFNA(VLOOKUP(C3795,'Számlafizető(k) adatai'!$C$4:$D$203,2,0),"")</f>
        <v/>
      </c>
      <c r="E3795" s="55" t="str">
        <f>_xlfn.IFNA(VLOOKUP(C3795,'Számlafizető(k) adatai'!$C$4:$M$203,11,0),"")</f>
        <v/>
      </c>
      <c r="F3795" s="178"/>
      <c r="G3795" s="178"/>
      <c r="H3795" s="178"/>
      <c r="I3795" s="55" t="str">
        <f>IF(F3795="","",VLOOKUP(LEFT(F3795,5),'Technikai cellák'!B:C,2,0))</f>
        <v/>
      </c>
      <c r="J3795" s="55" t="str">
        <f>IF(F3795="","",VLOOKUP(I3795,'Technikai cellák'!$C$1:$D$12,2,0))</f>
        <v/>
      </c>
      <c r="K3795" s="179"/>
      <c r="L3795" s="67" t="str">
        <f t="shared" si="1139"/>
        <v/>
      </c>
      <c r="M3795" s="68">
        <f t="shared" si="1140"/>
        <v>0</v>
      </c>
      <c r="N3795" s="66">
        <f t="shared" si="1141"/>
        <v>0</v>
      </c>
      <c r="O3795" s="152"/>
      <c r="P3795" s="172">
        <f t="shared" si="1157"/>
        <v>0</v>
      </c>
      <c r="Q3795" s="69">
        <f t="shared" si="1142"/>
        <v>0</v>
      </c>
      <c r="R3795" s="62">
        <f t="shared" si="1143"/>
        <v>0</v>
      </c>
      <c r="S3795" s="153"/>
      <c r="T3795" s="118" t="str">
        <f t="shared" si="1144"/>
        <v/>
      </c>
      <c r="U3795" s="154"/>
      <c r="V3795" s="154"/>
      <c r="W3795" s="154"/>
      <c r="X3795" s="154"/>
      <c r="Y3795" s="154"/>
      <c r="Z3795" s="154"/>
      <c r="AA3795" s="154"/>
      <c r="AB3795" s="154"/>
      <c r="AC3795" s="154"/>
      <c r="AD3795" s="154"/>
      <c r="AE3795" s="154"/>
      <c r="AF3795" s="154"/>
      <c r="AG3795" s="63">
        <f t="shared" si="1145"/>
        <v>0</v>
      </c>
      <c r="AH3795" s="56">
        <f t="shared" si="1146"/>
        <v>0</v>
      </c>
      <c r="AI3795" s="56">
        <f t="shared" si="1147"/>
        <v>0</v>
      </c>
      <c r="AJ3795" s="56">
        <f t="shared" si="1148"/>
        <v>0</v>
      </c>
      <c r="AK3795" s="56">
        <f t="shared" si="1149"/>
        <v>0</v>
      </c>
      <c r="AL3795" s="56">
        <f t="shared" si="1150"/>
        <v>0</v>
      </c>
      <c r="AM3795" s="56">
        <f t="shared" si="1151"/>
        <v>0</v>
      </c>
      <c r="AN3795" s="56">
        <f t="shared" si="1152"/>
        <v>0</v>
      </c>
      <c r="AO3795" s="56">
        <f t="shared" si="1153"/>
        <v>0</v>
      </c>
      <c r="AP3795" s="56">
        <f t="shared" si="1154"/>
        <v>0</v>
      </c>
      <c r="AQ3795" s="56">
        <f t="shared" si="1155"/>
        <v>0</v>
      </c>
      <c r="AR3795" s="86">
        <f t="shared" si="1156"/>
        <v>0</v>
      </c>
    </row>
    <row r="3796" spans="1:44" x14ac:dyDescent="0.25">
      <c r="A3796" s="178"/>
      <c r="B3796" s="55" t="str">
        <f>_xlfn.IFNA(VLOOKUP(A3796,'Ajánlatkérő(k) adatai'!$B$4:$C$205,2,0),"")</f>
        <v/>
      </c>
      <c r="C3796" s="178"/>
      <c r="D3796" s="55" t="str">
        <f>_xlfn.IFNA(VLOOKUP(C3796,'Számlafizető(k) adatai'!$C$4:$D$203,2,0),"")</f>
        <v/>
      </c>
      <c r="E3796" s="55" t="str">
        <f>_xlfn.IFNA(VLOOKUP(C3796,'Számlafizető(k) adatai'!$C$4:$M$203,11,0),"")</f>
        <v/>
      </c>
      <c r="F3796" s="178"/>
      <c r="G3796" s="178"/>
      <c r="H3796" s="178"/>
      <c r="I3796" s="55" t="str">
        <f>IF(F3796="","",VLOOKUP(LEFT(F3796,5),'Technikai cellák'!B:C,2,0))</f>
        <v/>
      </c>
      <c r="J3796" s="55" t="str">
        <f>IF(F3796="","",VLOOKUP(I3796,'Technikai cellák'!$C$1:$D$12,2,0))</f>
        <v/>
      </c>
      <c r="K3796" s="179"/>
      <c r="L3796" s="67" t="str">
        <f t="shared" si="1139"/>
        <v/>
      </c>
      <c r="M3796" s="68">
        <f t="shared" si="1140"/>
        <v>0</v>
      </c>
      <c r="N3796" s="66">
        <f t="shared" si="1141"/>
        <v>0</v>
      </c>
      <c r="O3796" s="152"/>
      <c r="P3796" s="172">
        <f t="shared" si="1157"/>
        <v>0</v>
      </c>
      <c r="Q3796" s="69">
        <f t="shared" si="1142"/>
        <v>0</v>
      </c>
      <c r="R3796" s="62">
        <f t="shared" si="1143"/>
        <v>0</v>
      </c>
      <c r="S3796" s="153"/>
      <c r="T3796" s="118" t="str">
        <f t="shared" si="1144"/>
        <v/>
      </c>
      <c r="U3796" s="154"/>
      <c r="V3796" s="154"/>
      <c r="W3796" s="154"/>
      <c r="X3796" s="154"/>
      <c r="Y3796" s="154"/>
      <c r="Z3796" s="154"/>
      <c r="AA3796" s="154"/>
      <c r="AB3796" s="154"/>
      <c r="AC3796" s="154"/>
      <c r="AD3796" s="154"/>
      <c r="AE3796" s="154"/>
      <c r="AF3796" s="154"/>
      <c r="AG3796" s="63">
        <f t="shared" si="1145"/>
        <v>0</v>
      </c>
      <c r="AH3796" s="56">
        <f t="shared" si="1146"/>
        <v>0</v>
      </c>
      <c r="AI3796" s="56">
        <f t="shared" si="1147"/>
        <v>0</v>
      </c>
      <c r="AJ3796" s="56">
        <f t="shared" si="1148"/>
        <v>0</v>
      </c>
      <c r="AK3796" s="56">
        <f t="shared" si="1149"/>
        <v>0</v>
      </c>
      <c r="AL3796" s="56">
        <f t="shared" si="1150"/>
        <v>0</v>
      </c>
      <c r="AM3796" s="56">
        <f t="shared" si="1151"/>
        <v>0</v>
      </c>
      <c r="AN3796" s="56">
        <f t="shared" si="1152"/>
        <v>0</v>
      </c>
      <c r="AO3796" s="56">
        <f t="shared" si="1153"/>
        <v>0</v>
      </c>
      <c r="AP3796" s="56">
        <f t="shared" si="1154"/>
        <v>0</v>
      </c>
      <c r="AQ3796" s="56">
        <f t="shared" si="1155"/>
        <v>0</v>
      </c>
      <c r="AR3796" s="86">
        <f t="shared" si="1156"/>
        <v>0</v>
      </c>
    </row>
    <row r="3797" spans="1:44" x14ac:dyDescent="0.25">
      <c r="A3797" s="178"/>
      <c r="B3797" s="55" t="str">
        <f>_xlfn.IFNA(VLOOKUP(A3797,'Ajánlatkérő(k) adatai'!$B$4:$C$205,2,0),"")</f>
        <v/>
      </c>
      <c r="C3797" s="178"/>
      <c r="D3797" s="55" t="str">
        <f>_xlfn.IFNA(VLOOKUP(C3797,'Számlafizető(k) adatai'!$C$4:$D$203,2,0),"")</f>
        <v/>
      </c>
      <c r="E3797" s="55" t="str">
        <f>_xlfn.IFNA(VLOOKUP(C3797,'Számlafizető(k) adatai'!$C$4:$M$203,11,0),"")</f>
        <v/>
      </c>
      <c r="F3797" s="178"/>
      <c r="G3797" s="178"/>
      <c r="H3797" s="178"/>
      <c r="I3797" s="55" t="str">
        <f>IF(F3797="","",VLOOKUP(LEFT(F3797,5),'Technikai cellák'!B:C,2,0))</f>
        <v/>
      </c>
      <c r="J3797" s="55" t="str">
        <f>IF(F3797="","",VLOOKUP(I3797,'Technikai cellák'!$C$1:$D$12,2,0))</f>
        <v/>
      </c>
      <c r="K3797" s="179"/>
      <c r="L3797" s="67" t="str">
        <f t="shared" ref="L3797:L3860" si="1158">IF(K3797="","",IF(K3797&lt;20,"20 alatti",IF(K3797&lt;100,"20-99",IF(K3797&lt;500,"100-500","500-"))))</f>
        <v/>
      </c>
      <c r="M3797" s="68">
        <f t="shared" ref="M3797:M3860" si="1159">ROUND(IF(L3797="20 alatti",K3797*1,0),0)</f>
        <v>0</v>
      </c>
      <c r="N3797" s="66">
        <f t="shared" ref="N3797:N3860" si="1160">ROUND(IF(L3797="20-99",K3797*10.5,0),0)</f>
        <v>0</v>
      </c>
      <c r="O3797" s="152"/>
      <c r="P3797" s="172">
        <f t="shared" si="1157"/>
        <v>0</v>
      </c>
      <c r="Q3797" s="69">
        <f t="shared" ref="Q3797:Q3860" si="1161">ROUND(R3797*$F$10,0)</f>
        <v>0</v>
      </c>
      <c r="R3797" s="62">
        <f t="shared" ref="R3797:R3860" si="1162">SUM(AG3797:AR3797)</f>
        <v>0</v>
      </c>
      <c r="S3797" s="153"/>
      <c r="T3797" s="118" t="str">
        <f t="shared" ref="T3797:T3860" si="1163">IF(S3797="","",IF((DAYS360(S3797,$C$4,TRUE))/30&lt;0,"",(DAYS360(S3797,$C$4,))/30))</f>
        <v/>
      </c>
      <c r="U3797" s="154"/>
      <c r="V3797" s="154"/>
      <c r="W3797" s="154"/>
      <c r="X3797" s="154"/>
      <c r="Y3797" s="154"/>
      <c r="Z3797" s="154"/>
      <c r="AA3797" s="154"/>
      <c r="AB3797" s="154"/>
      <c r="AC3797" s="154"/>
      <c r="AD3797" s="154"/>
      <c r="AE3797" s="154"/>
      <c r="AF3797" s="154"/>
      <c r="AG3797" s="63">
        <f t="shared" ref="AG3797:AG3860" si="1164">ROUND((U3797*$C$7)/$C$8,0)</f>
        <v>0</v>
      </c>
      <c r="AH3797" s="56">
        <f t="shared" ref="AH3797:AH3860" si="1165">ROUND((V3797*$C$7)/$C$8,0)</f>
        <v>0</v>
      </c>
      <c r="AI3797" s="56">
        <f t="shared" ref="AI3797:AI3860" si="1166">ROUND((W3797*$C$7)/$C$8,0)</f>
        <v>0</v>
      </c>
      <c r="AJ3797" s="56">
        <f t="shared" ref="AJ3797:AJ3860" si="1167">ROUND((X3797*$C$7)/$C$8,0)</f>
        <v>0</v>
      </c>
      <c r="AK3797" s="56">
        <f t="shared" ref="AK3797:AK3860" si="1168">ROUND((Y3797*$C$7)/$C$8,0)</f>
        <v>0</v>
      </c>
      <c r="AL3797" s="56">
        <f t="shared" ref="AL3797:AL3860" si="1169">ROUND((Z3797*$C$7)/$C$8,0)</f>
        <v>0</v>
      </c>
      <c r="AM3797" s="56">
        <f t="shared" ref="AM3797:AM3860" si="1170">ROUND((AA3797*$C$7)/$C$8,0)</f>
        <v>0</v>
      </c>
      <c r="AN3797" s="56">
        <f t="shared" ref="AN3797:AN3860" si="1171">ROUND((AB3797*$C$7)/$C$8,0)</f>
        <v>0</v>
      </c>
      <c r="AO3797" s="56">
        <f t="shared" ref="AO3797:AO3860" si="1172">ROUND((AC3797*$C$7)/$C$8,0)</f>
        <v>0</v>
      </c>
      <c r="AP3797" s="56">
        <f t="shared" ref="AP3797:AP3860" si="1173">ROUND((AD3797*$C$7)/$C$8,0)</f>
        <v>0</v>
      </c>
      <c r="AQ3797" s="56">
        <f t="shared" ref="AQ3797:AQ3860" si="1174">ROUND((AE3797*$C$7)/$C$8,0)</f>
        <v>0</v>
      </c>
      <c r="AR3797" s="86">
        <f t="shared" ref="AR3797:AR3860" si="1175">ROUND((AF3797*$C$7)/$C$8,0)</f>
        <v>0</v>
      </c>
    </row>
    <row r="3798" spans="1:44" x14ac:dyDescent="0.25">
      <c r="A3798" s="178"/>
      <c r="B3798" s="55" t="str">
        <f>_xlfn.IFNA(VLOOKUP(A3798,'Ajánlatkérő(k) adatai'!$B$4:$C$205,2,0),"")</f>
        <v/>
      </c>
      <c r="C3798" s="178"/>
      <c r="D3798" s="55" t="str">
        <f>_xlfn.IFNA(VLOOKUP(C3798,'Számlafizető(k) adatai'!$C$4:$D$203,2,0),"")</f>
        <v/>
      </c>
      <c r="E3798" s="55" t="str">
        <f>_xlfn.IFNA(VLOOKUP(C3798,'Számlafizető(k) adatai'!$C$4:$M$203,11,0),"")</f>
        <v/>
      </c>
      <c r="F3798" s="178"/>
      <c r="G3798" s="178"/>
      <c r="H3798" s="178"/>
      <c r="I3798" s="55" t="str">
        <f>IF(F3798="","",VLOOKUP(LEFT(F3798,5),'Technikai cellák'!B:C,2,0))</f>
        <v/>
      </c>
      <c r="J3798" s="55" t="str">
        <f>IF(F3798="","",VLOOKUP(I3798,'Technikai cellák'!$C$1:$D$12,2,0))</f>
        <v/>
      </c>
      <c r="K3798" s="179"/>
      <c r="L3798" s="67" t="str">
        <f t="shared" si="1158"/>
        <v/>
      </c>
      <c r="M3798" s="68">
        <f t="shared" si="1159"/>
        <v>0</v>
      </c>
      <c r="N3798" s="66">
        <f t="shared" si="1160"/>
        <v>0</v>
      </c>
      <c r="O3798" s="152"/>
      <c r="P3798" s="172">
        <f t="shared" si="1157"/>
        <v>0</v>
      </c>
      <c r="Q3798" s="69">
        <f t="shared" si="1161"/>
        <v>0</v>
      </c>
      <c r="R3798" s="62">
        <f t="shared" si="1162"/>
        <v>0</v>
      </c>
      <c r="S3798" s="153"/>
      <c r="T3798" s="118" t="str">
        <f t="shared" si="1163"/>
        <v/>
      </c>
      <c r="U3798" s="154"/>
      <c r="V3798" s="154"/>
      <c r="W3798" s="154"/>
      <c r="X3798" s="154"/>
      <c r="Y3798" s="154"/>
      <c r="Z3798" s="154"/>
      <c r="AA3798" s="154"/>
      <c r="AB3798" s="154"/>
      <c r="AC3798" s="154"/>
      <c r="AD3798" s="154"/>
      <c r="AE3798" s="154"/>
      <c r="AF3798" s="154"/>
      <c r="AG3798" s="63">
        <f t="shared" si="1164"/>
        <v>0</v>
      </c>
      <c r="AH3798" s="56">
        <f t="shared" si="1165"/>
        <v>0</v>
      </c>
      <c r="AI3798" s="56">
        <f t="shared" si="1166"/>
        <v>0</v>
      </c>
      <c r="AJ3798" s="56">
        <f t="shared" si="1167"/>
        <v>0</v>
      </c>
      <c r="AK3798" s="56">
        <f t="shared" si="1168"/>
        <v>0</v>
      </c>
      <c r="AL3798" s="56">
        <f t="shared" si="1169"/>
        <v>0</v>
      </c>
      <c r="AM3798" s="56">
        <f t="shared" si="1170"/>
        <v>0</v>
      </c>
      <c r="AN3798" s="56">
        <f t="shared" si="1171"/>
        <v>0</v>
      </c>
      <c r="AO3798" s="56">
        <f t="shared" si="1172"/>
        <v>0</v>
      </c>
      <c r="AP3798" s="56">
        <f t="shared" si="1173"/>
        <v>0</v>
      </c>
      <c r="AQ3798" s="56">
        <f t="shared" si="1174"/>
        <v>0</v>
      </c>
      <c r="AR3798" s="86">
        <f t="shared" si="1175"/>
        <v>0</v>
      </c>
    </row>
    <row r="3799" spans="1:44" x14ac:dyDescent="0.25">
      <c r="A3799" s="178"/>
      <c r="B3799" s="55" t="str">
        <f>_xlfn.IFNA(VLOOKUP(A3799,'Ajánlatkérő(k) adatai'!$B$4:$C$205,2,0),"")</f>
        <v/>
      </c>
      <c r="C3799" s="178"/>
      <c r="D3799" s="55" t="str">
        <f>_xlfn.IFNA(VLOOKUP(C3799,'Számlafizető(k) adatai'!$C$4:$D$203,2,0),"")</f>
        <v/>
      </c>
      <c r="E3799" s="55" t="str">
        <f>_xlfn.IFNA(VLOOKUP(C3799,'Számlafizető(k) adatai'!$C$4:$M$203,11,0),"")</f>
        <v/>
      </c>
      <c r="F3799" s="178"/>
      <c r="G3799" s="178"/>
      <c r="H3799" s="178"/>
      <c r="I3799" s="55" t="str">
        <f>IF(F3799="","",VLOOKUP(LEFT(F3799,5),'Technikai cellák'!B:C,2,0))</f>
        <v/>
      </c>
      <c r="J3799" s="55" t="str">
        <f>IF(F3799="","",VLOOKUP(I3799,'Technikai cellák'!$C$1:$D$12,2,0))</f>
        <v/>
      </c>
      <c r="K3799" s="179"/>
      <c r="L3799" s="67" t="str">
        <f t="shared" si="1158"/>
        <v/>
      </c>
      <c r="M3799" s="68">
        <f t="shared" si="1159"/>
        <v>0</v>
      </c>
      <c r="N3799" s="66">
        <f t="shared" si="1160"/>
        <v>0</v>
      </c>
      <c r="O3799" s="152"/>
      <c r="P3799" s="172">
        <f t="shared" si="1157"/>
        <v>0</v>
      </c>
      <c r="Q3799" s="69">
        <f t="shared" si="1161"/>
        <v>0</v>
      </c>
      <c r="R3799" s="62">
        <f t="shared" si="1162"/>
        <v>0</v>
      </c>
      <c r="S3799" s="153"/>
      <c r="T3799" s="118" t="str">
        <f t="shared" si="1163"/>
        <v/>
      </c>
      <c r="U3799" s="154"/>
      <c r="V3799" s="154"/>
      <c r="W3799" s="154"/>
      <c r="X3799" s="154"/>
      <c r="Y3799" s="154"/>
      <c r="Z3799" s="154"/>
      <c r="AA3799" s="154"/>
      <c r="AB3799" s="154"/>
      <c r="AC3799" s="154"/>
      <c r="AD3799" s="154"/>
      <c r="AE3799" s="154"/>
      <c r="AF3799" s="154"/>
      <c r="AG3799" s="63">
        <f t="shared" si="1164"/>
        <v>0</v>
      </c>
      <c r="AH3799" s="56">
        <f t="shared" si="1165"/>
        <v>0</v>
      </c>
      <c r="AI3799" s="56">
        <f t="shared" si="1166"/>
        <v>0</v>
      </c>
      <c r="AJ3799" s="56">
        <f t="shared" si="1167"/>
        <v>0</v>
      </c>
      <c r="AK3799" s="56">
        <f t="shared" si="1168"/>
        <v>0</v>
      </c>
      <c r="AL3799" s="56">
        <f t="shared" si="1169"/>
        <v>0</v>
      </c>
      <c r="AM3799" s="56">
        <f t="shared" si="1170"/>
        <v>0</v>
      </c>
      <c r="AN3799" s="56">
        <f t="shared" si="1171"/>
        <v>0</v>
      </c>
      <c r="AO3799" s="56">
        <f t="shared" si="1172"/>
        <v>0</v>
      </c>
      <c r="AP3799" s="56">
        <f t="shared" si="1173"/>
        <v>0</v>
      </c>
      <c r="AQ3799" s="56">
        <f t="shared" si="1174"/>
        <v>0</v>
      </c>
      <c r="AR3799" s="86">
        <f t="shared" si="1175"/>
        <v>0</v>
      </c>
    </row>
    <row r="3800" spans="1:44" x14ac:dyDescent="0.25">
      <c r="A3800" s="178"/>
      <c r="B3800" s="55" t="str">
        <f>_xlfn.IFNA(VLOOKUP(A3800,'Ajánlatkérő(k) adatai'!$B$4:$C$205,2,0),"")</f>
        <v/>
      </c>
      <c r="C3800" s="178"/>
      <c r="D3800" s="55" t="str">
        <f>_xlfn.IFNA(VLOOKUP(C3800,'Számlafizető(k) adatai'!$C$4:$D$203,2,0),"")</f>
        <v/>
      </c>
      <c r="E3800" s="55" t="str">
        <f>_xlfn.IFNA(VLOOKUP(C3800,'Számlafizető(k) adatai'!$C$4:$M$203,11,0),"")</f>
        <v/>
      </c>
      <c r="F3800" s="178"/>
      <c r="G3800" s="178"/>
      <c r="H3800" s="178"/>
      <c r="I3800" s="55" t="str">
        <f>IF(F3800="","",VLOOKUP(LEFT(F3800,5),'Technikai cellák'!B:C,2,0))</f>
        <v/>
      </c>
      <c r="J3800" s="55" t="str">
        <f>IF(F3800="","",VLOOKUP(I3800,'Technikai cellák'!$C$1:$D$12,2,0))</f>
        <v/>
      </c>
      <c r="K3800" s="179"/>
      <c r="L3800" s="67" t="str">
        <f t="shared" si="1158"/>
        <v/>
      </c>
      <c r="M3800" s="68">
        <f t="shared" si="1159"/>
        <v>0</v>
      </c>
      <c r="N3800" s="66">
        <f t="shared" si="1160"/>
        <v>0</v>
      </c>
      <c r="O3800" s="152"/>
      <c r="P3800" s="172">
        <f t="shared" si="1157"/>
        <v>0</v>
      </c>
      <c r="Q3800" s="69">
        <f t="shared" si="1161"/>
        <v>0</v>
      </c>
      <c r="R3800" s="62">
        <f t="shared" si="1162"/>
        <v>0</v>
      </c>
      <c r="S3800" s="153"/>
      <c r="T3800" s="118" t="str">
        <f t="shared" si="1163"/>
        <v/>
      </c>
      <c r="U3800" s="154"/>
      <c r="V3800" s="154"/>
      <c r="W3800" s="154"/>
      <c r="X3800" s="154"/>
      <c r="Y3800" s="154"/>
      <c r="Z3800" s="154"/>
      <c r="AA3800" s="154"/>
      <c r="AB3800" s="154"/>
      <c r="AC3800" s="154"/>
      <c r="AD3800" s="154"/>
      <c r="AE3800" s="154"/>
      <c r="AF3800" s="154"/>
      <c r="AG3800" s="63">
        <f t="shared" si="1164"/>
        <v>0</v>
      </c>
      <c r="AH3800" s="56">
        <f t="shared" si="1165"/>
        <v>0</v>
      </c>
      <c r="AI3800" s="56">
        <f t="shared" si="1166"/>
        <v>0</v>
      </c>
      <c r="AJ3800" s="56">
        <f t="shared" si="1167"/>
        <v>0</v>
      </c>
      <c r="AK3800" s="56">
        <f t="shared" si="1168"/>
        <v>0</v>
      </c>
      <c r="AL3800" s="56">
        <f t="shared" si="1169"/>
        <v>0</v>
      </c>
      <c r="AM3800" s="56">
        <f t="shared" si="1170"/>
        <v>0</v>
      </c>
      <c r="AN3800" s="56">
        <f t="shared" si="1171"/>
        <v>0</v>
      </c>
      <c r="AO3800" s="56">
        <f t="shared" si="1172"/>
        <v>0</v>
      </c>
      <c r="AP3800" s="56">
        <f t="shared" si="1173"/>
        <v>0</v>
      </c>
      <c r="AQ3800" s="56">
        <f t="shared" si="1174"/>
        <v>0</v>
      </c>
      <c r="AR3800" s="86">
        <f t="shared" si="1175"/>
        <v>0</v>
      </c>
    </row>
    <row r="3801" spans="1:44" x14ac:dyDescent="0.25">
      <c r="A3801" s="178"/>
      <c r="B3801" s="55" t="str">
        <f>_xlfn.IFNA(VLOOKUP(A3801,'Ajánlatkérő(k) adatai'!$B$4:$C$205,2,0),"")</f>
        <v/>
      </c>
      <c r="C3801" s="178"/>
      <c r="D3801" s="55" t="str">
        <f>_xlfn.IFNA(VLOOKUP(C3801,'Számlafizető(k) adatai'!$C$4:$D$203,2,0),"")</f>
        <v/>
      </c>
      <c r="E3801" s="55" t="str">
        <f>_xlfn.IFNA(VLOOKUP(C3801,'Számlafizető(k) adatai'!$C$4:$M$203,11,0),"")</f>
        <v/>
      </c>
      <c r="F3801" s="178"/>
      <c r="G3801" s="178"/>
      <c r="H3801" s="178"/>
      <c r="I3801" s="55" t="str">
        <f>IF(F3801="","",VLOOKUP(LEFT(F3801,5),'Technikai cellák'!B:C,2,0))</f>
        <v/>
      </c>
      <c r="J3801" s="55" t="str">
        <f>IF(F3801="","",VLOOKUP(I3801,'Technikai cellák'!$C$1:$D$12,2,0))</f>
        <v/>
      </c>
      <c r="K3801" s="179"/>
      <c r="L3801" s="67" t="str">
        <f t="shared" si="1158"/>
        <v/>
      </c>
      <c r="M3801" s="68">
        <f t="shared" si="1159"/>
        <v>0</v>
      </c>
      <c r="N3801" s="66">
        <f t="shared" si="1160"/>
        <v>0</v>
      </c>
      <c r="O3801" s="152"/>
      <c r="P3801" s="172">
        <f t="shared" si="1157"/>
        <v>0</v>
      </c>
      <c r="Q3801" s="69">
        <f t="shared" si="1161"/>
        <v>0</v>
      </c>
      <c r="R3801" s="62">
        <f t="shared" si="1162"/>
        <v>0</v>
      </c>
      <c r="S3801" s="153"/>
      <c r="T3801" s="118" t="str">
        <f t="shared" si="1163"/>
        <v/>
      </c>
      <c r="U3801" s="154"/>
      <c r="V3801" s="154"/>
      <c r="W3801" s="154"/>
      <c r="X3801" s="154"/>
      <c r="Y3801" s="154"/>
      <c r="Z3801" s="154"/>
      <c r="AA3801" s="154"/>
      <c r="AB3801" s="154"/>
      <c r="AC3801" s="154"/>
      <c r="AD3801" s="154"/>
      <c r="AE3801" s="154"/>
      <c r="AF3801" s="154"/>
      <c r="AG3801" s="63">
        <f t="shared" si="1164"/>
        <v>0</v>
      </c>
      <c r="AH3801" s="56">
        <f t="shared" si="1165"/>
        <v>0</v>
      </c>
      <c r="AI3801" s="56">
        <f t="shared" si="1166"/>
        <v>0</v>
      </c>
      <c r="AJ3801" s="56">
        <f t="shared" si="1167"/>
        <v>0</v>
      </c>
      <c r="AK3801" s="56">
        <f t="shared" si="1168"/>
        <v>0</v>
      </c>
      <c r="AL3801" s="56">
        <f t="shared" si="1169"/>
        <v>0</v>
      </c>
      <c r="AM3801" s="56">
        <f t="shared" si="1170"/>
        <v>0</v>
      </c>
      <c r="AN3801" s="56">
        <f t="shared" si="1171"/>
        <v>0</v>
      </c>
      <c r="AO3801" s="56">
        <f t="shared" si="1172"/>
        <v>0</v>
      </c>
      <c r="AP3801" s="56">
        <f t="shared" si="1173"/>
        <v>0</v>
      </c>
      <c r="AQ3801" s="56">
        <f t="shared" si="1174"/>
        <v>0</v>
      </c>
      <c r="AR3801" s="86">
        <f t="shared" si="1175"/>
        <v>0</v>
      </c>
    </row>
    <row r="3802" spans="1:44" x14ac:dyDescent="0.25">
      <c r="A3802" s="178"/>
      <c r="B3802" s="55" t="str">
        <f>_xlfn.IFNA(VLOOKUP(A3802,'Ajánlatkérő(k) adatai'!$B$4:$C$205,2,0),"")</f>
        <v/>
      </c>
      <c r="C3802" s="178"/>
      <c r="D3802" s="55" t="str">
        <f>_xlfn.IFNA(VLOOKUP(C3802,'Számlafizető(k) adatai'!$C$4:$D$203,2,0),"")</f>
        <v/>
      </c>
      <c r="E3802" s="55" t="str">
        <f>_xlfn.IFNA(VLOOKUP(C3802,'Számlafizető(k) adatai'!$C$4:$M$203,11,0),"")</f>
        <v/>
      </c>
      <c r="F3802" s="178"/>
      <c r="G3802" s="178"/>
      <c r="H3802" s="178"/>
      <c r="I3802" s="55" t="str">
        <f>IF(F3802="","",VLOOKUP(LEFT(F3802,5),'Technikai cellák'!B:C,2,0))</f>
        <v/>
      </c>
      <c r="J3802" s="55" t="str">
        <f>IF(F3802="","",VLOOKUP(I3802,'Technikai cellák'!$C$1:$D$12,2,0))</f>
        <v/>
      </c>
      <c r="K3802" s="179"/>
      <c r="L3802" s="67" t="str">
        <f t="shared" si="1158"/>
        <v/>
      </c>
      <c r="M3802" s="68">
        <f t="shared" si="1159"/>
        <v>0</v>
      </c>
      <c r="N3802" s="66">
        <f t="shared" si="1160"/>
        <v>0</v>
      </c>
      <c r="O3802" s="152"/>
      <c r="P3802" s="172">
        <f t="shared" si="1157"/>
        <v>0</v>
      </c>
      <c r="Q3802" s="69">
        <f t="shared" si="1161"/>
        <v>0</v>
      </c>
      <c r="R3802" s="62">
        <f t="shared" si="1162"/>
        <v>0</v>
      </c>
      <c r="S3802" s="153"/>
      <c r="T3802" s="118" t="str">
        <f t="shared" si="1163"/>
        <v/>
      </c>
      <c r="U3802" s="154"/>
      <c r="V3802" s="154"/>
      <c r="W3802" s="154"/>
      <c r="X3802" s="154"/>
      <c r="Y3802" s="154"/>
      <c r="Z3802" s="154"/>
      <c r="AA3802" s="154"/>
      <c r="AB3802" s="154"/>
      <c r="AC3802" s="154"/>
      <c r="AD3802" s="154"/>
      <c r="AE3802" s="154"/>
      <c r="AF3802" s="154"/>
      <c r="AG3802" s="63">
        <f t="shared" si="1164"/>
        <v>0</v>
      </c>
      <c r="AH3802" s="56">
        <f t="shared" si="1165"/>
        <v>0</v>
      </c>
      <c r="AI3802" s="56">
        <f t="shared" si="1166"/>
        <v>0</v>
      </c>
      <c r="AJ3802" s="56">
        <f t="shared" si="1167"/>
        <v>0</v>
      </c>
      <c r="AK3802" s="56">
        <f t="shared" si="1168"/>
        <v>0</v>
      </c>
      <c r="AL3802" s="56">
        <f t="shared" si="1169"/>
        <v>0</v>
      </c>
      <c r="AM3802" s="56">
        <f t="shared" si="1170"/>
        <v>0</v>
      </c>
      <c r="AN3802" s="56">
        <f t="shared" si="1171"/>
        <v>0</v>
      </c>
      <c r="AO3802" s="56">
        <f t="shared" si="1172"/>
        <v>0</v>
      </c>
      <c r="AP3802" s="56">
        <f t="shared" si="1173"/>
        <v>0</v>
      </c>
      <c r="AQ3802" s="56">
        <f t="shared" si="1174"/>
        <v>0</v>
      </c>
      <c r="AR3802" s="86">
        <f t="shared" si="1175"/>
        <v>0</v>
      </c>
    </row>
    <row r="3803" spans="1:44" x14ac:dyDescent="0.25">
      <c r="A3803" s="178"/>
      <c r="B3803" s="55" t="str">
        <f>_xlfn.IFNA(VLOOKUP(A3803,'Ajánlatkérő(k) adatai'!$B$4:$C$205,2,0),"")</f>
        <v/>
      </c>
      <c r="C3803" s="178"/>
      <c r="D3803" s="55" t="str">
        <f>_xlfn.IFNA(VLOOKUP(C3803,'Számlafizető(k) adatai'!$C$4:$D$203,2,0),"")</f>
        <v/>
      </c>
      <c r="E3803" s="55" t="str">
        <f>_xlfn.IFNA(VLOOKUP(C3803,'Számlafizető(k) adatai'!$C$4:$M$203,11,0),"")</f>
        <v/>
      </c>
      <c r="F3803" s="178"/>
      <c r="G3803" s="178"/>
      <c r="H3803" s="178"/>
      <c r="I3803" s="55" t="str">
        <f>IF(F3803="","",VLOOKUP(LEFT(F3803,5),'Technikai cellák'!B:C,2,0))</f>
        <v/>
      </c>
      <c r="J3803" s="55" t="str">
        <f>IF(F3803="","",VLOOKUP(I3803,'Technikai cellák'!$C$1:$D$12,2,0))</f>
        <v/>
      </c>
      <c r="K3803" s="179"/>
      <c r="L3803" s="67" t="str">
        <f t="shared" si="1158"/>
        <v/>
      </c>
      <c r="M3803" s="68">
        <f t="shared" si="1159"/>
        <v>0</v>
      </c>
      <c r="N3803" s="66">
        <f t="shared" si="1160"/>
        <v>0</v>
      </c>
      <c r="O3803" s="152"/>
      <c r="P3803" s="172">
        <f t="shared" si="1157"/>
        <v>0</v>
      </c>
      <c r="Q3803" s="69">
        <f t="shared" si="1161"/>
        <v>0</v>
      </c>
      <c r="R3803" s="62">
        <f t="shared" si="1162"/>
        <v>0</v>
      </c>
      <c r="S3803" s="153"/>
      <c r="T3803" s="118" t="str">
        <f t="shared" si="1163"/>
        <v/>
      </c>
      <c r="U3803" s="154"/>
      <c r="V3803" s="154"/>
      <c r="W3803" s="154"/>
      <c r="X3803" s="154"/>
      <c r="Y3803" s="154"/>
      <c r="Z3803" s="154"/>
      <c r="AA3803" s="154"/>
      <c r="AB3803" s="154"/>
      <c r="AC3803" s="154"/>
      <c r="AD3803" s="154"/>
      <c r="AE3803" s="154"/>
      <c r="AF3803" s="154"/>
      <c r="AG3803" s="63">
        <f t="shared" si="1164"/>
        <v>0</v>
      </c>
      <c r="AH3803" s="56">
        <f t="shared" si="1165"/>
        <v>0</v>
      </c>
      <c r="AI3803" s="56">
        <f t="shared" si="1166"/>
        <v>0</v>
      </c>
      <c r="AJ3803" s="56">
        <f t="shared" si="1167"/>
        <v>0</v>
      </c>
      <c r="AK3803" s="56">
        <f t="shared" si="1168"/>
        <v>0</v>
      </c>
      <c r="AL3803" s="56">
        <f t="shared" si="1169"/>
        <v>0</v>
      </c>
      <c r="AM3803" s="56">
        <f t="shared" si="1170"/>
        <v>0</v>
      </c>
      <c r="AN3803" s="56">
        <f t="shared" si="1171"/>
        <v>0</v>
      </c>
      <c r="AO3803" s="56">
        <f t="shared" si="1172"/>
        <v>0</v>
      </c>
      <c r="AP3803" s="56">
        <f t="shared" si="1173"/>
        <v>0</v>
      </c>
      <c r="AQ3803" s="56">
        <f t="shared" si="1174"/>
        <v>0</v>
      </c>
      <c r="AR3803" s="86">
        <f t="shared" si="1175"/>
        <v>0</v>
      </c>
    </row>
    <row r="3804" spans="1:44" x14ac:dyDescent="0.25">
      <c r="A3804" s="178"/>
      <c r="B3804" s="55" t="str">
        <f>_xlfn.IFNA(VLOOKUP(A3804,'Ajánlatkérő(k) adatai'!$B$4:$C$205,2,0),"")</f>
        <v/>
      </c>
      <c r="C3804" s="178"/>
      <c r="D3804" s="55" t="str">
        <f>_xlfn.IFNA(VLOOKUP(C3804,'Számlafizető(k) adatai'!$C$4:$D$203,2,0),"")</f>
        <v/>
      </c>
      <c r="E3804" s="55" t="str">
        <f>_xlfn.IFNA(VLOOKUP(C3804,'Számlafizető(k) adatai'!$C$4:$M$203,11,0),"")</f>
        <v/>
      </c>
      <c r="F3804" s="178"/>
      <c r="G3804" s="178"/>
      <c r="H3804" s="178"/>
      <c r="I3804" s="55" t="str">
        <f>IF(F3804="","",VLOOKUP(LEFT(F3804,5),'Technikai cellák'!B:C,2,0))</f>
        <v/>
      </c>
      <c r="J3804" s="55" t="str">
        <f>IF(F3804="","",VLOOKUP(I3804,'Technikai cellák'!$C$1:$D$12,2,0))</f>
        <v/>
      </c>
      <c r="K3804" s="179"/>
      <c r="L3804" s="67" t="str">
        <f t="shared" si="1158"/>
        <v/>
      </c>
      <c r="M3804" s="68">
        <f t="shared" si="1159"/>
        <v>0</v>
      </c>
      <c r="N3804" s="66">
        <f t="shared" si="1160"/>
        <v>0</v>
      </c>
      <c r="O3804" s="152"/>
      <c r="P3804" s="172">
        <f t="shared" si="1157"/>
        <v>0</v>
      </c>
      <c r="Q3804" s="69">
        <f t="shared" si="1161"/>
        <v>0</v>
      </c>
      <c r="R3804" s="62">
        <f t="shared" si="1162"/>
        <v>0</v>
      </c>
      <c r="S3804" s="153"/>
      <c r="T3804" s="118" t="str">
        <f t="shared" si="1163"/>
        <v/>
      </c>
      <c r="U3804" s="154"/>
      <c r="V3804" s="154"/>
      <c r="W3804" s="154"/>
      <c r="X3804" s="154"/>
      <c r="Y3804" s="154"/>
      <c r="Z3804" s="154"/>
      <c r="AA3804" s="154"/>
      <c r="AB3804" s="154"/>
      <c r="AC3804" s="154"/>
      <c r="AD3804" s="154"/>
      <c r="AE3804" s="154"/>
      <c r="AF3804" s="154"/>
      <c r="AG3804" s="63">
        <f t="shared" si="1164"/>
        <v>0</v>
      </c>
      <c r="AH3804" s="56">
        <f t="shared" si="1165"/>
        <v>0</v>
      </c>
      <c r="AI3804" s="56">
        <f t="shared" si="1166"/>
        <v>0</v>
      </c>
      <c r="AJ3804" s="56">
        <f t="shared" si="1167"/>
        <v>0</v>
      </c>
      <c r="AK3804" s="56">
        <f t="shared" si="1168"/>
        <v>0</v>
      </c>
      <c r="AL3804" s="56">
        <f t="shared" si="1169"/>
        <v>0</v>
      </c>
      <c r="AM3804" s="56">
        <f t="shared" si="1170"/>
        <v>0</v>
      </c>
      <c r="AN3804" s="56">
        <f t="shared" si="1171"/>
        <v>0</v>
      </c>
      <c r="AO3804" s="56">
        <f t="shared" si="1172"/>
        <v>0</v>
      </c>
      <c r="AP3804" s="56">
        <f t="shared" si="1173"/>
        <v>0</v>
      </c>
      <c r="AQ3804" s="56">
        <f t="shared" si="1174"/>
        <v>0</v>
      </c>
      <c r="AR3804" s="86">
        <f t="shared" si="1175"/>
        <v>0</v>
      </c>
    </row>
    <row r="3805" spans="1:44" x14ac:dyDescent="0.25">
      <c r="A3805" s="178"/>
      <c r="B3805" s="55" t="str">
        <f>_xlfn.IFNA(VLOOKUP(A3805,'Ajánlatkérő(k) adatai'!$B$4:$C$205,2,0),"")</f>
        <v/>
      </c>
      <c r="C3805" s="178"/>
      <c r="D3805" s="55" t="str">
        <f>_xlfn.IFNA(VLOOKUP(C3805,'Számlafizető(k) adatai'!$C$4:$D$203,2,0),"")</f>
        <v/>
      </c>
      <c r="E3805" s="55" t="str">
        <f>_xlfn.IFNA(VLOOKUP(C3805,'Számlafizető(k) adatai'!$C$4:$M$203,11,0),"")</f>
        <v/>
      </c>
      <c r="F3805" s="178"/>
      <c r="G3805" s="178"/>
      <c r="H3805" s="178"/>
      <c r="I3805" s="55" t="str">
        <f>IF(F3805="","",VLOOKUP(LEFT(F3805,5),'Technikai cellák'!B:C,2,0))</f>
        <v/>
      </c>
      <c r="J3805" s="55" t="str">
        <f>IF(F3805="","",VLOOKUP(I3805,'Technikai cellák'!$C$1:$D$12,2,0))</f>
        <v/>
      </c>
      <c r="K3805" s="179"/>
      <c r="L3805" s="67" t="str">
        <f t="shared" si="1158"/>
        <v/>
      </c>
      <c r="M3805" s="68">
        <f t="shared" si="1159"/>
        <v>0</v>
      </c>
      <c r="N3805" s="66">
        <f t="shared" si="1160"/>
        <v>0</v>
      </c>
      <c r="O3805" s="152"/>
      <c r="P3805" s="172">
        <f t="shared" si="1157"/>
        <v>0</v>
      </c>
      <c r="Q3805" s="69">
        <f t="shared" si="1161"/>
        <v>0</v>
      </c>
      <c r="R3805" s="62">
        <f t="shared" si="1162"/>
        <v>0</v>
      </c>
      <c r="S3805" s="153"/>
      <c r="T3805" s="118" t="str">
        <f t="shared" si="1163"/>
        <v/>
      </c>
      <c r="U3805" s="154"/>
      <c r="V3805" s="154"/>
      <c r="W3805" s="154"/>
      <c r="X3805" s="154"/>
      <c r="Y3805" s="154"/>
      <c r="Z3805" s="154"/>
      <c r="AA3805" s="154"/>
      <c r="AB3805" s="154"/>
      <c r="AC3805" s="154"/>
      <c r="AD3805" s="154"/>
      <c r="AE3805" s="154"/>
      <c r="AF3805" s="154"/>
      <c r="AG3805" s="63">
        <f t="shared" si="1164"/>
        <v>0</v>
      </c>
      <c r="AH3805" s="56">
        <f t="shared" si="1165"/>
        <v>0</v>
      </c>
      <c r="AI3805" s="56">
        <f t="shared" si="1166"/>
        <v>0</v>
      </c>
      <c r="AJ3805" s="56">
        <f t="shared" si="1167"/>
        <v>0</v>
      </c>
      <c r="AK3805" s="56">
        <f t="shared" si="1168"/>
        <v>0</v>
      </c>
      <c r="AL3805" s="56">
        <f t="shared" si="1169"/>
        <v>0</v>
      </c>
      <c r="AM3805" s="56">
        <f t="shared" si="1170"/>
        <v>0</v>
      </c>
      <c r="AN3805" s="56">
        <f t="shared" si="1171"/>
        <v>0</v>
      </c>
      <c r="AO3805" s="56">
        <f t="shared" si="1172"/>
        <v>0</v>
      </c>
      <c r="AP3805" s="56">
        <f t="shared" si="1173"/>
        <v>0</v>
      </c>
      <c r="AQ3805" s="56">
        <f t="shared" si="1174"/>
        <v>0</v>
      </c>
      <c r="AR3805" s="86">
        <f t="shared" si="1175"/>
        <v>0</v>
      </c>
    </row>
    <row r="3806" spans="1:44" x14ac:dyDescent="0.25">
      <c r="A3806" s="178"/>
      <c r="B3806" s="55" t="str">
        <f>_xlfn.IFNA(VLOOKUP(A3806,'Ajánlatkérő(k) adatai'!$B$4:$C$205,2,0),"")</f>
        <v/>
      </c>
      <c r="C3806" s="178"/>
      <c r="D3806" s="55" t="str">
        <f>_xlfn.IFNA(VLOOKUP(C3806,'Számlafizető(k) adatai'!$C$4:$D$203,2,0),"")</f>
        <v/>
      </c>
      <c r="E3806" s="55" t="str">
        <f>_xlfn.IFNA(VLOOKUP(C3806,'Számlafizető(k) adatai'!$C$4:$M$203,11,0),"")</f>
        <v/>
      </c>
      <c r="F3806" s="178"/>
      <c r="G3806" s="178"/>
      <c r="H3806" s="178"/>
      <c r="I3806" s="55" t="str">
        <f>IF(F3806="","",VLOOKUP(LEFT(F3806,5),'Technikai cellák'!B:C,2,0))</f>
        <v/>
      </c>
      <c r="J3806" s="55" t="str">
        <f>IF(F3806="","",VLOOKUP(I3806,'Technikai cellák'!$C$1:$D$12,2,0))</f>
        <v/>
      </c>
      <c r="K3806" s="179"/>
      <c r="L3806" s="67" t="str">
        <f t="shared" si="1158"/>
        <v/>
      </c>
      <c r="M3806" s="68">
        <f t="shared" si="1159"/>
        <v>0</v>
      </c>
      <c r="N3806" s="66">
        <f t="shared" si="1160"/>
        <v>0</v>
      </c>
      <c r="O3806" s="152"/>
      <c r="P3806" s="172">
        <f t="shared" si="1157"/>
        <v>0</v>
      </c>
      <c r="Q3806" s="69">
        <f t="shared" si="1161"/>
        <v>0</v>
      </c>
      <c r="R3806" s="62">
        <f t="shared" si="1162"/>
        <v>0</v>
      </c>
      <c r="S3806" s="153"/>
      <c r="T3806" s="118" t="str">
        <f t="shared" si="1163"/>
        <v/>
      </c>
      <c r="U3806" s="154"/>
      <c r="V3806" s="154"/>
      <c r="W3806" s="154"/>
      <c r="X3806" s="154"/>
      <c r="Y3806" s="154"/>
      <c r="Z3806" s="154"/>
      <c r="AA3806" s="154"/>
      <c r="AB3806" s="154"/>
      <c r="AC3806" s="154"/>
      <c r="AD3806" s="154"/>
      <c r="AE3806" s="154"/>
      <c r="AF3806" s="154"/>
      <c r="AG3806" s="63">
        <f t="shared" si="1164"/>
        <v>0</v>
      </c>
      <c r="AH3806" s="56">
        <f t="shared" si="1165"/>
        <v>0</v>
      </c>
      <c r="AI3806" s="56">
        <f t="shared" si="1166"/>
        <v>0</v>
      </c>
      <c r="AJ3806" s="56">
        <f t="shared" si="1167"/>
        <v>0</v>
      </c>
      <c r="AK3806" s="56">
        <f t="shared" si="1168"/>
        <v>0</v>
      </c>
      <c r="AL3806" s="56">
        <f t="shared" si="1169"/>
        <v>0</v>
      </c>
      <c r="AM3806" s="56">
        <f t="shared" si="1170"/>
        <v>0</v>
      </c>
      <c r="AN3806" s="56">
        <f t="shared" si="1171"/>
        <v>0</v>
      </c>
      <c r="AO3806" s="56">
        <f t="shared" si="1172"/>
        <v>0</v>
      </c>
      <c r="AP3806" s="56">
        <f t="shared" si="1173"/>
        <v>0</v>
      </c>
      <c r="AQ3806" s="56">
        <f t="shared" si="1174"/>
        <v>0</v>
      </c>
      <c r="AR3806" s="86">
        <f t="shared" si="1175"/>
        <v>0</v>
      </c>
    </row>
    <row r="3807" spans="1:44" x14ac:dyDescent="0.25">
      <c r="A3807" s="178"/>
      <c r="B3807" s="55" t="str">
        <f>_xlfn.IFNA(VLOOKUP(A3807,'Ajánlatkérő(k) adatai'!$B$4:$C$205,2,0),"")</f>
        <v/>
      </c>
      <c r="C3807" s="178"/>
      <c r="D3807" s="55" t="str">
        <f>_xlfn.IFNA(VLOOKUP(C3807,'Számlafizető(k) adatai'!$C$4:$D$203,2,0),"")</f>
        <v/>
      </c>
      <c r="E3807" s="55" t="str">
        <f>_xlfn.IFNA(VLOOKUP(C3807,'Számlafizető(k) adatai'!$C$4:$M$203,11,0),"")</f>
        <v/>
      </c>
      <c r="F3807" s="178"/>
      <c r="G3807" s="178"/>
      <c r="H3807" s="178"/>
      <c r="I3807" s="55" t="str">
        <f>IF(F3807="","",VLOOKUP(LEFT(F3807,5),'Technikai cellák'!B:C,2,0))</f>
        <v/>
      </c>
      <c r="J3807" s="55" t="str">
        <f>IF(F3807="","",VLOOKUP(I3807,'Technikai cellák'!$C$1:$D$12,2,0))</f>
        <v/>
      </c>
      <c r="K3807" s="179"/>
      <c r="L3807" s="67" t="str">
        <f t="shared" si="1158"/>
        <v/>
      </c>
      <c r="M3807" s="68">
        <f t="shared" si="1159"/>
        <v>0</v>
      </c>
      <c r="N3807" s="66">
        <f t="shared" si="1160"/>
        <v>0</v>
      </c>
      <c r="O3807" s="152"/>
      <c r="P3807" s="172">
        <f t="shared" si="1157"/>
        <v>0</v>
      </c>
      <c r="Q3807" s="69">
        <f t="shared" si="1161"/>
        <v>0</v>
      </c>
      <c r="R3807" s="62">
        <f t="shared" si="1162"/>
        <v>0</v>
      </c>
      <c r="S3807" s="153"/>
      <c r="T3807" s="118" t="str">
        <f t="shared" si="1163"/>
        <v/>
      </c>
      <c r="U3807" s="154"/>
      <c r="V3807" s="154"/>
      <c r="W3807" s="154"/>
      <c r="X3807" s="154"/>
      <c r="Y3807" s="154"/>
      <c r="Z3807" s="154"/>
      <c r="AA3807" s="154"/>
      <c r="AB3807" s="154"/>
      <c r="AC3807" s="154"/>
      <c r="AD3807" s="154"/>
      <c r="AE3807" s="154"/>
      <c r="AF3807" s="154"/>
      <c r="AG3807" s="63">
        <f t="shared" si="1164"/>
        <v>0</v>
      </c>
      <c r="AH3807" s="56">
        <f t="shared" si="1165"/>
        <v>0</v>
      </c>
      <c r="AI3807" s="56">
        <f t="shared" si="1166"/>
        <v>0</v>
      </c>
      <c r="AJ3807" s="56">
        <f t="shared" si="1167"/>
        <v>0</v>
      </c>
      <c r="AK3807" s="56">
        <f t="shared" si="1168"/>
        <v>0</v>
      </c>
      <c r="AL3807" s="56">
        <f t="shared" si="1169"/>
        <v>0</v>
      </c>
      <c r="AM3807" s="56">
        <f t="shared" si="1170"/>
        <v>0</v>
      </c>
      <c r="AN3807" s="56">
        <f t="shared" si="1171"/>
        <v>0</v>
      </c>
      <c r="AO3807" s="56">
        <f t="shared" si="1172"/>
        <v>0</v>
      </c>
      <c r="AP3807" s="56">
        <f t="shared" si="1173"/>
        <v>0</v>
      </c>
      <c r="AQ3807" s="56">
        <f t="shared" si="1174"/>
        <v>0</v>
      </c>
      <c r="AR3807" s="86">
        <f t="shared" si="1175"/>
        <v>0</v>
      </c>
    </row>
    <row r="3808" spans="1:44" x14ac:dyDescent="0.25">
      <c r="A3808" s="178"/>
      <c r="B3808" s="55" t="str">
        <f>_xlfn.IFNA(VLOOKUP(A3808,'Ajánlatkérő(k) adatai'!$B$4:$C$205,2,0),"")</f>
        <v/>
      </c>
      <c r="C3808" s="178"/>
      <c r="D3808" s="55" t="str">
        <f>_xlfn.IFNA(VLOOKUP(C3808,'Számlafizető(k) adatai'!$C$4:$D$203,2,0),"")</f>
        <v/>
      </c>
      <c r="E3808" s="55" t="str">
        <f>_xlfn.IFNA(VLOOKUP(C3808,'Számlafizető(k) adatai'!$C$4:$M$203,11,0),"")</f>
        <v/>
      </c>
      <c r="F3808" s="178"/>
      <c r="G3808" s="178"/>
      <c r="H3808" s="178"/>
      <c r="I3808" s="55" t="str">
        <f>IF(F3808="","",VLOOKUP(LEFT(F3808,5),'Technikai cellák'!B:C,2,0))</f>
        <v/>
      </c>
      <c r="J3808" s="55" t="str">
        <f>IF(F3808="","",VLOOKUP(I3808,'Technikai cellák'!$C$1:$D$12,2,0))</f>
        <v/>
      </c>
      <c r="K3808" s="179"/>
      <c r="L3808" s="67" t="str">
        <f t="shared" si="1158"/>
        <v/>
      </c>
      <c r="M3808" s="68">
        <f t="shared" si="1159"/>
        <v>0</v>
      </c>
      <c r="N3808" s="66">
        <f t="shared" si="1160"/>
        <v>0</v>
      </c>
      <c r="O3808" s="152"/>
      <c r="P3808" s="172">
        <f t="shared" si="1157"/>
        <v>0</v>
      </c>
      <c r="Q3808" s="69">
        <f t="shared" si="1161"/>
        <v>0</v>
      </c>
      <c r="R3808" s="62">
        <f t="shared" si="1162"/>
        <v>0</v>
      </c>
      <c r="S3808" s="153"/>
      <c r="T3808" s="118" t="str">
        <f t="shared" si="1163"/>
        <v/>
      </c>
      <c r="U3808" s="154"/>
      <c r="V3808" s="154"/>
      <c r="W3808" s="154"/>
      <c r="X3808" s="154"/>
      <c r="Y3808" s="154"/>
      <c r="Z3808" s="154"/>
      <c r="AA3808" s="154"/>
      <c r="AB3808" s="154"/>
      <c r="AC3808" s="154"/>
      <c r="AD3808" s="154"/>
      <c r="AE3808" s="154"/>
      <c r="AF3808" s="154"/>
      <c r="AG3808" s="63">
        <f t="shared" si="1164"/>
        <v>0</v>
      </c>
      <c r="AH3808" s="56">
        <f t="shared" si="1165"/>
        <v>0</v>
      </c>
      <c r="AI3808" s="56">
        <f t="shared" si="1166"/>
        <v>0</v>
      </c>
      <c r="AJ3808" s="56">
        <f t="shared" si="1167"/>
        <v>0</v>
      </c>
      <c r="AK3808" s="56">
        <f t="shared" si="1168"/>
        <v>0</v>
      </c>
      <c r="AL3808" s="56">
        <f t="shared" si="1169"/>
        <v>0</v>
      </c>
      <c r="AM3808" s="56">
        <f t="shared" si="1170"/>
        <v>0</v>
      </c>
      <c r="AN3808" s="56">
        <f t="shared" si="1171"/>
        <v>0</v>
      </c>
      <c r="AO3808" s="56">
        <f t="shared" si="1172"/>
        <v>0</v>
      </c>
      <c r="AP3808" s="56">
        <f t="shared" si="1173"/>
        <v>0</v>
      </c>
      <c r="AQ3808" s="56">
        <f t="shared" si="1174"/>
        <v>0</v>
      </c>
      <c r="AR3808" s="86">
        <f t="shared" si="1175"/>
        <v>0</v>
      </c>
    </row>
    <row r="3809" spans="1:44" x14ac:dyDescent="0.25">
      <c r="A3809" s="178"/>
      <c r="B3809" s="55" t="str">
        <f>_xlfn.IFNA(VLOOKUP(A3809,'Ajánlatkérő(k) adatai'!$B$4:$C$205,2,0),"")</f>
        <v/>
      </c>
      <c r="C3809" s="178"/>
      <c r="D3809" s="55" t="str">
        <f>_xlfn.IFNA(VLOOKUP(C3809,'Számlafizető(k) adatai'!$C$4:$D$203,2,0),"")</f>
        <v/>
      </c>
      <c r="E3809" s="55" t="str">
        <f>_xlfn.IFNA(VLOOKUP(C3809,'Számlafizető(k) adatai'!$C$4:$M$203,11,0),"")</f>
        <v/>
      </c>
      <c r="F3809" s="178"/>
      <c r="G3809" s="178"/>
      <c r="H3809" s="178"/>
      <c r="I3809" s="55" t="str">
        <f>IF(F3809="","",VLOOKUP(LEFT(F3809,5),'Technikai cellák'!B:C,2,0))</f>
        <v/>
      </c>
      <c r="J3809" s="55" t="str">
        <f>IF(F3809="","",VLOOKUP(I3809,'Technikai cellák'!$C$1:$D$12,2,0))</f>
        <v/>
      </c>
      <c r="K3809" s="179"/>
      <c r="L3809" s="67" t="str">
        <f t="shared" si="1158"/>
        <v/>
      </c>
      <c r="M3809" s="68">
        <f t="shared" si="1159"/>
        <v>0</v>
      </c>
      <c r="N3809" s="66">
        <f t="shared" si="1160"/>
        <v>0</v>
      </c>
      <c r="O3809" s="152"/>
      <c r="P3809" s="172">
        <f t="shared" si="1157"/>
        <v>0</v>
      </c>
      <c r="Q3809" s="69">
        <f t="shared" si="1161"/>
        <v>0</v>
      </c>
      <c r="R3809" s="62">
        <f t="shared" si="1162"/>
        <v>0</v>
      </c>
      <c r="S3809" s="153"/>
      <c r="T3809" s="118" t="str">
        <f t="shared" si="1163"/>
        <v/>
      </c>
      <c r="U3809" s="154"/>
      <c r="V3809" s="154"/>
      <c r="W3809" s="154"/>
      <c r="X3809" s="154"/>
      <c r="Y3809" s="154"/>
      <c r="Z3809" s="154"/>
      <c r="AA3809" s="154"/>
      <c r="AB3809" s="154"/>
      <c r="AC3809" s="154"/>
      <c r="AD3809" s="154"/>
      <c r="AE3809" s="154"/>
      <c r="AF3809" s="154"/>
      <c r="AG3809" s="63">
        <f t="shared" si="1164"/>
        <v>0</v>
      </c>
      <c r="AH3809" s="56">
        <f t="shared" si="1165"/>
        <v>0</v>
      </c>
      <c r="AI3809" s="56">
        <f t="shared" si="1166"/>
        <v>0</v>
      </c>
      <c r="AJ3809" s="56">
        <f t="shared" si="1167"/>
        <v>0</v>
      </c>
      <c r="AK3809" s="56">
        <f t="shared" si="1168"/>
        <v>0</v>
      </c>
      <c r="AL3809" s="56">
        <f t="shared" si="1169"/>
        <v>0</v>
      </c>
      <c r="AM3809" s="56">
        <f t="shared" si="1170"/>
        <v>0</v>
      </c>
      <c r="AN3809" s="56">
        <f t="shared" si="1171"/>
        <v>0</v>
      </c>
      <c r="AO3809" s="56">
        <f t="shared" si="1172"/>
        <v>0</v>
      </c>
      <c r="AP3809" s="56">
        <f t="shared" si="1173"/>
        <v>0</v>
      </c>
      <c r="AQ3809" s="56">
        <f t="shared" si="1174"/>
        <v>0</v>
      </c>
      <c r="AR3809" s="86">
        <f t="shared" si="1175"/>
        <v>0</v>
      </c>
    </row>
    <row r="3810" spans="1:44" x14ac:dyDescent="0.25">
      <c r="A3810" s="178"/>
      <c r="B3810" s="55" t="str">
        <f>_xlfn.IFNA(VLOOKUP(A3810,'Ajánlatkérő(k) adatai'!$B$4:$C$205,2,0),"")</f>
        <v/>
      </c>
      <c r="C3810" s="178"/>
      <c r="D3810" s="55" t="str">
        <f>_xlfn.IFNA(VLOOKUP(C3810,'Számlafizető(k) adatai'!$C$4:$D$203,2,0),"")</f>
        <v/>
      </c>
      <c r="E3810" s="55" t="str">
        <f>_xlfn.IFNA(VLOOKUP(C3810,'Számlafizető(k) adatai'!$C$4:$M$203,11,0),"")</f>
        <v/>
      </c>
      <c r="F3810" s="178"/>
      <c r="G3810" s="178"/>
      <c r="H3810" s="178"/>
      <c r="I3810" s="55" t="str">
        <f>IF(F3810="","",VLOOKUP(LEFT(F3810,5),'Technikai cellák'!B:C,2,0))</f>
        <v/>
      </c>
      <c r="J3810" s="55" t="str">
        <f>IF(F3810="","",VLOOKUP(I3810,'Technikai cellák'!$C$1:$D$12,2,0))</f>
        <v/>
      </c>
      <c r="K3810" s="179"/>
      <c r="L3810" s="67" t="str">
        <f t="shared" si="1158"/>
        <v/>
      </c>
      <c r="M3810" s="68">
        <f t="shared" si="1159"/>
        <v>0</v>
      </c>
      <c r="N3810" s="66">
        <f t="shared" si="1160"/>
        <v>0</v>
      </c>
      <c r="O3810" s="152"/>
      <c r="P3810" s="172">
        <f t="shared" si="1157"/>
        <v>0</v>
      </c>
      <c r="Q3810" s="69">
        <f t="shared" si="1161"/>
        <v>0</v>
      </c>
      <c r="R3810" s="62">
        <f t="shared" si="1162"/>
        <v>0</v>
      </c>
      <c r="S3810" s="153"/>
      <c r="T3810" s="118" t="str">
        <f t="shared" si="1163"/>
        <v/>
      </c>
      <c r="U3810" s="154"/>
      <c r="V3810" s="154"/>
      <c r="W3810" s="154"/>
      <c r="X3810" s="154"/>
      <c r="Y3810" s="154"/>
      <c r="Z3810" s="154"/>
      <c r="AA3810" s="154"/>
      <c r="AB3810" s="154"/>
      <c r="AC3810" s="154"/>
      <c r="AD3810" s="154"/>
      <c r="AE3810" s="154"/>
      <c r="AF3810" s="154"/>
      <c r="AG3810" s="63">
        <f t="shared" si="1164"/>
        <v>0</v>
      </c>
      <c r="AH3810" s="56">
        <f t="shared" si="1165"/>
        <v>0</v>
      </c>
      <c r="AI3810" s="56">
        <f t="shared" si="1166"/>
        <v>0</v>
      </c>
      <c r="AJ3810" s="56">
        <f t="shared" si="1167"/>
        <v>0</v>
      </c>
      <c r="AK3810" s="56">
        <f t="shared" si="1168"/>
        <v>0</v>
      </c>
      <c r="AL3810" s="56">
        <f t="shared" si="1169"/>
        <v>0</v>
      </c>
      <c r="AM3810" s="56">
        <f t="shared" si="1170"/>
        <v>0</v>
      </c>
      <c r="AN3810" s="56">
        <f t="shared" si="1171"/>
        <v>0</v>
      </c>
      <c r="AO3810" s="56">
        <f t="shared" si="1172"/>
        <v>0</v>
      </c>
      <c r="AP3810" s="56">
        <f t="shared" si="1173"/>
        <v>0</v>
      </c>
      <c r="AQ3810" s="56">
        <f t="shared" si="1174"/>
        <v>0</v>
      </c>
      <c r="AR3810" s="86">
        <f t="shared" si="1175"/>
        <v>0</v>
      </c>
    </row>
    <row r="3811" spans="1:44" x14ac:dyDescent="0.25">
      <c r="A3811" s="178"/>
      <c r="B3811" s="55" t="str">
        <f>_xlfn.IFNA(VLOOKUP(A3811,'Ajánlatkérő(k) adatai'!$B$4:$C$205,2,0),"")</f>
        <v/>
      </c>
      <c r="C3811" s="178"/>
      <c r="D3811" s="55" t="str">
        <f>_xlfn.IFNA(VLOOKUP(C3811,'Számlafizető(k) adatai'!$C$4:$D$203,2,0),"")</f>
        <v/>
      </c>
      <c r="E3811" s="55" t="str">
        <f>_xlfn.IFNA(VLOOKUP(C3811,'Számlafizető(k) adatai'!$C$4:$M$203,11,0),"")</f>
        <v/>
      </c>
      <c r="F3811" s="178"/>
      <c r="G3811" s="178"/>
      <c r="H3811" s="178"/>
      <c r="I3811" s="55" t="str">
        <f>IF(F3811="","",VLOOKUP(LEFT(F3811,5),'Technikai cellák'!B:C,2,0))</f>
        <v/>
      </c>
      <c r="J3811" s="55" t="str">
        <f>IF(F3811="","",VLOOKUP(I3811,'Technikai cellák'!$C$1:$D$12,2,0))</f>
        <v/>
      </c>
      <c r="K3811" s="179"/>
      <c r="L3811" s="67" t="str">
        <f t="shared" si="1158"/>
        <v/>
      </c>
      <c r="M3811" s="68">
        <f t="shared" si="1159"/>
        <v>0</v>
      </c>
      <c r="N3811" s="66">
        <f t="shared" si="1160"/>
        <v>0</v>
      </c>
      <c r="O3811" s="152"/>
      <c r="P3811" s="172">
        <f t="shared" si="1157"/>
        <v>0</v>
      </c>
      <c r="Q3811" s="69">
        <f t="shared" si="1161"/>
        <v>0</v>
      </c>
      <c r="R3811" s="62">
        <f t="shared" si="1162"/>
        <v>0</v>
      </c>
      <c r="S3811" s="153"/>
      <c r="T3811" s="118" t="str">
        <f t="shared" si="1163"/>
        <v/>
      </c>
      <c r="U3811" s="154"/>
      <c r="V3811" s="154"/>
      <c r="W3811" s="154"/>
      <c r="X3811" s="154"/>
      <c r="Y3811" s="154"/>
      <c r="Z3811" s="154"/>
      <c r="AA3811" s="154"/>
      <c r="AB3811" s="154"/>
      <c r="AC3811" s="154"/>
      <c r="AD3811" s="154"/>
      <c r="AE3811" s="154"/>
      <c r="AF3811" s="154"/>
      <c r="AG3811" s="63">
        <f t="shared" si="1164"/>
        <v>0</v>
      </c>
      <c r="AH3811" s="56">
        <f t="shared" si="1165"/>
        <v>0</v>
      </c>
      <c r="AI3811" s="56">
        <f t="shared" si="1166"/>
        <v>0</v>
      </c>
      <c r="AJ3811" s="56">
        <f t="shared" si="1167"/>
        <v>0</v>
      </c>
      <c r="AK3811" s="56">
        <f t="shared" si="1168"/>
        <v>0</v>
      </c>
      <c r="AL3811" s="56">
        <f t="shared" si="1169"/>
        <v>0</v>
      </c>
      <c r="AM3811" s="56">
        <f t="shared" si="1170"/>
        <v>0</v>
      </c>
      <c r="AN3811" s="56">
        <f t="shared" si="1171"/>
        <v>0</v>
      </c>
      <c r="AO3811" s="56">
        <f t="shared" si="1172"/>
        <v>0</v>
      </c>
      <c r="AP3811" s="56">
        <f t="shared" si="1173"/>
        <v>0</v>
      </c>
      <c r="AQ3811" s="56">
        <f t="shared" si="1174"/>
        <v>0</v>
      </c>
      <c r="AR3811" s="86">
        <f t="shared" si="1175"/>
        <v>0</v>
      </c>
    </row>
    <row r="3812" spans="1:44" x14ac:dyDescent="0.25">
      <c r="A3812" s="178"/>
      <c r="B3812" s="55" t="str">
        <f>_xlfn.IFNA(VLOOKUP(A3812,'Ajánlatkérő(k) adatai'!$B$4:$C$205,2,0),"")</f>
        <v/>
      </c>
      <c r="C3812" s="178"/>
      <c r="D3812" s="55" t="str">
        <f>_xlfn.IFNA(VLOOKUP(C3812,'Számlafizető(k) adatai'!$C$4:$D$203,2,0),"")</f>
        <v/>
      </c>
      <c r="E3812" s="55" t="str">
        <f>_xlfn.IFNA(VLOOKUP(C3812,'Számlafizető(k) adatai'!$C$4:$M$203,11,0),"")</f>
        <v/>
      </c>
      <c r="F3812" s="178"/>
      <c r="G3812" s="178"/>
      <c r="H3812" s="178"/>
      <c r="I3812" s="55" t="str">
        <f>IF(F3812="","",VLOOKUP(LEFT(F3812,5),'Technikai cellák'!B:C,2,0))</f>
        <v/>
      </c>
      <c r="J3812" s="55" t="str">
        <f>IF(F3812="","",VLOOKUP(I3812,'Technikai cellák'!$C$1:$D$12,2,0))</f>
        <v/>
      </c>
      <c r="K3812" s="179"/>
      <c r="L3812" s="67" t="str">
        <f t="shared" si="1158"/>
        <v/>
      </c>
      <c r="M3812" s="68">
        <f t="shared" si="1159"/>
        <v>0</v>
      </c>
      <c r="N3812" s="66">
        <f t="shared" si="1160"/>
        <v>0</v>
      </c>
      <c r="O3812" s="152"/>
      <c r="P3812" s="172">
        <f t="shared" si="1157"/>
        <v>0</v>
      </c>
      <c r="Q3812" s="69">
        <f t="shared" si="1161"/>
        <v>0</v>
      </c>
      <c r="R3812" s="62">
        <f t="shared" si="1162"/>
        <v>0</v>
      </c>
      <c r="S3812" s="153"/>
      <c r="T3812" s="118" t="str">
        <f t="shared" si="1163"/>
        <v/>
      </c>
      <c r="U3812" s="154"/>
      <c r="V3812" s="154"/>
      <c r="W3812" s="154"/>
      <c r="X3812" s="154"/>
      <c r="Y3812" s="154"/>
      <c r="Z3812" s="154"/>
      <c r="AA3812" s="154"/>
      <c r="AB3812" s="154"/>
      <c r="AC3812" s="154"/>
      <c r="AD3812" s="154"/>
      <c r="AE3812" s="154"/>
      <c r="AF3812" s="154"/>
      <c r="AG3812" s="63">
        <f t="shared" si="1164"/>
        <v>0</v>
      </c>
      <c r="AH3812" s="56">
        <f t="shared" si="1165"/>
        <v>0</v>
      </c>
      <c r="AI3812" s="56">
        <f t="shared" si="1166"/>
        <v>0</v>
      </c>
      <c r="AJ3812" s="56">
        <f t="shared" si="1167"/>
        <v>0</v>
      </c>
      <c r="AK3812" s="56">
        <f t="shared" si="1168"/>
        <v>0</v>
      </c>
      <c r="AL3812" s="56">
        <f t="shared" si="1169"/>
        <v>0</v>
      </c>
      <c r="AM3812" s="56">
        <f t="shared" si="1170"/>
        <v>0</v>
      </c>
      <c r="AN3812" s="56">
        <f t="shared" si="1171"/>
        <v>0</v>
      </c>
      <c r="AO3812" s="56">
        <f t="shared" si="1172"/>
        <v>0</v>
      </c>
      <c r="AP3812" s="56">
        <f t="shared" si="1173"/>
        <v>0</v>
      </c>
      <c r="AQ3812" s="56">
        <f t="shared" si="1174"/>
        <v>0</v>
      </c>
      <c r="AR3812" s="86">
        <f t="shared" si="1175"/>
        <v>0</v>
      </c>
    </row>
    <row r="3813" spans="1:44" x14ac:dyDescent="0.25">
      <c r="A3813" s="178"/>
      <c r="B3813" s="55" t="str">
        <f>_xlfn.IFNA(VLOOKUP(A3813,'Ajánlatkérő(k) adatai'!$B$4:$C$205,2,0),"")</f>
        <v/>
      </c>
      <c r="C3813" s="178"/>
      <c r="D3813" s="55" t="str">
        <f>_xlfn.IFNA(VLOOKUP(C3813,'Számlafizető(k) adatai'!$C$4:$D$203,2,0),"")</f>
        <v/>
      </c>
      <c r="E3813" s="55" t="str">
        <f>_xlfn.IFNA(VLOOKUP(C3813,'Számlafizető(k) adatai'!$C$4:$M$203,11,0),"")</f>
        <v/>
      </c>
      <c r="F3813" s="178"/>
      <c r="G3813" s="178"/>
      <c r="H3813" s="178"/>
      <c r="I3813" s="55" t="str">
        <f>IF(F3813="","",VLOOKUP(LEFT(F3813,5),'Technikai cellák'!B:C,2,0))</f>
        <v/>
      </c>
      <c r="J3813" s="55" t="str">
        <f>IF(F3813="","",VLOOKUP(I3813,'Technikai cellák'!$C$1:$D$12,2,0))</f>
        <v/>
      </c>
      <c r="K3813" s="179"/>
      <c r="L3813" s="67" t="str">
        <f t="shared" si="1158"/>
        <v/>
      </c>
      <c r="M3813" s="68">
        <f t="shared" si="1159"/>
        <v>0</v>
      </c>
      <c r="N3813" s="66">
        <f t="shared" si="1160"/>
        <v>0</v>
      </c>
      <c r="O3813" s="152"/>
      <c r="P3813" s="172">
        <f t="shared" si="1157"/>
        <v>0</v>
      </c>
      <c r="Q3813" s="69">
        <f t="shared" si="1161"/>
        <v>0</v>
      </c>
      <c r="R3813" s="62">
        <f t="shared" si="1162"/>
        <v>0</v>
      </c>
      <c r="S3813" s="153"/>
      <c r="T3813" s="118" t="str">
        <f t="shared" si="1163"/>
        <v/>
      </c>
      <c r="U3813" s="154"/>
      <c r="V3813" s="154"/>
      <c r="W3813" s="154"/>
      <c r="X3813" s="154"/>
      <c r="Y3813" s="154"/>
      <c r="Z3813" s="154"/>
      <c r="AA3813" s="154"/>
      <c r="AB3813" s="154"/>
      <c r="AC3813" s="154"/>
      <c r="AD3813" s="154"/>
      <c r="AE3813" s="154"/>
      <c r="AF3813" s="154"/>
      <c r="AG3813" s="63">
        <f t="shared" si="1164"/>
        <v>0</v>
      </c>
      <c r="AH3813" s="56">
        <f t="shared" si="1165"/>
        <v>0</v>
      </c>
      <c r="AI3813" s="56">
        <f t="shared" si="1166"/>
        <v>0</v>
      </c>
      <c r="AJ3813" s="56">
        <f t="shared" si="1167"/>
        <v>0</v>
      </c>
      <c r="AK3813" s="56">
        <f t="shared" si="1168"/>
        <v>0</v>
      </c>
      <c r="AL3813" s="56">
        <f t="shared" si="1169"/>
        <v>0</v>
      </c>
      <c r="AM3813" s="56">
        <f t="shared" si="1170"/>
        <v>0</v>
      </c>
      <c r="AN3813" s="56">
        <f t="shared" si="1171"/>
        <v>0</v>
      </c>
      <c r="AO3813" s="56">
        <f t="shared" si="1172"/>
        <v>0</v>
      </c>
      <c r="AP3813" s="56">
        <f t="shared" si="1173"/>
        <v>0</v>
      </c>
      <c r="AQ3813" s="56">
        <f t="shared" si="1174"/>
        <v>0</v>
      </c>
      <c r="AR3813" s="86">
        <f t="shared" si="1175"/>
        <v>0</v>
      </c>
    </row>
    <row r="3814" spans="1:44" x14ac:dyDescent="0.25">
      <c r="A3814" s="178"/>
      <c r="B3814" s="55" t="str">
        <f>_xlfn.IFNA(VLOOKUP(A3814,'Ajánlatkérő(k) adatai'!$B$4:$C$205,2,0),"")</f>
        <v/>
      </c>
      <c r="C3814" s="178"/>
      <c r="D3814" s="55" t="str">
        <f>_xlfn.IFNA(VLOOKUP(C3814,'Számlafizető(k) adatai'!$C$4:$D$203,2,0),"")</f>
        <v/>
      </c>
      <c r="E3814" s="55" t="str">
        <f>_xlfn.IFNA(VLOOKUP(C3814,'Számlafizető(k) adatai'!$C$4:$M$203,11,0),"")</f>
        <v/>
      </c>
      <c r="F3814" s="178"/>
      <c r="G3814" s="178"/>
      <c r="H3814" s="178"/>
      <c r="I3814" s="55" t="str">
        <f>IF(F3814="","",VLOOKUP(LEFT(F3814,5),'Technikai cellák'!B:C,2,0))</f>
        <v/>
      </c>
      <c r="J3814" s="55" t="str">
        <f>IF(F3814="","",VLOOKUP(I3814,'Technikai cellák'!$C$1:$D$12,2,0))</f>
        <v/>
      </c>
      <c r="K3814" s="179"/>
      <c r="L3814" s="67" t="str">
        <f t="shared" si="1158"/>
        <v/>
      </c>
      <c r="M3814" s="68">
        <f t="shared" si="1159"/>
        <v>0</v>
      </c>
      <c r="N3814" s="66">
        <f t="shared" si="1160"/>
        <v>0</v>
      </c>
      <c r="O3814" s="152"/>
      <c r="P3814" s="172">
        <f t="shared" si="1157"/>
        <v>0</v>
      </c>
      <c r="Q3814" s="69">
        <f t="shared" si="1161"/>
        <v>0</v>
      </c>
      <c r="R3814" s="62">
        <f t="shared" si="1162"/>
        <v>0</v>
      </c>
      <c r="S3814" s="153"/>
      <c r="T3814" s="118" t="str">
        <f t="shared" si="1163"/>
        <v/>
      </c>
      <c r="U3814" s="154"/>
      <c r="V3814" s="154"/>
      <c r="W3814" s="154"/>
      <c r="X3814" s="154"/>
      <c r="Y3814" s="154"/>
      <c r="Z3814" s="154"/>
      <c r="AA3814" s="154"/>
      <c r="AB3814" s="154"/>
      <c r="AC3814" s="154"/>
      <c r="AD3814" s="154"/>
      <c r="AE3814" s="154"/>
      <c r="AF3814" s="154"/>
      <c r="AG3814" s="63">
        <f t="shared" si="1164"/>
        <v>0</v>
      </c>
      <c r="AH3814" s="56">
        <f t="shared" si="1165"/>
        <v>0</v>
      </c>
      <c r="AI3814" s="56">
        <f t="shared" si="1166"/>
        <v>0</v>
      </c>
      <c r="AJ3814" s="56">
        <f t="shared" si="1167"/>
        <v>0</v>
      </c>
      <c r="AK3814" s="56">
        <f t="shared" si="1168"/>
        <v>0</v>
      </c>
      <c r="AL3814" s="56">
        <f t="shared" si="1169"/>
        <v>0</v>
      </c>
      <c r="AM3814" s="56">
        <f t="shared" si="1170"/>
        <v>0</v>
      </c>
      <c r="AN3814" s="56">
        <f t="shared" si="1171"/>
        <v>0</v>
      </c>
      <c r="AO3814" s="56">
        <f t="shared" si="1172"/>
        <v>0</v>
      </c>
      <c r="AP3814" s="56">
        <f t="shared" si="1173"/>
        <v>0</v>
      </c>
      <c r="AQ3814" s="56">
        <f t="shared" si="1174"/>
        <v>0</v>
      </c>
      <c r="AR3814" s="86">
        <f t="shared" si="1175"/>
        <v>0</v>
      </c>
    </row>
    <row r="3815" spans="1:44" x14ac:dyDescent="0.25">
      <c r="A3815" s="178"/>
      <c r="B3815" s="55" t="str">
        <f>_xlfn.IFNA(VLOOKUP(A3815,'Ajánlatkérő(k) adatai'!$B$4:$C$205,2,0),"")</f>
        <v/>
      </c>
      <c r="C3815" s="178"/>
      <c r="D3815" s="55" t="str">
        <f>_xlfn.IFNA(VLOOKUP(C3815,'Számlafizető(k) adatai'!$C$4:$D$203,2,0),"")</f>
        <v/>
      </c>
      <c r="E3815" s="55" t="str">
        <f>_xlfn.IFNA(VLOOKUP(C3815,'Számlafizető(k) adatai'!$C$4:$M$203,11,0),"")</f>
        <v/>
      </c>
      <c r="F3815" s="178"/>
      <c r="G3815" s="178"/>
      <c r="H3815" s="178"/>
      <c r="I3815" s="55" t="str">
        <f>IF(F3815="","",VLOOKUP(LEFT(F3815,5),'Technikai cellák'!B:C,2,0))</f>
        <v/>
      </c>
      <c r="J3815" s="55" t="str">
        <f>IF(F3815="","",VLOOKUP(I3815,'Technikai cellák'!$C$1:$D$12,2,0))</f>
        <v/>
      </c>
      <c r="K3815" s="179"/>
      <c r="L3815" s="67" t="str">
        <f t="shared" si="1158"/>
        <v/>
      </c>
      <c r="M3815" s="68">
        <f t="shared" si="1159"/>
        <v>0</v>
      </c>
      <c r="N3815" s="66">
        <f t="shared" si="1160"/>
        <v>0</v>
      </c>
      <c r="O3815" s="152"/>
      <c r="P3815" s="172">
        <f t="shared" si="1157"/>
        <v>0</v>
      </c>
      <c r="Q3815" s="69">
        <f t="shared" si="1161"/>
        <v>0</v>
      </c>
      <c r="R3815" s="62">
        <f t="shared" si="1162"/>
        <v>0</v>
      </c>
      <c r="S3815" s="153"/>
      <c r="T3815" s="118" t="str">
        <f t="shared" si="1163"/>
        <v/>
      </c>
      <c r="U3815" s="154"/>
      <c r="V3815" s="154"/>
      <c r="W3815" s="154"/>
      <c r="X3815" s="154"/>
      <c r="Y3815" s="154"/>
      <c r="Z3815" s="154"/>
      <c r="AA3815" s="154"/>
      <c r="AB3815" s="154"/>
      <c r="AC3815" s="154"/>
      <c r="AD3815" s="154"/>
      <c r="AE3815" s="154"/>
      <c r="AF3815" s="154"/>
      <c r="AG3815" s="63">
        <f t="shared" si="1164"/>
        <v>0</v>
      </c>
      <c r="AH3815" s="56">
        <f t="shared" si="1165"/>
        <v>0</v>
      </c>
      <c r="AI3815" s="56">
        <f t="shared" si="1166"/>
        <v>0</v>
      </c>
      <c r="AJ3815" s="56">
        <f t="shared" si="1167"/>
        <v>0</v>
      </c>
      <c r="AK3815" s="56">
        <f t="shared" si="1168"/>
        <v>0</v>
      </c>
      <c r="AL3815" s="56">
        <f t="shared" si="1169"/>
        <v>0</v>
      </c>
      <c r="AM3815" s="56">
        <f t="shared" si="1170"/>
        <v>0</v>
      </c>
      <c r="AN3815" s="56">
        <f t="shared" si="1171"/>
        <v>0</v>
      </c>
      <c r="AO3815" s="56">
        <f t="shared" si="1172"/>
        <v>0</v>
      </c>
      <c r="AP3815" s="56">
        <f t="shared" si="1173"/>
        <v>0</v>
      </c>
      <c r="AQ3815" s="56">
        <f t="shared" si="1174"/>
        <v>0</v>
      </c>
      <c r="AR3815" s="86">
        <f t="shared" si="1175"/>
        <v>0</v>
      </c>
    </row>
    <row r="3816" spans="1:44" x14ac:dyDescent="0.25">
      <c r="A3816" s="178"/>
      <c r="B3816" s="55" t="str">
        <f>_xlfn.IFNA(VLOOKUP(A3816,'Ajánlatkérő(k) adatai'!$B$4:$C$205,2,0),"")</f>
        <v/>
      </c>
      <c r="C3816" s="178"/>
      <c r="D3816" s="55" t="str">
        <f>_xlfn.IFNA(VLOOKUP(C3816,'Számlafizető(k) adatai'!$C$4:$D$203,2,0),"")</f>
        <v/>
      </c>
      <c r="E3816" s="55" t="str">
        <f>_xlfn.IFNA(VLOOKUP(C3816,'Számlafizető(k) adatai'!$C$4:$M$203,11,0),"")</f>
        <v/>
      </c>
      <c r="F3816" s="178"/>
      <c r="G3816" s="178"/>
      <c r="H3816" s="178"/>
      <c r="I3816" s="55" t="str">
        <f>IF(F3816="","",VLOOKUP(LEFT(F3816,5),'Technikai cellák'!B:C,2,0))</f>
        <v/>
      </c>
      <c r="J3816" s="55" t="str">
        <f>IF(F3816="","",VLOOKUP(I3816,'Technikai cellák'!$C$1:$D$12,2,0))</f>
        <v/>
      </c>
      <c r="K3816" s="179"/>
      <c r="L3816" s="67" t="str">
        <f t="shared" si="1158"/>
        <v/>
      </c>
      <c r="M3816" s="68">
        <f t="shared" si="1159"/>
        <v>0</v>
      </c>
      <c r="N3816" s="66">
        <f t="shared" si="1160"/>
        <v>0</v>
      </c>
      <c r="O3816" s="152"/>
      <c r="P3816" s="172">
        <f t="shared" si="1157"/>
        <v>0</v>
      </c>
      <c r="Q3816" s="69">
        <f t="shared" si="1161"/>
        <v>0</v>
      </c>
      <c r="R3816" s="62">
        <f t="shared" si="1162"/>
        <v>0</v>
      </c>
      <c r="S3816" s="153"/>
      <c r="T3816" s="118" t="str">
        <f t="shared" si="1163"/>
        <v/>
      </c>
      <c r="U3816" s="154"/>
      <c r="V3816" s="154"/>
      <c r="W3816" s="154"/>
      <c r="X3816" s="154"/>
      <c r="Y3816" s="154"/>
      <c r="Z3816" s="154"/>
      <c r="AA3816" s="154"/>
      <c r="AB3816" s="154"/>
      <c r="AC3816" s="154"/>
      <c r="AD3816" s="154"/>
      <c r="AE3816" s="154"/>
      <c r="AF3816" s="154"/>
      <c r="AG3816" s="63">
        <f t="shared" si="1164"/>
        <v>0</v>
      </c>
      <c r="AH3816" s="56">
        <f t="shared" si="1165"/>
        <v>0</v>
      </c>
      <c r="AI3816" s="56">
        <f t="shared" si="1166"/>
        <v>0</v>
      </c>
      <c r="AJ3816" s="56">
        <f t="shared" si="1167"/>
        <v>0</v>
      </c>
      <c r="AK3816" s="56">
        <f t="shared" si="1168"/>
        <v>0</v>
      </c>
      <c r="AL3816" s="56">
        <f t="shared" si="1169"/>
        <v>0</v>
      </c>
      <c r="AM3816" s="56">
        <f t="shared" si="1170"/>
        <v>0</v>
      </c>
      <c r="AN3816" s="56">
        <f t="shared" si="1171"/>
        <v>0</v>
      </c>
      <c r="AO3816" s="56">
        <f t="shared" si="1172"/>
        <v>0</v>
      </c>
      <c r="AP3816" s="56">
        <f t="shared" si="1173"/>
        <v>0</v>
      </c>
      <c r="AQ3816" s="56">
        <f t="shared" si="1174"/>
        <v>0</v>
      </c>
      <c r="AR3816" s="86">
        <f t="shared" si="1175"/>
        <v>0</v>
      </c>
    </row>
    <row r="3817" spans="1:44" x14ac:dyDescent="0.25">
      <c r="A3817" s="178"/>
      <c r="B3817" s="55" t="str">
        <f>_xlfn.IFNA(VLOOKUP(A3817,'Ajánlatkérő(k) adatai'!$B$4:$C$205,2,0),"")</f>
        <v/>
      </c>
      <c r="C3817" s="178"/>
      <c r="D3817" s="55" t="str">
        <f>_xlfn.IFNA(VLOOKUP(C3817,'Számlafizető(k) adatai'!$C$4:$D$203,2,0),"")</f>
        <v/>
      </c>
      <c r="E3817" s="55" t="str">
        <f>_xlfn.IFNA(VLOOKUP(C3817,'Számlafizető(k) adatai'!$C$4:$M$203,11,0),"")</f>
        <v/>
      </c>
      <c r="F3817" s="178"/>
      <c r="G3817" s="178"/>
      <c r="H3817" s="178"/>
      <c r="I3817" s="55" t="str">
        <f>IF(F3817="","",VLOOKUP(LEFT(F3817,5),'Technikai cellák'!B:C,2,0))</f>
        <v/>
      </c>
      <c r="J3817" s="55" t="str">
        <f>IF(F3817="","",VLOOKUP(I3817,'Technikai cellák'!$C$1:$D$12,2,0))</f>
        <v/>
      </c>
      <c r="K3817" s="179"/>
      <c r="L3817" s="67" t="str">
        <f t="shared" si="1158"/>
        <v/>
      </c>
      <c r="M3817" s="68">
        <f t="shared" si="1159"/>
        <v>0</v>
      </c>
      <c r="N3817" s="66">
        <f t="shared" si="1160"/>
        <v>0</v>
      </c>
      <c r="O3817" s="152"/>
      <c r="P3817" s="172">
        <f t="shared" si="1157"/>
        <v>0</v>
      </c>
      <c r="Q3817" s="69">
        <f t="shared" si="1161"/>
        <v>0</v>
      </c>
      <c r="R3817" s="62">
        <f t="shared" si="1162"/>
        <v>0</v>
      </c>
      <c r="S3817" s="153"/>
      <c r="T3817" s="118" t="str">
        <f t="shared" si="1163"/>
        <v/>
      </c>
      <c r="U3817" s="154"/>
      <c r="V3817" s="154"/>
      <c r="W3817" s="154"/>
      <c r="X3817" s="154"/>
      <c r="Y3817" s="154"/>
      <c r="Z3817" s="154"/>
      <c r="AA3817" s="154"/>
      <c r="AB3817" s="154"/>
      <c r="AC3817" s="154"/>
      <c r="AD3817" s="154"/>
      <c r="AE3817" s="154"/>
      <c r="AF3817" s="154"/>
      <c r="AG3817" s="63">
        <f t="shared" si="1164"/>
        <v>0</v>
      </c>
      <c r="AH3817" s="56">
        <f t="shared" si="1165"/>
        <v>0</v>
      </c>
      <c r="AI3817" s="56">
        <f t="shared" si="1166"/>
        <v>0</v>
      </c>
      <c r="AJ3817" s="56">
        <f t="shared" si="1167"/>
        <v>0</v>
      </c>
      <c r="AK3817" s="56">
        <f t="shared" si="1168"/>
        <v>0</v>
      </c>
      <c r="AL3817" s="56">
        <f t="shared" si="1169"/>
        <v>0</v>
      </c>
      <c r="AM3817" s="56">
        <f t="shared" si="1170"/>
        <v>0</v>
      </c>
      <c r="AN3817" s="56">
        <f t="shared" si="1171"/>
        <v>0</v>
      </c>
      <c r="AO3817" s="56">
        <f t="shared" si="1172"/>
        <v>0</v>
      </c>
      <c r="AP3817" s="56">
        <f t="shared" si="1173"/>
        <v>0</v>
      </c>
      <c r="AQ3817" s="56">
        <f t="shared" si="1174"/>
        <v>0</v>
      </c>
      <c r="AR3817" s="86">
        <f t="shared" si="1175"/>
        <v>0</v>
      </c>
    </row>
    <row r="3818" spans="1:44" x14ac:dyDescent="0.25">
      <c r="A3818" s="178"/>
      <c r="B3818" s="55" t="str">
        <f>_xlfn.IFNA(VLOOKUP(A3818,'Ajánlatkérő(k) adatai'!$B$4:$C$205,2,0),"")</f>
        <v/>
      </c>
      <c r="C3818" s="178"/>
      <c r="D3818" s="55" t="str">
        <f>_xlfn.IFNA(VLOOKUP(C3818,'Számlafizető(k) adatai'!$C$4:$D$203,2,0),"")</f>
        <v/>
      </c>
      <c r="E3818" s="55" t="str">
        <f>_xlfn.IFNA(VLOOKUP(C3818,'Számlafizető(k) adatai'!$C$4:$M$203,11,0),"")</f>
        <v/>
      </c>
      <c r="F3818" s="178"/>
      <c r="G3818" s="178"/>
      <c r="H3818" s="178"/>
      <c r="I3818" s="55" t="str">
        <f>IF(F3818="","",VLOOKUP(LEFT(F3818,5),'Technikai cellák'!B:C,2,0))</f>
        <v/>
      </c>
      <c r="J3818" s="55" t="str">
        <f>IF(F3818="","",VLOOKUP(I3818,'Technikai cellák'!$C$1:$D$12,2,0))</f>
        <v/>
      </c>
      <c r="K3818" s="179"/>
      <c r="L3818" s="67" t="str">
        <f t="shared" si="1158"/>
        <v/>
      </c>
      <c r="M3818" s="68">
        <f t="shared" si="1159"/>
        <v>0</v>
      </c>
      <c r="N3818" s="66">
        <f t="shared" si="1160"/>
        <v>0</v>
      </c>
      <c r="O3818" s="152"/>
      <c r="P3818" s="172">
        <f t="shared" si="1157"/>
        <v>0</v>
      </c>
      <c r="Q3818" s="69">
        <f t="shared" si="1161"/>
        <v>0</v>
      </c>
      <c r="R3818" s="62">
        <f t="shared" si="1162"/>
        <v>0</v>
      </c>
      <c r="S3818" s="153"/>
      <c r="T3818" s="118" t="str">
        <f t="shared" si="1163"/>
        <v/>
      </c>
      <c r="U3818" s="154"/>
      <c r="V3818" s="154"/>
      <c r="W3818" s="154"/>
      <c r="X3818" s="154"/>
      <c r="Y3818" s="154"/>
      <c r="Z3818" s="154"/>
      <c r="AA3818" s="154"/>
      <c r="AB3818" s="154"/>
      <c r="AC3818" s="154"/>
      <c r="AD3818" s="154"/>
      <c r="AE3818" s="154"/>
      <c r="AF3818" s="154"/>
      <c r="AG3818" s="63">
        <f t="shared" si="1164"/>
        <v>0</v>
      </c>
      <c r="AH3818" s="56">
        <f t="shared" si="1165"/>
        <v>0</v>
      </c>
      <c r="AI3818" s="56">
        <f t="shared" si="1166"/>
        <v>0</v>
      </c>
      <c r="AJ3818" s="56">
        <f t="shared" si="1167"/>
        <v>0</v>
      </c>
      <c r="AK3818" s="56">
        <f t="shared" si="1168"/>
        <v>0</v>
      </c>
      <c r="AL3818" s="56">
        <f t="shared" si="1169"/>
        <v>0</v>
      </c>
      <c r="AM3818" s="56">
        <f t="shared" si="1170"/>
        <v>0</v>
      </c>
      <c r="AN3818" s="56">
        <f t="shared" si="1171"/>
        <v>0</v>
      </c>
      <c r="AO3818" s="56">
        <f t="shared" si="1172"/>
        <v>0</v>
      </c>
      <c r="AP3818" s="56">
        <f t="shared" si="1173"/>
        <v>0</v>
      </c>
      <c r="AQ3818" s="56">
        <f t="shared" si="1174"/>
        <v>0</v>
      </c>
      <c r="AR3818" s="86">
        <f t="shared" si="1175"/>
        <v>0</v>
      </c>
    </row>
    <row r="3819" spans="1:44" x14ac:dyDescent="0.25">
      <c r="A3819" s="178"/>
      <c r="B3819" s="55" t="str">
        <f>_xlfn.IFNA(VLOOKUP(A3819,'Ajánlatkérő(k) adatai'!$B$4:$C$205,2,0),"")</f>
        <v/>
      </c>
      <c r="C3819" s="178"/>
      <c r="D3819" s="55" t="str">
        <f>_xlfn.IFNA(VLOOKUP(C3819,'Számlafizető(k) adatai'!$C$4:$D$203,2,0),"")</f>
        <v/>
      </c>
      <c r="E3819" s="55" t="str">
        <f>_xlfn.IFNA(VLOOKUP(C3819,'Számlafizető(k) adatai'!$C$4:$M$203,11,0),"")</f>
        <v/>
      </c>
      <c r="F3819" s="178"/>
      <c r="G3819" s="178"/>
      <c r="H3819" s="178"/>
      <c r="I3819" s="55" t="str">
        <f>IF(F3819="","",VLOOKUP(LEFT(F3819,5),'Technikai cellák'!B:C,2,0))</f>
        <v/>
      </c>
      <c r="J3819" s="55" t="str">
        <f>IF(F3819="","",VLOOKUP(I3819,'Technikai cellák'!$C$1:$D$12,2,0))</f>
        <v/>
      </c>
      <c r="K3819" s="179"/>
      <c r="L3819" s="67" t="str">
        <f t="shared" si="1158"/>
        <v/>
      </c>
      <c r="M3819" s="68">
        <f t="shared" si="1159"/>
        <v>0</v>
      </c>
      <c r="N3819" s="66">
        <f t="shared" si="1160"/>
        <v>0</v>
      </c>
      <c r="O3819" s="152"/>
      <c r="P3819" s="172">
        <f t="shared" si="1157"/>
        <v>0</v>
      </c>
      <c r="Q3819" s="69">
        <f t="shared" si="1161"/>
        <v>0</v>
      </c>
      <c r="R3819" s="62">
        <f t="shared" si="1162"/>
        <v>0</v>
      </c>
      <c r="S3819" s="153"/>
      <c r="T3819" s="118" t="str">
        <f t="shared" si="1163"/>
        <v/>
      </c>
      <c r="U3819" s="154"/>
      <c r="V3819" s="154"/>
      <c r="W3819" s="154"/>
      <c r="X3819" s="154"/>
      <c r="Y3819" s="154"/>
      <c r="Z3819" s="154"/>
      <c r="AA3819" s="154"/>
      <c r="AB3819" s="154"/>
      <c r="AC3819" s="154"/>
      <c r="AD3819" s="154"/>
      <c r="AE3819" s="154"/>
      <c r="AF3819" s="154"/>
      <c r="AG3819" s="63">
        <f t="shared" si="1164"/>
        <v>0</v>
      </c>
      <c r="AH3819" s="56">
        <f t="shared" si="1165"/>
        <v>0</v>
      </c>
      <c r="AI3819" s="56">
        <f t="shared" si="1166"/>
        <v>0</v>
      </c>
      <c r="AJ3819" s="56">
        <f t="shared" si="1167"/>
        <v>0</v>
      </c>
      <c r="AK3819" s="56">
        <f t="shared" si="1168"/>
        <v>0</v>
      </c>
      <c r="AL3819" s="56">
        <f t="shared" si="1169"/>
        <v>0</v>
      </c>
      <c r="AM3819" s="56">
        <f t="shared" si="1170"/>
        <v>0</v>
      </c>
      <c r="AN3819" s="56">
        <f t="shared" si="1171"/>
        <v>0</v>
      </c>
      <c r="AO3819" s="56">
        <f t="shared" si="1172"/>
        <v>0</v>
      </c>
      <c r="AP3819" s="56">
        <f t="shared" si="1173"/>
        <v>0</v>
      </c>
      <c r="AQ3819" s="56">
        <f t="shared" si="1174"/>
        <v>0</v>
      </c>
      <c r="AR3819" s="86">
        <f t="shared" si="1175"/>
        <v>0</v>
      </c>
    </row>
    <row r="3820" spans="1:44" x14ac:dyDescent="0.25">
      <c r="A3820" s="178"/>
      <c r="B3820" s="55" t="str">
        <f>_xlfn.IFNA(VLOOKUP(A3820,'Ajánlatkérő(k) adatai'!$B$4:$C$205,2,0),"")</f>
        <v/>
      </c>
      <c r="C3820" s="178"/>
      <c r="D3820" s="55" t="str">
        <f>_xlfn.IFNA(VLOOKUP(C3820,'Számlafizető(k) adatai'!$C$4:$D$203,2,0),"")</f>
        <v/>
      </c>
      <c r="E3820" s="55" t="str">
        <f>_xlfn.IFNA(VLOOKUP(C3820,'Számlafizető(k) adatai'!$C$4:$M$203,11,0),"")</f>
        <v/>
      </c>
      <c r="F3820" s="178"/>
      <c r="G3820" s="178"/>
      <c r="H3820" s="178"/>
      <c r="I3820" s="55" t="str">
        <f>IF(F3820="","",VLOOKUP(LEFT(F3820,5),'Technikai cellák'!B:C,2,0))</f>
        <v/>
      </c>
      <c r="J3820" s="55" t="str">
        <f>IF(F3820="","",VLOOKUP(I3820,'Technikai cellák'!$C$1:$D$12,2,0))</f>
        <v/>
      </c>
      <c r="K3820" s="179"/>
      <c r="L3820" s="67" t="str">
        <f t="shared" si="1158"/>
        <v/>
      </c>
      <c r="M3820" s="68">
        <f t="shared" si="1159"/>
        <v>0</v>
      </c>
      <c r="N3820" s="66">
        <f t="shared" si="1160"/>
        <v>0</v>
      </c>
      <c r="O3820" s="152"/>
      <c r="P3820" s="172">
        <f t="shared" si="1157"/>
        <v>0</v>
      </c>
      <c r="Q3820" s="69">
        <f t="shared" si="1161"/>
        <v>0</v>
      </c>
      <c r="R3820" s="62">
        <f t="shared" si="1162"/>
        <v>0</v>
      </c>
      <c r="S3820" s="153"/>
      <c r="T3820" s="118" t="str">
        <f t="shared" si="1163"/>
        <v/>
      </c>
      <c r="U3820" s="154"/>
      <c r="V3820" s="154"/>
      <c r="W3820" s="154"/>
      <c r="X3820" s="154"/>
      <c r="Y3820" s="154"/>
      <c r="Z3820" s="154"/>
      <c r="AA3820" s="154"/>
      <c r="AB3820" s="154"/>
      <c r="AC3820" s="154"/>
      <c r="AD3820" s="154"/>
      <c r="AE3820" s="154"/>
      <c r="AF3820" s="154"/>
      <c r="AG3820" s="63">
        <f t="shared" si="1164"/>
        <v>0</v>
      </c>
      <c r="AH3820" s="56">
        <f t="shared" si="1165"/>
        <v>0</v>
      </c>
      <c r="AI3820" s="56">
        <f t="shared" si="1166"/>
        <v>0</v>
      </c>
      <c r="AJ3820" s="56">
        <f t="shared" si="1167"/>
        <v>0</v>
      </c>
      <c r="AK3820" s="56">
        <f t="shared" si="1168"/>
        <v>0</v>
      </c>
      <c r="AL3820" s="56">
        <f t="shared" si="1169"/>
        <v>0</v>
      </c>
      <c r="AM3820" s="56">
        <f t="shared" si="1170"/>
        <v>0</v>
      </c>
      <c r="AN3820" s="56">
        <f t="shared" si="1171"/>
        <v>0</v>
      </c>
      <c r="AO3820" s="56">
        <f t="shared" si="1172"/>
        <v>0</v>
      </c>
      <c r="AP3820" s="56">
        <f t="shared" si="1173"/>
        <v>0</v>
      </c>
      <c r="AQ3820" s="56">
        <f t="shared" si="1174"/>
        <v>0</v>
      </c>
      <c r="AR3820" s="86">
        <f t="shared" si="1175"/>
        <v>0</v>
      </c>
    </row>
    <row r="3821" spans="1:44" x14ac:dyDescent="0.25">
      <c r="A3821" s="178"/>
      <c r="B3821" s="55" t="str">
        <f>_xlfn.IFNA(VLOOKUP(A3821,'Ajánlatkérő(k) adatai'!$B$4:$C$205,2,0),"")</f>
        <v/>
      </c>
      <c r="C3821" s="178"/>
      <c r="D3821" s="55" t="str">
        <f>_xlfn.IFNA(VLOOKUP(C3821,'Számlafizető(k) adatai'!$C$4:$D$203,2,0),"")</f>
        <v/>
      </c>
      <c r="E3821" s="55" t="str">
        <f>_xlfn.IFNA(VLOOKUP(C3821,'Számlafizető(k) adatai'!$C$4:$M$203,11,0),"")</f>
        <v/>
      </c>
      <c r="F3821" s="178"/>
      <c r="G3821" s="178"/>
      <c r="H3821" s="178"/>
      <c r="I3821" s="55" t="str">
        <f>IF(F3821="","",VLOOKUP(LEFT(F3821,5),'Technikai cellák'!B:C,2,0))</f>
        <v/>
      </c>
      <c r="J3821" s="55" t="str">
        <f>IF(F3821="","",VLOOKUP(I3821,'Technikai cellák'!$C$1:$D$12,2,0))</f>
        <v/>
      </c>
      <c r="K3821" s="179"/>
      <c r="L3821" s="67" t="str">
        <f t="shared" si="1158"/>
        <v/>
      </c>
      <c r="M3821" s="68">
        <f t="shared" si="1159"/>
        <v>0</v>
      </c>
      <c r="N3821" s="66">
        <f t="shared" si="1160"/>
        <v>0</v>
      </c>
      <c r="O3821" s="152"/>
      <c r="P3821" s="172">
        <f t="shared" si="1157"/>
        <v>0</v>
      </c>
      <c r="Q3821" s="69">
        <f t="shared" si="1161"/>
        <v>0</v>
      </c>
      <c r="R3821" s="62">
        <f t="shared" si="1162"/>
        <v>0</v>
      </c>
      <c r="S3821" s="153"/>
      <c r="T3821" s="118" t="str">
        <f t="shared" si="1163"/>
        <v/>
      </c>
      <c r="U3821" s="154"/>
      <c r="V3821" s="154"/>
      <c r="W3821" s="154"/>
      <c r="X3821" s="154"/>
      <c r="Y3821" s="154"/>
      <c r="Z3821" s="154"/>
      <c r="AA3821" s="154"/>
      <c r="AB3821" s="154"/>
      <c r="AC3821" s="154"/>
      <c r="AD3821" s="154"/>
      <c r="AE3821" s="154"/>
      <c r="AF3821" s="154"/>
      <c r="AG3821" s="63">
        <f t="shared" si="1164"/>
        <v>0</v>
      </c>
      <c r="AH3821" s="56">
        <f t="shared" si="1165"/>
        <v>0</v>
      </c>
      <c r="AI3821" s="56">
        <f t="shared" si="1166"/>
        <v>0</v>
      </c>
      <c r="AJ3821" s="56">
        <f t="shared" si="1167"/>
        <v>0</v>
      </c>
      <c r="AK3821" s="56">
        <f t="shared" si="1168"/>
        <v>0</v>
      </c>
      <c r="AL3821" s="56">
        <f t="shared" si="1169"/>
        <v>0</v>
      </c>
      <c r="AM3821" s="56">
        <f t="shared" si="1170"/>
        <v>0</v>
      </c>
      <c r="AN3821" s="56">
        <f t="shared" si="1171"/>
        <v>0</v>
      </c>
      <c r="AO3821" s="56">
        <f t="shared" si="1172"/>
        <v>0</v>
      </c>
      <c r="AP3821" s="56">
        <f t="shared" si="1173"/>
        <v>0</v>
      </c>
      <c r="AQ3821" s="56">
        <f t="shared" si="1174"/>
        <v>0</v>
      </c>
      <c r="AR3821" s="86">
        <f t="shared" si="1175"/>
        <v>0</v>
      </c>
    </row>
    <row r="3822" spans="1:44" x14ac:dyDescent="0.25">
      <c r="A3822" s="178"/>
      <c r="B3822" s="55" t="str">
        <f>_xlfn.IFNA(VLOOKUP(A3822,'Ajánlatkérő(k) adatai'!$B$4:$C$205,2,0),"")</f>
        <v/>
      </c>
      <c r="C3822" s="178"/>
      <c r="D3822" s="55" t="str">
        <f>_xlfn.IFNA(VLOOKUP(C3822,'Számlafizető(k) adatai'!$C$4:$D$203,2,0),"")</f>
        <v/>
      </c>
      <c r="E3822" s="55" t="str">
        <f>_xlfn.IFNA(VLOOKUP(C3822,'Számlafizető(k) adatai'!$C$4:$M$203,11,0),"")</f>
        <v/>
      </c>
      <c r="F3822" s="178"/>
      <c r="G3822" s="178"/>
      <c r="H3822" s="178"/>
      <c r="I3822" s="55" t="str">
        <f>IF(F3822="","",VLOOKUP(LEFT(F3822,5),'Technikai cellák'!B:C,2,0))</f>
        <v/>
      </c>
      <c r="J3822" s="55" t="str">
        <f>IF(F3822="","",VLOOKUP(I3822,'Technikai cellák'!$C$1:$D$12,2,0))</f>
        <v/>
      </c>
      <c r="K3822" s="179"/>
      <c r="L3822" s="67" t="str">
        <f t="shared" si="1158"/>
        <v/>
      </c>
      <c r="M3822" s="68">
        <f t="shared" si="1159"/>
        <v>0</v>
      </c>
      <c r="N3822" s="66">
        <f t="shared" si="1160"/>
        <v>0</v>
      </c>
      <c r="O3822" s="152"/>
      <c r="P3822" s="172">
        <f t="shared" si="1157"/>
        <v>0</v>
      </c>
      <c r="Q3822" s="69">
        <f t="shared" si="1161"/>
        <v>0</v>
      </c>
      <c r="R3822" s="62">
        <f t="shared" si="1162"/>
        <v>0</v>
      </c>
      <c r="S3822" s="153"/>
      <c r="T3822" s="118" t="str">
        <f t="shared" si="1163"/>
        <v/>
      </c>
      <c r="U3822" s="154"/>
      <c r="V3822" s="154"/>
      <c r="W3822" s="154"/>
      <c r="X3822" s="154"/>
      <c r="Y3822" s="154"/>
      <c r="Z3822" s="154"/>
      <c r="AA3822" s="154"/>
      <c r="AB3822" s="154"/>
      <c r="AC3822" s="154"/>
      <c r="AD3822" s="154"/>
      <c r="AE3822" s="154"/>
      <c r="AF3822" s="154"/>
      <c r="AG3822" s="63">
        <f t="shared" si="1164"/>
        <v>0</v>
      </c>
      <c r="AH3822" s="56">
        <f t="shared" si="1165"/>
        <v>0</v>
      </c>
      <c r="AI3822" s="56">
        <f t="shared" si="1166"/>
        <v>0</v>
      </c>
      <c r="AJ3822" s="56">
        <f t="shared" si="1167"/>
        <v>0</v>
      </c>
      <c r="AK3822" s="56">
        <f t="shared" si="1168"/>
        <v>0</v>
      </c>
      <c r="AL3822" s="56">
        <f t="shared" si="1169"/>
        <v>0</v>
      </c>
      <c r="AM3822" s="56">
        <f t="shared" si="1170"/>
        <v>0</v>
      </c>
      <c r="AN3822" s="56">
        <f t="shared" si="1171"/>
        <v>0</v>
      </c>
      <c r="AO3822" s="56">
        <f t="shared" si="1172"/>
        <v>0</v>
      </c>
      <c r="AP3822" s="56">
        <f t="shared" si="1173"/>
        <v>0</v>
      </c>
      <c r="AQ3822" s="56">
        <f t="shared" si="1174"/>
        <v>0</v>
      </c>
      <c r="AR3822" s="86">
        <f t="shared" si="1175"/>
        <v>0</v>
      </c>
    </row>
    <row r="3823" spans="1:44" x14ac:dyDescent="0.25">
      <c r="A3823" s="178"/>
      <c r="B3823" s="55" t="str">
        <f>_xlfn.IFNA(VLOOKUP(A3823,'Ajánlatkérő(k) adatai'!$B$4:$C$205,2,0),"")</f>
        <v/>
      </c>
      <c r="C3823" s="178"/>
      <c r="D3823" s="55" t="str">
        <f>_xlfn.IFNA(VLOOKUP(C3823,'Számlafizető(k) adatai'!$C$4:$D$203,2,0),"")</f>
        <v/>
      </c>
      <c r="E3823" s="55" t="str">
        <f>_xlfn.IFNA(VLOOKUP(C3823,'Számlafizető(k) adatai'!$C$4:$M$203,11,0),"")</f>
        <v/>
      </c>
      <c r="F3823" s="178"/>
      <c r="G3823" s="178"/>
      <c r="H3823" s="178"/>
      <c r="I3823" s="55" t="str">
        <f>IF(F3823="","",VLOOKUP(LEFT(F3823,5),'Technikai cellák'!B:C,2,0))</f>
        <v/>
      </c>
      <c r="J3823" s="55" t="str">
        <f>IF(F3823="","",VLOOKUP(I3823,'Technikai cellák'!$C$1:$D$12,2,0))</f>
        <v/>
      </c>
      <c r="K3823" s="179"/>
      <c r="L3823" s="67" t="str">
        <f t="shared" si="1158"/>
        <v/>
      </c>
      <c r="M3823" s="68">
        <f t="shared" si="1159"/>
        <v>0</v>
      </c>
      <c r="N3823" s="66">
        <f t="shared" si="1160"/>
        <v>0</v>
      </c>
      <c r="O3823" s="152"/>
      <c r="P3823" s="172">
        <f t="shared" si="1157"/>
        <v>0</v>
      </c>
      <c r="Q3823" s="69">
        <f t="shared" si="1161"/>
        <v>0</v>
      </c>
      <c r="R3823" s="62">
        <f t="shared" si="1162"/>
        <v>0</v>
      </c>
      <c r="S3823" s="153"/>
      <c r="T3823" s="118" t="str">
        <f t="shared" si="1163"/>
        <v/>
      </c>
      <c r="U3823" s="154"/>
      <c r="V3823" s="154"/>
      <c r="W3823" s="154"/>
      <c r="X3823" s="154"/>
      <c r="Y3823" s="154"/>
      <c r="Z3823" s="154"/>
      <c r="AA3823" s="154"/>
      <c r="AB3823" s="154"/>
      <c r="AC3823" s="154"/>
      <c r="AD3823" s="154"/>
      <c r="AE3823" s="154"/>
      <c r="AF3823" s="154"/>
      <c r="AG3823" s="63">
        <f t="shared" si="1164"/>
        <v>0</v>
      </c>
      <c r="AH3823" s="56">
        <f t="shared" si="1165"/>
        <v>0</v>
      </c>
      <c r="AI3823" s="56">
        <f t="shared" si="1166"/>
        <v>0</v>
      </c>
      <c r="AJ3823" s="56">
        <f t="shared" si="1167"/>
        <v>0</v>
      </c>
      <c r="AK3823" s="56">
        <f t="shared" si="1168"/>
        <v>0</v>
      </c>
      <c r="AL3823" s="56">
        <f t="shared" si="1169"/>
        <v>0</v>
      </c>
      <c r="AM3823" s="56">
        <f t="shared" si="1170"/>
        <v>0</v>
      </c>
      <c r="AN3823" s="56">
        <f t="shared" si="1171"/>
        <v>0</v>
      </c>
      <c r="AO3823" s="56">
        <f t="shared" si="1172"/>
        <v>0</v>
      </c>
      <c r="AP3823" s="56">
        <f t="shared" si="1173"/>
        <v>0</v>
      </c>
      <c r="AQ3823" s="56">
        <f t="shared" si="1174"/>
        <v>0</v>
      </c>
      <c r="AR3823" s="86">
        <f t="shared" si="1175"/>
        <v>0</v>
      </c>
    </row>
    <row r="3824" spans="1:44" x14ac:dyDescent="0.25">
      <c r="A3824" s="178"/>
      <c r="B3824" s="55" t="str">
        <f>_xlfn.IFNA(VLOOKUP(A3824,'Ajánlatkérő(k) adatai'!$B$4:$C$205,2,0),"")</f>
        <v/>
      </c>
      <c r="C3824" s="178"/>
      <c r="D3824" s="55" t="str">
        <f>_xlfn.IFNA(VLOOKUP(C3824,'Számlafizető(k) adatai'!$C$4:$D$203,2,0),"")</f>
        <v/>
      </c>
      <c r="E3824" s="55" t="str">
        <f>_xlfn.IFNA(VLOOKUP(C3824,'Számlafizető(k) adatai'!$C$4:$M$203,11,0),"")</f>
        <v/>
      </c>
      <c r="F3824" s="178"/>
      <c r="G3824" s="178"/>
      <c r="H3824" s="178"/>
      <c r="I3824" s="55" t="str">
        <f>IF(F3824="","",VLOOKUP(LEFT(F3824,5),'Technikai cellák'!B:C,2,0))</f>
        <v/>
      </c>
      <c r="J3824" s="55" t="str">
        <f>IF(F3824="","",VLOOKUP(I3824,'Technikai cellák'!$C$1:$D$12,2,0))</f>
        <v/>
      </c>
      <c r="K3824" s="179"/>
      <c r="L3824" s="67" t="str">
        <f t="shared" si="1158"/>
        <v/>
      </c>
      <c r="M3824" s="68">
        <f t="shared" si="1159"/>
        <v>0</v>
      </c>
      <c r="N3824" s="66">
        <f t="shared" si="1160"/>
        <v>0</v>
      </c>
      <c r="O3824" s="152"/>
      <c r="P3824" s="172">
        <f t="shared" si="1157"/>
        <v>0</v>
      </c>
      <c r="Q3824" s="69">
        <f t="shared" si="1161"/>
        <v>0</v>
      </c>
      <c r="R3824" s="62">
        <f t="shared" si="1162"/>
        <v>0</v>
      </c>
      <c r="S3824" s="153"/>
      <c r="T3824" s="118" t="str">
        <f t="shared" si="1163"/>
        <v/>
      </c>
      <c r="U3824" s="154"/>
      <c r="V3824" s="154"/>
      <c r="W3824" s="154"/>
      <c r="X3824" s="154"/>
      <c r="Y3824" s="154"/>
      <c r="Z3824" s="154"/>
      <c r="AA3824" s="154"/>
      <c r="AB3824" s="154"/>
      <c r="AC3824" s="154"/>
      <c r="AD3824" s="154"/>
      <c r="AE3824" s="154"/>
      <c r="AF3824" s="154"/>
      <c r="AG3824" s="63">
        <f t="shared" si="1164"/>
        <v>0</v>
      </c>
      <c r="AH3824" s="56">
        <f t="shared" si="1165"/>
        <v>0</v>
      </c>
      <c r="AI3824" s="56">
        <f t="shared" si="1166"/>
        <v>0</v>
      </c>
      <c r="AJ3824" s="56">
        <f t="shared" si="1167"/>
        <v>0</v>
      </c>
      <c r="AK3824" s="56">
        <f t="shared" si="1168"/>
        <v>0</v>
      </c>
      <c r="AL3824" s="56">
        <f t="shared" si="1169"/>
        <v>0</v>
      </c>
      <c r="AM3824" s="56">
        <f t="shared" si="1170"/>
        <v>0</v>
      </c>
      <c r="AN3824" s="56">
        <f t="shared" si="1171"/>
        <v>0</v>
      </c>
      <c r="AO3824" s="56">
        <f t="shared" si="1172"/>
        <v>0</v>
      </c>
      <c r="AP3824" s="56">
        <f t="shared" si="1173"/>
        <v>0</v>
      </c>
      <c r="AQ3824" s="56">
        <f t="shared" si="1174"/>
        <v>0</v>
      </c>
      <c r="AR3824" s="86">
        <f t="shared" si="1175"/>
        <v>0</v>
      </c>
    </row>
    <row r="3825" spans="1:44" x14ac:dyDescent="0.25">
      <c r="A3825" s="178"/>
      <c r="B3825" s="55" t="str">
        <f>_xlfn.IFNA(VLOOKUP(A3825,'Ajánlatkérő(k) adatai'!$B$4:$C$205,2,0),"")</f>
        <v/>
      </c>
      <c r="C3825" s="178"/>
      <c r="D3825" s="55" t="str">
        <f>_xlfn.IFNA(VLOOKUP(C3825,'Számlafizető(k) adatai'!$C$4:$D$203,2,0),"")</f>
        <v/>
      </c>
      <c r="E3825" s="55" t="str">
        <f>_xlfn.IFNA(VLOOKUP(C3825,'Számlafizető(k) adatai'!$C$4:$M$203,11,0),"")</f>
        <v/>
      </c>
      <c r="F3825" s="178"/>
      <c r="G3825" s="178"/>
      <c r="H3825" s="178"/>
      <c r="I3825" s="55" t="str">
        <f>IF(F3825="","",VLOOKUP(LEFT(F3825,5),'Technikai cellák'!B:C,2,0))</f>
        <v/>
      </c>
      <c r="J3825" s="55" t="str">
        <f>IF(F3825="","",VLOOKUP(I3825,'Technikai cellák'!$C$1:$D$12,2,0))</f>
        <v/>
      </c>
      <c r="K3825" s="179"/>
      <c r="L3825" s="67" t="str">
        <f t="shared" si="1158"/>
        <v/>
      </c>
      <c r="M3825" s="68">
        <f t="shared" si="1159"/>
        <v>0</v>
      </c>
      <c r="N3825" s="66">
        <f t="shared" si="1160"/>
        <v>0</v>
      </c>
      <c r="O3825" s="152"/>
      <c r="P3825" s="172">
        <f t="shared" si="1157"/>
        <v>0</v>
      </c>
      <c r="Q3825" s="69">
        <f t="shared" si="1161"/>
        <v>0</v>
      </c>
      <c r="R3825" s="62">
        <f t="shared" si="1162"/>
        <v>0</v>
      </c>
      <c r="S3825" s="153"/>
      <c r="T3825" s="118" t="str">
        <f t="shared" si="1163"/>
        <v/>
      </c>
      <c r="U3825" s="154"/>
      <c r="V3825" s="154"/>
      <c r="W3825" s="154"/>
      <c r="X3825" s="154"/>
      <c r="Y3825" s="154"/>
      <c r="Z3825" s="154"/>
      <c r="AA3825" s="154"/>
      <c r="AB3825" s="154"/>
      <c r="AC3825" s="154"/>
      <c r="AD3825" s="154"/>
      <c r="AE3825" s="154"/>
      <c r="AF3825" s="154"/>
      <c r="AG3825" s="63">
        <f t="shared" si="1164"/>
        <v>0</v>
      </c>
      <c r="AH3825" s="56">
        <f t="shared" si="1165"/>
        <v>0</v>
      </c>
      <c r="AI3825" s="56">
        <f t="shared" si="1166"/>
        <v>0</v>
      </c>
      <c r="AJ3825" s="56">
        <f t="shared" si="1167"/>
        <v>0</v>
      </c>
      <c r="AK3825" s="56">
        <f t="shared" si="1168"/>
        <v>0</v>
      </c>
      <c r="AL3825" s="56">
        <f t="shared" si="1169"/>
        <v>0</v>
      </c>
      <c r="AM3825" s="56">
        <f t="shared" si="1170"/>
        <v>0</v>
      </c>
      <c r="AN3825" s="56">
        <f t="shared" si="1171"/>
        <v>0</v>
      </c>
      <c r="AO3825" s="56">
        <f t="shared" si="1172"/>
        <v>0</v>
      </c>
      <c r="AP3825" s="56">
        <f t="shared" si="1173"/>
        <v>0</v>
      </c>
      <c r="AQ3825" s="56">
        <f t="shared" si="1174"/>
        <v>0</v>
      </c>
      <c r="AR3825" s="86">
        <f t="shared" si="1175"/>
        <v>0</v>
      </c>
    </row>
    <row r="3826" spans="1:44" x14ac:dyDescent="0.25">
      <c r="A3826" s="178"/>
      <c r="B3826" s="55" t="str">
        <f>_xlfn.IFNA(VLOOKUP(A3826,'Ajánlatkérő(k) adatai'!$B$4:$C$205,2,0),"")</f>
        <v/>
      </c>
      <c r="C3826" s="178"/>
      <c r="D3826" s="55" t="str">
        <f>_xlfn.IFNA(VLOOKUP(C3826,'Számlafizető(k) adatai'!$C$4:$D$203,2,0),"")</f>
        <v/>
      </c>
      <c r="E3826" s="55" t="str">
        <f>_xlfn.IFNA(VLOOKUP(C3826,'Számlafizető(k) adatai'!$C$4:$M$203,11,0),"")</f>
        <v/>
      </c>
      <c r="F3826" s="178"/>
      <c r="G3826" s="178"/>
      <c r="H3826" s="178"/>
      <c r="I3826" s="55" t="str">
        <f>IF(F3826="","",VLOOKUP(LEFT(F3826,5),'Technikai cellák'!B:C,2,0))</f>
        <v/>
      </c>
      <c r="J3826" s="55" t="str">
        <f>IF(F3826="","",VLOOKUP(I3826,'Technikai cellák'!$C$1:$D$12,2,0))</f>
        <v/>
      </c>
      <c r="K3826" s="179"/>
      <c r="L3826" s="67" t="str">
        <f t="shared" si="1158"/>
        <v/>
      </c>
      <c r="M3826" s="68">
        <f t="shared" si="1159"/>
        <v>0</v>
      </c>
      <c r="N3826" s="66">
        <f t="shared" si="1160"/>
        <v>0</v>
      </c>
      <c r="O3826" s="152"/>
      <c r="P3826" s="172">
        <f t="shared" si="1157"/>
        <v>0</v>
      </c>
      <c r="Q3826" s="69">
        <f t="shared" si="1161"/>
        <v>0</v>
      </c>
      <c r="R3826" s="62">
        <f t="shared" si="1162"/>
        <v>0</v>
      </c>
      <c r="S3826" s="153"/>
      <c r="T3826" s="118" t="str">
        <f t="shared" si="1163"/>
        <v/>
      </c>
      <c r="U3826" s="154"/>
      <c r="V3826" s="154"/>
      <c r="W3826" s="154"/>
      <c r="X3826" s="154"/>
      <c r="Y3826" s="154"/>
      <c r="Z3826" s="154"/>
      <c r="AA3826" s="154"/>
      <c r="AB3826" s="154"/>
      <c r="AC3826" s="154"/>
      <c r="AD3826" s="154"/>
      <c r="AE3826" s="154"/>
      <c r="AF3826" s="154"/>
      <c r="AG3826" s="63">
        <f t="shared" si="1164"/>
        <v>0</v>
      </c>
      <c r="AH3826" s="56">
        <f t="shared" si="1165"/>
        <v>0</v>
      </c>
      <c r="AI3826" s="56">
        <f t="shared" si="1166"/>
        <v>0</v>
      </c>
      <c r="AJ3826" s="56">
        <f t="shared" si="1167"/>
        <v>0</v>
      </c>
      <c r="AK3826" s="56">
        <f t="shared" si="1168"/>
        <v>0</v>
      </c>
      <c r="AL3826" s="56">
        <f t="shared" si="1169"/>
        <v>0</v>
      </c>
      <c r="AM3826" s="56">
        <f t="shared" si="1170"/>
        <v>0</v>
      </c>
      <c r="AN3826" s="56">
        <f t="shared" si="1171"/>
        <v>0</v>
      </c>
      <c r="AO3826" s="56">
        <f t="shared" si="1172"/>
        <v>0</v>
      </c>
      <c r="AP3826" s="56">
        <f t="shared" si="1173"/>
        <v>0</v>
      </c>
      <c r="AQ3826" s="56">
        <f t="shared" si="1174"/>
        <v>0</v>
      </c>
      <c r="AR3826" s="86">
        <f t="shared" si="1175"/>
        <v>0</v>
      </c>
    </row>
    <row r="3827" spans="1:44" x14ac:dyDescent="0.25">
      <c r="A3827" s="178"/>
      <c r="B3827" s="55" t="str">
        <f>_xlfn.IFNA(VLOOKUP(A3827,'Ajánlatkérő(k) adatai'!$B$4:$C$205,2,0),"")</f>
        <v/>
      </c>
      <c r="C3827" s="178"/>
      <c r="D3827" s="55" t="str">
        <f>_xlfn.IFNA(VLOOKUP(C3827,'Számlafizető(k) adatai'!$C$4:$D$203,2,0),"")</f>
        <v/>
      </c>
      <c r="E3827" s="55" t="str">
        <f>_xlfn.IFNA(VLOOKUP(C3827,'Számlafizető(k) adatai'!$C$4:$M$203,11,0),"")</f>
        <v/>
      </c>
      <c r="F3827" s="178"/>
      <c r="G3827" s="178"/>
      <c r="H3827" s="178"/>
      <c r="I3827" s="55" t="str">
        <f>IF(F3827="","",VLOOKUP(LEFT(F3827,5),'Technikai cellák'!B:C,2,0))</f>
        <v/>
      </c>
      <c r="J3827" s="55" t="str">
        <f>IF(F3827="","",VLOOKUP(I3827,'Technikai cellák'!$C$1:$D$12,2,0))</f>
        <v/>
      </c>
      <c r="K3827" s="179"/>
      <c r="L3827" s="67" t="str">
        <f t="shared" si="1158"/>
        <v/>
      </c>
      <c r="M3827" s="68">
        <f t="shared" si="1159"/>
        <v>0</v>
      </c>
      <c r="N3827" s="66">
        <f t="shared" si="1160"/>
        <v>0</v>
      </c>
      <c r="O3827" s="152"/>
      <c r="P3827" s="172">
        <f t="shared" si="1157"/>
        <v>0</v>
      </c>
      <c r="Q3827" s="69">
        <f t="shared" si="1161"/>
        <v>0</v>
      </c>
      <c r="R3827" s="62">
        <f t="shared" si="1162"/>
        <v>0</v>
      </c>
      <c r="S3827" s="153"/>
      <c r="T3827" s="118" t="str">
        <f t="shared" si="1163"/>
        <v/>
      </c>
      <c r="U3827" s="154"/>
      <c r="V3827" s="154"/>
      <c r="W3827" s="154"/>
      <c r="X3827" s="154"/>
      <c r="Y3827" s="154"/>
      <c r="Z3827" s="154"/>
      <c r="AA3827" s="154"/>
      <c r="AB3827" s="154"/>
      <c r="AC3827" s="154"/>
      <c r="AD3827" s="154"/>
      <c r="AE3827" s="154"/>
      <c r="AF3827" s="154"/>
      <c r="AG3827" s="63">
        <f t="shared" si="1164"/>
        <v>0</v>
      </c>
      <c r="AH3827" s="56">
        <f t="shared" si="1165"/>
        <v>0</v>
      </c>
      <c r="AI3827" s="56">
        <f t="shared" si="1166"/>
        <v>0</v>
      </c>
      <c r="AJ3827" s="56">
        <f t="shared" si="1167"/>
        <v>0</v>
      </c>
      <c r="AK3827" s="56">
        <f t="shared" si="1168"/>
        <v>0</v>
      </c>
      <c r="AL3827" s="56">
        <f t="shared" si="1169"/>
        <v>0</v>
      </c>
      <c r="AM3827" s="56">
        <f t="shared" si="1170"/>
        <v>0</v>
      </c>
      <c r="AN3827" s="56">
        <f t="shared" si="1171"/>
        <v>0</v>
      </c>
      <c r="AO3827" s="56">
        <f t="shared" si="1172"/>
        <v>0</v>
      </c>
      <c r="AP3827" s="56">
        <f t="shared" si="1173"/>
        <v>0</v>
      </c>
      <c r="AQ3827" s="56">
        <f t="shared" si="1174"/>
        <v>0</v>
      </c>
      <c r="AR3827" s="86">
        <f t="shared" si="1175"/>
        <v>0</v>
      </c>
    </row>
    <row r="3828" spans="1:44" x14ac:dyDescent="0.25">
      <c r="A3828" s="178"/>
      <c r="B3828" s="55" t="str">
        <f>_xlfn.IFNA(VLOOKUP(A3828,'Ajánlatkérő(k) adatai'!$B$4:$C$205,2,0),"")</f>
        <v/>
      </c>
      <c r="C3828" s="178"/>
      <c r="D3828" s="55" t="str">
        <f>_xlfn.IFNA(VLOOKUP(C3828,'Számlafizető(k) adatai'!$C$4:$D$203,2,0),"")</f>
        <v/>
      </c>
      <c r="E3828" s="55" t="str">
        <f>_xlfn.IFNA(VLOOKUP(C3828,'Számlafizető(k) adatai'!$C$4:$M$203,11,0),"")</f>
        <v/>
      </c>
      <c r="F3828" s="178"/>
      <c r="G3828" s="178"/>
      <c r="H3828" s="178"/>
      <c r="I3828" s="55" t="str">
        <f>IF(F3828="","",VLOOKUP(LEFT(F3828,5),'Technikai cellák'!B:C,2,0))</f>
        <v/>
      </c>
      <c r="J3828" s="55" t="str">
        <f>IF(F3828="","",VLOOKUP(I3828,'Technikai cellák'!$C$1:$D$12,2,0))</f>
        <v/>
      </c>
      <c r="K3828" s="179"/>
      <c r="L3828" s="67" t="str">
        <f t="shared" si="1158"/>
        <v/>
      </c>
      <c r="M3828" s="68">
        <f t="shared" si="1159"/>
        <v>0</v>
      </c>
      <c r="N3828" s="66">
        <f t="shared" si="1160"/>
        <v>0</v>
      </c>
      <c r="O3828" s="152"/>
      <c r="P3828" s="172">
        <f t="shared" si="1157"/>
        <v>0</v>
      </c>
      <c r="Q3828" s="69">
        <f t="shared" si="1161"/>
        <v>0</v>
      </c>
      <c r="R3828" s="62">
        <f t="shared" si="1162"/>
        <v>0</v>
      </c>
      <c r="S3828" s="153"/>
      <c r="T3828" s="118" t="str">
        <f t="shared" si="1163"/>
        <v/>
      </c>
      <c r="U3828" s="154"/>
      <c r="V3828" s="154"/>
      <c r="W3828" s="154"/>
      <c r="X3828" s="154"/>
      <c r="Y3828" s="154"/>
      <c r="Z3828" s="154"/>
      <c r="AA3828" s="154"/>
      <c r="AB3828" s="154"/>
      <c r="AC3828" s="154"/>
      <c r="AD3828" s="154"/>
      <c r="AE3828" s="154"/>
      <c r="AF3828" s="154"/>
      <c r="AG3828" s="63">
        <f t="shared" si="1164"/>
        <v>0</v>
      </c>
      <c r="AH3828" s="56">
        <f t="shared" si="1165"/>
        <v>0</v>
      </c>
      <c r="AI3828" s="56">
        <f t="shared" si="1166"/>
        <v>0</v>
      </c>
      <c r="AJ3828" s="56">
        <f t="shared" si="1167"/>
        <v>0</v>
      </c>
      <c r="AK3828" s="56">
        <f t="shared" si="1168"/>
        <v>0</v>
      </c>
      <c r="AL3828" s="56">
        <f t="shared" si="1169"/>
        <v>0</v>
      </c>
      <c r="AM3828" s="56">
        <f t="shared" si="1170"/>
        <v>0</v>
      </c>
      <c r="AN3828" s="56">
        <f t="shared" si="1171"/>
        <v>0</v>
      </c>
      <c r="AO3828" s="56">
        <f t="shared" si="1172"/>
        <v>0</v>
      </c>
      <c r="AP3828" s="56">
        <f t="shared" si="1173"/>
        <v>0</v>
      </c>
      <c r="AQ3828" s="56">
        <f t="shared" si="1174"/>
        <v>0</v>
      </c>
      <c r="AR3828" s="86">
        <f t="shared" si="1175"/>
        <v>0</v>
      </c>
    </row>
    <row r="3829" spans="1:44" x14ac:dyDescent="0.25">
      <c r="A3829" s="178"/>
      <c r="B3829" s="55" t="str">
        <f>_xlfn.IFNA(VLOOKUP(A3829,'Ajánlatkérő(k) adatai'!$B$4:$C$205,2,0),"")</f>
        <v/>
      </c>
      <c r="C3829" s="178"/>
      <c r="D3829" s="55" t="str">
        <f>_xlfn.IFNA(VLOOKUP(C3829,'Számlafizető(k) adatai'!$C$4:$D$203,2,0),"")</f>
        <v/>
      </c>
      <c r="E3829" s="55" t="str">
        <f>_xlfn.IFNA(VLOOKUP(C3829,'Számlafizető(k) adatai'!$C$4:$M$203,11,0),"")</f>
        <v/>
      </c>
      <c r="F3829" s="178"/>
      <c r="G3829" s="178"/>
      <c r="H3829" s="178"/>
      <c r="I3829" s="55" t="str">
        <f>IF(F3829="","",VLOOKUP(LEFT(F3829,5),'Technikai cellák'!B:C,2,0))</f>
        <v/>
      </c>
      <c r="J3829" s="55" t="str">
        <f>IF(F3829="","",VLOOKUP(I3829,'Technikai cellák'!$C$1:$D$12,2,0))</f>
        <v/>
      </c>
      <c r="K3829" s="179"/>
      <c r="L3829" s="67" t="str">
        <f t="shared" si="1158"/>
        <v/>
      </c>
      <c r="M3829" s="68">
        <f t="shared" si="1159"/>
        <v>0</v>
      </c>
      <c r="N3829" s="66">
        <f t="shared" si="1160"/>
        <v>0</v>
      </c>
      <c r="O3829" s="152"/>
      <c r="P3829" s="172">
        <f t="shared" si="1157"/>
        <v>0</v>
      </c>
      <c r="Q3829" s="69">
        <f t="shared" si="1161"/>
        <v>0</v>
      </c>
      <c r="R3829" s="62">
        <f t="shared" si="1162"/>
        <v>0</v>
      </c>
      <c r="S3829" s="153"/>
      <c r="T3829" s="118" t="str">
        <f t="shared" si="1163"/>
        <v/>
      </c>
      <c r="U3829" s="154"/>
      <c r="V3829" s="154"/>
      <c r="W3829" s="154"/>
      <c r="X3829" s="154"/>
      <c r="Y3829" s="154"/>
      <c r="Z3829" s="154"/>
      <c r="AA3829" s="154"/>
      <c r="AB3829" s="154"/>
      <c r="AC3829" s="154"/>
      <c r="AD3829" s="154"/>
      <c r="AE3829" s="154"/>
      <c r="AF3829" s="154"/>
      <c r="AG3829" s="63">
        <f t="shared" si="1164"/>
        <v>0</v>
      </c>
      <c r="AH3829" s="56">
        <f t="shared" si="1165"/>
        <v>0</v>
      </c>
      <c r="AI3829" s="56">
        <f t="shared" si="1166"/>
        <v>0</v>
      </c>
      <c r="AJ3829" s="56">
        <f t="shared" si="1167"/>
        <v>0</v>
      </c>
      <c r="AK3829" s="56">
        <f t="shared" si="1168"/>
        <v>0</v>
      </c>
      <c r="AL3829" s="56">
        <f t="shared" si="1169"/>
        <v>0</v>
      </c>
      <c r="AM3829" s="56">
        <f t="shared" si="1170"/>
        <v>0</v>
      </c>
      <c r="AN3829" s="56">
        <f t="shared" si="1171"/>
        <v>0</v>
      </c>
      <c r="AO3829" s="56">
        <f t="shared" si="1172"/>
        <v>0</v>
      </c>
      <c r="AP3829" s="56">
        <f t="shared" si="1173"/>
        <v>0</v>
      </c>
      <c r="AQ3829" s="56">
        <f t="shared" si="1174"/>
        <v>0</v>
      </c>
      <c r="AR3829" s="86">
        <f t="shared" si="1175"/>
        <v>0</v>
      </c>
    </row>
    <row r="3830" spans="1:44" x14ac:dyDescent="0.25">
      <c r="A3830" s="178"/>
      <c r="B3830" s="55" t="str">
        <f>_xlfn.IFNA(VLOOKUP(A3830,'Ajánlatkérő(k) adatai'!$B$4:$C$205,2,0),"")</f>
        <v/>
      </c>
      <c r="C3830" s="178"/>
      <c r="D3830" s="55" t="str">
        <f>_xlfn.IFNA(VLOOKUP(C3830,'Számlafizető(k) adatai'!$C$4:$D$203,2,0),"")</f>
        <v/>
      </c>
      <c r="E3830" s="55" t="str">
        <f>_xlfn.IFNA(VLOOKUP(C3830,'Számlafizető(k) adatai'!$C$4:$M$203,11,0),"")</f>
        <v/>
      </c>
      <c r="F3830" s="178"/>
      <c r="G3830" s="178"/>
      <c r="H3830" s="178"/>
      <c r="I3830" s="55" t="str">
        <f>IF(F3830="","",VLOOKUP(LEFT(F3830,5),'Technikai cellák'!B:C,2,0))</f>
        <v/>
      </c>
      <c r="J3830" s="55" t="str">
        <f>IF(F3830="","",VLOOKUP(I3830,'Technikai cellák'!$C$1:$D$12,2,0))</f>
        <v/>
      </c>
      <c r="K3830" s="179"/>
      <c r="L3830" s="67" t="str">
        <f t="shared" si="1158"/>
        <v/>
      </c>
      <c r="M3830" s="68">
        <f t="shared" si="1159"/>
        <v>0</v>
      </c>
      <c r="N3830" s="66">
        <f t="shared" si="1160"/>
        <v>0</v>
      </c>
      <c r="O3830" s="152"/>
      <c r="P3830" s="172">
        <f t="shared" si="1157"/>
        <v>0</v>
      </c>
      <c r="Q3830" s="69">
        <f t="shared" si="1161"/>
        <v>0</v>
      </c>
      <c r="R3830" s="62">
        <f t="shared" si="1162"/>
        <v>0</v>
      </c>
      <c r="S3830" s="153"/>
      <c r="T3830" s="118" t="str">
        <f t="shared" si="1163"/>
        <v/>
      </c>
      <c r="U3830" s="154"/>
      <c r="V3830" s="154"/>
      <c r="W3830" s="154"/>
      <c r="X3830" s="154"/>
      <c r="Y3830" s="154"/>
      <c r="Z3830" s="154"/>
      <c r="AA3830" s="154"/>
      <c r="AB3830" s="154"/>
      <c r="AC3830" s="154"/>
      <c r="AD3830" s="154"/>
      <c r="AE3830" s="154"/>
      <c r="AF3830" s="154"/>
      <c r="AG3830" s="63">
        <f t="shared" si="1164"/>
        <v>0</v>
      </c>
      <c r="AH3830" s="56">
        <f t="shared" si="1165"/>
        <v>0</v>
      </c>
      <c r="AI3830" s="56">
        <f t="shared" si="1166"/>
        <v>0</v>
      </c>
      <c r="AJ3830" s="56">
        <f t="shared" si="1167"/>
        <v>0</v>
      </c>
      <c r="AK3830" s="56">
        <f t="shared" si="1168"/>
        <v>0</v>
      </c>
      <c r="AL3830" s="56">
        <f t="shared" si="1169"/>
        <v>0</v>
      </c>
      <c r="AM3830" s="56">
        <f t="shared" si="1170"/>
        <v>0</v>
      </c>
      <c r="AN3830" s="56">
        <f t="shared" si="1171"/>
        <v>0</v>
      </c>
      <c r="AO3830" s="56">
        <f t="shared" si="1172"/>
        <v>0</v>
      </c>
      <c r="AP3830" s="56">
        <f t="shared" si="1173"/>
        <v>0</v>
      </c>
      <c r="AQ3830" s="56">
        <f t="shared" si="1174"/>
        <v>0</v>
      </c>
      <c r="AR3830" s="86">
        <f t="shared" si="1175"/>
        <v>0</v>
      </c>
    </row>
    <row r="3831" spans="1:44" x14ac:dyDescent="0.25">
      <c r="A3831" s="178"/>
      <c r="B3831" s="55" t="str">
        <f>_xlfn.IFNA(VLOOKUP(A3831,'Ajánlatkérő(k) adatai'!$B$4:$C$205,2,0),"")</f>
        <v/>
      </c>
      <c r="C3831" s="178"/>
      <c r="D3831" s="55" t="str">
        <f>_xlfn.IFNA(VLOOKUP(C3831,'Számlafizető(k) adatai'!$C$4:$D$203,2,0),"")</f>
        <v/>
      </c>
      <c r="E3831" s="55" t="str">
        <f>_xlfn.IFNA(VLOOKUP(C3831,'Számlafizető(k) adatai'!$C$4:$M$203,11,0),"")</f>
        <v/>
      </c>
      <c r="F3831" s="178"/>
      <c r="G3831" s="178"/>
      <c r="H3831" s="178"/>
      <c r="I3831" s="55" t="str">
        <f>IF(F3831="","",VLOOKUP(LEFT(F3831,5),'Technikai cellák'!B:C,2,0))</f>
        <v/>
      </c>
      <c r="J3831" s="55" t="str">
        <f>IF(F3831="","",VLOOKUP(I3831,'Technikai cellák'!$C$1:$D$12,2,0))</f>
        <v/>
      </c>
      <c r="K3831" s="179"/>
      <c r="L3831" s="67" t="str">
        <f t="shared" si="1158"/>
        <v/>
      </c>
      <c r="M3831" s="68">
        <f t="shared" si="1159"/>
        <v>0</v>
      </c>
      <c r="N3831" s="66">
        <f t="shared" si="1160"/>
        <v>0</v>
      </c>
      <c r="O3831" s="152"/>
      <c r="P3831" s="172">
        <f t="shared" si="1157"/>
        <v>0</v>
      </c>
      <c r="Q3831" s="69">
        <f t="shared" si="1161"/>
        <v>0</v>
      </c>
      <c r="R3831" s="62">
        <f t="shared" si="1162"/>
        <v>0</v>
      </c>
      <c r="S3831" s="153"/>
      <c r="T3831" s="118" t="str">
        <f t="shared" si="1163"/>
        <v/>
      </c>
      <c r="U3831" s="154"/>
      <c r="V3831" s="154"/>
      <c r="W3831" s="154"/>
      <c r="X3831" s="154"/>
      <c r="Y3831" s="154"/>
      <c r="Z3831" s="154"/>
      <c r="AA3831" s="154"/>
      <c r="AB3831" s="154"/>
      <c r="AC3831" s="154"/>
      <c r="AD3831" s="154"/>
      <c r="AE3831" s="154"/>
      <c r="AF3831" s="154"/>
      <c r="AG3831" s="63">
        <f t="shared" si="1164"/>
        <v>0</v>
      </c>
      <c r="AH3831" s="56">
        <f t="shared" si="1165"/>
        <v>0</v>
      </c>
      <c r="AI3831" s="56">
        <f t="shared" si="1166"/>
        <v>0</v>
      </c>
      <c r="AJ3831" s="56">
        <f t="shared" si="1167"/>
        <v>0</v>
      </c>
      <c r="AK3831" s="56">
        <f t="shared" si="1168"/>
        <v>0</v>
      </c>
      <c r="AL3831" s="56">
        <f t="shared" si="1169"/>
        <v>0</v>
      </c>
      <c r="AM3831" s="56">
        <f t="shared" si="1170"/>
        <v>0</v>
      </c>
      <c r="AN3831" s="56">
        <f t="shared" si="1171"/>
        <v>0</v>
      </c>
      <c r="AO3831" s="56">
        <f t="shared" si="1172"/>
        <v>0</v>
      </c>
      <c r="AP3831" s="56">
        <f t="shared" si="1173"/>
        <v>0</v>
      </c>
      <c r="AQ3831" s="56">
        <f t="shared" si="1174"/>
        <v>0</v>
      </c>
      <c r="AR3831" s="86">
        <f t="shared" si="1175"/>
        <v>0</v>
      </c>
    </row>
    <row r="3832" spans="1:44" x14ac:dyDescent="0.25">
      <c r="A3832" s="178"/>
      <c r="B3832" s="55" t="str">
        <f>_xlfn.IFNA(VLOOKUP(A3832,'Ajánlatkérő(k) adatai'!$B$4:$C$205,2,0),"")</f>
        <v/>
      </c>
      <c r="C3832" s="178"/>
      <c r="D3832" s="55" t="str">
        <f>_xlfn.IFNA(VLOOKUP(C3832,'Számlafizető(k) adatai'!$C$4:$D$203,2,0),"")</f>
        <v/>
      </c>
      <c r="E3832" s="55" t="str">
        <f>_xlfn.IFNA(VLOOKUP(C3832,'Számlafizető(k) adatai'!$C$4:$M$203,11,0),"")</f>
        <v/>
      </c>
      <c r="F3832" s="178"/>
      <c r="G3832" s="178"/>
      <c r="H3832" s="178"/>
      <c r="I3832" s="55" t="str">
        <f>IF(F3832="","",VLOOKUP(LEFT(F3832,5),'Technikai cellák'!B:C,2,0))</f>
        <v/>
      </c>
      <c r="J3832" s="55" t="str">
        <f>IF(F3832="","",VLOOKUP(I3832,'Technikai cellák'!$C$1:$D$12,2,0))</f>
        <v/>
      </c>
      <c r="K3832" s="179"/>
      <c r="L3832" s="67" t="str">
        <f t="shared" si="1158"/>
        <v/>
      </c>
      <c r="M3832" s="68">
        <f t="shared" si="1159"/>
        <v>0</v>
      </c>
      <c r="N3832" s="66">
        <f t="shared" si="1160"/>
        <v>0</v>
      </c>
      <c r="O3832" s="152"/>
      <c r="P3832" s="172">
        <f t="shared" si="1157"/>
        <v>0</v>
      </c>
      <c r="Q3832" s="69">
        <f t="shared" si="1161"/>
        <v>0</v>
      </c>
      <c r="R3832" s="62">
        <f t="shared" si="1162"/>
        <v>0</v>
      </c>
      <c r="S3832" s="153"/>
      <c r="T3832" s="118" t="str">
        <f t="shared" si="1163"/>
        <v/>
      </c>
      <c r="U3832" s="154"/>
      <c r="V3832" s="154"/>
      <c r="W3832" s="154"/>
      <c r="X3832" s="154"/>
      <c r="Y3832" s="154"/>
      <c r="Z3832" s="154"/>
      <c r="AA3832" s="154"/>
      <c r="AB3832" s="154"/>
      <c r="AC3832" s="154"/>
      <c r="AD3832" s="154"/>
      <c r="AE3832" s="154"/>
      <c r="AF3832" s="154"/>
      <c r="AG3832" s="63">
        <f t="shared" si="1164"/>
        <v>0</v>
      </c>
      <c r="AH3832" s="56">
        <f t="shared" si="1165"/>
        <v>0</v>
      </c>
      <c r="AI3832" s="56">
        <f t="shared" si="1166"/>
        <v>0</v>
      </c>
      <c r="AJ3832" s="56">
        <f t="shared" si="1167"/>
        <v>0</v>
      </c>
      <c r="AK3832" s="56">
        <f t="shared" si="1168"/>
        <v>0</v>
      </c>
      <c r="AL3832" s="56">
        <f t="shared" si="1169"/>
        <v>0</v>
      </c>
      <c r="AM3832" s="56">
        <f t="shared" si="1170"/>
        <v>0</v>
      </c>
      <c r="AN3832" s="56">
        <f t="shared" si="1171"/>
        <v>0</v>
      </c>
      <c r="AO3832" s="56">
        <f t="shared" si="1172"/>
        <v>0</v>
      </c>
      <c r="AP3832" s="56">
        <f t="shared" si="1173"/>
        <v>0</v>
      </c>
      <c r="AQ3832" s="56">
        <f t="shared" si="1174"/>
        <v>0</v>
      </c>
      <c r="AR3832" s="86">
        <f t="shared" si="1175"/>
        <v>0</v>
      </c>
    </row>
    <row r="3833" spans="1:44" x14ac:dyDescent="0.25">
      <c r="A3833" s="178"/>
      <c r="B3833" s="55" t="str">
        <f>_xlfn.IFNA(VLOOKUP(A3833,'Ajánlatkérő(k) adatai'!$B$4:$C$205,2,0),"")</f>
        <v/>
      </c>
      <c r="C3833" s="178"/>
      <c r="D3833" s="55" t="str">
        <f>_xlfn.IFNA(VLOOKUP(C3833,'Számlafizető(k) adatai'!$C$4:$D$203,2,0),"")</f>
        <v/>
      </c>
      <c r="E3833" s="55" t="str">
        <f>_xlfn.IFNA(VLOOKUP(C3833,'Számlafizető(k) adatai'!$C$4:$M$203,11,0),"")</f>
        <v/>
      </c>
      <c r="F3833" s="178"/>
      <c r="G3833" s="178"/>
      <c r="H3833" s="178"/>
      <c r="I3833" s="55" t="str">
        <f>IF(F3833="","",VLOOKUP(LEFT(F3833,5),'Technikai cellák'!B:C,2,0))</f>
        <v/>
      </c>
      <c r="J3833" s="55" t="str">
        <f>IF(F3833="","",VLOOKUP(I3833,'Technikai cellák'!$C$1:$D$12,2,0))</f>
        <v/>
      </c>
      <c r="K3833" s="179"/>
      <c r="L3833" s="67" t="str">
        <f t="shared" si="1158"/>
        <v/>
      </c>
      <c r="M3833" s="68">
        <f t="shared" si="1159"/>
        <v>0</v>
      </c>
      <c r="N3833" s="66">
        <f t="shared" si="1160"/>
        <v>0</v>
      </c>
      <c r="O3833" s="152"/>
      <c r="P3833" s="172">
        <f t="shared" si="1157"/>
        <v>0</v>
      </c>
      <c r="Q3833" s="69">
        <f t="shared" si="1161"/>
        <v>0</v>
      </c>
      <c r="R3833" s="62">
        <f t="shared" si="1162"/>
        <v>0</v>
      </c>
      <c r="S3833" s="153"/>
      <c r="T3833" s="118" t="str">
        <f t="shared" si="1163"/>
        <v/>
      </c>
      <c r="U3833" s="154"/>
      <c r="V3833" s="154"/>
      <c r="W3833" s="154"/>
      <c r="X3833" s="154"/>
      <c r="Y3833" s="154"/>
      <c r="Z3833" s="154"/>
      <c r="AA3833" s="154"/>
      <c r="AB3833" s="154"/>
      <c r="AC3833" s="154"/>
      <c r="AD3833" s="154"/>
      <c r="AE3833" s="154"/>
      <c r="AF3833" s="154"/>
      <c r="AG3833" s="63">
        <f t="shared" si="1164"/>
        <v>0</v>
      </c>
      <c r="AH3833" s="56">
        <f t="shared" si="1165"/>
        <v>0</v>
      </c>
      <c r="AI3833" s="56">
        <f t="shared" si="1166"/>
        <v>0</v>
      </c>
      <c r="AJ3833" s="56">
        <f t="shared" si="1167"/>
        <v>0</v>
      </c>
      <c r="AK3833" s="56">
        <f t="shared" si="1168"/>
        <v>0</v>
      </c>
      <c r="AL3833" s="56">
        <f t="shared" si="1169"/>
        <v>0</v>
      </c>
      <c r="AM3833" s="56">
        <f t="shared" si="1170"/>
        <v>0</v>
      </c>
      <c r="AN3833" s="56">
        <f t="shared" si="1171"/>
        <v>0</v>
      </c>
      <c r="AO3833" s="56">
        <f t="shared" si="1172"/>
        <v>0</v>
      </c>
      <c r="AP3833" s="56">
        <f t="shared" si="1173"/>
        <v>0</v>
      </c>
      <c r="AQ3833" s="56">
        <f t="shared" si="1174"/>
        <v>0</v>
      </c>
      <c r="AR3833" s="86">
        <f t="shared" si="1175"/>
        <v>0</v>
      </c>
    </row>
    <row r="3834" spans="1:44" x14ac:dyDescent="0.25">
      <c r="A3834" s="178"/>
      <c r="B3834" s="55" t="str">
        <f>_xlfn.IFNA(VLOOKUP(A3834,'Ajánlatkérő(k) adatai'!$B$4:$C$205,2,0),"")</f>
        <v/>
      </c>
      <c r="C3834" s="178"/>
      <c r="D3834" s="55" t="str">
        <f>_xlfn.IFNA(VLOOKUP(C3834,'Számlafizető(k) adatai'!$C$4:$D$203,2,0),"")</f>
        <v/>
      </c>
      <c r="E3834" s="55" t="str">
        <f>_xlfn.IFNA(VLOOKUP(C3834,'Számlafizető(k) adatai'!$C$4:$M$203,11,0),"")</f>
        <v/>
      </c>
      <c r="F3834" s="178"/>
      <c r="G3834" s="178"/>
      <c r="H3834" s="178"/>
      <c r="I3834" s="55" t="str">
        <f>IF(F3834="","",VLOOKUP(LEFT(F3834,5),'Technikai cellák'!B:C,2,0))</f>
        <v/>
      </c>
      <c r="J3834" s="55" t="str">
        <f>IF(F3834="","",VLOOKUP(I3834,'Technikai cellák'!$C$1:$D$12,2,0))</f>
        <v/>
      </c>
      <c r="K3834" s="179"/>
      <c r="L3834" s="67" t="str">
        <f t="shared" si="1158"/>
        <v/>
      </c>
      <c r="M3834" s="68">
        <f t="shared" si="1159"/>
        <v>0</v>
      </c>
      <c r="N3834" s="66">
        <f t="shared" si="1160"/>
        <v>0</v>
      </c>
      <c r="O3834" s="152"/>
      <c r="P3834" s="172">
        <f t="shared" si="1157"/>
        <v>0</v>
      </c>
      <c r="Q3834" s="69">
        <f t="shared" si="1161"/>
        <v>0</v>
      </c>
      <c r="R3834" s="62">
        <f t="shared" si="1162"/>
        <v>0</v>
      </c>
      <c r="S3834" s="153"/>
      <c r="T3834" s="118" t="str">
        <f t="shared" si="1163"/>
        <v/>
      </c>
      <c r="U3834" s="154"/>
      <c r="V3834" s="154"/>
      <c r="W3834" s="154"/>
      <c r="X3834" s="154"/>
      <c r="Y3834" s="154"/>
      <c r="Z3834" s="154"/>
      <c r="AA3834" s="154"/>
      <c r="AB3834" s="154"/>
      <c r="AC3834" s="154"/>
      <c r="AD3834" s="154"/>
      <c r="AE3834" s="154"/>
      <c r="AF3834" s="154"/>
      <c r="AG3834" s="63">
        <f t="shared" si="1164"/>
        <v>0</v>
      </c>
      <c r="AH3834" s="56">
        <f t="shared" si="1165"/>
        <v>0</v>
      </c>
      <c r="AI3834" s="56">
        <f t="shared" si="1166"/>
        <v>0</v>
      </c>
      <c r="AJ3834" s="56">
        <f t="shared" si="1167"/>
        <v>0</v>
      </c>
      <c r="AK3834" s="56">
        <f t="shared" si="1168"/>
        <v>0</v>
      </c>
      <c r="AL3834" s="56">
        <f t="shared" si="1169"/>
        <v>0</v>
      </c>
      <c r="AM3834" s="56">
        <f t="shared" si="1170"/>
        <v>0</v>
      </c>
      <c r="AN3834" s="56">
        <f t="shared" si="1171"/>
        <v>0</v>
      </c>
      <c r="AO3834" s="56">
        <f t="shared" si="1172"/>
        <v>0</v>
      </c>
      <c r="AP3834" s="56">
        <f t="shared" si="1173"/>
        <v>0</v>
      </c>
      <c r="AQ3834" s="56">
        <f t="shared" si="1174"/>
        <v>0</v>
      </c>
      <c r="AR3834" s="86">
        <f t="shared" si="1175"/>
        <v>0</v>
      </c>
    </row>
    <row r="3835" spans="1:44" x14ac:dyDescent="0.25">
      <c r="A3835" s="178"/>
      <c r="B3835" s="55" t="str">
        <f>_xlfn.IFNA(VLOOKUP(A3835,'Ajánlatkérő(k) adatai'!$B$4:$C$205,2,0),"")</f>
        <v/>
      </c>
      <c r="C3835" s="178"/>
      <c r="D3835" s="55" t="str">
        <f>_xlfn.IFNA(VLOOKUP(C3835,'Számlafizető(k) adatai'!$C$4:$D$203,2,0),"")</f>
        <v/>
      </c>
      <c r="E3835" s="55" t="str">
        <f>_xlfn.IFNA(VLOOKUP(C3835,'Számlafizető(k) adatai'!$C$4:$M$203,11,0),"")</f>
        <v/>
      </c>
      <c r="F3835" s="178"/>
      <c r="G3835" s="178"/>
      <c r="H3835" s="178"/>
      <c r="I3835" s="55" t="str">
        <f>IF(F3835="","",VLOOKUP(LEFT(F3835,5),'Technikai cellák'!B:C,2,0))</f>
        <v/>
      </c>
      <c r="J3835" s="55" t="str">
        <f>IF(F3835="","",VLOOKUP(I3835,'Technikai cellák'!$C$1:$D$12,2,0))</f>
        <v/>
      </c>
      <c r="K3835" s="179"/>
      <c r="L3835" s="67" t="str">
        <f t="shared" si="1158"/>
        <v/>
      </c>
      <c r="M3835" s="68">
        <f t="shared" si="1159"/>
        <v>0</v>
      </c>
      <c r="N3835" s="66">
        <f t="shared" si="1160"/>
        <v>0</v>
      </c>
      <c r="O3835" s="152"/>
      <c r="P3835" s="172">
        <f t="shared" si="1157"/>
        <v>0</v>
      </c>
      <c r="Q3835" s="69">
        <f t="shared" si="1161"/>
        <v>0</v>
      </c>
      <c r="R3835" s="62">
        <f t="shared" si="1162"/>
        <v>0</v>
      </c>
      <c r="S3835" s="153"/>
      <c r="T3835" s="118" t="str">
        <f t="shared" si="1163"/>
        <v/>
      </c>
      <c r="U3835" s="154"/>
      <c r="V3835" s="154"/>
      <c r="W3835" s="154"/>
      <c r="X3835" s="154"/>
      <c r="Y3835" s="154"/>
      <c r="Z3835" s="154"/>
      <c r="AA3835" s="154"/>
      <c r="AB3835" s="154"/>
      <c r="AC3835" s="154"/>
      <c r="AD3835" s="154"/>
      <c r="AE3835" s="154"/>
      <c r="AF3835" s="154"/>
      <c r="AG3835" s="63">
        <f t="shared" si="1164"/>
        <v>0</v>
      </c>
      <c r="AH3835" s="56">
        <f t="shared" si="1165"/>
        <v>0</v>
      </c>
      <c r="AI3835" s="56">
        <f t="shared" si="1166"/>
        <v>0</v>
      </c>
      <c r="AJ3835" s="56">
        <f t="shared" si="1167"/>
        <v>0</v>
      </c>
      <c r="AK3835" s="56">
        <f t="shared" si="1168"/>
        <v>0</v>
      </c>
      <c r="AL3835" s="56">
        <f t="shared" si="1169"/>
        <v>0</v>
      </c>
      <c r="AM3835" s="56">
        <f t="shared" si="1170"/>
        <v>0</v>
      </c>
      <c r="AN3835" s="56">
        <f t="shared" si="1171"/>
        <v>0</v>
      </c>
      <c r="AO3835" s="56">
        <f t="shared" si="1172"/>
        <v>0</v>
      </c>
      <c r="AP3835" s="56">
        <f t="shared" si="1173"/>
        <v>0</v>
      </c>
      <c r="AQ3835" s="56">
        <f t="shared" si="1174"/>
        <v>0</v>
      </c>
      <c r="AR3835" s="86">
        <f t="shared" si="1175"/>
        <v>0</v>
      </c>
    </row>
    <row r="3836" spans="1:44" x14ac:dyDescent="0.25">
      <c r="A3836" s="178"/>
      <c r="B3836" s="55" t="str">
        <f>_xlfn.IFNA(VLOOKUP(A3836,'Ajánlatkérő(k) adatai'!$B$4:$C$205,2,0),"")</f>
        <v/>
      </c>
      <c r="C3836" s="178"/>
      <c r="D3836" s="55" t="str">
        <f>_xlfn.IFNA(VLOOKUP(C3836,'Számlafizető(k) adatai'!$C$4:$D$203,2,0),"")</f>
        <v/>
      </c>
      <c r="E3836" s="55" t="str">
        <f>_xlfn.IFNA(VLOOKUP(C3836,'Számlafizető(k) adatai'!$C$4:$M$203,11,0),"")</f>
        <v/>
      </c>
      <c r="F3836" s="178"/>
      <c r="G3836" s="178"/>
      <c r="H3836" s="178"/>
      <c r="I3836" s="55" t="str">
        <f>IF(F3836="","",VLOOKUP(LEFT(F3836,5),'Technikai cellák'!B:C,2,0))</f>
        <v/>
      </c>
      <c r="J3836" s="55" t="str">
        <f>IF(F3836="","",VLOOKUP(I3836,'Technikai cellák'!$C$1:$D$12,2,0))</f>
        <v/>
      </c>
      <c r="K3836" s="179"/>
      <c r="L3836" s="67" t="str">
        <f t="shared" si="1158"/>
        <v/>
      </c>
      <c r="M3836" s="68">
        <f t="shared" si="1159"/>
        <v>0</v>
      </c>
      <c r="N3836" s="66">
        <f t="shared" si="1160"/>
        <v>0</v>
      </c>
      <c r="O3836" s="152"/>
      <c r="P3836" s="172">
        <f t="shared" si="1157"/>
        <v>0</v>
      </c>
      <c r="Q3836" s="69">
        <f t="shared" si="1161"/>
        <v>0</v>
      </c>
      <c r="R3836" s="62">
        <f t="shared" si="1162"/>
        <v>0</v>
      </c>
      <c r="S3836" s="153"/>
      <c r="T3836" s="118" t="str">
        <f t="shared" si="1163"/>
        <v/>
      </c>
      <c r="U3836" s="154"/>
      <c r="V3836" s="154"/>
      <c r="W3836" s="154"/>
      <c r="X3836" s="154"/>
      <c r="Y3836" s="154"/>
      <c r="Z3836" s="154"/>
      <c r="AA3836" s="154"/>
      <c r="AB3836" s="154"/>
      <c r="AC3836" s="154"/>
      <c r="AD3836" s="154"/>
      <c r="AE3836" s="154"/>
      <c r="AF3836" s="154"/>
      <c r="AG3836" s="63">
        <f t="shared" si="1164"/>
        <v>0</v>
      </c>
      <c r="AH3836" s="56">
        <f t="shared" si="1165"/>
        <v>0</v>
      </c>
      <c r="AI3836" s="56">
        <f t="shared" si="1166"/>
        <v>0</v>
      </c>
      <c r="AJ3836" s="56">
        <f t="shared" si="1167"/>
        <v>0</v>
      </c>
      <c r="AK3836" s="56">
        <f t="shared" si="1168"/>
        <v>0</v>
      </c>
      <c r="AL3836" s="56">
        <f t="shared" si="1169"/>
        <v>0</v>
      </c>
      <c r="AM3836" s="56">
        <f t="shared" si="1170"/>
        <v>0</v>
      </c>
      <c r="AN3836" s="56">
        <f t="shared" si="1171"/>
        <v>0</v>
      </c>
      <c r="AO3836" s="56">
        <f t="shared" si="1172"/>
        <v>0</v>
      </c>
      <c r="AP3836" s="56">
        <f t="shared" si="1173"/>
        <v>0</v>
      </c>
      <c r="AQ3836" s="56">
        <f t="shared" si="1174"/>
        <v>0</v>
      </c>
      <c r="AR3836" s="86">
        <f t="shared" si="1175"/>
        <v>0</v>
      </c>
    </row>
    <row r="3837" spans="1:44" x14ac:dyDescent="0.25">
      <c r="A3837" s="178"/>
      <c r="B3837" s="55" t="str">
        <f>_xlfn.IFNA(VLOOKUP(A3837,'Ajánlatkérő(k) adatai'!$B$4:$C$205,2,0),"")</f>
        <v/>
      </c>
      <c r="C3837" s="178"/>
      <c r="D3837" s="55" t="str">
        <f>_xlfn.IFNA(VLOOKUP(C3837,'Számlafizető(k) adatai'!$C$4:$D$203,2,0),"")</f>
        <v/>
      </c>
      <c r="E3837" s="55" t="str">
        <f>_xlfn.IFNA(VLOOKUP(C3837,'Számlafizető(k) adatai'!$C$4:$M$203,11,0),"")</f>
        <v/>
      </c>
      <c r="F3837" s="178"/>
      <c r="G3837" s="178"/>
      <c r="H3837" s="178"/>
      <c r="I3837" s="55" t="str">
        <f>IF(F3837="","",VLOOKUP(LEFT(F3837,5),'Technikai cellák'!B:C,2,0))</f>
        <v/>
      </c>
      <c r="J3837" s="55" t="str">
        <f>IF(F3837="","",VLOOKUP(I3837,'Technikai cellák'!$C$1:$D$12,2,0))</f>
        <v/>
      </c>
      <c r="K3837" s="179"/>
      <c r="L3837" s="67" t="str">
        <f t="shared" si="1158"/>
        <v/>
      </c>
      <c r="M3837" s="68">
        <f t="shared" si="1159"/>
        <v>0</v>
      </c>
      <c r="N3837" s="66">
        <f t="shared" si="1160"/>
        <v>0</v>
      </c>
      <c r="O3837" s="152"/>
      <c r="P3837" s="172">
        <f t="shared" si="1157"/>
        <v>0</v>
      </c>
      <c r="Q3837" s="69">
        <f t="shared" si="1161"/>
        <v>0</v>
      </c>
      <c r="R3837" s="62">
        <f t="shared" si="1162"/>
        <v>0</v>
      </c>
      <c r="S3837" s="153"/>
      <c r="T3837" s="118" t="str">
        <f t="shared" si="1163"/>
        <v/>
      </c>
      <c r="U3837" s="154"/>
      <c r="V3837" s="154"/>
      <c r="W3837" s="154"/>
      <c r="X3837" s="154"/>
      <c r="Y3837" s="154"/>
      <c r="Z3837" s="154"/>
      <c r="AA3837" s="154"/>
      <c r="AB3837" s="154"/>
      <c r="AC3837" s="154"/>
      <c r="AD3837" s="154"/>
      <c r="AE3837" s="154"/>
      <c r="AF3837" s="154"/>
      <c r="AG3837" s="63">
        <f t="shared" si="1164"/>
        <v>0</v>
      </c>
      <c r="AH3837" s="56">
        <f t="shared" si="1165"/>
        <v>0</v>
      </c>
      <c r="AI3837" s="56">
        <f t="shared" si="1166"/>
        <v>0</v>
      </c>
      <c r="AJ3837" s="56">
        <f t="shared" si="1167"/>
        <v>0</v>
      </c>
      <c r="AK3837" s="56">
        <f t="shared" si="1168"/>
        <v>0</v>
      </c>
      <c r="AL3837" s="56">
        <f t="shared" si="1169"/>
        <v>0</v>
      </c>
      <c r="AM3837" s="56">
        <f t="shared" si="1170"/>
        <v>0</v>
      </c>
      <c r="AN3837" s="56">
        <f t="shared" si="1171"/>
        <v>0</v>
      </c>
      <c r="AO3837" s="56">
        <f t="shared" si="1172"/>
        <v>0</v>
      </c>
      <c r="AP3837" s="56">
        <f t="shared" si="1173"/>
        <v>0</v>
      </c>
      <c r="AQ3837" s="56">
        <f t="shared" si="1174"/>
        <v>0</v>
      </c>
      <c r="AR3837" s="86">
        <f t="shared" si="1175"/>
        <v>0</v>
      </c>
    </row>
    <row r="3838" spans="1:44" x14ac:dyDescent="0.25">
      <c r="A3838" s="178"/>
      <c r="B3838" s="55" t="str">
        <f>_xlfn.IFNA(VLOOKUP(A3838,'Ajánlatkérő(k) adatai'!$B$4:$C$205,2,0),"")</f>
        <v/>
      </c>
      <c r="C3838" s="178"/>
      <c r="D3838" s="55" t="str">
        <f>_xlfn.IFNA(VLOOKUP(C3838,'Számlafizető(k) adatai'!$C$4:$D$203,2,0),"")</f>
        <v/>
      </c>
      <c r="E3838" s="55" t="str">
        <f>_xlfn.IFNA(VLOOKUP(C3838,'Számlafizető(k) adatai'!$C$4:$M$203,11,0),"")</f>
        <v/>
      </c>
      <c r="F3838" s="178"/>
      <c r="G3838" s="178"/>
      <c r="H3838" s="178"/>
      <c r="I3838" s="55" t="str">
        <f>IF(F3838="","",VLOOKUP(LEFT(F3838,5),'Technikai cellák'!B:C,2,0))</f>
        <v/>
      </c>
      <c r="J3838" s="55" t="str">
        <f>IF(F3838="","",VLOOKUP(I3838,'Technikai cellák'!$C$1:$D$12,2,0))</f>
        <v/>
      </c>
      <c r="K3838" s="179"/>
      <c r="L3838" s="67" t="str">
        <f t="shared" si="1158"/>
        <v/>
      </c>
      <c r="M3838" s="68">
        <f t="shared" si="1159"/>
        <v>0</v>
      </c>
      <c r="N3838" s="66">
        <f t="shared" si="1160"/>
        <v>0</v>
      </c>
      <c r="O3838" s="152"/>
      <c r="P3838" s="172">
        <f t="shared" si="1157"/>
        <v>0</v>
      </c>
      <c r="Q3838" s="69">
        <f t="shared" si="1161"/>
        <v>0</v>
      </c>
      <c r="R3838" s="62">
        <f t="shared" si="1162"/>
        <v>0</v>
      </c>
      <c r="S3838" s="153"/>
      <c r="T3838" s="118" t="str">
        <f t="shared" si="1163"/>
        <v/>
      </c>
      <c r="U3838" s="154"/>
      <c r="V3838" s="154"/>
      <c r="W3838" s="154"/>
      <c r="X3838" s="154"/>
      <c r="Y3838" s="154"/>
      <c r="Z3838" s="154"/>
      <c r="AA3838" s="154"/>
      <c r="AB3838" s="154"/>
      <c r="AC3838" s="154"/>
      <c r="AD3838" s="154"/>
      <c r="AE3838" s="154"/>
      <c r="AF3838" s="154"/>
      <c r="AG3838" s="63">
        <f t="shared" si="1164"/>
        <v>0</v>
      </c>
      <c r="AH3838" s="56">
        <f t="shared" si="1165"/>
        <v>0</v>
      </c>
      <c r="AI3838" s="56">
        <f t="shared" si="1166"/>
        <v>0</v>
      </c>
      <c r="AJ3838" s="56">
        <f t="shared" si="1167"/>
        <v>0</v>
      </c>
      <c r="AK3838" s="56">
        <f t="shared" si="1168"/>
        <v>0</v>
      </c>
      <c r="AL3838" s="56">
        <f t="shared" si="1169"/>
        <v>0</v>
      </c>
      <c r="AM3838" s="56">
        <f t="shared" si="1170"/>
        <v>0</v>
      </c>
      <c r="AN3838" s="56">
        <f t="shared" si="1171"/>
        <v>0</v>
      </c>
      <c r="AO3838" s="56">
        <f t="shared" si="1172"/>
        <v>0</v>
      </c>
      <c r="AP3838" s="56">
        <f t="shared" si="1173"/>
        <v>0</v>
      </c>
      <c r="AQ3838" s="56">
        <f t="shared" si="1174"/>
        <v>0</v>
      </c>
      <c r="AR3838" s="86">
        <f t="shared" si="1175"/>
        <v>0</v>
      </c>
    </row>
    <row r="3839" spans="1:44" x14ac:dyDescent="0.25">
      <c r="A3839" s="178"/>
      <c r="B3839" s="55" t="str">
        <f>_xlfn.IFNA(VLOOKUP(A3839,'Ajánlatkérő(k) adatai'!$B$4:$C$205,2,0),"")</f>
        <v/>
      </c>
      <c r="C3839" s="178"/>
      <c r="D3839" s="55" t="str">
        <f>_xlfn.IFNA(VLOOKUP(C3839,'Számlafizető(k) adatai'!$C$4:$D$203,2,0),"")</f>
        <v/>
      </c>
      <c r="E3839" s="55" t="str">
        <f>_xlfn.IFNA(VLOOKUP(C3839,'Számlafizető(k) adatai'!$C$4:$M$203,11,0),"")</f>
        <v/>
      </c>
      <c r="F3839" s="178"/>
      <c r="G3839" s="178"/>
      <c r="H3839" s="178"/>
      <c r="I3839" s="55" t="str">
        <f>IF(F3839="","",VLOOKUP(LEFT(F3839,5),'Technikai cellák'!B:C,2,0))</f>
        <v/>
      </c>
      <c r="J3839" s="55" t="str">
        <f>IF(F3839="","",VLOOKUP(I3839,'Technikai cellák'!$C$1:$D$12,2,0))</f>
        <v/>
      </c>
      <c r="K3839" s="179"/>
      <c r="L3839" s="67" t="str">
        <f t="shared" si="1158"/>
        <v/>
      </c>
      <c r="M3839" s="68">
        <f t="shared" si="1159"/>
        <v>0</v>
      </c>
      <c r="N3839" s="66">
        <f t="shared" si="1160"/>
        <v>0</v>
      </c>
      <c r="O3839" s="152"/>
      <c r="P3839" s="172">
        <f t="shared" si="1157"/>
        <v>0</v>
      </c>
      <c r="Q3839" s="69">
        <f t="shared" si="1161"/>
        <v>0</v>
      </c>
      <c r="R3839" s="62">
        <f t="shared" si="1162"/>
        <v>0</v>
      </c>
      <c r="S3839" s="153"/>
      <c r="T3839" s="118" t="str">
        <f t="shared" si="1163"/>
        <v/>
      </c>
      <c r="U3839" s="154"/>
      <c r="V3839" s="154"/>
      <c r="W3839" s="154"/>
      <c r="X3839" s="154"/>
      <c r="Y3839" s="154"/>
      <c r="Z3839" s="154"/>
      <c r="AA3839" s="154"/>
      <c r="AB3839" s="154"/>
      <c r="AC3839" s="154"/>
      <c r="AD3839" s="154"/>
      <c r="AE3839" s="154"/>
      <c r="AF3839" s="154"/>
      <c r="AG3839" s="63">
        <f t="shared" si="1164"/>
        <v>0</v>
      </c>
      <c r="AH3839" s="56">
        <f t="shared" si="1165"/>
        <v>0</v>
      </c>
      <c r="AI3839" s="56">
        <f t="shared" si="1166"/>
        <v>0</v>
      </c>
      <c r="AJ3839" s="56">
        <f t="shared" si="1167"/>
        <v>0</v>
      </c>
      <c r="AK3839" s="56">
        <f t="shared" si="1168"/>
        <v>0</v>
      </c>
      <c r="AL3839" s="56">
        <f t="shared" si="1169"/>
        <v>0</v>
      </c>
      <c r="AM3839" s="56">
        <f t="shared" si="1170"/>
        <v>0</v>
      </c>
      <c r="AN3839" s="56">
        <f t="shared" si="1171"/>
        <v>0</v>
      </c>
      <c r="AO3839" s="56">
        <f t="shared" si="1172"/>
        <v>0</v>
      </c>
      <c r="AP3839" s="56">
        <f t="shared" si="1173"/>
        <v>0</v>
      </c>
      <c r="AQ3839" s="56">
        <f t="shared" si="1174"/>
        <v>0</v>
      </c>
      <c r="AR3839" s="86">
        <f t="shared" si="1175"/>
        <v>0</v>
      </c>
    </row>
    <row r="3840" spans="1:44" x14ac:dyDescent="0.25">
      <c r="A3840" s="178"/>
      <c r="B3840" s="55" t="str">
        <f>_xlfn.IFNA(VLOOKUP(A3840,'Ajánlatkérő(k) adatai'!$B$4:$C$205,2,0),"")</f>
        <v/>
      </c>
      <c r="C3840" s="178"/>
      <c r="D3840" s="55" t="str">
        <f>_xlfn.IFNA(VLOOKUP(C3840,'Számlafizető(k) adatai'!$C$4:$D$203,2,0),"")</f>
        <v/>
      </c>
      <c r="E3840" s="55" t="str">
        <f>_xlfn.IFNA(VLOOKUP(C3840,'Számlafizető(k) adatai'!$C$4:$M$203,11,0),"")</f>
        <v/>
      </c>
      <c r="F3840" s="178"/>
      <c r="G3840" s="178"/>
      <c r="H3840" s="178"/>
      <c r="I3840" s="55" t="str">
        <f>IF(F3840="","",VLOOKUP(LEFT(F3840,5),'Technikai cellák'!B:C,2,0))</f>
        <v/>
      </c>
      <c r="J3840" s="55" t="str">
        <f>IF(F3840="","",VLOOKUP(I3840,'Technikai cellák'!$C$1:$D$12,2,0))</f>
        <v/>
      </c>
      <c r="K3840" s="179"/>
      <c r="L3840" s="67" t="str">
        <f t="shared" si="1158"/>
        <v/>
      </c>
      <c r="M3840" s="68">
        <f t="shared" si="1159"/>
        <v>0</v>
      </c>
      <c r="N3840" s="66">
        <f t="shared" si="1160"/>
        <v>0</v>
      </c>
      <c r="O3840" s="152"/>
      <c r="P3840" s="172">
        <f t="shared" si="1157"/>
        <v>0</v>
      </c>
      <c r="Q3840" s="69">
        <f t="shared" si="1161"/>
        <v>0</v>
      </c>
      <c r="R3840" s="62">
        <f t="shared" si="1162"/>
        <v>0</v>
      </c>
      <c r="S3840" s="153"/>
      <c r="T3840" s="118" t="str">
        <f t="shared" si="1163"/>
        <v/>
      </c>
      <c r="U3840" s="154"/>
      <c r="V3840" s="154"/>
      <c r="W3840" s="154"/>
      <c r="X3840" s="154"/>
      <c r="Y3840" s="154"/>
      <c r="Z3840" s="154"/>
      <c r="AA3840" s="154"/>
      <c r="AB3840" s="154"/>
      <c r="AC3840" s="154"/>
      <c r="AD3840" s="154"/>
      <c r="AE3840" s="154"/>
      <c r="AF3840" s="154"/>
      <c r="AG3840" s="63">
        <f t="shared" si="1164"/>
        <v>0</v>
      </c>
      <c r="AH3840" s="56">
        <f t="shared" si="1165"/>
        <v>0</v>
      </c>
      <c r="AI3840" s="56">
        <f t="shared" si="1166"/>
        <v>0</v>
      </c>
      <c r="AJ3840" s="56">
        <f t="shared" si="1167"/>
        <v>0</v>
      </c>
      <c r="AK3840" s="56">
        <f t="shared" si="1168"/>
        <v>0</v>
      </c>
      <c r="AL3840" s="56">
        <f t="shared" si="1169"/>
        <v>0</v>
      </c>
      <c r="AM3840" s="56">
        <f t="shared" si="1170"/>
        <v>0</v>
      </c>
      <c r="AN3840" s="56">
        <f t="shared" si="1171"/>
        <v>0</v>
      </c>
      <c r="AO3840" s="56">
        <f t="shared" si="1172"/>
        <v>0</v>
      </c>
      <c r="AP3840" s="56">
        <f t="shared" si="1173"/>
        <v>0</v>
      </c>
      <c r="AQ3840" s="56">
        <f t="shared" si="1174"/>
        <v>0</v>
      </c>
      <c r="AR3840" s="86">
        <f t="shared" si="1175"/>
        <v>0</v>
      </c>
    </row>
    <row r="3841" spans="1:44" x14ac:dyDescent="0.25">
      <c r="A3841" s="178"/>
      <c r="B3841" s="55" t="str">
        <f>_xlfn.IFNA(VLOOKUP(A3841,'Ajánlatkérő(k) adatai'!$B$4:$C$205,2,0),"")</f>
        <v/>
      </c>
      <c r="C3841" s="178"/>
      <c r="D3841" s="55" t="str">
        <f>_xlfn.IFNA(VLOOKUP(C3841,'Számlafizető(k) adatai'!$C$4:$D$203,2,0),"")</f>
        <v/>
      </c>
      <c r="E3841" s="55" t="str">
        <f>_xlfn.IFNA(VLOOKUP(C3841,'Számlafizető(k) adatai'!$C$4:$M$203,11,0),"")</f>
        <v/>
      </c>
      <c r="F3841" s="178"/>
      <c r="G3841" s="178"/>
      <c r="H3841" s="178"/>
      <c r="I3841" s="55" t="str">
        <f>IF(F3841="","",VLOOKUP(LEFT(F3841,5),'Technikai cellák'!B:C,2,0))</f>
        <v/>
      </c>
      <c r="J3841" s="55" t="str">
        <f>IF(F3841="","",VLOOKUP(I3841,'Technikai cellák'!$C$1:$D$12,2,0))</f>
        <v/>
      </c>
      <c r="K3841" s="179"/>
      <c r="L3841" s="67" t="str">
        <f t="shared" si="1158"/>
        <v/>
      </c>
      <c r="M3841" s="68">
        <f t="shared" si="1159"/>
        <v>0</v>
      </c>
      <c r="N3841" s="66">
        <f t="shared" si="1160"/>
        <v>0</v>
      </c>
      <c r="O3841" s="152"/>
      <c r="P3841" s="172">
        <f t="shared" si="1157"/>
        <v>0</v>
      </c>
      <c r="Q3841" s="69">
        <f t="shared" si="1161"/>
        <v>0</v>
      </c>
      <c r="R3841" s="62">
        <f t="shared" si="1162"/>
        <v>0</v>
      </c>
      <c r="S3841" s="153"/>
      <c r="T3841" s="118" t="str">
        <f t="shared" si="1163"/>
        <v/>
      </c>
      <c r="U3841" s="154"/>
      <c r="V3841" s="154"/>
      <c r="W3841" s="154"/>
      <c r="X3841" s="154"/>
      <c r="Y3841" s="154"/>
      <c r="Z3841" s="154"/>
      <c r="AA3841" s="154"/>
      <c r="AB3841" s="154"/>
      <c r="AC3841" s="154"/>
      <c r="AD3841" s="154"/>
      <c r="AE3841" s="154"/>
      <c r="AF3841" s="154"/>
      <c r="AG3841" s="63">
        <f t="shared" si="1164"/>
        <v>0</v>
      </c>
      <c r="AH3841" s="56">
        <f t="shared" si="1165"/>
        <v>0</v>
      </c>
      <c r="AI3841" s="56">
        <f t="shared" si="1166"/>
        <v>0</v>
      </c>
      <c r="AJ3841" s="56">
        <f t="shared" si="1167"/>
        <v>0</v>
      </c>
      <c r="AK3841" s="56">
        <f t="shared" si="1168"/>
        <v>0</v>
      </c>
      <c r="AL3841" s="56">
        <f t="shared" si="1169"/>
        <v>0</v>
      </c>
      <c r="AM3841" s="56">
        <f t="shared" si="1170"/>
        <v>0</v>
      </c>
      <c r="AN3841" s="56">
        <f t="shared" si="1171"/>
        <v>0</v>
      </c>
      <c r="AO3841" s="56">
        <f t="shared" si="1172"/>
        <v>0</v>
      </c>
      <c r="AP3841" s="56">
        <f t="shared" si="1173"/>
        <v>0</v>
      </c>
      <c r="AQ3841" s="56">
        <f t="shared" si="1174"/>
        <v>0</v>
      </c>
      <c r="AR3841" s="86">
        <f t="shared" si="1175"/>
        <v>0</v>
      </c>
    </row>
    <row r="3842" spans="1:44" x14ac:dyDescent="0.25">
      <c r="A3842" s="178"/>
      <c r="B3842" s="55" t="str">
        <f>_xlfn.IFNA(VLOOKUP(A3842,'Ajánlatkérő(k) adatai'!$B$4:$C$205,2,0),"")</f>
        <v/>
      </c>
      <c r="C3842" s="178"/>
      <c r="D3842" s="55" t="str">
        <f>_xlfn.IFNA(VLOOKUP(C3842,'Számlafizető(k) adatai'!$C$4:$D$203,2,0),"")</f>
        <v/>
      </c>
      <c r="E3842" s="55" t="str">
        <f>_xlfn.IFNA(VLOOKUP(C3842,'Számlafizető(k) adatai'!$C$4:$M$203,11,0),"")</f>
        <v/>
      </c>
      <c r="F3842" s="178"/>
      <c r="G3842" s="178"/>
      <c r="H3842" s="178"/>
      <c r="I3842" s="55" t="str">
        <f>IF(F3842="","",VLOOKUP(LEFT(F3842,5),'Technikai cellák'!B:C,2,0))</f>
        <v/>
      </c>
      <c r="J3842" s="55" t="str">
        <f>IF(F3842="","",VLOOKUP(I3842,'Technikai cellák'!$C$1:$D$12,2,0))</f>
        <v/>
      </c>
      <c r="K3842" s="179"/>
      <c r="L3842" s="67" t="str">
        <f t="shared" si="1158"/>
        <v/>
      </c>
      <c r="M3842" s="68">
        <f t="shared" si="1159"/>
        <v>0</v>
      </c>
      <c r="N3842" s="66">
        <f t="shared" si="1160"/>
        <v>0</v>
      </c>
      <c r="O3842" s="152"/>
      <c r="P3842" s="172">
        <f t="shared" si="1157"/>
        <v>0</v>
      </c>
      <c r="Q3842" s="69">
        <f t="shared" si="1161"/>
        <v>0</v>
      </c>
      <c r="R3842" s="62">
        <f t="shared" si="1162"/>
        <v>0</v>
      </c>
      <c r="S3842" s="153"/>
      <c r="T3842" s="118" t="str">
        <f t="shared" si="1163"/>
        <v/>
      </c>
      <c r="U3842" s="154"/>
      <c r="V3842" s="154"/>
      <c r="W3842" s="154"/>
      <c r="X3842" s="154"/>
      <c r="Y3842" s="154"/>
      <c r="Z3842" s="154"/>
      <c r="AA3842" s="154"/>
      <c r="AB3842" s="154"/>
      <c r="AC3842" s="154"/>
      <c r="AD3842" s="154"/>
      <c r="AE3842" s="154"/>
      <c r="AF3842" s="154"/>
      <c r="AG3842" s="63">
        <f t="shared" si="1164"/>
        <v>0</v>
      </c>
      <c r="AH3842" s="56">
        <f t="shared" si="1165"/>
        <v>0</v>
      </c>
      <c r="AI3842" s="56">
        <f t="shared" si="1166"/>
        <v>0</v>
      </c>
      <c r="AJ3842" s="56">
        <f t="shared" si="1167"/>
        <v>0</v>
      </c>
      <c r="AK3842" s="56">
        <f t="shared" si="1168"/>
        <v>0</v>
      </c>
      <c r="AL3842" s="56">
        <f t="shared" si="1169"/>
        <v>0</v>
      </c>
      <c r="AM3842" s="56">
        <f t="shared" si="1170"/>
        <v>0</v>
      </c>
      <c r="AN3842" s="56">
        <f t="shared" si="1171"/>
        <v>0</v>
      </c>
      <c r="AO3842" s="56">
        <f t="shared" si="1172"/>
        <v>0</v>
      </c>
      <c r="AP3842" s="56">
        <f t="shared" si="1173"/>
        <v>0</v>
      </c>
      <c r="AQ3842" s="56">
        <f t="shared" si="1174"/>
        <v>0</v>
      </c>
      <c r="AR3842" s="86">
        <f t="shared" si="1175"/>
        <v>0</v>
      </c>
    </row>
    <row r="3843" spans="1:44" x14ac:dyDescent="0.25">
      <c r="A3843" s="178"/>
      <c r="B3843" s="55" t="str">
        <f>_xlfn.IFNA(VLOOKUP(A3843,'Ajánlatkérő(k) adatai'!$B$4:$C$205,2,0),"")</f>
        <v/>
      </c>
      <c r="C3843" s="178"/>
      <c r="D3843" s="55" t="str">
        <f>_xlfn.IFNA(VLOOKUP(C3843,'Számlafizető(k) adatai'!$C$4:$D$203,2,0),"")</f>
        <v/>
      </c>
      <c r="E3843" s="55" t="str">
        <f>_xlfn.IFNA(VLOOKUP(C3843,'Számlafizető(k) adatai'!$C$4:$M$203,11,0),"")</f>
        <v/>
      </c>
      <c r="F3843" s="178"/>
      <c r="G3843" s="178"/>
      <c r="H3843" s="178"/>
      <c r="I3843" s="55" t="str">
        <f>IF(F3843="","",VLOOKUP(LEFT(F3843,5),'Technikai cellák'!B:C,2,0))</f>
        <v/>
      </c>
      <c r="J3843" s="55" t="str">
        <f>IF(F3843="","",VLOOKUP(I3843,'Technikai cellák'!$C$1:$D$12,2,0))</f>
        <v/>
      </c>
      <c r="K3843" s="179"/>
      <c r="L3843" s="67" t="str">
        <f t="shared" si="1158"/>
        <v/>
      </c>
      <c r="M3843" s="68">
        <f t="shared" si="1159"/>
        <v>0</v>
      </c>
      <c r="N3843" s="66">
        <f t="shared" si="1160"/>
        <v>0</v>
      </c>
      <c r="O3843" s="152"/>
      <c r="P3843" s="172">
        <f t="shared" si="1157"/>
        <v>0</v>
      </c>
      <c r="Q3843" s="69">
        <f t="shared" si="1161"/>
        <v>0</v>
      </c>
      <c r="R3843" s="62">
        <f t="shared" si="1162"/>
        <v>0</v>
      </c>
      <c r="S3843" s="153"/>
      <c r="T3843" s="118" t="str">
        <f t="shared" si="1163"/>
        <v/>
      </c>
      <c r="U3843" s="154"/>
      <c r="V3843" s="154"/>
      <c r="W3843" s="154"/>
      <c r="X3843" s="154"/>
      <c r="Y3843" s="154"/>
      <c r="Z3843" s="154"/>
      <c r="AA3843" s="154"/>
      <c r="AB3843" s="154"/>
      <c r="AC3843" s="154"/>
      <c r="AD3843" s="154"/>
      <c r="AE3843" s="154"/>
      <c r="AF3843" s="154"/>
      <c r="AG3843" s="63">
        <f t="shared" si="1164"/>
        <v>0</v>
      </c>
      <c r="AH3843" s="56">
        <f t="shared" si="1165"/>
        <v>0</v>
      </c>
      <c r="AI3843" s="56">
        <f t="shared" si="1166"/>
        <v>0</v>
      </c>
      <c r="AJ3843" s="56">
        <f t="shared" si="1167"/>
        <v>0</v>
      </c>
      <c r="AK3843" s="56">
        <f t="shared" si="1168"/>
        <v>0</v>
      </c>
      <c r="AL3843" s="56">
        <f t="shared" si="1169"/>
        <v>0</v>
      </c>
      <c r="AM3843" s="56">
        <f t="shared" si="1170"/>
        <v>0</v>
      </c>
      <c r="AN3843" s="56">
        <f t="shared" si="1171"/>
        <v>0</v>
      </c>
      <c r="AO3843" s="56">
        <f t="shared" si="1172"/>
        <v>0</v>
      </c>
      <c r="AP3843" s="56">
        <f t="shared" si="1173"/>
        <v>0</v>
      </c>
      <c r="AQ3843" s="56">
        <f t="shared" si="1174"/>
        <v>0</v>
      </c>
      <c r="AR3843" s="86">
        <f t="shared" si="1175"/>
        <v>0</v>
      </c>
    </row>
    <row r="3844" spans="1:44" x14ac:dyDescent="0.25">
      <c r="A3844" s="178"/>
      <c r="B3844" s="55" t="str">
        <f>_xlfn.IFNA(VLOOKUP(A3844,'Ajánlatkérő(k) adatai'!$B$4:$C$205,2,0),"")</f>
        <v/>
      </c>
      <c r="C3844" s="178"/>
      <c r="D3844" s="55" t="str">
        <f>_xlfn.IFNA(VLOOKUP(C3844,'Számlafizető(k) adatai'!$C$4:$D$203,2,0),"")</f>
        <v/>
      </c>
      <c r="E3844" s="55" t="str">
        <f>_xlfn.IFNA(VLOOKUP(C3844,'Számlafizető(k) adatai'!$C$4:$M$203,11,0),"")</f>
        <v/>
      </c>
      <c r="F3844" s="178"/>
      <c r="G3844" s="178"/>
      <c r="H3844" s="178"/>
      <c r="I3844" s="55" t="str">
        <f>IF(F3844="","",VLOOKUP(LEFT(F3844,5),'Technikai cellák'!B:C,2,0))</f>
        <v/>
      </c>
      <c r="J3844" s="55" t="str">
        <f>IF(F3844="","",VLOOKUP(I3844,'Technikai cellák'!$C$1:$D$12,2,0))</f>
        <v/>
      </c>
      <c r="K3844" s="179"/>
      <c r="L3844" s="67" t="str">
        <f t="shared" si="1158"/>
        <v/>
      </c>
      <c r="M3844" s="68">
        <f t="shared" si="1159"/>
        <v>0</v>
      </c>
      <c r="N3844" s="66">
        <f t="shared" si="1160"/>
        <v>0</v>
      </c>
      <c r="O3844" s="152"/>
      <c r="P3844" s="172">
        <f t="shared" si="1157"/>
        <v>0</v>
      </c>
      <c r="Q3844" s="69">
        <f t="shared" si="1161"/>
        <v>0</v>
      </c>
      <c r="R3844" s="62">
        <f t="shared" si="1162"/>
        <v>0</v>
      </c>
      <c r="S3844" s="153"/>
      <c r="T3844" s="118" t="str">
        <f t="shared" si="1163"/>
        <v/>
      </c>
      <c r="U3844" s="154"/>
      <c r="V3844" s="154"/>
      <c r="W3844" s="154"/>
      <c r="X3844" s="154"/>
      <c r="Y3844" s="154"/>
      <c r="Z3844" s="154"/>
      <c r="AA3844" s="154"/>
      <c r="AB3844" s="154"/>
      <c r="AC3844" s="154"/>
      <c r="AD3844" s="154"/>
      <c r="AE3844" s="154"/>
      <c r="AF3844" s="154"/>
      <c r="AG3844" s="63">
        <f t="shared" si="1164"/>
        <v>0</v>
      </c>
      <c r="AH3844" s="56">
        <f t="shared" si="1165"/>
        <v>0</v>
      </c>
      <c r="AI3844" s="56">
        <f t="shared" si="1166"/>
        <v>0</v>
      </c>
      <c r="AJ3844" s="56">
        <f t="shared" si="1167"/>
        <v>0</v>
      </c>
      <c r="AK3844" s="56">
        <f t="shared" si="1168"/>
        <v>0</v>
      </c>
      <c r="AL3844" s="56">
        <f t="shared" si="1169"/>
        <v>0</v>
      </c>
      <c r="AM3844" s="56">
        <f t="shared" si="1170"/>
        <v>0</v>
      </c>
      <c r="AN3844" s="56">
        <f t="shared" si="1171"/>
        <v>0</v>
      </c>
      <c r="AO3844" s="56">
        <f t="shared" si="1172"/>
        <v>0</v>
      </c>
      <c r="AP3844" s="56">
        <f t="shared" si="1173"/>
        <v>0</v>
      </c>
      <c r="AQ3844" s="56">
        <f t="shared" si="1174"/>
        <v>0</v>
      </c>
      <c r="AR3844" s="86">
        <f t="shared" si="1175"/>
        <v>0</v>
      </c>
    </row>
    <row r="3845" spans="1:44" x14ac:dyDescent="0.25">
      <c r="A3845" s="178"/>
      <c r="B3845" s="55" t="str">
        <f>_xlfn.IFNA(VLOOKUP(A3845,'Ajánlatkérő(k) adatai'!$B$4:$C$205,2,0),"")</f>
        <v/>
      </c>
      <c r="C3845" s="178"/>
      <c r="D3845" s="55" t="str">
        <f>_xlfn.IFNA(VLOOKUP(C3845,'Számlafizető(k) adatai'!$C$4:$D$203,2,0),"")</f>
        <v/>
      </c>
      <c r="E3845" s="55" t="str">
        <f>_xlfn.IFNA(VLOOKUP(C3845,'Számlafizető(k) adatai'!$C$4:$M$203,11,0),"")</f>
        <v/>
      </c>
      <c r="F3845" s="178"/>
      <c r="G3845" s="178"/>
      <c r="H3845" s="178"/>
      <c r="I3845" s="55" t="str">
        <f>IF(F3845="","",VLOOKUP(LEFT(F3845,5),'Technikai cellák'!B:C,2,0))</f>
        <v/>
      </c>
      <c r="J3845" s="55" t="str">
        <f>IF(F3845="","",VLOOKUP(I3845,'Technikai cellák'!$C$1:$D$12,2,0))</f>
        <v/>
      </c>
      <c r="K3845" s="179"/>
      <c r="L3845" s="67" t="str">
        <f t="shared" si="1158"/>
        <v/>
      </c>
      <c r="M3845" s="68">
        <f t="shared" si="1159"/>
        <v>0</v>
      </c>
      <c r="N3845" s="66">
        <f t="shared" si="1160"/>
        <v>0</v>
      </c>
      <c r="O3845" s="152"/>
      <c r="P3845" s="172">
        <f t="shared" si="1157"/>
        <v>0</v>
      </c>
      <c r="Q3845" s="69">
        <f t="shared" si="1161"/>
        <v>0</v>
      </c>
      <c r="R3845" s="62">
        <f t="shared" si="1162"/>
        <v>0</v>
      </c>
      <c r="S3845" s="153"/>
      <c r="T3845" s="118" t="str">
        <f t="shared" si="1163"/>
        <v/>
      </c>
      <c r="U3845" s="154"/>
      <c r="V3845" s="154"/>
      <c r="W3845" s="154"/>
      <c r="X3845" s="154"/>
      <c r="Y3845" s="154"/>
      <c r="Z3845" s="154"/>
      <c r="AA3845" s="154"/>
      <c r="AB3845" s="154"/>
      <c r="AC3845" s="154"/>
      <c r="AD3845" s="154"/>
      <c r="AE3845" s="154"/>
      <c r="AF3845" s="154"/>
      <c r="AG3845" s="63">
        <f t="shared" si="1164"/>
        <v>0</v>
      </c>
      <c r="AH3845" s="56">
        <f t="shared" si="1165"/>
        <v>0</v>
      </c>
      <c r="AI3845" s="56">
        <f t="shared" si="1166"/>
        <v>0</v>
      </c>
      <c r="AJ3845" s="56">
        <f t="shared" si="1167"/>
        <v>0</v>
      </c>
      <c r="AK3845" s="56">
        <f t="shared" si="1168"/>
        <v>0</v>
      </c>
      <c r="AL3845" s="56">
        <f t="shared" si="1169"/>
        <v>0</v>
      </c>
      <c r="AM3845" s="56">
        <f t="shared" si="1170"/>
        <v>0</v>
      </c>
      <c r="AN3845" s="56">
        <f t="shared" si="1171"/>
        <v>0</v>
      </c>
      <c r="AO3845" s="56">
        <f t="shared" si="1172"/>
        <v>0</v>
      </c>
      <c r="AP3845" s="56">
        <f t="shared" si="1173"/>
        <v>0</v>
      </c>
      <c r="AQ3845" s="56">
        <f t="shared" si="1174"/>
        <v>0</v>
      </c>
      <c r="AR3845" s="86">
        <f t="shared" si="1175"/>
        <v>0</v>
      </c>
    </row>
    <row r="3846" spans="1:44" x14ac:dyDescent="0.25">
      <c r="A3846" s="178"/>
      <c r="B3846" s="55" t="str">
        <f>_xlfn.IFNA(VLOOKUP(A3846,'Ajánlatkérő(k) adatai'!$B$4:$C$205,2,0),"")</f>
        <v/>
      </c>
      <c r="C3846" s="178"/>
      <c r="D3846" s="55" t="str">
        <f>_xlfn.IFNA(VLOOKUP(C3846,'Számlafizető(k) adatai'!$C$4:$D$203,2,0),"")</f>
        <v/>
      </c>
      <c r="E3846" s="55" t="str">
        <f>_xlfn.IFNA(VLOOKUP(C3846,'Számlafizető(k) adatai'!$C$4:$M$203,11,0),"")</f>
        <v/>
      </c>
      <c r="F3846" s="178"/>
      <c r="G3846" s="178"/>
      <c r="H3846" s="178"/>
      <c r="I3846" s="55" t="str">
        <f>IF(F3846="","",VLOOKUP(LEFT(F3846,5),'Technikai cellák'!B:C,2,0))</f>
        <v/>
      </c>
      <c r="J3846" s="55" t="str">
        <f>IF(F3846="","",VLOOKUP(I3846,'Technikai cellák'!$C$1:$D$12,2,0))</f>
        <v/>
      </c>
      <c r="K3846" s="179"/>
      <c r="L3846" s="67" t="str">
        <f t="shared" si="1158"/>
        <v/>
      </c>
      <c r="M3846" s="68">
        <f t="shared" si="1159"/>
        <v>0</v>
      </c>
      <c r="N3846" s="66">
        <f t="shared" si="1160"/>
        <v>0</v>
      </c>
      <c r="O3846" s="152"/>
      <c r="P3846" s="172">
        <f t="shared" si="1157"/>
        <v>0</v>
      </c>
      <c r="Q3846" s="69">
        <f t="shared" si="1161"/>
        <v>0</v>
      </c>
      <c r="R3846" s="62">
        <f t="shared" si="1162"/>
        <v>0</v>
      </c>
      <c r="S3846" s="153"/>
      <c r="T3846" s="118" t="str">
        <f t="shared" si="1163"/>
        <v/>
      </c>
      <c r="U3846" s="154"/>
      <c r="V3846" s="154"/>
      <c r="W3846" s="154"/>
      <c r="X3846" s="154"/>
      <c r="Y3846" s="154"/>
      <c r="Z3846" s="154"/>
      <c r="AA3846" s="154"/>
      <c r="AB3846" s="154"/>
      <c r="AC3846" s="154"/>
      <c r="AD3846" s="154"/>
      <c r="AE3846" s="154"/>
      <c r="AF3846" s="154"/>
      <c r="AG3846" s="63">
        <f t="shared" si="1164"/>
        <v>0</v>
      </c>
      <c r="AH3846" s="56">
        <f t="shared" si="1165"/>
        <v>0</v>
      </c>
      <c r="AI3846" s="56">
        <f t="shared" si="1166"/>
        <v>0</v>
      </c>
      <c r="AJ3846" s="56">
        <f t="shared" si="1167"/>
        <v>0</v>
      </c>
      <c r="AK3846" s="56">
        <f t="shared" si="1168"/>
        <v>0</v>
      </c>
      <c r="AL3846" s="56">
        <f t="shared" si="1169"/>
        <v>0</v>
      </c>
      <c r="AM3846" s="56">
        <f t="shared" si="1170"/>
        <v>0</v>
      </c>
      <c r="AN3846" s="56">
        <f t="shared" si="1171"/>
        <v>0</v>
      </c>
      <c r="AO3846" s="56">
        <f t="shared" si="1172"/>
        <v>0</v>
      </c>
      <c r="AP3846" s="56">
        <f t="shared" si="1173"/>
        <v>0</v>
      </c>
      <c r="AQ3846" s="56">
        <f t="shared" si="1174"/>
        <v>0</v>
      </c>
      <c r="AR3846" s="86">
        <f t="shared" si="1175"/>
        <v>0</v>
      </c>
    </row>
    <row r="3847" spans="1:44" x14ac:dyDescent="0.25">
      <c r="A3847" s="178"/>
      <c r="B3847" s="55" t="str">
        <f>_xlfn.IFNA(VLOOKUP(A3847,'Ajánlatkérő(k) adatai'!$B$4:$C$205,2,0),"")</f>
        <v/>
      </c>
      <c r="C3847" s="178"/>
      <c r="D3847" s="55" t="str">
        <f>_xlfn.IFNA(VLOOKUP(C3847,'Számlafizető(k) adatai'!$C$4:$D$203,2,0),"")</f>
        <v/>
      </c>
      <c r="E3847" s="55" t="str">
        <f>_xlfn.IFNA(VLOOKUP(C3847,'Számlafizető(k) adatai'!$C$4:$M$203,11,0),"")</f>
        <v/>
      </c>
      <c r="F3847" s="178"/>
      <c r="G3847" s="178"/>
      <c r="H3847" s="178"/>
      <c r="I3847" s="55" t="str">
        <f>IF(F3847="","",VLOOKUP(LEFT(F3847,5),'Technikai cellák'!B:C,2,0))</f>
        <v/>
      </c>
      <c r="J3847" s="55" t="str">
        <f>IF(F3847="","",VLOOKUP(I3847,'Technikai cellák'!$C$1:$D$12,2,0))</f>
        <v/>
      </c>
      <c r="K3847" s="179"/>
      <c r="L3847" s="67" t="str">
        <f t="shared" si="1158"/>
        <v/>
      </c>
      <c r="M3847" s="68">
        <f t="shared" si="1159"/>
        <v>0</v>
      </c>
      <c r="N3847" s="66">
        <f t="shared" si="1160"/>
        <v>0</v>
      </c>
      <c r="O3847" s="152"/>
      <c r="P3847" s="172">
        <f t="shared" si="1157"/>
        <v>0</v>
      </c>
      <c r="Q3847" s="69">
        <f t="shared" si="1161"/>
        <v>0</v>
      </c>
      <c r="R3847" s="62">
        <f t="shared" si="1162"/>
        <v>0</v>
      </c>
      <c r="S3847" s="153"/>
      <c r="T3847" s="118" t="str">
        <f t="shared" si="1163"/>
        <v/>
      </c>
      <c r="U3847" s="154"/>
      <c r="V3847" s="154"/>
      <c r="W3847" s="154"/>
      <c r="X3847" s="154"/>
      <c r="Y3847" s="154"/>
      <c r="Z3847" s="154"/>
      <c r="AA3847" s="154"/>
      <c r="AB3847" s="154"/>
      <c r="AC3847" s="154"/>
      <c r="AD3847" s="154"/>
      <c r="AE3847" s="154"/>
      <c r="AF3847" s="154"/>
      <c r="AG3847" s="63">
        <f t="shared" si="1164"/>
        <v>0</v>
      </c>
      <c r="AH3847" s="56">
        <f t="shared" si="1165"/>
        <v>0</v>
      </c>
      <c r="AI3847" s="56">
        <f t="shared" si="1166"/>
        <v>0</v>
      </c>
      <c r="AJ3847" s="56">
        <f t="shared" si="1167"/>
        <v>0</v>
      </c>
      <c r="AK3847" s="56">
        <f t="shared" si="1168"/>
        <v>0</v>
      </c>
      <c r="AL3847" s="56">
        <f t="shared" si="1169"/>
        <v>0</v>
      </c>
      <c r="AM3847" s="56">
        <f t="shared" si="1170"/>
        <v>0</v>
      </c>
      <c r="AN3847" s="56">
        <f t="shared" si="1171"/>
        <v>0</v>
      </c>
      <c r="AO3847" s="56">
        <f t="shared" si="1172"/>
        <v>0</v>
      </c>
      <c r="AP3847" s="56">
        <f t="shared" si="1173"/>
        <v>0</v>
      </c>
      <c r="AQ3847" s="56">
        <f t="shared" si="1174"/>
        <v>0</v>
      </c>
      <c r="AR3847" s="86">
        <f t="shared" si="1175"/>
        <v>0</v>
      </c>
    </row>
    <row r="3848" spans="1:44" x14ac:dyDescent="0.25">
      <c r="A3848" s="178"/>
      <c r="B3848" s="55" t="str">
        <f>_xlfn.IFNA(VLOOKUP(A3848,'Ajánlatkérő(k) adatai'!$B$4:$C$205,2,0),"")</f>
        <v/>
      </c>
      <c r="C3848" s="178"/>
      <c r="D3848" s="55" t="str">
        <f>_xlfn.IFNA(VLOOKUP(C3848,'Számlafizető(k) adatai'!$C$4:$D$203,2,0),"")</f>
        <v/>
      </c>
      <c r="E3848" s="55" t="str">
        <f>_xlfn.IFNA(VLOOKUP(C3848,'Számlafizető(k) adatai'!$C$4:$M$203,11,0),"")</f>
        <v/>
      </c>
      <c r="F3848" s="178"/>
      <c r="G3848" s="178"/>
      <c r="H3848" s="178"/>
      <c r="I3848" s="55" t="str">
        <f>IF(F3848="","",VLOOKUP(LEFT(F3848,5),'Technikai cellák'!B:C,2,0))</f>
        <v/>
      </c>
      <c r="J3848" s="55" t="str">
        <f>IF(F3848="","",VLOOKUP(I3848,'Technikai cellák'!$C$1:$D$12,2,0))</f>
        <v/>
      </c>
      <c r="K3848" s="179"/>
      <c r="L3848" s="67" t="str">
        <f t="shared" si="1158"/>
        <v/>
      </c>
      <c r="M3848" s="68">
        <f t="shared" si="1159"/>
        <v>0</v>
      </c>
      <c r="N3848" s="66">
        <f t="shared" si="1160"/>
        <v>0</v>
      </c>
      <c r="O3848" s="152"/>
      <c r="P3848" s="172">
        <f t="shared" si="1157"/>
        <v>0</v>
      </c>
      <c r="Q3848" s="69">
        <f t="shared" si="1161"/>
        <v>0</v>
      </c>
      <c r="R3848" s="62">
        <f t="shared" si="1162"/>
        <v>0</v>
      </c>
      <c r="S3848" s="153"/>
      <c r="T3848" s="118" t="str">
        <f t="shared" si="1163"/>
        <v/>
      </c>
      <c r="U3848" s="154"/>
      <c r="V3848" s="154"/>
      <c r="W3848" s="154"/>
      <c r="X3848" s="154"/>
      <c r="Y3848" s="154"/>
      <c r="Z3848" s="154"/>
      <c r="AA3848" s="154"/>
      <c r="AB3848" s="154"/>
      <c r="AC3848" s="154"/>
      <c r="AD3848" s="154"/>
      <c r="AE3848" s="154"/>
      <c r="AF3848" s="154"/>
      <c r="AG3848" s="63">
        <f t="shared" si="1164"/>
        <v>0</v>
      </c>
      <c r="AH3848" s="56">
        <f t="shared" si="1165"/>
        <v>0</v>
      </c>
      <c r="AI3848" s="56">
        <f t="shared" si="1166"/>
        <v>0</v>
      </c>
      <c r="AJ3848" s="56">
        <f t="shared" si="1167"/>
        <v>0</v>
      </c>
      <c r="AK3848" s="56">
        <f t="shared" si="1168"/>
        <v>0</v>
      </c>
      <c r="AL3848" s="56">
        <f t="shared" si="1169"/>
        <v>0</v>
      </c>
      <c r="AM3848" s="56">
        <f t="shared" si="1170"/>
        <v>0</v>
      </c>
      <c r="AN3848" s="56">
        <f t="shared" si="1171"/>
        <v>0</v>
      </c>
      <c r="AO3848" s="56">
        <f t="shared" si="1172"/>
        <v>0</v>
      </c>
      <c r="AP3848" s="56">
        <f t="shared" si="1173"/>
        <v>0</v>
      </c>
      <c r="AQ3848" s="56">
        <f t="shared" si="1174"/>
        <v>0</v>
      </c>
      <c r="AR3848" s="86">
        <f t="shared" si="1175"/>
        <v>0</v>
      </c>
    </row>
    <row r="3849" spans="1:44" x14ac:dyDescent="0.25">
      <c r="A3849" s="178"/>
      <c r="B3849" s="55" t="str">
        <f>_xlfn.IFNA(VLOOKUP(A3849,'Ajánlatkérő(k) adatai'!$B$4:$C$205,2,0),"")</f>
        <v/>
      </c>
      <c r="C3849" s="178"/>
      <c r="D3849" s="55" t="str">
        <f>_xlfn.IFNA(VLOOKUP(C3849,'Számlafizető(k) adatai'!$C$4:$D$203,2,0),"")</f>
        <v/>
      </c>
      <c r="E3849" s="55" t="str">
        <f>_xlfn.IFNA(VLOOKUP(C3849,'Számlafizető(k) adatai'!$C$4:$M$203,11,0),"")</f>
        <v/>
      </c>
      <c r="F3849" s="178"/>
      <c r="G3849" s="178"/>
      <c r="H3849" s="178"/>
      <c r="I3849" s="55" t="str">
        <f>IF(F3849="","",VLOOKUP(LEFT(F3849,5),'Technikai cellák'!B:C,2,0))</f>
        <v/>
      </c>
      <c r="J3849" s="55" t="str">
        <f>IF(F3849="","",VLOOKUP(I3849,'Technikai cellák'!$C$1:$D$12,2,0))</f>
        <v/>
      </c>
      <c r="K3849" s="179"/>
      <c r="L3849" s="67" t="str">
        <f t="shared" si="1158"/>
        <v/>
      </c>
      <c r="M3849" s="68">
        <f t="shared" si="1159"/>
        <v>0</v>
      </c>
      <c r="N3849" s="66">
        <f t="shared" si="1160"/>
        <v>0</v>
      </c>
      <c r="O3849" s="152"/>
      <c r="P3849" s="172">
        <f t="shared" si="1157"/>
        <v>0</v>
      </c>
      <c r="Q3849" s="69">
        <f t="shared" si="1161"/>
        <v>0</v>
      </c>
      <c r="R3849" s="62">
        <f t="shared" si="1162"/>
        <v>0</v>
      </c>
      <c r="S3849" s="153"/>
      <c r="T3849" s="118" t="str">
        <f t="shared" si="1163"/>
        <v/>
      </c>
      <c r="U3849" s="154"/>
      <c r="V3849" s="154"/>
      <c r="W3849" s="154"/>
      <c r="X3849" s="154"/>
      <c r="Y3849" s="154"/>
      <c r="Z3849" s="154"/>
      <c r="AA3849" s="154"/>
      <c r="AB3849" s="154"/>
      <c r="AC3849" s="154"/>
      <c r="AD3849" s="154"/>
      <c r="AE3849" s="154"/>
      <c r="AF3849" s="154"/>
      <c r="AG3849" s="63">
        <f t="shared" si="1164"/>
        <v>0</v>
      </c>
      <c r="AH3849" s="56">
        <f t="shared" si="1165"/>
        <v>0</v>
      </c>
      <c r="AI3849" s="56">
        <f t="shared" si="1166"/>
        <v>0</v>
      </c>
      <c r="AJ3849" s="56">
        <f t="shared" si="1167"/>
        <v>0</v>
      </c>
      <c r="AK3849" s="56">
        <f t="shared" si="1168"/>
        <v>0</v>
      </c>
      <c r="AL3849" s="56">
        <f t="shared" si="1169"/>
        <v>0</v>
      </c>
      <c r="AM3849" s="56">
        <f t="shared" si="1170"/>
        <v>0</v>
      </c>
      <c r="AN3849" s="56">
        <f t="shared" si="1171"/>
        <v>0</v>
      </c>
      <c r="AO3849" s="56">
        <f t="shared" si="1172"/>
        <v>0</v>
      </c>
      <c r="AP3849" s="56">
        <f t="shared" si="1173"/>
        <v>0</v>
      </c>
      <c r="AQ3849" s="56">
        <f t="shared" si="1174"/>
        <v>0</v>
      </c>
      <c r="AR3849" s="86">
        <f t="shared" si="1175"/>
        <v>0</v>
      </c>
    </row>
    <row r="3850" spans="1:44" x14ac:dyDescent="0.25">
      <c r="A3850" s="178"/>
      <c r="B3850" s="55" t="str">
        <f>_xlfn.IFNA(VLOOKUP(A3850,'Ajánlatkérő(k) adatai'!$B$4:$C$205,2,0),"")</f>
        <v/>
      </c>
      <c r="C3850" s="178"/>
      <c r="D3850" s="55" t="str">
        <f>_xlfn.IFNA(VLOOKUP(C3850,'Számlafizető(k) adatai'!$C$4:$D$203,2,0),"")</f>
        <v/>
      </c>
      <c r="E3850" s="55" t="str">
        <f>_xlfn.IFNA(VLOOKUP(C3850,'Számlafizető(k) adatai'!$C$4:$M$203,11,0),"")</f>
        <v/>
      </c>
      <c r="F3850" s="178"/>
      <c r="G3850" s="178"/>
      <c r="H3850" s="178"/>
      <c r="I3850" s="55" t="str">
        <f>IF(F3850="","",VLOOKUP(LEFT(F3850,5),'Technikai cellák'!B:C,2,0))</f>
        <v/>
      </c>
      <c r="J3850" s="55" t="str">
        <f>IF(F3850="","",VLOOKUP(I3850,'Technikai cellák'!$C$1:$D$12,2,0))</f>
        <v/>
      </c>
      <c r="K3850" s="179"/>
      <c r="L3850" s="67" t="str">
        <f t="shared" si="1158"/>
        <v/>
      </c>
      <c r="M3850" s="68">
        <f t="shared" si="1159"/>
        <v>0</v>
      </c>
      <c r="N3850" s="66">
        <f t="shared" si="1160"/>
        <v>0</v>
      </c>
      <c r="O3850" s="152"/>
      <c r="P3850" s="172">
        <f t="shared" si="1157"/>
        <v>0</v>
      </c>
      <c r="Q3850" s="69">
        <f t="shared" si="1161"/>
        <v>0</v>
      </c>
      <c r="R3850" s="62">
        <f t="shared" si="1162"/>
        <v>0</v>
      </c>
      <c r="S3850" s="153"/>
      <c r="T3850" s="118" t="str">
        <f t="shared" si="1163"/>
        <v/>
      </c>
      <c r="U3850" s="154"/>
      <c r="V3850" s="154"/>
      <c r="W3850" s="154"/>
      <c r="X3850" s="154"/>
      <c r="Y3850" s="154"/>
      <c r="Z3850" s="154"/>
      <c r="AA3850" s="154"/>
      <c r="AB3850" s="154"/>
      <c r="AC3850" s="154"/>
      <c r="AD3850" s="154"/>
      <c r="AE3850" s="154"/>
      <c r="AF3850" s="154"/>
      <c r="AG3850" s="63">
        <f t="shared" si="1164"/>
        <v>0</v>
      </c>
      <c r="AH3850" s="56">
        <f t="shared" si="1165"/>
        <v>0</v>
      </c>
      <c r="AI3850" s="56">
        <f t="shared" si="1166"/>
        <v>0</v>
      </c>
      <c r="AJ3850" s="56">
        <f t="shared" si="1167"/>
        <v>0</v>
      </c>
      <c r="AK3850" s="56">
        <f t="shared" si="1168"/>
        <v>0</v>
      </c>
      <c r="AL3850" s="56">
        <f t="shared" si="1169"/>
        <v>0</v>
      </c>
      <c r="AM3850" s="56">
        <f t="shared" si="1170"/>
        <v>0</v>
      </c>
      <c r="AN3850" s="56">
        <f t="shared" si="1171"/>
        <v>0</v>
      </c>
      <c r="AO3850" s="56">
        <f t="shared" si="1172"/>
        <v>0</v>
      </c>
      <c r="AP3850" s="56">
        <f t="shared" si="1173"/>
        <v>0</v>
      </c>
      <c r="AQ3850" s="56">
        <f t="shared" si="1174"/>
        <v>0</v>
      </c>
      <c r="AR3850" s="86">
        <f t="shared" si="1175"/>
        <v>0</v>
      </c>
    </row>
    <row r="3851" spans="1:44" x14ac:dyDescent="0.25">
      <c r="A3851" s="178"/>
      <c r="B3851" s="55" t="str">
        <f>_xlfn.IFNA(VLOOKUP(A3851,'Ajánlatkérő(k) adatai'!$B$4:$C$205,2,0),"")</f>
        <v/>
      </c>
      <c r="C3851" s="178"/>
      <c r="D3851" s="55" t="str">
        <f>_xlfn.IFNA(VLOOKUP(C3851,'Számlafizető(k) adatai'!$C$4:$D$203,2,0),"")</f>
        <v/>
      </c>
      <c r="E3851" s="55" t="str">
        <f>_xlfn.IFNA(VLOOKUP(C3851,'Számlafizető(k) adatai'!$C$4:$M$203,11,0),"")</f>
        <v/>
      </c>
      <c r="F3851" s="178"/>
      <c r="G3851" s="178"/>
      <c r="H3851" s="178"/>
      <c r="I3851" s="55" t="str">
        <f>IF(F3851="","",VLOOKUP(LEFT(F3851,5),'Technikai cellák'!B:C,2,0))</f>
        <v/>
      </c>
      <c r="J3851" s="55" t="str">
        <f>IF(F3851="","",VLOOKUP(I3851,'Technikai cellák'!$C$1:$D$12,2,0))</f>
        <v/>
      </c>
      <c r="K3851" s="179"/>
      <c r="L3851" s="67" t="str">
        <f t="shared" si="1158"/>
        <v/>
      </c>
      <c r="M3851" s="68">
        <f t="shared" si="1159"/>
        <v>0</v>
      </c>
      <c r="N3851" s="66">
        <f t="shared" si="1160"/>
        <v>0</v>
      </c>
      <c r="O3851" s="152"/>
      <c r="P3851" s="172">
        <f t="shared" si="1157"/>
        <v>0</v>
      </c>
      <c r="Q3851" s="69">
        <f t="shared" si="1161"/>
        <v>0</v>
      </c>
      <c r="R3851" s="62">
        <f t="shared" si="1162"/>
        <v>0</v>
      </c>
      <c r="S3851" s="153"/>
      <c r="T3851" s="118" t="str">
        <f t="shared" si="1163"/>
        <v/>
      </c>
      <c r="U3851" s="154"/>
      <c r="V3851" s="154"/>
      <c r="W3851" s="154"/>
      <c r="X3851" s="154"/>
      <c r="Y3851" s="154"/>
      <c r="Z3851" s="154"/>
      <c r="AA3851" s="154"/>
      <c r="AB3851" s="154"/>
      <c r="AC3851" s="154"/>
      <c r="AD3851" s="154"/>
      <c r="AE3851" s="154"/>
      <c r="AF3851" s="154"/>
      <c r="AG3851" s="63">
        <f t="shared" si="1164"/>
        <v>0</v>
      </c>
      <c r="AH3851" s="56">
        <f t="shared" si="1165"/>
        <v>0</v>
      </c>
      <c r="AI3851" s="56">
        <f t="shared" si="1166"/>
        <v>0</v>
      </c>
      <c r="AJ3851" s="56">
        <f t="shared" si="1167"/>
        <v>0</v>
      </c>
      <c r="AK3851" s="56">
        <f t="shared" si="1168"/>
        <v>0</v>
      </c>
      <c r="AL3851" s="56">
        <f t="shared" si="1169"/>
        <v>0</v>
      </c>
      <c r="AM3851" s="56">
        <f t="shared" si="1170"/>
        <v>0</v>
      </c>
      <c r="AN3851" s="56">
        <f t="shared" si="1171"/>
        <v>0</v>
      </c>
      <c r="AO3851" s="56">
        <f t="shared" si="1172"/>
        <v>0</v>
      </c>
      <c r="AP3851" s="56">
        <f t="shared" si="1173"/>
        <v>0</v>
      </c>
      <c r="AQ3851" s="56">
        <f t="shared" si="1174"/>
        <v>0</v>
      </c>
      <c r="AR3851" s="86">
        <f t="shared" si="1175"/>
        <v>0</v>
      </c>
    </row>
    <row r="3852" spans="1:44" x14ac:dyDescent="0.25">
      <c r="A3852" s="178"/>
      <c r="B3852" s="55" t="str">
        <f>_xlfn.IFNA(VLOOKUP(A3852,'Ajánlatkérő(k) adatai'!$B$4:$C$205,2,0),"")</f>
        <v/>
      </c>
      <c r="C3852" s="178"/>
      <c r="D3852" s="55" t="str">
        <f>_xlfn.IFNA(VLOOKUP(C3852,'Számlafizető(k) adatai'!$C$4:$D$203,2,0),"")</f>
        <v/>
      </c>
      <c r="E3852" s="55" t="str">
        <f>_xlfn.IFNA(VLOOKUP(C3852,'Számlafizető(k) adatai'!$C$4:$M$203,11,0),"")</f>
        <v/>
      </c>
      <c r="F3852" s="178"/>
      <c r="G3852" s="178"/>
      <c r="H3852" s="178"/>
      <c r="I3852" s="55" t="str">
        <f>IF(F3852="","",VLOOKUP(LEFT(F3852,5),'Technikai cellák'!B:C,2,0))</f>
        <v/>
      </c>
      <c r="J3852" s="55" t="str">
        <f>IF(F3852="","",VLOOKUP(I3852,'Technikai cellák'!$C$1:$D$12,2,0))</f>
        <v/>
      </c>
      <c r="K3852" s="179"/>
      <c r="L3852" s="67" t="str">
        <f t="shared" si="1158"/>
        <v/>
      </c>
      <c r="M3852" s="68">
        <f t="shared" si="1159"/>
        <v>0</v>
      </c>
      <c r="N3852" s="66">
        <f t="shared" si="1160"/>
        <v>0</v>
      </c>
      <c r="O3852" s="152"/>
      <c r="P3852" s="172">
        <f t="shared" si="1157"/>
        <v>0</v>
      </c>
      <c r="Q3852" s="69">
        <f t="shared" si="1161"/>
        <v>0</v>
      </c>
      <c r="R3852" s="62">
        <f t="shared" si="1162"/>
        <v>0</v>
      </c>
      <c r="S3852" s="153"/>
      <c r="T3852" s="118" t="str">
        <f t="shared" si="1163"/>
        <v/>
      </c>
      <c r="U3852" s="154"/>
      <c r="V3852" s="154"/>
      <c r="W3852" s="154"/>
      <c r="X3852" s="154"/>
      <c r="Y3852" s="154"/>
      <c r="Z3852" s="154"/>
      <c r="AA3852" s="154"/>
      <c r="AB3852" s="154"/>
      <c r="AC3852" s="154"/>
      <c r="AD3852" s="154"/>
      <c r="AE3852" s="154"/>
      <c r="AF3852" s="154"/>
      <c r="AG3852" s="63">
        <f t="shared" si="1164"/>
        <v>0</v>
      </c>
      <c r="AH3852" s="56">
        <f t="shared" si="1165"/>
        <v>0</v>
      </c>
      <c r="AI3852" s="56">
        <f t="shared" si="1166"/>
        <v>0</v>
      </c>
      <c r="AJ3852" s="56">
        <f t="shared" si="1167"/>
        <v>0</v>
      </c>
      <c r="AK3852" s="56">
        <f t="shared" si="1168"/>
        <v>0</v>
      </c>
      <c r="AL3852" s="56">
        <f t="shared" si="1169"/>
        <v>0</v>
      </c>
      <c r="AM3852" s="56">
        <f t="shared" si="1170"/>
        <v>0</v>
      </c>
      <c r="AN3852" s="56">
        <f t="shared" si="1171"/>
        <v>0</v>
      </c>
      <c r="AO3852" s="56">
        <f t="shared" si="1172"/>
        <v>0</v>
      </c>
      <c r="AP3852" s="56">
        <f t="shared" si="1173"/>
        <v>0</v>
      </c>
      <c r="AQ3852" s="56">
        <f t="shared" si="1174"/>
        <v>0</v>
      </c>
      <c r="AR3852" s="86">
        <f t="shared" si="1175"/>
        <v>0</v>
      </c>
    </row>
    <row r="3853" spans="1:44" x14ac:dyDescent="0.25">
      <c r="A3853" s="178"/>
      <c r="B3853" s="55" t="str">
        <f>_xlfn.IFNA(VLOOKUP(A3853,'Ajánlatkérő(k) adatai'!$B$4:$C$205,2,0),"")</f>
        <v/>
      </c>
      <c r="C3853" s="178"/>
      <c r="D3853" s="55" t="str">
        <f>_xlfn.IFNA(VLOOKUP(C3853,'Számlafizető(k) adatai'!$C$4:$D$203,2,0),"")</f>
        <v/>
      </c>
      <c r="E3853" s="55" t="str">
        <f>_xlfn.IFNA(VLOOKUP(C3853,'Számlafizető(k) adatai'!$C$4:$M$203,11,0),"")</f>
        <v/>
      </c>
      <c r="F3853" s="178"/>
      <c r="G3853" s="178"/>
      <c r="H3853" s="178"/>
      <c r="I3853" s="55" t="str">
        <f>IF(F3853="","",VLOOKUP(LEFT(F3853,5),'Technikai cellák'!B:C,2,0))</f>
        <v/>
      </c>
      <c r="J3853" s="55" t="str">
        <f>IF(F3853="","",VLOOKUP(I3853,'Technikai cellák'!$C$1:$D$12,2,0))</f>
        <v/>
      </c>
      <c r="K3853" s="179"/>
      <c r="L3853" s="67" t="str">
        <f t="shared" si="1158"/>
        <v/>
      </c>
      <c r="M3853" s="68">
        <f t="shared" si="1159"/>
        <v>0</v>
      </c>
      <c r="N3853" s="66">
        <f t="shared" si="1160"/>
        <v>0</v>
      </c>
      <c r="O3853" s="152"/>
      <c r="P3853" s="172">
        <f t="shared" si="1157"/>
        <v>0</v>
      </c>
      <c r="Q3853" s="69">
        <f t="shared" si="1161"/>
        <v>0</v>
      </c>
      <c r="R3853" s="62">
        <f t="shared" si="1162"/>
        <v>0</v>
      </c>
      <c r="S3853" s="153"/>
      <c r="T3853" s="118" t="str">
        <f t="shared" si="1163"/>
        <v/>
      </c>
      <c r="U3853" s="154"/>
      <c r="V3853" s="154"/>
      <c r="W3853" s="154"/>
      <c r="X3853" s="154"/>
      <c r="Y3853" s="154"/>
      <c r="Z3853" s="154"/>
      <c r="AA3853" s="154"/>
      <c r="AB3853" s="154"/>
      <c r="AC3853" s="154"/>
      <c r="AD3853" s="154"/>
      <c r="AE3853" s="154"/>
      <c r="AF3853" s="154"/>
      <c r="AG3853" s="63">
        <f t="shared" si="1164"/>
        <v>0</v>
      </c>
      <c r="AH3853" s="56">
        <f t="shared" si="1165"/>
        <v>0</v>
      </c>
      <c r="AI3853" s="56">
        <f t="shared" si="1166"/>
        <v>0</v>
      </c>
      <c r="AJ3853" s="56">
        <f t="shared" si="1167"/>
        <v>0</v>
      </c>
      <c r="AK3853" s="56">
        <f t="shared" si="1168"/>
        <v>0</v>
      </c>
      <c r="AL3853" s="56">
        <f t="shared" si="1169"/>
        <v>0</v>
      </c>
      <c r="AM3853" s="56">
        <f t="shared" si="1170"/>
        <v>0</v>
      </c>
      <c r="AN3853" s="56">
        <f t="shared" si="1171"/>
        <v>0</v>
      </c>
      <c r="AO3853" s="56">
        <f t="shared" si="1172"/>
        <v>0</v>
      </c>
      <c r="AP3853" s="56">
        <f t="shared" si="1173"/>
        <v>0</v>
      </c>
      <c r="AQ3853" s="56">
        <f t="shared" si="1174"/>
        <v>0</v>
      </c>
      <c r="AR3853" s="86">
        <f t="shared" si="1175"/>
        <v>0</v>
      </c>
    </row>
    <row r="3854" spans="1:44" x14ac:dyDescent="0.25">
      <c r="A3854" s="178"/>
      <c r="B3854" s="55" t="str">
        <f>_xlfn.IFNA(VLOOKUP(A3854,'Ajánlatkérő(k) adatai'!$B$4:$C$205,2,0),"")</f>
        <v/>
      </c>
      <c r="C3854" s="178"/>
      <c r="D3854" s="55" t="str">
        <f>_xlfn.IFNA(VLOOKUP(C3854,'Számlafizető(k) adatai'!$C$4:$D$203,2,0),"")</f>
        <v/>
      </c>
      <c r="E3854" s="55" t="str">
        <f>_xlfn.IFNA(VLOOKUP(C3854,'Számlafizető(k) adatai'!$C$4:$M$203,11,0),"")</f>
        <v/>
      </c>
      <c r="F3854" s="178"/>
      <c r="G3854" s="178"/>
      <c r="H3854" s="178"/>
      <c r="I3854" s="55" t="str">
        <f>IF(F3854="","",VLOOKUP(LEFT(F3854,5),'Technikai cellák'!B:C,2,0))</f>
        <v/>
      </c>
      <c r="J3854" s="55" t="str">
        <f>IF(F3854="","",VLOOKUP(I3854,'Technikai cellák'!$C$1:$D$12,2,0))</f>
        <v/>
      </c>
      <c r="K3854" s="179"/>
      <c r="L3854" s="67" t="str">
        <f t="shared" si="1158"/>
        <v/>
      </c>
      <c r="M3854" s="68">
        <f t="shared" si="1159"/>
        <v>0</v>
      </c>
      <c r="N3854" s="66">
        <f t="shared" si="1160"/>
        <v>0</v>
      </c>
      <c r="O3854" s="152"/>
      <c r="P3854" s="172">
        <f t="shared" si="1157"/>
        <v>0</v>
      </c>
      <c r="Q3854" s="69">
        <f t="shared" si="1161"/>
        <v>0</v>
      </c>
      <c r="R3854" s="62">
        <f t="shared" si="1162"/>
        <v>0</v>
      </c>
      <c r="S3854" s="153"/>
      <c r="T3854" s="118" t="str">
        <f t="shared" si="1163"/>
        <v/>
      </c>
      <c r="U3854" s="154"/>
      <c r="V3854" s="154"/>
      <c r="W3854" s="154"/>
      <c r="X3854" s="154"/>
      <c r="Y3854" s="154"/>
      <c r="Z3854" s="154"/>
      <c r="AA3854" s="154"/>
      <c r="AB3854" s="154"/>
      <c r="AC3854" s="154"/>
      <c r="AD3854" s="154"/>
      <c r="AE3854" s="154"/>
      <c r="AF3854" s="154"/>
      <c r="AG3854" s="63">
        <f t="shared" si="1164"/>
        <v>0</v>
      </c>
      <c r="AH3854" s="56">
        <f t="shared" si="1165"/>
        <v>0</v>
      </c>
      <c r="AI3854" s="56">
        <f t="shared" si="1166"/>
        <v>0</v>
      </c>
      <c r="AJ3854" s="56">
        <f t="shared" si="1167"/>
        <v>0</v>
      </c>
      <c r="AK3854" s="56">
        <f t="shared" si="1168"/>
        <v>0</v>
      </c>
      <c r="AL3854" s="56">
        <f t="shared" si="1169"/>
        <v>0</v>
      </c>
      <c r="AM3854" s="56">
        <f t="shared" si="1170"/>
        <v>0</v>
      </c>
      <c r="AN3854" s="56">
        <f t="shared" si="1171"/>
        <v>0</v>
      </c>
      <c r="AO3854" s="56">
        <f t="shared" si="1172"/>
        <v>0</v>
      </c>
      <c r="AP3854" s="56">
        <f t="shared" si="1173"/>
        <v>0</v>
      </c>
      <c r="AQ3854" s="56">
        <f t="shared" si="1174"/>
        <v>0</v>
      </c>
      <c r="AR3854" s="86">
        <f t="shared" si="1175"/>
        <v>0</v>
      </c>
    </row>
    <row r="3855" spans="1:44" x14ac:dyDescent="0.25">
      <c r="A3855" s="178"/>
      <c r="B3855" s="55" t="str">
        <f>_xlfn.IFNA(VLOOKUP(A3855,'Ajánlatkérő(k) adatai'!$B$4:$C$205,2,0),"")</f>
        <v/>
      </c>
      <c r="C3855" s="178"/>
      <c r="D3855" s="55" t="str">
        <f>_xlfn.IFNA(VLOOKUP(C3855,'Számlafizető(k) adatai'!$C$4:$D$203,2,0),"")</f>
        <v/>
      </c>
      <c r="E3855" s="55" t="str">
        <f>_xlfn.IFNA(VLOOKUP(C3855,'Számlafizető(k) adatai'!$C$4:$M$203,11,0),"")</f>
        <v/>
      </c>
      <c r="F3855" s="178"/>
      <c r="G3855" s="178"/>
      <c r="H3855" s="178"/>
      <c r="I3855" s="55" t="str">
        <f>IF(F3855="","",VLOOKUP(LEFT(F3855,5),'Technikai cellák'!B:C,2,0))</f>
        <v/>
      </c>
      <c r="J3855" s="55" t="str">
        <f>IF(F3855="","",VLOOKUP(I3855,'Technikai cellák'!$C$1:$D$12,2,0))</f>
        <v/>
      </c>
      <c r="K3855" s="179"/>
      <c r="L3855" s="67" t="str">
        <f t="shared" si="1158"/>
        <v/>
      </c>
      <c r="M3855" s="68">
        <f t="shared" si="1159"/>
        <v>0</v>
      </c>
      <c r="N3855" s="66">
        <f t="shared" si="1160"/>
        <v>0</v>
      </c>
      <c r="O3855" s="152"/>
      <c r="P3855" s="172">
        <f t="shared" si="1157"/>
        <v>0</v>
      </c>
      <c r="Q3855" s="69">
        <f t="shared" si="1161"/>
        <v>0</v>
      </c>
      <c r="R3855" s="62">
        <f t="shared" si="1162"/>
        <v>0</v>
      </c>
      <c r="S3855" s="153"/>
      <c r="T3855" s="118" t="str">
        <f t="shared" si="1163"/>
        <v/>
      </c>
      <c r="U3855" s="154"/>
      <c r="V3855" s="154"/>
      <c r="W3855" s="154"/>
      <c r="X3855" s="154"/>
      <c r="Y3855" s="154"/>
      <c r="Z3855" s="154"/>
      <c r="AA3855" s="154"/>
      <c r="AB3855" s="154"/>
      <c r="AC3855" s="154"/>
      <c r="AD3855" s="154"/>
      <c r="AE3855" s="154"/>
      <c r="AF3855" s="154"/>
      <c r="AG3855" s="63">
        <f t="shared" si="1164"/>
        <v>0</v>
      </c>
      <c r="AH3855" s="56">
        <f t="shared" si="1165"/>
        <v>0</v>
      </c>
      <c r="AI3855" s="56">
        <f t="shared" si="1166"/>
        <v>0</v>
      </c>
      <c r="AJ3855" s="56">
        <f t="shared" si="1167"/>
        <v>0</v>
      </c>
      <c r="AK3855" s="56">
        <f t="shared" si="1168"/>
        <v>0</v>
      </c>
      <c r="AL3855" s="56">
        <f t="shared" si="1169"/>
        <v>0</v>
      </c>
      <c r="AM3855" s="56">
        <f t="shared" si="1170"/>
        <v>0</v>
      </c>
      <c r="AN3855" s="56">
        <f t="shared" si="1171"/>
        <v>0</v>
      </c>
      <c r="AO3855" s="56">
        <f t="shared" si="1172"/>
        <v>0</v>
      </c>
      <c r="AP3855" s="56">
        <f t="shared" si="1173"/>
        <v>0</v>
      </c>
      <c r="AQ3855" s="56">
        <f t="shared" si="1174"/>
        <v>0</v>
      </c>
      <c r="AR3855" s="86">
        <f t="shared" si="1175"/>
        <v>0</v>
      </c>
    </row>
    <row r="3856" spans="1:44" x14ac:dyDescent="0.25">
      <c r="A3856" s="178"/>
      <c r="B3856" s="55" t="str">
        <f>_xlfn.IFNA(VLOOKUP(A3856,'Ajánlatkérő(k) adatai'!$B$4:$C$205,2,0),"")</f>
        <v/>
      </c>
      <c r="C3856" s="178"/>
      <c r="D3856" s="55" t="str">
        <f>_xlfn.IFNA(VLOOKUP(C3856,'Számlafizető(k) adatai'!$C$4:$D$203,2,0),"")</f>
        <v/>
      </c>
      <c r="E3856" s="55" t="str">
        <f>_xlfn.IFNA(VLOOKUP(C3856,'Számlafizető(k) adatai'!$C$4:$M$203,11,0),"")</f>
        <v/>
      </c>
      <c r="F3856" s="178"/>
      <c r="G3856" s="178"/>
      <c r="H3856" s="178"/>
      <c r="I3856" s="55" t="str">
        <f>IF(F3856="","",VLOOKUP(LEFT(F3856,5),'Technikai cellák'!B:C,2,0))</f>
        <v/>
      </c>
      <c r="J3856" s="55" t="str">
        <f>IF(F3856="","",VLOOKUP(I3856,'Technikai cellák'!$C$1:$D$12,2,0))</f>
        <v/>
      </c>
      <c r="K3856" s="179"/>
      <c r="L3856" s="67" t="str">
        <f t="shared" si="1158"/>
        <v/>
      </c>
      <c r="M3856" s="68">
        <f t="shared" si="1159"/>
        <v>0</v>
      </c>
      <c r="N3856" s="66">
        <f t="shared" si="1160"/>
        <v>0</v>
      </c>
      <c r="O3856" s="152"/>
      <c r="P3856" s="172">
        <f t="shared" ref="P3856:P3919" si="1176">ROUND((IF(K3856&lt;100,0,K3856*$C$7)/$C$8),0)</f>
        <v>0</v>
      </c>
      <c r="Q3856" s="69">
        <f t="shared" si="1161"/>
        <v>0</v>
      </c>
      <c r="R3856" s="62">
        <f t="shared" si="1162"/>
        <v>0</v>
      </c>
      <c r="S3856" s="153"/>
      <c r="T3856" s="118" t="str">
        <f t="shared" si="1163"/>
        <v/>
      </c>
      <c r="U3856" s="154"/>
      <c r="V3856" s="154"/>
      <c r="W3856" s="154"/>
      <c r="X3856" s="154"/>
      <c r="Y3856" s="154"/>
      <c r="Z3856" s="154"/>
      <c r="AA3856" s="154"/>
      <c r="AB3856" s="154"/>
      <c r="AC3856" s="154"/>
      <c r="AD3856" s="154"/>
      <c r="AE3856" s="154"/>
      <c r="AF3856" s="154"/>
      <c r="AG3856" s="63">
        <f t="shared" si="1164"/>
        <v>0</v>
      </c>
      <c r="AH3856" s="56">
        <f t="shared" si="1165"/>
        <v>0</v>
      </c>
      <c r="AI3856" s="56">
        <f t="shared" si="1166"/>
        <v>0</v>
      </c>
      <c r="AJ3856" s="56">
        <f t="shared" si="1167"/>
        <v>0</v>
      </c>
      <c r="AK3856" s="56">
        <f t="shared" si="1168"/>
        <v>0</v>
      </c>
      <c r="AL3856" s="56">
        <f t="shared" si="1169"/>
        <v>0</v>
      </c>
      <c r="AM3856" s="56">
        <f t="shared" si="1170"/>
        <v>0</v>
      </c>
      <c r="AN3856" s="56">
        <f t="shared" si="1171"/>
        <v>0</v>
      </c>
      <c r="AO3856" s="56">
        <f t="shared" si="1172"/>
        <v>0</v>
      </c>
      <c r="AP3856" s="56">
        <f t="shared" si="1173"/>
        <v>0</v>
      </c>
      <c r="AQ3856" s="56">
        <f t="shared" si="1174"/>
        <v>0</v>
      </c>
      <c r="AR3856" s="86">
        <f t="shared" si="1175"/>
        <v>0</v>
      </c>
    </row>
    <row r="3857" spans="1:44" x14ac:dyDescent="0.25">
      <c r="A3857" s="178"/>
      <c r="B3857" s="55" t="str">
        <f>_xlfn.IFNA(VLOOKUP(A3857,'Ajánlatkérő(k) adatai'!$B$4:$C$205,2,0),"")</f>
        <v/>
      </c>
      <c r="C3857" s="178"/>
      <c r="D3857" s="55" t="str">
        <f>_xlfn.IFNA(VLOOKUP(C3857,'Számlafizető(k) adatai'!$C$4:$D$203,2,0),"")</f>
        <v/>
      </c>
      <c r="E3857" s="55" t="str">
        <f>_xlfn.IFNA(VLOOKUP(C3857,'Számlafizető(k) adatai'!$C$4:$M$203,11,0),"")</f>
        <v/>
      </c>
      <c r="F3857" s="178"/>
      <c r="G3857" s="178"/>
      <c r="H3857" s="178"/>
      <c r="I3857" s="55" t="str">
        <f>IF(F3857="","",VLOOKUP(LEFT(F3857,5),'Technikai cellák'!B:C,2,0))</f>
        <v/>
      </c>
      <c r="J3857" s="55" t="str">
        <f>IF(F3857="","",VLOOKUP(I3857,'Technikai cellák'!$C$1:$D$12,2,0))</f>
        <v/>
      </c>
      <c r="K3857" s="179"/>
      <c r="L3857" s="67" t="str">
        <f t="shared" si="1158"/>
        <v/>
      </c>
      <c r="M3857" s="68">
        <f t="shared" si="1159"/>
        <v>0</v>
      </c>
      <c r="N3857" s="66">
        <f t="shared" si="1160"/>
        <v>0</v>
      </c>
      <c r="O3857" s="152"/>
      <c r="P3857" s="172">
        <f t="shared" si="1176"/>
        <v>0</v>
      </c>
      <c r="Q3857" s="69">
        <f t="shared" si="1161"/>
        <v>0</v>
      </c>
      <c r="R3857" s="62">
        <f t="shared" si="1162"/>
        <v>0</v>
      </c>
      <c r="S3857" s="153"/>
      <c r="T3857" s="118" t="str">
        <f t="shared" si="1163"/>
        <v/>
      </c>
      <c r="U3857" s="154"/>
      <c r="V3857" s="154"/>
      <c r="W3857" s="154"/>
      <c r="X3857" s="154"/>
      <c r="Y3857" s="154"/>
      <c r="Z3857" s="154"/>
      <c r="AA3857" s="154"/>
      <c r="AB3857" s="154"/>
      <c r="AC3857" s="154"/>
      <c r="AD3857" s="154"/>
      <c r="AE3857" s="154"/>
      <c r="AF3857" s="154"/>
      <c r="AG3857" s="63">
        <f t="shared" si="1164"/>
        <v>0</v>
      </c>
      <c r="AH3857" s="56">
        <f t="shared" si="1165"/>
        <v>0</v>
      </c>
      <c r="AI3857" s="56">
        <f t="shared" si="1166"/>
        <v>0</v>
      </c>
      <c r="AJ3857" s="56">
        <f t="shared" si="1167"/>
        <v>0</v>
      </c>
      <c r="AK3857" s="56">
        <f t="shared" si="1168"/>
        <v>0</v>
      </c>
      <c r="AL3857" s="56">
        <f t="shared" si="1169"/>
        <v>0</v>
      </c>
      <c r="AM3857" s="56">
        <f t="shared" si="1170"/>
        <v>0</v>
      </c>
      <c r="AN3857" s="56">
        <f t="shared" si="1171"/>
        <v>0</v>
      </c>
      <c r="AO3857" s="56">
        <f t="shared" si="1172"/>
        <v>0</v>
      </c>
      <c r="AP3857" s="56">
        <f t="shared" si="1173"/>
        <v>0</v>
      </c>
      <c r="AQ3857" s="56">
        <f t="shared" si="1174"/>
        <v>0</v>
      </c>
      <c r="AR3857" s="86">
        <f t="shared" si="1175"/>
        <v>0</v>
      </c>
    </row>
    <row r="3858" spans="1:44" x14ac:dyDescent="0.25">
      <c r="A3858" s="178"/>
      <c r="B3858" s="55" t="str">
        <f>_xlfn.IFNA(VLOOKUP(A3858,'Ajánlatkérő(k) adatai'!$B$4:$C$205,2,0),"")</f>
        <v/>
      </c>
      <c r="C3858" s="178"/>
      <c r="D3858" s="55" t="str">
        <f>_xlfn.IFNA(VLOOKUP(C3858,'Számlafizető(k) adatai'!$C$4:$D$203,2,0),"")</f>
        <v/>
      </c>
      <c r="E3858" s="55" t="str">
        <f>_xlfn.IFNA(VLOOKUP(C3858,'Számlafizető(k) adatai'!$C$4:$M$203,11,0),"")</f>
        <v/>
      </c>
      <c r="F3858" s="178"/>
      <c r="G3858" s="178"/>
      <c r="H3858" s="178"/>
      <c r="I3858" s="55" t="str">
        <f>IF(F3858="","",VLOOKUP(LEFT(F3858,5),'Technikai cellák'!B:C,2,0))</f>
        <v/>
      </c>
      <c r="J3858" s="55" t="str">
        <f>IF(F3858="","",VLOOKUP(I3858,'Technikai cellák'!$C$1:$D$12,2,0))</f>
        <v/>
      </c>
      <c r="K3858" s="179"/>
      <c r="L3858" s="67" t="str">
        <f t="shared" si="1158"/>
        <v/>
      </c>
      <c r="M3858" s="68">
        <f t="shared" si="1159"/>
        <v>0</v>
      </c>
      <c r="N3858" s="66">
        <f t="shared" si="1160"/>
        <v>0</v>
      </c>
      <c r="O3858" s="152"/>
      <c r="P3858" s="172">
        <f t="shared" si="1176"/>
        <v>0</v>
      </c>
      <c r="Q3858" s="69">
        <f t="shared" si="1161"/>
        <v>0</v>
      </c>
      <c r="R3858" s="62">
        <f t="shared" si="1162"/>
        <v>0</v>
      </c>
      <c r="S3858" s="153"/>
      <c r="T3858" s="118" t="str">
        <f t="shared" si="1163"/>
        <v/>
      </c>
      <c r="U3858" s="154"/>
      <c r="V3858" s="154"/>
      <c r="W3858" s="154"/>
      <c r="X3858" s="154"/>
      <c r="Y3858" s="154"/>
      <c r="Z3858" s="154"/>
      <c r="AA3858" s="154"/>
      <c r="AB3858" s="154"/>
      <c r="AC3858" s="154"/>
      <c r="AD3858" s="154"/>
      <c r="AE3858" s="154"/>
      <c r="AF3858" s="154"/>
      <c r="AG3858" s="63">
        <f t="shared" si="1164"/>
        <v>0</v>
      </c>
      <c r="AH3858" s="56">
        <f t="shared" si="1165"/>
        <v>0</v>
      </c>
      <c r="AI3858" s="56">
        <f t="shared" si="1166"/>
        <v>0</v>
      </c>
      <c r="AJ3858" s="56">
        <f t="shared" si="1167"/>
        <v>0</v>
      </c>
      <c r="AK3858" s="56">
        <f t="shared" si="1168"/>
        <v>0</v>
      </c>
      <c r="AL3858" s="56">
        <f t="shared" si="1169"/>
        <v>0</v>
      </c>
      <c r="AM3858" s="56">
        <f t="shared" si="1170"/>
        <v>0</v>
      </c>
      <c r="AN3858" s="56">
        <f t="shared" si="1171"/>
        <v>0</v>
      </c>
      <c r="AO3858" s="56">
        <f t="shared" si="1172"/>
        <v>0</v>
      </c>
      <c r="AP3858" s="56">
        <f t="shared" si="1173"/>
        <v>0</v>
      </c>
      <c r="AQ3858" s="56">
        <f t="shared" si="1174"/>
        <v>0</v>
      </c>
      <c r="AR3858" s="86">
        <f t="shared" si="1175"/>
        <v>0</v>
      </c>
    </row>
    <row r="3859" spans="1:44" x14ac:dyDescent="0.25">
      <c r="A3859" s="178"/>
      <c r="B3859" s="55" t="str">
        <f>_xlfn.IFNA(VLOOKUP(A3859,'Ajánlatkérő(k) adatai'!$B$4:$C$205,2,0),"")</f>
        <v/>
      </c>
      <c r="C3859" s="178"/>
      <c r="D3859" s="55" t="str">
        <f>_xlfn.IFNA(VLOOKUP(C3859,'Számlafizető(k) adatai'!$C$4:$D$203,2,0),"")</f>
        <v/>
      </c>
      <c r="E3859" s="55" t="str">
        <f>_xlfn.IFNA(VLOOKUP(C3859,'Számlafizető(k) adatai'!$C$4:$M$203,11,0),"")</f>
        <v/>
      </c>
      <c r="F3859" s="178"/>
      <c r="G3859" s="178"/>
      <c r="H3859" s="178"/>
      <c r="I3859" s="55" t="str">
        <f>IF(F3859="","",VLOOKUP(LEFT(F3859,5),'Technikai cellák'!B:C,2,0))</f>
        <v/>
      </c>
      <c r="J3859" s="55" t="str">
        <f>IF(F3859="","",VLOOKUP(I3859,'Technikai cellák'!$C$1:$D$12,2,0))</f>
        <v/>
      </c>
      <c r="K3859" s="179"/>
      <c r="L3859" s="67" t="str">
        <f t="shared" si="1158"/>
        <v/>
      </c>
      <c r="M3859" s="68">
        <f t="shared" si="1159"/>
        <v>0</v>
      </c>
      <c r="N3859" s="66">
        <f t="shared" si="1160"/>
        <v>0</v>
      </c>
      <c r="O3859" s="152"/>
      <c r="P3859" s="172">
        <f t="shared" si="1176"/>
        <v>0</v>
      </c>
      <c r="Q3859" s="69">
        <f t="shared" si="1161"/>
        <v>0</v>
      </c>
      <c r="R3859" s="62">
        <f t="shared" si="1162"/>
        <v>0</v>
      </c>
      <c r="S3859" s="153"/>
      <c r="T3859" s="118" t="str">
        <f t="shared" si="1163"/>
        <v/>
      </c>
      <c r="U3859" s="154"/>
      <c r="V3859" s="154"/>
      <c r="W3859" s="154"/>
      <c r="X3859" s="154"/>
      <c r="Y3859" s="154"/>
      <c r="Z3859" s="154"/>
      <c r="AA3859" s="154"/>
      <c r="AB3859" s="154"/>
      <c r="AC3859" s="154"/>
      <c r="AD3859" s="154"/>
      <c r="AE3859" s="154"/>
      <c r="AF3859" s="154"/>
      <c r="AG3859" s="63">
        <f t="shared" si="1164"/>
        <v>0</v>
      </c>
      <c r="AH3859" s="56">
        <f t="shared" si="1165"/>
        <v>0</v>
      </c>
      <c r="AI3859" s="56">
        <f t="shared" si="1166"/>
        <v>0</v>
      </c>
      <c r="AJ3859" s="56">
        <f t="shared" si="1167"/>
        <v>0</v>
      </c>
      <c r="AK3859" s="56">
        <f t="shared" si="1168"/>
        <v>0</v>
      </c>
      <c r="AL3859" s="56">
        <f t="shared" si="1169"/>
        <v>0</v>
      </c>
      <c r="AM3859" s="56">
        <f t="shared" si="1170"/>
        <v>0</v>
      </c>
      <c r="AN3859" s="56">
        <f t="shared" si="1171"/>
        <v>0</v>
      </c>
      <c r="AO3859" s="56">
        <f t="shared" si="1172"/>
        <v>0</v>
      </c>
      <c r="AP3859" s="56">
        <f t="shared" si="1173"/>
        <v>0</v>
      </c>
      <c r="AQ3859" s="56">
        <f t="shared" si="1174"/>
        <v>0</v>
      </c>
      <c r="AR3859" s="86">
        <f t="shared" si="1175"/>
        <v>0</v>
      </c>
    </row>
    <row r="3860" spans="1:44" x14ac:dyDescent="0.25">
      <c r="A3860" s="178"/>
      <c r="B3860" s="55" t="str">
        <f>_xlfn.IFNA(VLOOKUP(A3860,'Ajánlatkérő(k) adatai'!$B$4:$C$205,2,0),"")</f>
        <v/>
      </c>
      <c r="C3860" s="178"/>
      <c r="D3860" s="55" t="str">
        <f>_xlfn.IFNA(VLOOKUP(C3860,'Számlafizető(k) adatai'!$C$4:$D$203,2,0),"")</f>
        <v/>
      </c>
      <c r="E3860" s="55" t="str">
        <f>_xlfn.IFNA(VLOOKUP(C3860,'Számlafizető(k) adatai'!$C$4:$M$203,11,0),"")</f>
        <v/>
      </c>
      <c r="F3860" s="178"/>
      <c r="G3860" s="178"/>
      <c r="H3860" s="178"/>
      <c r="I3860" s="55" t="str">
        <f>IF(F3860="","",VLOOKUP(LEFT(F3860,5),'Technikai cellák'!B:C,2,0))</f>
        <v/>
      </c>
      <c r="J3860" s="55" t="str">
        <f>IF(F3860="","",VLOOKUP(I3860,'Technikai cellák'!$C$1:$D$12,2,0))</f>
        <v/>
      </c>
      <c r="K3860" s="179"/>
      <c r="L3860" s="67" t="str">
        <f t="shared" si="1158"/>
        <v/>
      </c>
      <c r="M3860" s="68">
        <f t="shared" si="1159"/>
        <v>0</v>
      </c>
      <c r="N3860" s="66">
        <f t="shared" si="1160"/>
        <v>0</v>
      </c>
      <c r="O3860" s="152"/>
      <c r="P3860" s="172">
        <f t="shared" si="1176"/>
        <v>0</v>
      </c>
      <c r="Q3860" s="69">
        <f t="shared" si="1161"/>
        <v>0</v>
      </c>
      <c r="R3860" s="62">
        <f t="shared" si="1162"/>
        <v>0</v>
      </c>
      <c r="S3860" s="153"/>
      <c r="T3860" s="118" t="str">
        <f t="shared" si="1163"/>
        <v/>
      </c>
      <c r="U3860" s="154"/>
      <c r="V3860" s="154"/>
      <c r="W3860" s="154"/>
      <c r="X3860" s="154"/>
      <c r="Y3860" s="154"/>
      <c r="Z3860" s="154"/>
      <c r="AA3860" s="154"/>
      <c r="AB3860" s="154"/>
      <c r="AC3860" s="154"/>
      <c r="AD3860" s="154"/>
      <c r="AE3860" s="154"/>
      <c r="AF3860" s="154"/>
      <c r="AG3860" s="63">
        <f t="shared" si="1164"/>
        <v>0</v>
      </c>
      <c r="AH3860" s="56">
        <f t="shared" si="1165"/>
        <v>0</v>
      </c>
      <c r="AI3860" s="56">
        <f t="shared" si="1166"/>
        <v>0</v>
      </c>
      <c r="AJ3860" s="56">
        <f t="shared" si="1167"/>
        <v>0</v>
      </c>
      <c r="AK3860" s="56">
        <f t="shared" si="1168"/>
        <v>0</v>
      </c>
      <c r="AL3860" s="56">
        <f t="shared" si="1169"/>
        <v>0</v>
      </c>
      <c r="AM3860" s="56">
        <f t="shared" si="1170"/>
        <v>0</v>
      </c>
      <c r="AN3860" s="56">
        <f t="shared" si="1171"/>
        <v>0</v>
      </c>
      <c r="AO3860" s="56">
        <f t="shared" si="1172"/>
        <v>0</v>
      </c>
      <c r="AP3860" s="56">
        <f t="shared" si="1173"/>
        <v>0</v>
      </c>
      <c r="AQ3860" s="56">
        <f t="shared" si="1174"/>
        <v>0</v>
      </c>
      <c r="AR3860" s="86">
        <f t="shared" si="1175"/>
        <v>0</v>
      </c>
    </row>
    <row r="3861" spans="1:44" x14ac:dyDescent="0.25">
      <c r="A3861" s="178"/>
      <c r="B3861" s="55" t="str">
        <f>_xlfn.IFNA(VLOOKUP(A3861,'Ajánlatkérő(k) adatai'!$B$4:$C$205,2,0),"")</f>
        <v/>
      </c>
      <c r="C3861" s="178"/>
      <c r="D3861" s="55" t="str">
        <f>_xlfn.IFNA(VLOOKUP(C3861,'Számlafizető(k) adatai'!$C$4:$D$203,2,0),"")</f>
        <v/>
      </c>
      <c r="E3861" s="55" t="str">
        <f>_xlfn.IFNA(VLOOKUP(C3861,'Számlafizető(k) adatai'!$C$4:$M$203,11,0),"")</f>
        <v/>
      </c>
      <c r="F3861" s="178"/>
      <c r="G3861" s="178"/>
      <c r="H3861" s="178"/>
      <c r="I3861" s="55" t="str">
        <f>IF(F3861="","",VLOOKUP(LEFT(F3861,5),'Technikai cellák'!B:C,2,0))</f>
        <v/>
      </c>
      <c r="J3861" s="55" t="str">
        <f>IF(F3861="","",VLOOKUP(I3861,'Technikai cellák'!$C$1:$D$12,2,0))</f>
        <v/>
      </c>
      <c r="K3861" s="179"/>
      <c r="L3861" s="67" t="str">
        <f t="shared" ref="L3861:L3924" si="1177">IF(K3861="","",IF(K3861&lt;20,"20 alatti",IF(K3861&lt;100,"20-99",IF(K3861&lt;500,"100-500","500-"))))</f>
        <v/>
      </c>
      <c r="M3861" s="68">
        <f t="shared" ref="M3861:M3924" si="1178">ROUND(IF(L3861="20 alatti",K3861*1,0),0)</f>
        <v>0</v>
      </c>
      <c r="N3861" s="66">
        <f t="shared" ref="N3861:N3924" si="1179">ROUND(IF(L3861="20-99",K3861*10.5,0),0)</f>
        <v>0</v>
      </c>
      <c r="O3861" s="152"/>
      <c r="P3861" s="172">
        <f t="shared" si="1176"/>
        <v>0</v>
      </c>
      <c r="Q3861" s="69">
        <f t="shared" ref="Q3861:Q3924" si="1180">ROUND(R3861*$F$10,0)</f>
        <v>0</v>
      </c>
      <c r="R3861" s="62">
        <f t="shared" ref="R3861:R3924" si="1181">SUM(AG3861:AR3861)</f>
        <v>0</v>
      </c>
      <c r="S3861" s="153"/>
      <c r="T3861" s="118" t="str">
        <f t="shared" ref="T3861:T3924" si="1182">IF(S3861="","",IF((DAYS360(S3861,$C$4,TRUE))/30&lt;0,"",(DAYS360(S3861,$C$4,))/30))</f>
        <v/>
      </c>
      <c r="U3861" s="154"/>
      <c r="V3861" s="154"/>
      <c r="W3861" s="154"/>
      <c r="X3861" s="154"/>
      <c r="Y3861" s="154"/>
      <c r="Z3861" s="154"/>
      <c r="AA3861" s="154"/>
      <c r="AB3861" s="154"/>
      <c r="AC3861" s="154"/>
      <c r="AD3861" s="154"/>
      <c r="AE3861" s="154"/>
      <c r="AF3861" s="154"/>
      <c r="AG3861" s="63">
        <f t="shared" ref="AG3861:AG3924" si="1183">ROUND((U3861*$C$7)/$C$8,0)</f>
        <v>0</v>
      </c>
      <c r="AH3861" s="56">
        <f t="shared" ref="AH3861:AH3924" si="1184">ROUND((V3861*$C$7)/$C$8,0)</f>
        <v>0</v>
      </c>
      <c r="AI3861" s="56">
        <f t="shared" ref="AI3861:AI3924" si="1185">ROUND((W3861*$C$7)/$C$8,0)</f>
        <v>0</v>
      </c>
      <c r="AJ3861" s="56">
        <f t="shared" ref="AJ3861:AJ3924" si="1186">ROUND((X3861*$C$7)/$C$8,0)</f>
        <v>0</v>
      </c>
      <c r="AK3861" s="56">
        <f t="shared" ref="AK3861:AK3924" si="1187">ROUND((Y3861*$C$7)/$C$8,0)</f>
        <v>0</v>
      </c>
      <c r="AL3861" s="56">
        <f t="shared" ref="AL3861:AL3924" si="1188">ROUND((Z3861*$C$7)/$C$8,0)</f>
        <v>0</v>
      </c>
      <c r="AM3861" s="56">
        <f t="shared" ref="AM3861:AM3924" si="1189">ROUND((AA3861*$C$7)/$C$8,0)</f>
        <v>0</v>
      </c>
      <c r="AN3861" s="56">
        <f t="shared" ref="AN3861:AN3924" si="1190">ROUND((AB3861*$C$7)/$C$8,0)</f>
        <v>0</v>
      </c>
      <c r="AO3861" s="56">
        <f t="shared" ref="AO3861:AO3924" si="1191">ROUND((AC3861*$C$7)/$C$8,0)</f>
        <v>0</v>
      </c>
      <c r="AP3861" s="56">
        <f t="shared" ref="AP3861:AP3924" si="1192">ROUND((AD3861*$C$7)/$C$8,0)</f>
        <v>0</v>
      </c>
      <c r="AQ3861" s="56">
        <f t="shared" ref="AQ3861:AQ3924" si="1193">ROUND((AE3861*$C$7)/$C$8,0)</f>
        <v>0</v>
      </c>
      <c r="AR3861" s="86">
        <f t="shared" ref="AR3861:AR3924" si="1194">ROUND((AF3861*$C$7)/$C$8,0)</f>
        <v>0</v>
      </c>
    </row>
    <row r="3862" spans="1:44" x14ac:dyDescent="0.25">
      <c r="A3862" s="178"/>
      <c r="B3862" s="55" t="str">
        <f>_xlfn.IFNA(VLOOKUP(A3862,'Ajánlatkérő(k) adatai'!$B$4:$C$205,2,0),"")</f>
        <v/>
      </c>
      <c r="C3862" s="178"/>
      <c r="D3862" s="55" t="str">
        <f>_xlfn.IFNA(VLOOKUP(C3862,'Számlafizető(k) adatai'!$C$4:$D$203,2,0),"")</f>
        <v/>
      </c>
      <c r="E3862" s="55" t="str">
        <f>_xlfn.IFNA(VLOOKUP(C3862,'Számlafizető(k) adatai'!$C$4:$M$203,11,0),"")</f>
        <v/>
      </c>
      <c r="F3862" s="178"/>
      <c r="G3862" s="178"/>
      <c r="H3862" s="178"/>
      <c r="I3862" s="55" t="str">
        <f>IF(F3862="","",VLOOKUP(LEFT(F3862,5),'Technikai cellák'!B:C,2,0))</f>
        <v/>
      </c>
      <c r="J3862" s="55" t="str">
        <f>IF(F3862="","",VLOOKUP(I3862,'Technikai cellák'!$C$1:$D$12,2,0))</f>
        <v/>
      </c>
      <c r="K3862" s="179"/>
      <c r="L3862" s="67" t="str">
        <f t="shared" si="1177"/>
        <v/>
      </c>
      <c r="M3862" s="68">
        <f t="shared" si="1178"/>
        <v>0</v>
      </c>
      <c r="N3862" s="66">
        <f t="shared" si="1179"/>
        <v>0</v>
      </c>
      <c r="O3862" s="152"/>
      <c r="P3862" s="172">
        <f t="shared" si="1176"/>
        <v>0</v>
      </c>
      <c r="Q3862" s="69">
        <f t="shared" si="1180"/>
        <v>0</v>
      </c>
      <c r="R3862" s="62">
        <f t="shared" si="1181"/>
        <v>0</v>
      </c>
      <c r="S3862" s="153"/>
      <c r="T3862" s="118" t="str">
        <f t="shared" si="1182"/>
        <v/>
      </c>
      <c r="U3862" s="154"/>
      <c r="V3862" s="154"/>
      <c r="W3862" s="154"/>
      <c r="X3862" s="154"/>
      <c r="Y3862" s="154"/>
      <c r="Z3862" s="154"/>
      <c r="AA3862" s="154"/>
      <c r="AB3862" s="154"/>
      <c r="AC3862" s="154"/>
      <c r="AD3862" s="154"/>
      <c r="AE3862" s="154"/>
      <c r="AF3862" s="154"/>
      <c r="AG3862" s="63">
        <f t="shared" si="1183"/>
        <v>0</v>
      </c>
      <c r="AH3862" s="56">
        <f t="shared" si="1184"/>
        <v>0</v>
      </c>
      <c r="AI3862" s="56">
        <f t="shared" si="1185"/>
        <v>0</v>
      </c>
      <c r="AJ3862" s="56">
        <f t="shared" si="1186"/>
        <v>0</v>
      </c>
      <c r="AK3862" s="56">
        <f t="shared" si="1187"/>
        <v>0</v>
      </c>
      <c r="AL3862" s="56">
        <f t="shared" si="1188"/>
        <v>0</v>
      </c>
      <c r="AM3862" s="56">
        <f t="shared" si="1189"/>
        <v>0</v>
      </c>
      <c r="AN3862" s="56">
        <f t="shared" si="1190"/>
        <v>0</v>
      </c>
      <c r="AO3862" s="56">
        <f t="shared" si="1191"/>
        <v>0</v>
      </c>
      <c r="AP3862" s="56">
        <f t="shared" si="1192"/>
        <v>0</v>
      </c>
      <c r="AQ3862" s="56">
        <f t="shared" si="1193"/>
        <v>0</v>
      </c>
      <c r="AR3862" s="86">
        <f t="shared" si="1194"/>
        <v>0</v>
      </c>
    </row>
    <row r="3863" spans="1:44" x14ac:dyDescent="0.25">
      <c r="A3863" s="178"/>
      <c r="B3863" s="55" t="str">
        <f>_xlfn.IFNA(VLOOKUP(A3863,'Ajánlatkérő(k) adatai'!$B$4:$C$205,2,0),"")</f>
        <v/>
      </c>
      <c r="C3863" s="178"/>
      <c r="D3863" s="55" t="str">
        <f>_xlfn.IFNA(VLOOKUP(C3863,'Számlafizető(k) adatai'!$C$4:$D$203,2,0),"")</f>
        <v/>
      </c>
      <c r="E3863" s="55" t="str">
        <f>_xlfn.IFNA(VLOOKUP(C3863,'Számlafizető(k) adatai'!$C$4:$M$203,11,0),"")</f>
        <v/>
      </c>
      <c r="F3863" s="178"/>
      <c r="G3863" s="178"/>
      <c r="H3863" s="178"/>
      <c r="I3863" s="55" t="str">
        <f>IF(F3863="","",VLOOKUP(LEFT(F3863,5),'Technikai cellák'!B:C,2,0))</f>
        <v/>
      </c>
      <c r="J3863" s="55" t="str">
        <f>IF(F3863="","",VLOOKUP(I3863,'Technikai cellák'!$C$1:$D$12,2,0))</f>
        <v/>
      </c>
      <c r="K3863" s="179"/>
      <c r="L3863" s="67" t="str">
        <f t="shared" si="1177"/>
        <v/>
      </c>
      <c r="M3863" s="68">
        <f t="shared" si="1178"/>
        <v>0</v>
      </c>
      <c r="N3863" s="66">
        <f t="shared" si="1179"/>
        <v>0</v>
      </c>
      <c r="O3863" s="152"/>
      <c r="P3863" s="172">
        <f t="shared" si="1176"/>
        <v>0</v>
      </c>
      <c r="Q3863" s="69">
        <f t="shared" si="1180"/>
        <v>0</v>
      </c>
      <c r="R3863" s="62">
        <f t="shared" si="1181"/>
        <v>0</v>
      </c>
      <c r="S3863" s="153"/>
      <c r="T3863" s="118" t="str">
        <f t="shared" si="1182"/>
        <v/>
      </c>
      <c r="U3863" s="154"/>
      <c r="V3863" s="154"/>
      <c r="W3863" s="154"/>
      <c r="X3863" s="154"/>
      <c r="Y3863" s="154"/>
      <c r="Z3863" s="154"/>
      <c r="AA3863" s="154"/>
      <c r="AB3863" s="154"/>
      <c r="AC3863" s="154"/>
      <c r="AD3863" s="154"/>
      <c r="AE3863" s="154"/>
      <c r="AF3863" s="154"/>
      <c r="AG3863" s="63">
        <f t="shared" si="1183"/>
        <v>0</v>
      </c>
      <c r="AH3863" s="56">
        <f t="shared" si="1184"/>
        <v>0</v>
      </c>
      <c r="AI3863" s="56">
        <f t="shared" si="1185"/>
        <v>0</v>
      </c>
      <c r="AJ3863" s="56">
        <f t="shared" si="1186"/>
        <v>0</v>
      </c>
      <c r="AK3863" s="56">
        <f t="shared" si="1187"/>
        <v>0</v>
      </c>
      <c r="AL3863" s="56">
        <f t="shared" si="1188"/>
        <v>0</v>
      </c>
      <c r="AM3863" s="56">
        <f t="shared" si="1189"/>
        <v>0</v>
      </c>
      <c r="AN3863" s="56">
        <f t="shared" si="1190"/>
        <v>0</v>
      </c>
      <c r="AO3863" s="56">
        <f t="shared" si="1191"/>
        <v>0</v>
      </c>
      <c r="AP3863" s="56">
        <f t="shared" si="1192"/>
        <v>0</v>
      </c>
      <c r="AQ3863" s="56">
        <f t="shared" si="1193"/>
        <v>0</v>
      </c>
      <c r="AR3863" s="86">
        <f t="shared" si="1194"/>
        <v>0</v>
      </c>
    </row>
    <row r="3864" spans="1:44" x14ac:dyDescent="0.25">
      <c r="A3864" s="178"/>
      <c r="B3864" s="55" t="str">
        <f>_xlfn.IFNA(VLOOKUP(A3864,'Ajánlatkérő(k) adatai'!$B$4:$C$205,2,0),"")</f>
        <v/>
      </c>
      <c r="C3864" s="178"/>
      <c r="D3864" s="55" t="str">
        <f>_xlfn.IFNA(VLOOKUP(C3864,'Számlafizető(k) adatai'!$C$4:$D$203,2,0),"")</f>
        <v/>
      </c>
      <c r="E3864" s="55" t="str">
        <f>_xlfn.IFNA(VLOOKUP(C3864,'Számlafizető(k) adatai'!$C$4:$M$203,11,0),"")</f>
        <v/>
      </c>
      <c r="F3864" s="178"/>
      <c r="G3864" s="178"/>
      <c r="H3864" s="178"/>
      <c r="I3864" s="55" t="str">
        <f>IF(F3864="","",VLOOKUP(LEFT(F3864,5),'Technikai cellák'!B:C,2,0))</f>
        <v/>
      </c>
      <c r="J3864" s="55" t="str">
        <f>IF(F3864="","",VLOOKUP(I3864,'Technikai cellák'!$C$1:$D$12,2,0))</f>
        <v/>
      </c>
      <c r="K3864" s="179"/>
      <c r="L3864" s="67" t="str">
        <f t="shared" si="1177"/>
        <v/>
      </c>
      <c r="M3864" s="68">
        <f t="shared" si="1178"/>
        <v>0</v>
      </c>
      <c r="N3864" s="66">
        <f t="shared" si="1179"/>
        <v>0</v>
      </c>
      <c r="O3864" s="152"/>
      <c r="P3864" s="172">
        <f t="shared" si="1176"/>
        <v>0</v>
      </c>
      <c r="Q3864" s="69">
        <f t="shared" si="1180"/>
        <v>0</v>
      </c>
      <c r="R3864" s="62">
        <f t="shared" si="1181"/>
        <v>0</v>
      </c>
      <c r="S3864" s="153"/>
      <c r="T3864" s="118" t="str">
        <f t="shared" si="1182"/>
        <v/>
      </c>
      <c r="U3864" s="154"/>
      <c r="V3864" s="154"/>
      <c r="W3864" s="154"/>
      <c r="X3864" s="154"/>
      <c r="Y3864" s="154"/>
      <c r="Z3864" s="154"/>
      <c r="AA3864" s="154"/>
      <c r="AB3864" s="154"/>
      <c r="AC3864" s="154"/>
      <c r="AD3864" s="154"/>
      <c r="AE3864" s="154"/>
      <c r="AF3864" s="154"/>
      <c r="AG3864" s="63">
        <f t="shared" si="1183"/>
        <v>0</v>
      </c>
      <c r="AH3864" s="56">
        <f t="shared" si="1184"/>
        <v>0</v>
      </c>
      <c r="AI3864" s="56">
        <f t="shared" si="1185"/>
        <v>0</v>
      </c>
      <c r="AJ3864" s="56">
        <f t="shared" si="1186"/>
        <v>0</v>
      </c>
      <c r="AK3864" s="56">
        <f t="shared" si="1187"/>
        <v>0</v>
      </c>
      <c r="AL3864" s="56">
        <f t="shared" si="1188"/>
        <v>0</v>
      </c>
      <c r="AM3864" s="56">
        <f t="shared" si="1189"/>
        <v>0</v>
      </c>
      <c r="AN3864" s="56">
        <f t="shared" si="1190"/>
        <v>0</v>
      </c>
      <c r="AO3864" s="56">
        <f t="shared" si="1191"/>
        <v>0</v>
      </c>
      <c r="AP3864" s="56">
        <f t="shared" si="1192"/>
        <v>0</v>
      </c>
      <c r="AQ3864" s="56">
        <f t="shared" si="1193"/>
        <v>0</v>
      </c>
      <c r="AR3864" s="86">
        <f t="shared" si="1194"/>
        <v>0</v>
      </c>
    </row>
    <row r="3865" spans="1:44" x14ac:dyDescent="0.25">
      <c r="A3865" s="178"/>
      <c r="B3865" s="55" t="str">
        <f>_xlfn.IFNA(VLOOKUP(A3865,'Ajánlatkérő(k) adatai'!$B$4:$C$205,2,0),"")</f>
        <v/>
      </c>
      <c r="C3865" s="178"/>
      <c r="D3865" s="55" t="str">
        <f>_xlfn.IFNA(VLOOKUP(C3865,'Számlafizető(k) adatai'!$C$4:$D$203,2,0),"")</f>
        <v/>
      </c>
      <c r="E3865" s="55" t="str">
        <f>_xlfn.IFNA(VLOOKUP(C3865,'Számlafizető(k) adatai'!$C$4:$M$203,11,0),"")</f>
        <v/>
      </c>
      <c r="F3865" s="178"/>
      <c r="G3865" s="178"/>
      <c r="H3865" s="178"/>
      <c r="I3865" s="55" t="str">
        <f>IF(F3865="","",VLOOKUP(LEFT(F3865,5),'Technikai cellák'!B:C,2,0))</f>
        <v/>
      </c>
      <c r="J3865" s="55" t="str">
        <f>IF(F3865="","",VLOOKUP(I3865,'Technikai cellák'!$C$1:$D$12,2,0))</f>
        <v/>
      </c>
      <c r="K3865" s="179"/>
      <c r="L3865" s="67" t="str">
        <f t="shared" si="1177"/>
        <v/>
      </c>
      <c r="M3865" s="68">
        <f t="shared" si="1178"/>
        <v>0</v>
      </c>
      <c r="N3865" s="66">
        <f t="shared" si="1179"/>
        <v>0</v>
      </c>
      <c r="O3865" s="152"/>
      <c r="P3865" s="172">
        <f t="shared" si="1176"/>
        <v>0</v>
      </c>
      <c r="Q3865" s="69">
        <f t="shared" si="1180"/>
        <v>0</v>
      </c>
      <c r="R3865" s="62">
        <f t="shared" si="1181"/>
        <v>0</v>
      </c>
      <c r="S3865" s="153"/>
      <c r="T3865" s="118" t="str">
        <f t="shared" si="1182"/>
        <v/>
      </c>
      <c r="U3865" s="154"/>
      <c r="V3865" s="154"/>
      <c r="W3865" s="154"/>
      <c r="X3865" s="154"/>
      <c r="Y3865" s="154"/>
      <c r="Z3865" s="154"/>
      <c r="AA3865" s="154"/>
      <c r="AB3865" s="154"/>
      <c r="AC3865" s="154"/>
      <c r="AD3865" s="154"/>
      <c r="AE3865" s="154"/>
      <c r="AF3865" s="154"/>
      <c r="AG3865" s="63">
        <f t="shared" si="1183"/>
        <v>0</v>
      </c>
      <c r="AH3865" s="56">
        <f t="shared" si="1184"/>
        <v>0</v>
      </c>
      <c r="AI3865" s="56">
        <f t="shared" si="1185"/>
        <v>0</v>
      </c>
      <c r="AJ3865" s="56">
        <f t="shared" si="1186"/>
        <v>0</v>
      </c>
      <c r="AK3865" s="56">
        <f t="shared" si="1187"/>
        <v>0</v>
      </c>
      <c r="AL3865" s="56">
        <f t="shared" si="1188"/>
        <v>0</v>
      </c>
      <c r="AM3865" s="56">
        <f t="shared" si="1189"/>
        <v>0</v>
      </c>
      <c r="AN3865" s="56">
        <f t="shared" si="1190"/>
        <v>0</v>
      </c>
      <c r="AO3865" s="56">
        <f t="shared" si="1191"/>
        <v>0</v>
      </c>
      <c r="AP3865" s="56">
        <f t="shared" si="1192"/>
        <v>0</v>
      </c>
      <c r="AQ3865" s="56">
        <f t="shared" si="1193"/>
        <v>0</v>
      </c>
      <c r="AR3865" s="86">
        <f t="shared" si="1194"/>
        <v>0</v>
      </c>
    </row>
    <row r="3866" spans="1:44" x14ac:dyDescent="0.25">
      <c r="A3866" s="178"/>
      <c r="B3866" s="55" t="str">
        <f>_xlfn.IFNA(VLOOKUP(A3866,'Ajánlatkérő(k) adatai'!$B$4:$C$205,2,0),"")</f>
        <v/>
      </c>
      <c r="C3866" s="178"/>
      <c r="D3866" s="55" t="str">
        <f>_xlfn.IFNA(VLOOKUP(C3866,'Számlafizető(k) adatai'!$C$4:$D$203,2,0),"")</f>
        <v/>
      </c>
      <c r="E3866" s="55" t="str">
        <f>_xlfn.IFNA(VLOOKUP(C3866,'Számlafizető(k) adatai'!$C$4:$M$203,11,0),"")</f>
        <v/>
      </c>
      <c r="F3866" s="178"/>
      <c r="G3866" s="178"/>
      <c r="H3866" s="178"/>
      <c r="I3866" s="55" t="str">
        <f>IF(F3866="","",VLOOKUP(LEFT(F3866,5),'Technikai cellák'!B:C,2,0))</f>
        <v/>
      </c>
      <c r="J3866" s="55" t="str">
        <f>IF(F3866="","",VLOOKUP(I3866,'Technikai cellák'!$C$1:$D$12,2,0))</f>
        <v/>
      </c>
      <c r="K3866" s="179"/>
      <c r="L3866" s="67" t="str">
        <f t="shared" si="1177"/>
        <v/>
      </c>
      <c r="M3866" s="68">
        <f t="shared" si="1178"/>
        <v>0</v>
      </c>
      <c r="N3866" s="66">
        <f t="shared" si="1179"/>
        <v>0</v>
      </c>
      <c r="O3866" s="152"/>
      <c r="P3866" s="172">
        <f t="shared" si="1176"/>
        <v>0</v>
      </c>
      <c r="Q3866" s="69">
        <f t="shared" si="1180"/>
        <v>0</v>
      </c>
      <c r="R3866" s="62">
        <f t="shared" si="1181"/>
        <v>0</v>
      </c>
      <c r="S3866" s="153"/>
      <c r="T3866" s="118" t="str">
        <f t="shared" si="1182"/>
        <v/>
      </c>
      <c r="U3866" s="154"/>
      <c r="V3866" s="154"/>
      <c r="W3866" s="154"/>
      <c r="X3866" s="154"/>
      <c r="Y3866" s="154"/>
      <c r="Z3866" s="154"/>
      <c r="AA3866" s="154"/>
      <c r="AB3866" s="154"/>
      <c r="AC3866" s="154"/>
      <c r="AD3866" s="154"/>
      <c r="AE3866" s="154"/>
      <c r="AF3866" s="154"/>
      <c r="AG3866" s="63">
        <f t="shared" si="1183"/>
        <v>0</v>
      </c>
      <c r="AH3866" s="56">
        <f t="shared" si="1184"/>
        <v>0</v>
      </c>
      <c r="AI3866" s="56">
        <f t="shared" si="1185"/>
        <v>0</v>
      </c>
      <c r="AJ3866" s="56">
        <f t="shared" si="1186"/>
        <v>0</v>
      </c>
      <c r="AK3866" s="56">
        <f t="shared" si="1187"/>
        <v>0</v>
      </c>
      <c r="AL3866" s="56">
        <f t="shared" si="1188"/>
        <v>0</v>
      </c>
      <c r="AM3866" s="56">
        <f t="shared" si="1189"/>
        <v>0</v>
      </c>
      <c r="AN3866" s="56">
        <f t="shared" si="1190"/>
        <v>0</v>
      </c>
      <c r="AO3866" s="56">
        <f t="shared" si="1191"/>
        <v>0</v>
      </c>
      <c r="AP3866" s="56">
        <f t="shared" si="1192"/>
        <v>0</v>
      </c>
      <c r="AQ3866" s="56">
        <f t="shared" si="1193"/>
        <v>0</v>
      </c>
      <c r="AR3866" s="86">
        <f t="shared" si="1194"/>
        <v>0</v>
      </c>
    </row>
    <row r="3867" spans="1:44" x14ac:dyDescent="0.25">
      <c r="A3867" s="178"/>
      <c r="B3867" s="55" t="str">
        <f>_xlfn.IFNA(VLOOKUP(A3867,'Ajánlatkérő(k) adatai'!$B$4:$C$205,2,0),"")</f>
        <v/>
      </c>
      <c r="C3867" s="178"/>
      <c r="D3867" s="55" t="str">
        <f>_xlfn.IFNA(VLOOKUP(C3867,'Számlafizető(k) adatai'!$C$4:$D$203,2,0),"")</f>
        <v/>
      </c>
      <c r="E3867" s="55" t="str">
        <f>_xlfn.IFNA(VLOOKUP(C3867,'Számlafizető(k) adatai'!$C$4:$M$203,11,0),"")</f>
        <v/>
      </c>
      <c r="F3867" s="178"/>
      <c r="G3867" s="178"/>
      <c r="H3867" s="178"/>
      <c r="I3867" s="55" t="str">
        <f>IF(F3867="","",VLOOKUP(LEFT(F3867,5),'Technikai cellák'!B:C,2,0))</f>
        <v/>
      </c>
      <c r="J3867" s="55" t="str">
        <f>IF(F3867="","",VLOOKUP(I3867,'Technikai cellák'!$C$1:$D$12,2,0))</f>
        <v/>
      </c>
      <c r="K3867" s="179"/>
      <c r="L3867" s="67" t="str">
        <f t="shared" si="1177"/>
        <v/>
      </c>
      <c r="M3867" s="68">
        <f t="shared" si="1178"/>
        <v>0</v>
      </c>
      <c r="N3867" s="66">
        <f t="shared" si="1179"/>
        <v>0</v>
      </c>
      <c r="O3867" s="152"/>
      <c r="P3867" s="172">
        <f t="shared" si="1176"/>
        <v>0</v>
      </c>
      <c r="Q3867" s="69">
        <f t="shared" si="1180"/>
        <v>0</v>
      </c>
      <c r="R3867" s="62">
        <f t="shared" si="1181"/>
        <v>0</v>
      </c>
      <c r="S3867" s="153"/>
      <c r="T3867" s="118" t="str">
        <f t="shared" si="1182"/>
        <v/>
      </c>
      <c r="U3867" s="154"/>
      <c r="V3867" s="154"/>
      <c r="W3867" s="154"/>
      <c r="X3867" s="154"/>
      <c r="Y3867" s="154"/>
      <c r="Z3867" s="154"/>
      <c r="AA3867" s="154"/>
      <c r="AB3867" s="154"/>
      <c r="AC3867" s="154"/>
      <c r="AD3867" s="154"/>
      <c r="AE3867" s="154"/>
      <c r="AF3867" s="154"/>
      <c r="AG3867" s="63">
        <f t="shared" si="1183"/>
        <v>0</v>
      </c>
      <c r="AH3867" s="56">
        <f t="shared" si="1184"/>
        <v>0</v>
      </c>
      <c r="AI3867" s="56">
        <f t="shared" si="1185"/>
        <v>0</v>
      </c>
      <c r="AJ3867" s="56">
        <f t="shared" si="1186"/>
        <v>0</v>
      </c>
      <c r="AK3867" s="56">
        <f t="shared" si="1187"/>
        <v>0</v>
      </c>
      <c r="AL3867" s="56">
        <f t="shared" si="1188"/>
        <v>0</v>
      </c>
      <c r="AM3867" s="56">
        <f t="shared" si="1189"/>
        <v>0</v>
      </c>
      <c r="AN3867" s="56">
        <f t="shared" si="1190"/>
        <v>0</v>
      </c>
      <c r="AO3867" s="56">
        <f t="shared" si="1191"/>
        <v>0</v>
      </c>
      <c r="AP3867" s="56">
        <f t="shared" si="1192"/>
        <v>0</v>
      </c>
      <c r="AQ3867" s="56">
        <f t="shared" si="1193"/>
        <v>0</v>
      </c>
      <c r="AR3867" s="86">
        <f t="shared" si="1194"/>
        <v>0</v>
      </c>
    </row>
    <row r="3868" spans="1:44" x14ac:dyDescent="0.25">
      <c r="A3868" s="178"/>
      <c r="B3868" s="55" t="str">
        <f>_xlfn.IFNA(VLOOKUP(A3868,'Ajánlatkérő(k) adatai'!$B$4:$C$205,2,0),"")</f>
        <v/>
      </c>
      <c r="C3868" s="178"/>
      <c r="D3868" s="55" t="str">
        <f>_xlfn.IFNA(VLOOKUP(C3868,'Számlafizető(k) adatai'!$C$4:$D$203,2,0),"")</f>
        <v/>
      </c>
      <c r="E3868" s="55" t="str">
        <f>_xlfn.IFNA(VLOOKUP(C3868,'Számlafizető(k) adatai'!$C$4:$M$203,11,0),"")</f>
        <v/>
      </c>
      <c r="F3868" s="178"/>
      <c r="G3868" s="178"/>
      <c r="H3868" s="178"/>
      <c r="I3868" s="55" t="str">
        <f>IF(F3868="","",VLOOKUP(LEFT(F3868,5),'Technikai cellák'!B:C,2,0))</f>
        <v/>
      </c>
      <c r="J3868" s="55" t="str">
        <f>IF(F3868="","",VLOOKUP(I3868,'Technikai cellák'!$C$1:$D$12,2,0))</f>
        <v/>
      </c>
      <c r="K3868" s="179"/>
      <c r="L3868" s="67" t="str">
        <f t="shared" si="1177"/>
        <v/>
      </c>
      <c r="M3868" s="68">
        <f t="shared" si="1178"/>
        <v>0</v>
      </c>
      <c r="N3868" s="66">
        <f t="shared" si="1179"/>
        <v>0</v>
      </c>
      <c r="O3868" s="152"/>
      <c r="P3868" s="172">
        <f t="shared" si="1176"/>
        <v>0</v>
      </c>
      <c r="Q3868" s="69">
        <f t="shared" si="1180"/>
        <v>0</v>
      </c>
      <c r="R3868" s="62">
        <f t="shared" si="1181"/>
        <v>0</v>
      </c>
      <c r="S3868" s="153"/>
      <c r="T3868" s="118" t="str">
        <f t="shared" si="1182"/>
        <v/>
      </c>
      <c r="U3868" s="154"/>
      <c r="V3868" s="154"/>
      <c r="W3868" s="154"/>
      <c r="X3868" s="154"/>
      <c r="Y3868" s="154"/>
      <c r="Z3868" s="154"/>
      <c r="AA3868" s="154"/>
      <c r="AB3868" s="154"/>
      <c r="AC3868" s="154"/>
      <c r="AD3868" s="154"/>
      <c r="AE3868" s="154"/>
      <c r="AF3868" s="154"/>
      <c r="AG3868" s="63">
        <f t="shared" si="1183"/>
        <v>0</v>
      </c>
      <c r="AH3868" s="56">
        <f t="shared" si="1184"/>
        <v>0</v>
      </c>
      <c r="AI3868" s="56">
        <f t="shared" si="1185"/>
        <v>0</v>
      </c>
      <c r="AJ3868" s="56">
        <f t="shared" si="1186"/>
        <v>0</v>
      </c>
      <c r="AK3868" s="56">
        <f t="shared" si="1187"/>
        <v>0</v>
      </c>
      <c r="AL3868" s="56">
        <f t="shared" si="1188"/>
        <v>0</v>
      </c>
      <c r="AM3868" s="56">
        <f t="shared" si="1189"/>
        <v>0</v>
      </c>
      <c r="AN3868" s="56">
        <f t="shared" si="1190"/>
        <v>0</v>
      </c>
      <c r="AO3868" s="56">
        <f t="shared" si="1191"/>
        <v>0</v>
      </c>
      <c r="AP3868" s="56">
        <f t="shared" si="1192"/>
        <v>0</v>
      </c>
      <c r="AQ3868" s="56">
        <f t="shared" si="1193"/>
        <v>0</v>
      </c>
      <c r="AR3868" s="86">
        <f t="shared" si="1194"/>
        <v>0</v>
      </c>
    </row>
    <row r="3869" spans="1:44" x14ac:dyDescent="0.25">
      <c r="A3869" s="178"/>
      <c r="B3869" s="55" t="str">
        <f>_xlfn.IFNA(VLOOKUP(A3869,'Ajánlatkérő(k) adatai'!$B$4:$C$205,2,0),"")</f>
        <v/>
      </c>
      <c r="C3869" s="178"/>
      <c r="D3869" s="55" t="str">
        <f>_xlfn.IFNA(VLOOKUP(C3869,'Számlafizető(k) adatai'!$C$4:$D$203,2,0),"")</f>
        <v/>
      </c>
      <c r="E3869" s="55" t="str">
        <f>_xlfn.IFNA(VLOOKUP(C3869,'Számlafizető(k) adatai'!$C$4:$M$203,11,0),"")</f>
        <v/>
      </c>
      <c r="F3869" s="178"/>
      <c r="G3869" s="178"/>
      <c r="H3869" s="178"/>
      <c r="I3869" s="55" t="str">
        <f>IF(F3869="","",VLOOKUP(LEFT(F3869,5),'Technikai cellák'!B:C,2,0))</f>
        <v/>
      </c>
      <c r="J3869" s="55" t="str">
        <f>IF(F3869="","",VLOOKUP(I3869,'Technikai cellák'!$C$1:$D$12,2,0))</f>
        <v/>
      </c>
      <c r="K3869" s="179"/>
      <c r="L3869" s="67" t="str">
        <f t="shared" si="1177"/>
        <v/>
      </c>
      <c r="M3869" s="68">
        <f t="shared" si="1178"/>
        <v>0</v>
      </c>
      <c r="N3869" s="66">
        <f t="shared" si="1179"/>
        <v>0</v>
      </c>
      <c r="O3869" s="152"/>
      <c r="P3869" s="172">
        <f t="shared" si="1176"/>
        <v>0</v>
      </c>
      <c r="Q3869" s="69">
        <f t="shared" si="1180"/>
        <v>0</v>
      </c>
      <c r="R3869" s="62">
        <f t="shared" si="1181"/>
        <v>0</v>
      </c>
      <c r="S3869" s="153"/>
      <c r="T3869" s="118" t="str">
        <f t="shared" si="1182"/>
        <v/>
      </c>
      <c r="U3869" s="154"/>
      <c r="V3869" s="154"/>
      <c r="W3869" s="154"/>
      <c r="X3869" s="154"/>
      <c r="Y3869" s="154"/>
      <c r="Z3869" s="154"/>
      <c r="AA3869" s="154"/>
      <c r="AB3869" s="154"/>
      <c r="AC3869" s="154"/>
      <c r="AD3869" s="154"/>
      <c r="AE3869" s="154"/>
      <c r="AF3869" s="154"/>
      <c r="AG3869" s="63">
        <f t="shared" si="1183"/>
        <v>0</v>
      </c>
      <c r="AH3869" s="56">
        <f t="shared" si="1184"/>
        <v>0</v>
      </c>
      <c r="AI3869" s="56">
        <f t="shared" si="1185"/>
        <v>0</v>
      </c>
      <c r="AJ3869" s="56">
        <f t="shared" si="1186"/>
        <v>0</v>
      </c>
      <c r="AK3869" s="56">
        <f t="shared" si="1187"/>
        <v>0</v>
      </c>
      <c r="AL3869" s="56">
        <f t="shared" si="1188"/>
        <v>0</v>
      </c>
      <c r="AM3869" s="56">
        <f t="shared" si="1189"/>
        <v>0</v>
      </c>
      <c r="AN3869" s="56">
        <f t="shared" si="1190"/>
        <v>0</v>
      </c>
      <c r="AO3869" s="56">
        <f t="shared" si="1191"/>
        <v>0</v>
      </c>
      <c r="AP3869" s="56">
        <f t="shared" si="1192"/>
        <v>0</v>
      </c>
      <c r="AQ3869" s="56">
        <f t="shared" si="1193"/>
        <v>0</v>
      </c>
      <c r="AR3869" s="86">
        <f t="shared" si="1194"/>
        <v>0</v>
      </c>
    </row>
    <row r="3870" spans="1:44" x14ac:dyDescent="0.25">
      <c r="A3870" s="178"/>
      <c r="B3870" s="55" t="str">
        <f>_xlfn.IFNA(VLOOKUP(A3870,'Ajánlatkérő(k) adatai'!$B$4:$C$205,2,0),"")</f>
        <v/>
      </c>
      <c r="C3870" s="178"/>
      <c r="D3870" s="55" t="str">
        <f>_xlfn.IFNA(VLOOKUP(C3870,'Számlafizető(k) adatai'!$C$4:$D$203,2,0),"")</f>
        <v/>
      </c>
      <c r="E3870" s="55" t="str">
        <f>_xlfn.IFNA(VLOOKUP(C3870,'Számlafizető(k) adatai'!$C$4:$M$203,11,0),"")</f>
        <v/>
      </c>
      <c r="F3870" s="178"/>
      <c r="G3870" s="178"/>
      <c r="H3870" s="178"/>
      <c r="I3870" s="55" t="str">
        <f>IF(F3870="","",VLOOKUP(LEFT(F3870,5),'Technikai cellák'!B:C,2,0))</f>
        <v/>
      </c>
      <c r="J3870" s="55" t="str">
        <f>IF(F3870="","",VLOOKUP(I3870,'Technikai cellák'!$C$1:$D$12,2,0))</f>
        <v/>
      </c>
      <c r="K3870" s="179"/>
      <c r="L3870" s="67" t="str">
        <f t="shared" si="1177"/>
        <v/>
      </c>
      <c r="M3870" s="68">
        <f t="shared" si="1178"/>
        <v>0</v>
      </c>
      <c r="N3870" s="66">
        <f t="shared" si="1179"/>
        <v>0</v>
      </c>
      <c r="O3870" s="152"/>
      <c r="P3870" s="172">
        <f t="shared" si="1176"/>
        <v>0</v>
      </c>
      <c r="Q3870" s="69">
        <f t="shared" si="1180"/>
        <v>0</v>
      </c>
      <c r="R3870" s="62">
        <f t="shared" si="1181"/>
        <v>0</v>
      </c>
      <c r="S3870" s="153"/>
      <c r="T3870" s="118" t="str">
        <f t="shared" si="1182"/>
        <v/>
      </c>
      <c r="U3870" s="154"/>
      <c r="V3870" s="154"/>
      <c r="W3870" s="154"/>
      <c r="X3870" s="154"/>
      <c r="Y3870" s="154"/>
      <c r="Z3870" s="154"/>
      <c r="AA3870" s="154"/>
      <c r="AB3870" s="154"/>
      <c r="AC3870" s="154"/>
      <c r="AD3870" s="154"/>
      <c r="AE3870" s="154"/>
      <c r="AF3870" s="154"/>
      <c r="AG3870" s="63">
        <f t="shared" si="1183"/>
        <v>0</v>
      </c>
      <c r="AH3870" s="56">
        <f t="shared" si="1184"/>
        <v>0</v>
      </c>
      <c r="AI3870" s="56">
        <f t="shared" si="1185"/>
        <v>0</v>
      </c>
      <c r="AJ3870" s="56">
        <f t="shared" si="1186"/>
        <v>0</v>
      </c>
      <c r="AK3870" s="56">
        <f t="shared" si="1187"/>
        <v>0</v>
      </c>
      <c r="AL3870" s="56">
        <f t="shared" si="1188"/>
        <v>0</v>
      </c>
      <c r="AM3870" s="56">
        <f t="shared" si="1189"/>
        <v>0</v>
      </c>
      <c r="AN3870" s="56">
        <f t="shared" si="1190"/>
        <v>0</v>
      </c>
      <c r="AO3870" s="56">
        <f t="shared" si="1191"/>
        <v>0</v>
      </c>
      <c r="AP3870" s="56">
        <f t="shared" si="1192"/>
        <v>0</v>
      </c>
      <c r="AQ3870" s="56">
        <f t="shared" si="1193"/>
        <v>0</v>
      </c>
      <c r="AR3870" s="86">
        <f t="shared" si="1194"/>
        <v>0</v>
      </c>
    </row>
    <row r="3871" spans="1:44" x14ac:dyDescent="0.25">
      <c r="A3871" s="178"/>
      <c r="B3871" s="55" t="str">
        <f>_xlfn.IFNA(VLOOKUP(A3871,'Ajánlatkérő(k) adatai'!$B$4:$C$205,2,0),"")</f>
        <v/>
      </c>
      <c r="C3871" s="178"/>
      <c r="D3871" s="55" t="str">
        <f>_xlfn.IFNA(VLOOKUP(C3871,'Számlafizető(k) adatai'!$C$4:$D$203,2,0),"")</f>
        <v/>
      </c>
      <c r="E3871" s="55" t="str">
        <f>_xlfn.IFNA(VLOOKUP(C3871,'Számlafizető(k) adatai'!$C$4:$M$203,11,0),"")</f>
        <v/>
      </c>
      <c r="F3871" s="178"/>
      <c r="G3871" s="178"/>
      <c r="H3871" s="178"/>
      <c r="I3871" s="55" t="str">
        <f>IF(F3871="","",VLOOKUP(LEFT(F3871,5),'Technikai cellák'!B:C,2,0))</f>
        <v/>
      </c>
      <c r="J3871" s="55" t="str">
        <f>IF(F3871="","",VLOOKUP(I3871,'Technikai cellák'!$C$1:$D$12,2,0))</f>
        <v/>
      </c>
      <c r="K3871" s="179"/>
      <c r="L3871" s="67" t="str">
        <f t="shared" si="1177"/>
        <v/>
      </c>
      <c r="M3871" s="68">
        <f t="shared" si="1178"/>
        <v>0</v>
      </c>
      <c r="N3871" s="66">
        <f t="shared" si="1179"/>
        <v>0</v>
      </c>
      <c r="O3871" s="152"/>
      <c r="P3871" s="172">
        <f t="shared" si="1176"/>
        <v>0</v>
      </c>
      <c r="Q3871" s="69">
        <f t="shared" si="1180"/>
        <v>0</v>
      </c>
      <c r="R3871" s="62">
        <f t="shared" si="1181"/>
        <v>0</v>
      </c>
      <c r="S3871" s="153"/>
      <c r="T3871" s="118" t="str">
        <f t="shared" si="1182"/>
        <v/>
      </c>
      <c r="U3871" s="154"/>
      <c r="V3871" s="154"/>
      <c r="W3871" s="154"/>
      <c r="X3871" s="154"/>
      <c r="Y3871" s="154"/>
      <c r="Z3871" s="154"/>
      <c r="AA3871" s="154"/>
      <c r="AB3871" s="154"/>
      <c r="AC3871" s="154"/>
      <c r="AD3871" s="154"/>
      <c r="AE3871" s="154"/>
      <c r="AF3871" s="154"/>
      <c r="AG3871" s="63">
        <f t="shared" si="1183"/>
        <v>0</v>
      </c>
      <c r="AH3871" s="56">
        <f t="shared" si="1184"/>
        <v>0</v>
      </c>
      <c r="AI3871" s="56">
        <f t="shared" si="1185"/>
        <v>0</v>
      </c>
      <c r="AJ3871" s="56">
        <f t="shared" si="1186"/>
        <v>0</v>
      </c>
      <c r="AK3871" s="56">
        <f t="shared" si="1187"/>
        <v>0</v>
      </c>
      <c r="AL3871" s="56">
        <f t="shared" si="1188"/>
        <v>0</v>
      </c>
      <c r="AM3871" s="56">
        <f t="shared" si="1189"/>
        <v>0</v>
      </c>
      <c r="AN3871" s="56">
        <f t="shared" si="1190"/>
        <v>0</v>
      </c>
      <c r="AO3871" s="56">
        <f t="shared" si="1191"/>
        <v>0</v>
      </c>
      <c r="AP3871" s="56">
        <f t="shared" si="1192"/>
        <v>0</v>
      </c>
      <c r="AQ3871" s="56">
        <f t="shared" si="1193"/>
        <v>0</v>
      </c>
      <c r="AR3871" s="86">
        <f t="shared" si="1194"/>
        <v>0</v>
      </c>
    </row>
    <row r="3872" spans="1:44" x14ac:dyDescent="0.25">
      <c r="A3872" s="178"/>
      <c r="B3872" s="55" t="str">
        <f>_xlfn.IFNA(VLOOKUP(A3872,'Ajánlatkérő(k) adatai'!$B$4:$C$205,2,0),"")</f>
        <v/>
      </c>
      <c r="C3872" s="178"/>
      <c r="D3872" s="55" t="str">
        <f>_xlfn.IFNA(VLOOKUP(C3872,'Számlafizető(k) adatai'!$C$4:$D$203,2,0),"")</f>
        <v/>
      </c>
      <c r="E3872" s="55" t="str">
        <f>_xlfn.IFNA(VLOOKUP(C3872,'Számlafizető(k) adatai'!$C$4:$M$203,11,0),"")</f>
        <v/>
      </c>
      <c r="F3872" s="178"/>
      <c r="G3872" s="178"/>
      <c r="H3872" s="178"/>
      <c r="I3872" s="55" t="str">
        <f>IF(F3872="","",VLOOKUP(LEFT(F3872,5),'Technikai cellák'!B:C,2,0))</f>
        <v/>
      </c>
      <c r="J3872" s="55" t="str">
        <f>IF(F3872="","",VLOOKUP(I3872,'Technikai cellák'!$C$1:$D$12,2,0))</f>
        <v/>
      </c>
      <c r="K3872" s="179"/>
      <c r="L3872" s="67" t="str">
        <f t="shared" si="1177"/>
        <v/>
      </c>
      <c r="M3872" s="68">
        <f t="shared" si="1178"/>
        <v>0</v>
      </c>
      <c r="N3872" s="66">
        <f t="shared" si="1179"/>
        <v>0</v>
      </c>
      <c r="O3872" s="152"/>
      <c r="P3872" s="172">
        <f t="shared" si="1176"/>
        <v>0</v>
      </c>
      <c r="Q3872" s="69">
        <f t="shared" si="1180"/>
        <v>0</v>
      </c>
      <c r="R3872" s="62">
        <f t="shared" si="1181"/>
        <v>0</v>
      </c>
      <c r="S3872" s="153"/>
      <c r="T3872" s="118" t="str">
        <f t="shared" si="1182"/>
        <v/>
      </c>
      <c r="U3872" s="154"/>
      <c r="V3872" s="154"/>
      <c r="W3872" s="154"/>
      <c r="X3872" s="154"/>
      <c r="Y3872" s="154"/>
      <c r="Z3872" s="154"/>
      <c r="AA3872" s="154"/>
      <c r="AB3872" s="154"/>
      <c r="AC3872" s="154"/>
      <c r="AD3872" s="154"/>
      <c r="AE3872" s="154"/>
      <c r="AF3872" s="154"/>
      <c r="AG3872" s="63">
        <f t="shared" si="1183"/>
        <v>0</v>
      </c>
      <c r="AH3872" s="56">
        <f t="shared" si="1184"/>
        <v>0</v>
      </c>
      <c r="AI3872" s="56">
        <f t="shared" si="1185"/>
        <v>0</v>
      </c>
      <c r="AJ3872" s="56">
        <f t="shared" si="1186"/>
        <v>0</v>
      </c>
      <c r="AK3872" s="56">
        <f t="shared" si="1187"/>
        <v>0</v>
      </c>
      <c r="AL3872" s="56">
        <f t="shared" si="1188"/>
        <v>0</v>
      </c>
      <c r="AM3872" s="56">
        <f t="shared" si="1189"/>
        <v>0</v>
      </c>
      <c r="AN3872" s="56">
        <f t="shared" si="1190"/>
        <v>0</v>
      </c>
      <c r="AO3872" s="56">
        <f t="shared" si="1191"/>
        <v>0</v>
      </c>
      <c r="AP3872" s="56">
        <f t="shared" si="1192"/>
        <v>0</v>
      </c>
      <c r="AQ3872" s="56">
        <f t="shared" si="1193"/>
        <v>0</v>
      </c>
      <c r="AR3872" s="86">
        <f t="shared" si="1194"/>
        <v>0</v>
      </c>
    </row>
    <row r="3873" spans="1:44" x14ac:dyDescent="0.25">
      <c r="A3873" s="178"/>
      <c r="B3873" s="55" t="str">
        <f>_xlfn.IFNA(VLOOKUP(A3873,'Ajánlatkérő(k) adatai'!$B$4:$C$205,2,0),"")</f>
        <v/>
      </c>
      <c r="C3873" s="178"/>
      <c r="D3873" s="55" t="str">
        <f>_xlfn.IFNA(VLOOKUP(C3873,'Számlafizető(k) adatai'!$C$4:$D$203,2,0),"")</f>
        <v/>
      </c>
      <c r="E3873" s="55" t="str">
        <f>_xlfn.IFNA(VLOOKUP(C3873,'Számlafizető(k) adatai'!$C$4:$M$203,11,0),"")</f>
        <v/>
      </c>
      <c r="F3873" s="178"/>
      <c r="G3873" s="178"/>
      <c r="H3873" s="178"/>
      <c r="I3873" s="55" t="str">
        <f>IF(F3873="","",VLOOKUP(LEFT(F3873,5),'Technikai cellák'!B:C,2,0))</f>
        <v/>
      </c>
      <c r="J3873" s="55" t="str">
        <f>IF(F3873="","",VLOOKUP(I3873,'Technikai cellák'!$C$1:$D$12,2,0))</f>
        <v/>
      </c>
      <c r="K3873" s="179"/>
      <c r="L3873" s="67" t="str">
        <f t="shared" si="1177"/>
        <v/>
      </c>
      <c r="M3873" s="68">
        <f t="shared" si="1178"/>
        <v>0</v>
      </c>
      <c r="N3873" s="66">
        <f t="shared" si="1179"/>
        <v>0</v>
      </c>
      <c r="O3873" s="152"/>
      <c r="P3873" s="172">
        <f t="shared" si="1176"/>
        <v>0</v>
      </c>
      <c r="Q3873" s="69">
        <f t="shared" si="1180"/>
        <v>0</v>
      </c>
      <c r="R3873" s="62">
        <f t="shared" si="1181"/>
        <v>0</v>
      </c>
      <c r="S3873" s="153"/>
      <c r="T3873" s="118" t="str">
        <f t="shared" si="1182"/>
        <v/>
      </c>
      <c r="U3873" s="154"/>
      <c r="V3873" s="154"/>
      <c r="W3873" s="154"/>
      <c r="X3873" s="154"/>
      <c r="Y3873" s="154"/>
      <c r="Z3873" s="154"/>
      <c r="AA3873" s="154"/>
      <c r="AB3873" s="154"/>
      <c r="AC3873" s="154"/>
      <c r="AD3873" s="154"/>
      <c r="AE3873" s="154"/>
      <c r="AF3873" s="154"/>
      <c r="AG3873" s="63">
        <f t="shared" si="1183"/>
        <v>0</v>
      </c>
      <c r="AH3873" s="56">
        <f t="shared" si="1184"/>
        <v>0</v>
      </c>
      <c r="AI3873" s="56">
        <f t="shared" si="1185"/>
        <v>0</v>
      </c>
      <c r="AJ3873" s="56">
        <f t="shared" si="1186"/>
        <v>0</v>
      </c>
      <c r="AK3873" s="56">
        <f t="shared" si="1187"/>
        <v>0</v>
      </c>
      <c r="AL3873" s="56">
        <f t="shared" si="1188"/>
        <v>0</v>
      </c>
      <c r="AM3873" s="56">
        <f t="shared" si="1189"/>
        <v>0</v>
      </c>
      <c r="AN3873" s="56">
        <f t="shared" si="1190"/>
        <v>0</v>
      </c>
      <c r="AO3873" s="56">
        <f t="shared" si="1191"/>
        <v>0</v>
      </c>
      <c r="AP3873" s="56">
        <f t="shared" si="1192"/>
        <v>0</v>
      </c>
      <c r="AQ3873" s="56">
        <f t="shared" si="1193"/>
        <v>0</v>
      </c>
      <c r="AR3873" s="86">
        <f t="shared" si="1194"/>
        <v>0</v>
      </c>
    </row>
    <row r="3874" spans="1:44" x14ac:dyDescent="0.25">
      <c r="A3874" s="178"/>
      <c r="B3874" s="55" t="str">
        <f>_xlfn.IFNA(VLOOKUP(A3874,'Ajánlatkérő(k) adatai'!$B$4:$C$205,2,0),"")</f>
        <v/>
      </c>
      <c r="C3874" s="178"/>
      <c r="D3874" s="55" t="str">
        <f>_xlfn.IFNA(VLOOKUP(C3874,'Számlafizető(k) adatai'!$C$4:$D$203,2,0),"")</f>
        <v/>
      </c>
      <c r="E3874" s="55" t="str">
        <f>_xlfn.IFNA(VLOOKUP(C3874,'Számlafizető(k) adatai'!$C$4:$M$203,11,0),"")</f>
        <v/>
      </c>
      <c r="F3874" s="178"/>
      <c r="G3874" s="178"/>
      <c r="H3874" s="178"/>
      <c r="I3874" s="55" t="str">
        <f>IF(F3874="","",VLOOKUP(LEFT(F3874,5),'Technikai cellák'!B:C,2,0))</f>
        <v/>
      </c>
      <c r="J3874" s="55" t="str">
        <f>IF(F3874="","",VLOOKUP(I3874,'Technikai cellák'!$C$1:$D$12,2,0))</f>
        <v/>
      </c>
      <c r="K3874" s="179"/>
      <c r="L3874" s="67" t="str">
        <f t="shared" si="1177"/>
        <v/>
      </c>
      <c r="M3874" s="68">
        <f t="shared" si="1178"/>
        <v>0</v>
      </c>
      <c r="N3874" s="66">
        <f t="shared" si="1179"/>
        <v>0</v>
      </c>
      <c r="O3874" s="152"/>
      <c r="P3874" s="172">
        <f t="shared" si="1176"/>
        <v>0</v>
      </c>
      <c r="Q3874" s="69">
        <f t="shared" si="1180"/>
        <v>0</v>
      </c>
      <c r="R3874" s="62">
        <f t="shared" si="1181"/>
        <v>0</v>
      </c>
      <c r="S3874" s="153"/>
      <c r="T3874" s="118" t="str">
        <f t="shared" si="1182"/>
        <v/>
      </c>
      <c r="U3874" s="154"/>
      <c r="V3874" s="154"/>
      <c r="W3874" s="154"/>
      <c r="X3874" s="154"/>
      <c r="Y3874" s="154"/>
      <c r="Z3874" s="154"/>
      <c r="AA3874" s="154"/>
      <c r="AB3874" s="154"/>
      <c r="AC3874" s="154"/>
      <c r="AD3874" s="154"/>
      <c r="AE3874" s="154"/>
      <c r="AF3874" s="154"/>
      <c r="AG3874" s="63">
        <f t="shared" si="1183"/>
        <v>0</v>
      </c>
      <c r="AH3874" s="56">
        <f t="shared" si="1184"/>
        <v>0</v>
      </c>
      <c r="AI3874" s="56">
        <f t="shared" si="1185"/>
        <v>0</v>
      </c>
      <c r="AJ3874" s="56">
        <f t="shared" si="1186"/>
        <v>0</v>
      </c>
      <c r="AK3874" s="56">
        <f t="shared" si="1187"/>
        <v>0</v>
      </c>
      <c r="AL3874" s="56">
        <f t="shared" si="1188"/>
        <v>0</v>
      </c>
      <c r="AM3874" s="56">
        <f t="shared" si="1189"/>
        <v>0</v>
      </c>
      <c r="AN3874" s="56">
        <f t="shared" si="1190"/>
        <v>0</v>
      </c>
      <c r="AO3874" s="56">
        <f t="shared" si="1191"/>
        <v>0</v>
      </c>
      <c r="AP3874" s="56">
        <f t="shared" si="1192"/>
        <v>0</v>
      </c>
      <c r="AQ3874" s="56">
        <f t="shared" si="1193"/>
        <v>0</v>
      </c>
      <c r="AR3874" s="86">
        <f t="shared" si="1194"/>
        <v>0</v>
      </c>
    </row>
    <row r="3875" spans="1:44" x14ac:dyDescent="0.25">
      <c r="A3875" s="178"/>
      <c r="B3875" s="55" t="str">
        <f>_xlfn.IFNA(VLOOKUP(A3875,'Ajánlatkérő(k) adatai'!$B$4:$C$205,2,0),"")</f>
        <v/>
      </c>
      <c r="C3875" s="178"/>
      <c r="D3875" s="55" t="str">
        <f>_xlfn.IFNA(VLOOKUP(C3875,'Számlafizető(k) adatai'!$C$4:$D$203,2,0),"")</f>
        <v/>
      </c>
      <c r="E3875" s="55" t="str">
        <f>_xlfn.IFNA(VLOOKUP(C3875,'Számlafizető(k) adatai'!$C$4:$M$203,11,0),"")</f>
        <v/>
      </c>
      <c r="F3875" s="178"/>
      <c r="G3875" s="178"/>
      <c r="H3875" s="178"/>
      <c r="I3875" s="55" t="str">
        <f>IF(F3875="","",VLOOKUP(LEFT(F3875,5),'Technikai cellák'!B:C,2,0))</f>
        <v/>
      </c>
      <c r="J3875" s="55" t="str">
        <f>IF(F3875="","",VLOOKUP(I3875,'Technikai cellák'!$C$1:$D$12,2,0))</f>
        <v/>
      </c>
      <c r="K3875" s="179"/>
      <c r="L3875" s="67" t="str">
        <f t="shared" si="1177"/>
        <v/>
      </c>
      <c r="M3875" s="68">
        <f t="shared" si="1178"/>
        <v>0</v>
      </c>
      <c r="N3875" s="66">
        <f t="shared" si="1179"/>
        <v>0</v>
      </c>
      <c r="O3875" s="152"/>
      <c r="P3875" s="172">
        <f t="shared" si="1176"/>
        <v>0</v>
      </c>
      <c r="Q3875" s="69">
        <f t="shared" si="1180"/>
        <v>0</v>
      </c>
      <c r="R3875" s="62">
        <f t="shared" si="1181"/>
        <v>0</v>
      </c>
      <c r="S3875" s="153"/>
      <c r="T3875" s="118" t="str">
        <f t="shared" si="1182"/>
        <v/>
      </c>
      <c r="U3875" s="154"/>
      <c r="V3875" s="154"/>
      <c r="W3875" s="154"/>
      <c r="X3875" s="154"/>
      <c r="Y3875" s="154"/>
      <c r="Z3875" s="154"/>
      <c r="AA3875" s="154"/>
      <c r="AB3875" s="154"/>
      <c r="AC3875" s="154"/>
      <c r="AD3875" s="154"/>
      <c r="AE3875" s="154"/>
      <c r="AF3875" s="154"/>
      <c r="AG3875" s="63">
        <f t="shared" si="1183"/>
        <v>0</v>
      </c>
      <c r="AH3875" s="56">
        <f t="shared" si="1184"/>
        <v>0</v>
      </c>
      <c r="AI3875" s="56">
        <f t="shared" si="1185"/>
        <v>0</v>
      </c>
      <c r="AJ3875" s="56">
        <f t="shared" si="1186"/>
        <v>0</v>
      </c>
      <c r="AK3875" s="56">
        <f t="shared" si="1187"/>
        <v>0</v>
      </c>
      <c r="AL3875" s="56">
        <f t="shared" si="1188"/>
        <v>0</v>
      </c>
      <c r="AM3875" s="56">
        <f t="shared" si="1189"/>
        <v>0</v>
      </c>
      <c r="AN3875" s="56">
        <f t="shared" si="1190"/>
        <v>0</v>
      </c>
      <c r="AO3875" s="56">
        <f t="shared" si="1191"/>
        <v>0</v>
      </c>
      <c r="AP3875" s="56">
        <f t="shared" si="1192"/>
        <v>0</v>
      </c>
      <c r="AQ3875" s="56">
        <f t="shared" si="1193"/>
        <v>0</v>
      </c>
      <c r="AR3875" s="86">
        <f t="shared" si="1194"/>
        <v>0</v>
      </c>
    </row>
    <row r="3876" spans="1:44" x14ac:dyDescent="0.25">
      <c r="A3876" s="178"/>
      <c r="B3876" s="55" t="str">
        <f>_xlfn.IFNA(VLOOKUP(A3876,'Ajánlatkérő(k) adatai'!$B$4:$C$205,2,0),"")</f>
        <v/>
      </c>
      <c r="C3876" s="178"/>
      <c r="D3876" s="55" t="str">
        <f>_xlfn.IFNA(VLOOKUP(C3876,'Számlafizető(k) adatai'!$C$4:$D$203,2,0),"")</f>
        <v/>
      </c>
      <c r="E3876" s="55" t="str">
        <f>_xlfn.IFNA(VLOOKUP(C3876,'Számlafizető(k) adatai'!$C$4:$M$203,11,0),"")</f>
        <v/>
      </c>
      <c r="F3876" s="178"/>
      <c r="G3876" s="178"/>
      <c r="H3876" s="178"/>
      <c r="I3876" s="55" t="str">
        <f>IF(F3876="","",VLOOKUP(LEFT(F3876,5),'Technikai cellák'!B:C,2,0))</f>
        <v/>
      </c>
      <c r="J3876" s="55" t="str">
        <f>IF(F3876="","",VLOOKUP(I3876,'Technikai cellák'!$C$1:$D$12,2,0))</f>
        <v/>
      </c>
      <c r="K3876" s="179"/>
      <c r="L3876" s="67" t="str">
        <f t="shared" si="1177"/>
        <v/>
      </c>
      <c r="M3876" s="68">
        <f t="shared" si="1178"/>
        <v>0</v>
      </c>
      <c r="N3876" s="66">
        <f t="shared" si="1179"/>
        <v>0</v>
      </c>
      <c r="O3876" s="152"/>
      <c r="P3876" s="172">
        <f t="shared" si="1176"/>
        <v>0</v>
      </c>
      <c r="Q3876" s="69">
        <f t="shared" si="1180"/>
        <v>0</v>
      </c>
      <c r="R3876" s="62">
        <f t="shared" si="1181"/>
        <v>0</v>
      </c>
      <c r="S3876" s="153"/>
      <c r="T3876" s="118" t="str">
        <f t="shared" si="1182"/>
        <v/>
      </c>
      <c r="U3876" s="154"/>
      <c r="V3876" s="154"/>
      <c r="W3876" s="154"/>
      <c r="X3876" s="154"/>
      <c r="Y3876" s="154"/>
      <c r="Z3876" s="154"/>
      <c r="AA3876" s="154"/>
      <c r="AB3876" s="154"/>
      <c r="AC3876" s="154"/>
      <c r="AD3876" s="154"/>
      <c r="AE3876" s="154"/>
      <c r="AF3876" s="154"/>
      <c r="AG3876" s="63">
        <f t="shared" si="1183"/>
        <v>0</v>
      </c>
      <c r="AH3876" s="56">
        <f t="shared" si="1184"/>
        <v>0</v>
      </c>
      <c r="AI3876" s="56">
        <f t="shared" si="1185"/>
        <v>0</v>
      </c>
      <c r="AJ3876" s="56">
        <f t="shared" si="1186"/>
        <v>0</v>
      </c>
      <c r="AK3876" s="56">
        <f t="shared" si="1187"/>
        <v>0</v>
      </c>
      <c r="AL3876" s="56">
        <f t="shared" si="1188"/>
        <v>0</v>
      </c>
      <c r="AM3876" s="56">
        <f t="shared" si="1189"/>
        <v>0</v>
      </c>
      <c r="AN3876" s="56">
        <f t="shared" si="1190"/>
        <v>0</v>
      </c>
      <c r="AO3876" s="56">
        <f t="shared" si="1191"/>
        <v>0</v>
      </c>
      <c r="AP3876" s="56">
        <f t="shared" si="1192"/>
        <v>0</v>
      </c>
      <c r="AQ3876" s="56">
        <f t="shared" si="1193"/>
        <v>0</v>
      </c>
      <c r="AR3876" s="86">
        <f t="shared" si="1194"/>
        <v>0</v>
      </c>
    </row>
    <row r="3877" spans="1:44" x14ac:dyDescent="0.25">
      <c r="A3877" s="178"/>
      <c r="B3877" s="55" t="str">
        <f>_xlfn.IFNA(VLOOKUP(A3877,'Ajánlatkérő(k) adatai'!$B$4:$C$205,2,0),"")</f>
        <v/>
      </c>
      <c r="C3877" s="178"/>
      <c r="D3877" s="55" t="str">
        <f>_xlfn.IFNA(VLOOKUP(C3877,'Számlafizető(k) adatai'!$C$4:$D$203,2,0),"")</f>
        <v/>
      </c>
      <c r="E3877" s="55" t="str">
        <f>_xlfn.IFNA(VLOOKUP(C3877,'Számlafizető(k) adatai'!$C$4:$M$203,11,0),"")</f>
        <v/>
      </c>
      <c r="F3877" s="178"/>
      <c r="G3877" s="178"/>
      <c r="H3877" s="178"/>
      <c r="I3877" s="55" t="str">
        <f>IF(F3877="","",VLOOKUP(LEFT(F3877,5),'Technikai cellák'!B:C,2,0))</f>
        <v/>
      </c>
      <c r="J3877" s="55" t="str">
        <f>IF(F3877="","",VLOOKUP(I3877,'Technikai cellák'!$C$1:$D$12,2,0))</f>
        <v/>
      </c>
      <c r="K3877" s="179"/>
      <c r="L3877" s="67" t="str">
        <f t="shared" si="1177"/>
        <v/>
      </c>
      <c r="M3877" s="68">
        <f t="shared" si="1178"/>
        <v>0</v>
      </c>
      <c r="N3877" s="66">
        <f t="shared" si="1179"/>
        <v>0</v>
      </c>
      <c r="O3877" s="152"/>
      <c r="P3877" s="172">
        <f t="shared" si="1176"/>
        <v>0</v>
      </c>
      <c r="Q3877" s="69">
        <f t="shared" si="1180"/>
        <v>0</v>
      </c>
      <c r="R3877" s="62">
        <f t="shared" si="1181"/>
        <v>0</v>
      </c>
      <c r="S3877" s="153"/>
      <c r="T3877" s="118" t="str">
        <f t="shared" si="1182"/>
        <v/>
      </c>
      <c r="U3877" s="154"/>
      <c r="V3877" s="154"/>
      <c r="W3877" s="154"/>
      <c r="X3877" s="154"/>
      <c r="Y3877" s="154"/>
      <c r="Z3877" s="154"/>
      <c r="AA3877" s="154"/>
      <c r="AB3877" s="154"/>
      <c r="AC3877" s="154"/>
      <c r="AD3877" s="154"/>
      <c r="AE3877" s="154"/>
      <c r="AF3877" s="154"/>
      <c r="AG3877" s="63">
        <f t="shared" si="1183"/>
        <v>0</v>
      </c>
      <c r="AH3877" s="56">
        <f t="shared" si="1184"/>
        <v>0</v>
      </c>
      <c r="AI3877" s="56">
        <f t="shared" si="1185"/>
        <v>0</v>
      </c>
      <c r="AJ3877" s="56">
        <f t="shared" si="1186"/>
        <v>0</v>
      </c>
      <c r="AK3877" s="56">
        <f t="shared" si="1187"/>
        <v>0</v>
      </c>
      <c r="AL3877" s="56">
        <f t="shared" si="1188"/>
        <v>0</v>
      </c>
      <c r="AM3877" s="56">
        <f t="shared" si="1189"/>
        <v>0</v>
      </c>
      <c r="AN3877" s="56">
        <f t="shared" si="1190"/>
        <v>0</v>
      </c>
      <c r="AO3877" s="56">
        <f t="shared" si="1191"/>
        <v>0</v>
      </c>
      <c r="AP3877" s="56">
        <f t="shared" si="1192"/>
        <v>0</v>
      </c>
      <c r="AQ3877" s="56">
        <f t="shared" si="1193"/>
        <v>0</v>
      </c>
      <c r="AR3877" s="86">
        <f t="shared" si="1194"/>
        <v>0</v>
      </c>
    </row>
    <row r="3878" spans="1:44" x14ac:dyDescent="0.25">
      <c r="A3878" s="178"/>
      <c r="B3878" s="55" t="str">
        <f>_xlfn.IFNA(VLOOKUP(A3878,'Ajánlatkérő(k) adatai'!$B$4:$C$205,2,0),"")</f>
        <v/>
      </c>
      <c r="C3878" s="178"/>
      <c r="D3878" s="55" t="str">
        <f>_xlfn.IFNA(VLOOKUP(C3878,'Számlafizető(k) adatai'!$C$4:$D$203,2,0),"")</f>
        <v/>
      </c>
      <c r="E3878" s="55" t="str">
        <f>_xlfn.IFNA(VLOOKUP(C3878,'Számlafizető(k) adatai'!$C$4:$M$203,11,0),"")</f>
        <v/>
      </c>
      <c r="F3878" s="178"/>
      <c r="G3878" s="178"/>
      <c r="H3878" s="178"/>
      <c r="I3878" s="55" t="str">
        <f>IF(F3878="","",VLOOKUP(LEFT(F3878,5),'Technikai cellák'!B:C,2,0))</f>
        <v/>
      </c>
      <c r="J3878" s="55" t="str">
        <f>IF(F3878="","",VLOOKUP(I3878,'Technikai cellák'!$C$1:$D$12,2,0))</f>
        <v/>
      </c>
      <c r="K3878" s="179"/>
      <c r="L3878" s="67" t="str">
        <f t="shared" si="1177"/>
        <v/>
      </c>
      <c r="M3878" s="68">
        <f t="shared" si="1178"/>
        <v>0</v>
      </c>
      <c r="N3878" s="66">
        <f t="shared" si="1179"/>
        <v>0</v>
      </c>
      <c r="O3878" s="152"/>
      <c r="P3878" s="172">
        <f t="shared" si="1176"/>
        <v>0</v>
      </c>
      <c r="Q3878" s="69">
        <f t="shared" si="1180"/>
        <v>0</v>
      </c>
      <c r="R3878" s="62">
        <f t="shared" si="1181"/>
        <v>0</v>
      </c>
      <c r="S3878" s="153"/>
      <c r="T3878" s="118" t="str">
        <f t="shared" si="1182"/>
        <v/>
      </c>
      <c r="U3878" s="154"/>
      <c r="V3878" s="154"/>
      <c r="W3878" s="154"/>
      <c r="X3878" s="154"/>
      <c r="Y3878" s="154"/>
      <c r="Z3878" s="154"/>
      <c r="AA3878" s="154"/>
      <c r="AB3878" s="154"/>
      <c r="AC3878" s="154"/>
      <c r="AD3878" s="154"/>
      <c r="AE3878" s="154"/>
      <c r="AF3878" s="154"/>
      <c r="AG3878" s="63">
        <f t="shared" si="1183"/>
        <v>0</v>
      </c>
      <c r="AH3878" s="56">
        <f t="shared" si="1184"/>
        <v>0</v>
      </c>
      <c r="AI3878" s="56">
        <f t="shared" si="1185"/>
        <v>0</v>
      </c>
      <c r="AJ3878" s="56">
        <f t="shared" si="1186"/>
        <v>0</v>
      </c>
      <c r="AK3878" s="56">
        <f t="shared" si="1187"/>
        <v>0</v>
      </c>
      <c r="AL3878" s="56">
        <f t="shared" si="1188"/>
        <v>0</v>
      </c>
      <c r="AM3878" s="56">
        <f t="shared" si="1189"/>
        <v>0</v>
      </c>
      <c r="AN3878" s="56">
        <f t="shared" si="1190"/>
        <v>0</v>
      </c>
      <c r="AO3878" s="56">
        <f t="shared" si="1191"/>
        <v>0</v>
      </c>
      <c r="AP3878" s="56">
        <f t="shared" si="1192"/>
        <v>0</v>
      </c>
      <c r="AQ3878" s="56">
        <f t="shared" si="1193"/>
        <v>0</v>
      </c>
      <c r="AR3878" s="86">
        <f t="shared" si="1194"/>
        <v>0</v>
      </c>
    </row>
    <row r="3879" spans="1:44" x14ac:dyDescent="0.25">
      <c r="A3879" s="178"/>
      <c r="B3879" s="55" t="str">
        <f>_xlfn.IFNA(VLOOKUP(A3879,'Ajánlatkérő(k) adatai'!$B$4:$C$205,2,0),"")</f>
        <v/>
      </c>
      <c r="C3879" s="178"/>
      <c r="D3879" s="55" t="str">
        <f>_xlfn.IFNA(VLOOKUP(C3879,'Számlafizető(k) adatai'!$C$4:$D$203,2,0),"")</f>
        <v/>
      </c>
      <c r="E3879" s="55" t="str">
        <f>_xlfn.IFNA(VLOOKUP(C3879,'Számlafizető(k) adatai'!$C$4:$M$203,11,0),"")</f>
        <v/>
      </c>
      <c r="F3879" s="178"/>
      <c r="G3879" s="178"/>
      <c r="H3879" s="178"/>
      <c r="I3879" s="55" t="str">
        <f>IF(F3879="","",VLOOKUP(LEFT(F3879,5),'Technikai cellák'!B:C,2,0))</f>
        <v/>
      </c>
      <c r="J3879" s="55" t="str">
        <f>IF(F3879="","",VLOOKUP(I3879,'Technikai cellák'!$C$1:$D$12,2,0))</f>
        <v/>
      </c>
      <c r="K3879" s="179"/>
      <c r="L3879" s="67" t="str">
        <f t="shared" si="1177"/>
        <v/>
      </c>
      <c r="M3879" s="68">
        <f t="shared" si="1178"/>
        <v>0</v>
      </c>
      <c r="N3879" s="66">
        <f t="shared" si="1179"/>
        <v>0</v>
      </c>
      <c r="O3879" s="152"/>
      <c r="P3879" s="172">
        <f t="shared" si="1176"/>
        <v>0</v>
      </c>
      <c r="Q3879" s="69">
        <f t="shared" si="1180"/>
        <v>0</v>
      </c>
      <c r="R3879" s="62">
        <f t="shared" si="1181"/>
        <v>0</v>
      </c>
      <c r="S3879" s="153"/>
      <c r="T3879" s="118" t="str">
        <f t="shared" si="1182"/>
        <v/>
      </c>
      <c r="U3879" s="154"/>
      <c r="V3879" s="154"/>
      <c r="W3879" s="154"/>
      <c r="X3879" s="154"/>
      <c r="Y3879" s="154"/>
      <c r="Z3879" s="154"/>
      <c r="AA3879" s="154"/>
      <c r="AB3879" s="154"/>
      <c r="AC3879" s="154"/>
      <c r="AD3879" s="154"/>
      <c r="AE3879" s="154"/>
      <c r="AF3879" s="154"/>
      <c r="AG3879" s="63">
        <f t="shared" si="1183"/>
        <v>0</v>
      </c>
      <c r="AH3879" s="56">
        <f t="shared" si="1184"/>
        <v>0</v>
      </c>
      <c r="AI3879" s="56">
        <f t="shared" si="1185"/>
        <v>0</v>
      </c>
      <c r="AJ3879" s="56">
        <f t="shared" si="1186"/>
        <v>0</v>
      </c>
      <c r="AK3879" s="56">
        <f t="shared" si="1187"/>
        <v>0</v>
      </c>
      <c r="AL3879" s="56">
        <f t="shared" si="1188"/>
        <v>0</v>
      </c>
      <c r="AM3879" s="56">
        <f t="shared" si="1189"/>
        <v>0</v>
      </c>
      <c r="AN3879" s="56">
        <f t="shared" si="1190"/>
        <v>0</v>
      </c>
      <c r="AO3879" s="56">
        <f t="shared" si="1191"/>
        <v>0</v>
      </c>
      <c r="AP3879" s="56">
        <f t="shared" si="1192"/>
        <v>0</v>
      </c>
      <c r="AQ3879" s="56">
        <f t="shared" si="1193"/>
        <v>0</v>
      </c>
      <c r="AR3879" s="86">
        <f t="shared" si="1194"/>
        <v>0</v>
      </c>
    </row>
    <row r="3880" spans="1:44" x14ac:dyDescent="0.25">
      <c r="A3880" s="178"/>
      <c r="B3880" s="55" t="str">
        <f>_xlfn.IFNA(VLOOKUP(A3880,'Ajánlatkérő(k) adatai'!$B$4:$C$205,2,0),"")</f>
        <v/>
      </c>
      <c r="C3880" s="178"/>
      <c r="D3880" s="55" t="str">
        <f>_xlfn.IFNA(VLOOKUP(C3880,'Számlafizető(k) adatai'!$C$4:$D$203,2,0),"")</f>
        <v/>
      </c>
      <c r="E3880" s="55" t="str">
        <f>_xlfn.IFNA(VLOOKUP(C3880,'Számlafizető(k) adatai'!$C$4:$M$203,11,0),"")</f>
        <v/>
      </c>
      <c r="F3880" s="178"/>
      <c r="G3880" s="178"/>
      <c r="H3880" s="178"/>
      <c r="I3880" s="55" t="str">
        <f>IF(F3880="","",VLOOKUP(LEFT(F3880,5),'Technikai cellák'!B:C,2,0))</f>
        <v/>
      </c>
      <c r="J3880" s="55" t="str">
        <f>IF(F3880="","",VLOOKUP(I3880,'Technikai cellák'!$C$1:$D$12,2,0))</f>
        <v/>
      </c>
      <c r="K3880" s="179"/>
      <c r="L3880" s="67" t="str">
        <f t="shared" si="1177"/>
        <v/>
      </c>
      <c r="M3880" s="68">
        <f t="shared" si="1178"/>
        <v>0</v>
      </c>
      <c r="N3880" s="66">
        <f t="shared" si="1179"/>
        <v>0</v>
      </c>
      <c r="O3880" s="152"/>
      <c r="P3880" s="172">
        <f t="shared" si="1176"/>
        <v>0</v>
      </c>
      <c r="Q3880" s="69">
        <f t="shared" si="1180"/>
        <v>0</v>
      </c>
      <c r="R3880" s="62">
        <f t="shared" si="1181"/>
        <v>0</v>
      </c>
      <c r="S3880" s="153"/>
      <c r="T3880" s="118" t="str">
        <f t="shared" si="1182"/>
        <v/>
      </c>
      <c r="U3880" s="154"/>
      <c r="V3880" s="154"/>
      <c r="W3880" s="154"/>
      <c r="X3880" s="154"/>
      <c r="Y3880" s="154"/>
      <c r="Z3880" s="154"/>
      <c r="AA3880" s="154"/>
      <c r="AB3880" s="154"/>
      <c r="AC3880" s="154"/>
      <c r="AD3880" s="154"/>
      <c r="AE3880" s="154"/>
      <c r="AF3880" s="154"/>
      <c r="AG3880" s="63">
        <f t="shared" si="1183"/>
        <v>0</v>
      </c>
      <c r="AH3880" s="56">
        <f t="shared" si="1184"/>
        <v>0</v>
      </c>
      <c r="AI3880" s="56">
        <f t="shared" si="1185"/>
        <v>0</v>
      </c>
      <c r="AJ3880" s="56">
        <f t="shared" si="1186"/>
        <v>0</v>
      </c>
      <c r="AK3880" s="56">
        <f t="shared" si="1187"/>
        <v>0</v>
      </c>
      <c r="AL3880" s="56">
        <f t="shared" si="1188"/>
        <v>0</v>
      </c>
      <c r="AM3880" s="56">
        <f t="shared" si="1189"/>
        <v>0</v>
      </c>
      <c r="AN3880" s="56">
        <f t="shared" si="1190"/>
        <v>0</v>
      </c>
      <c r="AO3880" s="56">
        <f t="shared" si="1191"/>
        <v>0</v>
      </c>
      <c r="AP3880" s="56">
        <f t="shared" si="1192"/>
        <v>0</v>
      </c>
      <c r="AQ3880" s="56">
        <f t="shared" si="1193"/>
        <v>0</v>
      </c>
      <c r="AR3880" s="86">
        <f t="shared" si="1194"/>
        <v>0</v>
      </c>
    </row>
    <row r="3881" spans="1:44" x14ac:dyDescent="0.25">
      <c r="A3881" s="178"/>
      <c r="B3881" s="55" t="str">
        <f>_xlfn.IFNA(VLOOKUP(A3881,'Ajánlatkérő(k) adatai'!$B$4:$C$205,2,0),"")</f>
        <v/>
      </c>
      <c r="C3881" s="178"/>
      <c r="D3881" s="55" t="str">
        <f>_xlfn.IFNA(VLOOKUP(C3881,'Számlafizető(k) adatai'!$C$4:$D$203,2,0),"")</f>
        <v/>
      </c>
      <c r="E3881" s="55" t="str">
        <f>_xlfn.IFNA(VLOOKUP(C3881,'Számlafizető(k) adatai'!$C$4:$M$203,11,0),"")</f>
        <v/>
      </c>
      <c r="F3881" s="178"/>
      <c r="G3881" s="178"/>
      <c r="H3881" s="178"/>
      <c r="I3881" s="55" t="str">
        <f>IF(F3881="","",VLOOKUP(LEFT(F3881,5),'Technikai cellák'!B:C,2,0))</f>
        <v/>
      </c>
      <c r="J3881" s="55" t="str">
        <f>IF(F3881="","",VLOOKUP(I3881,'Technikai cellák'!$C$1:$D$12,2,0))</f>
        <v/>
      </c>
      <c r="K3881" s="179"/>
      <c r="L3881" s="67" t="str">
        <f t="shared" si="1177"/>
        <v/>
      </c>
      <c r="M3881" s="68">
        <f t="shared" si="1178"/>
        <v>0</v>
      </c>
      <c r="N3881" s="66">
        <f t="shared" si="1179"/>
        <v>0</v>
      </c>
      <c r="O3881" s="152"/>
      <c r="P3881" s="172">
        <f t="shared" si="1176"/>
        <v>0</v>
      </c>
      <c r="Q3881" s="69">
        <f t="shared" si="1180"/>
        <v>0</v>
      </c>
      <c r="R3881" s="62">
        <f t="shared" si="1181"/>
        <v>0</v>
      </c>
      <c r="S3881" s="153"/>
      <c r="T3881" s="118" t="str">
        <f t="shared" si="1182"/>
        <v/>
      </c>
      <c r="U3881" s="154"/>
      <c r="V3881" s="154"/>
      <c r="W3881" s="154"/>
      <c r="X3881" s="154"/>
      <c r="Y3881" s="154"/>
      <c r="Z3881" s="154"/>
      <c r="AA3881" s="154"/>
      <c r="AB3881" s="154"/>
      <c r="AC3881" s="154"/>
      <c r="AD3881" s="154"/>
      <c r="AE3881" s="154"/>
      <c r="AF3881" s="154"/>
      <c r="AG3881" s="63">
        <f t="shared" si="1183"/>
        <v>0</v>
      </c>
      <c r="AH3881" s="56">
        <f t="shared" si="1184"/>
        <v>0</v>
      </c>
      <c r="AI3881" s="56">
        <f t="shared" si="1185"/>
        <v>0</v>
      </c>
      <c r="AJ3881" s="56">
        <f t="shared" si="1186"/>
        <v>0</v>
      </c>
      <c r="AK3881" s="56">
        <f t="shared" si="1187"/>
        <v>0</v>
      </c>
      <c r="AL3881" s="56">
        <f t="shared" si="1188"/>
        <v>0</v>
      </c>
      <c r="AM3881" s="56">
        <f t="shared" si="1189"/>
        <v>0</v>
      </c>
      <c r="AN3881" s="56">
        <f t="shared" si="1190"/>
        <v>0</v>
      </c>
      <c r="AO3881" s="56">
        <f t="shared" si="1191"/>
        <v>0</v>
      </c>
      <c r="AP3881" s="56">
        <f t="shared" si="1192"/>
        <v>0</v>
      </c>
      <c r="AQ3881" s="56">
        <f t="shared" si="1193"/>
        <v>0</v>
      </c>
      <c r="AR3881" s="86">
        <f t="shared" si="1194"/>
        <v>0</v>
      </c>
    </row>
    <row r="3882" spans="1:44" x14ac:dyDescent="0.25">
      <c r="A3882" s="178"/>
      <c r="B3882" s="55" t="str">
        <f>_xlfn.IFNA(VLOOKUP(A3882,'Ajánlatkérő(k) adatai'!$B$4:$C$205,2,0),"")</f>
        <v/>
      </c>
      <c r="C3882" s="178"/>
      <c r="D3882" s="55" t="str">
        <f>_xlfn.IFNA(VLOOKUP(C3882,'Számlafizető(k) adatai'!$C$4:$D$203,2,0),"")</f>
        <v/>
      </c>
      <c r="E3882" s="55" t="str">
        <f>_xlfn.IFNA(VLOOKUP(C3882,'Számlafizető(k) adatai'!$C$4:$M$203,11,0),"")</f>
        <v/>
      </c>
      <c r="F3882" s="178"/>
      <c r="G3882" s="178"/>
      <c r="H3882" s="178"/>
      <c r="I3882" s="55" t="str">
        <f>IF(F3882="","",VLOOKUP(LEFT(F3882,5),'Technikai cellák'!B:C,2,0))</f>
        <v/>
      </c>
      <c r="J3882" s="55" t="str">
        <f>IF(F3882="","",VLOOKUP(I3882,'Technikai cellák'!$C$1:$D$12,2,0))</f>
        <v/>
      </c>
      <c r="K3882" s="179"/>
      <c r="L3882" s="67" t="str">
        <f t="shared" si="1177"/>
        <v/>
      </c>
      <c r="M3882" s="68">
        <f t="shared" si="1178"/>
        <v>0</v>
      </c>
      <c r="N3882" s="66">
        <f t="shared" si="1179"/>
        <v>0</v>
      </c>
      <c r="O3882" s="152"/>
      <c r="P3882" s="172">
        <f t="shared" si="1176"/>
        <v>0</v>
      </c>
      <c r="Q3882" s="69">
        <f t="shared" si="1180"/>
        <v>0</v>
      </c>
      <c r="R3882" s="62">
        <f t="shared" si="1181"/>
        <v>0</v>
      </c>
      <c r="S3882" s="153"/>
      <c r="T3882" s="118" t="str">
        <f t="shared" si="1182"/>
        <v/>
      </c>
      <c r="U3882" s="154"/>
      <c r="V3882" s="154"/>
      <c r="W3882" s="154"/>
      <c r="X3882" s="154"/>
      <c r="Y3882" s="154"/>
      <c r="Z3882" s="154"/>
      <c r="AA3882" s="154"/>
      <c r="AB3882" s="154"/>
      <c r="AC3882" s="154"/>
      <c r="AD3882" s="154"/>
      <c r="AE3882" s="154"/>
      <c r="AF3882" s="154"/>
      <c r="AG3882" s="63">
        <f t="shared" si="1183"/>
        <v>0</v>
      </c>
      <c r="AH3882" s="56">
        <f t="shared" si="1184"/>
        <v>0</v>
      </c>
      <c r="AI3882" s="56">
        <f t="shared" si="1185"/>
        <v>0</v>
      </c>
      <c r="AJ3882" s="56">
        <f t="shared" si="1186"/>
        <v>0</v>
      </c>
      <c r="AK3882" s="56">
        <f t="shared" si="1187"/>
        <v>0</v>
      </c>
      <c r="AL3882" s="56">
        <f t="shared" si="1188"/>
        <v>0</v>
      </c>
      <c r="AM3882" s="56">
        <f t="shared" si="1189"/>
        <v>0</v>
      </c>
      <c r="AN3882" s="56">
        <f t="shared" si="1190"/>
        <v>0</v>
      </c>
      <c r="AO3882" s="56">
        <f t="shared" si="1191"/>
        <v>0</v>
      </c>
      <c r="AP3882" s="56">
        <f t="shared" si="1192"/>
        <v>0</v>
      </c>
      <c r="AQ3882" s="56">
        <f t="shared" si="1193"/>
        <v>0</v>
      </c>
      <c r="AR3882" s="86">
        <f t="shared" si="1194"/>
        <v>0</v>
      </c>
    </row>
    <row r="3883" spans="1:44" x14ac:dyDescent="0.25">
      <c r="A3883" s="178"/>
      <c r="B3883" s="55" t="str">
        <f>_xlfn.IFNA(VLOOKUP(A3883,'Ajánlatkérő(k) adatai'!$B$4:$C$205,2,0),"")</f>
        <v/>
      </c>
      <c r="C3883" s="178"/>
      <c r="D3883" s="55" t="str">
        <f>_xlfn.IFNA(VLOOKUP(C3883,'Számlafizető(k) adatai'!$C$4:$D$203,2,0),"")</f>
        <v/>
      </c>
      <c r="E3883" s="55" t="str">
        <f>_xlfn.IFNA(VLOOKUP(C3883,'Számlafizető(k) adatai'!$C$4:$M$203,11,0),"")</f>
        <v/>
      </c>
      <c r="F3883" s="178"/>
      <c r="G3883" s="178"/>
      <c r="H3883" s="178"/>
      <c r="I3883" s="55" t="str">
        <f>IF(F3883="","",VLOOKUP(LEFT(F3883,5),'Technikai cellák'!B:C,2,0))</f>
        <v/>
      </c>
      <c r="J3883" s="55" t="str">
        <f>IF(F3883="","",VLOOKUP(I3883,'Technikai cellák'!$C$1:$D$12,2,0))</f>
        <v/>
      </c>
      <c r="K3883" s="179"/>
      <c r="L3883" s="67" t="str">
        <f t="shared" si="1177"/>
        <v/>
      </c>
      <c r="M3883" s="68">
        <f t="shared" si="1178"/>
        <v>0</v>
      </c>
      <c r="N3883" s="66">
        <f t="shared" si="1179"/>
        <v>0</v>
      </c>
      <c r="O3883" s="152"/>
      <c r="P3883" s="172">
        <f t="shared" si="1176"/>
        <v>0</v>
      </c>
      <c r="Q3883" s="69">
        <f t="shared" si="1180"/>
        <v>0</v>
      </c>
      <c r="R3883" s="62">
        <f t="shared" si="1181"/>
        <v>0</v>
      </c>
      <c r="S3883" s="153"/>
      <c r="T3883" s="118" t="str">
        <f t="shared" si="1182"/>
        <v/>
      </c>
      <c r="U3883" s="154"/>
      <c r="V3883" s="154"/>
      <c r="W3883" s="154"/>
      <c r="X3883" s="154"/>
      <c r="Y3883" s="154"/>
      <c r="Z3883" s="154"/>
      <c r="AA3883" s="154"/>
      <c r="AB3883" s="154"/>
      <c r="AC3883" s="154"/>
      <c r="AD3883" s="154"/>
      <c r="AE3883" s="154"/>
      <c r="AF3883" s="154"/>
      <c r="AG3883" s="63">
        <f t="shared" si="1183"/>
        <v>0</v>
      </c>
      <c r="AH3883" s="56">
        <f t="shared" si="1184"/>
        <v>0</v>
      </c>
      <c r="AI3883" s="56">
        <f t="shared" si="1185"/>
        <v>0</v>
      </c>
      <c r="AJ3883" s="56">
        <f t="shared" si="1186"/>
        <v>0</v>
      </c>
      <c r="AK3883" s="56">
        <f t="shared" si="1187"/>
        <v>0</v>
      </c>
      <c r="AL3883" s="56">
        <f t="shared" si="1188"/>
        <v>0</v>
      </c>
      <c r="AM3883" s="56">
        <f t="shared" si="1189"/>
        <v>0</v>
      </c>
      <c r="AN3883" s="56">
        <f t="shared" si="1190"/>
        <v>0</v>
      </c>
      <c r="AO3883" s="56">
        <f t="shared" si="1191"/>
        <v>0</v>
      </c>
      <c r="AP3883" s="56">
        <f t="shared" si="1192"/>
        <v>0</v>
      </c>
      <c r="AQ3883" s="56">
        <f t="shared" si="1193"/>
        <v>0</v>
      </c>
      <c r="AR3883" s="86">
        <f t="shared" si="1194"/>
        <v>0</v>
      </c>
    </row>
    <row r="3884" spans="1:44" x14ac:dyDescent="0.25">
      <c r="A3884" s="178"/>
      <c r="B3884" s="55" t="str">
        <f>_xlfn.IFNA(VLOOKUP(A3884,'Ajánlatkérő(k) adatai'!$B$4:$C$205,2,0),"")</f>
        <v/>
      </c>
      <c r="C3884" s="178"/>
      <c r="D3884" s="55" t="str">
        <f>_xlfn.IFNA(VLOOKUP(C3884,'Számlafizető(k) adatai'!$C$4:$D$203,2,0),"")</f>
        <v/>
      </c>
      <c r="E3884" s="55" t="str">
        <f>_xlfn.IFNA(VLOOKUP(C3884,'Számlafizető(k) adatai'!$C$4:$M$203,11,0),"")</f>
        <v/>
      </c>
      <c r="F3884" s="178"/>
      <c r="G3884" s="178"/>
      <c r="H3884" s="178"/>
      <c r="I3884" s="55" t="str">
        <f>IF(F3884="","",VLOOKUP(LEFT(F3884,5),'Technikai cellák'!B:C,2,0))</f>
        <v/>
      </c>
      <c r="J3884" s="55" t="str">
        <f>IF(F3884="","",VLOOKUP(I3884,'Technikai cellák'!$C$1:$D$12,2,0))</f>
        <v/>
      </c>
      <c r="K3884" s="179"/>
      <c r="L3884" s="67" t="str">
        <f t="shared" si="1177"/>
        <v/>
      </c>
      <c r="M3884" s="68">
        <f t="shared" si="1178"/>
        <v>0</v>
      </c>
      <c r="N3884" s="66">
        <f t="shared" si="1179"/>
        <v>0</v>
      </c>
      <c r="O3884" s="152"/>
      <c r="P3884" s="172">
        <f t="shared" si="1176"/>
        <v>0</v>
      </c>
      <c r="Q3884" s="69">
        <f t="shared" si="1180"/>
        <v>0</v>
      </c>
      <c r="R3884" s="62">
        <f t="shared" si="1181"/>
        <v>0</v>
      </c>
      <c r="S3884" s="153"/>
      <c r="T3884" s="118" t="str">
        <f t="shared" si="1182"/>
        <v/>
      </c>
      <c r="U3884" s="154"/>
      <c r="V3884" s="154"/>
      <c r="W3884" s="154"/>
      <c r="X3884" s="154"/>
      <c r="Y3884" s="154"/>
      <c r="Z3884" s="154"/>
      <c r="AA3884" s="154"/>
      <c r="AB3884" s="154"/>
      <c r="AC3884" s="154"/>
      <c r="AD3884" s="154"/>
      <c r="AE3884" s="154"/>
      <c r="AF3884" s="154"/>
      <c r="AG3884" s="63">
        <f t="shared" si="1183"/>
        <v>0</v>
      </c>
      <c r="AH3884" s="56">
        <f t="shared" si="1184"/>
        <v>0</v>
      </c>
      <c r="AI3884" s="56">
        <f t="shared" si="1185"/>
        <v>0</v>
      </c>
      <c r="AJ3884" s="56">
        <f t="shared" si="1186"/>
        <v>0</v>
      </c>
      <c r="AK3884" s="56">
        <f t="shared" si="1187"/>
        <v>0</v>
      </c>
      <c r="AL3884" s="56">
        <f t="shared" si="1188"/>
        <v>0</v>
      </c>
      <c r="AM3884" s="56">
        <f t="shared" si="1189"/>
        <v>0</v>
      </c>
      <c r="AN3884" s="56">
        <f t="shared" si="1190"/>
        <v>0</v>
      </c>
      <c r="AO3884" s="56">
        <f t="shared" si="1191"/>
        <v>0</v>
      </c>
      <c r="AP3884" s="56">
        <f t="shared" si="1192"/>
        <v>0</v>
      </c>
      <c r="AQ3884" s="56">
        <f t="shared" si="1193"/>
        <v>0</v>
      </c>
      <c r="AR3884" s="86">
        <f t="shared" si="1194"/>
        <v>0</v>
      </c>
    </row>
    <row r="3885" spans="1:44" x14ac:dyDescent="0.25">
      <c r="A3885" s="178"/>
      <c r="B3885" s="55" t="str">
        <f>_xlfn.IFNA(VLOOKUP(A3885,'Ajánlatkérő(k) adatai'!$B$4:$C$205,2,0),"")</f>
        <v/>
      </c>
      <c r="C3885" s="178"/>
      <c r="D3885" s="55" t="str">
        <f>_xlfn.IFNA(VLOOKUP(C3885,'Számlafizető(k) adatai'!$C$4:$D$203,2,0),"")</f>
        <v/>
      </c>
      <c r="E3885" s="55" t="str">
        <f>_xlfn.IFNA(VLOOKUP(C3885,'Számlafizető(k) adatai'!$C$4:$M$203,11,0),"")</f>
        <v/>
      </c>
      <c r="F3885" s="178"/>
      <c r="G3885" s="178"/>
      <c r="H3885" s="178"/>
      <c r="I3885" s="55" t="str">
        <f>IF(F3885="","",VLOOKUP(LEFT(F3885,5),'Technikai cellák'!B:C,2,0))</f>
        <v/>
      </c>
      <c r="J3885" s="55" t="str">
        <f>IF(F3885="","",VLOOKUP(I3885,'Technikai cellák'!$C$1:$D$12,2,0))</f>
        <v/>
      </c>
      <c r="K3885" s="179"/>
      <c r="L3885" s="67" t="str">
        <f t="shared" si="1177"/>
        <v/>
      </c>
      <c r="M3885" s="68">
        <f t="shared" si="1178"/>
        <v>0</v>
      </c>
      <c r="N3885" s="66">
        <f t="shared" si="1179"/>
        <v>0</v>
      </c>
      <c r="O3885" s="152"/>
      <c r="P3885" s="172">
        <f t="shared" si="1176"/>
        <v>0</v>
      </c>
      <c r="Q3885" s="69">
        <f t="shared" si="1180"/>
        <v>0</v>
      </c>
      <c r="R3885" s="62">
        <f t="shared" si="1181"/>
        <v>0</v>
      </c>
      <c r="S3885" s="153"/>
      <c r="T3885" s="118" t="str">
        <f t="shared" si="1182"/>
        <v/>
      </c>
      <c r="U3885" s="154"/>
      <c r="V3885" s="154"/>
      <c r="W3885" s="154"/>
      <c r="X3885" s="154"/>
      <c r="Y3885" s="154"/>
      <c r="Z3885" s="154"/>
      <c r="AA3885" s="154"/>
      <c r="AB3885" s="154"/>
      <c r="AC3885" s="154"/>
      <c r="AD3885" s="154"/>
      <c r="AE3885" s="154"/>
      <c r="AF3885" s="154"/>
      <c r="AG3885" s="63">
        <f t="shared" si="1183"/>
        <v>0</v>
      </c>
      <c r="AH3885" s="56">
        <f t="shared" si="1184"/>
        <v>0</v>
      </c>
      <c r="AI3885" s="56">
        <f t="shared" si="1185"/>
        <v>0</v>
      </c>
      <c r="AJ3885" s="56">
        <f t="shared" si="1186"/>
        <v>0</v>
      </c>
      <c r="AK3885" s="56">
        <f t="shared" si="1187"/>
        <v>0</v>
      </c>
      <c r="AL3885" s="56">
        <f t="shared" si="1188"/>
        <v>0</v>
      </c>
      <c r="AM3885" s="56">
        <f t="shared" si="1189"/>
        <v>0</v>
      </c>
      <c r="AN3885" s="56">
        <f t="shared" si="1190"/>
        <v>0</v>
      </c>
      <c r="AO3885" s="56">
        <f t="shared" si="1191"/>
        <v>0</v>
      </c>
      <c r="AP3885" s="56">
        <f t="shared" si="1192"/>
        <v>0</v>
      </c>
      <c r="AQ3885" s="56">
        <f t="shared" si="1193"/>
        <v>0</v>
      </c>
      <c r="AR3885" s="86">
        <f t="shared" si="1194"/>
        <v>0</v>
      </c>
    </row>
    <row r="3886" spans="1:44" x14ac:dyDescent="0.25">
      <c r="A3886" s="178"/>
      <c r="B3886" s="55" t="str">
        <f>_xlfn.IFNA(VLOOKUP(A3886,'Ajánlatkérő(k) adatai'!$B$4:$C$205,2,0),"")</f>
        <v/>
      </c>
      <c r="C3886" s="178"/>
      <c r="D3886" s="55" t="str">
        <f>_xlfn.IFNA(VLOOKUP(C3886,'Számlafizető(k) adatai'!$C$4:$D$203,2,0),"")</f>
        <v/>
      </c>
      <c r="E3886" s="55" t="str">
        <f>_xlfn.IFNA(VLOOKUP(C3886,'Számlafizető(k) adatai'!$C$4:$M$203,11,0),"")</f>
        <v/>
      </c>
      <c r="F3886" s="178"/>
      <c r="G3886" s="178"/>
      <c r="H3886" s="178"/>
      <c r="I3886" s="55" t="str">
        <f>IF(F3886="","",VLOOKUP(LEFT(F3886,5),'Technikai cellák'!B:C,2,0))</f>
        <v/>
      </c>
      <c r="J3886" s="55" t="str">
        <f>IF(F3886="","",VLOOKUP(I3886,'Technikai cellák'!$C$1:$D$12,2,0))</f>
        <v/>
      </c>
      <c r="K3886" s="179"/>
      <c r="L3886" s="67" t="str">
        <f t="shared" si="1177"/>
        <v/>
      </c>
      <c r="M3886" s="68">
        <f t="shared" si="1178"/>
        <v>0</v>
      </c>
      <c r="N3886" s="66">
        <f t="shared" si="1179"/>
        <v>0</v>
      </c>
      <c r="O3886" s="152"/>
      <c r="P3886" s="172">
        <f t="shared" si="1176"/>
        <v>0</v>
      </c>
      <c r="Q3886" s="69">
        <f t="shared" si="1180"/>
        <v>0</v>
      </c>
      <c r="R3886" s="62">
        <f t="shared" si="1181"/>
        <v>0</v>
      </c>
      <c r="S3886" s="153"/>
      <c r="T3886" s="118" t="str">
        <f t="shared" si="1182"/>
        <v/>
      </c>
      <c r="U3886" s="154"/>
      <c r="V3886" s="154"/>
      <c r="W3886" s="154"/>
      <c r="X3886" s="154"/>
      <c r="Y3886" s="154"/>
      <c r="Z3886" s="154"/>
      <c r="AA3886" s="154"/>
      <c r="AB3886" s="154"/>
      <c r="AC3886" s="154"/>
      <c r="AD3886" s="154"/>
      <c r="AE3886" s="154"/>
      <c r="AF3886" s="154"/>
      <c r="AG3886" s="63">
        <f t="shared" si="1183"/>
        <v>0</v>
      </c>
      <c r="AH3886" s="56">
        <f t="shared" si="1184"/>
        <v>0</v>
      </c>
      <c r="AI3886" s="56">
        <f t="shared" si="1185"/>
        <v>0</v>
      </c>
      <c r="AJ3886" s="56">
        <f t="shared" si="1186"/>
        <v>0</v>
      </c>
      <c r="AK3886" s="56">
        <f t="shared" si="1187"/>
        <v>0</v>
      </c>
      <c r="AL3886" s="56">
        <f t="shared" si="1188"/>
        <v>0</v>
      </c>
      <c r="AM3886" s="56">
        <f t="shared" si="1189"/>
        <v>0</v>
      </c>
      <c r="AN3886" s="56">
        <f t="shared" si="1190"/>
        <v>0</v>
      </c>
      <c r="AO3886" s="56">
        <f t="shared" si="1191"/>
        <v>0</v>
      </c>
      <c r="AP3886" s="56">
        <f t="shared" si="1192"/>
        <v>0</v>
      </c>
      <c r="AQ3886" s="56">
        <f t="shared" si="1193"/>
        <v>0</v>
      </c>
      <c r="AR3886" s="86">
        <f t="shared" si="1194"/>
        <v>0</v>
      </c>
    </row>
    <row r="3887" spans="1:44" x14ac:dyDescent="0.25">
      <c r="A3887" s="178"/>
      <c r="B3887" s="55" t="str">
        <f>_xlfn.IFNA(VLOOKUP(A3887,'Ajánlatkérő(k) adatai'!$B$4:$C$205,2,0),"")</f>
        <v/>
      </c>
      <c r="C3887" s="178"/>
      <c r="D3887" s="55" t="str">
        <f>_xlfn.IFNA(VLOOKUP(C3887,'Számlafizető(k) adatai'!$C$4:$D$203,2,0),"")</f>
        <v/>
      </c>
      <c r="E3887" s="55" t="str">
        <f>_xlfn.IFNA(VLOOKUP(C3887,'Számlafizető(k) adatai'!$C$4:$M$203,11,0),"")</f>
        <v/>
      </c>
      <c r="F3887" s="178"/>
      <c r="G3887" s="178"/>
      <c r="H3887" s="178"/>
      <c r="I3887" s="55" t="str">
        <f>IF(F3887="","",VLOOKUP(LEFT(F3887,5),'Technikai cellák'!B:C,2,0))</f>
        <v/>
      </c>
      <c r="J3887" s="55" t="str">
        <f>IF(F3887="","",VLOOKUP(I3887,'Technikai cellák'!$C$1:$D$12,2,0))</f>
        <v/>
      </c>
      <c r="K3887" s="179"/>
      <c r="L3887" s="67" t="str">
        <f t="shared" si="1177"/>
        <v/>
      </c>
      <c r="M3887" s="68">
        <f t="shared" si="1178"/>
        <v>0</v>
      </c>
      <c r="N3887" s="66">
        <f t="shared" si="1179"/>
        <v>0</v>
      </c>
      <c r="O3887" s="152"/>
      <c r="P3887" s="172">
        <f t="shared" si="1176"/>
        <v>0</v>
      </c>
      <c r="Q3887" s="69">
        <f t="shared" si="1180"/>
        <v>0</v>
      </c>
      <c r="R3887" s="62">
        <f t="shared" si="1181"/>
        <v>0</v>
      </c>
      <c r="S3887" s="153"/>
      <c r="T3887" s="118" t="str">
        <f t="shared" si="1182"/>
        <v/>
      </c>
      <c r="U3887" s="154"/>
      <c r="V3887" s="154"/>
      <c r="W3887" s="154"/>
      <c r="X3887" s="154"/>
      <c r="Y3887" s="154"/>
      <c r="Z3887" s="154"/>
      <c r="AA3887" s="154"/>
      <c r="AB3887" s="154"/>
      <c r="AC3887" s="154"/>
      <c r="AD3887" s="154"/>
      <c r="AE3887" s="154"/>
      <c r="AF3887" s="154"/>
      <c r="AG3887" s="63">
        <f t="shared" si="1183"/>
        <v>0</v>
      </c>
      <c r="AH3887" s="56">
        <f t="shared" si="1184"/>
        <v>0</v>
      </c>
      <c r="AI3887" s="56">
        <f t="shared" si="1185"/>
        <v>0</v>
      </c>
      <c r="AJ3887" s="56">
        <f t="shared" si="1186"/>
        <v>0</v>
      </c>
      <c r="AK3887" s="56">
        <f t="shared" si="1187"/>
        <v>0</v>
      </c>
      <c r="AL3887" s="56">
        <f t="shared" si="1188"/>
        <v>0</v>
      </c>
      <c r="AM3887" s="56">
        <f t="shared" si="1189"/>
        <v>0</v>
      </c>
      <c r="AN3887" s="56">
        <f t="shared" si="1190"/>
        <v>0</v>
      </c>
      <c r="AO3887" s="56">
        <f t="shared" si="1191"/>
        <v>0</v>
      </c>
      <c r="AP3887" s="56">
        <f t="shared" si="1192"/>
        <v>0</v>
      </c>
      <c r="AQ3887" s="56">
        <f t="shared" si="1193"/>
        <v>0</v>
      </c>
      <c r="AR3887" s="86">
        <f t="shared" si="1194"/>
        <v>0</v>
      </c>
    </row>
    <row r="3888" spans="1:44" x14ac:dyDescent="0.25">
      <c r="A3888" s="178"/>
      <c r="B3888" s="55" t="str">
        <f>_xlfn.IFNA(VLOOKUP(A3888,'Ajánlatkérő(k) adatai'!$B$4:$C$205,2,0),"")</f>
        <v/>
      </c>
      <c r="C3888" s="178"/>
      <c r="D3888" s="55" t="str">
        <f>_xlfn.IFNA(VLOOKUP(C3888,'Számlafizető(k) adatai'!$C$4:$D$203,2,0),"")</f>
        <v/>
      </c>
      <c r="E3888" s="55" t="str">
        <f>_xlfn.IFNA(VLOOKUP(C3888,'Számlafizető(k) adatai'!$C$4:$M$203,11,0),"")</f>
        <v/>
      </c>
      <c r="F3888" s="178"/>
      <c r="G3888" s="178"/>
      <c r="H3888" s="178"/>
      <c r="I3888" s="55" t="str">
        <f>IF(F3888="","",VLOOKUP(LEFT(F3888,5),'Technikai cellák'!B:C,2,0))</f>
        <v/>
      </c>
      <c r="J3888" s="55" t="str">
        <f>IF(F3888="","",VLOOKUP(I3888,'Technikai cellák'!$C$1:$D$12,2,0))</f>
        <v/>
      </c>
      <c r="K3888" s="179"/>
      <c r="L3888" s="67" t="str">
        <f t="shared" si="1177"/>
        <v/>
      </c>
      <c r="M3888" s="68">
        <f t="shared" si="1178"/>
        <v>0</v>
      </c>
      <c r="N3888" s="66">
        <f t="shared" si="1179"/>
        <v>0</v>
      </c>
      <c r="O3888" s="152"/>
      <c r="P3888" s="172">
        <f t="shared" si="1176"/>
        <v>0</v>
      </c>
      <c r="Q3888" s="69">
        <f t="shared" si="1180"/>
        <v>0</v>
      </c>
      <c r="R3888" s="62">
        <f t="shared" si="1181"/>
        <v>0</v>
      </c>
      <c r="S3888" s="153"/>
      <c r="T3888" s="118" t="str">
        <f t="shared" si="1182"/>
        <v/>
      </c>
      <c r="U3888" s="154"/>
      <c r="V3888" s="154"/>
      <c r="W3888" s="154"/>
      <c r="X3888" s="154"/>
      <c r="Y3888" s="154"/>
      <c r="Z3888" s="154"/>
      <c r="AA3888" s="154"/>
      <c r="AB3888" s="154"/>
      <c r="AC3888" s="154"/>
      <c r="AD3888" s="154"/>
      <c r="AE3888" s="154"/>
      <c r="AF3888" s="154"/>
      <c r="AG3888" s="63">
        <f t="shared" si="1183"/>
        <v>0</v>
      </c>
      <c r="AH3888" s="56">
        <f t="shared" si="1184"/>
        <v>0</v>
      </c>
      <c r="AI3888" s="56">
        <f t="shared" si="1185"/>
        <v>0</v>
      </c>
      <c r="AJ3888" s="56">
        <f t="shared" si="1186"/>
        <v>0</v>
      </c>
      <c r="AK3888" s="56">
        <f t="shared" si="1187"/>
        <v>0</v>
      </c>
      <c r="AL3888" s="56">
        <f t="shared" si="1188"/>
        <v>0</v>
      </c>
      <c r="AM3888" s="56">
        <f t="shared" si="1189"/>
        <v>0</v>
      </c>
      <c r="AN3888" s="56">
        <f t="shared" si="1190"/>
        <v>0</v>
      </c>
      <c r="AO3888" s="56">
        <f t="shared" si="1191"/>
        <v>0</v>
      </c>
      <c r="AP3888" s="56">
        <f t="shared" si="1192"/>
        <v>0</v>
      </c>
      <c r="AQ3888" s="56">
        <f t="shared" si="1193"/>
        <v>0</v>
      </c>
      <c r="AR3888" s="86">
        <f t="shared" si="1194"/>
        <v>0</v>
      </c>
    </row>
    <row r="3889" spans="1:44" x14ac:dyDescent="0.25">
      <c r="A3889" s="178"/>
      <c r="B3889" s="55" t="str">
        <f>_xlfn.IFNA(VLOOKUP(A3889,'Ajánlatkérő(k) adatai'!$B$4:$C$205,2,0),"")</f>
        <v/>
      </c>
      <c r="C3889" s="178"/>
      <c r="D3889" s="55" t="str">
        <f>_xlfn.IFNA(VLOOKUP(C3889,'Számlafizető(k) adatai'!$C$4:$D$203,2,0),"")</f>
        <v/>
      </c>
      <c r="E3889" s="55" t="str">
        <f>_xlfn.IFNA(VLOOKUP(C3889,'Számlafizető(k) adatai'!$C$4:$M$203,11,0),"")</f>
        <v/>
      </c>
      <c r="F3889" s="178"/>
      <c r="G3889" s="178"/>
      <c r="H3889" s="178"/>
      <c r="I3889" s="55" t="str">
        <f>IF(F3889="","",VLOOKUP(LEFT(F3889,5),'Technikai cellák'!B:C,2,0))</f>
        <v/>
      </c>
      <c r="J3889" s="55" t="str">
        <f>IF(F3889="","",VLOOKUP(I3889,'Technikai cellák'!$C$1:$D$12,2,0))</f>
        <v/>
      </c>
      <c r="K3889" s="179"/>
      <c r="L3889" s="67" t="str">
        <f t="shared" si="1177"/>
        <v/>
      </c>
      <c r="M3889" s="68">
        <f t="shared" si="1178"/>
        <v>0</v>
      </c>
      <c r="N3889" s="66">
        <f t="shared" si="1179"/>
        <v>0</v>
      </c>
      <c r="O3889" s="152"/>
      <c r="P3889" s="172">
        <f t="shared" si="1176"/>
        <v>0</v>
      </c>
      <c r="Q3889" s="69">
        <f t="shared" si="1180"/>
        <v>0</v>
      </c>
      <c r="R3889" s="62">
        <f t="shared" si="1181"/>
        <v>0</v>
      </c>
      <c r="S3889" s="153"/>
      <c r="T3889" s="118" t="str">
        <f t="shared" si="1182"/>
        <v/>
      </c>
      <c r="U3889" s="154"/>
      <c r="V3889" s="154"/>
      <c r="W3889" s="154"/>
      <c r="X3889" s="154"/>
      <c r="Y3889" s="154"/>
      <c r="Z3889" s="154"/>
      <c r="AA3889" s="154"/>
      <c r="AB3889" s="154"/>
      <c r="AC3889" s="154"/>
      <c r="AD3889" s="154"/>
      <c r="AE3889" s="154"/>
      <c r="AF3889" s="154"/>
      <c r="AG3889" s="63">
        <f t="shared" si="1183"/>
        <v>0</v>
      </c>
      <c r="AH3889" s="56">
        <f t="shared" si="1184"/>
        <v>0</v>
      </c>
      <c r="AI3889" s="56">
        <f t="shared" si="1185"/>
        <v>0</v>
      </c>
      <c r="AJ3889" s="56">
        <f t="shared" si="1186"/>
        <v>0</v>
      </c>
      <c r="AK3889" s="56">
        <f t="shared" si="1187"/>
        <v>0</v>
      </c>
      <c r="AL3889" s="56">
        <f t="shared" si="1188"/>
        <v>0</v>
      </c>
      <c r="AM3889" s="56">
        <f t="shared" si="1189"/>
        <v>0</v>
      </c>
      <c r="AN3889" s="56">
        <f t="shared" si="1190"/>
        <v>0</v>
      </c>
      <c r="AO3889" s="56">
        <f t="shared" si="1191"/>
        <v>0</v>
      </c>
      <c r="AP3889" s="56">
        <f t="shared" si="1192"/>
        <v>0</v>
      </c>
      <c r="AQ3889" s="56">
        <f t="shared" si="1193"/>
        <v>0</v>
      </c>
      <c r="AR3889" s="86">
        <f t="shared" si="1194"/>
        <v>0</v>
      </c>
    </row>
    <row r="3890" spans="1:44" x14ac:dyDescent="0.25">
      <c r="A3890" s="178"/>
      <c r="B3890" s="55" t="str">
        <f>_xlfn.IFNA(VLOOKUP(A3890,'Ajánlatkérő(k) adatai'!$B$4:$C$205,2,0),"")</f>
        <v/>
      </c>
      <c r="C3890" s="178"/>
      <c r="D3890" s="55" t="str">
        <f>_xlfn.IFNA(VLOOKUP(C3890,'Számlafizető(k) adatai'!$C$4:$D$203,2,0),"")</f>
        <v/>
      </c>
      <c r="E3890" s="55" t="str">
        <f>_xlfn.IFNA(VLOOKUP(C3890,'Számlafizető(k) adatai'!$C$4:$M$203,11,0),"")</f>
        <v/>
      </c>
      <c r="F3890" s="178"/>
      <c r="G3890" s="178"/>
      <c r="H3890" s="178"/>
      <c r="I3890" s="55" t="str">
        <f>IF(F3890="","",VLOOKUP(LEFT(F3890,5),'Technikai cellák'!B:C,2,0))</f>
        <v/>
      </c>
      <c r="J3890" s="55" t="str">
        <f>IF(F3890="","",VLOOKUP(I3890,'Technikai cellák'!$C$1:$D$12,2,0))</f>
        <v/>
      </c>
      <c r="K3890" s="179"/>
      <c r="L3890" s="67" t="str">
        <f t="shared" si="1177"/>
        <v/>
      </c>
      <c r="M3890" s="68">
        <f t="shared" si="1178"/>
        <v>0</v>
      </c>
      <c r="N3890" s="66">
        <f t="shared" si="1179"/>
        <v>0</v>
      </c>
      <c r="O3890" s="152"/>
      <c r="P3890" s="172">
        <f t="shared" si="1176"/>
        <v>0</v>
      </c>
      <c r="Q3890" s="69">
        <f t="shared" si="1180"/>
        <v>0</v>
      </c>
      <c r="R3890" s="62">
        <f t="shared" si="1181"/>
        <v>0</v>
      </c>
      <c r="S3890" s="153"/>
      <c r="T3890" s="118" t="str">
        <f t="shared" si="1182"/>
        <v/>
      </c>
      <c r="U3890" s="154"/>
      <c r="V3890" s="154"/>
      <c r="W3890" s="154"/>
      <c r="X3890" s="154"/>
      <c r="Y3890" s="154"/>
      <c r="Z3890" s="154"/>
      <c r="AA3890" s="154"/>
      <c r="AB3890" s="154"/>
      <c r="AC3890" s="154"/>
      <c r="AD3890" s="154"/>
      <c r="AE3890" s="154"/>
      <c r="AF3890" s="154"/>
      <c r="AG3890" s="63">
        <f t="shared" si="1183"/>
        <v>0</v>
      </c>
      <c r="AH3890" s="56">
        <f t="shared" si="1184"/>
        <v>0</v>
      </c>
      <c r="AI3890" s="56">
        <f t="shared" si="1185"/>
        <v>0</v>
      </c>
      <c r="AJ3890" s="56">
        <f t="shared" si="1186"/>
        <v>0</v>
      </c>
      <c r="AK3890" s="56">
        <f t="shared" si="1187"/>
        <v>0</v>
      </c>
      <c r="AL3890" s="56">
        <f t="shared" si="1188"/>
        <v>0</v>
      </c>
      <c r="AM3890" s="56">
        <f t="shared" si="1189"/>
        <v>0</v>
      </c>
      <c r="AN3890" s="56">
        <f t="shared" si="1190"/>
        <v>0</v>
      </c>
      <c r="AO3890" s="56">
        <f t="shared" si="1191"/>
        <v>0</v>
      </c>
      <c r="AP3890" s="56">
        <f t="shared" si="1192"/>
        <v>0</v>
      </c>
      <c r="AQ3890" s="56">
        <f t="shared" si="1193"/>
        <v>0</v>
      </c>
      <c r="AR3890" s="86">
        <f t="shared" si="1194"/>
        <v>0</v>
      </c>
    </row>
    <row r="3891" spans="1:44" x14ac:dyDescent="0.25">
      <c r="A3891" s="178"/>
      <c r="B3891" s="55" t="str">
        <f>_xlfn.IFNA(VLOOKUP(A3891,'Ajánlatkérő(k) adatai'!$B$4:$C$205,2,0),"")</f>
        <v/>
      </c>
      <c r="C3891" s="178"/>
      <c r="D3891" s="55" t="str">
        <f>_xlfn.IFNA(VLOOKUP(C3891,'Számlafizető(k) adatai'!$C$4:$D$203,2,0),"")</f>
        <v/>
      </c>
      <c r="E3891" s="55" t="str">
        <f>_xlfn.IFNA(VLOOKUP(C3891,'Számlafizető(k) adatai'!$C$4:$M$203,11,0),"")</f>
        <v/>
      </c>
      <c r="F3891" s="178"/>
      <c r="G3891" s="178"/>
      <c r="H3891" s="178"/>
      <c r="I3891" s="55" t="str">
        <f>IF(F3891="","",VLOOKUP(LEFT(F3891,5),'Technikai cellák'!B:C,2,0))</f>
        <v/>
      </c>
      <c r="J3891" s="55" t="str">
        <f>IF(F3891="","",VLOOKUP(I3891,'Technikai cellák'!$C$1:$D$12,2,0))</f>
        <v/>
      </c>
      <c r="K3891" s="179"/>
      <c r="L3891" s="67" t="str">
        <f t="shared" si="1177"/>
        <v/>
      </c>
      <c r="M3891" s="68">
        <f t="shared" si="1178"/>
        <v>0</v>
      </c>
      <c r="N3891" s="66">
        <f t="shared" si="1179"/>
        <v>0</v>
      </c>
      <c r="O3891" s="152"/>
      <c r="P3891" s="172">
        <f t="shared" si="1176"/>
        <v>0</v>
      </c>
      <c r="Q3891" s="69">
        <f t="shared" si="1180"/>
        <v>0</v>
      </c>
      <c r="R3891" s="62">
        <f t="shared" si="1181"/>
        <v>0</v>
      </c>
      <c r="S3891" s="153"/>
      <c r="T3891" s="118" t="str">
        <f t="shared" si="1182"/>
        <v/>
      </c>
      <c r="U3891" s="154"/>
      <c r="V3891" s="154"/>
      <c r="W3891" s="154"/>
      <c r="X3891" s="154"/>
      <c r="Y3891" s="154"/>
      <c r="Z3891" s="154"/>
      <c r="AA3891" s="154"/>
      <c r="AB3891" s="154"/>
      <c r="AC3891" s="154"/>
      <c r="AD3891" s="154"/>
      <c r="AE3891" s="154"/>
      <c r="AF3891" s="154"/>
      <c r="AG3891" s="63">
        <f t="shared" si="1183"/>
        <v>0</v>
      </c>
      <c r="AH3891" s="56">
        <f t="shared" si="1184"/>
        <v>0</v>
      </c>
      <c r="AI3891" s="56">
        <f t="shared" si="1185"/>
        <v>0</v>
      </c>
      <c r="AJ3891" s="56">
        <f t="shared" si="1186"/>
        <v>0</v>
      </c>
      <c r="AK3891" s="56">
        <f t="shared" si="1187"/>
        <v>0</v>
      </c>
      <c r="AL3891" s="56">
        <f t="shared" si="1188"/>
        <v>0</v>
      </c>
      <c r="AM3891" s="56">
        <f t="shared" si="1189"/>
        <v>0</v>
      </c>
      <c r="AN3891" s="56">
        <f t="shared" si="1190"/>
        <v>0</v>
      </c>
      <c r="AO3891" s="56">
        <f t="shared" si="1191"/>
        <v>0</v>
      </c>
      <c r="AP3891" s="56">
        <f t="shared" si="1192"/>
        <v>0</v>
      </c>
      <c r="AQ3891" s="56">
        <f t="shared" si="1193"/>
        <v>0</v>
      </c>
      <c r="AR3891" s="86">
        <f t="shared" si="1194"/>
        <v>0</v>
      </c>
    </row>
    <row r="3892" spans="1:44" x14ac:dyDescent="0.25">
      <c r="A3892" s="178"/>
      <c r="B3892" s="55" t="str">
        <f>_xlfn.IFNA(VLOOKUP(A3892,'Ajánlatkérő(k) adatai'!$B$4:$C$205,2,0),"")</f>
        <v/>
      </c>
      <c r="C3892" s="178"/>
      <c r="D3892" s="55" t="str">
        <f>_xlfn.IFNA(VLOOKUP(C3892,'Számlafizető(k) adatai'!$C$4:$D$203,2,0),"")</f>
        <v/>
      </c>
      <c r="E3892" s="55" t="str">
        <f>_xlfn.IFNA(VLOOKUP(C3892,'Számlafizető(k) adatai'!$C$4:$M$203,11,0),"")</f>
        <v/>
      </c>
      <c r="F3892" s="178"/>
      <c r="G3892" s="178"/>
      <c r="H3892" s="178"/>
      <c r="I3892" s="55" t="str">
        <f>IF(F3892="","",VLOOKUP(LEFT(F3892,5),'Technikai cellák'!B:C,2,0))</f>
        <v/>
      </c>
      <c r="J3892" s="55" t="str">
        <f>IF(F3892="","",VLOOKUP(I3892,'Technikai cellák'!$C$1:$D$12,2,0))</f>
        <v/>
      </c>
      <c r="K3892" s="179"/>
      <c r="L3892" s="67" t="str">
        <f t="shared" si="1177"/>
        <v/>
      </c>
      <c r="M3892" s="68">
        <f t="shared" si="1178"/>
        <v>0</v>
      </c>
      <c r="N3892" s="66">
        <f t="shared" si="1179"/>
        <v>0</v>
      </c>
      <c r="O3892" s="152"/>
      <c r="P3892" s="172">
        <f t="shared" si="1176"/>
        <v>0</v>
      </c>
      <c r="Q3892" s="69">
        <f t="shared" si="1180"/>
        <v>0</v>
      </c>
      <c r="R3892" s="62">
        <f t="shared" si="1181"/>
        <v>0</v>
      </c>
      <c r="S3892" s="153"/>
      <c r="T3892" s="118" t="str">
        <f t="shared" si="1182"/>
        <v/>
      </c>
      <c r="U3892" s="154"/>
      <c r="V3892" s="154"/>
      <c r="W3892" s="154"/>
      <c r="X3892" s="154"/>
      <c r="Y3892" s="154"/>
      <c r="Z3892" s="154"/>
      <c r="AA3892" s="154"/>
      <c r="AB3892" s="154"/>
      <c r="AC3892" s="154"/>
      <c r="AD3892" s="154"/>
      <c r="AE3892" s="154"/>
      <c r="AF3892" s="154"/>
      <c r="AG3892" s="63">
        <f t="shared" si="1183"/>
        <v>0</v>
      </c>
      <c r="AH3892" s="56">
        <f t="shared" si="1184"/>
        <v>0</v>
      </c>
      <c r="AI3892" s="56">
        <f t="shared" si="1185"/>
        <v>0</v>
      </c>
      <c r="AJ3892" s="56">
        <f t="shared" si="1186"/>
        <v>0</v>
      </c>
      <c r="AK3892" s="56">
        <f t="shared" si="1187"/>
        <v>0</v>
      </c>
      <c r="AL3892" s="56">
        <f t="shared" si="1188"/>
        <v>0</v>
      </c>
      <c r="AM3892" s="56">
        <f t="shared" si="1189"/>
        <v>0</v>
      </c>
      <c r="AN3892" s="56">
        <f t="shared" si="1190"/>
        <v>0</v>
      </c>
      <c r="AO3892" s="56">
        <f t="shared" si="1191"/>
        <v>0</v>
      </c>
      <c r="AP3892" s="56">
        <f t="shared" si="1192"/>
        <v>0</v>
      </c>
      <c r="AQ3892" s="56">
        <f t="shared" si="1193"/>
        <v>0</v>
      </c>
      <c r="AR3892" s="86">
        <f t="shared" si="1194"/>
        <v>0</v>
      </c>
    </row>
    <row r="3893" spans="1:44" x14ac:dyDescent="0.25">
      <c r="A3893" s="178"/>
      <c r="B3893" s="55" t="str">
        <f>_xlfn.IFNA(VLOOKUP(A3893,'Ajánlatkérő(k) adatai'!$B$4:$C$205,2,0),"")</f>
        <v/>
      </c>
      <c r="C3893" s="178"/>
      <c r="D3893" s="55" t="str">
        <f>_xlfn.IFNA(VLOOKUP(C3893,'Számlafizető(k) adatai'!$C$4:$D$203,2,0),"")</f>
        <v/>
      </c>
      <c r="E3893" s="55" t="str">
        <f>_xlfn.IFNA(VLOOKUP(C3893,'Számlafizető(k) adatai'!$C$4:$M$203,11,0),"")</f>
        <v/>
      </c>
      <c r="F3893" s="178"/>
      <c r="G3893" s="178"/>
      <c r="H3893" s="178"/>
      <c r="I3893" s="55" t="str">
        <f>IF(F3893="","",VLOOKUP(LEFT(F3893,5),'Technikai cellák'!B:C,2,0))</f>
        <v/>
      </c>
      <c r="J3893" s="55" t="str">
        <f>IF(F3893="","",VLOOKUP(I3893,'Technikai cellák'!$C$1:$D$12,2,0))</f>
        <v/>
      </c>
      <c r="K3893" s="179"/>
      <c r="L3893" s="67" t="str">
        <f t="shared" si="1177"/>
        <v/>
      </c>
      <c r="M3893" s="68">
        <f t="shared" si="1178"/>
        <v>0</v>
      </c>
      <c r="N3893" s="66">
        <f t="shared" si="1179"/>
        <v>0</v>
      </c>
      <c r="O3893" s="152"/>
      <c r="P3893" s="172">
        <f t="shared" si="1176"/>
        <v>0</v>
      </c>
      <c r="Q3893" s="69">
        <f t="shared" si="1180"/>
        <v>0</v>
      </c>
      <c r="R3893" s="62">
        <f t="shared" si="1181"/>
        <v>0</v>
      </c>
      <c r="S3893" s="153"/>
      <c r="T3893" s="118" t="str">
        <f t="shared" si="1182"/>
        <v/>
      </c>
      <c r="U3893" s="154"/>
      <c r="V3893" s="154"/>
      <c r="W3893" s="154"/>
      <c r="X3893" s="154"/>
      <c r="Y3893" s="154"/>
      <c r="Z3893" s="154"/>
      <c r="AA3893" s="154"/>
      <c r="AB3893" s="154"/>
      <c r="AC3893" s="154"/>
      <c r="AD3893" s="154"/>
      <c r="AE3893" s="154"/>
      <c r="AF3893" s="154"/>
      <c r="AG3893" s="63">
        <f t="shared" si="1183"/>
        <v>0</v>
      </c>
      <c r="AH3893" s="56">
        <f t="shared" si="1184"/>
        <v>0</v>
      </c>
      <c r="AI3893" s="56">
        <f t="shared" si="1185"/>
        <v>0</v>
      </c>
      <c r="AJ3893" s="56">
        <f t="shared" si="1186"/>
        <v>0</v>
      </c>
      <c r="AK3893" s="56">
        <f t="shared" si="1187"/>
        <v>0</v>
      </c>
      <c r="AL3893" s="56">
        <f t="shared" si="1188"/>
        <v>0</v>
      </c>
      <c r="AM3893" s="56">
        <f t="shared" si="1189"/>
        <v>0</v>
      </c>
      <c r="AN3893" s="56">
        <f t="shared" si="1190"/>
        <v>0</v>
      </c>
      <c r="AO3893" s="56">
        <f t="shared" si="1191"/>
        <v>0</v>
      </c>
      <c r="AP3893" s="56">
        <f t="shared" si="1192"/>
        <v>0</v>
      </c>
      <c r="AQ3893" s="56">
        <f t="shared" si="1193"/>
        <v>0</v>
      </c>
      <c r="AR3893" s="86">
        <f t="shared" si="1194"/>
        <v>0</v>
      </c>
    </row>
    <row r="3894" spans="1:44" x14ac:dyDescent="0.25">
      <c r="A3894" s="178"/>
      <c r="B3894" s="55" t="str">
        <f>_xlfn.IFNA(VLOOKUP(A3894,'Ajánlatkérő(k) adatai'!$B$4:$C$205,2,0),"")</f>
        <v/>
      </c>
      <c r="C3894" s="178"/>
      <c r="D3894" s="55" t="str">
        <f>_xlfn.IFNA(VLOOKUP(C3894,'Számlafizető(k) adatai'!$C$4:$D$203,2,0),"")</f>
        <v/>
      </c>
      <c r="E3894" s="55" t="str">
        <f>_xlfn.IFNA(VLOOKUP(C3894,'Számlafizető(k) adatai'!$C$4:$M$203,11,0),"")</f>
        <v/>
      </c>
      <c r="F3894" s="178"/>
      <c r="G3894" s="178"/>
      <c r="H3894" s="178"/>
      <c r="I3894" s="55" t="str">
        <f>IF(F3894="","",VLOOKUP(LEFT(F3894,5),'Technikai cellák'!B:C,2,0))</f>
        <v/>
      </c>
      <c r="J3894" s="55" t="str">
        <f>IF(F3894="","",VLOOKUP(I3894,'Technikai cellák'!$C$1:$D$12,2,0))</f>
        <v/>
      </c>
      <c r="K3894" s="179"/>
      <c r="L3894" s="67" t="str">
        <f t="shared" si="1177"/>
        <v/>
      </c>
      <c r="M3894" s="68">
        <f t="shared" si="1178"/>
        <v>0</v>
      </c>
      <c r="N3894" s="66">
        <f t="shared" si="1179"/>
        <v>0</v>
      </c>
      <c r="O3894" s="152"/>
      <c r="P3894" s="172">
        <f t="shared" si="1176"/>
        <v>0</v>
      </c>
      <c r="Q3894" s="69">
        <f t="shared" si="1180"/>
        <v>0</v>
      </c>
      <c r="R3894" s="62">
        <f t="shared" si="1181"/>
        <v>0</v>
      </c>
      <c r="S3894" s="153"/>
      <c r="T3894" s="118" t="str">
        <f t="shared" si="1182"/>
        <v/>
      </c>
      <c r="U3894" s="154"/>
      <c r="V3894" s="154"/>
      <c r="W3894" s="154"/>
      <c r="X3894" s="154"/>
      <c r="Y3894" s="154"/>
      <c r="Z3894" s="154"/>
      <c r="AA3894" s="154"/>
      <c r="AB3894" s="154"/>
      <c r="AC3894" s="154"/>
      <c r="AD3894" s="154"/>
      <c r="AE3894" s="154"/>
      <c r="AF3894" s="154"/>
      <c r="AG3894" s="63">
        <f t="shared" si="1183"/>
        <v>0</v>
      </c>
      <c r="AH3894" s="56">
        <f t="shared" si="1184"/>
        <v>0</v>
      </c>
      <c r="AI3894" s="56">
        <f t="shared" si="1185"/>
        <v>0</v>
      </c>
      <c r="AJ3894" s="56">
        <f t="shared" si="1186"/>
        <v>0</v>
      </c>
      <c r="AK3894" s="56">
        <f t="shared" si="1187"/>
        <v>0</v>
      </c>
      <c r="AL3894" s="56">
        <f t="shared" si="1188"/>
        <v>0</v>
      </c>
      <c r="AM3894" s="56">
        <f t="shared" si="1189"/>
        <v>0</v>
      </c>
      <c r="AN3894" s="56">
        <f t="shared" si="1190"/>
        <v>0</v>
      </c>
      <c r="AO3894" s="56">
        <f t="shared" si="1191"/>
        <v>0</v>
      </c>
      <c r="AP3894" s="56">
        <f t="shared" si="1192"/>
        <v>0</v>
      </c>
      <c r="AQ3894" s="56">
        <f t="shared" si="1193"/>
        <v>0</v>
      </c>
      <c r="AR3894" s="86">
        <f t="shared" si="1194"/>
        <v>0</v>
      </c>
    </row>
    <row r="3895" spans="1:44" x14ac:dyDescent="0.25">
      <c r="A3895" s="178"/>
      <c r="B3895" s="55" t="str">
        <f>_xlfn.IFNA(VLOOKUP(A3895,'Ajánlatkérő(k) adatai'!$B$4:$C$205,2,0),"")</f>
        <v/>
      </c>
      <c r="C3895" s="178"/>
      <c r="D3895" s="55" t="str">
        <f>_xlfn.IFNA(VLOOKUP(C3895,'Számlafizető(k) adatai'!$C$4:$D$203,2,0),"")</f>
        <v/>
      </c>
      <c r="E3895" s="55" t="str">
        <f>_xlfn.IFNA(VLOOKUP(C3895,'Számlafizető(k) adatai'!$C$4:$M$203,11,0),"")</f>
        <v/>
      </c>
      <c r="F3895" s="178"/>
      <c r="G3895" s="178"/>
      <c r="H3895" s="178"/>
      <c r="I3895" s="55" t="str">
        <f>IF(F3895="","",VLOOKUP(LEFT(F3895,5),'Technikai cellák'!B:C,2,0))</f>
        <v/>
      </c>
      <c r="J3895" s="55" t="str">
        <f>IF(F3895="","",VLOOKUP(I3895,'Technikai cellák'!$C$1:$D$12,2,0))</f>
        <v/>
      </c>
      <c r="K3895" s="179"/>
      <c r="L3895" s="67" t="str">
        <f t="shared" si="1177"/>
        <v/>
      </c>
      <c r="M3895" s="68">
        <f t="shared" si="1178"/>
        <v>0</v>
      </c>
      <c r="N3895" s="66">
        <f t="shared" si="1179"/>
        <v>0</v>
      </c>
      <c r="O3895" s="152"/>
      <c r="P3895" s="172">
        <f t="shared" si="1176"/>
        <v>0</v>
      </c>
      <c r="Q3895" s="69">
        <f t="shared" si="1180"/>
        <v>0</v>
      </c>
      <c r="R3895" s="62">
        <f t="shared" si="1181"/>
        <v>0</v>
      </c>
      <c r="S3895" s="153"/>
      <c r="T3895" s="118" t="str">
        <f t="shared" si="1182"/>
        <v/>
      </c>
      <c r="U3895" s="154"/>
      <c r="V3895" s="154"/>
      <c r="W3895" s="154"/>
      <c r="X3895" s="154"/>
      <c r="Y3895" s="154"/>
      <c r="Z3895" s="154"/>
      <c r="AA3895" s="154"/>
      <c r="AB3895" s="154"/>
      <c r="AC3895" s="154"/>
      <c r="AD3895" s="154"/>
      <c r="AE3895" s="154"/>
      <c r="AF3895" s="154"/>
      <c r="AG3895" s="63">
        <f t="shared" si="1183"/>
        <v>0</v>
      </c>
      <c r="AH3895" s="56">
        <f t="shared" si="1184"/>
        <v>0</v>
      </c>
      <c r="AI3895" s="56">
        <f t="shared" si="1185"/>
        <v>0</v>
      </c>
      <c r="AJ3895" s="56">
        <f t="shared" si="1186"/>
        <v>0</v>
      </c>
      <c r="AK3895" s="56">
        <f t="shared" si="1187"/>
        <v>0</v>
      </c>
      <c r="AL3895" s="56">
        <f t="shared" si="1188"/>
        <v>0</v>
      </c>
      <c r="AM3895" s="56">
        <f t="shared" si="1189"/>
        <v>0</v>
      </c>
      <c r="AN3895" s="56">
        <f t="shared" si="1190"/>
        <v>0</v>
      </c>
      <c r="AO3895" s="56">
        <f t="shared" si="1191"/>
        <v>0</v>
      </c>
      <c r="AP3895" s="56">
        <f t="shared" si="1192"/>
        <v>0</v>
      </c>
      <c r="AQ3895" s="56">
        <f t="shared" si="1193"/>
        <v>0</v>
      </c>
      <c r="AR3895" s="86">
        <f t="shared" si="1194"/>
        <v>0</v>
      </c>
    </row>
    <row r="3896" spans="1:44" x14ac:dyDescent="0.25">
      <c r="A3896" s="178"/>
      <c r="B3896" s="55" t="str">
        <f>_xlfn.IFNA(VLOOKUP(A3896,'Ajánlatkérő(k) adatai'!$B$4:$C$205,2,0),"")</f>
        <v/>
      </c>
      <c r="C3896" s="178"/>
      <c r="D3896" s="55" t="str">
        <f>_xlfn.IFNA(VLOOKUP(C3896,'Számlafizető(k) adatai'!$C$4:$D$203,2,0),"")</f>
        <v/>
      </c>
      <c r="E3896" s="55" t="str">
        <f>_xlfn.IFNA(VLOOKUP(C3896,'Számlafizető(k) adatai'!$C$4:$M$203,11,0),"")</f>
        <v/>
      </c>
      <c r="F3896" s="178"/>
      <c r="G3896" s="178"/>
      <c r="H3896" s="178"/>
      <c r="I3896" s="55" t="str">
        <f>IF(F3896="","",VLOOKUP(LEFT(F3896,5),'Technikai cellák'!B:C,2,0))</f>
        <v/>
      </c>
      <c r="J3896" s="55" t="str">
        <f>IF(F3896="","",VLOOKUP(I3896,'Technikai cellák'!$C$1:$D$12,2,0))</f>
        <v/>
      </c>
      <c r="K3896" s="179"/>
      <c r="L3896" s="67" t="str">
        <f t="shared" si="1177"/>
        <v/>
      </c>
      <c r="M3896" s="68">
        <f t="shared" si="1178"/>
        <v>0</v>
      </c>
      <c r="N3896" s="66">
        <f t="shared" si="1179"/>
        <v>0</v>
      </c>
      <c r="O3896" s="152"/>
      <c r="P3896" s="172">
        <f t="shared" si="1176"/>
        <v>0</v>
      </c>
      <c r="Q3896" s="69">
        <f t="shared" si="1180"/>
        <v>0</v>
      </c>
      <c r="R3896" s="62">
        <f t="shared" si="1181"/>
        <v>0</v>
      </c>
      <c r="S3896" s="153"/>
      <c r="T3896" s="118" t="str">
        <f t="shared" si="1182"/>
        <v/>
      </c>
      <c r="U3896" s="154"/>
      <c r="V3896" s="154"/>
      <c r="W3896" s="154"/>
      <c r="X3896" s="154"/>
      <c r="Y3896" s="154"/>
      <c r="Z3896" s="154"/>
      <c r="AA3896" s="154"/>
      <c r="AB3896" s="154"/>
      <c r="AC3896" s="154"/>
      <c r="AD3896" s="154"/>
      <c r="AE3896" s="154"/>
      <c r="AF3896" s="154"/>
      <c r="AG3896" s="63">
        <f t="shared" si="1183"/>
        <v>0</v>
      </c>
      <c r="AH3896" s="56">
        <f t="shared" si="1184"/>
        <v>0</v>
      </c>
      <c r="AI3896" s="56">
        <f t="shared" si="1185"/>
        <v>0</v>
      </c>
      <c r="AJ3896" s="56">
        <f t="shared" si="1186"/>
        <v>0</v>
      </c>
      <c r="AK3896" s="56">
        <f t="shared" si="1187"/>
        <v>0</v>
      </c>
      <c r="AL3896" s="56">
        <f t="shared" si="1188"/>
        <v>0</v>
      </c>
      <c r="AM3896" s="56">
        <f t="shared" si="1189"/>
        <v>0</v>
      </c>
      <c r="AN3896" s="56">
        <f t="shared" si="1190"/>
        <v>0</v>
      </c>
      <c r="AO3896" s="56">
        <f t="shared" si="1191"/>
        <v>0</v>
      </c>
      <c r="AP3896" s="56">
        <f t="shared" si="1192"/>
        <v>0</v>
      </c>
      <c r="AQ3896" s="56">
        <f t="shared" si="1193"/>
        <v>0</v>
      </c>
      <c r="AR3896" s="86">
        <f t="shared" si="1194"/>
        <v>0</v>
      </c>
    </row>
    <row r="3897" spans="1:44" x14ac:dyDescent="0.25">
      <c r="A3897" s="178"/>
      <c r="B3897" s="55" t="str">
        <f>_xlfn.IFNA(VLOOKUP(A3897,'Ajánlatkérő(k) adatai'!$B$4:$C$205,2,0),"")</f>
        <v/>
      </c>
      <c r="C3897" s="178"/>
      <c r="D3897" s="55" t="str">
        <f>_xlfn.IFNA(VLOOKUP(C3897,'Számlafizető(k) adatai'!$C$4:$D$203,2,0),"")</f>
        <v/>
      </c>
      <c r="E3897" s="55" t="str">
        <f>_xlfn.IFNA(VLOOKUP(C3897,'Számlafizető(k) adatai'!$C$4:$M$203,11,0),"")</f>
        <v/>
      </c>
      <c r="F3897" s="178"/>
      <c r="G3897" s="178"/>
      <c r="H3897" s="178"/>
      <c r="I3897" s="55" t="str">
        <f>IF(F3897="","",VLOOKUP(LEFT(F3897,5),'Technikai cellák'!B:C,2,0))</f>
        <v/>
      </c>
      <c r="J3897" s="55" t="str">
        <f>IF(F3897="","",VLOOKUP(I3897,'Technikai cellák'!$C$1:$D$12,2,0))</f>
        <v/>
      </c>
      <c r="K3897" s="179"/>
      <c r="L3897" s="67" t="str">
        <f t="shared" si="1177"/>
        <v/>
      </c>
      <c r="M3897" s="68">
        <f t="shared" si="1178"/>
        <v>0</v>
      </c>
      <c r="N3897" s="66">
        <f t="shared" si="1179"/>
        <v>0</v>
      </c>
      <c r="O3897" s="152"/>
      <c r="P3897" s="172">
        <f t="shared" si="1176"/>
        <v>0</v>
      </c>
      <c r="Q3897" s="69">
        <f t="shared" si="1180"/>
        <v>0</v>
      </c>
      <c r="R3897" s="62">
        <f t="shared" si="1181"/>
        <v>0</v>
      </c>
      <c r="S3897" s="153"/>
      <c r="T3897" s="118" t="str">
        <f t="shared" si="1182"/>
        <v/>
      </c>
      <c r="U3897" s="154"/>
      <c r="V3897" s="154"/>
      <c r="W3897" s="154"/>
      <c r="X3897" s="154"/>
      <c r="Y3897" s="154"/>
      <c r="Z3897" s="154"/>
      <c r="AA3897" s="154"/>
      <c r="AB3897" s="154"/>
      <c r="AC3897" s="154"/>
      <c r="AD3897" s="154"/>
      <c r="AE3897" s="154"/>
      <c r="AF3897" s="154"/>
      <c r="AG3897" s="63">
        <f t="shared" si="1183"/>
        <v>0</v>
      </c>
      <c r="AH3897" s="56">
        <f t="shared" si="1184"/>
        <v>0</v>
      </c>
      <c r="AI3897" s="56">
        <f t="shared" si="1185"/>
        <v>0</v>
      </c>
      <c r="AJ3897" s="56">
        <f t="shared" si="1186"/>
        <v>0</v>
      </c>
      <c r="AK3897" s="56">
        <f t="shared" si="1187"/>
        <v>0</v>
      </c>
      <c r="AL3897" s="56">
        <f t="shared" si="1188"/>
        <v>0</v>
      </c>
      <c r="AM3897" s="56">
        <f t="shared" si="1189"/>
        <v>0</v>
      </c>
      <c r="AN3897" s="56">
        <f t="shared" si="1190"/>
        <v>0</v>
      </c>
      <c r="AO3897" s="56">
        <f t="shared" si="1191"/>
        <v>0</v>
      </c>
      <c r="AP3897" s="56">
        <f t="shared" si="1192"/>
        <v>0</v>
      </c>
      <c r="AQ3897" s="56">
        <f t="shared" si="1193"/>
        <v>0</v>
      </c>
      <c r="AR3897" s="86">
        <f t="shared" si="1194"/>
        <v>0</v>
      </c>
    </row>
    <row r="3898" spans="1:44" x14ac:dyDescent="0.25">
      <c r="A3898" s="178"/>
      <c r="B3898" s="55" t="str">
        <f>_xlfn.IFNA(VLOOKUP(A3898,'Ajánlatkérő(k) adatai'!$B$4:$C$205,2,0),"")</f>
        <v/>
      </c>
      <c r="C3898" s="178"/>
      <c r="D3898" s="55" t="str">
        <f>_xlfn.IFNA(VLOOKUP(C3898,'Számlafizető(k) adatai'!$C$4:$D$203,2,0),"")</f>
        <v/>
      </c>
      <c r="E3898" s="55" t="str">
        <f>_xlfn.IFNA(VLOOKUP(C3898,'Számlafizető(k) adatai'!$C$4:$M$203,11,0),"")</f>
        <v/>
      </c>
      <c r="F3898" s="178"/>
      <c r="G3898" s="178"/>
      <c r="H3898" s="178"/>
      <c r="I3898" s="55" t="str">
        <f>IF(F3898="","",VLOOKUP(LEFT(F3898,5),'Technikai cellák'!B:C,2,0))</f>
        <v/>
      </c>
      <c r="J3898" s="55" t="str">
        <f>IF(F3898="","",VLOOKUP(I3898,'Technikai cellák'!$C$1:$D$12,2,0))</f>
        <v/>
      </c>
      <c r="K3898" s="179"/>
      <c r="L3898" s="67" t="str">
        <f t="shared" si="1177"/>
        <v/>
      </c>
      <c r="M3898" s="68">
        <f t="shared" si="1178"/>
        <v>0</v>
      </c>
      <c r="N3898" s="66">
        <f t="shared" si="1179"/>
        <v>0</v>
      </c>
      <c r="O3898" s="152"/>
      <c r="P3898" s="172">
        <f t="shared" si="1176"/>
        <v>0</v>
      </c>
      <c r="Q3898" s="69">
        <f t="shared" si="1180"/>
        <v>0</v>
      </c>
      <c r="R3898" s="62">
        <f t="shared" si="1181"/>
        <v>0</v>
      </c>
      <c r="S3898" s="153"/>
      <c r="T3898" s="118" t="str">
        <f t="shared" si="1182"/>
        <v/>
      </c>
      <c r="U3898" s="154"/>
      <c r="V3898" s="154"/>
      <c r="W3898" s="154"/>
      <c r="X3898" s="154"/>
      <c r="Y3898" s="154"/>
      <c r="Z3898" s="154"/>
      <c r="AA3898" s="154"/>
      <c r="AB3898" s="154"/>
      <c r="AC3898" s="154"/>
      <c r="AD3898" s="154"/>
      <c r="AE3898" s="154"/>
      <c r="AF3898" s="154"/>
      <c r="AG3898" s="63">
        <f t="shared" si="1183"/>
        <v>0</v>
      </c>
      <c r="AH3898" s="56">
        <f t="shared" si="1184"/>
        <v>0</v>
      </c>
      <c r="AI3898" s="56">
        <f t="shared" si="1185"/>
        <v>0</v>
      </c>
      <c r="AJ3898" s="56">
        <f t="shared" si="1186"/>
        <v>0</v>
      </c>
      <c r="AK3898" s="56">
        <f t="shared" si="1187"/>
        <v>0</v>
      </c>
      <c r="AL3898" s="56">
        <f t="shared" si="1188"/>
        <v>0</v>
      </c>
      <c r="AM3898" s="56">
        <f t="shared" si="1189"/>
        <v>0</v>
      </c>
      <c r="AN3898" s="56">
        <f t="shared" si="1190"/>
        <v>0</v>
      </c>
      <c r="AO3898" s="56">
        <f t="shared" si="1191"/>
        <v>0</v>
      </c>
      <c r="AP3898" s="56">
        <f t="shared" si="1192"/>
        <v>0</v>
      </c>
      <c r="AQ3898" s="56">
        <f t="shared" si="1193"/>
        <v>0</v>
      </c>
      <c r="AR3898" s="86">
        <f t="shared" si="1194"/>
        <v>0</v>
      </c>
    </row>
    <row r="3899" spans="1:44" x14ac:dyDescent="0.25">
      <c r="A3899" s="178"/>
      <c r="B3899" s="55" t="str">
        <f>_xlfn.IFNA(VLOOKUP(A3899,'Ajánlatkérő(k) adatai'!$B$4:$C$205,2,0),"")</f>
        <v/>
      </c>
      <c r="C3899" s="178"/>
      <c r="D3899" s="55" t="str">
        <f>_xlfn.IFNA(VLOOKUP(C3899,'Számlafizető(k) adatai'!$C$4:$D$203,2,0),"")</f>
        <v/>
      </c>
      <c r="E3899" s="55" t="str">
        <f>_xlfn.IFNA(VLOOKUP(C3899,'Számlafizető(k) adatai'!$C$4:$M$203,11,0),"")</f>
        <v/>
      </c>
      <c r="F3899" s="178"/>
      <c r="G3899" s="178"/>
      <c r="H3899" s="178"/>
      <c r="I3899" s="55" t="str">
        <f>IF(F3899="","",VLOOKUP(LEFT(F3899,5),'Technikai cellák'!B:C,2,0))</f>
        <v/>
      </c>
      <c r="J3899" s="55" t="str">
        <f>IF(F3899="","",VLOOKUP(I3899,'Technikai cellák'!$C$1:$D$12,2,0))</f>
        <v/>
      </c>
      <c r="K3899" s="179"/>
      <c r="L3899" s="67" t="str">
        <f t="shared" si="1177"/>
        <v/>
      </c>
      <c r="M3899" s="68">
        <f t="shared" si="1178"/>
        <v>0</v>
      </c>
      <c r="N3899" s="66">
        <f t="shared" si="1179"/>
        <v>0</v>
      </c>
      <c r="O3899" s="152"/>
      <c r="P3899" s="172">
        <f t="shared" si="1176"/>
        <v>0</v>
      </c>
      <c r="Q3899" s="69">
        <f t="shared" si="1180"/>
        <v>0</v>
      </c>
      <c r="R3899" s="62">
        <f t="shared" si="1181"/>
        <v>0</v>
      </c>
      <c r="S3899" s="153"/>
      <c r="T3899" s="118" t="str">
        <f t="shared" si="1182"/>
        <v/>
      </c>
      <c r="U3899" s="154"/>
      <c r="V3899" s="154"/>
      <c r="W3899" s="154"/>
      <c r="X3899" s="154"/>
      <c r="Y3899" s="154"/>
      <c r="Z3899" s="154"/>
      <c r="AA3899" s="154"/>
      <c r="AB3899" s="154"/>
      <c r="AC3899" s="154"/>
      <c r="AD3899" s="154"/>
      <c r="AE3899" s="154"/>
      <c r="AF3899" s="154"/>
      <c r="AG3899" s="63">
        <f t="shared" si="1183"/>
        <v>0</v>
      </c>
      <c r="AH3899" s="56">
        <f t="shared" si="1184"/>
        <v>0</v>
      </c>
      <c r="AI3899" s="56">
        <f t="shared" si="1185"/>
        <v>0</v>
      </c>
      <c r="AJ3899" s="56">
        <f t="shared" si="1186"/>
        <v>0</v>
      </c>
      <c r="AK3899" s="56">
        <f t="shared" si="1187"/>
        <v>0</v>
      </c>
      <c r="AL3899" s="56">
        <f t="shared" si="1188"/>
        <v>0</v>
      </c>
      <c r="AM3899" s="56">
        <f t="shared" si="1189"/>
        <v>0</v>
      </c>
      <c r="AN3899" s="56">
        <f t="shared" si="1190"/>
        <v>0</v>
      </c>
      <c r="AO3899" s="56">
        <f t="shared" si="1191"/>
        <v>0</v>
      </c>
      <c r="AP3899" s="56">
        <f t="shared" si="1192"/>
        <v>0</v>
      </c>
      <c r="AQ3899" s="56">
        <f t="shared" si="1193"/>
        <v>0</v>
      </c>
      <c r="AR3899" s="86">
        <f t="shared" si="1194"/>
        <v>0</v>
      </c>
    </row>
    <row r="3900" spans="1:44" x14ac:dyDescent="0.25">
      <c r="A3900" s="178"/>
      <c r="B3900" s="55" t="str">
        <f>_xlfn.IFNA(VLOOKUP(A3900,'Ajánlatkérő(k) adatai'!$B$4:$C$205,2,0),"")</f>
        <v/>
      </c>
      <c r="C3900" s="178"/>
      <c r="D3900" s="55" t="str">
        <f>_xlfn.IFNA(VLOOKUP(C3900,'Számlafizető(k) adatai'!$C$4:$D$203,2,0),"")</f>
        <v/>
      </c>
      <c r="E3900" s="55" t="str">
        <f>_xlfn.IFNA(VLOOKUP(C3900,'Számlafizető(k) adatai'!$C$4:$M$203,11,0),"")</f>
        <v/>
      </c>
      <c r="F3900" s="178"/>
      <c r="G3900" s="178"/>
      <c r="H3900" s="178"/>
      <c r="I3900" s="55" t="str">
        <f>IF(F3900="","",VLOOKUP(LEFT(F3900,5),'Technikai cellák'!B:C,2,0))</f>
        <v/>
      </c>
      <c r="J3900" s="55" t="str">
        <f>IF(F3900="","",VLOOKUP(I3900,'Technikai cellák'!$C$1:$D$12,2,0))</f>
        <v/>
      </c>
      <c r="K3900" s="179"/>
      <c r="L3900" s="67" t="str">
        <f t="shared" si="1177"/>
        <v/>
      </c>
      <c r="M3900" s="68">
        <f t="shared" si="1178"/>
        <v>0</v>
      </c>
      <c r="N3900" s="66">
        <f t="shared" si="1179"/>
        <v>0</v>
      </c>
      <c r="O3900" s="152"/>
      <c r="P3900" s="172">
        <f t="shared" si="1176"/>
        <v>0</v>
      </c>
      <c r="Q3900" s="69">
        <f t="shared" si="1180"/>
        <v>0</v>
      </c>
      <c r="R3900" s="62">
        <f t="shared" si="1181"/>
        <v>0</v>
      </c>
      <c r="S3900" s="153"/>
      <c r="T3900" s="118" t="str">
        <f t="shared" si="1182"/>
        <v/>
      </c>
      <c r="U3900" s="154"/>
      <c r="V3900" s="154"/>
      <c r="W3900" s="154"/>
      <c r="X3900" s="154"/>
      <c r="Y3900" s="154"/>
      <c r="Z3900" s="154"/>
      <c r="AA3900" s="154"/>
      <c r="AB3900" s="154"/>
      <c r="AC3900" s="154"/>
      <c r="AD3900" s="154"/>
      <c r="AE3900" s="154"/>
      <c r="AF3900" s="154"/>
      <c r="AG3900" s="63">
        <f t="shared" si="1183"/>
        <v>0</v>
      </c>
      <c r="AH3900" s="56">
        <f t="shared" si="1184"/>
        <v>0</v>
      </c>
      <c r="AI3900" s="56">
        <f t="shared" si="1185"/>
        <v>0</v>
      </c>
      <c r="AJ3900" s="56">
        <f t="shared" si="1186"/>
        <v>0</v>
      </c>
      <c r="AK3900" s="56">
        <f t="shared" si="1187"/>
        <v>0</v>
      </c>
      <c r="AL3900" s="56">
        <f t="shared" si="1188"/>
        <v>0</v>
      </c>
      <c r="AM3900" s="56">
        <f t="shared" si="1189"/>
        <v>0</v>
      </c>
      <c r="AN3900" s="56">
        <f t="shared" si="1190"/>
        <v>0</v>
      </c>
      <c r="AO3900" s="56">
        <f t="shared" si="1191"/>
        <v>0</v>
      </c>
      <c r="AP3900" s="56">
        <f t="shared" si="1192"/>
        <v>0</v>
      </c>
      <c r="AQ3900" s="56">
        <f t="shared" si="1193"/>
        <v>0</v>
      </c>
      <c r="AR3900" s="86">
        <f t="shared" si="1194"/>
        <v>0</v>
      </c>
    </row>
    <row r="3901" spans="1:44" x14ac:dyDescent="0.25">
      <c r="A3901" s="178"/>
      <c r="B3901" s="55" t="str">
        <f>_xlfn.IFNA(VLOOKUP(A3901,'Ajánlatkérő(k) adatai'!$B$4:$C$205,2,0),"")</f>
        <v/>
      </c>
      <c r="C3901" s="178"/>
      <c r="D3901" s="55" t="str">
        <f>_xlfn.IFNA(VLOOKUP(C3901,'Számlafizető(k) adatai'!$C$4:$D$203,2,0),"")</f>
        <v/>
      </c>
      <c r="E3901" s="55" t="str">
        <f>_xlfn.IFNA(VLOOKUP(C3901,'Számlafizető(k) adatai'!$C$4:$M$203,11,0),"")</f>
        <v/>
      </c>
      <c r="F3901" s="178"/>
      <c r="G3901" s="178"/>
      <c r="H3901" s="178"/>
      <c r="I3901" s="55" t="str">
        <f>IF(F3901="","",VLOOKUP(LEFT(F3901,5),'Technikai cellák'!B:C,2,0))</f>
        <v/>
      </c>
      <c r="J3901" s="55" t="str">
        <f>IF(F3901="","",VLOOKUP(I3901,'Technikai cellák'!$C$1:$D$12,2,0))</f>
        <v/>
      </c>
      <c r="K3901" s="179"/>
      <c r="L3901" s="67" t="str">
        <f t="shared" si="1177"/>
        <v/>
      </c>
      <c r="M3901" s="68">
        <f t="shared" si="1178"/>
        <v>0</v>
      </c>
      <c r="N3901" s="66">
        <f t="shared" si="1179"/>
        <v>0</v>
      </c>
      <c r="O3901" s="152"/>
      <c r="P3901" s="172">
        <f t="shared" si="1176"/>
        <v>0</v>
      </c>
      <c r="Q3901" s="69">
        <f t="shared" si="1180"/>
        <v>0</v>
      </c>
      <c r="R3901" s="62">
        <f t="shared" si="1181"/>
        <v>0</v>
      </c>
      <c r="S3901" s="153"/>
      <c r="T3901" s="118" t="str">
        <f t="shared" si="1182"/>
        <v/>
      </c>
      <c r="U3901" s="154"/>
      <c r="V3901" s="154"/>
      <c r="W3901" s="154"/>
      <c r="X3901" s="154"/>
      <c r="Y3901" s="154"/>
      <c r="Z3901" s="154"/>
      <c r="AA3901" s="154"/>
      <c r="AB3901" s="154"/>
      <c r="AC3901" s="154"/>
      <c r="AD3901" s="154"/>
      <c r="AE3901" s="154"/>
      <c r="AF3901" s="154"/>
      <c r="AG3901" s="63">
        <f t="shared" si="1183"/>
        <v>0</v>
      </c>
      <c r="AH3901" s="56">
        <f t="shared" si="1184"/>
        <v>0</v>
      </c>
      <c r="AI3901" s="56">
        <f t="shared" si="1185"/>
        <v>0</v>
      </c>
      <c r="AJ3901" s="56">
        <f t="shared" si="1186"/>
        <v>0</v>
      </c>
      <c r="AK3901" s="56">
        <f t="shared" si="1187"/>
        <v>0</v>
      </c>
      <c r="AL3901" s="56">
        <f t="shared" si="1188"/>
        <v>0</v>
      </c>
      <c r="AM3901" s="56">
        <f t="shared" si="1189"/>
        <v>0</v>
      </c>
      <c r="AN3901" s="56">
        <f t="shared" si="1190"/>
        <v>0</v>
      </c>
      <c r="AO3901" s="56">
        <f t="shared" si="1191"/>
        <v>0</v>
      </c>
      <c r="AP3901" s="56">
        <f t="shared" si="1192"/>
        <v>0</v>
      </c>
      <c r="AQ3901" s="56">
        <f t="shared" si="1193"/>
        <v>0</v>
      </c>
      <c r="AR3901" s="86">
        <f t="shared" si="1194"/>
        <v>0</v>
      </c>
    </row>
    <row r="3902" spans="1:44" x14ac:dyDescent="0.25">
      <c r="A3902" s="178"/>
      <c r="B3902" s="55" t="str">
        <f>_xlfn.IFNA(VLOOKUP(A3902,'Ajánlatkérő(k) adatai'!$B$4:$C$205,2,0),"")</f>
        <v/>
      </c>
      <c r="C3902" s="178"/>
      <c r="D3902" s="55" t="str">
        <f>_xlfn.IFNA(VLOOKUP(C3902,'Számlafizető(k) adatai'!$C$4:$D$203,2,0),"")</f>
        <v/>
      </c>
      <c r="E3902" s="55" t="str">
        <f>_xlfn.IFNA(VLOOKUP(C3902,'Számlafizető(k) adatai'!$C$4:$M$203,11,0),"")</f>
        <v/>
      </c>
      <c r="F3902" s="178"/>
      <c r="G3902" s="178"/>
      <c r="H3902" s="178"/>
      <c r="I3902" s="55" t="str">
        <f>IF(F3902="","",VLOOKUP(LEFT(F3902,5),'Technikai cellák'!B:C,2,0))</f>
        <v/>
      </c>
      <c r="J3902" s="55" t="str">
        <f>IF(F3902="","",VLOOKUP(I3902,'Technikai cellák'!$C$1:$D$12,2,0))</f>
        <v/>
      </c>
      <c r="K3902" s="179"/>
      <c r="L3902" s="67" t="str">
        <f t="shared" si="1177"/>
        <v/>
      </c>
      <c r="M3902" s="68">
        <f t="shared" si="1178"/>
        <v>0</v>
      </c>
      <c r="N3902" s="66">
        <f t="shared" si="1179"/>
        <v>0</v>
      </c>
      <c r="O3902" s="152"/>
      <c r="P3902" s="172">
        <f t="shared" si="1176"/>
        <v>0</v>
      </c>
      <c r="Q3902" s="69">
        <f t="shared" si="1180"/>
        <v>0</v>
      </c>
      <c r="R3902" s="62">
        <f t="shared" si="1181"/>
        <v>0</v>
      </c>
      <c r="S3902" s="153"/>
      <c r="T3902" s="118" t="str">
        <f t="shared" si="1182"/>
        <v/>
      </c>
      <c r="U3902" s="154"/>
      <c r="V3902" s="154"/>
      <c r="W3902" s="154"/>
      <c r="X3902" s="154"/>
      <c r="Y3902" s="154"/>
      <c r="Z3902" s="154"/>
      <c r="AA3902" s="154"/>
      <c r="AB3902" s="154"/>
      <c r="AC3902" s="154"/>
      <c r="AD3902" s="154"/>
      <c r="AE3902" s="154"/>
      <c r="AF3902" s="154"/>
      <c r="AG3902" s="63">
        <f t="shared" si="1183"/>
        <v>0</v>
      </c>
      <c r="AH3902" s="56">
        <f t="shared" si="1184"/>
        <v>0</v>
      </c>
      <c r="AI3902" s="56">
        <f t="shared" si="1185"/>
        <v>0</v>
      </c>
      <c r="AJ3902" s="56">
        <f t="shared" si="1186"/>
        <v>0</v>
      </c>
      <c r="AK3902" s="56">
        <f t="shared" si="1187"/>
        <v>0</v>
      </c>
      <c r="AL3902" s="56">
        <f t="shared" si="1188"/>
        <v>0</v>
      </c>
      <c r="AM3902" s="56">
        <f t="shared" si="1189"/>
        <v>0</v>
      </c>
      <c r="AN3902" s="56">
        <f t="shared" si="1190"/>
        <v>0</v>
      </c>
      <c r="AO3902" s="56">
        <f t="shared" si="1191"/>
        <v>0</v>
      </c>
      <c r="AP3902" s="56">
        <f t="shared" si="1192"/>
        <v>0</v>
      </c>
      <c r="AQ3902" s="56">
        <f t="shared" si="1193"/>
        <v>0</v>
      </c>
      <c r="AR3902" s="86">
        <f t="shared" si="1194"/>
        <v>0</v>
      </c>
    </row>
    <row r="3903" spans="1:44" x14ac:dyDescent="0.25">
      <c r="A3903" s="178"/>
      <c r="B3903" s="55" t="str">
        <f>_xlfn.IFNA(VLOOKUP(A3903,'Ajánlatkérő(k) adatai'!$B$4:$C$205,2,0),"")</f>
        <v/>
      </c>
      <c r="C3903" s="178"/>
      <c r="D3903" s="55" t="str">
        <f>_xlfn.IFNA(VLOOKUP(C3903,'Számlafizető(k) adatai'!$C$4:$D$203,2,0),"")</f>
        <v/>
      </c>
      <c r="E3903" s="55" t="str">
        <f>_xlfn.IFNA(VLOOKUP(C3903,'Számlafizető(k) adatai'!$C$4:$M$203,11,0),"")</f>
        <v/>
      </c>
      <c r="F3903" s="178"/>
      <c r="G3903" s="178"/>
      <c r="H3903" s="178"/>
      <c r="I3903" s="55" t="str">
        <f>IF(F3903="","",VLOOKUP(LEFT(F3903,5),'Technikai cellák'!B:C,2,0))</f>
        <v/>
      </c>
      <c r="J3903" s="55" t="str">
        <f>IF(F3903="","",VLOOKUP(I3903,'Technikai cellák'!$C$1:$D$12,2,0))</f>
        <v/>
      </c>
      <c r="K3903" s="179"/>
      <c r="L3903" s="67" t="str">
        <f t="shared" si="1177"/>
        <v/>
      </c>
      <c r="M3903" s="68">
        <f t="shared" si="1178"/>
        <v>0</v>
      </c>
      <c r="N3903" s="66">
        <f t="shared" si="1179"/>
        <v>0</v>
      </c>
      <c r="O3903" s="152"/>
      <c r="P3903" s="172">
        <f t="shared" si="1176"/>
        <v>0</v>
      </c>
      <c r="Q3903" s="69">
        <f t="shared" si="1180"/>
        <v>0</v>
      </c>
      <c r="R3903" s="62">
        <f t="shared" si="1181"/>
        <v>0</v>
      </c>
      <c r="S3903" s="153"/>
      <c r="T3903" s="118" t="str">
        <f t="shared" si="1182"/>
        <v/>
      </c>
      <c r="U3903" s="154"/>
      <c r="V3903" s="154"/>
      <c r="W3903" s="154"/>
      <c r="X3903" s="154"/>
      <c r="Y3903" s="154"/>
      <c r="Z3903" s="154"/>
      <c r="AA3903" s="154"/>
      <c r="AB3903" s="154"/>
      <c r="AC3903" s="154"/>
      <c r="AD3903" s="154"/>
      <c r="AE3903" s="154"/>
      <c r="AF3903" s="154"/>
      <c r="AG3903" s="63">
        <f t="shared" si="1183"/>
        <v>0</v>
      </c>
      <c r="AH3903" s="56">
        <f t="shared" si="1184"/>
        <v>0</v>
      </c>
      <c r="AI3903" s="56">
        <f t="shared" si="1185"/>
        <v>0</v>
      </c>
      <c r="AJ3903" s="56">
        <f t="shared" si="1186"/>
        <v>0</v>
      </c>
      <c r="AK3903" s="56">
        <f t="shared" si="1187"/>
        <v>0</v>
      </c>
      <c r="AL3903" s="56">
        <f t="shared" si="1188"/>
        <v>0</v>
      </c>
      <c r="AM3903" s="56">
        <f t="shared" si="1189"/>
        <v>0</v>
      </c>
      <c r="AN3903" s="56">
        <f t="shared" si="1190"/>
        <v>0</v>
      </c>
      <c r="AO3903" s="56">
        <f t="shared" si="1191"/>
        <v>0</v>
      </c>
      <c r="AP3903" s="56">
        <f t="shared" si="1192"/>
        <v>0</v>
      </c>
      <c r="AQ3903" s="56">
        <f t="shared" si="1193"/>
        <v>0</v>
      </c>
      <c r="AR3903" s="86">
        <f t="shared" si="1194"/>
        <v>0</v>
      </c>
    </row>
    <row r="3904" spans="1:44" x14ac:dyDescent="0.25">
      <c r="A3904" s="178"/>
      <c r="B3904" s="55" t="str">
        <f>_xlfn.IFNA(VLOOKUP(A3904,'Ajánlatkérő(k) adatai'!$B$4:$C$205,2,0),"")</f>
        <v/>
      </c>
      <c r="C3904" s="178"/>
      <c r="D3904" s="55" t="str">
        <f>_xlfn.IFNA(VLOOKUP(C3904,'Számlafizető(k) adatai'!$C$4:$D$203,2,0),"")</f>
        <v/>
      </c>
      <c r="E3904" s="55" t="str">
        <f>_xlfn.IFNA(VLOOKUP(C3904,'Számlafizető(k) adatai'!$C$4:$M$203,11,0),"")</f>
        <v/>
      </c>
      <c r="F3904" s="178"/>
      <c r="G3904" s="178"/>
      <c r="H3904" s="178"/>
      <c r="I3904" s="55" t="str">
        <f>IF(F3904="","",VLOOKUP(LEFT(F3904,5),'Technikai cellák'!B:C,2,0))</f>
        <v/>
      </c>
      <c r="J3904" s="55" t="str">
        <f>IF(F3904="","",VLOOKUP(I3904,'Technikai cellák'!$C$1:$D$12,2,0))</f>
        <v/>
      </c>
      <c r="K3904" s="179"/>
      <c r="L3904" s="67" t="str">
        <f t="shared" si="1177"/>
        <v/>
      </c>
      <c r="M3904" s="68">
        <f t="shared" si="1178"/>
        <v>0</v>
      </c>
      <c r="N3904" s="66">
        <f t="shared" si="1179"/>
        <v>0</v>
      </c>
      <c r="O3904" s="152"/>
      <c r="P3904" s="172">
        <f t="shared" si="1176"/>
        <v>0</v>
      </c>
      <c r="Q3904" s="69">
        <f t="shared" si="1180"/>
        <v>0</v>
      </c>
      <c r="R3904" s="62">
        <f t="shared" si="1181"/>
        <v>0</v>
      </c>
      <c r="S3904" s="153"/>
      <c r="T3904" s="118" t="str">
        <f t="shared" si="1182"/>
        <v/>
      </c>
      <c r="U3904" s="154"/>
      <c r="V3904" s="154"/>
      <c r="W3904" s="154"/>
      <c r="X3904" s="154"/>
      <c r="Y3904" s="154"/>
      <c r="Z3904" s="154"/>
      <c r="AA3904" s="154"/>
      <c r="AB3904" s="154"/>
      <c r="AC3904" s="154"/>
      <c r="AD3904" s="154"/>
      <c r="AE3904" s="154"/>
      <c r="AF3904" s="154"/>
      <c r="AG3904" s="63">
        <f t="shared" si="1183"/>
        <v>0</v>
      </c>
      <c r="AH3904" s="56">
        <f t="shared" si="1184"/>
        <v>0</v>
      </c>
      <c r="AI3904" s="56">
        <f t="shared" si="1185"/>
        <v>0</v>
      </c>
      <c r="AJ3904" s="56">
        <f t="shared" si="1186"/>
        <v>0</v>
      </c>
      <c r="AK3904" s="56">
        <f t="shared" si="1187"/>
        <v>0</v>
      </c>
      <c r="AL3904" s="56">
        <f t="shared" si="1188"/>
        <v>0</v>
      </c>
      <c r="AM3904" s="56">
        <f t="shared" si="1189"/>
        <v>0</v>
      </c>
      <c r="AN3904" s="56">
        <f t="shared" si="1190"/>
        <v>0</v>
      </c>
      <c r="AO3904" s="56">
        <f t="shared" si="1191"/>
        <v>0</v>
      </c>
      <c r="AP3904" s="56">
        <f t="shared" si="1192"/>
        <v>0</v>
      </c>
      <c r="AQ3904" s="56">
        <f t="shared" si="1193"/>
        <v>0</v>
      </c>
      <c r="AR3904" s="86">
        <f t="shared" si="1194"/>
        <v>0</v>
      </c>
    </row>
    <row r="3905" spans="1:44" x14ac:dyDescent="0.25">
      <c r="A3905" s="178"/>
      <c r="B3905" s="55" t="str">
        <f>_xlfn.IFNA(VLOOKUP(A3905,'Ajánlatkérő(k) adatai'!$B$4:$C$205,2,0),"")</f>
        <v/>
      </c>
      <c r="C3905" s="178"/>
      <c r="D3905" s="55" t="str">
        <f>_xlfn.IFNA(VLOOKUP(C3905,'Számlafizető(k) adatai'!$C$4:$D$203,2,0),"")</f>
        <v/>
      </c>
      <c r="E3905" s="55" t="str">
        <f>_xlfn.IFNA(VLOOKUP(C3905,'Számlafizető(k) adatai'!$C$4:$M$203,11,0),"")</f>
        <v/>
      </c>
      <c r="F3905" s="178"/>
      <c r="G3905" s="178"/>
      <c r="H3905" s="178"/>
      <c r="I3905" s="55" t="str">
        <f>IF(F3905="","",VLOOKUP(LEFT(F3905,5),'Technikai cellák'!B:C,2,0))</f>
        <v/>
      </c>
      <c r="J3905" s="55" t="str">
        <f>IF(F3905="","",VLOOKUP(I3905,'Technikai cellák'!$C$1:$D$12,2,0))</f>
        <v/>
      </c>
      <c r="K3905" s="179"/>
      <c r="L3905" s="67" t="str">
        <f t="shared" si="1177"/>
        <v/>
      </c>
      <c r="M3905" s="68">
        <f t="shared" si="1178"/>
        <v>0</v>
      </c>
      <c r="N3905" s="66">
        <f t="shared" si="1179"/>
        <v>0</v>
      </c>
      <c r="O3905" s="152"/>
      <c r="P3905" s="172">
        <f t="shared" si="1176"/>
        <v>0</v>
      </c>
      <c r="Q3905" s="69">
        <f t="shared" si="1180"/>
        <v>0</v>
      </c>
      <c r="R3905" s="62">
        <f t="shared" si="1181"/>
        <v>0</v>
      </c>
      <c r="S3905" s="153"/>
      <c r="T3905" s="118" t="str">
        <f t="shared" si="1182"/>
        <v/>
      </c>
      <c r="U3905" s="154"/>
      <c r="V3905" s="154"/>
      <c r="W3905" s="154"/>
      <c r="X3905" s="154"/>
      <c r="Y3905" s="154"/>
      <c r="Z3905" s="154"/>
      <c r="AA3905" s="154"/>
      <c r="AB3905" s="154"/>
      <c r="AC3905" s="154"/>
      <c r="AD3905" s="154"/>
      <c r="AE3905" s="154"/>
      <c r="AF3905" s="154"/>
      <c r="AG3905" s="63">
        <f t="shared" si="1183"/>
        <v>0</v>
      </c>
      <c r="AH3905" s="56">
        <f t="shared" si="1184"/>
        <v>0</v>
      </c>
      <c r="AI3905" s="56">
        <f t="shared" si="1185"/>
        <v>0</v>
      </c>
      <c r="AJ3905" s="56">
        <f t="shared" si="1186"/>
        <v>0</v>
      </c>
      <c r="AK3905" s="56">
        <f t="shared" si="1187"/>
        <v>0</v>
      </c>
      <c r="AL3905" s="56">
        <f t="shared" si="1188"/>
        <v>0</v>
      </c>
      <c r="AM3905" s="56">
        <f t="shared" si="1189"/>
        <v>0</v>
      </c>
      <c r="AN3905" s="56">
        <f t="shared" si="1190"/>
        <v>0</v>
      </c>
      <c r="AO3905" s="56">
        <f t="shared" si="1191"/>
        <v>0</v>
      </c>
      <c r="AP3905" s="56">
        <f t="shared" si="1192"/>
        <v>0</v>
      </c>
      <c r="AQ3905" s="56">
        <f t="shared" si="1193"/>
        <v>0</v>
      </c>
      <c r="AR3905" s="86">
        <f t="shared" si="1194"/>
        <v>0</v>
      </c>
    </row>
    <row r="3906" spans="1:44" x14ac:dyDescent="0.25">
      <c r="A3906" s="178"/>
      <c r="B3906" s="55" t="str">
        <f>_xlfn.IFNA(VLOOKUP(A3906,'Ajánlatkérő(k) adatai'!$B$4:$C$205,2,0),"")</f>
        <v/>
      </c>
      <c r="C3906" s="178"/>
      <c r="D3906" s="55" t="str">
        <f>_xlfn.IFNA(VLOOKUP(C3906,'Számlafizető(k) adatai'!$C$4:$D$203,2,0),"")</f>
        <v/>
      </c>
      <c r="E3906" s="55" t="str">
        <f>_xlfn.IFNA(VLOOKUP(C3906,'Számlafizető(k) adatai'!$C$4:$M$203,11,0),"")</f>
        <v/>
      </c>
      <c r="F3906" s="178"/>
      <c r="G3906" s="178"/>
      <c r="H3906" s="178"/>
      <c r="I3906" s="55" t="str">
        <f>IF(F3906="","",VLOOKUP(LEFT(F3906,5),'Technikai cellák'!B:C,2,0))</f>
        <v/>
      </c>
      <c r="J3906" s="55" t="str">
        <f>IF(F3906="","",VLOOKUP(I3906,'Technikai cellák'!$C$1:$D$12,2,0))</f>
        <v/>
      </c>
      <c r="K3906" s="179"/>
      <c r="L3906" s="67" t="str">
        <f t="shared" si="1177"/>
        <v/>
      </c>
      <c r="M3906" s="68">
        <f t="shared" si="1178"/>
        <v>0</v>
      </c>
      <c r="N3906" s="66">
        <f t="shared" si="1179"/>
        <v>0</v>
      </c>
      <c r="O3906" s="152"/>
      <c r="P3906" s="172">
        <f t="shared" si="1176"/>
        <v>0</v>
      </c>
      <c r="Q3906" s="69">
        <f t="shared" si="1180"/>
        <v>0</v>
      </c>
      <c r="R3906" s="62">
        <f t="shared" si="1181"/>
        <v>0</v>
      </c>
      <c r="S3906" s="153"/>
      <c r="T3906" s="118" t="str">
        <f t="shared" si="1182"/>
        <v/>
      </c>
      <c r="U3906" s="154"/>
      <c r="V3906" s="154"/>
      <c r="W3906" s="154"/>
      <c r="X3906" s="154"/>
      <c r="Y3906" s="154"/>
      <c r="Z3906" s="154"/>
      <c r="AA3906" s="154"/>
      <c r="AB3906" s="154"/>
      <c r="AC3906" s="154"/>
      <c r="AD3906" s="154"/>
      <c r="AE3906" s="154"/>
      <c r="AF3906" s="154"/>
      <c r="AG3906" s="63">
        <f t="shared" si="1183"/>
        <v>0</v>
      </c>
      <c r="AH3906" s="56">
        <f t="shared" si="1184"/>
        <v>0</v>
      </c>
      <c r="AI3906" s="56">
        <f t="shared" si="1185"/>
        <v>0</v>
      </c>
      <c r="AJ3906" s="56">
        <f t="shared" si="1186"/>
        <v>0</v>
      </c>
      <c r="AK3906" s="56">
        <f t="shared" si="1187"/>
        <v>0</v>
      </c>
      <c r="AL3906" s="56">
        <f t="shared" si="1188"/>
        <v>0</v>
      </c>
      <c r="AM3906" s="56">
        <f t="shared" si="1189"/>
        <v>0</v>
      </c>
      <c r="AN3906" s="56">
        <f t="shared" si="1190"/>
        <v>0</v>
      </c>
      <c r="AO3906" s="56">
        <f t="shared" si="1191"/>
        <v>0</v>
      </c>
      <c r="AP3906" s="56">
        <f t="shared" si="1192"/>
        <v>0</v>
      </c>
      <c r="AQ3906" s="56">
        <f t="shared" si="1193"/>
        <v>0</v>
      </c>
      <c r="AR3906" s="86">
        <f t="shared" si="1194"/>
        <v>0</v>
      </c>
    </row>
    <row r="3907" spans="1:44" x14ac:dyDescent="0.25">
      <c r="A3907" s="178"/>
      <c r="B3907" s="55" t="str">
        <f>_xlfn.IFNA(VLOOKUP(A3907,'Ajánlatkérő(k) adatai'!$B$4:$C$205,2,0),"")</f>
        <v/>
      </c>
      <c r="C3907" s="178"/>
      <c r="D3907" s="55" t="str">
        <f>_xlfn.IFNA(VLOOKUP(C3907,'Számlafizető(k) adatai'!$C$4:$D$203,2,0),"")</f>
        <v/>
      </c>
      <c r="E3907" s="55" t="str">
        <f>_xlfn.IFNA(VLOOKUP(C3907,'Számlafizető(k) adatai'!$C$4:$M$203,11,0),"")</f>
        <v/>
      </c>
      <c r="F3907" s="178"/>
      <c r="G3907" s="178"/>
      <c r="H3907" s="178"/>
      <c r="I3907" s="55" t="str">
        <f>IF(F3907="","",VLOOKUP(LEFT(F3907,5),'Technikai cellák'!B:C,2,0))</f>
        <v/>
      </c>
      <c r="J3907" s="55" t="str">
        <f>IF(F3907="","",VLOOKUP(I3907,'Technikai cellák'!$C$1:$D$12,2,0))</f>
        <v/>
      </c>
      <c r="K3907" s="179"/>
      <c r="L3907" s="67" t="str">
        <f t="shared" si="1177"/>
        <v/>
      </c>
      <c r="M3907" s="68">
        <f t="shared" si="1178"/>
        <v>0</v>
      </c>
      <c r="N3907" s="66">
        <f t="shared" si="1179"/>
        <v>0</v>
      </c>
      <c r="O3907" s="152"/>
      <c r="P3907" s="172">
        <f t="shared" si="1176"/>
        <v>0</v>
      </c>
      <c r="Q3907" s="69">
        <f t="shared" si="1180"/>
        <v>0</v>
      </c>
      <c r="R3907" s="62">
        <f t="shared" si="1181"/>
        <v>0</v>
      </c>
      <c r="S3907" s="153"/>
      <c r="T3907" s="118" t="str">
        <f t="shared" si="1182"/>
        <v/>
      </c>
      <c r="U3907" s="154"/>
      <c r="V3907" s="154"/>
      <c r="W3907" s="154"/>
      <c r="X3907" s="154"/>
      <c r="Y3907" s="154"/>
      <c r="Z3907" s="154"/>
      <c r="AA3907" s="154"/>
      <c r="AB3907" s="154"/>
      <c r="AC3907" s="154"/>
      <c r="AD3907" s="154"/>
      <c r="AE3907" s="154"/>
      <c r="AF3907" s="154"/>
      <c r="AG3907" s="63">
        <f t="shared" si="1183"/>
        <v>0</v>
      </c>
      <c r="AH3907" s="56">
        <f t="shared" si="1184"/>
        <v>0</v>
      </c>
      <c r="AI3907" s="56">
        <f t="shared" si="1185"/>
        <v>0</v>
      </c>
      <c r="AJ3907" s="56">
        <f t="shared" si="1186"/>
        <v>0</v>
      </c>
      <c r="AK3907" s="56">
        <f t="shared" si="1187"/>
        <v>0</v>
      </c>
      <c r="AL3907" s="56">
        <f t="shared" si="1188"/>
        <v>0</v>
      </c>
      <c r="AM3907" s="56">
        <f t="shared" si="1189"/>
        <v>0</v>
      </c>
      <c r="AN3907" s="56">
        <f t="shared" si="1190"/>
        <v>0</v>
      </c>
      <c r="AO3907" s="56">
        <f t="shared" si="1191"/>
        <v>0</v>
      </c>
      <c r="AP3907" s="56">
        <f t="shared" si="1192"/>
        <v>0</v>
      </c>
      <c r="AQ3907" s="56">
        <f t="shared" si="1193"/>
        <v>0</v>
      </c>
      <c r="AR3907" s="86">
        <f t="shared" si="1194"/>
        <v>0</v>
      </c>
    </row>
    <row r="3908" spans="1:44" x14ac:dyDescent="0.25">
      <c r="A3908" s="178"/>
      <c r="B3908" s="55" t="str">
        <f>_xlfn.IFNA(VLOOKUP(A3908,'Ajánlatkérő(k) adatai'!$B$4:$C$205,2,0),"")</f>
        <v/>
      </c>
      <c r="C3908" s="178"/>
      <c r="D3908" s="55" t="str">
        <f>_xlfn.IFNA(VLOOKUP(C3908,'Számlafizető(k) adatai'!$C$4:$D$203,2,0),"")</f>
        <v/>
      </c>
      <c r="E3908" s="55" t="str">
        <f>_xlfn.IFNA(VLOOKUP(C3908,'Számlafizető(k) adatai'!$C$4:$M$203,11,0),"")</f>
        <v/>
      </c>
      <c r="F3908" s="178"/>
      <c r="G3908" s="178"/>
      <c r="H3908" s="178"/>
      <c r="I3908" s="55" t="str">
        <f>IF(F3908="","",VLOOKUP(LEFT(F3908,5),'Technikai cellák'!B:C,2,0))</f>
        <v/>
      </c>
      <c r="J3908" s="55" t="str">
        <f>IF(F3908="","",VLOOKUP(I3908,'Technikai cellák'!$C$1:$D$12,2,0))</f>
        <v/>
      </c>
      <c r="K3908" s="179"/>
      <c r="L3908" s="67" t="str">
        <f t="shared" si="1177"/>
        <v/>
      </c>
      <c r="M3908" s="68">
        <f t="shared" si="1178"/>
        <v>0</v>
      </c>
      <c r="N3908" s="66">
        <f t="shared" si="1179"/>
        <v>0</v>
      </c>
      <c r="O3908" s="152"/>
      <c r="P3908" s="172">
        <f t="shared" si="1176"/>
        <v>0</v>
      </c>
      <c r="Q3908" s="69">
        <f t="shared" si="1180"/>
        <v>0</v>
      </c>
      <c r="R3908" s="62">
        <f t="shared" si="1181"/>
        <v>0</v>
      </c>
      <c r="S3908" s="153"/>
      <c r="T3908" s="118" t="str">
        <f t="shared" si="1182"/>
        <v/>
      </c>
      <c r="U3908" s="154"/>
      <c r="V3908" s="154"/>
      <c r="W3908" s="154"/>
      <c r="X3908" s="154"/>
      <c r="Y3908" s="154"/>
      <c r="Z3908" s="154"/>
      <c r="AA3908" s="154"/>
      <c r="AB3908" s="154"/>
      <c r="AC3908" s="154"/>
      <c r="AD3908" s="154"/>
      <c r="AE3908" s="154"/>
      <c r="AF3908" s="154"/>
      <c r="AG3908" s="63">
        <f t="shared" si="1183"/>
        <v>0</v>
      </c>
      <c r="AH3908" s="56">
        <f t="shared" si="1184"/>
        <v>0</v>
      </c>
      <c r="AI3908" s="56">
        <f t="shared" si="1185"/>
        <v>0</v>
      </c>
      <c r="AJ3908" s="56">
        <f t="shared" si="1186"/>
        <v>0</v>
      </c>
      <c r="AK3908" s="56">
        <f t="shared" si="1187"/>
        <v>0</v>
      </c>
      <c r="AL3908" s="56">
        <f t="shared" si="1188"/>
        <v>0</v>
      </c>
      <c r="AM3908" s="56">
        <f t="shared" si="1189"/>
        <v>0</v>
      </c>
      <c r="AN3908" s="56">
        <f t="shared" si="1190"/>
        <v>0</v>
      </c>
      <c r="AO3908" s="56">
        <f t="shared" si="1191"/>
        <v>0</v>
      </c>
      <c r="AP3908" s="56">
        <f t="shared" si="1192"/>
        <v>0</v>
      </c>
      <c r="AQ3908" s="56">
        <f t="shared" si="1193"/>
        <v>0</v>
      </c>
      <c r="AR3908" s="86">
        <f t="shared" si="1194"/>
        <v>0</v>
      </c>
    </row>
    <row r="3909" spans="1:44" x14ac:dyDescent="0.25">
      <c r="A3909" s="178"/>
      <c r="B3909" s="55" t="str">
        <f>_xlfn.IFNA(VLOOKUP(A3909,'Ajánlatkérő(k) adatai'!$B$4:$C$205,2,0),"")</f>
        <v/>
      </c>
      <c r="C3909" s="178"/>
      <c r="D3909" s="55" t="str">
        <f>_xlfn.IFNA(VLOOKUP(C3909,'Számlafizető(k) adatai'!$C$4:$D$203,2,0),"")</f>
        <v/>
      </c>
      <c r="E3909" s="55" t="str">
        <f>_xlfn.IFNA(VLOOKUP(C3909,'Számlafizető(k) adatai'!$C$4:$M$203,11,0),"")</f>
        <v/>
      </c>
      <c r="F3909" s="178"/>
      <c r="G3909" s="178"/>
      <c r="H3909" s="178"/>
      <c r="I3909" s="55" t="str">
        <f>IF(F3909="","",VLOOKUP(LEFT(F3909,5),'Technikai cellák'!B:C,2,0))</f>
        <v/>
      </c>
      <c r="J3909" s="55" t="str">
        <f>IF(F3909="","",VLOOKUP(I3909,'Technikai cellák'!$C$1:$D$12,2,0))</f>
        <v/>
      </c>
      <c r="K3909" s="179"/>
      <c r="L3909" s="67" t="str">
        <f t="shared" si="1177"/>
        <v/>
      </c>
      <c r="M3909" s="68">
        <f t="shared" si="1178"/>
        <v>0</v>
      </c>
      <c r="N3909" s="66">
        <f t="shared" si="1179"/>
        <v>0</v>
      </c>
      <c r="O3909" s="152"/>
      <c r="P3909" s="172">
        <f t="shared" si="1176"/>
        <v>0</v>
      </c>
      <c r="Q3909" s="69">
        <f t="shared" si="1180"/>
        <v>0</v>
      </c>
      <c r="R3909" s="62">
        <f t="shared" si="1181"/>
        <v>0</v>
      </c>
      <c r="S3909" s="153"/>
      <c r="T3909" s="118" t="str">
        <f t="shared" si="1182"/>
        <v/>
      </c>
      <c r="U3909" s="154"/>
      <c r="V3909" s="154"/>
      <c r="W3909" s="154"/>
      <c r="X3909" s="154"/>
      <c r="Y3909" s="154"/>
      <c r="Z3909" s="154"/>
      <c r="AA3909" s="154"/>
      <c r="AB3909" s="154"/>
      <c r="AC3909" s="154"/>
      <c r="AD3909" s="154"/>
      <c r="AE3909" s="154"/>
      <c r="AF3909" s="154"/>
      <c r="AG3909" s="63">
        <f t="shared" si="1183"/>
        <v>0</v>
      </c>
      <c r="AH3909" s="56">
        <f t="shared" si="1184"/>
        <v>0</v>
      </c>
      <c r="AI3909" s="56">
        <f t="shared" si="1185"/>
        <v>0</v>
      </c>
      <c r="AJ3909" s="56">
        <f t="shared" si="1186"/>
        <v>0</v>
      </c>
      <c r="AK3909" s="56">
        <f t="shared" si="1187"/>
        <v>0</v>
      </c>
      <c r="AL3909" s="56">
        <f t="shared" si="1188"/>
        <v>0</v>
      </c>
      <c r="AM3909" s="56">
        <f t="shared" si="1189"/>
        <v>0</v>
      </c>
      <c r="AN3909" s="56">
        <f t="shared" si="1190"/>
        <v>0</v>
      </c>
      <c r="AO3909" s="56">
        <f t="shared" si="1191"/>
        <v>0</v>
      </c>
      <c r="AP3909" s="56">
        <f t="shared" si="1192"/>
        <v>0</v>
      </c>
      <c r="AQ3909" s="56">
        <f t="shared" si="1193"/>
        <v>0</v>
      </c>
      <c r="AR3909" s="86">
        <f t="shared" si="1194"/>
        <v>0</v>
      </c>
    </row>
    <row r="3910" spans="1:44" x14ac:dyDescent="0.25">
      <c r="A3910" s="178"/>
      <c r="B3910" s="55" t="str">
        <f>_xlfn.IFNA(VLOOKUP(A3910,'Ajánlatkérő(k) adatai'!$B$4:$C$205,2,0),"")</f>
        <v/>
      </c>
      <c r="C3910" s="178"/>
      <c r="D3910" s="55" t="str">
        <f>_xlfn.IFNA(VLOOKUP(C3910,'Számlafizető(k) adatai'!$C$4:$D$203,2,0),"")</f>
        <v/>
      </c>
      <c r="E3910" s="55" t="str">
        <f>_xlfn.IFNA(VLOOKUP(C3910,'Számlafizető(k) adatai'!$C$4:$M$203,11,0),"")</f>
        <v/>
      </c>
      <c r="F3910" s="178"/>
      <c r="G3910" s="178"/>
      <c r="H3910" s="178"/>
      <c r="I3910" s="55" t="str">
        <f>IF(F3910="","",VLOOKUP(LEFT(F3910,5),'Technikai cellák'!B:C,2,0))</f>
        <v/>
      </c>
      <c r="J3910" s="55" t="str">
        <f>IF(F3910="","",VLOOKUP(I3910,'Technikai cellák'!$C$1:$D$12,2,0))</f>
        <v/>
      </c>
      <c r="K3910" s="179"/>
      <c r="L3910" s="67" t="str">
        <f t="shared" si="1177"/>
        <v/>
      </c>
      <c r="M3910" s="68">
        <f t="shared" si="1178"/>
        <v>0</v>
      </c>
      <c r="N3910" s="66">
        <f t="shared" si="1179"/>
        <v>0</v>
      </c>
      <c r="O3910" s="152"/>
      <c r="P3910" s="172">
        <f t="shared" si="1176"/>
        <v>0</v>
      </c>
      <c r="Q3910" s="69">
        <f t="shared" si="1180"/>
        <v>0</v>
      </c>
      <c r="R3910" s="62">
        <f t="shared" si="1181"/>
        <v>0</v>
      </c>
      <c r="S3910" s="153"/>
      <c r="T3910" s="118" t="str">
        <f t="shared" si="1182"/>
        <v/>
      </c>
      <c r="U3910" s="154"/>
      <c r="V3910" s="154"/>
      <c r="W3910" s="154"/>
      <c r="X3910" s="154"/>
      <c r="Y3910" s="154"/>
      <c r="Z3910" s="154"/>
      <c r="AA3910" s="154"/>
      <c r="AB3910" s="154"/>
      <c r="AC3910" s="154"/>
      <c r="AD3910" s="154"/>
      <c r="AE3910" s="154"/>
      <c r="AF3910" s="154"/>
      <c r="AG3910" s="63">
        <f t="shared" si="1183"/>
        <v>0</v>
      </c>
      <c r="AH3910" s="56">
        <f t="shared" si="1184"/>
        <v>0</v>
      </c>
      <c r="AI3910" s="56">
        <f t="shared" si="1185"/>
        <v>0</v>
      </c>
      <c r="AJ3910" s="56">
        <f t="shared" si="1186"/>
        <v>0</v>
      </c>
      <c r="AK3910" s="56">
        <f t="shared" si="1187"/>
        <v>0</v>
      </c>
      <c r="AL3910" s="56">
        <f t="shared" si="1188"/>
        <v>0</v>
      </c>
      <c r="AM3910" s="56">
        <f t="shared" si="1189"/>
        <v>0</v>
      </c>
      <c r="AN3910" s="56">
        <f t="shared" si="1190"/>
        <v>0</v>
      </c>
      <c r="AO3910" s="56">
        <f t="shared" si="1191"/>
        <v>0</v>
      </c>
      <c r="AP3910" s="56">
        <f t="shared" si="1192"/>
        <v>0</v>
      </c>
      <c r="AQ3910" s="56">
        <f t="shared" si="1193"/>
        <v>0</v>
      </c>
      <c r="AR3910" s="86">
        <f t="shared" si="1194"/>
        <v>0</v>
      </c>
    </row>
    <row r="3911" spans="1:44" x14ac:dyDescent="0.25">
      <c r="A3911" s="178"/>
      <c r="B3911" s="55" t="str">
        <f>_xlfn.IFNA(VLOOKUP(A3911,'Ajánlatkérő(k) adatai'!$B$4:$C$205,2,0),"")</f>
        <v/>
      </c>
      <c r="C3911" s="178"/>
      <c r="D3911" s="55" t="str">
        <f>_xlfn.IFNA(VLOOKUP(C3911,'Számlafizető(k) adatai'!$C$4:$D$203,2,0),"")</f>
        <v/>
      </c>
      <c r="E3911" s="55" t="str">
        <f>_xlfn.IFNA(VLOOKUP(C3911,'Számlafizető(k) adatai'!$C$4:$M$203,11,0),"")</f>
        <v/>
      </c>
      <c r="F3911" s="178"/>
      <c r="G3911" s="178"/>
      <c r="H3911" s="178"/>
      <c r="I3911" s="55" t="str">
        <f>IF(F3911="","",VLOOKUP(LEFT(F3911,5),'Technikai cellák'!B:C,2,0))</f>
        <v/>
      </c>
      <c r="J3911" s="55" t="str">
        <f>IF(F3911="","",VLOOKUP(I3911,'Technikai cellák'!$C$1:$D$12,2,0))</f>
        <v/>
      </c>
      <c r="K3911" s="179"/>
      <c r="L3911" s="67" t="str">
        <f t="shared" si="1177"/>
        <v/>
      </c>
      <c r="M3911" s="68">
        <f t="shared" si="1178"/>
        <v>0</v>
      </c>
      <c r="N3911" s="66">
        <f t="shared" si="1179"/>
        <v>0</v>
      </c>
      <c r="O3911" s="152"/>
      <c r="P3911" s="172">
        <f t="shared" si="1176"/>
        <v>0</v>
      </c>
      <c r="Q3911" s="69">
        <f t="shared" si="1180"/>
        <v>0</v>
      </c>
      <c r="R3911" s="62">
        <f t="shared" si="1181"/>
        <v>0</v>
      </c>
      <c r="S3911" s="153"/>
      <c r="T3911" s="118" t="str">
        <f t="shared" si="1182"/>
        <v/>
      </c>
      <c r="U3911" s="154"/>
      <c r="V3911" s="154"/>
      <c r="W3911" s="154"/>
      <c r="X3911" s="154"/>
      <c r="Y3911" s="154"/>
      <c r="Z3911" s="154"/>
      <c r="AA3911" s="154"/>
      <c r="AB3911" s="154"/>
      <c r="AC3911" s="154"/>
      <c r="AD3911" s="154"/>
      <c r="AE3911" s="154"/>
      <c r="AF3911" s="154"/>
      <c r="AG3911" s="63">
        <f t="shared" si="1183"/>
        <v>0</v>
      </c>
      <c r="AH3911" s="56">
        <f t="shared" si="1184"/>
        <v>0</v>
      </c>
      <c r="AI3911" s="56">
        <f t="shared" si="1185"/>
        <v>0</v>
      </c>
      <c r="AJ3911" s="56">
        <f t="shared" si="1186"/>
        <v>0</v>
      </c>
      <c r="AK3911" s="56">
        <f t="shared" si="1187"/>
        <v>0</v>
      </c>
      <c r="AL3911" s="56">
        <f t="shared" si="1188"/>
        <v>0</v>
      </c>
      <c r="AM3911" s="56">
        <f t="shared" si="1189"/>
        <v>0</v>
      </c>
      <c r="AN3911" s="56">
        <f t="shared" si="1190"/>
        <v>0</v>
      </c>
      <c r="AO3911" s="56">
        <f t="shared" si="1191"/>
        <v>0</v>
      </c>
      <c r="AP3911" s="56">
        <f t="shared" si="1192"/>
        <v>0</v>
      </c>
      <c r="AQ3911" s="56">
        <f t="shared" si="1193"/>
        <v>0</v>
      </c>
      <c r="AR3911" s="86">
        <f t="shared" si="1194"/>
        <v>0</v>
      </c>
    </row>
    <row r="3912" spans="1:44" x14ac:dyDescent="0.25">
      <c r="A3912" s="178"/>
      <c r="B3912" s="55" t="str">
        <f>_xlfn.IFNA(VLOOKUP(A3912,'Ajánlatkérő(k) adatai'!$B$4:$C$205,2,0),"")</f>
        <v/>
      </c>
      <c r="C3912" s="178"/>
      <c r="D3912" s="55" t="str">
        <f>_xlfn.IFNA(VLOOKUP(C3912,'Számlafizető(k) adatai'!$C$4:$D$203,2,0),"")</f>
        <v/>
      </c>
      <c r="E3912" s="55" t="str">
        <f>_xlfn.IFNA(VLOOKUP(C3912,'Számlafizető(k) adatai'!$C$4:$M$203,11,0),"")</f>
        <v/>
      </c>
      <c r="F3912" s="178"/>
      <c r="G3912" s="178"/>
      <c r="H3912" s="178"/>
      <c r="I3912" s="55" t="str">
        <f>IF(F3912="","",VLOOKUP(LEFT(F3912,5),'Technikai cellák'!B:C,2,0))</f>
        <v/>
      </c>
      <c r="J3912" s="55" t="str">
        <f>IF(F3912="","",VLOOKUP(I3912,'Technikai cellák'!$C$1:$D$12,2,0))</f>
        <v/>
      </c>
      <c r="K3912" s="179"/>
      <c r="L3912" s="67" t="str">
        <f t="shared" si="1177"/>
        <v/>
      </c>
      <c r="M3912" s="68">
        <f t="shared" si="1178"/>
        <v>0</v>
      </c>
      <c r="N3912" s="66">
        <f t="shared" si="1179"/>
        <v>0</v>
      </c>
      <c r="O3912" s="152"/>
      <c r="P3912" s="172">
        <f t="shared" si="1176"/>
        <v>0</v>
      </c>
      <c r="Q3912" s="69">
        <f t="shared" si="1180"/>
        <v>0</v>
      </c>
      <c r="R3912" s="62">
        <f t="shared" si="1181"/>
        <v>0</v>
      </c>
      <c r="S3912" s="153"/>
      <c r="T3912" s="118" t="str">
        <f t="shared" si="1182"/>
        <v/>
      </c>
      <c r="U3912" s="154"/>
      <c r="V3912" s="154"/>
      <c r="W3912" s="154"/>
      <c r="X3912" s="154"/>
      <c r="Y3912" s="154"/>
      <c r="Z3912" s="154"/>
      <c r="AA3912" s="154"/>
      <c r="AB3912" s="154"/>
      <c r="AC3912" s="154"/>
      <c r="AD3912" s="154"/>
      <c r="AE3912" s="154"/>
      <c r="AF3912" s="154"/>
      <c r="AG3912" s="63">
        <f t="shared" si="1183"/>
        <v>0</v>
      </c>
      <c r="AH3912" s="56">
        <f t="shared" si="1184"/>
        <v>0</v>
      </c>
      <c r="AI3912" s="56">
        <f t="shared" si="1185"/>
        <v>0</v>
      </c>
      <c r="AJ3912" s="56">
        <f t="shared" si="1186"/>
        <v>0</v>
      </c>
      <c r="AK3912" s="56">
        <f t="shared" si="1187"/>
        <v>0</v>
      </c>
      <c r="AL3912" s="56">
        <f t="shared" si="1188"/>
        <v>0</v>
      </c>
      <c r="AM3912" s="56">
        <f t="shared" si="1189"/>
        <v>0</v>
      </c>
      <c r="AN3912" s="56">
        <f t="shared" si="1190"/>
        <v>0</v>
      </c>
      <c r="AO3912" s="56">
        <f t="shared" si="1191"/>
        <v>0</v>
      </c>
      <c r="AP3912" s="56">
        <f t="shared" si="1192"/>
        <v>0</v>
      </c>
      <c r="AQ3912" s="56">
        <f t="shared" si="1193"/>
        <v>0</v>
      </c>
      <c r="AR3912" s="86">
        <f t="shared" si="1194"/>
        <v>0</v>
      </c>
    </row>
    <row r="3913" spans="1:44" x14ac:dyDescent="0.25">
      <c r="A3913" s="178"/>
      <c r="B3913" s="55" t="str">
        <f>_xlfn.IFNA(VLOOKUP(A3913,'Ajánlatkérő(k) adatai'!$B$4:$C$205,2,0),"")</f>
        <v/>
      </c>
      <c r="C3913" s="178"/>
      <c r="D3913" s="55" t="str">
        <f>_xlfn.IFNA(VLOOKUP(C3913,'Számlafizető(k) adatai'!$C$4:$D$203,2,0),"")</f>
        <v/>
      </c>
      <c r="E3913" s="55" t="str">
        <f>_xlfn.IFNA(VLOOKUP(C3913,'Számlafizető(k) adatai'!$C$4:$M$203,11,0),"")</f>
        <v/>
      </c>
      <c r="F3913" s="178"/>
      <c r="G3913" s="178"/>
      <c r="H3913" s="178"/>
      <c r="I3913" s="55" t="str">
        <f>IF(F3913="","",VLOOKUP(LEFT(F3913,5),'Technikai cellák'!B:C,2,0))</f>
        <v/>
      </c>
      <c r="J3913" s="55" t="str">
        <f>IF(F3913="","",VLOOKUP(I3913,'Technikai cellák'!$C$1:$D$12,2,0))</f>
        <v/>
      </c>
      <c r="K3913" s="179"/>
      <c r="L3913" s="67" t="str">
        <f t="shared" si="1177"/>
        <v/>
      </c>
      <c r="M3913" s="68">
        <f t="shared" si="1178"/>
        <v>0</v>
      </c>
      <c r="N3913" s="66">
        <f t="shared" si="1179"/>
        <v>0</v>
      </c>
      <c r="O3913" s="152"/>
      <c r="P3913" s="172">
        <f t="shared" si="1176"/>
        <v>0</v>
      </c>
      <c r="Q3913" s="69">
        <f t="shared" si="1180"/>
        <v>0</v>
      </c>
      <c r="R3913" s="62">
        <f t="shared" si="1181"/>
        <v>0</v>
      </c>
      <c r="S3913" s="153"/>
      <c r="T3913" s="118" t="str">
        <f t="shared" si="1182"/>
        <v/>
      </c>
      <c r="U3913" s="154"/>
      <c r="V3913" s="154"/>
      <c r="W3913" s="154"/>
      <c r="X3913" s="154"/>
      <c r="Y3913" s="154"/>
      <c r="Z3913" s="154"/>
      <c r="AA3913" s="154"/>
      <c r="AB3913" s="154"/>
      <c r="AC3913" s="154"/>
      <c r="AD3913" s="154"/>
      <c r="AE3913" s="154"/>
      <c r="AF3913" s="154"/>
      <c r="AG3913" s="63">
        <f t="shared" si="1183"/>
        <v>0</v>
      </c>
      <c r="AH3913" s="56">
        <f t="shared" si="1184"/>
        <v>0</v>
      </c>
      <c r="AI3913" s="56">
        <f t="shared" si="1185"/>
        <v>0</v>
      </c>
      <c r="AJ3913" s="56">
        <f t="shared" si="1186"/>
        <v>0</v>
      </c>
      <c r="AK3913" s="56">
        <f t="shared" si="1187"/>
        <v>0</v>
      </c>
      <c r="AL3913" s="56">
        <f t="shared" si="1188"/>
        <v>0</v>
      </c>
      <c r="AM3913" s="56">
        <f t="shared" si="1189"/>
        <v>0</v>
      </c>
      <c r="AN3913" s="56">
        <f t="shared" si="1190"/>
        <v>0</v>
      </c>
      <c r="AO3913" s="56">
        <f t="shared" si="1191"/>
        <v>0</v>
      </c>
      <c r="AP3913" s="56">
        <f t="shared" si="1192"/>
        <v>0</v>
      </c>
      <c r="AQ3913" s="56">
        <f t="shared" si="1193"/>
        <v>0</v>
      </c>
      <c r="AR3913" s="86">
        <f t="shared" si="1194"/>
        <v>0</v>
      </c>
    </row>
    <row r="3914" spans="1:44" x14ac:dyDescent="0.25">
      <c r="A3914" s="178"/>
      <c r="B3914" s="55" t="str">
        <f>_xlfn.IFNA(VLOOKUP(A3914,'Ajánlatkérő(k) adatai'!$B$4:$C$205,2,0),"")</f>
        <v/>
      </c>
      <c r="C3914" s="178"/>
      <c r="D3914" s="55" t="str">
        <f>_xlfn.IFNA(VLOOKUP(C3914,'Számlafizető(k) adatai'!$C$4:$D$203,2,0),"")</f>
        <v/>
      </c>
      <c r="E3914" s="55" t="str">
        <f>_xlfn.IFNA(VLOOKUP(C3914,'Számlafizető(k) adatai'!$C$4:$M$203,11,0),"")</f>
        <v/>
      </c>
      <c r="F3914" s="178"/>
      <c r="G3914" s="178"/>
      <c r="H3914" s="178"/>
      <c r="I3914" s="55" t="str">
        <f>IF(F3914="","",VLOOKUP(LEFT(F3914,5),'Technikai cellák'!B:C,2,0))</f>
        <v/>
      </c>
      <c r="J3914" s="55" t="str">
        <f>IF(F3914="","",VLOOKUP(I3914,'Technikai cellák'!$C$1:$D$12,2,0))</f>
        <v/>
      </c>
      <c r="K3914" s="179"/>
      <c r="L3914" s="67" t="str">
        <f t="shared" si="1177"/>
        <v/>
      </c>
      <c r="M3914" s="68">
        <f t="shared" si="1178"/>
        <v>0</v>
      </c>
      <c r="N3914" s="66">
        <f t="shared" si="1179"/>
        <v>0</v>
      </c>
      <c r="O3914" s="152"/>
      <c r="P3914" s="172">
        <f t="shared" si="1176"/>
        <v>0</v>
      </c>
      <c r="Q3914" s="69">
        <f t="shared" si="1180"/>
        <v>0</v>
      </c>
      <c r="R3914" s="62">
        <f t="shared" si="1181"/>
        <v>0</v>
      </c>
      <c r="S3914" s="153"/>
      <c r="T3914" s="118" t="str">
        <f t="shared" si="1182"/>
        <v/>
      </c>
      <c r="U3914" s="154"/>
      <c r="V3914" s="154"/>
      <c r="W3914" s="154"/>
      <c r="X3914" s="154"/>
      <c r="Y3914" s="154"/>
      <c r="Z3914" s="154"/>
      <c r="AA3914" s="154"/>
      <c r="AB3914" s="154"/>
      <c r="AC3914" s="154"/>
      <c r="AD3914" s="154"/>
      <c r="AE3914" s="154"/>
      <c r="AF3914" s="154"/>
      <c r="AG3914" s="63">
        <f t="shared" si="1183"/>
        <v>0</v>
      </c>
      <c r="AH3914" s="56">
        <f t="shared" si="1184"/>
        <v>0</v>
      </c>
      <c r="AI3914" s="56">
        <f t="shared" si="1185"/>
        <v>0</v>
      </c>
      <c r="AJ3914" s="56">
        <f t="shared" si="1186"/>
        <v>0</v>
      </c>
      <c r="AK3914" s="56">
        <f t="shared" si="1187"/>
        <v>0</v>
      </c>
      <c r="AL3914" s="56">
        <f t="shared" si="1188"/>
        <v>0</v>
      </c>
      <c r="AM3914" s="56">
        <f t="shared" si="1189"/>
        <v>0</v>
      </c>
      <c r="AN3914" s="56">
        <f t="shared" si="1190"/>
        <v>0</v>
      </c>
      <c r="AO3914" s="56">
        <f t="shared" si="1191"/>
        <v>0</v>
      </c>
      <c r="AP3914" s="56">
        <f t="shared" si="1192"/>
        <v>0</v>
      </c>
      <c r="AQ3914" s="56">
        <f t="shared" si="1193"/>
        <v>0</v>
      </c>
      <c r="AR3914" s="86">
        <f t="shared" si="1194"/>
        <v>0</v>
      </c>
    </row>
    <row r="3915" spans="1:44" x14ac:dyDescent="0.25">
      <c r="A3915" s="178"/>
      <c r="B3915" s="55" t="str">
        <f>_xlfn.IFNA(VLOOKUP(A3915,'Ajánlatkérő(k) adatai'!$B$4:$C$205,2,0),"")</f>
        <v/>
      </c>
      <c r="C3915" s="178"/>
      <c r="D3915" s="55" t="str">
        <f>_xlfn.IFNA(VLOOKUP(C3915,'Számlafizető(k) adatai'!$C$4:$D$203,2,0),"")</f>
        <v/>
      </c>
      <c r="E3915" s="55" t="str">
        <f>_xlfn.IFNA(VLOOKUP(C3915,'Számlafizető(k) adatai'!$C$4:$M$203,11,0),"")</f>
        <v/>
      </c>
      <c r="F3915" s="178"/>
      <c r="G3915" s="178"/>
      <c r="H3915" s="178"/>
      <c r="I3915" s="55" t="str">
        <f>IF(F3915="","",VLOOKUP(LEFT(F3915,5),'Technikai cellák'!B:C,2,0))</f>
        <v/>
      </c>
      <c r="J3915" s="55" t="str">
        <f>IF(F3915="","",VLOOKUP(I3915,'Technikai cellák'!$C$1:$D$12,2,0))</f>
        <v/>
      </c>
      <c r="K3915" s="179"/>
      <c r="L3915" s="67" t="str">
        <f t="shared" si="1177"/>
        <v/>
      </c>
      <c r="M3915" s="68">
        <f t="shared" si="1178"/>
        <v>0</v>
      </c>
      <c r="N3915" s="66">
        <f t="shared" si="1179"/>
        <v>0</v>
      </c>
      <c r="O3915" s="152"/>
      <c r="P3915" s="172">
        <f t="shared" si="1176"/>
        <v>0</v>
      </c>
      <c r="Q3915" s="69">
        <f t="shared" si="1180"/>
        <v>0</v>
      </c>
      <c r="R3915" s="62">
        <f t="shared" si="1181"/>
        <v>0</v>
      </c>
      <c r="S3915" s="153"/>
      <c r="T3915" s="118" t="str">
        <f t="shared" si="1182"/>
        <v/>
      </c>
      <c r="U3915" s="154"/>
      <c r="V3915" s="154"/>
      <c r="W3915" s="154"/>
      <c r="X3915" s="154"/>
      <c r="Y3915" s="154"/>
      <c r="Z3915" s="154"/>
      <c r="AA3915" s="154"/>
      <c r="AB3915" s="154"/>
      <c r="AC3915" s="154"/>
      <c r="AD3915" s="154"/>
      <c r="AE3915" s="154"/>
      <c r="AF3915" s="154"/>
      <c r="AG3915" s="63">
        <f t="shared" si="1183"/>
        <v>0</v>
      </c>
      <c r="AH3915" s="56">
        <f t="shared" si="1184"/>
        <v>0</v>
      </c>
      <c r="AI3915" s="56">
        <f t="shared" si="1185"/>
        <v>0</v>
      </c>
      <c r="AJ3915" s="56">
        <f t="shared" si="1186"/>
        <v>0</v>
      </c>
      <c r="AK3915" s="56">
        <f t="shared" si="1187"/>
        <v>0</v>
      </c>
      <c r="AL3915" s="56">
        <f t="shared" si="1188"/>
        <v>0</v>
      </c>
      <c r="AM3915" s="56">
        <f t="shared" si="1189"/>
        <v>0</v>
      </c>
      <c r="AN3915" s="56">
        <f t="shared" si="1190"/>
        <v>0</v>
      </c>
      <c r="AO3915" s="56">
        <f t="shared" si="1191"/>
        <v>0</v>
      </c>
      <c r="AP3915" s="56">
        <f t="shared" si="1192"/>
        <v>0</v>
      </c>
      <c r="AQ3915" s="56">
        <f t="shared" si="1193"/>
        <v>0</v>
      </c>
      <c r="AR3915" s="86">
        <f t="shared" si="1194"/>
        <v>0</v>
      </c>
    </row>
    <row r="3916" spans="1:44" x14ac:dyDescent="0.25">
      <c r="A3916" s="178"/>
      <c r="B3916" s="55" t="str">
        <f>_xlfn.IFNA(VLOOKUP(A3916,'Ajánlatkérő(k) adatai'!$B$4:$C$205,2,0),"")</f>
        <v/>
      </c>
      <c r="C3916" s="178"/>
      <c r="D3916" s="55" t="str">
        <f>_xlfn.IFNA(VLOOKUP(C3916,'Számlafizető(k) adatai'!$C$4:$D$203,2,0),"")</f>
        <v/>
      </c>
      <c r="E3916" s="55" t="str">
        <f>_xlfn.IFNA(VLOOKUP(C3916,'Számlafizető(k) adatai'!$C$4:$M$203,11,0),"")</f>
        <v/>
      </c>
      <c r="F3916" s="178"/>
      <c r="G3916" s="178"/>
      <c r="H3916" s="178"/>
      <c r="I3916" s="55" t="str">
        <f>IF(F3916="","",VLOOKUP(LEFT(F3916,5),'Technikai cellák'!B:C,2,0))</f>
        <v/>
      </c>
      <c r="J3916" s="55" t="str">
        <f>IF(F3916="","",VLOOKUP(I3916,'Technikai cellák'!$C$1:$D$12,2,0))</f>
        <v/>
      </c>
      <c r="K3916" s="179"/>
      <c r="L3916" s="67" t="str">
        <f t="shared" si="1177"/>
        <v/>
      </c>
      <c r="M3916" s="68">
        <f t="shared" si="1178"/>
        <v>0</v>
      </c>
      <c r="N3916" s="66">
        <f t="shared" si="1179"/>
        <v>0</v>
      </c>
      <c r="O3916" s="152"/>
      <c r="P3916" s="172">
        <f t="shared" si="1176"/>
        <v>0</v>
      </c>
      <c r="Q3916" s="69">
        <f t="shared" si="1180"/>
        <v>0</v>
      </c>
      <c r="R3916" s="62">
        <f t="shared" si="1181"/>
        <v>0</v>
      </c>
      <c r="S3916" s="153"/>
      <c r="T3916" s="118" t="str">
        <f t="shared" si="1182"/>
        <v/>
      </c>
      <c r="U3916" s="154"/>
      <c r="V3916" s="154"/>
      <c r="W3916" s="154"/>
      <c r="X3916" s="154"/>
      <c r="Y3916" s="154"/>
      <c r="Z3916" s="154"/>
      <c r="AA3916" s="154"/>
      <c r="AB3916" s="154"/>
      <c r="AC3916" s="154"/>
      <c r="AD3916" s="154"/>
      <c r="AE3916" s="154"/>
      <c r="AF3916" s="154"/>
      <c r="AG3916" s="63">
        <f t="shared" si="1183"/>
        <v>0</v>
      </c>
      <c r="AH3916" s="56">
        <f t="shared" si="1184"/>
        <v>0</v>
      </c>
      <c r="AI3916" s="56">
        <f t="shared" si="1185"/>
        <v>0</v>
      </c>
      <c r="AJ3916" s="56">
        <f t="shared" si="1186"/>
        <v>0</v>
      </c>
      <c r="AK3916" s="56">
        <f t="shared" si="1187"/>
        <v>0</v>
      </c>
      <c r="AL3916" s="56">
        <f t="shared" si="1188"/>
        <v>0</v>
      </c>
      <c r="AM3916" s="56">
        <f t="shared" si="1189"/>
        <v>0</v>
      </c>
      <c r="AN3916" s="56">
        <f t="shared" si="1190"/>
        <v>0</v>
      </c>
      <c r="AO3916" s="56">
        <f t="shared" si="1191"/>
        <v>0</v>
      </c>
      <c r="AP3916" s="56">
        <f t="shared" si="1192"/>
        <v>0</v>
      </c>
      <c r="AQ3916" s="56">
        <f t="shared" si="1193"/>
        <v>0</v>
      </c>
      <c r="AR3916" s="86">
        <f t="shared" si="1194"/>
        <v>0</v>
      </c>
    </row>
    <row r="3917" spans="1:44" x14ac:dyDescent="0.25">
      <c r="A3917" s="178"/>
      <c r="B3917" s="55" t="str">
        <f>_xlfn.IFNA(VLOOKUP(A3917,'Ajánlatkérő(k) adatai'!$B$4:$C$205,2,0),"")</f>
        <v/>
      </c>
      <c r="C3917" s="178"/>
      <c r="D3917" s="55" t="str">
        <f>_xlfn.IFNA(VLOOKUP(C3917,'Számlafizető(k) adatai'!$C$4:$D$203,2,0),"")</f>
        <v/>
      </c>
      <c r="E3917" s="55" t="str">
        <f>_xlfn.IFNA(VLOOKUP(C3917,'Számlafizető(k) adatai'!$C$4:$M$203,11,0),"")</f>
        <v/>
      </c>
      <c r="F3917" s="178"/>
      <c r="G3917" s="178"/>
      <c r="H3917" s="178"/>
      <c r="I3917" s="55" t="str">
        <f>IF(F3917="","",VLOOKUP(LEFT(F3917,5),'Technikai cellák'!B:C,2,0))</f>
        <v/>
      </c>
      <c r="J3917" s="55" t="str">
        <f>IF(F3917="","",VLOOKUP(I3917,'Technikai cellák'!$C$1:$D$12,2,0))</f>
        <v/>
      </c>
      <c r="K3917" s="179"/>
      <c r="L3917" s="67" t="str">
        <f t="shared" si="1177"/>
        <v/>
      </c>
      <c r="M3917" s="68">
        <f t="shared" si="1178"/>
        <v>0</v>
      </c>
      <c r="N3917" s="66">
        <f t="shared" si="1179"/>
        <v>0</v>
      </c>
      <c r="O3917" s="152"/>
      <c r="P3917" s="172">
        <f t="shared" si="1176"/>
        <v>0</v>
      </c>
      <c r="Q3917" s="69">
        <f t="shared" si="1180"/>
        <v>0</v>
      </c>
      <c r="R3917" s="62">
        <f t="shared" si="1181"/>
        <v>0</v>
      </c>
      <c r="S3917" s="153"/>
      <c r="T3917" s="118" t="str">
        <f t="shared" si="1182"/>
        <v/>
      </c>
      <c r="U3917" s="154"/>
      <c r="V3917" s="154"/>
      <c r="W3917" s="154"/>
      <c r="X3917" s="154"/>
      <c r="Y3917" s="154"/>
      <c r="Z3917" s="154"/>
      <c r="AA3917" s="154"/>
      <c r="AB3917" s="154"/>
      <c r="AC3917" s="154"/>
      <c r="AD3917" s="154"/>
      <c r="AE3917" s="154"/>
      <c r="AF3917" s="154"/>
      <c r="AG3917" s="63">
        <f t="shared" si="1183"/>
        <v>0</v>
      </c>
      <c r="AH3917" s="56">
        <f t="shared" si="1184"/>
        <v>0</v>
      </c>
      <c r="AI3917" s="56">
        <f t="shared" si="1185"/>
        <v>0</v>
      </c>
      <c r="AJ3917" s="56">
        <f t="shared" si="1186"/>
        <v>0</v>
      </c>
      <c r="AK3917" s="56">
        <f t="shared" si="1187"/>
        <v>0</v>
      </c>
      <c r="AL3917" s="56">
        <f t="shared" si="1188"/>
        <v>0</v>
      </c>
      <c r="AM3917" s="56">
        <f t="shared" si="1189"/>
        <v>0</v>
      </c>
      <c r="AN3917" s="56">
        <f t="shared" si="1190"/>
        <v>0</v>
      </c>
      <c r="AO3917" s="56">
        <f t="shared" si="1191"/>
        <v>0</v>
      </c>
      <c r="AP3917" s="56">
        <f t="shared" si="1192"/>
        <v>0</v>
      </c>
      <c r="AQ3917" s="56">
        <f t="shared" si="1193"/>
        <v>0</v>
      </c>
      <c r="AR3917" s="86">
        <f t="shared" si="1194"/>
        <v>0</v>
      </c>
    </row>
    <row r="3918" spans="1:44" x14ac:dyDescent="0.25">
      <c r="A3918" s="178"/>
      <c r="B3918" s="55" t="str">
        <f>_xlfn.IFNA(VLOOKUP(A3918,'Ajánlatkérő(k) adatai'!$B$4:$C$205,2,0),"")</f>
        <v/>
      </c>
      <c r="C3918" s="178"/>
      <c r="D3918" s="55" t="str">
        <f>_xlfn.IFNA(VLOOKUP(C3918,'Számlafizető(k) adatai'!$C$4:$D$203,2,0),"")</f>
        <v/>
      </c>
      <c r="E3918" s="55" t="str">
        <f>_xlfn.IFNA(VLOOKUP(C3918,'Számlafizető(k) adatai'!$C$4:$M$203,11,0),"")</f>
        <v/>
      </c>
      <c r="F3918" s="178"/>
      <c r="G3918" s="178"/>
      <c r="H3918" s="178"/>
      <c r="I3918" s="55" t="str">
        <f>IF(F3918="","",VLOOKUP(LEFT(F3918,5),'Technikai cellák'!B:C,2,0))</f>
        <v/>
      </c>
      <c r="J3918" s="55" t="str">
        <f>IF(F3918="","",VLOOKUP(I3918,'Technikai cellák'!$C$1:$D$12,2,0))</f>
        <v/>
      </c>
      <c r="K3918" s="179"/>
      <c r="L3918" s="67" t="str">
        <f t="shared" si="1177"/>
        <v/>
      </c>
      <c r="M3918" s="68">
        <f t="shared" si="1178"/>
        <v>0</v>
      </c>
      <c r="N3918" s="66">
        <f t="shared" si="1179"/>
        <v>0</v>
      </c>
      <c r="O3918" s="152"/>
      <c r="P3918" s="172">
        <f t="shared" si="1176"/>
        <v>0</v>
      </c>
      <c r="Q3918" s="69">
        <f t="shared" si="1180"/>
        <v>0</v>
      </c>
      <c r="R3918" s="62">
        <f t="shared" si="1181"/>
        <v>0</v>
      </c>
      <c r="S3918" s="153"/>
      <c r="T3918" s="118" t="str">
        <f t="shared" si="1182"/>
        <v/>
      </c>
      <c r="U3918" s="154"/>
      <c r="V3918" s="154"/>
      <c r="W3918" s="154"/>
      <c r="X3918" s="154"/>
      <c r="Y3918" s="154"/>
      <c r="Z3918" s="154"/>
      <c r="AA3918" s="154"/>
      <c r="AB3918" s="154"/>
      <c r="AC3918" s="154"/>
      <c r="AD3918" s="154"/>
      <c r="AE3918" s="154"/>
      <c r="AF3918" s="154"/>
      <c r="AG3918" s="63">
        <f t="shared" si="1183"/>
        <v>0</v>
      </c>
      <c r="AH3918" s="56">
        <f t="shared" si="1184"/>
        <v>0</v>
      </c>
      <c r="AI3918" s="56">
        <f t="shared" si="1185"/>
        <v>0</v>
      </c>
      <c r="AJ3918" s="56">
        <f t="shared" si="1186"/>
        <v>0</v>
      </c>
      <c r="AK3918" s="56">
        <f t="shared" si="1187"/>
        <v>0</v>
      </c>
      <c r="AL3918" s="56">
        <f t="shared" si="1188"/>
        <v>0</v>
      </c>
      <c r="AM3918" s="56">
        <f t="shared" si="1189"/>
        <v>0</v>
      </c>
      <c r="AN3918" s="56">
        <f t="shared" si="1190"/>
        <v>0</v>
      </c>
      <c r="AO3918" s="56">
        <f t="shared" si="1191"/>
        <v>0</v>
      </c>
      <c r="AP3918" s="56">
        <f t="shared" si="1192"/>
        <v>0</v>
      </c>
      <c r="AQ3918" s="56">
        <f t="shared" si="1193"/>
        <v>0</v>
      </c>
      <c r="AR3918" s="86">
        <f t="shared" si="1194"/>
        <v>0</v>
      </c>
    </row>
    <row r="3919" spans="1:44" x14ac:dyDescent="0.25">
      <c r="A3919" s="178"/>
      <c r="B3919" s="55" t="str">
        <f>_xlfn.IFNA(VLOOKUP(A3919,'Ajánlatkérő(k) adatai'!$B$4:$C$205,2,0),"")</f>
        <v/>
      </c>
      <c r="C3919" s="178"/>
      <c r="D3919" s="55" t="str">
        <f>_xlfn.IFNA(VLOOKUP(C3919,'Számlafizető(k) adatai'!$C$4:$D$203,2,0),"")</f>
        <v/>
      </c>
      <c r="E3919" s="55" t="str">
        <f>_xlfn.IFNA(VLOOKUP(C3919,'Számlafizető(k) adatai'!$C$4:$M$203,11,0),"")</f>
        <v/>
      </c>
      <c r="F3919" s="178"/>
      <c r="G3919" s="178"/>
      <c r="H3919" s="178"/>
      <c r="I3919" s="55" t="str">
        <f>IF(F3919="","",VLOOKUP(LEFT(F3919,5),'Technikai cellák'!B:C,2,0))</f>
        <v/>
      </c>
      <c r="J3919" s="55" t="str">
        <f>IF(F3919="","",VLOOKUP(I3919,'Technikai cellák'!$C$1:$D$12,2,0))</f>
        <v/>
      </c>
      <c r="K3919" s="179"/>
      <c r="L3919" s="67" t="str">
        <f t="shared" si="1177"/>
        <v/>
      </c>
      <c r="M3919" s="68">
        <f t="shared" si="1178"/>
        <v>0</v>
      </c>
      <c r="N3919" s="66">
        <f t="shared" si="1179"/>
        <v>0</v>
      </c>
      <c r="O3919" s="152"/>
      <c r="P3919" s="172">
        <f t="shared" si="1176"/>
        <v>0</v>
      </c>
      <c r="Q3919" s="69">
        <f t="shared" si="1180"/>
        <v>0</v>
      </c>
      <c r="R3919" s="62">
        <f t="shared" si="1181"/>
        <v>0</v>
      </c>
      <c r="S3919" s="153"/>
      <c r="T3919" s="118" t="str">
        <f t="shared" si="1182"/>
        <v/>
      </c>
      <c r="U3919" s="154"/>
      <c r="V3919" s="154"/>
      <c r="W3919" s="154"/>
      <c r="X3919" s="154"/>
      <c r="Y3919" s="154"/>
      <c r="Z3919" s="154"/>
      <c r="AA3919" s="154"/>
      <c r="AB3919" s="154"/>
      <c r="AC3919" s="154"/>
      <c r="AD3919" s="154"/>
      <c r="AE3919" s="154"/>
      <c r="AF3919" s="154"/>
      <c r="AG3919" s="63">
        <f t="shared" si="1183"/>
        <v>0</v>
      </c>
      <c r="AH3919" s="56">
        <f t="shared" si="1184"/>
        <v>0</v>
      </c>
      <c r="AI3919" s="56">
        <f t="shared" si="1185"/>
        <v>0</v>
      </c>
      <c r="AJ3919" s="56">
        <f t="shared" si="1186"/>
        <v>0</v>
      </c>
      <c r="AK3919" s="56">
        <f t="shared" si="1187"/>
        <v>0</v>
      </c>
      <c r="AL3919" s="56">
        <f t="shared" si="1188"/>
        <v>0</v>
      </c>
      <c r="AM3919" s="56">
        <f t="shared" si="1189"/>
        <v>0</v>
      </c>
      <c r="AN3919" s="56">
        <f t="shared" si="1190"/>
        <v>0</v>
      </c>
      <c r="AO3919" s="56">
        <f t="shared" si="1191"/>
        <v>0</v>
      </c>
      <c r="AP3919" s="56">
        <f t="shared" si="1192"/>
        <v>0</v>
      </c>
      <c r="AQ3919" s="56">
        <f t="shared" si="1193"/>
        <v>0</v>
      </c>
      <c r="AR3919" s="86">
        <f t="shared" si="1194"/>
        <v>0</v>
      </c>
    </row>
    <row r="3920" spans="1:44" x14ac:dyDescent="0.25">
      <c r="A3920" s="178"/>
      <c r="B3920" s="55" t="str">
        <f>_xlfn.IFNA(VLOOKUP(A3920,'Ajánlatkérő(k) adatai'!$B$4:$C$205,2,0),"")</f>
        <v/>
      </c>
      <c r="C3920" s="178"/>
      <c r="D3920" s="55" t="str">
        <f>_xlfn.IFNA(VLOOKUP(C3920,'Számlafizető(k) adatai'!$C$4:$D$203,2,0),"")</f>
        <v/>
      </c>
      <c r="E3920" s="55" t="str">
        <f>_xlfn.IFNA(VLOOKUP(C3920,'Számlafizető(k) adatai'!$C$4:$M$203,11,0),"")</f>
        <v/>
      </c>
      <c r="F3920" s="178"/>
      <c r="G3920" s="178"/>
      <c r="H3920" s="178"/>
      <c r="I3920" s="55" t="str">
        <f>IF(F3920="","",VLOOKUP(LEFT(F3920,5),'Technikai cellák'!B:C,2,0))</f>
        <v/>
      </c>
      <c r="J3920" s="55" t="str">
        <f>IF(F3920="","",VLOOKUP(I3920,'Technikai cellák'!$C$1:$D$12,2,0))</f>
        <v/>
      </c>
      <c r="K3920" s="179"/>
      <c r="L3920" s="67" t="str">
        <f t="shared" si="1177"/>
        <v/>
      </c>
      <c r="M3920" s="68">
        <f t="shared" si="1178"/>
        <v>0</v>
      </c>
      <c r="N3920" s="66">
        <f t="shared" si="1179"/>
        <v>0</v>
      </c>
      <c r="O3920" s="152"/>
      <c r="P3920" s="172">
        <f t="shared" ref="P3920:P3983" si="1195">ROUND((IF(K3920&lt;100,0,K3920*$C$7)/$C$8),0)</f>
        <v>0</v>
      </c>
      <c r="Q3920" s="69">
        <f t="shared" si="1180"/>
        <v>0</v>
      </c>
      <c r="R3920" s="62">
        <f t="shared" si="1181"/>
        <v>0</v>
      </c>
      <c r="S3920" s="153"/>
      <c r="T3920" s="118" t="str">
        <f t="shared" si="1182"/>
        <v/>
      </c>
      <c r="U3920" s="154"/>
      <c r="V3920" s="154"/>
      <c r="W3920" s="154"/>
      <c r="X3920" s="154"/>
      <c r="Y3920" s="154"/>
      <c r="Z3920" s="154"/>
      <c r="AA3920" s="154"/>
      <c r="AB3920" s="154"/>
      <c r="AC3920" s="154"/>
      <c r="AD3920" s="154"/>
      <c r="AE3920" s="154"/>
      <c r="AF3920" s="154"/>
      <c r="AG3920" s="63">
        <f t="shared" si="1183"/>
        <v>0</v>
      </c>
      <c r="AH3920" s="56">
        <f t="shared" si="1184"/>
        <v>0</v>
      </c>
      <c r="AI3920" s="56">
        <f t="shared" si="1185"/>
        <v>0</v>
      </c>
      <c r="AJ3920" s="56">
        <f t="shared" si="1186"/>
        <v>0</v>
      </c>
      <c r="AK3920" s="56">
        <f t="shared" si="1187"/>
        <v>0</v>
      </c>
      <c r="AL3920" s="56">
        <f t="shared" si="1188"/>
        <v>0</v>
      </c>
      <c r="AM3920" s="56">
        <f t="shared" si="1189"/>
        <v>0</v>
      </c>
      <c r="AN3920" s="56">
        <f t="shared" si="1190"/>
        <v>0</v>
      </c>
      <c r="AO3920" s="56">
        <f t="shared" si="1191"/>
        <v>0</v>
      </c>
      <c r="AP3920" s="56">
        <f t="shared" si="1192"/>
        <v>0</v>
      </c>
      <c r="AQ3920" s="56">
        <f t="shared" si="1193"/>
        <v>0</v>
      </c>
      <c r="AR3920" s="86">
        <f t="shared" si="1194"/>
        <v>0</v>
      </c>
    </row>
    <row r="3921" spans="1:44" x14ac:dyDescent="0.25">
      <c r="A3921" s="178"/>
      <c r="B3921" s="55" t="str">
        <f>_xlfn.IFNA(VLOOKUP(A3921,'Ajánlatkérő(k) adatai'!$B$4:$C$205,2,0),"")</f>
        <v/>
      </c>
      <c r="C3921" s="178"/>
      <c r="D3921" s="55" t="str">
        <f>_xlfn.IFNA(VLOOKUP(C3921,'Számlafizető(k) adatai'!$C$4:$D$203,2,0),"")</f>
        <v/>
      </c>
      <c r="E3921" s="55" t="str">
        <f>_xlfn.IFNA(VLOOKUP(C3921,'Számlafizető(k) adatai'!$C$4:$M$203,11,0),"")</f>
        <v/>
      </c>
      <c r="F3921" s="178"/>
      <c r="G3921" s="178"/>
      <c r="H3921" s="178"/>
      <c r="I3921" s="55" t="str">
        <f>IF(F3921="","",VLOOKUP(LEFT(F3921,5),'Technikai cellák'!B:C,2,0))</f>
        <v/>
      </c>
      <c r="J3921" s="55" t="str">
        <f>IF(F3921="","",VLOOKUP(I3921,'Technikai cellák'!$C$1:$D$12,2,0))</f>
        <v/>
      </c>
      <c r="K3921" s="179"/>
      <c r="L3921" s="67" t="str">
        <f t="shared" si="1177"/>
        <v/>
      </c>
      <c r="M3921" s="68">
        <f t="shared" si="1178"/>
        <v>0</v>
      </c>
      <c r="N3921" s="66">
        <f t="shared" si="1179"/>
        <v>0</v>
      </c>
      <c r="O3921" s="152"/>
      <c r="P3921" s="172">
        <f t="shared" si="1195"/>
        <v>0</v>
      </c>
      <c r="Q3921" s="69">
        <f t="shared" si="1180"/>
        <v>0</v>
      </c>
      <c r="R3921" s="62">
        <f t="shared" si="1181"/>
        <v>0</v>
      </c>
      <c r="S3921" s="153"/>
      <c r="T3921" s="118" t="str">
        <f t="shared" si="1182"/>
        <v/>
      </c>
      <c r="U3921" s="154"/>
      <c r="V3921" s="154"/>
      <c r="W3921" s="154"/>
      <c r="X3921" s="154"/>
      <c r="Y3921" s="154"/>
      <c r="Z3921" s="154"/>
      <c r="AA3921" s="154"/>
      <c r="AB3921" s="154"/>
      <c r="AC3921" s="154"/>
      <c r="AD3921" s="154"/>
      <c r="AE3921" s="154"/>
      <c r="AF3921" s="154"/>
      <c r="AG3921" s="63">
        <f t="shared" si="1183"/>
        <v>0</v>
      </c>
      <c r="AH3921" s="56">
        <f t="shared" si="1184"/>
        <v>0</v>
      </c>
      <c r="AI3921" s="56">
        <f t="shared" si="1185"/>
        <v>0</v>
      </c>
      <c r="AJ3921" s="56">
        <f t="shared" si="1186"/>
        <v>0</v>
      </c>
      <c r="AK3921" s="56">
        <f t="shared" si="1187"/>
        <v>0</v>
      </c>
      <c r="AL3921" s="56">
        <f t="shared" si="1188"/>
        <v>0</v>
      </c>
      <c r="AM3921" s="56">
        <f t="shared" si="1189"/>
        <v>0</v>
      </c>
      <c r="AN3921" s="56">
        <f t="shared" si="1190"/>
        <v>0</v>
      </c>
      <c r="AO3921" s="56">
        <f t="shared" si="1191"/>
        <v>0</v>
      </c>
      <c r="AP3921" s="56">
        <f t="shared" si="1192"/>
        <v>0</v>
      </c>
      <c r="AQ3921" s="56">
        <f t="shared" si="1193"/>
        <v>0</v>
      </c>
      <c r="AR3921" s="86">
        <f t="shared" si="1194"/>
        <v>0</v>
      </c>
    </row>
    <row r="3922" spans="1:44" x14ac:dyDescent="0.25">
      <c r="A3922" s="178"/>
      <c r="B3922" s="55" t="str">
        <f>_xlfn.IFNA(VLOOKUP(A3922,'Ajánlatkérő(k) adatai'!$B$4:$C$205,2,0),"")</f>
        <v/>
      </c>
      <c r="C3922" s="178"/>
      <c r="D3922" s="55" t="str">
        <f>_xlfn.IFNA(VLOOKUP(C3922,'Számlafizető(k) adatai'!$C$4:$D$203,2,0),"")</f>
        <v/>
      </c>
      <c r="E3922" s="55" t="str">
        <f>_xlfn.IFNA(VLOOKUP(C3922,'Számlafizető(k) adatai'!$C$4:$M$203,11,0),"")</f>
        <v/>
      </c>
      <c r="F3922" s="178"/>
      <c r="G3922" s="178"/>
      <c r="H3922" s="178"/>
      <c r="I3922" s="55" t="str">
        <f>IF(F3922="","",VLOOKUP(LEFT(F3922,5),'Technikai cellák'!B:C,2,0))</f>
        <v/>
      </c>
      <c r="J3922" s="55" t="str">
        <f>IF(F3922="","",VLOOKUP(I3922,'Technikai cellák'!$C$1:$D$12,2,0))</f>
        <v/>
      </c>
      <c r="K3922" s="179"/>
      <c r="L3922" s="67" t="str">
        <f t="shared" si="1177"/>
        <v/>
      </c>
      <c r="M3922" s="68">
        <f t="shared" si="1178"/>
        <v>0</v>
      </c>
      <c r="N3922" s="66">
        <f t="shared" si="1179"/>
        <v>0</v>
      </c>
      <c r="O3922" s="152"/>
      <c r="P3922" s="172">
        <f t="shared" si="1195"/>
        <v>0</v>
      </c>
      <c r="Q3922" s="69">
        <f t="shared" si="1180"/>
        <v>0</v>
      </c>
      <c r="R3922" s="62">
        <f t="shared" si="1181"/>
        <v>0</v>
      </c>
      <c r="S3922" s="153"/>
      <c r="T3922" s="118" t="str">
        <f t="shared" si="1182"/>
        <v/>
      </c>
      <c r="U3922" s="154"/>
      <c r="V3922" s="154"/>
      <c r="W3922" s="154"/>
      <c r="X3922" s="154"/>
      <c r="Y3922" s="154"/>
      <c r="Z3922" s="154"/>
      <c r="AA3922" s="154"/>
      <c r="AB3922" s="154"/>
      <c r="AC3922" s="154"/>
      <c r="AD3922" s="154"/>
      <c r="AE3922" s="154"/>
      <c r="AF3922" s="154"/>
      <c r="AG3922" s="63">
        <f t="shared" si="1183"/>
        <v>0</v>
      </c>
      <c r="AH3922" s="56">
        <f t="shared" si="1184"/>
        <v>0</v>
      </c>
      <c r="AI3922" s="56">
        <f t="shared" si="1185"/>
        <v>0</v>
      </c>
      <c r="AJ3922" s="56">
        <f t="shared" si="1186"/>
        <v>0</v>
      </c>
      <c r="AK3922" s="56">
        <f t="shared" si="1187"/>
        <v>0</v>
      </c>
      <c r="AL3922" s="56">
        <f t="shared" si="1188"/>
        <v>0</v>
      </c>
      <c r="AM3922" s="56">
        <f t="shared" si="1189"/>
        <v>0</v>
      </c>
      <c r="AN3922" s="56">
        <f t="shared" si="1190"/>
        <v>0</v>
      </c>
      <c r="AO3922" s="56">
        <f t="shared" si="1191"/>
        <v>0</v>
      </c>
      <c r="AP3922" s="56">
        <f t="shared" si="1192"/>
        <v>0</v>
      </c>
      <c r="AQ3922" s="56">
        <f t="shared" si="1193"/>
        <v>0</v>
      </c>
      <c r="AR3922" s="86">
        <f t="shared" si="1194"/>
        <v>0</v>
      </c>
    </row>
    <row r="3923" spans="1:44" x14ac:dyDescent="0.25">
      <c r="A3923" s="178"/>
      <c r="B3923" s="55" t="str">
        <f>_xlfn.IFNA(VLOOKUP(A3923,'Ajánlatkérő(k) adatai'!$B$4:$C$205,2,0),"")</f>
        <v/>
      </c>
      <c r="C3923" s="178"/>
      <c r="D3923" s="55" t="str">
        <f>_xlfn.IFNA(VLOOKUP(C3923,'Számlafizető(k) adatai'!$C$4:$D$203,2,0),"")</f>
        <v/>
      </c>
      <c r="E3923" s="55" t="str">
        <f>_xlfn.IFNA(VLOOKUP(C3923,'Számlafizető(k) adatai'!$C$4:$M$203,11,0),"")</f>
        <v/>
      </c>
      <c r="F3923" s="178"/>
      <c r="G3923" s="178"/>
      <c r="H3923" s="178"/>
      <c r="I3923" s="55" t="str">
        <f>IF(F3923="","",VLOOKUP(LEFT(F3923,5),'Technikai cellák'!B:C,2,0))</f>
        <v/>
      </c>
      <c r="J3923" s="55" t="str">
        <f>IF(F3923="","",VLOOKUP(I3923,'Technikai cellák'!$C$1:$D$12,2,0))</f>
        <v/>
      </c>
      <c r="K3923" s="179"/>
      <c r="L3923" s="67" t="str">
        <f t="shared" si="1177"/>
        <v/>
      </c>
      <c r="M3923" s="68">
        <f t="shared" si="1178"/>
        <v>0</v>
      </c>
      <c r="N3923" s="66">
        <f t="shared" si="1179"/>
        <v>0</v>
      </c>
      <c r="O3923" s="152"/>
      <c r="P3923" s="172">
        <f t="shared" si="1195"/>
        <v>0</v>
      </c>
      <c r="Q3923" s="69">
        <f t="shared" si="1180"/>
        <v>0</v>
      </c>
      <c r="R3923" s="62">
        <f t="shared" si="1181"/>
        <v>0</v>
      </c>
      <c r="S3923" s="153"/>
      <c r="T3923" s="118" t="str">
        <f t="shared" si="1182"/>
        <v/>
      </c>
      <c r="U3923" s="154"/>
      <c r="V3923" s="154"/>
      <c r="W3923" s="154"/>
      <c r="X3923" s="154"/>
      <c r="Y3923" s="154"/>
      <c r="Z3923" s="154"/>
      <c r="AA3923" s="154"/>
      <c r="AB3923" s="154"/>
      <c r="AC3923" s="154"/>
      <c r="AD3923" s="154"/>
      <c r="AE3923" s="154"/>
      <c r="AF3923" s="154"/>
      <c r="AG3923" s="63">
        <f t="shared" si="1183"/>
        <v>0</v>
      </c>
      <c r="AH3923" s="56">
        <f t="shared" si="1184"/>
        <v>0</v>
      </c>
      <c r="AI3923" s="56">
        <f t="shared" si="1185"/>
        <v>0</v>
      </c>
      <c r="AJ3923" s="56">
        <f t="shared" si="1186"/>
        <v>0</v>
      </c>
      <c r="AK3923" s="56">
        <f t="shared" si="1187"/>
        <v>0</v>
      </c>
      <c r="AL3923" s="56">
        <f t="shared" si="1188"/>
        <v>0</v>
      </c>
      <c r="AM3923" s="56">
        <f t="shared" si="1189"/>
        <v>0</v>
      </c>
      <c r="AN3923" s="56">
        <f t="shared" si="1190"/>
        <v>0</v>
      </c>
      <c r="AO3923" s="56">
        <f t="shared" si="1191"/>
        <v>0</v>
      </c>
      <c r="AP3923" s="56">
        <f t="shared" si="1192"/>
        <v>0</v>
      </c>
      <c r="AQ3923" s="56">
        <f t="shared" si="1193"/>
        <v>0</v>
      </c>
      <c r="AR3923" s="86">
        <f t="shared" si="1194"/>
        <v>0</v>
      </c>
    </row>
    <row r="3924" spans="1:44" x14ac:dyDescent="0.25">
      <c r="A3924" s="178"/>
      <c r="B3924" s="55" t="str">
        <f>_xlfn.IFNA(VLOOKUP(A3924,'Ajánlatkérő(k) adatai'!$B$4:$C$205,2,0),"")</f>
        <v/>
      </c>
      <c r="C3924" s="178"/>
      <c r="D3924" s="55" t="str">
        <f>_xlfn.IFNA(VLOOKUP(C3924,'Számlafizető(k) adatai'!$C$4:$D$203,2,0),"")</f>
        <v/>
      </c>
      <c r="E3924" s="55" t="str">
        <f>_xlfn.IFNA(VLOOKUP(C3924,'Számlafizető(k) adatai'!$C$4:$M$203,11,0),"")</f>
        <v/>
      </c>
      <c r="F3924" s="178"/>
      <c r="G3924" s="178"/>
      <c r="H3924" s="178"/>
      <c r="I3924" s="55" t="str">
        <f>IF(F3924="","",VLOOKUP(LEFT(F3924,5),'Technikai cellák'!B:C,2,0))</f>
        <v/>
      </c>
      <c r="J3924" s="55" t="str">
        <f>IF(F3924="","",VLOOKUP(I3924,'Technikai cellák'!$C$1:$D$12,2,0))</f>
        <v/>
      </c>
      <c r="K3924" s="179"/>
      <c r="L3924" s="67" t="str">
        <f t="shared" si="1177"/>
        <v/>
      </c>
      <c r="M3924" s="68">
        <f t="shared" si="1178"/>
        <v>0</v>
      </c>
      <c r="N3924" s="66">
        <f t="shared" si="1179"/>
        <v>0</v>
      </c>
      <c r="O3924" s="152"/>
      <c r="P3924" s="172">
        <f t="shared" si="1195"/>
        <v>0</v>
      </c>
      <c r="Q3924" s="69">
        <f t="shared" si="1180"/>
        <v>0</v>
      </c>
      <c r="R3924" s="62">
        <f t="shared" si="1181"/>
        <v>0</v>
      </c>
      <c r="S3924" s="153"/>
      <c r="T3924" s="118" t="str">
        <f t="shared" si="1182"/>
        <v/>
      </c>
      <c r="U3924" s="154"/>
      <c r="V3924" s="154"/>
      <c r="W3924" s="154"/>
      <c r="X3924" s="154"/>
      <c r="Y3924" s="154"/>
      <c r="Z3924" s="154"/>
      <c r="AA3924" s="154"/>
      <c r="AB3924" s="154"/>
      <c r="AC3924" s="154"/>
      <c r="AD3924" s="154"/>
      <c r="AE3924" s="154"/>
      <c r="AF3924" s="154"/>
      <c r="AG3924" s="63">
        <f t="shared" si="1183"/>
        <v>0</v>
      </c>
      <c r="AH3924" s="56">
        <f t="shared" si="1184"/>
        <v>0</v>
      </c>
      <c r="AI3924" s="56">
        <f t="shared" si="1185"/>
        <v>0</v>
      </c>
      <c r="AJ3924" s="56">
        <f t="shared" si="1186"/>
        <v>0</v>
      </c>
      <c r="AK3924" s="56">
        <f t="shared" si="1187"/>
        <v>0</v>
      </c>
      <c r="AL3924" s="56">
        <f t="shared" si="1188"/>
        <v>0</v>
      </c>
      <c r="AM3924" s="56">
        <f t="shared" si="1189"/>
        <v>0</v>
      </c>
      <c r="AN3924" s="56">
        <f t="shared" si="1190"/>
        <v>0</v>
      </c>
      <c r="AO3924" s="56">
        <f t="shared" si="1191"/>
        <v>0</v>
      </c>
      <c r="AP3924" s="56">
        <f t="shared" si="1192"/>
        <v>0</v>
      </c>
      <c r="AQ3924" s="56">
        <f t="shared" si="1193"/>
        <v>0</v>
      </c>
      <c r="AR3924" s="86">
        <f t="shared" si="1194"/>
        <v>0</v>
      </c>
    </row>
    <row r="3925" spans="1:44" x14ac:dyDescent="0.25">
      <c r="A3925" s="178"/>
      <c r="B3925" s="55" t="str">
        <f>_xlfn.IFNA(VLOOKUP(A3925,'Ajánlatkérő(k) adatai'!$B$4:$C$205,2,0),"")</f>
        <v/>
      </c>
      <c r="C3925" s="178"/>
      <c r="D3925" s="55" t="str">
        <f>_xlfn.IFNA(VLOOKUP(C3925,'Számlafizető(k) adatai'!$C$4:$D$203,2,0),"")</f>
        <v/>
      </c>
      <c r="E3925" s="55" t="str">
        <f>_xlfn.IFNA(VLOOKUP(C3925,'Számlafizető(k) adatai'!$C$4:$M$203,11,0),"")</f>
        <v/>
      </c>
      <c r="F3925" s="178"/>
      <c r="G3925" s="178"/>
      <c r="H3925" s="178"/>
      <c r="I3925" s="55" t="str">
        <f>IF(F3925="","",VLOOKUP(LEFT(F3925,5),'Technikai cellák'!B:C,2,0))</f>
        <v/>
      </c>
      <c r="J3925" s="55" t="str">
        <f>IF(F3925="","",VLOOKUP(I3925,'Technikai cellák'!$C$1:$D$12,2,0))</f>
        <v/>
      </c>
      <c r="K3925" s="179"/>
      <c r="L3925" s="67" t="str">
        <f t="shared" ref="L3925:L3988" si="1196">IF(K3925="","",IF(K3925&lt;20,"20 alatti",IF(K3925&lt;100,"20-99",IF(K3925&lt;500,"100-500","500-"))))</f>
        <v/>
      </c>
      <c r="M3925" s="68">
        <f t="shared" ref="M3925:M3988" si="1197">ROUND(IF(L3925="20 alatti",K3925*1,0),0)</f>
        <v>0</v>
      </c>
      <c r="N3925" s="66">
        <f t="shared" ref="N3925:N3988" si="1198">ROUND(IF(L3925="20-99",K3925*10.5,0),0)</f>
        <v>0</v>
      </c>
      <c r="O3925" s="152"/>
      <c r="P3925" s="172">
        <f t="shared" si="1195"/>
        <v>0</v>
      </c>
      <c r="Q3925" s="69">
        <f t="shared" ref="Q3925:Q3988" si="1199">ROUND(R3925*$F$10,0)</f>
        <v>0</v>
      </c>
      <c r="R3925" s="62">
        <f t="shared" ref="R3925:R3988" si="1200">SUM(AG3925:AR3925)</f>
        <v>0</v>
      </c>
      <c r="S3925" s="153"/>
      <c r="T3925" s="118" t="str">
        <f t="shared" ref="T3925:T3988" si="1201">IF(S3925="","",IF((DAYS360(S3925,$C$4,TRUE))/30&lt;0,"",(DAYS360(S3925,$C$4,))/30))</f>
        <v/>
      </c>
      <c r="U3925" s="154"/>
      <c r="V3925" s="154"/>
      <c r="W3925" s="154"/>
      <c r="X3925" s="154"/>
      <c r="Y3925" s="154"/>
      <c r="Z3925" s="154"/>
      <c r="AA3925" s="154"/>
      <c r="AB3925" s="154"/>
      <c r="AC3925" s="154"/>
      <c r="AD3925" s="154"/>
      <c r="AE3925" s="154"/>
      <c r="AF3925" s="154"/>
      <c r="AG3925" s="63">
        <f t="shared" ref="AG3925:AG3988" si="1202">ROUND((U3925*$C$7)/$C$8,0)</f>
        <v>0</v>
      </c>
      <c r="AH3925" s="56">
        <f t="shared" ref="AH3925:AH3988" si="1203">ROUND((V3925*$C$7)/$C$8,0)</f>
        <v>0</v>
      </c>
      <c r="AI3925" s="56">
        <f t="shared" ref="AI3925:AI3988" si="1204">ROUND((W3925*$C$7)/$C$8,0)</f>
        <v>0</v>
      </c>
      <c r="AJ3925" s="56">
        <f t="shared" ref="AJ3925:AJ3988" si="1205">ROUND((X3925*$C$7)/$C$8,0)</f>
        <v>0</v>
      </c>
      <c r="AK3925" s="56">
        <f t="shared" ref="AK3925:AK3988" si="1206">ROUND((Y3925*$C$7)/$C$8,0)</f>
        <v>0</v>
      </c>
      <c r="AL3925" s="56">
        <f t="shared" ref="AL3925:AL3988" si="1207">ROUND((Z3925*$C$7)/$C$8,0)</f>
        <v>0</v>
      </c>
      <c r="AM3925" s="56">
        <f t="shared" ref="AM3925:AM3988" si="1208">ROUND((AA3925*$C$7)/$C$8,0)</f>
        <v>0</v>
      </c>
      <c r="AN3925" s="56">
        <f t="shared" ref="AN3925:AN3988" si="1209">ROUND((AB3925*$C$7)/$C$8,0)</f>
        <v>0</v>
      </c>
      <c r="AO3925" s="56">
        <f t="shared" ref="AO3925:AO3988" si="1210">ROUND((AC3925*$C$7)/$C$8,0)</f>
        <v>0</v>
      </c>
      <c r="AP3925" s="56">
        <f t="shared" ref="AP3925:AP3988" si="1211">ROUND((AD3925*$C$7)/$C$8,0)</f>
        <v>0</v>
      </c>
      <c r="AQ3925" s="56">
        <f t="shared" ref="AQ3925:AQ3988" si="1212">ROUND((AE3925*$C$7)/$C$8,0)</f>
        <v>0</v>
      </c>
      <c r="AR3925" s="86">
        <f t="shared" ref="AR3925:AR3988" si="1213">ROUND((AF3925*$C$7)/$C$8,0)</f>
        <v>0</v>
      </c>
    </row>
    <row r="3926" spans="1:44" x14ac:dyDescent="0.25">
      <c r="A3926" s="178"/>
      <c r="B3926" s="55" t="str">
        <f>_xlfn.IFNA(VLOOKUP(A3926,'Ajánlatkérő(k) adatai'!$B$4:$C$205,2,0),"")</f>
        <v/>
      </c>
      <c r="C3926" s="178"/>
      <c r="D3926" s="55" t="str">
        <f>_xlfn.IFNA(VLOOKUP(C3926,'Számlafizető(k) adatai'!$C$4:$D$203,2,0),"")</f>
        <v/>
      </c>
      <c r="E3926" s="55" t="str">
        <f>_xlfn.IFNA(VLOOKUP(C3926,'Számlafizető(k) adatai'!$C$4:$M$203,11,0),"")</f>
        <v/>
      </c>
      <c r="F3926" s="178"/>
      <c r="G3926" s="178"/>
      <c r="H3926" s="178"/>
      <c r="I3926" s="55" t="str">
        <f>IF(F3926="","",VLOOKUP(LEFT(F3926,5),'Technikai cellák'!B:C,2,0))</f>
        <v/>
      </c>
      <c r="J3926" s="55" t="str">
        <f>IF(F3926="","",VLOOKUP(I3926,'Technikai cellák'!$C$1:$D$12,2,0))</f>
        <v/>
      </c>
      <c r="K3926" s="179"/>
      <c r="L3926" s="67" t="str">
        <f t="shared" si="1196"/>
        <v/>
      </c>
      <c r="M3926" s="68">
        <f t="shared" si="1197"/>
        <v>0</v>
      </c>
      <c r="N3926" s="66">
        <f t="shared" si="1198"/>
        <v>0</v>
      </c>
      <c r="O3926" s="152"/>
      <c r="P3926" s="172">
        <f t="shared" si="1195"/>
        <v>0</v>
      </c>
      <c r="Q3926" s="69">
        <f t="shared" si="1199"/>
        <v>0</v>
      </c>
      <c r="R3926" s="62">
        <f t="shared" si="1200"/>
        <v>0</v>
      </c>
      <c r="S3926" s="153"/>
      <c r="T3926" s="118" t="str">
        <f t="shared" si="1201"/>
        <v/>
      </c>
      <c r="U3926" s="154"/>
      <c r="V3926" s="154"/>
      <c r="W3926" s="154"/>
      <c r="X3926" s="154"/>
      <c r="Y3926" s="154"/>
      <c r="Z3926" s="154"/>
      <c r="AA3926" s="154"/>
      <c r="AB3926" s="154"/>
      <c r="AC3926" s="154"/>
      <c r="AD3926" s="154"/>
      <c r="AE3926" s="154"/>
      <c r="AF3926" s="154"/>
      <c r="AG3926" s="63">
        <f t="shared" si="1202"/>
        <v>0</v>
      </c>
      <c r="AH3926" s="56">
        <f t="shared" si="1203"/>
        <v>0</v>
      </c>
      <c r="AI3926" s="56">
        <f t="shared" si="1204"/>
        <v>0</v>
      </c>
      <c r="AJ3926" s="56">
        <f t="shared" si="1205"/>
        <v>0</v>
      </c>
      <c r="AK3926" s="56">
        <f t="shared" si="1206"/>
        <v>0</v>
      </c>
      <c r="AL3926" s="56">
        <f t="shared" si="1207"/>
        <v>0</v>
      </c>
      <c r="AM3926" s="56">
        <f t="shared" si="1208"/>
        <v>0</v>
      </c>
      <c r="AN3926" s="56">
        <f t="shared" si="1209"/>
        <v>0</v>
      </c>
      <c r="AO3926" s="56">
        <f t="shared" si="1210"/>
        <v>0</v>
      </c>
      <c r="AP3926" s="56">
        <f t="shared" si="1211"/>
        <v>0</v>
      </c>
      <c r="AQ3926" s="56">
        <f t="shared" si="1212"/>
        <v>0</v>
      </c>
      <c r="AR3926" s="86">
        <f t="shared" si="1213"/>
        <v>0</v>
      </c>
    </row>
    <row r="3927" spans="1:44" x14ac:dyDescent="0.25">
      <c r="A3927" s="178"/>
      <c r="B3927" s="55" t="str">
        <f>_xlfn.IFNA(VLOOKUP(A3927,'Ajánlatkérő(k) adatai'!$B$4:$C$205,2,0),"")</f>
        <v/>
      </c>
      <c r="C3927" s="178"/>
      <c r="D3927" s="55" t="str">
        <f>_xlfn.IFNA(VLOOKUP(C3927,'Számlafizető(k) adatai'!$C$4:$D$203,2,0),"")</f>
        <v/>
      </c>
      <c r="E3927" s="55" t="str">
        <f>_xlfn.IFNA(VLOOKUP(C3927,'Számlafizető(k) adatai'!$C$4:$M$203,11,0),"")</f>
        <v/>
      </c>
      <c r="F3927" s="178"/>
      <c r="G3927" s="178"/>
      <c r="H3927" s="178"/>
      <c r="I3927" s="55" t="str">
        <f>IF(F3927="","",VLOOKUP(LEFT(F3927,5),'Technikai cellák'!B:C,2,0))</f>
        <v/>
      </c>
      <c r="J3927" s="55" t="str">
        <f>IF(F3927="","",VLOOKUP(I3927,'Technikai cellák'!$C$1:$D$12,2,0))</f>
        <v/>
      </c>
      <c r="K3927" s="179"/>
      <c r="L3927" s="67" t="str">
        <f t="shared" si="1196"/>
        <v/>
      </c>
      <c r="M3927" s="68">
        <f t="shared" si="1197"/>
        <v>0</v>
      </c>
      <c r="N3927" s="66">
        <f t="shared" si="1198"/>
        <v>0</v>
      </c>
      <c r="O3927" s="152"/>
      <c r="P3927" s="172">
        <f t="shared" si="1195"/>
        <v>0</v>
      </c>
      <c r="Q3927" s="69">
        <f t="shared" si="1199"/>
        <v>0</v>
      </c>
      <c r="R3927" s="62">
        <f t="shared" si="1200"/>
        <v>0</v>
      </c>
      <c r="S3927" s="153"/>
      <c r="T3927" s="118" t="str">
        <f t="shared" si="1201"/>
        <v/>
      </c>
      <c r="U3927" s="154"/>
      <c r="V3927" s="154"/>
      <c r="W3927" s="154"/>
      <c r="X3927" s="154"/>
      <c r="Y3927" s="154"/>
      <c r="Z3927" s="154"/>
      <c r="AA3927" s="154"/>
      <c r="AB3927" s="154"/>
      <c r="AC3927" s="154"/>
      <c r="AD3927" s="154"/>
      <c r="AE3927" s="154"/>
      <c r="AF3927" s="154"/>
      <c r="AG3927" s="63">
        <f t="shared" si="1202"/>
        <v>0</v>
      </c>
      <c r="AH3927" s="56">
        <f t="shared" si="1203"/>
        <v>0</v>
      </c>
      <c r="AI3927" s="56">
        <f t="shared" si="1204"/>
        <v>0</v>
      </c>
      <c r="AJ3927" s="56">
        <f t="shared" si="1205"/>
        <v>0</v>
      </c>
      <c r="AK3927" s="56">
        <f t="shared" si="1206"/>
        <v>0</v>
      </c>
      <c r="AL3927" s="56">
        <f t="shared" si="1207"/>
        <v>0</v>
      </c>
      <c r="AM3927" s="56">
        <f t="shared" si="1208"/>
        <v>0</v>
      </c>
      <c r="AN3927" s="56">
        <f t="shared" si="1209"/>
        <v>0</v>
      </c>
      <c r="AO3927" s="56">
        <f t="shared" si="1210"/>
        <v>0</v>
      </c>
      <c r="AP3927" s="56">
        <f t="shared" si="1211"/>
        <v>0</v>
      </c>
      <c r="AQ3927" s="56">
        <f t="shared" si="1212"/>
        <v>0</v>
      </c>
      <c r="AR3927" s="86">
        <f t="shared" si="1213"/>
        <v>0</v>
      </c>
    </row>
    <row r="3928" spans="1:44" x14ac:dyDescent="0.25">
      <c r="A3928" s="178"/>
      <c r="B3928" s="55" t="str">
        <f>_xlfn.IFNA(VLOOKUP(A3928,'Ajánlatkérő(k) adatai'!$B$4:$C$205,2,0),"")</f>
        <v/>
      </c>
      <c r="C3928" s="178"/>
      <c r="D3928" s="55" t="str">
        <f>_xlfn.IFNA(VLOOKUP(C3928,'Számlafizető(k) adatai'!$C$4:$D$203,2,0),"")</f>
        <v/>
      </c>
      <c r="E3928" s="55" t="str">
        <f>_xlfn.IFNA(VLOOKUP(C3928,'Számlafizető(k) adatai'!$C$4:$M$203,11,0),"")</f>
        <v/>
      </c>
      <c r="F3928" s="178"/>
      <c r="G3928" s="178"/>
      <c r="H3928" s="178"/>
      <c r="I3928" s="55" t="str">
        <f>IF(F3928="","",VLOOKUP(LEFT(F3928,5),'Technikai cellák'!B:C,2,0))</f>
        <v/>
      </c>
      <c r="J3928" s="55" t="str">
        <f>IF(F3928="","",VLOOKUP(I3928,'Technikai cellák'!$C$1:$D$12,2,0))</f>
        <v/>
      </c>
      <c r="K3928" s="179"/>
      <c r="L3928" s="67" t="str">
        <f t="shared" si="1196"/>
        <v/>
      </c>
      <c r="M3928" s="68">
        <f t="shared" si="1197"/>
        <v>0</v>
      </c>
      <c r="N3928" s="66">
        <f t="shared" si="1198"/>
        <v>0</v>
      </c>
      <c r="O3928" s="152"/>
      <c r="P3928" s="172">
        <f t="shared" si="1195"/>
        <v>0</v>
      </c>
      <c r="Q3928" s="69">
        <f t="shared" si="1199"/>
        <v>0</v>
      </c>
      <c r="R3928" s="62">
        <f t="shared" si="1200"/>
        <v>0</v>
      </c>
      <c r="S3928" s="153"/>
      <c r="T3928" s="118" t="str">
        <f t="shared" si="1201"/>
        <v/>
      </c>
      <c r="U3928" s="154"/>
      <c r="V3928" s="154"/>
      <c r="W3928" s="154"/>
      <c r="X3928" s="154"/>
      <c r="Y3928" s="154"/>
      <c r="Z3928" s="154"/>
      <c r="AA3928" s="154"/>
      <c r="AB3928" s="154"/>
      <c r="AC3928" s="154"/>
      <c r="AD3928" s="154"/>
      <c r="AE3928" s="154"/>
      <c r="AF3928" s="154"/>
      <c r="AG3928" s="63">
        <f t="shared" si="1202"/>
        <v>0</v>
      </c>
      <c r="AH3928" s="56">
        <f t="shared" si="1203"/>
        <v>0</v>
      </c>
      <c r="AI3928" s="56">
        <f t="shared" si="1204"/>
        <v>0</v>
      </c>
      <c r="AJ3928" s="56">
        <f t="shared" si="1205"/>
        <v>0</v>
      </c>
      <c r="AK3928" s="56">
        <f t="shared" si="1206"/>
        <v>0</v>
      </c>
      <c r="AL3928" s="56">
        <f t="shared" si="1207"/>
        <v>0</v>
      </c>
      <c r="AM3928" s="56">
        <f t="shared" si="1208"/>
        <v>0</v>
      </c>
      <c r="AN3928" s="56">
        <f t="shared" si="1209"/>
        <v>0</v>
      </c>
      <c r="AO3928" s="56">
        <f t="shared" si="1210"/>
        <v>0</v>
      </c>
      <c r="AP3928" s="56">
        <f t="shared" si="1211"/>
        <v>0</v>
      </c>
      <c r="AQ3928" s="56">
        <f t="shared" si="1212"/>
        <v>0</v>
      </c>
      <c r="AR3928" s="86">
        <f t="shared" si="1213"/>
        <v>0</v>
      </c>
    </row>
    <row r="3929" spans="1:44" x14ac:dyDescent="0.25">
      <c r="A3929" s="178"/>
      <c r="B3929" s="55" t="str">
        <f>_xlfn.IFNA(VLOOKUP(A3929,'Ajánlatkérő(k) adatai'!$B$4:$C$205,2,0),"")</f>
        <v/>
      </c>
      <c r="C3929" s="178"/>
      <c r="D3929" s="55" t="str">
        <f>_xlfn.IFNA(VLOOKUP(C3929,'Számlafizető(k) adatai'!$C$4:$D$203,2,0),"")</f>
        <v/>
      </c>
      <c r="E3929" s="55" t="str">
        <f>_xlfn.IFNA(VLOOKUP(C3929,'Számlafizető(k) adatai'!$C$4:$M$203,11,0),"")</f>
        <v/>
      </c>
      <c r="F3929" s="178"/>
      <c r="G3929" s="178"/>
      <c r="H3929" s="178"/>
      <c r="I3929" s="55" t="str">
        <f>IF(F3929="","",VLOOKUP(LEFT(F3929,5),'Technikai cellák'!B:C,2,0))</f>
        <v/>
      </c>
      <c r="J3929" s="55" t="str">
        <f>IF(F3929="","",VLOOKUP(I3929,'Technikai cellák'!$C$1:$D$12,2,0))</f>
        <v/>
      </c>
      <c r="K3929" s="179"/>
      <c r="L3929" s="67" t="str">
        <f t="shared" si="1196"/>
        <v/>
      </c>
      <c r="M3929" s="68">
        <f t="shared" si="1197"/>
        <v>0</v>
      </c>
      <c r="N3929" s="66">
        <f t="shared" si="1198"/>
        <v>0</v>
      </c>
      <c r="O3929" s="152"/>
      <c r="P3929" s="172">
        <f t="shared" si="1195"/>
        <v>0</v>
      </c>
      <c r="Q3929" s="69">
        <f t="shared" si="1199"/>
        <v>0</v>
      </c>
      <c r="R3929" s="62">
        <f t="shared" si="1200"/>
        <v>0</v>
      </c>
      <c r="S3929" s="153"/>
      <c r="T3929" s="118" t="str">
        <f t="shared" si="1201"/>
        <v/>
      </c>
      <c r="U3929" s="154"/>
      <c r="V3929" s="154"/>
      <c r="W3929" s="154"/>
      <c r="X3929" s="154"/>
      <c r="Y3929" s="154"/>
      <c r="Z3929" s="154"/>
      <c r="AA3929" s="154"/>
      <c r="AB3929" s="154"/>
      <c r="AC3929" s="154"/>
      <c r="AD3929" s="154"/>
      <c r="AE3929" s="154"/>
      <c r="AF3929" s="154"/>
      <c r="AG3929" s="63">
        <f t="shared" si="1202"/>
        <v>0</v>
      </c>
      <c r="AH3929" s="56">
        <f t="shared" si="1203"/>
        <v>0</v>
      </c>
      <c r="AI3929" s="56">
        <f t="shared" si="1204"/>
        <v>0</v>
      </c>
      <c r="AJ3929" s="56">
        <f t="shared" si="1205"/>
        <v>0</v>
      </c>
      <c r="AK3929" s="56">
        <f t="shared" si="1206"/>
        <v>0</v>
      </c>
      <c r="AL3929" s="56">
        <f t="shared" si="1207"/>
        <v>0</v>
      </c>
      <c r="AM3929" s="56">
        <f t="shared" si="1208"/>
        <v>0</v>
      </c>
      <c r="AN3929" s="56">
        <f t="shared" si="1209"/>
        <v>0</v>
      </c>
      <c r="AO3929" s="56">
        <f t="shared" si="1210"/>
        <v>0</v>
      </c>
      <c r="AP3929" s="56">
        <f t="shared" si="1211"/>
        <v>0</v>
      </c>
      <c r="AQ3929" s="56">
        <f t="shared" si="1212"/>
        <v>0</v>
      </c>
      <c r="AR3929" s="86">
        <f t="shared" si="1213"/>
        <v>0</v>
      </c>
    </row>
    <row r="3930" spans="1:44" x14ac:dyDescent="0.25">
      <c r="A3930" s="178"/>
      <c r="B3930" s="55" t="str">
        <f>_xlfn.IFNA(VLOOKUP(A3930,'Ajánlatkérő(k) adatai'!$B$4:$C$205,2,0),"")</f>
        <v/>
      </c>
      <c r="C3930" s="178"/>
      <c r="D3930" s="55" t="str">
        <f>_xlfn.IFNA(VLOOKUP(C3930,'Számlafizető(k) adatai'!$C$4:$D$203,2,0),"")</f>
        <v/>
      </c>
      <c r="E3930" s="55" t="str">
        <f>_xlfn.IFNA(VLOOKUP(C3930,'Számlafizető(k) adatai'!$C$4:$M$203,11,0),"")</f>
        <v/>
      </c>
      <c r="F3930" s="178"/>
      <c r="G3930" s="178"/>
      <c r="H3930" s="178"/>
      <c r="I3930" s="55" t="str">
        <f>IF(F3930="","",VLOOKUP(LEFT(F3930,5),'Technikai cellák'!B:C,2,0))</f>
        <v/>
      </c>
      <c r="J3930" s="55" t="str">
        <f>IF(F3930="","",VLOOKUP(I3930,'Technikai cellák'!$C$1:$D$12,2,0))</f>
        <v/>
      </c>
      <c r="K3930" s="179"/>
      <c r="L3930" s="67" t="str">
        <f t="shared" si="1196"/>
        <v/>
      </c>
      <c r="M3930" s="68">
        <f t="shared" si="1197"/>
        <v>0</v>
      </c>
      <c r="N3930" s="66">
        <f t="shared" si="1198"/>
        <v>0</v>
      </c>
      <c r="O3930" s="152"/>
      <c r="P3930" s="172">
        <f t="shared" si="1195"/>
        <v>0</v>
      </c>
      <c r="Q3930" s="69">
        <f t="shared" si="1199"/>
        <v>0</v>
      </c>
      <c r="R3930" s="62">
        <f t="shared" si="1200"/>
        <v>0</v>
      </c>
      <c r="S3930" s="153"/>
      <c r="T3930" s="118" t="str">
        <f t="shared" si="1201"/>
        <v/>
      </c>
      <c r="U3930" s="154"/>
      <c r="V3930" s="154"/>
      <c r="W3930" s="154"/>
      <c r="X3930" s="154"/>
      <c r="Y3930" s="154"/>
      <c r="Z3930" s="154"/>
      <c r="AA3930" s="154"/>
      <c r="AB3930" s="154"/>
      <c r="AC3930" s="154"/>
      <c r="AD3930" s="154"/>
      <c r="AE3930" s="154"/>
      <c r="AF3930" s="154"/>
      <c r="AG3930" s="63">
        <f t="shared" si="1202"/>
        <v>0</v>
      </c>
      <c r="AH3930" s="56">
        <f t="shared" si="1203"/>
        <v>0</v>
      </c>
      <c r="AI3930" s="56">
        <f t="shared" si="1204"/>
        <v>0</v>
      </c>
      <c r="AJ3930" s="56">
        <f t="shared" si="1205"/>
        <v>0</v>
      </c>
      <c r="AK3930" s="56">
        <f t="shared" si="1206"/>
        <v>0</v>
      </c>
      <c r="AL3930" s="56">
        <f t="shared" si="1207"/>
        <v>0</v>
      </c>
      <c r="AM3930" s="56">
        <f t="shared" si="1208"/>
        <v>0</v>
      </c>
      <c r="AN3930" s="56">
        <f t="shared" si="1209"/>
        <v>0</v>
      </c>
      <c r="AO3930" s="56">
        <f t="shared" si="1210"/>
        <v>0</v>
      </c>
      <c r="AP3930" s="56">
        <f t="shared" si="1211"/>
        <v>0</v>
      </c>
      <c r="AQ3930" s="56">
        <f t="shared" si="1212"/>
        <v>0</v>
      </c>
      <c r="AR3930" s="86">
        <f t="shared" si="1213"/>
        <v>0</v>
      </c>
    </row>
    <row r="3931" spans="1:44" x14ac:dyDescent="0.25">
      <c r="A3931" s="178"/>
      <c r="B3931" s="55" t="str">
        <f>_xlfn.IFNA(VLOOKUP(A3931,'Ajánlatkérő(k) adatai'!$B$4:$C$205,2,0),"")</f>
        <v/>
      </c>
      <c r="C3931" s="178"/>
      <c r="D3931" s="55" t="str">
        <f>_xlfn.IFNA(VLOOKUP(C3931,'Számlafizető(k) adatai'!$C$4:$D$203,2,0),"")</f>
        <v/>
      </c>
      <c r="E3931" s="55" t="str">
        <f>_xlfn.IFNA(VLOOKUP(C3931,'Számlafizető(k) adatai'!$C$4:$M$203,11,0),"")</f>
        <v/>
      </c>
      <c r="F3931" s="178"/>
      <c r="G3931" s="178"/>
      <c r="H3931" s="178"/>
      <c r="I3931" s="55" t="str">
        <f>IF(F3931="","",VLOOKUP(LEFT(F3931,5),'Technikai cellák'!B:C,2,0))</f>
        <v/>
      </c>
      <c r="J3931" s="55" t="str">
        <f>IF(F3931="","",VLOOKUP(I3931,'Technikai cellák'!$C$1:$D$12,2,0))</f>
        <v/>
      </c>
      <c r="K3931" s="179"/>
      <c r="L3931" s="67" t="str">
        <f t="shared" si="1196"/>
        <v/>
      </c>
      <c r="M3931" s="68">
        <f t="shared" si="1197"/>
        <v>0</v>
      </c>
      <c r="N3931" s="66">
        <f t="shared" si="1198"/>
        <v>0</v>
      </c>
      <c r="O3931" s="152"/>
      <c r="P3931" s="172">
        <f t="shared" si="1195"/>
        <v>0</v>
      </c>
      <c r="Q3931" s="69">
        <f t="shared" si="1199"/>
        <v>0</v>
      </c>
      <c r="R3931" s="62">
        <f t="shared" si="1200"/>
        <v>0</v>
      </c>
      <c r="S3931" s="153"/>
      <c r="T3931" s="118" t="str">
        <f t="shared" si="1201"/>
        <v/>
      </c>
      <c r="U3931" s="154"/>
      <c r="V3931" s="154"/>
      <c r="W3931" s="154"/>
      <c r="X3931" s="154"/>
      <c r="Y3931" s="154"/>
      <c r="Z3931" s="154"/>
      <c r="AA3931" s="154"/>
      <c r="AB3931" s="154"/>
      <c r="AC3931" s="154"/>
      <c r="AD3931" s="154"/>
      <c r="AE3931" s="154"/>
      <c r="AF3931" s="154"/>
      <c r="AG3931" s="63">
        <f t="shared" si="1202"/>
        <v>0</v>
      </c>
      <c r="AH3931" s="56">
        <f t="shared" si="1203"/>
        <v>0</v>
      </c>
      <c r="AI3931" s="56">
        <f t="shared" si="1204"/>
        <v>0</v>
      </c>
      <c r="AJ3931" s="56">
        <f t="shared" si="1205"/>
        <v>0</v>
      </c>
      <c r="AK3931" s="56">
        <f t="shared" si="1206"/>
        <v>0</v>
      </c>
      <c r="AL3931" s="56">
        <f t="shared" si="1207"/>
        <v>0</v>
      </c>
      <c r="AM3931" s="56">
        <f t="shared" si="1208"/>
        <v>0</v>
      </c>
      <c r="AN3931" s="56">
        <f t="shared" si="1209"/>
        <v>0</v>
      </c>
      <c r="AO3931" s="56">
        <f t="shared" si="1210"/>
        <v>0</v>
      </c>
      <c r="AP3931" s="56">
        <f t="shared" si="1211"/>
        <v>0</v>
      </c>
      <c r="AQ3931" s="56">
        <f t="shared" si="1212"/>
        <v>0</v>
      </c>
      <c r="AR3931" s="86">
        <f t="shared" si="1213"/>
        <v>0</v>
      </c>
    </row>
    <row r="3932" spans="1:44" x14ac:dyDescent="0.25">
      <c r="A3932" s="178"/>
      <c r="B3932" s="55" t="str">
        <f>_xlfn.IFNA(VLOOKUP(A3932,'Ajánlatkérő(k) adatai'!$B$4:$C$205,2,0),"")</f>
        <v/>
      </c>
      <c r="C3932" s="178"/>
      <c r="D3932" s="55" t="str">
        <f>_xlfn.IFNA(VLOOKUP(C3932,'Számlafizető(k) adatai'!$C$4:$D$203,2,0),"")</f>
        <v/>
      </c>
      <c r="E3932" s="55" t="str">
        <f>_xlfn.IFNA(VLOOKUP(C3932,'Számlafizető(k) adatai'!$C$4:$M$203,11,0),"")</f>
        <v/>
      </c>
      <c r="F3932" s="178"/>
      <c r="G3932" s="178"/>
      <c r="H3932" s="178"/>
      <c r="I3932" s="55" t="str">
        <f>IF(F3932="","",VLOOKUP(LEFT(F3932,5),'Technikai cellák'!B:C,2,0))</f>
        <v/>
      </c>
      <c r="J3932" s="55" t="str">
        <f>IF(F3932="","",VLOOKUP(I3932,'Technikai cellák'!$C$1:$D$12,2,0))</f>
        <v/>
      </c>
      <c r="K3932" s="179"/>
      <c r="L3932" s="67" t="str">
        <f t="shared" si="1196"/>
        <v/>
      </c>
      <c r="M3932" s="68">
        <f t="shared" si="1197"/>
        <v>0</v>
      </c>
      <c r="N3932" s="66">
        <f t="shared" si="1198"/>
        <v>0</v>
      </c>
      <c r="O3932" s="152"/>
      <c r="P3932" s="172">
        <f t="shared" si="1195"/>
        <v>0</v>
      </c>
      <c r="Q3932" s="69">
        <f t="shared" si="1199"/>
        <v>0</v>
      </c>
      <c r="R3932" s="62">
        <f t="shared" si="1200"/>
        <v>0</v>
      </c>
      <c r="S3932" s="153"/>
      <c r="T3932" s="118" t="str">
        <f t="shared" si="1201"/>
        <v/>
      </c>
      <c r="U3932" s="154"/>
      <c r="V3932" s="154"/>
      <c r="W3932" s="154"/>
      <c r="X3932" s="154"/>
      <c r="Y3932" s="154"/>
      <c r="Z3932" s="154"/>
      <c r="AA3932" s="154"/>
      <c r="AB3932" s="154"/>
      <c r="AC3932" s="154"/>
      <c r="AD3932" s="154"/>
      <c r="AE3932" s="154"/>
      <c r="AF3932" s="154"/>
      <c r="AG3932" s="63">
        <f t="shared" si="1202"/>
        <v>0</v>
      </c>
      <c r="AH3932" s="56">
        <f t="shared" si="1203"/>
        <v>0</v>
      </c>
      <c r="AI3932" s="56">
        <f t="shared" si="1204"/>
        <v>0</v>
      </c>
      <c r="AJ3932" s="56">
        <f t="shared" si="1205"/>
        <v>0</v>
      </c>
      <c r="AK3932" s="56">
        <f t="shared" si="1206"/>
        <v>0</v>
      </c>
      <c r="AL3932" s="56">
        <f t="shared" si="1207"/>
        <v>0</v>
      </c>
      <c r="AM3932" s="56">
        <f t="shared" si="1208"/>
        <v>0</v>
      </c>
      <c r="AN3932" s="56">
        <f t="shared" si="1209"/>
        <v>0</v>
      </c>
      <c r="AO3932" s="56">
        <f t="shared" si="1210"/>
        <v>0</v>
      </c>
      <c r="AP3932" s="56">
        <f t="shared" si="1211"/>
        <v>0</v>
      </c>
      <c r="AQ3932" s="56">
        <f t="shared" si="1212"/>
        <v>0</v>
      </c>
      <c r="AR3932" s="86">
        <f t="shared" si="1213"/>
        <v>0</v>
      </c>
    </row>
    <row r="3933" spans="1:44" x14ac:dyDescent="0.25">
      <c r="A3933" s="178"/>
      <c r="B3933" s="55" t="str">
        <f>_xlfn.IFNA(VLOOKUP(A3933,'Ajánlatkérő(k) adatai'!$B$4:$C$205,2,0),"")</f>
        <v/>
      </c>
      <c r="C3933" s="178"/>
      <c r="D3933" s="55" t="str">
        <f>_xlfn.IFNA(VLOOKUP(C3933,'Számlafizető(k) adatai'!$C$4:$D$203,2,0),"")</f>
        <v/>
      </c>
      <c r="E3933" s="55" t="str">
        <f>_xlfn.IFNA(VLOOKUP(C3933,'Számlafizető(k) adatai'!$C$4:$M$203,11,0),"")</f>
        <v/>
      </c>
      <c r="F3933" s="178"/>
      <c r="G3933" s="178"/>
      <c r="H3933" s="178"/>
      <c r="I3933" s="55" t="str">
        <f>IF(F3933="","",VLOOKUP(LEFT(F3933,5),'Technikai cellák'!B:C,2,0))</f>
        <v/>
      </c>
      <c r="J3933" s="55" t="str">
        <f>IF(F3933="","",VLOOKUP(I3933,'Technikai cellák'!$C$1:$D$12,2,0))</f>
        <v/>
      </c>
      <c r="K3933" s="179"/>
      <c r="L3933" s="67" t="str">
        <f t="shared" si="1196"/>
        <v/>
      </c>
      <c r="M3933" s="68">
        <f t="shared" si="1197"/>
        <v>0</v>
      </c>
      <c r="N3933" s="66">
        <f t="shared" si="1198"/>
        <v>0</v>
      </c>
      <c r="O3933" s="152"/>
      <c r="P3933" s="172">
        <f t="shared" si="1195"/>
        <v>0</v>
      </c>
      <c r="Q3933" s="69">
        <f t="shared" si="1199"/>
        <v>0</v>
      </c>
      <c r="R3933" s="62">
        <f t="shared" si="1200"/>
        <v>0</v>
      </c>
      <c r="S3933" s="153"/>
      <c r="T3933" s="118" t="str">
        <f t="shared" si="1201"/>
        <v/>
      </c>
      <c r="U3933" s="154"/>
      <c r="V3933" s="154"/>
      <c r="W3933" s="154"/>
      <c r="X3933" s="154"/>
      <c r="Y3933" s="154"/>
      <c r="Z3933" s="154"/>
      <c r="AA3933" s="154"/>
      <c r="AB3933" s="154"/>
      <c r="AC3933" s="154"/>
      <c r="AD3933" s="154"/>
      <c r="AE3933" s="154"/>
      <c r="AF3933" s="154"/>
      <c r="AG3933" s="63">
        <f t="shared" si="1202"/>
        <v>0</v>
      </c>
      <c r="AH3933" s="56">
        <f t="shared" si="1203"/>
        <v>0</v>
      </c>
      <c r="AI3933" s="56">
        <f t="shared" si="1204"/>
        <v>0</v>
      </c>
      <c r="AJ3933" s="56">
        <f t="shared" si="1205"/>
        <v>0</v>
      </c>
      <c r="AK3933" s="56">
        <f t="shared" si="1206"/>
        <v>0</v>
      </c>
      <c r="AL3933" s="56">
        <f t="shared" si="1207"/>
        <v>0</v>
      </c>
      <c r="AM3933" s="56">
        <f t="shared" si="1208"/>
        <v>0</v>
      </c>
      <c r="AN3933" s="56">
        <f t="shared" si="1209"/>
        <v>0</v>
      </c>
      <c r="AO3933" s="56">
        <f t="shared" si="1210"/>
        <v>0</v>
      </c>
      <c r="AP3933" s="56">
        <f t="shared" si="1211"/>
        <v>0</v>
      </c>
      <c r="AQ3933" s="56">
        <f t="shared" si="1212"/>
        <v>0</v>
      </c>
      <c r="AR3933" s="86">
        <f t="shared" si="1213"/>
        <v>0</v>
      </c>
    </row>
    <row r="3934" spans="1:44" x14ac:dyDescent="0.25">
      <c r="A3934" s="178"/>
      <c r="B3934" s="55" t="str">
        <f>_xlfn.IFNA(VLOOKUP(A3934,'Ajánlatkérő(k) adatai'!$B$4:$C$205,2,0),"")</f>
        <v/>
      </c>
      <c r="C3934" s="178"/>
      <c r="D3934" s="55" t="str">
        <f>_xlfn.IFNA(VLOOKUP(C3934,'Számlafizető(k) adatai'!$C$4:$D$203,2,0),"")</f>
        <v/>
      </c>
      <c r="E3934" s="55" t="str">
        <f>_xlfn.IFNA(VLOOKUP(C3934,'Számlafizető(k) adatai'!$C$4:$M$203,11,0),"")</f>
        <v/>
      </c>
      <c r="F3934" s="178"/>
      <c r="G3934" s="178"/>
      <c r="H3934" s="178"/>
      <c r="I3934" s="55" t="str">
        <f>IF(F3934="","",VLOOKUP(LEFT(F3934,5),'Technikai cellák'!B:C,2,0))</f>
        <v/>
      </c>
      <c r="J3934" s="55" t="str">
        <f>IF(F3934="","",VLOOKUP(I3934,'Technikai cellák'!$C$1:$D$12,2,0))</f>
        <v/>
      </c>
      <c r="K3934" s="179"/>
      <c r="L3934" s="67" t="str">
        <f t="shared" si="1196"/>
        <v/>
      </c>
      <c r="M3934" s="68">
        <f t="shared" si="1197"/>
        <v>0</v>
      </c>
      <c r="N3934" s="66">
        <f t="shared" si="1198"/>
        <v>0</v>
      </c>
      <c r="O3934" s="152"/>
      <c r="P3934" s="172">
        <f t="shared" si="1195"/>
        <v>0</v>
      </c>
      <c r="Q3934" s="69">
        <f t="shared" si="1199"/>
        <v>0</v>
      </c>
      <c r="R3934" s="62">
        <f t="shared" si="1200"/>
        <v>0</v>
      </c>
      <c r="S3934" s="153"/>
      <c r="T3934" s="118" t="str">
        <f t="shared" si="1201"/>
        <v/>
      </c>
      <c r="U3934" s="154"/>
      <c r="V3934" s="154"/>
      <c r="W3934" s="154"/>
      <c r="X3934" s="154"/>
      <c r="Y3934" s="154"/>
      <c r="Z3934" s="154"/>
      <c r="AA3934" s="154"/>
      <c r="AB3934" s="154"/>
      <c r="AC3934" s="154"/>
      <c r="AD3934" s="154"/>
      <c r="AE3934" s="154"/>
      <c r="AF3934" s="154"/>
      <c r="AG3934" s="63">
        <f t="shared" si="1202"/>
        <v>0</v>
      </c>
      <c r="AH3934" s="56">
        <f t="shared" si="1203"/>
        <v>0</v>
      </c>
      <c r="AI3934" s="56">
        <f t="shared" si="1204"/>
        <v>0</v>
      </c>
      <c r="AJ3934" s="56">
        <f t="shared" si="1205"/>
        <v>0</v>
      </c>
      <c r="AK3934" s="56">
        <f t="shared" si="1206"/>
        <v>0</v>
      </c>
      <c r="AL3934" s="56">
        <f t="shared" si="1207"/>
        <v>0</v>
      </c>
      <c r="AM3934" s="56">
        <f t="shared" si="1208"/>
        <v>0</v>
      </c>
      <c r="AN3934" s="56">
        <f t="shared" si="1209"/>
        <v>0</v>
      </c>
      <c r="AO3934" s="56">
        <f t="shared" si="1210"/>
        <v>0</v>
      </c>
      <c r="AP3934" s="56">
        <f t="shared" si="1211"/>
        <v>0</v>
      </c>
      <c r="AQ3934" s="56">
        <f t="shared" si="1212"/>
        <v>0</v>
      </c>
      <c r="AR3934" s="86">
        <f t="shared" si="1213"/>
        <v>0</v>
      </c>
    </row>
    <row r="3935" spans="1:44" x14ac:dyDescent="0.25">
      <c r="A3935" s="178"/>
      <c r="B3935" s="55" t="str">
        <f>_xlfn.IFNA(VLOOKUP(A3935,'Ajánlatkérő(k) adatai'!$B$4:$C$205,2,0),"")</f>
        <v/>
      </c>
      <c r="C3935" s="178"/>
      <c r="D3935" s="55" t="str">
        <f>_xlfn.IFNA(VLOOKUP(C3935,'Számlafizető(k) adatai'!$C$4:$D$203,2,0),"")</f>
        <v/>
      </c>
      <c r="E3935" s="55" t="str">
        <f>_xlfn.IFNA(VLOOKUP(C3935,'Számlafizető(k) adatai'!$C$4:$M$203,11,0),"")</f>
        <v/>
      </c>
      <c r="F3935" s="178"/>
      <c r="G3935" s="178"/>
      <c r="H3935" s="178"/>
      <c r="I3935" s="55" t="str">
        <f>IF(F3935="","",VLOOKUP(LEFT(F3935,5),'Technikai cellák'!B:C,2,0))</f>
        <v/>
      </c>
      <c r="J3935" s="55" t="str">
        <f>IF(F3935="","",VLOOKUP(I3935,'Technikai cellák'!$C$1:$D$12,2,0))</f>
        <v/>
      </c>
      <c r="K3935" s="179"/>
      <c r="L3935" s="67" t="str">
        <f t="shared" si="1196"/>
        <v/>
      </c>
      <c r="M3935" s="68">
        <f t="shared" si="1197"/>
        <v>0</v>
      </c>
      <c r="N3935" s="66">
        <f t="shared" si="1198"/>
        <v>0</v>
      </c>
      <c r="O3935" s="152"/>
      <c r="P3935" s="172">
        <f t="shared" si="1195"/>
        <v>0</v>
      </c>
      <c r="Q3935" s="69">
        <f t="shared" si="1199"/>
        <v>0</v>
      </c>
      <c r="R3935" s="62">
        <f t="shared" si="1200"/>
        <v>0</v>
      </c>
      <c r="S3935" s="153"/>
      <c r="T3935" s="118" t="str">
        <f t="shared" si="1201"/>
        <v/>
      </c>
      <c r="U3935" s="154"/>
      <c r="V3935" s="154"/>
      <c r="W3935" s="154"/>
      <c r="X3935" s="154"/>
      <c r="Y3935" s="154"/>
      <c r="Z3935" s="154"/>
      <c r="AA3935" s="154"/>
      <c r="AB3935" s="154"/>
      <c r="AC3935" s="154"/>
      <c r="AD3935" s="154"/>
      <c r="AE3935" s="154"/>
      <c r="AF3935" s="154"/>
      <c r="AG3935" s="63">
        <f t="shared" si="1202"/>
        <v>0</v>
      </c>
      <c r="AH3935" s="56">
        <f t="shared" si="1203"/>
        <v>0</v>
      </c>
      <c r="AI3935" s="56">
        <f t="shared" si="1204"/>
        <v>0</v>
      </c>
      <c r="AJ3935" s="56">
        <f t="shared" si="1205"/>
        <v>0</v>
      </c>
      <c r="AK3935" s="56">
        <f t="shared" si="1206"/>
        <v>0</v>
      </c>
      <c r="AL3935" s="56">
        <f t="shared" si="1207"/>
        <v>0</v>
      </c>
      <c r="AM3935" s="56">
        <f t="shared" si="1208"/>
        <v>0</v>
      </c>
      <c r="AN3935" s="56">
        <f t="shared" si="1209"/>
        <v>0</v>
      </c>
      <c r="AO3935" s="56">
        <f t="shared" si="1210"/>
        <v>0</v>
      </c>
      <c r="AP3935" s="56">
        <f t="shared" si="1211"/>
        <v>0</v>
      </c>
      <c r="AQ3935" s="56">
        <f t="shared" si="1212"/>
        <v>0</v>
      </c>
      <c r="AR3935" s="86">
        <f t="shared" si="1213"/>
        <v>0</v>
      </c>
    </row>
    <row r="3936" spans="1:44" x14ac:dyDescent="0.25">
      <c r="A3936" s="178"/>
      <c r="B3936" s="55" t="str">
        <f>_xlfn.IFNA(VLOOKUP(A3936,'Ajánlatkérő(k) adatai'!$B$4:$C$205,2,0),"")</f>
        <v/>
      </c>
      <c r="C3936" s="178"/>
      <c r="D3936" s="55" t="str">
        <f>_xlfn.IFNA(VLOOKUP(C3936,'Számlafizető(k) adatai'!$C$4:$D$203,2,0),"")</f>
        <v/>
      </c>
      <c r="E3936" s="55" t="str">
        <f>_xlfn.IFNA(VLOOKUP(C3936,'Számlafizető(k) adatai'!$C$4:$M$203,11,0),"")</f>
        <v/>
      </c>
      <c r="F3936" s="178"/>
      <c r="G3936" s="178"/>
      <c r="H3936" s="178"/>
      <c r="I3936" s="55" t="str">
        <f>IF(F3936="","",VLOOKUP(LEFT(F3936,5),'Technikai cellák'!B:C,2,0))</f>
        <v/>
      </c>
      <c r="J3936" s="55" t="str">
        <f>IF(F3936="","",VLOOKUP(I3936,'Technikai cellák'!$C$1:$D$12,2,0))</f>
        <v/>
      </c>
      <c r="K3936" s="179"/>
      <c r="L3936" s="67" t="str">
        <f t="shared" si="1196"/>
        <v/>
      </c>
      <c r="M3936" s="68">
        <f t="shared" si="1197"/>
        <v>0</v>
      </c>
      <c r="N3936" s="66">
        <f t="shared" si="1198"/>
        <v>0</v>
      </c>
      <c r="O3936" s="152"/>
      <c r="P3936" s="172">
        <f t="shared" si="1195"/>
        <v>0</v>
      </c>
      <c r="Q3936" s="69">
        <f t="shared" si="1199"/>
        <v>0</v>
      </c>
      <c r="R3936" s="62">
        <f t="shared" si="1200"/>
        <v>0</v>
      </c>
      <c r="S3936" s="153"/>
      <c r="T3936" s="118" t="str">
        <f t="shared" si="1201"/>
        <v/>
      </c>
      <c r="U3936" s="154"/>
      <c r="V3936" s="154"/>
      <c r="W3936" s="154"/>
      <c r="X3936" s="154"/>
      <c r="Y3936" s="154"/>
      <c r="Z3936" s="154"/>
      <c r="AA3936" s="154"/>
      <c r="AB3936" s="154"/>
      <c r="AC3936" s="154"/>
      <c r="AD3936" s="154"/>
      <c r="AE3936" s="154"/>
      <c r="AF3936" s="154"/>
      <c r="AG3936" s="63">
        <f t="shared" si="1202"/>
        <v>0</v>
      </c>
      <c r="AH3936" s="56">
        <f t="shared" si="1203"/>
        <v>0</v>
      </c>
      <c r="AI3936" s="56">
        <f t="shared" si="1204"/>
        <v>0</v>
      </c>
      <c r="AJ3936" s="56">
        <f t="shared" si="1205"/>
        <v>0</v>
      </c>
      <c r="AK3936" s="56">
        <f t="shared" si="1206"/>
        <v>0</v>
      </c>
      <c r="AL3936" s="56">
        <f t="shared" si="1207"/>
        <v>0</v>
      </c>
      <c r="AM3936" s="56">
        <f t="shared" si="1208"/>
        <v>0</v>
      </c>
      <c r="AN3936" s="56">
        <f t="shared" si="1209"/>
        <v>0</v>
      </c>
      <c r="AO3936" s="56">
        <f t="shared" si="1210"/>
        <v>0</v>
      </c>
      <c r="AP3936" s="56">
        <f t="shared" si="1211"/>
        <v>0</v>
      </c>
      <c r="AQ3936" s="56">
        <f t="shared" si="1212"/>
        <v>0</v>
      </c>
      <c r="AR3936" s="86">
        <f t="shared" si="1213"/>
        <v>0</v>
      </c>
    </row>
    <row r="3937" spans="1:44" x14ac:dyDescent="0.25">
      <c r="A3937" s="178"/>
      <c r="B3937" s="55" t="str">
        <f>_xlfn.IFNA(VLOOKUP(A3937,'Ajánlatkérő(k) adatai'!$B$4:$C$205,2,0),"")</f>
        <v/>
      </c>
      <c r="C3937" s="178"/>
      <c r="D3937" s="55" t="str">
        <f>_xlfn.IFNA(VLOOKUP(C3937,'Számlafizető(k) adatai'!$C$4:$D$203,2,0),"")</f>
        <v/>
      </c>
      <c r="E3937" s="55" t="str">
        <f>_xlfn.IFNA(VLOOKUP(C3937,'Számlafizető(k) adatai'!$C$4:$M$203,11,0),"")</f>
        <v/>
      </c>
      <c r="F3937" s="178"/>
      <c r="G3937" s="178"/>
      <c r="H3937" s="178"/>
      <c r="I3937" s="55" t="str">
        <f>IF(F3937="","",VLOOKUP(LEFT(F3937,5),'Technikai cellák'!B:C,2,0))</f>
        <v/>
      </c>
      <c r="J3937" s="55" t="str">
        <f>IF(F3937="","",VLOOKUP(I3937,'Technikai cellák'!$C$1:$D$12,2,0))</f>
        <v/>
      </c>
      <c r="K3937" s="179"/>
      <c r="L3937" s="67" t="str">
        <f t="shared" si="1196"/>
        <v/>
      </c>
      <c r="M3937" s="68">
        <f t="shared" si="1197"/>
        <v>0</v>
      </c>
      <c r="N3937" s="66">
        <f t="shared" si="1198"/>
        <v>0</v>
      </c>
      <c r="O3937" s="152"/>
      <c r="P3937" s="172">
        <f t="shared" si="1195"/>
        <v>0</v>
      </c>
      <c r="Q3937" s="69">
        <f t="shared" si="1199"/>
        <v>0</v>
      </c>
      <c r="R3937" s="62">
        <f t="shared" si="1200"/>
        <v>0</v>
      </c>
      <c r="S3937" s="153"/>
      <c r="T3937" s="118" t="str">
        <f t="shared" si="1201"/>
        <v/>
      </c>
      <c r="U3937" s="154"/>
      <c r="V3937" s="154"/>
      <c r="W3937" s="154"/>
      <c r="X3937" s="154"/>
      <c r="Y3937" s="154"/>
      <c r="Z3937" s="154"/>
      <c r="AA3937" s="154"/>
      <c r="AB3937" s="154"/>
      <c r="AC3937" s="154"/>
      <c r="AD3937" s="154"/>
      <c r="AE3937" s="154"/>
      <c r="AF3937" s="154"/>
      <c r="AG3937" s="63">
        <f t="shared" si="1202"/>
        <v>0</v>
      </c>
      <c r="AH3937" s="56">
        <f t="shared" si="1203"/>
        <v>0</v>
      </c>
      <c r="AI3937" s="56">
        <f t="shared" si="1204"/>
        <v>0</v>
      </c>
      <c r="AJ3937" s="56">
        <f t="shared" si="1205"/>
        <v>0</v>
      </c>
      <c r="AK3937" s="56">
        <f t="shared" si="1206"/>
        <v>0</v>
      </c>
      <c r="AL3937" s="56">
        <f t="shared" si="1207"/>
        <v>0</v>
      </c>
      <c r="AM3937" s="56">
        <f t="shared" si="1208"/>
        <v>0</v>
      </c>
      <c r="AN3937" s="56">
        <f t="shared" si="1209"/>
        <v>0</v>
      </c>
      <c r="AO3937" s="56">
        <f t="shared" si="1210"/>
        <v>0</v>
      </c>
      <c r="AP3937" s="56">
        <f t="shared" si="1211"/>
        <v>0</v>
      </c>
      <c r="AQ3937" s="56">
        <f t="shared" si="1212"/>
        <v>0</v>
      </c>
      <c r="AR3937" s="86">
        <f t="shared" si="1213"/>
        <v>0</v>
      </c>
    </row>
    <row r="3938" spans="1:44" x14ac:dyDescent="0.25">
      <c r="A3938" s="178"/>
      <c r="B3938" s="55" t="str">
        <f>_xlfn.IFNA(VLOOKUP(A3938,'Ajánlatkérő(k) adatai'!$B$4:$C$205,2,0),"")</f>
        <v/>
      </c>
      <c r="C3938" s="178"/>
      <c r="D3938" s="55" t="str">
        <f>_xlfn.IFNA(VLOOKUP(C3938,'Számlafizető(k) adatai'!$C$4:$D$203,2,0),"")</f>
        <v/>
      </c>
      <c r="E3938" s="55" t="str">
        <f>_xlfn.IFNA(VLOOKUP(C3938,'Számlafizető(k) adatai'!$C$4:$M$203,11,0),"")</f>
        <v/>
      </c>
      <c r="F3938" s="178"/>
      <c r="G3938" s="178"/>
      <c r="H3938" s="178"/>
      <c r="I3938" s="55" t="str">
        <f>IF(F3938="","",VLOOKUP(LEFT(F3938,5),'Technikai cellák'!B:C,2,0))</f>
        <v/>
      </c>
      <c r="J3938" s="55" t="str">
        <f>IF(F3938="","",VLOOKUP(I3938,'Technikai cellák'!$C$1:$D$12,2,0))</f>
        <v/>
      </c>
      <c r="K3938" s="179"/>
      <c r="L3938" s="67" t="str">
        <f t="shared" si="1196"/>
        <v/>
      </c>
      <c r="M3938" s="68">
        <f t="shared" si="1197"/>
        <v>0</v>
      </c>
      <c r="N3938" s="66">
        <f t="shared" si="1198"/>
        <v>0</v>
      </c>
      <c r="O3938" s="152"/>
      <c r="P3938" s="172">
        <f t="shared" si="1195"/>
        <v>0</v>
      </c>
      <c r="Q3938" s="69">
        <f t="shared" si="1199"/>
        <v>0</v>
      </c>
      <c r="R3938" s="62">
        <f t="shared" si="1200"/>
        <v>0</v>
      </c>
      <c r="S3938" s="153"/>
      <c r="T3938" s="118" t="str">
        <f t="shared" si="1201"/>
        <v/>
      </c>
      <c r="U3938" s="154"/>
      <c r="V3938" s="154"/>
      <c r="W3938" s="154"/>
      <c r="X3938" s="154"/>
      <c r="Y3938" s="154"/>
      <c r="Z3938" s="154"/>
      <c r="AA3938" s="154"/>
      <c r="AB3938" s="154"/>
      <c r="AC3938" s="154"/>
      <c r="AD3938" s="154"/>
      <c r="AE3938" s="154"/>
      <c r="AF3938" s="154"/>
      <c r="AG3938" s="63">
        <f t="shared" si="1202"/>
        <v>0</v>
      </c>
      <c r="AH3938" s="56">
        <f t="shared" si="1203"/>
        <v>0</v>
      </c>
      <c r="AI3938" s="56">
        <f t="shared" si="1204"/>
        <v>0</v>
      </c>
      <c r="AJ3938" s="56">
        <f t="shared" si="1205"/>
        <v>0</v>
      </c>
      <c r="AK3938" s="56">
        <f t="shared" si="1206"/>
        <v>0</v>
      </c>
      <c r="AL3938" s="56">
        <f t="shared" si="1207"/>
        <v>0</v>
      </c>
      <c r="AM3938" s="56">
        <f t="shared" si="1208"/>
        <v>0</v>
      </c>
      <c r="AN3938" s="56">
        <f t="shared" si="1209"/>
        <v>0</v>
      </c>
      <c r="AO3938" s="56">
        <f t="shared" si="1210"/>
        <v>0</v>
      </c>
      <c r="AP3938" s="56">
        <f t="shared" si="1211"/>
        <v>0</v>
      </c>
      <c r="AQ3938" s="56">
        <f t="shared" si="1212"/>
        <v>0</v>
      </c>
      <c r="AR3938" s="86">
        <f t="shared" si="1213"/>
        <v>0</v>
      </c>
    </row>
    <row r="3939" spans="1:44" x14ac:dyDescent="0.25">
      <c r="A3939" s="178"/>
      <c r="B3939" s="55" t="str">
        <f>_xlfn.IFNA(VLOOKUP(A3939,'Ajánlatkérő(k) adatai'!$B$4:$C$205,2,0),"")</f>
        <v/>
      </c>
      <c r="C3939" s="178"/>
      <c r="D3939" s="55" t="str">
        <f>_xlfn.IFNA(VLOOKUP(C3939,'Számlafizető(k) adatai'!$C$4:$D$203,2,0),"")</f>
        <v/>
      </c>
      <c r="E3939" s="55" t="str">
        <f>_xlfn.IFNA(VLOOKUP(C3939,'Számlafizető(k) adatai'!$C$4:$M$203,11,0),"")</f>
        <v/>
      </c>
      <c r="F3939" s="178"/>
      <c r="G3939" s="178"/>
      <c r="H3939" s="178"/>
      <c r="I3939" s="55" t="str">
        <f>IF(F3939="","",VLOOKUP(LEFT(F3939,5),'Technikai cellák'!B:C,2,0))</f>
        <v/>
      </c>
      <c r="J3939" s="55" t="str">
        <f>IF(F3939="","",VLOOKUP(I3939,'Technikai cellák'!$C$1:$D$12,2,0))</f>
        <v/>
      </c>
      <c r="K3939" s="179"/>
      <c r="L3939" s="67" t="str">
        <f t="shared" si="1196"/>
        <v/>
      </c>
      <c r="M3939" s="68">
        <f t="shared" si="1197"/>
        <v>0</v>
      </c>
      <c r="N3939" s="66">
        <f t="shared" si="1198"/>
        <v>0</v>
      </c>
      <c r="O3939" s="152"/>
      <c r="P3939" s="172">
        <f t="shared" si="1195"/>
        <v>0</v>
      </c>
      <c r="Q3939" s="69">
        <f t="shared" si="1199"/>
        <v>0</v>
      </c>
      <c r="R3939" s="62">
        <f t="shared" si="1200"/>
        <v>0</v>
      </c>
      <c r="S3939" s="153"/>
      <c r="T3939" s="118" t="str">
        <f t="shared" si="1201"/>
        <v/>
      </c>
      <c r="U3939" s="154"/>
      <c r="V3939" s="154"/>
      <c r="W3939" s="154"/>
      <c r="X3939" s="154"/>
      <c r="Y3939" s="154"/>
      <c r="Z3939" s="154"/>
      <c r="AA3939" s="154"/>
      <c r="AB3939" s="154"/>
      <c r="AC3939" s="154"/>
      <c r="AD3939" s="154"/>
      <c r="AE3939" s="154"/>
      <c r="AF3939" s="154"/>
      <c r="AG3939" s="63">
        <f t="shared" si="1202"/>
        <v>0</v>
      </c>
      <c r="AH3939" s="56">
        <f t="shared" si="1203"/>
        <v>0</v>
      </c>
      <c r="AI3939" s="56">
        <f t="shared" si="1204"/>
        <v>0</v>
      </c>
      <c r="AJ3939" s="56">
        <f t="shared" si="1205"/>
        <v>0</v>
      </c>
      <c r="AK3939" s="56">
        <f t="shared" si="1206"/>
        <v>0</v>
      </c>
      <c r="AL3939" s="56">
        <f t="shared" si="1207"/>
        <v>0</v>
      </c>
      <c r="AM3939" s="56">
        <f t="shared" si="1208"/>
        <v>0</v>
      </c>
      <c r="AN3939" s="56">
        <f t="shared" si="1209"/>
        <v>0</v>
      </c>
      <c r="AO3939" s="56">
        <f t="shared" si="1210"/>
        <v>0</v>
      </c>
      <c r="AP3939" s="56">
        <f t="shared" si="1211"/>
        <v>0</v>
      </c>
      <c r="AQ3939" s="56">
        <f t="shared" si="1212"/>
        <v>0</v>
      </c>
      <c r="AR3939" s="86">
        <f t="shared" si="1213"/>
        <v>0</v>
      </c>
    </row>
    <row r="3940" spans="1:44" x14ac:dyDescent="0.25">
      <c r="A3940" s="178"/>
      <c r="B3940" s="55" t="str">
        <f>_xlfn.IFNA(VLOOKUP(A3940,'Ajánlatkérő(k) adatai'!$B$4:$C$205,2,0),"")</f>
        <v/>
      </c>
      <c r="C3940" s="178"/>
      <c r="D3940" s="55" t="str">
        <f>_xlfn.IFNA(VLOOKUP(C3940,'Számlafizető(k) adatai'!$C$4:$D$203,2,0),"")</f>
        <v/>
      </c>
      <c r="E3940" s="55" t="str">
        <f>_xlfn.IFNA(VLOOKUP(C3940,'Számlafizető(k) adatai'!$C$4:$M$203,11,0),"")</f>
        <v/>
      </c>
      <c r="F3940" s="178"/>
      <c r="G3940" s="178"/>
      <c r="H3940" s="178"/>
      <c r="I3940" s="55" t="str">
        <f>IF(F3940="","",VLOOKUP(LEFT(F3940,5),'Technikai cellák'!B:C,2,0))</f>
        <v/>
      </c>
      <c r="J3940" s="55" t="str">
        <f>IF(F3940="","",VLOOKUP(I3940,'Technikai cellák'!$C$1:$D$12,2,0))</f>
        <v/>
      </c>
      <c r="K3940" s="179"/>
      <c r="L3940" s="67" t="str">
        <f t="shared" si="1196"/>
        <v/>
      </c>
      <c r="M3940" s="68">
        <f t="shared" si="1197"/>
        <v>0</v>
      </c>
      <c r="N3940" s="66">
        <f t="shared" si="1198"/>
        <v>0</v>
      </c>
      <c r="O3940" s="152"/>
      <c r="P3940" s="172">
        <f t="shared" si="1195"/>
        <v>0</v>
      </c>
      <c r="Q3940" s="69">
        <f t="shared" si="1199"/>
        <v>0</v>
      </c>
      <c r="R3940" s="62">
        <f t="shared" si="1200"/>
        <v>0</v>
      </c>
      <c r="S3940" s="153"/>
      <c r="T3940" s="118" t="str">
        <f t="shared" si="1201"/>
        <v/>
      </c>
      <c r="U3940" s="154"/>
      <c r="V3940" s="154"/>
      <c r="W3940" s="154"/>
      <c r="X3940" s="154"/>
      <c r="Y3940" s="154"/>
      <c r="Z3940" s="154"/>
      <c r="AA3940" s="154"/>
      <c r="AB3940" s="154"/>
      <c r="AC3940" s="154"/>
      <c r="AD3940" s="154"/>
      <c r="AE3940" s="154"/>
      <c r="AF3940" s="154"/>
      <c r="AG3940" s="63">
        <f t="shared" si="1202"/>
        <v>0</v>
      </c>
      <c r="AH3940" s="56">
        <f t="shared" si="1203"/>
        <v>0</v>
      </c>
      <c r="AI3940" s="56">
        <f t="shared" si="1204"/>
        <v>0</v>
      </c>
      <c r="AJ3940" s="56">
        <f t="shared" si="1205"/>
        <v>0</v>
      </c>
      <c r="AK3940" s="56">
        <f t="shared" si="1206"/>
        <v>0</v>
      </c>
      <c r="AL3940" s="56">
        <f t="shared" si="1207"/>
        <v>0</v>
      </c>
      <c r="AM3940" s="56">
        <f t="shared" si="1208"/>
        <v>0</v>
      </c>
      <c r="AN3940" s="56">
        <f t="shared" si="1209"/>
        <v>0</v>
      </c>
      <c r="AO3940" s="56">
        <f t="shared" si="1210"/>
        <v>0</v>
      </c>
      <c r="AP3940" s="56">
        <f t="shared" si="1211"/>
        <v>0</v>
      </c>
      <c r="AQ3940" s="56">
        <f t="shared" si="1212"/>
        <v>0</v>
      </c>
      <c r="AR3940" s="86">
        <f t="shared" si="1213"/>
        <v>0</v>
      </c>
    </row>
    <row r="3941" spans="1:44" x14ac:dyDescent="0.25">
      <c r="A3941" s="178"/>
      <c r="B3941" s="55" t="str">
        <f>_xlfn.IFNA(VLOOKUP(A3941,'Ajánlatkérő(k) adatai'!$B$4:$C$205,2,0),"")</f>
        <v/>
      </c>
      <c r="C3941" s="178"/>
      <c r="D3941" s="55" t="str">
        <f>_xlfn.IFNA(VLOOKUP(C3941,'Számlafizető(k) adatai'!$C$4:$D$203,2,0),"")</f>
        <v/>
      </c>
      <c r="E3941" s="55" t="str">
        <f>_xlfn.IFNA(VLOOKUP(C3941,'Számlafizető(k) adatai'!$C$4:$M$203,11,0),"")</f>
        <v/>
      </c>
      <c r="F3941" s="178"/>
      <c r="G3941" s="178"/>
      <c r="H3941" s="178"/>
      <c r="I3941" s="55" t="str">
        <f>IF(F3941="","",VLOOKUP(LEFT(F3941,5),'Technikai cellák'!B:C,2,0))</f>
        <v/>
      </c>
      <c r="J3941" s="55" t="str">
        <f>IF(F3941="","",VLOOKUP(I3941,'Technikai cellák'!$C$1:$D$12,2,0))</f>
        <v/>
      </c>
      <c r="K3941" s="179"/>
      <c r="L3941" s="67" t="str">
        <f t="shared" si="1196"/>
        <v/>
      </c>
      <c r="M3941" s="68">
        <f t="shared" si="1197"/>
        <v>0</v>
      </c>
      <c r="N3941" s="66">
        <f t="shared" si="1198"/>
        <v>0</v>
      </c>
      <c r="O3941" s="152"/>
      <c r="P3941" s="172">
        <f t="shared" si="1195"/>
        <v>0</v>
      </c>
      <c r="Q3941" s="69">
        <f t="shared" si="1199"/>
        <v>0</v>
      </c>
      <c r="R3941" s="62">
        <f t="shared" si="1200"/>
        <v>0</v>
      </c>
      <c r="S3941" s="153"/>
      <c r="T3941" s="118" t="str">
        <f t="shared" si="1201"/>
        <v/>
      </c>
      <c r="U3941" s="154"/>
      <c r="V3941" s="154"/>
      <c r="W3941" s="154"/>
      <c r="X3941" s="154"/>
      <c r="Y3941" s="154"/>
      <c r="Z3941" s="154"/>
      <c r="AA3941" s="154"/>
      <c r="AB3941" s="154"/>
      <c r="AC3941" s="154"/>
      <c r="AD3941" s="154"/>
      <c r="AE3941" s="154"/>
      <c r="AF3941" s="154"/>
      <c r="AG3941" s="63">
        <f t="shared" si="1202"/>
        <v>0</v>
      </c>
      <c r="AH3941" s="56">
        <f t="shared" si="1203"/>
        <v>0</v>
      </c>
      <c r="AI3941" s="56">
        <f t="shared" si="1204"/>
        <v>0</v>
      </c>
      <c r="AJ3941" s="56">
        <f t="shared" si="1205"/>
        <v>0</v>
      </c>
      <c r="AK3941" s="56">
        <f t="shared" si="1206"/>
        <v>0</v>
      </c>
      <c r="AL3941" s="56">
        <f t="shared" si="1207"/>
        <v>0</v>
      </c>
      <c r="AM3941" s="56">
        <f t="shared" si="1208"/>
        <v>0</v>
      </c>
      <c r="AN3941" s="56">
        <f t="shared" si="1209"/>
        <v>0</v>
      </c>
      <c r="AO3941" s="56">
        <f t="shared" si="1210"/>
        <v>0</v>
      </c>
      <c r="AP3941" s="56">
        <f t="shared" si="1211"/>
        <v>0</v>
      </c>
      <c r="AQ3941" s="56">
        <f t="shared" si="1212"/>
        <v>0</v>
      </c>
      <c r="AR3941" s="86">
        <f t="shared" si="1213"/>
        <v>0</v>
      </c>
    </row>
    <row r="3942" spans="1:44" x14ac:dyDescent="0.25">
      <c r="A3942" s="178"/>
      <c r="B3942" s="55" t="str">
        <f>_xlfn.IFNA(VLOOKUP(A3942,'Ajánlatkérő(k) adatai'!$B$4:$C$205,2,0),"")</f>
        <v/>
      </c>
      <c r="C3942" s="178"/>
      <c r="D3942" s="55" t="str">
        <f>_xlfn.IFNA(VLOOKUP(C3942,'Számlafizető(k) adatai'!$C$4:$D$203,2,0),"")</f>
        <v/>
      </c>
      <c r="E3942" s="55" t="str">
        <f>_xlfn.IFNA(VLOOKUP(C3942,'Számlafizető(k) adatai'!$C$4:$M$203,11,0),"")</f>
        <v/>
      </c>
      <c r="F3942" s="178"/>
      <c r="G3942" s="178"/>
      <c r="H3942" s="178"/>
      <c r="I3942" s="55" t="str">
        <f>IF(F3942="","",VLOOKUP(LEFT(F3942,5),'Technikai cellák'!B:C,2,0))</f>
        <v/>
      </c>
      <c r="J3942" s="55" t="str">
        <f>IF(F3942="","",VLOOKUP(I3942,'Technikai cellák'!$C$1:$D$12,2,0))</f>
        <v/>
      </c>
      <c r="K3942" s="179"/>
      <c r="L3942" s="67" t="str">
        <f t="shared" si="1196"/>
        <v/>
      </c>
      <c r="M3942" s="68">
        <f t="shared" si="1197"/>
        <v>0</v>
      </c>
      <c r="N3942" s="66">
        <f t="shared" si="1198"/>
        <v>0</v>
      </c>
      <c r="O3942" s="152"/>
      <c r="P3942" s="172">
        <f t="shared" si="1195"/>
        <v>0</v>
      </c>
      <c r="Q3942" s="69">
        <f t="shared" si="1199"/>
        <v>0</v>
      </c>
      <c r="R3942" s="62">
        <f t="shared" si="1200"/>
        <v>0</v>
      </c>
      <c r="S3942" s="153"/>
      <c r="T3942" s="118" t="str">
        <f t="shared" si="1201"/>
        <v/>
      </c>
      <c r="U3942" s="154"/>
      <c r="V3942" s="154"/>
      <c r="W3942" s="154"/>
      <c r="X3942" s="154"/>
      <c r="Y3942" s="154"/>
      <c r="Z3942" s="154"/>
      <c r="AA3942" s="154"/>
      <c r="AB3942" s="154"/>
      <c r="AC3942" s="154"/>
      <c r="AD3942" s="154"/>
      <c r="AE3942" s="154"/>
      <c r="AF3942" s="154"/>
      <c r="AG3942" s="63">
        <f t="shared" si="1202"/>
        <v>0</v>
      </c>
      <c r="AH3942" s="56">
        <f t="shared" si="1203"/>
        <v>0</v>
      </c>
      <c r="AI3942" s="56">
        <f t="shared" si="1204"/>
        <v>0</v>
      </c>
      <c r="AJ3942" s="56">
        <f t="shared" si="1205"/>
        <v>0</v>
      </c>
      <c r="AK3942" s="56">
        <f t="shared" si="1206"/>
        <v>0</v>
      </c>
      <c r="AL3942" s="56">
        <f t="shared" si="1207"/>
        <v>0</v>
      </c>
      <c r="AM3942" s="56">
        <f t="shared" si="1208"/>
        <v>0</v>
      </c>
      <c r="AN3942" s="56">
        <f t="shared" si="1209"/>
        <v>0</v>
      </c>
      <c r="AO3942" s="56">
        <f t="shared" si="1210"/>
        <v>0</v>
      </c>
      <c r="AP3942" s="56">
        <f t="shared" si="1211"/>
        <v>0</v>
      </c>
      <c r="AQ3942" s="56">
        <f t="shared" si="1212"/>
        <v>0</v>
      </c>
      <c r="AR3942" s="86">
        <f t="shared" si="1213"/>
        <v>0</v>
      </c>
    </row>
    <row r="3943" spans="1:44" x14ac:dyDescent="0.25">
      <c r="A3943" s="178"/>
      <c r="B3943" s="55" t="str">
        <f>_xlfn.IFNA(VLOOKUP(A3943,'Ajánlatkérő(k) adatai'!$B$4:$C$205,2,0),"")</f>
        <v/>
      </c>
      <c r="C3943" s="178"/>
      <c r="D3943" s="55" t="str">
        <f>_xlfn.IFNA(VLOOKUP(C3943,'Számlafizető(k) adatai'!$C$4:$D$203,2,0),"")</f>
        <v/>
      </c>
      <c r="E3943" s="55" t="str">
        <f>_xlfn.IFNA(VLOOKUP(C3943,'Számlafizető(k) adatai'!$C$4:$M$203,11,0),"")</f>
        <v/>
      </c>
      <c r="F3943" s="178"/>
      <c r="G3943" s="178"/>
      <c r="H3943" s="178"/>
      <c r="I3943" s="55" t="str">
        <f>IF(F3943="","",VLOOKUP(LEFT(F3943,5),'Technikai cellák'!B:C,2,0))</f>
        <v/>
      </c>
      <c r="J3943" s="55" t="str">
        <f>IF(F3943="","",VLOOKUP(I3943,'Technikai cellák'!$C$1:$D$12,2,0))</f>
        <v/>
      </c>
      <c r="K3943" s="179"/>
      <c r="L3943" s="67" t="str">
        <f t="shared" si="1196"/>
        <v/>
      </c>
      <c r="M3943" s="68">
        <f t="shared" si="1197"/>
        <v>0</v>
      </c>
      <c r="N3943" s="66">
        <f t="shared" si="1198"/>
        <v>0</v>
      </c>
      <c r="O3943" s="152"/>
      <c r="P3943" s="172">
        <f t="shared" si="1195"/>
        <v>0</v>
      </c>
      <c r="Q3943" s="69">
        <f t="shared" si="1199"/>
        <v>0</v>
      </c>
      <c r="R3943" s="62">
        <f t="shared" si="1200"/>
        <v>0</v>
      </c>
      <c r="S3943" s="153"/>
      <c r="T3943" s="118" t="str">
        <f t="shared" si="1201"/>
        <v/>
      </c>
      <c r="U3943" s="154"/>
      <c r="V3943" s="154"/>
      <c r="W3943" s="154"/>
      <c r="X3943" s="154"/>
      <c r="Y3943" s="154"/>
      <c r="Z3943" s="154"/>
      <c r="AA3943" s="154"/>
      <c r="AB3943" s="154"/>
      <c r="AC3943" s="154"/>
      <c r="AD3943" s="154"/>
      <c r="AE3943" s="154"/>
      <c r="AF3943" s="154"/>
      <c r="AG3943" s="63">
        <f t="shared" si="1202"/>
        <v>0</v>
      </c>
      <c r="AH3943" s="56">
        <f t="shared" si="1203"/>
        <v>0</v>
      </c>
      <c r="AI3943" s="56">
        <f t="shared" si="1204"/>
        <v>0</v>
      </c>
      <c r="AJ3943" s="56">
        <f t="shared" si="1205"/>
        <v>0</v>
      </c>
      <c r="AK3943" s="56">
        <f t="shared" si="1206"/>
        <v>0</v>
      </c>
      <c r="AL3943" s="56">
        <f t="shared" si="1207"/>
        <v>0</v>
      </c>
      <c r="AM3943" s="56">
        <f t="shared" si="1208"/>
        <v>0</v>
      </c>
      <c r="AN3943" s="56">
        <f t="shared" si="1209"/>
        <v>0</v>
      </c>
      <c r="AO3943" s="56">
        <f t="shared" si="1210"/>
        <v>0</v>
      </c>
      <c r="AP3943" s="56">
        <f t="shared" si="1211"/>
        <v>0</v>
      </c>
      <c r="AQ3943" s="56">
        <f t="shared" si="1212"/>
        <v>0</v>
      </c>
      <c r="AR3943" s="86">
        <f t="shared" si="1213"/>
        <v>0</v>
      </c>
    </row>
    <row r="3944" spans="1:44" x14ac:dyDescent="0.25">
      <c r="A3944" s="178"/>
      <c r="B3944" s="55" t="str">
        <f>_xlfn.IFNA(VLOOKUP(A3944,'Ajánlatkérő(k) adatai'!$B$4:$C$205,2,0),"")</f>
        <v/>
      </c>
      <c r="C3944" s="178"/>
      <c r="D3944" s="55" t="str">
        <f>_xlfn.IFNA(VLOOKUP(C3944,'Számlafizető(k) adatai'!$C$4:$D$203,2,0),"")</f>
        <v/>
      </c>
      <c r="E3944" s="55" t="str">
        <f>_xlfn.IFNA(VLOOKUP(C3944,'Számlafizető(k) adatai'!$C$4:$M$203,11,0),"")</f>
        <v/>
      </c>
      <c r="F3944" s="178"/>
      <c r="G3944" s="178"/>
      <c r="H3944" s="178"/>
      <c r="I3944" s="55" t="str">
        <f>IF(F3944="","",VLOOKUP(LEFT(F3944,5),'Technikai cellák'!B:C,2,0))</f>
        <v/>
      </c>
      <c r="J3944" s="55" t="str">
        <f>IF(F3944="","",VLOOKUP(I3944,'Technikai cellák'!$C$1:$D$12,2,0))</f>
        <v/>
      </c>
      <c r="K3944" s="179"/>
      <c r="L3944" s="67" t="str">
        <f t="shared" si="1196"/>
        <v/>
      </c>
      <c r="M3944" s="68">
        <f t="shared" si="1197"/>
        <v>0</v>
      </c>
      <c r="N3944" s="66">
        <f t="shared" si="1198"/>
        <v>0</v>
      </c>
      <c r="O3944" s="152"/>
      <c r="P3944" s="172">
        <f t="shared" si="1195"/>
        <v>0</v>
      </c>
      <c r="Q3944" s="69">
        <f t="shared" si="1199"/>
        <v>0</v>
      </c>
      <c r="R3944" s="62">
        <f t="shared" si="1200"/>
        <v>0</v>
      </c>
      <c r="S3944" s="153"/>
      <c r="T3944" s="118" t="str">
        <f t="shared" si="1201"/>
        <v/>
      </c>
      <c r="U3944" s="154"/>
      <c r="V3944" s="154"/>
      <c r="W3944" s="154"/>
      <c r="X3944" s="154"/>
      <c r="Y3944" s="154"/>
      <c r="Z3944" s="154"/>
      <c r="AA3944" s="154"/>
      <c r="AB3944" s="154"/>
      <c r="AC3944" s="154"/>
      <c r="AD3944" s="154"/>
      <c r="AE3944" s="154"/>
      <c r="AF3944" s="154"/>
      <c r="AG3944" s="63">
        <f t="shared" si="1202"/>
        <v>0</v>
      </c>
      <c r="AH3944" s="56">
        <f t="shared" si="1203"/>
        <v>0</v>
      </c>
      <c r="AI3944" s="56">
        <f t="shared" si="1204"/>
        <v>0</v>
      </c>
      <c r="AJ3944" s="56">
        <f t="shared" si="1205"/>
        <v>0</v>
      </c>
      <c r="AK3944" s="56">
        <f t="shared" si="1206"/>
        <v>0</v>
      </c>
      <c r="AL3944" s="56">
        <f t="shared" si="1207"/>
        <v>0</v>
      </c>
      <c r="AM3944" s="56">
        <f t="shared" si="1208"/>
        <v>0</v>
      </c>
      <c r="AN3944" s="56">
        <f t="shared" si="1209"/>
        <v>0</v>
      </c>
      <c r="AO3944" s="56">
        <f t="shared" si="1210"/>
        <v>0</v>
      </c>
      <c r="AP3944" s="56">
        <f t="shared" si="1211"/>
        <v>0</v>
      </c>
      <c r="AQ3944" s="56">
        <f t="shared" si="1212"/>
        <v>0</v>
      </c>
      <c r="AR3944" s="86">
        <f t="shared" si="1213"/>
        <v>0</v>
      </c>
    </row>
    <row r="3945" spans="1:44" x14ac:dyDescent="0.25">
      <c r="A3945" s="178"/>
      <c r="B3945" s="55" t="str">
        <f>_xlfn.IFNA(VLOOKUP(A3945,'Ajánlatkérő(k) adatai'!$B$4:$C$205,2,0),"")</f>
        <v/>
      </c>
      <c r="C3945" s="178"/>
      <c r="D3945" s="55" t="str">
        <f>_xlfn.IFNA(VLOOKUP(C3945,'Számlafizető(k) adatai'!$C$4:$D$203,2,0),"")</f>
        <v/>
      </c>
      <c r="E3945" s="55" t="str">
        <f>_xlfn.IFNA(VLOOKUP(C3945,'Számlafizető(k) adatai'!$C$4:$M$203,11,0),"")</f>
        <v/>
      </c>
      <c r="F3945" s="178"/>
      <c r="G3945" s="178"/>
      <c r="H3945" s="178"/>
      <c r="I3945" s="55" t="str">
        <f>IF(F3945="","",VLOOKUP(LEFT(F3945,5),'Technikai cellák'!B:C,2,0))</f>
        <v/>
      </c>
      <c r="J3945" s="55" t="str">
        <f>IF(F3945="","",VLOOKUP(I3945,'Technikai cellák'!$C$1:$D$12,2,0))</f>
        <v/>
      </c>
      <c r="K3945" s="179"/>
      <c r="L3945" s="67" t="str">
        <f t="shared" si="1196"/>
        <v/>
      </c>
      <c r="M3945" s="68">
        <f t="shared" si="1197"/>
        <v>0</v>
      </c>
      <c r="N3945" s="66">
        <f t="shared" si="1198"/>
        <v>0</v>
      </c>
      <c r="O3945" s="152"/>
      <c r="P3945" s="172">
        <f t="shared" si="1195"/>
        <v>0</v>
      </c>
      <c r="Q3945" s="69">
        <f t="shared" si="1199"/>
        <v>0</v>
      </c>
      <c r="R3945" s="62">
        <f t="shared" si="1200"/>
        <v>0</v>
      </c>
      <c r="S3945" s="153"/>
      <c r="T3945" s="118" t="str">
        <f t="shared" si="1201"/>
        <v/>
      </c>
      <c r="U3945" s="154"/>
      <c r="V3945" s="154"/>
      <c r="W3945" s="154"/>
      <c r="X3945" s="154"/>
      <c r="Y3945" s="154"/>
      <c r="Z3945" s="154"/>
      <c r="AA3945" s="154"/>
      <c r="AB3945" s="154"/>
      <c r="AC3945" s="154"/>
      <c r="AD3945" s="154"/>
      <c r="AE3945" s="154"/>
      <c r="AF3945" s="154"/>
      <c r="AG3945" s="63">
        <f t="shared" si="1202"/>
        <v>0</v>
      </c>
      <c r="AH3945" s="56">
        <f t="shared" si="1203"/>
        <v>0</v>
      </c>
      <c r="AI3945" s="56">
        <f t="shared" si="1204"/>
        <v>0</v>
      </c>
      <c r="AJ3945" s="56">
        <f t="shared" si="1205"/>
        <v>0</v>
      </c>
      <c r="AK3945" s="56">
        <f t="shared" si="1206"/>
        <v>0</v>
      </c>
      <c r="AL3945" s="56">
        <f t="shared" si="1207"/>
        <v>0</v>
      </c>
      <c r="AM3945" s="56">
        <f t="shared" si="1208"/>
        <v>0</v>
      </c>
      <c r="AN3945" s="56">
        <f t="shared" si="1209"/>
        <v>0</v>
      </c>
      <c r="AO3945" s="56">
        <f t="shared" si="1210"/>
        <v>0</v>
      </c>
      <c r="AP3945" s="56">
        <f t="shared" si="1211"/>
        <v>0</v>
      </c>
      <c r="AQ3945" s="56">
        <f t="shared" si="1212"/>
        <v>0</v>
      </c>
      <c r="AR3945" s="86">
        <f t="shared" si="1213"/>
        <v>0</v>
      </c>
    </row>
    <row r="3946" spans="1:44" x14ac:dyDescent="0.25">
      <c r="A3946" s="178"/>
      <c r="B3946" s="55" t="str">
        <f>_xlfn.IFNA(VLOOKUP(A3946,'Ajánlatkérő(k) adatai'!$B$4:$C$205,2,0),"")</f>
        <v/>
      </c>
      <c r="C3946" s="178"/>
      <c r="D3946" s="55" t="str">
        <f>_xlfn.IFNA(VLOOKUP(C3946,'Számlafizető(k) adatai'!$C$4:$D$203,2,0),"")</f>
        <v/>
      </c>
      <c r="E3946" s="55" t="str">
        <f>_xlfn.IFNA(VLOOKUP(C3946,'Számlafizető(k) adatai'!$C$4:$M$203,11,0),"")</f>
        <v/>
      </c>
      <c r="F3946" s="178"/>
      <c r="G3946" s="178"/>
      <c r="H3946" s="178"/>
      <c r="I3946" s="55" t="str">
        <f>IF(F3946="","",VLOOKUP(LEFT(F3946,5),'Technikai cellák'!B:C,2,0))</f>
        <v/>
      </c>
      <c r="J3946" s="55" t="str">
        <f>IF(F3946="","",VLOOKUP(I3946,'Technikai cellák'!$C$1:$D$12,2,0))</f>
        <v/>
      </c>
      <c r="K3946" s="179"/>
      <c r="L3946" s="67" t="str">
        <f t="shared" si="1196"/>
        <v/>
      </c>
      <c r="M3946" s="68">
        <f t="shared" si="1197"/>
        <v>0</v>
      </c>
      <c r="N3946" s="66">
        <f t="shared" si="1198"/>
        <v>0</v>
      </c>
      <c r="O3946" s="152"/>
      <c r="P3946" s="172">
        <f t="shared" si="1195"/>
        <v>0</v>
      </c>
      <c r="Q3946" s="69">
        <f t="shared" si="1199"/>
        <v>0</v>
      </c>
      <c r="R3946" s="62">
        <f t="shared" si="1200"/>
        <v>0</v>
      </c>
      <c r="S3946" s="153"/>
      <c r="T3946" s="118" t="str">
        <f t="shared" si="1201"/>
        <v/>
      </c>
      <c r="U3946" s="154"/>
      <c r="V3946" s="154"/>
      <c r="W3946" s="154"/>
      <c r="X3946" s="154"/>
      <c r="Y3946" s="154"/>
      <c r="Z3946" s="154"/>
      <c r="AA3946" s="154"/>
      <c r="AB3946" s="154"/>
      <c r="AC3946" s="154"/>
      <c r="AD3946" s="154"/>
      <c r="AE3946" s="154"/>
      <c r="AF3946" s="154"/>
      <c r="AG3946" s="63">
        <f t="shared" si="1202"/>
        <v>0</v>
      </c>
      <c r="AH3946" s="56">
        <f t="shared" si="1203"/>
        <v>0</v>
      </c>
      <c r="AI3946" s="56">
        <f t="shared" si="1204"/>
        <v>0</v>
      </c>
      <c r="AJ3946" s="56">
        <f t="shared" si="1205"/>
        <v>0</v>
      </c>
      <c r="AK3946" s="56">
        <f t="shared" si="1206"/>
        <v>0</v>
      </c>
      <c r="AL3946" s="56">
        <f t="shared" si="1207"/>
        <v>0</v>
      </c>
      <c r="AM3946" s="56">
        <f t="shared" si="1208"/>
        <v>0</v>
      </c>
      <c r="AN3946" s="56">
        <f t="shared" si="1209"/>
        <v>0</v>
      </c>
      <c r="AO3946" s="56">
        <f t="shared" si="1210"/>
        <v>0</v>
      </c>
      <c r="AP3946" s="56">
        <f t="shared" si="1211"/>
        <v>0</v>
      </c>
      <c r="AQ3946" s="56">
        <f t="shared" si="1212"/>
        <v>0</v>
      </c>
      <c r="AR3946" s="86">
        <f t="shared" si="1213"/>
        <v>0</v>
      </c>
    </row>
    <row r="3947" spans="1:44" x14ac:dyDescent="0.25">
      <c r="A3947" s="178"/>
      <c r="B3947" s="55" t="str">
        <f>_xlfn.IFNA(VLOOKUP(A3947,'Ajánlatkérő(k) adatai'!$B$4:$C$205,2,0),"")</f>
        <v/>
      </c>
      <c r="C3947" s="178"/>
      <c r="D3947" s="55" t="str">
        <f>_xlfn.IFNA(VLOOKUP(C3947,'Számlafizető(k) adatai'!$C$4:$D$203,2,0),"")</f>
        <v/>
      </c>
      <c r="E3947" s="55" t="str">
        <f>_xlfn.IFNA(VLOOKUP(C3947,'Számlafizető(k) adatai'!$C$4:$M$203,11,0),"")</f>
        <v/>
      </c>
      <c r="F3947" s="178"/>
      <c r="G3947" s="178"/>
      <c r="H3947" s="178"/>
      <c r="I3947" s="55" t="str">
        <f>IF(F3947="","",VLOOKUP(LEFT(F3947,5),'Technikai cellák'!B:C,2,0))</f>
        <v/>
      </c>
      <c r="J3947" s="55" t="str">
        <f>IF(F3947="","",VLOOKUP(I3947,'Technikai cellák'!$C$1:$D$12,2,0))</f>
        <v/>
      </c>
      <c r="K3947" s="179"/>
      <c r="L3947" s="67" t="str">
        <f t="shared" si="1196"/>
        <v/>
      </c>
      <c r="M3947" s="68">
        <f t="shared" si="1197"/>
        <v>0</v>
      </c>
      <c r="N3947" s="66">
        <f t="shared" si="1198"/>
        <v>0</v>
      </c>
      <c r="O3947" s="152"/>
      <c r="P3947" s="172">
        <f t="shared" si="1195"/>
        <v>0</v>
      </c>
      <c r="Q3947" s="69">
        <f t="shared" si="1199"/>
        <v>0</v>
      </c>
      <c r="R3947" s="62">
        <f t="shared" si="1200"/>
        <v>0</v>
      </c>
      <c r="S3947" s="153"/>
      <c r="T3947" s="118" t="str">
        <f t="shared" si="1201"/>
        <v/>
      </c>
      <c r="U3947" s="154"/>
      <c r="V3947" s="154"/>
      <c r="W3947" s="154"/>
      <c r="X3947" s="154"/>
      <c r="Y3947" s="154"/>
      <c r="Z3947" s="154"/>
      <c r="AA3947" s="154"/>
      <c r="AB3947" s="154"/>
      <c r="AC3947" s="154"/>
      <c r="AD3947" s="154"/>
      <c r="AE3947" s="154"/>
      <c r="AF3947" s="154"/>
      <c r="AG3947" s="63">
        <f t="shared" si="1202"/>
        <v>0</v>
      </c>
      <c r="AH3947" s="56">
        <f t="shared" si="1203"/>
        <v>0</v>
      </c>
      <c r="AI3947" s="56">
        <f t="shared" si="1204"/>
        <v>0</v>
      </c>
      <c r="AJ3947" s="56">
        <f t="shared" si="1205"/>
        <v>0</v>
      </c>
      <c r="AK3947" s="56">
        <f t="shared" si="1206"/>
        <v>0</v>
      </c>
      <c r="AL3947" s="56">
        <f t="shared" si="1207"/>
        <v>0</v>
      </c>
      <c r="AM3947" s="56">
        <f t="shared" si="1208"/>
        <v>0</v>
      </c>
      <c r="AN3947" s="56">
        <f t="shared" si="1209"/>
        <v>0</v>
      </c>
      <c r="AO3947" s="56">
        <f t="shared" si="1210"/>
        <v>0</v>
      </c>
      <c r="AP3947" s="56">
        <f t="shared" si="1211"/>
        <v>0</v>
      </c>
      <c r="AQ3947" s="56">
        <f t="shared" si="1212"/>
        <v>0</v>
      </c>
      <c r="AR3947" s="86">
        <f t="shared" si="1213"/>
        <v>0</v>
      </c>
    </row>
    <row r="3948" spans="1:44" x14ac:dyDescent="0.25">
      <c r="A3948" s="178"/>
      <c r="B3948" s="55" t="str">
        <f>_xlfn.IFNA(VLOOKUP(A3948,'Ajánlatkérő(k) adatai'!$B$4:$C$205,2,0),"")</f>
        <v/>
      </c>
      <c r="C3948" s="178"/>
      <c r="D3948" s="55" t="str">
        <f>_xlfn.IFNA(VLOOKUP(C3948,'Számlafizető(k) adatai'!$C$4:$D$203,2,0),"")</f>
        <v/>
      </c>
      <c r="E3948" s="55" t="str">
        <f>_xlfn.IFNA(VLOOKUP(C3948,'Számlafizető(k) adatai'!$C$4:$M$203,11,0),"")</f>
        <v/>
      </c>
      <c r="F3948" s="178"/>
      <c r="G3948" s="178"/>
      <c r="H3948" s="178"/>
      <c r="I3948" s="55" t="str">
        <f>IF(F3948="","",VLOOKUP(LEFT(F3948,5),'Technikai cellák'!B:C,2,0))</f>
        <v/>
      </c>
      <c r="J3948" s="55" t="str">
        <f>IF(F3948="","",VLOOKUP(I3948,'Technikai cellák'!$C$1:$D$12,2,0))</f>
        <v/>
      </c>
      <c r="K3948" s="179"/>
      <c r="L3948" s="67" t="str">
        <f t="shared" si="1196"/>
        <v/>
      </c>
      <c r="M3948" s="68">
        <f t="shared" si="1197"/>
        <v>0</v>
      </c>
      <c r="N3948" s="66">
        <f t="shared" si="1198"/>
        <v>0</v>
      </c>
      <c r="O3948" s="152"/>
      <c r="P3948" s="172">
        <f t="shared" si="1195"/>
        <v>0</v>
      </c>
      <c r="Q3948" s="69">
        <f t="shared" si="1199"/>
        <v>0</v>
      </c>
      <c r="R3948" s="62">
        <f t="shared" si="1200"/>
        <v>0</v>
      </c>
      <c r="S3948" s="153"/>
      <c r="T3948" s="118" t="str">
        <f t="shared" si="1201"/>
        <v/>
      </c>
      <c r="U3948" s="154"/>
      <c r="V3948" s="154"/>
      <c r="W3948" s="154"/>
      <c r="X3948" s="154"/>
      <c r="Y3948" s="154"/>
      <c r="Z3948" s="154"/>
      <c r="AA3948" s="154"/>
      <c r="AB3948" s="154"/>
      <c r="AC3948" s="154"/>
      <c r="AD3948" s="154"/>
      <c r="AE3948" s="154"/>
      <c r="AF3948" s="154"/>
      <c r="AG3948" s="63">
        <f t="shared" si="1202"/>
        <v>0</v>
      </c>
      <c r="AH3948" s="56">
        <f t="shared" si="1203"/>
        <v>0</v>
      </c>
      <c r="AI3948" s="56">
        <f t="shared" si="1204"/>
        <v>0</v>
      </c>
      <c r="AJ3948" s="56">
        <f t="shared" si="1205"/>
        <v>0</v>
      </c>
      <c r="AK3948" s="56">
        <f t="shared" si="1206"/>
        <v>0</v>
      </c>
      <c r="AL3948" s="56">
        <f t="shared" si="1207"/>
        <v>0</v>
      </c>
      <c r="AM3948" s="56">
        <f t="shared" si="1208"/>
        <v>0</v>
      </c>
      <c r="AN3948" s="56">
        <f t="shared" si="1209"/>
        <v>0</v>
      </c>
      <c r="AO3948" s="56">
        <f t="shared" si="1210"/>
        <v>0</v>
      </c>
      <c r="AP3948" s="56">
        <f t="shared" si="1211"/>
        <v>0</v>
      </c>
      <c r="AQ3948" s="56">
        <f t="shared" si="1212"/>
        <v>0</v>
      </c>
      <c r="AR3948" s="86">
        <f t="shared" si="1213"/>
        <v>0</v>
      </c>
    </row>
    <row r="3949" spans="1:44" x14ac:dyDescent="0.25">
      <c r="A3949" s="178"/>
      <c r="B3949" s="55" t="str">
        <f>_xlfn.IFNA(VLOOKUP(A3949,'Ajánlatkérő(k) adatai'!$B$4:$C$205,2,0),"")</f>
        <v/>
      </c>
      <c r="C3949" s="178"/>
      <c r="D3949" s="55" t="str">
        <f>_xlfn.IFNA(VLOOKUP(C3949,'Számlafizető(k) adatai'!$C$4:$D$203,2,0),"")</f>
        <v/>
      </c>
      <c r="E3949" s="55" t="str">
        <f>_xlfn.IFNA(VLOOKUP(C3949,'Számlafizető(k) adatai'!$C$4:$M$203,11,0),"")</f>
        <v/>
      </c>
      <c r="F3949" s="178"/>
      <c r="G3949" s="178"/>
      <c r="H3949" s="178"/>
      <c r="I3949" s="55" t="str">
        <f>IF(F3949="","",VLOOKUP(LEFT(F3949,5),'Technikai cellák'!B:C,2,0))</f>
        <v/>
      </c>
      <c r="J3949" s="55" t="str">
        <f>IF(F3949="","",VLOOKUP(I3949,'Technikai cellák'!$C$1:$D$12,2,0))</f>
        <v/>
      </c>
      <c r="K3949" s="179"/>
      <c r="L3949" s="67" t="str">
        <f t="shared" si="1196"/>
        <v/>
      </c>
      <c r="M3949" s="68">
        <f t="shared" si="1197"/>
        <v>0</v>
      </c>
      <c r="N3949" s="66">
        <f t="shared" si="1198"/>
        <v>0</v>
      </c>
      <c r="O3949" s="152"/>
      <c r="P3949" s="172">
        <f t="shared" si="1195"/>
        <v>0</v>
      </c>
      <c r="Q3949" s="69">
        <f t="shared" si="1199"/>
        <v>0</v>
      </c>
      <c r="R3949" s="62">
        <f t="shared" si="1200"/>
        <v>0</v>
      </c>
      <c r="S3949" s="153"/>
      <c r="T3949" s="118" t="str">
        <f t="shared" si="1201"/>
        <v/>
      </c>
      <c r="U3949" s="154"/>
      <c r="V3949" s="154"/>
      <c r="W3949" s="154"/>
      <c r="X3949" s="154"/>
      <c r="Y3949" s="154"/>
      <c r="Z3949" s="154"/>
      <c r="AA3949" s="154"/>
      <c r="AB3949" s="154"/>
      <c r="AC3949" s="154"/>
      <c r="AD3949" s="154"/>
      <c r="AE3949" s="154"/>
      <c r="AF3949" s="154"/>
      <c r="AG3949" s="63">
        <f t="shared" si="1202"/>
        <v>0</v>
      </c>
      <c r="AH3949" s="56">
        <f t="shared" si="1203"/>
        <v>0</v>
      </c>
      <c r="AI3949" s="56">
        <f t="shared" si="1204"/>
        <v>0</v>
      </c>
      <c r="AJ3949" s="56">
        <f t="shared" si="1205"/>
        <v>0</v>
      </c>
      <c r="AK3949" s="56">
        <f t="shared" si="1206"/>
        <v>0</v>
      </c>
      <c r="AL3949" s="56">
        <f t="shared" si="1207"/>
        <v>0</v>
      </c>
      <c r="AM3949" s="56">
        <f t="shared" si="1208"/>
        <v>0</v>
      </c>
      <c r="AN3949" s="56">
        <f t="shared" si="1209"/>
        <v>0</v>
      </c>
      <c r="AO3949" s="56">
        <f t="shared" si="1210"/>
        <v>0</v>
      </c>
      <c r="AP3949" s="56">
        <f t="shared" si="1211"/>
        <v>0</v>
      </c>
      <c r="AQ3949" s="56">
        <f t="shared" si="1212"/>
        <v>0</v>
      </c>
      <c r="AR3949" s="86">
        <f t="shared" si="1213"/>
        <v>0</v>
      </c>
    </row>
    <row r="3950" spans="1:44" x14ac:dyDescent="0.25">
      <c r="A3950" s="178"/>
      <c r="B3950" s="55" t="str">
        <f>_xlfn.IFNA(VLOOKUP(A3950,'Ajánlatkérő(k) adatai'!$B$4:$C$205,2,0),"")</f>
        <v/>
      </c>
      <c r="C3950" s="178"/>
      <c r="D3950" s="55" t="str">
        <f>_xlfn.IFNA(VLOOKUP(C3950,'Számlafizető(k) adatai'!$C$4:$D$203,2,0),"")</f>
        <v/>
      </c>
      <c r="E3950" s="55" t="str">
        <f>_xlfn.IFNA(VLOOKUP(C3950,'Számlafizető(k) adatai'!$C$4:$M$203,11,0),"")</f>
        <v/>
      </c>
      <c r="F3950" s="178"/>
      <c r="G3950" s="178"/>
      <c r="H3950" s="178"/>
      <c r="I3950" s="55" t="str">
        <f>IF(F3950="","",VLOOKUP(LEFT(F3950,5),'Technikai cellák'!B:C,2,0))</f>
        <v/>
      </c>
      <c r="J3950" s="55" t="str">
        <f>IF(F3950="","",VLOOKUP(I3950,'Technikai cellák'!$C$1:$D$12,2,0))</f>
        <v/>
      </c>
      <c r="K3950" s="179"/>
      <c r="L3950" s="67" t="str">
        <f t="shared" si="1196"/>
        <v/>
      </c>
      <c r="M3950" s="68">
        <f t="shared" si="1197"/>
        <v>0</v>
      </c>
      <c r="N3950" s="66">
        <f t="shared" si="1198"/>
        <v>0</v>
      </c>
      <c r="O3950" s="152"/>
      <c r="P3950" s="172">
        <f t="shared" si="1195"/>
        <v>0</v>
      </c>
      <c r="Q3950" s="69">
        <f t="shared" si="1199"/>
        <v>0</v>
      </c>
      <c r="R3950" s="62">
        <f t="shared" si="1200"/>
        <v>0</v>
      </c>
      <c r="S3950" s="153"/>
      <c r="T3950" s="118" t="str">
        <f t="shared" si="1201"/>
        <v/>
      </c>
      <c r="U3950" s="154"/>
      <c r="V3950" s="154"/>
      <c r="W3950" s="154"/>
      <c r="X3950" s="154"/>
      <c r="Y3950" s="154"/>
      <c r="Z3950" s="154"/>
      <c r="AA3950" s="154"/>
      <c r="AB3950" s="154"/>
      <c r="AC3950" s="154"/>
      <c r="AD3950" s="154"/>
      <c r="AE3950" s="154"/>
      <c r="AF3950" s="154"/>
      <c r="AG3950" s="63">
        <f t="shared" si="1202"/>
        <v>0</v>
      </c>
      <c r="AH3950" s="56">
        <f t="shared" si="1203"/>
        <v>0</v>
      </c>
      <c r="AI3950" s="56">
        <f t="shared" si="1204"/>
        <v>0</v>
      </c>
      <c r="AJ3950" s="56">
        <f t="shared" si="1205"/>
        <v>0</v>
      </c>
      <c r="AK3950" s="56">
        <f t="shared" si="1206"/>
        <v>0</v>
      </c>
      <c r="AL3950" s="56">
        <f t="shared" si="1207"/>
        <v>0</v>
      </c>
      <c r="AM3950" s="56">
        <f t="shared" si="1208"/>
        <v>0</v>
      </c>
      <c r="AN3950" s="56">
        <f t="shared" si="1209"/>
        <v>0</v>
      </c>
      <c r="AO3950" s="56">
        <f t="shared" si="1210"/>
        <v>0</v>
      </c>
      <c r="AP3950" s="56">
        <f t="shared" si="1211"/>
        <v>0</v>
      </c>
      <c r="AQ3950" s="56">
        <f t="shared" si="1212"/>
        <v>0</v>
      </c>
      <c r="AR3950" s="86">
        <f t="shared" si="1213"/>
        <v>0</v>
      </c>
    </row>
    <row r="3951" spans="1:44" x14ac:dyDescent="0.25">
      <c r="A3951" s="178"/>
      <c r="B3951" s="55" t="str">
        <f>_xlfn.IFNA(VLOOKUP(A3951,'Ajánlatkérő(k) adatai'!$B$4:$C$205,2,0),"")</f>
        <v/>
      </c>
      <c r="C3951" s="178"/>
      <c r="D3951" s="55" t="str">
        <f>_xlfn.IFNA(VLOOKUP(C3951,'Számlafizető(k) adatai'!$C$4:$D$203,2,0),"")</f>
        <v/>
      </c>
      <c r="E3951" s="55" t="str">
        <f>_xlfn.IFNA(VLOOKUP(C3951,'Számlafizető(k) adatai'!$C$4:$M$203,11,0),"")</f>
        <v/>
      </c>
      <c r="F3951" s="178"/>
      <c r="G3951" s="178"/>
      <c r="H3951" s="178"/>
      <c r="I3951" s="55" t="str">
        <f>IF(F3951="","",VLOOKUP(LEFT(F3951,5),'Technikai cellák'!B:C,2,0))</f>
        <v/>
      </c>
      <c r="J3951" s="55" t="str">
        <f>IF(F3951="","",VLOOKUP(I3951,'Technikai cellák'!$C$1:$D$12,2,0))</f>
        <v/>
      </c>
      <c r="K3951" s="179"/>
      <c r="L3951" s="67" t="str">
        <f t="shared" si="1196"/>
        <v/>
      </c>
      <c r="M3951" s="68">
        <f t="shared" si="1197"/>
        <v>0</v>
      </c>
      <c r="N3951" s="66">
        <f t="shared" si="1198"/>
        <v>0</v>
      </c>
      <c r="O3951" s="152"/>
      <c r="P3951" s="172">
        <f t="shared" si="1195"/>
        <v>0</v>
      </c>
      <c r="Q3951" s="69">
        <f t="shared" si="1199"/>
        <v>0</v>
      </c>
      <c r="R3951" s="62">
        <f t="shared" si="1200"/>
        <v>0</v>
      </c>
      <c r="S3951" s="153"/>
      <c r="T3951" s="118" t="str">
        <f t="shared" si="1201"/>
        <v/>
      </c>
      <c r="U3951" s="154"/>
      <c r="V3951" s="154"/>
      <c r="W3951" s="154"/>
      <c r="X3951" s="154"/>
      <c r="Y3951" s="154"/>
      <c r="Z3951" s="154"/>
      <c r="AA3951" s="154"/>
      <c r="AB3951" s="154"/>
      <c r="AC3951" s="154"/>
      <c r="AD3951" s="154"/>
      <c r="AE3951" s="154"/>
      <c r="AF3951" s="154"/>
      <c r="AG3951" s="63">
        <f t="shared" si="1202"/>
        <v>0</v>
      </c>
      <c r="AH3951" s="56">
        <f t="shared" si="1203"/>
        <v>0</v>
      </c>
      <c r="AI3951" s="56">
        <f t="shared" si="1204"/>
        <v>0</v>
      </c>
      <c r="AJ3951" s="56">
        <f t="shared" si="1205"/>
        <v>0</v>
      </c>
      <c r="AK3951" s="56">
        <f t="shared" si="1206"/>
        <v>0</v>
      </c>
      <c r="AL3951" s="56">
        <f t="shared" si="1207"/>
        <v>0</v>
      </c>
      <c r="AM3951" s="56">
        <f t="shared" si="1208"/>
        <v>0</v>
      </c>
      <c r="AN3951" s="56">
        <f t="shared" si="1209"/>
        <v>0</v>
      </c>
      <c r="AO3951" s="56">
        <f t="shared" si="1210"/>
        <v>0</v>
      </c>
      <c r="AP3951" s="56">
        <f t="shared" si="1211"/>
        <v>0</v>
      </c>
      <c r="AQ3951" s="56">
        <f t="shared" si="1212"/>
        <v>0</v>
      </c>
      <c r="AR3951" s="86">
        <f t="shared" si="1213"/>
        <v>0</v>
      </c>
    </row>
    <row r="3952" spans="1:44" x14ac:dyDescent="0.25">
      <c r="A3952" s="178"/>
      <c r="B3952" s="55" t="str">
        <f>_xlfn.IFNA(VLOOKUP(A3952,'Ajánlatkérő(k) adatai'!$B$4:$C$205,2,0),"")</f>
        <v/>
      </c>
      <c r="C3952" s="178"/>
      <c r="D3952" s="55" t="str">
        <f>_xlfn.IFNA(VLOOKUP(C3952,'Számlafizető(k) adatai'!$C$4:$D$203,2,0),"")</f>
        <v/>
      </c>
      <c r="E3952" s="55" t="str">
        <f>_xlfn.IFNA(VLOOKUP(C3952,'Számlafizető(k) adatai'!$C$4:$M$203,11,0),"")</f>
        <v/>
      </c>
      <c r="F3952" s="178"/>
      <c r="G3952" s="178"/>
      <c r="H3952" s="178"/>
      <c r="I3952" s="55" t="str">
        <f>IF(F3952="","",VLOOKUP(LEFT(F3952,5),'Technikai cellák'!B:C,2,0))</f>
        <v/>
      </c>
      <c r="J3952" s="55" t="str">
        <f>IF(F3952="","",VLOOKUP(I3952,'Technikai cellák'!$C$1:$D$12,2,0))</f>
        <v/>
      </c>
      <c r="K3952" s="179"/>
      <c r="L3952" s="67" t="str">
        <f t="shared" si="1196"/>
        <v/>
      </c>
      <c r="M3952" s="68">
        <f t="shared" si="1197"/>
        <v>0</v>
      </c>
      <c r="N3952" s="66">
        <f t="shared" si="1198"/>
        <v>0</v>
      </c>
      <c r="O3952" s="152"/>
      <c r="P3952" s="172">
        <f t="shared" si="1195"/>
        <v>0</v>
      </c>
      <c r="Q3952" s="69">
        <f t="shared" si="1199"/>
        <v>0</v>
      </c>
      <c r="R3952" s="62">
        <f t="shared" si="1200"/>
        <v>0</v>
      </c>
      <c r="S3952" s="153"/>
      <c r="T3952" s="118" t="str">
        <f t="shared" si="1201"/>
        <v/>
      </c>
      <c r="U3952" s="154"/>
      <c r="V3952" s="154"/>
      <c r="W3952" s="154"/>
      <c r="X3952" s="154"/>
      <c r="Y3952" s="154"/>
      <c r="Z3952" s="154"/>
      <c r="AA3952" s="154"/>
      <c r="AB3952" s="154"/>
      <c r="AC3952" s="154"/>
      <c r="AD3952" s="154"/>
      <c r="AE3952" s="154"/>
      <c r="AF3952" s="154"/>
      <c r="AG3952" s="63">
        <f t="shared" si="1202"/>
        <v>0</v>
      </c>
      <c r="AH3952" s="56">
        <f t="shared" si="1203"/>
        <v>0</v>
      </c>
      <c r="AI3952" s="56">
        <f t="shared" si="1204"/>
        <v>0</v>
      </c>
      <c r="AJ3952" s="56">
        <f t="shared" si="1205"/>
        <v>0</v>
      </c>
      <c r="AK3952" s="56">
        <f t="shared" si="1206"/>
        <v>0</v>
      </c>
      <c r="AL3952" s="56">
        <f t="shared" si="1207"/>
        <v>0</v>
      </c>
      <c r="AM3952" s="56">
        <f t="shared" si="1208"/>
        <v>0</v>
      </c>
      <c r="AN3952" s="56">
        <f t="shared" si="1209"/>
        <v>0</v>
      </c>
      <c r="AO3952" s="56">
        <f t="shared" si="1210"/>
        <v>0</v>
      </c>
      <c r="AP3952" s="56">
        <f t="shared" si="1211"/>
        <v>0</v>
      </c>
      <c r="AQ3952" s="56">
        <f t="shared" si="1212"/>
        <v>0</v>
      </c>
      <c r="AR3952" s="86">
        <f t="shared" si="1213"/>
        <v>0</v>
      </c>
    </row>
    <row r="3953" spans="1:44" x14ac:dyDescent="0.25">
      <c r="A3953" s="178"/>
      <c r="B3953" s="55" t="str">
        <f>_xlfn.IFNA(VLOOKUP(A3953,'Ajánlatkérő(k) adatai'!$B$4:$C$205,2,0),"")</f>
        <v/>
      </c>
      <c r="C3953" s="178"/>
      <c r="D3953" s="55" t="str">
        <f>_xlfn.IFNA(VLOOKUP(C3953,'Számlafizető(k) adatai'!$C$4:$D$203,2,0),"")</f>
        <v/>
      </c>
      <c r="E3953" s="55" t="str">
        <f>_xlfn.IFNA(VLOOKUP(C3953,'Számlafizető(k) adatai'!$C$4:$M$203,11,0),"")</f>
        <v/>
      </c>
      <c r="F3953" s="178"/>
      <c r="G3953" s="178"/>
      <c r="H3953" s="178"/>
      <c r="I3953" s="55" t="str">
        <f>IF(F3953="","",VLOOKUP(LEFT(F3953,5),'Technikai cellák'!B:C,2,0))</f>
        <v/>
      </c>
      <c r="J3953" s="55" t="str">
        <f>IF(F3953="","",VLOOKUP(I3953,'Technikai cellák'!$C$1:$D$12,2,0))</f>
        <v/>
      </c>
      <c r="K3953" s="179"/>
      <c r="L3953" s="67" t="str">
        <f t="shared" si="1196"/>
        <v/>
      </c>
      <c r="M3953" s="68">
        <f t="shared" si="1197"/>
        <v>0</v>
      </c>
      <c r="N3953" s="66">
        <f t="shared" si="1198"/>
        <v>0</v>
      </c>
      <c r="O3953" s="152"/>
      <c r="P3953" s="172">
        <f t="shared" si="1195"/>
        <v>0</v>
      </c>
      <c r="Q3953" s="69">
        <f t="shared" si="1199"/>
        <v>0</v>
      </c>
      <c r="R3953" s="62">
        <f t="shared" si="1200"/>
        <v>0</v>
      </c>
      <c r="S3953" s="153"/>
      <c r="T3953" s="118" t="str">
        <f t="shared" si="1201"/>
        <v/>
      </c>
      <c r="U3953" s="154"/>
      <c r="V3953" s="154"/>
      <c r="W3953" s="154"/>
      <c r="X3953" s="154"/>
      <c r="Y3953" s="154"/>
      <c r="Z3953" s="154"/>
      <c r="AA3953" s="154"/>
      <c r="AB3953" s="154"/>
      <c r="AC3953" s="154"/>
      <c r="AD3953" s="154"/>
      <c r="AE3953" s="154"/>
      <c r="AF3953" s="154"/>
      <c r="AG3953" s="63">
        <f t="shared" si="1202"/>
        <v>0</v>
      </c>
      <c r="AH3953" s="56">
        <f t="shared" si="1203"/>
        <v>0</v>
      </c>
      <c r="AI3953" s="56">
        <f t="shared" si="1204"/>
        <v>0</v>
      </c>
      <c r="AJ3953" s="56">
        <f t="shared" si="1205"/>
        <v>0</v>
      </c>
      <c r="AK3953" s="56">
        <f t="shared" si="1206"/>
        <v>0</v>
      </c>
      <c r="AL3953" s="56">
        <f t="shared" si="1207"/>
        <v>0</v>
      </c>
      <c r="AM3953" s="56">
        <f t="shared" si="1208"/>
        <v>0</v>
      </c>
      <c r="AN3953" s="56">
        <f t="shared" si="1209"/>
        <v>0</v>
      </c>
      <c r="AO3953" s="56">
        <f t="shared" si="1210"/>
        <v>0</v>
      </c>
      <c r="AP3953" s="56">
        <f t="shared" si="1211"/>
        <v>0</v>
      </c>
      <c r="AQ3953" s="56">
        <f t="shared" si="1212"/>
        <v>0</v>
      </c>
      <c r="AR3953" s="86">
        <f t="shared" si="1213"/>
        <v>0</v>
      </c>
    </row>
    <row r="3954" spans="1:44" x14ac:dyDescent="0.25">
      <c r="A3954" s="178"/>
      <c r="B3954" s="55" t="str">
        <f>_xlfn.IFNA(VLOOKUP(A3954,'Ajánlatkérő(k) adatai'!$B$4:$C$205,2,0),"")</f>
        <v/>
      </c>
      <c r="C3954" s="178"/>
      <c r="D3954" s="55" t="str">
        <f>_xlfn.IFNA(VLOOKUP(C3954,'Számlafizető(k) adatai'!$C$4:$D$203,2,0),"")</f>
        <v/>
      </c>
      <c r="E3954" s="55" t="str">
        <f>_xlfn.IFNA(VLOOKUP(C3954,'Számlafizető(k) adatai'!$C$4:$M$203,11,0),"")</f>
        <v/>
      </c>
      <c r="F3954" s="178"/>
      <c r="G3954" s="178"/>
      <c r="H3954" s="178"/>
      <c r="I3954" s="55" t="str">
        <f>IF(F3954="","",VLOOKUP(LEFT(F3954,5),'Technikai cellák'!B:C,2,0))</f>
        <v/>
      </c>
      <c r="J3954" s="55" t="str">
        <f>IF(F3954="","",VLOOKUP(I3954,'Technikai cellák'!$C$1:$D$12,2,0))</f>
        <v/>
      </c>
      <c r="K3954" s="179"/>
      <c r="L3954" s="67" t="str">
        <f t="shared" si="1196"/>
        <v/>
      </c>
      <c r="M3954" s="68">
        <f t="shared" si="1197"/>
        <v>0</v>
      </c>
      <c r="N3954" s="66">
        <f t="shared" si="1198"/>
        <v>0</v>
      </c>
      <c r="O3954" s="152"/>
      <c r="P3954" s="172">
        <f t="shared" si="1195"/>
        <v>0</v>
      </c>
      <c r="Q3954" s="69">
        <f t="shared" si="1199"/>
        <v>0</v>
      </c>
      <c r="R3954" s="62">
        <f t="shared" si="1200"/>
        <v>0</v>
      </c>
      <c r="S3954" s="153"/>
      <c r="T3954" s="118" t="str">
        <f t="shared" si="1201"/>
        <v/>
      </c>
      <c r="U3954" s="154"/>
      <c r="V3954" s="154"/>
      <c r="W3954" s="154"/>
      <c r="X3954" s="154"/>
      <c r="Y3954" s="154"/>
      <c r="Z3954" s="154"/>
      <c r="AA3954" s="154"/>
      <c r="AB3954" s="154"/>
      <c r="AC3954" s="154"/>
      <c r="AD3954" s="154"/>
      <c r="AE3954" s="154"/>
      <c r="AF3954" s="154"/>
      <c r="AG3954" s="63">
        <f t="shared" si="1202"/>
        <v>0</v>
      </c>
      <c r="AH3954" s="56">
        <f t="shared" si="1203"/>
        <v>0</v>
      </c>
      <c r="AI3954" s="56">
        <f t="shared" si="1204"/>
        <v>0</v>
      </c>
      <c r="AJ3954" s="56">
        <f t="shared" si="1205"/>
        <v>0</v>
      </c>
      <c r="AK3954" s="56">
        <f t="shared" si="1206"/>
        <v>0</v>
      </c>
      <c r="AL3954" s="56">
        <f t="shared" si="1207"/>
        <v>0</v>
      </c>
      <c r="AM3954" s="56">
        <f t="shared" si="1208"/>
        <v>0</v>
      </c>
      <c r="AN3954" s="56">
        <f t="shared" si="1209"/>
        <v>0</v>
      </c>
      <c r="AO3954" s="56">
        <f t="shared" si="1210"/>
        <v>0</v>
      </c>
      <c r="AP3954" s="56">
        <f t="shared" si="1211"/>
        <v>0</v>
      </c>
      <c r="AQ3954" s="56">
        <f t="shared" si="1212"/>
        <v>0</v>
      </c>
      <c r="AR3954" s="86">
        <f t="shared" si="1213"/>
        <v>0</v>
      </c>
    </row>
    <row r="3955" spans="1:44" x14ac:dyDescent="0.25">
      <c r="A3955" s="178"/>
      <c r="B3955" s="55" t="str">
        <f>_xlfn.IFNA(VLOOKUP(A3955,'Ajánlatkérő(k) adatai'!$B$4:$C$205,2,0),"")</f>
        <v/>
      </c>
      <c r="C3955" s="178"/>
      <c r="D3955" s="55" t="str">
        <f>_xlfn.IFNA(VLOOKUP(C3955,'Számlafizető(k) adatai'!$C$4:$D$203,2,0),"")</f>
        <v/>
      </c>
      <c r="E3955" s="55" t="str">
        <f>_xlfn.IFNA(VLOOKUP(C3955,'Számlafizető(k) adatai'!$C$4:$M$203,11,0),"")</f>
        <v/>
      </c>
      <c r="F3955" s="178"/>
      <c r="G3955" s="178"/>
      <c r="H3955" s="178"/>
      <c r="I3955" s="55" t="str">
        <f>IF(F3955="","",VLOOKUP(LEFT(F3955,5),'Technikai cellák'!B:C,2,0))</f>
        <v/>
      </c>
      <c r="J3955" s="55" t="str">
        <f>IF(F3955="","",VLOOKUP(I3955,'Technikai cellák'!$C$1:$D$12,2,0))</f>
        <v/>
      </c>
      <c r="K3955" s="179"/>
      <c r="L3955" s="67" t="str">
        <f t="shared" si="1196"/>
        <v/>
      </c>
      <c r="M3955" s="68">
        <f t="shared" si="1197"/>
        <v>0</v>
      </c>
      <c r="N3955" s="66">
        <f t="shared" si="1198"/>
        <v>0</v>
      </c>
      <c r="O3955" s="152"/>
      <c r="P3955" s="172">
        <f t="shared" si="1195"/>
        <v>0</v>
      </c>
      <c r="Q3955" s="69">
        <f t="shared" si="1199"/>
        <v>0</v>
      </c>
      <c r="R3955" s="62">
        <f t="shared" si="1200"/>
        <v>0</v>
      </c>
      <c r="S3955" s="153"/>
      <c r="T3955" s="118" t="str">
        <f t="shared" si="1201"/>
        <v/>
      </c>
      <c r="U3955" s="154"/>
      <c r="V3955" s="154"/>
      <c r="W3955" s="154"/>
      <c r="X3955" s="154"/>
      <c r="Y3955" s="154"/>
      <c r="Z3955" s="154"/>
      <c r="AA3955" s="154"/>
      <c r="AB3955" s="154"/>
      <c r="AC3955" s="154"/>
      <c r="AD3955" s="154"/>
      <c r="AE3955" s="154"/>
      <c r="AF3955" s="154"/>
      <c r="AG3955" s="63">
        <f t="shared" si="1202"/>
        <v>0</v>
      </c>
      <c r="AH3955" s="56">
        <f t="shared" si="1203"/>
        <v>0</v>
      </c>
      <c r="AI3955" s="56">
        <f t="shared" si="1204"/>
        <v>0</v>
      </c>
      <c r="AJ3955" s="56">
        <f t="shared" si="1205"/>
        <v>0</v>
      </c>
      <c r="AK3955" s="56">
        <f t="shared" si="1206"/>
        <v>0</v>
      </c>
      <c r="AL3955" s="56">
        <f t="shared" si="1207"/>
        <v>0</v>
      </c>
      <c r="AM3955" s="56">
        <f t="shared" si="1208"/>
        <v>0</v>
      </c>
      <c r="AN3955" s="56">
        <f t="shared" si="1209"/>
        <v>0</v>
      </c>
      <c r="AO3955" s="56">
        <f t="shared" si="1210"/>
        <v>0</v>
      </c>
      <c r="AP3955" s="56">
        <f t="shared" si="1211"/>
        <v>0</v>
      </c>
      <c r="AQ3955" s="56">
        <f t="shared" si="1212"/>
        <v>0</v>
      </c>
      <c r="AR3955" s="86">
        <f t="shared" si="1213"/>
        <v>0</v>
      </c>
    </row>
    <row r="3956" spans="1:44" x14ac:dyDescent="0.25">
      <c r="A3956" s="178"/>
      <c r="B3956" s="55" t="str">
        <f>_xlfn.IFNA(VLOOKUP(A3956,'Ajánlatkérő(k) adatai'!$B$4:$C$205,2,0),"")</f>
        <v/>
      </c>
      <c r="C3956" s="178"/>
      <c r="D3956" s="55" t="str">
        <f>_xlfn.IFNA(VLOOKUP(C3956,'Számlafizető(k) adatai'!$C$4:$D$203,2,0),"")</f>
        <v/>
      </c>
      <c r="E3956" s="55" t="str">
        <f>_xlfn.IFNA(VLOOKUP(C3956,'Számlafizető(k) adatai'!$C$4:$M$203,11,0),"")</f>
        <v/>
      </c>
      <c r="F3956" s="178"/>
      <c r="G3956" s="178"/>
      <c r="H3956" s="178"/>
      <c r="I3956" s="55" t="str">
        <f>IF(F3956="","",VLOOKUP(LEFT(F3956,5),'Technikai cellák'!B:C,2,0))</f>
        <v/>
      </c>
      <c r="J3956" s="55" t="str">
        <f>IF(F3956="","",VLOOKUP(I3956,'Technikai cellák'!$C$1:$D$12,2,0))</f>
        <v/>
      </c>
      <c r="K3956" s="179"/>
      <c r="L3956" s="67" t="str">
        <f t="shared" si="1196"/>
        <v/>
      </c>
      <c r="M3956" s="68">
        <f t="shared" si="1197"/>
        <v>0</v>
      </c>
      <c r="N3956" s="66">
        <f t="shared" si="1198"/>
        <v>0</v>
      </c>
      <c r="O3956" s="152"/>
      <c r="P3956" s="172">
        <f t="shared" si="1195"/>
        <v>0</v>
      </c>
      <c r="Q3956" s="69">
        <f t="shared" si="1199"/>
        <v>0</v>
      </c>
      <c r="R3956" s="62">
        <f t="shared" si="1200"/>
        <v>0</v>
      </c>
      <c r="S3956" s="153"/>
      <c r="T3956" s="118" t="str">
        <f t="shared" si="1201"/>
        <v/>
      </c>
      <c r="U3956" s="154"/>
      <c r="V3956" s="154"/>
      <c r="W3956" s="154"/>
      <c r="X3956" s="154"/>
      <c r="Y3956" s="154"/>
      <c r="Z3956" s="154"/>
      <c r="AA3956" s="154"/>
      <c r="AB3956" s="154"/>
      <c r="AC3956" s="154"/>
      <c r="AD3956" s="154"/>
      <c r="AE3956" s="154"/>
      <c r="AF3956" s="154"/>
      <c r="AG3956" s="63">
        <f t="shared" si="1202"/>
        <v>0</v>
      </c>
      <c r="AH3956" s="56">
        <f t="shared" si="1203"/>
        <v>0</v>
      </c>
      <c r="AI3956" s="56">
        <f t="shared" si="1204"/>
        <v>0</v>
      </c>
      <c r="AJ3956" s="56">
        <f t="shared" si="1205"/>
        <v>0</v>
      </c>
      <c r="AK3956" s="56">
        <f t="shared" si="1206"/>
        <v>0</v>
      </c>
      <c r="AL3956" s="56">
        <f t="shared" si="1207"/>
        <v>0</v>
      </c>
      <c r="AM3956" s="56">
        <f t="shared" si="1208"/>
        <v>0</v>
      </c>
      <c r="AN3956" s="56">
        <f t="shared" si="1209"/>
        <v>0</v>
      </c>
      <c r="AO3956" s="56">
        <f t="shared" si="1210"/>
        <v>0</v>
      </c>
      <c r="AP3956" s="56">
        <f t="shared" si="1211"/>
        <v>0</v>
      </c>
      <c r="AQ3956" s="56">
        <f t="shared" si="1212"/>
        <v>0</v>
      </c>
      <c r="AR3956" s="86">
        <f t="shared" si="1213"/>
        <v>0</v>
      </c>
    </row>
    <row r="3957" spans="1:44" x14ac:dyDescent="0.25">
      <c r="A3957" s="178"/>
      <c r="B3957" s="55" t="str">
        <f>_xlfn.IFNA(VLOOKUP(A3957,'Ajánlatkérő(k) adatai'!$B$4:$C$205,2,0),"")</f>
        <v/>
      </c>
      <c r="C3957" s="178"/>
      <c r="D3957" s="55" t="str">
        <f>_xlfn.IFNA(VLOOKUP(C3957,'Számlafizető(k) adatai'!$C$4:$D$203,2,0),"")</f>
        <v/>
      </c>
      <c r="E3957" s="55" t="str">
        <f>_xlfn.IFNA(VLOOKUP(C3957,'Számlafizető(k) adatai'!$C$4:$M$203,11,0),"")</f>
        <v/>
      </c>
      <c r="F3957" s="178"/>
      <c r="G3957" s="178"/>
      <c r="H3957" s="178"/>
      <c r="I3957" s="55" t="str">
        <f>IF(F3957="","",VLOOKUP(LEFT(F3957,5),'Technikai cellák'!B:C,2,0))</f>
        <v/>
      </c>
      <c r="J3957" s="55" t="str">
        <f>IF(F3957="","",VLOOKUP(I3957,'Technikai cellák'!$C$1:$D$12,2,0))</f>
        <v/>
      </c>
      <c r="K3957" s="179"/>
      <c r="L3957" s="67" t="str">
        <f t="shared" si="1196"/>
        <v/>
      </c>
      <c r="M3957" s="68">
        <f t="shared" si="1197"/>
        <v>0</v>
      </c>
      <c r="N3957" s="66">
        <f t="shared" si="1198"/>
        <v>0</v>
      </c>
      <c r="O3957" s="152"/>
      <c r="P3957" s="172">
        <f t="shared" si="1195"/>
        <v>0</v>
      </c>
      <c r="Q3957" s="69">
        <f t="shared" si="1199"/>
        <v>0</v>
      </c>
      <c r="R3957" s="62">
        <f t="shared" si="1200"/>
        <v>0</v>
      </c>
      <c r="S3957" s="153"/>
      <c r="T3957" s="118" t="str">
        <f t="shared" si="1201"/>
        <v/>
      </c>
      <c r="U3957" s="154"/>
      <c r="V3957" s="154"/>
      <c r="W3957" s="154"/>
      <c r="X3957" s="154"/>
      <c r="Y3957" s="154"/>
      <c r="Z3957" s="154"/>
      <c r="AA3957" s="154"/>
      <c r="AB3957" s="154"/>
      <c r="AC3957" s="154"/>
      <c r="AD3957" s="154"/>
      <c r="AE3957" s="154"/>
      <c r="AF3957" s="154"/>
      <c r="AG3957" s="63">
        <f t="shared" si="1202"/>
        <v>0</v>
      </c>
      <c r="AH3957" s="56">
        <f t="shared" si="1203"/>
        <v>0</v>
      </c>
      <c r="AI3957" s="56">
        <f t="shared" si="1204"/>
        <v>0</v>
      </c>
      <c r="AJ3957" s="56">
        <f t="shared" si="1205"/>
        <v>0</v>
      </c>
      <c r="AK3957" s="56">
        <f t="shared" si="1206"/>
        <v>0</v>
      </c>
      <c r="AL3957" s="56">
        <f t="shared" si="1207"/>
        <v>0</v>
      </c>
      <c r="AM3957" s="56">
        <f t="shared" si="1208"/>
        <v>0</v>
      </c>
      <c r="AN3957" s="56">
        <f t="shared" si="1209"/>
        <v>0</v>
      </c>
      <c r="AO3957" s="56">
        <f t="shared" si="1210"/>
        <v>0</v>
      </c>
      <c r="AP3957" s="56">
        <f t="shared" si="1211"/>
        <v>0</v>
      </c>
      <c r="AQ3957" s="56">
        <f t="shared" si="1212"/>
        <v>0</v>
      </c>
      <c r="AR3957" s="86">
        <f t="shared" si="1213"/>
        <v>0</v>
      </c>
    </row>
    <row r="3958" spans="1:44" x14ac:dyDescent="0.25">
      <c r="A3958" s="178"/>
      <c r="B3958" s="55" t="str">
        <f>_xlfn.IFNA(VLOOKUP(A3958,'Ajánlatkérő(k) adatai'!$B$4:$C$205,2,0),"")</f>
        <v/>
      </c>
      <c r="C3958" s="178"/>
      <c r="D3958" s="55" t="str">
        <f>_xlfn.IFNA(VLOOKUP(C3958,'Számlafizető(k) adatai'!$C$4:$D$203,2,0),"")</f>
        <v/>
      </c>
      <c r="E3958" s="55" t="str">
        <f>_xlfn.IFNA(VLOOKUP(C3958,'Számlafizető(k) adatai'!$C$4:$M$203,11,0),"")</f>
        <v/>
      </c>
      <c r="F3958" s="178"/>
      <c r="G3958" s="178"/>
      <c r="H3958" s="178"/>
      <c r="I3958" s="55" t="str">
        <f>IF(F3958="","",VLOOKUP(LEFT(F3958,5),'Technikai cellák'!B:C,2,0))</f>
        <v/>
      </c>
      <c r="J3958" s="55" t="str">
        <f>IF(F3958="","",VLOOKUP(I3958,'Technikai cellák'!$C$1:$D$12,2,0))</f>
        <v/>
      </c>
      <c r="K3958" s="179"/>
      <c r="L3958" s="67" t="str">
        <f t="shared" si="1196"/>
        <v/>
      </c>
      <c r="M3958" s="68">
        <f t="shared" si="1197"/>
        <v>0</v>
      </c>
      <c r="N3958" s="66">
        <f t="shared" si="1198"/>
        <v>0</v>
      </c>
      <c r="O3958" s="152"/>
      <c r="P3958" s="172">
        <f t="shared" si="1195"/>
        <v>0</v>
      </c>
      <c r="Q3958" s="69">
        <f t="shared" si="1199"/>
        <v>0</v>
      </c>
      <c r="R3958" s="62">
        <f t="shared" si="1200"/>
        <v>0</v>
      </c>
      <c r="S3958" s="153"/>
      <c r="T3958" s="118" t="str">
        <f t="shared" si="1201"/>
        <v/>
      </c>
      <c r="U3958" s="154"/>
      <c r="V3958" s="154"/>
      <c r="W3958" s="154"/>
      <c r="X3958" s="154"/>
      <c r="Y3958" s="154"/>
      <c r="Z3958" s="154"/>
      <c r="AA3958" s="154"/>
      <c r="AB3958" s="154"/>
      <c r="AC3958" s="154"/>
      <c r="AD3958" s="154"/>
      <c r="AE3958" s="154"/>
      <c r="AF3958" s="154"/>
      <c r="AG3958" s="63">
        <f t="shared" si="1202"/>
        <v>0</v>
      </c>
      <c r="AH3958" s="56">
        <f t="shared" si="1203"/>
        <v>0</v>
      </c>
      <c r="AI3958" s="56">
        <f t="shared" si="1204"/>
        <v>0</v>
      </c>
      <c r="AJ3958" s="56">
        <f t="shared" si="1205"/>
        <v>0</v>
      </c>
      <c r="AK3958" s="56">
        <f t="shared" si="1206"/>
        <v>0</v>
      </c>
      <c r="AL3958" s="56">
        <f t="shared" si="1207"/>
        <v>0</v>
      </c>
      <c r="AM3958" s="56">
        <f t="shared" si="1208"/>
        <v>0</v>
      </c>
      <c r="AN3958" s="56">
        <f t="shared" si="1209"/>
        <v>0</v>
      </c>
      <c r="AO3958" s="56">
        <f t="shared" si="1210"/>
        <v>0</v>
      </c>
      <c r="AP3958" s="56">
        <f t="shared" si="1211"/>
        <v>0</v>
      </c>
      <c r="AQ3958" s="56">
        <f t="shared" si="1212"/>
        <v>0</v>
      </c>
      <c r="AR3958" s="86">
        <f t="shared" si="1213"/>
        <v>0</v>
      </c>
    </row>
    <row r="3959" spans="1:44" x14ac:dyDescent="0.25">
      <c r="A3959" s="178"/>
      <c r="B3959" s="55" t="str">
        <f>_xlfn.IFNA(VLOOKUP(A3959,'Ajánlatkérő(k) adatai'!$B$4:$C$205,2,0),"")</f>
        <v/>
      </c>
      <c r="C3959" s="178"/>
      <c r="D3959" s="55" t="str">
        <f>_xlfn.IFNA(VLOOKUP(C3959,'Számlafizető(k) adatai'!$C$4:$D$203,2,0),"")</f>
        <v/>
      </c>
      <c r="E3959" s="55" t="str">
        <f>_xlfn.IFNA(VLOOKUP(C3959,'Számlafizető(k) adatai'!$C$4:$M$203,11,0),"")</f>
        <v/>
      </c>
      <c r="F3959" s="178"/>
      <c r="G3959" s="178"/>
      <c r="H3959" s="178"/>
      <c r="I3959" s="55" t="str">
        <f>IF(F3959="","",VLOOKUP(LEFT(F3959,5),'Technikai cellák'!B:C,2,0))</f>
        <v/>
      </c>
      <c r="J3959" s="55" t="str">
        <f>IF(F3959="","",VLOOKUP(I3959,'Technikai cellák'!$C$1:$D$12,2,0))</f>
        <v/>
      </c>
      <c r="K3959" s="179"/>
      <c r="L3959" s="67" t="str">
        <f t="shared" si="1196"/>
        <v/>
      </c>
      <c r="M3959" s="68">
        <f t="shared" si="1197"/>
        <v>0</v>
      </c>
      <c r="N3959" s="66">
        <f t="shared" si="1198"/>
        <v>0</v>
      </c>
      <c r="O3959" s="152"/>
      <c r="P3959" s="172">
        <f t="shared" si="1195"/>
        <v>0</v>
      </c>
      <c r="Q3959" s="69">
        <f t="shared" si="1199"/>
        <v>0</v>
      </c>
      <c r="R3959" s="62">
        <f t="shared" si="1200"/>
        <v>0</v>
      </c>
      <c r="S3959" s="153"/>
      <c r="T3959" s="118" t="str">
        <f t="shared" si="1201"/>
        <v/>
      </c>
      <c r="U3959" s="154"/>
      <c r="V3959" s="154"/>
      <c r="W3959" s="154"/>
      <c r="X3959" s="154"/>
      <c r="Y3959" s="154"/>
      <c r="Z3959" s="154"/>
      <c r="AA3959" s="154"/>
      <c r="AB3959" s="154"/>
      <c r="AC3959" s="154"/>
      <c r="AD3959" s="154"/>
      <c r="AE3959" s="154"/>
      <c r="AF3959" s="154"/>
      <c r="AG3959" s="63">
        <f t="shared" si="1202"/>
        <v>0</v>
      </c>
      <c r="AH3959" s="56">
        <f t="shared" si="1203"/>
        <v>0</v>
      </c>
      <c r="AI3959" s="56">
        <f t="shared" si="1204"/>
        <v>0</v>
      </c>
      <c r="AJ3959" s="56">
        <f t="shared" si="1205"/>
        <v>0</v>
      </c>
      <c r="AK3959" s="56">
        <f t="shared" si="1206"/>
        <v>0</v>
      </c>
      <c r="AL3959" s="56">
        <f t="shared" si="1207"/>
        <v>0</v>
      </c>
      <c r="AM3959" s="56">
        <f t="shared" si="1208"/>
        <v>0</v>
      </c>
      <c r="AN3959" s="56">
        <f t="shared" si="1209"/>
        <v>0</v>
      </c>
      <c r="AO3959" s="56">
        <f t="shared" si="1210"/>
        <v>0</v>
      </c>
      <c r="AP3959" s="56">
        <f t="shared" si="1211"/>
        <v>0</v>
      </c>
      <c r="AQ3959" s="56">
        <f t="shared" si="1212"/>
        <v>0</v>
      </c>
      <c r="AR3959" s="86">
        <f t="shared" si="1213"/>
        <v>0</v>
      </c>
    </row>
    <row r="3960" spans="1:44" x14ac:dyDescent="0.25">
      <c r="A3960" s="178"/>
      <c r="B3960" s="55" t="str">
        <f>_xlfn.IFNA(VLOOKUP(A3960,'Ajánlatkérő(k) adatai'!$B$4:$C$205,2,0),"")</f>
        <v/>
      </c>
      <c r="C3960" s="178"/>
      <c r="D3960" s="55" t="str">
        <f>_xlfn.IFNA(VLOOKUP(C3960,'Számlafizető(k) adatai'!$C$4:$D$203,2,0),"")</f>
        <v/>
      </c>
      <c r="E3960" s="55" t="str">
        <f>_xlfn.IFNA(VLOOKUP(C3960,'Számlafizető(k) adatai'!$C$4:$M$203,11,0),"")</f>
        <v/>
      </c>
      <c r="F3960" s="178"/>
      <c r="G3960" s="178"/>
      <c r="H3960" s="178"/>
      <c r="I3960" s="55" t="str">
        <f>IF(F3960="","",VLOOKUP(LEFT(F3960,5),'Technikai cellák'!B:C,2,0))</f>
        <v/>
      </c>
      <c r="J3960" s="55" t="str">
        <f>IF(F3960="","",VLOOKUP(I3960,'Technikai cellák'!$C$1:$D$12,2,0))</f>
        <v/>
      </c>
      <c r="K3960" s="179"/>
      <c r="L3960" s="67" t="str">
        <f t="shared" si="1196"/>
        <v/>
      </c>
      <c r="M3960" s="68">
        <f t="shared" si="1197"/>
        <v>0</v>
      </c>
      <c r="N3960" s="66">
        <f t="shared" si="1198"/>
        <v>0</v>
      </c>
      <c r="O3960" s="152"/>
      <c r="P3960" s="172">
        <f t="shared" si="1195"/>
        <v>0</v>
      </c>
      <c r="Q3960" s="69">
        <f t="shared" si="1199"/>
        <v>0</v>
      </c>
      <c r="R3960" s="62">
        <f t="shared" si="1200"/>
        <v>0</v>
      </c>
      <c r="S3960" s="153"/>
      <c r="T3960" s="118" t="str">
        <f t="shared" si="1201"/>
        <v/>
      </c>
      <c r="U3960" s="154"/>
      <c r="V3960" s="154"/>
      <c r="W3960" s="154"/>
      <c r="X3960" s="154"/>
      <c r="Y3960" s="154"/>
      <c r="Z3960" s="154"/>
      <c r="AA3960" s="154"/>
      <c r="AB3960" s="154"/>
      <c r="AC3960" s="154"/>
      <c r="AD3960" s="154"/>
      <c r="AE3960" s="154"/>
      <c r="AF3960" s="154"/>
      <c r="AG3960" s="63">
        <f t="shared" si="1202"/>
        <v>0</v>
      </c>
      <c r="AH3960" s="56">
        <f t="shared" si="1203"/>
        <v>0</v>
      </c>
      <c r="AI3960" s="56">
        <f t="shared" si="1204"/>
        <v>0</v>
      </c>
      <c r="AJ3960" s="56">
        <f t="shared" si="1205"/>
        <v>0</v>
      </c>
      <c r="AK3960" s="56">
        <f t="shared" si="1206"/>
        <v>0</v>
      </c>
      <c r="AL3960" s="56">
        <f t="shared" si="1207"/>
        <v>0</v>
      </c>
      <c r="AM3960" s="56">
        <f t="shared" si="1208"/>
        <v>0</v>
      </c>
      <c r="AN3960" s="56">
        <f t="shared" si="1209"/>
        <v>0</v>
      </c>
      <c r="AO3960" s="56">
        <f t="shared" si="1210"/>
        <v>0</v>
      </c>
      <c r="AP3960" s="56">
        <f t="shared" si="1211"/>
        <v>0</v>
      </c>
      <c r="AQ3960" s="56">
        <f t="shared" si="1212"/>
        <v>0</v>
      </c>
      <c r="AR3960" s="86">
        <f t="shared" si="1213"/>
        <v>0</v>
      </c>
    </row>
    <row r="3961" spans="1:44" x14ac:dyDescent="0.25">
      <c r="A3961" s="178"/>
      <c r="B3961" s="55" t="str">
        <f>_xlfn.IFNA(VLOOKUP(A3961,'Ajánlatkérő(k) adatai'!$B$4:$C$205,2,0),"")</f>
        <v/>
      </c>
      <c r="C3961" s="178"/>
      <c r="D3961" s="55" t="str">
        <f>_xlfn.IFNA(VLOOKUP(C3961,'Számlafizető(k) adatai'!$C$4:$D$203,2,0),"")</f>
        <v/>
      </c>
      <c r="E3961" s="55" t="str">
        <f>_xlfn.IFNA(VLOOKUP(C3961,'Számlafizető(k) adatai'!$C$4:$M$203,11,0),"")</f>
        <v/>
      </c>
      <c r="F3961" s="178"/>
      <c r="G3961" s="178"/>
      <c r="H3961" s="178"/>
      <c r="I3961" s="55" t="str">
        <f>IF(F3961="","",VLOOKUP(LEFT(F3961,5),'Technikai cellák'!B:C,2,0))</f>
        <v/>
      </c>
      <c r="J3961" s="55" t="str">
        <f>IF(F3961="","",VLOOKUP(I3961,'Technikai cellák'!$C$1:$D$12,2,0))</f>
        <v/>
      </c>
      <c r="K3961" s="179"/>
      <c r="L3961" s="67" t="str">
        <f t="shared" si="1196"/>
        <v/>
      </c>
      <c r="M3961" s="68">
        <f t="shared" si="1197"/>
        <v>0</v>
      </c>
      <c r="N3961" s="66">
        <f t="shared" si="1198"/>
        <v>0</v>
      </c>
      <c r="O3961" s="152"/>
      <c r="P3961" s="172">
        <f t="shared" si="1195"/>
        <v>0</v>
      </c>
      <c r="Q3961" s="69">
        <f t="shared" si="1199"/>
        <v>0</v>
      </c>
      <c r="R3961" s="62">
        <f t="shared" si="1200"/>
        <v>0</v>
      </c>
      <c r="S3961" s="153"/>
      <c r="T3961" s="118" t="str">
        <f t="shared" si="1201"/>
        <v/>
      </c>
      <c r="U3961" s="154"/>
      <c r="V3961" s="154"/>
      <c r="W3961" s="154"/>
      <c r="X3961" s="154"/>
      <c r="Y3961" s="154"/>
      <c r="Z3961" s="154"/>
      <c r="AA3961" s="154"/>
      <c r="AB3961" s="154"/>
      <c r="AC3961" s="154"/>
      <c r="AD3961" s="154"/>
      <c r="AE3961" s="154"/>
      <c r="AF3961" s="154"/>
      <c r="AG3961" s="63">
        <f t="shared" si="1202"/>
        <v>0</v>
      </c>
      <c r="AH3961" s="56">
        <f t="shared" si="1203"/>
        <v>0</v>
      </c>
      <c r="AI3961" s="56">
        <f t="shared" si="1204"/>
        <v>0</v>
      </c>
      <c r="AJ3961" s="56">
        <f t="shared" si="1205"/>
        <v>0</v>
      </c>
      <c r="AK3961" s="56">
        <f t="shared" si="1206"/>
        <v>0</v>
      </c>
      <c r="AL3961" s="56">
        <f t="shared" si="1207"/>
        <v>0</v>
      </c>
      <c r="AM3961" s="56">
        <f t="shared" si="1208"/>
        <v>0</v>
      </c>
      <c r="AN3961" s="56">
        <f t="shared" si="1209"/>
        <v>0</v>
      </c>
      <c r="AO3961" s="56">
        <f t="shared" si="1210"/>
        <v>0</v>
      </c>
      <c r="AP3961" s="56">
        <f t="shared" si="1211"/>
        <v>0</v>
      </c>
      <c r="AQ3961" s="56">
        <f t="shared" si="1212"/>
        <v>0</v>
      </c>
      <c r="AR3961" s="86">
        <f t="shared" si="1213"/>
        <v>0</v>
      </c>
    </row>
    <row r="3962" spans="1:44" x14ac:dyDescent="0.25">
      <c r="A3962" s="178"/>
      <c r="B3962" s="55" t="str">
        <f>_xlfn.IFNA(VLOOKUP(A3962,'Ajánlatkérő(k) adatai'!$B$4:$C$205,2,0),"")</f>
        <v/>
      </c>
      <c r="C3962" s="178"/>
      <c r="D3962" s="55" t="str">
        <f>_xlfn.IFNA(VLOOKUP(C3962,'Számlafizető(k) adatai'!$C$4:$D$203,2,0),"")</f>
        <v/>
      </c>
      <c r="E3962" s="55" t="str">
        <f>_xlfn.IFNA(VLOOKUP(C3962,'Számlafizető(k) adatai'!$C$4:$M$203,11,0),"")</f>
        <v/>
      </c>
      <c r="F3962" s="178"/>
      <c r="G3962" s="178"/>
      <c r="H3962" s="178"/>
      <c r="I3962" s="55" t="str">
        <f>IF(F3962="","",VLOOKUP(LEFT(F3962,5),'Technikai cellák'!B:C,2,0))</f>
        <v/>
      </c>
      <c r="J3962" s="55" t="str">
        <f>IF(F3962="","",VLOOKUP(I3962,'Technikai cellák'!$C$1:$D$12,2,0))</f>
        <v/>
      </c>
      <c r="K3962" s="179"/>
      <c r="L3962" s="67" t="str">
        <f t="shared" si="1196"/>
        <v/>
      </c>
      <c r="M3962" s="68">
        <f t="shared" si="1197"/>
        <v>0</v>
      </c>
      <c r="N3962" s="66">
        <f t="shared" si="1198"/>
        <v>0</v>
      </c>
      <c r="O3962" s="152"/>
      <c r="P3962" s="172">
        <f t="shared" si="1195"/>
        <v>0</v>
      </c>
      <c r="Q3962" s="69">
        <f t="shared" si="1199"/>
        <v>0</v>
      </c>
      <c r="R3962" s="62">
        <f t="shared" si="1200"/>
        <v>0</v>
      </c>
      <c r="S3962" s="153"/>
      <c r="T3962" s="118" t="str">
        <f t="shared" si="1201"/>
        <v/>
      </c>
      <c r="U3962" s="154"/>
      <c r="V3962" s="154"/>
      <c r="W3962" s="154"/>
      <c r="X3962" s="154"/>
      <c r="Y3962" s="154"/>
      <c r="Z3962" s="154"/>
      <c r="AA3962" s="154"/>
      <c r="AB3962" s="154"/>
      <c r="AC3962" s="154"/>
      <c r="AD3962" s="154"/>
      <c r="AE3962" s="154"/>
      <c r="AF3962" s="154"/>
      <c r="AG3962" s="63">
        <f t="shared" si="1202"/>
        <v>0</v>
      </c>
      <c r="AH3962" s="56">
        <f t="shared" si="1203"/>
        <v>0</v>
      </c>
      <c r="AI3962" s="56">
        <f t="shared" si="1204"/>
        <v>0</v>
      </c>
      <c r="AJ3962" s="56">
        <f t="shared" si="1205"/>
        <v>0</v>
      </c>
      <c r="AK3962" s="56">
        <f t="shared" si="1206"/>
        <v>0</v>
      </c>
      <c r="AL3962" s="56">
        <f t="shared" si="1207"/>
        <v>0</v>
      </c>
      <c r="AM3962" s="56">
        <f t="shared" si="1208"/>
        <v>0</v>
      </c>
      <c r="AN3962" s="56">
        <f t="shared" si="1209"/>
        <v>0</v>
      </c>
      <c r="AO3962" s="56">
        <f t="shared" si="1210"/>
        <v>0</v>
      </c>
      <c r="AP3962" s="56">
        <f t="shared" si="1211"/>
        <v>0</v>
      </c>
      <c r="AQ3962" s="56">
        <f t="shared" si="1212"/>
        <v>0</v>
      </c>
      <c r="AR3962" s="86">
        <f t="shared" si="1213"/>
        <v>0</v>
      </c>
    </row>
    <row r="3963" spans="1:44" x14ac:dyDescent="0.25">
      <c r="A3963" s="178"/>
      <c r="B3963" s="55" t="str">
        <f>_xlfn.IFNA(VLOOKUP(A3963,'Ajánlatkérő(k) adatai'!$B$4:$C$205,2,0),"")</f>
        <v/>
      </c>
      <c r="C3963" s="178"/>
      <c r="D3963" s="55" t="str">
        <f>_xlfn.IFNA(VLOOKUP(C3963,'Számlafizető(k) adatai'!$C$4:$D$203,2,0),"")</f>
        <v/>
      </c>
      <c r="E3963" s="55" t="str">
        <f>_xlfn.IFNA(VLOOKUP(C3963,'Számlafizető(k) adatai'!$C$4:$M$203,11,0),"")</f>
        <v/>
      </c>
      <c r="F3963" s="178"/>
      <c r="G3963" s="178"/>
      <c r="H3963" s="178"/>
      <c r="I3963" s="55" t="str">
        <f>IF(F3963="","",VLOOKUP(LEFT(F3963,5),'Technikai cellák'!B:C,2,0))</f>
        <v/>
      </c>
      <c r="J3963" s="55" t="str">
        <f>IF(F3963="","",VLOOKUP(I3963,'Technikai cellák'!$C$1:$D$12,2,0))</f>
        <v/>
      </c>
      <c r="K3963" s="179"/>
      <c r="L3963" s="67" t="str">
        <f t="shared" si="1196"/>
        <v/>
      </c>
      <c r="M3963" s="68">
        <f t="shared" si="1197"/>
        <v>0</v>
      </c>
      <c r="N3963" s="66">
        <f t="shared" si="1198"/>
        <v>0</v>
      </c>
      <c r="O3963" s="152"/>
      <c r="P3963" s="172">
        <f t="shared" si="1195"/>
        <v>0</v>
      </c>
      <c r="Q3963" s="69">
        <f t="shared" si="1199"/>
        <v>0</v>
      </c>
      <c r="R3963" s="62">
        <f t="shared" si="1200"/>
        <v>0</v>
      </c>
      <c r="S3963" s="153"/>
      <c r="T3963" s="118" t="str">
        <f t="shared" si="1201"/>
        <v/>
      </c>
      <c r="U3963" s="154"/>
      <c r="V3963" s="154"/>
      <c r="W3963" s="154"/>
      <c r="X3963" s="154"/>
      <c r="Y3963" s="154"/>
      <c r="Z3963" s="154"/>
      <c r="AA3963" s="154"/>
      <c r="AB3963" s="154"/>
      <c r="AC3963" s="154"/>
      <c r="AD3963" s="154"/>
      <c r="AE3963" s="154"/>
      <c r="AF3963" s="154"/>
      <c r="AG3963" s="63">
        <f t="shared" si="1202"/>
        <v>0</v>
      </c>
      <c r="AH3963" s="56">
        <f t="shared" si="1203"/>
        <v>0</v>
      </c>
      <c r="AI3963" s="56">
        <f t="shared" si="1204"/>
        <v>0</v>
      </c>
      <c r="AJ3963" s="56">
        <f t="shared" si="1205"/>
        <v>0</v>
      </c>
      <c r="AK3963" s="56">
        <f t="shared" si="1206"/>
        <v>0</v>
      </c>
      <c r="AL3963" s="56">
        <f t="shared" si="1207"/>
        <v>0</v>
      </c>
      <c r="AM3963" s="56">
        <f t="shared" si="1208"/>
        <v>0</v>
      </c>
      <c r="AN3963" s="56">
        <f t="shared" si="1209"/>
        <v>0</v>
      </c>
      <c r="AO3963" s="56">
        <f t="shared" si="1210"/>
        <v>0</v>
      </c>
      <c r="AP3963" s="56">
        <f t="shared" si="1211"/>
        <v>0</v>
      </c>
      <c r="AQ3963" s="56">
        <f t="shared" si="1212"/>
        <v>0</v>
      </c>
      <c r="AR3963" s="86">
        <f t="shared" si="1213"/>
        <v>0</v>
      </c>
    </row>
    <row r="3964" spans="1:44" x14ac:dyDescent="0.25">
      <c r="A3964" s="178"/>
      <c r="B3964" s="55" t="str">
        <f>_xlfn.IFNA(VLOOKUP(A3964,'Ajánlatkérő(k) adatai'!$B$4:$C$205,2,0),"")</f>
        <v/>
      </c>
      <c r="C3964" s="178"/>
      <c r="D3964" s="55" t="str">
        <f>_xlfn.IFNA(VLOOKUP(C3964,'Számlafizető(k) adatai'!$C$4:$D$203,2,0),"")</f>
        <v/>
      </c>
      <c r="E3964" s="55" t="str">
        <f>_xlfn.IFNA(VLOOKUP(C3964,'Számlafizető(k) adatai'!$C$4:$M$203,11,0),"")</f>
        <v/>
      </c>
      <c r="F3964" s="178"/>
      <c r="G3964" s="178"/>
      <c r="H3964" s="178"/>
      <c r="I3964" s="55" t="str">
        <f>IF(F3964="","",VLOOKUP(LEFT(F3964,5),'Technikai cellák'!B:C,2,0))</f>
        <v/>
      </c>
      <c r="J3964" s="55" t="str">
        <f>IF(F3964="","",VLOOKUP(I3964,'Technikai cellák'!$C$1:$D$12,2,0))</f>
        <v/>
      </c>
      <c r="K3964" s="179"/>
      <c r="L3964" s="67" t="str">
        <f t="shared" si="1196"/>
        <v/>
      </c>
      <c r="M3964" s="68">
        <f t="shared" si="1197"/>
        <v>0</v>
      </c>
      <c r="N3964" s="66">
        <f t="shared" si="1198"/>
        <v>0</v>
      </c>
      <c r="O3964" s="152"/>
      <c r="P3964" s="172">
        <f t="shared" si="1195"/>
        <v>0</v>
      </c>
      <c r="Q3964" s="69">
        <f t="shared" si="1199"/>
        <v>0</v>
      </c>
      <c r="R3964" s="62">
        <f t="shared" si="1200"/>
        <v>0</v>
      </c>
      <c r="S3964" s="153"/>
      <c r="T3964" s="118" t="str">
        <f t="shared" si="1201"/>
        <v/>
      </c>
      <c r="U3964" s="154"/>
      <c r="V3964" s="154"/>
      <c r="W3964" s="154"/>
      <c r="X3964" s="154"/>
      <c r="Y3964" s="154"/>
      <c r="Z3964" s="154"/>
      <c r="AA3964" s="154"/>
      <c r="AB3964" s="154"/>
      <c r="AC3964" s="154"/>
      <c r="AD3964" s="154"/>
      <c r="AE3964" s="154"/>
      <c r="AF3964" s="154"/>
      <c r="AG3964" s="63">
        <f t="shared" si="1202"/>
        <v>0</v>
      </c>
      <c r="AH3964" s="56">
        <f t="shared" si="1203"/>
        <v>0</v>
      </c>
      <c r="AI3964" s="56">
        <f t="shared" si="1204"/>
        <v>0</v>
      </c>
      <c r="AJ3964" s="56">
        <f t="shared" si="1205"/>
        <v>0</v>
      </c>
      <c r="AK3964" s="56">
        <f t="shared" si="1206"/>
        <v>0</v>
      </c>
      <c r="AL3964" s="56">
        <f t="shared" si="1207"/>
        <v>0</v>
      </c>
      <c r="AM3964" s="56">
        <f t="shared" si="1208"/>
        <v>0</v>
      </c>
      <c r="AN3964" s="56">
        <f t="shared" si="1209"/>
        <v>0</v>
      </c>
      <c r="AO3964" s="56">
        <f t="shared" si="1210"/>
        <v>0</v>
      </c>
      <c r="AP3964" s="56">
        <f t="shared" si="1211"/>
        <v>0</v>
      </c>
      <c r="AQ3964" s="56">
        <f t="shared" si="1212"/>
        <v>0</v>
      </c>
      <c r="AR3964" s="86">
        <f t="shared" si="1213"/>
        <v>0</v>
      </c>
    </row>
    <row r="3965" spans="1:44" x14ac:dyDescent="0.25">
      <c r="A3965" s="178"/>
      <c r="B3965" s="55" t="str">
        <f>_xlfn.IFNA(VLOOKUP(A3965,'Ajánlatkérő(k) adatai'!$B$4:$C$205,2,0),"")</f>
        <v/>
      </c>
      <c r="C3965" s="178"/>
      <c r="D3965" s="55" t="str">
        <f>_xlfn.IFNA(VLOOKUP(C3965,'Számlafizető(k) adatai'!$C$4:$D$203,2,0),"")</f>
        <v/>
      </c>
      <c r="E3965" s="55" t="str">
        <f>_xlfn.IFNA(VLOOKUP(C3965,'Számlafizető(k) adatai'!$C$4:$M$203,11,0),"")</f>
        <v/>
      </c>
      <c r="F3965" s="178"/>
      <c r="G3965" s="178"/>
      <c r="H3965" s="178"/>
      <c r="I3965" s="55" t="str">
        <f>IF(F3965="","",VLOOKUP(LEFT(F3965,5),'Technikai cellák'!B:C,2,0))</f>
        <v/>
      </c>
      <c r="J3965" s="55" t="str">
        <f>IF(F3965="","",VLOOKUP(I3965,'Technikai cellák'!$C$1:$D$12,2,0))</f>
        <v/>
      </c>
      <c r="K3965" s="179"/>
      <c r="L3965" s="67" t="str">
        <f t="shared" si="1196"/>
        <v/>
      </c>
      <c r="M3965" s="68">
        <f t="shared" si="1197"/>
        <v>0</v>
      </c>
      <c r="N3965" s="66">
        <f t="shared" si="1198"/>
        <v>0</v>
      </c>
      <c r="O3965" s="152"/>
      <c r="P3965" s="172">
        <f t="shared" si="1195"/>
        <v>0</v>
      </c>
      <c r="Q3965" s="69">
        <f t="shared" si="1199"/>
        <v>0</v>
      </c>
      <c r="R3965" s="62">
        <f t="shared" si="1200"/>
        <v>0</v>
      </c>
      <c r="S3965" s="153"/>
      <c r="T3965" s="118" t="str">
        <f t="shared" si="1201"/>
        <v/>
      </c>
      <c r="U3965" s="154"/>
      <c r="V3965" s="154"/>
      <c r="W3965" s="154"/>
      <c r="X3965" s="154"/>
      <c r="Y3965" s="154"/>
      <c r="Z3965" s="154"/>
      <c r="AA3965" s="154"/>
      <c r="AB3965" s="154"/>
      <c r="AC3965" s="154"/>
      <c r="AD3965" s="154"/>
      <c r="AE3965" s="154"/>
      <c r="AF3965" s="154"/>
      <c r="AG3965" s="63">
        <f t="shared" si="1202"/>
        <v>0</v>
      </c>
      <c r="AH3965" s="56">
        <f t="shared" si="1203"/>
        <v>0</v>
      </c>
      <c r="AI3965" s="56">
        <f t="shared" si="1204"/>
        <v>0</v>
      </c>
      <c r="AJ3965" s="56">
        <f t="shared" si="1205"/>
        <v>0</v>
      </c>
      <c r="AK3965" s="56">
        <f t="shared" si="1206"/>
        <v>0</v>
      </c>
      <c r="AL3965" s="56">
        <f t="shared" si="1207"/>
        <v>0</v>
      </c>
      <c r="AM3965" s="56">
        <f t="shared" si="1208"/>
        <v>0</v>
      </c>
      <c r="AN3965" s="56">
        <f t="shared" si="1209"/>
        <v>0</v>
      </c>
      <c r="AO3965" s="56">
        <f t="shared" si="1210"/>
        <v>0</v>
      </c>
      <c r="AP3965" s="56">
        <f t="shared" si="1211"/>
        <v>0</v>
      </c>
      <c r="AQ3965" s="56">
        <f t="shared" si="1212"/>
        <v>0</v>
      </c>
      <c r="AR3965" s="86">
        <f t="shared" si="1213"/>
        <v>0</v>
      </c>
    </row>
    <row r="3966" spans="1:44" x14ac:dyDescent="0.25">
      <c r="A3966" s="178"/>
      <c r="B3966" s="55" t="str">
        <f>_xlfn.IFNA(VLOOKUP(A3966,'Ajánlatkérő(k) adatai'!$B$4:$C$205,2,0),"")</f>
        <v/>
      </c>
      <c r="C3966" s="178"/>
      <c r="D3966" s="55" t="str">
        <f>_xlfn.IFNA(VLOOKUP(C3966,'Számlafizető(k) adatai'!$C$4:$D$203,2,0),"")</f>
        <v/>
      </c>
      <c r="E3966" s="55" t="str">
        <f>_xlfn.IFNA(VLOOKUP(C3966,'Számlafizető(k) adatai'!$C$4:$M$203,11,0),"")</f>
        <v/>
      </c>
      <c r="F3966" s="178"/>
      <c r="G3966" s="178"/>
      <c r="H3966" s="178"/>
      <c r="I3966" s="55" t="str">
        <f>IF(F3966="","",VLOOKUP(LEFT(F3966,5),'Technikai cellák'!B:C,2,0))</f>
        <v/>
      </c>
      <c r="J3966" s="55" t="str">
        <f>IF(F3966="","",VLOOKUP(I3966,'Technikai cellák'!$C$1:$D$12,2,0))</f>
        <v/>
      </c>
      <c r="K3966" s="179"/>
      <c r="L3966" s="67" t="str">
        <f t="shared" si="1196"/>
        <v/>
      </c>
      <c r="M3966" s="68">
        <f t="shared" si="1197"/>
        <v>0</v>
      </c>
      <c r="N3966" s="66">
        <f t="shared" si="1198"/>
        <v>0</v>
      </c>
      <c r="O3966" s="152"/>
      <c r="P3966" s="172">
        <f t="shared" si="1195"/>
        <v>0</v>
      </c>
      <c r="Q3966" s="69">
        <f t="shared" si="1199"/>
        <v>0</v>
      </c>
      <c r="R3966" s="62">
        <f t="shared" si="1200"/>
        <v>0</v>
      </c>
      <c r="S3966" s="153"/>
      <c r="T3966" s="118" t="str">
        <f t="shared" si="1201"/>
        <v/>
      </c>
      <c r="U3966" s="154"/>
      <c r="V3966" s="154"/>
      <c r="W3966" s="154"/>
      <c r="X3966" s="154"/>
      <c r="Y3966" s="154"/>
      <c r="Z3966" s="154"/>
      <c r="AA3966" s="154"/>
      <c r="AB3966" s="154"/>
      <c r="AC3966" s="154"/>
      <c r="AD3966" s="154"/>
      <c r="AE3966" s="154"/>
      <c r="AF3966" s="154"/>
      <c r="AG3966" s="63">
        <f t="shared" si="1202"/>
        <v>0</v>
      </c>
      <c r="AH3966" s="56">
        <f t="shared" si="1203"/>
        <v>0</v>
      </c>
      <c r="AI3966" s="56">
        <f t="shared" si="1204"/>
        <v>0</v>
      </c>
      <c r="AJ3966" s="56">
        <f t="shared" si="1205"/>
        <v>0</v>
      </c>
      <c r="AK3966" s="56">
        <f t="shared" si="1206"/>
        <v>0</v>
      </c>
      <c r="AL3966" s="56">
        <f t="shared" si="1207"/>
        <v>0</v>
      </c>
      <c r="AM3966" s="56">
        <f t="shared" si="1208"/>
        <v>0</v>
      </c>
      <c r="AN3966" s="56">
        <f t="shared" si="1209"/>
        <v>0</v>
      </c>
      <c r="AO3966" s="56">
        <f t="shared" si="1210"/>
        <v>0</v>
      </c>
      <c r="AP3966" s="56">
        <f t="shared" si="1211"/>
        <v>0</v>
      </c>
      <c r="AQ3966" s="56">
        <f t="shared" si="1212"/>
        <v>0</v>
      </c>
      <c r="AR3966" s="86">
        <f t="shared" si="1213"/>
        <v>0</v>
      </c>
    </row>
    <row r="3967" spans="1:44" x14ac:dyDescent="0.25">
      <c r="A3967" s="178"/>
      <c r="B3967" s="55" t="str">
        <f>_xlfn.IFNA(VLOOKUP(A3967,'Ajánlatkérő(k) adatai'!$B$4:$C$205,2,0),"")</f>
        <v/>
      </c>
      <c r="C3967" s="178"/>
      <c r="D3967" s="55" t="str">
        <f>_xlfn.IFNA(VLOOKUP(C3967,'Számlafizető(k) adatai'!$C$4:$D$203,2,0),"")</f>
        <v/>
      </c>
      <c r="E3967" s="55" t="str">
        <f>_xlfn.IFNA(VLOOKUP(C3967,'Számlafizető(k) adatai'!$C$4:$M$203,11,0),"")</f>
        <v/>
      </c>
      <c r="F3967" s="178"/>
      <c r="G3967" s="178"/>
      <c r="H3967" s="178"/>
      <c r="I3967" s="55" t="str">
        <f>IF(F3967="","",VLOOKUP(LEFT(F3967,5),'Technikai cellák'!B:C,2,0))</f>
        <v/>
      </c>
      <c r="J3967" s="55" t="str">
        <f>IF(F3967="","",VLOOKUP(I3967,'Technikai cellák'!$C$1:$D$12,2,0))</f>
        <v/>
      </c>
      <c r="K3967" s="179"/>
      <c r="L3967" s="67" t="str">
        <f t="shared" si="1196"/>
        <v/>
      </c>
      <c r="M3967" s="68">
        <f t="shared" si="1197"/>
        <v>0</v>
      </c>
      <c r="N3967" s="66">
        <f t="shared" si="1198"/>
        <v>0</v>
      </c>
      <c r="O3967" s="152"/>
      <c r="P3967" s="172">
        <f t="shared" si="1195"/>
        <v>0</v>
      </c>
      <c r="Q3967" s="69">
        <f t="shared" si="1199"/>
        <v>0</v>
      </c>
      <c r="R3967" s="62">
        <f t="shared" si="1200"/>
        <v>0</v>
      </c>
      <c r="S3967" s="153"/>
      <c r="T3967" s="118" t="str">
        <f t="shared" si="1201"/>
        <v/>
      </c>
      <c r="U3967" s="154"/>
      <c r="V3967" s="154"/>
      <c r="W3967" s="154"/>
      <c r="X3967" s="154"/>
      <c r="Y3967" s="154"/>
      <c r="Z3967" s="154"/>
      <c r="AA3967" s="154"/>
      <c r="AB3967" s="154"/>
      <c r="AC3967" s="154"/>
      <c r="AD3967" s="154"/>
      <c r="AE3967" s="154"/>
      <c r="AF3967" s="154"/>
      <c r="AG3967" s="63">
        <f t="shared" si="1202"/>
        <v>0</v>
      </c>
      <c r="AH3967" s="56">
        <f t="shared" si="1203"/>
        <v>0</v>
      </c>
      <c r="AI3967" s="56">
        <f t="shared" si="1204"/>
        <v>0</v>
      </c>
      <c r="AJ3967" s="56">
        <f t="shared" si="1205"/>
        <v>0</v>
      </c>
      <c r="AK3967" s="56">
        <f t="shared" si="1206"/>
        <v>0</v>
      </c>
      <c r="AL3967" s="56">
        <f t="shared" si="1207"/>
        <v>0</v>
      </c>
      <c r="AM3967" s="56">
        <f t="shared" si="1208"/>
        <v>0</v>
      </c>
      <c r="AN3967" s="56">
        <f t="shared" si="1209"/>
        <v>0</v>
      </c>
      <c r="AO3967" s="56">
        <f t="shared" si="1210"/>
        <v>0</v>
      </c>
      <c r="AP3967" s="56">
        <f t="shared" si="1211"/>
        <v>0</v>
      </c>
      <c r="AQ3967" s="56">
        <f t="shared" si="1212"/>
        <v>0</v>
      </c>
      <c r="AR3967" s="86">
        <f t="shared" si="1213"/>
        <v>0</v>
      </c>
    </row>
    <row r="3968" spans="1:44" x14ac:dyDescent="0.25">
      <c r="A3968" s="178"/>
      <c r="B3968" s="55" t="str">
        <f>_xlfn.IFNA(VLOOKUP(A3968,'Ajánlatkérő(k) adatai'!$B$4:$C$205,2,0),"")</f>
        <v/>
      </c>
      <c r="C3968" s="178"/>
      <c r="D3968" s="55" t="str">
        <f>_xlfn.IFNA(VLOOKUP(C3968,'Számlafizető(k) adatai'!$C$4:$D$203,2,0),"")</f>
        <v/>
      </c>
      <c r="E3968" s="55" t="str">
        <f>_xlfn.IFNA(VLOOKUP(C3968,'Számlafizető(k) adatai'!$C$4:$M$203,11,0),"")</f>
        <v/>
      </c>
      <c r="F3968" s="178"/>
      <c r="G3968" s="178"/>
      <c r="H3968" s="178"/>
      <c r="I3968" s="55" t="str">
        <f>IF(F3968="","",VLOOKUP(LEFT(F3968,5),'Technikai cellák'!B:C,2,0))</f>
        <v/>
      </c>
      <c r="J3968" s="55" t="str">
        <f>IF(F3968="","",VLOOKUP(I3968,'Technikai cellák'!$C$1:$D$12,2,0))</f>
        <v/>
      </c>
      <c r="K3968" s="179"/>
      <c r="L3968" s="67" t="str">
        <f t="shared" si="1196"/>
        <v/>
      </c>
      <c r="M3968" s="68">
        <f t="shared" si="1197"/>
        <v>0</v>
      </c>
      <c r="N3968" s="66">
        <f t="shared" si="1198"/>
        <v>0</v>
      </c>
      <c r="O3968" s="152"/>
      <c r="P3968" s="172">
        <f t="shared" si="1195"/>
        <v>0</v>
      </c>
      <c r="Q3968" s="69">
        <f t="shared" si="1199"/>
        <v>0</v>
      </c>
      <c r="R3968" s="62">
        <f t="shared" si="1200"/>
        <v>0</v>
      </c>
      <c r="S3968" s="153"/>
      <c r="T3968" s="118" t="str">
        <f t="shared" si="1201"/>
        <v/>
      </c>
      <c r="U3968" s="154"/>
      <c r="V3968" s="154"/>
      <c r="W3968" s="154"/>
      <c r="X3968" s="154"/>
      <c r="Y3968" s="154"/>
      <c r="Z3968" s="154"/>
      <c r="AA3968" s="154"/>
      <c r="AB3968" s="154"/>
      <c r="AC3968" s="154"/>
      <c r="AD3968" s="154"/>
      <c r="AE3968" s="154"/>
      <c r="AF3968" s="154"/>
      <c r="AG3968" s="63">
        <f t="shared" si="1202"/>
        <v>0</v>
      </c>
      <c r="AH3968" s="56">
        <f t="shared" si="1203"/>
        <v>0</v>
      </c>
      <c r="AI3968" s="56">
        <f t="shared" si="1204"/>
        <v>0</v>
      </c>
      <c r="AJ3968" s="56">
        <f t="shared" si="1205"/>
        <v>0</v>
      </c>
      <c r="AK3968" s="56">
        <f t="shared" si="1206"/>
        <v>0</v>
      </c>
      <c r="AL3968" s="56">
        <f t="shared" si="1207"/>
        <v>0</v>
      </c>
      <c r="AM3968" s="56">
        <f t="shared" si="1208"/>
        <v>0</v>
      </c>
      <c r="AN3968" s="56">
        <f t="shared" si="1209"/>
        <v>0</v>
      </c>
      <c r="AO3968" s="56">
        <f t="shared" si="1210"/>
        <v>0</v>
      </c>
      <c r="AP3968" s="56">
        <f t="shared" si="1211"/>
        <v>0</v>
      </c>
      <c r="AQ3968" s="56">
        <f t="shared" si="1212"/>
        <v>0</v>
      </c>
      <c r="AR3968" s="86">
        <f t="shared" si="1213"/>
        <v>0</v>
      </c>
    </row>
    <row r="3969" spans="1:44" x14ac:dyDescent="0.25">
      <c r="A3969" s="178"/>
      <c r="B3969" s="55" t="str">
        <f>_xlfn.IFNA(VLOOKUP(A3969,'Ajánlatkérő(k) adatai'!$B$4:$C$205,2,0),"")</f>
        <v/>
      </c>
      <c r="C3969" s="178"/>
      <c r="D3969" s="55" t="str">
        <f>_xlfn.IFNA(VLOOKUP(C3969,'Számlafizető(k) adatai'!$C$4:$D$203,2,0),"")</f>
        <v/>
      </c>
      <c r="E3969" s="55" t="str">
        <f>_xlfn.IFNA(VLOOKUP(C3969,'Számlafizető(k) adatai'!$C$4:$M$203,11,0),"")</f>
        <v/>
      </c>
      <c r="F3969" s="178"/>
      <c r="G3969" s="178"/>
      <c r="H3969" s="178"/>
      <c r="I3969" s="55" t="str">
        <f>IF(F3969="","",VLOOKUP(LEFT(F3969,5),'Technikai cellák'!B:C,2,0))</f>
        <v/>
      </c>
      <c r="J3969" s="55" t="str">
        <f>IF(F3969="","",VLOOKUP(I3969,'Technikai cellák'!$C$1:$D$12,2,0))</f>
        <v/>
      </c>
      <c r="K3969" s="179"/>
      <c r="L3969" s="67" t="str">
        <f t="shared" si="1196"/>
        <v/>
      </c>
      <c r="M3969" s="68">
        <f t="shared" si="1197"/>
        <v>0</v>
      </c>
      <c r="N3969" s="66">
        <f t="shared" si="1198"/>
        <v>0</v>
      </c>
      <c r="O3969" s="152"/>
      <c r="P3969" s="172">
        <f t="shared" si="1195"/>
        <v>0</v>
      </c>
      <c r="Q3969" s="69">
        <f t="shared" si="1199"/>
        <v>0</v>
      </c>
      <c r="R3969" s="62">
        <f t="shared" si="1200"/>
        <v>0</v>
      </c>
      <c r="S3969" s="153"/>
      <c r="T3969" s="118" t="str">
        <f t="shared" si="1201"/>
        <v/>
      </c>
      <c r="U3969" s="154"/>
      <c r="V3969" s="154"/>
      <c r="W3969" s="154"/>
      <c r="X3969" s="154"/>
      <c r="Y3969" s="154"/>
      <c r="Z3969" s="154"/>
      <c r="AA3969" s="154"/>
      <c r="AB3969" s="154"/>
      <c r="AC3969" s="154"/>
      <c r="AD3969" s="154"/>
      <c r="AE3969" s="154"/>
      <c r="AF3969" s="154"/>
      <c r="AG3969" s="63">
        <f t="shared" si="1202"/>
        <v>0</v>
      </c>
      <c r="AH3969" s="56">
        <f t="shared" si="1203"/>
        <v>0</v>
      </c>
      <c r="AI3969" s="56">
        <f t="shared" si="1204"/>
        <v>0</v>
      </c>
      <c r="AJ3969" s="56">
        <f t="shared" si="1205"/>
        <v>0</v>
      </c>
      <c r="AK3969" s="56">
        <f t="shared" si="1206"/>
        <v>0</v>
      </c>
      <c r="AL3969" s="56">
        <f t="shared" si="1207"/>
        <v>0</v>
      </c>
      <c r="AM3969" s="56">
        <f t="shared" si="1208"/>
        <v>0</v>
      </c>
      <c r="AN3969" s="56">
        <f t="shared" si="1209"/>
        <v>0</v>
      </c>
      <c r="AO3969" s="56">
        <f t="shared" si="1210"/>
        <v>0</v>
      </c>
      <c r="AP3969" s="56">
        <f t="shared" si="1211"/>
        <v>0</v>
      </c>
      <c r="AQ3969" s="56">
        <f t="shared" si="1212"/>
        <v>0</v>
      </c>
      <c r="AR3969" s="86">
        <f t="shared" si="1213"/>
        <v>0</v>
      </c>
    </row>
    <row r="3970" spans="1:44" x14ac:dyDescent="0.25">
      <c r="A3970" s="178"/>
      <c r="B3970" s="55" t="str">
        <f>_xlfn.IFNA(VLOOKUP(A3970,'Ajánlatkérő(k) adatai'!$B$4:$C$205,2,0),"")</f>
        <v/>
      </c>
      <c r="C3970" s="178"/>
      <c r="D3970" s="55" t="str">
        <f>_xlfn.IFNA(VLOOKUP(C3970,'Számlafizető(k) adatai'!$C$4:$D$203,2,0),"")</f>
        <v/>
      </c>
      <c r="E3970" s="55" t="str">
        <f>_xlfn.IFNA(VLOOKUP(C3970,'Számlafizető(k) adatai'!$C$4:$M$203,11,0),"")</f>
        <v/>
      </c>
      <c r="F3970" s="178"/>
      <c r="G3970" s="178"/>
      <c r="H3970" s="178"/>
      <c r="I3970" s="55" t="str">
        <f>IF(F3970="","",VLOOKUP(LEFT(F3970,5),'Technikai cellák'!B:C,2,0))</f>
        <v/>
      </c>
      <c r="J3970" s="55" t="str">
        <f>IF(F3970="","",VLOOKUP(I3970,'Technikai cellák'!$C$1:$D$12,2,0))</f>
        <v/>
      </c>
      <c r="K3970" s="179"/>
      <c r="L3970" s="67" t="str">
        <f t="shared" si="1196"/>
        <v/>
      </c>
      <c r="M3970" s="68">
        <f t="shared" si="1197"/>
        <v>0</v>
      </c>
      <c r="N3970" s="66">
        <f t="shared" si="1198"/>
        <v>0</v>
      </c>
      <c r="O3970" s="152"/>
      <c r="P3970" s="172">
        <f t="shared" si="1195"/>
        <v>0</v>
      </c>
      <c r="Q3970" s="69">
        <f t="shared" si="1199"/>
        <v>0</v>
      </c>
      <c r="R3970" s="62">
        <f t="shared" si="1200"/>
        <v>0</v>
      </c>
      <c r="S3970" s="153"/>
      <c r="T3970" s="118" t="str">
        <f t="shared" si="1201"/>
        <v/>
      </c>
      <c r="U3970" s="154"/>
      <c r="V3970" s="154"/>
      <c r="W3970" s="154"/>
      <c r="X3970" s="154"/>
      <c r="Y3970" s="154"/>
      <c r="Z3970" s="154"/>
      <c r="AA3970" s="154"/>
      <c r="AB3970" s="154"/>
      <c r="AC3970" s="154"/>
      <c r="AD3970" s="154"/>
      <c r="AE3970" s="154"/>
      <c r="AF3970" s="154"/>
      <c r="AG3970" s="63">
        <f t="shared" si="1202"/>
        <v>0</v>
      </c>
      <c r="AH3970" s="56">
        <f t="shared" si="1203"/>
        <v>0</v>
      </c>
      <c r="AI3970" s="56">
        <f t="shared" si="1204"/>
        <v>0</v>
      </c>
      <c r="AJ3970" s="56">
        <f t="shared" si="1205"/>
        <v>0</v>
      </c>
      <c r="AK3970" s="56">
        <f t="shared" si="1206"/>
        <v>0</v>
      </c>
      <c r="AL3970" s="56">
        <f t="shared" si="1207"/>
        <v>0</v>
      </c>
      <c r="AM3970" s="56">
        <f t="shared" si="1208"/>
        <v>0</v>
      </c>
      <c r="AN3970" s="56">
        <f t="shared" si="1209"/>
        <v>0</v>
      </c>
      <c r="AO3970" s="56">
        <f t="shared" si="1210"/>
        <v>0</v>
      </c>
      <c r="AP3970" s="56">
        <f t="shared" si="1211"/>
        <v>0</v>
      </c>
      <c r="AQ3970" s="56">
        <f t="shared" si="1212"/>
        <v>0</v>
      </c>
      <c r="AR3970" s="86">
        <f t="shared" si="1213"/>
        <v>0</v>
      </c>
    </row>
    <row r="3971" spans="1:44" x14ac:dyDescent="0.25">
      <c r="A3971" s="178"/>
      <c r="B3971" s="55" t="str">
        <f>_xlfn.IFNA(VLOOKUP(A3971,'Ajánlatkérő(k) adatai'!$B$4:$C$205,2,0),"")</f>
        <v/>
      </c>
      <c r="C3971" s="178"/>
      <c r="D3971" s="55" t="str">
        <f>_xlfn.IFNA(VLOOKUP(C3971,'Számlafizető(k) adatai'!$C$4:$D$203,2,0),"")</f>
        <v/>
      </c>
      <c r="E3971" s="55" t="str">
        <f>_xlfn.IFNA(VLOOKUP(C3971,'Számlafizető(k) adatai'!$C$4:$M$203,11,0),"")</f>
        <v/>
      </c>
      <c r="F3971" s="178"/>
      <c r="G3971" s="178"/>
      <c r="H3971" s="178"/>
      <c r="I3971" s="55" t="str">
        <f>IF(F3971="","",VLOOKUP(LEFT(F3971,5),'Technikai cellák'!B:C,2,0))</f>
        <v/>
      </c>
      <c r="J3971" s="55" t="str">
        <f>IF(F3971="","",VLOOKUP(I3971,'Technikai cellák'!$C$1:$D$12,2,0))</f>
        <v/>
      </c>
      <c r="K3971" s="179"/>
      <c r="L3971" s="67" t="str">
        <f t="shared" si="1196"/>
        <v/>
      </c>
      <c r="M3971" s="68">
        <f t="shared" si="1197"/>
        <v>0</v>
      </c>
      <c r="N3971" s="66">
        <f t="shared" si="1198"/>
        <v>0</v>
      </c>
      <c r="O3971" s="152"/>
      <c r="P3971" s="172">
        <f t="shared" si="1195"/>
        <v>0</v>
      </c>
      <c r="Q3971" s="69">
        <f t="shared" si="1199"/>
        <v>0</v>
      </c>
      <c r="R3971" s="62">
        <f t="shared" si="1200"/>
        <v>0</v>
      </c>
      <c r="S3971" s="153"/>
      <c r="T3971" s="118" t="str">
        <f t="shared" si="1201"/>
        <v/>
      </c>
      <c r="U3971" s="154"/>
      <c r="V3971" s="154"/>
      <c r="W3971" s="154"/>
      <c r="X3971" s="154"/>
      <c r="Y3971" s="154"/>
      <c r="Z3971" s="154"/>
      <c r="AA3971" s="154"/>
      <c r="AB3971" s="154"/>
      <c r="AC3971" s="154"/>
      <c r="AD3971" s="154"/>
      <c r="AE3971" s="154"/>
      <c r="AF3971" s="154"/>
      <c r="AG3971" s="63">
        <f t="shared" si="1202"/>
        <v>0</v>
      </c>
      <c r="AH3971" s="56">
        <f t="shared" si="1203"/>
        <v>0</v>
      </c>
      <c r="AI3971" s="56">
        <f t="shared" si="1204"/>
        <v>0</v>
      </c>
      <c r="AJ3971" s="56">
        <f t="shared" si="1205"/>
        <v>0</v>
      </c>
      <c r="AK3971" s="56">
        <f t="shared" si="1206"/>
        <v>0</v>
      </c>
      <c r="AL3971" s="56">
        <f t="shared" si="1207"/>
        <v>0</v>
      </c>
      <c r="AM3971" s="56">
        <f t="shared" si="1208"/>
        <v>0</v>
      </c>
      <c r="AN3971" s="56">
        <f t="shared" si="1209"/>
        <v>0</v>
      </c>
      <c r="AO3971" s="56">
        <f t="shared" si="1210"/>
        <v>0</v>
      </c>
      <c r="AP3971" s="56">
        <f t="shared" si="1211"/>
        <v>0</v>
      </c>
      <c r="AQ3971" s="56">
        <f t="shared" si="1212"/>
        <v>0</v>
      </c>
      <c r="AR3971" s="86">
        <f t="shared" si="1213"/>
        <v>0</v>
      </c>
    </row>
    <row r="3972" spans="1:44" x14ac:dyDescent="0.25">
      <c r="A3972" s="178"/>
      <c r="B3972" s="55" t="str">
        <f>_xlfn.IFNA(VLOOKUP(A3972,'Ajánlatkérő(k) adatai'!$B$4:$C$205,2,0),"")</f>
        <v/>
      </c>
      <c r="C3972" s="178"/>
      <c r="D3972" s="55" t="str">
        <f>_xlfn.IFNA(VLOOKUP(C3972,'Számlafizető(k) adatai'!$C$4:$D$203,2,0),"")</f>
        <v/>
      </c>
      <c r="E3972" s="55" t="str">
        <f>_xlfn.IFNA(VLOOKUP(C3972,'Számlafizető(k) adatai'!$C$4:$M$203,11,0),"")</f>
        <v/>
      </c>
      <c r="F3972" s="178"/>
      <c r="G3972" s="178"/>
      <c r="H3972" s="178"/>
      <c r="I3972" s="55" t="str">
        <f>IF(F3972="","",VLOOKUP(LEFT(F3972,5),'Technikai cellák'!B:C,2,0))</f>
        <v/>
      </c>
      <c r="J3972" s="55" t="str">
        <f>IF(F3972="","",VLOOKUP(I3972,'Technikai cellák'!$C$1:$D$12,2,0))</f>
        <v/>
      </c>
      <c r="K3972" s="179"/>
      <c r="L3972" s="67" t="str">
        <f t="shared" si="1196"/>
        <v/>
      </c>
      <c r="M3972" s="68">
        <f t="shared" si="1197"/>
        <v>0</v>
      </c>
      <c r="N3972" s="66">
        <f t="shared" si="1198"/>
        <v>0</v>
      </c>
      <c r="O3972" s="152"/>
      <c r="P3972" s="172">
        <f t="shared" si="1195"/>
        <v>0</v>
      </c>
      <c r="Q3972" s="69">
        <f t="shared" si="1199"/>
        <v>0</v>
      </c>
      <c r="R3972" s="62">
        <f t="shared" si="1200"/>
        <v>0</v>
      </c>
      <c r="S3972" s="153"/>
      <c r="T3972" s="118" t="str">
        <f t="shared" si="1201"/>
        <v/>
      </c>
      <c r="U3972" s="154"/>
      <c r="V3972" s="154"/>
      <c r="W3972" s="154"/>
      <c r="X3972" s="154"/>
      <c r="Y3972" s="154"/>
      <c r="Z3972" s="154"/>
      <c r="AA3972" s="154"/>
      <c r="AB3972" s="154"/>
      <c r="AC3972" s="154"/>
      <c r="AD3972" s="154"/>
      <c r="AE3972" s="154"/>
      <c r="AF3972" s="154"/>
      <c r="AG3972" s="63">
        <f t="shared" si="1202"/>
        <v>0</v>
      </c>
      <c r="AH3972" s="56">
        <f t="shared" si="1203"/>
        <v>0</v>
      </c>
      <c r="AI3972" s="56">
        <f t="shared" si="1204"/>
        <v>0</v>
      </c>
      <c r="AJ3972" s="56">
        <f t="shared" si="1205"/>
        <v>0</v>
      </c>
      <c r="AK3972" s="56">
        <f t="shared" si="1206"/>
        <v>0</v>
      </c>
      <c r="AL3972" s="56">
        <f t="shared" si="1207"/>
        <v>0</v>
      </c>
      <c r="AM3972" s="56">
        <f t="shared" si="1208"/>
        <v>0</v>
      </c>
      <c r="AN3972" s="56">
        <f t="shared" si="1209"/>
        <v>0</v>
      </c>
      <c r="AO3972" s="56">
        <f t="shared" si="1210"/>
        <v>0</v>
      </c>
      <c r="AP3972" s="56">
        <f t="shared" si="1211"/>
        <v>0</v>
      </c>
      <c r="AQ3972" s="56">
        <f t="shared" si="1212"/>
        <v>0</v>
      </c>
      <c r="AR3972" s="86">
        <f t="shared" si="1213"/>
        <v>0</v>
      </c>
    </row>
    <row r="3973" spans="1:44" x14ac:dyDescent="0.25">
      <c r="A3973" s="178"/>
      <c r="B3973" s="55" t="str">
        <f>_xlfn.IFNA(VLOOKUP(A3973,'Ajánlatkérő(k) adatai'!$B$4:$C$205,2,0),"")</f>
        <v/>
      </c>
      <c r="C3973" s="178"/>
      <c r="D3973" s="55" t="str">
        <f>_xlfn.IFNA(VLOOKUP(C3973,'Számlafizető(k) adatai'!$C$4:$D$203,2,0),"")</f>
        <v/>
      </c>
      <c r="E3973" s="55" t="str">
        <f>_xlfn.IFNA(VLOOKUP(C3973,'Számlafizető(k) adatai'!$C$4:$M$203,11,0),"")</f>
        <v/>
      </c>
      <c r="F3973" s="178"/>
      <c r="G3973" s="178"/>
      <c r="H3973" s="178"/>
      <c r="I3973" s="55" t="str">
        <f>IF(F3973="","",VLOOKUP(LEFT(F3973,5),'Technikai cellák'!B:C,2,0))</f>
        <v/>
      </c>
      <c r="J3973" s="55" t="str">
        <f>IF(F3973="","",VLOOKUP(I3973,'Technikai cellák'!$C$1:$D$12,2,0))</f>
        <v/>
      </c>
      <c r="K3973" s="179"/>
      <c r="L3973" s="67" t="str">
        <f t="shared" si="1196"/>
        <v/>
      </c>
      <c r="M3973" s="68">
        <f t="shared" si="1197"/>
        <v>0</v>
      </c>
      <c r="N3973" s="66">
        <f t="shared" si="1198"/>
        <v>0</v>
      </c>
      <c r="O3973" s="152"/>
      <c r="P3973" s="172">
        <f t="shared" si="1195"/>
        <v>0</v>
      </c>
      <c r="Q3973" s="69">
        <f t="shared" si="1199"/>
        <v>0</v>
      </c>
      <c r="R3973" s="62">
        <f t="shared" si="1200"/>
        <v>0</v>
      </c>
      <c r="S3973" s="153"/>
      <c r="T3973" s="118" t="str">
        <f t="shared" si="1201"/>
        <v/>
      </c>
      <c r="U3973" s="154"/>
      <c r="V3973" s="154"/>
      <c r="W3973" s="154"/>
      <c r="X3973" s="154"/>
      <c r="Y3973" s="154"/>
      <c r="Z3973" s="154"/>
      <c r="AA3973" s="154"/>
      <c r="AB3973" s="154"/>
      <c r="AC3973" s="154"/>
      <c r="AD3973" s="154"/>
      <c r="AE3973" s="154"/>
      <c r="AF3973" s="154"/>
      <c r="AG3973" s="63">
        <f t="shared" si="1202"/>
        <v>0</v>
      </c>
      <c r="AH3973" s="56">
        <f t="shared" si="1203"/>
        <v>0</v>
      </c>
      <c r="AI3973" s="56">
        <f t="shared" si="1204"/>
        <v>0</v>
      </c>
      <c r="AJ3973" s="56">
        <f t="shared" si="1205"/>
        <v>0</v>
      </c>
      <c r="AK3973" s="56">
        <f t="shared" si="1206"/>
        <v>0</v>
      </c>
      <c r="AL3973" s="56">
        <f t="shared" si="1207"/>
        <v>0</v>
      </c>
      <c r="AM3973" s="56">
        <f t="shared" si="1208"/>
        <v>0</v>
      </c>
      <c r="AN3973" s="56">
        <f t="shared" si="1209"/>
        <v>0</v>
      </c>
      <c r="AO3973" s="56">
        <f t="shared" si="1210"/>
        <v>0</v>
      </c>
      <c r="AP3973" s="56">
        <f t="shared" si="1211"/>
        <v>0</v>
      </c>
      <c r="AQ3973" s="56">
        <f t="shared" si="1212"/>
        <v>0</v>
      </c>
      <c r="AR3973" s="86">
        <f t="shared" si="1213"/>
        <v>0</v>
      </c>
    </row>
    <row r="3974" spans="1:44" x14ac:dyDescent="0.25">
      <c r="A3974" s="178"/>
      <c r="B3974" s="55" t="str">
        <f>_xlfn.IFNA(VLOOKUP(A3974,'Ajánlatkérő(k) adatai'!$B$4:$C$205,2,0),"")</f>
        <v/>
      </c>
      <c r="C3974" s="178"/>
      <c r="D3974" s="55" t="str">
        <f>_xlfn.IFNA(VLOOKUP(C3974,'Számlafizető(k) adatai'!$C$4:$D$203,2,0),"")</f>
        <v/>
      </c>
      <c r="E3974" s="55" t="str">
        <f>_xlfn.IFNA(VLOOKUP(C3974,'Számlafizető(k) adatai'!$C$4:$M$203,11,0),"")</f>
        <v/>
      </c>
      <c r="F3974" s="178"/>
      <c r="G3974" s="178"/>
      <c r="H3974" s="178"/>
      <c r="I3974" s="55" t="str">
        <f>IF(F3974="","",VLOOKUP(LEFT(F3974,5),'Technikai cellák'!B:C,2,0))</f>
        <v/>
      </c>
      <c r="J3974" s="55" t="str">
        <f>IF(F3974="","",VLOOKUP(I3974,'Technikai cellák'!$C$1:$D$12,2,0))</f>
        <v/>
      </c>
      <c r="K3974" s="179"/>
      <c r="L3974" s="67" t="str">
        <f t="shared" si="1196"/>
        <v/>
      </c>
      <c r="M3974" s="68">
        <f t="shared" si="1197"/>
        <v>0</v>
      </c>
      <c r="N3974" s="66">
        <f t="shared" si="1198"/>
        <v>0</v>
      </c>
      <c r="O3974" s="152"/>
      <c r="P3974" s="172">
        <f t="shared" si="1195"/>
        <v>0</v>
      </c>
      <c r="Q3974" s="69">
        <f t="shared" si="1199"/>
        <v>0</v>
      </c>
      <c r="R3974" s="62">
        <f t="shared" si="1200"/>
        <v>0</v>
      </c>
      <c r="S3974" s="153"/>
      <c r="T3974" s="118" t="str">
        <f t="shared" si="1201"/>
        <v/>
      </c>
      <c r="U3974" s="154"/>
      <c r="V3974" s="154"/>
      <c r="W3974" s="154"/>
      <c r="X3974" s="154"/>
      <c r="Y3974" s="154"/>
      <c r="Z3974" s="154"/>
      <c r="AA3974" s="154"/>
      <c r="AB3974" s="154"/>
      <c r="AC3974" s="154"/>
      <c r="AD3974" s="154"/>
      <c r="AE3974" s="154"/>
      <c r="AF3974" s="154"/>
      <c r="AG3974" s="63">
        <f t="shared" si="1202"/>
        <v>0</v>
      </c>
      <c r="AH3974" s="56">
        <f t="shared" si="1203"/>
        <v>0</v>
      </c>
      <c r="AI3974" s="56">
        <f t="shared" si="1204"/>
        <v>0</v>
      </c>
      <c r="AJ3974" s="56">
        <f t="shared" si="1205"/>
        <v>0</v>
      </c>
      <c r="AK3974" s="56">
        <f t="shared" si="1206"/>
        <v>0</v>
      </c>
      <c r="AL3974" s="56">
        <f t="shared" si="1207"/>
        <v>0</v>
      </c>
      <c r="AM3974" s="56">
        <f t="shared" si="1208"/>
        <v>0</v>
      </c>
      <c r="AN3974" s="56">
        <f t="shared" si="1209"/>
        <v>0</v>
      </c>
      <c r="AO3974" s="56">
        <f t="shared" si="1210"/>
        <v>0</v>
      </c>
      <c r="AP3974" s="56">
        <f t="shared" si="1211"/>
        <v>0</v>
      </c>
      <c r="AQ3974" s="56">
        <f t="shared" si="1212"/>
        <v>0</v>
      </c>
      <c r="AR3974" s="86">
        <f t="shared" si="1213"/>
        <v>0</v>
      </c>
    </row>
    <row r="3975" spans="1:44" x14ac:dyDescent="0.25">
      <c r="A3975" s="178"/>
      <c r="B3975" s="55" t="str">
        <f>_xlfn.IFNA(VLOOKUP(A3975,'Ajánlatkérő(k) adatai'!$B$4:$C$205,2,0),"")</f>
        <v/>
      </c>
      <c r="C3975" s="178"/>
      <c r="D3975" s="55" t="str">
        <f>_xlfn.IFNA(VLOOKUP(C3975,'Számlafizető(k) adatai'!$C$4:$D$203,2,0),"")</f>
        <v/>
      </c>
      <c r="E3975" s="55" t="str">
        <f>_xlfn.IFNA(VLOOKUP(C3975,'Számlafizető(k) adatai'!$C$4:$M$203,11,0),"")</f>
        <v/>
      </c>
      <c r="F3975" s="178"/>
      <c r="G3975" s="178"/>
      <c r="H3975" s="178"/>
      <c r="I3975" s="55" t="str">
        <f>IF(F3975="","",VLOOKUP(LEFT(F3975,5),'Technikai cellák'!B:C,2,0))</f>
        <v/>
      </c>
      <c r="J3975" s="55" t="str">
        <f>IF(F3975="","",VLOOKUP(I3975,'Technikai cellák'!$C$1:$D$12,2,0))</f>
        <v/>
      </c>
      <c r="K3975" s="179"/>
      <c r="L3975" s="67" t="str">
        <f t="shared" si="1196"/>
        <v/>
      </c>
      <c r="M3975" s="68">
        <f t="shared" si="1197"/>
        <v>0</v>
      </c>
      <c r="N3975" s="66">
        <f t="shared" si="1198"/>
        <v>0</v>
      </c>
      <c r="O3975" s="152"/>
      <c r="P3975" s="172">
        <f t="shared" si="1195"/>
        <v>0</v>
      </c>
      <c r="Q3975" s="69">
        <f t="shared" si="1199"/>
        <v>0</v>
      </c>
      <c r="R3975" s="62">
        <f t="shared" si="1200"/>
        <v>0</v>
      </c>
      <c r="S3975" s="153"/>
      <c r="T3975" s="118" t="str">
        <f t="shared" si="1201"/>
        <v/>
      </c>
      <c r="U3975" s="154"/>
      <c r="V3975" s="154"/>
      <c r="W3975" s="154"/>
      <c r="X3975" s="154"/>
      <c r="Y3975" s="154"/>
      <c r="Z3975" s="154"/>
      <c r="AA3975" s="154"/>
      <c r="AB3975" s="154"/>
      <c r="AC3975" s="154"/>
      <c r="AD3975" s="154"/>
      <c r="AE3975" s="154"/>
      <c r="AF3975" s="154"/>
      <c r="AG3975" s="63">
        <f t="shared" si="1202"/>
        <v>0</v>
      </c>
      <c r="AH3975" s="56">
        <f t="shared" si="1203"/>
        <v>0</v>
      </c>
      <c r="AI3975" s="56">
        <f t="shared" si="1204"/>
        <v>0</v>
      </c>
      <c r="AJ3975" s="56">
        <f t="shared" si="1205"/>
        <v>0</v>
      </c>
      <c r="AK3975" s="56">
        <f t="shared" si="1206"/>
        <v>0</v>
      </c>
      <c r="AL3975" s="56">
        <f t="shared" si="1207"/>
        <v>0</v>
      </c>
      <c r="AM3975" s="56">
        <f t="shared" si="1208"/>
        <v>0</v>
      </c>
      <c r="AN3975" s="56">
        <f t="shared" si="1209"/>
        <v>0</v>
      </c>
      <c r="AO3975" s="56">
        <f t="shared" si="1210"/>
        <v>0</v>
      </c>
      <c r="AP3975" s="56">
        <f t="shared" si="1211"/>
        <v>0</v>
      </c>
      <c r="AQ3975" s="56">
        <f t="shared" si="1212"/>
        <v>0</v>
      </c>
      <c r="AR3975" s="86">
        <f t="shared" si="1213"/>
        <v>0</v>
      </c>
    </row>
    <row r="3976" spans="1:44" x14ac:dyDescent="0.25">
      <c r="A3976" s="178"/>
      <c r="B3976" s="55" t="str">
        <f>_xlfn.IFNA(VLOOKUP(A3976,'Ajánlatkérő(k) adatai'!$B$4:$C$205,2,0),"")</f>
        <v/>
      </c>
      <c r="C3976" s="178"/>
      <c r="D3976" s="55" t="str">
        <f>_xlfn.IFNA(VLOOKUP(C3976,'Számlafizető(k) adatai'!$C$4:$D$203,2,0),"")</f>
        <v/>
      </c>
      <c r="E3976" s="55" t="str">
        <f>_xlfn.IFNA(VLOOKUP(C3976,'Számlafizető(k) adatai'!$C$4:$M$203,11,0),"")</f>
        <v/>
      </c>
      <c r="F3976" s="178"/>
      <c r="G3976" s="178"/>
      <c r="H3976" s="178"/>
      <c r="I3976" s="55" t="str">
        <f>IF(F3976="","",VLOOKUP(LEFT(F3976,5),'Technikai cellák'!B:C,2,0))</f>
        <v/>
      </c>
      <c r="J3976" s="55" t="str">
        <f>IF(F3976="","",VLOOKUP(I3976,'Technikai cellák'!$C$1:$D$12,2,0))</f>
        <v/>
      </c>
      <c r="K3976" s="179"/>
      <c r="L3976" s="67" t="str">
        <f t="shared" si="1196"/>
        <v/>
      </c>
      <c r="M3976" s="68">
        <f t="shared" si="1197"/>
        <v>0</v>
      </c>
      <c r="N3976" s="66">
        <f t="shared" si="1198"/>
        <v>0</v>
      </c>
      <c r="O3976" s="152"/>
      <c r="P3976" s="172">
        <f t="shared" si="1195"/>
        <v>0</v>
      </c>
      <c r="Q3976" s="69">
        <f t="shared" si="1199"/>
        <v>0</v>
      </c>
      <c r="R3976" s="62">
        <f t="shared" si="1200"/>
        <v>0</v>
      </c>
      <c r="S3976" s="153"/>
      <c r="T3976" s="118" t="str">
        <f t="shared" si="1201"/>
        <v/>
      </c>
      <c r="U3976" s="154"/>
      <c r="V3976" s="154"/>
      <c r="W3976" s="154"/>
      <c r="X3976" s="154"/>
      <c r="Y3976" s="154"/>
      <c r="Z3976" s="154"/>
      <c r="AA3976" s="154"/>
      <c r="AB3976" s="154"/>
      <c r="AC3976" s="154"/>
      <c r="AD3976" s="154"/>
      <c r="AE3976" s="154"/>
      <c r="AF3976" s="154"/>
      <c r="AG3976" s="63">
        <f t="shared" si="1202"/>
        <v>0</v>
      </c>
      <c r="AH3976" s="56">
        <f t="shared" si="1203"/>
        <v>0</v>
      </c>
      <c r="AI3976" s="56">
        <f t="shared" si="1204"/>
        <v>0</v>
      </c>
      <c r="AJ3976" s="56">
        <f t="shared" si="1205"/>
        <v>0</v>
      </c>
      <c r="AK3976" s="56">
        <f t="shared" si="1206"/>
        <v>0</v>
      </c>
      <c r="AL3976" s="56">
        <f t="shared" si="1207"/>
        <v>0</v>
      </c>
      <c r="AM3976" s="56">
        <f t="shared" si="1208"/>
        <v>0</v>
      </c>
      <c r="AN3976" s="56">
        <f t="shared" si="1209"/>
        <v>0</v>
      </c>
      <c r="AO3976" s="56">
        <f t="shared" si="1210"/>
        <v>0</v>
      </c>
      <c r="AP3976" s="56">
        <f t="shared" si="1211"/>
        <v>0</v>
      </c>
      <c r="AQ3976" s="56">
        <f t="shared" si="1212"/>
        <v>0</v>
      </c>
      <c r="AR3976" s="86">
        <f t="shared" si="1213"/>
        <v>0</v>
      </c>
    </row>
    <row r="3977" spans="1:44" x14ac:dyDescent="0.25">
      <c r="A3977" s="178"/>
      <c r="B3977" s="55" t="str">
        <f>_xlfn.IFNA(VLOOKUP(A3977,'Ajánlatkérő(k) adatai'!$B$4:$C$205,2,0),"")</f>
        <v/>
      </c>
      <c r="C3977" s="178"/>
      <c r="D3977" s="55" t="str">
        <f>_xlfn.IFNA(VLOOKUP(C3977,'Számlafizető(k) adatai'!$C$4:$D$203,2,0),"")</f>
        <v/>
      </c>
      <c r="E3977" s="55" t="str">
        <f>_xlfn.IFNA(VLOOKUP(C3977,'Számlafizető(k) adatai'!$C$4:$M$203,11,0),"")</f>
        <v/>
      </c>
      <c r="F3977" s="178"/>
      <c r="G3977" s="178"/>
      <c r="H3977" s="178"/>
      <c r="I3977" s="55" t="str">
        <f>IF(F3977="","",VLOOKUP(LEFT(F3977,5),'Technikai cellák'!B:C,2,0))</f>
        <v/>
      </c>
      <c r="J3977" s="55" t="str">
        <f>IF(F3977="","",VLOOKUP(I3977,'Technikai cellák'!$C$1:$D$12,2,0))</f>
        <v/>
      </c>
      <c r="K3977" s="179"/>
      <c r="L3977" s="67" t="str">
        <f t="shared" si="1196"/>
        <v/>
      </c>
      <c r="M3977" s="68">
        <f t="shared" si="1197"/>
        <v>0</v>
      </c>
      <c r="N3977" s="66">
        <f t="shared" si="1198"/>
        <v>0</v>
      </c>
      <c r="O3977" s="152"/>
      <c r="P3977" s="172">
        <f t="shared" si="1195"/>
        <v>0</v>
      </c>
      <c r="Q3977" s="69">
        <f t="shared" si="1199"/>
        <v>0</v>
      </c>
      <c r="R3977" s="62">
        <f t="shared" si="1200"/>
        <v>0</v>
      </c>
      <c r="S3977" s="153"/>
      <c r="T3977" s="118" t="str">
        <f t="shared" si="1201"/>
        <v/>
      </c>
      <c r="U3977" s="154"/>
      <c r="V3977" s="154"/>
      <c r="W3977" s="154"/>
      <c r="X3977" s="154"/>
      <c r="Y3977" s="154"/>
      <c r="Z3977" s="154"/>
      <c r="AA3977" s="154"/>
      <c r="AB3977" s="154"/>
      <c r="AC3977" s="154"/>
      <c r="AD3977" s="154"/>
      <c r="AE3977" s="154"/>
      <c r="AF3977" s="154"/>
      <c r="AG3977" s="63">
        <f t="shared" si="1202"/>
        <v>0</v>
      </c>
      <c r="AH3977" s="56">
        <f t="shared" si="1203"/>
        <v>0</v>
      </c>
      <c r="AI3977" s="56">
        <f t="shared" si="1204"/>
        <v>0</v>
      </c>
      <c r="AJ3977" s="56">
        <f t="shared" si="1205"/>
        <v>0</v>
      </c>
      <c r="AK3977" s="56">
        <f t="shared" si="1206"/>
        <v>0</v>
      </c>
      <c r="AL3977" s="56">
        <f t="shared" si="1207"/>
        <v>0</v>
      </c>
      <c r="AM3977" s="56">
        <f t="shared" si="1208"/>
        <v>0</v>
      </c>
      <c r="AN3977" s="56">
        <f t="shared" si="1209"/>
        <v>0</v>
      </c>
      <c r="AO3977" s="56">
        <f t="shared" si="1210"/>
        <v>0</v>
      </c>
      <c r="AP3977" s="56">
        <f t="shared" si="1211"/>
        <v>0</v>
      </c>
      <c r="AQ3977" s="56">
        <f t="shared" si="1212"/>
        <v>0</v>
      </c>
      <c r="AR3977" s="86">
        <f t="shared" si="1213"/>
        <v>0</v>
      </c>
    </row>
    <row r="3978" spans="1:44" x14ac:dyDescent="0.25">
      <c r="A3978" s="178"/>
      <c r="B3978" s="55" t="str">
        <f>_xlfn.IFNA(VLOOKUP(A3978,'Ajánlatkérő(k) adatai'!$B$4:$C$205,2,0),"")</f>
        <v/>
      </c>
      <c r="C3978" s="178"/>
      <c r="D3978" s="55" t="str">
        <f>_xlfn.IFNA(VLOOKUP(C3978,'Számlafizető(k) adatai'!$C$4:$D$203,2,0),"")</f>
        <v/>
      </c>
      <c r="E3978" s="55" t="str">
        <f>_xlfn.IFNA(VLOOKUP(C3978,'Számlafizető(k) adatai'!$C$4:$M$203,11,0),"")</f>
        <v/>
      </c>
      <c r="F3978" s="178"/>
      <c r="G3978" s="178"/>
      <c r="H3978" s="178"/>
      <c r="I3978" s="55" t="str">
        <f>IF(F3978="","",VLOOKUP(LEFT(F3978,5),'Technikai cellák'!B:C,2,0))</f>
        <v/>
      </c>
      <c r="J3978" s="55" t="str">
        <f>IF(F3978="","",VLOOKUP(I3978,'Technikai cellák'!$C$1:$D$12,2,0))</f>
        <v/>
      </c>
      <c r="K3978" s="179"/>
      <c r="L3978" s="67" t="str">
        <f t="shared" si="1196"/>
        <v/>
      </c>
      <c r="M3978" s="68">
        <f t="shared" si="1197"/>
        <v>0</v>
      </c>
      <c r="N3978" s="66">
        <f t="shared" si="1198"/>
        <v>0</v>
      </c>
      <c r="O3978" s="152"/>
      <c r="P3978" s="172">
        <f t="shared" si="1195"/>
        <v>0</v>
      </c>
      <c r="Q3978" s="69">
        <f t="shared" si="1199"/>
        <v>0</v>
      </c>
      <c r="R3978" s="62">
        <f t="shared" si="1200"/>
        <v>0</v>
      </c>
      <c r="S3978" s="153"/>
      <c r="T3978" s="118" t="str">
        <f t="shared" si="1201"/>
        <v/>
      </c>
      <c r="U3978" s="154"/>
      <c r="V3978" s="154"/>
      <c r="W3978" s="154"/>
      <c r="X3978" s="154"/>
      <c r="Y3978" s="154"/>
      <c r="Z3978" s="154"/>
      <c r="AA3978" s="154"/>
      <c r="AB3978" s="154"/>
      <c r="AC3978" s="154"/>
      <c r="AD3978" s="154"/>
      <c r="AE3978" s="154"/>
      <c r="AF3978" s="154"/>
      <c r="AG3978" s="63">
        <f t="shared" si="1202"/>
        <v>0</v>
      </c>
      <c r="AH3978" s="56">
        <f t="shared" si="1203"/>
        <v>0</v>
      </c>
      <c r="AI3978" s="56">
        <f t="shared" si="1204"/>
        <v>0</v>
      </c>
      <c r="AJ3978" s="56">
        <f t="shared" si="1205"/>
        <v>0</v>
      </c>
      <c r="AK3978" s="56">
        <f t="shared" si="1206"/>
        <v>0</v>
      </c>
      <c r="AL3978" s="56">
        <f t="shared" si="1207"/>
        <v>0</v>
      </c>
      <c r="AM3978" s="56">
        <f t="shared" si="1208"/>
        <v>0</v>
      </c>
      <c r="AN3978" s="56">
        <f t="shared" si="1209"/>
        <v>0</v>
      </c>
      <c r="AO3978" s="56">
        <f t="shared" si="1210"/>
        <v>0</v>
      </c>
      <c r="AP3978" s="56">
        <f t="shared" si="1211"/>
        <v>0</v>
      </c>
      <c r="AQ3978" s="56">
        <f t="shared" si="1212"/>
        <v>0</v>
      </c>
      <c r="AR3978" s="86">
        <f t="shared" si="1213"/>
        <v>0</v>
      </c>
    </row>
    <row r="3979" spans="1:44" x14ac:dyDescent="0.25">
      <c r="A3979" s="178"/>
      <c r="B3979" s="55" t="str">
        <f>_xlfn.IFNA(VLOOKUP(A3979,'Ajánlatkérő(k) adatai'!$B$4:$C$205,2,0),"")</f>
        <v/>
      </c>
      <c r="C3979" s="178"/>
      <c r="D3979" s="55" t="str">
        <f>_xlfn.IFNA(VLOOKUP(C3979,'Számlafizető(k) adatai'!$C$4:$D$203,2,0),"")</f>
        <v/>
      </c>
      <c r="E3979" s="55" t="str">
        <f>_xlfn.IFNA(VLOOKUP(C3979,'Számlafizető(k) adatai'!$C$4:$M$203,11,0),"")</f>
        <v/>
      </c>
      <c r="F3979" s="178"/>
      <c r="G3979" s="178"/>
      <c r="H3979" s="178"/>
      <c r="I3979" s="55" t="str">
        <f>IF(F3979="","",VLOOKUP(LEFT(F3979,5),'Technikai cellák'!B:C,2,0))</f>
        <v/>
      </c>
      <c r="J3979" s="55" t="str">
        <f>IF(F3979="","",VLOOKUP(I3979,'Technikai cellák'!$C$1:$D$12,2,0))</f>
        <v/>
      </c>
      <c r="K3979" s="179"/>
      <c r="L3979" s="67" t="str">
        <f t="shared" si="1196"/>
        <v/>
      </c>
      <c r="M3979" s="68">
        <f t="shared" si="1197"/>
        <v>0</v>
      </c>
      <c r="N3979" s="66">
        <f t="shared" si="1198"/>
        <v>0</v>
      </c>
      <c r="O3979" s="152"/>
      <c r="P3979" s="172">
        <f t="shared" si="1195"/>
        <v>0</v>
      </c>
      <c r="Q3979" s="69">
        <f t="shared" si="1199"/>
        <v>0</v>
      </c>
      <c r="R3979" s="62">
        <f t="shared" si="1200"/>
        <v>0</v>
      </c>
      <c r="S3979" s="153"/>
      <c r="T3979" s="118" t="str">
        <f t="shared" si="1201"/>
        <v/>
      </c>
      <c r="U3979" s="154"/>
      <c r="V3979" s="154"/>
      <c r="W3979" s="154"/>
      <c r="X3979" s="154"/>
      <c r="Y3979" s="154"/>
      <c r="Z3979" s="154"/>
      <c r="AA3979" s="154"/>
      <c r="AB3979" s="154"/>
      <c r="AC3979" s="154"/>
      <c r="AD3979" s="154"/>
      <c r="AE3979" s="154"/>
      <c r="AF3979" s="154"/>
      <c r="AG3979" s="63">
        <f t="shared" si="1202"/>
        <v>0</v>
      </c>
      <c r="AH3979" s="56">
        <f t="shared" si="1203"/>
        <v>0</v>
      </c>
      <c r="AI3979" s="56">
        <f t="shared" si="1204"/>
        <v>0</v>
      </c>
      <c r="AJ3979" s="56">
        <f t="shared" si="1205"/>
        <v>0</v>
      </c>
      <c r="AK3979" s="56">
        <f t="shared" si="1206"/>
        <v>0</v>
      </c>
      <c r="AL3979" s="56">
        <f t="shared" si="1207"/>
        <v>0</v>
      </c>
      <c r="AM3979" s="56">
        <f t="shared" si="1208"/>
        <v>0</v>
      </c>
      <c r="AN3979" s="56">
        <f t="shared" si="1209"/>
        <v>0</v>
      </c>
      <c r="AO3979" s="56">
        <f t="shared" si="1210"/>
        <v>0</v>
      </c>
      <c r="AP3979" s="56">
        <f t="shared" si="1211"/>
        <v>0</v>
      </c>
      <c r="AQ3979" s="56">
        <f t="shared" si="1212"/>
        <v>0</v>
      </c>
      <c r="AR3979" s="86">
        <f t="shared" si="1213"/>
        <v>0</v>
      </c>
    </row>
    <row r="3980" spans="1:44" x14ac:dyDescent="0.25">
      <c r="A3980" s="178"/>
      <c r="B3980" s="55" t="str">
        <f>_xlfn.IFNA(VLOOKUP(A3980,'Ajánlatkérő(k) adatai'!$B$4:$C$205,2,0),"")</f>
        <v/>
      </c>
      <c r="C3980" s="178"/>
      <c r="D3980" s="55" t="str">
        <f>_xlfn.IFNA(VLOOKUP(C3980,'Számlafizető(k) adatai'!$C$4:$D$203,2,0),"")</f>
        <v/>
      </c>
      <c r="E3980" s="55" t="str">
        <f>_xlfn.IFNA(VLOOKUP(C3980,'Számlafizető(k) adatai'!$C$4:$M$203,11,0),"")</f>
        <v/>
      </c>
      <c r="F3980" s="178"/>
      <c r="G3980" s="178"/>
      <c r="H3980" s="178"/>
      <c r="I3980" s="55" t="str">
        <f>IF(F3980="","",VLOOKUP(LEFT(F3980,5),'Technikai cellák'!B:C,2,0))</f>
        <v/>
      </c>
      <c r="J3980" s="55" t="str">
        <f>IF(F3980="","",VLOOKUP(I3980,'Technikai cellák'!$C$1:$D$12,2,0))</f>
        <v/>
      </c>
      <c r="K3980" s="179"/>
      <c r="L3980" s="67" t="str">
        <f t="shared" si="1196"/>
        <v/>
      </c>
      <c r="M3980" s="68">
        <f t="shared" si="1197"/>
        <v>0</v>
      </c>
      <c r="N3980" s="66">
        <f t="shared" si="1198"/>
        <v>0</v>
      </c>
      <c r="O3980" s="152"/>
      <c r="P3980" s="172">
        <f t="shared" si="1195"/>
        <v>0</v>
      </c>
      <c r="Q3980" s="69">
        <f t="shared" si="1199"/>
        <v>0</v>
      </c>
      <c r="R3980" s="62">
        <f t="shared" si="1200"/>
        <v>0</v>
      </c>
      <c r="S3980" s="153"/>
      <c r="T3980" s="118" t="str">
        <f t="shared" si="1201"/>
        <v/>
      </c>
      <c r="U3980" s="154"/>
      <c r="V3980" s="154"/>
      <c r="W3980" s="154"/>
      <c r="X3980" s="154"/>
      <c r="Y3980" s="154"/>
      <c r="Z3980" s="154"/>
      <c r="AA3980" s="154"/>
      <c r="AB3980" s="154"/>
      <c r="AC3980" s="154"/>
      <c r="AD3980" s="154"/>
      <c r="AE3980" s="154"/>
      <c r="AF3980" s="154"/>
      <c r="AG3980" s="63">
        <f t="shared" si="1202"/>
        <v>0</v>
      </c>
      <c r="AH3980" s="56">
        <f t="shared" si="1203"/>
        <v>0</v>
      </c>
      <c r="AI3980" s="56">
        <f t="shared" si="1204"/>
        <v>0</v>
      </c>
      <c r="AJ3980" s="56">
        <f t="shared" si="1205"/>
        <v>0</v>
      </c>
      <c r="AK3980" s="56">
        <f t="shared" si="1206"/>
        <v>0</v>
      </c>
      <c r="AL3980" s="56">
        <f t="shared" si="1207"/>
        <v>0</v>
      </c>
      <c r="AM3980" s="56">
        <f t="shared" si="1208"/>
        <v>0</v>
      </c>
      <c r="AN3980" s="56">
        <f t="shared" si="1209"/>
        <v>0</v>
      </c>
      <c r="AO3980" s="56">
        <f t="shared" si="1210"/>
        <v>0</v>
      </c>
      <c r="AP3980" s="56">
        <f t="shared" si="1211"/>
        <v>0</v>
      </c>
      <c r="AQ3980" s="56">
        <f t="shared" si="1212"/>
        <v>0</v>
      </c>
      <c r="AR3980" s="86">
        <f t="shared" si="1213"/>
        <v>0</v>
      </c>
    </row>
    <row r="3981" spans="1:44" x14ac:dyDescent="0.25">
      <c r="A3981" s="178"/>
      <c r="B3981" s="55" t="str">
        <f>_xlfn.IFNA(VLOOKUP(A3981,'Ajánlatkérő(k) adatai'!$B$4:$C$205,2,0),"")</f>
        <v/>
      </c>
      <c r="C3981" s="178"/>
      <c r="D3981" s="55" t="str">
        <f>_xlfn.IFNA(VLOOKUP(C3981,'Számlafizető(k) adatai'!$C$4:$D$203,2,0),"")</f>
        <v/>
      </c>
      <c r="E3981" s="55" t="str">
        <f>_xlfn.IFNA(VLOOKUP(C3981,'Számlafizető(k) adatai'!$C$4:$M$203,11,0),"")</f>
        <v/>
      </c>
      <c r="F3981" s="178"/>
      <c r="G3981" s="178"/>
      <c r="H3981" s="178"/>
      <c r="I3981" s="55" t="str">
        <f>IF(F3981="","",VLOOKUP(LEFT(F3981,5),'Technikai cellák'!B:C,2,0))</f>
        <v/>
      </c>
      <c r="J3981" s="55" t="str">
        <f>IF(F3981="","",VLOOKUP(I3981,'Technikai cellák'!$C$1:$D$12,2,0))</f>
        <v/>
      </c>
      <c r="K3981" s="179"/>
      <c r="L3981" s="67" t="str">
        <f t="shared" si="1196"/>
        <v/>
      </c>
      <c r="M3981" s="68">
        <f t="shared" si="1197"/>
        <v>0</v>
      </c>
      <c r="N3981" s="66">
        <f t="shared" si="1198"/>
        <v>0</v>
      </c>
      <c r="O3981" s="152"/>
      <c r="P3981" s="172">
        <f t="shared" si="1195"/>
        <v>0</v>
      </c>
      <c r="Q3981" s="69">
        <f t="shared" si="1199"/>
        <v>0</v>
      </c>
      <c r="R3981" s="62">
        <f t="shared" si="1200"/>
        <v>0</v>
      </c>
      <c r="S3981" s="153"/>
      <c r="T3981" s="118" t="str">
        <f t="shared" si="1201"/>
        <v/>
      </c>
      <c r="U3981" s="154"/>
      <c r="V3981" s="154"/>
      <c r="W3981" s="154"/>
      <c r="X3981" s="154"/>
      <c r="Y3981" s="154"/>
      <c r="Z3981" s="154"/>
      <c r="AA3981" s="154"/>
      <c r="AB3981" s="154"/>
      <c r="AC3981" s="154"/>
      <c r="AD3981" s="154"/>
      <c r="AE3981" s="154"/>
      <c r="AF3981" s="154"/>
      <c r="AG3981" s="63">
        <f t="shared" si="1202"/>
        <v>0</v>
      </c>
      <c r="AH3981" s="56">
        <f t="shared" si="1203"/>
        <v>0</v>
      </c>
      <c r="AI3981" s="56">
        <f t="shared" si="1204"/>
        <v>0</v>
      </c>
      <c r="AJ3981" s="56">
        <f t="shared" si="1205"/>
        <v>0</v>
      </c>
      <c r="AK3981" s="56">
        <f t="shared" si="1206"/>
        <v>0</v>
      </c>
      <c r="AL3981" s="56">
        <f t="shared" si="1207"/>
        <v>0</v>
      </c>
      <c r="AM3981" s="56">
        <f t="shared" si="1208"/>
        <v>0</v>
      </c>
      <c r="AN3981" s="56">
        <f t="shared" si="1209"/>
        <v>0</v>
      </c>
      <c r="AO3981" s="56">
        <f t="shared" si="1210"/>
        <v>0</v>
      </c>
      <c r="AP3981" s="56">
        <f t="shared" si="1211"/>
        <v>0</v>
      </c>
      <c r="AQ3981" s="56">
        <f t="shared" si="1212"/>
        <v>0</v>
      </c>
      <c r="AR3981" s="86">
        <f t="shared" si="1213"/>
        <v>0</v>
      </c>
    </row>
    <row r="3982" spans="1:44" x14ac:dyDescent="0.25">
      <c r="A3982" s="178"/>
      <c r="B3982" s="55" t="str">
        <f>_xlfn.IFNA(VLOOKUP(A3982,'Ajánlatkérő(k) adatai'!$B$4:$C$205,2,0),"")</f>
        <v/>
      </c>
      <c r="C3982" s="178"/>
      <c r="D3982" s="55" t="str">
        <f>_xlfn.IFNA(VLOOKUP(C3982,'Számlafizető(k) adatai'!$C$4:$D$203,2,0),"")</f>
        <v/>
      </c>
      <c r="E3982" s="55" t="str">
        <f>_xlfn.IFNA(VLOOKUP(C3982,'Számlafizető(k) adatai'!$C$4:$M$203,11,0),"")</f>
        <v/>
      </c>
      <c r="F3982" s="178"/>
      <c r="G3982" s="178"/>
      <c r="H3982" s="178"/>
      <c r="I3982" s="55" t="str">
        <f>IF(F3982="","",VLOOKUP(LEFT(F3982,5),'Technikai cellák'!B:C,2,0))</f>
        <v/>
      </c>
      <c r="J3982" s="55" t="str">
        <f>IF(F3982="","",VLOOKUP(I3982,'Technikai cellák'!$C$1:$D$12,2,0))</f>
        <v/>
      </c>
      <c r="K3982" s="179"/>
      <c r="L3982" s="67" t="str">
        <f t="shared" si="1196"/>
        <v/>
      </c>
      <c r="M3982" s="68">
        <f t="shared" si="1197"/>
        <v>0</v>
      </c>
      <c r="N3982" s="66">
        <f t="shared" si="1198"/>
        <v>0</v>
      </c>
      <c r="O3982" s="152"/>
      <c r="P3982" s="172">
        <f t="shared" si="1195"/>
        <v>0</v>
      </c>
      <c r="Q3982" s="69">
        <f t="shared" si="1199"/>
        <v>0</v>
      </c>
      <c r="R3982" s="62">
        <f t="shared" si="1200"/>
        <v>0</v>
      </c>
      <c r="S3982" s="153"/>
      <c r="T3982" s="118" t="str">
        <f t="shared" si="1201"/>
        <v/>
      </c>
      <c r="U3982" s="154"/>
      <c r="V3982" s="154"/>
      <c r="W3982" s="154"/>
      <c r="X3982" s="154"/>
      <c r="Y3982" s="154"/>
      <c r="Z3982" s="154"/>
      <c r="AA3982" s="154"/>
      <c r="AB3982" s="154"/>
      <c r="AC3982" s="154"/>
      <c r="AD3982" s="154"/>
      <c r="AE3982" s="154"/>
      <c r="AF3982" s="154"/>
      <c r="AG3982" s="63">
        <f t="shared" si="1202"/>
        <v>0</v>
      </c>
      <c r="AH3982" s="56">
        <f t="shared" si="1203"/>
        <v>0</v>
      </c>
      <c r="AI3982" s="56">
        <f t="shared" si="1204"/>
        <v>0</v>
      </c>
      <c r="AJ3982" s="56">
        <f t="shared" si="1205"/>
        <v>0</v>
      </c>
      <c r="AK3982" s="56">
        <f t="shared" si="1206"/>
        <v>0</v>
      </c>
      <c r="AL3982" s="56">
        <f t="shared" si="1207"/>
        <v>0</v>
      </c>
      <c r="AM3982" s="56">
        <f t="shared" si="1208"/>
        <v>0</v>
      </c>
      <c r="AN3982" s="56">
        <f t="shared" si="1209"/>
        <v>0</v>
      </c>
      <c r="AO3982" s="56">
        <f t="shared" si="1210"/>
        <v>0</v>
      </c>
      <c r="AP3982" s="56">
        <f t="shared" si="1211"/>
        <v>0</v>
      </c>
      <c r="AQ3982" s="56">
        <f t="shared" si="1212"/>
        <v>0</v>
      </c>
      <c r="AR3982" s="86">
        <f t="shared" si="1213"/>
        <v>0</v>
      </c>
    </row>
    <row r="3983" spans="1:44" x14ac:dyDescent="0.25">
      <c r="A3983" s="178"/>
      <c r="B3983" s="55" t="str">
        <f>_xlfn.IFNA(VLOOKUP(A3983,'Ajánlatkérő(k) adatai'!$B$4:$C$205,2,0),"")</f>
        <v/>
      </c>
      <c r="C3983" s="178"/>
      <c r="D3983" s="55" t="str">
        <f>_xlfn.IFNA(VLOOKUP(C3983,'Számlafizető(k) adatai'!$C$4:$D$203,2,0),"")</f>
        <v/>
      </c>
      <c r="E3983" s="55" t="str">
        <f>_xlfn.IFNA(VLOOKUP(C3983,'Számlafizető(k) adatai'!$C$4:$M$203,11,0),"")</f>
        <v/>
      </c>
      <c r="F3983" s="178"/>
      <c r="G3983" s="178"/>
      <c r="H3983" s="178"/>
      <c r="I3983" s="55" t="str">
        <f>IF(F3983="","",VLOOKUP(LEFT(F3983,5),'Technikai cellák'!B:C,2,0))</f>
        <v/>
      </c>
      <c r="J3983" s="55" t="str">
        <f>IF(F3983="","",VLOOKUP(I3983,'Technikai cellák'!$C$1:$D$12,2,0))</f>
        <v/>
      </c>
      <c r="K3983" s="179"/>
      <c r="L3983" s="67" t="str">
        <f t="shared" si="1196"/>
        <v/>
      </c>
      <c r="M3983" s="68">
        <f t="shared" si="1197"/>
        <v>0</v>
      </c>
      <c r="N3983" s="66">
        <f t="shared" si="1198"/>
        <v>0</v>
      </c>
      <c r="O3983" s="152"/>
      <c r="P3983" s="172">
        <f t="shared" si="1195"/>
        <v>0</v>
      </c>
      <c r="Q3983" s="69">
        <f t="shared" si="1199"/>
        <v>0</v>
      </c>
      <c r="R3983" s="62">
        <f t="shared" si="1200"/>
        <v>0</v>
      </c>
      <c r="S3983" s="153"/>
      <c r="T3983" s="118" t="str">
        <f t="shared" si="1201"/>
        <v/>
      </c>
      <c r="U3983" s="154"/>
      <c r="V3983" s="154"/>
      <c r="W3983" s="154"/>
      <c r="X3983" s="154"/>
      <c r="Y3983" s="154"/>
      <c r="Z3983" s="154"/>
      <c r="AA3983" s="154"/>
      <c r="AB3983" s="154"/>
      <c r="AC3983" s="154"/>
      <c r="AD3983" s="154"/>
      <c r="AE3983" s="154"/>
      <c r="AF3983" s="154"/>
      <c r="AG3983" s="63">
        <f t="shared" si="1202"/>
        <v>0</v>
      </c>
      <c r="AH3983" s="56">
        <f t="shared" si="1203"/>
        <v>0</v>
      </c>
      <c r="AI3983" s="56">
        <f t="shared" si="1204"/>
        <v>0</v>
      </c>
      <c r="AJ3983" s="56">
        <f t="shared" si="1205"/>
        <v>0</v>
      </c>
      <c r="AK3983" s="56">
        <f t="shared" si="1206"/>
        <v>0</v>
      </c>
      <c r="AL3983" s="56">
        <f t="shared" si="1207"/>
        <v>0</v>
      </c>
      <c r="AM3983" s="56">
        <f t="shared" si="1208"/>
        <v>0</v>
      </c>
      <c r="AN3983" s="56">
        <f t="shared" si="1209"/>
        <v>0</v>
      </c>
      <c r="AO3983" s="56">
        <f t="shared" si="1210"/>
        <v>0</v>
      </c>
      <c r="AP3983" s="56">
        <f t="shared" si="1211"/>
        <v>0</v>
      </c>
      <c r="AQ3983" s="56">
        <f t="shared" si="1212"/>
        <v>0</v>
      </c>
      <c r="AR3983" s="86">
        <f t="shared" si="1213"/>
        <v>0</v>
      </c>
    </row>
    <row r="3984" spans="1:44" x14ac:dyDescent="0.25">
      <c r="A3984" s="178"/>
      <c r="B3984" s="55" t="str">
        <f>_xlfn.IFNA(VLOOKUP(A3984,'Ajánlatkérő(k) adatai'!$B$4:$C$205,2,0),"")</f>
        <v/>
      </c>
      <c r="C3984" s="178"/>
      <c r="D3984" s="55" t="str">
        <f>_xlfn.IFNA(VLOOKUP(C3984,'Számlafizető(k) adatai'!$C$4:$D$203,2,0),"")</f>
        <v/>
      </c>
      <c r="E3984" s="55" t="str">
        <f>_xlfn.IFNA(VLOOKUP(C3984,'Számlafizető(k) adatai'!$C$4:$M$203,11,0),"")</f>
        <v/>
      </c>
      <c r="F3984" s="178"/>
      <c r="G3984" s="178"/>
      <c r="H3984" s="178"/>
      <c r="I3984" s="55" t="str">
        <f>IF(F3984="","",VLOOKUP(LEFT(F3984,5),'Technikai cellák'!B:C,2,0))</f>
        <v/>
      </c>
      <c r="J3984" s="55" t="str">
        <f>IF(F3984="","",VLOOKUP(I3984,'Technikai cellák'!$C$1:$D$12,2,0))</f>
        <v/>
      </c>
      <c r="K3984" s="179"/>
      <c r="L3984" s="67" t="str">
        <f t="shared" si="1196"/>
        <v/>
      </c>
      <c r="M3984" s="68">
        <f t="shared" si="1197"/>
        <v>0</v>
      </c>
      <c r="N3984" s="66">
        <f t="shared" si="1198"/>
        <v>0</v>
      </c>
      <c r="O3984" s="152"/>
      <c r="P3984" s="172">
        <f t="shared" ref="P3984:P4047" si="1214">ROUND((IF(K3984&lt;100,0,K3984*$C$7)/$C$8),0)</f>
        <v>0</v>
      </c>
      <c r="Q3984" s="69">
        <f t="shared" si="1199"/>
        <v>0</v>
      </c>
      <c r="R3984" s="62">
        <f t="shared" si="1200"/>
        <v>0</v>
      </c>
      <c r="S3984" s="153"/>
      <c r="T3984" s="118" t="str">
        <f t="shared" si="1201"/>
        <v/>
      </c>
      <c r="U3984" s="154"/>
      <c r="V3984" s="154"/>
      <c r="W3984" s="154"/>
      <c r="X3984" s="154"/>
      <c r="Y3984" s="154"/>
      <c r="Z3984" s="154"/>
      <c r="AA3984" s="154"/>
      <c r="AB3984" s="154"/>
      <c r="AC3984" s="154"/>
      <c r="AD3984" s="154"/>
      <c r="AE3984" s="154"/>
      <c r="AF3984" s="154"/>
      <c r="AG3984" s="63">
        <f t="shared" si="1202"/>
        <v>0</v>
      </c>
      <c r="AH3984" s="56">
        <f t="shared" si="1203"/>
        <v>0</v>
      </c>
      <c r="AI3984" s="56">
        <f t="shared" si="1204"/>
        <v>0</v>
      </c>
      <c r="AJ3984" s="56">
        <f t="shared" si="1205"/>
        <v>0</v>
      </c>
      <c r="AK3984" s="56">
        <f t="shared" si="1206"/>
        <v>0</v>
      </c>
      <c r="AL3984" s="56">
        <f t="shared" si="1207"/>
        <v>0</v>
      </c>
      <c r="AM3984" s="56">
        <f t="shared" si="1208"/>
        <v>0</v>
      </c>
      <c r="AN3984" s="56">
        <f t="shared" si="1209"/>
        <v>0</v>
      </c>
      <c r="AO3984" s="56">
        <f t="shared" si="1210"/>
        <v>0</v>
      </c>
      <c r="AP3984" s="56">
        <f t="shared" si="1211"/>
        <v>0</v>
      </c>
      <c r="AQ3984" s="56">
        <f t="shared" si="1212"/>
        <v>0</v>
      </c>
      <c r="AR3984" s="86">
        <f t="shared" si="1213"/>
        <v>0</v>
      </c>
    </row>
    <row r="3985" spans="1:44" x14ac:dyDescent="0.25">
      <c r="A3985" s="178"/>
      <c r="B3985" s="55" t="str">
        <f>_xlfn.IFNA(VLOOKUP(A3985,'Ajánlatkérő(k) adatai'!$B$4:$C$205,2,0),"")</f>
        <v/>
      </c>
      <c r="C3985" s="178"/>
      <c r="D3985" s="55" t="str">
        <f>_xlfn.IFNA(VLOOKUP(C3985,'Számlafizető(k) adatai'!$C$4:$D$203,2,0),"")</f>
        <v/>
      </c>
      <c r="E3985" s="55" t="str">
        <f>_xlfn.IFNA(VLOOKUP(C3985,'Számlafizető(k) adatai'!$C$4:$M$203,11,0),"")</f>
        <v/>
      </c>
      <c r="F3985" s="178"/>
      <c r="G3985" s="178"/>
      <c r="H3985" s="178"/>
      <c r="I3985" s="55" t="str">
        <f>IF(F3985="","",VLOOKUP(LEFT(F3985,5),'Technikai cellák'!B:C,2,0))</f>
        <v/>
      </c>
      <c r="J3985" s="55" t="str">
        <f>IF(F3985="","",VLOOKUP(I3985,'Technikai cellák'!$C$1:$D$12,2,0))</f>
        <v/>
      </c>
      <c r="K3985" s="179"/>
      <c r="L3985" s="67" t="str">
        <f t="shared" si="1196"/>
        <v/>
      </c>
      <c r="M3985" s="68">
        <f t="shared" si="1197"/>
        <v>0</v>
      </c>
      <c r="N3985" s="66">
        <f t="shared" si="1198"/>
        <v>0</v>
      </c>
      <c r="O3985" s="152"/>
      <c r="P3985" s="172">
        <f t="shared" si="1214"/>
        <v>0</v>
      </c>
      <c r="Q3985" s="69">
        <f t="shared" si="1199"/>
        <v>0</v>
      </c>
      <c r="R3985" s="62">
        <f t="shared" si="1200"/>
        <v>0</v>
      </c>
      <c r="S3985" s="153"/>
      <c r="T3985" s="118" t="str">
        <f t="shared" si="1201"/>
        <v/>
      </c>
      <c r="U3985" s="154"/>
      <c r="V3985" s="154"/>
      <c r="W3985" s="154"/>
      <c r="X3985" s="154"/>
      <c r="Y3985" s="154"/>
      <c r="Z3985" s="154"/>
      <c r="AA3985" s="154"/>
      <c r="AB3985" s="154"/>
      <c r="AC3985" s="154"/>
      <c r="AD3985" s="154"/>
      <c r="AE3985" s="154"/>
      <c r="AF3985" s="154"/>
      <c r="AG3985" s="63">
        <f t="shared" si="1202"/>
        <v>0</v>
      </c>
      <c r="AH3985" s="56">
        <f t="shared" si="1203"/>
        <v>0</v>
      </c>
      <c r="AI3985" s="56">
        <f t="shared" si="1204"/>
        <v>0</v>
      </c>
      <c r="AJ3985" s="56">
        <f t="shared" si="1205"/>
        <v>0</v>
      </c>
      <c r="AK3985" s="56">
        <f t="shared" si="1206"/>
        <v>0</v>
      </c>
      <c r="AL3985" s="56">
        <f t="shared" si="1207"/>
        <v>0</v>
      </c>
      <c r="AM3985" s="56">
        <f t="shared" si="1208"/>
        <v>0</v>
      </c>
      <c r="AN3985" s="56">
        <f t="shared" si="1209"/>
        <v>0</v>
      </c>
      <c r="AO3985" s="56">
        <f t="shared" si="1210"/>
        <v>0</v>
      </c>
      <c r="AP3985" s="56">
        <f t="shared" si="1211"/>
        <v>0</v>
      </c>
      <c r="AQ3985" s="56">
        <f t="shared" si="1212"/>
        <v>0</v>
      </c>
      <c r="AR3985" s="86">
        <f t="shared" si="1213"/>
        <v>0</v>
      </c>
    </row>
    <row r="3986" spans="1:44" x14ac:dyDescent="0.25">
      <c r="A3986" s="178"/>
      <c r="B3986" s="55" t="str">
        <f>_xlfn.IFNA(VLOOKUP(A3986,'Ajánlatkérő(k) adatai'!$B$4:$C$205,2,0),"")</f>
        <v/>
      </c>
      <c r="C3986" s="178"/>
      <c r="D3986" s="55" t="str">
        <f>_xlfn.IFNA(VLOOKUP(C3986,'Számlafizető(k) adatai'!$C$4:$D$203,2,0),"")</f>
        <v/>
      </c>
      <c r="E3986" s="55" t="str">
        <f>_xlfn.IFNA(VLOOKUP(C3986,'Számlafizető(k) adatai'!$C$4:$M$203,11,0),"")</f>
        <v/>
      </c>
      <c r="F3986" s="178"/>
      <c r="G3986" s="178"/>
      <c r="H3986" s="178"/>
      <c r="I3986" s="55" t="str">
        <f>IF(F3986="","",VLOOKUP(LEFT(F3986,5),'Technikai cellák'!B:C,2,0))</f>
        <v/>
      </c>
      <c r="J3986" s="55" t="str">
        <f>IF(F3986="","",VLOOKUP(I3986,'Technikai cellák'!$C$1:$D$12,2,0))</f>
        <v/>
      </c>
      <c r="K3986" s="179"/>
      <c r="L3986" s="67" t="str">
        <f t="shared" si="1196"/>
        <v/>
      </c>
      <c r="M3986" s="68">
        <f t="shared" si="1197"/>
        <v>0</v>
      </c>
      <c r="N3986" s="66">
        <f t="shared" si="1198"/>
        <v>0</v>
      </c>
      <c r="O3986" s="152"/>
      <c r="P3986" s="172">
        <f t="shared" si="1214"/>
        <v>0</v>
      </c>
      <c r="Q3986" s="69">
        <f t="shared" si="1199"/>
        <v>0</v>
      </c>
      <c r="R3986" s="62">
        <f t="shared" si="1200"/>
        <v>0</v>
      </c>
      <c r="S3986" s="153"/>
      <c r="T3986" s="118" t="str">
        <f t="shared" si="1201"/>
        <v/>
      </c>
      <c r="U3986" s="154"/>
      <c r="V3986" s="154"/>
      <c r="W3986" s="154"/>
      <c r="X3986" s="154"/>
      <c r="Y3986" s="154"/>
      <c r="Z3986" s="154"/>
      <c r="AA3986" s="154"/>
      <c r="AB3986" s="154"/>
      <c r="AC3986" s="154"/>
      <c r="AD3986" s="154"/>
      <c r="AE3986" s="154"/>
      <c r="AF3986" s="154"/>
      <c r="AG3986" s="63">
        <f t="shared" si="1202"/>
        <v>0</v>
      </c>
      <c r="AH3986" s="56">
        <f t="shared" si="1203"/>
        <v>0</v>
      </c>
      <c r="AI3986" s="56">
        <f t="shared" si="1204"/>
        <v>0</v>
      </c>
      <c r="AJ3986" s="56">
        <f t="shared" si="1205"/>
        <v>0</v>
      </c>
      <c r="AK3986" s="56">
        <f t="shared" si="1206"/>
        <v>0</v>
      </c>
      <c r="AL3986" s="56">
        <f t="shared" si="1207"/>
        <v>0</v>
      </c>
      <c r="AM3986" s="56">
        <f t="shared" si="1208"/>
        <v>0</v>
      </c>
      <c r="AN3986" s="56">
        <f t="shared" si="1209"/>
        <v>0</v>
      </c>
      <c r="AO3986" s="56">
        <f t="shared" si="1210"/>
        <v>0</v>
      </c>
      <c r="AP3986" s="56">
        <f t="shared" si="1211"/>
        <v>0</v>
      </c>
      <c r="AQ3986" s="56">
        <f t="shared" si="1212"/>
        <v>0</v>
      </c>
      <c r="AR3986" s="86">
        <f t="shared" si="1213"/>
        <v>0</v>
      </c>
    </row>
    <row r="3987" spans="1:44" x14ac:dyDescent="0.25">
      <c r="A3987" s="178"/>
      <c r="B3987" s="55" t="str">
        <f>_xlfn.IFNA(VLOOKUP(A3987,'Ajánlatkérő(k) adatai'!$B$4:$C$205,2,0),"")</f>
        <v/>
      </c>
      <c r="C3987" s="178"/>
      <c r="D3987" s="55" t="str">
        <f>_xlfn.IFNA(VLOOKUP(C3987,'Számlafizető(k) adatai'!$C$4:$D$203,2,0),"")</f>
        <v/>
      </c>
      <c r="E3987" s="55" t="str">
        <f>_xlfn.IFNA(VLOOKUP(C3987,'Számlafizető(k) adatai'!$C$4:$M$203,11,0),"")</f>
        <v/>
      </c>
      <c r="F3987" s="178"/>
      <c r="G3987" s="178"/>
      <c r="H3987" s="178"/>
      <c r="I3987" s="55" t="str">
        <f>IF(F3987="","",VLOOKUP(LEFT(F3987,5),'Technikai cellák'!B:C,2,0))</f>
        <v/>
      </c>
      <c r="J3987" s="55" t="str">
        <f>IF(F3987="","",VLOOKUP(I3987,'Technikai cellák'!$C$1:$D$12,2,0))</f>
        <v/>
      </c>
      <c r="K3987" s="179"/>
      <c r="L3987" s="67" t="str">
        <f t="shared" si="1196"/>
        <v/>
      </c>
      <c r="M3987" s="68">
        <f t="shared" si="1197"/>
        <v>0</v>
      </c>
      <c r="N3987" s="66">
        <f t="shared" si="1198"/>
        <v>0</v>
      </c>
      <c r="O3987" s="152"/>
      <c r="P3987" s="172">
        <f t="shared" si="1214"/>
        <v>0</v>
      </c>
      <c r="Q3987" s="69">
        <f t="shared" si="1199"/>
        <v>0</v>
      </c>
      <c r="R3987" s="62">
        <f t="shared" si="1200"/>
        <v>0</v>
      </c>
      <c r="S3987" s="153"/>
      <c r="T3987" s="118" t="str">
        <f t="shared" si="1201"/>
        <v/>
      </c>
      <c r="U3987" s="154"/>
      <c r="V3987" s="154"/>
      <c r="W3987" s="154"/>
      <c r="X3987" s="154"/>
      <c r="Y3987" s="154"/>
      <c r="Z3987" s="154"/>
      <c r="AA3987" s="154"/>
      <c r="AB3987" s="154"/>
      <c r="AC3987" s="154"/>
      <c r="AD3987" s="154"/>
      <c r="AE3987" s="154"/>
      <c r="AF3987" s="154"/>
      <c r="AG3987" s="63">
        <f t="shared" si="1202"/>
        <v>0</v>
      </c>
      <c r="AH3987" s="56">
        <f t="shared" si="1203"/>
        <v>0</v>
      </c>
      <c r="AI3987" s="56">
        <f t="shared" si="1204"/>
        <v>0</v>
      </c>
      <c r="AJ3987" s="56">
        <f t="shared" si="1205"/>
        <v>0</v>
      </c>
      <c r="AK3987" s="56">
        <f t="shared" si="1206"/>
        <v>0</v>
      </c>
      <c r="AL3987" s="56">
        <f t="shared" si="1207"/>
        <v>0</v>
      </c>
      <c r="AM3987" s="56">
        <f t="shared" si="1208"/>
        <v>0</v>
      </c>
      <c r="AN3987" s="56">
        <f t="shared" si="1209"/>
        <v>0</v>
      </c>
      <c r="AO3987" s="56">
        <f t="shared" si="1210"/>
        <v>0</v>
      </c>
      <c r="AP3987" s="56">
        <f t="shared" si="1211"/>
        <v>0</v>
      </c>
      <c r="AQ3987" s="56">
        <f t="shared" si="1212"/>
        <v>0</v>
      </c>
      <c r="AR3987" s="86">
        <f t="shared" si="1213"/>
        <v>0</v>
      </c>
    </row>
    <row r="3988" spans="1:44" x14ac:dyDescent="0.25">
      <c r="A3988" s="178"/>
      <c r="B3988" s="55" t="str">
        <f>_xlfn.IFNA(VLOOKUP(A3988,'Ajánlatkérő(k) adatai'!$B$4:$C$205,2,0),"")</f>
        <v/>
      </c>
      <c r="C3988" s="178"/>
      <c r="D3988" s="55" t="str">
        <f>_xlfn.IFNA(VLOOKUP(C3988,'Számlafizető(k) adatai'!$C$4:$D$203,2,0),"")</f>
        <v/>
      </c>
      <c r="E3988" s="55" t="str">
        <f>_xlfn.IFNA(VLOOKUP(C3988,'Számlafizető(k) adatai'!$C$4:$M$203,11,0),"")</f>
        <v/>
      </c>
      <c r="F3988" s="178"/>
      <c r="G3988" s="178"/>
      <c r="H3988" s="178"/>
      <c r="I3988" s="55" t="str">
        <f>IF(F3988="","",VLOOKUP(LEFT(F3988,5),'Technikai cellák'!B:C,2,0))</f>
        <v/>
      </c>
      <c r="J3988" s="55" t="str">
        <f>IF(F3988="","",VLOOKUP(I3988,'Technikai cellák'!$C$1:$D$12,2,0))</f>
        <v/>
      </c>
      <c r="K3988" s="179"/>
      <c r="L3988" s="67" t="str">
        <f t="shared" si="1196"/>
        <v/>
      </c>
      <c r="M3988" s="68">
        <f t="shared" si="1197"/>
        <v>0</v>
      </c>
      <c r="N3988" s="66">
        <f t="shared" si="1198"/>
        <v>0</v>
      </c>
      <c r="O3988" s="152"/>
      <c r="P3988" s="172">
        <f t="shared" si="1214"/>
        <v>0</v>
      </c>
      <c r="Q3988" s="69">
        <f t="shared" si="1199"/>
        <v>0</v>
      </c>
      <c r="R3988" s="62">
        <f t="shared" si="1200"/>
        <v>0</v>
      </c>
      <c r="S3988" s="153"/>
      <c r="T3988" s="118" t="str">
        <f t="shared" si="1201"/>
        <v/>
      </c>
      <c r="U3988" s="154"/>
      <c r="V3988" s="154"/>
      <c r="W3988" s="154"/>
      <c r="X3988" s="154"/>
      <c r="Y3988" s="154"/>
      <c r="Z3988" s="154"/>
      <c r="AA3988" s="154"/>
      <c r="AB3988" s="154"/>
      <c r="AC3988" s="154"/>
      <c r="AD3988" s="154"/>
      <c r="AE3988" s="154"/>
      <c r="AF3988" s="154"/>
      <c r="AG3988" s="63">
        <f t="shared" si="1202"/>
        <v>0</v>
      </c>
      <c r="AH3988" s="56">
        <f t="shared" si="1203"/>
        <v>0</v>
      </c>
      <c r="AI3988" s="56">
        <f t="shared" si="1204"/>
        <v>0</v>
      </c>
      <c r="AJ3988" s="56">
        <f t="shared" si="1205"/>
        <v>0</v>
      </c>
      <c r="AK3988" s="56">
        <f t="shared" si="1206"/>
        <v>0</v>
      </c>
      <c r="AL3988" s="56">
        <f t="shared" si="1207"/>
        <v>0</v>
      </c>
      <c r="AM3988" s="56">
        <f t="shared" si="1208"/>
        <v>0</v>
      </c>
      <c r="AN3988" s="56">
        <f t="shared" si="1209"/>
        <v>0</v>
      </c>
      <c r="AO3988" s="56">
        <f t="shared" si="1210"/>
        <v>0</v>
      </c>
      <c r="AP3988" s="56">
        <f t="shared" si="1211"/>
        <v>0</v>
      </c>
      <c r="AQ3988" s="56">
        <f t="shared" si="1212"/>
        <v>0</v>
      </c>
      <c r="AR3988" s="86">
        <f t="shared" si="1213"/>
        <v>0</v>
      </c>
    </row>
    <row r="3989" spans="1:44" x14ac:dyDescent="0.25">
      <c r="A3989" s="178"/>
      <c r="B3989" s="55" t="str">
        <f>_xlfn.IFNA(VLOOKUP(A3989,'Ajánlatkérő(k) adatai'!$B$4:$C$205,2,0),"")</f>
        <v/>
      </c>
      <c r="C3989" s="178"/>
      <c r="D3989" s="55" t="str">
        <f>_xlfn.IFNA(VLOOKUP(C3989,'Számlafizető(k) adatai'!$C$4:$D$203,2,0),"")</f>
        <v/>
      </c>
      <c r="E3989" s="55" t="str">
        <f>_xlfn.IFNA(VLOOKUP(C3989,'Számlafizető(k) adatai'!$C$4:$M$203,11,0),"")</f>
        <v/>
      </c>
      <c r="F3989" s="178"/>
      <c r="G3989" s="178"/>
      <c r="H3989" s="178"/>
      <c r="I3989" s="55" t="str">
        <f>IF(F3989="","",VLOOKUP(LEFT(F3989,5),'Technikai cellák'!B:C,2,0))</f>
        <v/>
      </c>
      <c r="J3989" s="55" t="str">
        <f>IF(F3989="","",VLOOKUP(I3989,'Technikai cellák'!$C$1:$D$12,2,0))</f>
        <v/>
      </c>
      <c r="K3989" s="179"/>
      <c r="L3989" s="67" t="str">
        <f t="shared" ref="L3989:L4052" si="1215">IF(K3989="","",IF(K3989&lt;20,"20 alatti",IF(K3989&lt;100,"20-99",IF(K3989&lt;500,"100-500","500-"))))</f>
        <v/>
      </c>
      <c r="M3989" s="68">
        <f t="shared" ref="M3989:M4052" si="1216">ROUND(IF(L3989="20 alatti",K3989*1,0),0)</f>
        <v>0</v>
      </c>
      <c r="N3989" s="66">
        <f t="shared" ref="N3989:N4052" si="1217">ROUND(IF(L3989="20-99",K3989*10.5,0),0)</f>
        <v>0</v>
      </c>
      <c r="O3989" s="152"/>
      <c r="P3989" s="172">
        <f t="shared" si="1214"/>
        <v>0</v>
      </c>
      <c r="Q3989" s="69">
        <f t="shared" ref="Q3989:Q4052" si="1218">ROUND(R3989*$F$10,0)</f>
        <v>0</v>
      </c>
      <c r="R3989" s="62">
        <f t="shared" ref="R3989:R4052" si="1219">SUM(AG3989:AR3989)</f>
        <v>0</v>
      </c>
      <c r="S3989" s="153"/>
      <c r="T3989" s="118" t="str">
        <f t="shared" ref="T3989:T4052" si="1220">IF(S3989="","",IF((DAYS360(S3989,$C$4,TRUE))/30&lt;0,"",(DAYS360(S3989,$C$4,))/30))</f>
        <v/>
      </c>
      <c r="U3989" s="154"/>
      <c r="V3989" s="154"/>
      <c r="W3989" s="154"/>
      <c r="X3989" s="154"/>
      <c r="Y3989" s="154"/>
      <c r="Z3989" s="154"/>
      <c r="AA3989" s="154"/>
      <c r="AB3989" s="154"/>
      <c r="AC3989" s="154"/>
      <c r="AD3989" s="154"/>
      <c r="AE3989" s="154"/>
      <c r="AF3989" s="154"/>
      <c r="AG3989" s="63">
        <f t="shared" ref="AG3989:AG4052" si="1221">ROUND((U3989*$C$7)/$C$8,0)</f>
        <v>0</v>
      </c>
      <c r="AH3989" s="56">
        <f t="shared" ref="AH3989:AH4052" si="1222">ROUND((V3989*$C$7)/$C$8,0)</f>
        <v>0</v>
      </c>
      <c r="AI3989" s="56">
        <f t="shared" ref="AI3989:AI4052" si="1223">ROUND((W3989*$C$7)/$C$8,0)</f>
        <v>0</v>
      </c>
      <c r="AJ3989" s="56">
        <f t="shared" ref="AJ3989:AJ4052" si="1224">ROUND((X3989*$C$7)/$C$8,0)</f>
        <v>0</v>
      </c>
      <c r="AK3989" s="56">
        <f t="shared" ref="AK3989:AK4052" si="1225">ROUND((Y3989*$C$7)/$C$8,0)</f>
        <v>0</v>
      </c>
      <c r="AL3989" s="56">
        <f t="shared" ref="AL3989:AL4052" si="1226">ROUND((Z3989*$C$7)/$C$8,0)</f>
        <v>0</v>
      </c>
      <c r="AM3989" s="56">
        <f t="shared" ref="AM3989:AM4052" si="1227">ROUND((AA3989*$C$7)/$C$8,0)</f>
        <v>0</v>
      </c>
      <c r="AN3989" s="56">
        <f t="shared" ref="AN3989:AN4052" si="1228">ROUND((AB3989*$C$7)/$C$8,0)</f>
        <v>0</v>
      </c>
      <c r="AO3989" s="56">
        <f t="shared" ref="AO3989:AO4052" si="1229">ROUND((AC3989*$C$7)/$C$8,0)</f>
        <v>0</v>
      </c>
      <c r="AP3989" s="56">
        <f t="shared" ref="AP3989:AP4052" si="1230">ROUND((AD3989*$C$7)/$C$8,0)</f>
        <v>0</v>
      </c>
      <c r="AQ3989" s="56">
        <f t="shared" ref="AQ3989:AQ4052" si="1231">ROUND((AE3989*$C$7)/$C$8,0)</f>
        <v>0</v>
      </c>
      <c r="AR3989" s="86">
        <f t="shared" ref="AR3989:AR4052" si="1232">ROUND((AF3989*$C$7)/$C$8,0)</f>
        <v>0</v>
      </c>
    </row>
    <row r="3990" spans="1:44" x14ac:dyDescent="0.25">
      <c r="A3990" s="178"/>
      <c r="B3990" s="55" t="str">
        <f>_xlfn.IFNA(VLOOKUP(A3990,'Ajánlatkérő(k) adatai'!$B$4:$C$205,2,0),"")</f>
        <v/>
      </c>
      <c r="C3990" s="178"/>
      <c r="D3990" s="55" t="str">
        <f>_xlfn.IFNA(VLOOKUP(C3990,'Számlafizető(k) adatai'!$C$4:$D$203,2,0),"")</f>
        <v/>
      </c>
      <c r="E3990" s="55" t="str">
        <f>_xlfn.IFNA(VLOOKUP(C3990,'Számlafizető(k) adatai'!$C$4:$M$203,11,0),"")</f>
        <v/>
      </c>
      <c r="F3990" s="178"/>
      <c r="G3990" s="178"/>
      <c r="H3990" s="178"/>
      <c r="I3990" s="55" t="str">
        <f>IF(F3990="","",VLOOKUP(LEFT(F3990,5),'Technikai cellák'!B:C,2,0))</f>
        <v/>
      </c>
      <c r="J3990" s="55" t="str">
        <f>IF(F3990="","",VLOOKUP(I3990,'Technikai cellák'!$C$1:$D$12,2,0))</f>
        <v/>
      </c>
      <c r="K3990" s="179"/>
      <c r="L3990" s="67" t="str">
        <f t="shared" si="1215"/>
        <v/>
      </c>
      <c r="M3990" s="68">
        <f t="shared" si="1216"/>
        <v>0</v>
      </c>
      <c r="N3990" s="66">
        <f t="shared" si="1217"/>
        <v>0</v>
      </c>
      <c r="O3990" s="152"/>
      <c r="P3990" s="172">
        <f t="shared" si="1214"/>
        <v>0</v>
      </c>
      <c r="Q3990" s="69">
        <f t="shared" si="1218"/>
        <v>0</v>
      </c>
      <c r="R3990" s="62">
        <f t="shared" si="1219"/>
        <v>0</v>
      </c>
      <c r="S3990" s="153"/>
      <c r="T3990" s="118" t="str">
        <f t="shared" si="1220"/>
        <v/>
      </c>
      <c r="U3990" s="154"/>
      <c r="V3990" s="154"/>
      <c r="W3990" s="154"/>
      <c r="X3990" s="154"/>
      <c r="Y3990" s="154"/>
      <c r="Z3990" s="154"/>
      <c r="AA3990" s="154"/>
      <c r="AB3990" s="154"/>
      <c r="AC3990" s="154"/>
      <c r="AD3990" s="154"/>
      <c r="AE3990" s="154"/>
      <c r="AF3990" s="154"/>
      <c r="AG3990" s="63">
        <f t="shared" si="1221"/>
        <v>0</v>
      </c>
      <c r="AH3990" s="56">
        <f t="shared" si="1222"/>
        <v>0</v>
      </c>
      <c r="AI3990" s="56">
        <f t="shared" si="1223"/>
        <v>0</v>
      </c>
      <c r="AJ3990" s="56">
        <f t="shared" si="1224"/>
        <v>0</v>
      </c>
      <c r="AK3990" s="56">
        <f t="shared" si="1225"/>
        <v>0</v>
      </c>
      <c r="AL3990" s="56">
        <f t="shared" si="1226"/>
        <v>0</v>
      </c>
      <c r="AM3990" s="56">
        <f t="shared" si="1227"/>
        <v>0</v>
      </c>
      <c r="AN3990" s="56">
        <f t="shared" si="1228"/>
        <v>0</v>
      </c>
      <c r="AO3990" s="56">
        <f t="shared" si="1229"/>
        <v>0</v>
      </c>
      <c r="AP3990" s="56">
        <f t="shared" si="1230"/>
        <v>0</v>
      </c>
      <c r="AQ3990" s="56">
        <f t="shared" si="1231"/>
        <v>0</v>
      </c>
      <c r="AR3990" s="86">
        <f t="shared" si="1232"/>
        <v>0</v>
      </c>
    </row>
    <row r="3991" spans="1:44" x14ac:dyDescent="0.25">
      <c r="A3991" s="178"/>
      <c r="B3991" s="55" t="str">
        <f>_xlfn.IFNA(VLOOKUP(A3991,'Ajánlatkérő(k) adatai'!$B$4:$C$205,2,0),"")</f>
        <v/>
      </c>
      <c r="C3991" s="178"/>
      <c r="D3991" s="55" t="str">
        <f>_xlfn.IFNA(VLOOKUP(C3991,'Számlafizető(k) adatai'!$C$4:$D$203,2,0),"")</f>
        <v/>
      </c>
      <c r="E3991" s="55" t="str">
        <f>_xlfn.IFNA(VLOOKUP(C3991,'Számlafizető(k) adatai'!$C$4:$M$203,11,0),"")</f>
        <v/>
      </c>
      <c r="F3991" s="178"/>
      <c r="G3991" s="178"/>
      <c r="H3991" s="178"/>
      <c r="I3991" s="55" t="str">
        <f>IF(F3991="","",VLOOKUP(LEFT(F3991,5),'Technikai cellák'!B:C,2,0))</f>
        <v/>
      </c>
      <c r="J3991" s="55" t="str">
        <f>IF(F3991="","",VLOOKUP(I3991,'Technikai cellák'!$C$1:$D$12,2,0))</f>
        <v/>
      </c>
      <c r="K3991" s="179"/>
      <c r="L3991" s="67" t="str">
        <f t="shared" si="1215"/>
        <v/>
      </c>
      <c r="M3991" s="68">
        <f t="shared" si="1216"/>
        <v>0</v>
      </c>
      <c r="N3991" s="66">
        <f t="shared" si="1217"/>
        <v>0</v>
      </c>
      <c r="O3991" s="152"/>
      <c r="P3991" s="172">
        <f t="shared" si="1214"/>
        <v>0</v>
      </c>
      <c r="Q3991" s="69">
        <f t="shared" si="1218"/>
        <v>0</v>
      </c>
      <c r="R3991" s="62">
        <f t="shared" si="1219"/>
        <v>0</v>
      </c>
      <c r="S3991" s="153"/>
      <c r="T3991" s="118" t="str">
        <f t="shared" si="1220"/>
        <v/>
      </c>
      <c r="U3991" s="154"/>
      <c r="V3991" s="154"/>
      <c r="W3991" s="154"/>
      <c r="X3991" s="154"/>
      <c r="Y3991" s="154"/>
      <c r="Z3991" s="154"/>
      <c r="AA3991" s="154"/>
      <c r="AB3991" s="154"/>
      <c r="AC3991" s="154"/>
      <c r="AD3991" s="154"/>
      <c r="AE3991" s="154"/>
      <c r="AF3991" s="154"/>
      <c r="AG3991" s="63">
        <f t="shared" si="1221"/>
        <v>0</v>
      </c>
      <c r="AH3991" s="56">
        <f t="shared" si="1222"/>
        <v>0</v>
      </c>
      <c r="AI3991" s="56">
        <f t="shared" si="1223"/>
        <v>0</v>
      </c>
      <c r="AJ3991" s="56">
        <f t="shared" si="1224"/>
        <v>0</v>
      </c>
      <c r="AK3991" s="56">
        <f t="shared" si="1225"/>
        <v>0</v>
      </c>
      <c r="AL3991" s="56">
        <f t="shared" si="1226"/>
        <v>0</v>
      </c>
      <c r="AM3991" s="56">
        <f t="shared" si="1227"/>
        <v>0</v>
      </c>
      <c r="AN3991" s="56">
        <f t="shared" si="1228"/>
        <v>0</v>
      </c>
      <c r="AO3991" s="56">
        <f t="shared" si="1229"/>
        <v>0</v>
      </c>
      <c r="AP3991" s="56">
        <f t="shared" si="1230"/>
        <v>0</v>
      </c>
      <c r="AQ3991" s="56">
        <f t="shared" si="1231"/>
        <v>0</v>
      </c>
      <c r="AR3991" s="86">
        <f t="shared" si="1232"/>
        <v>0</v>
      </c>
    </row>
    <row r="3992" spans="1:44" x14ac:dyDescent="0.25">
      <c r="A3992" s="178"/>
      <c r="B3992" s="55" t="str">
        <f>_xlfn.IFNA(VLOOKUP(A3992,'Ajánlatkérő(k) adatai'!$B$4:$C$205,2,0),"")</f>
        <v/>
      </c>
      <c r="C3992" s="178"/>
      <c r="D3992" s="55" t="str">
        <f>_xlfn.IFNA(VLOOKUP(C3992,'Számlafizető(k) adatai'!$C$4:$D$203,2,0),"")</f>
        <v/>
      </c>
      <c r="E3992" s="55" t="str">
        <f>_xlfn.IFNA(VLOOKUP(C3992,'Számlafizető(k) adatai'!$C$4:$M$203,11,0),"")</f>
        <v/>
      </c>
      <c r="F3992" s="178"/>
      <c r="G3992" s="178"/>
      <c r="H3992" s="178"/>
      <c r="I3992" s="55" t="str">
        <f>IF(F3992="","",VLOOKUP(LEFT(F3992,5),'Technikai cellák'!B:C,2,0))</f>
        <v/>
      </c>
      <c r="J3992" s="55" t="str">
        <f>IF(F3992="","",VLOOKUP(I3992,'Technikai cellák'!$C$1:$D$12,2,0))</f>
        <v/>
      </c>
      <c r="K3992" s="179"/>
      <c r="L3992" s="67" t="str">
        <f t="shared" si="1215"/>
        <v/>
      </c>
      <c r="M3992" s="68">
        <f t="shared" si="1216"/>
        <v>0</v>
      </c>
      <c r="N3992" s="66">
        <f t="shared" si="1217"/>
        <v>0</v>
      </c>
      <c r="O3992" s="152"/>
      <c r="P3992" s="172">
        <f t="shared" si="1214"/>
        <v>0</v>
      </c>
      <c r="Q3992" s="69">
        <f t="shared" si="1218"/>
        <v>0</v>
      </c>
      <c r="R3992" s="62">
        <f t="shared" si="1219"/>
        <v>0</v>
      </c>
      <c r="S3992" s="153"/>
      <c r="T3992" s="118" t="str">
        <f t="shared" si="1220"/>
        <v/>
      </c>
      <c r="U3992" s="154"/>
      <c r="V3992" s="154"/>
      <c r="W3992" s="154"/>
      <c r="X3992" s="154"/>
      <c r="Y3992" s="154"/>
      <c r="Z3992" s="154"/>
      <c r="AA3992" s="154"/>
      <c r="AB3992" s="154"/>
      <c r="AC3992" s="154"/>
      <c r="AD3992" s="154"/>
      <c r="AE3992" s="154"/>
      <c r="AF3992" s="154"/>
      <c r="AG3992" s="63">
        <f t="shared" si="1221"/>
        <v>0</v>
      </c>
      <c r="AH3992" s="56">
        <f t="shared" si="1222"/>
        <v>0</v>
      </c>
      <c r="AI3992" s="56">
        <f t="shared" si="1223"/>
        <v>0</v>
      </c>
      <c r="AJ3992" s="56">
        <f t="shared" si="1224"/>
        <v>0</v>
      </c>
      <c r="AK3992" s="56">
        <f t="shared" si="1225"/>
        <v>0</v>
      </c>
      <c r="AL3992" s="56">
        <f t="shared" si="1226"/>
        <v>0</v>
      </c>
      <c r="AM3992" s="56">
        <f t="shared" si="1227"/>
        <v>0</v>
      </c>
      <c r="AN3992" s="56">
        <f t="shared" si="1228"/>
        <v>0</v>
      </c>
      <c r="AO3992" s="56">
        <f t="shared" si="1229"/>
        <v>0</v>
      </c>
      <c r="AP3992" s="56">
        <f t="shared" si="1230"/>
        <v>0</v>
      </c>
      <c r="AQ3992" s="56">
        <f t="shared" si="1231"/>
        <v>0</v>
      </c>
      <c r="AR3992" s="86">
        <f t="shared" si="1232"/>
        <v>0</v>
      </c>
    </row>
    <row r="3993" spans="1:44" x14ac:dyDescent="0.25">
      <c r="A3993" s="178"/>
      <c r="B3993" s="55" t="str">
        <f>_xlfn.IFNA(VLOOKUP(A3993,'Ajánlatkérő(k) adatai'!$B$4:$C$205,2,0),"")</f>
        <v/>
      </c>
      <c r="C3993" s="178"/>
      <c r="D3993" s="55" t="str">
        <f>_xlfn.IFNA(VLOOKUP(C3993,'Számlafizető(k) adatai'!$C$4:$D$203,2,0),"")</f>
        <v/>
      </c>
      <c r="E3993" s="55" t="str">
        <f>_xlfn.IFNA(VLOOKUP(C3993,'Számlafizető(k) adatai'!$C$4:$M$203,11,0),"")</f>
        <v/>
      </c>
      <c r="F3993" s="178"/>
      <c r="G3993" s="178"/>
      <c r="H3993" s="178"/>
      <c r="I3993" s="55" t="str">
        <f>IF(F3993="","",VLOOKUP(LEFT(F3993,5),'Technikai cellák'!B:C,2,0))</f>
        <v/>
      </c>
      <c r="J3993" s="55" t="str">
        <f>IF(F3993="","",VLOOKUP(I3993,'Technikai cellák'!$C$1:$D$12,2,0))</f>
        <v/>
      </c>
      <c r="K3993" s="179"/>
      <c r="L3993" s="67" t="str">
        <f t="shared" si="1215"/>
        <v/>
      </c>
      <c r="M3993" s="68">
        <f t="shared" si="1216"/>
        <v>0</v>
      </c>
      <c r="N3993" s="66">
        <f t="shared" si="1217"/>
        <v>0</v>
      </c>
      <c r="O3993" s="152"/>
      <c r="P3993" s="172">
        <f t="shared" si="1214"/>
        <v>0</v>
      </c>
      <c r="Q3993" s="69">
        <f t="shared" si="1218"/>
        <v>0</v>
      </c>
      <c r="R3993" s="62">
        <f t="shared" si="1219"/>
        <v>0</v>
      </c>
      <c r="S3993" s="153"/>
      <c r="T3993" s="118" t="str">
        <f t="shared" si="1220"/>
        <v/>
      </c>
      <c r="U3993" s="154"/>
      <c r="V3993" s="154"/>
      <c r="W3993" s="154"/>
      <c r="X3993" s="154"/>
      <c r="Y3993" s="154"/>
      <c r="Z3993" s="154"/>
      <c r="AA3993" s="154"/>
      <c r="AB3993" s="154"/>
      <c r="AC3993" s="154"/>
      <c r="AD3993" s="154"/>
      <c r="AE3993" s="154"/>
      <c r="AF3993" s="154"/>
      <c r="AG3993" s="63">
        <f t="shared" si="1221"/>
        <v>0</v>
      </c>
      <c r="AH3993" s="56">
        <f t="shared" si="1222"/>
        <v>0</v>
      </c>
      <c r="AI3993" s="56">
        <f t="shared" si="1223"/>
        <v>0</v>
      </c>
      <c r="AJ3993" s="56">
        <f t="shared" si="1224"/>
        <v>0</v>
      </c>
      <c r="AK3993" s="56">
        <f t="shared" si="1225"/>
        <v>0</v>
      </c>
      <c r="AL3993" s="56">
        <f t="shared" si="1226"/>
        <v>0</v>
      </c>
      <c r="AM3993" s="56">
        <f t="shared" si="1227"/>
        <v>0</v>
      </c>
      <c r="AN3993" s="56">
        <f t="shared" si="1228"/>
        <v>0</v>
      </c>
      <c r="AO3993" s="56">
        <f t="shared" si="1229"/>
        <v>0</v>
      </c>
      <c r="AP3993" s="56">
        <f t="shared" si="1230"/>
        <v>0</v>
      </c>
      <c r="AQ3993" s="56">
        <f t="shared" si="1231"/>
        <v>0</v>
      </c>
      <c r="AR3993" s="86">
        <f t="shared" si="1232"/>
        <v>0</v>
      </c>
    </row>
    <row r="3994" spans="1:44" x14ac:dyDescent="0.25">
      <c r="A3994" s="178"/>
      <c r="B3994" s="55" t="str">
        <f>_xlfn.IFNA(VLOOKUP(A3994,'Ajánlatkérő(k) adatai'!$B$4:$C$205,2,0),"")</f>
        <v/>
      </c>
      <c r="C3994" s="178"/>
      <c r="D3994" s="55" t="str">
        <f>_xlfn.IFNA(VLOOKUP(C3994,'Számlafizető(k) adatai'!$C$4:$D$203,2,0),"")</f>
        <v/>
      </c>
      <c r="E3994" s="55" t="str">
        <f>_xlfn.IFNA(VLOOKUP(C3994,'Számlafizető(k) adatai'!$C$4:$M$203,11,0),"")</f>
        <v/>
      </c>
      <c r="F3994" s="178"/>
      <c r="G3994" s="178"/>
      <c r="H3994" s="178"/>
      <c r="I3994" s="55" t="str">
        <f>IF(F3994="","",VLOOKUP(LEFT(F3994,5),'Technikai cellák'!B:C,2,0))</f>
        <v/>
      </c>
      <c r="J3994" s="55" t="str">
        <f>IF(F3994="","",VLOOKUP(I3994,'Technikai cellák'!$C$1:$D$12,2,0))</f>
        <v/>
      </c>
      <c r="K3994" s="179"/>
      <c r="L3994" s="67" t="str">
        <f t="shared" si="1215"/>
        <v/>
      </c>
      <c r="M3994" s="68">
        <f t="shared" si="1216"/>
        <v>0</v>
      </c>
      <c r="N3994" s="66">
        <f t="shared" si="1217"/>
        <v>0</v>
      </c>
      <c r="O3994" s="152"/>
      <c r="P3994" s="172">
        <f t="shared" si="1214"/>
        <v>0</v>
      </c>
      <c r="Q3994" s="69">
        <f t="shared" si="1218"/>
        <v>0</v>
      </c>
      <c r="R3994" s="62">
        <f t="shared" si="1219"/>
        <v>0</v>
      </c>
      <c r="S3994" s="153"/>
      <c r="T3994" s="118" t="str">
        <f t="shared" si="1220"/>
        <v/>
      </c>
      <c r="U3994" s="154"/>
      <c r="V3994" s="154"/>
      <c r="W3994" s="154"/>
      <c r="X3994" s="154"/>
      <c r="Y3994" s="154"/>
      <c r="Z3994" s="154"/>
      <c r="AA3994" s="154"/>
      <c r="AB3994" s="154"/>
      <c r="AC3994" s="154"/>
      <c r="AD3994" s="154"/>
      <c r="AE3994" s="154"/>
      <c r="AF3994" s="154"/>
      <c r="AG3994" s="63">
        <f t="shared" si="1221"/>
        <v>0</v>
      </c>
      <c r="AH3994" s="56">
        <f t="shared" si="1222"/>
        <v>0</v>
      </c>
      <c r="AI3994" s="56">
        <f t="shared" si="1223"/>
        <v>0</v>
      </c>
      <c r="AJ3994" s="56">
        <f t="shared" si="1224"/>
        <v>0</v>
      </c>
      <c r="AK3994" s="56">
        <f t="shared" si="1225"/>
        <v>0</v>
      </c>
      <c r="AL3994" s="56">
        <f t="shared" si="1226"/>
        <v>0</v>
      </c>
      <c r="AM3994" s="56">
        <f t="shared" si="1227"/>
        <v>0</v>
      </c>
      <c r="AN3994" s="56">
        <f t="shared" si="1228"/>
        <v>0</v>
      </c>
      <c r="AO3994" s="56">
        <f t="shared" si="1229"/>
        <v>0</v>
      </c>
      <c r="AP3994" s="56">
        <f t="shared" si="1230"/>
        <v>0</v>
      </c>
      <c r="AQ3994" s="56">
        <f t="shared" si="1231"/>
        <v>0</v>
      </c>
      <c r="AR3994" s="86">
        <f t="shared" si="1232"/>
        <v>0</v>
      </c>
    </row>
    <row r="3995" spans="1:44" x14ac:dyDescent="0.25">
      <c r="A3995" s="178"/>
      <c r="B3995" s="55" t="str">
        <f>_xlfn.IFNA(VLOOKUP(A3995,'Ajánlatkérő(k) adatai'!$B$4:$C$205,2,0),"")</f>
        <v/>
      </c>
      <c r="C3995" s="178"/>
      <c r="D3995" s="55" t="str">
        <f>_xlfn.IFNA(VLOOKUP(C3995,'Számlafizető(k) adatai'!$C$4:$D$203,2,0),"")</f>
        <v/>
      </c>
      <c r="E3995" s="55" t="str">
        <f>_xlfn.IFNA(VLOOKUP(C3995,'Számlafizető(k) adatai'!$C$4:$M$203,11,0),"")</f>
        <v/>
      </c>
      <c r="F3995" s="178"/>
      <c r="G3995" s="178"/>
      <c r="H3995" s="178"/>
      <c r="I3995" s="55" t="str">
        <f>IF(F3995="","",VLOOKUP(LEFT(F3995,5),'Technikai cellák'!B:C,2,0))</f>
        <v/>
      </c>
      <c r="J3995" s="55" t="str">
        <f>IF(F3995="","",VLOOKUP(I3995,'Technikai cellák'!$C$1:$D$12,2,0))</f>
        <v/>
      </c>
      <c r="K3995" s="179"/>
      <c r="L3995" s="67" t="str">
        <f t="shared" si="1215"/>
        <v/>
      </c>
      <c r="M3995" s="68">
        <f t="shared" si="1216"/>
        <v>0</v>
      </c>
      <c r="N3995" s="66">
        <f t="shared" si="1217"/>
        <v>0</v>
      </c>
      <c r="O3995" s="152"/>
      <c r="P3995" s="172">
        <f t="shared" si="1214"/>
        <v>0</v>
      </c>
      <c r="Q3995" s="69">
        <f t="shared" si="1218"/>
        <v>0</v>
      </c>
      <c r="R3995" s="62">
        <f t="shared" si="1219"/>
        <v>0</v>
      </c>
      <c r="S3995" s="153"/>
      <c r="T3995" s="118" t="str">
        <f t="shared" si="1220"/>
        <v/>
      </c>
      <c r="U3995" s="154"/>
      <c r="V3995" s="154"/>
      <c r="W3995" s="154"/>
      <c r="X3995" s="154"/>
      <c r="Y3995" s="154"/>
      <c r="Z3995" s="154"/>
      <c r="AA3995" s="154"/>
      <c r="AB3995" s="154"/>
      <c r="AC3995" s="154"/>
      <c r="AD3995" s="154"/>
      <c r="AE3995" s="154"/>
      <c r="AF3995" s="154"/>
      <c r="AG3995" s="63">
        <f t="shared" si="1221"/>
        <v>0</v>
      </c>
      <c r="AH3995" s="56">
        <f t="shared" si="1222"/>
        <v>0</v>
      </c>
      <c r="AI3995" s="56">
        <f t="shared" si="1223"/>
        <v>0</v>
      </c>
      <c r="AJ3995" s="56">
        <f t="shared" si="1224"/>
        <v>0</v>
      </c>
      <c r="AK3995" s="56">
        <f t="shared" si="1225"/>
        <v>0</v>
      </c>
      <c r="AL3995" s="56">
        <f t="shared" si="1226"/>
        <v>0</v>
      </c>
      <c r="AM3995" s="56">
        <f t="shared" si="1227"/>
        <v>0</v>
      </c>
      <c r="AN3995" s="56">
        <f t="shared" si="1228"/>
        <v>0</v>
      </c>
      <c r="AO3995" s="56">
        <f t="shared" si="1229"/>
        <v>0</v>
      </c>
      <c r="AP3995" s="56">
        <f t="shared" si="1230"/>
        <v>0</v>
      </c>
      <c r="AQ3995" s="56">
        <f t="shared" si="1231"/>
        <v>0</v>
      </c>
      <c r="AR3995" s="86">
        <f t="shared" si="1232"/>
        <v>0</v>
      </c>
    </row>
    <row r="3996" spans="1:44" x14ac:dyDescent="0.25">
      <c r="A3996" s="178"/>
      <c r="B3996" s="55" t="str">
        <f>_xlfn.IFNA(VLOOKUP(A3996,'Ajánlatkérő(k) adatai'!$B$4:$C$205,2,0),"")</f>
        <v/>
      </c>
      <c r="C3996" s="178"/>
      <c r="D3996" s="55" t="str">
        <f>_xlfn.IFNA(VLOOKUP(C3996,'Számlafizető(k) adatai'!$C$4:$D$203,2,0),"")</f>
        <v/>
      </c>
      <c r="E3996" s="55" t="str">
        <f>_xlfn.IFNA(VLOOKUP(C3996,'Számlafizető(k) adatai'!$C$4:$M$203,11,0),"")</f>
        <v/>
      </c>
      <c r="F3996" s="178"/>
      <c r="G3996" s="178"/>
      <c r="H3996" s="178"/>
      <c r="I3996" s="55" t="str">
        <f>IF(F3996="","",VLOOKUP(LEFT(F3996,5),'Technikai cellák'!B:C,2,0))</f>
        <v/>
      </c>
      <c r="J3996" s="55" t="str">
        <f>IF(F3996="","",VLOOKUP(I3996,'Technikai cellák'!$C$1:$D$12,2,0))</f>
        <v/>
      </c>
      <c r="K3996" s="179"/>
      <c r="L3996" s="67" t="str">
        <f t="shared" si="1215"/>
        <v/>
      </c>
      <c r="M3996" s="68">
        <f t="shared" si="1216"/>
        <v>0</v>
      </c>
      <c r="N3996" s="66">
        <f t="shared" si="1217"/>
        <v>0</v>
      </c>
      <c r="O3996" s="152"/>
      <c r="P3996" s="172">
        <f t="shared" si="1214"/>
        <v>0</v>
      </c>
      <c r="Q3996" s="69">
        <f t="shared" si="1218"/>
        <v>0</v>
      </c>
      <c r="R3996" s="62">
        <f t="shared" si="1219"/>
        <v>0</v>
      </c>
      <c r="S3996" s="153"/>
      <c r="T3996" s="118" t="str">
        <f t="shared" si="1220"/>
        <v/>
      </c>
      <c r="U3996" s="154"/>
      <c r="V3996" s="154"/>
      <c r="W3996" s="154"/>
      <c r="X3996" s="154"/>
      <c r="Y3996" s="154"/>
      <c r="Z3996" s="154"/>
      <c r="AA3996" s="154"/>
      <c r="AB3996" s="154"/>
      <c r="AC3996" s="154"/>
      <c r="AD3996" s="154"/>
      <c r="AE3996" s="154"/>
      <c r="AF3996" s="154"/>
      <c r="AG3996" s="63">
        <f t="shared" si="1221"/>
        <v>0</v>
      </c>
      <c r="AH3996" s="56">
        <f t="shared" si="1222"/>
        <v>0</v>
      </c>
      <c r="AI3996" s="56">
        <f t="shared" si="1223"/>
        <v>0</v>
      </c>
      <c r="AJ3996" s="56">
        <f t="shared" si="1224"/>
        <v>0</v>
      </c>
      <c r="AK3996" s="56">
        <f t="shared" si="1225"/>
        <v>0</v>
      </c>
      <c r="AL3996" s="56">
        <f t="shared" si="1226"/>
        <v>0</v>
      </c>
      <c r="AM3996" s="56">
        <f t="shared" si="1227"/>
        <v>0</v>
      </c>
      <c r="AN3996" s="56">
        <f t="shared" si="1228"/>
        <v>0</v>
      </c>
      <c r="AO3996" s="56">
        <f t="shared" si="1229"/>
        <v>0</v>
      </c>
      <c r="AP3996" s="56">
        <f t="shared" si="1230"/>
        <v>0</v>
      </c>
      <c r="AQ3996" s="56">
        <f t="shared" si="1231"/>
        <v>0</v>
      </c>
      <c r="AR3996" s="86">
        <f t="shared" si="1232"/>
        <v>0</v>
      </c>
    </row>
    <row r="3997" spans="1:44" x14ac:dyDescent="0.25">
      <c r="A3997" s="178"/>
      <c r="B3997" s="55" t="str">
        <f>_xlfn.IFNA(VLOOKUP(A3997,'Ajánlatkérő(k) adatai'!$B$4:$C$205,2,0),"")</f>
        <v/>
      </c>
      <c r="C3997" s="178"/>
      <c r="D3997" s="55" t="str">
        <f>_xlfn.IFNA(VLOOKUP(C3997,'Számlafizető(k) adatai'!$C$4:$D$203,2,0),"")</f>
        <v/>
      </c>
      <c r="E3997" s="55" t="str">
        <f>_xlfn.IFNA(VLOOKUP(C3997,'Számlafizető(k) adatai'!$C$4:$M$203,11,0),"")</f>
        <v/>
      </c>
      <c r="F3997" s="178"/>
      <c r="G3997" s="178"/>
      <c r="H3997" s="178"/>
      <c r="I3997" s="55" t="str">
        <f>IF(F3997="","",VLOOKUP(LEFT(F3997,5),'Technikai cellák'!B:C,2,0))</f>
        <v/>
      </c>
      <c r="J3997" s="55" t="str">
        <f>IF(F3997="","",VLOOKUP(I3997,'Technikai cellák'!$C$1:$D$12,2,0))</f>
        <v/>
      </c>
      <c r="K3997" s="179"/>
      <c r="L3997" s="67" t="str">
        <f t="shared" si="1215"/>
        <v/>
      </c>
      <c r="M3997" s="68">
        <f t="shared" si="1216"/>
        <v>0</v>
      </c>
      <c r="N3997" s="66">
        <f t="shared" si="1217"/>
        <v>0</v>
      </c>
      <c r="O3997" s="152"/>
      <c r="P3997" s="172">
        <f t="shared" si="1214"/>
        <v>0</v>
      </c>
      <c r="Q3997" s="69">
        <f t="shared" si="1218"/>
        <v>0</v>
      </c>
      <c r="R3997" s="62">
        <f t="shared" si="1219"/>
        <v>0</v>
      </c>
      <c r="S3997" s="153"/>
      <c r="T3997" s="118" t="str">
        <f t="shared" si="1220"/>
        <v/>
      </c>
      <c r="U3997" s="154"/>
      <c r="V3997" s="154"/>
      <c r="W3997" s="154"/>
      <c r="X3997" s="154"/>
      <c r="Y3997" s="154"/>
      <c r="Z3997" s="154"/>
      <c r="AA3997" s="154"/>
      <c r="AB3997" s="154"/>
      <c r="AC3997" s="154"/>
      <c r="AD3997" s="154"/>
      <c r="AE3997" s="154"/>
      <c r="AF3997" s="154"/>
      <c r="AG3997" s="63">
        <f t="shared" si="1221"/>
        <v>0</v>
      </c>
      <c r="AH3997" s="56">
        <f t="shared" si="1222"/>
        <v>0</v>
      </c>
      <c r="AI3997" s="56">
        <f t="shared" si="1223"/>
        <v>0</v>
      </c>
      <c r="AJ3997" s="56">
        <f t="shared" si="1224"/>
        <v>0</v>
      </c>
      <c r="AK3997" s="56">
        <f t="shared" si="1225"/>
        <v>0</v>
      </c>
      <c r="AL3997" s="56">
        <f t="shared" si="1226"/>
        <v>0</v>
      </c>
      <c r="AM3997" s="56">
        <f t="shared" si="1227"/>
        <v>0</v>
      </c>
      <c r="AN3997" s="56">
        <f t="shared" si="1228"/>
        <v>0</v>
      </c>
      <c r="AO3997" s="56">
        <f t="shared" si="1229"/>
        <v>0</v>
      </c>
      <c r="AP3997" s="56">
        <f t="shared" si="1230"/>
        <v>0</v>
      </c>
      <c r="AQ3997" s="56">
        <f t="shared" si="1231"/>
        <v>0</v>
      </c>
      <c r="AR3997" s="86">
        <f t="shared" si="1232"/>
        <v>0</v>
      </c>
    </row>
    <row r="3998" spans="1:44" x14ac:dyDescent="0.25">
      <c r="A3998" s="178"/>
      <c r="B3998" s="55" t="str">
        <f>_xlfn.IFNA(VLOOKUP(A3998,'Ajánlatkérő(k) adatai'!$B$4:$C$205,2,0),"")</f>
        <v/>
      </c>
      <c r="C3998" s="178"/>
      <c r="D3998" s="55" t="str">
        <f>_xlfn.IFNA(VLOOKUP(C3998,'Számlafizető(k) adatai'!$C$4:$D$203,2,0),"")</f>
        <v/>
      </c>
      <c r="E3998" s="55" t="str">
        <f>_xlfn.IFNA(VLOOKUP(C3998,'Számlafizető(k) adatai'!$C$4:$M$203,11,0),"")</f>
        <v/>
      </c>
      <c r="F3998" s="178"/>
      <c r="G3998" s="178"/>
      <c r="H3998" s="178"/>
      <c r="I3998" s="55" t="str">
        <f>IF(F3998="","",VLOOKUP(LEFT(F3998,5),'Technikai cellák'!B:C,2,0))</f>
        <v/>
      </c>
      <c r="J3998" s="55" t="str">
        <f>IF(F3998="","",VLOOKUP(I3998,'Technikai cellák'!$C$1:$D$12,2,0))</f>
        <v/>
      </c>
      <c r="K3998" s="179"/>
      <c r="L3998" s="67" t="str">
        <f t="shared" si="1215"/>
        <v/>
      </c>
      <c r="M3998" s="68">
        <f t="shared" si="1216"/>
        <v>0</v>
      </c>
      <c r="N3998" s="66">
        <f t="shared" si="1217"/>
        <v>0</v>
      </c>
      <c r="O3998" s="152"/>
      <c r="P3998" s="172">
        <f t="shared" si="1214"/>
        <v>0</v>
      </c>
      <c r="Q3998" s="69">
        <f t="shared" si="1218"/>
        <v>0</v>
      </c>
      <c r="R3998" s="62">
        <f t="shared" si="1219"/>
        <v>0</v>
      </c>
      <c r="S3998" s="153"/>
      <c r="T3998" s="118" t="str">
        <f t="shared" si="1220"/>
        <v/>
      </c>
      <c r="U3998" s="154"/>
      <c r="V3998" s="154"/>
      <c r="W3998" s="154"/>
      <c r="X3998" s="154"/>
      <c r="Y3998" s="154"/>
      <c r="Z3998" s="154"/>
      <c r="AA3998" s="154"/>
      <c r="AB3998" s="154"/>
      <c r="AC3998" s="154"/>
      <c r="AD3998" s="154"/>
      <c r="AE3998" s="154"/>
      <c r="AF3998" s="154"/>
      <c r="AG3998" s="63">
        <f t="shared" si="1221"/>
        <v>0</v>
      </c>
      <c r="AH3998" s="56">
        <f t="shared" si="1222"/>
        <v>0</v>
      </c>
      <c r="AI3998" s="56">
        <f t="shared" si="1223"/>
        <v>0</v>
      </c>
      <c r="AJ3998" s="56">
        <f t="shared" si="1224"/>
        <v>0</v>
      </c>
      <c r="AK3998" s="56">
        <f t="shared" si="1225"/>
        <v>0</v>
      </c>
      <c r="AL3998" s="56">
        <f t="shared" si="1226"/>
        <v>0</v>
      </c>
      <c r="AM3998" s="56">
        <f t="shared" si="1227"/>
        <v>0</v>
      </c>
      <c r="AN3998" s="56">
        <f t="shared" si="1228"/>
        <v>0</v>
      </c>
      <c r="AO3998" s="56">
        <f t="shared" si="1229"/>
        <v>0</v>
      </c>
      <c r="AP3998" s="56">
        <f t="shared" si="1230"/>
        <v>0</v>
      </c>
      <c r="AQ3998" s="56">
        <f t="shared" si="1231"/>
        <v>0</v>
      </c>
      <c r="AR3998" s="86">
        <f t="shared" si="1232"/>
        <v>0</v>
      </c>
    </row>
    <row r="3999" spans="1:44" x14ac:dyDescent="0.25">
      <c r="A3999" s="178"/>
      <c r="B3999" s="55" t="str">
        <f>_xlfn.IFNA(VLOOKUP(A3999,'Ajánlatkérő(k) adatai'!$B$4:$C$205,2,0),"")</f>
        <v/>
      </c>
      <c r="C3999" s="178"/>
      <c r="D3999" s="55" t="str">
        <f>_xlfn.IFNA(VLOOKUP(C3999,'Számlafizető(k) adatai'!$C$4:$D$203,2,0),"")</f>
        <v/>
      </c>
      <c r="E3999" s="55" t="str">
        <f>_xlfn.IFNA(VLOOKUP(C3999,'Számlafizető(k) adatai'!$C$4:$M$203,11,0),"")</f>
        <v/>
      </c>
      <c r="F3999" s="178"/>
      <c r="G3999" s="178"/>
      <c r="H3999" s="178"/>
      <c r="I3999" s="55" t="str">
        <f>IF(F3999="","",VLOOKUP(LEFT(F3999,5),'Technikai cellák'!B:C,2,0))</f>
        <v/>
      </c>
      <c r="J3999" s="55" t="str">
        <f>IF(F3999="","",VLOOKUP(I3999,'Technikai cellák'!$C$1:$D$12,2,0))</f>
        <v/>
      </c>
      <c r="K3999" s="179"/>
      <c r="L3999" s="67" t="str">
        <f t="shared" si="1215"/>
        <v/>
      </c>
      <c r="M3999" s="68">
        <f t="shared" si="1216"/>
        <v>0</v>
      </c>
      <c r="N3999" s="66">
        <f t="shared" si="1217"/>
        <v>0</v>
      </c>
      <c r="O3999" s="152"/>
      <c r="P3999" s="172">
        <f t="shared" si="1214"/>
        <v>0</v>
      </c>
      <c r="Q3999" s="69">
        <f t="shared" si="1218"/>
        <v>0</v>
      </c>
      <c r="R3999" s="62">
        <f t="shared" si="1219"/>
        <v>0</v>
      </c>
      <c r="S3999" s="153"/>
      <c r="T3999" s="118" t="str">
        <f t="shared" si="1220"/>
        <v/>
      </c>
      <c r="U3999" s="154"/>
      <c r="V3999" s="154"/>
      <c r="W3999" s="154"/>
      <c r="X3999" s="154"/>
      <c r="Y3999" s="154"/>
      <c r="Z3999" s="154"/>
      <c r="AA3999" s="154"/>
      <c r="AB3999" s="154"/>
      <c r="AC3999" s="154"/>
      <c r="AD3999" s="154"/>
      <c r="AE3999" s="154"/>
      <c r="AF3999" s="154"/>
      <c r="AG3999" s="63">
        <f t="shared" si="1221"/>
        <v>0</v>
      </c>
      <c r="AH3999" s="56">
        <f t="shared" si="1222"/>
        <v>0</v>
      </c>
      <c r="AI3999" s="56">
        <f t="shared" si="1223"/>
        <v>0</v>
      </c>
      <c r="AJ3999" s="56">
        <f t="shared" si="1224"/>
        <v>0</v>
      </c>
      <c r="AK3999" s="56">
        <f t="shared" si="1225"/>
        <v>0</v>
      </c>
      <c r="AL3999" s="56">
        <f t="shared" si="1226"/>
        <v>0</v>
      </c>
      <c r="AM3999" s="56">
        <f t="shared" si="1227"/>
        <v>0</v>
      </c>
      <c r="AN3999" s="56">
        <f t="shared" si="1228"/>
        <v>0</v>
      </c>
      <c r="AO3999" s="56">
        <f t="shared" si="1229"/>
        <v>0</v>
      </c>
      <c r="AP3999" s="56">
        <f t="shared" si="1230"/>
        <v>0</v>
      </c>
      <c r="AQ3999" s="56">
        <f t="shared" si="1231"/>
        <v>0</v>
      </c>
      <c r="AR3999" s="86">
        <f t="shared" si="1232"/>
        <v>0</v>
      </c>
    </row>
    <row r="4000" spans="1:44" x14ac:dyDescent="0.25">
      <c r="A4000" s="178"/>
      <c r="B4000" s="55" t="str">
        <f>_xlfn.IFNA(VLOOKUP(A4000,'Ajánlatkérő(k) adatai'!$B$4:$C$205,2,0),"")</f>
        <v/>
      </c>
      <c r="C4000" s="178"/>
      <c r="D4000" s="55" t="str">
        <f>_xlfn.IFNA(VLOOKUP(C4000,'Számlafizető(k) adatai'!$C$4:$D$203,2,0),"")</f>
        <v/>
      </c>
      <c r="E4000" s="55" t="str">
        <f>_xlfn.IFNA(VLOOKUP(C4000,'Számlafizető(k) adatai'!$C$4:$M$203,11,0),"")</f>
        <v/>
      </c>
      <c r="F4000" s="178"/>
      <c r="G4000" s="178"/>
      <c r="H4000" s="178"/>
      <c r="I4000" s="55" t="str">
        <f>IF(F4000="","",VLOOKUP(LEFT(F4000,5),'Technikai cellák'!B:C,2,0))</f>
        <v/>
      </c>
      <c r="J4000" s="55" t="str">
        <f>IF(F4000="","",VLOOKUP(I4000,'Technikai cellák'!$C$1:$D$12,2,0))</f>
        <v/>
      </c>
      <c r="K4000" s="179"/>
      <c r="L4000" s="67" t="str">
        <f t="shared" si="1215"/>
        <v/>
      </c>
      <c r="M4000" s="68">
        <f t="shared" si="1216"/>
        <v>0</v>
      </c>
      <c r="N4000" s="66">
        <f t="shared" si="1217"/>
        <v>0</v>
      </c>
      <c r="O4000" s="152"/>
      <c r="P4000" s="172">
        <f t="shared" si="1214"/>
        <v>0</v>
      </c>
      <c r="Q4000" s="69">
        <f t="shared" si="1218"/>
        <v>0</v>
      </c>
      <c r="R4000" s="62">
        <f t="shared" si="1219"/>
        <v>0</v>
      </c>
      <c r="S4000" s="153"/>
      <c r="T4000" s="118" t="str">
        <f t="shared" si="1220"/>
        <v/>
      </c>
      <c r="U4000" s="154"/>
      <c r="V4000" s="154"/>
      <c r="W4000" s="154"/>
      <c r="X4000" s="154"/>
      <c r="Y4000" s="154"/>
      <c r="Z4000" s="154"/>
      <c r="AA4000" s="154"/>
      <c r="AB4000" s="154"/>
      <c r="AC4000" s="154"/>
      <c r="AD4000" s="154"/>
      <c r="AE4000" s="154"/>
      <c r="AF4000" s="154"/>
      <c r="AG4000" s="63">
        <f t="shared" si="1221"/>
        <v>0</v>
      </c>
      <c r="AH4000" s="56">
        <f t="shared" si="1222"/>
        <v>0</v>
      </c>
      <c r="AI4000" s="56">
        <f t="shared" si="1223"/>
        <v>0</v>
      </c>
      <c r="AJ4000" s="56">
        <f t="shared" si="1224"/>
        <v>0</v>
      </c>
      <c r="AK4000" s="56">
        <f t="shared" si="1225"/>
        <v>0</v>
      </c>
      <c r="AL4000" s="56">
        <f t="shared" si="1226"/>
        <v>0</v>
      </c>
      <c r="AM4000" s="56">
        <f t="shared" si="1227"/>
        <v>0</v>
      </c>
      <c r="AN4000" s="56">
        <f t="shared" si="1228"/>
        <v>0</v>
      </c>
      <c r="AO4000" s="56">
        <f t="shared" si="1229"/>
        <v>0</v>
      </c>
      <c r="AP4000" s="56">
        <f t="shared" si="1230"/>
        <v>0</v>
      </c>
      <c r="AQ4000" s="56">
        <f t="shared" si="1231"/>
        <v>0</v>
      </c>
      <c r="AR4000" s="86">
        <f t="shared" si="1232"/>
        <v>0</v>
      </c>
    </row>
    <row r="4001" spans="1:44" x14ac:dyDescent="0.25">
      <c r="A4001" s="178"/>
      <c r="B4001" s="55" t="str">
        <f>_xlfn.IFNA(VLOOKUP(A4001,'Ajánlatkérő(k) adatai'!$B$4:$C$205,2,0),"")</f>
        <v/>
      </c>
      <c r="C4001" s="178"/>
      <c r="D4001" s="55" t="str">
        <f>_xlfn.IFNA(VLOOKUP(C4001,'Számlafizető(k) adatai'!$C$4:$D$203,2,0),"")</f>
        <v/>
      </c>
      <c r="E4001" s="55" t="str">
        <f>_xlfn.IFNA(VLOOKUP(C4001,'Számlafizető(k) adatai'!$C$4:$M$203,11,0),"")</f>
        <v/>
      </c>
      <c r="F4001" s="178"/>
      <c r="G4001" s="178"/>
      <c r="H4001" s="178"/>
      <c r="I4001" s="55" t="str">
        <f>IF(F4001="","",VLOOKUP(LEFT(F4001,5),'Technikai cellák'!B:C,2,0))</f>
        <v/>
      </c>
      <c r="J4001" s="55" t="str">
        <f>IF(F4001="","",VLOOKUP(I4001,'Technikai cellák'!$C$1:$D$12,2,0))</f>
        <v/>
      </c>
      <c r="K4001" s="179"/>
      <c r="L4001" s="67" t="str">
        <f t="shared" si="1215"/>
        <v/>
      </c>
      <c r="M4001" s="68">
        <f t="shared" si="1216"/>
        <v>0</v>
      </c>
      <c r="N4001" s="66">
        <f t="shared" si="1217"/>
        <v>0</v>
      </c>
      <c r="O4001" s="152"/>
      <c r="P4001" s="172">
        <f t="shared" si="1214"/>
        <v>0</v>
      </c>
      <c r="Q4001" s="69">
        <f t="shared" si="1218"/>
        <v>0</v>
      </c>
      <c r="R4001" s="62">
        <f t="shared" si="1219"/>
        <v>0</v>
      </c>
      <c r="S4001" s="153"/>
      <c r="T4001" s="118" t="str">
        <f t="shared" si="1220"/>
        <v/>
      </c>
      <c r="U4001" s="154"/>
      <c r="V4001" s="154"/>
      <c r="W4001" s="154"/>
      <c r="X4001" s="154"/>
      <c r="Y4001" s="154"/>
      <c r="Z4001" s="154"/>
      <c r="AA4001" s="154"/>
      <c r="AB4001" s="154"/>
      <c r="AC4001" s="154"/>
      <c r="AD4001" s="154"/>
      <c r="AE4001" s="154"/>
      <c r="AF4001" s="154"/>
      <c r="AG4001" s="63">
        <f t="shared" si="1221"/>
        <v>0</v>
      </c>
      <c r="AH4001" s="56">
        <f t="shared" si="1222"/>
        <v>0</v>
      </c>
      <c r="AI4001" s="56">
        <f t="shared" si="1223"/>
        <v>0</v>
      </c>
      <c r="AJ4001" s="56">
        <f t="shared" si="1224"/>
        <v>0</v>
      </c>
      <c r="AK4001" s="56">
        <f t="shared" si="1225"/>
        <v>0</v>
      </c>
      <c r="AL4001" s="56">
        <f t="shared" si="1226"/>
        <v>0</v>
      </c>
      <c r="AM4001" s="56">
        <f t="shared" si="1227"/>
        <v>0</v>
      </c>
      <c r="AN4001" s="56">
        <f t="shared" si="1228"/>
        <v>0</v>
      </c>
      <c r="AO4001" s="56">
        <f t="shared" si="1229"/>
        <v>0</v>
      </c>
      <c r="AP4001" s="56">
        <f t="shared" si="1230"/>
        <v>0</v>
      </c>
      <c r="AQ4001" s="56">
        <f t="shared" si="1231"/>
        <v>0</v>
      </c>
      <c r="AR4001" s="86">
        <f t="shared" si="1232"/>
        <v>0</v>
      </c>
    </row>
    <row r="4002" spans="1:44" x14ac:dyDescent="0.25">
      <c r="A4002" s="178"/>
      <c r="B4002" s="55" t="str">
        <f>_xlfn.IFNA(VLOOKUP(A4002,'Ajánlatkérő(k) adatai'!$B$4:$C$205,2,0),"")</f>
        <v/>
      </c>
      <c r="C4002" s="178"/>
      <c r="D4002" s="55" t="str">
        <f>_xlfn.IFNA(VLOOKUP(C4002,'Számlafizető(k) adatai'!$C$4:$D$203,2,0),"")</f>
        <v/>
      </c>
      <c r="E4002" s="55" t="str">
        <f>_xlfn.IFNA(VLOOKUP(C4002,'Számlafizető(k) adatai'!$C$4:$M$203,11,0),"")</f>
        <v/>
      </c>
      <c r="F4002" s="178"/>
      <c r="G4002" s="178"/>
      <c r="H4002" s="178"/>
      <c r="I4002" s="55" t="str">
        <f>IF(F4002="","",VLOOKUP(LEFT(F4002,5),'Technikai cellák'!B:C,2,0))</f>
        <v/>
      </c>
      <c r="J4002" s="55" t="str">
        <f>IF(F4002="","",VLOOKUP(I4002,'Technikai cellák'!$C$1:$D$12,2,0))</f>
        <v/>
      </c>
      <c r="K4002" s="179"/>
      <c r="L4002" s="67" t="str">
        <f t="shared" si="1215"/>
        <v/>
      </c>
      <c r="M4002" s="68">
        <f t="shared" si="1216"/>
        <v>0</v>
      </c>
      <c r="N4002" s="66">
        <f t="shared" si="1217"/>
        <v>0</v>
      </c>
      <c r="O4002" s="152"/>
      <c r="P4002" s="172">
        <f t="shared" si="1214"/>
        <v>0</v>
      </c>
      <c r="Q4002" s="69">
        <f t="shared" si="1218"/>
        <v>0</v>
      </c>
      <c r="R4002" s="62">
        <f t="shared" si="1219"/>
        <v>0</v>
      </c>
      <c r="S4002" s="153"/>
      <c r="T4002" s="118" t="str">
        <f t="shared" si="1220"/>
        <v/>
      </c>
      <c r="U4002" s="154"/>
      <c r="V4002" s="154"/>
      <c r="W4002" s="154"/>
      <c r="X4002" s="154"/>
      <c r="Y4002" s="154"/>
      <c r="Z4002" s="154"/>
      <c r="AA4002" s="154"/>
      <c r="AB4002" s="154"/>
      <c r="AC4002" s="154"/>
      <c r="AD4002" s="154"/>
      <c r="AE4002" s="154"/>
      <c r="AF4002" s="154"/>
      <c r="AG4002" s="63">
        <f t="shared" si="1221"/>
        <v>0</v>
      </c>
      <c r="AH4002" s="56">
        <f t="shared" si="1222"/>
        <v>0</v>
      </c>
      <c r="AI4002" s="56">
        <f t="shared" si="1223"/>
        <v>0</v>
      </c>
      <c r="AJ4002" s="56">
        <f t="shared" si="1224"/>
        <v>0</v>
      </c>
      <c r="AK4002" s="56">
        <f t="shared" si="1225"/>
        <v>0</v>
      </c>
      <c r="AL4002" s="56">
        <f t="shared" si="1226"/>
        <v>0</v>
      </c>
      <c r="AM4002" s="56">
        <f t="shared" si="1227"/>
        <v>0</v>
      </c>
      <c r="AN4002" s="56">
        <f t="shared" si="1228"/>
        <v>0</v>
      </c>
      <c r="AO4002" s="56">
        <f t="shared" si="1229"/>
        <v>0</v>
      </c>
      <c r="AP4002" s="56">
        <f t="shared" si="1230"/>
        <v>0</v>
      </c>
      <c r="AQ4002" s="56">
        <f t="shared" si="1231"/>
        <v>0</v>
      </c>
      <c r="AR4002" s="86">
        <f t="shared" si="1232"/>
        <v>0</v>
      </c>
    </row>
    <row r="4003" spans="1:44" x14ac:dyDescent="0.25">
      <c r="A4003" s="178"/>
      <c r="B4003" s="55" t="str">
        <f>_xlfn.IFNA(VLOOKUP(A4003,'Ajánlatkérő(k) adatai'!$B$4:$C$205,2,0),"")</f>
        <v/>
      </c>
      <c r="C4003" s="178"/>
      <c r="D4003" s="55" t="str">
        <f>_xlfn.IFNA(VLOOKUP(C4003,'Számlafizető(k) adatai'!$C$4:$D$203,2,0),"")</f>
        <v/>
      </c>
      <c r="E4003" s="55" t="str">
        <f>_xlfn.IFNA(VLOOKUP(C4003,'Számlafizető(k) adatai'!$C$4:$M$203,11,0),"")</f>
        <v/>
      </c>
      <c r="F4003" s="178"/>
      <c r="G4003" s="178"/>
      <c r="H4003" s="178"/>
      <c r="I4003" s="55" t="str">
        <f>IF(F4003="","",VLOOKUP(LEFT(F4003,5),'Technikai cellák'!B:C,2,0))</f>
        <v/>
      </c>
      <c r="J4003" s="55" t="str">
        <f>IF(F4003="","",VLOOKUP(I4003,'Technikai cellák'!$C$1:$D$12,2,0))</f>
        <v/>
      </c>
      <c r="K4003" s="179"/>
      <c r="L4003" s="67" t="str">
        <f t="shared" si="1215"/>
        <v/>
      </c>
      <c r="M4003" s="68">
        <f t="shared" si="1216"/>
        <v>0</v>
      </c>
      <c r="N4003" s="66">
        <f t="shared" si="1217"/>
        <v>0</v>
      </c>
      <c r="O4003" s="152"/>
      <c r="P4003" s="172">
        <f t="shared" si="1214"/>
        <v>0</v>
      </c>
      <c r="Q4003" s="69">
        <f t="shared" si="1218"/>
        <v>0</v>
      </c>
      <c r="R4003" s="62">
        <f t="shared" si="1219"/>
        <v>0</v>
      </c>
      <c r="S4003" s="153"/>
      <c r="T4003" s="118" t="str">
        <f t="shared" si="1220"/>
        <v/>
      </c>
      <c r="U4003" s="154"/>
      <c r="V4003" s="154"/>
      <c r="W4003" s="154"/>
      <c r="X4003" s="154"/>
      <c r="Y4003" s="154"/>
      <c r="Z4003" s="154"/>
      <c r="AA4003" s="154"/>
      <c r="AB4003" s="154"/>
      <c r="AC4003" s="154"/>
      <c r="AD4003" s="154"/>
      <c r="AE4003" s="154"/>
      <c r="AF4003" s="154"/>
      <c r="AG4003" s="63">
        <f t="shared" si="1221"/>
        <v>0</v>
      </c>
      <c r="AH4003" s="56">
        <f t="shared" si="1222"/>
        <v>0</v>
      </c>
      <c r="AI4003" s="56">
        <f t="shared" si="1223"/>
        <v>0</v>
      </c>
      <c r="AJ4003" s="56">
        <f t="shared" si="1224"/>
        <v>0</v>
      </c>
      <c r="AK4003" s="56">
        <f t="shared" si="1225"/>
        <v>0</v>
      </c>
      <c r="AL4003" s="56">
        <f t="shared" si="1226"/>
        <v>0</v>
      </c>
      <c r="AM4003" s="56">
        <f t="shared" si="1227"/>
        <v>0</v>
      </c>
      <c r="AN4003" s="56">
        <f t="shared" si="1228"/>
        <v>0</v>
      </c>
      <c r="AO4003" s="56">
        <f t="shared" si="1229"/>
        <v>0</v>
      </c>
      <c r="AP4003" s="56">
        <f t="shared" si="1230"/>
        <v>0</v>
      </c>
      <c r="AQ4003" s="56">
        <f t="shared" si="1231"/>
        <v>0</v>
      </c>
      <c r="AR4003" s="86">
        <f t="shared" si="1232"/>
        <v>0</v>
      </c>
    </row>
    <row r="4004" spans="1:44" x14ac:dyDescent="0.25">
      <c r="A4004" s="178"/>
      <c r="B4004" s="55" t="str">
        <f>_xlfn.IFNA(VLOOKUP(A4004,'Ajánlatkérő(k) adatai'!$B$4:$C$205,2,0),"")</f>
        <v/>
      </c>
      <c r="C4004" s="178"/>
      <c r="D4004" s="55" t="str">
        <f>_xlfn.IFNA(VLOOKUP(C4004,'Számlafizető(k) adatai'!$C$4:$D$203,2,0),"")</f>
        <v/>
      </c>
      <c r="E4004" s="55" t="str">
        <f>_xlfn.IFNA(VLOOKUP(C4004,'Számlafizető(k) adatai'!$C$4:$M$203,11,0),"")</f>
        <v/>
      </c>
      <c r="F4004" s="178"/>
      <c r="G4004" s="178"/>
      <c r="H4004" s="178"/>
      <c r="I4004" s="55" t="str">
        <f>IF(F4004="","",VLOOKUP(LEFT(F4004,5),'Technikai cellák'!B:C,2,0))</f>
        <v/>
      </c>
      <c r="J4004" s="55" t="str">
        <f>IF(F4004="","",VLOOKUP(I4004,'Technikai cellák'!$C$1:$D$12,2,0))</f>
        <v/>
      </c>
      <c r="K4004" s="179"/>
      <c r="L4004" s="67" t="str">
        <f t="shared" si="1215"/>
        <v/>
      </c>
      <c r="M4004" s="68">
        <f t="shared" si="1216"/>
        <v>0</v>
      </c>
      <c r="N4004" s="66">
        <f t="shared" si="1217"/>
        <v>0</v>
      </c>
      <c r="O4004" s="152"/>
      <c r="P4004" s="172">
        <f t="shared" si="1214"/>
        <v>0</v>
      </c>
      <c r="Q4004" s="69">
        <f t="shared" si="1218"/>
        <v>0</v>
      </c>
      <c r="R4004" s="62">
        <f t="shared" si="1219"/>
        <v>0</v>
      </c>
      <c r="S4004" s="153"/>
      <c r="T4004" s="118" t="str">
        <f t="shared" si="1220"/>
        <v/>
      </c>
      <c r="U4004" s="154"/>
      <c r="V4004" s="154"/>
      <c r="W4004" s="154"/>
      <c r="X4004" s="154"/>
      <c r="Y4004" s="154"/>
      <c r="Z4004" s="154"/>
      <c r="AA4004" s="154"/>
      <c r="AB4004" s="154"/>
      <c r="AC4004" s="154"/>
      <c r="AD4004" s="154"/>
      <c r="AE4004" s="154"/>
      <c r="AF4004" s="154"/>
      <c r="AG4004" s="63">
        <f t="shared" si="1221"/>
        <v>0</v>
      </c>
      <c r="AH4004" s="56">
        <f t="shared" si="1222"/>
        <v>0</v>
      </c>
      <c r="AI4004" s="56">
        <f t="shared" si="1223"/>
        <v>0</v>
      </c>
      <c r="AJ4004" s="56">
        <f t="shared" si="1224"/>
        <v>0</v>
      </c>
      <c r="AK4004" s="56">
        <f t="shared" si="1225"/>
        <v>0</v>
      </c>
      <c r="AL4004" s="56">
        <f t="shared" si="1226"/>
        <v>0</v>
      </c>
      <c r="AM4004" s="56">
        <f t="shared" si="1227"/>
        <v>0</v>
      </c>
      <c r="AN4004" s="56">
        <f t="shared" si="1228"/>
        <v>0</v>
      </c>
      <c r="AO4004" s="56">
        <f t="shared" si="1229"/>
        <v>0</v>
      </c>
      <c r="AP4004" s="56">
        <f t="shared" si="1230"/>
        <v>0</v>
      </c>
      <c r="AQ4004" s="56">
        <f t="shared" si="1231"/>
        <v>0</v>
      </c>
      <c r="AR4004" s="86">
        <f t="shared" si="1232"/>
        <v>0</v>
      </c>
    </row>
    <row r="4005" spans="1:44" x14ac:dyDescent="0.25">
      <c r="A4005" s="178"/>
      <c r="B4005" s="55" t="str">
        <f>_xlfn.IFNA(VLOOKUP(A4005,'Ajánlatkérő(k) adatai'!$B$4:$C$205,2,0),"")</f>
        <v/>
      </c>
      <c r="C4005" s="178"/>
      <c r="D4005" s="55" t="str">
        <f>_xlfn.IFNA(VLOOKUP(C4005,'Számlafizető(k) adatai'!$C$4:$D$203,2,0),"")</f>
        <v/>
      </c>
      <c r="E4005" s="55" t="str">
        <f>_xlfn.IFNA(VLOOKUP(C4005,'Számlafizető(k) adatai'!$C$4:$M$203,11,0),"")</f>
        <v/>
      </c>
      <c r="F4005" s="178"/>
      <c r="G4005" s="178"/>
      <c r="H4005" s="178"/>
      <c r="I4005" s="55" t="str">
        <f>IF(F4005="","",VLOOKUP(LEFT(F4005,5),'Technikai cellák'!B:C,2,0))</f>
        <v/>
      </c>
      <c r="J4005" s="55" t="str">
        <f>IF(F4005="","",VLOOKUP(I4005,'Technikai cellák'!$C$1:$D$12,2,0))</f>
        <v/>
      </c>
      <c r="K4005" s="179"/>
      <c r="L4005" s="67" t="str">
        <f t="shared" si="1215"/>
        <v/>
      </c>
      <c r="M4005" s="68">
        <f t="shared" si="1216"/>
        <v>0</v>
      </c>
      <c r="N4005" s="66">
        <f t="shared" si="1217"/>
        <v>0</v>
      </c>
      <c r="O4005" s="152"/>
      <c r="P4005" s="172">
        <f t="shared" si="1214"/>
        <v>0</v>
      </c>
      <c r="Q4005" s="69">
        <f t="shared" si="1218"/>
        <v>0</v>
      </c>
      <c r="R4005" s="62">
        <f t="shared" si="1219"/>
        <v>0</v>
      </c>
      <c r="S4005" s="153"/>
      <c r="T4005" s="118" t="str">
        <f t="shared" si="1220"/>
        <v/>
      </c>
      <c r="U4005" s="154"/>
      <c r="V4005" s="154"/>
      <c r="W4005" s="154"/>
      <c r="X4005" s="154"/>
      <c r="Y4005" s="154"/>
      <c r="Z4005" s="154"/>
      <c r="AA4005" s="154"/>
      <c r="AB4005" s="154"/>
      <c r="AC4005" s="154"/>
      <c r="AD4005" s="154"/>
      <c r="AE4005" s="154"/>
      <c r="AF4005" s="154"/>
      <c r="AG4005" s="63">
        <f t="shared" si="1221"/>
        <v>0</v>
      </c>
      <c r="AH4005" s="56">
        <f t="shared" si="1222"/>
        <v>0</v>
      </c>
      <c r="AI4005" s="56">
        <f t="shared" si="1223"/>
        <v>0</v>
      </c>
      <c r="AJ4005" s="56">
        <f t="shared" si="1224"/>
        <v>0</v>
      </c>
      <c r="AK4005" s="56">
        <f t="shared" si="1225"/>
        <v>0</v>
      </c>
      <c r="AL4005" s="56">
        <f t="shared" si="1226"/>
        <v>0</v>
      </c>
      <c r="AM4005" s="56">
        <f t="shared" si="1227"/>
        <v>0</v>
      </c>
      <c r="AN4005" s="56">
        <f t="shared" si="1228"/>
        <v>0</v>
      </c>
      <c r="AO4005" s="56">
        <f t="shared" si="1229"/>
        <v>0</v>
      </c>
      <c r="AP4005" s="56">
        <f t="shared" si="1230"/>
        <v>0</v>
      </c>
      <c r="AQ4005" s="56">
        <f t="shared" si="1231"/>
        <v>0</v>
      </c>
      <c r="AR4005" s="86">
        <f t="shared" si="1232"/>
        <v>0</v>
      </c>
    </row>
    <row r="4006" spans="1:44" x14ac:dyDescent="0.25">
      <c r="A4006" s="178"/>
      <c r="B4006" s="55" t="str">
        <f>_xlfn.IFNA(VLOOKUP(A4006,'Ajánlatkérő(k) adatai'!$B$4:$C$205,2,0),"")</f>
        <v/>
      </c>
      <c r="C4006" s="178"/>
      <c r="D4006" s="55" t="str">
        <f>_xlfn.IFNA(VLOOKUP(C4006,'Számlafizető(k) adatai'!$C$4:$D$203,2,0),"")</f>
        <v/>
      </c>
      <c r="E4006" s="55" t="str">
        <f>_xlfn.IFNA(VLOOKUP(C4006,'Számlafizető(k) adatai'!$C$4:$M$203,11,0),"")</f>
        <v/>
      </c>
      <c r="F4006" s="178"/>
      <c r="G4006" s="178"/>
      <c r="H4006" s="178"/>
      <c r="I4006" s="55" t="str">
        <f>IF(F4006="","",VLOOKUP(LEFT(F4006,5),'Technikai cellák'!B:C,2,0))</f>
        <v/>
      </c>
      <c r="J4006" s="55" t="str">
        <f>IF(F4006="","",VLOOKUP(I4006,'Technikai cellák'!$C$1:$D$12,2,0))</f>
        <v/>
      </c>
      <c r="K4006" s="179"/>
      <c r="L4006" s="67" t="str">
        <f t="shared" si="1215"/>
        <v/>
      </c>
      <c r="M4006" s="68">
        <f t="shared" si="1216"/>
        <v>0</v>
      </c>
      <c r="N4006" s="66">
        <f t="shared" si="1217"/>
        <v>0</v>
      </c>
      <c r="O4006" s="152"/>
      <c r="P4006" s="172">
        <f t="shared" si="1214"/>
        <v>0</v>
      </c>
      <c r="Q4006" s="69">
        <f t="shared" si="1218"/>
        <v>0</v>
      </c>
      <c r="R4006" s="62">
        <f t="shared" si="1219"/>
        <v>0</v>
      </c>
      <c r="S4006" s="153"/>
      <c r="T4006" s="118" t="str">
        <f t="shared" si="1220"/>
        <v/>
      </c>
      <c r="U4006" s="154"/>
      <c r="V4006" s="154"/>
      <c r="W4006" s="154"/>
      <c r="X4006" s="154"/>
      <c r="Y4006" s="154"/>
      <c r="Z4006" s="154"/>
      <c r="AA4006" s="154"/>
      <c r="AB4006" s="154"/>
      <c r="AC4006" s="154"/>
      <c r="AD4006" s="154"/>
      <c r="AE4006" s="154"/>
      <c r="AF4006" s="154"/>
      <c r="AG4006" s="63">
        <f t="shared" si="1221"/>
        <v>0</v>
      </c>
      <c r="AH4006" s="56">
        <f t="shared" si="1222"/>
        <v>0</v>
      </c>
      <c r="AI4006" s="56">
        <f t="shared" si="1223"/>
        <v>0</v>
      </c>
      <c r="AJ4006" s="56">
        <f t="shared" si="1224"/>
        <v>0</v>
      </c>
      <c r="AK4006" s="56">
        <f t="shared" si="1225"/>
        <v>0</v>
      </c>
      <c r="AL4006" s="56">
        <f t="shared" si="1226"/>
        <v>0</v>
      </c>
      <c r="AM4006" s="56">
        <f t="shared" si="1227"/>
        <v>0</v>
      </c>
      <c r="AN4006" s="56">
        <f t="shared" si="1228"/>
        <v>0</v>
      </c>
      <c r="AO4006" s="56">
        <f t="shared" si="1229"/>
        <v>0</v>
      </c>
      <c r="AP4006" s="56">
        <f t="shared" si="1230"/>
        <v>0</v>
      </c>
      <c r="AQ4006" s="56">
        <f t="shared" si="1231"/>
        <v>0</v>
      </c>
      <c r="AR4006" s="86">
        <f t="shared" si="1232"/>
        <v>0</v>
      </c>
    </row>
    <row r="4007" spans="1:44" x14ac:dyDescent="0.25">
      <c r="A4007" s="178"/>
      <c r="B4007" s="55" t="str">
        <f>_xlfn.IFNA(VLOOKUP(A4007,'Ajánlatkérő(k) adatai'!$B$4:$C$205,2,0),"")</f>
        <v/>
      </c>
      <c r="C4007" s="178"/>
      <c r="D4007" s="55" t="str">
        <f>_xlfn.IFNA(VLOOKUP(C4007,'Számlafizető(k) adatai'!$C$4:$D$203,2,0),"")</f>
        <v/>
      </c>
      <c r="E4007" s="55" t="str">
        <f>_xlfn.IFNA(VLOOKUP(C4007,'Számlafizető(k) adatai'!$C$4:$M$203,11,0),"")</f>
        <v/>
      </c>
      <c r="F4007" s="178"/>
      <c r="G4007" s="178"/>
      <c r="H4007" s="178"/>
      <c r="I4007" s="55" t="str">
        <f>IF(F4007="","",VLOOKUP(LEFT(F4007,5),'Technikai cellák'!B:C,2,0))</f>
        <v/>
      </c>
      <c r="J4007" s="55" t="str">
        <f>IF(F4007="","",VLOOKUP(I4007,'Technikai cellák'!$C$1:$D$12,2,0))</f>
        <v/>
      </c>
      <c r="K4007" s="179"/>
      <c r="L4007" s="67" t="str">
        <f t="shared" si="1215"/>
        <v/>
      </c>
      <c r="M4007" s="68">
        <f t="shared" si="1216"/>
        <v>0</v>
      </c>
      <c r="N4007" s="66">
        <f t="shared" si="1217"/>
        <v>0</v>
      </c>
      <c r="O4007" s="152"/>
      <c r="P4007" s="172">
        <f t="shared" si="1214"/>
        <v>0</v>
      </c>
      <c r="Q4007" s="69">
        <f t="shared" si="1218"/>
        <v>0</v>
      </c>
      <c r="R4007" s="62">
        <f t="shared" si="1219"/>
        <v>0</v>
      </c>
      <c r="S4007" s="153"/>
      <c r="T4007" s="118" t="str">
        <f t="shared" si="1220"/>
        <v/>
      </c>
      <c r="U4007" s="154"/>
      <c r="V4007" s="154"/>
      <c r="W4007" s="154"/>
      <c r="X4007" s="154"/>
      <c r="Y4007" s="154"/>
      <c r="Z4007" s="154"/>
      <c r="AA4007" s="154"/>
      <c r="AB4007" s="154"/>
      <c r="AC4007" s="154"/>
      <c r="AD4007" s="154"/>
      <c r="AE4007" s="154"/>
      <c r="AF4007" s="154"/>
      <c r="AG4007" s="63">
        <f t="shared" si="1221"/>
        <v>0</v>
      </c>
      <c r="AH4007" s="56">
        <f t="shared" si="1222"/>
        <v>0</v>
      </c>
      <c r="AI4007" s="56">
        <f t="shared" si="1223"/>
        <v>0</v>
      </c>
      <c r="AJ4007" s="56">
        <f t="shared" si="1224"/>
        <v>0</v>
      </c>
      <c r="AK4007" s="56">
        <f t="shared" si="1225"/>
        <v>0</v>
      </c>
      <c r="AL4007" s="56">
        <f t="shared" si="1226"/>
        <v>0</v>
      </c>
      <c r="AM4007" s="56">
        <f t="shared" si="1227"/>
        <v>0</v>
      </c>
      <c r="AN4007" s="56">
        <f t="shared" si="1228"/>
        <v>0</v>
      </c>
      <c r="AO4007" s="56">
        <f t="shared" si="1229"/>
        <v>0</v>
      </c>
      <c r="AP4007" s="56">
        <f t="shared" si="1230"/>
        <v>0</v>
      </c>
      <c r="AQ4007" s="56">
        <f t="shared" si="1231"/>
        <v>0</v>
      </c>
      <c r="AR4007" s="86">
        <f t="shared" si="1232"/>
        <v>0</v>
      </c>
    </row>
    <row r="4008" spans="1:44" x14ac:dyDescent="0.25">
      <c r="A4008" s="178"/>
      <c r="B4008" s="55" t="str">
        <f>_xlfn.IFNA(VLOOKUP(A4008,'Ajánlatkérő(k) adatai'!$B$4:$C$205,2,0),"")</f>
        <v/>
      </c>
      <c r="C4008" s="178"/>
      <c r="D4008" s="55" t="str">
        <f>_xlfn.IFNA(VLOOKUP(C4008,'Számlafizető(k) adatai'!$C$4:$D$203,2,0),"")</f>
        <v/>
      </c>
      <c r="E4008" s="55" t="str">
        <f>_xlfn.IFNA(VLOOKUP(C4008,'Számlafizető(k) adatai'!$C$4:$M$203,11,0),"")</f>
        <v/>
      </c>
      <c r="F4008" s="178"/>
      <c r="G4008" s="178"/>
      <c r="H4008" s="178"/>
      <c r="I4008" s="55" t="str">
        <f>IF(F4008="","",VLOOKUP(LEFT(F4008,5),'Technikai cellák'!B:C,2,0))</f>
        <v/>
      </c>
      <c r="J4008" s="55" t="str">
        <f>IF(F4008="","",VLOOKUP(I4008,'Technikai cellák'!$C$1:$D$12,2,0))</f>
        <v/>
      </c>
      <c r="K4008" s="179"/>
      <c r="L4008" s="67" t="str">
        <f t="shared" si="1215"/>
        <v/>
      </c>
      <c r="M4008" s="68">
        <f t="shared" si="1216"/>
        <v>0</v>
      </c>
      <c r="N4008" s="66">
        <f t="shared" si="1217"/>
        <v>0</v>
      </c>
      <c r="O4008" s="152"/>
      <c r="P4008" s="172">
        <f t="shared" si="1214"/>
        <v>0</v>
      </c>
      <c r="Q4008" s="69">
        <f t="shared" si="1218"/>
        <v>0</v>
      </c>
      <c r="R4008" s="62">
        <f t="shared" si="1219"/>
        <v>0</v>
      </c>
      <c r="S4008" s="153"/>
      <c r="T4008" s="118" t="str">
        <f t="shared" si="1220"/>
        <v/>
      </c>
      <c r="U4008" s="154"/>
      <c r="V4008" s="154"/>
      <c r="W4008" s="154"/>
      <c r="X4008" s="154"/>
      <c r="Y4008" s="154"/>
      <c r="Z4008" s="154"/>
      <c r="AA4008" s="154"/>
      <c r="AB4008" s="154"/>
      <c r="AC4008" s="154"/>
      <c r="AD4008" s="154"/>
      <c r="AE4008" s="154"/>
      <c r="AF4008" s="154"/>
      <c r="AG4008" s="63">
        <f t="shared" si="1221"/>
        <v>0</v>
      </c>
      <c r="AH4008" s="56">
        <f t="shared" si="1222"/>
        <v>0</v>
      </c>
      <c r="AI4008" s="56">
        <f t="shared" si="1223"/>
        <v>0</v>
      </c>
      <c r="AJ4008" s="56">
        <f t="shared" si="1224"/>
        <v>0</v>
      </c>
      <c r="AK4008" s="56">
        <f t="shared" si="1225"/>
        <v>0</v>
      </c>
      <c r="AL4008" s="56">
        <f t="shared" si="1226"/>
        <v>0</v>
      </c>
      <c r="AM4008" s="56">
        <f t="shared" si="1227"/>
        <v>0</v>
      </c>
      <c r="AN4008" s="56">
        <f t="shared" si="1228"/>
        <v>0</v>
      </c>
      <c r="AO4008" s="56">
        <f t="shared" si="1229"/>
        <v>0</v>
      </c>
      <c r="AP4008" s="56">
        <f t="shared" si="1230"/>
        <v>0</v>
      </c>
      <c r="AQ4008" s="56">
        <f t="shared" si="1231"/>
        <v>0</v>
      </c>
      <c r="AR4008" s="86">
        <f t="shared" si="1232"/>
        <v>0</v>
      </c>
    </row>
    <row r="4009" spans="1:44" x14ac:dyDescent="0.25">
      <c r="A4009" s="178"/>
      <c r="B4009" s="55" t="str">
        <f>_xlfn.IFNA(VLOOKUP(A4009,'Ajánlatkérő(k) adatai'!$B$4:$C$205,2,0),"")</f>
        <v/>
      </c>
      <c r="C4009" s="178"/>
      <c r="D4009" s="55" t="str">
        <f>_xlfn.IFNA(VLOOKUP(C4009,'Számlafizető(k) adatai'!$C$4:$D$203,2,0),"")</f>
        <v/>
      </c>
      <c r="E4009" s="55" t="str">
        <f>_xlfn.IFNA(VLOOKUP(C4009,'Számlafizető(k) adatai'!$C$4:$M$203,11,0),"")</f>
        <v/>
      </c>
      <c r="F4009" s="178"/>
      <c r="G4009" s="178"/>
      <c r="H4009" s="178"/>
      <c r="I4009" s="55" t="str">
        <f>IF(F4009="","",VLOOKUP(LEFT(F4009,5),'Technikai cellák'!B:C,2,0))</f>
        <v/>
      </c>
      <c r="J4009" s="55" t="str">
        <f>IF(F4009="","",VLOOKUP(I4009,'Technikai cellák'!$C$1:$D$12,2,0))</f>
        <v/>
      </c>
      <c r="K4009" s="179"/>
      <c r="L4009" s="67" t="str">
        <f t="shared" si="1215"/>
        <v/>
      </c>
      <c r="M4009" s="68">
        <f t="shared" si="1216"/>
        <v>0</v>
      </c>
      <c r="N4009" s="66">
        <f t="shared" si="1217"/>
        <v>0</v>
      </c>
      <c r="O4009" s="152"/>
      <c r="P4009" s="172">
        <f t="shared" si="1214"/>
        <v>0</v>
      </c>
      <c r="Q4009" s="69">
        <f t="shared" si="1218"/>
        <v>0</v>
      </c>
      <c r="R4009" s="62">
        <f t="shared" si="1219"/>
        <v>0</v>
      </c>
      <c r="S4009" s="153"/>
      <c r="T4009" s="118" t="str">
        <f t="shared" si="1220"/>
        <v/>
      </c>
      <c r="U4009" s="154"/>
      <c r="V4009" s="154"/>
      <c r="W4009" s="154"/>
      <c r="X4009" s="154"/>
      <c r="Y4009" s="154"/>
      <c r="Z4009" s="154"/>
      <c r="AA4009" s="154"/>
      <c r="AB4009" s="154"/>
      <c r="AC4009" s="154"/>
      <c r="AD4009" s="154"/>
      <c r="AE4009" s="154"/>
      <c r="AF4009" s="154"/>
      <c r="AG4009" s="63">
        <f t="shared" si="1221"/>
        <v>0</v>
      </c>
      <c r="AH4009" s="56">
        <f t="shared" si="1222"/>
        <v>0</v>
      </c>
      <c r="AI4009" s="56">
        <f t="shared" si="1223"/>
        <v>0</v>
      </c>
      <c r="AJ4009" s="56">
        <f t="shared" si="1224"/>
        <v>0</v>
      </c>
      <c r="AK4009" s="56">
        <f t="shared" si="1225"/>
        <v>0</v>
      </c>
      <c r="AL4009" s="56">
        <f t="shared" si="1226"/>
        <v>0</v>
      </c>
      <c r="AM4009" s="56">
        <f t="shared" si="1227"/>
        <v>0</v>
      </c>
      <c r="AN4009" s="56">
        <f t="shared" si="1228"/>
        <v>0</v>
      </c>
      <c r="AO4009" s="56">
        <f t="shared" si="1229"/>
        <v>0</v>
      </c>
      <c r="AP4009" s="56">
        <f t="shared" si="1230"/>
        <v>0</v>
      </c>
      <c r="AQ4009" s="56">
        <f t="shared" si="1231"/>
        <v>0</v>
      </c>
      <c r="AR4009" s="86">
        <f t="shared" si="1232"/>
        <v>0</v>
      </c>
    </row>
    <row r="4010" spans="1:44" x14ac:dyDescent="0.25">
      <c r="A4010" s="178"/>
      <c r="B4010" s="55" t="str">
        <f>_xlfn.IFNA(VLOOKUP(A4010,'Ajánlatkérő(k) adatai'!$B$4:$C$205,2,0),"")</f>
        <v/>
      </c>
      <c r="C4010" s="178"/>
      <c r="D4010" s="55" t="str">
        <f>_xlfn.IFNA(VLOOKUP(C4010,'Számlafizető(k) adatai'!$C$4:$D$203,2,0),"")</f>
        <v/>
      </c>
      <c r="E4010" s="55" t="str">
        <f>_xlfn.IFNA(VLOOKUP(C4010,'Számlafizető(k) adatai'!$C$4:$M$203,11,0),"")</f>
        <v/>
      </c>
      <c r="F4010" s="178"/>
      <c r="G4010" s="178"/>
      <c r="H4010" s="178"/>
      <c r="I4010" s="55" t="str">
        <f>IF(F4010="","",VLOOKUP(LEFT(F4010,5),'Technikai cellák'!B:C,2,0))</f>
        <v/>
      </c>
      <c r="J4010" s="55" t="str">
        <f>IF(F4010="","",VLOOKUP(I4010,'Technikai cellák'!$C$1:$D$12,2,0))</f>
        <v/>
      </c>
      <c r="K4010" s="179"/>
      <c r="L4010" s="67" t="str">
        <f t="shared" si="1215"/>
        <v/>
      </c>
      <c r="M4010" s="68">
        <f t="shared" si="1216"/>
        <v>0</v>
      </c>
      <c r="N4010" s="66">
        <f t="shared" si="1217"/>
        <v>0</v>
      </c>
      <c r="O4010" s="152"/>
      <c r="P4010" s="172">
        <f t="shared" si="1214"/>
        <v>0</v>
      </c>
      <c r="Q4010" s="69">
        <f t="shared" si="1218"/>
        <v>0</v>
      </c>
      <c r="R4010" s="62">
        <f t="shared" si="1219"/>
        <v>0</v>
      </c>
      <c r="S4010" s="153"/>
      <c r="T4010" s="118" t="str">
        <f t="shared" si="1220"/>
        <v/>
      </c>
      <c r="U4010" s="154"/>
      <c r="V4010" s="154"/>
      <c r="W4010" s="154"/>
      <c r="X4010" s="154"/>
      <c r="Y4010" s="154"/>
      <c r="Z4010" s="154"/>
      <c r="AA4010" s="154"/>
      <c r="AB4010" s="154"/>
      <c r="AC4010" s="154"/>
      <c r="AD4010" s="154"/>
      <c r="AE4010" s="154"/>
      <c r="AF4010" s="154"/>
      <c r="AG4010" s="63">
        <f t="shared" si="1221"/>
        <v>0</v>
      </c>
      <c r="AH4010" s="56">
        <f t="shared" si="1222"/>
        <v>0</v>
      </c>
      <c r="AI4010" s="56">
        <f t="shared" si="1223"/>
        <v>0</v>
      </c>
      <c r="AJ4010" s="56">
        <f t="shared" si="1224"/>
        <v>0</v>
      </c>
      <c r="AK4010" s="56">
        <f t="shared" si="1225"/>
        <v>0</v>
      </c>
      <c r="AL4010" s="56">
        <f t="shared" si="1226"/>
        <v>0</v>
      </c>
      <c r="AM4010" s="56">
        <f t="shared" si="1227"/>
        <v>0</v>
      </c>
      <c r="AN4010" s="56">
        <f t="shared" si="1228"/>
        <v>0</v>
      </c>
      <c r="AO4010" s="56">
        <f t="shared" si="1229"/>
        <v>0</v>
      </c>
      <c r="AP4010" s="56">
        <f t="shared" si="1230"/>
        <v>0</v>
      </c>
      <c r="AQ4010" s="56">
        <f t="shared" si="1231"/>
        <v>0</v>
      </c>
      <c r="AR4010" s="86">
        <f t="shared" si="1232"/>
        <v>0</v>
      </c>
    </row>
    <row r="4011" spans="1:44" x14ac:dyDescent="0.25">
      <c r="A4011" s="178"/>
      <c r="B4011" s="55" t="str">
        <f>_xlfn.IFNA(VLOOKUP(A4011,'Ajánlatkérő(k) adatai'!$B$4:$C$205,2,0),"")</f>
        <v/>
      </c>
      <c r="C4011" s="178"/>
      <c r="D4011" s="55" t="str">
        <f>_xlfn.IFNA(VLOOKUP(C4011,'Számlafizető(k) adatai'!$C$4:$D$203,2,0),"")</f>
        <v/>
      </c>
      <c r="E4011" s="55" t="str">
        <f>_xlfn.IFNA(VLOOKUP(C4011,'Számlafizető(k) adatai'!$C$4:$M$203,11,0),"")</f>
        <v/>
      </c>
      <c r="F4011" s="178"/>
      <c r="G4011" s="178"/>
      <c r="H4011" s="178"/>
      <c r="I4011" s="55" t="str">
        <f>IF(F4011="","",VLOOKUP(LEFT(F4011,5),'Technikai cellák'!B:C,2,0))</f>
        <v/>
      </c>
      <c r="J4011" s="55" t="str">
        <f>IF(F4011="","",VLOOKUP(I4011,'Technikai cellák'!$C$1:$D$12,2,0))</f>
        <v/>
      </c>
      <c r="K4011" s="179"/>
      <c r="L4011" s="67" t="str">
        <f t="shared" si="1215"/>
        <v/>
      </c>
      <c r="M4011" s="68">
        <f t="shared" si="1216"/>
        <v>0</v>
      </c>
      <c r="N4011" s="66">
        <f t="shared" si="1217"/>
        <v>0</v>
      </c>
      <c r="O4011" s="152"/>
      <c r="P4011" s="172">
        <f t="shared" si="1214"/>
        <v>0</v>
      </c>
      <c r="Q4011" s="69">
        <f t="shared" si="1218"/>
        <v>0</v>
      </c>
      <c r="R4011" s="62">
        <f t="shared" si="1219"/>
        <v>0</v>
      </c>
      <c r="S4011" s="153"/>
      <c r="T4011" s="118" t="str">
        <f t="shared" si="1220"/>
        <v/>
      </c>
      <c r="U4011" s="154"/>
      <c r="V4011" s="154"/>
      <c r="W4011" s="154"/>
      <c r="X4011" s="154"/>
      <c r="Y4011" s="154"/>
      <c r="Z4011" s="154"/>
      <c r="AA4011" s="154"/>
      <c r="AB4011" s="154"/>
      <c r="AC4011" s="154"/>
      <c r="AD4011" s="154"/>
      <c r="AE4011" s="154"/>
      <c r="AF4011" s="154"/>
      <c r="AG4011" s="63">
        <f t="shared" si="1221"/>
        <v>0</v>
      </c>
      <c r="AH4011" s="56">
        <f t="shared" si="1222"/>
        <v>0</v>
      </c>
      <c r="AI4011" s="56">
        <f t="shared" si="1223"/>
        <v>0</v>
      </c>
      <c r="AJ4011" s="56">
        <f t="shared" si="1224"/>
        <v>0</v>
      </c>
      <c r="AK4011" s="56">
        <f t="shared" si="1225"/>
        <v>0</v>
      </c>
      <c r="AL4011" s="56">
        <f t="shared" si="1226"/>
        <v>0</v>
      </c>
      <c r="AM4011" s="56">
        <f t="shared" si="1227"/>
        <v>0</v>
      </c>
      <c r="AN4011" s="56">
        <f t="shared" si="1228"/>
        <v>0</v>
      </c>
      <c r="AO4011" s="56">
        <f t="shared" si="1229"/>
        <v>0</v>
      </c>
      <c r="AP4011" s="56">
        <f t="shared" si="1230"/>
        <v>0</v>
      </c>
      <c r="AQ4011" s="56">
        <f t="shared" si="1231"/>
        <v>0</v>
      </c>
      <c r="AR4011" s="86">
        <f t="shared" si="1232"/>
        <v>0</v>
      </c>
    </row>
    <row r="4012" spans="1:44" x14ac:dyDescent="0.25">
      <c r="A4012" s="178"/>
      <c r="B4012" s="55" t="str">
        <f>_xlfn.IFNA(VLOOKUP(A4012,'Ajánlatkérő(k) adatai'!$B$4:$C$205,2,0),"")</f>
        <v/>
      </c>
      <c r="C4012" s="178"/>
      <c r="D4012" s="55" t="str">
        <f>_xlfn.IFNA(VLOOKUP(C4012,'Számlafizető(k) adatai'!$C$4:$D$203,2,0),"")</f>
        <v/>
      </c>
      <c r="E4012" s="55" t="str">
        <f>_xlfn.IFNA(VLOOKUP(C4012,'Számlafizető(k) adatai'!$C$4:$M$203,11,0),"")</f>
        <v/>
      </c>
      <c r="F4012" s="178"/>
      <c r="G4012" s="178"/>
      <c r="H4012" s="178"/>
      <c r="I4012" s="55" t="str">
        <f>IF(F4012="","",VLOOKUP(LEFT(F4012,5),'Technikai cellák'!B:C,2,0))</f>
        <v/>
      </c>
      <c r="J4012" s="55" t="str">
        <f>IF(F4012="","",VLOOKUP(I4012,'Technikai cellák'!$C$1:$D$12,2,0))</f>
        <v/>
      </c>
      <c r="K4012" s="179"/>
      <c r="L4012" s="67" t="str">
        <f t="shared" si="1215"/>
        <v/>
      </c>
      <c r="M4012" s="68">
        <f t="shared" si="1216"/>
        <v>0</v>
      </c>
      <c r="N4012" s="66">
        <f t="shared" si="1217"/>
        <v>0</v>
      </c>
      <c r="O4012" s="152"/>
      <c r="P4012" s="172">
        <f t="shared" si="1214"/>
        <v>0</v>
      </c>
      <c r="Q4012" s="69">
        <f t="shared" si="1218"/>
        <v>0</v>
      </c>
      <c r="R4012" s="62">
        <f t="shared" si="1219"/>
        <v>0</v>
      </c>
      <c r="S4012" s="153"/>
      <c r="T4012" s="118" t="str">
        <f t="shared" si="1220"/>
        <v/>
      </c>
      <c r="U4012" s="154"/>
      <c r="V4012" s="154"/>
      <c r="W4012" s="154"/>
      <c r="X4012" s="154"/>
      <c r="Y4012" s="154"/>
      <c r="Z4012" s="154"/>
      <c r="AA4012" s="154"/>
      <c r="AB4012" s="154"/>
      <c r="AC4012" s="154"/>
      <c r="AD4012" s="154"/>
      <c r="AE4012" s="154"/>
      <c r="AF4012" s="154"/>
      <c r="AG4012" s="63">
        <f t="shared" si="1221"/>
        <v>0</v>
      </c>
      <c r="AH4012" s="56">
        <f t="shared" si="1222"/>
        <v>0</v>
      </c>
      <c r="AI4012" s="56">
        <f t="shared" si="1223"/>
        <v>0</v>
      </c>
      <c r="AJ4012" s="56">
        <f t="shared" si="1224"/>
        <v>0</v>
      </c>
      <c r="AK4012" s="56">
        <f t="shared" si="1225"/>
        <v>0</v>
      </c>
      <c r="AL4012" s="56">
        <f t="shared" si="1226"/>
        <v>0</v>
      </c>
      <c r="AM4012" s="56">
        <f t="shared" si="1227"/>
        <v>0</v>
      </c>
      <c r="AN4012" s="56">
        <f t="shared" si="1228"/>
        <v>0</v>
      </c>
      <c r="AO4012" s="56">
        <f t="shared" si="1229"/>
        <v>0</v>
      </c>
      <c r="AP4012" s="56">
        <f t="shared" si="1230"/>
        <v>0</v>
      </c>
      <c r="AQ4012" s="56">
        <f t="shared" si="1231"/>
        <v>0</v>
      </c>
      <c r="AR4012" s="86">
        <f t="shared" si="1232"/>
        <v>0</v>
      </c>
    </row>
    <row r="4013" spans="1:44" x14ac:dyDescent="0.25">
      <c r="A4013" s="178"/>
      <c r="B4013" s="55" t="str">
        <f>_xlfn.IFNA(VLOOKUP(A4013,'Ajánlatkérő(k) adatai'!$B$4:$C$205,2,0),"")</f>
        <v/>
      </c>
      <c r="C4013" s="178"/>
      <c r="D4013" s="55" t="str">
        <f>_xlfn.IFNA(VLOOKUP(C4013,'Számlafizető(k) adatai'!$C$4:$D$203,2,0),"")</f>
        <v/>
      </c>
      <c r="E4013" s="55" t="str">
        <f>_xlfn.IFNA(VLOOKUP(C4013,'Számlafizető(k) adatai'!$C$4:$M$203,11,0),"")</f>
        <v/>
      </c>
      <c r="F4013" s="178"/>
      <c r="G4013" s="178"/>
      <c r="H4013" s="178"/>
      <c r="I4013" s="55" t="str">
        <f>IF(F4013="","",VLOOKUP(LEFT(F4013,5),'Technikai cellák'!B:C,2,0))</f>
        <v/>
      </c>
      <c r="J4013" s="55" t="str">
        <f>IF(F4013="","",VLOOKUP(I4013,'Technikai cellák'!$C$1:$D$12,2,0))</f>
        <v/>
      </c>
      <c r="K4013" s="179"/>
      <c r="L4013" s="67" t="str">
        <f t="shared" si="1215"/>
        <v/>
      </c>
      <c r="M4013" s="68">
        <f t="shared" si="1216"/>
        <v>0</v>
      </c>
      <c r="N4013" s="66">
        <f t="shared" si="1217"/>
        <v>0</v>
      </c>
      <c r="O4013" s="152"/>
      <c r="P4013" s="172">
        <f t="shared" si="1214"/>
        <v>0</v>
      </c>
      <c r="Q4013" s="69">
        <f t="shared" si="1218"/>
        <v>0</v>
      </c>
      <c r="R4013" s="62">
        <f t="shared" si="1219"/>
        <v>0</v>
      </c>
      <c r="S4013" s="153"/>
      <c r="T4013" s="118" t="str">
        <f t="shared" si="1220"/>
        <v/>
      </c>
      <c r="U4013" s="154"/>
      <c r="V4013" s="154"/>
      <c r="W4013" s="154"/>
      <c r="X4013" s="154"/>
      <c r="Y4013" s="154"/>
      <c r="Z4013" s="154"/>
      <c r="AA4013" s="154"/>
      <c r="AB4013" s="154"/>
      <c r="AC4013" s="154"/>
      <c r="AD4013" s="154"/>
      <c r="AE4013" s="154"/>
      <c r="AF4013" s="154"/>
      <c r="AG4013" s="63">
        <f t="shared" si="1221"/>
        <v>0</v>
      </c>
      <c r="AH4013" s="56">
        <f t="shared" si="1222"/>
        <v>0</v>
      </c>
      <c r="AI4013" s="56">
        <f t="shared" si="1223"/>
        <v>0</v>
      </c>
      <c r="AJ4013" s="56">
        <f t="shared" si="1224"/>
        <v>0</v>
      </c>
      <c r="AK4013" s="56">
        <f t="shared" si="1225"/>
        <v>0</v>
      </c>
      <c r="AL4013" s="56">
        <f t="shared" si="1226"/>
        <v>0</v>
      </c>
      <c r="AM4013" s="56">
        <f t="shared" si="1227"/>
        <v>0</v>
      </c>
      <c r="AN4013" s="56">
        <f t="shared" si="1228"/>
        <v>0</v>
      </c>
      <c r="AO4013" s="56">
        <f t="shared" si="1229"/>
        <v>0</v>
      </c>
      <c r="AP4013" s="56">
        <f t="shared" si="1230"/>
        <v>0</v>
      </c>
      <c r="AQ4013" s="56">
        <f t="shared" si="1231"/>
        <v>0</v>
      </c>
      <c r="AR4013" s="86">
        <f t="shared" si="1232"/>
        <v>0</v>
      </c>
    </row>
    <row r="4014" spans="1:44" x14ac:dyDescent="0.25">
      <c r="A4014" s="178"/>
      <c r="B4014" s="55" t="str">
        <f>_xlfn.IFNA(VLOOKUP(A4014,'Ajánlatkérő(k) adatai'!$B$4:$C$205,2,0),"")</f>
        <v/>
      </c>
      <c r="C4014" s="178"/>
      <c r="D4014" s="55" t="str">
        <f>_xlfn.IFNA(VLOOKUP(C4014,'Számlafizető(k) adatai'!$C$4:$D$203,2,0),"")</f>
        <v/>
      </c>
      <c r="E4014" s="55" t="str">
        <f>_xlfn.IFNA(VLOOKUP(C4014,'Számlafizető(k) adatai'!$C$4:$M$203,11,0),"")</f>
        <v/>
      </c>
      <c r="F4014" s="178"/>
      <c r="G4014" s="178"/>
      <c r="H4014" s="178"/>
      <c r="I4014" s="55" t="str">
        <f>IF(F4014="","",VLOOKUP(LEFT(F4014,5),'Technikai cellák'!B:C,2,0))</f>
        <v/>
      </c>
      <c r="J4014" s="55" t="str">
        <f>IF(F4014="","",VLOOKUP(I4014,'Technikai cellák'!$C$1:$D$12,2,0))</f>
        <v/>
      </c>
      <c r="K4014" s="179"/>
      <c r="L4014" s="67" t="str">
        <f t="shared" si="1215"/>
        <v/>
      </c>
      <c r="M4014" s="68">
        <f t="shared" si="1216"/>
        <v>0</v>
      </c>
      <c r="N4014" s="66">
        <f t="shared" si="1217"/>
        <v>0</v>
      </c>
      <c r="O4014" s="152"/>
      <c r="P4014" s="172">
        <f t="shared" si="1214"/>
        <v>0</v>
      </c>
      <c r="Q4014" s="69">
        <f t="shared" si="1218"/>
        <v>0</v>
      </c>
      <c r="R4014" s="62">
        <f t="shared" si="1219"/>
        <v>0</v>
      </c>
      <c r="S4014" s="153"/>
      <c r="T4014" s="118" t="str">
        <f t="shared" si="1220"/>
        <v/>
      </c>
      <c r="U4014" s="154"/>
      <c r="V4014" s="154"/>
      <c r="W4014" s="154"/>
      <c r="X4014" s="154"/>
      <c r="Y4014" s="154"/>
      <c r="Z4014" s="154"/>
      <c r="AA4014" s="154"/>
      <c r="AB4014" s="154"/>
      <c r="AC4014" s="154"/>
      <c r="AD4014" s="154"/>
      <c r="AE4014" s="154"/>
      <c r="AF4014" s="154"/>
      <c r="AG4014" s="63">
        <f t="shared" si="1221"/>
        <v>0</v>
      </c>
      <c r="AH4014" s="56">
        <f t="shared" si="1222"/>
        <v>0</v>
      </c>
      <c r="AI4014" s="56">
        <f t="shared" si="1223"/>
        <v>0</v>
      </c>
      <c r="AJ4014" s="56">
        <f t="shared" si="1224"/>
        <v>0</v>
      </c>
      <c r="AK4014" s="56">
        <f t="shared" si="1225"/>
        <v>0</v>
      </c>
      <c r="AL4014" s="56">
        <f t="shared" si="1226"/>
        <v>0</v>
      </c>
      <c r="AM4014" s="56">
        <f t="shared" si="1227"/>
        <v>0</v>
      </c>
      <c r="AN4014" s="56">
        <f t="shared" si="1228"/>
        <v>0</v>
      </c>
      <c r="AO4014" s="56">
        <f t="shared" si="1229"/>
        <v>0</v>
      </c>
      <c r="AP4014" s="56">
        <f t="shared" si="1230"/>
        <v>0</v>
      </c>
      <c r="AQ4014" s="56">
        <f t="shared" si="1231"/>
        <v>0</v>
      </c>
      <c r="AR4014" s="86">
        <f t="shared" si="1232"/>
        <v>0</v>
      </c>
    </row>
    <row r="4015" spans="1:44" x14ac:dyDescent="0.25">
      <c r="A4015" s="178"/>
      <c r="B4015" s="55" t="str">
        <f>_xlfn.IFNA(VLOOKUP(A4015,'Ajánlatkérő(k) adatai'!$B$4:$C$205,2,0),"")</f>
        <v/>
      </c>
      <c r="C4015" s="178"/>
      <c r="D4015" s="55" t="str">
        <f>_xlfn.IFNA(VLOOKUP(C4015,'Számlafizető(k) adatai'!$C$4:$D$203,2,0),"")</f>
        <v/>
      </c>
      <c r="E4015" s="55" t="str">
        <f>_xlfn.IFNA(VLOOKUP(C4015,'Számlafizető(k) adatai'!$C$4:$M$203,11,0),"")</f>
        <v/>
      </c>
      <c r="F4015" s="178"/>
      <c r="G4015" s="178"/>
      <c r="H4015" s="178"/>
      <c r="I4015" s="55" t="str">
        <f>IF(F4015="","",VLOOKUP(LEFT(F4015,5),'Technikai cellák'!B:C,2,0))</f>
        <v/>
      </c>
      <c r="J4015" s="55" t="str">
        <f>IF(F4015="","",VLOOKUP(I4015,'Technikai cellák'!$C$1:$D$12,2,0))</f>
        <v/>
      </c>
      <c r="K4015" s="179"/>
      <c r="L4015" s="67" t="str">
        <f t="shared" si="1215"/>
        <v/>
      </c>
      <c r="M4015" s="68">
        <f t="shared" si="1216"/>
        <v>0</v>
      </c>
      <c r="N4015" s="66">
        <f t="shared" si="1217"/>
        <v>0</v>
      </c>
      <c r="O4015" s="152"/>
      <c r="P4015" s="172">
        <f t="shared" si="1214"/>
        <v>0</v>
      </c>
      <c r="Q4015" s="69">
        <f t="shared" si="1218"/>
        <v>0</v>
      </c>
      <c r="R4015" s="62">
        <f t="shared" si="1219"/>
        <v>0</v>
      </c>
      <c r="S4015" s="153"/>
      <c r="T4015" s="118" t="str">
        <f t="shared" si="1220"/>
        <v/>
      </c>
      <c r="U4015" s="154"/>
      <c r="V4015" s="154"/>
      <c r="W4015" s="154"/>
      <c r="X4015" s="154"/>
      <c r="Y4015" s="154"/>
      <c r="Z4015" s="154"/>
      <c r="AA4015" s="154"/>
      <c r="AB4015" s="154"/>
      <c r="AC4015" s="154"/>
      <c r="AD4015" s="154"/>
      <c r="AE4015" s="154"/>
      <c r="AF4015" s="154"/>
      <c r="AG4015" s="63">
        <f t="shared" si="1221"/>
        <v>0</v>
      </c>
      <c r="AH4015" s="56">
        <f t="shared" si="1222"/>
        <v>0</v>
      </c>
      <c r="AI4015" s="56">
        <f t="shared" si="1223"/>
        <v>0</v>
      </c>
      <c r="AJ4015" s="56">
        <f t="shared" si="1224"/>
        <v>0</v>
      </c>
      <c r="AK4015" s="56">
        <f t="shared" si="1225"/>
        <v>0</v>
      </c>
      <c r="AL4015" s="56">
        <f t="shared" si="1226"/>
        <v>0</v>
      </c>
      <c r="AM4015" s="56">
        <f t="shared" si="1227"/>
        <v>0</v>
      </c>
      <c r="AN4015" s="56">
        <f t="shared" si="1228"/>
        <v>0</v>
      </c>
      <c r="AO4015" s="56">
        <f t="shared" si="1229"/>
        <v>0</v>
      </c>
      <c r="AP4015" s="56">
        <f t="shared" si="1230"/>
        <v>0</v>
      </c>
      <c r="AQ4015" s="56">
        <f t="shared" si="1231"/>
        <v>0</v>
      </c>
      <c r="AR4015" s="86">
        <f t="shared" si="1232"/>
        <v>0</v>
      </c>
    </row>
    <row r="4016" spans="1:44" x14ac:dyDescent="0.25">
      <c r="A4016" s="178"/>
      <c r="B4016" s="55" t="str">
        <f>_xlfn.IFNA(VLOOKUP(A4016,'Ajánlatkérő(k) adatai'!$B$4:$C$205,2,0),"")</f>
        <v/>
      </c>
      <c r="C4016" s="178"/>
      <c r="D4016" s="55" t="str">
        <f>_xlfn.IFNA(VLOOKUP(C4016,'Számlafizető(k) adatai'!$C$4:$D$203,2,0),"")</f>
        <v/>
      </c>
      <c r="E4016" s="55" t="str">
        <f>_xlfn.IFNA(VLOOKUP(C4016,'Számlafizető(k) adatai'!$C$4:$M$203,11,0),"")</f>
        <v/>
      </c>
      <c r="F4016" s="178"/>
      <c r="G4016" s="178"/>
      <c r="H4016" s="178"/>
      <c r="I4016" s="55" t="str">
        <f>IF(F4016="","",VLOOKUP(LEFT(F4016,5),'Technikai cellák'!B:C,2,0))</f>
        <v/>
      </c>
      <c r="J4016" s="55" t="str">
        <f>IF(F4016="","",VLOOKUP(I4016,'Technikai cellák'!$C$1:$D$12,2,0))</f>
        <v/>
      </c>
      <c r="K4016" s="179"/>
      <c r="L4016" s="67" t="str">
        <f t="shared" si="1215"/>
        <v/>
      </c>
      <c r="M4016" s="68">
        <f t="shared" si="1216"/>
        <v>0</v>
      </c>
      <c r="N4016" s="66">
        <f t="shared" si="1217"/>
        <v>0</v>
      </c>
      <c r="O4016" s="152"/>
      <c r="P4016" s="172">
        <f t="shared" si="1214"/>
        <v>0</v>
      </c>
      <c r="Q4016" s="69">
        <f t="shared" si="1218"/>
        <v>0</v>
      </c>
      <c r="R4016" s="62">
        <f t="shared" si="1219"/>
        <v>0</v>
      </c>
      <c r="S4016" s="153"/>
      <c r="T4016" s="118" t="str">
        <f t="shared" si="1220"/>
        <v/>
      </c>
      <c r="U4016" s="154"/>
      <c r="V4016" s="154"/>
      <c r="W4016" s="154"/>
      <c r="X4016" s="154"/>
      <c r="Y4016" s="154"/>
      <c r="Z4016" s="154"/>
      <c r="AA4016" s="154"/>
      <c r="AB4016" s="154"/>
      <c r="AC4016" s="154"/>
      <c r="AD4016" s="154"/>
      <c r="AE4016" s="154"/>
      <c r="AF4016" s="154"/>
      <c r="AG4016" s="63">
        <f t="shared" si="1221"/>
        <v>0</v>
      </c>
      <c r="AH4016" s="56">
        <f t="shared" si="1222"/>
        <v>0</v>
      </c>
      <c r="AI4016" s="56">
        <f t="shared" si="1223"/>
        <v>0</v>
      </c>
      <c r="AJ4016" s="56">
        <f t="shared" si="1224"/>
        <v>0</v>
      </c>
      <c r="AK4016" s="56">
        <f t="shared" si="1225"/>
        <v>0</v>
      </c>
      <c r="AL4016" s="56">
        <f t="shared" si="1226"/>
        <v>0</v>
      </c>
      <c r="AM4016" s="56">
        <f t="shared" si="1227"/>
        <v>0</v>
      </c>
      <c r="AN4016" s="56">
        <f t="shared" si="1228"/>
        <v>0</v>
      </c>
      <c r="AO4016" s="56">
        <f t="shared" si="1229"/>
        <v>0</v>
      </c>
      <c r="AP4016" s="56">
        <f t="shared" si="1230"/>
        <v>0</v>
      </c>
      <c r="AQ4016" s="56">
        <f t="shared" si="1231"/>
        <v>0</v>
      </c>
      <c r="AR4016" s="86">
        <f t="shared" si="1232"/>
        <v>0</v>
      </c>
    </row>
    <row r="4017" spans="1:44" x14ac:dyDescent="0.25">
      <c r="A4017" s="178"/>
      <c r="B4017" s="55" t="str">
        <f>_xlfn.IFNA(VLOOKUP(A4017,'Ajánlatkérő(k) adatai'!$B$4:$C$205,2,0),"")</f>
        <v/>
      </c>
      <c r="C4017" s="178"/>
      <c r="D4017" s="55" t="str">
        <f>_xlfn.IFNA(VLOOKUP(C4017,'Számlafizető(k) adatai'!$C$4:$D$203,2,0),"")</f>
        <v/>
      </c>
      <c r="E4017" s="55" t="str">
        <f>_xlfn.IFNA(VLOOKUP(C4017,'Számlafizető(k) adatai'!$C$4:$M$203,11,0),"")</f>
        <v/>
      </c>
      <c r="F4017" s="178"/>
      <c r="G4017" s="178"/>
      <c r="H4017" s="178"/>
      <c r="I4017" s="55" t="str">
        <f>IF(F4017="","",VLOOKUP(LEFT(F4017,5),'Technikai cellák'!B:C,2,0))</f>
        <v/>
      </c>
      <c r="J4017" s="55" t="str">
        <f>IF(F4017="","",VLOOKUP(I4017,'Technikai cellák'!$C$1:$D$12,2,0))</f>
        <v/>
      </c>
      <c r="K4017" s="179"/>
      <c r="L4017" s="67" t="str">
        <f t="shared" si="1215"/>
        <v/>
      </c>
      <c r="M4017" s="68">
        <f t="shared" si="1216"/>
        <v>0</v>
      </c>
      <c r="N4017" s="66">
        <f t="shared" si="1217"/>
        <v>0</v>
      </c>
      <c r="O4017" s="152"/>
      <c r="P4017" s="172">
        <f t="shared" si="1214"/>
        <v>0</v>
      </c>
      <c r="Q4017" s="69">
        <f t="shared" si="1218"/>
        <v>0</v>
      </c>
      <c r="R4017" s="62">
        <f t="shared" si="1219"/>
        <v>0</v>
      </c>
      <c r="S4017" s="153"/>
      <c r="T4017" s="118" t="str">
        <f t="shared" si="1220"/>
        <v/>
      </c>
      <c r="U4017" s="154"/>
      <c r="V4017" s="154"/>
      <c r="W4017" s="154"/>
      <c r="X4017" s="154"/>
      <c r="Y4017" s="154"/>
      <c r="Z4017" s="154"/>
      <c r="AA4017" s="154"/>
      <c r="AB4017" s="154"/>
      <c r="AC4017" s="154"/>
      <c r="AD4017" s="154"/>
      <c r="AE4017" s="154"/>
      <c r="AF4017" s="154"/>
      <c r="AG4017" s="63">
        <f t="shared" si="1221"/>
        <v>0</v>
      </c>
      <c r="AH4017" s="56">
        <f t="shared" si="1222"/>
        <v>0</v>
      </c>
      <c r="AI4017" s="56">
        <f t="shared" si="1223"/>
        <v>0</v>
      </c>
      <c r="AJ4017" s="56">
        <f t="shared" si="1224"/>
        <v>0</v>
      </c>
      <c r="AK4017" s="56">
        <f t="shared" si="1225"/>
        <v>0</v>
      </c>
      <c r="AL4017" s="56">
        <f t="shared" si="1226"/>
        <v>0</v>
      </c>
      <c r="AM4017" s="56">
        <f t="shared" si="1227"/>
        <v>0</v>
      </c>
      <c r="AN4017" s="56">
        <f t="shared" si="1228"/>
        <v>0</v>
      </c>
      <c r="AO4017" s="56">
        <f t="shared" si="1229"/>
        <v>0</v>
      </c>
      <c r="AP4017" s="56">
        <f t="shared" si="1230"/>
        <v>0</v>
      </c>
      <c r="AQ4017" s="56">
        <f t="shared" si="1231"/>
        <v>0</v>
      </c>
      <c r="AR4017" s="86">
        <f t="shared" si="1232"/>
        <v>0</v>
      </c>
    </row>
    <row r="4018" spans="1:44" x14ac:dyDescent="0.25">
      <c r="A4018" s="178"/>
      <c r="B4018" s="55" t="str">
        <f>_xlfn.IFNA(VLOOKUP(A4018,'Ajánlatkérő(k) adatai'!$B$4:$C$205,2,0),"")</f>
        <v/>
      </c>
      <c r="C4018" s="178"/>
      <c r="D4018" s="55" t="str">
        <f>_xlfn.IFNA(VLOOKUP(C4018,'Számlafizető(k) adatai'!$C$4:$D$203,2,0),"")</f>
        <v/>
      </c>
      <c r="E4018" s="55" t="str">
        <f>_xlfn.IFNA(VLOOKUP(C4018,'Számlafizető(k) adatai'!$C$4:$M$203,11,0),"")</f>
        <v/>
      </c>
      <c r="F4018" s="178"/>
      <c r="G4018" s="178"/>
      <c r="H4018" s="178"/>
      <c r="I4018" s="55" t="str">
        <f>IF(F4018="","",VLOOKUP(LEFT(F4018,5),'Technikai cellák'!B:C,2,0))</f>
        <v/>
      </c>
      <c r="J4018" s="55" t="str">
        <f>IF(F4018="","",VLOOKUP(I4018,'Technikai cellák'!$C$1:$D$12,2,0))</f>
        <v/>
      </c>
      <c r="K4018" s="179"/>
      <c r="L4018" s="67" t="str">
        <f t="shared" si="1215"/>
        <v/>
      </c>
      <c r="M4018" s="68">
        <f t="shared" si="1216"/>
        <v>0</v>
      </c>
      <c r="N4018" s="66">
        <f t="shared" si="1217"/>
        <v>0</v>
      </c>
      <c r="O4018" s="152"/>
      <c r="P4018" s="172">
        <f t="shared" si="1214"/>
        <v>0</v>
      </c>
      <c r="Q4018" s="69">
        <f t="shared" si="1218"/>
        <v>0</v>
      </c>
      <c r="R4018" s="62">
        <f t="shared" si="1219"/>
        <v>0</v>
      </c>
      <c r="S4018" s="153"/>
      <c r="T4018" s="118" t="str">
        <f t="shared" si="1220"/>
        <v/>
      </c>
      <c r="U4018" s="154"/>
      <c r="V4018" s="154"/>
      <c r="W4018" s="154"/>
      <c r="X4018" s="154"/>
      <c r="Y4018" s="154"/>
      <c r="Z4018" s="154"/>
      <c r="AA4018" s="154"/>
      <c r="AB4018" s="154"/>
      <c r="AC4018" s="154"/>
      <c r="AD4018" s="154"/>
      <c r="AE4018" s="154"/>
      <c r="AF4018" s="154"/>
      <c r="AG4018" s="63">
        <f t="shared" si="1221"/>
        <v>0</v>
      </c>
      <c r="AH4018" s="56">
        <f t="shared" si="1222"/>
        <v>0</v>
      </c>
      <c r="AI4018" s="56">
        <f t="shared" si="1223"/>
        <v>0</v>
      </c>
      <c r="AJ4018" s="56">
        <f t="shared" si="1224"/>
        <v>0</v>
      </c>
      <c r="AK4018" s="56">
        <f t="shared" si="1225"/>
        <v>0</v>
      </c>
      <c r="AL4018" s="56">
        <f t="shared" si="1226"/>
        <v>0</v>
      </c>
      <c r="AM4018" s="56">
        <f t="shared" si="1227"/>
        <v>0</v>
      </c>
      <c r="AN4018" s="56">
        <f t="shared" si="1228"/>
        <v>0</v>
      </c>
      <c r="AO4018" s="56">
        <f t="shared" si="1229"/>
        <v>0</v>
      </c>
      <c r="AP4018" s="56">
        <f t="shared" si="1230"/>
        <v>0</v>
      </c>
      <c r="AQ4018" s="56">
        <f t="shared" si="1231"/>
        <v>0</v>
      </c>
      <c r="AR4018" s="86">
        <f t="shared" si="1232"/>
        <v>0</v>
      </c>
    </row>
    <row r="4019" spans="1:44" x14ac:dyDescent="0.25">
      <c r="A4019" s="178"/>
      <c r="B4019" s="55" t="str">
        <f>_xlfn.IFNA(VLOOKUP(A4019,'Ajánlatkérő(k) adatai'!$B$4:$C$205,2,0),"")</f>
        <v/>
      </c>
      <c r="C4019" s="178"/>
      <c r="D4019" s="55" t="str">
        <f>_xlfn.IFNA(VLOOKUP(C4019,'Számlafizető(k) adatai'!$C$4:$D$203,2,0),"")</f>
        <v/>
      </c>
      <c r="E4019" s="55" t="str">
        <f>_xlfn.IFNA(VLOOKUP(C4019,'Számlafizető(k) adatai'!$C$4:$M$203,11,0),"")</f>
        <v/>
      </c>
      <c r="F4019" s="178"/>
      <c r="G4019" s="178"/>
      <c r="H4019" s="178"/>
      <c r="I4019" s="55" t="str">
        <f>IF(F4019="","",VLOOKUP(LEFT(F4019,5),'Technikai cellák'!B:C,2,0))</f>
        <v/>
      </c>
      <c r="J4019" s="55" t="str">
        <f>IF(F4019="","",VLOOKUP(I4019,'Technikai cellák'!$C$1:$D$12,2,0))</f>
        <v/>
      </c>
      <c r="K4019" s="179"/>
      <c r="L4019" s="67" t="str">
        <f t="shared" si="1215"/>
        <v/>
      </c>
      <c r="M4019" s="68">
        <f t="shared" si="1216"/>
        <v>0</v>
      </c>
      <c r="N4019" s="66">
        <f t="shared" si="1217"/>
        <v>0</v>
      </c>
      <c r="O4019" s="152"/>
      <c r="P4019" s="172">
        <f t="shared" si="1214"/>
        <v>0</v>
      </c>
      <c r="Q4019" s="69">
        <f t="shared" si="1218"/>
        <v>0</v>
      </c>
      <c r="R4019" s="62">
        <f t="shared" si="1219"/>
        <v>0</v>
      </c>
      <c r="S4019" s="153"/>
      <c r="T4019" s="118" t="str">
        <f t="shared" si="1220"/>
        <v/>
      </c>
      <c r="U4019" s="154"/>
      <c r="V4019" s="154"/>
      <c r="W4019" s="154"/>
      <c r="X4019" s="154"/>
      <c r="Y4019" s="154"/>
      <c r="Z4019" s="154"/>
      <c r="AA4019" s="154"/>
      <c r="AB4019" s="154"/>
      <c r="AC4019" s="154"/>
      <c r="AD4019" s="154"/>
      <c r="AE4019" s="154"/>
      <c r="AF4019" s="154"/>
      <c r="AG4019" s="63">
        <f t="shared" si="1221"/>
        <v>0</v>
      </c>
      <c r="AH4019" s="56">
        <f t="shared" si="1222"/>
        <v>0</v>
      </c>
      <c r="AI4019" s="56">
        <f t="shared" si="1223"/>
        <v>0</v>
      </c>
      <c r="AJ4019" s="56">
        <f t="shared" si="1224"/>
        <v>0</v>
      </c>
      <c r="AK4019" s="56">
        <f t="shared" si="1225"/>
        <v>0</v>
      </c>
      <c r="AL4019" s="56">
        <f t="shared" si="1226"/>
        <v>0</v>
      </c>
      <c r="AM4019" s="56">
        <f t="shared" si="1227"/>
        <v>0</v>
      </c>
      <c r="AN4019" s="56">
        <f t="shared" si="1228"/>
        <v>0</v>
      </c>
      <c r="AO4019" s="56">
        <f t="shared" si="1229"/>
        <v>0</v>
      </c>
      <c r="AP4019" s="56">
        <f t="shared" si="1230"/>
        <v>0</v>
      </c>
      <c r="AQ4019" s="56">
        <f t="shared" si="1231"/>
        <v>0</v>
      </c>
      <c r="AR4019" s="86">
        <f t="shared" si="1232"/>
        <v>0</v>
      </c>
    </row>
    <row r="4020" spans="1:44" x14ac:dyDescent="0.25">
      <c r="A4020" s="178"/>
      <c r="B4020" s="55" t="str">
        <f>_xlfn.IFNA(VLOOKUP(A4020,'Ajánlatkérő(k) adatai'!$B$4:$C$205,2,0),"")</f>
        <v/>
      </c>
      <c r="C4020" s="178"/>
      <c r="D4020" s="55" t="str">
        <f>_xlfn.IFNA(VLOOKUP(C4020,'Számlafizető(k) adatai'!$C$4:$D$203,2,0),"")</f>
        <v/>
      </c>
      <c r="E4020" s="55" t="str">
        <f>_xlfn.IFNA(VLOOKUP(C4020,'Számlafizető(k) adatai'!$C$4:$M$203,11,0),"")</f>
        <v/>
      </c>
      <c r="F4020" s="178"/>
      <c r="G4020" s="178"/>
      <c r="H4020" s="178"/>
      <c r="I4020" s="55" t="str">
        <f>IF(F4020="","",VLOOKUP(LEFT(F4020,5),'Technikai cellák'!B:C,2,0))</f>
        <v/>
      </c>
      <c r="J4020" s="55" t="str">
        <f>IF(F4020="","",VLOOKUP(I4020,'Technikai cellák'!$C$1:$D$12,2,0))</f>
        <v/>
      </c>
      <c r="K4020" s="179"/>
      <c r="L4020" s="67" t="str">
        <f t="shared" si="1215"/>
        <v/>
      </c>
      <c r="M4020" s="68">
        <f t="shared" si="1216"/>
        <v>0</v>
      </c>
      <c r="N4020" s="66">
        <f t="shared" si="1217"/>
        <v>0</v>
      </c>
      <c r="O4020" s="152"/>
      <c r="P4020" s="172">
        <f t="shared" si="1214"/>
        <v>0</v>
      </c>
      <c r="Q4020" s="69">
        <f t="shared" si="1218"/>
        <v>0</v>
      </c>
      <c r="R4020" s="62">
        <f t="shared" si="1219"/>
        <v>0</v>
      </c>
      <c r="S4020" s="153"/>
      <c r="T4020" s="118" t="str">
        <f t="shared" si="1220"/>
        <v/>
      </c>
      <c r="U4020" s="154"/>
      <c r="V4020" s="154"/>
      <c r="W4020" s="154"/>
      <c r="X4020" s="154"/>
      <c r="Y4020" s="154"/>
      <c r="Z4020" s="154"/>
      <c r="AA4020" s="154"/>
      <c r="AB4020" s="154"/>
      <c r="AC4020" s="154"/>
      <c r="AD4020" s="154"/>
      <c r="AE4020" s="154"/>
      <c r="AF4020" s="154"/>
      <c r="AG4020" s="63">
        <f t="shared" si="1221"/>
        <v>0</v>
      </c>
      <c r="AH4020" s="56">
        <f t="shared" si="1222"/>
        <v>0</v>
      </c>
      <c r="AI4020" s="56">
        <f t="shared" si="1223"/>
        <v>0</v>
      </c>
      <c r="AJ4020" s="56">
        <f t="shared" si="1224"/>
        <v>0</v>
      </c>
      <c r="AK4020" s="56">
        <f t="shared" si="1225"/>
        <v>0</v>
      </c>
      <c r="AL4020" s="56">
        <f t="shared" si="1226"/>
        <v>0</v>
      </c>
      <c r="AM4020" s="56">
        <f t="shared" si="1227"/>
        <v>0</v>
      </c>
      <c r="AN4020" s="56">
        <f t="shared" si="1228"/>
        <v>0</v>
      </c>
      <c r="AO4020" s="56">
        <f t="shared" si="1229"/>
        <v>0</v>
      </c>
      <c r="AP4020" s="56">
        <f t="shared" si="1230"/>
        <v>0</v>
      </c>
      <c r="AQ4020" s="56">
        <f t="shared" si="1231"/>
        <v>0</v>
      </c>
      <c r="AR4020" s="86">
        <f t="shared" si="1232"/>
        <v>0</v>
      </c>
    </row>
    <row r="4021" spans="1:44" x14ac:dyDescent="0.25">
      <c r="A4021" s="178"/>
      <c r="B4021" s="55" t="str">
        <f>_xlfn.IFNA(VLOOKUP(A4021,'Ajánlatkérő(k) adatai'!$B$4:$C$205,2,0),"")</f>
        <v/>
      </c>
      <c r="C4021" s="178"/>
      <c r="D4021" s="55" t="str">
        <f>_xlfn.IFNA(VLOOKUP(C4021,'Számlafizető(k) adatai'!$C$4:$D$203,2,0),"")</f>
        <v/>
      </c>
      <c r="E4021" s="55" t="str">
        <f>_xlfn.IFNA(VLOOKUP(C4021,'Számlafizető(k) adatai'!$C$4:$M$203,11,0),"")</f>
        <v/>
      </c>
      <c r="F4021" s="178"/>
      <c r="G4021" s="178"/>
      <c r="H4021" s="178"/>
      <c r="I4021" s="55" t="str">
        <f>IF(F4021="","",VLOOKUP(LEFT(F4021,5),'Technikai cellák'!B:C,2,0))</f>
        <v/>
      </c>
      <c r="J4021" s="55" t="str">
        <f>IF(F4021="","",VLOOKUP(I4021,'Technikai cellák'!$C$1:$D$12,2,0))</f>
        <v/>
      </c>
      <c r="K4021" s="179"/>
      <c r="L4021" s="67" t="str">
        <f t="shared" si="1215"/>
        <v/>
      </c>
      <c r="M4021" s="68">
        <f t="shared" si="1216"/>
        <v>0</v>
      </c>
      <c r="N4021" s="66">
        <f t="shared" si="1217"/>
        <v>0</v>
      </c>
      <c r="O4021" s="152"/>
      <c r="P4021" s="172">
        <f t="shared" si="1214"/>
        <v>0</v>
      </c>
      <c r="Q4021" s="69">
        <f t="shared" si="1218"/>
        <v>0</v>
      </c>
      <c r="R4021" s="62">
        <f t="shared" si="1219"/>
        <v>0</v>
      </c>
      <c r="S4021" s="153"/>
      <c r="T4021" s="118" t="str">
        <f t="shared" si="1220"/>
        <v/>
      </c>
      <c r="U4021" s="154"/>
      <c r="V4021" s="154"/>
      <c r="W4021" s="154"/>
      <c r="X4021" s="154"/>
      <c r="Y4021" s="154"/>
      <c r="Z4021" s="154"/>
      <c r="AA4021" s="154"/>
      <c r="AB4021" s="154"/>
      <c r="AC4021" s="154"/>
      <c r="AD4021" s="154"/>
      <c r="AE4021" s="154"/>
      <c r="AF4021" s="154"/>
      <c r="AG4021" s="63">
        <f t="shared" si="1221"/>
        <v>0</v>
      </c>
      <c r="AH4021" s="56">
        <f t="shared" si="1222"/>
        <v>0</v>
      </c>
      <c r="AI4021" s="56">
        <f t="shared" si="1223"/>
        <v>0</v>
      </c>
      <c r="AJ4021" s="56">
        <f t="shared" si="1224"/>
        <v>0</v>
      </c>
      <c r="AK4021" s="56">
        <f t="shared" si="1225"/>
        <v>0</v>
      </c>
      <c r="AL4021" s="56">
        <f t="shared" si="1226"/>
        <v>0</v>
      </c>
      <c r="AM4021" s="56">
        <f t="shared" si="1227"/>
        <v>0</v>
      </c>
      <c r="AN4021" s="56">
        <f t="shared" si="1228"/>
        <v>0</v>
      </c>
      <c r="AO4021" s="56">
        <f t="shared" si="1229"/>
        <v>0</v>
      </c>
      <c r="AP4021" s="56">
        <f t="shared" si="1230"/>
        <v>0</v>
      </c>
      <c r="AQ4021" s="56">
        <f t="shared" si="1231"/>
        <v>0</v>
      </c>
      <c r="AR4021" s="86">
        <f t="shared" si="1232"/>
        <v>0</v>
      </c>
    </row>
    <row r="4022" spans="1:44" x14ac:dyDescent="0.25">
      <c r="A4022" s="178"/>
      <c r="B4022" s="55" t="str">
        <f>_xlfn.IFNA(VLOOKUP(A4022,'Ajánlatkérő(k) adatai'!$B$4:$C$205,2,0),"")</f>
        <v/>
      </c>
      <c r="C4022" s="178"/>
      <c r="D4022" s="55" t="str">
        <f>_xlfn.IFNA(VLOOKUP(C4022,'Számlafizető(k) adatai'!$C$4:$D$203,2,0),"")</f>
        <v/>
      </c>
      <c r="E4022" s="55" t="str">
        <f>_xlfn.IFNA(VLOOKUP(C4022,'Számlafizető(k) adatai'!$C$4:$M$203,11,0),"")</f>
        <v/>
      </c>
      <c r="F4022" s="178"/>
      <c r="G4022" s="178"/>
      <c r="H4022" s="178"/>
      <c r="I4022" s="55" t="str">
        <f>IF(F4022="","",VLOOKUP(LEFT(F4022,5),'Technikai cellák'!B:C,2,0))</f>
        <v/>
      </c>
      <c r="J4022" s="55" t="str">
        <f>IF(F4022="","",VLOOKUP(I4022,'Technikai cellák'!$C$1:$D$12,2,0))</f>
        <v/>
      </c>
      <c r="K4022" s="179"/>
      <c r="L4022" s="67" t="str">
        <f t="shared" si="1215"/>
        <v/>
      </c>
      <c r="M4022" s="68">
        <f t="shared" si="1216"/>
        <v>0</v>
      </c>
      <c r="N4022" s="66">
        <f t="shared" si="1217"/>
        <v>0</v>
      </c>
      <c r="O4022" s="152"/>
      <c r="P4022" s="172">
        <f t="shared" si="1214"/>
        <v>0</v>
      </c>
      <c r="Q4022" s="69">
        <f t="shared" si="1218"/>
        <v>0</v>
      </c>
      <c r="R4022" s="62">
        <f t="shared" si="1219"/>
        <v>0</v>
      </c>
      <c r="S4022" s="153"/>
      <c r="T4022" s="118" t="str">
        <f t="shared" si="1220"/>
        <v/>
      </c>
      <c r="U4022" s="154"/>
      <c r="V4022" s="154"/>
      <c r="W4022" s="154"/>
      <c r="X4022" s="154"/>
      <c r="Y4022" s="154"/>
      <c r="Z4022" s="154"/>
      <c r="AA4022" s="154"/>
      <c r="AB4022" s="154"/>
      <c r="AC4022" s="154"/>
      <c r="AD4022" s="154"/>
      <c r="AE4022" s="154"/>
      <c r="AF4022" s="154"/>
      <c r="AG4022" s="63">
        <f t="shared" si="1221"/>
        <v>0</v>
      </c>
      <c r="AH4022" s="56">
        <f t="shared" si="1222"/>
        <v>0</v>
      </c>
      <c r="AI4022" s="56">
        <f t="shared" si="1223"/>
        <v>0</v>
      </c>
      <c r="AJ4022" s="56">
        <f t="shared" si="1224"/>
        <v>0</v>
      </c>
      <c r="AK4022" s="56">
        <f t="shared" si="1225"/>
        <v>0</v>
      </c>
      <c r="AL4022" s="56">
        <f t="shared" si="1226"/>
        <v>0</v>
      </c>
      <c r="AM4022" s="56">
        <f t="shared" si="1227"/>
        <v>0</v>
      </c>
      <c r="AN4022" s="56">
        <f t="shared" si="1228"/>
        <v>0</v>
      </c>
      <c r="AO4022" s="56">
        <f t="shared" si="1229"/>
        <v>0</v>
      </c>
      <c r="AP4022" s="56">
        <f t="shared" si="1230"/>
        <v>0</v>
      </c>
      <c r="AQ4022" s="56">
        <f t="shared" si="1231"/>
        <v>0</v>
      </c>
      <c r="AR4022" s="86">
        <f t="shared" si="1232"/>
        <v>0</v>
      </c>
    </row>
    <row r="4023" spans="1:44" x14ac:dyDescent="0.25">
      <c r="A4023" s="178"/>
      <c r="B4023" s="55" t="str">
        <f>_xlfn.IFNA(VLOOKUP(A4023,'Ajánlatkérő(k) adatai'!$B$4:$C$205,2,0),"")</f>
        <v/>
      </c>
      <c r="C4023" s="178"/>
      <c r="D4023" s="55" t="str">
        <f>_xlfn.IFNA(VLOOKUP(C4023,'Számlafizető(k) adatai'!$C$4:$D$203,2,0),"")</f>
        <v/>
      </c>
      <c r="E4023" s="55" t="str">
        <f>_xlfn.IFNA(VLOOKUP(C4023,'Számlafizető(k) adatai'!$C$4:$M$203,11,0),"")</f>
        <v/>
      </c>
      <c r="F4023" s="178"/>
      <c r="G4023" s="178"/>
      <c r="H4023" s="178"/>
      <c r="I4023" s="55" t="str">
        <f>IF(F4023="","",VLOOKUP(LEFT(F4023,5),'Technikai cellák'!B:C,2,0))</f>
        <v/>
      </c>
      <c r="J4023" s="55" t="str">
        <f>IF(F4023="","",VLOOKUP(I4023,'Technikai cellák'!$C$1:$D$12,2,0))</f>
        <v/>
      </c>
      <c r="K4023" s="179"/>
      <c r="L4023" s="67" t="str">
        <f t="shared" si="1215"/>
        <v/>
      </c>
      <c r="M4023" s="68">
        <f t="shared" si="1216"/>
        <v>0</v>
      </c>
      <c r="N4023" s="66">
        <f t="shared" si="1217"/>
        <v>0</v>
      </c>
      <c r="O4023" s="152"/>
      <c r="P4023" s="172">
        <f t="shared" si="1214"/>
        <v>0</v>
      </c>
      <c r="Q4023" s="69">
        <f t="shared" si="1218"/>
        <v>0</v>
      </c>
      <c r="R4023" s="62">
        <f t="shared" si="1219"/>
        <v>0</v>
      </c>
      <c r="S4023" s="153"/>
      <c r="T4023" s="118" t="str">
        <f t="shared" si="1220"/>
        <v/>
      </c>
      <c r="U4023" s="154"/>
      <c r="V4023" s="154"/>
      <c r="W4023" s="154"/>
      <c r="X4023" s="154"/>
      <c r="Y4023" s="154"/>
      <c r="Z4023" s="154"/>
      <c r="AA4023" s="154"/>
      <c r="AB4023" s="154"/>
      <c r="AC4023" s="154"/>
      <c r="AD4023" s="154"/>
      <c r="AE4023" s="154"/>
      <c r="AF4023" s="154"/>
      <c r="AG4023" s="63">
        <f t="shared" si="1221"/>
        <v>0</v>
      </c>
      <c r="AH4023" s="56">
        <f t="shared" si="1222"/>
        <v>0</v>
      </c>
      <c r="AI4023" s="56">
        <f t="shared" si="1223"/>
        <v>0</v>
      </c>
      <c r="AJ4023" s="56">
        <f t="shared" si="1224"/>
        <v>0</v>
      </c>
      <c r="AK4023" s="56">
        <f t="shared" si="1225"/>
        <v>0</v>
      </c>
      <c r="AL4023" s="56">
        <f t="shared" si="1226"/>
        <v>0</v>
      </c>
      <c r="AM4023" s="56">
        <f t="shared" si="1227"/>
        <v>0</v>
      </c>
      <c r="AN4023" s="56">
        <f t="shared" si="1228"/>
        <v>0</v>
      </c>
      <c r="AO4023" s="56">
        <f t="shared" si="1229"/>
        <v>0</v>
      </c>
      <c r="AP4023" s="56">
        <f t="shared" si="1230"/>
        <v>0</v>
      </c>
      <c r="AQ4023" s="56">
        <f t="shared" si="1231"/>
        <v>0</v>
      </c>
      <c r="AR4023" s="86">
        <f t="shared" si="1232"/>
        <v>0</v>
      </c>
    </row>
    <row r="4024" spans="1:44" x14ac:dyDescent="0.25">
      <c r="A4024" s="178"/>
      <c r="B4024" s="55" t="str">
        <f>_xlfn.IFNA(VLOOKUP(A4024,'Ajánlatkérő(k) adatai'!$B$4:$C$205,2,0),"")</f>
        <v/>
      </c>
      <c r="C4024" s="178"/>
      <c r="D4024" s="55" t="str">
        <f>_xlfn.IFNA(VLOOKUP(C4024,'Számlafizető(k) adatai'!$C$4:$D$203,2,0),"")</f>
        <v/>
      </c>
      <c r="E4024" s="55" t="str">
        <f>_xlfn.IFNA(VLOOKUP(C4024,'Számlafizető(k) adatai'!$C$4:$M$203,11,0),"")</f>
        <v/>
      </c>
      <c r="F4024" s="178"/>
      <c r="G4024" s="178"/>
      <c r="H4024" s="178"/>
      <c r="I4024" s="55" t="str">
        <f>IF(F4024="","",VLOOKUP(LEFT(F4024,5),'Technikai cellák'!B:C,2,0))</f>
        <v/>
      </c>
      <c r="J4024" s="55" t="str">
        <f>IF(F4024="","",VLOOKUP(I4024,'Technikai cellák'!$C$1:$D$12,2,0))</f>
        <v/>
      </c>
      <c r="K4024" s="179"/>
      <c r="L4024" s="67" t="str">
        <f t="shared" si="1215"/>
        <v/>
      </c>
      <c r="M4024" s="68">
        <f t="shared" si="1216"/>
        <v>0</v>
      </c>
      <c r="N4024" s="66">
        <f t="shared" si="1217"/>
        <v>0</v>
      </c>
      <c r="O4024" s="152"/>
      <c r="P4024" s="172">
        <f t="shared" si="1214"/>
        <v>0</v>
      </c>
      <c r="Q4024" s="69">
        <f t="shared" si="1218"/>
        <v>0</v>
      </c>
      <c r="R4024" s="62">
        <f t="shared" si="1219"/>
        <v>0</v>
      </c>
      <c r="S4024" s="153"/>
      <c r="T4024" s="118" t="str">
        <f t="shared" si="1220"/>
        <v/>
      </c>
      <c r="U4024" s="154"/>
      <c r="V4024" s="154"/>
      <c r="W4024" s="154"/>
      <c r="X4024" s="154"/>
      <c r="Y4024" s="154"/>
      <c r="Z4024" s="154"/>
      <c r="AA4024" s="154"/>
      <c r="AB4024" s="154"/>
      <c r="AC4024" s="154"/>
      <c r="AD4024" s="154"/>
      <c r="AE4024" s="154"/>
      <c r="AF4024" s="154"/>
      <c r="AG4024" s="63">
        <f t="shared" si="1221"/>
        <v>0</v>
      </c>
      <c r="AH4024" s="56">
        <f t="shared" si="1222"/>
        <v>0</v>
      </c>
      <c r="AI4024" s="56">
        <f t="shared" si="1223"/>
        <v>0</v>
      </c>
      <c r="AJ4024" s="56">
        <f t="shared" si="1224"/>
        <v>0</v>
      </c>
      <c r="AK4024" s="56">
        <f t="shared" si="1225"/>
        <v>0</v>
      </c>
      <c r="AL4024" s="56">
        <f t="shared" si="1226"/>
        <v>0</v>
      </c>
      <c r="AM4024" s="56">
        <f t="shared" si="1227"/>
        <v>0</v>
      </c>
      <c r="AN4024" s="56">
        <f t="shared" si="1228"/>
        <v>0</v>
      </c>
      <c r="AO4024" s="56">
        <f t="shared" si="1229"/>
        <v>0</v>
      </c>
      <c r="AP4024" s="56">
        <f t="shared" si="1230"/>
        <v>0</v>
      </c>
      <c r="AQ4024" s="56">
        <f t="shared" si="1231"/>
        <v>0</v>
      </c>
      <c r="AR4024" s="86">
        <f t="shared" si="1232"/>
        <v>0</v>
      </c>
    </row>
    <row r="4025" spans="1:44" x14ac:dyDescent="0.25">
      <c r="A4025" s="178"/>
      <c r="B4025" s="55" t="str">
        <f>_xlfn.IFNA(VLOOKUP(A4025,'Ajánlatkérő(k) adatai'!$B$4:$C$205,2,0),"")</f>
        <v/>
      </c>
      <c r="C4025" s="178"/>
      <c r="D4025" s="55" t="str">
        <f>_xlfn.IFNA(VLOOKUP(C4025,'Számlafizető(k) adatai'!$C$4:$D$203,2,0),"")</f>
        <v/>
      </c>
      <c r="E4025" s="55" t="str">
        <f>_xlfn.IFNA(VLOOKUP(C4025,'Számlafizető(k) adatai'!$C$4:$M$203,11,0),"")</f>
        <v/>
      </c>
      <c r="F4025" s="178"/>
      <c r="G4025" s="178"/>
      <c r="H4025" s="178"/>
      <c r="I4025" s="55" t="str">
        <f>IF(F4025="","",VLOOKUP(LEFT(F4025,5),'Technikai cellák'!B:C,2,0))</f>
        <v/>
      </c>
      <c r="J4025" s="55" t="str">
        <f>IF(F4025="","",VLOOKUP(I4025,'Technikai cellák'!$C$1:$D$12,2,0))</f>
        <v/>
      </c>
      <c r="K4025" s="179"/>
      <c r="L4025" s="67" t="str">
        <f t="shared" si="1215"/>
        <v/>
      </c>
      <c r="M4025" s="68">
        <f t="shared" si="1216"/>
        <v>0</v>
      </c>
      <c r="N4025" s="66">
        <f t="shared" si="1217"/>
        <v>0</v>
      </c>
      <c r="O4025" s="152"/>
      <c r="P4025" s="172">
        <f t="shared" si="1214"/>
        <v>0</v>
      </c>
      <c r="Q4025" s="69">
        <f t="shared" si="1218"/>
        <v>0</v>
      </c>
      <c r="R4025" s="62">
        <f t="shared" si="1219"/>
        <v>0</v>
      </c>
      <c r="S4025" s="153"/>
      <c r="T4025" s="118" t="str">
        <f t="shared" si="1220"/>
        <v/>
      </c>
      <c r="U4025" s="154"/>
      <c r="V4025" s="154"/>
      <c r="W4025" s="154"/>
      <c r="X4025" s="154"/>
      <c r="Y4025" s="154"/>
      <c r="Z4025" s="154"/>
      <c r="AA4025" s="154"/>
      <c r="AB4025" s="154"/>
      <c r="AC4025" s="154"/>
      <c r="AD4025" s="154"/>
      <c r="AE4025" s="154"/>
      <c r="AF4025" s="154"/>
      <c r="AG4025" s="63">
        <f t="shared" si="1221"/>
        <v>0</v>
      </c>
      <c r="AH4025" s="56">
        <f t="shared" si="1222"/>
        <v>0</v>
      </c>
      <c r="AI4025" s="56">
        <f t="shared" si="1223"/>
        <v>0</v>
      </c>
      <c r="AJ4025" s="56">
        <f t="shared" si="1224"/>
        <v>0</v>
      </c>
      <c r="AK4025" s="56">
        <f t="shared" si="1225"/>
        <v>0</v>
      </c>
      <c r="AL4025" s="56">
        <f t="shared" si="1226"/>
        <v>0</v>
      </c>
      <c r="AM4025" s="56">
        <f t="shared" si="1227"/>
        <v>0</v>
      </c>
      <c r="AN4025" s="56">
        <f t="shared" si="1228"/>
        <v>0</v>
      </c>
      <c r="AO4025" s="56">
        <f t="shared" si="1229"/>
        <v>0</v>
      </c>
      <c r="AP4025" s="56">
        <f t="shared" si="1230"/>
        <v>0</v>
      </c>
      <c r="AQ4025" s="56">
        <f t="shared" si="1231"/>
        <v>0</v>
      </c>
      <c r="AR4025" s="86">
        <f t="shared" si="1232"/>
        <v>0</v>
      </c>
    </row>
    <row r="4026" spans="1:44" x14ac:dyDescent="0.25">
      <c r="A4026" s="178"/>
      <c r="B4026" s="55" t="str">
        <f>_xlfn.IFNA(VLOOKUP(A4026,'Ajánlatkérő(k) adatai'!$B$4:$C$205,2,0),"")</f>
        <v/>
      </c>
      <c r="C4026" s="178"/>
      <c r="D4026" s="55" t="str">
        <f>_xlfn.IFNA(VLOOKUP(C4026,'Számlafizető(k) adatai'!$C$4:$D$203,2,0),"")</f>
        <v/>
      </c>
      <c r="E4026" s="55" t="str">
        <f>_xlfn.IFNA(VLOOKUP(C4026,'Számlafizető(k) adatai'!$C$4:$M$203,11,0),"")</f>
        <v/>
      </c>
      <c r="F4026" s="178"/>
      <c r="G4026" s="178"/>
      <c r="H4026" s="178"/>
      <c r="I4026" s="55" t="str">
        <f>IF(F4026="","",VLOOKUP(LEFT(F4026,5),'Technikai cellák'!B:C,2,0))</f>
        <v/>
      </c>
      <c r="J4026" s="55" t="str">
        <f>IF(F4026="","",VLOOKUP(I4026,'Technikai cellák'!$C$1:$D$12,2,0))</f>
        <v/>
      </c>
      <c r="K4026" s="179"/>
      <c r="L4026" s="67" t="str">
        <f t="shared" si="1215"/>
        <v/>
      </c>
      <c r="M4026" s="68">
        <f t="shared" si="1216"/>
        <v>0</v>
      </c>
      <c r="N4026" s="66">
        <f t="shared" si="1217"/>
        <v>0</v>
      </c>
      <c r="O4026" s="152"/>
      <c r="P4026" s="172">
        <f t="shared" si="1214"/>
        <v>0</v>
      </c>
      <c r="Q4026" s="69">
        <f t="shared" si="1218"/>
        <v>0</v>
      </c>
      <c r="R4026" s="62">
        <f t="shared" si="1219"/>
        <v>0</v>
      </c>
      <c r="S4026" s="153"/>
      <c r="T4026" s="118" t="str">
        <f t="shared" si="1220"/>
        <v/>
      </c>
      <c r="U4026" s="154"/>
      <c r="V4026" s="154"/>
      <c r="W4026" s="154"/>
      <c r="X4026" s="154"/>
      <c r="Y4026" s="154"/>
      <c r="Z4026" s="154"/>
      <c r="AA4026" s="154"/>
      <c r="AB4026" s="154"/>
      <c r="AC4026" s="154"/>
      <c r="AD4026" s="154"/>
      <c r="AE4026" s="154"/>
      <c r="AF4026" s="154"/>
      <c r="AG4026" s="63">
        <f t="shared" si="1221"/>
        <v>0</v>
      </c>
      <c r="AH4026" s="56">
        <f t="shared" si="1222"/>
        <v>0</v>
      </c>
      <c r="AI4026" s="56">
        <f t="shared" si="1223"/>
        <v>0</v>
      </c>
      <c r="AJ4026" s="56">
        <f t="shared" si="1224"/>
        <v>0</v>
      </c>
      <c r="AK4026" s="56">
        <f t="shared" si="1225"/>
        <v>0</v>
      </c>
      <c r="AL4026" s="56">
        <f t="shared" si="1226"/>
        <v>0</v>
      </c>
      <c r="AM4026" s="56">
        <f t="shared" si="1227"/>
        <v>0</v>
      </c>
      <c r="AN4026" s="56">
        <f t="shared" si="1228"/>
        <v>0</v>
      </c>
      <c r="AO4026" s="56">
        <f t="shared" si="1229"/>
        <v>0</v>
      </c>
      <c r="AP4026" s="56">
        <f t="shared" si="1230"/>
        <v>0</v>
      </c>
      <c r="AQ4026" s="56">
        <f t="shared" si="1231"/>
        <v>0</v>
      </c>
      <c r="AR4026" s="86">
        <f t="shared" si="1232"/>
        <v>0</v>
      </c>
    </row>
    <row r="4027" spans="1:44" x14ac:dyDescent="0.25">
      <c r="A4027" s="178"/>
      <c r="B4027" s="55" t="str">
        <f>_xlfn.IFNA(VLOOKUP(A4027,'Ajánlatkérő(k) adatai'!$B$4:$C$205,2,0),"")</f>
        <v/>
      </c>
      <c r="C4027" s="178"/>
      <c r="D4027" s="55" t="str">
        <f>_xlfn.IFNA(VLOOKUP(C4027,'Számlafizető(k) adatai'!$C$4:$D$203,2,0),"")</f>
        <v/>
      </c>
      <c r="E4027" s="55" t="str">
        <f>_xlfn.IFNA(VLOOKUP(C4027,'Számlafizető(k) adatai'!$C$4:$M$203,11,0),"")</f>
        <v/>
      </c>
      <c r="F4027" s="178"/>
      <c r="G4027" s="178"/>
      <c r="H4027" s="178"/>
      <c r="I4027" s="55" t="str">
        <f>IF(F4027="","",VLOOKUP(LEFT(F4027,5),'Technikai cellák'!B:C,2,0))</f>
        <v/>
      </c>
      <c r="J4027" s="55" t="str">
        <f>IF(F4027="","",VLOOKUP(I4027,'Technikai cellák'!$C$1:$D$12,2,0))</f>
        <v/>
      </c>
      <c r="K4027" s="179"/>
      <c r="L4027" s="67" t="str">
        <f t="shared" si="1215"/>
        <v/>
      </c>
      <c r="M4027" s="68">
        <f t="shared" si="1216"/>
        <v>0</v>
      </c>
      <c r="N4027" s="66">
        <f t="shared" si="1217"/>
        <v>0</v>
      </c>
      <c r="O4027" s="152"/>
      <c r="P4027" s="172">
        <f t="shared" si="1214"/>
        <v>0</v>
      </c>
      <c r="Q4027" s="69">
        <f t="shared" si="1218"/>
        <v>0</v>
      </c>
      <c r="R4027" s="62">
        <f t="shared" si="1219"/>
        <v>0</v>
      </c>
      <c r="S4027" s="153"/>
      <c r="T4027" s="118" t="str">
        <f t="shared" si="1220"/>
        <v/>
      </c>
      <c r="U4027" s="154"/>
      <c r="V4027" s="154"/>
      <c r="W4027" s="154"/>
      <c r="X4027" s="154"/>
      <c r="Y4027" s="154"/>
      <c r="Z4027" s="154"/>
      <c r="AA4027" s="154"/>
      <c r="AB4027" s="154"/>
      <c r="AC4027" s="154"/>
      <c r="AD4027" s="154"/>
      <c r="AE4027" s="154"/>
      <c r="AF4027" s="154"/>
      <c r="AG4027" s="63">
        <f t="shared" si="1221"/>
        <v>0</v>
      </c>
      <c r="AH4027" s="56">
        <f t="shared" si="1222"/>
        <v>0</v>
      </c>
      <c r="AI4027" s="56">
        <f t="shared" si="1223"/>
        <v>0</v>
      </c>
      <c r="AJ4027" s="56">
        <f t="shared" si="1224"/>
        <v>0</v>
      </c>
      <c r="AK4027" s="56">
        <f t="shared" si="1225"/>
        <v>0</v>
      </c>
      <c r="AL4027" s="56">
        <f t="shared" si="1226"/>
        <v>0</v>
      </c>
      <c r="AM4027" s="56">
        <f t="shared" si="1227"/>
        <v>0</v>
      </c>
      <c r="AN4027" s="56">
        <f t="shared" si="1228"/>
        <v>0</v>
      </c>
      <c r="AO4027" s="56">
        <f t="shared" si="1229"/>
        <v>0</v>
      </c>
      <c r="AP4027" s="56">
        <f t="shared" si="1230"/>
        <v>0</v>
      </c>
      <c r="AQ4027" s="56">
        <f t="shared" si="1231"/>
        <v>0</v>
      </c>
      <c r="AR4027" s="86">
        <f t="shared" si="1232"/>
        <v>0</v>
      </c>
    </row>
    <row r="4028" spans="1:44" x14ac:dyDescent="0.25">
      <c r="A4028" s="178"/>
      <c r="B4028" s="55" t="str">
        <f>_xlfn.IFNA(VLOOKUP(A4028,'Ajánlatkérő(k) adatai'!$B$4:$C$205,2,0),"")</f>
        <v/>
      </c>
      <c r="C4028" s="178"/>
      <c r="D4028" s="55" t="str">
        <f>_xlfn.IFNA(VLOOKUP(C4028,'Számlafizető(k) adatai'!$C$4:$D$203,2,0),"")</f>
        <v/>
      </c>
      <c r="E4028" s="55" t="str">
        <f>_xlfn.IFNA(VLOOKUP(C4028,'Számlafizető(k) adatai'!$C$4:$M$203,11,0),"")</f>
        <v/>
      </c>
      <c r="F4028" s="178"/>
      <c r="G4028" s="178"/>
      <c r="H4028" s="178"/>
      <c r="I4028" s="55" t="str">
        <f>IF(F4028="","",VLOOKUP(LEFT(F4028,5),'Technikai cellák'!B:C,2,0))</f>
        <v/>
      </c>
      <c r="J4028" s="55" t="str">
        <f>IF(F4028="","",VLOOKUP(I4028,'Technikai cellák'!$C$1:$D$12,2,0))</f>
        <v/>
      </c>
      <c r="K4028" s="179"/>
      <c r="L4028" s="67" t="str">
        <f t="shared" si="1215"/>
        <v/>
      </c>
      <c r="M4028" s="68">
        <f t="shared" si="1216"/>
        <v>0</v>
      </c>
      <c r="N4028" s="66">
        <f t="shared" si="1217"/>
        <v>0</v>
      </c>
      <c r="O4028" s="152"/>
      <c r="P4028" s="172">
        <f t="shared" si="1214"/>
        <v>0</v>
      </c>
      <c r="Q4028" s="69">
        <f t="shared" si="1218"/>
        <v>0</v>
      </c>
      <c r="R4028" s="62">
        <f t="shared" si="1219"/>
        <v>0</v>
      </c>
      <c r="S4028" s="153"/>
      <c r="T4028" s="118" t="str">
        <f t="shared" si="1220"/>
        <v/>
      </c>
      <c r="U4028" s="154"/>
      <c r="V4028" s="154"/>
      <c r="W4028" s="154"/>
      <c r="X4028" s="154"/>
      <c r="Y4028" s="154"/>
      <c r="Z4028" s="154"/>
      <c r="AA4028" s="154"/>
      <c r="AB4028" s="154"/>
      <c r="AC4028" s="154"/>
      <c r="AD4028" s="154"/>
      <c r="AE4028" s="154"/>
      <c r="AF4028" s="154"/>
      <c r="AG4028" s="63">
        <f t="shared" si="1221"/>
        <v>0</v>
      </c>
      <c r="AH4028" s="56">
        <f t="shared" si="1222"/>
        <v>0</v>
      </c>
      <c r="AI4028" s="56">
        <f t="shared" si="1223"/>
        <v>0</v>
      </c>
      <c r="AJ4028" s="56">
        <f t="shared" si="1224"/>
        <v>0</v>
      </c>
      <c r="AK4028" s="56">
        <f t="shared" si="1225"/>
        <v>0</v>
      </c>
      <c r="AL4028" s="56">
        <f t="shared" si="1226"/>
        <v>0</v>
      </c>
      <c r="AM4028" s="56">
        <f t="shared" si="1227"/>
        <v>0</v>
      </c>
      <c r="AN4028" s="56">
        <f t="shared" si="1228"/>
        <v>0</v>
      </c>
      <c r="AO4028" s="56">
        <f t="shared" si="1229"/>
        <v>0</v>
      </c>
      <c r="AP4028" s="56">
        <f t="shared" si="1230"/>
        <v>0</v>
      </c>
      <c r="AQ4028" s="56">
        <f t="shared" si="1231"/>
        <v>0</v>
      </c>
      <c r="AR4028" s="86">
        <f t="shared" si="1232"/>
        <v>0</v>
      </c>
    </row>
    <row r="4029" spans="1:44" x14ac:dyDescent="0.25">
      <c r="A4029" s="178"/>
      <c r="B4029" s="55" t="str">
        <f>_xlfn.IFNA(VLOOKUP(A4029,'Ajánlatkérő(k) adatai'!$B$4:$C$205,2,0),"")</f>
        <v/>
      </c>
      <c r="C4029" s="178"/>
      <c r="D4029" s="55" t="str">
        <f>_xlfn.IFNA(VLOOKUP(C4029,'Számlafizető(k) adatai'!$C$4:$D$203,2,0),"")</f>
        <v/>
      </c>
      <c r="E4029" s="55" t="str">
        <f>_xlfn.IFNA(VLOOKUP(C4029,'Számlafizető(k) adatai'!$C$4:$M$203,11,0),"")</f>
        <v/>
      </c>
      <c r="F4029" s="178"/>
      <c r="G4029" s="178"/>
      <c r="H4029" s="178"/>
      <c r="I4029" s="55" t="str">
        <f>IF(F4029="","",VLOOKUP(LEFT(F4029,5),'Technikai cellák'!B:C,2,0))</f>
        <v/>
      </c>
      <c r="J4029" s="55" t="str">
        <f>IF(F4029="","",VLOOKUP(I4029,'Technikai cellák'!$C$1:$D$12,2,0))</f>
        <v/>
      </c>
      <c r="K4029" s="179"/>
      <c r="L4029" s="67" t="str">
        <f t="shared" si="1215"/>
        <v/>
      </c>
      <c r="M4029" s="68">
        <f t="shared" si="1216"/>
        <v>0</v>
      </c>
      <c r="N4029" s="66">
        <f t="shared" si="1217"/>
        <v>0</v>
      </c>
      <c r="O4029" s="152"/>
      <c r="P4029" s="172">
        <f t="shared" si="1214"/>
        <v>0</v>
      </c>
      <c r="Q4029" s="69">
        <f t="shared" si="1218"/>
        <v>0</v>
      </c>
      <c r="R4029" s="62">
        <f t="shared" si="1219"/>
        <v>0</v>
      </c>
      <c r="S4029" s="153"/>
      <c r="T4029" s="118" t="str">
        <f t="shared" si="1220"/>
        <v/>
      </c>
      <c r="U4029" s="154"/>
      <c r="V4029" s="154"/>
      <c r="W4029" s="154"/>
      <c r="X4029" s="154"/>
      <c r="Y4029" s="154"/>
      <c r="Z4029" s="154"/>
      <c r="AA4029" s="154"/>
      <c r="AB4029" s="154"/>
      <c r="AC4029" s="154"/>
      <c r="AD4029" s="154"/>
      <c r="AE4029" s="154"/>
      <c r="AF4029" s="154"/>
      <c r="AG4029" s="63">
        <f t="shared" si="1221"/>
        <v>0</v>
      </c>
      <c r="AH4029" s="56">
        <f t="shared" si="1222"/>
        <v>0</v>
      </c>
      <c r="AI4029" s="56">
        <f t="shared" si="1223"/>
        <v>0</v>
      </c>
      <c r="AJ4029" s="56">
        <f t="shared" si="1224"/>
        <v>0</v>
      </c>
      <c r="AK4029" s="56">
        <f t="shared" si="1225"/>
        <v>0</v>
      </c>
      <c r="AL4029" s="56">
        <f t="shared" si="1226"/>
        <v>0</v>
      </c>
      <c r="AM4029" s="56">
        <f t="shared" si="1227"/>
        <v>0</v>
      </c>
      <c r="AN4029" s="56">
        <f t="shared" si="1228"/>
        <v>0</v>
      </c>
      <c r="AO4029" s="56">
        <f t="shared" si="1229"/>
        <v>0</v>
      </c>
      <c r="AP4029" s="56">
        <f t="shared" si="1230"/>
        <v>0</v>
      </c>
      <c r="AQ4029" s="56">
        <f t="shared" si="1231"/>
        <v>0</v>
      </c>
      <c r="AR4029" s="86">
        <f t="shared" si="1232"/>
        <v>0</v>
      </c>
    </row>
    <row r="4030" spans="1:44" x14ac:dyDescent="0.25">
      <c r="A4030" s="178"/>
      <c r="B4030" s="55" t="str">
        <f>_xlfn.IFNA(VLOOKUP(A4030,'Ajánlatkérő(k) adatai'!$B$4:$C$205,2,0),"")</f>
        <v/>
      </c>
      <c r="C4030" s="178"/>
      <c r="D4030" s="55" t="str">
        <f>_xlfn.IFNA(VLOOKUP(C4030,'Számlafizető(k) adatai'!$C$4:$D$203,2,0),"")</f>
        <v/>
      </c>
      <c r="E4030" s="55" t="str">
        <f>_xlfn.IFNA(VLOOKUP(C4030,'Számlafizető(k) adatai'!$C$4:$M$203,11,0),"")</f>
        <v/>
      </c>
      <c r="F4030" s="178"/>
      <c r="G4030" s="178"/>
      <c r="H4030" s="178"/>
      <c r="I4030" s="55" t="str">
        <f>IF(F4030="","",VLOOKUP(LEFT(F4030,5),'Technikai cellák'!B:C,2,0))</f>
        <v/>
      </c>
      <c r="J4030" s="55" t="str">
        <f>IF(F4030="","",VLOOKUP(I4030,'Technikai cellák'!$C$1:$D$12,2,0))</f>
        <v/>
      </c>
      <c r="K4030" s="179"/>
      <c r="L4030" s="67" t="str">
        <f t="shared" si="1215"/>
        <v/>
      </c>
      <c r="M4030" s="68">
        <f t="shared" si="1216"/>
        <v>0</v>
      </c>
      <c r="N4030" s="66">
        <f t="shared" si="1217"/>
        <v>0</v>
      </c>
      <c r="O4030" s="152"/>
      <c r="P4030" s="172">
        <f t="shared" si="1214"/>
        <v>0</v>
      </c>
      <c r="Q4030" s="69">
        <f t="shared" si="1218"/>
        <v>0</v>
      </c>
      <c r="R4030" s="62">
        <f t="shared" si="1219"/>
        <v>0</v>
      </c>
      <c r="S4030" s="153"/>
      <c r="T4030" s="118" t="str">
        <f t="shared" si="1220"/>
        <v/>
      </c>
      <c r="U4030" s="154"/>
      <c r="V4030" s="154"/>
      <c r="W4030" s="154"/>
      <c r="X4030" s="154"/>
      <c r="Y4030" s="154"/>
      <c r="Z4030" s="154"/>
      <c r="AA4030" s="154"/>
      <c r="AB4030" s="154"/>
      <c r="AC4030" s="154"/>
      <c r="AD4030" s="154"/>
      <c r="AE4030" s="154"/>
      <c r="AF4030" s="154"/>
      <c r="AG4030" s="63">
        <f t="shared" si="1221"/>
        <v>0</v>
      </c>
      <c r="AH4030" s="56">
        <f t="shared" si="1222"/>
        <v>0</v>
      </c>
      <c r="AI4030" s="56">
        <f t="shared" si="1223"/>
        <v>0</v>
      </c>
      <c r="AJ4030" s="56">
        <f t="shared" si="1224"/>
        <v>0</v>
      </c>
      <c r="AK4030" s="56">
        <f t="shared" si="1225"/>
        <v>0</v>
      </c>
      <c r="AL4030" s="56">
        <f t="shared" si="1226"/>
        <v>0</v>
      </c>
      <c r="AM4030" s="56">
        <f t="shared" si="1227"/>
        <v>0</v>
      </c>
      <c r="AN4030" s="56">
        <f t="shared" si="1228"/>
        <v>0</v>
      </c>
      <c r="AO4030" s="56">
        <f t="shared" si="1229"/>
        <v>0</v>
      </c>
      <c r="AP4030" s="56">
        <f t="shared" si="1230"/>
        <v>0</v>
      </c>
      <c r="AQ4030" s="56">
        <f t="shared" si="1231"/>
        <v>0</v>
      </c>
      <c r="AR4030" s="86">
        <f t="shared" si="1232"/>
        <v>0</v>
      </c>
    </row>
    <row r="4031" spans="1:44" x14ac:dyDescent="0.25">
      <c r="A4031" s="178"/>
      <c r="B4031" s="55" t="str">
        <f>_xlfn.IFNA(VLOOKUP(A4031,'Ajánlatkérő(k) adatai'!$B$4:$C$205,2,0),"")</f>
        <v/>
      </c>
      <c r="C4031" s="178"/>
      <c r="D4031" s="55" t="str">
        <f>_xlfn.IFNA(VLOOKUP(C4031,'Számlafizető(k) adatai'!$C$4:$D$203,2,0),"")</f>
        <v/>
      </c>
      <c r="E4031" s="55" t="str">
        <f>_xlfn.IFNA(VLOOKUP(C4031,'Számlafizető(k) adatai'!$C$4:$M$203,11,0),"")</f>
        <v/>
      </c>
      <c r="F4031" s="178"/>
      <c r="G4031" s="178"/>
      <c r="H4031" s="178"/>
      <c r="I4031" s="55" t="str">
        <f>IF(F4031="","",VLOOKUP(LEFT(F4031,5),'Technikai cellák'!B:C,2,0))</f>
        <v/>
      </c>
      <c r="J4031" s="55" t="str">
        <f>IF(F4031="","",VLOOKUP(I4031,'Technikai cellák'!$C$1:$D$12,2,0))</f>
        <v/>
      </c>
      <c r="K4031" s="179"/>
      <c r="L4031" s="67" t="str">
        <f t="shared" si="1215"/>
        <v/>
      </c>
      <c r="M4031" s="68">
        <f t="shared" si="1216"/>
        <v>0</v>
      </c>
      <c r="N4031" s="66">
        <f t="shared" si="1217"/>
        <v>0</v>
      </c>
      <c r="O4031" s="152"/>
      <c r="P4031" s="172">
        <f t="shared" si="1214"/>
        <v>0</v>
      </c>
      <c r="Q4031" s="69">
        <f t="shared" si="1218"/>
        <v>0</v>
      </c>
      <c r="R4031" s="62">
        <f t="shared" si="1219"/>
        <v>0</v>
      </c>
      <c r="S4031" s="153"/>
      <c r="T4031" s="118" t="str">
        <f t="shared" si="1220"/>
        <v/>
      </c>
      <c r="U4031" s="154"/>
      <c r="V4031" s="154"/>
      <c r="W4031" s="154"/>
      <c r="X4031" s="154"/>
      <c r="Y4031" s="154"/>
      <c r="Z4031" s="154"/>
      <c r="AA4031" s="154"/>
      <c r="AB4031" s="154"/>
      <c r="AC4031" s="154"/>
      <c r="AD4031" s="154"/>
      <c r="AE4031" s="154"/>
      <c r="AF4031" s="154"/>
      <c r="AG4031" s="63">
        <f t="shared" si="1221"/>
        <v>0</v>
      </c>
      <c r="AH4031" s="56">
        <f t="shared" si="1222"/>
        <v>0</v>
      </c>
      <c r="AI4031" s="56">
        <f t="shared" si="1223"/>
        <v>0</v>
      </c>
      <c r="AJ4031" s="56">
        <f t="shared" si="1224"/>
        <v>0</v>
      </c>
      <c r="AK4031" s="56">
        <f t="shared" si="1225"/>
        <v>0</v>
      </c>
      <c r="AL4031" s="56">
        <f t="shared" si="1226"/>
        <v>0</v>
      </c>
      <c r="AM4031" s="56">
        <f t="shared" si="1227"/>
        <v>0</v>
      </c>
      <c r="AN4031" s="56">
        <f t="shared" si="1228"/>
        <v>0</v>
      </c>
      <c r="AO4031" s="56">
        <f t="shared" si="1229"/>
        <v>0</v>
      </c>
      <c r="AP4031" s="56">
        <f t="shared" si="1230"/>
        <v>0</v>
      </c>
      <c r="AQ4031" s="56">
        <f t="shared" si="1231"/>
        <v>0</v>
      </c>
      <c r="AR4031" s="86">
        <f t="shared" si="1232"/>
        <v>0</v>
      </c>
    </row>
    <row r="4032" spans="1:44" x14ac:dyDescent="0.25">
      <c r="A4032" s="178"/>
      <c r="B4032" s="55" t="str">
        <f>_xlfn.IFNA(VLOOKUP(A4032,'Ajánlatkérő(k) adatai'!$B$4:$C$205,2,0),"")</f>
        <v/>
      </c>
      <c r="C4032" s="178"/>
      <c r="D4032" s="55" t="str">
        <f>_xlfn.IFNA(VLOOKUP(C4032,'Számlafizető(k) adatai'!$C$4:$D$203,2,0),"")</f>
        <v/>
      </c>
      <c r="E4032" s="55" t="str">
        <f>_xlfn.IFNA(VLOOKUP(C4032,'Számlafizető(k) adatai'!$C$4:$M$203,11,0),"")</f>
        <v/>
      </c>
      <c r="F4032" s="178"/>
      <c r="G4032" s="178"/>
      <c r="H4032" s="178"/>
      <c r="I4032" s="55" t="str">
        <f>IF(F4032="","",VLOOKUP(LEFT(F4032,5),'Technikai cellák'!B:C,2,0))</f>
        <v/>
      </c>
      <c r="J4032" s="55" t="str">
        <f>IF(F4032="","",VLOOKUP(I4032,'Technikai cellák'!$C$1:$D$12,2,0))</f>
        <v/>
      </c>
      <c r="K4032" s="179"/>
      <c r="L4032" s="67" t="str">
        <f t="shared" si="1215"/>
        <v/>
      </c>
      <c r="M4032" s="68">
        <f t="shared" si="1216"/>
        <v>0</v>
      </c>
      <c r="N4032" s="66">
        <f t="shared" si="1217"/>
        <v>0</v>
      </c>
      <c r="O4032" s="152"/>
      <c r="P4032" s="172">
        <f t="shared" si="1214"/>
        <v>0</v>
      </c>
      <c r="Q4032" s="69">
        <f t="shared" si="1218"/>
        <v>0</v>
      </c>
      <c r="R4032" s="62">
        <f t="shared" si="1219"/>
        <v>0</v>
      </c>
      <c r="S4032" s="153"/>
      <c r="T4032" s="118" t="str">
        <f t="shared" si="1220"/>
        <v/>
      </c>
      <c r="U4032" s="154"/>
      <c r="V4032" s="154"/>
      <c r="W4032" s="154"/>
      <c r="X4032" s="154"/>
      <c r="Y4032" s="154"/>
      <c r="Z4032" s="154"/>
      <c r="AA4032" s="154"/>
      <c r="AB4032" s="154"/>
      <c r="AC4032" s="154"/>
      <c r="AD4032" s="154"/>
      <c r="AE4032" s="154"/>
      <c r="AF4032" s="154"/>
      <c r="AG4032" s="63">
        <f t="shared" si="1221"/>
        <v>0</v>
      </c>
      <c r="AH4032" s="56">
        <f t="shared" si="1222"/>
        <v>0</v>
      </c>
      <c r="AI4032" s="56">
        <f t="shared" si="1223"/>
        <v>0</v>
      </c>
      <c r="AJ4032" s="56">
        <f t="shared" si="1224"/>
        <v>0</v>
      </c>
      <c r="AK4032" s="56">
        <f t="shared" si="1225"/>
        <v>0</v>
      </c>
      <c r="AL4032" s="56">
        <f t="shared" si="1226"/>
        <v>0</v>
      </c>
      <c r="AM4032" s="56">
        <f t="shared" si="1227"/>
        <v>0</v>
      </c>
      <c r="AN4032" s="56">
        <f t="shared" si="1228"/>
        <v>0</v>
      </c>
      <c r="AO4032" s="56">
        <f t="shared" si="1229"/>
        <v>0</v>
      </c>
      <c r="AP4032" s="56">
        <f t="shared" si="1230"/>
        <v>0</v>
      </c>
      <c r="AQ4032" s="56">
        <f t="shared" si="1231"/>
        <v>0</v>
      </c>
      <c r="AR4032" s="86">
        <f t="shared" si="1232"/>
        <v>0</v>
      </c>
    </row>
    <row r="4033" spans="1:44" x14ac:dyDescent="0.25">
      <c r="A4033" s="178"/>
      <c r="B4033" s="55" t="str">
        <f>_xlfn.IFNA(VLOOKUP(A4033,'Ajánlatkérő(k) adatai'!$B$4:$C$205,2,0),"")</f>
        <v/>
      </c>
      <c r="C4033" s="178"/>
      <c r="D4033" s="55" t="str">
        <f>_xlfn.IFNA(VLOOKUP(C4033,'Számlafizető(k) adatai'!$C$4:$D$203,2,0),"")</f>
        <v/>
      </c>
      <c r="E4033" s="55" t="str">
        <f>_xlfn.IFNA(VLOOKUP(C4033,'Számlafizető(k) adatai'!$C$4:$M$203,11,0),"")</f>
        <v/>
      </c>
      <c r="F4033" s="178"/>
      <c r="G4033" s="178"/>
      <c r="H4033" s="178"/>
      <c r="I4033" s="55" t="str">
        <f>IF(F4033="","",VLOOKUP(LEFT(F4033,5),'Technikai cellák'!B:C,2,0))</f>
        <v/>
      </c>
      <c r="J4033" s="55" t="str">
        <f>IF(F4033="","",VLOOKUP(I4033,'Technikai cellák'!$C$1:$D$12,2,0))</f>
        <v/>
      </c>
      <c r="K4033" s="179"/>
      <c r="L4033" s="67" t="str">
        <f t="shared" si="1215"/>
        <v/>
      </c>
      <c r="M4033" s="68">
        <f t="shared" si="1216"/>
        <v>0</v>
      </c>
      <c r="N4033" s="66">
        <f t="shared" si="1217"/>
        <v>0</v>
      </c>
      <c r="O4033" s="152"/>
      <c r="P4033" s="172">
        <f t="shared" si="1214"/>
        <v>0</v>
      </c>
      <c r="Q4033" s="69">
        <f t="shared" si="1218"/>
        <v>0</v>
      </c>
      <c r="R4033" s="62">
        <f t="shared" si="1219"/>
        <v>0</v>
      </c>
      <c r="S4033" s="153"/>
      <c r="T4033" s="118" t="str">
        <f t="shared" si="1220"/>
        <v/>
      </c>
      <c r="U4033" s="154"/>
      <c r="V4033" s="154"/>
      <c r="W4033" s="154"/>
      <c r="X4033" s="154"/>
      <c r="Y4033" s="154"/>
      <c r="Z4033" s="154"/>
      <c r="AA4033" s="154"/>
      <c r="AB4033" s="154"/>
      <c r="AC4033" s="154"/>
      <c r="AD4033" s="154"/>
      <c r="AE4033" s="154"/>
      <c r="AF4033" s="154"/>
      <c r="AG4033" s="63">
        <f t="shared" si="1221"/>
        <v>0</v>
      </c>
      <c r="AH4033" s="56">
        <f t="shared" si="1222"/>
        <v>0</v>
      </c>
      <c r="AI4033" s="56">
        <f t="shared" si="1223"/>
        <v>0</v>
      </c>
      <c r="AJ4033" s="56">
        <f t="shared" si="1224"/>
        <v>0</v>
      </c>
      <c r="AK4033" s="56">
        <f t="shared" si="1225"/>
        <v>0</v>
      </c>
      <c r="AL4033" s="56">
        <f t="shared" si="1226"/>
        <v>0</v>
      </c>
      <c r="AM4033" s="56">
        <f t="shared" si="1227"/>
        <v>0</v>
      </c>
      <c r="AN4033" s="56">
        <f t="shared" si="1228"/>
        <v>0</v>
      </c>
      <c r="AO4033" s="56">
        <f t="shared" si="1229"/>
        <v>0</v>
      </c>
      <c r="AP4033" s="56">
        <f t="shared" si="1230"/>
        <v>0</v>
      </c>
      <c r="AQ4033" s="56">
        <f t="shared" si="1231"/>
        <v>0</v>
      </c>
      <c r="AR4033" s="86">
        <f t="shared" si="1232"/>
        <v>0</v>
      </c>
    </row>
    <row r="4034" spans="1:44" x14ac:dyDescent="0.25">
      <c r="A4034" s="178"/>
      <c r="B4034" s="55" t="str">
        <f>_xlfn.IFNA(VLOOKUP(A4034,'Ajánlatkérő(k) adatai'!$B$4:$C$205,2,0),"")</f>
        <v/>
      </c>
      <c r="C4034" s="178"/>
      <c r="D4034" s="55" t="str">
        <f>_xlfn.IFNA(VLOOKUP(C4034,'Számlafizető(k) adatai'!$C$4:$D$203,2,0),"")</f>
        <v/>
      </c>
      <c r="E4034" s="55" t="str">
        <f>_xlfn.IFNA(VLOOKUP(C4034,'Számlafizető(k) adatai'!$C$4:$M$203,11,0),"")</f>
        <v/>
      </c>
      <c r="F4034" s="178"/>
      <c r="G4034" s="178"/>
      <c r="H4034" s="178"/>
      <c r="I4034" s="55" t="str">
        <f>IF(F4034="","",VLOOKUP(LEFT(F4034,5),'Technikai cellák'!B:C,2,0))</f>
        <v/>
      </c>
      <c r="J4034" s="55" t="str">
        <f>IF(F4034="","",VLOOKUP(I4034,'Technikai cellák'!$C$1:$D$12,2,0))</f>
        <v/>
      </c>
      <c r="K4034" s="179"/>
      <c r="L4034" s="67" t="str">
        <f t="shared" si="1215"/>
        <v/>
      </c>
      <c r="M4034" s="68">
        <f t="shared" si="1216"/>
        <v>0</v>
      </c>
      <c r="N4034" s="66">
        <f t="shared" si="1217"/>
        <v>0</v>
      </c>
      <c r="O4034" s="152"/>
      <c r="P4034" s="172">
        <f t="shared" si="1214"/>
        <v>0</v>
      </c>
      <c r="Q4034" s="69">
        <f t="shared" si="1218"/>
        <v>0</v>
      </c>
      <c r="R4034" s="62">
        <f t="shared" si="1219"/>
        <v>0</v>
      </c>
      <c r="S4034" s="153"/>
      <c r="T4034" s="118" t="str">
        <f t="shared" si="1220"/>
        <v/>
      </c>
      <c r="U4034" s="154"/>
      <c r="V4034" s="154"/>
      <c r="W4034" s="154"/>
      <c r="X4034" s="154"/>
      <c r="Y4034" s="154"/>
      <c r="Z4034" s="154"/>
      <c r="AA4034" s="154"/>
      <c r="AB4034" s="154"/>
      <c r="AC4034" s="154"/>
      <c r="AD4034" s="154"/>
      <c r="AE4034" s="154"/>
      <c r="AF4034" s="154"/>
      <c r="AG4034" s="63">
        <f t="shared" si="1221"/>
        <v>0</v>
      </c>
      <c r="AH4034" s="56">
        <f t="shared" si="1222"/>
        <v>0</v>
      </c>
      <c r="AI4034" s="56">
        <f t="shared" si="1223"/>
        <v>0</v>
      </c>
      <c r="AJ4034" s="56">
        <f t="shared" si="1224"/>
        <v>0</v>
      </c>
      <c r="AK4034" s="56">
        <f t="shared" si="1225"/>
        <v>0</v>
      </c>
      <c r="AL4034" s="56">
        <f t="shared" si="1226"/>
        <v>0</v>
      </c>
      <c r="AM4034" s="56">
        <f t="shared" si="1227"/>
        <v>0</v>
      </c>
      <c r="AN4034" s="56">
        <f t="shared" si="1228"/>
        <v>0</v>
      </c>
      <c r="AO4034" s="56">
        <f t="shared" si="1229"/>
        <v>0</v>
      </c>
      <c r="AP4034" s="56">
        <f t="shared" si="1230"/>
        <v>0</v>
      </c>
      <c r="AQ4034" s="56">
        <f t="shared" si="1231"/>
        <v>0</v>
      </c>
      <c r="AR4034" s="86">
        <f t="shared" si="1232"/>
        <v>0</v>
      </c>
    </row>
    <row r="4035" spans="1:44" x14ac:dyDescent="0.25">
      <c r="A4035" s="178"/>
      <c r="B4035" s="55" t="str">
        <f>_xlfn.IFNA(VLOOKUP(A4035,'Ajánlatkérő(k) adatai'!$B$4:$C$205,2,0),"")</f>
        <v/>
      </c>
      <c r="C4035" s="178"/>
      <c r="D4035" s="55" t="str">
        <f>_xlfn.IFNA(VLOOKUP(C4035,'Számlafizető(k) adatai'!$C$4:$D$203,2,0),"")</f>
        <v/>
      </c>
      <c r="E4035" s="55" t="str">
        <f>_xlfn.IFNA(VLOOKUP(C4035,'Számlafizető(k) adatai'!$C$4:$M$203,11,0),"")</f>
        <v/>
      </c>
      <c r="F4035" s="178"/>
      <c r="G4035" s="178"/>
      <c r="H4035" s="178"/>
      <c r="I4035" s="55" t="str">
        <f>IF(F4035="","",VLOOKUP(LEFT(F4035,5),'Technikai cellák'!B:C,2,0))</f>
        <v/>
      </c>
      <c r="J4035" s="55" t="str">
        <f>IF(F4035="","",VLOOKUP(I4035,'Technikai cellák'!$C$1:$D$12,2,0))</f>
        <v/>
      </c>
      <c r="K4035" s="179"/>
      <c r="L4035" s="67" t="str">
        <f t="shared" si="1215"/>
        <v/>
      </c>
      <c r="M4035" s="68">
        <f t="shared" si="1216"/>
        <v>0</v>
      </c>
      <c r="N4035" s="66">
        <f t="shared" si="1217"/>
        <v>0</v>
      </c>
      <c r="O4035" s="152"/>
      <c r="P4035" s="172">
        <f t="shared" si="1214"/>
        <v>0</v>
      </c>
      <c r="Q4035" s="69">
        <f t="shared" si="1218"/>
        <v>0</v>
      </c>
      <c r="R4035" s="62">
        <f t="shared" si="1219"/>
        <v>0</v>
      </c>
      <c r="S4035" s="153"/>
      <c r="T4035" s="118" t="str">
        <f t="shared" si="1220"/>
        <v/>
      </c>
      <c r="U4035" s="154"/>
      <c r="V4035" s="154"/>
      <c r="W4035" s="154"/>
      <c r="X4035" s="154"/>
      <c r="Y4035" s="154"/>
      <c r="Z4035" s="154"/>
      <c r="AA4035" s="154"/>
      <c r="AB4035" s="154"/>
      <c r="AC4035" s="154"/>
      <c r="AD4035" s="154"/>
      <c r="AE4035" s="154"/>
      <c r="AF4035" s="154"/>
      <c r="AG4035" s="63">
        <f t="shared" si="1221"/>
        <v>0</v>
      </c>
      <c r="AH4035" s="56">
        <f t="shared" si="1222"/>
        <v>0</v>
      </c>
      <c r="AI4035" s="56">
        <f t="shared" si="1223"/>
        <v>0</v>
      </c>
      <c r="AJ4035" s="56">
        <f t="shared" si="1224"/>
        <v>0</v>
      </c>
      <c r="AK4035" s="56">
        <f t="shared" si="1225"/>
        <v>0</v>
      </c>
      <c r="AL4035" s="56">
        <f t="shared" si="1226"/>
        <v>0</v>
      </c>
      <c r="AM4035" s="56">
        <f t="shared" si="1227"/>
        <v>0</v>
      </c>
      <c r="AN4035" s="56">
        <f t="shared" si="1228"/>
        <v>0</v>
      </c>
      <c r="AO4035" s="56">
        <f t="shared" si="1229"/>
        <v>0</v>
      </c>
      <c r="AP4035" s="56">
        <f t="shared" si="1230"/>
        <v>0</v>
      </c>
      <c r="AQ4035" s="56">
        <f t="shared" si="1231"/>
        <v>0</v>
      </c>
      <c r="AR4035" s="86">
        <f t="shared" si="1232"/>
        <v>0</v>
      </c>
    </row>
    <row r="4036" spans="1:44" x14ac:dyDescent="0.25">
      <c r="A4036" s="178"/>
      <c r="B4036" s="55" t="str">
        <f>_xlfn.IFNA(VLOOKUP(A4036,'Ajánlatkérő(k) adatai'!$B$4:$C$205,2,0),"")</f>
        <v/>
      </c>
      <c r="C4036" s="178"/>
      <c r="D4036" s="55" t="str">
        <f>_xlfn.IFNA(VLOOKUP(C4036,'Számlafizető(k) adatai'!$C$4:$D$203,2,0),"")</f>
        <v/>
      </c>
      <c r="E4036" s="55" t="str">
        <f>_xlfn.IFNA(VLOOKUP(C4036,'Számlafizető(k) adatai'!$C$4:$M$203,11,0),"")</f>
        <v/>
      </c>
      <c r="F4036" s="178"/>
      <c r="G4036" s="178"/>
      <c r="H4036" s="178"/>
      <c r="I4036" s="55" t="str">
        <f>IF(F4036="","",VLOOKUP(LEFT(F4036,5),'Technikai cellák'!B:C,2,0))</f>
        <v/>
      </c>
      <c r="J4036" s="55" t="str">
        <f>IF(F4036="","",VLOOKUP(I4036,'Technikai cellák'!$C$1:$D$12,2,0))</f>
        <v/>
      </c>
      <c r="K4036" s="179"/>
      <c r="L4036" s="67" t="str">
        <f t="shared" si="1215"/>
        <v/>
      </c>
      <c r="M4036" s="68">
        <f t="shared" si="1216"/>
        <v>0</v>
      </c>
      <c r="N4036" s="66">
        <f t="shared" si="1217"/>
        <v>0</v>
      </c>
      <c r="O4036" s="152"/>
      <c r="P4036" s="172">
        <f t="shared" si="1214"/>
        <v>0</v>
      </c>
      <c r="Q4036" s="69">
        <f t="shared" si="1218"/>
        <v>0</v>
      </c>
      <c r="R4036" s="62">
        <f t="shared" si="1219"/>
        <v>0</v>
      </c>
      <c r="S4036" s="153"/>
      <c r="T4036" s="118" t="str">
        <f t="shared" si="1220"/>
        <v/>
      </c>
      <c r="U4036" s="154"/>
      <c r="V4036" s="154"/>
      <c r="W4036" s="154"/>
      <c r="X4036" s="154"/>
      <c r="Y4036" s="154"/>
      <c r="Z4036" s="154"/>
      <c r="AA4036" s="154"/>
      <c r="AB4036" s="154"/>
      <c r="AC4036" s="154"/>
      <c r="AD4036" s="154"/>
      <c r="AE4036" s="154"/>
      <c r="AF4036" s="154"/>
      <c r="AG4036" s="63">
        <f t="shared" si="1221"/>
        <v>0</v>
      </c>
      <c r="AH4036" s="56">
        <f t="shared" si="1222"/>
        <v>0</v>
      </c>
      <c r="AI4036" s="56">
        <f t="shared" si="1223"/>
        <v>0</v>
      </c>
      <c r="AJ4036" s="56">
        <f t="shared" si="1224"/>
        <v>0</v>
      </c>
      <c r="AK4036" s="56">
        <f t="shared" si="1225"/>
        <v>0</v>
      </c>
      <c r="AL4036" s="56">
        <f t="shared" si="1226"/>
        <v>0</v>
      </c>
      <c r="AM4036" s="56">
        <f t="shared" si="1227"/>
        <v>0</v>
      </c>
      <c r="AN4036" s="56">
        <f t="shared" si="1228"/>
        <v>0</v>
      </c>
      <c r="AO4036" s="56">
        <f t="shared" si="1229"/>
        <v>0</v>
      </c>
      <c r="AP4036" s="56">
        <f t="shared" si="1230"/>
        <v>0</v>
      </c>
      <c r="AQ4036" s="56">
        <f t="shared" si="1231"/>
        <v>0</v>
      </c>
      <c r="AR4036" s="86">
        <f t="shared" si="1232"/>
        <v>0</v>
      </c>
    </row>
    <row r="4037" spans="1:44" x14ac:dyDescent="0.25">
      <c r="A4037" s="178"/>
      <c r="B4037" s="55" t="str">
        <f>_xlfn.IFNA(VLOOKUP(A4037,'Ajánlatkérő(k) adatai'!$B$4:$C$205,2,0),"")</f>
        <v/>
      </c>
      <c r="C4037" s="178"/>
      <c r="D4037" s="55" t="str">
        <f>_xlfn.IFNA(VLOOKUP(C4037,'Számlafizető(k) adatai'!$C$4:$D$203,2,0),"")</f>
        <v/>
      </c>
      <c r="E4037" s="55" t="str">
        <f>_xlfn.IFNA(VLOOKUP(C4037,'Számlafizető(k) adatai'!$C$4:$M$203,11,0),"")</f>
        <v/>
      </c>
      <c r="F4037" s="178"/>
      <c r="G4037" s="178"/>
      <c r="H4037" s="178"/>
      <c r="I4037" s="55" t="str">
        <f>IF(F4037="","",VLOOKUP(LEFT(F4037,5),'Technikai cellák'!B:C,2,0))</f>
        <v/>
      </c>
      <c r="J4037" s="55" t="str">
        <f>IF(F4037="","",VLOOKUP(I4037,'Technikai cellák'!$C$1:$D$12,2,0))</f>
        <v/>
      </c>
      <c r="K4037" s="179"/>
      <c r="L4037" s="67" t="str">
        <f t="shared" si="1215"/>
        <v/>
      </c>
      <c r="M4037" s="68">
        <f t="shared" si="1216"/>
        <v>0</v>
      </c>
      <c r="N4037" s="66">
        <f t="shared" si="1217"/>
        <v>0</v>
      </c>
      <c r="O4037" s="152"/>
      <c r="P4037" s="172">
        <f t="shared" si="1214"/>
        <v>0</v>
      </c>
      <c r="Q4037" s="69">
        <f t="shared" si="1218"/>
        <v>0</v>
      </c>
      <c r="R4037" s="62">
        <f t="shared" si="1219"/>
        <v>0</v>
      </c>
      <c r="S4037" s="153"/>
      <c r="T4037" s="118" t="str">
        <f t="shared" si="1220"/>
        <v/>
      </c>
      <c r="U4037" s="154"/>
      <c r="V4037" s="154"/>
      <c r="W4037" s="154"/>
      <c r="X4037" s="154"/>
      <c r="Y4037" s="154"/>
      <c r="Z4037" s="154"/>
      <c r="AA4037" s="154"/>
      <c r="AB4037" s="154"/>
      <c r="AC4037" s="154"/>
      <c r="AD4037" s="154"/>
      <c r="AE4037" s="154"/>
      <c r="AF4037" s="154"/>
      <c r="AG4037" s="63">
        <f t="shared" si="1221"/>
        <v>0</v>
      </c>
      <c r="AH4037" s="56">
        <f t="shared" si="1222"/>
        <v>0</v>
      </c>
      <c r="AI4037" s="56">
        <f t="shared" si="1223"/>
        <v>0</v>
      </c>
      <c r="AJ4037" s="56">
        <f t="shared" si="1224"/>
        <v>0</v>
      </c>
      <c r="AK4037" s="56">
        <f t="shared" si="1225"/>
        <v>0</v>
      </c>
      <c r="AL4037" s="56">
        <f t="shared" si="1226"/>
        <v>0</v>
      </c>
      <c r="AM4037" s="56">
        <f t="shared" si="1227"/>
        <v>0</v>
      </c>
      <c r="AN4037" s="56">
        <f t="shared" si="1228"/>
        <v>0</v>
      </c>
      <c r="AO4037" s="56">
        <f t="shared" si="1229"/>
        <v>0</v>
      </c>
      <c r="AP4037" s="56">
        <f t="shared" si="1230"/>
        <v>0</v>
      </c>
      <c r="AQ4037" s="56">
        <f t="shared" si="1231"/>
        <v>0</v>
      </c>
      <c r="AR4037" s="86">
        <f t="shared" si="1232"/>
        <v>0</v>
      </c>
    </row>
    <row r="4038" spans="1:44" x14ac:dyDescent="0.25">
      <c r="A4038" s="178"/>
      <c r="B4038" s="55" t="str">
        <f>_xlfn.IFNA(VLOOKUP(A4038,'Ajánlatkérő(k) adatai'!$B$4:$C$205,2,0),"")</f>
        <v/>
      </c>
      <c r="C4038" s="178"/>
      <c r="D4038" s="55" t="str">
        <f>_xlfn.IFNA(VLOOKUP(C4038,'Számlafizető(k) adatai'!$C$4:$D$203,2,0),"")</f>
        <v/>
      </c>
      <c r="E4038" s="55" t="str">
        <f>_xlfn.IFNA(VLOOKUP(C4038,'Számlafizető(k) adatai'!$C$4:$M$203,11,0),"")</f>
        <v/>
      </c>
      <c r="F4038" s="178"/>
      <c r="G4038" s="178"/>
      <c r="H4038" s="178"/>
      <c r="I4038" s="55" t="str">
        <f>IF(F4038="","",VLOOKUP(LEFT(F4038,5),'Technikai cellák'!B:C,2,0))</f>
        <v/>
      </c>
      <c r="J4038" s="55" t="str">
        <f>IF(F4038="","",VLOOKUP(I4038,'Technikai cellák'!$C$1:$D$12,2,0))</f>
        <v/>
      </c>
      <c r="K4038" s="179"/>
      <c r="L4038" s="67" t="str">
        <f t="shared" si="1215"/>
        <v/>
      </c>
      <c r="M4038" s="68">
        <f t="shared" si="1216"/>
        <v>0</v>
      </c>
      <c r="N4038" s="66">
        <f t="shared" si="1217"/>
        <v>0</v>
      </c>
      <c r="O4038" s="152"/>
      <c r="P4038" s="172">
        <f t="shared" si="1214"/>
        <v>0</v>
      </c>
      <c r="Q4038" s="69">
        <f t="shared" si="1218"/>
        <v>0</v>
      </c>
      <c r="R4038" s="62">
        <f t="shared" si="1219"/>
        <v>0</v>
      </c>
      <c r="S4038" s="153"/>
      <c r="T4038" s="118" t="str">
        <f t="shared" si="1220"/>
        <v/>
      </c>
      <c r="U4038" s="154"/>
      <c r="V4038" s="154"/>
      <c r="W4038" s="154"/>
      <c r="X4038" s="154"/>
      <c r="Y4038" s="154"/>
      <c r="Z4038" s="154"/>
      <c r="AA4038" s="154"/>
      <c r="AB4038" s="154"/>
      <c r="AC4038" s="154"/>
      <c r="AD4038" s="154"/>
      <c r="AE4038" s="154"/>
      <c r="AF4038" s="154"/>
      <c r="AG4038" s="63">
        <f t="shared" si="1221"/>
        <v>0</v>
      </c>
      <c r="AH4038" s="56">
        <f t="shared" si="1222"/>
        <v>0</v>
      </c>
      <c r="AI4038" s="56">
        <f t="shared" si="1223"/>
        <v>0</v>
      </c>
      <c r="AJ4038" s="56">
        <f t="shared" si="1224"/>
        <v>0</v>
      </c>
      <c r="AK4038" s="56">
        <f t="shared" si="1225"/>
        <v>0</v>
      </c>
      <c r="AL4038" s="56">
        <f t="shared" si="1226"/>
        <v>0</v>
      </c>
      <c r="AM4038" s="56">
        <f t="shared" si="1227"/>
        <v>0</v>
      </c>
      <c r="AN4038" s="56">
        <f t="shared" si="1228"/>
        <v>0</v>
      </c>
      <c r="AO4038" s="56">
        <f t="shared" si="1229"/>
        <v>0</v>
      </c>
      <c r="AP4038" s="56">
        <f t="shared" si="1230"/>
        <v>0</v>
      </c>
      <c r="AQ4038" s="56">
        <f t="shared" si="1231"/>
        <v>0</v>
      </c>
      <c r="AR4038" s="86">
        <f t="shared" si="1232"/>
        <v>0</v>
      </c>
    </row>
    <row r="4039" spans="1:44" x14ac:dyDescent="0.25">
      <c r="A4039" s="178"/>
      <c r="B4039" s="55" t="str">
        <f>_xlfn.IFNA(VLOOKUP(A4039,'Ajánlatkérő(k) adatai'!$B$4:$C$205,2,0),"")</f>
        <v/>
      </c>
      <c r="C4039" s="178"/>
      <c r="D4039" s="55" t="str">
        <f>_xlfn.IFNA(VLOOKUP(C4039,'Számlafizető(k) adatai'!$C$4:$D$203,2,0),"")</f>
        <v/>
      </c>
      <c r="E4039" s="55" t="str">
        <f>_xlfn.IFNA(VLOOKUP(C4039,'Számlafizető(k) adatai'!$C$4:$M$203,11,0),"")</f>
        <v/>
      </c>
      <c r="F4039" s="178"/>
      <c r="G4039" s="178"/>
      <c r="H4039" s="178"/>
      <c r="I4039" s="55" t="str">
        <f>IF(F4039="","",VLOOKUP(LEFT(F4039,5),'Technikai cellák'!B:C,2,0))</f>
        <v/>
      </c>
      <c r="J4039" s="55" t="str">
        <f>IF(F4039="","",VLOOKUP(I4039,'Technikai cellák'!$C$1:$D$12,2,0))</f>
        <v/>
      </c>
      <c r="K4039" s="179"/>
      <c r="L4039" s="67" t="str">
        <f t="shared" si="1215"/>
        <v/>
      </c>
      <c r="M4039" s="68">
        <f t="shared" si="1216"/>
        <v>0</v>
      </c>
      <c r="N4039" s="66">
        <f t="shared" si="1217"/>
        <v>0</v>
      </c>
      <c r="O4039" s="152"/>
      <c r="P4039" s="172">
        <f t="shared" si="1214"/>
        <v>0</v>
      </c>
      <c r="Q4039" s="69">
        <f t="shared" si="1218"/>
        <v>0</v>
      </c>
      <c r="R4039" s="62">
        <f t="shared" si="1219"/>
        <v>0</v>
      </c>
      <c r="S4039" s="153"/>
      <c r="T4039" s="118" t="str">
        <f t="shared" si="1220"/>
        <v/>
      </c>
      <c r="U4039" s="154"/>
      <c r="V4039" s="154"/>
      <c r="W4039" s="154"/>
      <c r="X4039" s="154"/>
      <c r="Y4039" s="154"/>
      <c r="Z4039" s="154"/>
      <c r="AA4039" s="154"/>
      <c r="AB4039" s="154"/>
      <c r="AC4039" s="154"/>
      <c r="AD4039" s="154"/>
      <c r="AE4039" s="154"/>
      <c r="AF4039" s="154"/>
      <c r="AG4039" s="63">
        <f t="shared" si="1221"/>
        <v>0</v>
      </c>
      <c r="AH4039" s="56">
        <f t="shared" si="1222"/>
        <v>0</v>
      </c>
      <c r="AI4039" s="56">
        <f t="shared" si="1223"/>
        <v>0</v>
      </c>
      <c r="AJ4039" s="56">
        <f t="shared" si="1224"/>
        <v>0</v>
      </c>
      <c r="AK4039" s="56">
        <f t="shared" si="1225"/>
        <v>0</v>
      </c>
      <c r="AL4039" s="56">
        <f t="shared" si="1226"/>
        <v>0</v>
      </c>
      <c r="AM4039" s="56">
        <f t="shared" si="1227"/>
        <v>0</v>
      </c>
      <c r="AN4039" s="56">
        <f t="shared" si="1228"/>
        <v>0</v>
      </c>
      <c r="AO4039" s="56">
        <f t="shared" si="1229"/>
        <v>0</v>
      </c>
      <c r="AP4039" s="56">
        <f t="shared" si="1230"/>
        <v>0</v>
      </c>
      <c r="AQ4039" s="56">
        <f t="shared" si="1231"/>
        <v>0</v>
      </c>
      <c r="AR4039" s="86">
        <f t="shared" si="1232"/>
        <v>0</v>
      </c>
    </row>
    <row r="4040" spans="1:44" x14ac:dyDescent="0.25">
      <c r="A4040" s="178"/>
      <c r="B4040" s="55" t="str">
        <f>_xlfn.IFNA(VLOOKUP(A4040,'Ajánlatkérő(k) adatai'!$B$4:$C$205,2,0),"")</f>
        <v/>
      </c>
      <c r="C4040" s="178"/>
      <c r="D4040" s="55" t="str">
        <f>_xlfn.IFNA(VLOOKUP(C4040,'Számlafizető(k) adatai'!$C$4:$D$203,2,0),"")</f>
        <v/>
      </c>
      <c r="E4040" s="55" t="str">
        <f>_xlfn.IFNA(VLOOKUP(C4040,'Számlafizető(k) adatai'!$C$4:$M$203,11,0),"")</f>
        <v/>
      </c>
      <c r="F4040" s="178"/>
      <c r="G4040" s="178"/>
      <c r="H4040" s="178"/>
      <c r="I4040" s="55" t="str">
        <f>IF(F4040="","",VLOOKUP(LEFT(F4040,5),'Technikai cellák'!B:C,2,0))</f>
        <v/>
      </c>
      <c r="J4040" s="55" t="str">
        <f>IF(F4040="","",VLOOKUP(I4040,'Technikai cellák'!$C$1:$D$12,2,0))</f>
        <v/>
      </c>
      <c r="K4040" s="179"/>
      <c r="L4040" s="67" t="str">
        <f t="shared" si="1215"/>
        <v/>
      </c>
      <c r="M4040" s="68">
        <f t="shared" si="1216"/>
        <v>0</v>
      </c>
      <c r="N4040" s="66">
        <f t="shared" si="1217"/>
        <v>0</v>
      </c>
      <c r="O4040" s="152"/>
      <c r="P4040" s="172">
        <f t="shared" si="1214"/>
        <v>0</v>
      </c>
      <c r="Q4040" s="69">
        <f t="shared" si="1218"/>
        <v>0</v>
      </c>
      <c r="R4040" s="62">
        <f t="shared" si="1219"/>
        <v>0</v>
      </c>
      <c r="S4040" s="153"/>
      <c r="T4040" s="118" t="str">
        <f t="shared" si="1220"/>
        <v/>
      </c>
      <c r="U4040" s="154"/>
      <c r="V4040" s="154"/>
      <c r="W4040" s="154"/>
      <c r="X4040" s="154"/>
      <c r="Y4040" s="154"/>
      <c r="Z4040" s="154"/>
      <c r="AA4040" s="154"/>
      <c r="AB4040" s="154"/>
      <c r="AC4040" s="154"/>
      <c r="AD4040" s="154"/>
      <c r="AE4040" s="154"/>
      <c r="AF4040" s="154"/>
      <c r="AG4040" s="63">
        <f t="shared" si="1221"/>
        <v>0</v>
      </c>
      <c r="AH4040" s="56">
        <f t="shared" si="1222"/>
        <v>0</v>
      </c>
      <c r="AI4040" s="56">
        <f t="shared" si="1223"/>
        <v>0</v>
      </c>
      <c r="AJ4040" s="56">
        <f t="shared" si="1224"/>
        <v>0</v>
      </c>
      <c r="AK4040" s="56">
        <f t="shared" si="1225"/>
        <v>0</v>
      </c>
      <c r="AL4040" s="56">
        <f t="shared" si="1226"/>
        <v>0</v>
      </c>
      <c r="AM4040" s="56">
        <f t="shared" si="1227"/>
        <v>0</v>
      </c>
      <c r="AN4040" s="56">
        <f t="shared" si="1228"/>
        <v>0</v>
      </c>
      <c r="AO4040" s="56">
        <f t="shared" si="1229"/>
        <v>0</v>
      </c>
      <c r="AP4040" s="56">
        <f t="shared" si="1230"/>
        <v>0</v>
      </c>
      <c r="AQ4040" s="56">
        <f t="shared" si="1231"/>
        <v>0</v>
      </c>
      <c r="AR4040" s="86">
        <f t="shared" si="1232"/>
        <v>0</v>
      </c>
    </row>
    <row r="4041" spans="1:44" x14ac:dyDescent="0.25">
      <c r="A4041" s="178"/>
      <c r="B4041" s="55" t="str">
        <f>_xlfn.IFNA(VLOOKUP(A4041,'Ajánlatkérő(k) adatai'!$B$4:$C$205,2,0),"")</f>
        <v/>
      </c>
      <c r="C4041" s="178"/>
      <c r="D4041" s="55" t="str">
        <f>_xlfn.IFNA(VLOOKUP(C4041,'Számlafizető(k) adatai'!$C$4:$D$203,2,0),"")</f>
        <v/>
      </c>
      <c r="E4041" s="55" t="str">
        <f>_xlfn.IFNA(VLOOKUP(C4041,'Számlafizető(k) adatai'!$C$4:$M$203,11,0),"")</f>
        <v/>
      </c>
      <c r="F4041" s="178"/>
      <c r="G4041" s="178"/>
      <c r="H4041" s="178"/>
      <c r="I4041" s="55" t="str">
        <f>IF(F4041="","",VLOOKUP(LEFT(F4041,5),'Technikai cellák'!B:C,2,0))</f>
        <v/>
      </c>
      <c r="J4041" s="55" t="str">
        <f>IF(F4041="","",VLOOKUP(I4041,'Technikai cellák'!$C$1:$D$12,2,0))</f>
        <v/>
      </c>
      <c r="K4041" s="179"/>
      <c r="L4041" s="67" t="str">
        <f t="shared" si="1215"/>
        <v/>
      </c>
      <c r="M4041" s="68">
        <f t="shared" si="1216"/>
        <v>0</v>
      </c>
      <c r="N4041" s="66">
        <f t="shared" si="1217"/>
        <v>0</v>
      </c>
      <c r="O4041" s="152"/>
      <c r="P4041" s="172">
        <f t="shared" si="1214"/>
        <v>0</v>
      </c>
      <c r="Q4041" s="69">
        <f t="shared" si="1218"/>
        <v>0</v>
      </c>
      <c r="R4041" s="62">
        <f t="shared" si="1219"/>
        <v>0</v>
      </c>
      <c r="S4041" s="153"/>
      <c r="T4041" s="118" t="str">
        <f t="shared" si="1220"/>
        <v/>
      </c>
      <c r="U4041" s="154"/>
      <c r="V4041" s="154"/>
      <c r="W4041" s="154"/>
      <c r="X4041" s="154"/>
      <c r="Y4041" s="154"/>
      <c r="Z4041" s="154"/>
      <c r="AA4041" s="154"/>
      <c r="AB4041" s="154"/>
      <c r="AC4041" s="154"/>
      <c r="AD4041" s="154"/>
      <c r="AE4041" s="154"/>
      <c r="AF4041" s="154"/>
      <c r="AG4041" s="63">
        <f t="shared" si="1221"/>
        <v>0</v>
      </c>
      <c r="AH4041" s="56">
        <f t="shared" si="1222"/>
        <v>0</v>
      </c>
      <c r="AI4041" s="56">
        <f t="shared" si="1223"/>
        <v>0</v>
      </c>
      <c r="AJ4041" s="56">
        <f t="shared" si="1224"/>
        <v>0</v>
      </c>
      <c r="AK4041" s="56">
        <f t="shared" si="1225"/>
        <v>0</v>
      </c>
      <c r="AL4041" s="56">
        <f t="shared" si="1226"/>
        <v>0</v>
      </c>
      <c r="AM4041" s="56">
        <f t="shared" si="1227"/>
        <v>0</v>
      </c>
      <c r="AN4041" s="56">
        <f t="shared" si="1228"/>
        <v>0</v>
      </c>
      <c r="AO4041" s="56">
        <f t="shared" si="1229"/>
        <v>0</v>
      </c>
      <c r="AP4041" s="56">
        <f t="shared" si="1230"/>
        <v>0</v>
      </c>
      <c r="AQ4041" s="56">
        <f t="shared" si="1231"/>
        <v>0</v>
      </c>
      <c r="AR4041" s="86">
        <f t="shared" si="1232"/>
        <v>0</v>
      </c>
    </row>
    <row r="4042" spans="1:44" x14ac:dyDescent="0.25">
      <c r="A4042" s="178"/>
      <c r="B4042" s="55" t="str">
        <f>_xlfn.IFNA(VLOOKUP(A4042,'Ajánlatkérő(k) adatai'!$B$4:$C$205,2,0),"")</f>
        <v/>
      </c>
      <c r="C4042" s="178"/>
      <c r="D4042" s="55" t="str">
        <f>_xlfn.IFNA(VLOOKUP(C4042,'Számlafizető(k) adatai'!$C$4:$D$203,2,0),"")</f>
        <v/>
      </c>
      <c r="E4042" s="55" t="str">
        <f>_xlfn.IFNA(VLOOKUP(C4042,'Számlafizető(k) adatai'!$C$4:$M$203,11,0),"")</f>
        <v/>
      </c>
      <c r="F4042" s="178"/>
      <c r="G4042" s="178"/>
      <c r="H4042" s="178"/>
      <c r="I4042" s="55" t="str">
        <f>IF(F4042="","",VLOOKUP(LEFT(F4042,5),'Technikai cellák'!B:C,2,0))</f>
        <v/>
      </c>
      <c r="J4042" s="55" t="str">
        <f>IF(F4042="","",VLOOKUP(I4042,'Technikai cellák'!$C$1:$D$12,2,0))</f>
        <v/>
      </c>
      <c r="K4042" s="179"/>
      <c r="L4042" s="67" t="str">
        <f t="shared" si="1215"/>
        <v/>
      </c>
      <c r="M4042" s="68">
        <f t="shared" si="1216"/>
        <v>0</v>
      </c>
      <c r="N4042" s="66">
        <f t="shared" si="1217"/>
        <v>0</v>
      </c>
      <c r="O4042" s="152"/>
      <c r="P4042" s="172">
        <f t="shared" si="1214"/>
        <v>0</v>
      </c>
      <c r="Q4042" s="69">
        <f t="shared" si="1218"/>
        <v>0</v>
      </c>
      <c r="R4042" s="62">
        <f t="shared" si="1219"/>
        <v>0</v>
      </c>
      <c r="S4042" s="153"/>
      <c r="T4042" s="118" t="str">
        <f t="shared" si="1220"/>
        <v/>
      </c>
      <c r="U4042" s="154"/>
      <c r="V4042" s="154"/>
      <c r="W4042" s="154"/>
      <c r="X4042" s="154"/>
      <c r="Y4042" s="154"/>
      <c r="Z4042" s="154"/>
      <c r="AA4042" s="154"/>
      <c r="AB4042" s="154"/>
      <c r="AC4042" s="154"/>
      <c r="AD4042" s="154"/>
      <c r="AE4042" s="154"/>
      <c r="AF4042" s="154"/>
      <c r="AG4042" s="63">
        <f t="shared" si="1221"/>
        <v>0</v>
      </c>
      <c r="AH4042" s="56">
        <f t="shared" si="1222"/>
        <v>0</v>
      </c>
      <c r="AI4042" s="56">
        <f t="shared" si="1223"/>
        <v>0</v>
      </c>
      <c r="AJ4042" s="56">
        <f t="shared" si="1224"/>
        <v>0</v>
      </c>
      <c r="AK4042" s="56">
        <f t="shared" si="1225"/>
        <v>0</v>
      </c>
      <c r="AL4042" s="56">
        <f t="shared" si="1226"/>
        <v>0</v>
      </c>
      <c r="AM4042" s="56">
        <f t="shared" si="1227"/>
        <v>0</v>
      </c>
      <c r="AN4042" s="56">
        <f t="shared" si="1228"/>
        <v>0</v>
      </c>
      <c r="AO4042" s="56">
        <f t="shared" si="1229"/>
        <v>0</v>
      </c>
      <c r="AP4042" s="56">
        <f t="shared" si="1230"/>
        <v>0</v>
      </c>
      <c r="AQ4042" s="56">
        <f t="shared" si="1231"/>
        <v>0</v>
      </c>
      <c r="AR4042" s="86">
        <f t="shared" si="1232"/>
        <v>0</v>
      </c>
    </row>
    <row r="4043" spans="1:44" x14ac:dyDescent="0.25">
      <c r="A4043" s="178"/>
      <c r="B4043" s="55" t="str">
        <f>_xlfn.IFNA(VLOOKUP(A4043,'Ajánlatkérő(k) adatai'!$B$4:$C$205,2,0),"")</f>
        <v/>
      </c>
      <c r="C4043" s="178"/>
      <c r="D4043" s="55" t="str">
        <f>_xlfn.IFNA(VLOOKUP(C4043,'Számlafizető(k) adatai'!$C$4:$D$203,2,0),"")</f>
        <v/>
      </c>
      <c r="E4043" s="55" t="str">
        <f>_xlfn.IFNA(VLOOKUP(C4043,'Számlafizető(k) adatai'!$C$4:$M$203,11,0),"")</f>
        <v/>
      </c>
      <c r="F4043" s="178"/>
      <c r="G4043" s="178"/>
      <c r="H4043" s="178"/>
      <c r="I4043" s="55" t="str">
        <f>IF(F4043="","",VLOOKUP(LEFT(F4043,5),'Technikai cellák'!B:C,2,0))</f>
        <v/>
      </c>
      <c r="J4043" s="55" t="str">
        <f>IF(F4043="","",VLOOKUP(I4043,'Technikai cellák'!$C$1:$D$12,2,0))</f>
        <v/>
      </c>
      <c r="K4043" s="179"/>
      <c r="L4043" s="67" t="str">
        <f t="shared" si="1215"/>
        <v/>
      </c>
      <c r="M4043" s="68">
        <f t="shared" si="1216"/>
        <v>0</v>
      </c>
      <c r="N4043" s="66">
        <f t="shared" si="1217"/>
        <v>0</v>
      </c>
      <c r="O4043" s="152"/>
      <c r="P4043" s="172">
        <f t="shared" si="1214"/>
        <v>0</v>
      </c>
      <c r="Q4043" s="69">
        <f t="shared" si="1218"/>
        <v>0</v>
      </c>
      <c r="R4043" s="62">
        <f t="shared" si="1219"/>
        <v>0</v>
      </c>
      <c r="S4043" s="153"/>
      <c r="T4043" s="118" t="str">
        <f t="shared" si="1220"/>
        <v/>
      </c>
      <c r="U4043" s="154"/>
      <c r="V4043" s="154"/>
      <c r="W4043" s="154"/>
      <c r="X4043" s="154"/>
      <c r="Y4043" s="154"/>
      <c r="Z4043" s="154"/>
      <c r="AA4043" s="154"/>
      <c r="AB4043" s="154"/>
      <c r="AC4043" s="154"/>
      <c r="AD4043" s="154"/>
      <c r="AE4043" s="154"/>
      <c r="AF4043" s="154"/>
      <c r="AG4043" s="63">
        <f t="shared" si="1221"/>
        <v>0</v>
      </c>
      <c r="AH4043" s="56">
        <f t="shared" si="1222"/>
        <v>0</v>
      </c>
      <c r="AI4043" s="56">
        <f t="shared" si="1223"/>
        <v>0</v>
      </c>
      <c r="AJ4043" s="56">
        <f t="shared" si="1224"/>
        <v>0</v>
      </c>
      <c r="AK4043" s="56">
        <f t="shared" si="1225"/>
        <v>0</v>
      </c>
      <c r="AL4043" s="56">
        <f t="shared" si="1226"/>
        <v>0</v>
      </c>
      <c r="AM4043" s="56">
        <f t="shared" si="1227"/>
        <v>0</v>
      </c>
      <c r="AN4043" s="56">
        <f t="shared" si="1228"/>
        <v>0</v>
      </c>
      <c r="AO4043" s="56">
        <f t="shared" si="1229"/>
        <v>0</v>
      </c>
      <c r="AP4043" s="56">
        <f t="shared" si="1230"/>
        <v>0</v>
      </c>
      <c r="AQ4043" s="56">
        <f t="shared" si="1231"/>
        <v>0</v>
      </c>
      <c r="AR4043" s="86">
        <f t="shared" si="1232"/>
        <v>0</v>
      </c>
    </row>
    <row r="4044" spans="1:44" x14ac:dyDescent="0.25">
      <c r="A4044" s="178"/>
      <c r="B4044" s="55" t="str">
        <f>_xlfn.IFNA(VLOOKUP(A4044,'Ajánlatkérő(k) adatai'!$B$4:$C$205,2,0),"")</f>
        <v/>
      </c>
      <c r="C4044" s="178"/>
      <c r="D4044" s="55" t="str">
        <f>_xlfn.IFNA(VLOOKUP(C4044,'Számlafizető(k) adatai'!$C$4:$D$203,2,0),"")</f>
        <v/>
      </c>
      <c r="E4044" s="55" t="str">
        <f>_xlfn.IFNA(VLOOKUP(C4044,'Számlafizető(k) adatai'!$C$4:$M$203,11,0),"")</f>
        <v/>
      </c>
      <c r="F4044" s="178"/>
      <c r="G4044" s="178"/>
      <c r="H4044" s="178"/>
      <c r="I4044" s="55" t="str">
        <f>IF(F4044="","",VLOOKUP(LEFT(F4044,5),'Technikai cellák'!B:C,2,0))</f>
        <v/>
      </c>
      <c r="J4044" s="55" t="str">
        <f>IF(F4044="","",VLOOKUP(I4044,'Technikai cellák'!$C$1:$D$12,2,0))</f>
        <v/>
      </c>
      <c r="K4044" s="179"/>
      <c r="L4044" s="67" t="str">
        <f t="shared" si="1215"/>
        <v/>
      </c>
      <c r="M4044" s="68">
        <f t="shared" si="1216"/>
        <v>0</v>
      </c>
      <c r="N4044" s="66">
        <f t="shared" si="1217"/>
        <v>0</v>
      </c>
      <c r="O4044" s="152"/>
      <c r="P4044" s="172">
        <f t="shared" si="1214"/>
        <v>0</v>
      </c>
      <c r="Q4044" s="69">
        <f t="shared" si="1218"/>
        <v>0</v>
      </c>
      <c r="R4044" s="62">
        <f t="shared" si="1219"/>
        <v>0</v>
      </c>
      <c r="S4044" s="153"/>
      <c r="T4044" s="118" t="str">
        <f t="shared" si="1220"/>
        <v/>
      </c>
      <c r="U4044" s="154"/>
      <c r="V4044" s="154"/>
      <c r="W4044" s="154"/>
      <c r="X4044" s="154"/>
      <c r="Y4044" s="154"/>
      <c r="Z4044" s="154"/>
      <c r="AA4044" s="154"/>
      <c r="AB4044" s="154"/>
      <c r="AC4044" s="154"/>
      <c r="AD4044" s="154"/>
      <c r="AE4044" s="154"/>
      <c r="AF4044" s="154"/>
      <c r="AG4044" s="63">
        <f t="shared" si="1221"/>
        <v>0</v>
      </c>
      <c r="AH4044" s="56">
        <f t="shared" si="1222"/>
        <v>0</v>
      </c>
      <c r="AI4044" s="56">
        <f t="shared" si="1223"/>
        <v>0</v>
      </c>
      <c r="AJ4044" s="56">
        <f t="shared" si="1224"/>
        <v>0</v>
      </c>
      <c r="AK4044" s="56">
        <f t="shared" si="1225"/>
        <v>0</v>
      </c>
      <c r="AL4044" s="56">
        <f t="shared" si="1226"/>
        <v>0</v>
      </c>
      <c r="AM4044" s="56">
        <f t="shared" si="1227"/>
        <v>0</v>
      </c>
      <c r="AN4044" s="56">
        <f t="shared" si="1228"/>
        <v>0</v>
      </c>
      <c r="AO4044" s="56">
        <f t="shared" si="1229"/>
        <v>0</v>
      </c>
      <c r="AP4044" s="56">
        <f t="shared" si="1230"/>
        <v>0</v>
      </c>
      <c r="AQ4044" s="56">
        <f t="shared" si="1231"/>
        <v>0</v>
      </c>
      <c r="AR4044" s="86">
        <f t="shared" si="1232"/>
        <v>0</v>
      </c>
    </row>
    <row r="4045" spans="1:44" x14ac:dyDescent="0.25">
      <c r="A4045" s="178"/>
      <c r="B4045" s="55" t="str">
        <f>_xlfn.IFNA(VLOOKUP(A4045,'Ajánlatkérő(k) adatai'!$B$4:$C$205,2,0),"")</f>
        <v/>
      </c>
      <c r="C4045" s="178"/>
      <c r="D4045" s="55" t="str">
        <f>_xlfn.IFNA(VLOOKUP(C4045,'Számlafizető(k) adatai'!$C$4:$D$203,2,0),"")</f>
        <v/>
      </c>
      <c r="E4045" s="55" t="str">
        <f>_xlfn.IFNA(VLOOKUP(C4045,'Számlafizető(k) adatai'!$C$4:$M$203,11,0),"")</f>
        <v/>
      </c>
      <c r="F4045" s="178"/>
      <c r="G4045" s="178"/>
      <c r="H4045" s="178"/>
      <c r="I4045" s="55" t="str">
        <f>IF(F4045="","",VLOOKUP(LEFT(F4045,5),'Technikai cellák'!B:C,2,0))</f>
        <v/>
      </c>
      <c r="J4045" s="55" t="str">
        <f>IF(F4045="","",VLOOKUP(I4045,'Technikai cellák'!$C$1:$D$12,2,0))</f>
        <v/>
      </c>
      <c r="K4045" s="179"/>
      <c r="L4045" s="67" t="str">
        <f t="shared" si="1215"/>
        <v/>
      </c>
      <c r="M4045" s="68">
        <f t="shared" si="1216"/>
        <v>0</v>
      </c>
      <c r="N4045" s="66">
        <f t="shared" si="1217"/>
        <v>0</v>
      </c>
      <c r="O4045" s="152"/>
      <c r="P4045" s="172">
        <f t="shared" si="1214"/>
        <v>0</v>
      </c>
      <c r="Q4045" s="69">
        <f t="shared" si="1218"/>
        <v>0</v>
      </c>
      <c r="R4045" s="62">
        <f t="shared" si="1219"/>
        <v>0</v>
      </c>
      <c r="S4045" s="153"/>
      <c r="T4045" s="118" t="str">
        <f t="shared" si="1220"/>
        <v/>
      </c>
      <c r="U4045" s="154"/>
      <c r="V4045" s="154"/>
      <c r="W4045" s="154"/>
      <c r="X4045" s="154"/>
      <c r="Y4045" s="154"/>
      <c r="Z4045" s="154"/>
      <c r="AA4045" s="154"/>
      <c r="AB4045" s="154"/>
      <c r="AC4045" s="154"/>
      <c r="AD4045" s="154"/>
      <c r="AE4045" s="154"/>
      <c r="AF4045" s="154"/>
      <c r="AG4045" s="63">
        <f t="shared" si="1221"/>
        <v>0</v>
      </c>
      <c r="AH4045" s="56">
        <f t="shared" si="1222"/>
        <v>0</v>
      </c>
      <c r="AI4045" s="56">
        <f t="shared" si="1223"/>
        <v>0</v>
      </c>
      <c r="AJ4045" s="56">
        <f t="shared" si="1224"/>
        <v>0</v>
      </c>
      <c r="AK4045" s="56">
        <f t="shared" si="1225"/>
        <v>0</v>
      </c>
      <c r="AL4045" s="56">
        <f t="shared" si="1226"/>
        <v>0</v>
      </c>
      <c r="AM4045" s="56">
        <f t="shared" si="1227"/>
        <v>0</v>
      </c>
      <c r="AN4045" s="56">
        <f t="shared" si="1228"/>
        <v>0</v>
      </c>
      <c r="AO4045" s="56">
        <f t="shared" si="1229"/>
        <v>0</v>
      </c>
      <c r="AP4045" s="56">
        <f t="shared" si="1230"/>
        <v>0</v>
      </c>
      <c r="AQ4045" s="56">
        <f t="shared" si="1231"/>
        <v>0</v>
      </c>
      <c r="AR4045" s="86">
        <f t="shared" si="1232"/>
        <v>0</v>
      </c>
    </row>
    <row r="4046" spans="1:44" x14ac:dyDescent="0.25">
      <c r="A4046" s="178"/>
      <c r="B4046" s="55" t="str">
        <f>_xlfn.IFNA(VLOOKUP(A4046,'Ajánlatkérő(k) adatai'!$B$4:$C$205,2,0),"")</f>
        <v/>
      </c>
      <c r="C4046" s="178"/>
      <c r="D4046" s="55" t="str">
        <f>_xlfn.IFNA(VLOOKUP(C4046,'Számlafizető(k) adatai'!$C$4:$D$203,2,0),"")</f>
        <v/>
      </c>
      <c r="E4046" s="55" t="str">
        <f>_xlfn.IFNA(VLOOKUP(C4046,'Számlafizető(k) adatai'!$C$4:$M$203,11,0),"")</f>
        <v/>
      </c>
      <c r="F4046" s="178"/>
      <c r="G4046" s="178"/>
      <c r="H4046" s="178"/>
      <c r="I4046" s="55" t="str">
        <f>IF(F4046="","",VLOOKUP(LEFT(F4046,5),'Technikai cellák'!B:C,2,0))</f>
        <v/>
      </c>
      <c r="J4046" s="55" t="str">
        <f>IF(F4046="","",VLOOKUP(I4046,'Technikai cellák'!$C$1:$D$12,2,0))</f>
        <v/>
      </c>
      <c r="K4046" s="179"/>
      <c r="L4046" s="67" t="str">
        <f t="shared" si="1215"/>
        <v/>
      </c>
      <c r="M4046" s="68">
        <f t="shared" si="1216"/>
        <v>0</v>
      </c>
      <c r="N4046" s="66">
        <f t="shared" si="1217"/>
        <v>0</v>
      </c>
      <c r="O4046" s="152"/>
      <c r="P4046" s="172">
        <f t="shared" si="1214"/>
        <v>0</v>
      </c>
      <c r="Q4046" s="69">
        <f t="shared" si="1218"/>
        <v>0</v>
      </c>
      <c r="R4046" s="62">
        <f t="shared" si="1219"/>
        <v>0</v>
      </c>
      <c r="S4046" s="153"/>
      <c r="T4046" s="118" t="str">
        <f t="shared" si="1220"/>
        <v/>
      </c>
      <c r="U4046" s="154"/>
      <c r="V4046" s="154"/>
      <c r="W4046" s="154"/>
      <c r="X4046" s="154"/>
      <c r="Y4046" s="154"/>
      <c r="Z4046" s="154"/>
      <c r="AA4046" s="154"/>
      <c r="AB4046" s="154"/>
      <c r="AC4046" s="154"/>
      <c r="AD4046" s="154"/>
      <c r="AE4046" s="154"/>
      <c r="AF4046" s="154"/>
      <c r="AG4046" s="63">
        <f t="shared" si="1221"/>
        <v>0</v>
      </c>
      <c r="AH4046" s="56">
        <f t="shared" si="1222"/>
        <v>0</v>
      </c>
      <c r="AI4046" s="56">
        <f t="shared" si="1223"/>
        <v>0</v>
      </c>
      <c r="AJ4046" s="56">
        <f t="shared" si="1224"/>
        <v>0</v>
      </c>
      <c r="AK4046" s="56">
        <f t="shared" si="1225"/>
        <v>0</v>
      </c>
      <c r="AL4046" s="56">
        <f t="shared" si="1226"/>
        <v>0</v>
      </c>
      <c r="AM4046" s="56">
        <f t="shared" si="1227"/>
        <v>0</v>
      </c>
      <c r="AN4046" s="56">
        <f t="shared" si="1228"/>
        <v>0</v>
      </c>
      <c r="AO4046" s="56">
        <f t="shared" si="1229"/>
        <v>0</v>
      </c>
      <c r="AP4046" s="56">
        <f t="shared" si="1230"/>
        <v>0</v>
      </c>
      <c r="AQ4046" s="56">
        <f t="shared" si="1231"/>
        <v>0</v>
      </c>
      <c r="AR4046" s="86">
        <f t="shared" si="1232"/>
        <v>0</v>
      </c>
    </row>
    <row r="4047" spans="1:44" x14ac:dyDescent="0.25">
      <c r="A4047" s="178"/>
      <c r="B4047" s="55" t="str">
        <f>_xlfn.IFNA(VLOOKUP(A4047,'Ajánlatkérő(k) adatai'!$B$4:$C$205,2,0),"")</f>
        <v/>
      </c>
      <c r="C4047" s="178"/>
      <c r="D4047" s="55" t="str">
        <f>_xlfn.IFNA(VLOOKUP(C4047,'Számlafizető(k) adatai'!$C$4:$D$203,2,0),"")</f>
        <v/>
      </c>
      <c r="E4047" s="55" t="str">
        <f>_xlfn.IFNA(VLOOKUP(C4047,'Számlafizető(k) adatai'!$C$4:$M$203,11,0),"")</f>
        <v/>
      </c>
      <c r="F4047" s="178"/>
      <c r="G4047" s="178"/>
      <c r="H4047" s="178"/>
      <c r="I4047" s="55" t="str">
        <f>IF(F4047="","",VLOOKUP(LEFT(F4047,5),'Technikai cellák'!B:C,2,0))</f>
        <v/>
      </c>
      <c r="J4047" s="55" t="str">
        <f>IF(F4047="","",VLOOKUP(I4047,'Technikai cellák'!$C$1:$D$12,2,0))</f>
        <v/>
      </c>
      <c r="K4047" s="179"/>
      <c r="L4047" s="67" t="str">
        <f t="shared" si="1215"/>
        <v/>
      </c>
      <c r="M4047" s="68">
        <f t="shared" si="1216"/>
        <v>0</v>
      </c>
      <c r="N4047" s="66">
        <f t="shared" si="1217"/>
        <v>0</v>
      </c>
      <c r="O4047" s="152"/>
      <c r="P4047" s="172">
        <f t="shared" si="1214"/>
        <v>0</v>
      </c>
      <c r="Q4047" s="69">
        <f t="shared" si="1218"/>
        <v>0</v>
      </c>
      <c r="R4047" s="62">
        <f t="shared" si="1219"/>
        <v>0</v>
      </c>
      <c r="S4047" s="153"/>
      <c r="T4047" s="118" t="str">
        <f t="shared" si="1220"/>
        <v/>
      </c>
      <c r="U4047" s="154"/>
      <c r="V4047" s="154"/>
      <c r="W4047" s="154"/>
      <c r="X4047" s="154"/>
      <c r="Y4047" s="154"/>
      <c r="Z4047" s="154"/>
      <c r="AA4047" s="154"/>
      <c r="AB4047" s="154"/>
      <c r="AC4047" s="154"/>
      <c r="AD4047" s="154"/>
      <c r="AE4047" s="154"/>
      <c r="AF4047" s="154"/>
      <c r="AG4047" s="63">
        <f t="shared" si="1221"/>
        <v>0</v>
      </c>
      <c r="AH4047" s="56">
        <f t="shared" si="1222"/>
        <v>0</v>
      </c>
      <c r="AI4047" s="56">
        <f t="shared" si="1223"/>
        <v>0</v>
      </c>
      <c r="AJ4047" s="56">
        <f t="shared" si="1224"/>
        <v>0</v>
      </c>
      <c r="AK4047" s="56">
        <f t="shared" si="1225"/>
        <v>0</v>
      </c>
      <c r="AL4047" s="56">
        <f t="shared" si="1226"/>
        <v>0</v>
      </c>
      <c r="AM4047" s="56">
        <f t="shared" si="1227"/>
        <v>0</v>
      </c>
      <c r="AN4047" s="56">
        <f t="shared" si="1228"/>
        <v>0</v>
      </c>
      <c r="AO4047" s="56">
        <f t="shared" si="1229"/>
        <v>0</v>
      </c>
      <c r="AP4047" s="56">
        <f t="shared" si="1230"/>
        <v>0</v>
      </c>
      <c r="AQ4047" s="56">
        <f t="shared" si="1231"/>
        <v>0</v>
      </c>
      <c r="AR4047" s="86">
        <f t="shared" si="1232"/>
        <v>0</v>
      </c>
    </row>
    <row r="4048" spans="1:44" x14ac:dyDescent="0.25">
      <c r="A4048" s="178"/>
      <c r="B4048" s="55" t="str">
        <f>_xlfn.IFNA(VLOOKUP(A4048,'Ajánlatkérő(k) adatai'!$B$4:$C$205,2,0),"")</f>
        <v/>
      </c>
      <c r="C4048" s="178"/>
      <c r="D4048" s="55" t="str">
        <f>_xlfn.IFNA(VLOOKUP(C4048,'Számlafizető(k) adatai'!$C$4:$D$203,2,0),"")</f>
        <v/>
      </c>
      <c r="E4048" s="55" t="str">
        <f>_xlfn.IFNA(VLOOKUP(C4048,'Számlafizető(k) adatai'!$C$4:$M$203,11,0),"")</f>
        <v/>
      </c>
      <c r="F4048" s="178"/>
      <c r="G4048" s="178"/>
      <c r="H4048" s="178"/>
      <c r="I4048" s="55" t="str">
        <f>IF(F4048="","",VLOOKUP(LEFT(F4048,5),'Technikai cellák'!B:C,2,0))</f>
        <v/>
      </c>
      <c r="J4048" s="55" t="str">
        <f>IF(F4048="","",VLOOKUP(I4048,'Technikai cellák'!$C$1:$D$12,2,0))</f>
        <v/>
      </c>
      <c r="K4048" s="179"/>
      <c r="L4048" s="67" t="str">
        <f t="shared" si="1215"/>
        <v/>
      </c>
      <c r="M4048" s="68">
        <f t="shared" si="1216"/>
        <v>0</v>
      </c>
      <c r="N4048" s="66">
        <f t="shared" si="1217"/>
        <v>0</v>
      </c>
      <c r="O4048" s="152"/>
      <c r="P4048" s="172">
        <f t="shared" ref="P4048:P4111" si="1233">ROUND((IF(K4048&lt;100,0,K4048*$C$7)/$C$8),0)</f>
        <v>0</v>
      </c>
      <c r="Q4048" s="69">
        <f t="shared" si="1218"/>
        <v>0</v>
      </c>
      <c r="R4048" s="62">
        <f t="shared" si="1219"/>
        <v>0</v>
      </c>
      <c r="S4048" s="153"/>
      <c r="T4048" s="118" t="str">
        <f t="shared" si="1220"/>
        <v/>
      </c>
      <c r="U4048" s="154"/>
      <c r="V4048" s="154"/>
      <c r="W4048" s="154"/>
      <c r="X4048" s="154"/>
      <c r="Y4048" s="154"/>
      <c r="Z4048" s="154"/>
      <c r="AA4048" s="154"/>
      <c r="AB4048" s="154"/>
      <c r="AC4048" s="154"/>
      <c r="AD4048" s="154"/>
      <c r="AE4048" s="154"/>
      <c r="AF4048" s="154"/>
      <c r="AG4048" s="63">
        <f t="shared" si="1221"/>
        <v>0</v>
      </c>
      <c r="AH4048" s="56">
        <f t="shared" si="1222"/>
        <v>0</v>
      </c>
      <c r="AI4048" s="56">
        <f t="shared" si="1223"/>
        <v>0</v>
      </c>
      <c r="AJ4048" s="56">
        <f t="shared" si="1224"/>
        <v>0</v>
      </c>
      <c r="AK4048" s="56">
        <f t="shared" si="1225"/>
        <v>0</v>
      </c>
      <c r="AL4048" s="56">
        <f t="shared" si="1226"/>
        <v>0</v>
      </c>
      <c r="AM4048" s="56">
        <f t="shared" si="1227"/>
        <v>0</v>
      </c>
      <c r="AN4048" s="56">
        <f t="shared" si="1228"/>
        <v>0</v>
      </c>
      <c r="AO4048" s="56">
        <f t="shared" si="1229"/>
        <v>0</v>
      </c>
      <c r="AP4048" s="56">
        <f t="shared" si="1230"/>
        <v>0</v>
      </c>
      <c r="AQ4048" s="56">
        <f t="shared" si="1231"/>
        <v>0</v>
      </c>
      <c r="AR4048" s="86">
        <f t="shared" si="1232"/>
        <v>0</v>
      </c>
    </row>
    <row r="4049" spans="1:44" x14ac:dyDescent="0.25">
      <c r="A4049" s="178"/>
      <c r="B4049" s="55" t="str">
        <f>_xlfn.IFNA(VLOOKUP(A4049,'Ajánlatkérő(k) adatai'!$B$4:$C$205,2,0),"")</f>
        <v/>
      </c>
      <c r="C4049" s="178"/>
      <c r="D4049" s="55" t="str">
        <f>_xlfn.IFNA(VLOOKUP(C4049,'Számlafizető(k) adatai'!$C$4:$D$203,2,0),"")</f>
        <v/>
      </c>
      <c r="E4049" s="55" t="str">
        <f>_xlfn.IFNA(VLOOKUP(C4049,'Számlafizető(k) adatai'!$C$4:$M$203,11,0),"")</f>
        <v/>
      </c>
      <c r="F4049" s="178"/>
      <c r="G4049" s="178"/>
      <c r="H4049" s="178"/>
      <c r="I4049" s="55" t="str">
        <f>IF(F4049="","",VLOOKUP(LEFT(F4049,5),'Technikai cellák'!B:C,2,0))</f>
        <v/>
      </c>
      <c r="J4049" s="55" t="str">
        <f>IF(F4049="","",VLOOKUP(I4049,'Technikai cellák'!$C$1:$D$12,2,0))</f>
        <v/>
      </c>
      <c r="K4049" s="179"/>
      <c r="L4049" s="67" t="str">
        <f t="shared" si="1215"/>
        <v/>
      </c>
      <c r="M4049" s="68">
        <f t="shared" si="1216"/>
        <v>0</v>
      </c>
      <c r="N4049" s="66">
        <f t="shared" si="1217"/>
        <v>0</v>
      </c>
      <c r="O4049" s="152"/>
      <c r="P4049" s="172">
        <f t="shared" si="1233"/>
        <v>0</v>
      </c>
      <c r="Q4049" s="69">
        <f t="shared" si="1218"/>
        <v>0</v>
      </c>
      <c r="R4049" s="62">
        <f t="shared" si="1219"/>
        <v>0</v>
      </c>
      <c r="S4049" s="153"/>
      <c r="T4049" s="118" t="str">
        <f t="shared" si="1220"/>
        <v/>
      </c>
      <c r="U4049" s="154"/>
      <c r="V4049" s="154"/>
      <c r="W4049" s="154"/>
      <c r="X4049" s="154"/>
      <c r="Y4049" s="154"/>
      <c r="Z4049" s="154"/>
      <c r="AA4049" s="154"/>
      <c r="AB4049" s="154"/>
      <c r="AC4049" s="154"/>
      <c r="AD4049" s="154"/>
      <c r="AE4049" s="154"/>
      <c r="AF4049" s="154"/>
      <c r="AG4049" s="63">
        <f t="shared" si="1221"/>
        <v>0</v>
      </c>
      <c r="AH4049" s="56">
        <f t="shared" si="1222"/>
        <v>0</v>
      </c>
      <c r="AI4049" s="56">
        <f t="shared" si="1223"/>
        <v>0</v>
      </c>
      <c r="AJ4049" s="56">
        <f t="shared" si="1224"/>
        <v>0</v>
      </c>
      <c r="AK4049" s="56">
        <f t="shared" si="1225"/>
        <v>0</v>
      </c>
      <c r="AL4049" s="56">
        <f t="shared" si="1226"/>
        <v>0</v>
      </c>
      <c r="AM4049" s="56">
        <f t="shared" si="1227"/>
        <v>0</v>
      </c>
      <c r="AN4049" s="56">
        <f t="shared" si="1228"/>
        <v>0</v>
      </c>
      <c r="AO4049" s="56">
        <f t="shared" si="1229"/>
        <v>0</v>
      </c>
      <c r="AP4049" s="56">
        <f t="shared" si="1230"/>
        <v>0</v>
      </c>
      <c r="AQ4049" s="56">
        <f t="shared" si="1231"/>
        <v>0</v>
      </c>
      <c r="AR4049" s="86">
        <f t="shared" si="1232"/>
        <v>0</v>
      </c>
    </row>
    <row r="4050" spans="1:44" x14ac:dyDescent="0.25">
      <c r="A4050" s="178"/>
      <c r="B4050" s="55" t="str">
        <f>_xlfn.IFNA(VLOOKUP(A4050,'Ajánlatkérő(k) adatai'!$B$4:$C$205,2,0),"")</f>
        <v/>
      </c>
      <c r="C4050" s="178"/>
      <c r="D4050" s="55" t="str">
        <f>_xlfn.IFNA(VLOOKUP(C4050,'Számlafizető(k) adatai'!$C$4:$D$203,2,0),"")</f>
        <v/>
      </c>
      <c r="E4050" s="55" t="str">
        <f>_xlfn.IFNA(VLOOKUP(C4050,'Számlafizető(k) adatai'!$C$4:$M$203,11,0),"")</f>
        <v/>
      </c>
      <c r="F4050" s="178"/>
      <c r="G4050" s="178"/>
      <c r="H4050" s="178"/>
      <c r="I4050" s="55" t="str">
        <f>IF(F4050="","",VLOOKUP(LEFT(F4050,5),'Technikai cellák'!B:C,2,0))</f>
        <v/>
      </c>
      <c r="J4050" s="55" t="str">
        <f>IF(F4050="","",VLOOKUP(I4050,'Technikai cellák'!$C$1:$D$12,2,0))</f>
        <v/>
      </c>
      <c r="K4050" s="179"/>
      <c r="L4050" s="67" t="str">
        <f t="shared" si="1215"/>
        <v/>
      </c>
      <c r="M4050" s="68">
        <f t="shared" si="1216"/>
        <v>0</v>
      </c>
      <c r="N4050" s="66">
        <f t="shared" si="1217"/>
        <v>0</v>
      </c>
      <c r="O4050" s="152"/>
      <c r="P4050" s="172">
        <f t="shared" si="1233"/>
        <v>0</v>
      </c>
      <c r="Q4050" s="69">
        <f t="shared" si="1218"/>
        <v>0</v>
      </c>
      <c r="R4050" s="62">
        <f t="shared" si="1219"/>
        <v>0</v>
      </c>
      <c r="S4050" s="153"/>
      <c r="T4050" s="118" t="str">
        <f t="shared" si="1220"/>
        <v/>
      </c>
      <c r="U4050" s="154"/>
      <c r="V4050" s="154"/>
      <c r="W4050" s="154"/>
      <c r="X4050" s="154"/>
      <c r="Y4050" s="154"/>
      <c r="Z4050" s="154"/>
      <c r="AA4050" s="154"/>
      <c r="AB4050" s="154"/>
      <c r="AC4050" s="154"/>
      <c r="AD4050" s="154"/>
      <c r="AE4050" s="154"/>
      <c r="AF4050" s="154"/>
      <c r="AG4050" s="63">
        <f t="shared" si="1221"/>
        <v>0</v>
      </c>
      <c r="AH4050" s="56">
        <f t="shared" si="1222"/>
        <v>0</v>
      </c>
      <c r="AI4050" s="56">
        <f t="shared" si="1223"/>
        <v>0</v>
      </c>
      <c r="AJ4050" s="56">
        <f t="shared" si="1224"/>
        <v>0</v>
      </c>
      <c r="AK4050" s="56">
        <f t="shared" si="1225"/>
        <v>0</v>
      </c>
      <c r="AL4050" s="56">
        <f t="shared" si="1226"/>
        <v>0</v>
      </c>
      <c r="AM4050" s="56">
        <f t="shared" si="1227"/>
        <v>0</v>
      </c>
      <c r="AN4050" s="56">
        <f t="shared" si="1228"/>
        <v>0</v>
      </c>
      <c r="AO4050" s="56">
        <f t="shared" si="1229"/>
        <v>0</v>
      </c>
      <c r="AP4050" s="56">
        <f t="shared" si="1230"/>
        <v>0</v>
      </c>
      <c r="AQ4050" s="56">
        <f t="shared" si="1231"/>
        <v>0</v>
      </c>
      <c r="AR4050" s="86">
        <f t="shared" si="1232"/>
        <v>0</v>
      </c>
    </row>
    <row r="4051" spans="1:44" x14ac:dyDescent="0.25">
      <c r="A4051" s="178"/>
      <c r="B4051" s="55" t="str">
        <f>_xlfn.IFNA(VLOOKUP(A4051,'Ajánlatkérő(k) adatai'!$B$4:$C$205,2,0),"")</f>
        <v/>
      </c>
      <c r="C4051" s="178"/>
      <c r="D4051" s="55" t="str">
        <f>_xlfn.IFNA(VLOOKUP(C4051,'Számlafizető(k) adatai'!$C$4:$D$203,2,0),"")</f>
        <v/>
      </c>
      <c r="E4051" s="55" t="str">
        <f>_xlfn.IFNA(VLOOKUP(C4051,'Számlafizető(k) adatai'!$C$4:$M$203,11,0),"")</f>
        <v/>
      </c>
      <c r="F4051" s="178"/>
      <c r="G4051" s="178"/>
      <c r="H4051" s="178"/>
      <c r="I4051" s="55" t="str">
        <f>IF(F4051="","",VLOOKUP(LEFT(F4051,5),'Technikai cellák'!B:C,2,0))</f>
        <v/>
      </c>
      <c r="J4051" s="55" t="str">
        <f>IF(F4051="","",VLOOKUP(I4051,'Technikai cellák'!$C$1:$D$12,2,0))</f>
        <v/>
      </c>
      <c r="K4051" s="179"/>
      <c r="L4051" s="67" t="str">
        <f t="shared" si="1215"/>
        <v/>
      </c>
      <c r="M4051" s="68">
        <f t="shared" si="1216"/>
        <v>0</v>
      </c>
      <c r="N4051" s="66">
        <f t="shared" si="1217"/>
        <v>0</v>
      </c>
      <c r="O4051" s="152"/>
      <c r="P4051" s="172">
        <f t="shared" si="1233"/>
        <v>0</v>
      </c>
      <c r="Q4051" s="69">
        <f t="shared" si="1218"/>
        <v>0</v>
      </c>
      <c r="R4051" s="62">
        <f t="shared" si="1219"/>
        <v>0</v>
      </c>
      <c r="S4051" s="153"/>
      <c r="T4051" s="118" t="str">
        <f t="shared" si="1220"/>
        <v/>
      </c>
      <c r="U4051" s="154"/>
      <c r="V4051" s="154"/>
      <c r="W4051" s="154"/>
      <c r="X4051" s="154"/>
      <c r="Y4051" s="154"/>
      <c r="Z4051" s="154"/>
      <c r="AA4051" s="154"/>
      <c r="AB4051" s="154"/>
      <c r="AC4051" s="154"/>
      <c r="AD4051" s="154"/>
      <c r="AE4051" s="154"/>
      <c r="AF4051" s="154"/>
      <c r="AG4051" s="63">
        <f t="shared" si="1221"/>
        <v>0</v>
      </c>
      <c r="AH4051" s="56">
        <f t="shared" si="1222"/>
        <v>0</v>
      </c>
      <c r="AI4051" s="56">
        <f t="shared" si="1223"/>
        <v>0</v>
      </c>
      <c r="AJ4051" s="56">
        <f t="shared" si="1224"/>
        <v>0</v>
      </c>
      <c r="AK4051" s="56">
        <f t="shared" si="1225"/>
        <v>0</v>
      </c>
      <c r="AL4051" s="56">
        <f t="shared" si="1226"/>
        <v>0</v>
      </c>
      <c r="AM4051" s="56">
        <f t="shared" si="1227"/>
        <v>0</v>
      </c>
      <c r="AN4051" s="56">
        <f t="shared" si="1228"/>
        <v>0</v>
      </c>
      <c r="AO4051" s="56">
        <f t="shared" si="1229"/>
        <v>0</v>
      </c>
      <c r="AP4051" s="56">
        <f t="shared" si="1230"/>
        <v>0</v>
      </c>
      <c r="AQ4051" s="56">
        <f t="shared" si="1231"/>
        <v>0</v>
      </c>
      <c r="AR4051" s="86">
        <f t="shared" si="1232"/>
        <v>0</v>
      </c>
    </row>
    <row r="4052" spans="1:44" x14ac:dyDescent="0.25">
      <c r="A4052" s="178"/>
      <c r="B4052" s="55" t="str">
        <f>_xlfn.IFNA(VLOOKUP(A4052,'Ajánlatkérő(k) adatai'!$B$4:$C$205,2,0),"")</f>
        <v/>
      </c>
      <c r="C4052" s="178"/>
      <c r="D4052" s="55" t="str">
        <f>_xlfn.IFNA(VLOOKUP(C4052,'Számlafizető(k) adatai'!$C$4:$D$203,2,0),"")</f>
        <v/>
      </c>
      <c r="E4052" s="55" t="str">
        <f>_xlfn.IFNA(VLOOKUP(C4052,'Számlafizető(k) adatai'!$C$4:$M$203,11,0),"")</f>
        <v/>
      </c>
      <c r="F4052" s="178"/>
      <c r="G4052" s="178"/>
      <c r="H4052" s="178"/>
      <c r="I4052" s="55" t="str">
        <f>IF(F4052="","",VLOOKUP(LEFT(F4052,5),'Technikai cellák'!B:C,2,0))</f>
        <v/>
      </c>
      <c r="J4052" s="55" t="str">
        <f>IF(F4052="","",VLOOKUP(I4052,'Technikai cellák'!$C$1:$D$12,2,0))</f>
        <v/>
      </c>
      <c r="K4052" s="179"/>
      <c r="L4052" s="67" t="str">
        <f t="shared" si="1215"/>
        <v/>
      </c>
      <c r="M4052" s="68">
        <f t="shared" si="1216"/>
        <v>0</v>
      </c>
      <c r="N4052" s="66">
        <f t="shared" si="1217"/>
        <v>0</v>
      </c>
      <c r="O4052" s="152"/>
      <c r="P4052" s="172">
        <f t="shared" si="1233"/>
        <v>0</v>
      </c>
      <c r="Q4052" s="69">
        <f t="shared" si="1218"/>
        <v>0</v>
      </c>
      <c r="R4052" s="62">
        <f t="shared" si="1219"/>
        <v>0</v>
      </c>
      <c r="S4052" s="153"/>
      <c r="T4052" s="118" t="str">
        <f t="shared" si="1220"/>
        <v/>
      </c>
      <c r="U4052" s="154"/>
      <c r="V4052" s="154"/>
      <c r="W4052" s="154"/>
      <c r="X4052" s="154"/>
      <c r="Y4052" s="154"/>
      <c r="Z4052" s="154"/>
      <c r="AA4052" s="154"/>
      <c r="AB4052" s="154"/>
      <c r="AC4052" s="154"/>
      <c r="AD4052" s="154"/>
      <c r="AE4052" s="154"/>
      <c r="AF4052" s="154"/>
      <c r="AG4052" s="63">
        <f t="shared" si="1221"/>
        <v>0</v>
      </c>
      <c r="AH4052" s="56">
        <f t="shared" si="1222"/>
        <v>0</v>
      </c>
      <c r="AI4052" s="56">
        <f t="shared" si="1223"/>
        <v>0</v>
      </c>
      <c r="AJ4052" s="56">
        <f t="shared" si="1224"/>
        <v>0</v>
      </c>
      <c r="AK4052" s="56">
        <f t="shared" si="1225"/>
        <v>0</v>
      </c>
      <c r="AL4052" s="56">
        <f t="shared" si="1226"/>
        <v>0</v>
      </c>
      <c r="AM4052" s="56">
        <f t="shared" si="1227"/>
        <v>0</v>
      </c>
      <c r="AN4052" s="56">
        <f t="shared" si="1228"/>
        <v>0</v>
      </c>
      <c r="AO4052" s="56">
        <f t="shared" si="1229"/>
        <v>0</v>
      </c>
      <c r="AP4052" s="56">
        <f t="shared" si="1230"/>
        <v>0</v>
      </c>
      <c r="AQ4052" s="56">
        <f t="shared" si="1231"/>
        <v>0</v>
      </c>
      <c r="AR4052" s="86">
        <f t="shared" si="1232"/>
        <v>0</v>
      </c>
    </row>
    <row r="4053" spans="1:44" x14ac:dyDescent="0.25">
      <c r="A4053" s="178"/>
      <c r="B4053" s="55" t="str">
        <f>_xlfn.IFNA(VLOOKUP(A4053,'Ajánlatkérő(k) adatai'!$B$4:$C$205,2,0),"")</f>
        <v/>
      </c>
      <c r="C4053" s="178"/>
      <c r="D4053" s="55" t="str">
        <f>_xlfn.IFNA(VLOOKUP(C4053,'Számlafizető(k) adatai'!$C$4:$D$203,2,0),"")</f>
        <v/>
      </c>
      <c r="E4053" s="55" t="str">
        <f>_xlfn.IFNA(VLOOKUP(C4053,'Számlafizető(k) adatai'!$C$4:$M$203,11,0),"")</f>
        <v/>
      </c>
      <c r="F4053" s="178"/>
      <c r="G4053" s="178"/>
      <c r="H4053" s="178"/>
      <c r="I4053" s="55" t="str">
        <f>IF(F4053="","",VLOOKUP(LEFT(F4053,5),'Technikai cellák'!B:C,2,0))</f>
        <v/>
      </c>
      <c r="J4053" s="55" t="str">
        <f>IF(F4053="","",VLOOKUP(I4053,'Technikai cellák'!$C$1:$D$12,2,0))</f>
        <v/>
      </c>
      <c r="K4053" s="179"/>
      <c r="L4053" s="67" t="str">
        <f t="shared" ref="L4053:L4116" si="1234">IF(K4053="","",IF(K4053&lt;20,"20 alatti",IF(K4053&lt;100,"20-99",IF(K4053&lt;500,"100-500","500-"))))</f>
        <v/>
      </c>
      <c r="M4053" s="68">
        <f t="shared" ref="M4053:M4116" si="1235">ROUND(IF(L4053="20 alatti",K4053*1,0),0)</f>
        <v>0</v>
      </c>
      <c r="N4053" s="66">
        <f t="shared" ref="N4053:N4116" si="1236">ROUND(IF(L4053="20-99",K4053*10.5,0),0)</f>
        <v>0</v>
      </c>
      <c r="O4053" s="152"/>
      <c r="P4053" s="172">
        <f t="shared" si="1233"/>
        <v>0</v>
      </c>
      <c r="Q4053" s="69">
        <f t="shared" ref="Q4053:Q4116" si="1237">ROUND(R4053*$F$10,0)</f>
        <v>0</v>
      </c>
      <c r="R4053" s="62">
        <f t="shared" ref="R4053:R4116" si="1238">SUM(AG4053:AR4053)</f>
        <v>0</v>
      </c>
      <c r="S4053" s="153"/>
      <c r="T4053" s="118" t="str">
        <f t="shared" ref="T4053:T4116" si="1239">IF(S4053="","",IF((DAYS360(S4053,$C$4,TRUE))/30&lt;0,"",(DAYS360(S4053,$C$4,))/30))</f>
        <v/>
      </c>
      <c r="U4053" s="154"/>
      <c r="V4053" s="154"/>
      <c r="W4053" s="154"/>
      <c r="X4053" s="154"/>
      <c r="Y4053" s="154"/>
      <c r="Z4053" s="154"/>
      <c r="AA4053" s="154"/>
      <c r="AB4053" s="154"/>
      <c r="AC4053" s="154"/>
      <c r="AD4053" s="154"/>
      <c r="AE4053" s="154"/>
      <c r="AF4053" s="154"/>
      <c r="AG4053" s="63">
        <f t="shared" ref="AG4053:AG4116" si="1240">ROUND((U4053*$C$7)/$C$8,0)</f>
        <v>0</v>
      </c>
      <c r="AH4053" s="56">
        <f t="shared" ref="AH4053:AH4116" si="1241">ROUND((V4053*$C$7)/$C$8,0)</f>
        <v>0</v>
      </c>
      <c r="AI4053" s="56">
        <f t="shared" ref="AI4053:AI4116" si="1242">ROUND((W4053*$C$7)/$C$8,0)</f>
        <v>0</v>
      </c>
      <c r="AJ4053" s="56">
        <f t="shared" ref="AJ4053:AJ4116" si="1243">ROUND((X4053*$C$7)/$C$8,0)</f>
        <v>0</v>
      </c>
      <c r="AK4053" s="56">
        <f t="shared" ref="AK4053:AK4116" si="1244">ROUND((Y4053*$C$7)/$C$8,0)</f>
        <v>0</v>
      </c>
      <c r="AL4053" s="56">
        <f t="shared" ref="AL4053:AL4116" si="1245">ROUND((Z4053*$C$7)/$C$8,0)</f>
        <v>0</v>
      </c>
      <c r="AM4053" s="56">
        <f t="shared" ref="AM4053:AM4116" si="1246">ROUND((AA4053*$C$7)/$C$8,0)</f>
        <v>0</v>
      </c>
      <c r="AN4053" s="56">
        <f t="shared" ref="AN4053:AN4116" si="1247">ROUND((AB4053*$C$7)/$C$8,0)</f>
        <v>0</v>
      </c>
      <c r="AO4053" s="56">
        <f t="shared" ref="AO4053:AO4116" si="1248">ROUND((AC4053*$C$7)/$C$8,0)</f>
        <v>0</v>
      </c>
      <c r="AP4053" s="56">
        <f t="shared" ref="AP4053:AP4116" si="1249">ROUND((AD4053*$C$7)/$C$8,0)</f>
        <v>0</v>
      </c>
      <c r="AQ4053" s="56">
        <f t="shared" ref="AQ4053:AQ4116" si="1250">ROUND((AE4053*$C$7)/$C$8,0)</f>
        <v>0</v>
      </c>
      <c r="AR4053" s="86">
        <f t="shared" ref="AR4053:AR4116" si="1251">ROUND((AF4053*$C$7)/$C$8,0)</f>
        <v>0</v>
      </c>
    </row>
    <row r="4054" spans="1:44" x14ac:dyDescent="0.25">
      <c r="A4054" s="178"/>
      <c r="B4054" s="55" t="str">
        <f>_xlfn.IFNA(VLOOKUP(A4054,'Ajánlatkérő(k) adatai'!$B$4:$C$205,2,0),"")</f>
        <v/>
      </c>
      <c r="C4054" s="178"/>
      <c r="D4054" s="55" t="str">
        <f>_xlfn.IFNA(VLOOKUP(C4054,'Számlafizető(k) adatai'!$C$4:$D$203,2,0),"")</f>
        <v/>
      </c>
      <c r="E4054" s="55" t="str">
        <f>_xlfn.IFNA(VLOOKUP(C4054,'Számlafizető(k) adatai'!$C$4:$M$203,11,0),"")</f>
        <v/>
      </c>
      <c r="F4054" s="178"/>
      <c r="G4054" s="178"/>
      <c r="H4054" s="178"/>
      <c r="I4054" s="55" t="str">
        <f>IF(F4054="","",VLOOKUP(LEFT(F4054,5),'Technikai cellák'!B:C,2,0))</f>
        <v/>
      </c>
      <c r="J4054" s="55" t="str">
        <f>IF(F4054="","",VLOOKUP(I4054,'Technikai cellák'!$C$1:$D$12,2,0))</f>
        <v/>
      </c>
      <c r="K4054" s="179"/>
      <c r="L4054" s="67" t="str">
        <f t="shared" si="1234"/>
        <v/>
      </c>
      <c r="M4054" s="68">
        <f t="shared" si="1235"/>
        <v>0</v>
      </c>
      <c r="N4054" s="66">
        <f t="shared" si="1236"/>
        <v>0</v>
      </c>
      <c r="O4054" s="152"/>
      <c r="P4054" s="172">
        <f t="shared" si="1233"/>
        <v>0</v>
      </c>
      <c r="Q4054" s="69">
        <f t="shared" si="1237"/>
        <v>0</v>
      </c>
      <c r="R4054" s="62">
        <f t="shared" si="1238"/>
        <v>0</v>
      </c>
      <c r="S4054" s="153"/>
      <c r="T4054" s="118" t="str">
        <f t="shared" si="1239"/>
        <v/>
      </c>
      <c r="U4054" s="154"/>
      <c r="V4054" s="154"/>
      <c r="W4054" s="154"/>
      <c r="X4054" s="154"/>
      <c r="Y4054" s="154"/>
      <c r="Z4054" s="154"/>
      <c r="AA4054" s="154"/>
      <c r="AB4054" s="154"/>
      <c r="AC4054" s="154"/>
      <c r="AD4054" s="154"/>
      <c r="AE4054" s="154"/>
      <c r="AF4054" s="154"/>
      <c r="AG4054" s="63">
        <f t="shared" si="1240"/>
        <v>0</v>
      </c>
      <c r="AH4054" s="56">
        <f t="shared" si="1241"/>
        <v>0</v>
      </c>
      <c r="AI4054" s="56">
        <f t="shared" si="1242"/>
        <v>0</v>
      </c>
      <c r="AJ4054" s="56">
        <f t="shared" si="1243"/>
        <v>0</v>
      </c>
      <c r="AK4054" s="56">
        <f t="shared" si="1244"/>
        <v>0</v>
      </c>
      <c r="AL4054" s="56">
        <f t="shared" si="1245"/>
        <v>0</v>
      </c>
      <c r="AM4054" s="56">
        <f t="shared" si="1246"/>
        <v>0</v>
      </c>
      <c r="AN4054" s="56">
        <f t="shared" si="1247"/>
        <v>0</v>
      </c>
      <c r="AO4054" s="56">
        <f t="shared" si="1248"/>
        <v>0</v>
      </c>
      <c r="AP4054" s="56">
        <f t="shared" si="1249"/>
        <v>0</v>
      </c>
      <c r="AQ4054" s="56">
        <f t="shared" si="1250"/>
        <v>0</v>
      </c>
      <c r="AR4054" s="86">
        <f t="shared" si="1251"/>
        <v>0</v>
      </c>
    </row>
    <row r="4055" spans="1:44" x14ac:dyDescent="0.25">
      <c r="A4055" s="178"/>
      <c r="B4055" s="55" t="str">
        <f>_xlfn.IFNA(VLOOKUP(A4055,'Ajánlatkérő(k) adatai'!$B$4:$C$205,2,0),"")</f>
        <v/>
      </c>
      <c r="C4055" s="178"/>
      <c r="D4055" s="55" t="str">
        <f>_xlfn.IFNA(VLOOKUP(C4055,'Számlafizető(k) adatai'!$C$4:$D$203,2,0),"")</f>
        <v/>
      </c>
      <c r="E4055" s="55" t="str">
        <f>_xlfn.IFNA(VLOOKUP(C4055,'Számlafizető(k) adatai'!$C$4:$M$203,11,0),"")</f>
        <v/>
      </c>
      <c r="F4055" s="178"/>
      <c r="G4055" s="178"/>
      <c r="H4055" s="178"/>
      <c r="I4055" s="55" t="str">
        <f>IF(F4055="","",VLOOKUP(LEFT(F4055,5),'Technikai cellák'!B:C,2,0))</f>
        <v/>
      </c>
      <c r="J4055" s="55" t="str">
        <f>IF(F4055="","",VLOOKUP(I4055,'Technikai cellák'!$C$1:$D$12,2,0))</f>
        <v/>
      </c>
      <c r="K4055" s="179"/>
      <c r="L4055" s="67" t="str">
        <f t="shared" si="1234"/>
        <v/>
      </c>
      <c r="M4055" s="68">
        <f t="shared" si="1235"/>
        <v>0</v>
      </c>
      <c r="N4055" s="66">
        <f t="shared" si="1236"/>
        <v>0</v>
      </c>
      <c r="O4055" s="152"/>
      <c r="P4055" s="172">
        <f t="shared" si="1233"/>
        <v>0</v>
      </c>
      <c r="Q4055" s="69">
        <f t="shared" si="1237"/>
        <v>0</v>
      </c>
      <c r="R4055" s="62">
        <f t="shared" si="1238"/>
        <v>0</v>
      </c>
      <c r="S4055" s="153"/>
      <c r="T4055" s="118" t="str">
        <f t="shared" si="1239"/>
        <v/>
      </c>
      <c r="U4055" s="154"/>
      <c r="V4055" s="154"/>
      <c r="W4055" s="154"/>
      <c r="X4055" s="154"/>
      <c r="Y4055" s="154"/>
      <c r="Z4055" s="154"/>
      <c r="AA4055" s="154"/>
      <c r="AB4055" s="154"/>
      <c r="AC4055" s="154"/>
      <c r="AD4055" s="154"/>
      <c r="AE4055" s="154"/>
      <c r="AF4055" s="154"/>
      <c r="AG4055" s="63">
        <f t="shared" si="1240"/>
        <v>0</v>
      </c>
      <c r="AH4055" s="56">
        <f t="shared" si="1241"/>
        <v>0</v>
      </c>
      <c r="AI4055" s="56">
        <f t="shared" si="1242"/>
        <v>0</v>
      </c>
      <c r="AJ4055" s="56">
        <f t="shared" si="1243"/>
        <v>0</v>
      </c>
      <c r="AK4055" s="56">
        <f t="shared" si="1244"/>
        <v>0</v>
      </c>
      <c r="AL4055" s="56">
        <f t="shared" si="1245"/>
        <v>0</v>
      </c>
      <c r="AM4055" s="56">
        <f t="shared" si="1246"/>
        <v>0</v>
      </c>
      <c r="AN4055" s="56">
        <f t="shared" si="1247"/>
        <v>0</v>
      </c>
      <c r="AO4055" s="56">
        <f t="shared" si="1248"/>
        <v>0</v>
      </c>
      <c r="AP4055" s="56">
        <f t="shared" si="1249"/>
        <v>0</v>
      </c>
      <c r="AQ4055" s="56">
        <f t="shared" si="1250"/>
        <v>0</v>
      </c>
      <c r="AR4055" s="86">
        <f t="shared" si="1251"/>
        <v>0</v>
      </c>
    </row>
    <row r="4056" spans="1:44" x14ac:dyDescent="0.25">
      <c r="A4056" s="178"/>
      <c r="B4056" s="55" t="str">
        <f>_xlfn.IFNA(VLOOKUP(A4056,'Ajánlatkérő(k) adatai'!$B$4:$C$205,2,0),"")</f>
        <v/>
      </c>
      <c r="C4056" s="178"/>
      <c r="D4056" s="55" t="str">
        <f>_xlfn.IFNA(VLOOKUP(C4056,'Számlafizető(k) adatai'!$C$4:$D$203,2,0),"")</f>
        <v/>
      </c>
      <c r="E4056" s="55" t="str">
        <f>_xlfn.IFNA(VLOOKUP(C4056,'Számlafizető(k) adatai'!$C$4:$M$203,11,0),"")</f>
        <v/>
      </c>
      <c r="F4056" s="178"/>
      <c r="G4056" s="178"/>
      <c r="H4056" s="178"/>
      <c r="I4056" s="55" t="str">
        <f>IF(F4056="","",VLOOKUP(LEFT(F4056,5),'Technikai cellák'!B:C,2,0))</f>
        <v/>
      </c>
      <c r="J4056" s="55" t="str">
        <f>IF(F4056="","",VLOOKUP(I4056,'Technikai cellák'!$C$1:$D$12,2,0))</f>
        <v/>
      </c>
      <c r="K4056" s="179"/>
      <c r="L4056" s="67" t="str">
        <f t="shared" si="1234"/>
        <v/>
      </c>
      <c r="M4056" s="68">
        <f t="shared" si="1235"/>
        <v>0</v>
      </c>
      <c r="N4056" s="66">
        <f t="shared" si="1236"/>
        <v>0</v>
      </c>
      <c r="O4056" s="152"/>
      <c r="P4056" s="172">
        <f t="shared" si="1233"/>
        <v>0</v>
      </c>
      <c r="Q4056" s="69">
        <f t="shared" si="1237"/>
        <v>0</v>
      </c>
      <c r="R4056" s="62">
        <f t="shared" si="1238"/>
        <v>0</v>
      </c>
      <c r="S4056" s="153"/>
      <c r="T4056" s="118" t="str">
        <f t="shared" si="1239"/>
        <v/>
      </c>
      <c r="U4056" s="154"/>
      <c r="V4056" s="154"/>
      <c r="W4056" s="154"/>
      <c r="X4056" s="154"/>
      <c r="Y4056" s="154"/>
      <c r="Z4056" s="154"/>
      <c r="AA4056" s="154"/>
      <c r="AB4056" s="154"/>
      <c r="AC4056" s="154"/>
      <c r="AD4056" s="154"/>
      <c r="AE4056" s="154"/>
      <c r="AF4056" s="154"/>
      <c r="AG4056" s="63">
        <f t="shared" si="1240"/>
        <v>0</v>
      </c>
      <c r="AH4056" s="56">
        <f t="shared" si="1241"/>
        <v>0</v>
      </c>
      <c r="AI4056" s="56">
        <f t="shared" si="1242"/>
        <v>0</v>
      </c>
      <c r="AJ4056" s="56">
        <f t="shared" si="1243"/>
        <v>0</v>
      </c>
      <c r="AK4056" s="56">
        <f t="shared" si="1244"/>
        <v>0</v>
      </c>
      <c r="AL4056" s="56">
        <f t="shared" si="1245"/>
        <v>0</v>
      </c>
      <c r="AM4056" s="56">
        <f t="shared" si="1246"/>
        <v>0</v>
      </c>
      <c r="AN4056" s="56">
        <f t="shared" si="1247"/>
        <v>0</v>
      </c>
      <c r="AO4056" s="56">
        <f t="shared" si="1248"/>
        <v>0</v>
      </c>
      <c r="AP4056" s="56">
        <f t="shared" si="1249"/>
        <v>0</v>
      </c>
      <c r="AQ4056" s="56">
        <f t="shared" si="1250"/>
        <v>0</v>
      </c>
      <c r="AR4056" s="86">
        <f t="shared" si="1251"/>
        <v>0</v>
      </c>
    </row>
    <row r="4057" spans="1:44" x14ac:dyDescent="0.25">
      <c r="A4057" s="178"/>
      <c r="B4057" s="55" t="str">
        <f>_xlfn.IFNA(VLOOKUP(A4057,'Ajánlatkérő(k) adatai'!$B$4:$C$205,2,0),"")</f>
        <v/>
      </c>
      <c r="C4057" s="178"/>
      <c r="D4057" s="55" t="str">
        <f>_xlfn.IFNA(VLOOKUP(C4057,'Számlafizető(k) adatai'!$C$4:$D$203,2,0),"")</f>
        <v/>
      </c>
      <c r="E4057" s="55" t="str">
        <f>_xlfn.IFNA(VLOOKUP(C4057,'Számlafizető(k) adatai'!$C$4:$M$203,11,0),"")</f>
        <v/>
      </c>
      <c r="F4057" s="178"/>
      <c r="G4057" s="178"/>
      <c r="H4057" s="178"/>
      <c r="I4057" s="55" t="str">
        <f>IF(F4057="","",VLOOKUP(LEFT(F4057,5),'Technikai cellák'!B:C,2,0))</f>
        <v/>
      </c>
      <c r="J4057" s="55" t="str">
        <f>IF(F4057="","",VLOOKUP(I4057,'Technikai cellák'!$C$1:$D$12,2,0))</f>
        <v/>
      </c>
      <c r="K4057" s="179"/>
      <c r="L4057" s="67" t="str">
        <f t="shared" si="1234"/>
        <v/>
      </c>
      <c r="M4057" s="68">
        <f t="shared" si="1235"/>
        <v>0</v>
      </c>
      <c r="N4057" s="66">
        <f t="shared" si="1236"/>
        <v>0</v>
      </c>
      <c r="O4057" s="152"/>
      <c r="P4057" s="172">
        <f t="shared" si="1233"/>
        <v>0</v>
      </c>
      <c r="Q4057" s="69">
        <f t="shared" si="1237"/>
        <v>0</v>
      </c>
      <c r="R4057" s="62">
        <f t="shared" si="1238"/>
        <v>0</v>
      </c>
      <c r="S4057" s="153"/>
      <c r="T4057" s="118" t="str">
        <f t="shared" si="1239"/>
        <v/>
      </c>
      <c r="U4057" s="154"/>
      <c r="V4057" s="154"/>
      <c r="W4057" s="154"/>
      <c r="X4057" s="154"/>
      <c r="Y4057" s="154"/>
      <c r="Z4057" s="154"/>
      <c r="AA4057" s="154"/>
      <c r="AB4057" s="154"/>
      <c r="AC4057" s="154"/>
      <c r="AD4057" s="154"/>
      <c r="AE4057" s="154"/>
      <c r="AF4057" s="154"/>
      <c r="AG4057" s="63">
        <f t="shared" si="1240"/>
        <v>0</v>
      </c>
      <c r="AH4057" s="56">
        <f t="shared" si="1241"/>
        <v>0</v>
      </c>
      <c r="AI4057" s="56">
        <f t="shared" si="1242"/>
        <v>0</v>
      </c>
      <c r="AJ4057" s="56">
        <f t="shared" si="1243"/>
        <v>0</v>
      </c>
      <c r="AK4057" s="56">
        <f t="shared" si="1244"/>
        <v>0</v>
      </c>
      <c r="AL4057" s="56">
        <f t="shared" si="1245"/>
        <v>0</v>
      </c>
      <c r="AM4057" s="56">
        <f t="shared" si="1246"/>
        <v>0</v>
      </c>
      <c r="AN4057" s="56">
        <f t="shared" si="1247"/>
        <v>0</v>
      </c>
      <c r="AO4057" s="56">
        <f t="shared" si="1248"/>
        <v>0</v>
      </c>
      <c r="AP4057" s="56">
        <f t="shared" si="1249"/>
        <v>0</v>
      </c>
      <c r="AQ4057" s="56">
        <f t="shared" si="1250"/>
        <v>0</v>
      </c>
      <c r="AR4057" s="86">
        <f t="shared" si="1251"/>
        <v>0</v>
      </c>
    </row>
    <row r="4058" spans="1:44" x14ac:dyDescent="0.25">
      <c r="A4058" s="178"/>
      <c r="B4058" s="55" t="str">
        <f>_xlfn.IFNA(VLOOKUP(A4058,'Ajánlatkérő(k) adatai'!$B$4:$C$205,2,0),"")</f>
        <v/>
      </c>
      <c r="C4058" s="178"/>
      <c r="D4058" s="55" t="str">
        <f>_xlfn.IFNA(VLOOKUP(C4058,'Számlafizető(k) adatai'!$C$4:$D$203,2,0),"")</f>
        <v/>
      </c>
      <c r="E4058" s="55" t="str">
        <f>_xlfn.IFNA(VLOOKUP(C4058,'Számlafizető(k) adatai'!$C$4:$M$203,11,0),"")</f>
        <v/>
      </c>
      <c r="F4058" s="178"/>
      <c r="G4058" s="178"/>
      <c r="H4058" s="178"/>
      <c r="I4058" s="55" t="str">
        <f>IF(F4058="","",VLOOKUP(LEFT(F4058,5),'Technikai cellák'!B:C,2,0))</f>
        <v/>
      </c>
      <c r="J4058" s="55" t="str">
        <f>IF(F4058="","",VLOOKUP(I4058,'Technikai cellák'!$C$1:$D$12,2,0))</f>
        <v/>
      </c>
      <c r="K4058" s="179"/>
      <c r="L4058" s="67" t="str">
        <f t="shared" si="1234"/>
        <v/>
      </c>
      <c r="M4058" s="68">
        <f t="shared" si="1235"/>
        <v>0</v>
      </c>
      <c r="N4058" s="66">
        <f t="shared" si="1236"/>
        <v>0</v>
      </c>
      <c r="O4058" s="152"/>
      <c r="P4058" s="172">
        <f t="shared" si="1233"/>
        <v>0</v>
      </c>
      <c r="Q4058" s="69">
        <f t="shared" si="1237"/>
        <v>0</v>
      </c>
      <c r="R4058" s="62">
        <f t="shared" si="1238"/>
        <v>0</v>
      </c>
      <c r="S4058" s="153"/>
      <c r="T4058" s="118" t="str">
        <f t="shared" si="1239"/>
        <v/>
      </c>
      <c r="U4058" s="154"/>
      <c r="V4058" s="154"/>
      <c r="W4058" s="154"/>
      <c r="X4058" s="154"/>
      <c r="Y4058" s="154"/>
      <c r="Z4058" s="154"/>
      <c r="AA4058" s="154"/>
      <c r="AB4058" s="154"/>
      <c r="AC4058" s="154"/>
      <c r="AD4058" s="154"/>
      <c r="AE4058" s="154"/>
      <c r="AF4058" s="154"/>
      <c r="AG4058" s="63">
        <f t="shared" si="1240"/>
        <v>0</v>
      </c>
      <c r="AH4058" s="56">
        <f t="shared" si="1241"/>
        <v>0</v>
      </c>
      <c r="AI4058" s="56">
        <f t="shared" si="1242"/>
        <v>0</v>
      </c>
      <c r="AJ4058" s="56">
        <f t="shared" si="1243"/>
        <v>0</v>
      </c>
      <c r="AK4058" s="56">
        <f t="shared" si="1244"/>
        <v>0</v>
      </c>
      <c r="AL4058" s="56">
        <f t="shared" si="1245"/>
        <v>0</v>
      </c>
      <c r="AM4058" s="56">
        <f t="shared" si="1246"/>
        <v>0</v>
      </c>
      <c r="AN4058" s="56">
        <f t="shared" si="1247"/>
        <v>0</v>
      </c>
      <c r="AO4058" s="56">
        <f t="shared" si="1248"/>
        <v>0</v>
      </c>
      <c r="AP4058" s="56">
        <f t="shared" si="1249"/>
        <v>0</v>
      </c>
      <c r="AQ4058" s="56">
        <f t="shared" si="1250"/>
        <v>0</v>
      </c>
      <c r="AR4058" s="86">
        <f t="shared" si="1251"/>
        <v>0</v>
      </c>
    </row>
    <row r="4059" spans="1:44" x14ac:dyDescent="0.25">
      <c r="A4059" s="178"/>
      <c r="B4059" s="55" t="str">
        <f>_xlfn.IFNA(VLOOKUP(A4059,'Ajánlatkérő(k) adatai'!$B$4:$C$205,2,0),"")</f>
        <v/>
      </c>
      <c r="C4059" s="178"/>
      <c r="D4059" s="55" t="str">
        <f>_xlfn.IFNA(VLOOKUP(C4059,'Számlafizető(k) adatai'!$C$4:$D$203,2,0),"")</f>
        <v/>
      </c>
      <c r="E4059" s="55" t="str">
        <f>_xlfn.IFNA(VLOOKUP(C4059,'Számlafizető(k) adatai'!$C$4:$M$203,11,0),"")</f>
        <v/>
      </c>
      <c r="F4059" s="178"/>
      <c r="G4059" s="178"/>
      <c r="H4059" s="178"/>
      <c r="I4059" s="55" t="str">
        <f>IF(F4059="","",VLOOKUP(LEFT(F4059,5),'Technikai cellák'!B:C,2,0))</f>
        <v/>
      </c>
      <c r="J4059" s="55" t="str">
        <f>IF(F4059="","",VLOOKUP(I4059,'Technikai cellák'!$C$1:$D$12,2,0))</f>
        <v/>
      </c>
      <c r="K4059" s="179"/>
      <c r="L4059" s="67" t="str">
        <f t="shared" si="1234"/>
        <v/>
      </c>
      <c r="M4059" s="68">
        <f t="shared" si="1235"/>
        <v>0</v>
      </c>
      <c r="N4059" s="66">
        <f t="shared" si="1236"/>
        <v>0</v>
      </c>
      <c r="O4059" s="152"/>
      <c r="P4059" s="172">
        <f t="shared" si="1233"/>
        <v>0</v>
      </c>
      <c r="Q4059" s="69">
        <f t="shared" si="1237"/>
        <v>0</v>
      </c>
      <c r="R4059" s="62">
        <f t="shared" si="1238"/>
        <v>0</v>
      </c>
      <c r="S4059" s="153"/>
      <c r="T4059" s="118" t="str">
        <f t="shared" si="1239"/>
        <v/>
      </c>
      <c r="U4059" s="154"/>
      <c r="V4059" s="154"/>
      <c r="W4059" s="154"/>
      <c r="X4059" s="154"/>
      <c r="Y4059" s="154"/>
      <c r="Z4059" s="154"/>
      <c r="AA4059" s="154"/>
      <c r="AB4059" s="154"/>
      <c r="AC4059" s="154"/>
      <c r="AD4059" s="154"/>
      <c r="AE4059" s="154"/>
      <c r="AF4059" s="154"/>
      <c r="AG4059" s="63">
        <f t="shared" si="1240"/>
        <v>0</v>
      </c>
      <c r="AH4059" s="56">
        <f t="shared" si="1241"/>
        <v>0</v>
      </c>
      <c r="AI4059" s="56">
        <f t="shared" si="1242"/>
        <v>0</v>
      </c>
      <c r="AJ4059" s="56">
        <f t="shared" si="1243"/>
        <v>0</v>
      </c>
      <c r="AK4059" s="56">
        <f t="shared" si="1244"/>
        <v>0</v>
      </c>
      <c r="AL4059" s="56">
        <f t="shared" si="1245"/>
        <v>0</v>
      </c>
      <c r="AM4059" s="56">
        <f t="shared" si="1246"/>
        <v>0</v>
      </c>
      <c r="AN4059" s="56">
        <f t="shared" si="1247"/>
        <v>0</v>
      </c>
      <c r="AO4059" s="56">
        <f t="shared" si="1248"/>
        <v>0</v>
      </c>
      <c r="AP4059" s="56">
        <f t="shared" si="1249"/>
        <v>0</v>
      </c>
      <c r="AQ4059" s="56">
        <f t="shared" si="1250"/>
        <v>0</v>
      </c>
      <c r="AR4059" s="86">
        <f t="shared" si="1251"/>
        <v>0</v>
      </c>
    </row>
    <row r="4060" spans="1:44" x14ac:dyDescent="0.25">
      <c r="A4060" s="178"/>
      <c r="B4060" s="55" t="str">
        <f>_xlfn.IFNA(VLOOKUP(A4060,'Ajánlatkérő(k) adatai'!$B$4:$C$205,2,0),"")</f>
        <v/>
      </c>
      <c r="C4060" s="178"/>
      <c r="D4060" s="55" t="str">
        <f>_xlfn.IFNA(VLOOKUP(C4060,'Számlafizető(k) adatai'!$C$4:$D$203,2,0),"")</f>
        <v/>
      </c>
      <c r="E4060" s="55" t="str">
        <f>_xlfn.IFNA(VLOOKUP(C4060,'Számlafizető(k) adatai'!$C$4:$M$203,11,0),"")</f>
        <v/>
      </c>
      <c r="F4060" s="178"/>
      <c r="G4060" s="178"/>
      <c r="H4060" s="178"/>
      <c r="I4060" s="55" t="str">
        <f>IF(F4060="","",VLOOKUP(LEFT(F4060,5),'Technikai cellák'!B:C,2,0))</f>
        <v/>
      </c>
      <c r="J4060" s="55" t="str">
        <f>IF(F4060="","",VLOOKUP(I4060,'Technikai cellák'!$C$1:$D$12,2,0))</f>
        <v/>
      </c>
      <c r="K4060" s="179"/>
      <c r="L4060" s="67" t="str">
        <f t="shared" si="1234"/>
        <v/>
      </c>
      <c r="M4060" s="68">
        <f t="shared" si="1235"/>
        <v>0</v>
      </c>
      <c r="N4060" s="66">
        <f t="shared" si="1236"/>
        <v>0</v>
      </c>
      <c r="O4060" s="152"/>
      <c r="P4060" s="172">
        <f t="shared" si="1233"/>
        <v>0</v>
      </c>
      <c r="Q4060" s="69">
        <f t="shared" si="1237"/>
        <v>0</v>
      </c>
      <c r="R4060" s="62">
        <f t="shared" si="1238"/>
        <v>0</v>
      </c>
      <c r="S4060" s="153"/>
      <c r="T4060" s="118" t="str">
        <f t="shared" si="1239"/>
        <v/>
      </c>
      <c r="U4060" s="154"/>
      <c r="V4060" s="154"/>
      <c r="W4060" s="154"/>
      <c r="X4060" s="154"/>
      <c r="Y4060" s="154"/>
      <c r="Z4060" s="154"/>
      <c r="AA4060" s="154"/>
      <c r="AB4060" s="154"/>
      <c r="AC4060" s="154"/>
      <c r="AD4060" s="154"/>
      <c r="AE4060" s="154"/>
      <c r="AF4060" s="154"/>
      <c r="AG4060" s="63">
        <f t="shared" si="1240"/>
        <v>0</v>
      </c>
      <c r="AH4060" s="56">
        <f t="shared" si="1241"/>
        <v>0</v>
      </c>
      <c r="AI4060" s="56">
        <f t="shared" si="1242"/>
        <v>0</v>
      </c>
      <c r="AJ4060" s="56">
        <f t="shared" si="1243"/>
        <v>0</v>
      </c>
      <c r="AK4060" s="56">
        <f t="shared" si="1244"/>
        <v>0</v>
      </c>
      <c r="AL4060" s="56">
        <f t="shared" si="1245"/>
        <v>0</v>
      </c>
      <c r="AM4060" s="56">
        <f t="shared" si="1246"/>
        <v>0</v>
      </c>
      <c r="AN4060" s="56">
        <f t="shared" si="1247"/>
        <v>0</v>
      </c>
      <c r="AO4060" s="56">
        <f t="shared" si="1248"/>
        <v>0</v>
      </c>
      <c r="AP4060" s="56">
        <f t="shared" si="1249"/>
        <v>0</v>
      </c>
      <c r="AQ4060" s="56">
        <f t="shared" si="1250"/>
        <v>0</v>
      </c>
      <c r="AR4060" s="86">
        <f t="shared" si="1251"/>
        <v>0</v>
      </c>
    </row>
    <row r="4061" spans="1:44" x14ac:dyDescent="0.25">
      <c r="A4061" s="178"/>
      <c r="B4061" s="55" t="str">
        <f>_xlfn.IFNA(VLOOKUP(A4061,'Ajánlatkérő(k) adatai'!$B$4:$C$205,2,0),"")</f>
        <v/>
      </c>
      <c r="C4061" s="178"/>
      <c r="D4061" s="55" t="str">
        <f>_xlfn.IFNA(VLOOKUP(C4061,'Számlafizető(k) adatai'!$C$4:$D$203,2,0),"")</f>
        <v/>
      </c>
      <c r="E4061" s="55" t="str">
        <f>_xlfn.IFNA(VLOOKUP(C4061,'Számlafizető(k) adatai'!$C$4:$M$203,11,0),"")</f>
        <v/>
      </c>
      <c r="F4061" s="178"/>
      <c r="G4061" s="178"/>
      <c r="H4061" s="178"/>
      <c r="I4061" s="55" t="str">
        <f>IF(F4061="","",VLOOKUP(LEFT(F4061,5),'Technikai cellák'!B:C,2,0))</f>
        <v/>
      </c>
      <c r="J4061" s="55" t="str">
        <f>IF(F4061="","",VLOOKUP(I4061,'Technikai cellák'!$C$1:$D$12,2,0))</f>
        <v/>
      </c>
      <c r="K4061" s="179"/>
      <c r="L4061" s="67" t="str">
        <f t="shared" si="1234"/>
        <v/>
      </c>
      <c r="M4061" s="68">
        <f t="shared" si="1235"/>
        <v>0</v>
      </c>
      <c r="N4061" s="66">
        <f t="shared" si="1236"/>
        <v>0</v>
      </c>
      <c r="O4061" s="152"/>
      <c r="P4061" s="172">
        <f t="shared" si="1233"/>
        <v>0</v>
      </c>
      <c r="Q4061" s="69">
        <f t="shared" si="1237"/>
        <v>0</v>
      </c>
      <c r="R4061" s="62">
        <f t="shared" si="1238"/>
        <v>0</v>
      </c>
      <c r="S4061" s="153"/>
      <c r="T4061" s="118" t="str">
        <f t="shared" si="1239"/>
        <v/>
      </c>
      <c r="U4061" s="154"/>
      <c r="V4061" s="154"/>
      <c r="W4061" s="154"/>
      <c r="X4061" s="154"/>
      <c r="Y4061" s="154"/>
      <c r="Z4061" s="154"/>
      <c r="AA4061" s="154"/>
      <c r="AB4061" s="154"/>
      <c r="AC4061" s="154"/>
      <c r="AD4061" s="154"/>
      <c r="AE4061" s="154"/>
      <c r="AF4061" s="154"/>
      <c r="AG4061" s="63">
        <f t="shared" si="1240"/>
        <v>0</v>
      </c>
      <c r="AH4061" s="56">
        <f t="shared" si="1241"/>
        <v>0</v>
      </c>
      <c r="AI4061" s="56">
        <f t="shared" si="1242"/>
        <v>0</v>
      </c>
      <c r="AJ4061" s="56">
        <f t="shared" si="1243"/>
        <v>0</v>
      </c>
      <c r="AK4061" s="56">
        <f t="shared" si="1244"/>
        <v>0</v>
      </c>
      <c r="AL4061" s="56">
        <f t="shared" si="1245"/>
        <v>0</v>
      </c>
      <c r="AM4061" s="56">
        <f t="shared" si="1246"/>
        <v>0</v>
      </c>
      <c r="AN4061" s="56">
        <f t="shared" si="1247"/>
        <v>0</v>
      </c>
      <c r="AO4061" s="56">
        <f t="shared" si="1248"/>
        <v>0</v>
      </c>
      <c r="AP4061" s="56">
        <f t="shared" si="1249"/>
        <v>0</v>
      </c>
      <c r="AQ4061" s="56">
        <f t="shared" si="1250"/>
        <v>0</v>
      </c>
      <c r="AR4061" s="86">
        <f t="shared" si="1251"/>
        <v>0</v>
      </c>
    </row>
    <row r="4062" spans="1:44" x14ac:dyDescent="0.25">
      <c r="A4062" s="178"/>
      <c r="B4062" s="55" t="str">
        <f>_xlfn.IFNA(VLOOKUP(A4062,'Ajánlatkérő(k) adatai'!$B$4:$C$205,2,0),"")</f>
        <v/>
      </c>
      <c r="C4062" s="178"/>
      <c r="D4062" s="55" t="str">
        <f>_xlfn.IFNA(VLOOKUP(C4062,'Számlafizető(k) adatai'!$C$4:$D$203,2,0),"")</f>
        <v/>
      </c>
      <c r="E4062" s="55" t="str">
        <f>_xlfn.IFNA(VLOOKUP(C4062,'Számlafizető(k) adatai'!$C$4:$M$203,11,0),"")</f>
        <v/>
      </c>
      <c r="F4062" s="178"/>
      <c r="G4062" s="178"/>
      <c r="H4062" s="178"/>
      <c r="I4062" s="55" t="str">
        <f>IF(F4062="","",VLOOKUP(LEFT(F4062,5),'Technikai cellák'!B:C,2,0))</f>
        <v/>
      </c>
      <c r="J4062" s="55" t="str">
        <f>IF(F4062="","",VLOOKUP(I4062,'Technikai cellák'!$C$1:$D$12,2,0))</f>
        <v/>
      </c>
      <c r="K4062" s="179"/>
      <c r="L4062" s="67" t="str">
        <f t="shared" si="1234"/>
        <v/>
      </c>
      <c r="M4062" s="68">
        <f t="shared" si="1235"/>
        <v>0</v>
      </c>
      <c r="N4062" s="66">
        <f t="shared" si="1236"/>
        <v>0</v>
      </c>
      <c r="O4062" s="152"/>
      <c r="P4062" s="172">
        <f t="shared" si="1233"/>
        <v>0</v>
      </c>
      <c r="Q4062" s="69">
        <f t="shared" si="1237"/>
        <v>0</v>
      </c>
      <c r="R4062" s="62">
        <f t="shared" si="1238"/>
        <v>0</v>
      </c>
      <c r="S4062" s="153"/>
      <c r="T4062" s="118" t="str">
        <f t="shared" si="1239"/>
        <v/>
      </c>
      <c r="U4062" s="154"/>
      <c r="V4062" s="154"/>
      <c r="W4062" s="154"/>
      <c r="X4062" s="154"/>
      <c r="Y4062" s="154"/>
      <c r="Z4062" s="154"/>
      <c r="AA4062" s="154"/>
      <c r="AB4062" s="154"/>
      <c r="AC4062" s="154"/>
      <c r="AD4062" s="154"/>
      <c r="AE4062" s="154"/>
      <c r="AF4062" s="154"/>
      <c r="AG4062" s="63">
        <f t="shared" si="1240"/>
        <v>0</v>
      </c>
      <c r="AH4062" s="56">
        <f t="shared" si="1241"/>
        <v>0</v>
      </c>
      <c r="AI4062" s="56">
        <f t="shared" si="1242"/>
        <v>0</v>
      </c>
      <c r="AJ4062" s="56">
        <f t="shared" si="1243"/>
        <v>0</v>
      </c>
      <c r="AK4062" s="56">
        <f t="shared" si="1244"/>
        <v>0</v>
      </c>
      <c r="AL4062" s="56">
        <f t="shared" si="1245"/>
        <v>0</v>
      </c>
      <c r="AM4062" s="56">
        <f t="shared" si="1246"/>
        <v>0</v>
      </c>
      <c r="AN4062" s="56">
        <f t="shared" si="1247"/>
        <v>0</v>
      </c>
      <c r="AO4062" s="56">
        <f t="shared" si="1248"/>
        <v>0</v>
      </c>
      <c r="AP4062" s="56">
        <f t="shared" si="1249"/>
        <v>0</v>
      </c>
      <c r="AQ4062" s="56">
        <f t="shared" si="1250"/>
        <v>0</v>
      </c>
      <c r="AR4062" s="86">
        <f t="shared" si="1251"/>
        <v>0</v>
      </c>
    </row>
    <row r="4063" spans="1:44" x14ac:dyDescent="0.25">
      <c r="A4063" s="178"/>
      <c r="B4063" s="55" t="str">
        <f>_xlfn.IFNA(VLOOKUP(A4063,'Ajánlatkérő(k) adatai'!$B$4:$C$205,2,0),"")</f>
        <v/>
      </c>
      <c r="C4063" s="178"/>
      <c r="D4063" s="55" t="str">
        <f>_xlfn.IFNA(VLOOKUP(C4063,'Számlafizető(k) adatai'!$C$4:$D$203,2,0),"")</f>
        <v/>
      </c>
      <c r="E4063" s="55" t="str">
        <f>_xlfn.IFNA(VLOOKUP(C4063,'Számlafizető(k) adatai'!$C$4:$M$203,11,0),"")</f>
        <v/>
      </c>
      <c r="F4063" s="178"/>
      <c r="G4063" s="178"/>
      <c r="H4063" s="178"/>
      <c r="I4063" s="55" t="str">
        <f>IF(F4063="","",VLOOKUP(LEFT(F4063,5),'Technikai cellák'!B:C,2,0))</f>
        <v/>
      </c>
      <c r="J4063" s="55" t="str">
        <f>IF(F4063="","",VLOOKUP(I4063,'Technikai cellák'!$C$1:$D$12,2,0))</f>
        <v/>
      </c>
      <c r="K4063" s="179"/>
      <c r="L4063" s="67" t="str">
        <f t="shared" si="1234"/>
        <v/>
      </c>
      <c r="M4063" s="68">
        <f t="shared" si="1235"/>
        <v>0</v>
      </c>
      <c r="N4063" s="66">
        <f t="shared" si="1236"/>
        <v>0</v>
      </c>
      <c r="O4063" s="152"/>
      <c r="P4063" s="172">
        <f t="shared" si="1233"/>
        <v>0</v>
      </c>
      <c r="Q4063" s="69">
        <f t="shared" si="1237"/>
        <v>0</v>
      </c>
      <c r="R4063" s="62">
        <f t="shared" si="1238"/>
        <v>0</v>
      </c>
      <c r="S4063" s="153"/>
      <c r="T4063" s="118" t="str">
        <f t="shared" si="1239"/>
        <v/>
      </c>
      <c r="U4063" s="154"/>
      <c r="V4063" s="154"/>
      <c r="W4063" s="154"/>
      <c r="X4063" s="154"/>
      <c r="Y4063" s="154"/>
      <c r="Z4063" s="154"/>
      <c r="AA4063" s="154"/>
      <c r="AB4063" s="154"/>
      <c r="AC4063" s="154"/>
      <c r="AD4063" s="154"/>
      <c r="AE4063" s="154"/>
      <c r="AF4063" s="154"/>
      <c r="AG4063" s="63">
        <f t="shared" si="1240"/>
        <v>0</v>
      </c>
      <c r="AH4063" s="56">
        <f t="shared" si="1241"/>
        <v>0</v>
      </c>
      <c r="AI4063" s="56">
        <f t="shared" si="1242"/>
        <v>0</v>
      </c>
      <c r="AJ4063" s="56">
        <f t="shared" si="1243"/>
        <v>0</v>
      </c>
      <c r="AK4063" s="56">
        <f t="shared" si="1244"/>
        <v>0</v>
      </c>
      <c r="AL4063" s="56">
        <f t="shared" si="1245"/>
        <v>0</v>
      </c>
      <c r="AM4063" s="56">
        <f t="shared" si="1246"/>
        <v>0</v>
      </c>
      <c r="AN4063" s="56">
        <f t="shared" si="1247"/>
        <v>0</v>
      </c>
      <c r="AO4063" s="56">
        <f t="shared" si="1248"/>
        <v>0</v>
      </c>
      <c r="AP4063" s="56">
        <f t="shared" si="1249"/>
        <v>0</v>
      </c>
      <c r="AQ4063" s="56">
        <f t="shared" si="1250"/>
        <v>0</v>
      </c>
      <c r="AR4063" s="86">
        <f t="shared" si="1251"/>
        <v>0</v>
      </c>
    </row>
    <row r="4064" spans="1:44" x14ac:dyDescent="0.25">
      <c r="A4064" s="178"/>
      <c r="B4064" s="55" t="str">
        <f>_xlfn.IFNA(VLOOKUP(A4064,'Ajánlatkérő(k) adatai'!$B$4:$C$205,2,0),"")</f>
        <v/>
      </c>
      <c r="C4064" s="178"/>
      <c r="D4064" s="55" t="str">
        <f>_xlfn.IFNA(VLOOKUP(C4064,'Számlafizető(k) adatai'!$C$4:$D$203,2,0),"")</f>
        <v/>
      </c>
      <c r="E4064" s="55" t="str">
        <f>_xlfn.IFNA(VLOOKUP(C4064,'Számlafizető(k) adatai'!$C$4:$M$203,11,0),"")</f>
        <v/>
      </c>
      <c r="F4064" s="178"/>
      <c r="G4064" s="178"/>
      <c r="H4064" s="178"/>
      <c r="I4064" s="55" t="str">
        <f>IF(F4064="","",VLOOKUP(LEFT(F4064,5),'Technikai cellák'!B:C,2,0))</f>
        <v/>
      </c>
      <c r="J4064" s="55" t="str">
        <f>IF(F4064="","",VLOOKUP(I4064,'Technikai cellák'!$C$1:$D$12,2,0))</f>
        <v/>
      </c>
      <c r="K4064" s="179"/>
      <c r="L4064" s="67" t="str">
        <f t="shared" si="1234"/>
        <v/>
      </c>
      <c r="M4064" s="68">
        <f t="shared" si="1235"/>
        <v>0</v>
      </c>
      <c r="N4064" s="66">
        <f t="shared" si="1236"/>
        <v>0</v>
      </c>
      <c r="O4064" s="152"/>
      <c r="P4064" s="172">
        <f t="shared" si="1233"/>
        <v>0</v>
      </c>
      <c r="Q4064" s="69">
        <f t="shared" si="1237"/>
        <v>0</v>
      </c>
      <c r="R4064" s="62">
        <f t="shared" si="1238"/>
        <v>0</v>
      </c>
      <c r="S4064" s="153"/>
      <c r="T4064" s="118" t="str">
        <f t="shared" si="1239"/>
        <v/>
      </c>
      <c r="U4064" s="154"/>
      <c r="V4064" s="154"/>
      <c r="W4064" s="154"/>
      <c r="X4064" s="154"/>
      <c r="Y4064" s="154"/>
      <c r="Z4064" s="154"/>
      <c r="AA4064" s="154"/>
      <c r="AB4064" s="154"/>
      <c r="AC4064" s="154"/>
      <c r="AD4064" s="154"/>
      <c r="AE4064" s="154"/>
      <c r="AF4064" s="154"/>
      <c r="AG4064" s="63">
        <f t="shared" si="1240"/>
        <v>0</v>
      </c>
      <c r="AH4064" s="56">
        <f t="shared" si="1241"/>
        <v>0</v>
      </c>
      <c r="AI4064" s="56">
        <f t="shared" si="1242"/>
        <v>0</v>
      </c>
      <c r="AJ4064" s="56">
        <f t="shared" si="1243"/>
        <v>0</v>
      </c>
      <c r="AK4064" s="56">
        <f t="shared" si="1244"/>
        <v>0</v>
      </c>
      <c r="AL4064" s="56">
        <f t="shared" si="1245"/>
        <v>0</v>
      </c>
      <c r="AM4064" s="56">
        <f t="shared" si="1246"/>
        <v>0</v>
      </c>
      <c r="AN4064" s="56">
        <f t="shared" si="1247"/>
        <v>0</v>
      </c>
      <c r="AO4064" s="56">
        <f t="shared" si="1248"/>
        <v>0</v>
      </c>
      <c r="AP4064" s="56">
        <f t="shared" si="1249"/>
        <v>0</v>
      </c>
      <c r="AQ4064" s="56">
        <f t="shared" si="1250"/>
        <v>0</v>
      </c>
      <c r="AR4064" s="86">
        <f t="shared" si="1251"/>
        <v>0</v>
      </c>
    </row>
    <row r="4065" spans="1:44" x14ac:dyDescent="0.25">
      <c r="A4065" s="178"/>
      <c r="B4065" s="55" t="str">
        <f>_xlfn.IFNA(VLOOKUP(A4065,'Ajánlatkérő(k) adatai'!$B$4:$C$205,2,0),"")</f>
        <v/>
      </c>
      <c r="C4065" s="178"/>
      <c r="D4065" s="55" t="str">
        <f>_xlfn.IFNA(VLOOKUP(C4065,'Számlafizető(k) adatai'!$C$4:$D$203,2,0),"")</f>
        <v/>
      </c>
      <c r="E4065" s="55" t="str">
        <f>_xlfn.IFNA(VLOOKUP(C4065,'Számlafizető(k) adatai'!$C$4:$M$203,11,0),"")</f>
        <v/>
      </c>
      <c r="F4065" s="178"/>
      <c r="G4065" s="178"/>
      <c r="H4065" s="178"/>
      <c r="I4065" s="55" t="str">
        <f>IF(F4065="","",VLOOKUP(LEFT(F4065,5),'Technikai cellák'!B:C,2,0))</f>
        <v/>
      </c>
      <c r="J4065" s="55" t="str">
        <f>IF(F4065="","",VLOOKUP(I4065,'Technikai cellák'!$C$1:$D$12,2,0))</f>
        <v/>
      </c>
      <c r="K4065" s="179"/>
      <c r="L4065" s="67" t="str">
        <f t="shared" si="1234"/>
        <v/>
      </c>
      <c r="M4065" s="68">
        <f t="shared" si="1235"/>
        <v>0</v>
      </c>
      <c r="N4065" s="66">
        <f t="shared" si="1236"/>
        <v>0</v>
      </c>
      <c r="O4065" s="152"/>
      <c r="P4065" s="172">
        <f t="shared" si="1233"/>
        <v>0</v>
      </c>
      <c r="Q4065" s="69">
        <f t="shared" si="1237"/>
        <v>0</v>
      </c>
      <c r="R4065" s="62">
        <f t="shared" si="1238"/>
        <v>0</v>
      </c>
      <c r="S4065" s="153"/>
      <c r="T4065" s="118" t="str">
        <f t="shared" si="1239"/>
        <v/>
      </c>
      <c r="U4065" s="154"/>
      <c r="V4065" s="154"/>
      <c r="W4065" s="154"/>
      <c r="X4065" s="154"/>
      <c r="Y4065" s="154"/>
      <c r="Z4065" s="154"/>
      <c r="AA4065" s="154"/>
      <c r="AB4065" s="154"/>
      <c r="AC4065" s="154"/>
      <c r="AD4065" s="154"/>
      <c r="AE4065" s="154"/>
      <c r="AF4065" s="154"/>
      <c r="AG4065" s="63">
        <f t="shared" si="1240"/>
        <v>0</v>
      </c>
      <c r="AH4065" s="56">
        <f t="shared" si="1241"/>
        <v>0</v>
      </c>
      <c r="AI4065" s="56">
        <f t="shared" si="1242"/>
        <v>0</v>
      </c>
      <c r="AJ4065" s="56">
        <f t="shared" si="1243"/>
        <v>0</v>
      </c>
      <c r="AK4065" s="56">
        <f t="shared" si="1244"/>
        <v>0</v>
      </c>
      <c r="AL4065" s="56">
        <f t="shared" si="1245"/>
        <v>0</v>
      </c>
      <c r="AM4065" s="56">
        <f t="shared" si="1246"/>
        <v>0</v>
      </c>
      <c r="AN4065" s="56">
        <f t="shared" si="1247"/>
        <v>0</v>
      </c>
      <c r="AO4065" s="56">
        <f t="shared" si="1248"/>
        <v>0</v>
      </c>
      <c r="AP4065" s="56">
        <f t="shared" si="1249"/>
        <v>0</v>
      </c>
      <c r="AQ4065" s="56">
        <f t="shared" si="1250"/>
        <v>0</v>
      </c>
      <c r="AR4065" s="86">
        <f t="shared" si="1251"/>
        <v>0</v>
      </c>
    </row>
    <row r="4066" spans="1:44" x14ac:dyDescent="0.25">
      <c r="A4066" s="178"/>
      <c r="B4066" s="55" t="str">
        <f>_xlfn.IFNA(VLOOKUP(A4066,'Ajánlatkérő(k) adatai'!$B$4:$C$205,2,0),"")</f>
        <v/>
      </c>
      <c r="C4066" s="178"/>
      <c r="D4066" s="55" t="str">
        <f>_xlfn.IFNA(VLOOKUP(C4066,'Számlafizető(k) adatai'!$C$4:$D$203,2,0),"")</f>
        <v/>
      </c>
      <c r="E4066" s="55" t="str">
        <f>_xlfn.IFNA(VLOOKUP(C4066,'Számlafizető(k) adatai'!$C$4:$M$203,11,0),"")</f>
        <v/>
      </c>
      <c r="F4066" s="178"/>
      <c r="G4066" s="178"/>
      <c r="H4066" s="178"/>
      <c r="I4066" s="55" t="str">
        <f>IF(F4066="","",VLOOKUP(LEFT(F4066,5),'Technikai cellák'!B:C,2,0))</f>
        <v/>
      </c>
      <c r="J4066" s="55" t="str">
        <f>IF(F4066="","",VLOOKUP(I4066,'Technikai cellák'!$C$1:$D$12,2,0))</f>
        <v/>
      </c>
      <c r="K4066" s="179"/>
      <c r="L4066" s="67" t="str">
        <f t="shared" si="1234"/>
        <v/>
      </c>
      <c r="M4066" s="68">
        <f t="shared" si="1235"/>
        <v>0</v>
      </c>
      <c r="N4066" s="66">
        <f t="shared" si="1236"/>
        <v>0</v>
      </c>
      <c r="O4066" s="152"/>
      <c r="P4066" s="172">
        <f t="shared" si="1233"/>
        <v>0</v>
      </c>
      <c r="Q4066" s="69">
        <f t="shared" si="1237"/>
        <v>0</v>
      </c>
      <c r="R4066" s="62">
        <f t="shared" si="1238"/>
        <v>0</v>
      </c>
      <c r="S4066" s="153"/>
      <c r="T4066" s="118" t="str">
        <f t="shared" si="1239"/>
        <v/>
      </c>
      <c r="U4066" s="154"/>
      <c r="V4066" s="154"/>
      <c r="W4066" s="154"/>
      <c r="X4066" s="154"/>
      <c r="Y4066" s="154"/>
      <c r="Z4066" s="154"/>
      <c r="AA4066" s="154"/>
      <c r="AB4066" s="154"/>
      <c r="AC4066" s="154"/>
      <c r="AD4066" s="154"/>
      <c r="AE4066" s="154"/>
      <c r="AF4066" s="154"/>
      <c r="AG4066" s="63">
        <f t="shared" si="1240"/>
        <v>0</v>
      </c>
      <c r="AH4066" s="56">
        <f t="shared" si="1241"/>
        <v>0</v>
      </c>
      <c r="AI4066" s="56">
        <f t="shared" si="1242"/>
        <v>0</v>
      </c>
      <c r="AJ4066" s="56">
        <f t="shared" si="1243"/>
        <v>0</v>
      </c>
      <c r="AK4066" s="56">
        <f t="shared" si="1244"/>
        <v>0</v>
      </c>
      <c r="AL4066" s="56">
        <f t="shared" si="1245"/>
        <v>0</v>
      </c>
      <c r="AM4066" s="56">
        <f t="shared" si="1246"/>
        <v>0</v>
      </c>
      <c r="AN4066" s="56">
        <f t="shared" si="1247"/>
        <v>0</v>
      </c>
      <c r="AO4066" s="56">
        <f t="shared" si="1248"/>
        <v>0</v>
      </c>
      <c r="AP4066" s="56">
        <f t="shared" si="1249"/>
        <v>0</v>
      </c>
      <c r="AQ4066" s="56">
        <f t="shared" si="1250"/>
        <v>0</v>
      </c>
      <c r="AR4066" s="86">
        <f t="shared" si="1251"/>
        <v>0</v>
      </c>
    </row>
    <row r="4067" spans="1:44" x14ac:dyDescent="0.25">
      <c r="A4067" s="178"/>
      <c r="B4067" s="55" t="str">
        <f>_xlfn.IFNA(VLOOKUP(A4067,'Ajánlatkérő(k) adatai'!$B$4:$C$205,2,0),"")</f>
        <v/>
      </c>
      <c r="C4067" s="178"/>
      <c r="D4067" s="55" t="str">
        <f>_xlfn.IFNA(VLOOKUP(C4067,'Számlafizető(k) adatai'!$C$4:$D$203,2,0),"")</f>
        <v/>
      </c>
      <c r="E4067" s="55" t="str">
        <f>_xlfn.IFNA(VLOOKUP(C4067,'Számlafizető(k) adatai'!$C$4:$M$203,11,0),"")</f>
        <v/>
      </c>
      <c r="F4067" s="178"/>
      <c r="G4067" s="178"/>
      <c r="H4067" s="178"/>
      <c r="I4067" s="55" t="str">
        <f>IF(F4067="","",VLOOKUP(LEFT(F4067,5),'Technikai cellák'!B:C,2,0))</f>
        <v/>
      </c>
      <c r="J4067" s="55" t="str">
        <f>IF(F4067="","",VLOOKUP(I4067,'Technikai cellák'!$C$1:$D$12,2,0))</f>
        <v/>
      </c>
      <c r="K4067" s="179"/>
      <c r="L4067" s="67" t="str">
        <f t="shared" si="1234"/>
        <v/>
      </c>
      <c r="M4067" s="68">
        <f t="shared" si="1235"/>
        <v>0</v>
      </c>
      <c r="N4067" s="66">
        <f t="shared" si="1236"/>
        <v>0</v>
      </c>
      <c r="O4067" s="152"/>
      <c r="P4067" s="172">
        <f t="shared" si="1233"/>
        <v>0</v>
      </c>
      <c r="Q4067" s="69">
        <f t="shared" si="1237"/>
        <v>0</v>
      </c>
      <c r="R4067" s="62">
        <f t="shared" si="1238"/>
        <v>0</v>
      </c>
      <c r="S4067" s="153"/>
      <c r="T4067" s="118" t="str">
        <f t="shared" si="1239"/>
        <v/>
      </c>
      <c r="U4067" s="154"/>
      <c r="V4067" s="154"/>
      <c r="W4067" s="154"/>
      <c r="X4067" s="154"/>
      <c r="Y4067" s="154"/>
      <c r="Z4067" s="154"/>
      <c r="AA4067" s="154"/>
      <c r="AB4067" s="154"/>
      <c r="AC4067" s="154"/>
      <c r="AD4067" s="154"/>
      <c r="AE4067" s="154"/>
      <c r="AF4067" s="154"/>
      <c r="AG4067" s="63">
        <f t="shared" si="1240"/>
        <v>0</v>
      </c>
      <c r="AH4067" s="56">
        <f t="shared" si="1241"/>
        <v>0</v>
      </c>
      <c r="AI4067" s="56">
        <f t="shared" si="1242"/>
        <v>0</v>
      </c>
      <c r="AJ4067" s="56">
        <f t="shared" si="1243"/>
        <v>0</v>
      </c>
      <c r="AK4067" s="56">
        <f t="shared" si="1244"/>
        <v>0</v>
      </c>
      <c r="AL4067" s="56">
        <f t="shared" si="1245"/>
        <v>0</v>
      </c>
      <c r="AM4067" s="56">
        <f t="shared" si="1246"/>
        <v>0</v>
      </c>
      <c r="AN4067" s="56">
        <f t="shared" si="1247"/>
        <v>0</v>
      </c>
      <c r="AO4067" s="56">
        <f t="shared" si="1248"/>
        <v>0</v>
      </c>
      <c r="AP4067" s="56">
        <f t="shared" si="1249"/>
        <v>0</v>
      </c>
      <c r="AQ4067" s="56">
        <f t="shared" si="1250"/>
        <v>0</v>
      </c>
      <c r="AR4067" s="86">
        <f t="shared" si="1251"/>
        <v>0</v>
      </c>
    </row>
    <row r="4068" spans="1:44" x14ac:dyDescent="0.25">
      <c r="A4068" s="178"/>
      <c r="B4068" s="55" t="str">
        <f>_xlfn.IFNA(VLOOKUP(A4068,'Ajánlatkérő(k) adatai'!$B$4:$C$205,2,0),"")</f>
        <v/>
      </c>
      <c r="C4068" s="178"/>
      <c r="D4068" s="55" t="str">
        <f>_xlfn.IFNA(VLOOKUP(C4068,'Számlafizető(k) adatai'!$C$4:$D$203,2,0),"")</f>
        <v/>
      </c>
      <c r="E4068" s="55" t="str">
        <f>_xlfn.IFNA(VLOOKUP(C4068,'Számlafizető(k) adatai'!$C$4:$M$203,11,0),"")</f>
        <v/>
      </c>
      <c r="F4068" s="178"/>
      <c r="G4068" s="178"/>
      <c r="H4068" s="178"/>
      <c r="I4068" s="55" t="str">
        <f>IF(F4068="","",VLOOKUP(LEFT(F4068,5),'Technikai cellák'!B:C,2,0))</f>
        <v/>
      </c>
      <c r="J4068" s="55" t="str">
        <f>IF(F4068="","",VLOOKUP(I4068,'Technikai cellák'!$C$1:$D$12,2,0))</f>
        <v/>
      </c>
      <c r="K4068" s="179"/>
      <c r="L4068" s="67" t="str">
        <f t="shared" si="1234"/>
        <v/>
      </c>
      <c r="M4068" s="68">
        <f t="shared" si="1235"/>
        <v>0</v>
      </c>
      <c r="N4068" s="66">
        <f t="shared" si="1236"/>
        <v>0</v>
      </c>
      <c r="O4068" s="152"/>
      <c r="P4068" s="172">
        <f t="shared" si="1233"/>
        <v>0</v>
      </c>
      <c r="Q4068" s="69">
        <f t="shared" si="1237"/>
        <v>0</v>
      </c>
      <c r="R4068" s="62">
        <f t="shared" si="1238"/>
        <v>0</v>
      </c>
      <c r="S4068" s="153"/>
      <c r="T4068" s="118" t="str">
        <f t="shared" si="1239"/>
        <v/>
      </c>
      <c r="U4068" s="154"/>
      <c r="V4068" s="154"/>
      <c r="W4068" s="154"/>
      <c r="X4068" s="154"/>
      <c r="Y4068" s="154"/>
      <c r="Z4068" s="154"/>
      <c r="AA4068" s="154"/>
      <c r="AB4068" s="154"/>
      <c r="AC4068" s="154"/>
      <c r="AD4068" s="154"/>
      <c r="AE4068" s="154"/>
      <c r="AF4068" s="154"/>
      <c r="AG4068" s="63">
        <f t="shared" si="1240"/>
        <v>0</v>
      </c>
      <c r="AH4068" s="56">
        <f t="shared" si="1241"/>
        <v>0</v>
      </c>
      <c r="AI4068" s="56">
        <f t="shared" si="1242"/>
        <v>0</v>
      </c>
      <c r="AJ4068" s="56">
        <f t="shared" si="1243"/>
        <v>0</v>
      </c>
      <c r="AK4068" s="56">
        <f t="shared" si="1244"/>
        <v>0</v>
      </c>
      <c r="AL4068" s="56">
        <f t="shared" si="1245"/>
        <v>0</v>
      </c>
      <c r="AM4068" s="56">
        <f t="shared" si="1246"/>
        <v>0</v>
      </c>
      <c r="AN4068" s="56">
        <f t="shared" si="1247"/>
        <v>0</v>
      </c>
      <c r="AO4068" s="56">
        <f t="shared" si="1248"/>
        <v>0</v>
      </c>
      <c r="AP4068" s="56">
        <f t="shared" si="1249"/>
        <v>0</v>
      </c>
      <c r="AQ4068" s="56">
        <f t="shared" si="1250"/>
        <v>0</v>
      </c>
      <c r="AR4068" s="86">
        <f t="shared" si="1251"/>
        <v>0</v>
      </c>
    </row>
    <row r="4069" spans="1:44" x14ac:dyDescent="0.25">
      <c r="A4069" s="178"/>
      <c r="B4069" s="55" t="str">
        <f>_xlfn.IFNA(VLOOKUP(A4069,'Ajánlatkérő(k) adatai'!$B$4:$C$205,2,0),"")</f>
        <v/>
      </c>
      <c r="C4069" s="178"/>
      <c r="D4069" s="55" t="str">
        <f>_xlfn.IFNA(VLOOKUP(C4069,'Számlafizető(k) adatai'!$C$4:$D$203,2,0),"")</f>
        <v/>
      </c>
      <c r="E4069" s="55" t="str">
        <f>_xlfn.IFNA(VLOOKUP(C4069,'Számlafizető(k) adatai'!$C$4:$M$203,11,0),"")</f>
        <v/>
      </c>
      <c r="F4069" s="178"/>
      <c r="G4069" s="178"/>
      <c r="H4069" s="178"/>
      <c r="I4069" s="55" t="str">
        <f>IF(F4069="","",VLOOKUP(LEFT(F4069,5),'Technikai cellák'!B:C,2,0))</f>
        <v/>
      </c>
      <c r="J4069" s="55" t="str">
        <f>IF(F4069="","",VLOOKUP(I4069,'Technikai cellák'!$C$1:$D$12,2,0))</f>
        <v/>
      </c>
      <c r="K4069" s="179"/>
      <c r="L4069" s="67" t="str">
        <f t="shared" si="1234"/>
        <v/>
      </c>
      <c r="M4069" s="68">
        <f t="shared" si="1235"/>
        <v>0</v>
      </c>
      <c r="N4069" s="66">
        <f t="shared" si="1236"/>
        <v>0</v>
      </c>
      <c r="O4069" s="152"/>
      <c r="P4069" s="172">
        <f t="shared" si="1233"/>
        <v>0</v>
      </c>
      <c r="Q4069" s="69">
        <f t="shared" si="1237"/>
        <v>0</v>
      </c>
      <c r="R4069" s="62">
        <f t="shared" si="1238"/>
        <v>0</v>
      </c>
      <c r="S4069" s="153"/>
      <c r="T4069" s="118" t="str">
        <f t="shared" si="1239"/>
        <v/>
      </c>
      <c r="U4069" s="154"/>
      <c r="V4069" s="154"/>
      <c r="W4069" s="154"/>
      <c r="X4069" s="154"/>
      <c r="Y4069" s="154"/>
      <c r="Z4069" s="154"/>
      <c r="AA4069" s="154"/>
      <c r="AB4069" s="154"/>
      <c r="AC4069" s="154"/>
      <c r="AD4069" s="154"/>
      <c r="AE4069" s="154"/>
      <c r="AF4069" s="154"/>
      <c r="AG4069" s="63">
        <f t="shared" si="1240"/>
        <v>0</v>
      </c>
      <c r="AH4069" s="56">
        <f t="shared" si="1241"/>
        <v>0</v>
      </c>
      <c r="AI4069" s="56">
        <f t="shared" si="1242"/>
        <v>0</v>
      </c>
      <c r="AJ4069" s="56">
        <f t="shared" si="1243"/>
        <v>0</v>
      </c>
      <c r="AK4069" s="56">
        <f t="shared" si="1244"/>
        <v>0</v>
      </c>
      <c r="AL4069" s="56">
        <f t="shared" si="1245"/>
        <v>0</v>
      </c>
      <c r="AM4069" s="56">
        <f t="shared" si="1246"/>
        <v>0</v>
      </c>
      <c r="AN4069" s="56">
        <f t="shared" si="1247"/>
        <v>0</v>
      </c>
      <c r="AO4069" s="56">
        <f t="shared" si="1248"/>
        <v>0</v>
      </c>
      <c r="AP4069" s="56">
        <f t="shared" si="1249"/>
        <v>0</v>
      </c>
      <c r="AQ4069" s="56">
        <f t="shared" si="1250"/>
        <v>0</v>
      </c>
      <c r="AR4069" s="86">
        <f t="shared" si="1251"/>
        <v>0</v>
      </c>
    </row>
    <row r="4070" spans="1:44" x14ac:dyDescent="0.25">
      <c r="A4070" s="178"/>
      <c r="B4070" s="55" t="str">
        <f>_xlfn.IFNA(VLOOKUP(A4070,'Ajánlatkérő(k) adatai'!$B$4:$C$205,2,0),"")</f>
        <v/>
      </c>
      <c r="C4070" s="178"/>
      <c r="D4070" s="55" t="str">
        <f>_xlfn.IFNA(VLOOKUP(C4070,'Számlafizető(k) adatai'!$C$4:$D$203,2,0),"")</f>
        <v/>
      </c>
      <c r="E4070" s="55" t="str">
        <f>_xlfn.IFNA(VLOOKUP(C4070,'Számlafizető(k) adatai'!$C$4:$M$203,11,0),"")</f>
        <v/>
      </c>
      <c r="F4070" s="178"/>
      <c r="G4070" s="178"/>
      <c r="H4070" s="178"/>
      <c r="I4070" s="55" t="str">
        <f>IF(F4070="","",VLOOKUP(LEFT(F4070,5),'Technikai cellák'!B:C,2,0))</f>
        <v/>
      </c>
      <c r="J4070" s="55" t="str">
        <f>IF(F4070="","",VLOOKUP(I4070,'Technikai cellák'!$C$1:$D$12,2,0))</f>
        <v/>
      </c>
      <c r="K4070" s="179"/>
      <c r="L4070" s="67" t="str">
        <f t="shared" si="1234"/>
        <v/>
      </c>
      <c r="M4070" s="68">
        <f t="shared" si="1235"/>
        <v>0</v>
      </c>
      <c r="N4070" s="66">
        <f t="shared" si="1236"/>
        <v>0</v>
      </c>
      <c r="O4070" s="152"/>
      <c r="P4070" s="172">
        <f t="shared" si="1233"/>
        <v>0</v>
      </c>
      <c r="Q4070" s="69">
        <f t="shared" si="1237"/>
        <v>0</v>
      </c>
      <c r="R4070" s="62">
        <f t="shared" si="1238"/>
        <v>0</v>
      </c>
      <c r="S4070" s="153"/>
      <c r="T4070" s="118" t="str">
        <f t="shared" si="1239"/>
        <v/>
      </c>
      <c r="U4070" s="154"/>
      <c r="V4070" s="154"/>
      <c r="W4070" s="154"/>
      <c r="X4070" s="154"/>
      <c r="Y4070" s="154"/>
      <c r="Z4070" s="154"/>
      <c r="AA4070" s="154"/>
      <c r="AB4070" s="154"/>
      <c r="AC4070" s="154"/>
      <c r="AD4070" s="154"/>
      <c r="AE4070" s="154"/>
      <c r="AF4070" s="154"/>
      <c r="AG4070" s="63">
        <f t="shared" si="1240"/>
        <v>0</v>
      </c>
      <c r="AH4070" s="56">
        <f t="shared" si="1241"/>
        <v>0</v>
      </c>
      <c r="AI4070" s="56">
        <f t="shared" si="1242"/>
        <v>0</v>
      </c>
      <c r="AJ4070" s="56">
        <f t="shared" si="1243"/>
        <v>0</v>
      </c>
      <c r="AK4070" s="56">
        <f t="shared" si="1244"/>
        <v>0</v>
      </c>
      <c r="AL4070" s="56">
        <f t="shared" si="1245"/>
        <v>0</v>
      </c>
      <c r="AM4070" s="56">
        <f t="shared" si="1246"/>
        <v>0</v>
      </c>
      <c r="AN4070" s="56">
        <f t="shared" si="1247"/>
        <v>0</v>
      </c>
      <c r="AO4070" s="56">
        <f t="shared" si="1248"/>
        <v>0</v>
      </c>
      <c r="AP4070" s="56">
        <f t="shared" si="1249"/>
        <v>0</v>
      </c>
      <c r="AQ4070" s="56">
        <f t="shared" si="1250"/>
        <v>0</v>
      </c>
      <c r="AR4070" s="86">
        <f t="shared" si="1251"/>
        <v>0</v>
      </c>
    </row>
    <row r="4071" spans="1:44" x14ac:dyDescent="0.25">
      <c r="A4071" s="178"/>
      <c r="B4071" s="55" t="str">
        <f>_xlfn.IFNA(VLOOKUP(A4071,'Ajánlatkérő(k) adatai'!$B$4:$C$205,2,0),"")</f>
        <v/>
      </c>
      <c r="C4071" s="178"/>
      <c r="D4071" s="55" t="str">
        <f>_xlfn.IFNA(VLOOKUP(C4071,'Számlafizető(k) adatai'!$C$4:$D$203,2,0),"")</f>
        <v/>
      </c>
      <c r="E4071" s="55" t="str">
        <f>_xlfn.IFNA(VLOOKUP(C4071,'Számlafizető(k) adatai'!$C$4:$M$203,11,0),"")</f>
        <v/>
      </c>
      <c r="F4071" s="178"/>
      <c r="G4071" s="178"/>
      <c r="H4071" s="178"/>
      <c r="I4071" s="55" t="str">
        <f>IF(F4071="","",VLOOKUP(LEFT(F4071,5),'Technikai cellák'!B:C,2,0))</f>
        <v/>
      </c>
      <c r="J4071" s="55" t="str">
        <f>IF(F4071="","",VLOOKUP(I4071,'Technikai cellák'!$C$1:$D$12,2,0))</f>
        <v/>
      </c>
      <c r="K4071" s="179"/>
      <c r="L4071" s="67" t="str">
        <f t="shared" si="1234"/>
        <v/>
      </c>
      <c r="M4071" s="68">
        <f t="shared" si="1235"/>
        <v>0</v>
      </c>
      <c r="N4071" s="66">
        <f t="shared" si="1236"/>
        <v>0</v>
      </c>
      <c r="O4071" s="152"/>
      <c r="P4071" s="172">
        <f t="shared" si="1233"/>
        <v>0</v>
      </c>
      <c r="Q4071" s="69">
        <f t="shared" si="1237"/>
        <v>0</v>
      </c>
      <c r="R4071" s="62">
        <f t="shared" si="1238"/>
        <v>0</v>
      </c>
      <c r="S4071" s="153"/>
      <c r="T4071" s="118" t="str">
        <f t="shared" si="1239"/>
        <v/>
      </c>
      <c r="U4071" s="154"/>
      <c r="V4071" s="154"/>
      <c r="W4071" s="154"/>
      <c r="X4071" s="154"/>
      <c r="Y4071" s="154"/>
      <c r="Z4071" s="154"/>
      <c r="AA4071" s="154"/>
      <c r="AB4071" s="154"/>
      <c r="AC4071" s="154"/>
      <c r="AD4071" s="154"/>
      <c r="AE4071" s="154"/>
      <c r="AF4071" s="154"/>
      <c r="AG4071" s="63">
        <f t="shared" si="1240"/>
        <v>0</v>
      </c>
      <c r="AH4071" s="56">
        <f t="shared" si="1241"/>
        <v>0</v>
      </c>
      <c r="AI4071" s="56">
        <f t="shared" si="1242"/>
        <v>0</v>
      </c>
      <c r="AJ4071" s="56">
        <f t="shared" si="1243"/>
        <v>0</v>
      </c>
      <c r="AK4071" s="56">
        <f t="shared" si="1244"/>
        <v>0</v>
      </c>
      <c r="AL4071" s="56">
        <f t="shared" si="1245"/>
        <v>0</v>
      </c>
      <c r="AM4071" s="56">
        <f t="shared" si="1246"/>
        <v>0</v>
      </c>
      <c r="AN4071" s="56">
        <f t="shared" si="1247"/>
        <v>0</v>
      </c>
      <c r="AO4071" s="56">
        <f t="shared" si="1248"/>
        <v>0</v>
      </c>
      <c r="AP4071" s="56">
        <f t="shared" si="1249"/>
        <v>0</v>
      </c>
      <c r="AQ4071" s="56">
        <f t="shared" si="1250"/>
        <v>0</v>
      </c>
      <c r="AR4071" s="86">
        <f t="shared" si="1251"/>
        <v>0</v>
      </c>
    </row>
    <row r="4072" spans="1:44" x14ac:dyDescent="0.25">
      <c r="A4072" s="178"/>
      <c r="B4072" s="55" t="str">
        <f>_xlfn.IFNA(VLOOKUP(A4072,'Ajánlatkérő(k) adatai'!$B$4:$C$205,2,0),"")</f>
        <v/>
      </c>
      <c r="C4072" s="178"/>
      <c r="D4072" s="55" t="str">
        <f>_xlfn.IFNA(VLOOKUP(C4072,'Számlafizető(k) adatai'!$C$4:$D$203,2,0),"")</f>
        <v/>
      </c>
      <c r="E4072" s="55" t="str">
        <f>_xlfn.IFNA(VLOOKUP(C4072,'Számlafizető(k) adatai'!$C$4:$M$203,11,0),"")</f>
        <v/>
      </c>
      <c r="F4072" s="178"/>
      <c r="G4072" s="178"/>
      <c r="H4072" s="178"/>
      <c r="I4072" s="55" t="str">
        <f>IF(F4072="","",VLOOKUP(LEFT(F4072,5),'Technikai cellák'!B:C,2,0))</f>
        <v/>
      </c>
      <c r="J4072" s="55" t="str">
        <f>IF(F4072="","",VLOOKUP(I4072,'Technikai cellák'!$C$1:$D$12,2,0))</f>
        <v/>
      </c>
      <c r="K4072" s="179"/>
      <c r="L4072" s="67" t="str">
        <f t="shared" si="1234"/>
        <v/>
      </c>
      <c r="M4072" s="68">
        <f t="shared" si="1235"/>
        <v>0</v>
      </c>
      <c r="N4072" s="66">
        <f t="shared" si="1236"/>
        <v>0</v>
      </c>
      <c r="O4072" s="152"/>
      <c r="P4072" s="172">
        <f t="shared" si="1233"/>
        <v>0</v>
      </c>
      <c r="Q4072" s="69">
        <f t="shared" si="1237"/>
        <v>0</v>
      </c>
      <c r="R4072" s="62">
        <f t="shared" si="1238"/>
        <v>0</v>
      </c>
      <c r="S4072" s="153"/>
      <c r="T4072" s="118" t="str">
        <f t="shared" si="1239"/>
        <v/>
      </c>
      <c r="U4072" s="154"/>
      <c r="V4072" s="154"/>
      <c r="W4072" s="154"/>
      <c r="X4072" s="154"/>
      <c r="Y4072" s="154"/>
      <c r="Z4072" s="154"/>
      <c r="AA4072" s="154"/>
      <c r="AB4072" s="154"/>
      <c r="AC4072" s="154"/>
      <c r="AD4072" s="154"/>
      <c r="AE4072" s="154"/>
      <c r="AF4072" s="154"/>
      <c r="AG4072" s="63">
        <f t="shared" si="1240"/>
        <v>0</v>
      </c>
      <c r="AH4072" s="56">
        <f t="shared" si="1241"/>
        <v>0</v>
      </c>
      <c r="AI4072" s="56">
        <f t="shared" si="1242"/>
        <v>0</v>
      </c>
      <c r="AJ4072" s="56">
        <f t="shared" si="1243"/>
        <v>0</v>
      </c>
      <c r="AK4072" s="56">
        <f t="shared" si="1244"/>
        <v>0</v>
      </c>
      <c r="AL4072" s="56">
        <f t="shared" si="1245"/>
        <v>0</v>
      </c>
      <c r="AM4072" s="56">
        <f t="shared" si="1246"/>
        <v>0</v>
      </c>
      <c r="AN4072" s="56">
        <f t="shared" si="1247"/>
        <v>0</v>
      </c>
      <c r="AO4072" s="56">
        <f t="shared" si="1248"/>
        <v>0</v>
      </c>
      <c r="AP4072" s="56">
        <f t="shared" si="1249"/>
        <v>0</v>
      </c>
      <c r="AQ4072" s="56">
        <f t="shared" si="1250"/>
        <v>0</v>
      </c>
      <c r="AR4072" s="86">
        <f t="shared" si="1251"/>
        <v>0</v>
      </c>
    </row>
    <row r="4073" spans="1:44" x14ac:dyDescent="0.25">
      <c r="A4073" s="178"/>
      <c r="B4073" s="55" t="str">
        <f>_xlfn.IFNA(VLOOKUP(A4073,'Ajánlatkérő(k) adatai'!$B$4:$C$205,2,0),"")</f>
        <v/>
      </c>
      <c r="C4073" s="178"/>
      <c r="D4073" s="55" t="str">
        <f>_xlfn.IFNA(VLOOKUP(C4073,'Számlafizető(k) adatai'!$C$4:$D$203,2,0),"")</f>
        <v/>
      </c>
      <c r="E4073" s="55" t="str">
        <f>_xlfn.IFNA(VLOOKUP(C4073,'Számlafizető(k) adatai'!$C$4:$M$203,11,0),"")</f>
        <v/>
      </c>
      <c r="F4073" s="178"/>
      <c r="G4073" s="178"/>
      <c r="H4073" s="178"/>
      <c r="I4073" s="55" t="str">
        <f>IF(F4073="","",VLOOKUP(LEFT(F4073,5),'Technikai cellák'!B:C,2,0))</f>
        <v/>
      </c>
      <c r="J4073" s="55" t="str">
        <f>IF(F4073="","",VLOOKUP(I4073,'Technikai cellák'!$C$1:$D$12,2,0))</f>
        <v/>
      </c>
      <c r="K4073" s="179"/>
      <c r="L4073" s="67" t="str">
        <f t="shared" si="1234"/>
        <v/>
      </c>
      <c r="M4073" s="68">
        <f t="shared" si="1235"/>
        <v>0</v>
      </c>
      <c r="N4073" s="66">
        <f t="shared" si="1236"/>
        <v>0</v>
      </c>
      <c r="O4073" s="152"/>
      <c r="P4073" s="172">
        <f t="shared" si="1233"/>
        <v>0</v>
      </c>
      <c r="Q4073" s="69">
        <f t="shared" si="1237"/>
        <v>0</v>
      </c>
      <c r="R4073" s="62">
        <f t="shared" si="1238"/>
        <v>0</v>
      </c>
      <c r="S4073" s="153"/>
      <c r="T4073" s="118" t="str">
        <f t="shared" si="1239"/>
        <v/>
      </c>
      <c r="U4073" s="154"/>
      <c r="V4073" s="154"/>
      <c r="W4073" s="154"/>
      <c r="X4073" s="154"/>
      <c r="Y4073" s="154"/>
      <c r="Z4073" s="154"/>
      <c r="AA4073" s="154"/>
      <c r="AB4073" s="154"/>
      <c r="AC4073" s="154"/>
      <c r="AD4073" s="154"/>
      <c r="AE4073" s="154"/>
      <c r="AF4073" s="154"/>
      <c r="AG4073" s="63">
        <f t="shared" si="1240"/>
        <v>0</v>
      </c>
      <c r="AH4073" s="56">
        <f t="shared" si="1241"/>
        <v>0</v>
      </c>
      <c r="AI4073" s="56">
        <f t="shared" si="1242"/>
        <v>0</v>
      </c>
      <c r="AJ4073" s="56">
        <f t="shared" si="1243"/>
        <v>0</v>
      </c>
      <c r="AK4073" s="56">
        <f t="shared" si="1244"/>
        <v>0</v>
      </c>
      <c r="AL4073" s="56">
        <f t="shared" si="1245"/>
        <v>0</v>
      </c>
      <c r="AM4073" s="56">
        <f t="shared" si="1246"/>
        <v>0</v>
      </c>
      <c r="AN4073" s="56">
        <f t="shared" si="1247"/>
        <v>0</v>
      </c>
      <c r="AO4073" s="56">
        <f t="shared" si="1248"/>
        <v>0</v>
      </c>
      <c r="AP4073" s="56">
        <f t="shared" si="1249"/>
        <v>0</v>
      </c>
      <c r="AQ4073" s="56">
        <f t="shared" si="1250"/>
        <v>0</v>
      </c>
      <c r="AR4073" s="86">
        <f t="shared" si="1251"/>
        <v>0</v>
      </c>
    </row>
    <row r="4074" spans="1:44" x14ac:dyDescent="0.25">
      <c r="A4074" s="178"/>
      <c r="B4074" s="55" t="str">
        <f>_xlfn.IFNA(VLOOKUP(A4074,'Ajánlatkérő(k) adatai'!$B$4:$C$205,2,0),"")</f>
        <v/>
      </c>
      <c r="C4074" s="178"/>
      <c r="D4074" s="55" t="str">
        <f>_xlfn.IFNA(VLOOKUP(C4074,'Számlafizető(k) adatai'!$C$4:$D$203,2,0),"")</f>
        <v/>
      </c>
      <c r="E4074" s="55" t="str">
        <f>_xlfn.IFNA(VLOOKUP(C4074,'Számlafizető(k) adatai'!$C$4:$M$203,11,0),"")</f>
        <v/>
      </c>
      <c r="F4074" s="178"/>
      <c r="G4074" s="178"/>
      <c r="H4074" s="178"/>
      <c r="I4074" s="55" t="str">
        <f>IF(F4074="","",VLOOKUP(LEFT(F4074,5),'Technikai cellák'!B:C,2,0))</f>
        <v/>
      </c>
      <c r="J4074" s="55" t="str">
        <f>IF(F4074="","",VLOOKUP(I4074,'Technikai cellák'!$C$1:$D$12,2,0))</f>
        <v/>
      </c>
      <c r="K4074" s="179"/>
      <c r="L4074" s="67" t="str">
        <f t="shared" si="1234"/>
        <v/>
      </c>
      <c r="M4074" s="68">
        <f t="shared" si="1235"/>
        <v>0</v>
      </c>
      <c r="N4074" s="66">
        <f t="shared" si="1236"/>
        <v>0</v>
      </c>
      <c r="O4074" s="152"/>
      <c r="P4074" s="172">
        <f t="shared" si="1233"/>
        <v>0</v>
      </c>
      <c r="Q4074" s="69">
        <f t="shared" si="1237"/>
        <v>0</v>
      </c>
      <c r="R4074" s="62">
        <f t="shared" si="1238"/>
        <v>0</v>
      </c>
      <c r="S4074" s="153"/>
      <c r="T4074" s="118" t="str">
        <f t="shared" si="1239"/>
        <v/>
      </c>
      <c r="U4074" s="154"/>
      <c r="V4074" s="154"/>
      <c r="W4074" s="154"/>
      <c r="X4074" s="154"/>
      <c r="Y4074" s="154"/>
      <c r="Z4074" s="154"/>
      <c r="AA4074" s="154"/>
      <c r="AB4074" s="154"/>
      <c r="AC4074" s="154"/>
      <c r="AD4074" s="154"/>
      <c r="AE4074" s="154"/>
      <c r="AF4074" s="154"/>
      <c r="AG4074" s="63">
        <f t="shared" si="1240"/>
        <v>0</v>
      </c>
      <c r="AH4074" s="56">
        <f t="shared" si="1241"/>
        <v>0</v>
      </c>
      <c r="AI4074" s="56">
        <f t="shared" si="1242"/>
        <v>0</v>
      </c>
      <c r="AJ4074" s="56">
        <f t="shared" si="1243"/>
        <v>0</v>
      </c>
      <c r="AK4074" s="56">
        <f t="shared" si="1244"/>
        <v>0</v>
      </c>
      <c r="AL4074" s="56">
        <f t="shared" si="1245"/>
        <v>0</v>
      </c>
      <c r="AM4074" s="56">
        <f t="shared" si="1246"/>
        <v>0</v>
      </c>
      <c r="AN4074" s="56">
        <f t="shared" si="1247"/>
        <v>0</v>
      </c>
      <c r="AO4074" s="56">
        <f t="shared" si="1248"/>
        <v>0</v>
      </c>
      <c r="AP4074" s="56">
        <f t="shared" si="1249"/>
        <v>0</v>
      </c>
      <c r="AQ4074" s="56">
        <f t="shared" si="1250"/>
        <v>0</v>
      </c>
      <c r="AR4074" s="86">
        <f t="shared" si="1251"/>
        <v>0</v>
      </c>
    </row>
    <row r="4075" spans="1:44" x14ac:dyDescent="0.25">
      <c r="A4075" s="178"/>
      <c r="B4075" s="55" t="str">
        <f>_xlfn.IFNA(VLOOKUP(A4075,'Ajánlatkérő(k) adatai'!$B$4:$C$205,2,0),"")</f>
        <v/>
      </c>
      <c r="C4075" s="178"/>
      <c r="D4075" s="55" t="str">
        <f>_xlfn.IFNA(VLOOKUP(C4075,'Számlafizető(k) adatai'!$C$4:$D$203,2,0),"")</f>
        <v/>
      </c>
      <c r="E4075" s="55" t="str">
        <f>_xlfn.IFNA(VLOOKUP(C4075,'Számlafizető(k) adatai'!$C$4:$M$203,11,0),"")</f>
        <v/>
      </c>
      <c r="F4075" s="178"/>
      <c r="G4075" s="178"/>
      <c r="H4075" s="178"/>
      <c r="I4075" s="55" t="str">
        <f>IF(F4075="","",VLOOKUP(LEFT(F4075,5),'Technikai cellák'!B:C,2,0))</f>
        <v/>
      </c>
      <c r="J4075" s="55" t="str">
        <f>IF(F4075="","",VLOOKUP(I4075,'Technikai cellák'!$C$1:$D$12,2,0))</f>
        <v/>
      </c>
      <c r="K4075" s="179"/>
      <c r="L4075" s="67" t="str">
        <f t="shared" si="1234"/>
        <v/>
      </c>
      <c r="M4075" s="68">
        <f t="shared" si="1235"/>
        <v>0</v>
      </c>
      <c r="N4075" s="66">
        <f t="shared" si="1236"/>
        <v>0</v>
      </c>
      <c r="O4075" s="152"/>
      <c r="P4075" s="172">
        <f t="shared" si="1233"/>
        <v>0</v>
      </c>
      <c r="Q4075" s="69">
        <f t="shared" si="1237"/>
        <v>0</v>
      </c>
      <c r="R4075" s="62">
        <f t="shared" si="1238"/>
        <v>0</v>
      </c>
      <c r="S4075" s="153"/>
      <c r="T4075" s="118" t="str">
        <f t="shared" si="1239"/>
        <v/>
      </c>
      <c r="U4075" s="154"/>
      <c r="V4075" s="154"/>
      <c r="W4075" s="154"/>
      <c r="X4075" s="154"/>
      <c r="Y4075" s="154"/>
      <c r="Z4075" s="154"/>
      <c r="AA4075" s="154"/>
      <c r="AB4075" s="154"/>
      <c r="AC4075" s="154"/>
      <c r="AD4075" s="154"/>
      <c r="AE4075" s="154"/>
      <c r="AF4075" s="154"/>
      <c r="AG4075" s="63">
        <f t="shared" si="1240"/>
        <v>0</v>
      </c>
      <c r="AH4075" s="56">
        <f t="shared" si="1241"/>
        <v>0</v>
      </c>
      <c r="AI4075" s="56">
        <f t="shared" si="1242"/>
        <v>0</v>
      </c>
      <c r="AJ4075" s="56">
        <f t="shared" si="1243"/>
        <v>0</v>
      </c>
      <c r="AK4075" s="56">
        <f t="shared" si="1244"/>
        <v>0</v>
      </c>
      <c r="AL4075" s="56">
        <f t="shared" si="1245"/>
        <v>0</v>
      </c>
      <c r="AM4075" s="56">
        <f t="shared" si="1246"/>
        <v>0</v>
      </c>
      <c r="AN4075" s="56">
        <f t="shared" si="1247"/>
        <v>0</v>
      </c>
      <c r="AO4075" s="56">
        <f t="shared" si="1248"/>
        <v>0</v>
      </c>
      <c r="AP4075" s="56">
        <f t="shared" si="1249"/>
        <v>0</v>
      </c>
      <c r="AQ4075" s="56">
        <f t="shared" si="1250"/>
        <v>0</v>
      </c>
      <c r="AR4075" s="86">
        <f t="shared" si="1251"/>
        <v>0</v>
      </c>
    </row>
    <row r="4076" spans="1:44" x14ac:dyDescent="0.25">
      <c r="A4076" s="178"/>
      <c r="B4076" s="55" t="str">
        <f>_xlfn.IFNA(VLOOKUP(A4076,'Ajánlatkérő(k) adatai'!$B$4:$C$205,2,0),"")</f>
        <v/>
      </c>
      <c r="C4076" s="178"/>
      <c r="D4076" s="55" t="str">
        <f>_xlfn.IFNA(VLOOKUP(C4076,'Számlafizető(k) adatai'!$C$4:$D$203,2,0),"")</f>
        <v/>
      </c>
      <c r="E4076" s="55" t="str">
        <f>_xlfn.IFNA(VLOOKUP(C4076,'Számlafizető(k) adatai'!$C$4:$M$203,11,0),"")</f>
        <v/>
      </c>
      <c r="F4076" s="178"/>
      <c r="G4076" s="178"/>
      <c r="H4076" s="178"/>
      <c r="I4076" s="55" t="str">
        <f>IF(F4076="","",VLOOKUP(LEFT(F4076,5),'Technikai cellák'!B:C,2,0))</f>
        <v/>
      </c>
      <c r="J4076" s="55" t="str">
        <f>IF(F4076="","",VLOOKUP(I4076,'Technikai cellák'!$C$1:$D$12,2,0))</f>
        <v/>
      </c>
      <c r="K4076" s="179"/>
      <c r="L4076" s="67" t="str">
        <f t="shared" si="1234"/>
        <v/>
      </c>
      <c r="M4076" s="68">
        <f t="shared" si="1235"/>
        <v>0</v>
      </c>
      <c r="N4076" s="66">
        <f t="shared" si="1236"/>
        <v>0</v>
      </c>
      <c r="O4076" s="152"/>
      <c r="P4076" s="172">
        <f t="shared" si="1233"/>
        <v>0</v>
      </c>
      <c r="Q4076" s="69">
        <f t="shared" si="1237"/>
        <v>0</v>
      </c>
      <c r="R4076" s="62">
        <f t="shared" si="1238"/>
        <v>0</v>
      </c>
      <c r="S4076" s="153"/>
      <c r="T4076" s="118" t="str">
        <f t="shared" si="1239"/>
        <v/>
      </c>
      <c r="U4076" s="154"/>
      <c r="V4076" s="154"/>
      <c r="W4076" s="154"/>
      <c r="X4076" s="154"/>
      <c r="Y4076" s="154"/>
      <c r="Z4076" s="154"/>
      <c r="AA4076" s="154"/>
      <c r="AB4076" s="154"/>
      <c r="AC4076" s="154"/>
      <c r="AD4076" s="154"/>
      <c r="AE4076" s="154"/>
      <c r="AF4076" s="154"/>
      <c r="AG4076" s="63">
        <f t="shared" si="1240"/>
        <v>0</v>
      </c>
      <c r="AH4076" s="56">
        <f t="shared" si="1241"/>
        <v>0</v>
      </c>
      <c r="AI4076" s="56">
        <f t="shared" si="1242"/>
        <v>0</v>
      </c>
      <c r="AJ4076" s="56">
        <f t="shared" si="1243"/>
        <v>0</v>
      </c>
      <c r="AK4076" s="56">
        <f t="shared" si="1244"/>
        <v>0</v>
      </c>
      <c r="AL4076" s="56">
        <f t="shared" si="1245"/>
        <v>0</v>
      </c>
      <c r="AM4076" s="56">
        <f t="shared" si="1246"/>
        <v>0</v>
      </c>
      <c r="AN4076" s="56">
        <f t="shared" si="1247"/>
        <v>0</v>
      </c>
      <c r="AO4076" s="56">
        <f t="shared" si="1248"/>
        <v>0</v>
      </c>
      <c r="AP4076" s="56">
        <f t="shared" si="1249"/>
        <v>0</v>
      </c>
      <c r="AQ4076" s="56">
        <f t="shared" si="1250"/>
        <v>0</v>
      </c>
      <c r="AR4076" s="86">
        <f t="shared" si="1251"/>
        <v>0</v>
      </c>
    </row>
    <row r="4077" spans="1:44" x14ac:dyDescent="0.25">
      <c r="A4077" s="178"/>
      <c r="B4077" s="55" t="str">
        <f>_xlfn.IFNA(VLOOKUP(A4077,'Ajánlatkérő(k) adatai'!$B$4:$C$205,2,0),"")</f>
        <v/>
      </c>
      <c r="C4077" s="178"/>
      <c r="D4077" s="55" t="str">
        <f>_xlfn.IFNA(VLOOKUP(C4077,'Számlafizető(k) adatai'!$C$4:$D$203,2,0),"")</f>
        <v/>
      </c>
      <c r="E4077" s="55" t="str">
        <f>_xlfn.IFNA(VLOOKUP(C4077,'Számlafizető(k) adatai'!$C$4:$M$203,11,0),"")</f>
        <v/>
      </c>
      <c r="F4077" s="178"/>
      <c r="G4077" s="178"/>
      <c r="H4077" s="178"/>
      <c r="I4077" s="55" t="str">
        <f>IF(F4077="","",VLOOKUP(LEFT(F4077,5),'Technikai cellák'!B:C,2,0))</f>
        <v/>
      </c>
      <c r="J4077" s="55" t="str">
        <f>IF(F4077="","",VLOOKUP(I4077,'Technikai cellák'!$C$1:$D$12,2,0))</f>
        <v/>
      </c>
      <c r="K4077" s="179"/>
      <c r="L4077" s="67" t="str">
        <f t="shared" si="1234"/>
        <v/>
      </c>
      <c r="M4077" s="68">
        <f t="shared" si="1235"/>
        <v>0</v>
      </c>
      <c r="N4077" s="66">
        <f t="shared" si="1236"/>
        <v>0</v>
      </c>
      <c r="O4077" s="152"/>
      <c r="P4077" s="172">
        <f t="shared" si="1233"/>
        <v>0</v>
      </c>
      <c r="Q4077" s="69">
        <f t="shared" si="1237"/>
        <v>0</v>
      </c>
      <c r="R4077" s="62">
        <f t="shared" si="1238"/>
        <v>0</v>
      </c>
      <c r="S4077" s="153"/>
      <c r="T4077" s="118" t="str">
        <f t="shared" si="1239"/>
        <v/>
      </c>
      <c r="U4077" s="154"/>
      <c r="V4077" s="154"/>
      <c r="W4077" s="154"/>
      <c r="X4077" s="154"/>
      <c r="Y4077" s="154"/>
      <c r="Z4077" s="154"/>
      <c r="AA4077" s="154"/>
      <c r="AB4077" s="154"/>
      <c r="AC4077" s="154"/>
      <c r="AD4077" s="154"/>
      <c r="AE4077" s="154"/>
      <c r="AF4077" s="154"/>
      <c r="AG4077" s="63">
        <f t="shared" si="1240"/>
        <v>0</v>
      </c>
      <c r="AH4077" s="56">
        <f t="shared" si="1241"/>
        <v>0</v>
      </c>
      <c r="AI4077" s="56">
        <f t="shared" si="1242"/>
        <v>0</v>
      </c>
      <c r="AJ4077" s="56">
        <f t="shared" si="1243"/>
        <v>0</v>
      </c>
      <c r="AK4077" s="56">
        <f t="shared" si="1244"/>
        <v>0</v>
      </c>
      <c r="AL4077" s="56">
        <f t="shared" si="1245"/>
        <v>0</v>
      </c>
      <c r="AM4077" s="56">
        <f t="shared" si="1246"/>
        <v>0</v>
      </c>
      <c r="AN4077" s="56">
        <f t="shared" si="1247"/>
        <v>0</v>
      </c>
      <c r="AO4077" s="56">
        <f t="shared" si="1248"/>
        <v>0</v>
      </c>
      <c r="AP4077" s="56">
        <f t="shared" si="1249"/>
        <v>0</v>
      </c>
      <c r="AQ4077" s="56">
        <f t="shared" si="1250"/>
        <v>0</v>
      </c>
      <c r="AR4077" s="86">
        <f t="shared" si="1251"/>
        <v>0</v>
      </c>
    </row>
    <row r="4078" spans="1:44" x14ac:dyDescent="0.25">
      <c r="A4078" s="178"/>
      <c r="B4078" s="55" t="str">
        <f>_xlfn.IFNA(VLOOKUP(A4078,'Ajánlatkérő(k) adatai'!$B$4:$C$205,2,0),"")</f>
        <v/>
      </c>
      <c r="C4078" s="178"/>
      <c r="D4078" s="55" t="str">
        <f>_xlfn.IFNA(VLOOKUP(C4078,'Számlafizető(k) adatai'!$C$4:$D$203,2,0),"")</f>
        <v/>
      </c>
      <c r="E4078" s="55" t="str">
        <f>_xlfn.IFNA(VLOOKUP(C4078,'Számlafizető(k) adatai'!$C$4:$M$203,11,0),"")</f>
        <v/>
      </c>
      <c r="F4078" s="178"/>
      <c r="G4078" s="178"/>
      <c r="H4078" s="178"/>
      <c r="I4078" s="55" t="str">
        <f>IF(F4078="","",VLOOKUP(LEFT(F4078,5),'Technikai cellák'!B:C,2,0))</f>
        <v/>
      </c>
      <c r="J4078" s="55" t="str">
        <f>IF(F4078="","",VLOOKUP(I4078,'Technikai cellák'!$C$1:$D$12,2,0))</f>
        <v/>
      </c>
      <c r="K4078" s="179"/>
      <c r="L4078" s="67" t="str">
        <f t="shared" si="1234"/>
        <v/>
      </c>
      <c r="M4078" s="68">
        <f t="shared" si="1235"/>
        <v>0</v>
      </c>
      <c r="N4078" s="66">
        <f t="shared" si="1236"/>
        <v>0</v>
      </c>
      <c r="O4078" s="152"/>
      <c r="P4078" s="172">
        <f t="shared" si="1233"/>
        <v>0</v>
      </c>
      <c r="Q4078" s="69">
        <f t="shared" si="1237"/>
        <v>0</v>
      </c>
      <c r="R4078" s="62">
        <f t="shared" si="1238"/>
        <v>0</v>
      </c>
      <c r="S4078" s="153"/>
      <c r="T4078" s="118" t="str">
        <f t="shared" si="1239"/>
        <v/>
      </c>
      <c r="U4078" s="154"/>
      <c r="V4078" s="154"/>
      <c r="W4078" s="154"/>
      <c r="X4078" s="154"/>
      <c r="Y4078" s="154"/>
      <c r="Z4078" s="154"/>
      <c r="AA4078" s="154"/>
      <c r="AB4078" s="154"/>
      <c r="AC4078" s="154"/>
      <c r="AD4078" s="154"/>
      <c r="AE4078" s="154"/>
      <c r="AF4078" s="154"/>
      <c r="AG4078" s="63">
        <f t="shared" si="1240"/>
        <v>0</v>
      </c>
      <c r="AH4078" s="56">
        <f t="shared" si="1241"/>
        <v>0</v>
      </c>
      <c r="AI4078" s="56">
        <f t="shared" si="1242"/>
        <v>0</v>
      </c>
      <c r="AJ4078" s="56">
        <f t="shared" si="1243"/>
        <v>0</v>
      </c>
      <c r="AK4078" s="56">
        <f t="shared" si="1244"/>
        <v>0</v>
      </c>
      <c r="AL4078" s="56">
        <f t="shared" si="1245"/>
        <v>0</v>
      </c>
      <c r="AM4078" s="56">
        <f t="shared" si="1246"/>
        <v>0</v>
      </c>
      <c r="AN4078" s="56">
        <f t="shared" si="1247"/>
        <v>0</v>
      </c>
      <c r="AO4078" s="56">
        <f t="shared" si="1248"/>
        <v>0</v>
      </c>
      <c r="AP4078" s="56">
        <f t="shared" si="1249"/>
        <v>0</v>
      </c>
      <c r="AQ4078" s="56">
        <f t="shared" si="1250"/>
        <v>0</v>
      </c>
      <c r="AR4078" s="86">
        <f t="shared" si="1251"/>
        <v>0</v>
      </c>
    </row>
    <row r="4079" spans="1:44" x14ac:dyDescent="0.25">
      <c r="A4079" s="178"/>
      <c r="B4079" s="55" t="str">
        <f>_xlfn.IFNA(VLOOKUP(A4079,'Ajánlatkérő(k) adatai'!$B$4:$C$205,2,0),"")</f>
        <v/>
      </c>
      <c r="C4079" s="178"/>
      <c r="D4079" s="55" t="str">
        <f>_xlfn.IFNA(VLOOKUP(C4079,'Számlafizető(k) adatai'!$C$4:$D$203,2,0),"")</f>
        <v/>
      </c>
      <c r="E4079" s="55" t="str">
        <f>_xlfn.IFNA(VLOOKUP(C4079,'Számlafizető(k) adatai'!$C$4:$M$203,11,0),"")</f>
        <v/>
      </c>
      <c r="F4079" s="178"/>
      <c r="G4079" s="178"/>
      <c r="H4079" s="178"/>
      <c r="I4079" s="55" t="str">
        <f>IF(F4079="","",VLOOKUP(LEFT(F4079,5),'Technikai cellák'!B:C,2,0))</f>
        <v/>
      </c>
      <c r="J4079" s="55" t="str">
        <f>IF(F4079="","",VLOOKUP(I4079,'Technikai cellák'!$C$1:$D$12,2,0))</f>
        <v/>
      </c>
      <c r="K4079" s="179"/>
      <c r="L4079" s="67" t="str">
        <f t="shared" si="1234"/>
        <v/>
      </c>
      <c r="M4079" s="68">
        <f t="shared" si="1235"/>
        <v>0</v>
      </c>
      <c r="N4079" s="66">
        <f t="shared" si="1236"/>
        <v>0</v>
      </c>
      <c r="O4079" s="152"/>
      <c r="P4079" s="172">
        <f t="shared" si="1233"/>
        <v>0</v>
      </c>
      <c r="Q4079" s="69">
        <f t="shared" si="1237"/>
        <v>0</v>
      </c>
      <c r="R4079" s="62">
        <f t="shared" si="1238"/>
        <v>0</v>
      </c>
      <c r="S4079" s="153"/>
      <c r="T4079" s="118" t="str">
        <f t="shared" si="1239"/>
        <v/>
      </c>
      <c r="U4079" s="154"/>
      <c r="V4079" s="154"/>
      <c r="W4079" s="154"/>
      <c r="X4079" s="154"/>
      <c r="Y4079" s="154"/>
      <c r="Z4079" s="154"/>
      <c r="AA4079" s="154"/>
      <c r="AB4079" s="154"/>
      <c r="AC4079" s="154"/>
      <c r="AD4079" s="154"/>
      <c r="AE4079" s="154"/>
      <c r="AF4079" s="154"/>
      <c r="AG4079" s="63">
        <f t="shared" si="1240"/>
        <v>0</v>
      </c>
      <c r="AH4079" s="56">
        <f t="shared" si="1241"/>
        <v>0</v>
      </c>
      <c r="AI4079" s="56">
        <f t="shared" si="1242"/>
        <v>0</v>
      </c>
      <c r="AJ4079" s="56">
        <f t="shared" si="1243"/>
        <v>0</v>
      </c>
      <c r="AK4079" s="56">
        <f t="shared" si="1244"/>
        <v>0</v>
      </c>
      <c r="AL4079" s="56">
        <f t="shared" si="1245"/>
        <v>0</v>
      </c>
      <c r="AM4079" s="56">
        <f t="shared" si="1246"/>
        <v>0</v>
      </c>
      <c r="AN4079" s="56">
        <f t="shared" si="1247"/>
        <v>0</v>
      </c>
      <c r="AO4079" s="56">
        <f t="shared" si="1248"/>
        <v>0</v>
      </c>
      <c r="AP4079" s="56">
        <f t="shared" si="1249"/>
        <v>0</v>
      </c>
      <c r="AQ4079" s="56">
        <f t="shared" si="1250"/>
        <v>0</v>
      </c>
      <c r="AR4079" s="86">
        <f t="shared" si="1251"/>
        <v>0</v>
      </c>
    </row>
    <row r="4080" spans="1:44" x14ac:dyDescent="0.25">
      <c r="A4080" s="178"/>
      <c r="B4080" s="55" t="str">
        <f>_xlfn.IFNA(VLOOKUP(A4080,'Ajánlatkérő(k) adatai'!$B$4:$C$205,2,0),"")</f>
        <v/>
      </c>
      <c r="C4080" s="178"/>
      <c r="D4080" s="55" t="str">
        <f>_xlfn.IFNA(VLOOKUP(C4080,'Számlafizető(k) adatai'!$C$4:$D$203,2,0),"")</f>
        <v/>
      </c>
      <c r="E4080" s="55" t="str">
        <f>_xlfn.IFNA(VLOOKUP(C4080,'Számlafizető(k) adatai'!$C$4:$M$203,11,0),"")</f>
        <v/>
      </c>
      <c r="F4080" s="178"/>
      <c r="G4080" s="178"/>
      <c r="H4080" s="178"/>
      <c r="I4080" s="55" t="str">
        <f>IF(F4080="","",VLOOKUP(LEFT(F4080,5),'Technikai cellák'!B:C,2,0))</f>
        <v/>
      </c>
      <c r="J4080" s="55" t="str">
        <f>IF(F4080="","",VLOOKUP(I4080,'Technikai cellák'!$C$1:$D$12,2,0))</f>
        <v/>
      </c>
      <c r="K4080" s="179"/>
      <c r="L4080" s="67" t="str">
        <f t="shared" si="1234"/>
        <v/>
      </c>
      <c r="M4080" s="68">
        <f t="shared" si="1235"/>
        <v>0</v>
      </c>
      <c r="N4080" s="66">
        <f t="shared" si="1236"/>
        <v>0</v>
      </c>
      <c r="O4080" s="152"/>
      <c r="P4080" s="172">
        <f t="shared" si="1233"/>
        <v>0</v>
      </c>
      <c r="Q4080" s="69">
        <f t="shared" si="1237"/>
        <v>0</v>
      </c>
      <c r="R4080" s="62">
        <f t="shared" si="1238"/>
        <v>0</v>
      </c>
      <c r="S4080" s="153"/>
      <c r="T4080" s="118" t="str">
        <f t="shared" si="1239"/>
        <v/>
      </c>
      <c r="U4080" s="154"/>
      <c r="V4080" s="154"/>
      <c r="W4080" s="154"/>
      <c r="X4080" s="154"/>
      <c r="Y4080" s="154"/>
      <c r="Z4080" s="154"/>
      <c r="AA4080" s="154"/>
      <c r="AB4080" s="154"/>
      <c r="AC4080" s="154"/>
      <c r="AD4080" s="154"/>
      <c r="AE4080" s="154"/>
      <c r="AF4080" s="154"/>
      <c r="AG4080" s="63">
        <f t="shared" si="1240"/>
        <v>0</v>
      </c>
      <c r="AH4080" s="56">
        <f t="shared" si="1241"/>
        <v>0</v>
      </c>
      <c r="AI4080" s="56">
        <f t="shared" si="1242"/>
        <v>0</v>
      </c>
      <c r="AJ4080" s="56">
        <f t="shared" si="1243"/>
        <v>0</v>
      </c>
      <c r="AK4080" s="56">
        <f t="shared" si="1244"/>
        <v>0</v>
      </c>
      <c r="AL4080" s="56">
        <f t="shared" si="1245"/>
        <v>0</v>
      </c>
      <c r="AM4080" s="56">
        <f t="shared" si="1246"/>
        <v>0</v>
      </c>
      <c r="AN4080" s="56">
        <f t="shared" si="1247"/>
        <v>0</v>
      </c>
      <c r="AO4080" s="56">
        <f t="shared" si="1248"/>
        <v>0</v>
      </c>
      <c r="AP4080" s="56">
        <f t="shared" si="1249"/>
        <v>0</v>
      </c>
      <c r="AQ4080" s="56">
        <f t="shared" si="1250"/>
        <v>0</v>
      </c>
      <c r="AR4080" s="86">
        <f t="shared" si="1251"/>
        <v>0</v>
      </c>
    </row>
    <row r="4081" spans="1:44" x14ac:dyDescent="0.25">
      <c r="A4081" s="178"/>
      <c r="B4081" s="55" t="str">
        <f>_xlfn.IFNA(VLOOKUP(A4081,'Ajánlatkérő(k) adatai'!$B$4:$C$205,2,0),"")</f>
        <v/>
      </c>
      <c r="C4081" s="178"/>
      <c r="D4081" s="55" t="str">
        <f>_xlfn.IFNA(VLOOKUP(C4081,'Számlafizető(k) adatai'!$C$4:$D$203,2,0),"")</f>
        <v/>
      </c>
      <c r="E4081" s="55" t="str">
        <f>_xlfn.IFNA(VLOOKUP(C4081,'Számlafizető(k) adatai'!$C$4:$M$203,11,0),"")</f>
        <v/>
      </c>
      <c r="F4081" s="178"/>
      <c r="G4081" s="178"/>
      <c r="H4081" s="178"/>
      <c r="I4081" s="55" t="str">
        <f>IF(F4081="","",VLOOKUP(LEFT(F4081,5),'Technikai cellák'!B:C,2,0))</f>
        <v/>
      </c>
      <c r="J4081" s="55" t="str">
        <f>IF(F4081="","",VLOOKUP(I4081,'Technikai cellák'!$C$1:$D$12,2,0))</f>
        <v/>
      </c>
      <c r="K4081" s="179"/>
      <c r="L4081" s="67" t="str">
        <f t="shared" si="1234"/>
        <v/>
      </c>
      <c r="M4081" s="68">
        <f t="shared" si="1235"/>
        <v>0</v>
      </c>
      <c r="N4081" s="66">
        <f t="shared" si="1236"/>
        <v>0</v>
      </c>
      <c r="O4081" s="152"/>
      <c r="P4081" s="172">
        <f t="shared" si="1233"/>
        <v>0</v>
      </c>
      <c r="Q4081" s="69">
        <f t="shared" si="1237"/>
        <v>0</v>
      </c>
      <c r="R4081" s="62">
        <f t="shared" si="1238"/>
        <v>0</v>
      </c>
      <c r="S4081" s="153"/>
      <c r="T4081" s="118" t="str">
        <f t="shared" si="1239"/>
        <v/>
      </c>
      <c r="U4081" s="154"/>
      <c r="V4081" s="154"/>
      <c r="W4081" s="154"/>
      <c r="X4081" s="154"/>
      <c r="Y4081" s="154"/>
      <c r="Z4081" s="154"/>
      <c r="AA4081" s="154"/>
      <c r="AB4081" s="154"/>
      <c r="AC4081" s="154"/>
      <c r="AD4081" s="154"/>
      <c r="AE4081" s="154"/>
      <c r="AF4081" s="154"/>
      <c r="AG4081" s="63">
        <f t="shared" si="1240"/>
        <v>0</v>
      </c>
      <c r="AH4081" s="56">
        <f t="shared" si="1241"/>
        <v>0</v>
      </c>
      <c r="AI4081" s="56">
        <f t="shared" si="1242"/>
        <v>0</v>
      </c>
      <c r="AJ4081" s="56">
        <f t="shared" si="1243"/>
        <v>0</v>
      </c>
      <c r="AK4081" s="56">
        <f t="shared" si="1244"/>
        <v>0</v>
      </c>
      <c r="AL4081" s="56">
        <f t="shared" si="1245"/>
        <v>0</v>
      </c>
      <c r="AM4081" s="56">
        <f t="shared" si="1246"/>
        <v>0</v>
      </c>
      <c r="AN4081" s="56">
        <f t="shared" si="1247"/>
        <v>0</v>
      </c>
      <c r="AO4081" s="56">
        <f t="shared" si="1248"/>
        <v>0</v>
      </c>
      <c r="AP4081" s="56">
        <f t="shared" si="1249"/>
        <v>0</v>
      </c>
      <c r="AQ4081" s="56">
        <f t="shared" si="1250"/>
        <v>0</v>
      </c>
      <c r="AR4081" s="86">
        <f t="shared" si="1251"/>
        <v>0</v>
      </c>
    </row>
    <row r="4082" spans="1:44" x14ac:dyDescent="0.25">
      <c r="A4082" s="178"/>
      <c r="B4082" s="55" t="str">
        <f>_xlfn.IFNA(VLOOKUP(A4082,'Ajánlatkérő(k) adatai'!$B$4:$C$205,2,0),"")</f>
        <v/>
      </c>
      <c r="C4082" s="178"/>
      <c r="D4082" s="55" t="str">
        <f>_xlfn.IFNA(VLOOKUP(C4082,'Számlafizető(k) adatai'!$C$4:$D$203,2,0),"")</f>
        <v/>
      </c>
      <c r="E4082" s="55" t="str">
        <f>_xlfn.IFNA(VLOOKUP(C4082,'Számlafizető(k) adatai'!$C$4:$M$203,11,0),"")</f>
        <v/>
      </c>
      <c r="F4082" s="178"/>
      <c r="G4082" s="178"/>
      <c r="H4082" s="178"/>
      <c r="I4082" s="55" t="str">
        <f>IF(F4082="","",VLOOKUP(LEFT(F4082,5),'Technikai cellák'!B:C,2,0))</f>
        <v/>
      </c>
      <c r="J4082" s="55" t="str">
        <f>IF(F4082="","",VLOOKUP(I4082,'Technikai cellák'!$C$1:$D$12,2,0))</f>
        <v/>
      </c>
      <c r="K4082" s="179"/>
      <c r="L4082" s="67" t="str">
        <f t="shared" si="1234"/>
        <v/>
      </c>
      <c r="M4082" s="68">
        <f t="shared" si="1235"/>
        <v>0</v>
      </c>
      <c r="N4082" s="66">
        <f t="shared" si="1236"/>
        <v>0</v>
      </c>
      <c r="O4082" s="152"/>
      <c r="P4082" s="172">
        <f t="shared" si="1233"/>
        <v>0</v>
      </c>
      <c r="Q4082" s="69">
        <f t="shared" si="1237"/>
        <v>0</v>
      </c>
      <c r="R4082" s="62">
        <f t="shared" si="1238"/>
        <v>0</v>
      </c>
      <c r="S4082" s="153"/>
      <c r="T4082" s="118" t="str">
        <f t="shared" si="1239"/>
        <v/>
      </c>
      <c r="U4082" s="154"/>
      <c r="V4082" s="154"/>
      <c r="W4082" s="154"/>
      <c r="X4082" s="154"/>
      <c r="Y4082" s="154"/>
      <c r="Z4082" s="154"/>
      <c r="AA4082" s="154"/>
      <c r="AB4082" s="154"/>
      <c r="AC4082" s="154"/>
      <c r="AD4082" s="154"/>
      <c r="AE4082" s="154"/>
      <c r="AF4082" s="154"/>
      <c r="AG4082" s="63">
        <f t="shared" si="1240"/>
        <v>0</v>
      </c>
      <c r="AH4082" s="56">
        <f t="shared" si="1241"/>
        <v>0</v>
      </c>
      <c r="AI4082" s="56">
        <f t="shared" si="1242"/>
        <v>0</v>
      </c>
      <c r="AJ4082" s="56">
        <f t="shared" si="1243"/>
        <v>0</v>
      </c>
      <c r="AK4082" s="56">
        <f t="shared" si="1244"/>
        <v>0</v>
      </c>
      <c r="AL4082" s="56">
        <f t="shared" si="1245"/>
        <v>0</v>
      </c>
      <c r="AM4082" s="56">
        <f t="shared" si="1246"/>
        <v>0</v>
      </c>
      <c r="AN4082" s="56">
        <f t="shared" si="1247"/>
        <v>0</v>
      </c>
      <c r="AO4082" s="56">
        <f t="shared" si="1248"/>
        <v>0</v>
      </c>
      <c r="AP4082" s="56">
        <f t="shared" si="1249"/>
        <v>0</v>
      </c>
      <c r="AQ4082" s="56">
        <f t="shared" si="1250"/>
        <v>0</v>
      </c>
      <c r="AR4082" s="86">
        <f t="shared" si="1251"/>
        <v>0</v>
      </c>
    </row>
    <row r="4083" spans="1:44" x14ac:dyDescent="0.25">
      <c r="A4083" s="178"/>
      <c r="B4083" s="55" t="str">
        <f>_xlfn.IFNA(VLOOKUP(A4083,'Ajánlatkérő(k) adatai'!$B$4:$C$205,2,0),"")</f>
        <v/>
      </c>
      <c r="C4083" s="178"/>
      <c r="D4083" s="55" t="str">
        <f>_xlfn.IFNA(VLOOKUP(C4083,'Számlafizető(k) adatai'!$C$4:$D$203,2,0),"")</f>
        <v/>
      </c>
      <c r="E4083" s="55" t="str">
        <f>_xlfn.IFNA(VLOOKUP(C4083,'Számlafizető(k) adatai'!$C$4:$M$203,11,0),"")</f>
        <v/>
      </c>
      <c r="F4083" s="178"/>
      <c r="G4083" s="178"/>
      <c r="H4083" s="178"/>
      <c r="I4083" s="55" t="str">
        <f>IF(F4083="","",VLOOKUP(LEFT(F4083,5),'Technikai cellák'!B:C,2,0))</f>
        <v/>
      </c>
      <c r="J4083" s="55" t="str">
        <f>IF(F4083="","",VLOOKUP(I4083,'Technikai cellák'!$C$1:$D$12,2,0))</f>
        <v/>
      </c>
      <c r="K4083" s="179"/>
      <c r="L4083" s="67" t="str">
        <f t="shared" si="1234"/>
        <v/>
      </c>
      <c r="M4083" s="68">
        <f t="shared" si="1235"/>
        <v>0</v>
      </c>
      <c r="N4083" s="66">
        <f t="shared" si="1236"/>
        <v>0</v>
      </c>
      <c r="O4083" s="152"/>
      <c r="P4083" s="172">
        <f t="shared" si="1233"/>
        <v>0</v>
      </c>
      <c r="Q4083" s="69">
        <f t="shared" si="1237"/>
        <v>0</v>
      </c>
      <c r="R4083" s="62">
        <f t="shared" si="1238"/>
        <v>0</v>
      </c>
      <c r="S4083" s="153"/>
      <c r="T4083" s="118" t="str">
        <f t="shared" si="1239"/>
        <v/>
      </c>
      <c r="U4083" s="154"/>
      <c r="V4083" s="154"/>
      <c r="W4083" s="154"/>
      <c r="X4083" s="154"/>
      <c r="Y4083" s="154"/>
      <c r="Z4083" s="154"/>
      <c r="AA4083" s="154"/>
      <c r="AB4083" s="154"/>
      <c r="AC4083" s="154"/>
      <c r="AD4083" s="154"/>
      <c r="AE4083" s="154"/>
      <c r="AF4083" s="154"/>
      <c r="AG4083" s="63">
        <f t="shared" si="1240"/>
        <v>0</v>
      </c>
      <c r="AH4083" s="56">
        <f t="shared" si="1241"/>
        <v>0</v>
      </c>
      <c r="AI4083" s="56">
        <f t="shared" si="1242"/>
        <v>0</v>
      </c>
      <c r="AJ4083" s="56">
        <f t="shared" si="1243"/>
        <v>0</v>
      </c>
      <c r="AK4083" s="56">
        <f t="shared" si="1244"/>
        <v>0</v>
      </c>
      <c r="AL4083" s="56">
        <f t="shared" si="1245"/>
        <v>0</v>
      </c>
      <c r="AM4083" s="56">
        <f t="shared" si="1246"/>
        <v>0</v>
      </c>
      <c r="AN4083" s="56">
        <f t="shared" si="1247"/>
        <v>0</v>
      </c>
      <c r="AO4083" s="56">
        <f t="shared" si="1248"/>
        <v>0</v>
      </c>
      <c r="AP4083" s="56">
        <f t="shared" si="1249"/>
        <v>0</v>
      </c>
      <c r="AQ4083" s="56">
        <f t="shared" si="1250"/>
        <v>0</v>
      </c>
      <c r="AR4083" s="86">
        <f t="shared" si="1251"/>
        <v>0</v>
      </c>
    </row>
    <row r="4084" spans="1:44" x14ac:dyDescent="0.25">
      <c r="A4084" s="178"/>
      <c r="B4084" s="55" t="str">
        <f>_xlfn.IFNA(VLOOKUP(A4084,'Ajánlatkérő(k) adatai'!$B$4:$C$205,2,0),"")</f>
        <v/>
      </c>
      <c r="C4084" s="178"/>
      <c r="D4084" s="55" t="str">
        <f>_xlfn.IFNA(VLOOKUP(C4084,'Számlafizető(k) adatai'!$C$4:$D$203,2,0),"")</f>
        <v/>
      </c>
      <c r="E4084" s="55" t="str">
        <f>_xlfn.IFNA(VLOOKUP(C4084,'Számlafizető(k) adatai'!$C$4:$M$203,11,0),"")</f>
        <v/>
      </c>
      <c r="F4084" s="178"/>
      <c r="G4084" s="178"/>
      <c r="H4084" s="178"/>
      <c r="I4084" s="55" t="str">
        <f>IF(F4084="","",VLOOKUP(LEFT(F4084,5),'Technikai cellák'!B:C,2,0))</f>
        <v/>
      </c>
      <c r="J4084" s="55" t="str">
        <f>IF(F4084="","",VLOOKUP(I4084,'Technikai cellák'!$C$1:$D$12,2,0))</f>
        <v/>
      </c>
      <c r="K4084" s="179"/>
      <c r="L4084" s="67" t="str">
        <f t="shared" si="1234"/>
        <v/>
      </c>
      <c r="M4084" s="68">
        <f t="shared" si="1235"/>
        <v>0</v>
      </c>
      <c r="N4084" s="66">
        <f t="shared" si="1236"/>
        <v>0</v>
      </c>
      <c r="O4084" s="152"/>
      <c r="P4084" s="172">
        <f t="shared" si="1233"/>
        <v>0</v>
      </c>
      <c r="Q4084" s="69">
        <f t="shared" si="1237"/>
        <v>0</v>
      </c>
      <c r="R4084" s="62">
        <f t="shared" si="1238"/>
        <v>0</v>
      </c>
      <c r="S4084" s="153"/>
      <c r="T4084" s="118" t="str">
        <f t="shared" si="1239"/>
        <v/>
      </c>
      <c r="U4084" s="154"/>
      <c r="V4084" s="154"/>
      <c r="W4084" s="154"/>
      <c r="X4084" s="154"/>
      <c r="Y4084" s="154"/>
      <c r="Z4084" s="154"/>
      <c r="AA4084" s="154"/>
      <c r="AB4084" s="154"/>
      <c r="AC4084" s="154"/>
      <c r="AD4084" s="154"/>
      <c r="AE4084" s="154"/>
      <c r="AF4084" s="154"/>
      <c r="AG4084" s="63">
        <f t="shared" si="1240"/>
        <v>0</v>
      </c>
      <c r="AH4084" s="56">
        <f t="shared" si="1241"/>
        <v>0</v>
      </c>
      <c r="AI4084" s="56">
        <f t="shared" si="1242"/>
        <v>0</v>
      </c>
      <c r="AJ4084" s="56">
        <f t="shared" si="1243"/>
        <v>0</v>
      </c>
      <c r="AK4084" s="56">
        <f t="shared" si="1244"/>
        <v>0</v>
      </c>
      <c r="AL4084" s="56">
        <f t="shared" si="1245"/>
        <v>0</v>
      </c>
      <c r="AM4084" s="56">
        <f t="shared" si="1246"/>
        <v>0</v>
      </c>
      <c r="AN4084" s="56">
        <f t="shared" si="1247"/>
        <v>0</v>
      </c>
      <c r="AO4084" s="56">
        <f t="shared" si="1248"/>
        <v>0</v>
      </c>
      <c r="AP4084" s="56">
        <f t="shared" si="1249"/>
        <v>0</v>
      </c>
      <c r="AQ4084" s="56">
        <f t="shared" si="1250"/>
        <v>0</v>
      </c>
      <c r="AR4084" s="86">
        <f t="shared" si="1251"/>
        <v>0</v>
      </c>
    </row>
    <row r="4085" spans="1:44" x14ac:dyDescent="0.25">
      <c r="A4085" s="178"/>
      <c r="B4085" s="55" t="str">
        <f>_xlfn.IFNA(VLOOKUP(A4085,'Ajánlatkérő(k) adatai'!$B$4:$C$205,2,0),"")</f>
        <v/>
      </c>
      <c r="C4085" s="178"/>
      <c r="D4085" s="55" t="str">
        <f>_xlfn.IFNA(VLOOKUP(C4085,'Számlafizető(k) adatai'!$C$4:$D$203,2,0),"")</f>
        <v/>
      </c>
      <c r="E4085" s="55" t="str">
        <f>_xlfn.IFNA(VLOOKUP(C4085,'Számlafizető(k) adatai'!$C$4:$M$203,11,0),"")</f>
        <v/>
      </c>
      <c r="F4085" s="178"/>
      <c r="G4085" s="178"/>
      <c r="H4085" s="178"/>
      <c r="I4085" s="55" t="str">
        <f>IF(F4085="","",VLOOKUP(LEFT(F4085,5),'Technikai cellák'!B:C,2,0))</f>
        <v/>
      </c>
      <c r="J4085" s="55" t="str">
        <f>IF(F4085="","",VLOOKUP(I4085,'Technikai cellák'!$C$1:$D$12,2,0))</f>
        <v/>
      </c>
      <c r="K4085" s="179"/>
      <c r="L4085" s="67" t="str">
        <f t="shared" si="1234"/>
        <v/>
      </c>
      <c r="M4085" s="68">
        <f t="shared" si="1235"/>
        <v>0</v>
      </c>
      <c r="N4085" s="66">
        <f t="shared" si="1236"/>
        <v>0</v>
      </c>
      <c r="O4085" s="152"/>
      <c r="P4085" s="172">
        <f t="shared" si="1233"/>
        <v>0</v>
      </c>
      <c r="Q4085" s="69">
        <f t="shared" si="1237"/>
        <v>0</v>
      </c>
      <c r="R4085" s="62">
        <f t="shared" si="1238"/>
        <v>0</v>
      </c>
      <c r="S4085" s="153"/>
      <c r="T4085" s="118" t="str">
        <f t="shared" si="1239"/>
        <v/>
      </c>
      <c r="U4085" s="154"/>
      <c r="V4085" s="154"/>
      <c r="W4085" s="154"/>
      <c r="X4085" s="154"/>
      <c r="Y4085" s="154"/>
      <c r="Z4085" s="154"/>
      <c r="AA4085" s="154"/>
      <c r="AB4085" s="154"/>
      <c r="AC4085" s="154"/>
      <c r="AD4085" s="154"/>
      <c r="AE4085" s="154"/>
      <c r="AF4085" s="154"/>
      <c r="AG4085" s="63">
        <f t="shared" si="1240"/>
        <v>0</v>
      </c>
      <c r="AH4085" s="56">
        <f t="shared" si="1241"/>
        <v>0</v>
      </c>
      <c r="AI4085" s="56">
        <f t="shared" si="1242"/>
        <v>0</v>
      </c>
      <c r="AJ4085" s="56">
        <f t="shared" si="1243"/>
        <v>0</v>
      </c>
      <c r="AK4085" s="56">
        <f t="shared" si="1244"/>
        <v>0</v>
      </c>
      <c r="AL4085" s="56">
        <f t="shared" si="1245"/>
        <v>0</v>
      </c>
      <c r="AM4085" s="56">
        <f t="shared" si="1246"/>
        <v>0</v>
      </c>
      <c r="AN4085" s="56">
        <f t="shared" si="1247"/>
        <v>0</v>
      </c>
      <c r="AO4085" s="56">
        <f t="shared" si="1248"/>
        <v>0</v>
      </c>
      <c r="AP4085" s="56">
        <f t="shared" si="1249"/>
        <v>0</v>
      </c>
      <c r="AQ4085" s="56">
        <f t="shared" si="1250"/>
        <v>0</v>
      </c>
      <c r="AR4085" s="86">
        <f t="shared" si="1251"/>
        <v>0</v>
      </c>
    </row>
    <row r="4086" spans="1:44" x14ac:dyDescent="0.25">
      <c r="A4086" s="178"/>
      <c r="B4086" s="55" t="str">
        <f>_xlfn.IFNA(VLOOKUP(A4086,'Ajánlatkérő(k) adatai'!$B$4:$C$205,2,0),"")</f>
        <v/>
      </c>
      <c r="C4086" s="178"/>
      <c r="D4086" s="55" t="str">
        <f>_xlfn.IFNA(VLOOKUP(C4086,'Számlafizető(k) adatai'!$C$4:$D$203,2,0),"")</f>
        <v/>
      </c>
      <c r="E4086" s="55" t="str">
        <f>_xlfn.IFNA(VLOOKUP(C4086,'Számlafizető(k) adatai'!$C$4:$M$203,11,0),"")</f>
        <v/>
      </c>
      <c r="F4086" s="178"/>
      <c r="G4086" s="178"/>
      <c r="H4086" s="178"/>
      <c r="I4086" s="55" t="str">
        <f>IF(F4086="","",VLOOKUP(LEFT(F4086,5),'Technikai cellák'!B:C,2,0))</f>
        <v/>
      </c>
      <c r="J4086" s="55" t="str">
        <f>IF(F4086="","",VLOOKUP(I4086,'Technikai cellák'!$C$1:$D$12,2,0))</f>
        <v/>
      </c>
      <c r="K4086" s="179"/>
      <c r="L4086" s="67" t="str">
        <f t="shared" si="1234"/>
        <v/>
      </c>
      <c r="M4086" s="68">
        <f t="shared" si="1235"/>
        <v>0</v>
      </c>
      <c r="N4086" s="66">
        <f t="shared" si="1236"/>
        <v>0</v>
      </c>
      <c r="O4086" s="152"/>
      <c r="P4086" s="172">
        <f t="shared" si="1233"/>
        <v>0</v>
      </c>
      <c r="Q4086" s="69">
        <f t="shared" si="1237"/>
        <v>0</v>
      </c>
      <c r="R4086" s="62">
        <f t="shared" si="1238"/>
        <v>0</v>
      </c>
      <c r="S4086" s="153"/>
      <c r="T4086" s="118" t="str">
        <f t="shared" si="1239"/>
        <v/>
      </c>
      <c r="U4086" s="154"/>
      <c r="V4086" s="154"/>
      <c r="W4086" s="154"/>
      <c r="X4086" s="154"/>
      <c r="Y4086" s="154"/>
      <c r="Z4086" s="154"/>
      <c r="AA4086" s="154"/>
      <c r="AB4086" s="154"/>
      <c r="AC4086" s="154"/>
      <c r="AD4086" s="154"/>
      <c r="AE4086" s="154"/>
      <c r="AF4086" s="154"/>
      <c r="AG4086" s="63">
        <f t="shared" si="1240"/>
        <v>0</v>
      </c>
      <c r="AH4086" s="56">
        <f t="shared" si="1241"/>
        <v>0</v>
      </c>
      <c r="AI4086" s="56">
        <f t="shared" si="1242"/>
        <v>0</v>
      </c>
      <c r="AJ4086" s="56">
        <f t="shared" si="1243"/>
        <v>0</v>
      </c>
      <c r="AK4086" s="56">
        <f t="shared" si="1244"/>
        <v>0</v>
      </c>
      <c r="AL4086" s="56">
        <f t="shared" si="1245"/>
        <v>0</v>
      </c>
      <c r="AM4086" s="56">
        <f t="shared" si="1246"/>
        <v>0</v>
      </c>
      <c r="AN4086" s="56">
        <f t="shared" si="1247"/>
        <v>0</v>
      </c>
      <c r="AO4086" s="56">
        <f t="shared" si="1248"/>
        <v>0</v>
      </c>
      <c r="AP4086" s="56">
        <f t="shared" si="1249"/>
        <v>0</v>
      </c>
      <c r="AQ4086" s="56">
        <f t="shared" si="1250"/>
        <v>0</v>
      </c>
      <c r="AR4086" s="86">
        <f t="shared" si="1251"/>
        <v>0</v>
      </c>
    </row>
    <row r="4087" spans="1:44" x14ac:dyDescent="0.25">
      <c r="A4087" s="178"/>
      <c r="B4087" s="55" t="str">
        <f>_xlfn.IFNA(VLOOKUP(A4087,'Ajánlatkérő(k) adatai'!$B$4:$C$205,2,0),"")</f>
        <v/>
      </c>
      <c r="C4087" s="178"/>
      <c r="D4087" s="55" t="str">
        <f>_xlfn.IFNA(VLOOKUP(C4087,'Számlafizető(k) adatai'!$C$4:$D$203,2,0),"")</f>
        <v/>
      </c>
      <c r="E4087" s="55" t="str">
        <f>_xlfn.IFNA(VLOOKUP(C4087,'Számlafizető(k) adatai'!$C$4:$M$203,11,0),"")</f>
        <v/>
      </c>
      <c r="F4087" s="178"/>
      <c r="G4087" s="178"/>
      <c r="H4087" s="178"/>
      <c r="I4087" s="55" t="str">
        <f>IF(F4087="","",VLOOKUP(LEFT(F4087,5),'Technikai cellák'!B:C,2,0))</f>
        <v/>
      </c>
      <c r="J4087" s="55" t="str">
        <f>IF(F4087="","",VLOOKUP(I4087,'Technikai cellák'!$C$1:$D$12,2,0))</f>
        <v/>
      </c>
      <c r="K4087" s="179"/>
      <c r="L4087" s="67" t="str">
        <f t="shared" si="1234"/>
        <v/>
      </c>
      <c r="M4087" s="68">
        <f t="shared" si="1235"/>
        <v>0</v>
      </c>
      <c r="N4087" s="66">
        <f t="shared" si="1236"/>
        <v>0</v>
      </c>
      <c r="O4087" s="152"/>
      <c r="P4087" s="172">
        <f t="shared" si="1233"/>
        <v>0</v>
      </c>
      <c r="Q4087" s="69">
        <f t="shared" si="1237"/>
        <v>0</v>
      </c>
      <c r="R4087" s="62">
        <f t="shared" si="1238"/>
        <v>0</v>
      </c>
      <c r="S4087" s="153"/>
      <c r="T4087" s="118" t="str">
        <f t="shared" si="1239"/>
        <v/>
      </c>
      <c r="U4087" s="154"/>
      <c r="V4087" s="154"/>
      <c r="W4087" s="154"/>
      <c r="X4087" s="154"/>
      <c r="Y4087" s="154"/>
      <c r="Z4087" s="154"/>
      <c r="AA4087" s="154"/>
      <c r="AB4087" s="154"/>
      <c r="AC4087" s="154"/>
      <c r="AD4087" s="154"/>
      <c r="AE4087" s="154"/>
      <c r="AF4087" s="154"/>
      <c r="AG4087" s="63">
        <f t="shared" si="1240"/>
        <v>0</v>
      </c>
      <c r="AH4087" s="56">
        <f t="shared" si="1241"/>
        <v>0</v>
      </c>
      <c r="AI4087" s="56">
        <f t="shared" si="1242"/>
        <v>0</v>
      </c>
      <c r="AJ4087" s="56">
        <f t="shared" si="1243"/>
        <v>0</v>
      </c>
      <c r="AK4087" s="56">
        <f t="shared" si="1244"/>
        <v>0</v>
      </c>
      <c r="AL4087" s="56">
        <f t="shared" si="1245"/>
        <v>0</v>
      </c>
      <c r="AM4087" s="56">
        <f t="shared" si="1246"/>
        <v>0</v>
      </c>
      <c r="AN4087" s="56">
        <f t="shared" si="1247"/>
        <v>0</v>
      </c>
      <c r="AO4087" s="56">
        <f t="shared" si="1248"/>
        <v>0</v>
      </c>
      <c r="AP4087" s="56">
        <f t="shared" si="1249"/>
        <v>0</v>
      </c>
      <c r="AQ4087" s="56">
        <f t="shared" si="1250"/>
        <v>0</v>
      </c>
      <c r="AR4087" s="86">
        <f t="shared" si="1251"/>
        <v>0</v>
      </c>
    </row>
    <row r="4088" spans="1:44" x14ac:dyDescent="0.25">
      <c r="A4088" s="178"/>
      <c r="B4088" s="55" t="str">
        <f>_xlfn.IFNA(VLOOKUP(A4088,'Ajánlatkérő(k) adatai'!$B$4:$C$205,2,0),"")</f>
        <v/>
      </c>
      <c r="C4088" s="178"/>
      <c r="D4088" s="55" t="str">
        <f>_xlfn.IFNA(VLOOKUP(C4088,'Számlafizető(k) adatai'!$C$4:$D$203,2,0),"")</f>
        <v/>
      </c>
      <c r="E4088" s="55" t="str">
        <f>_xlfn.IFNA(VLOOKUP(C4088,'Számlafizető(k) adatai'!$C$4:$M$203,11,0),"")</f>
        <v/>
      </c>
      <c r="F4088" s="178"/>
      <c r="G4088" s="178"/>
      <c r="H4088" s="178"/>
      <c r="I4088" s="55" t="str">
        <f>IF(F4088="","",VLOOKUP(LEFT(F4088,5),'Technikai cellák'!B:C,2,0))</f>
        <v/>
      </c>
      <c r="J4088" s="55" t="str">
        <f>IF(F4088="","",VLOOKUP(I4088,'Technikai cellák'!$C$1:$D$12,2,0))</f>
        <v/>
      </c>
      <c r="K4088" s="179"/>
      <c r="L4088" s="67" t="str">
        <f t="shared" si="1234"/>
        <v/>
      </c>
      <c r="M4088" s="68">
        <f t="shared" si="1235"/>
        <v>0</v>
      </c>
      <c r="N4088" s="66">
        <f t="shared" si="1236"/>
        <v>0</v>
      </c>
      <c r="O4088" s="152"/>
      <c r="P4088" s="172">
        <f t="shared" si="1233"/>
        <v>0</v>
      </c>
      <c r="Q4088" s="69">
        <f t="shared" si="1237"/>
        <v>0</v>
      </c>
      <c r="R4088" s="62">
        <f t="shared" si="1238"/>
        <v>0</v>
      </c>
      <c r="S4088" s="153"/>
      <c r="T4088" s="118" t="str">
        <f t="shared" si="1239"/>
        <v/>
      </c>
      <c r="U4088" s="154"/>
      <c r="V4088" s="154"/>
      <c r="W4088" s="154"/>
      <c r="X4088" s="154"/>
      <c r="Y4088" s="154"/>
      <c r="Z4088" s="154"/>
      <c r="AA4088" s="154"/>
      <c r="AB4088" s="154"/>
      <c r="AC4088" s="154"/>
      <c r="AD4088" s="154"/>
      <c r="AE4088" s="154"/>
      <c r="AF4088" s="154"/>
      <c r="AG4088" s="63">
        <f t="shared" si="1240"/>
        <v>0</v>
      </c>
      <c r="AH4088" s="56">
        <f t="shared" si="1241"/>
        <v>0</v>
      </c>
      <c r="AI4088" s="56">
        <f t="shared" si="1242"/>
        <v>0</v>
      </c>
      <c r="AJ4088" s="56">
        <f t="shared" si="1243"/>
        <v>0</v>
      </c>
      <c r="AK4088" s="56">
        <f t="shared" si="1244"/>
        <v>0</v>
      </c>
      <c r="AL4088" s="56">
        <f t="shared" si="1245"/>
        <v>0</v>
      </c>
      <c r="AM4088" s="56">
        <f t="shared" si="1246"/>
        <v>0</v>
      </c>
      <c r="AN4088" s="56">
        <f t="shared" si="1247"/>
        <v>0</v>
      </c>
      <c r="AO4088" s="56">
        <f t="shared" si="1248"/>
        <v>0</v>
      </c>
      <c r="AP4088" s="56">
        <f t="shared" si="1249"/>
        <v>0</v>
      </c>
      <c r="AQ4088" s="56">
        <f t="shared" si="1250"/>
        <v>0</v>
      </c>
      <c r="AR4088" s="86">
        <f t="shared" si="1251"/>
        <v>0</v>
      </c>
    </row>
    <row r="4089" spans="1:44" x14ac:dyDescent="0.25">
      <c r="A4089" s="178"/>
      <c r="B4089" s="55" t="str">
        <f>_xlfn.IFNA(VLOOKUP(A4089,'Ajánlatkérő(k) adatai'!$B$4:$C$205,2,0),"")</f>
        <v/>
      </c>
      <c r="C4089" s="178"/>
      <c r="D4089" s="55" t="str">
        <f>_xlfn.IFNA(VLOOKUP(C4089,'Számlafizető(k) adatai'!$C$4:$D$203,2,0),"")</f>
        <v/>
      </c>
      <c r="E4089" s="55" t="str">
        <f>_xlfn.IFNA(VLOOKUP(C4089,'Számlafizető(k) adatai'!$C$4:$M$203,11,0),"")</f>
        <v/>
      </c>
      <c r="F4089" s="178"/>
      <c r="G4089" s="178"/>
      <c r="H4089" s="178"/>
      <c r="I4089" s="55" t="str">
        <f>IF(F4089="","",VLOOKUP(LEFT(F4089,5),'Technikai cellák'!B:C,2,0))</f>
        <v/>
      </c>
      <c r="J4089" s="55" t="str">
        <f>IF(F4089="","",VLOOKUP(I4089,'Technikai cellák'!$C$1:$D$12,2,0))</f>
        <v/>
      </c>
      <c r="K4089" s="179"/>
      <c r="L4089" s="67" t="str">
        <f t="shared" si="1234"/>
        <v/>
      </c>
      <c r="M4089" s="68">
        <f t="shared" si="1235"/>
        <v>0</v>
      </c>
      <c r="N4089" s="66">
        <f t="shared" si="1236"/>
        <v>0</v>
      </c>
      <c r="O4089" s="152"/>
      <c r="P4089" s="172">
        <f t="shared" si="1233"/>
        <v>0</v>
      </c>
      <c r="Q4089" s="69">
        <f t="shared" si="1237"/>
        <v>0</v>
      </c>
      <c r="R4089" s="62">
        <f t="shared" si="1238"/>
        <v>0</v>
      </c>
      <c r="S4089" s="153"/>
      <c r="T4089" s="118" t="str">
        <f t="shared" si="1239"/>
        <v/>
      </c>
      <c r="U4089" s="154"/>
      <c r="V4089" s="154"/>
      <c r="W4089" s="154"/>
      <c r="X4089" s="154"/>
      <c r="Y4089" s="154"/>
      <c r="Z4089" s="154"/>
      <c r="AA4089" s="154"/>
      <c r="AB4089" s="154"/>
      <c r="AC4089" s="154"/>
      <c r="AD4089" s="154"/>
      <c r="AE4089" s="154"/>
      <c r="AF4089" s="154"/>
      <c r="AG4089" s="63">
        <f t="shared" si="1240"/>
        <v>0</v>
      </c>
      <c r="AH4089" s="56">
        <f t="shared" si="1241"/>
        <v>0</v>
      </c>
      <c r="AI4089" s="56">
        <f t="shared" si="1242"/>
        <v>0</v>
      </c>
      <c r="AJ4089" s="56">
        <f t="shared" si="1243"/>
        <v>0</v>
      </c>
      <c r="AK4089" s="56">
        <f t="shared" si="1244"/>
        <v>0</v>
      </c>
      <c r="AL4089" s="56">
        <f t="shared" si="1245"/>
        <v>0</v>
      </c>
      <c r="AM4089" s="56">
        <f t="shared" si="1246"/>
        <v>0</v>
      </c>
      <c r="AN4089" s="56">
        <f t="shared" si="1247"/>
        <v>0</v>
      </c>
      <c r="AO4089" s="56">
        <f t="shared" si="1248"/>
        <v>0</v>
      </c>
      <c r="AP4089" s="56">
        <f t="shared" si="1249"/>
        <v>0</v>
      </c>
      <c r="AQ4089" s="56">
        <f t="shared" si="1250"/>
        <v>0</v>
      </c>
      <c r="AR4089" s="86">
        <f t="shared" si="1251"/>
        <v>0</v>
      </c>
    </row>
    <row r="4090" spans="1:44" x14ac:dyDescent="0.25">
      <c r="A4090" s="178"/>
      <c r="B4090" s="55" t="str">
        <f>_xlfn.IFNA(VLOOKUP(A4090,'Ajánlatkérő(k) adatai'!$B$4:$C$205,2,0),"")</f>
        <v/>
      </c>
      <c r="C4090" s="178"/>
      <c r="D4090" s="55" t="str">
        <f>_xlfn.IFNA(VLOOKUP(C4090,'Számlafizető(k) adatai'!$C$4:$D$203,2,0),"")</f>
        <v/>
      </c>
      <c r="E4090" s="55" t="str">
        <f>_xlfn.IFNA(VLOOKUP(C4090,'Számlafizető(k) adatai'!$C$4:$M$203,11,0),"")</f>
        <v/>
      </c>
      <c r="F4090" s="178"/>
      <c r="G4090" s="178"/>
      <c r="H4090" s="178"/>
      <c r="I4090" s="55" t="str">
        <f>IF(F4090="","",VLOOKUP(LEFT(F4090,5),'Technikai cellák'!B:C,2,0))</f>
        <v/>
      </c>
      <c r="J4090" s="55" t="str">
        <f>IF(F4090="","",VLOOKUP(I4090,'Technikai cellák'!$C$1:$D$12,2,0))</f>
        <v/>
      </c>
      <c r="K4090" s="179"/>
      <c r="L4090" s="67" t="str">
        <f t="shared" si="1234"/>
        <v/>
      </c>
      <c r="M4090" s="68">
        <f t="shared" si="1235"/>
        <v>0</v>
      </c>
      <c r="N4090" s="66">
        <f t="shared" si="1236"/>
        <v>0</v>
      </c>
      <c r="O4090" s="152"/>
      <c r="P4090" s="172">
        <f t="shared" si="1233"/>
        <v>0</v>
      </c>
      <c r="Q4090" s="69">
        <f t="shared" si="1237"/>
        <v>0</v>
      </c>
      <c r="R4090" s="62">
        <f t="shared" si="1238"/>
        <v>0</v>
      </c>
      <c r="S4090" s="153"/>
      <c r="T4090" s="118" t="str">
        <f t="shared" si="1239"/>
        <v/>
      </c>
      <c r="U4090" s="154"/>
      <c r="V4090" s="154"/>
      <c r="W4090" s="154"/>
      <c r="X4090" s="154"/>
      <c r="Y4090" s="154"/>
      <c r="Z4090" s="154"/>
      <c r="AA4090" s="154"/>
      <c r="AB4090" s="154"/>
      <c r="AC4090" s="154"/>
      <c r="AD4090" s="154"/>
      <c r="AE4090" s="154"/>
      <c r="AF4090" s="154"/>
      <c r="AG4090" s="63">
        <f t="shared" si="1240"/>
        <v>0</v>
      </c>
      <c r="AH4090" s="56">
        <f t="shared" si="1241"/>
        <v>0</v>
      </c>
      <c r="AI4090" s="56">
        <f t="shared" si="1242"/>
        <v>0</v>
      </c>
      <c r="AJ4090" s="56">
        <f t="shared" si="1243"/>
        <v>0</v>
      </c>
      <c r="AK4090" s="56">
        <f t="shared" si="1244"/>
        <v>0</v>
      </c>
      <c r="AL4090" s="56">
        <f t="shared" si="1245"/>
        <v>0</v>
      </c>
      <c r="AM4090" s="56">
        <f t="shared" si="1246"/>
        <v>0</v>
      </c>
      <c r="AN4090" s="56">
        <f t="shared" si="1247"/>
        <v>0</v>
      </c>
      <c r="AO4090" s="56">
        <f t="shared" si="1248"/>
        <v>0</v>
      </c>
      <c r="AP4090" s="56">
        <f t="shared" si="1249"/>
        <v>0</v>
      </c>
      <c r="AQ4090" s="56">
        <f t="shared" si="1250"/>
        <v>0</v>
      </c>
      <c r="AR4090" s="86">
        <f t="shared" si="1251"/>
        <v>0</v>
      </c>
    </row>
    <row r="4091" spans="1:44" x14ac:dyDescent="0.25">
      <c r="A4091" s="178"/>
      <c r="B4091" s="55" t="str">
        <f>_xlfn.IFNA(VLOOKUP(A4091,'Ajánlatkérő(k) adatai'!$B$4:$C$205,2,0),"")</f>
        <v/>
      </c>
      <c r="C4091" s="178"/>
      <c r="D4091" s="55" t="str">
        <f>_xlfn.IFNA(VLOOKUP(C4091,'Számlafizető(k) adatai'!$C$4:$D$203,2,0),"")</f>
        <v/>
      </c>
      <c r="E4091" s="55" t="str">
        <f>_xlfn.IFNA(VLOOKUP(C4091,'Számlafizető(k) adatai'!$C$4:$M$203,11,0),"")</f>
        <v/>
      </c>
      <c r="F4091" s="178"/>
      <c r="G4091" s="178"/>
      <c r="H4091" s="178"/>
      <c r="I4091" s="55" t="str">
        <f>IF(F4091="","",VLOOKUP(LEFT(F4091,5),'Technikai cellák'!B:C,2,0))</f>
        <v/>
      </c>
      <c r="J4091" s="55" t="str">
        <f>IF(F4091="","",VLOOKUP(I4091,'Technikai cellák'!$C$1:$D$12,2,0))</f>
        <v/>
      </c>
      <c r="K4091" s="179"/>
      <c r="L4091" s="67" t="str">
        <f t="shared" si="1234"/>
        <v/>
      </c>
      <c r="M4091" s="68">
        <f t="shared" si="1235"/>
        <v>0</v>
      </c>
      <c r="N4091" s="66">
        <f t="shared" si="1236"/>
        <v>0</v>
      </c>
      <c r="O4091" s="152"/>
      <c r="P4091" s="172">
        <f t="shared" si="1233"/>
        <v>0</v>
      </c>
      <c r="Q4091" s="69">
        <f t="shared" si="1237"/>
        <v>0</v>
      </c>
      <c r="R4091" s="62">
        <f t="shared" si="1238"/>
        <v>0</v>
      </c>
      <c r="S4091" s="153"/>
      <c r="T4091" s="118" t="str">
        <f t="shared" si="1239"/>
        <v/>
      </c>
      <c r="U4091" s="154"/>
      <c r="V4091" s="154"/>
      <c r="W4091" s="154"/>
      <c r="X4091" s="154"/>
      <c r="Y4091" s="154"/>
      <c r="Z4091" s="154"/>
      <c r="AA4091" s="154"/>
      <c r="AB4091" s="154"/>
      <c r="AC4091" s="154"/>
      <c r="AD4091" s="154"/>
      <c r="AE4091" s="154"/>
      <c r="AF4091" s="154"/>
      <c r="AG4091" s="63">
        <f t="shared" si="1240"/>
        <v>0</v>
      </c>
      <c r="AH4091" s="56">
        <f t="shared" si="1241"/>
        <v>0</v>
      </c>
      <c r="AI4091" s="56">
        <f t="shared" si="1242"/>
        <v>0</v>
      </c>
      <c r="AJ4091" s="56">
        <f t="shared" si="1243"/>
        <v>0</v>
      </c>
      <c r="AK4091" s="56">
        <f t="shared" si="1244"/>
        <v>0</v>
      </c>
      <c r="AL4091" s="56">
        <f t="shared" si="1245"/>
        <v>0</v>
      </c>
      <c r="AM4091" s="56">
        <f t="shared" si="1246"/>
        <v>0</v>
      </c>
      <c r="AN4091" s="56">
        <f t="shared" si="1247"/>
        <v>0</v>
      </c>
      <c r="AO4091" s="56">
        <f t="shared" si="1248"/>
        <v>0</v>
      </c>
      <c r="AP4091" s="56">
        <f t="shared" si="1249"/>
        <v>0</v>
      </c>
      <c r="AQ4091" s="56">
        <f t="shared" si="1250"/>
        <v>0</v>
      </c>
      <c r="AR4091" s="86">
        <f t="shared" si="1251"/>
        <v>0</v>
      </c>
    </row>
    <row r="4092" spans="1:44" x14ac:dyDescent="0.25">
      <c r="A4092" s="178"/>
      <c r="B4092" s="55" t="str">
        <f>_xlfn.IFNA(VLOOKUP(A4092,'Ajánlatkérő(k) adatai'!$B$4:$C$205,2,0),"")</f>
        <v/>
      </c>
      <c r="C4092" s="178"/>
      <c r="D4092" s="55" t="str">
        <f>_xlfn.IFNA(VLOOKUP(C4092,'Számlafizető(k) adatai'!$C$4:$D$203,2,0),"")</f>
        <v/>
      </c>
      <c r="E4092" s="55" t="str">
        <f>_xlfn.IFNA(VLOOKUP(C4092,'Számlafizető(k) adatai'!$C$4:$M$203,11,0),"")</f>
        <v/>
      </c>
      <c r="F4092" s="178"/>
      <c r="G4092" s="178"/>
      <c r="H4092" s="178"/>
      <c r="I4092" s="55" t="str">
        <f>IF(F4092="","",VLOOKUP(LEFT(F4092,5),'Technikai cellák'!B:C,2,0))</f>
        <v/>
      </c>
      <c r="J4092" s="55" t="str">
        <f>IF(F4092="","",VLOOKUP(I4092,'Technikai cellák'!$C$1:$D$12,2,0))</f>
        <v/>
      </c>
      <c r="K4092" s="179"/>
      <c r="L4092" s="67" t="str">
        <f t="shared" si="1234"/>
        <v/>
      </c>
      <c r="M4092" s="68">
        <f t="shared" si="1235"/>
        <v>0</v>
      </c>
      <c r="N4092" s="66">
        <f t="shared" si="1236"/>
        <v>0</v>
      </c>
      <c r="O4092" s="152"/>
      <c r="P4092" s="172">
        <f t="shared" si="1233"/>
        <v>0</v>
      </c>
      <c r="Q4092" s="69">
        <f t="shared" si="1237"/>
        <v>0</v>
      </c>
      <c r="R4092" s="62">
        <f t="shared" si="1238"/>
        <v>0</v>
      </c>
      <c r="S4092" s="153"/>
      <c r="T4092" s="118" t="str">
        <f t="shared" si="1239"/>
        <v/>
      </c>
      <c r="U4092" s="154"/>
      <c r="V4092" s="154"/>
      <c r="W4092" s="154"/>
      <c r="X4092" s="154"/>
      <c r="Y4092" s="154"/>
      <c r="Z4092" s="154"/>
      <c r="AA4092" s="154"/>
      <c r="AB4092" s="154"/>
      <c r="AC4092" s="154"/>
      <c r="AD4092" s="154"/>
      <c r="AE4092" s="154"/>
      <c r="AF4092" s="154"/>
      <c r="AG4092" s="63">
        <f t="shared" si="1240"/>
        <v>0</v>
      </c>
      <c r="AH4092" s="56">
        <f t="shared" si="1241"/>
        <v>0</v>
      </c>
      <c r="AI4092" s="56">
        <f t="shared" si="1242"/>
        <v>0</v>
      </c>
      <c r="AJ4092" s="56">
        <f t="shared" si="1243"/>
        <v>0</v>
      </c>
      <c r="AK4092" s="56">
        <f t="shared" si="1244"/>
        <v>0</v>
      </c>
      <c r="AL4092" s="56">
        <f t="shared" si="1245"/>
        <v>0</v>
      </c>
      <c r="AM4092" s="56">
        <f t="shared" si="1246"/>
        <v>0</v>
      </c>
      <c r="AN4092" s="56">
        <f t="shared" si="1247"/>
        <v>0</v>
      </c>
      <c r="AO4092" s="56">
        <f t="shared" si="1248"/>
        <v>0</v>
      </c>
      <c r="AP4092" s="56">
        <f t="shared" si="1249"/>
        <v>0</v>
      </c>
      <c r="AQ4092" s="56">
        <f t="shared" si="1250"/>
        <v>0</v>
      </c>
      <c r="AR4092" s="86">
        <f t="shared" si="1251"/>
        <v>0</v>
      </c>
    </row>
    <row r="4093" spans="1:44" x14ac:dyDescent="0.25">
      <c r="A4093" s="178"/>
      <c r="B4093" s="55" t="str">
        <f>_xlfn.IFNA(VLOOKUP(A4093,'Ajánlatkérő(k) adatai'!$B$4:$C$205,2,0),"")</f>
        <v/>
      </c>
      <c r="C4093" s="178"/>
      <c r="D4093" s="55" t="str">
        <f>_xlfn.IFNA(VLOOKUP(C4093,'Számlafizető(k) adatai'!$C$4:$D$203,2,0),"")</f>
        <v/>
      </c>
      <c r="E4093" s="55" t="str">
        <f>_xlfn.IFNA(VLOOKUP(C4093,'Számlafizető(k) adatai'!$C$4:$M$203,11,0),"")</f>
        <v/>
      </c>
      <c r="F4093" s="178"/>
      <c r="G4093" s="178"/>
      <c r="H4093" s="178"/>
      <c r="I4093" s="55" t="str">
        <f>IF(F4093="","",VLOOKUP(LEFT(F4093,5),'Technikai cellák'!B:C,2,0))</f>
        <v/>
      </c>
      <c r="J4093" s="55" t="str">
        <f>IF(F4093="","",VLOOKUP(I4093,'Technikai cellák'!$C$1:$D$12,2,0))</f>
        <v/>
      </c>
      <c r="K4093" s="179"/>
      <c r="L4093" s="67" t="str">
        <f t="shared" si="1234"/>
        <v/>
      </c>
      <c r="M4093" s="68">
        <f t="shared" si="1235"/>
        <v>0</v>
      </c>
      <c r="N4093" s="66">
        <f t="shared" si="1236"/>
        <v>0</v>
      </c>
      <c r="O4093" s="152"/>
      <c r="P4093" s="172">
        <f t="shared" si="1233"/>
        <v>0</v>
      </c>
      <c r="Q4093" s="69">
        <f t="shared" si="1237"/>
        <v>0</v>
      </c>
      <c r="R4093" s="62">
        <f t="shared" si="1238"/>
        <v>0</v>
      </c>
      <c r="S4093" s="153"/>
      <c r="T4093" s="118" t="str">
        <f t="shared" si="1239"/>
        <v/>
      </c>
      <c r="U4093" s="154"/>
      <c r="V4093" s="154"/>
      <c r="W4093" s="154"/>
      <c r="X4093" s="154"/>
      <c r="Y4093" s="154"/>
      <c r="Z4093" s="154"/>
      <c r="AA4093" s="154"/>
      <c r="AB4093" s="154"/>
      <c r="AC4093" s="154"/>
      <c r="AD4093" s="154"/>
      <c r="AE4093" s="154"/>
      <c r="AF4093" s="154"/>
      <c r="AG4093" s="63">
        <f t="shared" si="1240"/>
        <v>0</v>
      </c>
      <c r="AH4093" s="56">
        <f t="shared" si="1241"/>
        <v>0</v>
      </c>
      <c r="AI4093" s="56">
        <f t="shared" si="1242"/>
        <v>0</v>
      </c>
      <c r="AJ4093" s="56">
        <f t="shared" si="1243"/>
        <v>0</v>
      </c>
      <c r="AK4093" s="56">
        <f t="shared" si="1244"/>
        <v>0</v>
      </c>
      <c r="AL4093" s="56">
        <f t="shared" si="1245"/>
        <v>0</v>
      </c>
      <c r="AM4093" s="56">
        <f t="shared" si="1246"/>
        <v>0</v>
      </c>
      <c r="AN4093" s="56">
        <f t="shared" si="1247"/>
        <v>0</v>
      </c>
      <c r="AO4093" s="56">
        <f t="shared" si="1248"/>
        <v>0</v>
      </c>
      <c r="AP4093" s="56">
        <f t="shared" si="1249"/>
        <v>0</v>
      </c>
      <c r="AQ4093" s="56">
        <f t="shared" si="1250"/>
        <v>0</v>
      </c>
      <c r="AR4093" s="86">
        <f t="shared" si="1251"/>
        <v>0</v>
      </c>
    </row>
    <row r="4094" spans="1:44" x14ac:dyDescent="0.25">
      <c r="A4094" s="178"/>
      <c r="B4094" s="55" t="str">
        <f>_xlfn.IFNA(VLOOKUP(A4094,'Ajánlatkérő(k) adatai'!$B$4:$C$205,2,0),"")</f>
        <v/>
      </c>
      <c r="C4094" s="178"/>
      <c r="D4094" s="55" t="str">
        <f>_xlfn.IFNA(VLOOKUP(C4094,'Számlafizető(k) adatai'!$C$4:$D$203,2,0),"")</f>
        <v/>
      </c>
      <c r="E4094" s="55" t="str">
        <f>_xlfn.IFNA(VLOOKUP(C4094,'Számlafizető(k) adatai'!$C$4:$M$203,11,0),"")</f>
        <v/>
      </c>
      <c r="F4094" s="178"/>
      <c r="G4094" s="178"/>
      <c r="H4094" s="178"/>
      <c r="I4094" s="55" t="str">
        <f>IF(F4094="","",VLOOKUP(LEFT(F4094,5),'Technikai cellák'!B:C,2,0))</f>
        <v/>
      </c>
      <c r="J4094" s="55" t="str">
        <f>IF(F4094="","",VLOOKUP(I4094,'Technikai cellák'!$C$1:$D$12,2,0))</f>
        <v/>
      </c>
      <c r="K4094" s="179"/>
      <c r="L4094" s="67" t="str">
        <f t="shared" si="1234"/>
        <v/>
      </c>
      <c r="M4094" s="68">
        <f t="shared" si="1235"/>
        <v>0</v>
      </c>
      <c r="N4094" s="66">
        <f t="shared" si="1236"/>
        <v>0</v>
      </c>
      <c r="O4094" s="152"/>
      <c r="P4094" s="172">
        <f t="shared" si="1233"/>
        <v>0</v>
      </c>
      <c r="Q4094" s="69">
        <f t="shared" si="1237"/>
        <v>0</v>
      </c>
      <c r="R4094" s="62">
        <f t="shared" si="1238"/>
        <v>0</v>
      </c>
      <c r="S4094" s="153"/>
      <c r="T4094" s="118" t="str">
        <f t="shared" si="1239"/>
        <v/>
      </c>
      <c r="U4094" s="154"/>
      <c r="V4094" s="154"/>
      <c r="W4094" s="154"/>
      <c r="X4094" s="154"/>
      <c r="Y4094" s="154"/>
      <c r="Z4094" s="154"/>
      <c r="AA4094" s="154"/>
      <c r="AB4094" s="154"/>
      <c r="AC4094" s="154"/>
      <c r="AD4094" s="154"/>
      <c r="AE4094" s="154"/>
      <c r="AF4094" s="154"/>
      <c r="AG4094" s="63">
        <f t="shared" si="1240"/>
        <v>0</v>
      </c>
      <c r="AH4094" s="56">
        <f t="shared" si="1241"/>
        <v>0</v>
      </c>
      <c r="AI4094" s="56">
        <f t="shared" si="1242"/>
        <v>0</v>
      </c>
      <c r="AJ4094" s="56">
        <f t="shared" si="1243"/>
        <v>0</v>
      </c>
      <c r="AK4094" s="56">
        <f t="shared" si="1244"/>
        <v>0</v>
      </c>
      <c r="AL4094" s="56">
        <f t="shared" si="1245"/>
        <v>0</v>
      </c>
      <c r="AM4094" s="56">
        <f t="shared" si="1246"/>
        <v>0</v>
      </c>
      <c r="AN4094" s="56">
        <f t="shared" si="1247"/>
        <v>0</v>
      </c>
      <c r="AO4094" s="56">
        <f t="shared" si="1248"/>
        <v>0</v>
      </c>
      <c r="AP4094" s="56">
        <f t="shared" si="1249"/>
        <v>0</v>
      </c>
      <c r="AQ4094" s="56">
        <f t="shared" si="1250"/>
        <v>0</v>
      </c>
      <c r="AR4094" s="86">
        <f t="shared" si="1251"/>
        <v>0</v>
      </c>
    </row>
    <row r="4095" spans="1:44" x14ac:dyDescent="0.25">
      <c r="A4095" s="178"/>
      <c r="B4095" s="55" t="str">
        <f>_xlfn.IFNA(VLOOKUP(A4095,'Ajánlatkérő(k) adatai'!$B$4:$C$205,2,0),"")</f>
        <v/>
      </c>
      <c r="C4095" s="178"/>
      <c r="D4095" s="55" t="str">
        <f>_xlfn.IFNA(VLOOKUP(C4095,'Számlafizető(k) adatai'!$C$4:$D$203,2,0),"")</f>
        <v/>
      </c>
      <c r="E4095" s="55" t="str">
        <f>_xlfn.IFNA(VLOOKUP(C4095,'Számlafizető(k) adatai'!$C$4:$M$203,11,0),"")</f>
        <v/>
      </c>
      <c r="F4095" s="178"/>
      <c r="G4095" s="178"/>
      <c r="H4095" s="178"/>
      <c r="I4095" s="55" t="str">
        <f>IF(F4095="","",VLOOKUP(LEFT(F4095,5),'Technikai cellák'!B:C,2,0))</f>
        <v/>
      </c>
      <c r="J4095" s="55" t="str">
        <f>IF(F4095="","",VLOOKUP(I4095,'Technikai cellák'!$C$1:$D$12,2,0))</f>
        <v/>
      </c>
      <c r="K4095" s="179"/>
      <c r="L4095" s="67" t="str">
        <f t="shared" si="1234"/>
        <v/>
      </c>
      <c r="M4095" s="68">
        <f t="shared" si="1235"/>
        <v>0</v>
      </c>
      <c r="N4095" s="66">
        <f t="shared" si="1236"/>
        <v>0</v>
      </c>
      <c r="O4095" s="152"/>
      <c r="P4095" s="172">
        <f t="shared" si="1233"/>
        <v>0</v>
      </c>
      <c r="Q4095" s="69">
        <f t="shared" si="1237"/>
        <v>0</v>
      </c>
      <c r="R4095" s="62">
        <f t="shared" si="1238"/>
        <v>0</v>
      </c>
      <c r="S4095" s="153"/>
      <c r="T4095" s="118" t="str">
        <f t="shared" si="1239"/>
        <v/>
      </c>
      <c r="U4095" s="154"/>
      <c r="V4095" s="154"/>
      <c r="W4095" s="154"/>
      <c r="X4095" s="154"/>
      <c r="Y4095" s="154"/>
      <c r="Z4095" s="154"/>
      <c r="AA4095" s="154"/>
      <c r="AB4095" s="154"/>
      <c r="AC4095" s="154"/>
      <c r="AD4095" s="154"/>
      <c r="AE4095" s="154"/>
      <c r="AF4095" s="154"/>
      <c r="AG4095" s="63">
        <f t="shared" si="1240"/>
        <v>0</v>
      </c>
      <c r="AH4095" s="56">
        <f t="shared" si="1241"/>
        <v>0</v>
      </c>
      <c r="AI4095" s="56">
        <f t="shared" si="1242"/>
        <v>0</v>
      </c>
      <c r="AJ4095" s="56">
        <f t="shared" si="1243"/>
        <v>0</v>
      </c>
      <c r="AK4095" s="56">
        <f t="shared" si="1244"/>
        <v>0</v>
      </c>
      <c r="AL4095" s="56">
        <f t="shared" si="1245"/>
        <v>0</v>
      </c>
      <c r="AM4095" s="56">
        <f t="shared" si="1246"/>
        <v>0</v>
      </c>
      <c r="AN4095" s="56">
        <f t="shared" si="1247"/>
        <v>0</v>
      </c>
      <c r="AO4095" s="56">
        <f t="shared" si="1248"/>
        <v>0</v>
      </c>
      <c r="AP4095" s="56">
        <f t="shared" si="1249"/>
        <v>0</v>
      </c>
      <c r="AQ4095" s="56">
        <f t="shared" si="1250"/>
        <v>0</v>
      </c>
      <c r="AR4095" s="86">
        <f t="shared" si="1251"/>
        <v>0</v>
      </c>
    </row>
    <row r="4096" spans="1:44" x14ac:dyDescent="0.25">
      <c r="A4096" s="178"/>
      <c r="B4096" s="55" t="str">
        <f>_xlfn.IFNA(VLOOKUP(A4096,'Ajánlatkérő(k) adatai'!$B$4:$C$205,2,0),"")</f>
        <v/>
      </c>
      <c r="C4096" s="178"/>
      <c r="D4096" s="55" t="str">
        <f>_xlfn.IFNA(VLOOKUP(C4096,'Számlafizető(k) adatai'!$C$4:$D$203,2,0),"")</f>
        <v/>
      </c>
      <c r="E4096" s="55" t="str">
        <f>_xlfn.IFNA(VLOOKUP(C4096,'Számlafizető(k) adatai'!$C$4:$M$203,11,0),"")</f>
        <v/>
      </c>
      <c r="F4096" s="178"/>
      <c r="G4096" s="178"/>
      <c r="H4096" s="178"/>
      <c r="I4096" s="55" t="str">
        <f>IF(F4096="","",VLOOKUP(LEFT(F4096,5),'Technikai cellák'!B:C,2,0))</f>
        <v/>
      </c>
      <c r="J4096" s="55" t="str">
        <f>IF(F4096="","",VLOOKUP(I4096,'Technikai cellák'!$C$1:$D$12,2,0))</f>
        <v/>
      </c>
      <c r="K4096" s="179"/>
      <c r="L4096" s="67" t="str">
        <f t="shared" si="1234"/>
        <v/>
      </c>
      <c r="M4096" s="68">
        <f t="shared" si="1235"/>
        <v>0</v>
      </c>
      <c r="N4096" s="66">
        <f t="shared" si="1236"/>
        <v>0</v>
      </c>
      <c r="O4096" s="152"/>
      <c r="P4096" s="172">
        <f t="shared" si="1233"/>
        <v>0</v>
      </c>
      <c r="Q4096" s="69">
        <f t="shared" si="1237"/>
        <v>0</v>
      </c>
      <c r="R4096" s="62">
        <f t="shared" si="1238"/>
        <v>0</v>
      </c>
      <c r="S4096" s="153"/>
      <c r="T4096" s="118" t="str">
        <f t="shared" si="1239"/>
        <v/>
      </c>
      <c r="U4096" s="154"/>
      <c r="V4096" s="154"/>
      <c r="W4096" s="154"/>
      <c r="X4096" s="154"/>
      <c r="Y4096" s="154"/>
      <c r="Z4096" s="154"/>
      <c r="AA4096" s="154"/>
      <c r="AB4096" s="154"/>
      <c r="AC4096" s="154"/>
      <c r="AD4096" s="154"/>
      <c r="AE4096" s="154"/>
      <c r="AF4096" s="154"/>
      <c r="AG4096" s="63">
        <f t="shared" si="1240"/>
        <v>0</v>
      </c>
      <c r="AH4096" s="56">
        <f t="shared" si="1241"/>
        <v>0</v>
      </c>
      <c r="AI4096" s="56">
        <f t="shared" si="1242"/>
        <v>0</v>
      </c>
      <c r="AJ4096" s="56">
        <f t="shared" si="1243"/>
        <v>0</v>
      </c>
      <c r="AK4096" s="56">
        <f t="shared" si="1244"/>
        <v>0</v>
      </c>
      <c r="AL4096" s="56">
        <f t="shared" si="1245"/>
        <v>0</v>
      </c>
      <c r="AM4096" s="56">
        <f t="shared" si="1246"/>
        <v>0</v>
      </c>
      <c r="AN4096" s="56">
        <f t="shared" si="1247"/>
        <v>0</v>
      </c>
      <c r="AO4096" s="56">
        <f t="shared" si="1248"/>
        <v>0</v>
      </c>
      <c r="AP4096" s="56">
        <f t="shared" si="1249"/>
        <v>0</v>
      </c>
      <c r="AQ4096" s="56">
        <f t="shared" si="1250"/>
        <v>0</v>
      </c>
      <c r="AR4096" s="86">
        <f t="shared" si="1251"/>
        <v>0</v>
      </c>
    </row>
    <row r="4097" spans="1:44" x14ac:dyDescent="0.25">
      <c r="A4097" s="178"/>
      <c r="B4097" s="55" t="str">
        <f>_xlfn.IFNA(VLOOKUP(A4097,'Ajánlatkérő(k) adatai'!$B$4:$C$205,2,0),"")</f>
        <v/>
      </c>
      <c r="C4097" s="178"/>
      <c r="D4097" s="55" t="str">
        <f>_xlfn.IFNA(VLOOKUP(C4097,'Számlafizető(k) adatai'!$C$4:$D$203,2,0),"")</f>
        <v/>
      </c>
      <c r="E4097" s="55" t="str">
        <f>_xlfn.IFNA(VLOOKUP(C4097,'Számlafizető(k) adatai'!$C$4:$M$203,11,0),"")</f>
        <v/>
      </c>
      <c r="F4097" s="178"/>
      <c r="G4097" s="178"/>
      <c r="H4097" s="178"/>
      <c r="I4097" s="55" t="str">
        <f>IF(F4097="","",VLOOKUP(LEFT(F4097,5),'Technikai cellák'!B:C,2,0))</f>
        <v/>
      </c>
      <c r="J4097" s="55" t="str">
        <f>IF(F4097="","",VLOOKUP(I4097,'Technikai cellák'!$C$1:$D$12,2,0))</f>
        <v/>
      </c>
      <c r="K4097" s="179"/>
      <c r="L4097" s="67" t="str">
        <f t="shared" si="1234"/>
        <v/>
      </c>
      <c r="M4097" s="68">
        <f t="shared" si="1235"/>
        <v>0</v>
      </c>
      <c r="N4097" s="66">
        <f t="shared" si="1236"/>
        <v>0</v>
      </c>
      <c r="O4097" s="152"/>
      <c r="P4097" s="172">
        <f t="shared" si="1233"/>
        <v>0</v>
      </c>
      <c r="Q4097" s="69">
        <f t="shared" si="1237"/>
        <v>0</v>
      </c>
      <c r="R4097" s="62">
        <f t="shared" si="1238"/>
        <v>0</v>
      </c>
      <c r="S4097" s="153"/>
      <c r="T4097" s="118" t="str">
        <f t="shared" si="1239"/>
        <v/>
      </c>
      <c r="U4097" s="154"/>
      <c r="V4097" s="154"/>
      <c r="W4097" s="154"/>
      <c r="X4097" s="154"/>
      <c r="Y4097" s="154"/>
      <c r="Z4097" s="154"/>
      <c r="AA4097" s="154"/>
      <c r="AB4097" s="154"/>
      <c r="AC4097" s="154"/>
      <c r="AD4097" s="154"/>
      <c r="AE4097" s="154"/>
      <c r="AF4097" s="154"/>
      <c r="AG4097" s="63">
        <f t="shared" si="1240"/>
        <v>0</v>
      </c>
      <c r="AH4097" s="56">
        <f t="shared" si="1241"/>
        <v>0</v>
      </c>
      <c r="AI4097" s="56">
        <f t="shared" si="1242"/>
        <v>0</v>
      </c>
      <c r="AJ4097" s="56">
        <f t="shared" si="1243"/>
        <v>0</v>
      </c>
      <c r="AK4097" s="56">
        <f t="shared" si="1244"/>
        <v>0</v>
      </c>
      <c r="AL4097" s="56">
        <f t="shared" si="1245"/>
        <v>0</v>
      </c>
      <c r="AM4097" s="56">
        <f t="shared" si="1246"/>
        <v>0</v>
      </c>
      <c r="AN4097" s="56">
        <f t="shared" si="1247"/>
        <v>0</v>
      </c>
      <c r="AO4097" s="56">
        <f t="shared" si="1248"/>
        <v>0</v>
      </c>
      <c r="AP4097" s="56">
        <f t="shared" si="1249"/>
        <v>0</v>
      </c>
      <c r="AQ4097" s="56">
        <f t="shared" si="1250"/>
        <v>0</v>
      </c>
      <c r="AR4097" s="86">
        <f t="shared" si="1251"/>
        <v>0</v>
      </c>
    </row>
    <row r="4098" spans="1:44" x14ac:dyDescent="0.25">
      <c r="A4098" s="178"/>
      <c r="B4098" s="55" t="str">
        <f>_xlfn.IFNA(VLOOKUP(A4098,'Ajánlatkérő(k) adatai'!$B$4:$C$205,2,0),"")</f>
        <v/>
      </c>
      <c r="C4098" s="178"/>
      <c r="D4098" s="55" t="str">
        <f>_xlfn.IFNA(VLOOKUP(C4098,'Számlafizető(k) adatai'!$C$4:$D$203,2,0),"")</f>
        <v/>
      </c>
      <c r="E4098" s="55" t="str">
        <f>_xlfn.IFNA(VLOOKUP(C4098,'Számlafizető(k) adatai'!$C$4:$M$203,11,0),"")</f>
        <v/>
      </c>
      <c r="F4098" s="178"/>
      <c r="G4098" s="178"/>
      <c r="H4098" s="178"/>
      <c r="I4098" s="55" t="str">
        <f>IF(F4098="","",VLOOKUP(LEFT(F4098,5),'Technikai cellák'!B:C,2,0))</f>
        <v/>
      </c>
      <c r="J4098" s="55" t="str">
        <f>IF(F4098="","",VLOOKUP(I4098,'Technikai cellák'!$C$1:$D$12,2,0))</f>
        <v/>
      </c>
      <c r="K4098" s="179"/>
      <c r="L4098" s="67" t="str">
        <f t="shared" si="1234"/>
        <v/>
      </c>
      <c r="M4098" s="68">
        <f t="shared" si="1235"/>
        <v>0</v>
      </c>
      <c r="N4098" s="66">
        <f t="shared" si="1236"/>
        <v>0</v>
      </c>
      <c r="O4098" s="152"/>
      <c r="P4098" s="172">
        <f t="shared" si="1233"/>
        <v>0</v>
      </c>
      <c r="Q4098" s="69">
        <f t="shared" si="1237"/>
        <v>0</v>
      </c>
      <c r="R4098" s="62">
        <f t="shared" si="1238"/>
        <v>0</v>
      </c>
      <c r="S4098" s="153"/>
      <c r="T4098" s="118" t="str">
        <f t="shared" si="1239"/>
        <v/>
      </c>
      <c r="U4098" s="154"/>
      <c r="V4098" s="154"/>
      <c r="W4098" s="154"/>
      <c r="X4098" s="154"/>
      <c r="Y4098" s="154"/>
      <c r="Z4098" s="154"/>
      <c r="AA4098" s="154"/>
      <c r="AB4098" s="154"/>
      <c r="AC4098" s="154"/>
      <c r="AD4098" s="154"/>
      <c r="AE4098" s="154"/>
      <c r="AF4098" s="154"/>
      <c r="AG4098" s="63">
        <f t="shared" si="1240"/>
        <v>0</v>
      </c>
      <c r="AH4098" s="56">
        <f t="shared" si="1241"/>
        <v>0</v>
      </c>
      <c r="AI4098" s="56">
        <f t="shared" si="1242"/>
        <v>0</v>
      </c>
      <c r="AJ4098" s="56">
        <f t="shared" si="1243"/>
        <v>0</v>
      </c>
      <c r="AK4098" s="56">
        <f t="shared" si="1244"/>
        <v>0</v>
      </c>
      <c r="AL4098" s="56">
        <f t="shared" si="1245"/>
        <v>0</v>
      </c>
      <c r="AM4098" s="56">
        <f t="shared" si="1246"/>
        <v>0</v>
      </c>
      <c r="AN4098" s="56">
        <f t="shared" si="1247"/>
        <v>0</v>
      </c>
      <c r="AO4098" s="56">
        <f t="shared" si="1248"/>
        <v>0</v>
      </c>
      <c r="AP4098" s="56">
        <f t="shared" si="1249"/>
        <v>0</v>
      </c>
      <c r="AQ4098" s="56">
        <f t="shared" si="1250"/>
        <v>0</v>
      </c>
      <c r="AR4098" s="86">
        <f t="shared" si="1251"/>
        <v>0</v>
      </c>
    </row>
    <row r="4099" spans="1:44" x14ac:dyDescent="0.25">
      <c r="A4099" s="178"/>
      <c r="B4099" s="55" t="str">
        <f>_xlfn.IFNA(VLOOKUP(A4099,'Ajánlatkérő(k) adatai'!$B$4:$C$205,2,0),"")</f>
        <v/>
      </c>
      <c r="C4099" s="178"/>
      <c r="D4099" s="55" t="str">
        <f>_xlfn.IFNA(VLOOKUP(C4099,'Számlafizető(k) adatai'!$C$4:$D$203,2,0),"")</f>
        <v/>
      </c>
      <c r="E4099" s="55" t="str">
        <f>_xlfn.IFNA(VLOOKUP(C4099,'Számlafizető(k) adatai'!$C$4:$M$203,11,0),"")</f>
        <v/>
      </c>
      <c r="F4099" s="178"/>
      <c r="G4099" s="178"/>
      <c r="H4099" s="178"/>
      <c r="I4099" s="55" t="str">
        <f>IF(F4099="","",VLOOKUP(LEFT(F4099,5),'Technikai cellák'!B:C,2,0))</f>
        <v/>
      </c>
      <c r="J4099" s="55" t="str">
        <f>IF(F4099="","",VLOOKUP(I4099,'Technikai cellák'!$C$1:$D$12,2,0))</f>
        <v/>
      </c>
      <c r="K4099" s="179"/>
      <c r="L4099" s="67" t="str">
        <f t="shared" si="1234"/>
        <v/>
      </c>
      <c r="M4099" s="68">
        <f t="shared" si="1235"/>
        <v>0</v>
      </c>
      <c r="N4099" s="66">
        <f t="shared" si="1236"/>
        <v>0</v>
      </c>
      <c r="O4099" s="152"/>
      <c r="P4099" s="172">
        <f t="shared" si="1233"/>
        <v>0</v>
      </c>
      <c r="Q4099" s="69">
        <f t="shared" si="1237"/>
        <v>0</v>
      </c>
      <c r="R4099" s="62">
        <f t="shared" si="1238"/>
        <v>0</v>
      </c>
      <c r="S4099" s="153"/>
      <c r="T4099" s="118" t="str">
        <f t="shared" si="1239"/>
        <v/>
      </c>
      <c r="U4099" s="154"/>
      <c r="V4099" s="154"/>
      <c r="W4099" s="154"/>
      <c r="X4099" s="154"/>
      <c r="Y4099" s="154"/>
      <c r="Z4099" s="154"/>
      <c r="AA4099" s="154"/>
      <c r="AB4099" s="154"/>
      <c r="AC4099" s="154"/>
      <c r="AD4099" s="154"/>
      <c r="AE4099" s="154"/>
      <c r="AF4099" s="154"/>
      <c r="AG4099" s="63">
        <f t="shared" si="1240"/>
        <v>0</v>
      </c>
      <c r="AH4099" s="56">
        <f t="shared" si="1241"/>
        <v>0</v>
      </c>
      <c r="AI4099" s="56">
        <f t="shared" si="1242"/>
        <v>0</v>
      </c>
      <c r="AJ4099" s="56">
        <f t="shared" si="1243"/>
        <v>0</v>
      </c>
      <c r="AK4099" s="56">
        <f t="shared" si="1244"/>
        <v>0</v>
      </c>
      <c r="AL4099" s="56">
        <f t="shared" si="1245"/>
        <v>0</v>
      </c>
      <c r="AM4099" s="56">
        <f t="shared" si="1246"/>
        <v>0</v>
      </c>
      <c r="AN4099" s="56">
        <f t="shared" si="1247"/>
        <v>0</v>
      </c>
      <c r="AO4099" s="56">
        <f t="shared" si="1248"/>
        <v>0</v>
      </c>
      <c r="AP4099" s="56">
        <f t="shared" si="1249"/>
        <v>0</v>
      </c>
      <c r="AQ4099" s="56">
        <f t="shared" si="1250"/>
        <v>0</v>
      </c>
      <c r="AR4099" s="86">
        <f t="shared" si="1251"/>
        <v>0</v>
      </c>
    </row>
    <row r="4100" spans="1:44" x14ac:dyDescent="0.25">
      <c r="A4100" s="178"/>
      <c r="B4100" s="55" t="str">
        <f>_xlfn.IFNA(VLOOKUP(A4100,'Ajánlatkérő(k) adatai'!$B$4:$C$205,2,0),"")</f>
        <v/>
      </c>
      <c r="C4100" s="178"/>
      <c r="D4100" s="55" t="str">
        <f>_xlfn.IFNA(VLOOKUP(C4100,'Számlafizető(k) adatai'!$C$4:$D$203,2,0),"")</f>
        <v/>
      </c>
      <c r="E4100" s="55" t="str">
        <f>_xlfn.IFNA(VLOOKUP(C4100,'Számlafizető(k) adatai'!$C$4:$M$203,11,0),"")</f>
        <v/>
      </c>
      <c r="F4100" s="178"/>
      <c r="G4100" s="178"/>
      <c r="H4100" s="178"/>
      <c r="I4100" s="55" t="str">
        <f>IF(F4100="","",VLOOKUP(LEFT(F4100,5),'Technikai cellák'!B:C,2,0))</f>
        <v/>
      </c>
      <c r="J4100" s="55" t="str">
        <f>IF(F4100="","",VLOOKUP(I4100,'Technikai cellák'!$C$1:$D$12,2,0))</f>
        <v/>
      </c>
      <c r="K4100" s="179"/>
      <c r="L4100" s="67" t="str">
        <f t="shared" si="1234"/>
        <v/>
      </c>
      <c r="M4100" s="68">
        <f t="shared" si="1235"/>
        <v>0</v>
      </c>
      <c r="N4100" s="66">
        <f t="shared" si="1236"/>
        <v>0</v>
      </c>
      <c r="O4100" s="152"/>
      <c r="P4100" s="172">
        <f t="shared" si="1233"/>
        <v>0</v>
      </c>
      <c r="Q4100" s="69">
        <f t="shared" si="1237"/>
        <v>0</v>
      </c>
      <c r="R4100" s="62">
        <f t="shared" si="1238"/>
        <v>0</v>
      </c>
      <c r="S4100" s="153"/>
      <c r="T4100" s="118" t="str">
        <f t="shared" si="1239"/>
        <v/>
      </c>
      <c r="U4100" s="154"/>
      <c r="V4100" s="154"/>
      <c r="W4100" s="154"/>
      <c r="X4100" s="154"/>
      <c r="Y4100" s="154"/>
      <c r="Z4100" s="154"/>
      <c r="AA4100" s="154"/>
      <c r="AB4100" s="154"/>
      <c r="AC4100" s="154"/>
      <c r="AD4100" s="154"/>
      <c r="AE4100" s="154"/>
      <c r="AF4100" s="154"/>
      <c r="AG4100" s="63">
        <f t="shared" si="1240"/>
        <v>0</v>
      </c>
      <c r="AH4100" s="56">
        <f t="shared" si="1241"/>
        <v>0</v>
      </c>
      <c r="AI4100" s="56">
        <f t="shared" si="1242"/>
        <v>0</v>
      </c>
      <c r="AJ4100" s="56">
        <f t="shared" si="1243"/>
        <v>0</v>
      </c>
      <c r="AK4100" s="56">
        <f t="shared" si="1244"/>
        <v>0</v>
      </c>
      <c r="AL4100" s="56">
        <f t="shared" si="1245"/>
        <v>0</v>
      </c>
      <c r="AM4100" s="56">
        <f t="shared" si="1246"/>
        <v>0</v>
      </c>
      <c r="AN4100" s="56">
        <f t="shared" si="1247"/>
        <v>0</v>
      </c>
      <c r="AO4100" s="56">
        <f t="shared" si="1248"/>
        <v>0</v>
      </c>
      <c r="AP4100" s="56">
        <f t="shared" si="1249"/>
        <v>0</v>
      </c>
      <c r="AQ4100" s="56">
        <f t="shared" si="1250"/>
        <v>0</v>
      </c>
      <c r="AR4100" s="86">
        <f t="shared" si="1251"/>
        <v>0</v>
      </c>
    </row>
    <row r="4101" spans="1:44" x14ac:dyDescent="0.25">
      <c r="A4101" s="178"/>
      <c r="B4101" s="55" t="str">
        <f>_xlfn.IFNA(VLOOKUP(A4101,'Ajánlatkérő(k) adatai'!$B$4:$C$205,2,0),"")</f>
        <v/>
      </c>
      <c r="C4101" s="178"/>
      <c r="D4101" s="55" t="str">
        <f>_xlfn.IFNA(VLOOKUP(C4101,'Számlafizető(k) adatai'!$C$4:$D$203,2,0),"")</f>
        <v/>
      </c>
      <c r="E4101" s="55" t="str">
        <f>_xlfn.IFNA(VLOOKUP(C4101,'Számlafizető(k) adatai'!$C$4:$M$203,11,0),"")</f>
        <v/>
      </c>
      <c r="F4101" s="178"/>
      <c r="G4101" s="178"/>
      <c r="H4101" s="178"/>
      <c r="I4101" s="55" t="str">
        <f>IF(F4101="","",VLOOKUP(LEFT(F4101,5),'Technikai cellák'!B:C,2,0))</f>
        <v/>
      </c>
      <c r="J4101" s="55" t="str">
        <f>IF(F4101="","",VLOOKUP(I4101,'Technikai cellák'!$C$1:$D$12,2,0))</f>
        <v/>
      </c>
      <c r="K4101" s="179"/>
      <c r="L4101" s="67" t="str">
        <f t="shared" si="1234"/>
        <v/>
      </c>
      <c r="M4101" s="68">
        <f t="shared" si="1235"/>
        <v>0</v>
      </c>
      <c r="N4101" s="66">
        <f t="shared" si="1236"/>
        <v>0</v>
      </c>
      <c r="O4101" s="152"/>
      <c r="P4101" s="172">
        <f t="shared" si="1233"/>
        <v>0</v>
      </c>
      <c r="Q4101" s="69">
        <f t="shared" si="1237"/>
        <v>0</v>
      </c>
      <c r="R4101" s="62">
        <f t="shared" si="1238"/>
        <v>0</v>
      </c>
      <c r="S4101" s="153"/>
      <c r="T4101" s="118" t="str">
        <f t="shared" si="1239"/>
        <v/>
      </c>
      <c r="U4101" s="154"/>
      <c r="V4101" s="154"/>
      <c r="W4101" s="154"/>
      <c r="X4101" s="154"/>
      <c r="Y4101" s="154"/>
      <c r="Z4101" s="154"/>
      <c r="AA4101" s="154"/>
      <c r="AB4101" s="154"/>
      <c r="AC4101" s="154"/>
      <c r="AD4101" s="154"/>
      <c r="AE4101" s="154"/>
      <c r="AF4101" s="154"/>
      <c r="AG4101" s="63">
        <f t="shared" si="1240"/>
        <v>0</v>
      </c>
      <c r="AH4101" s="56">
        <f t="shared" si="1241"/>
        <v>0</v>
      </c>
      <c r="AI4101" s="56">
        <f t="shared" si="1242"/>
        <v>0</v>
      </c>
      <c r="AJ4101" s="56">
        <f t="shared" si="1243"/>
        <v>0</v>
      </c>
      <c r="AK4101" s="56">
        <f t="shared" si="1244"/>
        <v>0</v>
      </c>
      <c r="AL4101" s="56">
        <f t="shared" si="1245"/>
        <v>0</v>
      </c>
      <c r="AM4101" s="56">
        <f t="shared" si="1246"/>
        <v>0</v>
      </c>
      <c r="AN4101" s="56">
        <f t="shared" si="1247"/>
        <v>0</v>
      </c>
      <c r="AO4101" s="56">
        <f t="shared" si="1248"/>
        <v>0</v>
      </c>
      <c r="AP4101" s="56">
        <f t="shared" si="1249"/>
        <v>0</v>
      </c>
      <c r="AQ4101" s="56">
        <f t="shared" si="1250"/>
        <v>0</v>
      </c>
      <c r="AR4101" s="86">
        <f t="shared" si="1251"/>
        <v>0</v>
      </c>
    </row>
    <row r="4102" spans="1:44" x14ac:dyDescent="0.25">
      <c r="A4102" s="178"/>
      <c r="B4102" s="55" t="str">
        <f>_xlfn.IFNA(VLOOKUP(A4102,'Ajánlatkérő(k) adatai'!$B$4:$C$205,2,0),"")</f>
        <v/>
      </c>
      <c r="C4102" s="178"/>
      <c r="D4102" s="55" t="str">
        <f>_xlfn.IFNA(VLOOKUP(C4102,'Számlafizető(k) adatai'!$C$4:$D$203,2,0),"")</f>
        <v/>
      </c>
      <c r="E4102" s="55" t="str">
        <f>_xlfn.IFNA(VLOOKUP(C4102,'Számlafizető(k) adatai'!$C$4:$M$203,11,0),"")</f>
        <v/>
      </c>
      <c r="F4102" s="178"/>
      <c r="G4102" s="178"/>
      <c r="H4102" s="178"/>
      <c r="I4102" s="55" t="str">
        <f>IF(F4102="","",VLOOKUP(LEFT(F4102,5),'Technikai cellák'!B:C,2,0))</f>
        <v/>
      </c>
      <c r="J4102" s="55" t="str">
        <f>IF(F4102="","",VLOOKUP(I4102,'Technikai cellák'!$C$1:$D$12,2,0))</f>
        <v/>
      </c>
      <c r="K4102" s="179"/>
      <c r="L4102" s="67" t="str">
        <f t="shared" si="1234"/>
        <v/>
      </c>
      <c r="M4102" s="68">
        <f t="shared" si="1235"/>
        <v>0</v>
      </c>
      <c r="N4102" s="66">
        <f t="shared" si="1236"/>
        <v>0</v>
      </c>
      <c r="O4102" s="152"/>
      <c r="P4102" s="172">
        <f t="shared" si="1233"/>
        <v>0</v>
      </c>
      <c r="Q4102" s="69">
        <f t="shared" si="1237"/>
        <v>0</v>
      </c>
      <c r="R4102" s="62">
        <f t="shared" si="1238"/>
        <v>0</v>
      </c>
      <c r="S4102" s="153"/>
      <c r="T4102" s="118" t="str">
        <f t="shared" si="1239"/>
        <v/>
      </c>
      <c r="U4102" s="154"/>
      <c r="V4102" s="154"/>
      <c r="W4102" s="154"/>
      <c r="X4102" s="154"/>
      <c r="Y4102" s="154"/>
      <c r="Z4102" s="154"/>
      <c r="AA4102" s="154"/>
      <c r="AB4102" s="154"/>
      <c r="AC4102" s="154"/>
      <c r="AD4102" s="154"/>
      <c r="AE4102" s="154"/>
      <c r="AF4102" s="154"/>
      <c r="AG4102" s="63">
        <f t="shared" si="1240"/>
        <v>0</v>
      </c>
      <c r="AH4102" s="56">
        <f t="shared" si="1241"/>
        <v>0</v>
      </c>
      <c r="AI4102" s="56">
        <f t="shared" si="1242"/>
        <v>0</v>
      </c>
      <c r="AJ4102" s="56">
        <f t="shared" si="1243"/>
        <v>0</v>
      </c>
      <c r="AK4102" s="56">
        <f t="shared" si="1244"/>
        <v>0</v>
      </c>
      <c r="AL4102" s="56">
        <f t="shared" si="1245"/>
        <v>0</v>
      </c>
      <c r="AM4102" s="56">
        <f t="shared" si="1246"/>
        <v>0</v>
      </c>
      <c r="AN4102" s="56">
        <f t="shared" si="1247"/>
        <v>0</v>
      </c>
      <c r="AO4102" s="56">
        <f t="shared" si="1248"/>
        <v>0</v>
      </c>
      <c r="AP4102" s="56">
        <f t="shared" si="1249"/>
        <v>0</v>
      </c>
      <c r="AQ4102" s="56">
        <f t="shared" si="1250"/>
        <v>0</v>
      </c>
      <c r="AR4102" s="86">
        <f t="shared" si="1251"/>
        <v>0</v>
      </c>
    </row>
    <row r="4103" spans="1:44" x14ac:dyDescent="0.25">
      <c r="A4103" s="178"/>
      <c r="B4103" s="55" t="str">
        <f>_xlfn.IFNA(VLOOKUP(A4103,'Ajánlatkérő(k) adatai'!$B$4:$C$205,2,0),"")</f>
        <v/>
      </c>
      <c r="C4103" s="178"/>
      <c r="D4103" s="55" t="str">
        <f>_xlfn.IFNA(VLOOKUP(C4103,'Számlafizető(k) adatai'!$C$4:$D$203,2,0),"")</f>
        <v/>
      </c>
      <c r="E4103" s="55" t="str">
        <f>_xlfn.IFNA(VLOOKUP(C4103,'Számlafizető(k) adatai'!$C$4:$M$203,11,0),"")</f>
        <v/>
      </c>
      <c r="F4103" s="178"/>
      <c r="G4103" s="178"/>
      <c r="H4103" s="178"/>
      <c r="I4103" s="55" t="str">
        <f>IF(F4103="","",VLOOKUP(LEFT(F4103,5),'Technikai cellák'!B:C,2,0))</f>
        <v/>
      </c>
      <c r="J4103" s="55" t="str">
        <f>IF(F4103="","",VLOOKUP(I4103,'Technikai cellák'!$C$1:$D$12,2,0))</f>
        <v/>
      </c>
      <c r="K4103" s="179"/>
      <c r="L4103" s="67" t="str">
        <f t="shared" si="1234"/>
        <v/>
      </c>
      <c r="M4103" s="68">
        <f t="shared" si="1235"/>
        <v>0</v>
      </c>
      <c r="N4103" s="66">
        <f t="shared" si="1236"/>
        <v>0</v>
      </c>
      <c r="O4103" s="152"/>
      <c r="P4103" s="172">
        <f t="shared" si="1233"/>
        <v>0</v>
      </c>
      <c r="Q4103" s="69">
        <f t="shared" si="1237"/>
        <v>0</v>
      </c>
      <c r="R4103" s="62">
        <f t="shared" si="1238"/>
        <v>0</v>
      </c>
      <c r="S4103" s="153"/>
      <c r="T4103" s="118" t="str">
        <f t="shared" si="1239"/>
        <v/>
      </c>
      <c r="U4103" s="154"/>
      <c r="V4103" s="154"/>
      <c r="W4103" s="154"/>
      <c r="X4103" s="154"/>
      <c r="Y4103" s="154"/>
      <c r="Z4103" s="154"/>
      <c r="AA4103" s="154"/>
      <c r="AB4103" s="154"/>
      <c r="AC4103" s="154"/>
      <c r="AD4103" s="154"/>
      <c r="AE4103" s="154"/>
      <c r="AF4103" s="154"/>
      <c r="AG4103" s="63">
        <f t="shared" si="1240"/>
        <v>0</v>
      </c>
      <c r="AH4103" s="56">
        <f t="shared" si="1241"/>
        <v>0</v>
      </c>
      <c r="AI4103" s="56">
        <f t="shared" si="1242"/>
        <v>0</v>
      </c>
      <c r="AJ4103" s="56">
        <f t="shared" si="1243"/>
        <v>0</v>
      </c>
      <c r="AK4103" s="56">
        <f t="shared" si="1244"/>
        <v>0</v>
      </c>
      <c r="AL4103" s="56">
        <f t="shared" si="1245"/>
        <v>0</v>
      </c>
      <c r="AM4103" s="56">
        <f t="shared" si="1246"/>
        <v>0</v>
      </c>
      <c r="AN4103" s="56">
        <f t="shared" si="1247"/>
        <v>0</v>
      </c>
      <c r="AO4103" s="56">
        <f t="shared" si="1248"/>
        <v>0</v>
      </c>
      <c r="AP4103" s="56">
        <f t="shared" si="1249"/>
        <v>0</v>
      </c>
      <c r="AQ4103" s="56">
        <f t="shared" si="1250"/>
        <v>0</v>
      </c>
      <c r="AR4103" s="86">
        <f t="shared" si="1251"/>
        <v>0</v>
      </c>
    </row>
    <row r="4104" spans="1:44" x14ac:dyDescent="0.25">
      <c r="A4104" s="178"/>
      <c r="B4104" s="55" t="str">
        <f>_xlfn.IFNA(VLOOKUP(A4104,'Ajánlatkérő(k) adatai'!$B$4:$C$205,2,0),"")</f>
        <v/>
      </c>
      <c r="C4104" s="178"/>
      <c r="D4104" s="55" t="str">
        <f>_xlfn.IFNA(VLOOKUP(C4104,'Számlafizető(k) adatai'!$C$4:$D$203,2,0),"")</f>
        <v/>
      </c>
      <c r="E4104" s="55" t="str">
        <f>_xlfn.IFNA(VLOOKUP(C4104,'Számlafizető(k) adatai'!$C$4:$M$203,11,0),"")</f>
        <v/>
      </c>
      <c r="F4104" s="178"/>
      <c r="G4104" s="178"/>
      <c r="H4104" s="178"/>
      <c r="I4104" s="55" t="str">
        <f>IF(F4104="","",VLOOKUP(LEFT(F4104,5),'Technikai cellák'!B:C,2,0))</f>
        <v/>
      </c>
      <c r="J4104" s="55" t="str">
        <f>IF(F4104="","",VLOOKUP(I4104,'Technikai cellák'!$C$1:$D$12,2,0))</f>
        <v/>
      </c>
      <c r="K4104" s="179"/>
      <c r="L4104" s="67" t="str">
        <f t="shared" si="1234"/>
        <v/>
      </c>
      <c r="M4104" s="68">
        <f t="shared" si="1235"/>
        <v>0</v>
      </c>
      <c r="N4104" s="66">
        <f t="shared" si="1236"/>
        <v>0</v>
      </c>
      <c r="O4104" s="152"/>
      <c r="P4104" s="172">
        <f t="shared" si="1233"/>
        <v>0</v>
      </c>
      <c r="Q4104" s="69">
        <f t="shared" si="1237"/>
        <v>0</v>
      </c>
      <c r="R4104" s="62">
        <f t="shared" si="1238"/>
        <v>0</v>
      </c>
      <c r="S4104" s="153"/>
      <c r="T4104" s="118" t="str">
        <f t="shared" si="1239"/>
        <v/>
      </c>
      <c r="U4104" s="154"/>
      <c r="V4104" s="154"/>
      <c r="W4104" s="154"/>
      <c r="X4104" s="154"/>
      <c r="Y4104" s="154"/>
      <c r="Z4104" s="154"/>
      <c r="AA4104" s="154"/>
      <c r="AB4104" s="154"/>
      <c r="AC4104" s="154"/>
      <c r="AD4104" s="154"/>
      <c r="AE4104" s="154"/>
      <c r="AF4104" s="154"/>
      <c r="AG4104" s="63">
        <f t="shared" si="1240"/>
        <v>0</v>
      </c>
      <c r="AH4104" s="56">
        <f t="shared" si="1241"/>
        <v>0</v>
      </c>
      <c r="AI4104" s="56">
        <f t="shared" si="1242"/>
        <v>0</v>
      </c>
      <c r="AJ4104" s="56">
        <f t="shared" si="1243"/>
        <v>0</v>
      </c>
      <c r="AK4104" s="56">
        <f t="shared" si="1244"/>
        <v>0</v>
      </c>
      <c r="AL4104" s="56">
        <f t="shared" si="1245"/>
        <v>0</v>
      </c>
      <c r="AM4104" s="56">
        <f t="shared" si="1246"/>
        <v>0</v>
      </c>
      <c r="AN4104" s="56">
        <f t="shared" si="1247"/>
        <v>0</v>
      </c>
      <c r="AO4104" s="56">
        <f t="shared" si="1248"/>
        <v>0</v>
      </c>
      <c r="AP4104" s="56">
        <f t="shared" si="1249"/>
        <v>0</v>
      </c>
      <c r="AQ4104" s="56">
        <f t="shared" si="1250"/>
        <v>0</v>
      </c>
      <c r="AR4104" s="86">
        <f t="shared" si="1251"/>
        <v>0</v>
      </c>
    </row>
    <row r="4105" spans="1:44" x14ac:dyDescent="0.25">
      <c r="A4105" s="178"/>
      <c r="B4105" s="55" t="str">
        <f>_xlfn.IFNA(VLOOKUP(A4105,'Ajánlatkérő(k) adatai'!$B$4:$C$205,2,0),"")</f>
        <v/>
      </c>
      <c r="C4105" s="178"/>
      <c r="D4105" s="55" t="str">
        <f>_xlfn.IFNA(VLOOKUP(C4105,'Számlafizető(k) adatai'!$C$4:$D$203,2,0),"")</f>
        <v/>
      </c>
      <c r="E4105" s="55" t="str">
        <f>_xlfn.IFNA(VLOOKUP(C4105,'Számlafizető(k) adatai'!$C$4:$M$203,11,0),"")</f>
        <v/>
      </c>
      <c r="F4105" s="178"/>
      <c r="G4105" s="178"/>
      <c r="H4105" s="178"/>
      <c r="I4105" s="55" t="str">
        <f>IF(F4105="","",VLOOKUP(LEFT(F4105,5),'Technikai cellák'!B:C,2,0))</f>
        <v/>
      </c>
      <c r="J4105" s="55" t="str">
        <f>IF(F4105="","",VLOOKUP(I4105,'Technikai cellák'!$C$1:$D$12,2,0))</f>
        <v/>
      </c>
      <c r="K4105" s="179"/>
      <c r="L4105" s="67" t="str">
        <f t="shared" si="1234"/>
        <v/>
      </c>
      <c r="M4105" s="68">
        <f t="shared" si="1235"/>
        <v>0</v>
      </c>
      <c r="N4105" s="66">
        <f t="shared" si="1236"/>
        <v>0</v>
      </c>
      <c r="O4105" s="152"/>
      <c r="P4105" s="172">
        <f t="shared" si="1233"/>
        <v>0</v>
      </c>
      <c r="Q4105" s="69">
        <f t="shared" si="1237"/>
        <v>0</v>
      </c>
      <c r="R4105" s="62">
        <f t="shared" si="1238"/>
        <v>0</v>
      </c>
      <c r="S4105" s="153"/>
      <c r="T4105" s="118" t="str">
        <f t="shared" si="1239"/>
        <v/>
      </c>
      <c r="U4105" s="154"/>
      <c r="V4105" s="154"/>
      <c r="W4105" s="154"/>
      <c r="X4105" s="154"/>
      <c r="Y4105" s="154"/>
      <c r="Z4105" s="154"/>
      <c r="AA4105" s="154"/>
      <c r="AB4105" s="154"/>
      <c r="AC4105" s="154"/>
      <c r="AD4105" s="154"/>
      <c r="AE4105" s="154"/>
      <c r="AF4105" s="154"/>
      <c r="AG4105" s="63">
        <f t="shared" si="1240"/>
        <v>0</v>
      </c>
      <c r="AH4105" s="56">
        <f t="shared" si="1241"/>
        <v>0</v>
      </c>
      <c r="AI4105" s="56">
        <f t="shared" si="1242"/>
        <v>0</v>
      </c>
      <c r="AJ4105" s="56">
        <f t="shared" si="1243"/>
        <v>0</v>
      </c>
      <c r="AK4105" s="56">
        <f t="shared" si="1244"/>
        <v>0</v>
      </c>
      <c r="AL4105" s="56">
        <f t="shared" si="1245"/>
        <v>0</v>
      </c>
      <c r="AM4105" s="56">
        <f t="shared" si="1246"/>
        <v>0</v>
      </c>
      <c r="AN4105" s="56">
        <f t="shared" si="1247"/>
        <v>0</v>
      </c>
      <c r="AO4105" s="56">
        <f t="shared" si="1248"/>
        <v>0</v>
      </c>
      <c r="AP4105" s="56">
        <f t="shared" si="1249"/>
        <v>0</v>
      </c>
      <c r="AQ4105" s="56">
        <f t="shared" si="1250"/>
        <v>0</v>
      </c>
      <c r="AR4105" s="86">
        <f t="shared" si="1251"/>
        <v>0</v>
      </c>
    </row>
    <row r="4106" spans="1:44" x14ac:dyDescent="0.25">
      <c r="A4106" s="178"/>
      <c r="B4106" s="55" t="str">
        <f>_xlfn.IFNA(VLOOKUP(A4106,'Ajánlatkérő(k) adatai'!$B$4:$C$205,2,0),"")</f>
        <v/>
      </c>
      <c r="C4106" s="178"/>
      <c r="D4106" s="55" t="str">
        <f>_xlfn.IFNA(VLOOKUP(C4106,'Számlafizető(k) adatai'!$C$4:$D$203,2,0),"")</f>
        <v/>
      </c>
      <c r="E4106" s="55" t="str">
        <f>_xlfn.IFNA(VLOOKUP(C4106,'Számlafizető(k) adatai'!$C$4:$M$203,11,0),"")</f>
        <v/>
      </c>
      <c r="F4106" s="178"/>
      <c r="G4106" s="178"/>
      <c r="H4106" s="178"/>
      <c r="I4106" s="55" t="str">
        <f>IF(F4106="","",VLOOKUP(LEFT(F4106,5),'Technikai cellák'!B:C,2,0))</f>
        <v/>
      </c>
      <c r="J4106" s="55" t="str">
        <f>IF(F4106="","",VLOOKUP(I4106,'Technikai cellák'!$C$1:$D$12,2,0))</f>
        <v/>
      </c>
      <c r="K4106" s="179"/>
      <c r="L4106" s="67" t="str">
        <f t="shared" si="1234"/>
        <v/>
      </c>
      <c r="M4106" s="68">
        <f t="shared" si="1235"/>
        <v>0</v>
      </c>
      <c r="N4106" s="66">
        <f t="shared" si="1236"/>
        <v>0</v>
      </c>
      <c r="O4106" s="152"/>
      <c r="P4106" s="172">
        <f t="shared" si="1233"/>
        <v>0</v>
      </c>
      <c r="Q4106" s="69">
        <f t="shared" si="1237"/>
        <v>0</v>
      </c>
      <c r="R4106" s="62">
        <f t="shared" si="1238"/>
        <v>0</v>
      </c>
      <c r="S4106" s="153"/>
      <c r="T4106" s="118" t="str">
        <f t="shared" si="1239"/>
        <v/>
      </c>
      <c r="U4106" s="154"/>
      <c r="V4106" s="154"/>
      <c r="W4106" s="154"/>
      <c r="X4106" s="154"/>
      <c r="Y4106" s="154"/>
      <c r="Z4106" s="154"/>
      <c r="AA4106" s="154"/>
      <c r="AB4106" s="154"/>
      <c r="AC4106" s="154"/>
      <c r="AD4106" s="154"/>
      <c r="AE4106" s="154"/>
      <c r="AF4106" s="154"/>
      <c r="AG4106" s="63">
        <f t="shared" si="1240"/>
        <v>0</v>
      </c>
      <c r="AH4106" s="56">
        <f t="shared" si="1241"/>
        <v>0</v>
      </c>
      <c r="AI4106" s="56">
        <f t="shared" si="1242"/>
        <v>0</v>
      </c>
      <c r="AJ4106" s="56">
        <f t="shared" si="1243"/>
        <v>0</v>
      </c>
      <c r="AK4106" s="56">
        <f t="shared" si="1244"/>
        <v>0</v>
      </c>
      <c r="AL4106" s="56">
        <f t="shared" si="1245"/>
        <v>0</v>
      </c>
      <c r="AM4106" s="56">
        <f t="shared" si="1246"/>
        <v>0</v>
      </c>
      <c r="AN4106" s="56">
        <f t="shared" si="1247"/>
        <v>0</v>
      </c>
      <c r="AO4106" s="56">
        <f t="shared" si="1248"/>
        <v>0</v>
      </c>
      <c r="AP4106" s="56">
        <f t="shared" si="1249"/>
        <v>0</v>
      </c>
      <c r="AQ4106" s="56">
        <f t="shared" si="1250"/>
        <v>0</v>
      </c>
      <c r="AR4106" s="86">
        <f t="shared" si="1251"/>
        <v>0</v>
      </c>
    </row>
    <row r="4107" spans="1:44" x14ac:dyDescent="0.25">
      <c r="A4107" s="178"/>
      <c r="B4107" s="55" t="str">
        <f>_xlfn.IFNA(VLOOKUP(A4107,'Ajánlatkérő(k) adatai'!$B$4:$C$205,2,0),"")</f>
        <v/>
      </c>
      <c r="C4107" s="178"/>
      <c r="D4107" s="55" t="str">
        <f>_xlfn.IFNA(VLOOKUP(C4107,'Számlafizető(k) adatai'!$C$4:$D$203,2,0),"")</f>
        <v/>
      </c>
      <c r="E4107" s="55" t="str">
        <f>_xlfn.IFNA(VLOOKUP(C4107,'Számlafizető(k) adatai'!$C$4:$M$203,11,0),"")</f>
        <v/>
      </c>
      <c r="F4107" s="178"/>
      <c r="G4107" s="178"/>
      <c r="H4107" s="178"/>
      <c r="I4107" s="55" t="str">
        <f>IF(F4107="","",VLOOKUP(LEFT(F4107,5),'Technikai cellák'!B:C,2,0))</f>
        <v/>
      </c>
      <c r="J4107" s="55" t="str">
        <f>IF(F4107="","",VLOOKUP(I4107,'Technikai cellák'!$C$1:$D$12,2,0))</f>
        <v/>
      </c>
      <c r="K4107" s="179"/>
      <c r="L4107" s="67" t="str">
        <f t="shared" si="1234"/>
        <v/>
      </c>
      <c r="M4107" s="68">
        <f t="shared" si="1235"/>
        <v>0</v>
      </c>
      <c r="N4107" s="66">
        <f t="shared" si="1236"/>
        <v>0</v>
      </c>
      <c r="O4107" s="152"/>
      <c r="P4107" s="172">
        <f t="shared" si="1233"/>
        <v>0</v>
      </c>
      <c r="Q4107" s="69">
        <f t="shared" si="1237"/>
        <v>0</v>
      </c>
      <c r="R4107" s="62">
        <f t="shared" si="1238"/>
        <v>0</v>
      </c>
      <c r="S4107" s="153"/>
      <c r="T4107" s="118" t="str">
        <f t="shared" si="1239"/>
        <v/>
      </c>
      <c r="U4107" s="154"/>
      <c r="V4107" s="154"/>
      <c r="W4107" s="154"/>
      <c r="X4107" s="154"/>
      <c r="Y4107" s="154"/>
      <c r="Z4107" s="154"/>
      <c r="AA4107" s="154"/>
      <c r="AB4107" s="154"/>
      <c r="AC4107" s="154"/>
      <c r="AD4107" s="154"/>
      <c r="AE4107" s="154"/>
      <c r="AF4107" s="154"/>
      <c r="AG4107" s="63">
        <f t="shared" si="1240"/>
        <v>0</v>
      </c>
      <c r="AH4107" s="56">
        <f t="shared" si="1241"/>
        <v>0</v>
      </c>
      <c r="AI4107" s="56">
        <f t="shared" si="1242"/>
        <v>0</v>
      </c>
      <c r="AJ4107" s="56">
        <f t="shared" si="1243"/>
        <v>0</v>
      </c>
      <c r="AK4107" s="56">
        <f t="shared" si="1244"/>
        <v>0</v>
      </c>
      <c r="AL4107" s="56">
        <f t="shared" si="1245"/>
        <v>0</v>
      </c>
      <c r="AM4107" s="56">
        <f t="shared" si="1246"/>
        <v>0</v>
      </c>
      <c r="AN4107" s="56">
        <f t="shared" si="1247"/>
        <v>0</v>
      </c>
      <c r="AO4107" s="56">
        <f t="shared" si="1248"/>
        <v>0</v>
      </c>
      <c r="AP4107" s="56">
        <f t="shared" si="1249"/>
        <v>0</v>
      </c>
      <c r="AQ4107" s="56">
        <f t="shared" si="1250"/>
        <v>0</v>
      </c>
      <c r="AR4107" s="86">
        <f t="shared" si="1251"/>
        <v>0</v>
      </c>
    </row>
    <row r="4108" spans="1:44" x14ac:dyDescent="0.25">
      <c r="A4108" s="178"/>
      <c r="B4108" s="55" t="str">
        <f>_xlfn.IFNA(VLOOKUP(A4108,'Ajánlatkérő(k) adatai'!$B$4:$C$205,2,0),"")</f>
        <v/>
      </c>
      <c r="C4108" s="178"/>
      <c r="D4108" s="55" t="str">
        <f>_xlfn.IFNA(VLOOKUP(C4108,'Számlafizető(k) adatai'!$C$4:$D$203,2,0),"")</f>
        <v/>
      </c>
      <c r="E4108" s="55" t="str">
        <f>_xlfn.IFNA(VLOOKUP(C4108,'Számlafizető(k) adatai'!$C$4:$M$203,11,0),"")</f>
        <v/>
      </c>
      <c r="F4108" s="178"/>
      <c r="G4108" s="178"/>
      <c r="H4108" s="178"/>
      <c r="I4108" s="55" t="str">
        <f>IF(F4108="","",VLOOKUP(LEFT(F4108,5),'Technikai cellák'!B:C,2,0))</f>
        <v/>
      </c>
      <c r="J4108" s="55" t="str">
        <f>IF(F4108="","",VLOOKUP(I4108,'Technikai cellák'!$C$1:$D$12,2,0))</f>
        <v/>
      </c>
      <c r="K4108" s="179"/>
      <c r="L4108" s="67" t="str">
        <f t="shared" si="1234"/>
        <v/>
      </c>
      <c r="M4108" s="68">
        <f t="shared" si="1235"/>
        <v>0</v>
      </c>
      <c r="N4108" s="66">
        <f t="shared" si="1236"/>
        <v>0</v>
      </c>
      <c r="O4108" s="152"/>
      <c r="P4108" s="172">
        <f t="shared" si="1233"/>
        <v>0</v>
      </c>
      <c r="Q4108" s="69">
        <f t="shared" si="1237"/>
        <v>0</v>
      </c>
      <c r="R4108" s="62">
        <f t="shared" si="1238"/>
        <v>0</v>
      </c>
      <c r="S4108" s="153"/>
      <c r="T4108" s="118" t="str">
        <f t="shared" si="1239"/>
        <v/>
      </c>
      <c r="U4108" s="154"/>
      <c r="V4108" s="154"/>
      <c r="W4108" s="154"/>
      <c r="X4108" s="154"/>
      <c r="Y4108" s="154"/>
      <c r="Z4108" s="154"/>
      <c r="AA4108" s="154"/>
      <c r="AB4108" s="154"/>
      <c r="AC4108" s="154"/>
      <c r="AD4108" s="154"/>
      <c r="AE4108" s="154"/>
      <c r="AF4108" s="154"/>
      <c r="AG4108" s="63">
        <f t="shared" si="1240"/>
        <v>0</v>
      </c>
      <c r="AH4108" s="56">
        <f t="shared" si="1241"/>
        <v>0</v>
      </c>
      <c r="AI4108" s="56">
        <f t="shared" si="1242"/>
        <v>0</v>
      </c>
      <c r="AJ4108" s="56">
        <f t="shared" si="1243"/>
        <v>0</v>
      </c>
      <c r="AK4108" s="56">
        <f t="shared" si="1244"/>
        <v>0</v>
      </c>
      <c r="AL4108" s="56">
        <f t="shared" si="1245"/>
        <v>0</v>
      </c>
      <c r="AM4108" s="56">
        <f t="shared" si="1246"/>
        <v>0</v>
      </c>
      <c r="AN4108" s="56">
        <f t="shared" si="1247"/>
        <v>0</v>
      </c>
      <c r="AO4108" s="56">
        <f t="shared" si="1248"/>
        <v>0</v>
      </c>
      <c r="AP4108" s="56">
        <f t="shared" si="1249"/>
        <v>0</v>
      </c>
      <c r="AQ4108" s="56">
        <f t="shared" si="1250"/>
        <v>0</v>
      </c>
      <c r="AR4108" s="86">
        <f t="shared" si="1251"/>
        <v>0</v>
      </c>
    </row>
    <row r="4109" spans="1:44" x14ac:dyDescent="0.25">
      <c r="A4109" s="178"/>
      <c r="B4109" s="55" t="str">
        <f>_xlfn.IFNA(VLOOKUP(A4109,'Ajánlatkérő(k) adatai'!$B$4:$C$205,2,0),"")</f>
        <v/>
      </c>
      <c r="C4109" s="178"/>
      <c r="D4109" s="55" t="str">
        <f>_xlfn.IFNA(VLOOKUP(C4109,'Számlafizető(k) adatai'!$C$4:$D$203,2,0),"")</f>
        <v/>
      </c>
      <c r="E4109" s="55" t="str">
        <f>_xlfn.IFNA(VLOOKUP(C4109,'Számlafizető(k) adatai'!$C$4:$M$203,11,0),"")</f>
        <v/>
      </c>
      <c r="F4109" s="178"/>
      <c r="G4109" s="178"/>
      <c r="H4109" s="178"/>
      <c r="I4109" s="55" t="str">
        <f>IF(F4109="","",VLOOKUP(LEFT(F4109,5),'Technikai cellák'!B:C,2,0))</f>
        <v/>
      </c>
      <c r="J4109" s="55" t="str">
        <f>IF(F4109="","",VLOOKUP(I4109,'Technikai cellák'!$C$1:$D$12,2,0))</f>
        <v/>
      </c>
      <c r="K4109" s="179"/>
      <c r="L4109" s="67" t="str">
        <f t="shared" si="1234"/>
        <v/>
      </c>
      <c r="M4109" s="68">
        <f t="shared" si="1235"/>
        <v>0</v>
      </c>
      <c r="N4109" s="66">
        <f t="shared" si="1236"/>
        <v>0</v>
      </c>
      <c r="O4109" s="152"/>
      <c r="P4109" s="172">
        <f t="shared" si="1233"/>
        <v>0</v>
      </c>
      <c r="Q4109" s="69">
        <f t="shared" si="1237"/>
        <v>0</v>
      </c>
      <c r="R4109" s="62">
        <f t="shared" si="1238"/>
        <v>0</v>
      </c>
      <c r="S4109" s="153"/>
      <c r="T4109" s="118" t="str">
        <f t="shared" si="1239"/>
        <v/>
      </c>
      <c r="U4109" s="154"/>
      <c r="V4109" s="154"/>
      <c r="W4109" s="154"/>
      <c r="X4109" s="154"/>
      <c r="Y4109" s="154"/>
      <c r="Z4109" s="154"/>
      <c r="AA4109" s="154"/>
      <c r="AB4109" s="154"/>
      <c r="AC4109" s="154"/>
      <c r="AD4109" s="154"/>
      <c r="AE4109" s="154"/>
      <c r="AF4109" s="154"/>
      <c r="AG4109" s="63">
        <f t="shared" si="1240"/>
        <v>0</v>
      </c>
      <c r="AH4109" s="56">
        <f t="shared" si="1241"/>
        <v>0</v>
      </c>
      <c r="AI4109" s="56">
        <f t="shared" si="1242"/>
        <v>0</v>
      </c>
      <c r="AJ4109" s="56">
        <f t="shared" si="1243"/>
        <v>0</v>
      </c>
      <c r="AK4109" s="56">
        <f t="shared" si="1244"/>
        <v>0</v>
      </c>
      <c r="AL4109" s="56">
        <f t="shared" si="1245"/>
        <v>0</v>
      </c>
      <c r="AM4109" s="56">
        <f t="shared" si="1246"/>
        <v>0</v>
      </c>
      <c r="AN4109" s="56">
        <f t="shared" si="1247"/>
        <v>0</v>
      </c>
      <c r="AO4109" s="56">
        <f t="shared" si="1248"/>
        <v>0</v>
      </c>
      <c r="AP4109" s="56">
        <f t="shared" si="1249"/>
        <v>0</v>
      </c>
      <c r="AQ4109" s="56">
        <f t="shared" si="1250"/>
        <v>0</v>
      </c>
      <c r="AR4109" s="86">
        <f t="shared" si="1251"/>
        <v>0</v>
      </c>
    </row>
    <row r="4110" spans="1:44" x14ac:dyDescent="0.25">
      <c r="A4110" s="178"/>
      <c r="B4110" s="55" t="str">
        <f>_xlfn.IFNA(VLOOKUP(A4110,'Ajánlatkérő(k) adatai'!$B$4:$C$205,2,0),"")</f>
        <v/>
      </c>
      <c r="C4110" s="178"/>
      <c r="D4110" s="55" t="str">
        <f>_xlfn.IFNA(VLOOKUP(C4110,'Számlafizető(k) adatai'!$C$4:$D$203,2,0),"")</f>
        <v/>
      </c>
      <c r="E4110" s="55" t="str">
        <f>_xlfn.IFNA(VLOOKUP(C4110,'Számlafizető(k) adatai'!$C$4:$M$203,11,0),"")</f>
        <v/>
      </c>
      <c r="F4110" s="178"/>
      <c r="G4110" s="178"/>
      <c r="H4110" s="178"/>
      <c r="I4110" s="55" t="str">
        <f>IF(F4110="","",VLOOKUP(LEFT(F4110,5),'Technikai cellák'!B:C,2,0))</f>
        <v/>
      </c>
      <c r="J4110" s="55" t="str">
        <f>IF(F4110="","",VLOOKUP(I4110,'Technikai cellák'!$C$1:$D$12,2,0))</f>
        <v/>
      </c>
      <c r="K4110" s="179"/>
      <c r="L4110" s="67" t="str">
        <f t="shared" si="1234"/>
        <v/>
      </c>
      <c r="M4110" s="68">
        <f t="shared" si="1235"/>
        <v>0</v>
      </c>
      <c r="N4110" s="66">
        <f t="shared" si="1236"/>
        <v>0</v>
      </c>
      <c r="O4110" s="152"/>
      <c r="P4110" s="172">
        <f t="shared" si="1233"/>
        <v>0</v>
      </c>
      <c r="Q4110" s="69">
        <f t="shared" si="1237"/>
        <v>0</v>
      </c>
      <c r="R4110" s="62">
        <f t="shared" si="1238"/>
        <v>0</v>
      </c>
      <c r="S4110" s="153"/>
      <c r="T4110" s="118" t="str">
        <f t="shared" si="1239"/>
        <v/>
      </c>
      <c r="U4110" s="154"/>
      <c r="V4110" s="154"/>
      <c r="W4110" s="154"/>
      <c r="X4110" s="154"/>
      <c r="Y4110" s="154"/>
      <c r="Z4110" s="154"/>
      <c r="AA4110" s="154"/>
      <c r="AB4110" s="154"/>
      <c r="AC4110" s="154"/>
      <c r="AD4110" s="154"/>
      <c r="AE4110" s="154"/>
      <c r="AF4110" s="154"/>
      <c r="AG4110" s="63">
        <f t="shared" si="1240"/>
        <v>0</v>
      </c>
      <c r="AH4110" s="56">
        <f t="shared" si="1241"/>
        <v>0</v>
      </c>
      <c r="AI4110" s="56">
        <f t="shared" si="1242"/>
        <v>0</v>
      </c>
      <c r="AJ4110" s="56">
        <f t="shared" si="1243"/>
        <v>0</v>
      </c>
      <c r="AK4110" s="56">
        <f t="shared" si="1244"/>
        <v>0</v>
      </c>
      <c r="AL4110" s="56">
        <f t="shared" si="1245"/>
        <v>0</v>
      </c>
      <c r="AM4110" s="56">
        <f t="shared" si="1246"/>
        <v>0</v>
      </c>
      <c r="AN4110" s="56">
        <f t="shared" si="1247"/>
        <v>0</v>
      </c>
      <c r="AO4110" s="56">
        <f t="shared" si="1248"/>
        <v>0</v>
      </c>
      <c r="AP4110" s="56">
        <f t="shared" si="1249"/>
        <v>0</v>
      </c>
      <c r="AQ4110" s="56">
        <f t="shared" si="1250"/>
        <v>0</v>
      </c>
      <c r="AR4110" s="86">
        <f t="shared" si="1251"/>
        <v>0</v>
      </c>
    </row>
    <row r="4111" spans="1:44" x14ac:dyDescent="0.25">
      <c r="A4111" s="178"/>
      <c r="B4111" s="55" t="str">
        <f>_xlfn.IFNA(VLOOKUP(A4111,'Ajánlatkérő(k) adatai'!$B$4:$C$205,2,0),"")</f>
        <v/>
      </c>
      <c r="C4111" s="178"/>
      <c r="D4111" s="55" t="str">
        <f>_xlfn.IFNA(VLOOKUP(C4111,'Számlafizető(k) adatai'!$C$4:$D$203,2,0),"")</f>
        <v/>
      </c>
      <c r="E4111" s="55" t="str">
        <f>_xlfn.IFNA(VLOOKUP(C4111,'Számlafizető(k) adatai'!$C$4:$M$203,11,0),"")</f>
        <v/>
      </c>
      <c r="F4111" s="178"/>
      <c r="G4111" s="178"/>
      <c r="H4111" s="178"/>
      <c r="I4111" s="55" t="str">
        <f>IF(F4111="","",VLOOKUP(LEFT(F4111,5),'Technikai cellák'!B:C,2,0))</f>
        <v/>
      </c>
      <c r="J4111" s="55" t="str">
        <f>IF(F4111="","",VLOOKUP(I4111,'Technikai cellák'!$C$1:$D$12,2,0))</f>
        <v/>
      </c>
      <c r="K4111" s="179"/>
      <c r="L4111" s="67" t="str">
        <f t="shared" si="1234"/>
        <v/>
      </c>
      <c r="M4111" s="68">
        <f t="shared" si="1235"/>
        <v>0</v>
      </c>
      <c r="N4111" s="66">
        <f t="shared" si="1236"/>
        <v>0</v>
      </c>
      <c r="O4111" s="152"/>
      <c r="P4111" s="172">
        <f t="shared" si="1233"/>
        <v>0</v>
      </c>
      <c r="Q4111" s="69">
        <f t="shared" si="1237"/>
        <v>0</v>
      </c>
      <c r="R4111" s="62">
        <f t="shared" si="1238"/>
        <v>0</v>
      </c>
      <c r="S4111" s="153"/>
      <c r="T4111" s="118" t="str">
        <f t="shared" si="1239"/>
        <v/>
      </c>
      <c r="U4111" s="154"/>
      <c r="V4111" s="154"/>
      <c r="W4111" s="154"/>
      <c r="X4111" s="154"/>
      <c r="Y4111" s="154"/>
      <c r="Z4111" s="154"/>
      <c r="AA4111" s="154"/>
      <c r="AB4111" s="154"/>
      <c r="AC4111" s="154"/>
      <c r="AD4111" s="154"/>
      <c r="AE4111" s="154"/>
      <c r="AF4111" s="154"/>
      <c r="AG4111" s="63">
        <f t="shared" si="1240"/>
        <v>0</v>
      </c>
      <c r="AH4111" s="56">
        <f t="shared" si="1241"/>
        <v>0</v>
      </c>
      <c r="AI4111" s="56">
        <f t="shared" si="1242"/>
        <v>0</v>
      </c>
      <c r="AJ4111" s="56">
        <f t="shared" si="1243"/>
        <v>0</v>
      </c>
      <c r="AK4111" s="56">
        <f t="shared" si="1244"/>
        <v>0</v>
      </c>
      <c r="AL4111" s="56">
        <f t="shared" si="1245"/>
        <v>0</v>
      </c>
      <c r="AM4111" s="56">
        <f t="shared" si="1246"/>
        <v>0</v>
      </c>
      <c r="AN4111" s="56">
        <f t="shared" si="1247"/>
        <v>0</v>
      </c>
      <c r="AO4111" s="56">
        <f t="shared" si="1248"/>
        <v>0</v>
      </c>
      <c r="AP4111" s="56">
        <f t="shared" si="1249"/>
        <v>0</v>
      </c>
      <c r="AQ4111" s="56">
        <f t="shared" si="1250"/>
        <v>0</v>
      </c>
      <c r="AR4111" s="86">
        <f t="shared" si="1251"/>
        <v>0</v>
      </c>
    </row>
    <row r="4112" spans="1:44" x14ac:dyDescent="0.25">
      <c r="A4112" s="178"/>
      <c r="B4112" s="55" t="str">
        <f>_xlfn.IFNA(VLOOKUP(A4112,'Ajánlatkérő(k) adatai'!$B$4:$C$205,2,0),"")</f>
        <v/>
      </c>
      <c r="C4112" s="178"/>
      <c r="D4112" s="55" t="str">
        <f>_xlfn.IFNA(VLOOKUP(C4112,'Számlafizető(k) adatai'!$C$4:$D$203,2,0),"")</f>
        <v/>
      </c>
      <c r="E4112" s="55" t="str">
        <f>_xlfn.IFNA(VLOOKUP(C4112,'Számlafizető(k) adatai'!$C$4:$M$203,11,0),"")</f>
        <v/>
      </c>
      <c r="F4112" s="178"/>
      <c r="G4112" s="178"/>
      <c r="H4112" s="178"/>
      <c r="I4112" s="55" t="str">
        <f>IF(F4112="","",VLOOKUP(LEFT(F4112,5),'Technikai cellák'!B:C,2,0))</f>
        <v/>
      </c>
      <c r="J4112" s="55" t="str">
        <f>IF(F4112="","",VLOOKUP(I4112,'Technikai cellák'!$C$1:$D$12,2,0))</f>
        <v/>
      </c>
      <c r="K4112" s="179"/>
      <c r="L4112" s="67" t="str">
        <f t="shared" si="1234"/>
        <v/>
      </c>
      <c r="M4112" s="68">
        <f t="shared" si="1235"/>
        <v>0</v>
      </c>
      <c r="N4112" s="66">
        <f t="shared" si="1236"/>
        <v>0</v>
      </c>
      <c r="O4112" s="152"/>
      <c r="P4112" s="172">
        <f t="shared" ref="P4112:P4175" si="1252">ROUND((IF(K4112&lt;100,0,K4112*$C$7)/$C$8),0)</f>
        <v>0</v>
      </c>
      <c r="Q4112" s="69">
        <f t="shared" si="1237"/>
        <v>0</v>
      </c>
      <c r="R4112" s="62">
        <f t="shared" si="1238"/>
        <v>0</v>
      </c>
      <c r="S4112" s="153"/>
      <c r="T4112" s="118" t="str">
        <f t="shared" si="1239"/>
        <v/>
      </c>
      <c r="U4112" s="154"/>
      <c r="V4112" s="154"/>
      <c r="W4112" s="154"/>
      <c r="X4112" s="154"/>
      <c r="Y4112" s="154"/>
      <c r="Z4112" s="154"/>
      <c r="AA4112" s="154"/>
      <c r="AB4112" s="154"/>
      <c r="AC4112" s="154"/>
      <c r="AD4112" s="154"/>
      <c r="AE4112" s="154"/>
      <c r="AF4112" s="154"/>
      <c r="AG4112" s="63">
        <f t="shared" si="1240"/>
        <v>0</v>
      </c>
      <c r="AH4112" s="56">
        <f t="shared" si="1241"/>
        <v>0</v>
      </c>
      <c r="AI4112" s="56">
        <f t="shared" si="1242"/>
        <v>0</v>
      </c>
      <c r="AJ4112" s="56">
        <f t="shared" si="1243"/>
        <v>0</v>
      </c>
      <c r="AK4112" s="56">
        <f t="shared" si="1244"/>
        <v>0</v>
      </c>
      <c r="AL4112" s="56">
        <f t="shared" si="1245"/>
        <v>0</v>
      </c>
      <c r="AM4112" s="56">
        <f t="shared" si="1246"/>
        <v>0</v>
      </c>
      <c r="AN4112" s="56">
        <f t="shared" si="1247"/>
        <v>0</v>
      </c>
      <c r="AO4112" s="56">
        <f t="shared" si="1248"/>
        <v>0</v>
      </c>
      <c r="AP4112" s="56">
        <f t="shared" si="1249"/>
        <v>0</v>
      </c>
      <c r="AQ4112" s="56">
        <f t="shared" si="1250"/>
        <v>0</v>
      </c>
      <c r="AR4112" s="86">
        <f t="shared" si="1251"/>
        <v>0</v>
      </c>
    </row>
    <row r="4113" spans="1:44" x14ac:dyDescent="0.25">
      <c r="A4113" s="178"/>
      <c r="B4113" s="55" t="str">
        <f>_xlfn.IFNA(VLOOKUP(A4113,'Ajánlatkérő(k) adatai'!$B$4:$C$205,2,0),"")</f>
        <v/>
      </c>
      <c r="C4113" s="178"/>
      <c r="D4113" s="55" t="str">
        <f>_xlfn.IFNA(VLOOKUP(C4113,'Számlafizető(k) adatai'!$C$4:$D$203,2,0),"")</f>
        <v/>
      </c>
      <c r="E4113" s="55" t="str">
        <f>_xlfn.IFNA(VLOOKUP(C4113,'Számlafizető(k) adatai'!$C$4:$M$203,11,0),"")</f>
        <v/>
      </c>
      <c r="F4113" s="178"/>
      <c r="G4113" s="178"/>
      <c r="H4113" s="178"/>
      <c r="I4113" s="55" t="str">
        <f>IF(F4113="","",VLOOKUP(LEFT(F4113,5),'Technikai cellák'!B:C,2,0))</f>
        <v/>
      </c>
      <c r="J4113" s="55" t="str">
        <f>IF(F4113="","",VLOOKUP(I4113,'Technikai cellák'!$C$1:$D$12,2,0))</f>
        <v/>
      </c>
      <c r="K4113" s="179"/>
      <c r="L4113" s="67" t="str">
        <f t="shared" si="1234"/>
        <v/>
      </c>
      <c r="M4113" s="68">
        <f t="shared" si="1235"/>
        <v>0</v>
      </c>
      <c r="N4113" s="66">
        <f t="shared" si="1236"/>
        <v>0</v>
      </c>
      <c r="O4113" s="152"/>
      <c r="P4113" s="172">
        <f t="shared" si="1252"/>
        <v>0</v>
      </c>
      <c r="Q4113" s="69">
        <f t="shared" si="1237"/>
        <v>0</v>
      </c>
      <c r="R4113" s="62">
        <f t="shared" si="1238"/>
        <v>0</v>
      </c>
      <c r="S4113" s="153"/>
      <c r="T4113" s="118" t="str">
        <f t="shared" si="1239"/>
        <v/>
      </c>
      <c r="U4113" s="154"/>
      <c r="V4113" s="154"/>
      <c r="W4113" s="154"/>
      <c r="X4113" s="154"/>
      <c r="Y4113" s="154"/>
      <c r="Z4113" s="154"/>
      <c r="AA4113" s="154"/>
      <c r="AB4113" s="154"/>
      <c r="AC4113" s="154"/>
      <c r="AD4113" s="154"/>
      <c r="AE4113" s="154"/>
      <c r="AF4113" s="154"/>
      <c r="AG4113" s="63">
        <f t="shared" si="1240"/>
        <v>0</v>
      </c>
      <c r="AH4113" s="56">
        <f t="shared" si="1241"/>
        <v>0</v>
      </c>
      <c r="AI4113" s="56">
        <f t="shared" si="1242"/>
        <v>0</v>
      </c>
      <c r="AJ4113" s="56">
        <f t="shared" si="1243"/>
        <v>0</v>
      </c>
      <c r="AK4113" s="56">
        <f t="shared" si="1244"/>
        <v>0</v>
      </c>
      <c r="AL4113" s="56">
        <f t="shared" si="1245"/>
        <v>0</v>
      </c>
      <c r="AM4113" s="56">
        <f t="shared" si="1246"/>
        <v>0</v>
      </c>
      <c r="AN4113" s="56">
        <f t="shared" si="1247"/>
        <v>0</v>
      </c>
      <c r="AO4113" s="56">
        <f t="shared" si="1248"/>
        <v>0</v>
      </c>
      <c r="AP4113" s="56">
        <f t="shared" si="1249"/>
        <v>0</v>
      </c>
      <c r="AQ4113" s="56">
        <f t="shared" si="1250"/>
        <v>0</v>
      </c>
      <c r="AR4113" s="86">
        <f t="shared" si="1251"/>
        <v>0</v>
      </c>
    </row>
    <row r="4114" spans="1:44" x14ac:dyDescent="0.25">
      <c r="A4114" s="178"/>
      <c r="B4114" s="55" t="str">
        <f>_xlfn.IFNA(VLOOKUP(A4114,'Ajánlatkérő(k) adatai'!$B$4:$C$205,2,0),"")</f>
        <v/>
      </c>
      <c r="C4114" s="178"/>
      <c r="D4114" s="55" t="str">
        <f>_xlfn.IFNA(VLOOKUP(C4114,'Számlafizető(k) adatai'!$C$4:$D$203,2,0),"")</f>
        <v/>
      </c>
      <c r="E4114" s="55" t="str">
        <f>_xlfn.IFNA(VLOOKUP(C4114,'Számlafizető(k) adatai'!$C$4:$M$203,11,0),"")</f>
        <v/>
      </c>
      <c r="F4114" s="178"/>
      <c r="G4114" s="178"/>
      <c r="H4114" s="178"/>
      <c r="I4114" s="55" t="str">
        <f>IF(F4114="","",VLOOKUP(LEFT(F4114,5),'Technikai cellák'!B:C,2,0))</f>
        <v/>
      </c>
      <c r="J4114" s="55" t="str">
        <f>IF(F4114="","",VLOOKUP(I4114,'Technikai cellák'!$C$1:$D$12,2,0))</f>
        <v/>
      </c>
      <c r="K4114" s="179"/>
      <c r="L4114" s="67" t="str">
        <f t="shared" si="1234"/>
        <v/>
      </c>
      <c r="M4114" s="68">
        <f t="shared" si="1235"/>
        <v>0</v>
      </c>
      <c r="N4114" s="66">
        <f t="shared" si="1236"/>
        <v>0</v>
      </c>
      <c r="O4114" s="152"/>
      <c r="P4114" s="172">
        <f t="shared" si="1252"/>
        <v>0</v>
      </c>
      <c r="Q4114" s="69">
        <f t="shared" si="1237"/>
        <v>0</v>
      </c>
      <c r="R4114" s="62">
        <f t="shared" si="1238"/>
        <v>0</v>
      </c>
      <c r="S4114" s="153"/>
      <c r="T4114" s="118" t="str">
        <f t="shared" si="1239"/>
        <v/>
      </c>
      <c r="U4114" s="154"/>
      <c r="V4114" s="154"/>
      <c r="W4114" s="154"/>
      <c r="X4114" s="154"/>
      <c r="Y4114" s="154"/>
      <c r="Z4114" s="154"/>
      <c r="AA4114" s="154"/>
      <c r="AB4114" s="154"/>
      <c r="AC4114" s="154"/>
      <c r="AD4114" s="154"/>
      <c r="AE4114" s="154"/>
      <c r="AF4114" s="154"/>
      <c r="AG4114" s="63">
        <f t="shared" si="1240"/>
        <v>0</v>
      </c>
      <c r="AH4114" s="56">
        <f t="shared" si="1241"/>
        <v>0</v>
      </c>
      <c r="AI4114" s="56">
        <f t="shared" si="1242"/>
        <v>0</v>
      </c>
      <c r="AJ4114" s="56">
        <f t="shared" si="1243"/>
        <v>0</v>
      </c>
      <c r="AK4114" s="56">
        <f t="shared" si="1244"/>
        <v>0</v>
      </c>
      <c r="AL4114" s="56">
        <f t="shared" si="1245"/>
        <v>0</v>
      </c>
      <c r="AM4114" s="56">
        <f t="shared" si="1246"/>
        <v>0</v>
      </c>
      <c r="AN4114" s="56">
        <f t="shared" si="1247"/>
        <v>0</v>
      </c>
      <c r="AO4114" s="56">
        <f t="shared" si="1248"/>
        <v>0</v>
      </c>
      <c r="AP4114" s="56">
        <f t="shared" si="1249"/>
        <v>0</v>
      </c>
      <c r="AQ4114" s="56">
        <f t="shared" si="1250"/>
        <v>0</v>
      </c>
      <c r="AR4114" s="86">
        <f t="shared" si="1251"/>
        <v>0</v>
      </c>
    </row>
    <row r="4115" spans="1:44" x14ac:dyDescent="0.25">
      <c r="A4115" s="178"/>
      <c r="B4115" s="55" t="str">
        <f>_xlfn.IFNA(VLOOKUP(A4115,'Ajánlatkérő(k) adatai'!$B$4:$C$205,2,0),"")</f>
        <v/>
      </c>
      <c r="C4115" s="178"/>
      <c r="D4115" s="55" t="str">
        <f>_xlfn.IFNA(VLOOKUP(C4115,'Számlafizető(k) adatai'!$C$4:$D$203,2,0),"")</f>
        <v/>
      </c>
      <c r="E4115" s="55" t="str">
        <f>_xlfn.IFNA(VLOOKUP(C4115,'Számlafizető(k) adatai'!$C$4:$M$203,11,0),"")</f>
        <v/>
      </c>
      <c r="F4115" s="178"/>
      <c r="G4115" s="178"/>
      <c r="H4115" s="178"/>
      <c r="I4115" s="55" t="str">
        <f>IF(F4115="","",VLOOKUP(LEFT(F4115,5),'Technikai cellák'!B:C,2,0))</f>
        <v/>
      </c>
      <c r="J4115" s="55" t="str">
        <f>IF(F4115="","",VLOOKUP(I4115,'Technikai cellák'!$C$1:$D$12,2,0))</f>
        <v/>
      </c>
      <c r="K4115" s="179"/>
      <c r="L4115" s="67" t="str">
        <f t="shared" si="1234"/>
        <v/>
      </c>
      <c r="M4115" s="68">
        <f t="shared" si="1235"/>
        <v>0</v>
      </c>
      <c r="N4115" s="66">
        <f t="shared" si="1236"/>
        <v>0</v>
      </c>
      <c r="O4115" s="152"/>
      <c r="P4115" s="172">
        <f t="shared" si="1252"/>
        <v>0</v>
      </c>
      <c r="Q4115" s="69">
        <f t="shared" si="1237"/>
        <v>0</v>
      </c>
      <c r="R4115" s="62">
        <f t="shared" si="1238"/>
        <v>0</v>
      </c>
      <c r="S4115" s="153"/>
      <c r="T4115" s="118" t="str">
        <f t="shared" si="1239"/>
        <v/>
      </c>
      <c r="U4115" s="154"/>
      <c r="V4115" s="154"/>
      <c r="W4115" s="154"/>
      <c r="X4115" s="154"/>
      <c r="Y4115" s="154"/>
      <c r="Z4115" s="154"/>
      <c r="AA4115" s="154"/>
      <c r="AB4115" s="154"/>
      <c r="AC4115" s="154"/>
      <c r="AD4115" s="154"/>
      <c r="AE4115" s="154"/>
      <c r="AF4115" s="154"/>
      <c r="AG4115" s="63">
        <f t="shared" si="1240"/>
        <v>0</v>
      </c>
      <c r="AH4115" s="56">
        <f t="shared" si="1241"/>
        <v>0</v>
      </c>
      <c r="AI4115" s="56">
        <f t="shared" si="1242"/>
        <v>0</v>
      </c>
      <c r="AJ4115" s="56">
        <f t="shared" si="1243"/>
        <v>0</v>
      </c>
      <c r="AK4115" s="56">
        <f t="shared" si="1244"/>
        <v>0</v>
      </c>
      <c r="AL4115" s="56">
        <f t="shared" si="1245"/>
        <v>0</v>
      </c>
      <c r="AM4115" s="56">
        <f t="shared" si="1246"/>
        <v>0</v>
      </c>
      <c r="AN4115" s="56">
        <f t="shared" si="1247"/>
        <v>0</v>
      </c>
      <c r="AO4115" s="56">
        <f t="shared" si="1248"/>
        <v>0</v>
      </c>
      <c r="AP4115" s="56">
        <f t="shared" si="1249"/>
        <v>0</v>
      </c>
      <c r="AQ4115" s="56">
        <f t="shared" si="1250"/>
        <v>0</v>
      </c>
      <c r="AR4115" s="86">
        <f t="shared" si="1251"/>
        <v>0</v>
      </c>
    </row>
    <row r="4116" spans="1:44" x14ac:dyDescent="0.25">
      <c r="A4116" s="178"/>
      <c r="B4116" s="55" t="str">
        <f>_xlfn.IFNA(VLOOKUP(A4116,'Ajánlatkérő(k) adatai'!$B$4:$C$205,2,0),"")</f>
        <v/>
      </c>
      <c r="C4116" s="178"/>
      <c r="D4116" s="55" t="str">
        <f>_xlfn.IFNA(VLOOKUP(C4116,'Számlafizető(k) adatai'!$C$4:$D$203,2,0),"")</f>
        <v/>
      </c>
      <c r="E4116" s="55" t="str">
        <f>_xlfn.IFNA(VLOOKUP(C4116,'Számlafizető(k) adatai'!$C$4:$M$203,11,0),"")</f>
        <v/>
      </c>
      <c r="F4116" s="178"/>
      <c r="G4116" s="178"/>
      <c r="H4116" s="178"/>
      <c r="I4116" s="55" t="str">
        <f>IF(F4116="","",VLOOKUP(LEFT(F4116,5),'Technikai cellák'!B:C,2,0))</f>
        <v/>
      </c>
      <c r="J4116" s="55" t="str">
        <f>IF(F4116="","",VLOOKUP(I4116,'Technikai cellák'!$C$1:$D$12,2,0))</f>
        <v/>
      </c>
      <c r="K4116" s="179"/>
      <c r="L4116" s="67" t="str">
        <f t="shared" si="1234"/>
        <v/>
      </c>
      <c r="M4116" s="68">
        <f t="shared" si="1235"/>
        <v>0</v>
      </c>
      <c r="N4116" s="66">
        <f t="shared" si="1236"/>
        <v>0</v>
      </c>
      <c r="O4116" s="152"/>
      <c r="P4116" s="172">
        <f t="shared" si="1252"/>
        <v>0</v>
      </c>
      <c r="Q4116" s="69">
        <f t="shared" si="1237"/>
        <v>0</v>
      </c>
      <c r="R4116" s="62">
        <f t="shared" si="1238"/>
        <v>0</v>
      </c>
      <c r="S4116" s="153"/>
      <c r="T4116" s="118" t="str">
        <f t="shared" si="1239"/>
        <v/>
      </c>
      <c r="U4116" s="154"/>
      <c r="V4116" s="154"/>
      <c r="W4116" s="154"/>
      <c r="X4116" s="154"/>
      <c r="Y4116" s="154"/>
      <c r="Z4116" s="154"/>
      <c r="AA4116" s="154"/>
      <c r="AB4116" s="154"/>
      <c r="AC4116" s="154"/>
      <c r="AD4116" s="154"/>
      <c r="AE4116" s="154"/>
      <c r="AF4116" s="154"/>
      <c r="AG4116" s="63">
        <f t="shared" si="1240"/>
        <v>0</v>
      </c>
      <c r="AH4116" s="56">
        <f t="shared" si="1241"/>
        <v>0</v>
      </c>
      <c r="AI4116" s="56">
        <f t="shared" si="1242"/>
        <v>0</v>
      </c>
      <c r="AJ4116" s="56">
        <f t="shared" si="1243"/>
        <v>0</v>
      </c>
      <c r="AK4116" s="56">
        <f t="shared" si="1244"/>
        <v>0</v>
      </c>
      <c r="AL4116" s="56">
        <f t="shared" si="1245"/>
        <v>0</v>
      </c>
      <c r="AM4116" s="56">
        <f t="shared" si="1246"/>
        <v>0</v>
      </c>
      <c r="AN4116" s="56">
        <f t="shared" si="1247"/>
        <v>0</v>
      </c>
      <c r="AO4116" s="56">
        <f t="shared" si="1248"/>
        <v>0</v>
      </c>
      <c r="AP4116" s="56">
        <f t="shared" si="1249"/>
        <v>0</v>
      </c>
      <c r="AQ4116" s="56">
        <f t="shared" si="1250"/>
        <v>0</v>
      </c>
      <c r="AR4116" s="86">
        <f t="shared" si="1251"/>
        <v>0</v>
      </c>
    </row>
    <row r="4117" spans="1:44" x14ac:dyDescent="0.25">
      <c r="A4117" s="178"/>
      <c r="B4117" s="55" t="str">
        <f>_xlfn.IFNA(VLOOKUP(A4117,'Ajánlatkérő(k) adatai'!$B$4:$C$205,2,0),"")</f>
        <v/>
      </c>
      <c r="C4117" s="178"/>
      <c r="D4117" s="55" t="str">
        <f>_xlfn.IFNA(VLOOKUP(C4117,'Számlafizető(k) adatai'!$C$4:$D$203,2,0),"")</f>
        <v/>
      </c>
      <c r="E4117" s="55" t="str">
        <f>_xlfn.IFNA(VLOOKUP(C4117,'Számlafizető(k) adatai'!$C$4:$M$203,11,0),"")</f>
        <v/>
      </c>
      <c r="F4117" s="178"/>
      <c r="G4117" s="178"/>
      <c r="H4117" s="178"/>
      <c r="I4117" s="55" t="str">
        <f>IF(F4117="","",VLOOKUP(LEFT(F4117,5),'Technikai cellák'!B:C,2,0))</f>
        <v/>
      </c>
      <c r="J4117" s="55" t="str">
        <f>IF(F4117="","",VLOOKUP(I4117,'Technikai cellák'!$C$1:$D$12,2,0))</f>
        <v/>
      </c>
      <c r="K4117" s="179"/>
      <c r="L4117" s="67" t="str">
        <f t="shared" ref="L4117:L4180" si="1253">IF(K4117="","",IF(K4117&lt;20,"20 alatti",IF(K4117&lt;100,"20-99",IF(K4117&lt;500,"100-500","500-"))))</f>
        <v/>
      </c>
      <c r="M4117" s="68">
        <f t="shared" ref="M4117:M4180" si="1254">ROUND(IF(L4117="20 alatti",K4117*1,0),0)</f>
        <v>0</v>
      </c>
      <c r="N4117" s="66">
        <f t="shared" ref="N4117:N4180" si="1255">ROUND(IF(L4117="20-99",K4117*10.5,0),0)</f>
        <v>0</v>
      </c>
      <c r="O4117" s="152"/>
      <c r="P4117" s="172">
        <f t="shared" si="1252"/>
        <v>0</v>
      </c>
      <c r="Q4117" s="69">
        <f t="shared" ref="Q4117:Q4180" si="1256">ROUND(R4117*$F$10,0)</f>
        <v>0</v>
      </c>
      <c r="R4117" s="62">
        <f t="shared" ref="R4117:R4180" si="1257">SUM(AG4117:AR4117)</f>
        <v>0</v>
      </c>
      <c r="S4117" s="153"/>
      <c r="T4117" s="118" t="str">
        <f t="shared" ref="T4117:T4180" si="1258">IF(S4117="","",IF((DAYS360(S4117,$C$4,TRUE))/30&lt;0,"",(DAYS360(S4117,$C$4,))/30))</f>
        <v/>
      </c>
      <c r="U4117" s="154"/>
      <c r="V4117" s="154"/>
      <c r="W4117" s="154"/>
      <c r="X4117" s="154"/>
      <c r="Y4117" s="154"/>
      <c r="Z4117" s="154"/>
      <c r="AA4117" s="154"/>
      <c r="AB4117" s="154"/>
      <c r="AC4117" s="154"/>
      <c r="AD4117" s="154"/>
      <c r="AE4117" s="154"/>
      <c r="AF4117" s="154"/>
      <c r="AG4117" s="63">
        <f t="shared" ref="AG4117:AG4180" si="1259">ROUND((U4117*$C$7)/$C$8,0)</f>
        <v>0</v>
      </c>
      <c r="AH4117" s="56">
        <f t="shared" ref="AH4117:AH4180" si="1260">ROUND((V4117*$C$7)/$C$8,0)</f>
        <v>0</v>
      </c>
      <c r="AI4117" s="56">
        <f t="shared" ref="AI4117:AI4180" si="1261">ROUND((W4117*$C$7)/$C$8,0)</f>
        <v>0</v>
      </c>
      <c r="AJ4117" s="56">
        <f t="shared" ref="AJ4117:AJ4180" si="1262">ROUND((X4117*$C$7)/$C$8,0)</f>
        <v>0</v>
      </c>
      <c r="AK4117" s="56">
        <f t="shared" ref="AK4117:AK4180" si="1263">ROUND((Y4117*$C$7)/$C$8,0)</f>
        <v>0</v>
      </c>
      <c r="AL4117" s="56">
        <f t="shared" ref="AL4117:AL4180" si="1264">ROUND((Z4117*$C$7)/$C$8,0)</f>
        <v>0</v>
      </c>
      <c r="AM4117" s="56">
        <f t="shared" ref="AM4117:AM4180" si="1265">ROUND((AA4117*$C$7)/$C$8,0)</f>
        <v>0</v>
      </c>
      <c r="AN4117" s="56">
        <f t="shared" ref="AN4117:AN4180" si="1266">ROUND((AB4117*$C$7)/$C$8,0)</f>
        <v>0</v>
      </c>
      <c r="AO4117" s="56">
        <f t="shared" ref="AO4117:AO4180" si="1267">ROUND((AC4117*$C$7)/$C$8,0)</f>
        <v>0</v>
      </c>
      <c r="AP4117" s="56">
        <f t="shared" ref="AP4117:AP4180" si="1268">ROUND((AD4117*$C$7)/$C$8,0)</f>
        <v>0</v>
      </c>
      <c r="AQ4117" s="56">
        <f t="shared" ref="AQ4117:AQ4180" si="1269">ROUND((AE4117*$C$7)/$C$8,0)</f>
        <v>0</v>
      </c>
      <c r="AR4117" s="86">
        <f t="shared" ref="AR4117:AR4180" si="1270">ROUND((AF4117*$C$7)/$C$8,0)</f>
        <v>0</v>
      </c>
    </row>
    <row r="4118" spans="1:44" x14ac:dyDescent="0.25">
      <c r="A4118" s="178"/>
      <c r="B4118" s="55" t="str">
        <f>_xlfn.IFNA(VLOOKUP(A4118,'Ajánlatkérő(k) adatai'!$B$4:$C$205,2,0),"")</f>
        <v/>
      </c>
      <c r="C4118" s="178"/>
      <c r="D4118" s="55" t="str">
        <f>_xlfn.IFNA(VLOOKUP(C4118,'Számlafizető(k) adatai'!$C$4:$D$203,2,0),"")</f>
        <v/>
      </c>
      <c r="E4118" s="55" t="str">
        <f>_xlfn.IFNA(VLOOKUP(C4118,'Számlafizető(k) adatai'!$C$4:$M$203,11,0),"")</f>
        <v/>
      </c>
      <c r="F4118" s="178"/>
      <c r="G4118" s="178"/>
      <c r="H4118" s="178"/>
      <c r="I4118" s="55" t="str">
        <f>IF(F4118="","",VLOOKUP(LEFT(F4118,5),'Technikai cellák'!B:C,2,0))</f>
        <v/>
      </c>
      <c r="J4118" s="55" t="str">
        <f>IF(F4118="","",VLOOKUP(I4118,'Technikai cellák'!$C$1:$D$12,2,0))</f>
        <v/>
      </c>
      <c r="K4118" s="179"/>
      <c r="L4118" s="67" t="str">
        <f t="shared" si="1253"/>
        <v/>
      </c>
      <c r="M4118" s="68">
        <f t="shared" si="1254"/>
        <v>0</v>
      </c>
      <c r="N4118" s="66">
        <f t="shared" si="1255"/>
        <v>0</v>
      </c>
      <c r="O4118" s="152"/>
      <c r="P4118" s="172">
        <f t="shared" si="1252"/>
        <v>0</v>
      </c>
      <c r="Q4118" s="69">
        <f t="shared" si="1256"/>
        <v>0</v>
      </c>
      <c r="R4118" s="62">
        <f t="shared" si="1257"/>
        <v>0</v>
      </c>
      <c r="S4118" s="153"/>
      <c r="T4118" s="118" t="str">
        <f t="shared" si="1258"/>
        <v/>
      </c>
      <c r="U4118" s="154"/>
      <c r="V4118" s="154"/>
      <c r="W4118" s="154"/>
      <c r="X4118" s="154"/>
      <c r="Y4118" s="154"/>
      <c r="Z4118" s="154"/>
      <c r="AA4118" s="154"/>
      <c r="AB4118" s="154"/>
      <c r="AC4118" s="154"/>
      <c r="AD4118" s="154"/>
      <c r="AE4118" s="154"/>
      <c r="AF4118" s="154"/>
      <c r="AG4118" s="63">
        <f t="shared" si="1259"/>
        <v>0</v>
      </c>
      <c r="AH4118" s="56">
        <f t="shared" si="1260"/>
        <v>0</v>
      </c>
      <c r="AI4118" s="56">
        <f t="shared" si="1261"/>
        <v>0</v>
      </c>
      <c r="AJ4118" s="56">
        <f t="shared" si="1262"/>
        <v>0</v>
      </c>
      <c r="AK4118" s="56">
        <f t="shared" si="1263"/>
        <v>0</v>
      </c>
      <c r="AL4118" s="56">
        <f t="shared" si="1264"/>
        <v>0</v>
      </c>
      <c r="AM4118" s="56">
        <f t="shared" si="1265"/>
        <v>0</v>
      </c>
      <c r="AN4118" s="56">
        <f t="shared" si="1266"/>
        <v>0</v>
      </c>
      <c r="AO4118" s="56">
        <f t="shared" si="1267"/>
        <v>0</v>
      </c>
      <c r="AP4118" s="56">
        <f t="shared" si="1268"/>
        <v>0</v>
      </c>
      <c r="AQ4118" s="56">
        <f t="shared" si="1269"/>
        <v>0</v>
      </c>
      <c r="AR4118" s="86">
        <f t="shared" si="1270"/>
        <v>0</v>
      </c>
    </row>
    <row r="4119" spans="1:44" x14ac:dyDescent="0.25">
      <c r="A4119" s="178"/>
      <c r="B4119" s="55" t="str">
        <f>_xlfn.IFNA(VLOOKUP(A4119,'Ajánlatkérő(k) adatai'!$B$4:$C$205,2,0),"")</f>
        <v/>
      </c>
      <c r="C4119" s="178"/>
      <c r="D4119" s="55" t="str">
        <f>_xlfn.IFNA(VLOOKUP(C4119,'Számlafizető(k) adatai'!$C$4:$D$203,2,0),"")</f>
        <v/>
      </c>
      <c r="E4119" s="55" t="str">
        <f>_xlfn.IFNA(VLOOKUP(C4119,'Számlafizető(k) adatai'!$C$4:$M$203,11,0),"")</f>
        <v/>
      </c>
      <c r="F4119" s="178"/>
      <c r="G4119" s="178"/>
      <c r="H4119" s="178"/>
      <c r="I4119" s="55" t="str">
        <f>IF(F4119="","",VLOOKUP(LEFT(F4119,5),'Technikai cellák'!B:C,2,0))</f>
        <v/>
      </c>
      <c r="J4119" s="55" t="str">
        <f>IF(F4119="","",VLOOKUP(I4119,'Technikai cellák'!$C$1:$D$12,2,0))</f>
        <v/>
      </c>
      <c r="K4119" s="179"/>
      <c r="L4119" s="67" t="str">
        <f t="shared" si="1253"/>
        <v/>
      </c>
      <c r="M4119" s="68">
        <f t="shared" si="1254"/>
        <v>0</v>
      </c>
      <c r="N4119" s="66">
        <f t="shared" si="1255"/>
        <v>0</v>
      </c>
      <c r="O4119" s="152"/>
      <c r="P4119" s="172">
        <f t="shared" si="1252"/>
        <v>0</v>
      </c>
      <c r="Q4119" s="69">
        <f t="shared" si="1256"/>
        <v>0</v>
      </c>
      <c r="R4119" s="62">
        <f t="shared" si="1257"/>
        <v>0</v>
      </c>
      <c r="S4119" s="153"/>
      <c r="T4119" s="118" t="str">
        <f t="shared" si="1258"/>
        <v/>
      </c>
      <c r="U4119" s="154"/>
      <c r="V4119" s="154"/>
      <c r="W4119" s="154"/>
      <c r="X4119" s="154"/>
      <c r="Y4119" s="154"/>
      <c r="Z4119" s="154"/>
      <c r="AA4119" s="154"/>
      <c r="AB4119" s="154"/>
      <c r="AC4119" s="154"/>
      <c r="AD4119" s="154"/>
      <c r="AE4119" s="154"/>
      <c r="AF4119" s="154"/>
      <c r="AG4119" s="63">
        <f t="shared" si="1259"/>
        <v>0</v>
      </c>
      <c r="AH4119" s="56">
        <f t="shared" si="1260"/>
        <v>0</v>
      </c>
      <c r="AI4119" s="56">
        <f t="shared" si="1261"/>
        <v>0</v>
      </c>
      <c r="AJ4119" s="56">
        <f t="shared" si="1262"/>
        <v>0</v>
      </c>
      <c r="AK4119" s="56">
        <f t="shared" si="1263"/>
        <v>0</v>
      </c>
      <c r="AL4119" s="56">
        <f t="shared" si="1264"/>
        <v>0</v>
      </c>
      <c r="AM4119" s="56">
        <f t="shared" si="1265"/>
        <v>0</v>
      </c>
      <c r="AN4119" s="56">
        <f t="shared" si="1266"/>
        <v>0</v>
      </c>
      <c r="AO4119" s="56">
        <f t="shared" si="1267"/>
        <v>0</v>
      </c>
      <c r="AP4119" s="56">
        <f t="shared" si="1268"/>
        <v>0</v>
      </c>
      <c r="AQ4119" s="56">
        <f t="shared" si="1269"/>
        <v>0</v>
      </c>
      <c r="AR4119" s="86">
        <f t="shared" si="1270"/>
        <v>0</v>
      </c>
    </row>
    <row r="4120" spans="1:44" x14ac:dyDescent="0.25">
      <c r="A4120" s="178"/>
      <c r="B4120" s="55" t="str">
        <f>_xlfn.IFNA(VLOOKUP(A4120,'Ajánlatkérő(k) adatai'!$B$4:$C$205,2,0),"")</f>
        <v/>
      </c>
      <c r="C4120" s="178"/>
      <c r="D4120" s="55" t="str">
        <f>_xlfn.IFNA(VLOOKUP(C4120,'Számlafizető(k) adatai'!$C$4:$D$203,2,0),"")</f>
        <v/>
      </c>
      <c r="E4120" s="55" t="str">
        <f>_xlfn.IFNA(VLOOKUP(C4120,'Számlafizető(k) adatai'!$C$4:$M$203,11,0),"")</f>
        <v/>
      </c>
      <c r="F4120" s="178"/>
      <c r="G4120" s="178"/>
      <c r="H4120" s="178"/>
      <c r="I4120" s="55" t="str">
        <f>IF(F4120="","",VLOOKUP(LEFT(F4120,5),'Technikai cellák'!B:C,2,0))</f>
        <v/>
      </c>
      <c r="J4120" s="55" t="str">
        <f>IF(F4120="","",VLOOKUP(I4120,'Technikai cellák'!$C$1:$D$12,2,0))</f>
        <v/>
      </c>
      <c r="K4120" s="179"/>
      <c r="L4120" s="67" t="str">
        <f t="shared" si="1253"/>
        <v/>
      </c>
      <c r="M4120" s="68">
        <f t="shared" si="1254"/>
        <v>0</v>
      </c>
      <c r="N4120" s="66">
        <f t="shared" si="1255"/>
        <v>0</v>
      </c>
      <c r="O4120" s="152"/>
      <c r="P4120" s="172">
        <f t="shared" si="1252"/>
        <v>0</v>
      </c>
      <c r="Q4120" s="69">
        <f t="shared" si="1256"/>
        <v>0</v>
      </c>
      <c r="R4120" s="62">
        <f t="shared" si="1257"/>
        <v>0</v>
      </c>
      <c r="S4120" s="153"/>
      <c r="T4120" s="118" t="str">
        <f t="shared" si="1258"/>
        <v/>
      </c>
      <c r="U4120" s="154"/>
      <c r="V4120" s="154"/>
      <c r="W4120" s="154"/>
      <c r="X4120" s="154"/>
      <c r="Y4120" s="154"/>
      <c r="Z4120" s="154"/>
      <c r="AA4120" s="154"/>
      <c r="AB4120" s="154"/>
      <c r="AC4120" s="154"/>
      <c r="AD4120" s="154"/>
      <c r="AE4120" s="154"/>
      <c r="AF4120" s="154"/>
      <c r="AG4120" s="63">
        <f t="shared" si="1259"/>
        <v>0</v>
      </c>
      <c r="AH4120" s="56">
        <f t="shared" si="1260"/>
        <v>0</v>
      </c>
      <c r="AI4120" s="56">
        <f t="shared" si="1261"/>
        <v>0</v>
      </c>
      <c r="AJ4120" s="56">
        <f t="shared" si="1262"/>
        <v>0</v>
      </c>
      <c r="AK4120" s="56">
        <f t="shared" si="1263"/>
        <v>0</v>
      </c>
      <c r="AL4120" s="56">
        <f t="shared" si="1264"/>
        <v>0</v>
      </c>
      <c r="AM4120" s="56">
        <f t="shared" si="1265"/>
        <v>0</v>
      </c>
      <c r="AN4120" s="56">
        <f t="shared" si="1266"/>
        <v>0</v>
      </c>
      <c r="AO4120" s="56">
        <f t="shared" si="1267"/>
        <v>0</v>
      </c>
      <c r="AP4120" s="56">
        <f t="shared" si="1268"/>
        <v>0</v>
      </c>
      <c r="AQ4120" s="56">
        <f t="shared" si="1269"/>
        <v>0</v>
      </c>
      <c r="AR4120" s="86">
        <f t="shared" si="1270"/>
        <v>0</v>
      </c>
    </row>
    <row r="4121" spans="1:44" x14ac:dyDescent="0.25">
      <c r="A4121" s="178"/>
      <c r="B4121" s="55" t="str">
        <f>_xlfn.IFNA(VLOOKUP(A4121,'Ajánlatkérő(k) adatai'!$B$4:$C$205,2,0),"")</f>
        <v/>
      </c>
      <c r="C4121" s="178"/>
      <c r="D4121" s="55" t="str">
        <f>_xlfn.IFNA(VLOOKUP(C4121,'Számlafizető(k) adatai'!$C$4:$D$203,2,0),"")</f>
        <v/>
      </c>
      <c r="E4121" s="55" t="str">
        <f>_xlfn.IFNA(VLOOKUP(C4121,'Számlafizető(k) adatai'!$C$4:$M$203,11,0),"")</f>
        <v/>
      </c>
      <c r="F4121" s="178"/>
      <c r="G4121" s="178"/>
      <c r="H4121" s="178"/>
      <c r="I4121" s="55" t="str">
        <f>IF(F4121="","",VLOOKUP(LEFT(F4121,5),'Technikai cellák'!B:C,2,0))</f>
        <v/>
      </c>
      <c r="J4121" s="55" t="str">
        <f>IF(F4121="","",VLOOKUP(I4121,'Technikai cellák'!$C$1:$D$12,2,0))</f>
        <v/>
      </c>
      <c r="K4121" s="179"/>
      <c r="L4121" s="67" t="str">
        <f t="shared" si="1253"/>
        <v/>
      </c>
      <c r="M4121" s="68">
        <f t="shared" si="1254"/>
        <v>0</v>
      </c>
      <c r="N4121" s="66">
        <f t="shared" si="1255"/>
        <v>0</v>
      </c>
      <c r="O4121" s="152"/>
      <c r="P4121" s="172">
        <f t="shared" si="1252"/>
        <v>0</v>
      </c>
      <c r="Q4121" s="69">
        <f t="shared" si="1256"/>
        <v>0</v>
      </c>
      <c r="R4121" s="62">
        <f t="shared" si="1257"/>
        <v>0</v>
      </c>
      <c r="S4121" s="153"/>
      <c r="T4121" s="118" t="str">
        <f t="shared" si="1258"/>
        <v/>
      </c>
      <c r="U4121" s="154"/>
      <c r="V4121" s="154"/>
      <c r="W4121" s="154"/>
      <c r="X4121" s="154"/>
      <c r="Y4121" s="154"/>
      <c r="Z4121" s="154"/>
      <c r="AA4121" s="154"/>
      <c r="AB4121" s="154"/>
      <c r="AC4121" s="154"/>
      <c r="AD4121" s="154"/>
      <c r="AE4121" s="154"/>
      <c r="AF4121" s="154"/>
      <c r="AG4121" s="63">
        <f t="shared" si="1259"/>
        <v>0</v>
      </c>
      <c r="AH4121" s="56">
        <f t="shared" si="1260"/>
        <v>0</v>
      </c>
      <c r="AI4121" s="56">
        <f t="shared" si="1261"/>
        <v>0</v>
      </c>
      <c r="AJ4121" s="56">
        <f t="shared" si="1262"/>
        <v>0</v>
      </c>
      <c r="AK4121" s="56">
        <f t="shared" si="1263"/>
        <v>0</v>
      </c>
      <c r="AL4121" s="56">
        <f t="shared" si="1264"/>
        <v>0</v>
      </c>
      <c r="AM4121" s="56">
        <f t="shared" si="1265"/>
        <v>0</v>
      </c>
      <c r="AN4121" s="56">
        <f t="shared" si="1266"/>
        <v>0</v>
      </c>
      <c r="AO4121" s="56">
        <f t="shared" si="1267"/>
        <v>0</v>
      </c>
      <c r="AP4121" s="56">
        <f t="shared" si="1268"/>
        <v>0</v>
      </c>
      <c r="AQ4121" s="56">
        <f t="shared" si="1269"/>
        <v>0</v>
      </c>
      <c r="AR4121" s="86">
        <f t="shared" si="1270"/>
        <v>0</v>
      </c>
    </row>
    <row r="4122" spans="1:44" x14ac:dyDescent="0.25">
      <c r="A4122" s="178"/>
      <c r="B4122" s="55" t="str">
        <f>_xlfn.IFNA(VLOOKUP(A4122,'Ajánlatkérő(k) adatai'!$B$4:$C$205,2,0),"")</f>
        <v/>
      </c>
      <c r="C4122" s="178"/>
      <c r="D4122" s="55" t="str">
        <f>_xlfn.IFNA(VLOOKUP(C4122,'Számlafizető(k) adatai'!$C$4:$D$203,2,0),"")</f>
        <v/>
      </c>
      <c r="E4122" s="55" t="str">
        <f>_xlfn.IFNA(VLOOKUP(C4122,'Számlafizető(k) adatai'!$C$4:$M$203,11,0),"")</f>
        <v/>
      </c>
      <c r="F4122" s="178"/>
      <c r="G4122" s="178"/>
      <c r="H4122" s="178"/>
      <c r="I4122" s="55" t="str">
        <f>IF(F4122="","",VLOOKUP(LEFT(F4122,5),'Technikai cellák'!B:C,2,0))</f>
        <v/>
      </c>
      <c r="J4122" s="55" t="str">
        <f>IF(F4122="","",VLOOKUP(I4122,'Technikai cellák'!$C$1:$D$12,2,0))</f>
        <v/>
      </c>
      <c r="K4122" s="179"/>
      <c r="L4122" s="67" t="str">
        <f t="shared" si="1253"/>
        <v/>
      </c>
      <c r="M4122" s="68">
        <f t="shared" si="1254"/>
        <v>0</v>
      </c>
      <c r="N4122" s="66">
        <f t="shared" si="1255"/>
        <v>0</v>
      </c>
      <c r="O4122" s="152"/>
      <c r="P4122" s="172">
        <f t="shared" si="1252"/>
        <v>0</v>
      </c>
      <c r="Q4122" s="69">
        <f t="shared" si="1256"/>
        <v>0</v>
      </c>
      <c r="R4122" s="62">
        <f t="shared" si="1257"/>
        <v>0</v>
      </c>
      <c r="S4122" s="153"/>
      <c r="T4122" s="118" t="str">
        <f t="shared" si="1258"/>
        <v/>
      </c>
      <c r="U4122" s="154"/>
      <c r="V4122" s="154"/>
      <c r="W4122" s="154"/>
      <c r="X4122" s="154"/>
      <c r="Y4122" s="154"/>
      <c r="Z4122" s="154"/>
      <c r="AA4122" s="154"/>
      <c r="AB4122" s="154"/>
      <c r="AC4122" s="154"/>
      <c r="AD4122" s="154"/>
      <c r="AE4122" s="154"/>
      <c r="AF4122" s="154"/>
      <c r="AG4122" s="63">
        <f t="shared" si="1259"/>
        <v>0</v>
      </c>
      <c r="AH4122" s="56">
        <f t="shared" si="1260"/>
        <v>0</v>
      </c>
      <c r="AI4122" s="56">
        <f t="shared" si="1261"/>
        <v>0</v>
      </c>
      <c r="AJ4122" s="56">
        <f t="shared" si="1262"/>
        <v>0</v>
      </c>
      <c r="AK4122" s="56">
        <f t="shared" si="1263"/>
        <v>0</v>
      </c>
      <c r="AL4122" s="56">
        <f t="shared" si="1264"/>
        <v>0</v>
      </c>
      <c r="AM4122" s="56">
        <f t="shared" si="1265"/>
        <v>0</v>
      </c>
      <c r="AN4122" s="56">
        <f t="shared" si="1266"/>
        <v>0</v>
      </c>
      <c r="AO4122" s="56">
        <f t="shared" si="1267"/>
        <v>0</v>
      </c>
      <c r="AP4122" s="56">
        <f t="shared" si="1268"/>
        <v>0</v>
      </c>
      <c r="AQ4122" s="56">
        <f t="shared" si="1269"/>
        <v>0</v>
      </c>
      <c r="AR4122" s="86">
        <f t="shared" si="1270"/>
        <v>0</v>
      </c>
    </row>
    <row r="4123" spans="1:44" x14ac:dyDescent="0.25">
      <c r="A4123" s="178"/>
      <c r="B4123" s="55" t="str">
        <f>_xlfn.IFNA(VLOOKUP(A4123,'Ajánlatkérő(k) adatai'!$B$4:$C$205,2,0),"")</f>
        <v/>
      </c>
      <c r="C4123" s="178"/>
      <c r="D4123" s="55" t="str">
        <f>_xlfn.IFNA(VLOOKUP(C4123,'Számlafizető(k) adatai'!$C$4:$D$203,2,0),"")</f>
        <v/>
      </c>
      <c r="E4123" s="55" t="str">
        <f>_xlfn.IFNA(VLOOKUP(C4123,'Számlafizető(k) adatai'!$C$4:$M$203,11,0),"")</f>
        <v/>
      </c>
      <c r="F4123" s="178"/>
      <c r="G4123" s="178"/>
      <c r="H4123" s="178"/>
      <c r="I4123" s="55" t="str">
        <f>IF(F4123="","",VLOOKUP(LEFT(F4123,5),'Technikai cellák'!B:C,2,0))</f>
        <v/>
      </c>
      <c r="J4123" s="55" t="str">
        <f>IF(F4123="","",VLOOKUP(I4123,'Technikai cellák'!$C$1:$D$12,2,0))</f>
        <v/>
      </c>
      <c r="K4123" s="179"/>
      <c r="L4123" s="67" t="str">
        <f t="shared" si="1253"/>
        <v/>
      </c>
      <c r="M4123" s="68">
        <f t="shared" si="1254"/>
        <v>0</v>
      </c>
      <c r="N4123" s="66">
        <f t="shared" si="1255"/>
        <v>0</v>
      </c>
      <c r="O4123" s="152"/>
      <c r="P4123" s="172">
        <f t="shared" si="1252"/>
        <v>0</v>
      </c>
      <c r="Q4123" s="69">
        <f t="shared" si="1256"/>
        <v>0</v>
      </c>
      <c r="R4123" s="62">
        <f t="shared" si="1257"/>
        <v>0</v>
      </c>
      <c r="S4123" s="153"/>
      <c r="T4123" s="118" t="str">
        <f t="shared" si="1258"/>
        <v/>
      </c>
      <c r="U4123" s="154"/>
      <c r="V4123" s="154"/>
      <c r="W4123" s="154"/>
      <c r="X4123" s="154"/>
      <c r="Y4123" s="154"/>
      <c r="Z4123" s="154"/>
      <c r="AA4123" s="154"/>
      <c r="AB4123" s="154"/>
      <c r="AC4123" s="154"/>
      <c r="AD4123" s="154"/>
      <c r="AE4123" s="154"/>
      <c r="AF4123" s="154"/>
      <c r="AG4123" s="63">
        <f t="shared" si="1259"/>
        <v>0</v>
      </c>
      <c r="AH4123" s="56">
        <f t="shared" si="1260"/>
        <v>0</v>
      </c>
      <c r="AI4123" s="56">
        <f t="shared" si="1261"/>
        <v>0</v>
      </c>
      <c r="AJ4123" s="56">
        <f t="shared" si="1262"/>
        <v>0</v>
      </c>
      <c r="AK4123" s="56">
        <f t="shared" si="1263"/>
        <v>0</v>
      </c>
      <c r="AL4123" s="56">
        <f t="shared" si="1264"/>
        <v>0</v>
      </c>
      <c r="AM4123" s="56">
        <f t="shared" si="1265"/>
        <v>0</v>
      </c>
      <c r="AN4123" s="56">
        <f t="shared" si="1266"/>
        <v>0</v>
      </c>
      <c r="AO4123" s="56">
        <f t="shared" si="1267"/>
        <v>0</v>
      </c>
      <c r="AP4123" s="56">
        <f t="shared" si="1268"/>
        <v>0</v>
      </c>
      <c r="AQ4123" s="56">
        <f t="shared" si="1269"/>
        <v>0</v>
      </c>
      <c r="AR4123" s="86">
        <f t="shared" si="1270"/>
        <v>0</v>
      </c>
    </row>
    <row r="4124" spans="1:44" x14ac:dyDescent="0.25">
      <c r="A4124" s="178"/>
      <c r="B4124" s="55" t="str">
        <f>_xlfn.IFNA(VLOOKUP(A4124,'Ajánlatkérő(k) adatai'!$B$4:$C$205,2,0),"")</f>
        <v/>
      </c>
      <c r="C4124" s="178"/>
      <c r="D4124" s="55" t="str">
        <f>_xlfn.IFNA(VLOOKUP(C4124,'Számlafizető(k) adatai'!$C$4:$D$203,2,0),"")</f>
        <v/>
      </c>
      <c r="E4124" s="55" t="str">
        <f>_xlfn.IFNA(VLOOKUP(C4124,'Számlafizető(k) adatai'!$C$4:$M$203,11,0),"")</f>
        <v/>
      </c>
      <c r="F4124" s="178"/>
      <c r="G4124" s="178"/>
      <c r="H4124" s="178"/>
      <c r="I4124" s="55" t="str">
        <f>IF(F4124="","",VLOOKUP(LEFT(F4124,5),'Technikai cellák'!B:C,2,0))</f>
        <v/>
      </c>
      <c r="J4124" s="55" t="str">
        <f>IF(F4124="","",VLOOKUP(I4124,'Technikai cellák'!$C$1:$D$12,2,0))</f>
        <v/>
      </c>
      <c r="K4124" s="179"/>
      <c r="L4124" s="67" t="str">
        <f t="shared" si="1253"/>
        <v/>
      </c>
      <c r="M4124" s="68">
        <f t="shared" si="1254"/>
        <v>0</v>
      </c>
      <c r="N4124" s="66">
        <f t="shared" si="1255"/>
        <v>0</v>
      </c>
      <c r="O4124" s="152"/>
      <c r="P4124" s="172">
        <f t="shared" si="1252"/>
        <v>0</v>
      </c>
      <c r="Q4124" s="69">
        <f t="shared" si="1256"/>
        <v>0</v>
      </c>
      <c r="R4124" s="62">
        <f t="shared" si="1257"/>
        <v>0</v>
      </c>
      <c r="S4124" s="153"/>
      <c r="T4124" s="118" t="str">
        <f t="shared" si="1258"/>
        <v/>
      </c>
      <c r="U4124" s="154"/>
      <c r="V4124" s="154"/>
      <c r="W4124" s="154"/>
      <c r="X4124" s="154"/>
      <c r="Y4124" s="154"/>
      <c r="Z4124" s="154"/>
      <c r="AA4124" s="154"/>
      <c r="AB4124" s="154"/>
      <c r="AC4124" s="154"/>
      <c r="AD4124" s="154"/>
      <c r="AE4124" s="154"/>
      <c r="AF4124" s="154"/>
      <c r="AG4124" s="63">
        <f t="shared" si="1259"/>
        <v>0</v>
      </c>
      <c r="AH4124" s="56">
        <f t="shared" si="1260"/>
        <v>0</v>
      </c>
      <c r="AI4124" s="56">
        <f t="shared" si="1261"/>
        <v>0</v>
      </c>
      <c r="AJ4124" s="56">
        <f t="shared" si="1262"/>
        <v>0</v>
      </c>
      <c r="AK4124" s="56">
        <f t="shared" si="1263"/>
        <v>0</v>
      </c>
      <c r="AL4124" s="56">
        <f t="shared" si="1264"/>
        <v>0</v>
      </c>
      <c r="AM4124" s="56">
        <f t="shared" si="1265"/>
        <v>0</v>
      </c>
      <c r="AN4124" s="56">
        <f t="shared" si="1266"/>
        <v>0</v>
      </c>
      <c r="AO4124" s="56">
        <f t="shared" si="1267"/>
        <v>0</v>
      </c>
      <c r="AP4124" s="56">
        <f t="shared" si="1268"/>
        <v>0</v>
      </c>
      <c r="AQ4124" s="56">
        <f t="shared" si="1269"/>
        <v>0</v>
      </c>
      <c r="AR4124" s="86">
        <f t="shared" si="1270"/>
        <v>0</v>
      </c>
    </row>
    <row r="4125" spans="1:44" x14ac:dyDescent="0.25">
      <c r="A4125" s="178"/>
      <c r="B4125" s="55" t="str">
        <f>_xlfn.IFNA(VLOOKUP(A4125,'Ajánlatkérő(k) adatai'!$B$4:$C$205,2,0),"")</f>
        <v/>
      </c>
      <c r="C4125" s="178"/>
      <c r="D4125" s="55" t="str">
        <f>_xlfn.IFNA(VLOOKUP(C4125,'Számlafizető(k) adatai'!$C$4:$D$203,2,0),"")</f>
        <v/>
      </c>
      <c r="E4125" s="55" t="str">
        <f>_xlfn.IFNA(VLOOKUP(C4125,'Számlafizető(k) adatai'!$C$4:$M$203,11,0),"")</f>
        <v/>
      </c>
      <c r="F4125" s="178"/>
      <c r="G4125" s="178"/>
      <c r="H4125" s="178"/>
      <c r="I4125" s="55" t="str">
        <f>IF(F4125="","",VLOOKUP(LEFT(F4125,5),'Technikai cellák'!B:C,2,0))</f>
        <v/>
      </c>
      <c r="J4125" s="55" t="str">
        <f>IF(F4125="","",VLOOKUP(I4125,'Technikai cellák'!$C$1:$D$12,2,0))</f>
        <v/>
      </c>
      <c r="K4125" s="179"/>
      <c r="L4125" s="67" t="str">
        <f t="shared" si="1253"/>
        <v/>
      </c>
      <c r="M4125" s="68">
        <f t="shared" si="1254"/>
        <v>0</v>
      </c>
      <c r="N4125" s="66">
        <f t="shared" si="1255"/>
        <v>0</v>
      </c>
      <c r="O4125" s="152"/>
      <c r="P4125" s="172">
        <f t="shared" si="1252"/>
        <v>0</v>
      </c>
      <c r="Q4125" s="69">
        <f t="shared" si="1256"/>
        <v>0</v>
      </c>
      <c r="R4125" s="62">
        <f t="shared" si="1257"/>
        <v>0</v>
      </c>
      <c r="S4125" s="153"/>
      <c r="T4125" s="118" t="str">
        <f t="shared" si="1258"/>
        <v/>
      </c>
      <c r="U4125" s="154"/>
      <c r="V4125" s="154"/>
      <c r="W4125" s="154"/>
      <c r="X4125" s="154"/>
      <c r="Y4125" s="154"/>
      <c r="Z4125" s="154"/>
      <c r="AA4125" s="154"/>
      <c r="AB4125" s="154"/>
      <c r="AC4125" s="154"/>
      <c r="AD4125" s="154"/>
      <c r="AE4125" s="154"/>
      <c r="AF4125" s="154"/>
      <c r="AG4125" s="63">
        <f t="shared" si="1259"/>
        <v>0</v>
      </c>
      <c r="AH4125" s="56">
        <f t="shared" si="1260"/>
        <v>0</v>
      </c>
      <c r="AI4125" s="56">
        <f t="shared" si="1261"/>
        <v>0</v>
      </c>
      <c r="AJ4125" s="56">
        <f t="shared" si="1262"/>
        <v>0</v>
      </c>
      <c r="AK4125" s="56">
        <f t="shared" si="1263"/>
        <v>0</v>
      </c>
      <c r="AL4125" s="56">
        <f t="shared" si="1264"/>
        <v>0</v>
      </c>
      <c r="AM4125" s="56">
        <f t="shared" si="1265"/>
        <v>0</v>
      </c>
      <c r="AN4125" s="56">
        <f t="shared" si="1266"/>
        <v>0</v>
      </c>
      <c r="AO4125" s="56">
        <f t="shared" si="1267"/>
        <v>0</v>
      </c>
      <c r="AP4125" s="56">
        <f t="shared" si="1268"/>
        <v>0</v>
      </c>
      <c r="AQ4125" s="56">
        <f t="shared" si="1269"/>
        <v>0</v>
      </c>
      <c r="AR4125" s="86">
        <f t="shared" si="1270"/>
        <v>0</v>
      </c>
    </row>
    <row r="4126" spans="1:44" x14ac:dyDescent="0.25">
      <c r="A4126" s="178"/>
      <c r="B4126" s="55" t="str">
        <f>_xlfn.IFNA(VLOOKUP(A4126,'Ajánlatkérő(k) adatai'!$B$4:$C$205,2,0),"")</f>
        <v/>
      </c>
      <c r="C4126" s="178"/>
      <c r="D4126" s="55" t="str">
        <f>_xlfn.IFNA(VLOOKUP(C4126,'Számlafizető(k) adatai'!$C$4:$D$203,2,0),"")</f>
        <v/>
      </c>
      <c r="E4126" s="55" t="str">
        <f>_xlfn.IFNA(VLOOKUP(C4126,'Számlafizető(k) adatai'!$C$4:$M$203,11,0),"")</f>
        <v/>
      </c>
      <c r="F4126" s="178"/>
      <c r="G4126" s="178"/>
      <c r="H4126" s="178"/>
      <c r="I4126" s="55" t="str">
        <f>IF(F4126="","",VLOOKUP(LEFT(F4126,5),'Technikai cellák'!B:C,2,0))</f>
        <v/>
      </c>
      <c r="J4126" s="55" t="str">
        <f>IF(F4126="","",VLOOKUP(I4126,'Technikai cellák'!$C$1:$D$12,2,0))</f>
        <v/>
      </c>
      <c r="K4126" s="179"/>
      <c r="L4126" s="67" t="str">
        <f t="shared" si="1253"/>
        <v/>
      </c>
      <c r="M4126" s="68">
        <f t="shared" si="1254"/>
        <v>0</v>
      </c>
      <c r="N4126" s="66">
        <f t="shared" si="1255"/>
        <v>0</v>
      </c>
      <c r="O4126" s="152"/>
      <c r="P4126" s="172">
        <f t="shared" si="1252"/>
        <v>0</v>
      </c>
      <c r="Q4126" s="69">
        <f t="shared" si="1256"/>
        <v>0</v>
      </c>
      <c r="R4126" s="62">
        <f t="shared" si="1257"/>
        <v>0</v>
      </c>
      <c r="S4126" s="153"/>
      <c r="T4126" s="118" t="str">
        <f t="shared" si="1258"/>
        <v/>
      </c>
      <c r="U4126" s="154"/>
      <c r="V4126" s="154"/>
      <c r="W4126" s="154"/>
      <c r="X4126" s="154"/>
      <c r="Y4126" s="154"/>
      <c r="Z4126" s="154"/>
      <c r="AA4126" s="154"/>
      <c r="AB4126" s="154"/>
      <c r="AC4126" s="154"/>
      <c r="AD4126" s="154"/>
      <c r="AE4126" s="154"/>
      <c r="AF4126" s="154"/>
      <c r="AG4126" s="63">
        <f t="shared" si="1259"/>
        <v>0</v>
      </c>
      <c r="AH4126" s="56">
        <f t="shared" si="1260"/>
        <v>0</v>
      </c>
      <c r="AI4126" s="56">
        <f t="shared" si="1261"/>
        <v>0</v>
      </c>
      <c r="AJ4126" s="56">
        <f t="shared" si="1262"/>
        <v>0</v>
      </c>
      <c r="AK4126" s="56">
        <f t="shared" si="1263"/>
        <v>0</v>
      </c>
      <c r="AL4126" s="56">
        <f t="shared" si="1264"/>
        <v>0</v>
      </c>
      <c r="AM4126" s="56">
        <f t="shared" si="1265"/>
        <v>0</v>
      </c>
      <c r="AN4126" s="56">
        <f t="shared" si="1266"/>
        <v>0</v>
      </c>
      <c r="AO4126" s="56">
        <f t="shared" si="1267"/>
        <v>0</v>
      </c>
      <c r="AP4126" s="56">
        <f t="shared" si="1268"/>
        <v>0</v>
      </c>
      <c r="AQ4126" s="56">
        <f t="shared" si="1269"/>
        <v>0</v>
      </c>
      <c r="AR4126" s="86">
        <f t="shared" si="1270"/>
        <v>0</v>
      </c>
    </row>
    <row r="4127" spans="1:44" x14ac:dyDescent="0.25">
      <c r="A4127" s="178"/>
      <c r="B4127" s="55" t="str">
        <f>_xlfn.IFNA(VLOOKUP(A4127,'Ajánlatkérő(k) adatai'!$B$4:$C$205,2,0),"")</f>
        <v/>
      </c>
      <c r="C4127" s="178"/>
      <c r="D4127" s="55" t="str">
        <f>_xlfn.IFNA(VLOOKUP(C4127,'Számlafizető(k) adatai'!$C$4:$D$203,2,0),"")</f>
        <v/>
      </c>
      <c r="E4127" s="55" t="str">
        <f>_xlfn.IFNA(VLOOKUP(C4127,'Számlafizető(k) adatai'!$C$4:$M$203,11,0),"")</f>
        <v/>
      </c>
      <c r="F4127" s="178"/>
      <c r="G4127" s="178"/>
      <c r="H4127" s="178"/>
      <c r="I4127" s="55" t="str">
        <f>IF(F4127="","",VLOOKUP(LEFT(F4127,5),'Technikai cellák'!B:C,2,0))</f>
        <v/>
      </c>
      <c r="J4127" s="55" t="str">
        <f>IF(F4127="","",VLOOKUP(I4127,'Technikai cellák'!$C$1:$D$12,2,0))</f>
        <v/>
      </c>
      <c r="K4127" s="179"/>
      <c r="L4127" s="67" t="str">
        <f t="shared" si="1253"/>
        <v/>
      </c>
      <c r="M4127" s="68">
        <f t="shared" si="1254"/>
        <v>0</v>
      </c>
      <c r="N4127" s="66">
        <f t="shared" si="1255"/>
        <v>0</v>
      </c>
      <c r="O4127" s="152"/>
      <c r="P4127" s="172">
        <f t="shared" si="1252"/>
        <v>0</v>
      </c>
      <c r="Q4127" s="69">
        <f t="shared" si="1256"/>
        <v>0</v>
      </c>
      <c r="R4127" s="62">
        <f t="shared" si="1257"/>
        <v>0</v>
      </c>
      <c r="S4127" s="153"/>
      <c r="T4127" s="118" t="str">
        <f t="shared" si="1258"/>
        <v/>
      </c>
      <c r="U4127" s="154"/>
      <c r="V4127" s="154"/>
      <c r="W4127" s="154"/>
      <c r="X4127" s="154"/>
      <c r="Y4127" s="154"/>
      <c r="Z4127" s="154"/>
      <c r="AA4127" s="154"/>
      <c r="AB4127" s="154"/>
      <c r="AC4127" s="154"/>
      <c r="AD4127" s="154"/>
      <c r="AE4127" s="154"/>
      <c r="AF4127" s="154"/>
      <c r="AG4127" s="63">
        <f t="shared" si="1259"/>
        <v>0</v>
      </c>
      <c r="AH4127" s="56">
        <f t="shared" si="1260"/>
        <v>0</v>
      </c>
      <c r="AI4127" s="56">
        <f t="shared" si="1261"/>
        <v>0</v>
      </c>
      <c r="AJ4127" s="56">
        <f t="shared" si="1262"/>
        <v>0</v>
      </c>
      <c r="AK4127" s="56">
        <f t="shared" si="1263"/>
        <v>0</v>
      </c>
      <c r="AL4127" s="56">
        <f t="shared" si="1264"/>
        <v>0</v>
      </c>
      <c r="AM4127" s="56">
        <f t="shared" si="1265"/>
        <v>0</v>
      </c>
      <c r="AN4127" s="56">
        <f t="shared" si="1266"/>
        <v>0</v>
      </c>
      <c r="AO4127" s="56">
        <f t="shared" si="1267"/>
        <v>0</v>
      </c>
      <c r="AP4127" s="56">
        <f t="shared" si="1268"/>
        <v>0</v>
      </c>
      <c r="AQ4127" s="56">
        <f t="shared" si="1269"/>
        <v>0</v>
      </c>
      <c r="AR4127" s="86">
        <f t="shared" si="1270"/>
        <v>0</v>
      </c>
    </row>
    <row r="4128" spans="1:44" x14ac:dyDescent="0.25">
      <c r="A4128" s="178"/>
      <c r="B4128" s="55" t="str">
        <f>_xlfn.IFNA(VLOOKUP(A4128,'Ajánlatkérő(k) adatai'!$B$4:$C$205,2,0),"")</f>
        <v/>
      </c>
      <c r="C4128" s="178"/>
      <c r="D4128" s="55" t="str">
        <f>_xlfn.IFNA(VLOOKUP(C4128,'Számlafizető(k) adatai'!$C$4:$D$203,2,0),"")</f>
        <v/>
      </c>
      <c r="E4128" s="55" t="str">
        <f>_xlfn.IFNA(VLOOKUP(C4128,'Számlafizető(k) adatai'!$C$4:$M$203,11,0),"")</f>
        <v/>
      </c>
      <c r="F4128" s="178"/>
      <c r="G4128" s="178"/>
      <c r="H4128" s="178"/>
      <c r="I4128" s="55" t="str">
        <f>IF(F4128="","",VLOOKUP(LEFT(F4128,5),'Technikai cellák'!B:C,2,0))</f>
        <v/>
      </c>
      <c r="J4128" s="55" t="str">
        <f>IF(F4128="","",VLOOKUP(I4128,'Technikai cellák'!$C$1:$D$12,2,0))</f>
        <v/>
      </c>
      <c r="K4128" s="179"/>
      <c r="L4128" s="67" t="str">
        <f t="shared" si="1253"/>
        <v/>
      </c>
      <c r="M4128" s="68">
        <f t="shared" si="1254"/>
        <v>0</v>
      </c>
      <c r="N4128" s="66">
        <f t="shared" si="1255"/>
        <v>0</v>
      </c>
      <c r="O4128" s="152"/>
      <c r="P4128" s="172">
        <f t="shared" si="1252"/>
        <v>0</v>
      </c>
      <c r="Q4128" s="69">
        <f t="shared" si="1256"/>
        <v>0</v>
      </c>
      <c r="R4128" s="62">
        <f t="shared" si="1257"/>
        <v>0</v>
      </c>
      <c r="S4128" s="153"/>
      <c r="T4128" s="118" t="str">
        <f t="shared" si="1258"/>
        <v/>
      </c>
      <c r="U4128" s="154"/>
      <c r="V4128" s="154"/>
      <c r="W4128" s="154"/>
      <c r="X4128" s="154"/>
      <c r="Y4128" s="154"/>
      <c r="Z4128" s="154"/>
      <c r="AA4128" s="154"/>
      <c r="AB4128" s="154"/>
      <c r="AC4128" s="154"/>
      <c r="AD4128" s="154"/>
      <c r="AE4128" s="154"/>
      <c r="AF4128" s="154"/>
      <c r="AG4128" s="63">
        <f t="shared" si="1259"/>
        <v>0</v>
      </c>
      <c r="AH4128" s="56">
        <f t="shared" si="1260"/>
        <v>0</v>
      </c>
      <c r="AI4128" s="56">
        <f t="shared" si="1261"/>
        <v>0</v>
      </c>
      <c r="AJ4128" s="56">
        <f t="shared" si="1262"/>
        <v>0</v>
      </c>
      <c r="AK4128" s="56">
        <f t="shared" si="1263"/>
        <v>0</v>
      </c>
      <c r="AL4128" s="56">
        <f t="shared" si="1264"/>
        <v>0</v>
      </c>
      <c r="AM4128" s="56">
        <f t="shared" si="1265"/>
        <v>0</v>
      </c>
      <c r="AN4128" s="56">
        <f t="shared" si="1266"/>
        <v>0</v>
      </c>
      <c r="AO4128" s="56">
        <f t="shared" si="1267"/>
        <v>0</v>
      </c>
      <c r="AP4128" s="56">
        <f t="shared" si="1268"/>
        <v>0</v>
      </c>
      <c r="AQ4128" s="56">
        <f t="shared" si="1269"/>
        <v>0</v>
      </c>
      <c r="AR4128" s="86">
        <f t="shared" si="1270"/>
        <v>0</v>
      </c>
    </row>
    <row r="4129" spans="1:44" x14ac:dyDescent="0.25">
      <c r="A4129" s="178"/>
      <c r="B4129" s="55" t="str">
        <f>_xlfn.IFNA(VLOOKUP(A4129,'Ajánlatkérő(k) adatai'!$B$4:$C$205,2,0),"")</f>
        <v/>
      </c>
      <c r="C4129" s="178"/>
      <c r="D4129" s="55" t="str">
        <f>_xlfn.IFNA(VLOOKUP(C4129,'Számlafizető(k) adatai'!$C$4:$D$203,2,0),"")</f>
        <v/>
      </c>
      <c r="E4129" s="55" t="str">
        <f>_xlfn.IFNA(VLOOKUP(C4129,'Számlafizető(k) adatai'!$C$4:$M$203,11,0),"")</f>
        <v/>
      </c>
      <c r="F4129" s="178"/>
      <c r="G4129" s="178"/>
      <c r="H4129" s="178"/>
      <c r="I4129" s="55" t="str">
        <f>IF(F4129="","",VLOOKUP(LEFT(F4129,5),'Technikai cellák'!B:C,2,0))</f>
        <v/>
      </c>
      <c r="J4129" s="55" t="str">
        <f>IF(F4129="","",VLOOKUP(I4129,'Technikai cellák'!$C$1:$D$12,2,0))</f>
        <v/>
      </c>
      <c r="K4129" s="179"/>
      <c r="L4129" s="67" t="str">
        <f t="shared" si="1253"/>
        <v/>
      </c>
      <c r="M4129" s="68">
        <f t="shared" si="1254"/>
        <v>0</v>
      </c>
      <c r="N4129" s="66">
        <f t="shared" si="1255"/>
        <v>0</v>
      </c>
      <c r="O4129" s="152"/>
      <c r="P4129" s="172">
        <f t="shared" si="1252"/>
        <v>0</v>
      </c>
      <c r="Q4129" s="69">
        <f t="shared" si="1256"/>
        <v>0</v>
      </c>
      <c r="R4129" s="62">
        <f t="shared" si="1257"/>
        <v>0</v>
      </c>
      <c r="S4129" s="153"/>
      <c r="T4129" s="118" t="str">
        <f t="shared" si="1258"/>
        <v/>
      </c>
      <c r="U4129" s="154"/>
      <c r="V4129" s="154"/>
      <c r="W4129" s="154"/>
      <c r="X4129" s="154"/>
      <c r="Y4129" s="154"/>
      <c r="Z4129" s="154"/>
      <c r="AA4129" s="154"/>
      <c r="AB4129" s="154"/>
      <c r="AC4129" s="154"/>
      <c r="AD4129" s="154"/>
      <c r="AE4129" s="154"/>
      <c r="AF4129" s="154"/>
      <c r="AG4129" s="63">
        <f t="shared" si="1259"/>
        <v>0</v>
      </c>
      <c r="AH4129" s="56">
        <f t="shared" si="1260"/>
        <v>0</v>
      </c>
      <c r="AI4129" s="56">
        <f t="shared" si="1261"/>
        <v>0</v>
      </c>
      <c r="AJ4129" s="56">
        <f t="shared" si="1262"/>
        <v>0</v>
      </c>
      <c r="AK4129" s="56">
        <f t="shared" si="1263"/>
        <v>0</v>
      </c>
      <c r="AL4129" s="56">
        <f t="shared" si="1264"/>
        <v>0</v>
      </c>
      <c r="AM4129" s="56">
        <f t="shared" si="1265"/>
        <v>0</v>
      </c>
      <c r="AN4129" s="56">
        <f t="shared" si="1266"/>
        <v>0</v>
      </c>
      <c r="AO4129" s="56">
        <f t="shared" si="1267"/>
        <v>0</v>
      </c>
      <c r="AP4129" s="56">
        <f t="shared" si="1268"/>
        <v>0</v>
      </c>
      <c r="AQ4129" s="56">
        <f t="shared" si="1269"/>
        <v>0</v>
      </c>
      <c r="AR4129" s="86">
        <f t="shared" si="1270"/>
        <v>0</v>
      </c>
    </row>
    <row r="4130" spans="1:44" x14ac:dyDescent="0.25">
      <c r="A4130" s="178"/>
      <c r="B4130" s="55" t="str">
        <f>_xlfn.IFNA(VLOOKUP(A4130,'Ajánlatkérő(k) adatai'!$B$4:$C$205,2,0),"")</f>
        <v/>
      </c>
      <c r="C4130" s="178"/>
      <c r="D4130" s="55" t="str">
        <f>_xlfn.IFNA(VLOOKUP(C4130,'Számlafizető(k) adatai'!$C$4:$D$203,2,0),"")</f>
        <v/>
      </c>
      <c r="E4130" s="55" t="str">
        <f>_xlfn.IFNA(VLOOKUP(C4130,'Számlafizető(k) adatai'!$C$4:$M$203,11,0),"")</f>
        <v/>
      </c>
      <c r="F4130" s="178"/>
      <c r="G4130" s="178"/>
      <c r="H4130" s="178"/>
      <c r="I4130" s="55" t="str">
        <f>IF(F4130="","",VLOOKUP(LEFT(F4130,5),'Technikai cellák'!B:C,2,0))</f>
        <v/>
      </c>
      <c r="J4130" s="55" t="str">
        <f>IF(F4130="","",VLOOKUP(I4130,'Technikai cellák'!$C$1:$D$12,2,0))</f>
        <v/>
      </c>
      <c r="K4130" s="179"/>
      <c r="L4130" s="67" t="str">
        <f t="shared" si="1253"/>
        <v/>
      </c>
      <c r="M4130" s="68">
        <f t="shared" si="1254"/>
        <v>0</v>
      </c>
      <c r="N4130" s="66">
        <f t="shared" si="1255"/>
        <v>0</v>
      </c>
      <c r="O4130" s="152"/>
      <c r="P4130" s="172">
        <f t="shared" si="1252"/>
        <v>0</v>
      </c>
      <c r="Q4130" s="69">
        <f t="shared" si="1256"/>
        <v>0</v>
      </c>
      <c r="R4130" s="62">
        <f t="shared" si="1257"/>
        <v>0</v>
      </c>
      <c r="S4130" s="153"/>
      <c r="T4130" s="118" t="str">
        <f t="shared" si="1258"/>
        <v/>
      </c>
      <c r="U4130" s="154"/>
      <c r="V4130" s="154"/>
      <c r="W4130" s="154"/>
      <c r="X4130" s="154"/>
      <c r="Y4130" s="154"/>
      <c r="Z4130" s="154"/>
      <c r="AA4130" s="154"/>
      <c r="AB4130" s="154"/>
      <c r="AC4130" s="154"/>
      <c r="AD4130" s="154"/>
      <c r="AE4130" s="154"/>
      <c r="AF4130" s="154"/>
      <c r="AG4130" s="63">
        <f t="shared" si="1259"/>
        <v>0</v>
      </c>
      <c r="AH4130" s="56">
        <f t="shared" si="1260"/>
        <v>0</v>
      </c>
      <c r="AI4130" s="56">
        <f t="shared" si="1261"/>
        <v>0</v>
      </c>
      <c r="AJ4130" s="56">
        <f t="shared" si="1262"/>
        <v>0</v>
      </c>
      <c r="AK4130" s="56">
        <f t="shared" si="1263"/>
        <v>0</v>
      </c>
      <c r="AL4130" s="56">
        <f t="shared" si="1264"/>
        <v>0</v>
      </c>
      <c r="AM4130" s="56">
        <f t="shared" si="1265"/>
        <v>0</v>
      </c>
      <c r="AN4130" s="56">
        <f t="shared" si="1266"/>
        <v>0</v>
      </c>
      <c r="AO4130" s="56">
        <f t="shared" si="1267"/>
        <v>0</v>
      </c>
      <c r="AP4130" s="56">
        <f t="shared" si="1268"/>
        <v>0</v>
      </c>
      <c r="AQ4130" s="56">
        <f t="shared" si="1269"/>
        <v>0</v>
      </c>
      <c r="AR4130" s="86">
        <f t="shared" si="1270"/>
        <v>0</v>
      </c>
    </row>
    <row r="4131" spans="1:44" x14ac:dyDescent="0.25">
      <c r="A4131" s="178"/>
      <c r="B4131" s="55" t="str">
        <f>_xlfn.IFNA(VLOOKUP(A4131,'Ajánlatkérő(k) adatai'!$B$4:$C$205,2,0),"")</f>
        <v/>
      </c>
      <c r="C4131" s="178"/>
      <c r="D4131" s="55" t="str">
        <f>_xlfn.IFNA(VLOOKUP(C4131,'Számlafizető(k) adatai'!$C$4:$D$203,2,0),"")</f>
        <v/>
      </c>
      <c r="E4131" s="55" t="str">
        <f>_xlfn.IFNA(VLOOKUP(C4131,'Számlafizető(k) adatai'!$C$4:$M$203,11,0),"")</f>
        <v/>
      </c>
      <c r="F4131" s="178"/>
      <c r="G4131" s="178"/>
      <c r="H4131" s="178"/>
      <c r="I4131" s="55" t="str">
        <f>IF(F4131="","",VLOOKUP(LEFT(F4131,5),'Technikai cellák'!B:C,2,0))</f>
        <v/>
      </c>
      <c r="J4131" s="55" t="str">
        <f>IF(F4131="","",VLOOKUP(I4131,'Technikai cellák'!$C$1:$D$12,2,0))</f>
        <v/>
      </c>
      <c r="K4131" s="179"/>
      <c r="L4131" s="67" t="str">
        <f t="shared" si="1253"/>
        <v/>
      </c>
      <c r="M4131" s="68">
        <f t="shared" si="1254"/>
        <v>0</v>
      </c>
      <c r="N4131" s="66">
        <f t="shared" si="1255"/>
        <v>0</v>
      </c>
      <c r="O4131" s="152"/>
      <c r="P4131" s="172">
        <f t="shared" si="1252"/>
        <v>0</v>
      </c>
      <c r="Q4131" s="69">
        <f t="shared" si="1256"/>
        <v>0</v>
      </c>
      <c r="R4131" s="62">
        <f t="shared" si="1257"/>
        <v>0</v>
      </c>
      <c r="S4131" s="153"/>
      <c r="T4131" s="118" t="str">
        <f t="shared" si="1258"/>
        <v/>
      </c>
      <c r="U4131" s="154"/>
      <c r="V4131" s="154"/>
      <c r="W4131" s="154"/>
      <c r="X4131" s="154"/>
      <c r="Y4131" s="154"/>
      <c r="Z4131" s="154"/>
      <c r="AA4131" s="154"/>
      <c r="AB4131" s="154"/>
      <c r="AC4131" s="154"/>
      <c r="AD4131" s="154"/>
      <c r="AE4131" s="154"/>
      <c r="AF4131" s="154"/>
      <c r="AG4131" s="63">
        <f t="shared" si="1259"/>
        <v>0</v>
      </c>
      <c r="AH4131" s="56">
        <f t="shared" si="1260"/>
        <v>0</v>
      </c>
      <c r="AI4131" s="56">
        <f t="shared" si="1261"/>
        <v>0</v>
      </c>
      <c r="AJ4131" s="56">
        <f t="shared" si="1262"/>
        <v>0</v>
      </c>
      <c r="AK4131" s="56">
        <f t="shared" si="1263"/>
        <v>0</v>
      </c>
      <c r="AL4131" s="56">
        <f t="shared" si="1264"/>
        <v>0</v>
      </c>
      <c r="AM4131" s="56">
        <f t="shared" si="1265"/>
        <v>0</v>
      </c>
      <c r="AN4131" s="56">
        <f t="shared" si="1266"/>
        <v>0</v>
      </c>
      <c r="AO4131" s="56">
        <f t="shared" si="1267"/>
        <v>0</v>
      </c>
      <c r="AP4131" s="56">
        <f t="shared" si="1268"/>
        <v>0</v>
      </c>
      <c r="AQ4131" s="56">
        <f t="shared" si="1269"/>
        <v>0</v>
      </c>
      <c r="AR4131" s="86">
        <f t="shared" si="1270"/>
        <v>0</v>
      </c>
    </row>
    <row r="4132" spans="1:44" x14ac:dyDescent="0.25">
      <c r="A4132" s="178"/>
      <c r="B4132" s="55" t="str">
        <f>_xlfn.IFNA(VLOOKUP(A4132,'Ajánlatkérő(k) adatai'!$B$4:$C$205,2,0),"")</f>
        <v/>
      </c>
      <c r="C4132" s="178"/>
      <c r="D4132" s="55" t="str">
        <f>_xlfn.IFNA(VLOOKUP(C4132,'Számlafizető(k) adatai'!$C$4:$D$203,2,0),"")</f>
        <v/>
      </c>
      <c r="E4132" s="55" t="str">
        <f>_xlfn.IFNA(VLOOKUP(C4132,'Számlafizető(k) adatai'!$C$4:$M$203,11,0),"")</f>
        <v/>
      </c>
      <c r="F4132" s="178"/>
      <c r="G4132" s="178"/>
      <c r="H4132" s="178"/>
      <c r="I4132" s="55" t="str">
        <f>IF(F4132="","",VLOOKUP(LEFT(F4132,5),'Technikai cellák'!B:C,2,0))</f>
        <v/>
      </c>
      <c r="J4132" s="55" t="str">
        <f>IF(F4132="","",VLOOKUP(I4132,'Technikai cellák'!$C$1:$D$12,2,0))</f>
        <v/>
      </c>
      <c r="K4132" s="179"/>
      <c r="L4132" s="67" t="str">
        <f t="shared" si="1253"/>
        <v/>
      </c>
      <c r="M4132" s="68">
        <f t="shared" si="1254"/>
        <v>0</v>
      </c>
      <c r="N4132" s="66">
        <f t="shared" si="1255"/>
        <v>0</v>
      </c>
      <c r="O4132" s="152"/>
      <c r="P4132" s="172">
        <f t="shared" si="1252"/>
        <v>0</v>
      </c>
      <c r="Q4132" s="69">
        <f t="shared" si="1256"/>
        <v>0</v>
      </c>
      <c r="R4132" s="62">
        <f t="shared" si="1257"/>
        <v>0</v>
      </c>
      <c r="S4132" s="153"/>
      <c r="T4132" s="118" t="str">
        <f t="shared" si="1258"/>
        <v/>
      </c>
      <c r="U4132" s="154"/>
      <c r="V4132" s="154"/>
      <c r="W4132" s="154"/>
      <c r="X4132" s="154"/>
      <c r="Y4132" s="154"/>
      <c r="Z4132" s="154"/>
      <c r="AA4132" s="154"/>
      <c r="AB4132" s="154"/>
      <c r="AC4132" s="154"/>
      <c r="AD4132" s="154"/>
      <c r="AE4132" s="154"/>
      <c r="AF4132" s="154"/>
      <c r="AG4132" s="63">
        <f t="shared" si="1259"/>
        <v>0</v>
      </c>
      <c r="AH4132" s="56">
        <f t="shared" si="1260"/>
        <v>0</v>
      </c>
      <c r="AI4132" s="56">
        <f t="shared" si="1261"/>
        <v>0</v>
      </c>
      <c r="AJ4132" s="56">
        <f t="shared" si="1262"/>
        <v>0</v>
      </c>
      <c r="AK4132" s="56">
        <f t="shared" si="1263"/>
        <v>0</v>
      </c>
      <c r="AL4132" s="56">
        <f t="shared" si="1264"/>
        <v>0</v>
      </c>
      <c r="AM4132" s="56">
        <f t="shared" si="1265"/>
        <v>0</v>
      </c>
      <c r="AN4132" s="56">
        <f t="shared" si="1266"/>
        <v>0</v>
      </c>
      <c r="AO4132" s="56">
        <f t="shared" si="1267"/>
        <v>0</v>
      </c>
      <c r="AP4132" s="56">
        <f t="shared" si="1268"/>
        <v>0</v>
      </c>
      <c r="AQ4132" s="56">
        <f t="shared" si="1269"/>
        <v>0</v>
      </c>
      <c r="AR4132" s="86">
        <f t="shared" si="1270"/>
        <v>0</v>
      </c>
    </row>
    <row r="4133" spans="1:44" x14ac:dyDescent="0.25">
      <c r="A4133" s="178"/>
      <c r="B4133" s="55" t="str">
        <f>_xlfn.IFNA(VLOOKUP(A4133,'Ajánlatkérő(k) adatai'!$B$4:$C$205,2,0),"")</f>
        <v/>
      </c>
      <c r="C4133" s="178"/>
      <c r="D4133" s="55" t="str">
        <f>_xlfn.IFNA(VLOOKUP(C4133,'Számlafizető(k) adatai'!$C$4:$D$203,2,0),"")</f>
        <v/>
      </c>
      <c r="E4133" s="55" t="str">
        <f>_xlfn.IFNA(VLOOKUP(C4133,'Számlafizető(k) adatai'!$C$4:$M$203,11,0),"")</f>
        <v/>
      </c>
      <c r="F4133" s="178"/>
      <c r="G4133" s="178"/>
      <c r="H4133" s="178"/>
      <c r="I4133" s="55" t="str">
        <f>IF(F4133="","",VLOOKUP(LEFT(F4133,5),'Technikai cellák'!B:C,2,0))</f>
        <v/>
      </c>
      <c r="J4133" s="55" t="str">
        <f>IF(F4133="","",VLOOKUP(I4133,'Technikai cellák'!$C$1:$D$12,2,0))</f>
        <v/>
      </c>
      <c r="K4133" s="179"/>
      <c r="L4133" s="67" t="str">
        <f t="shared" si="1253"/>
        <v/>
      </c>
      <c r="M4133" s="68">
        <f t="shared" si="1254"/>
        <v>0</v>
      </c>
      <c r="N4133" s="66">
        <f t="shared" si="1255"/>
        <v>0</v>
      </c>
      <c r="O4133" s="152"/>
      <c r="P4133" s="172">
        <f t="shared" si="1252"/>
        <v>0</v>
      </c>
      <c r="Q4133" s="69">
        <f t="shared" si="1256"/>
        <v>0</v>
      </c>
      <c r="R4133" s="62">
        <f t="shared" si="1257"/>
        <v>0</v>
      </c>
      <c r="S4133" s="153"/>
      <c r="T4133" s="118" t="str">
        <f t="shared" si="1258"/>
        <v/>
      </c>
      <c r="U4133" s="154"/>
      <c r="V4133" s="154"/>
      <c r="W4133" s="154"/>
      <c r="X4133" s="154"/>
      <c r="Y4133" s="154"/>
      <c r="Z4133" s="154"/>
      <c r="AA4133" s="154"/>
      <c r="AB4133" s="154"/>
      <c r="AC4133" s="154"/>
      <c r="AD4133" s="154"/>
      <c r="AE4133" s="154"/>
      <c r="AF4133" s="154"/>
      <c r="AG4133" s="63">
        <f t="shared" si="1259"/>
        <v>0</v>
      </c>
      <c r="AH4133" s="56">
        <f t="shared" si="1260"/>
        <v>0</v>
      </c>
      <c r="AI4133" s="56">
        <f t="shared" si="1261"/>
        <v>0</v>
      </c>
      <c r="AJ4133" s="56">
        <f t="shared" si="1262"/>
        <v>0</v>
      </c>
      <c r="AK4133" s="56">
        <f t="shared" si="1263"/>
        <v>0</v>
      </c>
      <c r="AL4133" s="56">
        <f t="shared" si="1264"/>
        <v>0</v>
      </c>
      <c r="AM4133" s="56">
        <f t="shared" si="1265"/>
        <v>0</v>
      </c>
      <c r="AN4133" s="56">
        <f t="shared" si="1266"/>
        <v>0</v>
      </c>
      <c r="AO4133" s="56">
        <f t="shared" si="1267"/>
        <v>0</v>
      </c>
      <c r="AP4133" s="56">
        <f t="shared" si="1268"/>
        <v>0</v>
      </c>
      <c r="AQ4133" s="56">
        <f t="shared" si="1269"/>
        <v>0</v>
      </c>
      <c r="AR4133" s="86">
        <f t="shared" si="1270"/>
        <v>0</v>
      </c>
    </row>
    <row r="4134" spans="1:44" x14ac:dyDescent="0.25">
      <c r="A4134" s="178"/>
      <c r="B4134" s="55" t="str">
        <f>_xlfn.IFNA(VLOOKUP(A4134,'Ajánlatkérő(k) adatai'!$B$4:$C$205,2,0),"")</f>
        <v/>
      </c>
      <c r="C4134" s="178"/>
      <c r="D4134" s="55" t="str">
        <f>_xlfn.IFNA(VLOOKUP(C4134,'Számlafizető(k) adatai'!$C$4:$D$203,2,0),"")</f>
        <v/>
      </c>
      <c r="E4134" s="55" t="str">
        <f>_xlfn.IFNA(VLOOKUP(C4134,'Számlafizető(k) adatai'!$C$4:$M$203,11,0),"")</f>
        <v/>
      </c>
      <c r="F4134" s="178"/>
      <c r="G4134" s="178"/>
      <c r="H4134" s="178"/>
      <c r="I4134" s="55" t="str">
        <f>IF(F4134="","",VLOOKUP(LEFT(F4134,5),'Technikai cellák'!B:C,2,0))</f>
        <v/>
      </c>
      <c r="J4134" s="55" t="str">
        <f>IF(F4134="","",VLOOKUP(I4134,'Technikai cellák'!$C$1:$D$12,2,0))</f>
        <v/>
      </c>
      <c r="K4134" s="179"/>
      <c r="L4134" s="67" t="str">
        <f t="shared" si="1253"/>
        <v/>
      </c>
      <c r="M4134" s="68">
        <f t="shared" si="1254"/>
        <v>0</v>
      </c>
      <c r="N4134" s="66">
        <f t="shared" si="1255"/>
        <v>0</v>
      </c>
      <c r="O4134" s="152"/>
      <c r="P4134" s="172">
        <f t="shared" si="1252"/>
        <v>0</v>
      </c>
      <c r="Q4134" s="69">
        <f t="shared" si="1256"/>
        <v>0</v>
      </c>
      <c r="R4134" s="62">
        <f t="shared" si="1257"/>
        <v>0</v>
      </c>
      <c r="S4134" s="153"/>
      <c r="T4134" s="118" t="str">
        <f t="shared" si="1258"/>
        <v/>
      </c>
      <c r="U4134" s="154"/>
      <c r="V4134" s="154"/>
      <c r="W4134" s="154"/>
      <c r="X4134" s="154"/>
      <c r="Y4134" s="154"/>
      <c r="Z4134" s="154"/>
      <c r="AA4134" s="154"/>
      <c r="AB4134" s="154"/>
      <c r="AC4134" s="154"/>
      <c r="AD4134" s="154"/>
      <c r="AE4134" s="154"/>
      <c r="AF4134" s="154"/>
      <c r="AG4134" s="63">
        <f t="shared" si="1259"/>
        <v>0</v>
      </c>
      <c r="AH4134" s="56">
        <f t="shared" si="1260"/>
        <v>0</v>
      </c>
      <c r="AI4134" s="56">
        <f t="shared" si="1261"/>
        <v>0</v>
      </c>
      <c r="AJ4134" s="56">
        <f t="shared" si="1262"/>
        <v>0</v>
      </c>
      <c r="AK4134" s="56">
        <f t="shared" si="1263"/>
        <v>0</v>
      </c>
      <c r="AL4134" s="56">
        <f t="shared" si="1264"/>
        <v>0</v>
      </c>
      <c r="AM4134" s="56">
        <f t="shared" si="1265"/>
        <v>0</v>
      </c>
      <c r="AN4134" s="56">
        <f t="shared" si="1266"/>
        <v>0</v>
      </c>
      <c r="AO4134" s="56">
        <f t="shared" si="1267"/>
        <v>0</v>
      </c>
      <c r="AP4134" s="56">
        <f t="shared" si="1268"/>
        <v>0</v>
      </c>
      <c r="AQ4134" s="56">
        <f t="shared" si="1269"/>
        <v>0</v>
      </c>
      <c r="AR4134" s="86">
        <f t="shared" si="1270"/>
        <v>0</v>
      </c>
    </row>
    <row r="4135" spans="1:44" x14ac:dyDescent="0.25">
      <c r="A4135" s="178"/>
      <c r="B4135" s="55" t="str">
        <f>_xlfn.IFNA(VLOOKUP(A4135,'Ajánlatkérő(k) adatai'!$B$4:$C$205,2,0),"")</f>
        <v/>
      </c>
      <c r="C4135" s="178"/>
      <c r="D4135" s="55" t="str">
        <f>_xlfn.IFNA(VLOOKUP(C4135,'Számlafizető(k) adatai'!$C$4:$D$203,2,0),"")</f>
        <v/>
      </c>
      <c r="E4135" s="55" t="str">
        <f>_xlfn.IFNA(VLOOKUP(C4135,'Számlafizető(k) adatai'!$C$4:$M$203,11,0),"")</f>
        <v/>
      </c>
      <c r="F4135" s="178"/>
      <c r="G4135" s="178"/>
      <c r="H4135" s="178"/>
      <c r="I4135" s="55" t="str">
        <f>IF(F4135="","",VLOOKUP(LEFT(F4135,5),'Technikai cellák'!B:C,2,0))</f>
        <v/>
      </c>
      <c r="J4135" s="55" t="str">
        <f>IF(F4135="","",VLOOKUP(I4135,'Technikai cellák'!$C$1:$D$12,2,0))</f>
        <v/>
      </c>
      <c r="K4135" s="179"/>
      <c r="L4135" s="67" t="str">
        <f t="shared" si="1253"/>
        <v/>
      </c>
      <c r="M4135" s="68">
        <f t="shared" si="1254"/>
        <v>0</v>
      </c>
      <c r="N4135" s="66">
        <f t="shared" si="1255"/>
        <v>0</v>
      </c>
      <c r="O4135" s="152"/>
      <c r="P4135" s="172">
        <f t="shared" si="1252"/>
        <v>0</v>
      </c>
      <c r="Q4135" s="69">
        <f t="shared" si="1256"/>
        <v>0</v>
      </c>
      <c r="R4135" s="62">
        <f t="shared" si="1257"/>
        <v>0</v>
      </c>
      <c r="S4135" s="153"/>
      <c r="T4135" s="118" t="str">
        <f t="shared" si="1258"/>
        <v/>
      </c>
      <c r="U4135" s="154"/>
      <c r="V4135" s="154"/>
      <c r="W4135" s="154"/>
      <c r="X4135" s="154"/>
      <c r="Y4135" s="154"/>
      <c r="Z4135" s="154"/>
      <c r="AA4135" s="154"/>
      <c r="AB4135" s="154"/>
      <c r="AC4135" s="154"/>
      <c r="AD4135" s="154"/>
      <c r="AE4135" s="154"/>
      <c r="AF4135" s="154"/>
      <c r="AG4135" s="63">
        <f t="shared" si="1259"/>
        <v>0</v>
      </c>
      <c r="AH4135" s="56">
        <f t="shared" si="1260"/>
        <v>0</v>
      </c>
      <c r="AI4135" s="56">
        <f t="shared" si="1261"/>
        <v>0</v>
      </c>
      <c r="AJ4135" s="56">
        <f t="shared" si="1262"/>
        <v>0</v>
      </c>
      <c r="AK4135" s="56">
        <f t="shared" si="1263"/>
        <v>0</v>
      </c>
      <c r="AL4135" s="56">
        <f t="shared" si="1264"/>
        <v>0</v>
      </c>
      <c r="AM4135" s="56">
        <f t="shared" si="1265"/>
        <v>0</v>
      </c>
      <c r="AN4135" s="56">
        <f t="shared" si="1266"/>
        <v>0</v>
      </c>
      <c r="AO4135" s="56">
        <f t="shared" si="1267"/>
        <v>0</v>
      </c>
      <c r="AP4135" s="56">
        <f t="shared" si="1268"/>
        <v>0</v>
      </c>
      <c r="AQ4135" s="56">
        <f t="shared" si="1269"/>
        <v>0</v>
      </c>
      <c r="AR4135" s="86">
        <f t="shared" si="1270"/>
        <v>0</v>
      </c>
    </row>
    <row r="4136" spans="1:44" x14ac:dyDescent="0.25">
      <c r="A4136" s="178"/>
      <c r="B4136" s="55" t="str">
        <f>_xlfn.IFNA(VLOOKUP(A4136,'Ajánlatkérő(k) adatai'!$B$4:$C$205,2,0),"")</f>
        <v/>
      </c>
      <c r="C4136" s="178"/>
      <c r="D4136" s="55" t="str">
        <f>_xlfn.IFNA(VLOOKUP(C4136,'Számlafizető(k) adatai'!$C$4:$D$203,2,0),"")</f>
        <v/>
      </c>
      <c r="E4136" s="55" t="str">
        <f>_xlfn.IFNA(VLOOKUP(C4136,'Számlafizető(k) adatai'!$C$4:$M$203,11,0),"")</f>
        <v/>
      </c>
      <c r="F4136" s="178"/>
      <c r="G4136" s="178"/>
      <c r="H4136" s="178"/>
      <c r="I4136" s="55" t="str">
        <f>IF(F4136="","",VLOOKUP(LEFT(F4136,5),'Technikai cellák'!B:C,2,0))</f>
        <v/>
      </c>
      <c r="J4136" s="55" t="str">
        <f>IF(F4136="","",VLOOKUP(I4136,'Technikai cellák'!$C$1:$D$12,2,0))</f>
        <v/>
      </c>
      <c r="K4136" s="179"/>
      <c r="L4136" s="67" t="str">
        <f t="shared" si="1253"/>
        <v/>
      </c>
      <c r="M4136" s="68">
        <f t="shared" si="1254"/>
        <v>0</v>
      </c>
      <c r="N4136" s="66">
        <f t="shared" si="1255"/>
        <v>0</v>
      </c>
      <c r="O4136" s="152"/>
      <c r="P4136" s="172">
        <f t="shared" si="1252"/>
        <v>0</v>
      </c>
      <c r="Q4136" s="69">
        <f t="shared" si="1256"/>
        <v>0</v>
      </c>
      <c r="R4136" s="62">
        <f t="shared" si="1257"/>
        <v>0</v>
      </c>
      <c r="S4136" s="153"/>
      <c r="T4136" s="118" t="str">
        <f t="shared" si="1258"/>
        <v/>
      </c>
      <c r="U4136" s="154"/>
      <c r="V4136" s="154"/>
      <c r="W4136" s="154"/>
      <c r="X4136" s="154"/>
      <c r="Y4136" s="154"/>
      <c r="Z4136" s="154"/>
      <c r="AA4136" s="154"/>
      <c r="AB4136" s="154"/>
      <c r="AC4136" s="154"/>
      <c r="AD4136" s="154"/>
      <c r="AE4136" s="154"/>
      <c r="AF4136" s="154"/>
      <c r="AG4136" s="63">
        <f t="shared" si="1259"/>
        <v>0</v>
      </c>
      <c r="AH4136" s="56">
        <f t="shared" si="1260"/>
        <v>0</v>
      </c>
      <c r="AI4136" s="56">
        <f t="shared" si="1261"/>
        <v>0</v>
      </c>
      <c r="AJ4136" s="56">
        <f t="shared" si="1262"/>
        <v>0</v>
      </c>
      <c r="AK4136" s="56">
        <f t="shared" si="1263"/>
        <v>0</v>
      </c>
      <c r="AL4136" s="56">
        <f t="shared" si="1264"/>
        <v>0</v>
      </c>
      <c r="AM4136" s="56">
        <f t="shared" si="1265"/>
        <v>0</v>
      </c>
      <c r="AN4136" s="56">
        <f t="shared" si="1266"/>
        <v>0</v>
      </c>
      <c r="AO4136" s="56">
        <f t="shared" si="1267"/>
        <v>0</v>
      </c>
      <c r="AP4136" s="56">
        <f t="shared" si="1268"/>
        <v>0</v>
      </c>
      <c r="AQ4136" s="56">
        <f t="shared" si="1269"/>
        <v>0</v>
      </c>
      <c r="AR4136" s="86">
        <f t="shared" si="1270"/>
        <v>0</v>
      </c>
    </row>
    <row r="4137" spans="1:44" x14ac:dyDescent="0.25">
      <c r="A4137" s="178"/>
      <c r="B4137" s="55" t="str">
        <f>_xlfn.IFNA(VLOOKUP(A4137,'Ajánlatkérő(k) adatai'!$B$4:$C$205,2,0),"")</f>
        <v/>
      </c>
      <c r="C4137" s="178"/>
      <c r="D4137" s="55" t="str">
        <f>_xlfn.IFNA(VLOOKUP(C4137,'Számlafizető(k) adatai'!$C$4:$D$203,2,0),"")</f>
        <v/>
      </c>
      <c r="E4137" s="55" t="str">
        <f>_xlfn.IFNA(VLOOKUP(C4137,'Számlafizető(k) adatai'!$C$4:$M$203,11,0),"")</f>
        <v/>
      </c>
      <c r="F4137" s="178"/>
      <c r="G4137" s="178"/>
      <c r="H4137" s="178"/>
      <c r="I4137" s="55" t="str">
        <f>IF(F4137="","",VLOOKUP(LEFT(F4137,5),'Technikai cellák'!B:C,2,0))</f>
        <v/>
      </c>
      <c r="J4137" s="55" t="str">
        <f>IF(F4137="","",VLOOKUP(I4137,'Technikai cellák'!$C$1:$D$12,2,0))</f>
        <v/>
      </c>
      <c r="K4137" s="179"/>
      <c r="L4137" s="67" t="str">
        <f t="shared" si="1253"/>
        <v/>
      </c>
      <c r="M4137" s="68">
        <f t="shared" si="1254"/>
        <v>0</v>
      </c>
      <c r="N4137" s="66">
        <f t="shared" si="1255"/>
        <v>0</v>
      </c>
      <c r="O4137" s="152"/>
      <c r="P4137" s="172">
        <f t="shared" si="1252"/>
        <v>0</v>
      </c>
      <c r="Q4137" s="69">
        <f t="shared" si="1256"/>
        <v>0</v>
      </c>
      <c r="R4137" s="62">
        <f t="shared" si="1257"/>
        <v>0</v>
      </c>
      <c r="S4137" s="153"/>
      <c r="T4137" s="118" t="str">
        <f t="shared" si="1258"/>
        <v/>
      </c>
      <c r="U4137" s="154"/>
      <c r="V4137" s="154"/>
      <c r="W4137" s="154"/>
      <c r="X4137" s="154"/>
      <c r="Y4137" s="154"/>
      <c r="Z4137" s="154"/>
      <c r="AA4137" s="154"/>
      <c r="AB4137" s="154"/>
      <c r="AC4137" s="154"/>
      <c r="AD4137" s="154"/>
      <c r="AE4137" s="154"/>
      <c r="AF4137" s="154"/>
      <c r="AG4137" s="63">
        <f t="shared" si="1259"/>
        <v>0</v>
      </c>
      <c r="AH4137" s="56">
        <f t="shared" si="1260"/>
        <v>0</v>
      </c>
      <c r="AI4137" s="56">
        <f t="shared" si="1261"/>
        <v>0</v>
      </c>
      <c r="AJ4137" s="56">
        <f t="shared" si="1262"/>
        <v>0</v>
      </c>
      <c r="AK4137" s="56">
        <f t="shared" si="1263"/>
        <v>0</v>
      </c>
      <c r="AL4137" s="56">
        <f t="shared" si="1264"/>
        <v>0</v>
      </c>
      <c r="AM4137" s="56">
        <f t="shared" si="1265"/>
        <v>0</v>
      </c>
      <c r="AN4137" s="56">
        <f t="shared" si="1266"/>
        <v>0</v>
      </c>
      <c r="AO4137" s="56">
        <f t="shared" si="1267"/>
        <v>0</v>
      </c>
      <c r="AP4137" s="56">
        <f t="shared" si="1268"/>
        <v>0</v>
      </c>
      <c r="AQ4137" s="56">
        <f t="shared" si="1269"/>
        <v>0</v>
      </c>
      <c r="AR4137" s="86">
        <f t="shared" si="1270"/>
        <v>0</v>
      </c>
    </row>
    <row r="4138" spans="1:44" x14ac:dyDescent="0.25">
      <c r="A4138" s="178"/>
      <c r="B4138" s="55" t="str">
        <f>_xlfn.IFNA(VLOOKUP(A4138,'Ajánlatkérő(k) adatai'!$B$4:$C$205,2,0),"")</f>
        <v/>
      </c>
      <c r="C4138" s="178"/>
      <c r="D4138" s="55" t="str">
        <f>_xlfn.IFNA(VLOOKUP(C4138,'Számlafizető(k) adatai'!$C$4:$D$203,2,0),"")</f>
        <v/>
      </c>
      <c r="E4138" s="55" t="str">
        <f>_xlfn.IFNA(VLOOKUP(C4138,'Számlafizető(k) adatai'!$C$4:$M$203,11,0),"")</f>
        <v/>
      </c>
      <c r="F4138" s="178"/>
      <c r="G4138" s="178"/>
      <c r="H4138" s="178"/>
      <c r="I4138" s="55" t="str">
        <f>IF(F4138="","",VLOOKUP(LEFT(F4138,5),'Technikai cellák'!B:C,2,0))</f>
        <v/>
      </c>
      <c r="J4138" s="55" t="str">
        <f>IF(F4138="","",VLOOKUP(I4138,'Technikai cellák'!$C$1:$D$12,2,0))</f>
        <v/>
      </c>
      <c r="K4138" s="179"/>
      <c r="L4138" s="67" t="str">
        <f t="shared" si="1253"/>
        <v/>
      </c>
      <c r="M4138" s="68">
        <f t="shared" si="1254"/>
        <v>0</v>
      </c>
      <c r="N4138" s="66">
        <f t="shared" si="1255"/>
        <v>0</v>
      </c>
      <c r="O4138" s="152"/>
      <c r="P4138" s="172">
        <f t="shared" si="1252"/>
        <v>0</v>
      </c>
      <c r="Q4138" s="69">
        <f t="shared" si="1256"/>
        <v>0</v>
      </c>
      <c r="R4138" s="62">
        <f t="shared" si="1257"/>
        <v>0</v>
      </c>
      <c r="S4138" s="153"/>
      <c r="T4138" s="118" t="str">
        <f t="shared" si="1258"/>
        <v/>
      </c>
      <c r="U4138" s="154"/>
      <c r="V4138" s="154"/>
      <c r="W4138" s="154"/>
      <c r="X4138" s="154"/>
      <c r="Y4138" s="154"/>
      <c r="Z4138" s="154"/>
      <c r="AA4138" s="154"/>
      <c r="AB4138" s="154"/>
      <c r="AC4138" s="154"/>
      <c r="AD4138" s="154"/>
      <c r="AE4138" s="154"/>
      <c r="AF4138" s="154"/>
      <c r="AG4138" s="63">
        <f t="shared" si="1259"/>
        <v>0</v>
      </c>
      <c r="AH4138" s="56">
        <f t="shared" si="1260"/>
        <v>0</v>
      </c>
      <c r="AI4138" s="56">
        <f t="shared" si="1261"/>
        <v>0</v>
      </c>
      <c r="AJ4138" s="56">
        <f t="shared" si="1262"/>
        <v>0</v>
      </c>
      <c r="AK4138" s="56">
        <f t="shared" si="1263"/>
        <v>0</v>
      </c>
      <c r="AL4138" s="56">
        <f t="shared" si="1264"/>
        <v>0</v>
      </c>
      <c r="AM4138" s="56">
        <f t="shared" si="1265"/>
        <v>0</v>
      </c>
      <c r="AN4138" s="56">
        <f t="shared" si="1266"/>
        <v>0</v>
      </c>
      <c r="AO4138" s="56">
        <f t="shared" si="1267"/>
        <v>0</v>
      </c>
      <c r="AP4138" s="56">
        <f t="shared" si="1268"/>
        <v>0</v>
      </c>
      <c r="AQ4138" s="56">
        <f t="shared" si="1269"/>
        <v>0</v>
      </c>
      <c r="AR4138" s="86">
        <f t="shared" si="1270"/>
        <v>0</v>
      </c>
    </row>
    <row r="4139" spans="1:44" x14ac:dyDescent="0.25">
      <c r="A4139" s="178"/>
      <c r="B4139" s="55" t="str">
        <f>_xlfn.IFNA(VLOOKUP(A4139,'Ajánlatkérő(k) adatai'!$B$4:$C$205,2,0),"")</f>
        <v/>
      </c>
      <c r="C4139" s="178"/>
      <c r="D4139" s="55" t="str">
        <f>_xlfn.IFNA(VLOOKUP(C4139,'Számlafizető(k) adatai'!$C$4:$D$203,2,0),"")</f>
        <v/>
      </c>
      <c r="E4139" s="55" t="str">
        <f>_xlfn.IFNA(VLOOKUP(C4139,'Számlafizető(k) adatai'!$C$4:$M$203,11,0),"")</f>
        <v/>
      </c>
      <c r="F4139" s="178"/>
      <c r="G4139" s="178"/>
      <c r="H4139" s="178"/>
      <c r="I4139" s="55" t="str">
        <f>IF(F4139="","",VLOOKUP(LEFT(F4139,5),'Technikai cellák'!B:C,2,0))</f>
        <v/>
      </c>
      <c r="J4139" s="55" t="str">
        <f>IF(F4139="","",VLOOKUP(I4139,'Technikai cellák'!$C$1:$D$12,2,0))</f>
        <v/>
      </c>
      <c r="K4139" s="179"/>
      <c r="L4139" s="67" t="str">
        <f t="shared" si="1253"/>
        <v/>
      </c>
      <c r="M4139" s="68">
        <f t="shared" si="1254"/>
        <v>0</v>
      </c>
      <c r="N4139" s="66">
        <f t="shared" si="1255"/>
        <v>0</v>
      </c>
      <c r="O4139" s="152"/>
      <c r="P4139" s="172">
        <f t="shared" si="1252"/>
        <v>0</v>
      </c>
      <c r="Q4139" s="69">
        <f t="shared" si="1256"/>
        <v>0</v>
      </c>
      <c r="R4139" s="62">
        <f t="shared" si="1257"/>
        <v>0</v>
      </c>
      <c r="S4139" s="153"/>
      <c r="T4139" s="118" t="str">
        <f t="shared" si="1258"/>
        <v/>
      </c>
      <c r="U4139" s="154"/>
      <c r="V4139" s="154"/>
      <c r="W4139" s="154"/>
      <c r="X4139" s="154"/>
      <c r="Y4139" s="154"/>
      <c r="Z4139" s="154"/>
      <c r="AA4139" s="154"/>
      <c r="AB4139" s="154"/>
      <c r="AC4139" s="154"/>
      <c r="AD4139" s="154"/>
      <c r="AE4139" s="154"/>
      <c r="AF4139" s="154"/>
      <c r="AG4139" s="63">
        <f t="shared" si="1259"/>
        <v>0</v>
      </c>
      <c r="AH4139" s="56">
        <f t="shared" si="1260"/>
        <v>0</v>
      </c>
      <c r="AI4139" s="56">
        <f t="shared" si="1261"/>
        <v>0</v>
      </c>
      <c r="AJ4139" s="56">
        <f t="shared" si="1262"/>
        <v>0</v>
      </c>
      <c r="AK4139" s="56">
        <f t="shared" si="1263"/>
        <v>0</v>
      </c>
      <c r="AL4139" s="56">
        <f t="shared" si="1264"/>
        <v>0</v>
      </c>
      <c r="AM4139" s="56">
        <f t="shared" si="1265"/>
        <v>0</v>
      </c>
      <c r="AN4139" s="56">
        <f t="shared" si="1266"/>
        <v>0</v>
      </c>
      <c r="AO4139" s="56">
        <f t="shared" si="1267"/>
        <v>0</v>
      </c>
      <c r="AP4139" s="56">
        <f t="shared" si="1268"/>
        <v>0</v>
      </c>
      <c r="AQ4139" s="56">
        <f t="shared" si="1269"/>
        <v>0</v>
      </c>
      <c r="AR4139" s="86">
        <f t="shared" si="1270"/>
        <v>0</v>
      </c>
    </row>
    <row r="4140" spans="1:44" x14ac:dyDescent="0.25">
      <c r="A4140" s="178"/>
      <c r="B4140" s="55" t="str">
        <f>_xlfn.IFNA(VLOOKUP(A4140,'Ajánlatkérő(k) adatai'!$B$4:$C$205,2,0),"")</f>
        <v/>
      </c>
      <c r="C4140" s="178"/>
      <c r="D4140" s="55" t="str">
        <f>_xlfn.IFNA(VLOOKUP(C4140,'Számlafizető(k) adatai'!$C$4:$D$203,2,0),"")</f>
        <v/>
      </c>
      <c r="E4140" s="55" t="str">
        <f>_xlfn.IFNA(VLOOKUP(C4140,'Számlafizető(k) adatai'!$C$4:$M$203,11,0),"")</f>
        <v/>
      </c>
      <c r="F4140" s="178"/>
      <c r="G4140" s="178"/>
      <c r="H4140" s="178"/>
      <c r="I4140" s="55" t="str">
        <f>IF(F4140="","",VLOOKUP(LEFT(F4140,5),'Technikai cellák'!B:C,2,0))</f>
        <v/>
      </c>
      <c r="J4140" s="55" t="str">
        <f>IF(F4140="","",VLOOKUP(I4140,'Technikai cellák'!$C$1:$D$12,2,0))</f>
        <v/>
      </c>
      <c r="K4140" s="179"/>
      <c r="L4140" s="67" t="str">
        <f t="shared" si="1253"/>
        <v/>
      </c>
      <c r="M4140" s="68">
        <f t="shared" si="1254"/>
        <v>0</v>
      </c>
      <c r="N4140" s="66">
        <f t="shared" si="1255"/>
        <v>0</v>
      </c>
      <c r="O4140" s="152"/>
      <c r="P4140" s="172">
        <f t="shared" si="1252"/>
        <v>0</v>
      </c>
      <c r="Q4140" s="69">
        <f t="shared" si="1256"/>
        <v>0</v>
      </c>
      <c r="R4140" s="62">
        <f t="shared" si="1257"/>
        <v>0</v>
      </c>
      <c r="S4140" s="153"/>
      <c r="T4140" s="118" t="str">
        <f t="shared" si="1258"/>
        <v/>
      </c>
      <c r="U4140" s="154"/>
      <c r="V4140" s="154"/>
      <c r="W4140" s="154"/>
      <c r="X4140" s="154"/>
      <c r="Y4140" s="154"/>
      <c r="Z4140" s="154"/>
      <c r="AA4140" s="154"/>
      <c r="AB4140" s="154"/>
      <c r="AC4140" s="154"/>
      <c r="AD4140" s="154"/>
      <c r="AE4140" s="154"/>
      <c r="AF4140" s="154"/>
      <c r="AG4140" s="63">
        <f t="shared" si="1259"/>
        <v>0</v>
      </c>
      <c r="AH4140" s="56">
        <f t="shared" si="1260"/>
        <v>0</v>
      </c>
      <c r="AI4140" s="56">
        <f t="shared" si="1261"/>
        <v>0</v>
      </c>
      <c r="AJ4140" s="56">
        <f t="shared" si="1262"/>
        <v>0</v>
      </c>
      <c r="AK4140" s="56">
        <f t="shared" si="1263"/>
        <v>0</v>
      </c>
      <c r="AL4140" s="56">
        <f t="shared" si="1264"/>
        <v>0</v>
      </c>
      <c r="AM4140" s="56">
        <f t="shared" si="1265"/>
        <v>0</v>
      </c>
      <c r="AN4140" s="56">
        <f t="shared" si="1266"/>
        <v>0</v>
      </c>
      <c r="AO4140" s="56">
        <f t="shared" si="1267"/>
        <v>0</v>
      </c>
      <c r="AP4140" s="56">
        <f t="shared" si="1268"/>
        <v>0</v>
      </c>
      <c r="AQ4140" s="56">
        <f t="shared" si="1269"/>
        <v>0</v>
      </c>
      <c r="AR4140" s="86">
        <f t="shared" si="1270"/>
        <v>0</v>
      </c>
    </row>
    <row r="4141" spans="1:44" x14ac:dyDescent="0.25">
      <c r="A4141" s="178"/>
      <c r="B4141" s="55" t="str">
        <f>_xlfn.IFNA(VLOOKUP(A4141,'Ajánlatkérő(k) adatai'!$B$4:$C$205,2,0),"")</f>
        <v/>
      </c>
      <c r="C4141" s="178"/>
      <c r="D4141" s="55" t="str">
        <f>_xlfn.IFNA(VLOOKUP(C4141,'Számlafizető(k) adatai'!$C$4:$D$203,2,0),"")</f>
        <v/>
      </c>
      <c r="E4141" s="55" t="str">
        <f>_xlfn.IFNA(VLOOKUP(C4141,'Számlafizető(k) adatai'!$C$4:$M$203,11,0),"")</f>
        <v/>
      </c>
      <c r="F4141" s="178"/>
      <c r="G4141" s="178"/>
      <c r="H4141" s="178"/>
      <c r="I4141" s="55" t="str">
        <f>IF(F4141="","",VLOOKUP(LEFT(F4141,5),'Technikai cellák'!B:C,2,0))</f>
        <v/>
      </c>
      <c r="J4141" s="55" t="str">
        <f>IF(F4141="","",VLOOKUP(I4141,'Technikai cellák'!$C$1:$D$12,2,0))</f>
        <v/>
      </c>
      <c r="K4141" s="179"/>
      <c r="L4141" s="67" t="str">
        <f t="shared" si="1253"/>
        <v/>
      </c>
      <c r="M4141" s="68">
        <f t="shared" si="1254"/>
        <v>0</v>
      </c>
      <c r="N4141" s="66">
        <f t="shared" si="1255"/>
        <v>0</v>
      </c>
      <c r="O4141" s="152"/>
      <c r="P4141" s="172">
        <f t="shared" si="1252"/>
        <v>0</v>
      </c>
      <c r="Q4141" s="69">
        <f t="shared" si="1256"/>
        <v>0</v>
      </c>
      <c r="R4141" s="62">
        <f t="shared" si="1257"/>
        <v>0</v>
      </c>
      <c r="S4141" s="153"/>
      <c r="T4141" s="118" t="str">
        <f t="shared" si="1258"/>
        <v/>
      </c>
      <c r="U4141" s="154"/>
      <c r="V4141" s="154"/>
      <c r="W4141" s="154"/>
      <c r="X4141" s="154"/>
      <c r="Y4141" s="154"/>
      <c r="Z4141" s="154"/>
      <c r="AA4141" s="154"/>
      <c r="AB4141" s="154"/>
      <c r="AC4141" s="154"/>
      <c r="AD4141" s="154"/>
      <c r="AE4141" s="154"/>
      <c r="AF4141" s="154"/>
      <c r="AG4141" s="63">
        <f t="shared" si="1259"/>
        <v>0</v>
      </c>
      <c r="AH4141" s="56">
        <f t="shared" si="1260"/>
        <v>0</v>
      </c>
      <c r="AI4141" s="56">
        <f t="shared" si="1261"/>
        <v>0</v>
      </c>
      <c r="AJ4141" s="56">
        <f t="shared" si="1262"/>
        <v>0</v>
      </c>
      <c r="AK4141" s="56">
        <f t="shared" si="1263"/>
        <v>0</v>
      </c>
      <c r="AL4141" s="56">
        <f t="shared" si="1264"/>
        <v>0</v>
      </c>
      <c r="AM4141" s="56">
        <f t="shared" si="1265"/>
        <v>0</v>
      </c>
      <c r="AN4141" s="56">
        <f t="shared" si="1266"/>
        <v>0</v>
      </c>
      <c r="AO4141" s="56">
        <f t="shared" si="1267"/>
        <v>0</v>
      </c>
      <c r="AP4141" s="56">
        <f t="shared" si="1268"/>
        <v>0</v>
      </c>
      <c r="AQ4141" s="56">
        <f t="shared" si="1269"/>
        <v>0</v>
      </c>
      <c r="AR4141" s="86">
        <f t="shared" si="1270"/>
        <v>0</v>
      </c>
    </row>
    <row r="4142" spans="1:44" x14ac:dyDescent="0.25">
      <c r="A4142" s="178"/>
      <c r="B4142" s="55" t="str">
        <f>_xlfn.IFNA(VLOOKUP(A4142,'Ajánlatkérő(k) adatai'!$B$4:$C$205,2,0),"")</f>
        <v/>
      </c>
      <c r="C4142" s="178"/>
      <c r="D4142" s="55" t="str">
        <f>_xlfn.IFNA(VLOOKUP(C4142,'Számlafizető(k) adatai'!$C$4:$D$203,2,0),"")</f>
        <v/>
      </c>
      <c r="E4142" s="55" t="str">
        <f>_xlfn.IFNA(VLOOKUP(C4142,'Számlafizető(k) adatai'!$C$4:$M$203,11,0),"")</f>
        <v/>
      </c>
      <c r="F4142" s="178"/>
      <c r="G4142" s="178"/>
      <c r="H4142" s="178"/>
      <c r="I4142" s="55" t="str">
        <f>IF(F4142="","",VLOOKUP(LEFT(F4142,5),'Technikai cellák'!B:C,2,0))</f>
        <v/>
      </c>
      <c r="J4142" s="55" t="str">
        <f>IF(F4142="","",VLOOKUP(I4142,'Technikai cellák'!$C$1:$D$12,2,0))</f>
        <v/>
      </c>
      <c r="K4142" s="179"/>
      <c r="L4142" s="67" t="str">
        <f t="shared" si="1253"/>
        <v/>
      </c>
      <c r="M4142" s="68">
        <f t="shared" si="1254"/>
        <v>0</v>
      </c>
      <c r="N4142" s="66">
        <f t="shared" si="1255"/>
        <v>0</v>
      </c>
      <c r="O4142" s="152"/>
      <c r="P4142" s="172">
        <f t="shared" si="1252"/>
        <v>0</v>
      </c>
      <c r="Q4142" s="69">
        <f t="shared" si="1256"/>
        <v>0</v>
      </c>
      <c r="R4142" s="62">
        <f t="shared" si="1257"/>
        <v>0</v>
      </c>
      <c r="S4142" s="153"/>
      <c r="T4142" s="118" t="str">
        <f t="shared" si="1258"/>
        <v/>
      </c>
      <c r="U4142" s="154"/>
      <c r="V4142" s="154"/>
      <c r="W4142" s="154"/>
      <c r="X4142" s="154"/>
      <c r="Y4142" s="154"/>
      <c r="Z4142" s="154"/>
      <c r="AA4142" s="154"/>
      <c r="AB4142" s="154"/>
      <c r="AC4142" s="154"/>
      <c r="AD4142" s="154"/>
      <c r="AE4142" s="154"/>
      <c r="AF4142" s="154"/>
      <c r="AG4142" s="63">
        <f t="shared" si="1259"/>
        <v>0</v>
      </c>
      <c r="AH4142" s="56">
        <f t="shared" si="1260"/>
        <v>0</v>
      </c>
      <c r="AI4142" s="56">
        <f t="shared" si="1261"/>
        <v>0</v>
      </c>
      <c r="AJ4142" s="56">
        <f t="shared" si="1262"/>
        <v>0</v>
      </c>
      <c r="AK4142" s="56">
        <f t="shared" si="1263"/>
        <v>0</v>
      </c>
      <c r="AL4142" s="56">
        <f t="shared" si="1264"/>
        <v>0</v>
      </c>
      <c r="AM4142" s="56">
        <f t="shared" si="1265"/>
        <v>0</v>
      </c>
      <c r="AN4142" s="56">
        <f t="shared" si="1266"/>
        <v>0</v>
      </c>
      <c r="AO4142" s="56">
        <f t="shared" si="1267"/>
        <v>0</v>
      </c>
      <c r="AP4142" s="56">
        <f t="shared" si="1268"/>
        <v>0</v>
      </c>
      <c r="AQ4142" s="56">
        <f t="shared" si="1269"/>
        <v>0</v>
      </c>
      <c r="AR4142" s="86">
        <f t="shared" si="1270"/>
        <v>0</v>
      </c>
    </row>
    <row r="4143" spans="1:44" x14ac:dyDescent="0.25">
      <c r="A4143" s="178"/>
      <c r="B4143" s="55" t="str">
        <f>_xlfn.IFNA(VLOOKUP(A4143,'Ajánlatkérő(k) adatai'!$B$4:$C$205,2,0),"")</f>
        <v/>
      </c>
      <c r="C4143" s="178"/>
      <c r="D4143" s="55" t="str">
        <f>_xlfn.IFNA(VLOOKUP(C4143,'Számlafizető(k) adatai'!$C$4:$D$203,2,0),"")</f>
        <v/>
      </c>
      <c r="E4143" s="55" t="str">
        <f>_xlfn.IFNA(VLOOKUP(C4143,'Számlafizető(k) adatai'!$C$4:$M$203,11,0),"")</f>
        <v/>
      </c>
      <c r="F4143" s="178"/>
      <c r="G4143" s="178"/>
      <c r="H4143" s="178"/>
      <c r="I4143" s="55" t="str">
        <f>IF(F4143="","",VLOOKUP(LEFT(F4143,5),'Technikai cellák'!B:C,2,0))</f>
        <v/>
      </c>
      <c r="J4143" s="55" t="str">
        <f>IF(F4143="","",VLOOKUP(I4143,'Technikai cellák'!$C$1:$D$12,2,0))</f>
        <v/>
      </c>
      <c r="K4143" s="179"/>
      <c r="L4143" s="67" t="str">
        <f t="shared" si="1253"/>
        <v/>
      </c>
      <c r="M4143" s="68">
        <f t="shared" si="1254"/>
        <v>0</v>
      </c>
      <c r="N4143" s="66">
        <f t="shared" si="1255"/>
        <v>0</v>
      </c>
      <c r="O4143" s="152"/>
      <c r="P4143" s="172">
        <f t="shared" si="1252"/>
        <v>0</v>
      </c>
      <c r="Q4143" s="69">
        <f t="shared" si="1256"/>
        <v>0</v>
      </c>
      <c r="R4143" s="62">
        <f t="shared" si="1257"/>
        <v>0</v>
      </c>
      <c r="S4143" s="153"/>
      <c r="T4143" s="118" t="str">
        <f t="shared" si="1258"/>
        <v/>
      </c>
      <c r="U4143" s="154"/>
      <c r="V4143" s="154"/>
      <c r="W4143" s="154"/>
      <c r="X4143" s="154"/>
      <c r="Y4143" s="154"/>
      <c r="Z4143" s="154"/>
      <c r="AA4143" s="154"/>
      <c r="AB4143" s="154"/>
      <c r="AC4143" s="154"/>
      <c r="AD4143" s="154"/>
      <c r="AE4143" s="154"/>
      <c r="AF4143" s="154"/>
      <c r="AG4143" s="63">
        <f t="shared" si="1259"/>
        <v>0</v>
      </c>
      <c r="AH4143" s="56">
        <f t="shared" si="1260"/>
        <v>0</v>
      </c>
      <c r="AI4143" s="56">
        <f t="shared" si="1261"/>
        <v>0</v>
      </c>
      <c r="AJ4143" s="56">
        <f t="shared" si="1262"/>
        <v>0</v>
      </c>
      <c r="AK4143" s="56">
        <f t="shared" si="1263"/>
        <v>0</v>
      </c>
      <c r="AL4143" s="56">
        <f t="shared" si="1264"/>
        <v>0</v>
      </c>
      <c r="AM4143" s="56">
        <f t="shared" si="1265"/>
        <v>0</v>
      </c>
      <c r="AN4143" s="56">
        <f t="shared" si="1266"/>
        <v>0</v>
      </c>
      <c r="AO4143" s="56">
        <f t="shared" si="1267"/>
        <v>0</v>
      </c>
      <c r="AP4143" s="56">
        <f t="shared" si="1268"/>
        <v>0</v>
      </c>
      <c r="AQ4143" s="56">
        <f t="shared" si="1269"/>
        <v>0</v>
      </c>
      <c r="AR4143" s="86">
        <f t="shared" si="1270"/>
        <v>0</v>
      </c>
    </row>
    <row r="4144" spans="1:44" x14ac:dyDescent="0.25">
      <c r="A4144" s="178"/>
      <c r="B4144" s="55" t="str">
        <f>_xlfn.IFNA(VLOOKUP(A4144,'Ajánlatkérő(k) adatai'!$B$4:$C$205,2,0),"")</f>
        <v/>
      </c>
      <c r="C4144" s="178"/>
      <c r="D4144" s="55" t="str">
        <f>_xlfn.IFNA(VLOOKUP(C4144,'Számlafizető(k) adatai'!$C$4:$D$203,2,0),"")</f>
        <v/>
      </c>
      <c r="E4144" s="55" t="str">
        <f>_xlfn.IFNA(VLOOKUP(C4144,'Számlafizető(k) adatai'!$C$4:$M$203,11,0),"")</f>
        <v/>
      </c>
      <c r="F4144" s="178"/>
      <c r="G4144" s="178"/>
      <c r="H4144" s="178"/>
      <c r="I4144" s="55" t="str">
        <f>IF(F4144="","",VLOOKUP(LEFT(F4144,5),'Technikai cellák'!B:C,2,0))</f>
        <v/>
      </c>
      <c r="J4144" s="55" t="str">
        <f>IF(F4144="","",VLOOKUP(I4144,'Technikai cellák'!$C$1:$D$12,2,0))</f>
        <v/>
      </c>
      <c r="K4144" s="179"/>
      <c r="L4144" s="67" t="str">
        <f t="shared" si="1253"/>
        <v/>
      </c>
      <c r="M4144" s="68">
        <f t="shared" si="1254"/>
        <v>0</v>
      </c>
      <c r="N4144" s="66">
        <f t="shared" si="1255"/>
        <v>0</v>
      </c>
      <c r="O4144" s="152"/>
      <c r="P4144" s="172">
        <f t="shared" si="1252"/>
        <v>0</v>
      </c>
      <c r="Q4144" s="69">
        <f t="shared" si="1256"/>
        <v>0</v>
      </c>
      <c r="R4144" s="62">
        <f t="shared" si="1257"/>
        <v>0</v>
      </c>
      <c r="S4144" s="153"/>
      <c r="T4144" s="118" t="str">
        <f t="shared" si="1258"/>
        <v/>
      </c>
      <c r="U4144" s="154"/>
      <c r="V4144" s="154"/>
      <c r="W4144" s="154"/>
      <c r="X4144" s="154"/>
      <c r="Y4144" s="154"/>
      <c r="Z4144" s="154"/>
      <c r="AA4144" s="154"/>
      <c r="AB4144" s="154"/>
      <c r="AC4144" s="154"/>
      <c r="AD4144" s="154"/>
      <c r="AE4144" s="154"/>
      <c r="AF4144" s="154"/>
      <c r="AG4144" s="63">
        <f t="shared" si="1259"/>
        <v>0</v>
      </c>
      <c r="AH4144" s="56">
        <f t="shared" si="1260"/>
        <v>0</v>
      </c>
      <c r="AI4144" s="56">
        <f t="shared" si="1261"/>
        <v>0</v>
      </c>
      <c r="AJ4144" s="56">
        <f t="shared" si="1262"/>
        <v>0</v>
      </c>
      <c r="AK4144" s="56">
        <f t="shared" si="1263"/>
        <v>0</v>
      </c>
      <c r="AL4144" s="56">
        <f t="shared" si="1264"/>
        <v>0</v>
      </c>
      <c r="AM4144" s="56">
        <f t="shared" si="1265"/>
        <v>0</v>
      </c>
      <c r="AN4144" s="56">
        <f t="shared" si="1266"/>
        <v>0</v>
      </c>
      <c r="AO4144" s="56">
        <f t="shared" si="1267"/>
        <v>0</v>
      </c>
      <c r="AP4144" s="56">
        <f t="shared" si="1268"/>
        <v>0</v>
      </c>
      <c r="AQ4144" s="56">
        <f t="shared" si="1269"/>
        <v>0</v>
      </c>
      <c r="AR4144" s="86">
        <f t="shared" si="1270"/>
        <v>0</v>
      </c>
    </row>
    <row r="4145" spans="1:44" x14ac:dyDescent="0.25">
      <c r="A4145" s="178"/>
      <c r="B4145" s="55" t="str">
        <f>_xlfn.IFNA(VLOOKUP(A4145,'Ajánlatkérő(k) adatai'!$B$4:$C$205,2,0),"")</f>
        <v/>
      </c>
      <c r="C4145" s="178"/>
      <c r="D4145" s="55" t="str">
        <f>_xlfn.IFNA(VLOOKUP(C4145,'Számlafizető(k) adatai'!$C$4:$D$203,2,0),"")</f>
        <v/>
      </c>
      <c r="E4145" s="55" t="str">
        <f>_xlfn.IFNA(VLOOKUP(C4145,'Számlafizető(k) adatai'!$C$4:$M$203,11,0),"")</f>
        <v/>
      </c>
      <c r="F4145" s="178"/>
      <c r="G4145" s="178"/>
      <c r="H4145" s="178"/>
      <c r="I4145" s="55" t="str">
        <f>IF(F4145="","",VLOOKUP(LEFT(F4145,5),'Technikai cellák'!B:C,2,0))</f>
        <v/>
      </c>
      <c r="J4145" s="55" t="str">
        <f>IF(F4145="","",VLOOKUP(I4145,'Technikai cellák'!$C$1:$D$12,2,0))</f>
        <v/>
      </c>
      <c r="K4145" s="179"/>
      <c r="L4145" s="67" t="str">
        <f t="shared" si="1253"/>
        <v/>
      </c>
      <c r="M4145" s="68">
        <f t="shared" si="1254"/>
        <v>0</v>
      </c>
      <c r="N4145" s="66">
        <f t="shared" si="1255"/>
        <v>0</v>
      </c>
      <c r="O4145" s="152"/>
      <c r="P4145" s="172">
        <f t="shared" si="1252"/>
        <v>0</v>
      </c>
      <c r="Q4145" s="69">
        <f t="shared" si="1256"/>
        <v>0</v>
      </c>
      <c r="R4145" s="62">
        <f t="shared" si="1257"/>
        <v>0</v>
      </c>
      <c r="S4145" s="153"/>
      <c r="T4145" s="118" t="str">
        <f t="shared" si="1258"/>
        <v/>
      </c>
      <c r="U4145" s="154"/>
      <c r="V4145" s="154"/>
      <c r="W4145" s="154"/>
      <c r="X4145" s="154"/>
      <c r="Y4145" s="154"/>
      <c r="Z4145" s="154"/>
      <c r="AA4145" s="154"/>
      <c r="AB4145" s="154"/>
      <c r="AC4145" s="154"/>
      <c r="AD4145" s="154"/>
      <c r="AE4145" s="154"/>
      <c r="AF4145" s="154"/>
      <c r="AG4145" s="63">
        <f t="shared" si="1259"/>
        <v>0</v>
      </c>
      <c r="AH4145" s="56">
        <f t="shared" si="1260"/>
        <v>0</v>
      </c>
      <c r="AI4145" s="56">
        <f t="shared" si="1261"/>
        <v>0</v>
      </c>
      <c r="AJ4145" s="56">
        <f t="shared" si="1262"/>
        <v>0</v>
      </c>
      <c r="AK4145" s="56">
        <f t="shared" si="1263"/>
        <v>0</v>
      </c>
      <c r="AL4145" s="56">
        <f t="shared" si="1264"/>
        <v>0</v>
      </c>
      <c r="AM4145" s="56">
        <f t="shared" si="1265"/>
        <v>0</v>
      </c>
      <c r="AN4145" s="56">
        <f t="shared" si="1266"/>
        <v>0</v>
      </c>
      <c r="AO4145" s="56">
        <f t="shared" si="1267"/>
        <v>0</v>
      </c>
      <c r="AP4145" s="56">
        <f t="shared" si="1268"/>
        <v>0</v>
      </c>
      <c r="AQ4145" s="56">
        <f t="shared" si="1269"/>
        <v>0</v>
      </c>
      <c r="AR4145" s="86">
        <f t="shared" si="1270"/>
        <v>0</v>
      </c>
    </row>
    <row r="4146" spans="1:44" x14ac:dyDescent="0.25">
      <c r="A4146" s="178"/>
      <c r="B4146" s="55" t="str">
        <f>_xlfn.IFNA(VLOOKUP(A4146,'Ajánlatkérő(k) adatai'!$B$4:$C$205,2,0),"")</f>
        <v/>
      </c>
      <c r="C4146" s="178"/>
      <c r="D4146" s="55" t="str">
        <f>_xlfn.IFNA(VLOOKUP(C4146,'Számlafizető(k) adatai'!$C$4:$D$203,2,0),"")</f>
        <v/>
      </c>
      <c r="E4146" s="55" t="str">
        <f>_xlfn.IFNA(VLOOKUP(C4146,'Számlafizető(k) adatai'!$C$4:$M$203,11,0),"")</f>
        <v/>
      </c>
      <c r="F4146" s="178"/>
      <c r="G4146" s="178"/>
      <c r="H4146" s="178"/>
      <c r="I4146" s="55" t="str">
        <f>IF(F4146="","",VLOOKUP(LEFT(F4146,5),'Technikai cellák'!B:C,2,0))</f>
        <v/>
      </c>
      <c r="J4146" s="55" t="str">
        <f>IF(F4146="","",VLOOKUP(I4146,'Technikai cellák'!$C$1:$D$12,2,0))</f>
        <v/>
      </c>
      <c r="K4146" s="179"/>
      <c r="L4146" s="67" t="str">
        <f t="shared" si="1253"/>
        <v/>
      </c>
      <c r="M4146" s="68">
        <f t="shared" si="1254"/>
        <v>0</v>
      </c>
      <c r="N4146" s="66">
        <f t="shared" si="1255"/>
        <v>0</v>
      </c>
      <c r="O4146" s="152"/>
      <c r="P4146" s="172">
        <f t="shared" si="1252"/>
        <v>0</v>
      </c>
      <c r="Q4146" s="69">
        <f t="shared" si="1256"/>
        <v>0</v>
      </c>
      <c r="R4146" s="62">
        <f t="shared" si="1257"/>
        <v>0</v>
      </c>
      <c r="S4146" s="153"/>
      <c r="T4146" s="118" t="str">
        <f t="shared" si="1258"/>
        <v/>
      </c>
      <c r="U4146" s="154"/>
      <c r="V4146" s="154"/>
      <c r="W4146" s="154"/>
      <c r="X4146" s="154"/>
      <c r="Y4146" s="154"/>
      <c r="Z4146" s="154"/>
      <c r="AA4146" s="154"/>
      <c r="AB4146" s="154"/>
      <c r="AC4146" s="154"/>
      <c r="AD4146" s="154"/>
      <c r="AE4146" s="154"/>
      <c r="AF4146" s="154"/>
      <c r="AG4146" s="63">
        <f t="shared" si="1259"/>
        <v>0</v>
      </c>
      <c r="AH4146" s="56">
        <f t="shared" si="1260"/>
        <v>0</v>
      </c>
      <c r="AI4146" s="56">
        <f t="shared" si="1261"/>
        <v>0</v>
      </c>
      <c r="AJ4146" s="56">
        <f t="shared" si="1262"/>
        <v>0</v>
      </c>
      <c r="AK4146" s="56">
        <f t="shared" si="1263"/>
        <v>0</v>
      </c>
      <c r="AL4146" s="56">
        <f t="shared" si="1264"/>
        <v>0</v>
      </c>
      <c r="AM4146" s="56">
        <f t="shared" si="1265"/>
        <v>0</v>
      </c>
      <c r="AN4146" s="56">
        <f t="shared" si="1266"/>
        <v>0</v>
      </c>
      <c r="AO4146" s="56">
        <f t="shared" si="1267"/>
        <v>0</v>
      </c>
      <c r="AP4146" s="56">
        <f t="shared" si="1268"/>
        <v>0</v>
      </c>
      <c r="AQ4146" s="56">
        <f t="shared" si="1269"/>
        <v>0</v>
      </c>
      <c r="AR4146" s="86">
        <f t="shared" si="1270"/>
        <v>0</v>
      </c>
    </row>
    <row r="4147" spans="1:44" x14ac:dyDescent="0.25">
      <c r="A4147" s="178"/>
      <c r="B4147" s="55" t="str">
        <f>_xlfn.IFNA(VLOOKUP(A4147,'Ajánlatkérő(k) adatai'!$B$4:$C$205,2,0),"")</f>
        <v/>
      </c>
      <c r="C4147" s="178"/>
      <c r="D4147" s="55" t="str">
        <f>_xlfn.IFNA(VLOOKUP(C4147,'Számlafizető(k) adatai'!$C$4:$D$203,2,0),"")</f>
        <v/>
      </c>
      <c r="E4147" s="55" t="str">
        <f>_xlfn.IFNA(VLOOKUP(C4147,'Számlafizető(k) adatai'!$C$4:$M$203,11,0),"")</f>
        <v/>
      </c>
      <c r="F4147" s="178"/>
      <c r="G4147" s="178"/>
      <c r="H4147" s="178"/>
      <c r="I4147" s="55" t="str">
        <f>IF(F4147="","",VLOOKUP(LEFT(F4147,5),'Technikai cellák'!B:C,2,0))</f>
        <v/>
      </c>
      <c r="J4147" s="55" t="str">
        <f>IF(F4147="","",VLOOKUP(I4147,'Technikai cellák'!$C$1:$D$12,2,0))</f>
        <v/>
      </c>
      <c r="K4147" s="179"/>
      <c r="L4147" s="67" t="str">
        <f t="shared" si="1253"/>
        <v/>
      </c>
      <c r="M4147" s="68">
        <f t="shared" si="1254"/>
        <v>0</v>
      </c>
      <c r="N4147" s="66">
        <f t="shared" si="1255"/>
        <v>0</v>
      </c>
      <c r="O4147" s="152"/>
      <c r="P4147" s="172">
        <f t="shared" si="1252"/>
        <v>0</v>
      </c>
      <c r="Q4147" s="69">
        <f t="shared" si="1256"/>
        <v>0</v>
      </c>
      <c r="R4147" s="62">
        <f t="shared" si="1257"/>
        <v>0</v>
      </c>
      <c r="S4147" s="153"/>
      <c r="T4147" s="118" t="str">
        <f t="shared" si="1258"/>
        <v/>
      </c>
      <c r="U4147" s="154"/>
      <c r="V4147" s="154"/>
      <c r="W4147" s="154"/>
      <c r="X4147" s="154"/>
      <c r="Y4147" s="154"/>
      <c r="Z4147" s="154"/>
      <c r="AA4147" s="154"/>
      <c r="AB4147" s="154"/>
      <c r="AC4147" s="154"/>
      <c r="AD4147" s="154"/>
      <c r="AE4147" s="154"/>
      <c r="AF4147" s="154"/>
      <c r="AG4147" s="63">
        <f t="shared" si="1259"/>
        <v>0</v>
      </c>
      <c r="AH4147" s="56">
        <f t="shared" si="1260"/>
        <v>0</v>
      </c>
      <c r="AI4147" s="56">
        <f t="shared" si="1261"/>
        <v>0</v>
      </c>
      <c r="AJ4147" s="56">
        <f t="shared" si="1262"/>
        <v>0</v>
      </c>
      <c r="AK4147" s="56">
        <f t="shared" si="1263"/>
        <v>0</v>
      </c>
      <c r="AL4147" s="56">
        <f t="shared" si="1264"/>
        <v>0</v>
      </c>
      <c r="AM4147" s="56">
        <f t="shared" si="1265"/>
        <v>0</v>
      </c>
      <c r="AN4147" s="56">
        <f t="shared" si="1266"/>
        <v>0</v>
      </c>
      <c r="AO4147" s="56">
        <f t="shared" si="1267"/>
        <v>0</v>
      </c>
      <c r="AP4147" s="56">
        <f t="shared" si="1268"/>
        <v>0</v>
      </c>
      <c r="AQ4147" s="56">
        <f t="shared" si="1269"/>
        <v>0</v>
      </c>
      <c r="AR4147" s="86">
        <f t="shared" si="1270"/>
        <v>0</v>
      </c>
    </row>
    <row r="4148" spans="1:44" x14ac:dyDescent="0.25">
      <c r="A4148" s="178"/>
      <c r="B4148" s="55" t="str">
        <f>_xlfn.IFNA(VLOOKUP(A4148,'Ajánlatkérő(k) adatai'!$B$4:$C$205,2,0),"")</f>
        <v/>
      </c>
      <c r="C4148" s="178"/>
      <c r="D4148" s="55" t="str">
        <f>_xlfn.IFNA(VLOOKUP(C4148,'Számlafizető(k) adatai'!$C$4:$D$203,2,0),"")</f>
        <v/>
      </c>
      <c r="E4148" s="55" t="str">
        <f>_xlfn.IFNA(VLOOKUP(C4148,'Számlafizető(k) adatai'!$C$4:$M$203,11,0),"")</f>
        <v/>
      </c>
      <c r="F4148" s="178"/>
      <c r="G4148" s="178"/>
      <c r="H4148" s="178"/>
      <c r="I4148" s="55" t="str">
        <f>IF(F4148="","",VLOOKUP(LEFT(F4148,5),'Technikai cellák'!B:C,2,0))</f>
        <v/>
      </c>
      <c r="J4148" s="55" t="str">
        <f>IF(F4148="","",VLOOKUP(I4148,'Technikai cellák'!$C$1:$D$12,2,0))</f>
        <v/>
      </c>
      <c r="K4148" s="179"/>
      <c r="L4148" s="67" t="str">
        <f t="shared" si="1253"/>
        <v/>
      </c>
      <c r="M4148" s="68">
        <f t="shared" si="1254"/>
        <v>0</v>
      </c>
      <c r="N4148" s="66">
        <f t="shared" si="1255"/>
        <v>0</v>
      </c>
      <c r="O4148" s="152"/>
      <c r="P4148" s="172">
        <f t="shared" si="1252"/>
        <v>0</v>
      </c>
      <c r="Q4148" s="69">
        <f t="shared" si="1256"/>
        <v>0</v>
      </c>
      <c r="R4148" s="62">
        <f t="shared" si="1257"/>
        <v>0</v>
      </c>
      <c r="S4148" s="153"/>
      <c r="T4148" s="118" t="str">
        <f t="shared" si="1258"/>
        <v/>
      </c>
      <c r="U4148" s="154"/>
      <c r="V4148" s="154"/>
      <c r="W4148" s="154"/>
      <c r="X4148" s="154"/>
      <c r="Y4148" s="154"/>
      <c r="Z4148" s="154"/>
      <c r="AA4148" s="154"/>
      <c r="AB4148" s="154"/>
      <c r="AC4148" s="154"/>
      <c r="AD4148" s="154"/>
      <c r="AE4148" s="154"/>
      <c r="AF4148" s="154"/>
      <c r="AG4148" s="63">
        <f t="shared" si="1259"/>
        <v>0</v>
      </c>
      <c r="AH4148" s="56">
        <f t="shared" si="1260"/>
        <v>0</v>
      </c>
      <c r="AI4148" s="56">
        <f t="shared" si="1261"/>
        <v>0</v>
      </c>
      <c r="AJ4148" s="56">
        <f t="shared" si="1262"/>
        <v>0</v>
      </c>
      <c r="AK4148" s="56">
        <f t="shared" si="1263"/>
        <v>0</v>
      </c>
      <c r="AL4148" s="56">
        <f t="shared" si="1264"/>
        <v>0</v>
      </c>
      <c r="AM4148" s="56">
        <f t="shared" si="1265"/>
        <v>0</v>
      </c>
      <c r="AN4148" s="56">
        <f t="shared" si="1266"/>
        <v>0</v>
      </c>
      <c r="AO4148" s="56">
        <f t="shared" si="1267"/>
        <v>0</v>
      </c>
      <c r="AP4148" s="56">
        <f t="shared" si="1268"/>
        <v>0</v>
      </c>
      <c r="AQ4148" s="56">
        <f t="shared" si="1269"/>
        <v>0</v>
      </c>
      <c r="AR4148" s="86">
        <f t="shared" si="1270"/>
        <v>0</v>
      </c>
    </row>
    <row r="4149" spans="1:44" x14ac:dyDescent="0.25">
      <c r="A4149" s="178"/>
      <c r="B4149" s="55" t="str">
        <f>_xlfn.IFNA(VLOOKUP(A4149,'Ajánlatkérő(k) adatai'!$B$4:$C$205,2,0),"")</f>
        <v/>
      </c>
      <c r="C4149" s="178"/>
      <c r="D4149" s="55" t="str">
        <f>_xlfn.IFNA(VLOOKUP(C4149,'Számlafizető(k) adatai'!$C$4:$D$203,2,0),"")</f>
        <v/>
      </c>
      <c r="E4149" s="55" t="str">
        <f>_xlfn.IFNA(VLOOKUP(C4149,'Számlafizető(k) adatai'!$C$4:$M$203,11,0),"")</f>
        <v/>
      </c>
      <c r="F4149" s="178"/>
      <c r="G4149" s="178"/>
      <c r="H4149" s="178"/>
      <c r="I4149" s="55" t="str">
        <f>IF(F4149="","",VLOOKUP(LEFT(F4149,5),'Technikai cellák'!B:C,2,0))</f>
        <v/>
      </c>
      <c r="J4149" s="55" t="str">
        <f>IF(F4149="","",VLOOKUP(I4149,'Technikai cellák'!$C$1:$D$12,2,0))</f>
        <v/>
      </c>
      <c r="K4149" s="179"/>
      <c r="L4149" s="67" t="str">
        <f t="shared" si="1253"/>
        <v/>
      </c>
      <c r="M4149" s="68">
        <f t="shared" si="1254"/>
        <v>0</v>
      </c>
      <c r="N4149" s="66">
        <f t="shared" si="1255"/>
        <v>0</v>
      </c>
      <c r="O4149" s="152"/>
      <c r="P4149" s="172">
        <f t="shared" si="1252"/>
        <v>0</v>
      </c>
      <c r="Q4149" s="69">
        <f t="shared" si="1256"/>
        <v>0</v>
      </c>
      <c r="R4149" s="62">
        <f t="shared" si="1257"/>
        <v>0</v>
      </c>
      <c r="S4149" s="153"/>
      <c r="T4149" s="118" t="str">
        <f t="shared" si="1258"/>
        <v/>
      </c>
      <c r="U4149" s="154"/>
      <c r="V4149" s="154"/>
      <c r="W4149" s="154"/>
      <c r="X4149" s="154"/>
      <c r="Y4149" s="154"/>
      <c r="Z4149" s="154"/>
      <c r="AA4149" s="154"/>
      <c r="AB4149" s="154"/>
      <c r="AC4149" s="154"/>
      <c r="AD4149" s="154"/>
      <c r="AE4149" s="154"/>
      <c r="AF4149" s="154"/>
      <c r="AG4149" s="63">
        <f t="shared" si="1259"/>
        <v>0</v>
      </c>
      <c r="AH4149" s="56">
        <f t="shared" si="1260"/>
        <v>0</v>
      </c>
      <c r="AI4149" s="56">
        <f t="shared" si="1261"/>
        <v>0</v>
      </c>
      <c r="AJ4149" s="56">
        <f t="shared" si="1262"/>
        <v>0</v>
      </c>
      <c r="AK4149" s="56">
        <f t="shared" si="1263"/>
        <v>0</v>
      </c>
      <c r="AL4149" s="56">
        <f t="shared" si="1264"/>
        <v>0</v>
      </c>
      <c r="AM4149" s="56">
        <f t="shared" si="1265"/>
        <v>0</v>
      </c>
      <c r="AN4149" s="56">
        <f t="shared" si="1266"/>
        <v>0</v>
      </c>
      <c r="AO4149" s="56">
        <f t="shared" si="1267"/>
        <v>0</v>
      </c>
      <c r="AP4149" s="56">
        <f t="shared" si="1268"/>
        <v>0</v>
      </c>
      <c r="AQ4149" s="56">
        <f t="shared" si="1269"/>
        <v>0</v>
      </c>
      <c r="AR4149" s="86">
        <f t="shared" si="1270"/>
        <v>0</v>
      </c>
    </row>
    <row r="4150" spans="1:44" x14ac:dyDescent="0.25">
      <c r="A4150" s="178"/>
      <c r="B4150" s="55" t="str">
        <f>_xlfn.IFNA(VLOOKUP(A4150,'Ajánlatkérő(k) adatai'!$B$4:$C$205,2,0),"")</f>
        <v/>
      </c>
      <c r="C4150" s="178"/>
      <c r="D4150" s="55" t="str">
        <f>_xlfn.IFNA(VLOOKUP(C4150,'Számlafizető(k) adatai'!$C$4:$D$203,2,0),"")</f>
        <v/>
      </c>
      <c r="E4150" s="55" t="str">
        <f>_xlfn.IFNA(VLOOKUP(C4150,'Számlafizető(k) adatai'!$C$4:$M$203,11,0),"")</f>
        <v/>
      </c>
      <c r="F4150" s="178"/>
      <c r="G4150" s="178"/>
      <c r="H4150" s="178"/>
      <c r="I4150" s="55" t="str">
        <f>IF(F4150="","",VLOOKUP(LEFT(F4150,5),'Technikai cellák'!B:C,2,0))</f>
        <v/>
      </c>
      <c r="J4150" s="55" t="str">
        <f>IF(F4150="","",VLOOKUP(I4150,'Technikai cellák'!$C$1:$D$12,2,0))</f>
        <v/>
      </c>
      <c r="K4150" s="179"/>
      <c r="L4150" s="67" t="str">
        <f t="shared" si="1253"/>
        <v/>
      </c>
      <c r="M4150" s="68">
        <f t="shared" si="1254"/>
        <v>0</v>
      </c>
      <c r="N4150" s="66">
        <f t="shared" si="1255"/>
        <v>0</v>
      </c>
      <c r="O4150" s="152"/>
      <c r="P4150" s="172">
        <f t="shared" si="1252"/>
        <v>0</v>
      </c>
      <c r="Q4150" s="69">
        <f t="shared" si="1256"/>
        <v>0</v>
      </c>
      <c r="R4150" s="62">
        <f t="shared" si="1257"/>
        <v>0</v>
      </c>
      <c r="S4150" s="153"/>
      <c r="T4150" s="118" t="str">
        <f t="shared" si="1258"/>
        <v/>
      </c>
      <c r="U4150" s="154"/>
      <c r="V4150" s="154"/>
      <c r="W4150" s="154"/>
      <c r="X4150" s="154"/>
      <c r="Y4150" s="154"/>
      <c r="Z4150" s="154"/>
      <c r="AA4150" s="154"/>
      <c r="AB4150" s="154"/>
      <c r="AC4150" s="154"/>
      <c r="AD4150" s="154"/>
      <c r="AE4150" s="154"/>
      <c r="AF4150" s="154"/>
      <c r="AG4150" s="63">
        <f t="shared" si="1259"/>
        <v>0</v>
      </c>
      <c r="AH4150" s="56">
        <f t="shared" si="1260"/>
        <v>0</v>
      </c>
      <c r="AI4150" s="56">
        <f t="shared" si="1261"/>
        <v>0</v>
      </c>
      <c r="AJ4150" s="56">
        <f t="shared" si="1262"/>
        <v>0</v>
      </c>
      <c r="AK4150" s="56">
        <f t="shared" si="1263"/>
        <v>0</v>
      </c>
      <c r="AL4150" s="56">
        <f t="shared" si="1264"/>
        <v>0</v>
      </c>
      <c r="AM4150" s="56">
        <f t="shared" si="1265"/>
        <v>0</v>
      </c>
      <c r="AN4150" s="56">
        <f t="shared" si="1266"/>
        <v>0</v>
      </c>
      <c r="AO4150" s="56">
        <f t="shared" si="1267"/>
        <v>0</v>
      </c>
      <c r="AP4150" s="56">
        <f t="shared" si="1268"/>
        <v>0</v>
      </c>
      <c r="AQ4150" s="56">
        <f t="shared" si="1269"/>
        <v>0</v>
      </c>
      <c r="AR4150" s="86">
        <f t="shared" si="1270"/>
        <v>0</v>
      </c>
    </row>
    <row r="4151" spans="1:44" x14ac:dyDescent="0.25">
      <c r="A4151" s="178"/>
      <c r="B4151" s="55" t="str">
        <f>_xlfn.IFNA(VLOOKUP(A4151,'Ajánlatkérő(k) adatai'!$B$4:$C$205,2,0),"")</f>
        <v/>
      </c>
      <c r="C4151" s="178"/>
      <c r="D4151" s="55" t="str">
        <f>_xlfn.IFNA(VLOOKUP(C4151,'Számlafizető(k) adatai'!$C$4:$D$203,2,0),"")</f>
        <v/>
      </c>
      <c r="E4151" s="55" t="str">
        <f>_xlfn.IFNA(VLOOKUP(C4151,'Számlafizető(k) adatai'!$C$4:$M$203,11,0),"")</f>
        <v/>
      </c>
      <c r="F4151" s="178"/>
      <c r="G4151" s="178"/>
      <c r="H4151" s="178"/>
      <c r="I4151" s="55" t="str">
        <f>IF(F4151="","",VLOOKUP(LEFT(F4151,5),'Technikai cellák'!B:C,2,0))</f>
        <v/>
      </c>
      <c r="J4151" s="55" t="str">
        <f>IF(F4151="","",VLOOKUP(I4151,'Technikai cellák'!$C$1:$D$12,2,0))</f>
        <v/>
      </c>
      <c r="K4151" s="179"/>
      <c r="L4151" s="67" t="str">
        <f t="shared" si="1253"/>
        <v/>
      </c>
      <c r="M4151" s="68">
        <f t="shared" si="1254"/>
        <v>0</v>
      </c>
      <c r="N4151" s="66">
        <f t="shared" si="1255"/>
        <v>0</v>
      </c>
      <c r="O4151" s="152"/>
      <c r="P4151" s="172">
        <f t="shared" si="1252"/>
        <v>0</v>
      </c>
      <c r="Q4151" s="69">
        <f t="shared" si="1256"/>
        <v>0</v>
      </c>
      <c r="R4151" s="62">
        <f t="shared" si="1257"/>
        <v>0</v>
      </c>
      <c r="S4151" s="153"/>
      <c r="T4151" s="118" t="str">
        <f t="shared" si="1258"/>
        <v/>
      </c>
      <c r="U4151" s="154"/>
      <c r="V4151" s="154"/>
      <c r="W4151" s="154"/>
      <c r="X4151" s="154"/>
      <c r="Y4151" s="154"/>
      <c r="Z4151" s="154"/>
      <c r="AA4151" s="154"/>
      <c r="AB4151" s="154"/>
      <c r="AC4151" s="154"/>
      <c r="AD4151" s="154"/>
      <c r="AE4151" s="154"/>
      <c r="AF4151" s="154"/>
      <c r="AG4151" s="63">
        <f t="shared" si="1259"/>
        <v>0</v>
      </c>
      <c r="AH4151" s="56">
        <f t="shared" si="1260"/>
        <v>0</v>
      </c>
      <c r="AI4151" s="56">
        <f t="shared" si="1261"/>
        <v>0</v>
      </c>
      <c r="AJ4151" s="56">
        <f t="shared" si="1262"/>
        <v>0</v>
      </c>
      <c r="AK4151" s="56">
        <f t="shared" si="1263"/>
        <v>0</v>
      </c>
      <c r="AL4151" s="56">
        <f t="shared" si="1264"/>
        <v>0</v>
      </c>
      <c r="AM4151" s="56">
        <f t="shared" si="1265"/>
        <v>0</v>
      </c>
      <c r="AN4151" s="56">
        <f t="shared" si="1266"/>
        <v>0</v>
      </c>
      <c r="AO4151" s="56">
        <f t="shared" si="1267"/>
        <v>0</v>
      </c>
      <c r="AP4151" s="56">
        <f t="shared" si="1268"/>
        <v>0</v>
      </c>
      <c r="AQ4151" s="56">
        <f t="shared" si="1269"/>
        <v>0</v>
      </c>
      <c r="AR4151" s="86">
        <f t="shared" si="1270"/>
        <v>0</v>
      </c>
    </row>
    <row r="4152" spans="1:44" x14ac:dyDescent="0.25">
      <c r="A4152" s="178"/>
      <c r="B4152" s="55" t="str">
        <f>_xlfn.IFNA(VLOOKUP(A4152,'Ajánlatkérő(k) adatai'!$B$4:$C$205,2,0),"")</f>
        <v/>
      </c>
      <c r="C4152" s="178"/>
      <c r="D4152" s="55" t="str">
        <f>_xlfn.IFNA(VLOOKUP(C4152,'Számlafizető(k) adatai'!$C$4:$D$203,2,0),"")</f>
        <v/>
      </c>
      <c r="E4152" s="55" t="str">
        <f>_xlfn.IFNA(VLOOKUP(C4152,'Számlafizető(k) adatai'!$C$4:$M$203,11,0),"")</f>
        <v/>
      </c>
      <c r="F4152" s="178"/>
      <c r="G4152" s="178"/>
      <c r="H4152" s="178"/>
      <c r="I4152" s="55" t="str">
        <f>IF(F4152="","",VLOOKUP(LEFT(F4152,5),'Technikai cellák'!B:C,2,0))</f>
        <v/>
      </c>
      <c r="J4152" s="55" t="str">
        <f>IF(F4152="","",VLOOKUP(I4152,'Technikai cellák'!$C$1:$D$12,2,0))</f>
        <v/>
      </c>
      <c r="K4152" s="179"/>
      <c r="L4152" s="67" t="str">
        <f t="shared" si="1253"/>
        <v/>
      </c>
      <c r="M4152" s="68">
        <f t="shared" si="1254"/>
        <v>0</v>
      </c>
      <c r="N4152" s="66">
        <f t="shared" si="1255"/>
        <v>0</v>
      </c>
      <c r="O4152" s="152"/>
      <c r="P4152" s="172">
        <f t="shared" si="1252"/>
        <v>0</v>
      </c>
      <c r="Q4152" s="69">
        <f t="shared" si="1256"/>
        <v>0</v>
      </c>
      <c r="R4152" s="62">
        <f t="shared" si="1257"/>
        <v>0</v>
      </c>
      <c r="S4152" s="153"/>
      <c r="T4152" s="118" t="str">
        <f t="shared" si="1258"/>
        <v/>
      </c>
      <c r="U4152" s="154"/>
      <c r="V4152" s="154"/>
      <c r="W4152" s="154"/>
      <c r="X4152" s="154"/>
      <c r="Y4152" s="154"/>
      <c r="Z4152" s="154"/>
      <c r="AA4152" s="154"/>
      <c r="AB4152" s="154"/>
      <c r="AC4152" s="154"/>
      <c r="AD4152" s="154"/>
      <c r="AE4152" s="154"/>
      <c r="AF4152" s="154"/>
      <c r="AG4152" s="63">
        <f t="shared" si="1259"/>
        <v>0</v>
      </c>
      <c r="AH4152" s="56">
        <f t="shared" si="1260"/>
        <v>0</v>
      </c>
      <c r="AI4152" s="56">
        <f t="shared" si="1261"/>
        <v>0</v>
      </c>
      <c r="AJ4152" s="56">
        <f t="shared" si="1262"/>
        <v>0</v>
      </c>
      <c r="AK4152" s="56">
        <f t="shared" si="1263"/>
        <v>0</v>
      </c>
      <c r="AL4152" s="56">
        <f t="shared" si="1264"/>
        <v>0</v>
      </c>
      <c r="AM4152" s="56">
        <f t="shared" si="1265"/>
        <v>0</v>
      </c>
      <c r="AN4152" s="56">
        <f t="shared" si="1266"/>
        <v>0</v>
      </c>
      <c r="AO4152" s="56">
        <f t="shared" si="1267"/>
        <v>0</v>
      </c>
      <c r="AP4152" s="56">
        <f t="shared" si="1268"/>
        <v>0</v>
      </c>
      <c r="AQ4152" s="56">
        <f t="shared" si="1269"/>
        <v>0</v>
      </c>
      <c r="AR4152" s="86">
        <f t="shared" si="1270"/>
        <v>0</v>
      </c>
    </row>
    <row r="4153" spans="1:44" x14ac:dyDescent="0.25">
      <c r="A4153" s="178"/>
      <c r="B4153" s="55" t="str">
        <f>_xlfn.IFNA(VLOOKUP(A4153,'Ajánlatkérő(k) adatai'!$B$4:$C$205,2,0),"")</f>
        <v/>
      </c>
      <c r="C4153" s="178"/>
      <c r="D4153" s="55" t="str">
        <f>_xlfn.IFNA(VLOOKUP(C4153,'Számlafizető(k) adatai'!$C$4:$D$203,2,0),"")</f>
        <v/>
      </c>
      <c r="E4153" s="55" t="str">
        <f>_xlfn.IFNA(VLOOKUP(C4153,'Számlafizető(k) adatai'!$C$4:$M$203,11,0),"")</f>
        <v/>
      </c>
      <c r="F4153" s="178"/>
      <c r="G4153" s="178"/>
      <c r="H4153" s="178"/>
      <c r="I4153" s="55" t="str">
        <f>IF(F4153="","",VLOOKUP(LEFT(F4153,5),'Technikai cellák'!B:C,2,0))</f>
        <v/>
      </c>
      <c r="J4153" s="55" t="str">
        <f>IF(F4153="","",VLOOKUP(I4153,'Technikai cellák'!$C$1:$D$12,2,0))</f>
        <v/>
      </c>
      <c r="K4153" s="179"/>
      <c r="L4153" s="67" t="str">
        <f t="shared" si="1253"/>
        <v/>
      </c>
      <c r="M4153" s="68">
        <f t="shared" si="1254"/>
        <v>0</v>
      </c>
      <c r="N4153" s="66">
        <f t="shared" si="1255"/>
        <v>0</v>
      </c>
      <c r="O4153" s="152"/>
      <c r="P4153" s="172">
        <f t="shared" si="1252"/>
        <v>0</v>
      </c>
      <c r="Q4153" s="69">
        <f t="shared" si="1256"/>
        <v>0</v>
      </c>
      <c r="R4153" s="62">
        <f t="shared" si="1257"/>
        <v>0</v>
      </c>
      <c r="S4153" s="153"/>
      <c r="T4153" s="118" t="str">
        <f t="shared" si="1258"/>
        <v/>
      </c>
      <c r="U4153" s="154"/>
      <c r="V4153" s="154"/>
      <c r="W4153" s="154"/>
      <c r="X4153" s="154"/>
      <c r="Y4153" s="154"/>
      <c r="Z4153" s="154"/>
      <c r="AA4153" s="154"/>
      <c r="AB4153" s="154"/>
      <c r="AC4153" s="154"/>
      <c r="AD4153" s="154"/>
      <c r="AE4153" s="154"/>
      <c r="AF4153" s="154"/>
      <c r="AG4153" s="63">
        <f t="shared" si="1259"/>
        <v>0</v>
      </c>
      <c r="AH4153" s="56">
        <f t="shared" si="1260"/>
        <v>0</v>
      </c>
      <c r="AI4153" s="56">
        <f t="shared" si="1261"/>
        <v>0</v>
      </c>
      <c r="AJ4153" s="56">
        <f t="shared" si="1262"/>
        <v>0</v>
      </c>
      <c r="AK4153" s="56">
        <f t="shared" si="1263"/>
        <v>0</v>
      </c>
      <c r="AL4153" s="56">
        <f t="shared" si="1264"/>
        <v>0</v>
      </c>
      <c r="AM4153" s="56">
        <f t="shared" si="1265"/>
        <v>0</v>
      </c>
      <c r="AN4153" s="56">
        <f t="shared" si="1266"/>
        <v>0</v>
      </c>
      <c r="AO4153" s="56">
        <f t="shared" si="1267"/>
        <v>0</v>
      </c>
      <c r="AP4153" s="56">
        <f t="shared" si="1268"/>
        <v>0</v>
      </c>
      <c r="AQ4153" s="56">
        <f t="shared" si="1269"/>
        <v>0</v>
      </c>
      <c r="AR4153" s="86">
        <f t="shared" si="1270"/>
        <v>0</v>
      </c>
    </row>
    <row r="4154" spans="1:44" x14ac:dyDescent="0.25">
      <c r="A4154" s="178"/>
      <c r="B4154" s="55" t="str">
        <f>_xlfn.IFNA(VLOOKUP(A4154,'Ajánlatkérő(k) adatai'!$B$4:$C$205,2,0),"")</f>
        <v/>
      </c>
      <c r="C4154" s="178"/>
      <c r="D4154" s="55" t="str">
        <f>_xlfn.IFNA(VLOOKUP(C4154,'Számlafizető(k) adatai'!$C$4:$D$203,2,0),"")</f>
        <v/>
      </c>
      <c r="E4154" s="55" t="str">
        <f>_xlfn.IFNA(VLOOKUP(C4154,'Számlafizető(k) adatai'!$C$4:$M$203,11,0),"")</f>
        <v/>
      </c>
      <c r="F4154" s="178"/>
      <c r="G4154" s="178"/>
      <c r="H4154" s="178"/>
      <c r="I4154" s="55" t="str">
        <f>IF(F4154="","",VLOOKUP(LEFT(F4154,5),'Technikai cellák'!B:C,2,0))</f>
        <v/>
      </c>
      <c r="J4154" s="55" t="str">
        <f>IF(F4154="","",VLOOKUP(I4154,'Technikai cellák'!$C$1:$D$12,2,0))</f>
        <v/>
      </c>
      <c r="K4154" s="179"/>
      <c r="L4154" s="67" t="str">
        <f t="shared" si="1253"/>
        <v/>
      </c>
      <c r="M4154" s="68">
        <f t="shared" si="1254"/>
        <v>0</v>
      </c>
      <c r="N4154" s="66">
        <f t="shared" si="1255"/>
        <v>0</v>
      </c>
      <c r="O4154" s="152"/>
      <c r="P4154" s="172">
        <f t="shared" si="1252"/>
        <v>0</v>
      </c>
      <c r="Q4154" s="69">
        <f t="shared" si="1256"/>
        <v>0</v>
      </c>
      <c r="R4154" s="62">
        <f t="shared" si="1257"/>
        <v>0</v>
      </c>
      <c r="S4154" s="153"/>
      <c r="T4154" s="118" t="str">
        <f t="shared" si="1258"/>
        <v/>
      </c>
      <c r="U4154" s="154"/>
      <c r="V4154" s="154"/>
      <c r="W4154" s="154"/>
      <c r="X4154" s="154"/>
      <c r="Y4154" s="154"/>
      <c r="Z4154" s="154"/>
      <c r="AA4154" s="154"/>
      <c r="AB4154" s="154"/>
      <c r="AC4154" s="154"/>
      <c r="AD4154" s="154"/>
      <c r="AE4154" s="154"/>
      <c r="AF4154" s="154"/>
      <c r="AG4154" s="63">
        <f t="shared" si="1259"/>
        <v>0</v>
      </c>
      <c r="AH4154" s="56">
        <f t="shared" si="1260"/>
        <v>0</v>
      </c>
      <c r="AI4154" s="56">
        <f t="shared" si="1261"/>
        <v>0</v>
      </c>
      <c r="AJ4154" s="56">
        <f t="shared" si="1262"/>
        <v>0</v>
      </c>
      <c r="AK4154" s="56">
        <f t="shared" si="1263"/>
        <v>0</v>
      </c>
      <c r="AL4154" s="56">
        <f t="shared" si="1264"/>
        <v>0</v>
      </c>
      <c r="AM4154" s="56">
        <f t="shared" si="1265"/>
        <v>0</v>
      </c>
      <c r="AN4154" s="56">
        <f t="shared" si="1266"/>
        <v>0</v>
      </c>
      <c r="AO4154" s="56">
        <f t="shared" si="1267"/>
        <v>0</v>
      </c>
      <c r="AP4154" s="56">
        <f t="shared" si="1268"/>
        <v>0</v>
      </c>
      <c r="AQ4154" s="56">
        <f t="shared" si="1269"/>
        <v>0</v>
      </c>
      <c r="AR4154" s="86">
        <f t="shared" si="1270"/>
        <v>0</v>
      </c>
    </row>
    <row r="4155" spans="1:44" x14ac:dyDescent="0.25">
      <c r="A4155" s="178"/>
      <c r="B4155" s="55" t="str">
        <f>_xlfn.IFNA(VLOOKUP(A4155,'Ajánlatkérő(k) adatai'!$B$4:$C$205,2,0),"")</f>
        <v/>
      </c>
      <c r="C4155" s="178"/>
      <c r="D4155" s="55" t="str">
        <f>_xlfn.IFNA(VLOOKUP(C4155,'Számlafizető(k) adatai'!$C$4:$D$203,2,0),"")</f>
        <v/>
      </c>
      <c r="E4155" s="55" t="str">
        <f>_xlfn.IFNA(VLOOKUP(C4155,'Számlafizető(k) adatai'!$C$4:$M$203,11,0),"")</f>
        <v/>
      </c>
      <c r="F4155" s="178"/>
      <c r="G4155" s="178"/>
      <c r="H4155" s="178"/>
      <c r="I4155" s="55" t="str">
        <f>IF(F4155="","",VLOOKUP(LEFT(F4155,5),'Technikai cellák'!B:C,2,0))</f>
        <v/>
      </c>
      <c r="J4155" s="55" t="str">
        <f>IF(F4155="","",VLOOKUP(I4155,'Technikai cellák'!$C$1:$D$12,2,0))</f>
        <v/>
      </c>
      <c r="K4155" s="179"/>
      <c r="L4155" s="67" t="str">
        <f t="shared" si="1253"/>
        <v/>
      </c>
      <c r="M4155" s="68">
        <f t="shared" si="1254"/>
        <v>0</v>
      </c>
      <c r="N4155" s="66">
        <f t="shared" si="1255"/>
        <v>0</v>
      </c>
      <c r="O4155" s="152"/>
      <c r="P4155" s="172">
        <f t="shared" si="1252"/>
        <v>0</v>
      </c>
      <c r="Q4155" s="69">
        <f t="shared" si="1256"/>
        <v>0</v>
      </c>
      <c r="R4155" s="62">
        <f t="shared" si="1257"/>
        <v>0</v>
      </c>
      <c r="S4155" s="153"/>
      <c r="T4155" s="118" t="str">
        <f t="shared" si="1258"/>
        <v/>
      </c>
      <c r="U4155" s="154"/>
      <c r="V4155" s="154"/>
      <c r="W4155" s="154"/>
      <c r="X4155" s="154"/>
      <c r="Y4155" s="154"/>
      <c r="Z4155" s="154"/>
      <c r="AA4155" s="154"/>
      <c r="AB4155" s="154"/>
      <c r="AC4155" s="154"/>
      <c r="AD4155" s="154"/>
      <c r="AE4155" s="154"/>
      <c r="AF4155" s="154"/>
      <c r="AG4155" s="63">
        <f t="shared" si="1259"/>
        <v>0</v>
      </c>
      <c r="AH4155" s="56">
        <f t="shared" si="1260"/>
        <v>0</v>
      </c>
      <c r="AI4155" s="56">
        <f t="shared" si="1261"/>
        <v>0</v>
      </c>
      <c r="AJ4155" s="56">
        <f t="shared" si="1262"/>
        <v>0</v>
      </c>
      <c r="AK4155" s="56">
        <f t="shared" si="1263"/>
        <v>0</v>
      </c>
      <c r="AL4155" s="56">
        <f t="shared" si="1264"/>
        <v>0</v>
      </c>
      <c r="AM4155" s="56">
        <f t="shared" si="1265"/>
        <v>0</v>
      </c>
      <c r="AN4155" s="56">
        <f t="shared" si="1266"/>
        <v>0</v>
      </c>
      <c r="AO4155" s="56">
        <f t="shared" si="1267"/>
        <v>0</v>
      </c>
      <c r="AP4155" s="56">
        <f t="shared" si="1268"/>
        <v>0</v>
      </c>
      <c r="AQ4155" s="56">
        <f t="shared" si="1269"/>
        <v>0</v>
      </c>
      <c r="AR4155" s="86">
        <f t="shared" si="1270"/>
        <v>0</v>
      </c>
    </row>
    <row r="4156" spans="1:44" x14ac:dyDescent="0.25">
      <c r="A4156" s="178"/>
      <c r="B4156" s="55" t="str">
        <f>_xlfn.IFNA(VLOOKUP(A4156,'Ajánlatkérő(k) adatai'!$B$4:$C$205,2,0),"")</f>
        <v/>
      </c>
      <c r="C4156" s="178"/>
      <c r="D4156" s="55" t="str">
        <f>_xlfn.IFNA(VLOOKUP(C4156,'Számlafizető(k) adatai'!$C$4:$D$203,2,0),"")</f>
        <v/>
      </c>
      <c r="E4156" s="55" t="str">
        <f>_xlfn.IFNA(VLOOKUP(C4156,'Számlafizető(k) adatai'!$C$4:$M$203,11,0),"")</f>
        <v/>
      </c>
      <c r="F4156" s="178"/>
      <c r="G4156" s="178"/>
      <c r="H4156" s="178"/>
      <c r="I4156" s="55" t="str">
        <f>IF(F4156="","",VLOOKUP(LEFT(F4156,5),'Technikai cellák'!B:C,2,0))</f>
        <v/>
      </c>
      <c r="J4156" s="55" t="str">
        <f>IF(F4156="","",VLOOKUP(I4156,'Technikai cellák'!$C$1:$D$12,2,0))</f>
        <v/>
      </c>
      <c r="K4156" s="179"/>
      <c r="L4156" s="67" t="str">
        <f t="shared" si="1253"/>
        <v/>
      </c>
      <c r="M4156" s="68">
        <f t="shared" si="1254"/>
        <v>0</v>
      </c>
      <c r="N4156" s="66">
        <f t="shared" si="1255"/>
        <v>0</v>
      </c>
      <c r="O4156" s="152"/>
      <c r="P4156" s="172">
        <f t="shared" si="1252"/>
        <v>0</v>
      </c>
      <c r="Q4156" s="69">
        <f t="shared" si="1256"/>
        <v>0</v>
      </c>
      <c r="R4156" s="62">
        <f t="shared" si="1257"/>
        <v>0</v>
      </c>
      <c r="S4156" s="153"/>
      <c r="T4156" s="118" t="str">
        <f t="shared" si="1258"/>
        <v/>
      </c>
      <c r="U4156" s="154"/>
      <c r="V4156" s="154"/>
      <c r="W4156" s="154"/>
      <c r="X4156" s="154"/>
      <c r="Y4156" s="154"/>
      <c r="Z4156" s="154"/>
      <c r="AA4156" s="154"/>
      <c r="AB4156" s="154"/>
      <c r="AC4156" s="154"/>
      <c r="AD4156" s="154"/>
      <c r="AE4156" s="154"/>
      <c r="AF4156" s="154"/>
      <c r="AG4156" s="63">
        <f t="shared" si="1259"/>
        <v>0</v>
      </c>
      <c r="AH4156" s="56">
        <f t="shared" si="1260"/>
        <v>0</v>
      </c>
      <c r="AI4156" s="56">
        <f t="shared" si="1261"/>
        <v>0</v>
      </c>
      <c r="AJ4156" s="56">
        <f t="shared" si="1262"/>
        <v>0</v>
      </c>
      <c r="AK4156" s="56">
        <f t="shared" si="1263"/>
        <v>0</v>
      </c>
      <c r="AL4156" s="56">
        <f t="shared" si="1264"/>
        <v>0</v>
      </c>
      <c r="AM4156" s="56">
        <f t="shared" si="1265"/>
        <v>0</v>
      </c>
      <c r="AN4156" s="56">
        <f t="shared" si="1266"/>
        <v>0</v>
      </c>
      <c r="AO4156" s="56">
        <f t="shared" si="1267"/>
        <v>0</v>
      </c>
      <c r="AP4156" s="56">
        <f t="shared" si="1268"/>
        <v>0</v>
      </c>
      <c r="AQ4156" s="56">
        <f t="shared" si="1269"/>
        <v>0</v>
      </c>
      <c r="AR4156" s="86">
        <f t="shared" si="1270"/>
        <v>0</v>
      </c>
    </row>
    <row r="4157" spans="1:44" x14ac:dyDescent="0.25">
      <c r="A4157" s="178"/>
      <c r="B4157" s="55" t="str">
        <f>_xlfn.IFNA(VLOOKUP(A4157,'Ajánlatkérő(k) adatai'!$B$4:$C$205,2,0),"")</f>
        <v/>
      </c>
      <c r="C4157" s="178"/>
      <c r="D4157" s="55" t="str">
        <f>_xlfn.IFNA(VLOOKUP(C4157,'Számlafizető(k) adatai'!$C$4:$D$203,2,0),"")</f>
        <v/>
      </c>
      <c r="E4157" s="55" t="str">
        <f>_xlfn.IFNA(VLOOKUP(C4157,'Számlafizető(k) adatai'!$C$4:$M$203,11,0),"")</f>
        <v/>
      </c>
      <c r="F4157" s="178"/>
      <c r="G4157" s="178"/>
      <c r="H4157" s="178"/>
      <c r="I4157" s="55" t="str">
        <f>IF(F4157="","",VLOOKUP(LEFT(F4157,5),'Technikai cellák'!B:C,2,0))</f>
        <v/>
      </c>
      <c r="J4157" s="55" t="str">
        <f>IF(F4157="","",VLOOKUP(I4157,'Technikai cellák'!$C$1:$D$12,2,0))</f>
        <v/>
      </c>
      <c r="K4157" s="179"/>
      <c r="L4157" s="67" t="str">
        <f t="shared" si="1253"/>
        <v/>
      </c>
      <c r="M4157" s="68">
        <f t="shared" si="1254"/>
        <v>0</v>
      </c>
      <c r="N4157" s="66">
        <f t="shared" si="1255"/>
        <v>0</v>
      </c>
      <c r="O4157" s="152"/>
      <c r="P4157" s="172">
        <f t="shared" si="1252"/>
        <v>0</v>
      </c>
      <c r="Q4157" s="69">
        <f t="shared" si="1256"/>
        <v>0</v>
      </c>
      <c r="R4157" s="62">
        <f t="shared" si="1257"/>
        <v>0</v>
      </c>
      <c r="S4157" s="153"/>
      <c r="T4157" s="118" t="str">
        <f t="shared" si="1258"/>
        <v/>
      </c>
      <c r="U4157" s="154"/>
      <c r="V4157" s="154"/>
      <c r="W4157" s="154"/>
      <c r="X4157" s="154"/>
      <c r="Y4157" s="154"/>
      <c r="Z4157" s="154"/>
      <c r="AA4157" s="154"/>
      <c r="AB4157" s="154"/>
      <c r="AC4157" s="154"/>
      <c r="AD4157" s="154"/>
      <c r="AE4157" s="154"/>
      <c r="AF4157" s="154"/>
      <c r="AG4157" s="63">
        <f t="shared" si="1259"/>
        <v>0</v>
      </c>
      <c r="AH4157" s="56">
        <f t="shared" si="1260"/>
        <v>0</v>
      </c>
      <c r="AI4157" s="56">
        <f t="shared" si="1261"/>
        <v>0</v>
      </c>
      <c r="AJ4157" s="56">
        <f t="shared" si="1262"/>
        <v>0</v>
      </c>
      <c r="AK4157" s="56">
        <f t="shared" si="1263"/>
        <v>0</v>
      </c>
      <c r="AL4157" s="56">
        <f t="shared" si="1264"/>
        <v>0</v>
      </c>
      <c r="AM4157" s="56">
        <f t="shared" si="1265"/>
        <v>0</v>
      </c>
      <c r="AN4157" s="56">
        <f t="shared" si="1266"/>
        <v>0</v>
      </c>
      <c r="AO4157" s="56">
        <f t="shared" si="1267"/>
        <v>0</v>
      </c>
      <c r="AP4157" s="56">
        <f t="shared" si="1268"/>
        <v>0</v>
      </c>
      <c r="AQ4157" s="56">
        <f t="shared" si="1269"/>
        <v>0</v>
      </c>
      <c r="AR4157" s="86">
        <f t="shared" si="1270"/>
        <v>0</v>
      </c>
    </row>
    <row r="4158" spans="1:44" x14ac:dyDescent="0.25">
      <c r="A4158" s="178"/>
      <c r="B4158" s="55" t="str">
        <f>_xlfn.IFNA(VLOOKUP(A4158,'Ajánlatkérő(k) adatai'!$B$4:$C$205,2,0),"")</f>
        <v/>
      </c>
      <c r="C4158" s="178"/>
      <c r="D4158" s="55" t="str">
        <f>_xlfn.IFNA(VLOOKUP(C4158,'Számlafizető(k) adatai'!$C$4:$D$203,2,0),"")</f>
        <v/>
      </c>
      <c r="E4158" s="55" t="str">
        <f>_xlfn.IFNA(VLOOKUP(C4158,'Számlafizető(k) adatai'!$C$4:$M$203,11,0),"")</f>
        <v/>
      </c>
      <c r="F4158" s="178"/>
      <c r="G4158" s="178"/>
      <c r="H4158" s="178"/>
      <c r="I4158" s="55" t="str">
        <f>IF(F4158="","",VLOOKUP(LEFT(F4158,5),'Technikai cellák'!B:C,2,0))</f>
        <v/>
      </c>
      <c r="J4158" s="55" t="str">
        <f>IF(F4158="","",VLOOKUP(I4158,'Technikai cellák'!$C$1:$D$12,2,0))</f>
        <v/>
      </c>
      <c r="K4158" s="179"/>
      <c r="L4158" s="67" t="str">
        <f t="shared" si="1253"/>
        <v/>
      </c>
      <c r="M4158" s="68">
        <f t="shared" si="1254"/>
        <v>0</v>
      </c>
      <c r="N4158" s="66">
        <f t="shared" si="1255"/>
        <v>0</v>
      </c>
      <c r="O4158" s="152"/>
      <c r="P4158" s="172">
        <f t="shared" si="1252"/>
        <v>0</v>
      </c>
      <c r="Q4158" s="69">
        <f t="shared" si="1256"/>
        <v>0</v>
      </c>
      <c r="R4158" s="62">
        <f t="shared" si="1257"/>
        <v>0</v>
      </c>
      <c r="S4158" s="153"/>
      <c r="T4158" s="118" t="str">
        <f t="shared" si="1258"/>
        <v/>
      </c>
      <c r="U4158" s="154"/>
      <c r="V4158" s="154"/>
      <c r="W4158" s="154"/>
      <c r="X4158" s="154"/>
      <c r="Y4158" s="154"/>
      <c r="Z4158" s="154"/>
      <c r="AA4158" s="154"/>
      <c r="AB4158" s="154"/>
      <c r="AC4158" s="154"/>
      <c r="AD4158" s="154"/>
      <c r="AE4158" s="154"/>
      <c r="AF4158" s="154"/>
      <c r="AG4158" s="63">
        <f t="shared" si="1259"/>
        <v>0</v>
      </c>
      <c r="AH4158" s="56">
        <f t="shared" si="1260"/>
        <v>0</v>
      </c>
      <c r="AI4158" s="56">
        <f t="shared" si="1261"/>
        <v>0</v>
      </c>
      <c r="AJ4158" s="56">
        <f t="shared" si="1262"/>
        <v>0</v>
      </c>
      <c r="AK4158" s="56">
        <f t="shared" si="1263"/>
        <v>0</v>
      </c>
      <c r="AL4158" s="56">
        <f t="shared" si="1264"/>
        <v>0</v>
      </c>
      <c r="AM4158" s="56">
        <f t="shared" si="1265"/>
        <v>0</v>
      </c>
      <c r="AN4158" s="56">
        <f t="shared" si="1266"/>
        <v>0</v>
      </c>
      <c r="AO4158" s="56">
        <f t="shared" si="1267"/>
        <v>0</v>
      </c>
      <c r="AP4158" s="56">
        <f t="shared" si="1268"/>
        <v>0</v>
      </c>
      <c r="AQ4158" s="56">
        <f t="shared" si="1269"/>
        <v>0</v>
      </c>
      <c r="AR4158" s="86">
        <f t="shared" si="1270"/>
        <v>0</v>
      </c>
    </row>
    <row r="4159" spans="1:44" x14ac:dyDescent="0.25">
      <c r="A4159" s="178"/>
      <c r="B4159" s="55" t="str">
        <f>_xlfn.IFNA(VLOOKUP(A4159,'Ajánlatkérő(k) adatai'!$B$4:$C$205,2,0),"")</f>
        <v/>
      </c>
      <c r="C4159" s="178"/>
      <c r="D4159" s="55" t="str">
        <f>_xlfn.IFNA(VLOOKUP(C4159,'Számlafizető(k) adatai'!$C$4:$D$203,2,0),"")</f>
        <v/>
      </c>
      <c r="E4159" s="55" t="str">
        <f>_xlfn.IFNA(VLOOKUP(C4159,'Számlafizető(k) adatai'!$C$4:$M$203,11,0),"")</f>
        <v/>
      </c>
      <c r="F4159" s="178"/>
      <c r="G4159" s="178"/>
      <c r="H4159" s="178"/>
      <c r="I4159" s="55" t="str">
        <f>IF(F4159="","",VLOOKUP(LEFT(F4159,5),'Technikai cellák'!B:C,2,0))</f>
        <v/>
      </c>
      <c r="J4159" s="55" t="str">
        <f>IF(F4159="","",VLOOKUP(I4159,'Technikai cellák'!$C$1:$D$12,2,0))</f>
        <v/>
      </c>
      <c r="K4159" s="179"/>
      <c r="L4159" s="67" t="str">
        <f t="shared" si="1253"/>
        <v/>
      </c>
      <c r="M4159" s="68">
        <f t="shared" si="1254"/>
        <v>0</v>
      </c>
      <c r="N4159" s="66">
        <f t="shared" si="1255"/>
        <v>0</v>
      </c>
      <c r="O4159" s="152"/>
      <c r="P4159" s="172">
        <f t="shared" si="1252"/>
        <v>0</v>
      </c>
      <c r="Q4159" s="69">
        <f t="shared" si="1256"/>
        <v>0</v>
      </c>
      <c r="R4159" s="62">
        <f t="shared" si="1257"/>
        <v>0</v>
      </c>
      <c r="S4159" s="153"/>
      <c r="T4159" s="118" t="str">
        <f t="shared" si="1258"/>
        <v/>
      </c>
      <c r="U4159" s="154"/>
      <c r="V4159" s="154"/>
      <c r="W4159" s="154"/>
      <c r="X4159" s="154"/>
      <c r="Y4159" s="154"/>
      <c r="Z4159" s="154"/>
      <c r="AA4159" s="154"/>
      <c r="AB4159" s="154"/>
      <c r="AC4159" s="154"/>
      <c r="AD4159" s="154"/>
      <c r="AE4159" s="154"/>
      <c r="AF4159" s="154"/>
      <c r="AG4159" s="63">
        <f t="shared" si="1259"/>
        <v>0</v>
      </c>
      <c r="AH4159" s="56">
        <f t="shared" si="1260"/>
        <v>0</v>
      </c>
      <c r="AI4159" s="56">
        <f t="shared" si="1261"/>
        <v>0</v>
      </c>
      <c r="AJ4159" s="56">
        <f t="shared" si="1262"/>
        <v>0</v>
      </c>
      <c r="AK4159" s="56">
        <f t="shared" si="1263"/>
        <v>0</v>
      </c>
      <c r="AL4159" s="56">
        <f t="shared" si="1264"/>
        <v>0</v>
      </c>
      <c r="AM4159" s="56">
        <f t="shared" si="1265"/>
        <v>0</v>
      </c>
      <c r="AN4159" s="56">
        <f t="shared" si="1266"/>
        <v>0</v>
      </c>
      <c r="AO4159" s="56">
        <f t="shared" si="1267"/>
        <v>0</v>
      </c>
      <c r="AP4159" s="56">
        <f t="shared" si="1268"/>
        <v>0</v>
      </c>
      <c r="AQ4159" s="56">
        <f t="shared" si="1269"/>
        <v>0</v>
      </c>
      <c r="AR4159" s="86">
        <f t="shared" si="1270"/>
        <v>0</v>
      </c>
    </row>
    <row r="4160" spans="1:44" x14ac:dyDescent="0.25">
      <c r="A4160" s="178"/>
      <c r="B4160" s="55" t="str">
        <f>_xlfn.IFNA(VLOOKUP(A4160,'Ajánlatkérő(k) adatai'!$B$4:$C$205,2,0),"")</f>
        <v/>
      </c>
      <c r="C4160" s="178"/>
      <c r="D4160" s="55" t="str">
        <f>_xlfn.IFNA(VLOOKUP(C4160,'Számlafizető(k) adatai'!$C$4:$D$203,2,0),"")</f>
        <v/>
      </c>
      <c r="E4160" s="55" t="str">
        <f>_xlfn.IFNA(VLOOKUP(C4160,'Számlafizető(k) adatai'!$C$4:$M$203,11,0),"")</f>
        <v/>
      </c>
      <c r="F4160" s="178"/>
      <c r="G4160" s="178"/>
      <c r="H4160" s="178"/>
      <c r="I4160" s="55" t="str">
        <f>IF(F4160="","",VLOOKUP(LEFT(F4160,5),'Technikai cellák'!B:C,2,0))</f>
        <v/>
      </c>
      <c r="J4160" s="55" t="str">
        <f>IF(F4160="","",VLOOKUP(I4160,'Technikai cellák'!$C$1:$D$12,2,0))</f>
        <v/>
      </c>
      <c r="K4160" s="179"/>
      <c r="L4160" s="67" t="str">
        <f t="shared" si="1253"/>
        <v/>
      </c>
      <c r="M4160" s="68">
        <f t="shared" si="1254"/>
        <v>0</v>
      </c>
      <c r="N4160" s="66">
        <f t="shared" si="1255"/>
        <v>0</v>
      </c>
      <c r="O4160" s="152"/>
      <c r="P4160" s="172">
        <f t="shared" si="1252"/>
        <v>0</v>
      </c>
      <c r="Q4160" s="69">
        <f t="shared" si="1256"/>
        <v>0</v>
      </c>
      <c r="R4160" s="62">
        <f t="shared" si="1257"/>
        <v>0</v>
      </c>
      <c r="S4160" s="153"/>
      <c r="T4160" s="118" t="str">
        <f t="shared" si="1258"/>
        <v/>
      </c>
      <c r="U4160" s="154"/>
      <c r="V4160" s="154"/>
      <c r="W4160" s="154"/>
      <c r="X4160" s="154"/>
      <c r="Y4160" s="154"/>
      <c r="Z4160" s="154"/>
      <c r="AA4160" s="154"/>
      <c r="AB4160" s="154"/>
      <c r="AC4160" s="154"/>
      <c r="AD4160" s="154"/>
      <c r="AE4160" s="154"/>
      <c r="AF4160" s="154"/>
      <c r="AG4160" s="63">
        <f t="shared" si="1259"/>
        <v>0</v>
      </c>
      <c r="AH4160" s="56">
        <f t="shared" si="1260"/>
        <v>0</v>
      </c>
      <c r="AI4160" s="56">
        <f t="shared" si="1261"/>
        <v>0</v>
      </c>
      <c r="AJ4160" s="56">
        <f t="shared" si="1262"/>
        <v>0</v>
      </c>
      <c r="AK4160" s="56">
        <f t="shared" si="1263"/>
        <v>0</v>
      </c>
      <c r="AL4160" s="56">
        <f t="shared" si="1264"/>
        <v>0</v>
      </c>
      <c r="AM4160" s="56">
        <f t="shared" si="1265"/>
        <v>0</v>
      </c>
      <c r="AN4160" s="56">
        <f t="shared" si="1266"/>
        <v>0</v>
      </c>
      <c r="AO4160" s="56">
        <f t="shared" si="1267"/>
        <v>0</v>
      </c>
      <c r="AP4160" s="56">
        <f t="shared" si="1268"/>
        <v>0</v>
      </c>
      <c r="AQ4160" s="56">
        <f t="shared" si="1269"/>
        <v>0</v>
      </c>
      <c r="AR4160" s="86">
        <f t="shared" si="1270"/>
        <v>0</v>
      </c>
    </row>
    <row r="4161" spans="1:44" x14ac:dyDescent="0.25">
      <c r="A4161" s="178"/>
      <c r="B4161" s="55" t="str">
        <f>_xlfn.IFNA(VLOOKUP(A4161,'Ajánlatkérő(k) adatai'!$B$4:$C$205,2,0),"")</f>
        <v/>
      </c>
      <c r="C4161" s="178"/>
      <c r="D4161" s="55" t="str">
        <f>_xlfn.IFNA(VLOOKUP(C4161,'Számlafizető(k) adatai'!$C$4:$D$203,2,0),"")</f>
        <v/>
      </c>
      <c r="E4161" s="55" t="str">
        <f>_xlfn.IFNA(VLOOKUP(C4161,'Számlafizető(k) adatai'!$C$4:$M$203,11,0),"")</f>
        <v/>
      </c>
      <c r="F4161" s="178"/>
      <c r="G4161" s="178"/>
      <c r="H4161" s="178"/>
      <c r="I4161" s="55" t="str">
        <f>IF(F4161="","",VLOOKUP(LEFT(F4161,5),'Technikai cellák'!B:C,2,0))</f>
        <v/>
      </c>
      <c r="J4161" s="55" t="str">
        <f>IF(F4161="","",VLOOKUP(I4161,'Technikai cellák'!$C$1:$D$12,2,0))</f>
        <v/>
      </c>
      <c r="K4161" s="179"/>
      <c r="L4161" s="67" t="str">
        <f t="shared" si="1253"/>
        <v/>
      </c>
      <c r="M4161" s="68">
        <f t="shared" si="1254"/>
        <v>0</v>
      </c>
      <c r="N4161" s="66">
        <f t="shared" si="1255"/>
        <v>0</v>
      </c>
      <c r="O4161" s="152"/>
      <c r="P4161" s="172">
        <f t="shared" si="1252"/>
        <v>0</v>
      </c>
      <c r="Q4161" s="69">
        <f t="shared" si="1256"/>
        <v>0</v>
      </c>
      <c r="R4161" s="62">
        <f t="shared" si="1257"/>
        <v>0</v>
      </c>
      <c r="S4161" s="153"/>
      <c r="T4161" s="118" t="str">
        <f t="shared" si="1258"/>
        <v/>
      </c>
      <c r="U4161" s="154"/>
      <c r="V4161" s="154"/>
      <c r="W4161" s="154"/>
      <c r="X4161" s="154"/>
      <c r="Y4161" s="154"/>
      <c r="Z4161" s="154"/>
      <c r="AA4161" s="154"/>
      <c r="AB4161" s="154"/>
      <c r="AC4161" s="154"/>
      <c r="AD4161" s="154"/>
      <c r="AE4161" s="154"/>
      <c r="AF4161" s="154"/>
      <c r="AG4161" s="63">
        <f t="shared" si="1259"/>
        <v>0</v>
      </c>
      <c r="AH4161" s="56">
        <f t="shared" si="1260"/>
        <v>0</v>
      </c>
      <c r="AI4161" s="56">
        <f t="shared" si="1261"/>
        <v>0</v>
      </c>
      <c r="AJ4161" s="56">
        <f t="shared" si="1262"/>
        <v>0</v>
      </c>
      <c r="AK4161" s="56">
        <f t="shared" si="1263"/>
        <v>0</v>
      </c>
      <c r="AL4161" s="56">
        <f t="shared" si="1264"/>
        <v>0</v>
      </c>
      <c r="AM4161" s="56">
        <f t="shared" si="1265"/>
        <v>0</v>
      </c>
      <c r="AN4161" s="56">
        <f t="shared" si="1266"/>
        <v>0</v>
      </c>
      <c r="AO4161" s="56">
        <f t="shared" si="1267"/>
        <v>0</v>
      </c>
      <c r="AP4161" s="56">
        <f t="shared" si="1268"/>
        <v>0</v>
      </c>
      <c r="AQ4161" s="56">
        <f t="shared" si="1269"/>
        <v>0</v>
      </c>
      <c r="AR4161" s="86">
        <f t="shared" si="1270"/>
        <v>0</v>
      </c>
    </row>
    <row r="4162" spans="1:44" x14ac:dyDescent="0.25">
      <c r="A4162" s="178"/>
      <c r="B4162" s="55" t="str">
        <f>_xlfn.IFNA(VLOOKUP(A4162,'Ajánlatkérő(k) adatai'!$B$4:$C$205,2,0),"")</f>
        <v/>
      </c>
      <c r="C4162" s="178"/>
      <c r="D4162" s="55" t="str">
        <f>_xlfn.IFNA(VLOOKUP(C4162,'Számlafizető(k) adatai'!$C$4:$D$203,2,0),"")</f>
        <v/>
      </c>
      <c r="E4162" s="55" t="str">
        <f>_xlfn.IFNA(VLOOKUP(C4162,'Számlafizető(k) adatai'!$C$4:$M$203,11,0),"")</f>
        <v/>
      </c>
      <c r="F4162" s="178"/>
      <c r="G4162" s="178"/>
      <c r="H4162" s="178"/>
      <c r="I4162" s="55" t="str">
        <f>IF(F4162="","",VLOOKUP(LEFT(F4162,5),'Technikai cellák'!B:C,2,0))</f>
        <v/>
      </c>
      <c r="J4162" s="55" t="str">
        <f>IF(F4162="","",VLOOKUP(I4162,'Technikai cellák'!$C$1:$D$12,2,0))</f>
        <v/>
      </c>
      <c r="K4162" s="179"/>
      <c r="L4162" s="67" t="str">
        <f t="shared" si="1253"/>
        <v/>
      </c>
      <c r="M4162" s="68">
        <f t="shared" si="1254"/>
        <v>0</v>
      </c>
      <c r="N4162" s="66">
        <f t="shared" si="1255"/>
        <v>0</v>
      </c>
      <c r="O4162" s="152"/>
      <c r="P4162" s="172">
        <f t="shared" si="1252"/>
        <v>0</v>
      </c>
      <c r="Q4162" s="69">
        <f t="shared" si="1256"/>
        <v>0</v>
      </c>
      <c r="R4162" s="62">
        <f t="shared" si="1257"/>
        <v>0</v>
      </c>
      <c r="S4162" s="153"/>
      <c r="T4162" s="118" t="str">
        <f t="shared" si="1258"/>
        <v/>
      </c>
      <c r="U4162" s="154"/>
      <c r="V4162" s="154"/>
      <c r="W4162" s="154"/>
      <c r="X4162" s="154"/>
      <c r="Y4162" s="154"/>
      <c r="Z4162" s="154"/>
      <c r="AA4162" s="154"/>
      <c r="AB4162" s="154"/>
      <c r="AC4162" s="154"/>
      <c r="AD4162" s="154"/>
      <c r="AE4162" s="154"/>
      <c r="AF4162" s="154"/>
      <c r="AG4162" s="63">
        <f t="shared" si="1259"/>
        <v>0</v>
      </c>
      <c r="AH4162" s="56">
        <f t="shared" si="1260"/>
        <v>0</v>
      </c>
      <c r="AI4162" s="56">
        <f t="shared" si="1261"/>
        <v>0</v>
      </c>
      <c r="AJ4162" s="56">
        <f t="shared" si="1262"/>
        <v>0</v>
      </c>
      <c r="AK4162" s="56">
        <f t="shared" si="1263"/>
        <v>0</v>
      </c>
      <c r="AL4162" s="56">
        <f t="shared" si="1264"/>
        <v>0</v>
      </c>
      <c r="AM4162" s="56">
        <f t="shared" si="1265"/>
        <v>0</v>
      </c>
      <c r="AN4162" s="56">
        <f t="shared" si="1266"/>
        <v>0</v>
      </c>
      <c r="AO4162" s="56">
        <f t="shared" si="1267"/>
        <v>0</v>
      </c>
      <c r="AP4162" s="56">
        <f t="shared" si="1268"/>
        <v>0</v>
      </c>
      <c r="AQ4162" s="56">
        <f t="shared" si="1269"/>
        <v>0</v>
      </c>
      <c r="AR4162" s="86">
        <f t="shared" si="1270"/>
        <v>0</v>
      </c>
    </row>
    <row r="4163" spans="1:44" x14ac:dyDescent="0.25">
      <c r="A4163" s="178"/>
      <c r="B4163" s="55" t="str">
        <f>_xlfn.IFNA(VLOOKUP(A4163,'Ajánlatkérő(k) adatai'!$B$4:$C$205,2,0),"")</f>
        <v/>
      </c>
      <c r="C4163" s="178"/>
      <c r="D4163" s="55" t="str">
        <f>_xlfn.IFNA(VLOOKUP(C4163,'Számlafizető(k) adatai'!$C$4:$D$203,2,0),"")</f>
        <v/>
      </c>
      <c r="E4163" s="55" t="str">
        <f>_xlfn.IFNA(VLOOKUP(C4163,'Számlafizető(k) adatai'!$C$4:$M$203,11,0),"")</f>
        <v/>
      </c>
      <c r="F4163" s="178"/>
      <c r="G4163" s="178"/>
      <c r="H4163" s="178"/>
      <c r="I4163" s="55" t="str">
        <f>IF(F4163="","",VLOOKUP(LEFT(F4163,5),'Technikai cellák'!B:C,2,0))</f>
        <v/>
      </c>
      <c r="J4163" s="55" t="str">
        <f>IF(F4163="","",VLOOKUP(I4163,'Technikai cellák'!$C$1:$D$12,2,0))</f>
        <v/>
      </c>
      <c r="K4163" s="179"/>
      <c r="L4163" s="67" t="str">
        <f t="shared" si="1253"/>
        <v/>
      </c>
      <c r="M4163" s="68">
        <f t="shared" si="1254"/>
        <v>0</v>
      </c>
      <c r="N4163" s="66">
        <f t="shared" si="1255"/>
        <v>0</v>
      </c>
      <c r="O4163" s="152"/>
      <c r="P4163" s="172">
        <f t="shared" si="1252"/>
        <v>0</v>
      </c>
      <c r="Q4163" s="69">
        <f t="shared" si="1256"/>
        <v>0</v>
      </c>
      <c r="R4163" s="62">
        <f t="shared" si="1257"/>
        <v>0</v>
      </c>
      <c r="S4163" s="153"/>
      <c r="T4163" s="118" t="str">
        <f t="shared" si="1258"/>
        <v/>
      </c>
      <c r="U4163" s="154"/>
      <c r="V4163" s="154"/>
      <c r="W4163" s="154"/>
      <c r="X4163" s="154"/>
      <c r="Y4163" s="154"/>
      <c r="Z4163" s="154"/>
      <c r="AA4163" s="154"/>
      <c r="AB4163" s="154"/>
      <c r="AC4163" s="154"/>
      <c r="AD4163" s="154"/>
      <c r="AE4163" s="154"/>
      <c r="AF4163" s="154"/>
      <c r="AG4163" s="63">
        <f t="shared" si="1259"/>
        <v>0</v>
      </c>
      <c r="AH4163" s="56">
        <f t="shared" si="1260"/>
        <v>0</v>
      </c>
      <c r="AI4163" s="56">
        <f t="shared" si="1261"/>
        <v>0</v>
      </c>
      <c r="AJ4163" s="56">
        <f t="shared" si="1262"/>
        <v>0</v>
      </c>
      <c r="AK4163" s="56">
        <f t="shared" si="1263"/>
        <v>0</v>
      </c>
      <c r="AL4163" s="56">
        <f t="shared" si="1264"/>
        <v>0</v>
      </c>
      <c r="AM4163" s="56">
        <f t="shared" si="1265"/>
        <v>0</v>
      </c>
      <c r="AN4163" s="56">
        <f t="shared" si="1266"/>
        <v>0</v>
      </c>
      <c r="AO4163" s="56">
        <f t="shared" si="1267"/>
        <v>0</v>
      </c>
      <c r="AP4163" s="56">
        <f t="shared" si="1268"/>
        <v>0</v>
      </c>
      <c r="AQ4163" s="56">
        <f t="shared" si="1269"/>
        <v>0</v>
      </c>
      <c r="AR4163" s="86">
        <f t="shared" si="1270"/>
        <v>0</v>
      </c>
    </row>
    <row r="4164" spans="1:44" x14ac:dyDescent="0.25">
      <c r="A4164" s="178"/>
      <c r="B4164" s="55" t="str">
        <f>_xlfn.IFNA(VLOOKUP(A4164,'Ajánlatkérő(k) adatai'!$B$4:$C$205,2,0),"")</f>
        <v/>
      </c>
      <c r="C4164" s="178"/>
      <c r="D4164" s="55" t="str">
        <f>_xlfn.IFNA(VLOOKUP(C4164,'Számlafizető(k) adatai'!$C$4:$D$203,2,0),"")</f>
        <v/>
      </c>
      <c r="E4164" s="55" t="str">
        <f>_xlfn.IFNA(VLOOKUP(C4164,'Számlafizető(k) adatai'!$C$4:$M$203,11,0),"")</f>
        <v/>
      </c>
      <c r="F4164" s="178"/>
      <c r="G4164" s="178"/>
      <c r="H4164" s="178"/>
      <c r="I4164" s="55" t="str">
        <f>IF(F4164="","",VLOOKUP(LEFT(F4164,5),'Technikai cellák'!B:C,2,0))</f>
        <v/>
      </c>
      <c r="J4164" s="55" t="str">
        <f>IF(F4164="","",VLOOKUP(I4164,'Technikai cellák'!$C$1:$D$12,2,0))</f>
        <v/>
      </c>
      <c r="K4164" s="179"/>
      <c r="L4164" s="67" t="str">
        <f t="shared" si="1253"/>
        <v/>
      </c>
      <c r="M4164" s="68">
        <f t="shared" si="1254"/>
        <v>0</v>
      </c>
      <c r="N4164" s="66">
        <f t="shared" si="1255"/>
        <v>0</v>
      </c>
      <c r="O4164" s="152"/>
      <c r="P4164" s="172">
        <f t="shared" si="1252"/>
        <v>0</v>
      </c>
      <c r="Q4164" s="69">
        <f t="shared" si="1256"/>
        <v>0</v>
      </c>
      <c r="R4164" s="62">
        <f t="shared" si="1257"/>
        <v>0</v>
      </c>
      <c r="S4164" s="153"/>
      <c r="T4164" s="118" t="str">
        <f t="shared" si="1258"/>
        <v/>
      </c>
      <c r="U4164" s="154"/>
      <c r="V4164" s="154"/>
      <c r="W4164" s="154"/>
      <c r="X4164" s="154"/>
      <c r="Y4164" s="154"/>
      <c r="Z4164" s="154"/>
      <c r="AA4164" s="154"/>
      <c r="AB4164" s="154"/>
      <c r="AC4164" s="154"/>
      <c r="AD4164" s="154"/>
      <c r="AE4164" s="154"/>
      <c r="AF4164" s="154"/>
      <c r="AG4164" s="63">
        <f t="shared" si="1259"/>
        <v>0</v>
      </c>
      <c r="AH4164" s="56">
        <f t="shared" si="1260"/>
        <v>0</v>
      </c>
      <c r="AI4164" s="56">
        <f t="shared" si="1261"/>
        <v>0</v>
      </c>
      <c r="AJ4164" s="56">
        <f t="shared" si="1262"/>
        <v>0</v>
      </c>
      <c r="AK4164" s="56">
        <f t="shared" si="1263"/>
        <v>0</v>
      </c>
      <c r="AL4164" s="56">
        <f t="shared" si="1264"/>
        <v>0</v>
      </c>
      <c r="AM4164" s="56">
        <f t="shared" si="1265"/>
        <v>0</v>
      </c>
      <c r="AN4164" s="56">
        <f t="shared" si="1266"/>
        <v>0</v>
      </c>
      <c r="AO4164" s="56">
        <f t="shared" si="1267"/>
        <v>0</v>
      </c>
      <c r="AP4164" s="56">
        <f t="shared" si="1268"/>
        <v>0</v>
      </c>
      <c r="AQ4164" s="56">
        <f t="shared" si="1269"/>
        <v>0</v>
      </c>
      <c r="AR4164" s="86">
        <f t="shared" si="1270"/>
        <v>0</v>
      </c>
    </row>
    <row r="4165" spans="1:44" x14ac:dyDescent="0.25">
      <c r="A4165" s="178"/>
      <c r="B4165" s="55" t="str">
        <f>_xlfn.IFNA(VLOOKUP(A4165,'Ajánlatkérő(k) adatai'!$B$4:$C$205,2,0),"")</f>
        <v/>
      </c>
      <c r="C4165" s="178"/>
      <c r="D4165" s="55" t="str">
        <f>_xlfn.IFNA(VLOOKUP(C4165,'Számlafizető(k) adatai'!$C$4:$D$203,2,0),"")</f>
        <v/>
      </c>
      <c r="E4165" s="55" t="str">
        <f>_xlfn.IFNA(VLOOKUP(C4165,'Számlafizető(k) adatai'!$C$4:$M$203,11,0),"")</f>
        <v/>
      </c>
      <c r="F4165" s="178"/>
      <c r="G4165" s="178"/>
      <c r="H4165" s="178"/>
      <c r="I4165" s="55" t="str">
        <f>IF(F4165="","",VLOOKUP(LEFT(F4165,5),'Technikai cellák'!B:C,2,0))</f>
        <v/>
      </c>
      <c r="J4165" s="55" t="str">
        <f>IF(F4165="","",VLOOKUP(I4165,'Technikai cellák'!$C$1:$D$12,2,0))</f>
        <v/>
      </c>
      <c r="K4165" s="179"/>
      <c r="L4165" s="67" t="str">
        <f t="shared" si="1253"/>
        <v/>
      </c>
      <c r="M4165" s="68">
        <f t="shared" si="1254"/>
        <v>0</v>
      </c>
      <c r="N4165" s="66">
        <f t="shared" si="1255"/>
        <v>0</v>
      </c>
      <c r="O4165" s="152"/>
      <c r="P4165" s="172">
        <f t="shared" si="1252"/>
        <v>0</v>
      </c>
      <c r="Q4165" s="69">
        <f t="shared" si="1256"/>
        <v>0</v>
      </c>
      <c r="R4165" s="62">
        <f t="shared" si="1257"/>
        <v>0</v>
      </c>
      <c r="S4165" s="153"/>
      <c r="T4165" s="118" t="str">
        <f t="shared" si="1258"/>
        <v/>
      </c>
      <c r="U4165" s="154"/>
      <c r="V4165" s="154"/>
      <c r="W4165" s="154"/>
      <c r="X4165" s="154"/>
      <c r="Y4165" s="154"/>
      <c r="Z4165" s="154"/>
      <c r="AA4165" s="154"/>
      <c r="AB4165" s="154"/>
      <c r="AC4165" s="154"/>
      <c r="AD4165" s="154"/>
      <c r="AE4165" s="154"/>
      <c r="AF4165" s="154"/>
      <c r="AG4165" s="63">
        <f t="shared" si="1259"/>
        <v>0</v>
      </c>
      <c r="AH4165" s="56">
        <f t="shared" si="1260"/>
        <v>0</v>
      </c>
      <c r="AI4165" s="56">
        <f t="shared" si="1261"/>
        <v>0</v>
      </c>
      <c r="AJ4165" s="56">
        <f t="shared" si="1262"/>
        <v>0</v>
      </c>
      <c r="AK4165" s="56">
        <f t="shared" si="1263"/>
        <v>0</v>
      </c>
      <c r="AL4165" s="56">
        <f t="shared" si="1264"/>
        <v>0</v>
      </c>
      <c r="AM4165" s="56">
        <f t="shared" si="1265"/>
        <v>0</v>
      </c>
      <c r="AN4165" s="56">
        <f t="shared" si="1266"/>
        <v>0</v>
      </c>
      <c r="AO4165" s="56">
        <f t="shared" si="1267"/>
        <v>0</v>
      </c>
      <c r="AP4165" s="56">
        <f t="shared" si="1268"/>
        <v>0</v>
      </c>
      <c r="AQ4165" s="56">
        <f t="shared" si="1269"/>
        <v>0</v>
      </c>
      <c r="AR4165" s="86">
        <f t="shared" si="1270"/>
        <v>0</v>
      </c>
    </row>
    <row r="4166" spans="1:44" x14ac:dyDescent="0.25">
      <c r="A4166" s="178"/>
      <c r="B4166" s="55" t="str">
        <f>_xlfn.IFNA(VLOOKUP(A4166,'Ajánlatkérő(k) adatai'!$B$4:$C$205,2,0),"")</f>
        <v/>
      </c>
      <c r="C4166" s="178"/>
      <c r="D4166" s="55" t="str">
        <f>_xlfn.IFNA(VLOOKUP(C4166,'Számlafizető(k) adatai'!$C$4:$D$203,2,0),"")</f>
        <v/>
      </c>
      <c r="E4166" s="55" t="str">
        <f>_xlfn.IFNA(VLOOKUP(C4166,'Számlafizető(k) adatai'!$C$4:$M$203,11,0),"")</f>
        <v/>
      </c>
      <c r="F4166" s="178"/>
      <c r="G4166" s="178"/>
      <c r="H4166" s="178"/>
      <c r="I4166" s="55" t="str">
        <f>IF(F4166="","",VLOOKUP(LEFT(F4166,5),'Technikai cellák'!B:C,2,0))</f>
        <v/>
      </c>
      <c r="J4166" s="55" t="str">
        <f>IF(F4166="","",VLOOKUP(I4166,'Technikai cellák'!$C$1:$D$12,2,0))</f>
        <v/>
      </c>
      <c r="K4166" s="179"/>
      <c r="L4166" s="67" t="str">
        <f t="shared" si="1253"/>
        <v/>
      </c>
      <c r="M4166" s="68">
        <f t="shared" si="1254"/>
        <v>0</v>
      </c>
      <c r="N4166" s="66">
        <f t="shared" si="1255"/>
        <v>0</v>
      </c>
      <c r="O4166" s="152"/>
      <c r="P4166" s="172">
        <f t="shared" si="1252"/>
        <v>0</v>
      </c>
      <c r="Q4166" s="69">
        <f t="shared" si="1256"/>
        <v>0</v>
      </c>
      <c r="R4166" s="62">
        <f t="shared" si="1257"/>
        <v>0</v>
      </c>
      <c r="S4166" s="153"/>
      <c r="T4166" s="118" t="str">
        <f t="shared" si="1258"/>
        <v/>
      </c>
      <c r="U4166" s="154"/>
      <c r="V4166" s="154"/>
      <c r="W4166" s="154"/>
      <c r="X4166" s="154"/>
      <c r="Y4166" s="154"/>
      <c r="Z4166" s="154"/>
      <c r="AA4166" s="154"/>
      <c r="AB4166" s="154"/>
      <c r="AC4166" s="154"/>
      <c r="AD4166" s="154"/>
      <c r="AE4166" s="154"/>
      <c r="AF4166" s="154"/>
      <c r="AG4166" s="63">
        <f t="shared" si="1259"/>
        <v>0</v>
      </c>
      <c r="AH4166" s="56">
        <f t="shared" si="1260"/>
        <v>0</v>
      </c>
      <c r="AI4166" s="56">
        <f t="shared" si="1261"/>
        <v>0</v>
      </c>
      <c r="AJ4166" s="56">
        <f t="shared" si="1262"/>
        <v>0</v>
      </c>
      <c r="AK4166" s="56">
        <f t="shared" si="1263"/>
        <v>0</v>
      </c>
      <c r="AL4166" s="56">
        <f t="shared" si="1264"/>
        <v>0</v>
      </c>
      <c r="AM4166" s="56">
        <f t="shared" si="1265"/>
        <v>0</v>
      </c>
      <c r="AN4166" s="56">
        <f t="shared" si="1266"/>
        <v>0</v>
      </c>
      <c r="AO4166" s="56">
        <f t="shared" si="1267"/>
        <v>0</v>
      </c>
      <c r="AP4166" s="56">
        <f t="shared" si="1268"/>
        <v>0</v>
      </c>
      <c r="AQ4166" s="56">
        <f t="shared" si="1269"/>
        <v>0</v>
      </c>
      <c r="AR4166" s="86">
        <f t="shared" si="1270"/>
        <v>0</v>
      </c>
    </row>
    <row r="4167" spans="1:44" x14ac:dyDescent="0.25">
      <c r="A4167" s="178"/>
      <c r="B4167" s="55" t="str">
        <f>_xlfn.IFNA(VLOOKUP(A4167,'Ajánlatkérő(k) adatai'!$B$4:$C$205,2,0),"")</f>
        <v/>
      </c>
      <c r="C4167" s="178"/>
      <c r="D4167" s="55" t="str">
        <f>_xlfn.IFNA(VLOOKUP(C4167,'Számlafizető(k) adatai'!$C$4:$D$203,2,0),"")</f>
        <v/>
      </c>
      <c r="E4167" s="55" t="str">
        <f>_xlfn.IFNA(VLOOKUP(C4167,'Számlafizető(k) adatai'!$C$4:$M$203,11,0),"")</f>
        <v/>
      </c>
      <c r="F4167" s="178"/>
      <c r="G4167" s="178"/>
      <c r="H4167" s="178"/>
      <c r="I4167" s="55" t="str">
        <f>IF(F4167="","",VLOOKUP(LEFT(F4167,5),'Technikai cellák'!B:C,2,0))</f>
        <v/>
      </c>
      <c r="J4167" s="55" t="str">
        <f>IF(F4167="","",VLOOKUP(I4167,'Technikai cellák'!$C$1:$D$12,2,0))</f>
        <v/>
      </c>
      <c r="K4167" s="179"/>
      <c r="L4167" s="67" t="str">
        <f t="shared" si="1253"/>
        <v/>
      </c>
      <c r="M4167" s="68">
        <f t="shared" si="1254"/>
        <v>0</v>
      </c>
      <c r="N4167" s="66">
        <f t="shared" si="1255"/>
        <v>0</v>
      </c>
      <c r="O4167" s="152"/>
      <c r="P4167" s="172">
        <f t="shared" si="1252"/>
        <v>0</v>
      </c>
      <c r="Q4167" s="69">
        <f t="shared" si="1256"/>
        <v>0</v>
      </c>
      <c r="R4167" s="62">
        <f t="shared" si="1257"/>
        <v>0</v>
      </c>
      <c r="S4167" s="153"/>
      <c r="T4167" s="118" t="str">
        <f t="shared" si="1258"/>
        <v/>
      </c>
      <c r="U4167" s="154"/>
      <c r="V4167" s="154"/>
      <c r="W4167" s="154"/>
      <c r="X4167" s="154"/>
      <c r="Y4167" s="154"/>
      <c r="Z4167" s="154"/>
      <c r="AA4167" s="154"/>
      <c r="AB4167" s="154"/>
      <c r="AC4167" s="154"/>
      <c r="AD4167" s="154"/>
      <c r="AE4167" s="154"/>
      <c r="AF4167" s="154"/>
      <c r="AG4167" s="63">
        <f t="shared" si="1259"/>
        <v>0</v>
      </c>
      <c r="AH4167" s="56">
        <f t="shared" si="1260"/>
        <v>0</v>
      </c>
      <c r="AI4167" s="56">
        <f t="shared" si="1261"/>
        <v>0</v>
      </c>
      <c r="AJ4167" s="56">
        <f t="shared" si="1262"/>
        <v>0</v>
      </c>
      <c r="AK4167" s="56">
        <f t="shared" si="1263"/>
        <v>0</v>
      </c>
      <c r="AL4167" s="56">
        <f t="shared" si="1264"/>
        <v>0</v>
      </c>
      <c r="AM4167" s="56">
        <f t="shared" si="1265"/>
        <v>0</v>
      </c>
      <c r="AN4167" s="56">
        <f t="shared" si="1266"/>
        <v>0</v>
      </c>
      <c r="AO4167" s="56">
        <f t="shared" si="1267"/>
        <v>0</v>
      </c>
      <c r="AP4167" s="56">
        <f t="shared" si="1268"/>
        <v>0</v>
      </c>
      <c r="AQ4167" s="56">
        <f t="shared" si="1269"/>
        <v>0</v>
      </c>
      <c r="AR4167" s="86">
        <f t="shared" si="1270"/>
        <v>0</v>
      </c>
    </row>
    <row r="4168" spans="1:44" x14ac:dyDescent="0.25">
      <c r="A4168" s="178"/>
      <c r="B4168" s="55" t="str">
        <f>_xlfn.IFNA(VLOOKUP(A4168,'Ajánlatkérő(k) adatai'!$B$4:$C$205,2,0),"")</f>
        <v/>
      </c>
      <c r="C4168" s="178"/>
      <c r="D4168" s="55" t="str">
        <f>_xlfn.IFNA(VLOOKUP(C4168,'Számlafizető(k) adatai'!$C$4:$D$203,2,0),"")</f>
        <v/>
      </c>
      <c r="E4168" s="55" t="str">
        <f>_xlfn.IFNA(VLOOKUP(C4168,'Számlafizető(k) adatai'!$C$4:$M$203,11,0),"")</f>
        <v/>
      </c>
      <c r="F4168" s="178"/>
      <c r="G4168" s="178"/>
      <c r="H4168" s="178"/>
      <c r="I4168" s="55" t="str">
        <f>IF(F4168="","",VLOOKUP(LEFT(F4168,5),'Technikai cellák'!B:C,2,0))</f>
        <v/>
      </c>
      <c r="J4168" s="55" t="str">
        <f>IF(F4168="","",VLOOKUP(I4168,'Technikai cellák'!$C$1:$D$12,2,0))</f>
        <v/>
      </c>
      <c r="K4168" s="179"/>
      <c r="L4168" s="67" t="str">
        <f t="shared" si="1253"/>
        <v/>
      </c>
      <c r="M4168" s="68">
        <f t="shared" si="1254"/>
        <v>0</v>
      </c>
      <c r="N4168" s="66">
        <f t="shared" si="1255"/>
        <v>0</v>
      </c>
      <c r="O4168" s="152"/>
      <c r="P4168" s="172">
        <f t="shared" si="1252"/>
        <v>0</v>
      </c>
      <c r="Q4168" s="69">
        <f t="shared" si="1256"/>
        <v>0</v>
      </c>
      <c r="R4168" s="62">
        <f t="shared" si="1257"/>
        <v>0</v>
      </c>
      <c r="S4168" s="153"/>
      <c r="T4168" s="118" t="str">
        <f t="shared" si="1258"/>
        <v/>
      </c>
      <c r="U4168" s="154"/>
      <c r="V4168" s="154"/>
      <c r="W4168" s="154"/>
      <c r="X4168" s="154"/>
      <c r="Y4168" s="154"/>
      <c r="Z4168" s="154"/>
      <c r="AA4168" s="154"/>
      <c r="AB4168" s="154"/>
      <c r="AC4168" s="154"/>
      <c r="AD4168" s="154"/>
      <c r="AE4168" s="154"/>
      <c r="AF4168" s="154"/>
      <c r="AG4168" s="63">
        <f t="shared" si="1259"/>
        <v>0</v>
      </c>
      <c r="AH4168" s="56">
        <f t="shared" si="1260"/>
        <v>0</v>
      </c>
      <c r="AI4168" s="56">
        <f t="shared" si="1261"/>
        <v>0</v>
      </c>
      <c r="AJ4168" s="56">
        <f t="shared" si="1262"/>
        <v>0</v>
      </c>
      <c r="AK4168" s="56">
        <f t="shared" si="1263"/>
        <v>0</v>
      </c>
      <c r="AL4168" s="56">
        <f t="shared" si="1264"/>
        <v>0</v>
      </c>
      <c r="AM4168" s="56">
        <f t="shared" si="1265"/>
        <v>0</v>
      </c>
      <c r="AN4168" s="56">
        <f t="shared" si="1266"/>
        <v>0</v>
      </c>
      <c r="AO4168" s="56">
        <f t="shared" si="1267"/>
        <v>0</v>
      </c>
      <c r="AP4168" s="56">
        <f t="shared" si="1268"/>
        <v>0</v>
      </c>
      <c r="AQ4168" s="56">
        <f t="shared" si="1269"/>
        <v>0</v>
      </c>
      <c r="AR4168" s="86">
        <f t="shared" si="1270"/>
        <v>0</v>
      </c>
    </row>
    <row r="4169" spans="1:44" x14ac:dyDescent="0.25">
      <c r="A4169" s="178"/>
      <c r="B4169" s="55" t="str">
        <f>_xlfn.IFNA(VLOOKUP(A4169,'Ajánlatkérő(k) adatai'!$B$4:$C$205,2,0),"")</f>
        <v/>
      </c>
      <c r="C4169" s="178"/>
      <c r="D4169" s="55" t="str">
        <f>_xlfn.IFNA(VLOOKUP(C4169,'Számlafizető(k) adatai'!$C$4:$D$203,2,0),"")</f>
        <v/>
      </c>
      <c r="E4169" s="55" t="str">
        <f>_xlfn.IFNA(VLOOKUP(C4169,'Számlafizető(k) adatai'!$C$4:$M$203,11,0),"")</f>
        <v/>
      </c>
      <c r="F4169" s="178"/>
      <c r="G4169" s="178"/>
      <c r="H4169" s="178"/>
      <c r="I4169" s="55" t="str">
        <f>IF(F4169="","",VLOOKUP(LEFT(F4169,5),'Technikai cellák'!B:C,2,0))</f>
        <v/>
      </c>
      <c r="J4169" s="55" t="str">
        <f>IF(F4169="","",VLOOKUP(I4169,'Technikai cellák'!$C$1:$D$12,2,0))</f>
        <v/>
      </c>
      <c r="K4169" s="179"/>
      <c r="L4169" s="67" t="str">
        <f t="shared" si="1253"/>
        <v/>
      </c>
      <c r="M4169" s="68">
        <f t="shared" si="1254"/>
        <v>0</v>
      </c>
      <c r="N4169" s="66">
        <f t="shared" si="1255"/>
        <v>0</v>
      </c>
      <c r="O4169" s="152"/>
      <c r="P4169" s="172">
        <f t="shared" si="1252"/>
        <v>0</v>
      </c>
      <c r="Q4169" s="69">
        <f t="shared" si="1256"/>
        <v>0</v>
      </c>
      <c r="R4169" s="62">
        <f t="shared" si="1257"/>
        <v>0</v>
      </c>
      <c r="S4169" s="153"/>
      <c r="T4169" s="118" t="str">
        <f t="shared" si="1258"/>
        <v/>
      </c>
      <c r="U4169" s="154"/>
      <c r="V4169" s="154"/>
      <c r="W4169" s="154"/>
      <c r="X4169" s="154"/>
      <c r="Y4169" s="154"/>
      <c r="Z4169" s="154"/>
      <c r="AA4169" s="154"/>
      <c r="AB4169" s="154"/>
      <c r="AC4169" s="154"/>
      <c r="AD4169" s="154"/>
      <c r="AE4169" s="154"/>
      <c r="AF4169" s="154"/>
      <c r="AG4169" s="63">
        <f t="shared" si="1259"/>
        <v>0</v>
      </c>
      <c r="AH4169" s="56">
        <f t="shared" si="1260"/>
        <v>0</v>
      </c>
      <c r="AI4169" s="56">
        <f t="shared" si="1261"/>
        <v>0</v>
      </c>
      <c r="AJ4169" s="56">
        <f t="shared" si="1262"/>
        <v>0</v>
      </c>
      <c r="AK4169" s="56">
        <f t="shared" si="1263"/>
        <v>0</v>
      </c>
      <c r="AL4169" s="56">
        <f t="shared" si="1264"/>
        <v>0</v>
      </c>
      <c r="AM4169" s="56">
        <f t="shared" si="1265"/>
        <v>0</v>
      </c>
      <c r="AN4169" s="56">
        <f t="shared" si="1266"/>
        <v>0</v>
      </c>
      <c r="AO4169" s="56">
        <f t="shared" si="1267"/>
        <v>0</v>
      </c>
      <c r="AP4169" s="56">
        <f t="shared" si="1268"/>
        <v>0</v>
      </c>
      <c r="AQ4169" s="56">
        <f t="shared" si="1269"/>
        <v>0</v>
      </c>
      <c r="AR4169" s="86">
        <f t="shared" si="1270"/>
        <v>0</v>
      </c>
    </row>
    <row r="4170" spans="1:44" x14ac:dyDescent="0.25">
      <c r="A4170" s="178"/>
      <c r="B4170" s="55" t="str">
        <f>_xlfn.IFNA(VLOOKUP(A4170,'Ajánlatkérő(k) adatai'!$B$4:$C$205,2,0),"")</f>
        <v/>
      </c>
      <c r="C4170" s="178"/>
      <c r="D4170" s="55" t="str">
        <f>_xlfn.IFNA(VLOOKUP(C4170,'Számlafizető(k) adatai'!$C$4:$D$203,2,0),"")</f>
        <v/>
      </c>
      <c r="E4170" s="55" t="str">
        <f>_xlfn.IFNA(VLOOKUP(C4170,'Számlafizető(k) adatai'!$C$4:$M$203,11,0),"")</f>
        <v/>
      </c>
      <c r="F4170" s="178"/>
      <c r="G4170" s="178"/>
      <c r="H4170" s="178"/>
      <c r="I4170" s="55" t="str">
        <f>IF(F4170="","",VLOOKUP(LEFT(F4170,5),'Technikai cellák'!B:C,2,0))</f>
        <v/>
      </c>
      <c r="J4170" s="55" t="str">
        <f>IF(F4170="","",VLOOKUP(I4170,'Technikai cellák'!$C$1:$D$12,2,0))</f>
        <v/>
      </c>
      <c r="K4170" s="179"/>
      <c r="L4170" s="67" t="str">
        <f t="shared" si="1253"/>
        <v/>
      </c>
      <c r="M4170" s="68">
        <f t="shared" si="1254"/>
        <v>0</v>
      </c>
      <c r="N4170" s="66">
        <f t="shared" si="1255"/>
        <v>0</v>
      </c>
      <c r="O4170" s="152"/>
      <c r="P4170" s="172">
        <f t="shared" si="1252"/>
        <v>0</v>
      </c>
      <c r="Q4170" s="69">
        <f t="shared" si="1256"/>
        <v>0</v>
      </c>
      <c r="R4170" s="62">
        <f t="shared" si="1257"/>
        <v>0</v>
      </c>
      <c r="S4170" s="153"/>
      <c r="T4170" s="118" t="str">
        <f t="shared" si="1258"/>
        <v/>
      </c>
      <c r="U4170" s="154"/>
      <c r="V4170" s="154"/>
      <c r="W4170" s="154"/>
      <c r="X4170" s="154"/>
      <c r="Y4170" s="154"/>
      <c r="Z4170" s="154"/>
      <c r="AA4170" s="154"/>
      <c r="AB4170" s="154"/>
      <c r="AC4170" s="154"/>
      <c r="AD4170" s="154"/>
      <c r="AE4170" s="154"/>
      <c r="AF4170" s="154"/>
      <c r="AG4170" s="63">
        <f t="shared" si="1259"/>
        <v>0</v>
      </c>
      <c r="AH4170" s="56">
        <f t="shared" si="1260"/>
        <v>0</v>
      </c>
      <c r="AI4170" s="56">
        <f t="shared" si="1261"/>
        <v>0</v>
      </c>
      <c r="AJ4170" s="56">
        <f t="shared" si="1262"/>
        <v>0</v>
      </c>
      <c r="AK4170" s="56">
        <f t="shared" si="1263"/>
        <v>0</v>
      </c>
      <c r="AL4170" s="56">
        <f t="shared" si="1264"/>
        <v>0</v>
      </c>
      <c r="AM4170" s="56">
        <f t="shared" si="1265"/>
        <v>0</v>
      </c>
      <c r="AN4170" s="56">
        <f t="shared" si="1266"/>
        <v>0</v>
      </c>
      <c r="AO4170" s="56">
        <f t="shared" si="1267"/>
        <v>0</v>
      </c>
      <c r="AP4170" s="56">
        <f t="shared" si="1268"/>
        <v>0</v>
      </c>
      <c r="AQ4170" s="56">
        <f t="shared" si="1269"/>
        <v>0</v>
      </c>
      <c r="AR4170" s="86">
        <f t="shared" si="1270"/>
        <v>0</v>
      </c>
    </row>
    <row r="4171" spans="1:44" x14ac:dyDescent="0.25">
      <c r="A4171" s="178"/>
      <c r="B4171" s="55" t="str">
        <f>_xlfn.IFNA(VLOOKUP(A4171,'Ajánlatkérő(k) adatai'!$B$4:$C$205,2,0),"")</f>
        <v/>
      </c>
      <c r="C4171" s="178"/>
      <c r="D4171" s="55" t="str">
        <f>_xlfn.IFNA(VLOOKUP(C4171,'Számlafizető(k) adatai'!$C$4:$D$203,2,0),"")</f>
        <v/>
      </c>
      <c r="E4171" s="55" t="str">
        <f>_xlfn.IFNA(VLOOKUP(C4171,'Számlafizető(k) adatai'!$C$4:$M$203,11,0),"")</f>
        <v/>
      </c>
      <c r="F4171" s="178"/>
      <c r="G4171" s="178"/>
      <c r="H4171" s="178"/>
      <c r="I4171" s="55" t="str">
        <f>IF(F4171="","",VLOOKUP(LEFT(F4171,5),'Technikai cellák'!B:C,2,0))</f>
        <v/>
      </c>
      <c r="J4171" s="55" t="str">
        <f>IF(F4171="","",VLOOKUP(I4171,'Technikai cellák'!$C$1:$D$12,2,0))</f>
        <v/>
      </c>
      <c r="K4171" s="179"/>
      <c r="L4171" s="67" t="str">
        <f t="shared" si="1253"/>
        <v/>
      </c>
      <c r="M4171" s="68">
        <f t="shared" si="1254"/>
        <v>0</v>
      </c>
      <c r="N4171" s="66">
        <f t="shared" si="1255"/>
        <v>0</v>
      </c>
      <c r="O4171" s="152"/>
      <c r="P4171" s="172">
        <f t="shared" si="1252"/>
        <v>0</v>
      </c>
      <c r="Q4171" s="69">
        <f t="shared" si="1256"/>
        <v>0</v>
      </c>
      <c r="R4171" s="62">
        <f t="shared" si="1257"/>
        <v>0</v>
      </c>
      <c r="S4171" s="153"/>
      <c r="T4171" s="118" t="str">
        <f t="shared" si="1258"/>
        <v/>
      </c>
      <c r="U4171" s="154"/>
      <c r="V4171" s="154"/>
      <c r="W4171" s="154"/>
      <c r="X4171" s="154"/>
      <c r="Y4171" s="154"/>
      <c r="Z4171" s="154"/>
      <c r="AA4171" s="154"/>
      <c r="AB4171" s="154"/>
      <c r="AC4171" s="154"/>
      <c r="AD4171" s="154"/>
      <c r="AE4171" s="154"/>
      <c r="AF4171" s="154"/>
      <c r="AG4171" s="63">
        <f t="shared" si="1259"/>
        <v>0</v>
      </c>
      <c r="AH4171" s="56">
        <f t="shared" si="1260"/>
        <v>0</v>
      </c>
      <c r="AI4171" s="56">
        <f t="shared" si="1261"/>
        <v>0</v>
      </c>
      <c r="AJ4171" s="56">
        <f t="shared" si="1262"/>
        <v>0</v>
      </c>
      <c r="AK4171" s="56">
        <f t="shared" si="1263"/>
        <v>0</v>
      </c>
      <c r="AL4171" s="56">
        <f t="shared" si="1264"/>
        <v>0</v>
      </c>
      <c r="AM4171" s="56">
        <f t="shared" si="1265"/>
        <v>0</v>
      </c>
      <c r="AN4171" s="56">
        <f t="shared" si="1266"/>
        <v>0</v>
      </c>
      <c r="AO4171" s="56">
        <f t="shared" si="1267"/>
        <v>0</v>
      </c>
      <c r="AP4171" s="56">
        <f t="shared" si="1268"/>
        <v>0</v>
      </c>
      <c r="AQ4171" s="56">
        <f t="shared" si="1269"/>
        <v>0</v>
      </c>
      <c r="AR4171" s="86">
        <f t="shared" si="1270"/>
        <v>0</v>
      </c>
    </row>
    <row r="4172" spans="1:44" x14ac:dyDescent="0.25">
      <c r="A4172" s="178"/>
      <c r="B4172" s="55" t="str">
        <f>_xlfn.IFNA(VLOOKUP(A4172,'Ajánlatkérő(k) adatai'!$B$4:$C$205,2,0),"")</f>
        <v/>
      </c>
      <c r="C4172" s="178"/>
      <c r="D4172" s="55" t="str">
        <f>_xlfn.IFNA(VLOOKUP(C4172,'Számlafizető(k) adatai'!$C$4:$D$203,2,0),"")</f>
        <v/>
      </c>
      <c r="E4172" s="55" t="str">
        <f>_xlfn.IFNA(VLOOKUP(C4172,'Számlafizető(k) adatai'!$C$4:$M$203,11,0),"")</f>
        <v/>
      </c>
      <c r="F4172" s="178"/>
      <c r="G4172" s="178"/>
      <c r="H4172" s="178"/>
      <c r="I4172" s="55" t="str">
        <f>IF(F4172="","",VLOOKUP(LEFT(F4172,5),'Technikai cellák'!B:C,2,0))</f>
        <v/>
      </c>
      <c r="J4172" s="55" t="str">
        <f>IF(F4172="","",VLOOKUP(I4172,'Technikai cellák'!$C$1:$D$12,2,0))</f>
        <v/>
      </c>
      <c r="K4172" s="179"/>
      <c r="L4172" s="67" t="str">
        <f t="shared" si="1253"/>
        <v/>
      </c>
      <c r="M4172" s="68">
        <f t="shared" si="1254"/>
        <v>0</v>
      </c>
      <c r="N4172" s="66">
        <f t="shared" si="1255"/>
        <v>0</v>
      </c>
      <c r="O4172" s="152"/>
      <c r="P4172" s="172">
        <f t="shared" si="1252"/>
        <v>0</v>
      </c>
      <c r="Q4172" s="69">
        <f t="shared" si="1256"/>
        <v>0</v>
      </c>
      <c r="R4172" s="62">
        <f t="shared" si="1257"/>
        <v>0</v>
      </c>
      <c r="S4172" s="153"/>
      <c r="T4172" s="118" t="str">
        <f t="shared" si="1258"/>
        <v/>
      </c>
      <c r="U4172" s="154"/>
      <c r="V4172" s="154"/>
      <c r="W4172" s="154"/>
      <c r="X4172" s="154"/>
      <c r="Y4172" s="154"/>
      <c r="Z4172" s="154"/>
      <c r="AA4172" s="154"/>
      <c r="AB4172" s="154"/>
      <c r="AC4172" s="154"/>
      <c r="AD4172" s="154"/>
      <c r="AE4172" s="154"/>
      <c r="AF4172" s="154"/>
      <c r="AG4172" s="63">
        <f t="shared" si="1259"/>
        <v>0</v>
      </c>
      <c r="AH4172" s="56">
        <f t="shared" si="1260"/>
        <v>0</v>
      </c>
      <c r="AI4172" s="56">
        <f t="shared" si="1261"/>
        <v>0</v>
      </c>
      <c r="AJ4172" s="56">
        <f t="shared" si="1262"/>
        <v>0</v>
      </c>
      <c r="AK4172" s="56">
        <f t="shared" si="1263"/>
        <v>0</v>
      </c>
      <c r="AL4172" s="56">
        <f t="shared" si="1264"/>
        <v>0</v>
      </c>
      <c r="AM4172" s="56">
        <f t="shared" si="1265"/>
        <v>0</v>
      </c>
      <c r="AN4172" s="56">
        <f t="shared" si="1266"/>
        <v>0</v>
      </c>
      <c r="AO4172" s="56">
        <f t="shared" si="1267"/>
        <v>0</v>
      </c>
      <c r="AP4172" s="56">
        <f t="shared" si="1268"/>
        <v>0</v>
      </c>
      <c r="AQ4172" s="56">
        <f t="shared" si="1269"/>
        <v>0</v>
      </c>
      <c r="AR4172" s="86">
        <f t="shared" si="1270"/>
        <v>0</v>
      </c>
    </row>
    <row r="4173" spans="1:44" x14ac:dyDescent="0.25">
      <c r="A4173" s="178"/>
      <c r="B4173" s="55" t="str">
        <f>_xlfn.IFNA(VLOOKUP(A4173,'Ajánlatkérő(k) adatai'!$B$4:$C$205,2,0),"")</f>
        <v/>
      </c>
      <c r="C4173" s="178"/>
      <c r="D4173" s="55" t="str">
        <f>_xlfn.IFNA(VLOOKUP(C4173,'Számlafizető(k) adatai'!$C$4:$D$203,2,0),"")</f>
        <v/>
      </c>
      <c r="E4173" s="55" t="str">
        <f>_xlfn.IFNA(VLOOKUP(C4173,'Számlafizető(k) adatai'!$C$4:$M$203,11,0),"")</f>
        <v/>
      </c>
      <c r="F4173" s="178"/>
      <c r="G4173" s="178"/>
      <c r="H4173" s="178"/>
      <c r="I4173" s="55" t="str">
        <f>IF(F4173="","",VLOOKUP(LEFT(F4173,5),'Technikai cellák'!B:C,2,0))</f>
        <v/>
      </c>
      <c r="J4173" s="55" t="str">
        <f>IF(F4173="","",VLOOKUP(I4173,'Technikai cellák'!$C$1:$D$12,2,0))</f>
        <v/>
      </c>
      <c r="K4173" s="179"/>
      <c r="L4173" s="67" t="str">
        <f t="shared" si="1253"/>
        <v/>
      </c>
      <c r="M4173" s="68">
        <f t="shared" si="1254"/>
        <v>0</v>
      </c>
      <c r="N4173" s="66">
        <f t="shared" si="1255"/>
        <v>0</v>
      </c>
      <c r="O4173" s="152"/>
      <c r="P4173" s="172">
        <f t="shared" si="1252"/>
        <v>0</v>
      </c>
      <c r="Q4173" s="69">
        <f t="shared" si="1256"/>
        <v>0</v>
      </c>
      <c r="R4173" s="62">
        <f t="shared" si="1257"/>
        <v>0</v>
      </c>
      <c r="S4173" s="153"/>
      <c r="T4173" s="118" t="str">
        <f t="shared" si="1258"/>
        <v/>
      </c>
      <c r="U4173" s="154"/>
      <c r="V4173" s="154"/>
      <c r="W4173" s="154"/>
      <c r="X4173" s="154"/>
      <c r="Y4173" s="154"/>
      <c r="Z4173" s="154"/>
      <c r="AA4173" s="154"/>
      <c r="AB4173" s="154"/>
      <c r="AC4173" s="154"/>
      <c r="AD4173" s="154"/>
      <c r="AE4173" s="154"/>
      <c r="AF4173" s="154"/>
      <c r="AG4173" s="63">
        <f t="shared" si="1259"/>
        <v>0</v>
      </c>
      <c r="AH4173" s="56">
        <f t="shared" si="1260"/>
        <v>0</v>
      </c>
      <c r="AI4173" s="56">
        <f t="shared" si="1261"/>
        <v>0</v>
      </c>
      <c r="AJ4173" s="56">
        <f t="shared" si="1262"/>
        <v>0</v>
      </c>
      <c r="AK4173" s="56">
        <f t="shared" si="1263"/>
        <v>0</v>
      </c>
      <c r="AL4173" s="56">
        <f t="shared" si="1264"/>
        <v>0</v>
      </c>
      <c r="AM4173" s="56">
        <f t="shared" si="1265"/>
        <v>0</v>
      </c>
      <c r="AN4173" s="56">
        <f t="shared" si="1266"/>
        <v>0</v>
      </c>
      <c r="AO4173" s="56">
        <f t="shared" si="1267"/>
        <v>0</v>
      </c>
      <c r="AP4173" s="56">
        <f t="shared" si="1268"/>
        <v>0</v>
      </c>
      <c r="AQ4173" s="56">
        <f t="shared" si="1269"/>
        <v>0</v>
      </c>
      <c r="AR4173" s="86">
        <f t="shared" si="1270"/>
        <v>0</v>
      </c>
    </row>
    <row r="4174" spans="1:44" x14ac:dyDescent="0.25">
      <c r="A4174" s="178"/>
      <c r="B4174" s="55" t="str">
        <f>_xlfn.IFNA(VLOOKUP(A4174,'Ajánlatkérő(k) adatai'!$B$4:$C$205,2,0),"")</f>
        <v/>
      </c>
      <c r="C4174" s="178"/>
      <c r="D4174" s="55" t="str">
        <f>_xlfn.IFNA(VLOOKUP(C4174,'Számlafizető(k) adatai'!$C$4:$D$203,2,0),"")</f>
        <v/>
      </c>
      <c r="E4174" s="55" t="str">
        <f>_xlfn.IFNA(VLOOKUP(C4174,'Számlafizető(k) adatai'!$C$4:$M$203,11,0),"")</f>
        <v/>
      </c>
      <c r="F4174" s="178"/>
      <c r="G4174" s="178"/>
      <c r="H4174" s="178"/>
      <c r="I4174" s="55" t="str">
        <f>IF(F4174="","",VLOOKUP(LEFT(F4174,5),'Technikai cellák'!B:C,2,0))</f>
        <v/>
      </c>
      <c r="J4174" s="55" t="str">
        <f>IF(F4174="","",VLOOKUP(I4174,'Technikai cellák'!$C$1:$D$12,2,0))</f>
        <v/>
      </c>
      <c r="K4174" s="179"/>
      <c r="L4174" s="67" t="str">
        <f t="shared" si="1253"/>
        <v/>
      </c>
      <c r="M4174" s="68">
        <f t="shared" si="1254"/>
        <v>0</v>
      </c>
      <c r="N4174" s="66">
        <f t="shared" si="1255"/>
        <v>0</v>
      </c>
      <c r="O4174" s="152"/>
      <c r="P4174" s="172">
        <f t="shared" si="1252"/>
        <v>0</v>
      </c>
      <c r="Q4174" s="69">
        <f t="shared" si="1256"/>
        <v>0</v>
      </c>
      <c r="R4174" s="62">
        <f t="shared" si="1257"/>
        <v>0</v>
      </c>
      <c r="S4174" s="153"/>
      <c r="T4174" s="118" t="str">
        <f t="shared" si="1258"/>
        <v/>
      </c>
      <c r="U4174" s="154"/>
      <c r="V4174" s="154"/>
      <c r="W4174" s="154"/>
      <c r="X4174" s="154"/>
      <c r="Y4174" s="154"/>
      <c r="Z4174" s="154"/>
      <c r="AA4174" s="154"/>
      <c r="AB4174" s="154"/>
      <c r="AC4174" s="154"/>
      <c r="AD4174" s="154"/>
      <c r="AE4174" s="154"/>
      <c r="AF4174" s="154"/>
      <c r="AG4174" s="63">
        <f t="shared" si="1259"/>
        <v>0</v>
      </c>
      <c r="AH4174" s="56">
        <f t="shared" si="1260"/>
        <v>0</v>
      </c>
      <c r="AI4174" s="56">
        <f t="shared" si="1261"/>
        <v>0</v>
      </c>
      <c r="AJ4174" s="56">
        <f t="shared" si="1262"/>
        <v>0</v>
      </c>
      <c r="AK4174" s="56">
        <f t="shared" si="1263"/>
        <v>0</v>
      </c>
      <c r="AL4174" s="56">
        <f t="shared" si="1264"/>
        <v>0</v>
      </c>
      <c r="AM4174" s="56">
        <f t="shared" si="1265"/>
        <v>0</v>
      </c>
      <c r="AN4174" s="56">
        <f t="shared" si="1266"/>
        <v>0</v>
      </c>
      <c r="AO4174" s="56">
        <f t="shared" si="1267"/>
        <v>0</v>
      </c>
      <c r="AP4174" s="56">
        <f t="shared" si="1268"/>
        <v>0</v>
      </c>
      <c r="AQ4174" s="56">
        <f t="shared" si="1269"/>
        <v>0</v>
      </c>
      <c r="AR4174" s="86">
        <f t="shared" si="1270"/>
        <v>0</v>
      </c>
    </row>
    <row r="4175" spans="1:44" x14ac:dyDescent="0.25">
      <c r="A4175" s="178"/>
      <c r="B4175" s="55" t="str">
        <f>_xlfn.IFNA(VLOOKUP(A4175,'Ajánlatkérő(k) adatai'!$B$4:$C$205,2,0),"")</f>
        <v/>
      </c>
      <c r="C4175" s="178"/>
      <c r="D4175" s="55" t="str">
        <f>_xlfn.IFNA(VLOOKUP(C4175,'Számlafizető(k) adatai'!$C$4:$D$203,2,0),"")</f>
        <v/>
      </c>
      <c r="E4175" s="55" t="str">
        <f>_xlfn.IFNA(VLOOKUP(C4175,'Számlafizető(k) adatai'!$C$4:$M$203,11,0),"")</f>
        <v/>
      </c>
      <c r="F4175" s="178"/>
      <c r="G4175" s="178"/>
      <c r="H4175" s="178"/>
      <c r="I4175" s="55" t="str">
        <f>IF(F4175="","",VLOOKUP(LEFT(F4175,5),'Technikai cellák'!B:C,2,0))</f>
        <v/>
      </c>
      <c r="J4175" s="55" t="str">
        <f>IF(F4175="","",VLOOKUP(I4175,'Technikai cellák'!$C$1:$D$12,2,0))</f>
        <v/>
      </c>
      <c r="K4175" s="179"/>
      <c r="L4175" s="67" t="str">
        <f t="shared" si="1253"/>
        <v/>
      </c>
      <c r="M4175" s="68">
        <f t="shared" si="1254"/>
        <v>0</v>
      </c>
      <c r="N4175" s="66">
        <f t="shared" si="1255"/>
        <v>0</v>
      </c>
      <c r="O4175" s="152"/>
      <c r="P4175" s="172">
        <f t="shared" si="1252"/>
        <v>0</v>
      </c>
      <c r="Q4175" s="69">
        <f t="shared" si="1256"/>
        <v>0</v>
      </c>
      <c r="R4175" s="62">
        <f t="shared" si="1257"/>
        <v>0</v>
      </c>
      <c r="S4175" s="153"/>
      <c r="T4175" s="118" t="str">
        <f t="shared" si="1258"/>
        <v/>
      </c>
      <c r="U4175" s="154"/>
      <c r="V4175" s="154"/>
      <c r="W4175" s="154"/>
      <c r="X4175" s="154"/>
      <c r="Y4175" s="154"/>
      <c r="Z4175" s="154"/>
      <c r="AA4175" s="154"/>
      <c r="AB4175" s="154"/>
      <c r="AC4175" s="154"/>
      <c r="AD4175" s="154"/>
      <c r="AE4175" s="154"/>
      <c r="AF4175" s="154"/>
      <c r="AG4175" s="63">
        <f t="shared" si="1259"/>
        <v>0</v>
      </c>
      <c r="AH4175" s="56">
        <f t="shared" si="1260"/>
        <v>0</v>
      </c>
      <c r="AI4175" s="56">
        <f t="shared" si="1261"/>
        <v>0</v>
      </c>
      <c r="AJ4175" s="56">
        <f t="shared" si="1262"/>
        <v>0</v>
      </c>
      <c r="AK4175" s="56">
        <f t="shared" si="1263"/>
        <v>0</v>
      </c>
      <c r="AL4175" s="56">
        <f t="shared" si="1264"/>
        <v>0</v>
      </c>
      <c r="AM4175" s="56">
        <f t="shared" si="1265"/>
        <v>0</v>
      </c>
      <c r="AN4175" s="56">
        <f t="shared" si="1266"/>
        <v>0</v>
      </c>
      <c r="AO4175" s="56">
        <f t="shared" si="1267"/>
        <v>0</v>
      </c>
      <c r="AP4175" s="56">
        <f t="shared" si="1268"/>
        <v>0</v>
      </c>
      <c r="AQ4175" s="56">
        <f t="shared" si="1269"/>
        <v>0</v>
      </c>
      <c r="AR4175" s="86">
        <f t="shared" si="1270"/>
        <v>0</v>
      </c>
    </row>
    <row r="4176" spans="1:44" x14ac:dyDescent="0.25">
      <c r="A4176" s="178"/>
      <c r="B4176" s="55" t="str">
        <f>_xlfn.IFNA(VLOOKUP(A4176,'Ajánlatkérő(k) adatai'!$B$4:$C$205,2,0),"")</f>
        <v/>
      </c>
      <c r="C4176" s="178"/>
      <c r="D4176" s="55" t="str">
        <f>_xlfn.IFNA(VLOOKUP(C4176,'Számlafizető(k) adatai'!$C$4:$D$203,2,0),"")</f>
        <v/>
      </c>
      <c r="E4176" s="55" t="str">
        <f>_xlfn.IFNA(VLOOKUP(C4176,'Számlafizető(k) adatai'!$C$4:$M$203,11,0),"")</f>
        <v/>
      </c>
      <c r="F4176" s="178"/>
      <c r="G4176" s="178"/>
      <c r="H4176" s="178"/>
      <c r="I4176" s="55" t="str">
        <f>IF(F4176="","",VLOOKUP(LEFT(F4176,5),'Technikai cellák'!B:C,2,0))</f>
        <v/>
      </c>
      <c r="J4176" s="55" t="str">
        <f>IF(F4176="","",VLOOKUP(I4176,'Technikai cellák'!$C$1:$D$12,2,0))</f>
        <v/>
      </c>
      <c r="K4176" s="179"/>
      <c r="L4176" s="67" t="str">
        <f t="shared" si="1253"/>
        <v/>
      </c>
      <c r="M4176" s="68">
        <f t="shared" si="1254"/>
        <v>0</v>
      </c>
      <c r="N4176" s="66">
        <f t="shared" si="1255"/>
        <v>0</v>
      </c>
      <c r="O4176" s="152"/>
      <c r="P4176" s="172">
        <f t="shared" ref="P4176:P4239" si="1271">ROUND((IF(K4176&lt;100,0,K4176*$C$7)/$C$8),0)</f>
        <v>0</v>
      </c>
      <c r="Q4176" s="69">
        <f t="shared" si="1256"/>
        <v>0</v>
      </c>
      <c r="R4176" s="62">
        <f t="shared" si="1257"/>
        <v>0</v>
      </c>
      <c r="S4176" s="153"/>
      <c r="T4176" s="118" t="str">
        <f t="shared" si="1258"/>
        <v/>
      </c>
      <c r="U4176" s="154"/>
      <c r="V4176" s="154"/>
      <c r="W4176" s="154"/>
      <c r="X4176" s="154"/>
      <c r="Y4176" s="154"/>
      <c r="Z4176" s="154"/>
      <c r="AA4176" s="154"/>
      <c r="AB4176" s="154"/>
      <c r="AC4176" s="154"/>
      <c r="AD4176" s="154"/>
      <c r="AE4176" s="154"/>
      <c r="AF4176" s="154"/>
      <c r="AG4176" s="63">
        <f t="shared" si="1259"/>
        <v>0</v>
      </c>
      <c r="AH4176" s="56">
        <f t="shared" si="1260"/>
        <v>0</v>
      </c>
      <c r="AI4176" s="56">
        <f t="shared" si="1261"/>
        <v>0</v>
      </c>
      <c r="AJ4176" s="56">
        <f t="shared" si="1262"/>
        <v>0</v>
      </c>
      <c r="AK4176" s="56">
        <f t="shared" si="1263"/>
        <v>0</v>
      </c>
      <c r="AL4176" s="56">
        <f t="shared" si="1264"/>
        <v>0</v>
      </c>
      <c r="AM4176" s="56">
        <f t="shared" si="1265"/>
        <v>0</v>
      </c>
      <c r="AN4176" s="56">
        <f t="shared" si="1266"/>
        <v>0</v>
      </c>
      <c r="AO4176" s="56">
        <f t="shared" si="1267"/>
        <v>0</v>
      </c>
      <c r="AP4176" s="56">
        <f t="shared" si="1268"/>
        <v>0</v>
      </c>
      <c r="AQ4176" s="56">
        <f t="shared" si="1269"/>
        <v>0</v>
      </c>
      <c r="AR4176" s="86">
        <f t="shared" si="1270"/>
        <v>0</v>
      </c>
    </row>
    <row r="4177" spans="1:44" x14ac:dyDescent="0.25">
      <c r="A4177" s="178"/>
      <c r="B4177" s="55" t="str">
        <f>_xlfn.IFNA(VLOOKUP(A4177,'Ajánlatkérő(k) adatai'!$B$4:$C$205,2,0),"")</f>
        <v/>
      </c>
      <c r="C4177" s="178"/>
      <c r="D4177" s="55" t="str">
        <f>_xlfn.IFNA(VLOOKUP(C4177,'Számlafizető(k) adatai'!$C$4:$D$203,2,0),"")</f>
        <v/>
      </c>
      <c r="E4177" s="55" t="str">
        <f>_xlfn.IFNA(VLOOKUP(C4177,'Számlafizető(k) adatai'!$C$4:$M$203,11,0),"")</f>
        <v/>
      </c>
      <c r="F4177" s="178"/>
      <c r="G4177" s="178"/>
      <c r="H4177" s="178"/>
      <c r="I4177" s="55" t="str">
        <f>IF(F4177="","",VLOOKUP(LEFT(F4177,5),'Technikai cellák'!B:C,2,0))</f>
        <v/>
      </c>
      <c r="J4177" s="55" t="str">
        <f>IF(F4177="","",VLOOKUP(I4177,'Technikai cellák'!$C$1:$D$12,2,0))</f>
        <v/>
      </c>
      <c r="K4177" s="179"/>
      <c r="L4177" s="67" t="str">
        <f t="shared" si="1253"/>
        <v/>
      </c>
      <c r="M4177" s="68">
        <f t="shared" si="1254"/>
        <v>0</v>
      </c>
      <c r="N4177" s="66">
        <f t="shared" si="1255"/>
        <v>0</v>
      </c>
      <c r="O4177" s="152"/>
      <c r="P4177" s="172">
        <f t="shared" si="1271"/>
        <v>0</v>
      </c>
      <c r="Q4177" s="69">
        <f t="shared" si="1256"/>
        <v>0</v>
      </c>
      <c r="R4177" s="62">
        <f t="shared" si="1257"/>
        <v>0</v>
      </c>
      <c r="S4177" s="153"/>
      <c r="T4177" s="118" t="str">
        <f t="shared" si="1258"/>
        <v/>
      </c>
      <c r="U4177" s="154"/>
      <c r="V4177" s="154"/>
      <c r="W4177" s="154"/>
      <c r="X4177" s="154"/>
      <c r="Y4177" s="154"/>
      <c r="Z4177" s="154"/>
      <c r="AA4177" s="154"/>
      <c r="AB4177" s="154"/>
      <c r="AC4177" s="154"/>
      <c r="AD4177" s="154"/>
      <c r="AE4177" s="154"/>
      <c r="AF4177" s="154"/>
      <c r="AG4177" s="63">
        <f t="shared" si="1259"/>
        <v>0</v>
      </c>
      <c r="AH4177" s="56">
        <f t="shared" si="1260"/>
        <v>0</v>
      </c>
      <c r="AI4177" s="56">
        <f t="shared" si="1261"/>
        <v>0</v>
      </c>
      <c r="AJ4177" s="56">
        <f t="shared" si="1262"/>
        <v>0</v>
      </c>
      <c r="AK4177" s="56">
        <f t="shared" si="1263"/>
        <v>0</v>
      </c>
      <c r="AL4177" s="56">
        <f t="shared" si="1264"/>
        <v>0</v>
      </c>
      <c r="AM4177" s="56">
        <f t="shared" si="1265"/>
        <v>0</v>
      </c>
      <c r="AN4177" s="56">
        <f t="shared" si="1266"/>
        <v>0</v>
      </c>
      <c r="AO4177" s="56">
        <f t="shared" si="1267"/>
        <v>0</v>
      </c>
      <c r="AP4177" s="56">
        <f t="shared" si="1268"/>
        <v>0</v>
      </c>
      <c r="AQ4177" s="56">
        <f t="shared" si="1269"/>
        <v>0</v>
      </c>
      <c r="AR4177" s="86">
        <f t="shared" si="1270"/>
        <v>0</v>
      </c>
    </row>
    <row r="4178" spans="1:44" x14ac:dyDescent="0.25">
      <c r="A4178" s="178"/>
      <c r="B4178" s="55" t="str">
        <f>_xlfn.IFNA(VLOOKUP(A4178,'Ajánlatkérő(k) adatai'!$B$4:$C$205,2,0),"")</f>
        <v/>
      </c>
      <c r="C4178" s="178"/>
      <c r="D4178" s="55" t="str">
        <f>_xlfn.IFNA(VLOOKUP(C4178,'Számlafizető(k) adatai'!$C$4:$D$203,2,0),"")</f>
        <v/>
      </c>
      <c r="E4178" s="55" t="str">
        <f>_xlfn.IFNA(VLOOKUP(C4178,'Számlafizető(k) adatai'!$C$4:$M$203,11,0),"")</f>
        <v/>
      </c>
      <c r="F4178" s="178"/>
      <c r="G4178" s="178"/>
      <c r="H4178" s="178"/>
      <c r="I4178" s="55" t="str">
        <f>IF(F4178="","",VLOOKUP(LEFT(F4178,5),'Technikai cellák'!B:C,2,0))</f>
        <v/>
      </c>
      <c r="J4178" s="55" t="str">
        <f>IF(F4178="","",VLOOKUP(I4178,'Technikai cellák'!$C$1:$D$12,2,0))</f>
        <v/>
      </c>
      <c r="K4178" s="179"/>
      <c r="L4178" s="67" t="str">
        <f t="shared" si="1253"/>
        <v/>
      </c>
      <c r="M4178" s="68">
        <f t="shared" si="1254"/>
        <v>0</v>
      </c>
      <c r="N4178" s="66">
        <f t="shared" si="1255"/>
        <v>0</v>
      </c>
      <c r="O4178" s="152"/>
      <c r="P4178" s="172">
        <f t="shared" si="1271"/>
        <v>0</v>
      </c>
      <c r="Q4178" s="69">
        <f t="shared" si="1256"/>
        <v>0</v>
      </c>
      <c r="R4178" s="62">
        <f t="shared" si="1257"/>
        <v>0</v>
      </c>
      <c r="S4178" s="153"/>
      <c r="T4178" s="118" t="str">
        <f t="shared" si="1258"/>
        <v/>
      </c>
      <c r="U4178" s="154"/>
      <c r="V4178" s="154"/>
      <c r="W4178" s="154"/>
      <c r="X4178" s="154"/>
      <c r="Y4178" s="154"/>
      <c r="Z4178" s="154"/>
      <c r="AA4178" s="154"/>
      <c r="AB4178" s="154"/>
      <c r="AC4178" s="154"/>
      <c r="AD4178" s="154"/>
      <c r="AE4178" s="154"/>
      <c r="AF4178" s="154"/>
      <c r="AG4178" s="63">
        <f t="shared" si="1259"/>
        <v>0</v>
      </c>
      <c r="AH4178" s="56">
        <f t="shared" si="1260"/>
        <v>0</v>
      </c>
      <c r="AI4178" s="56">
        <f t="shared" si="1261"/>
        <v>0</v>
      </c>
      <c r="AJ4178" s="56">
        <f t="shared" si="1262"/>
        <v>0</v>
      </c>
      <c r="AK4178" s="56">
        <f t="shared" si="1263"/>
        <v>0</v>
      </c>
      <c r="AL4178" s="56">
        <f t="shared" si="1264"/>
        <v>0</v>
      </c>
      <c r="AM4178" s="56">
        <f t="shared" si="1265"/>
        <v>0</v>
      </c>
      <c r="AN4178" s="56">
        <f t="shared" si="1266"/>
        <v>0</v>
      </c>
      <c r="AO4178" s="56">
        <f t="shared" si="1267"/>
        <v>0</v>
      </c>
      <c r="AP4178" s="56">
        <f t="shared" si="1268"/>
        <v>0</v>
      </c>
      <c r="AQ4178" s="56">
        <f t="shared" si="1269"/>
        <v>0</v>
      </c>
      <c r="AR4178" s="86">
        <f t="shared" si="1270"/>
        <v>0</v>
      </c>
    </row>
    <row r="4179" spans="1:44" x14ac:dyDescent="0.25">
      <c r="A4179" s="178"/>
      <c r="B4179" s="55" t="str">
        <f>_xlfn.IFNA(VLOOKUP(A4179,'Ajánlatkérő(k) adatai'!$B$4:$C$205,2,0),"")</f>
        <v/>
      </c>
      <c r="C4179" s="178"/>
      <c r="D4179" s="55" t="str">
        <f>_xlfn.IFNA(VLOOKUP(C4179,'Számlafizető(k) adatai'!$C$4:$D$203,2,0),"")</f>
        <v/>
      </c>
      <c r="E4179" s="55" t="str">
        <f>_xlfn.IFNA(VLOOKUP(C4179,'Számlafizető(k) adatai'!$C$4:$M$203,11,0),"")</f>
        <v/>
      </c>
      <c r="F4179" s="178"/>
      <c r="G4179" s="178"/>
      <c r="H4179" s="178"/>
      <c r="I4179" s="55" t="str">
        <f>IF(F4179="","",VLOOKUP(LEFT(F4179,5),'Technikai cellák'!B:C,2,0))</f>
        <v/>
      </c>
      <c r="J4179" s="55" t="str">
        <f>IF(F4179="","",VLOOKUP(I4179,'Technikai cellák'!$C$1:$D$12,2,0))</f>
        <v/>
      </c>
      <c r="K4179" s="179"/>
      <c r="L4179" s="67" t="str">
        <f t="shared" si="1253"/>
        <v/>
      </c>
      <c r="M4179" s="68">
        <f t="shared" si="1254"/>
        <v>0</v>
      </c>
      <c r="N4179" s="66">
        <f t="shared" si="1255"/>
        <v>0</v>
      </c>
      <c r="O4179" s="152"/>
      <c r="P4179" s="172">
        <f t="shared" si="1271"/>
        <v>0</v>
      </c>
      <c r="Q4179" s="69">
        <f t="shared" si="1256"/>
        <v>0</v>
      </c>
      <c r="R4179" s="62">
        <f t="shared" si="1257"/>
        <v>0</v>
      </c>
      <c r="S4179" s="153"/>
      <c r="T4179" s="118" t="str">
        <f t="shared" si="1258"/>
        <v/>
      </c>
      <c r="U4179" s="154"/>
      <c r="V4179" s="154"/>
      <c r="W4179" s="154"/>
      <c r="X4179" s="154"/>
      <c r="Y4179" s="154"/>
      <c r="Z4179" s="154"/>
      <c r="AA4179" s="154"/>
      <c r="AB4179" s="154"/>
      <c r="AC4179" s="154"/>
      <c r="AD4179" s="154"/>
      <c r="AE4179" s="154"/>
      <c r="AF4179" s="154"/>
      <c r="AG4179" s="63">
        <f t="shared" si="1259"/>
        <v>0</v>
      </c>
      <c r="AH4179" s="56">
        <f t="shared" si="1260"/>
        <v>0</v>
      </c>
      <c r="AI4179" s="56">
        <f t="shared" si="1261"/>
        <v>0</v>
      </c>
      <c r="AJ4179" s="56">
        <f t="shared" si="1262"/>
        <v>0</v>
      </c>
      <c r="AK4179" s="56">
        <f t="shared" si="1263"/>
        <v>0</v>
      </c>
      <c r="AL4179" s="56">
        <f t="shared" si="1264"/>
        <v>0</v>
      </c>
      <c r="AM4179" s="56">
        <f t="shared" si="1265"/>
        <v>0</v>
      </c>
      <c r="AN4179" s="56">
        <f t="shared" si="1266"/>
        <v>0</v>
      </c>
      <c r="AO4179" s="56">
        <f t="shared" si="1267"/>
        <v>0</v>
      </c>
      <c r="AP4179" s="56">
        <f t="shared" si="1268"/>
        <v>0</v>
      </c>
      <c r="AQ4179" s="56">
        <f t="shared" si="1269"/>
        <v>0</v>
      </c>
      <c r="AR4179" s="86">
        <f t="shared" si="1270"/>
        <v>0</v>
      </c>
    </row>
    <row r="4180" spans="1:44" x14ac:dyDescent="0.25">
      <c r="A4180" s="178"/>
      <c r="B4180" s="55" t="str">
        <f>_xlfn.IFNA(VLOOKUP(A4180,'Ajánlatkérő(k) adatai'!$B$4:$C$205,2,0),"")</f>
        <v/>
      </c>
      <c r="C4180" s="178"/>
      <c r="D4180" s="55" t="str">
        <f>_xlfn.IFNA(VLOOKUP(C4180,'Számlafizető(k) adatai'!$C$4:$D$203,2,0),"")</f>
        <v/>
      </c>
      <c r="E4180" s="55" t="str">
        <f>_xlfn.IFNA(VLOOKUP(C4180,'Számlafizető(k) adatai'!$C$4:$M$203,11,0),"")</f>
        <v/>
      </c>
      <c r="F4180" s="178"/>
      <c r="G4180" s="178"/>
      <c r="H4180" s="178"/>
      <c r="I4180" s="55" t="str">
        <f>IF(F4180="","",VLOOKUP(LEFT(F4180,5),'Technikai cellák'!B:C,2,0))</f>
        <v/>
      </c>
      <c r="J4180" s="55" t="str">
        <f>IF(F4180="","",VLOOKUP(I4180,'Technikai cellák'!$C$1:$D$12,2,0))</f>
        <v/>
      </c>
      <c r="K4180" s="179"/>
      <c r="L4180" s="67" t="str">
        <f t="shared" si="1253"/>
        <v/>
      </c>
      <c r="M4180" s="68">
        <f t="shared" si="1254"/>
        <v>0</v>
      </c>
      <c r="N4180" s="66">
        <f t="shared" si="1255"/>
        <v>0</v>
      </c>
      <c r="O4180" s="152"/>
      <c r="P4180" s="172">
        <f t="shared" si="1271"/>
        <v>0</v>
      </c>
      <c r="Q4180" s="69">
        <f t="shared" si="1256"/>
        <v>0</v>
      </c>
      <c r="R4180" s="62">
        <f t="shared" si="1257"/>
        <v>0</v>
      </c>
      <c r="S4180" s="153"/>
      <c r="T4180" s="118" t="str">
        <f t="shared" si="1258"/>
        <v/>
      </c>
      <c r="U4180" s="154"/>
      <c r="V4180" s="154"/>
      <c r="W4180" s="154"/>
      <c r="X4180" s="154"/>
      <c r="Y4180" s="154"/>
      <c r="Z4180" s="154"/>
      <c r="AA4180" s="154"/>
      <c r="AB4180" s="154"/>
      <c r="AC4180" s="154"/>
      <c r="AD4180" s="154"/>
      <c r="AE4180" s="154"/>
      <c r="AF4180" s="154"/>
      <c r="AG4180" s="63">
        <f t="shared" si="1259"/>
        <v>0</v>
      </c>
      <c r="AH4180" s="56">
        <f t="shared" si="1260"/>
        <v>0</v>
      </c>
      <c r="AI4180" s="56">
        <f t="shared" si="1261"/>
        <v>0</v>
      </c>
      <c r="AJ4180" s="56">
        <f t="shared" si="1262"/>
        <v>0</v>
      </c>
      <c r="AK4180" s="56">
        <f t="shared" si="1263"/>
        <v>0</v>
      </c>
      <c r="AL4180" s="56">
        <f t="shared" si="1264"/>
        <v>0</v>
      </c>
      <c r="AM4180" s="56">
        <f t="shared" si="1265"/>
        <v>0</v>
      </c>
      <c r="AN4180" s="56">
        <f t="shared" si="1266"/>
        <v>0</v>
      </c>
      <c r="AO4180" s="56">
        <f t="shared" si="1267"/>
        <v>0</v>
      </c>
      <c r="AP4180" s="56">
        <f t="shared" si="1268"/>
        <v>0</v>
      </c>
      <c r="AQ4180" s="56">
        <f t="shared" si="1269"/>
        <v>0</v>
      </c>
      <c r="AR4180" s="86">
        <f t="shared" si="1270"/>
        <v>0</v>
      </c>
    </row>
    <row r="4181" spans="1:44" x14ac:dyDescent="0.25">
      <c r="A4181" s="178"/>
      <c r="B4181" s="55" t="str">
        <f>_xlfn.IFNA(VLOOKUP(A4181,'Ajánlatkérő(k) adatai'!$B$4:$C$205,2,0),"")</f>
        <v/>
      </c>
      <c r="C4181" s="178"/>
      <c r="D4181" s="55" t="str">
        <f>_xlfn.IFNA(VLOOKUP(C4181,'Számlafizető(k) adatai'!$C$4:$D$203,2,0),"")</f>
        <v/>
      </c>
      <c r="E4181" s="55" t="str">
        <f>_xlfn.IFNA(VLOOKUP(C4181,'Számlafizető(k) adatai'!$C$4:$M$203,11,0),"")</f>
        <v/>
      </c>
      <c r="F4181" s="178"/>
      <c r="G4181" s="178"/>
      <c r="H4181" s="178"/>
      <c r="I4181" s="55" t="str">
        <f>IF(F4181="","",VLOOKUP(LEFT(F4181,5),'Technikai cellák'!B:C,2,0))</f>
        <v/>
      </c>
      <c r="J4181" s="55" t="str">
        <f>IF(F4181="","",VLOOKUP(I4181,'Technikai cellák'!$C$1:$D$12,2,0))</f>
        <v/>
      </c>
      <c r="K4181" s="179"/>
      <c r="L4181" s="67" t="str">
        <f t="shared" ref="L4181:L4244" si="1272">IF(K4181="","",IF(K4181&lt;20,"20 alatti",IF(K4181&lt;100,"20-99",IF(K4181&lt;500,"100-500","500-"))))</f>
        <v/>
      </c>
      <c r="M4181" s="68">
        <f t="shared" ref="M4181:M4244" si="1273">ROUND(IF(L4181="20 alatti",K4181*1,0),0)</f>
        <v>0</v>
      </c>
      <c r="N4181" s="66">
        <f t="shared" ref="N4181:N4244" si="1274">ROUND(IF(L4181="20-99",K4181*10.5,0),0)</f>
        <v>0</v>
      </c>
      <c r="O4181" s="152"/>
      <c r="P4181" s="172">
        <f t="shared" si="1271"/>
        <v>0</v>
      </c>
      <c r="Q4181" s="69">
        <f t="shared" ref="Q4181:Q4244" si="1275">ROUND(R4181*$F$10,0)</f>
        <v>0</v>
      </c>
      <c r="R4181" s="62">
        <f t="shared" ref="R4181:R4244" si="1276">SUM(AG4181:AR4181)</f>
        <v>0</v>
      </c>
      <c r="S4181" s="153"/>
      <c r="T4181" s="118" t="str">
        <f t="shared" ref="T4181:T4244" si="1277">IF(S4181="","",IF((DAYS360(S4181,$C$4,TRUE))/30&lt;0,"",(DAYS360(S4181,$C$4,))/30))</f>
        <v/>
      </c>
      <c r="U4181" s="154"/>
      <c r="V4181" s="154"/>
      <c r="W4181" s="154"/>
      <c r="X4181" s="154"/>
      <c r="Y4181" s="154"/>
      <c r="Z4181" s="154"/>
      <c r="AA4181" s="154"/>
      <c r="AB4181" s="154"/>
      <c r="AC4181" s="154"/>
      <c r="AD4181" s="154"/>
      <c r="AE4181" s="154"/>
      <c r="AF4181" s="154"/>
      <c r="AG4181" s="63">
        <f t="shared" ref="AG4181:AG4244" si="1278">ROUND((U4181*$C$7)/$C$8,0)</f>
        <v>0</v>
      </c>
      <c r="AH4181" s="56">
        <f t="shared" ref="AH4181:AH4244" si="1279">ROUND((V4181*$C$7)/$C$8,0)</f>
        <v>0</v>
      </c>
      <c r="AI4181" s="56">
        <f t="shared" ref="AI4181:AI4244" si="1280">ROUND((W4181*$C$7)/$C$8,0)</f>
        <v>0</v>
      </c>
      <c r="AJ4181" s="56">
        <f t="shared" ref="AJ4181:AJ4244" si="1281">ROUND((X4181*$C$7)/$C$8,0)</f>
        <v>0</v>
      </c>
      <c r="AK4181" s="56">
        <f t="shared" ref="AK4181:AK4244" si="1282">ROUND((Y4181*$C$7)/$C$8,0)</f>
        <v>0</v>
      </c>
      <c r="AL4181" s="56">
        <f t="shared" ref="AL4181:AL4244" si="1283">ROUND((Z4181*$C$7)/$C$8,0)</f>
        <v>0</v>
      </c>
      <c r="AM4181" s="56">
        <f t="shared" ref="AM4181:AM4244" si="1284">ROUND((AA4181*$C$7)/$C$8,0)</f>
        <v>0</v>
      </c>
      <c r="AN4181" s="56">
        <f t="shared" ref="AN4181:AN4244" si="1285">ROUND((AB4181*$C$7)/$C$8,0)</f>
        <v>0</v>
      </c>
      <c r="AO4181" s="56">
        <f t="shared" ref="AO4181:AO4244" si="1286">ROUND((AC4181*$C$7)/$C$8,0)</f>
        <v>0</v>
      </c>
      <c r="AP4181" s="56">
        <f t="shared" ref="AP4181:AP4244" si="1287">ROUND((AD4181*$C$7)/$C$8,0)</f>
        <v>0</v>
      </c>
      <c r="AQ4181" s="56">
        <f t="shared" ref="AQ4181:AQ4244" si="1288">ROUND((AE4181*$C$7)/$C$8,0)</f>
        <v>0</v>
      </c>
      <c r="AR4181" s="86">
        <f t="shared" ref="AR4181:AR4244" si="1289">ROUND((AF4181*$C$7)/$C$8,0)</f>
        <v>0</v>
      </c>
    </row>
    <row r="4182" spans="1:44" x14ac:dyDescent="0.25">
      <c r="A4182" s="178"/>
      <c r="B4182" s="55" t="str">
        <f>_xlfn.IFNA(VLOOKUP(A4182,'Ajánlatkérő(k) adatai'!$B$4:$C$205,2,0),"")</f>
        <v/>
      </c>
      <c r="C4182" s="178"/>
      <c r="D4182" s="55" t="str">
        <f>_xlfn.IFNA(VLOOKUP(C4182,'Számlafizető(k) adatai'!$C$4:$D$203,2,0),"")</f>
        <v/>
      </c>
      <c r="E4182" s="55" t="str">
        <f>_xlfn.IFNA(VLOOKUP(C4182,'Számlafizető(k) adatai'!$C$4:$M$203,11,0),"")</f>
        <v/>
      </c>
      <c r="F4182" s="178"/>
      <c r="G4182" s="178"/>
      <c r="H4182" s="178"/>
      <c r="I4182" s="55" t="str">
        <f>IF(F4182="","",VLOOKUP(LEFT(F4182,5),'Technikai cellák'!B:C,2,0))</f>
        <v/>
      </c>
      <c r="J4182" s="55" t="str">
        <f>IF(F4182="","",VLOOKUP(I4182,'Technikai cellák'!$C$1:$D$12,2,0))</f>
        <v/>
      </c>
      <c r="K4182" s="179"/>
      <c r="L4182" s="67" t="str">
        <f t="shared" si="1272"/>
        <v/>
      </c>
      <c r="M4182" s="68">
        <f t="shared" si="1273"/>
        <v>0</v>
      </c>
      <c r="N4182" s="66">
        <f t="shared" si="1274"/>
        <v>0</v>
      </c>
      <c r="O4182" s="152"/>
      <c r="P4182" s="172">
        <f t="shared" si="1271"/>
        <v>0</v>
      </c>
      <c r="Q4182" s="69">
        <f t="shared" si="1275"/>
        <v>0</v>
      </c>
      <c r="R4182" s="62">
        <f t="shared" si="1276"/>
        <v>0</v>
      </c>
      <c r="S4182" s="153"/>
      <c r="T4182" s="118" t="str">
        <f t="shared" si="1277"/>
        <v/>
      </c>
      <c r="U4182" s="154"/>
      <c r="V4182" s="154"/>
      <c r="W4182" s="154"/>
      <c r="X4182" s="154"/>
      <c r="Y4182" s="154"/>
      <c r="Z4182" s="154"/>
      <c r="AA4182" s="154"/>
      <c r="AB4182" s="154"/>
      <c r="AC4182" s="154"/>
      <c r="AD4182" s="154"/>
      <c r="AE4182" s="154"/>
      <c r="AF4182" s="154"/>
      <c r="AG4182" s="63">
        <f t="shared" si="1278"/>
        <v>0</v>
      </c>
      <c r="AH4182" s="56">
        <f t="shared" si="1279"/>
        <v>0</v>
      </c>
      <c r="AI4182" s="56">
        <f t="shared" si="1280"/>
        <v>0</v>
      </c>
      <c r="AJ4182" s="56">
        <f t="shared" si="1281"/>
        <v>0</v>
      </c>
      <c r="AK4182" s="56">
        <f t="shared" si="1282"/>
        <v>0</v>
      </c>
      <c r="AL4182" s="56">
        <f t="shared" si="1283"/>
        <v>0</v>
      </c>
      <c r="AM4182" s="56">
        <f t="shared" si="1284"/>
        <v>0</v>
      </c>
      <c r="AN4182" s="56">
        <f t="shared" si="1285"/>
        <v>0</v>
      </c>
      <c r="AO4182" s="56">
        <f t="shared" si="1286"/>
        <v>0</v>
      </c>
      <c r="AP4182" s="56">
        <f t="shared" si="1287"/>
        <v>0</v>
      </c>
      <c r="AQ4182" s="56">
        <f t="shared" si="1288"/>
        <v>0</v>
      </c>
      <c r="AR4182" s="86">
        <f t="shared" si="1289"/>
        <v>0</v>
      </c>
    </row>
    <row r="4183" spans="1:44" x14ac:dyDescent="0.25">
      <c r="A4183" s="178"/>
      <c r="B4183" s="55" t="str">
        <f>_xlfn.IFNA(VLOOKUP(A4183,'Ajánlatkérő(k) adatai'!$B$4:$C$205,2,0),"")</f>
        <v/>
      </c>
      <c r="C4183" s="178"/>
      <c r="D4183" s="55" t="str">
        <f>_xlfn.IFNA(VLOOKUP(C4183,'Számlafizető(k) adatai'!$C$4:$D$203,2,0),"")</f>
        <v/>
      </c>
      <c r="E4183" s="55" t="str">
        <f>_xlfn.IFNA(VLOOKUP(C4183,'Számlafizető(k) adatai'!$C$4:$M$203,11,0),"")</f>
        <v/>
      </c>
      <c r="F4183" s="178"/>
      <c r="G4183" s="178"/>
      <c r="H4183" s="178"/>
      <c r="I4183" s="55" t="str">
        <f>IF(F4183="","",VLOOKUP(LEFT(F4183,5),'Technikai cellák'!B:C,2,0))</f>
        <v/>
      </c>
      <c r="J4183" s="55" t="str">
        <f>IF(F4183="","",VLOOKUP(I4183,'Technikai cellák'!$C$1:$D$12,2,0))</f>
        <v/>
      </c>
      <c r="K4183" s="179"/>
      <c r="L4183" s="67" t="str">
        <f t="shared" si="1272"/>
        <v/>
      </c>
      <c r="M4183" s="68">
        <f t="shared" si="1273"/>
        <v>0</v>
      </c>
      <c r="N4183" s="66">
        <f t="shared" si="1274"/>
        <v>0</v>
      </c>
      <c r="O4183" s="152"/>
      <c r="P4183" s="172">
        <f t="shared" si="1271"/>
        <v>0</v>
      </c>
      <c r="Q4183" s="69">
        <f t="shared" si="1275"/>
        <v>0</v>
      </c>
      <c r="R4183" s="62">
        <f t="shared" si="1276"/>
        <v>0</v>
      </c>
      <c r="S4183" s="153"/>
      <c r="T4183" s="118" t="str">
        <f t="shared" si="1277"/>
        <v/>
      </c>
      <c r="U4183" s="154"/>
      <c r="V4183" s="154"/>
      <c r="W4183" s="154"/>
      <c r="X4183" s="154"/>
      <c r="Y4183" s="154"/>
      <c r="Z4183" s="154"/>
      <c r="AA4183" s="154"/>
      <c r="AB4183" s="154"/>
      <c r="AC4183" s="154"/>
      <c r="AD4183" s="154"/>
      <c r="AE4183" s="154"/>
      <c r="AF4183" s="154"/>
      <c r="AG4183" s="63">
        <f t="shared" si="1278"/>
        <v>0</v>
      </c>
      <c r="AH4183" s="56">
        <f t="shared" si="1279"/>
        <v>0</v>
      </c>
      <c r="AI4183" s="56">
        <f t="shared" si="1280"/>
        <v>0</v>
      </c>
      <c r="AJ4183" s="56">
        <f t="shared" si="1281"/>
        <v>0</v>
      </c>
      <c r="AK4183" s="56">
        <f t="shared" si="1282"/>
        <v>0</v>
      </c>
      <c r="AL4183" s="56">
        <f t="shared" si="1283"/>
        <v>0</v>
      </c>
      <c r="AM4183" s="56">
        <f t="shared" si="1284"/>
        <v>0</v>
      </c>
      <c r="AN4183" s="56">
        <f t="shared" si="1285"/>
        <v>0</v>
      </c>
      <c r="AO4183" s="56">
        <f t="shared" si="1286"/>
        <v>0</v>
      </c>
      <c r="AP4183" s="56">
        <f t="shared" si="1287"/>
        <v>0</v>
      </c>
      <c r="AQ4183" s="56">
        <f t="shared" si="1288"/>
        <v>0</v>
      </c>
      <c r="AR4183" s="86">
        <f t="shared" si="1289"/>
        <v>0</v>
      </c>
    </row>
    <row r="4184" spans="1:44" x14ac:dyDescent="0.25">
      <c r="A4184" s="178"/>
      <c r="B4184" s="55" t="str">
        <f>_xlfn.IFNA(VLOOKUP(A4184,'Ajánlatkérő(k) adatai'!$B$4:$C$205,2,0),"")</f>
        <v/>
      </c>
      <c r="C4184" s="178"/>
      <c r="D4184" s="55" t="str">
        <f>_xlfn.IFNA(VLOOKUP(C4184,'Számlafizető(k) adatai'!$C$4:$D$203,2,0),"")</f>
        <v/>
      </c>
      <c r="E4184" s="55" t="str">
        <f>_xlfn.IFNA(VLOOKUP(C4184,'Számlafizető(k) adatai'!$C$4:$M$203,11,0),"")</f>
        <v/>
      </c>
      <c r="F4184" s="178"/>
      <c r="G4184" s="178"/>
      <c r="H4184" s="178"/>
      <c r="I4184" s="55" t="str">
        <f>IF(F4184="","",VLOOKUP(LEFT(F4184,5),'Technikai cellák'!B:C,2,0))</f>
        <v/>
      </c>
      <c r="J4184" s="55" t="str">
        <f>IF(F4184="","",VLOOKUP(I4184,'Technikai cellák'!$C$1:$D$12,2,0))</f>
        <v/>
      </c>
      <c r="K4184" s="179"/>
      <c r="L4184" s="67" t="str">
        <f t="shared" si="1272"/>
        <v/>
      </c>
      <c r="M4184" s="68">
        <f t="shared" si="1273"/>
        <v>0</v>
      </c>
      <c r="N4184" s="66">
        <f t="shared" si="1274"/>
        <v>0</v>
      </c>
      <c r="O4184" s="152"/>
      <c r="P4184" s="172">
        <f t="shared" si="1271"/>
        <v>0</v>
      </c>
      <c r="Q4184" s="69">
        <f t="shared" si="1275"/>
        <v>0</v>
      </c>
      <c r="R4184" s="62">
        <f t="shared" si="1276"/>
        <v>0</v>
      </c>
      <c r="S4184" s="153"/>
      <c r="T4184" s="118" t="str">
        <f t="shared" si="1277"/>
        <v/>
      </c>
      <c r="U4184" s="154"/>
      <c r="V4184" s="154"/>
      <c r="W4184" s="154"/>
      <c r="X4184" s="154"/>
      <c r="Y4184" s="154"/>
      <c r="Z4184" s="154"/>
      <c r="AA4184" s="154"/>
      <c r="AB4184" s="154"/>
      <c r="AC4184" s="154"/>
      <c r="AD4184" s="154"/>
      <c r="AE4184" s="154"/>
      <c r="AF4184" s="154"/>
      <c r="AG4184" s="63">
        <f t="shared" si="1278"/>
        <v>0</v>
      </c>
      <c r="AH4184" s="56">
        <f t="shared" si="1279"/>
        <v>0</v>
      </c>
      <c r="AI4184" s="56">
        <f t="shared" si="1280"/>
        <v>0</v>
      </c>
      <c r="AJ4184" s="56">
        <f t="shared" si="1281"/>
        <v>0</v>
      </c>
      <c r="AK4184" s="56">
        <f t="shared" si="1282"/>
        <v>0</v>
      </c>
      <c r="AL4184" s="56">
        <f t="shared" si="1283"/>
        <v>0</v>
      </c>
      <c r="AM4184" s="56">
        <f t="shared" si="1284"/>
        <v>0</v>
      </c>
      <c r="AN4184" s="56">
        <f t="shared" si="1285"/>
        <v>0</v>
      </c>
      <c r="AO4184" s="56">
        <f t="shared" si="1286"/>
        <v>0</v>
      </c>
      <c r="AP4184" s="56">
        <f t="shared" si="1287"/>
        <v>0</v>
      </c>
      <c r="AQ4184" s="56">
        <f t="shared" si="1288"/>
        <v>0</v>
      </c>
      <c r="AR4184" s="86">
        <f t="shared" si="1289"/>
        <v>0</v>
      </c>
    </row>
    <row r="4185" spans="1:44" x14ac:dyDescent="0.25">
      <c r="A4185" s="178"/>
      <c r="B4185" s="55" t="str">
        <f>_xlfn.IFNA(VLOOKUP(A4185,'Ajánlatkérő(k) adatai'!$B$4:$C$205,2,0),"")</f>
        <v/>
      </c>
      <c r="C4185" s="178"/>
      <c r="D4185" s="55" t="str">
        <f>_xlfn.IFNA(VLOOKUP(C4185,'Számlafizető(k) adatai'!$C$4:$D$203,2,0),"")</f>
        <v/>
      </c>
      <c r="E4185" s="55" t="str">
        <f>_xlfn.IFNA(VLOOKUP(C4185,'Számlafizető(k) adatai'!$C$4:$M$203,11,0),"")</f>
        <v/>
      </c>
      <c r="F4185" s="178"/>
      <c r="G4185" s="178"/>
      <c r="H4185" s="178"/>
      <c r="I4185" s="55" t="str">
        <f>IF(F4185="","",VLOOKUP(LEFT(F4185,5),'Technikai cellák'!B:C,2,0))</f>
        <v/>
      </c>
      <c r="J4185" s="55" t="str">
        <f>IF(F4185="","",VLOOKUP(I4185,'Technikai cellák'!$C$1:$D$12,2,0))</f>
        <v/>
      </c>
      <c r="K4185" s="179"/>
      <c r="L4185" s="67" t="str">
        <f t="shared" si="1272"/>
        <v/>
      </c>
      <c r="M4185" s="68">
        <f t="shared" si="1273"/>
        <v>0</v>
      </c>
      <c r="N4185" s="66">
        <f t="shared" si="1274"/>
        <v>0</v>
      </c>
      <c r="O4185" s="152"/>
      <c r="P4185" s="172">
        <f t="shared" si="1271"/>
        <v>0</v>
      </c>
      <c r="Q4185" s="69">
        <f t="shared" si="1275"/>
        <v>0</v>
      </c>
      <c r="R4185" s="62">
        <f t="shared" si="1276"/>
        <v>0</v>
      </c>
      <c r="S4185" s="153"/>
      <c r="T4185" s="118" t="str">
        <f t="shared" si="1277"/>
        <v/>
      </c>
      <c r="U4185" s="154"/>
      <c r="V4185" s="154"/>
      <c r="W4185" s="154"/>
      <c r="X4185" s="154"/>
      <c r="Y4185" s="154"/>
      <c r="Z4185" s="154"/>
      <c r="AA4185" s="154"/>
      <c r="AB4185" s="154"/>
      <c r="AC4185" s="154"/>
      <c r="AD4185" s="154"/>
      <c r="AE4185" s="154"/>
      <c r="AF4185" s="154"/>
      <c r="AG4185" s="63">
        <f t="shared" si="1278"/>
        <v>0</v>
      </c>
      <c r="AH4185" s="56">
        <f t="shared" si="1279"/>
        <v>0</v>
      </c>
      <c r="AI4185" s="56">
        <f t="shared" si="1280"/>
        <v>0</v>
      </c>
      <c r="AJ4185" s="56">
        <f t="shared" si="1281"/>
        <v>0</v>
      </c>
      <c r="AK4185" s="56">
        <f t="shared" si="1282"/>
        <v>0</v>
      </c>
      <c r="AL4185" s="56">
        <f t="shared" si="1283"/>
        <v>0</v>
      </c>
      <c r="AM4185" s="56">
        <f t="shared" si="1284"/>
        <v>0</v>
      </c>
      <c r="AN4185" s="56">
        <f t="shared" si="1285"/>
        <v>0</v>
      </c>
      <c r="AO4185" s="56">
        <f t="shared" si="1286"/>
        <v>0</v>
      </c>
      <c r="AP4185" s="56">
        <f t="shared" si="1287"/>
        <v>0</v>
      </c>
      <c r="AQ4185" s="56">
        <f t="shared" si="1288"/>
        <v>0</v>
      </c>
      <c r="AR4185" s="86">
        <f t="shared" si="1289"/>
        <v>0</v>
      </c>
    </row>
    <row r="4186" spans="1:44" x14ac:dyDescent="0.25">
      <c r="A4186" s="178"/>
      <c r="B4186" s="55" t="str">
        <f>_xlfn.IFNA(VLOOKUP(A4186,'Ajánlatkérő(k) adatai'!$B$4:$C$205,2,0),"")</f>
        <v/>
      </c>
      <c r="C4186" s="178"/>
      <c r="D4186" s="55" t="str">
        <f>_xlfn.IFNA(VLOOKUP(C4186,'Számlafizető(k) adatai'!$C$4:$D$203,2,0),"")</f>
        <v/>
      </c>
      <c r="E4186" s="55" t="str">
        <f>_xlfn.IFNA(VLOOKUP(C4186,'Számlafizető(k) adatai'!$C$4:$M$203,11,0),"")</f>
        <v/>
      </c>
      <c r="F4186" s="178"/>
      <c r="G4186" s="178"/>
      <c r="H4186" s="178"/>
      <c r="I4186" s="55" t="str">
        <f>IF(F4186="","",VLOOKUP(LEFT(F4186,5),'Technikai cellák'!B:C,2,0))</f>
        <v/>
      </c>
      <c r="J4186" s="55" t="str">
        <f>IF(F4186="","",VLOOKUP(I4186,'Technikai cellák'!$C$1:$D$12,2,0))</f>
        <v/>
      </c>
      <c r="K4186" s="179"/>
      <c r="L4186" s="67" t="str">
        <f t="shared" si="1272"/>
        <v/>
      </c>
      <c r="M4186" s="68">
        <f t="shared" si="1273"/>
        <v>0</v>
      </c>
      <c r="N4186" s="66">
        <f t="shared" si="1274"/>
        <v>0</v>
      </c>
      <c r="O4186" s="152"/>
      <c r="P4186" s="172">
        <f t="shared" si="1271"/>
        <v>0</v>
      </c>
      <c r="Q4186" s="69">
        <f t="shared" si="1275"/>
        <v>0</v>
      </c>
      <c r="R4186" s="62">
        <f t="shared" si="1276"/>
        <v>0</v>
      </c>
      <c r="S4186" s="153"/>
      <c r="T4186" s="118" t="str">
        <f t="shared" si="1277"/>
        <v/>
      </c>
      <c r="U4186" s="154"/>
      <c r="V4186" s="154"/>
      <c r="W4186" s="154"/>
      <c r="X4186" s="154"/>
      <c r="Y4186" s="154"/>
      <c r="Z4186" s="154"/>
      <c r="AA4186" s="154"/>
      <c r="AB4186" s="154"/>
      <c r="AC4186" s="154"/>
      <c r="AD4186" s="154"/>
      <c r="AE4186" s="154"/>
      <c r="AF4186" s="154"/>
      <c r="AG4186" s="63">
        <f t="shared" si="1278"/>
        <v>0</v>
      </c>
      <c r="AH4186" s="56">
        <f t="shared" si="1279"/>
        <v>0</v>
      </c>
      <c r="AI4186" s="56">
        <f t="shared" si="1280"/>
        <v>0</v>
      </c>
      <c r="AJ4186" s="56">
        <f t="shared" si="1281"/>
        <v>0</v>
      </c>
      <c r="AK4186" s="56">
        <f t="shared" si="1282"/>
        <v>0</v>
      </c>
      <c r="AL4186" s="56">
        <f t="shared" si="1283"/>
        <v>0</v>
      </c>
      <c r="AM4186" s="56">
        <f t="shared" si="1284"/>
        <v>0</v>
      </c>
      <c r="AN4186" s="56">
        <f t="shared" si="1285"/>
        <v>0</v>
      </c>
      <c r="AO4186" s="56">
        <f t="shared" si="1286"/>
        <v>0</v>
      </c>
      <c r="AP4186" s="56">
        <f t="shared" si="1287"/>
        <v>0</v>
      </c>
      <c r="AQ4186" s="56">
        <f t="shared" si="1288"/>
        <v>0</v>
      </c>
      <c r="AR4186" s="86">
        <f t="shared" si="1289"/>
        <v>0</v>
      </c>
    </row>
    <row r="4187" spans="1:44" x14ac:dyDescent="0.25">
      <c r="A4187" s="178"/>
      <c r="B4187" s="55" t="str">
        <f>_xlfn.IFNA(VLOOKUP(A4187,'Ajánlatkérő(k) adatai'!$B$4:$C$205,2,0),"")</f>
        <v/>
      </c>
      <c r="C4187" s="178"/>
      <c r="D4187" s="55" t="str">
        <f>_xlfn.IFNA(VLOOKUP(C4187,'Számlafizető(k) adatai'!$C$4:$D$203,2,0),"")</f>
        <v/>
      </c>
      <c r="E4187" s="55" t="str">
        <f>_xlfn.IFNA(VLOOKUP(C4187,'Számlafizető(k) adatai'!$C$4:$M$203,11,0),"")</f>
        <v/>
      </c>
      <c r="F4187" s="178"/>
      <c r="G4187" s="178"/>
      <c r="H4187" s="178"/>
      <c r="I4187" s="55" t="str">
        <f>IF(F4187="","",VLOOKUP(LEFT(F4187,5),'Technikai cellák'!B:C,2,0))</f>
        <v/>
      </c>
      <c r="J4187" s="55" t="str">
        <f>IF(F4187="","",VLOOKUP(I4187,'Technikai cellák'!$C$1:$D$12,2,0))</f>
        <v/>
      </c>
      <c r="K4187" s="179"/>
      <c r="L4187" s="67" t="str">
        <f t="shared" si="1272"/>
        <v/>
      </c>
      <c r="M4187" s="68">
        <f t="shared" si="1273"/>
        <v>0</v>
      </c>
      <c r="N4187" s="66">
        <f t="shared" si="1274"/>
        <v>0</v>
      </c>
      <c r="O4187" s="152"/>
      <c r="P4187" s="172">
        <f t="shared" si="1271"/>
        <v>0</v>
      </c>
      <c r="Q4187" s="69">
        <f t="shared" si="1275"/>
        <v>0</v>
      </c>
      <c r="R4187" s="62">
        <f t="shared" si="1276"/>
        <v>0</v>
      </c>
      <c r="S4187" s="153"/>
      <c r="T4187" s="118" t="str">
        <f t="shared" si="1277"/>
        <v/>
      </c>
      <c r="U4187" s="154"/>
      <c r="V4187" s="154"/>
      <c r="W4187" s="154"/>
      <c r="X4187" s="154"/>
      <c r="Y4187" s="154"/>
      <c r="Z4187" s="154"/>
      <c r="AA4187" s="154"/>
      <c r="AB4187" s="154"/>
      <c r="AC4187" s="154"/>
      <c r="AD4187" s="154"/>
      <c r="AE4187" s="154"/>
      <c r="AF4187" s="154"/>
      <c r="AG4187" s="63">
        <f t="shared" si="1278"/>
        <v>0</v>
      </c>
      <c r="AH4187" s="56">
        <f t="shared" si="1279"/>
        <v>0</v>
      </c>
      <c r="AI4187" s="56">
        <f t="shared" si="1280"/>
        <v>0</v>
      </c>
      <c r="AJ4187" s="56">
        <f t="shared" si="1281"/>
        <v>0</v>
      </c>
      <c r="AK4187" s="56">
        <f t="shared" si="1282"/>
        <v>0</v>
      </c>
      <c r="AL4187" s="56">
        <f t="shared" si="1283"/>
        <v>0</v>
      </c>
      <c r="AM4187" s="56">
        <f t="shared" si="1284"/>
        <v>0</v>
      </c>
      <c r="AN4187" s="56">
        <f t="shared" si="1285"/>
        <v>0</v>
      </c>
      <c r="AO4187" s="56">
        <f t="shared" si="1286"/>
        <v>0</v>
      </c>
      <c r="AP4187" s="56">
        <f t="shared" si="1287"/>
        <v>0</v>
      </c>
      <c r="AQ4187" s="56">
        <f t="shared" si="1288"/>
        <v>0</v>
      </c>
      <c r="AR4187" s="86">
        <f t="shared" si="1289"/>
        <v>0</v>
      </c>
    </row>
    <row r="4188" spans="1:44" x14ac:dyDescent="0.25">
      <c r="A4188" s="178"/>
      <c r="B4188" s="55" t="str">
        <f>_xlfn.IFNA(VLOOKUP(A4188,'Ajánlatkérő(k) adatai'!$B$4:$C$205,2,0),"")</f>
        <v/>
      </c>
      <c r="C4188" s="178"/>
      <c r="D4188" s="55" t="str">
        <f>_xlfn.IFNA(VLOOKUP(C4188,'Számlafizető(k) adatai'!$C$4:$D$203,2,0),"")</f>
        <v/>
      </c>
      <c r="E4188" s="55" t="str">
        <f>_xlfn.IFNA(VLOOKUP(C4188,'Számlafizető(k) adatai'!$C$4:$M$203,11,0),"")</f>
        <v/>
      </c>
      <c r="F4188" s="178"/>
      <c r="G4188" s="178"/>
      <c r="H4188" s="178"/>
      <c r="I4188" s="55" t="str">
        <f>IF(F4188="","",VLOOKUP(LEFT(F4188,5),'Technikai cellák'!B:C,2,0))</f>
        <v/>
      </c>
      <c r="J4188" s="55" t="str">
        <f>IF(F4188="","",VLOOKUP(I4188,'Technikai cellák'!$C$1:$D$12,2,0))</f>
        <v/>
      </c>
      <c r="K4188" s="179"/>
      <c r="L4188" s="67" t="str">
        <f t="shared" si="1272"/>
        <v/>
      </c>
      <c r="M4188" s="68">
        <f t="shared" si="1273"/>
        <v>0</v>
      </c>
      <c r="N4188" s="66">
        <f t="shared" si="1274"/>
        <v>0</v>
      </c>
      <c r="O4188" s="152"/>
      <c r="P4188" s="172">
        <f t="shared" si="1271"/>
        <v>0</v>
      </c>
      <c r="Q4188" s="69">
        <f t="shared" si="1275"/>
        <v>0</v>
      </c>
      <c r="R4188" s="62">
        <f t="shared" si="1276"/>
        <v>0</v>
      </c>
      <c r="S4188" s="153"/>
      <c r="T4188" s="118" t="str">
        <f t="shared" si="1277"/>
        <v/>
      </c>
      <c r="U4188" s="154"/>
      <c r="V4188" s="154"/>
      <c r="W4188" s="154"/>
      <c r="X4188" s="154"/>
      <c r="Y4188" s="154"/>
      <c r="Z4188" s="154"/>
      <c r="AA4188" s="154"/>
      <c r="AB4188" s="154"/>
      <c r="AC4188" s="154"/>
      <c r="AD4188" s="154"/>
      <c r="AE4188" s="154"/>
      <c r="AF4188" s="154"/>
      <c r="AG4188" s="63">
        <f t="shared" si="1278"/>
        <v>0</v>
      </c>
      <c r="AH4188" s="56">
        <f t="shared" si="1279"/>
        <v>0</v>
      </c>
      <c r="AI4188" s="56">
        <f t="shared" si="1280"/>
        <v>0</v>
      </c>
      <c r="AJ4188" s="56">
        <f t="shared" si="1281"/>
        <v>0</v>
      </c>
      <c r="AK4188" s="56">
        <f t="shared" si="1282"/>
        <v>0</v>
      </c>
      <c r="AL4188" s="56">
        <f t="shared" si="1283"/>
        <v>0</v>
      </c>
      <c r="AM4188" s="56">
        <f t="shared" si="1284"/>
        <v>0</v>
      </c>
      <c r="AN4188" s="56">
        <f t="shared" si="1285"/>
        <v>0</v>
      </c>
      <c r="AO4188" s="56">
        <f t="shared" si="1286"/>
        <v>0</v>
      </c>
      <c r="AP4188" s="56">
        <f t="shared" si="1287"/>
        <v>0</v>
      </c>
      <c r="AQ4188" s="56">
        <f t="shared" si="1288"/>
        <v>0</v>
      </c>
      <c r="AR4188" s="86">
        <f t="shared" si="1289"/>
        <v>0</v>
      </c>
    </row>
    <row r="4189" spans="1:44" x14ac:dyDescent="0.25">
      <c r="A4189" s="178"/>
      <c r="B4189" s="55" t="str">
        <f>_xlfn.IFNA(VLOOKUP(A4189,'Ajánlatkérő(k) adatai'!$B$4:$C$205,2,0),"")</f>
        <v/>
      </c>
      <c r="C4189" s="178"/>
      <c r="D4189" s="55" t="str">
        <f>_xlfn.IFNA(VLOOKUP(C4189,'Számlafizető(k) adatai'!$C$4:$D$203,2,0),"")</f>
        <v/>
      </c>
      <c r="E4189" s="55" t="str">
        <f>_xlfn.IFNA(VLOOKUP(C4189,'Számlafizető(k) adatai'!$C$4:$M$203,11,0),"")</f>
        <v/>
      </c>
      <c r="F4189" s="178"/>
      <c r="G4189" s="178"/>
      <c r="H4189" s="178"/>
      <c r="I4189" s="55" t="str">
        <f>IF(F4189="","",VLOOKUP(LEFT(F4189,5),'Technikai cellák'!B:C,2,0))</f>
        <v/>
      </c>
      <c r="J4189" s="55" t="str">
        <f>IF(F4189="","",VLOOKUP(I4189,'Technikai cellák'!$C$1:$D$12,2,0))</f>
        <v/>
      </c>
      <c r="K4189" s="179"/>
      <c r="L4189" s="67" t="str">
        <f t="shared" si="1272"/>
        <v/>
      </c>
      <c r="M4189" s="68">
        <f t="shared" si="1273"/>
        <v>0</v>
      </c>
      <c r="N4189" s="66">
        <f t="shared" si="1274"/>
        <v>0</v>
      </c>
      <c r="O4189" s="152"/>
      <c r="P4189" s="172">
        <f t="shared" si="1271"/>
        <v>0</v>
      </c>
      <c r="Q4189" s="69">
        <f t="shared" si="1275"/>
        <v>0</v>
      </c>
      <c r="R4189" s="62">
        <f t="shared" si="1276"/>
        <v>0</v>
      </c>
      <c r="S4189" s="153"/>
      <c r="T4189" s="118" t="str">
        <f t="shared" si="1277"/>
        <v/>
      </c>
      <c r="U4189" s="154"/>
      <c r="V4189" s="154"/>
      <c r="W4189" s="154"/>
      <c r="X4189" s="154"/>
      <c r="Y4189" s="154"/>
      <c r="Z4189" s="154"/>
      <c r="AA4189" s="154"/>
      <c r="AB4189" s="154"/>
      <c r="AC4189" s="154"/>
      <c r="AD4189" s="154"/>
      <c r="AE4189" s="154"/>
      <c r="AF4189" s="154"/>
      <c r="AG4189" s="63">
        <f t="shared" si="1278"/>
        <v>0</v>
      </c>
      <c r="AH4189" s="56">
        <f t="shared" si="1279"/>
        <v>0</v>
      </c>
      <c r="AI4189" s="56">
        <f t="shared" si="1280"/>
        <v>0</v>
      </c>
      <c r="AJ4189" s="56">
        <f t="shared" si="1281"/>
        <v>0</v>
      </c>
      <c r="AK4189" s="56">
        <f t="shared" si="1282"/>
        <v>0</v>
      </c>
      <c r="AL4189" s="56">
        <f t="shared" si="1283"/>
        <v>0</v>
      </c>
      <c r="AM4189" s="56">
        <f t="shared" si="1284"/>
        <v>0</v>
      </c>
      <c r="AN4189" s="56">
        <f t="shared" si="1285"/>
        <v>0</v>
      </c>
      <c r="AO4189" s="56">
        <f t="shared" si="1286"/>
        <v>0</v>
      </c>
      <c r="AP4189" s="56">
        <f t="shared" si="1287"/>
        <v>0</v>
      </c>
      <c r="AQ4189" s="56">
        <f t="shared" si="1288"/>
        <v>0</v>
      </c>
      <c r="AR4189" s="86">
        <f t="shared" si="1289"/>
        <v>0</v>
      </c>
    </row>
    <row r="4190" spans="1:44" x14ac:dyDescent="0.25">
      <c r="A4190" s="178"/>
      <c r="B4190" s="55" t="str">
        <f>_xlfn.IFNA(VLOOKUP(A4190,'Ajánlatkérő(k) adatai'!$B$4:$C$205,2,0),"")</f>
        <v/>
      </c>
      <c r="C4190" s="178"/>
      <c r="D4190" s="55" t="str">
        <f>_xlfn.IFNA(VLOOKUP(C4190,'Számlafizető(k) adatai'!$C$4:$D$203,2,0),"")</f>
        <v/>
      </c>
      <c r="E4190" s="55" t="str">
        <f>_xlfn.IFNA(VLOOKUP(C4190,'Számlafizető(k) adatai'!$C$4:$M$203,11,0),"")</f>
        <v/>
      </c>
      <c r="F4190" s="178"/>
      <c r="G4190" s="178"/>
      <c r="H4190" s="178"/>
      <c r="I4190" s="55" t="str">
        <f>IF(F4190="","",VLOOKUP(LEFT(F4190,5),'Technikai cellák'!B:C,2,0))</f>
        <v/>
      </c>
      <c r="J4190" s="55" t="str">
        <f>IF(F4190="","",VLOOKUP(I4190,'Technikai cellák'!$C$1:$D$12,2,0))</f>
        <v/>
      </c>
      <c r="K4190" s="179"/>
      <c r="L4190" s="67" t="str">
        <f t="shared" si="1272"/>
        <v/>
      </c>
      <c r="M4190" s="68">
        <f t="shared" si="1273"/>
        <v>0</v>
      </c>
      <c r="N4190" s="66">
        <f t="shared" si="1274"/>
        <v>0</v>
      </c>
      <c r="O4190" s="152"/>
      <c r="P4190" s="172">
        <f t="shared" si="1271"/>
        <v>0</v>
      </c>
      <c r="Q4190" s="69">
        <f t="shared" si="1275"/>
        <v>0</v>
      </c>
      <c r="R4190" s="62">
        <f t="shared" si="1276"/>
        <v>0</v>
      </c>
      <c r="S4190" s="153"/>
      <c r="T4190" s="118" t="str">
        <f t="shared" si="1277"/>
        <v/>
      </c>
      <c r="U4190" s="154"/>
      <c r="V4190" s="154"/>
      <c r="W4190" s="154"/>
      <c r="X4190" s="154"/>
      <c r="Y4190" s="154"/>
      <c r="Z4190" s="154"/>
      <c r="AA4190" s="154"/>
      <c r="AB4190" s="154"/>
      <c r="AC4190" s="154"/>
      <c r="AD4190" s="154"/>
      <c r="AE4190" s="154"/>
      <c r="AF4190" s="154"/>
      <c r="AG4190" s="63">
        <f t="shared" si="1278"/>
        <v>0</v>
      </c>
      <c r="AH4190" s="56">
        <f t="shared" si="1279"/>
        <v>0</v>
      </c>
      <c r="AI4190" s="56">
        <f t="shared" si="1280"/>
        <v>0</v>
      </c>
      <c r="AJ4190" s="56">
        <f t="shared" si="1281"/>
        <v>0</v>
      </c>
      <c r="AK4190" s="56">
        <f t="shared" si="1282"/>
        <v>0</v>
      </c>
      <c r="AL4190" s="56">
        <f t="shared" si="1283"/>
        <v>0</v>
      </c>
      <c r="AM4190" s="56">
        <f t="shared" si="1284"/>
        <v>0</v>
      </c>
      <c r="AN4190" s="56">
        <f t="shared" si="1285"/>
        <v>0</v>
      </c>
      <c r="AO4190" s="56">
        <f t="shared" si="1286"/>
        <v>0</v>
      </c>
      <c r="AP4190" s="56">
        <f t="shared" si="1287"/>
        <v>0</v>
      </c>
      <c r="AQ4190" s="56">
        <f t="shared" si="1288"/>
        <v>0</v>
      </c>
      <c r="AR4190" s="86">
        <f t="shared" si="1289"/>
        <v>0</v>
      </c>
    </row>
    <row r="4191" spans="1:44" x14ac:dyDescent="0.25">
      <c r="A4191" s="178"/>
      <c r="B4191" s="55" t="str">
        <f>_xlfn.IFNA(VLOOKUP(A4191,'Ajánlatkérő(k) adatai'!$B$4:$C$205,2,0),"")</f>
        <v/>
      </c>
      <c r="C4191" s="178"/>
      <c r="D4191" s="55" t="str">
        <f>_xlfn.IFNA(VLOOKUP(C4191,'Számlafizető(k) adatai'!$C$4:$D$203,2,0),"")</f>
        <v/>
      </c>
      <c r="E4191" s="55" t="str">
        <f>_xlfn.IFNA(VLOOKUP(C4191,'Számlafizető(k) adatai'!$C$4:$M$203,11,0),"")</f>
        <v/>
      </c>
      <c r="F4191" s="178"/>
      <c r="G4191" s="178"/>
      <c r="H4191" s="178"/>
      <c r="I4191" s="55" t="str">
        <f>IF(F4191="","",VLOOKUP(LEFT(F4191,5),'Technikai cellák'!B:C,2,0))</f>
        <v/>
      </c>
      <c r="J4191" s="55" t="str">
        <f>IF(F4191="","",VLOOKUP(I4191,'Technikai cellák'!$C$1:$D$12,2,0))</f>
        <v/>
      </c>
      <c r="K4191" s="179"/>
      <c r="L4191" s="67" t="str">
        <f t="shared" si="1272"/>
        <v/>
      </c>
      <c r="M4191" s="68">
        <f t="shared" si="1273"/>
        <v>0</v>
      </c>
      <c r="N4191" s="66">
        <f t="shared" si="1274"/>
        <v>0</v>
      </c>
      <c r="O4191" s="152"/>
      <c r="P4191" s="172">
        <f t="shared" si="1271"/>
        <v>0</v>
      </c>
      <c r="Q4191" s="69">
        <f t="shared" si="1275"/>
        <v>0</v>
      </c>
      <c r="R4191" s="62">
        <f t="shared" si="1276"/>
        <v>0</v>
      </c>
      <c r="S4191" s="153"/>
      <c r="T4191" s="118" t="str">
        <f t="shared" si="1277"/>
        <v/>
      </c>
      <c r="U4191" s="154"/>
      <c r="V4191" s="154"/>
      <c r="W4191" s="154"/>
      <c r="X4191" s="154"/>
      <c r="Y4191" s="154"/>
      <c r="Z4191" s="154"/>
      <c r="AA4191" s="154"/>
      <c r="AB4191" s="154"/>
      <c r="AC4191" s="154"/>
      <c r="AD4191" s="154"/>
      <c r="AE4191" s="154"/>
      <c r="AF4191" s="154"/>
      <c r="AG4191" s="63">
        <f t="shared" si="1278"/>
        <v>0</v>
      </c>
      <c r="AH4191" s="56">
        <f t="shared" si="1279"/>
        <v>0</v>
      </c>
      <c r="AI4191" s="56">
        <f t="shared" si="1280"/>
        <v>0</v>
      </c>
      <c r="AJ4191" s="56">
        <f t="shared" si="1281"/>
        <v>0</v>
      </c>
      <c r="AK4191" s="56">
        <f t="shared" si="1282"/>
        <v>0</v>
      </c>
      <c r="AL4191" s="56">
        <f t="shared" si="1283"/>
        <v>0</v>
      </c>
      <c r="AM4191" s="56">
        <f t="shared" si="1284"/>
        <v>0</v>
      </c>
      <c r="AN4191" s="56">
        <f t="shared" si="1285"/>
        <v>0</v>
      </c>
      <c r="AO4191" s="56">
        <f t="shared" si="1286"/>
        <v>0</v>
      </c>
      <c r="AP4191" s="56">
        <f t="shared" si="1287"/>
        <v>0</v>
      </c>
      <c r="AQ4191" s="56">
        <f t="shared" si="1288"/>
        <v>0</v>
      </c>
      <c r="AR4191" s="86">
        <f t="shared" si="1289"/>
        <v>0</v>
      </c>
    </row>
    <row r="4192" spans="1:44" x14ac:dyDescent="0.25">
      <c r="A4192" s="178"/>
      <c r="B4192" s="55" t="str">
        <f>_xlfn.IFNA(VLOOKUP(A4192,'Ajánlatkérő(k) adatai'!$B$4:$C$205,2,0),"")</f>
        <v/>
      </c>
      <c r="C4192" s="178"/>
      <c r="D4192" s="55" t="str">
        <f>_xlfn.IFNA(VLOOKUP(C4192,'Számlafizető(k) adatai'!$C$4:$D$203,2,0),"")</f>
        <v/>
      </c>
      <c r="E4192" s="55" t="str">
        <f>_xlfn.IFNA(VLOOKUP(C4192,'Számlafizető(k) adatai'!$C$4:$M$203,11,0),"")</f>
        <v/>
      </c>
      <c r="F4192" s="178"/>
      <c r="G4192" s="178"/>
      <c r="H4192" s="178"/>
      <c r="I4192" s="55" t="str">
        <f>IF(F4192="","",VLOOKUP(LEFT(F4192,5),'Technikai cellák'!B:C,2,0))</f>
        <v/>
      </c>
      <c r="J4192" s="55" t="str">
        <f>IF(F4192="","",VLOOKUP(I4192,'Technikai cellák'!$C$1:$D$12,2,0))</f>
        <v/>
      </c>
      <c r="K4192" s="179"/>
      <c r="L4192" s="67" t="str">
        <f t="shared" si="1272"/>
        <v/>
      </c>
      <c r="M4192" s="68">
        <f t="shared" si="1273"/>
        <v>0</v>
      </c>
      <c r="N4192" s="66">
        <f t="shared" si="1274"/>
        <v>0</v>
      </c>
      <c r="O4192" s="152"/>
      <c r="P4192" s="172">
        <f t="shared" si="1271"/>
        <v>0</v>
      </c>
      <c r="Q4192" s="69">
        <f t="shared" si="1275"/>
        <v>0</v>
      </c>
      <c r="R4192" s="62">
        <f t="shared" si="1276"/>
        <v>0</v>
      </c>
      <c r="S4192" s="153"/>
      <c r="T4192" s="118" t="str">
        <f t="shared" si="1277"/>
        <v/>
      </c>
      <c r="U4192" s="154"/>
      <c r="V4192" s="154"/>
      <c r="W4192" s="154"/>
      <c r="X4192" s="154"/>
      <c r="Y4192" s="154"/>
      <c r="Z4192" s="154"/>
      <c r="AA4192" s="154"/>
      <c r="AB4192" s="154"/>
      <c r="AC4192" s="154"/>
      <c r="AD4192" s="154"/>
      <c r="AE4192" s="154"/>
      <c r="AF4192" s="154"/>
      <c r="AG4192" s="63">
        <f t="shared" si="1278"/>
        <v>0</v>
      </c>
      <c r="AH4192" s="56">
        <f t="shared" si="1279"/>
        <v>0</v>
      </c>
      <c r="AI4192" s="56">
        <f t="shared" si="1280"/>
        <v>0</v>
      </c>
      <c r="AJ4192" s="56">
        <f t="shared" si="1281"/>
        <v>0</v>
      </c>
      <c r="AK4192" s="56">
        <f t="shared" si="1282"/>
        <v>0</v>
      </c>
      <c r="AL4192" s="56">
        <f t="shared" si="1283"/>
        <v>0</v>
      </c>
      <c r="AM4192" s="56">
        <f t="shared" si="1284"/>
        <v>0</v>
      </c>
      <c r="AN4192" s="56">
        <f t="shared" si="1285"/>
        <v>0</v>
      </c>
      <c r="AO4192" s="56">
        <f t="shared" si="1286"/>
        <v>0</v>
      </c>
      <c r="AP4192" s="56">
        <f t="shared" si="1287"/>
        <v>0</v>
      </c>
      <c r="AQ4192" s="56">
        <f t="shared" si="1288"/>
        <v>0</v>
      </c>
      <c r="AR4192" s="86">
        <f t="shared" si="1289"/>
        <v>0</v>
      </c>
    </row>
    <row r="4193" spans="1:44" x14ac:dyDescent="0.25">
      <c r="A4193" s="178"/>
      <c r="B4193" s="55" t="str">
        <f>_xlfn.IFNA(VLOOKUP(A4193,'Ajánlatkérő(k) adatai'!$B$4:$C$205,2,0),"")</f>
        <v/>
      </c>
      <c r="C4193" s="178"/>
      <c r="D4193" s="55" t="str">
        <f>_xlfn.IFNA(VLOOKUP(C4193,'Számlafizető(k) adatai'!$C$4:$D$203,2,0),"")</f>
        <v/>
      </c>
      <c r="E4193" s="55" t="str">
        <f>_xlfn.IFNA(VLOOKUP(C4193,'Számlafizető(k) adatai'!$C$4:$M$203,11,0),"")</f>
        <v/>
      </c>
      <c r="F4193" s="178"/>
      <c r="G4193" s="178"/>
      <c r="H4193" s="178"/>
      <c r="I4193" s="55" t="str">
        <f>IF(F4193="","",VLOOKUP(LEFT(F4193,5),'Technikai cellák'!B:C,2,0))</f>
        <v/>
      </c>
      <c r="J4193" s="55" t="str">
        <f>IF(F4193="","",VLOOKUP(I4193,'Technikai cellák'!$C$1:$D$12,2,0))</f>
        <v/>
      </c>
      <c r="K4193" s="179"/>
      <c r="L4193" s="67" t="str">
        <f t="shared" si="1272"/>
        <v/>
      </c>
      <c r="M4193" s="68">
        <f t="shared" si="1273"/>
        <v>0</v>
      </c>
      <c r="N4193" s="66">
        <f t="shared" si="1274"/>
        <v>0</v>
      </c>
      <c r="O4193" s="152"/>
      <c r="P4193" s="172">
        <f t="shared" si="1271"/>
        <v>0</v>
      </c>
      <c r="Q4193" s="69">
        <f t="shared" si="1275"/>
        <v>0</v>
      </c>
      <c r="R4193" s="62">
        <f t="shared" si="1276"/>
        <v>0</v>
      </c>
      <c r="S4193" s="153"/>
      <c r="T4193" s="118" t="str">
        <f t="shared" si="1277"/>
        <v/>
      </c>
      <c r="U4193" s="154"/>
      <c r="V4193" s="154"/>
      <c r="W4193" s="154"/>
      <c r="X4193" s="154"/>
      <c r="Y4193" s="154"/>
      <c r="Z4193" s="154"/>
      <c r="AA4193" s="154"/>
      <c r="AB4193" s="154"/>
      <c r="AC4193" s="154"/>
      <c r="AD4193" s="154"/>
      <c r="AE4193" s="154"/>
      <c r="AF4193" s="154"/>
      <c r="AG4193" s="63">
        <f t="shared" si="1278"/>
        <v>0</v>
      </c>
      <c r="AH4193" s="56">
        <f t="shared" si="1279"/>
        <v>0</v>
      </c>
      <c r="AI4193" s="56">
        <f t="shared" si="1280"/>
        <v>0</v>
      </c>
      <c r="AJ4193" s="56">
        <f t="shared" si="1281"/>
        <v>0</v>
      </c>
      <c r="AK4193" s="56">
        <f t="shared" si="1282"/>
        <v>0</v>
      </c>
      <c r="AL4193" s="56">
        <f t="shared" si="1283"/>
        <v>0</v>
      </c>
      <c r="AM4193" s="56">
        <f t="shared" si="1284"/>
        <v>0</v>
      </c>
      <c r="AN4193" s="56">
        <f t="shared" si="1285"/>
        <v>0</v>
      </c>
      <c r="AO4193" s="56">
        <f t="shared" si="1286"/>
        <v>0</v>
      </c>
      <c r="AP4193" s="56">
        <f t="shared" si="1287"/>
        <v>0</v>
      </c>
      <c r="AQ4193" s="56">
        <f t="shared" si="1288"/>
        <v>0</v>
      </c>
      <c r="AR4193" s="86">
        <f t="shared" si="1289"/>
        <v>0</v>
      </c>
    </row>
    <row r="4194" spans="1:44" x14ac:dyDescent="0.25">
      <c r="A4194" s="178"/>
      <c r="B4194" s="55" t="str">
        <f>_xlfn.IFNA(VLOOKUP(A4194,'Ajánlatkérő(k) adatai'!$B$4:$C$205,2,0),"")</f>
        <v/>
      </c>
      <c r="C4194" s="178"/>
      <c r="D4194" s="55" t="str">
        <f>_xlfn.IFNA(VLOOKUP(C4194,'Számlafizető(k) adatai'!$C$4:$D$203,2,0),"")</f>
        <v/>
      </c>
      <c r="E4194" s="55" t="str">
        <f>_xlfn.IFNA(VLOOKUP(C4194,'Számlafizető(k) adatai'!$C$4:$M$203,11,0),"")</f>
        <v/>
      </c>
      <c r="F4194" s="178"/>
      <c r="G4194" s="178"/>
      <c r="H4194" s="178"/>
      <c r="I4194" s="55" t="str">
        <f>IF(F4194="","",VLOOKUP(LEFT(F4194,5),'Technikai cellák'!B:C,2,0))</f>
        <v/>
      </c>
      <c r="J4194" s="55" t="str">
        <f>IF(F4194="","",VLOOKUP(I4194,'Technikai cellák'!$C$1:$D$12,2,0))</f>
        <v/>
      </c>
      <c r="K4194" s="179"/>
      <c r="L4194" s="67" t="str">
        <f t="shared" si="1272"/>
        <v/>
      </c>
      <c r="M4194" s="68">
        <f t="shared" si="1273"/>
        <v>0</v>
      </c>
      <c r="N4194" s="66">
        <f t="shared" si="1274"/>
        <v>0</v>
      </c>
      <c r="O4194" s="152"/>
      <c r="P4194" s="172">
        <f t="shared" si="1271"/>
        <v>0</v>
      </c>
      <c r="Q4194" s="69">
        <f t="shared" si="1275"/>
        <v>0</v>
      </c>
      <c r="R4194" s="62">
        <f t="shared" si="1276"/>
        <v>0</v>
      </c>
      <c r="S4194" s="153"/>
      <c r="T4194" s="118" t="str">
        <f t="shared" si="1277"/>
        <v/>
      </c>
      <c r="U4194" s="154"/>
      <c r="V4194" s="154"/>
      <c r="W4194" s="154"/>
      <c r="X4194" s="154"/>
      <c r="Y4194" s="154"/>
      <c r="Z4194" s="154"/>
      <c r="AA4194" s="154"/>
      <c r="AB4194" s="154"/>
      <c r="AC4194" s="154"/>
      <c r="AD4194" s="154"/>
      <c r="AE4194" s="154"/>
      <c r="AF4194" s="154"/>
      <c r="AG4194" s="63">
        <f t="shared" si="1278"/>
        <v>0</v>
      </c>
      <c r="AH4194" s="56">
        <f t="shared" si="1279"/>
        <v>0</v>
      </c>
      <c r="AI4194" s="56">
        <f t="shared" si="1280"/>
        <v>0</v>
      </c>
      <c r="AJ4194" s="56">
        <f t="shared" si="1281"/>
        <v>0</v>
      </c>
      <c r="AK4194" s="56">
        <f t="shared" si="1282"/>
        <v>0</v>
      </c>
      <c r="AL4194" s="56">
        <f t="shared" si="1283"/>
        <v>0</v>
      </c>
      <c r="AM4194" s="56">
        <f t="shared" si="1284"/>
        <v>0</v>
      </c>
      <c r="AN4194" s="56">
        <f t="shared" si="1285"/>
        <v>0</v>
      </c>
      <c r="AO4194" s="56">
        <f t="shared" si="1286"/>
        <v>0</v>
      </c>
      <c r="AP4194" s="56">
        <f t="shared" si="1287"/>
        <v>0</v>
      </c>
      <c r="AQ4194" s="56">
        <f t="shared" si="1288"/>
        <v>0</v>
      </c>
      <c r="AR4194" s="86">
        <f t="shared" si="1289"/>
        <v>0</v>
      </c>
    </row>
    <row r="4195" spans="1:44" x14ac:dyDescent="0.25">
      <c r="A4195" s="178"/>
      <c r="B4195" s="55" t="str">
        <f>_xlfn.IFNA(VLOOKUP(A4195,'Ajánlatkérő(k) adatai'!$B$4:$C$205,2,0),"")</f>
        <v/>
      </c>
      <c r="C4195" s="178"/>
      <c r="D4195" s="55" t="str">
        <f>_xlfn.IFNA(VLOOKUP(C4195,'Számlafizető(k) adatai'!$C$4:$D$203,2,0),"")</f>
        <v/>
      </c>
      <c r="E4195" s="55" t="str">
        <f>_xlfn.IFNA(VLOOKUP(C4195,'Számlafizető(k) adatai'!$C$4:$M$203,11,0),"")</f>
        <v/>
      </c>
      <c r="F4195" s="178"/>
      <c r="G4195" s="178"/>
      <c r="H4195" s="178"/>
      <c r="I4195" s="55" t="str">
        <f>IF(F4195="","",VLOOKUP(LEFT(F4195,5),'Technikai cellák'!B:C,2,0))</f>
        <v/>
      </c>
      <c r="J4195" s="55" t="str">
        <f>IF(F4195="","",VLOOKUP(I4195,'Technikai cellák'!$C$1:$D$12,2,0))</f>
        <v/>
      </c>
      <c r="K4195" s="179"/>
      <c r="L4195" s="67" t="str">
        <f t="shared" si="1272"/>
        <v/>
      </c>
      <c r="M4195" s="68">
        <f t="shared" si="1273"/>
        <v>0</v>
      </c>
      <c r="N4195" s="66">
        <f t="shared" si="1274"/>
        <v>0</v>
      </c>
      <c r="O4195" s="152"/>
      <c r="P4195" s="172">
        <f t="shared" si="1271"/>
        <v>0</v>
      </c>
      <c r="Q4195" s="69">
        <f t="shared" si="1275"/>
        <v>0</v>
      </c>
      <c r="R4195" s="62">
        <f t="shared" si="1276"/>
        <v>0</v>
      </c>
      <c r="S4195" s="153"/>
      <c r="T4195" s="118" t="str">
        <f t="shared" si="1277"/>
        <v/>
      </c>
      <c r="U4195" s="154"/>
      <c r="V4195" s="154"/>
      <c r="W4195" s="154"/>
      <c r="X4195" s="154"/>
      <c r="Y4195" s="154"/>
      <c r="Z4195" s="154"/>
      <c r="AA4195" s="154"/>
      <c r="AB4195" s="154"/>
      <c r="AC4195" s="154"/>
      <c r="AD4195" s="154"/>
      <c r="AE4195" s="154"/>
      <c r="AF4195" s="154"/>
      <c r="AG4195" s="63">
        <f t="shared" si="1278"/>
        <v>0</v>
      </c>
      <c r="AH4195" s="56">
        <f t="shared" si="1279"/>
        <v>0</v>
      </c>
      <c r="AI4195" s="56">
        <f t="shared" si="1280"/>
        <v>0</v>
      </c>
      <c r="AJ4195" s="56">
        <f t="shared" si="1281"/>
        <v>0</v>
      </c>
      <c r="AK4195" s="56">
        <f t="shared" si="1282"/>
        <v>0</v>
      </c>
      <c r="AL4195" s="56">
        <f t="shared" si="1283"/>
        <v>0</v>
      </c>
      <c r="AM4195" s="56">
        <f t="shared" si="1284"/>
        <v>0</v>
      </c>
      <c r="AN4195" s="56">
        <f t="shared" si="1285"/>
        <v>0</v>
      </c>
      <c r="AO4195" s="56">
        <f t="shared" si="1286"/>
        <v>0</v>
      </c>
      <c r="AP4195" s="56">
        <f t="shared" si="1287"/>
        <v>0</v>
      </c>
      <c r="AQ4195" s="56">
        <f t="shared" si="1288"/>
        <v>0</v>
      </c>
      <c r="AR4195" s="86">
        <f t="shared" si="1289"/>
        <v>0</v>
      </c>
    </row>
    <row r="4196" spans="1:44" x14ac:dyDescent="0.25">
      <c r="A4196" s="178"/>
      <c r="B4196" s="55" t="str">
        <f>_xlfn.IFNA(VLOOKUP(A4196,'Ajánlatkérő(k) adatai'!$B$4:$C$205,2,0),"")</f>
        <v/>
      </c>
      <c r="C4196" s="178"/>
      <c r="D4196" s="55" t="str">
        <f>_xlfn.IFNA(VLOOKUP(C4196,'Számlafizető(k) adatai'!$C$4:$D$203,2,0),"")</f>
        <v/>
      </c>
      <c r="E4196" s="55" t="str">
        <f>_xlfn.IFNA(VLOOKUP(C4196,'Számlafizető(k) adatai'!$C$4:$M$203,11,0),"")</f>
        <v/>
      </c>
      <c r="F4196" s="178"/>
      <c r="G4196" s="178"/>
      <c r="H4196" s="178"/>
      <c r="I4196" s="55" t="str">
        <f>IF(F4196="","",VLOOKUP(LEFT(F4196,5),'Technikai cellák'!B:C,2,0))</f>
        <v/>
      </c>
      <c r="J4196" s="55" t="str">
        <f>IF(F4196="","",VLOOKUP(I4196,'Technikai cellák'!$C$1:$D$12,2,0))</f>
        <v/>
      </c>
      <c r="K4196" s="179"/>
      <c r="L4196" s="67" t="str">
        <f t="shared" si="1272"/>
        <v/>
      </c>
      <c r="M4196" s="68">
        <f t="shared" si="1273"/>
        <v>0</v>
      </c>
      <c r="N4196" s="66">
        <f t="shared" si="1274"/>
        <v>0</v>
      </c>
      <c r="O4196" s="152"/>
      <c r="P4196" s="172">
        <f t="shared" si="1271"/>
        <v>0</v>
      </c>
      <c r="Q4196" s="69">
        <f t="shared" si="1275"/>
        <v>0</v>
      </c>
      <c r="R4196" s="62">
        <f t="shared" si="1276"/>
        <v>0</v>
      </c>
      <c r="S4196" s="153"/>
      <c r="T4196" s="118" t="str">
        <f t="shared" si="1277"/>
        <v/>
      </c>
      <c r="U4196" s="154"/>
      <c r="V4196" s="154"/>
      <c r="W4196" s="154"/>
      <c r="X4196" s="154"/>
      <c r="Y4196" s="154"/>
      <c r="Z4196" s="154"/>
      <c r="AA4196" s="154"/>
      <c r="AB4196" s="154"/>
      <c r="AC4196" s="154"/>
      <c r="AD4196" s="154"/>
      <c r="AE4196" s="154"/>
      <c r="AF4196" s="154"/>
      <c r="AG4196" s="63">
        <f t="shared" si="1278"/>
        <v>0</v>
      </c>
      <c r="AH4196" s="56">
        <f t="shared" si="1279"/>
        <v>0</v>
      </c>
      <c r="AI4196" s="56">
        <f t="shared" si="1280"/>
        <v>0</v>
      </c>
      <c r="AJ4196" s="56">
        <f t="shared" si="1281"/>
        <v>0</v>
      </c>
      <c r="AK4196" s="56">
        <f t="shared" si="1282"/>
        <v>0</v>
      </c>
      <c r="AL4196" s="56">
        <f t="shared" si="1283"/>
        <v>0</v>
      </c>
      <c r="AM4196" s="56">
        <f t="shared" si="1284"/>
        <v>0</v>
      </c>
      <c r="AN4196" s="56">
        <f t="shared" si="1285"/>
        <v>0</v>
      </c>
      <c r="AO4196" s="56">
        <f t="shared" si="1286"/>
        <v>0</v>
      </c>
      <c r="AP4196" s="56">
        <f t="shared" si="1287"/>
        <v>0</v>
      </c>
      <c r="AQ4196" s="56">
        <f t="shared" si="1288"/>
        <v>0</v>
      </c>
      <c r="AR4196" s="86">
        <f t="shared" si="1289"/>
        <v>0</v>
      </c>
    </row>
    <row r="4197" spans="1:44" x14ac:dyDescent="0.25">
      <c r="A4197" s="178"/>
      <c r="B4197" s="55" t="str">
        <f>_xlfn.IFNA(VLOOKUP(A4197,'Ajánlatkérő(k) adatai'!$B$4:$C$205,2,0),"")</f>
        <v/>
      </c>
      <c r="C4197" s="178"/>
      <c r="D4197" s="55" t="str">
        <f>_xlfn.IFNA(VLOOKUP(C4197,'Számlafizető(k) adatai'!$C$4:$D$203,2,0),"")</f>
        <v/>
      </c>
      <c r="E4197" s="55" t="str">
        <f>_xlfn.IFNA(VLOOKUP(C4197,'Számlafizető(k) adatai'!$C$4:$M$203,11,0),"")</f>
        <v/>
      </c>
      <c r="F4197" s="178"/>
      <c r="G4197" s="178"/>
      <c r="H4197" s="178"/>
      <c r="I4197" s="55" t="str">
        <f>IF(F4197="","",VLOOKUP(LEFT(F4197,5),'Technikai cellák'!B:C,2,0))</f>
        <v/>
      </c>
      <c r="J4197" s="55" t="str">
        <f>IF(F4197="","",VLOOKUP(I4197,'Technikai cellák'!$C$1:$D$12,2,0))</f>
        <v/>
      </c>
      <c r="K4197" s="179"/>
      <c r="L4197" s="67" t="str">
        <f t="shared" si="1272"/>
        <v/>
      </c>
      <c r="M4197" s="68">
        <f t="shared" si="1273"/>
        <v>0</v>
      </c>
      <c r="N4197" s="66">
        <f t="shared" si="1274"/>
        <v>0</v>
      </c>
      <c r="O4197" s="152"/>
      <c r="P4197" s="172">
        <f t="shared" si="1271"/>
        <v>0</v>
      </c>
      <c r="Q4197" s="69">
        <f t="shared" si="1275"/>
        <v>0</v>
      </c>
      <c r="R4197" s="62">
        <f t="shared" si="1276"/>
        <v>0</v>
      </c>
      <c r="S4197" s="153"/>
      <c r="T4197" s="118" t="str">
        <f t="shared" si="1277"/>
        <v/>
      </c>
      <c r="U4197" s="154"/>
      <c r="V4197" s="154"/>
      <c r="W4197" s="154"/>
      <c r="X4197" s="154"/>
      <c r="Y4197" s="154"/>
      <c r="Z4197" s="154"/>
      <c r="AA4197" s="154"/>
      <c r="AB4197" s="154"/>
      <c r="AC4197" s="154"/>
      <c r="AD4197" s="154"/>
      <c r="AE4197" s="154"/>
      <c r="AF4197" s="154"/>
      <c r="AG4197" s="63">
        <f t="shared" si="1278"/>
        <v>0</v>
      </c>
      <c r="AH4197" s="56">
        <f t="shared" si="1279"/>
        <v>0</v>
      </c>
      <c r="AI4197" s="56">
        <f t="shared" si="1280"/>
        <v>0</v>
      </c>
      <c r="AJ4197" s="56">
        <f t="shared" si="1281"/>
        <v>0</v>
      </c>
      <c r="AK4197" s="56">
        <f t="shared" si="1282"/>
        <v>0</v>
      </c>
      <c r="AL4197" s="56">
        <f t="shared" si="1283"/>
        <v>0</v>
      </c>
      <c r="AM4197" s="56">
        <f t="shared" si="1284"/>
        <v>0</v>
      </c>
      <c r="AN4197" s="56">
        <f t="shared" si="1285"/>
        <v>0</v>
      </c>
      <c r="AO4197" s="56">
        <f t="shared" si="1286"/>
        <v>0</v>
      </c>
      <c r="AP4197" s="56">
        <f t="shared" si="1287"/>
        <v>0</v>
      </c>
      <c r="AQ4197" s="56">
        <f t="shared" si="1288"/>
        <v>0</v>
      </c>
      <c r="AR4197" s="86">
        <f t="shared" si="1289"/>
        <v>0</v>
      </c>
    </row>
    <row r="4198" spans="1:44" x14ac:dyDescent="0.25">
      <c r="A4198" s="178"/>
      <c r="B4198" s="55" t="str">
        <f>_xlfn.IFNA(VLOOKUP(A4198,'Ajánlatkérő(k) adatai'!$B$4:$C$205,2,0),"")</f>
        <v/>
      </c>
      <c r="C4198" s="178"/>
      <c r="D4198" s="55" t="str">
        <f>_xlfn.IFNA(VLOOKUP(C4198,'Számlafizető(k) adatai'!$C$4:$D$203,2,0),"")</f>
        <v/>
      </c>
      <c r="E4198" s="55" t="str">
        <f>_xlfn.IFNA(VLOOKUP(C4198,'Számlafizető(k) adatai'!$C$4:$M$203,11,0),"")</f>
        <v/>
      </c>
      <c r="F4198" s="178"/>
      <c r="G4198" s="178"/>
      <c r="H4198" s="178"/>
      <c r="I4198" s="55" t="str">
        <f>IF(F4198="","",VLOOKUP(LEFT(F4198,5),'Technikai cellák'!B:C,2,0))</f>
        <v/>
      </c>
      <c r="J4198" s="55" t="str">
        <f>IF(F4198="","",VLOOKUP(I4198,'Technikai cellák'!$C$1:$D$12,2,0))</f>
        <v/>
      </c>
      <c r="K4198" s="179"/>
      <c r="L4198" s="67" t="str">
        <f t="shared" si="1272"/>
        <v/>
      </c>
      <c r="M4198" s="68">
        <f t="shared" si="1273"/>
        <v>0</v>
      </c>
      <c r="N4198" s="66">
        <f t="shared" si="1274"/>
        <v>0</v>
      </c>
      <c r="O4198" s="152"/>
      <c r="P4198" s="172">
        <f t="shared" si="1271"/>
        <v>0</v>
      </c>
      <c r="Q4198" s="69">
        <f t="shared" si="1275"/>
        <v>0</v>
      </c>
      <c r="R4198" s="62">
        <f t="shared" si="1276"/>
        <v>0</v>
      </c>
      <c r="S4198" s="153"/>
      <c r="T4198" s="118" t="str">
        <f t="shared" si="1277"/>
        <v/>
      </c>
      <c r="U4198" s="154"/>
      <c r="V4198" s="154"/>
      <c r="W4198" s="154"/>
      <c r="X4198" s="154"/>
      <c r="Y4198" s="154"/>
      <c r="Z4198" s="154"/>
      <c r="AA4198" s="154"/>
      <c r="AB4198" s="154"/>
      <c r="AC4198" s="154"/>
      <c r="AD4198" s="154"/>
      <c r="AE4198" s="154"/>
      <c r="AF4198" s="154"/>
      <c r="AG4198" s="63">
        <f t="shared" si="1278"/>
        <v>0</v>
      </c>
      <c r="AH4198" s="56">
        <f t="shared" si="1279"/>
        <v>0</v>
      </c>
      <c r="AI4198" s="56">
        <f t="shared" si="1280"/>
        <v>0</v>
      </c>
      <c r="AJ4198" s="56">
        <f t="shared" si="1281"/>
        <v>0</v>
      </c>
      <c r="AK4198" s="56">
        <f t="shared" si="1282"/>
        <v>0</v>
      </c>
      <c r="AL4198" s="56">
        <f t="shared" si="1283"/>
        <v>0</v>
      </c>
      <c r="AM4198" s="56">
        <f t="shared" si="1284"/>
        <v>0</v>
      </c>
      <c r="AN4198" s="56">
        <f t="shared" si="1285"/>
        <v>0</v>
      </c>
      <c r="AO4198" s="56">
        <f t="shared" si="1286"/>
        <v>0</v>
      </c>
      <c r="AP4198" s="56">
        <f t="shared" si="1287"/>
        <v>0</v>
      </c>
      <c r="AQ4198" s="56">
        <f t="shared" si="1288"/>
        <v>0</v>
      </c>
      <c r="AR4198" s="86">
        <f t="shared" si="1289"/>
        <v>0</v>
      </c>
    </row>
    <row r="4199" spans="1:44" x14ac:dyDescent="0.25">
      <c r="A4199" s="178"/>
      <c r="B4199" s="55" t="str">
        <f>_xlfn.IFNA(VLOOKUP(A4199,'Ajánlatkérő(k) adatai'!$B$4:$C$205,2,0),"")</f>
        <v/>
      </c>
      <c r="C4199" s="178"/>
      <c r="D4199" s="55" t="str">
        <f>_xlfn.IFNA(VLOOKUP(C4199,'Számlafizető(k) adatai'!$C$4:$D$203,2,0),"")</f>
        <v/>
      </c>
      <c r="E4199" s="55" t="str">
        <f>_xlfn.IFNA(VLOOKUP(C4199,'Számlafizető(k) adatai'!$C$4:$M$203,11,0),"")</f>
        <v/>
      </c>
      <c r="F4199" s="178"/>
      <c r="G4199" s="178"/>
      <c r="H4199" s="178"/>
      <c r="I4199" s="55" t="str">
        <f>IF(F4199="","",VLOOKUP(LEFT(F4199,5),'Technikai cellák'!B:C,2,0))</f>
        <v/>
      </c>
      <c r="J4199" s="55" t="str">
        <f>IF(F4199="","",VLOOKUP(I4199,'Technikai cellák'!$C$1:$D$12,2,0))</f>
        <v/>
      </c>
      <c r="K4199" s="179"/>
      <c r="L4199" s="67" t="str">
        <f t="shared" si="1272"/>
        <v/>
      </c>
      <c r="M4199" s="68">
        <f t="shared" si="1273"/>
        <v>0</v>
      </c>
      <c r="N4199" s="66">
        <f t="shared" si="1274"/>
        <v>0</v>
      </c>
      <c r="O4199" s="152"/>
      <c r="P4199" s="172">
        <f t="shared" si="1271"/>
        <v>0</v>
      </c>
      <c r="Q4199" s="69">
        <f t="shared" si="1275"/>
        <v>0</v>
      </c>
      <c r="R4199" s="62">
        <f t="shared" si="1276"/>
        <v>0</v>
      </c>
      <c r="S4199" s="153"/>
      <c r="T4199" s="118" t="str">
        <f t="shared" si="1277"/>
        <v/>
      </c>
      <c r="U4199" s="154"/>
      <c r="V4199" s="154"/>
      <c r="W4199" s="154"/>
      <c r="X4199" s="154"/>
      <c r="Y4199" s="154"/>
      <c r="Z4199" s="154"/>
      <c r="AA4199" s="154"/>
      <c r="AB4199" s="154"/>
      <c r="AC4199" s="154"/>
      <c r="AD4199" s="154"/>
      <c r="AE4199" s="154"/>
      <c r="AF4199" s="154"/>
      <c r="AG4199" s="63">
        <f t="shared" si="1278"/>
        <v>0</v>
      </c>
      <c r="AH4199" s="56">
        <f t="shared" si="1279"/>
        <v>0</v>
      </c>
      <c r="AI4199" s="56">
        <f t="shared" si="1280"/>
        <v>0</v>
      </c>
      <c r="AJ4199" s="56">
        <f t="shared" si="1281"/>
        <v>0</v>
      </c>
      <c r="AK4199" s="56">
        <f t="shared" si="1282"/>
        <v>0</v>
      </c>
      <c r="AL4199" s="56">
        <f t="shared" si="1283"/>
        <v>0</v>
      </c>
      <c r="AM4199" s="56">
        <f t="shared" si="1284"/>
        <v>0</v>
      </c>
      <c r="AN4199" s="56">
        <f t="shared" si="1285"/>
        <v>0</v>
      </c>
      <c r="AO4199" s="56">
        <f t="shared" si="1286"/>
        <v>0</v>
      </c>
      <c r="AP4199" s="56">
        <f t="shared" si="1287"/>
        <v>0</v>
      </c>
      <c r="AQ4199" s="56">
        <f t="shared" si="1288"/>
        <v>0</v>
      </c>
      <c r="AR4199" s="86">
        <f t="shared" si="1289"/>
        <v>0</v>
      </c>
    </row>
    <row r="4200" spans="1:44" x14ac:dyDescent="0.25">
      <c r="A4200" s="178"/>
      <c r="B4200" s="55" t="str">
        <f>_xlfn.IFNA(VLOOKUP(A4200,'Ajánlatkérő(k) adatai'!$B$4:$C$205,2,0),"")</f>
        <v/>
      </c>
      <c r="C4200" s="178"/>
      <c r="D4200" s="55" t="str">
        <f>_xlfn.IFNA(VLOOKUP(C4200,'Számlafizető(k) adatai'!$C$4:$D$203,2,0),"")</f>
        <v/>
      </c>
      <c r="E4200" s="55" t="str">
        <f>_xlfn.IFNA(VLOOKUP(C4200,'Számlafizető(k) adatai'!$C$4:$M$203,11,0),"")</f>
        <v/>
      </c>
      <c r="F4200" s="178"/>
      <c r="G4200" s="178"/>
      <c r="H4200" s="178"/>
      <c r="I4200" s="55" t="str">
        <f>IF(F4200="","",VLOOKUP(LEFT(F4200,5),'Technikai cellák'!B:C,2,0))</f>
        <v/>
      </c>
      <c r="J4200" s="55" t="str">
        <f>IF(F4200="","",VLOOKUP(I4200,'Technikai cellák'!$C$1:$D$12,2,0))</f>
        <v/>
      </c>
      <c r="K4200" s="179"/>
      <c r="L4200" s="67" t="str">
        <f t="shared" si="1272"/>
        <v/>
      </c>
      <c r="M4200" s="68">
        <f t="shared" si="1273"/>
        <v>0</v>
      </c>
      <c r="N4200" s="66">
        <f t="shared" si="1274"/>
        <v>0</v>
      </c>
      <c r="O4200" s="152"/>
      <c r="P4200" s="172">
        <f t="shared" si="1271"/>
        <v>0</v>
      </c>
      <c r="Q4200" s="69">
        <f t="shared" si="1275"/>
        <v>0</v>
      </c>
      <c r="R4200" s="62">
        <f t="shared" si="1276"/>
        <v>0</v>
      </c>
      <c r="S4200" s="153"/>
      <c r="T4200" s="118" t="str">
        <f t="shared" si="1277"/>
        <v/>
      </c>
      <c r="U4200" s="154"/>
      <c r="V4200" s="154"/>
      <c r="W4200" s="154"/>
      <c r="X4200" s="154"/>
      <c r="Y4200" s="154"/>
      <c r="Z4200" s="154"/>
      <c r="AA4200" s="154"/>
      <c r="AB4200" s="154"/>
      <c r="AC4200" s="154"/>
      <c r="AD4200" s="154"/>
      <c r="AE4200" s="154"/>
      <c r="AF4200" s="154"/>
      <c r="AG4200" s="63">
        <f t="shared" si="1278"/>
        <v>0</v>
      </c>
      <c r="AH4200" s="56">
        <f t="shared" si="1279"/>
        <v>0</v>
      </c>
      <c r="AI4200" s="56">
        <f t="shared" si="1280"/>
        <v>0</v>
      </c>
      <c r="AJ4200" s="56">
        <f t="shared" si="1281"/>
        <v>0</v>
      </c>
      <c r="AK4200" s="56">
        <f t="shared" si="1282"/>
        <v>0</v>
      </c>
      <c r="AL4200" s="56">
        <f t="shared" si="1283"/>
        <v>0</v>
      </c>
      <c r="AM4200" s="56">
        <f t="shared" si="1284"/>
        <v>0</v>
      </c>
      <c r="AN4200" s="56">
        <f t="shared" si="1285"/>
        <v>0</v>
      </c>
      <c r="AO4200" s="56">
        <f t="shared" si="1286"/>
        <v>0</v>
      </c>
      <c r="AP4200" s="56">
        <f t="shared" si="1287"/>
        <v>0</v>
      </c>
      <c r="AQ4200" s="56">
        <f t="shared" si="1288"/>
        <v>0</v>
      </c>
      <c r="AR4200" s="86">
        <f t="shared" si="1289"/>
        <v>0</v>
      </c>
    </row>
    <row r="4201" spans="1:44" x14ac:dyDescent="0.25">
      <c r="A4201" s="178"/>
      <c r="B4201" s="55" t="str">
        <f>_xlfn.IFNA(VLOOKUP(A4201,'Ajánlatkérő(k) adatai'!$B$4:$C$205,2,0),"")</f>
        <v/>
      </c>
      <c r="C4201" s="178"/>
      <c r="D4201" s="55" t="str">
        <f>_xlfn.IFNA(VLOOKUP(C4201,'Számlafizető(k) adatai'!$C$4:$D$203,2,0),"")</f>
        <v/>
      </c>
      <c r="E4201" s="55" t="str">
        <f>_xlfn.IFNA(VLOOKUP(C4201,'Számlafizető(k) adatai'!$C$4:$M$203,11,0),"")</f>
        <v/>
      </c>
      <c r="F4201" s="178"/>
      <c r="G4201" s="178"/>
      <c r="H4201" s="178"/>
      <c r="I4201" s="55" t="str">
        <f>IF(F4201="","",VLOOKUP(LEFT(F4201,5),'Technikai cellák'!B:C,2,0))</f>
        <v/>
      </c>
      <c r="J4201" s="55" t="str">
        <f>IF(F4201="","",VLOOKUP(I4201,'Technikai cellák'!$C$1:$D$12,2,0))</f>
        <v/>
      </c>
      <c r="K4201" s="179"/>
      <c r="L4201" s="67" t="str">
        <f t="shared" si="1272"/>
        <v/>
      </c>
      <c r="M4201" s="68">
        <f t="shared" si="1273"/>
        <v>0</v>
      </c>
      <c r="N4201" s="66">
        <f t="shared" si="1274"/>
        <v>0</v>
      </c>
      <c r="O4201" s="152"/>
      <c r="P4201" s="172">
        <f t="shared" si="1271"/>
        <v>0</v>
      </c>
      <c r="Q4201" s="69">
        <f t="shared" si="1275"/>
        <v>0</v>
      </c>
      <c r="R4201" s="62">
        <f t="shared" si="1276"/>
        <v>0</v>
      </c>
      <c r="S4201" s="153"/>
      <c r="T4201" s="118" t="str">
        <f t="shared" si="1277"/>
        <v/>
      </c>
      <c r="U4201" s="154"/>
      <c r="V4201" s="154"/>
      <c r="W4201" s="154"/>
      <c r="X4201" s="154"/>
      <c r="Y4201" s="154"/>
      <c r="Z4201" s="154"/>
      <c r="AA4201" s="154"/>
      <c r="AB4201" s="154"/>
      <c r="AC4201" s="154"/>
      <c r="AD4201" s="154"/>
      <c r="AE4201" s="154"/>
      <c r="AF4201" s="154"/>
      <c r="AG4201" s="63">
        <f t="shared" si="1278"/>
        <v>0</v>
      </c>
      <c r="AH4201" s="56">
        <f t="shared" si="1279"/>
        <v>0</v>
      </c>
      <c r="AI4201" s="56">
        <f t="shared" si="1280"/>
        <v>0</v>
      </c>
      <c r="AJ4201" s="56">
        <f t="shared" si="1281"/>
        <v>0</v>
      </c>
      <c r="AK4201" s="56">
        <f t="shared" si="1282"/>
        <v>0</v>
      </c>
      <c r="AL4201" s="56">
        <f t="shared" si="1283"/>
        <v>0</v>
      </c>
      <c r="AM4201" s="56">
        <f t="shared" si="1284"/>
        <v>0</v>
      </c>
      <c r="AN4201" s="56">
        <f t="shared" si="1285"/>
        <v>0</v>
      </c>
      <c r="AO4201" s="56">
        <f t="shared" si="1286"/>
        <v>0</v>
      </c>
      <c r="AP4201" s="56">
        <f t="shared" si="1287"/>
        <v>0</v>
      </c>
      <c r="AQ4201" s="56">
        <f t="shared" si="1288"/>
        <v>0</v>
      </c>
      <c r="AR4201" s="86">
        <f t="shared" si="1289"/>
        <v>0</v>
      </c>
    </row>
    <row r="4202" spans="1:44" x14ac:dyDescent="0.25">
      <c r="A4202" s="178"/>
      <c r="B4202" s="55" t="str">
        <f>_xlfn.IFNA(VLOOKUP(A4202,'Ajánlatkérő(k) adatai'!$B$4:$C$205,2,0),"")</f>
        <v/>
      </c>
      <c r="C4202" s="178"/>
      <c r="D4202" s="55" t="str">
        <f>_xlfn.IFNA(VLOOKUP(C4202,'Számlafizető(k) adatai'!$C$4:$D$203,2,0),"")</f>
        <v/>
      </c>
      <c r="E4202" s="55" t="str">
        <f>_xlfn.IFNA(VLOOKUP(C4202,'Számlafizető(k) adatai'!$C$4:$M$203,11,0),"")</f>
        <v/>
      </c>
      <c r="F4202" s="178"/>
      <c r="G4202" s="178"/>
      <c r="H4202" s="178"/>
      <c r="I4202" s="55" t="str">
        <f>IF(F4202="","",VLOOKUP(LEFT(F4202,5),'Technikai cellák'!B:C,2,0))</f>
        <v/>
      </c>
      <c r="J4202" s="55" t="str">
        <f>IF(F4202="","",VLOOKUP(I4202,'Technikai cellák'!$C$1:$D$12,2,0))</f>
        <v/>
      </c>
      <c r="K4202" s="179"/>
      <c r="L4202" s="67" t="str">
        <f t="shared" si="1272"/>
        <v/>
      </c>
      <c r="M4202" s="68">
        <f t="shared" si="1273"/>
        <v>0</v>
      </c>
      <c r="N4202" s="66">
        <f t="shared" si="1274"/>
        <v>0</v>
      </c>
      <c r="O4202" s="152"/>
      <c r="P4202" s="172">
        <f t="shared" si="1271"/>
        <v>0</v>
      </c>
      <c r="Q4202" s="69">
        <f t="shared" si="1275"/>
        <v>0</v>
      </c>
      <c r="R4202" s="62">
        <f t="shared" si="1276"/>
        <v>0</v>
      </c>
      <c r="S4202" s="153"/>
      <c r="T4202" s="118" t="str">
        <f t="shared" si="1277"/>
        <v/>
      </c>
      <c r="U4202" s="154"/>
      <c r="V4202" s="154"/>
      <c r="W4202" s="154"/>
      <c r="X4202" s="154"/>
      <c r="Y4202" s="154"/>
      <c r="Z4202" s="154"/>
      <c r="AA4202" s="154"/>
      <c r="AB4202" s="154"/>
      <c r="AC4202" s="154"/>
      <c r="AD4202" s="154"/>
      <c r="AE4202" s="154"/>
      <c r="AF4202" s="154"/>
      <c r="AG4202" s="63">
        <f t="shared" si="1278"/>
        <v>0</v>
      </c>
      <c r="AH4202" s="56">
        <f t="shared" si="1279"/>
        <v>0</v>
      </c>
      <c r="AI4202" s="56">
        <f t="shared" si="1280"/>
        <v>0</v>
      </c>
      <c r="AJ4202" s="56">
        <f t="shared" si="1281"/>
        <v>0</v>
      </c>
      <c r="AK4202" s="56">
        <f t="shared" si="1282"/>
        <v>0</v>
      </c>
      <c r="AL4202" s="56">
        <f t="shared" si="1283"/>
        <v>0</v>
      </c>
      <c r="AM4202" s="56">
        <f t="shared" si="1284"/>
        <v>0</v>
      </c>
      <c r="AN4202" s="56">
        <f t="shared" si="1285"/>
        <v>0</v>
      </c>
      <c r="AO4202" s="56">
        <f t="shared" si="1286"/>
        <v>0</v>
      </c>
      <c r="AP4202" s="56">
        <f t="shared" si="1287"/>
        <v>0</v>
      </c>
      <c r="AQ4202" s="56">
        <f t="shared" si="1288"/>
        <v>0</v>
      </c>
      <c r="AR4202" s="86">
        <f t="shared" si="1289"/>
        <v>0</v>
      </c>
    </row>
    <row r="4203" spans="1:44" x14ac:dyDescent="0.25">
      <c r="A4203" s="178"/>
      <c r="B4203" s="55" t="str">
        <f>_xlfn.IFNA(VLOOKUP(A4203,'Ajánlatkérő(k) adatai'!$B$4:$C$205,2,0),"")</f>
        <v/>
      </c>
      <c r="C4203" s="178"/>
      <c r="D4203" s="55" t="str">
        <f>_xlfn.IFNA(VLOOKUP(C4203,'Számlafizető(k) adatai'!$C$4:$D$203,2,0),"")</f>
        <v/>
      </c>
      <c r="E4203" s="55" t="str">
        <f>_xlfn.IFNA(VLOOKUP(C4203,'Számlafizető(k) adatai'!$C$4:$M$203,11,0),"")</f>
        <v/>
      </c>
      <c r="F4203" s="178"/>
      <c r="G4203" s="178"/>
      <c r="H4203" s="178"/>
      <c r="I4203" s="55" t="str">
        <f>IF(F4203="","",VLOOKUP(LEFT(F4203,5),'Technikai cellák'!B:C,2,0))</f>
        <v/>
      </c>
      <c r="J4203" s="55" t="str">
        <f>IF(F4203="","",VLOOKUP(I4203,'Technikai cellák'!$C$1:$D$12,2,0))</f>
        <v/>
      </c>
      <c r="K4203" s="179"/>
      <c r="L4203" s="67" t="str">
        <f t="shared" si="1272"/>
        <v/>
      </c>
      <c r="M4203" s="68">
        <f t="shared" si="1273"/>
        <v>0</v>
      </c>
      <c r="N4203" s="66">
        <f t="shared" si="1274"/>
        <v>0</v>
      </c>
      <c r="O4203" s="152"/>
      <c r="P4203" s="172">
        <f t="shared" si="1271"/>
        <v>0</v>
      </c>
      <c r="Q4203" s="69">
        <f t="shared" si="1275"/>
        <v>0</v>
      </c>
      <c r="R4203" s="62">
        <f t="shared" si="1276"/>
        <v>0</v>
      </c>
      <c r="S4203" s="153"/>
      <c r="T4203" s="118" t="str">
        <f t="shared" si="1277"/>
        <v/>
      </c>
      <c r="U4203" s="154"/>
      <c r="V4203" s="154"/>
      <c r="W4203" s="154"/>
      <c r="X4203" s="154"/>
      <c r="Y4203" s="154"/>
      <c r="Z4203" s="154"/>
      <c r="AA4203" s="154"/>
      <c r="AB4203" s="154"/>
      <c r="AC4203" s="154"/>
      <c r="AD4203" s="154"/>
      <c r="AE4203" s="154"/>
      <c r="AF4203" s="154"/>
      <c r="AG4203" s="63">
        <f t="shared" si="1278"/>
        <v>0</v>
      </c>
      <c r="AH4203" s="56">
        <f t="shared" si="1279"/>
        <v>0</v>
      </c>
      <c r="AI4203" s="56">
        <f t="shared" si="1280"/>
        <v>0</v>
      </c>
      <c r="AJ4203" s="56">
        <f t="shared" si="1281"/>
        <v>0</v>
      </c>
      <c r="AK4203" s="56">
        <f t="shared" si="1282"/>
        <v>0</v>
      </c>
      <c r="AL4203" s="56">
        <f t="shared" si="1283"/>
        <v>0</v>
      </c>
      <c r="AM4203" s="56">
        <f t="shared" si="1284"/>
        <v>0</v>
      </c>
      <c r="AN4203" s="56">
        <f t="shared" si="1285"/>
        <v>0</v>
      </c>
      <c r="AO4203" s="56">
        <f t="shared" si="1286"/>
        <v>0</v>
      </c>
      <c r="AP4203" s="56">
        <f t="shared" si="1287"/>
        <v>0</v>
      </c>
      <c r="AQ4203" s="56">
        <f t="shared" si="1288"/>
        <v>0</v>
      </c>
      <c r="AR4203" s="86">
        <f t="shared" si="1289"/>
        <v>0</v>
      </c>
    </row>
    <row r="4204" spans="1:44" x14ac:dyDescent="0.25">
      <c r="A4204" s="178"/>
      <c r="B4204" s="55" t="str">
        <f>_xlfn.IFNA(VLOOKUP(A4204,'Ajánlatkérő(k) adatai'!$B$4:$C$205,2,0),"")</f>
        <v/>
      </c>
      <c r="C4204" s="178"/>
      <c r="D4204" s="55" t="str">
        <f>_xlfn.IFNA(VLOOKUP(C4204,'Számlafizető(k) adatai'!$C$4:$D$203,2,0),"")</f>
        <v/>
      </c>
      <c r="E4204" s="55" t="str">
        <f>_xlfn.IFNA(VLOOKUP(C4204,'Számlafizető(k) adatai'!$C$4:$M$203,11,0),"")</f>
        <v/>
      </c>
      <c r="F4204" s="178"/>
      <c r="G4204" s="178"/>
      <c r="H4204" s="178"/>
      <c r="I4204" s="55" t="str">
        <f>IF(F4204="","",VLOOKUP(LEFT(F4204,5),'Technikai cellák'!B:C,2,0))</f>
        <v/>
      </c>
      <c r="J4204" s="55" t="str">
        <f>IF(F4204="","",VLOOKUP(I4204,'Technikai cellák'!$C$1:$D$12,2,0))</f>
        <v/>
      </c>
      <c r="K4204" s="179"/>
      <c r="L4204" s="67" t="str">
        <f t="shared" si="1272"/>
        <v/>
      </c>
      <c r="M4204" s="68">
        <f t="shared" si="1273"/>
        <v>0</v>
      </c>
      <c r="N4204" s="66">
        <f t="shared" si="1274"/>
        <v>0</v>
      </c>
      <c r="O4204" s="152"/>
      <c r="P4204" s="172">
        <f t="shared" si="1271"/>
        <v>0</v>
      </c>
      <c r="Q4204" s="69">
        <f t="shared" si="1275"/>
        <v>0</v>
      </c>
      <c r="R4204" s="62">
        <f t="shared" si="1276"/>
        <v>0</v>
      </c>
      <c r="S4204" s="153"/>
      <c r="T4204" s="118" t="str">
        <f t="shared" si="1277"/>
        <v/>
      </c>
      <c r="U4204" s="154"/>
      <c r="V4204" s="154"/>
      <c r="W4204" s="154"/>
      <c r="X4204" s="154"/>
      <c r="Y4204" s="154"/>
      <c r="Z4204" s="154"/>
      <c r="AA4204" s="154"/>
      <c r="AB4204" s="154"/>
      <c r="AC4204" s="154"/>
      <c r="AD4204" s="154"/>
      <c r="AE4204" s="154"/>
      <c r="AF4204" s="154"/>
      <c r="AG4204" s="63">
        <f t="shared" si="1278"/>
        <v>0</v>
      </c>
      <c r="AH4204" s="56">
        <f t="shared" si="1279"/>
        <v>0</v>
      </c>
      <c r="AI4204" s="56">
        <f t="shared" si="1280"/>
        <v>0</v>
      </c>
      <c r="AJ4204" s="56">
        <f t="shared" si="1281"/>
        <v>0</v>
      </c>
      <c r="AK4204" s="56">
        <f t="shared" si="1282"/>
        <v>0</v>
      </c>
      <c r="AL4204" s="56">
        <f t="shared" si="1283"/>
        <v>0</v>
      </c>
      <c r="AM4204" s="56">
        <f t="shared" si="1284"/>
        <v>0</v>
      </c>
      <c r="AN4204" s="56">
        <f t="shared" si="1285"/>
        <v>0</v>
      </c>
      <c r="AO4204" s="56">
        <f t="shared" si="1286"/>
        <v>0</v>
      </c>
      <c r="AP4204" s="56">
        <f t="shared" si="1287"/>
        <v>0</v>
      </c>
      <c r="AQ4204" s="56">
        <f t="shared" si="1288"/>
        <v>0</v>
      </c>
      <c r="AR4204" s="86">
        <f t="shared" si="1289"/>
        <v>0</v>
      </c>
    </row>
    <row r="4205" spans="1:44" x14ac:dyDescent="0.25">
      <c r="A4205" s="178"/>
      <c r="B4205" s="55" t="str">
        <f>_xlfn.IFNA(VLOOKUP(A4205,'Ajánlatkérő(k) adatai'!$B$4:$C$205,2,0),"")</f>
        <v/>
      </c>
      <c r="C4205" s="178"/>
      <c r="D4205" s="55" t="str">
        <f>_xlfn.IFNA(VLOOKUP(C4205,'Számlafizető(k) adatai'!$C$4:$D$203,2,0),"")</f>
        <v/>
      </c>
      <c r="E4205" s="55" t="str">
        <f>_xlfn.IFNA(VLOOKUP(C4205,'Számlafizető(k) adatai'!$C$4:$M$203,11,0),"")</f>
        <v/>
      </c>
      <c r="F4205" s="178"/>
      <c r="G4205" s="178"/>
      <c r="H4205" s="178"/>
      <c r="I4205" s="55" t="str">
        <f>IF(F4205="","",VLOOKUP(LEFT(F4205,5),'Technikai cellák'!B:C,2,0))</f>
        <v/>
      </c>
      <c r="J4205" s="55" t="str">
        <f>IF(F4205="","",VLOOKUP(I4205,'Technikai cellák'!$C$1:$D$12,2,0))</f>
        <v/>
      </c>
      <c r="K4205" s="179"/>
      <c r="L4205" s="67" t="str">
        <f t="shared" si="1272"/>
        <v/>
      </c>
      <c r="M4205" s="68">
        <f t="shared" si="1273"/>
        <v>0</v>
      </c>
      <c r="N4205" s="66">
        <f t="shared" si="1274"/>
        <v>0</v>
      </c>
      <c r="O4205" s="152"/>
      <c r="P4205" s="172">
        <f t="shared" si="1271"/>
        <v>0</v>
      </c>
      <c r="Q4205" s="69">
        <f t="shared" si="1275"/>
        <v>0</v>
      </c>
      <c r="R4205" s="62">
        <f t="shared" si="1276"/>
        <v>0</v>
      </c>
      <c r="S4205" s="153"/>
      <c r="T4205" s="118" t="str">
        <f t="shared" si="1277"/>
        <v/>
      </c>
      <c r="U4205" s="154"/>
      <c r="V4205" s="154"/>
      <c r="W4205" s="154"/>
      <c r="X4205" s="154"/>
      <c r="Y4205" s="154"/>
      <c r="Z4205" s="154"/>
      <c r="AA4205" s="154"/>
      <c r="AB4205" s="154"/>
      <c r="AC4205" s="154"/>
      <c r="AD4205" s="154"/>
      <c r="AE4205" s="154"/>
      <c r="AF4205" s="154"/>
      <c r="AG4205" s="63">
        <f t="shared" si="1278"/>
        <v>0</v>
      </c>
      <c r="AH4205" s="56">
        <f t="shared" si="1279"/>
        <v>0</v>
      </c>
      <c r="AI4205" s="56">
        <f t="shared" si="1280"/>
        <v>0</v>
      </c>
      <c r="AJ4205" s="56">
        <f t="shared" si="1281"/>
        <v>0</v>
      </c>
      <c r="AK4205" s="56">
        <f t="shared" si="1282"/>
        <v>0</v>
      </c>
      <c r="AL4205" s="56">
        <f t="shared" si="1283"/>
        <v>0</v>
      </c>
      <c r="AM4205" s="56">
        <f t="shared" si="1284"/>
        <v>0</v>
      </c>
      <c r="AN4205" s="56">
        <f t="shared" si="1285"/>
        <v>0</v>
      </c>
      <c r="AO4205" s="56">
        <f t="shared" si="1286"/>
        <v>0</v>
      </c>
      <c r="AP4205" s="56">
        <f t="shared" si="1287"/>
        <v>0</v>
      </c>
      <c r="AQ4205" s="56">
        <f t="shared" si="1288"/>
        <v>0</v>
      </c>
      <c r="AR4205" s="86">
        <f t="shared" si="1289"/>
        <v>0</v>
      </c>
    </row>
    <row r="4206" spans="1:44" x14ac:dyDescent="0.25">
      <c r="A4206" s="178"/>
      <c r="B4206" s="55" t="str">
        <f>_xlfn.IFNA(VLOOKUP(A4206,'Ajánlatkérő(k) adatai'!$B$4:$C$205,2,0),"")</f>
        <v/>
      </c>
      <c r="C4206" s="178"/>
      <c r="D4206" s="55" t="str">
        <f>_xlfn.IFNA(VLOOKUP(C4206,'Számlafizető(k) adatai'!$C$4:$D$203,2,0),"")</f>
        <v/>
      </c>
      <c r="E4206" s="55" t="str">
        <f>_xlfn.IFNA(VLOOKUP(C4206,'Számlafizető(k) adatai'!$C$4:$M$203,11,0),"")</f>
        <v/>
      </c>
      <c r="F4206" s="178"/>
      <c r="G4206" s="178"/>
      <c r="H4206" s="178"/>
      <c r="I4206" s="55" t="str">
        <f>IF(F4206="","",VLOOKUP(LEFT(F4206,5),'Technikai cellák'!B:C,2,0))</f>
        <v/>
      </c>
      <c r="J4206" s="55" t="str">
        <f>IF(F4206="","",VLOOKUP(I4206,'Technikai cellák'!$C$1:$D$12,2,0))</f>
        <v/>
      </c>
      <c r="K4206" s="179"/>
      <c r="L4206" s="67" t="str">
        <f t="shared" si="1272"/>
        <v/>
      </c>
      <c r="M4206" s="68">
        <f t="shared" si="1273"/>
        <v>0</v>
      </c>
      <c r="N4206" s="66">
        <f t="shared" si="1274"/>
        <v>0</v>
      </c>
      <c r="O4206" s="152"/>
      <c r="P4206" s="172">
        <f t="shared" si="1271"/>
        <v>0</v>
      </c>
      <c r="Q4206" s="69">
        <f t="shared" si="1275"/>
        <v>0</v>
      </c>
      <c r="R4206" s="62">
        <f t="shared" si="1276"/>
        <v>0</v>
      </c>
      <c r="S4206" s="153"/>
      <c r="T4206" s="118" t="str">
        <f t="shared" si="1277"/>
        <v/>
      </c>
      <c r="U4206" s="154"/>
      <c r="V4206" s="154"/>
      <c r="W4206" s="154"/>
      <c r="X4206" s="154"/>
      <c r="Y4206" s="154"/>
      <c r="Z4206" s="154"/>
      <c r="AA4206" s="154"/>
      <c r="AB4206" s="154"/>
      <c r="AC4206" s="154"/>
      <c r="AD4206" s="154"/>
      <c r="AE4206" s="154"/>
      <c r="AF4206" s="154"/>
      <c r="AG4206" s="63">
        <f t="shared" si="1278"/>
        <v>0</v>
      </c>
      <c r="AH4206" s="56">
        <f t="shared" si="1279"/>
        <v>0</v>
      </c>
      <c r="AI4206" s="56">
        <f t="shared" si="1280"/>
        <v>0</v>
      </c>
      <c r="AJ4206" s="56">
        <f t="shared" si="1281"/>
        <v>0</v>
      </c>
      <c r="AK4206" s="56">
        <f t="shared" si="1282"/>
        <v>0</v>
      </c>
      <c r="AL4206" s="56">
        <f t="shared" si="1283"/>
        <v>0</v>
      </c>
      <c r="AM4206" s="56">
        <f t="shared" si="1284"/>
        <v>0</v>
      </c>
      <c r="AN4206" s="56">
        <f t="shared" si="1285"/>
        <v>0</v>
      </c>
      <c r="AO4206" s="56">
        <f t="shared" si="1286"/>
        <v>0</v>
      </c>
      <c r="AP4206" s="56">
        <f t="shared" si="1287"/>
        <v>0</v>
      </c>
      <c r="AQ4206" s="56">
        <f t="shared" si="1288"/>
        <v>0</v>
      </c>
      <c r="AR4206" s="86">
        <f t="shared" si="1289"/>
        <v>0</v>
      </c>
    </row>
    <row r="4207" spans="1:44" x14ac:dyDescent="0.25">
      <c r="A4207" s="178"/>
      <c r="B4207" s="55" t="str">
        <f>_xlfn.IFNA(VLOOKUP(A4207,'Ajánlatkérő(k) adatai'!$B$4:$C$205,2,0),"")</f>
        <v/>
      </c>
      <c r="C4207" s="178"/>
      <c r="D4207" s="55" t="str">
        <f>_xlfn.IFNA(VLOOKUP(C4207,'Számlafizető(k) adatai'!$C$4:$D$203,2,0),"")</f>
        <v/>
      </c>
      <c r="E4207" s="55" t="str">
        <f>_xlfn.IFNA(VLOOKUP(C4207,'Számlafizető(k) adatai'!$C$4:$M$203,11,0),"")</f>
        <v/>
      </c>
      <c r="F4207" s="178"/>
      <c r="G4207" s="178"/>
      <c r="H4207" s="178"/>
      <c r="I4207" s="55" t="str">
        <f>IF(F4207="","",VLOOKUP(LEFT(F4207,5),'Technikai cellák'!B:C,2,0))</f>
        <v/>
      </c>
      <c r="J4207" s="55" t="str">
        <f>IF(F4207="","",VLOOKUP(I4207,'Technikai cellák'!$C$1:$D$12,2,0))</f>
        <v/>
      </c>
      <c r="K4207" s="179"/>
      <c r="L4207" s="67" t="str">
        <f t="shared" si="1272"/>
        <v/>
      </c>
      <c r="M4207" s="68">
        <f t="shared" si="1273"/>
        <v>0</v>
      </c>
      <c r="N4207" s="66">
        <f t="shared" si="1274"/>
        <v>0</v>
      </c>
      <c r="O4207" s="152"/>
      <c r="P4207" s="172">
        <f t="shared" si="1271"/>
        <v>0</v>
      </c>
      <c r="Q4207" s="69">
        <f t="shared" si="1275"/>
        <v>0</v>
      </c>
      <c r="R4207" s="62">
        <f t="shared" si="1276"/>
        <v>0</v>
      </c>
      <c r="S4207" s="153"/>
      <c r="T4207" s="118" t="str">
        <f t="shared" si="1277"/>
        <v/>
      </c>
      <c r="U4207" s="154"/>
      <c r="V4207" s="154"/>
      <c r="W4207" s="154"/>
      <c r="X4207" s="154"/>
      <c r="Y4207" s="154"/>
      <c r="Z4207" s="154"/>
      <c r="AA4207" s="154"/>
      <c r="AB4207" s="154"/>
      <c r="AC4207" s="154"/>
      <c r="AD4207" s="154"/>
      <c r="AE4207" s="154"/>
      <c r="AF4207" s="154"/>
      <c r="AG4207" s="63">
        <f t="shared" si="1278"/>
        <v>0</v>
      </c>
      <c r="AH4207" s="56">
        <f t="shared" si="1279"/>
        <v>0</v>
      </c>
      <c r="AI4207" s="56">
        <f t="shared" si="1280"/>
        <v>0</v>
      </c>
      <c r="AJ4207" s="56">
        <f t="shared" si="1281"/>
        <v>0</v>
      </c>
      <c r="AK4207" s="56">
        <f t="shared" si="1282"/>
        <v>0</v>
      </c>
      <c r="AL4207" s="56">
        <f t="shared" si="1283"/>
        <v>0</v>
      </c>
      <c r="AM4207" s="56">
        <f t="shared" si="1284"/>
        <v>0</v>
      </c>
      <c r="AN4207" s="56">
        <f t="shared" si="1285"/>
        <v>0</v>
      </c>
      <c r="AO4207" s="56">
        <f t="shared" si="1286"/>
        <v>0</v>
      </c>
      <c r="AP4207" s="56">
        <f t="shared" si="1287"/>
        <v>0</v>
      </c>
      <c r="AQ4207" s="56">
        <f t="shared" si="1288"/>
        <v>0</v>
      </c>
      <c r="AR4207" s="86">
        <f t="shared" si="1289"/>
        <v>0</v>
      </c>
    </row>
    <row r="4208" spans="1:44" x14ac:dyDescent="0.25">
      <c r="A4208" s="178"/>
      <c r="B4208" s="55" t="str">
        <f>_xlfn.IFNA(VLOOKUP(A4208,'Ajánlatkérő(k) adatai'!$B$4:$C$205,2,0),"")</f>
        <v/>
      </c>
      <c r="C4208" s="178"/>
      <c r="D4208" s="55" t="str">
        <f>_xlfn.IFNA(VLOOKUP(C4208,'Számlafizető(k) adatai'!$C$4:$D$203,2,0),"")</f>
        <v/>
      </c>
      <c r="E4208" s="55" t="str">
        <f>_xlfn.IFNA(VLOOKUP(C4208,'Számlafizető(k) adatai'!$C$4:$M$203,11,0),"")</f>
        <v/>
      </c>
      <c r="F4208" s="178"/>
      <c r="G4208" s="178"/>
      <c r="H4208" s="178"/>
      <c r="I4208" s="55" t="str">
        <f>IF(F4208="","",VLOOKUP(LEFT(F4208,5),'Technikai cellák'!B:C,2,0))</f>
        <v/>
      </c>
      <c r="J4208" s="55" t="str">
        <f>IF(F4208="","",VLOOKUP(I4208,'Technikai cellák'!$C$1:$D$12,2,0))</f>
        <v/>
      </c>
      <c r="K4208" s="179"/>
      <c r="L4208" s="67" t="str">
        <f t="shared" si="1272"/>
        <v/>
      </c>
      <c r="M4208" s="68">
        <f t="shared" si="1273"/>
        <v>0</v>
      </c>
      <c r="N4208" s="66">
        <f t="shared" si="1274"/>
        <v>0</v>
      </c>
      <c r="O4208" s="152"/>
      <c r="P4208" s="172">
        <f t="shared" si="1271"/>
        <v>0</v>
      </c>
      <c r="Q4208" s="69">
        <f t="shared" si="1275"/>
        <v>0</v>
      </c>
      <c r="R4208" s="62">
        <f t="shared" si="1276"/>
        <v>0</v>
      </c>
      <c r="S4208" s="153"/>
      <c r="T4208" s="118" t="str">
        <f t="shared" si="1277"/>
        <v/>
      </c>
      <c r="U4208" s="154"/>
      <c r="V4208" s="154"/>
      <c r="W4208" s="154"/>
      <c r="X4208" s="154"/>
      <c r="Y4208" s="154"/>
      <c r="Z4208" s="154"/>
      <c r="AA4208" s="154"/>
      <c r="AB4208" s="154"/>
      <c r="AC4208" s="154"/>
      <c r="AD4208" s="154"/>
      <c r="AE4208" s="154"/>
      <c r="AF4208" s="154"/>
      <c r="AG4208" s="63">
        <f t="shared" si="1278"/>
        <v>0</v>
      </c>
      <c r="AH4208" s="56">
        <f t="shared" si="1279"/>
        <v>0</v>
      </c>
      <c r="AI4208" s="56">
        <f t="shared" si="1280"/>
        <v>0</v>
      </c>
      <c r="AJ4208" s="56">
        <f t="shared" si="1281"/>
        <v>0</v>
      </c>
      <c r="AK4208" s="56">
        <f t="shared" si="1282"/>
        <v>0</v>
      </c>
      <c r="AL4208" s="56">
        <f t="shared" si="1283"/>
        <v>0</v>
      </c>
      <c r="AM4208" s="56">
        <f t="shared" si="1284"/>
        <v>0</v>
      </c>
      <c r="AN4208" s="56">
        <f t="shared" si="1285"/>
        <v>0</v>
      </c>
      <c r="AO4208" s="56">
        <f t="shared" si="1286"/>
        <v>0</v>
      </c>
      <c r="AP4208" s="56">
        <f t="shared" si="1287"/>
        <v>0</v>
      </c>
      <c r="AQ4208" s="56">
        <f t="shared" si="1288"/>
        <v>0</v>
      </c>
      <c r="AR4208" s="86">
        <f t="shared" si="1289"/>
        <v>0</v>
      </c>
    </row>
    <row r="4209" spans="1:44" x14ac:dyDescent="0.25">
      <c r="A4209" s="178"/>
      <c r="B4209" s="55" t="str">
        <f>_xlfn.IFNA(VLOOKUP(A4209,'Ajánlatkérő(k) adatai'!$B$4:$C$205,2,0),"")</f>
        <v/>
      </c>
      <c r="C4209" s="178"/>
      <c r="D4209" s="55" t="str">
        <f>_xlfn.IFNA(VLOOKUP(C4209,'Számlafizető(k) adatai'!$C$4:$D$203,2,0),"")</f>
        <v/>
      </c>
      <c r="E4209" s="55" t="str">
        <f>_xlfn.IFNA(VLOOKUP(C4209,'Számlafizető(k) adatai'!$C$4:$M$203,11,0),"")</f>
        <v/>
      </c>
      <c r="F4209" s="178"/>
      <c r="G4209" s="178"/>
      <c r="H4209" s="178"/>
      <c r="I4209" s="55" t="str">
        <f>IF(F4209="","",VLOOKUP(LEFT(F4209,5),'Technikai cellák'!B:C,2,0))</f>
        <v/>
      </c>
      <c r="J4209" s="55" t="str">
        <f>IF(F4209="","",VLOOKUP(I4209,'Technikai cellák'!$C$1:$D$12,2,0))</f>
        <v/>
      </c>
      <c r="K4209" s="179"/>
      <c r="L4209" s="67" t="str">
        <f t="shared" si="1272"/>
        <v/>
      </c>
      <c r="M4209" s="68">
        <f t="shared" si="1273"/>
        <v>0</v>
      </c>
      <c r="N4209" s="66">
        <f t="shared" si="1274"/>
        <v>0</v>
      </c>
      <c r="O4209" s="152"/>
      <c r="P4209" s="172">
        <f t="shared" si="1271"/>
        <v>0</v>
      </c>
      <c r="Q4209" s="69">
        <f t="shared" si="1275"/>
        <v>0</v>
      </c>
      <c r="R4209" s="62">
        <f t="shared" si="1276"/>
        <v>0</v>
      </c>
      <c r="S4209" s="153"/>
      <c r="T4209" s="118" t="str">
        <f t="shared" si="1277"/>
        <v/>
      </c>
      <c r="U4209" s="154"/>
      <c r="V4209" s="154"/>
      <c r="W4209" s="154"/>
      <c r="X4209" s="154"/>
      <c r="Y4209" s="154"/>
      <c r="Z4209" s="154"/>
      <c r="AA4209" s="154"/>
      <c r="AB4209" s="154"/>
      <c r="AC4209" s="154"/>
      <c r="AD4209" s="154"/>
      <c r="AE4209" s="154"/>
      <c r="AF4209" s="154"/>
      <c r="AG4209" s="63">
        <f t="shared" si="1278"/>
        <v>0</v>
      </c>
      <c r="AH4209" s="56">
        <f t="shared" si="1279"/>
        <v>0</v>
      </c>
      <c r="AI4209" s="56">
        <f t="shared" si="1280"/>
        <v>0</v>
      </c>
      <c r="AJ4209" s="56">
        <f t="shared" si="1281"/>
        <v>0</v>
      </c>
      <c r="AK4209" s="56">
        <f t="shared" si="1282"/>
        <v>0</v>
      </c>
      <c r="AL4209" s="56">
        <f t="shared" si="1283"/>
        <v>0</v>
      </c>
      <c r="AM4209" s="56">
        <f t="shared" si="1284"/>
        <v>0</v>
      </c>
      <c r="AN4209" s="56">
        <f t="shared" si="1285"/>
        <v>0</v>
      </c>
      <c r="AO4209" s="56">
        <f t="shared" si="1286"/>
        <v>0</v>
      </c>
      <c r="AP4209" s="56">
        <f t="shared" si="1287"/>
        <v>0</v>
      </c>
      <c r="AQ4209" s="56">
        <f t="shared" si="1288"/>
        <v>0</v>
      </c>
      <c r="AR4209" s="86">
        <f t="shared" si="1289"/>
        <v>0</v>
      </c>
    </row>
    <row r="4210" spans="1:44" x14ac:dyDescent="0.25">
      <c r="A4210" s="178"/>
      <c r="B4210" s="55" t="str">
        <f>_xlfn.IFNA(VLOOKUP(A4210,'Ajánlatkérő(k) adatai'!$B$4:$C$205,2,0),"")</f>
        <v/>
      </c>
      <c r="C4210" s="178"/>
      <c r="D4210" s="55" t="str">
        <f>_xlfn.IFNA(VLOOKUP(C4210,'Számlafizető(k) adatai'!$C$4:$D$203,2,0),"")</f>
        <v/>
      </c>
      <c r="E4210" s="55" t="str">
        <f>_xlfn.IFNA(VLOOKUP(C4210,'Számlafizető(k) adatai'!$C$4:$M$203,11,0),"")</f>
        <v/>
      </c>
      <c r="F4210" s="178"/>
      <c r="G4210" s="178"/>
      <c r="H4210" s="178"/>
      <c r="I4210" s="55" t="str">
        <f>IF(F4210="","",VLOOKUP(LEFT(F4210,5),'Technikai cellák'!B:C,2,0))</f>
        <v/>
      </c>
      <c r="J4210" s="55" t="str">
        <f>IF(F4210="","",VLOOKUP(I4210,'Technikai cellák'!$C$1:$D$12,2,0))</f>
        <v/>
      </c>
      <c r="K4210" s="179"/>
      <c r="L4210" s="67" t="str">
        <f t="shared" si="1272"/>
        <v/>
      </c>
      <c r="M4210" s="68">
        <f t="shared" si="1273"/>
        <v>0</v>
      </c>
      <c r="N4210" s="66">
        <f t="shared" si="1274"/>
        <v>0</v>
      </c>
      <c r="O4210" s="152"/>
      <c r="P4210" s="172">
        <f t="shared" si="1271"/>
        <v>0</v>
      </c>
      <c r="Q4210" s="69">
        <f t="shared" si="1275"/>
        <v>0</v>
      </c>
      <c r="R4210" s="62">
        <f t="shared" si="1276"/>
        <v>0</v>
      </c>
      <c r="S4210" s="153"/>
      <c r="T4210" s="118" t="str">
        <f t="shared" si="1277"/>
        <v/>
      </c>
      <c r="U4210" s="154"/>
      <c r="V4210" s="154"/>
      <c r="W4210" s="154"/>
      <c r="X4210" s="154"/>
      <c r="Y4210" s="154"/>
      <c r="Z4210" s="154"/>
      <c r="AA4210" s="154"/>
      <c r="AB4210" s="154"/>
      <c r="AC4210" s="154"/>
      <c r="AD4210" s="154"/>
      <c r="AE4210" s="154"/>
      <c r="AF4210" s="154"/>
      <c r="AG4210" s="63">
        <f t="shared" si="1278"/>
        <v>0</v>
      </c>
      <c r="AH4210" s="56">
        <f t="shared" si="1279"/>
        <v>0</v>
      </c>
      <c r="AI4210" s="56">
        <f t="shared" si="1280"/>
        <v>0</v>
      </c>
      <c r="AJ4210" s="56">
        <f t="shared" si="1281"/>
        <v>0</v>
      </c>
      <c r="AK4210" s="56">
        <f t="shared" si="1282"/>
        <v>0</v>
      </c>
      <c r="AL4210" s="56">
        <f t="shared" si="1283"/>
        <v>0</v>
      </c>
      <c r="AM4210" s="56">
        <f t="shared" si="1284"/>
        <v>0</v>
      </c>
      <c r="AN4210" s="56">
        <f t="shared" si="1285"/>
        <v>0</v>
      </c>
      <c r="AO4210" s="56">
        <f t="shared" si="1286"/>
        <v>0</v>
      </c>
      <c r="AP4210" s="56">
        <f t="shared" si="1287"/>
        <v>0</v>
      </c>
      <c r="AQ4210" s="56">
        <f t="shared" si="1288"/>
        <v>0</v>
      </c>
      <c r="AR4210" s="86">
        <f t="shared" si="1289"/>
        <v>0</v>
      </c>
    </row>
    <row r="4211" spans="1:44" x14ac:dyDescent="0.25">
      <c r="A4211" s="178"/>
      <c r="B4211" s="55" t="str">
        <f>_xlfn.IFNA(VLOOKUP(A4211,'Ajánlatkérő(k) adatai'!$B$4:$C$205,2,0),"")</f>
        <v/>
      </c>
      <c r="C4211" s="178"/>
      <c r="D4211" s="55" t="str">
        <f>_xlfn.IFNA(VLOOKUP(C4211,'Számlafizető(k) adatai'!$C$4:$D$203,2,0),"")</f>
        <v/>
      </c>
      <c r="E4211" s="55" t="str">
        <f>_xlfn.IFNA(VLOOKUP(C4211,'Számlafizető(k) adatai'!$C$4:$M$203,11,0),"")</f>
        <v/>
      </c>
      <c r="F4211" s="178"/>
      <c r="G4211" s="178"/>
      <c r="H4211" s="178"/>
      <c r="I4211" s="55" t="str">
        <f>IF(F4211="","",VLOOKUP(LEFT(F4211,5),'Technikai cellák'!B:C,2,0))</f>
        <v/>
      </c>
      <c r="J4211" s="55" t="str">
        <f>IF(F4211="","",VLOOKUP(I4211,'Technikai cellák'!$C$1:$D$12,2,0))</f>
        <v/>
      </c>
      <c r="K4211" s="179"/>
      <c r="L4211" s="67" t="str">
        <f t="shared" si="1272"/>
        <v/>
      </c>
      <c r="M4211" s="68">
        <f t="shared" si="1273"/>
        <v>0</v>
      </c>
      <c r="N4211" s="66">
        <f t="shared" si="1274"/>
        <v>0</v>
      </c>
      <c r="O4211" s="152"/>
      <c r="P4211" s="172">
        <f t="shared" si="1271"/>
        <v>0</v>
      </c>
      <c r="Q4211" s="69">
        <f t="shared" si="1275"/>
        <v>0</v>
      </c>
      <c r="R4211" s="62">
        <f t="shared" si="1276"/>
        <v>0</v>
      </c>
      <c r="S4211" s="153"/>
      <c r="T4211" s="118" t="str">
        <f t="shared" si="1277"/>
        <v/>
      </c>
      <c r="U4211" s="154"/>
      <c r="V4211" s="154"/>
      <c r="W4211" s="154"/>
      <c r="X4211" s="154"/>
      <c r="Y4211" s="154"/>
      <c r="Z4211" s="154"/>
      <c r="AA4211" s="154"/>
      <c r="AB4211" s="154"/>
      <c r="AC4211" s="154"/>
      <c r="AD4211" s="154"/>
      <c r="AE4211" s="154"/>
      <c r="AF4211" s="154"/>
      <c r="AG4211" s="63">
        <f t="shared" si="1278"/>
        <v>0</v>
      </c>
      <c r="AH4211" s="56">
        <f t="shared" si="1279"/>
        <v>0</v>
      </c>
      <c r="AI4211" s="56">
        <f t="shared" si="1280"/>
        <v>0</v>
      </c>
      <c r="AJ4211" s="56">
        <f t="shared" si="1281"/>
        <v>0</v>
      </c>
      <c r="AK4211" s="56">
        <f t="shared" si="1282"/>
        <v>0</v>
      </c>
      <c r="AL4211" s="56">
        <f t="shared" si="1283"/>
        <v>0</v>
      </c>
      <c r="AM4211" s="56">
        <f t="shared" si="1284"/>
        <v>0</v>
      </c>
      <c r="AN4211" s="56">
        <f t="shared" si="1285"/>
        <v>0</v>
      </c>
      <c r="AO4211" s="56">
        <f t="shared" si="1286"/>
        <v>0</v>
      </c>
      <c r="AP4211" s="56">
        <f t="shared" si="1287"/>
        <v>0</v>
      </c>
      <c r="AQ4211" s="56">
        <f t="shared" si="1288"/>
        <v>0</v>
      </c>
      <c r="AR4211" s="86">
        <f t="shared" si="1289"/>
        <v>0</v>
      </c>
    </row>
    <row r="4212" spans="1:44" x14ac:dyDescent="0.25">
      <c r="A4212" s="178"/>
      <c r="B4212" s="55" t="str">
        <f>_xlfn.IFNA(VLOOKUP(A4212,'Ajánlatkérő(k) adatai'!$B$4:$C$205,2,0),"")</f>
        <v/>
      </c>
      <c r="C4212" s="178"/>
      <c r="D4212" s="55" t="str">
        <f>_xlfn.IFNA(VLOOKUP(C4212,'Számlafizető(k) adatai'!$C$4:$D$203,2,0),"")</f>
        <v/>
      </c>
      <c r="E4212" s="55" t="str">
        <f>_xlfn.IFNA(VLOOKUP(C4212,'Számlafizető(k) adatai'!$C$4:$M$203,11,0),"")</f>
        <v/>
      </c>
      <c r="F4212" s="178"/>
      <c r="G4212" s="178"/>
      <c r="H4212" s="178"/>
      <c r="I4212" s="55" t="str">
        <f>IF(F4212="","",VLOOKUP(LEFT(F4212,5),'Technikai cellák'!B:C,2,0))</f>
        <v/>
      </c>
      <c r="J4212" s="55" t="str">
        <f>IF(F4212="","",VLOOKUP(I4212,'Technikai cellák'!$C$1:$D$12,2,0))</f>
        <v/>
      </c>
      <c r="K4212" s="179"/>
      <c r="L4212" s="67" t="str">
        <f t="shared" si="1272"/>
        <v/>
      </c>
      <c r="M4212" s="68">
        <f t="shared" si="1273"/>
        <v>0</v>
      </c>
      <c r="N4212" s="66">
        <f t="shared" si="1274"/>
        <v>0</v>
      </c>
      <c r="O4212" s="152"/>
      <c r="P4212" s="172">
        <f t="shared" si="1271"/>
        <v>0</v>
      </c>
      <c r="Q4212" s="69">
        <f t="shared" si="1275"/>
        <v>0</v>
      </c>
      <c r="R4212" s="62">
        <f t="shared" si="1276"/>
        <v>0</v>
      </c>
      <c r="S4212" s="153"/>
      <c r="T4212" s="118" t="str">
        <f t="shared" si="1277"/>
        <v/>
      </c>
      <c r="U4212" s="154"/>
      <c r="V4212" s="154"/>
      <c r="W4212" s="154"/>
      <c r="X4212" s="154"/>
      <c r="Y4212" s="154"/>
      <c r="Z4212" s="154"/>
      <c r="AA4212" s="154"/>
      <c r="AB4212" s="154"/>
      <c r="AC4212" s="154"/>
      <c r="AD4212" s="154"/>
      <c r="AE4212" s="154"/>
      <c r="AF4212" s="154"/>
      <c r="AG4212" s="63">
        <f t="shared" si="1278"/>
        <v>0</v>
      </c>
      <c r="AH4212" s="56">
        <f t="shared" si="1279"/>
        <v>0</v>
      </c>
      <c r="AI4212" s="56">
        <f t="shared" si="1280"/>
        <v>0</v>
      </c>
      <c r="AJ4212" s="56">
        <f t="shared" si="1281"/>
        <v>0</v>
      </c>
      <c r="AK4212" s="56">
        <f t="shared" si="1282"/>
        <v>0</v>
      </c>
      <c r="AL4212" s="56">
        <f t="shared" si="1283"/>
        <v>0</v>
      </c>
      <c r="AM4212" s="56">
        <f t="shared" si="1284"/>
        <v>0</v>
      </c>
      <c r="AN4212" s="56">
        <f t="shared" si="1285"/>
        <v>0</v>
      </c>
      <c r="AO4212" s="56">
        <f t="shared" si="1286"/>
        <v>0</v>
      </c>
      <c r="AP4212" s="56">
        <f t="shared" si="1287"/>
        <v>0</v>
      </c>
      <c r="AQ4212" s="56">
        <f t="shared" si="1288"/>
        <v>0</v>
      </c>
      <c r="AR4212" s="86">
        <f t="shared" si="1289"/>
        <v>0</v>
      </c>
    </row>
    <row r="4213" spans="1:44" x14ac:dyDescent="0.25">
      <c r="A4213" s="178"/>
      <c r="B4213" s="55" t="str">
        <f>_xlfn.IFNA(VLOOKUP(A4213,'Ajánlatkérő(k) adatai'!$B$4:$C$205,2,0),"")</f>
        <v/>
      </c>
      <c r="C4213" s="178"/>
      <c r="D4213" s="55" t="str">
        <f>_xlfn.IFNA(VLOOKUP(C4213,'Számlafizető(k) adatai'!$C$4:$D$203,2,0),"")</f>
        <v/>
      </c>
      <c r="E4213" s="55" t="str">
        <f>_xlfn.IFNA(VLOOKUP(C4213,'Számlafizető(k) adatai'!$C$4:$M$203,11,0),"")</f>
        <v/>
      </c>
      <c r="F4213" s="178"/>
      <c r="G4213" s="178"/>
      <c r="H4213" s="178"/>
      <c r="I4213" s="55" t="str">
        <f>IF(F4213="","",VLOOKUP(LEFT(F4213,5),'Technikai cellák'!B:C,2,0))</f>
        <v/>
      </c>
      <c r="J4213" s="55" t="str">
        <f>IF(F4213="","",VLOOKUP(I4213,'Technikai cellák'!$C$1:$D$12,2,0))</f>
        <v/>
      </c>
      <c r="K4213" s="179"/>
      <c r="L4213" s="67" t="str">
        <f t="shared" si="1272"/>
        <v/>
      </c>
      <c r="M4213" s="68">
        <f t="shared" si="1273"/>
        <v>0</v>
      </c>
      <c r="N4213" s="66">
        <f t="shared" si="1274"/>
        <v>0</v>
      </c>
      <c r="O4213" s="152"/>
      <c r="P4213" s="172">
        <f t="shared" si="1271"/>
        <v>0</v>
      </c>
      <c r="Q4213" s="69">
        <f t="shared" si="1275"/>
        <v>0</v>
      </c>
      <c r="R4213" s="62">
        <f t="shared" si="1276"/>
        <v>0</v>
      </c>
      <c r="S4213" s="153"/>
      <c r="T4213" s="118" t="str">
        <f t="shared" si="1277"/>
        <v/>
      </c>
      <c r="U4213" s="154"/>
      <c r="V4213" s="154"/>
      <c r="W4213" s="154"/>
      <c r="X4213" s="154"/>
      <c r="Y4213" s="154"/>
      <c r="Z4213" s="154"/>
      <c r="AA4213" s="154"/>
      <c r="AB4213" s="154"/>
      <c r="AC4213" s="154"/>
      <c r="AD4213" s="154"/>
      <c r="AE4213" s="154"/>
      <c r="AF4213" s="154"/>
      <c r="AG4213" s="63">
        <f t="shared" si="1278"/>
        <v>0</v>
      </c>
      <c r="AH4213" s="56">
        <f t="shared" si="1279"/>
        <v>0</v>
      </c>
      <c r="AI4213" s="56">
        <f t="shared" si="1280"/>
        <v>0</v>
      </c>
      <c r="AJ4213" s="56">
        <f t="shared" si="1281"/>
        <v>0</v>
      </c>
      <c r="AK4213" s="56">
        <f t="shared" si="1282"/>
        <v>0</v>
      </c>
      <c r="AL4213" s="56">
        <f t="shared" si="1283"/>
        <v>0</v>
      </c>
      <c r="AM4213" s="56">
        <f t="shared" si="1284"/>
        <v>0</v>
      </c>
      <c r="AN4213" s="56">
        <f t="shared" si="1285"/>
        <v>0</v>
      </c>
      <c r="AO4213" s="56">
        <f t="shared" si="1286"/>
        <v>0</v>
      </c>
      <c r="AP4213" s="56">
        <f t="shared" si="1287"/>
        <v>0</v>
      </c>
      <c r="AQ4213" s="56">
        <f t="shared" si="1288"/>
        <v>0</v>
      </c>
      <c r="AR4213" s="86">
        <f t="shared" si="1289"/>
        <v>0</v>
      </c>
    </row>
    <row r="4214" spans="1:44" x14ac:dyDescent="0.25">
      <c r="A4214" s="178"/>
      <c r="B4214" s="55" t="str">
        <f>_xlfn.IFNA(VLOOKUP(A4214,'Ajánlatkérő(k) adatai'!$B$4:$C$205,2,0),"")</f>
        <v/>
      </c>
      <c r="C4214" s="178"/>
      <c r="D4214" s="55" t="str">
        <f>_xlfn.IFNA(VLOOKUP(C4214,'Számlafizető(k) adatai'!$C$4:$D$203,2,0),"")</f>
        <v/>
      </c>
      <c r="E4214" s="55" t="str">
        <f>_xlfn.IFNA(VLOOKUP(C4214,'Számlafizető(k) adatai'!$C$4:$M$203,11,0),"")</f>
        <v/>
      </c>
      <c r="F4214" s="178"/>
      <c r="G4214" s="178"/>
      <c r="H4214" s="178"/>
      <c r="I4214" s="55" t="str">
        <f>IF(F4214="","",VLOOKUP(LEFT(F4214,5),'Technikai cellák'!B:C,2,0))</f>
        <v/>
      </c>
      <c r="J4214" s="55" t="str">
        <f>IF(F4214="","",VLOOKUP(I4214,'Technikai cellák'!$C$1:$D$12,2,0))</f>
        <v/>
      </c>
      <c r="K4214" s="179"/>
      <c r="L4214" s="67" t="str">
        <f t="shared" si="1272"/>
        <v/>
      </c>
      <c r="M4214" s="68">
        <f t="shared" si="1273"/>
        <v>0</v>
      </c>
      <c r="N4214" s="66">
        <f t="shared" si="1274"/>
        <v>0</v>
      </c>
      <c r="O4214" s="152"/>
      <c r="P4214" s="172">
        <f t="shared" si="1271"/>
        <v>0</v>
      </c>
      <c r="Q4214" s="69">
        <f t="shared" si="1275"/>
        <v>0</v>
      </c>
      <c r="R4214" s="62">
        <f t="shared" si="1276"/>
        <v>0</v>
      </c>
      <c r="S4214" s="153"/>
      <c r="T4214" s="118" t="str">
        <f t="shared" si="1277"/>
        <v/>
      </c>
      <c r="U4214" s="154"/>
      <c r="V4214" s="154"/>
      <c r="W4214" s="154"/>
      <c r="X4214" s="154"/>
      <c r="Y4214" s="154"/>
      <c r="Z4214" s="154"/>
      <c r="AA4214" s="154"/>
      <c r="AB4214" s="154"/>
      <c r="AC4214" s="154"/>
      <c r="AD4214" s="154"/>
      <c r="AE4214" s="154"/>
      <c r="AF4214" s="154"/>
      <c r="AG4214" s="63">
        <f t="shared" si="1278"/>
        <v>0</v>
      </c>
      <c r="AH4214" s="56">
        <f t="shared" si="1279"/>
        <v>0</v>
      </c>
      <c r="AI4214" s="56">
        <f t="shared" si="1280"/>
        <v>0</v>
      </c>
      <c r="AJ4214" s="56">
        <f t="shared" si="1281"/>
        <v>0</v>
      </c>
      <c r="AK4214" s="56">
        <f t="shared" si="1282"/>
        <v>0</v>
      </c>
      <c r="AL4214" s="56">
        <f t="shared" si="1283"/>
        <v>0</v>
      </c>
      <c r="AM4214" s="56">
        <f t="shared" si="1284"/>
        <v>0</v>
      </c>
      <c r="AN4214" s="56">
        <f t="shared" si="1285"/>
        <v>0</v>
      </c>
      <c r="AO4214" s="56">
        <f t="shared" si="1286"/>
        <v>0</v>
      </c>
      <c r="AP4214" s="56">
        <f t="shared" si="1287"/>
        <v>0</v>
      </c>
      <c r="AQ4214" s="56">
        <f t="shared" si="1288"/>
        <v>0</v>
      </c>
      <c r="AR4214" s="86">
        <f t="shared" si="1289"/>
        <v>0</v>
      </c>
    </row>
    <row r="4215" spans="1:44" x14ac:dyDescent="0.25">
      <c r="A4215" s="178"/>
      <c r="B4215" s="55" t="str">
        <f>_xlfn.IFNA(VLOOKUP(A4215,'Ajánlatkérő(k) adatai'!$B$4:$C$205,2,0),"")</f>
        <v/>
      </c>
      <c r="C4215" s="178"/>
      <c r="D4215" s="55" t="str">
        <f>_xlfn.IFNA(VLOOKUP(C4215,'Számlafizető(k) adatai'!$C$4:$D$203,2,0),"")</f>
        <v/>
      </c>
      <c r="E4215" s="55" t="str">
        <f>_xlfn.IFNA(VLOOKUP(C4215,'Számlafizető(k) adatai'!$C$4:$M$203,11,0),"")</f>
        <v/>
      </c>
      <c r="F4215" s="178"/>
      <c r="G4215" s="178"/>
      <c r="H4215" s="178"/>
      <c r="I4215" s="55" t="str">
        <f>IF(F4215="","",VLOOKUP(LEFT(F4215,5),'Technikai cellák'!B:C,2,0))</f>
        <v/>
      </c>
      <c r="J4215" s="55" t="str">
        <f>IF(F4215="","",VLOOKUP(I4215,'Technikai cellák'!$C$1:$D$12,2,0))</f>
        <v/>
      </c>
      <c r="K4215" s="179"/>
      <c r="L4215" s="67" t="str">
        <f t="shared" si="1272"/>
        <v/>
      </c>
      <c r="M4215" s="68">
        <f t="shared" si="1273"/>
        <v>0</v>
      </c>
      <c r="N4215" s="66">
        <f t="shared" si="1274"/>
        <v>0</v>
      </c>
      <c r="O4215" s="152"/>
      <c r="P4215" s="172">
        <f t="shared" si="1271"/>
        <v>0</v>
      </c>
      <c r="Q4215" s="69">
        <f t="shared" si="1275"/>
        <v>0</v>
      </c>
      <c r="R4215" s="62">
        <f t="shared" si="1276"/>
        <v>0</v>
      </c>
      <c r="S4215" s="153"/>
      <c r="T4215" s="118" t="str">
        <f t="shared" si="1277"/>
        <v/>
      </c>
      <c r="U4215" s="154"/>
      <c r="V4215" s="154"/>
      <c r="W4215" s="154"/>
      <c r="X4215" s="154"/>
      <c r="Y4215" s="154"/>
      <c r="Z4215" s="154"/>
      <c r="AA4215" s="154"/>
      <c r="AB4215" s="154"/>
      <c r="AC4215" s="154"/>
      <c r="AD4215" s="154"/>
      <c r="AE4215" s="154"/>
      <c r="AF4215" s="154"/>
      <c r="AG4215" s="63">
        <f t="shared" si="1278"/>
        <v>0</v>
      </c>
      <c r="AH4215" s="56">
        <f t="shared" si="1279"/>
        <v>0</v>
      </c>
      <c r="AI4215" s="56">
        <f t="shared" si="1280"/>
        <v>0</v>
      </c>
      <c r="AJ4215" s="56">
        <f t="shared" si="1281"/>
        <v>0</v>
      </c>
      <c r="AK4215" s="56">
        <f t="shared" si="1282"/>
        <v>0</v>
      </c>
      <c r="AL4215" s="56">
        <f t="shared" si="1283"/>
        <v>0</v>
      </c>
      <c r="AM4215" s="56">
        <f t="shared" si="1284"/>
        <v>0</v>
      </c>
      <c r="AN4215" s="56">
        <f t="shared" si="1285"/>
        <v>0</v>
      </c>
      <c r="AO4215" s="56">
        <f t="shared" si="1286"/>
        <v>0</v>
      </c>
      <c r="AP4215" s="56">
        <f t="shared" si="1287"/>
        <v>0</v>
      </c>
      <c r="AQ4215" s="56">
        <f t="shared" si="1288"/>
        <v>0</v>
      </c>
      <c r="AR4215" s="86">
        <f t="shared" si="1289"/>
        <v>0</v>
      </c>
    </row>
    <row r="4216" spans="1:44" x14ac:dyDescent="0.25">
      <c r="A4216" s="178"/>
      <c r="B4216" s="55" t="str">
        <f>_xlfn.IFNA(VLOOKUP(A4216,'Ajánlatkérő(k) adatai'!$B$4:$C$205,2,0),"")</f>
        <v/>
      </c>
      <c r="C4216" s="178"/>
      <c r="D4216" s="55" t="str">
        <f>_xlfn.IFNA(VLOOKUP(C4216,'Számlafizető(k) adatai'!$C$4:$D$203,2,0),"")</f>
        <v/>
      </c>
      <c r="E4216" s="55" t="str">
        <f>_xlfn.IFNA(VLOOKUP(C4216,'Számlafizető(k) adatai'!$C$4:$M$203,11,0),"")</f>
        <v/>
      </c>
      <c r="F4216" s="178"/>
      <c r="G4216" s="178"/>
      <c r="H4216" s="178"/>
      <c r="I4216" s="55" t="str">
        <f>IF(F4216="","",VLOOKUP(LEFT(F4216,5),'Technikai cellák'!B:C,2,0))</f>
        <v/>
      </c>
      <c r="J4216" s="55" t="str">
        <f>IF(F4216="","",VLOOKUP(I4216,'Technikai cellák'!$C$1:$D$12,2,0))</f>
        <v/>
      </c>
      <c r="K4216" s="179"/>
      <c r="L4216" s="67" t="str">
        <f t="shared" si="1272"/>
        <v/>
      </c>
      <c r="M4216" s="68">
        <f t="shared" si="1273"/>
        <v>0</v>
      </c>
      <c r="N4216" s="66">
        <f t="shared" si="1274"/>
        <v>0</v>
      </c>
      <c r="O4216" s="152"/>
      <c r="P4216" s="172">
        <f t="shared" si="1271"/>
        <v>0</v>
      </c>
      <c r="Q4216" s="69">
        <f t="shared" si="1275"/>
        <v>0</v>
      </c>
      <c r="R4216" s="62">
        <f t="shared" si="1276"/>
        <v>0</v>
      </c>
      <c r="S4216" s="153"/>
      <c r="T4216" s="118" t="str">
        <f t="shared" si="1277"/>
        <v/>
      </c>
      <c r="U4216" s="154"/>
      <c r="V4216" s="154"/>
      <c r="W4216" s="154"/>
      <c r="X4216" s="154"/>
      <c r="Y4216" s="154"/>
      <c r="Z4216" s="154"/>
      <c r="AA4216" s="154"/>
      <c r="AB4216" s="154"/>
      <c r="AC4216" s="154"/>
      <c r="AD4216" s="154"/>
      <c r="AE4216" s="154"/>
      <c r="AF4216" s="154"/>
      <c r="AG4216" s="63">
        <f t="shared" si="1278"/>
        <v>0</v>
      </c>
      <c r="AH4216" s="56">
        <f t="shared" si="1279"/>
        <v>0</v>
      </c>
      <c r="AI4216" s="56">
        <f t="shared" si="1280"/>
        <v>0</v>
      </c>
      <c r="AJ4216" s="56">
        <f t="shared" si="1281"/>
        <v>0</v>
      </c>
      <c r="AK4216" s="56">
        <f t="shared" si="1282"/>
        <v>0</v>
      </c>
      <c r="AL4216" s="56">
        <f t="shared" si="1283"/>
        <v>0</v>
      </c>
      <c r="AM4216" s="56">
        <f t="shared" si="1284"/>
        <v>0</v>
      </c>
      <c r="AN4216" s="56">
        <f t="shared" si="1285"/>
        <v>0</v>
      </c>
      <c r="AO4216" s="56">
        <f t="shared" si="1286"/>
        <v>0</v>
      </c>
      <c r="AP4216" s="56">
        <f t="shared" si="1287"/>
        <v>0</v>
      </c>
      <c r="AQ4216" s="56">
        <f t="shared" si="1288"/>
        <v>0</v>
      </c>
      <c r="AR4216" s="86">
        <f t="shared" si="1289"/>
        <v>0</v>
      </c>
    </row>
    <row r="4217" spans="1:44" x14ac:dyDescent="0.25">
      <c r="A4217" s="178"/>
      <c r="B4217" s="55" t="str">
        <f>_xlfn.IFNA(VLOOKUP(A4217,'Ajánlatkérő(k) adatai'!$B$4:$C$205,2,0),"")</f>
        <v/>
      </c>
      <c r="C4217" s="178"/>
      <c r="D4217" s="55" t="str">
        <f>_xlfn.IFNA(VLOOKUP(C4217,'Számlafizető(k) adatai'!$C$4:$D$203,2,0),"")</f>
        <v/>
      </c>
      <c r="E4217" s="55" t="str">
        <f>_xlfn.IFNA(VLOOKUP(C4217,'Számlafizető(k) adatai'!$C$4:$M$203,11,0),"")</f>
        <v/>
      </c>
      <c r="F4217" s="178"/>
      <c r="G4217" s="178"/>
      <c r="H4217" s="178"/>
      <c r="I4217" s="55" t="str">
        <f>IF(F4217="","",VLOOKUP(LEFT(F4217,5),'Technikai cellák'!B:C,2,0))</f>
        <v/>
      </c>
      <c r="J4217" s="55" t="str">
        <f>IF(F4217="","",VLOOKUP(I4217,'Technikai cellák'!$C$1:$D$12,2,0))</f>
        <v/>
      </c>
      <c r="K4217" s="179"/>
      <c r="L4217" s="67" t="str">
        <f t="shared" si="1272"/>
        <v/>
      </c>
      <c r="M4217" s="68">
        <f t="shared" si="1273"/>
        <v>0</v>
      </c>
      <c r="N4217" s="66">
        <f t="shared" si="1274"/>
        <v>0</v>
      </c>
      <c r="O4217" s="152"/>
      <c r="P4217" s="172">
        <f t="shared" si="1271"/>
        <v>0</v>
      </c>
      <c r="Q4217" s="69">
        <f t="shared" si="1275"/>
        <v>0</v>
      </c>
      <c r="R4217" s="62">
        <f t="shared" si="1276"/>
        <v>0</v>
      </c>
      <c r="S4217" s="153"/>
      <c r="T4217" s="118" t="str">
        <f t="shared" si="1277"/>
        <v/>
      </c>
      <c r="U4217" s="154"/>
      <c r="V4217" s="154"/>
      <c r="W4217" s="154"/>
      <c r="X4217" s="154"/>
      <c r="Y4217" s="154"/>
      <c r="Z4217" s="154"/>
      <c r="AA4217" s="154"/>
      <c r="AB4217" s="154"/>
      <c r="AC4217" s="154"/>
      <c r="AD4217" s="154"/>
      <c r="AE4217" s="154"/>
      <c r="AF4217" s="154"/>
      <c r="AG4217" s="63">
        <f t="shared" si="1278"/>
        <v>0</v>
      </c>
      <c r="AH4217" s="56">
        <f t="shared" si="1279"/>
        <v>0</v>
      </c>
      <c r="AI4217" s="56">
        <f t="shared" si="1280"/>
        <v>0</v>
      </c>
      <c r="AJ4217" s="56">
        <f t="shared" si="1281"/>
        <v>0</v>
      </c>
      <c r="AK4217" s="56">
        <f t="shared" si="1282"/>
        <v>0</v>
      </c>
      <c r="AL4217" s="56">
        <f t="shared" si="1283"/>
        <v>0</v>
      </c>
      <c r="AM4217" s="56">
        <f t="shared" si="1284"/>
        <v>0</v>
      </c>
      <c r="AN4217" s="56">
        <f t="shared" si="1285"/>
        <v>0</v>
      </c>
      <c r="AO4217" s="56">
        <f t="shared" si="1286"/>
        <v>0</v>
      </c>
      <c r="AP4217" s="56">
        <f t="shared" si="1287"/>
        <v>0</v>
      </c>
      <c r="AQ4217" s="56">
        <f t="shared" si="1288"/>
        <v>0</v>
      </c>
      <c r="AR4217" s="86">
        <f t="shared" si="1289"/>
        <v>0</v>
      </c>
    </row>
    <row r="4218" spans="1:44" x14ac:dyDescent="0.25">
      <c r="A4218" s="178"/>
      <c r="B4218" s="55" t="str">
        <f>_xlfn.IFNA(VLOOKUP(A4218,'Ajánlatkérő(k) adatai'!$B$4:$C$205,2,0),"")</f>
        <v/>
      </c>
      <c r="C4218" s="178"/>
      <c r="D4218" s="55" t="str">
        <f>_xlfn.IFNA(VLOOKUP(C4218,'Számlafizető(k) adatai'!$C$4:$D$203,2,0),"")</f>
        <v/>
      </c>
      <c r="E4218" s="55" t="str">
        <f>_xlfn.IFNA(VLOOKUP(C4218,'Számlafizető(k) adatai'!$C$4:$M$203,11,0),"")</f>
        <v/>
      </c>
      <c r="F4218" s="178"/>
      <c r="G4218" s="178"/>
      <c r="H4218" s="178"/>
      <c r="I4218" s="55" t="str">
        <f>IF(F4218="","",VLOOKUP(LEFT(F4218,5),'Technikai cellák'!B:C,2,0))</f>
        <v/>
      </c>
      <c r="J4218" s="55" t="str">
        <f>IF(F4218="","",VLOOKUP(I4218,'Technikai cellák'!$C$1:$D$12,2,0))</f>
        <v/>
      </c>
      <c r="K4218" s="179"/>
      <c r="L4218" s="67" t="str">
        <f t="shared" si="1272"/>
        <v/>
      </c>
      <c r="M4218" s="68">
        <f t="shared" si="1273"/>
        <v>0</v>
      </c>
      <c r="N4218" s="66">
        <f t="shared" si="1274"/>
        <v>0</v>
      </c>
      <c r="O4218" s="152"/>
      <c r="P4218" s="172">
        <f t="shared" si="1271"/>
        <v>0</v>
      </c>
      <c r="Q4218" s="69">
        <f t="shared" si="1275"/>
        <v>0</v>
      </c>
      <c r="R4218" s="62">
        <f t="shared" si="1276"/>
        <v>0</v>
      </c>
      <c r="S4218" s="153"/>
      <c r="T4218" s="118" t="str">
        <f t="shared" si="1277"/>
        <v/>
      </c>
      <c r="U4218" s="154"/>
      <c r="V4218" s="154"/>
      <c r="W4218" s="154"/>
      <c r="X4218" s="154"/>
      <c r="Y4218" s="154"/>
      <c r="Z4218" s="154"/>
      <c r="AA4218" s="154"/>
      <c r="AB4218" s="154"/>
      <c r="AC4218" s="154"/>
      <c r="AD4218" s="154"/>
      <c r="AE4218" s="154"/>
      <c r="AF4218" s="154"/>
      <c r="AG4218" s="63">
        <f t="shared" si="1278"/>
        <v>0</v>
      </c>
      <c r="AH4218" s="56">
        <f t="shared" si="1279"/>
        <v>0</v>
      </c>
      <c r="AI4218" s="56">
        <f t="shared" si="1280"/>
        <v>0</v>
      </c>
      <c r="AJ4218" s="56">
        <f t="shared" si="1281"/>
        <v>0</v>
      </c>
      <c r="AK4218" s="56">
        <f t="shared" si="1282"/>
        <v>0</v>
      </c>
      <c r="AL4218" s="56">
        <f t="shared" si="1283"/>
        <v>0</v>
      </c>
      <c r="AM4218" s="56">
        <f t="shared" si="1284"/>
        <v>0</v>
      </c>
      <c r="AN4218" s="56">
        <f t="shared" si="1285"/>
        <v>0</v>
      </c>
      <c r="AO4218" s="56">
        <f t="shared" si="1286"/>
        <v>0</v>
      </c>
      <c r="AP4218" s="56">
        <f t="shared" si="1287"/>
        <v>0</v>
      </c>
      <c r="AQ4218" s="56">
        <f t="shared" si="1288"/>
        <v>0</v>
      </c>
      <c r="AR4218" s="86">
        <f t="shared" si="1289"/>
        <v>0</v>
      </c>
    </row>
    <row r="4219" spans="1:44" x14ac:dyDescent="0.25">
      <c r="A4219" s="178"/>
      <c r="B4219" s="55" t="str">
        <f>_xlfn.IFNA(VLOOKUP(A4219,'Ajánlatkérő(k) adatai'!$B$4:$C$205,2,0),"")</f>
        <v/>
      </c>
      <c r="C4219" s="178"/>
      <c r="D4219" s="55" t="str">
        <f>_xlfn.IFNA(VLOOKUP(C4219,'Számlafizető(k) adatai'!$C$4:$D$203,2,0),"")</f>
        <v/>
      </c>
      <c r="E4219" s="55" t="str">
        <f>_xlfn.IFNA(VLOOKUP(C4219,'Számlafizető(k) adatai'!$C$4:$M$203,11,0),"")</f>
        <v/>
      </c>
      <c r="F4219" s="178"/>
      <c r="G4219" s="178"/>
      <c r="H4219" s="178"/>
      <c r="I4219" s="55" t="str">
        <f>IF(F4219="","",VLOOKUP(LEFT(F4219,5),'Technikai cellák'!B:C,2,0))</f>
        <v/>
      </c>
      <c r="J4219" s="55" t="str">
        <f>IF(F4219="","",VLOOKUP(I4219,'Technikai cellák'!$C$1:$D$12,2,0))</f>
        <v/>
      </c>
      <c r="K4219" s="179"/>
      <c r="L4219" s="67" t="str">
        <f t="shared" si="1272"/>
        <v/>
      </c>
      <c r="M4219" s="68">
        <f t="shared" si="1273"/>
        <v>0</v>
      </c>
      <c r="N4219" s="66">
        <f t="shared" si="1274"/>
        <v>0</v>
      </c>
      <c r="O4219" s="152"/>
      <c r="P4219" s="172">
        <f t="shared" si="1271"/>
        <v>0</v>
      </c>
      <c r="Q4219" s="69">
        <f t="shared" si="1275"/>
        <v>0</v>
      </c>
      <c r="R4219" s="62">
        <f t="shared" si="1276"/>
        <v>0</v>
      </c>
      <c r="S4219" s="153"/>
      <c r="T4219" s="118" t="str">
        <f t="shared" si="1277"/>
        <v/>
      </c>
      <c r="U4219" s="154"/>
      <c r="V4219" s="154"/>
      <c r="W4219" s="154"/>
      <c r="X4219" s="154"/>
      <c r="Y4219" s="154"/>
      <c r="Z4219" s="154"/>
      <c r="AA4219" s="154"/>
      <c r="AB4219" s="154"/>
      <c r="AC4219" s="154"/>
      <c r="AD4219" s="154"/>
      <c r="AE4219" s="154"/>
      <c r="AF4219" s="154"/>
      <c r="AG4219" s="63">
        <f t="shared" si="1278"/>
        <v>0</v>
      </c>
      <c r="AH4219" s="56">
        <f t="shared" si="1279"/>
        <v>0</v>
      </c>
      <c r="AI4219" s="56">
        <f t="shared" si="1280"/>
        <v>0</v>
      </c>
      <c r="AJ4219" s="56">
        <f t="shared" si="1281"/>
        <v>0</v>
      </c>
      <c r="AK4219" s="56">
        <f t="shared" si="1282"/>
        <v>0</v>
      </c>
      <c r="AL4219" s="56">
        <f t="shared" si="1283"/>
        <v>0</v>
      </c>
      <c r="AM4219" s="56">
        <f t="shared" si="1284"/>
        <v>0</v>
      </c>
      <c r="AN4219" s="56">
        <f t="shared" si="1285"/>
        <v>0</v>
      </c>
      <c r="AO4219" s="56">
        <f t="shared" si="1286"/>
        <v>0</v>
      </c>
      <c r="AP4219" s="56">
        <f t="shared" si="1287"/>
        <v>0</v>
      </c>
      <c r="AQ4219" s="56">
        <f t="shared" si="1288"/>
        <v>0</v>
      </c>
      <c r="AR4219" s="86">
        <f t="shared" si="1289"/>
        <v>0</v>
      </c>
    </row>
    <row r="4220" spans="1:44" x14ac:dyDescent="0.25">
      <c r="A4220" s="178"/>
      <c r="B4220" s="55" t="str">
        <f>_xlfn.IFNA(VLOOKUP(A4220,'Ajánlatkérő(k) adatai'!$B$4:$C$205,2,0),"")</f>
        <v/>
      </c>
      <c r="C4220" s="178"/>
      <c r="D4220" s="55" t="str">
        <f>_xlfn.IFNA(VLOOKUP(C4220,'Számlafizető(k) adatai'!$C$4:$D$203,2,0),"")</f>
        <v/>
      </c>
      <c r="E4220" s="55" t="str">
        <f>_xlfn.IFNA(VLOOKUP(C4220,'Számlafizető(k) adatai'!$C$4:$M$203,11,0),"")</f>
        <v/>
      </c>
      <c r="F4220" s="178"/>
      <c r="G4220" s="178"/>
      <c r="H4220" s="178"/>
      <c r="I4220" s="55" t="str">
        <f>IF(F4220="","",VLOOKUP(LEFT(F4220,5),'Technikai cellák'!B:C,2,0))</f>
        <v/>
      </c>
      <c r="J4220" s="55" t="str">
        <f>IF(F4220="","",VLOOKUP(I4220,'Technikai cellák'!$C$1:$D$12,2,0))</f>
        <v/>
      </c>
      <c r="K4220" s="179"/>
      <c r="L4220" s="67" t="str">
        <f t="shared" si="1272"/>
        <v/>
      </c>
      <c r="M4220" s="68">
        <f t="shared" si="1273"/>
        <v>0</v>
      </c>
      <c r="N4220" s="66">
        <f t="shared" si="1274"/>
        <v>0</v>
      </c>
      <c r="O4220" s="152"/>
      <c r="P4220" s="172">
        <f t="shared" si="1271"/>
        <v>0</v>
      </c>
      <c r="Q4220" s="69">
        <f t="shared" si="1275"/>
        <v>0</v>
      </c>
      <c r="R4220" s="62">
        <f t="shared" si="1276"/>
        <v>0</v>
      </c>
      <c r="S4220" s="153"/>
      <c r="T4220" s="118" t="str">
        <f t="shared" si="1277"/>
        <v/>
      </c>
      <c r="U4220" s="154"/>
      <c r="V4220" s="154"/>
      <c r="W4220" s="154"/>
      <c r="X4220" s="154"/>
      <c r="Y4220" s="154"/>
      <c r="Z4220" s="154"/>
      <c r="AA4220" s="154"/>
      <c r="AB4220" s="154"/>
      <c r="AC4220" s="154"/>
      <c r="AD4220" s="154"/>
      <c r="AE4220" s="154"/>
      <c r="AF4220" s="154"/>
      <c r="AG4220" s="63">
        <f t="shared" si="1278"/>
        <v>0</v>
      </c>
      <c r="AH4220" s="56">
        <f t="shared" si="1279"/>
        <v>0</v>
      </c>
      <c r="AI4220" s="56">
        <f t="shared" si="1280"/>
        <v>0</v>
      </c>
      <c r="AJ4220" s="56">
        <f t="shared" si="1281"/>
        <v>0</v>
      </c>
      <c r="AK4220" s="56">
        <f t="shared" si="1282"/>
        <v>0</v>
      </c>
      <c r="AL4220" s="56">
        <f t="shared" si="1283"/>
        <v>0</v>
      </c>
      <c r="AM4220" s="56">
        <f t="shared" si="1284"/>
        <v>0</v>
      </c>
      <c r="AN4220" s="56">
        <f t="shared" si="1285"/>
        <v>0</v>
      </c>
      <c r="AO4220" s="56">
        <f t="shared" si="1286"/>
        <v>0</v>
      </c>
      <c r="AP4220" s="56">
        <f t="shared" si="1287"/>
        <v>0</v>
      </c>
      <c r="AQ4220" s="56">
        <f t="shared" si="1288"/>
        <v>0</v>
      </c>
      <c r="AR4220" s="86">
        <f t="shared" si="1289"/>
        <v>0</v>
      </c>
    </row>
    <row r="4221" spans="1:44" x14ac:dyDescent="0.25">
      <c r="A4221" s="178"/>
      <c r="B4221" s="55" t="str">
        <f>_xlfn.IFNA(VLOOKUP(A4221,'Ajánlatkérő(k) adatai'!$B$4:$C$205,2,0),"")</f>
        <v/>
      </c>
      <c r="C4221" s="178"/>
      <c r="D4221" s="55" t="str">
        <f>_xlfn.IFNA(VLOOKUP(C4221,'Számlafizető(k) adatai'!$C$4:$D$203,2,0),"")</f>
        <v/>
      </c>
      <c r="E4221" s="55" t="str">
        <f>_xlfn.IFNA(VLOOKUP(C4221,'Számlafizető(k) adatai'!$C$4:$M$203,11,0),"")</f>
        <v/>
      </c>
      <c r="F4221" s="178"/>
      <c r="G4221" s="178"/>
      <c r="H4221" s="178"/>
      <c r="I4221" s="55" t="str">
        <f>IF(F4221="","",VLOOKUP(LEFT(F4221,5),'Technikai cellák'!B:C,2,0))</f>
        <v/>
      </c>
      <c r="J4221" s="55" t="str">
        <f>IF(F4221="","",VLOOKUP(I4221,'Technikai cellák'!$C$1:$D$12,2,0))</f>
        <v/>
      </c>
      <c r="K4221" s="179"/>
      <c r="L4221" s="67" t="str">
        <f t="shared" si="1272"/>
        <v/>
      </c>
      <c r="M4221" s="68">
        <f t="shared" si="1273"/>
        <v>0</v>
      </c>
      <c r="N4221" s="66">
        <f t="shared" si="1274"/>
        <v>0</v>
      </c>
      <c r="O4221" s="152"/>
      <c r="P4221" s="172">
        <f t="shared" si="1271"/>
        <v>0</v>
      </c>
      <c r="Q4221" s="69">
        <f t="shared" si="1275"/>
        <v>0</v>
      </c>
      <c r="R4221" s="62">
        <f t="shared" si="1276"/>
        <v>0</v>
      </c>
      <c r="S4221" s="153"/>
      <c r="T4221" s="118" t="str">
        <f t="shared" si="1277"/>
        <v/>
      </c>
      <c r="U4221" s="154"/>
      <c r="V4221" s="154"/>
      <c r="W4221" s="154"/>
      <c r="X4221" s="154"/>
      <c r="Y4221" s="154"/>
      <c r="Z4221" s="154"/>
      <c r="AA4221" s="154"/>
      <c r="AB4221" s="154"/>
      <c r="AC4221" s="154"/>
      <c r="AD4221" s="154"/>
      <c r="AE4221" s="154"/>
      <c r="AF4221" s="154"/>
      <c r="AG4221" s="63">
        <f t="shared" si="1278"/>
        <v>0</v>
      </c>
      <c r="AH4221" s="56">
        <f t="shared" si="1279"/>
        <v>0</v>
      </c>
      <c r="AI4221" s="56">
        <f t="shared" si="1280"/>
        <v>0</v>
      </c>
      <c r="AJ4221" s="56">
        <f t="shared" si="1281"/>
        <v>0</v>
      </c>
      <c r="AK4221" s="56">
        <f t="shared" si="1282"/>
        <v>0</v>
      </c>
      <c r="AL4221" s="56">
        <f t="shared" si="1283"/>
        <v>0</v>
      </c>
      <c r="AM4221" s="56">
        <f t="shared" si="1284"/>
        <v>0</v>
      </c>
      <c r="AN4221" s="56">
        <f t="shared" si="1285"/>
        <v>0</v>
      </c>
      <c r="AO4221" s="56">
        <f t="shared" si="1286"/>
        <v>0</v>
      </c>
      <c r="AP4221" s="56">
        <f t="shared" si="1287"/>
        <v>0</v>
      </c>
      <c r="AQ4221" s="56">
        <f t="shared" si="1288"/>
        <v>0</v>
      </c>
      <c r="AR4221" s="86">
        <f t="shared" si="1289"/>
        <v>0</v>
      </c>
    </row>
    <row r="4222" spans="1:44" x14ac:dyDescent="0.25">
      <c r="A4222" s="178"/>
      <c r="B4222" s="55" t="str">
        <f>_xlfn.IFNA(VLOOKUP(A4222,'Ajánlatkérő(k) adatai'!$B$4:$C$205,2,0),"")</f>
        <v/>
      </c>
      <c r="C4222" s="178"/>
      <c r="D4222" s="55" t="str">
        <f>_xlfn.IFNA(VLOOKUP(C4222,'Számlafizető(k) adatai'!$C$4:$D$203,2,0),"")</f>
        <v/>
      </c>
      <c r="E4222" s="55" t="str">
        <f>_xlfn.IFNA(VLOOKUP(C4222,'Számlafizető(k) adatai'!$C$4:$M$203,11,0),"")</f>
        <v/>
      </c>
      <c r="F4222" s="178"/>
      <c r="G4222" s="178"/>
      <c r="H4222" s="178"/>
      <c r="I4222" s="55" t="str">
        <f>IF(F4222="","",VLOOKUP(LEFT(F4222,5),'Technikai cellák'!B:C,2,0))</f>
        <v/>
      </c>
      <c r="J4222" s="55" t="str">
        <f>IF(F4222="","",VLOOKUP(I4222,'Technikai cellák'!$C$1:$D$12,2,0))</f>
        <v/>
      </c>
      <c r="K4222" s="179"/>
      <c r="L4222" s="67" t="str">
        <f t="shared" si="1272"/>
        <v/>
      </c>
      <c r="M4222" s="68">
        <f t="shared" si="1273"/>
        <v>0</v>
      </c>
      <c r="N4222" s="66">
        <f t="shared" si="1274"/>
        <v>0</v>
      </c>
      <c r="O4222" s="152"/>
      <c r="P4222" s="172">
        <f t="shared" si="1271"/>
        <v>0</v>
      </c>
      <c r="Q4222" s="69">
        <f t="shared" si="1275"/>
        <v>0</v>
      </c>
      <c r="R4222" s="62">
        <f t="shared" si="1276"/>
        <v>0</v>
      </c>
      <c r="S4222" s="153"/>
      <c r="T4222" s="118" t="str">
        <f t="shared" si="1277"/>
        <v/>
      </c>
      <c r="U4222" s="154"/>
      <c r="V4222" s="154"/>
      <c r="W4222" s="154"/>
      <c r="X4222" s="154"/>
      <c r="Y4222" s="154"/>
      <c r="Z4222" s="154"/>
      <c r="AA4222" s="154"/>
      <c r="AB4222" s="154"/>
      <c r="AC4222" s="154"/>
      <c r="AD4222" s="154"/>
      <c r="AE4222" s="154"/>
      <c r="AF4222" s="154"/>
      <c r="AG4222" s="63">
        <f t="shared" si="1278"/>
        <v>0</v>
      </c>
      <c r="AH4222" s="56">
        <f t="shared" si="1279"/>
        <v>0</v>
      </c>
      <c r="AI4222" s="56">
        <f t="shared" si="1280"/>
        <v>0</v>
      </c>
      <c r="AJ4222" s="56">
        <f t="shared" si="1281"/>
        <v>0</v>
      </c>
      <c r="AK4222" s="56">
        <f t="shared" si="1282"/>
        <v>0</v>
      </c>
      <c r="AL4222" s="56">
        <f t="shared" si="1283"/>
        <v>0</v>
      </c>
      <c r="AM4222" s="56">
        <f t="shared" si="1284"/>
        <v>0</v>
      </c>
      <c r="AN4222" s="56">
        <f t="shared" si="1285"/>
        <v>0</v>
      </c>
      <c r="AO4222" s="56">
        <f t="shared" si="1286"/>
        <v>0</v>
      </c>
      <c r="AP4222" s="56">
        <f t="shared" si="1287"/>
        <v>0</v>
      </c>
      <c r="AQ4222" s="56">
        <f t="shared" si="1288"/>
        <v>0</v>
      </c>
      <c r="AR4222" s="86">
        <f t="shared" si="1289"/>
        <v>0</v>
      </c>
    </row>
    <row r="4223" spans="1:44" x14ac:dyDescent="0.25">
      <c r="A4223" s="178"/>
      <c r="B4223" s="55" t="str">
        <f>_xlfn.IFNA(VLOOKUP(A4223,'Ajánlatkérő(k) adatai'!$B$4:$C$205,2,0),"")</f>
        <v/>
      </c>
      <c r="C4223" s="178"/>
      <c r="D4223" s="55" t="str">
        <f>_xlfn.IFNA(VLOOKUP(C4223,'Számlafizető(k) adatai'!$C$4:$D$203,2,0),"")</f>
        <v/>
      </c>
      <c r="E4223" s="55" t="str">
        <f>_xlfn.IFNA(VLOOKUP(C4223,'Számlafizető(k) adatai'!$C$4:$M$203,11,0),"")</f>
        <v/>
      </c>
      <c r="F4223" s="178"/>
      <c r="G4223" s="178"/>
      <c r="H4223" s="178"/>
      <c r="I4223" s="55" t="str">
        <f>IF(F4223="","",VLOOKUP(LEFT(F4223,5),'Technikai cellák'!B:C,2,0))</f>
        <v/>
      </c>
      <c r="J4223" s="55" t="str">
        <f>IF(F4223="","",VLOOKUP(I4223,'Technikai cellák'!$C$1:$D$12,2,0))</f>
        <v/>
      </c>
      <c r="K4223" s="179"/>
      <c r="L4223" s="67" t="str">
        <f t="shared" si="1272"/>
        <v/>
      </c>
      <c r="M4223" s="68">
        <f t="shared" si="1273"/>
        <v>0</v>
      </c>
      <c r="N4223" s="66">
        <f t="shared" si="1274"/>
        <v>0</v>
      </c>
      <c r="O4223" s="152"/>
      <c r="P4223" s="172">
        <f t="shared" si="1271"/>
        <v>0</v>
      </c>
      <c r="Q4223" s="69">
        <f t="shared" si="1275"/>
        <v>0</v>
      </c>
      <c r="R4223" s="62">
        <f t="shared" si="1276"/>
        <v>0</v>
      </c>
      <c r="S4223" s="153"/>
      <c r="T4223" s="118" t="str">
        <f t="shared" si="1277"/>
        <v/>
      </c>
      <c r="U4223" s="154"/>
      <c r="V4223" s="154"/>
      <c r="W4223" s="154"/>
      <c r="X4223" s="154"/>
      <c r="Y4223" s="154"/>
      <c r="Z4223" s="154"/>
      <c r="AA4223" s="154"/>
      <c r="AB4223" s="154"/>
      <c r="AC4223" s="154"/>
      <c r="AD4223" s="154"/>
      <c r="AE4223" s="154"/>
      <c r="AF4223" s="154"/>
      <c r="AG4223" s="63">
        <f t="shared" si="1278"/>
        <v>0</v>
      </c>
      <c r="AH4223" s="56">
        <f t="shared" si="1279"/>
        <v>0</v>
      </c>
      <c r="AI4223" s="56">
        <f t="shared" si="1280"/>
        <v>0</v>
      </c>
      <c r="AJ4223" s="56">
        <f t="shared" si="1281"/>
        <v>0</v>
      </c>
      <c r="AK4223" s="56">
        <f t="shared" si="1282"/>
        <v>0</v>
      </c>
      <c r="AL4223" s="56">
        <f t="shared" si="1283"/>
        <v>0</v>
      </c>
      <c r="AM4223" s="56">
        <f t="shared" si="1284"/>
        <v>0</v>
      </c>
      <c r="AN4223" s="56">
        <f t="shared" si="1285"/>
        <v>0</v>
      </c>
      <c r="AO4223" s="56">
        <f t="shared" si="1286"/>
        <v>0</v>
      </c>
      <c r="AP4223" s="56">
        <f t="shared" si="1287"/>
        <v>0</v>
      </c>
      <c r="AQ4223" s="56">
        <f t="shared" si="1288"/>
        <v>0</v>
      </c>
      <c r="AR4223" s="86">
        <f t="shared" si="1289"/>
        <v>0</v>
      </c>
    </row>
    <row r="4224" spans="1:44" x14ac:dyDescent="0.25">
      <c r="A4224" s="178"/>
      <c r="B4224" s="55" t="str">
        <f>_xlfn.IFNA(VLOOKUP(A4224,'Ajánlatkérő(k) adatai'!$B$4:$C$205,2,0),"")</f>
        <v/>
      </c>
      <c r="C4224" s="178"/>
      <c r="D4224" s="55" t="str">
        <f>_xlfn.IFNA(VLOOKUP(C4224,'Számlafizető(k) adatai'!$C$4:$D$203,2,0),"")</f>
        <v/>
      </c>
      <c r="E4224" s="55" t="str">
        <f>_xlfn.IFNA(VLOOKUP(C4224,'Számlafizető(k) adatai'!$C$4:$M$203,11,0),"")</f>
        <v/>
      </c>
      <c r="F4224" s="178"/>
      <c r="G4224" s="178"/>
      <c r="H4224" s="178"/>
      <c r="I4224" s="55" t="str">
        <f>IF(F4224="","",VLOOKUP(LEFT(F4224,5),'Technikai cellák'!B:C,2,0))</f>
        <v/>
      </c>
      <c r="J4224" s="55" t="str">
        <f>IF(F4224="","",VLOOKUP(I4224,'Technikai cellák'!$C$1:$D$12,2,0))</f>
        <v/>
      </c>
      <c r="K4224" s="179"/>
      <c r="L4224" s="67" t="str">
        <f t="shared" si="1272"/>
        <v/>
      </c>
      <c r="M4224" s="68">
        <f t="shared" si="1273"/>
        <v>0</v>
      </c>
      <c r="N4224" s="66">
        <f t="shared" si="1274"/>
        <v>0</v>
      </c>
      <c r="O4224" s="152"/>
      <c r="P4224" s="172">
        <f t="shared" si="1271"/>
        <v>0</v>
      </c>
      <c r="Q4224" s="69">
        <f t="shared" si="1275"/>
        <v>0</v>
      </c>
      <c r="R4224" s="62">
        <f t="shared" si="1276"/>
        <v>0</v>
      </c>
      <c r="S4224" s="153"/>
      <c r="T4224" s="118" t="str">
        <f t="shared" si="1277"/>
        <v/>
      </c>
      <c r="U4224" s="154"/>
      <c r="V4224" s="154"/>
      <c r="W4224" s="154"/>
      <c r="X4224" s="154"/>
      <c r="Y4224" s="154"/>
      <c r="Z4224" s="154"/>
      <c r="AA4224" s="154"/>
      <c r="AB4224" s="154"/>
      <c r="AC4224" s="154"/>
      <c r="AD4224" s="154"/>
      <c r="AE4224" s="154"/>
      <c r="AF4224" s="154"/>
      <c r="AG4224" s="63">
        <f t="shared" si="1278"/>
        <v>0</v>
      </c>
      <c r="AH4224" s="56">
        <f t="shared" si="1279"/>
        <v>0</v>
      </c>
      <c r="AI4224" s="56">
        <f t="shared" si="1280"/>
        <v>0</v>
      </c>
      <c r="AJ4224" s="56">
        <f t="shared" si="1281"/>
        <v>0</v>
      </c>
      <c r="AK4224" s="56">
        <f t="shared" si="1282"/>
        <v>0</v>
      </c>
      <c r="AL4224" s="56">
        <f t="shared" si="1283"/>
        <v>0</v>
      </c>
      <c r="AM4224" s="56">
        <f t="shared" si="1284"/>
        <v>0</v>
      </c>
      <c r="AN4224" s="56">
        <f t="shared" si="1285"/>
        <v>0</v>
      </c>
      <c r="AO4224" s="56">
        <f t="shared" si="1286"/>
        <v>0</v>
      </c>
      <c r="AP4224" s="56">
        <f t="shared" si="1287"/>
        <v>0</v>
      </c>
      <c r="AQ4224" s="56">
        <f t="shared" si="1288"/>
        <v>0</v>
      </c>
      <c r="AR4224" s="86">
        <f t="shared" si="1289"/>
        <v>0</v>
      </c>
    </row>
    <row r="4225" spans="1:44" x14ac:dyDescent="0.25">
      <c r="A4225" s="178"/>
      <c r="B4225" s="55" t="str">
        <f>_xlfn.IFNA(VLOOKUP(A4225,'Ajánlatkérő(k) adatai'!$B$4:$C$205,2,0),"")</f>
        <v/>
      </c>
      <c r="C4225" s="178"/>
      <c r="D4225" s="55" t="str">
        <f>_xlfn.IFNA(VLOOKUP(C4225,'Számlafizető(k) adatai'!$C$4:$D$203,2,0),"")</f>
        <v/>
      </c>
      <c r="E4225" s="55" t="str">
        <f>_xlfn.IFNA(VLOOKUP(C4225,'Számlafizető(k) adatai'!$C$4:$M$203,11,0),"")</f>
        <v/>
      </c>
      <c r="F4225" s="178"/>
      <c r="G4225" s="178"/>
      <c r="H4225" s="178"/>
      <c r="I4225" s="55" t="str">
        <f>IF(F4225="","",VLOOKUP(LEFT(F4225,5),'Technikai cellák'!B:C,2,0))</f>
        <v/>
      </c>
      <c r="J4225" s="55" t="str">
        <f>IF(F4225="","",VLOOKUP(I4225,'Technikai cellák'!$C$1:$D$12,2,0))</f>
        <v/>
      </c>
      <c r="K4225" s="179"/>
      <c r="L4225" s="67" t="str">
        <f t="shared" si="1272"/>
        <v/>
      </c>
      <c r="M4225" s="68">
        <f t="shared" si="1273"/>
        <v>0</v>
      </c>
      <c r="N4225" s="66">
        <f t="shared" si="1274"/>
        <v>0</v>
      </c>
      <c r="O4225" s="152"/>
      <c r="P4225" s="172">
        <f t="shared" si="1271"/>
        <v>0</v>
      </c>
      <c r="Q4225" s="69">
        <f t="shared" si="1275"/>
        <v>0</v>
      </c>
      <c r="R4225" s="62">
        <f t="shared" si="1276"/>
        <v>0</v>
      </c>
      <c r="S4225" s="153"/>
      <c r="T4225" s="118" t="str">
        <f t="shared" si="1277"/>
        <v/>
      </c>
      <c r="U4225" s="154"/>
      <c r="V4225" s="154"/>
      <c r="W4225" s="154"/>
      <c r="X4225" s="154"/>
      <c r="Y4225" s="154"/>
      <c r="Z4225" s="154"/>
      <c r="AA4225" s="154"/>
      <c r="AB4225" s="154"/>
      <c r="AC4225" s="154"/>
      <c r="AD4225" s="154"/>
      <c r="AE4225" s="154"/>
      <c r="AF4225" s="154"/>
      <c r="AG4225" s="63">
        <f t="shared" si="1278"/>
        <v>0</v>
      </c>
      <c r="AH4225" s="56">
        <f t="shared" si="1279"/>
        <v>0</v>
      </c>
      <c r="AI4225" s="56">
        <f t="shared" si="1280"/>
        <v>0</v>
      </c>
      <c r="AJ4225" s="56">
        <f t="shared" si="1281"/>
        <v>0</v>
      </c>
      <c r="AK4225" s="56">
        <f t="shared" si="1282"/>
        <v>0</v>
      </c>
      <c r="AL4225" s="56">
        <f t="shared" si="1283"/>
        <v>0</v>
      </c>
      <c r="AM4225" s="56">
        <f t="shared" si="1284"/>
        <v>0</v>
      </c>
      <c r="AN4225" s="56">
        <f t="shared" si="1285"/>
        <v>0</v>
      </c>
      <c r="AO4225" s="56">
        <f t="shared" si="1286"/>
        <v>0</v>
      </c>
      <c r="AP4225" s="56">
        <f t="shared" si="1287"/>
        <v>0</v>
      </c>
      <c r="AQ4225" s="56">
        <f t="shared" si="1288"/>
        <v>0</v>
      </c>
      <c r="AR4225" s="86">
        <f t="shared" si="1289"/>
        <v>0</v>
      </c>
    </row>
    <row r="4226" spans="1:44" x14ac:dyDescent="0.25">
      <c r="A4226" s="178"/>
      <c r="B4226" s="55" t="str">
        <f>_xlfn.IFNA(VLOOKUP(A4226,'Ajánlatkérő(k) adatai'!$B$4:$C$205,2,0),"")</f>
        <v/>
      </c>
      <c r="C4226" s="178"/>
      <c r="D4226" s="55" t="str">
        <f>_xlfn.IFNA(VLOOKUP(C4226,'Számlafizető(k) adatai'!$C$4:$D$203,2,0),"")</f>
        <v/>
      </c>
      <c r="E4226" s="55" t="str">
        <f>_xlfn.IFNA(VLOOKUP(C4226,'Számlafizető(k) adatai'!$C$4:$M$203,11,0),"")</f>
        <v/>
      </c>
      <c r="F4226" s="178"/>
      <c r="G4226" s="178"/>
      <c r="H4226" s="178"/>
      <c r="I4226" s="55" t="str">
        <f>IF(F4226="","",VLOOKUP(LEFT(F4226,5),'Technikai cellák'!B:C,2,0))</f>
        <v/>
      </c>
      <c r="J4226" s="55" t="str">
        <f>IF(F4226="","",VLOOKUP(I4226,'Technikai cellák'!$C$1:$D$12,2,0))</f>
        <v/>
      </c>
      <c r="K4226" s="179"/>
      <c r="L4226" s="67" t="str">
        <f t="shared" si="1272"/>
        <v/>
      </c>
      <c r="M4226" s="68">
        <f t="shared" si="1273"/>
        <v>0</v>
      </c>
      <c r="N4226" s="66">
        <f t="shared" si="1274"/>
        <v>0</v>
      </c>
      <c r="O4226" s="152"/>
      <c r="P4226" s="172">
        <f t="shared" si="1271"/>
        <v>0</v>
      </c>
      <c r="Q4226" s="69">
        <f t="shared" si="1275"/>
        <v>0</v>
      </c>
      <c r="R4226" s="62">
        <f t="shared" si="1276"/>
        <v>0</v>
      </c>
      <c r="S4226" s="153"/>
      <c r="T4226" s="118" t="str">
        <f t="shared" si="1277"/>
        <v/>
      </c>
      <c r="U4226" s="154"/>
      <c r="V4226" s="154"/>
      <c r="W4226" s="154"/>
      <c r="X4226" s="154"/>
      <c r="Y4226" s="154"/>
      <c r="Z4226" s="154"/>
      <c r="AA4226" s="154"/>
      <c r="AB4226" s="154"/>
      <c r="AC4226" s="154"/>
      <c r="AD4226" s="154"/>
      <c r="AE4226" s="154"/>
      <c r="AF4226" s="154"/>
      <c r="AG4226" s="63">
        <f t="shared" si="1278"/>
        <v>0</v>
      </c>
      <c r="AH4226" s="56">
        <f t="shared" si="1279"/>
        <v>0</v>
      </c>
      <c r="AI4226" s="56">
        <f t="shared" si="1280"/>
        <v>0</v>
      </c>
      <c r="AJ4226" s="56">
        <f t="shared" si="1281"/>
        <v>0</v>
      </c>
      <c r="AK4226" s="56">
        <f t="shared" si="1282"/>
        <v>0</v>
      </c>
      <c r="AL4226" s="56">
        <f t="shared" si="1283"/>
        <v>0</v>
      </c>
      <c r="AM4226" s="56">
        <f t="shared" si="1284"/>
        <v>0</v>
      </c>
      <c r="AN4226" s="56">
        <f t="shared" si="1285"/>
        <v>0</v>
      </c>
      <c r="AO4226" s="56">
        <f t="shared" si="1286"/>
        <v>0</v>
      </c>
      <c r="AP4226" s="56">
        <f t="shared" si="1287"/>
        <v>0</v>
      </c>
      <c r="AQ4226" s="56">
        <f t="shared" si="1288"/>
        <v>0</v>
      </c>
      <c r="AR4226" s="86">
        <f t="shared" si="1289"/>
        <v>0</v>
      </c>
    </row>
    <row r="4227" spans="1:44" x14ac:dyDescent="0.25">
      <c r="A4227" s="178"/>
      <c r="B4227" s="55" t="str">
        <f>_xlfn.IFNA(VLOOKUP(A4227,'Ajánlatkérő(k) adatai'!$B$4:$C$205,2,0),"")</f>
        <v/>
      </c>
      <c r="C4227" s="178"/>
      <c r="D4227" s="55" t="str">
        <f>_xlfn.IFNA(VLOOKUP(C4227,'Számlafizető(k) adatai'!$C$4:$D$203,2,0),"")</f>
        <v/>
      </c>
      <c r="E4227" s="55" t="str">
        <f>_xlfn.IFNA(VLOOKUP(C4227,'Számlafizető(k) adatai'!$C$4:$M$203,11,0),"")</f>
        <v/>
      </c>
      <c r="F4227" s="178"/>
      <c r="G4227" s="178"/>
      <c r="H4227" s="178"/>
      <c r="I4227" s="55" t="str">
        <f>IF(F4227="","",VLOOKUP(LEFT(F4227,5),'Technikai cellák'!B:C,2,0))</f>
        <v/>
      </c>
      <c r="J4227" s="55" t="str">
        <f>IF(F4227="","",VLOOKUP(I4227,'Technikai cellák'!$C$1:$D$12,2,0))</f>
        <v/>
      </c>
      <c r="K4227" s="179"/>
      <c r="L4227" s="67" t="str">
        <f t="shared" si="1272"/>
        <v/>
      </c>
      <c r="M4227" s="68">
        <f t="shared" si="1273"/>
        <v>0</v>
      </c>
      <c r="N4227" s="66">
        <f t="shared" si="1274"/>
        <v>0</v>
      </c>
      <c r="O4227" s="152"/>
      <c r="P4227" s="172">
        <f t="shared" si="1271"/>
        <v>0</v>
      </c>
      <c r="Q4227" s="69">
        <f t="shared" si="1275"/>
        <v>0</v>
      </c>
      <c r="R4227" s="62">
        <f t="shared" si="1276"/>
        <v>0</v>
      </c>
      <c r="S4227" s="153"/>
      <c r="T4227" s="118" t="str">
        <f t="shared" si="1277"/>
        <v/>
      </c>
      <c r="U4227" s="154"/>
      <c r="V4227" s="154"/>
      <c r="W4227" s="154"/>
      <c r="X4227" s="154"/>
      <c r="Y4227" s="154"/>
      <c r="Z4227" s="154"/>
      <c r="AA4227" s="154"/>
      <c r="AB4227" s="154"/>
      <c r="AC4227" s="154"/>
      <c r="AD4227" s="154"/>
      <c r="AE4227" s="154"/>
      <c r="AF4227" s="154"/>
      <c r="AG4227" s="63">
        <f t="shared" si="1278"/>
        <v>0</v>
      </c>
      <c r="AH4227" s="56">
        <f t="shared" si="1279"/>
        <v>0</v>
      </c>
      <c r="AI4227" s="56">
        <f t="shared" si="1280"/>
        <v>0</v>
      </c>
      <c r="AJ4227" s="56">
        <f t="shared" si="1281"/>
        <v>0</v>
      </c>
      <c r="AK4227" s="56">
        <f t="shared" si="1282"/>
        <v>0</v>
      </c>
      <c r="AL4227" s="56">
        <f t="shared" si="1283"/>
        <v>0</v>
      </c>
      <c r="AM4227" s="56">
        <f t="shared" si="1284"/>
        <v>0</v>
      </c>
      <c r="AN4227" s="56">
        <f t="shared" si="1285"/>
        <v>0</v>
      </c>
      <c r="AO4227" s="56">
        <f t="shared" si="1286"/>
        <v>0</v>
      </c>
      <c r="AP4227" s="56">
        <f t="shared" si="1287"/>
        <v>0</v>
      </c>
      <c r="AQ4227" s="56">
        <f t="shared" si="1288"/>
        <v>0</v>
      </c>
      <c r="AR4227" s="86">
        <f t="shared" si="1289"/>
        <v>0</v>
      </c>
    </row>
    <row r="4228" spans="1:44" x14ac:dyDescent="0.25">
      <c r="A4228" s="178"/>
      <c r="B4228" s="55" t="str">
        <f>_xlfn.IFNA(VLOOKUP(A4228,'Ajánlatkérő(k) adatai'!$B$4:$C$205,2,0),"")</f>
        <v/>
      </c>
      <c r="C4228" s="178"/>
      <c r="D4228" s="55" t="str">
        <f>_xlfn.IFNA(VLOOKUP(C4228,'Számlafizető(k) adatai'!$C$4:$D$203,2,0),"")</f>
        <v/>
      </c>
      <c r="E4228" s="55" t="str">
        <f>_xlfn.IFNA(VLOOKUP(C4228,'Számlafizető(k) adatai'!$C$4:$M$203,11,0),"")</f>
        <v/>
      </c>
      <c r="F4228" s="178"/>
      <c r="G4228" s="178"/>
      <c r="H4228" s="178"/>
      <c r="I4228" s="55" t="str">
        <f>IF(F4228="","",VLOOKUP(LEFT(F4228,5),'Technikai cellák'!B:C,2,0))</f>
        <v/>
      </c>
      <c r="J4228" s="55" t="str">
        <f>IF(F4228="","",VLOOKUP(I4228,'Technikai cellák'!$C$1:$D$12,2,0))</f>
        <v/>
      </c>
      <c r="K4228" s="179"/>
      <c r="L4228" s="67" t="str">
        <f t="shared" si="1272"/>
        <v/>
      </c>
      <c r="M4228" s="68">
        <f t="shared" si="1273"/>
        <v>0</v>
      </c>
      <c r="N4228" s="66">
        <f t="shared" si="1274"/>
        <v>0</v>
      </c>
      <c r="O4228" s="152"/>
      <c r="P4228" s="172">
        <f t="shared" si="1271"/>
        <v>0</v>
      </c>
      <c r="Q4228" s="69">
        <f t="shared" si="1275"/>
        <v>0</v>
      </c>
      <c r="R4228" s="62">
        <f t="shared" si="1276"/>
        <v>0</v>
      </c>
      <c r="S4228" s="153"/>
      <c r="T4228" s="118" t="str">
        <f t="shared" si="1277"/>
        <v/>
      </c>
      <c r="U4228" s="154"/>
      <c r="V4228" s="154"/>
      <c r="W4228" s="154"/>
      <c r="X4228" s="154"/>
      <c r="Y4228" s="154"/>
      <c r="Z4228" s="154"/>
      <c r="AA4228" s="154"/>
      <c r="AB4228" s="154"/>
      <c r="AC4228" s="154"/>
      <c r="AD4228" s="154"/>
      <c r="AE4228" s="154"/>
      <c r="AF4228" s="154"/>
      <c r="AG4228" s="63">
        <f t="shared" si="1278"/>
        <v>0</v>
      </c>
      <c r="AH4228" s="56">
        <f t="shared" si="1279"/>
        <v>0</v>
      </c>
      <c r="AI4228" s="56">
        <f t="shared" si="1280"/>
        <v>0</v>
      </c>
      <c r="AJ4228" s="56">
        <f t="shared" si="1281"/>
        <v>0</v>
      </c>
      <c r="AK4228" s="56">
        <f t="shared" si="1282"/>
        <v>0</v>
      </c>
      <c r="AL4228" s="56">
        <f t="shared" si="1283"/>
        <v>0</v>
      </c>
      <c r="AM4228" s="56">
        <f t="shared" si="1284"/>
        <v>0</v>
      </c>
      <c r="AN4228" s="56">
        <f t="shared" si="1285"/>
        <v>0</v>
      </c>
      <c r="AO4228" s="56">
        <f t="shared" si="1286"/>
        <v>0</v>
      </c>
      <c r="AP4228" s="56">
        <f t="shared" si="1287"/>
        <v>0</v>
      </c>
      <c r="AQ4228" s="56">
        <f t="shared" si="1288"/>
        <v>0</v>
      </c>
      <c r="AR4228" s="86">
        <f t="shared" si="1289"/>
        <v>0</v>
      </c>
    </row>
    <row r="4229" spans="1:44" x14ac:dyDescent="0.25">
      <c r="A4229" s="178"/>
      <c r="B4229" s="55" t="str">
        <f>_xlfn.IFNA(VLOOKUP(A4229,'Ajánlatkérő(k) adatai'!$B$4:$C$205,2,0),"")</f>
        <v/>
      </c>
      <c r="C4229" s="178"/>
      <c r="D4229" s="55" t="str">
        <f>_xlfn.IFNA(VLOOKUP(C4229,'Számlafizető(k) adatai'!$C$4:$D$203,2,0),"")</f>
        <v/>
      </c>
      <c r="E4229" s="55" t="str">
        <f>_xlfn.IFNA(VLOOKUP(C4229,'Számlafizető(k) adatai'!$C$4:$M$203,11,0),"")</f>
        <v/>
      </c>
      <c r="F4229" s="178"/>
      <c r="G4229" s="178"/>
      <c r="H4229" s="178"/>
      <c r="I4229" s="55" t="str">
        <f>IF(F4229="","",VLOOKUP(LEFT(F4229,5),'Technikai cellák'!B:C,2,0))</f>
        <v/>
      </c>
      <c r="J4229" s="55" t="str">
        <f>IF(F4229="","",VLOOKUP(I4229,'Technikai cellák'!$C$1:$D$12,2,0))</f>
        <v/>
      </c>
      <c r="K4229" s="179"/>
      <c r="L4229" s="67" t="str">
        <f t="shared" si="1272"/>
        <v/>
      </c>
      <c r="M4229" s="68">
        <f t="shared" si="1273"/>
        <v>0</v>
      </c>
      <c r="N4229" s="66">
        <f t="shared" si="1274"/>
        <v>0</v>
      </c>
      <c r="O4229" s="152"/>
      <c r="P4229" s="172">
        <f t="shared" si="1271"/>
        <v>0</v>
      </c>
      <c r="Q4229" s="69">
        <f t="shared" si="1275"/>
        <v>0</v>
      </c>
      <c r="R4229" s="62">
        <f t="shared" si="1276"/>
        <v>0</v>
      </c>
      <c r="S4229" s="153"/>
      <c r="T4229" s="118" t="str">
        <f t="shared" si="1277"/>
        <v/>
      </c>
      <c r="U4229" s="154"/>
      <c r="V4229" s="154"/>
      <c r="W4229" s="154"/>
      <c r="X4229" s="154"/>
      <c r="Y4229" s="154"/>
      <c r="Z4229" s="154"/>
      <c r="AA4229" s="154"/>
      <c r="AB4229" s="154"/>
      <c r="AC4229" s="154"/>
      <c r="AD4229" s="154"/>
      <c r="AE4229" s="154"/>
      <c r="AF4229" s="154"/>
      <c r="AG4229" s="63">
        <f t="shared" si="1278"/>
        <v>0</v>
      </c>
      <c r="AH4229" s="56">
        <f t="shared" si="1279"/>
        <v>0</v>
      </c>
      <c r="AI4229" s="56">
        <f t="shared" si="1280"/>
        <v>0</v>
      </c>
      <c r="AJ4229" s="56">
        <f t="shared" si="1281"/>
        <v>0</v>
      </c>
      <c r="AK4229" s="56">
        <f t="shared" si="1282"/>
        <v>0</v>
      </c>
      <c r="AL4229" s="56">
        <f t="shared" si="1283"/>
        <v>0</v>
      </c>
      <c r="AM4229" s="56">
        <f t="shared" si="1284"/>
        <v>0</v>
      </c>
      <c r="AN4229" s="56">
        <f t="shared" si="1285"/>
        <v>0</v>
      </c>
      <c r="AO4229" s="56">
        <f t="shared" si="1286"/>
        <v>0</v>
      </c>
      <c r="AP4229" s="56">
        <f t="shared" si="1287"/>
        <v>0</v>
      </c>
      <c r="AQ4229" s="56">
        <f t="shared" si="1288"/>
        <v>0</v>
      </c>
      <c r="AR4229" s="86">
        <f t="shared" si="1289"/>
        <v>0</v>
      </c>
    </row>
    <row r="4230" spans="1:44" x14ac:dyDescent="0.25">
      <c r="A4230" s="178"/>
      <c r="B4230" s="55" t="str">
        <f>_xlfn.IFNA(VLOOKUP(A4230,'Ajánlatkérő(k) adatai'!$B$4:$C$205,2,0),"")</f>
        <v/>
      </c>
      <c r="C4230" s="178"/>
      <c r="D4230" s="55" t="str">
        <f>_xlfn.IFNA(VLOOKUP(C4230,'Számlafizető(k) adatai'!$C$4:$D$203,2,0),"")</f>
        <v/>
      </c>
      <c r="E4230" s="55" t="str">
        <f>_xlfn.IFNA(VLOOKUP(C4230,'Számlafizető(k) adatai'!$C$4:$M$203,11,0),"")</f>
        <v/>
      </c>
      <c r="F4230" s="178"/>
      <c r="G4230" s="178"/>
      <c r="H4230" s="178"/>
      <c r="I4230" s="55" t="str">
        <f>IF(F4230="","",VLOOKUP(LEFT(F4230,5),'Technikai cellák'!B:C,2,0))</f>
        <v/>
      </c>
      <c r="J4230" s="55" t="str">
        <f>IF(F4230="","",VLOOKUP(I4230,'Technikai cellák'!$C$1:$D$12,2,0))</f>
        <v/>
      </c>
      <c r="K4230" s="179"/>
      <c r="L4230" s="67" t="str">
        <f t="shared" si="1272"/>
        <v/>
      </c>
      <c r="M4230" s="68">
        <f t="shared" si="1273"/>
        <v>0</v>
      </c>
      <c r="N4230" s="66">
        <f t="shared" si="1274"/>
        <v>0</v>
      </c>
      <c r="O4230" s="152"/>
      <c r="P4230" s="172">
        <f t="shared" si="1271"/>
        <v>0</v>
      </c>
      <c r="Q4230" s="69">
        <f t="shared" si="1275"/>
        <v>0</v>
      </c>
      <c r="R4230" s="62">
        <f t="shared" si="1276"/>
        <v>0</v>
      </c>
      <c r="S4230" s="153"/>
      <c r="T4230" s="118" t="str">
        <f t="shared" si="1277"/>
        <v/>
      </c>
      <c r="U4230" s="154"/>
      <c r="V4230" s="154"/>
      <c r="W4230" s="154"/>
      <c r="X4230" s="154"/>
      <c r="Y4230" s="154"/>
      <c r="Z4230" s="154"/>
      <c r="AA4230" s="154"/>
      <c r="AB4230" s="154"/>
      <c r="AC4230" s="154"/>
      <c r="AD4230" s="154"/>
      <c r="AE4230" s="154"/>
      <c r="AF4230" s="154"/>
      <c r="AG4230" s="63">
        <f t="shared" si="1278"/>
        <v>0</v>
      </c>
      <c r="AH4230" s="56">
        <f t="shared" si="1279"/>
        <v>0</v>
      </c>
      <c r="AI4230" s="56">
        <f t="shared" si="1280"/>
        <v>0</v>
      </c>
      <c r="AJ4230" s="56">
        <f t="shared" si="1281"/>
        <v>0</v>
      </c>
      <c r="AK4230" s="56">
        <f t="shared" si="1282"/>
        <v>0</v>
      </c>
      <c r="AL4230" s="56">
        <f t="shared" si="1283"/>
        <v>0</v>
      </c>
      <c r="AM4230" s="56">
        <f t="shared" si="1284"/>
        <v>0</v>
      </c>
      <c r="AN4230" s="56">
        <f t="shared" si="1285"/>
        <v>0</v>
      </c>
      <c r="AO4230" s="56">
        <f t="shared" si="1286"/>
        <v>0</v>
      </c>
      <c r="AP4230" s="56">
        <f t="shared" si="1287"/>
        <v>0</v>
      </c>
      <c r="AQ4230" s="56">
        <f t="shared" si="1288"/>
        <v>0</v>
      </c>
      <c r="AR4230" s="86">
        <f t="shared" si="1289"/>
        <v>0</v>
      </c>
    </row>
    <row r="4231" spans="1:44" x14ac:dyDescent="0.25">
      <c r="A4231" s="178"/>
      <c r="B4231" s="55" t="str">
        <f>_xlfn.IFNA(VLOOKUP(A4231,'Ajánlatkérő(k) adatai'!$B$4:$C$205,2,0),"")</f>
        <v/>
      </c>
      <c r="C4231" s="178"/>
      <c r="D4231" s="55" t="str">
        <f>_xlfn.IFNA(VLOOKUP(C4231,'Számlafizető(k) adatai'!$C$4:$D$203,2,0),"")</f>
        <v/>
      </c>
      <c r="E4231" s="55" t="str">
        <f>_xlfn.IFNA(VLOOKUP(C4231,'Számlafizető(k) adatai'!$C$4:$M$203,11,0),"")</f>
        <v/>
      </c>
      <c r="F4231" s="178"/>
      <c r="G4231" s="178"/>
      <c r="H4231" s="178"/>
      <c r="I4231" s="55" t="str">
        <f>IF(F4231="","",VLOOKUP(LEFT(F4231,5),'Technikai cellák'!B:C,2,0))</f>
        <v/>
      </c>
      <c r="J4231" s="55" t="str">
        <f>IF(F4231="","",VLOOKUP(I4231,'Technikai cellák'!$C$1:$D$12,2,0))</f>
        <v/>
      </c>
      <c r="K4231" s="179"/>
      <c r="L4231" s="67" t="str">
        <f t="shared" si="1272"/>
        <v/>
      </c>
      <c r="M4231" s="68">
        <f t="shared" si="1273"/>
        <v>0</v>
      </c>
      <c r="N4231" s="66">
        <f t="shared" si="1274"/>
        <v>0</v>
      </c>
      <c r="O4231" s="152"/>
      <c r="P4231" s="172">
        <f t="shared" si="1271"/>
        <v>0</v>
      </c>
      <c r="Q4231" s="69">
        <f t="shared" si="1275"/>
        <v>0</v>
      </c>
      <c r="R4231" s="62">
        <f t="shared" si="1276"/>
        <v>0</v>
      </c>
      <c r="S4231" s="153"/>
      <c r="T4231" s="118" t="str">
        <f t="shared" si="1277"/>
        <v/>
      </c>
      <c r="U4231" s="154"/>
      <c r="V4231" s="154"/>
      <c r="W4231" s="154"/>
      <c r="X4231" s="154"/>
      <c r="Y4231" s="154"/>
      <c r="Z4231" s="154"/>
      <c r="AA4231" s="154"/>
      <c r="AB4231" s="154"/>
      <c r="AC4231" s="154"/>
      <c r="AD4231" s="154"/>
      <c r="AE4231" s="154"/>
      <c r="AF4231" s="154"/>
      <c r="AG4231" s="63">
        <f t="shared" si="1278"/>
        <v>0</v>
      </c>
      <c r="AH4231" s="56">
        <f t="shared" si="1279"/>
        <v>0</v>
      </c>
      <c r="AI4231" s="56">
        <f t="shared" si="1280"/>
        <v>0</v>
      </c>
      <c r="AJ4231" s="56">
        <f t="shared" si="1281"/>
        <v>0</v>
      </c>
      <c r="AK4231" s="56">
        <f t="shared" si="1282"/>
        <v>0</v>
      </c>
      <c r="AL4231" s="56">
        <f t="shared" si="1283"/>
        <v>0</v>
      </c>
      <c r="AM4231" s="56">
        <f t="shared" si="1284"/>
        <v>0</v>
      </c>
      <c r="AN4231" s="56">
        <f t="shared" si="1285"/>
        <v>0</v>
      </c>
      <c r="AO4231" s="56">
        <f t="shared" si="1286"/>
        <v>0</v>
      </c>
      <c r="AP4231" s="56">
        <f t="shared" si="1287"/>
        <v>0</v>
      </c>
      <c r="AQ4231" s="56">
        <f t="shared" si="1288"/>
        <v>0</v>
      </c>
      <c r="AR4231" s="86">
        <f t="shared" si="1289"/>
        <v>0</v>
      </c>
    </row>
    <row r="4232" spans="1:44" x14ac:dyDescent="0.25">
      <c r="A4232" s="178"/>
      <c r="B4232" s="55" t="str">
        <f>_xlfn.IFNA(VLOOKUP(A4232,'Ajánlatkérő(k) adatai'!$B$4:$C$205,2,0),"")</f>
        <v/>
      </c>
      <c r="C4232" s="178"/>
      <c r="D4232" s="55" t="str">
        <f>_xlfn.IFNA(VLOOKUP(C4232,'Számlafizető(k) adatai'!$C$4:$D$203,2,0),"")</f>
        <v/>
      </c>
      <c r="E4232" s="55" t="str">
        <f>_xlfn.IFNA(VLOOKUP(C4232,'Számlafizető(k) adatai'!$C$4:$M$203,11,0),"")</f>
        <v/>
      </c>
      <c r="F4232" s="178"/>
      <c r="G4232" s="178"/>
      <c r="H4232" s="178"/>
      <c r="I4232" s="55" t="str">
        <f>IF(F4232="","",VLOOKUP(LEFT(F4232,5),'Technikai cellák'!B:C,2,0))</f>
        <v/>
      </c>
      <c r="J4232" s="55" t="str">
        <f>IF(F4232="","",VLOOKUP(I4232,'Technikai cellák'!$C$1:$D$12,2,0))</f>
        <v/>
      </c>
      <c r="K4232" s="179"/>
      <c r="L4232" s="67" t="str">
        <f t="shared" si="1272"/>
        <v/>
      </c>
      <c r="M4232" s="68">
        <f t="shared" si="1273"/>
        <v>0</v>
      </c>
      <c r="N4232" s="66">
        <f t="shared" si="1274"/>
        <v>0</v>
      </c>
      <c r="O4232" s="152"/>
      <c r="P4232" s="172">
        <f t="shared" si="1271"/>
        <v>0</v>
      </c>
      <c r="Q4232" s="69">
        <f t="shared" si="1275"/>
        <v>0</v>
      </c>
      <c r="R4232" s="62">
        <f t="shared" si="1276"/>
        <v>0</v>
      </c>
      <c r="S4232" s="153"/>
      <c r="T4232" s="118" t="str">
        <f t="shared" si="1277"/>
        <v/>
      </c>
      <c r="U4232" s="154"/>
      <c r="V4232" s="154"/>
      <c r="W4232" s="154"/>
      <c r="X4232" s="154"/>
      <c r="Y4232" s="154"/>
      <c r="Z4232" s="154"/>
      <c r="AA4232" s="154"/>
      <c r="AB4232" s="154"/>
      <c r="AC4232" s="154"/>
      <c r="AD4232" s="154"/>
      <c r="AE4232" s="154"/>
      <c r="AF4232" s="154"/>
      <c r="AG4232" s="63">
        <f t="shared" si="1278"/>
        <v>0</v>
      </c>
      <c r="AH4232" s="56">
        <f t="shared" si="1279"/>
        <v>0</v>
      </c>
      <c r="AI4232" s="56">
        <f t="shared" si="1280"/>
        <v>0</v>
      </c>
      <c r="AJ4232" s="56">
        <f t="shared" si="1281"/>
        <v>0</v>
      </c>
      <c r="AK4232" s="56">
        <f t="shared" si="1282"/>
        <v>0</v>
      </c>
      <c r="AL4232" s="56">
        <f t="shared" si="1283"/>
        <v>0</v>
      </c>
      <c r="AM4232" s="56">
        <f t="shared" si="1284"/>
        <v>0</v>
      </c>
      <c r="AN4232" s="56">
        <f t="shared" si="1285"/>
        <v>0</v>
      </c>
      <c r="AO4232" s="56">
        <f t="shared" si="1286"/>
        <v>0</v>
      </c>
      <c r="AP4232" s="56">
        <f t="shared" si="1287"/>
        <v>0</v>
      </c>
      <c r="AQ4232" s="56">
        <f t="shared" si="1288"/>
        <v>0</v>
      </c>
      <c r="AR4232" s="86">
        <f t="shared" si="1289"/>
        <v>0</v>
      </c>
    </row>
    <row r="4233" spans="1:44" x14ac:dyDescent="0.25">
      <c r="A4233" s="178"/>
      <c r="B4233" s="55" t="str">
        <f>_xlfn.IFNA(VLOOKUP(A4233,'Ajánlatkérő(k) adatai'!$B$4:$C$205,2,0),"")</f>
        <v/>
      </c>
      <c r="C4233" s="178"/>
      <c r="D4233" s="55" t="str">
        <f>_xlfn.IFNA(VLOOKUP(C4233,'Számlafizető(k) adatai'!$C$4:$D$203,2,0),"")</f>
        <v/>
      </c>
      <c r="E4233" s="55" t="str">
        <f>_xlfn.IFNA(VLOOKUP(C4233,'Számlafizető(k) adatai'!$C$4:$M$203,11,0),"")</f>
        <v/>
      </c>
      <c r="F4233" s="178"/>
      <c r="G4233" s="178"/>
      <c r="H4233" s="178"/>
      <c r="I4233" s="55" t="str">
        <f>IF(F4233="","",VLOOKUP(LEFT(F4233,5),'Technikai cellák'!B:C,2,0))</f>
        <v/>
      </c>
      <c r="J4233" s="55" t="str">
        <f>IF(F4233="","",VLOOKUP(I4233,'Technikai cellák'!$C$1:$D$12,2,0))</f>
        <v/>
      </c>
      <c r="K4233" s="179"/>
      <c r="L4233" s="67" t="str">
        <f t="shared" si="1272"/>
        <v/>
      </c>
      <c r="M4233" s="68">
        <f t="shared" si="1273"/>
        <v>0</v>
      </c>
      <c r="N4233" s="66">
        <f t="shared" si="1274"/>
        <v>0</v>
      </c>
      <c r="O4233" s="152"/>
      <c r="P4233" s="172">
        <f t="shared" si="1271"/>
        <v>0</v>
      </c>
      <c r="Q4233" s="69">
        <f t="shared" si="1275"/>
        <v>0</v>
      </c>
      <c r="R4233" s="62">
        <f t="shared" si="1276"/>
        <v>0</v>
      </c>
      <c r="S4233" s="153"/>
      <c r="T4233" s="118" t="str">
        <f t="shared" si="1277"/>
        <v/>
      </c>
      <c r="U4233" s="154"/>
      <c r="V4233" s="154"/>
      <c r="W4233" s="154"/>
      <c r="X4233" s="154"/>
      <c r="Y4233" s="154"/>
      <c r="Z4233" s="154"/>
      <c r="AA4233" s="154"/>
      <c r="AB4233" s="154"/>
      <c r="AC4233" s="154"/>
      <c r="AD4233" s="154"/>
      <c r="AE4233" s="154"/>
      <c r="AF4233" s="154"/>
      <c r="AG4233" s="63">
        <f t="shared" si="1278"/>
        <v>0</v>
      </c>
      <c r="AH4233" s="56">
        <f t="shared" si="1279"/>
        <v>0</v>
      </c>
      <c r="AI4233" s="56">
        <f t="shared" si="1280"/>
        <v>0</v>
      </c>
      <c r="AJ4233" s="56">
        <f t="shared" si="1281"/>
        <v>0</v>
      </c>
      <c r="AK4233" s="56">
        <f t="shared" si="1282"/>
        <v>0</v>
      </c>
      <c r="AL4233" s="56">
        <f t="shared" si="1283"/>
        <v>0</v>
      </c>
      <c r="AM4233" s="56">
        <f t="shared" si="1284"/>
        <v>0</v>
      </c>
      <c r="AN4233" s="56">
        <f t="shared" si="1285"/>
        <v>0</v>
      </c>
      <c r="AO4233" s="56">
        <f t="shared" si="1286"/>
        <v>0</v>
      </c>
      <c r="AP4233" s="56">
        <f t="shared" si="1287"/>
        <v>0</v>
      </c>
      <c r="AQ4233" s="56">
        <f t="shared" si="1288"/>
        <v>0</v>
      </c>
      <c r="AR4233" s="86">
        <f t="shared" si="1289"/>
        <v>0</v>
      </c>
    </row>
    <row r="4234" spans="1:44" x14ac:dyDescent="0.25">
      <c r="A4234" s="178"/>
      <c r="B4234" s="55" t="str">
        <f>_xlfn.IFNA(VLOOKUP(A4234,'Ajánlatkérő(k) adatai'!$B$4:$C$205,2,0),"")</f>
        <v/>
      </c>
      <c r="C4234" s="178"/>
      <c r="D4234" s="55" t="str">
        <f>_xlfn.IFNA(VLOOKUP(C4234,'Számlafizető(k) adatai'!$C$4:$D$203,2,0),"")</f>
        <v/>
      </c>
      <c r="E4234" s="55" t="str">
        <f>_xlfn.IFNA(VLOOKUP(C4234,'Számlafizető(k) adatai'!$C$4:$M$203,11,0),"")</f>
        <v/>
      </c>
      <c r="F4234" s="178"/>
      <c r="G4234" s="178"/>
      <c r="H4234" s="178"/>
      <c r="I4234" s="55" t="str">
        <f>IF(F4234="","",VLOOKUP(LEFT(F4234,5),'Technikai cellák'!B:C,2,0))</f>
        <v/>
      </c>
      <c r="J4234" s="55" t="str">
        <f>IF(F4234="","",VLOOKUP(I4234,'Technikai cellák'!$C$1:$D$12,2,0))</f>
        <v/>
      </c>
      <c r="K4234" s="179"/>
      <c r="L4234" s="67" t="str">
        <f t="shared" si="1272"/>
        <v/>
      </c>
      <c r="M4234" s="68">
        <f t="shared" si="1273"/>
        <v>0</v>
      </c>
      <c r="N4234" s="66">
        <f t="shared" si="1274"/>
        <v>0</v>
      </c>
      <c r="O4234" s="152"/>
      <c r="P4234" s="172">
        <f t="shared" si="1271"/>
        <v>0</v>
      </c>
      <c r="Q4234" s="69">
        <f t="shared" si="1275"/>
        <v>0</v>
      </c>
      <c r="R4234" s="62">
        <f t="shared" si="1276"/>
        <v>0</v>
      </c>
      <c r="S4234" s="153"/>
      <c r="T4234" s="118" t="str">
        <f t="shared" si="1277"/>
        <v/>
      </c>
      <c r="U4234" s="154"/>
      <c r="V4234" s="154"/>
      <c r="W4234" s="154"/>
      <c r="X4234" s="154"/>
      <c r="Y4234" s="154"/>
      <c r="Z4234" s="154"/>
      <c r="AA4234" s="154"/>
      <c r="AB4234" s="154"/>
      <c r="AC4234" s="154"/>
      <c r="AD4234" s="154"/>
      <c r="AE4234" s="154"/>
      <c r="AF4234" s="154"/>
      <c r="AG4234" s="63">
        <f t="shared" si="1278"/>
        <v>0</v>
      </c>
      <c r="AH4234" s="56">
        <f t="shared" si="1279"/>
        <v>0</v>
      </c>
      <c r="AI4234" s="56">
        <f t="shared" si="1280"/>
        <v>0</v>
      </c>
      <c r="AJ4234" s="56">
        <f t="shared" si="1281"/>
        <v>0</v>
      </c>
      <c r="AK4234" s="56">
        <f t="shared" si="1282"/>
        <v>0</v>
      </c>
      <c r="AL4234" s="56">
        <f t="shared" si="1283"/>
        <v>0</v>
      </c>
      <c r="AM4234" s="56">
        <f t="shared" si="1284"/>
        <v>0</v>
      </c>
      <c r="AN4234" s="56">
        <f t="shared" si="1285"/>
        <v>0</v>
      </c>
      <c r="AO4234" s="56">
        <f t="shared" si="1286"/>
        <v>0</v>
      </c>
      <c r="AP4234" s="56">
        <f t="shared" si="1287"/>
        <v>0</v>
      </c>
      <c r="AQ4234" s="56">
        <f t="shared" si="1288"/>
        <v>0</v>
      </c>
      <c r="AR4234" s="86">
        <f t="shared" si="1289"/>
        <v>0</v>
      </c>
    </row>
    <row r="4235" spans="1:44" x14ac:dyDescent="0.25">
      <c r="A4235" s="178"/>
      <c r="B4235" s="55" t="str">
        <f>_xlfn.IFNA(VLOOKUP(A4235,'Ajánlatkérő(k) adatai'!$B$4:$C$205,2,0),"")</f>
        <v/>
      </c>
      <c r="C4235" s="178"/>
      <c r="D4235" s="55" t="str">
        <f>_xlfn.IFNA(VLOOKUP(C4235,'Számlafizető(k) adatai'!$C$4:$D$203,2,0),"")</f>
        <v/>
      </c>
      <c r="E4235" s="55" t="str">
        <f>_xlfn.IFNA(VLOOKUP(C4235,'Számlafizető(k) adatai'!$C$4:$M$203,11,0),"")</f>
        <v/>
      </c>
      <c r="F4235" s="178"/>
      <c r="G4235" s="178"/>
      <c r="H4235" s="178"/>
      <c r="I4235" s="55" t="str">
        <f>IF(F4235="","",VLOOKUP(LEFT(F4235,5),'Technikai cellák'!B:C,2,0))</f>
        <v/>
      </c>
      <c r="J4235" s="55" t="str">
        <f>IF(F4235="","",VLOOKUP(I4235,'Technikai cellák'!$C$1:$D$12,2,0))</f>
        <v/>
      </c>
      <c r="K4235" s="179"/>
      <c r="L4235" s="67" t="str">
        <f t="shared" si="1272"/>
        <v/>
      </c>
      <c r="M4235" s="68">
        <f t="shared" si="1273"/>
        <v>0</v>
      </c>
      <c r="N4235" s="66">
        <f t="shared" si="1274"/>
        <v>0</v>
      </c>
      <c r="O4235" s="152"/>
      <c r="P4235" s="172">
        <f t="shared" si="1271"/>
        <v>0</v>
      </c>
      <c r="Q4235" s="69">
        <f t="shared" si="1275"/>
        <v>0</v>
      </c>
      <c r="R4235" s="62">
        <f t="shared" si="1276"/>
        <v>0</v>
      </c>
      <c r="S4235" s="153"/>
      <c r="T4235" s="118" t="str">
        <f t="shared" si="1277"/>
        <v/>
      </c>
      <c r="U4235" s="154"/>
      <c r="V4235" s="154"/>
      <c r="W4235" s="154"/>
      <c r="X4235" s="154"/>
      <c r="Y4235" s="154"/>
      <c r="Z4235" s="154"/>
      <c r="AA4235" s="154"/>
      <c r="AB4235" s="154"/>
      <c r="AC4235" s="154"/>
      <c r="AD4235" s="154"/>
      <c r="AE4235" s="154"/>
      <c r="AF4235" s="154"/>
      <c r="AG4235" s="63">
        <f t="shared" si="1278"/>
        <v>0</v>
      </c>
      <c r="AH4235" s="56">
        <f t="shared" si="1279"/>
        <v>0</v>
      </c>
      <c r="AI4235" s="56">
        <f t="shared" si="1280"/>
        <v>0</v>
      </c>
      <c r="AJ4235" s="56">
        <f t="shared" si="1281"/>
        <v>0</v>
      </c>
      <c r="AK4235" s="56">
        <f t="shared" si="1282"/>
        <v>0</v>
      </c>
      <c r="AL4235" s="56">
        <f t="shared" si="1283"/>
        <v>0</v>
      </c>
      <c r="AM4235" s="56">
        <f t="shared" si="1284"/>
        <v>0</v>
      </c>
      <c r="AN4235" s="56">
        <f t="shared" si="1285"/>
        <v>0</v>
      </c>
      <c r="AO4235" s="56">
        <f t="shared" si="1286"/>
        <v>0</v>
      </c>
      <c r="AP4235" s="56">
        <f t="shared" si="1287"/>
        <v>0</v>
      </c>
      <c r="AQ4235" s="56">
        <f t="shared" si="1288"/>
        <v>0</v>
      </c>
      <c r="AR4235" s="86">
        <f t="shared" si="1289"/>
        <v>0</v>
      </c>
    </row>
    <row r="4236" spans="1:44" x14ac:dyDescent="0.25">
      <c r="A4236" s="178"/>
      <c r="B4236" s="55" t="str">
        <f>_xlfn.IFNA(VLOOKUP(A4236,'Ajánlatkérő(k) adatai'!$B$4:$C$205,2,0),"")</f>
        <v/>
      </c>
      <c r="C4236" s="178"/>
      <c r="D4236" s="55" t="str">
        <f>_xlfn.IFNA(VLOOKUP(C4236,'Számlafizető(k) adatai'!$C$4:$D$203,2,0),"")</f>
        <v/>
      </c>
      <c r="E4236" s="55" t="str">
        <f>_xlfn.IFNA(VLOOKUP(C4236,'Számlafizető(k) adatai'!$C$4:$M$203,11,0),"")</f>
        <v/>
      </c>
      <c r="F4236" s="178"/>
      <c r="G4236" s="178"/>
      <c r="H4236" s="178"/>
      <c r="I4236" s="55" t="str">
        <f>IF(F4236="","",VLOOKUP(LEFT(F4236,5),'Technikai cellák'!B:C,2,0))</f>
        <v/>
      </c>
      <c r="J4236" s="55" t="str">
        <f>IF(F4236="","",VLOOKUP(I4236,'Technikai cellák'!$C$1:$D$12,2,0))</f>
        <v/>
      </c>
      <c r="K4236" s="179"/>
      <c r="L4236" s="67" t="str">
        <f t="shared" si="1272"/>
        <v/>
      </c>
      <c r="M4236" s="68">
        <f t="shared" si="1273"/>
        <v>0</v>
      </c>
      <c r="N4236" s="66">
        <f t="shared" si="1274"/>
        <v>0</v>
      </c>
      <c r="O4236" s="152"/>
      <c r="P4236" s="172">
        <f t="shared" si="1271"/>
        <v>0</v>
      </c>
      <c r="Q4236" s="69">
        <f t="shared" si="1275"/>
        <v>0</v>
      </c>
      <c r="R4236" s="62">
        <f t="shared" si="1276"/>
        <v>0</v>
      </c>
      <c r="S4236" s="153"/>
      <c r="T4236" s="118" t="str">
        <f t="shared" si="1277"/>
        <v/>
      </c>
      <c r="U4236" s="154"/>
      <c r="V4236" s="154"/>
      <c r="W4236" s="154"/>
      <c r="X4236" s="154"/>
      <c r="Y4236" s="154"/>
      <c r="Z4236" s="154"/>
      <c r="AA4236" s="154"/>
      <c r="AB4236" s="154"/>
      <c r="AC4236" s="154"/>
      <c r="AD4236" s="154"/>
      <c r="AE4236" s="154"/>
      <c r="AF4236" s="154"/>
      <c r="AG4236" s="63">
        <f t="shared" si="1278"/>
        <v>0</v>
      </c>
      <c r="AH4236" s="56">
        <f t="shared" si="1279"/>
        <v>0</v>
      </c>
      <c r="AI4236" s="56">
        <f t="shared" si="1280"/>
        <v>0</v>
      </c>
      <c r="AJ4236" s="56">
        <f t="shared" si="1281"/>
        <v>0</v>
      </c>
      <c r="AK4236" s="56">
        <f t="shared" si="1282"/>
        <v>0</v>
      </c>
      <c r="AL4236" s="56">
        <f t="shared" si="1283"/>
        <v>0</v>
      </c>
      <c r="AM4236" s="56">
        <f t="shared" si="1284"/>
        <v>0</v>
      </c>
      <c r="AN4236" s="56">
        <f t="shared" si="1285"/>
        <v>0</v>
      </c>
      <c r="AO4236" s="56">
        <f t="shared" si="1286"/>
        <v>0</v>
      </c>
      <c r="AP4236" s="56">
        <f t="shared" si="1287"/>
        <v>0</v>
      </c>
      <c r="AQ4236" s="56">
        <f t="shared" si="1288"/>
        <v>0</v>
      </c>
      <c r="AR4236" s="86">
        <f t="shared" si="1289"/>
        <v>0</v>
      </c>
    </row>
    <row r="4237" spans="1:44" x14ac:dyDescent="0.25">
      <c r="A4237" s="178"/>
      <c r="B4237" s="55" t="str">
        <f>_xlfn.IFNA(VLOOKUP(A4237,'Ajánlatkérő(k) adatai'!$B$4:$C$205,2,0),"")</f>
        <v/>
      </c>
      <c r="C4237" s="178"/>
      <c r="D4237" s="55" t="str">
        <f>_xlfn.IFNA(VLOOKUP(C4237,'Számlafizető(k) adatai'!$C$4:$D$203,2,0),"")</f>
        <v/>
      </c>
      <c r="E4237" s="55" t="str">
        <f>_xlfn.IFNA(VLOOKUP(C4237,'Számlafizető(k) adatai'!$C$4:$M$203,11,0),"")</f>
        <v/>
      </c>
      <c r="F4237" s="178"/>
      <c r="G4237" s="178"/>
      <c r="H4237" s="178"/>
      <c r="I4237" s="55" t="str">
        <f>IF(F4237="","",VLOOKUP(LEFT(F4237,5),'Technikai cellák'!B:C,2,0))</f>
        <v/>
      </c>
      <c r="J4237" s="55" t="str">
        <f>IF(F4237="","",VLOOKUP(I4237,'Technikai cellák'!$C$1:$D$12,2,0))</f>
        <v/>
      </c>
      <c r="K4237" s="179"/>
      <c r="L4237" s="67" t="str">
        <f t="shared" si="1272"/>
        <v/>
      </c>
      <c r="M4237" s="68">
        <f t="shared" si="1273"/>
        <v>0</v>
      </c>
      <c r="N4237" s="66">
        <f t="shared" si="1274"/>
        <v>0</v>
      </c>
      <c r="O4237" s="152"/>
      <c r="P4237" s="172">
        <f t="shared" si="1271"/>
        <v>0</v>
      </c>
      <c r="Q4237" s="69">
        <f t="shared" si="1275"/>
        <v>0</v>
      </c>
      <c r="R4237" s="62">
        <f t="shared" si="1276"/>
        <v>0</v>
      </c>
      <c r="S4237" s="153"/>
      <c r="T4237" s="118" t="str">
        <f t="shared" si="1277"/>
        <v/>
      </c>
      <c r="U4237" s="154"/>
      <c r="V4237" s="154"/>
      <c r="W4237" s="154"/>
      <c r="X4237" s="154"/>
      <c r="Y4237" s="154"/>
      <c r="Z4237" s="154"/>
      <c r="AA4237" s="154"/>
      <c r="AB4237" s="154"/>
      <c r="AC4237" s="154"/>
      <c r="AD4237" s="154"/>
      <c r="AE4237" s="154"/>
      <c r="AF4237" s="154"/>
      <c r="AG4237" s="63">
        <f t="shared" si="1278"/>
        <v>0</v>
      </c>
      <c r="AH4237" s="56">
        <f t="shared" si="1279"/>
        <v>0</v>
      </c>
      <c r="AI4237" s="56">
        <f t="shared" si="1280"/>
        <v>0</v>
      </c>
      <c r="AJ4237" s="56">
        <f t="shared" si="1281"/>
        <v>0</v>
      </c>
      <c r="AK4237" s="56">
        <f t="shared" si="1282"/>
        <v>0</v>
      </c>
      <c r="AL4237" s="56">
        <f t="shared" si="1283"/>
        <v>0</v>
      </c>
      <c r="AM4237" s="56">
        <f t="shared" si="1284"/>
        <v>0</v>
      </c>
      <c r="AN4237" s="56">
        <f t="shared" si="1285"/>
        <v>0</v>
      </c>
      <c r="AO4237" s="56">
        <f t="shared" si="1286"/>
        <v>0</v>
      </c>
      <c r="AP4237" s="56">
        <f t="shared" si="1287"/>
        <v>0</v>
      </c>
      <c r="AQ4237" s="56">
        <f t="shared" si="1288"/>
        <v>0</v>
      </c>
      <c r="AR4237" s="86">
        <f t="shared" si="1289"/>
        <v>0</v>
      </c>
    </row>
    <row r="4238" spans="1:44" x14ac:dyDescent="0.25">
      <c r="A4238" s="178"/>
      <c r="B4238" s="55" t="str">
        <f>_xlfn.IFNA(VLOOKUP(A4238,'Ajánlatkérő(k) adatai'!$B$4:$C$205,2,0),"")</f>
        <v/>
      </c>
      <c r="C4238" s="178"/>
      <c r="D4238" s="55" t="str">
        <f>_xlfn.IFNA(VLOOKUP(C4238,'Számlafizető(k) adatai'!$C$4:$D$203,2,0),"")</f>
        <v/>
      </c>
      <c r="E4238" s="55" t="str">
        <f>_xlfn.IFNA(VLOOKUP(C4238,'Számlafizető(k) adatai'!$C$4:$M$203,11,0),"")</f>
        <v/>
      </c>
      <c r="F4238" s="178"/>
      <c r="G4238" s="178"/>
      <c r="H4238" s="178"/>
      <c r="I4238" s="55" t="str">
        <f>IF(F4238="","",VLOOKUP(LEFT(F4238,5),'Technikai cellák'!B:C,2,0))</f>
        <v/>
      </c>
      <c r="J4238" s="55" t="str">
        <f>IF(F4238="","",VLOOKUP(I4238,'Technikai cellák'!$C$1:$D$12,2,0))</f>
        <v/>
      </c>
      <c r="K4238" s="179"/>
      <c r="L4238" s="67" t="str">
        <f t="shared" si="1272"/>
        <v/>
      </c>
      <c r="M4238" s="68">
        <f t="shared" si="1273"/>
        <v>0</v>
      </c>
      <c r="N4238" s="66">
        <f t="shared" si="1274"/>
        <v>0</v>
      </c>
      <c r="O4238" s="152"/>
      <c r="P4238" s="172">
        <f t="shared" si="1271"/>
        <v>0</v>
      </c>
      <c r="Q4238" s="69">
        <f t="shared" si="1275"/>
        <v>0</v>
      </c>
      <c r="R4238" s="62">
        <f t="shared" si="1276"/>
        <v>0</v>
      </c>
      <c r="S4238" s="153"/>
      <c r="T4238" s="118" t="str">
        <f t="shared" si="1277"/>
        <v/>
      </c>
      <c r="U4238" s="154"/>
      <c r="V4238" s="154"/>
      <c r="W4238" s="154"/>
      <c r="X4238" s="154"/>
      <c r="Y4238" s="154"/>
      <c r="Z4238" s="154"/>
      <c r="AA4238" s="154"/>
      <c r="AB4238" s="154"/>
      <c r="AC4238" s="154"/>
      <c r="AD4238" s="154"/>
      <c r="AE4238" s="154"/>
      <c r="AF4238" s="154"/>
      <c r="AG4238" s="63">
        <f t="shared" si="1278"/>
        <v>0</v>
      </c>
      <c r="AH4238" s="56">
        <f t="shared" si="1279"/>
        <v>0</v>
      </c>
      <c r="AI4238" s="56">
        <f t="shared" si="1280"/>
        <v>0</v>
      </c>
      <c r="AJ4238" s="56">
        <f t="shared" si="1281"/>
        <v>0</v>
      </c>
      <c r="AK4238" s="56">
        <f t="shared" si="1282"/>
        <v>0</v>
      </c>
      <c r="AL4238" s="56">
        <f t="shared" si="1283"/>
        <v>0</v>
      </c>
      <c r="AM4238" s="56">
        <f t="shared" si="1284"/>
        <v>0</v>
      </c>
      <c r="AN4238" s="56">
        <f t="shared" si="1285"/>
        <v>0</v>
      </c>
      <c r="AO4238" s="56">
        <f t="shared" si="1286"/>
        <v>0</v>
      </c>
      <c r="AP4238" s="56">
        <f t="shared" si="1287"/>
        <v>0</v>
      </c>
      <c r="AQ4238" s="56">
        <f t="shared" si="1288"/>
        <v>0</v>
      </c>
      <c r="AR4238" s="86">
        <f t="shared" si="1289"/>
        <v>0</v>
      </c>
    </row>
    <row r="4239" spans="1:44" x14ac:dyDescent="0.25">
      <c r="A4239" s="178"/>
      <c r="B4239" s="55" t="str">
        <f>_xlfn.IFNA(VLOOKUP(A4239,'Ajánlatkérő(k) adatai'!$B$4:$C$205,2,0),"")</f>
        <v/>
      </c>
      <c r="C4239" s="178"/>
      <c r="D4239" s="55" t="str">
        <f>_xlfn.IFNA(VLOOKUP(C4239,'Számlafizető(k) adatai'!$C$4:$D$203,2,0),"")</f>
        <v/>
      </c>
      <c r="E4239" s="55" t="str">
        <f>_xlfn.IFNA(VLOOKUP(C4239,'Számlafizető(k) adatai'!$C$4:$M$203,11,0),"")</f>
        <v/>
      </c>
      <c r="F4239" s="178"/>
      <c r="G4239" s="178"/>
      <c r="H4239" s="178"/>
      <c r="I4239" s="55" t="str">
        <f>IF(F4239="","",VLOOKUP(LEFT(F4239,5),'Technikai cellák'!B:C,2,0))</f>
        <v/>
      </c>
      <c r="J4239" s="55" t="str">
        <f>IF(F4239="","",VLOOKUP(I4239,'Technikai cellák'!$C$1:$D$12,2,0))</f>
        <v/>
      </c>
      <c r="K4239" s="179"/>
      <c r="L4239" s="67" t="str">
        <f t="shared" si="1272"/>
        <v/>
      </c>
      <c r="M4239" s="68">
        <f t="shared" si="1273"/>
        <v>0</v>
      </c>
      <c r="N4239" s="66">
        <f t="shared" si="1274"/>
        <v>0</v>
      </c>
      <c r="O4239" s="152"/>
      <c r="P4239" s="172">
        <f t="shared" si="1271"/>
        <v>0</v>
      </c>
      <c r="Q4239" s="69">
        <f t="shared" si="1275"/>
        <v>0</v>
      </c>
      <c r="R4239" s="62">
        <f t="shared" si="1276"/>
        <v>0</v>
      </c>
      <c r="S4239" s="153"/>
      <c r="T4239" s="118" t="str">
        <f t="shared" si="1277"/>
        <v/>
      </c>
      <c r="U4239" s="154"/>
      <c r="V4239" s="154"/>
      <c r="W4239" s="154"/>
      <c r="X4239" s="154"/>
      <c r="Y4239" s="154"/>
      <c r="Z4239" s="154"/>
      <c r="AA4239" s="154"/>
      <c r="AB4239" s="154"/>
      <c r="AC4239" s="154"/>
      <c r="AD4239" s="154"/>
      <c r="AE4239" s="154"/>
      <c r="AF4239" s="154"/>
      <c r="AG4239" s="63">
        <f t="shared" si="1278"/>
        <v>0</v>
      </c>
      <c r="AH4239" s="56">
        <f t="shared" si="1279"/>
        <v>0</v>
      </c>
      <c r="AI4239" s="56">
        <f t="shared" si="1280"/>
        <v>0</v>
      </c>
      <c r="AJ4239" s="56">
        <f t="shared" si="1281"/>
        <v>0</v>
      </c>
      <c r="AK4239" s="56">
        <f t="shared" si="1282"/>
        <v>0</v>
      </c>
      <c r="AL4239" s="56">
        <f t="shared" si="1283"/>
        <v>0</v>
      </c>
      <c r="AM4239" s="56">
        <f t="shared" si="1284"/>
        <v>0</v>
      </c>
      <c r="AN4239" s="56">
        <f t="shared" si="1285"/>
        <v>0</v>
      </c>
      <c r="AO4239" s="56">
        <f t="shared" si="1286"/>
        <v>0</v>
      </c>
      <c r="AP4239" s="56">
        <f t="shared" si="1287"/>
        <v>0</v>
      </c>
      <c r="AQ4239" s="56">
        <f t="shared" si="1288"/>
        <v>0</v>
      </c>
      <c r="AR4239" s="86">
        <f t="shared" si="1289"/>
        <v>0</v>
      </c>
    </row>
    <row r="4240" spans="1:44" x14ac:dyDescent="0.25">
      <c r="A4240" s="178"/>
      <c r="B4240" s="55" t="str">
        <f>_xlfn.IFNA(VLOOKUP(A4240,'Ajánlatkérő(k) adatai'!$B$4:$C$205,2,0),"")</f>
        <v/>
      </c>
      <c r="C4240" s="178"/>
      <c r="D4240" s="55" t="str">
        <f>_xlfn.IFNA(VLOOKUP(C4240,'Számlafizető(k) adatai'!$C$4:$D$203,2,0),"")</f>
        <v/>
      </c>
      <c r="E4240" s="55" t="str">
        <f>_xlfn.IFNA(VLOOKUP(C4240,'Számlafizető(k) adatai'!$C$4:$M$203,11,0),"")</f>
        <v/>
      </c>
      <c r="F4240" s="178"/>
      <c r="G4240" s="178"/>
      <c r="H4240" s="178"/>
      <c r="I4240" s="55" t="str">
        <f>IF(F4240="","",VLOOKUP(LEFT(F4240,5),'Technikai cellák'!B:C,2,0))</f>
        <v/>
      </c>
      <c r="J4240" s="55" t="str">
        <f>IF(F4240="","",VLOOKUP(I4240,'Technikai cellák'!$C$1:$D$12,2,0))</f>
        <v/>
      </c>
      <c r="K4240" s="179"/>
      <c r="L4240" s="67" t="str">
        <f t="shared" si="1272"/>
        <v/>
      </c>
      <c r="M4240" s="68">
        <f t="shared" si="1273"/>
        <v>0</v>
      </c>
      <c r="N4240" s="66">
        <f t="shared" si="1274"/>
        <v>0</v>
      </c>
      <c r="O4240" s="152"/>
      <c r="P4240" s="172">
        <f t="shared" ref="P4240:P4303" si="1290">ROUND((IF(K4240&lt;100,0,K4240*$C$7)/$C$8),0)</f>
        <v>0</v>
      </c>
      <c r="Q4240" s="69">
        <f t="shared" si="1275"/>
        <v>0</v>
      </c>
      <c r="R4240" s="62">
        <f t="shared" si="1276"/>
        <v>0</v>
      </c>
      <c r="S4240" s="153"/>
      <c r="T4240" s="118" t="str">
        <f t="shared" si="1277"/>
        <v/>
      </c>
      <c r="U4240" s="154"/>
      <c r="V4240" s="154"/>
      <c r="W4240" s="154"/>
      <c r="X4240" s="154"/>
      <c r="Y4240" s="154"/>
      <c r="Z4240" s="154"/>
      <c r="AA4240" s="154"/>
      <c r="AB4240" s="154"/>
      <c r="AC4240" s="154"/>
      <c r="AD4240" s="154"/>
      <c r="AE4240" s="154"/>
      <c r="AF4240" s="154"/>
      <c r="AG4240" s="63">
        <f t="shared" si="1278"/>
        <v>0</v>
      </c>
      <c r="AH4240" s="56">
        <f t="shared" si="1279"/>
        <v>0</v>
      </c>
      <c r="AI4240" s="56">
        <f t="shared" si="1280"/>
        <v>0</v>
      </c>
      <c r="AJ4240" s="56">
        <f t="shared" si="1281"/>
        <v>0</v>
      </c>
      <c r="AK4240" s="56">
        <f t="shared" si="1282"/>
        <v>0</v>
      </c>
      <c r="AL4240" s="56">
        <f t="shared" si="1283"/>
        <v>0</v>
      </c>
      <c r="AM4240" s="56">
        <f t="shared" si="1284"/>
        <v>0</v>
      </c>
      <c r="AN4240" s="56">
        <f t="shared" si="1285"/>
        <v>0</v>
      </c>
      <c r="AO4240" s="56">
        <f t="shared" si="1286"/>
        <v>0</v>
      </c>
      <c r="AP4240" s="56">
        <f t="shared" si="1287"/>
        <v>0</v>
      </c>
      <c r="AQ4240" s="56">
        <f t="shared" si="1288"/>
        <v>0</v>
      </c>
      <c r="AR4240" s="86">
        <f t="shared" si="1289"/>
        <v>0</v>
      </c>
    </row>
    <row r="4241" spans="1:44" x14ac:dyDescent="0.25">
      <c r="A4241" s="178"/>
      <c r="B4241" s="55" t="str">
        <f>_xlfn.IFNA(VLOOKUP(A4241,'Ajánlatkérő(k) adatai'!$B$4:$C$205,2,0),"")</f>
        <v/>
      </c>
      <c r="C4241" s="178"/>
      <c r="D4241" s="55" t="str">
        <f>_xlfn.IFNA(VLOOKUP(C4241,'Számlafizető(k) adatai'!$C$4:$D$203,2,0),"")</f>
        <v/>
      </c>
      <c r="E4241" s="55" t="str">
        <f>_xlfn.IFNA(VLOOKUP(C4241,'Számlafizető(k) adatai'!$C$4:$M$203,11,0),"")</f>
        <v/>
      </c>
      <c r="F4241" s="178"/>
      <c r="G4241" s="178"/>
      <c r="H4241" s="178"/>
      <c r="I4241" s="55" t="str">
        <f>IF(F4241="","",VLOOKUP(LEFT(F4241,5),'Technikai cellák'!B:C,2,0))</f>
        <v/>
      </c>
      <c r="J4241" s="55" t="str">
        <f>IF(F4241="","",VLOOKUP(I4241,'Technikai cellák'!$C$1:$D$12,2,0))</f>
        <v/>
      </c>
      <c r="K4241" s="179"/>
      <c r="L4241" s="67" t="str">
        <f t="shared" si="1272"/>
        <v/>
      </c>
      <c r="M4241" s="68">
        <f t="shared" si="1273"/>
        <v>0</v>
      </c>
      <c r="N4241" s="66">
        <f t="shared" si="1274"/>
        <v>0</v>
      </c>
      <c r="O4241" s="152"/>
      <c r="P4241" s="172">
        <f t="shared" si="1290"/>
        <v>0</v>
      </c>
      <c r="Q4241" s="69">
        <f t="shared" si="1275"/>
        <v>0</v>
      </c>
      <c r="R4241" s="62">
        <f t="shared" si="1276"/>
        <v>0</v>
      </c>
      <c r="S4241" s="153"/>
      <c r="T4241" s="118" t="str">
        <f t="shared" si="1277"/>
        <v/>
      </c>
      <c r="U4241" s="154"/>
      <c r="V4241" s="154"/>
      <c r="W4241" s="154"/>
      <c r="X4241" s="154"/>
      <c r="Y4241" s="154"/>
      <c r="Z4241" s="154"/>
      <c r="AA4241" s="154"/>
      <c r="AB4241" s="154"/>
      <c r="AC4241" s="154"/>
      <c r="AD4241" s="154"/>
      <c r="AE4241" s="154"/>
      <c r="AF4241" s="154"/>
      <c r="AG4241" s="63">
        <f t="shared" si="1278"/>
        <v>0</v>
      </c>
      <c r="AH4241" s="56">
        <f t="shared" si="1279"/>
        <v>0</v>
      </c>
      <c r="AI4241" s="56">
        <f t="shared" si="1280"/>
        <v>0</v>
      </c>
      <c r="AJ4241" s="56">
        <f t="shared" si="1281"/>
        <v>0</v>
      </c>
      <c r="AK4241" s="56">
        <f t="shared" si="1282"/>
        <v>0</v>
      </c>
      <c r="AL4241" s="56">
        <f t="shared" si="1283"/>
        <v>0</v>
      </c>
      <c r="AM4241" s="56">
        <f t="shared" si="1284"/>
        <v>0</v>
      </c>
      <c r="AN4241" s="56">
        <f t="shared" si="1285"/>
        <v>0</v>
      </c>
      <c r="AO4241" s="56">
        <f t="shared" si="1286"/>
        <v>0</v>
      </c>
      <c r="AP4241" s="56">
        <f t="shared" si="1287"/>
        <v>0</v>
      </c>
      <c r="AQ4241" s="56">
        <f t="shared" si="1288"/>
        <v>0</v>
      </c>
      <c r="AR4241" s="86">
        <f t="shared" si="1289"/>
        <v>0</v>
      </c>
    </row>
    <row r="4242" spans="1:44" x14ac:dyDescent="0.25">
      <c r="A4242" s="178"/>
      <c r="B4242" s="55" t="str">
        <f>_xlfn.IFNA(VLOOKUP(A4242,'Ajánlatkérő(k) adatai'!$B$4:$C$205,2,0),"")</f>
        <v/>
      </c>
      <c r="C4242" s="178"/>
      <c r="D4242" s="55" t="str">
        <f>_xlfn.IFNA(VLOOKUP(C4242,'Számlafizető(k) adatai'!$C$4:$D$203,2,0),"")</f>
        <v/>
      </c>
      <c r="E4242" s="55" t="str">
        <f>_xlfn.IFNA(VLOOKUP(C4242,'Számlafizető(k) adatai'!$C$4:$M$203,11,0),"")</f>
        <v/>
      </c>
      <c r="F4242" s="178"/>
      <c r="G4242" s="178"/>
      <c r="H4242" s="178"/>
      <c r="I4242" s="55" t="str">
        <f>IF(F4242="","",VLOOKUP(LEFT(F4242,5),'Technikai cellák'!B:C,2,0))</f>
        <v/>
      </c>
      <c r="J4242" s="55" t="str">
        <f>IF(F4242="","",VLOOKUP(I4242,'Technikai cellák'!$C$1:$D$12,2,0))</f>
        <v/>
      </c>
      <c r="K4242" s="179"/>
      <c r="L4242" s="67" t="str">
        <f t="shared" si="1272"/>
        <v/>
      </c>
      <c r="M4242" s="68">
        <f t="shared" si="1273"/>
        <v>0</v>
      </c>
      <c r="N4242" s="66">
        <f t="shared" si="1274"/>
        <v>0</v>
      </c>
      <c r="O4242" s="152"/>
      <c r="P4242" s="172">
        <f t="shared" si="1290"/>
        <v>0</v>
      </c>
      <c r="Q4242" s="69">
        <f t="shared" si="1275"/>
        <v>0</v>
      </c>
      <c r="R4242" s="62">
        <f t="shared" si="1276"/>
        <v>0</v>
      </c>
      <c r="S4242" s="153"/>
      <c r="T4242" s="118" t="str">
        <f t="shared" si="1277"/>
        <v/>
      </c>
      <c r="U4242" s="154"/>
      <c r="V4242" s="154"/>
      <c r="W4242" s="154"/>
      <c r="X4242" s="154"/>
      <c r="Y4242" s="154"/>
      <c r="Z4242" s="154"/>
      <c r="AA4242" s="154"/>
      <c r="AB4242" s="154"/>
      <c r="AC4242" s="154"/>
      <c r="AD4242" s="154"/>
      <c r="AE4242" s="154"/>
      <c r="AF4242" s="154"/>
      <c r="AG4242" s="63">
        <f t="shared" si="1278"/>
        <v>0</v>
      </c>
      <c r="AH4242" s="56">
        <f t="shared" si="1279"/>
        <v>0</v>
      </c>
      <c r="AI4242" s="56">
        <f t="shared" si="1280"/>
        <v>0</v>
      </c>
      <c r="AJ4242" s="56">
        <f t="shared" si="1281"/>
        <v>0</v>
      </c>
      <c r="AK4242" s="56">
        <f t="shared" si="1282"/>
        <v>0</v>
      </c>
      <c r="AL4242" s="56">
        <f t="shared" si="1283"/>
        <v>0</v>
      </c>
      <c r="AM4242" s="56">
        <f t="shared" si="1284"/>
        <v>0</v>
      </c>
      <c r="AN4242" s="56">
        <f t="shared" si="1285"/>
        <v>0</v>
      </c>
      <c r="AO4242" s="56">
        <f t="shared" si="1286"/>
        <v>0</v>
      </c>
      <c r="AP4242" s="56">
        <f t="shared" si="1287"/>
        <v>0</v>
      </c>
      <c r="AQ4242" s="56">
        <f t="shared" si="1288"/>
        <v>0</v>
      </c>
      <c r="AR4242" s="86">
        <f t="shared" si="1289"/>
        <v>0</v>
      </c>
    </row>
    <row r="4243" spans="1:44" x14ac:dyDescent="0.25">
      <c r="A4243" s="178"/>
      <c r="B4243" s="55" t="str">
        <f>_xlfn.IFNA(VLOOKUP(A4243,'Ajánlatkérő(k) adatai'!$B$4:$C$205,2,0),"")</f>
        <v/>
      </c>
      <c r="C4243" s="178"/>
      <c r="D4243" s="55" t="str">
        <f>_xlfn.IFNA(VLOOKUP(C4243,'Számlafizető(k) adatai'!$C$4:$D$203,2,0),"")</f>
        <v/>
      </c>
      <c r="E4243" s="55" t="str">
        <f>_xlfn.IFNA(VLOOKUP(C4243,'Számlafizető(k) adatai'!$C$4:$M$203,11,0),"")</f>
        <v/>
      </c>
      <c r="F4243" s="178"/>
      <c r="G4243" s="178"/>
      <c r="H4243" s="178"/>
      <c r="I4243" s="55" t="str">
        <f>IF(F4243="","",VLOOKUP(LEFT(F4243,5),'Technikai cellák'!B:C,2,0))</f>
        <v/>
      </c>
      <c r="J4243" s="55" t="str">
        <f>IF(F4243="","",VLOOKUP(I4243,'Technikai cellák'!$C$1:$D$12,2,0))</f>
        <v/>
      </c>
      <c r="K4243" s="179"/>
      <c r="L4243" s="67" t="str">
        <f t="shared" si="1272"/>
        <v/>
      </c>
      <c r="M4243" s="68">
        <f t="shared" si="1273"/>
        <v>0</v>
      </c>
      <c r="N4243" s="66">
        <f t="shared" si="1274"/>
        <v>0</v>
      </c>
      <c r="O4243" s="152"/>
      <c r="P4243" s="172">
        <f t="shared" si="1290"/>
        <v>0</v>
      </c>
      <c r="Q4243" s="69">
        <f t="shared" si="1275"/>
        <v>0</v>
      </c>
      <c r="R4243" s="62">
        <f t="shared" si="1276"/>
        <v>0</v>
      </c>
      <c r="S4243" s="153"/>
      <c r="T4243" s="118" t="str">
        <f t="shared" si="1277"/>
        <v/>
      </c>
      <c r="U4243" s="154"/>
      <c r="V4243" s="154"/>
      <c r="W4243" s="154"/>
      <c r="X4243" s="154"/>
      <c r="Y4243" s="154"/>
      <c r="Z4243" s="154"/>
      <c r="AA4243" s="154"/>
      <c r="AB4243" s="154"/>
      <c r="AC4243" s="154"/>
      <c r="AD4243" s="154"/>
      <c r="AE4243" s="154"/>
      <c r="AF4243" s="154"/>
      <c r="AG4243" s="63">
        <f t="shared" si="1278"/>
        <v>0</v>
      </c>
      <c r="AH4243" s="56">
        <f t="shared" si="1279"/>
        <v>0</v>
      </c>
      <c r="AI4243" s="56">
        <f t="shared" si="1280"/>
        <v>0</v>
      </c>
      <c r="AJ4243" s="56">
        <f t="shared" si="1281"/>
        <v>0</v>
      </c>
      <c r="AK4243" s="56">
        <f t="shared" si="1282"/>
        <v>0</v>
      </c>
      <c r="AL4243" s="56">
        <f t="shared" si="1283"/>
        <v>0</v>
      </c>
      <c r="AM4243" s="56">
        <f t="shared" si="1284"/>
        <v>0</v>
      </c>
      <c r="AN4243" s="56">
        <f t="shared" si="1285"/>
        <v>0</v>
      </c>
      <c r="AO4243" s="56">
        <f t="shared" si="1286"/>
        <v>0</v>
      </c>
      <c r="AP4243" s="56">
        <f t="shared" si="1287"/>
        <v>0</v>
      </c>
      <c r="AQ4243" s="56">
        <f t="shared" si="1288"/>
        <v>0</v>
      </c>
      <c r="AR4243" s="86">
        <f t="shared" si="1289"/>
        <v>0</v>
      </c>
    </row>
    <row r="4244" spans="1:44" x14ac:dyDescent="0.25">
      <c r="A4244" s="178"/>
      <c r="B4244" s="55" t="str">
        <f>_xlfn.IFNA(VLOOKUP(A4244,'Ajánlatkérő(k) adatai'!$B$4:$C$205,2,0),"")</f>
        <v/>
      </c>
      <c r="C4244" s="178"/>
      <c r="D4244" s="55" t="str">
        <f>_xlfn.IFNA(VLOOKUP(C4244,'Számlafizető(k) adatai'!$C$4:$D$203,2,0),"")</f>
        <v/>
      </c>
      <c r="E4244" s="55" t="str">
        <f>_xlfn.IFNA(VLOOKUP(C4244,'Számlafizető(k) adatai'!$C$4:$M$203,11,0),"")</f>
        <v/>
      </c>
      <c r="F4244" s="178"/>
      <c r="G4244" s="178"/>
      <c r="H4244" s="178"/>
      <c r="I4244" s="55" t="str">
        <f>IF(F4244="","",VLOOKUP(LEFT(F4244,5),'Technikai cellák'!B:C,2,0))</f>
        <v/>
      </c>
      <c r="J4244" s="55" t="str">
        <f>IF(F4244="","",VLOOKUP(I4244,'Technikai cellák'!$C$1:$D$12,2,0))</f>
        <v/>
      </c>
      <c r="K4244" s="179"/>
      <c r="L4244" s="67" t="str">
        <f t="shared" si="1272"/>
        <v/>
      </c>
      <c r="M4244" s="68">
        <f t="shared" si="1273"/>
        <v>0</v>
      </c>
      <c r="N4244" s="66">
        <f t="shared" si="1274"/>
        <v>0</v>
      </c>
      <c r="O4244" s="152"/>
      <c r="P4244" s="172">
        <f t="shared" si="1290"/>
        <v>0</v>
      </c>
      <c r="Q4244" s="69">
        <f t="shared" si="1275"/>
        <v>0</v>
      </c>
      <c r="R4244" s="62">
        <f t="shared" si="1276"/>
        <v>0</v>
      </c>
      <c r="S4244" s="153"/>
      <c r="T4244" s="118" t="str">
        <f t="shared" si="1277"/>
        <v/>
      </c>
      <c r="U4244" s="154"/>
      <c r="V4244" s="154"/>
      <c r="W4244" s="154"/>
      <c r="X4244" s="154"/>
      <c r="Y4244" s="154"/>
      <c r="Z4244" s="154"/>
      <c r="AA4244" s="154"/>
      <c r="AB4244" s="154"/>
      <c r="AC4244" s="154"/>
      <c r="AD4244" s="154"/>
      <c r="AE4244" s="154"/>
      <c r="AF4244" s="154"/>
      <c r="AG4244" s="63">
        <f t="shared" si="1278"/>
        <v>0</v>
      </c>
      <c r="AH4244" s="56">
        <f t="shared" si="1279"/>
        <v>0</v>
      </c>
      <c r="AI4244" s="56">
        <f t="shared" si="1280"/>
        <v>0</v>
      </c>
      <c r="AJ4244" s="56">
        <f t="shared" si="1281"/>
        <v>0</v>
      </c>
      <c r="AK4244" s="56">
        <f t="shared" si="1282"/>
        <v>0</v>
      </c>
      <c r="AL4244" s="56">
        <f t="shared" si="1283"/>
        <v>0</v>
      </c>
      <c r="AM4244" s="56">
        <f t="shared" si="1284"/>
        <v>0</v>
      </c>
      <c r="AN4244" s="56">
        <f t="shared" si="1285"/>
        <v>0</v>
      </c>
      <c r="AO4244" s="56">
        <f t="shared" si="1286"/>
        <v>0</v>
      </c>
      <c r="AP4244" s="56">
        <f t="shared" si="1287"/>
        <v>0</v>
      </c>
      <c r="AQ4244" s="56">
        <f t="shared" si="1288"/>
        <v>0</v>
      </c>
      <c r="AR4244" s="86">
        <f t="shared" si="1289"/>
        <v>0</v>
      </c>
    </row>
    <row r="4245" spans="1:44" x14ac:dyDescent="0.25">
      <c r="A4245" s="178"/>
      <c r="B4245" s="55" t="str">
        <f>_xlfn.IFNA(VLOOKUP(A4245,'Ajánlatkérő(k) adatai'!$B$4:$C$205,2,0),"")</f>
        <v/>
      </c>
      <c r="C4245" s="178"/>
      <c r="D4245" s="55" t="str">
        <f>_xlfn.IFNA(VLOOKUP(C4245,'Számlafizető(k) adatai'!$C$4:$D$203,2,0),"")</f>
        <v/>
      </c>
      <c r="E4245" s="55" t="str">
        <f>_xlfn.IFNA(VLOOKUP(C4245,'Számlafizető(k) adatai'!$C$4:$M$203,11,0),"")</f>
        <v/>
      </c>
      <c r="F4245" s="178"/>
      <c r="G4245" s="178"/>
      <c r="H4245" s="178"/>
      <c r="I4245" s="55" t="str">
        <f>IF(F4245="","",VLOOKUP(LEFT(F4245,5),'Technikai cellák'!B:C,2,0))</f>
        <v/>
      </c>
      <c r="J4245" s="55" t="str">
        <f>IF(F4245="","",VLOOKUP(I4245,'Technikai cellák'!$C$1:$D$12,2,0))</f>
        <v/>
      </c>
      <c r="K4245" s="179"/>
      <c r="L4245" s="67" t="str">
        <f t="shared" ref="L4245:L4308" si="1291">IF(K4245="","",IF(K4245&lt;20,"20 alatti",IF(K4245&lt;100,"20-99",IF(K4245&lt;500,"100-500","500-"))))</f>
        <v/>
      </c>
      <c r="M4245" s="68">
        <f t="shared" ref="M4245:M4308" si="1292">ROUND(IF(L4245="20 alatti",K4245*1,0),0)</f>
        <v>0</v>
      </c>
      <c r="N4245" s="66">
        <f t="shared" ref="N4245:N4308" si="1293">ROUND(IF(L4245="20-99",K4245*10.5,0),0)</f>
        <v>0</v>
      </c>
      <c r="O4245" s="152"/>
      <c r="P4245" s="172">
        <f t="shared" si="1290"/>
        <v>0</v>
      </c>
      <c r="Q4245" s="69">
        <f t="shared" ref="Q4245:Q4308" si="1294">ROUND(R4245*$F$10,0)</f>
        <v>0</v>
      </c>
      <c r="R4245" s="62">
        <f t="shared" ref="R4245:R4308" si="1295">SUM(AG4245:AR4245)</f>
        <v>0</v>
      </c>
      <c r="S4245" s="153"/>
      <c r="T4245" s="118" t="str">
        <f t="shared" ref="T4245:T4308" si="1296">IF(S4245="","",IF((DAYS360(S4245,$C$4,TRUE))/30&lt;0,"",(DAYS360(S4245,$C$4,))/30))</f>
        <v/>
      </c>
      <c r="U4245" s="154"/>
      <c r="V4245" s="154"/>
      <c r="W4245" s="154"/>
      <c r="X4245" s="154"/>
      <c r="Y4245" s="154"/>
      <c r="Z4245" s="154"/>
      <c r="AA4245" s="154"/>
      <c r="AB4245" s="154"/>
      <c r="AC4245" s="154"/>
      <c r="AD4245" s="154"/>
      <c r="AE4245" s="154"/>
      <c r="AF4245" s="154"/>
      <c r="AG4245" s="63">
        <f t="shared" ref="AG4245:AG4308" si="1297">ROUND((U4245*$C$7)/$C$8,0)</f>
        <v>0</v>
      </c>
      <c r="AH4245" s="56">
        <f t="shared" ref="AH4245:AH4308" si="1298">ROUND((V4245*$C$7)/$C$8,0)</f>
        <v>0</v>
      </c>
      <c r="AI4245" s="56">
        <f t="shared" ref="AI4245:AI4308" si="1299">ROUND((W4245*$C$7)/$C$8,0)</f>
        <v>0</v>
      </c>
      <c r="AJ4245" s="56">
        <f t="shared" ref="AJ4245:AJ4308" si="1300">ROUND((X4245*$C$7)/$C$8,0)</f>
        <v>0</v>
      </c>
      <c r="AK4245" s="56">
        <f t="shared" ref="AK4245:AK4308" si="1301">ROUND((Y4245*$C$7)/$C$8,0)</f>
        <v>0</v>
      </c>
      <c r="AL4245" s="56">
        <f t="shared" ref="AL4245:AL4308" si="1302">ROUND((Z4245*$C$7)/$C$8,0)</f>
        <v>0</v>
      </c>
      <c r="AM4245" s="56">
        <f t="shared" ref="AM4245:AM4308" si="1303">ROUND((AA4245*$C$7)/$C$8,0)</f>
        <v>0</v>
      </c>
      <c r="AN4245" s="56">
        <f t="shared" ref="AN4245:AN4308" si="1304">ROUND((AB4245*$C$7)/$C$8,0)</f>
        <v>0</v>
      </c>
      <c r="AO4245" s="56">
        <f t="shared" ref="AO4245:AO4308" si="1305">ROUND((AC4245*$C$7)/$C$8,0)</f>
        <v>0</v>
      </c>
      <c r="AP4245" s="56">
        <f t="shared" ref="AP4245:AP4308" si="1306">ROUND((AD4245*$C$7)/$C$8,0)</f>
        <v>0</v>
      </c>
      <c r="AQ4245" s="56">
        <f t="shared" ref="AQ4245:AQ4308" si="1307">ROUND((AE4245*$C$7)/$C$8,0)</f>
        <v>0</v>
      </c>
      <c r="AR4245" s="86">
        <f t="shared" ref="AR4245:AR4308" si="1308">ROUND((AF4245*$C$7)/$C$8,0)</f>
        <v>0</v>
      </c>
    </row>
    <row r="4246" spans="1:44" x14ac:dyDescent="0.25">
      <c r="A4246" s="178"/>
      <c r="B4246" s="55" t="str">
        <f>_xlfn.IFNA(VLOOKUP(A4246,'Ajánlatkérő(k) adatai'!$B$4:$C$205,2,0),"")</f>
        <v/>
      </c>
      <c r="C4246" s="178"/>
      <c r="D4246" s="55" t="str">
        <f>_xlfn.IFNA(VLOOKUP(C4246,'Számlafizető(k) adatai'!$C$4:$D$203,2,0),"")</f>
        <v/>
      </c>
      <c r="E4246" s="55" t="str">
        <f>_xlfn.IFNA(VLOOKUP(C4246,'Számlafizető(k) adatai'!$C$4:$M$203,11,0),"")</f>
        <v/>
      </c>
      <c r="F4246" s="178"/>
      <c r="G4246" s="178"/>
      <c r="H4246" s="178"/>
      <c r="I4246" s="55" t="str">
        <f>IF(F4246="","",VLOOKUP(LEFT(F4246,5),'Technikai cellák'!B:C,2,0))</f>
        <v/>
      </c>
      <c r="J4246" s="55" t="str">
        <f>IF(F4246="","",VLOOKUP(I4246,'Technikai cellák'!$C$1:$D$12,2,0))</f>
        <v/>
      </c>
      <c r="K4246" s="179"/>
      <c r="L4246" s="67" t="str">
        <f t="shared" si="1291"/>
        <v/>
      </c>
      <c r="M4246" s="68">
        <f t="shared" si="1292"/>
        <v>0</v>
      </c>
      <c r="N4246" s="66">
        <f t="shared" si="1293"/>
        <v>0</v>
      </c>
      <c r="O4246" s="152"/>
      <c r="P4246" s="172">
        <f t="shared" si="1290"/>
        <v>0</v>
      </c>
      <c r="Q4246" s="69">
        <f t="shared" si="1294"/>
        <v>0</v>
      </c>
      <c r="R4246" s="62">
        <f t="shared" si="1295"/>
        <v>0</v>
      </c>
      <c r="S4246" s="153"/>
      <c r="T4246" s="118" t="str">
        <f t="shared" si="1296"/>
        <v/>
      </c>
      <c r="U4246" s="154"/>
      <c r="V4246" s="154"/>
      <c r="W4246" s="154"/>
      <c r="X4246" s="154"/>
      <c r="Y4246" s="154"/>
      <c r="Z4246" s="154"/>
      <c r="AA4246" s="154"/>
      <c r="AB4246" s="154"/>
      <c r="AC4246" s="154"/>
      <c r="AD4246" s="154"/>
      <c r="AE4246" s="154"/>
      <c r="AF4246" s="154"/>
      <c r="AG4246" s="63">
        <f t="shared" si="1297"/>
        <v>0</v>
      </c>
      <c r="AH4246" s="56">
        <f t="shared" si="1298"/>
        <v>0</v>
      </c>
      <c r="AI4246" s="56">
        <f t="shared" si="1299"/>
        <v>0</v>
      </c>
      <c r="AJ4246" s="56">
        <f t="shared" si="1300"/>
        <v>0</v>
      </c>
      <c r="AK4246" s="56">
        <f t="shared" si="1301"/>
        <v>0</v>
      </c>
      <c r="AL4246" s="56">
        <f t="shared" si="1302"/>
        <v>0</v>
      </c>
      <c r="AM4246" s="56">
        <f t="shared" si="1303"/>
        <v>0</v>
      </c>
      <c r="AN4246" s="56">
        <f t="shared" si="1304"/>
        <v>0</v>
      </c>
      <c r="AO4246" s="56">
        <f t="shared" si="1305"/>
        <v>0</v>
      </c>
      <c r="AP4246" s="56">
        <f t="shared" si="1306"/>
        <v>0</v>
      </c>
      <c r="AQ4246" s="56">
        <f t="shared" si="1307"/>
        <v>0</v>
      </c>
      <c r="AR4246" s="86">
        <f t="shared" si="1308"/>
        <v>0</v>
      </c>
    </row>
    <row r="4247" spans="1:44" x14ac:dyDescent="0.25">
      <c r="A4247" s="178"/>
      <c r="B4247" s="55" t="str">
        <f>_xlfn.IFNA(VLOOKUP(A4247,'Ajánlatkérő(k) adatai'!$B$4:$C$205,2,0),"")</f>
        <v/>
      </c>
      <c r="C4247" s="178"/>
      <c r="D4247" s="55" t="str">
        <f>_xlfn.IFNA(VLOOKUP(C4247,'Számlafizető(k) adatai'!$C$4:$D$203,2,0),"")</f>
        <v/>
      </c>
      <c r="E4247" s="55" t="str">
        <f>_xlfn.IFNA(VLOOKUP(C4247,'Számlafizető(k) adatai'!$C$4:$M$203,11,0),"")</f>
        <v/>
      </c>
      <c r="F4247" s="178"/>
      <c r="G4247" s="178"/>
      <c r="H4247" s="178"/>
      <c r="I4247" s="55" t="str">
        <f>IF(F4247="","",VLOOKUP(LEFT(F4247,5),'Technikai cellák'!B:C,2,0))</f>
        <v/>
      </c>
      <c r="J4247" s="55" t="str">
        <f>IF(F4247="","",VLOOKUP(I4247,'Technikai cellák'!$C$1:$D$12,2,0))</f>
        <v/>
      </c>
      <c r="K4247" s="179"/>
      <c r="L4247" s="67" t="str">
        <f t="shared" si="1291"/>
        <v/>
      </c>
      <c r="M4247" s="68">
        <f t="shared" si="1292"/>
        <v>0</v>
      </c>
      <c r="N4247" s="66">
        <f t="shared" si="1293"/>
        <v>0</v>
      </c>
      <c r="O4247" s="152"/>
      <c r="P4247" s="172">
        <f t="shared" si="1290"/>
        <v>0</v>
      </c>
      <c r="Q4247" s="69">
        <f t="shared" si="1294"/>
        <v>0</v>
      </c>
      <c r="R4247" s="62">
        <f t="shared" si="1295"/>
        <v>0</v>
      </c>
      <c r="S4247" s="153"/>
      <c r="T4247" s="118" t="str">
        <f t="shared" si="1296"/>
        <v/>
      </c>
      <c r="U4247" s="154"/>
      <c r="V4247" s="154"/>
      <c r="W4247" s="154"/>
      <c r="X4247" s="154"/>
      <c r="Y4247" s="154"/>
      <c r="Z4247" s="154"/>
      <c r="AA4247" s="154"/>
      <c r="AB4247" s="154"/>
      <c r="AC4247" s="154"/>
      <c r="AD4247" s="154"/>
      <c r="AE4247" s="154"/>
      <c r="AF4247" s="154"/>
      <c r="AG4247" s="63">
        <f t="shared" si="1297"/>
        <v>0</v>
      </c>
      <c r="AH4247" s="56">
        <f t="shared" si="1298"/>
        <v>0</v>
      </c>
      <c r="AI4247" s="56">
        <f t="shared" si="1299"/>
        <v>0</v>
      </c>
      <c r="AJ4247" s="56">
        <f t="shared" si="1300"/>
        <v>0</v>
      </c>
      <c r="AK4247" s="56">
        <f t="shared" si="1301"/>
        <v>0</v>
      </c>
      <c r="AL4247" s="56">
        <f t="shared" si="1302"/>
        <v>0</v>
      </c>
      <c r="AM4247" s="56">
        <f t="shared" si="1303"/>
        <v>0</v>
      </c>
      <c r="AN4247" s="56">
        <f t="shared" si="1304"/>
        <v>0</v>
      </c>
      <c r="AO4247" s="56">
        <f t="shared" si="1305"/>
        <v>0</v>
      </c>
      <c r="AP4247" s="56">
        <f t="shared" si="1306"/>
        <v>0</v>
      </c>
      <c r="AQ4247" s="56">
        <f t="shared" si="1307"/>
        <v>0</v>
      </c>
      <c r="AR4247" s="86">
        <f t="shared" si="1308"/>
        <v>0</v>
      </c>
    </row>
    <row r="4248" spans="1:44" x14ac:dyDescent="0.25">
      <c r="A4248" s="178"/>
      <c r="B4248" s="55" t="str">
        <f>_xlfn.IFNA(VLOOKUP(A4248,'Ajánlatkérő(k) adatai'!$B$4:$C$205,2,0),"")</f>
        <v/>
      </c>
      <c r="C4248" s="178"/>
      <c r="D4248" s="55" t="str">
        <f>_xlfn.IFNA(VLOOKUP(C4248,'Számlafizető(k) adatai'!$C$4:$D$203,2,0),"")</f>
        <v/>
      </c>
      <c r="E4248" s="55" t="str">
        <f>_xlfn.IFNA(VLOOKUP(C4248,'Számlafizető(k) adatai'!$C$4:$M$203,11,0),"")</f>
        <v/>
      </c>
      <c r="F4248" s="178"/>
      <c r="G4248" s="178"/>
      <c r="H4248" s="178"/>
      <c r="I4248" s="55" t="str">
        <f>IF(F4248="","",VLOOKUP(LEFT(F4248,5),'Technikai cellák'!B:C,2,0))</f>
        <v/>
      </c>
      <c r="J4248" s="55" t="str">
        <f>IF(F4248="","",VLOOKUP(I4248,'Technikai cellák'!$C$1:$D$12,2,0))</f>
        <v/>
      </c>
      <c r="K4248" s="179"/>
      <c r="L4248" s="67" t="str">
        <f t="shared" si="1291"/>
        <v/>
      </c>
      <c r="M4248" s="68">
        <f t="shared" si="1292"/>
        <v>0</v>
      </c>
      <c r="N4248" s="66">
        <f t="shared" si="1293"/>
        <v>0</v>
      </c>
      <c r="O4248" s="152"/>
      <c r="P4248" s="172">
        <f t="shared" si="1290"/>
        <v>0</v>
      </c>
      <c r="Q4248" s="69">
        <f t="shared" si="1294"/>
        <v>0</v>
      </c>
      <c r="R4248" s="62">
        <f t="shared" si="1295"/>
        <v>0</v>
      </c>
      <c r="S4248" s="153"/>
      <c r="T4248" s="118" t="str">
        <f t="shared" si="1296"/>
        <v/>
      </c>
      <c r="U4248" s="154"/>
      <c r="V4248" s="154"/>
      <c r="W4248" s="154"/>
      <c r="X4248" s="154"/>
      <c r="Y4248" s="154"/>
      <c r="Z4248" s="154"/>
      <c r="AA4248" s="154"/>
      <c r="AB4248" s="154"/>
      <c r="AC4248" s="154"/>
      <c r="AD4248" s="154"/>
      <c r="AE4248" s="154"/>
      <c r="AF4248" s="154"/>
      <c r="AG4248" s="63">
        <f t="shared" si="1297"/>
        <v>0</v>
      </c>
      <c r="AH4248" s="56">
        <f t="shared" si="1298"/>
        <v>0</v>
      </c>
      <c r="AI4248" s="56">
        <f t="shared" si="1299"/>
        <v>0</v>
      </c>
      <c r="AJ4248" s="56">
        <f t="shared" si="1300"/>
        <v>0</v>
      </c>
      <c r="AK4248" s="56">
        <f t="shared" si="1301"/>
        <v>0</v>
      </c>
      <c r="AL4248" s="56">
        <f t="shared" si="1302"/>
        <v>0</v>
      </c>
      <c r="AM4248" s="56">
        <f t="shared" si="1303"/>
        <v>0</v>
      </c>
      <c r="AN4248" s="56">
        <f t="shared" si="1304"/>
        <v>0</v>
      </c>
      <c r="AO4248" s="56">
        <f t="shared" si="1305"/>
        <v>0</v>
      </c>
      <c r="AP4248" s="56">
        <f t="shared" si="1306"/>
        <v>0</v>
      </c>
      <c r="AQ4248" s="56">
        <f t="shared" si="1307"/>
        <v>0</v>
      </c>
      <c r="AR4248" s="86">
        <f t="shared" si="1308"/>
        <v>0</v>
      </c>
    </row>
    <row r="4249" spans="1:44" x14ac:dyDescent="0.25">
      <c r="A4249" s="178"/>
      <c r="B4249" s="55" t="str">
        <f>_xlfn.IFNA(VLOOKUP(A4249,'Ajánlatkérő(k) adatai'!$B$4:$C$205,2,0),"")</f>
        <v/>
      </c>
      <c r="C4249" s="178"/>
      <c r="D4249" s="55" t="str">
        <f>_xlfn.IFNA(VLOOKUP(C4249,'Számlafizető(k) adatai'!$C$4:$D$203,2,0),"")</f>
        <v/>
      </c>
      <c r="E4249" s="55" t="str">
        <f>_xlfn.IFNA(VLOOKUP(C4249,'Számlafizető(k) adatai'!$C$4:$M$203,11,0),"")</f>
        <v/>
      </c>
      <c r="F4249" s="178"/>
      <c r="G4249" s="178"/>
      <c r="H4249" s="178"/>
      <c r="I4249" s="55" t="str">
        <f>IF(F4249="","",VLOOKUP(LEFT(F4249,5),'Technikai cellák'!B:C,2,0))</f>
        <v/>
      </c>
      <c r="J4249" s="55" t="str">
        <f>IF(F4249="","",VLOOKUP(I4249,'Technikai cellák'!$C$1:$D$12,2,0))</f>
        <v/>
      </c>
      <c r="K4249" s="179"/>
      <c r="L4249" s="67" t="str">
        <f t="shared" si="1291"/>
        <v/>
      </c>
      <c r="M4249" s="68">
        <f t="shared" si="1292"/>
        <v>0</v>
      </c>
      <c r="N4249" s="66">
        <f t="shared" si="1293"/>
        <v>0</v>
      </c>
      <c r="O4249" s="152"/>
      <c r="P4249" s="172">
        <f t="shared" si="1290"/>
        <v>0</v>
      </c>
      <c r="Q4249" s="69">
        <f t="shared" si="1294"/>
        <v>0</v>
      </c>
      <c r="R4249" s="62">
        <f t="shared" si="1295"/>
        <v>0</v>
      </c>
      <c r="S4249" s="153"/>
      <c r="T4249" s="118" t="str">
        <f t="shared" si="1296"/>
        <v/>
      </c>
      <c r="U4249" s="154"/>
      <c r="V4249" s="154"/>
      <c r="W4249" s="154"/>
      <c r="X4249" s="154"/>
      <c r="Y4249" s="154"/>
      <c r="Z4249" s="154"/>
      <c r="AA4249" s="154"/>
      <c r="AB4249" s="154"/>
      <c r="AC4249" s="154"/>
      <c r="AD4249" s="154"/>
      <c r="AE4249" s="154"/>
      <c r="AF4249" s="154"/>
      <c r="AG4249" s="63">
        <f t="shared" si="1297"/>
        <v>0</v>
      </c>
      <c r="AH4249" s="56">
        <f t="shared" si="1298"/>
        <v>0</v>
      </c>
      <c r="AI4249" s="56">
        <f t="shared" si="1299"/>
        <v>0</v>
      </c>
      <c r="AJ4249" s="56">
        <f t="shared" si="1300"/>
        <v>0</v>
      </c>
      <c r="AK4249" s="56">
        <f t="shared" si="1301"/>
        <v>0</v>
      </c>
      <c r="AL4249" s="56">
        <f t="shared" si="1302"/>
        <v>0</v>
      </c>
      <c r="AM4249" s="56">
        <f t="shared" si="1303"/>
        <v>0</v>
      </c>
      <c r="AN4249" s="56">
        <f t="shared" si="1304"/>
        <v>0</v>
      </c>
      <c r="AO4249" s="56">
        <f t="shared" si="1305"/>
        <v>0</v>
      </c>
      <c r="AP4249" s="56">
        <f t="shared" si="1306"/>
        <v>0</v>
      </c>
      <c r="AQ4249" s="56">
        <f t="shared" si="1307"/>
        <v>0</v>
      </c>
      <c r="AR4249" s="86">
        <f t="shared" si="1308"/>
        <v>0</v>
      </c>
    </row>
    <row r="4250" spans="1:44" x14ac:dyDescent="0.25">
      <c r="A4250" s="178"/>
      <c r="B4250" s="55" t="str">
        <f>_xlfn.IFNA(VLOOKUP(A4250,'Ajánlatkérő(k) adatai'!$B$4:$C$205,2,0),"")</f>
        <v/>
      </c>
      <c r="C4250" s="178"/>
      <c r="D4250" s="55" t="str">
        <f>_xlfn.IFNA(VLOOKUP(C4250,'Számlafizető(k) adatai'!$C$4:$D$203,2,0),"")</f>
        <v/>
      </c>
      <c r="E4250" s="55" t="str">
        <f>_xlfn.IFNA(VLOOKUP(C4250,'Számlafizető(k) adatai'!$C$4:$M$203,11,0),"")</f>
        <v/>
      </c>
      <c r="F4250" s="178"/>
      <c r="G4250" s="178"/>
      <c r="H4250" s="178"/>
      <c r="I4250" s="55" t="str">
        <f>IF(F4250="","",VLOOKUP(LEFT(F4250,5),'Technikai cellák'!B:C,2,0))</f>
        <v/>
      </c>
      <c r="J4250" s="55" t="str">
        <f>IF(F4250="","",VLOOKUP(I4250,'Technikai cellák'!$C$1:$D$12,2,0))</f>
        <v/>
      </c>
      <c r="K4250" s="179"/>
      <c r="L4250" s="67" t="str">
        <f t="shared" si="1291"/>
        <v/>
      </c>
      <c r="M4250" s="68">
        <f t="shared" si="1292"/>
        <v>0</v>
      </c>
      <c r="N4250" s="66">
        <f t="shared" si="1293"/>
        <v>0</v>
      </c>
      <c r="O4250" s="152"/>
      <c r="P4250" s="172">
        <f t="shared" si="1290"/>
        <v>0</v>
      </c>
      <c r="Q4250" s="69">
        <f t="shared" si="1294"/>
        <v>0</v>
      </c>
      <c r="R4250" s="62">
        <f t="shared" si="1295"/>
        <v>0</v>
      </c>
      <c r="S4250" s="153"/>
      <c r="T4250" s="118" t="str">
        <f t="shared" si="1296"/>
        <v/>
      </c>
      <c r="U4250" s="154"/>
      <c r="V4250" s="154"/>
      <c r="W4250" s="154"/>
      <c r="X4250" s="154"/>
      <c r="Y4250" s="154"/>
      <c r="Z4250" s="154"/>
      <c r="AA4250" s="154"/>
      <c r="AB4250" s="154"/>
      <c r="AC4250" s="154"/>
      <c r="AD4250" s="154"/>
      <c r="AE4250" s="154"/>
      <c r="AF4250" s="154"/>
      <c r="AG4250" s="63">
        <f t="shared" si="1297"/>
        <v>0</v>
      </c>
      <c r="AH4250" s="56">
        <f t="shared" si="1298"/>
        <v>0</v>
      </c>
      <c r="AI4250" s="56">
        <f t="shared" si="1299"/>
        <v>0</v>
      </c>
      <c r="AJ4250" s="56">
        <f t="shared" si="1300"/>
        <v>0</v>
      </c>
      <c r="AK4250" s="56">
        <f t="shared" si="1301"/>
        <v>0</v>
      </c>
      <c r="AL4250" s="56">
        <f t="shared" si="1302"/>
        <v>0</v>
      </c>
      <c r="AM4250" s="56">
        <f t="shared" si="1303"/>
        <v>0</v>
      </c>
      <c r="AN4250" s="56">
        <f t="shared" si="1304"/>
        <v>0</v>
      </c>
      <c r="AO4250" s="56">
        <f t="shared" si="1305"/>
        <v>0</v>
      </c>
      <c r="AP4250" s="56">
        <f t="shared" si="1306"/>
        <v>0</v>
      </c>
      <c r="AQ4250" s="56">
        <f t="shared" si="1307"/>
        <v>0</v>
      </c>
      <c r="AR4250" s="86">
        <f t="shared" si="1308"/>
        <v>0</v>
      </c>
    </row>
    <row r="4251" spans="1:44" x14ac:dyDescent="0.25">
      <c r="A4251" s="178"/>
      <c r="B4251" s="55" t="str">
        <f>_xlfn.IFNA(VLOOKUP(A4251,'Ajánlatkérő(k) adatai'!$B$4:$C$205,2,0),"")</f>
        <v/>
      </c>
      <c r="C4251" s="178"/>
      <c r="D4251" s="55" t="str">
        <f>_xlfn.IFNA(VLOOKUP(C4251,'Számlafizető(k) adatai'!$C$4:$D$203,2,0),"")</f>
        <v/>
      </c>
      <c r="E4251" s="55" t="str">
        <f>_xlfn.IFNA(VLOOKUP(C4251,'Számlafizető(k) adatai'!$C$4:$M$203,11,0),"")</f>
        <v/>
      </c>
      <c r="F4251" s="178"/>
      <c r="G4251" s="178"/>
      <c r="H4251" s="178"/>
      <c r="I4251" s="55" t="str">
        <f>IF(F4251="","",VLOOKUP(LEFT(F4251,5),'Technikai cellák'!B:C,2,0))</f>
        <v/>
      </c>
      <c r="J4251" s="55" t="str">
        <f>IF(F4251="","",VLOOKUP(I4251,'Technikai cellák'!$C$1:$D$12,2,0))</f>
        <v/>
      </c>
      <c r="K4251" s="179"/>
      <c r="L4251" s="67" t="str">
        <f t="shared" si="1291"/>
        <v/>
      </c>
      <c r="M4251" s="68">
        <f t="shared" si="1292"/>
        <v>0</v>
      </c>
      <c r="N4251" s="66">
        <f t="shared" si="1293"/>
        <v>0</v>
      </c>
      <c r="O4251" s="152"/>
      <c r="P4251" s="172">
        <f t="shared" si="1290"/>
        <v>0</v>
      </c>
      <c r="Q4251" s="69">
        <f t="shared" si="1294"/>
        <v>0</v>
      </c>
      <c r="R4251" s="62">
        <f t="shared" si="1295"/>
        <v>0</v>
      </c>
      <c r="S4251" s="153"/>
      <c r="T4251" s="118" t="str">
        <f t="shared" si="1296"/>
        <v/>
      </c>
      <c r="U4251" s="154"/>
      <c r="V4251" s="154"/>
      <c r="W4251" s="154"/>
      <c r="X4251" s="154"/>
      <c r="Y4251" s="154"/>
      <c r="Z4251" s="154"/>
      <c r="AA4251" s="154"/>
      <c r="AB4251" s="154"/>
      <c r="AC4251" s="154"/>
      <c r="AD4251" s="154"/>
      <c r="AE4251" s="154"/>
      <c r="AF4251" s="154"/>
      <c r="AG4251" s="63">
        <f t="shared" si="1297"/>
        <v>0</v>
      </c>
      <c r="AH4251" s="56">
        <f t="shared" si="1298"/>
        <v>0</v>
      </c>
      <c r="AI4251" s="56">
        <f t="shared" si="1299"/>
        <v>0</v>
      </c>
      <c r="AJ4251" s="56">
        <f t="shared" si="1300"/>
        <v>0</v>
      </c>
      <c r="AK4251" s="56">
        <f t="shared" si="1301"/>
        <v>0</v>
      </c>
      <c r="AL4251" s="56">
        <f t="shared" si="1302"/>
        <v>0</v>
      </c>
      <c r="AM4251" s="56">
        <f t="shared" si="1303"/>
        <v>0</v>
      </c>
      <c r="AN4251" s="56">
        <f t="shared" si="1304"/>
        <v>0</v>
      </c>
      <c r="AO4251" s="56">
        <f t="shared" si="1305"/>
        <v>0</v>
      </c>
      <c r="AP4251" s="56">
        <f t="shared" si="1306"/>
        <v>0</v>
      </c>
      <c r="AQ4251" s="56">
        <f t="shared" si="1307"/>
        <v>0</v>
      </c>
      <c r="AR4251" s="86">
        <f t="shared" si="1308"/>
        <v>0</v>
      </c>
    </row>
    <row r="4252" spans="1:44" x14ac:dyDescent="0.25">
      <c r="A4252" s="178"/>
      <c r="B4252" s="55" t="str">
        <f>_xlfn.IFNA(VLOOKUP(A4252,'Ajánlatkérő(k) adatai'!$B$4:$C$205,2,0),"")</f>
        <v/>
      </c>
      <c r="C4252" s="178"/>
      <c r="D4252" s="55" t="str">
        <f>_xlfn.IFNA(VLOOKUP(C4252,'Számlafizető(k) adatai'!$C$4:$D$203,2,0),"")</f>
        <v/>
      </c>
      <c r="E4252" s="55" t="str">
        <f>_xlfn.IFNA(VLOOKUP(C4252,'Számlafizető(k) adatai'!$C$4:$M$203,11,0),"")</f>
        <v/>
      </c>
      <c r="F4252" s="178"/>
      <c r="G4252" s="178"/>
      <c r="H4252" s="178"/>
      <c r="I4252" s="55" t="str">
        <f>IF(F4252="","",VLOOKUP(LEFT(F4252,5),'Technikai cellák'!B:C,2,0))</f>
        <v/>
      </c>
      <c r="J4252" s="55" t="str">
        <f>IF(F4252="","",VLOOKUP(I4252,'Technikai cellák'!$C$1:$D$12,2,0))</f>
        <v/>
      </c>
      <c r="K4252" s="179"/>
      <c r="L4252" s="67" t="str">
        <f t="shared" si="1291"/>
        <v/>
      </c>
      <c r="M4252" s="68">
        <f t="shared" si="1292"/>
        <v>0</v>
      </c>
      <c r="N4252" s="66">
        <f t="shared" si="1293"/>
        <v>0</v>
      </c>
      <c r="O4252" s="152"/>
      <c r="P4252" s="172">
        <f t="shared" si="1290"/>
        <v>0</v>
      </c>
      <c r="Q4252" s="69">
        <f t="shared" si="1294"/>
        <v>0</v>
      </c>
      <c r="R4252" s="62">
        <f t="shared" si="1295"/>
        <v>0</v>
      </c>
      <c r="S4252" s="153"/>
      <c r="T4252" s="118" t="str">
        <f t="shared" si="1296"/>
        <v/>
      </c>
      <c r="U4252" s="154"/>
      <c r="V4252" s="154"/>
      <c r="W4252" s="154"/>
      <c r="X4252" s="154"/>
      <c r="Y4252" s="154"/>
      <c r="Z4252" s="154"/>
      <c r="AA4252" s="154"/>
      <c r="AB4252" s="154"/>
      <c r="AC4252" s="154"/>
      <c r="AD4252" s="154"/>
      <c r="AE4252" s="154"/>
      <c r="AF4252" s="154"/>
      <c r="AG4252" s="63">
        <f t="shared" si="1297"/>
        <v>0</v>
      </c>
      <c r="AH4252" s="56">
        <f t="shared" si="1298"/>
        <v>0</v>
      </c>
      <c r="AI4252" s="56">
        <f t="shared" si="1299"/>
        <v>0</v>
      </c>
      <c r="AJ4252" s="56">
        <f t="shared" si="1300"/>
        <v>0</v>
      </c>
      <c r="AK4252" s="56">
        <f t="shared" si="1301"/>
        <v>0</v>
      </c>
      <c r="AL4252" s="56">
        <f t="shared" si="1302"/>
        <v>0</v>
      </c>
      <c r="AM4252" s="56">
        <f t="shared" si="1303"/>
        <v>0</v>
      </c>
      <c r="AN4252" s="56">
        <f t="shared" si="1304"/>
        <v>0</v>
      </c>
      <c r="AO4252" s="56">
        <f t="shared" si="1305"/>
        <v>0</v>
      </c>
      <c r="AP4252" s="56">
        <f t="shared" si="1306"/>
        <v>0</v>
      </c>
      <c r="AQ4252" s="56">
        <f t="shared" si="1307"/>
        <v>0</v>
      </c>
      <c r="AR4252" s="86">
        <f t="shared" si="1308"/>
        <v>0</v>
      </c>
    </row>
    <row r="4253" spans="1:44" x14ac:dyDescent="0.25">
      <c r="A4253" s="178"/>
      <c r="B4253" s="55" t="str">
        <f>_xlfn.IFNA(VLOOKUP(A4253,'Ajánlatkérő(k) adatai'!$B$4:$C$205,2,0),"")</f>
        <v/>
      </c>
      <c r="C4253" s="178"/>
      <c r="D4253" s="55" t="str">
        <f>_xlfn.IFNA(VLOOKUP(C4253,'Számlafizető(k) adatai'!$C$4:$D$203,2,0),"")</f>
        <v/>
      </c>
      <c r="E4253" s="55" t="str">
        <f>_xlfn.IFNA(VLOOKUP(C4253,'Számlafizető(k) adatai'!$C$4:$M$203,11,0),"")</f>
        <v/>
      </c>
      <c r="F4253" s="178"/>
      <c r="G4253" s="178"/>
      <c r="H4253" s="178"/>
      <c r="I4253" s="55" t="str">
        <f>IF(F4253="","",VLOOKUP(LEFT(F4253,5),'Technikai cellák'!B:C,2,0))</f>
        <v/>
      </c>
      <c r="J4253" s="55" t="str">
        <f>IF(F4253="","",VLOOKUP(I4253,'Technikai cellák'!$C$1:$D$12,2,0))</f>
        <v/>
      </c>
      <c r="K4253" s="179"/>
      <c r="L4253" s="67" t="str">
        <f t="shared" si="1291"/>
        <v/>
      </c>
      <c r="M4253" s="68">
        <f t="shared" si="1292"/>
        <v>0</v>
      </c>
      <c r="N4253" s="66">
        <f t="shared" si="1293"/>
        <v>0</v>
      </c>
      <c r="O4253" s="152"/>
      <c r="P4253" s="172">
        <f t="shared" si="1290"/>
        <v>0</v>
      </c>
      <c r="Q4253" s="69">
        <f t="shared" si="1294"/>
        <v>0</v>
      </c>
      <c r="R4253" s="62">
        <f t="shared" si="1295"/>
        <v>0</v>
      </c>
      <c r="S4253" s="153"/>
      <c r="T4253" s="118" t="str">
        <f t="shared" si="1296"/>
        <v/>
      </c>
      <c r="U4253" s="154"/>
      <c r="V4253" s="154"/>
      <c r="W4253" s="154"/>
      <c r="X4253" s="154"/>
      <c r="Y4253" s="154"/>
      <c r="Z4253" s="154"/>
      <c r="AA4253" s="154"/>
      <c r="AB4253" s="154"/>
      <c r="AC4253" s="154"/>
      <c r="AD4253" s="154"/>
      <c r="AE4253" s="154"/>
      <c r="AF4253" s="154"/>
      <c r="AG4253" s="63">
        <f t="shared" si="1297"/>
        <v>0</v>
      </c>
      <c r="AH4253" s="56">
        <f t="shared" si="1298"/>
        <v>0</v>
      </c>
      <c r="AI4253" s="56">
        <f t="shared" si="1299"/>
        <v>0</v>
      </c>
      <c r="AJ4253" s="56">
        <f t="shared" si="1300"/>
        <v>0</v>
      </c>
      <c r="AK4253" s="56">
        <f t="shared" si="1301"/>
        <v>0</v>
      </c>
      <c r="AL4253" s="56">
        <f t="shared" si="1302"/>
        <v>0</v>
      </c>
      <c r="AM4253" s="56">
        <f t="shared" si="1303"/>
        <v>0</v>
      </c>
      <c r="AN4253" s="56">
        <f t="shared" si="1304"/>
        <v>0</v>
      </c>
      <c r="AO4253" s="56">
        <f t="shared" si="1305"/>
        <v>0</v>
      </c>
      <c r="AP4253" s="56">
        <f t="shared" si="1306"/>
        <v>0</v>
      </c>
      <c r="AQ4253" s="56">
        <f t="shared" si="1307"/>
        <v>0</v>
      </c>
      <c r="AR4253" s="86">
        <f t="shared" si="1308"/>
        <v>0</v>
      </c>
    </row>
    <row r="4254" spans="1:44" x14ac:dyDescent="0.25">
      <c r="A4254" s="178"/>
      <c r="B4254" s="55" t="str">
        <f>_xlfn.IFNA(VLOOKUP(A4254,'Ajánlatkérő(k) adatai'!$B$4:$C$205,2,0),"")</f>
        <v/>
      </c>
      <c r="C4254" s="178"/>
      <c r="D4254" s="55" t="str">
        <f>_xlfn.IFNA(VLOOKUP(C4254,'Számlafizető(k) adatai'!$C$4:$D$203,2,0),"")</f>
        <v/>
      </c>
      <c r="E4254" s="55" t="str">
        <f>_xlfn.IFNA(VLOOKUP(C4254,'Számlafizető(k) adatai'!$C$4:$M$203,11,0),"")</f>
        <v/>
      </c>
      <c r="F4254" s="178"/>
      <c r="G4254" s="178"/>
      <c r="H4254" s="178"/>
      <c r="I4254" s="55" t="str">
        <f>IF(F4254="","",VLOOKUP(LEFT(F4254,5),'Technikai cellák'!B:C,2,0))</f>
        <v/>
      </c>
      <c r="J4254" s="55" t="str">
        <f>IF(F4254="","",VLOOKUP(I4254,'Technikai cellák'!$C$1:$D$12,2,0))</f>
        <v/>
      </c>
      <c r="K4254" s="179"/>
      <c r="L4254" s="67" t="str">
        <f t="shared" si="1291"/>
        <v/>
      </c>
      <c r="M4254" s="68">
        <f t="shared" si="1292"/>
        <v>0</v>
      </c>
      <c r="N4254" s="66">
        <f t="shared" si="1293"/>
        <v>0</v>
      </c>
      <c r="O4254" s="152"/>
      <c r="P4254" s="172">
        <f t="shared" si="1290"/>
        <v>0</v>
      </c>
      <c r="Q4254" s="69">
        <f t="shared" si="1294"/>
        <v>0</v>
      </c>
      <c r="R4254" s="62">
        <f t="shared" si="1295"/>
        <v>0</v>
      </c>
      <c r="S4254" s="153"/>
      <c r="T4254" s="118" t="str">
        <f t="shared" si="1296"/>
        <v/>
      </c>
      <c r="U4254" s="154"/>
      <c r="V4254" s="154"/>
      <c r="W4254" s="154"/>
      <c r="X4254" s="154"/>
      <c r="Y4254" s="154"/>
      <c r="Z4254" s="154"/>
      <c r="AA4254" s="154"/>
      <c r="AB4254" s="154"/>
      <c r="AC4254" s="154"/>
      <c r="AD4254" s="154"/>
      <c r="AE4254" s="154"/>
      <c r="AF4254" s="154"/>
      <c r="AG4254" s="63">
        <f t="shared" si="1297"/>
        <v>0</v>
      </c>
      <c r="AH4254" s="56">
        <f t="shared" si="1298"/>
        <v>0</v>
      </c>
      <c r="AI4254" s="56">
        <f t="shared" si="1299"/>
        <v>0</v>
      </c>
      <c r="AJ4254" s="56">
        <f t="shared" si="1300"/>
        <v>0</v>
      </c>
      <c r="AK4254" s="56">
        <f t="shared" si="1301"/>
        <v>0</v>
      </c>
      <c r="AL4254" s="56">
        <f t="shared" si="1302"/>
        <v>0</v>
      </c>
      <c r="AM4254" s="56">
        <f t="shared" si="1303"/>
        <v>0</v>
      </c>
      <c r="AN4254" s="56">
        <f t="shared" si="1304"/>
        <v>0</v>
      </c>
      <c r="AO4254" s="56">
        <f t="shared" si="1305"/>
        <v>0</v>
      </c>
      <c r="AP4254" s="56">
        <f t="shared" si="1306"/>
        <v>0</v>
      </c>
      <c r="AQ4254" s="56">
        <f t="shared" si="1307"/>
        <v>0</v>
      </c>
      <c r="AR4254" s="86">
        <f t="shared" si="1308"/>
        <v>0</v>
      </c>
    </row>
    <row r="4255" spans="1:44" x14ac:dyDescent="0.25">
      <c r="A4255" s="178"/>
      <c r="B4255" s="55" t="str">
        <f>_xlfn.IFNA(VLOOKUP(A4255,'Ajánlatkérő(k) adatai'!$B$4:$C$205,2,0),"")</f>
        <v/>
      </c>
      <c r="C4255" s="178"/>
      <c r="D4255" s="55" t="str">
        <f>_xlfn.IFNA(VLOOKUP(C4255,'Számlafizető(k) adatai'!$C$4:$D$203,2,0),"")</f>
        <v/>
      </c>
      <c r="E4255" s="55" t="str">
        <f>_xlfn.IFNA(VLOOKUP(C4255,'Számlafizető(k) adatai'!$C$4:$M$203,11,0),"")</f>
        <v/>
      </c>
      <c r="F4255" s="178"/>
      <c r="G4255" s="178"/>
      <c r="H4255" s="178"/>
      <c r="I4255" s="55" t="str">
        <f>IF(F4255="","",VLOOKUP(LEFT(F4255,5),'Technikai cellák'!B:C,2,0))</f>
        <v/>
      </c>
      <c r="J4255" s="55" t="str">
        <f>IF(F4255="","",VLOOKUP(I4255,'Technikai cellák'!$C$1:$D$12,2,0))</f>
        <v/>
      </c>
      <c r="K4255" s="179"/>
      <c r="L4255" s="67" t="str">
        <f t="shared" si="1291"/>
        <v/>
      </c>
      <c r="M4255" s="68">
        <f t="shared" si="1292"/>
        <v>0</v>
      </c>
      <c r="N4255" s="66">
        <f t="shared" si="1293"/>
        <v>0</v>
      </c>
      <c r="O4255" s="152"/>
      <c r="P4255" s="172">
        <f t="shared" si="1290"/>
        <v>0</v>
      </c>
      <c r="Q4255" s="69">
        <f t="shared" si="1294"/>
        <v>0</v>
      </c>
      <c r="R4255" s="62">
        <f t="shared" si="1295"/>
        <v>0</v>
      </c>
      <c r="S4255" s="153"/>
      <c r="T4255" s="118" t="str">
        <f t="shared" si="1296"/>
        <v/>
      </c>
      <c r="U4255" s="154"/>
      <c r="V4255" s="154"/>
      <c r="W4255" s="154"/>
      <c r="X4255" s="154"/>
      <c r="Y4255" s="154"/>
      <c r="Z4255" s="154"/>
      <c r="AA4255" s="154"/>
      <c r="AB4255" s="154"/>
      <c r="AC4255" s="154"/>
      <c r="AD4255" s="154"/>
      <c r="AE4255" s="154"/>
      <c r="AF4255" s="154"/>
      <c r="AG4255" s="63">
        <f t="shared" si="1297"/>
        <v>0</v>
      </c>
      <c r="AH4255" s="56">
        <f t="shared" si="1298"/>
        <v>0</v>
      </c>
      <c r="AI4255" s="56">
        <f t="shared" si="1299"/>
        <v>0</v>
      </c>
      <c r="AJ4255" s="56">
        <f t="shared" si="1300"/>
        <v>0</v>
      </c>
      <c r="AK4255" s="56">
        <f t="shared" si="1301"/>
        <v>0</v>
      </c>
      <c r="AL4255" s="56">
        <f t="shared" si="1302"/>
        <v>0</v>
      </c>
      <c r="AM4255" s="56">
        <f t="shared" si="1303"/>
        <v>0</v>
      </c>
      <c r="AN4255" s="56">
        <f t="shared" si="1304"/>
        <v>0</v>
      </c>
      <c r="AO4255" s="56">
        <f t="shared" si="1305"/>
        <v>0</v>
      </c>
      <c r="AP4255" s="56">
        <f t="shared" si="1306"/>
        <v>0</v>
      </c>
      <c r="AQ4255" s="56">
        <f t="shared" si="1307"/>
        <v>0</v>
      </c>
      <c r="AR4255" s="86">
        <f t="shared" si="1308"/>
        <v>0</v>
      </c>
    </row>
    <row r="4256" spans="1:44" x14ac:dyDescent="0.25">
      <c r="A4256" s="178"/>
      <c r="B4256" s="55" t="str">
        <f>_xlfn.IFNA(VLOOKUP(A4256,'Ajánlatkérő(k) adatai'!$B$4:$C$205,2,0),"")</f>
        <v/>
      </c>
      <c r="C4256" s="178"/>
      <c r="D4256" s="55" t="str">
        <f>_xlfn.IFNA(VLOOKUP(C4256,'Számlafizető(k) adatai'!$C$4:$D$203,2,0),"")</f>
        <v/>
      </c>
      <c r="E4256" s="55" t="str">
        <f>_xlfn.IFNA(VLOOKUP(C4256,'Számlafizető(k) adatai'!$C$4:$M$203,11,0),"")</f>
        <v/>
      </c>
      <c r="F4256" s="178"/>
      <c r="G4256" s="178"/>
      <c r="H4256" s="178"/>
      <c r="I4256" s="55" t="str">
        <f>IF(F4256="","",VLOOKUP(LEFT(F4256,5),'Technikai cellák'!B:C,2,0))</f>
        <v/>
      </c>
      <c r="J4256" s="55" t="str">
        <f>IF(F4256="","",VLOOKUP(I4256,'Technikai cellák'!$C$1:$D$12,2,0))</f>
        <v/>
      </c>
      <c r="K4256" s="179"/>
      <c r="L4256" s="67" t="str">
        <f t="shared" si="1291"/>
        <v/>
      </c>
      <c r="M4256" s="68">
        <f t="shared" si="1292"/>
        <v>0</v>
      </c>
      <c r="N4256" s="66">
        <f t="shared" si="1293"/>
        <v>0</v>
      </c>
      <c r="O4256" s="152"/>
      <c r="P4256" s="172">
        <f t="shared" si="1290"/>
        <v>0</v>
      </c>
      <c r="Q4256" s="69">
        <f t="shared" si="1294"/>
        <v>0</v>
      </c>
      <c r="R4256" s="62">
        <f t="shared" si="1295"/>
        <v>0</v>
      </c>
      <c r="S4256" s="153"/>
      <c r="T4256" s="118" t="str">
        <f t="shared" si="1296"/>
        <v/>
      </c>
      <c r="U4256" s="154"/>
      <c r="V4256" s="154"/>
      <c r="W4256" s="154"/>
      <c r="X4256" s="154"/>
      <c r="Y4256" s="154"/>
      <c r="Z4256" s="154"/>
      <c r="AA4256" s="154"/>
      <c r="AB4256" s="154"/>
      <c r="AC4256" s="154"/>
      <c r="AD4256" s="154"/>
      <c r="AE4256" s="154"/>
      <c r="AF4256" s="154"/>
      <c r="AG4256" s="63">
        <f t="shared" si="1297"/>
        <v>0</v>
      </c>
      <c r="AH4256" s="56">
        <f t="shared" si="1298"/>
        <v>0</v>
      </c>
      <c r="AI4256" s="56">
        <f t="shared" si="1299"/>
        <v>0</v>
      </c>
      <c r="AJ4256" s="56">
        <f t="shared" si="1300"/>
        <v>0</v>
      </c>
      <c r="AK4256" s="56">
        <f t="shared" si="1301"/>
        <v>0</v>
      </c>
      <c r="AL4256" s="56">
        <f t="shared" si="1302"/>
        <v>0</v>
      </c>
      <c r="AM4256" s="56">
        <f t="shared" si="1303"/>
        <v>0</v>
      </c>
      <c r="AN4256" s="56">
        <f t="shared" si="1304"/>
        <v>0</v>
      </c>
      <c r="AO4256" s="56">
        <f t="shared" si="1305"/>
        <v>0</v>
      </c>
      <c r="AP4256" s="56">
        <f t="shared" si="1306"/>
        <v>0</v>
      </c>
      <c r="AQ4256" s="56">
        <f t="shared" si="1307"/>
        <v>0</v>
      </c>
      <c r="AR4256" s="86">
        <f t="shared" si="1308"/>
        <v>0</v>
      </c>
    </row>
    <row r="4257" spans="1:44" x14ac:dyDescent="0.25">
      <c r="A4257" s="178"/>
      <c r="B4257" s="55" t="str">
        <f>_xlfn.IFNA(VLOOKUP(A4257,'Ajánlatkérő(k) adatai'!$B$4:$C$205,2,0),"")</f>
        <v/>
      </c>
      <c r="C4257" s="178"/>
      <c r="D4257" s="55" t="str">
        <f>_xlfn.IFNA(VLOOKUP(C4257,'Számlafizető(k) adatai'!$C$4:$D$203,2,0),"")</f>
        <v/>
      </c>
      <c r="E4257" s="55" t="str">
        <f>_xlfn.IFNA(VLOOKUP(C4257,'Számlafizető(k) adatai'!$C$4:$M$203,11,0),"")</f>
        <v/>
      </c>
      <c r="F4257" s="178"/>
      <c r="G4257" s="178"/>
      <c r="H4257" s="178"/>
      <c r="I4257" s="55" t="str">
        <f>IF(F4257="","",VLOOKUP(LEFT(F4257,5),'Technikai cellák'!B:C,2,0))</f>
        <v/>
      </c>
      <c r="J4257" s="55" t="str">
        <f>IF(F4257="","",VLOOKUP(I4257,'Technikai cellák'!$C$1:$D$12,2,0))</f>
        <v/>
      </c>
      <c r="K4257" s="179"/>
      <c r="L4257" s="67" t="str">
        <f t="shared" si="1291"/>
        <v/>
      </c>
      <c r="M4257" s="68">
        <f t="shared" si="1292"/>
        <v>0</v>
      </c>
      <c r="N4257" s="66">
        <f t="shared" si="1293"/>
        <v>0</v>
      </c>
      <c r="O4257" s="152"/>
      <c r="P4257" s="172">
        <f t="shared" si="1290"/>
        <v>0</v>
      </c>
      <c r="Q4257" s="69">
        <f t="shared" si="1294"/>
        <v>0</v>
      </c>
      <c r="R4257" s="62">
        <f t="shared" si="1295"/>
        <v>0</v>
      </c>
      <c r="S4257" s="153"/>
      <c r="T4257" s="118" t="str">
        <f t="shared" si="1296"/>
        <v/>
      </c>
      <c r="U4257" s="154"/>
      <c r="V4257" s="154"/>
      <c r="W4257" s="154"/>
      <c r="X4257" s="154"/>
      <c r="Y4257" s="154"/>
      <c r="Z4257" s="154"/>
      <c r="AA4257" s="154"/>
      <c r="AB4257" s="154"/>
      <c r="AC4257" s="154"/>
      <c r="AD4257" s="154"/>
      <c r="AE4257" s="154"/>
      <c r="AF4257" s="154"/>
      <c r="AG4257" s="63">
        <f t="shared" si="1297"/>
        <v>0</v>
      </c>
      <c r="AH4257" s="56">
        <f t="shared" si="1298"/>
        <v>0</v>
      </c>
      <c r="AI4257" s="56">
        <f t="shared" si="1299"/>
        <v>0</v>
      </c>
      <c r="AJ4257" s="56">
        <f t="shared" si="1300"/>
        <v>0</v>
      </c>
      <c r="AK4257" s="56">
        <f t="shared" si="1301"/>
        <v>0</v>
      </c>
      <c r="AL4257" s="56">
        <f t="shared" si="1302"/>
        <v>0</v>
      </c>
      <c r="AM4257" s="56">
        <f t="shared" si="1303"/>
        <v>0</v>
      </c>
      <c r="AN4257" s="56">
        <f t="shared" si="1304"/>
        <v>0</v>
      </c>
      <c r="AO4257" s="56">
        <f t="shared" si="1305"/>
        <v>0</v>
      </c>
      <c r="AP4257" s="56">
        <f t="shared" si="1306"/>
        <v>0</v>
      </c>
      <c r="AQ4257" s="56">
        <f t="shared" si="1307"/>
        <v>0</v>
      </c>
      <c r="AR4257" s="86">
        <f t="shared" si="1308"/>
        <v>0</v>
      </c>
    </row>
    <row r="4258" spans="1:44" x14ac:dyDescent="0.25">
      <c r="A4258" s="178"/>
      <c r="B4258" s="55" t="str">
        <f>_xlfn.IFNA(VLOOKUP(A4258,'Ajánlatkérő(k) adatai'!$B$4:$C$205,2,0),"")</f>
        <v/>
      </c>
      <c r="C4258" s="178"/>
      <c r="D4258" s="55" t="str">
        <f>_xlfn.IFNA(VLOOKUP(C4258,'Számlafizető(k) adatai'!$C$4:$D$203,2,0),"")</f>
        <v/>
      </c>
      <c r="E4258" s="55" t="str">
        <f>_xlfn.IFNA(VLOOKUP(C4258,'Számlafizető(k) adatai'!$C$4:$M$203,11,0),"")</f>
        <v/>
      </c>
      <c r="F4258" s="178"/>
      <c r="G4258" s="178"/>
      <c r="H4258" s="178"/>
      <c r="I4258" s="55" t="str">
        <f>IF(F4258="","",VLOOKUP(LEFT(F4258,5),'Technikai cellák'!B:C,2,0))</f>
        <v/>
      </c>
      <c r="J4258" s="55" t="str">
        <f>IF(F4258="","",VLOOKUP(I4258,'Technikai cellák'!$C$1:$D$12,2,0))</f>
        <v/>
      </c>
      <c r="K4258" s="179"/>
      <c r="L4258" s="67" t="str">
        <f t="shared" si="1291"/>
        <v/>
      </c>
      <c r="M4258" s="68">
        <f t="shared" si="1292"/>
        <v>0</v>
      </c>
      <c r="N4258" s="66">
        <f t="shared" si="1293"/>
        <v>0</v>
      </c>
      <c r="O4258" s="152"/>
      <c r="P4258" s="172">
        <f t="shared" si="1290"/>
        <v>0</v>
      </c>
      <c r="Q4258" s="69">
        <f t="shared" si="1294"/>
        <v>0</v>
      </c>
      <c r="R4258" s="62">
        <f t="shared" si="1295"/>
        <v>0</v>
      </c>
      <c r="S4258" s="153"/>
      <c r="T4258" s="118" t="str">
        <f t="shared" si="1296"/>
        <v/>
      </c>
      <c r="U4258" s="154"/>
      <c r="V4258" s="154"/>
      <c r="W4258" s="154"/>
      <c r="X4258" s="154"/>
      <c r="Y4258" s="154"/>
      <c r="Z4258" s="154"/>
      <c r="AA4258" s="154"/>
      <c r="AB4258" s="154"/>
      <c r="AC4258" s="154"/>
      <c r="AD4258" s="154"/>
      <c r="AE4258" s="154"/>
      <c r="AF4258" s="154"/>
      <c r="AG4258" s="63">
        <f t="shared" si="1297"/>
        <v>0</v>
      </c>
      <c r="AH4258" s="56">
        <f t="shared" si="1298"/>
        <v>0</v>
      </c>
      <c r="AI4258" s="56">
        <f t="shared" si="1299"/>
        <v>0</v>
      </c>
      <c r="AJ4258" s="56">
        <f t="shared" si="1300"/>
        <v>0</v>
      </c>
      <c r="AK4258" s="56">
        <f t="shared" si="1301"/>
        <v>0</v>
      </c>
      <c r="AL4258" s="56">
        <f t="shared" si="1302"/>
        <v>0</v>
      </c>
      <c r="AM4258" s="56">
        <f t="shared" si="1303"/>
        <v>0</v>
      </c>
      <c r="AN4258" s="56">
        <f t="shared" si="1304"/>
        <v>0</v>
      </c>
      <c r="AO4258" s="56">
        <f t="shared" si="1305"/>
        <v>0</v>
      </c>
      <c r="AP4258" s="56">
        <f t="shared" si="1306"/>
        <v>0</v>
      </c>
      <c r="AQ4258" s="56">
        <f t="shared" si="1307"/>
        <v>0</v>
      </c>
      <c r="AR4258" s="86">
        <f t="shared" si="1308"/>
        <v>0</v>
      </c>
    </row>
    <row r="4259" spans="1:44" x14ac:dyDescent="0.25">
      <c r="A4259" s="178"/>
      <c r="B4259" s="55" t="str">
        <f>_xlfn.IFNA(VLOOKUP(A4259,'Ajánlatkérő(k) adatai'!$B$4:$C$205,2,0),"")</f>
        <v/>
      </c>
      <c r="C4259" s="178"/>
      <c r="D4259" s="55" t="str">
        <f>_xlfn.IFNA(VLOOKUP(C4259,'Számlafizető(k) adatai'!$C$4:$D$203,2,0),"")</f>
        <v/>
      </c>
      <c r="E4259" s="55" t="str">
        <f>_xlfn.IFNA(VLOOKUP(C4259,'Számlafizető(k) adatai'!$C$4:$M$203,11,0),"")</f>
        <v/>
      </c>
      <c r="F4259" s="178"/>
      <c r="G4259" s="178"/>
      <c r="H4259" s="178"/>
      <c r="I4259" s="55" t="str">
        <f>IF(F4259="","",VLOOKUP(LEFT(F4259,5),'Technikai cellák'!B:C,2,0))</f>
        <v/>
      </c>
      <c r="J4259" s="55" t="str">
        <f>IF(F4259="","",VLOOKUP(I4259,'Technikai cellák'!$C$1:$D$12,2,0))</f>
        <v/>
      </c>
      <c r="K4259" s="179"/>
      <c r="L4259" s="67" t="str">
        <f t="shared" si="1291"/>
        <v/>
      </c>
      <c r="M4259" s="68">
        <f t="shared" si="1292"/>
        <v>0</v>
      </c>
      <c r="N4259" s="66">
        <f t="shared" si="1293"/>
        <v>0</v>
      </c>
      <c r="O4259" s="152"/>
      <c r="P4259" s="172">
        <f t="shared" si="1290"/>
        <v>0</v>
      </c>
      <c r="Q4259" s="69">
        <f t="shared" si="1294"/>
        <v>0</v>
      </c>
      <c r="R4259" s="62">
        <f t="shared" si="1295"/>
        <v>0</v>
      </c>
      <c r="S4259" s="153"/>
      <c r="T4259" s="118" t="str">
        <f t="shared" si="1296"/>
        <v/>
      </c>
      <c r="U4259" s="154"/>
      <c r="V4259" s="154"/>
      <c r="W4259" s="154"/>
      <c r="X4259" s="154"/>
      <c r="Y4259" s="154"/>
      <c r="Z4259" s="154"/>
      <c r="AA4259" s="154"/>
      <c r="AB4259" s="154"/>
      <c r="AC4259" s="154"/>
      <c r="AD4259" s="154"/>
      <c r="AE4259" s="154"/>
      <c r="AF4259" s="154"/>
      <c r="AG4259" s="63">
        <f t="shared" si="1297"/>
        <v>0</v>
      </c>
      <c r="AH4259" s="56">
        <f t="shared" si="1298"/>
        <v>0</v>
      </c>
      <c r="AI4259" s="56">
        <f t="shared" si="1299"/>
        <v>0</v>
      </c>
      <c r="AJ4259" s="56">
        <f t="shared" si="1300"/>
        <v>0</v>
      </c>
      <c r="AK4259" s="56">
        <f t="shared" si="1301"/>
        <v>0</v>
      </c>
      <c r="AL4259" s="56">
        <f t="shared" si="1302"/>
        <v>0</v>
      </c>
      <c r="AM4259" s="56">
        <f t="shared" si="1303"/>
        <v>0</v>
      </c>
      <c r="AN4259" s="56">
        <f t="shared" si="1304"/>
        <v>0</v>
      </c>
      <c r="AO4259" s="56">
        <f t="shared" si="1305"/>
        <v>0</v>
      </c>
      <c r="AP4259" s="56">
        <f t="shared" si="1306"/>
        <v>0</v>
      </c>
      <c r="AQ4259" s="56">
        <f t="shared" si="1307"/>
        <v>0</v>
      </c>
      <c r="AR4259" s="86">
        <f t="shared" si="1308"/>
        <v>0</v>
      </c>
    </row>
    <row r="4260" spans="1:44" x14ac:dyDescent="0.25">
      <c r="A4260" s="178"/>
      <c r="B4260" s="55" t="str">
        <f>_xlfn.IFNA(VLOOKUP(A4260,'Ajánlatkérő(k) adatai'!$B$4:$C$205,2,0),"")</f>
        <v/>
      </c>
      <c r="C4260" s="178"/>
      <c r="D4260" s="55" t="str">
        <f>_xlfn.IFNA(VLOOKUP(C4260,'Számlafizető(k) adatai'!$C$4:$D$203,2,0),"")</f>
        <v/>
      </c>
      <c r="E4260" s="55" t="str">
        <f>_xlfn.IFNA(VLOOKUP(C4260,'Számlafizető(k) adatai'!$C$4:$M$203,11,0),"")</f>
        <v/>
      </c>
      <c r="F4260" s="178"/>
      <c r="G4260" s="178"/>
      <c r="H4260" s="178"/>
      <c r="I4260" s="55" t="str">
        <f>IF(F4260="","",VLOOKUP(LEFT(F4260,5),'Technikai cellák'!B:C,2,0))</f>
        <v/>
      </c>
      <c r="J4260" s="55" t="str">
        <f>IF(F4260="","",VLOOKUP(I4260,'Technikai cellák'!$C$1:$D$12,2,0))</f>
        <v/>
      </c>
      <c r="K4260" s="179"/>
      <c r="L4260" s="67" t="str">
        <f t="shared" si="1291"/>
        <v/>
      </c>
      <c r="M4260" s="68">
        <f t="shared" si="1292"/>
        <v>0</v>
      </c>
      <c r="N4260" s="66">
        <f t="shared" si="1293"/>
        <v>0</v>
      </c>
      <c r="O4260" s="152"/>
      <c r="P4260" s="172">
        <f t="shared" si="1290"/>
        <v>0</v>
      </c>
      <c r="Q4260" s="69">
        <f t="shared" si="1294"/>
        <v>0</v>
      </c>
      <c r="R4260" s="62">
        <f t="shared" si="1295"/>
        <v>0</v>
      </c>
      <c r="S4260" s="153"/>
      <c r="T4260" s="118" t="str">
        <f t="shared" si="1296"/>
        <v/>
      </c>
      <c r="U4260" s="154"/>
      <c r="V4260" s="154"/>
      <c r="W4260" s="154"/>
      <c r="X4260" s="154"/>
      <c r="Y4260" s="154"/>
      <c r="Z4260" s="154"/>
      <c r="AA4260" s="154"/>
      <c r="AB4260" s="154"/>
      <c r="AC4260" s="154"/>
      <c r="AD4260" s="154"/>
      <c r="AE4260" s="154"/>
      <c r="AF4260" s="154"/>
      <c r="AG4260" s="63">
        <f t="shared" si="1297"/>
        <v>0</v>
      </c>
      <c r="AH4260" s="56">
        <f t="shared" si="1298"/>
        <v>0</v>
      </c>
      <c r="AI4260" s="56">
        <f t="shared" si="1299"/>
        <v>0</v>
      </c>
      <c r="AJ4260" s="56">
        <f t="shared" si="1300"/>
        <v>0</v>
      </c>
      <c r="AK4260" s="56">
        <f t="shared" si="1301"/>
        <v>0</v>
      </c>
      <c r="AL4260" s="56">
        <f t="shared" si="1302"/>
        <v>0</v>
      </c>
      <c r="AM4260" s="56">
        <f t="shared" si="1303"/>
        <v>0</v>
      </c>
      <c r="AN4260" s="56">
        <f t="shared" si="1304"/>
        <v>0</v>
      </c>
      <c r="AO4260" s="56">
        <f t="shared" si="1305"/>
        <v>0</v>
      </c>
      <c r="AP4260" s="56">
        <f t="shared" si="1306"/>
        <v>0</v>
      </c>
      <c r="AQ4260" s="56">
        <f t="shared" si="1307"/>
        <v>0</v>
      </c>
      <c r="AR4260" s="86">
        <f t="shared" si="1308"/>
        <v>0</v>
      </c>
    </row>
    <row r="4261" spans="1:44" x14ac:dyDescent="0.25">
      <c r="A4261" s="178"/>
      <c r="B4261" s="55" t="str">
        <f>_xlfn.IFNA(VLOOKUP(A4261,'Ajánlatkérő(k) adatai'!$B$4:$C$205,2,0),"")</f>
        <v/>
      </c>
      <c r="C4261" s="178"/>
      <c r="D4261" s="55" t="str">
        <f>_xlfn.IFNA(VLOOKUP(C4261,'Számlafizető(k) adatai'!$C$4:$D$203,2,0),"")</f>
        <v/>
      </c>
      <c r="E4261" s="55" t="str">
        <f>_xlfn.IFNA(VLOOKUP(C4261,'Számlafizető(k) adatai'!$C$4:$M$203,11,0),"")</f>
        <v/>
      </c>
      <c r="F4261" s="178"/>
      <c r="G4261" s="178"/>
      <c r="H4261" s="178"/>
      <c r="I4261" s="55" t="str">
        <f>IF(F4261="","",VLOOKUP(LEFT(F4261,5),'Technikai cellák'!B:C,2,0))</f>
        <v/>
      </c>
      <c r="J4261" s="55" t="str">
        <f>IF(F4261="","",VLOOKUP(I4261,'Technikai cellák'!$C$1:$D$12,2,0))</f>
        <v/>
      </c>
      <c r="K4261" s="179"/>
      <c r="L4261" s="67" t="str">
        <f t="shared" si="1291"/>
        <v/>
      </c>
      <c r="M4261" s="68">
        <f t="shared" si="1292"/>
        <v>0</v>
      </c>
      <c r="N4261" s="66">
        <f t="shared" si="1293"/>
        <v>0</v>
      </c>
      <c r="O4261" s="152"/>
      <c r="P4261" s="172">
        <f t="shared" si="1290"/>
        <v>0</v>
      </c>
      <c r="Q4261" s="69">
        <f t="shared" si="1294"/>
        <v>0</v>
      </c>
      <c r="R4261" s="62">
        <f t="shared" si="1295"/>
        <v>0</v>
      </c>
      <c r="S4261" s="153"/>
      <c r="T4261" s="118" t="str">
        <f t="shared" si="1296"/>
        <v/>
      </c>
      <c r="U4261" s="154"/>
      <c r="V4261" s="154"/>
      <c r="W4261" s="154"/>
      <c r="X4261" s="154"/>
      <c r="Y4261" s="154"/>
      <c r="Z4261" s="154"/>
      <c r="AA4261" s="154"/>
      <c r="AB4261" s="154"/>
      <c r="AC4261" s="154"/>
      <c r="AD4261" s="154"/>
      <c r="AE4261" s="154"/>
      <c r="AF4261" s="154"/>
      <c r="AG4261" s="63">
        <f t="shared" si="1297"/>
        <v>0</v>
      </c>
      <c r="AH4261" s="56">
        <f t="shared" si="1298"/>
        <v>0</v>
      </c>
      <c r="AI4261" s="56">
        <f t="shared" si="1299"/>
        <v>0</v>
      </c>
      <c r="AJ4261" s="56">
        <f t="shared" si="1300"/>
        <v>0</v>
      </c>
      <c r="AK4261" s="56">
        <f t="shared" si="1301"/>
        <v>0</v>
      </c>
      <c r="AL4261" s="56">
        <f t="shared" si="1302"/>
        <v>0</v>
      </c>
      <c r="AM4261" s="56">
        <f t="shared" si="1303"/>
        <v>0</v>
      </c>
      <c r="AN4261" s="56">
        <f t="shared" si="1304"/>
        <v>0</v>
      </c>
      <c r="AO4261" s="56">
        <f t="shared" si="1305"/>
        <v>0</v>
      </c>
      <c r="AP4261" s="56">
        <f t="shared" si="1306"/>
        <v>0</v>
      </c>
      <c r="AQ4261" s="56">
        <f t="shared" si="1307"/>
        <v>0</v>
      </c>
      <c r="AR4261" s="86">
        <f t="shared" si="1308"/>
        <v>0</v>
      </c>
    </row>
    <row r="4262" spans="1:44" x14ac:dyDescent="0.25">
      <c r="A4262" s="178"/>
      <c r="B4262" s="55" t="str">
        <f>_xlfn.IFNA(VLOOKUP(A4262,'Ajánlatkérő(k) adatai'!$B$4:$C$205,2,0),"")</f>
        <v/>
      </c>
      <c r="C4262" s="178"/>
      <c r="D4262" s="55" t="str">
        <f>_xlfn.IFNA(VLOOKUP(C4262,'Számlafizető(k) adatai'!$C$4:$D$203,2,0),"")</f>
        <v/>
      </c>
      <c r="E4262" s="55" t="str">
        <f>_xlfn.IFNA(VLOOKUP(C4262,'Számlafizető(k) adatai'!$C$4:$M$203,11,0),"")</f>
        <v/>
      </c>
      <c r="F4262" s="178"/>
      <c r="G4262" s="178"/>
      <c r="H4262" s="178"/>
      <c r="I4262" s="55" t="str">
        <f>IF(F4262="","",VLOOKUP(LEFT(F4262,5),'Technikai cellák'!B:C,2,0))</f>
        <v/>
      </c>
      <c r="J4262" s="55" t="str">
        <f>IF(F4262="","",VLOOKUP(I4262,'Technikai cellák'!$C$1:$D$12,2,0))</f>
        <v/>
      </c>
      <c r="K4262" s="179"/>
      <c r="L4262" s="67" t="str">
        <f t="shared" si="1291"/>
        <v/>
      </c>
      <c r="M4262" s="68">
        <f t="shared" si="1292"/>
        <v>0</v>
      </c>
      <c r="N4262" s="66">
        <f t="shared" si="1293"/>
        <v>0</v>
      </c>
      <c r="O4262" s="152"/>
      <c r="P4262" s="172">
        <f t="shared" si="1290"/>
        <v>0</v>
      </c>
      <c r="Q4262" s="69">
        <f t="shared" si="1294"/>
        <v>0</v>
      </c>
      <c r="R4262" s="62">
        <f t="shared" si="1295"/>
        <v>0</v>
      </c>
      <c r="S4262" s="153"/>
      <c r="T4262" s="118" t="str">
        <f t="shared" si="1296"/>
        <v/>
      </c>
      <c r="U4262" s="154"/>
      <c r="V4262" s="154"/>
      <c r="W4262" s="154"/>
      <c r="X4262" s="154"/>
      <c r="Y4262" s="154"/>
      <c r="Z4262" s="154"/>
      <c r="AA4262" s="154"/>
      <c r="AB4262" s="154"/>
      <c r="AC4262" s="154"/>
      <c r="AD4262" s="154"/>
      <c r="AE4262" s="154"/>
      <c r="AF4262" s="154"/>
      <c r="AG4262" s="63">
        <f t="shared" si="1297"/>
        <v>0</v>
      </c>
      <c r="AH4262" s="56">
        <f t="shared" si="1298"/>
        <v>0</v>
      </c>
      <c r="AI4262" s="56">
        <f t="shared" si="1299"/>
        <v>0</v>
      </c>
      <c r="AJ4262" s="56">
        <f t="shared" si="1300"/>
        <v>0</v>
      </c>
      <c r="AK4262" s="56">
        <f t="shared" si="1301"/>
        <v>0</v>
      </c>
      <c r="AL4262" s="56">
        <f t="shared" si="1302"/>
        <v>0</v>
      </c>
      <c r="AM4262" s="56">
        <f t="shared" si="1303"/>
        <v>0</v>
      </c>
      <c r="AN4262" s="56">
        <f t="shared" si="1304"/>
        <v>0</v>
      </c>
      <c r="AO4262" s="56">
        <f t="shared" si="1305"/>
        <v>0</v>
      </c>
      <c r="AP4262" s="56">
        <f t="shared" si="1306"/>
        <v>0</v>
      </c>
      <c r="AQ4262" s="56">
        <f t="shared" si="1307"/>
        <v>0</v>
      </c>
      <c r="AR4262" s="86">
        <f t="shared" si="1308"/>
        <v>0</v>
      </c>
    </row>
    <row r="4263" spans="1:44" x14ac:dyDescent="0.25">
      <c r="A4263" s="178"/>
      <c r="B4263" s="55" t="str">
        <f>_xlfn.IFNA(VLOOKUP(A4263,'Ajánlatkérő(k) adatai'!$B$4:$C$205,2,0),"")</f>
        <v/>
      </c>
      <c r="C4263" s="178"/>
      <c r="D4263" s="55" t="str">
        <f>_xlfn.IFNA(VLOOKUP(C4263,'Számlafizető(k) adatai'!$C$4:$D$203,2,0),"")</f>
        <v/>
      </c>
      <c r="E4263" s="55" t="str">
        <f>_xlfn.IFNA(VLOOKUP(C4263,'Számlafizető(k) adatai'!$C$4:$M$203,11,0),"")</f>
        <v/>
      </c>
      <c r="F4263" s="178"/>
      <c r="G4263" s="178"/>
      <c r="H4263" s="178"/>
      <c r="I4263" s="55" t="str">
        <f>IF(F4263="","",VLOOKUP(LEFT(F4263,5),'Technikai cellák'!B:C,2,0))</f>
        <v/>
      </c>
      <c r="J4263" s="55" t="str">
        <f>IF(F4263="","",VLOOKUP(I4263,'Technikai cellák'!$C$1:$D$12,2,0))</f>
        <v/>
      </c>
      <c r="K4263" s="179"/>
      <c r="L4263" s="67" t="str">
        <f t="shared" si="1291"/>
        <v/>
      </c>
      <c r="M4263" s="68">
        <f t="shared" si="1292"/>
        <v>0</v>
      </c>
      <c r="N4263" s="66">
        <f t="shared" si="1293"/>
        <v>0</v>
      </c>
      <c r="O4263" s="152"/>
      <c r="P4263" s="172">
        <f t="shared" si="1290"/>
        <v>0</v>
      </c>
      <c r="Q4263" s="69">
        <f t="shared" si="1294"/>
        <v>0</v>
      </c>
      <c r="R4263" s="62">
        <f t="shared" si="1295"/>
        <v>0</v>
      </c>
      <c r="S4263" s="153"/>
      <c r="T4263" s="118" t="str">
        <f t="shared" si="1296"/>
        <v/>
      </c>
      <c r="U4263" s="154"/>
      <c r="V4263" s="154"/>
      <c r="W4263" s="154"/>
      <c r="X4263" s="154"/>
      <c r="Y4263" s="154"/>
      <c r="Z4263" s="154"/>
      <c r="AA4263" s="154"/>
      <c r="AB4263" s="154"/>
      <c r="AC4263" s="154"/>
      <c r="AD4263" s="154"/>
      <c r="AE4263" s="154"/>
      <c r="AF4263" s="154"/>
      <c r="AG4263" s="63">
        <f t="shared" si="1297"/>
        <v>0</v>
      </c>
      <c r="AH4263" s="56">
        <f t="shared" si="1298"/>
        <v>0</v>
      </c>
      <c r="AI4263" s="56">
        <f t="shared" si="1299"/>
        <v>0</v>
      </c>
      <c r="AJ4263" s="56">
        <f t="shared" si="1300"/>
        <v>0</v>
      </c>
      <c r="AK4263" s="56">
        <f t="shared" si="1301"/>
        <v>0</v>
      </c>
      <c r="AL4263" s="56">
        <f t="shared" si="1302"/>
        <v>0</v>
      </c>
      <c r="AM4263" s="56">
        <f t="shared" si="1303"/>
        <v>0</v>
      </c>
      <c r="AN4263" s="56">
        <f t="shared" si="1304"/>
        <v>0</v>
      </c>
      <c r="AO4263" s="56">
        <f t="shared" si="1305"/>
        <v>0</v>
      </c>
      <c r="AP4263" s="56">
        <f t="shared" si="1306"/>
        <v>0</v>
      </c>
      <c r="AQ4263" s="56">
        <f t="shared" si="1307"/>
        <v>0</v>
      </c>
      <c r="AR4263" s="86">
        <f t="shared" si="1308"/>
        <v>0</v>
      </c>
    </row>
    <row r="4264" spans="1:44" x14ac:dyDescent="0.25">
      <c r="A4264" s="178"/>
      <c r="B4264" s="55" t="str">
        <f>_xlfn.IFNA(VLOOKUP(A4264,'Ajánlatkérő(k) adatai'!$B$4:$C$205,2,0),"")</f>
        <v/>
      </c>
      <c r="C4264" s="178"/>
      <c r="D4264" s="55" t="str">
        <f>_xlfn.IFNA(VLOOKUP(C4264,'Számlafizető(k) adatai'!$C$4:$D$203,2,0),"")</f>
        <v/>
      </c>
      <c r="E4264" s="55" t="str">
        <f>_xlfn.IFNA(VLOOKUP(C4264,'Számlafizető(k) adatai'!$C$4:$M$203,11,0),"")</f>
        <v/>
      </c>
      <c r="F4264" s="178"/>
      <c r="G4264" s="178"/>
      <c r="H4264" s="178"/>
      <c r="I4264" s="55" t="str">
        <f>IF(F4264="","",VLOOKUP(LEFT(F4264,5),'Technikai cellák'!B:C,2,0))</f>
        <v/>
      </c>
      <c r="J4264" s="55" t="str">
        <f>IF(F4264="","",VLOOKUP(I4264,'Technikai cellák'!$C$1:$D$12,2,0))</f>
        <v/>
      </c>
      <c r="K4264" s="179"/>
      <c r="L4264" s="67" t="str">
        <f t="shared" si="1291"/>
        <v/>
      </c>
      <c r="M4264" s="68">
        <f t="shared" si="1292"/>
        <v>0</v>
      </c>
      <c r="N4264" s="66">
        <f t="shared" si="1293"/>
        <v>0</v>
      </c>
      <c r="O4264" s="152"/>
      <c r="P4264" s="172">
        <f t="shared" si="1290"/>
        <v>0</v>
      </c>
      <c r="Q4264" s="69">
        <f t="shared" si="1294"/>
        <v>0</v>
      </c>
      <c r="R4264" s="62">
        <f t="shared" si="1295"/>
        <v>0</v>
      </c>
      <c r="S4264" s="153"/>
      <c r="T4264" s="118" t="str">
        <f t="shared" si="1296"/>
        <v/>
      </c>
      <c r="U4264" s="154"/>
      <c r="V4264" s="154"/>
      <c r="W4264" s="154"/>
      <c r="X4264" s="154"/>
      <c r="Y4264" s="154"/>
      <c r="Z4264" s="154"/>
      <c r="AA4264" s="154"/>
      <c r="AB4264" s="154"/>
      <c r="AC4264" s="154"/>
      <c r="AD4264" s="154"/>
      <c r="AE4264" s="154"/>
      <c r="AF4264" s="154"/>
      <c r="AG4264" s="63">
        <f t="shared" si="1297"/>
        <v>0</v>
      </c>
      <c r="AH4264" s="56">
        <f t="shared" si="1298"/>
        <v>0</v>
      </c>
      <c r="AI4264" s="56">
        <f t="shared" si="1299"/>
        <v>0</v>
      </c>
      <c r="AJ4264" s="56">
        <f t="shared" si="1300"/>
        <v>0</v>
      </c>
      <c r="AK4264" s="56">
        <f t="shared" si="1301"/>
        <v>0</v>
      </c>
      <c r="AL4264" s="56">
        <f t="shared" si="1302"/>
        <v>0</v>
      </c>
      <c r="AM4264" s="56">
        <f t="shared" si="1303"/>
        <v>0</v>
      </c>
      <c r="AN4264" s="56">
        <f t="shared" si="1304"/>
        <v>0</v>
      </c>
      <c r="AO4264" s="56">
        <f t="shared" si="1305"/>
        <v>0</v>
      </c>
      <c r="AP4264" s="56">
        <f t="shared" si="1306"/>
        <v>0</v>
      </c>
      <c r="AQ4264" s="56">
        <f t="shared" si="1307"/>
        <v>0</v>
      </c>
      <c r="AR4264" s="86">
        <f t="shared" si="1308"/>
        <v>0</v>
      </c>
    </row>
    <row r="4265" spans="1:44" x14ac:dyDescent="0.25">
      <c r="A4265" s="178"/>
      <c r="B4265" s="55" t="str">
        <f>_xlfn.IFNA(VLOOKUP(A4265,'Ajánlatkérő(k) adatai'!$B$4:$C$205,2,0),"")</f>
        <v/>
      </c>
      <c r="C4265" s="178"/>
      <c r="D4265" s="55" t="str">
        <f>_xlfn.IFNA(VLOOKUP(C4265,'Számlafizető(k) adatai'!$C$4:$D$203,2,0),"")</f>
        <v/>
      </c>
      <c r="E4265" s="55" t="str">
        <f>_xlfn.IFNA(VLOOKUP(C4265,'Számlafizető(k) adatai'!$C$4:$M$203,11,0),"")</f>
        <v/>
      </c>
      <c r="F4265" s="178"/>
      <c r="G4265" s="178"/>
      <c r="H4265" s="178"/>
      <c r="I4265" s="55" t="str">
        <f>IF(F4265="","",VLOOKUP(LEFT(F4265,5),'Technikai cellák'!B:C,2,0))</f>
        <v/>
      </c>
      <c r="J4265" s="55" t="str">
        <f>IF(F4265="","",VLOOKUP(I4265,'Technikai cellák'!$C$1:$D$12,2,0))</f>
        <v/>
      </c>
      <c r="K4265" s="179"/>
      <c r="L4265" s="67" t="str">
        <f t="shared" si="1291"/>
        <v/>
      </c>
      <c r="M4265" s="68">
        <f t="shared" si="1292"/>
        <v>0</v>
      </c>
      <c r="N4265" s="66">
        <f t="shared" si="1293"/>
        <v>0</v>
      </c>
      <c r="O4265" s="152"/>
      <c r="P4265" s="172">
        <f t="shared" si="1290"/>
        <v>0</v>
      </c>
      <c r="Q4265" s="69">
        <f t="shared" si="1294"/>
        <v>0</v>
      </c>
      <c r="R4265" s="62">
        <f t="shared" si="1295"/>
        <v>0</v>
      </c>
      <c r="S4265" s="153"/>
      <c r="T4265" s="118" t="str">
        <f t="shared" si="1296"/>
        <v/>
      </c>
      <c r="U4265" s="154"/>
      <c r="V4265" s="154"/>
      <c r="W4265" s="154"/>
      <c r="X4265" s="154"/>
      <c r="Y4265" s="154"/>
      <c r="Z4265" s="154"/>
      <c r="AA4265" s="154"/>
      <c r="AB4265" s="154"/>
      <c r="AC4265" s="154"/>
      <c r="AD4265" s="154"/>
      <c r="AE4265" s="154"/>
      <c r="AF4265" s="154"/>
      <c r="AG4265" s="63">
        <f t="shared" si="1297"/>
        <v>0</v>
      </c>
      <c r="AH4265" s="56">
        <f t="shared" si="1298"/>
        <v>0</v>
      </c>
      <c r="AI4265" s="56">
        <f t="shared" si="1299"/>
        <v>0</v>
      </c>
      <c r="AJ4265" s="56">
        <f t="shared" si="1300"/>
        <v>0</v>
      </c>
      <c r="AK4265" s="56">
        <f t="shared" si="1301"/>
        <v>0</v>
      </c>
      <c r="AL4265" s="56">
        <f t="shared" si="1302"/>
        <v>0</v>
      </c>
      <c r="AM4265" s="56">
        <f t="shared" si="1303"/>
        <v>0</v>
      </c>
      <c r="AN4265" s="56">
        <f t="shared" si="1304"/>
        <v>0</v>
      </c>
      <c r="AO4265" s="56">
        <f t="shared" si="1305"/>
        <v>0</v>
      </c>
      <c r="AP4265" s="56">
        <f t="shared" si="1306"/>
        <v>0</v>
      </c>
      <c r="AQ4265" s="56">
        <f t="shared" si="1307"/>
        <v>0</v>
      </c>
      <c r="AR4265" s="86">
        <f t="shared" si="1308"/>
        <v>0</v>
      </c>
    </row>
    <row r="4266" spans="1:44" x14ac:dyDescent="0.25">
      <c r="A4266" s="178"/>
      <c r="B4266" s="55" t="str">
        <f>_xlfn.IFNA(VLOOKUP(A4266,'Ajánlatkérő(k) adatai'!$B$4:$C$205,2,0),"")</f>
        <v/>
      </c>
      <c r="C4266" s="178"/>
      <c r="D4266" s="55" t="str">
        <f>_xlfn.IFNA(VLOOKUP(C4266,'Számlafizető(k) adatai'!$C$4:$D$203,2,0),"")</f>
        <v/>
      </c>
      <c r="E4266" s="55" t="str">
        <f>_xlfn.IFNA(VLOOKUP(C4266,'Számlafizető(k) adatai'!$C$4:$M$203,11,0),"")</f>
        <v/>
      </c>
      <c r="F4266" s="178"/>
      <c r="G4266" s="178"/>
      <c r="H4266" s="178"/>
      <c r="I4266" s="55" t="str">
        <f>IF(F4266="","",VLOOKUP(LEFT(F4266,5),'Technikai cellák'!B:C,2,0))</f>
        <v/>
      </c>
      <c r="J4266" s="55" t="str">
        <f>IF(F4266="","",VLOOKUP(I4266,'Technikai cellák'!$C$1:$D$12,2,0))</f>
        <v/>
      </c>
      <c r="K4266" s="179"/>
      <c r="L4266" s="67" t="str">
        <f t="shared" si="1291"/>
        <v/>
      </c>
      <c r="M4266" s="68">
        <f t="shared" si="1292"/>
        <v>0</v>
      </c>
      <c r="N4266" s="66">
        <f t="shared" si="1293"/>
        <v>0</v>
      </c>
      <c r="O4266" s="152"/>
      <c r="P4266" s="172">
        <f t="shared" si="1290"/>
        <v>0</v>
      </c>
      <c r="Q4266" s="69">
        <f t="shared" si="1294"/>
        <v>0</v>
      </c>
      <c r="R4266" s="62">
        <f t="shared" si="1295"/>
        <v>0</v>
      </c>
      <c r="S4266" s="153"/>
      <c r="T4266" s="118" t="str">
        <f t="shared" si="1296"/>
        <v/>
      </c>
      <c r="U4266" s="154"/>
      <c r="V4266" s="154"/>
      <c r="W4266" s="154"/>
      <c r="X4266" s="154"/>
      <c r="Y4266" s="154"/>
      <c r="Z4266" s="154"/>
      <c r="AA4266" s="154"/>
      <c r="AB4266" s="154"/>
      <c r="AC4266" s="154"/>
      <c r="AD4266" s="154"/>
      <c r="AE4266" s="154"/>
      <c r="AF4266" s="154"/>
      <c r="AG4266" s="63">
        <f t="shared" si="1297"/>
        <v>0</v>
      </c>
      <c r="AH4266" s="56">
        <f t="shared" si="1298"/>
        <v>0</v>
      </c>
      <c r="AI4266" s="56">
        <f t="shared" si="1299"/>
        <v>0</v>
      </c>
      <c r="AJ4266" s="56">
        <f t="shared" si="1300"/>
        <v>0</v>
      </c>
      <c r="AK4266" s="56">
        <f t="shared" si="1301"/>
        <v>0</v>
      </c>
      <c r="AL4266" s="56">
        <f t="shared" si="1302"/>
        <v>0</v>
      </c>
      <c r="AM4266" s="56">
        <f t="shared" si="1303"/>
        <v>0</v>
      </c>
      <c r="AN4266" s="56">
        <f t="shared" si="1304"/>
        <v>0</v>
      </c>
      <c r="AO4266" s="56">
        <f t="shared" si="1305"/>
        <v>0</v>
      </c>
      <c r="AP4266" s="56">
        <f t="shared" si="1306"/>
        <v>0</v>
      </c>
      <c r="AQ4266" s="56">
        <f t="shared" si="1307"/>
        <v>0</v>
      </c>
      <c r="AR4266" s="86">
        <f t="shared" si="1308"/>
        <v>0</v>
      </c>
    </row>
    <row r="4267" spans="1:44" x14ac:dyDescent="0.25">
      <c r="A4267" s="178"/>
      <c r="B4267" s="55" t="str">
        <f>_xlfn.IFNA(VLOOKUP(A4267,'Ajánlatkérő(k) adatai'!$B$4:$C$205,2,0),"")</f>
        <v/>
      </c>
      <c r="C4267" s="178"/>
      <c r="D4267" s="55" t="str">
        <f>_xlfn.IFNA(VLOOKUP(C4267,'Számlafizető(k) adatai'!$C$4:$D$203,2,0),"")</f>
        <v/>
      </c>
      <c r="E4267" s="55" t="str">
        <f>_xlfn.IFNA(VLOOKUP(C4267,'Számlafizető(k) adatai'!$C$4:$M$203,11,0),"")</f>
        <v/>
      </c>
      <c r="F4267" s="178"/>
      <c r="G4267" s="178"/>
      <c r="H4267" s="178"/>
      <c r="I4267" s="55" t="str">
        <f>IF(F4267="","",VLOOKUP(LEFT(F4267,5),'Technikai cellák'!B:C,2,0))</f>
        <v/>
      </c>
      <c r="J4267" s="55" t="str">
        <f>IF(F4267="","",VLOOKUP(I4267,'Technikai cellák'!$C$1:$D$12,2,0))</f>
        <v/>
      </c>
      <c r="K4267" s="179"/>
      <c r="L4267" s="67" t="str">
        <f t="shared" si="1291"/>
        <v/>
      </c>
      <c r="M4267" s="68">
        <f t="shared" si="1292"/>
        <v>0</v>
      </c>
      <c r="N4267" s="66">
        <f t="shared" si="1293"/>
        <v>0</v>
      </c>
      <c r="O4267" s="152"/>
      <c r="P4267" s="172">
        <f t="shared" si="1290"/>
        <v>0</v>
      </c>
      <c r="Q4267" s="69">
        <f t="shared" si="1294"/>
        <v>0</v>
      </c>
      <c r="R4267" s="62">
        <f t="shared" si="1295"/>
        <v>0</v>
      </c>
      <c r="S4267" s="153"/>
      <c r="T4267" s="118" t="str">
        <f t="shared" si="1296"/>
        <v/>
      </c>
      <c r="U4267" s="154"/>
      <c r="V4267" s="154"/>
      <c r="W4267" s="154"/>
      <c r="X4267" s="154"/>
      <c r="Y4267" s="154"/>
      <c r="Z4267" s="154"/>
      <c r="AA4267" s="154"/>
      <c r="AB4267" s="154"/>
      <c r="AC4267" s="154"/>
      <c r="AD4267" s="154"/>
      <c r="AE4267" s="154"/>
      <c r="AF4267" s="154"/>
      <c r="AG4267" s="63">
        <f t="shared" si="1297"/>
        <v>0</v>
      </c>
      <c r="AH4267" s="56">
        <f t="shared" si="1298"/>
        <v>0</v>
      </c>
      <c r="AI4267" s="56">
        <f t="shared" si="1299"/>
        <v>0</v>
      </c>
      <c r="AJ4267" s="56">
        <f t="shared" si="1300"/>
        <v>0</v>
      </c>
      <c r="AK4267" s="56">
        <f t="shared" si="1301"/>
        <v>0</v>
      </c>
      <c r="AL4267" s="56">
        <f t="shared" si="1302"/>
        <v>0</v>
      </c>
      <c r="AM4267" s="56">
        <f t="shared" si="1303"/>
        <v>0</v>
      </c>
      <c r="AN4267" s="56">
        <f t="shared" si="1304"/>
        <v>0</v>
      </c>
      <c r="AO4267" s="56">
        <f t="shared" si="1305"/>
        <v>0</v>
      </c>
      <c r="AP4267" s="56">
        <f t="shared" si="1306"/>
        <v>0</v>
      </c>
      <c r="AQ4267" s="56">
        <f t="shared" si="1307"/>
        <v>0</v>
      </c>
      <c r="AR4267" s="86">
        <f t="shared" si="1308"/>
        <v>0</v>
      </c>
    </row>
    <row r="4268" spans="1:44" x14ac:dyDescent="0.25">
      <c r="A4268" s="178"/>
      <c r="B4268" s="55" t="str">
        <f>_xlfn.IFNA(VLOOKUP(A4268,'Ajánlatkérő(k) adatai'!$B$4:$C$205,2,0),"")</f>
        <v/>
      </c>
      <c r="C4268" s="178"/>
      <c r="D4268" s="55" t="str">
        <f>_xlfn.IFNA(VLOOKUP(C4268,'Számlafizető(k) adatai'!$C$4:$D$203,2,0),"")</f>
        <v/>
      </c>
      <c r="E4268" s="55" t="str">
        <f>_xlfn.IFNA(VLOOKUP(C4268,'Számlafizető(k) adatai'!$C$4:$M$203,11,0),"")</f>
        <v/>
      </c>
      <c r="F4268" s="178"/>
      <c r="G4268" s="178"/>
      <c r="H4268" s="178"/>
      <c r="I4268" s="55" t="str">
        <f>IF(F4268="","",VLOOKUP(LEFT(F4268,5),'Technikai cellák'!B:C,2,0))</f>
        <v/>
      </c>
      <c r="J4268" s="55" t="str">
        <f>IF(F4268="","",VLOOKUP(I4268,'Technikai cellák'!$C$1:$D$12,2,0))</f>
        <v/>
      </c>
      <c r="K4268" s="179"/>
      <c r="L4268" s="67" t="str">
        <f t="shared" si="1291"/>
        <v/>
      </c>
      <c r="M4268" s="68">
        <f t="shared" si="1292"/>
        <v>0</v>
      </c>
      <c r="N4268" s="66">
        <f t="shared" si="1293"/>
        <v>0</v>
      </c>
      <c r="O4268" s="152"/>
      <c r="P4268" s="172">
        <f t="shared" si="1290"/>
        <v>0</v>
      </c>
      <c r="Q4268" s="69">
        <f t="shared" si="1294"/>
        <v>0</v>
      </c>
      <c r="R4268" s="62">
        <f t="shared" si="1295"/>
        <v>0</v>
      </c>
      <c r="S4268" s="153"/>
      <c r="T4268" s="118" t="str">
        <f t="shared" si="1296"/>
        <v/>
      </c>
      <c r="U4268" s="154"/>
      <c r="V4268" s="154"/>
      <c r="W4268" s="154"/>
      <c r="X4268" s="154"/>
      <c r="Y4268" s="154"/>
      <c r="Z4268" s="154"/>
      <c r="AA4268" s="154"/>
      <c r="AB4268" s="154"/>
      <c r="AC4268" s="154"/>
      <c r="AD4268" s="154"/>
      <c r="AE4268" s="154"/>
      <c r="AF4268" s="154"/>
      <c r="AG4268" s="63">
        <f t="shared" si="1297"/>
        <v>0</v>
      </c>
      <c r="AH4268" s="56">
        <f t="shared" si="1298"/>
        <v>0</v>
      </c>
      <c r="AI4268" s="56">
        <f t="shared" si="1299"/>
        <v>0</v>
      </c>
      <c r="AJ4268" s="56">
        <f t="shared" si="1300"/>
        <v>0</v>
      </c>
      <c r="AK4268" s="56">
        <f t="shared" si="1301"/>
        <v>0</v>
      </c>
      <c r="AL4268" s="56">
        <f t="shared" si="1302"/>
        <v>0</v>
      </c>
      <c r="AM4268" s="56">
        <f t="shared" si="1303"/>
        <v>0</v>
      </c>
      <c r="AN4268" s="56">
        <f t="shared" si="1304"/>
        <v>0</v>
      </c>
      <c r="AO4268" s="56">
        <f t="shared" si="1305"/>
        <v>0</v>
      </c>
      <c r="AP4268" s="56">
        <f t="shared" si="1306"/>
        <v>0</v>
      </c>
      <c r="AQ4268" s="56">
        <f t="shared" si="1307"/>
        <v>0</v>
      </c>
      <c r="AR4268" s="86">
        <f t="shared" si="1308"/>
        <v>0</v>
      </c>
    </row>
    <row r="4269" spans="1:44" x14ac:dyDescent="0.25">
      <c r="A4269" s="178"/>
      <c r="B4269" s="55" t="str">
        <f>_xlfn.IFNA(VLOOKUP(A4269,'Ajánlatkérő(k) adatai'!$B$4:$C$205,2,0),"")</f>
        <v/>
      </c>
      <c r="C4269" s="178"/>
      <c r="D4269" s="55" t="str">
        <f>_xlfn.IFNA(VLOOKUP(C4269,'Számlafizető(k) adatai'!$C$4:$D$203,2,0),"")</f>
        <v/>
      </c>
      <c r="E4269" s="55" t="str">
        <f>_xlfn.IFNA(VLOOKUP(C4269,'Számlafizető(k) adatai'!$C$4:$M$203,11,0),"")</f>
        <v/>
      </c>
      <c r="F4269" s="178"/>
      <c r="G4269" s="178"/>
      <c r="H4269" s="178"/>
      <c r="I4269" s="55" t="str">
        <f>IF(F4269="","",VLOOKUP(LEFT(F4269,5),'Technikai cellák'!B:C,2,0))</f>
        <v/>
      </c>
      <c r="J4269" s="55" t="str">
        <f>IF(F4269="","",VLOOKUP(I4269,'Technikai cellák'!$C$1:$D$12,2,0))</f>
        <v/>
      </c>
      <c r="K4269" s="179"/>
      <c r="L4269" s="67" t="str">
        <f t="shared" si="1291"/>
        <v/>
      </c>
      <c r="M4269" s="68">
        <f t="shared" si="1292"/>
        <v>0</v>
      </c>
      <c r="N4269" s="66">
        <f t="shared" si="1293"/>
        <v>0</v>
      </c>
      <c r="O4269" s="152"/>
      <c r="P4269" s="172">
        <f t="shared" si="1290"/>
        <v>0</v>
      </c>
      <c r="Q4269" s="69">
        <f t="shared" si="1294"/>
        <v>0</v>
      </c>
      <c r="R4269" s="62">
        <f t="shared" si="1295"/>
        <v>0</v>
      </c>
      <c r="S4269" s="153"/>
      <c r="T4269" s="118" t="str">
        <f t="shared" si="1296"/>
        <v/>
      </c>
      <c r="U4269" s="154"/>
      <c r="V4269" s="154"/>
      <c r="W4269" s="154"/>
      <c r="X4269" s="154"/>
      <c r="Y4269" s="154"/>
      <c r="Z4269" s="154"/>
      <c r="AA4269" s="154"/>
      <c r="AB4269" s="154"/>
      <c r="AC4269" s="154"/>
      <c r="AD4269" s="154"/>
      <c r="AE4269" s="154"/>
      <c r="AF4269" s="154"/>
      <c r="AG4269" s="63">
        <f t="shared" si="1297"/>
        <v>0</v>
      </c>
      <c r="AH4269" s="56">
        <f t="shared" si="1298"/>
        <v>0</v>
      </c>
      <c r="AI4269" s="56">
        <f t="shared" si="1299"/>
        <v>0</v>
      </c>
      <c r="AJ4269" s="56">
        <f t="shared" si="1300"/>
        <v>0</v>
      </c>
      <c r="AK4269" s="56">
        <f t="shared" si="1301"/>
        <v>0</v>
      </c>
      <c r="AL4269" s="56">
        <f t="shared" si="1302"/>
        <v>0</v>
      </c>
      <c r="AM4269" s="56">
        <f t="shared" si="1303"/>
        <v>0</v>
      </c>
      <c r="AN4269" s="56">
        <f t="shared" si="1304"/>
        <v>0</v>
      </c>
      <c r="AO4269" s="56">
        <f t="shared" si="1305"/>
        <v>0</v>
      </c>
      <c r="AP4269" s="56">
        <f t="shared" si="1306"/>
        <v>0</v>
      </c>
      <c r="AQ4269" s="56">
        <f t="shared" si="1307"/>
        <v>0</v>
      </c>
      <c r="AR4269" s="86">
        <f t="shared" si="1308"/>
        <v>0</v>
      </c>
    </row>
    <row r="4270" spans="1:44" x14ac:dyDescent="0.25">
      <c r="A4270" s="178"/>
      <c r="B4270" s="55" t="str">
        <f>_xlfn.IFNA(VLOOKUP(A4270,'Ajánlatkérő(k) adatai'!$B$4:$C$205,2,0),"")</f>
        <v/>
      </c>
      <c r="C4270" s="178"/>
      <c r="D4270" s="55" t="str">
        <f>_xlfn.IFNA(VLOOKUP(C4270,'Számlafizető(k) adatai'!$C$4:$D$203,2,0),"")</f>
        <v/>
      </c>
      <c r="E4270" s="55" t="str">
        <f>_xlfn.IFNA(VLOOKUP(C4270,'Számlafizető(k) adatai'!$C$4:$M$203,11,0),"")</f>
        <v/>
      </c>
      <c r="F4270" s="178"/>
      <c r="G4270" s="178"/>
      <c r="H4270" s="178"/>
      <c r="I4270" s="55" t="str">
        <f>IF(F4270="","",VLOOKUP(LEFT(F4270,5),'Technikai cellák'!B:C,2,0))</f>
        <v/>
      </c>
      <c r="J4270" s="55" t="str">
        <f>IF(F4270="","",VLOOKUP(I4270,'Technikai cellák'!$C$1:$D$12,2,0))</f>
        <v/>
      </c>
      <c r="K4270" s="179"/>
      <c r="L4270" s="67" t="str">
        <f t="shared" si="1291"/>
        <v/>
      </c>
      <c r="M4270" s="68">
        <f t="shared" si="1292"/>
        <v>0</v>
      </c>
      <c r="N4270" s="66">
        <f t="shared" si="1293"/>
        <v>0</v>
      </c>
      <c r="O4270" s="152"/>
      <c r="P4270" s="172">
        <f t="shared" si="1290"/>
        <v>0</v>
      </c>
      <c r="Q4270" s="69">
        <f t="shared" si="1294"/>
        <v>0</v>
      </c>
      <c r="R4270" s="62">
        <f t="shared" si="1295"/>
        <v>0</v>
      </c>
      <c r="S4270" s="153"/>
      <c r="T4270" s="118" t="str">
        <f t="shared" si="1296"/>
        <v/>
      </c>
      <c r="U4270" s="154"/>
      <c r="V4270" s="154"/>
      <c r="W4270" s="154"/>
      <c r="X4270" s="154"/>
      <c r="Y4270" s="154"/>
      <c r="Z4270" s="154"/>
      <c r="AA4270" s="154"/>
      <c r="AB4270" s="154"/>
      <c r="AC4270" s="154"/>
      <c r="AD4270" s="154"/>
      <c r="AE4270" s="154"/>
      <c r="AF4270" s="154"/>
      <c r="AG4270" s="63">
        <f t="shared" si="1297"/>
        <v>0</v>
      </c>
      <c r="AH4270" s="56">
        <f t="shared" si="1298"/>
        <v>0</v>
      </c>
      <c r="AI4270" s="56">
        <f t="shared" si="1299"/>
        <v>0</v>
      </c>
      <c r="AJ4270" s="56">
        <f t="shared" si="1300"/>
        <v>0</v>
      </c>
      <c r="AK4270" s="56">
        <f t="shared" si="1301"/>
        <v>0</v>
      </c>
      <c r="AL4270" s="56">
        <f t="shared" si="1302"/>
        <v>0</v>
      </c>
      <c r="AM4270" s="56">
        <f t="shared" si="1303"/>
        <v>0</v>
      </c>
      <c r="AN4270" s="56">
        <f t="shared" si="1304"/>
        <v>0</v>
      </c>
      <c r="AO4270" s="56">
        <f t="shared" si="1305"/>
        <v>0</v>
      </c>
      <c r="AP4270" s="56">
        <f t="shared" si="1306"/>
        <v>0</v>
      </c>
      <c r="AQ4270" s="56">
        <f t="shared" si="1307"/>
        <v>0</v>
      </c>
      <c r="AR4270" s="86">
        <f t="shared" si="1308"/>
        <v>0</v>
      </c>
    </row>
    <row r="4271" spans="1:44" x14ac:dyDescent="0.25">
      <c r="A4271" s="178"/>
      <c r="B4271" s="55" t="str">
        <f>_xlfn.IFNA(VLOOKUP(A4271,'Ajánlatkérő(k) adatai'!$B$4:$C$205,2,0),"")</f>
        <v/>
      </c>
      <c r="C4271" s="178"/>
      <c r="D4271" s="55" t="str">
        <f>_xlfn.IFNA(VLOOKUP(C4271,'Számlafizető(k) adatai'!$C$4:$D$203,2,0),"")</f>
        <v/>
      </c>
      <c r="E4271" s="55" t="str">
        <f>_xlfn.IFNA(VLOOKUP(C4271,'Számlafizető(k) adatai'!$C$4:$M$203,11,0),"")</f>
        <v/>
      </c>
      <c r="F4271" s="178"/>
      <c r="G4271" s="178"/>
      <c r="H4271" s="178"/>
      <c r="I4271" s="55" t="str">
        <f>IF(F4271="","",VLOOKUP(LEFT(F4271,5),'Technikai cellák'!B:C,2,0))</f>
        <v/>
      </c>
      <c r="J4271" s="55" t="str">
        <f>IF(F4271="","",VLOOKUP(I4271,'Technikai cellák'!$C$1:$D$12,2,0))</f>
        <v/>
      </c>
      <c r="K4271" s="179"/>
      <c r="L4271" s="67" t="str">
        <f t="shared" si="1291"/>
        <v/>
      </c>
      <c r="M4271" s="68">
        <f t="shared" si="1292"/>
        <v>0</v>
      </c>
      <c r="N4271" s="66">
        <f t="shared" si="1293"/>
        <v>0</v>
      </c>
      <c r="O4271" s="152"/>
      <c r="P4271" s="172">
        <f t="shared" si="1290"/>
        <v>0</v>
      </c>
      <c r="Q4271" s="69">
        <f t="shared" si="1294"/>
        <v>0</v>
      </c>
      <c r="R4271" s="62">
        <f t="shared" si="1295"/>
        <v>0</v>
      </c>
      <c r="S4271" s="153"/>
      <c r="T4271" s="118" t="str">
        <f t="shared" si="1296"/>
        <v/>
      </c>
      <c r="U4271" s="154"/>
      <c r="V4271" s="154"/>
      <c r="W4271" s="154"/>
      <c r="X4271" s="154"/>
      <c r="Y4271" s="154"/>
      <c r="Z4271" s="154"/>
      <c r="AA4271" s="154"/>
      <c r="AB4271" s="154"/>
      <c r="AC4271" s="154"/>
      <c r="AD4271" s="154"/>
      <c r="AE4271" s="154"/>
      <c r="AF4271" s="154"/>
      <c r="AG4271" s="63">
        <f t="shared" si="1297"/>
        <v>0</v>
      </c>
      <c r="AH4271" s="56">
        <f t="shared" si="1298"/>
        <v>0</v>
      </c>
      <c r="AI4271" s="56">
        <f t="shared" si="1299"/>
        <v>0</v>
      </c>
      <c r="AJ4271" s="56">
        <f t="shared" si="1300"/>
        <v>0</v>
      </c>
      <c r="AK4271" s="56">
        <f t="shared" si="1301"/>
        <v>0</v>
      </c>
      <c r="AL4271" s="56">
        <f t="shared" si="1302"/>
        <v>0</v>
      </c>
      <c r="AM4271" s="56">
        <f t="shared" si="1303"/>
        <v>0</v>
      </c>
      <c r="AN4271" s="56">
        <f t="shared" si="1304"/>
        <v>0</v>
      </c>
      <c r="AO4271" s="56">
        <f t="shared" si="1305"/>
        <v>0</v>
      </c>
      <c r="AP4271" s="56">
        <f t="shared" si="1306"/>
        <v>0</v>
      </c>
      <c r="AQ4271" s="56">
        <f t="shared" si="1307"/>
        <v>0</v>
      </c>
      <c r="AR4271" s="86">
        <f t="shared" si="1308"/>
        <v>0</v>
      </c>
    </row>
    <row r="4272" spans="1:44" x14ac:dyDescent="0.25">
      <c r="A4272" s="178"/>
      <c r="B4272" s="55" t="str">
        <f>_xlfn.IFNA(VLOOKUP(A4272,'Ajánlatkérő(k) adatai'!$B$4:$C$205,2,0),"")</f>
        <v/>
      </c>
      <c r="C4272" s="178"/>
      <c r="D4272" s="55" t="str">
        <f>_xlfn.IFNA(VLOOKUP(C4272,'Számlafizető(k) adatai'!$C$4:$D$203,2,0),"")</f>
        <v/>
      </c>
      <c r="E4272" s="55" t="str">
        <f>_xlfn.IFNA(VLOOKUP(C4272,'Számlafizető(k) adatai'!$C$4:$M$203,11,0),"")</f>
        <v/>
      </c>
      <c r="F4272" s="178"/>
      <c r="G4272" s="178"/>
      <c r="H4272" s="178"/>
      <c r="I4272" s="55" t="str">
        <f>IF(F4272="","",VLOOKUP(LEFT(F4272,5),'Technikai cellák'!B:C,2,0))</f>
        <v/>
      </c>
      <c r="J4272" s="55" t="str">
        <f>IF(F4272="","",VLOOKUP(I4272,'Technikai cellák'!$C$1:$D$12,2,0))</f>
        <v/>
      </c>
      <c r="K4272" s="179"/>
      <c r="L4272" s="67" t="str">
        <f t="shared" si="1291"/>
        <v/>
      </c>
      <c r="M4272" s="68">
        <f t="shared" si="1292"/>
        <v>0</v>
      </c>
      <c r="N4272" s="66">
        <f t="shared" si="1293"/>
        <v>0</v>
      </c>
      <c r="O4272" s="152"/>
      <c r="P4272" s="172">
        <f t="shared" si="1290"/>
        <v>0</v>
      </c>
      <c r="Q4272" s="69">
        <f t="shared" si="1294"/>
        <v>0</v>
      </c>
      <c r="R4272" s="62">
        <f t="shared" si="1295"/>
        <v>0</v>
      </c>
      <c r="S4272" s="153"/>
      <c r="T4272" s="118" t="str">
        <f t="shared" si="1296"/>
        <v/>
      </c>
      <c r="U4272" s="154"/>
      <c r="V4272" s="154"/>
      <c r="W4272" s="154"/>
      <c r="X4272" s="154"/>
      <c r="Y4272" s="154"/>
      <c r="Z4272" s="154"/>
      <c r="AA4272" s="154"/>
      <c r="AB4272" s="154"/>
      <c r="AC4272" s="154"/>
      <c r="AD4272" s="154"/>
      <c r="AE4272" s="154"/>
      <c r="AF4272" s="154"/>
      <c r="AG4272" s="63">
        <f t="shared" si="1297"/>
        <v>0</v>
      </c>
      <c r="AH4272" s="56">
        <f t="shared" si="1298"/>
        <v>0</v>
      </c>
      <c r="AI4272" s="56">
        <f t="shared" si="1299"/>
        <v>0</v>
      </c>
      <c r="AJ4272" s="56">
        <f t="shared" si="1300"/>
        <v>0</v>
      </c>
      <c r="AK4272" s="56">
        <f t="shared" si="1301"/>
        <v>0</v>
      </c>
      <c r="AL4272" s="56">
        <f t="shared" si="1302"/>
        <v>0</v>
      </c>
      <c r="AM4272" s="56">
        <f t="shared" si="1303"/>
        <v>0</v>
      </c>
      <c r="AN4272" s="56">
        <f t="shared" si="1304"/>
        <v>0</v>
      </c>
      <c r="AO4272" s="56">
        <f t="shared" si="1305"/>
        <v>0</v>
      </c>
      <c r="AP4272" s="56">
        <f t="shared" si="1306"/>
        <v>0</v>
      </c>
      <c r="AQ4272" s="56">
        <f t="shared" si="1307"/>
        <v>0</v>
      </c>
      <c r="AR4272" s="86">
        <f t="shared" si="1308"/>
        <v>0</v>
      </c>
    </row>
    <row r="4273" spans="1:44" x14ac:dyDescent="0.25">
      <c r="A4273" s="178"/>
      <c r="B4273" s="55" t="str">
        <f>_xlfn.IFNA(VLOOKUP(A4273,'Ajánlatkérő(k) adatai'!$B$4:$C$205,2,0),"")</f>
        <v/>
      </c>
      <c r="C4273" s="178"/>
      <c r="D4273" s="55" t="str">
        <f>_xlfn.IFNA(VLOOKUP(C4273,'Számlafizető(k) adatai'!$C$4:$D$203,2,0),"")</f>
        <v/>
      </c>
      <c r="E4273" s="55" t="str">
        <f>_xlfn.IFNA(VLOOKUP(C4273,'Számlafizető(k) adatai'!$C$4:$M$203,11,0),"")</f>
        <v/>
      </c>
      <c r="F4273" s="178"/>
      <c r="G4273" s="178"/>
      <c r="H4273" s="178"/>
      <c r="I4273" s="55" t="str">
        <f>IF(F4273="","",VLOOKUP(LEFT(F4273,5),'Technikai cellák'!B:C,2,0))</f>
        <v/>
      </c>
      <c r="J4273" s="55" t="str">
        <f>IF(F4273="","",VLOOKUP(I4273,'Technikai cellák'!$C$1:$D$12,2,0))</f>
        <v/>
      </c>
      <c r="K4273" s="179"/>
      <c r="L4273" s="67" t="str">
        <f t="shared" si="1291"/>
        <v/>
      </c>
      <c r="M4273" s="68">
        <f t="shared" si="1292"/>
        <v>0</v>
      </c>
      <c r="N4273" s="66">
        <f t="shared" si="1293"/>
        <v>0</v>
      </c>
      <c r="O4273" s="152"/>
      <c r="P4273" s="172">
        <f t="shared" si="1290"/>
        <v>0</v>
      </c>
      <c r="Q4273" s="69">
        <f t="shared" si="1294"/>
        <v>0</v>
      </c>
      <c r="R4273" s="62">
        <f t="shared" si="1295"/>
        <v>0</v>
      </c>
      <c r="S4273" s="153"/>
      <c r="T4273" s="118" t="str">
        <f t="shared" si="1296"/>
        <v/>
      </c>
      <c r="U4273" s="154"/>
      <c r="V4273" s="154"/>
      <c r="W4273" s="154"/>
      <c r="X4273" s="154"/>
      <c r="Y4273" s="154"/>
      <c r="Z4273" s="154"/>
      <c r="AA4273" s="154"/>
      <c r="AB4273" s="154"/>
      <c r="AC4273" s="154"/>
      <c r="AD4273" s="154"/>
      <c r="AE4273" s="154"/>
      <c r="AF4273" s="154"/>
      <c r="AG4273" s="63">
        <f t="shared" si="1297"/>
        <v>0</v>
      </c>
      <c r="AH4273" s="56">
        <f t="shared" si="1298"/>
        <v>0</v>
      </c>
      <c r="AI4273" s="56">
        <f t="shared" si="1299"/>
        <v>0</v>
      </c>
      <c r="AJ4273" s="56">
        <f t="shared" si="1300"/>
        <v>0</v>
      </c>
      <c r="AK4273" s="56">
        <f t="shared" si="1301"/>
        <v>0</v>
      </c>
      <c r="AL4273" s="56">
        <f t="shared" si="1302"/>
        <v>0</v>
      </c>
      <c r="AM4273" s="56">
        <f t="shared" si="1303"/>
        <v>0</v>
      </c>
      <c r="AN4273" s="56">
        <f t="shared" si="1304"/>
        <v>0</v>
      </c>
      <c r="AO4273" s="56">
        <f t="shared" si="1305"/>
        <v>0</v>
      </c>
      <c r="AP4273" s="56">
        <f t="shared" si="1306"/>
        <v>0</v>
      </c>
      <c r="AQ4273" s="56">
        <f t="shared" si="1307"/>
        <v>0</v>
      </c>
      <c r="AR4273" s="86">
        <f t="shared" si="1308"/>
        <v>0</v>
      </c>
    </row>
    <row r="4274" spans="1:44" x14ac:dyDescent="0.25">
      <c r="A4274" s="178"/>
      <c r="B4274" s="55" t="str">
        <f>_xlfn.IFNA(VLOOKUP(A4274,'Ajánlatkérő(k) adatai'!$B$4:$C$205,2,0),"")</f>
        <v/>
      </c>
      <c r="C4274" s="178"/>
      <c r="D4274" s="55" t="str">
        <f>_xlfn.IFNA(VLOOKUP(C4274,'Számlafizető(k) adatai'!$C$4:$D$203,2,0),"")</f>
        <v/>
      </c>
      <c r="E4274" s="55" t="str">
        <f>_xlfn.IFNA(VLOOKUP(C4274,'Számlafizető(k) adatai'!$C$4:$M$203,11,0),"")</f>
        <v/>
      </c>
      <c r="F4274" s="178"/>
      <c r="G4274" s="178"/>
      <c r="H4274" s="178"/>
      <c r="I4274" s="55" t="str">
        <f>IF(F4274="","",VLOOKUP(LEFT(F4274,5),'Technikai cellák'!B:C,2,0))</f>
        <v/>
      </c>
      <c r="J4274" s="55" t="str">
        <f>IF(F4274="","",VLOOKUP(I4274,'Technikai cellák'!$C$1:$D$12,2,0))</f>
        <v/>
      </c>
      <c r="K4274" s="179"/>
      <c r="L4274" s="67" t="str">
        <f t="shared" si="1291"/>
        <v/>
      </c>
      <c r="M4274" s="68">
        <f t="shared" si="1292"/>
        <v>0</v>
      </c>
      <c r="N4274" s="66">
        <f t="shared" si="1293"/>
        <v>0</v>
      </c>
      <c r="O4274" s="152"/>
      <c r="P4274" s="172">
        <f t="shared" si="1290"/>
        <v>0</v>
      </c>
      <c r="Q4274" s="69">
        <f t="shared" si="1294"/>
        <v>0</v>
      </c>
      <c r="R4274" s="62">
        <f t="shared" si="1295"/>
        <v>0</v>
      </c>
      <c r="S4274" s="153"/>
      <c r="T4274" s="118" t="str">
        <f t="shared" si="1296"/>
        <v/>
      </c>
      <c r="U4274" s="154"/>
      <c r="V4274" s="154"/>
      <c r="W4274" s="154"/>
      <c r="X4274" s="154"/>
      <c r="Y4274" s="154"/>
      <c r="Z4274" s="154"/>
      <c r="AA4274" s="154"/>
      <c r="AB4274" s="154"/>
      <c r="AC4274" s="154"/>
      <c r="AD4274" s="154"/>
      <c r="AE4274" s="154"/>
      <c r="AF4274" s="154"/>
      <c r="AG4274" s="63">
        <f t="shared" si="1297"/>
        <v>0</v>
      </c>
      <c r="AH4274" s="56">
        <f t="shared" si="1298"/>
        <v>0</v>
      </c>
      <c r="AI4274" s="56">
        <f t="shared" si="1299"/>
        <v>0</v>
      </c>
      <c r="AJ4274" s="56">
        <f t="shared" si="1300"/>
        <v>0</v>
      </c>
      <c r="AK4274" s="56">
        <f t="shared" si="1301"/>
        <v>0</v>
      </c>
      <c r="AL4274" s="56">
        <f t="shared" si="1302"/>
        <v>0</v>
      </c>
      <c r="AM4274" s="56">
        <f t="shared" si="1303"/>
        <v>0</v>
      </c>
      <c r="AN4274" s="56">
        <f t="shared" si="1304"/>
        <v>0</v>
      </c>
      <c r="AO4274" s="56">
        <f t="shared" si="1305"/>
        <v>0</v>
      </c>
      <c r="AP4274" s="56">
        <f t="shared" si="1306"/>
        <v>0</v>
      </c>
      <c r="AQ4274" s="56">
        <f t="shared" si="1307"/>
        <v>0</v>
      </c>
      <c r="AR4274" s="86">
        <f t="shared" si="1308"/>
        <v>0</v>
      </c>
    </row>
    <row r="4275" spans="1:44" x14ac:dyDescent="0.25">
      <c r="A4275" s="178"/>
      <c r="B4275" s="55" t="str">
        <f>_xlfn.IFNA(VLOOKUP(A4275,'Ajánlatkérő(k) adatai'!$B$4:$C$205,2,0),"")</f>
        <v/>
      </c>
      <c r="C4275" s="178"/>
      <c r="D4275" s="55" t="str">
        <f>_xlfn.IFNA(VLOOKUP(C4275,'Számlafizető(k) adatai'!$C$4:$D$203,2,0),"")</f>
        <v/>
      </c>
      <c r="E4275" s="55" t="str">
        <f>_xlfn.IFNA(VLOOKUP(C4275,'Számlafizető(k) adatai'!$C$4:$M$203,11,0),"")</f>
        <v/>
      </c>
      <c r="F4275" s="178"/>
      <c r="G4275" s="178"/>
      <c r="H4275" s="178"/>
      <c r="I4275" s="55" t="str">
        <f>IF(F4275="","",VLOOKUP(LEFT(F4275,5),'Technikai cellák'!B:C,2,0))</f>
        <v/>
      </c>
      <c r="J4275" s="55" t="str">
        <f>IF(F4275="","",VLOOKUP(I4275,'Technikai cellák'!$C$1:$D$12,2,0))</f>
        <v/>
      </c>
      <c r="K4275" s="179"/>
      <c r="L4275" s="67" t="str">
        <f t="shared" si="1291"/>
        <v/>
      </c>
      <c r="M4275" s="68">
        <f t="shared" si="1292"/>
        <v>0</v>
      </c>
      <c r="N4275" s="66">
        <f t="shared" si="1293"/>
        <v>0</v>
      </c>
      <c r="O4275" s="152"/>
      <c r="P4275" s="172">
        <f t="shared" si="1290"/>
        <v>0</v>
      </c>
      <c r="Q4275" s="69">
        <f t="shared" si="1294"/>
        <v>0</v>
      </c>
      <c r="R4275" s="62">
        <f t="shared" si="1295"/>
        <v>0</v>
      </c>
      <c r="S4275" s="153"/>
      <c r="T4275" s="118" t="str">
        <f t="shared" si="1296"/>
        <v/>
      </c>
      <c r="U4275" s="154"/>
      <c r="V4275" s="154"/>
      <c r="W4275" s="154"/>
      <c r="X4275" s="154"/>
      <c r="Y4275" s="154"/>
      <c r="Z4275" s="154"/>
      <c r="AA4275" s="154"/>
      <c r="AB4275" s="154"/>
      <c r="AC4275" s="154"/>
      <c r="AD4275" s="154"/>
      <c r="AE4275" s="154"/>
      <c r="AF4275" s="154"/>
      <c r="AG4275" s="63">
        <f t="shared" si="1297"/>
        <v>0</v>
      </c>
      <c r="AH4275" s="56">
        <f t="shared" si="1298"/>
        <v>0</v>
      </c>
      <c r="AI4275" s="56">
        <f t="shared" si="1299"/>
        <v>0</v>
      </c>
      <c r="AJ4275" s="56">
        <f t="shared" si="1300"/>
        <v>0</v>
      </c>
      <c r="AK4275" s="56">
        <f t="shared" si="1301"/>
        <v>0</v>
      </c>
      <c r="AL4275" s="56">
        <f t="shared" si="1302"/>
        <v>0</v>
      </c>
      <c r="AM4275" s="56">
        <f t="shared" si="1303"/>
        <v>0</v>
      </c>
      <c r="AN4275" s="56">
        <f t="shared" si="1304"/>
        <v>0</v>
      </c>
      <c r="AO4275" s="56">
        <f t="shared" si="1305"/>
        <v>0</v>
      </c>
      <c r="AP4275" s="56">
        <f t="shared" si="1306"/>
        <v>0</v>
      </c>
      <c r="AQ4275" s="56">
        <f t="shared" si="1307"/>
        <v>0</v>
      </c>
      <c r="AR4275" s="86">
        <f t="shared" si="1308"/>
        <v>0</v>
      </c>
    </row>
    <row r="4276" spans="1:44" x14ac:dyDescent="0.25">
      <c r="A4276" s="178"/>
      <c r="B4276" s="55" t="str">
        <f>_xlfn.IFNA(VLOOKUP(A4276,'Ajánlatkérő(k) adatai'!$B$4:$C$205,2,0),"")</f>
        <v/>
      </c>
      <c r="C4276" s="178"/>
      <c r="D4276" s="55" t="str">
        <f>_xlfn.IFNA(VLOOKUP(C4276,'Számlafizető(k) adatai'!$C$4:$D$203,2,0),"")</f>
        <v/>
      </c>
      <c r="E4276" s="55" t="str">
        <f>_xlfn.IFNA(VLOOKUP(C4276,'Számlafizető(k) adatai'!$C$4:$M$203,11,0),"")</f>
        <v/>
      </c>
      <c r="F4276" s="178"/>
      <c r="G4276" s="178"/>
      <c r="H4276" s="178"/>
      <c r="I4276" s="55" t="str">
        <f>IF(F4276="","",VLOOKUP(LEFT(F4276,5),'Technikai cellák'!B:C,2,0))</f>
        <v/>
      </c>
      <c r="J4276" s="55" t="str">
        <f>IF(F4276="","",VLOOKUP(I4276,'Technikai cellák'!$C$1:$D$12,2,0))</f>
        <v/>
      </c>
      <c r="K4276" s="179"/>
      <c r="L4276" s="67" t="str">
        <f t="shared" si="1291"/>
        <v/>
      </c>
      <c r="M4276" s="68">
        <f t="shared" si="1292"/>
        <v>0</v>
      </c>
      <c r="N4276" s="66">
        <f t="shared" si="1293"/>
        <v>0</v>
      </c>
      <c r="O4276" s="152"/>
      <c r="P4276" s="172">
        <f t="shared" si="1290"/>
        <v>0</v>
      </c>
      <c r="Q4276" s="69">
        <f t="shared" si="1294"/>
        <v>0</v>
      </c>
      <c r="R4276" s="62">
        <f t="shared" si="1295"/>
        <v>0</v>
      </c>
      <c r="S4276" s="153"/>
      <c r="T4276" s="118" t="str">
        <f t="shared" si="1296"/>
        <v/>
      </c>
      <c r="U4276" s="154"/>
      <c r="V4276" s="154"/>
      <c r="W4276" s="154"/>
      <c r="X4276" s="154"/>
      <c r="Y4276" s="154"/>
      <c r="Z4276" s="154"/>
      <c r="AA4276" s="154"/>
      <c r="AB4276" s="154"/>
      <c r="AC4276" s="154"/>
      <c r="AD4276" s="154"/>
      <c r="AE4276" s="154"/>
      <c r="AF4276" s="154"/>
      <c r="AG4276" s="63">
        <f t="shared" si="1297"/>
        <v>0</v>
      </c>
      <c r="AH4276" s="56">
        <f t="shared" si="1298"/>
        <v>0</v>
      </c>
      <c r="AI4276" s="56">
        <f t="shared" si="1299"/>
        <v>0</v>
      </c>
      <c r="AJ4276" s="56">
        <f t="shared" si="1300"/>
        <v>0</v>
      </c>
      <c r="AK4276" s="56">
        <f t="shared" si="1301"/>
        <v>0</v>
      </c>
      <c r="AL4276" s="56">
        <f t="shared" si="1302"/>
        <v>0</v>
      </c>
      <c r="AM4276" s="56">
        <f t="shared" si="1303"/>
        <v>0</v>
      </c>
      <c r="AN4276" s="56">
        <f t="shared" si="1304"/>
        <v>0</v>
      </c>
      <c r="AO4276" s="56">
        <f t="shared" si="1305"/>
        <v>0</v>
      </c>
      <c r="AP4276" s="56">
        <f t="shared" si="1306"/>
        <v>0</v>
      </c>
      <c r="AQ4276" s="56">
        <f t="shared" si="1307"/>
        <v>0</v>
      </c>
      <c r="AR4276" s="86">
        <f t="shared" si="1308"/>
        <v>0</v>
      </c>
    </row>
    <row r="4277" spans="1:44" x14ac:dyDescent="0.25">
      <c r="A4277" s="178"/>
      <c r="B4277" s="55" t="str">
        <f>_xlfn.IFNA(VLOOKUP(A4277,'Ajánlatkérő(k) adatai'!$B$4:$C$205,2,0),"")</f>
        <v/>
      </c>
      <c r="C4277" s="178"/>
      <c r="D4277" s="55" t="str">
        <f>_xlfn.IFNA(VLOOKUP(C4277,'Számlafizető(k) adatai'!$C$4:$D$203,2,0),"")</f>
        <v/>
      </c>
      <c r="E4277" s="55" t="str">
        <f>_xlfn.IFNA(VLOOKUP(C4277,'Számlafizető(k) adatai'!$C$4:$M$203,11,0),"")</f>
        <v/>
      </c>
      <c r="F4277" s="178"/>
      <c r="G4277" s="178"/>
      <c r="H4277" s="178"/>
      <c r="I4277" s="55" t="str">
        <f>IF(F4277="","",VLOOKUP(LEFT(F4277,5),'Technikai cellák'!B:C,2,0))</f>
        <v/>
      </c>
      <c r="J4277" s="55" t="str">
        <f>IF(F4277="","",VLOOKUP(I4277,'Technikai cellák'!$C$1:$D$12,2,0))</f>
        <v/>
      </c>
      <c r="K4277" s="179"/>
      <c r="L4277" s="67" t="str">
        <f t="shared" si="1291"/>
        <v/>
      </c>
      <c r="M4277" s="68">
        <f t="shared" si="1292"/>
        <v>0</v>
      </c>
      <c r="N4277" s="66">
        <f t="shared" si="1293"/>
        <v>0</v>
      </c>
      <c r="O4277" s="152"/>
      <c r="P4277" s="172">
        <f t="shared" si="1290"/>
        <v>0</v>
      </c>
      <c r="Q4277" s="69">
        <f t="shared" si="1294"/>
        <v>0</v>
      </c>
      <c r="R4277" s="62">
        <f t="shared" si="1295"/>
        <v>0</v>
      </c>
      <c r="S4277" s="153"/>
      <c r="T4277" s="118" t="str">
        <f t="shared" si="1296"/>
        <v/>
      </c>
      <c r="U4277" s="154"/>
      <c r="V4277" s="154"/>
      <c r="W4277" s="154"/>
      <c r="X4277" s="154"/>
      <c r="Y4277" s="154"/>
      <c r="Z4277" s="154"/>
      <c r="AA4277" s="154"/>
      <c r="AB4277" s="154"/>
      <c r="AC4277" s="154"/>
      <c r="AD4277" s="154"/>
      <c r="AE4277" s="154"/>
      <c r="AF4277" s="154"/>
      <c r="AG4277" s="63">
        <f t="shared" si="1297"/>
        <v>0</v>
      </c>
      <c r="AH4277" s="56">
        <f t="shared" si="1298"/>
        <v>0</v>
      </c>
      <c r="AI4277" s="56">
        <f t="shared" si="1299"/>
        <v>0</v>
      </c>
      <c r="AJ4277" s="56">
        <f t="shared" si="1300"/>
        <v>0</v>
      </c>
      <c r="AK4277" s="56">
        <f t="shared" si="1301"/>
        <v>0</v>
      </c>
      <c r="AL4277" s="56">
        <f t="shared" si="1302"/>
        <v>0</v>
      </c>
      <c r="AM4277" s="56">
        <f t="shared" si="1303"/>
        <v>0</v>
      </c>
      <c r="AN4277" s="56">
        <f t="shared" si="1304"/>
        <v>0</v>
      </c>
      <c r="AO4277" s="56">
        <f t="shared" si="1305"/>
        <v>0</v>
      </c>
      <c r="AP4277" s="56">
        <f t="shared" si="1306"/>
        <v>0</v>
      </c>
      <c r="AQ4277" s="56">
        <f t="shared" si="1307"/>
        <v>0</v>
      </c>
      <c r="AR4277" s="86">
        <f t="shared" si="1308"/>
        <v>0</v>
      </c>
    </row>
    <row r="4278" spans="1:44" x14ac:dyDescent="0.25">
      <c r="A4278" s="178"/>
      <c r="B4278" s="55" t="str">
        <f>_xlfn.IFNA(VLOOKUP(A4278,'Ajánlatkérő(k) adatai'!$B$4:$C$205,2,0),"")</f>
        <v/>
      </c>
      <c r="C4278" s="178"/>
      <c r="D4278" s="55" t="str">
        <f>_xlfn.IFNA(VLOOKUP(C4278,'Számlafizető(k) adatai'!$C$4:$D$203,2,0),"")</f>
        <v/>
      </c>
      <c r="E4278" s="55" t="str">
        <f>_xlfn.IFNA(VLOOKUP(C4278,'Számlafizető(k) adatai'!$C$4:$M$203,11,0),"")</f>
        <v/>
      </c>
      <c r="F4278" s="178"/>
      <c r="G4278" s="178"/>
      <c r="H4278" s="178"/>
      <c r="I4278" s="55" t="str">
        <f>IF(F4278="","",VLOOKUP(LEFT(F4278,5),'Technikai cellák'!B:C,2,0))</f>
        <v/>
      </c>
      <c r="J4278" s="55" t="str">
        <f>IF(F4278="","",VLOOKUP(I4278,'Technikai cellák'!$C$1:$D$12,2,0))</f>
        <v/>
      </c>
      <c r="K4278" s="179"/>
      <c r="L4278" s="67" t="str">
        <f t="shared" si="1291"/>
        <v/>
      </c>
      <c r="M4278" s="68">
        <f t="shared" si="1292"/>
        <v>0</v>
      </c>
      <c r="N4278" s="66">
        <f t="shared" si="1293"/>
        <v>0</v>
      </c>
      <c r="O4278" s="152"/>
      <c r="P4278" s="172">
        <f t="shared" si="1290"/>
        <v>0</v>
      </c>
      <c r="Q4278" s="69">
        <f t="shared" si="1294"/>
        <v>0</v>
      </c>
      <c r="R4278" s="62">
        <f t="shared" si="1295"/>
        <v>0</v>
      </c>
      <c r="S4278" s="153"/>
      <c r="T4278" s="118" t="str">
        <f t="shared" si="1296"/>
        <v/>
      </c>
      <c r="U4278" s="154"/>
      <c r="V4278" s="154"/>
      <c r="W4278" s="154"/>
      <c r="X4278" s="154"/>
      <c r="Y4278" s="154"/>
      <c r="Z4278" s="154"/>
      <c r="AA4278" s="154"/>
      <c r="AB4278" s="154"/>
      <c r="AC4278" s="154"/>
      <c r="AD4278" s="154"/>
      <c r="AE4278" s="154"/>
      <c r="AF4278" s="154"/>
      <c r="AG4278" s="63">
        <f t="shared" si="1297"/>
        <v>0</v>
      </c>
      <c r="AH4278" s="56">
        <f t="shared" si="1298"/>
        <v>0</v>
      </c>
      <c r="AI4278" s="56">
        <f t="shared" si="1299"/>
        <v>0</v>
      </c>
      <c r="AJ4278" s="56">
        <f t="shared" si="1300"/>
        <v>0</v>
      </c>
      <c r="AK4278" s="56">
        <f t="shared" si="1301"/>
        <v>0</v>
      </c>
      <c r="AL4278" s="56">
        <f t="shared" si="1302"/>
        <v>0</v>
      </c>
      <c r="AM4278" s="56">
        <f t="shared" si="1303"/>
        <v>0</v>
      </c>
      <c r="AN4278" s="56">
        <f t="shared" si="1304"/>
        <v>0</v>
      </c>
      <c r="AO4278" s="56">
        <f t="shared" si="1305"/>
        <v>0</v>
      </c>
      <c r="AP4278" s="56">
        <f t="shared" si="1306"/>
        <v>0</v>
      </c>
      <c r="AQ4278" s="56">
        <f t="shared" si="1307"/>
        <v>0</v>
      </c>
      <c r="AR4278" s="86">
        <f t="shared" si="1308"/>
        <v>0</v>
      </c>
    </row>
    <row r="4279" spans="1:44" x14ac:dyDescent="0.25">
      <c r="A4279" s="178"/>
      <c r="B4279" s="55" t="str">
        <f>_xlfn.IFNA(VLOOKUP(A4279,'Ajánlatkérő(k) adatai'!$B$4:$C$205,2,0),"")</f>
        <v/>
      </c>
      <c r="C4279" s="178"/>
      <c r="D4279" s="55" t="str">
        <f>_xlfn.IFNA(VLOOKUP(C4279,'Számlafizető(k) adatai'!$C$4:$D$203,2,0),"")</f>
        <v/>
      </c>
      <c r="E4279" s="55" t="str">
        <f>_xlfn.IFNA(VLOOKUP(C4279,'Számlafizető(k) adatai'!$C$4:$M$203,11,0),"")</f>
        <v/>
      </c>
      <c r="F4279" s="178"/>
      <c r="G4279" s="178"/>
      <c r="H4279" s="178"/>
      <c r="I4279" s="55" t="str">
        <f>IF(F4279="","",VLOOKUP(LEFT(F4279,5),'Technikai cellák'!B:C,2,0))</f>
        <v/>
      </c>
      <c r="J4279" s="55" t="str">
        <f>IF(F4279="","",VLOOKUP(I4279,'Technikai cellák'!$C$1:$D$12,2,0))</f>
        <v/>
      </c>
      <c r="K4279" s="179"/>
      <c r="L4279" s="67" t="str">
        <f t="shared" si="1291"/>
        <v/>
      </c>
      <c r="M4279" s="68">
        <f t="shared" si="1292"/>
        <v>0</v>
      </c>
      <c r="N4279" s="66">
        <f t="shared" si="1293"/>
        <v>0</v>
      </c>
      <c r="O4279" s="152"/>
      <c r="P4279" s="172">
        <f t="shared" si="1290"/>
        <v>0</v>
      </c>
      <c r="Q4279" s="69">
        <f t="shared" si="1294"/>
        <v>0</v>
      </c>
      <c r="R4279" s="62">
        <f t="shared" si="1295"/>
        <v>0</v>
      </c>
      <c r="S4279" s="153"/>
      <c r="T4279" s="118" t="str">
        <f t="shared" si="1296"/>
        <v/>
      </c>
      <c r="U4279" s="154"/>
      <c r="V4279" s="154"/>
      <c r="W4279" s="154"/>
      <c r="X4279" s="154"/>
      <c r="Y4279" s="154"/>
      <c r="Z4279" s="154"/>
      <c r="AA4279" s="154"/>
      <c r="AB4279" s="154"/>
      <c r="AC4279" s="154"/>
      <c r="AD4279" s="154"/>
      <c r="AE4279" s="154"/>
      <c r="AF4279" s="154"/>
      <c r="AG4279" s="63">
        <f t="shared" si="1297"/>
        <v>0</v>
      </c>
      <c r="AH4279" s="56">
        <f t="shared" si="1298"/>
        <v>0</v>
      </c>
      <c r="AI4279" s="56">
        <f t="shared" si="1299"/>
        <v>0</v>
      </c>
      <c r="AJ4279" s="56">
        <f t="shared" si="1300"/>
        <v>0</v>
      </c>
      <c r="AK4279" s="56">
        <f t="shared" si="1301"/>
        <v>0</v>
      </c>
      <c r="AL4279" s="56">
        <f t="shared" si="1302"/>
        <v>0</v>
      </c>
      <c r="AM4279" s="56">
        <f t="shared" si="1303"/>
        <v>0</v>
      </c>
      <c r="AN4279" s="56">
        <f t="shared" si="1304"/>
        <v>0</v>
      </c>
      <c r="AO4279" s="56">
        <f t="shared" si="1305"/>
        <v>0</v>
      </c>
      <c r="AP4279" s="56">
        <f t="shared" si="1306"/>
        <v>0</v>
      </c>
      <c r="AQ4279" s="56">
        <f t="shared" si="1307"/>
        <v>0</v>
      </c>
      <c r="AR4279" s="86">
        <f t="shared" si="1308"/>
        <v>0</v>
      </c>
    </row>
    <row r="4280" spans="1:44" x14ac:dyDescent="0.25">
      <c r="A4280" s="178"/>
      <c r="B4280" s="55" t="str">
        <f>_xlfn.IFNA(VLOOKUP(A4280,'Ajánlatkérő(k) adatai'!$B$4:$C$205,2,0),"")</f>
        <v/>
      </c>
      <c r="C4280" s="178"/>
      <c r="D4280" s="55" t="str">
        <f>_xlfn.IFNA(VLOOKUP(C4280,'Számlafizető(k) adatai'!$C$4:$D$203,2,0),"")</f>
        <v/>
      </c>
      <c r="E4280" s="55" t="str">
        <f>_xlfn.IFNA(VLOOKUP(C4280,'Számlafizető(k) adatai'!$C$4:$M$203,11,0),"")</f>
        <v/>
      </c>
      <c r="F4280" s="178"/>
      <c r="G4280" s="178"/>
      <c r="H4280" s="178"/>
      <c r="I4280" s="55" t="str">
        <f>IF(F4280="","",VLOOKUP(LEFT(F4280,5),'Technikai cellák'!B:C,2,0))</f>
        <v/>
      </c>
      <c r="J4280" s="55" t="str">
        <f>IF(F4280="","",VLOOKUP(I4280,'Technikai cellák'!$C$1:$D$12,2,0))</f>
        <v/>
      </c>
      <c r="K4280" s="179"/>
      <c r="L4280" s="67" t="str">
        <f t="shared" si="1291"/>
        <v/>
      </c>
      <c r="M4280" s="68">
        <f t="shared" si="1292"/>
        <v>0</v>
      </c>
      <c r="N4280" s="66">
        <f t="shared" si="1293"/>
        <v>0</v>
      </c>
      <c r="O4280" s="152"/>
      <c r="P4280" s="172">
        <f t="shared" si="1290"/>
        <v>0</v>
      </c>
      <c r="Q4280" s="69">
        <f t="shared" si="1294"/>
        <v>0</v>
      </c>
      <c r="R4280" s="62">
        <f t="shared" si="1295"/>
        <v>0</v>
      </c>
      <c r="S4280" s="153"/>
      <c r="T4280" s="118" t="str">
        <f t="shared" si="1296"/>
        <v/>
      </c>
      <c r="U4280" s="154"/>
      <c r="V4280" s="154"/>
      <c r="W4280" s="154"/>
      <c r="X4280" s="154"/>
      <c r="Y4280" s="154"/>
      <c r="Z4280" s="154"/>
      <c r="AA4280" s="154"/>
      <c r="AB4280" s="154"/>
      <c r="AC4280" s="154"/>
      <c r="AD4280" s="154"/>
      <c r="AE4280" s="154"/>
      <c r="AF4280" s="154"/>
      <c r="AG4280" s="63">
        <f t="shared" si="1297"/>
        <v>0</v>
      </c>
      <c r="AH4280" s="56">
        <f t="shared" si="1298"/>
        <v>0</v>
      </c>
      <c r="AI4280" s="56">
        <f t="shared" si="1299"/>
        <v>0</v>
      </c>
      <c r="AJ4280" s="56">
        <f t="shared" si="1300"/>
        <v>0</v>
      </c>
      <c r="AK4280" s="56">
        <f t="shared" si="1301"/>
        <v>0</v>
      </c>
      <c r="AL4280" s="56">
        <f t="shared" si="1302"/>
        <v>0</v>
      </c>
      <c r="AM4280" s="56">
        <f t="shared" si="1303"/>
        <v>0</v>
      </c>
      <c r="AN4280" s="56">
        <f t="shared" si="1304"/>
        <v>0</v>
      </c>
      <c r="AO4280" s="56">
        <f t="shared" si="1305"/>
        <v>0</v>
      </c>
      <c r="AP4280" s="56">
        <f t="shared" si="1306"/>
        <v>0</v>
      </c>
      <c r="AQ4280" s="56">
        <f t="shared" si="1307"/>
        <v>0</v>
      </c>
      <c r="AR4280" s="86">
        <f t="shared" si="1308"/>
        <v>0</v>
      </c>
    </row>
    <row r="4281" spans="1:44" x14ac:dyDescent="0.25">
      <c r="A4281" s="178"/>
      <c r="B4281" s="55" t="str">
        <f>_xlfn.IFNA(VLOOKUP(A4281,'Ajánlatkérő(k) adatai'!$B$4:$C$205,2,0),"")</f>
        <v/>
      </c>
      <c r="C4281" s="178"/>
      <c r="D4281" s="55" t="str">
        <f>_xlfn.IFNA(VLOOKUP(C4281,'Számlafizető(k) adatai'!$C$4:$D$203,2,0),"")</f>
        <v/>
      </c>
      <c r="E4281" s="55" t="str">
        <f>_xlfn.IFNA(VLOOKUP(C4281,'Számlafizető(k) adatai'!$C$4:$M$203,11,0),"")</f>
        <v/>
      </c>
      <c r="F4281" s="178"/>
      <c r="G4281" s="178"/>
      <c r="H4281" s="178"/>
      <c r="I4281" s="55" t="str">
        <f>IF(F4281="","",VLOOKUP(LEFT(F4281,5),'Technikai cellák'!B:C,2,0))</f>
        <v/>
      </c>
      <c r="J4281" s="55" t="str">
        <f>IF(F4281="","",VLOOKUP(I4281,'Technikai cellák'!$C$1:$D$12,2,0))</f>
        <v/>
      </c>
      <c r="K4281" s="179"/>
      <c r="L4281" s="67" t="str">
        <f t="shared" si="1291"/>
        <v/>
      </c>
      <c r="M4281" s="68">
        <f t="shared" si="1292"/>
        <v>0</v>
      </c>
      <c r="N4281" s="66">
        <f t="shared" si="1293"/>
        <v>0</v>
      </c>
      <c r="O4281" s="152"/>
      <c r="P4281" s="172">
        <f t="shared" si="1290"/>
        <v>0</v>
      </c>
      <c r="Q4281" s="69">
        <f t="shared" si="1294"/>
        <v>0</v>
      </c>
      <c r="R4281" s="62">
        <f t="shared" si="1295"/>
        <v>0</v>
      </c>
      <c r="S4281" s="153"/>
      <c r="T4281" s="118" t="str">
        <f t="shared" si="1296"/>
        <v/>
      </c>
      <c r="U4281" s="154"/>
      <c r="V4281" s="154"/>
      <c r="W4281" s="154"/>
      <c r="X4281" s="154"/>
      <c r="Y4281" s="154"/>
      <c r="Z4281" s="154"/>
      <c r="AA4281" s="154"/>
      <c r="AB4281" s="154"/>
      <c r="AC4281" s="154"/>
      <c r="AD4281" s="154"/>
      <c r="AE4281" s="154"/>
      <c r="AF4281" s="154"/>
      <c r="AG4281" s="63">
        <f t="shared" si="1297"/>
        <v>0</v>
      </c>
      <c r="AH4281" s="56">
        <f t="shared" si="1298"/>
        <v>0</v>
      </c>
      <c r="AI4281" s="56">
        <f t="shared" si="1299"/>
        <v>0</v>
      </c>
      <c r="AJ4281" s="56">
        <f t="shared" si="1300"/>
        <v>0</v>
      </c>
      <c r="AK4281" s="56">
        <f t="shared" si="1301"/>
        <v>0</v>
      </c>
      <c r="AL4281" s="56">
        <f t="shared" si="1302"/>
        <v>0</v>
      </c>
      <c r="AM4281" s="56">
        <f t="shared" si="1303"/>
        <v>0</v>
      </c>
      <c r="AN4281" s="56">
        <f t="shared" si="1304"/>
        <v>0</v>
      </c>
      <c r="AO4281" s="56">
        <f t="shared" si="1305"/>
        <v>0</v>
      </c>
      <c r="AP4281" s="56">
        <f t="shared" si="1306"/>
        <v>0</v>
      </c>
      <c r="AQ4281" s="56">
        <f t="shared" si="1307"/>
        <v>0</v>
      </c>
      <c r="AR4281" s="86">
        <f t="shared" si="1308"/>
        <v>0</v>
      </c>
    </row>
    <row r="4282" spans="1:44" x14ac:dyDescent="0.25">
      <c r="A4282" s="178"/>
      <c r="B4282" s="55" t="str">
        <f>_xlfn.IFNA(VLOOKUP(A4282,'Ajánlatkérő(k) adatai'!$B$4:$C$205,2,0),"")</f>
        <v/>
      </c>
      <c r="C4282" s="178"/>
      <c r="D4282" s="55" t="str">
        <f>_xlfn.IFNA(VLOOKUP(C4282,'Számlafizető(k) adatai'!$C$4:$D$203,2,0),"")</f>
        <v/>
      </c>
      <c r="E4282" s="55" t="str">
        <f>_xlfn.IFNA(VLOOKUP(C4282,'Számlafizető(k) adatai'!$C$4:$M$203,11,0),"")</f>
        <v/>
      </c>
      <c r="F4282" s="178"/>
      <c r="G4282" s="178"/>
      <c r="H4282" s="178"/>
      <c r="I4282" s="55" t="str">
        <f>IF(F4282="","",VLOOKUP(LEFT(F4282,5),'Technikai cellák'!B:C,2,0))</f>
        <v/>
      </c>
      <c r="J4282" s="55" t="str">
        <f>IF(F4282="","",VLOOKUP(I4282,'Technikai cellák'!$C$1:$D$12,2,0))</f>
        <v/>
      </c>
      <c r="K4282" s="179"/>
      <c r="L4282" s="67" t="str">
        <f t="shared" si="1291"/>
        <v/>
      </c>
      <c r="M4282" s="68">
        <f t="shared" si="1292"/>
        <v>0</v>
      </c>
      <c r="N4282" s="66">
        <f t="shared" si="1293"/>
        <v>0</v>
      </c>
      <c r="O4282" s="152"/>
      <c r="P4282" s="172">
        <f t="shared" si="1290"/>
        <v>0</v>
      </c>
      <c r="Q4282" s="69">
        <f t="shared" si="1294"/>
        <v>0</v>
      </c>
      <c r="R4282" s="62">
        <f t="shared" si="1295"/>
        <v>0</v>
      </c>
      <c r="S4282" s="153"/>
      <c r="T4282" s="118" t="str">
        <f t="shared" si="1296"/>
        <v/>
      </c>
      <c r="U4282" s="154"/>
      <c r="V4282" s="154"/>
      <c r="W4282" s="154"/>
      <c r="X4282" s="154"/>
      <c r="Y4282" s="154"/>
      <c r="Z4282" s="154"/>
      <c r="AA4282" s="154"/>
      <c r="AB4282" s="154"/>
      <c r="AC4282" s="154"/>
      <c r="AD4282" s="154"/>
      <c r="AE4282" s="154"/>
      <c r="AF4282" s="154"/>
      <c r="AG4282" s="63">
        <f t="shared" si="1297"/>
        <v>0</v>
      </c>
      <c r="AH4282" s="56">
        <f t="shared" si="1298"/>
        <v>0</v>
      </c>
      <c r="AI4282" s="56">
        <f t="shared" si="1299"/>
        <v>0</v>
      </c>
      <c r="AJ4282" s="56">
        <f t="shared" si="1300"/>
        <v>0</v>
      </c>
      <c r="AK4282" s="56">
        <f t="shared" si="1301"/>
        <v>0</v>
      </c>
      <c r="AL4282" s="56">
        <f t="shared" si="1302"/>
        <v>0</v>
      </c>
      <c r="AM4282" s="56">
        <f t="shared" si="1303"/>
        <v>0</v>
      </c>
      <c r="AN4282" s="56">
        <f t="shared" si="1304"/>
        <v>0</v>
      </c>
      <c r="AO4282" s="56">
        <f t="shared" si="1305"/>
        <v>0</v>
      </c>
      <c r="AP4282" s="56">
        <f t="shared" si="1306"/>
        <v>0</v>
      </c>
      <c r="AQ4282" s="56">
        <f t="shared" si="1307"/>
        <v>0</v>
      </c>
      <c r="AR4282" s="86">
        <f t="shared" si="1308"/>
        <v>0</v>
      </c>
    </row>
    <row r="4283" spans="1:44" x14ac:dyDescent="0.25">
      <c r="A4283" s="178"/>
      <c r="B4283" s="55" t="str">
        <f>_xlfn.IFNA(VLOOKUP(A4283,'Ajánlatkérő(k) adatai'!$B$4:$C$205,2,0),"")</f>
        <v/>
      </c>
      <c r="C4283" s="178"/>
      <c r="D4283" s="55" t="str">
        <f>_xlfn.IFNA(VLOOKUP(C4283,'Számlafizető(k) adatai'!$C$4:$D$203,2,0),"")</f>
        <v/>
      </c>
      <c r="E4283" s="55" t="str">
        <f>_xlfn.IFNA(VLOOKUP(C4283,'Számlafizető(k) adatai'!$C$4:$M$203,11,0),"")</f>
        <v/>
      </c>
      <c r="F4283" s="178"/>
      <c r="G4283" s="178"/>
      <c r="H4283" s="178"/>
      <c r="I4283" s="55" t="str">
        <f>IF(F4283="","",VLOOKUP(LEFT(F4283,5),'Technikai cellák'!B:C,2,0))</f>
        <v/>
      </c>
      <c r="J4283" s="55" t="str">
        <f>IF(F4283="","",VLOOKUP(I4283,'Technikai cellák'!$C$1:$D$12,2,0))</f>
        <v/>
      </c>
      <c r="K4283" s="179"/>
      <c r="L4283" s="67" t="str">
        <f t="shared" si="1291"/>
        <v/>
      </c>
      <c r="M4283" s="68">
        <f t="shared" si="1292"/>
        <v>0</v>
      </c>
      <c r="N4283" s="66">
        <f t="shared" si="1293"/>
        <v>0</v>
      </c>
      <c r="O4283" s="152"/>
      <c r="P4283" s="172">
        <f t="shared" si="1290"/>
        <v>0</v>
      </c>
      <c r="Q4283" s="69">
        <f t="shared" si="1294"/>
        <v>0</v>
      </c>
      <c r="R4283" s="62">
        <f t="shared" si="1295"/>
        <v>0</v>
      </c>
      <c r="S4283" s="153"/>
      <c r="T4283" s="118" t="str">
        <f t="shared" si="1296"/>
        <v/>
      </c>
      <c r="U4283" s="154"/>
      <c r="V4283" s="154"/>
      <c r="W4283" s="154"/>
      <c r="X4283" s="154"/>
      <c r="Y4283" s="154"/>
      <c r="Z4283" s="154"/>
      <c r="AA4283" s="154"/>
      <c r="AB4283" s="154"/>
      <c r="AC4283" s="154"/>
      <c r="AD4283" s="154"/>
      <c r="AE4283" s="154"/>
      <c r="AF4283" s="154"/>
      <c r="AG4283" s="63">
        <f t="shared" si="1297"/>
        <v>0</v>
      </c>
      <c r="AH4283" s="56">
        <f t="shared" si="1298"/>
        <v>0</v>
      </c>
      <c r="AI4283" s="56">
        <f t="shared" si="1299"/>
        <v>0</v>
      </c>
      <c r="AJ4283" s="56">
        <f t="shared" si="1300"/>
        <v>0</v>
      </c>
      <c r="AK4283" s="56">
        <f t="shared" si="1301"/>
        <v>0</v>
      </c>
      <c r="AL4283" s="56">
        <f t="shared" si="1302"/>
        <v>0</v>
      </c>
      <c r="AM4283" s="56">
        <f t="shared" si="1303"/>
        <v>0</v>
      </c>
      <c r="AN4283" s="56">
        <f t="shared" si="1304"/>
        <v>0</v>
      </c>
      <c r="AO4283" s="56">
        <f t="shared" si="1305"/>
        <v>0</v>
      </c>
      <c r="AP4283" s="56">
        <f t="shared" si="1306"/>
        <v>0</v>
      </c>
      <c r="AQ4283" s="56">
        <f t="shared" si="1307"/>
        <v>0</v>
      </c>
      <c r="AR4283" s="86">
        <f t="shared" si="1308"/>
        <v>0</v>
      </c>
    </row>
    <row r="4284" spans="1:44" x14ac:dyDescent="0.25">
      <c r="A4284" s="178"/>
      <c r="B4284" s="55" t="str">
        <f>_xlfn.IFNA(VLOOKUP(A4284,'Ajánlatkérő(k) adatai'!$B$4:$C$205,2,0),"")</f>
        <v/>
      </c>
      <c r="C4284" s="178"/>
      <c r="D4284" s="55" t="str">
        <f>_xlfn.IFNA(VLOOKUP(C4284,'Számlafizető(k) adatai'!$C$4:$D$203,2,0),"")</f>
        <v/>
      </c>
      <c r="E4284" s="55" t="str">
        <f>_xlfn.IFNA(VLOOKUP(C4284,'Számlafizető(k) adatai'!$C$4:$M$203,11,0),"")</f>
        <v/>
      </c>
      <c r="F4284" s="178"/>
      <c r="G4284" s="178"/>
      <c r="H4284" s="178"/>
      <c r="I4284" s="55" t="str">
        <f>IF(F4284="","",VLOOKUP(LEFT(F4284,5),'Technikai cellák'!B:C,2,0))</f>
        <v/>
      </c>
      <c r="J4284" s="55" t="str">
        <f>IF(F4284="","",VLOOKUP(I4284,'Technikai cellák'!$C$1:$D$12,2,0))</f>
        <v/>
      </c>
      <c r="K4284" s="179"/>
      <c r="L4284" s="67" t="str">
        <f t="shared" si="1291"/>
        <v/>
      </c>
      <c r="M4284" s="68">
        <f t="shared" si="1292"/>
        <v>0</v>
      </c>
      <c r="N4284" s="66">
        <f t="shared" si="1293"/>
        <v>0</v>
      </c>
      <c r="O4284" s="152"/>
      <c r="P4284" s="172">
        <f t="shared" si="1290"/>
        <v>0</v>
      </c>
      <c r="Q4284" s="69">
        <f t="shared" si="1294"/>
        <v>0</v>
      </c>
      <c r="R4284" s="62">
        <f t="shared" si="1295"/>
        <v>0</v>
      </c>
      <c r="S4284" s="153"/>
      <c r="T4284" s="118" t="str">
        <f t="shared" si="1296"/>
        <v/>
      </c>
      <c r="U4284" s="154"/>
      <c r="V4284" s="154"/>
      <c r="W4284" s="154"/>
      <c r="X4284" s="154"/>
      <c r="Y4284" s="154"/>
      <c r="Z4284" s="154"/>
      <c r="AA4284" s="154"/>
      <c r="AB4284" s="154"/>
      <c r="AC4284" s="154"/>
      <c r="AD4284" s="154"/>
      <c r="AE4284" s="154"/>
      <c r="AF4284" s="154"/>
      <c r="AG4284" s="63">
        <f t="shared" si="1297"/>
        <v>0</v>
      </c>
      <c r="AH4284" s="56">
        <f t="shared" si="1298"/>
        <v>0</v>
      </c>
      <c r="AI4284" s="56">
        <f t="shared" si="1299"/>
        <v>0</v>
      </c>
      <c r="AJ4284" s="56">
        <f t="shared" si="1300"/>
        <v>0</v>
      </c>
      <c r="AK4284" s="56">
        <f t="shared" si="1301"/>
        <v>0</v>
      </c>
      <c r="AL4284" s="56">
        <f t="shared" si="1302"/>
        <v>0</v>
      </c>
      <c r="AM4284" s="56">
        <f t="shared" si="1303"/>
        <v>0</v>
      </c>
      <c r="AN4284" s="56">
        <f t="shared" si="1304"/>
        <v>0</v>
      </c>
      <c r="AO4284" s="56">
        <f t="shared" si="1305"/>
        <v>0</v>
      </c>
      <c r="AP4284" s="56">
        <f t="shared" si="1306"/>
        <v>0</v>
      </c>
      <c r="AQ4284" s="56">
        <f t="shared" si="1307"/>
        <v>0</v>
      </c>
      <c r="AR4284" s="86">
        <f t="shared" si="1308"/>
        <v>0</v>
      </c>
    </row>
    <row r="4285" spans="1:44" x14ac:dyDescent="0.25">
      <c r="A4285" s="178"/>
      <c r="B4285" s="55" t="str">
        <f>_xlfn.IFNA(VLOOKUP(A4285,'Ajánlatkérő(k) adatai'!$B$4:$C$205,2,0),"")</f>
        <v/>
      </c>
      <c r="C4285" s="178"/>
      <c r="D4285" s="55" t="str">
        <f>_xlfn.IFNA(VLOOKUP(C4285,'Számlafizető(k) adatai'!$C$4:$D$203,2,0),"")</f>
        <v/>
      </c>
      <c r="E4285" s="55" t="str">
        <f>_xlfn.IFNA(VLOOKUP(C4285,'Számlafizető(k) adatai'!$C$4:$M$203,11,0),"")</f>
        <v/>
      </c>
      <c r="F4285" s="178"/>
      <c r="G4285" s="178"/>
      <c r="H4285" s="178"/>
      <c r="I4285" s="55" t="str">
        <f>IF(F4285="","",VLOOKUP(LEFT(F4285,5),'Technikai cellák'!B:C,2,0))</f>
        <v/>
      </c>
      <c r="J4285" s="55" t="str">
        <f>IF(F4285="","",VLOOKUP(I4285,'Technikai cellák'!$C$1:$D$12,2,0))</f>
        <v/>
      </c>
      <c r="K4285" s="179"/>
      <c r="L4285" s="67" t="str">
        <f t="shared" si="1291"/>
        <v/>
      </c>
      <c r="M4285" s="68">
        <f t="shared" si="1292"/>
        <v>0</v>
      </c>
      <c r="N4285" s="66">
        <f t="shared" si="1293"/>
        <v>0</v>
      </c>
      <c r="O4285" s="152"/>
      <c r="P4285" s="172">
        <f t="shared" si="1290"/>
        <v>0</v>
      </c>
      <c r="Q4285" s="69">
        <f t="shared" si="1294"/>
        <v>0</v>
      </c>
      <c r="R4285" s="62">
        <f t="shared" si="1295"/>
        <v>0</v>
      </c>
      <c r="S4285" s="153"/>
      <c r="T4285" s="118" t="str">
        <f t="shared" si="1296"/>
        <v/>
      </c>
      <c r="U4285" s="154"/>
      <c r="V4285" s="154"/>
      <c r="W4285" s="154"/>
      <c r="X4285" s="154"/>
      <c r="Y4285" s="154"/>
      <c r="Z4285" s="154"/>
      <c r="AA4285" s="154"/>
      <c r="AB4285" s="154"/>
      <c r="AC4285" s="154"/>
      <c r="AD4285" s="154"/>
      <c r="AE4285" s="154"/>
      <c r="AF4285" s="154"/>
      <c r="AG4285" s="63">
        <f t="shared" si="1297"/>
        <v>0</v>
      </c>
      <c r="AH4285" s="56">
        <f t="shared" si="1298"/>
        <v>0</v>
      </c>
      <c r="AI4285" s="56">
        <f t="shared" si="1299"/>
        <v>0</v>
      </c>
      <c r="AJ4285" s="56">
        <f t="shared" si="1300"/>
        <v>0</v>
      </c>
      <c r="AK4285" s="56">
        <f t="shared" si="1301"/>
        <v>0</v>
      </c>
      <c r="AL4285" s="56">
        <f t="shared" si="1302"/>
        <v>0</v>
      </c>
      <c r="AM4285" s="56">
        <f t="shared" si="1303"/>
        <v>0</v>
      </c>
      <c r="AN4285" s="56">
        <f t="shared" si="1304"/>
        <v>0</v>
      </c>
      <c r="AO4285" s="56">
        <f t="shared" si="1305"/>
        <v>0</v>
      </c>
      <c r="AP4285" s="56">
        <f t="shared" si="1306"/>
        <v>0</v>
      </c>
      <c r="AQ4285" s="56">
        <f t="shared" si="1307"/>
        <v>0</v>
      </c>
      <c r="AR4285" s="86">
        <f t="shared" si="1308"/>
        <v>0</v>
      </c>
    </row>
    <row r="4286" spans="1:44" x14ac:dyDescent="0.25">
      <c r="A4286" s="178"/>
      <c r="B4286" s="55" t="str">
        <f>_xlfn.IFNA(VLOOKUP(A4286,'Ajánlatkérő(k) adatai'!$B$4:$C$205,2,0),"")</f>
        <v/>
      </c>
      <c r="C4286" s="178"/>
      <c r="D4286" s="55" t="str">
        <f>_xlfn.IFNA(VLOOKUP(C4286,'Számlafizető(k) adatai'!$C$4:$D$203,2,0),"")</f>
        <v/>
      </c>
      <c r="E4286" s="55" t="str">
        <f>_xlfn.IFNA(VLOOKUP(C4286,'Számlafizető(k) adatai'!$C$4:$M$203,11,0),"")</f>
        <v/>
      </c>
      <c r="F4286" s="178"/>
      <c r="G4286" s="178"/>
      <c r="H4286" s="178"/>
      <c r="I4286" s="55" t="str">
        <f>IF(F4286="","",VLOOKUP(LEFT(F4286,5),'Technikai cellák'!B:C,2,0))</f>
        <v/>
      </c>
      <c r="J4286" s="55" t="str">
        <f>IF(F4286="","",VLOOKUP(I4286,'Technikai cellák'!$C$1:$D$12,2,0))</f>
        <v/>
      </c>
      <c r="K4286" s="179"/>
      <c r="L4286" s="67" t="str">
        <f t="shared" si="1291"/>
        <v/>
      </c>
      <c r="M4286" s="68">
        <f t="shared" si="1292"/>
        <v>0</v>
      </c>
      <c r="N4286" s="66">
        <f t="shared" si="1293"/>
        <v>0</v>
      </c>
      <c r="O4286" s="152"/>
      <c r="P4286" s="172">
        <f t="shared" si="1290"/>
        <v>0</v>
      </c>
      <c r="Q4286" s="69">
        <f t="shared" si="1294"/>
        <v>0</v>
      </c>
      <c r="R4286" s="62">
        <f t="shared" si="1295"/>
        <v>0</v>
      </c>
      <c r="S4286" s="153"/>
      <c r="T4286" s="118" t="str">
        <f t="shared" si="1296"/>
        <v/>
      </c>
      <c r="U4286" s="154"/>
      <c r="V4286" s="154"/>
      <c r="W4286" s="154"/>
      <c r="X4286" s="154"/>
      <c r="Y4286" s="154"/>
      <c r="Z4286" s="154"/>
      <c r="AA4286" s="154"/>
      <c r="AB4286" s="154"/>
      <c r="AC4286" s="154"/>
      <c r="AD4286" s="154"/>
      <c r="AE4286" s="154"/>
      <c r="AF4286" s="154"/>
      <c r="AG4286" s="63">
        <f t="shared" si="1297"/>
        <v>0</v>
      </c>
      <c r="AH4286" s="56">
        <f t="shared" si="1298"/>
        <v>0</v>
      </c>
      <c r="AI4286" s="56">
        <f t="shared" si="1299"/>
        <v>0</v>
      </c>
      <c r="AJ4286" s="56">
        <f t="shared" si="1300"/>
        <v>0</v>
      </c>
      <c r="AK4286" s="56">
        <f t="shared" si="1301"/>
        <v>0</v>
      </c>
      <c r="AL4286" s="56">
        <f t="shared" si="1302"/>
        <v>0</v>
      </c>
      <c r="AM4286" s="56">
        <f t="shared" si="1303"/>
        <v>0</v>
      </c>
      <c r="AN4286" s="56">
        <f t="shared" si="1304"/>
        <v>0</v>
      </c>
      <c r="AO4286" s="56">
        <f t="shared" si="1305"/>
        <v>0</v>
      </c>
      <c r="AP4286" s="56">
        <f t="shared" si="1306"/>
        <v>0</v>
      </c>
      <c r="AQ4286" s="56">
        <f t="shared" si="1307"/>
        <v>0</v>
      </c>
      <c r="AR4286" s="86">
        <f t="shared" si="1308"/>
        <v>0</v>
      </c>
    </row>
    <row r="4287" spans="1:44" x14ac:dyDescent="0.25">
      <c r="A4287" s="178"/>
      <c r="B4287" s="55" t="str">
        <f>_xlfn.IFNA(VLOOKUP(A4287,'Ajánlatkérő(k) adatai'!$B$4:$C$205,2,0),"")</f>
        <v/>
      </c>
      <c r="C4287" s="178"/>
      <c r="D4287" s="55" t="str">
        <f>_xlfn.IFNA(VLOOKUP(C4287,'Számlafizető(k) adatai'!$C$4:$D$203,2,0),"")</f>
        <v/>
      </c>
      <c r="E4287" s="55" t="str">
        <f>_xlfn.IFNA(VLOOKUP(C4287,'Számlafizető(k) adatai'!$C$4:$M$203,11,0),"")</f>
        <v/>
      </c>
      <c r="F4287" s="178"/>
      <c r="G4287" s="178"/>
      <c r="H4287" s="178"/>
      <c r="I4287" s="55" t="str">
        <f>IF(F4287="","",VLOOKUP(LEFT(F4287,5),'Technikai cellák'!B:C,2,0))</f>
        <v/>
      </c>
      <c r="J4287" s="55" t="str">
        <f>IF(F4287="","",VLOOKUP(I4287,'Technikai cellák'!$C$1:$D$12,2,0))</f>
        <v/>
      </c>
      <c r="K4287" s="179"/>
      <c r="L4287" s="67" t="str">
        <f t="shared" si="1291"/>
        <v/>
      </c>
      <c r="M4287" s="68">
        <f t="shared" si="1292"/>
        <v>0</v>
      </c>
      <c r="N4287" s="66">
        <f t="shared" si="1293"/>
        <v>0</v>
      </c>
      <c r="O4287" s="152"/>
      <c r="P4287" s="172">
        <f t="shared" si="1290"/>
        <v>0</v>
      </c>
      <c r="Q4287" s="69">
        <f t="shared" si="1294"/>
        <v>0</v>
      </c>
      <c r="R4287" s="62">
        <f t="shared" si="1295"/>
        <v>0</v>
      </c>
      <c r="S4287" s="153"/>
      <c r="T4287" s="118" t="str">
        <f t="shared" si="1296"/>
        <v/>
      </c>
      <c r="U4287" s="154"/>
      <c r="V4287" s="154"/>
      <c r="W4287" s="154"/>
      <c r="X4287" s="154"/>
      <c r="Y4287" s="154"/>
      <c r="Z4287" s="154"/>
      <c r="AA4287" s="154"/>
      <c r="AB4287" s="154"/>
      <c r="AC4287" s="154"/>
      <c r="AD4287" s="154"/>
      <c r="AE4287" s="154"/>
      <c r="AF4287" s="154"/>
      <c r="AG4287" s="63">
        <f t="shared" si="1297"/>
        <v>0</v>
      </c>
      <c r="AH4287" s="56">
        <f t="shared" si="1298"/>
        <v>0</v>
      </c>
      <c r="AI4287" s="56">
        <f t="shared" si="1299"/>
        <v>0</v>
      </c>
      <c r="AJ4287" s="56">
        <f t="shared" si="1300"/>
        <v>0</v>
      </c>
      <c r="AK4287" s="56">
        <f t="shared" si="1301"/>
        <v>0</v>
      </c>
      <c r="AL4287" s="56">
        <f t="shared" si="1302"/>
        <v>0</v>
      </c>
      <c r="AM4287" s="56">
        <f t="shared" si="1303"/>
        <v>0</v>
      </c>
      <c r="AN4287" s="56">
        <f t="shared" si="1304"/>
        <v>0</v>
      </c>
      <c r="AO4287" s="56">
        <f t="shared" si="1305"/>
        <v>0</v>
      </c>
      <c r="AP4287" s="56">
        <f t="shared" si="1306"/>
        <v>0</v>
      </c>
      <c r="AQ4287" s="56">
        <f t="shared" si="1307"/>
        <v>0</v>
      </c>
      <c r="AR4287" s="86">
        <f t="shared" si="1308"/>
        <v>0</v>
      </c>
    </row>
    <row r="4288" spans="1:44" x14ac:dyDescent="0.25">
      <c r="A4288" s="178"/>
      <c r="B4288" s="55" t="str">
        <f>_xlfn.IFNA(VLOOKUP(A4288,'Ajánlatkérő(k) adatai'!$B$4:$C$205,2,0),"")</f>
        <v/>
      </c>
      <c r="C4288" s="178"/>
      <c r="D4288" s="55" t="str">
        <f>_xlfn.IFNA(VLOOKUP(C4288,'Számlafizető(k) adatai'!$C$4:$D$203,2,0),"")</f>
        <v/>
      </c>
      <c r="E4288" s="55" t="str">
        <f>_xlfn.IFNA(VLOOKUP(C4288,'Számlafizető(k) adatai'!$C$4:$M$203,11,0),"")</f>
        <v/>
      </c>
      <c r="F4288" s="178"/>
      <c r="G4288" s="178"/>
      <c r="H4288" s="178"/>
      <c r="I4288" s="55" t="str">
        <f>IF(F4288="","",VLOOKUP(LEFT(F4288,5),'Technikai cellák'!B:C,2,0))</f>
        <v/>
      </c>
      <c r="J4288" s="55" t="str">
        <f>IF(F4288="","",VLOOKUP(I4288,'Technikai cellák'!$C$1:$D$12,2,0))</f>
        <v/>
      </c>
      <c r="K4288" s="179"/>
      <c r="L4288" s="67" t="str">
        <f t="shared" si="1291"/>
        <v/>
      </c>
      <c r="M4288" s="68">
        <f t="shared" si="1292"/>
        <v>0</v>
      </c>
      <c r="N4288" s="66">
        <f t="shared" si="1293"/>
        <v>0</v>
      </c>
      <c r="O4288" s="152"/>
      <c r="P4288" s="172">
        <f t="shared" si="1290"/>
        <v>0</v>
      </c>
      <c r="Q4288" s="69">
        <f t="shared" si="1294"/>
        <v>0</v>
      </c>
      <c r="R4288" s="62">
        <f t="shared" si="1295"/>
        <v>0</v>
      </c>
      <c r="S4288" s="153"/>
      <c r="T4288" s="118" t="str">
        <f t="shared" si="1296"/>
        <v/>
      </c>
      <c r="U4288" s="154"/>
      <c r="V4288" s="154"/>
      <c r="W4288" s="154"/>
      <c r="X4288" s="154"/>
      <c r="Y4288" s="154"/>
      <c r="Z4288" s="154"/>
      <c r="AA4288" s="154"/>
      <c r="AB4288" s="154"/>
      <c r="AC4288" s="154"/>
      <c r="AD4288" s="154"/>
      <c r="AE4288" s="154"/>
      <c r="AF4288" s="154"/>
      <c r="AG4288" s="63">
        <f t="shared" si="1297"/>
        <v>0</v>
      </c>
      <c r="AH4288" s="56">
        <f t="shared" si="1298"/>
        <v>0</v>
      </c>
      <c r="AI4288" s="56">
        <f t="shared" si="1299"/>
        <v>0</v>
      </c>
      <c r="AJ4288" s="56">
        <f t="shared" si="1300"/>
        <v>0</v>
      </c>
      <c r="AK4288" s="56">
        <f t="shared" si="1301"/>
        <v>0</v>
      </c>
      <c r="AL4288" s="56">
        <f t="shared" si="1302"/>
        <v>0</v>
      </c>
      <c r="AM4288" s="56">
        <f t="shared" si="1303"/>
        <v>0</v>
      </c>
      <c r="AN4288" s="56">
        <f t="shared" si="1304"/>
        <v>0</v>
      </c>
      <c r="AO4288" s="56">
        <f t="shared" si="1305"/>
        <v>0</v>
      </c>
      <c r="AP4288" s="56">
        <f t="shared" si="1306"/>
        <v>0</v>
      </c>
      <c r="AQ4288" s="56">
        <f t="shared" si="1307"/>
        <v>0</v>
      </c>
      <c r="AR4288" s="86">
        <f t="shared" si="1308"/>
        <v>0</v>
      </c>
    </row>
    <row r="4289" spans="1:44" x14ac:dyDescent="0.25">
      <c r="A4289" s="178"/>
      <c r="B4289" s="55" t="str">
        <f>_xlfn.IFNA(VLOOKUP(A4289,'Ajánlatkérő(k) adatai'!$B$4:$C$205,2,0),"")</f>
        <v/>
      </c>
      <c r="C4289" s="178"/>
      <c r="D4289" s="55" t="str">
        <f>_xlfn.IFNA(VLOOKUP(C4289,'Számlafizető(k) adatai'!$C$4:$D$203,2,0),"")</f>
        <v/>
      </c>
      <c r="E4289" s="55" t="str">
        <f>_xlfn.IFNA(VLOOKUP(C4289,'Számlafizető(k) adatai'!$C$4:$M$203,11,0),"")</f>
        <v/>
      </c>
      <c r="F4289" s="178"/>
      <c r="G4289" s="178"/>
      <c r="H4289" s="178"/>
      <c r="I4289" s="55" t="str">
        <f>IF(F4289="","",VLOOKUP(LEFT(F4289,5),'Technikai cellák'!B:C,2,0))</f>
        <v/>
      </c>
      <c r="J4289" s="55" t="str">
        <f>IF(F4289="","",VLOOKUP(I4289,'Technikai cellák'!$C$1:$D$12,2,0))</f>
        <v/>
      </c>
      <c r="K4289" s="179"/>
      <c r="L4289" s="67" t="str">
        <f t="shared" si="1291"/>
        <v/>
      </c>
      <c r="M4289" s="68">
        <f t="shared" si="1292"/>
        <v>0</v>
      </c>
      <c r="N4289" s="66">
        <f t="shared" si="1293"/>
        <v>0</v>
      </c>
      <c r="O4289" s="152"/>
      <c r="P4289" s="172">
        <f t="shared" si="1290"/>
        <v>0</v>
      </c>
      <c r="Q4289" s="69">
        <f t="shared" si="1294"/>
        <v>0</v>
      </c>
      <c r="R4289" s="62">
        <f t="shared" si="1295"/>
        <v>0</v>
      </c>
      <c r="S4289" s="153"/>
      <c r="T4289" s="118" t="str">
        <f t="shared" si="1296"/>
        <v/>
      </c>
      <c r="U4289" s="154"/>
      <c r="V4289" s="154"/>
      <c r="W4289" s="154"/>
      <c r="X4289" s="154"/>
      <c r="Y4289" s="154"/>
      <c r="Z4289" s="154"/>
      <c r="AA4289" s="154"/>
      <c r="AB4289" s="154"/>
      <c r="AC4289" s="154"/>
      <c r="AD4289" s="154"/>
      <c r="AE4289" s="154"/>
      <c r="AF4289" s="154"/>
      <c r="AG4289" s="63">
        <f t="shared" si="1297"/>
        <v>0</v>
      </c>
      <c r="AH4289" s="56">
        <f t="shared" si="1298"/>
        <v>0</v>
      </c>
      <c r="AI4289" s="56">
        <f t="shared" si="1299"/>
        <v>0</v>
      </c>
      <c r="AJ4289" s="56">
        <f t="shared" si="1300"/>
        <v>0</v>
      </c>
      <c r="AK4289" s="56">
        <f t="shared" si="1301"/>
        <v>0</v>
      </c>
      <c r="AL4289" s="56">
        <f t="shared" si="1302"/>
        <v>0</v>
      </c>
      <c r="AM4289" s="56">
        <f t="shared" si="1303"/>
        <v>0</v>
      </c>
      <c r="AN4289" s="56">
        <f t="shared" si="1304"/>
        <v>0</v>
      </c>
      <c r="AO4289" s="56">
        <f t="shared" si="1305"/>
        <v>0</v>
      </c>
      <c r="AP4289" s="56">
        <f t="shared" si="1306"/>
        <v>0</v>
      </c>
      <c r="AQ4289" s="56">
        <f t="shared" si="1307"/>
        <v>0</v>
      </c>
      <c r="AR4289" s="86">
        <f t="shared" si="1308"/>
        <v>0</v>
      </c>
    </row>
    <row r="4290" spans="1:44" x14ac:dyDescent="0.25">
      <c r="A4290" s="178"/>
      <c r="B4290" s="55" t="str">
        <f>_xlfn.IFNA(VLOOKUP(A4290,'Ajánlatkérő(k) adatai'!$B$4:$C$205,2,0),"")</f>
        <v/>
      </c>
      <c r="C4290" s="178"/>
      <c r="D4290" s="55" t="str">
        <f>_xlfn.IFNA(VLOOKUP(C4290,'Számlafizető(k) adatai'!$C$4:$D$203,2,0),"")</f>
        <v/>
      </c>
      <c r="E4290" s="55" t="str">
        <f>_xlfn.IFNA(VLOOKUP(C4290,'Számlafizető(k) adatai'!$C$4:$M$203,11,0),"")</f>
        <v/>
      </c>
      <c r="F4290" s="178"/>
      <c r="G4290" s="178"/>
      <c r="H4290" s="178"/>
      <c r="I4290" s="55" t="str">
        <f>IF(F4290="","",VLOOKUP(LEFT(F4290,5),'Technikai cellák'!B:C,2,0))</f>
        <v/>
      </c>
      <c r="J4290" s="55" t="str">
        <f>IF(F4290="","",VLOOKUP(I4290,'Technikai cellák'!$C$1:$D$12,2,0))</f>
        <v/>
      </c>
      <c r="K4290" s="179"/>
      <c r="L4290" s="67" t="str">
        <f t="shared" si="1291"/>
        <v/>
      </c>
      <c r="M4290" s="68">
        <f t="shared" si="1292"/>
        <v>0</v>
      </c>
      <c r="N4290" s="66">
        <f t="shared" si="1293"/>
        <v>0</v>
      </c>
      <c r="O4290" s="152"/>
      <c r="P4290" s="172">
        <f t="shared" si="1290"/>
        <v>0</v>
      </c>
      <c r="Q4290" s="69">
        <f t="shared" si="1294"/>
        <v>0</v>
      </c>
      <c r="R4290" s="62">
        <f t="shared" si="1295"/>
        <v>0</v>
      </c>
      <c r="S4290" s="153"/>
      <c r="T4290" s="118" t="str">
        <f t="shared" si="1296"/>
        <v/>
      </c>
      <c r="U4290" s="154"/>
      <c r="V4290" s="154"/>
      <c r="W4290" s="154"/>
      <c r="X4290" s="154"/>
      <c r="Y4290" s="154"/>
      <c r="Z4290" s="154"/>
      <c r="AA4290" s="154"/>
      <c r="AB4290" s="154"/>
      <c r="AC4290" s="154"/>
      <c r="AD4290" s="154"/>
      <c r="AE4290" s="154"/>
      <c r="AF4290" s="154"/>
      <c r="AG4290" s="63">
        <f t="shared" si="1297"/>
        <v>0</v>
      </c>
      <c r="AH4290" s="56">
        <f t="shared" si="1298"/>
        <v>0</v>
      </c>
      <c r="AI4290" s="56">
        <f t="shared" si="1299"/>
        <v>0</v>
      </c>
      <c r="AJ4290" s="56">
        <f t="shared" si="1300"/>
        <v>0</v>
      </c>
      <c r="AK4290" s="56">
        <f t="shared" si="1301"/>
        <v>0</v>
      </c>
      <c r="AL4290" s="56">
        <f t="shared" si="1302"/>
        <v>0</v>
      </c>
      <c r="AM4290" s="56">
        <f t="shared" si="1303"/>
        <v>0</v>
      </c>
      <c r="AN4290" s="56">
        <f t="shared" si="1304"/>
        <v>0</v>
      </c>
      <c r="AO4290" s="56">
        <f t="shared" si="1305"/>
        <v>0</v>
      </c>
      <c r="AP4290" s="56">
        <f t="shared" si="1306"/>
        <v>0</v>
      </c>
      <c r="AQ4290" s="56">
        <f t="shared" si="1307"/>
        <v>0</v>
      </c>
      <c r="AR4290" s="86">
        <f t="shared" si="1308"/>
        <v>0</v>
      </c>
    </row>
    <row r="4291" spans="1:44" x14ac:dyDescent="0.25">
      <c r="A4291" s="178"/>
      <c r="B4291" s="55" t="str">
        <f>_xlfn.IFNA(VLOOKUP(A4291,'Ajánlatkérő(k) adatai'!$B$4:$C$205,2,0),"")</f>
        <v/>
      </c>
      <c r="C4291" s="178"/>
      <c r="D4291" s="55" t="str">
        <f>_xlfn.IFNA(VLOOKUP(C4291,'Számlafizető(k) adatai'!$C$4:$D$203,2,0),"")</f>
        <v/>
      </c>
      <c r="E4291" s="55" t="str">
        <f>_xlfn.IFNA(VLOOKUP(C4291,'Számlafizető(k) adatai'!$C$4:$M$203,11,0),"")</f>
        <v/>
      </c>
      <c r="F4291" s="178"/>
      <c r="G4291" s="178"/>
      <c r="H4291" s="178"/>
      <c r="I4291" s="55" t="str">
        <f>IF(F4291="","",VLOOKUP(LEFT(F4291,5),'Technikai cellák'!B:C,2,0))</f>
        <v/>
      </c>
      <c r="J4291" s="55" t="str">
        <f>IF(F4291="","",VLOOKUP(I4291,'Technikai cellák'!$C$1:$D$12,2,0))</f>
        <v/>
      </c>
      <c r="K4291" s="179"/>
      <c r="L4291" s="67" t="str">
        <f t="shared" si="1291"/>
        <v/>
      </c>
      <c r="M4291" s="68">
        <f t="shared" si="1292"/>
        <v>0</v>
      </c>
      <c r="N4291" s="66">
        <f t="shared" si="1293"/>
        <v>0</v>
      </c>
      <c r="O4291" s="152"/>
      <c r="P4291" s="172">
        <f t="shared" si="1290"/>
        <v>0</v>
      </c>
      <c r="Q4291" s="69">
        <f t="shared" si="1294"/>
        <v>0</v>
      </c>
      <c r="R4291" s="62">
        <f t="shared" si="1295"/>
        <v>0</v>
      </c>
      <c r="S4291" s="153"/>
      <c r="T4291" s="118" t="str">
        <f t="shared" si="1296"/>
        <v/>
      </c>
      <c r="U4291" s="154"/>
      <c r="V4291" s="154"/>
      <c r="W4291" s="154"/>
      <c r="X4291" s="154"/>
      <c r="Y4291" s="154"/>
      <c r="Z4291" s="154"/>
      <c r="AA4291" s="154"/>
      <c r="AB4291" s="154"/>
      <c r="AC4291" s="154"/>
      <c r="AD4291" s="154"/>
      <c r="AE4291" s="154"/>
      <c r="AF4291" s="154"/>
      <c r="AG4291" s="63">
        <f t="shared" si="1297"/>
        <v>0</v>
      </c>
      <c r="AH4291" s="56">
        <f t="shared" si="1298"/>
        <v>0</v>
      </c>
      <c r="AI4291" s="56">
        <f t="shared" si="1299"/>
        <v>0</v>
      </c>
      <c r="AJ4291" s="56">
        <f t="shared" si="1300"/>
        <v>0</v>
      </c>
      <c r="AK4291" s="56">
        <f t="shared" si="1301"/>
        <v>0</v>
      </c>
      <c r="AL4291" s="56">
        <f t="shared" si="1302"/>
        <v>0</v>
      </c>
      <c r="AM4291" s="56">
        <f t="shared" si="1303"/>
        <v>0</v>
      </c>
      <c r="AN4291" s="56">
        <f t="shared" si="1304"/>
        <v>0</v>
      </c>
      <c r="AO4291" s="56">
        <f t="shared" si="1305"/>
        <v>0</v>
      </c>
      <c r="AP4291" s="56">
        <f t="shared" si="1306"/>
        <v>0</v>
      </c>
      <c r="AQ4291" s="56">
        <f t="shared" si="1307"/>
        <v>0</v>
      </c>
      <c r="AR4291" s="86">
        <f t="shared" si="1308"/>
        <v>0</v>
      </c>
    </row>
    <row r="4292" spans="1:44" x14ac:dyDescent="0.25">
      <c r="A4292" s="178"/>
      <c r="B4292" s="55" t="str">
        <f>_xlfn.IFNA(VLOOKUP(A4292,'Ajánlatkérő(k) adatai'!$B$4:$C$205,2,0),"")</f>
        <v/>
      </c>
      <c r="C4292" s="178"/>
      <c r="D4292" s="55" t="str">
        <f>_xlfn.IFNA(VLOOKUP(C4292,'Számlafizető(k) adatai'!$C$4:$D$203,2,0),"")</f>
        <v/>
      </c>
      <c r="E4292" s="55" t="str">
        <f>_xlfn.IFNA(VLOOKUP(C4292,'Számlafizető(k) adatai'!$C$4:$M$203,11,0),"")</f>
        <v/>
      </c>
      <c r="F4292" s="178"/>
      <c r="G4292" s="178"/>
      <c r="H4292" s="178"/>
      <c r="I4292" s="55" t="str">
        <f>IF(F4292="","",VLOOKUP(LEFT(F4292,5),'Technikai cellák'!B:C,2,0))</f>
        <v/>
      </c>
      <c r="J4292" s="55" t="str">
        <f>IF(F4292="","",VLOOKUP(I4292,'Technikai cellák'!$C$1:$D$12,2,0))</f>
        <v/>
      </c>
      <c r="K4292" s="179"/>
      <c r="L4292" s="67" t="str">
        <f t="shared" si="1291"/>
        <v/>
      </c>
      <c r="M4292" s="68">
        <f t="shared" si="1292"/>
        <v>0</v>
      </c>
      <c r="N4292" s="66">
        <f t="shared" si="1293"/>
        <v>0</v>
      </c>
      <c r="O4292" s="152"/>
      <c r="P4292" s="172">
        <f t="shared" si="1290"/>
        <v>0</v>
      </c>
      <c r="Q4292" s="69">
        <f t="shared" si="1294"/>
        <v>0</v>
      </c>
      <c r="R4292" s="62">
        <f t="shared" si="1295"/>
        <v>0</v>
      </c>
      <c r="S4292" s="153"/>
      <c r="T4292" s="118" t="str">
        <f t="shared" si="1296"/>
        <v/>
      </c>
      <c r="U4292" s="154"/>
      <c r="V4292" s="154"/>
      <c r="W4292" s="154"/>
      <c r="X4292" s="154"/>
      <c r="Y4292" s="154"/>
      <c r="Z4292" s="154"/>
      <c r="AA4292" s="154"/>
      <c r="AB4292" s="154"/>
      <c r="AC4292" s="154"/>
      <c r="AD4292" s="154"/>
      <c r="AE4292" s="154"/>
      <c r="AF4292" s="154"/>
      <c r="AG4292" s="63">
        <f t="shared" si="1297"/>
        <v>0</v>
      </c>
      <c r="AH4292" s="56">
        <f t="shared" si="1298"/>
        <v>0</v>
      </c>
      <c r="AI4292" s="56">
        <f t="shared" si="1299"/>
        <v>0</v>
      </c>
      <c r="AJ4292" s="56">
        <f t="shared" si="1300"/>
        <v>0</v>
      </c>
      <c r="AK4292" s="56">
        <f t="shared" si="1301"/>
        <v>0</v>
      </c>
      <c r="AL4292" s="56">
        <f t="shared" si="1302"/>
        <v>0</v>
      </c>
      <c r="AM4292" s="56">
        <f t="shared" si="1303"/>
        <v>0</v>
      </c>
      <c r="AN4292" s="56">
        <f t="shared" si="1304"/>
        <v>0</v>
      </c>
      <c r="AO4292" s="56">
        <f t="shared" si="1305"/>
        <v>0</v>
      </c>
      <c r="AP4292" s="56">
        <f t="shared" si="1306"/>
        <v>0</v>
      </c>
      <c r="AQ4292" s="56">
        <f t="shared" si="1307"/>
        <v>0</v>
      </c>
      <c r="AR4292" s="86">
        <f t="shared" si="1308"/>
        <v>0</v>
      </c>
    </row>
    <row r="4293" spans="1:44" x14ac:dyDescent="0.25">
      <c r="A4293" s="178"/>
      <c r="B4293" s="55" t="str">
        <f>_xlfn.IFNA(VLOOKUP(A4293,'Ajánlatkérő(k) adatai'!$B$4:$C$205,2,0),"")</f>
        <v/>
      </c>
      <c r="C4293" s="178"/>
      <c r="D4293" s="55" t="str">
        <f>_xlfn.IFNA(VLOOKUP(C4293,'Számlafizető(k) adatai'!$C$4:$D$203,2,0),"")</f>
        <v/>
      </c>
      <c r="E4293" s="55" t="str">
        <f>_xlfn.IFNA(VLOOKUP(C4293,'Számlafizető(k) adatai'!$C$4:$M$203,11,0),"")</f>
        <v/>
      </c>
      <c r="F4293" s="178"/>
      <c r="G4293" s="178"/>
      <c r="H4293" s="178"/>
      <c r="I4293" s="55" t="str">
        <f>IF(F4293="","",VLOOKUP(LEFT(F4293,5),'Technikai cellák'!B:C,2,0))</f>
        <v/>
      </c>
      <c r="J4293" s="55" t="str">
        <f>IF(F4293="","",VLOOKUP(I4293,'Technikai cellák'!$C$1:$D$12,2,0))</f>
        <v/>
      </c>
      <c r="K4293" s="179"/>
      <c r="L4293" s="67" t="str">
        <f t="shared" si="1291"/>
        <v/>
      </c>
      <c r="M4293" s="68">
        <f t="shared" si="1292"/>
        <v>0</v>
      </c>
      <c r="N4293" s="66">
        <f t="shared" si="1293"/>
        <v>0</v>
      </c>
      <c r="O4293" s="152"/>
      <c r="P4293" s="172">
        <f t="shared" si="1290"/>
        <v>0</v>
      </c>
      <c r="Q4293" s="69">
        <f t="shared" si="1294"/>
        <v>0</v>
      </c>
      <c r="R4293" s="62">
        <f t="shared" si="1295"/>
        <v>0</v>
      </c>
      <c r="S4293" s="153"/>
      <c r="T4293" s="118" t="str">
        <f t="shared" si="1296"/>
        <v/>
      </c>
      <c r="U4293" s="154"/>
      <c r="V4293" s="154"/>
      <c r="W4293" s="154"/>
      <c r="X4293" s="154"/>
      <c r="Y4293" s="154"/>
      <c r="Z4293" s="154"/>
      <c r="AA4293" s="154"/>
      <c r="AB4293" s="154"/>
      <c r="AC4293" s="154"/>
      <c r="AD4293" s="154"/>
      <c r="AE4293" s="154"/>
      <c r="AF4293" s="154"/>
      <c r="AG4293" s="63">
        <f t="shared" si="1297"/>
        <v>0</v>
      </c>
      <c r="AH4293" s="56">
        <f t="shared" si="1298"/>
        <v>0</v>
      </c>
      <c r="AI4293" s="56">
        <f t="shared" si="1299"/>
        <v>0</v>
      </c>
      <c r="AJ4293" s="56">
        <f t="shared" si="1300"/>
        <v>0</v>
      </c>
      <c r="AK4293" s="56">
        <f t="shared" si="1301"/>
        <v>0</v>
      </c>
      <c r="AL4293" s="56">
        <f t="shared" si="1302"/>
        <v>0</v>
      </c>
      <c r="AM4293" s="56">
        <f t="shared" si="1303"/>
        <v>0</v>
      </c>
      <c r="AN4293" s="56">
        <f t="shared" si="1304"/>
        <v>0</v>
      </c>
      <c r="AO4293" s="56">
        <f t="shared" si="1305"/>
        <v>0</v>
      </c>
      <c r="AP4293" s="56">
        <f t="shared" si="1306"/>
        <v>0</v>
      </c>
      <c r="AQ4293" s="56">
        <f t="shared" si="1307"/>
        <v>0</v>
      </c>
      <c r="AR4293" s="86">
        <f t="shared" si="1308"/>
        <v>0</v>
      </c>
    </row>
    <row r="4294" spans="1:44" x14ac:dyDescent="0.25">
      <c r="A4294" s="178"/>
      <c r="B4294" s="55" t="str">
        <f>_xlfn.IFNA(VLOOKUP(A4294,'Ajánlatkérő(k) adatai'!$B$4:$C$205,2,0),"")</f>
        <v/>
      </c>
      <c r="C4294" s="178"/>
      <c r="D4294" s="55" t="str">
        <f>_xlfn.IFNA(VLOOKUP(C4294,'Számlafizető(k) adatai'!$C$4:$D$203,2,0),"")</f>
        <v/>
      </c>
      <c r="E4294" s="55" t="str">
        <f>_xlfn.IFNA(VLOOKUP(C4294,'Számlafizető(k) adatai'!$C$4:$M$203,11,0),"")</f>
        <v/>
      </c>
      <c r="F4294" s="178"/>
      <c r="G4294" s="178"/>
      <c r="H4294" s="178"/>
      <c r="I4294" s="55" t="str">
        <f>IF(F4294="","",VLOOKUP(LEFT(F4294,5),'Technikai cellák'!B:C,2,0))</f>
        <v/>
      </c>
      <c r="J4294" s="55" t="str">
        <f>IF(F4294="","",VLOOKUP(I4294,'Technikai cellák'!$C$1:$D$12,2,0))</f>
        <v/>
      </c>
      <c r="K4294" s="179"/>
      <c r="L4294" s="67" t="str">
        <f t="shared" si="1291"/>
        <v/>
      </c>
      <c r="M4294" s="68">
        <f t="shared" si="1292"/>
        <v>0</v>
      </c>
      <c r="N4294" s="66">
        <f t="shared" si="1293"/>
        <v>0</v>
      </c>
      <c r="O4294" s="152"/>
      <c r="P4294" s="172">
        <f t="shared" si="1290"/>
        <v>0</v>
      </c>
      <c r="Q4294" s="69">
        <f t="shared" si="1294"/>
        <v>0</v>
      </c>
      <c r="R4294" s="62">
        <f t="shared" si="1295"/>
        <v>0</v>
      </c>
      <c r="S4294" s="153"/>
      <c r="T4294" s="118" t="str">
        <f t="shared" si="1296"/>
        <v/>
      </c>
      <c r="U4294" s="154"/>
      <c r="V4294" s="154"/>
      <c r="W4294" s="154"/>
      <c r="X4294" s="154"/>
      <c r="Y4294" s="154"/>
      <c r="Z4294" s="154"/>
      <c r="AA4294" s="154"/>
      <c r="AB4294" s="154"/>
      <c r="AC4294" s="154"/>
      <c r="AD4294" s="154"/>
      <c r="AE4294" s="154"/>
      <c r="AF4294" s="154"/>
      <c r="AG4294" s="63">
        <f t="shared" si="1297"/>
        <v>0</v>
      </c>
      <c r="AH4294" s="56">
        <f t="shared" si="1298"/>
        <v>0</v>
      </c>
      <c r="AI4294" s="56">
        <f t="shared" si="1299"/>
        <v>0</v>
      </c>
      <c r="AJ4294" s="56">
        <f t="shared" si="1300"/>
        <v>0</v>
      </c>
      <c r="AK4294" s="56">
        <f t="shared" si="1301"/>
        <v>0</v>
      </c>
      <c r="AL4294" s="56">
        <f t="shared" si="1302"/>
        <v>0</v>
      </c>
      <c r="AM4294" s="56">
        <f t="shared" si="1303"/>
        <v>0</v>
      </c>
      <c r="AN4294" s="56">
        <f t="shared" si="1304"/>
        <v>0</v>
      </c>
      <c r="AO4294" s="56">
        <f t="shared" si="1305"/>
        <v>0</v>
      </c>
      <c r="AP4294" s="56">
        <f t="shared" si="1306"/>
        <v>0</v>
      </c>
      <c r="AQ4294" s="56">
        <f t="shared" si="1307"/>
        <v>0</v>
      </c>
      <c r="AR4294" s="86">
        <f t="shared" si="1308"/>
        <v>0</v>
      </c>
    </row>
    <row r="4295" spans="1:44" x14ac:dyDescent="0.25">
      <c r="A4295" s="178"/>
      <c r="B4295" s="55" t="str">
        <f>_xlfn.IFNA(VLOOKUP(A4295,'Ajánlatkérő(k) adatai'!$B$4:$C$205,2,0),"")</f>
        <v/>
      </c>
      <c r="C4295" s="178"/>
      <c r="D4295" s="55" t="str">
        <f>_xlfn.IFNA(VLOOKUP(C4295,'Számlafizető(k) adatai'!$C$4:$D$203,2,0),"")</f>
        <v/>
      </c>
      <c r="E4295" s="55" t="str">
        <f>_xlfn.IFNA(VLOOKUP(C4295,'Számlafizető(k) adatai'!$C$4:$M$203,11,0),"")</f>
        <v/>
      </c>
      <c r="F4295" s="178"/>
      <c r="G4295" s="178"/>
      <c r="H4295" s="178"/>
      <c r="I4295" s="55" t="str">
        <f>IF(F4295="","",VLOOKUP(LEFT(F4295,5),'Technikai cellák'!B:C,2,0))</f>
        <v/>
      </c>
      <c r="J4295" s="55" t="str">
        <f>IF(F4295="","",VLOOKUP(I4295,'Technikai cellák'!$C$1:$D$12,2,0))</f>
        <v/>
      </c>
      <c r="K4295" s="179"/>
      <c r="L4295" s="67" t="str">
        <f t="shared" si="1291"/>
        <v/>
      </c>
      <c r="M4295" s="68">
        <f t="shared" si="1292"/>
        <v>0</v>
      </c>
      <c r="N4295" s="66">
        <f t="shared" si="1293"/>
        <v>0</v>
      </c>
      <c r="O4295" s="152"/>
      <c r="P4295" s="172">
        <f t="shared" si="1290"/>
        <v>0</v>
      </c>
      <c r="Q4295" s="69">
        <f t="shared" si="1294"/>
        <v>0</v>
      </c>
      <c r="R4295" s="62">
        <f t="shared" si="1295"/>
        <v>0</v>
      </c>
      <c r="S4295" s="153"/>
      <c r="T4295" s="118" t="str">
        <f t="shared" si="1296"/>
        <v/>
      </c>
      <c r="U4295" s="154"/>
      <c r="V4295" s="154"/>
      <c r="W4295" s="154"/>
      <c r="X4295" s="154"/>
      <c r="Y4295" s="154"/>
      <c r="Z4295" s="154"/>
      <c r="AA4295" s="154"/>
      <c r="AB4295" s="154"/>
      <c r="AC4295" s="154"/>
      <c r="AD4295" s="154"/>
      <c r="AE4295" s="154"/>
      <c r="AF4295" s="154"/>
      <c r="AG4295" s="63">
        <f t="shared" si="1297"/>
        <v>0</v>
      </c>
      <c r="AH4295" s="56">
        <f t="shared" si="1298"/>
        <v>0</v>
      </c>
      <c r="AI4295" s="56">
        <f t="shared" si="1299"/>
        <v>0</v>
      </c>
      <c r="AJ4295" s="56">
        <f t="shared" si="1300"/>
        <v>0</v>
      </c>
      <c r="AK4295" s="56">
        <f t="shared" si="1301"/>
        <v>0</v>
      </c>
      <c r="AL4295" s="56">
        <f t="shared" si="1302"/>
        <v>0</v>
      </c>
      <c r="AM4295" s="56">
        <f t="shared" si="1303"/>
        <v>0</v>
      </c>
      <c r="AN4295" s="56">
        <f t="shared" si="1304"/>
        <v>0</v>
      </c>
      <c r="AO4295" s="56">
        <f t="shared" si="1305"/>
        <v>0</v>
      </c>
      <c r="AP4295" s="56">
        <f t="shared" si="1306"/>
        <v>0</v>
      </c>
      <c r="AQ4295" s="56">
        <f t="shared" si="1307"/>
        <v>0</v>
      </c>
      <c r="AR4295" s="86">
        <f t="shared" si="1308"/>
        <v>0</v>
      </c>
    </row>
    <row r="4296" spans="1:44" x14ac:dyDescent="0.25">
      <c r="A4296" s="178"/>
      <c r="B4296" s="55" t="str">
        <f>_xlfn.IFNA(VLOOKUP(A4296,'Ajánlatkérő(k) adatai'!$B$4:$C$205,2,0),"")</f>
        <v/>
      </c>
      <c r="C4296" s="178"/>
      <c r="D4296" s="55" t="str">
        <f>_xlfn.IFNA(VLOOKUP(C4296,'Számlafizető(k) adatai'!$C$4:$D$203,2,0),"")</f>
        <v/>
      </c>
      <c r="E4296" s="55" t="str">
        <f>_xlfn.IFNA(VLOOKUP(C4296,'Számlafizető(k) adatai'!$C$4:$M$203,11,0),"")</f>
        <v/>
      </c>
      <c r="F4296" s="178"/>
      <c r="G4296" s="178"/>
      <c r="H4296" s="178"/>
      <c r="I4296" s="55" t="str">
        <f>IF(F4296="","",VLOOKUP(LEFT(F4296,5),'Technikai cellák'!B:C,2,0))</f>
        <v/>
      </c>
      <c r="J4296" s="55" t="str">
        <f>IF(F4296="","",VLOOKUP(I4296,'Technikai cellák'!$C$1:$D$12,2,0))</f>
        <v/>
      </c>
      <c r="K4296" s="179"/>
      <c r="L4296" s="67" t="str">
        <f t="shared" si="1291"/>
        <v/>
      </c>
      <c r="M4296" s="68">
        <f t="shared" si="1292"/>
        <v>0</v>
      </c>
      <c r="N4296" s="66">
        <f t="shared" si="1293"/>
        <v>0</v>
      </c>
      <c r="O4296" s="152"/>
      <c r="P4296" s="172">
        <f t="shared" si="1290"/>
        <v>0</v>
      </c>
      <c r="Q4296" s="69">
        <f t="shared" si="1294"/>
        <v>0</v>
      </c>
      <c r="R4296" s="62">
        <f t="shared" si="1295"/>
        <v>0</v>
      </c>
      <c r="S4296" s="153"/>
      <c r="T4296" s="118" t="str">
        <f t="shared" si="1296"/>
        <v/>
      </c>
      <c r="U4296" s="154"/>
      <c r="V4296" s="154"/>
      <c r="W4296" s="154"/>
      <c r="X4296" s="154"/>
      <c r="Y4296" s="154"/>
      <c r="Z4296" s="154"/>
      <c r="AA4296" s="154"/>
      <c r="AB4296" s="154"/>
      <c r="AC4296" s="154"/>
      <c r="AD4296" s="154"/>
      <c r="AE4296" s="154"/>
      <c r="AF4296" s="154"/>
      <c r="AG4296" s="63">
        <f t="shared" si="1297"/>
        <v>0</v>
      </c>
      <c r="AH4296" s="56">
        <f t="shared" si="1298"/>
        <v>0</v>
      </c>
      <c r="AI4296" s="56">
        <f t="shared" si="1299"/>
        <v>0</v>
      </c>
      <c r="AJ4296" s="56">
        <f t="shared" si="1300"/>
        <v>0</v>
      </c>
      <c r="AK4296" s="56">
        <f t="shared" si="1301"/>
        <v>0</v>
      </c>
      <c r="AL4296" s="56">
        <f t="shared" si="1302"/>
        <v>0</v>
      </c>
      <c r="AM4296" s="56">
        <f t="shared" si="1303"/>
        <v>0</v>
      </c>
      <c r="AN4296" s="56">
        <f t="shared" si="1304"/>
        <v>0</v>
      </c>
      <c r="AO4296" s="56">
        <f t="shared" si="1305"/>
        <v>0</v>
      </c>
      <c r="AP4296" s="56">
        <f t="shared" si="1306"/>
        <v>0</v>
      </c>
      <c r="AQ4296" s="56">
        <f t="shared" si="1307"/>
        <v>0</v>
      </c>
      <c r="AR4296" s="86">
        <f t="shared" si="1308"/>
        <v>0</v>
      </c>
    </row>
    <row r="4297" spans="1:44" x14ac:dyDescent="0.25">
      <c r="A4297" s="178"/>
      <c r="B4297" s="55" t="str">
        <f>_xlfn.IFNA(VLOOKUP(A4297,'Ajánlatkérő(k) adatai'!$B$4:$C$205,2,0),"")</f>
        <v/>
      </c>
      <c r="C4297" s="178"/>
      <c r="D4297" s="55" t="str">
        <f>_xlfn.IFNA(VLOOKUP(C4297,'Számlafizető(k) adatai'!$C$4:$D$203,2,0),"")</f>
        <v/>
      </c>
      <c r="E4297" s="55" t="str">
        <f>_xlfn.IFNA(VLOOKUP(C4297,'Számlafizető(k) adatai'!$C$4:$M$203,11,0),"")</f>
        <v/>
      </c>
      <c r="F4297" s="178"/>
      <c r="G4297" s="178"/>
      <c r="H4297" s="178"/>
      <c r="I4297" s="55" t="str">
        <f>IF(F4297="","",VLOOKUP(LEFT(F4297,5),'Technikai cellák'!B:C,2,0))</f>
        <v/>
      </c>
      <c r="J4297" s="55" t="str">
        <f>IF(F4297="","",VLOOKUP(I4297,'Technikai cellák'!$C$1:$D$12,2,0))</f>
        <v/>
      </c>
      <c r="K4297" s="179"/>
      <c r="L4297" s="67" t="str">
        <f t="shared" si="1291"/>
        <v/>
      </c>
      <c r="M4297" s="68">
        <f t="shared" si="1292"/>
        <v>0</v>
      </c>
      <c r="N4297" s="66">
        <f t="shared" si="1293"/>
        <v>0</v>
      </c>
      <c r="O4297" s="152"/>
      <c r="P4297" s="172">
        <f t="shared" si="1290"/>
        <v>0</v>
      </c>
      <c r="Q4297" s="69">
        <f t="shared" si="1294"/>
        <v>0</v>
      </c>
      <c r="R4297" s="62">
        <f t="shared" si="1295"/>
        <v>0</v>
      </c>
      <c r="S4297" s="153"/>
      <c r="T4297" s="118" t="str">
        <f t="shared" si="1296"/>
        <v/>
      </c>
      <c r="U4297" s="154"/>
      <c r="V4297" s="154"/>
      <c r="W4297" s="154"/>
      <c r="X4297" s="154"/>
      <c r="Y4297" s="154"/>
      <c r="Z4297" s="154"/>
      <c r="AA4297" s="154"/>
      <c r="AB4297" s="154"/>
      <c r="AC4297" s="154"/>
      <c r="AD4297" s="154"/>
      <c r="AE4297" s="154"/>
      <c r="AF4297" s="154"/>
      <c r="AG4297" s="63">
        <f t="shared" si="1297"/>
        <v>0</v>
      </c>
      <c r="AH4297" s="56">
        <f t="shared" si="1298"/>
        <v>0</v>
      </c>
      <c r="AI4297" s="56">
        <f t="shared" si="1299"/>
        <v>0</v>
      </c>
      <c r="AJ4297" s="56">
        <f t="shared" si="1300"/>
        <v>0</v>
      </c>
      <c r="AK4297" s="56">
        <f t="shared" si="1301"/>
        <v>0</v>
      </c>
      <c r="AL4297" s="56">
        <f t="shared" si="1302"/>
        <v>0</v>
      </c>
      <c r="AM4297" s="56">
        <f t="shared" si="1303"/>
        <v>0</v>
      </c>
      <c r="AN4297" s="56">
        <f t="shared" si="1304"/>
        <v>0</v>
      </c>
      <c r="AO4297" s="56">
        <f t="shared" si="1305"/>
        <v>0</v>
      </c>
      <c r="AP4297" s="56">
        <f t="shared" si="1306"/>
        <v>0</v>
      </c>
      <c r="AQ4297" s="56">
        <f t="shared" si="1307"/>
        <v>0</v>
      </c>
      <c r="AR4297" s="86">
        <f t="shared" si="1308"/>
        <v>0</v>
      </c>
    </row>
    <row r="4298" spans="1:44" x14ac:dyDescent="0.25">
      <c r="A4298" s="178"/>
      <c r="B4298" s="55" t="str">
        <f>_xlfn.IFNA(VLOOKUP(A4298,'Ajánlatkérő(k) adatai'!$B$4:$C$205,2,0),"")</f>
        <v/>
      </c>
      <c r="C4298" s="178"/>
      <c r="D4298" s="55" t="str">
        <f>_xlfn.IFNA(VLOOKUP(C4298,'Számlafizető(k) adatai'!$C$4:$D$203,2,0),"")</f>
        <v/>
      </c>
      <c r="E4298" s="55" t="str">
        <f>_xlfn.IFNA(VLOOKUP(C4298,'Számlafizető(k) adatai'!$C$4:$M$203,11,0),"")</f>
        <v/>
      </c>
      <c r="F4298" s="178"/>
      <c r="G4298" s="178"/>
      <c r="H4298" s="178"/>
      <c r="I4298" s="55" t="str">
        <f>IF(F4298="","",VLOOKUP(LEFT(F4298,5),'Technikai cellák'!B:C,2,0))</f>
        <v/>
      </c>
      <c r="J4298" s="55" t="str">
        <f>IF(F4298="","",VLOOKUP(I4298,'Technikai cellák'!$C$1:$D$12,2,0))</f>
        <v/>
      </c>
      <c r="K4298" s="179"/>
      <c r="L4298" s="67" t="str">
        <f t="shared" si="1291"/>
        <v/>
      </c>
      <c r="M4298" s="68">
        <f t="shared" si="1292"/>
        <v>0</v>
      </c>
      <c r="N4298" s="66">
        <f t="shared" si="1293"/>
        <v>0</v>
      </c>
      <c r="O4298" s="152"/>
      <c r="P4298" s="172">
        <f t="shared" si="1290"/>
        <v>0</v>
      </c>
      <c r="Q4298" s="69">
        <f t="shared" si="1294"/>
        <v>0</v>
      </c>
      <c r="R4298" s="62">
        <f t="shared" si="1295"/>
        <v>0</v>
      </c>
      <c r="S4298" s="153"/>
      <c r="T4298" s="118" t="str">
        <f t="shared" si="1296"/>
        <v/>
      </c>
      <c r="U4298" s="154"/>
      <c r="V4298" s="154"/>
      <c r="W4298" s="154"/>
      <c r="X4298" s="154"/>
      <c r="Y4298" s="154"/>
      <c r="Z4298" s="154"/>
      <c r="AA4298" s="154"/>
      <c r="AB4298" s="154"/>
      <c r="AC4298" s="154"/>
      <c r="AD4298" s="154"/>
      <c r="AE4298" s="154"/>
      <c r="AF4298" s="154"/>
      <c r="AG4298" s="63">
        <f t="shared" si="1297"/>
        <v>0</v>
      </c>
      <c r="AH4298" s="56">
        <f t="shared" si="1298"/>
        <v>0</v>
      </c>
      <c r="AI4298" s="56">
        <f t="shared" si="1299"/>
        <v>0</v>
      </c>
      <c r="AJ4298" s="56">
        <f t="shared" si="1300"/>
        <v>0</v>
      </c>
      <c r="AK4298" s="56">
        <f t="shared" si="1301"/>
        <v>0</v>
      </c>
      <c r="AL4298" s="56">
        <f t="shared" si="1302"/>
        <v>0</v>
      </c>
      <c r="AM4298" s="56">
        <f t="shared" si="1303"/>
        <v>0</v>
      </c>
      <c r="AN4298" s="56">
        <f t="shared" si="1304"/>
        <v>0</v>
      </c>
      <c r="AO4298" s="56">
        <f t="shared" si="1305"/>
        <v>0</v>
      </c>
      <c r="AP4298" s="56">
        <f t="shared" si="1306"/>
        <v>0</v>
      </c>
      <c r="AQ4298" s="56">
        <f t="shared" si="1307"/>
        <v>0</v>
      </c>
      <c r="AR4298" s="86">
        <f t="shared" si="1308"/>
        <v>0</v>
      </c>
    </row>
    <row r="4299" spans="1:44" x14ac:dyDescent="0.25">
      <c r="A4299" s="178"/>
      <c r="B4299" s="55" t="str">
        <f>_xlfn.IFNA(VLOOKUP(A4299,'Ajánlatkérő(k) adatai'!$B$4:$C$205,2,0),"")</f>
        <v/>
      </c>
      <c r="C4299" s="178"/>
      <c r="D4299" s="55" t="str">
        <f>_xlfn.IFNA(VLOOKUP(C4299,'Számlafizető(k) adatai'!$C$4:$D$203,2,0),"")</f>
        <v/>
      </c>
      <c r="E4299" s="55" t="str">
        <f>_xlfn.IFNA(VLOOKUP(C4299,'Számlafizető(k) adatai'!$C$4:$M$203,11,0),"")</f>
        <v/>
      </c>
      <c r="F4299" s="178"/>
      <c r="G4299" s="178"/>
      <c r="H4299" s="178"/>
      <c r="I4299" s="55" t="str">
        <f>IF(F4299="","",VLOOKUP(LEFT(F4299,5),'Technikai cellák'!B:C,2,0))</f>
        <v/>
      </c>
      <c r="J4299" s="55" t="str">
        <f>IF(F4299="","",VLOOKUP(I4299,'Technikai cellák'!$C$1:$D$12,2,0))</f>
        <v/>
      </c>
      <c r="K4299" s="179"/>
      <c r="L4299" s="67" t="str">
        <f t="shared" si="1291"/>
        <v/>
      </c>
      <c r="M4299" s="68">
        <f t="shared" si="1292"/>
        <v>0</v>
      </c>
      <c r="N4299" s="66">
        <f t="shared" si="1293"/>
        <v>0</v>
      </c>
      <c r="O4299" s="152"/>
      <c r="P4299" s="172">
        <f t="shared" si="1290"/>
        <v>0</v>
      </c>
      <c r="Q4299" s="69">
        <f t="shared" si="1294"/>
        <v>0</v>
      </c>
      <c r="R4299" s="62">
        <f t="shared" si="1295"/>
        <v>0</v>
      </c>
      <c r="S4299" s="153"/>
      <c r="T4299" s="118" t="str">
        <f t="shared" si="1296"/>
        <v/>
      </c>
      <c r="U4299" s="154"/>
      <c r="V4299" s="154"/>
      <c r="W4299" s="154"/>
      <c r="X4299" s="154"/>
      <c r="Y4299" s="154"/>
      <c r="Z4299" s="154"/>
      <c r="AA4299" s="154"/>
      <c r="AB4299" s="154"/>
      <c r="AC4299" s="154"/>
      <c r="AD4299" s="154"/>
      <c r="AE4299" s="154"/>
      <c r="AF4299" s="154"/>
      <c r="AG4299" s="63">
        <f t="shared" si="1297"/>
        <v>0</v>
      </c>
      <c r="AH4299" s="56">
        <f t="shared" si="1298"/>
        <v>0</v>
      </c>
      <c r="AI4299" s="56">
        <f t="shared" si="1299"/>
        <v>0</v>
      </c>
      <c r="AJ4299" s="56">
        <f t="shared" si="1300"/>
        <v>0</v>
      </c>
      <c r="AK4299" s="56">
        <f t="shared" si="1301"/>
        <v>0</v>
      </c>
      <c r="AL4299" s="56">
        <f t="shared" si="1302"/>
        <v>0</v>
      </c>
      <c r="AM4299" s="56">
        <f t="shared" si="1303"/>
        <v>0</v>
      </c>
      <c r="AN4299" s="56">
        <f t="shared" si="1304"/>
        <v>0</v>
      </c>
      <c r="AO4299" s="56">
        <f t="shared" si="1305"/>
        <v>0</v>
      </c>
      <c r="AP4299" s="56">
        <f t="shared" si="1306"/>
        <v>0</v>
      </c>
      <c r="AQ4299" s="56">
        <f t="shared" si="1307"/>
        <v>0</v>
      </c>
      <c r="AR4299" s="86">
        <f t="shared" si="1308"/>
        <v>0</v>
      </c>
    </row>
    <row r="4300" spans="1:44" x14ac:dyDescent="0.25">
      <c r="A4300" s="178"/>
      <c r="B4300" s="55" t="str">
        <f>_xlfn.IFNA(VLOOKUP(A4300,'Ajánlatkérő(k) adatai'!$B$4:$C$205,2,0),"")</f>
        <v/>
      </c>
      <c r="C4300" s="178"/>
      <c r="D4300" s="55" t="str">
        <f>_xlfn.IFNA(VLOOKUP(C4300,'Számlafizető(k) adatai'!$C$4:$D$203,2,0),"")</f>
        <v/>
      </c>
      <c r="E4300" s="55" t="str">
        <f>_xlfn.IFNA(VLOOKUP(C4300,'Számlafizető(k) adatai'!$C$4:$M$203,11,0),"")</f>
        <v/>
      </c>
      <c r="F4300" s="178"/>
      <c r="G4300" s="178"/>
      <c r="H4300" s="178"/>
      <c r="I4300" s="55" t="str">
        <f>IF(F4300="","",VLOOKUP(LEFT(F4300,5),'Technikai cellák'!B:C,2,0))</f>
        <v/>
      </c>
      <c r="J4300" s="55" t="str">
        <f>IF(F4300="","",VLOOKUP(I4300,'Technikai cellák'!$C$1:$D$12,2,0))</f>
        <v/>
      </c>
      <c r="K4300" s="179"/>
      <c r="L4300" s="67" t="str">
        <f t="shared" si="1291"/>
        <v/>
      </c>
      <c r="M4300" s="68">
        <f t="shared" si="1292"/>
        <v>0</v>
      </c>
      <c r="N4300" s="66">
        <f t="shared" si="1293"/>
        <v>0</v>
      </c>
      <c r="O4300" s="152"/>
      <c r="P4300" s="172">
        <f t="shared" si="1290"/>
        <v>0</v>
      </c>
      <c r="Q4300" s="69">
        <f t="shared" si="1294"/>
        <v>0</v>
      </c>
      <c r="R4300" s="62">
        <f t="shared" si="1295"/>
        <v>0</v>
      </c>
      <c r="S4300" s="153"/>
      <c r="T4300" s="118" t="str">
        <f t="shared" si="1296"/>
        <v/>
      </c>
      <c r="U4300" s="154"/>
      <c r="V4300" s="154"/>
      <c r="W4300" s="154"/>
      <c r="X4300" s="154"/>
      <c r="Y4300" s="154"/>
      <c r="Z4300" s="154"/>
      <c r="AA4300" s="154"/>
      <c r="AB4300" s="154"/>
      <c r="AC4300" s="154"/>
      <c r="AD4300" s="154"/>
      <c r="AE4300" s="154"/>
      <c r="AF4300" s="154"/>
      <c r="AG4300" s="63">
        <f t="shared" si="1297"/>
        <v>0</v>
      </c>
      <c r="AH4300" s="56">
        <f t="shared" si="1298"/>
        <v>0</v>
      </c>
      <c r="AI4300" s="56">
        <f t="shared" si="1299"/>
        <v>0</v>
      </c>
      <c r="AJ4300" s="56">
        <f t="shared" si="1300"/>
        <v>0</v>
      </c>
      <c r="AK4300" s="56">
        <f t="shared" si="1301"/>
        <v>0</v>
      </c>
      <c r="AL4300" s="56">
        <f t="shared" si="1302"/>
        <v>0</v>
      </c>
      <c r="AM4300" s="56">
        <f t="shared" si="1303"/>
        <v>0</v>
      </c>
      <c r="AN4300" s="56">
        <f t="shared" si="1304"/>
        <v>0</v>
      </c>
      <c r="AO4300" s="56">
        <f t="shared" si="1305"/>
        <v>0</v>
      </c>
      <c r="AP4300" s="56">
        <f t="shared" si="1306"/>
        <v>0</v>
      </c>
      <c r="AQ4300" s="56">
        <f t="shared" si="1307"/>
        <v>0</v>
      </c>
      <c r="AR4300" s="86">
        <f t="shared" si="1308"/>
        <v>0</v>
      </c>
    </row>
    <row r="4301" spans="1:44" x14ac:dyDescent="0.25">
      <c r="A4301" s="178"/>
      <c r="B4301" s="55" t="str">
        <f>_xlfn.IFNA(VLOOKUP(A4301,'Ajánlatkérő(k) adatai'!$B$4:$C$205,2,0),"")</f>
        <v/>
      </c>
      <c r="C4301" s="178"/>
      <c r="D4301" s="55" t="str">
        <f>_xlfn.IFNA(VLOOKUP(C4301,'Számlafizető(k) adatai'!$C$4:$D$203,2,0),"")</f>
        <v/>
      </c>
      <c r="E4301" s="55" t="str">
        <f>_xlfn.IFNA(VLOOKUP(C4301,'Számlafizető(k) adatai'!$C$4:$M$203,11,0),"")</f>
        <v/>
      </c>
      <c r="F4301" s="178"/>
      <c r="G4301" s="178"/>
      <c r="H4301" s="178"/>
      <c r="I4301" s="55" t="str">
        <f>IF(F4301="","",VLOOKUP(LEFT(F4301,5),'Technikai cellák'!B:C,2,0))</f>
        <v/>
      </c>
      <c r="J4301" s="55" t="str">
        <f>IF(F4301="","",VLOOKUP(I4301,'Technikai cellák'!$C$1:$D$12,2,0))</f>
        <v/>
      </c>
      <c r="K4301" s="179"/>
      <c r="L4301" s="67" t="str">
        <f t="shared" si="1291"/>
        <v/>
      </c>
      <c r="M4301" s="68">
        <f t="shared" si="1292"/>
        <v>0</v>
      </c>
      <c r="N4301" s="66">
        <f t="shared" si="1293"/>
        <v>0</v>
      </c>
      <c r="O4301" s="152"/>
      <c r="P4301" s="172">
        <f t="shared" si="1290"/>
        <v>0</v>
      </c>
      <c r="Q4301" s="69">
        <f t="shared" si="1294"/>
        <v>0</v>
      </c>
      <c r="R4301" s="62">
        <f t="shared" si="1295"/>
        <v>0</v>
      </c>
      <c r="S4301" s="153"/>
      <c r="T4301" s="118" t="str">
        <f t="shared" si="1296"/>
        <v/>
      </c>
      <c r="U4301" s="154"/>
      <c r="V4301" s="154"/>
      <c r="W4301" s="154"/>
      <c r="X4301" s="154"/>
      <c r="Y4301" s="154"/>
      <c r="Z4301" s="154"/>
      <c r="AA4301" s="154"/>
      <c r="AB4301" s="154"/>
      <c r="AC4301" s="154"/>
      <c r="AD4301" s="154"/>
      <c r="AE4301" s="154"/>
      <c r="AF4301" s="154"/>
      <c r="AG4301" s="63">
        <f t="shared" si="1297"/>
        <v>0</v>
      </c>
      <c r="AH4301" s="56">
        <f t="shared" si="1298"/>
        <v>0</v>
      </c>
      <c r="AI4301" s="56">
        <f t="shared" si="1299"/>
        <v>0</v>
      </c>
      <c r="AJ4301" s="56">
        <f t="shared" si="1300"/>
        <v>0</v>
      </c>
      <c r="AK4301" s="56">
        <f t="shared" si="1301"/>
        <v>0</v>
      </c>
      <c r="AL4301" s="56">
        <f t="shared" si="1302"/>
        <v>0</v>
      </c>
      <c r="AM4301" s="56">
        <f t="shared" si="1303"/>
        <v>0</v>
      </c>
      <c r="AN4301" s="56">
        <f t="shared" si="1304"/>
        <v>0</v>
      </c>
      <c r="AO4301" s="56">
        <f t="shared" si="1305"/>
        <v>0</v>
      </c>
      <c r="AP4301" s="56">
        <f t="shared" si="1306"/>
        <v>0</v>
      </c>
      <c r="AQ4301" s="56">
        <f t="shared" si="1307"/>
        <v>0</v>
      </c>
      <c r="AR4301" s="86">
        <f t="shared" si="1308"/>
        <v>0</v>
      </c>
    </row>
    <row r="4302" spans="1:44" x14ac:dyDescent="0.25">
      <c r="A4302" s="178"/>
      <c r="B4302" s="55" t="str">
        <f>_xlfn.IFNA(VLOOKUP(A4302,'Ajánlatkérő(k) adatai'!$B$4:$C$205,2,0),"")</f>
        <v/>
      </c>
      <c r="C4302" s="178"/>
      <c r="D4302" s="55" t="str">
        <f>_xlfn.IFNA(VLOOKUP(C4302,'Számlafizető(k) adatai'!$C$4:$D$203,2,0),"")</f>
        <v/>
      </c>
      <c r="E4302" s="55" t="str">
        <f>_xlfn.IFNA(VLOOKUP(C4302,'Számlafizető(k) adatai'!$C$4:$M$203,11,0),"")</f>
        <v/>
      </c>
      <c r="F4302" s="178"/>
      <c r="G4302" s="178"/>
      <c r="H4302" s="178"/>
      <c r="I4302" s="55" t="str">
        <f>IF(F4302="","",VLOOKUP(LEFT(F4302,5),'Technikai cellák'!B:C,2,0))</f>
        <v/>
      </c>
      <c r="J4302" s="55" t="str">
        <f>IF(F4302="","",VLOOKUP(I4302,'Technikai cellák'!$C$1:$D$12,2,0))</f>
        <v/>
      </c>
      <c r="K4302" s="179"/>
      <c r="L4302" s="67" t="str">
        <f t="shared" si="1291"/>
        <v/>
      </c>
      <c r="M4302" s="68">
        <f t="shared" si="1292"/>
        <v>0</v>
      </c>
      <c r="N4302" s="66">
        <f t="shared" si="1293"/>
        <v>0</v>
      </c>
      <c r="O4302" s="152"/>
      <c r="P4302" s="172">
        <f t="shared" si="1290"/>
        <v>0</v>
      </c>
      <c r="Q4302" s="69">
        <f t="shared" si="1294"/>
        <v>0</v>
      </c>
      <c r="R4302" s="62">
        <f t="shared" si="1295"/>
        <v>0</v>
      </c>
      <c r="S4302" s="153"/>
      <c r="T4302" s="118" t="str">
        <f t="shared" si="1296"/>
        <v/>
      </c>
      <c r="U4302" s="154"/>
      <c r="V4302" s="154"/>
      <c r="W4302" s="154"/>
      <c r="X4302" s="154"/>
      <c r="Y4302" s="154"/>
      <c r="Z4302" s="154"/>
      <c r="AA4302" s="154"/>
      <c r="AB4302" s="154"/>
      <c r="AC4302" s="154"/>
      <c r="AD4302" s="154"/>
      <c r="AE4302" s="154"/>
      <c r="AF4302" s="154"/>
      <c r="AG4302" s="63">
        <f t="shared" si="1297"/>
        <v>0</v>
      </c>
      <c r="AH4302" s="56">
        <f t="shared" si="1298"/>
        <v>0</v>
      </c>
      <c r="AI4302" s="56">
        <f t="shared" si="1299"/>
        <v>0</v>
      </c>
      <c r="AJ4302" s="56">
        <f t="shared" si="1300"/>
        <v>0</v>
      </c>
      <c r="AK4302" s="56">
        <f t="shared" si="1301"/>
        <v>0</v>
      </c>
      <c r="AL4302" s="56">
        <f t="shared" si="1302"/>
        <v>0</v>
      </c>
      <c r="AM4302" s="56">
        <f t="shared" si="1303"/>
        <v>0</v>
      </c>
      <c r="AN4302" s="56">
        <f t="shared" si="1304"/>
        <v>0</v>
      </c>
      <c r="AO4302" s="56">
        <f t="shared" si="1305"/>
        <v>0</v>
      </c>
      <c r="AP4302" s="56">
        <f t="shared" si="1306"/>
        <v>0</v>
      </c>
      <c r="AQ4302" s="56">
        <f t="shared" si="1307"/>
        <v>0</v>
      </c>
      <c r="AR4302" s="86">
        <f t="shared" si="1308"/>
        <v>0</v>
      </c>
    </row>
    <row r="4303" spans="1:44" x14ac:dyDescent="0.25">
      <c r="A4303" s="178"/>
      <c r="B4303" s="55" t="str">
        <f>_xlfn.IFNA(VLOOKUP(A4303,'Ajánlatkérő(k) adatai'!$B$4:$C$205,2,0),"")</f>
        <v/>
      </c>
      <c r="C4303" s="178"/>
      <c r="D4303" s="55" t="str">
        <f>_xlfn.IFNA(VLOOKUP(C4303,'Számlafizető(k) adatai'!$C$4:$D$203,2,0),"")</f>
        <v/>
      </c>
      <c r="E4303" s="55" t="str">
        <f>_xlfn.IFNA(VLOOKUP(C4303,'Számlafizető(k) adatai'!$C$4:$M$203,11,0),"")</f>
        <v/>
      </c>
      <c r="F4303" s="178"/>
      <c r="G4303" s="178"/>
      <c r="H4303" s="178"/>
      <c r="I4303" s="55" t="str">
        <f>IF(F4303="","",VLOOKUP(LEFT(F4303,5),'Technikai cellák'!B:C,2,0))</f>
        <v/>
      </c>
      <c r="J4303" s="55" t="str">
        <f>IF(F4303="","",VLOOKUP(I4303,'Technikai cellák'!$C$1:$D$12,2,0))</f>
        <v/>
      </c>
      <c r="K4303" s="179"/>
      <c r="L4303" s="67" t="str">
        <f t="shared" si="1291"/>
        <v/>
      </c>
      <c r="M4303" s="68">
        <f t="shared" si="1292"/>
        <v>0</v>
      </c>
      <c r="N4303" s="66">
        <f t="shared" si="1293"/>
        <v>0</v>
      </c>
      <c r="O4303" s="152"/>
      <c r="P4303" s="172">
        <f t="shared" si="1290"/>
        <v>0</v>
      </c>
      <c r="Q4303" s="69">
        <f t="shared" si="1294"/>
        <v>0</v>
      </c>
      <c r="R4303" s="62">
        <f t="shared" si="1295"/>
        <v>0</v>
      </c>
      <c r="S4303" s="153"/>
      <c r="T4303" s="118" t="str">
        <f t="shared" si="1296"/>
        <v/>
      </c>
      <c r="U4303" s="154"/>
      <c r="V4303" s="154"/>
      <c r="W4303" s="154"/>
      <c r="X4303" s="154"/>
      <c r="Y4303" s="154"/>
      <c r="Z4303" s="154"/>
      <c r="AA4303" s="154"/>
      <c r="AB4303" s="154"/>
      <c r="AC4303" s="154"/>
      <c r="AD4303" s="154"/>
      <c r="AE4303" s="154"/>
      <c r="AF4303" s="154"/>
      <c r="AG4303" s="63">
        <f t="shared" si="1297"/>
        <v>0</v>
      </c>
      <c r="AH4303" s="56">
        <f t="shared" si="1298"/>
        <v>0</v>
      </c>
      <c r="AI4303" s="56">
        <f t="shared" si="1299"/>
        <v>0</v>
      </c>
      <c r="AJ4303" s="56">
        <f t="shared" si="1300"/>
        <v>0</v>
      </c>
      <c r="AK4303" s="56">
        <f t="shared" si="1301"/>
        <v>0</v>
      </c>
      <c r="AL4303" s="56">
        <f t="shared" si="1302"/>
        <v>0</v>
      </c>
      <c r="AM4303" s="56">
        <f t="shared" si="1303"/>
        <v>0</v>
      </c>
      <c r="AN4303" s="56">
        <f t="shared" si="1304"/>
        <v>0</v>
      </c>
      <c r="AO4303" s="56">
        <f t="shared" si="1305"/>
        <v>0</v>
      </c>
      <c r="AP4303" s="56">
        <f t="shared" si="1306"/>
        <v>0</v>
      </c>
      <c r="AQ4303" s="56">
        <f t="shared" si="1307"/>
        <v>0</v>
      </c>
      <c r="AR4303" s="86">
        <f t="shared" si="1308"/>
        <v>0</v>
      </c>
    </row>
    <row r="4304" spans="1:44" x14ac:dyDescent="0.25">
      <c r="A4304" s="178"/>
      <c r="B4304" s="55" t="str">
        <f>_xlfn.IFNA(VLOOKUP(A4304,'Ajánlatkérő(k) adatai'!$B$4:$C$205,2,0),"")</f>
        <v/>
      </c>
      <c r="C4304" s="178"/>
      <c r="D4304" s="55" t="str">
        <f>_xlfn.IFNA(VLOOKUP(C4304,'Számlafizető(k) adatai'!$C$4:$D$203,2,0),"")</f>
        <v/>
      </c>
      <c r="E4304" s="55" t="str">
        <f>_xlfn.IFNA(VLOOKUP(C4304,'Számlafizető(k) adatai'!$C$4:$M$203,11,0),"")</f>
        <v/>
      </c>
      <c r="F4304" s="178"/>
      <c r="G4304" s="178"/>
      <c r="H4304" s="178"/>
      <c r="I4304" s="55" t="str">
        <f>IF(F4304="","",VLOOKUP(LEFT(F4304,5),'Technikai cellák'!B:C,2,0))</f>
        <v/>
      </c>
      <c r="J4304" s="55" t="str">
        <f>IF(F4304="","",VLOOKUP(I4304,'Technikai cellák'!$C$1:$D$12,2,0))</f>
        <v/>
      </c>
      <c r="K4304" s="179"/>
      <c r="L4304" s="67" t="str">
        <f t="shared" si="1291"/>
        <v/>
      </c>
      <c r="M4304" s="68">
        <f t="shared" si="1292"/>
        <v>0</v>
      </c>
      <c r="N4304" s="66">
        <f t="shared" si="1293"/>
        <v>0</v>
      </c>
      <c r="O4304" s="152"/>
      <c r="P4304" s="172">
        <f t="shared" ref="P4304:P4367" si="1309">ROUND((IF(K4304&lt;100,0,K4304*$C$7)/$C$8),0)</f>
        <v>0</v>
      </c>
      <c r="Q4304" s="69">
        <f t="shared" si="1294"/>
        <v>0</v>
      </c>
      <c r="R4304" s="62">
        <f t="shared" si="1295"/>
        <v>0</v>
      </c>
      <c r="S4304" s="153"/>
      <c r="T4304" s="118" t="str">
        <f t="shared" si="1296"/>
        <v/>
      </c>
      <c r="U4304" s="154"/>
      <c r="V4304" s="154"/>
      <c r="W4304" s="154"/>
      <c r="X4304" s="154"/>
      <c r="Y4304" s="154"/>
      <c r="Z4304" s="154"/>
      <c r="AA4304" s="154"/>
      <c r="AB4304" s="154"/>
      <c r="AC4304" s="154"/>
      <c r="AD4304" s="154"/>
      <c r="AE4304" s="154"/>
      <c r="AF4304" s="154"/>
      <c r="AG4304" s="63">
        <f t="shared" si="1297"/>
        <v>0</v>
      </c>
      <c r="AH4304" s="56">
        <f t="shared" si="1298"/>
        <v>0</v>
      </c>
      <c r="AI4304" s="56">
        <f t="shared" si="1299"/>
        <v>0</v>
      </c>
      <c r="AJ4304" s="56">
        <f t="shared" si="1300"/>
        <v>0</v>
      </c>
      <c r="AK4304" s="56">
        <f t="shared" si="1301"/>
        <v>0</v>
      </c>
      <c r="AL4304" s="56">
        <f t="shared" si="1302"/>
        <v>0</v>
      </c>
      <c r="AM4304" s="56">
        <f t="shared" si="1303"/>
        <v>0</v>
      </c>
      <c r="AN4304" s="56">
        <f t="shared" si="1304"/>
        <v>0</v>
      </c>
      <c r="AO4304" s="56">
        <f t="shared" si="1305"/>
        <v>0</v>
      </c>
      <c r="AP4304" s="56">
        <f t="shared" si="1306"/>
        <v>0</v>
      </c>
      <c r="AQ4304" s="56">
        <f t="shared" si="1307"/>
        <v>0</v>
      </c>
      <c r="AR4304" s="86">
        <f t="shared" si="1308"/>
        <v>0</v>
      </c>
    </row>
    <row r="4305" spans="1:44" x14ac:dyDescent="0.25">
      <c r="A4305" s="178"/>
      <c r="B4305" s="55" t="str">
        <f>_xlfn.IFNA(VLOOKUP(A4305,'Ajánlatkérő(k) adatai'!$B$4:$C$205,2,0),"")</f>
        <v/>
      </c>
      <c r="C4305" s="178"/>
      <c r="D4305" s="55" t="str">
        <f>_xlfn.IFNA(VLOOKUP(C4305,'Számlafizető(k) adatai'!$C$4:$D$203,2,0),"")</f>
        <v/>
      </c>
      <c r="E4305" s="55" t="str">
        <f>_xlfn.IFNA(VLOOKUP(C4305,'Számlafizető(k) adatai'!$C$4:$M$203,11,0),"")</f>
        <v/>
      </c>
      <c r="F4305" s="178"/>
      <c r="G4305" s="178"/>
      <c r="H4305" s="178"/>
      <c r="I4305" s="55" t="str">
        <f>IF(F4305="","",VLOOKUP(LEFT(F4305,5),'Technikai cellák'!B:C,2,0))</f>
        <v/>
      </c>
      <c r="J4305" s="55" t="str">
        <f>IF(F4305="","",VLOOKUP(I4305,'Technikai cellák'!$C$1:$D$12,2,0))</f>
        <v/>
      </c>
      <c r="K4305" s="179"/>
      <c r="L4305" s="67" t="str">
        <f t="shared" si="1291"/>
        <v/>
      </c>
      <c r="M4305" s="68">
        <f t="shared" si="1292"/>
        <v>0</v>
      </c>
      <c r="N4305" s="66">
        <f t="shared" si="1293"/>
        <v>0</v>
      </c>
      <c r="O4305" s="152"/>
      <c r="P4305" s="172">
        <f t="shared" si="1309"/>
        <v>0</v>
      </c>
      <c r="Q4305" s="69">
        <f t="shared" si="1294"/>
        <v>0</v>
      </c>
      <c r="R4305" s="62">
        <f t="shared" si="1295"/>
        <v>0</v>
      </c>
      <c r="S4305" s="153"/>
      <c r="T4305" s="118" t="str">
        <f t="shared" si="1296"/>
        <v/>
      </c>
      <c r="U4305" s="154"/>
      <c r="V4305" s="154"/>
      <c r="W4305" s="154"/>
      <c r="X4305" s="154"/>
      <c r="Y4305" s="154"/>
      <c r="Z4305" s="154"/>
      <c r="AA4305" s="154"/>
      <c r="AB4305" s="154"/>
      <c r="AC4305" s="154"/>
      <c r="AD4305" s="154"/>
      <c r="AE4305" s="154"/>
      <c r="AF4305" s="154"/>
      <c r="AG4305" s="63">
        <f t="shared" si="1297"/>
        <v>0</v>
      </c>
      <c r="AH4305" s="56">
        <f t="shared" si="1298"/>
        <v>0</v>
      </c>
      <c r="AI4305" s="56">
        <f t="shared" si="1299"/>
        <v>0</v>
      </c>
      <c r="AJ4305" s="56">
        <f t="shared" si="1300"/>
        <v>0</v>
      </c>
      <c r="AK4305" s="56">
        <f t="shared" si="1301"/>
        <v>0</v>
      </c>
      <c r="AL4305" s="56">
        <f t="shared" si="1302"/>
        <v>0</v>
      </c>
      <c r="AM4305" s="56">
        <f t="shared" si="1303"/>
        <v>0</v>
      </c>
      <c r="AN4305" s="56">
        <f t="shared" si="1304"/>
        <v>0</v>
      </c>
      <c r="AO4305" s="56">
        <f t="shared" si="1305"/>
        <v>0</v>
      </c>
      <c r="AP4305" s="56">
        <f t="shared" si="1306"/>
        <v>0</v>
      </c>
      <c r="AQ4305" s="56">
        <f t="shared" si="1307"/>
        <v>0</v>
      </c>
      <c r="AR4305" s="86">
        <f t="shared" si="1308"/>
        <v>0</v>
      </c>
    </row>
    <row r="4306" spans="1:44" x14ac:dyDescent="0.25">
      <c r="A4306" s="178"/>
      <c r="B4306" s="55" t="str">
        <f>_xlfn.IFNA(VLOOKUP(A4306,'Ajánlatkérő(k) adatai'!$B$4:$C$205,2,0),"")</f>
        <v/>
      </c>
      <c r="C4306" s="178"/>
      <c r="D4306" s="55" t="str">
        <f>_xlfn.IFNA(VLOOKUP(C4306,'Számlafizető(k) adatai'!$C$4:$D$203,2,0),"")</f>
        <v/>
      </c>
      <c r="E4306" s="55" t="str">
        <f>_xlfn.IFNA(VLOOKUP(C4306,'Számlafizető(k) adatai'!$C$4:$M$203,11,0),"")</f>
        <v/>
      </c>
      <c r="F4306" s="178"/>
      <c r="G4306" s="178"/>
      <c r="H4306" s="178"/>
      <c r="I4306" s="55" t="str">
        <f>IF(F4306="","",VLOOKUP(LEFT(F4306,5),'Technikai cellák'!B:C,2,0))</f>
        <v/>
      </c>
      <c r="J4306" s="55" t="str">
        <f>IF(F4306="","",VLOOKUP(I4306,'Technikai cellák'!$C$1:$D$12,2,0))</f>
        <v/>
      </c>
      <c r="K4306" s="179"/>
      <c r="L4306" s="67" t="str">
        <f t="shared" si="1291"/>
        <v/>
      </c>
      <c r="M4306" s="68">
        <f t="shared" si="1292"/>
        <v>0</v>
      </c>
      <c r="N4306" s="66">
        <f t="shared" si="1293"/>
        <v>0</v>
      </c>
      <c r="O4306" s="152"/>
      <c r="P4306" s="172">
        <f t="shared" si="1309"/>
        <v>0</v>
      </c>
      <c r="Q4306" s="69">
        <f t="shared" si="1294"/>
        <v>0</v>
      </c>
      <c r="R4306" s="62">
        <f t="shared" si="1295"/>
        <v>0</v>
      </c>
      <c r="S4306" s="153"/>
      <c r="T4306" s="118" t="str">
        <f t="shared" si="1296"/>
        <v/>
      </c>
      <c r="U4306" s="154"/>
      <c r="V4306" s="154"/>
      <c r="W4306" s="154"/>
      <c r="X4306" s="154"/>
      <c r="Y4306" s="154"/>
      <c r="Z4306" s="154"/>
      <c r="AA4306" s="154"/>
      <c r="AB4306" s="154"/>
      <c r="AC4306" s="154"/>
      <c r="AD4306" s="154"/>
      <c r="AE4306" s="154"/>
      <c r="AF4306" s="154"/>
      <c r="AG4306" s="63">
        <f t="shared" si="1297"/>
        <v>0</v>
      </c>
      <c r="AH4306" s="56">
        <f t="shared" si="1298"/>
        <v>0</v>
      </c>
      <c r="AI4306" s="56">
        <f t="shared" si="1299"/>
        <v>0</v>
      </c>
      <c r="AJ4306" s="56">
        <f t="shared" si="1300"/>
        <v>0</v>
      </c>
      <c r="AK4306" s="56">
        <f t="shared" si="1301"/>
        <v>0</v>
      </c>
      <c r="AL4306" s="56">
        <f t="shared" si="1302"/>
        <v>0</v>
      </c>
      <c r="AM4306" s="56">
        <f t="shared" si="1303"/>
        <v>0</v>
      </c>
      <c r="AN4306" s="56">
        <f t="shared" si="1304"/>
        <v>0</v>
      </c>
      <c r="AO4306" s="56">
        <f t="shared" si="1305"/>
        <v>0</v>
      </c>
      <c r="AP4306" s="56">
        <f t="shared" si="1306"/>
        <v>0</v>
      </c>
      <c r="AQ4306" s="56">
        <f t="shared" si="1307"/>
        <v>0</v>
      </c>
      <c r="AR4306" s="86">
        <f t="shared" si="1308"/>
        <v>0</v>
      </c>
    </row>
    <row r="4307" spans="1:44" x14ac:dyDescent="0.25">
      <c r="A4307" s="178"/>
      <c r="B4307" s="55" t="str">
        <f>_xlfn.IFNA(VLOOKUP(A4307,'Ajánlatkérő(k) adatai'!$B$4:$C$205,2,0),"")</f>
        <v/>
      </c>
      <c r="C4307" s="178"/>
      <c r="D4307" s="55" t="str">
        <f>_xlfn.IFNA(VLOOKUP(C4307,'Számlafizető(k) adatai'!$C$4:$D$203,2,0),"")</f>
        <v/>
      </c>
      <c r="E4307" s="55" t="str">
        <f>_xlfn.IFNA(VLOOKUP(C4307,'Számlafizető(k) adatai'!$C$4:$M$203,11,0),"")</f>
        <v/>
      </c>
      <c r="F4307" s="178"/>
      <c r="G4307" s="178"/>
      <c r="H4307" s="178"/>
      <c r="I4307" s="55" t="str">
        <f>IF(F4307="","",VLOOKUP(LEFT(F4307,5),'Technikai cellák'!B:C,2,0))</f>
        <v/>
      </c>
      <c r="J4307" s="55" t="str">
        <f>IF(F4307="","",VLOOKUP(I4307,'Technikai cellák'!$C$1:$D$12,2,0))</f>
        <v/>
      </c>
      <c r="K4307" s="179"/>
      <c r="L4307" s="67" t="str">
        <f t="shared" si="1291"/>
        <v/>
      </c>
      <c r="M4307" s="68">
        <f t="shared" si="1292"/>
        <v>0</v>
      </c>
      <c r="N4307" s="66">
        <f t="shared" si="1293"/>
        <v>0</v>
      </c>
      <c r="O4307" s="152"/>
      <c r="P4307" s="172">
        <f t="shared" si="1309"/>
        <v>0</v>
      </c>
      <c r="Q4307" s="69">
        <f t="shared" si="1294"/>
        <v>0</v>
      </c>
      <c r="R4307" s="62">
        <f t="shared" si="1295"/>
        <v>0</v>
      </c>
      <c r="S4307" s="153"/>
      <c r="T4307" s="118" t="str">
        <f t="shared" si="1296"/>
        <v/>
      </c>
      <c r="U4307" s="154"/>
      <c r="V4307" s="154"/>
      <c r="W4307" s="154"/>
      <c r="X4307" s="154"/>
      <c r="Y4307" s="154"/>
      <c r="Z4307" s="154"/>
      <c r="AA4307" s="154"/>
      <c r="AB4307" s="154"/>
      <c r="AC4307" s="154"/>
      <c r="AD4307" s="154"/>
      <c r="AE4307" s="154"/>
      <c r="AF4307" s="154"/>
      <c r="AG4307" s="63">
        <f t="shared" si="1297"/>
        <v>0</v>
      </c>
      <c r="AH4307" s="56">
        <f t="shared" si="1298"/>
        <v>0</v>
      </c>
      <c r="AI4307" s="56">
        <f t="shared" si="1299"/>
        <v>0</v>
      </c>
      <c r="AJ4307" s="56">
        <f t="shared" si="1300"/>
        <v>0</v>
      </c>
      <c r="AK4307" s="56">
        <f t="shared" si="1301"/>
        <v>0</v>
      </c>
      <c r="AL4307" s="56">
        <f t="shared" si="1302"/>
        <v>0</v>
      </c>
      <c r="AM4307" s="56">
        <f t="shared" si="1303"/>
        <v>0</v>
      </c>
      <c r="AN4307" s="56">
        <f t="shared" si="1304"/>
        <v>0</v>
      </c>
      <c r="AO4307" s="56">
        <f t="shared" si="1305"/>
        <v>0</v>
      </c>
      <c r="AP4307" s="56">
        <f t="shared" si="1306"/>
        <v>0</v>
      </c>
      <c r="AQ4307" s="56">
        <f t="shared" si="1307"/>
        <v>0</v>
      </c>
      <c r="AR4307" s="86">
        <f t="shared" si="1308"/>
        <v>0</v>
      </c>
    </row>
    <row r="4308" spans="1:44" x14ac:dyDescent="0.25">
      <c r="A4308" s="178"/>
      <c r="B4308" s="55" t="str">
        <f>_xlfn.IFNA(VLOOKUP(A4308,'Ajánlatkérő(k) adatai'!$B$4:$C$205,2,0),"")</f>
        <v/>
      </c>
      <c r="C4308" s="178"/>
      <c r="D4308" s="55" t="str">
        <f>_xlfn.IFNA(VLOOKUP(C4308,'Számlafizető(k) adatai'!$C$4:$D$203,2,0),"")</f>
        <v/>
      </c>
      <c r="E4308" s="55" t="str">
        <f>_xlfn.IFNA(VLOOKUP(C4308,'Számlafizető(k) adatai'!$C$4:$M$203,11,0),"")</f>
        <v/>
      </c>
      <c r="F4308" s="178"/>
      <c r="G4308" s="178"/>
      <c r="H4308" s="178"/>
      <c r="I4308" s="55" t="str">
        <f>IF(F4308="","",VLOOKUP(LEFT(F4308,5),'Technikai cellák'!B:C,2,0))</f>
        <v/>
      </c>
      <c r="J4308" s="55" t="str">
        <f>IF(F4308="","",VLOOKUP(I4308,'Technikai cellák'!$C$1:$D$12,2,0))</f>
        <v/>
      </c>
      <c r="K4308" s="179"/>
      <c r="L4308" s="67" t="str">
        <f t="shared" si="1291"/>
        <v/>
      </c>
      <c r="M4308" s="68">
        <f t="shared" si="1292"/>
        <v>0</v>
      </c>
      <c r="N4308" s="66">
        <f t="shared" si="1293"/>
        <v>0</v>
      </c>
      <c r="O4308" s="152"/>
      <c r="P4308" s="172">
        <f t="shared" si="1309"/>
        <v>0</v>
      </c>
      <c r="Q4308" s="69">
        <f t="shared" si="1294"/>
        <v>0</v>
      </c>
      <c r="R4308" s="62">
        <f t="shared" si="1295"/>
        <v>0</v>
      </c>
      <c r="S4308" s="153"/>
      <c r="T4308" s="118" t="str">
        <f t="shared" si="1296"/>
        <v/>
      </c>
      <c r="U4308" s="154"/>
      <c r="V4308" s="154"/>
      <c r="W4308" s="154"/>
      <c r="X4308" s="154"/>
      <c r="Y4308" s="154"/>
      <c r="Z4308" s="154"/>
      <c r="AA4308" s="154"/>
      <c r="AB4308" s="154"/>
      <c r="AC4308" s="154"/>
      <c r="AD4308" s="154"/>
      <c r="AE4308" s="154"/>
      <c r="AF4308" s="154"/>
      <c r="AG4308" s="63">
        <f t="shared" si="1297"/>
        <v>0</v>
      </c>
      <c r="AH4308" s="56">
        <f t="shared" si="1298"/>
        <v>0</v>
      </c>
      <c r="AI4308" s="56">
        <f t="shared" si="1299"/>
        <v>0</v>
      </c>
      <c r="AJ4308" s="56">
        <f t="shared" si="1300"/>
        <v>0</v>
      </c>
      <c r="AK4308" s="56">
        <f t="shared" si="1301"/>
        <v>0</v>
      </c>
      <c r="AL4308" s="56">
        <f t="shared" si="1302"/>
        <v>0</v>
      </c>
      <c r="AM4308" s="56">
        <f t="shared" si="1303"/>
        <v>0</v>
      </c>
      <c r="AN4308" s="56">
        <f t="shared" si="1304"/>
        <v>0</v>
      </c>
      <c r="AO4308" s="56">
        <f t="shared" si="1305"/>
        <v>0</v>
      </c>
      <c r="AP4308" s="56">
        <f t="shared" si="1306"/>
        <v>0</v>
      </c>
      <c r="AQ4308" s="56">
        <f t="shared" si="1307"/>
        <v>0</v>
      </c>
      <c r="AR4308" s="86">
        <f t="shared" si="1308"/>
        <v>0</v>
      </c>
    </row>
    <row r="4309" spans="1:44" x14ac:dyDescent="0.25">
      <c r="A4309" s="178"/>
      <c r="B4309" s="55" t="str">
        <f>_xlfn.IFNA(VLOOKUP(A4309,'Ajánlatkérő(k) adatai'!$B$4:$C$205,2,0),"")</f>
        <v/>
      </c>
      <c r="C4309" s="178"/>
      <c r="D4309" s="55" t="str">
        <f>_xlfn.IFNA(VLOOKUP(C4309,'Számlafizető(k) adatai'!$C$4:$D$203,2,0),"")</f>
        <v/>
      </c>
      <c r="E4309" s="55" t="str">
        <f>_xlfn.IFNA(VLOOKUP(C4309,'Számlafizető(k) adatai'!$C$4:$M$203,11,0),"")</f>
        <v/>
      </c>
      <c r="F4309" s="178"/>
      <c r="G4309" s="178"/>
      <c r="H4309" s="178"/>
      <c r="I4309" s="55" t="str">
        <f>IF(F4309="","",VLOOKUP(LEFT(F4309,5),'Technikai cellák'!B:C,2,0))</f>
        <v/>
      </c>
      <c r="J4309" s="55" t="str">
        <f>IF(F4309="","",VLOOKUP(I4309,'Technikai cellák'!$C$1:$D$12,2,0))</f>
        <v/>
      </c>
      <c r="K4309" s="179"/>
      <c r="L4309" s="67" t="str">
        <f t="shared" ref="L4309:L4372" si="1310">IF(K4309="","",IF(K4309&lt;20,"20 alatti",IF(K4309&lt;100,"20-99",IF(K4309&lt;500,"100-500","500-"))))</f>
        <v/>
      </c>
      <c r="M4309" s="68">
        <f t="shared" ref="M4309:M4372" si="1311">ROUND(IF(L4309="20 alatti",K4309*1,0),0)</f>
        <v>0</v>
      </c>
      <c r="N4309" s="66">
        <f t="shared" ref="N4309:N4372" si="1312">ROUND(IF(L4309="20-99",K4309*10.5,0),0)</f>
        <v>0</v>
      </c>
      <c r="O4309" s="152"/>
      <c r="P4309" s="172">
        <f t="shared" si="1309"/>
        <v>0</v>
      </c>
      <c r="Q4309" s="69">
        <f t="shared" ref="Q4309:Q4372" si="1313">ROUND(R4309*$F$10,0)</f>
        <v>0</v>
      </c>
      <c r="R4309" s="62">
        <f t="shared" ref="R4309:R4372" si="1314">SUM(AG4309:AR4309)</f>
        <v>0</v>
      </c>
      <c r="S4309" s="153"/>
      <c r="T4309" s="118" t="str">
        <f t="shared" ref="T4309:T4372" si="1315">IF(S4309="","",IF((DAYS360(S4309,$C$4,TRUE))/30&lt;0,"",(DAYS360(S4309,$C$4,))/30))</f>
        <v/>
      </c>
      <c r="U4309" s="154"/>
      <c r="V4309" s="154"/>
      <c r="W4309" s="154"/>
      <c r="X4309" s="154"/>
      <c r="Y4309" s="154"/>
      <c r="Z4309" s="154"/>
      <c r="AA4309" s="154"/>
      <c r="AB4309" s="154"/>
      <c r="AC4309" s="154"/>
      <c r="AD4309" s="154"/>
      <c r="AE4309" s="154"/>
      <c r="AF4309" s="154"/>
      <c r="AG4309" s="63">
        <f t="shared" ref="AG4309:AG4372" si="1316">ROUND((U4309*$C$7)/$C$8,0)</f>
        <v>0</v>
      </c>
      <c r="AH4309" s="56">
        <f t="shared" ref="AH4309:AH4372" si="1317">ROUND((V4309*$C$7)/$C$8,0)</f>
        <v>0</v>
      </c>
      <c r="AI4309" s="56">
        <f t="shared" ref="AI4309:AI4372" si="1318">ROUND((W4309*$C$7)/$C$8,0)</f>
        <v>0</v>
      </c>
      <c r="AJ4309" s="56">
        <f t="shared" ref="AJ4309:AJ4372" si="1319">ROUND((X4309*$C$7)/$C$8,0)</f>
        <v>0</v>
      </c>
      <c r="AK4309" s="56">
        <f t="shared" ref="AK4309:AK4372" si="1320">ROUND((Y4309*$C$7)/$C$8,0)</f>
        <v>0</v>
      </c>
      <c r="AL4309" s="56">
        <f t="shared" ref="AL4309:AL4372" si="1321">ROUND((Z4309*$C$7)/$C$8,0)</f>
        <v>0</v>
      </c>
      <c r="AM4309" s="56">
        <f t="shared" ref="AM4309:AM4372" si="1322">ROUND((AA4309*$C$7)/$C$8,0)</f>
        <v>0</v>
      </c>
      <c r="AN4309" s="56">
        <f t="shared" ref="AN4309:AN4372" si="1323">ROUND((AB4309*$C$7)/$C$8,0)</f>
        <v>0</v>
      </c>
      <c r="AO4309" s="56">
        <f t="shared" ref="AO4309:AO4372" si="1324">ROUND((AC4309*$C$7)/$C$8,0)</f>
        <v>0</v>
      </c>
      <c r="AP4309" s="56">
        <f t="shared" ref="AP4309:AP4372" si="1325">ROUND((AD4309*$C$7)/$C$8,0)</f>
        <v>0</v>
      </c>
      <c r="AQ4309" s="56">
        <f t="shared" ref="AQ4309:AQ4372" si="1326">ROUND((AE4309*$C$7)/$C$8,0)</f>
        <v>0</v>
      </c>
      <c r="AR4309" s="86">
        <f t="shared" ref="AR4309:AR4372" si="1327">ROUND((AF4309*$C$7)/$C$8,0)</f>
        <v>0</v>
      </c>
    </row>
    <row r="4310" spans="1:44" x14ac:dyDescent="0.25">
      <c r="A4310" s="178"/>
      <c r="B4310" s="55" t="str">
        <f>_xlfn.IFNA(VLOOKUP(A4310,'Ajánlatkérő(k) adatai'!$B$4:$C$205,2,0),"")</f>
        <v/>
      </c>
      <c r="C4310" s="178"/>
      <c r="D4310" s="55" t="str">
        <f>_xlfn.IFNA(VLOOKUP(C4310,'Számlafizető(k) adatai'!$C$4:$D$203,2,0),"")</f>
        <v/>
      </c>
      <c r="E4310" s="55" t="str">
        <f>_xlfn.IFNA(VLOOKUP(C4310,'Számlafizető(k) adatai'!$C$4:$M$203,11,0),"")</f>
        <v/>
      </c>
      <c r="F4310" s="178"/>
      <c r="G4310" s="178"/>
      <c r="H4310" s="178"/>
      <c r="I4310" s="55" t="str">
        <f>IF(F4310="","",VLOOKUP(LEFT(F4310,5),'Technikai cellák'!B:C,2,0))</f>
        <v/>
      </c>
      <c r="J4310" s="55" t="str">
        <f>IF(F4310="","",VLOOKUP(I4310,'Technikai cellák'!$C$1:$D$12,2,0))</f>
        <v/>
      </c>
      <c r="K4310" s="179"/>
      <c r="L4310" s="67" t="str">
        <f t="shared" si="1310"/>
        <v/>
      </c>
      <c r="M4310" s="68">
        <f t="shared" si="1311"/>
        <v>0</v>
      </c>
      <c r="N4310" s="66">
        <f t="shared" si="1312"/>
        <v>0</v>
      </c>
      <c r="O4310" s="152"/>
      <c r="P4310" s="172">
        <f t="shared" si="1309"/>
        <v>0</v>
      </c>
      <c r="Q4310" s="69">
        <f t="shared" si="1313"/>
        <v>0</v>
      </c>
      <c r="R4310" s="62">
        <f t="shared" si="1314"/>
        <v>0</v>
      </c>
      <c r="S4310" s="153"/>
      <c r="T4310" s="118" t="str">
        <f t="shared" si="1315"/>
        <v/>
      </c>
      <c r="U4310" s="154"/>
      <c r="V4310" s="154"/>
      <c r="W4310" s="154"/>
      <c r="X4310" s="154"/>
      <c r="Y4310" s="154"/>
      <c r="Z4310" s="154"/>
      <c r="AA4310" s="154"/>
      <c r="AB4310" s="154"/>
      <c r="AC4310" s="154"/>
      <c r="AD4310" s="154"/>
      <c r="AE4310" s="154"/>
      <c r="AF4310" s="154"/>
      <c r="AG4310" s="63">
        <f t="shared" si="1316"/>
        <v>0</v>
      </c>
      <c r="AH4310" s="56">
        <f t="shared" si="1317"/>
        <v>0</v>
      </c>
      <c r="AI4310" s="56">
        <f t="shared" si="1318"/>
        <v>0</v>
      </c>
      <c r="AJ4310" s="56">
        <f t="shared" si="1319"/>
        <v>0</v>
      </c>
      <c r="AK4310" s="56">
        <f t="shared" si="1320"/>
        <v>0</v>
      </c>
      <c r="AL4310" s="56">
        <f t="shared" si="1321"/>
        <v>0</v>
      </c>
      <c r="AM4310" s="56">
        <f t="shared" si="1322"/>
        <v>0</v>
      </c>
      <c r="AN4310" s="56">
        <f t="shared" si="1323"/>
        <v>0</v>
      </c>
      <c r="AO4310" s="56">
        <f t="shared" si="1324"/>
        <v>0</v>
      </c>
      <c r="AP4310" s="56">
        <f t="shared" si="1325"/>
        <v>0</v>
      </c>
      <c r="AQ4310" s="56">
        <f t="shared" si="1326"/>
        <v>0</v>
      </c>
      <c r="AR4310" s="86">
        <f t="shared" si="1327"/>
        <v>0</v>
      </c>
    </row>
    <row r="4311" spans="1:44" x14ac:dyDescent="0.25">
      <c r="A4311" s="178"/>
      <c r="B4311" s="55" t="str">
        <f>_xlfn.IFNA(VLOOKUP(A4311,'Ajánlatkérő(k) adatai'!$B$4:$C$205,2,0),"")</f>
        <v/>
      </c>
      <c r="C4311" s="178"/>
      <c r="D4311" s="55" t="str">
        <f>_xlfn.IFNA(VLOOKUP(C4311,'Számlafizető(k) adatai'!$C$4:$D$203,2,0),"")</f>
        <v/>
      </c>
      <c r="E4311" s="55" t="str">
        <f>_xlfn.IFNA(VLOOKUP(C4311,'Számlafizető(k) adatai'!$C$4:$M$203,11,0),"")</f>
        <v/>
      </c>
      <c r="F4311" s="178"/>
      <c r="G4311" s="178"/>
      <c r="H4311" s="178"/>
      <c r="I4311" s="55" t="str">
        <f>IF(F4311="","",VLOOKUP(LEFT(F4311,5),'Technikai cellák'!B:C,2,0))</f>
        <v/>
      </c>
      <c r="J4311" s="55" t="str">
        <f>IF(F4311="","",VLOOKUP(I4311,'Technikai cellák'!$C$1:$D$12,2,0))</f>
        <v/>
      </c>
      <c r="K4311" s="179"/>
      <c r="L4311" s="67" t="str">
        <f t="shared" si="1310"/>
        <v/>
      </c>
      <c r="M4311" s="68">
        <f t="shared" si="1311"/>
        <v>0</v>
      </c>
      <c r="N4311" s="66">
        <f t="shared" si="1312"/>
        <v>0</v>
      </c>
      <c r="O4311" s="152"/>
      <c r="P4311" s="172">
        <f t="shared" si="1309"/>
        <v>0</v>
      </c>
      <c r="Q4311" s="69">
        <f t="shared" si="1313"/>
        <v>0</v>
      </c>
      <c r="R4311" s="62">
        <f t="shared" si="1314"/>
        <v>0</v>
      </c>
      <c r="S4311" s="153"/>
      <c r="T4311" s="118" t="str">
        <f t="shared" si="1315"/>
        <v/>
      </c>
      <c r="U4311" s="154"/>
      <c r="V4311" s="154"/>
      <c r="W4311" s="154"/>
      <c r="X4311" s="154"/>
      <c r="Y4311" s="154"/>
      <c r="Z4311" s="154"/>
      <c r="AA4311" s="154"/>
      <c r="AB4311" s="154"/>
      <c r="AC4311" s="154"/>
      <c r="AD4311" s="154"/>
      <c r="AE4311" s="154"/>
      <c r="AF4311" s="154"/>
      <c r="AG4311" s="63">
        <f t="shared" si="1316"/>
        <v>0</v>
      </c>
      <c r="AH4311" s="56">
        <f t="shared" si="1317"/>
        <v>0</v>
      </c>
      <c r="AI4311" s="56">
        <f t="shared" si="1318"/>
        <v>0</v>
      </c>
      <c r="AJ4311" s="56">
        <f t="shared" si="1319"/>
        <v>0</v>
      </c>
      <c r="AK4311" s="56">
        <f t="shared" si="1320"/>
        <v>0</v>
      </c>
      <c r="AL4311" s="56">
        <f t="shared" si="1321"/>
        <v>0</v>
      </c>
      <c r="AM4311" s="56">
        <f t="shared" si="1322"/>
        <v>0</v>
      </c>
      <c r="AN4311" s="56">
        <f t="shared" si="1323"/>
        <v>0</v>
      </c>
      <c r="AO4311" s="56">
        <f t="shared" si="1324"/>
        <v>0</v>
      </c>
      <c r="AP4311" s="56">
        <f t="shared" si="1325"/>
        <v>0</v>
      </c>
      <c r="AQ4311" s="56">
        <f t="shared" si="1326"/>
        <v>0</v>
      </c>
      <c r="AR4311" s="86">
        <f t="shared" si="1327"/>
        <v>0</v>
      </c>
    </row>
    <row r="4312" spans="1:44" x14ac:dyDescent="0.25">
      <c r="A4312" s="178"/>
      <c r="B4312" s="55" t="str">
        <f>_xlfn.IFNA(VLOOKUP(A4312,'Ajánlatkérő(k) adatai'!$B$4:$C$205,2,0),"")</f>
        <v/>
      </c>
      <c r="C4312" s="178"/>
      <c r="D4312" s="55" t="str">
        <f>_xlfn.IFNA(VLOOKUP(C4312,'Számlafizető(k) adatai'!$C$4:$D$203,2,0),"")</f>
        <v/>
      </c>
      <c r="E4312" s="55" t="str">
        <f>_xlfn.IFNA(VLOOKUP(C4312,'Számlafizető(k) adatai'!$C$4:$M$203,11,0),"")</f>
        <v/>
      </c>
      <c r="F4312" s="178"/>
      <c r="G4312" s="178"/>
      <c r="H4312" s="178"/>
      <c r="I4312" s="55" t="str">
        <f>IF(F4312="","",VLOOKUP(LEFT(F4312,5),'Technikai cellák'!B:C,2,0))</f>
        <v/>
      </c>
      <c r="J4312" s="55" t="str">
        <f>IF(F4312="","",VLOOKUP(I4312,'Technikai cellák'!$C$1:$D$12,2,0))</f>
        <v/>
      </c>
      <c r="K4312" s="179"/>
      <c r="L4312" s="67" t="str">
        <f t="shared" si="1310"/>
        <v/>
      </c>
      <c r="M4312" s="68">
        <f t="shared" si="1311"/>
        <v>0</v>
      </c>
      <c r="N4312" s="66">
        <f t="shared" si="1312"/>
        <v>0</v>
      </c>
      <c r="O4312" s="152"/>
      <c r="P4312" s="172">
        <f t="shared" si="1309"/>
        <v>0</v>
      </c>
      <c r="Q4312" s="69">
        <f t="shared" si="1313"/>
        <v>0</v>
      </c>
      <c r="R4312" s="62">
        <f t="shared" si="1314"/>
        <v>0</v>
      </c>
      <c r="S4312" s="153"/>
      <c r="T4312" s="118" t="str">
        <f t="shared" si="1315"/>
        <v/>
      </c>
      <c r="U4312" s="154"/>
      <c r="V4312" s="154"/>
      <c r="W4312" s="154"/>
      <c r="X4312" s="154"/>
      <c r="Y4312" s="154"/>
      <c r="Z4312" s="154"/>
      <c r="AA4312" s="154"/>
      <c r="AB4312" s="154"/>
      <c r="AC4312" s="154"/>
      <c r="AD4312" s="154"/>
      <c r="AE4312" s="154"/>
      <c r="AF4312" s="154"/>
      <c r="AG4312" s="63">
        <f t="shared" si="1316"/>
        <v>0</v>
      </c>
      <c r="AH4312" s="56">
        <f t="shared" si="1317"/>
        <v>0</v>
      </c>
      <c r="AI4312" s="56">
        <f t="shared" si="1318"/>
        <v>0</v>
      </c>
      <c r="AJ4312" s="56">
        <f t="shared" si="1319"/>
        <v>0</v>
      </c>
      <c r="AK4312" s="56">
        <f t="shared" si="1320"/>
        <v>0</v>
      </c>
      <c r="AL4312" s="56">
        <f t="shared" si="1321"/>
        <v>0</v>
      </c>
      <c r="AM4312" s="56">
        <f t="shared" si="1322"/>
        <v>0</v>
      </c>
      <c r="AN4312" s="56">
        <f t="shared" si="1323"/>
        <v>0</v>
      </c>
      <c r="AO4312" s="56">
        <f t="shared" si="1324"/>
        <v>0</v>
      </c>
      <c r="AP4312" s="56">
        <f t="shared" si="1325"/>
        <v>0</v>
      </c>
      <c r="AQ4312" s="56">
        <f t="shared" si="1326"/>
        <v>0</v>
      </c>
      <c r="AR4312" s="86">
        <f t="shared" si="1327"/>
        <v>0</v>
      </c>
    </row>
    <row r="4313" spans="1:44" x14ac:dyDescent="0.25">
      <c r="A4313" s="178"/>
      <c r="B4313" s="55" t="str">
        <f>_xlfn.IFNA(VLOOKUP(A4313,'Ajánlatkérő(k) adatai'!$B$4:$C$205,2,0),"")</f>
        <v/>
      </c>
      <c r="C4313" s="178"/>
      <c r="D4313" s="55" t="str">
        <f>_xlfn.IFNA(VLOOKUP(C4313,'Számlafizető(k) adatai'!$C$4:$D$203,2,0),"")</f>
        <v/>
      </c>
      <c r="E4313" s="55" t="str">
        <f>_xlfn.IFNA(VLOOKUP(C4313,'Számlafizető(k) adatai'!$C$4:$M$203,11,0),"")</f>
        <v/>
      </c>
      <c r="F4313" s="178"/>
      <c r="G4313" s="178"/>
      <c r="H4313" s="178"/>
      <c r="I4313" s="55" t="str">
        <f>IF(F4313="","",VLOOKUP(LEFT(F4313,5),'Technikai cellák'!B:C,2,0))</f>
        <v/>
      </c>
      <c r="J4313" s="55" t="str">
        <f>IF(F4313="","",VLOOKUP(I4313,'Technikai cellák'!$C$1:$D$12,2,0))</f>
        <v/>
      </c>
      <c r="K4313" s="179"/>
      <c r="L4313" s="67" t="str">
        <f t="shared" si="1310"/>
        <v/>
      </c>
      <c r="M4313" s="68">
        <f t="shared" si="1311"/>
        <v>0</v>
      </c>
      <c r="N4313" s="66">
        <f t="shared" si="1312"/>
        <v>0</v>
      </c>
      <c r="O4313" s="152"/>
      <c r="P4313" s="172">
        <f t="shared" si="1309"/>
        <v>0</v>
      </c>
      <c r="Q4313" s="69">
        <f t="shared" si="1313"/>
        <v>0</v>
      </c>
      <c r="R4313" s="62">
        <f t="shared" si="1314"/>
        <v>0</v>
      </c>
      <c r="S4313" s="153"/>
      <c r="T4313" s="118" t="str">
        <f t="shared" si="1315"/>
        <v/>
      </c>
      <c r="U4313" s="154"/>
      <c r="V4313" s="154"/>
      <c r="W4313" s="154"/>
      <c r="X4313" s="154"/>
      <c r="Y4313" s="154"/>
      <c r="Z4313" s="154"/>
      <c r="AA4313" s="154"/>
      <c r="AB4313" s="154"/>
      <c r="AC4313" s="154"/>
      <c r="AD4313" s="154"/>
      <c r="AE4313" s="154"/>
      <c r="AF4313" s="154"/>
      <c r="AG4313" s="63">
        <f t="shared" si="1316"/>
        <v>0</v>
      </c>
      <c r="AH4313" s="56">
        <f t="shared" si="1317"/>
        <v>0</v>
      </c>
      <c r="AI4313" s="56">
        <f t="shared" si="1318"/>
        <v>0</v>
      </c>
      <c r="AJ4313" s="56">
        <f t="shared" si="1319"/>
        <v>0</v>
      </c>
      <c r="AK4313" s="56">
        <f t="shared" si="1320"/>
        <v>0</v>
      </c>
      <c r="AL4313" s="56">
        <f t="shared" si="1321"/>
        <v>0</v>
      </c>
      <c r="AM4313" s="56">
        <f t="shared" si="1322"/>
        <v>0</v>
      </c>
      <c r="AN4313" s="56">
        <f t="shared" si="1323"/>
        <v>0</v>
      </c>
      <c r="AO4313" s="56">
        <f t="shared" si="1324"/>
        <v>0</v>
      </c>
      <c r="AP4313" s="56">
        <f t="shared" si="1325"/>
        <v>0</v>
      </c>
      <c r="AQ4313" s="56">
        <f t="shared" si="1326"/>
        <v>0</v>
      </c>
      <c r="AR4313" s="86">
        <f t="shared" si="1327"/>
        <v>0</v>
      </c>
    </row>
    <row r="4314" spans="1:44" x14ac:dyDescent="0.25">
      <c r="A4314" s="178"/>
      <c r="B4314" s="55" t="str">
        <f>_xlfn.IFNA(VLOOKUP(A4314,'Ajánlatkérő(k) adatai'!$B$4:$C$205,2,0),"")</f>
        <v/>
      </c>
      <c r="C4314" s="178"/>
      <c r="D4314" s="55" t="str">
        <f>_xlfn.IFNA(VLOOKUP(C4314,'Számlafizető(k) adatai'!$C$4:$D$203,2,0),"")</f>
        <v/>
      </c>
      <c r="E4314" s="55" t="str">
        <f>_xlfn.IFNA(VLOOKUP(C4314,'Számlafizető(k) adatai'!$C$4:$M$203,11,0),"")</f>
        <v/>
      </c>
      <c r="F4314" s="178"/>
      <c r="G4314" s="178"/>
      <c r="H4314" s="178"/>
      <c r="I4314" s="55" t="str">
        <f>IF(F4314="","",VLOOKUP(LEFT(F4314,5),'Technikai cellák'!B:C,2,0))</f>
        <v/>
      </c>
      <c r="J4314" s="55" t="str">
        <f>IF(F4314="","",VLOOKUP(I4314,'Technikai cellák'!$C$1:$D$12,2,0))</f>
        <v/>
      </c>
      <c r="K4314" s="179"/>
      <c r="L4314" s="67" t="str">
        <f t="shared" si="1310"/>
        <v/>
      </c>
      <c r="M4314" s="68">
        <f t="shared" si="1311"/>
        <v>0</v>
      </c>
      <c r="N4314" s="66">
        <f t="shared" si="1312"/>
        <v>0</v>
      </c>
      <c r="O4314" s="152"/>
      <c r="P4314" s="172">
        <f t="shared" si="1309"/>
        <v>0</v>
      </c>
      <c r="Q4314" s="69">
        <f t="shared" si="1313"/>
        <v>0</v>
      </c>
      <c r="R4314" s="62">
        <f t="shared" si="1314"/>
        <v>0</v>
      </c>
      <c r="S4314" s="153"/>
      <c r="T4314" s="118" t="str">
        <f t="shared" si="1315"/>
        <v/>
      </c>
      <c r="U4314" s="154"/>
      <c r="V4314" s="154"/>
      <c r="W4314" s="154"/>
      <c r="X4314" s="154"/>
      <c r="Y4314" s="154"/>
      <c r="Z4314" s="154"/>
      <c r="AA4314" s="154"/>
      <c r="AB4314" s="154"/>
      <c r="AC4314" s="154"/>
      <c r="AD4314" s="154"/>
      <c r="AE4314" s="154"/>
      <c r="AF4314" s="154"/>
      <c r="AG4314" s="63">
        <f t="shared" si="1316"/>
        <v>0</v>
      </c>
      <c r="AH4314" s="56">
        <f t="shared" si="1317"/>
        <v>0</v>
      </c>
      <c r="AI4314" s="56">
        <f t="shared" si="1318"/>
        <v>0</v>
      </c>
      <c r="AJ4314" s="56">
        <f t="shared" si="1319"/>
        <v>0</v>
      </c>
      <c r="AK4314" s="56">
        <f t="shared" si="1320"/>
        <v>0</v>
      </c>
      <c r="AL4314" s="56">
        <f t="shared" si="1321"/>
        <v>0</v>
      </c>
      <c r="AM4314" s="56">
        <f t="shared" si="1322"/>
        <v>0</v>
      </c>
      <c r="AN4314" s="56">
        <f t="shared" si="1323"/>
        <v>0</v>
      </c>
      <c r="AO4314" s="56">
        <f t="shared" si="1324"/>
        <v>0</v>
      </c>
      <c r="AP4314" s="56">
        <f t="shared" si="1325"/>
        <v>0</v>
      </c>
      <c r="AQ4314" s="56">
        <f t="shared" si="1326"/>
        <v>0</v>
      </c>
      <c r="AR4314" s="86">
        <f t="shared" si="1327"/>
        <v>0</v>
      </c>
    </row>
    <row r="4315" spans="1:44" x14ac:dyDescent="0.25">
      <c r="A4315" s="178"/>
      <c r="B4315" s="55" t="str">
        <f>_xlfn.IFNA(VLOOKUP(A4315,'Ajánlatkérő(k) adatai'!$B$4:$C$205,2,0),"")</f>
        <v/>
      </c>
      <c r="C4315" s="178"/>
      <c r="D4315" s="55" t="str">
        <f>_xlfn.IFNA(VLOOKUP(C4315,'Számlafizető(k) adatai'!$C$4:$D$203,2,0),"")</f>
        <v/>
      </c>
      <c r="E4315" s="55" t="str">
        <f>_xlfn.IFNA(VLOOKUP(C4315,'Számlafizető(k) adatai'!$C$4:$M$203,11,0),"")</f>
        <v/>
      </c>
      <c r="F4315" s="178"/>
      <c r="G4315" s="178"/>
      <c r="H4315" s="178"/>
      <c r="I4315" s="55" t="str">
        <f>IF(F4315="","",VLOOKUP(LEFT(F4315,5),'Technikai cellák'!B:C,2,0))</f>
        <v/>
      </c>
      <c r="J4315" s="55" t="str">
        <f>IF(F4315="","",VLOOKUP(I4315,'Technikai cellák'!$C$1:$D$12,2,0))</f>
        <v/>
      </c>
      <c r="K4315" s="179"/>
      <c r="L4315" s="67" t="str">
        <f t="shared" si="1310"/>
        <v/>
      </c>
      <c r="M4315" s="68">
        <f t="shared" si="1311"/>
        <v>0</v>
      </c>
      <c r="N4315" s="66">
        <f t="shared" si="1312"/>
        <v>0</v>
      </c>
      <c r="O4315" s="152"/>
      <c r="P4315" s="172">
        <f t="shared" si="1309"/>
        <v>0</v>
      </c>
      <c r="Q4315" s="69">
        <f t="shared" si="1313"/>
        <v>0</v>
      </c>
      <c r="R4315" s="62">
        <f t="shared" si="1314"/>
        <v>0</v>
      </c>
      <c r="S4315" s="153"/>
      <c r="T4315" s="118" t="str">
        <f t="shared" si="1315"/>
        <v/>
      </c>
      <c r="U4315" s="154"/>
      <c r="V4315" s="154"/>
      <c r="W4315" s="154"/>
      <c r="X4315" s="154"/>
      <c r="Y4315" s="154"/>
      <c r="Z4315" s="154"/>
      <c r="AA4315" s="154"/>
      <c r="AB4315" s="154"/>
      <c r="AC4315" s="154"/>
      <c r="AD4315" s="154"/>
      <c r="AE4315" s="154"/>
      <c r="AF4315" s="154"/>
      <c r="AG4315" s="63">
        <f t="shared" si="1316"/>
        <v>0</v>
      </c>
      <c r="AH4315" s="56">
        <f t="shared" si="1317"/>
        <v>0</v>
      </c>
      <c r="AI4315" s="56">
        <f t="shared" si="1318"/>
        <v>0</v>
      </c>
      <c r="AJ4315" s="56">
        <f t="shared" si="1319"/>
        <v>0</v>
      </c>
      <c r="AK4315" s="56">
        <f t="shared" si="1320"/>
        <v>0</v>
      </c>
      <c r="AL4315" s="56">
        <f t="shared" si="1321"/>
        <v>0</v>
      </c>
      <c r="AM4315" s="56">
        <f t="shared" si="1322"/>
        <v>0</v>
      </c>
      <c r="AN4315" s="56">
        <f t="shared" si="1323"/>
        <v>0</v>
      </c>
      <c r="AO4315" s="56">
        <f t="shared" si="1324"/>
        <v>0</v>
      </c>
      <c r="AP4315" s="56">
        <f t="shared" si="1325"/>
        <v>0</v>
      </c>
      <c r="AQ4315" s="56">
        <f t="shared" si="1326"/>
        <v>0</v>
      </c>
      <c r="AR4315" s="86">
        <f t="shared" si="1327"/>
        <v>0</v>
      </c>
    </row>
    <row r="4316" spans="1:44" x14ac:dyDescent="0.25">
      <c r="A4316" s="178"/>
      <c r="B4316" s="55" t="str">
        <f>_xlfn.IFNA(VLOOKUP(A4316,'Ajánlatkérő(k) adatai'!$B$4:$C$205,2,0),"")</f>
        <v/>
      </c>
      <c r="C4316" s="178"/>
      <c r="D4316" s="55" t="str">
        <f>_xlfn.IFNA(VLOOKUP(C4316,'Számlafizető(k) adatai'!$C$4:$D$203,2,0),"")</f>
        <v/>
      </c>
      <c r="E4316" s="55" t="str">
        <f>_xlfn.IFNA(VLOOKUP(C4316,'Számlafizető(k) adatai'!$C$4:$M$203,11,0),"")</f>
        <v/>
      </c>
      <c r="F4316" s="178"/>
      <c r="G4316" s="178"/>
      <c r="H4316" s="178"/>
      <c r="I4316" s="55" t="str">
        <f>IF(F4316="","",VLOOKUP(LEFT(F4316,5),'Technikai cellák'!B:C,2,0))</f>
        <v/>
      </c>
      <c r="J4316" s="55" t="str">
        <f>IF(F4316="","",VLOOKUP(I4316,'Technikai cellák'!$C$1:$D$12,2,0))</f>
        <v/>
      </c>
      <c r="K4316" s="179"/>
      <c r="L4316" s="67" t="str">
        <f t="shared" si="1310"/>
        <v/>
      </c>
      <c r="M4316" s="68">
        <f t="shared" si="1311"/>
        <v>0</v>
      </c>
      <c r="N4316" s="66">
        <f t="shared" si="1312"/>
        <v>0</v>
      </c>
      <c r="O4316" s="152"/>
      <c r="P4316" s="172">
        <f t="shared" si="1309"/>
        <v>0</v>
      </c>
      <c r="Q4316" s="69">
        <f t="shared" si="1313"/>
        <v>0</v>
      </c>
      <c r="R4316" s="62">
        <f t="shared" si="1314"/>
        <v>0</v>
      </c>
      <c r="S4316" s="153"/>
      <c r="T4316" s="118" t="str">
        <f t="shared" si="1315"/>
        <v/>
      </c>
      <c r="U4316" s="154"/>
      <c r="V4316" s="154"/>
      <c r="W4316" s="154"/>
      <c r="X4316" s="154"/>
      <c r="Y4316" s="154"/>
      <c r="Z4316" s="154"/>
      <c r="AA4316" s="154"/>
      <c r="AB4316" s="154"/>
      <c r="AC4316" s="154"/>
      <c r="AD4316" s="154"/>
      <c r="AE4316" s="154"/>
      <c r="AF4316" s="154"/>
      <c r="AG4316" s="63">
        <f t="shared" si="1316"/>
        <v>0</v>
      </c>
      <c r="AH4316" s="56">
        <f t="shared" si="1317"/>
        <v>0</v>
      </c>
      <c r="AI4316" s="56">
        <f t="shared" si="1318"/>
        <v>0</v>
      </c>
      <c r="AJ4316" s="56">
        <f t="shared" si="1319"/>
        <v>0</v>
      </c>
      <c r="AK4316" s="56">
        <f t="shared" si="1320"/>
        <v>0</v>
      </c>
      <c r="AL4316" s="56">
        <f t="shared" si="1321"/>
        <v>0</v>
      </c>
      <c r="AM4316" s="56">
        <f t="shared" si="1322"/>
        <v>0</v>
      </c>
      <c r="AN4316" s="56">
        <f t="shared" si="1323"/>
        <v>0</v>
      </c>
      <c r="AO4316" s="56">
        <f t="shared" si="1324"/>
        <v>0</v>
      </c>
      <c r="AP4316" s="56">
        <f t="shared" si="1325"/>
        <v>0</v>
      </c>
      <c r="AQ4316" s="56">
        <f t="shared" si="1326"/>
        <v>0</v>
      </c>
      <c r="AR4316" s="86">
        <f t="shared" si="1327"/>
        <v>0</v>
      </c>
    </row>
    <row r="4317" spans="1:44" x14ac:dyDescent="0.25">
      <c r="A4317" s="178"/>
      <c r="B4317" s="55" t="str">
        <f>_xlfn.IFNA(VLOOKUP(A4317,'Ajánlatkérő(k) adatai'!$B$4:$C$205,2,0),"")</f>
        <v/>
      </c>
      <c r="C4317" s="178"/>
      <c r="D4317" s="55" t="str">
        <f>_xlfn.IFNA(VLOOKUP(C4317,'Számlafizető(k) adatai'!$C$4:$D$203,2,0),"")</f>
        <v/>
      </c>
      <c r="E4317" s="55" t="str">
        <f>_xlfn.IFNA(VLOOKUP(C4317,'Számlafizető(k) adatai'!$C$4:$M$203,11,0),"")</f>
        <v/>
      </c>
      <c r="F4317" s="178"/>
      <c r="G4317" s="178"/>
      <c r="H4317" s="178"/>
      <c r="I4317" s="55" t="str">
        <f>IF(F4317="","",VLOOKUP(LEFT(F4317,5),'Technikai cellák'!B:C,2,0))</f>
        <v/>
      </c>
      <c r="J4317" s="55" t="str">
        <f>IF(F4317="","",VLOOKUP(I4317,'Technikai cellák'!$C$1:$D$12,2,0))</f>
        <v/>
      </c>
      <c r="K4317" s="179"/>
      <c r="L4317" s="67" t="str">
        <f t="shared" si="1310"/>
        <v/>
      </c>
      <c r="M4317" s="68">
        <f t="shared" si="1311"/>
        <v>0</v>
      </c>
      <c r="N4317" s="66">
        <f t="shared" si="1312"/>
        <v>0</v>
      </c>
      <c r="O4317" s="152"/>
      <c r="P4317" s="172">
        <f t="shared" si="1309"/>
        <v>0</v>
      </c>
      <c r="Q4317" s="69">
        <f t="shared" si="1313"/>
        <v>0</v>
      </c>
      <c r="R4317" s="62">
        <f t="shared" si="1314"/>
        <v>0</v>
      </c>
      <c r="S4317" s="153"/>
      <c r="T4317" s="118" t="str">
        <f t="shared" si="1315"/>
        <v/>
      </c>
      <c r="U4317" s="154"/>
      <c r="V4317" s="154"/>
      <c r="W4317" s="154"/>
      <c r="X4317" s="154"/>
      <c r="Y4317" s="154"/>
      <c r="Z4317" s="154"/>
      <c r="AA4317" s="154"/>
      <c r="AB4317" s="154"/>
      <c r="AC4317" s="154"/>
      <c r="AD4317" s="154"/>
      <c r="AE4317" s="154"/>
      <c r="AF4317" s="154"/>
      <c r="AG4317" s="63">
        <f t="shared" si="1316"/>
        <v>0</v>
      </c>
      <c r="AH4317" s="56">
        <f t="shared" si="1317"/>
        <v>0</v>
      </c>
      <c r="AI4317" s="56">
        <f t="shared" si="1318"/>
        <v>0</v>
      </c>
      <c r="AJ4317" s="56">
        <f t="shared" si="1319"/>
        <v>0</v>
      </c>
      <c r="AK4317" s="56">
        <f t="shared" si="1320"/>
        <v>0</v>
      </c>
      <c r="AL4317" s="56">
        <f t="shared" si="1321"/>
        <v>0</v>
      </c>
      <c r="AM4317" s="56">
        <f t="shared" si="1322"/>
        <v>0</v>
      </c>
      <c r="AN4317" s="56">
        <f t="shared" si="1323"/>
        <v>0</v>
      </c>
      <c r="AO4317" s="56">
        <f t="shared" si="1324"/>
        <v>0</v>
      </c>
      <c r="AP4317" s="56">
        <f t="shared" si="1325"/>
        <v>0</v>
      </c>
      <c r="AQ4317" s="56">
        <f t="shared" si="1326"/>
        <v>0</v>
      </c>
      <c r="AR4317" s="86">
        <f t="shared" si="1327"/>
        <v>0</v>
      </c>
    </row>
    <row r="4318" spans="1:44" x14ac:dyDescent="0.25">
      <c r="A4318" s="178"/>
      <c r="B4318" s="55" t="str">
        <f>_xlfn.IFNA(VLOOKUP(A4318,'Ajánlatkérő(k) adatai'!$B$4:$C$205,2,0),"")</f>
        <v/>
      </c>
      <c r="C4318" s="178"/>
      <c r="D4318" s="55" t="str">
        <f>_xlfn.IFNA(VLOOKUP(C4318,'Számlafizető(k) adatai'!$C$4:$D$203,2,0),"")</f>
        <v/>
      </c>
      <c r="E4318" s="55" t="str">
        <f>_xlfn.IFNA(VLOOKUP(C4318,'Számlafizető(k) adatai'!$C$4:$M$203,11,0),"")</f>
        <v/>
      </c>
      <c r="F4318" s="178"/>
      <c r="G4318" s="178"/>
      <c r="H4318" s="178"/>
      <c r="I4318" s="55" t="str">
        <f>IF(F4318="","",VLOOKUP(LEFT(F4318,5),'Technikai cellák'!B:C,2,0))</f>
        <v/>
      </c>
      <c r="J4318" s="55" t="str">
        <f>IF(F4318="","",VLOOKUP(I4318,'Technikai cellák'!$C$1:$D$12,2,0))</f>
        <v/>
      </c>
      <c r="K4318" s="179"/>
      <c r="L4318" s="67" t="str">
        <f t="shared" si="1310"/>
        <v/>
      </c>
      <c r="M4318" s="68">
        <f t="shared" si="1311"/>
        <v>0</v>
      </c>
      <c r="N4318" s="66">
        <f t="shared" si="1312"/>
        <v>0</v>
      </c>
      <c r="O4318" s="152"/>
      <c r="P4318" s="172">
        <f t="shared" si="1309"/>
        <v>0</v>
      </c>
      <c r="Q4318" s="69">
        <f t="shared" si="1313"/>
        <v>0</v>
      </c>
      <c r="R4318" s="62">
        <f t="shared" si="1314"/>
        <v>0</v>
      </c>
      <c r="S4318" s="153"/>
      <c r="T4318" s="118" t="str">
        <f t="shared" si="1315"/>
        <v/>
      </c>
      <c r="U4318" s="154"/>
      <c r="V4318" s="154"/>
      <c r="W4318" s="154"/>
      <c r="X4318" s="154"/>
      <c r="Y4318" s="154"/>
      <c r="Z4318" s="154"/>
      <c r="AA4318" s="154"/>
      <c r="AB4318" s="154"/>
      <c r="AC4318" s="154"/>
      <c r="AD4318" s="154"/>
      <c r="AE4318" s="154"/>
      <c r="AF4318" s="154"/>
      <c r="AG4318" s="63">
        <f t="shared" si="1316"/>
        <v>0</v>
      </c>
      <c r="AH4318" s="56">
        <f t="shared" si="1317"/>
        <v>0</v>
      </c>
      <c r="AI4318" s="56">
        <f t="shared" si="1318"/>
        <v>0</v>
      </c>
      <c r="AJ4318" s="56">
        <f t="shared" si="1319"/>
        <v>0</v>
      </c>
      <c r="AK4318" s="56">
        <f t="shared" si="1320"/>
        <v>0</v>
      </c>
      <c r="AL4318" s="56">
        <f t="shared" si="1321"/>
        <v>0</v>
      </c>
      <c r="AM4318" s="56">
        <f t="shared" si="1322"/>
        <v>0</v>
      </c>
      <c r="AN4318" s="56">
        <f t="shared" si="1323"/>
        <v>0</v>
      </c>
      <c r="AO4318" s="56">
        <f t="shared" si="1324"/>
        <v>0</v>
      </c>
      <c r="AP4318" s="56">
        <f t="shared" si="1325"/>
        <v>0</v>
      </c>
      <c r="AQ4318" s="56">
        <f t="shared" si="1326"/>
        <v>0</v>
      </c>
      <c r="AR4318" s="86">
        <f t="shared" si="1327"/>
        <v>0</v>
      </c>
    </row>
    <row r="4319" spans="1:44" x14ac:dyDescent="0.25">
      <c r="A4319" s="178"/>
      <c r="B4319" s="55" t="str">
        <f>_xlfn.IFNA(VLOOKUP(A4319,'Ajánlatkérő(k) adatai'!$B$4:$C$205,2,0),"")</f>
        <v/>
      </c>
      <c r="C4319" s="178"/>
      <c r="D4319" s="55" t="str">
        <f>_xlfn.IFNA(VLOOKUP(C4319,'Számlafizető(k) adatai'!$C$4:$D$203,2,0),"")</f>
        <v/>
      </c>
      <c r="E4319" s="55" t="str">
        <f>_xlfn.IFNA(VLOOKUP(C4319,'Számlafizető(k) adatai'!$C$4:$M$203,11,0),"")</f>
        <v/>
      </c>
      <c r="F4319" s="178"/>
      <c r="G4319" s="178"/>
      <c r="H4319" s="178"/>
      <c r="I4319" s="55" t="str">
        <f>IF(F4319="","",VLOOKUP(LEFT(F4319,5),'Technikai cellák'!B:C,2,0))</f>
        <v/>
      </c>
      <c r="J4319" s="55" t="str">
        <f>IF(F4319="","",VLOOKUP(I4319,'Technikai cellák'!$C$1:$D$12,2,0))</f>
        <v/>
      </c>
      <c r="K4319" s="179"/>
      <c r="L4319" s="67" t="str">
        <f t="shared" si="1310"/>
        <v/>
      </c>
      <c r="M4319" s="68">
        <f t="shared" si="1311"/>
        <v>0</v>
      </c>
      <c r="N4319" s="66">
        <f t="shared" si="1312"/>
        <v>0</v>
      </c>
      <c r="O4319" s="152"/>
      <c r="P4319" s="172">
        <f t="shared" si="1309"/>
        <v>0</v>
      </c>
      <c r="Q4319" s="69">
        <f t="shared" si="1313"/>
        <v>0</v>
      </c>
      <c r="R4319" s="62">
        <f t="shared" si="1314"/>
        <v>0</v>
      </c>
      <c r="S4319" s="153"/>
      <c r="T4319" s="118" t="str">
        <f t="shared" si="1315"/>
        <v/>
      </c>
      <c r="U4319" s="154"/>
      <c r="V4319" s="154"/>
      <c r="W4319" s="154"/>
      <c r="X4319" s="154"/>
      <c r="Y4319" s="154"/>
      <c r="Z4319" s="154"/>
      <c r="AA4319" s="154"/>
      <c r="AB4319" s="154"/>
      <c r="AC4319" s="154"/>
      <c r="AD4319" s="154"/>
      <c r="AE4319" s="154"/>
      <c r="AF4319" s="154"/>
      <c r="AG4319" s="63">
        <f t="shared" si="1316"/>
        <v>0</v>
      </c>
      <c r="AH4319" s="56">
        <f t="shared" si="1317"/>
        <v>0</v>
      </c>
      <c r="AI4319" s="56">
        <f t="shared" si="1318"/>
        <v>0</v>
      </c>
      <c r="AJ4319" s="56">
        <f t="shared" si="1319"/>
        <v>0</v>
      </c>
      <c r="AK4319" s="56">
        <f t="shared" si="1320"/>
        <v>0</v>
      </c>
      <c r="AL4319" s="56">
        <f t="shared" si="1321"/>
        <v>0</v>
      </c>
      <c r="AM4319" s="56">
        <f t="shared" si="1322"/>
        <v>0</v>
      </c>
      <c r="AN4319" s="56">
        <f t="shared" si="1323"/>
        <v>0</v>
      </c>
      <c r="AO4319" s="56">
        <f t="shared" si="1324"/>
        <v>0</v>
      </c>
      <c r="AP4319" s="56">
        <f t="shared" si="1325"/>
        <v>0</v>
      </c>
      <c r="AQ4319" s="56">
        <f t="shared" si="1326"/>
        <v>0</v>
      </c>
      <c r="AR4319" s="86">
        <f t="shared" si="1327"/>
        <v>0</v>
      </c>
    </row>
    <row r="4320" spans="1:44" x14ac:dyDescent="0.25">
      <c r="A4320" s="178"/>
      <c r="B4320" s="55" t="str">
        <f>_xlfn.IFNA(VLOOKUP(A4320,'Ajánlatkérő(k) adatai'!$B$4:$C$205,2,0),"")</f>
        <v/>
      </c>
      <c r="C4320" s="178"/>
      <c r="D4320" s="55" t="str">
        <f>_xlfn.IFNA(VLOOKUP(C4320,'Számlafizető(k) adatai'!$C$4:$D$203,2,0),"")</f>
        <v/>
      </c>
      <c r="E4320" s="55" t="str">
        <f>_xlfn.IFNA(VLOOKUP(C4320,'Számlafizető(k) adatai'!$C$4:$M$203,11,0),"")</f>
        <v/>
      </c>
      <c r="F4320" s="178"/>
      <c r="G4320" s="178"/>
      <c r="H4320" s="178"/>
      <c r="I4320" s="55" t="str">
        <f>IF(F4320="","",VLOOKUP(LEFT(F4320,5),'Technikai cellák'!B:C,2,0))</f>
        <v/>
      </c>
      <c r="J4320" s="55" t="str">
        <f>IF(F4320="","",VLOOKUP(I4320,'Technikai cellák'!$C$1:$D$12,2,0))</f>
        <v/>
      </c>
      <c r="K4320" s="179"/>
      <c r="L4320" s="67" t="str">
        <f t="shared" si="1310"/>
        <v/>
      </c>
      <c r="M4320" s="68">
        <f t="shared" si="1311"/>
        <v>0</v>
      </c>
      <c r="N4320" s="66">
        <f t="shared" si="1312"/>
        <v>0</v>
      </c>
      <c r="O4320" s="152"/>
      <c r="P4320" s="172">
        <f t="shared" si="1309"/>
        <v>0</v>
      </c>
      <c r="Q4320" s="69">
        <f t="shared" si="1313"/>
        <v>0</v>
      </c>
      <c r="R4320" s="62">
        <f t="shared" si="1314"/>
        <v>0</v>
      </c>
      <c r="S4320" s="153"/>
      <c r="T4320" s="118" t="str">
        <f t="shared" si="1315"/>
        <v/>
      </c>
      <c r="U4320" s="154"/>
      <c r="V4320" s="154"/>
      <c r="W4320" s="154"/>
      <c r="X4320" s="154"/>
      <c r="Y4320" s="154"/>
      <c r="Z4320" s="154"/>
      <c r="AA4320" s="154"/>
      <c r="AB4320" s="154"/>
      <c r="AC4320" s="154"/>
      <c r="AD4320" s="154"/>
      <c r="AE4320" s="154"/>
      <c r="AF4320" s="154"/>
      <c r="AG4320" s="63">
        <f t="shared" si="1316"/>
        <v>0</v>
      </c>
      <c r="AH4320" s="56">
        <f t="shared" si="1317"/>
        <v>0</v>
      </c>
      <c r="AI4320" s="56">
        <f t="shared" si="1318"/>
        <v>0</v>
      </c>
      <c r="AJ4320" s="56">
        <f t="shared" si="1319"/>
        <v>0</v>
      </c>
      <c r="AK4320" s="56">
        <f t="shared" si="1320"/>
        <v>0</v>
      </c>
      <c r="AL4320" s="56">
        <f t="shared" si="1321"/>
        <v>0</v>
      </c>
      <c r="AM4320" s="56">
        <f t="shared" si="1322"/>
        <v>0</v>
      </c>
      <c r="AN4320" s="56">
        <f t="shared" si="1323"/>
        <v>0</v>
      </c>
      <c r="AO4320" s="56">
        <f t="shared" si="1324"/>
        <v>0</v>
      </c>
      <c r="AP4320" s="56">
        <f t="shared" si="1325"/>
        <v>0</v>
      </c>
      <c r="AQ4320" s="56">
        <f t="shared" si="1326"/>
        <v>0</v>
      </c>
      <c r="AR4320" s="86">
        <f t="shared" si="1327"/>
        <v>0</v>
      </c>
    </row>
    <row r="4321" spans="1:44" x14ac:dyDescent="0.25">
      <c r="A4321" s="178"/>
      <c r="B4321" s="55" t="str">
        <f>_xlfn.IFNA(VLOOKUP(A4321,'Ajánlatkérő(k) adatai'!$B$4:$C$205,2,0),"")</f>
        <v/>
      </c>
      <c r="C4321" s="178"/>
      <c r="D4321" s="55" t="str">
        <f>_xlfn.IFNA(VLOOKUP(C4321,'Számlafizető(k) adatai'!$C$4:$D$203,2,0),"")</f>
        <v/>
      </c>
      <c r="E4321" s="55" t="str">
        <f>_xlfn.IFNA(VLOOKUP(C4321,'Számlafizető(k) adatai'!$C$4:$M$203,11,0),"")</f>
        <v/>
      </c>
      <c r="F4321" s="178"/>
      <c r="G4321" s="178"/>
      <c r="H4321" s="178"/>
      <c r="I4321" s="55" t="str">
        <f>IF(F4321="","",VLOOKUP(LEFT(F4321,5),'Technikai cellák'!B:C,2,0))</f>
        <v/>
      </c>
      <c r="J4321" s="55" t="str">
        <f>IF(F4321="","",VLOOKUP(I4321,'Technikai cellák'!$C$1:$D$12,2,0))</f>
        <v/>
      </c>
      <c r="K4321" s="179"/>
      <c r="L4321" s="67" t="str">
        <f t="shared" si="1310"/>
        <v/>
      </c>
      <c r="M4321" s="68">
        <f t="shared" si="1311"/>
        <v>0</v>
      </c>
      <c r="N4321" s="66">
        <f t="shared" si="1312"/>
        <v>0</v>
      </c>
      <c r="O4321" s="152"/>
      <c r="P4321" s="172">
        <f t="shared" si="1309"/>
        <v>0</v>
      </c>
      <c r="Q4321" s="69">
        <f t="shared" si="1313"/>
        <v>0</v>
      </c>
      <c r="R4321" s="62">
        <f t="shared" si="1314"/>
        <v>0</v>
      </c>
      <c r="S4321" s="153"/>
      <c r="T4321" s="118" t="str">
        <f t="shared" si="1315"/>
        <v/>
      </c>
      <c r="U4321" s="154"/>
      <c r="V4321" s="154"/>
      <c r="W4321" s="154"/>
      <c r="X4321" s="154"/>
      <c r="Y4321" s="154"/>
      <c r="Z4321" s="154"/>
      <c r="AA4321" s="154"/>
      <c r="AB4321" s="154"/>
      <c r="AC4321" s="154"/>
      <c r="AD4321" s="154"/>
      <c r="AE4321" s="154"/>
      <c r="AF4321" s="154"/>
      <c r="AG4321" s="63">
        <f t="shared" si="1316"/>
        <v>0</v>
      </c>
      <c r="AH4321" s="56">
        <f t="shared" si="1317"/>
        <v>0</v>
      </c>
      <c r="AI4321" s="56">
        <f t="shared" si="1318"/>
        <v>0</v>
      </c>
      <c r="AJ4321" s="56">
        <f t="shared" si="1319"/>
        <v>0</v>
      </c>
      <c r="AK4321" s="56">
        <f t="shared" si="1320"/>
        <v>0</v>
      </c>
      <c r="AL4321" s="56">
        <f t="shared" si="1321"/>
        <v>0</v>
      </c>
      <c r="AM4321" s="56">
        <f t="shared" si="1322"/>
        <v>0</v>
      </c>
      <c r="AN4321" s="56">
        <f t="shared" si="1323"/>
        <v>0</v>
      </c>
      <c r="AO4321" s="56">
        <f t="shared" si="1324"/>
        <v>0</v>
      </c>
      <c r="AP4321" s="56">
        <f t="shared" si="1325"/>
        <v>0</v>
      </c>
      <c r="AQ4321" s="56">
        <f t="shared" si="1326"/>
        <v>0</v>
      </c>
      <c r="AR4321" s="86">
        <f t="shared" si="1327"/>
        <v>0</v>
      </c>
    </row>
    <row r="4322" spans="1:44" x14ac:dyDescent="0.25">
      <c r="A4322" s="178"/>
      <c r="B4322" s="55" t="str">
        <f>_xlfn.IFNA(VLOOKUP(A4322,'Ajánlatkérő(k) adatai'!$B$4:$C$205,2,0),"")</f>
        <v/>
      </c>
      <c r="C4322" s="178"/>
      <c r="D4322" s="55" t="str">
        <f>_xlfn.IFNA(VLOOKUP(C4322,'Számlafizető(k) adatai'!$C$4:$D$203,2,0),"")</f>
        <v/>
      </c>
      <c r="E4322" s="55" t="str">
        <f>_xlfn.IFNA(VLOOKUP(C4322,'Számlafizető(k) adatai'!$C$4:$M$203,11,0),"")</f>
        <v/>
      </c>
      <c r="F4322" s="178"/>
      <c r="G4322" s="178"/>
      <c r="H4322" s="178"/>
      <c r="I4322" s="55" t="str">
        <f>IF(F4322="","",VLOOKUP(LEFT(F4322,5),'Technikai cellák'!B:C,2,0))</f>
        <v/>
      </c>
      <c r="J4322" s="55" t="str">
        <f>IF(F4322="","",VLOOKUP(I4322,'Technikai cellák'!$C$1:$D$12,2,0))</f>
        <v/>
      </c>
      <c r="K4322" s="179"/>
      <c r="L4322" s="67" t="str">
        <f t="shared" si="1310"/>
        <v/>
      </c>
      <c r="M4322" s="68">
        <f t="shared" si="1311"/>
        <v>0</v>
      </c>
      <c r="N4322" s="66">
        <f t="shared" si="1312"/>
        <v>0</v>
      </c>
      <c r="O4322" s="152"/>
      <c r="P4322" s="172">
        <f t="shared" si="1309"/>
        <v>0</v>
      </c>
      <c r="Q4322" s="69">
        <f t="shared" si="1313"/>
        <v>0</v>
      </c>
      <c r="R4322" s="62">
        <f t="shared" si="1314"/>
        <v>0</v>
      </c>
      <c r="S4322" s="153"/>
      <c r="T4322" s="118" t="str">
        <f t="shared" si="1315"/>
        <v/>
      </c>
      <c r="U4322" s="154"/>
      <c r="V4322" s="154"/>
      <c r="W4322" s="154"/>
      <c r="X4322" s="154"/>
      <c r="Y4322" s="154"/>
      <c r="Z4322" s="154"/>
      <c r="AA4322" s="154"/>
      <c r="AB4322" s="154"/>
      <c r="AC4322" s="154"/>
      <c r="AD4322" s="154"/>
      <c r="AE4322" s="154"/>
      <c r="AF4322" s="154"/>
      <c r="AG4322" s="63">
        <f t="shared" si="1316"/>
        <v>0</v>
      </c>
      <c r="AH4322" s="56">
        <f t="shared" si="1317"/>
        <v>0</v>
      </c>
      <c r="AI4322" s="56">
        <f t="shared" si="1318"/>
        <v>0</v>
      </c>
      <c r="AJ4322" s="56">
        <f t="shared" si="1319"/>
        <v>0</v>
      </c>
      <c r="AK4322" s="56">
        <f t="shared" si="1320"/>
        <v>0</v>
      </c>
      <c r="AL4322" s="56">
        <f t="shared" si="1321"/>
        <v>0</v>
      </c>
      <c r="AM4322" s="56">
        <f t="shared" si="1322"/>
        <v>0</v>
      </c>
      <c r="AN4322" s="56">
        <f t="shared" si="1323"/>
        <v>0</v>
      </c>
      <c r="AO4322" s="56">
        <f t="shared" si="1324"/>
        <v>0</v>
      </c>
      <c r="AP4322" s="56">
        <f t="shared" si="1325"/>
        <v>0</v>
      </c>
      <c r="AQ4322" s="56">
        <f t="shared" si="1326"/>
        <v>0</v>
      </c>
      <c r="AR4322" s="86">
        <f t="shared" si="1327"/>
        <v>0</v>
      </c>
    </row>
    <row r="4323" spans="1:44" x14ac:dyDescent="0.25">
      <c r="A4323" s="178"/>
      <c r="B4323" s="55" t="str">
        <f>_xlfn.IFNA(VLOOKUP(A4323,'Ajánlatkérő(k) adatai'!$B$4:$C$205,2,0),"")</f>
        <v/>
      </c>
      <c r="C4323" s="178"/>
      <c r="D4323" s="55" t="str">
        <f>_xlfn.IFNA(VLOOKUP(C4323,'Számlafizető(k) adatai'!$C$4:$D$203,2,0),"")</f>
        <v/>
      </c>
      <c r="E4323" s="55" t="str">
        <f>_xlfn.IFNA(VLOOKUP(C4323,'Számlafizető(k) adatai'!$C$4:$M$203,11,0),"")</f>
        <v/>
      </c>
      <c r="F4323" s="178"/>
      <c r="G4323" s="178"/>
      <c r="H4323" s="178"/>
      <c r="I4323" s="55" t="str">
        <f>IF(F4323="","",VLOOKUP(LEFT(F4323,5),'Technikai cellák'!B:C,2,0))</f>
        <v/>
      </c>
      <c r="J4323" s="55" t="str">
        <f>IF(F4323="","",VLOOKUP(I4323,'Technikai cellák'!$C$1:$D$12,2,0))</f>
        <v/>
      </c>
      <c r="K4323" s="179"/>
      <c r="L4323" s="67" t="str">
        <f t="shared" si="1310"/>
        <v/>
      </c>
      <c r="M4323" s="68">
        <f t="shared" si="1311"/>
        <v>0</v>
      </c>
      <c r="N4323" s="66">
        <f t="shared" si="1312"/>
        <v>0</v>
      </c>
      <c r="O4323" s="152"/>
      <c r="P4323" s="172">
        <f t="shared" si="1309"/>
        <v>0</v>
      </c>
      <c r="Q4323" s="69">
        <f t="shared" si="1313"/>
        <v>0</v>
      </c>
      <c r="R4323" s="62">
        <f t="shared" si="1314"/>
        <v>0</v>
      </c>
      <c r="S4323" s="153"/>
      <c r="T4323" s="118" t="str">
        <f t="shared" si="1315"/>
        <v/>
      </c>
      <c r="U4323" s="154"/>
      <c r="V4323" s="154"/>
      <c r="W4323" s="154"/>
      <c r="X4323" s="154"/>
      <c r="Y4323" s="154"/>
      <c r="Z4323" s="154"/>
      <c r="AA4323" s="154"/>
      <c r="AB4323" s="154"/>
      <c r="AC4323" s="154"/>
      <c r="AD4323" s="154"/>
      <c r="AE4323" s="154"/>
      <c r="AF4323" s="154"/>
      <c r="AG4323" s="63">
        <f t="shared" si="1316"/>
        <v>0</v>
      </c>
      <c r="AH4323" s="56">
        <f t="shared" si="1317"/>
        <v>0</v>
      </c>
      <c r="AI4323" s="56">
        <f t="shared" si="1318"/>
        <v>0</v>
      </c>
      <c r="AJ4323" s="56">
        <f t="shared" si="1319"/>
        <v>0</v>
      </c>
      <c r="AK4323" s="56">
        <f t="shared" si="1320"/>
        <v>0</v>
      </c>
      <c r="AL4323" s="56">
        <f t="shared" si="1321"/>
        <v>0</v>
      </c>
      <c r="AM4323" s="56">
        <f t="shared" si="1322"/>
        <v>0</v>
      </c>
      <c r="AN4323" s="56">
        <f t="shared" si="1323"/>
        <v>0</v>
      </c>
      <c r="AO4323" s="56">
        <f t="shared" si="1324"/>
        <v>0</v>
      </c>
      <c r="AP4323" s="56">
        <f t="shared" si="1325"/>
        <v>0</v>
      </c>
      <c r="AQ4323" s="56">
        <f t="shared" si="1326"/>
        <v>0</v>
      </c>
      <c r="AR4323" s="86">
        <f t="shared" si="1327"/>
        <v>0</v>
      </c>
    </row>
    <row r="4324" spans="1:44" x14ac:dyDescent="0.25">
      <c r="A4324" s="178"/>
      <c r="B4324" s="55" t="str">
        <f>_xlfn.IFNA(VLOOKUP(A4324,'Ajánlatkérő(k) adatai'!$B$4:$C$205,2,0),"")</f>
        <v/>
      </c>
      <c r="C4324" s="178"/>
      <c r="D4324" s="55" t="str">
        <f>_xlfn.IFNA(VLOOKUP(C4324,'Számlafizető(k) adatai'!$C$4:$D$203,2,0),"")</f>
        <v/>
      </c>
      <c r="E4324" s="55" t="str">
        <f>_xlfn.IFNA(VLOOKUP(C4324,'Számlafizető(k) adatai'!$C$4:$M$203,11,0),"")</f>
        <v/>
      </c>
      <c r="F4324" s="178"/>
      <c r="G4324" s="178"/>
      <c r="H4324" s="178"/>
      <c r="I4324" s="55" t="str">
        <f>IF(F4324="","",VLOOKUP(LEFT(F4324,5),'Technikai cellák'!B:C,2,0))</f>
        <v/>
      </c>
      <c r="J4324" s="55" t="str">
        <f>IF(F4324="","",VLOOKUP(I4324,'Technikai cellák'!$C$1:$D$12,2,0))</f>
        <v/>
      </c>
      <c r="K4324" s="179"/>
      <c r="L4324" s="67" t="str">
        <f t="shared" si="1310"/>
        <v/>
      </c>
      <c r="M4324" s="68">
        <f t="shared" si="1311"/>
        <v>0</v>
      </c>
      <c r="N4324" s="66">
        <f t="shared" si="1312"/>
        <v>0</v>
      </c>
      <c r="O4324" s="152"/>
      <c r="P4324" s="172">
        <f t="shared" si="1309"/>
        <v>0</v>
      </c>
      <c r="Q4324" s="69">
        <f t="shared" si="1313"/>
        <v>0</v>
      </c>
      <c r="R4324" s="62">
        <f t="shared" si="1314"/>
        <v>0</v>
      </c>
      <c r="S4324" s="153"/>
      <c r="T4324" s="118" t="str">
        <f t="shared" si="1315"/>
        <v/>
      </c>
      <c r="U4324" s="154"/>
      <c r="V4324" s="154"/>
      <c r="W4324" s="154"/>
      <c r="X4324" s="154"/>
      <c r="Y4324" s="154"/>
      <c r="Z4324" s="154"/>
      <c r="AA4324" s="154"/>
      <c r="AB4324" s="154"/>
      <c r="AC4324" s="154"/>
      <c r="AD4324" s="154"/>
      <c r="AE4324" s="154"/>
      <c r="AF4324" s="154"/>
      <c r="AG4324" s="63">
        <f t="shared" si="1316"/>
        <v>0</v>
      </c>
      <c r="AH4324" s="56">
        <f t="shared" si="1317"/>
        <v>0</v>
      </c>
      <c r="AI4324" s="56">
        <f t="shared" si="1318"/>
        <v>0</v>
      </c>
      <c r="AJ4324" s="56">
        <f t="shared" si="1319"/>
        <v>0</v>
      </c>
      <c r="AK4324" s="56">
        <f t="shared" si="1320"/>
        <v>0</v>
      </c>
      <c r="AL4324" s="56">
        <f t="shared" si="1321"/>
        <v>0</v>
      </c>
      <c r="AM4324" s="56">
        <f t="shared" si="1322"/>
        <v>0</v>
      </c>
      <c r="AN4324" s="56">
        <f t="shared" si="1323"/>
        <v>0</v>
      </c>
      <c r="AO4324" s="56">
        <f t="shared" si="1324"/>
        <v>0</v>
      </c>
      <c r="AP4324" s="56">
        <f t="shared" si="1325"/>
        <v>0</v>
      </c>
      <c r="AQ4324" s="56">
        <f t="shared" si="1326"/>
        <v>0</v>
      </c>
      <c r="AR4324" s="86">
        <f t="shared" si="1327"/>
        <v>0</v>
      </c>
    </row>
    <row r="4325" spans="1:44" x14ac:dyDescent="0.25">
      <c r="A4325" s="178"/>
      <c r="B4325" s="55" t="str">
        <f>_xlfn.IFNA(VLOOKUP(A4325,'Ajánlatkérő(k) adatai'!$B$4:$C$205,2,0),"")</f>
        <v/>
      </c>
      <c r="C4325" s="178"/>
      <c r="D4325" s="55" t="str">
        <f>_xlfn.IFNA(VLOOKUP(C4325,'Számlafizető(k) adatai'!$C$4:$D$203,2,0),"")</f>
        <v/>
      </c>
      <c r="E4325" s="55" t="str">
        <f>_xlfn.IFNA(VLOOKUP(C4325,'Számlafizető(k) adatai'!$C$4:$M$203,11,0),"")</f>
        <v/>
      </c>
      <c r="F4325" s="178"/>
      <c r="G4325" s="178"/>
      <c r="H4325" s="178"/>
      <c r="I4325" s="55" t="str">
        <f>IF(F4325="","",VLOOKUP(LEFT(F4325,5),'Technikai cellák'!B:C,2,0))</f>
        <v/>
      </c>
      <c r="J4325" s="55" t="str">
        <f>IF(F4325="","",VLOOKUP(I4325,'Technikai cellák'!$C$1:$D$12,2,0))</f>
        <v/>
      </c>
      <c r="K4325" s="179"/>
      <c r="L4325" s="67" t="str">
        <f t="shared" si="1310"/>
        <v/>
      </c>
      <c r="M4325" s="68">
        <f t="shared" si="1311"/>
        <v>0</v>
      </c>
      <c r="N4325" s="66">
        <f t="shared" si="1312"/>
        <v>0</v>
      </c>
      <c r="O4325" s="152"/>
      <c r="P4325" s="172">
        <f t="shared" si="1309"/>
        <v>0</v>
      </c>
      <c r="Q4325" s="69">
        <f t="shared" si="1313"/>
        <v>0</v>
      </c>
      <c r="R4325" s="62">
        <f t="shared" si="1314"/>
        <v>0</v>
      </c>
      <c r="S4325" s="153"/>
      <c r="T4325" s="118" t="str">
        <f t="shared" si="1315"/>
        <v/>
      </c>
      <c r="U4325" s="154"/>
      <c r="V4325" s="154"/>
      <c r="W4325" s="154"/>
      <c r="X4325" s="154"/>
      <c r="Y4325" s="154"/>
      <c r="Z4325" s="154"/>
      <c r="AA4325" s="154"/>
      <c r="AB4325" s="154"/>
      <c r="AC4325" s="154"/>
      <c r="AD4325" s="154"/>
      <c r="AE4325" s="154"/>
      <c r="AF4325" s="154"/>
      <c r="AG4325" s="63">
        <f t="shared" si="1316"/>
        <v>0</v>
      </c>
      <c r="AH4325" s="56">
        <f t="shared" si="1317"/>
        <v>0</v>
      </c>
      <c r="AI4325" s="56">
        <f t="shared" si="1318"/>
        <v>0</v>
      </c>
      <c r="AJ4325" s="56">
        <f t="shared" si="1319"/>
        <v>0</v>
      </c>
      <c r="AK4325" s="56">
        <f t="shared" si="1320"/>
        <v>0</v>
      </c>
      <c r="AL4325" s="56">
        <f t="shared" si="1321"/>
        <v>0</v>
      </c>
      <c r="AM4325" s="56">
        <f t="shared" si="1322"/>
        <v>0</v>
      </c>
      <c r="AN4325" s="56">
        <f t="shared" si="1323"/>
        <v>0</v>
      </c>
      <c r="AO4325" s="56">
        <f t="shared" si="1324"/>
        <v>0</v>
      </c>
      <c r="AP4325" s="56">
        <f t="shared" si="1325"/>
        <v>0</v>
      </c>
      <c r="AQ4325" s="56">
        <f t="shared" si="1326"/>
        <v>0</v>
      </c>
      <c r="AR4325" s="86">
        <f t="shared" si="1327"/>
        <v>0</v>
      </c>
    </row>
    <row r="4326" spans="1:44" x14ac:dyDescent="0.25">
      <c r="A4326" s="178"/>
      <c r="B4326" s="55" t="str">
        <f>_xlfn.IFNA(VLOOKUP(A4326,'Ajánlatkérő(k) adatai'!$B$4:$C$205,2,0),"")</f>
        <v/>
      </c>
      <c r="C4326" s="178"/>
      <c r="D4326" s="55" t="str">
        <f>_xlfn.IFNA(VLOOKUP(C4326,'Számlafizető(k) adatai'!$C$4:$D$203,2,0),"")</f>
        <v/>
      </c>
      <c r="E4326" s="55" t="str">
        <f>_xlfn.IFNA(VLOOKUP(C4326,'Számlafizető(k) adatai'!$C$4:$M$203,11,0),"")</f>
        <v/>
      </c>
      <c r="F4326" s="178"/>
      <c r="G4326" s="178"/>
      <c r="H4326" s="178"/>
      <c r="I4326" s="55" t="str">
        <f>IF(F4326="","",VLOOKUP(LEFT(F4326,5),'Technikai cellák'!B:C,2,0))</f>
        <v/>
      </c>
      <c r="J4326" s="55" t="str">
        <f>IF(F4326="","",VLOOKUP(I4326,'Technikai cellák'!$C$1:$D$12,2,0))</f>
        <v/>
      </c>
      <c r="K4326" s="179"/>
      <c r="L4326" s="67" t="str">
        <f t="shared" si="1310"/>
        <v/>
      </c>
      <c r="M4326" s="68">
        <f t="shared" si="1311"/>
        <v>0</v>
      </c>
      <c r="N4326" s="66">
        <f t="shared" si="1312"/>
        <v>0</v>
      </c>
      <c r="O4326" s="152"/>
      <c r="P4326" s="172">
        <f t="shared" si="1309"/>
        <v>0</v>
      </c>
      <c r="Q4326" s="69">
        <f t="shared" si="1313"/>
        <v>0</v>
      </c>
      <c r="R4326" s="62">
        <f t="shared" si="1314"/>
        <v>0</v>
      </c>
      <c r="S4326" s="153"/>
      <c r="T4326" s="118" t="str">
        <f t="shared" si="1315"/>
        <v/>
      </c>
      <c r="U4326" s="154"/>
      <c r="V4326" s="154"/>
      <c r="W4326" s="154"/>
      <c r="X4326" s="154"/>
      <c r="Y4326" s="154"/>
      <c r="Z4326" s="154"/>
      <c r="AA4326" s="154"/>
      <c r="AB4326" s="154"/>
      <c r="AC4326" s="154"/>
      <c r="AD4326" s="154"/>
      <c r="AE4326" s="154"/>
      <c r="AF4326" s="154"/>
      <c r="AG4326" s="63">
        <f t="shared" si="1316"/>
        <v>0</v>
      </c>
      <c r="AH4326" s="56">
        <f t="shared" si="1317"/>
        <v>0</v>
      </c>
      <c r="AI4326" s="56">
        <f t="shared" si="1318"/>
        <v>0</v>
      </c>
      <c r="AJ4326" s="56">
        <f t="shared" si="1319"/>
        <v>0</v>
      </c>
      <c r="AK4326" s="56">
        <f t="shared" si="1320"/>
        <v>0</v>
      </c>
      <c r="AL4326" s="56">
        <f t="shared" si="1321"/>
        <v>0</v>
      </c>
      <c r="AM4326" s="56">
        <f t="shared" si="1322"/>
        <v>0</v>
      </c>
      <c r="AN4326" s="56">
        <f t="shared" si="1323"/>
        <v>0</v>
      </c>
      <c r="AO4326" s="56">
        <f t="shared" si="1324"/>
        <v>0</v>
      </c>
      <c r="AP4326" s="56">
        <f t="shared" si="1325"/>
        <v>0</v>
      </c>
      <c r="AQ4326" s="56">
        <f t="shared" si="1326"/>
        <v>0</v>
      </c>
      <c r="AR4326" s="86">
        <f t="shared" si="1327"/>
        <v>0</v>
      </c>
    </row>
    <row r="4327" spans="1:44" x14ac:dyDescent="0.25">
      <c r="A4327" s="178"/>
      <c r="B4327" s="55" t="str">
        <f>_xlfn.IFNA(VLOOKUP(A4327,'Ajánlatkérő(k) adatai'!$B$4:$C$205,2,0),"")</f>
        <v/>
      </c>
      <c r="C4327" s="178"/>
      <c r="D4327" s="55" t="str">
        <f>_xlfn.IFNA(VLOOKUP(C4327,'Számlafizető(k) adatai'!$C$4:$D$203,2,0),"")</f>
        <v/>
      </c>
      <c r="E4327" s="55" t="str">
        <f>_xlfn.IFNA(VLOOKUP(C4327,'Számlafizető(k) adatai'!$C$4:$M$203,11,0),"")</f>
        <v/>
      </c>
      <c r="F4327" s="178"/>
      <c r="G4327" s="178"/>
      <c r="H4327" s="178"/>
      <c r="I4327" s="55" t="str">
        <f>IF(F4327="","",VLOOKUP(LEFT(F4327,5),'Technikai cellák'!B:C,2,0))</f>
        <v/>
      </c>
      <c r="J4327" s="55" t="str">
        <f>IF(F4327="","",VLOOKUP(I4327,'Technikai cellák'!$C$1:$D$12,2,0))</f>
        <v/>
      </c>
      <c r="K4327" s="179"/>
      <c r="L4327" s="67" t="str">
        <f t="shared" si="1310"/>
        <v/>
      </c>
      <c r="M4327" s="68">
        <f t="shared" si="1311"/>
        <v>0</v>
      </c>
      <c r="N4327" s="66">
        <f t="shared" si="1312"/>
        <v>0</v>
      </c>
      <c r="O4327" s="152"/>
      <c r="P4327" s="172">
        <f t="shared" si="1309"/>
        <v>0</v>
      </c>
      <c r="Q4327" s="69">
        <f t="shared" si="1313"/>
        <v>0</v>
      </c>
      <c r="R4327" s="62">
        <f t="shared" si="1314"/>
        <v>0</v>
      </c>
      <c r="S4327" s="153"/>
      <c r="T4327" s="118" t="str">
        <f t="shared" si="1315"/>
        <v/>
      </c>
      <c r="U4327" s="154"/>
      <c r="V4327" s="154"/>
      <c r="W4327" s="154"/>
      <c r="X4327" s="154"/>
      <c r="Y4327" s="154"/>
      <c r="Z4327" s="154"/>
      <c r="AA4327" s="154"/>
      <c r="AB4327" s="154"/>
      <c r="AC4327" s="154"/>
      <c r="AD4327" s="154"/>
      <c r="AE4327" s="154"/>
      <c r="AF4327" s="154"/>
      <c r="AG4327" s="63">
        <f t="shared" si="1316"/>
        <v>0</v>
      </c>
      <c r="AH4327" s="56">
        <f t="shared" si="1317"/>
        <v>0</v>
      </c>
      <c r="AI4327" s="56">
        <f t="shared" si="1318"/>
        <v>0</v>
      </c>
      <c r="AJ4327" s="56">
        <f t="shared" si="1319"/>
        <v>0</v>
      </c>
      <c r="AK4327" s="56">
        <f t="shared" si="1320"/>
        <v>0</v>
      </c>
      <c r="AL4327" s="56">
        <f t="shared" si="1321"/>
        <v>0</v>
      </c>
      <c r="AM4327" s="56">
        <f t="shared" si="1322"/>
        <v>0</v>
      </c>
      <c r="AN4327" s="56">
        <f t="shared" si="1323"/>
        <v>0</v>
      </c>
      <c r="AO4327" s="56">
        <f t="shared" si="1324"/>
        <v>0</v>
      </c>
      <c r="AP4327" s="56">
        <f t="shared" si="1325"/>
        <v>0</v>
      </c>
      <c r="AQ4327" s="56">
        <f t="shared" si="1326"/>
        <v>0</v>
      </c>
      <c r="AR4327" s="86">
        <f t="shared" si="1327"/>
        <v>0</v>
      </c>
    </row>
    <row r="4328" spans="1:44" x14ac:dyDescent="0.25">
      <c r="A4328" s="178"/>
      <c r="B4328" s="55" t="str">
        <f>_xlfn.IFNA(VLOOKUP(A4328,'Ajánlatkérő(k) adatai'!$B$4:$C$205,2,0),"")</f>
        <v/>
      </c>
      <c r="C4328" s="178"/>
      <c r="D4328" s="55" t="str">
        <f>_xlfn.IFNA(VLOOKUP(C4328,'Számlafizető(k) adatai'!$C$4:$D$203,2,0),"")</f>
        <v/>
      </c>
      <c r="E4328" s="55" t="str">
        <f>_xlfn.IFNA(VLOOKUP(C4328,'Számlafizető(k) adatai'!$C$4:$M$203,11,0),"")</f>
        <v/>
      </c>
      <c r="F4328" s="178"/>
      <c r="G4328" s="178"/>
      <c r="H4328" s="178"/>
      <c r="I4328" s="55" t="str">
        <f>IF(F4328="","",VLOOKUP(LEFT(F4328,5),'Technikai cellák'!B:C,2,0))</f>
        <v/>
      </c>
      <c r="J4328" s="55" t="str">
        <f>IF(F4328="","",VLOOKUP(I4328,'Technikai cellák'!$C$1:$D$12,2,0))</f>
        <v/>
      </c>
      <c r="K4328" s="179"/>
      <c r="L4328" s="67" t="str">
        <f t="shared" si="1310"/>
        <v/>
      </c>
      <c r="M4328" s="68">
        <f t="shared" si="1311"/>
        <v>0</v>
      </c>
      <c r="N4328" s="66">
        <f t="shared" si="1312"/>
        <v>0</v>
      </c>
      <c r="O4328" s="152"/>
      <c r="P4328" s="172">
        <f t="shared" si="1309"/>
        <v>0</v>
      </c>
      <c r="Q4328" s="69">
        <f t="shared" si="1313"/>
        <v>0</v>
      </c>
      <c r="R4328" s="62">
        <f t="shared" si="1314"/>
        <v>0</v>
      </c>
      <c r="S4328" s="153"/>
      <c r="T4328" s="118" t="str">
        <f t="shared" si="1315"/>
        <v/>
      </c>
      <c r="U4328" s="154"/>
      <c r="V4328" s="154"/>
      <c r="W4328" s="154"/>
      <c r="X4328" s="154"/>
      <c r="Y4328" s="154"/>
      <c r="Z4328" s="154"/>
      <c r="AA4328" s="154"/>
      <c r="AB4328" s="154"/>
      <c r="AC4328" s="154"/>
      <c r="AD4328" s="154"/>
      <c r="AE4328" s="154"/>
      <c r="AF4328" s="154"/>
      <c r="AG4328" s="63">
        <f t="shared" si="1316"/>
        <v>0</v>
      </c>
      <c r="AH4328" s="56">
        <f t="shared" si="1317"/>
        <v>0</v>
      </c>
      <c r="AI4328" s="56">
        <f t="shared" si="1318"/>
        <v>0</v>
      </c>
      <c r="AJ4328" s="56">
        <f t="shared" si="1319"/>
        <v>0</v>
      </c>
      <c r="AK4328" s="56">
        <f t="shared" si="1320"/>
        <v>0</v>
      </c>
      <c r="AL4328" s="56">
        <f t="shared" si="1321"/>
        <v>0</v>
      </c>
      <c r="AM4328" s="56">
        <f t="shared" si="1322"/>
        <v>0</v>
      </c>
      <c r="AN4328" s="56">
        <f t="shared" si="1323"/>
        <v>0</v>
      </c>
      <c r="AO4328" s="56">
        <f t="shared" si="1324"/>
        <v>0</v>
      </c>
      <c r="AP4328" s="56">
        <f t="shared" si="1325"/>
        <v>0</v>
      </c>
      <c r="AQ4328" s="56">
        <f t="shared" si="1326"/>
        <v>0</v>
      </c>
      <c r="AR4328" s="86">
        <f t="shared" si="1327"/>
        <v>0</v>
      </c>
    </row>
    <row r="4329" spans="1:44" x14ac:dyDescent="0.25">
      <c r="A4329" s="178"/>
      <c r="B4329" s="55" t="str">
        <f>_xlfn.IFNA(VLOOKUP(A4329,'Ajánlatkérő(k) adatai'!$B$4:$C$205,2,0),"")</f>
        <v/>
      </c>
      <c r="C4329" s="178"/>
      <c r="D4329" s="55" t="str">
        <f>_xlfn.IFNA(VLOOKUP(C4329,'Számlafizető(k) adatai'!$C$4:$D$203,2,0),"")</f>
        <v/>
      </c>
      <c r="E4329" s="55" t="str">
        <f>_xlfn.IFNA(VLOOKUP(C4329,'Számlafizető(k) adatai'!$C$4:$M$203,11,0),"")</f>
        <v/>
      </c>
      <c r="F4329" s="178"/>
      <c r="G4329" s="178"/>
      <c r="H4329" s="178"/>
      <c r="I4329" s="55" t="str">
        <f>IF(F4329="","",VLOOKUP(LEFT(F4329,5),'Technikai cellák'!B:C,2,0))</f>
        <v/>
      </c>
      <c r="J4329" s="55" t="str">
        <f>IF(F4329="","",VLOOKUP(I4329,'Technikai cellák'!$C$1:$D$12,2,0))</f>
        <v/>
      </c>
      <c r="K4329" s="179"/>
      <c r="L4329" s="67" t="str">
        <f t="shared" si="1310"/>
        <v/>
      </c>
      <c r="M4329" s="68">
        <f t="shared" si="1311"/>
        <v>0</v>
      </c>
      <c r="N4329" s="66">
        <f t="shared" si="1312"/>
        <v>0</v>
      </c>
      <c r="O4329" s="152"/>
      <c r="P4329" s="172">
        <f t="shared" si="1309"/>
        <v>0</v>
      </c>
      <c r="Q4329" s="69">
        <f t="shared" si="1313"/>
        <v>0</v>
      </c>
      <c r="R4329" s="62">
        <f t="shared" si="1314"/>
        <v>0</v>
      </c>
      <c r="S4329" s="153"/>
      <c r="T4329" s="118" t="str">
        <f t="shared" si="1315"/>
        <v/>
      </c>
      <c r="U4329" s="154"/>
      <c r="V4329" s="154"/>
      <c r="W4329" s="154"/>
      <c r="X4329" s="154"/>
      <c r="Y4329" s="154"/>
      <c r="Z4329" s="154"/>
      <c r="AA4329" s="154"/>
      <c r="AB4329" s="154"/>
      <c r="AC4329" s="154"/>
      <c r="AD4329" s="154"/>
      <c r="AE4329" s="154"/>
      <c r="AF4329" s="154"/>
      <c r="AG4329" s="63">
        <f t="shared" si="1316"/>
        <v>0</v>
      </c>
      <c r="AH4329" s="56">
        <f t="shared" si="1317"/>
        <v>0</v>
      </c>
      <c r="AI4329" s="56">
        <f t="shared" si="1318"/>
        <v>0</v>
      </c>
      <c r="AJ4329" s="56">
        <f t="shared" si="1319"/>
        <v>0</v>
      </c>
      <c r="AK4329" s="56">
        <f t="shared" si="1320"/>
        <v>0</v>
      </c>
      <c r="AL4329" s="56">
        <f t="shared" si="1321"/>
        <v>0</v>
      </c>
      <c r="AM4329" s="56">
        <f t="shared" si="1322"/>
        <v>0</v>
      </c>
      <c r="AN4329" s="56">
        <f t="shared" si="1323"/>
        <v>0</v>
      </c>
      <c r="AO4329" s="56">
        <f t="shared" si="1324"/>
        <v>0</v>
      </c>
      <c r="AP4329" s="56">
        <f t="shared" si="1325"/>
        <v>0</v>
      </c>
      <c r="AQ4329" s="56">
        <f t="shared" si="1326"/>
        <v>0</v>
      </c>
      <c r="AR4329" s="86">
        <f t="shared" si="1327"/>
        <v>0</v>
      </c>
    </row>
    <row r="4330" spans="1:44" x14ac:dyDescent="0.25">
      <c r="A4330" s="178"/>
      <c r="B4330" s="55" t="str">
        <f>_xlfn.IFNA(VLOOKUP(A4330,'Ajánlatkérő(k) adatai'!$B$4:$C$205,2,0),"")</f>
        <v/>
      </c>
      <c r="C4330" s="178"/>
      <c r="D4330" s="55" t="str">
        <f>_xlfn.IFNA(VLOOKUP(C4330,'Számlafizető(k) adatai'!$C$4:$D$203,2,0),"")</f>
        <v/>
      </c>
      <c r="E4330" s="55" t="str">
        <f>_xlfn.IFNA(VLOOKUP(C4330,'Számlafizető(k) adatai'!$C$4:$M$203,11,0),"")</f>
        <v/>
      </c>
      <c r="F4330" s="178"/>
      <c r="G4330" s="178"/>
      <c r="H4330" s="178"/>
      <c r="I4330" s="55" t="str">
        <f>IF(F4330="","",VLOOKUP(LEFT(F4330,5),'Technikai cellák'!B:C,2,0))</f>
        <v/>
      </c>
      <c r="J4330" s="55" t="str">
        <f>IF(F4330="","",VLOOKUP(I4330,'Technikai cellák'!$C$1:$D$12,2,0))</f>
        <v/>
      </c>
      <c r="K4330" s="179"/>
      <c r="L4330" s="67" t="str">
        <f t="shared" si="1310"/>
        <v/>
      </c>
      <c r="M4330" s="68">
        <f t="shared" si="1311"/>
        <v>0</v>
      </c>
      <c r="N4330" s="66">
        <f t="shared" si="1312"/>
        <v>0</v>
      </c>
      <c r="O4330" s="152"/>
      <c r="P4330" s="172">
        <f t="shared" si="1309"/>
        <v>0</v>
      </c>
      <c r="Q4330" s="69">
        <f t="shared" si="1313"/>
        <v>0</v>
      </c>
      <c r="R4330" s="62">
        <f t="shared" si="1314"/>
        <v>0</v>
      </c>
      <c r="S4330" s="153"/>
      <c r="T4330" s="118" t="str">
        <f t="shared" si="1315"/>
        <v/>
      </c>
      <c r="U4330" s="154"/>
      <c r="V4330" s="154"/>
      <c r="W4330" s="154"/>
      <c r="X4330" s="154"/>
      <c r="Y4330" s="154"/>
      <c r="Z4330" s="154"/>
      <c r="AA4330" s="154"/>
      <c r="AB4330" s="154"/>
      <c r="AC4330" s="154"/>
      <c r="AD4330" s="154"/>
      <c r="AE4330" s="154"/>
      <c r="AF4330" s="154"/>
      <c r="AG4330" s="63">
        <f t="shared" si="1316"/>
        <v>0</v>
      </c>
      <c r="AH4330" s="56">
        <f t="shared" si="1317"/>
        <v>0</v>
      </c>
      <c r="AI4330" s="56">
        <f t="shared" si="1318"/>
        <v>0</v>
      </c>
      <c r="AJ4330" s="56">
        <f t="shared" si="1319"/>
        <v>0</v>
      </c>
      <c r="AK4330" s="56">
        <f t="shared" si="1320"/>
        <v>0</v>
      </c>
      <c r="AL4330" s="56">
        <f t="shared" si="1321"/>
        <v>0</v>
      </c>
      <c r="AM4330" s="56">
        <f t="shared" si="1322"/>
        <v>0</v>
      </c>
      <c r="AN4330" s="56">
        <f t="shared" si="1323"/>
        <v>0</v>
      </c>
      <c r="AO4330" s="56">
        <f t="shared" si="1324"/>
        <v>0</v>
      </c>
      <c r="AP4330" s="56">
        <f t="shared" si="1325"/>
        <v>0</v>
      </c>
      <c r="AQ4330" s="56">
        <f t="shared" si="1326"/>
        <v>0</v>
      </c>
      <c r="AR4330" s="86">
        <f t="shared" si="1327"/>
        <v>0</v>
      </c>
    </row>
    <row r="4331" spans="1:44" x14ac:dyDescent="0.25">
      <c r="A4331" s="178"/>
      <c r="B4331" s="55" t="str">
        <f>_xlfn.IFNA(VLOOKUP(A4331,'Ajánlatkérő(k) adatai'!$B$4:$C$205,2,0),"")</f>
        <v/>
      </c>
      <c r="C4331" s="178"/>
      <c r="D4331" s="55" t="str">
        <f>_xlfn.IFNA(VLOOKUP(C4331,'Számlafizető(k) adatai'!$C$4:$D$203,2,0),"")</f>
        <v/>
      </c>
      <c r="E4331" s="55" t="str">
        <f>_xlfn.IFNA(VLOOKUP(C4331,'Számlafizető(k) adatai'!$C$4:$M$203,11,0),"")</f>
        <v/>
      </c>
      <c r="F4331" s="178"/>
      <c r="G4331" s="178"/>
      <c r="H4331" s="178"/>
      <c r="I4331" s="55" t="str">
        <f>IF(F4331="","",VLOOKUP(LEFT(F4331,5),'Technikai cellák'!B:C,2,0))</f>
        <v/>
      </c>
      <c r="J4331" s="55" t="str">
        <f>IF(F4331="","",VLOOKUP(I4331,'Technikai cellák'!$C$1:$D$12,2,0))</f>
        <v/>
      </c>
      <c r="K4331" s="179"/>
      <c r="L4331" s="67" t="str">
        <f t="shared" si="1310"/>
        <v/>
      </c>
      <c r="M4331" s="68">
        <f t="shared" si="1311"/>
        <v>0</v>
      </c>
      <c r="N4331" s="66">
        <f t="shared" si="1312"/>
        <v>0</v>
      </c>
      <c r="O4331" s="152"/>
      <c r="P4331" s="172">
        <f t="shared" si="1309"/>
        <v>0</v>
      </c>
      <c r="Q4331" s="69">
        <f t="shared" si="1313"/>
        <v>0</v>
      </c>
      <c r="R4331" s="62">
        <f t="shared" si="1314"/>
        <v>0</v>
      </c>
      <c r="S4331" s="153"/>
      <c r="T4331" s="118" t="str">
        <f t="shared" si="1315"/>
        <v/>
      </c>
      <c r="U4331" s="154"/>
      <c r="V4331" s="154"/>
      <c r="W4331" s="154"/>
      <c r="X4331" s="154"/>
      <c r="Y4331" s="154"/>
      <c r="Z4331" s="154"/>
      <c r="AA4331" s="154"/>
      <c r="AB4331" s="154"/>
      <c r="AC4331" s="154"/>
      <c r="AD4331" s="154"/>
      <c r="AE4331" s="154"/>
      <c r="AF4331" s="154"/>
      <c r="AG4331" s="63">
        <f t="shared" si="1316"/>
        <v>0</v>
      </c>
      <c r="AH4331" s="56">
        <f t="shared" si="1317"/>
        <v>0</v>
      </c>
      <c r="AI4331" s="56">
        <f t="shared" si="1318"/>
        <v>0</v>
      </c>
      <c r="AJ4331" s="56">
        <f t="shared" si="1319"/>
        <v>0</v>
      </c>
      <c r="AK4331" s="56">
        <f t="shared" si="1320"/>
        <v>0</v>
      </c>
      <c r="AL4331" s="56">
        <f t="shared" si="1321"/>
        <v>0</v>
      </c>
      <c r="AM4331" s="56">
        <f t="shared" si="1322"/>
        <v>0</v>
      </c>
      <c r="AN4331" s="56">
        <f t="shared" si="1323"/>
        <v>0</v>
      </c>
      <c r="AO4331" s="56">
        <f t="shared" si="1324"/>
        <v>0</v>
      </c>
      <c r="AP4331" s="56">
        <f t="shared" si="1325"/>
        <v>0</v>
      </c>
      <c r="AQ4331" s="56">
        <f t="shared" si="1326"/>
        <v>0</v>
      </c>
      <c r="AR4331" s="86">
        <f t="shared" si="1327"/>
        <v>0</v>
      </c>
    </row>
    <row r="4332" spans="1:44" x14ac:dyDescent="0.25">
      <c r="A4332" s="178"/>
      <c r="B4332" s="55" t="str">
        <f>_xlfn.IFNA(VLOOKUP(A4332,'Ajánlatkérő(k) adatai'!$B$4:$C$205,2,0),"")</f>
        <v/>
      </c>
      <c r="C4332" s="178"/>
      <c r="D4332" s="55" t="str">
        <f>_xlfn.IFNA(VLOOKUP(C4332,'Számlafizető(k) adatai'!$C$4:$D$203,2,0),"")</f>
        <v/>
      </c>
      <c r="E4332" s="55" t="str">
        <f>_xlfn.IFNA(VLOOKUP(C4332,'Számlafizető(k) adatai'!$C$4:$M$203,11,0),"")</f>
        <v/>
      </c>
      <c r="F4332" s="178"/>
      <c r="G4332" s="178"/>
      <c r="H4332" s="178"/>
      <c r="I4332" s="55" t="str">
        <f>IF(F4332="","",VLOOKUP(LEFT(F4332,5),'Technikai cellák'!B:C,2,0))</f>
        <v/>
      </c>
      <c r="J4332" s="55" t="str">
        <f>IF(F4332="","",VLOOKUP(I4332,'Technikai cellák'!$C$1:$D$12,2,0))</f>
        <v/>
      </c>
      <c r="K4332" s="179"/>
      <c r="L4332" s="67" t="str">
        <f t="shared" si="1310"/>
        <v/>
      </c>
      <c r="M4332" s="68">
        <f t="shared" si="1311"/>
        <v>0</v>
      </c>
      <c r="N4332" s="66">
        <f t="shared" si="1312"/>
        <v>0</v>
      </c>
      <c r="O4332" s="152"/>
      <c r="P4332" s="172">
        <f t="shared" si="1309"/>
        <v>0</v>
      </c>
      <c r="Q4332" s="69">
        <f t="shared" si="1313"/>
        <v>0</v>
      </c>
      <c r="R4332" s="62">
        <f t="shared" si="1314"/>
        <v>0</v>
      </c>
      <c r="S4332" s="153"/>
      <c r="T4332" s="118" t="str">
        <f t="shared" si="1315"/>
        <v/>
      </c>
      <c r="U4332" s="154"/>
      <c r="V4332" s="154"/>
      <c r="W4332" s="154"/>
      <c r="X4332" s="154"/>
      <c r="Y4332" s="154"/>
      <c r="Z4332" s="154"/>
      <c r="AA4332" s="154"/>
      <c r="AB4332" s="154"/>
      <c r="AC4332" s="154"/>
      <c r="AD4332" s="154"/>
      <c r="AE4332" s="154"/>
      <c r="AF4332" s="154"/>
      <c r="AG4332" s="63">
        <f t="shared" si="1316"/>
        <v>0</v>
      </c>
      <c r="AH4332" s="56">
        <f t="shared" si="1317"/>
        <v>0</v>
      </c>
      <c r="AI4332" s="56">
        <f t="shared" si="1318"/>
        <v>0</v>
      </c>
      <c r="AJ4332" s="56">
        <f t="shared" si="1319"/>
        <v>0</v>
      </c>
      <c r="AK4332" s="56">
        <f t="shared" si="1320"/>
        <v>0</v>
      </c>
      <c r="AL4332" s="56">
        <f t="shared" si="1321"/>
        <v>0</v>
      </c>
      <c r="AM4332" s="56">
        <f t="shared" si="1322"/>
        <v>0</v>
      </c>
      <c r="AN4332" s="56">
        <f t="shared" si="1323"/>
        <v>0</v>
      </c>
      <c r="AO4332" s="56">
        <f t="shared" si="1324"/>
        <v>0</v>
      </c>
      <c r="AP4332" s="56">
        <f t="shared" si="1325"/>
        <v>0</v>
      </c>
      <c r="AQ4332" s="56">
        <f t="shared" si="1326"/>
        <v>0</v>
      </c>
      <c r="AR4332" s="86">
        <f t="shared" si="1327"/>
        <v>0</v>
      </c>
    </row>
    <row r="4333" spans="1:44" x14ac:dyDescent="0.25">
      <c r="A4333" s="178"/>
      <c r="B4333" s="55" t="str">
        <f>_xlfn.IFNA(VLOOKUP(A4333,'Ajánlatkérő(k) adatai'!$B$4:$C$205,2,0),"")</f>
        <v/>
      </c>
      <c r="C4333" s="178"/>
      <c r="D4333" s="55" t="str">
        <f>_xlfn.IFNA(VLOOKUP(C4333,'Számlafizető(k) adatai'!$C$4:$D$203,2,0),"")</f>
        <v/>
      </c>
      <c r="E4333" s="55" t="str">
        <f>_xlfn.IFNA(VLOOKUP(C4333,'Számlafizető(k) adatai'!$C$4:$M$203,11,0),"")</f>
        <v/>
      </c>
      <c r="F4333" s="178"/>
      <c r="G4333" s="178"/>
      <c r="H4333" s="178"/>
      <c r="I4333" s="55" t="str">
        <f>IF(F4333="","",VLOOKUP(LEFT(F4333,5),'Technikai cellák'!B:C,2,0))</f>
        <v/>
      </c>
      <c r="J4333" s="55" t="str">
        <f>IF(F4333="","",VLOOKUP(I4333,'Technikai cellák'!$C$1:$D$12,2,0))</f>
        <v/>
      </c>
      <c r="K4333" s="179"/>
      <c r="L4333" s="67" t="str">
        <f t="shared" si="1310"/>
        <v/>
      </c>
      <c r="M4333" s="68">
        <f t="shared" si="1311"/>
        <v>0</v>
      </c>
      <c r="N4333" s="66">
        <f t="shared" si="1312"/>
        <v>0</v>
      </c>
      <c r="O4333" s="152"/>
      <c r="P4333" s="172">
        <f t="shared" si="1309"/>
        <v>0</v>
      </c>
      <c r="Q4333" s="69">
        <f t="shared" si="1313"/>
        <v>0</v>
      </c>
      <c r="R4333" s="62">
        <f t="shared" si="1314"/>
        <v>0</v>
      </c>
      <c r="S4333" s="153"/>
      <c r="T4333" s="118" t="str">
        <f t="shared" si="1315"/>
        <v/>
      </c>
      <c r="U4333" s="154"/>
      <c r="V4333" s="154"/>
      <c r="W4333" s="154"/>
      <c r="X4333" s="154"/>
      <c r="Y4333" s="154"/>
      <c r="Z4333" s="154"/>
      <c r="AA4333" s="154"/>
      <c r="AB4333" s="154"/>
      <c r="AC4333" s="154"/>
      <c r="AD4333" s="154"/>
      <c r="AE4333" s="154"/>
      <c r="AF4333" s="154"/>
      <c r="AG4333" s="63">
        <f t="shared" si="1316"/>
        <v>0</v>
      </c>
      <c r="AH4333" s="56">
        <f t="shared" si="1317"/>
        <v>0</v>
      </c>
      <c r="AI4333" s="56">
        <f t="shared" si="1318"/>
        <v>0</v>
      </c>
      <c r="AJ4333" s="56">
        <f t="shared" si="1319"/>
        <v>0</v>
      </c>
      <c r="AK4333" s="56">
        <f t="shared" si="1320"/>
        <v>0</v>
      </c>
      <c r="AL4333" s="56">
        <f t="shared" si="1321"/>
        <v>0</v>
      </c>
      <c r="AM4333" s="56">
        <f t="shared" si="1322"/>
        <v>0</v>
      </c>
      <c r="AN4333" s="56">
        <f t="shared" si="1323"/>
        <v>0</v>
      </c>
      <c r="AO4333" s="56">
        <f t="shared" si="1324"/>
        <v>0</v>
      </c>
      <c r="AP4333" s="56">
        <f t="shared" si="1325"/>
        <v>0</v>
      </c>
      <c r="AQ4333" s="56">
        <f t="shared" si="1326"/>
        <v>0</v>
      </c>
      <c r="AR4333" s="86">
        <f t="shared" si="1327"/>
        <v>0</v>
      </c>
    </row>
    <row r="4334" spans="1:44" x14ac:dyDescent="0.25">
      <c r="A4334" s="178"/>
      <c r="B4334" s="55" t="str">
        <f>_xlfn.IFNA(VLOOKUP(A4334,'Ajánlatkérő(k) adatai'!$B$4:$C$205,2,0),"")</f>
        <v/>
      </c>
      <c r="C4334" s="178"/>
      <c r="D4334" s="55" t="str">
        <f>_xlfn.IFNA(VLOOKUP(C4334,'Számlafizető(k) adatai'!$C$4:$D$203,2,0),"")</f>
        <v/>
      </c>
      <c r="E4334" s="55" t="str">
        <f>_xlfn.IFNA(VLOOKUP(C4334,'Számlafizető(k) adatai'!$C$4:$M$203,11,0),"")</f>
        <v/>
      </c>
      <c r="F4334" s="178"/>
      <c r="G4334" s="178"/>
      <c r="H4334" s="178"/>
      <c r="I4334" s="55" t="str">
        <f>IF(F4334="","",VLOOKUP(LEFT(F4334,5),'Technikai cellák'!B:C,2,0))</f>
        <v/>
      </c>
      <c r="J4334" s="55" t="str">
        <f>IF(F4334="","",VLOOKUP(I4334,'Technikai cellák'!$C$1:$D$12,2,0))</f>
        <v/>
      </c>
      <c r="K4334" s="179"/>
      <c r="L4334" s="67" t="str">
        <f t="shared" si="1310"/>
        <v/>
      </c>
      <c r="M4334" s="68">
        <f t="shared" si="1311"/>
        <v>0</v>
      </c>
      <c r="N4334" s="66">
        <f t="shared" si="1312"/>
        <v>0</v>
      </c>
      <c r="O4334" s="152"/>
      <c r="P4334" s="172">
        <f t="shared" si="1309"/>
        <v>0</v>
      </c>
      <c r="Q4334" s="69">
        <f t="shared" si="1313"/>
        <v>0</v>
      </c>
      <c r="R4334" s="62">
        <f t="shared" si="1314"/>
        <v>0</v>
      </c>
      <c r="S4334" s="153"/>
      <c r="T4334" s="118" t="str">
        <f t="shared" si="1315"/>
        <v/>
      </c>
      <c r="U4334" s="154"/>
      <c r="V4334" s="154"/>
      <c r="W4334" s="154"/>
      <c r="X4334" s="154"/>
      <c r="Y4334" s="154"/>
      <c r="Z4334" s="154"/>
      <c r="AA4334" s="154"/>
      <c r="AB4334" s="154"/>
      <c r="AC4334" s="154"/>
      <c r="AD4334" s="154"/>
      <c r="AE4334" s="154"/>
      <c r="AF4334" s="154"/>
      <c r="AG4334" s="63">
        <f t="shared" si="1316"/>
        <v>0</v>
      </c>
      <c r="AH4334" s="56">
        <f t="shared" si="1317"/>
        <v>0</v>
      </c>
      <c r="AI4334" s="56">
        <f t="shared" si="1318"/>
        <v>0</v>
      </c>
      <c r="AJ4334" s="56">
        <f t="shared" si="1319"/>
        <v>0</v>
      </c>
      <c r="AK4334" s="56">
        <f t="shared" si="1320"/>
        <v>0</v>
      </c>
      <c r="AL4334" s="56">
        <f t="shared" si="1321"/>
        <v>0</v>
      </c>
      <c r="AM4334" s="56">
        <f t="shared" si="1322"/>
        <v>0</v>
      </c>
      <c r="AN4334" s="56">
        <f t="shared" si="1323"/>
        <v>0</v>
      </c>
      <c r="AO4334" s="56">
        <f t="shared" si="1324"/>
        <v>0</v>
      </c>
      <c r="AP4334" s="56">
        <f t="shared" si="1325"/>
        <v>0</v>
      </c>
      <c r="AQ4334" s="56">
        <f t="shared" si="1326"/>
        <v>0</v>
      </c>
      <c r="AR4334" s="86">
        <f t="shared" si="1327"/>
        <v>0</v>
      </c>
    </row>
    <row r="4335" spans="1:44" x14ac:dyDescent="0.25">
      <c r="A4335" s="178"/>
      <c r="B4335" s="55" t="str">
        <f>_xlfn.IFNA(VLOOKUP(A4335,'Ajánlatkérő(k) adatai'!$B$4:$C$205,2,0),"")</f>
        <v/>
      </c>
      <c r="C4335" s="178"/>
      <c r="D4335" s="55" t="str">
        <f>_xlfn.IFNA(VLOOKUP(C4335,'Számlafizető(k) adatai'!$C$4:$D$203,2,0),"")</f>
        <v/>
      </c>
      <c r="E4335" s="55" t="str">
        <f>_xlfn.IFNA(VLOOKUP(C4335,'Számlafizető(k) adatai'!$C$4:$M$203,11,0),"")</f>
        <v/>
      </c>
      <c r="F4335" s="178"/>
      <c r="G4335" s="178"/>
      <c r="H4335" s="178"/>
      <c r="I4335" s="55" t="str">
        <f>IF(F4335="","",VLOOKUP(LEFT(F4335,5),'Technikai cellák'!B:C,2,0))</f>
        <v/>
      </c>
      <c r="J4335" s="55" t="str">
        <f>IF(F4335="","",VLOOKUP(I4335,'Technikai cellák'!$C$1:$D$12,2,0))</f>
        <v/>
      </c>
      <c r="K4335" s="179"/>
      <c r="L4335" s="67" t="str">
        <f t="shared" si="1310"/>
        <v/>
      </c>
      <c r="M4335" s="68">
        <f t="shared" si="1311"/>
        <v>0</v>
      </c>
      <c r="N4335" s="66">
        <f t="shared" si="1312"/>
        <v>0</v>
      </c>
      <c r="O4335" s="152"/>
      <c r="P4335" s="172">
        <f t="shared" si="1309"/>
        <v>0</v>
      </c>
      <c r="Q4335" s="69">
        <f t="shared" si="1313"/>
        <v>0</v>
      </c>
      <c r="R4335" s="62">
        <f t="shared" si="1314"/>
        <v>0</v>
      </c>
      <c r="S4335" s="153"/>
      <c r="T4335" s="118" t="str">
        <f t="shared" si="1315"/>
        <v/>
      </c>
      <c r="U4335" s="154"/>
      <c r="V4335" s="154"/>
      <c r="W4335" s="154"/>
      <c r="X4335" s="154"/>
      <c r="Y4335" s="154"/>
      <c r="Z4335" s="154"/>
      <c r="AA4335" s="154"/>
      <c r="AB4335" s="154"/>
      <c r="AC4335" s="154"/>
      <c r="AD4335" s="154"/>
      <c r="AE4335" s="154"/>
      <c r="AF4335" s="154"/>
      <c r="AG4335" s="63">
        <f t="shared" si="1316"/>
        <v>0</v>
      </c>
      <c r="AH4335" s="56">
        <f t="shared" si="1317"/>
        <v>0</v>
      </c>
      <c r="AI4335" s="56">
        <f t="shared" si="1318"/>
        <v>0</v>
      </c>
      <c r="AJ4335" s="56">
        <f t="shared" si="1319"/>
        <v>0</v>
      </c>
      <c r="AK4335" s="56">
        <f t="shared" si="1320"/>
        <v>0</v>
      </c>
      <c r="AL4335" s="56">
        <f t="shared" si="1321"/>
        <v>0</v>
      </c>
      <c r="AM4335" s="56">
        <f t="shared" si="1322"/>
        <v>0</v>
      </c>
      <c r="AN4335" s="56">
        <f t="shared" si="1323"/>
        <v>0</v>
      </c>
      <c r="AO4335" s="56">
        <f t="shared" si="1324"/>
        <v>0</v>
      </c>
      <c r="AP4335" s="56">
        <f t="shared" si="1325"/>
        <v>0</v>
      </c>
      <c r="AQ4335" s="56">
        <f t="shared" si="1326"/>
        <v>0</v>
      </c>
      <c r="AR4335" s="86">
        <f t="shared" si="1327"/>
        <v>0</v>
      </c>
    </row>
    <row r="4336" spans="1:44" x14ac:dyDescent="0.25">
      <c r="A4336" s="178"/>
      <c r="B4336" s="55" t="str">
        <f>_xlfn.IFNA(VLOOKUP(A4336,'Ajánlatkérő(k) adatai'!$B$4:$C$205,2,0),"")</f>
        <v/>
      </c>
      <c r="C4336" s="178"/>
      <c r="D4336" s="55" t="str">
        <f>_xlfn.IFNA(VLOOKUP(C4336,'Számlafizető(k) adatai'!$C$4:$D$203,2,0),"")</f>
        <v/>
      </c>
      <c r="E4336" s="55" t="str">
        <f>_xlfn.IFNA(VLOOKUP(C4336,'Számlafizető(k) adatai'!$C$4:$M$203,11,0),"")</f>
        <v/>
      </c>
      <c r="F4336" s="178"/>
      <c r="G4336" s="178"/>
      <c r="H4336" s="178"/>
      <c r="I4336" s="55" t="str">
        <f>IF(F4336="","",VLOOKUP(LEFT(F4336,5),'Technikai cellák'!B:C,2,0))</f>
        <v/>
      </c>
      <c r="J4336" s="55" t="str">
        <f>IF(F4336="","",VLOOKUP(I4336,'Technikai cellák'!$C$1:$D$12,2,0))</f>
        <v/>
      </c>
      <c r="K4336" s="179"/>
      <c r="L4336" s="67" t="str">
        <f t="shared" si="1310"/>
        <v/>
      </c>
      <c r="M4336" s="68">
        <f t="shared" si="1311"/>
        <v>0</v>
      </c>
      <c r="N4336" s="66">
        <f t="shared" si="1312"/>
        <v>0</v>
      </c>
      <c r="O4336" s="152"/>
      <c r="P4336" s="172">
        <f t="shared" si="1309"/>
        <v>0</v>
      </c>
      <c r="Q4336" s="69">
        <f t="shared" si="1313"/>
        <v>0</v>
      </c>
      <c r="R4336" s="62">
        <f t="shared" si="1314"/>
        <v>0</v>
      </c>
      <c r="S4336" s="153"/>
      <c r="T4336" s="118" t="str">
        <f t="shared" si="1315"/>
        <v/>
      </c>
      <c r="U4336" s="154"/>
      <c r="V4336" s="154"/>
      <c r="W4336" s="154"/>
      <c r="X4336" s="154"/>
      <c r="Y4336" s="154"/>
      <c r="Z4336" s="154"/>
      <c r="AA4336" s="154"/>
      <c r="AB4336" s="154"/>
      <c r="AC4336" s="154"/>
      <c r="AD4336" s="154"/>
      <c r="AE4336" s="154"/>
      <c r="AF4336" s="154"/>
      <c r="AG4336" s="63">
        <f t="shared" si="1316"/>
        <v>0</v>
      </c>
      <c r="AH4336" s="56">
        <f t="shared" si="1317"/>
        <v>0</v>
      </c>
      <c r="AI4336" s="56">
        <f t="shared" si="1318"/>
        <v>0</v>
      </c>
      <c r="AJ4336" s="56">
        <f t="shared" si="1319"/>
        <v>0</v>
      </c>
      <c r="AK4336" s="56">
        <f t="shared" si="1320"/>
        <v>0</v>
      </c>
      <c r="AL4336" s="56">
        <f t="shared" si="1321"/>
        <v>0</v>
      </c>
      <c r="AM4336" s="56">
        <f t="shared" si="1322"/>
        <v>0</v>
      </c>
      <c r="AN4336" s="56">
        <f t="shared" si="1323"/>
        <v>0</v>
      </c>
      <c r="AO4336" s="56">
        <f t="shared" si="1324"/>
        <v>0</v>
      </c>
      <c r="AP4336" s="56">
        <f t="shared" si="1325"/>
        <v>0</v>
      </c>
      <c r="AQ4336" s="56">
        <f t="shared" si="1326"/>
        <v>0</v>
      </c>
      <c r="AR4336" s="86">
        <f t="shared" si="1327"/>
        <v>0</v>
      </c>
    </row>
    <row r="4337" spans="1:44" x14ac:dyDescent="0.25">
      <c r="A4337" s="178"/>
      <c r="B4337" s="55" t="str">
        <f>_xlfn.IFNA(VLOOKUP(A4337,'Ajánlatkérő(k) adatai'!$B$4:$C$205,2,0),"")</f>
        <v/>
      </c>
      <c r="C4337" s="178"/>
      <c r="D4337" s="55" t="str">
        <f>_xlfn.IFNA(VLOOKUP(C4337,'Számlafizető(k) adatai'!$C$4:$D$203,2,0),"")</f>
        <v/>
      </c>
      <c r="E4337" s="55" t="str">
        <f>_xlfn.IFNA(VLOOKUP(C4337,'Számlafizető(k) adatai'!$C$4:$M$203,11,0),"")</f>
        <v/>
      </c>
      <c r="F4337" s="178"/>
      <c r="G4337" s="178"/>
      <c r="H4337" s="178"/>
      <c r="I4337" s="55" t="str">
        <f>IF(F4337="","",VLOOKUP(LEFT(F4337,5),'Technikai cellák'!B:C,2,0))</f>
        <v/>
      </c>
      <c r="J4337" s="55" t="str">
        <f>IF(F4337="","",VLOOKUP(I4337,'Technikai cellák'!$C$1:$D$12,2,0))</f>
        <v/>
      </c>
      <c r="K4337" s="179"/>
      <c r="L4337" s="67" t="str">
        <f t="shared" si="1310"/>
        <v/>
      </c>
      <c r="M4337" s="68">
        <f t="shared" si="1311"/>
        <v>0</v>
      </c>
      <c r="N4337" s="66">
        <f t="shared" si="1312"/>
        <v>0</v>
      </c>
      <c r="O4337" s="152"/>
      <c r="P4337" s="172">
        <f t="shared" si="1309"/>
        <v>0</v>
      </c>
      <c r="Q4337" s="69">
        <f t="shared" si="1313"/>
        <v>0</v>
      </c>
      <c r="R4337" s="62">
        <f t="shared" si="1314"/>
        <v>0</v>
      </c>
      <c r="S4337" s="153"/>
      <c r="T4337" s="118" t="str">
        <f t="shared" si="1315"/>
        <v/>
      </c>
      <c r="U4337" s="154"/>
      <c r="V4337" s="154"/>
      <c r="W4337" s="154"/>
      <c r="X4337" s="154"/>
      <c r="Y4337" s="154"/>
      <c r="Z4337" s="154"/>
      <c r="AA4337" s="154"/>
      <c r="AB4337" s="154"/>
      <c r="AC4337" s="154"/>
      <c r="AD4337" s="154"/>
      <c r="AE4337" s="154"/>
      <c r="AF4337" s="154"/>
      <c r="AG4337" s="63">
        <f t="shared" si="1316"/>
        <v>0</v>
      </c>
      <c r="AH4337" s="56">
        <f t="shared" si="1317"/>
        <v>0</v>
      </c>
      <c r="AI4337" s="56">
        <f t="shared" si="1318"/>
        <v>0</v>
      </c>
      <c r="AJ4337" s="56">
        <f t="shared" si="1319"/>
        <v>0</v>
      </c>
      <c r="AK4337" s="56">
        <f t="shared" si="1320"/>
        <v>0</v>
      </c>
      <c r="AL4337" s="56">
        <f t="shared" si="1321"/>
        <v>0</v>
      </c>
      <c r="AM4337" s="56">
        <f t="shared" si="1322"/>
        <v>0</v>
      </c>
      <c r="AN4337" s="56">
        <f t="shared" si="1323"/>
        <v>0</v>
      </c>
      <c r="AO4337" s="56">
        <f t="shared" si="1324"/>
        <v>0</v>
      </c>
      <c r="AP4337" s="56">
        <f t="shared" si="1325"/>
        <v>0</v>
      </c>
      <c r="AQ4337" s="56">
        <f t="shared" si="1326"/>
        <v>0</v>
      </c>
      <c r="AR4337" s="86">
        <f t="shared" si="1327"/>
        <v>0</v>
      </c>
    </row>
    <row r="4338" spans="1:44" x14ac:dyDescent="0.25">
      <c r="A4338" s="178"/>
      <c r="B4338" s="55" t="str">
        <f>_xlfn.IFNA(VLOOKUP(A4338,'Ajánlatkérő(k) adatai'!$B$4:$C$205,2,0),"")</f>
        <v/>
      </c>
      <c r="C4338" s="178"/>
      <c r="D4338" s="55" t="str">
        <f>_xlfn.IFNA(VLOOKUP(C4338,'Számlafizető(k) adatai'!$C$4:$D$203,2,0),"")</f>
        <v/>
      </c>
      <c r="E4338" s="55" t="str">
        <f>_xlfn.IFNA(VLOOKUP(C4338,'Számlafizető(k) adatai'!$C$4:$M$203,11,0),"")</f>
        <v/>
      </c>
      <c r="F4338" s="178"/>
      <c r="G4338" s="178"/>
      <c r="H4338" s="178"/>
      <c r="I4338" s="55" t="str">
        <f>IF(F4338="","",VLOOKUP(LEFT(F4338,5),'Technikai cellák'!B:C,2,0))</f>
        <v/>
      </c>
      <c r="J4338" s="55" t="str">
        <f>IF(F4338="","",VLOOKUP(I4338,'Technikai cellák'!$C$1:$D$12,2,0))</f>
        <v/>
      </c>
      <c r="K4338" s="179"/>
      <c r="L4338" s="67" t="str">
        <f t="shared" si="1310"/>
        <v/>
      </c>
      <c r="M4338" s="68">
        <f t="shared" si="1311"/>
        <v>0</v>
      </c>
      <c r="N4338" s="66">
        <f t="shared" si="1312"/>
        <v>0</v>
      </c>
      <c r="O4338" s="152"/>
      <c r="P4338" s="172">
        <f t="shared" si="1309"/>
        <v>0</v>
      </c>
      <c r="Q4338" s="69">
        <f t="shared" si="1313"/>
        <v>0</v>
      </c>
      <c r="R4338" s="62">
        <f t="shared" si="1314"/>
        <v>0</v>
      </c>
      <c r="S4338" s="153"/>
      <c r="T4338" s="118" t="str">
        <f t="shared" si="1315"/>
        <v/>
      </c>
      <c r="U4338" s="154"/>
      <c r="V4338" s="154"/>
      <c r="W4338" s="154"/>
      <c r="X4338" s="154"/>
      <c r="Y4338" s="154"/>
      <c r="Z4338" s="154"/>
      <c r="AA4338" s="154"/>
      <c r="AB4338" s="154"/>
      <c r="AC4338" s="154"/>
      <c r="AD4338" s="154"/>
      <c r="AE4338" s="154"/>
      <c r="AF4338" s="154"/>
      <c r="AG4338" s="63">
        <f t="shared" si="1316"/>
        <v>0</v>
      </c>
      <c r="AH4338" s="56">
        <f t="shared" si="1317"/>
        <v>0</v>
      </c>
      <c r="AI4338" s="56">
        <f t="shared" si="1318"/>
        <v>0</v>
      </c>
      <c r="AJ4338" s="56">
        <f t="shared" si="1319"/>
        <v>0</v>
      </c>
      <c r="AK4338" s="56">
        <f t="shared" si="1320"/>
        <v>0</v>
      </c>
      <c r="AL4338" s="56">
        <f t="shared" si="1321"/>
        <v>0</v>
      </c>
      <c r="AM4338" s="56">
        <f t="shared" si="1322"/>
        <v>0</v>
      </c>
      <c r="AN4338" s="56">
        <f t="shared" si="1323"/>
        <v>0</v>
      </c>
      <c r="AO4338" s="56">
        <f t="shared" si="1324"/>
        <v>0</v>
      </c>
      <c r="AP4338" s="56">
        <f t="shared" si="1325"/>
        <v>0</v>
      </c>
      <c r="AQ4338" s="56">
        <f t="shared" si="1326"/>
        <v>0</v>
      </c>
      <c r="AR4338" s="86">
        <f t="shared" si="1327"/>
        <v>0</v>
      </c>
    </row>
    <row r="4339" spans="1:44" x14ac:dyDescent="0.25">
      <c r="A4339" s="178"/>
      <c r="B4339" s="55" t="str">
        <f>_xlfn.IFNA(VLOOKUP(A4339,'Ajánlatkérő(k) adatai'!$B$4:$C$205,2,0),"")</f>
        <v/>
      </c>
      <c r="C4339" s="178"/>
      <c r="D4339" s="55" t="str">
        <f>_xlfn.IFNA(VLOOKUP(C4339,'Számlafizető(k) adatai'!$C$4:$D$203,2,0),"")</f>
        <v/>
      </c>
      <c r="E4339" s="55" t="str">
        <f>_xlfn.IFNA(VLOOKUP(C4339,'Számlafizető(k) adatai'!$C$4:$M$203,11,0),"")</f>
        <v/>
      </c>
      <c r="F4339" s="178"/>
      <c r="G4339" s="178"/>
      <c r="H4339" s="178"/>
      <c r="I4339" s="55" t="str">
        <f>IF(F4339="","",VLOOKUP(LEFT(F4339,5),'Technikai cellák'!B:C,2,0))</f>
        <v/>
      </c>
      <c r="J4339" s="55" t="str">
        <f>IF(F4339="","",VLOOKUP(I4339,'Technikai cellák'!$C$1:$D$12,2,0))</f>
        <v/>
      </c>
      <c r="K4339" s="179"/>
      <c r="L4339" s="67" t="str">
        <f t="shared" si="1310"/>
        <v/>
      </c>
      <c r="M4339" s="68">
        <f t="shared" si="1311"/>
        <v>0</v>
      </c>
      <c r="N4339" s="66">
        <f t="shared" si="1312"/>
        <v>0</v>
      </c>
      <c r="O4339" s="152"/>
      <c r="P4339" s="172">
        <f t="shared" si="1309"/>
        <v>0</v>
      </c>
      <c r="Q4339" s="69">
        <f t="shared" si="1313"/>
        <v>0</v>
      </c>
      <c r="R4339" s="62">
        <f t="shared" si="1314"/>
        <v>0</v>
      </c>
      <c r="S4339" s="153"/>
      <c r="T4339" s="118" t="str">
        <f t="shared" si="1315"/>
        <v/>
      </c>
      <c r="U4339" s="154"/>
      <c r="V4339" s="154"/>
      <c r="W4339" s="154"/>
      <c r="X4339" s="154"/>
      <c r="Y4339" s="154"/>
      <c r="Z4339" s="154"/>
      <c r="AA4339" s="154"/>
      <c r="AB4339" s="154"/>
      <c r="AC4339" s="154"/>
      <c r="AD4339" s="154"/>
      <c r="AE4339" s="154"/>
      <c r="AF4339" s="154"/>
      <c r="AG4339" s="63">
        <f t="shared" si="1316"/>
        <v>0</v>
      </c>
      <c r="AH4339" s="56">
        <f t="shared" si="1317"/>
        <v>0</v>
      </c>
      <c r="AI4339" s="56">
        <f t="shared" si="1318"/>
        <v>0</v>
      </c>
      <c r="AJ4339" s="56">
        <f t="shared" si="1319"/>
        <v>0</v>
      </c>
      <c r="AK4339" s="56">
        <f t="shared" si="1320"/>
        <v>0</v>
      </c>
      <c r="AL4339" s="56">
        <f t="shared" si="1321"/>
        <v>0</v>
      </c>
      <c r="AM4339" s="56">
        <f t="shared" si="1322"/>
        <v>0</v>
      </c>
      <c r="AN4339" s="56">
        <f t="shared" si="1323"/>
        <v>0</v>
      </c>
      <c r="AO4339" s="56">
        <f t="shared" si="1324"/>
        <v>0</v>
      </c>
      <c r="AP4339" s="56">
        <f t="shared" si="1325"/>
        <v>0</v>
      </c>
      <c r="AQ4339" s="56">
        <f t="shared" si="1326"/>
        <v>0</v>
      </c>
      <c r="AR4339" s="86">
        <f t="shared" si="1327"/>
        <v>0</v>
      </c>
    </row>
    <row r="4340" spans="1:44" x14ac:dyDescent="0.25">
      <c r="A4340" s="178"/>
      <c r="B4340" s="55" t="str">
        <f>_xlfn.IFNA(VLOOKUP(A4340,'Ajánlatkérő(k) adatai'!$B$4:$C$205,2,0),"")</f>
        <v/>
      </c>
      <c r="C4340" s="178"/>
      <c r="D4340" s="55" t="str">
        <f>_xlfn.IFNA(VLOOKUP(C4340,'Számlafizető(k) adatai'!$C$4:$D$203,2,0),"")</f>
        <v/>
      </c>
      <c r="E4340" s="55" t="str">
        <f>_xlfn.IFNA(VLOOKUP(C4340,'Számlafizető(k) adatai'!$C$4:$M$203,11,0),"")</f>
        <v/>
      </c>
      <c r="F4340" s="178"/>
      <c r="G4340" s="178"/>
      <c r="H4340" s="178"/>
      <c r="I4340" s="55" t="str">
        <f>IF(F4340="","",VLOOKUP(LEFT(F4340,5),'Technikai cellák'!B:C,2,0))</f>
        <v/>
      </c>
      <c r="J4340" s="55" t="str">
        <f>IF(F4340="","",VLOOKUP(I4340,'Technikai cellák'!$C$1:$D$12,2,0))</f>
        <v/>
      </c>
      <c r="K4340" s="179"/>
      <c r="L4340" s="67" t="str">
        <f t="shared" si="1310"/>
        <v/>
      </c>
      <c r="M4340" s="68">
        <f t="shared" si="1311"/>
        <v>0</v>
      </c>
      <c r="N4340" s="66">
        <f t="shared" si="1312"/>
        <v>0</v>
      </c>
      <c r="O4340" s="152"/>
      <c r="P4340" s="172">
        <f t="shared" si="1309"/>
        <v>0</v>
      </c>
      <c r="Q4340" s="69">
        <f t="shared" si="1313"/>
        <v>0</v>
      </c>
      <c r="R4340" s="62">
        <f t="shared" si="1314"/>
        <v>0</v>
      </c>
      <c r="S4340" s="153"/>
      <c r="T4340" s="118" t="str">
        <f t="shared" si="1315"/>
        <v/>
      </c>
      <c r="U4340" s="154"/>
      <c r="V4340" s="154"/>
      <c r="W4340" s="154"/>
      <c r="X4340" s="154"/>
      <c r="Y4340" s="154"/>
      <c r="Z4340" s="154"/>
      <c r="AA4340" s="154"/>
      <c r="AB4340" s="154"/>
      <c r="AC4340" s="154"/>
      <c r="AD4340" s="154"/>
      <c r="AE4340" s="154"/>
      <c r="AF4340" s="154"/>
      <c r="AG4340" s="63">
        <f t="shared" si="1316"/>
        <v>0</v>
      </c>
      <c r="AH4340" s="56">
        <f t="shared" si="1317"/>
        <v>0</v>
      </c>
      <c r="AI4340" s="56">
        <f t="shared" si="1318"/>
        <v>0</v>
      </c>
      <c r="AJ4340" s="56">
        <f t="shared" si="1319"/>
        <v>0</v>
      </c>
      <c r="AK4340" s="56">
        <f t="shared" si="1320"/>
        <v>0</v>
      </c>
      <c r="AL4340" s="56">
        <f t="shared" si="1321"/>
        <v>0</v>
      </c>
      <c r="AM4340" s="56">
        <f t="shared" si="1322"/>
        <v>0</v>
      </c>
      <c r="AN4340" s="56">
        <f t="shared" si="1323"/>
        <v>0</v>
      </c>
      <c r="AO4340" s="56">
        <f t="shared" si="1324"/>
        <v>0</v>
      </c>
      <c r="AP4340" s="56">
        <f t="shared" si="1325"/>
        <v>0</v>
      </c>
      <c r="AQ4340" s="56">
        <f t="shared" si="1326"/>
        <v>0</v>
      </c>
      <c r="AR4340" s="86">
        <f t="shared" si="1327"/>
        <v>0</v>
      </c>
    </row>
    <row r="4341" spans="1:44" x14ac:dyDescent="0.25">
      <c r="A4341" s="178"/>
      <c r="B4341" s="55" t="str">
        <f>_xlfn.IFNA(VLOOKUP(A4341,'Ajánlatkérő(k) adatai'!$B$4:$C$205,2,0),"")</f>
        <v/>
      </c>
      <c r="C4341" s="178"/>
      <c r="D4341" s="55" t="str">
        <f>_xlfn.IFNA(VLOOKUP(C4341,'Számlafizető(k) adatai'!$C$4:$D$203,2,0),"")</f>
        <v/>
      </c>
      <c r="E4341" s="55" t="str">
        <f>_xlfn.IFNA(VLOOKUP(C4341,'Számlafizető(k) adatai'!$C$4:$M$203,11,0),"")</f>
        <v/>
      </c>
      <c r="F4341" s="178"/>
      <c r="G4341" s="178"/>
      <c r="H4341" s="178"/>
      <c r="I4341" s="55" t="str">
        <f>IF(F4341="","",VLOOKUP(LEFT(F4341,5),'Technikai cellák'!B:C,2,0))</f>
        <v/>
      </c>
      <c r="J4341" s="55" t="str">
        <f>IF(F4341="","",VLOOKUP(I4341,'Technikai cellák'!$C$1:$D$12,2,0))</f>
        <v/>
      </c>
      <c r="K4341" s="179"/>
      <c r="L4341" s="67" t="str">
        <f t="shared" si="1310"/>
        <v/>
      </c>
      <c r="M4341" s="68">
        <f t="shared" si="1311"/>
        <v>0</v>
      </c>
      <c r="N4341" s="66">
        <f t="shared" si="1312"/>
        <v>0</v>
      </c>
      <c r="O4341" s="152"/>
      <c r="P4341" s="172">
        <f t="shared" si="1309"/>
        <v>0</v>
      </c>
      <c r="Q4341" s="69">
        <f t="shared" si="1313"/>
        <v>0</v>
      </c>
      <c r="R4341" s="62">
        <f t="shared" si="1314"/>
        <v>0</v>
      </c>
      <c r="S4341" s="153"/>
      <c r="T4341" s="118" t="str">
        <f t="shared" si="1315"/>
        <v/>
      </c>
      <c r="U4341" s="154"/>
      <c r="V4341" s="154"/>
      <c r="W4341" s="154"/>
      <c r="X4341" s="154"/>
      <c r="Y4341" s="154"/>
      <c r="Z4341" s="154"/>
      <c r="AA4341" s="154"/>
      <c r="AB4341" s="154"/>
      <c r="AC4341" s="154"/>
      <c r="AD4341" s="154"/>
      <c r="AE4341" s="154"/>
      <c r="AF4341" s="154"/>
      <c r="AG4341" s="63">
        <f t="shared" si="1316"/>
        <v>0</v>
      </c>
      <c r="AH4341" s="56">
        <f t="shared" si="1317"/>
        <v>0</v>
      </c>
      <c r="AI4341" s="56">
        <f t="shared" si="1318"/>
        <v>0</v>
      </c>
      <c r="AJ4341" s="56">
        <f t="shared" si="1319"/>
        <v>0</v>
      </c>
      <c r="AK4341" s="56">
        <f t="shared" si="1320"/>
        <v>0</v>
      </c>
      <c r="AL4341" s="56">
        <f t="shared" si="1321"/>
        <v>0</v>
      </c>
      <c r="AM4341" s="56">
        <f t="shared" si="1322"/>
        <v>0</v>
      </c>
      <c r="AN4341" s="56">
        <f t="shared" si="1323"/>
        <v>0</v>
      </c>
      <c r="AO4341" s="56">
        <f t="shared" si="1324"/>
        <v>0</v>
      </c>
      <c r="AP4341" s="56">
        <f t="shared" si="1325"/>
        <v>0</v>
      </c>
      <c r="AQ4341" s="56">
        <f t="shared" si="1326"/>
        <v>0</v>
      </c>
      <c r="AR4341" s="86">
        <f t="shared" si="1327"/>
        <v>0</v>
      </c>
    </row>
    <row r="4342" spans="1:44" x14ac:dyDescent="0.25">
      <c r="A4342" s="178"/>
      <c r="B4342" s="55" t="str">
        <f>_xlfn.IFNA(VLOOKUP(A4342,'Ajánlatkérő(k) adatai'!$B$4:$C$205,2,0),"")</f>
        <v/>
      </c>
      <c r="C4342" s="178"/>
      <c r="D4342" s="55" t="str">
        <f>_xlfn.IFNA(VLOOKUP(C4342,'Számlafizető(k) adatai'!$C$4:$D$203,2,0),"")</f>
        <v/>
      </c>
      <c r="E4342" s="55" t="str">
        <f>_xlfn.IFNA(VLOOKUP(C4342,'Számlafizető(k) adatai'!$C$4:$M$203,11,0),"")</f>
        <v/>
      </c>
      <c r="F4342" s="178"/>
      <c r="G4342" s="178"/>
      <c r="H4342" s="178"/>
      <c r="I4342" s="55" t="str">
        <f>IF(F4342="","",VLOOKUP(LEFT(F4342,5),'Technikai cellák'!B:C,2,0))</f>
        <v/>
      </c>
      <c r="J4342" s="55" t="str">
        <f>IF(F4342="","",VLOOKUP(I4342,'Technikai cellák'!$C$1:$D$12,2,0))</f>
        <v/>
      </c>
      <c r="K4342" s="179"/>
      <c r="L4342" s="67" t="str">
        <f t="shared" si="1310"/>
        <v/>
      </c>
      <c r="M4342" s="68">
        <f t="shared" si="1311"/>
        <v>0</v>
      </c>
      <c r="N4342" s="66">
        <f t="shared" si="1312"/>
        <v>0</v>
      </c>
      <c r="O4342" s="152"/>
      <c r="P4342" s="172">
        <f t="shared" si="1309"/>
        <v>0</v>
      </c>
      <c r="Q4342" s="69">
        <f t="shared" si="1313"/>
        <v>0</v>
      </c>
      <c r="R4342" s="62">
        <f t="shared" si="1314"/>
        <v>0</v>
      </c>
      <c r="S4342" s="153"/>
      <c r="T4342" s="118" t="str">
        <f t="shared" si="1315"/>
        <v/>
      </c>
      <c r="U4342" s="154"/>
      <c r="V4342" s="154"/>
      <c r="W4342" s="154"/>
      <c r="X4342" s="154"/>
      <c r="Y4342" s="154"/>
      <c r="Z4342" s="154"/>
      <c r="AA4342" s="154"/>
      <c r="AB4342" s="154"/>
      <c r="AC4342" s="154"/>
      <c r="AD4342" s="154"/>
      <c r="AE4342" s="154"/>
      <c r="AF4342" s="154"/>
      <c r="AG4342" s="63">
        <f t="shared" si="1316"/>
        <v>0</v>
      </c>
      <c r="AH4342" s="56">
        <f t="shared" si="1317"/>
        <v>0</v>
      </c>
      <c r="AI4342" s="56">
        <f t="shared" si="1318"/>
        <v>0</v>
      </c>
      <c r="AJ4342" s="56">
        <f t="shared" si="1319"/>
        <v>0</v>
      </c>
      <c r="AK4342" s="56">
        <f t="shared" si="1320"/>
        <v>0</v>
      </c>
      <c r="AL4342" s="56">
        <f t="shared" si="1321"/>
        <v>0</v>
      </c>
      <c r="AM4342" s="56">
        <f t="shared" si="1322"/>
        <v>0</v>
      </c>
      <c r="AN4342" s="56">
        <f t="shared" si="1323"/>
        <v>0</v>
      </c>
      <c r="AO4342" s="56">
        <f t="shared" si="1324"/>
        <v>0</v>
      </c>
      <c r="AP4342" s="56">
        <f t="shared" si="1325"/>
        <v>0</v>
      </c>
      <c r="AQ4342" s="56">
        <f t="shared" si="1326"/>
        <v>0</v>
      </c>
      <c r="AR4342" s="86">
        <f t="shared" si="1327"/>
        <v>0</v>
      </c>
    </row>
    <row r="4343" spans="1:44" x14ac:dyDescent="0.25">
      <c r="A4343" s="178"/>
      <c r="B4343" s="55" t="str">
        <f>_xlfn.IFNA(VLOOKUP(A4343,'Ajánlatkérő(k) adatai'!$B$4:$C$205,2,0),"")</f>
        <v/>
      </c>
      <c r="C4343" s="178"/>
      <c r="D4343" s="55" t="str">
        <f>_xlfn.IFNA(VLOOKUP(C4343,'Számlafizető(k) adatai'!$C$4:$D$203,2,0),"")</f>
        <v/>
      </c>
      <c r="E4343" s="55" t="str">
        <f>_xlfn.IFNA(VLOOKUP(C4343,'Számlafizető(k) adatai'!$C$4:$M$203,11,0),"")</f>
        <v/>
      </c>
      <c r="F4343" s="178"/>
      <c r="G4343" s="178"/>
      <c r="H4343" s="178"/>
      <c r="I4343" s="55" t="str">
        <f>IF(F4343="","",VLOOKUP(LEFT(F4343,5),'Technikai cellák'!B:C,2,0))</f>
        <v/>
      </c>
      <c r="J4343" s="55" t="str">
        <f>IF(F4343="","",VLOOKUP(I4343,'Technikai cellák'!$C$1:$D$12,2,0))</f>
        <v/>
      </c>
      <c r="K4343" s="179"/>
      <c r="L4343" s="67" t="str">
        <f t="shared" si="1310"/>
        <v/>
      </c>
      <c r="M4343" s="68">
        <f t="shared" si="1311"/>
        <v>0</v>
      </c>
      <c r="N4343" s="66">
        <f t="shared" si="1312"/>
        <v>0</v>
      </c>
      <c r="O4343" s="152"/>
      <c r="P4343" s="172">
        <f t="shared" si="1309"/>
        <v>0</v>
      </c>
      <c r="Q4343" s="69">
        <f t="shared" si="1313"/>
        <v>0</v>
      </c>
      <c r="R4343" s="62">
        <f t="shared" si="1314"/>
        <v>0</v>
      </c>
      <c r="S4343" s="153"/>
      <c r="T4343" s="118" t="str">
        <f t="shared" si="1315"/>
        <v/>
      </c>
      <c r="U4343" s="154"/>
      <c r="V4343" s="154"/>
      <c r="W4343" s="154"/>
      <c r="X4343" s="154"/>
      <c r="Y4343" s="154"/>
      <c r="Z4343" s="154"/>
      <c r="AA4343" s="154"/>
      <c r="AB4343" s="154"/>
      <c r="AC4343" s="154"/>
      <c r="AD4343" s="154"/>
      <c r="AE4343" s="154"/>
      <c r="AF4343" s="154"/>
      <c r="AG4343" s="63">
        <f t="shared" si="1316"/>
        <v>0</v>
      </c>
      <c r="AH4343" s="56">
        <f t="shared" si="1317"/>
        <v>0</v>
      </c>
      <c r="AI4343" s="56">
        <f t="shared" si="1318"/>
        <v>0</v>
      </c>
      <c r="AJ4343" s="56">
        <f t="shared" si="1319"/>
        <v>0</v>
      </c>
      <c r="AK4343" s="56">
        <f t="shared" si="1320"/>
        <v>0</v>
      </c>
      <c r="AL4343" s="56">
        <f t="shared" si="1321"/>
        <v>0</v>
      </c>
      <c r="AM4343" s="56">
        <f t="shared" si="1322"/>
        <v>0</v>
      </c>
      <c r="AN4343" s="56">
        <f t="shared" si="1323"/>
        <v>0</v>
      </c>
      <c r="AO4343" s="56">
        <f t="shared" si="1324"/>
        <v>0</v>
      </c>
      <c r="AP4343" s="56">
        <f t="shared" si="1325"/>
        <v>0</v>
      </c>
      <c r="AQ4343" s="56">
        <f t="shared" si="1326"/>
        <v>0</v>
      </c>
      <c r="AR4343" s="86">
        <f t="shared" si="1327"/>
        <v>0</v>
      </c>
    </row>
    <row r="4344" spans="1:44" x14ac:dyDescent="0.25">
      <c r="A4344" s="178"/>
      <c r="B4344" s="55" t="str">
        <f>_xlfn.IFNA(VLOOKUP(A4344,'Ajánlatkérő(k) adatai'!$B$4:$C$205,2,0),"")</f>
        <v/>
      </c>
      <c r="C4344" s="178"/>
      <c r="D4344" s="55" t="str">
        <f>_xlfn.IFNA(VLOOKUP(C4344,'Számlafizető(k) adatai'!$C$4:$D$203,2,0),"")</f>
        <v/>
      </c>
      <c r="E4344" s="55" t="str">
        <f>_xlfn.IFNA(VLOOKUP(C4344,'Számlafizető(k) adatai'!$C$4:$M$203,11,0),"")</f>
        <v/>
      </c>
      <c r="F4344" s="178"/>
      <c r="G4344" s="178"/>
      <c r="H4344" s="178"/>
      <c r="I4344" s="55" t="str">
        <f>IF(F4344="","",VLOOKUP(LEFT(F4344,5),'Technikai cellák'!B:C,2,0))</f>
        <v/>
      </c>
      <c r="J4344" s="55" t="str">
        <f>IF(F4344="","",VLOOKUP(I4344,'Technikai cellák'!$C$1:$D$12,2,0))</f>
        <v/>
      </c>
      <c r="K4344" s="179"/>
      <c r="L4344" s="67" t="str">
        <f t="shared" si="1310"/>
        <v/>
      </c>
      <c r="M4344" s="68">
        <f t="shared" si="1311"/>
        <v>0</v>
      </c>
      <c r="N4344" s="66">
        <f t="shared" si="1312"/>
        <v>0</v>
      </c>
      <c r="O4344" s="152"/>
      <c r="P4344" s="172">
        <f t="shared" si="1309"/>
        <v>0</v>
      </c>
      <c r="Q4344" s="69">
        <f t="shared" si="1313"/>
        <v>0</v>
      </c>
      <c r="R4344" s="62">
        <f t="shared" si="1314"/>
        <v>0</v>
      </c>
      <c r="S4344" s="153"/>
      <c r="T4344" s="118" t="str">
        <f t="shared" si="1315"/>
        <v/>
      </c>
      <c r="U4344" s="154"/>
      <c r="V4344" s="154"/>
      <c r="W4344" s="154"/>
      <c r="X4344" s="154"/>
      <c r="Y4344" s="154"/>
      <c r="Z4344" s="154"/>
      <c r="AA4344" s="154"/>
      <c r="AB4344" s="154"/>
      <c r="AC4344" s="154"/>
      <c r="AD4344" s="154"/>
      <c r="AE4344" s="154"/>
      <c r="AF4344" s="154"/>
      <c r="AG4344" s="63">
        <f t="shared" si="1316"/>
        <v>0</v>
      </c>
      <c r="AH4344" s="56">
        <f t="shared" si="1317"/>
        <v>0</v>
      </c>
      <c r="AI4344" s="56">
        <f t="shared" si="1318"/>
        <v>0</v>
      </c>
      <c r="AJ4344" s="56">
        <f t="shared" si="1319"/>
        <v>0</v>
      </c>
      <c r="AK4344" s="56">
        <f t="shared" si="1320"/>
        <v>0</v>
      </c>
      <c r="AL4344" s="56">
        <f t="shared" si="1321"/>
        <v>0</v>
      </c>
      <c r="AM4344" s="56">
        <f t="shared" si="1322"/>
        <v>0</v>
      </c>
      <c r="AN4344" s="56">
        <f t="shared" si="1323"/>
        <v>0</v>
      </c>
      <c r="AO4344" s="56">
        <f t="shared" si="1324"/>
        <v>0</v>
      </c>
      <c r="AP4344" s="56">
        <f t="shared" si="1325"/>
        <v>0</v>
      </c>
      <c r="AQ4344" s="56">
        <f t="shared" si="1326"/>
        <v>0</v>
      </c>
      <c r="AR4344" s="86">
        <f t="shared" si="1327"/>
        <v>0</v>
      </c>
    </row>
    <row r="4345" spans="1:44" x14ac:dyDescent="0.25">
      <c r="A4345" s="178"/>
      <c r="B4345" s="55" t="str">
        <f>_xlfn.IFNA(VLOOKUP(A4345,'Ajánlatkérő(k) adatai'!$B$4:$C$205,2,0),"")</f>
        <v/>
      </c>
      <c r="C4345" s="178"/>
      <c r="D4345" s="55" t="str">
        <f>_xlfn.IFNA(VLOOKUP(C4345,'Számlafizető(k) adatai'!$C$4:$D$203,2,0),"")</f>
        <v/>
      </c>
      <c r="E4345" s="55" t="str">
        <f>_xlfn.IFNA(VLOOKUP(C4345,'Számlafizető(k) adatai'!$C$4:$M$203,11,0),"")</f>
        <v/>
      </c>
      <c r="F4345" s="178"/>
      <c r="G4345" s="178"/>
      <c r="H4345" s="178"/>
      <c r="I4345" s="55" t="str">
        <f>IF(F4345="","",VLOOKUP(LEFT(F4345,5),'Technikai cellák'!B:C,2,0))</f>
        <v/>
      </c>
      <c r="J4345" s="55" t="str">
        <f>IF(F4345="","",VLOOKUP(I4345,'Technikai cellák'!$C$1:$D$12,2,0))</f>
        <v/>
      </c>
      <c r="K4345" s="179"/>
      <c r="L4345" s="67" t="str">
        <f t="shared" si="1310"/>
        <v/>
      </c>
      <c r="M4345" s="68">
        <f t="shared" si="1311"/>
        <v>0</v>
      </c>
      <c r="N4345" s="66">
        <f t="shared" si="1312"/>
        <v>0</v>
      </c>
      <c r="O4345" s="152"/>
      <c r="P4345" s="172">
        <f t="shared" si="1309"/>
        <v>0</v>
      </c>
      <c r="Q4345" s="69">
        <f t="shared" si="1313"/>
        <v>0</v>
      </c>
      <c r="R4345" s="62">
        <f t="shared" si="1314"/>
        <v>0</v>
      </c>
      <c r="S4345" s="153"/>
      <c r="T4345" s="118" t="str">
        <f t="shared" si="1315"/>
        <v/>
      </c>
      <c r="U4345" s="154"/>
      <c r="V4345" s="154"/>
      <c r="W4345" s="154"/>
      <c r="X4345" s="154"/>
      <c r="Y4345" s="154"/>
      <c r="Z4345" s="154"/>
      <c r="AA4345" s="154"/>
      <c r="AB4345" s="154"/>
      <c r="AC4345" s="154"/>
      <c r="AD4345" s="154"/>
      <c r="AE4345" s="154"/>
      <c r="AF4345" s="154"/>
      <c r="AG4345" s="63">
        <f t="shared" si="1316"/>
        <v>0</v>
      </c>
      <c r="AH4345" s="56">
        <f t="shared" si="1317"/>
        <v>0</v>
      </c>
      <c r="AI4345" s="56">
        <f t="shared" si="1318"/>
        <v>0</v>
      </c>
      <c r="AJ4345" s="56">
        <f t="shared" si="1319"/>
        <v>0</v>
      </c>
      <c r="AK4345" s="56">
        <f t="shared" si="1320"/>
        <v>0</v>
      </c>
      <c r="AL4345" s="56">
        <f t="shared" si="1321"/>
        <v>0</v>
      </c>
      <c r="AM4345" s="56">
        <f t="shared" si="1322"/>
        <v>0</v>
      </c>
      <c r="AN4345" s="56">
        <f t="shared" si="1323"/>
        <v>0</v>
      </c>
      <c r="AO4345" s="56">
        <f t="shared" si="1324"/>
        <v>0</v>
      </c>
      <c r="AP4345" s="56">
        <f t="shared" si="1325"/>
        <v>0</v>
      </c>
      <c r="AQ4345" s="56">
        <f t="shared" si="1326"/>
        <v>0</v>
      </c>
      <c r="AR4345" s="86">
        <f t="shared" si="1327"/>
        <v>0</v>
      </c>
    </row>
    <row r="4346" spans="1:44" x14ac:dyDescent="0.25">
      <c r="A4346" s="178"/>
      <c r="B4346" s="55" t="str">
        <f>_xlfn.IFNA(VLOOKUP(A4346,'Ajánlatkérő(k) adatai'!$B$4:$C$205,2,0),"")</f>
        <v/>
      </c>
      <c r="C4346" s="178"/>
      <c r="D4346" s="55" t="str">
        <f>_xlfn.IFNA(VLOOKUP(C4346,'Számlafizető(k) adatai'!$C$4:$D$203,2,0),"")</f>
        <v/>
      </c>
      <c r="E4346" s="55" t="str">
        <f>_xlfn.IFNA(VLOOKUP(C4346,'Számlafizető(k) adatai'!$C$4:$M$203,11,0),"")</f>
        <v/>
      </c>
      <c r="F4346" s="178"/>
      <c r="G4346" s="178"/>
      <c r="H4346" s="178"/>
      <c r="I4346" s="55" t="str">
        <f>IF(F4346="","",VLOOKUP(LEFT(F4346,5),'Technikai cellák'!B:C,2,0))</f>
        <v/>
      </c>
      <c r="J4346" s="55" t="str">
        <f>IF(F4346="","",VLOOKUP(I4346,'Technikai cellák'!$C$1:$D$12,2,0))</f>
        <v/>
      </c>
      <c r="K4346" s="179"/>
      <c r="L4346" s="67" t="str">
        <f t="shared" si="1310"/>
        <v/>
      </c>
      <c r="M4346" s="68">
        <f t="shared" si="1311"/>
        <v>0</v>
      </c>
      <c r="N4346" s="66">
        <f t="shared" si="1312"/>
        <v>0</v>
      </c>
      <c r="O4346" s="152"/>
      <c r="P4346" s="172">
        <f t="shared" si="1309"/>
        <v>0</v>
      </c>
      <c r="Q4346" s="69">
        <f t="shared" si="1313"/>
        <v>0</v>
      </c>
      <c r="R4346" s="62">
        <f t="shared" si="1314"/>
        <v>0</v>
      </c>
      <c r="S4346" s="153"/>
      <c r="T4346" s="118" t="str">
        <f t="shared" si="1315"/>
        <v/>
      </c>
      <c r="U4346" s="154"/>
      <c r="V4346" s="154"/>
      <c r="W4346" s="154"/>
      <c r="X4346" s="154"/>
      <c r="Y4346" s="154"/>
      <c r="Z4346" s="154"/>
      <c r="AA4346" s="154"/>
      <c r="AB4346" s="154"/>
      <c r="AC4346" s="154"/>
      <c r="AD4346" s="154"/>
      <c r="AE4346" s="154"/>
      <c r="AF4346" s="154"/>
      <c r="AG4346" s="63">
        <f t="shared" si="1316"/>
        <v>0</v>
      </c>
      <c r="AH4346" s="56">
        <f t="shared" si="1317"/>
        <v>0</v>
      </c>
      <c r="AI4346" s="56">
        <f t="shared" si="1318"/>
        <v>0</v>
      </c>
      <c r="AJ4346" s="56">
        <f t="shared" si="1319"/>
        <v>0</v>
      </c>
      <c r="AK4346" s="56">
        <f t="shared" si="1320"/>
        <v>0</v>
      </c>
      <c r="AL4346" s="56">
        <f t="shared" si="1321"/>
        <v>0</v>
      </c>
      <c r="AM4346" s="56">
        <f t="shared" si="1322"/>
        <v>0</v>
      </c>
      <c r="AN4346" s="56">
        <f t="shared" si="1323"/>
        <v>0</v>
      </c>
      <c r="AO4346" s="56">
        <f t="shared" si="1324"/>
        <v>0</v>
      </c>
      <c r="AP4346" s="56">
        <f t="shared" si="1325"/>
        <v>0</v>
      </c>
      <c r="AQ4346" s="56">
        <f t="shared" si="1326"/>
        <v>0</v>
      </c>
      <c r="AR4346" s="86">
        <f t="shared" si="1327"/>
        <v>0</v>
      </c>
    </row>
    <row r="4347" spans="1:44" x14ac:dyDescent="0.25">
      <c r="A4347" s="178"/>
      <c r="B4347" s="55" t="str">
        <f>_xlfn.IFNA(VLOOKUP(A4347,'Ajánlatkérő(k) adatai'!$B$4:$C$205,2,0),"")</f>
        <v/>
      </c>
      <c r="C4347" s="178"/>
      <c r="D4347" s="55" t="str">
        <f>_xlfn.IFNA(VLOOKUP(C4347,'Számlafizető(k) adatai'!$C$4:$D$203,2,0),"")</f>
        <v/>
      </c>
      <c r="E4347" s="55" t="str">
        <f>_xlfn.IFNA(VLOOKUP(C4347,'Számlafizető(k) adatai'!$C$4:$M$203,11,0),"")</f>
        <v/>
      </c>
      <c r="F4347" s="178"/>
      <c r="G4347" s="178"/>
      <c r="H4347" s="178"/>
      <c r="I4347" s="55" t="str">
        <f>IF(F4347="","",VLOOKUP(LEFT(F4347,5),'Technikai cellák'!B:C,2,0))</f>
        <v/>
      </c>
      <c r="J4347" s="55" t="str">
        <f>IF(F4347="","",VLOOKUP(I4347,'Technikai cellák'!$C$1:$D$12,2,0))</f>
        <v/>
      </c>
      <c r="K4347" s="179"/>
      <c r="L4347" s="67" t="str">
        <f t="shared" si="1310"/>
        <v/>
      </c>
      <c r="M4347" s="68">
        <f t="shared" si="1311"/>
        <v>0</v>
      </c>
      <c r="N4347" s="66">
        <f t="shared" si="1312"/>
        <v>0</v>
      </c>
      <c r="O4347" s="152"/>
      <c r="P4347" s="172">
        <f t="shared" si="1309"/>
        <v>0</v>
      </c>
      <c r="Q4347" s="69">
        <f t="shared" si="1313"/>
        <v>0</v>
      </c>
      <c r="R4347" s="62">
        <f t="shared" si="1314"/>
        <v>0</v>
      </c>
      <c r="S4347" s="153"/>
      <c r="T4347" s="118" t="str">
        <f t="shared" si="1315"/>
        <v/>
      </c>
      <c r="U4347" s="154"/>
      <c r="V4347" s="154"/>
      <c r="W4347" s="154"/>
      <c r="X4347" s="154"/>
      <c r="Y4347" s="154"/>
      <c r="Z4347" s="154"/>
      <c r="AA4347" s="154"/>
      <c r="AB4347" s="154"/>
      <c r="AC4347" s="154"/>
      <c r="AD4347" s="154"/>
      <c r="AE4347" s="154"/>
      <c r="AF4347" s="154"/>
      <c r="AG4347" s="63">
        <f t="shared" si="1316"/>
        <v>0</v>
      </c>
      <c r="AH4347" s="56">
        <f t="shared" si="1317"/>
        <v>0</v>
      </c>
      <c r="AI4347" s="56">
        <f t="shared" si="1318"/>
        <v>0</v>
      </c>
      <c r="AJ4347" s="56">
        <f t="shared" si="1319"/>
        <v>0</v>
      </c>
      <c r="AK4347" s="56">
        <f t="shared" si="1320"/>
        <v>0</v>
      </c>
      <c r="AL4347" s="56">
        <f t="shared" si="1321"/>
        <v>0</v>
      </c>
      <c r="AM4347" s="56">
        <f t="shared" si="1322"/>
        <v>0</v>
      </c>
      <c r="AN4347" s="56">
        <f t="shared" si="1323"/>
        <v>0</v>
      </c>
      <c r="AO4347" s="56">
        <f t="shared" si="1324"/>
        <v>0</v>
      </c>
      <c r="AP4347" s="56">
        <f t="shared" si="1325"/>
        <v>0</v>
      </c>
      <c r="AQ4347" s="56">
        <f t="shared" si="1326"/>
        <v>0</v>
      </c>
      <c r="AR4347" s="86">
        <f t="shared" si="1327"/>
        <v>0</v>
      </c>
    </row>
    <row r="4348" spans="1:44" x14ac:dyDescent="0.25">
      <c r="A4348" s="178"/>
      <c r="B4348" s="55" t="str">
        <f>_xlfn.IFNA(VLOOKUP(A4348,'Ajánlatkérő(k) adatai'!$B$4:$C$205,2,0),"")</f>
        <v/>
      </c>
      <c r="C4348" s="178"/>
      <c r="D4348" s="55" t="str">
        <f>_xlfn.IFNA(VLOOKUP(C4348,'Számlafizető(k) adatai'!$C$4:$D$203,2,0),"")</f>
        <v/>
      </c>
      <c r="E4348" s="55" t="str">
        <f>_xlfn.IFNA(VLOOKUP(C4348,'Számlafizető(k) adatai'!$C$4:$M$203,11,0),"")</f>
        <v/>
      </c>
      <c r="F4348" s="178"/>
      <c r="G4348" s="178"/>
      <c r="H4348" s="178"/>
      <c r="I4348" s="55" t="str">
        <f>IF(F4348="","",VLOOKUP(LEFT(F4348,5),'Technikai cellák'!B:C,2,0))</f>
        <v/>
      </c>
      <c r="J4348" s="55" t="str">
        <f>IF(F4348="","",VLOOKUP(I4348,'Technikai cellák'!$C$1:$D$12,2,0))</f>
        <v/>
      </c>
      <c r="K4348" s="179"/>
      <c r="L4348" s="67" t="str">
        <f t="shared" si="1310"/>
        <v/>
      </c>
      <c r="M4348" s="68">
        <f t="shared" si="1311"/>
        <v>0</v>
      </c>
      <c r="N4348" s="66">
        <f t="shared" si="1312"/>
        <v>0</v>
      </c>
      <c r="O4348" s="152"/>
      <c r="P4348" s="172">
        <f t="shared" si="1309"/>
        <v>0</v>
      </c>
      <c r="Q4348" s="69">
        <f t="shared" si="1313"/>
        <v>0</v>
      </c>
      <c r="R4348" s="62">
        <f t="shared" si="1314"/>
        <v>0</v>
      </c>
      <c r="S4348" s="153"/>
      <c r="T4348" s="118" t="str">
        <f t="shared" si="1315"/>
        <v/>
      </c>
      <c r="U4348" s="154"/>
      <c r="V4348" s="154"/>
      <c r="W4348" s="154"/>
      <c r="X4348" s="154"/>
      <c r="Y4348" s="154"/>
      <c r="Z4348" s="154"/>
      <c r="AA4348" s="154"/>
      <c r="AB4348" s="154"/>
      <c r="AC4348" s="154"/>
      <c r="AD4348" s="154"/>
      <c r="AE4348" s="154"/>
      <c r="AF4348" s="154"/>
      <c r="AG4348" s="63">
        <f t="shared" si="1316"/>
        <v>0</v>
      </c>
      <c r="AH4348" s="56">
        <f t="shared" si="1317"/>
        <v>0</v>
      </c>
      <c r="AI4348" s="56">
        <f t="shared" si="1318"/>
        <v>0</v>
      </c>
      <c r="AJ4348" s="56">
        <f t="shared" si="1319"/>
        <v>0</v>
      </c>
      <c r="AK4348" s="56">
        <f t="shared" si="1320"/>
        <v>0</v>
      </c>
      <c r="AL4348" s="56">
        <f t="shared" si="1321"/>
        <v>0</v>
      </c>
      <c r="AM4348" s="56">
        <f t="shared" si="1322"/>
        <v>0</v>
      </c>
      <c r="AN4348" s="56">
        <f t="shared" si="1323"/>
        <v>0</v>
      </c>
      <c r="AO4348" s="56">
        <f t="shared" si="1324"/>
        <v>0</v>
      </c>
      <c r="AP4348" s="56">
        <f t="shared" si="1325"/>
        <v>0</v>
      </c>
      <c r="AQ4348" s="56">
        <f t="shared" si="1326"/>
        <v>0</v>
      </c>
      <c r="AR4348" s="86">
        <f t="shared" si="1327"/>
        <v>0</v>
      </c>
    </row>
    <row r="4349" spans="1:44" x14ac:dyDescent="0.25">
      <c r="A4349" s="178"/>
      <c r="B4349" s="55" t="str">
        <f>_xlfn.IFNA(VLOOKUP(A4349,'Ajánlatkérő(k) adatai'!$B$4:$C$205,2,0),"")</f>
        <v/>
      </c>
      <c r="C4349" s="178"/>
      <c r="D4349" s="55" t="str">
        <f>_xlfn.IFNA(VLOOKUP(C4349,'Számlafizető(k) adatai'!$C$4:$D$203,2,0),"")</f>
        <v/>
      </c>
      <c r="E4349" s="55" t="str">
        <f>_xlfn.IFNA(VLOOKUP(C4349,'Számlafizető(k) adatai'!$C$4:$M$203,11,0),"")</f>
        <v/>
      </c>
      <c r="F4349" s="178"/>
      <c r="G4349" s="178"/>
      <c r="H4349" s="178"/>
      <c r="I4349" s="55" t="str">
        <f>IF(F4349="","",VLOOKUP(LEFT(F4349,5),'Technikai cellák'!B:C,2,0))</f>
        <v/>
      </c>
      <c r="J4349" s="55" t="str">
        <f>IF(F4349="","",VLOOKUP(I4349,'Technikai cellák'!$C$1:$D$12,2,0))</f>
        <v/>
      </c>
      <c r="K4349" s="179"/>
      <c r="L4349" s="67" t="str">
        <f t="shared" si="1310"/>
        <v/>
      </c>
      <c r="M4349" s="68">
        <f t="shared" si="1311"/>
        <v>0</v>
      </c>
      <c r="N4349" s="66">
        <f t="shared" si="1312"/>
        <v>0</v>
      </c>
      <c r="O4349" s="152"/>
      <c r="P4349" s="172">
        <f t="shared" si="1309"/>
        <v>0</v>
      </c>
      <c r="Q4349" s="69">
        <f t="shared" si="1313"/>
        <v>0</v>
      </c>
      <c r="R4349" s="62">
        <f t="shared" si="1314"/>
        <v>0</v>
      </c>
      <c r="S4349" s="153"/>
      <c r="T4349" s="118" t="str">
        <f t="shared" si="1315"/>
        <v/>
      </c>
      <c r="U4349" s="154"/>
      <c r="V4349" s="154"/>
      <c r="W4349" s="154"/>
      <c r="X4349" s="154"/>
      <c r="Y4349" s="154"/>
      <c r="Z4349" s="154"/>
      <c r="AA4349" s="154"/>
      <c r="AB4349" s="154"/>
      <c r="AC4349" s="154"/>
      <c r="AD4349" s="154"/>
      <c r="AE4349" s="154"/>
      <c r="AF4349" s="154"/>
      <c r="AG4349" s="63">
        <f t="shared" si="1316"/>
        <v>0</v>
      </c>
      <c r="AH4349" s="56">
        <f t="shared" si="1317"/>
        <v>0</v>
      </c>
      <c r="AI4349" s="56">
        <f t="shared" si="1318"/>
        <v>0</v>
      </c>
      <c r="AJ4349" s="56">
        <f t="shared" si="1319"/>
        <v>0</v>
      </c>
      <c r="AK4349" s="56">
        <f t="shared" si="1320"/>
        <v>0</v>
      </c>
      <c r="AL4349" s="56">
        <f t="shared" si="1321"/>
        <v>0</v>
      </c>
      <c r="AM4349" s="56">
        <f t="shared" si="1322"/>
        <v>0</v>
      </c>
      <c r="AN4349" s="56">
        <f t="shared" si="1323"/>
        <v>0</v>
      </c>
      <c r="AO4349" s="56">
        <f t="shared" si="1324"/>
        <v>0</v>
      </c>
      <c r="AP4349" s="56">
        <f t="shared" si="1325"/>
        <v>0</v>
      </c>
      <c r="AQ4349" s="56">
        <f t="shared" si="1326"/>
        <v>0</v>
      </c>
      <c r="AR4349" s="86">
        <f t="shared" si="1327"/>
        <v>0</v>
      </c>
    </row>
    <row r="4350" spans="1:44" x14ac:dyDescent="0.25">
      <c r="A4350" s="178"/>
      <c r="B4350" s="55" t="str">
        <f>_xlfn.IFNA(VLOOKUP(A4350,'Ajánlatkérő(k) adatai'!$B$4:$C$205,2,0),"")</f>
        <v/>
      </c>
      <c r="C4350" s="178"/>
      <c r="D4350" s="55" t="str">
        <f>_xlfn.IFNA(VLOOKUP(C4350,'Számlafizető(k) adatai'!$C$4:$D$203,2,0),"")</f>
        <v/>
      </c>
      <c r="E4350" s="55" t="str">
        <f>_xlfn.IFNA(VLOOKUP(C4350,'Számlafizető(k) adatai'!$C$4:$M$203,11,0),"")</f>
        <v/>
      </c>
      <c r="F4350" s="178"/>
      <c r="G4350" s="178"/>
      <c r="H4350" s="178"/>
      <c r="I4350" s="55" t="str">
        <f>IF(F4350="","",VLOOKUP(LEFT(F4350,5),'Technikai cellák'!B:C,2,0))</f>
        <v/>
      </c>
      <c r="J4350" s="55" t="str">
        <f>IF(F4350="","",VLOOKUP(I4350,'Technikai cellák'!$C$1:$D$12,2,0))</f>
        <v/>
      </c>
      <c r="K4350" s="179"/>
      <c r="L4350" s="67" t="str">
        <f t="shared" si="1310"/>
        <v/>
      </c>
      <c r="M4350" s="68">
        <f t="shared" si="1311"/>
        <v>0</v>
      </c>
      <c r="N4350" s="66">
        <f t="shared" si="1312"/>
        <v>0</v>
      </c>
      <c r="O4350" s="152"/>
      <c r="P4350" s="172">
        <f t="shared" si="1309"/>
        <v>0</v>
      </c>
      <c r="Q4350" s="69">
        <f t="shared" si="1313"/>
        <v>0</v>
      </c>
      <c r="R4350" s="62">
        <f t="shared" si="1314"/>
        <v>0</v>
      </c>
      <c r="S4350" s="153"/>
      <c r="T4350" s="118" t="str">
        <f t="shared" si="1315"/>
        <v/>
      </c>
      <c r="U4350" s="154"/>
      <c r="V4350" s="154"/>
      <c r="W4350" s="154"/>
      <c r="X4350" s="154"/>
      <c r="Y4350" s="154"/>
      <c r="Z4350" s="154"/>
      <c r="AA4350" s="154"/>
      <c r="AB4350" s="154"/>
      <c r="AC4350" s="154"/>
      <c r="AD4350" s="154"/>
      <c r="AE4350" s="154"/>
      <c r="AF4350" s="154"/>
      <c r="AG4350" s="63">
        <f t="shared" si="1316"/>
        <v>0</v>
      </c>
      <c r="AH4350" s="56">
        <f t="shared" si="1317"/>
        <v>0</v>
      </c>
      <c r="AI4350" s="56">
        <f t="shared" si="1318"/>
        <v>0</v>
      </c>
      <c r="AJ4350" s="56">
        <f t="shared" si="1319"/>
        <v>0</v>
      </c>
      <c r="AK4350" s="56">
        <f t="shared" si="1320"/>
        <v>0</v>
      </c>
      <c r="AL4350" s="56">
        <f t="shared" si="1321"/>
        <v>0</v>
      </c>
      <c r="AM4350" s="56">
        <f t="shared" si="1322"/>
        <v>0</v>
      </c>
      <c r="AN4350" s="56">
        <f t="shared" si="1323"/>
        <v>0</v>
      </c>
      <c r="AO4350" s="56">
        <f t="shared" si="1324"/>
        <v>0</v>
      </c>
      <c r="AP4350" s="56">
        <f t="shared" si="1325"/>
        <v>0</v>
      </c>
      <c r="AQ4350" s="56">
        <f t="shared" si="1326"/>
        <v>0</v>
      </c>
      <c r="AR4350" s="86">
        <f t="shared" si="1327"/>
        <v>0</v>
      </c>
    </row>
    <row r="4351" spans="1:44" x14ac:dyDescent="0.25">
      <c r="A4351" s="178"/>
      <c r="B4351" s="55" t="str">
        <f>_xlfn.IFNA(VLOOKUP(A4351,'Ajánlatkérő(k) adatai'!$B$4:$C$205,2,0),"")</f>
        <v/>
      </c>
      <c r="C4351" s="178"/>
      <c r="D4351" s="55" t="str">
        <f>_xlfn.IFNA(VLOOKUP(C4351,'Számlafizető(k) adatai'!$C$4:$D$203,2,0),"")</f>
        <v/>
      </c>
      <c r="E4351" s="55" t="str">
        <f>_xlfn.IFNA(VLOOKUP(C4351,'Számlafizető(k) adatai'!$C$4:$M$203,11,0),"")</f>
        <v/>
      </c>
      <c r="F4351" s="178"/>
      <c r="G4351" s="178"/>
      <c r="H4351" s="178"/>
      <c r="I4351" s="55" t="str">
        <f>IF(F4351="","",VLOOKUP(LEFT(F4351,5),'Technikai cellák'!B:C,2,0))</f>
        <v/>
      </c>
      <c r="J4351" s="55" t="str">
        <f>IF(F4351="","",VLOOKUP(I4351,'Technikai cellák'!$C$1:$D$12,2,0))</f>
        <v/>
      </c>
      <c r="K4351" s="179"/>
      <c r="L4351" s="67" t="str">
        <f t="shared" si="1310"/>
        <v/>
      </c>
      <c r="M4351" s="68">
        <f t="shared" si="1311"/>
        <v>0</v>
      </c>
      <c r="N4351" s="66">
        <f t="shared" si="1312"/>
        <v>0</v>
      </c>
      <c r="O4351" s="152"/>
      <c r="P4351" s="172">
        <f t="shared" si="1309"/>
        <v>0</v>
      </c>
      <c r="Q4351" s="69">
        <f t="shared" si="1313"/>
        <v>0</v>
      </c>
      <c r="R4351" s="62">
        <f t="shared" si="1314"/>
        <v>0</v>
      </c>
      <c r="S4351" s="153"/>
      <c r="T4351" s="118" t="str">
        <f t="shared" si="1315"/>
        <v/>
      </c>
      <c r="U4351" s="154"/>
      <c r="V4351" s="154"/>
      <c r="W4351" s="154"/>
      <c r="X4351" s="154"/>
      <c r="Y4351" s="154"/>
      <c r="Z4351" s="154"/>
      <c r="AA4351" s="154"/>
      <c r="AB4351" s="154"/>
      <c r="AC4351" s="154"/>
      <c r="AD4351" s="154"/>
      <c r="AE4351" s="154"/>
      <c r="AF4351" s="154"/>
      <c r="AG4351" s="63">
        <f t="shared" si="1316"/>
        <v>0</v>
      </c>
      <c r="AH4351" s="56">
        <f t="shared" si="1317"/>
        <v>0</v>
      </c>
      <c r="AI4351" s="56">
        <f t="shared" si="1318"/>
        <v>0</v>
      </c>
      <c r="AJ4351" s="56">
        <f t="shared" si="1319"/>
        <v>0</v>
      </c>
      <c r="AK4351" s="56">
        <f t="shared" si="1320"/>
        <v>0</v>
      </c>
      <c r="AL4351" s="56">
        <f t="shared" si="1321"/>
        <v>0</v>
      </c>
      <c r="AM4351" s="56">
        <f t="shared" si="1322"/>
        <v>0</v>
      </c>
      <c r="AN4351" s="56">
        <f t="shared" si="1323"/>
        <v>0</v>
      </c>
      <c r="AO4351" s="56">
        <f t="shared" si="1324"/>
        <v>0</v>
      </c>
      <c r="AP4351" s="56">
        <f t="shared" si="1325"/>
        <v>0</v>
      </c>
      <c r="AQ4351" s="56">
        <f t="shared" si="1326"/>
        <v>0</v>
      </c>
      <c r="AR4351" s="86">
        <f t="shared" si="1327"/>
        <v>0</v>
      </c>
    </row>
    <row r="4352" spans="1:44" x14ac:dyDescent="0.25">
      <c r="A4352" s="178"/>
      <c r="B4352" s="55" t="str">
        <f>_xlfn.IFNA(VLOOKUP(A4352,'Ajánlatkérő(k) adatai'!$B$4:$C$205,2,0),"")</f>
        <v/>
      </c>
      <c r="C4352" s="178"/>
      <c r="D4352" s="55" t="str">
        <f>_xlfn.IFNA(VLOOKUP(C4352,'Számlafizető(k) adatai'!$C$4:$D$203,2,0),"")</f>
        <v/>
      </c>
      <c r="E4352" s="55" t="str">
        <f>_xlfn.IFNA(VLOOKUP(C4352,'Számlafizető(k) adatai'!$C$4:$M$203,11,0),"")</f>
        <v/>
      </c>
      <c r="F4352" s="178"/>
      <c r="G4352" s="178"/>
      <c r="H4352" s="178"/>
      <c r="I4352" s="55" t="str">
        <f>IF(F4352="","",VLOOKUP(LEFT(F4352,5),'Technikai cellák'!B:C,2,0))</f>
        <v/>
      </c>
      <c r="J4352" s="55" t="str">
        <f>IF(F4352="","",VLOOKUP(I4352,'Technikai cellák'!$C$1:$D$12,2,0))</f>
        <v/>
      </c>
      <c r="K4352" s="179"/>
      <c r="L4352" s="67" t="str">
        <f t="shared" si="1310"/>
        <v/>
      </c>
      <c r="M4352" s="68">
        <f t="shared" si="1311"/>
        <v>0</v>
      </c>
      <c r="N4352" s="66">
        <f t="shared" si="1312"/>
        <v>0</v>
      </c>
      <c r="O4352" s="152"/>
      <c r="P4352" s="172">
        <f t="shared" si="1309"/>
        <v>0</v>
      </c>
      <c r="Q4352" s="69">
        <f t="shared" si="1313"/>
        <v>0</v>
      </c>
      <c r="R4352" s="62">
        <f t="shared" si="1314"/>
        <v>0</v>
      </c>
      <c r="S4352" s="153"/>
      <c r="T4352" s="118" t="str">
        <f t="shared" si="1315"/>
        <v/>
      </c>
      <c r="U4352" s="154"/>
      <c r="V4352" s="154"/>
      <c r="W4352" s="154"/>
      <c r="X4352" s="154"/>
      <c r="Y4352" s="154"/>
      <c r="Z4352" s="154"/>
      <c r="AA4352" s="154"/>
      <c r="AB4352" s="154"/>
      <c r="AC4352" s="154"/>
      <c r="AD4352" s="154"/>
      <c r="AE4352" s="154"/>
      <c r="AF4352" s="154"/>
      <c r="AG4352" s="63">
        <f t="shared" si="1316"/>
        <v>0</v>
      </c>
      <c r="AH4352" s="56">
        <f t="shared" si="1317"/>
        <v>0</v>
      </c>
      <c r="AI4352" s="56">
        <f t="shared" si="1318"/>
        <v>0</v>
      </c>
      <c r="AJ4352" s="56">
        <f t="shared" si="1319"/>
        <v>0</v>
      </c>
      <c r="AK4352" s="56">
        <f t="shared" si="1320"/>
        <v>0</v>
      </c>
      <c r="AL4352" s="56">
        <f t="shared" si="1321"/>
        <v>0</v>
      </c>
      <c r="AM4352" s="56">
        <f t="shared" si="1322"/>
        <v>0</v>
      </c>
      <c r="AN4352" s="56">
        <f t="shared" si="1323"/>
        <v>0</v>
      </c>
      <c r="AO4352" s="56">
        <f t="shared" si="1324"/>
        <v>0</v>
      </c>
      <c r="AP4352" s="56">
        <f t="shared" si="1325"/>
        <v>0</v>
      </c>
      <c r="AQ4352" s="56">
        <f t="shared" si="1326"/>
        <v>0</v>
      </c>
      <c r="AR4352" s="86">
        <f t="shared" si="1327"/>
        <v>0</v>
      </c>
    </row>
    <row r="4353" spans="1:44" x14ac:dyDescent="0.25">
      <c r="A4353" s="178"/>
      <c r="B4353" s="55" t="str">
        <f>_xlfn.IFNA(VLOOKUP(A4353,'Ajánlatkérő(k) adatai'!$B$4:$C$205,2,0),"")</f>
        <v/>
      </c>
      <c r="C4353" s="178"/>
      <c r="D4353" s="55" t="str">
        <f>_xlfn.IFNA(VLOOKUP(C4353,'Számlafizető(k) adatai'!$C$4:$D$203,2,0),"")</f>
        <v/>
      </c>
      <c r="E4353" s="55" t="str">
        <f>_xlfn.IFNA(VLOOKUP(C4353,'Számlafizető(k) adatai'!$C$4:$M$203,11,0),"")</f>
        <v/>
      </c>
      <c r="F4353" s="178"/>
      <c r="G4353" s="178"/>
      <c r="H4353" s="178"/>
      <c r="I4353" s="55" t="str">
        <f>IF(F4353="","",VLOOKUP(LEFT(F4353,5),'Technikai cellák'!B:C,2,0))</f>
        <v/>
      </c>
      <c r="J4353" s="55" t="str">
        <f>IF(F4353="","",VLOOKUP(I4353,'Technikai cellák'!$C$1:$D$12,2,0))</f>
        <v/>
      </c>
      <c r="K4353" s="179"/>
      <c r="L4353" s="67" t="str">
        <f t="shared" si="1310"/>
        <v/>
      </c>
      <c r="M4353" s="68">
        <f t="shared" si="1311"/>
        <v>0</v>
      </c>
      <c r="N4353" s="66">
        <f t="shared" si="1312"/>
        <v>0</v>
      </c>
      <c r="O4353" s="152"/>
      <c r="P4353" s="172">
        <f t="shared" si="1309"/>
        <v>0</v>
      </c>
      <c r="Q4353" s="69">
        <f t="shared" si="1313"/>
        <v>0</v>
      </c>
      <c r="R4353" s="62">
        <f t="shared" si="1314"/>
        <v>0</v>
      </c>
      <c r="S4353" s="153"/>
      <c r="T4353" s="118" t="str">
        <f t="shared" si="1315"/>
        <v/>
      </c>
      <c r="U4353" s="154"/>
      <c r="V4353" s="154"/>
      <c r="W4353" s="154"/>
      <c r="X4353" s="154"/>
      <c r="Y4353" s="154"/>
      <c r="Z4353" s="154"/>
      <c r="AA4353" s="154"/>
      <c r="AB4353" s="154"/>
      <c r="AC4353" s="154"/>
      <c r="AD4353" s="154"/>
      <c r="AE4353" s="154"/>
      <c r="AF4353" s="154"/>
      <c r="AG4353" s="63">
        <f t="shared" si="1316"/>
        <v>0</v>
      </c>
      <c r="AH4353" s="56">
        <f t="shared" si="1317"/>
        <v>0</v>
      </c>
      <c r="AI4353" s="56">
        <f t="shared" si="1318"/>
        <v>0</v>
      </c>
      <c r="AJ4353" s="56">
        <f t="shared" si="1319"/>
        <v>0</v>
      </c>
      <c r="AK4353" s="56">
        <f t="shared" si="1320"/>
        <v>0</v>
      </c>
      <c r="AL4353" s="56">
        <f t="shared" si="1321"/>
        <v>0</v>
      </c>
      <c r="AM4353" s="56">
        <f t="shared" si="1322"/>
        <v>0</v>
      </c>
      <c r="AN4353" s="56">
        <f t="shared" si="1323"/>
        <v>0</v>
      </c>
      <c r="AO4353" s="56">
        <f t="shared" si="1324"/>
        <v>0</v>
      </c>
      <c r="AP4353" s="56">
        <f t="shared" si="1325"/>
        <v>0</v>
      </c>
      <c r="AQ4353" s="56">
        <f t="shared" si="1326"/>
        <v>0</v>
      </c>
      <c r="AR4353" s="86">
        <f t="shared" si="1327"/>
        <v>0</v>
      </c>
    </row>
    <row r="4354" spans="1:44" x14ac:dyDescent="0.25">
      <c r="A4354" s="178"/>
      <c r="B4354" s="55" t="str">
        <f>_xlfn.IFNA(VLOOKUP(A4354,'Ajánlatkérő(k) adatai'!$B$4:$C$205,2,0),"")</f>
        <v/>
      </c>
      <c r="C4354" s="178"/>
      <c r="D4354" s="55" t="str">
        <f>_xlfn.IFNA(VLOOKUP(C4354,'Számlafizető(k) adatai'!$C$4:$D$203,2,0),"")</f>
        <v/>
      </c>
      <c r="E4354" s="55" t="str">
        <f>_xlfn.IFNA(VLOOKUP(C4354,'Számlafizető(k) adatai'!$C$4:$M$203,11,0),"")</f>
        <v/>
      </c>
      <c r="F4354" s="178"/>
      <c r="G4354" s="178"/>
      <c r="H4354" s="178"/>
      <c r="I4354" s="55" t="str">
        <f>IF(F4354="","",VLOOKUP(LEFT(F4354,5),'Technikai cellák'!B:C,2,0))</f>
        <v/>
      </c>
      <c r="J4354" s="55" t="str">
        <f>IF(F4354="","",VLOOKUP(I4354,'Technikai cellák'!$C$1:$D$12,2,0))</f>
        <v/>
      </c>
      <c r="K4354" s="179"/>
      <c r="L4354" s="67" t="str">
        <f t="shared" si="1310"/>
        <v/>
      </c>
      <c r="M4354" s="68">
        <f t="shared" si="1311"/>
        <v>0</v>
      </c>
      <c r="N4354" s="66">
        <f t="shared" si="1312"/>
        <v>0</v>
      </c>
      <c r="O4354" s="152"/>
      <c r="P4354" s="172">
        <f t="shared" si="1309"/>
        <v>0</v>
      </c>
      <c r="Q4354" s="69">
        <f t="shared" si="1313"/>
        <v>0</v>
      </c>
      <c r="R4354" s="62">
        <f t="shared" si="1314"/>
        <v>0</v>
      </c>
      <c r="S4354" s="153"/>
      <c r="T4354" s="118" t="str">
        <f t="shared" si="1315"/>
        <v/>
      </c>
      <c r="U4354" s="154"/>
      <c r="V4354" s="154"/>
      <c r="W4354" s="154"/>
      <c r="X4354" s="154"/>
      <c r="Y4354" s="154"/>
      <c r="Z4354" s="154"/>
      <c r="AA4354" s="154"/>
      <c r="AB4354" s="154"/>
      <c r="AC4354" s="154"/>
      <c r="AD4354" s="154"/>
      <c r="AE4354" s="154"/>
      <c r="AF4354" s="154"/>
      <c r="AG4354" s="63">
        <f t="shared" si="1316"/>
        <v>0</v>
      </c>
      <c r="AH4354" s="56">
        <f t="shared" si="1317"/>
        <v>0</v>
      </c>
      <c r="AI4354" s="56">
        <f t="shared" si="1318"/>
        <v>0</v>
      </c>
      <c r="AJ4354" s="56">
        <f t="shared" si="1319"/>
        <v>0</v>
      </c>
      <c r="AK4354" s="56">
        <f t="shared" si="1320"/>
        <v>0</v>
      </c>
      <c r="AL4354" s="56">
        <f t="shared" si="1321"/>
        <v>0</v>
      </c>
      <c r="AM4354" s="56">
        <f t="shared" si="1322"/>
        <v>0</v>
      </c>
      <c r="AN4354" s="56">
        <f t="shared" si="1323"/>
        <v>0</v>
      </c>
      <c r="AO4354" s="56">
        <f t="shared" si="1324"/>
        <v>0</v>
      </c>
      <c r="AP4354" s="56">
        <f t="shared" si="1325"/>
        <v>0</v>
      </c>
      <c r="AQ4354" s="56">
        <f t="shared" si="1326"/>
        <v>0</v>
      </c>
      <c r="AR4354" s="86">
        <f t="shared" si="1327"/>
        <v>0</v>
      </c>
    </row>
    <row r="4355" spans="1:44" x14ac:dyDescent="0.25">
      <c r="A4355" s="178"/>
      <c r="B4355" s="55" t="str">
        <f>_xlfn.IFNA(VLOOKUP(A4355,'Ajánlatkérő(k) adatai'!$B$4:$C$205,2,0),"")</f>
        <v/>
      </c>
      <c r="C4355" s="178"/>
      <c r="D4355" s="55" t="str">
        <f>_xlfn.IFNA(VLOOKUP(C4355,'Számlafizető(k) adatai'!$C$4:$D$203,2,0),"")</f>
        <v/>
      </c>
      <c r="E4355" s="55" t="str">
        <f>_xlfn.IFNA(VLOOKUP(C4355,'Számlafizető(k) adatai'!$C$4:$M$203,11,0),"")</f>
        <v/>
      </c>
      <c r="F4355" s="178"/>
      <c r="G4355" s="178"/>
      <c r="H4355" s="178"/>
      <c r="I4355" s="55" t="str">
        <f>IF(F4355="","",VLOOKUP(LEFT(F4355,5),'Technikai cellák'!B:C,2,0))</f>
        <v/>
      </c>
      <c r="J4355" s="55" t="str">
        <f>IF(F4355="","",VLOOKUP(I4355,'Technikai cellák'!$C$1:$D$12,2,0))</f>
        <v/>
      </c>
      <c r="K4355" s="179"/>
      <c r="L4355" s="67" t="str">
        <f t="shared" si="1310"/>
        <v/>
      </c>
      <c r="M4355" s="68">
        <f t="shared" si="1311"/>
        <v>0</v>
      </c>
      <c r="N4355" s="66">
        <f t="shared" si="1312"/>
        <v>0</v>
      </c>
      <c r="O4355" s="152"/>
      <c r="P4355" s="172">
        <f t="shared" si="1309"/>
        <v>0</v>
      </c>
      <c r="Q4355" s="69">
        <f t="shared" si="1313"/>
        <v>0</v>
      </c>
      <c r="R4355" s="62">
        <f t="shared" si="1314"/>
        <v>0</v>
      </c>
      <c r="S4355" s="153"/>
      <c r="T4355" s="118" t="str">
        <f t="shared" si="1315"/>
        <v/>
      </c>
      <c r="U4355" s="154"/>
      <c r="V4355" s="154"/>
      <c r="W4355" s="154"/>
      <c r="X4355" s="154"/>
      <c r="Y4355" s="154"/>
      <c r="Z4355" s="154"/>
      <c r="AA4355" s="154"/>
      <c r="AB4355" s="154"/>
      <c r="AC4355" s="154"/>
      <c r="AD4355" s="154"/>
      <c r="AE4355" s="154"/>
      <c r="AF4355" s="154"/>
      <c r="AG4355" s="63">
        <f t="shared" si="1316"/>
        <v>0</v>
      </c>
      <c r="AH4355" s="56">
        <f t="shared" si="1317"/>
        <v>0</v>
      </c>
      <c r="AI4355" s="56">
        <f t="shared" si="1318"/>
        <v>0</v>
      </c>
      <c r="AJ4355" s="56">
        <f t="shared" si="1319"/>
        <v>0</v>
      </c>
      <c r="AK4355" s="56">
        <f t="shared" si="1320"/>
        <v>0</v>
      </c>
      <c r="AL4355" s="56">
        <f t="shared" si="1321"/>
        <v>0</v>
      </c>
      <c r="AM4355" s="56">
        <f t="shared" si="1322"/>
        <v>0</v>
      </c>
      <c r="AN4355" s="56">
        <f t="shared" si="1323"/>
        <v>0</v>
      </c>
      <c r="AO4355" s="56">
        <f t="shared" si="1324"/>
        <v>0</v>
      </c>
      <c r="AP4355" s="56">
        <f t="shared" si="1325"/>
        <v>0</v>
      </c>
      <c r="AQ4355" s="56">
        <f t="shared" si="1326"/>
        <v>0</v>
      </c>
      <c r="AR4355" s="86">
        <f t="shared" si="1327"/>
        <v>0</v>
      </c>
    </row>
    <row r="4356" spans="1:44" x14ac:dyDescent="0.25">
      <c r="A4356" s="178"/>
      <c r="B4356" s="55" t="str">
        <f>_xlfn.IFNA(VLOOKUP(A4356,'Ajánlatkérő(k) adatai'!$B$4:$C$205,2,0),"")</f>
        <v/>
      </c>
      <c r="C4356" s="178"/>
      <c r="D4356" s="55" t="str">
        <f>_xlfn.IFNA(VLOOKUP(C4356,'Számlafizető(k) adatai'!$C$4:$D$203,2,0),"")</f>
        <v/>
      </c>
      <c r="E4356" s="55" t="str">
        <f>_xlfn.IFNA(VLOOKUP(C4356,'Számlafizető(k) adatai'!$C$4:$M$203,11,0),"")</f>
        <v/>
      </c>
      <c r="F4356" s="178"/>
      <c r="G4356" s="178"/>
      <c r="H4356" s="178"/>
      <c r="I4356" s="55" t="str">
        <f>IF(F4356="","",VLOOKUP(LEFT(F4356,5),'Technikai cellák'!B:C,2,0))</f>
        <v/>
      </c>
      <c r="J4356" s="55" t="str">
        <f>IF(F4356="","",VLOOKUP(I4356,'Technikai cellák'!$C$1:$D$12,2,0))</f>
        <v/>
      </c>
      <c r="K4356" s="179"/>
      <c r="L4356" s="67" t="str">
        <f t="shared" si="1310"/>
        <v/>
      </c>
      <c r="M4356" s="68">
        <f t="shared" si="1311"/>
        <v>0</v>
      </c>
      <c r="N4356" s="66">
        <f t="shared" si="1312"/>
        <v>0</v>
      </c>
      <c r="O4356" s="152"/>
      <c r="P4356" s="172">
        <f t="shared" si="1309"/>
        <v>0</v>
      </c>
      <c r="Q4356" s="69">
        <f t="shared" si="1313"/>
        <v>0</v>
      </c>
      <c r="R4356" s="62">
        <f t="shared" si="1314"/>
        <v>0</v>
      </c>
      <c r="S4356" s="153"/>
      <c r="T4356" s="118" t="str">
        <f t="shared" si="1315"/>
        <v/>
      </c>
      <c r="U4356" s="154"/>
      <c r="V4356" s="154"/>
      <c r="W4356" s="154"/>
      <c r="X4356" s="154"/>
      <c r="Y4356" s="154"/>
      <c r="Z4356" s="154"/>
      <c r="AA4356" s="154"/>
      <c r="AB4356" s="154"/>
      <c r="AC4356" s="154"/>
      <c r="AD4356" s="154"/>
      <c r="AE4356" s="154"/>
      <c r="AF4356" s="154"/>
      <c r="AG4356" s="63">
        <f t="shared" si="1316"/>
        <v>0</v>
      </c>
      <c r="AH4356" s="56">
        <f t="shared" si="1317"/>
        <v>0</v>
      </c>
      <c r="AI4356" s="56">
        <f t="shared" si="1318"/>
        <v>0</v>
      </c>
      <c r="AJ4356" s="56">
        <f t="shared" si="1319"/>
        <v>0</v>
      </c>
      <c r="AK4356" s="56">
        <f t="shared" si="1320"/>
        <v>0</v>
      </c>
      <c r="AL4356" s="56">
        <f t="shared" si="1321"/>
        <v>0</v>
      </c>
      <c r="AM4356" s="56">
        <f t="shared" si="1322"/>
        <v>0</v>
      </c>
      <c r="AN4356" s="56">
        <f t="shared" si="1323"/>
        <v>0</v>
      </c>
      <c r="AO4356" s="56">
        <f t="shared" si="1324"/>
        <v>0</v>
      </c>
      <c r="AP4356" s="56">
        <f t="shared" si="1325"/>
        <v>0</v>
      </c>
      <c r="AQ4356" s="56">
        <f t="shared" si="1326"/>
        <v>0</v>
      </c>
      <c r="AR4356" s="86">
        <f t="shared" si="1327"/>
        <v>0</v>
      </c>
    </row>
    <row r="4357" spans="1:44" x14ac:dyDescent="0.25">
      <c r="A4357" s="178"/>
      <c r="B4357" s="55" t="str">
        <f>_xlfn.IFNA(VLOOKUP(A4357,'Ajánlatkérő(k) adatai'!$B$4:$C$205,2,0),"")</f>
        <v/>
      </c>
      <c r="C4357" s="178"/>
      <c r="D4357" s="55" t="str">
        <f>_xlfn.IFNA(VLOOKUP(C4357,'Számlafizető(k) adatai'!$C$4:$D$203,2,0),"")</f>
        <v/>
      </c>
      <c r="E4357" s="55" t="str">
        <f>_xlfn.IFNA(VLOOKUP(C4357,'Számlafizető(k) adatai'!$C$4:$M$203,11,0),"")</f>
        <v/>
      </c>
      <c r="F4357" s="178"/>
      <c r="G4357" s="178"/>
      <c r="H4357" s="178"/>
      <c r="I4357" s="55" t="str">
        <f>IF(F4357="","",VLOOKUP(LEFT(F4357,5),'Technikai cellák'!B:C,2,0))</f>
        <v/>
      </c>
      <c r="J4357" s="55" t="str">
        <f>IF(F4357="","",VLOOKUP(I4357,'Technikai cellák'!$C$1:$D$12,2,0))</f>
        <v/>
      </c>
      <c r="K4357" s="179"/>
      <c r="L4357" s="67" t="str">
        <f t="shared" si="1310"/>
        <v/>
      </c>
      <c r="M4357" s="68">
        <f t="shared" si="1311"/>
        <v>0</v>
      </c>
      <c r="N4357" s="66">
        <f t="shared" si="1312"/>
        <v>0</v>
      </c>
      <c r="O4357" s="152"/>
      <c r="P4357" s="172">
        <f t="shared" si="1309"/>
        <v>0</v>
      </c>
      <c r="Q4357" s="69">
        <f t="shared" si="1313"/>
        <v>0</v>
      </c>
      <c r="R4357" s="62">
        <f t="shared" si="1314"/>
        <v>0</v>
      </c>
      <c r="S4357" s="153"/>
      <c r="T4357" s="118" t="str">
        <f t="shared" si="1315"/>
        <v/>
      </c>
      <c r="U4357" s="154"/>
      <c r="V4357" s="154"/>
      <c r="W4357" s="154"/>
      <c r="X4357" s="154"/>
      <c r="Y4357" s="154"/>
      <c r="Z4357" s="154"/>
      <c r="AA4357" s="154"/>
      <c r="AB4357" s="154"/>
      <c r="AC4357" s="154"/>
      <c r="AD4357" s="154"/>
      <c r="AE4357" s="154"/>
      <c r="AF4357" s="154"/>
      <c r="AG4357" s="63">
        <f t="shared" si="1316"/>
        <v>0</v>
      </c>
      <c r="AH4357" s="56">
        <f t="shared" si="1317"/>
        <v>0</v>
      </c>
      <c r="AI4357" s="56">
        <f t="shared" si="1318"/>
        <v>0</v>
      </c>
      <c r="AJ4357" s="56">
        <f t="shared" si="1319"/>
        <v>0</v>
      </c>
      <c r="AK4357" s="56">
        <f t="shared" si="1320"/>
        <v>0</v>
      </c>
      <c r="AL4357" s="56">
        <f t="shared" si="1321"/>
        <v>0</v>
      </c>
      <c r="AM4357" s="56">
        <f t="shared" si="1322"/>
        <v>0</v>
      </c>
      <c r="AN4357" s="56">
        <f t="shared" si="1323"/>
        <v>0</v>
      </c>
      <c r="AO4357" s="56">
        <f t="shared" si="1324"/>
        <v>0</v>
      </c>
      <c r="AP4357" s="56">
        <f t="shared" si="1325"/>
        <v>0</v>
      </c>
      <c r="AQ4357" s="56">
        <f t="shared" si="1326"/>
        <v>0</v>
      </c>
      <c r="AR4357" s="86">
        <f t="shared" si="1327"/>
        <v>0</v>
      </c>
    </row>
    <row r="4358" spans="1:44" x14ac:dyDescent="0.25">
      <c r="A4358" s="178"/>
      <c r="B4358" s="55" t="str">
        <f>_xlfn.IFNA(VLOOKUP(A4358,'Ajánlatkérő(k) adatai'!$B$4:$C$205,2,0),"")</f>
        <v/>
      </c>
      <c r="C4358" s="178"/>
      <c r="D4358" s="55" t="str">
        <f>_xlfn.IFNA(VLOOKUP(C4358,'Számlafizető(k) adatai'!$C$4:$D$203,2,0),"")</f>
        <v/>
      </c>
      <c r="E4358" s="55" t="str">
        <f>_xlfn.IFNA(VLOOKUP(C4358,'Számlafizető(k) adatai'!$C$4:$M$203,11,0),"")</f>
        <v/>
      </c>
      <c r="F4358" s="178"/>
      <c r="G4358" s="178"/>
      <c r="H4358" s="178"/>
      <c r="I4358" s="55" t="str">
        <f>IF(F4358="","",VLOOKUP(LEFT(F4358,5),'Technikai cellák'!B:C,2,0))</f>
        <v/>
      </c>
      <c r="J4358" s="55" t="str">
        <f>IF(F4358="","",VLOOKUP(I4358,'Technikai cellák'!$C$1:$D$12,2,0))</f>
        <v/>
      </c>
      <c r="K4358" s="179"/>
      <c r="L4358" s="67" t="str">
        <f t="shared" si="1310"/>
        <v/>
      </c>
      <c r="M4358" s="68">
        <f t="shared" si="1311"/>
        <v>0</v>
      </c>
      <c r="N4358" s="66">
        <f t="shared" si="1312"/>
        <v>0</v>
      </c>
      <c r="O4358" s="152"/>
      <c r="P4358" s="172">
        <f t="shared" si="1309"/>
        <v>0</v>
      </c>
      <c r="Q4358" s="69">
        <f t="shared" si="1313"/>
        <v>0</v>
      </c>
      <c r="R4358" s="62">
        <f t="shared" si="1314"/>
        <v>0</v>
      </c>
      <c r="S4358" s="153"/>
      <c r="T4358" s="118" t="str">
        <f t="shared" si="1315"/>
        <v/>
      </c>
      <c r="U4358" s="154"/>
      <c r="V4358" s="154"/>
      <c r="W4358" s="154"/>
      <c r="X4358" s="154"/>
      <c r="Y4358" s="154"/>
      <c r="Z4358" s="154"/>
      <c r="AA4358" s="154"/>
      <c r="AB4358" s="154"/>
      <c r="AC4358" s="154"/>
      <c r="AD4358" s="154"/>
      <c r="AE4358" s="154"/>
      <c r="AF4358" s="154"/>
      <c r="AG4358" s="63">
        <f t="shared" si="1316"/>
        <v>0</v>
      </c>
      <c r="AH4358" s="56">
        <f t="shared" si="1317"/>
        <v>0</v>
      </c>
      <c r="AI4358" s="56">
        <f t="shared" si="1318"/>
        <v>0</v>
      </c>
      <c r="AJ4358" s="56">
        <f t="shared" si="1319"/>
        <v>0</v>
      </c>
      <c r="AK4358" s="56">
        <f t="shared" si="1320"/>
        <v>0</v>
      </c>
      <c r="AL4358" s="56">
        <f t="shared" si="1321"/>
        <v>0</v>
      </c>
      <c r="AM4358" s="56">
        <f t="shared" si="1322"/>
        <v>0</v>
      </c>
      <c r="AN4358" s="56">
        <f t="shared" si="1323"/>
        <v>0</v>
      </c>
      <c r="AO4358" s="56">
        <f t="shared" si="1324"/>
        <v>0</v>
      </c>
      <c r="AP4358" s="56">
        <f t="shared" si="1325"/>
        <v>0</v>
      </c>
      <c r="AQ4358" s="56">
        <f t="shared" si="1326"/>
        <v>0</v>
      </c>
      <c r="AR4358" s="86">
        <f t="shared" si="1327"/>
        <v>0</v>
      </c>
    </row>
    <row r="4359" spans="1:44" x14ac:dyDescent="0.25">
      <c r="A4359" s="178"/>
      <c r="B4359" s="55" t="str">
        <f>_xlfn.IFNA(VLOOKUP(A4359,'Ajánlatkérő(k) adatai'!$B$4:$C$205,2,0),"")</f>
        <v/>
      </c>
      <c r="C4359" s="178"/>
      <c r="D4359" s="55" t="str">
        <f>_xlfn.IFNA(VLOOKUP(C4359,'Számlafizető(k) adatai'!$C$4:$D$203,2,0),"")</f>
        <v/>
      </c>
      <c r="E4359" s="55" t="str">
        <f>_xlfn.IFNA(VLOOKUP(C4359,'Számlafizető(k) adatai'!$C$4:$M$203,11,0),"")</f>
        <v/>
      </c>
      <c r="F4359" s="178"/>
      <c r="G4359" s="178"/>
      <c r="H4359" s="178"/>
      <c r="I4359" s="55" t="str">
        <f>IF(F4359="","",VLOOKUP(LEFT(F4359,5),'Technikai cellák'!B:C,2,0))</f>
        <v/>
      </c>
      <c r="J4359" s="55" t="str">
        <f>IF(F4359="","",VLOOKUP(I4359,'Technikai cellák'!$C$1:$D$12,2,0))</f>
        <v/>
      </c>
      <c r="K4359" s="179"/>
      <c r="L4359" s="67" t="str">
        <f t="shared" si="1310"/>
        <v/>
      </c>
      <c r="M4359" s="68">
        <f t="shared" si="1311"/>
        <v>0</v>
      </c>
      <c r="N4359" s="66">
        <f t="shared" si="1312"/>
        <v>0</v>
      </c>
      <c r="O4359" s="152"/>
      <c r="P4359" s="172">
        <f t="shared" si="1309"/>
        <v>0</v>
      </c>
      <c r="Q4359" s="69">
        <f t="shared" si="1313"/>
        <v>0</v>
      </c>
      <c r="R4359" s="62">
        <f t="shared" si="1314"/>
        <v>0</v>
      </c>
      <c r="S4359" s="153"/>
      <c r="T4359" s="118" t="str">
        <f t="shared" si="1315"/>
        <v/>
      </c>
      <c r="U4359" s="154"/>
      <c r="V4359" s="154"/>
      <c r="W4359" s="154"/>
      <c r="X4359" s="154"/>
      <c r="Y4359" s="154"/>
      <c r="Z4359" s="154"/>
      <c r="AA4359" s="154"/>
      <c r="AB4359" s="154"/>
      <c r="AC4359" s="154"/>
      <c r="AD4359" s="154"/>
      <c r="AE4359" s="154"/>
      <c r="AF4359" s="154"/>
      <c r="AG4359" s="63">
        <f t="shared" si="1316"/>
        <v>0</v>
      </c>
      <c r="AH4359" s="56">
        <f t="shared" si="1317"/>
        <v>0</v>
      </c>
      <c r="AI4359" s="56">
        <f t="shared" si="1318"/>
        <v>0</v>
      </c>
      <c r="AJ4359" s="56">
        <f t="shared" si="1319"/>
        <v>0</v>
      </c>
      <c r="AK4359" s="56">
        <f t="shared" si="1320"/>
        <v>0</v>
      </c>
      <c r="AL4359" s="56">
        <f t="shared" si="1321"/>
        <v>0</v>
      </c>
      <c r="AM4359" s="56">
        <f t="shared" si="1322"/>
        <v>0</v>
      </c>
      <c r="AN4359" s="56">
        <f t="shared" si="1323"/>
        <v>0</v>
      </c>
      <c r="AO4359" s="56">
        <f t="shared" si="1324"/>
        <v>0</v>
      </c>
      <c r="AP4359" s="56">
        <f t="shared" si="1325"/>
        <v>0</v>
      </c>
      <c r="AQ4359" s="56">
        <f t="shared" si="1326"/>
        <v>0</v>
      </c>
      <c r="AR4359" s="86">
        <f t="shared" si="1327"/>
        <v>0</v>
      </c>
    </row>
    <row r="4360" spans="1:44" x14ac:dyDescent="0.25">
      <c r="A4360" s="178"/>
      <c r="B4360" s="55" t="str">
        <f>_xlfn.IFNA(VLOOKUP(A4360,'Ajánlatkérő(k) adatai'!$B$4:$C$205,2,0),"")</f>
        <v/>
      </c>
      <c r="C4360" s="178"/>
      <c r="D4360" s="55" t="str">
        <f>_xlfn.IFNA(VLOOKUP(C4360,'Számlafizető(k) adatai'!$C$4:$D$203,2,0),"")</f>
        <v/>
      </c>
      <c r="E4360" s="55" t="str">
        <f>_xlfn.IFNA(VLOOKUP(C4360,'Számlafizető(k) adatai'!$C$4:$M$203,11,0),"")</f>
        <v/>
      </c>
      <c r="F4360" s="178"/>
      <c r="G4360" s="178"/>
      <c r="H4360" s="178"/>
      <c r="I4360" s="55" t="str">
        <f>IF(F4360="","",VLOOKUP(LEFT(F4360,5),'Technikai cellák'!B:C,2,0))</f>
        <v/>
      </c>
      <c r="J4360" s="55" t="str">
        <f>IF(F4360="","",VLOOKUP(I4360,'Technikai cellák'!$C$1:$D$12,2,0))</f>
        <v/>
      </c>
      <c r="K4360" s="179"/>
      <c r="L4360" s="67" t="str">
        <f t="shared" si="1310"/>
        <v/>
      </c>
      <c r="M4360" s="68">
        <f t="shared" si="1311"/>
        <v>0</v>
      </c>
      <c r="N4360" s="66">
        <f t="shared" si="1312"/>
        <v>0</v>
      </c>
      <c r="O4360" s="152"/>
      <c r="P4360" s="172">
        <f t="shared" si="1309"/>
        <v>0</v>
      </c>
      <c r="Q4360" s="69">
        <f t="shared" si="1313"/>
        <v>0</v>
      </c>
      <c r="R4360" s="62">
        <f t="shared" si="1314"/>
        <v>0</v>
      </c>
      <c r="S4360" s="153"/>
      <c r="T4360" s="118" t="str">
        <f t="shared" si="1315"/>
        <v/>
      </c>
      <c r="U4360" s="154"/>
      <c r="V4360" s="154"/>
      <c r="W4360" s="154"/>
      <c r="X4360" s="154"/>
      <c r="Y4360" s="154"/>
      <c r="Z4360" s="154"/>
      <c r="AA4360" s="154"/>
      <c r="AB4360" s="154"/>
      <c r="AC4360" s="154"/>
      <c r="AD4360" s="154"/>
      <c r="AE4360" s="154"/>
      <c r="AF4360" s="154"/>
      <c r="AG4360" s="63">
        <f t="shared" si="1316"/>
        <v>0</v>
      </c>
      <c r="AH4360" s="56">
        <f t="shared" si="1317"/>
        <v>0</v>
      </c>
      <c r="AI4360" s="56">
        <f t="shared" si="1318"/>
        <v>0</v>
      </c>
      <c r="AJ4360" s="56">
        <f t="shared" si="1319"/>
        <v>0</v>
      </c>
      <c r="AK4360" s="56">
        <f t="shared" si="1320"/>
        <v>0</v>
      </c>
      <c r="AL4360" s="56">
        <f t="shared" si="1321"/>
        <v>0</v>
      </c>
      <c r="AM4360" s="56">
        <f t="shared" si="1322"/>
        <v>0</v>
      </c>
      <c r="AN4360" s="56">
        <f t="shared" si="1323"/>
        <v>0</v>
      </c>
      <c r="AO4360" s="56">
        <f t="shared" si="1324"/>
        <v>0</v>
      </c>
      <c r="AP4360" s="56">
        <f t="shared" si="1325"/>
        <v>0</v>
      </c>
      <c r="AQ4360" s="56">
        <f t="shared" si="1326"/>
        <v>0</v>
      </c>
      <c r="AR4360" s="86">
        <f t="shared" si="1327"/>
        <v>0</v>
      </c>
    </row>
    <row r="4361" spans="1:44" x14ac:dyDescent="0.25">
      <c r="A4361" s="178"/>
      <c r="B4361" s="55" t="str">
        <f>_xlfn.IFNA(VLOOKUP(A4361,'Ajánlatkérő(k) adatai'!$B$4:$C$205,2,0),"")</f>
        <v/>
      </c>
      <c r="C4361" s="178"/>
      <c r="D4361" s="55" t="str">
        <f>_xlfn.IFNA(VLOOKUP(C4361,'Számlafizető(k) adatai'!$C$4:$D$203,2,0),"")</f>
        <v/>
      </c>
      <c r="E4361" s="55" t="str">
        <f>_xlfn.IFNA(VLOOKUP(C4361,'Számlafizető(k) adatai'!$C$4:$M$203,11,0),"")</f>
        <v/>
      </c>
      <c r="F4361" s="178"/>
      <c r="G4361" s="178"/>
      <c r="H4361" s="178"/>
      <c r="I4361" s="55" t="str">
        <f>IF(F4361="","",VLOOKUP(LEFT(F4361,5),'Technikai cellák'!B:C,2,0))</f>
        <v/>
      </c>
      <c r="J4361" s="55" t="str">
        <f>IF(F4361="","",VLOOKUP(I4361,'Technikai cellák'!$C$1:$D$12,2,0))</f>
        <v/>
      </c>
      <c r="K4361" s="179"/>
      <c r="L4361" s="67" t="str">
        <f t="shared" si="1310"/>
        <v/>
      </c>
      <c r="M4361" s="68">
        <f t="shared" si="1311"/>
        <v>0</v>
      </c>
      <c r="N4361" s="66">
        <f t="shared" si="1312"/>
        <v>0</v>
      </c>
      <c r="O4361" s="152"/>
      <c r="P4361" s="172">
        <f t="shared" si="1309"/>
        <v>0</v>
      </c>
      <c r="Q4361" s="69">
        <f t="shared" si="1313"/>
        <v>0</v>
      </c>
      <c r="R4361" s="62">
        <f t="shared" si="1314"/>
        <v>0</v>
      </c>
      <c r="S4361" s="153"/>
      <c r="T4361" s="118" t="str">
        <f t="shared" si="1315"/>
        <v/>
      </c>
      <c r="U4361" s="154"/>
      <c r="V4361" s="154"/>
      <c r="W4361" s="154"/>
      <c r="X4361" s="154"/>
      <c r="Y4361" s="154"/>
      <c r="Z4361" s="154"/>
      <c r="AA4361" s="154"/>
      <c r="AB4361" s="154"/>
      <c r="AC4361" s="154"/>
      <c r="AD4361" s="154"/>
      <c r="AE4361" s="154"/>
      <c r="AF4361" s="154"/>
      <c r="AG4361" s="63">
        <f t="shared" si="1316"/>
        <v>0</v>
      </c>
      <c r="AH4361" s="56">
        <f t="shared" si="1317"/>
        <v>0</v>
      </c>
      <c r="AI4361" s="56">
        <f t="shared" si="1318"/>
        <v>0</v>
      </c>
      <c r="AJ4361" s="56">
        <f t="shared" si="1319"/>
        <v>0</v>
      </c>
      <c r="AK4361" s="56">
        <f t="shared" si="1320"/>
        <v>0</v>
      </c>
      <c r="AL4361" s="56">
        <f t="shared" si="1321"/>
        <v>0</v>
      </c>
      <c r="AM4361" s="56">
        <f t="shared" si="1322"/>
        <v>0</v>
      </c>
      <c r="AN4361" s="56">
        <f t="shared" si="1323"/>
        <v>0</v>
      </c>
      <c r="AO4361" s="56">
        <f t="shared" si="1324"/>
        <v>0</v>
      </c>
      <c r="AP4361" s="56">
        <f t="shared" si="1325"/>
        <v>0</v>
      </c>
      <c r="AQ4361" s="56">
        <f t="shared" si="1326"/>
        <v>0</v>
      </c>
      <c r="AR4361" s="86">
        <f t="shared" si="1327"/>
        <v>0</v>
      </c>
    </row>
    <row r="4362" spans="1:44" x14ac:dyDescent="0.25">
      <c r="A4362" s="178"/>
      <c r="B4362" s="55" t="str">
        <f>_xlfn.IFNA(VLOOKUP(A4362,'Ajánlatkérő(k) adatai'!$B$4:$C$205,2,0),"")</f>
        <v/>
      </c>
      <c r="C4362" s="178"/>
      <c r="D4362" s="55" t="str">
        <f>_xlfn.IFNA(VLOOKUP(C4362,'Számlafizető(k) adatai'!$C$4:$D$203,2,0),"")</f>
        <v/>
      </c>
      <c r="E4362" s="55" t="str">
        <f>_xlfn.IFNA(VLOOKUP(C4362,'Számlafizető(k) adatai'!$C$4:$M$203,11,0),"")</f>
        <v/>
      </c>
      <c r="F4362" s="178"/>
      <c r="G4362" s="178"/>
      <c r="H4362" s="178"/>
      <c r="I4362" s="55" t="str">
        <f>IF(F4362="","",VLOOKUP(LEFT(F4362,5),'Technikai cellák'!B:C,2,0))</f>
        <v/>
      </c>
      <c r="J4362" s="55" t="str">
        <f>IF(F4362="","",VLOOKUP(I4362,'Technikai cellák'!$C$1:$D$12,2,0))</f>
        <v/>
      </c>
      <c r="K4362" s="179"/>
      <c r="L4362" s="67" t="str">
        <f t="shared" si="1310"/>
        <v/>
      </c>
      <c r="M4362" s="68">
        <f t="shared" si="1311"/>
        <v>0</v>
      </c>
      <c r="N4362" s="66">
        <f t="shared" si="1312"/>
        <v>0</v>
      </c>
      <c r="O4362" s="152"/>
      <c r="P4362" s="172">
        <f t="shared" si="1309"/>
        <v>0</v>
      </c>
      <c r="Q4362" s="69">
        <f t="shared" si="1313"/>
        <v>0</v>
      </c>
      <c r="R4362" s="62">
        <f t="shared" si="1314"/>
        <v>0</v>
      </c>
      <c r="S4362" s="153"/>
      <c r="T4362" s="118" t="str">
        <f t="shared" si="1315"/>
        <v/>
      </c>
      <c r="U4362" s="154"/>
      <c r="V4362" s="154"/>
      <c r="W4362" s="154"/>
      <c r="X4362" s="154"/>
      <c r="Y4362" s="154"/>
      <c r="Z4362" s="154"/>
      <c r="AA4362" s="154"/>
      <c r="AB4362" s="154"/>
      <c r="AC4362" s="154"/>
      <c r="AD4362" s="154"/>
      <c r="AE4362" s="154"/>
      <c r="AF4362" s="154"/>
      <c r="AG4362" s="63">
        <f t="shared" si="1316"/>
        <v>0</v>
      </c>
      <c r="AH4362" s="56">
        <f t="shared" si="1317"/>
        <v>0</v>
      </c>
      <c r="AI4362" s="56">
        <f t="shared" si="1318"/>
        <v>0</v>
      </c>
      <c r="AJ4362" s="56">
        <f t="shared" si="1319"/>
        <v>0</v>
      </c>
      <c r="AK4362" s="56">
        <f t="shared" si="1320"/>
        <v>0</v>
      </c>
      <c r="AL4362" s="56">
        <f t="shared" si="1321"/>
        <v>0</v>
      </c>
      <c r="AM4362" s="56">
        <f t="shared" si="1322"/>
        <v>0</v>
      </c>
      <c r="AN4362" s="56">
        <f t="shared" si="1323"/>
        <v>0</v>
      </c>
      <c r="AO4362" s="56">
        <f t="shared" si="1324"/>
        <v>0</v>
      </c>
      <c r="AP4362" s="56">
        <f t="shared" si="1325"/>
        <v>0</v>
      </c>
      <c r="AQ4362" s="56">
        <f t="shared" si="1326"/>
        <v>0</v>
      </c>
      <c r="AR4362" s="86">
        <f t="shared" si="1327"/>
        <v>0</v>
      </c>
    </row>
    <row r="4363" spans="1:44" x14ac:dyDescent="0.25">
      <c r="A4363" s="178"/>
      <c r="B4363" s="55" t="str">
        <f>_xlfn.IFNA(VLOOKUP(A4363,'Ajánlatkérő(k) adatai'!$B$4:$C$205,2,0),"")</f>
        <v/>
      </c>
      <c r="C4363" s="178"/>
      <c r="D4363" s="55" t="str">
        <f>_xlfn.IFNA(VLOOKUP(C4363,'Számlafizető(k) adatai'!$C$4:$D$203,2,0),"")</f>
        <v/>
      </c>
      <c r="E4363" s="55" t="str">
        <f>_xlfn.IFNA(VLOOKUP(C4363,'Számlafizető(k) adatai'!$C$4:$M$203,11,0),"")</f>
        <v/>
      </c>
      <c r="F4363" s="178"/>
      <c r="G4363" s="178"/>
      <c r="H4363" s="178"/>
      <c r="I4363" s="55" t="str">
        <f>IF(F4363="","",VLOOKUP(LEFT(F4363,5),'Technikai cellák'!B:C,2,0))</f>
        <v/>
      </c>
      <c r="J4363" s="55" t="str">
        <f>IF(F4363="","",VLOOKUP(I4363,'Technikai cellák'!$C$1:$D$12,2,0))</f>
        <v/>
      </c>
      <c r="K4363" s="179"/>
      <c r="L4363" s="67" t="str">
        <f t="shared" si="1310"/>
        <v/>
      </c>
      <c r="M4363" s="68">
        <f t="shared" si="1311"/>
        <v>0</v>
      </c>
      <c r="N4363" s="66">
        <f t="shared" si="1312"/>
        <v>0</v>
      </c>
      <c r="O4363" s="152"/>
      <c r="P4363" s="172">
        <f t="shared" si="1309"/>
        <v>0</v>
      </c>
      <c r="Q4363" s="69">
        <f t="shared" si="1313"/>
        <v>0</v>
      </c>
      <c r="R4363" s="62">
        <f t="shared" si="1314"/>
        <v>0</v>
      </c>
      <c r="S4363" s="153"/>
      <c r="T4363" s="118" t="str">
        <f t="shared" si="1315"/>
        <v/>
      </c>
      <c r="U4363" s="154"/>
      <c r="V4363" s="154"/>
      <c r="W4363" s="154"/>
      <c r="X4363" s="154"/>
      <c r="Y4363" s="154"/>
      <c r="Z4363" s="154"/>
      <c r="AA4363" s="154"/>
      <c r="AB4363" s="154"/>
      <c r="AC4363" s="154"/>
      <c r="AD4363" s="154"/>
      <c r="AE4363" s="154"/>
      <c r="AF4363" s="154"/>
      <c r="AG4363" s="63">
        <f t="shared" si="1316"/>
        <v>0</v>
      </c>
      <c r="AH4363" s="56">
        <f t="shared" si="1317"/>
        <v>0</v>
      </c>
      <c r="AI4363" s="56">
        <f t="shared" si="1318"/>
        <v>0</v>
      </c>
      <c r="AJ4363" s="56">
        <f t="shared" si="1319"/>
        <v>0</v>
      </c>
      <c r="AK4363" s="56">
        <f t="shared" si="1320"/>
        <v>0</v>
      </c>
      <c r="AL4363" s="56">
        <f t="shared" si="1321"/>
        <v>0</v>
      </c>
      <c r="AM4363" s="56">
        <f t="shared" si="1322"/>
        <v>0</v>
      </c>
      <c r="AN4363" s="56">
        <f t="shared" si="1323"/>
        <v>0</v>
      </c>
      <c r="AO4363" s="56">
        <f t="shared" si="1324"/>
        <v>0</v>
      </c>
      <c r="AP4363" s="56">
        <f t="shared" si="1325"/>
        <v>0</v>
      </c>
      <c r="AQ4363" s="56">
        <f t="shared" si="1326"/>
        <v>0</v>
      </c>
      <c r="AR4363" s="86">
        <f t="shared" si="1327"/>
        <v>0</v>
      </c>
    </row>
    <row r="4364" spans="1:44" x14ac:dyDescent="0.25">
      <c r="A4364" s="178"/>
      <c r="B4364" s="55" t="str">
        <f>_xlfn.IFNA(VLOOKUP(A4364,'Ajánlatkérő(k) adatai'!$B$4:$C$205,2,0),"")</f>
        <v/>
      </c>
      <c r="C4364" s="178"/>
      <c r="D4364" s="55" t="str">
        <f>_xlfn.IFNA(VLOOKUP(C4364,'Számlafizető(k) adatai'!$C$4:$D$203,2,0),"")</f>
        <v/>
      </c>
      <c r="E4364" s="55" t="str">
        <f>_xlfn.IFNA(VLOOKUP(C4364,'Számlafizető(k) adatai'!$C$4:$M$203,11,0),"")</f>
        <v/>
      </c>
      <c r="F4364" s="178"/>
      <c r="G4364" s="178"/>
      <c r="H4364" s="178"/>
      <c r="I4364" s="55" t="str">
        <f>IF(F4364="","",VLOOKUP(LEFT(F4364,5),'Technikai cellák'!B:C,2,0))</f>
        <v/>
      </c>
      <c r="J4364" s="55" t="str">
        <f>IF(F4364="","",VLOOKUP(I4364,'Technikai cellák'!$C$1:$D$12,2,0))</f>
        <v/>
      </c>
      <c r="K4364" s="179"/>
      <c r="L4364" s="67" t="str">
        <f t="shared" si="1310"/>
        <v/>
      </c>
      <c r="M4364" s="68">
        <f t="shared" si="1311"/>
        <v>0</v>
      </c>
      <c r="N4364" s="66">
        <f t="shared" si="1312"/>
        <v>0</v>
      </c>
      <c r="O4364" s="152"/>
      <c r="P4364" s="172">
        <f t="shared" si="1309"/>
        <v>0</v>
      </c>
      <c r="Q4364" s="69">
        <f t="shared" si="1313"/>
        <v>0</v>
      </c>
      <c r="R4364" s="62">
        <f t="shared" si="1314"/>
        <v>0</v>
      </c>
      <c r="S4364" s="153"/>
      <c r="T4364" s="118" t="str">
        <f t="shared" si="1315"/>
        <v/>
      </c>
      <c r="U4364" s="154"/>
      <c r="V4364" s="154"/>
      <c r="W4364" s="154"/>
      <c r="X4364" s="154"/>
      <c r="Y4364" s="154"/>
      <c r="Z4364" s="154"/>
      <c r="AA4364" s="154"/>
      <c r="AB4364" s="154"/>
      <c r="AC4364" s="154"/>
      <c r="AD4364" s="154"/>
      <c r="AE4364" s="154"/>
      <c r="AF4364" s="154"/>
      <c r="AG4364" s="63">
        <f t="shared" si="1316"/>
        <v>0</v>
      </c>
      <c r="AH4364" s="56">
        <f t="shared" si="1317"/>
        <v>0</v>
      </c>
      <c r="AI4364" s="56">
        <f t="shared" si="1318"/>
        <v>0</v>
      </c>
      <c r="AJ4364" s="56">
        <f t="shared" si="1319"/>
        <v>0</v>
      </c>
      <c r="AK4364" s="56">
        <f t="shared" si="1320"/>
        <v>0</v>
      </c>
      <c r="AL4364" s="56">
        <f t="shared" si="1321"/>
        <v>0</v>
      </c>
      <c r="AM4364" s="56">
        <f t="shared" si="1322"/>
        <v>0</v>
      </c>
      <c r="AN4364" s="56">
        <f t="shared" si="1323"/>
        <v>0</v>
      </c>
      <c r="AO4364" s="56">
        <f t="shared" si="1324"/>
        <v>0</v>
      </c>
      <c r="AP4364" s="56">
        <f t="shared" si="1325"/>
        <v>0</v>
      </c>
      <c r="AQ4364" s="56">
        <f t="shared" si="1326"/>
        <v>0</v>
      </c>
      <c r="AR4364" s="86">
        <f t="shared" si="1327"/>
        <v>0</v>
      </c>
    </row>
    <row r="4365" spans="1:44" x14ac:dyDescent="0.25">
      <c r="A4365" s="178"/>
      <c r="B4365" s="55" t="str">
        <f>_xlfn.IFNA(VLOOKUP(A4365,'Ajánlatkérő(k) adatai'!$B$4:$C$205,2,0),"")</f>
        <v/>
      </c>
      <c r="C4365" s="178"/>
      <c r="D4365" s="55" t="str">
        <f>_xlfn.IFNA(VLOOKUP(C4365,'Számlafizető(k) adatai'!$C$4:$D$203,2,0),"")</f>
        <v/>
      </c>
      <c r="E4365" s="55" t="str">
        <f>_xlfn.IFNA(VLOOKUP(C4365,'Számlafizető(k) adatai'!$C$4:$M$203,11,0),"")</f>
        <v/>
      </c>
      <c r="F4365" s="178"/>
      <c r="G4365" s="178"/>
      <c r="H4365" s="178"/>
      <c r="I4365" s="55" t="str">
        <f>IF(F4365="","",VLOOKUP(LEFT(F4365,5),'Technikai cellák'!B:C,2,0))</f>
        <v/>
      </c>
      <c r="J4365" s="55" t="str">
        <f>IF(F4365="","",VLOOKUP(I4365,'Technikai cellák'!$C$1:$D$12,2,0))</f>
        <v/>
      </c>
      <c r="K4365" s="179"/>
      <c r="L4365" s="67" t="str">
        <f t="shared" si="1310"/>
        <v/>
      </c>
      <c r="M4365" s="68">
        <f t="shared" si="1311"/>
        <v>0</v>
      </c>
      <c r="N4365" s="66">
        <f t="shared" si="1312"/>
        <v>0</v>
      </c>
      <c r="O4365" s="152"/>
      <c r="P4365" s="172">
        <f t="shared" si="1309"/>
        <v>0</v>
      </c>
      <c r="Q4365" s="69">
        <f t="shared" si="1313"/>
        <v>0</v>
      </c>
      <c r="R4365" s="62">
        <f t="shared" si="1314"/>
        <v>0</v>
      </c>
      <c r="S4365" s="153"/>
      <c r="T4365" s="118" t="str">
        <f t="shared" si="1315"/>
        <v/>
      </c>
      <c r="U4365" s="154"/>
      <c r="V4365" s="154"/>
      <c r="W4365" s="154"/>
      <c r="X4365" s="154"/>
      <c r="Y4365" s="154"/>
      <c r="Z4365" s="154"/>
      <c r="AA4365" s="154"/>
      <c r="AB4365" s="154"/>
      <c r="AC4365" s="154"/>
      <c r="AD4365" s="154"/>
      <c r="AE4365" s="154"/>
      <c r="AF4365" s="154"/>
      <c r="AG4365" s="63">
        <f t="shared" si="1316"/>
        <v>0</v>
      </c>
      <c r="AH4365" s="56">
        <f t="shared" si="1317"/>
        <v>0</v>
      </c>
      <c r="AI4365" s="56">
        <f t="shared" si="1318"/>
        <v>0</v>
      </c>
      <c r="AJ4365" s="56">
        <f t="shared" si="1319"/>
        <v>0</v>
      </c>
      <c r="AK4365" s="56">
        <f t="shared" si="1320"/>
        <v>0</v>
      </c>
      <c r="AL4365" s="56">
        <f t="shared" si="1321"/>
        <v>0</v>
      </c>
      <c r="AM4365" s="56">
        <f t="shared" si="1322"/>
        <v>0</v>
      </c>
      <c r="AN4365" s="56">
        <f t="shared" si="1323"/>
        <v>0</v>
      </c>
      <c r="AO4365" s="56">
        <f t="shared" si="1324"/>
        <v>0</v>
      </c>
      <c r="AP4365" s="56">
        <f t="shared" si="1325"/>
        <v>0</v>
      </c>
      <c r="AQ4365" s="56">
        <f t="shared" si="1326"/>
        <v>0</v>
      </c>
      <c r="AR4365" s="86">
        <f t="shared" si="1327"/>
        <v>0</v>
      </c>
    </row>
    <row r="4366" spans="1:44" x14ac:dyDescent="0.25">
      <c r="A4366" s="178"/>
      <c r="B4366" s="55" t="str">
        <f>_xlfn.IFNA(VLOOKUP(A4366,'Ajánlatkérő(k) adatai'!$B$4:$C$205,2,0),"")</f>
        <v/>
      </c>
      <c r="C4366" s="178"/>
      <c r="D4366" s="55" t="str">
        <f>_xlfn.IFNA(VLOOKUP(C4366,'Számlafizető(k) adatai'!$C$4:$D$203,2,0),"")</f>
        <v/>
      </c>
      <c r="E4366" s="55" t="str">
        <f>_xlfn.IFNA(VLOOKUP(C4366,'Számlafizető(k) adatai'!$C$4:$M$203,11,0),"")</f>
        <v/>
      </c>
      <c r="F4366" s="178"/>
      <c r="G4366" s="178"/>
      <c r="H4366" s="178"/>
      <c r="I4366" s="55" t="str">
        <f>IF(F4366="","",VLOOKUP(LEFT(F4366,5),'Technikai cellák'!B:C,2,0))</f>
        <v/>
      </c>
      <c r="J4366" s="55" t="str">
        <f>IF(F4366="","",VLOOKUP(I4366,'Technikai cellák'!$C$1:$D$12,2,0))</f>
        <v/>
      </c>
      <c r="K4366" s="179"/>
      <c r="L4366" s="67" t="str">
        <f t="shared" si="1310"/>
        <v/>
      </c>
      <c r="M4366" s="68">
        <f t="shared" si="1311"/>
        <v>0</v>
      </c>
      <c r="N4366" s="66">
        <f t="shared" si="1312"/>
        <v>0</v>
      </c>
      <c r="O4366" s="152"/>
      <c r="P4366" s="172">
        <f t="shared" si="1309"/>
        <v>0</v>
      </c>
      <c r="Q4366" s="69">
        <f t="shared" si="1313"/>
        <v>0</v>
      </c>
      <c r="R4366" s="62">
        <f t="shared" si="1314"/>
        <v>0</v>
      </c>
      <c r="S4366" s="153"/>
      <c r="T4366" s="118" t="str">
        <f t="shared" si="1315"/>
        <v/>
      </c>
      <c r="U4366" s="154"/>
      <c r="V4366" s="154"/>
      <c r="W4366" s="154"/>
      <c r="X4366" s="154"/>
      <c r="Y4366" s="154"/>
      <c r="Z4366" s="154"/>
      <c r="AA4366" s="154"/>
      <c r="AB4366" s="154"/>
      <c r="AC4366" s="154"/>
      <c r="AD4366" s="154"/>
      <c r="AE4366" s="154"/>
      <c r="AF4366" s="154"/>
      <c r="AG4366" s="63">
        <f t="shared" si="1316"/>
        <v>0</v>
      </c>
      <c r="AH4366" s="56">
        <f t="shared" si="1317"/>
        <v>0</v>
      </c>
      <c r="AI4366" s="56">
        <f t="shared" si="1318"/>
        <v>0</v>
      </c>
      <c r="AJ4366" s="56">
        <f t="shared" si="1319"/>
        <v>0</v>
      </c>
      <c r="AK4366" s="56">
        <f t="shared" si="1320"/>
        <v>0</v>
      </c>
      <c r="AL4366" s="56">
        <f t="shared" si="1321"/>
        <v>0</v>
      </c>
      <c r="AM4366" s="56">
        <f t="shared" si="1322"/>
        <v>0</v>
      </c>
      <c r="AN4366" s="56">
        <f t="shared" si="1323"/>
        <v>0</v>
      </c>
      <c r="AO4366" s="56">
        <f t="shared" si="1324"/>
        <v>0</v>
      </c>
      <c r="AP4366" s="56">
        <f t="shared" si="1325"/>
        <v>0</v>
      </c>
      <c r="AQ4366" s="56">
        <f t="shared" si="1326"/>
        <v>0</v>
      </c>
      <c r="AR4366" s="86">
        <f t="shared" si="1327"/>
        <v>0</v>
      </c>
    </row>
    <row r="4367" spans="1:44" x14ac:dyDescent="0.25">
      <c r="A4367" s="178"/>
      <c r="B4367" s="55" t="str">
        <f>_xlfn.IFNA(VLOOKUP(A4367,'Ajánlatkérő(k) adatai'!$B$4:$C$205,2,0),"")</f>
        <v/>
      </c>
      <c r="C4367" s="178"/>
      <c r="D4367" s="55" t="str">
        <f>_xlfn.IFNA(VLOOKUP(C4367,'Számlafizető(k) adatai'!$C$4:$D$203,2,0),"")</f>
        <v/>
      </c>
      <c r="E4367" s="55" t="str">
        <f>_xlfn.IFNA(VLOOKUP(C4367,'Számlafizető(k) adatai'!$C$4:$M$203,11,0),"")</f>
        <v/>
      </c>
      <c r="F4367" s="178"/>
      <c r="G4367" s="178"/>
      <c r="H4367" s="178"/>
      <c r="I4367" s="55" t="str">
        <f>IF(F4367="","",VLOOKUP(LEFT(F4367,5),'Technikai cellák'!B:C,2,0))</f>
        <v/>
      </c>
      <c r="J4367" s="55" t="str">
        <f>IF(F4367="","",VLOOKUP(I4367,'Technikai cellák'!$C$1:$D$12,2,0))</f>
        <v/>
      </c>
      <c r="K4367" s="179"/>
      <c r="L4367" s="67" t="str">
        <f t="shared" si="1310"/>
        <v/>
      </c>
      <c r="M4367" s="68">
        <f t="shared" si="1311"/>
        <v>0</v>
      </c>
      <c r="N4367" s="66">
        <f t="shared" si="1312"/>
        <v>0</v>
      </c>
      <c r="O4367" s="152"/>
      <c r="P4367" s="172">
        <f t="shared" si="1309"/>
        <v>0</v>
      </c>
      <c r="Q4367" s="69">
        <f t="shared" si="1313"/>
        <v>0</v>
      </c>
      <c r="R4367" s="62">
        <f t="shared" si="1314"/>
        <v>0</v>
      </c>
      <c r="S4367" s="153"/>
      <c r="T4367" s="118" t="str">
        <f t="shared" si="1315"/>
        <v/>
      </c>
      <c r="U4367" s="154"/>
      <c r="V4367" s="154"/>
      <c r="W4367" s="154"/>
      <c r="X4367" s="154"/>
      <c r="Y4367" s="154"/>
      <c r="Z4367" s="154"/>
      <c r="AA4367" s="154"/>
      <c r="AB4367" s="154"/>
      <c r="AC4367" s="154"/>
      <c r="AD4367" s="154"/>
      <c r="AE4367" s="154"/>
      <c r="AF4367" s="154"/>
      <c r="AG4367" s="63">
        <f t="shared" si="1316"/>
        <v>0</v>
      </c>
      <c r="AH4367" s="56">
        <f t="shared" si="1317"/>
        <v>0</v>
      </c>
      <c r="AI4367" s="56">
        <f t="shared" si="1318"/>
        <v>0</v>
      </c>
      <c r="AJ4367" s="56">
        <f t="shared" si="1319"/>
        <v>0</v>
      </c>
      <c r="AK4367" s="56">
        <f t="shared" si="1320"/>
        <v>0</v>
      </c>
      <c r="AL4367" s="56">
        <f t="shared" si="1321"/>
        <v>0</v>
      </c>
      <c r="AM4367" s="56">
        <f t="shared" si="1322"/>
        <v>0</v>
      </c>
      <c r="AN4367" s="56">
        <f t="shared" si="1323"/>
        <v>0</v>
      </c>
      <c r="AO4367" s="56">
        <f t="shared" si="1324"/>
        <v>0</v>
      </c>
      <c r="AP4367" s="56">
        <f t="shared" si="1325"/>
        <v>0</v>
      </c>
      <c r="AQ4367" s="56">
        <f t="shared" si="1326"/>
        <v>0</v>
      </c>
      <c r="AR4367" s="86">
        <f t="shared" si="1327"/>
        <v>0</v>
      </c>
    </row>
    <row r="4368" spans="1:44" x14ac:dyDescent="0.25">
      <c r="A4368" s="178"/>
      <c r="B4368" s="55" t="str">
        <f>_xlfn.IFNA(VLOOKUP(A4368,'Ajánlatkérő(k) adatai'!$B$4:$C$205,2,0),"")</f>
        <v/>
      </c>
      <c r="C4368" s="178"/>
      <c r="D4368" s="55" t="str">
        <f>_xlfn.IFNA(VLOOKUP(C4368,'Számlafizető(k) adatai'!$C$4:$D$203,2,0),"")</f>
        <v/>
      </c>
      <c r="E4368" s="55" t="str">
        <f>_xlfn.IFNA(VLOOKUP(C4368,'Számlafizető(k) adatai'!$C$4:$M$203,11,0),"")</f>
        <v/>
      </c>
      <c r="F4368" s="178"/>
      <c r="G4368" s="178"/>
      <c r="H4368" s="178"/>
      <c r="I4368" s="55" t="str">
        <f>IF(F4368="","",VLOOKUP(LEFT(F4368,5),'Technikai cellák'!B:C,2,0))</f>
        <v/>
      </c>
      <c r="J4368" s="55" t="str">
        <f>IF(F4368="","",VLOOKUP(I4368,'Technikai cellák'!$C$1:$D$12,2,0))</f>
        <v/>
      </c>
      <c r="K4368" s="179"/>
      <c r="L4368" s="67" t="str">
        <f t="shared" si="1310"/>
        <v/>
      </c>
      <c r="M4368" s="68">
        <f t="shared" si="1311"/>
        <v>0</v>
      </c>
      <c r="N4368" s="66">
        <f t="shared" si="1312"/>
        <v>0</v>
      </c>
      <c r="O4368" s="152"/>
      <c r="P4368" s="172">
        <f t="shared" ref="P4368:P4431" si="1328">ROUND((IF(K4368&lt;100,0,K4368*$C$7)/$C$8),0)</f>
        <v>0</v>
      </c>
      <c r="Q4368" s="69">
        <f t="shared" si="1313"/>
        <v>0</v>
      </c>
      <c r="R4368" s="62">
        <f t="shared" si="1314"/>
        <v>0</v>
      </c>
      <c r="S4368" s="153"/>
      <c r="T4368" s="118" t="str">
        <f t="shared" si="1315"/>
        <v/>
      </c>
      <c r="U4368" s="154"/>
      <c r="V4368" s="154"/>
      <c r="W4368" s="154"/>
      <c r="X4368" s="154"/>
      <c r="Y4368" s="154"/>
      <c r="Z4368" s="154"/>
      <c r="AA4368" s="154"/>
      <c r="AB4368" s="154"/>
      <c r="AC4368" s="154"/>
      <c r="AD4368" s="154"/>
      <c r="AE4368" s="154"/>
      <c r="AF4368" s="154"/>
      <c r="AG4368" s="63">
        <f t="shared" si="1316"/>
        <v>0</v>
      </c>
      <c r="AH4368" s="56">
        <f t="shared" si="1317"/>
        <v>0</v>
      </c>
      <c r="AI4368" s="56">
        <f t="shared" si="1318"/>
        <v>0</v>
      </c>
      <c r="AJ4368" s="56">
        <f t="shared" si="1319"/>
        <v>0</v>
      </c>
      <c r="AK4368" s="56">
        <f t="shared" si="1320"/>
        <v>0</v>
      </c>
      <c r="AL4368" s="56">
        <f t="shared" si="1321"/>
        <v>0</v>
      </c>
      <c r="AM4368" s="56">
        <f t="shared" si="1322"/>
        <v>0</v>
      </c>
      <c r="AN4368" s="56">
        <f t="shared" si="1323"/>
        <v>0</v>
      </c>
      <c r="AO4368" s="56">
        <f t="shared" si="1324"/>
        <v>0</v>
      </c>
      <c r="AP4368" s="56">
        <f t="shared" si="1325"/>
        <v>0</v>
      </c>
      <c r="AQ4368" s="56">
        <f t="shared" si="1326"/>
        <v>0</v>
      </c>
      <c r="AR4368" s="86">
        <f t="shared" si="1327"/>
        <v>0</v>
      </c>
    </row>
    <row r="4369" spans="1:44" x14ac:dyDescent="0.25">
      <c r="A4369" s="178"/>
      <c r="B4369" s="55" t="str">
        <f>_xlfn.IFNA(VLOOKUP(A4369,'Ajánlatkérő(k) adatai'!$B$4:$C$205,2,0),"")</f>
        <v/>
      </c>
      <c r="C4369" s="178"/>
      <c r="D4369" s="55" t="str">
        <f>_xlfn.IFNA(VLOOKUP(C4369,'Számlafizető(k) adatai'!$C$4:$D$203,2,0),"")</f>
        <v/>
      </c>
      <c r="E4369" s="55" t="str">
        <f>_xlfn.IFNA(VLOOKUP(C4369,'Számlafizető(k) adatai'!$C$4:$M$203,11,0),"")</f>
        <v/>
      </c>
      <c r="F4369" s="178"/>
      <c r="G4369" s="178"/>
      <c r="H4369" s="178"/>
      <c r="I4369" s="55" t="str">
        <f>IF(F4369="","",VLOOKUP(LEFT(F4369,5),'Technikai cellák'!B:C,2,0))</f>
        <v/>
      </c>
      <c r="J4369" s="55" t="str">
        <f>IF(F4369="","",VLOOKUP(I4369,'Technikai cellák'!$C$1:$D$12,2,0))</f>
        <v/>
      </c>
      <c r="K4369" s="179"/>
      <c r="L4369" s="67" t="str">
        <f t="shared" si="1310"/>
        <v/>
      </c>
      <c r="M4369" s="68">
        <f t="shared" si="1311"/>
        <v>0</v>
      </c>
      <c r="N4369" s="66">
        <f t="shared" si="1312"/>
        <v>0</v>
      </c>
      <c r="O4369" s="152"/>
      <c r="P4369" s="172">
        <f t="shared" si="1328"/>
        <v>0</v>
      </c>
      <c r="Q4369" s="69">
        <f t="shared" si="1313"/>
        <v>0</v>
      </c>
      <c r="R4369" s="62">
        <f t="shared" si="1314"/>
        <v>0</v>
      </c>
      <c r="S4369" s="153"/>
      <c r="T4369" s="118" t="str">
        <f t="shared" si="1315"/>
        <v/>
      </c>
      <c r="U4369" s="154"/>
      <c r="V4369" s="154"/>
      <c r="W4369" s="154"/>
      <c r="X4369" s="154"/>
      <c r="Y4369" s="154"/>
      <c r="Z4369" s="154"/>
      <c r="AA4369" s="154"/>
      <c r="AB4369" s="154"/>
      <c r="AC4369" s="154"/>
      <c r="AD4369" s="154"/>
      <c r="AE4369" s="154"/>
      <c r="AF4369" s="154"/>
      <c r="AG4369" s="63">
        <f t="shared" si="1316"/>
        <v>0</v>
      </c>
      <c r="AH4369" s="56">
        <f t="shared" si="1317"/>
        <v>0</v>
      </c>
      <c r="AI4369" s="56">
        <f t="shared" si="1318"/>
        <v>0</v>
      </c>
      <c r="AJ4369" s="56">
        <f t="shared" si="1319"/>
        <v>0</v>
      </c>
      <c r="AK4369" s="56">
        <f t="shared" si="1320"/>
        <v>0</v>
      </c>
      <c r="AL4369" s="56">
        <f t="shared" si="1321"/>
        <v>0</v>
      </c>
      <c r="AM4369" s="56">
        <f t="shared" si="1322"/>
        <v>0</v>
      </c>
      <c r="AN4369" s="56">
        <f t="shared" si="1323"/>
        <v>0</v>
      </c>
      <c r="AO4369" s="56">
        <f t="shared" si="1324"/>
        <v>0</v>
      </c>
      <c r="AP4369" s="56">
        <f t="shared" si="1325"/>
        <v>0</v>
      </c>
      <c r="AQ4369" s="56">
        <f t="shared" si="1326"/>
        <v>0</v>
      </c>
      <c r="AR4369" s="86">
        <f t="shared" si="1327"/>
        <v>0</v>
      </c>
    </row>
    <row r="4370" spans="1:44" x14ac:dyDescent="0.25">
      <c r="A4370" s="178"/>
      <c r="B4370" s="55" t="str">
        <f>_xlfn.IFNA(VLOOKUP(A4370,'Ajánlatkérő(k) adatai'!$B$4:$C$205,2,0),"")</f>
        <v/>
      </c>
      <c r="C4370" s="178"/>
      <c r="D4370" s="55" t="str">
        <f>_xlfn.IFNA(VLOOKUP(C4370,'Számlafizető(k) adatai'!$C$4:$D$203,2,0),"")</f>
        <v/>
      </c>
      <c r="E4370" s="55" t="str">
        <f>_xlfn.IFNA(VLOOKUP(C4370,'Számlafizető(k) adatai'!$C$4:$M$203,11,0),"")</f>
        <v/>
      </c>
      <c r="F4370" s="178"/>
      <c r="G4370" s="178"/>
      <c r="H4370" s="178"/>
      <c r="I4370" s="55" t="str">
        <f>IF(F4370="","",VLOOKUP(LEFT(F4370,5),'Technikai cellák'!B:C,2,0))</f>
        <v/>
      </c>
      <c r="J4370" s="55" t="str">
        <f>IF(F4370="","",VLOOKUP(I4370,'Technikai cellák'!$C$1:$D$12,2,0))</f>
        <v/>
      </c>
      <c r="K4370" s="179"/>
      <c r="L4370" s="67" t="str">
        <f t="shared" si="1310"/>
        <v/>
      </c>
      <c r="M4370" s="68">
        <f t="shared" si="1311"/>
        <v>0</v>
      </c>
      <c r="N4370" s="66">
        <f t="shared" si="1312"/>
        <v>0</v>
      </c>
      <c r="O4370" s="152"/>
      <c r="P4370" s="172">
        <f t="shared" si="1328"/>
        <v>0</v>
      </c>
      <c r="Q4370" s="69">
        <f t="shared" si="1313"/>
        <v>0</v>
      </c>
      <c r="R4370" s="62">
        <f t="shared" si="1314"/>
        <v>0</v>
      </c>
      <c r="S4370" s="153"/>
      <c r="T4370" s="118" t="str">
        <f t="shared" si="1315"/>
        <v/>
      </c>
      <c r="U4370" s="154"/>
      <c r="V4370" s="154"/>
      <c r="W4370" s="154"/>
      <c r="X4370" s="154"/>
      <c r="Y4370" s="154"/>
      <c r="Z4370" s="154"/>
      <c r="AA4370" s="154"/>
      <c r="AB4370" s="154"/>
      <c r="AC4370" s="154"/>
      <c r="AD4370" s="154"/>
      <c r="AE4370" s="154"/>
      <c r="AF4370" s="154"/>
      <c r="AG4370" s="63">
        <f t="shared" si="1316"/>
        <v>0</v>
      </c>
      <c r="AH4370" s="56">
        <f t="shared" si="1317"/>
        <v>0</v>
      </c>
      <c r="AI4370" s="56">
        <f t="shared" si="1318"/>
        <v>0</v>
      </c>
      <c r="AJ4370" s="56">
        <f t="shared" si="1319"/>
        <v>0</v>
      </c>
      <c r="AK4370" s="56">
        <f t="shared" si="1320"/>
        <v>0</v>
      </c>
      <c r="AL4370" s="56">
        <f t="shared" si="1321"/>
        <v>0</v>
      </c>
      <c r="AM4370" s="56">
        <f t="shared" si="1322"/>
        <v>0</v>
      </c>
      <c r="AN4370" s="56">
        <f t="shared" si="1323"/>
        <v>0</v>
      </c>
      <c r="AO4370" s="56">
        <f t="shared" si="1324"/>
        <v>0</v>
      </c>
      <c r="AP4370" s="56">
        <f t="shared" si="1325"/>
        <v>0</v>
      </c>
      <c r="AQ4370" s="56">
        <f t="shared" si="1326"/>
        <v>0</v>
      </c>
      <c r="AR4370" s="86">
        <f t="shared" si="1327"/>
        <v>0</v>
      </c>
    </row>
    <row r="4371" spans="1:44" x14ac:dyDescent="0.25">
      <c r="A4371" s="178"/>
      <c r="B4371" s="55" t="str">
        <f>_xlfn.IFNA(VLOOKUP(A4371,'Ajánlatkérő(k) adatai'!$B$4:$C$205,2,0),"")</f>
        <v/>
      </c>
      <c r="C4371" s="178"/>
      <c r="D4371" s="55" t="str">
        <f>_xlfn.IFNA(VLOOKUP(C4371,'Számlafizető(k) adatai'!$C$4:$D$203,2,0),"")</f>
        <v/>
      </c>
      <c r="E4371" s="55" t="str">
        <f>_xlfn.IFNA(VLOOKUP(C4371,'Számlafizető(k) adatai'!$C$4:$M$203,11,0),"")</f>
        <v/>
      </c>
      <c r="F4371" s="178"/>
      <c r="G4371" s="178"/>
      <c r="H4371" s="178"/>
      <c r="I4371" s="55" t="str">
        <f>IF(F4371="","",VLOOKUP(LEFT(F4371,5),'Technikai cellák'!B:C,2,0))</f>
        <v/>
      </c>
      <c r="J4371" s="55" t="str">
        <f>IF(F4371="","",VLOOKUP(I4371,'Technikai cellák'!$C$1:$D$12,2,0))</f>
        <v/>
      </c>
      <c r="K4371" s="179"/>
      <c r="L4371" s="67" t="str">
        <f t="shared" si="1310"/>
        <v/>
      </c>
      <c r="M4371" s="68">
        <f t="shared" si="1311"/>
        <v>0</v>
      </c>
      <c r="N4371" s="66">
        <f t="shared" si="1312"/>
        <v>0</v>
      </c>
      <c r="O4371" s="152"/>
      <c r="P4371" s="172">
        <f t="shared" si="1328"/>
        <v>0</v>
      </c>
      <c r="Q4371" s="69">
        <f t="shared" si="1313"/>
        <v>0</v>
      </c>
      <c r="R4371" s="62">
        <f t="shared" si="1314"/>
        <v>0</v>
      </c>
      <c r="S4371" s="153"/>
      <c r="T4371" s="118" t="str">
        <f t="shared" si="1315"/>
        <v/>
      </c>
      <c r="U4371" s="154"/>
      <c r="V4371" s="154"/>
      <c r="W4371" s="154"/>
      <c r="X4371" s="154"/>
      <c r="Y4371" s="154"/>
      <c r="Z4371" s="154"/>
      <c r="AA4371" s="154"/>
      <c r="AB4371" s="154"/>
      <c r="AC4371" s="154"/>
      <c r="AD4371" s="154"/>
      <c r="AE4371" s="154"/>
      <c r="AF4371" s="154"/>
      <c r="AG4371" s="63">
        <f t="shared" si="1316"/>
        <v>0</v>
      </c>
      <c r="AH4371" s="56">
        <f t="shared" si="1317"/>
        <v>0</v>
      </c>
      <c r="AI4371" s="56">
        <f t="shared" si="1318"/>
        <v>0</v>
      </c>
      <c r="AJ4371" s="56">
        <f t="shared" si="1319"/>
        <v>0</v>
      </c>
      <c r="AK4371" s="56">
        <f t="shared" si="1320"/>
        <v>0</v>
      </c>
      <c r="AL4371" s="56">
        <f t="shared" si="1321"/>
        <v>0</v>
      </c>
      <c r="AM4371" s="56">
        <f t="shared" si="1322"/>
        <v>0</v>
      </c>
      <c r="AN4371" s="56">
        <f t="shared" si="1323"/>
        <v>0</v>
      </c>
      <c r="AO4371" s="56">
        <f t="shared" si="1324"/>
        <v>0</v>
      </c>
      <c r="AP4371" s="56">
        <f t="shared" si="1325"/>
        <v>0</v>
      </c>
      <c r="AQ4371" s="56">
        <f t="shared" si="1326"/>
        <v>0</v>
      </c>
      <c r="AR4371" s="86">
        <f t="shared" si="1327"/>
        <v>0</v>
      </c>
    </row>
    <row r="4372" spans="1:44" x14ac:dyDescent="0.25">
      <c r="A4372" s="178"/>
      <c r="B4372" s="55" t="str">
        <f>_xlfn.IFNA(VLOOKUP(A4372,'Ajánlatkérő(k) adatai'!$B$4:$C$205,2,0),"")</f>
        <v/>
      </c>
      <c r="C4372" s="178"/>
      <c r="D4372" s="55" t="str">
        <f>_xlfn.IFNA(VLOOKUP(C4372,'Számlafizető(k) adatai'!$C$4:$D$203,2,0),"")</f>
        <v/>
      </c>
      <c r="E4372" s="55" t="str">
        <f>_xlfn.IFNA(VLOOKUP(C4372,'Számlafizető(k) adatai'!$C$4:$M$203,11,0),"")</f>
        <v/>
      </c>
      <c r="F4372" s="178"/>
      <c r="G4372" s="178"/>
      <c r="H4372" s="178"/>
      <c r="I4372" s="55" t="str">
        <f>IF(F4372="","",VLOOKUP(LEFT(F4372,5),'Technikai cellák'!B:C,2,0))</f>
        <v/>
      </c>
      <c r="J4372" s="55" t="str">
        <f>IF(F4372="","",VLOOKUP(I4372,'Technikai cellák'!$C$1:$D$12,2,0))</f>
        <v/>
      </c>
      <c r="K4372" s="179"/>
      <c r="L4372" s="67" t="str">
        <f t="shared" si="1310"/>
        <v/>
      </c>
      <c r="M4372" s="68">
        <f t="shared" si="1311"/>
        <v>0</v>
      </c>
      <c r="N4372" s="66">
        <f t="shared" si="1312"/>
        <v>0</v>
      </c>
      <c r="O4372" s="152"/>
      <c r="P4372" s="172">
        <f t="shared" si="1328"/>
        <v>0</v>
      </c>
      <c r="Q4372" s="69">
        <f t="shared" si="1313"/>
        <v>0</v>
      </c>
      <c r="R4372" s="62">
        <f t="shared" si="1314"/>
        <v>0</v>
      </c>
      <c r="S4372" s="153"/>
      <c r="T4372" s="118" t="str">
        <f t="shared" si="1315"/>
        <v/>
      </c>
      <c r="U4372" s="154"/>
      <c r="V4372" s="154"/>
      <c r="W4372" s="154"/>
      <c r="X4372" s="154"/>
      <c r="Y4372" s="154"/>
      <c r="Z4372" s="154"/>
      <c r="AA4372" s="154"/>
      <c r="AB4372" s="154"/>
      <c r="AC4372" s="154"/>
      <c r="AD4372" s="154"/>
      <c r="AE4372" s="154"/>
      <c r="AF4372" s="154"/>
      <c r="AG4372" s="63">
        <f t="shared" si="1316"/>
        <v>0</v>
      </c>
      <c r="AH4372" s="56">
        <f t="shared" si="1317"/>
        <v>0</v>
      </c>
      <c r="AI4372" s="56">
        <f t="shared" si="1318"/>
        <v>0</v>
      </c>
      <c r="AJ4372" s="56">
        <f t="shared" si="1319"/>
        <v>0</v>
      </c>
      <c r="AK4372" s="56">
        <f t="shared" si="1320"/>
        <v>0</v>
      </c>
      <c r="AL4372" s="56">
        <f t="shared" si="1321"/>
        <v>0</v>
      </c>
      <c r="AM4372" s="56">
        <f t="shared" si="1322"/>
        <v>0</v>
      </c>
      <c r="AN4372" s="56">
        <f t="shared" si="1323"/>
        <v>0</v>
      </c>
      <c r="AO4372" s="56">
        <f t="shared" si="1324"/>
        <v>0</v>
      </c>
      <c r="AP4372" s="56">
        <f t="shared" si="1325"/>
        <v>0</v>
      </c>
      <c r="AQ4372" s="56">
        <f t="shared" si="1326"/>
        <v>0</v>
      </c>
      <c r="AR4372" s="86">
        <f t="shared" si="1327"/>
        <v>0</v>
      </c>
    </row>
    <row r="4373" spans="1:44" x14ac:dyDescent="0.25">
      <c r="A4373" s="178"/>
      <c r="B4373" s="55" t="str">
        <f>_xlfn.IFNA(VLOOKUP(A4373,'Ajánlatkérő(k) adatai'!$B$4:$C$205,2,0),"")</f>
        <v/>
      </c>
      <c r="C4373" s="178"/>
      <c r="D4373" s="55" t="str">
        <f>_xlfn.IFNA(VLOOKUP(C4373,'Számlafizető(k) adatai'!$C$4:$D$203,2,0),"")</f>
        <v/>
      </c>
      <c r="E4373" s="55" t="str">
        <f>_xlfn.IFNA(VLOOKUP(C4373,'Számlafizető(k) adatai'!$C$4:$M$203,11,0),"")</f>
        <v/>
      </c>
      <c r="F4373" s="178"/>
      <c r="G4373" s="178"/>
      <c r="H4373" s="178"/>
      <c r="I4373" s="55" t="str">
        <f>IF(F4373="","",VLOOKUP(LEFT(F4373,5),'Technikai cellák'!B:C,2,0))</f>
        <v/>
      </c>
      <c r="J4373" s="55" t="str">
        <f>IF(F4373="","",VLOOKUP(I4373,'Technikai cellák'!$C$1:$D$12,2,0))</f>
        <v/>
      </c>
      <c r="K4373" s="179"/>
      <c r="L4373" s="67" t="str">
        <f t="shared" ref="L4373:L4436" si="1329">IF(K4373="","",IF(K4373&lt;20,"20 alatti",IF(K4373&lt;100,"20-99",IF(K4373&lt;500,"100-500","500-"))))</f>
        <v/>
      </c>
      <c r="M4373" s="68">
        <f t="shared" ref="M4373:M4436" si="1330">ROUND(IF(L4373="20 alatti",K4373*1,0),0)</f>
        <v>0</v>
      </c>
      <c r="N4373" s="66">
        <f t="shared" ref="N4373:N4436" si="1331">ROUND(IF(L4373="20-99",K4373*10.5,0),0)</f>
        <v>0</v>
      </c>
      <c r="O4373" s="152"/>
      <c r="P4373" s="172">
        <f t="shared" si="1328"/>
        <v>0</v>
      </c>
      <c r="Q4373" s="69">
        <f t="shared" ref="Q4373:Q4436" si="1332">ROUND(R4373*$F$10,0)</f>
        <v>0</v>
      </c>
      <c r="R4373" s="62">
        <f t="shared" ref="R4373:R4436" si="1333">SUM(AG4373:AR4373)</f>
        <v>0</v>
      </c>
      <c r="S4373" s="153"/>
      <c r="T4373" s="118" t="str">
        <f t="shared" ref="T4373:T4436" si="1334">IF(S4373="","",IF((DAYS360(S4373,$C$4,TRUE))/30&lt;0,"",(DAYS360(S4373,$C$4,))/30))</f>
        <v/>
      </c>
      <c r="U4373" s="154"/>
      <c r="V4373" s="154"/>
      <c r="W4373" s="154"/>
      <c r="X4373" s="154"/>
      <c r="Y4373" s="154"/>
      <c r="Z4373" s="154"/>
      <c r="AA4373" s="154"/>
      <c r="AB4373" s="154"/>
      <c r="AC4373" s="154"/>
      <c r="AD4373" s="154"/>
      <c r="AE4373" s="154"/>
      <c r="AF4373" s="154"/>
      <c r="AG4373" s="63">
        <f t="shared" ref="AG4373:AG4436" si="1335">ROUND((U4373*$C$7)/$C$8,0)</f>
        <v>0</v>
      </c>
      <c r="AH4373" s="56">
        <f t="shared" ref="AH4373:AH4436" si="1336">ROUND((V4373*$C$7)/$C$8,0)</f>
        <v>0</v>
      </c>
      <c r="AI4373" s="56">
        <f t="shared" ref="AI4373:AI4436" si="1337">ROUND((W4373*$C$7)/$C$8,0)</f>
        <v>0</v>
      </c>
      <c r="AJ4373" s="56">
        <f t="shared" ref="AJ4373:AJ4436" si="1338">ROUND((X4373*$C$7)/$C$8,0)</f>
        <v>0</v>
      </c>
      <c r="AK4373" s="56">
        <f t="shared" ref="AK4373:AK4436" si="1339">ROUND((Y4373*$C$7)/$C$8,0)</f>
        <v>0</v>
      </c>
      <c r="AL4373" s="56">
        <f t="shared" ref="AL4373:AL4436" si="1340">ROUND((Z4373*$C$7)/$C$8,0)</f>
        <v>0</v>
      </c>
      <c r="AM4373" s="56">
        <f t="shared" ref="AM4373:AM4436" si="1341">ROUND((AA4373*$C$7)/$C$8,0)</f>
        <v>0</v>
      </c>
      <c r="AN4373" s="56">
        <f t="shared" ref="AN4373:AN4436" si="1342">ROUND((AB4373*$C$7)/$C$8,0)</f>
        <v>0</v>
      </c>
      <c r="AO4373" s="56">
        <f t="shared" ref="AO4373:AO4436" si="1343">ROUND((AC4373*$C$7)/$C$8,0)</f>
        <v>0</v>
      </c>
      <c r="AP4373" s="56">
        <f t="shared" ref="AP4373:AP4436" si="1344">ROUND((AD4373*$C$7)/$C$8,0)</f>
        <v>0</v>
      </c>
      <c r="AQ4373" s="56">
        <f t="shared" ref="AQ4373:AQ4436" si="1345">ROUND((AE4373*$C$7)/$C$8,0)</f>
        <v>0</v>
      </c>
      <c r="AR4373" s="86">
        <f t="shared" ref="AR4373:AR4436" si="1346">ROUND((AF4373*$C$7)/$C$8,0)</f>
        <v>0</v>
      </c>
    </row>
    <row r="4374" spans="1:44" x14ac:dyDescent="0.25">
      <c r="A4374" s="178"/>
      <c r="B4374" s="55" t="str">
        <f>_xlfn.IFNA(VLOOKUP(A4374,'Ajánlatkérő(k) adatai'!$B$4:$C$205,2,0),"")</f>
        <v/>
      </c>
      <c r="C4374" s="178"/>
      <c r="D4374" s="55" t="str">
        <f>_xlfn.IFNA(VLOOKUP(C4374,'Számlafizető(k) adatai'!$C$4:$D$203,2,0),"")</f>
        <v/>
      </c>
      <c r="E4374" s="55" t="str">
        <f>_xlfn.IFNA(VLOOKUP(C4374,'Számlafizető(k) adatai'!$C$4:$M$203,11,0),"")</f>
        <v/>
      </c>
      <c r="F4374" s="178"/>
      <c r="G4374" s="178"/>
      <c r="H4374" s="178"/>
      <c r="I4374" s="55" t="str">
        <f>IF(F4374="","",VLOOKUP(LEFT(F4374,5),'Technikai cellák'!B:C,2,0))</f>
        <v/>
      </c>
      <c r="J4374" s="55" t="str">
        <f>IF(F4374="","",VLOOKUP(I4374,'Technikai cellák'!$C$1:$D$12,2,0))</f>
        <v/>
      </c>
      <c r="K4374" s="179"/>
      <c r="L4374" s="67" t="str">
        <f t="shared" si="1329"/>
        <v/>
      </c>
      <c r="M4374" s="68">
        <f t="shared" si="1330"/>
        <v>0</v>
      </c>
      <c r="N4374" s="66">
        <f t="shared" si="1331"/>
        <v>0</v>
      </c>
      <c r="O4374" s="152"/>
      <c r="P4374" s="172">
        <f t="shared" si="1328"/>
        <v>0</v>
      </c>
      <c r="Q4374" s="69">
        <f t="shared" si="1332"/>
        <v>0</v>
      </c>
      <c r="R4374" s="62">
        <f t="shared" si="1333"/>
        <v>0</v>
      </c>
      <c r="S4374" s="153"/>
      <c r="T4374" s="118" t="str">
        <f t="shared" si="1334"/>
        <v/>
      </c>
      <c r="U4374" s="154"/>
      <c r="V4374" s="154"/>
      <c r="W4374" s="154"/>
      <c r="X4374" s="154"/>
      <c r="Y4374" s="154"/>
      <c r="Z4374" s="154"/>
      <c r="AA4374" s="154"/>
      <c r="AB4374" s="154"/>
      <c r="AC4374" s="154"/>
      <c r="AD4374" s="154"/>
      <c r="AE4374" s="154"/>
      <c r="AF4374" s="154"/>
      <c r="AG4374" s="63">
        <f t="shared" si="1335"/>
        <v>0</v>
      </c>
      <c r="AH4374" s="56">
        <f t="shared" si="1336"/>
        <v>0</v>
      </c>
      <c r="AI4374" s="56">
        <f t="shared" si="1337"/>
        <v>0</v>
      </c>
      <c r="AJ4374" s="56">
        <f t="shared" si="1338"/>
        <v>0</v>
      </c>
      <c r="AK4374" s="56">
        <f t="shared" si="1339"/>
        <v>0</v>
      </c>
      <c r="AL4374" s="56">
        <f t="shared" si="1340"/>
        <v>0</v>
      </c>
      <c r="AM4374" s="56">
        <f t="shared" si="1341"/>
        <v>0</v>
      </c>
      <c r="AN4374" s="56">
        <f t="shared" si="1342"/>
        <v>0</v>
      </c>
      <c r="AO4374" s="56">
        <f t="shared" si="1343"/>
        <v>0</v>
      </c>
      <c r="AP4374" s="56">
        <f t="shared" si="1344"/>
        <v>0</v>
      </c>
      <c r="AQ4374" s="56">
        <f t="shared" si="1345"/>
        <v>0</v>
      </c>
      <c r="AR4374" s="86">
        <f t="shared" si="1346"/>
        <v>0</v>
      </c>
    </row>
    <row r="4375" spans="1:44" x14ac:dyDescent="0.25">
      <c r="A4375" s="178"/>
      <c r="B4375" s="55" t="str">
        <f>_xlfn.IFNA(VLOOKUP(A4375,'Ajánlatkérő(k) adatai'!$B$4:$C$205,2,0),"")</f>
        <v/>
      </c>
      <c r="C4375" s="178"/>
      <c r="D4375" s="55" t="str">
        <f>_xlfn.IFNA(VLOOKUP(C4375,'Számlafizető(k) adatai'!$C$4:$D$203,2,0),"")</f>
        <v/>
      </c>
      <c r="E4375" s="55" t="str">
        <f>_xlfn.IFNA(VLOOKUP(C4375,'Számlafizető(k) adatai'!$C$4:$M$203,11,0),"")</f>
        <v/>
      </c>
      <c r="F4375" s="178"/>
      <c r="G4375" s="178"/>
      <c r="H4375" s="178"/>
      <c r="I4375" s="55" t="str">
        <f>IF(F4375="","",VLOOKUP(LEFT(F4375,5),'Technikai cellák'!B:C,2,0))</f>
        <v/>
      </c>
      <c r="J4375" s="55" t="str">
        <f>IF(F4375="","",VLOOKUP(I4375,'Technikai cellák'!$C$1:$D$12,2,0))</f>
        <v/>
      </c>
      <c r="K4375" s="179"/>
      <c r="L4375" s="67" t="str">
        <f t="shared" si="1329"/>
        <v/>
      </c>
      <c r="M4375" s="68">
        <f t="shared" si="1330"/>
        <v>0</v>
      </c>
      <c r="N4375" s="66">
        <f t="shared" si="1331"/>
        <v>0</v>
      </c>
      <c r="O4375" s="152"/>
      <c r="P4375" s="172">
        <f t="shared" si="1328"/>
        <v>0</v>
      </c>
      <c r="Q4375" s="69">
        <f t="shared" si="1332"/>
        <v>0</v>
      </c>
      <c r="R4375" s="62">
        <f t="shared" si="1333"/>
        <v>0</v>
      </c>
      <c r="S4375" s="153"/>
      <c r="T4375" s="118" t="str">
        <f t="shared" si="1334"/>
        <v/>
      </c>
      <c r="U4375" s="154"/>
      <c r="V4375" s="154"/>
      <c r="W4375" s="154"/>
      <c r="X4375" s="154"/>
      <c r="Y4375" s="154"/>
      <c r="Z4375" s="154"/>
      <c r="AA4375" s="154"/>
      <c r="AB4375" s="154"/>
      <c r="AC4375" s="154"/>
      <c r="AD4375" s="154"/>
      <c r="AE4375" s="154"/>
      <c r="AF4375" s="154"/>
      <c r="AG4375" s="63">
        <f t="shared" si="1335"/>
        <v>0</v>
      </c>
      <c r="AH4375" s="56">
        <f t="shared" si="1336"/>
        <v>0</v>
      </c>
      <c r="AI4375" s="56">
        <f t="shared" si="1337"/>
        <v>0</v>
      </c>
      <c r="AJ4375" s="56">
        <f t="shared" si="1338"/>
        <v>0</v>
      </c>
      <c r="AK4375" s="56">
        <f t="shared" si="1339"/>
        <v>0</v>
      </c>
      <c r="AL4375" s="56">
        <f t="shared" si="1340"/>
        <v>0</v>
      </c>
      <c r="AM4375" s="56">
        <f t="shared" si="1341"/>
        <v>0</v>
      </c>
      <c r="AN4375" s="56">
        <f t="shared" si="1342"/>
        <v>0</v>
      </c>
      <c r="AO4375" s="56">
        <f t="shared" si="1343"/>
        <v>0</v>
      </c>
      <c r="AP4375" s="56">
        <f t="shared" si="1344"/>
        <v>0</v>
      </c>
      <c r="AQ4375" s="56">
        <f t="shared" si="1345"/>
        <v>0</v>
      </c>
      <c r="AR4375" s="86">
        <f t="shared" si="1346"/>
        <v>0</v>
      </c>
    </row>
    <row r="4376" spans="1:44" x14ac:dyDescent="0.25">
      <c r="A4376" s="178"/>
      <c r="B4376" s="55" t="str">
        <f>_xlfn.IFNA(VLOOKUP(A4376,'Ajánlatkérő(k) adatai'!$B$4:$C$205,2,0),"")</f>
        <v/>
      </c>
      <c r="C4376" s="178"/>
      <c r="D4376" s="55" t="str">
        <f>_xlfn.IFNA(VLOOKUP(C4376,'Számlafizető(k) adatai'!$C$4:$D$203,2,0),"")</f>
        <v/>
      </c>
      <c r="E4376" s="55" t="str">
        <f>_xlfn.IFNA(VLOOKUP(C4376,'Számlafizető(k) adatai'!$C$4:$M$203,11,0),"")</f>
        <v/>
      </c>
      <c r="F4376" s="178"/>
      <c r="G4376" s="178"/>
      <c r="H4376" s="178"/>
      <c r="I4376" s="55" t="str">
        <f>IF(F4376="","",VLOOKUP(LEFT(F4376,5),'Technikai cellák'!B:C,2,0))</f>
        <v/>
      </c>
      <c r="J4376" s="55" t="str">
        <f>IF(F4376="","",VLOOKUP(I4376,'Technikai cellák'!$C$1:$D$12,2,0))</f>
        <v/>
      </c>
      <c r="K4376" s="179"/>
      <c r="L4376" s="67" t="str">
        <f t="shared" si="1329"/>
        <v/>
      </c>
      <c r="M4376" s="68">
        <f t="shared" si="1330"/>
        <v>0</v>
      </c>
      <c r="N4376" s="66">
        <f t="shared" si="1331"/>
        <v>0</v>
      </c>
      <c r="O4376" s="152"/>
      <c r="P4376" s="172">
        <f t="shared" si="1328"/>
        <v>0</v>
      </c>
      <c r="Q4376" s="69">
        <f t="shared" si="1332"/>
        <v>0</v>
      </c>
      <c r="R4376" s="62">
        <f t="shared" si="1333"/>
        <v>0</v>
      </c>
      <c r="S4376" s="153"/>
      <c r="T4376" s="118" t="str">
        <f t="shared" si="1334"/>
        <v/>
      </c>
      <c r="U4376" s="154"/>
      <c r="V4376" s="154"/>
      <c r="W4376" s="154"/>
      <c r="X4376" s="154"/>
      <c r="Y4376" s="154"/>
      <c r="Z4376" s="154"/>
      <c r="AA4376" s="154"/>
      <c r="AB4376" s="154"/>
      <c r="AC4376" s="154"/>
      <c r="AD4376" s="154"/>
      <c r="AE4376" s="154"/>
      <c r="AF4376" s="154"/>
      <c r="AG4376" s="63">
        <f t="shared" si="1335"/>
        <v>0</v>
      </c>
      <c r="AH4376" s="56">
        <f t="shared" si="1336"/>
        <v>0</v>
      </c>
      <c r="AI4376" s="56">
        <f t="shared" si="1337"/>
        <v>0</v>
      </c>
      <c r="AJ4376" s="56">
        <f t="shared" si="1338"/>
        <v>0</v>
      </c>
      <c r="AK4376" s="56">
        <f t="shared" si="1339"/>
        <v>0</v>
      </c>
      <c r="AL4376" s="56">
        <f t="shared" si="1340"/>
        <v>0</v>
      </c>
      <c r="AM4376" s="56">
        <f t="shared" si="1341"/>
        <v>0</v>
      </c>
      <c r="AN4376" s="56">
        <f t="shared" si="1342"/>
        <v>0</v>
      </c>
      <c r="AO4376" s="56">
        <f t="shared" si="1343"/>
        <v>0</v>
      </c>
      <c r="AP4376" s="56">
        <f t="shared" si="1344"/>
        <v>0</v>
      </c>
      <c r="AQ4376" s="56">
        <f t="shared" si="1345"/>
        <v>0</v>
      </c>
      <c r="AR4376" s="86">
        <f t="shared" si="1346"/>
        <v>0</v>
      </c>
    </row>
    <row r="4377" spans="1:44" x14ac:dyDescent="0.25">
      <c r="A4377" s="178"/>
      <c r="B4377" s="55" t="str">
        <f>_xlfn.IFNA(VLOOKUP(A4377,'Ajánlatkérő(k) adatai'!$B$4:$C$205,2,0),"")</f>
        <v/>
      </c>
      <c r="C4377" s="178"/>
      <c r="D4377" s="55" t="str">
        <f>_xlfn.IFNA(VLOOKUP(C4377,'Számlafizető(k) adatai'!$C$4:$D$203,2,0),"")</f>
        <v/>
      </c>
      <c r="E4377" s="55" t="str">
        <f>_xlfn.IFNA(VLOOKUP(C4377,'Számlafizető(k) adatai'!$C$4:$M$203,11,0),"")</f>
        <v/>
      </c>
      <c r="F4377" s="178"/>
      <c r="G4377" s="178"/>
      <c r="H4377" s="178"/>
      <c r="I4377" s="55" t="str">
        <f>IF(F4377="","",VLOOKUP(LEFT(F4377,5),'Technikai cellák'!B:C,2,0))</f>
        <v/>
      </c>
      <c r="J4377" s="55" t="str">
        <f>IF(F4377="","",VLOOKUP(I4377,'Technikai cellák'!$C$1:$D$12,2,0))</f>
        <v/>
      </c>
      <c r="K4377" s="179"/>
      <c r="L4377" s="67" t="str">
        <f t="shared" si="1329"/>
        <v/>
      </c>
      <c r="M4377" s="68">
        <f t="shared" si="1330"/>
        <v>0</v>
      </c>
      <c r="N4377" s="66">
        <f t="shared" si="1331"/>
        <v>0</v>
      </c>
      <c r="O4377" s="152"/>
      <c r="P4377" s="172">
        <f t="shared" si="1328"/>
        <v>0</v>
      </c>
      <c r="Q4377" s="69">
        <f t="shared" si="1332"/>
        <v>0</v>
      </c>
      <c r="R4377" s="62">
        <f t="shared" si="1333"/>
        <v>0</v>
      </c>
      <c r="S4377" s="153"/>
      <c r="T4377" s="118" t="str">
        <f t="shared" si="1334"/>
        <v/>
      </c>
      <c r="U4377" s="154"/>
      <c r="V4377" s="154"/>
      <c r="W4377" s="154"/>
      <c r="X4377" s="154"/>
      <c r="Y4377" s="154"/>
      <c r="Z4377" s="154"/>
      <c r="AA4377" s="154"/>
      <c r="AB4377" s="154"/>
      <c r="AC4377" s="154"/>
      <c r="AD4377" s="154"/>
      <c r="AE4377" s="154"/>
      <c r="AF4377" s="154"/>
      <c r="AG4377" s="63">
        <f t="shared" si="1335"/>
        <v>0</v>
      </c>
      <c r="AH4377" s="56">
        <f t="shared" si="1336"/>
        <v>0</v>
      </c>
      <c r="AI4377" s="56">
        <f t="shared" si="1337"/>
        <v>0</v>
      </c>
      <c r="AJ4377" s="56">
        <f t="shared" si="1338"/>
        <v>0</v>
      </c>
      <c r="AK4377" s="56">
        <f t="shared" si="1339"/>
        <v>0</v>
      </c>
      <c r="AL4377" s="56">
        <f t="shared" si="1340"/>
        <v>0</v>
      </c>
      <c r="AM4377" s="56">
        <f t="shared" si="1341"/>
        <v>0</v>
      </c>
      <c r="AN4377" s="56">
        <f t="shared" si="1342"/>
        <v>0</v>
      </c>
      <c r="AO4377" s="56">
        <f t="shared" si="1343"/>
        <v>0</v>
      </c>
      <c r="AP4377" s="56">
        <f t="shared" si="1344"/>
        <v>0</v>
      </c>
      <c r="AQ4377" s="56">
        <f t="shared" si="1345"/>
        <v>0</v>
      </c>
      <c r="AR4377" s="86">
        <f t="shared" si="1346"/>
        <v>0</v>
      </c>
    </row>
    <row r="4378" spans="1:44" x14ac:dyDescent="0.25">
      <c r="A4378" s="178"/>
      <c r="B4378" s="55" t="str">
        <f>_xlfn.IFNA(VLOOKUP(A4378,'Ajánlatkérő(k) adatai'!$B$4:$C$205,2,0),"")</f>
        <v/>
      </c>
      <c r="C4378" s="178"/>
      <c r="D4378" s="55" t="str">
        <f>_xlfn.IFNA(VLOOKUP(C4378,'Számlafizető(k) adatai'!$C$4:$D$203,2,0),"")</f>
        <v/>
      </c>
      <c r="E4378" s="55" t="str">
        <f>_xlfn.IFNA(VLOOKUP(C4378,'Számlafizető(k) adatai'!$C$4:$M$203,11,0),"")</f>
        <v/>
      </c>
      <c r="F4378" s="178"/>
      <c r="G4378" s="178"/>
      <c r="H4378" s="178"/>
      <c r="I4378" s="55" t="str">
        <f>IF(F4378="","",VLOOKUP(LEFT(F4378,5),'Technikai cellák'!B:C,2,0))</f>
        <v/>
      </c>
      <c r="J4378" s="55" t="str">
        <f>IF(F4378="","",VLOOKUP(I4378,'Technikai cellák'!$C$1:$D$12,2,0))</f>
        <v/>
      </c>
      <c r="K4378" s="179"/>
      <c r="L4378" s="67" t="str">
        <f t="shared" si="1329"/>
        <v/>
      </c>
      <c r="M4378" s="68">
        <f t="shared" si="1330"/>
        <v>0</v>
      </c>
      <c r="N4378" s="66">
        <f t="shared" si="1331"/>
        <v>0</v>
      </c>
      <c r="O4378" s="152"/>
      <c r="P4378" s="172">
        <f t="shared" si="1328"/>
        <v>0</v>
      </c>
      <c r="Q4378" s="69">
        <f t="shared" si="1332"/>
        <v>0</v>
      </c>
      <c r="R4378" s="62">
        <f t="shared" si="1333"/>
        <v>0</v>
      </c>
      <c r="S4378" s="153"/>
      <c r="T4378" s="118" t="str">
        <f t="shared" si="1334"/>
        <v/>
      </c>
      <c r="U4378" s="154"/>
      <c r="V4378" s="154"/>
      <c r="W4378" s="154"/>
      <c r="X4378" s="154"/>
      <c r="Y4378" s="154"/>
      <c r="Z4378" s="154"/>
      <c r="AA4378" s="154"/>
      <c r="AB4378" s="154"/>
      <c r="AC4378" s="154"/>
      <c r="AD4378" s="154"/>
      <c r="AE4378" s="154"/>
      <c r="AF4378" s="154"/>
      <c r="AG4378" s="63">
        <f t="shared" si="1335"/>
        <v>0</v>
      </c>
      <c r="AH4378" s="56">
        <f t="shared" si="1336"/>
        <v>0</v>
      </c>
      <c r="AI4378" s="56">
        <f t="shared" si="1337"/>
        <v>0</v>
      </c>
      <c r="AJ4378" s="56">
        <f t="shared" si="1338"/>
        <v>0</v>
      </c>
      <c r="AK4378" s="56">
        <f t="shared" si="1339"/>
        <v>0</v>
      </c>
      <c r="AL4378" s="56">
        <f t="shared" si="1340"/>
        <v>0</v>
      </c>
      <c r="AM4378" s="56">
        <f t="shared" si="1341"/>
        <v>0</v>
      </c>
      <c r="AN4378" s="56">
        <f t="shared" si="1342"/>
        <v>0</v>
      </c>
      <c r="AO4378" s="56">
        <f t="shared" si="1343"/>
        <v>0</v>
      </c>
      <c r="AP4378" s="56">
        <f t="shared" si="1344"/>
        <v>0</v>
      </c>
      <c r="AQ4378" s="56">
        <f t="shared" si="1345"/>
        <v>0</v>
      </c>
      <c r="AR4378" s="86">
        <f t="shared" si="1346"/>
        <v>0</v>
      </c>
    </row>
    <row r="4379" spans="1:44" x14ac:dyDescent="0.25">
      <c r="A4379" s="178"/>
      <c r="B4379" s="55" t="str">
        <f>_xlfn.IFNA(VLOOKUP(A4379,'Ajánlatkérő(k) adatai'!$B$4:$C$205,2,0),"")</f>
        <v/>
      </c>
      <c r="C4379" s="178"/>
      <c r="D4379" s="55" t="str">
        <f>_xlfn.IFNA(VLOOKUP(C4379,'Számlafizető(k) adatai'!$C$4:$D$203,2,0),"")</f>
        <v/>
      </c>
      <c r="E4379" s="55" t="str">
        <f>_xlfn.IFNA(VLOOKUP(C4379,'Számlafizető(k) adatai'!$C$4:$M$203,11,0),"")</f>
        <v/>
      </c>
      <c r="F4379" s="178"/>
      <c r="G4379" s="178"/>
      <c r="H4379" s="178"/>
      <c r="I4379" s="55" t="str">
        <f>IF(F4379="","",VLOOKUP(LEFT(F4379,5),'Technikai cellák'!B:C,2,0))</f>
        <v/>
      </c>
      <c r="J4379" s="55" t="str">
        <f>IF(F4379="","",VLOOKUP(I4379,'Technikai cellák'!$C$1:$D$12,2,0))</f>
        <v/>
      </c>
      <c r="K4379" s="179"/>
      <c r="L4379" s="67" t="str">
        <f t="shared" si="1329"/>
        <v/>
      </c>
      <c r="M4379" s="68">
        <f t="shared" si="1330"/>
        <v>0</v>
      </c>
      <c r="N4379" s="66">
        <f t="shared" si="1331"/>
        <v>0</v>
      </c>
      <c r="O4379" s="152"/>
      <c r="P4379" s="172">
        <f t="shared" si="1328"/>
        <v>0</v>
      </c>
      <c r="Q4379" s="69">
        <f t="shared" si="1332"/>
        <v>0</v>
      </c>
      <c r="R4379" s="62">
        <f t="shared" si="1333"/>
        <v>0</v>
      </c>
      <c r="S4379" s="153"/>
      <c r="T4379" s="118" t="str">
        <f t="shared" si="1334"/>
        <v/>
      </c>
      <c r="U4379" s="154"/>
      <c r="V4379" s="154"/>
      <c r="W4379" s="154"/>
      <c r="X4379" s="154"/>
      <c r="Y4379" s="154"/>
      <c r="Z4379" s="154"/>
      <c r="AA4379" s="154"/>
      <c r="AB4379" s="154"/>
      <c r="AC4379" s="154"/>
      <c r="AD4379" s="154"/>
      <c r="AE4379" s="154"/>
      <c r="AF4379" s="154"/>
      <c r="AG4379" s="63">
        <f t="shared" si="1335"/>
        <v>0</v>
      </c>
      <c r="AH4379" s="56">
        <f t="shared" si="1336"/>
        <v>0</v>
      </c>
      <c r="AI4379" s="56">
        <f t="shared" si="1337"/>
        <v>0</v>
      </c>
      <c r="AJ4379" s="56">
        <f t="shared" si="1338"/>
        <v>0</v>
      </c>
      <c r="AK4379" s="56">
        <f t="shared" si="1339"/>
        <v>0</v>
      </c>
      <c r="AL4379" s="56">
        <f t="shared" si="1340"/>
        <v>0</v>
      </c>
      <c r="AM4379" s="56">
        <f t="shared" si="1341"/>
        <v>0</v>
      </c>
      <c r="AN4379" s="56">
        <f t="shared" si="1342"/>
        <v>0</v>
      </c>
      <c r="AO4379" s="56">
        <f t="shared" si="1343"/>
        <v>0</v>
      </c>
      <c r="AP4379" s="56">
        <f t="shared" si="1344"/>
        <v>0</v>
      </c>
      <c r="AQ4379" s="56">
        <f t="shared" si="1345"/>
        <v>0</v>
      </c>
      <c r="AR4379" s="86">
        <f t="shared" si="1346"/>
        <v>0</v>
      </c>
    </row>
    <row r="4380" spans="1:44" x14ac:dyDescent="0.25">
      <c r="A4380" s="178"/>
      <c r="B4380" s="55" t="str">
        <f>_xlfn.IFNA(VLOOKUP(A4380,'Ajánlatkérő(k) adatai'!$B$4:$C$205,2,0),"")</f>
        <v/>
      </c>
      <c r="C4380" s="178"/>
      <c r="D4380" s="55" t="str">
        <f>_xlfn.IFNA(VLOOKUP(C4380,'Számlafizető(k) adatai'!$C$4:$D$203,2,0),"")</f>
        <v/>
      </c>
      <c r="E4380" s="55" t="str">
        <f>_xlfn.IFNA(VLOOKUP(C4380,'Számlafizető(k) adatai'!$C$4:$M$203,11,0),"")</f>
        <v/>
      </c>
      <c r="F4380" s="178"/>
      <c r="G4380" s="178"/>
      <c r="H4380" s="178"/>
      <c r="I4380" s="55" t="str">
        <f>IF(F4380="","",VLOOKUP(LEFT(F4380,5),'Technikai cellák'!B:C,2,0))</f>
        <v/>
      </c>
      <c r="J4380" s="55" t="str">
        <f>IF(F4380="","",VLOOKUP(I4380,'Technikai cellák'!$C$1:$D$12,2,0))</f>
        <v/>
      </c>
      <c r="K4380" s="179"/>
      <c r="L4380" s="67" t="str">
        <f t="shared" si="1329"/>
        <v/>
      </c>
      <c r="M4380" s="68">
        <f t="shared" si="1330"/>
        <v>0</v>
      </c>
      <c r="N4380" s="66">
        <f t="shared" si="1331"/>
        <v>0</v>
      </c>
      <c r="O4380" s="152"/>
      <c r="P4380" s="172">
        <f t="shared" si="1328"/>
        <v>0</v>
      </c>
      <c r="Q4380" s="69">
        <f t="shared" si="1332"/>
        <v>0</v>
      </c>
      <c r="R4380" s="62">
        <f t="shared" si="1333"/>
        <v>0</v>
      </c>
      <c r="S4380" s="153"/>
      <c r="T4380" s="118" t="str">
        <f t="shared" si="1334"/>
        <v/>
      </c>
      <c r="U4380" s="154"/>
      <c r="V4380" s="154"/>
      <c r="W4380" s="154"/>
      <c r="X4380" s="154"/>
      <c r="Y4380" s="154"/>
      <c r="Z4380" s="154"/>
      <c r="AA4380" s="154"/>
      <c r="AB4380" s="154"/>
      <c r="AC4380" s="154"/>
      <c r="AD4380" s="154"/>
      <c r="AE4380" s="154"/>
      <c r="AF4380" s="154"/>
      <c r="AG4380" s="63">
        <f t="shared" si="1335"/>
        <v>0</v>
      </c>
      <c r="AH4380" s="56">
        <f t="shared" si="1336"/>
        <v>0</v>
      </c>
      <c r="AI4380" s="56">
        <f t="shared" si="1337"/>
        <v>0</v>
      </c>
      <c r="AJ4380" s="56">
        <f t="shared" si="1338"/>
        <v>0</v>
      </c>
      <c r="AK4380" s="56">
        <f t="shared" si="1339"/>
        <v>0</v>
      </c>
      <c r="AL4380" s="56">
        <f t="shared" si="1340"/>
        <v>0</v>
      </c>
      <c r="AM4380" s="56">
        <f t="shared" si="1341"/>
        <v>0</v>
      </c>
      <c r="AN4380" s="56">
        <f t="shared" si="1342"/>
        <v>0</v>
      </c>
      <c r="AO4380" s="56">
        <f t="shared" si="1343"/>
        <v>0</v>
      </c>
      <c r="AP4380" s="56">
        <f t="shared" si="1344"/>
        <v>0</v>
      </c>
      <c r="AQ4380" s="56">
        <f t="shared" si="1345"/>
        <v>0</v>
      </c>
      <c r="AR4380" s="86">
        <f t="shared" si="1346"/>
        <v>0</v>
      </c>
    </row>
    <row r="4381" spans="1:44" x14ac:dyDescent="0.25">
      <c r="A4381" s="178"/>
      <c r="B4381" s="55" t="str">
        <f>_xlfn.IFNA(VLOOKUP(A4381,'Ajánlatkérő(k) adatai'!$B$4:$C$205,2,0),"")</f>
        <v/>
      </c>
      <c r="C4381" s="178"/>
      <c r="D4381" s="55" t="str">
        <f>_xlfn.IFNA(VLOOKUP(C4381,'Számlafizető(k) adatai'!$C$4:$D$203,2,0),"")</f>
        <v/>
      </c>
      <c r="E4381" s="55" t="str">
        <f>_xlfn.IFNA(VLOOKUP(C4381,'Számlafizető(k) adatai'!$C$4:$M$203,11,0),"")</f>
        <v/>
      </c>
      <c r="F4381" s="178"/>
      <c r="G4381" s="178"/>
      <c r="H4381" s="178"/>
      <c r="I4381" s="55" t="str">
        <f>IF(F4381="","",VLOOKUP(LEFT(F4381,5),'Technikai cellák'!B:C,2,0))</f>
        <v/>
      </c>
      <c r="J4381" s="55" t="str">
        <f>IF(F4381="","",VLOOKUP(I4381,'Technikai cellák'!$C$1:$D$12,2,0))</f>
        <v/>
      </c>
      <c r="K4381" s="179"/>
      <c r="L4381" s="67" t="str">
        <f t="shared" si="1329"/>
        <v/>
      </c>
      <c r="M4381" s="68">
        <f t="shared" si="1330"/>
        <v>0</v>
      </c>
      <c r="N4381" s="66">
        <f t="shared" si="1331"/>
        <v>0</v>
      </c>
      <c r="O4381" s="152"/>
      <c r="P4381" s="172">
        <f t="shared" si="1328"/>
        <v>0</v>
      </c>
      <c r="Q4381" s="69">
        <f t="shared" si="1332"/>
        <v>0</v>
      </c>
      <c r="R4381" s="62">
        <f t="shared" si="1333"/>
        <v>0</v>
      </c>
      <c r="S4381" s="153"/>
      <c r="T4381" s="118" t="str">
        <f t="shared" si="1334"/>
        <v/>
      </c>
      <c r="U4381" s="154"/>
      <c r="V4381" s="154"/>
      <c r="W4381" s="154"/>
      <c r="X4381" s="154"/>
      <c r="Y4381" s="154"/>
      <c r="Z4381" s="154"/>
      <c r="AA4381" s="154"/>
      <c r="AB4381" s="154"/>
      <c r="AC4381" s="154"/>
      <c r="AD4381" s="154"/>
      <c r="AE4381" s="154"/>
      <c r="AF4381" s="154"/>
      <c r="AG4381" s="63">
        <f t="shared" si="1335"/>
        <v>0</v>
      </c>
      <c r="AH4381" s="56">
        <f t="shared" si="1336"/>
        <v>0</v>
      </c>
      <c r="AI4381" s="56">
        <f t="shared" si="1337"/>
        <v>0</v>
      </c>
      <c r="AJ4381" s="56">
        <f t="shared" si="1338"/>
        <v>0</v>
      </c>
      <c r="AK4381" s="56">
        <f t="shared" si="1339"/>
        <v>0</v>
      </c>
      <c r="AL4381" s="56">
        <f t="shared" si="1340"/>
        <v>0</v>
      </c>
      <c r="AM4381" s="56">
        <f t="shared" si="1341"/>
        <v>0</v>
      </c>
      <c r="AN4381" s="56">
        <f t="shared" si="1342"/>
        <v>0</v>
      </c>
      <c r="AO4381" s="56">
        <f t="shared" si="1343"/>
        <v>0</v>
      </c>
      <c r="AP4381" s="56">
        <f t="shared" si="1344"/>
        <v>0</v>
      </c>
      <c r="AQ4381" s="56">
        <f t="shared" si="1345"/>
        <v>0</v>
      </c>
      <c r="AR4381" s="86">
        <f t="shared" si="1346"/>
        <v>0</v>
      </c>
    </row>
    <row r="4382" spans="1:44" x14ac:dyDescent="0.25">
      <c r="A4382" s="178"/>
      <c r="B4382" s="55" t="str">
        <f>_xlfn.IFNA(VLOOKUP(A4382,'Ajánlatkérő(k) adatai'!$B$4:$C$205,2,0),"")</f>
        <v/>
      </c>
      <c r="C4382" s="178"/>
      <c r="D4382" s="55" t="str">
        <f>_xlfn.IFNA(VLOOKUP(C4382,'Számlafizető(k) adatai'!$C$4:$D$203,2,0),"")</f>
        <v/>
      </c>
      <c r="E4382" s="55" t="str">
        <f>_xlfn.IFNA(VLOOKUP(C4382,'Számlafizető(k) adatai'!$C$4:$M$203,11,0),"")</f>
        <v/>
      </c>
      <c r="F4382" s="178"/>
      <c r="G4382" s="178"/>
      <c r="H4382" s="178"/>
      <c r="I4382" s="55" t="str">
        <f>IF(F4382="","",VLOOKUP(LEFT(F4382,5),'Technikai cellák'!B:C,2,0))</f>
        <v/>
      </c>
      <c r="J4382" s="55" t="str">
        <f>IF(F4382="","",VLOOKUP(I4382,'Technikai cellák'!$C$1:$D$12,2,0))</f>
        <v/>
      </c>
      <c r="K4382" s="179"/>
      <c r="L4382" s="67" t="str">
        <f t="shared" si="1329"/>
        <v/>
      </c>
      <c r="M4382" s="68">
        <f t="shared" si="1330"/>
        <v>0</v>
      </c>
      <c r="N4382" s="66">
        <f t="shared" si="1331"/>
        <v>0</v>
      </c>
      <c r="O4382" s="152"/>
      <c r="P4382" s="172">
        <f t="shared" si="1328"/>
        <v>0</v>
      </c>
      <c r="Q4382" s="69">
        <f t="shared" si="1332"/>
        <v>0</v>
      </c>
      <c r="R4382" s="62">
        <f t="shared" si="1333"/>
        <v>0</v>
      </c>
      <c r="S4382" s="153"/>
      <c r="T4382" s="118" t="str">
        <f t="shared" si="1334"/>
        <v/>
      </c>
      <c r="U4382" s="154"/>
      <c r="V4382" s="154"/>
      <c r="W4382" s="154"/>
      <c r="X4382" s="154"/>
      <c r="Y4382" s="154"/>
      <c r="Z4382" s="154"/>
      <c r="AA4382" s="154"/>
      <c r="AB4382" s="154"/>
      <c r="AC4382" s="154"/>
      <c r="AD4382" s="154"/>
      <c r="AE4382" s="154"/>
      <c r="AF4382" s="154"/>
      <c r="AG4382" s="63">
        <f t="shared" si="1335"/>
        <v>0</v>
      </c>
      <c r="AH4382" s="56">
        <f t="shared" si="1336"/>
        <v>0</v>
      </c>
      <c r="AI4382" s="56">
        <f t="shared" si="1337"/>
        <v>0</v>
      </c>
      <c r="AJ4382" s="56">
        <f t="shared" si="1338"/>
        <v>0</v>
      </c>
      <c r="AK4382" s="56">
        <f t="shared" si="1339"/>
        <v>0</v>
      </c>
      <c r="AL4382" s="56">
        <f t="shared" si="1340"/>
        <v>0</v>
      </c>
      <c r="AM4382" s="56">
        <f t="shared" si="1341"/>
        <v>0</v>
      </c>
      <c r="AN4382" s="56">
        <f t="shared" si="1342"/>
        <v>0</v>
      </c>
      <c r="AO4382" s="56">
        <f t="shared" si="1343"/>
        <v>0</v>
      </c>
      <c r="AP4382" s="56">
        <f t="shared" si="1344"/>
        <v>0</v>
      </c>
      <c r="AQ4382" s="56">
        <f t="shared" si="1345"/>
        <v>0</v>
      </c>
      <c r="AR4382" s="86">
        <f t="shared" si="1346"/>
        <v>0</v>
      </c>
    </row>
    <row r="4383" spans="1:44" x14ac:dyDescent="0.25">
      <c r="A4383" s="178"/>
      <c r="B4383" s="55" t="str">
        <f>_xlfn.IFNA(VLOOKUP(A4383,'Ajánlatkérő(k) adatai'!$B$4:$C$205,2,0),"")</f>
        <v/>
      </c>
      <c r="C4383" s="178"/>
      <c r="D4383" s="55" t="str">
        <f>_xlfn.IFNA(VLOOKUP(C4383,'Számlafizető(k) adatai'!$C$4:$D$203,2,0),"")</f>
        <v/>
      </c>
      <c r="E4383" s="55" t="str">
        <f>_xlfn.IFNA(VLOOKUP(C4383,'Számlafizető(k) adatai'!$C$4:$M$203,11,0),"")</f>
        <v/>
      </c>
      <c r="F4383" s="178"/>
      <c r="G4383" s="178"/>
      <c r="H4383" s="178"/>
      <c r="I4383" s="55" t="str">
        <f>IF(F4383="","",VLOOKUP(LEFT(F4383,5),'Technikai cellák'!B:C,2,0))</f>
        <v/>
      </c>
      <c r="J4383" s="55" t="str">
        <f>IF(F4383="","",VLOOKUP(I4383,'Technikai cellák'!$C$1:$D$12,2,0))</f>
        <v/>
      </c>
      <c r="K4383" s="179"/>
      <c r="L4383" s="67" t="str">
        <f t="shared" si="1329"/>
        <v/>
      </c>
      <c r="M4383" s="68">
        <f t="shared" si="1330"/>
        <v>0</v>
      </c>
      <c r="N4383" s="66">
        <f t="shared" si="1331"/>
        <v>0</v>
      </c>
      <c r="O4383" s="152"/>
      <c r="P4383" s="172">
        <f t="shared" si="1328"/>
        <v>0</v>
      </c>
      <c r="Q4383" s="69">
        <f t="shared" si="1332"/>
        <v>0</v>
      </c>
      <c r="R4383" s="62">
        <f t="shared" si="1333"/>
        <v>0</v>
      </c>
      <c r="S4383" s="153"/>
      <c r="T4383" s="118" t="str">
        <f t="shared" si="1334"/>
        <v/>
      </c>
      <c r="U4383" s="154"/>
      <c r="V4383" s="154"/>
      <c r="W4383" s="154"/>
      <c r="X4383" s="154"/>
      <c r="Y4383" s="154"/>
      <c r="Z4383" s="154"/>
      <c r="AA4383" s="154"/>
      <c r="AB4383" s="154"/>
      <c r="AC4383" s="154"/>
      <c r="AD4383" s="154"/>
      <c r="AE4383" s="154"/>
      <c r="AF4383" s="154"/>
      <c r="AG4383" s="63">
        <f t="shared" si="1335"/>
        <v>0</v>
      </c>
      <c r="AH4383" s="56">
        <f t="shared" si="1336"/>
        <v>0</v>
      </c>
      <c r="AI4383" s="56">
        <f t="shared" si="1337"/>
        <v>0</v>
      </c>
      <c r="AJ4383" s="56">
        <f t="shared" si="1338"/>
        <v>0</v>
      </c>
      <c r="AK4383" s="56">
        <f t="shared" si="1339"/>
        <v>0</v>
      </c>
      <c r="AL4383" s="56">
        <f t="shared" si="1340"/>
        <v>0</v>
      </c>
      <c r="AM4383" s="56">
        <f t="shared" si="1341"/>
        <v>0</v>
      </c>
      <c r="AN4383" s="56">
        <f t="shared" si="1342"/>
        <v>0</v>
      </c>
      <c r="AO4383" s="56">
        <f t="shared" si="1343"/>
        <v>0</v>
      </c>
      <c r="AP4383" s="56">
        <f t="shared" si="1344"/>
        <v>0</v>
      </c>
      <c r="AQ4383" s="56">
        <f t="shared" si="1345"/>
        <v>0</v>
      </c>
      <c r="AR4383" s="86">
        <f t="shared" si="1346"/>
        <v>0</v>
      </c>
    </row>
    <row r="4384" spans="1:44" x14ac:dyDescent="0.25">
      <c r="A4384" s="178"/>
      <c r="B4384" s="55" t="str">
        <f>_xlfn.IFNA(VLOOKUP(A4384,'Ajánlatkérő(k) adatai'!$B$4:$C$205,2,0),"")</f>
        <v/>
      </c>
      <c r="C4384" s="178"/>
      <c r="D4384" s="55" t="str">
        <f>_xlfn.IFNA(VLOOKUP(C4384,'Számlafizető(k) adatai'!$C$4:$D$203,2,0),"")</f>
        <v/>
      </c>
      <c r="E4384" s="55" t="str">
        <f>_xlfn.IFNA(VLOOKUP(C4384,'Számlafizető(k) adatai'!$C$4:$M$203,11,0),"")</f>
        <v/>
      </c>
      <c r="F4384" s="178"/>
      <c r="G4384" s="178"/>
      <c r="H4384" s="178"/>
      <c r="I4384" s="55" t="str">
        <f>IF(F4384="","",VLOOKUP(LEFT(F4384,5),'Technikai cellák'!B:C,2,0))</f>
        <v/>
      </c>
      <c r="J4384" s="55" t="str">
        <f>IF(F4384="","",VLOOKUP(I4384,'Technikai cellák'!$C$1:$D$12,2,0))</f>
        <v/>
      </c>
      <c r="K4384" s="179"/>
      <c r="L4384" s="67" t="str">
        <f t="shared" si="1329"/>
        <v/>
      </c>
      <c r="M4384" s="68">
        <f t="shared" si="1330"/>
        <v>0</v>
      </c>
      <c r="N4384" s="66">
        <f t="shared" si="1331"/>
        <v>0</v>
      </c>
      <c r="O4384" s="152"/>
      <c r="P4384" s="172">
        <f t="shared" si="1328"/>
        <v>0</v>
      </c>
      <c r="Q4384" s="69">
        <f t="shared" si="1332"/>
        <v>0</v>
      </c>
      <c r="R4384" s="62">
        <f t="shared" si="1333"/>
        <v>0</v>
      </c>
      <c r="S4384" s="153"/>
      <c r="T4384" s="118" t="str">
        <f t="shared" si="1334"/>
        <v/>
      </c>
      <c r="U4384" s="154"/>
      <c r="V4384" s="154"/>
      <c r="W4384" s="154"/>
      <c r="X4384" s="154"/>
      <c r="Y4384" s="154"/>
      <c r="Z4384" s="154"/>
      <c r="AA4384" s="154"/>
      <c r="AB4384" s="154"/>
      <c r="AC4384" s="154"/>
      <c r="AD4384" s="154"/>
      <c r="AE4384" s="154"/>
      <c r="AF4384" s="154"/>
      <c r="AG4384" s="63">
        <f t="shared" si="1335"/>
        <v>0</v>
      </c>
      <c r="AH4384" s="56">
        <f t="shared" si="1336"/>
        <v>0</v>
      </c>
      <c r="AI4384" s="56">
        <f t="shared" si="1337"/>
        <v>0</v>
      </c>
      <c r="AJ4384" s="56">
        <f t="shared" si="1338"/>
        <v>0</v>
      </c>
      <c r="AK4384" s="56">
        <f t="shared" si="1339"/>
        <v>0</v>
      </c>
      <c r="AL4384" s="56">
        <f t="shared" si="1340"/>
        <v>0</v>
      </c>
      <c r="AM4384" s="56">
        <f t="shared" si="1341"/>
        <v>0</v>
      </c>
      <c r="AN4384" s="56">
        <f t="shared" si="1342"/>
        <v>0</v>
      </c>
      <c r="AO4384" s="56">
        <f t="shared" si="1343"/>
        <v>0</v>
      </c>
      <c r="AP4384" s="56">
        <f t="shared" si="1344"/>
        <v>0</v>
      </c>
      <c r="AQ4384" s="56">
        <f t="shared" si="1345"/>
        <v>0</v>
      </c>
      <c r="AR4384" s="86">
        <f t="shared" si="1346"/>
        <v>0</v>
      </c>
    </row>
    <row r="4385" spans="1:44" x14ac:dyDescent="0.25">
      <c r="A4385" s="178"/>
      <c r="B4385" s="55" t="str">
        <f>_xlfn.IFNA(VLOOKUP(A4385,'Ajánlatkérő(k) adatai'!$B$4:$C$205,2,0),"")</f>
        <v/>
      </c>
      <c r="C4385" s="178"/>
      <c r="D4385" s="55" t="str">
        <f>_xlfn.IFNA(VLOOKUP(C4385,'Számlafizető(k) adatai'!$C$4:$D$203,2,0),"")</f>
        <v/>
      </c>
      <c r="E4385" s="55" t="str">
        <f>_xlfn.IFNA(VLOOKUP(C4385,'Számlafizető(k) adatai'!$C$4:$M$203,11,0),"")</f>
        <v/>
      </c>
      <c r="F4385" s="178"/>
      <c r="G4385" s="178"/>
      <c r="H4385" s="178"/>
      <c r="I4385" s="55" t="str">
        <f>IF(F4385="","",VLOOKUP(LEFT(F4385,5),'Technikai cellák'!B:C,2,0))</f>
        <v/>
      </c>
      <c r="J4385" s="55" t="str">
        <f>IF(F4385="","",VLOOKUP(I4385,'Technikai cellák'!$C$1:$D$12,2,0))</f>
        <v/>
      </c>
      <c r="K4385" s="179"/>
      <c r="L4385" s="67" t="str">
        <f t="shared" si="1329"/>
        <v/>
      </c>
      <c r="M4385" s="68">
        <f t="shared" si="1330"/>
        <v>0</v>
      </c>
      <c r="N4385" s="66">
        <f t="shared" si="1331"/>
        <v>0</v>
      </c>
      <c r="O4385" s="152"/>
      <c r="P4385" s="172">
        <f t="shared" si="1328"/>
        <v>0</v>
      </c>
      <c r="Q4385" s="69">
        <f t="shared" si="1332"/>
        <v>0</v>
      </c>
      <c r="R4385" s="62">
        <f t="shared" si="1333"/>
        <v>0</v>
      </c>
      <c r="S4385" s="153"/>
      <c r="T4385" s="118" t="str">
        <f t="shared" si="1334"/>
        <v/>
      </c>
      <c r="U4385" s="154"/>
      <c r="V4385" s="154"/>
      <c r="W4385" s="154"/>
      <c r="X4385" s="154"/>
      <c r="Y4385" s="154"/>
      <c r="Z4385" s="154"/>
      <c r="AA4385" s="154"/>
      <c r="AB4385" s="154"/>
      <c r="AC4385" s="154"/>
      <c r="AD4385" s="154"/>
      <c r="AE4385" s="154"/>
      <c r="AF4385" s="154"/>
      <c r="AG4385" s="63">
        <f t="shared" si="1335"/>
        <v>0</v>
      </c>
      <c r="AH4385" s="56">
        <f t="shared" si="1336"/>
        <v>0</v>
      </c>
      <c r="AI4385" s="56">
        <f t="shared" si="1337"/>
        <v>0</v>
      </c>
      <c r="AJ4385" s="56">
        <f t="shared" si="1338"/>
        <v>0</v>
      </c>
      <c r="AK4385" s="56">
        <f t="shared" si="1339"/>
        <v>0</v>
      </c>
      <c r="AL4385" s="56">
        <f t="shared" si="1340"/>
        <v>0</v>
      </c>
      <c r="AM4385" s="56">
        <f t="shared" si="1341"/>
        <v>0</v>
      </c>
      <c r="AN4385" s="56">
        <f t="shared" si="1342"/>
        <v>0</v>
      </c>
      <c r="AO4385" s="56">
        <f t="shared" si="1343"/>
        <v>0</v>
      </c>
      <c r="AP4385" s="56">
        <f t="shared" si="1344"/>
        <v>0</v>
      </c>
      <c r="AQ4385" s="56">
        <f t="shared" si="1345"/>
        <v>0</v>
      </c>
      <c r="AR4385" s="86">
        <f t="shared" si="1346"/>
        <v>0</v>
      </c>
    </row>
    <row r="4386" spans="1:44" x14ac:dyDescent="0.25">
      <c r="A4386" s="178"/>
      <c r="B4386" s="55" t="str">
        <f>_xlfn.IFNA(VLOOKUP(A4386,'Ajánlatkérő(k) adatai'!$B$4:$C$205,2,0),"")</f>
        <v/>
      </c>
      <c r="C4386" s="178"/>
      <c r="D4386" s="55" t="str">
        <f>_xlfn.IFNA(VLOOKUP(C4386,'Számlafizető(k) adatai'!$C$4:$D$203,2,0),"")</f>
        <v/>
      </c>
      <c r="E4386" s="55" t="str">
        <f>_xlfn.IFNA(VLOOKUP(C4386,'Számlafizető(k) adatai'!$C$4:$M$203,11,0),"")</f>
        <v/>
      </c>
      <c r="F4386" s="178"/>
      <c r="G4386" s="178"/>
      <c r="H4386" s="178"/>
      <c r="I4386" s="55" t="str">
        <f>IF(F4386="","",VLOOKUP(LEFT(F4386,5),'Technikai cellák'!B:C,2,0))</f>
        <v/>
      </c>
      <c r="J4386" s="55" t="str">
        <f>IF(F4386="","",VLOOKUP(I4386,'Technikai cellák'!$C$1:$D$12,2,0))</f>
        <v/>
      </c>
      <c r="K4386" s="179"/>
      <c r="L4386" s="67" t="str">
        <f t="shared" si="1329"/>
        <v/>
      </c>
      <c r="M4386" s="68">
        <f t="shared" si="1330"/>
        <v>0</v>
      </c>
      <c r="N4386" s="66">
        <f t="shared" si="1331"/>
        <v>0</v>
      </c>
      <c r="O4386" s="152"/>
      <c r="P4386" s="172">
        <f t="shared" si="1328"/>
        <v>0</v>
      </c>
      <c r="Q4386" s="69">
        <f t="shared" si="1332"/>
        <v>0</v>
      </c>
      <c r="R4386" s="62">
        <f t="shared" si="1333"/>
        <v>0</v>
      </c>
      <c r="S4386" s="153"/>
      <c r="T4386" s="118" t="str">
        <f t="shared" si="1334"/>
        <v/>
      </c>
      <c r="U4386" s="154"/>
      <c r="V4386" s="154"/>
      <c r="W4386" s="154"/>
      <c r="X4386" s="154"/>
      <c r="Y4386" s="154"/>
      <c r="Z4386" s="154"/>
      <c r="AA4386" s="154"/>
      <c r="AB4386" s="154"/>
      <c r="AC4386" s="154"/>
      <c r="AD4386" s="154"/>
      <c r="AE4386" s="154"/>
      <c r="AF4386" s="154"/>
      <c r="AG4386" s="63">
        <f t="shared" si="1335"/>
        <v>0</v>
      </c>
      <c r="AH4386" s="56">
        <f t="shared" si="1336"/>
        <v>0</v>
      </c>
      <c r="AI4386" s="56">
        <f t="shared" si="1337"/>
        <v>0</v>
      </c>
      <c r="AJ4386" s="56">
        <f t="shared" si="1338"/>
        <v>0</v>
      </c>
      <c r="AK4386" s="56">
        <f t="shared" si="1339"/>
        <v>0</v>
      </c>
      <c r="AL4386" s="56">
        <f t="shared" si="1340"/>
        <v>0</v>
      </c>
      <c r="AM4386" s="56">
        <f t="shared" si="1341"/>
        <v>0</v>
      </c>
      <c r="AN4386" s="56">
        <f t="shared" si="1342"/>
        <v>0</v>
      </c>
      <c r="AO4386" s="56">
        <f t="shared" si="1343"/>
        <v>0</v>
      </c>
      <c r="AP4386" s="56">
        <f t="shared" si="1344"/>
        <v>0</v>
      </c>
      <c r="AQ4386" s="56">
        <f t="shared" si="1345"/>
        <v>0</v>
      </c>
      <c r="AR4386" s="86">
        <f t="shared" si="1346"/>
        <v>0</v>
      </c>
    </row>
    <row r="4387" spans="1:44" x14ac:dyDescent="0.25">
      <c r="A4387" s="178"/>
      <c r="B4387" s="55" t="str">
        <f>_xlfn.IFNA(VLOOKUP(A4387,'Ajánlatkérő(k) adatai'!$B$4:$C$205,2,0),"")</f>
        <v/>
      </c>
      <c r="C4387" s="178"/>
      <c r="D4387" s="55" t="str">
        <f>_xlfn.IFNA(VLOOKUP(C4387,'Számlafizető(k) adatai'!$C$4:$D$203,2,0),"")</f>
        <v/>
      </c>
      <c r="E4387" s="55" t="str">
        <f>_xlfn.IFNA(VLOOKUP(C4387,'Számlafizető(k) adatai'!$C$4:$M$203,11,0),"")</f>
        <v/>
      </c>
      <c r="F4387" s="178"/>
      <c r="G4387" s="178"/>
      <c r="H4387" s="178"/>
      <c r="I4387" s="55" t="str">
        <f>IF(F4387="","",VLOOKUP(LEFT(F4387,5),'Technikai cellák'!B:C,2,0))</f>
        <v/>
      </c>
      <c r="J4387" s="55" t="str">
        <f>IF(F4387="","",VLOOKUP(I4387,'Technikai cellák'!$C$1:$D$12,2,0))</f>
        <v/>
      </c>
      <c r="K4387" s="179"/>
      <c r="L4387" s="67" t="str">
        <f t="shared" si="1329"/>
        <v/>
      </c>
      <c r="M4387" s="68">
        <f t="shared" si="1330"/>
        <v>0</v>
      </c>
      <c r="N4387" s="66">
        <f t="shared" si="1331"/>
        <v>0</v>
      </c>
      <c r="O4387" s="152"/>
      <c r="P4387" s="172">
        <f t="shared" si="1328"/>
        <v>0</v>
      </c>
      <c r="Q4387" s="69">
        <f t="shared" si="1332"/>
        <v>0</v>
      </c>
      <c r="R4387" s="62">
        <f t="shared" si="1333"/>
        <v>0</v>
      </c>
      <c r="S4387" s="153"/>
      <c r="T4387" s="118" t="str">
        <f t="shared" si="1334"/>
        <v/>
      </c>
      <c r="U4387" s="154"/>
      <c r="V4387" s="154"/>
      <c r="W4387" s="154"/>
      <c r="X4387" s="154"/>
      <c r="Y4387" s="154"/>
      <c r="Z4387" s="154"/>
      <c r="AA4387" s="154"/>
      <c r="AB4387" s="154"/>
      <c r="AC4387" s="154"/>
      <c r="AD4387" s="154"/>
      <c r="AE4387" s="154"/>
      <c r="AF4387" s="154"/>
      <c r="AG4387" s="63">
        <f t="shared" si="1335"/>
        <v>0</v>
      </c>
      <c r="AH4387" s="56">
        <f t="shared" si="1336"/>
        <v>0</v>
      </c>
      <c r="AI4387" s="56">
        <f t="shared" si="1337"/>
        <v>0</v>
      </c>
      <c r="AJ4387" s="56">
        <f t="shared" si="1338"/>
        <v>0</v>
      </c>
      <c r="AK4387" s="56">
        <f t="shared" si="1339"/>
        <v>0</v>
      </c>
      <c r="AL4387" s="56">
        <f t="shared" si="1340"/>
        <v>0</v>
      </c>
      <c r="AM4387" s="56">
        <f t="shared" si="1341"/>
        <v>0</v>
      </c>
      <c r="AN4387" s="56">
        <f t="shared" si="1342"/>
        <v>0</v>
      </c>
      <c r="AO4387" s="56">
        <f t="shared" si="1343"/>
        <v>0</v>
      </c>
      <c r="AP4387" s="56">
        <f t="shared" si="1344"/>
        <v>0</v>
      </c>
      <c r="AQ4387" s="56">
        <f t="shared" si="1345"/>
        <v>0</v>
      </c>
      <c r="AR4387" s="86">
        <f t="shared" si="1346"/>
        <v>0</v>
      </c>
    </row>
    <row r="4388" spans="1:44" x14ac:dyDescent="0.25">
      <c r="A4388" s="178"/>
      <c r="B4388" s="55" t="str">
        <f>_xlfn.IFNA(VLOOKUP(A4388,'Ajánlatkérő(k) adatai'!$B$4:$C$205,2,0),"")</f>
        <v/>
      </c>
      <c r="C4388" s="178"/>
      <c r="D4388" s="55" t="str">
        <f>_xlfn.IFNA(VLOOKUP(C4388,'Számlafizető(k) adatai'!$C$4:$D$203,2,0),"")</f>
        <v/>
      </c>
      <c r="E4388" s="55" t="str">
        <f>_xlfn.IFNA(VLOOKUP(C4388,'Számlafizető(k) adatai'!$C$4:$M$203,11,0),"")</f>
        <v/>
      </c>
      <c r="F4388" s="178"/>
      <c r="G4388" s="178"/>
      <c r="H4388" s="178"/>
      <c r="I4388" s="55" t="str">
        <f>IF(F4388="","",VLOOKUP(LEFT(F4388,5),'Technikai cellák'!B:C,2,0))</f>
        <v/>
      </c>
      <c r="J4388" s="55" t="str">
        <f>IF(F4388="","",VLOOKUP(I4388,'Technikai cellák'!$C$1:$D$12,2,0))</f>
        <v/>
      </c>
      <c r="K4388" s="179"/>
      <c r="L4388" s="67" t="str">
        <f t="shared" si="1329"/>
        <v/>
      </c>
      <c r="M4388" s="68">
        <f t="shared" si="1330"/>
        <v>0</v>
      </c>
      <c r="N4388" s="66">
        <f t="shared" si="1331"/>
        <v>0</v>
      </c>
      <c r="O4388" s="152"/>
      <c r="P4388" s="172">
        <f t="shared" si="1328"/>
        <v>0</v>
      </c>
      <c r="Q4388" s="69">
        <f t="shared" si="1332"/>
        <v>0</v>
      </c>
      <c r="R4388" s="62">
        <f t="shared" si="1333"/>
        <v>0</v>
      </c>
      <c r="S4388" s="153"/>
      <c r="T4388" s="118" t="str">
        <f t="shared" si="1334"/>
        <v/>
      </c>
      <c r="U4388" s="154"/>
      <c r="V4388" s="154"/>
      <c r="W4388" s="154"/>
      <c r="X4388" s="154"/>
      <c r="Y4388" s="154"/>
      <c r="Z4388" s="154"/>
      <c r="AA4388" s="154"/>
      <c r="AB4388" s="154"/>
      <c r="AC4388" s="154"/>
      <c r="AD4388" s="154"/>
      <c r="AE4388" s="154"/>
      <c r="AF4388" s="154"/>
      <c r="AG4388" s="63">
        <f t="shared" si="1335"/>
        <v>0</v>
      </c>
      <c r="AH4388" s="56">
        <f t="shared" si="1336"/>
        <v>0</v>
      </c>
      <c r="AI4388" s="56">
        <f t="shared" si="1337"/>
        <v>0</v>
      </c>
      <c r="AJ4388" s="56">
        <f t="shared" si="1338"/>
        <v>0</v>
      </c>
      <c r="AK4388" s="56">
        <f t="shared" si="1339"/>
        <v>0</v>
      </c>
      <c r="AL4388" s="56">
        <f t="shared" si="1340"/>
        <v>0</v>
      </c>
      <c r="AM4388" s="56">
        <f t="shared" si="1341"/>
        <v>0</v>
      </c>
      <c r="AN4388" s="56">
        <f t="shared" si="1342"/>
        <v>0</v>
      </c>
      <c r="AO4388" s="56">
        <f t="shared" si="1343"/>
        <v>0</v>
      </c>
      <c r="AP4388" s="56">
        <f t="shared" si="1344"/>
        <v>0</v>
      </c>
      <c r="AQ4388" s="56">
        <f t="shared" si="1345"/>
        <v>0</v>
      </c>
      <c r="AR4388" s="86">
        <f t="shared" si="1346"/>
        <v>0</v>
      </c>
    </row>
    <row r="4389" spans="1:44" x14ac:dyDescent="0.25">
      <c r="A4389" s="178"/>
      <c r="B4389" s="55" t="str">
        <f>_xlfn.IFNA(VLOOKUP(A4389,'Ajánlatkérő(k) adatai'!$B$4:$C$205,2,0),"")</f>
        <v/>
      </c>
      <c r="C4389" s="178"/>
      <c r="D4389" s="55" t="str">
        <f>_xlfn.IFNA(VLOOKUP(C4389,'Számlafizető(k) adatai'!$C$4:$D$203,2,0),"")</f>
        <v/>
      </c>
      <c r="E4389" s="55" t="str">
        <f>_xlfn.IFNA(VLOOKUP(C4389,'Számlafizető(k) adatai'!$C$4:$M$203,11,0),"")</f>
        <v/>
      </c>
      <c r="F4389" s="178"/>
      <c r="G4389" s="178"/>
      <c r="H4389" s="178"/>
      <c r="I4389" s="55" t="str">
        <f>IF(F4389="","",VLOOKUP(LEFT(F4389,5),'Technikai cellák'!B:C,2,0))</f>
        <v/>
      </c>
      <c r="J4389" s="55" t="str">
        <f>IF(F4389="","",VLOOKUP(I4389,'Technikai cellák'!$C$1:$D$12,2,0))</f>
        <v/>
      </c>
      <c r="K4389" s="179"/>
      <c r="L4389" s="67" t="str">
        <f t="shared" si="1329"/>
        <v/>
      </c>
      <c r="M4389" s="68">
        <f t="shared" si="1330"/>
        <v>0</v>
      </c>
      <c r="N4389" s="66">
        <f t="shared" si="1331"/>
        <v>0</v>
      </c>
      <c r="O4389" s="152"/>
      <c r="P4389" s="172">
        <f t="shared" si="1328"/>
        <v>0</v>
      </c>
      <c r="Q4389" s="69">
        <f t="shared" si="1332"/>
        <v>0</v>
      </c>
      <c r="R4389" s="62">
        <f t="shared" si="1333"/>
        <v>0</v>
      </c>
      <c r="S4389" s="153"/>
      <c r="T4389" s="118" t="str">
        <f t="shared" si="1334"/>
        <v/>
      </c>
      <c r="U4389" s="154"/>
      <c r="V4389" s="154"/>
      <c r="W4389" s="154"/>
      <c r="X4389" s="154"/>
      <c r="Y4389" s="154"/>
      <c r="Z4389" s="154"/>
      <c r="AA4389" s="154"/>
      <c r="AB4389" s="154"/>
      <c r="AC4389" s="154"/>
      <c r="AD4389" s="154"/>
      <c r="AE4389" s="154"/>
      <c r="AF4389" s="154"/>
      <c r="AG4389" s="63">
        <f t="shared" si="1335"/>
        <v>0</v>
      </c>
      <c r="AH4389" s="56">
        <f t="shared" si="1336"/>
        <v>0</v>
      </c>
      <c r="AI4389" s="56">
        <f t="shared" si="1337"/>
        <v>0</v>
      </c>
      <c r="AJ4389" s="56">
        <f t="shared" si="1338"/>
        <v>0</v>
      </c>
      <c r="AK4389" s="56">
        <f t="shared" si="1339"/>
        <v>0</v>
      </c>
      <c r="AL4389" s="56">
        <f t="shared" si="1340"/>
        <v>0</v>
      </c>
      <c r="AM4389" s="56">
        <f t="shared" si="1341"/>
        <v>0</v>
      </c>
      <c r="AN4389" s="56">
        <f t="shared" si="1342"/>
        <v>0</v>
      </c>
      <c r="AO4389" s="56">
        <f t="shared" si="1343"/>
        <v>0</v>
      </c>
      <c r="AP4389" s="56">
        <f t="shared" si="1344"/>
        <v>0</v>
      </c>
      <c r="AQ4389" s="56">
        <f t="shared" si="1345"/>
        <v>0</v>
      </c>
      <c r="AR4389" s="86">
        <f t="shared" si="1346"/>
        <v>0</v>
      </c>
    </row>
    <row r="4390" spans="1:44" x14ac:dyDescent="0.25">
      <c r="A4390" s="178"/>
      <c r="B4390" s="55" t="str">
        <f>_xlfn.IFNA(VLOOKUP(A4390,'Ajánlatkérő(k) adatai'!$B$4:$C$205,2,0),"")</f>
        <v/>
      </c>
      <c r="C4390" s="178"/>
      <c r="D4390" s="55" t="str">
        <f>_xlfn.IFNA(VLOOKUP(C4390,'Számlafizető(k) adatai'!$C$4:$D$203,2,0),"")</f>
        <v/>
      </c>
      <c r="E4390" s="55" t="str">
        <f>_xlfn.IFNA(VLOOKUP(C4390,'Számlafizető(k) adatai'!$C$4:$M$203,11,0),"")</f>
        <v/>
      </c>
      <c r="F4390" s="178"/>
      <c r="G4390" s="178"/>
      <c r="H4390" s="178"/>
      <c r="I4390" s="55" t="str">
        <f>IF(F4390="","",VLOOKUP(LEFT(F4390,5),'Technikai cellák'!B:C,2,0))</f>
        <v/>
      </c>
      <c r="J4390" s="55" t="str">
        <f>IF(F4390="","",VLOOKUP(I4390,'Technikai cellák'!$C$1:$D$12,2,0))</f>
        <v/>
      </c>
      <c r="K4390" s="179"/>
      <c r="L4390" s="67" t="str">
        <f t="shared" si="1329"/>
        <v/>
      </c>
      <c r="M4390" s="68">
        <f t="shared" si="1330"/>
        <v>0</v>
      </c>
      <c r="N4390" s="66">
        <f t="shared" si="1331"/>
        <v>0</v>
      </c>
      <c r="O4390" s="152"/>
      <c r="P4390" s="172">
        <f t="shared" si="1328"/>
        <v>0</v>
      </c>
      <c r="Q4390" s="69">
        <f t="shared" si="1332"/>
        <v>0</v>
      </c>
      <c r="R4390" s="62">
        <f t="shared" si="1333"/>
        <v>0</v>
      </c>
      <c r="S4390" s="153"/>
      <c r="T4390" s="118" t="str">
        <f t="shared" si="1334"/>
        <v/>
      </c>
      <c r="U4390" s="154"/>
      <c r="V4390" s="154"/>
      <c r="W4390" s="154"/>
      <c r="X4390" s="154"/>
      <c r="Y4390" s="154"/>
      <c r="Z4390" s="154"/>
      <c r="AA4390" s="154"/>
      <c r="AB4390" s="154"/>
      <c r="AC4390" s="154"/>
      <c r="AD4390" s="154"/>
      <c r="AE4390" s="154"/>
      <c r="AF4390" s="154"/>
      <c r="AG4390" s="63">
        <f t="shared" si="1335"/>
        <v>0</v>
      </c>
      <c r="AH4390" s="56">
        <f t="shared" si="1336"/>
        <v>0</v>
      </c>
      <c r="AI4390" s="56">
        <f t="shared" si="1337"/>
        <v>0</v>
      </c>
      <c r="AJ4390" s="56">
        <f t="shared" si="1338"/>
        <v>0</v>
      </c>
      <c r="AK4390" s="56">
        <f t="shared" si="1339"/>
        <v>0</v>
      </c>
      <c r="AL4390" s="56">
        <f t="shared" si="1340"/>
        <v>0</v>
      </c>
      <c r="AM4390" s="56">
        <f t="shared" si="1341"/>
        <v>0</v>
      </c>
      <c r="AN4390" s="56">
        <f t="shared" si="1342"/>
        <v>0</v>
      </c>
      <c r="AO4390" s="56">
        <f t="shared" si="1343"/>
        <v>0</v>
      </c>
      <c r="AP4390" s="56">
        <f t="shared" si="1344"/>
        <v>0</v>
      </c>
      <c r="AQ4390" s="56">
        <f t="shared" si="1345"/>
        <v>0</v>
      </c>
      <c r="AR4390" s="86">
        <f t="shared" si="1346"/>
        <v>0</v>
      </c>
    </row>
    <row r="4391" spans="1:44" x14ac:dyDescent="0.25">
      <c r="A4391" s="178"/>
      <c r="B4391" s="55" t="str">
        <f>_xlfn.IFNA(VLOOKUP(A4391,'Ajánlatkérő(k) adatai'!$B$4:$C$205,2,0),"")</f>
        <v/>
      </c>
      <c r="C4391" s="178"/>
      <c r="D4391" s="55" t="str">
        <f>_xlfn.IFNA(VLOOKUP(C4391,'Számlafizető(k) adatai'!$C$4:$D$203,2,0),"")</f>
        <v/>
      </c>
      <c r="E4391" s="55" t="str">
        <f>_xlfn.IFNA(VLOOKUP(C4391,'Számlafizető(k) adatai'!$C$4:$M$203,11,0),"")</f>
        <v/>
      </c>
      <c r="F4391" s="178"/>
      <c r="G4391" s="178"/>
      <c r="H4391" s="178"/>
      <c r="I4391" s="55" t="str">
        <f>IF(F4391="","",VLOOKUP(LEFT(F4391,5),'Technikai cellák'!B:C,2,0))</f>
        <v/>
      </c>
      <c r="J4391" s="55" t="str">
        <f>IF(F4391="","",VLOOKUP(I4391,'Technikai cellák'!$C$1:$D$12,2,0))</f>
        <v/>
      </c>
      <c r="K4391" s="179"/>
      <c r="L4391" s="67" t="str">
        <f t="shared" si="1329"/>
        <v/>
      </c>
      <c r="M4391" s="68">
        <f t="shared" si="1330"/>
        <v>0</v>
      </c>
      <c r="N4391" s="66">
        <f t="shared" si="1331"/>
        <v>0</v>
      </c>
      <c r="O4391" s="152"/>
      <c r="P4391" s="172">
        <f t="shared" si="1328"/>
        <v>0</v>
      </c>
      <c r="Q4391" s="69">
        <f t="shared" si="1332"/>
        <v>0</v>
      </c>
      <c r="R4391" s="62">
        <f t="shared" si="1333"/>
        <v>0</v>
      </c>
      <c r="S4391" s="153"/>
      <c r="T4391" s="118" t="str">
        <f t="shared" si="1334"/>
        <v/>
      </c>
      <c r="U4391" s="154"/>
      <c r="V4391" s="154"/>
      <c r="W4391" s="154"/>
      <c r="X4391" s="154"/>
      <c r="Y4391" s="154"/>
      <c r="Z4391" s="154"/>
      <c r="AA4391" s="154"/>
      <c r="AB4391" s="154"/>
      <c r="AC4391" s="154"/>
      <c r="AD4391" s="154"/>
      <c r="AE4391" s="154"/>
      <c r="AF4391" s="154"/>
      <c r="AG4391" s="63">
        <f t="shared" si="1335"/>
        <v>0</v>
      </c>
      <c r="AH4391" s="56">
        <f t="shared" si="1336"/>
        <v>0</v>
      </c>
      <c r="AI4391" s="56">
        <f t="shared" si="1337"/>
        <v>0</v>
      </c>
      <c r="AJ4391" s="56">
        <f t="shared" si="1338"/>
        <v>0</v>
      </c>
      <c r="AK4391" s="56">
        <f t="shared" si="1339"/>
        <v>0</v>
      </c>
      <c r="AL4391" s="56">
        <f t="shared" si="1340"/>
        <v>0</v>
      </c>
      <c r="AM4391" s="56">
        <f t="shared" si="1341"/>
        <v>0</v>
      </c>
      <c r="AN4391" s="56">
        <f t="shared" si="1342"/>
        <v>0</v>
      </c>
      <c r="AO4391" s="56">
        <f t="shared" si="1343"/>
        <v>0</v>
      </c>
      <c r="AP4391" s="56">
        <f t="shared" si="1344"/>
        <v>0</v>
      </c>
      <c r="AQ4391" s="56">
        <f t="shared" si="1345"/>
        <v>0</v>
      </c>
      <c r="AR4391" s="86">
        <f t="shared" si="1346"/>
        <v>0</v>
      </c>
    </row>
    <row r="4392" spans="1:44" x14ac:dyDescent="0.25">
      <c r="A4392" s="178"/>
      <c r="B4392" s="55" t="str">
        <f>_xlfn.IFNA(VLOOKUP(A4392,'Ajánlatkérő(k) adatai'!$B$4:$C$205,2,0),"")</f>
        <v/>
      </c>
      <c r="C4392" s="178"/>
      <c r="D4392" s="55" t="str">
        <f>_xlfn.IFNA(VLOOKUP(C4392,'Számlafizető(k) adatai'!$C$4:$D$203,2,0),"")</f>
        <v/>
      </c>
      <c r="E4392" s="55" t="str">
        <f>_xlfn.IFNA(VLOOKUP(C4392,'Számlafizető(k) adatai'!$C$4:$M$203,11,0),"")</f>
        <v/>
      </c>
      <c r="F4392" s="178"/>
      <c r="G4392" s="178"/>
      <c r="H4392" s="178"/>
      <c r="I4392" s="55" t="str">
        <f>IF(F4392="","",VLOOKUP(LEFT(F4392,5),'Technikai cellák'!B:C,2,0))</f>
        <v/>
      </c>
      <c r="J4392" s="55" t="str">
        <f>IF(F4392="","",VLOOKUP(I4392,'Technikai cellák'!$C$1:$D$12,2,0))</f>
        <v/>
      </c>
      <c r="K4392" s="179"/>
      <c r="L4392" s="67" t="str">
        <f t="shared" si="1329"/>
        <v/>
      </c>
      <c r="M4392" s="68">
        <f t="shared" si="1330"/>
        <v>0</v>
      </c>
      <c r="N4392" s="66">
        <f t="shared" si="1331"/>
        <v>0</v>
      </c>
      <c r="O4392" s="152"/>
      <c r="P4392" s="172">
        <f t="shared" si="1328"/>
        <v>0</v>
      </c>
      <c r="Q4392" s="69">
        <f t="shared" si="1332"/>
        <v>0</v>
      </c>
      <c r="R4392" s="62">
        <f t="shared" si="1333"/>
        <v>0</v>
      </c>
      <c r="S4392" s="153"/>
      <c r="T4392" s="118" t="str">
        <f t="shared" si="1334"/>
        <v/>
      </c>
      <c r="U4392" s="154"/>
      <c r="V4392" s="154"/>
      <c r="W4392" s="154"/>
      <c r="X4392" s="154"/>
      <c r="Y4392" s="154"/>
      <c r="Z4392" s="154"/>
      <c r="AA4392" s="154"/>
      <c r="AB4392" s="154"/>
      <c r="AC4392" s="154"/>
      <c r="AD4392" s="154"/>
      <c r="AE4392" s="154"/>
      <c r="AF4392" s="154"/>
      <c r="AG4392" s="63">
        <f t="shared" si="1335"/>
        <v>0</v>
      </c>
      <c r="AH4392" s="56">
        <f t="shared" si="1336"/>
        <v>0</v>
      </c>
      <c r="AI4392" s="56">
        <f t="shared" si="1337"/>
        <v>0</v>
      </c>
      <c r="AJ4392" s="56">
        <f t="shared" si="1338"/>
        <v>0</v>
      </c>
      <c r="AK4392" s="56">
        <f t="shared" si="1339"/>
        <v>0</v>
      </c>
      <c r="AL4392" s="56">
        <f t="shared" si="1340"/>
        <v>0</v>
      </c>
      <c r="AM4392" s="56">
        <f t="shared" si="1341"/>
        <v>0</v>
      </c>
      <c r="AN4392" s="56">
        <f t="shared" si="1342"/>
        <v>0</v>
      </c>
      <c r="AO4392" s="56">
        <f t="shared" si="1343"/>
        <v>0</v>
      </c>
      <c r="AP4392" s="56">
        <f t="shared" si="1344"/>
        <v>0</v>
      </c>
      <c r="AQ4392" s="56">
        <f t="shared" si="1345"/>
        <v>0</v>
      </c>
      <c r="AR4392" s="86">
        <f t="shared" si="1346"/>
        <v>0</v>
      </c>
    </row>
    <row r="4393" spans="1:44" x14ac:dyDescent="0.25">
      <c r="A4393" s="178"/>
      <c r="B4393" s="55" t="str">
        <f>_xlfn.IFNA(VLOOKUP(A4393,'Ajánlatkérő(k) adatai'!$B$4:$C$205,2,0),"")</f>
        <v/>
      </c>
      <c r="C4393" s="178"/>
      <c r="D4393" s="55" t="str">
        <f>_xlfn.IFNA(VLOOKUP(C4393,'Számlafizető(k) adatai'!$C$4:$D$203,2,0),"")</f>
        <v/>
      </c>
      <c r="E4393" s="55" t="str">
        <f>_xlfn.IFNA(VLOOKUP(C4393,'Számlafizető(k) adatai'!$C$4:$M$203,11,0),"")</f>
        <v/>
      </c>
      <c r="F4393" s="178"/>
      <c r="G4393" s="178"/>
      <c r="H4393" s="178"/>
      <c r="I4393" s="55" t="str">
        <f>IF(F4393="","",VLOOKUP(LEFT(F4393,5),'Technikai cellák'!B:C,2,0))</f>
        <v/>
      </c>
      <c r="J4393" s="55" t="str">
        <f>IF(F4393="","",VLOOKUP(I4393,'Technikai cellák'!$C$1:$D$12,2,0))</f>
        <v/>
      </c>
      <c r="K4393" s="179"/>
      <c r="L4393" s="67" t="str">
        <f t="shared" si="1329"/>
        <v/>
      </c>
      <c r="M4393" s="68">
        <f t="shared" si="1330"/>
        <v>0</v>
      </c>
      <c r="N4393" s="66">
        <f t="shared" si="1331"/>
        <v>0</v>
      </c>
      <c r="O4393" s="152"/>
      <c r="P4393" s="172">
        <f t="shared" si="1328"/>
        <v>0</v>
      </c>
      <c r="Q4393" s="69">
        <f t="shared" si="1332"/>
        <v>0</v>
      </c>
      <c r="R4393" s="62">
        <f t="shared" si="1333"/>
        <v>0</v>
      </c>
      <c r="S4393" s="153"/>
      <c r="T4393" s="118" t="str">
        <f t="shared" si="1334"/>
        <v/>
      </c>
      <c r="U4393" s="154"/>
      <c r="V4393" s="154"/>
      <c r="W4393" s="154"/>
      <c r="X4393" s="154"/>
      <c r="Y4393" s="154"/>
      <c r="Z4393" s="154"/>
      <c r="AA4393" s="154"/>
      <c r="AB4393" s="154"/>
      <c r="AC4393" s="154"/>
      <c r="AD4393" s="154"/>
      <c r="AE4393" s="154"/>
      <c r="AF4393" s="154"/>
      <c r="AG4393" s="63">
        <f t="shared" si="1335"/>
        <v>0</v>
      </c>
      <c r="AH4393" s="56">
        <f t="shared" si="1336"/>
        <v>0</v>
      </c>
      <c r="AI4393" s="56">
        <f t="shared" si="1337"/>
        <v>0</v>
      </c>
      <c r="AJ4393" s="56">
        <f t="shared" si="1338"/>
        <v>0</v>
      </c>
      <c r="AK4393" s="56">
        <f t="shared" si="1339"/>
        <v>0</v>
      </c>
      <c r="AL4393" s="56">
        <f t="shared" si="1340"/>
        <v>0</v>
      </c>
      <c r="AM4393" s="56">
        <f t="shared" si="1341"/>
        <v>0</v>
      </c>
      <c r="AN4393" s="56">
        <f t="shared" si="1342"/>
        <v>0</v>
      </c>
      <c r="AO4393" s="56">
        <f t="shared" si="1343"/>
        <v>0</v>
      </c>
      <c r="AP4393" s="56">
        <f t="shared" si="1344"/>
        <v>0</v>
      </c>
      <c r="AQ4393" s="56">
        <f t="shared" si="1345"/>
        <v>0</v>
      </c>
      <c r="AR4393" s="86">
        <f t="shared" si="1346"/>
        <v>0</v>
      </c>
    </row>
    <row r="4394" spans="1:44" x14ac:dyDescent="0.25">
      <c r="A4394" s="178"/>
      <c r="B4394" s="55" t="str">
        <f>_xlfn.IFNA(VLOOKUP(A4394,'Ajánlatkérő(k) adatai'!$B$4:$C$205,2,0),"")</f>
        <v/>
      </c>
      <c r="C4394" s="178"/>
      <c r="D4394" s="55" t="str">
        <f>_xlfn.IFNA(VLOOKUP(C4394,'Számlafizető(k) adatai'!$C$4:$D$203,2,0),"")</f>
        <v/>
      </c>
      <c r="E4394" s="55" t="str">
        <f>_xlfn.IFNA(VLOOKUP(C4394,'Számlafizető(k) adatai'!$C$4:$M$203,11,0),"")</f>
        <v/>
      </c>
      <c r="F4394" s="178"/>
      <c r="G4394" s="178"/>
      <c r="H4394" s="178"/>
      <c r="I4394" s="55" t="str">
        <f>IF(F4394="","",VLOOKUP(LEFT(F4394,5),'Technikai cellák'!B:C,2,0))</f>
        <v/>
      </c>
      <c r="J4394" s="55" t="str">
        <f>IF(F4394="","",VLOOKUP(I4394,'Technikai cellák'!$C$1:$D$12,2,0))</f>
        <v/>
      </c>
      <c r="K4394" s="179"/>
      <c r="L4394" s="67" t="str">
        <f t="shared" si="1329"/>
        <v/>
      </c>
      <c r="M4394" s="68">
        <f t="shared" si="1330"/>
        <v>0</v>
      </c>
      <c r="N4394" s="66">
        <f t="shared" si="1331"/>
        <v>0</v>
      </c>
      <c r="O4394" s="152"/>
      <c r="P4394" s="172">
        <f t="shared" si="1328"/>
        <v>0</v>
      </c>
      <c r="Q4394" s="69">
        <f t="shared" si="1332"/>
        <v>0</v>
      </c>
      <c r="R4394" s="62">
        <f t="shared" si="1333"/>
        <v>0</v>
      </c>
      <c r="S4394" s="153"/>
      <c r="T4394" s="118" t="str">
        <f t="shared" si="1334"/>
        <v/>
      </c>
      <c r="U4394" s="154"/>
      <c r="V4394" s="154"/>
      <c r="W4394" s="154"/>
      <c r="X4394" s="154"/>
      <c r="Y4394" s="154"/>
      <c r="Z4394" s="154"/>
      <c r="AA4394" s="154"/>
      <c r="AB4394" s="154"/>
      <c r="AC4394" s="154"/>
      <c r="AD4394" s="154"/>
      <c r="AE4394" s="154"/>
      <c r="AF4394" s="154"/>
      <c r="AG4394" s="63">
        <f t="shared" si="1335"/>
        <v>0</v>
      </c>
      <c r="AH4394" s="56">
        <f t="shared" si="1336"/>
        <v>0</v>
      </c>
      <c r="AI4394" s="56">
        <f t="shared" si="1337"/>
        <v>0</v>
      </c>
      <c r="AJ4394" s="56">
        <f t="shared" si="1338"/>
        <v>0</v>
      </c>
      <c r="AK4394" s="56">
        <f t="shared" si="1339"/>
        <v>0</v>
      </c>
      <c r="AL4394" s="56">
        <f t="shared" si="1340"/>
        <v>0</v>
      </c>
      <c r="AM4394" s="56">
        <f t="shared" si="1341"/>
        <v>0</v>
      </c>
      <c r="AN4394" s="56">
        <f t="shared" si="1342"/>
        <v>0</v>
      </c>
      <c r="AO4394" s="56">
        <f t="shared" si="1343"/>
        <v>0</v>
      </c>
      <c r="AP4394" s="56">
        <f t="shared" si="1344"/>
        <v>0</v>
      </c>
      <c r="AQ4394" s="56">
        <f t="shared" si="1345"/>
        <v>0</v>
      </c>
      <c r="AR4394" s="86">
        <f t="shared" si="1346"/>
        <v>0</v>
      </c>
    </row>
    <row r="4395" spans="1:44" x14ac:dyDescent="0.25">
      <c r="A4395" s="178"/>
      <c r="B4395" s="55" t="str">
        <f>_xlfn.IFNA(VLOOKUP(A4395,'Ajánlatkérő(k) adatai'!$B$4:$C$205,2,0),"")</f>
        <v/>
      </c>
      <c r="C4395" s="178"/>
      <c r="D4395" s="55" t="str">
        <f>_xlfn.IFNA(VLOOKUP(C4395,'Számlafizető(k) adatai'!$C$4:$D$203,2,0),"")</f>
        <v/>
      </c>
      <c r="E4395" s="55" t="str">
        <f>_xlfn.IFNA(VLOOKUP(C4395,'Számlafizető(k) adatai'!$C$4:$M$203,11,0),"")</f>
        <v/>
      </c>
      <c r="F4395" s="178"/>
      <c r="G4395" s="178"/>
      <c r="H4395" s="178"/>
      <c r="I4395" s="55" t="str">
        <f>IF(F4395="","",VLOOKUP(LEFT(F4395,5),'Technikai cellák'!B:C,2,0))</f>
        <v/>
      </c>
      <c r="J4395" s="55" t="str">
        <f>IF(F4395="","",VLOOKUP(I4395,'Technikai cellák'!$C$1:$D$12,2,0))</f>
        <v/>
      </c>
      <c r="K4395" s="179"/>
      <c r="L4395" s="67" t="str">
        <f t="shared" si="1329"/>
        <v/>
      </c>
      <c r="M4395" s="68">
        <f t="shared" si="1330"/>
        <v>0</v>
      </c>
      <c r="N4395" s="66">
        <f t="shared" si="1331"/>
        <v>0</v>
      </c>
      <c r="O4395" s="152"/>
      <c r="P4395" s="172">
        <f t="shared" si="1328"/>
        <v>0</v>
      </c>
      <c r="Q4395" s="69">
        <f t="shared" si="1332"/>
        <v>0</v>
      </c>
      <c r="R4395" s="62">
        <f t="shared" si="1333"/>
        <v>0</v>
      </c>
      <c r="S4395" s="153"/>
      <c r="T4395" s="118" t="str">
        <f t="shared" si="1334"/>
        <v/>
      </c>
      <c r="U4395" s="154"/>
      <c r="V4395" s="154"/>
      <c r="W4395" s="154"/>
      <c r="X4395" s="154"/>
      <c r="Y4395" s="154"/>
      <c r="Z4395" s="154"/>
      <c r="AA4395" s="154"/>
      <c r="AB4395" s="154"/>
      <c r="AC4395" s="154"/>
      <c r="AD4395" s="154"/>
      <c r="AE4395" s="154"/>
      <c r="AF4395" s="154"/>
      <c r="AG4395" s="63">
        <f t="shared" si="1335"/>
        <v>0</v>
      </c>
      <c r="AH4395" s="56">
        <f t="shared" si="1336"/>
        <v>0</v>
      </c>
      <c r="AI4395" s="56">
        <f t="shared" si="1337"/>
        <v>0</v>
      </c>
      <c r="AJ4395" s="56">
        <f t="shared" si="1338"/>
        <v>0</v>
      </c>
      <c r="AK4395" s="56">
        <f t="shared" si="1339"/>
        <v>0</v>
      </c>
      <c r="AL4395" s="56">
        <f t="shared" si="1340"/>
        <v>0</v>
      </c>
      <c r="AM4395" s="56">
        <f t="shared" si="1341"/>
        <v>0</v>
      </c>
      <c r="AN4395" s="56">
        <f t="shared" si="1342"/>
        <v>0</v>
      </c>
      <c r="AO4395" s="56">
        <f t="shared" si="1343"/>
        <v>0</v>
      </c>
      <c r="AP4395" s="56">
        <f t="shared" si="1344"/>
        <v>0</v>
      </c>
      <c r="AQ4395" s="56">
        <f t="shared" si="1345"/>
        <v>0</v>
      </c>
      <c r="AR4395" s="86">
        <f t="shared" si="1346"/>
        <v>0</v>
      </c>
    </row>
    <row r="4396" spans="1:44" x14ac:dyDescent="0.25">
      <c r="A4396" s="178"/>
      <c r="B4396" s="55" t="str">
        <f>_xlfn.IFNA(VLOOKUP(A4396,'Ajánlatkérő(k) adatai'!$B$4:$C$205,2,0),"")</f>
        <v/>
      </c>
      <c r="C4396" s="178"/>
      <c r="D4396" s="55" t="str">
        <f>_xlfn.IFNA(VLOOKUP(C4396,'Számlafizető(k) adatai'!$C$4:$D$203,2,0),"")</f>
        <v/>
      </c>
      <c r="E4396" s="55" t="str">
        <f>_xlfn.IFNA(VLOOKUP(C4396,'Számlafizető(k) adatai'!$C$4:$M$203,11,0),"")</f>
        <v/>
      </c>
      <c r="F4396" s="178"/>
      <c r="G4396" s="178"/>
      <c r="H4396" s="178"/>
      <c r="I4396" s="55" t="str">
        <f>IF(F4396="","",VLOOKUP(LEFT(F4396,5),'Technikai cellák'!B:C,2,0))</f>
        <v/>
      </c>
      <c r="J4396" s="55" t="str">
        <f>IF(F4396="","",VLOOKUP(I4396,'Technikai cellák'!$C$1:$D$12,2,0))</f>
        <v/>
      </c>
      <c r="K4396" s="179"/>
      <c r="L4396" s="67" t="str">
        <f t="shared" si="1329"/>
        <v/>
      </c>
      <c r="M4396" s="68">
        <f t="shared" si="1330"/>
        <v>0</v>
      </c>
      <c r="N4396" s="66">
        <f t="shared" si="1331"/>
        <v>0</v>
      </c>
      <c r="O4396" s="152"/>
      <c r="P4396" s="172">
        <f t="shared" si="1328"/>
        <v>0</v>
      </c>
      <c r="Q4396" s="69">
        <f t="shared" si="1332"/>
        <v>0</v>
      </c>
      <c r="R4396" s="62">
        <f t="shared" si="1333"/>
        <v>0</v>
      </c>
      <c r="S4396" s="153"/>
      <c r="T4396" s="118" t="str">
        <f t="shared" si="1334"/>
        <v/>
      </c>
      <c r="U4396" s="154"/>
      <c r="V4396" s="154"/>
      <c r="W4396" s="154"/>
      <c r="X4396" s="154"/>
      <c r="Y4396" s="154"/>
      <c r="Z4396" s="154"/>
      <c r="AA4396" s="154"/>
      <c r="AB4396" s="154"/>
      <c r="AC4396" s="154"/>
      <c r="AD4396" s="154"/>
      <c r="AE4396" s="154"/>
      <c r="AF4396" s="154"/>
      <c r="AG4396" s="63">
        <f t="shared" si="1335"/>
        <v>0</v>
      </c>
      <c r="AH4396" s="56">
        <f t="shared" si="1336"/>
        <v>0</v>
      </c>
      <c r="AI4396" s="56">
        <f t="shared" si="1337"/>
        <v>0</v>
      </c>
      <c r="AJ4396" s="56">
        <f t="shared" si="1338"/>
        <v>0</v>
      </c>
      <c r="AK4396" s="56">
        <f t="shared" si="1339"/>
        <v>0</v>
      </c>
      <c r="AL4396" s="56">
        <f t="shared" si="1340"/>
        <v>0</v>
      </c>
      <c r="AM4396" s="56">
        <f t="shared" si="1341"/>
        <v>0</v>
      </c>
      <c r="AN4396" s="56">
        <f t="shared" si="1342"/>
        <v>0</v>
      </c>
      <c r="AO4396" s="56">
        <f t="shared" si="1343"/>
        <v>0</v>
      </c>
      <c r="AP4396" s="56">
        <f t="shared" si="1344"/>
        <v>0</v>
      </c>
      <c r="AQ4396" s="56">
        <f t="shared" si="1345"/>
        <v>0</v>
      </c>
      <c r="AR4396" s="86">
        <f t="shared" si="1346"/>
        <v>0</v>
      </c>
    </row>
    <row r="4397" spans="1:44" x14ac:dyDescent="0.25">
      <c r="A4397" s="178"/>
      <c r="B4397" s="55" t="str">
        <f>_xlfn.IFNA(VLOOKUP(A4397,'Ajánlatkérő(k) adatai'!$B$4:$C$205,2,0),"")</f>
        <v/>
      </c>
      <c r="C4397" s="178"/>
      <c r="D4397" s="55" t="str">
        <f>_xlfn.IFNA(VLOOKUP(C4397,'Számlafizető(k) adatai'!$C$4:$D$203,2,0),"")</f>
        <v/>
      </c>
      <c r="E4397" s="55" t="str">
        <f>_xlfn.IFNA(VLOOKUP(C4397,'Számlafizető(k) adatai'!$C$4:$M$203,11,0),"")</f>
        <v/>
      </c>
      <c r="F4397" s="178"/>
      <c r="G4397" s="178"/>
      <c r="H4397" s="178"/>
      <c r="I4397" s="55" t="str">
        <f>IF(F4397="","",VLOOKUP(LEFT(F4397,5),'Technikai cellák'!B:C,2,0))</f>
        <v/>
      </c>
      <c r="J4397" s="55" t="str">
        <f>IF(F4397="","",VLOOKUP(I4397,'Technikai cellák'!$C$1:$D$12,2,0))</f>
        <v/>
      </c>
      <c r="K4397" s="179"/>
      <c r="L4397" s="67" t="str">
        <f t="shared" si="1329"/>
        <v/>
      </c>
      <c r="M4397" s="68">
        <f t="shared" si="1330"/>
        <v>0</v>
      </c>
      <c r="N4397" s="66">
        <f t="shared" si="1331"/>
        <v>0</v>
      </c>
      <c r="O4397" s="152"/>
      <c r="P4397" s="172">
        <f t="shared" si="1328"/>
        <v>0</v>
      </c>
      <c r="Q4397" s="69">
        <f t="shared" si="1332"/>
        <v>0</v>
      </c>
      <c r="R4397" s="62">
        <f t="shared" si="1333"/>
        <v>0</v>
      </c>
      <c r="S4397" s="153"/>
      <c r="T4397" s="118" t="str">
        <f t="shared" si="1334"/>
        <v/>
      </c>
      <c r="U4397" s="154"/>
      <c r="V4397" s="154"/>
      <c r="W4397" s="154"/>
      <c r="X4397" s="154"/>
      <c r="Y4397" s="154"/>
      <c r="Z4397" s="154"/>
      <c r="AA4397" s="154"/>
      <c r="AB4397" s="154"/>
      <c r="AC4397" s="154"/>
      <c r="AD4397" s="154"/>
      <c r="AE4397" s="154"/>
      <c r="AF4397" s="154"/>
      <c r="AG4397" s="63">
        <f t="shared" si="1335"/>
        <v>0</v>
      </c>
      <c r="AH4397" s="56">
        <f t="shared" si="1336"/>
        <v>0</v>
      </c>
      <c r="AI4397" s="56">
        <f t="shared" si="1337"/>
        <v>0</v>
      </c>
      <c r="AJ4397" s="56">
        <f t="shared" si="1338"/>
        <v>0</v>
      </c>
      <c r="AK4397" s="56">
        <f t="shared" si="1339"/>
        <v>0</v>
      </c>
      <c r="AL4397" s="56">
        <f t="shared" si="1340"/>
        <v>0</v>
      </c>
      <c r="AM4397" s="56">
        <f t="shared" si="1341"/>
        <v>0</v>
      </c>
      <c r="AN4397" s="56">
        <f t="shared" si="1342"/>
        <v>0</v>
      </c>
      <c r="AO4397" s="56">
        <f t="shared" si="1343"/>
        <v>0</v>
      </c>
      <c r="AP4397" s="56">
        <f t="shared" si="1344"/>
        <v>0</v>
      </c>
      <c r="AQ4397" s="56">
        <f t="shared" si="1345"/>
        <v>0</v>
      </c>
      <c r="AR4397" s="86">
        <f t="shared" si="1346"/>
        <v>0</v>
      </c>
    </row>
    <row r="4398" spans="1:44" x14ac:dyDescent="0.25">
      <c r="A4398" s="178"/>
      <c r="B4398" s="55" t="str">
        <f>_xlfn.IFNA(VLOOKUP(A4398,'Ajánlatkérő(k) adatai'!$B$4:$C$205,2,0),"")</f>
        <v/>
      </c>
      <c r="C4398" s="178"/>
      <c r="D4398" s="55" t="str">
        <f>_xlfn.IFNA(VLOOKUP(C4398,'Számlafizető(k) adatai'!$C$4:$D$203,2,0),"")</f>
        <v/>
      </c>
      <c r="E4398" s="55" t="str">
        <f>_xlfn.IFNA(VLOOKUP(C4398,'Számlafizető(k) adatai'!$C$4:$M$203,11,0),"")</f>
        <v/>
      </c>
      <c r="F4398" s="178"/>
      <c r="G4398" s="178"/>
      <c r="H4398" s="178"/>
      <c r="I4398" s="55" t="str">
        <f>IF(F4398="","",VLOOKUP(LEFT(F4398,5),'Technikai cellák'!B:C,2,0))</f>
        <v/>
      </c>
      <c r="J4398" s="55" t="str">
        <f>IF(F4398="","",VLOOKUP(I4398,'Technikai cellák'!$C$1:$D$12,2,0))</f>
        <v/>
      </c>
      <c r="K4398" s="179"/>
      <c r="L4398" s="67" t="str">
        <f t="shared" si="1329"/>
        <v/>
      </c>
      <c r="M4398" s="68">
        <f t="shared" si="1330"/>
        <v>0</v>
      </c>
      <c r="N4398" s="66">
        <f t="shared" si="1331"/>
        <v>0</v>
      </c>
      <c r="O4398" s="152"/>
      <c r="P4398" s="172">
        <f t="shared" si="1328"/>
        <v>0</v>
      </c>
      <c r="Q4398" s="69">
        <f t="shared" si="1332"/>
        <v>0</v>
      </c>
      <c r="R4398" s="62">
        <f t="shared" si="1333"/>
        <v>0</v>
      </c>
      <c r="S4398" s="153"/>
      <c r="T4398" s="118" t="str">
        <f t="shared" si="1334"/>
        <v/>
      </c>
      <c r="U4398" s="154"/>
      <c r="V4398" s="154"/>
      <c r="W4398" s="154"/>
      <c r="X4398" s="154"/>
      <c r="Y4398" s="154"/>
      <c r="Z4398" s="154"/>
      <c r="AA4398" s="154"/>
      <c r="AB4398" s="154"/>
      <c r="AC4398" s="154"/>
      <c r="AD4398" s="154"/>
      <c r="AE4398" s="154"/>
      <c r="AF4398" s="154"/>
      <c r="AG4398" s="63">
        <f t="shared" si="1335"/>
        <v>0</v>
      </c>
      <c r="AH4398" s="56">
        <f t="shared" si="1336"/>
        <v>0</v>
      </c>
      <c r="AI4398" s="56">
        <f t="shared" si="1337"/>
        <v>0</v>
      </c>
      <c r="AJ4398" s="56">
        <f t="shared" si="1338"/>
        <v>0</v>
      </c>
      <c r="AK4398" s="56">
        <f t="shared" si="1339"/>
        <v>0</v>
      </c>
      <c r="AL4398" s="56">
        <f t="shared" si="1340"/>
        <v>0</v>
      </c>
      <c r="AM4398" s="56">
        <f t="shared" si="1341"/>
        <v>0</v>
      </c>
      <c r="AN4398" s="56">
        <f t="shared" si="1342"/>
        <v>0</v>
      </c>
      <c r="AO4398" s="56">
        <f t="shared" si="1343"/>
        <v>0</v>
      </c>
      <c r="AP4398" s="56">
        <f t="shared" si="1344"/>
        <v>0</v>
      </c>
      <c r="AQ4398" s="56">
        <f t="shared" si="1345"/>
        <v>0</v>
      </c>
      <c r="AR4398" s="86">
        <f t="shared" si="1346"/>
        <v>0</v>
      </c>
    </row>
    <row r="4399" spans="1:44" x14ac:dyDescent="0.25">
      <c r="A4399" s="178"/>
      <c r="B4399" s="55" t="str">
        <f>_xlfn.IFNA(VLOOKUP(A4399,'Ajánlatkérő(k) adatai'!$B$4:$C$205,2,0),"")</f>
        <v/>
      </c>
      <c r="C4399" s="178"/>
      <c r="D4399" s="55" t="str">
        <f>_xlfn.IFNA(VLOOKUP(C4399,'Számlafizető(k) adatai'!$C$4:$D$203,2,0),"")</f>
        <v/>
      </c>
      <c r="E4399" s="55" t="str">
        <f>_xlfn.IFNA(VLOOKUP(C4399,'Számlafizető(k) adatai'!$C$4:$M$203,11,0),"")</f>
        <v/>
      </c>
      <c r="F4399" s="178"/>
      <c r="G4399" s="178"/>
      <c r="H4399" s="178"/>
      <c r="I4399" s="55" t="str">
        <f>IF(F4399="","",VLOOKUP(LEFT(F4399,5),'Technikai cellák'!B:C,2,0))</f>
        <v/>
      </c>
      <c r="J4399" s="55" t="str">
        <f>IF(F4399="","",VLOOKUP(I4399,'Technikai cellák'!$C$1:$D$12,2,0))</f>
        <v/>
      </c>
      <c r="K4399" s="179"/>
      <c r="L4399" s="67" t="str">
        <f t="shared" si="1329"/>
        <v/>
      </c>
      <c r="M4399" s="68">
        <f t="shared" si="1330"/>
        <v>0</v>
      </c>
      <c r="N4399" s="66">
        <f t="shared" si="1331"/>
        <v>0</v>
      </c>
      <c r="O4399" s="152"/>
      <c r="P4399" s="172">
        <f t="shared" si="1328"/>
        <v>0</v>
      </c>
      <c r="Q4399" s="69">
        <f t="shared" si="1332"/>
        <v>0</v>
      </c>
      <c r="R4399" s="62">
        <f t="shared" si="1333"/>
        <v>0</v>
      </c>
      <c r="S4399" s="153"/>
      <c r="T4399" s="118" t="str">
        <f t="shared" si="1334"/>
        <v/>
      </c>
      <c r="U4399" s="154"/>
      <c r="V4399" s="154"/>
      <c r="W4399" s="154"/>
      <c r="X4399" s="154"/>
      <c r="Y4399" s="154"/>
      <c r="Z4399" s="154"/>
      <c r="AA4399" s="154"/>
      <c r="AB4399" s="154"/>
      <c r="AC4399" s="154"/>
      <c r="AD4399" s="154"/>
      <c r="AE4399" s="154"/>
      <c r="AF4399" s="154"/>
      <c r="AG4399" s="63">
        <f t="shared" si="1335"/>
        <v>0</v>
      </c>
      <c r="AH4399" s="56">
        <f t="shared" si="1336"/>
        <v>0</v>
      </c>
      <c r="AI4399" s="56">
        <f t="shared" si="1337"/>
        <v>0</v>
      </c>
      <c r="AJ4399" s="56">
        <f t="shared" si="1338"/>
        <v>0</v>
      </c>
      <c r="AK4399" s="56">
        <f t="shared" si="1339"/>
        <v>0</v>
      </c>
      <c r="AL4399" s="56">
        <f t="shared" si="1340"/>
        <v>0</v>
      </c>
      <c r="AM4399" s="56">
        <f t="shared" si="1341"/>
        <v>0</v>
      </c>
      <c r="AN4399" s="56">
        <f t="shared" si="1342"/>
        <v>0</v>
      </c>
      <c r="AO4399" s="56">
        <f t="shared" si="1343"/>
        <v>0</v>
      </c>
      <c r="AP4399" s="56">
        <f t="shared" si="1344"/>
        <v>0</v>
      </c>
      <c r="AQ4399" s="56">
        <f t="shared" si="1345"/>
        <v>0</v>
      </c>
      <c r="AR4399" s="86">
        <f t="shared" si="1346"/>
        <v>0</v>
      </c>
    </row>
    <row r="4400" spans="1:44" x14ac:dyDescent="0.25">
      <c r="A4400" s="178"/>
      <c r="B4400" s="55" t="str">
        <f>_xlfn.IFNA(VLOOKUP(A4400,'Ajánlatkérő(k) adatai'!$B$4:$C$205,2,0),"")</f>
        <v/>
      </c>
      <c r="C4400" s="178"/>
      <c r="D4400" s="55" t="str">
        <f>_xlfn.IFNA(VLOOKUP(C4400,'Számlafizető(k) adatai'!$C$4:$D$203,2,0),"")</f>
        <v/>
      </c>
      <c r="E4400" s="55" t="str">
        <f>_xlfn.IFNA(VLOOKUP(C4400,'Számlafizető(k) adatai'!$C$4:$M$203,11,0),"")</f>
        <v/>
      </c>
      <c r="F4400" s="178"/>
      <c r="G4400" s="178"/>
      <c r="H4400" s="178"/>
      <c r="I4400" s="55" t="str">
        <f>IF(F4400="","",VLOOKUP(LEFT(F4400,5),'Technikai cellák'!B:C,2,0))</f>
        <v/>
      </c>
      <c r="J4400" s="55" t="str">
        <f>IF(F4400="","",VLOOKUP(I4400,'Technikai cellák'!$C$1:$D$12,2,0))</f>
        <v/>
      </c>
      <c r="K4400" s="179"/>
      <c r="L4400" s="67" t="str">
        <f t="shared" si="1329"/>
        <v/>
      </c>
      <c r="M4400" s="68">
        <f t="shared" si="1330"/>
        <v>0</v>
      </c>
      <c r="N4400" s="66">
        <f t="shared" si="1331"/>
        <v>0</v>
      </c>
      <c r="O4400" s="152"/>
      <c r="P4400" s="172">
        <f t="shared" si="1328"/>
        <v>0</v>
      </c>
      <c r="Q4400" s="69">
        <f t="shared" si="1332"/>
        <v>0</v>
      </c>
      <c r="R4400" s="62">
        <f t="shared" si="1333"/>
        <v>0</v>
      </c>
      <c r="S4400" s="153"/>
      <c r="T4400" s="118" t="str">
        <f t="shared" si="1334"/>
        <v/>
      </c>
      <c r="U4400" s="154"/>
      <c r="V4400" s="154"/>
      <c r="W4400" s="154"/>
      <c r="X4400" s="154"/>
      <c r="Y4400" s="154"/>
      <c r="Z4400" s="154"/>
      <c r="AA4400" s="154"/>
      <c r="AB4400" s="154"/>
      <c r="AC4400" s="154"/>
      <c r="AD4400" s="154"/>
      <c r="AE4400" s="154"/>
      <c r="AF4400" s="154"/>
      <c r="AG4400" s="63">
        <f t="shared" si="1335"/>
        <v>0</v>
      </c>
      <c r="AH4400" s="56">
        <f t="shared" si="1336"/>
        <v>0</v>
      </c>
      <c r="AI4400" s="56">
        <f t="shared" si="1337"/>
        <v>0</v>
      </c>
      <c r="AJ4400" s="56">
        <f t="shared" si="1338"/>
        <v>0</v>
      </c>
      <c r="AK4400" s="56">
        <f t="shared" si="1339"/>
        <v>0</v>
      </c>
      <c r="AL4400" s="56">
        <f t="shared" si="1340"/>
        <v>0</v>
      </c>
      <c r="AM4400" s="56">
        <f t="shared" si="1341"/>
        <v>0</v>
      </c>
      <c r="AN4400" s="56">
        <f t="shared" si="1342"/>
        <v>0</v>
      </c>
      <c r="AO4400" s="56">
        <f t="shared" si="1343"/>
        <v>0</v>
      </c>
      <c r="AP4400" s="56">
        <f t="shared" si="1344"/>
        <v>0</v>
      </c>
      <c r="AQ4400" s="56">
        <f t="shared" si="1345"/>
        <v>0</v>
      </c>
      <c r="AR4400" s="86">
        <f t="shared" si="1346"/>
        <v>0</v>
      </c>
    </row>
    <row r="4401" spans="1:44" x14ac:dyDescent="0.25">
      <c r="A4401" s="178"/>
      <c r="B4401" s="55" t="str">
        <f>_xlfn.IFNA(VLOOKUP(A4401,'Ajánlatkérő(k) adatai'!$B$4:$C$205,2,0),"")</f>
        <v/>
      </c>
      <c r="C4401" s="178"/>
      <c r="D4401" s="55" t="str">
        <f>_xlfn.IFNA(VLOOKUP(C4401,'Számlafizető(k) adatai'!$C$4:$D$203,2,0),"")</f>
        <v/>
      </c>
      <c r="E4401" s="55" t="str">
        <f>_xlfn.IFNA(VLOOKUP(C4401,'Számlafizető(k) adatai'!$C$4:$M$203,11,0),"")</f>
        <v/>
      </c>
      <c r="F4401" s="178"/>
      <c r="G4401" s="178"/>
      <c r="H4401" s="178"/>
      <c r="I4401" s="55" t="str">
        <f>IF(F4401="","",VLOOKUP(LEFT(F4401,5),'Technikai cellák'!B:C,2,0))</f>
        <v/>
      </c>
      <c r="J4401" s="55" t="str">
        <f>IF(F4401="","",VLOOKUP(I4401,'Technikai cellák'!$C$1:$D$12,2,0))</f>
        <v/>
      </c>
      <c r="K4401" s="179"/>
      <c r="L4401" s="67" t="str">
        <f t="shared" si="1329"/>
        <v/>
      </c>
      <c r="M4401" s="68">
        <f t="shared" si="1330"/>
        <v>0</v>
      </c>
      <c r="N4401" s="66">
        <f t="shared" si="1331"/>
        <v>0</v>
      </c>
      <c r="O4401" s="152"/>
      <c r="P4401" s="172">
        <f t="shared" si="1328"/>
        <v>0</v>
      </c>
      <c r="Q4401" s="69">
        <f t="shared" si="1332"/>
        <v>0</v>
      </c>
      <c r="R4401" s="62">
        <f t="shared" si="1333"/>
        <v>0</v>
      </c>
      <c r="S4401" s="153"/>
      <c r="T4401" s="118" t="str">
        <f t="shared" si="1334"/>
        <v/>
      </c>
      <c r="U4401" s="154"/>
      <c r="V4401" s="154"/>
      <c r="W4401" s="154"/>
      <c r="X4401" s="154"/>
      <c r="Y4401" s="154"/>
      <c r="Z4401" s="154"/>
      <c r="AA4401" s="154"/>
      <c r="AB4401" s="154"/>
      <c r="AC4401" s="154"/>
      <c r="AD4401" s="154"/>
      <c r="AE4401" s="154"/>
      <c r="AF4401" s="154"/>
      <c r="AG4401" s="63">
        <f t="shared" si="1335"/>
        <v>0</v>
      </c>
      <c r="AH4401" s="56">
        <f t="shared" si="1336"/>
        <v>0</v>
      </c>
      <c r="AI4401" s="56">
        <f t="shared" si="1337"/>
        <v>0</v>
      </c>
      <c r="AJ4401" s="56">
        <f t="shared" si="1338"/>
        <v>0</v>
      </c>
      <c r="AK4401" s="56">
        <f t="shared" si="1339"/>
        <v>0</v>
      </c>
      <c r="AL4401" s="56">
        <f t="shared" si="1340"/>
        <v>0</v>
      </c>
      <c r="AM4401" s="56">
        <f t="shared" si="1341"/>
        <v>0</v>
      </c>
      <c r="AN4401" s="56">
        <f t="shared" si="1342"/>
        <v>0</v>
      </c>
      <c r="AO4401" s="56">
        <f t="shared" si="1343"/>
        <v>0</v>
      </c>
      <c r="AP4401" s="56">
        <f t="shared" si="1344"/>
        <v>0</v>
      </c>
      <c r="AQ4401" s="56">
        <f t="shared" si="1345"/>
        <v>0</v>
      </c>
      <c r="AR4401" s="86">
        <f t="shared" si="1346"/>
        <v>0</v>
      </c>
    </row>
    <row r="4402" spans="1:44" x14ac:dyDescent="0.25">
      <c r="A4402" s="178"/>
      <c r="B4402" s="55" t="str">
        <f>_xlfn.IFNA(VLOOKUP(A4402,'Ajánlatkérő(k) adatai'!$B$4:$C$205,2,0),"")</f>
        <v/>
      </c>
      <c r="C4402" s="178"/>
      <c r="D4402" s="55" t="str">
        <f>_xlfn.IFNA(VLOOKUP(C4402,'Számlafizető(k) adatai'!$C$4:$D$203,2,0),"")</f>
        <v/>
      </c>
      <c r="E4402" s="55" t="str">
        <f>_xlfn.IFNA(VLOOKUP(C4402,'Számlafizető(k) adatai'!$C$4:$M$203,11,0),"")</f>
        <v/>
      </c>
      <c r="F4402" s="178"/>
      <c r="G4402" s="178"/>
      <c r="H4402" s="178"/>
      <c r="I4402" s="55" t="str">
        <f>IF(F4402="","",VLOOKUP(LEFT(F4402,5),'Technikai cellák'!B:C,2,0))</f>
        <v/>
      </c>
      <c r="J4402" s="55" t="str">
        <f>IF(F4402="","",VLOOKUP(I4402,'Technikai cellák'!$C$1:$D$12,2,0))</f>
        <v/>
      </c>
      <c r="K4402" s="179"/>
      <c r="L4402" s="67" t="str">
        <f t="shared" si="1329"/>
        <v/>
      </c>
      <c r="M4402" s="68">
        <f t="shared" si="1330"/>
        <v>0</v>
      </c>
      <c r="N4402" s="66">
        <f t="shared" si="1331"/>
        <v>0</v>
      </c>
      <c r="O4402" s="152"/>
      <c r="P4402" s="172">
        <f t="shared" si="1328"/>
        <v>0</v>
      </c>
      <c r="Q4402" s="69">
        <f t="shared" si="1332"/>
        <v>0</v>
      </c>
      <c r="R4402" s="62">
        <f t="shared" si="1333"/>
        <v>0</v>
      </c>
      <c r="S4402" s="153"/>
      <c r="T4402" s="118" t="str">
        <f t="shared" si="1334"/>
        <v/>
      </c>
      <c r="U4402" s="154"/>
      <c r="V4402" s="154"/>
      <c r="W4402" s="154"/>
      <c r="X4402" s="154"/>
      <c r="Y4402" s="154"/>
      <c r="Z4402" s="154"/>
      <c r="AA4402" s="154"/>
      <c r="AB4402" s="154"/>
      <c r="AC4402" s="154"/>
      <c r="AD4402" s="154"/>
      <c r="AE4402" s="154"/>
      <c r="AF4402" s="154"/>
      <c r="AG4402" s="63">
        <f t="shared" si="1335"/>
        <v>0</v>
      </c>
      <c r="AH4402" s="56">
        <f t="shared" si="1336"/>
        <v>0</v>
      </c>
      <c r="AI4402" s="56">
        <f t="shared" si="1337"/>
        <v>0</v>
      </c>
      <c r="AJ4402" s="56">
        <f t="shared" si="1338"/>
        <v>0</v>
      </c>
      <c r="AK4402" s="56">
        <f t="shared" si="1339"/>
        <v>0</v>
      </c>
      <c r="AL4402" s="56">
        <f t="shared" si="1340"/>
        <v>0</v>
      </c>
      <c r="AM4402" s="56">
        <f t="shared" si="1341"/>
        <v>0</v>
      </c>
      <c r="AN4402" s="56">
        <f t="shared" si="1342"/>
        <v>0</v>
      </c>
      <c r="AO4402" s="56">
        <f t="shared" si="1343"/>
        <v>0</v>
      </c>
      <c r="AP4402" s="56">
        <f t="shared" si="1344"/>
        <v>0</v>
      </c>
      <c r="AQ4402" s="56">
        <f t="shared" si="1345"/>
        <v>0</v>
      </c>
      <c r="AR4402" s="86">
        <f t="shared" si="1346"/>
        <v>0</v>
      </c>
    </row>
    <row r="4403" spans="1:44" x14ac:dyDescent="0.25">
      <c r="A4403" s="178"/>
      <c r="B4403" s="55" t="str">
        <f>_xlfn.IFNA(VLOOKUP(A4403,'Ajánlatkérő(k) adatai'!$B$4:$C$205,2,0),"")</f>
        <v/>
      </c>
      <c r="C4403" s="178"/>
      <c r="D4403" s="55" t="str">
        <f>_xlfn.IFNA(VLOOKUP(C4403,'Számlafizető(k) adatai'!$C$4:$D$203,2,0),"")</f>
        <v/>
      </c>
      <c r="E4403" s="55" t="str">
        <f>_xlfn.IFNA(VLOOKUP(C4403,'Számlafizető(k) adatai'!$C$4:$M$203,11,0),"")</f>
        <v/>
      </c>
      <c r="F4403" s="178"/>
      <c r="G4403" s="178"/>
      <c r="H4403" s="178"/>
      <c r="I4403" s="55" t="str">
        <f>IF(F4403="","",VLOOKUP(LEFT(F4403,5),'Technikai cellák'!B:C,2,0))</f>
        <v/>
      </c>
      <c r="J4403" s="55" t="str">
        <f>IF(F4403="","",VLOOKUP(I4403,'Technikai cellák'!$C$1:$D$12,2,0))</f>
        <v/>
      </c>
      <c r="K4403" s="179"/>
      <c r="L4403" s="67" t="str">
        <f t="shared" si="1329"/>
        <v/>
      </c>
      <c r="M4403" s="68">
        <f t="shared" si="1330"/>
        <v>0</v>
      </c>
      <c r="N4403" s="66">
        <f t="shared" si="1331"/>
        <v>0</v>
      </c>
      <c r="O4403" s="152"/>
      <c r="P4403" s="172">
        <f t="shared" si="1328"/>
        <v>0</v>
      </c>
      <c r="Q4403" s="69">
        <f t="shared" si="1332"/>
        <v>0</v>
      </c>
      <c r="R4403" s="62">
        <f t="shared" si="1333"/>
        <v>0</v>
      </c>
      <c r="S4403" s="153"/>
      <c r="T4403" s="118" t="str">
        <f t="shared" si="1334"/>
        <v/>
      </c>
      <c r="U4403" s="154"/>
      <c r="V4403" s="154"/>
      <c r="W4403" s="154"/>
      <c r="X4403" s="154"/>
      <c r="Y4403" s="154"/>
      <c r="Z4403" s="154"/>
      <c r="AA4403" s="154"/>
      <c r="AB4403" s="154"/>
      <c r="AC4403" s="154"/>
      <c r="AD4403" s="154"/>
      <c r="AE4403" s="154"/>
      <c r="AF4403" s="154"/>
      <c r="AG4403" s="63">
        <f t="shared" si="1335"/>
        <v>0</v>
      </c>
      <c r="AH4403" s="56">
        <f t="shared" si="1336"/>
        <v>0</v>
      </c>
      <c r="AI4403" s="56">
        <f t="shared" si="1337"/>
        <v>0</v>
      </c>
      <c r="AJ4403" s="56">
        <f t="shared" si="1338"/>
        <v>0</v>
      </c>
      <c r="AK4403" s="56">
        <f t="shared" si="1339"/>
        <v>0</v>
      </c>
      <c r="AL4403" s="56">
        <f t="shared" si="1340"/>
        <v>0</v>
      </c>
      <c r="AM4403" s="56">
        <f t="shared" si="1341"/>
        <v>0</v>
      </c>
      <c r="AN4403" s="56">
        <f t="shared" si="1342"/>
        <v>0</v>
      </c>
      <c r="AO4403" s="56">
        <f t="shared" si="1343"/>
        <v>0</v>
      </c>
      <c r="AP4403" s="56">
        <f t="shared" si="1344"/>
        <v>0</v>
      </c>
      <c r="AQ4403" s="56">
        <f t="shared" si="1345"/>
        <v>0</v>
      </c>
      <c r="AR4403" s="86">
        <f t="shared" si="1346"/>
        <v>0</v>
      </c>
    </row>
    <row r="4404" spans="1:44" x14ac:dyDescent="0.25">
      <c r="A4404" s="178"/>
      <c r="B4404" s="55" t="str">
        <f>_xlfn.IFNA(VLOOKUP(A4404,'Ajánlatkérő(k) adatai'!$B$4:$C$205,2,0),"")</f>
        <v/>
      </c>
      <c r="C4404" s="178"/>
      <c r="D4404" s="55" t="str">
        <f>_xlfn.IFNA(VLOOKUP(C4404,'Számlafizető(k) adatai'!$C$4:$D$203,2,0),"")</f>
        <v/>
      </c>
      <c r="E4404" s="55" t="str">
        <f>_xlfn.IFNA(VLOOKUP(C4404,'Számlafizető(k) adatai'!$C$4:$M$203,11,0),"")</f>
        <v/>
      </c>
      <c r="F4404" s="178"/>
      <c r="G4404" s="178"/>
      <c r="H4404" s="178"/>
      <c r="I4404" s="55" t="str">
        <f>IF(F4404="","",VLOOKUP(LEFT(F4404,5),'Technikai cellák'!B:C,2,0))</f>
        <v/>
      </c>
      <c r="J4404" s="55" t="str">
        <f>IF(F4404="","",VLOOKUP(I4404,'Technikai cellák'!$C$1:$D$12,2,0))</f>
        <v/>
      </c>
      <c r="K4404" s="179"/>
      <c r="L4404" s="67" t="str">
        <f t="shared" si="1329"/>
        <v/>
      </c>
      <c r="M4404" s="68">
        <f t="shared" si="1330"/>
        <v>0</v>
      </c>
      <c r="N4404" s="66">
        <f t="shared" si="1331"/>
        <v>0</v>
      </c>
      <c r="O4404" s="152"/>
      <c r="P4404" s="172">
        <f t="shared" si="1328"/>
        <v>0</v>
      </c>
      <c r="Q4404" s="69">
        <f t="shared" si="1332"/>
        <v>0</v>
      </c>
      <c r="R4404" s="62">
        <f t="shared" si="1333"/>
        <v>0</v>
      </c>
      <c r="S4404" s="153"/>
      <c r="T4404" s="118" t="str">
        <f t="shared" si="1334"/>
        <v/>
      </c>
      <c r="U4404" s="154"/>
      <c r="V4404" s="154"/>
      <c r="W4404" s="154"/>
      <c r="X4404" s="154"/>
      <c r="Y4404" s="154"/>
      <c r="Z4404" s="154"/>
      <c r="AA4404" s="154"/>
      <c r="AB4404" s="154"/>
      <c r="AC4404" s="154"/>
      <c r="AD4404" s="154"/>
      <c r="AE4404" s="154"/>
      <c r="AF4404" s="154"/>
      <c r="AG4404" s="63">
        <f t="shared" si="1335"/>
        <v>0</v>
      </c>
      <c r="AH4404" s="56">
        <f t="shared" si="1336"/>
        <v>0</v>
      </c>
      <c r="AI4404" s="56">
        <f t="shared" si="1337"/>
        <v>0</v>
      </c>
      <c r="AJ4404" s="56">
        <f t="shared" si="1338"/>
        <v>0</v>
      </c>
      <c r="AK4404" s="56">
        <f t="shared" si="1339"/>
        <v>0</v>
      </c>
      <c r="AL4404" s="56">
        <f t="shared" si="1340"/>
        <v>0</v>
      </c>
      <c r="AM4404" s="56">
        <f t="shared" si="1341"/>
        <v>0</v>
      </c>
      <c r="AN4404" s="56">
        <f t="shared" si="1342"/>
        <v>0</v>
      </c>
      <c r="AO4404" s="56">
        <f t="shared" si="1343"/>
        <v>0</v>
      </c>
      <c r="AP4404" s="56">
        <f t="shared" si="1344"/>
        <v>0</v>
      </c>
      <c r="AQ4404" s="56">
        <f t="shared" si="1345"/>
        <v>0</v>
      </c>
      <c r="AR4404" s="86">
        <f t="shared" si="1346"/>
        <v>0</v>
      </c>
    </row>
    <row r="4405" spans="1:44" x14ac:dyDescent="0.25">
      <c r="A4405" s="178"/>
      <c r="B4405" s="55" t="str">
        <f>_xlfn.IFNA(VLOOKUP(A4405,'Ajánlatkérő(k) adatai'!$B$4:$C$205,2,0),"")</f>
        <v/>
      </c>
      <c r="C4405" s="178"/>
      <c r="D4405" s="55" t="str">
        <f>_xlfn.IFNA(VLOOKUP(C4405,'Számlafizető(k) adatai'!$C$4:$D$203,2,0),"")</f>
        <v/>
      </c>
      <c r="E4405" s="55" t="str">
        <f>_xlfn.IFNA(VLOOKUP(C4405,'Számlafizető(k) adatai'!$C$4:$M$203,11,0),"")</f>
        <v/>
      </c>
      <c r="F4405" s="178"/>
      <c r="G4405" s="178"/>
      <c r="H4405" s="178"/>
      <c r="I4405" s="55" t="str">
        <f>IF(F4405="","",VLOOKUP(LEFT(F4405,5),'Technikai cellák'!B:C,2,0))</f>
        <v/>
      </c>
      <c r="J4405" s="55" t="str">
        <f>IF(F4405="","",VLOOKUP(I4405,'Technikai cellák'!$C$1:$D$12,2,0))</f>
        <v/>
      </c>
      <c r="K4405" s="179"/>
      <c r="L4405" s="67" t="str">
        <f t="shared" si="1329"/>
        <v/>
      </c>
      <c r="M4405" s="68">
        <f t="shared" si="1330"/>
        <v>0</v>
      </c>
      <c r="N4405" s="66">
        <f t="shared" si="1331"/>
        <v>0</v>
      </c>
      <c r="O4405" s="152"/>
      <c r="P4405" s="172">
        <f t="shared" si="1328"/>
        <v>0</v>
      </c>
      <c r="Q4405" s="69">
        <f t="shared" si="1332"/>
        <v>0</v>
      </c>
      <c r="R4405" s="62">
        <f t="shared" si="1333"/>
        <v>0</v>
      </c>
      <c r="S4405" s="153"/>
      <c r="T4405" s="118" t="str">
        <f t="shared" si="1334"/>
        <v/>
      </c>
      <c r="U4405" s="154"/>
      <c r="V4405" s="154"/>
      <c r="W4405" s="154"/>
      <c r="X4405" s="154"/>
      <c r="Y4405" s="154"/>
      <c r="Z4405" s="154"/>
      <c r="AA4405" s="154"/>
      <c r="AB4405" s="154"/>
      <c r="AC4405" s="154"/>
      <c r="AD4405" s="154"/>
      <c r="AE4405" s="154"/>
      <c r="AF4405" s="154"/>
      <c r="AG4405" s="63">
        <f t="shared" si="1335"/>
        <v>0</v>
      </c>
      <c r="AH4405" s="56">
        <f t="shared" si="1336"/>
        <v>0</v>
      </c>
      <c r="AI4405" s="56">
        <f t="shared" si="1337"/>
        <v>0</v>
      </c>
      <c r="AJ4405" s="56">
        <f t="shared" si="1338"/>
        <v>0</v>
      </c>
      <c r="AK4405" s="56">
        <f t="shared" si="1339"/>
        <v>0</v>
      </c>
      <c r="AL4405" s="56">
        <f t="shared" si="1340"/>
        <v>0</v>
      </c>
      <c r="AM4405" s="56">
        <f t="shared" si="1341"/>
        <v>0</v>
      </c>
      <c r="AN4405" s="56">
        <f t="shared" si="1342"/>
        <v>0</v>
      </c>
      <c r="AO4405" s="56">
        <f t="shared" si="1343"/>
        <v>0</v>
      </c>
      <c r="AP4405" s="56">
        <f t="shared" si="1344"/>
        <v>0</v>
      </c>
      <c r="AQ4405" s="56">
        <f t="shared" si="1345"/>
        <v>0</v>
      </c>
      <c r="AR4405" s="86">
        <f t="shared" si="1346"/>
        <v>0</v>
      </c>
    </row>
    <row r="4406" spans="1:44" x14ac:dyDescent="0.25">
      <c r="A4406" s="178"/>
      <c r="B4406" s="55" t="str">
        <f>_xlfn.IFNA(VLOOKUP(A4406,'Ajánlatkérő(k) adatai'!$B$4:$C$205,2,0),"")</f>
        <v/>
      </c>
      <c r="C4406" s="178"/>
      <c r="D4406" s="55" t="str">
        <f>_xlfn.IFNA(VLOOKUP(C4406,'Számlafizető(k) adatai'!$C$4:$D$203,2,0),"")</f>
        <v/>
      </c>
      <c r="E4406" s="55" t="str">
        <f>_xlfn.IFNA(VLOOKUP(C4406,'Számlafizető(k) adatai'!$C$4:$M$203,11,0),"")</f>
        <v/>
      </c>
      <c r="F4406" s="178"/>
      <c r="G4406" s="178"/>
      <c r="H4406" s="178"/>
      <c r="I4406" s="55" t="str">
        <f>IF(F4406="","",VLOOKUP(LEFT(F4406,5),'Technikai cellák'!B:C,2,0))</f>
        <v/>
      </c>
      <c r="J4406" s="55" t="str">
        <f>IF(F4406="","",VLOOKUP(I4406,'Technikai cellák'!$C$1:$D$12,2,0))</f>
        <v/>
      </c>
      <c r="K4406" s="179"/>
      <c r="L4406" s="67" t="str">
        <f t="shared" si="1329"/>
        <v/>
      </c>
      <c r="M4406" s="68">
        <f t="shared" si="1330"/>
        <v>0</v>
      </c>
      <c r="N4406" s="66">
        <f t="shared" si="1331"/>
        <v>0</v>
      </c>
      <c r="O4406" s="152"/>
      <c r="P4406" s="172">
        <f t="shared" si="1328"/>
        <v>0</v>
      </c>
      <c r="Q4406" s="69">
        <f t="shared" si="1332"/>
        <v>0</v>
      </c>
      <c r="R4406" s="62">
        <f t="shared" si="1333"/>
        <v>0</v>
      </c>
      <c r="S4406" s="153"/>
      <c r="T4406" s="118" t="str">
        <f t="shared" si="1334"/>
        <v/>
      </c>
      <c r="U4406" s="154"/>
      <c r="V4406" s="154"/>
      <c r="W4406" s="154"/>
      <c r="X4406" s="154"/>
      <c r="Y4406" s="154"/>
      <c r="Z4406" s="154"/>
      <c r="AA4406" s="154"/>
      <c r="AB4406" s="154"/>
      <c r="AC4406" s="154"/>
      <c r="AD4406" s="154"/>
      <c r="AE4406" s="154"/>
      <c r="AF4406" s="154"/>
      <c r="AG4406" s="63">
        <f t="shared" si="1335"/>
        <v>0</v>
      </c>
      <c r="AH4406" s="56">
        <f t="shared" si="1336"/>
        <v>0</v>
      </c>
      <c r="AI4406" s="56">
        <f t="shared" si="1337"/>
        <v>0</v>
      </c>
      <c r="AJ4406" s="56">
        <f t="shared" si="1338"/>
        <v>0</v>
      </c>
      <c r="AK4406" s="56">
        <f t="shared" si="1339"/>
        <v>0</v>
      </c>
      <c r="AL4406" s="56">
        <f t="shared" si="1340"/>
        <v>0</v>
      </c>
      <c r="AM4406" s="56">
        <f t="shared" si="1341"/>
        <v>0</v>
      </c>
      <c r="AN4406" s="56">
        <f t="shared" si="1342"/>
        <v>0</v>
      </c>
      <c r="AO4406" s="56">
        <f t="shared" si="1343"/>
        <v>0</v>
      </c>
      <c r="AP4406" s="56">
        <f t="shared" si="1344"/>
        <v>0</v>
      </c>
      <c r="AQ4406" s="56">
        <f t="shared" si="1345"/>
        <v>0</v>
      </c>
      <c r="AR4406" s="86">
        <f t="shared" si="1346"/>
        <v>0</v>
      </c>
    </row>
    <row r="4407" spans="1:44" x14ac:dyDescent="0.25">
      <c r="A4407" s="178"/>
      <c r="B4407" s="55" t="str">
        <f>_xlfn.IFNA(VLOOKUP(A4407,'Ajánlatkérő(k) adatai'!$B$4:$C$205,2,0),"")</f>
        <v/>
      </c>
      <c r="C4407" s="178"/>
      <c r="D4407" s="55" t="str">
        <f>_xlfn.IFNA(VLOOKUP(C4407,'Számlafizető(k) adatai'!$C$4:$D$203,2,0),"")</f>
        <v/>
      </c>
      <c r="E4407" s="55" t="str">
        <f>_xlfn.IFNA(VLOOKUP(C4407,'Számlafizető(k) adatai'!$C$4:$M$203,11,0),"")</f>
        <v/>
      </c>
      <c r="F4407" s="178"/>
      <c r="G4407" s="178"/>
      <c r="H4407" s="178"/>
      <c r="I4407" s="55" t="str">
        <f>IF(F4407="","",VLOOKUP(LEFT(F4407,5),'Technikai cellák'!B:C,2,0))</f>
        <v/>
      </c>
      <c r="J4407" s="55" t="str">
        <f>IF(F4407="","",VLOOKUP(I4407,'Technikai cellák'!$C$1:$D$12,2,0))</f>
        <v/>
      </c>
      <c r="K4407" s="179"/>
      <c r="L4407" s="67" t="str">
        <f t="shared" si="1329"/>
        <v/>
      </c>
      <c r="M4407" s="68">
        <f t="shared" si="1330"/>
        <v>0</v>
      </c>
      <c r="N4407" s="66">
        <f t="shared" si="1331"/>
        <v>0</v>
      </c>
      <c r="O4407" s="152"/>
      <c r="P4407" s="172">
        <f t="shared" si="1328"/>
        <v>0</v>
      </c>
      <c r="Q4407" s="69">
        <f t="shared" si="1332"/>
        <v>0</v>
      </c>
      <c r="R4407" s="62">
        <f t="shared" si="1333"/>
        <v>0</v>
      </c>
      <c r="S4407" s="153"/>
      <c r="T4407" s="118" t="str">
        <f t="shared" si="1334"/>
        <v/>
      </c>
      <c r="U4407" s="154"/>
      <c r="V4407" s="154"/>
      <c r="W4407" s="154"/>
      <c r="X4407" s="154"/>
      <c r="Y4407" s="154"/>
      <c r="Z4407" s="154"/>
      <c r="AA4407" s="154"/>
      <c r="AB4407" s="154"/>
      <c r="AC4407" s="154"/>
      <c r="AD4407" s="154"/>
      <c r="AE4407" s="154"/>
      <c r="AF4407" s="154"/>
      <c r="AG4407" s="63">
        <f t="shared" si="1335"/>
        <v>0</v>
      </c>
      <c r="AH4407" s="56">
        <f t="shared" si="1336"/>
        <v>0</v>
      </c>
      <c r="AI4407" s="56">
        <f t="shared" si="1337"/>
        <v>0</v>
      </c>
      <c r="AJ4407" s="56">
        <f t="shared" si="1338"/>
        <v>0</v>
      </c>
      <c r="AK4407" s="56">
        <f t="shared" si="1339"/>
        <v>0</v>
      </c>
      <c r="AL4407" s="56">
        <f t="shared" si="1340"/>
        <v>0</v>
      </c>
      <c r="AM4407" s="56">
        <f t="shared" si="1341"/>
        <v>0</v>
      </c>
      <c r="AN4407" s="56">
        <f t="shared" si="1342"/>
        <v>0</v>
      </c>
      <c r="AO4407" s="56">
        <f t="shared" si="1343"/>
        <v>0</v>
      </c>
      <c r="AP4407" s="56">
        <f t="shared" si="1344"/>
        <v>0</v>
      </c>
      <c r="AQ4407" s="56">
        <f t="shared" si="1345"/>
        <v>0</v>
      </c>
      <c r="AR4407" s="86">
        <f t="shared" si="1346"/>
        <v>0</v>
      </c>
    </row>
    <row r="4408" spans="1:44" x14ac:dyDescent="0.25">
      <c r="A4408" s="178"/>
      <c r="B4408" s="55" t="str">
        <f>_xlfn.IFNA(VLOOKUP(A4408,'Ajánlatkérő(k) adatai'!$B$4:$C$205,2,0),"")</f>
        <v/>
      </c>
      <c r="C4408" s="178"/>
      <c r="D4408" s="55" t="str">
        <f>_xlfn.IFNA(VLOOKUP(C4408,'Számlafizető(k) adatai'!$C$4:$D$203,2,0),"")</f>
        <v/>
      </c>
      <c r="E4408" s="55" t="str">
        <f>_xlfn.IFNA(VLOOKUP(C4408,'Számlafizető(k) adatai'!$C$4:$M$203,11,0),"")</f>
        <v/>
      </c>
      <c r="F4408" s="178"/>
      <c r="G4408" s="178"/>
      <c r="H4408" s="178"/>
      <c r="I4408" s="55" t="str">
        <f>IF(F4408="","",VLOOKUP(LEFT(F4408,5),'Technikai cellák'!B:C,2,0))</f>
        <v/>
      </c>
      <c r="J4408" s="55" t="str">
        <f>IF(F4408="","",VLOOKUP(I4408,'Technikai cellák'!$C$1:$D$12,2,0))</f>
        <v/>
      </c>
      <c r="K4408" s="179"/>
      <c r="L4408" s="67" t="str">
        <f t="shared" si="1329"/>
        <v/>
      </c>
      <c r="M4408" s="68">
        <f t="shared" si="1330"/>
        <v>0</v>
      </c>
      <c r="N4408" s="66">
        <f t="shared" si="1331"/>
        <v>0</v>
      </c>
      <c r="O4408" s="152"/>
      <c r="P4408" s="172">
        <f t="shared" si="1328"/>
        <v>0</v>
      </c>
      <c r="Q4408" s="69">
        <f t="shared" si="1332"/>
        <v>0</v>
      </c>
      <c r="R4408" s="62">
        <f t="shared" si="1333"/>
        <v>0</v>
      </c>
      <c r="S4408" s="153"/>
      <c r="T4408" s="118" t="str">
        <f t="shared" si="1334"/>
        <v/>
      </c>
      <c r="U4408" s="154"/>
      <c r="V4408" s="154"/>
      <c r="W4408" s="154"/>
      <c r="X4408" s="154"/>
      <c r="Y4408" s="154"/>
      <c r="Z4408" s="154"/>
      <c r="AA4408" s="154"/>
      <c r="AB4408" s="154"/>
      <c r="AC4408" s="154"/>
      <c r="AD4408" s="154"/>
      <c r="AE4408" s="154"/>
      <c r="AF4408" s="154"/>
      <c r="AG4408" s="63">
        <f t="shared" si="1335"/>
        <v>0</v>
      </c>
      <c r="AH4408" s="56">
        <f t="shared" si="1336"/>
        <v>0</v>
      </c>
      <c r="AI4408" s="56">
        <f t="shared" si="1337"/>
        <v>0</v>
      </c>
      <c r="AJ4408" s="56">
        <f t="shared" si="1338"/>
        <v>0</v>
      </c>
      <c r="AK4408" s="56">
        <f t="shared" si="1339"/>
        <v>0</v>
      </c>
      <c r="AL4408" s="56">
        <f t="shared" si="1340"/>
        <v>0</v>
      </c>
      <c r="AM4408" s="56">
        <f t="shared" si="1341"/>
        <v>0</v>
      </c>
      <c r="AN4408" s="56">
        <f t="shared" si="1342"/>
        <v>0</v>
      </c>
      <c r="AO4408" s="56">
        <f t="shared" si="1343"/>
        <v>0</v>
      </c>
      <c r="AP4408" s="56">
        <f t="shared" si="1344"/>
        <v>0</v>
      </c>
      <c r="AQ4408" s="56">
        <f t="shared" si="1345"/>
        <v>0</v>
      </c>
      <c r="AR4408" s="86">
        <f t="shared" si="1346"/>
        <v>0</v>
      </c>
    </row>
    <row r="4409" spans="1:44" x14ac:dyDescent="0.25">
      <c r="A4409" s="178"/>
      <c r="B4409" s="55" t="str">
        <f>_xlfn.IFNA(VLOOKUP(A4409,'Ajánlatkérő(k) adatai'!$B$4:$C$205,2,0),"")</f>
        <v/>
      </c>
      <c r="C4409" s="178"/>
      <c r="D4409" s="55" t="str">
        <f>_xlfn.IFNA(VLOOKUP(C4409,'Számlafizető(k) adatai'!$C$4:$D$203,2,0),"")</f>
        <v/>
      </c>
      <c r="E4409" s="55" t="str">
        <f>_xlfn.IFNA(VLOOKUP(C4409,'Számlafizető(k) adatai'!$C$4:$M$203,11,0),"")</f>
        <v/>
      </c>
      <c r="F4409" s="178"/>
      <c r="G4409" s="178"/>
      <c r="H4409" s="178"/>
      <c r="I4409" s="55" t="str">
        <f>IF(F4409="","",VLOOKUP(LEFT(F4409,5),'Technikai cellák'!B:C,2,0))</f>
        <v/>
      </c>
      <c r="J4409" s="55" t="str">
        <f>IF(F4409="","",VLOOKUP(I4409,'Technikai cellák'!$C$1:$D$12,2,0))</f>
        <v/>
      </c>
      <c r="K4409" s="179"/>
      <c r="L4409" s="67" t="str">
        <f t="shared" si="1329"/>
        <v/>
      </c>
      <c r="M4409" s="68">
        <f t="shared" si="1330"/>
        <v>0</v>
      </c>
      <c r="N4409" s="66">
        <f t="shared" si="1331"/>
        <v>0</v>
      </c>
      <c r="O4409" s="152"/>
      <c r="P4409" s="172">
        <f t="shared" si="1328"/>
        <v>0</v>
      </c>
      <c r="Q4409" s="69">
        <f t="shared" si="1332"/>
        <v>0</v>
      </c>
      <c r="R4409" s="62">
        <f t="shared" si="1333"/>
        <v>0</v>
      </c>
      <c r="S4409" s="153"/>
      <c r="T4409" s="118" t="str">
        <f t="shared" si="1334"/>
        <v/>
      </c>
      <c r="U4409" s="154"/>
      <c r="V4409" s="154"/>
      <c r="W4409" s="154"/>
      <c r="X4409" s="154"/>
      <c r="Y4409" s="154"/>
      <c r="Z4409" s="154"/>
      <c r="AA4409" s="154"/>
      <c r="AB4409" s="154"/>
      <c r="AC4409" s="154"/>
      <c r="AD4409" s="154"/>
      <c r="AE4409" s="154"/>
      <c r="AF4409" s="154"/>
      <c r="AG4409" s="63">
        <f t="shared" si="1335"/>
        <v>0</v>
      </c>
      <c r="AH4409" s="56">
        <f t="shared" si="1336"/>
        <v>0</v>
      </c>
      <c r="AI4409" s="56">
        <f t="shared" si="1337"/>
        <v>0</v>
      </c>
      <c r="AJ4409" s="56">
        <f t="shared" si="1338"/>
        <v>0</v>
      </c>
      <c r="AK4409" s="56">
        <f t="shared" si="1339"/>
        <v>0</v>
      </c>
      <c r="AL4409" s="56">
        <f t="shared" si="1340"/>
        <v>0</v>
      </c>
      <c r="AM4409" s="56">
        <f t="shared" si="1341"/>
        <v>0</v>
      </c>
      <c r="AN4409" s="56">
        <f t="shared" si="1342"/>
        <v>0</v>
      </c>
      <c r="AO4409" s="56">
        <f t="shared" si="1343"/>
        <v>0</v>
      </c>
      <c r="AP4409" s="56">
        <f t="shared" si="1344"/>
        <v>0</v>
      </c>
      <c r="AQ4409" s="56">
        <f t="shared" si="1345"/>
        <v>0</v>
      </c>
      <c r="AR4409" s="86">
        <f t="shared" si="1346"/>
        <v>0</v>
      </c>
    </row>
    <row r="4410" spans="1:44" x14ac:dyDescent="0.25">
      <c r="A4410" s="178"/>
      <c r="B4410" s="55" t="str">
        <f>_xlfn.IFNA(VLOOKUP(A4410,'Ajánlatkérő(k) adatai'!$B$4:$C$205,2,0),"")</f>
        <v/>
      </c>
      <c r="C4410" s="178"/>
      <c r="D4410" s="55" t="str">
        <f>_xlfn.IFNA(VLOOKUP(C4410,'Számlafizető(k) adatai'!$C$4:$D$203,2,0),"")</f>
        <v/>
      </c>
      <c r="E4410" s="55" t="str">
        <f>_xlfn.IFNA(VLOOKUP(C4410,'Számlafizető(k) adatai'!$C$4:$M$203,11,0),"")</f>
        <v/>
      </c>
      <c r="F4410" s="178"/>
      <c r="G4410" s="178"/>
      <c r="H4410" s="178"/>
      <c r="I4410" s="55" t="str">
        <f>IF(F4410="","",VLOOKUP(LEFT(F4410,5),'Technikai cellák'!B:C,2,0))</f>
        <v/>
      </c>
      <c r="J4410" s="55" t="str">
        <f>IF(F4410="","",VLOOKUP(I4410,'Technikai cellák'!$C$1:$D$12,2,0))</f>
        <v/>
      </c>
      <c r="K4410" s="179"/>
      <c r="L4410" s="67" t="str">
        <f t="shared" si="1329"/>
        <v/>
      </c>
      <c r="M4410" s="68">
        <f t="shared" si="1330"/>
        <v>0</v>
      </c>
      <c r="N4410" s="66">
        <f t="shared" si="1331"/>
        <v>0</v>
      </c>
      <c r="O4410" s="152"/>
      <c r="P4410" s="172">
        <f t="shared" si="1328"/>
        <v>0</v>
      </c>
      <c r="Q4410" s="69">
        <f t="shared" si="1332"/>
        <v>0</v>
      </c>
      <c r="R4410" s="62">
        <f t="shared" si="1333"/>
        <v>0</v>
      </c>
      <c r="S4410" s="153"/>
      <c r="T4410" s="118" t="str">
        <f t="shared" si="1334"/>
        <v/>
      </c>
      <c r="U4410" s="154"/>
      <c r="V4410" s="154"/>
      <c r="W4410" s="154"/>
      <c r="X4410" s="154"/>
      <c r="Y4410" s="154"/>
      <c r="Z4410" s="154"/>
      <c r="AA4410" s="154"/>
      <c r="AB4410" s="154"/>
      <c r="AC4410" s="154"/>
      <c r="AD4410" s="154"/>
      <c r="AE4410" s="154"/>
      <c r="AF4410" s="154"/>
      <c r="AG4410" s="63">
        <f t="shared" si="1335"/>
        <v>0</v>
      </c>
      <c r="AH4410" s="56">
        <f t="shared" si="1336"/>
        <v>0</v>
      </c>
      <c r="AI4410" s="56">
        <f t="shared" si="1337"/>
        <v>0</v>
      </c>
      <c r="AJ4410" s="56">
        <f t="shared" si="1338"/>
        <v>0</v>
      </c>
      <c r="AK4410" s="56">
        <f t="shared" si="1339"/>
        <v>0</v>
      </c>
      <c r="AL4410" s="56">
        <f t="shared" si="1340"/>
        <v>0</v>
      </c>
      <c r="AM4410" s="56">
        <f t="shared" si="1341"/>
        <v>0</v>
      </c>
      <c r="AN4410" s="56">
        <f t="shared" si="1342"/>
        <v>0</v>
      </c>
      <c r="AO4410" s="56">
        <f t="shared" si="1343"/>
        <v>0</v>
      </c>
      <c r="AP4410" s="56">
        <f t="shared" si="1344"/>
        <v>0</v>
      </c>
      <c r="AQ4410" s="56">
        <f t="shared" si="1345"/>
        <v>0</v>
      </c>
      <c r="AR4410" s="86">
        <f t="shared" si="1346"/>
        <v>0</v>
      </c>
    </row>
    <row r="4411" spans="1:44" x14ac:dyDescent="0.25">
      <c r="A4411" s="178"/>
      <c r="B4411" s="55" t="str">
        <f>_xlfn.IFNA(VLOOKUP(A4411,'Ajánlatkérő(k) adatai'!$B$4:$C$205,2,0),"")</f>
        <v/>
      </c>
      <c r="C4411" s="178"/>
      <c r="D4411" s="55" t="str">
        <f>_xlfn.IFNA(VLOOKUP(C4411,'Számlafizető(k) adatai'!$C$4:$D$203,2,0),"")</f>
        <v/>
      </c>
      <c r="E4411" s="55" t="str">
        <f>_xlfn.IFNA(VLOOKUP(C4411,'Számlafizető(k) adatai'!$C$4:$M$203,11,0),"")</f>
        <v/>
      </c>
      <c r="F4411" s="178"/>
      <c r="G4411" s="178"/>
      <c r="H4411" s="178"/>
      <c r="I4411" s="55" t="str">
        <f>IF(F4411="","",VLOOKUP(LEFT(F4411,5),'Technikai cellák'!B:C,2,0))</f>
        <v/>
      </c>
      <c r="J4411" s="55" t="str">
        <f>IF(F4411="","",VLOOKUP(I4411,'Technikai cellák'!$C$1:$D$12,2,0))</f>
        <v/>
      </c>
      <c r="K4411" s="179"/>
      <c r="L4411" s="67" t="str">
        <f t="shared" si="1329"/>
        <v/>
      </c>
      <c r="M4411" s="68">
        <f t="shared" si="1330"/>
        <v>0</v>
      </c>
      <c r="N4411" s="66">
        <f t="shared" si="1331"/>
        <v>0</v>
      </c>
      <c r="O4411" s="152"/>
      <c r="P4411" s="172">
        <f t="shared" si="1328"/>
        <v>0</v>
      </c>
      <c r="Q4411" s="69">
        <f t="shared" si="1332"/>
        <v>0</v>
      </c>
      <c r="R4411" s="62">
        <f t="shared" si="1333"/>
        <v>0</v>
      </c>
      <c r="S4411" s="153"/>
      <c r="T4411" s="118" t="str">
        <f t="shared" si="1334"/>
        <v/>
      </c>
      <c r="U4411" s="154"/>
      <c r="V4411" s="154"/>
      <c r="W4411" s="154"/>
      <c r="X4411" s="154"/>
      <c r="Y4411" s="154"/>
      <c r="Z4411" s="154"/>
      <c r="AA4411" s="154"/>
      <c r="AB4411" s="154"/>
      <c r="AC4411" s="154"/>
      <c r="AD4411" s="154"/>
      <c r="AE4411" s="154"/>
      <c r="AF4411" s="154"/>
      <c r="AG4411" s="63">
        <f t="shared" si="1335"/>
        <v>0</v>
      </c>
      <c r="AH4411" s="56">
        <f t="shared" si="1336"/>
        <v>0</v>
      </c>
      <c r="AI4411" s="56">
        <f t="shared" si="1337"/>
        <v>0</v>
      </c>
      <c r="AJ4411" s="56">
        <f t="shared" si="1338"/>
        <v>0</v>
      </c>
      <c r="AK4411" s="56">
        <f t="shared" si="1339"/>
        <v>0</v>
      </c>
      <c r="AL4411" s="56">
        <f t="shared" si="1340"/>
        <v>0</v>
      </c>
      <c r="AM4411" s="56">
        <f t="shared" si="1341"/>
        <v>0</v>
      </c>
      <c r="AN4411" s="56">
        <f t="shared" si="1342"/>
        <v>0</v>
      </c>
      <c r="AO4411" s="56">
        <f t="shared" si="1343"/>
        <v>0</v>
      </c>
      <c r="AP4411" s="56">
        <f t="shared" si="1344"/>
        <v>0</v>
      </c>
      <c r="AQ4411" s="56">
        <f t="shared" si="1345"/>
        <v>0</v>
      </c>
      <c r="AR4411" s="86">
        <f t="shared" si="1346"/>
        <v>0</v>
      </c>
    </row>
    <row r="4412" spans="1:44" x14ac:dyDescent="0.25">
      <c r="A4412" s="178"/>
      <c r="B4412" s="55" t="str">
        <f>_xlfn.IFNA(VLOOKUP(A4412,'Ajánlatkérő(k) adatai'!$B$4:$C$205,2,0),"")</f>
        <v/>
      </c>
      <c r="C4412" s="178"/>
      <c r="D4412" s="55" t="str">
        <f>_xlfn.IFNA(VLOOKUP(C4412,'Számlafizető(k) adatai'!$C$4:$D$203,2,0),"")</f>
        <v/>
      </c>
      <c r="E4412" s="55" t="str">
        <f>_xlfn.IFNA(VLOOKUP(C4412,'Számlafizető(k) adatai'!$C$4:$M$203,11,0),"")</f>
        <v/>
      </c>
      <c r="F4412" s="178"/>
      <c r="G4412" s="178"/>
      <c r="H4412" s="178"/>
      <c r="I4412" s="55" t="str">
        <f>IF(F4412="","",VLOOKUP(LEFT(F4412,5),'Technikai cellák'!B:C,2,0))</f>
        <v/>
      </c>
      <c r="J4412" s="55" t="str">
        <f>IF(F4412="","",VLOOKUP(I4412,'Technikai cellák'!$C$1:$D$12,2,0))</f>
        <v/>
      </c>
      <c r="K4412" s="179"/>
      <c r="L4412" s="67" t="str">
        <f t="shared" si="1329"/>
        <v/>
      </c>
      <c r="M4412" s="68">
        <f t="shared" si="1330"/>
        <v>0</v>
      </c>
      <c r="N4412" s="66">
        <f t="shared" si="1331"/>
        <v>0</v>
      </c>
      <c r="O4412" s="152"/>
      <c r="P4412" s="172">
        <f t="shared" si="1328"/>
        <v>0</v>
      </c>
      <c r="Q4412" s="69">
        <f t="shared" si="1332"/>
        <v>0</v>
      </c>
      <c r="R4412" s="62">
        <f t="shared" si="1333"/>
        <v>0</v>
      </c>
      <c r="S4412" s="153"/>
      <c r="T4412" s="118" t="str">
        <f t="shared" si="1334"/>
        <v/>
      </c>
      <c r="U4412" s="154"/>
      <c r="V4412" s="154"/>
      <c r="W4412" s="154"/>
      <c r="X4412" s="154"/>
      <c r="Y4412" s="154"/>
      <c r="Z4412" s="154"/>
      <c r="AA4412" s="154"/>
      <c r="AB4412" s="154"/>
      <c r="AC4412" s="154"/>
      <c r="AD4412" s="154"/>
      <c r="AE4412" s="154"/>
      <c r="AF4412" s="154"/>
      <c r="AG4412" s="63">
        <f t="shared" si="1335"/>
        <v>0</v>
      </c>
      <c r="AH4412" s="56">
        <f t="shared" si="1336"/>
        <v>0</v>
      </c>
      <c r="AI4412" s="56">
        <f t="shared" si="1337"/>
        <v>0</v>
      </c>
      <c r="AJ4412" s="56">
        <f t="shared" si="1338"/>
        <v>0</v>
      </c>
      <c r="AK4412" s="56">
        <f t="shared" si="1339"/>
        <v>0</v>
      </c>
      <c r="AL4412" s="56">
        <f t="shared" si="1340"/>
        <v>0</v>
      </c>
      <c r="AM4412" s="56">
        <f t="shared" si="1341"/>
        <v>0</v>
      </c>
      <c r="AN4412" s="56">
        <f t="shared" si="1342"/>
        <v>0</v>
      </c>
      <c r="AO4412" s="56">
        <f t="shared" si="1343"/>
        <v>0</v>
      </c>
      <c r="AP4412" s="56">
        <f t="shared" si="1344"/>
        <v>0</v>
      </c>
      <c r="AQ4412" s="56">
        <f t="shared" si="1345"/>
        <v>0</v>
      </c>
      <c r="AR4412" s="86">
        <f t="shared" si="1346"/>
        <v>0</v>
      </c>
    </row>
    <row r="4413" spans="1:44" x14ac:dyDescent="0.25">
      <c r="A4413" s="178"/>
      <c r="B4413" s="55" t="str">
        <f>_xlfn.IFNA(VLOOKUP(A4413,'Ajánlatkérő(k) adatai'!$B$4:$C$205,2,0),"")</f>
        <v/>
      </c>
      <c r="C4413" s="178"/>
      <c r="D4413" s="55" t="str">
        <f>_xlfn.IFNA(VLOOKUP(C4413,'Számlafizető(k) adatai'!$C$4:$D$203,2,0),"")</f>
        <v/>
      </c>
      <c r="E4413" s="55" t="str">
        <f>_xlfn.IFNA(VLOOKUP(C4413,'Számlafizető(k) adatai'!$C$4:$M$203,11,0),"")</f>
        <v/>
      </c>
      <c r="F4413" s="178"/>
      <c r="G4413" s="178"/>
      <c r="H4413" s="178"/>
      <c r="I4413" s="55" t="str">
        <f>IF(F4413="","",VLOOKUP(LEFT(F4413,5),'Technikai cellák'!B:C,2,0))</f>
        <v/>
      </c>
      <c r="J4413" s="55" t="str">
        <f>IF(F4413="","",VLOOKUP(I4413,'Technikai cellák'!$C$1:$D$12,2,0))</f>
        <v/>
      </c>
      <c r="K4413" s="179"/>
      <c r="L4413" s="67" t="str">
        <f t="shared" si="1329"/>
        <v/>
      </c>
      <c r="M4413" s="68">
        <f t="shared" si="1330"/>
        <v>0</v>
      </c>
      <c r="N4413" s="66">
        <f t="shared" si="1331"/>
        <v>0</v>
      </c>
      <c r="O4413" s="152"/>
      <c r="P4413" s="172">
        <f t="shared" si="1328"/>
        <v>0</v>
      </c>
      <c r="Q4413" s="69">
        <f t="shared" si="1332"/>
        <v>0</v>
      </c>
      <c r="R4413" s="62">
        <f t="shared" si="1333"/>
        <v>0</v>
      </c>
      <c r="S4413" s="153"/>
      <c r="T4413" s="118" t="str">
        <f t="shared" si="1334"/>
        <v/>
      </c>
      <c r="U4413" s="154"/>
      <c r="V4413" s="154"/>
      <c r="W4413" s="154"/>
      <c r="X4413" s="154"/>
      <c r="Y4413" s="154"/>
      <c r="Z4413" s="154"/>
      <c r="AA4413" s="154"/>
      <c r="AB4413" s="154"/>
      <c r="AC4413" s="154"/>
      <c r="AD4413" s="154"/>
      <c r="AE4413" s="154"/>
      <c r="AF4413" s="154"/>
      <c r="AG4413" s="63">
        <f t="shared" si="1335"/>
        <v>0</v>
      </c>
      <c r="AH4413" s="56">
        <f t="shared" si="1336"/>
        <v>0</v>
      </c>
      <c r="AI4413" s="56">
        <f t="shared" si="1337"/>
        <v>0</v>
      </c>
      <c r="AJ4413" s="56">
        <f t="shared" si="1338"/>
        <v>0</v>
      </c>
      <c r="AK4413" s="56">
        <f t="shared" si="1339"/>
        <v>0</v>
      </c>
      <c r="AL4413" s="56">
        <f t="shared" si="1340"/>
        <v>0</v>
      </c>
      <c r="AM4413" s="56">
        <f t="shared" si="1341"/>
        <v>0</v>
      </c>
      <c r="AN4413" s="56">
        <f t="shared" si="1342"/>
        <v>0</v>
      </c>
      <c r="AO4413" s="56">
        <f t="shared" si="1343"/>
        <v>0</v>
      </c>
      <c r="AP4413" s="56">
        <f t="shared" si="1344"/>
        <v>0</v>
      </c>
      <c r="AQ4413" s="56">
        <f t="shared" si="1345"/>
        <v>0</v>
      </c>
      <c r="AR4413" s="86">
        <f t="shared" si="1346"/>
        <v>0</v>
      </c>
    </row>
    <row r="4414" spans="1:44" x14ac:dyDescent="0.25">
      <c r="A4414" s="178"/>
      <c r="B4414" s="55" t="str">
        <f>_xlfn.IFNA(VLOOKUP(A4414,'Ajánlatkérő(k) adatai'!$B$4:$C$205,2,0),"")</f>
        <v/>
      </c>
      <c r="C4414" s="178"/>
      <c r="D4414" s="55" t="str">
        <f>_xlfn.IFNA(VLOOKUP(C4414,'Számlafizető(k) adatai'!$C$4:$D$203,2,0),"")</f>
        <v/>
      </c>
      <c r="E4414" s="55" t="str">
        <f>_xlfn.IFNA(VLOOKUP(C4414,'Számlafizető(k) adatai'!$C$4:$M$203,11,0),"")</f>
        <v/>
      </c>
      <c r="F4414" s="178"/>
      <c r="G4414" s="178"/>
      <c r="H4414" s="178"/>
      <c r="I4414" s="55" t="str">
        <f>IF(F4414="","",VLOOKUP(LEFT(F4414,5),'Technikai cellák'!B:C,2,0))</f>
        <v/>
      </c>
      <c r="J4414" s="55" t="str">
        <f>IF(F4414="","",VLOOKUP(I4414,'Technikai cellák'!$C$1:$D$12,2,0))</f>
        <v/>
      </c>
      <c r="K4414" s="179"/>
      <c r="L4414" s="67" t="str">
        <f t="shared" si="1329"/>
        <v/>
      </c>
      <c r="M4414" s="68">
        <f t="shared" si="1330"/>
        <v>0</v>
      </c>
      <c r="N4414" s="66">
        <f t="shared" si="1331"/>
        <v>0</v>
      </c>
      <c r="O4414" s="152"/>
      <c r="P4414" s="172">
        <f t="shared" si="1328"/>
        <v>0</v>
      </c>
      <c r="Q4414" s="69">
        <f t="shared" si="1332"/>
        <v>0</v>
      </c>
      <c r="R4414" s="62">
        <f t="shared" si="1333"/>
        <v>0</v>
      </c>
      <c r="S4414" s="153"/>
      <c r="T4414" s="118" t="str">
        <f t="shared" si="1334"/>
        <v/>
      </c>
      <c r="U4414" s="154"/>
      <c r="V4414" s="154"/>
      <c r="W4414" s="154"/>
      <c r="X4414" s="154"/>
      <c r="Y4414" s="154"/>
      <c r="Z4414" s="154"/>
      <c r="AA4414" s="154"/>
      <c r="AB4414" s="154"/>
      <c r="AC4414" s="154"/>
      <c r="AD4414" s="154"/>
      <c r="AE4414" s="154"/>
      <c r="AF4414" s="154"/>
      <c r="AG4414" s="63">
        <f t="shared" si="1335"/>
        <v>0</v>
      </c>
      <c r="AH4414" s="56">
        <f t="shared" si="1336"/>
        <v>0</v>
      </c>
      <c r="AI4414" s="56">
        <f t="shared" si="1337"/>
        <v>0</v>
      </c>
      <c r="AJ4414" s="56">
        <f t="shared" si="1338"/>
        <v>0</v>
      </c>
      <c r="AK4414" s="56">
        <f t="shared" si="1339"/>
        <v>0</v>
      </c>
      <c r="AL4414" s="56">
        <f t="shared" si="1340"/>
        <v>0</v>
      </c>
      <c r="AM4414" s="56">
        <f t="shared" si="1341"/>
        <v>0</v>
      </c>
      <c r="AN4414" s="56">
        <f t="shared" si="1342"/>
        <v>0</v>
      </c>
      <c r="AO4414" s="56">
        <f t="shared" si="1343"/>
        <v>0</v>
      </c>
      <c r="AP4414" s="56">
        <f t="shared" si="1344"/>
        <v>0</v>
      </c>
      <c r="AQ4414" s="56">
        <f t="shared" si="1345"/>
        <v>0</v>
      </c>
      <c r="AR4414" s="86">
        <f t="shared" si="1346"/>
        <v>0</v>
      </c>
    </row>
    <row r="4415" spans="1:44" x14ac:dyDescent="0.25">
      <c r="A4415" s="178"/>
      <c r="B4415" s="55" t="str">
        <f>_xlfn.IFNA(VLOOKUP(A4415,'Ajánlatkérő(k) adatai'!$B$4:$C$205,2,0),"")</f>
        <v/>
      </c>
      <c r="C4415" s="178"/>
      <c r="D4415" s="55" t="str">
        <f>_xlfn.IFNA(VLOOKUP(C4415,'Számlafizető(k) adatai'!$C$4:$D$203,2,0),"")</f>
        <v/>
      </c>
      <c r="E4415" s="55" t="str">
        <f>_xlfn.IFNA(VLOOKUP(C4415,'Számlafizető(k) adatai'!$C$4:$M$203,11,0),"")</f>
        <v/>
      </c>
      <c r="F4415" s="178"/>
      <c r="G4415" s="178"/>
      <c r="H4415" s="178"/>
      <c r="I4415" s="55" t="str">
        <f>IF(F4415="","",VLOOKUP(LEFT(F4415,5),'Technikai cellák'!B:C,2,0))</f>
        <v/>
      </c>
      <c r="J4415" s="55" t="str">
        <f>IF(F4415="","",VLOOKUP(I4415,'Technikai cellák'!$C$1:$D$12,2,0))</f>
        <v/>
      </c>
      <c r="K4415" s="179"/>
      <c r="L4415" s="67" t="str">
        <f t="shared" si="1329"/>
        <v/>
      </c>
      <c r="M4415" s="68">
        <f t="shared" si="1330"/>
        <v>0</v>
      </c>
      <c r="N4415" s="66">
        <f t="shared" si="1331"/>
        <v>0</v>
      </c>
      <c r="O4415" s="152"/>
      <c r="P4415" s="172">
        <f t="shared" si="1328"/>
        <v>0</v>
      </c>
      <c r="Q4415" s="69">
        <f t="shared" si="1332"/>
        <v>0</v>
      </c>
      <c r="R4415" s="62">
        <f t="shared" si="1333"/>
        <v>0</v>
      </c>
      <c r="S4415" s="153"/>
      <c r="T4415" s="118" t="str">
        <f t="shared" si="1334"/>
        <v/>
      </c>
      <c r="U4415" s="154"/>
      <c r="V4415" s="154"/>
      <c r="W4415" s="154"/>
      <c r="X4415" s="154"/>
      <c r="Y4415" s="154"/>
      <c r="Z4415" s="154"/>
      <c r="AA4415" s="154"/>
      <c r="AB4415" s="154"/>
      <c r="AC4415" s="154"/>
      <c r="AD4415" s="154"/>
      <c r="AE4415" s="154"/>
      <c r="AF4415" s="154"/>
      <c r="AG4415" s="63">
        <f t="shared" si="1335"/>
        <v>0</v>
      </c>
      <c r="AH4415" s="56">
        <f t="shared" si="1336"/>
        <v>0</v>
      </c>
      <c r="AI4415" s="56">
        <f t="shared" si="1337"/>
        <v>0</v>
      </c>
      <c r="AJ4415" s="56">
        <f t="shared" si="1338"/>
        <v>0</v>
      </c>
      <c r="AK4415" s="56">
        <f t="shared" si="1339"/>
        <v>0</v>
      </c>
      <c r="AL4415" s="56">
        <f t="shared" si="1340"/>
        <v>0</v>
      </c>
      <c r="AM4415" s="56">
        <f t="shared" si="1341"/>
        <v>0</v>
      </c>
      <c r="AN4415" s="56">
        <f t="shared" si="1342"/>
        <v>0</v>
      </c>
      <c r="AO4415" s="56">
        <f t="shared" si="1343"/>
        <v>0</v>
      </c>
      <c r="AP4415" s="56">
        <f t="shared" si="1344"/>
        <v>0</v>
      </c>
      <c r="AQ4415" s="56">
        <f t="shared" si="1345"/>
        <v>0</v>
      </c>
      <c r="AR4415" s="86">
        <f t="shared" si="1346"/>
        <v>0</v>
      </c>
    </row>
    <row r="4416" spans="1:44" x14ac:dyDescent="0.25">
      <c r="A4416" s="178"/>
      <c r="B4416" s="55" t="str">
        <f>_xlfn.IFNA(VLOOKUP(A4416,'Ajánlatkérő(k) adatai'!$B$4:$C$205,2,0),"")</f>
        <v/>
      </c>
      <c r="C4416" s="178"/>
      <c r="D4416" s="55" t="str">
        <f>_xlfn.IFNA(VLOOKUP(C4416,'Számlafizető(k) adatai'!$C$4:$D$203,2,0),"")</f>
        <v/>
      </c>
      <c r="E4416" s="55" t="str">
        <f>_xlfn.IFNA(VLOOKUP(C4416,'Számlafizető(k) adatai'!$C$4:$M$203,11,0),"")</f>
        <v/>
      </c>
      <c r="F4416" s="178"/>
      <c r="G4416" s="178"/>
      <c r="H4416" s="178"/>
      <c r="I4416" s="55" t="str">
        <f>IF(F4416="","",VLOOKUP(LEFT(F4416,5),'Technikai cellák'!B:C,2,0))</f>
        <v/>
      </c>
      <c r="J4416" s="55" t="str">
        <f>IF(F4416="","",VLOOKUP(I4416,'Technikai cellák'!$C$1:$D$12,2,0))</f>
        <v/>
      </c>
      <c r="K4416" s="179"/>
      <c r="L4416" s="67" t="str">
        <f t="shared" si="1329"/>
        <v/>
      </c>
      <c r="M4416" s="68">
        <f t="shared" si="1330"/>
        <v>0</v>
      </c>
      <c r="N4416" s="66">
        <f t="shared" si="1331"/>
        <v>0</v>
      </c>
      <c r="O4416" s="152"/>
      <c r="P4416" s="172">
        <f t="shared" si="1328"/>
        <v>0</v>
      </c>
      <c r="Q4416" s="69">
        <f t="shared" si="1332"/>
        <v>0</v>
      </c>
      <c r="R4416" s="62">
        <f t="shared" si="1333"/>
        <v>0</v>
      </c>
      <c r="S4416" s="153"/>
      <c r="T4416" s="118" t="str">
        <f t="shared" si="1334"/>
        <v/>
      </c>
      <c r="U4416" s="154"/>
      <c r="V4416" s="154"/>
      <c r="W4416" s="154"/>
      <c r="X4416" s="154"/>
      <c r="Y4416" s="154"/>
      <c r="Z4416" s="154"/>
      <c r="AA4416" s="154"/>
      <c r="AB4416" s="154"/>
      <c r="AC4416" s="154"/>
      <c r="AD4416" s="154"/>
      <c r="AE4416" s="154"/>
      <c r="AF4416" s="154"/>
      <c r="AG4416" s="63">
        <f t="shared" si="1335"/>
        <v>0</v>
      </c>
      <c r="AH4416" s="56">
        <f t="shared" si="1336"/>
        <v>0</v>
      </c>
      <c r="AI4416" s="56">
        <f t="shared" si="1337"/>
        <v>0</v>
      </c>
      <c r="AJ4416" s="56">
        <f t="shared" si="1338"/>
        <v>0</v>
      </c>
      <c r="AK4416" s="56">
        <f t="shared" si="1339"/>
        <v>0</v>
      </c>
      <c r="AL4416" s="56">
        <f t="shared" si="1340"/>
        <v>0</v>
      </c>
      <c r="AM4416" s="56">
        <f t="shared" si="1341"/>
        <v>0</v>
      </c>
      <c r="AN4416" s="56">
        <f t="shared" si="1342"/>
        <v>0</v>
      </c>
      <c r="AO4416" s="56">
        <f t="shared" si="1343"/>
        <v>0</v>
      </c>
      <c r="AP4416" s="56">
        <f t="shared" si="1344"/>
        <v>0</v>
      </c>
      <c r="AQ4416" s="56">
        <f t="shared" si="1345"/>
        <v>0</v>
      </c>
      <c r="AR4416" s="86">
        <f t="shared" si="1346"/>
        <v>0</v>
      </c>
    </row>
    <row r="4417" spans="1:44" x14ac:dyDescent="0.25">
      <c r="A4417" s="178"/>
      <c r="B4417" s="55" t="str">
        <f>_xlfn.IFNA(VLOOKUP(A4417,'Ajánlatkérő(k) adatai'!$B$4:$C$205,2,0),"")</f>
        <v/>
      </c>
      <c r="C4417" s="178"/>
      <c r="D4417" s="55" t="str">
        <f>_xlfn.IFNA(VLOOKUP(C4417,'Számlafizető(k) adatai'!$C$4:$D$203,2,0),"")</f>
        <v/>
      </c>
      <c r="E4417" s="55" t="str">
        <f>_xlfn.IFNA(VLOOKUP(C4417,'Számlafizető(k) adatai'!$C$4:$M$203,11,0),"")</f>
        <v/>
      </c>
      <c r="F4417" s="178"/>
      <c r="G4417" s="178"/>
      <c r="H4417" s="178"/>
      <c r="I4417" s="55" t="str">
        <f>IF(F4417="","",VLOOKUP(LEFT(F4417,5),'Technikai cellák'!B:C,2,0))</f>
        <v/>
      </c>
      <c r="J4417" s="55" t="str">
        <f>IF(F4417="","",VLOOKUP(I4417,'Technikai cellák'!$C$1:$D$12,2,0))</f>
        <v/>
      </c>
      <c r="K4417" s="179"/>
      <c r="L4417" s="67" t="str">
        <f t="shared" si="1329"/>
        <v/>
      </c>
      <c r="M4417" s="68">
        <f t="shared" si="1330"/>
        <v>0</v>
      </c>
      <c r="N4417" s="66">
        <f t="shared" si="1331"/>
        <v>0</v>
      </c>
      <c r="O4417" s="152"/>
      <c r="P4417" s="172">
        <f t="shared" si="1328"/>
        <v>0</v>
      </c>
      <c r="Q4417" s="69">
        <f t="shared" si="1332"/>
        <v>0</v>
      </c>
      <c r="R4417" s="62">
        <f t="shared" si="1333"/>
        <v>0</v>
      </c>
      <c r="S4417" s="153"/>
      <c r="T4417" s="118" t="str">
        <f t="shared" si="1334"/>
        <v/>
      </c>
      <c r="U4417" s="154"/>
      <c r="V4417" s="154"/>
      <c r="W4417" s="154"/>
      <c r="X4417" s="154"/>
      <c r="Y4417" s="154"/>
      <c r="Z4417" s="154"/>
      <c r="AA4417" s="154"/>
      <c r="AB4417" s="154"/>
      <c r="AC4417" s="154"/>
      <c r="AD4417" s="154"/>
      <c r="AE4417" s="154"/>
      <c r="AF4417" s="154"/>
      <c r="AG4417" s="63">
        <f t="shared" si="1335"/>
        <v>0</v>
      </c>
      <c r="AH4417" s="56">
        <f t="shared" si="1336"/>
        <v>0</v>
      </c>
      <c r="AI4417" s="56">
        <f t="shared" si="1337"/>
        <v>0</v>
      </c>
      <c r="AJ4417" s="56">
        <f t="shared" si="1338"/>
        <v>0</v>
      </c>
      <c r="AK4417" s="56">
        <f t="shared" si="1339"/>
        <v>0</v>
      </c>
      <c r="AL4417" s="56">
        <f t="shared" si="1340"/>
        <v>0</v>
      </c>
      <c r="AM4417" s="56">
        <f t="shared" si="1341"/>
        <v>0</v>
      </c>
      <c r="AN4417" s="56">
        <f t="shared" si="1342"/>
        <v>0</v>
      </c>
      <c r="AO4417" s="56">
        <f t="shared" si="1343"/>
        <v>0</v>
      </c>
      <c r="AP4417" s="56">
        <f t="shared" si="1344"/>
        <v>0</v>
      </c>
      <c r="AQ4417" s="56">
        <f t="shared" si="1345"/>
        <v>0</v>
      </c>
      <c r="AR4417" s="86">
        <f t="shared" si="1346"/>
        <v>0</v>
      </c>
    </row>
    <row r="4418" spans="1:44" x14ac:dyDescent="0.25">
      <c r="A4418" s="178"/>
      <c r="B4418" s="55" t="str">
        <f>_xlfn.IFNA(VLOOKUP(A4418,'Ajánlatkérő(k) adatai'!$B$4:$C$205,2,0),"")</f>
        <v/>
      </c>
      <c r="C4418" s="178"/>
      <c r="D4418" s="55" t="str">
        <f>_xlfn.IFNA(VLOOKUP(C4418,'Számlafizető(k) adatai'!$C$4:$D$203,2,0),"")</f>
        <v/>
      </c>
      <c r="E4418" s="55" t="str">
        <f>_xlfn.IFNA(VLOOKUP(C4418,'Számlafizető(k) adatai'!$C$4:$M$203,11,0),"")</f>
        <v/>
      </c>
      <c r="F4418" s="178"/>
      <c r="G4418" s="178"/>
      <c r="H4418" s="178"/>
      <c r="I4418" s="55" t="str">
        <f>IF(F4418="","",VLOOKUP(LEFT(F4418,5),'Technikai cellák'!B:C,2,0))</f>
        <v/>
      </c>
      <c r="J4418" s="55" t="str">
        <f>IF(F4418="","",VLOOKUP(I4418,'Technikai cellák'!$C$1:$D$12,2,0))</f>
        <v/>
      </c>
      <c r="K4418" s="179"/>
      <c r="L4418" s="67" t="str">
        <f t="shared" si="1329"/>
        <v/>
      </c>
      <c r="M4418" s="68">
        <f t="shared" si="1330"/>
        <v>0</v>
      </c>
      <c r="N4418" s="66">
        <f t="shared" si="1331"/>
        <v>0</v>
      </c>
      <c r="O4418" s="152"/>
      <c r="P4418" s="172">
        <f t="shared" si="1328"/>
        <v>0</v>
      </c>
      <c r="Q4418" s="69">
        <f t="shared" si="1332"/>
        <v>0</v>
      </c>
      <c r="R4418" s="62">
        <f t="shared" si="1333"/>
        <v>0</v>
      </c>
      <c r="S4418" s="153"/>
      <c r="T4418" s="118" t="str">
        <f t="shared" si="1334"/>
        <v/>
      </c>
      <c r="U4418" s="154"/>
      <c r="V4418" s="154"/>
      <c r="W4418" s="154"/>
      <c r="X4418" s="154"/>
      <c r="Y4418" s="154"/>
      <c r="Z4418" s="154"/>
      <c r="AA4418" s="154"/>
      <c r="AB4418" s="154"/>
      <c r="AC4418" s="154"/>
      <c r="AD4418" s="154"/>
      <c r="AE4418" s="154"/>
      <c r="AF4418" s="154"/>
      <c r="AG4418" s="63">
        <f t="shared" si="1335"/>
        <v>0</v>
      </c>
      <c r="AH4418" s="56">
        <f t="shared" si="1336"/>
        <v>0</v>
      </c>
      <c r="AI4418" s="56">
        <f t="shared" si="1337"/>
        <v>0</v>
      </c>
      <c r="AJ4418" s="56">
        <f t="shared" si="1338"/>
        <v>0</v>
      </c>
      <c r="AK4418" s="56">
        <f t="shared" si="1339"/>
        <v>0</v>
      </c>
      <c r="AL4418" s="56">
        <f t="shared" si="1340"/>
        <v>0</v>
      </c>
      <c r="AM4418" s="56">
        <f t="shared" si="1341"/>
        <v>0</v>
      </c>
      <c r="AN4418" s="56">
        <f t="shared" si="1342"/>
        <v>0</v>
      </c>
      <c r="AO4418" s="56">
        <f t="shared" si="1343"/>
        <v>0</v>
      </c>
      <c r="AP4418" s="56">
        <f t="shared" si="1344"/>
        <v>0</v>
      </c>
      <c r="AQ4418" s="56">
        <f t="shared" si="1345"/>
        <v>0</v>
      </c>
      <c r="AR4418" s="86">
        <f t="shared" si="1346"/>
        <v>0</v>
      </c>
    </row>
    <row r="4419" spans="1:44" x14ac:dyDescent="0.25">
      <c r="A4419" s="178"/>
      <c r="B4419" s="55" t="str">
        <f>_xlfn.IFNA(VLOOKUP(A4419,'Ajánlatkérő(k) adatai'!$B$4:$C$205,2,0),"")</f>
        <v/>
      </c>
      <c r="C4419" s="178"/>
      <c r="D4419" s="55" t="str">
        <f>_xlfn.IFNA(VLOOKUP(C4419,'Számlafizető(k) adatai'!$C$4:$D$203,2,0),"")</f>
        <v/>
      </c>
      <c r="E4419" s="55" t="str">
        <f>_xlfn.IFNA(VLOOKUP(C4419,'Számlafizető(k) adatai'!$C$4:$M$203,11,0),"")</f>
        <v/>
      </c>
      <c r="F4419" s="178"/>
      <c r="G4419" s="178"/>
      <c r="H4419" s="178"/>
      <c r="I4419" s="55" t="str">
        <f>IF(F4419="","",VLOOKUP(LEFT(F4419,5),'Technikai cellák'!B:C,2,0))</f>
        <v/>
      </c>
      <c r="J4419" s="55" t="str">
        <f>IF(F4419="","",VLOOKUP(I4419,'Technikai cellák'!$C$1:$D$12,2,0))</f>
        <v/>
      </c>
      <c r="K4419" s="179"/>
      <c r="L4419" s="67" t="str">
        <f t="shared" si="1329"/>
        <v/>
      </c>
      <c r="M4419" s="68">
        <f t="shared" si="1330"/>
        <v>0</v>
      </c>
      <c r="N4419" s="66">
        <f t="shared" si="1331"/>
        <v>0</v>
      </c>
      <c r="O4419" s="152"/>
      <c r="P4419" s="172">
        <f t="shared" si="1328"/>
        <v>0</v>
      </c>
      <c r="Q4419" s="69">
        <f t="shared" si="1332"/>
        <v>0</v>
      </c>
      <c r="R4419" s="62">
        <f t="shared" si="1333"/>
        <v>0</v>
      </c>
      <c r="S4419" s="153"/>
      <c r="T4419" s="118" t="str">
        <f t="shared" si="1334"/>
        <v/>
      </c>
      <c r="U4419" s="154"/>
      <c r="V4419" s="154"/>
      <c r="W4419" s="154"/>
      <c r="X4419" s="154"/>
      <c r="Y4419" s="154"/>
      <c r="Z4419" s="154"/>
      <c r="AA4419" s="154"/>
      <c r="AB4419" s="154"/>
      <c r="AC4419" s="154"/>
      <c r="AD4419" s="154"/>
      <c r="AE4419" s="154"/>
      <c r="AF4419" s="154"/>
      <c r="AG4419" s="63">
        <f t="shared" si="1335"/>
        <v>0</v>
      </c>
      <c r="AH4419" s="56">
        <f t="shared" si="1336"/>
        <v>0</v>
      </c>
      <c r="AI4419" s="56">
        <f t="shared" si="1337"/>
        <v>0</v>
      </c>
      <c r="AJ4419" s="56">
        <f t="shared" si="1338"/>
        <v>0</v>
      </c>
      <c r="AK4419" s="56">
        <f t="shared" si="1339"/>
        <v>0</v>
      </c>
      <c r="AL4419" s="56">
        <f t="shared" si="1340"/>
        <v>0</v>
      </c>
      <c r="AM4419" s="56">
        <f t="shared" si="1341"/>
        <v>0</v>
      </c>
      <c r="AN4419" s="56">
        <f t="shared" si="1342"/>
        <v>0</v>
      </c>
      <c r="AO4419" s="56">
        <f t="shared" si="1343"/>
        <v>0</v>
      </c>
      <c r="AP4419" s="56">
        <f t="shared" si="1344"/>
        <v>0</v>
      </c>
      <c r="AQ4419" s="56">
        <f t="shared" si="1345"/>
        <v>0</v>
      </c>
      <c r="AR4419" s="86">
        <f t="shared" si="1346"/>
        <v>0</v>
      </c>
    </row>
    <row r="4420" spans="1:44" x14ac:dyDescent="0.25">
      <c r="A4420" s="178"/>
      <c r="B4420" s="55" t="str">
        <f>_xlfn.IFNA(VLOOKUP(A4420,'Ajánlatkérő(k) adatai'!$B$4:$C$205,2,0),"")</f>
        <v/>
      </c>
      <c r="C4420" s="178"/>
      <c r="D4420" s="55" t="str">
        <f>_xlfn.IFNA(VLOOKUP(C4420,'Számlafizető(k) adatai'!$C$4:$D$203,2,0),"")</f>
        <v/>
      </c>
      <c r="E4420" s="55" t="str">
        <f>_xlfn.IFNA(VLOOKUP(C4420,'Számlafizető(k) adatai'!$C$4:$M$203,11,0),"")</f>
        <v/>
      </c>
      <c r="F4420" s="178"/>
      <c r="G4420" s="178"/>
      <c r="H4420" s="178"/>
      <c r="I4420" s="55" t="str">
        <f>IF(F4420="","",VLOOKUP(LEFT(F4420,5),'Technikai cellák'!B:C,2,0))</f>
        <v/>
      </c>
      <c r="J4420" s="55" t="str">
        <f>IF(F4420="","",VLOOKUP(I4420,'Technikai cellák'!$C$1:$D$12,2,0))</f>
        <v/>
      </c>
      <c r="K4420" s="179"/>
      <c r="L4420" s="67" t="str">
        <f t="shared" si="1329"/>
        <v/>
      </c>
      <c r="M4420" s="68">
        <f t="shared" si="1330"/>
        <v>0</v>
      </c>
      <c r="N4420" s="66">
        <f t="shared" si="1331"/>
        <v>0</v>
      </c>
      <c r="O4420" s="152"/>
      <c r="P4420" s="172">
        <f t="shared" si="1328"/>
        <v>0</v>
      </c>
      <c r="Q4420" s="69">
        <f t="shared" si="1332"/>
        <v>0</v>
      </c>
      <c r="R4420" s="62">
        <f t="shared" si="1333"/>
        <v>0</v>
      </c>
      <c r="S4420" s="153"/>
      <c r="T4420" s="118" t="str">
        <f t="shared" si="1334"/>
        <v/>
      </c>
      <c r="U4420" s="154"/>
      <c r="V4420" s="154"/>
      <c r="W4420" s="154"/>
      <c r="X4420" s="154"/>
      <c r="Y4420" s="154"/>
      <c r="Z4420" s="154"/>
      <c r="AA4420" s="154"/>
      <c r="AB4420" s="154"/>
      <c r="AC4420" s="154"/>
      <c r="AD4420" s="154"/>
      <c r="AE4420" s="154"/>
      <c r="AF4420" s="154"/>
      <c r="AG4420" s="63">
        <f t="shared" si="1335"/>
        <v>0</v>
      </c>
      <c r="AH4420" s="56">
        <f t="shared" si="1336"/>
        <v>0</v>
      </c>
      <c r="AI4420" s="56">
        <f t="shared" si="1337"/>
        <v>0</v>
      </c>
      <c r="AJ4420" s="56">
        <f t="shared" si="1338"/>
        <v>0</v>
      </c>
      <c r="AK4420" s="56">
        <f t="shared" si="1339"/>
        <v>0</v>
      </c>
      <c r="AL4420" s="56">
        <f t="shared" si="1340"/>
        <v>0</v>
      </c>
      <c r="AM4420" s="56">
        <f t="shared" si="1341"/>
        <v>0</v>
      </c>
      <c r="AN4420" s="56">
        <f t="shared" si="1342"/>
        <v>0</v>
      </c>
      <c r="AO4420" s="56">
        <f t="shared" si="1343"/>
        <v>0</v>
      </c>
      <c r="AP4420" s="56">
        <f t="shared" si="1344"/>
        <v>0</v>
      </c>
      <c r="AQ4420" s="56">
        <f t="shared" si="1345"/>
        <v>0</v>
      </c>
      <c r="AR4420" s="86">
        <f t="shared" si="1346"/>
        <v>0</v>
      </c>
    </row>
    <row r="4421" spans="1:44" x14ac:dyDescent="0.25">
      <c r="A4421" s="178"/>
      <c r="B4421" s="55" t="str">
        <f>_xlfn.IFNA(VLOOKUP(A4421,'Ajánlatkérő(k) adatai'!$B$4:$C$205,2,0),"")</f>
        <v/>
      </c>
      <c r="C4421" s="178"/>
      <c r="D4421" s="55" t="str">
        <f>_xlfn.IFNA(VLOOKUP(C4421,'Számlafizető(k) adatai'!$C$4:$D$203,2,0),"")</f>
        <v/>
      </c>
      <c r="E4421" s="55" t="str">
        <f>_xlfn.IFNA(VLOOKUP(C4421,'Számlafizető(k) adatai'!$C$4:$M$203,11,0),"")</f>
        <v/>
      </c>
      <c r="F4421" s="178"/>
      <c r="G4421" s="178"/>
      <c r="H4421" s="178"/>
      <c r="I4421" s="55" t="str">
        <f>IF(F4421="","",VLOOKUP(LEFT(F4421,5),'Technikai cellák'!B:C,2,0))</f>
        <v/>
      </c>
      <c r="J4421" s="55" t="str">
        <f>IF(F4421="","",VLOOKUP(I4421,'Technikai cellák'!$C$1:$D$12,2,0))</f>
        <v/>
      </c>
      <c r="K4421" s="179"/>
      <c r="L4421" s="67" t="str">
        <f t="shared" si="1329"/>
        <v/>
      </c>
      <c r="M4421" s="68">
        <f t="shared" si="1330"/>
        <v>0</v>
      </c>
      <c r="N4421" s="66">
        <f t="shared" si="1331"/>
        <v>0</v>
      </c>
      <c r="O4421" s="152"/>
      <c r="P4421" s="172">
        <f t="shared" si="1328"/>
        <v>0</v>
      </c>
      <c r="Q4421" s="69">
        <f t="shared" si="1332"/>
        <v>0</v>
      </c>
      <c r="R4421" s="62">
        <f t="shared" si="1333"/>
        <v>0</v>
      </c>
      <c r="S4421" s="153"/>
      <c r="T4421" s="118" t="str">
        <f t="shared" si="1334"/>
        <v/>
      </c>
      <c r="U4421" s="154"/>
      <c r="V4421" s="154"/>
      <c r="W4421" s="154"/>
      <c r="X4421" s="154"/>
      <c r="Y4421" s="154"/>
      <c r="Z4421" s="154"/>
      <c r="AA4421" s="154"/>
      <c r="AB4421" s="154"/>
      <c r="AC4421" s="154"/>
      <c r="AD4421" s="154"/>
      <c r="AE4421" s="154"/>
      <c r="AF4421" s="154"/>
      <c r="AG4421" s="63">
        <f t="shared" si="1335"/>
        <v>0</v>
      </c>
      <c r="AH4421" s="56">
        <f t="shared" si="1336"/>
        <v>0</v>
      </c>
      <c r="AI4421" s="56">
        <f t="shared" si="1337"/>
        <v>0</v>
      </c>
      <c r="AJ4421" s="56">
        <f t="shared" si="1338"/>
        <v>0</v>
      </c>
      <c r="AK4421" s="56">
        <f t="shared" si="1339"/>
        <v>0</v>
      </c>
      <c r="AL4421" s="56">
        <f t="shared" si="1340"/>
        <v>0</v>
      </c>
      <c r="AM4421" s="56">
        <f t="shared" si="1341"/>
        <v>0</v>
      </c>
      <c r="AN4421" s="56">
        <f t="shared" si="1342"/>
        <v>0</v>
      </c>
      <c r="AO4421" s="56">
        <f t="shared" si="1343"/>
        <v>0</v>
      </c>
      <c r="AP4421" s="56">
        <f t="shared" si="1344"/>
        <v>0</v>
      </c>
      <c r="AQ4421" s="56">
        <f t="shared" si="1345"/>
        <v>0</v>
      </c>
      <c r="AR4421" s="86">
        <f t="shared" si="1346"/>
        <v>0</v>
      </c>
    </row>
    <row r="4422" spans="1:44" x14ac:dyDescent="0.25">
      <c r="A4422" s="178"/>
      <c r="B4422" s="55" t="str">
        <f>_xlfn.IFNA(VLOOKUP(A4422,'Ajánlatkérő(k) adatai'!$B$4:$C$205,2,0),"")</f>
        <v/>
      </c>
      <c r="C4422" s="178"/>
      <c r="D4422" s="55" t="str">
        <f>_xlfn.IFNA(VLOOKUP(C4422,'Számlafizető(k) adatai'!$C$4:$D$203,2,0),"")</f>
        <v/>
      </c>
      <c r="E4422" s="55" t="str">
        <f>_xlfn.IFNA(VLOOKUP(C4422,'Számlafizető(k) adatai'!$C$4:$M$203,11,0),"")</f>
        <v/>
      </c>
      <c r="F4422" s="178"/>
      <c r="G4422" s="178"/>
      <c r="H4422" s="178"/>
      <c r="I4422" s="55" t="str">
        <f>IF(F4422="","",VLOOKUP(LEFT(F4422,5),'Technikai cellák'!B:C,2,0))</f>
        <v/>
      </c>
      <c r="J4422" s="55" t="str">
        <f>IF(F4422="","",VLOOKUP(I4422,'Technikai cellák'!$C$1:$D$12,2,0))</f>
        <v/>
      </c>
      <c r="K4422" s="179"/>
      <c r="L4422" s="67" t="str">
        <f t="shared" si="1329"/>
        <v/>
      </c>
      <c r="M4422" s="68">
        <f t="shared" si="1330"/>
        <v>0</v>
      </c>
      <c r="N4422" s="66">
        <f t="shared" si="1331"/>
        <v>0</v>
      </c>
      <c r="O4422" s="152"/>
      <c r="P4422" s="172">
        <f t="shared" si="1328"/>
        <v>0</v>
      </c>
      <c r="Q4422" s="69">
        <f t="shared" si="1332"/>
        <v>0</v>
      </c>
      <c r="R4422" s="62">
        <f t="shared" si="1333"/>
        <v>0</v>
      </c>
      <c r="S4422" s="153"/>
      <c r="T4422" s="118" t="str">
        <f t="shared" si="1334"/>
        <v/>
      </c>
      <c r="U4422" s="154"/>
      <c r="V4422" s="154"/>
      <c r="W4422" s="154"/>
      <c r="X4422" s="154"/>
      <c r="Y4422" s="154"/>
      <c r="Z4422" s="154"/>
      <c r="AA4422" s="154"/>
      <c r="AB4422" s="154"/>
      <c r="AC4422" s="154"/>
      <c r="AD4422" s="154"/>
      <c r="AE4422" s="154"/>
      <c r="AF4422" s="154"/>
      <c r="AG4422" s="63">
        <f t="shared" si="1335"/>
        <v>0</v>
      </c>
      <c r="AH4422" s="56">
        <f t="shared" si="1336"/>
        <v>0</v>
      </c>
      <c r="AI4422" s="56">
        <f t="shared" si="1337"/>
        <v>0</v>
      </c>
      <c r="AJ4422" s="56">
        <f t="shared" si="1338"/>
        <v>0</v>
      </c>
      <c r="AK4422" s="56">
        <f t="shared" si="1339"/>
        <v>0</v>
      </c>
      <c r="AL4422" s="56">
        <f t="shared" si="1340"/>
        <v>0</v>
      </c>
      <c r="AM4422" s="56">
        <f t="shared" si="1341"/>
        <v>0</v>
      </c>
      <c r="AN4422" s="56">
        <f t="shared" si="1342"/>
        <v>0</v>
      </c>
      <c r="AO4422" s="56">
        <f t="shared" si="1343"/>
        <v>0</v>
      </c>
      <c r="AP4422" s="56">
        <f t="shared" si="1344"/>
        <v>0</v>
      </c>
      <c r="AQ4422" s="56">
        <f t="shared" si="1345"/>
        <v>0</v>
      </c>
      <c r="AR4422" s="86">
        <f t="shared" si="1346"/>
        <v>0</v>
      </c>
    </row>
    <row r="4423" spans="1:44" x14ac:dyDescent="0.25">
      <c r="A4423" s="178"/>
      <c r="B4423" s="55" t="str">
        <f>_xlfn.IFNA(VLOOKUP(A4423,'Ajánlatkérő(k) adatai'!$B$4:$C$205,2,0),"")</f>
        <v/>
      </c>
      <c r="C4423" s="178"/>
      <c r="D4423" s="55" t="str">
        <f>_xlfn.IFNA(VLOOKUP(C4423,'Számlafizető(k) adatai'!$C$4:$D$203,2,0),"")</f>
        <v/>
      </c>
      <c r="E4423" s="55" t="str">
        <f>_xlfn.IFNA(VLOOKUP(C4423,'Számlafizető(k) adatai'!$C$4:$M$203,11,0),"")</f>
        <v/>
      </c>
      <c r="F4423" s="178"/>
      <c r="G4423" s="178"/>
      <c r="H4423" s="178"/>
      <c r="I4423" s="55" t="str">
        <f>IF(F4423="","",VLOOKUP(LEFT(F4423,5),'Technikai cellák'!B:C,2,0))</f>
        <v/>
      </c>
      <c r="J4423" s="55" t="str">
        <f>IF(F4423="","",VLOOKUP(I4423,'Technikai cellák'!$C$1:$D$12,2,0))</f>
        <v/>
      </c>
      <c r="K4423" s="179"/>
      <c r="L4423" s="67" t="str">
        <f t="shared" si="1329"/>
        <v/>
      </c>
      <c r="M4423" s="68">
        <f t="shared" si="1330"/>
        <v>0</v>
      </c>
      <c r="N4423" s="66">
        <f t="shared" si="1331"/>
        <v>0</v>
      </c>
      <c r="O4423" s="152"/>
      <c r="P4423" s="172">
        <f t="shared" si="1328"/>
        <v>0</v>
      </c>
      <c r="Q4423" s="69">
        <f t="shared" si="1332"/>
        <v>0</v>
      </c>
      <c r="R4423" s="62">
        <f t="shared" si="1333"/>
        <v>0</v>
      </c>
      <c r="S4423" s="153"/>
      <c r="T4423" s="118" t="str">
        <f t="shared" si="1334"/>
        <v/>
      </c>
      <c r="U4423" s="154"/>
      <c r="V4423" s="154"/>
      <c r="W4423" s="154"/>
      <c r="X4423" s="154"/>
      <c r="Y4423" s="154"/>
      <c r="Z4423" s="154"/>
      <c r="AA4423" s="154"/>
      <c r="AB4423" s="154"/>
      <c r="AC4423" s="154"/>
      <c r="AD4423" s="154"/>
      <c r="AE4423" s="154"/>
      <c r="AF4423" s="154"/>
      <c r="AG4423" s="63">
        <f t="shared" si="1335"/>
        <v>0</v>
      </c>
      <c r="AH4423" s="56">
        <f t="shared" si="1336"/>
        <v>0</v>
      </c>
      <c r="AI4423" s="56">
        <f t="shared" si="1337"/>
        <v>0</v>
      </c>
      <c r="AJ4423" s="56">
        <f t="shared" si="1338"/>
        <v>0</v>
      </c>
      <c r="AK4423" s="56">
        <f t="shared" si="1339"/>
        <v>0</v>
      </c>
      <c r="AL4423" s="56">
        <f t="shared" si="1340"/>
        <v>0</v>
      </c>
      <c r="AM4423" s="56">
        <f t="shared" si="1341"/>
        <v>0</v>
      </c>
      <c r="AN4423" s="56">
        <f t="shared" si="1342"/>
        <v>0</v>
      </c>
      <c r="AO4423" s="56">
        <f t="shared" si="1343"/>
        <v>0</v>
      </c>
      <c r="AP4423" s="56">
        <f t="shared" si="1344"/>
        <v>0</v>
      </c>
      <c r="AQ4423" s="56">
        <f t="shared" si="1345"/>
        <v>0</v>
      </c>
      <c r="AR4423" s="86">
        <f t="shared" si="1346"/>
        <v>0</v>
      </c>
    </row>
    <row r="4424" spans="1:44" x14ac:dyDescent="0.25">
      <c r="A4424" s="178"/>
      <c r="B4424" s="55" t="str">
        <f>_xlfn.IFNA(VLOOKUP(A4424,'Ajánlatkérő(k) adatai'!$B$4:$C$205,2,0),"")</f>
        <v/>
      </c>
      <c r="C4424" s="178"/>
      <c r="D4424" s="55" t="str">
        <f>_xlfn.IFNA(VLOOKUP(C4424,'Számlafizető(k) adatai'!$C$4:$D$203,2,0),"")</f>
        <v/>
      </c>
      <c r="E4424" s="55" t="str">
        <f>_xlfn.IFNA(VLOOKUP(C4424,'Számlafizető(k) adatai'!$C$4:$M$203,11,0),"")</f>
        <v/>
      </c>
      <c r="F4424" s="178"/>
      <c r="G4424" s="178"/>
      <c r="H4424" s="178"/>
      <c r="I4424" s="55" t="str">
        <f>IF(F4424="","",VLOOKUP(LEFT(F4424,5),'Technikai cellák'!B:C,2,0))</f>
        <v/>
      </c>
      <c r="J4424" s="55" t="str">
        <f>IF(F4424="","",VLOOKUP(I4424,'Technikai cellák'!$C$1:$D$12,2,0))</f>
        <v/>
      </c>
      <c r="K4424" s="179"/>
      <c r="L4424" s="67" t="str">
        <f t="shared" si="1329"/>
        <v/>
      </c>
      <c r="M4424" s="68">
        <f t="shared" si="1330"/>
        <v>0</v>
      </c>
      <c r="N4424" s="66">
        <f t="shared" si="1331"/>
        <v>0</v>
      </c>
      <c r="O4424" s="152"/>
      <c r="P4424" s="172">
        <f t="shared" si="1328"/>
        <v>0</v>
      </c>
      <c r="Q4424" s="69">
        <f t="shared" si="1332"/>
        <v>0</v>
      </c>
      <c r="R4424" s="62">
        <f t="shared" si="1333"/>
        <v>0</v>
      </c>
      <c r="S4424" s="153"/>
      <c r="T4424" s="118" t="str">
        <f t="shared" si="1334"/>
        <v/>
      </c>
      <c r="U4424" s="154"/>
      <c r="V4424" s="154"/>
      <c r="W4424" s="154"/>
      <c r="X4424" s="154"/>
      <c r="Y4424" s="154"/>
      <c r="Z4424" s="154"/>
      <c r="AA4424" s="154"/>
      <c r="AB4424" s="154"/>
      <c r="AC4424" s="154"/>
      <c r="AD4424" s="154"/>
      <c r="AE4424" s="154"/>
      <c r="AF4424" s="154"/>
      <c r="AG4424" s="63">
        <f t="shared" si="1335"/>
        <v>0</v>
      </c>
      <c r="AH4424" s="56">
        <f t="shared" si="1336"/>
        <v>0</v>
      </c>
      <c r="AI4424" s="56">
        <f t="shared" si="1337"/>
        <v>0</v>
      </c>
      <c r="AJ4424" s="56">
        <f t="shared" si="1338"/>
        <v>0</v>
      </c>
      <c r="AK4424" s="56">
        <f t="shared" si="1339"/>
        <v>0</v>
      </c>
      <c r="AL4424" s="56">
        <f t="shared" si="1340"/>
        <v>0</v>
      </c>
      <c r="AM4424" s="56">
        <f t="shared" si="1341"/>
        <v>0</v>
      </c>
      <c r="AN4424" s="56">
        <f t="shared" si="1342"/>
        <v>0</v>
      </c>
      <c r="AO4424" s="56">
        <f t="shared" si="1343"/>
        <v>0</v>
      </c>
      <c r="AP4424" s="56">
        <f t="shared" si="1344"/>
        <v>0</v>
      </c>
      <c r="AQ4424" s="56">
        <f t="shared" si="1345"/>
        <v>0</v>
      </c>
      <c r="AR4424" s="86">
        <f t="shared" si="1346"/>
        <v>0</v>
      </c>
    </row>
    <row r="4425" spans="1:44" x14ac:dyDescent="0.25">
      <c r="A4425" s="178"/>
      <c r="B4425" s="55" t="str">
        <f>_xlfn.IFNA(VLOOKUP(A4425,'Ajánlatkérő(k) adatai'!$B$4:$C$205,2,0),"")</f>
        <v/>
      </c>
      <c r="C4425" s="178"/>
      <c r="D4425" s="55" t="str">
        <f>_xlfn.IFNA(VLOOKUP(C4425,'Számlafizető(k) adatai'!$C$4:$D$203,2,0),"")</f>
        <v/>
      </c>
      <c r="E4425" s="55" t="str">
        <f>_xlfn.IFNA(VLOOKUP(C4425,'Számlafizető(k) adatai'!$C$4:$M$203,11,0),"")</f>
        <v/>
      </c>
      <c r="F4425" s="178"/>
      <c r="G4425" s="178"/>
      <c r="H4425" s="178"/>
      <c r="I4425" s="55" t="str">
        <f>IF(F4425="","",VLOOKUP(LEFT(F4425,5),'Technikai cellák'!B:C,2,0))</f>
        <v/>
      </c>
      <c r="J4425" s="55" t="str">
        <f>IF(F4425="","",VLOOKUP(I4425,'Technikai cellák'!$C$1:$D$12,2,0))</f>
        <v/>
      </c>
      <c r="K4425" s="179"/>
      <c r="L4425" s="67" t="str">
        <f t="shared" si="1329"/>
        <v/>
      </c>
      <c r="M4425" s="68">
        <f t="shared" si="1330"/>
        <v>0</v>
      </c>
      <c r="N4425" s="66">
        <f t="shared" si="1331"/>
        <v>0</v>
      </c>
      <c r="O4425" s="152"/>
      <c r="P4425" s="172">
        <f t="shared" si="1328"/>
        <v>0</v>
      </c>
      <c r="Q4425" s="69">
        <f t="shared" si="1332"/>
        <v>0</v>
      </c>
      <c r="R4425" s="62">
        <f t="shared" si="1333"/>
        <v>0</v>
      </c>
      <c r="S4425" s="153"/>
      <c r="T4425" s="118" t="str">
        <f t="shared" si="1334"/>
        <v/>
      </c>
      <c r="U4425" s="154"/>
      <c r="V4425" s="154"/>
      <c r="W4425" s="154"/>
      <c r="X4425" s="154"/>
      <c r="Y4425" s="154"/>
      <c r="Z4425" s="154"/>
      <c r="AA4425" s="154"/>
      <c r="AB4425" s="154"/>
      <c r="AC4425" s="154"/>
      <c r="AD4425" s="154"/>
      <c r="AE4425" s="154"/>
      <c r="AF4425" s="154"/>
      <c r="AG4425" s="63">
        <f t="shared" si="1335"/>
        <v>0</v>
      </c>
      <c r="AH4425" s="56">
        <f t="shared" si="1336"/>
        <v>0</v>
      </c>
      <c r="AI4425" s="56">
        <f t="shared" si="1337"/>
        <v>0</v>
      </c>
      <c r="AJ4425" s="56">
        <f t="shared" si="1338"/>
        <v>0</v>
      </c>
      <c r="AK4425" s="56">
        <f t="shared" si="1339"/>
        <v>0</v>
      </c>
      <c r="AL4425" s="56">
        <f t="shared" si="1340"/>
        <v>0</v>
      </c>
      <c r="AM4425" s="56">
        <f t="shared" si="1341"/>
        <v>0</v>
      </c>
      <c r="AN4425" s="56">
        <f t="shared" si="1342"/>
        <v>0</v>
      </c>
      <c r="AO4425" s="56">
        <f t="shared" si="1343"/>
        <v>0</v>
      </c>
      <c r="AP4425" s="56">
        <f t="shared" si="1344"/>
        <v>0</v>
      </c>
      <c r="AQ4425" s="56">
        <f t="shared" si="1345"/>
        <v>0</v>
      </c>
      <c r="AR4425" s="86">
        <f t="shared" si="1346"/>
        <v>0</v>
      </c>
    </row>
    <row r="4426" spans="1:44" x14ac:dyDescent="0.25">
      <c r="A4426" s="178"/>
      <c r="B4426" s="55" t="str">
        <f>_xlfn.IFNA(VLOOKUP(A4426,'Ajánlatkérő(k) adatai'!$B$4:$C$205,2,0),"")</f>
        <v/>
      </c>
      <c r="C4426" s="178"/>
      <c r="D4426" s="55" t="str">
        <f>_xlfn.IFNA(VLOOKUP(C4426,'Számlafizető(k) adatai'!$C$4:$D$203,2,0),"")</f>
        <v/>
      </c>
      <c r="E4426" s="55" t="str">
        <f>_xlfn.IFNA(VLOOKUP(C4426,'Számlafizető(k) adatai'!$C$4:$M$203,11,0),"")</f>
        <v/>
      </c>
      <c r="F4426" s="178"/>
      <c r="G4426" s="178"/>
      <c r="H4426" s="178"/>
      <c r="I4426" s="55" t="str">
        <f>IF(F4426="","",VLOOKUP(LEFT(F4426,5),'Technikai cellák'!B:C,2,0))</f>
        <v/>
      </c>
      <c r="J4426" s="55" t="str">
        <f>IF(F4426="","",VLOOKUP(I4426,'Technikai cellák'!$C$1:$D$12,2,0))</f>
        <v/>
      </c>
      <c r="K4426" s="179"/>
      <c r="L4426" s="67" t="str">
        <f t="shared" si="1329"/>
        <v/>
      </c>
      <c r="M4426" s="68">
        <f t="shared" si="1330"/>
        <v>0</v>
      </c>
      <c r="N4426" s="66">
        <f t="shared" si="1331"/>
        <v>0</v>
      </c>
      <c r="O4426" s="152"/>
      <c r="P4426" s="172">
        <f t="shared" si="1328"/>
        <v>0</v>
      </c>
      <c r="Q4426" s="69">
        <f t="shared" si="1332"/>
        <v>0</v>
      </c>
      <c r="R4426" s="62">
        <f t="shared" si="1333"/>
        <v>0</v>
      </c>
      <c r="S4426" s="153"/>
      <c r="T4426" s="118" t="str">
        <f t="shared" si="1334"/>
        <v/>
      </c>
      <c r="U4426" s="154"/>
      <c r="V4426" s="154"/>
      <c r="W4426" s="154"/>
      <c r="X4426" s="154"/>
      <c r="Y4426" s="154"/>
      <c r="Z4426" s="154"/>
      <c r="AA4426" s="154"/>
      <c r="AB4426" s="154"/>
      <c r="AC4426" s="154"/>
      <c r="AD4426" s="154"/>
      <c r="AE4426" s="154"/>
      <c r="AF4426" s="154"/>
      <c r="AG4426" s="63">
        <f t="shared" si="1335"/>
        <v>0</v>
      </c>
      <c r="AH4426" s="56">
        <f t="shared" si="1336"/>
        <v>0</v>
      </c>
      <c r="AI4426" s="56">
        <f t="shared" si="1337"/>
        <v>0</v>
      </c>
      <c r="AJ4426" s="56">
        <f t="shared" si="1338"/>
        <v>0</v>
      </c>
      <c r="AK4426" s="56">
        <f t="shared" si="1339"/>
        <v>0</v>
      </c>
      <c r="AL4426" s="56">
        <f t="shared" si="1340"/>
        <v>0</v>
      </c>
      <c r="AM4426" s="56">
        <f t="shared" si="1341"/>
        <v>0</v>
      </c>
      <c r="AN4426" s="56">
        <f t="shared" si="1342"/>
        <v>0</v>
      </c>
      <c r="AO4426" s="56">
        <f t="shared" si="1343"/>
        <v>0</v>
      </c>
      <c r="AP4426" s="56">
        <f t="shared" si="1344"/>
        <v>0</v>
      </c>
      <c r="AQ4426" s="56">
        <f t="shared" si="1345"/>
        <v>0</v>
      </c>
      <c r="AR4426" s="86">
        <f t="shared" si="1346"/>
        <v>0</v>
      </c>
    </row>
    <row r="4427" spans="1:44" x14ac:dyDescent="0.25">
      <c r="A4427" s="178"/>
      <c r="B4427" s="55" t="str">
        <f>_xlfn.IFNA(VLOOKUP(A4427,'Ajánlatkérő(k) adatai'!$B$4:$C$205,2,0),"")</f>
        <v/>
      </c>
      <c r="C4427" s="178"/>
      <c r="D4427" s="55" t="str">
        <f>_xlfn.IFNA(VLOOKUP(C4427,'Számlafizető(k) adatai'!$C$4:$D$203,2,0),"")</f>
        <v/>
      </c>
      <c r="E4427" s="55" t="str">
        <f>_xlfn.IFNA(VLOOKUP(C4427,'Számlafizető(k) adatai'!$C$4:$M$203,11,0),"")</f>
        <v/>
      </c>
      <c r="F4427" s="178"/>
      <c r="G4427" s="178"/>
      <c r="H4427" s="178"/>
      <c r="I4427" s="55" t="str">
        <f>IF(F4427="","",VLOOKUP(LEFT(F4427,5),'Technikai cellák'!B:C,2,0))</f>
        <v/>
      </c>
      <c r="J4427" s="55" t="str">
        <f>IF(F4427="","",VLOOKUP(I4427,'Technikai cellák'!$C$1:$D$12,2,0))</f>
        <v/>
      </c>
      <c r="K4427" s="179"/>
      <c r="L4427" s="67" t="str">
        <f t="shared" si="1329"/>
        <v/>
      </c>
      <c r="M4427" s="68">
        <f t="shared" si="1330"/>
        <v>0</v>
      </c>
      <c r="N4427" s="66">
        <f t="shared" si="1331"/>
        <v>0</v>
      </c>
      <c r="O4427" s="152"/>
      <c r="P4427" s="172">
        <f t="shared" si="1328"/>
        <v>0</v>
      </c>
      <c r="Q4427" s="69">
        <f t="shared" si="1332"/>
        <v>0</v>
      </c>
      <c r="R4427" s="62">
        <f t="shared" si="1333"/>
        <v>0</v>
      </c>
      <c r="S4427" s="153"/>
      <c r="T4427" s="118" t="str">
        <f t="shared" si="1334"/>
        <v/>
      </c>
      <c r="U4427" s="154"/>
      <c r="V4427" s="154"/>
      <c r="W4427" s="154"/>
      <c r="X4427" s="154"/>
      <c r="Y4427" s="154"/>
      <c r="Z4427" s="154"/>
      <c r="AA4427" s="154"/>
      <c r="AB4427" s="154"/>
      <c r="AC4427" s="154"/>
      <c r="AD4427" s="154"/>
      <c r="AE4427" s="154"/>
      <c r="AF4427" s="154"/>
      <c r="AG4427" s="63">
        <f t="shared" si="1335"/>
        <v>0</v>
      </c>
      <c r="AH4427" s="56">
        <f t="shared" si="1336"/>
        <v>0</v>
      </c>
      <c r="AI4427" s="56">
        <f t="shared" si="1337"/>
        <v>0</v>
      </c>
      <c r="AJ4427" s="56">
        <f t="shared" si="1338"/>
        <v>0</v>
      </c>
      <c r="AK4427" s="56">
        <f t="shared" si="1339"/>
        <v>0</v>
      </c>
      <c r="AL4427" s="56">
        <f t="shared" si="1340"/>
        <v>0</v>
      </c>
      <c r="AM4427" s="56">
        <f t="shared" si="1341"/>
        <v>0</v>
      </c>
      <c r="AN4427" s="56">
        <f t="shared" si="1342"/>
        <v>0</v>
      </c>
      <c r="AO4427" s="56">
        <f t="shared" si="1343"/>
        <v>0</v>
      </c>
      <c r="AP4427" s="56">
        <f t="shared" si="1344"/>
        <v>0</v>
      </c>
      <c r="AQ4427" s="56">
        <f t="shared" si="1345"/>
        <v>0</v>
      </c>
      <c r="AR4427" s="86">
        <f t="shared" si="1346"/>
        <v>0</v>
      </c>
    </row>
    <row r="4428" spans="1:44" x14ac:dyDescent="0.25">
      <c r="A4428" s="178"/>
      <c r="B4428" s="55" t="str">
        <f>_xlfn.IFNA(VLOOKUP(A4428,'Ajánlatkérő(k) adatai'!$B$4:$C$205,2,0),"")</f>
        <v/>
      </c>
      <c r="C4428" s="178"/>
      <c r="D4428" s="55" t="str">
        <f>_xlfn.IFNA(VLOOKUP(C4428,'Számlafizető(k) adatai'!$C$4:$D$203,2,0),"")</f>
        <v/>
      </c>
      <c r="E4428" s="55" t="str">
        <f>_xlfn.IFNA(VLOOKUP(C4428,'Számlafizető(k) adatai'!$C$4:$M$203,11,0),"")</f>
        <v/>
      </c>
      <c r="F4428" s="178"/>
      <c r="G4428" s="178"/>
      <c r="H4428" s="178"/>
      <c r="I4428" s="55" t="str">
        <f>IF(F4428="","",VLOOKUP(LEFT(F4428,5),'Technikai cellák'!B:C,2,0))</f>
        <v/>
      </c>
      <c r="J4428" s="55" t="str">
        <f>IF(F4428="","",VLOOKUP(I4428,'Technikai cellák'!$C$1:$D$12,2,0))</f>
        <v/>
      </c>
      <c r="K4428" s="179"/>
      <c r="L4428" s="67" t="str">
        <f t="shared" si="1329"/>
        <v/>
      </c>
      <c r="M4428" s="68">
        <f t="shared" si="1330"/>
        <v>0</v>
      </c>
      <c r="N4428" s="66">
        <f t="shared" si="1331"/>
        <v>0</v>
      </c>
      <c r="O4428" s="152"/>
      <c r="P4428" s="172">
        <f t="shared" si="1328"/>
        <v>0</v>
      </c>
      <c r="Q4428" s="69">
        <f t="shared" si="1332"/>
        <v>0</v>
      </c>
      <c r="R4428" s="62">
        <f t="shared" si="1333"/>
        <v>0</v>
      </c>
      <c r="S4428" s="153"/>
      <c r="T4428" s="118" t="str">
        <f t="shared" si="1334"/>
        <v/>
      </c>
      <c r="U4428" s="154"/>
      <c r="V4428" s="154"/>
      <c r="W4428" s="154"/>
      <c r="X4428" s="154"/>
      <c r="Y4428" s="154"/>
      <c r="Z4428" s="154"/>
      <c r="AA4428" s="154"/>
      <c r="AB4428" s="154"/>
      <c r="AC4428" s="154"/>
      <c r="AD4428" s="154"/>
      <c r="AE4428" s="154"/>
      <c r="AF4428" s="154"/>
      <c r="AG4428" s="63">
        <f t="shared" si="1335"/>
        <v>0</v>
      </c>
      <c r="AH4428" s="56">
        <f t="shared" si="1336"/>
        <v>0</v>
      </c>
      <c r="AI4428" s="56">
        <f t="shared" si="1337"/>
        <v>0</v>
      </c>
      <c r="AJ4428" s="56">
        <f t="shared" si="1338"/>
        <v>0</v>
      </c>
      <c r="AK4428" s="56">
        <f t="shared" si="1339"/>
        <v>0</v>
      </c>
      <c r="AL4428" s="56">
        <f t="shared" si="1340"/>
        <v>0</v>
      </c>
      <c r="AM4428" s="56">
        <f t="shared" si="1341"/>
        <v>0</v>
      </c>
      <c r="AN4428" s="56">
        <f t="shared" si="1342"/>
        <v>0</v>
      </c>
      <c r="AO4428" s="56">
        <f t="shared" si="1343"/>
        <v>0</v>
      </c>
      <c r="AP4428" s="56">
        <f t="shared" si="1344"/>
        <v>0</v>
      </c>
      <c r="AQ4428" s="56">
        <f t="shared" si="1345"/>
        <v>0</v>
      </c>
      <c r="AR4428" s="86">
        <f t="shared" si="1346"/>
        <v>0</v>
      </c>
    </row>
    <row r="4429" spans="1:44" x14ac:dyDescent="0.25">
      <c r="A4429" s="178"/>
      <c r="B4429" s="55" t="str">
        <f>_xlfn.IFNA(VLOOKUP(A4429,'Ajánlatkérő(k) adatai'!$B$4:$C$205,2,0),"")</f>
        <v/>
      </c>
      <c r="C4429" s="178"/>
      <c r="D4429" s="55" t="str">
        <f>_xlfn.IFNA(VLOOKUP(C4429,'Számlafizető(k) adatai'!$C$4:$D$203,2,0),"")</f>
        <v/>
      </c>
      <c r="E4429" s="55" t="str">
        <f>_xlfn.IFNA(VLOOKUP(C4429,'Számlafizető(k) adatai'!$C$4:$M$203,11,0),"")</f>
        <v/>
      </c>
      <c r="F4429" s="178"/>
      <c r="G4429" s="178"/>
      <c r="H4429" s="178"/>
      <c r="I4429" s="55" t="str">
        <f>IF(F4429="","",VLOOKUP(LEFT(F4429,5),'Technikai cellák'!B:C,2,0))</f>
        <v/>
      </c>
      <c r="J4429" s="55" t="str">
        <f>IF(F4429="","",VLOOKUP(I4429,'Technikai cellák'!$C$1:$D$12,2,0))</f>
        <v/>
      </c>
      <c r="K4429" s="179"/>
      <c r="L4429" s="67" t="str">
        <f t="shared" si="1329"/>
        <v/>
      </c>
      <c r="M4429" s="68">
        <f t="shared" si="1330"/>
        <v>0</v>
      </c>
      <c r="N4429" s="66">
        <f t="shared" si="1331"/>
        <v>0</v>
      </c>
      <c r="O4429" s="152"/>
      <c r="P4429" s="172">
        <f t="shared" si="1328"/>
        <v>0</v>
      </c>
      <c r="Q4429" s="69">
        <f t="shared" si="1332"/>
        <v>0</v>
      </c>
      <c r="R4429" s="62">
        <f t="shared" si="1333"/>
        <v>0</v>
      </c>
      <c r="S4429" s="153"/>
      <c r="T4429" s="118" t="str">
        <f t="shared" si="1334"/>
        <v/>
      </c>
      <c r="U4429" s="154"/>
      <c r="V4429" s="154"/>
      <c r="W4429" s="154"/>
      <c r="X4429" s="154"/>
      <c r="Y4429" s="154"/>
      <c r="Z4429" s="154"/>
      <c r="AA4429" s="154"/>
      <c r="AB4429" s="154"/>
      <c r="AC4429" s="154"/>
      <c r="AD4429" s="154"/>
      <c r="AE4429" s="154"/>
      <c r="AF4429" s="154"/>
      <c r="AG4429" s="63">
        <f t="shared" si="1335"/>
        <v>0</v>
      </c>
      <c r="AH4429" s="56">
        <f t="shared" si="1336"/>
        <v>0</v>
      </c>
      <c r="AI4429" s="56">
        <f t="shared" si="1337"/>
        <v>0</v>
      </c>
      <c r="AJ4429" s="56">
        <f t="shared" si="1338"/>
        <v>0</v>
      </c>
      <c r="AK4429" s="56">
        <f t="shared" si="1339"/>
        <v>0</v>
      </c>
      <c r="AL4429" s="56">
        <f t="shared" si="1340"/>
        <v>0</v>
      </c>
      <c r="AM4429" s="56">
        <f t="shared" si="1341"/>
        <v>0</v>
      </c>
      <c r="AN4429" s="56">
        <f t="shared" si="1342"/>
        <v>0</v>
      </c>
      <c r="AO4429" s="56">
        <f t="shared" si="1343"/>
        <v>0</v>
      </c>
      <c r="AP4429" s="56">
        <f t="shared" si="1344"/>
        <v>0</v>
      </c>
      <c r="AQ4429" s="56">
        <f t="shared" si="1345"/>
        <v>0</v>
      </c>
      <c r="AR4429" s="86">
        <f t="shared" si="1346"/>
        <v>0</v>
      </c>
    </row>
    <row r="4430" spans="1:44" x14ac:dyDescent="0.25">
      <c r="A4430" s="178"/>
      <c r="B4430" s="55" t="str">
        <f>_xlfn.IFNA(VLOOKUP(A4430,'Ajánlatkérő(k) adatai'!$B$4:$C$205,2,0),"")</f>
        <v/>
      </c>
      <c r="C4430" s="178"/>
      <c r="D4430" s="55" t="str">
        <f>_xlfn.IFNA(VLOOKUP(C4430,'Számlafizető(k) adatai'!$C$4:$D$203,2,0),"")</f>
        <v/>
      </c>
      <c r="E4430" s="55" t="str">
        <f>_xlfn.IFNA(VLOOKUP(C4430,'Számlafizető(k) adatai'!$C$4:$M$203,11,0),"")</f>
        <v/>
      </c>
      <c r="F4430" s="178"/>
      <c r="G4430" s="178"/>
      <c r="H4430" s="178"/>
      <c r="I4430" s="55" t="str">
        <f>IF(F4430="","",VLOOKUP(LEFT(F4430,5),'Technikai cellák'!B:C,2,0))</f>
        <v/>
      </c>
      <c r="J4430" s="55" t="str">
        <f>IF(F4430="","",VLOOKUP(I4430,'Technikai cellák'!$C$1:$D$12,2,0))</f>
        <v/>
      </c>
      <c r="K4430" s="179"/>
      <c r="L4430" s="67" t="str">
        <f t="shared" si="1329"/>
        <v/>
      </c>
      <c r="M4430" s="68">
        <f t="shared" si="1330"/>
        <v>0</v>
      </c>
      <c r="N4430" s="66">
        <f t="shared" si="1331"/>
        <v>0</v>
      </c>
      <c r="O4430" s="152"/>
      <c r="P4430" s="172">
        <f t="shared" si="1328"/>
        <v>0</v>
      </c>
      <c r="Q4430" s="69">
        <f t="shared" si="1332"/>
        <v>0</v>
      </c>
      <c r="R4430" s="62">
        <f t="shared" si="1333"/>
        <v>0</v>
      </c>
      <c r="S4430" s="153"/>
      <c r="T4430" s="118" t="str">
        <f t="shared" si="1334"/>
        <v/>
      </c>
      <c r="U4430" s="154"/>
      <c r="V4430" s="154"/>
      <c r="W4430" s="154"/>
      <c r="X4430" s="154"/>
      <c r="Y4430" s="154"/>
      <c r="Z4430" s="154"/>
      <c r="AA4430" s="154"/>
      <c r="AB4430" s="154"/>
      <c r="AC4430" s="154"/>
      <c r="AD4430" s="154"/>
      <c r="AE4430" s="154"/>
      <c r="AF4430" s="154"/>
      <c r="AG4430" s="63">
        <f t="shared" si="1335"/>
        <v>0</v>
      </c>
      <c r="AH4430" s="56">
        <f t="shared" si="1336"/>
        <v>0</v>
      </c>
      <c r="AI4430" s="56">
        <f t="shared" si="1337"/>
        <v>0</v>
      </c>
      <c r="AJ4430" s="56">
        <f t="shared" si="1338"/>
        <v>0</v>
      </c>
      <c r="AK4430" s="56">
        <f t="shared" si="1339"/>
        <v>0</v>
      </c>
      <c r="AL4430" s="56">
        <f t="shared" si="1340"/>
        <v>0</v>
      </c>
      <c r="AM4430" s="56">
        <f t="shared" si="1341"/>
        <v>0</v>
      </c>
      <c r="AN4430" s="56">
        <f t="shared" si="1342"/>
        <v>0</v>
      </c>
      <c r="AO4430" s="56">
        <f t="shared" si="1343"/>
        <v>0</v>
      </c>
      <c r="AP4430" s="56">
        <f t="shared" si="1344"/>
        <v>0</v>
      </c>
      <c r="AQ4430" s="56">
        <f t="shared" si="1345"/>
        <v>0</v>
      </c>
      <c r="AR4430" s="86">
        <f t="shared" si="1346"/>
        <v>0</v>
      </c>
    </row>
    <row r="4431" spans="1:44" x14ac:dyDescent="0.25">
      <c r="A4431" s="178"/>
      <c r="B4431" s="55" t="str">
        <f>_xlfn.IFNA(VLOOKUP(A4431,'Ajánlatkérő(k) adatai'!$B$4:$C$205,2,0),"")</f>
        <v/>
      </c>
      <c r="C4431" s="178"/>
      <c r="D4431" s="55" t="str">
        <f>_xlfn.IFNA(VLOOKUP(C4431,'Számlafizető(k) adatai'!$C$4:$D$203,2,0),"")</f>
        <v/>
      </c>
      <c r="E4431" s="55" t="str">
        <f>_xlfn.IFNA(VLOOKUP(C4431,'Számlafizető(k) adatai'!$C$4:$M$203,11,0),"")</f>
        <v/>
      </c>
      <c r="F4431" s="178"/>
      <c r="G4431" s="178"/>
      <c r="H4431" s="178"/>
      <c r="I4431" s="55" t="str">
        <f>IF(F4431="","",VLOOKUP(LEFT(F4431,5),'Technikai cellák'!B:C,2,0))</f>
        <v/>
      </c>
      <c r="J4431" s="55" t="str">
        <f>IF(F4431="","",VLOOKUP(I4431,'Technikai cellák'!$C$1:$D$12,2,0))</f>
        <v/>
      </c>
      <c r="K4431" s="179"/>
      <c r="L4431" s="67" t="str">
        <f t="shared" si="1329"/>
        <v/>
      </c>
      <c r="M4431" s="68">
        <f t="shared" si="1330"/>
        <v>0</v>
      </c>
      <c r="N4431" s="66">
        <f t="shared" si="1331"/>
        <v>0</v>
      </c>
      <c r="O4431" s="152"/>
      <c r="P4431" s="172">
        <f t="shared" si="1328"/>
        <v>0</v>
      </c>
      <c r="Q4431" s="69">
        <f t="shared" si="1332"/>
        <v>0</v>
      </c>
      <c r="R4431" s="62">
        <f t="shared" si="1333"/>
        <v>0</v>
      </c>
      <c r="S4431" s="153"/>
      <c r="T4431" s="118" t="str">
        <f t="shared" si="1334"/>
        <v/>
      </c>
      <c r="U4431" s="154"/>
      <c r="V4431" s="154"/>
      <c r="W4431" s="154"/>
      <c r="X4431" s="154"/>
      <c r="Y4431" s="154"/>
      <c r="Z4431" s="154"/>
      <c r="AA4431" s="154"/>
      <c r="AB4431" s="154"/>
      <c r="AC4431" s="154"/>
      <c r="AD4431" s="154"/>
      <c r="AE4431" s="154"/>
      <c r="AF4431" s="154"/>
      <c r="AG4431" s="63">
        <f t="shared" si="1335"/>
        <v>0</v>
      </c>
      <c r="AH4431" s="56">
        <f t="shared" si="1336"/>
        <v>0</v>
      </c>
      <c r="AI4431" s="56">
        <f t="shared" si="1337"/>
        <v>0</v>
      </c>
      <c r="AJ4431" s="56">
        <f t="shared" si="1338"/>
        <v>0</v>
      </c>
      <c r="AK4431" s="56">
        <f t="shared" si="1339"/>
        <v>0</v>
      </c>
      <c r="AL4431" s="56">
        <f t="shared" si="1340"/>
        <v>0</v>
      </c>
      <c r="AM4431" s="56">
        <f t="shared" si="1341"/>
        <v>0</v>
      </c>
      <c r="AN4431" s="56">
        <f t="shared" si="1342"/>
        <v>0</v>
      </c>
      <c r="AO4431" s="56">
        <f t="shared" si="1343"/>
        <v>0</v>
      </c>
      <c r="AP4431" s="56">
        <f t="shared" si="1344"/>
        <v>0</v>
      </c>
      <c r="AQ4431" s="56">
        <f t="shared" si="1345"/>
        <v>0</v>
      </c>
      <c r="AR4431" s="86">
        <f t="shared" si="1346"/>
        <v>0</v>
      </c>
    </row>
    <row r="4432" spans="1:44" x14ac:dyDescent="0.25">
      <c r="A4432" s="178"/>
      <c r="B4432" s="55" t="str">
        <f>_xlfn.IFNA(VLOOKUP(A4432,'Ajánlatkérő(k) adatai'!$B$4:$C$205,2,0),"")</f>
        <v/>
      </c>
      <c r="C4432" s="178"/>
      <c r="D4432" s="55" t="str">
        <f>_xlfn.IFNA(VLOOKUP(C4432,'Számlafizető(k) adatai'!$C$4:$D$203,2,0),"")</f>
        <v/>
      </c>
      <c r="E4432" s="55" t="str">
        <f>_xlfn.IFNA(VLOOKUP(C4432,'Számlafizető(k) adatai'!$C$4:$M$203,11,0),"")</f>
        <v/>
      </c>
      <c r="F4432" s="178"/>
      <c r="G4432" s="178"/>
      <c r="H4432" s="178"/>
      <c r="I4432" s="55" t="str">
        <f>IF(F4432="","",VLOOKUP(LEFT(F4432,5),'Technikai cellák'!B:C,2,0))</f>
        <v/>
      </c>
      <c r="J4432" s="55" t="str">
        <f>IF(F4432="","",VLOOKUP(I4432,'Technikai cellák'!$C$1:$D$12,2,0))</f>
        <v/>
      </c>
      <c r="K4432" s="179"/>
      <c r="L4432" s="67" t="str">
        <f t="shared" si="1329"/>
        <v/>
      </c>
      <c r="M4432" s="68">
        <f t="shared" si="1330"/>
        <v>0</v>
      </c>
      <c r="N4432" s="66">
        <f t="shared" si="1331"/>
        <v>0</v>
      </c>
      <c r="O4432" s="152"/>
      <c r="P4432" s="172">
        <f t="shared" ref="P4432:P4495" si="1347">ROUND((IF(K4432&lt;100,0,K4432*$C$7)/$C$8),0)</f>
        <v>0</v>
      </c>
      <c r="Q4432" s="69">
        <f t="shared" si="1332"/>
        <v>0</v>
      </c>
      <c r="R4432" s="62">
        <f t="shared" si="1333"/>
        <v>0</v>
      </c>
      <c r="S4432" s="153"/>
      <c r="T4432" s="118" t="str">
        <f t="shared" si="1334"/>
        <v/>
      </c>
      <c r="U4432" s="154"/>
      <c r="V4432" s="154"/>
      <c r="W4432" s="154"/>
      <c r="X4432" s="154"/>
      <c r="Y4432" s="154"/>
      <c r="Z4432" s="154"/>
      <c r="AA4432" s="154"/>
      <c r="AB4432" s="154"/>
      <c r="AC4432" s="154"/>
      <c r="AD4432" s="154"/>
      <c r="AE4432" s="154"/>
      <c r="AF4432" s="154"/>
      <c r="AG4432" s="63">
        <f t="shared" si="1335"/>
        <v>0</v>
      </c>
      <c r="AH4432" s="56">
        <f t="shared" si="1336"/>
        <v>0</v>
      </c>
      <c r="AI4432" s="56">
        <f t="shared" si="1337"/>
        <v>0</v>
      </c>
      <c r="AJ4432" s="56">
        <f t="shared" si="1338"/>
        <v>0</v>
      </c>
      <c r="AK4432" s="56">
        <f t="shared" si="1339"/>
        <v>0</v>
      </c>
      <c r="AL4432" s="56">
        <f t="shared" si="1340"/>
        <v>0</v>
      </c>
      <c r="AM4432" s="56">
        <f t="shared" si="1341"/>
        <v>0</v>
      </c>
      <c r="AN4432" s="56">
        <f t="shared" si="1342"/>
        <v>0</v>
      </c>
      <c r="AO4432" s="56">
        <f t="shared" si="1343"/>
        <v>0</v>
      </c>
      <c r="AP4432" s="56">
        <f t="shared" si="1344"/>
        <v>0</v>
      </c>
      <c r="AQ4432" s="56">
        <f t="shared" si="1345"/>
        <v>0</v>
      </c>
      <c r="AR4432" s="86">
        <f t="shared" si="1346"/>
        <v>0</v>
      </c>
    </row>
    <row r="4433" spans="1:44" x14ac:dyDescent="0.25">
      <c r="A4433" s="178"/>
      <c r="B4433" s="55" t="str">
        <f>_xlfn.IFNA(VLOOKUP(A4433,'Ajánlatkérő(k) adatai'!$B$4:$C$205,2,0),"")</f>
        <v/>
      </c>
      <c r="C4433" s="178"/>
      <c r="D4433" s="55" t="str">
        <f>_xlfn.IFNA(VLOOKUP(C4433,'Számlafizető(k) adatai'!$C$4:$D$203,2,0),"")</f>
        <v/>
      </c>
      <c r="E4433" s="55" t="str">
        <f>_xlfn.IFNA(VLOOKUP(C4433,'Számlafizető(k) adatai'!$C$4:$M$203,11,0),"")</f>
        <v/>
      </c>
      <c r="F4433" s="178"/>
      <c r="G4433" s="178"/>
      <c r="H4433" s="178"/>
      <c r="I4433" s="55" t="str">
        <f>IF(F4433="","",VLOOKUP(LEFT(F4433,5),'Technikai cellák'!B:C,2,0))</f>
        <v/>
      </c>
      <c r="J4433" s="55" t="str">
        <f>IF(F4433="","",VLOOKUP(I4433,'Technikai cellák'!$C$1:$D$12,2,0))</f>
        <v/>
      </c>
      <c r="K4433" s="179"/>
      <c r="L4433" s="67" t="str">
        <f t="shared" si="1329"/>
        <v/>
      </c>
      <c r="M4433" s="68">
        <f t="shared" si="1330"/>
        <v>0</v>
      </c>
      <c r="N4433" s="66">
        <f t="shared" si="1331"/>
        <v>0</v>
      </c>
      <c r="O4433" s="152"/>
      <c r="P4433" s="172">
        <f t="shared" si="1347"/>
        <v>0</v>
      </c>
      <c r="Q4433" s="69">
        <f t="shared" si="1332"/>
        <v>0</v>
      </c>
      <c r="R4433" s="62">
        <f t="shared" si="1333"/>
        <v>0</v>
      </c>
      <c r="S4433" s="153"/>
      <c r="T4433" s="118" t="str">
        <f t="shared" si="1334"/>
        <v/>
      </c>
      <c r="U4433" s="154"/>
      <c r="V4433" s="154"/>
      <c r="W4433" s="154"/>
      <c r="X4433" s="154"/>
      <c r="Y4433" s="154"/>
      <c r="Z4433" s="154"/>
      <c r="AA4433" s="154"/>
      <c r="AB4433" s="154"/>
      <c r="AC4433" s="154"/>
      <c r="AD4433" s="154"/>
      <c r="AE4433" s="154"/>
      <c r="AF4433" s="154"/>
      <c r="AG4433" s="63">
        <f t="shared" si="1335"/>
        <v>0</v>
      </c>
      <c r="AH4433" s="56">
        <f t="shared" si="1336"/>
        <v>0</v>
      </c>
      <c r="AI4433" s="56">
        <f t="shared" si="1337"/>
        <v>0</v>
      </c>
      <c r="AJ4433" s="56">
        <f t="shared" si="1338"/>
        <v>0</v>
      </c>
      <c r="AK4433" s="56">
        <f t="shared" si="1339"/>
        <v>0</v>
      </c>
      <c r="AL4433" s="56">
        <f t="shared" si="1340"/>
        <v>0</v>
      </c>
      <c r="AM4433" s="56">
        <f t="shared" si="1341"/>
        <v>0</v>
      </c>
      <c r="AN4433" s="56">
        <f t="shared" si="1342"/>
        <v>0</v>
      </c>
      <c r="AO4433" s="56">
        <f t="shared" si="1343"/>
        <v>0</v>
      </c>
      <c r="AP4433" s="56">
        <f t="shared" si="1344"/>
        <v>0</v>
      </c>
      <c r="AQ4433" s="56">
        <f t="shared" si="1345"/>
        <v>0</v>
      </c>
      <c r="AR4433" s="86">
        <f t="shared" si="1346"/>
        <v>0</v>
      </c>
    </row>
    <row r="4434" spans="1:44" x14ac:dyDescent="0.25">
      <c r="A4434" s="178"/>
      <c r="B4434" s="55" t="str">
        <f>_xlfn.IFNA(VLOOKUP(A4434,'Ajánlatkérő(k) adatai'!$B$4:$C$205,2,0),"")</f>
        <v/>
      </c>
      <c r="C4434" s="178"/>
      <c r="D4434" s="55" t="str">
        <f>_xlfn.IFNA(VLOOKUP(C4434,'Számlafizető(k) adatai'!$C$4:$D$203,2,0),"")</f>
        <v/>
      </c>
      <c r="E4434" s="55" t="str">
        <f>_xlfn.IFNA(VLOOKUP(C4434,'Számlafizető(k) adatai'!$C$4:$M$203,11,0),"")</f>
        <v/>
      </c>
      <c r="F4434" s="178"/>
      <c r="G4434" s="178"/>
      <c r="H4434" s="178"/>
      <c r="I4434" s="55" t="str">
        <f>IF(F4434="","",VLOOKUP(LEFT(F4434,5),'Technikai cellák'!B:C,2,0))</f>
        <v/>
      </c>
      <c r="J4434" s="55" t="str">
        <f>IF(F4434="","",VLOOKUP(I4434,'Technikai cellák'!$C$1:$D$12,2,0))</f>
        <v/>
      </c>
      <c r="K4434" s="179"/>
      <c r="L4434" s="67" t="str">
        <f t="shared" si="1329"/>
        <v/>
      </c>
      <c r="M4434" s="68">
        <f t="shared" si="1330"/>
        <v>0</v>
      </c>
      <c r="N4434" s="66">
        <f t="shared" si="1331"/>
        <v>0</v>
      </c>
      <c r="O4434" s="152"/>
      <c r="P4434" s="172">
        <f t="shared" si="1347"/>
        <v>0</v>
      </c>
      <c r="Q4434" s="69">
        <f t="shared" si="1332"/>
        <v>0</v>
      </c>
      <c r="R4434" s="62">
        <f t="shared" si="1333"/>
        <v>0</v>
      </c>
      <c r="S4434" s="153"/>
      <c r="T4434" s="118" t="str">
        <f t="shared" si="1334"/>
        <v/>
      </c>
      <c r="U4434" s="154"/>
      <c r="V4434" s="154"/>
      <c r="W4434" s="154"/>
      <c r="X4434" s="154"/>
      <c r="Y4434" s="154"/>
      <c r="Z4434" s="154"/>
      <c r="AA4434" s="154"/>
      <c r="AB4434" s="154"/>
      <c r="AC4434" s="154"/>
      <c r="AD4434" s="154"/>
      <c r="AE4434" s="154"/>
      <c r="AF4434" s="154"/>
      <c r="AG4434" s="63">
        <f t="shared" si="1335"/>
        <v>0</v>
      </c>
      <c r="AH4434" s="56">
        <f t="shared" si="1336"/>
        <v>0</v>
      </c>
      <c r="AI4434" s="56">
        <f t="shared" si="1337"/>
        <v>0</v>
      </c>
      <c r="AJ4434" s="56">
        <f t="shared" si="1338"/>
        <v>0</v>
      </c>
      <c r="AK4434" s="56">
        <f t="shared" si="1339"/>
        <v>0</v>
      </c>
      <c r="AL4434" s="56">
        <f t="shared" si="1340"/>
        <v>0</v>
      </c>
      <c r="AM4434" s="56">
        <f t="shared" si="1341"/>
        <v>0</v>
      </c>
      <c r="AN4434" s="56">
        <f t="shared" si="1342"/>
        <v>0</v>
      </c>
      <c r="AO4434" s="56">
        <f t="shared" si="1343"/>
        <v>0</v>
      </c>
      <c r="AP4434" s="56">
        <f t="shared" si="1344"/>
        <v>0</v>
      </c>
      <c r="AQ4434" s="56">
        <f t="shared" si="1345"/>
        <v>0</v>
      </c>
      <c r="AR4434" s="86">
        <f t="shared" si="1346"/>
        <v>0</v>
      </c>
    </row>
    <row r="4435" spans="1:44" x14ac:dyDescent="0.25">
      <c r="A4435" s="178"/>
      <c r="B4435" s="55" t="str">
        <f>_xlfn.IFNA(VLOOKUP(A4435,'Ajánlatkérő(k) adatai'!$B$4:$C$205,2,0),"")</f>
        <v/>
      </c>
      <c r="C4435" s="178"/>
      <c r="D4435" s="55" t="str">
        <f>_xlfn.IFNA(VLOOKUP(C4435,'Számlafizető(k) adatai'!$C$4:$D$203,2,0),"")</f>
        <v/>
      </c>
      <c r="E4435" s="55" t="str">
        <f>_xlfn.IFNA(VLOOKUP(C4435,'Számlafizető(k) adatai'!$C$4:$M$203,11,0),"")</f>
        <v/>
      </c>
      <c r="F4435" s="178"/>
      <c r="G4435" s="178"/>
      <c r="H4435" s="178"/>
      <c r="I4435" s="55" t="str">
        <f>IF(F4435="","",VLOOKUP(LEFT(F4435,5),'Technikai cellák'!B:C,2,0))</f>
        <v/>
      </c>
      <c r="J4435" s="55" t="str">
        <f>IF(F4435="","",VLOOKUP(I4435,'Technikai cellák'!$C$1:$D$12,2,0))</f>
        <v/>
      </c>
      <c r="K4435" s="179"/>
      <c r="L4435" s="67" t="str">
        <f t="shared" si="1329"/>
        <v/>
      </c>
      <c r="M4435" s="68">
        <f t="shared" si="1330"/>
        <v>0</v>
      </c>
      <c r="N4435" s="66">
        <f t="shared" si="1331"/>
        <v>0</v>
      </c>
      <c r="O4435" s="152"/>
      <c r="P4435" s="172">
        <f t="shared" si="1347"/>
        <v>0</v>
      </c>
      <c r="Q4435" s="69">
        <f t="shared" si="1332"/>
        <v>0</v>
      </c>
      <c r="R4435" s="62">
        <f t="shared" si="1333"/>
        <v>0</v>
      </c>
      <c r="S4435" s="153"/>
      <c r="T4435" s="118" t="str">
        <f t="shared" si="1334"/>
        <v/>
      </c>
      <c r="U4435" s="154"/>
      <c r="V4435" s="154"/>
      <c r="W4435" s="154"/>
      <c r="X4435" s="154"/>
      <c r="Y4435" s="154"/>
      <c r="Z4435" s="154"/>
      <c r="AA4435" s="154"/>
      <c r="AB4435" s="154"/>
      <c r="AC4435" s="154"/>
      <c r="AD4435" s="154"/>
      <c r="AE4435" s="154"/>
      <c r="AF4435" s="154"/>
      <c r="AG4435" s="63">
        <f t="shared" si="1335"/>
        <v>0</v>
      </c>
      <c r="AH4435" s="56">
        <f t="shared" si="1336"/>
        <v>0</v>
      </c>
      <c r="AI4435" s="56">
        <f t="shared" si="1337"/>
        <v>0</v>
      </c>
      <c r="AJ4435" s="56">
        <f t="shared" si="1338"/>
        <v>0</v>
      </c>
      <c r="AK4435" s="56">
        <f t="shared" si="1339"/>
        <v>0</v>
      </c>
      <c r="AL4435" s="56">
        <f t="shared" si="1340"/>
        <v>0</v>
      </c>
      <c r="AM4435" s="56">
        <f t="shared" si="1341"/>
        <v>0</v>
      </c>
      <c r="AN4435" s="56">
        <f t="shared" si="1342"/>
        <v>0</v>
      </c>
      <c r="AO4435" s="56">
        <f t="shared" si="1343"/>
        <v>0</v>
      </c>
      <c r="AP4435" s="56">
        <f t="shared" si="1344"/>
        <v>0</v>
      </c>
      <c r="AQ4435" s="56">
        <f t="shared" si="1345"/>
        <v>0</v>
      </c>
      <c r="AR4435" s="86">
        <f t="shared" si="1346"/>
        <v>0</v>
      </c>
    </row>
    <row r="4436" spans="1:44" x14ac:dyDescent="0.25">
      <c r="A4436" s="178"/>
      <c r="B4436" s="55" t="str">
        <f>_xlfn.IFNA(VLOOKUP(A4436,'Ajánlatkérő(k) adatai'!$B$4:$C$205,2,0),"")</f>
        <v/>
      </c>
      <c r="C4436" s="178"/>
      <c r="D4436" s="55" t="str">
        <f>_xlfn.IFNA(VLOOKUP(C4436,'Számlafizető(k) adatai'!$C$4:$D$203,2,0),"")</f>
        <v/>
      </c>
      <c r="E4436" s="55" t="str">
        <f>_xlfn.IFNA(VLOOKUP(C4436,'Számlafizető(k) adatai'!$C$4:$M$203,11,0),"")</f>
        <v/>
      </c>
      <c r="F4436" s="178"/>
      <c r="G4436" s="178"/>
      <c r="H4436" s="178"/>
      <c r="I4436" s="55" t="str">
        <f>IF(F4436="","",VLOOKUP(LEFT(F4436,5),'Technikai cellák'!B:C,2,0))</f>
        <v/>
      </c>
      <c r="J4436" s="55" t="str">
        <f>IF(F4436="","",VLOOKUP(I4436,'Technikai cellák'!$C$1:$D$12,2,0))</f>
        <v/>
      </c>
      <c r="K4436" s="179"/>
      <c r="L4436" s="67" t="str">
        <f t="shared" si="1329"/>
        <v/>
      </c>
      <c r="M4436" s="68">
        <f t="shared" si="1330"/>
        <v>0</v>
      </c>
      <c r="N4436" s="66">
        <f t="shared" si="1331"/>
        <v>0</v>
      </c>
      <c r="O4436" s="152"/>
      <c r="P4436" s="172">
        <f t="shared" si="1347"/>
        <v>0</v>
      </c>
      <c r="Q4436" s="69">
        <f t="shared" si="1332"/>
        <v>0</v>
      </c>
      <c r="R4436" s="62">
        <f t="shared" si="1333"/>
        <v>0</v>
      </c>
      <c r="S4436" s="153"/>
      <c r="T4436" s="118" t="str">
        <f t="shared" si="1334"/>
        <v/>
      </c>
      <c r="U4436" s="154"/>
      <c r="V4436" s="154"/>
      <c r="W4436" s="154"/>
      <c r="X4436" s="154"/>
      <c r="Y4436" s="154"/>
      <c r="Z4436" s="154"/>
      <c r="AA4436" s="154"/>
      <c r="AB4436" s="154"/>
      <c r="AC4436" s="154"/>
      <c r="AD4436" s="154"/>
      <c r="AE4436" s="154"/>
      <c r="AF4436" s="154"/>
      <c r="AG4436" s="63">
        <f t="shared" si="1335"/>
        <v>0</v>
      </c>
      <c r="AH4436" s="56">
        <f t="shared" si="1336"/>
        <v>0</v>
      </c>
      <c r="AI4436" s="56">
        <f t="shared" si="1337"/>
        <v>0</v>
      </c>
      <c r="AJ4436" s="56">
        <f t="shared" si="1338"/>
        <v>0</v>
      </c>
      <c r="AK4436" s="56">
        <f t="shared" si="1339"/>
        <v>0</v>
      </c>
      <c r="AL4436" s="56">
        <f t="shared" si="1340"/>
        <v>0</v>
      </c>
      <c r="AM4436" s="56">
        <f t="shared" si="1341"/>
        <v>0</v>
      </c>
      <c r="AN4436" s="56">
        <f t="shared" si="1342"/>
        <v>0</v>
      </c>
      <c r="AO4436" s="56">
        <f t="shared" si="1343"/>
        <v>0</v>
      </c>
      <c r="AP4436" s="56">
        <f t="shared" si="1344"/>
        <v>0</v>
      </c>
      <c r="AQ4436" s="56">
        <f t="shared" si="1345"/>
        <v>0</v>
      </c>
      <c r="AR4436" s="86">
        <f t="shared" si="1346"/>
        <v>0</v>
      </c>
    </row>
    <row r="4437" spans="1:44" x14ac:dyDescent="0.25">
      <c r="A4437" s="178"/>
      <c r="B4437" s="55" t="str">
        <f>_xlfn.IFNA(VLOOKUP(A4437,'Ajánlatkérő(k) adatai'!$B$4:$C$205,2,0),"")</f>
        <v/>
      </c>
      <c r="C4437" s="178"/>
      <c r="D4437" s="55" t="str">
        <f>_xlfn.IFNA(VLOOKUP(C4437,'Számlafizető(k) adatai'!$C$4:$D$203,2,0),"")</f>
        <v/>
      </c>
      <c r="E4437" s="55" t="str">
        <f>_xlfn.IFNA(VLOOKUP(C4437,'Számlafizető(k) adatai'!$C$4:$M$203,11,0),"")</f>
        <v/>
      </c>
      <c r="F4437" s="178"/>
      <c r="G4437" s="178"/>
      <c r="H4437" s="178"/>
      <c r="I4437" s="55" t="str">
        <f>IF(F4437="","",VLOOKUP(LEFT(F4437,5),'Technikai cellák'!B:C,2,0))</f>
        <v/>
      </c>
      <c r="J4437" s="55" t="str">
        <f>IF(F4437="","",VLOOKUP(I4437,'Technikai cellák'!$C$1:$D$12,2,0))</f>
        <v/>
      </c>
      <c r="K4437" s="179"/>
      <c r="L4437" s="67" t="str">
        <f t="shared" ref="L4437:L4500" si="1348">IF(K4437="","",IF(K4437&lt;20,"20 alatti",IF(K4437&lt;100,"20-99",IF(K4437&lt;500,"100-500","500-"))))</f>
        <v/>
      </c>
      <c r="M4437" s="68">
        <f t="shared" ref="M4437:M4500" si="1349">ROUND(IF(L4437="20 alatti",K4437*1,0),0)</f>
        <v>0</v>
      </c>
      <c r="N4437" s="66">
        <f t="shared" ref="N4437:N4500" si="1350">ROUND(IF(L4437="20-99",K4437*10.5,0),0)</f>
        <v>0</v>
      </c>
      <c r="O4437" s="152"/>
      <c r="P4437" s="172">
        <f t="shared" si="1347"/>
        <v>0</v>
      </c>
      <c r="Q4437" s="69">
        <f t="shared" ref="Q4437:Q4500" si="1351">ROUND(R4437*$F$10,0)</f>
        <v>0</v>
      </c>
      <c r="R4437" s="62">
        <f t="shared" ref="R4437:R4500" si="1352">SUM(AG4437:AR4437)</f>
        <v>0</v>
      </c>
      <c r="S4437" s="153"/>
      <c r="T4437" s="118" t="str">
        <f t="shared" ref="T4437:T4500" si="1353">IF(S4437="","",IF((DAYS360(S4437,$C$4,TRUE))/30&lt;0,"",(DAYS360(S4437,$C$4,))/30))</f>
        <v/>
      </c>
      <c r="U4437" s="154"/>
      <c r="V4437" s="154"/>
      <c r="W4437" s="154"/>
      <c r="X4437" s="154"/>
      <c r="Y4437" s="154"/>
      <c r="Z4437" s="154"/>
      <c r="AA4437" s="154"/>
      <c r="AB4437" s="154"/>
      <c r="AC4437" s="154"/>
      <c r="AD4437" s="154"/>
      <c r="AE4437" s="154"/>
      <c r="AF4437" s="154"/>
      <c r="AG4437" s="63">
        <f t="shared" ref="AG4437:AG4500" si="1354">ROUND((U4437*$C$7)/$C$8,0)</f>
        <v>0</v>
      </c>
      <c r="AH4437" s="56">
        <f t="shared" ref="AH4437:AH4500" si="1355">ROUND((V4437*$C$7)/$C$8,0)</f>
        <v>0</v>
      </c>
      <c r="AI4437" s="56">
        <f t="shared" ref="AI4437:AI4500" si="1356">ROUND((W4437*$C$7)/$C$8,0)</f>
        <v>0</v>
      </c>
      <c r="AJ4437" s="56">
        <f t="shared" ref="AJ4437:AJ4500" si="1357">ROUND((X4437*$C$7)/$C$8,0)</f>
        <v>0</v>
      </c>
      <c r="AK4437" s="56">
        <f t="shared" ref="AK4437:AK4500" si="1358">ROUND((Y4437*$C$7)/$C$8,0)</f>
        <v>0</v>
      </c>
      <c r="AL4437" s="56">
        <f t="shared" ref="AL4437:AL4500" si="1359">ROUND((Z4437*$C$7)/$C$8,0)</f>
        <v>0</v>
      </c>
      <c r="AM4437" s="56">
        <f t="shared" ref="AM4437:AM4500" si="1360">ROUND((AA4437*$C$7)/$C$8,0)</f>
        <v>0</v>
      </c>
      <c r="AN4437" s="56">
        <f t="shared" ref="AN4437:AN4500" si="1361">ROUND((AB4437*$C$7)/$C$8,0)</f>
        <v>0</v>
      </c>
      <c r="AO4437" s="56">
        <f t="shared" ref="AO4437:AO4500" si="1362">ROUND((AC4437*$C$7)/$C$8,0)</f>
        <v>0</v>
      </c>
      <c r="AP4437" s="56">
        <f t="shared" ref="AP4437:AP4500" si="1363">ROUND((AD4437*$C$7)/$C$8,0)</f>
        <v>0</v>
      </c>
      <c r="AQ4437" s="56">
        <f t="shared" ref="AQ4437:AQ4500" si="1364">ROUND((AE4437*$C$7)/$C$8,0)</f>
        <v>0</v>
      </c>
      <c r="AR4437" s="86">
        <f t="shared" ref="AR4437:AR4500" si="1365">ROUND((AF4437*$C$7)/$C$8,0)</f>
        <v>0</v>
      </c>
    </row>
    <row r="4438" spans="1:44" x14ac:dyDescent="0.25">
      <c r="A4438" s="178"/>
      <c r="B4438" s="55" t="str">
        <f>_xlfn.IFNA(VLOOKUP(A4438,'Ajánlatkérő(k) adatai'!$B$4:$C$205,2,0),"")</f>
        <v/>
      </c>
      <c r="C4438" s="178"/>
      <c r="D4438" s="55" t="str">
        <f>_xlfn.IFNA(VLOOKUP(C4438,'Számlafizető(k) adatai'!$C$4:$D$203,2,0),"")</f>
        <v/>
      </c>
      <c r="E4438" s="55" t="str">
        <f>_xlfn.IFNA(VLOOKUP(C4438,'Számlafizető(k) adatai'!$C$4:$M$203,11,0),"")</f>
        <v/>
      </c>
      <c r="F4438" s="178"/>
      <c r="G4438" s="178"/>
      <c r="H4438" s="178"/>
      <c r="I4438" s="55" t="str">
        <f>IF(F4438="","",VLOOKUP(LEFT(F4438,5),'Technikai cellák'!B:C,2,0))</f>
        <v/>
      </c>
      <c r="J4438" s="55" t="str">
        <f>IF(F4438="","",VLOOKUP(I4438,'Technikai cellák'!$C$1:$D$12,2,0))</f>
        <v/>
      </c>
      <c r="K4438" s="179"/>
      <c r="L4438" s="67" t="str">
        <f t="shared" si="1348"/>
        <v/>
      </c>
      <c r="M4438" s="68">
        <f t="shared" si="1349"/>
        <v>0</v>
      </c>
      <c r="N4438" s="66">
        <f t="shared" si="1350"/>
        <v>0</v>
      </c>
      <c r="O4438" s="152"/>
      <c r="P4438" s="172">
        <f t="shared" si="1347"/>
        <v>0</v>
      </c>
      <c r="Q4438" s="69">
        <f t="shared" si="1351"/>
        <v>0</v>
      </c>
      <c r="R4438" s="62">
        <f t="shared" si="1352"/>
        <v>0</v>
      </c>
      <c r="S4438" s="153"/>
      <c r="T4438" s="118" t="str">
        <f t="shared" si="1353"/>
        <v/>
      </c>
      <c r="U4438" s="154"/>
      <c r="V4438" s="154"/>
      <c r="W4438" s="154"/>
      <c r="X4438" s="154"/>
      <c r="Y4438" s="154"/>
      <c r="Z4438" s="154"/>
      <c r="AA4438" s="154"/>
      <c r="AB4438" s="154"/>
      <c r="AC4438" s="154"/>
      <c r="AD4438" s="154"/>
      <c r="AE4438" s="154"/>
      <c r="AF4438" s="154"/>
      <c r="AG4438" s="63">
        <f t="shared" si="1354"/>
        <v>0</v>
      </c>
      <c r="AH4438" s="56">
        <f t="shared" si="1355"/>
        <v>0</v>
      </c>
      <c r="AI4438" s="56">
        <f t="shared" si="1356"/>
        <v>0</v>
      </c>
      <c r="AJ4438" s="56">
        <f t="shared" si="1357"/>
        <v>0</v>
      </c>
      <c r="AK4438" s="56">
        <f t="shared" si="1358"/>
        <v>0</v>
      </c>
      <c r="AL4438" s="56">
        <f t="shared" si="1359"/>
        <v>0</v>
      </c>
      <c r="AM4438" s="56">
        <f t="shared" si="1360"/>
        <v>0</v>
      </c>
      <c r="AN4438" s="56">
        <f t="shared" si="1361"/>
        <v>0</v>
      </c>
      <c r="AO4438" s="56">
        <f t="shared" si="1362"/>
        <v>0</v>
      </c>
      <c r="AP4438" s="56">
        <f t="shared" si="1363"/>
        <v>0</v>
      </c>
      <c r="AQ4438" s="56">
        <f t="shared" si="1364"/>
        <v>0</v>
      </c>
      <c r="AR4438" s="86">
        <f t="shared" si="1365"/>
        <v>0</v>
      </c>
    </row>
    <row r="4439" spans="1:44" x14ac:dyDescent="0.25">
      <c r="A4439" s="178"/>
      <c r="B4439" s="55" t="str">
        <f>_xlfn.IFNA(VLOOKUP(A4439,'Ajánlatkérő(k) adatai'!$B$4:$C$205,2,0),"")</f>
        <v/>
      </c>
      <c r="C4439" s="178"/>
      <c r="D4439" s="55" t="str">
        <f>_xlfn.IFNA(VLOOKUP(C4439,'Számlafizető(k) adatai'!$C$4:$D$203,2,0),"")</f>
        <v/>
      </c>
      <c r="E4439" s="55" t="str">
        <f>_xlfn.IFNA(VLOOKUP(C4439,'Számlafizető(k) adatai'!$C$4:$M$203,11,0),"")</f>
        <v/>
      </c>
      <c r="F4439" s="178"/>
      <c r="G4439" s="178"/>
      <c r="H4439" s="178"/>
      <c r="I4439" s="55" t="str">
        <f>IF(F4439="","",VLOOKUP(LEFT(F4439,5),'Technikai cellák'!B:C,2,0))</f>
        <v/>
      </c>
      <c r="J4439" s="55" t="str">
        <f>IF(F4439="","",VLOOKUP(I4439,'Technikai cellák'!$C$1:$D$12,2,0))</f>
        <v/>
      </c>
      <c r="K4439" s="179"/>
      <c r="L4439" s="67" t="str">
        <f t="shared" si="1348"/>
        <v/>
      </c>
      <c r="M4439" s="68">
        <f t="shared" si="1349"/>
        <v>0</v>
      </c>
      <c r="N4439" s="66">
        <f t="shared" si="1350"/>
        <v>0</v>
      </c>
      <c r="O4439" s="152"/>
      <c r="P4439" s="172">
        <f t="shared" si="1347"/>
        <v>0</v>
      </c>
      <c r="Q4439" s="69">
        <f t="shared" si="1351"/>
        <v>0</v>
      </c>
      <c r="R4439" s="62">
        <f t="shared" si="1352"/>
        <v>0</v>
      </c>
      <c r="S4439" s="153"/>
      <c r="T4439" s="118" t="str">
        <f t="shared" si="1353"/>
        <v/>
      </c>
      <c r="U4439" s="154"/>
      <c r="V4439" s="154"/>
      <c r="W4439" s="154"/>
      <c r="X4439" s="154"/>
      <c r="Y4439" s="154"/>
      <c r="Z4439" s="154"/>
      <c r="AA4439" s="154"/>
      <c r="AB4439" s="154"/>
      <c r="AC4439" s="154"/>
      <c r="AD4439" s="154"/>
      <c r="AE4439" s="154"/>
      <c r="AF4439" s="154"/>
      <c r="AG4439" s="63">
        <f t="shared" si="1354"/>
        <v>0</v>
      </c>
      <c r="AH4439" s="56">
        <f t="shared" si="1355"/>
        <v>0</v>
      </c>
      <c r="AI4439" s="56">
        <f t="shared" si="1356"/>
        <v>0</v>
      </c>
      <c r="AJ4439" s="56">
        <f t="shared" si="1357"/>
        <v>0</v>
      </c>
      <c r="AK4439" s="56">
        <f t="shared" si="1358"/>
        <v>0</v>
      </c>
      <c r="AL4439" s="56">
        <f t="shared" si="1359"/>
        <v>0</v>
      </c>
      <c r="AM4439" s="56">
        <f t="shared" si="1360"/>
        <v>0</v>
      </c>
      <c r="AN4439" s="56">
        <f t="shared" si="1361"/>
        <v>0</v>
      </c>
      <c r="AO4439" s="56">
        <f t="shared" si="1362"/>
        <v>0</v>
      </c>
      <c r="AP4439" s="56">
        <f t="shared" si="1363"/>
        <v>0</v>
      </c>
      <c r="AQ4439" s="56">
        <f t="shared" si="1364"/>
        <v>0</v>
      </c>
      <c r="AR4439" s="86">
        <f t="shared" si="1365"/>
        <v>0</v>
      </c>
    </row>
    <row r="4440" spans="1:44" x14ac:dyDescent="0.25">
      <c r="A4440" s="178"/>
      <c r="B4440" s="55" t="str">
        <f>_xlfn.IFNA(VLOOKUP(A4440,'Ajánlatkérő(k) adatai'!$B$4:$C$205,2,0),"")</f>
        <v/>
      </c>
      <c r="C4440" s="178"/>
      <c r="D4440" s="55" t="str">
        <f>_xlfn.IFNA(VLOOKUP(C4440,'Számlafizető(k) adatai'!$C$4:$D$203,2,0),"")</f>
        <v/>
      </c>
      <c r="E4440" s="55" t="str">
        <f>_xlfn.IFNA(VLOOKUP(C4440,'Számlafizető(k) adatai'!$C$4:$M$203,11,0),"")</f>
        <v/>
      </c>
      <c r="F4440" s="178"/>
      <c r="G4440" s="178"/>
      <c r="H4440" s="178"/>
      <c r="I4440" s="55" t="str">
        <f>IF(F4440="","",VLOOKUP(LEFT(F4440,5),'Technikai cellák'!B:C,2,0))</f>
        <v/>
      </c>
      <c r="J4440" s="55" t="str">
        <f>IF(F4440="","",VLOOKUP(I4440,'Technikai cellák'!$C$1:$D$12,2,0))</f>
        <v/>
      </c>
      <c r="K4440" s="179"/>
      <c r="L4440" s="67" t="str">
        <f t="shared" si="1348"/>
        <v/>
      </c>
      <c r="M4440" s="68">
        <f t="shared" si="1349"/>
        <v>0</v>
      </c>
      <c r="N4440" s="66">
        <f t="shared" si="1350"/>
        <v>0</v>
      </c>
      <c r="O4440" s="152"/>
      <c r="P4440" s="172">
        <f t="shared" si="1347"/>
        <v>0</v>
      </c>
      <c r="Q4440" s="69">
        <f t="shared" si="1351"/>
        <v>0</v>
      </c>
      <c r="R4440" s="62">
        <f t="shared" si="1352"/>
        <v>0</v>
      </c>
      <c r="S4440" s="153"/>
      <c r="T4440" s="118" t="str">
        <f t="shared" si="1353"/>
        <v/>
      </c>
      <c r="U4440" s="154"/>
      <c r="V4440" s="154"/>
      <c r="W4440" s="154"/>
      <c r="X4440" s="154"/>
      <c r="Y4440" s="154"/>
      <c r="Z4440" s="154"/>
      <c r="AA4440" s="154"/>
      <c r="AB4440" s="154"/>
      <c r="AC4440" s="154"/>
      <c r="AD4440" s="154"/>
      <c r="AE4440" s="154"/>
      <c r="AF4440" s="154"/>
      <c r="AG4440" s="63">
        <f t="shared" si="1354"/>
        <v>0</v>
      </c>
      <c r="AH4440" s="56">
        <f t="shared" si="1355"/>
        <v>0</v>
      </c>
      <c r="AI4440" s="56">
        <f t="shared" si="1356"/>
        <v>0</v>
      </c>
      <c r="AJ4440" s="56">
        <f t="shared" si="1357"/>
        <v>0</v>
      </c>
      <c r="AK4440" s="56">
        <f t="shared" si="1358"/>
        <v>0</v>
      </c>
      <c r="AL4440" s="56">
        <f t="shared" si="1359"/>
        <v>0</v>
      </c>
      <c r="AM4440" s="56">
        <f t="shared" si="1360"/>
        <v>0</v>
      </c>
      <c r="AN4440" s="56">
        <f t="shared" si="1361"/>
        <v>0</v>
      </c>
      <c r="AO4440" s="56">
        <f t="shared" si="1362"/>
        <v>0</v>
      </c>
      <c r="AP4440" s="56">
        <f t="shared" si="1363"/>
        <v>0</v>
      </c>
      <c r="AQ4440" s="56">
        <f t="shared" si="1364"/>
        <v>0</v>
      </c>
      <c r="AR4440" s="86">
        <f t="shared" si="1365"/>
        <v>0</v>
      </c>
    </row>
    <row r="4441" spans="1:44" x14ac:dyDescent="0.25">
      <c r="A4441" s="178"/>
      <c r="B4441" s="55" t="str">
        <f>_xlfn.IFNA(VLOOKUP(A4441,'Ajánlatkérő(k) adatai'!$B$4:$C$205,2,0),"")</f>
        <v/>
      </c>
      <c r="C4441" s="178"/>
      <c r="D4441" s="55" t="str">
        <f>_xlfn.IFNA(VLOOKUP(C4441,'Számlafizető(k) adatai'!$C$4:$D$203,2,0),"")</f>
        <v/>
      </c>
      <c r="E4441" s="55" t="str">
        <f>_xlfn.IFNA(VLOOKUP(C4441,'Számlafizető(k) adatai'!$C$4:$M$203,11,0),"")</f>
        <v/>
      </c>
      <c r="F4441" s="178"/>
      <c r="G4441" s="178"/>
      <c r="H4441" s="178"/>
      <c r="I4441" s="55" t="str">
        <f>IF(F4441="","",VLOOKUP(LEFT(F4441,5),'Technikai cellák'!B:C,2,0))</f>
        <v/>
      </c>
      <c r="J4441" s="55" t="str">
        <f>IF(F4441="","",VLOOKUP(I4441,'Technikai cellák'!$C$1:$D$12,2,0))</f>
        <v/>
      </c>
      <c r="K4441" s="179"/>
      <c r="L4441" s="67" t="str">
        <f t="shared" si="1348"/>
        <v/>
      </c>
      <c r="M4441" s="68">
        <f t="shared" si="1349"/>
        <v>0</v>
      </c>
      <c r="N4441" s="66">
        <f t="shared" si="1350"/>
        <v>0</v>
      </c>
      <c r="O4441" s="152"/>
      <c r="P4441" s="172">
        <f t="shared" si="1347"/>
        <v>0</v>
      </c>
      <c r="Q4441" s="69">
        <f t="shared" si="1351"/>
        <v>0</v>
      </c>
      <c r="R4441" s="62">
        <f t="shared" si="1352"/>
        <v>0</v>
      </c>
      <c r="S4441" s="153"/>
      <c r="T4441" s="118" t="str">
        <f t="shared" si="1353"/>
        <v/>
      </c>
      <c r="U4441" s="154"/>
      <c r="V4441" s="154"/>
      <c r="W4441" s="154"/>
      <c r="X4441" s="154"/>
      <c r="Y4441" s="154"/>
      <c r="Z4441" s="154"/>
      <c r="AA4441" s="154"/>
      <c r="AB4441" s="154"/>
      <c r="AC4441" s="154"/>
      <c r="AD4441" s="154"/>
      <c r="AE4441" s="154"/>
      <c r="AF4441" s="154"/>
      <c r="AG4441" s="63">
        <f t="shared" si="1354"/>
        <v>0</v>
      </c>
      <c r="AH4441" s="56">
        <f t="shared" si="1355"/>
        <v>0</v>
      </c>
      <c r="AI4441" s="56">
        <f t="shared" si="1356"/>
        <v>0</v>
      </c>
      <c r="AJ4441" s="56">
        <f t="shared" si="1357"/>
        <v>0</v>
      </c>
      <c r="AK4441" s="56">
        <f t="shared" si="1358"/>
        <v>0</v>
      </c>
      <c r="AL4441" s="56">
        <f t="shared" si="1359"/>
        <v>0</v>
      </c>
      <c r="AM4441" s="56">
        <f t="shared" si="1360"/>
        <v>0</v>
      </c>
      <c r="AN4441" s="56">
        <f t="shared" si="1361"/>
        <v>0</v>
      </c>
      <c r="AO4441" s="56">
        <f t="shared" si="1362"/>
        <v>0</v>
      </c>
      <c r="AP4441" s="56">
        <f t="shared" si="1363"/>
        <v>0</v>
      </c>
      <c r="AQ4441" s="56">
        <f t="shared" si="1364"/>
        <v>0</v>
      </c>
      <c r="AR4441" s="86">
        <f t="shared" si="1365"/>
        <v>0</v>
      </c>
    </row>
    <row r="4442" spans="1:44" x14ac:dyDescent="0.25">
      <c r="A4442" s="178"/>
      <c r="B4442" s="55" t="str">
        <f>_xlfn.IFNA(VLOOKUP(A4442,'Ajánlatkérő(k) adatai'!$B$4:$C$205,2,0),"")</f>
        <v/>
      </c>
      <c r="C4442" s="178"/>
      <c r="D4442" s="55" t="str">
        <f>_xlfn.IFNA(VLOOKUP(C4442,'Számlafizető(k) adatai'!$C$4:$D$203,2,0),"")</f>
        <v/>
      </c>
      <c r="E4442" s="55" t="str">
        <f>_xlfn.IFNA(VLOOKUP(C4442,'Számlafizető(k) adatai'!$C$4:$M$203,11,0),"")</f>
        <v/>
      </c>
      <c r="F4442" s="178"/>
      <c r="G4442" s="178"/>
      <c r="H4442" s="178"/>
      <c r="I4442" s="55" t="str">
        <f>IF(F4442="","",VLOOKUP(LEFT(F4442,5),'Technikai cellák'!B:C,2,0))</f>
        <v/>
      </c>
      <c r="J4442" s="55" t="str">
        <f>IF(F4442="","",VLOOKUP(I4442,'Technikai cellák'!$C$1:$D$12,2,0))</f>
        <v/>
      </c>
      <c r="K4442" s="179"/>
      <c r="L4442" s="67" t="str">
        <f t="shared" si="1348"/>
        <v/>
      </c>
      <c r="M4442" s="68">
        <f t="shared" si="1349"/>
        <v>0</v>
      </c>
      <c r="N4442" s="66">
        <f t="shared" si="1350"/>
        <v>0</v>
      </c>
      <c r="O4442" s="152"/>
      <c r="P4442" s="172">
        <f t="shared" si="1347"/>
        <v>0</v>
      </c>
      <c r="Q4442" s="69">
        <f t="shared" si="1351"/>
        <v>0</v>
      </c>
      <c r="R4442" s="62">
        <f t="shared" si="1352"/>
        <v>0</v>
      </c>
      <c r="S4442" s="153"/>
      <c r="T4442" s="118" t="str">
        <f t="shared" si="1353"/>
        <v/>
      </c>
      <c r="U4442" s="154"/>
      <c r="V4442" s="154"/>
      <c r="W4442" s="154"/>
      <c r="X4442" s="154"/>
      <c r="Y4442" s="154"/>
      <c r="Z4442" s="154"/>
      <c r="AA4442" s="154"/>
      <c r="AB4442" s="154"/>
      <c r="AC4442" s="154"/>
      <c r="AD4442" s="154"/>
      <c r="AE4442" s="154"/>
      <c r="AF4442" s="154"/>
      <c r="AG4442" s="63">
        <f t="shared" si="1354"/>
        <v>0</v>
      </c>
      <c r="AH4442" s="56">
        <f t="shared" si="1355"/>
        <v>0</v>
      </c>
      <c r="AI4442" s="56">
        <f t="shared" si="1356"/>
        <v>0</v>
      </c>
      <c r="AJ4442" s="56">
        <f t="shared" si="1357"/>
        <v>0</v>
      </c>
      <c r="AK4442" s="56">
        <f t="shared" si="1358"/>
        <v>0</v>
      </c>
      <c r="AL4442" s="56">
        <f t="shared" si="1359"/>
        <v>0</v>
      </c>
      <c r="AM4442" s="56">
        <f t="shared" si="1360"/>
        <v>0</v>
      </c>
      <c r="AN4442" s="56">
        <f t="shared" si="1361"/>
        <v>0</v>
      </c>
      <c r="AO4442" s="56">
        <f t="shared" si="1362"/>
        <v>0</v>
      </c>
      <c r="AP4442" s="56">
        <f t="shared" si="1363"/>
        <v>0</v>
      </c>
      <c r="AQ4442" s="56">
        <f t="shared" si="1364"/>
        <v>0</v>
      </c>
      <c r="AR4442" s="86">
        <f t="shared" si="1365"/>
        <v>0</v>
      </c>
    </row>
    <row r="4443" spans="1:44" x14ac:dyDescent="0.25">
      <c r="A4443" s="178"/>
      <c r="B4443" s="55" t="str">
        <f>_xlfn.IFNA(VLOOKUP(A4443,'Ajánlatkérő(k) adatai'!$B$4:$C$205,2,0),"")</f>
        <v/>
      </c>
      <c r="C4443" s="178"/>
      <c r="D4443" s="55" t="str">
        <f>_xlfn.IFNA(VLOOKUP(C4443,'Számlafizető(k) adatai'!$C$4:$D$203,2,0),"")</f>
        <v/>
      </c>
      <c r="E4443" s="55" t="str">
        <f>_xlfn.IFNA(VLOOKUP(C4443,'Számlafizető(k) adatai'!$C$4:$M$203,11,0),"")</f>
        <v/>
      </c>
      <c r="F4443" s="178"/>
      <c r="G4443" s="178"/>
      <c r="H4443" s="178"/>
      <c r="I4443" s="55" t="str">
        <f>IF(F4443="","",VLOOKUP(LEFT(F4443,5),'Technikai cellák'!B:C,2,0))</f>
        <v/>
      </c>
      <c r="J4443" s="55" t="str">
        <f>IF(F4443="","",VLOOKUP(I4443,'Technikai cellák'!$C$1:$D$12,2,0))</f>
        <v/>
      </c>
      <c r="K4443" s="179"/>
      <c r="L4443" s="67" t="str">
        <f t="shared" si="1348"/>
        <v/>
      </c>
      <c r="M4443" s="68">
        <f t="shared" si="1349"/>
        <v>0</v>
      </c>
      <c r="N4443" s="66">
        <f t="shared" si="1350"/>
        <v>0</v>
      </c>
      <c r="O4443" s="152"/>
      <c r="P4443" s="172">
        <f t="shared" si="1347"/>
        <v>0</v>
      </c>
      <c r="Q4443" s="69">
        <f t="shared" si="1351"/>
        <v>0</v>
      </c>
      <c r="R4443" s="62">
        <f t="shared" si="1352"/>
        <v>0</v>
      </c>
      <c r="S4443" s="153"/>
      <c r="T4443" s="118" t="str">
        <f t="shared" si="1353"/>
        <v/>
      </c>
      <c r="U4443" s="154"/>
      <c r="V4443" s="154"/>
      <c r="W4443" s="154"/>
      <c r="X4443" s="154"/>
      <c r="Y4443" s="154"/>
      <c r="Z4443" s="154"/>
      <c r="AA4443" s="154"/>
      <c r="AB4443" s="154"/>
      <c r="AC4443" s="154"/>
      <c r="AD4443" s="154"/>
      <c r="AE4443" s="154"/>
      <c r="AF4443" s="154"/>
      <c r="AG4443" s="63">
        <f t="shared" si="1354"/>
        <v>0</v>
      </c>
      <c r="AH4443" s="56">
        <f t="shared" si="1355"/>
        <v>0</v>
      </c>
      <c r="AI4443" s="56">
        <f t="shared" si="1356"/>
        <v>0</v>
      </c>
      <c r="AJ4443" s="56">
        <f t="shared" si="1357"/>
        <v>0</v>
      </c>
      <c r="AK4443" s="56">
        <f t="shared" si="1358"/>
        <v>0</v>
      </c>
      <c r="AL4443" s="56">
        <f t="shared" si="1359"/>
        <v>0</v>
      </c>
      <c r="AM4443" s="56">
        <f t="shared" si="1360"/>
        <v>0</v>
      </c>
      <c r="AN4443" s="56">
        <f t="shared" si="1361"/>
        <v>0</v>
      </c>
      <c r="AO4443" s="56">
        <f t="shared" si="1362"/>
        <v>0</v>
      </c>
      <c r="AP4443" s="56">
        <f t="shared" si="1363"/>
        <v>0</v>
      </c>
      <c r="AQ4443" s="56">
        <f t="shared" si="1364"/>
        <v>0</v>
      </c>
      <c r="AR4443" s="86">
        <f t="shared" si="1365"/>
        <v>0</v>
      </c>
    </row>
    <row r="4444" spans="1:44" x14ac:dyDescent="0.25">
      <c r="A4444" s="178"/>
      <c r="B4444" s="55" t="str">
        <f>_xlfn.IFNA(VLOOKUP(A4444,'Ajánlatkérő(k) adatai'!$B$4:$C$205,2,0),"")</f>
        <v/>
      </c>
      <c r="C4444" s="178"/>
      <c r="D4444" s="55" t="str">
        <f>_xlfn.IFNA(VLOOKUP(C4444,'Számlafizető(k) adatai'!$C$4:$D$203,2,0),"")</f>
        <v/>
      </c>
      <c r="E4444" s="55" t="str">
        <f>_xlfn.IFNA(VLOOKUP(C4444,'Számlafizető(k) adatai'!$C$4:$M$203,11,0),"")</f>
        <v/>
      </c>
      <c r="F4444" s="178"/>
      <c r="G4444" s="178"/>
      <c r="H4444" s="178"/>
      <c r="I4444" s="55" t="str">
        <f>IF(F4444="","",VLOOKUP(LEFT(F4444,5),'Technikai cellák'!B:C,2,0))</f>
        <v/>
      </c>
      <c r="J4444" s="55" t="str">
        <f>IF(F4444="","",VLOOKUP(I4444,'Technikai cellák'!$C$1:$D$12,2,0))</f>
        <v/>
      </c>
      <c r="K4444" s="179"/>
      <c r="L4444" s="67" t="str">
        <f t="shared" si="1348"/>
        <v/>
      </c>
      <c r="M4444" s="68">
        <f t="shared" si="1349"/>
        <v>0</v>
      </c>
      <c r="N4444" s="66">
        <f t="shared" si="1350"/>
        <v>0</v>
      </c>
      <c r="O4444" s="152"/>
      <c r="P4444" s="172">
        <f t="shared" si="1347"/>
        <v>0</v>
      </c>
      <c r="Q4444" s="69">
        <f t="shared" si="1351"/>
        <v>0</v>
      </c>
      <c r="R4444" s="62">
        <f t="shared" si="1352"/>
        <v>0</v>
      </c>
      <c r="S4444" s="153"/>
      <c r="T4444" s="118" t="str">
        <f t="shared" si="1353"/>
        <v/>
      </c>
      <c r="U4444" s="154"/>
      <c r="V4444" s="154"/>
      <c r="W4444" s="154"/>
      <c r="X4444" s="154"/>
      <c r="Y4444" s="154"/>
      <c r="Z4444" s="154"/>
      <c r="AA4444" s="154"/>
      <c r="AB4444" s="154"/>
      <c r="AC4444" s="154"/>
      <c r="AD4444" s="154"/>
      <c r="AE4444" s="154"/>
      <c r="AF4444" s="154"/>
      <c r="AG4444" s="63">
        <f t="shared" si="1354"/>
        <v>0</v>
      </c>
      <c r="AH4444" s="56">
        <f t="shared" si="1355"/>
        <v>0</v>
      </c>
      <c r="AI4444" s="56">
        <f t="shared" si="1356"/>
        <v>0</v>
      </c>
      <c r="AJ4444" s="56">
        <f t="shared" si="1357"/>
        <v>0</v>
      </c>
      <c r="AK4444" s="56">
        <f t="shared" si="1358"/>
        <v>0</v>
      </c>
      <c r="AL4444" s="56">
        <f t="shared" si="1359"/>
        <v>0</v>
      </c>
      <c r="AM4444" s="56">
        <f t="shared" si="1360"/>
        <v>0</v>
      </c>
      <c r="AN4444" s="56">
        <f t="shared" si="1361"/>
        <v>0</v>
      </c>
      <c r="AO4444" s="56">
        <f t="shared" si="1362"/>
        <v>0</v>
      </c>
      <c r="AP4444" s="56">
        <f t="shared" si="1363"/>
        <v>0</v>
      </c>
      <c r="AQ4444" s="56">
        <f t="shared" si="1364"/>
        <v>0</v>
      </c>
      <c r="AR4444" s="86">
        <f t="shared" si="1365"/>
        <v>0</v>
      </c>
    </row>
    <row r="4445" spans="1:44" x14ac:dyDescent="0.25">
      <c r="A4445" s="178"/>
      <c r="B4445" s="55" t="str">
        <f>_xlfn.IFNA(VLOOKUP(A4445,'Ajánlatkérő(k) adatai'!$B$4:$C$205,2,0),"")</f>
        <v/>
      </c>
      <c r="C4445" s="178"/>
      <c r="D4445" s="55" t="str">
        <f>_xlfn.IFNA(VLOOKUP(C4445,'Számlafizető(k) adatai'!$C$4:$D$203,2,0),"")</f>
        <v/>
      </c>
      <c r="E4445" s="55" t="str">
        <f>_xlfn.IFNA(VLOOKUP(C4445,'Számlafizető(k) adatai'!$C$4:$M$203,11,0),"")</f>
        <v/>
      </c>
      <c r="F4445" s="178"/>
      <c r="G4445" s="178"/>
      <c r="H4445" s="178"/>
      <c r="I4445" s="55" t="str">
        <f>IF(F4445="","",VLOOKUP(LEFT(F4445,5),'Technikai cellák'!B:C,2,0))</f>
        <v/>
      </c>
      <c r="J4445" s="55" t="str">
        <f>IF(F4445="","",VLOOKUP(I4445,'Technikai cellák'!$C$1:$D$12,2,0))</f>
        <v/>
      </c>
      <c r="K4445" s="179"/>
      <c r="L4445" s="67" t="str">
        <f t="shared" si="1348"/>
        <v/>
      </c>
      <c r="M4445" s="68">
        <f t="shared" si="1349"/>
        <v>0</v>
      </c>
      <c r="N4445" s="66">
        <f t="shared" si="1350"/>
        <v>0</v>
      </c>
      <c r="O4445" s="152"/>
      <c r="P4445" s="172">
        <f t="shared" si="1347"/>
        <v>0</v>
      </c>
      <c r="Q4445" s="69">
        <f t="shared" si="1351"/>
        <v>0</v>
      </c>
      <c r="R4445" s="62">
        <f t="shared" si="1352"/>
        <v>0</v>
      </c>
      <c r="S4445" s="153"/>
      <c r="T4445" s="118" t="str">
        <f t="shared" si="1353"/>
        <v/>
      </c>
      <c r="U4445" s="154"/>
      <c r="V4445" s="154"/>
      <c r="W4445" s="154"/>
      <c r="X4445" s="154"/>
      <c r="Y4445" s="154"/>
      <c r="Z4445" s="154"/>
      <c r="AA4445" s="154"/>
      <c r="AB4445" s="154"/>
      <c r="AC4445" s="154"/>
      <c r="AD4445" s="154"/>
      <c r="AE4445" s="154"/>
      <c r="AF4445" s="154"/>
      <c r="AG4445" s="63">
        <f t="shared" si="1354"/>
        <v>0</v>
      </c>
      <c r="AH4445" s="56">
        <f t="shared" si="1355"/>
        <v>0</v>
      </c>
      <c r="AI4445" s="56">
        <f t="shared" si="1356"/>
        <v>0</v>
      </c>
      <c r="AJ4445" s="56">
        <f t="shared" si="1357"/>
        <v>0</v>
      </c>
      <c r="AK4445" s="56">
        <f t="shared" si="1358"/>
        <v>0</v>
      </c>
      <c r="AL4445" s="56">
        <f t="shared" si="1359"/>
        <v>0</v>
      </c>
      <c r="AM4445" s="56">
        <f t="shared" si="1360"/>
        <v>0</v>
      </c>
      <c r="AN4445" s="56">
        <f t="shared" si="1361"/>
        <v>0</v>
      </c>
      <c r="AO4445" s="56">
        <f t="shared" si="1362"/>
        <v>0</v>
      </c>
      <c r="AP4445" s="56">
        <f t="shared" si="1363"/>
        <v>0</v>
      </c>
      <c r="AQ4445" s="56">
        <f t="shared" si="1364"/>
        <v>0</v>
      </c>
      <c r="AR4445" s="86">
        <f t="shared" si="1365"/>
        <v>0</v>
      </c>
    </row>
    <row r="4446" spans="1:44" x14ac:dyDescent="0.25">
      <c r="A4446" s="178"/>
      <c r="B4446" s="55" t="str">
        <f>_xlfn.IFNA(VLOOKUP(A4446,'Ajánlatkérő(k) adatai'!$B$4:$C$205,2,0),"")</f>
        <v/>
      </c>
      <c r="C4446" s="178"/>
      <c r="D4446" s="55" t="str">
        <f>_xlfn.IFNA(VLOOKUP(C4446,'Számlafizető(k) adatai'!$C$4:$D$203,2,0),"")</f>
        <v/>
      </c>
      <c r="E4446" s="55" t="str">
        <f>_xlfn.IFNA(VLOOKUP(C4446,'Számlafizető(k) adatai'!$C$4:$M$203,11,0),"")</f>
        <v/>
      </c>
      <c r="F4446" s="178"/>
      <c r="G4446" s="178"/>
      <c r="H4446" s="178"/>
      <c r="I4446" s="55" t="str">
        <f>IF(F4446="","",VLOOKUP(LEFT(F4446,5),'Technikai cellák'!B:C,2,0))</f>
        <v/>
      </c>
      <c r="J4446" s="55" t="str">
        <f>IF(F4446="","",VLOOKUP(I4446,'Technikai cellák'!$C$1:$D$12,2,0))</f>
        <v/>
      </c>
      <c r="K4446" s="179"/>
      <c r="L4446" s="67" t="str">
        <f t="shared" si="1348"/>
        <v/>
      </c>
      <c r="M4446" s="68">
        <f t="shared" si="1349"/>
        <v>0</v>
      </c>
      <c r="N4446" s="66">
        <f t="shared" si="1350"/>
        <v>0</v>
      </c>
      <c r="O4446" s="152"/>
      <c r="P4446" s="172">
        <f t="shared" si="1347"/>
        <v>0</v>
      </c>
      <c r="Q4446" s="69">
        <f t="shared" si="1351"/>
        <v>0</v>
      </c>
      <c r="R4446" s="62">
        <f t="shared" si="1352"/>
        <v>0</v>
      </c>
      <c r="S4446" s="153"/>
      <c r="T4446" s="118" t="str">
        <f t="shared" si="1353"/>
        <v/>
      </c>
      <c r="U4446" s="154"/>
      <c r="V4446" s="154"/>
      <c r="W4446" s="154"/>
      <c r="X4446" s="154"/>
      <c r="Y4446" s="154"/>
      <c r="Z4446" s="154"/>
      <c r="AA4446" s="154"/>
      <c r="AB4446" s="154"/>
      <c r="AC4446" s="154"/>
      <c r="AD4446" s="154"/>
      <c r="AE4446" s="154"/>
      <c r="AF4446" s="154"/>
      <c r="AG4446" s="63">
        <f t="shared" si="1354"/>
        <v>0</v>
      </c>
      <c r="AH4446" s="56">
        <f t="shared" si="1355"/>
        <v>0</v>
      </c>
      <c r="AI4446" s="56">
        <f t="shared" si="1356"/>
        <v>0</v>
      </c>
      <c r="AJ4446" s="56">
        <f t="shared" si="1357"/>
        <v>0</v>
      </c>
      <c r="AK4446" s="56">
        <f t="shared" si="1358"/>
        <v>0</v>
      </c>
      <c r="AL4446" s="56">
        <f t="shared" si="1359"/>
        <v>0</v>
      </c>
      <c r="AM4446" s="56">
        <f t="shared" si="1360"/>
        <v>0</v>
      </c>
      <c r="AN4446" s="56">
        <f t="shared" si="1361"/>
        <v>0</v>
      </c>
      <c r="AO4446" s="56">
        <f t="shared" si="1362"/>
        <v>0</v>
      </c>
      <c r="AP4446" s="56">
        <f t="shared" si="1363"/>
        <v>0</v>
      </c>
      <c r="AQ4446" s="56">
        <f t="shared" si="1364"/>
        <v>0</v>
      </c>
      <c r="AR4446" s="86">
        <f t="shared" si="1365"/>
        <v>0</v>
      </c>
    </row>
    <row r="4447" spans="1:44" x14ac:dyDescent="0.25">
      <c r="A4447" s="178"/>
      <c r="B4447" s="55" t="str">
        <f>_xlfn.IFNA(VLOOKUP(A4447,'Ajánlatkérő(k) adatai'!$B$4:$C$205,2,0),"")</f>
        <v/>
      </c>
      <c r="C4447" s="178"/>
      <c r="D4447" s="55" t="str">
        <f>_xlfn.IFNA(VLOOKUP(C4447,'Számlafizető(k) adatai'!$C$4:$D$203,2,0),"")</f>
        <v/>
      </c>
      <c r="E4447" s="55" t="str">
        <f>_xlfn.IFNA(VLOOKUP(C4447,'Számlafizető(k) adatai'!$C$4:$M$203,11,0),"")</f>
        <v/>
      </c>
      <c r="F4447" s="178"/>
      <c r="G4447" s="178"/>
      <c r="H4447" s="178"/>
      <c r="I4447" s="55" t="str">
        <f>IF(F4447="","",VLOOKUP(LEFT(F4447,5),'Technikai cellák'!B:C,2,0))</f>
        <v/>
      </c>
      <c r="J4447" s="55" t="str">
        <f>IF(F4447="","",VLOOKUP(I4447,'Technikai cellák'!$C$1:$D$12,2,0))</f>
        <v/>
      </c>
      <c r="K4447" s="179"/>
      <c r="L4447" s="67" t="str">
        <f t="shared" si="1348"/>
        <v/>
      </c>
      <c r="M4447" s="68">
        <f t="shared" si="1349"/>
        <v>0</v>
      </c>
      <c r="N4447" s="66">
        <f t="shared" si="1350"/>
        <v>0</v>
      </c>
      <c r="O4447" s="152"/>
      <c r="P4447" s="172">
        <f t="shared" si="1347"/>
        <v>0</v>
      </c>
      <c r="Q4447" s="69">
        <f t="shared" si="1351"/>
        <v>0</v>
      </c>
      <c r="R4447" s="62">
        <f t="shared" si="1352"/>
        <v>0</v>
      </c>
      <c r="S4447" s="153"/>
      <c r="T4447" s="118" t="str">
        <f t="shared" si="1353"/>
        <v/>
      </c>
      <c r="U4447" s="154"/>
      <c r="V4447" s="154"/>
      <c r="W4447" s="154"/>
      <c r="X4447" s="154"/>
      <c r="Y4447" s="154"/>
      <c r="Z4447" s="154"/>
      <c r="AA4447" s="154"/>
      <c r="AB4447" s="154"/>
      <c r="AC4447" s="154"/>
      <c r="AD4447" s="154"/>
      <c r="AE4447" s="154"/>
      <c r="AF4447" s="154"/>
      <c r="AG4447" s="63">
        <f t="shared" si="1354"/>
        <v>0</v>
      </c>
      <c r="AH4447" s="56">
        <f t="shared" si="1355"/>
        <v>0</v>
      </c>
      <c r="AI4447" s="56">
        <f t="shared" si="1356"/>
        <v>0</v>
      </c>
      <c r="AJ4447" s="56">
        <f t="shared" si="1357"/>
        <v>0</v>
      </c>
      <c r="AK4447" s="56">
        <f t="shared" si="1358"/>
        <v>0</v>
      </c>
      <c r="AL4447" s="56">
        <f t="shared" si="1359"/>
        <v>0</v>
      </c>
      <c r="AM4447" s="56">
        <f t="shared" si="1360"/>
        <v>0</v>
      </c>
      <c r="AN4447" s="56">
        <f t="shared" si="1361"/>
        <v>0</v>
      </c>
      <c r="AO4447" s="56">
        <f t="shared" si="1362"/>
        <v>0</v>
      </c>
      <c r="AP4447" s="56">
        <f t="shared" si="1363"/>
        <v>0</v>
      </c>
      <c r="AQ4447" s="56">
        <f t="shared" si="1364"/>
        <v>0</v>
      </c>
      <c r="AR4447" s="86">
        <f t="shared" si="1365"/>
        <v>0</v>
      </c>
    </row>
    <row r="4448" spans="1:44" x14ac:dyDescent="0.25">
      <c r="A4448" s="178"/>
      <c r="B4448" s="55" t="str">
        <f>_xlfn.IFNA(VLOOKUP(A4448,'Ajánlatkérő(k) adatai'!$B$4:$C$205,2,0),"")</f>
        <v/>
      </c>
      <c r="C4448" s="178"/>
      <c r="D4448" s="55" t="str">
        <f>_xlfn.IFNA(VLOOKUP(C4448,'Számlafizető(k) adatai'!$C$4:$D$203,2,0),"")</f>
        <v/>
      </c>
      <c r="E4448" s="55" t="str">
        <f>_xlfn.IFNA(VLOOKUP(C4448,'Számlafizető(k) adatai'!$C$4:$M$203,11,0),"")</f>
        <v/>
      </c>
      <c r="F4448" s="178"/>
      <c r="G4448" s="178"/>
      <c r="H4448" s="178"/>
      <c r="I4448" s="55" t="str">
        <f>IF(F4448="","",VLOOKUP(LEFT(F4448,5),'Technikai cellák'!B:C,2,0))</f>
        <v/>
      </c>
      <c r="J4448" s="55" t="str">
        <f>IF(F4448="","",VLOOKUP(I4448,'Technikai cellák'!$C$1:$D$12,2,0))</f>
        <v/>
      </c>
      <c r="K4448" s="179"/>
      <c r="L4448" s="67" t="str">
        <f t="shared" si="1348"/>
        <v/>
      </c>
      <c r="M4448" s="68">
        <f t="shared" si="1349"/>
        <v>0</v>
      </c>
      <c r="N4448" s="66">
        <f t="shared" si="1350"/>
        <v>0</v>
      </c>
      <c r="O4448" s="152"/>
      <c r="P4448" s="172">
        <f t="shared" si="1347"/>
        <v>0</v>
      </c>
      <c r="Q4448" s="69">
        <f t="shared" si="1351"/>
        <v>0</v>
      </c>
      <c r="R4448" s="62">
        <f t="shared" si="1352"/>
        <v>0</v>
      </c>
      <c r="S4448" s="153"/>
      <c r="T4448" s="118" t="str">
        <f t="shared" si="1353"/>
        <v/>
      </c>
      <c r="U4448" s="154"/>
      <c r="V4448" s="154"/>
      <c r="W4448" s="154"/>
      <c r="X4448" s="154"/>
      <c r="Y4448" s="154"/>
      <c r="Z4448" s="154"/>
      <c r="AA4448" s="154"/>
      <c r="AB4448" s="154"/>
      <c r="AC4448" s="154"/>
      <c r="AD4448" s="154"/>
      <c r="AE4448" s="154"/>
      <c r="AF4448" s="154"/>
      <c r="AG4448" s="63">
        <f t="shared" si="1354"/>
        <v>0</v>
      </c>
      <c r="AH4448" s="56">
        <f t="shared" si="1355"/>
        <v>0</v>
      </c>
      <c r="AI4448" s="56">
        <f t="shared" si="1356"/>
        <v>0</v>
      </c>
      <c r="AJ4448" s="56">
        <f t="shared" si="1357"/>
        <v>0</v>
      </c>
      <c r="AK4448" s="56">
        <f t="shared" si="1358"/>
        <v>0</v>
      </c>
      <c r="AL4448" s="56">
        <f t="shared" si="1359"/>
        <v>0</v>
      </c>
      <c r="AM4448" s="56">
        <f t="shared" si="1360"/>
        <v>0</v>
      </c>
      <c r="AN4448" s="56">
        <f t="shared" si="1361"/>
        <v>0</v>
      </c>
      <c r="AO4448" s="56">
        <f t="shared" si="1362"/>
        <v>0</v>
      </c>
      <c r="AP4448" s="56">
        <f t="shared" si="1363"/>
        <v>0</v>
      </c>
      <c r="AQ4448" s="56">
        <f t="shared" si="1364"/>
        <v>0</v>
      </c>
      <c r="AR4448" s="86">
        <f t="shared" si="1365"/>
        <v>0</v>
      </c>
    </row>
    <row r="4449" spans="1:44" x14ac:dyDescent="0.25">
      <c r="A4449" s="178"/>
      <c r="B4449" s="55" t="str">
        <f>_xlfn.IFNA(VLOOKUP(A4449,'Ajánlatkérő(k) adatai'!$B$4:$C$205,2,0),"")</f>
        <v/>
      </c>
      <c r="C4449" s="178"/>
      <c r="D4449" s="55" t="str">
        <f>_xlfn.IFNA(VLOOKUP(C4449,'Számlafizető(k) adatai'!$C$4:$D$203,2,0),"")</f>
        <v/>
      </c>
      <c r="E4449" s="55" t="str">
        <f>_xlfn.IFNA(VLOOKUP(C4449,'Számlafizető(k) adatai'!$C$4:$M$203,11,0),"")</f>
        <v/>
      </c>
      <c r="F4449" s="178"/>
      <c r="G4449" s="178"/>
      <c r="H4449" s="178"/>
      <c r="I4449" s="55" t="str">
        <f>IF(F4449="","",VLOOKUP(LEFT(F4449,5),'Technikai cellák'!B:C,2,0))</f>
        <v/>
      </c>
      <c r="J4449" s="55" t="str">
        <f>IF(F4449="","",VLOOKUP(I4449,'Technikai cellák'!$C$1:$D$12,2,0))</f>
        <v/>
      </c>
      <c r="K4449" s="179"/>
      <c r="L4449" s="67" t="str">
        <f t="shared" si="1348"/>
        <v/>
      </c>
      <c r="M4449" s="68">
        <f t="shared" si="1349"/>
        <v>0</v>
      </c>
      <c r="N4449" s="66">
        <f t="shared" si="1350"/>
        <v>0</v>
      </c>
      <c r="O4449" s="152"/>
      <c r="P4449" s="172">
        <f t="shared" si="1347"/>
        <v>0</v>
      </c>
      <c r="Q4449" s="69">
        <f t="shared" si="1351"/>
        <v>0</v>
      </c>
      <c r="R4449" s="62">
        <f t="shared" si="1352"/>
        <v>0</v>
      </c>
      <c r="S4449" s="153"/>
      <c r="T4449" s="118" t="str">
        <f t="shared" si="1353"/>
        <v/>
      </c>
      <c r="U4449" s="154"/>
      <c r="V4449" s="154"/>
      <c r="W4449" s="154"/>
      <c r="X4449" s="154"/>
      <c r="Y4449" s="154"/>
      <c r="Z4449" s="154"/>
      <c r="AA4449" s="154"/>
      <c r="AB4449" s="154"/>
      <c r="AC4449" s="154"/>
      <c r="AD4449" s="154"/>
      <c r="AE4449" s="154"/>
      <c r="AF4449" s="154"/>
      <c r="AG4449" s="63">
        <f t="shared" si="1354"/>
        <v>0</v>
      </c>
      <c r="AH4449" s="56">
        <f t="shared" si="1355"/>
        <v>0</v>
      </c>
      <c r="AI4449" s="56">
        <f t="shared" si="1356"/>
        <v>0</v>
      </c>
      <c r="AJ4449" s="56">
        <f t="shared" si="1357"/>
        <v>0</v>
      </c>
      <c r="AK4449" s="56">
        <f t="shared" si="1358"/>
        <v>0</v>
      </c>
      <c r="AL4449" s="56">
        <f t="shared" si="1359"/>
        <v>0</v>
      </c>
      <c r="AM4449" s="56">
        <f t="shared" si="1360"/>
        <v>0</v>
      </c>
      <c r="AN4449" s="56">
        <f t="shared" si="1361"/>
        <v>0</v>
      </c>
      <c r="AO4449" s="56">
        <f t="shared" si="1362"/>
        <v>0</v>
      </c>
      <c r="AP4449" s="56">
        <f t="shared" si="1363"/>
        <v>0</v>
      </c>
      <c r="AQ4449" s="56">
        <f t="shared" si="1364"/>
        <v>0</v>
      </c>
      <c r="AR4449" s="86">
        <f t="shared" si="1365"/>
        <v>0</v>
      </c>
    </row>
    <row r="4450" spans="1:44" x14ac:dyDescent="0.25">
      <c r="A4450" s="178"/>
      <c r="B4450" s="55" t="str">
        <f>_xlfn.IFNA(VLOOKUP(A4450,'Ajánlatkérő(k) adatai'!$B$4:$C$205,2,0),"")</f>
        <v/>
      </c>
      <c r="C4450" s="178"/>
      <c r="D4450" s="55" t="str">
        <f>_xlfn.IFNA(VLOOKUP(C4450,'Számlafizető(k) adatai'!$C$4:$D$203,2,0),"")</f>
        <v/>
      </c>
      <c r="E4450" s="55" t="str">
        <f>_xlfn.IFNA(VLOOKUP(C4450,'Számlafizető(k) adatai'!$C$4:$M$203,11,0),"")</f>
        <v/>
      </c>
      <c r="F4450" s="178"/>
      <c r="G4450" s="178"/>
      <c r="H4450" s="178"/>
      <c r="I4450" s="55" t="str">
        <f>IF(F4450="","",VLOOKUP(LEFT(F4450,5),'Technikai cellák'!B:C,2,0))</f>
        <v/>
      </c>
      <c r="J4450" s="55" t="str">
        <f>IF(F4450="","",VLOOKUP(I4450,'Technikai cellák'!$C$1:$D$12,2,0))</f>
        <v/>
      </c>
      <c r="K4450" s="179"/>
      <c r="L4450" s="67" t="str">
        <f t="shared" si="1348"/>
        <v/>
      </c>
      <c r="M4450" s="68">
        <f t="shared" si="1349"/>
        <v>0</v>
      </c>
      <c r="N4450" s="66">
        <f t="shared" si="1350"/>
        <v>0</v>
      </c>
      <c r="O4450" s="152"/>
      <c r="P4450" s="172">
        <f t="shared" si="1347"/>
        <v>0</v>
      </c>
      <c r="Q4450" s="69">
        <f t="shared" si="1351"/>
        <v>0</v>
      </c>
      <c r="R4450" s="62">
        <f t="shared" si="1352"/>
        <v>0</v>
      </c>
      <c r="S4450" s="153"/>
      <c r="T4450" s="118" t="str">
        <f t="shared" si="1353"/>
        <v/>
      </c>
      <c r="U4450" s="154"/>
      <c r="V4450" s="154"/>
      <c r="W4450" s="154"/>
      <c r="X4450" s="154"/>
      <c r="Y4450" s="154"/>
      <c r="Z4450" s="154"/>
      <c r="AA4450" s="154"/>
      <c r="AB4450" s="154"/>
      <c r="AC4450" s="154"/>
      <c r="AD4450" s="154"/>
      <c r="AE4450" s="154"/>
      <c r="AF4450" s="154"/>
      <c r="AG4450" s="63">
        <f t="shared" si="1354"/>
        <v>0</v>
      </c>
      <c r="AH4450" s="56">
        <f t="shared" si="1355"/>
        <v>0</v>
      </c>
      <c r="AI4450" s="56">
        <f t="shared" si="1356"/>
        <v>0</v>
      </c>
      <c r="AJ4450" s="56">
        <f t="shared" si="1357"/>
        <v>0</v>
      </c>
      <c r="AK4450" s="56">
        <f t="shared" si="1358"/>
        <v>0</v>
      </c>
      <c r="AL4450" s="56">
        <f t="shared" si="1359"/>
        <v>0</v>
      </c>
      <c r="AM4450" s="56">
        <f t="shared" si="1360"/>
        <v>0</v>
      </c>
      <c r="AN4450" s="56">
        <f t="shared" si="1361"/>
        <v>0</v>
      </c>
      <c r="AO4450" s="56">
        <f t="shared" si="1362"/>
        <v>0</v>
      </c>
      <c r="AP4450" s="56">
        <f t="shared" si="1363"/>
        <v>0</v>
      </c>
      <c r="AQ4450" s="56">
        <f t="shared" si="1364"/>
        <v>0</v>
      </c>
      <c r="AR4450" s="86">
        <f t="shared" si="1365"/>
        <v>0</v>
      </c>
    </row>
    <row r="4451" spans="1:44" x14ac:dyDescent="0.25">
      <c r="A4451" s="178"/>
      <c r="B4451" s="55" t="str">
        <f>_xlfn.IFNA(VLOOKUP(A4451,'Ajánlatkérő(k) adatai'!$B$4:$C$205,2,0),"")</f>
        <v/>
      </c>
      <c r="C4451" s="178"/>
      <c r="D4451" s="55" t="str">
        <f>_xlfn.IFNA(VLOOKUP(C4451,'Számlafizető(k) adatai'!$C$4:$D$203,2,0),"")</f>
        <v/>
      </c>
      <c r="E4451" s="55" t="str">
        <f>_xlfn.IFNA(VLOOKUP(C4451,'Számlafizető(k) adatai'!$C$4:$M$203,11,0),"")</f>
        <v/>
      </c>
      <c r="F4451" s="178"/>
      <c r="G4451" s="178"/>
      <c r="H4451" s="178"/>
      <c r="I4451" s="55" t="str">
        <f>IF(F4451="","",VLOOKUP(LEFT(F4451,5),'Technikai cellák'!B:C,2,0))</f>
        <v/>
      </c>
      <c r="J4451" s="55" t="str">
        <f>IF(F4451="","",VLOOKUP(I4451,'Technikai cellák'!$C$1:$D$12,2,0))</f>
        <v/>
      </c>
      <c r="K4451" s="179"/>
      <c r="L4451" s="67" t="str">
        <f t="shared" si="1348"/>
        <v/>
      </c>
      <c r="M4451" s="68">
        <f t="shared" si="1349"/>
        <v>0</v>
      </c>
      <c r="N4451" s="66">
        <f t="shared" si="1350"/>
        <v>0</v>
      </c>
      <c r="O4451" s="152"/>
      <c r="P4451" s="172">
        <f t="shared" si="1347"/>
        <v>0</v>
      </c>
      <c r="Q4451" s="69">
        <f t="shared" si="1351"/>
        <v>0</v>
      </c>
      <c r="R4451" s="62">
        <f t="shared" si="1352"/>
        <v>0</v>
      </c>
      <c r="S4451" s="153"/>
      <c r="T4451" s="118" t="str">
        <f t="shared" si="1353"/>
        <v/>
      </c>
      <c r="U4451" s="154"/>
      <c r="V4451" s="154"/>
      <c r="W4451" s="154"/>
      <c r="X4451" s="154"/>
      <c r="Y4451" s="154"/>
      <c r="Z4451" s="154"/>
      <c r="AA4451" s="154"/>
      <c r="AB4451" s="154"/>
      <c r="AC4451" s="154"/>
      <c r="AD4451" s="154"/>
      <c r="AE4451" s="154"/>
      <c r="AF4451" s="154"/>
      <c r="AG4451" s="63">
        <f t="shared" si="1354"/>
        <v>0</v>
      </c>
      <c r="AH4451" s="56">
        <f t="shared" si="1355"/>
        <v>0</v>
      </c>
      <c r="AI4451" s="56">
        <f t="shared" si="1356"/>
        <v>0</v>
      </c>
      <c r="AJ4451" s="56">
        <f t="shared" si="1357"/>
        <v>0</v>
      </c>
      <c r="AK4451" s="56">
        <f t="shared" si="1358"/>
        <v>0</v>
      </c>
      <c r="AL4451" s="56">
        <f t="shared" si="1359"/>
        <v>0</v>
      </c>
      <c r="AM4451" s="56">
        <f t="shared" si="1360"/>
        <v>0</v>
      </c>
      <c r="AN4451" s="56">
        <f t="shared" si="1361"/>
        <v>0</v>
      </c>
      <c r="AO4451" s="56">
        <f t="shared" si="1362"/>
        <v>0</v>
      </c>
      <c r="AP4451" s="56">
        <f t="shared" si="1363"/>
        <v>0</v>
      </c>
      <c r="AQ4451" s="56">
        <f t="shared" si="1364"/>
        <v>0</v>
      </c>
      <c r="AR4451" s="86">
        <f t="shared" si="1365"/>
        <v>0</v>
      </c>
    </row>
    <row r="4452" spans="1:44" x14ac:dyDescent="0.25">
      <c r="A4452" s="178"/>
      <c r="B4452" s="55" t="str">
        <f>_xlfn.IFNA(VLOOKUP(A4452,'Ajánlatkérő(k) adatai'!$B$4:$C$205,2,0),"")</f>
        <v/>
      </c>
      <c r="C4452" s="178"/>
      <c r="D4452" s="55" t="str">
        <f>_xlfn.IFNA(VLOOKUP(C4452,'Számlafizető(k) adatai'!$C$4:$D$203,2,0),"")</f>
        <v/>
      </c>
      <c r="E4452" s="55" t="str">
        <f>_xlfn.IFNA(VLOOKUP(C4452,'Számlafizető(k) adatai'!$C$4:$M$203,11,0),"")</f>
        <v/>
      </c>
      <c r="F4452" s="178"/>
      <c r="G4452" s="178"/>
      <c r="H4452" s="178"/>
      <c r="I4452" s="55" t="str">
        <f>IF(F4452="","",VLOOKUP(LEFT(F4452,5),'Technikai cellák'!B:C,2,0))</f>
        <v/>
      </c>
      <c r="J4452" s="55" t="str">
        <f>IF(F4452="","",VLOOKUP(I4452,'Technikai cellák'!$C$1:$D$12,2,0))</f>
        <v/>
      </c>
      <c r="K4452" s="179"/>
      <c r="L4452" s="67" t="str">
        <f t="shared" si="1348"/>
        <v/>
      </c>
      <c r="M4452" s="68">
        <f t="shared" si="1349"/>
        <v>0</v>
      </c>
      <c r="N4452" s="66">
        <f t="shared" si="1350"/>
        <v>0</v>
      </c>
      <c r="O4452" s="152"/>
      <c r="P4452" s="172">
        <f t="shared" si="1347"/>
        <v>0</v>
      </c>
      <c r="Q4452" s="69">
        <f t="shared" si="1351"/>
        <v>0</v>
      </c>
      <c r="R4452" s="62">
        <f t="shared" si="1352"/>
        <v>0</v>
      </c>
      <c r="S4452" s="153"/>
      <c r="T4452" s="118" t="str">
        <f t="shared" si="1353"/>
        <v/>
      </c>
      <c r="U4452" s="154"/>
      <c r="V4452" s="154"/>
      <c r="W4452" s="154"/>
      <c r="X4452" s="154"/>
      <c r="Y4452" s="154"/>
      <c r="Z4452" s="154"/>
      <c r="AA4452" s="154"/>
      <c r="AB4452" s="154"/>
      <c r="AC4452" s="154"/>
      <c r="AD4452" s="154"/>
      <c r="AE4452" s="154"/>
      <c r="AF4452" s="154"/>
      <c r="AG4452" s="63">
        <f t="shared" si="1354"/>
        <v>0</v>
      </c>
      <c r="AH4452" s="56">
        <f t="shared" si="1355"/>
        <v>0</v>
      </c>
      <c r="AI4452" s="56">
        <f t="shared" si="1356"/>
        <v>0</v>
      </c>
      <c r="AJ4452" s="56">
        <f t="shared" si="1357"/>
        <v>0</v>
      </c>
      <c r="AK4452" s="56">
        <f t="shared" si="1358"/>
        <v>0</v>
      </c>
      <c r="AL4452" s="56">
        <f t="shared" si="1359"/>
        <v>0</v>
      </c>
      <c r="AM4452" s="56">
        <f t="shared" si="1360"/>
        <v>0</v>
      </c>
      <c r="AN4452" s="56">
        <f t="shared" si="1361"/>
        <v>0</v>
      </c>
      <c r="AO4452" s="56">
        <f t="shared" si="1362"/>
        <v>0</v>
      </c>
      <c r="AP4452" s="56">
        <f t="shared" si="1363"/>
        <v>0</v>
      </c>
      <c r="AQ4452" s="56">
        <f t="shared" si="1364"/>
        <v>0</v>
      </c>
      <c r="AR4452" s="86">
        <f t="shared" si="1365"/>
        <v>0</v>
      </c>
    </row>
    <row r="4453" spans="1:44" x14ac:dyDescent="0.25">
      <c r="A4453" s="178"/>
      <c r="B4453" s="55" t="str">
        <f>_xlfn.IFNA(VLOOKUP(A4453,'Ajánlatkérő(k) adatai'!$B$4:$C$205,2,0),"")</f>
        <v/>
      </c>
      <c r="C4453" s="178"/>
      <c r="D4453" s="55" t="str">
        <f>_xlfn.IFNA(VLOOKUP(C4453,'Számlafizető(k) adatai'!$C$4:$D$203,2,0),"")</f>
        <v/>
      </c>
      <c r="E4453" s="55" t="str">
        <f>_xlfn.IFNA(VLOOKUP(C4453,'Számlafizető(k) adatai'!$C$4:$M$203,11,0),"")</f>
        <v/>
      </c>
      <c r="F4453" s="178"/>
      <c r="G4453" s="178"/>
      <c r="H4453" s="178"/>
      <c r="I4453" s="55" t="str">
        <f>IF(F4453="","",VLOOKUP(LEFT(F4453,5),'Technikai cellák'!B:C,2,0))</f>
        <v/>
      </c>
      <c r="J4453" s="55" t="str">
        <f>IF(F4453="","",VLOOKUP(I4453,'Technikai cellák'!$C$1:$D$12,2,0))</f>
        <v/>
      </c>
      <c r="K4453" s="179"/>
      <c r="L4453" s="67" t="str">
        <f t="shared" si="1348"/>
        <v/>
      </c>
      <c r="M4453" s="68">
        <f t="shared" si="1349"/>
        <v>0</v>
      </c>
      <c r="N4453" s="66">
        <f t="shared" si="1350"/>
        <v>0</v>
      </c>
      <c r="O4453" s="152"/>
      <c r="P4453" s="172">
        <f t="shared" si="1347"/>
        <v>0</v>
      </c>
      <c r="Q4453" s="69">
        <f t="shared" si="1351"/>
        <v>0</v>
      </c>
      <c r="R4453" s="62">
        <f t="shared" si="1352"/>
        <v>0</v>
      </c>
      <c r="S4453" s="153"/>
      <c r="T4453" s="118" t="str">
        <f t="shared" si="1353"/>
        <v/>
      </c>
      <c r="U4453" s="154"/>
      <c r="V4453" s="154"/>
      <c r="W4453" s="154"/>
      <c r="X4453" s="154"/>
      <c r="Y4453" s="154"/>
      <c r="Z4453" s="154"/>
      <c r="AA4453" s="154"/>
      <c r="AB4453" s="154"/>
      <c r="AC4453" s="154"/>
      <c r="AD4453" s="154"/>
      <c r="AE4453" s="154"/>
      <c r="AF4453" s="154"/>
      <c r="AG4453" s="63">
        <f t="shared" si="1354"/>
        <v>0</v>
      </c>
      <c r="AH4453" s="56">
        <f t="shared" si="1355"/>
        <v>0</v>
      </c>
      <c r="AI4453" s="56">
        <f t="shared" si="1356"/>
        <v>0</v>
      </c>
      <c r="AJ4453" s="56">
        <f t="shared" si="1357"/>
        <v>0</v>
      </c>
      <c r="AK4453" s="56">
        <f t="shared" si="1358"/>
        <v>0</v>
      </c>
      <c r="AL4453" s="56">
        <f t="shared" si="1359"/>
        <v>0</v>
      </c>
      <c r="AM4453" s="56">
        <f t="shared" si="1360"/>
        <v>0</v>
      </c>
      <c r="AN4453" s="56">
        <f t="shared" si="1361"/>
        <v>0</v>
      </c>
      <c r="AO4453" s="56">
        <f t="shared" si="1362"/>
        <v>0</v>
      </c>
      <c r="AP4453" s="56">
        <f t="shared" si="1363"/>
        <v>0</v>
      </c>
      <c r="AQ4453" s="56">
        <f t="shared" si="1364"/>
        <v>0</v>
      </c>
      <c r="AR4453" s="86">
        <f t="shared" si="1365"/>
        <v>0</v>
      </c>
    </row>
    <row r="4454" spans="1:44" x14ac:dyDescent="0.25">
      <c r="A4454" s="178"/>
      <c r="B4454" s="55" t="str">
        <f>_xlfn.IFNA(VLOOKUP(A4454,'Ajánlatkérő(k) adatai'!$B$4:$C$205,2,0),"")</f>
        <v/>
      </c>
      <c r="C4454" s="178"/>
      <c r="D4454" s="55" t="str">
        <f>_xlfn.IFNA(VLOOKUP(C4454,'Számlafizető(k) adatai'!$C$4:$D$203,2,0),"")</f>
        <v/>
      </c>
      <c r="E4454" s="55" t="str">
        <f>_xlfn.IFNA(VLOOKUP(C4454,'Számlafizető(k) adatai'!$C$4:$M$203,11,0),"")</f>
        <v/>
      </c>
      <c r="F4454" s="178"/>
      <c r="G4454" s="178"/>
      <c r="H4454" s="178"/>
      <c r="I4454" s="55" t="str">
        <f>IF(F4454="","",VLOOKUP(LEFT(F4454,5),'Technikai cellák'!B:C,2,0))</f>
        <v/>
      </c>
      <c r="J4454" s="55" t="str">
        <f>IF(F4454="","",VLOOKUP(I4454,'Technikai cellák'!$C$1:$D$12,2,0))</f>
        <v/>
      </c>
      <c r="K4454" s="179"/>
      <c r="L4454" s="67" t="str">
        <f t="shared" si="1348"/>
        <v/>
      </c>
      <c r="M4454" s="68">
        <f t="shared" si="1349"/>
        <v>0</v>
      </c>
      <c r="N4454" s="66">
        <f t="shared" si="1350"/>
        <v>0</v>
      </c>
      <c r="O4454" s="152"/>
      <c r="P4454" s="172">
        <f t="shared" si="1347"/>
        <v>0</v>
      </c>
      <c r="Q4454" s="69">
        <f t="shared" si="1351"/>
        <v>0</v>
      </c>
      <c r="R4454" s="62">
        <f t="shared" si="1352"/>
        <v>0</v>
      </c>
      <c r="S4454" s="153"/>
      <c r="T4454" s="118" t="str">
        <f t="shared" si="1353"/>
        <v/>
      </c>
      <c r="U4454" s="154"/>
      <c r="V4454" s="154"/>
      <c r="W4454" s="154"/>
      <c r="X4454" s="154"/>
      <c r="Y4454" s="154"/>
      <c r="Z4454" s="154"/>
      <c r="AA4454" s="154"/>
      <c r="AB4454" s="154"/>
      <c r="AC4454" s="154"/>
      <c r="AD4454" s="154"/>
      <c r="AE4454" s="154"/>
      <c r="AF4454" s="154"/>
      <c r="AG4454" s="63">
        <f t="shared" si="1354"/>
        <v>0</v>
      </c>
      <c r="AH4454" s="56">
        <f t="shared" si="1355"/>
        <v>0</v>
      </c>
      <c r="AI4454" s="56">
        <f t="shared" si="1356"/>
        <v>0</v>
      </c>
      <c r="AJ4454" s="56">
        <f t="shared" si="1357"/>
        <v>0</v>
      </c>
      <c r="AK4454" s="56">
        <f t="shared" si="1358"/>
        <v>0</v>
      </c>
      <c r="AL4454" s="56">
        <f t="shared" si="1359"/>
        <v>0</v>
      </c>
      <c r="AM4454" s="56">
        <f t="shared" si="1360"/>
        <v>0</v>
      </c>
      <c r="AN4454" s="56">
        <f t="shared" si="1361"/>
        <v>0</v>
      </c>
      <c r="AO4454" s="56">
        <f t="shared" si="1362"/>
        <v>0</v>
      </c>
      <c r="AP4454" s="56">
        <f t="shared" si="1363"/>
        <v>0</v>
      </c>
      <c r="AQ4454" s="56">
        <f t="shared" si="1364"/>
        <v>0</v>
      </c>
      <c r="AR4454" s="86">
        <f t="shared" si="1365"/>
        <v>0</v>
      </c>
    </row>
    <row r="4455" spans="1:44" x14ac:dyDescent="0.25">
      <c r="A4455" s="178"/>
      <c r="B4455" s="55" t="str">
        <f>_xlfn.IFNA(VLOOKUP(A4455,'Ajánlatkérő(k) adatai'!$B$4:$C$205,2,0),"")</f>
        <v/>
      </c>
      <c r="C4455" s="178"/>
      <c r="D4455" s="55" t="str">
        <f>_xlfn.IFNA(VLOOKUP(C4455,'Számlafizető(k) adatai'!$C$4:$D$203,2,0),"")</f>
        <v/>
      </c>
      <c r="E4455" s="55" t="str">
        <f>_xlfn.IFNA(VLOOKUP(C4455,'Számlafizető(k) adatai'!$C$4:$M$203,11,0),"")</f>
        <v/>
      </c>
      <c r="F4455" s="178"/>
      <c r="G4455" s="178"/>
      <c r="H4455" s="178"/>
      <c r="I4455" s="55" t="str">
        <f>IF(F4455="","",VLOOKUP(LEFT(F4455,5),'Technikai cellák'!B:C,2,0))</f>
        <v/>
      </c>
      <c r="J4455" s="55" t="str">
        <f>IF(F4455="","",VLOOKUP(I4455,'Technikai cellák'!$C$1:$D$12,2,0))</f>
        <v/>
      </c>
      <c r="K4455" s="179"/>
      <c r="L4455" s="67" t="str">
        <f t="shared" si="1348"/>
        <v/>
      </c>
      <c r="M4455" s="68">
        <f t="shared" si="1349"/>
        <v>0</v>
      </c>
      <c r="N4455" s="66">
        <f t="shared" si="1350"/>
        <v>0</v>
      </c>
      <c r="O4455" s="152"/>
      <c r="P4455" s="172">
        <f t="shared" si="1347"/>
        <v>0</v>
      </c>
      <c r="Q4455" s="69">
        <f t="shared" si="1351"/>
        <v>0</v>
      </c>
      <c r="R4455" s="62">
        <f t="shared" si="1352"/>
        <v>0</v>
      </c>
      <c r="S4455" s="153"/>
      <c r="T4455" s="118" t="str">
        <f t="shared" si="1353"/>
        <v/>
      </c>
      <c r="U4455" s="154"/>
      <c r="V4455" s="154"/>
      <c r="W4455" s="154"/>
      <c r="X4455" s="154"/>
      <c r="Y4455" s="154"/>
      <c r="Z4455" s="154"/>
      <c r="AA4455" s="154"/>
      <c r="AB4455" s="154"/>
      <c r="AC4455" s="154"/>
      <c r="AD4455" s="154"/>
      <c r="AE4455" s="154"/>
      <c r="AF4455" s="154"/>
      <c r="AG4455" s="63">
        <f t="shared" si="1354"/>
        <v>0</v>
      </c>
      <c r="AH4455" s="56">
        <f t="shared" si="1355"/>
        <v>0</v>
      </c>
      <c r="AI4455" s="56">
        <f t="shared" si="1356"/>
        <v>0</v>
      </c>
      <c r="AJ4455" s="56">
        <f t="shared" si="1357"/>
        <v>0</v>
      </c>
      <c r="AK4455" s="56">
        <f t="shared" si="1358"/>
        <v>0</v>
      </c>
      <c r="AL4455" s="56">
        <f t="shared" si="1359"/>
        <v>0</v>
      </c>
      <c r="AM4455" s="56">
        <f t="shared" si="1360"/>
        <v>0</v>
      </c>
      <c r="AN4455" s="56">
        <f t="shared" si="1361"/>
        <v>0</v>
      </c>
      <c r="AO4455" s="56">
        <f t="shared" si="1362"/>
        <v>0</v>
      </c>
      <c r="AP4455" s="56">
        <f t="shared" si="1363"/>
        <v>0</v>
      </c>
      <c r="AQ4455" s="56">
        <f t="shared" si="1364"/>
        <v>0</v>
      </c>
      <c r="AR4455" s="86">
        <f t="shared" si="1365"/>
        <v>0</v>
      </c>
    </row>
    <row r="4456" spans="1:44" x14ac:dyDescent="0.25">
      <c r="A4456" s="178"/>
      <c r="B4456" s="55" t="str">
        <f>_xlfn.IFNA(VLOOKUP(A4456,'Ajánlatkérő(k) adatai'!$B$4:$C$205,2,0),"")</f>
        <v/>
      </c>
      <c r="C4456" s="178"/>
      <c r="D4456" s="55" t="str">
        <f>_xlfn.IFNA(VLOOKUP(C4456,'Számlafizető(k) adatai'!$C$4:$D$203,2,0),"")</f>
        <v/>
      </c>
      <c r="E4456" s="55" t="str">
        <f>_xlfn.IFNA(VLOOKUP(C4456,'Számlafizető(k) adatai'!$C$4:$M$203,11,0),"")</f>
        <v/>
      </c>
      <c r="F4456" s="178"/>
      <c r="G4456" s="178"/>
      <c r="H4456" s="178"/>
      <c r="I4456" s="55" t="str">
        <f>IF(F4456="","",VLOOKUP(LEFT(F4456,5),'Technikai cellák'!B:C,2,0))</f>
        <v/>
      </c>
      <c r="J4456" s="55" t="str">
        <f>IF(F4456="","",VLOOKUP(I4456,'Technikai cellák'!$C$1:$D$12,2,0))</f>
        <v/>
      </c>
      <c r="K4456" s="179"/>
      <c r="L4456" s="67" t="str">
        <f t="shared" si="1348"/>
        <v/>
      </c>
      <c r="M4456" s="68">
        <f t="shared" si="1349"/>
        <v>0</v>
      </c>
      <c r="N4456" s="66">
        <f t="shared" si="1350"/>
        <v>0</v>
      </c>
      <c r="O4456" s="152"/>
      <c r="P4456" s="172">
        <f t="shared" si="1347"/>
        <v>0</v>
      </c>
      <c r="Q4456" s="69">
        <f t="shared" si="1351"/>
        <v>0</v>
      </c>
      <c r="R4456" s="62">
        <f t="shared" si="1352"/>
        <v>0</v>
      </c>
      <c r="S4456" s="153"/>
      <c r="T4456" s="118" t="str">
        <f t="shared" si="1353"/>
        <v/>
      </c>
      <c r="U4456" s="154"/>
      <c r="V4456" s="154"/>
      <c r="W4456" s="154"/>
      <c r="X4456" s="154"/>
      <c r="Y4456" s="154"/>
      <c r="Z4456" s="154"/>
      <c r="AA4456" s="154"/>
      <c r="AB4456" s="154"/>
      <c r="AC4456" s="154"/>
      <c r="AD4456" s="154"/>
      <c r="AE4456" s="154"/>
      <c r="AF4456" s="154"/>
      <c r="AG4456" s="63">
        <f t="shared" si="1354"/>
        <v>0</v>
      </c>
      <c r="AH4456" s="56">
        <f t="shared" si="1355"/>
        <v>0</v>
      </c>
      <c r="AI4456" s="56">
        <f t="shared" si="1356"/>
        <v>0</v>
      </c>
      <c r="AJ4456" s="56">
        <f t="shared" si="1357"/>
        <v>0</v>
      </c>
      <c r="AK4456" s="56">
        <f t="shared" si="1358"/>
        <v>0</v>
      </c>
      <c r="AL4456" s="56">
        <f t="shared" si="1359"/>
        <v>0</v>
      </c>
      <c r="AM4456" s="56">
        <f t="shared" si="1360"/>
        <v>0</v>
      </c>
      <c r="AN4456" s="56">
        <f t="shared" si="1361"/>
        <v>0</v>
      </c>
      <c r="AO4456" s="56">
        <f t="shared" si="1362"/>
        <v>0</v>
      </c>
      <c r="AP4456" s="56">
        <f t="shared" si="1363"/>
        <v>0</v>
      </c>
      <c r="AQ4456" s="56">
        <f t="shared" si="1364"/>
        <v>0</v>
      </c>
      <c r="AR4456" s="86">
        <f t="shared" si="1365"/>
        <v>0</v>
      </c>
    </row>
    <row r="4457" spans="1:44" x14ac:dyDescent="0.25">
      <c r="A4457" s="178"/>
      <c r="B4457" s="55" t="str">
        <f>_xlfn.IFNA(VLOOKUP(A4457,'Ajánlatkérő(k) adatai'!$B$4:$C$205,2,0),"")</f>
        <v/>
      </c>
      <c r="C4457" s="178"/>
      <c r="D4457" s="55" t="str">
        <f>_xlfn.IFNA(VLOOKUP(C4457,'Számlafizető(k) adatai'!$C$4:$D$203,2,0),"")</f>
        <v/>
      </c>
      <c r="E4457" s="55" t="str">
        <f>_xlfn.IFNA(VLOOKUP(C4457,'Számlafizető(k) adatai'!$C$4:$M$203,11,0),"")</f>
        <v/>
      </c>
      <c r="F4457" s="178"/>
      <c r="G4457" s="178"/>
      <c r="H4457" s="178"/>
      <c r="I4457" s="55" t="str">
        <f>IF(F4457="","",VLOOKUP(LEFT(F4457,5),'Technikai cellák'!B:C,2,0))</f>
        <v/>
      </c>
      <c r="J4457" s="55" t="str">
        <f>IF(F4457="","",VLOOKUP(I4457,'Technikai cellák'!$C$1:$D$12,2,0))</f>
        <v/>
      </c>
      <c r="K4457" s="179"/>
      <c r="L4457" s="67" t="str">
        <f t="shared" si="1348"/>
        <v/>
      </c>
      <c r="M4457" s="68">
        <f t="shared" si="1349"/>
        <v>0</v>
      </c>
      <c r="N4457" s="66">
        <f t="shared" si="1350"/>
        <v>0</v>
      </c>
      <c r="O4457" s="152"/>
      <c r="P4457" s="172">
        <f t="shared" si="1347"/>
        <v>0</v>
      </c>
      <c r="Q4457" s="69">
        <f t="shared" si="1351"/>
        <v>0</v>
      </c>
      <c r="R4457" s="62">
        <f t="shared" si="1352"/>
        <v>0</v>
      </c>
      <c r="S4457" s="153"/>
      <c r="T4457" s="118" t="str">
        <f t="shared" si="1353"/>
        <v/>
      </c>
      <c r="U4457" s="154"/>
      <c r="V4457" s="154"/>
      <c r="W4457" s="154"/>
      <c r="X4457" s="154"/>
      <c r="Y4457" s="154"/>
      <c r="Z4457" s="154"/>
      <c r="AA4457" s="154"/>
      <c r="AB4457" s="154"/>
      <c r="AC4457" s="154"/>
      <c r="AD4457" s="154"/>
      <c r="AE4457" s="154"/>
      <c r="AF4457" s="154"/>
      <c r="AG4457" s="63">
        <f t="shared" si="1354"/>
        <v>0</v>
      </c>
      <c r="AH4457" s="56">
        <f t="shared" si="1355"/>
        <v>0</v>
      </c>
      <c r="AI4457" s="56">
        <f t="shared" si="1356"/>
        <v>0</v>
      </c>
      <c r="AJ4457" s="56">
        <f t="shared" si="1357"/>
        <v>0</v>
      </c>
      <c r="AK4457" s="56">
        <f t="shared" si="1358"/>
        <v>0</v>
      </c>
      <c r="AL4457" s="56">
        <f t="shared" si="1359"/>
        <v>0</v>
      </c>
      <c r="AM4457" s="56">
        <f t="shared" si="1360"/>
        <v>0</v>
      </c>
      <c r="AN4457" s="56">
        <f t="shared" si="1361"/>
        <v>0</v>
      </c>
      <c r="AO4457" s="56">
        <f t="shared" si="1362"/>
        <v>0</v>
      </c>
      <c r="AP4457" s="56">
        <f t="shared" si="1363"/>
        <v>0</v>
      </c>
      <c r="AQ4457" s="56">
        <f t="shared" si="1364"/>
        <v>0</v>
      </c>
      <c r="AR4457" s="86">
        <f t="shared" si="1365"/>
        <v>0</v>
      </c>
    </row>
    <row r="4458" spans="1:44" x14ac:dyDescent="0.25">
      <c r="A4458" s="178"/>
      <c r="B4458" s="55" t="str">
        <f>_xlfn.IFNA(VLOOKUP(A4458,'Ajánlatkérő(k) adatai'!$B$4:$C$205,2,0),"")</f>
        <v/>
      </c>
      <c r="C4458" s="178"/>
      <c r="D4458" s="55" t="str">
        <f>_xlfn.IFNA(VLOOKUP(C4458,'Számlafizető(k) adatai'!$C$4:$D$203,2,0),"")</f>
        <v/>
      </c>
      <c r="E4458" s="55" t="str">
        <f>_xlfn.IFNA(VLOOKUP(C4458,'Számlafizető(k) adatai'!$C$4:$M$203,11,0),"")</f>
        <v/>
      </c>
      <c r="F4458" s="178"/>
      <c r="G4458" s="178"/>
      <c r="H4458" s="178"/>
      <c r="I4458" s="55" t="str">
        <f>IF(F4458="","",VLOOKUP(LEFT(F4458,5),'Technikai cellák'!B:C,2,0))</f>
        <v/>
      </c>
      <c r="J4458" s="55" t="str">
        <f>IF(F4458="","",VLOOKUP(I4458,'Technikai cellák'!$C$1:$D$12,2,0))</f>
        <v/>
      </c>
      <c r="K4458" s="179"/>
      <c r="L4458" s="67" t="str">
        <f t="shared" si="1348"/>
        <v/>
      </c>
      <c r="M4458" s="68">
        <f t="shared" si="1349"/>
        <v>0</v>
      </c>
      <c r="N4458" s="66">
        <f t="shared" si="1350"/>
        <v>0</v>
      </c>
      <c r="O4458" s="152"/>
      <c r="P4458" s="172">
        <f t="shared" si="1347"/>
        <v>0</v>
      </c>
      <c r="Q4458" s="69">
        <f t="shared" si="1351"/>
        <v>0</v>
      </c>
      <c r="R4458" s="62">
        <f t="shared" si="1352"/>
        <v>0</v>
      </c>
      <c r="S4458" s="153"/>
      <c r="T4458" s="118" t="str">
        <f t="shared" si="1353"/>
        <v/>
      </c>
      <c r="U4458" s="154"/>
      <c r="V4458" s="154"/>
      <c r="W4458" s="154"/>
      <c r="X4458" s="154"/>
      <c r="Y4458" s="154"/>
      <c r="Z4458" s="154"/>
      <c r="AA4458" s="154"/>
      <c r="AB4458" s="154"/>
      <c r="AC4458" s="154"/>
      <c r="AD4458" s="154"/>
      <c r="AE4458" s="154"/>
      <c r="AF4458" s="154"/>
      <c r="AG4458" s="63">
        <f t="shared" si="1354"/>
        <v>0</v>
      </c>
      <c r="AH4458" s="56">
        <f t="shared" si="1355"/>
        <v>0</v>
      </c>
      <c r="AI4458" s="56">
        <f t="shared" si="1356"/>
        <v>0</v>
      </c>
      <c r="AJ4458" s="56">
        <f t="shared" si="1357"/>
        <v>0</v>
      </c>
      <c r="AK4458" s="56">
        <f t="shared" si="1358"/>
        <v>0</v>
      </c>
      <c r="AL4458" s="56">
        <f t="shared" si="1359"/>
        <v>0</v>
      </c>
      <c r="AM4458" s="56">
        <f t="shared" si="1360"/>
        <v>0</v>
      </c>
      <c r="AN4458" s="56">
        <f t="shared" si="1361"/>
        <v>0</v>
      </c>
      <c r="AO4458" s="56">
        <f t="shared" si="1362"/>
        <v>0</v>
      </c>
      <c r="AP4458" s="56">
        <f t="shared" si="1363"/>
        <v>0</v>
      </c>
      <c r="AQ4458" s="56">
        <f t="shared" si="1364"/>
        <v>0</v>
      </c>
      <c r="AR4458" s="86">
        <f t="shared" si="1365"/>
        <v>0</v>
      </c>
    </row>
    <row r="4459" spans="1:44" x14ac:dyDescent="0.25">
      <c r="A4459" s="178"/>
      <c r="B4459" s="55" t="str">
        <f>_xlfn.IFNA(VLOOKUP(A4459,'Ajánlatkérő(k) adatai'!$B$4:$C$205,2,0),"")</f>
        <v/>
      </c>
      <c r="C4459" s="178"/>
      <c r="D4459" s="55" t="str">
        <f>_xlfn.IFNA(VLOOKUP(C4459,'Számlafizető(k) adatai'!$C$4:$D$203,2,0),"")</f>
        <v/>
      </c>
      <c r="E4459" s="55" t="str">
        <f>_xlfn.IFNA(VLOOKUP(C4459,'Számlafizető(k) adatai'!$C$4:$M$203,11,0),"")</f>
        <v/>
      </c>
      <c r="F4459" s="178"/>
      <c r="G4459" s="178"/>
      <c r="H4459" s="178"/>
      <c r="I4459" s="55" t="str">
        <f>IF(F4459="","",VLOOKUP(LEFT(F4459,5),'Technikai cellák'!B:C,2,0))</f>
        <v/>
      </c>
      <c r="J4459" s="55" t="str">
        <f>IF(F4459="","",VLOOKUP(I4459,'Technikai cellák'!$C$1:$D$12,2,0))</f>
        <v/>
      </c>
      <c r="K4459" s="179"/>
      <c r="L4459" s="67" t="str">
        <f t="shared" si="1348"/>
        <v/>
      </c>
      <c r="M4459" s="68">
        <f t="shared" si="1349"/>
        <v>0</v>
      </c>
      <c r="N4459" s="66">
        <f t="shared" si="1350"/>
        <v>0</v>
      </c>
      <c r="O4459" s="152"/>
      <c r="P4459" s="172">
        <f t="shared" si="1347"/>
        <v>0</v>
      </c>
      <c r="Q4459" s="69">
        <f t="shared" si="1351"/>
        <v>0</v>
      </c>
      <c r="R4459" s="62">
        <f t="shared" si="1352"/>
        <v>0</v>
      </c>
      <c r="S4459" s="153"/>
      <c r="T4459" s="118" t="str">
        <f t="shared" si="1353"/>
        <v/>
      </c>
      <c r="U4459" s="154"/>
      <c r="V4459" s="154"/>
      <c r="W4459" s="154"/>
      <c r="X4459" s="154"/>
      <c r="Y4459" s="154"/>
      <c r="Z4459" s="154"/>
      <c r="AA4459" s="154"/>
      <c r="AB4459" s="154"/>
      <c r="AC4459" s="154"/>
      <c r="AD4459" s="154"/>
      <c r="AE4459" s="154"/>
      <c r="AF4459" s="154"/>
      <c r="AG4459" s="63">
        <f t="shared" si="1354"/>
        <v>0</v>
      </c>
      <c r="AH4459" s="56">
        <f t="shared" si="1355"/>
        <v>0</v>
      </c>
      <c r="AI4459" s="56">
        <f t="shared" si="1356"/>
        <v>0</v>
      </c>
      <c r="AJ4459" s="56">
        <f t="shared" si="1357"/>
        <v>0</v>
      </c>
      <c r="AK4459" s="56">
        <f t="shared" si="1358"/>
        <v>0</v>
      </c>
      <c r="AL4459" s="56">
        <f t="shared" si="1359"/>
        <v>0</v>
      </c>
      <c r="AM4459" s="56">
        <f t="shared" si="1360"/>
        <v>0</v>
      </c>
      <c r="AN4459" s="56">
        <f t="shared" si="1361"/>
        <v>0</v>
      </c>
      <c r="AO4459" s="56">
        <f t="shared" si="1362"/>
        <v>0</v>
      </c>
      <c r="AP4459" s="56">
        <f t="shared" si="1363"/>
        <v>0</v>
      </c>
      <c r="AQ4459" s="56">
        <f t="shared" si="1364"/>
        <v>0</v>
      </c>
      <c r="AR4459" s="86">
        <f t="shared" si="1365"/>
        <v>0</v>
      </c>
    </row>
    <row r="4460" spans="1:44" x14ac:dyDescent="0.25">
      <c r="A4460" s="178"/>
      <c r="B4460" s="55" t="str">
        <f>_xlfn.IFNA(VLOOKUP(A4460,'Ajánlatkérő(k) adatai'!$B$4:$C$205,2,0),"")</f>
        <v/>
      </c>
      <c r="C4460" s="178"/>
      <c r="D4460" s="55" t="str">
        <f>_xlfn.IFNA(VLOOKUP(C4460,'Számlafizető(k) adatai'!$C$4:$D$203,2,0),"")</f>
        <v/>
      </c>
      <c r="E4460" s="55" t="str">
        <f>_xlfn.IFNA(VLOOKUP(C4460,'Számlafizető(k) adatai'!$C$4:$M$203,11,0),"")</f>
        <v/>
      </c>
      <c r="F4460" s="178"/>
      <c r="G4460" s="178"/>
      <c r="H4460" s="178"/>
      <c r="I4460" s="55" t="str">
        <f>IF(F4460="","",VLOOKUP(LEFT(F4460,5),'Technikai cellák'!B:C,2,0))</f>
        <v/>
      </c>
      <c r="J4460" s="55" t="str">
        <f>IF(F4460="","",VLOOKUP(I4460,'Technikai cellák'!$C$1:$D$12,2,0))</f>
        <v/>
      </c>
      <c r="K4460" s="179"/>
      <c r="L4460" s="67" t="str">
        <f t="shared" si="1348"/>
        <v/>
      </c>
      <c r="M4460" s="68">
        <f t="shared" si="1349"/>
        <v>0</v>
      </c>
      <c r="N4460" s="66">
        <f t="shared" si="1350"/>
        <v>0</v>
      </c>
      <c r="O4460" s="152"/>
      <c r="P4460" s="172">
        <f t="shared" si="1347"/>
        <v>0</v>
      </c>
      <c r="Q4460" s="69">
        <f t="shared" si="1351"/>
        <v>0</v>
      </c>
      <c r="R4460" s="62">
        <f t="shared" si="1352"/>
        <v>0</v>
      </c>
      <c r="S4460" s="153"/>
      <c r="T4460" s="118" t="str">
        <f t="shared" si="1353"/>
        <v/>
      </c>
      <c r="U4460" s="154"/>
      <c r="V4460" s="154"/>
      <c r="W4460" s="154"/>
      <c r="X4460" s="154"/>
      <c r="Y4460" s="154"/>
      <c r="Z4460" s="154"/>
      <c r="AA4460" s="154"/>
      <c r="AB4460" s="154"/>
      <c r="AC4460" s="154"/>
      <c r="AD4460" s="154"/>
      <c r="AE4460" s="154"/>
      <c r="AF4460" s="154"/>
      <c r="AG4460" s="63">
        <f t="shared" si="1354"/>
        <v>0</v>
      </c>
      <c r="AH4460" s="56">
        <f t="shared" si="1355"/>
        <v>0</v>
      </c>
      <c r="AI4460" s="56">
        <f t="shared" si="1356"/>
        <v>0</v>
      </c>
      <c r="AJ4460" s="56">
        <f t="shared" si="1357"/>
        <v>0</v>
      </c>
      <c r="AK4460" s="56">
        <f t="shared" si="1358"/>
        <v>0</v>
      </c>
      <c r="AL4460" s="56">
        <f t="shared" si="1359"/>
        <v>0</v>
      </c>
      <c r="AM4460" s="56">
        <f t="shared" si="1360"/>
        <v>0</v>
      </c>
      <c r="AN4460" s="56">
        <f t="shared" si="1361"/>
        <v>0</v>
      </c>
      <c r="AO4460" s="56">
        <f t="shared" si="1362"/>
        <v>0</v>
      </c>
      <c r="AP4460" s="56">
        <f t="shared" si="1363"/>
        <v>0</v>
      </c>
      <c r="AQ4460" s="56">
        <f t="shared" si="1364"/>
        <v>0</v>
      </c>
      <c r="AR4460" s="86">
        <f t="shared" si="1365"/>
        <v>0</v>
      </c>
    </row>
    <row r="4461" spans="1:44" x14ac:dyDescent="0.25">
      <c r="A4461" s="178"/>
      <c r="B4461" s="55" t="str">
        <f>_xlfn.IFNA(VLOOKUP(A4461,'Ajánlatkérő(k) adatai'!$B$4:$C$205,2,0),"")</f>
        <v/>
      </c>
      <c r="C4461" s="178"/>
      <c r="D4461" s="55" t="str">
        <f>_xlfn.IFNA(VLOOKUP(C4461,'Számlafizető(k) adatai'!$C$4:$D$203,2,0),"")</f>
        <v/>
      </c>
      <c r="E4461" s="55" t="str">
        <f>_xlfn.IFNA(VLOOKUP(C4461,'Számlafizető(k) adatai'!$C$4:$M$203,11,0),"")</f>
        <v/>
      </c>
      <c r="F4461" s="178"/>
      <c r="G4461" s="178"/>
      <c r="H4461" s="178"/>
      <c r="I4461" s="55" t="str">
        <f>IF(F4461="","",VLOOKUP(LEFT(F4461,5),'Technikai cellák'!B:C,2,0))</f>
        <v/>
      </c>
      <c r="J4461" s="55" t="str">
        <f>IF(F4461="","",VLOOKUP(I4461,'Technikai cellák'!$C$1:$D$12,2,0))</f>
        <v/>
      </c>
      <c r="K4461" s="179"/>
      <c r="L4461" s="67" t="str">
        <f t="shared" si="1348"/>
        <v/>
      </c>
      <c r="M4461" s="68">
        <f t="shared" si="1349"/>
        <v>0</v>
      </c>
      <c r="N4461" s="66">
        <f t="shared" si="1350"/>
        <v>0</v>
      </c>
      <c r="O4461" s="152"/>
      <c r="P4461" s="172">
        <f t="shared" si="1347"/>
        <v>0</v>
      </c>
      <c r="Q4461" s="69">
        <f t="shared" si="1351"/>
        <v>0</v>
      </c>
      <c r="R4461" s="62">
        <f t="shared" si="1352"/>
        <v>0</v>
      </c>
      <c r="S4461" s="153"/>
      <c r="T4461" s="118" t="str">
        <f t="shared" si="1353"/>
        <v/>
      </c>
      <c r="U4461" s="154"/>
      <c r="V4461" s="154"/>
      <c r="W4461" s="154"/>
      <c r="X4461" s="154"/>
      <c r="Y4461" s="154"/>
      <c r="Z4461" s="154"/>
      <c r="AA4461" s="154"/>
      <c r="AB4461" s="154"/>
      <c r="AC4461" s="154"/>
      <c r="AD4461" s="154"/>
      <c r="AE4461" s="154"/>
      <c r="AF4461" s="154"/>
      <c r="AG4461" s="63">
        <f t="shared" si="1354"/>
        <v>0</v>
      </c>
      <c r="AH4461" s="56">
        <f t="shared" si="1355"/>
        <v>0</v>
      </c>
      <c r="AI4461" s="56">
        <f t="shared" si="1356"/>
        <v>0</v>
      </c>
      <c r="AJ4461" s="56">
        <f t="shared" si="1357"/>
        <v>0</v>
      </c>
      <c r="AK4461" s="56">
        <f t="shared" si="1358"/>
        <v>0</v>
      </c>
      <c r="AL4461" s="56">
        <f t="shared" si="1359"/>
        <v>0</v>
      </c>
      <c r="AM4461" s="56">
        <f t="shared" si="1360"/>
        <v>0</v>
      </c>
      <c r="AN4461" s="56">
        <f t="shared" si="1361"/>
        <v>0</v>
      </c>
      <c r="AO4461" s="56">
        <f t="shared" si="1362"/>
        <v>0</v>
      </c>
      <c r="AP4461" s="56">
        <f t="shared" si="1363"/>
        <v>0</v>
      </c>
      <c r="AQ4461" s="56">
        <f t="shared" si="1364"/>
        <v>0</v>
      </c>
      <c r="AR4461" s="86">
        <f t="shared" si="1365"/>
        <v>0</v>
      </c>
    </row>
    <row r="4462" spans="1:44" x14ac:dyDescent="0.25">
      <c r="A4462" s="178"/>
      <c r="B4462" s="55" t="str">
        <f>_xlfn.IFNA(VLOOKUP(A4462,'Ajánlatkérő(k) adatai'!$B$4:$C$205,2,0),"")</f>
        <v/>
      </c>
      <c r="C4462" s="178"/>
      <c r="D4462" s="55" t="str">
        <f>_xlfn.IFNA(VLOOKUP(C4462,'Számlafizető(k) adatai'!$C$4:$D$203,2,0),"")</f>
        <v/>
      </c>
      <c r="E4462" s="55" t="str">
        <f>_xlfn.IFNA(VLOOKUP(C4462,'Számlafizető(k) adatai'!$C$4:$M$203,11,0),"")</f>
        <v/>
      </c>
      <c r="F4462" s="178"/>
      <c r="G4462" s="178"/>
      <c r="H4462" s="178"/>
      <c r="I4462" s="55" t="str">
        <f>IF(F4462="","",VLOOKUP(LEFT(F4462,5),'Technikai cellák'!B:C,2,0))</f>
        <v/>
      </c>
      <c r="J4462" s="55" t="str">
        <f>IF(F4462="","",VLOOKUP(I4462,'Technikai cellák'!$C$1:$D$12,2,0))</f>
        <v/>
      </c>
      <c r="K4462" s="179"/>
      <c r="L4462" s="67" t="str">
        <f t="shared" si="1348"/>
        <v/>
      </c>
      <c r="M4462" s="68">
        <f t="shared" si="1349"/>
        <v>0</v>
      </c>
      <c r="N4462" s="66">
        <f t="shared" si="1350"/>
        <v>0</v>
      </c>
      <c r="O4462" s="152"/>
      <c r="P4462" s="172">
        <f t="shared" si="1347"/>
        <v>0</v>
      </c>
      <c r="Q4462" s="69">
        <f t="shared" si="1351"/>
        <v>0</v>
      </c>
      <c r="R4462" s="62">
        <f t="shared" si="1352"/>
        <v>0</v>
      </c>
      <c r="S4462" s="153"/>
      <c r="T4462" s="118" t="str">
        <f t="shared" si="1353"/>
        <v/>
      </c>
      <c r="U4462" s="154"/>
      <c r="V4462" s="154"/>
      <c r="W4462" s="154"/>
      <c r="X4462" s="154"/>
      <c r="Y4462" s="154"/>
      <c r="Z4462" s="154"/>
      <c r="AA4462" s="154"/>
      <c r="AB4462" s="154"/>
      <c r="AC4462" s="154"/>
      <c r="AD4462" s="154"/>
      <c r="AE4462" s="154"/>
      <c r="AF4462" s="154"/>
      <c r="AG4462" s="63">
        <f t="shared" si="1354"/>
        <v>0</v>
      </c>
      <c r="AH4462" s="56">
        <f t="shared" si="1355"/>
        <v>0</v>
      </c>
      <c r="AI4462" s="56">
        <f t="shared" si="1356"/>
        <v>0</v>
      </c>
      <c r="AJ4462" s="56">
        <f t="shared" si="1357"/>
        <v>0</v>
      </c>
      <c r="AK4462" s="56">
        <f t="shared" si="1358"/>
        <v>0</v>
      </c>
      <c r="AL4462" s="56">
        <f t="shared" si="1359"/>
        <v>0</v>
      </c>
      <c r="AM4462" s="56">
        <f t="shared" si="1360"/>
        <v>0</v>
      </c>
      <c r="AN4462" s="56">
        <f t="shared" si="1361"/>
        <v>0</v>
      </c>
      <c r="AO4462" s="56">
        <f t="shared" si="1362"/>
        <v>0</v>
      </c>
      <c r="AP4462" s="56">
        <f t="shared" si="1363"/>
        <v>0</v>
      </c>
      <c r="AQ4462" s="56">
        <f t="shared" si="1364"/>
        <v>0</v>
      </c>
      <c r="AR4462" s="86">
        <f t="shared" si="1365"/>
        <v>0</v>
      </c>
    </row>
    <row r="4463" spans="1:44" x14ac:dyDescent="0.25">
      <c r="A4463" s="178"/>
      <c r="B4463" s="55" t="str">
        <f>_xlfn.IFNA(VLOOKUP(A4463,'Ajánlatkérő(k) adatai'!$B$4:$C$205,2,0),"")</f>
        <v/>
      </c>
      <c r="C4463" s="178"/>
      <c r="D4463" s="55" t="str">
        <f>_xlfn.IFNA(VLOOKUP(C4463,'Számlafizető(k) adatai'!$C$4:$D$203,2,0),"")</f>
        <v/>
      </c>
      <c r="E4463" s="55" t="str">
        <f>_xlfn.IFNA(VLOOKUP(C4463,'Számlafizető(k) adatai'!$C$4:$M$203,11,0),"")</f>
        <v/>
      </c>
      <c r="F4463" s="178"/>
      <c r="G4463" s="178"/>
      <c r="H4463" s="178"/>
      <c r="I4463" s="55" t="str">
        <f>IF(F4463="","",VLOOKUP(LEFT(F4463,5),'Technikai cellák'!B:C,2,0))</f>
        <v/>
      </c>
      <c r="J4463" s="55" t="str">
        <f>IF(F4463="","",VLOOKUP(I4463,'Technikai cellák'!$C$1:$D$12,2,0))</f>
        <v/>
      </c>
      <c r="K4463" s="179"/>
      <c r="L4463" s="67" t="str">
        <f t="shared" si="1348"/>
        <v/>
      </c>
      <c r="M4463" s="68">
        <f t="shared" si="1349"/>
        <v>0</v>
      </c>
      <c r="N4463" s="66">
        <f t="shared" si="1350"/>
        <v>0</v>
      </c>
      <c r="O4463" s="152"/>
      <c r="P4463" s="172">
        <f t="shared" si="1347"/>
        <v>0</v>
      </c>
      <c r="Q4463" s="69">
        <f t="shared" si="1351"/>
        <v>0</v>
      </c>
      <c r="R4463" s="62">
        <f t="shared" si="1352"/>
        <v>0</v>
      </c>
      <c r="S4463" s="153"/>
      <c r="T4463" s="118" t="str">
        <f t="shared" si="1353"/>
        <v/>
      </c>
      <c r="U4463" s="154"/>
      <c r="V4463" s="154"/>
      <c r="W4463" s="154"/>
      <c r="X4463" s="154"/>
      <c r="Y4463" s="154"/>
      <c r="Z4463" s="154"/>
      <c r="AA4463" s="154"/>
      <c r="AB4463" s="154"/>
      <c r="AC4463" s="154"/>
      <c r="AD4463" s="154"/>
      <c r="AE4463" s="154"/>
      <c r="AF4463" s="154"/>
      <c r="AG4463" s="63">
        <f t="shared" si="1354"/>
        <v>0</v>
      </c>
      <c r="AH4463" s="56">
        <f t="shared" si="1355"/>
        <v>0</v>
      </c>
      <c r="AI4463" s="56">
        <f t="shared" si="1356"/>
        <v>0</v>
      </c>
      <c r="AJ4463" s="56">
        <f t="shared" si="1357"/>
        <v>0</v>
      </c>
      <c r="AK4463" s="56">
        <f t="shared" si="1358"/>
        <v>0</v>
      </c>
      <c r="AL4463" s="56">
        <f t="shared" si="1359"/>
        <v>0</v>
      </c>
      <c r="AM4463" s="56">
        <f t="shared" si="1360"/>
        <v>0</v>
      </c>
      <c r="AN4463" s="56">
        <f t="shared" si="1361"/>
        <v>0</v>
      </c>
      <c r="AO4463" s="56">
        <f t="shared" si="1362"/>
        <v>0</v>
      </c>
      <c r="AP4463" s="56">
        <f t="shared" si="1363"/>
        <v>0</v>
      </c>
      <c r="AQ4463" s="56">
        <f t="shared" si="1364"/>
        <v>0</v>
      </c>
      <c r="AR4463" s="86">
        <f t="shared" si="1365"/>
        <v>0</v>
      </c>
    </row>
    <row r="4464" spans="1:44" x14ac:dyDescent="0.25">
      <c r="A4464" s="178"/>
      <c r="B4464" s="55" t="str">
        <f>_xlfn.IFNA(VLOOKUP(A4464,'Ajánlatkérő(k) adatai'!$B$4:$C$205,2,0),"")</f>
        <v/>
      </c>
      <c r="C4464" s="178"/>
      <c r="D4464" s="55" t="str">
        <f>_xlfn.IFNA(VLOOKUP(C4464,'Számlafizető(k) adatai'!$C$4:$D$203,2,0),"")</f>
        <v/>
      </c>
      <c r="E4464" s="55" t="str">
        <f>_xlfn.IFNA(VLOOKUP(C4464,'Számlafizető(k) adatai'!$C$4:$M$203,11,0),"")</f>
        <v/>
      </c>
      <c r="F4464" s="178"/>
      <c r="G4464" s="178"/>
      <c r="H4464" s="178"/>
      <c r="I4464" s="55" t="str">
        <f>IF(F4464="","",VLOOKUP(LEFT(F4464,5),'Technikai cellák'!B:C,2,0))</f>
        <v/>
      </c>
      <c r="J4464" s="55" t="str">
        <f>IF(F4464="","",VLOOKUP(I4464,'Technikai cellák'!$C$1:$D$12,2,0))</f>
        <v/>
      </c>
      <c r="K4464" s="179"/>
      <c r="L4464" s="67" t="str">
        <f t="shared" si="1348"/>
        <v/>
      </c>
      <c r="M4464" s="68">
        <f t="shared" si="1349"/>
        <v>0</v>
      </c>
      <c r="N4464" s="66">
        <f t="shared" si="1350"/>
        <v>0</v>
      </c>
      <c r="O4464" s="152"/>
      <c r="P4464" s="172">
        <f t="shared" si="1347"/>
        <v>0</v>
      </c>
      <c r="Q4464" s="69">
        <f t="shared" si="1351"/>
        <v>0</v>
      </c>
      <c r="R4464" s="62">
        <f t="shared" si="1352"/>
        <v>0</v>
      </c>
      <c r="S4464" s="153"/>
      <c r="T4464" s="118" t="str">
        <f t="shared" si="1353"/>
        <v/>
      </c>
      <c r="U4464" s="154"/>
      <c r="V4464" s="154"/>
      <c r="W4464" s="154"/>
      <c r="X4464" s="154"/>
      <c r="Y4464" s="154"/>
      <c r="Z4464" s="154"/>
      <c r="AA4464" s="154"/>
      <c r="AB4464" s="154"/>
      <c r="AC4464" s="154"/>
      <c r="AD4464" s="154"/>
      <c r="AE4464" s="154"/>
      <c r="AF4464" s="154"/>
      <c r="AG4464" s="63">
        <f t="shared" si="1354"/>
        <v>0</v>
      </c>
      <c r="AH4464" s="56">
        <f t="shared" si="1355"/>
        <v>0</v>
      </c>
      <c r="AI4464" s="56">
        <f t="shared" si="1356"/>
        <v>0</v>
      </c>
      <c r="AJ4464" s="56">
        <f t="shared" si="1357"/>
        <v>0</v>
      </c>
      <c r="AK4464" s="56">
        <f t="shared" si="1358"/>
        <v>0</v>
      </c>
      <c r="AL4464" s="56">
        <f t="shared" si="1359"/>
        <v>0</v>
      </c>
      <c r="AM4464" s="56">
        <f t="shared" si="1360"/>
        <v>0</v>
      </c>
      <c r="AN4464" s="56">
        <f t="shared" si="1361"/>
        <v>0</v>
      </c>
      <c r="AO4464" s="56">
        <f t="shared" si="1362"/>
        <v>0</v>
      </c>
      <c r="AP4464" s="56">
        <f t="shared" si="1363"/>
        <v>0</v>
      </c>
      <c r="AQ4464" s="56">
        <f t="shared" si="1364"/>
        <v>0</v>
      </c>
      <c r="AR4464" s="86">
        <f t="shared" si="1365"/>
        <v>0</v>
      </c>
    </row>
    <row r="4465" spans="1:44" x14ac:dyDescent="0.25">
      <c r="A4465" s="178"/>
      <c r="B4465" s="55" t="str">
        <f>_xlfn.IFNA(VLOOKUP(A4465,'Ajánlatkérő(k) adatai'!$B$4:$C$205,2,0),"")</f>
        <v/>
      </c>
      <c r="C4465" s="178"/>
      <c r="D4465" s="55" t="str">
        <f>_xlfn.IFNA(VLOOKUP(C4465,'Számlafizető(k) adatai'!$C$4:$D$203,2,0),"")</f>
        <v/>
      </c>
      <c r="E4465" s="55" t="str">
        <f>_xlfn.IFNA(VLOOKUP(C4465,'Számlafizető(k) adatai'!$C$4:$M$203,11,0),"")</f>
        <v/>
      </c>
      <c r="F4465" s="178"/>
      <c r="G4465" s="178"/>
      <c r="H4465" s="178"/>
      <c r="I4465" s="55" t="str">
        <f>IF(F4465="","",VLOOKUP(LEFT(F4465,5),'Technikai cellák'!B:C,2,0))</f>
        <v/>
      </c>
      <c r="J4465" s="55" t="str">
        <f>IF(F4465="","",VLOOKUP(I4465,'Technikai cellák'!$C$1:$D$12,2,0))</f>
        <v/>
      </c>
      <c r="K4465" s="179"/>
      <c r="L4465" s="67" t="str">
        <f t="shared" si="1348"/>
        <v/>
      </c>
      <c r="M4465" s="68">
        <f t="shared" si="1349"/>
        <v>0</v>
      </c>
      <c r="N4465" s="66">
        <f t="shared" si="1350"/>
        <v>0</v>
      </c>
      <c r="O4465" s="152"/>
      <c r="P4465" s="172">
        <f t="shared" si="1347"/>
        <v>0</v>
      </c>
      <c r="Q4465" s="69">
        <f t="shared" si="1351"/>
        <v>0</v>
      </c>
      <c r="R4465" s="62">
        <f t="shared" si="1352"/>
        <v>0</v>
      </c>
      <c r="S4465" s="153"/>
      <c r="T4465" s="118" t="str">
        <f t="shared" si="1353"/>
        <v/>
      </c>
      <c r="U4465" s="154"/>
      <c r="V4465" s="154"/>
      <c r="W4465" s="154"/>
      <c r="X4465" s="154"/>
      <c r="Y4465" s="154"/>
      <c r="Z4465" s="154"/>
      <c r="AA4465" s="154"/>
      <c r="AB4465" s="154"/>
      <c r="AC4465" s="154"/>
      <c r="AD4465" s="154"/>
      <c r="AE4465" s="154"/>
      <c r="AF4465" s="154"/>
      <c r="AG4465" s="63">
        <f t="shared" si="1354"/>
        <v>0</v>
      </c>
      <c r="AH4465" s="56">
        <f t="shared" si="1355"/>
        <v>0</v>
      </c>
      <c r="AI4465" s="56">
        <f t="shared" si="1356"/>
        <v>0</v>
      </c>
      <c r="AJ4465" s="56">
        <f t="shared" si="1357"/>
        <v>0</v>
      </c>
      <c r="AK4465" s="56">
        <f t="shared" si="1358"/>
        <v>0</v>
      </c>
      <c r="AL4465" s="56">
        <f t="shared" si="1359"/>
        <v>0</v>
      </c>
      <c r="AM4465" s="56">
        <f t="shared" si="1360"/>
        <v>0</v>
      </c>
      <c r="AN4465" s="56">
        <f t="shared" si="1361"/>
        <v>0</v>
      </c>
      <c r="AO4465" s="56">
        <f t="shared" si="1362"/>
        <v>0</v>
      </c>
      <c r="AP4465" s="56">
        <f t="shared" si="1363"/>
        <v>0</v>
      </c>
      <c r="AQ4465" s="56">
        <f t="shared" si="1364"/>
        <v>0</v>
      </c>
      <c r="AR4465" s="86">
        <f t="shared" si="1365"/>
        <v>0</v>
      </c>
    </row>
    <row r="4466" spans="1:44" x14ac:dyDescent="0.25">
      <c r="A4466" s="178"/>
      <c r="B4466" s="55" t="str">
        <f>_xlfn.IFNA(VLOOKUP(A4466,'Ajánlatkérő(k) adatai'!$B$4:$C$205,2,0),"")</f>
        <v/>
      </c>
      <c r="C4466" s="178"/>
      <c r="D4466" s="55" t="str">
        <f>_xlfn.IFNA(VLOOKUP(C4466,'Számlafizető(k) adatai'!$C$4:$D$203,2,0),"")</f>
        <v/>
      </c>
      <c r="E4466" s="55" t="str">
        <f>_xlfn.IFNA(VLOOKUP(C4466,'Számlafizető(k) adatai'!$C$4:$M$203,11,0),"")</f>
        <v/>
      </c>
      <c r="F4466" s="178"/>
      <c r="G4466" s="178"/>
      <c r="H4466" s="178"/>
      <c r="I4466" s="55" t="str">
        <f>IF(F4466="","",VLOOKUP(LEFT(F4466,5),'Technikai cellák'!B:C,2,0))</f>
        <v/>
      </c>
      <c r="J4466" s="55" t="str">
        <f>IF(F4466="","",VLOOKUP(I4466,'Technikai cellák'!$C$1:$D$12,2,0))</f>
        <v/>
      </c>
      <c r="K4466" s="179"/>
      <c r="L4466" s="67" t="str">
        <f t="shared" si="1348"/>
        <v/>
      </c>
      <c r="M4466" s="68">
        <f t="shared" si="1349"/>
        <v>0</v>
      </c>
      <c r="N4466" s="66">
        <f t="shared" si="1350"/>
        <v>0</v>
      </c>
      <c r="O4466" s="152"/>
      <c r="P4466" s="172">
        <f t="shared" si="1347"/>
        <v>0</v>
      </c>
      <c r="Q4466" s="69">
        <f t="shared" si="1351"/>
        <v>0</v>
      </c>
      <c r="R4466" s="62">
        <f t="shared" si="1352"/>
        <v>0</v>
      </c>
      <c r="S4466" s="153"/>
      <c r="T4466" s="118" t="str">
        <f t="shared" si="1353"/>
        <v/>
      </c>
      <c r="U4466" s="154"/>
      <c r="V4466" s="154"/>
      <c r="W4466" s="154"/>
      <c r="X4466" s="154"/>
      <c r="Y4466" s="154"/>
      <c r="Z4466" s="154"/>
      <c r="AA4466" s="154"/>
      <c r="AB4466" s="154"/>
      <c r="AC4466" s="154"/>
      <c r="AD4466" s="154"/>
      <c r="AE4466" s="154"/>
      <c r="AF4466" s="154"/>
      <c r="AG4466" s="63">
        <f t="shared" si="1354"/>
        <v>0</v>
      </c>
      <c r="AH4466" s="56">
        <f t="shared" si="1355"/>
        <v>0</v>
      </c>
      <c r="AI4466" s="56">
        <f t="shared" si="1356"/>
        <v>0</v>
      </c>
      <c r="AJ4466" s="56">
        <f t="shared" si="1357"/>
        <v>0</v>
      </c>
      <c r="AK4466" s="56">
        <f t="shared" si="1358"/>
        <v>0</v>
      </c>
      <c r="AL4466" s="56">
        <f t="shared" si="1359"/>
        <v>0</v>
      </c>
      <c r="AM4466" s="56">
        <f t="shared" si="1360"/>
        <v>0</v>
      </c>
      <c r="AN4466" s="56">
        <f t="shared" si="1361"/>
        <v>0</v>
      </c>
      <c r="AO4466" s="56">
        <f t="shared" si="1362"/>
        <v>0</v>
      </c>
      <c r="AP4466" s="56">
        <f t="shared" si="1363"/>
        <v>0</v>
      </c>
      <c r="AQ4466" s="56">
        <f t="shared" si="1364"/>
        <v>0</v>
      </c>
      <c r="AR4466" s="86">
        <f t="shared" si="1365"/>
        <v>0</v>
      </c>
    </row>
    <row r="4467" spans="1:44" x14ac:dyDescent="0.25">
      <c r="A4467" s="178"/>
      <c r="B4467" s="55" t="str">
        <f>_xlfn.IFNA(VLOOKUP(A4467,'Ajánlatkérő(k) adatai'!$B$4:$C$205,2,0),"")</f>
        <v/>
      </c>
      <c r="C4467" s="178"/>
      <c r="D4467" s="55" t="str">
        <f>_xlfn.IFNA(VLOOKUP(C4467,'Számlafizető(k) adatai'!$C$4:$D$203,2,0),"")</f>
        <v/>
      </c>
      <c r="E4467" s="55" t="str">
        <f>_xlfn.IFNA(VLOOKUP(C4467,'Számlafizető(k) adatai'!$C$4:$M$203,11,0),"")</f>
        <v/>
      </c>
      <c r="F4467" s="178"/>
      <c r="G4467" s="178"/>
      <c r="H4467" s="178"/>
      <c r="I4467" s="55" t="str">
        <f>IF(F4467="","",VLOOKUP(LEFT(F4467,5),'Technikai cellák'!B:C,2,0))</f>
        <v/>
      </c>
      <c r="J4467" s="55" t="str">
        <f>IF(F4467="","",VLOOKUP(I4467,'Technikai cellák'!$C$1:$D$12,2,0))</f>
        <v/>
      </c>
      <c r="K4467" s="179"/>
      <c r="L4467" s="67" t="str">
        <f t="shared" si="1348"/>
        <v/>
      </c>
      <c r="M4467" s="68">
        <f t="shared" si="1349"/>
        <v>0</v>
      </c>
      <c r="N4467" s="66">
        <f t="shared" si="1350"/>
        <v>0</v>
      </c>
      <c r="O4467" s="152"/>
      <c r="P4467" s="172">
        <f t="shared" si="1347"/>
        <v>0</v>
      </c>
      <c r="Q4467" s="69">
        <f t="shared" si="1351"/>
        <v>0</v>
      </c>
      <c r="R4467" s="62">
        <f t="shared" si="1352"/>
        <v>0</v>
      </c>
      <c r="S4467" s="153"/>
      <c r="T4467" s="118" t="str">
        <f t="shared" si="1353"/>
        <v/>
      </c>
      <c r="U4467" s="154"/>
      <c r="V4467" s="154"/>
      <c r="W4467" s="154"/>
      <c r="X4467" s="154"/>
      <c r="Y4467" s="154"/>
      <c r="Z4467" s="154"/>
      <c r="AA4467" s="154"/>
      <c r="AB4467" s="154"/>
      <c r="AC4467" s="154"/>
      <c r="AD4467" s="154"/>
      <c r="AE4467" s="154"/>
      <c r="AF4467" s="154"/>
      <c r="AG4467" s="63">
        <f t="shared" si="1354"/>
        <v>0</v>
      </c>
      <c r="AH4467" s="56">
        <f t="shared" si="1355"/>
        <v>0</v>
      </c>
      <c r="AI4467" s="56">
        <f t="shared" si="1356"/>
        <v>0</v>
      </c>
      <c r="AJ4467" s="56">
        <f t="shared" si="1357"/>
        <v>0</v>
      </c>
      <c r="AK4467" s="56">
        <f t="shared" si="1358"/>
        <v>0</v>
      </c>
      <c r="AL4467" s="56">
        <f t="shared" si="1359"/>
        <v>0</v>
      </c>
      <c r="AM4467" s="56">
        <f t="shared" si="1360"/>
        <v>0</v>
      </c>
      <c r="AN4467" s="56">
        <f t="shared" si="1361"/>
        <v>0</v>
      </c>
      <c r="AO4467" s="56">
        <f t="shared" si="1362"/>
        <v>0</v>
      </c>
      <c r="AP4467" s="56">
        <f t="shared" si="1363"/>
        <v>0</v>
      </c>
      <c r="AQ4467" s="56">
        <f t="shared" si="1364"/>
        <v>0</v>
      </c>
      <c r="AR4467" s="86">
        <f t="shared" si="1365"/>
        <v>0</v>
      </c>
    </row>
    <row r="4468" spans="1:44" x14ac:dyDescent="0.25">
      <c r="A4468" s="178"/>
      <c r="B4468" s="55" t="str">
        <f>_xlfn.IFNA(VLOOKUP(A4468,'Ajánlatkérő(k) adatai'!$B$4:$C$205,2,0),"")</f>
        <v/>
      </c>
      <c r="C4468" s="178"/>
      <c r="D4468" s="55" t="str">
        <f>_xlfn.IFNA(VLOOKUP(C4468,'Számlafizető(k) adatai'!$C$4:$D$203,2,0),"")</f>
        <v/>
      </c>
      <c r="E4468" s="55" t="str">
        <f>_xlfn.IFNA(VLOOKUP(C4468,'Számlafizető(k) adatai'!$C$4:$M$203,11,0),"")</f>
        <v/>
      </c>
      <c r="F4468" s="178"/>
      <c r="G4468" s="178"/>
      <c r="H4468" s="178"/>
      <c r="I4468" s="55" t="str">
        <f>IF(F4468="","",VLOOKUP(LEFT(F4468,5),'Technikai cellák'!B:C,2,0))</f>
        <v/>
      </c>
      <c r="J4468" s="55" t="str">
        <f>IF(F4468="","",VLOOKUP(I4468,'Technikai cellák'!$C$1:$D$12,2,0))</f>
        <v/>
      </c>
      <c r="K4468" s="179"/>
      <c r="L4468" s="67" t="str">
        <f t="shared" si="1348"/>
        <v/>
      </c>
      <c r="M4468" s="68">
        <f t="shared" si="1349"/>
        <v>0</v>
      </c>
      <c r="N4468" s="66">
        <f t="shared" si="1350"/>
        <v>0</v>
      </c>
      <c r="O4468" s="152"/>
      <c r="P4468" s="172">
        <f t="shared" si="1347"/>
        <v>0</v>
      </c>
      <c r="Q4468" s="69">
        <f t="shared" si="1351"/>
        <v>0</v>
      </c>
      <c r="R4468" s="62">
        <f t="shared" si="1352"/>
        <v>0</v>
      </c>
      <c r="S4468" s="153"/>
      <c r="T4468" s="118" t="str">
        <f t="shared" si="1353"/>
        <v/>
      </c>
      <c r="U4468" s="154"/>
      <c r="V4468" s="154"/>
      <c r="W4468" s="154"/>
      <c r="X4468" s="154"/>
      <c r="Y4468" s="154"/>
      <c r="Z4468" s="154"/>
      <c r="AA4468" s="154"/>
      <c r="AB4468" s="154"/>
      <c r="AC4468" s="154"/>
      <c r="AD4468" s="154"/>
      <c r="AE4468" s="154"/>
      <c r="AF4468" s="154"/>
      <c r="AG4468" s="63">
        <f t="shared" si="1354"/>
        <v>0</v>
      </c>
      <c r="AH4468" s="56">
        <f t="shared" si="1355"/>
        <v>0</v>
      </c>
      <c r="AI4468" s="56">
        <f t="shared" si="1356"/>
        <v>0</v>
      </c>
      <c r="AJ4468" s="56">
        <f t="shared" si="1357"/>
        <v>0</v>
      </c>
      <c r="AK4468" s="56">
        <f t="shared" si="1358"/>
        <v>0</v>
      </c>
      <c r="AL4468" s="56">
        <f t="shared" si="1359"/>
        <v>0</v>
      </c>
      <c r="AM4468" s="56">
        <f t="shared" si="1360"/>
        <v>0</v>
      </c>
      <c r="AN4468" s="56">
        <f t="shared" si="1361"/>
        <v>0</v>
      </c>
      <c r="AO4468" s="56">
        <f t="shared" si="1362"/>
        <v>0</v>
      </c>
      <c r="AP4468" s="56">
        <f t="shared" si="1363"/>
        <v>0</v>
      </c>
      <c r="AQ4468" s="56">
        <f t="shared" si="1364"/>
        <v>0</v>
      </c>
      <c r="AR4468" s="86">
        <f t="shared" si="1365"/>
        <v>0</v>
      </c>
    </row>
    <row r="4469" spans="1:44" x14ac:dyDescent="0.25">
      <c r="A4469" s="178"/>
      <c r="B4469" s="55" t="str">
        <f>_xlfn.IFNA(VLOOKUP(A4469,'Ajánlatkérő(k) adatai'!$B$4:$C$205,2,0),"")</f>
        <v/>
      </c>
      <c r="C4469" s="178"/>
      <c r="D4469" s="55" t="str">
        <f>_xlfn.IFNA(VLOOKUP(C4469,'Számlafizető(k) adatai'!$C$4:$D$203,2,0),"")</f>
        <v/>
      </c>
      <c r="E4469" s="55" t="str">
        <f>_xlfn.IFNA(VLOOKUP(C4469,'Számlafizető(k) adatai'!$C$4:$M$203,11,0),"")</f>
        <v/>
      </c>
      <c r="F4469" s="178"/>
      <c r="G4469" s="178"/>
      <c r="H4469" s="178"/>
      <c r="I4469" s="55" t="str">
        <f>IF(F4469="","",VLOOKUP(LEFT(F4469,5),'Technikai cellák'!B:C,2,0))</f>
        <v/>
      </c>
      <c r="J4469" s="55" t="str">
        <f>IF(F4469="","",VLOOKUP(I4469,'Technikai cellák'!$C$1:$D$12,2,0))</f>
        <v/>
      </c>
      <c r="K4469" s="179"/>
      <c r="L4469" s="67" t="str">
        <f t="shared" si="1348"/>
        <v/>
      </c>
      <c r="M4469" s="68">
        <f t="shared" si="1349"/>
        <v>0</v>
      </c>
      <c r="N4469" s="66">
        <f t="shared" si="1350"/>
        <v>0</v>
      </c>
      <c r="O4469" s="152"/>
      <c r="P4469" s="172">
        <f t="shared" si="1347"/>
        <v>0</v>
      </c>
      <c r="Q4469" s="69">
        <f t="shared" si="1351"/>
        <v>0</v>
      </c>
      <c r="R4469" s="62">
        <f t="shared" si="1352"/>
        <v>0</v>
      </c>
      <c r="S4469" s="153"/>
      <c r="T4469" s="118" t="str">
        <f t="shared" si="1353"/>
        <v/>
      </c>
      <c r="U4469" s="154"/>
      <c r="V4469" s="154"/>
      <c r="W4469" s="154"/>
      <c r="X4469" s="154"/>
      <c r="Y4469" s="154"/>
      <c r="Z4469" s="154"/>
      <c r="AA4469" s="154"/>
      <c r="AB4469" s="154"/>
      <c r="AC4469" s="154"/>
      <c r="AD4469" s="154"/>
      <c r="AE4469" s="154"/>
      <c r="AF4469" s="154"/>
      <c r="AG4469" s="63">
        <f t="shared" si="1354"/>
        <v>0</v>
      </c>
      <c r="AH4469" s="56">
        <f t="shared" si="1355"/>
        <v>0</v>
      </c>
      <c r="AI4469" s="56">
        <f t="shared" si="1356"/>
        <v>0</v>
      </c>
      <c r="AJ4469" s="56">
        <f t="shared" si="1357"/>
        <v>0</v>
      </c>
      <c r="AK4469" s="56">
        <f t="shared" si="1358"/>
        <v>0</v>
      </c>
      <c r="AL4469" s="56">
        <f t="shared" si="1359"/>
        <v>0</v>
      </c>
      <c r="AM4469" s="56">
        <f t="shared" si="1360"/>
        <v>0</v>
      </c>
      <c r="AN4469" s="56">
        <f t="shared" si="1361"/>
        <v>0</v>
      </c>
      <c r="AO4469" s="56">
        <f t="shared" si="1362"/>
        <v>0</v>
      </c>
      <c r="AP4469" s="56">
        <f t="shared" si="1363"/>
        <v>0</v>
      </c>
      <c r="AQ4469" s="56">
        <f t="shared" si="1364"/>
        <v>0</v>
      </c>
      <c r="AR4469" s="86">
        <f t="shared" si="1365"/>
        <v>0</v>
      </c>
    </row>
    <row r="4470" spans="1:44" x14ac:dyDescent="0.25">
      <c r="A4470" s="178"/>
      <c r="B4470" s="55" t="str">
        <f>_xlfn.IFNA(VLOOKUP(A4470,'Ajánlatkérő(k) adatai'!$B$4:$C$205,2,0),"")</f>
        <v/>
      </c>
      <c r="C4470" s="178"/>
      <c r="D4470" s="55" t="str">
        <f>_xlfn.IFNA(VLOOKUP(C4470,'Számlafizető(k) adatai'!$C$4:$D$203,2,0),"")</f>
        <v/>
      </c>
      <c r="E4470" s="55" t="str">
        <f>_xlfn.IFNA(VLOOKUP(C4470,'Számlafizető(k) adatai'!$C$4:$M$203,11,0),"")</f>
        <v/>
      </c>
      <c r="F4470" s="178"/>
      <c r="G4470" s="178"/>
      <c r="H4470" s="178"/>
      <c r="I4470" s="55" t="str">
        <f>IF(F4470="","",VLOOKUP(LEFT(F4470,5),'Technikai cellák'!B:C,2,0))</f>
        <v/>
      </c>
      <c r="J4470" s="55" t="str">
        <f>IF(F4470="","",VLOOKUP(I4470,'Technikai cellák'!$C$1:$D$12,2,0))</f>
        <v/>
      </c>
      <c r="K4470" s="179"/>
      <c r="L4470" s="67" t="str">
        <f t="shared" si="1348"/>
        <v/>
      </c>
      <c r="M4470" s="68">
        <f t="shared" si="1349"/>
        <v>0</v>
      </c>
      <c r="N4470" s="66">
        <f t="shared" si="1350"/>
        <v>0</v>
      </c>
      <c r="O4470" s="152"/>
      <c r="P4470" s="172">
        <f t="shared" si="1347"/>
        <v>0</v>
      </c>
      <c r="Q4470" s="69">
        <f t="shared" si="1351"/>
        <v>0</v>
      </c>
      <c r="R4470" s="62">
        <f t="shared" si="1352"/>
        <v>0</v>
      </c>
      <c r="S4470" s="153"/>
      <c r="T4470" s="118" t="str">
        <f t="shared" si="1353"/>
        <v/>
      </c>
      <c r="U4470" s="154"/>
      <c r="V4470" s="154"/>
      <c r="W4470" s="154"/>
      <c r="X4470" s="154"/>
      <c r="Y4470" s="154"/>
      <c r="Z4470" s="154"/>
      <c r="AA4470" s="154"/>
      <c r="AB4470" s="154"/>
      <c r="AC4470" s="154"/>
      <c r="AD4470" s="154"/>
      <c r="AE4470" s="154"/>
      <c r="AF4470" s="154"/>
      <c r="AG4470" s="63">
        <f t="shared" si="1354"/>
        <v>0</v>
      </c>
      <c r="AH4470" s="56">
        <f t="shared" si="1355"/>
        <v>0</v>
      </c>
      <c r="AI4470" s="56">
        <f t="shared" si="1356"/>
        <v>0</v>
      </c>
      <c r="AJ4470" s="56">
        <f t="shared" si="1357"/>
        <v>0</v>
      </c>
      <c r="AK4470" s="56">
        <f t="shared" si="1358"/>
        <v>0</v>
      </c>
      <c r="AL4470" s="56">
        <f t="shared" si="1359"/>
        <v>0</v>
      </c>
      <c r="AM4470" s="56">
        <f t="shared" si="1360"/>
        <v>0</v>
      </c>
      <c r="AN4470" s="56">
        <f t="shared" si="1361"/>
        <v>0</v>
      </c>
      <c r="AO4470" s="56">
        <f t="shared" si="1362"/>
        <v>0</v>
      </c>
      <c r="AP4470" s="56">
        <f t="shared" si="1363"/>
        <v>0</v>
      </c>
      <c r="AQ4470" s="56">
        <f t="shared" si="1364"/>
        <v>0</v>
      </c>
      <c r="AR4470" s="86">
        <f t="shared" si="1365"/>
        <v>0</v>
      </c>
    </row>
    <row r="4471" spans="1:44" x14ac:dyDescent="0.25">
      <c r="A4471" s="178"/>
      <c r="B4471" s="55" t="str">
        <f>_xlfn.IFNA(VLOOKUP(A4471,'Ajánlatkérő(k) adatai'!$B$4:$C$205,2,0),"")</f>
        <v/>
      </c>
      <c r="C4471" s="178"/>
      <c r="D4471" s="55" t="str">
        <f>_xlfn.IFNA(VLOOKUP(C4471,'Számlafizető(k) adatai'!$C$4:$D$203,2,0),"")</f>
        <v/>
      </c>
      <c r="E4471" s="55" t="str">
        <f>_xlfn.IFNA(VLOOKUP(C4471,'Számlafizető(k) adatai'!$C$4:$M$203,11,0),"")</f>
        <v/>
      </c>
      <c r="F4471" s="178"/>
      <c r="G4471" s="178"/>
      <c r="H4471" s="178"/>
      <c r="I4471" s="55" t="str">
        <f>IF(F4471="","",VLOOKUP(LEFT(F4471,5),'Technikai cellák'!B:C,2,0))</f>
        <v/>
      </c>
      <c r="J4471" s="55" t="str">
        <f>IF(F4471="","",VLOOKUP(I4471,'Technikai cellák'!$C$1:$D$12,2,0))</f>
        <v/>
      </c>
      <c r="K4471" s="179"/>
      <c r="L4471" s="67" t="str">
        <f t="shared" si="1348"/>
        <v/>
      </c>
      <c r="M4471" s="68">
        <f t="shared" si="1349"/>
        <v>0</v>
      </c>
      <c r="N4471" s="66">
        <f t="shared" si="1350"/>
        <v>0</v>
      </c>
      <c r="O4471" s="152"/>
      <c r="P4471" s="172">
        <f t="shared" si="1347"/>
        <v>0</v>
      </c>
      <c r="Q4471" s="69">
        <f t="shared" si="1351"/>
        <v>0</v>
      </c>
      <c r="R4471" s="62">
        <f t="shared" si="1352"/>
        <v>0</v>
      </c>
      <c r="S4471" s="153"/>
      <c r="T4471" s="118" t="str">
        <f t="shared" si="1353"/>
        <v/>
      </c>
      <c r="U4471" s="154"/>
      <c r="V4471" s="154"/>
      <c r="W4471" s="154"/>
      <c r="X4471" s="154"/>
      <c r="Y4471" s="154"/>
      <c r="Z4471" s="154"/>
      <c r="AA4471" s="154"/>
      <c r="AB4471" s="154"/>
      <c r="AC4471" s="154"/>
      <c r="AD4471" s="154"/>
      <c r="AE4471" s="154"/>
      <c r="AF4471" s="154"/>
      <c r="AG4471" s="63">
        <f t="shared" si="1354"/>
        <v>0</v>
      </c>
      <c r="AH4471" s="56">
        <f t="shared" si="1355"/>
        <v>0</v>
      </c>
      <c r="AI4471" s="56">
        <f t="shared" si="1356"/>
        <v>0</v>
      </c>
      <c r="AJ4471" s="56">
        <f t="shared" si="1357"/>
        <v>0</v>
      </c>
      <c r="AK4471" s="56">
        <f t="shared" si="1358"/>
        <v>0</v>
      </c>
      <c r="AL4471" s="56">
        <f t="shared" si="1359"/>
        <v>0</v>
      </c>
      <c r="AM4471" s="56">
        <f t="shared" si="1360"/>
        <v>0</v>
      </c>
      <c r="AN4471" s="56">
        <f t="shared" si="1361"/>
        <v>0</v>
      </c>
      <c r="AO4471" s="56">
        <f t="shared" si="1362"/>
        <v>0</v>
      </c>
      <c r="AP4471" s="56">
        <f t="shared" si="1363"/>
        <v>0</v>
      </c>
      <c r="AQ4471" s="56">
        <f t="shared" si="1364"/>
        <v>0</v>
      </c>
      <c r="AR4471" s="86">
        <f t="shared" si="1365"/>
        <v>0</v>
      </c>
    </row>
    <row r="4472" spans="1:44" x14ac:dyDescent="0.25">
      <c r="A4472" s="178"/>
      <c r="B4472" s="55" t="str">
        <f>_xlfn.IFNA(VLOOKUP(A4472,'Ajánlatkérő(k) adatai'!$B$4:$C$205,2,0),"")</f>
        <v/>
      </c>
      <c r="C4472" s="178"/>
      <c r="D4472" s="55" t="str">
        <f>_xlfn.IFNA(VLOOKUP(C4472,'Számlafizető(k) adatai'!$C$4:$D$203,2,0),"")</f>
        <v/>
      </c>
      <c r="E4472" s="55" t="str">
        <f>_xlfn.IFNA(VLOOKUP(C4472,'Számlafizető(k) adatai'!$C$4:$M$203,11,0),"")</f>
        <v/>
      </c>
      <c r="F4472" s="178"/>
      <c r="G4472" s="178"/>
      <c r="H4472" s="178"/>
      <c r="I4472" s="55" t="str">
        <f>IF(F4472="","",VLOOKUP(LEFT(F4472,5),'Technikai cellák'!B:C,2,0))</f>
        <v/>
      </c>
      <c r="J4472" s="55" t="str">
        <f>IF(F4472="","",VLOOKUP(I4472,'Technikai cellák'!$C$1:$D$12,2,0))</f>
        <v/>
      </c>
      <c r="K4472" s="179"/>
      <c r="L4472" s="67" t="str">
        <f t="shared" si="1348"/>
        <v/>
      </c>
      <c r="M4472" s="68">
        <f t="shared" si="1349"/>
        <v>0</v>
      </c>
      <c r="N4472" s="66">
        <f t="shared" si="1350"/>
        <v>0</v>
      </c>
      <c r="O4472" s="152"/>
      <c r="P4472" s="172">
        <f t="shared" si="1347"/>
        <v>0</v>
      </c>
      <c r="Q4472" s="69">
        <f t="shared" si="1351"/>
        <v>0</v>
      </c>
      <c r="R4472" s="62">
        <f t="shared" si="1352"/>
        <v>0</v>
      </c>
      <c r="S4472" s="153"/>
      <c r="T4472" s="118" t="str">
        <f t="shared" si="1353"/>
        <v/>
      </c>
      <c r="U4472" s="154"/>
      <c r="V4472" s="154"/>
      <c r="W4472" s="154"/>
      <c r="X4472" s="154"/>
      <c r="Y4472" s="154"/>
      <c r="Z4472" s="154"/>
      <c r="AA4472" s="154"/>
      <c r="AB4472" s="154"/>
      <c r="AC4472" s="154"/>
      <c r="AD4472" s="154"/>
      <c r="AE4472" s="154"/>
      <c r="AF4472" s="154"/>
      <c r="AG4472" s="63">
        <f t="shared" si="1354"/>
        <v>0</v>
      </c>
      <c r="AH4472" s="56">
        <f t="shared" si="1355"/>
        <v>0</v>
      </c>
      <c r="AI4472" s="56">
        <f t="shared" si="1356"/>
        <v>0</v>
      </c>
      <c r="AJ4472" s="56">
        <f t="shared" si="1357"/>
        <v>0</v>
      </c>
      <c r="AK4472" s="56">
        <f t="shared" si="1358"/>
        <v>0</v>
      </c>
      <c r="AL4472" s="56">
        <f t="shared" si="1359"/>
        <v>0</v>
      </c>
      <c r="AM4472" s="56">
        <f t="shared" si="1360"/>
        <v>0</v>
      </c>
      <c r="AN4472" s="56">
        <f t="shared" si="1361"/>
        <v>0</v>
      </c>
      <c r="AO4472" s="56">
        <f t="shared" si="1362"/>
        <v>0</v>
      </c>
      <c r="AP4472" s="56">
        <f t="shared" si="1363"/>
        <v>0</v>
      </c>
      <c r="AQ4472" s="56">
        <f t="shared" si="1364"/>
        <v>0</v>
      </c>
      <c r="AR4472" s="86">
        <f t="shared" si="1365"/>
        <v>0</v>
      </c>
    </row>
    <row r="4473" spans="1:44" x14ac:dyDescent="0.25">
      <c r="A4473" s="178"/>
      <c r="B4473" s="55" t="str">
        <f>_xlfn.IFNA(VLOOKUP(A4473,'Ajánlatkérő(k) adatai'!$B$4:$C$205,2,0),"")</f>
        <v/>
      </c>
      <c r="C4473" s="178"/>
      <c r="D4473" s="55" t="str">
        <f>_xlfn.IFNA(VLOOKUP(C4473,'Számlafizető(k) adatai'!$C$4:$D$203,2,0),"")</f>
        <v/>
      </c>
      <c r="E4473" s="55" t="str">
        <f>_xlfn.IFNA(VLOOKUP(C4473,'Számlafizető(k) adatai'!$C$4:$M$203,11,0),"")</f>
        <v/>
      </c>
      <c r="F4473" s="178"/>
      <c r="G4473" s="178"/>
      <c r="H4473" s="178"/>
      <c r="I4473" s="55" t="str">
        <f>IF(F4473="","",VLOOKUP(LEFT(F4473,5),'Technikai cellák'!B:C,2,0))</f>
        <v/>
      </c>
      <c r="J4473" s="55" t="str">
        <f>IF(F4473="","",VLOOKUP(I4473,'Technikai cellák'!$C$1:$D$12,2,0))</f>
        <v/>
      </c>
      <c r="K4473" s="179"/>
      <c r="L4473" s="67" t="str">
        <f t="shared" si="1348"/>
        <v/>
      </c>
      <c r="M4473" s="68">
        <f t="shared" si="1349"/>
        <v>0</v>
      </c>
      <c r="N4473" s="66">
        <f t="shared" si="1350"/>
        <v>0</v>
      </c>
      <c r="O4473" s="152"/>
      <c r="P4473" s="172">
        <f t="shared" si="1347"/>
        <v>0</v>
      </c>
      <c r="Q4473" s="69">
        <f t="shared" si="1351"/>
        <v>0</v>
      </c>
      <c r="R4473" s="62">
        <f t="shared" si="1352"/>
        <v>0</v>
      </c>
      <c r="S4473" s="153"/>
      <c r="T4473" s="118" t="str">
        <f t="shared" si="1353"/>
        <v/>
      </c>
      <c r="U4473" s="154"/>
      <c r="V4473" s="154"/>
      <c r="W4473" s="154"/>
      <c r="X4473" s="154"/>
      <c r="Y4473" s="154"/>
      <c r="Z4473" s="154"/>
      <c r="AA4473" s="154"/>
      <c r="AB4473" s="154"/>
      <c r="AC4473" s="154"/>
      <c r="AD4473" s="154"/>
      <c r="AE4473" s="154"/>
      <c r="AF4473" s="154"/>
      <c r="AG4473" s="63">
        <f t="shared" si="1354"/>
        <v>0</v>
      </c>
      <c r="AH4473" s="56">
        <f t="shared" si="1355"/>
        <v>0</v>
      </c>
      <c r="AI4473" s="56">
        <f t="shared" si="1356"/>
        <v>0</v>
      </c>
      <c r="AJ4473" s="56">
        <f t="shared" si="1357"/>
        <v>0</v>
      </c>
      <c r="AK4473" s="56">
        <f t="shared" si="1358"/>
        <v>0</v>
      </c>
      <c r="AL4473" s="56">
        <f t="shared" si="1359"/>
        <v>0</v>
      </c>
      <c r="AM4473" s="56">
        <f t="shared" si="1360"/>
        <v>0</v>
      </c>
      <c r="AN4473" s="56">
        <f t="shared" si="1361"/>
        <v>0</v>
      </c>
      <c r="AO4473" s="56">
        <f t="shared" si="1362"/>
        <v>0</v>
      </c>
      <c r="AP4473" s="56">
        <f t="shared" si="1363"/>
        <v>0</v>
      </c>
      <c r="AQ4473" s="56">
        <f t="shared" si="1364"/>
        <v>0</v>
      </c>
      <c r="AR4473" s="86">
        <f t="shared" si="1365"/>
        <v>0</v>
      </c>
    </row>
    <row r="4474" spans="1:44" x14ac:dyDescent="0.25">
      <c r="A4474" s="178"/>
      <c r="B4474" s="55" t="str">
        <f>_xlfn.IFNA(VLOOKUP(A4474,'Ajánlatkérő(k) adatai'!$B$4:$C$205,2,0),"")</f>
        <v/>
      </c>
      <c r="C4474" s="178"/>
      <c r="D4474" s="55" t="str">
        <f>_xlfn.IFNA(VLOOKUP(C4474,'Számlafizető(k) adatai'!$C$4:$D$203,2,0),"")</f>
        <v/>
      </c>
      <c r="E4474" s="55" t="str">
        <f>_xlfn.IFNA(VLOOKUP(C4474,'Számlafizető(k) adatai'!$C$4:$M$203,11,0),"")</f>
        <v/>
      </c>
      <c r="F4474" s="178"/>
      <c r="G4474" s="178"/>
      <c r="H4474" s="178"/>
      <c r="I4474" s="55" t="str">
        <f>IF(F4474="","",VLOOKUP(LEFT(F4474,5),'Technikai cellák'!B:C,2,0))</f>
        <v/>
      </c>
      <c r="J4474" s="55" t="str">
        <f>IF(F4474="","",VLOOKUP(I4474,'Technikai cellák'!$C$1:$D$12,2,0))</f>
        <v/>
      </c>
      <c r="K4474" s="179"/>
      <c r="L4474" s="67" t="str">
        <f t="shared" si="1348"/>
        <v/>
      </c>
      <c r="M4474" s="68">
        <f t="shared" si="1349"/>
        <v>0</v>
      </c>
      <c r="N4474" s="66">
        <f t="shared" si="1350"/>
        <v>0</v>
      </c>
      <c r="O4474" s="152"/>
      <c r="P4474" s="172">
        <f t="shared" si="1347"/>
        <v>0</v>
      </c>
      <c r="Q4474" s="69">
        <f t="shared" si="1351"/>
        <v>0</v>
      </c>
      <c r="R4474" s="62">
        <f t="shared" si="1352"/>
        <v>0</v>
      </c>
      <c r="S4474" s="153"/>
      <c r="T4474" s="118" t="str">
        <f t="shared" si="1353"/>
        <v/>
      </c>
      <c r="U4474" s="154"/>
      <c r="V4474" s="154"/>
      <c r="W4474" s="154"/>
      <c r="X4474" s="154"/>
      <c r="Y4474" s="154"/>
      <c r="Z4474" s="154"/>
      <c r="AA4474" s="154"/>
      <c r="AB4474" s="154"/>
      <c r="AC4474" s="154"/>
      <c r="AD4474" s="154"/>
      <c r="AE4474" s="154"/>
      <c r="AF4474" s="154"/>
      <c r="AG4474" s="63">
        <f t="shared" si="1354"/>
        <v>0</v>
      </c>
      <c r="AH4474" s="56">
        <f t="shared" si="1355"/>
        <v>0</v>
      </c>
      <c r="AI4474" s="56">
        <f t="shared" si="1356"/>
        <v>0</v>
      </c>
      <c r="AJ4474" s="56">
        <f t="shared" si="1357"/>
        <v>0</v>
      </c>
      <c r="AK4474" s="56">
        <f t="shared" si="1358"/>
        <v>0</v>
      </c>
      <c r="AL4474" s="56">
        <f t="shared" si="1359"/>
        <v>0</v>
      </c>
      <c r="AM4474" s="56">
        <f t="shared" si="1360"/>
        <v>0</v>
      </c>
      <c r="AN4474" s="56">
        <f t="shared" si="1361"/>
        <v>0</v>
      </c>
      <c r="AO4474" s="56">
        <f t="shared" si="1362"/>
        <v>0</v>
      </c>
      <c r="AP4474" s="56">
        <f t="shared" si="1363"/>
        <v>0</v>
      </c>
      <c r="AQ4474" s="56">
        <f t="shared" si="1364"/>
        <v>0</v>
      </c>
      <c r="AR4474" s="86">
        <f t="shared" si="1365"/>
        <v>0</v>
      </c>
    </row>
    <row r="4475" spans="1:44" x14ac:dyDescent="0.25">
      <c r="A4475" s="178"/>
      <c r="B4475" s="55" t="str">
        <f>_xlfn.IFNA(VLOOKUP(A4475,'Ajánlatkérő(k) adatai'!$B$4:$C$205,2,0),"")</f>
        <v/>
      </c>
      <c r="C4475" s="178"/>
      <c r="D4475" s="55" t="str">
        <f>_xlfn.IFNA(VLOOKUP(C4475,'Számlafizető(k) adatai'!$C$4:$D$203,2,0),"")</f>
        <v/>
      </c>
      <c r="E4475" s="55" t="str">
        <f>_xlfn.IFNA(VLOOKUP(C4475,'Számlafizető(k) adatai'!$C$4:$M$203,11,0),"")</f>
        <v/>
      </c>
      <c r="F4475" s="178"/>
      <c r="G4475" s="178"/>
      <c r="H4475" s="178"/>
      <c r="I4475" s="55" t="str">
        <f>IF(F4475="","",VLOOKUP(LEFT(F4475,5),'Technikai cellák'!B:C,2,0))</f>
        <v/>
      </c>
      <c r="J4475" s="55" t="str">
        <f>IF(F4475="","",VLOOKUP(I4475,'Technikai cellák'!$C$1:$D$12,2,0))</f>
        <v/>
      </c>
      <c r="K4475" s="179"/>
      <c r="L4475" s="67" t="str">
        <f t="shared" si="1348"/>
        <v/>
      </c>
      <c r="M4475" s="68">
        <f t="shared" si="1349"/>
        <v>0</v>
      </c>
      <c r="N4475" s="66">
        <f t="shared" si="1350"/>
        <v>0</v>
      </c>
      <c r="O4475" s="152"/>
      <c r="P4475" s="172">
        <f t="shared" si="1347"/>
        <v>0</v>
      </c>
      <c r="Q4475" s="69">
        <f t="shared" si="1351"/>
        <v>0</v>
      </c>
      <c r="R4475" s="62">
        <f t="shared" si="1352"/>
        <v>0</v>
      </c>
      <c r="S4475" s="153"/>
      <c r="T4475" s="118" t="str">
        <f t="shared" si="1353"/>
        <v/>
      </c>
      <c r="U4475" s="154"/>
      <c r="V4475" s="154"/>
      <c r="W4475" s="154"/>
      <c r="X4475" s="154"/>
      <c r="Y4475" s="154"/>
      <c r="Z4475" s="154"/>
      <c r="AA4475" s="154"/>
      <c r="AB4475" s="154"/>
      <c r="AC4475" s="154"/>
      <c r="AD4475" s="154"/>
      <c r="AE4475" s="154"/>
      <c r="AF4475" s="154"/>
      <c r="AG4475" s="63">
        <f t="shared" si="1354"/>
        <v>0</v>
      </c>
      <c r="AH4475" s="56">
        <f t="shared" si="1355"/>
        <v>0</v>
      </c>
      <c r="AI4475" s="56">
        <f t="shared" si="1356"/>
        <v>0</v>
      </c>
      <c r="AJ4475" s="56">
        <f t="shared" si="1357"/>
        <v>0</v>
      </c>
      <c r="AK4475" s="56">
        <f t="shared" si="1358"/>
        <v>0</v>
      </c>
      <c r="AL4475" s="56">
        <f t="shared" si="1359"/>
        <v>0</v>
      </c>
      <c r="AM4475" s="56">
        <f t="shared" si="1360"/>
        <v>0</v>
      </c>
      <c r="AN4475" s="56">
        <f t="shared" si="1361"/>
        <v>0</v>
      </c>
      <c r="AO4475" s="56">
        <f t="shared" si="1362"/>
        <v>0</v>
      </c>
      <c r="AP4475" s="56">
        <f t="shared" si="1363"/>
        <v>0</v>
      </c>
      <c r="AQ4475" s="56">
        <f t="shared" si="1364"/>
        <v>0</v>
      </c>
      <c r="AR4475" s="86">
        <f t="shared" si="1365"/>
        <v>0</v>
      </c>
    </row>
    <row r="4476" spans="1:44" x14ac:dyDescent="0.25">
      <c r="A4476" s="178"/>
      <c r="B4476" s="55" t="str">
        <f>_xlfn.IFNA(VLOOKUP(A4476,'Ajánlatkérő(k) adatai'!$B$4:$C$205,2,0),"")</f>
        <v/>
      </c>
      <c r="C4476" s="178"/>
      <c r="D4476" s="55" t="str">
        <f>_xlfn.IFNA(VLOOKUP(C4476,'Számlafizető(k) adatai'!$C$4:$D$203,2,0),"")</f>
        <v/>
      </c>
      <c r="E4476" s="55" t="str">
        <f>_xlfn.IFNA(VLOOKUP(C4476,'Számlafizető(k) adatai'!$C$4:$M$203,11,0),"")</f>
        <v/>
      </c>
      <c r="F4476" s="178"/>
      <c r="G4476" s="178"/>
      <c r="H4476" s="178"/>
      <c r="I4476" s="55" t="str">
        <f>IF(F4476="","",VLOOKUP(LEFT(F4476,5),'Technikai cellák'!B:C,2,0))</f>
        <v/>
      </c>
      <c r="J4476" s="55" t="str">
        <f>IF(F4476="","",VLOOKUP(I4476,'Technikai cellák'!$C$1:$D$12,2,0))</f>
        <v/>
      </c>
      <c r="K4476" s="179"/>
      <c r="L4476" s="67" t="str">
        <f t="shared" si="1348"/>
        <v/>
      </c>
      <c r="M4476" s="68">
        <f t="shared" si="1349"/>
        <v>0</v>
      </c>
      <c r="N4476" s="66">
        <f t="shared" si="1350"/>
        <v>0</v>
      </c>
      <c r="O4476" s="152"/>
      <c r="P4476" s="172">
        <f t="shared" si="1347"/>
        <v>0</v>
      </c>
      <c r="Q4476" s="69">
        <f t="shared" si="1351"/>
        <v>0</v>
      </c>
      <c r="R4476" s="62">
        <f t="shared" si="1352"/>
        <v>0</v>
      </c>
      <c r="S4476" s="153"/>
      <c r="T4476" s="118" t="str">
        <f t="shared" si="1353"/>
        <v/>
      </c>
      <c r="U4476" s="154"/>
      <c r="V4476" s="154"/>
      <c r="W4476" s="154"/>
      <c r="X4476" s="154"/>
      <c r="Y4476" s="154"/>
      <c r="Z4476" s="154"/>
      <c r="AA4476" s="154"/>
      <c r="AB4476" s="154"/>
      <c r="AC4476" s="154"/>
      <c r="AD4476" s="154"/>
      <c r="AE4476" s="154"/>
      <c r="AF4476" s="154"/>
      <c r="AG4476" s="63">
        <f t="shared" si="1354"/>
        <v>0</v>
      </c>
      <c r="AH4476" s="56">
        <f t="shared" si="1355"/>
        <v>0</v>
      </c>
      <c r="AI4476" s="56">
        <f t="shared" si="1356"/>
        <v>0</v>
      </c>
      <c r="AJ4476" s="56">
        <f t="shared" si="1357"/>
        <v>0</v>
      </c>
      <c r="AK4476" s="56">
        <f t="shared" si="1358"/>
        <v>0</v>
      </c>
      <c r="AL4476" s="56">
        <f t="shared" si="1359"/>
        <v>0</v>
      </c>
      <c r="AM4476" s="56">
        <f t="shared" si="1360"/>
        <v>0</v>
      </c>
      <c r="AN4476" s="56">
        <f t="shared" si="1361"/>
        <v>0</v>
      </c>
      <c r="AO4476" s="56">
        <f t="shared" si="1362"/>
        <v>0</v>
      </c>
      <c r="AP4476" s="56">
        <f t="shared" si="1363"/>
        <v>0</v>
      </c>
      <c r="AQ4476" s="56">
        <f t="shared" si="1364"/>
        <v>0</v>
      </c>
      <c r="AR4476" s="86">
        <f t="shared" si="1365"/>
        <v>0</v>
      </c>
    </row>
    <row r="4477" spans="1:44" x14ac:dyDescent="0.25">
      <c r="A4477" s="178"/>
      <c r="B4477" s="55" t="str">
        <f>_xlfn.IFNA(VLOOKUP(A4477,'Ajánlatkérő(k) adatai'!$B$4:$C$205,2,0),"")</f>
        <v/>
      </c>
      <c r="C4477" s="178"/>
      <c r="D4477" s="55" t="str">
        <f>_xlfn.IFNA(VLOOKUP(C4477,'Számlafizető(k) adatai'!$C$4:$D$203,2,0),"")</f>
        <v/>
      </c>
      <c r="E4477" s="55" t="str">
        <f>_xlfn.IFNA(VLOOKUP(C4477,'Számlafizető(k) adatai'!$C$4:$M$203,11,0),"")</f>
        <v/>
      </c>
      <c r="F4477" s="178"/>
      <c r="G4477" s="178"/>
      <c r="H4477" s="178"/>
      <c r="I4477" s="55" t="str">
        <f>IF(F4477="","",VLOOKUP(LEFT(F4477,5),'Technikai cellák'!B:C,2,0))</f>
        <v/>
      </c>
      <c r="J4477" s="55" t="str">
        <f>IF(F4477="","",VLOOKUP(I4477,'Technikai cellák'!$C$1:$D$12,2,0))</f>
        <v/>
      </c>
      <c r="K4477" s="179"/>
      <c r="L4477" s="67" t="str">
        <f t="shared" si="1348"/>
        <v/>
      </c>
      <c r="M4477" s="68">
        <f t="shared" si="1349"/>
        <v>0</v>
      </c>
      <c r="N4477" s="66">
        <f t="shared" si="1350"/>
        <v>0</v>
      </c>
      <c r="O4477" s="152"/>
      <c r="P4477" s="172">
        <f t="shared" si="1347"/>
        <v>0</v>
      </c>
      <c r="Q4477" s="69">
        <f t="shared" si="1351"/>
        <v>0</v>
      </c>
      <c r="R4477" s="62">
        <f t="shared" si="1352"/>
        <v>0</v>
      </c>
      <c r="S4477" s="153"/>
      <c r="T4477" s="118" t="str">
        <f t="shared" si="1353"/>
        <v/>
      </c>
      <c r="U4477" s="154"/>
      <c r="V4477" s="154"/>
      <c r="W4477" s="154"/>
      <c r="X4477" s="154"/>
      <c r="Y4477" s="154"/>
      <c r="Z4477" s="154"/>
      <c r="AA4477" s="154"/>
      <c r="AB4477" s="154"/>
      <c r="AC4477" s="154"/>
      <c r="AD4477" s="154"/>
      <c r="AE4477" s="154"/>
      <c r="AF4477" s="154"/>
      <c r="AG4477" s="63">
        <f t="shared" si="1354"/>
        <v>0</v>
      </c>
      <c r="AH4477" s="56">
        <f t="shared" si="1355"/>
        <v>0</v>
      </c>
      <c r="AI4477" s="56">
        <f t="shared" si="1356"/>
        <v>0</v>
      </c>
      <c r="AJ4477" s="56">
        <f t="shared" si="1357"/>
        <v>0</v>
      </c>
      <c r="AK4477" s="56">
        <f t="shared" si="1358"/>
        <v>0</v>
      </c>
      <c r="AL4477" s="56">
        <f t="shared" si="1359"/>
        <v>0</v>
      </c>
      <c r="AM4477" s="56">
        <f t="shared" si="1360"/>
        <v>0</v>
      </c>
      <c r="AN4477" s="56">
        <f t="shared" si="1361"/>
        <v>0</v>
      </c>
      <c r="AO4477" s="56">
        <f t="shared" si="1362"/>
        <v>0</v>
      </c>
      <c r="AP4477" s="56">
        <f t="shared" si="1363"/>
        <v>0</v>
      </c>
      <c r="AQ4477" s="56">
        <f t="shared" si="1364"/>
        <v>0</v>
      </c>
      <c r="AR4477" s="86">
        <f t="shared" si="1365"/>
        <v>0</v>
      </c>
    </row>
    <row r="4478" spans="1:44" x14ac:dyDescent="0.25">
      <c r="A4478" s="178"/>
      <c r="B4478" s="55" t="str">
        <f>_xlfn.IFNA(VLOOKUP(A4478,'Ajánlatkérő(k) adatai'!$B$4:$C$205,2,0),"")</f>
        <v/>
      </c>
      <c r="C4478" s="178"/>
      <c r="D4478" s="55" t="str">
        <f>_xlfn.IFNA(VLOOKUP(C4478,'Számlafizető(k) adatai'!$C$4:$D$203,2,0),"")</f>
        <v/>
      </c>
      <c r="E4478" s="55" t="str">
        <f>_xlfn.IFNA(VLOOKUP(C4478,'Számlafizető(k) adatai'!$C$4:$M$203,11,0),"")</f>
        <v/>
      </c>
      <c r="F4478" s="178"/>
      <c r="G4478" s="178"/>
      <c r="H4478" s="178"/>
      <c r="I4478" s="55" t="str">
        <f>IF(F4478="","",VLOOKUP(LEFT(F4478,5),'Technikai cellák'!B:C,2,0))</f>
        <v/>
      </c>
      <c r="J4478" s="55" t="str">
        <f>IF(F4478="","",VLOOKUP(I4478,'Technikai cellák'!$C$1:$D$12,2,0))</f>
        <v/>
      </c>
      <c r="K4478" s="179"/>
      <c r="L4478" s="67" t="str">
        <f t="shared" si="1348"/>
        <v/>
      </c>
      <c r="M4478" s="68">
        <f t="shared" si="1349"/>
        <v>0</v>
      </c>
      <c r="N4478" s="66">
        <f t="shared" si="1350"/>
        <v>0</v>
      </c>
      <c r="O4478" s="152"/>
      <c r="P4478" s="172">
        <f t="shared" si="1347"/>
        <v>0</v>
      </c>
      <c r="Q4478" s="69">
        <f t="shared" si="1351"/>
        <v>0</v>
      </c>
      <c r="R4478" s="62">
        <f t="shared" si="1352"/>
        <v>0</v>
      </c>
      <c r="S4478" s="153"/>
      <c r="T4478" s="118" t="str">
        <f t="shared" si="1353"/>
        <v/>
      </c>
      <c r="U4478" s="154"/>
      <c r="V4478" s="154"/>
      <c r="W4478" s="154"/>
      <c r="X4478" s="154"/>
      <c r="Y4478" s="154"/>
      <c r="Z4478" s="154"/>
      <c r="AA4478" s="154"/>
      <c r="AB4478" s="154"/>
      <c r="AC4478" s="154"/>
      <c r="AD4478" s="154"/>
      <c r="AE4478" s="154"/>
      <c r="AF4478" s="154"/>
      <c r="AG4478" s="63">
        <f t="shared" si="1354"/>
        <v>0</v>
      </c>
      <c r="AH4478" s="56">
        <f t="shared" si="1355"/>
        <v>0</v>
      </c>
      <c r="AI4478" s="56">
        <f t="shared" si="1356"/>
        <v>0</v>
      </c>
      <c r="AJ4478" s="56">
        <f t="shared" si="1357"/>
        <v>0</v>
      </c>
      <c r="AK4478" s="56">
        <f t="shared" si="1358"/>
        <v>0</v>
      </c>
      <c r="AL4478" s="56">
        <f t="shared" si="1359"/>
        <v>0</v>
      </c>
      <c r="AM4478" s="56">
        <f t="shared" si="1360"/>
        <v>0</v>
      </c>
      <c r="AN4478" s="56">
        <f t="shared" si="1361"/>
        <v>0</v>
      </c>
      <c r="AO4478" s="56">
        <f t="shared" si="1362"/>
        <v>0</v>
      </c>
      <c r="AP4478" s="56">
        <f t="shared" si="1363"/>
        <v>0</v>
      </c>
      <c r="AQ4478" s="56">
        <f t="shared" si="1364"/>
        <v>0</v>
      </c>
      <c r="AR4478" s="86">
        <f t="shared" si="1365"/>
        <v>0</v>
      </c>
    </row>
    <row r="4479" spans="1:44" x14ac:dyDescent="0.25">
      <c r="A4479" s="178"/>
      <c r="B4479" s="55" t="str">
        <f>_xlfn.IFNA(VLOOKUP(A4479,'Ajánlatkérő(k) adatai'!$B$4:$C$205,2,0),"")</f>
        <v/>
      </c>
      <c r="C4479" s="178"/>
      <c r="D4479" s="55" t="str">
        <f>_xlfn.IFNA(VLOOKUP(C4479,'Számlafizető(k) adatai'!$C$4:$D$203,2,0),"")</f>
        <v/>
      </c>
      <c r="E4479" s="55" t="str">
        <f>_xlfn.IFNA(VLOOKUP(C4479,'Számlafizető(k) adatai'!$C$4:$M$203,11,0),"")</f>
        <v/>
      </c>
      <c r="F4479" s="178"/>
      <c r="G4479" s="178"/>
      <c r="H4479" s="178"/>
      <c r="I4479" s="55" t="str">
        <f>IF(F4479="","",VLOOKUP(LEFT(F4479,5),'Technikai cellák'!B:C,2,0))</f>
        <v/>
      </c>
      <c r="J4479" s="55" t="str">
        <f>IF(F4479="","",VLOOKUP(I4479,'Technikai cellák'!$C$1:$D$12,2,0))</f>
        <v/>
      </c>
      <c r="K4479" s="179"/>
      <c r="L4479" s="67" t="str">
        <f t="shared" si="1348"/>
        <v/>
      </c>
      <c r="M4479" s="68">
        <f t="shared" si="1349"/>
        <v>0</v>
      </c>
      <c r="N4479" s="66">
        <f t="shared" si="1350"/>
        <v>0</v>
      </c>
      <c r="O4479" s="152"/>
      <c r="P4479" s="172">
        <f t="shared" si="1347"/>
        <v>0</v>
      </c>
      <c r="Q4479" s="69">
        <f t="shared" si="1351"/>
        <v>0</v>
      </c>
      <c r="R4479" s="62">
        <f t="shared" si="1352"/>
        <v>0</v>
      </c>
      <c r="S4479" s="153"/>
      <c r="T4479" s="118" t="str">
        <f t="shared" si="1353"/>
        <v/>
      </c>
      <c r="U4479" s="154"/>
      <c r="V4479" s="154"/>
      <c r="W4479" s="154"/>
      <c r="X4479" s="154"/>
      <c r="Y4479" s="154"/>
      <c r="Z4479" s="154"/>
      <c r="AA4479" s="154"/>
      <c r="AB4479" s="154"/>
      <c r="AC4479" s="154"/>
      <c r="AD4479" s="154"/>
      <c r="AE4479" s="154"/>
      <c r="AF4479" s="154"/>
      <c r="AG4479" s="63">
        <f t="shared" si="1354"/>
        <v>0</v>
      </c>
      <c r="AH4479" s="56">
        <f t="shared" si="1355"/>
        <v>0</v>
      </c>
      <c r="AI4479" s="56">
        <f t="shared" si="1356"/>
        <v>0</v>
      </c>
      <c r="AJ4479" s="56">
        <f t="shared" si="1357"/>
        <v>0</v>
      </c>
      <c r="AK4479" s="56">
        <f t="shared" si="1358"/>
        <v>0</v>
      </c>
      <c r="AL4479" s="56">
        <f t="shared" si="1359"/>
        <v>0</v>
      </c>
      <c r="AM4479" s="56">
        <f t="shared" si="1360"/>
        <v>0</v>
      </c>
      <c r="AN4479" s="56">
        <f t="shared" si="1361"/>
        <v>0</v>
      </c>
      <c r="AO4479" s="56">
        <f t="shared" si="1362"/>
        <v>0</v>
      </c>
      <c r="AP4479" s="56">
        <f t="shared" si="1363"/>
        <v>0</v>
      </c>
      <c r="AQ4479" s="56">
        <f t="shared" si="1364"/>
        <v>0</v>
      </c>
      <c r="AR4479" s="86">
        <f t="shared" si="1365"/>
        <v>0</v>
      </c>
    </row>
    <row r="4480" spans="1:44" x14ac:dyDescent="0.25">
      <c r="A4480" s="178"/>
      <c r="B4480" s="55" t="str">
        <f>_xlfn.IFNA(VLOOKUP(A4480,'Ajánlatkérő(k) adatai'!$B$4:$C$205,2,0),"")</f>
        <v/>
      </c>
      <c r="C4480" s="178"/>
      <c r="D4480" s="55" t="str">
        <f>_xlfn.IFNA(VLOOKUP(C4480,'Számlafizető(k) adatai'!$C$4:$D$203,2,0),"")</f>
        <v/>
      </c>
      <c r="E4480" s="55" t="str">
        <f>_xlfn.IFNA(VLOOKUP(C4480,'Számlafizető(k) adatai'!$C$4:$M$203,11,0),"")</f>
        <v/>
      </c>
      <c r="F4480" s="178"/>
      <c r="G4480" s="178"/>
      <c r="H4480" s="178"/>
      <c r="I4480" s="55" t="str">
        <f>IF(F4480="","",VLOOKUP(LEFT(F4480,5),'Technikai cellák'!B:C,2,0))</f>
        <v/>
      </c>
      <c r="J4480" s="55" t="str">
        <f>IF(F4480="","",VLOOKUP(I4480,'Technikai cellák'!$C$1:$D$12,2,0))</f>
        <v/>
      </c>
      <c r="K4480" s="179"/>
      <c r="L4480" s="67" t="str">
        <f t="shared" si="1348"/>
        <v/>
      </c>
      <c r="M4480" s="68">
        <f t="shared" si="1349"/>
        <v>0</v>
      </c>
      <c r="N4480" s="66">
        <f t="shared" si="1350"/>
        <v>0</v>
      </c>
      <c r="O4480" s="152"/>
      <c r="P4480" s="172">
        <f t="shared" si="1347"/>
        <v>0</v>
      </c>
      <c r="Q4480" s="69">
        <f t="shared" si="1351"/>
        <v>0</v>
      </c>
      <c r="R4480" s="62">
        <f t="shared" si="1352"/>
        <v>0</v>
      </c>
      <c r="S4480" s="153"/>
      <c r="T4480" s="118" t="str">
        <f t="shared" si="1353"/>
        <v/>
      </c>
      <c r="U4480" s="154"/>
      <c r="V4480" s="154"/>
      <c r="W4480" s="154"/>
      <c r="X4480" s="154"/>
      <c r="Y4480" s="154"/>
      <c r="Z4480" s="154"/>
      <c r="AA4480" s="154"/>
      <c r="AB4480" s="154"/>
      <c r="AC4480" s="154"/>
      <c r="AD4480" s="154"/>
      <c r="AE4480" s="154"/>
      <c r="AF4480" s="154"/>
      <c r="AG4480" s="63">
        <f t="shared" si="1354"/>
        <v>0</v>
      </c>
      <c r="AH4480" s="56">
        <f t="shared" si="1355"/>
        <v>0</v>
      </c>
      <c r="AI4480" s="56">
        <f t="shared" si="1356"/>
        <v>0</v>
      </c>
      <c r="AJ4480" s="56">
        <f t="shared" si="1357"/>
        <v>0</v>
      </c>
      <c r="AK4480" s="56">
        <f t="shared" si="1358"/>
        <v>0</v>
      </c>
      <c r="AL4480" s="56">
        <f t="shared" si="1359"/>
        <v>0</v>
      </c>
      <c r="AM4480" s="56">
        <f t="shared" si="1360"/>
        <v>0</v>
      </c>
      <c r="AN4480" s="56">
        <f t="shared" si="1361"/>
        <v>0</v>
      </c>
      <c r="AO4480" s="56">
        <f t="shared" si="1362"/>
        <v>0</v>
      </c>
      <c r="AP4480" s="56">
        <f t="shared" si="1363"/>
        <v>0</v>
      </c>
      <c r="AQ4480" s="56">
        <f t="shared" si="1364"/>
        <v>0</v>
      </c>
      <c r="AR4480" s="86">
        <f t="shared" si="1365"/>
        <v>0</v>
      </c>
    </row>
    <row r="4481" spans="1:44" x14ac:dyDescent="0.25">
      <c r="A4481" s="178"/>
      <c r="B4481" s="55" t="str">
        <f>_xlfn.IFNA(VLOOKUP(A4481,'Ajánlatkérő(k) adatai'!$B$4:$C$205,2,0),"")</f>
        <v/>
      </c>
      <c r="C4481" s="178"/>
      <c r="D4481" s="55" t="str">
        <f>_xlfn.IFNA(VLOOKUP(C4481,'Számlafizető(k) adatai'!$C$4:$D$203,2,0),"")</f>
        <v/>
      </c>
      <c r="E4481" s="55" t="str">
        <f>_xlfn.IFNA(VLOOKUP(C4481,'Számlafizető(k) adatai'!$C$4:$M$203,11,0),"")</f>
        <v/>
      </c>
      <c r="F4481" s="178"/>
      <c r="G4481" s="178"/>
      <c r="H4481" s="178"/>
      <c r="I4481" s="55" t="str">
        <f>IF(F4481="","",VLOOKUP(LEFT(F4481,5),'Technikai cellák'!B:C,2,0))</f>
        <v/>
      </c>
      <c r="J4481" s="55" t="str">
        <f>IF(F4481="","",VLOOKUP(I4481,'Technikai cellák'!$C$1:$D$12,2,0))</f>
        <v/>
      </c>
      <c r="K4481" s="179"/>
      <c r="L4481" s="67" t="str">
        <f t="shared" si="1348"/>
        <v/>
      </c>
      <c r="M4481" s="68">
        <f t="shared" si="1349"/>
        <v>0</v>
      </c>
      <c r="N4481" s="66">
        <f t="shared" si="1350"/>
        <v>0</v>
      </c>
      <c r="O4481" s="152"/>
      <c r="P4481" s="172">
        <f t="shared" si="1347"/>
        <v>0</v>
      </c>
      <c r="Q4481" s="69">
        <f t="shared" si="1351"/>
        <v>0</v>
      </c>
      <c r="R4481" s="62">
        <f t="shared" si="1352"/>
        <v>0</v>
      </c>
      <c r="S4481" s="153"/>
      <c r="T4481" s="118" t="str">
        <f t="shared" si="1353"/>
        <v/>
      </c>
      <c r="U4481" s="154"/>
      <c r="V4481" s="154"/>
      <c r="W4481" s="154"/>
      <c r="X4481" s="154"/>
      <c r="Y4481" s="154"/>
      <c r="Z4481" s="154"/>
      <c r="AA4481" s="154"/>
      <c r="AB4481" s="154"/>
      <c r="AC4481" s="154"/>
      <c r="AD4481" s="154"/>
      <c r="AE4481" s="154"/>
      <c r="AF4481" s="154"/>
      <c r="AG4481" s="63">
        <f t="shared" si="1354"/>
        <v>0</v>
      </c>
      <c r="AH4481" s="56">
        <f t="shared" si="1355"/>
        <v>0</v>
      </c>
      <c r="AI4481" s="56">
        <f t="shared" si="1356"/>
        <v>0</v>
      </c>
      <c r="AJ4481" s="56">
        <f t="shared" si="1357"/>
        <v>0</v>
      </c>
      <c r="AK4481" s="56">
        <f t="shared" si="1358"/>
        <v>0</v>
      </c>
      <c r="AL4481" s="56">
        <f t="shared" si="1359"/>
        <v>0</v>
      </c>
      <c r="AM4481" s="56">
        <f t="shared" si="1360"/>
        <v>0</v>
      </c>
      <c r="AN4481" s="56">
        <f t="shared" si="1361"/>
        <v>0</v>
      </c>
      <c r="AO4481" s="56">
        <f t="shared" si="1362"/>
        <v>0</v>
      </c>
      <c r="AP4481" s="56">
        <f t="shared" si="1363"/>
        <v>0</v>
      </c>
      <c r="AQ4481" s="56">
        <f t="shared" si="1364"/>
        <v>0</v>
      </c>
      <c r="AR4481" s="86">
        <f t="shared" si="1365"/>
        <v>0</v>
      </c>
    </row>
    <row r="4482" spans="1:44" x14ac:dyDescent="0.25">
      <c r="A4482" s="178"/>
      <c r="B4482" s="55" t="str">
        <f>_xlfn.IFNA(VLOOKUP(A4482,'Ajánlatkérő(k) adatai'!$B$4:$C$205,2,0),"")</f>
        <v/>
      </c>
      <c r="C4482" s="178"/>
      <c r="D4482" s="55" t="str">
        <f>_xlfn.IFNA(VLOOKUP(C4482,'Számlafizető(k) adatai'!$C$4:$D$203,2,0),"")</f>
        <v/>
      </c>
      <c r="E4482" s="55" t="str">
        <f>_xlfn.IFNA(VLOOKUP(C4482,'Számlafizető(k) adatai'!$C$4:$M$203,11,0),"")</f>
        <v/>
      </c>
      <c r="F4482" s="178"/>
      <c r="G4482" s="178"/>
      <c r="H4482" s="178"/>
      <c r="I4482" s="55" t="str">
        <f>IF(F4482="","",VLOOKUP(LEFT(F4482,5),'Technikai cellák'!B:C,2,0))</f>
        <v/>
      </c>
      <c r="J4482" s="55" t="str">
        <f>IF(F4482="","",VLOOKUP(I4482,'Technikai cellák'!$C$1:$D$12,2,0))</f>
        <v/>
      </c>
      <c r="K4482" s="179"/>
      <c r="L4482" s="67" t="str">
        <f t="shared" si="1348"/>
        <v/>
      </c>
      <c r="M4482" s="68">
        <f t="shared" si="1349"/>
        <v>0</v>
      </c>
      <c r="N4482" s="66">
        <f t="shared" si="1350"/>
        <v>0</v>
      </c>
      <c r="O4482" s="152"/>
      <c r="P4482" s="172">
        <f t="shared" si="1347"/>
        <v>0</v>
      </c>
      <c r="Q4482" s="69">
        <f t="shared" si="1351"/>
        <v>0</v>
      </c>
      <c r="R4482" s="62">
        <f t="shared" si="1352"/>
        <v>0</v>
      </c>
      <c r="S4482" s="153"/>
      <c r="T4482" s="118" t="str">
        <f t="shared" si="1353"/>
        <v/>
      </c>
      <c r="U4482" s="154"/>
      <c r="V4482" s="154"/>
      <c r="W4482" s="154"/>
      <c r="X4482" s="154"/>
      <c r="Y4482" s="154"/>
      <c r="Z4482" s="154"/>
      <c r="AA4482" s="154"/>
      <c r="AB4482" s="154"/>
      <c r="AC4482" s="154"/>
      <c r="AD4482" s="154"/>
      <c r="AE4482" s="154"/>
      <c r="AF4482" s="154"/>
      <c r="AG4482" s="63">
        <f t="shared" si="1354"/>
        <v>0</v>
      </c>
      <c r="AH4482" s="56">
        <f t="shared" si="1355"/>
        <v>0</v>
      </c>
      <c r="AI4482" s="56">
        <f t="shared" si="1356"/>
        <v>0</v>
      </c>
      <c r="AJ4482" s="56">
        <f t="shared" si="1357"/>
        <v>0</v>
      </c>
      <c r="AK4482" s="56">
        <f t="shared" si="1358"/>
        <v>0</v>
      </c>
      <c r="AL4482" s="56">
        <f t="shared" si="1359"/>
        <v>0</v>
      </c>
      <c r="AM4482" s="56">
        <f t="shared" si="1360"/>
        <v>0</v>
      </c>
      <c r="AN4482" s="56">
        <f t="shared" si="1361"/>
        <v>0</v>
      </c>
      <c r="AO4482" s="56">
        <f t="shared" si="1362"/>
        <v>0</v>
      </c>
      <c r="AP4482" s="56">
        <f t="shared" si="1363"/>
        <v>0</v>
      </c>
      <c r="AQ4482" s="56">
        <f t="shared" si="1364"/>
        <v>0</v>
      </c>
      <c r="AR4482" s="86">
        <f t="shared" si="1365"/>
        <v>0</v>
      </c>
    </row>
    <row r="4483" spans="1:44" x14ac:dyDescent="0.25">
      <c r="A4483" s="178"/>
      <c r="B4483" s="55" t="str">
        <f>_xlfn.IFNA(VLOOKUP(A4483,'Ajánlatkérő(k) adatai'!$B$4:$C$205,2,0),"")</f>
        <v/>
      </c>
      <c r="C4483" s="178"/>
      <c r="D4483" s="55" t="str">
        <f>_xlfn.IFNA(VLOOKUP(C4483,'Számlafizető(k) adatai'!$C$4:$D$203,2,0),"")</f>
        <v/>
      </c>
      <c r="E4483" s="55" t="str">
        <f>_xlfn.IFNA(VLOOKUP(C4483,'Számlafizető(k) adatai'!$C$4:$M$203,11,0),"")</f>
        <v/>
      </c>
      <c r="F4483" s="178"/>
      <c r="G4483" s="178"/>
      <c r="H4483" s="178"/>
      <c r="I4483" s="55" t="str">
        <f>IF(F4483="","",VLOOKUP(LEFT(F4483,5),'Technikai cellák'!B:C,2,0))</f>
        <v/>
      </c>
      <c r="J4483" s="55" t="str">
        <f>IF(F4483="","",VLOOKUP(I4483,'Technikai cellák'!$C$1:$D$12,2,0))</f>
        <v/>
      </c>
      <c r="K4483" s="179"/>
      <c r="L4483" s="67" t="str">
        <f t="shared" si="1348"/>
        <v/>
      </c>
      <c r="M4483" s="68">
        <f t="shared" si="1349"/>
        <v>0</v>
      </c>
      <c r="N4483" s="66">
        <f t="shared" si="1350"/>
        <v>0</v>
      </c>
      <c r="O4483" s="152"/>
      <c r="P4483" s="172">
        <f t="shared" si="1347"/>
        <v>0</v>
      </c>
      <c r="Q4483" s="69">
        <f t="shared" si="1351"/>
        <v>0</v>
      </c>
      <c r="R4483" s="62">
        <f t="shared" si="1352"/>
        <v>0</v>
      </c>
      <c r="S4483" s="153"/>
      <c r="T4483" s="118" t="str">
        <f t="shared" si="1353"/>
        <v/>
      </c>
      <c r="U4483" s="154"/>
      <c r="V4483" s="154"/>
      <c r="W4483" s="154"/>
      <c r="X4483" s="154"/>
      <c r="Y4483" s="154"/>
      <c r="Z4483" s="154"/>
      <c r="AA4483" s="154"/>
      <c r="AB4483" s="154"/>
      <c r="AC4483" s="154"/>
      <c r="AD4483" s="154"/>
      <c r="AE4483" s="154"/>
      <c r="AF4483" s="154"/>
      <c r="AG4483" s="63">
        <f t="shared" si="1354"/>
        <v>0</v>
      </c>
      <c r="AH4483" s="56">
        <f t="shared" si="1355"/>
        <v>0</v>
      </c>
      <c r="AI4483" s="56">
        <f t="shared" si="1356"/>
        <v>0</v>
      </c>
      <c r="AJ4483" s="56">
        <f t="shared" si="1357"/>
        <v>0</v>
      </c>
      <c r="AK4483" s="56">
        <f t="shared" si="1358"/>
        <v>0</v>
      </c>
      <c r="AL4483" s="56">
        <f t="shared" si="1359"/>
        <v>0</v>
      </c>
      <c r="AM4483" s="56">
        <f t="shared" si="1360"/>
        <v>0</v>
      </c>
      <c r="AN4483" s="56">
        <f t="shared" si="1361"/>
        <v>0</v>
      </c>
      <c r="AO4483" s="56">
        <f t="shared" si="1362"/>
        <v>0</v>
      </c>
      <c r="AP4483" s="56">
        <f t="shared" si="1363"/>
        <v>0</v>
      </c>
      <c r="AQ4483" s="56">
        <f t="shared" si="1364"/>
        <v>0</v>
      </c>
      <c r="AR4483" s="86">
        <f t="shared" si="1365"/>
        <v>0</v>
      </c>
    </row>
    <row r="4484" spans="1:44" x14ac:dyDescent="0.25">
      <c r="A4484" s="178"/>
      <c r="B4484" s="55" t="str">
        <f>_xlfn.IFNA(VLOOKUP(A4484,'Ajánlatkérő(k) adatai'!$B$4:$C$205,2,0),"")</f>
        <v/>
      </c>
      <c r="C4484" s="178"/>
      <c r="D4484" s="55" t="str">
        <f>_xlfn.IFNA(VLOOKUP(C4484,'Számlafizető(k) adatai'!$C$4:$D$203,2,0),"")</f>
        <v/>
      </c>
      <c r="E4484" s="55" t="str">
        <f>_xlfn.IFNA(VLOOKUP(C4484,'Számlafizető(k) adatai'!$C$4:$M$203,11,0),"")</f>
        <v/>
      </c>
      <c r="F4484" s="178"/>
      <c r="G4484" s="178"/>
      <c r="H4484" s="178"/>
      <c r="I4484" s="55" t="str">
        <f>IF(F4484="","",VLOOKUP(LEFT(F4484,5),'Technikai cellák'!B:C,2,0))</f>
        <v/>
      </c>
      <c r="J4484" s="55" t="str">
        <f>IF(F4484="","",VLOOKUP(I4484,'Technikai cellák'!$C$1:$D$12,2,0))</f>
        <v/>
      </c>
      <c r="K4484" s="179"/>
      <c r="L4484" s="67" t="str">
        <f t="shared" si="1348"/>
        <v/>
      </c>
      <c r="M4484" s="68">
        <f t="shared" si="1349"/>
        <v>0</v>
      </c>
      <c r="N4484" s="66">
        <f t="shared" si="1350"/>
        <v>0</v>
      </c>
      <c r="O4484" s="152"/>
      <c r="P4484" s="172">
        <f t="shared" si="1347"/>
        <v>0</v>
      </c>
      <c r="Q4484" s="69">
        <f t="shared" si="1351"/>
        <v>0</v>
      </c>
      <c r="R4484" s="62">
        <f t="shared" si="1352"/>
        <v>0</v>
      </c>
      <c r="S4484" s="153"/>
      <c r="T4484" s="118" t="str">
        <f t="shared" si="1353"/>
        <v/>
      </c>
      <c r="U4484" s="154"/>
      <c r="V4484" s="154"/>
      <c r="W4484" s="154"/>
      <c r="X4484" s="154"/>
      <c r="Y4484" s="154"/>
      <c r="Z4484" s="154"/>
      <c r="AA4484" s="154"/>
      <c r="AB4484" s="154"/>
      <c r="AC4484" s="154"/>
      <c r="AD4484" s="154"/>
      <c r="AE4484" s="154"/>
      <c r="AF4484" s="154"/>
      <c r="AG4484" s="63">
        <f t="shared" si="1354"/>
        <v>0</v>
      </c>
      <c r="AH4484" s="56">
        <f t="shared" si="1355"/>
        <v>0</v>
      </c>
      <c r="AI4484" s="56">
        <f t="shared" si="1356"/>
        <v>0</v>
      </c>
      <c r="AJ4484" s="56">
        <f t="shared" si="1357"/>
        <v>0</v>
      </c>
      <c r="AK4484" s="56">
        <f t="shared" si="1358"/>
        <v>0</v>
      </c>
      <c r="AL4484" s="56">
        <f t="shared" si="1359"/>
        <v>0</v>
      </c>
      <c r="AM4484" s="56">
        <f t="shared" si="1360"/>
        <v>0</v>
      </c>
      <c r="AN4484" s="56">
        <f t="shared" si="1361"/>
        <v>0</v>
      </c>
      <c r="AO4484" s="56">
        <f t="shared" si="1362"/>
        <v>0</v>
      </c>
      <c r="AP4484" s="56">
        <f t="shared" si="1363"/>
        <v>0</v>
      </c>
      <c r="AQ4484" s="56">
        <f t="shared" si="1364"/>
        <v>0</v>
      </c>
      <c r="AR4484" s="86">
        <f t="shared" si="1365"/>
        <v>0</v>
      </c>
    </row>
    <row r="4485" spans="1:44" x14ac:dyDescent="0.25">
      <c r="A4485" s="178"/>
      <c r="B4485" s="55" t="str">
        <f>_xlfn.IFNA(VLOOKUP(A4485,'Ajánlatkérő(k) adatai'!$B$4:$C$205,2,0),"")</f>
        <v/>
      </c>
      <c r="C4485" s="178"/>
      <c r="D4485" s="55" t="str">
        <f>_xlfn.IFNA(VLOOKUP(C4485,'Számlafizető(k) adatai'!$C$4:$D$203,2,0),"")</f>
        <v/>
      </c>
      <c r="E4485" s="55" t="str">
        <f>_xlfn.IFNA(VLOOKUP(C4485,'Számlafizető(k) adatai'!$C$4:$M$203,11,0),"")</f>
        <v/>
      </c>
      <c r="F4485" s="178"/>
      <c r="G4485" s="178"/>
      <c r="H4485" s="178"/>
      <c r="I4485" s="55" t="str">
        <f>IF(F4485="","",VLOOKUP(LEFT(F4485,5),'Technikai cellák'!B:C,2,0))</f>
        <v/>
      </c>
      <c r="J4485" s="55" t="str">
        <f>IF(F4485="","",VLOOKUP(I4485,'Technikai cellák'!$C$1:$D$12,2,0))</f>
        <v/>
      </c>
      <c r="K4485" s="179"/>
      <c r="L4485" s="67" t="str">
        <f t="shared" si="1348"/>
        <v/>
      </c>
      <c r="M4485" s="68">
        <f t="shared" si="1349"/>
        <v>0</v>
      </c>
      <c r="N4485" s="66">
        <f t="shared" si="1350"/>
        <v>0</v>
      </c>
      <c r="O4485" s="152"/>
      <c r="P4485" s="172">
        <f t="shared" si="1347"/>
        <v>0</v>
      </c>
      <c r="Q4485" s="69">
        <f t="shared" si="1351"/>
        <v>0</v>
      </c>
      <c r="R4485" s="62">
        <f t="shared" si="1352"/>
        <v>0</v>
      </c>
      <c r="S4485" s="153"/>
      <c r="T4485" s="118" t="str">
        <f t="shared" si="1353"/>
        <v/>
      </c>
      <c r="U4485" s="154"/>
      <c r="V4485" s="154"/>
      <c r="W4485" s="154"/>
      <c r="X4485" s="154"/>
      <c r="Y4485" s="154"/>
      <c r="Z4485" s="154"/>
      <c r="AA4485" s="154"/>
      <c r="AB4485" s="154"/>
      <c r="AC4485" s="154"/>
      <c r="AD4485" s="154"/>
      <c r="AE4485" s="154"/>
      <c r="AF4485" s="154"/>
      <c r="AG4485" s="63">
        <f t="shared" si="1354"/>
        <v>0</v>
      </c>
      <c r="AH4485" s="56">
        <f t="shared" si="1355"/>
        <v>0</v>
      </c>
      <c r="AI4485" s="56">
        <f t="shared" si="1356"/>
        <v>0</v>
      </c>
      <c r="AJ4485" s="56">
        <f t="shared" si="1357"/>
        <v>0</v>
      </c>
      <c r="AK4485" s="56">
        <f t="shared" si="1358"/>
        <v>0</v>
      </c>
      <c r="AL4485" s="56">
        <f t="shared" si="1359"/>
        <v>0</v>
      </c>
      <c r="AM4485" s="56">
        <f t="shared" si="1360"/>
        <v>0</v>
      </c>
      <c r="AN4485" s="56">
        <f t="shared" si="1361"/>
        <v>0</v>
      </c>
      <c r="AO4485" s="56">
        <f t="shared" si="1362"/>
        <v>0</v>
      </c>
      <c r="AP4485" s="56">
        <f t="shared" si="1363"/>
        <v>0</v>
      </c>
      <c r="AQ4485" s="56">
        <f t="shared" si="1364"/>
        <v>0</v>
      </c>
      <c r="AR4485" s="86">
        <f t="shared" si="1365"/>
        <v>0</v>
      </c>
    </row>
    <row r="4486" spans="1:44" x14ac:dyDescent="0.25">
      <c r="A4486" s="178"/>
      <c r="B4486" s="55" t="str">
        <f>_xlfn.IFNA(VLOOKUP(A4486,'Ajánlatkérő(k) adatai'!$B$4:$C$205,2,0),"")</f>
        <v/>
      </c>
      <c r="C4486" s="178"/>
      <c r="D4486" s="55" t="str">
        <f>_xlfn.IFNA(VLOOKUP(C4486,'Számlafizető(k) adatai'!$C$4:$D$203,2,0),"")</f>
        <v/>
      </c>
      <c r="E4486" s="55" t="str">
        <f>_xlfn.IFNA(VLOOKUP(C4486,'Számlafizető(k) adatai'!$C$4:$M$203,11,0),"")</f>
        <v/>
      </c>
      <c r="F4486" s="178"/>
      <c r="G4486" s="178"/>
      <c r="H4486" s="178"/>
      <c r="I4486" s="55" t="str">
        <f>IF(F4486="","",VLOOKUP(LEFT(F4486,5),'Technikai cellák'!B:C,2,0))</f>
        <v/>
      </c>
      <c r="J4486" s="55" t="str">
        <f>IF(F4486="","",VLOOKUP(I4486,'Technikai cellák'!$C$1:$D$12,2,0))</f>
        <v/>
      </c>
      <c r="K4486" s="179"/>
      <c r="L4486" s="67" t="str">
        <f t="shared" si="1348"/>
        <v/>
      </c>
      <c r="M4486" s="68">
        <f t="shared" si="1349"/>
        <v>0</v>
      </c>
      <c r="N4486" s="66">
        <f t="shared" si="1350"/>
        <v>0</v>
      </c>
      <c r="O4486" s="152"/>
      <c r="P4486" s="172">
        <f t="shared" si="1347"/>
        <v>0</v>
      </c>
      <c r="Q4486" s="69">
        <f t="shared" si="1351"/>
        <v>0</v>
      </c>
      <c r="R4486" s="62">
        <f t="shared" si="1352"/>
        <v>0</v>
      </c>
      <c r="S4486" s="153"/>
      <c r="T4486" s="118" t="str">
        <f t="shared" si="1353"/>
        <v/>
      </c>
      <c r="U4486" s="154"/>
      <c r="V4486" s="154"/>
      <c r="W4486" s="154"/>
      <c r="X4486" s="154"/>
      <c r="Y4486" s="154"/>
      <c r="Z4486" s="154"/>
      <c r="AA4486" s="154"/>
      <c r="AB4486" s="154"/>
      <c r="AC4486" s="154"/>
      <c r="AD4486" s="154"/>
      <c r="AE4486" s="154"/>
      <c r="AF4486" s="154"/>
      <c r="AG4486" s="63">
        <f t="shared" si="1354"/>
        <v>0</v>
      </c>
      <c r="AH4486" s="56">
        <f t="shared" si="1355"/>
        <v>0</v>
      </c>
      <c r="AI4486" s="56">
        <f t="shared" si="1356"/>
        <v>0</v>
      </c>
      <c r="AJ4486" s="56">
        <f t="shared" si="1357"/>
        <v>0</v>
      </c>
      <c r="AK4486" s="56">
        <f t="shared" si="1358"/>
        <v>0</v>
      </c>
      <c r="AL4486" s="56">
        <f t="shared" si="1359"/>
        <v>0</v>
      </c>
      <c r="AM4486" s="56">
        <f t="shared" si="1360"/>
        <v>0</v>
      </c>
      <c r="AN4486" s="56">
        <f t="shared" si="1361"/>
        <v>0</v>
      </c>
      <c r="AO4486" s="56">
        <f t="shared" si="1362"/>
        <v>0</v>
      </c>
      <c r="AP4486" s="56">
        <f t="shared" si="1363"/>
        <v>0</v>
      </c>
      <c r="AQ4486" s="56">
        <f t="shared" si="1364"/>
        <v>0</v>
      </c>
      <c r="AR4486" s="86">
        <f t="shared" si="1365"/>
        <v>0</v>
      </c>
    </row>
    <row r="4487" spans="1:44" x14ac:dyDescent="0.25">
      <c r="A4487" s="178"/>
      <c r="B4487" s="55" t="str">
        <f>_xlfn.IFNA(VLOOKUP(A4487,'Ajánlatkérő(k) adatai'!$B$4:$C$205,2,0),"")</f>
        <v/>
      </c>
      <c r="C4487" s="178"/>
      <c r="D4487" s="55" t="str">
        <f>_xlfn.IFNA(VLOOKUP(C4487,'Számlafizető(k) adatai'!$C$4:$D$203,2,0),"")</f>
        <v/>
      </c>
      <c r="E4487" s="55" t="str">
        <f>_xlfn.IFNA(VLOOKUP(C4487,'Számlafizető(k) adatai'!$C$4:$M$203,11,0),"")</f>
        <v/>
      </c>
      <c r="F4487" s="178"/>
      <c r="G4487" s="178"/>
      <c r="H4487" s="178"/>
      <c r="I4487" s="55" t="str">
        <f>IF(F4487="","",VLOOKUP(LEFT(F4487,5),'Technikai cellák'!B:C,2,0))</f>
        <v/>
      </c>
      <c r="J4487" s="55" t="str">
        <f>IF(F4487="","",VLOOKUP(I4487,'Technikai cellák'!$C$1:$D$12,2,0))</f>
        <v/>
      </c>
      <c r="K4487" s="179"/>
      <c r="L4487" s="67" t="str">
        <f t="shared" si="1348"/>
        <v/>
      </c>
      <c r="M4487" s="68">
        <f t="shared" si="1349"/>
        <v>0</v>
      </c>
      <c r="N4487" s="66">
        <f t="shared" si="1350"/>
        <v>0</v>
      </c>
      <c r="O4487" s="152"/>
      <c r="P4487" s="172">
        <f t="shared" si="1347"/>
        <v>0</v>
      </c>
      <c r="Q4487" s="69">
        <f t="shared" si="1351"/>
        <v>0</v>
      </c>
      <c r="R4487" s="62">
        <f t="shared" si="1352"/>
        <v>0</v>
      </c>
      <c r="S4487" s="153"/>
      <c r="T4487" s="118" t="str">
        <f t="shared" si="1353"/>
        <v/>
      </c>
      <c r="U4487" s="154"/>
      <c r="V4487" s="154"/>
      <c r="W4487" s="154"/>
      <c r="X4487" s="154"/>
      <c r="Y4487" s="154"/>
      <c r="Z4487" s="154"/>
      <c r="AA4487" s="154"/>
      <c r="AB4487" s="154"/>
      <c r="AC4487" s="154"/>
      <c r="AD4487" s="154"/>
      <c r="AE4487" s="154"/>
      <c r="AF4487" s="154"/>
      <c r="AG4487" s="63">
        <f t="shared" si="1354"/>
        <v>0</v>
      </c>
      <c r="AH4487" s="56">
        <f t="shared" si="1355"/>
        <v>0</v>
      </c>
      <c r="AI4487" s="56">
        <f t="shared" si="1356"/>
        <v>0</v>
      </c>
      <c r="AJ4487" s="56">
        <f t="shared" si="1357"/>
        <v>0</v>
      </c>
      <c r="AK4487" s="56">
        <f t="shared" si="1358"/>
        <v>0</v>
      </c>
      <c r="AL4487" s="56">
        <f t="shared" si="1359"/>
        <v>0</v>
      </c>
      <c r="AM4487" s="56">
        <f t="shared" si="1360"/>
        <v>0</v>
      </c>
      <c r="AN4487" s="56">
        <f t="shared" si="1361"/>
        <v>0</v>
      </c>
      <c r="AO4487" s="56">
        <f t="shared" si="1362"/>
        <v>0</v>
      </c>
      <c r="AP4487" s="56">
        <f t="shared" si="1363"/>
        <v>0</v>
      </c>
      <c r="AQ4487" s="56">
        <f t="shared" si="1364"/>
        <v>0</v>
      </c>
      <c r="AR4487" s="86">
        <f t="shared" si="1365"/>
        <v>0</v>
      </c>
    </row>
    <row r="4488" spans="1:44" x14ac:dyDescent="0.25">
      <c r="A4488" s="178"/>
      <c r="B4488" s="55" t="str">
        <f>_xlfn.IFNA(VLOOKUP(A4488,'Ajánlatkérő(k) adatai'!$B$4:$C$205,2,0),"")</f>
        <v/>
      </c>
      <c r="C4488" s="178"/>
      <c r="D4488" s="55" t="str">
        <f>_xlfn.IFNA(VLOOKUP(C4488,'Számlafizető(k) adatai'!$C$4:$D$203,2,0),"")</f>
        <v/>
      </c>
      <c r="E4488" s="55" t="str">
        <f>_xlfn.IFNA(VLOOKUP(C4488,'Számlafizető(k) adatai'!$C$4:$M$203,11,0),"")</f>
        <v/>
      </c>
      <c r="F4488" s="178"/>
      <c r="G4488" s="178"/>
      <c r="H4488" s="178"/>
      <c r="I4488" s="55" t="str">
        <f>IF(F4488="","",VLOOKUP(LEFT(F4488,5),'Technikai cellák'!B:C,2,0))</f>
        <v/>
      </c>
      <c r="J4488" s="55" t="str">
        <f>IF(F4488="","",VLOOKUP(I4488,'Technikai cellák'!$C$1:$D$12,2,0))</f>
        <v/>
      </c>
      <c r="K4488" s="179"/>
      <c r="L4488" s="67" t="str">
        <f t="shared" si="1348"/>
        <v/>
      </c>
      <c r="M4488" s="68">
        <f t="shared" si="1349"/>
        <v>0</v>
      </c>
      <c r="N4488" s="66">
        <f t="shared" si="1350"/>
        <v>0</v>
      </c>
      <c r="O4488" s="152"/>
      <c r="P4488" s="172">
        <f t="shared" si="1347"/>
        <v>0</v>
      </c>
      <c r="Q4488" s="69">
        <f t="shared" si="1351"/>
        <v>0</v>
      </c>
      <c r="R4488" s="62">
        <f t="shared" si="1352"/>
        <v>0</v>
      </c>
      <c r="S4488" s="153"/>
      <c r="T4488" s="118" t="str">
        <f t="shared" si="1353"/>
        <v/>
      </c>
      <c r="U4488" s="154"/>
      <c r="V4488" s="154"/>
      <c r="W4488" s="154"/>
      <c r="X4488" s="154"/>
      <c r="Y4488" s="154"/>
      <c r="Z4488" s="154"/>
      <c r="AA4488" s="154"/>
      <c r="AB4488" s="154"/>
      <c r="AC4488" s="154"/>
      <c r="AD4488" s="154"/>
      <c r="AE4488" s="154"/>
      <c r="AF4488" s="154"/>
      <c r="AG4488" s="63">
        <f t="shared" si="1354"/>
        <v>0</v>
      </c>
      <c r="AH4488" s="56">
        <f t="shared" si="1355"/>
        <v>0</v>
      </c>
      <c r="AI4488" s="56">
        <f t="shared" si="1356"/>
        <v>0</v>
      </c>
      <c r="AJ4488" s="56">
        <f t="shared" si="1357"/>
        <v>0</v>
      </c>
      <c r="AK4488" s="56">
        <f t="shared" si="1358"/>
        <v>0</v>
      </c>
      <c r="AL4488" s="56">
        <f t="shared" si="1359"/>
        <v>0</v>
      </c>
      <c r="AM4488" s="56">
        <f t="shared" si="1360"/>
        <v>0</v>
      </c>
      <c r="AN4488" s="56">
        <f t="shared" si="1361"/>
        <v>0</v>
      </c>
      <c r="AO4488" s="56">
        <f t="shared" si="1362"/>
        <v>0</v>
      </c>
      <c r="AP4488" s="56">
        <f t="shared" si="1363"/>
        <v>0</v>
      </c>
      <c r="AQ4488" s="56">
        <f t="shared" si="1364"/>
        <v>0</v>
      </c>
      <c r="AR4488" s="86">
        <f t="shared" si="1365"/>
        <v>0</v>
      </c>
    </row>
    <row r="4489" spans="1:44" x14ac:dyDescent="0.25">
      <c r="A4489" s="178"/>
      <c r="B4489" s="55" t="str">
        <f>_xlfn.IFNA(VLOOKUP(A4489,'Ajánlatkérő(k) adatai'!$B$4:$C$205,2,0),"")</f>
        <v/>
      </c>
      <c r="C4489" s="178"/>
      <c r="D4489" s="55" t="str">
        <f>_xlfn.IFNA(VLOOKUP(C4489,'Számlafizető(k) adatai'!$C$4:$D$203,2,0),"")</f>
        <v/>
      </c>
      <c r="E4489" s="55" t="str">
        <f>_xlfn.IFNA(VLOOKUP(C4489,'Számlafizető(k) adatai'!$C$4:$M$203,11,0),"")</f>
        <v/>
      </c>
      <c r="F4489" s="178"/>
      <c r="G4489" s="178"/>
      <c r="H4489" s="178"/>
      <c r="I4489" s="55" t="str">
        <f>IF(F4489="","",VLOOKUP(LEFT(F4489,5),'Technikai cellák'!B:C,2,0))</f>
        <v/>
      </c>
      <c r="J4489" s="55" t="str">
        <f>IF(F4489="","",VLOOKUP(I4489,'Technikai cellák'!$C$1:$D$12,2,0))</f>
        <v/>
      </c>
      <c r="K4489" s="179"/>
      <c r="L4489" s="67" t="str">
        <f t="shared" si="1348"/>
        <v/>
      </c>
      <c r="M4489" s="68">
        <f t="shared" si="1349"/>
        <v>0</v>
      </c>
      <c r="N4489" s="66">
        <f t="shared" si="1350"/>
        <v>0</v>
      </c>
      <c r="O4489" s="152"/>
      <c r="P4489" s="172">
        <f t="shared" si="1347"/>
        <v>0</v>
      </c>
      <c r="Q4489" s="69">
        <f t="shared" si="1351"/>
        <v>0</v>
      </c>
      <c r="R4489" s="62">
        <f t="shared" si="1352"/>
        <v>0</v>
      </c>
      <c r="S4489" s="153"/>
      <c r="T4489" s="118" t="str">
        <f t="shared" si="1353"/>
        <v/>
      </c>
      <c r="U4489" s="154"/>
      <c r="V4489" s="154"/>
      <c r="W4489" s="154"/>
      <c r="X4489" s="154"/>
      <c r="Y4489" s="154"/>
      <c r="Z4489" s="154"/>
      <c r="AA4489" s="154"/>
      <c r="AB4489" s="154"/>
      <c r="AC4489" s="154"/>
      <c r="AD4489" s="154"/>
      <c r="AE4489" s="154"/>
      <c r="AF4489" s="154"/>
      <c r="AG4489" s="63">
        <f t="shared" si="1354"/>
        <v>0</v>
      </c>
      <c r="AH4489" s="56">
        <f t="shared" si="1355"/>
        <v>0</v>
      </c>
      <c r="AI4489" s="56">
        <f t="shared" si="1356"/>
        <v>0</v>
      </c>
      <c r="AJ4489" s="56">
        <f t="shared" si="1357"/>
        <v>0</v>
      </c>
      <c r="AK4489" s="56">
        <f t="shared" si="1358"/>
        <v>0</v>
      </c>
      <c r="AL4489" s="56">
        <f t="shared" si="1359"/>
        <v>0</v>
      </c>
      <c r="AM4489" s="56">
        <f t="shared" si="1360"/>
        <v>0</v>
      </c>
      <c r="AN4489" s="56">
        <f t="shared" si="1361"/>
        <v>0</v>
      </c>
      <c r="AO4489" s="56">
        <f t="shared" si="1362"/>
        <v>0</v>
      </c>
      <c r="AP4489" s="56">
        <f t="shared" si="1363"/>
        <v>0</v>
      </c>
      <c r="AQ4489" s="56">
        <f t="shared" si="1364"/>
        <v>0</v>
      </c>
      <c r="AR4489" s="86">
        <f t="shared" si="1365"/>
        <v>0</v>
      </c>
    </row>
    <row r="4490" spans="1:44" x14ac:dyDescent="0.25">
      <c r="A4490" s="178"/>
      <c r="B4490" s="55" t="str">
        <f>_xlfn.IFNA(VLOOKUP(A4490,'Ajánlatkérő(k) adatai'!$B$4:$C$205,2,0),"")</f>
        <v/>
      </c>
      <c r="C4490" s="178"/>
      <c r="D4490" s="55" t="str">
        <f>_xlfn.IFNA(VLOOKUP(C4490,'Számlafizető(k) adatai'!$C$4:$D$203,2,0),"")</f>
        <v/>
      </c>
      <c r="E4490" s="55" t="str">
        <f>_xlfn.IFNA(VLOOKUP(C4490,'Számlafizető(k) adatai'!$C$4:$M$203,11,0),"")</f>
        <v/>
      </c>
      <c r="F4490" s="178"/>
      <c r="G4490" s="178"/>
      <c r="H4490" s="178"/>
      <c r="I4490" s="55" t="str">
        <f>IF(F4490="","",VLOOKUP(LEFT(F4490,5),'Technikai cellák'!B:C,2,0))</f>
        <v/>
      </c>
      <c r="J4490" s="55" t="str">
        <f>IF(F4490="","",VLOOKUP(I4490,'Technikai cellák'!$C$1:$D$12,2,0))</f>
        <v/>
      </c>
      <c r="K4490" s="179"/>
      <c r="L4490" s="67" t="str">
        <f t="shared" si="1348"/>
        <v/>
      </c>
      <c r="M4490" s="68">
        <f t="shared" si="1349"/>
        <v>0</v>
      </c>
      <c r="N4490" s="66">
        <f t="shared" si="1350"/>
        <v>0</v>
      </c>
      <c r="O4490" s="152"/>
      <c r="P4490" s="172">
        <f t="shared" si="1347"/>
        <v>0</v>
      </c>
      <c r="Q4490" s="69">
        <f t="shared" si="1351"/>
        <v>0</v>
      </c>
      <c r="R4490" s="62">
        <f t="shared" si="1352"/>
        <v>0</v>
      </c>
      <c r="S4490" s="153"/>
      <c r="T4490" s="118" t="str">
        <f t="shared" si="1353"/>
        <v/>
      </c>
      <c r="U4490" s="154"/>
      <c r="V4490" s="154"/>
      <c r="W4490" s="154"/>
      <c r="X4490" s="154"/>
      <c r="Y4490" s="154"/>
      <c r="Z4490" s="154"/>
      <c r="AA4490" s="154"/>
      <c r="AB4490" s="154"/>
      <c r="AC4490" s="154"/>
      <c r="AD4490" s="154"/>
      <c r="AE4490" s="154"/>
      <c r="AF4490" s="154"/>
      <c r="AG4490" s="63">
        <f t="shared" si="1354"/>
        <v>0</v>
      </c>
      <c r="AH4490" s="56">
        <f t="shared" si="1355"/>
        <v>0</v>
      </c>
      <c r="AI4490" s="56">
        <f t="shared" si="1356"/>
        <v>0</v>
      </c>
      <c r="AJ4490" s="56">
        <f t="shared" si="1357"/>
        <v>0</v>
      </c>
      <c r="AK4490" s="56">
        <f t="shared" si="1358"/>
        <v>0</v>
      </c>
      <c r="AL4490" s="56">
        <f t="shared" si="1359"/>
        <v>0</v>
      </c>
      <c r="AM4490" s="56">
        <f t="shared" si="1360"/>
        <v>0</v>
      </c>
      <c r="AN4490" s="56">
        <f t="shared" si="1361"/>
        <v>0</v>
      </c>
      <c r="AO4490" s="56">
        <f t="shared" si="1362"/>
        <v>0</v>
      </c>
      <c r="AP4490" s="56">
        <f t="shared" si="1363"/>
        <v>0</v>
      </c>
      <c r="AQ4490" s="56">
        <f t="shared" si="1364"/>
        <v>0</v>
      </c>
      <c r="AR4490" s="86">
        <f t="shared" si="1365"/>
        <v>0</v>
      </c>
    </row>
    <row r="4491" spans="1:44" x14ac:dyDescent="0.25">
      <c r="A4491" s="178"/>
      <c r="B4491" s="55" t="str">
        <f>_xlfn.IFNA(VLOOKUP(A4491,'Ajánlatkérő(k) adatai'!$B$4:$C$205,2,0),"")</f>
        <v/>
      </c>
      <c r="C4491" s="178"/>
      <c r="D4491" s="55" t="str">
        <f>_xlfn.IFNA(VLOOKUP(C4491,'Számlafizető(k) adatai'!$C$4:$D$203,2,0),"")</f>
        <v/>
      </c>
      <c r="E4491" s="55" t="str">
        <f>_xlfn.IFNA(VLOOKUP(C4491,'Számlafizető(k) adatai'!$C$4:$M$203,11,0),"")</f>
        <v/>
      </c>
      <c r="F4491" s="178"/>
      <c r="G4491" s="178"/>
      <c r="H4491" s="178"/>
      <c r="I4491" s="55" t="str">
        <f>IF(F4491="","",VLOOKUP(LEFT(F4491,5),'Technikai cellák'!B:C,2,0))</f>
        <v/>
      </c>
      <c r="J4491" s="55" t="str">
        <f>IF(F4491="","",VLOOKUP(I4491,'Technikai cellák'!$C$1:$D$12,2,0))</f>
        <v/>
      </c>
      <c r="K4491" s="179"/>
      <c r="L4491" s="67" t="str">
        <f t="shared" si="1348"/>
        <v/>
      </c>
      <c r="M4491" s="68">
        <f t="shared" si="1349"/>
        <v>0</v>
      </c>
      <c r="N4491" s="66">
        <f t="shared" si="1350"/>
        <v>0</v>
      </c>
      <c r="O4491" s="152"/>
      <c r="P4491" s="172">
        <f t="shared" si="1347"/>
        <v>0</v>
      </c>
      <c r="Q4491" s="69">
        <f t="shared" si="1351"/>
        <v>0</v>
      </c>
      <c r="R4491" s="62">
        <f t="shared" si="1352"/>
        <v>0</v>
      </c>
      <c r="S4491" s="153"/>
      <c r="T4491" s="118" t="str">
        <f t="shared" si="1353"/>
        <v/>
      </c>
      <c r="U4491" s="154"/>
      <c r="V4491" s="154"/>
      <c r="W4491" s="154"/>
      <c r="X4491" s="154"/>
      <c r="Y4491" s="154"/>
      <c r="Z4491" s="154"/>
      <c r="AA4491" s="154"/>
      <c r="AB4491" s="154"/>
      <c r="AC4491" s="154"/>
      <c r="AD4491" s="154"/>
      <c r="AE4491" s="154"/>
      <c r="AF4491" s="154"/>
      <c r="AG4491" s="63">
        <f t="shared" si="1354"/>
        <v>0</v>
      </c>
      <c r="AH4491" s="56">
        <f t="shared" si="1355"/>
        <v>0</v>
      </c>
      <c r="AI4491" s="56">
        <f t="shared" si="1356"/>
        <v>0</v>
      </c>
      <c r="AJ4491" s="56">
        <f t="shared" si="1357"/>
        <v>0</v>
      </c>
      <c r="AK4491" s="56">
        <f t="shared" si="1358"/>
        <v>0</v>
      </c>
      <c r="AL4491" s="56">
        <f t="shared" si="1359"/>
        <v>0</v>
      </c>
      <c r="AM4491" s="56">
        <f t="shared" si="1360"/>
        <v>0</v>
      </c>
      <c r="AN4491" s="56">
        <f t="shared" si="1361"/>
        <v>0</v>
      </c>
      <c r="AO4491" s="56">
        <f t="shared" si="1362"/>
        <v>0</v>
      </c>
      <c r="AP4491" s="56">
        <f t="shared" si="1363"/>
        <v>0</v>
      </c>
      <c r="AQ4491" s="56">
        <f t="shared" si="1364"/>
        <v>0</v>
      </c>
      <c r="AR4491" s="86">
        <f t="shared" si="1365"/>
        <v>0</v>
      </c>
    </row>
    <row r="4492" spans="1:44" x14ac:dyDescent="0.25">
      <c r="A4492" s="178"/>
      <c r="B4492" s="55" t="str">
        <f>_xlfn.IFNA(VLOOKUP(A4492,'Ajánlatkérő(k) adatai'!$B$4:$C$205,2,0),"")</f>
        <v/>
      </c>
      <c r="C4492" s="178"/>
      <c r="D4492" s="55" t="str">
        <f>_xlfn.IFNA(VLOOKUP(C4492,'Számlafizető(k) adatai'!$C$4:$D$203,2,0),"")</f>
        <v/>
      </c>
      <c r="E4492" s="55" t="str">
        <f>_xlfn.IFNA(VLOOKUP(C4492,'Számlafizető(k) adatai'!$C$4:$M$203,11,0),"")</f>
        <v/>
      </c>
      <c r="F4492" s="178"/>
      <c r="G4492" s="178"/>
      <c r="H4492" s="178"/>
      <c r="I4492" s="55" t="str">
        <f>IF(F4492="","",VLOOKUP(LEFT(F4492,5),'Technikai cellák'!B:C,2,0))</f>
        <v/>
      </c>
      <c r="J4492" s="55" t="str">
        <f>IF(F4492="","",VLOOKUP(I4492,'Technikai cellák'!$C$1:$D$12,2,0))</f>
        <v/>
      </c>
      <c r="K4492" s="179"/>
      <c r="L4492" s="67" t="str">
        <f t="shared" si="1348"/>
        <v/>
      </c>
      <c r="M4492" s="68">
        <f t="shared" si="1349"/>
        <v>0</v>
      </c>
      <c r="N4492" s="66">
        <f t="shared" si="1350"/>
        <v>0</v>
      </c>
      <c r="O4492" s="152"/>
      <c r="P4492" s="172">
        <f t="shared" si="1347"/>
        <v>0</v>
      </c>
      <c r="Q4492" s="69">
        <f t="shared" si="1351"/>
        <v>0</v>
      </c>
      <c r="R4492" s="62">
        <f t="shared" si="1352"/>
        <v>0</v>
      </c>
      <c r="S4492" s="153"/>
      <c r="T4492" s="118" t="str">
        <f t="shared" si="1353"/>
        <v/>
      </c>
      <c r="U4492" s="154"/>
      <c r="V4492" s="154"/>
      <c r="W4492" s="154"/>
      <c r="X4492" s="154"/>
      <c r="Y4492" s="154"/>
      <c r="Z4492" s="154"/>
      <c r="AA4492" s="154"/>
      <c r="AB4492" s="154"/>
      <c r="AC4492" s="154"/>
      <c r="AD4492" s="154"/>
      <c r="AE4492" s="154"/>
      <c r="AF4492" s="154"/>
      <c r="AG4492" s="63">
        <f t="shared" si="1354"/>
        <v>0</v>
      </c>
      <c r="AH4492" s="56">
        <f t="shared" si="1355"/>
        <v>0</v>
      </c>
      <c r="AI4492" s="56">
        <f t="shared" si="1356"/>
        <v>0</v>
      </c>
      <c r="AJ4492" s="56">
        <f t="shared" si="1357"/>
        <v>0</v>
      </c>
      <c r="AK4492" s="56">
        <f t="shared" si="1358"/>
        <v>0</v>
      </c>
      <c r="AL4492" s="56">
        <f t="shared" si="1359"/>
        <v>0</v>
      </c>
      <c r="AM4492" s="56">
        <f t="shared" si="1360"/>
        <v>0</v>
      </c>
      <c r="AN4492" s="56">
        <f t="shared" si="1361"/>
        <v>0</v>
      </c>
      <c r="AO4492" s="56">
        <f t="shared" si="1362"/>
        <v>0</v>
      </c>
      <c r="AP4492" s="56">
        <f t="shared" si="1363"/>
        <v>0</v>
      </c>
      <c r="AQ4492" s="56">
        <f t="shared" si="1364"/>
        <v>0</v>
      </c>
      <c r="AR4492" s="86">
        <f t="shared" si="1365"/>
        <v>0</v>
      </c>
    </row>
    <row r="4493" spans="1:44" x14ac:dyDescent="0.25">
      <c r="A4493" s="178"/>
      <c r="B4493" s="55" t="str">
        <f>_xlfn.IFNA(VLOOKUP(A4493,'Ajánlatkérő(k) adatai'!$B$4:$C$205,2,0),"")</f>
        <v/>
      </c>
      <c r="C4493" s="178"/>
      <c r="D4493" s="55" t="str">
        <f>_xlfn.IFNA(VLOOKUP(C4493,'Számlafizető(k) adatai'!$C$4:$D$203,2,0),"")</f>
        <v/>
      </c>
      <c r="E4493" s="55" t="str">
        <f>_xlfn.IFNA(VLOOKUP(C4493,'Számlafizető(k) adatai'!$C$4:$M$203,11,0),"")</f>
        <v/>
      </c>
      <c r="F4493" s="178"/>
      <c r="G4493" s="178"/>
      <c r="H4493" s="178"/>
      <c r="I4493" s="55" t="str">
        <f>IF(F4493="","",VLOOKUP(LEFT(F4493,5),'Technikai cellák'!B:C,2,0))</f>
        <v/>
      </c>
      <c r="J4493" s="55" t="str">
        <f>IF(F4493="","",VLOOKUP(I4493,'Technikai cellák'!$C$1:$D$12,2,0))</f>
        <v/>
      </c>
      <c r="K4493" s="179"/>
      <c r="L4493" s="67" t="str">
        <f t="shared" si="1348"/>
        <v/>
      </c>
      <c r="M4493" s="68">
        <f t="shared" si="1349"/>
        <v>0</v>
      </c>
      <c r="N4493" s="66">
        <f t="shared" si="1350"/>
        <v>0</v>
      </c>
      <c r="O4493" s="152"/>
      <c r="P4493" s="172">
        <f t="shared" si="1347"/>
        <v>0</v>
      </c>
      <c r="Q4493" s="69">
        <f t="shared" si="1351"/>
        <v>0</v>
      </c>
      <c r="R4493" s="62">
        <f t="shared" si="1352"/>
        <v>0</v>
      </c>
      <c r="S4493" s="153"/>
      <c r="T4493" s="118" t="str">
        <f t="shared" si="1353"/>
        <v/>
      </c>
      <c r="U4493" s="154"/>
      <c r="V4493" s="154"/>
      <c r="W4493" s="154"/>
      <c r="X4493" s="154"/>
      <c r="Y4493" s="154"/>
      <c r="Z4493" s="154"/>
      <c r="AA4493" s="154"/>
      <c r="AB4493" s="154"/>
      <c r="AC4493" s="154"/>
      <c r="AD4493" s="154"/>
      <c r="AE4493" s="154"/>
      <c r="AF4493" s="154"/>
      <c r="AG4493" s="63">
        <f t="shared" si="1354"/>
        <v>0</v>
      </c>
      <c r="AH4493" s="56">
        <f t="shared" si="1355"/>
        <v>0</v>
      </c>
      <c r="AI4493" s="56">
        <f t="shared" si="1356"/>
        <v>0</v>
      </c>
      <c r="AJ4493" s="56">
        <f t="shared" si="1357"/>
        <v>0</v>
      </c>
      <c r="AK4493" s="56">
        <f t="shared" si="1358"/>
        <v>0</v>
      </c>
      <c r="AL4493" s="56">
        <f t="shared" si="1359"/>
        <v>0</v>
      </c>
      <c r="AM4493" s="56">
        <f t="shared" si="1360"/>
        <v>0</v>
      </c>
      <c r="AN4493" s="56">
        <f t="shared" si="1361"/>
        <v>0</v>
      </c>
      <c r="AO4493" s="56">
        <f t="shared" si="1362"/>
        <v>0</v>
      </c>
      <c r="AP4493" s="56">
        <f t="shared" si="1363"/>
        <v>0</v>
      </c>
      <c r="AQ4493" s="56">
        <f t="shared" si="1364"/>
        <v>0</v>
      </c>
      <c r="AR4493" s="86">
        <f t="shared" si="1365"/>
        <v>0</v>
      </c>
    </row>
    <row r="4494" spans="1:44" x14ac:dyDescent="0.25">
      <c r="A4494" s="178"/>
      <c r="B4494" s="55" t="str">
        <f>_xlfn.IFNA(VLOOKUP(A4494,'Ajánlatkérő(k) adatai'!$B$4:$C$205,2,0),"")</f>
        <v/>
      </c>
      <c r="C4494" s="178"/>
      <c r="D4494" s="55" t="str">
        <f>_xlfn.IFNA(VLOOKUP(C4494,'Számlafizető(k) adatai'!$C$4:$D$203,2,0),"")</f>
        <v/>
      </c>
      <c r="E4494" s="55" t="str">
        <f>_xlfn.IFNA(VLOOKUP(C4494,'Számlafizető(k) adatai'!$C$4:$M$203,11,0),"")</f>
        <v/>
      </c>
      <c r="F4494" s="178"/>
      <c r="G4494" s="178"/>
      <c r="H4494" s="178"/>
      <c r="I4494" s="55" t="str">
        <f>IF(F4494="","",VLOOKUP(LEFT(F4494,5),'Technikai cellák'!B:C,2,0))</f>
        <v/>
      </c>
      <c r="J4494" s="55" t="str">
        <f>IF(F4494="","",VLOOKUP(I4494,'Technikai cellák'!$C$1:$D$12,2,0))</f>
        <v/>
      </c>
      <c r="K4494" s="179"/>
      <c r="L4494" s="67" t="str">
        <f t="shared" si="1348"/>
        <v/>
      </c>
      <c r="M4494" s="68">
        <f t="shared" si="1349"/>
        <v>0</v>
      </c>
      <c r="N4494" s="66">
        <f t="shared" si="1350"/>
        <v>0</v>
      </c>
      <c r="O4494" s="152"/>
      <c r="P4494" s="172">
        <f t="shared" si="1347"/>
        <v>0</v>
      </c>
      <c r="Q4494" s="69">
        <f t="shared" si="1351"/>
        <v>0</v>
      </c>
      <c r="R4494" s="62">
        <f t="shared" si="1352"/>
        <v>0</v>
      </c>
      <c r="S4494" s="153"/>
      <c r="T4494" s="118" t="str">
        <f t="shared" si="1353"/>
        <v/>
      </c>
      <c r="U4494" s="154"/>
      <c r="V4494" s="154"/>
      <c r="W4494" s="154"/>
      <c r="X4494" s="154"/>
      <c r="Y4494" s="154"/>
      <c r="Z4494" s="154"/>
      <c r="AA4494" s="154"/>
      <c r="AB4494" s="154"/>
      <c r="AC4494" s="154"/>
      <c r="AD4494" s="154"/>
      <c r="AE4494" s="154"/>
      <c r="AF4494" s="154"/>
      <c r="AG4494" s="63">
        <f t="shared" si="1354"/>
        <v>0</v>
      </c>
      <c r="AH4494" s="56">
        <f t="shared" si="1355"/>
        <v>0</v>
      </c>
      <c r="AI4494" s="56">
        <f t="shared" si="1356"/>
        <v>0</v>
      </c>
      <c r="AJ4494" s="56">
        <f t="shared" si="1357"/>
        <v>0</v>
      </c>
      <c r="AK4494" s="56">
        <f t="shared" si="1358"/>
        <v>0</v>
      </c>
      <c r="AL4494" s="56">
        <f t="shared" si="1359"/>
        <v>0</v>
      </c>
      <c r="AM4494" s="56">
        <f t="shared" si="1360"/>
        <v>0</v>
      </c>
      <c r="AN4494" s="56">
        <f t="shared" si="1361"/>
        <v>0</v>
      </c>
      <c r="AO4494" s="56">
        <f t="shared" si="1362"/>
        <v>0</v>
      </c>
      <c r="AP4494" s="56">
        <f t="shared" si="1363"/>
        <v>0</v>
      </c>
      <c r="AQ4494" s="56">
        <f t="shared" si="1364"/>
        <v>0</v>
      </c>
      <c r="AR4494" s="86">
        <f t="shared" si="1365"/>
        <v>0</v>
      </c>
    </row>
    <row r="4495" spans="1:44" x14ac:dyDescent="0.25">
      <c r="A4495" s="178"/>
      <c r="B4495" s="55" t="str">
        <f>_xlfn.IFNA(VLOOKUP(A4495,'Ajánlatkérő(k) adatai'!$B$4:$C$205,2,0),"")</f>
        <v/>
      </c>
      <c r="C4495" s="178"/>
      <c r="D4495" s="55" t="str">
        <f>_xlfn.IFNA(VLOOKUP(C4495,'Számlafizető(k) adatai'!$C$4:$D$203,2,0),"")</f>
        <v/>
      </c>
      <c r="E4495" s="55" t="str">
        <f>_xlfn.IFNA(VLOOKUP(C4495,'Számlafizető(k) adatai'!$C$4:$M$203,11,0),"")</f>
        <v/>
      </c>
      <c r="F4495" s="178"/>
      <c r="G4495" s="178"/>
      <c r="H4495" s="178"/>
      <c r="I4495" s="55" t="str">
        <f>IF(F4495="","",VLOOKUP(LEFT(F4495,5),'Technikai cellák'!B:C,2,0))</f>
        <v/>
      </c>
      <c r="J4495" s="55" t="str">
        <f>IF(F4495="","",VLOOKUP(I4495,'Technikai cellák'!$C$1:$D$12,2,0))</f>
        <v/>
      </c>
      <c r="K4495" s="179"/>
      <c r="L4495" s="67" t="str">
        <f t="shared" si="1348"/>
        <v/>
      </c>
      <c r="M4495" s="68">
        <f t="shared" si="1349"/>
        <v>0</v>
      </c>
      <c r="N4495" s="66">
        <f t="shared" si="1350"/>
        <v>0</v>
      </c>
      <c r="O4495" s="152"/>
      <c r="P4495" s="172">
        <f t="shared" si="1347"/>
        <v>0</v>
      </c>
      <c r="Q4495" s="69">
        <f t="shared" si="1351"/>
        <v>0</v>
      </c>
      <c r="R4495" s="62">
        <f t="shared" si="1352"/>
        <v>0</v>
      </c>
      <c r="S4495" s="153"/>
      <c r="T4495" s="118" t="str">
        <f t="shared" si="1353"/>
        <v/>
      </c>
      <c r="U4495" s="154"/>
      <c r="V4495" s="154"/>
      <c r="W4495" s="154"/>
      <c r="X4495" s="154"/>
      <c r="Y4495" s="154"/>
      <c r="Z4495" s="154"/>
      <c r="AA4495" s="154"/>
      <c r="AB4495" s="154"/>
      <c r="AC4495" s="154"/>
      <c r="AD4495" s="154"/>
      <c r="AE4495" s="154"/>
      <c r="AF4495" s="154"/>
      <c r="AG4495" s="63">
        <f t="shared" si="1354"/>
        <v>0</v>
      </c>
      <c r="AH4495" s="56">
        <f t="shared" si="1355"/>
        <v>0</v>
      </c>
      <c r="AI4495" s="56">
        <f t="shared" si="1356"/>
        <v>0</v>
      </c>
      <c r="AJ4495" s="56">
        <f t="shared" si="1357"/>
        <v>0</v>
      </c>
      <c r="AK4495" s="56">
        <f t="shared" si="1358"/>
        <v>0</v>
      </c>
      <c r="AL4495" s="56">
        <f t="shared" si="1359"/>
        <v>0</v>
      </c>
      <c r="AM4495" s="56">
        <f t="shared" si="1360"/>
        <v>0</v>
      </c>
      <c r="AN4495" s="56">
        <f t="shared" si="1361"/>
        <v>0</v>
      </c>
      <c r="AO4495" s="56">
        <f t="shared" si="1362"/>
        <v>0</v>
      </c>
      <c r="AP4495" s="56">
        <f t="shared" si="1363"/>
        <v>0</v>
      </c>
      <c r="AQ4495" s="56">
        <f t="shared" si="1364"/>
        <v>0</v>
      </c>
      <c r="AR4495" s="86">
        <f t="shared" si="1365"/>
        <v>0</v>
      </c>
    </row>
    <row r="4496" spans="1:44" x14ac:dyDescent="0.25">
      <c r="A4496" s="178"/>
      <c r="B4496" s="55" t="str">
        <f>_xlfn.IFNA(VLOOKUP(A4496,'Ajánlatkérő(k) adatai'!$B$4:$C$205,2,0),"")</f>
        <v/>
      </c>
      <c r="C4496" s="178"/>
      <c r="D4496" s="55" t="str">
        <f>_xlfn.IFNA(VLOOKUP(C4496,'Számlafizető(k) adatai'!$C$4:$D$203,2,0),"")</f>
        <v/>
      </c>
      <c r="E4496" s="55" t="str">
        <f>_xlfn.IFNA(VLOOKUP(C4496,'Számlafizető(k) adatai'!$C$4:$M$203,11,0),"")</f>
        <v/>
      </c>
      <c r="F4496" s="178"/>
      <c r="G4496" s="178"/>
      <c r="H4496" s="178"/>
      <c r="I4496" s="55" t="str">
        <f>IF(F4496="","",VLOOKUP(LEFT(F4496,5),'Technikai cellák'!B:C,2,0))</f>
        <v/>
      </c>
      <c r="J4496" s="55" t="str">
        <f>IF(F4496="","",VLOOKUP(I4496,'Technikai cellák'!$C$1:$D$12,2,0))</f>
        <v/>
      </c>
      <c r="K4496" s="179"/>
      <c r="L4496" s="67" t="str">
        <f t="shared" si="1348"/>
        <v/>
      </c>
      <c r="M4496" s="68">
        <f t="shared" si="1349"/>
        <v>0</v>
      </c>
      <c r="N4496" s="66">
        <f t="shared" si="1350"/>
        <v>0</v>
      </c>
      <c r="O4496" s="152"/>
      <c r="P4496" s="172">
        <f t="shared" ref="P4496:P4559" si="1366">ROUND((IF(K4496&lt;100,0,K4496*$C$7)/$C$8),0)</f>
        <v>0</v>
      </c>
      <c r="Q4496" s="69">
        <f t="shared" si="1351"/>
        <v>0</v>
      </c>
      <c r="R4496" s="62">
        <f t="shared" si="1352"/>
        <v>0</v>
      </c>
      <c r="S4496" s="153"/>
      <c r="T4496" s="118" t="str">
        <f t="shared" si="1353"/>
        <v/>
      </c>
      <c r="U4496" s="154"/>
      <c r="V4496" s="154"/>
      <c r="W4496" s="154"/>
      <c r="X4496" s="154"/>
      <c r="Y4496" s="154"/>
      <c r="Z4496" s="154"/>
      <c r="AA4496" s="154"/>
      <c r="AB4496" s="154"/>
      <c r="AC4496" s="154"/>
      <c r="AD4496" s="154"/>
      <c r="AE4496" s="154"/>
      <c r="AF4496" s="154"/>
      <c r="AG4496" s="63">
        <f t="shared" si="1354"/>
        <v>0</v>
      </c>
      <c r="AH4496" s="56">
        <f t="shared" si="1355"/>
        <v>0</v>
      </c>
      <c r="AI4496" s="56">
        <f t="shared" si="1356"/>
        <v>0</v>
      </c>
      <c r="AJ4496" s="56">
        <f t="shared" si="1357"/>
        <v>0</v>
      </c>
      <c r="AK4496" s="56">
        <f t="shared" si="1358"/>
        <v>0</v>
      </c>
      <c r="AL4496" s="56">
        <f t="shared" si="1359"/>
        <v>0</v>
      </c>
      <c r="AM4496" s="56">
        <f t="shared" si="1360"/>
        <v>0</v>
      </c>
      <c r="AN4496" s="56">
        <f t="shared" si="1361"/>
        <v>0</v>
      </c>
      <c r="AO4496" s="56">
        <f t="shared" si="1362"/>
        <v>0</v>
      </c>
      <c r="AP4496" s="56">
        <f t="shared" si="1363"/>
        <v>0</v>
      </c>
      <c r="AQ4496" s="56">
        <f t="shared" si="1364"/>
        <v>0</v>
      </c>
      <c r="AR4496" s="86">
        <f t="shared" si="1365"/>
        <v>0</v>
      </c>
    </row>
    <row r="4497" spans="1:44" x14ac:dyDescent="0.25">
      <c r="A4497" s="178"/>
      <c r="B4497" s="55" t="str">
        <f>_xlfn.IFNA(VLOOKUP(A4497,'Ajánlatkérő(k) adatai'!$B$4:$C$205,2,0),"")</f>
        <v/>
      </c>
      <c r="C4497" s="178"/>
      <c r="D4497" s="55" t="str">
        <f>_xlfn.IFNA(VLOOKUP(C4497,'Számlafizető(k) adatai'!$C$4:$D$203,2,0),"")</f>
        <v/>
      </c>
      <c r="E4497" s="55" t="str">
        <f>_xlfn.IFNA(VLOOKUP(C4497,'Számlafizető(k) adatai'!$C$4:$M$203,11,0),"")</f>
        <v/>
      </c>
      <c r="F4497" s="178"/>
      <c r="G4497" s="178"/>
      <c r="H4497" s="178"/>
      <c r="I4497" s="55" t="str">
        <f>IF(F4497="","",VLOOKUP(LEFT(F4497,5),'Technikai cellák'!B:C,2,0))</f>
        <v/>
      </c>
      <c r="J4497" s="55" t="str">
        <f>IF(F4497="","",VLOOKUP(I4497,'Technikai cellák'!$C$1:$D$12,2,0))</f>
        <v/>
      </c>
      <c r="K4497" s="179"/>
      <c r="L4497" s="67" t="str">
        <f t="shared" si="1348"/>
        <v/>
      </c>
      <c r="M4497" s="68">
        <f t="shared" si="1349"/>
        <v>0</v>
      </c>
      <c r="N4497" s="66">
        <f t="shared" si="1350"/>
        <v>0</v>
      </c>
      <c r="O4497" s="152"/>
      <c r="P4497" s="172">
        <f t="shared" si="1366"/>
        <v>0</v>
      </c>
      <c r="Q4497" s="69">
        <f t="shared" si="1351"/>
        <v>0</v>
      </c>
      <c r="R4497" s="62">
        <f t="shared" si="1352"/>
        <v>0</v>
      </c>
      <c r="S4497" s="153"/>
      <c r="T4497" s="118" t="str">
        <f t="shared" si="1353"/>
        <v/>
      </c>
      <c r="U4497" s="154"/>
      <c r="V4497" s="154"/>
      <c r="W4497" s="154"/>
      <c r="X4497" s="154"/>
      <c r="Y4497" s="154"/>
      <c r="Z4497" s="154"/>
      <c r="AA4497" s="154"/>
      <c r="AB4497" s="154"/>
      <c r="AC4497" s="154"/>
      <c r="AD4497" s="154"/>
      <c r="AE4497" s="154"/>
      <c r="AF4497" s="154"/>
      <c r="AG4497" s="63">
        <f t="shared" si="1354"/>
        <v>0</v>
      </c>
      <c r="AH4497" s="56">
        <f t="shared" si="1355"/>
        <v>0</v>
      </c>
      <c r="AI4497" s="56">
        <f t="shared" si="1356"/>
        <v>0</v>
      </c>
      <c r="AJ4497" s="56">
        <f t="shared" si="1357"/>
        <v>0</v>
      </c>
      <c r="AK4497" s="56">
        <f t="shared" si="1358"/>
        <v>0</v>
      </c>
      <c r="AL4497" s="56">
        <f t="shared" si="1359"/>
        <v>0</v>
      </c>
      <c r="AM4497" s="56">
        <f t="shared" si="1360"/>
        <v>0</v>
      </c>
      <c r="AN4497" s="56">
        <f t="shared" si="1361"/>
        <v>0</v>
      </c>
      <c r="AO4497" s="56">
        <f t="shared" si="1362"/>
        <v>0</v>
      </c>
      <c r="AP4497" s="56">
        <f t="shared" si="1363"/>
        <v>0</v>
      </c>
      <c r="AQ4497" s="56">
        <f t="shared" si="1364"/>
        <v>0</v>
      </c>
      <c r="AR4497" s="86">
        <f t="shared" si="1365"/>
        <v>0</v>
      </c>
    </row>
    <row r="4498" spans="1:44" x14ac:dyDescent="0.25">
      <c r="A4498" s="178"/>
      <c r="B4498" s="55" t="str">
        <f>_xlfn.IFNA(VLOOKUP(A4498,'Ajánlatkérő(k) adatai'!$B$4:$C$205,2,0),"")</f>
        <v/>
      </c>
      <c r="C4498" s="178"/>
      <c r="D4498" s="55" t="str">
        <f>_xlfn.IFNA(VLOOKUP(C4498,'Számlafizető(k) adatai'!$C$4:$D$203,2,0),"")</f>
        <v/>
      </c>
      <c r="E4498" s="55" t="str">
        <f>_xlfn.IFNA(VLOOKUP(C4498,'Számlafizető(k) adatai'!$C$4:$M$203,11,0),"")</f>
        <v/>
      </c>
      <c r="F4498" s="178"/>
      <c r="G4498" s="178"/>
      <c r="H4498" s="178"/>
      <c r="I4498" s="55" t="str">
        <f>IF(F4498="","",VLOOKUP(LEFT(F4498,5),'Technikai cellák'!B:C,2,0))</f>
        <v/>
      </c>
      <c r="J4498" s="55" t="str">
        <f>IF(F4498="","",VLOOKUP(I4498,'Technikai cellák'!$C$1:$D$12,2,0))</f>
        <v/>
      </c>
      <c r="K4498" s="179"/>
      <c r="L4498" s="67" t="str">
        <f t="shared" si="1348"/>
        <v/>
      </c>
      <c r="M4498" s="68">
        <f t="shared" si="1349"/>
        <v>0</v>
      </c>
      <c r="N4498" s="66">
        <f t="shared" si="1350"/>
        <v>0</v>
      </c>
      <c r="O4498" s="152"/>
      <c r="P4498" s="172">
        <f t="shared" si="1366"/>
        <v>0</v>
      </c>
      <c r="Q4498" s="69">
        <f t="shared" si="1351"/>
        <v>0</v>
      </c>
      <c r="R4498" s="62">
        <f t="shared" si="1352"/>
        <v>0</v>
      </c>
      <c r="S4498" s="153"/>
      <c r="T4498" s="118" t="str">
        <f t="shared" si="1353"/>
        <v/>
      </c>
      <c r="U4498" s="154"/>
      <c r="V4498" s="154"/>
      <c r="W4498" s="154"/>
      <c r="X4498" s="154"/>
      <c r="Y4498" s="154"/>
      <c r="Z4498" s="154"/>
      <c r="AA4498" s="154"/>
      <c r="AB4498" s="154"/>
      <c r="AC4498" s="154"/>
      <c r="AD4498" s="154"/>
      <c r="AE4498" s="154"/>
      <c r="AF4498" s="154"/>
      <c r="AG4498" s="63">
        <f t="shared" si="1354"/>
        <v>0</v>
      </c>
      <c r="AH4498" s="56">
        <f t="shared" si="1355"/>
        <v>0</v>
      </c>
      <c r="AI4498" s="56">
        <f t="shared" si="1356"/>
        <v>0</v>
      </c>
      <c r="AJ4498" s="56">
        <f t="shared" si="1357"/>
        <v>0</v>
      </c>
      <c r="AK4498" s="56">
        <f t="shared" si="1358"/>
        <v>0</v>
      </c>
      <c r="AL4498" s="56">
        <f t="shared" si="1359"/>
        <v>0</v>
      </c>
      <c r="AM4498" s="56">
        <f t="shared" si="1360"/>
        <v>0</v>
      </c>
      <c r="AN4498" s="56">
        <f t="shared" si="1361"/>
        <v>0</v>
      </c>
      <c r="AO4498" s="56">
        <f t="shared" si="1362"/>
        <v>0</v>
      </c>
      <c r="AP4498" s="56">
        <f t="shared" si="1363"/>
        <v>0</v>
      </c>
      <c r="AQ4498" s="56">
        <f t="shared" si="1364"/>
        <v>0</v>
      </c>
      <c r="AR4498" s="86">
        <f t="shared" si="1365"/>
        <v>0</v>
      </c>
    </row>
    <row r="4499" spans="1:44" x14ac:dyDescent="0.25">
      <c r="A4499" s="178"/>
      <c r="B4499" s="55" t="str">
        <f>_xlfn.IFNA(VLOOKUP(A4499,'Ajánlatkérő(k) adatai'!$B$4:$C$205,2,0),"")</f>
        <v/>
      </c>
      <c r="C4499" s="178"/>
      <c r="D4499" s="55" t="str">
        <f>_xlfn.IFNA(VLOOKUP(C4499,'Számlafizető(k) adatai'!$C$4:$D$203,2,0),"")</f>
        <v/>
      </c>
      <c r="E4499" s="55" t="str">
        <f>_xlfn.IFNA(VLOOKUP(C4499,'Számlafizető(k) adatai'!$C$4:$M$203,11,0),"")</f>
        <v/>
      </c>
      <c r="F4499" s="178"/>
      <c r="G4499" s="178"/>
      <c r="H4499" s="178"/>
      <c r="I4499" s="55" t="str">
        <f>IF(F4499="","",VLOOKUP(LEFT(F4499,5),'Technikai cellák'!B:C,2,0))</f>
        <v/>
      </c>
      <c r="J4499" s="55" t="str">
        <f>IF(F4499="","",VLOOKUP(I4499,'Technikai cellák'!$C$1:$D$12,2,0))</f>
        <v/>
      </c>
      <c r="K4499" s="179"/>
      <c r="L4499" s="67" t="str">
        <f t="shared" si="1348"/>
        <v/>
      </c>
      <c r="M4499" s="68">
        <f t="shared" si="1349"/>
        <v>0</v>
      </c>
      <c r="N4499" s="66">
        <f t="shared" si="1350"/>
        <v>0</v>
      </c>
      <c r="O4499" s="152"/>
      <c r="P4499" s="172">
        <f t="shared" si="1366"/>
        <v>0</v>
      </c>
      <c r="Q4499" s="69">
        <f t="shared" si="1351"/>
        <v>0</v>
      </c>
      <c r="R4499" s="62">
        <f t="shared" si="1352"/>
        <v>0</v>
      </c>
      <c r="S4499" s="153"/>
      <c r="T4499" s="118" t="str">
        <f t="shared" si="1353"/>
        <v/>
      </c>
      <c r="U4499" s="154"/>
      <c r="V4499" s="154"/>
      <c r="W4499" s="154"/>
      <c r="X4499" s="154"/>
      <c r="Y4499" s="154"/>
      <c r="Z4499" s="154"/>
      <c r="AA4499" s="154"/>
      <c r="AB4499" s="154"/>
      <c r="AC4499" s="154"/>
      <c r="AD4499" s="154"/>
      <c r="AE4499" s="154"/>
      <c r="AF4499" s="154"/>
      <c r="AG4499" s="63">
        <f t="shared" si="1354"/>
        <v>0</v>
      </c>
      <c r="AH4499" s="56">
        <f t="shared" si="1355"/>
        <v>0</v>
      </c>
      <c r="AI4499" s="56">
        <f t="shared" si="1356"/>
        <v>0</v>
      </c>
      <c r="AJ4499" s="56">
        <f t="shared" si="1357"/>
        <v>0</v>
      </c>
      <c r="AK4499" s="56">
        <f t="shared" si="1358"/>
        <v>0</v>
      </c>
      <c r="AL4499" s="56">
        <f t="shared" si="1359"/>
        <v>0</v>
      </c>
      <c r="AM4499" s="56">
        <f t="shared" si="1360"/>
        <v>0</v>
      </c>
      <c r="AN4499" s="56">
        <f t="shared" si="1361"/>
        <v>0</v>
      </c>
      <c r="AO4499" s="56">
        <f t="shared" si="1362"/>
        <v>0</v>
      </c>
      <c r="AP4499" s="56">
        <f t="shared" si="1363"/>
        <v>0</v>
      </c>
      <c r="AQ4499" s="56">
        <f t="shared" si="1364"/>
        <v>0</v>
      </c>
      <c r="AR4499" s="86">
        <f t="shared" si="1365"/>
        <v>0</v>
      </c>
    </row>
    <row r="4500" spans="1:44" x14ac:dyDescent="0.25">
      <c r="A4500" s="178"/>
      <c r="B4500" s="55" t="str">
        <f>_xlfn.IFNA(VLOOKUP(A4500,'Ajánlatkérő(k) adatai'!$B$4:$C$205,2,0),"")</f>
        <v/>
      </c>
      <c r="C4500" s="178"/>
      <c r="D4500" s="55" t="str">
        <f>_xlfn.IFNA(VLOOKUP(C4500,'Számlafizető(k) adatai'!$C$4:$D$203,2,0),"")</f>
        <v/>
      </c>
      <c r="E4500" s="55" t="str">
        <f>_xlfn.IFNA(VLOOKUP(C4500,'Számlafizető(k) adatai'!$C$4:$M$203,11,0),"")</f>
        <v/>
      </c>
      <c r="F4500" s="178"/>
      <c r="G4500" s="178"/>
      <c r="H4500" s="178"/>
      <c r="I4500" s="55" t="str">
        <f>IF(F4500="","",VLOOKUP(LEFT(F4500,5),'Technikai cellák'!B:C,2,0))</f>
        <v/>
      </c>
      <c r="J4500" s="55" t="str">
        <f>IF(F4500="","",VLOOKUP(I4500,'Technikai cellák'!$C$1:$D$12,2,0))</f>
        <v/>
      </c>
      <c r="K4500" s="179"/>
      <c r="L4500" s="67" t="str">
        <f t="shared" si="1348"/>
        <v/>
      </c>
      <c r="M4500" s="68">
        <f t="shared" si="1349"/>
        <v>0</v>
      </c>
      <c r="N4500" s="66">
        <f t="shared" si="1350"/>
        <v>0</v>
      </c>
      <c r="O4500" s="152"/>
      <c r="P4500" s="172">
        <f t="shared" si="1366"/>
        <v>0</v>
      </c>
      <c r="Q4500" s="69">
        <f t="shared" si="1351"/>
        <v>0</v>
      </c>
      <c r="R4500" s="62">
        <f t="shared" si="1352"/>
        <v>0</v>
      </c>
      <c r="S4500" s="153"/>
      <c r="T4500" s="118" t="str">
        <f t="shared" si="1353"/>
        <v/>
      </c>
      <c r="U4500" s="154"/>
      <c r="V4500" s="154"/>
      <c r="W4500" s="154"/>
      <c r="X4500" s="154"/>
      <c r="Y4500" s="154"/>
      <c r="Z4500" s="154"/>
      <c r="AA4500" s="154"/>
      <c r="AB4500" s="154"/>
      <c r="AC4500" s="154"/>
      <c r="AD4500" s="154"/>
      <c r="AE4500" s="154"/>
      <c r="AF4500" s="154"/>
      <c r="AG4500" s="63">
        <f t="shared" si="1354"/>
        <v>0</v>
      </c>
      <c r="AH4500" s="56">
        <f t="shared" si="1355"/>
        <v>0</v>
      </c>
      <c r="AI4500" s="56">
        <f t="shared" si="1356"/>
        <v>0</v>
      </c>
      <c r="AJ4500" s="56">
        <f t="shared" si="1357"/>
        <v>0</v>
      </c>
      <c r="AK4500" s="56">
        <f t="shared" si="1358"/>
        <v>0</v>
      </c>
      <c r="AL4500" s="56">
        <f t="shared" si="1359"/>
        <v>0</v>
      </c>
      <c r="AM4500" s="56">
        <f t="shared" si="1360"/>
        <v>0</v>
      </c>
      <c r="AN4500" s="56">
        <f t="shared" si="1361"/>
        <v>0</v>
      </c>
      <c r="AO4500" s="56">
        <f t="shared" si="1362"/>
        <v>0</v>
      </c>
      <c r="AP4500" s="56">
        <f t="shared" si="1363"/>
        <v>0</v>
      </c>
      <c r="AQ4500" s="56">
        <f t="shared" si="1364"/>
        <v>0</v>
      </c>
      <c r="AR4500" s="86">
        <f t="shared" si="1365"/>
        <v>0</v>
      </c>
    </row>
    <row r="4501" spans="1:44" x14ac:dyDescent="0.25">
      <c r="A4501" s="178"/>
      <c r="B4501" s="55" t="str">
        <f>_xlfn.IFNA(VLOOKUP(A4501,'Ajánlatkérő(k) adatai'!$B$4:$C$205,2,0),"")</f>
        <v/>
      </c>
      <c r="C4501" s="178"/>
      <c r="D4501" s="55" t="str">
        <f>_xlfn.IFNA(VLOOKUP(C4501,'Számlafizető(k) adatai'!$C$4:$D$203,2,0),"")</f>
        <v/>
      </c>
      <c r="E4501" s="55" t="str">
        <f>_xlfn.IFNA(VLOOKUP(C4501,'Számlafizető(k) adatai'!$C$4:$M$203,11,0),"")</f>
        <v/>
      </c>
      <c r="F4501" s="178"/>
      <c r="G4501" s="178"/>
      <c r="H4501" s="178"/>
      <c r="I4501" s="55" t="str">
        <f>IF(F4501="","",VLOOKUP(LEFT(F4501,5),'Technikai cellák'!B:C,2,0))</f>
        <v/>
      </c>
      <c r="J4501" s="55" t="str">
        <f>IF(F4501="","",VLOOKUP(I4501,'Technikai cellák'!$C$1:$D$12,2,0))</f>
        <v/>
      </c>
      <c r="K4501" s="179"/>
      <c r="L4501" s="67" t="str">
        <f t="shared" ref="L4501:L4564" si="1367">IF(K4501="","",IF(K4501&lt;20,"20 alatti",IF(K4501&lt;100,"20-99",IF(K4501&lt;500,"100-500","500-"))))</f>
        <v/>
      </c>
      <c r="M4501" s="68">
        <f t="shared" ref="M4501:M4564" si="1368">ROUND(IF(L4501="20 alatti",K4501*1,0),0)</f>
        <v>0</v>
      </c>
      <c r="N4501" s="66">
        <f t="shared" ref="N4501:N4564" si="1369">ROUND(IF(L4501="20-99",K4501*10.5,0),0)</f>
        <v>0</v>
      </c>
      <c r="O4501" s="152"/>
      <c r="P4501" s="172">
        <f t="shared" si="1366"/>
        <v>0</v>
      </c>
      <c r="Q4501" s="69">
        <f t="shared" ref="Q4501:Q4564" si="1370">ROUND(R4501*$F$10,0)</f>
        <v>0</v>
      </c>
      <c r="R4501" s="62">
        <f t="shared" ref="R4501:R4564" si="1371">SUM(AG4501:AR4501)</f>
        <v>0</v>
      </c>
      <c r="S4501" s="153"/>
      <c r="T4501" s="118" t="str">
        <f t="shared" ref="T4501:T4564" si="1372">IF(S4501="","",IF((DAYS360(S4501,$C$4,TRUE))/30&lt;0,"",(DAYS360(S4501,$C$4,))/30))</f>
        <v/>
      </c>
      <c r="U4501" s="154"/>
      <c r="V4501" s="154"/>
      <c r="W4501" s="154"/>
      <c r="X4501" s="154"/>
      <c r="Y4501" s="154"/>
      <c r="Z4501" s="154"/>
      <c r="AA4501" s="154"/>
      <c r="AB4501" s="154"/>
      <c r="AC4501" s="154"/>
      <c r="AD4501" s="154"/>
      <c r="AE4501" s="154"/>
      <c r="AF4501" s="154"/>
      <c r="AG4501" s="63">
        <f t="shared" ref="AG4501:AG4564" si="1373">ROUND((U4501*$C$7)/$C$8,0)</f>
        <v>0</v>
      </c>
      <c r="AH4501" s="56">
        <f t="shared" ref="AH4501:AH4564" si="1374">ROUND((V4501*$C$7)/$C$8,0)</f>
        <v>0</v>
      </c>
      <c r="AI4501" s="56">
        <f t="shared" ref="AI4501:AI4564" si="1375">ROUND((W4501*$C$7)/$C$8,0)</f>
        <v>0</v>
      </c>
      <c r="AJ4501" s="56">
        <f t="shared" ref="AJ4501:AJ4564" si="1376">ROUND((X4501*$C$7)/$C$8,0)</f>
        <v>0</v>
      </c>
      <c r="AK4501" s="56">
        <f t="shared" ref="AK4501:AK4564" si="1377">ROUND((Y4501*$C$7)/$C$8,0)</f>
        <v>0</v>
      </c>
      <c r="AL4501" s="56">
        <f t="shared" ref="AL4501:AL4564" si="1378">ROUND((Z4501*$C$7)/$C$8,0)</f>
        <v>0</v>
      </c>
      <c r="AM4501" s="56">
        <f t="shared" ref="AM4501:AM4564" si="1379">ROUND((AA4501*$C$7)/$C$8,0)</f>
        <v>0</v>
      </c>
      <c r="AN4501" s="56">
        <f t="shared" ref="AN4501:AN4564" si="1380">ROUND((AB4501*$C$7)/$C$8,0)</f>
        <v>0</v>
      </c>
      <c r="AO4501" s="56">
        <f t="shared" ref="AO4501:AO4564" si="1381">ROUND((AC4501*$C$7)/$C$8,0)</f>
        <v>0</v>
      </c>
      <c r="AP4501" s="56">
        <f t="shared" ref="AP4501:AP4564" si="1382">ROUND((AD4501*$C$7)/$C$8,0)</f>
        <v>0</v>
      </c>
      <c r="AQ4501" s="56">
        <f t="shared" ref="AQ4501:AQ4564" si="1383">ROUND((AE4501*$C$7)/$C$8,0)</f>
        <v>0</v>
      </c>
      <c r="AR4501" s="86">
        <f t="shared" ref="AR4501:AR4564" si="1384">ROUND((AF4501*$C$7)/$C$8,0)</f>
        <v>0</v>
      </c>
    </row>
    <row r="4502" spans="1:44" x14ac:dyDescent="0.25">
      <c r="A4502" s="178"/>
      <c r="B4502" s="55" t="str">
        <f>_xlfn.IFNA(VLOOKUP(A4502,'Ajánlatkérő(k) adatai'!$B$4:$C$205,2,0),"")</f>
        <v/>
      </c>
      <c r="C4502" s="178"/>
      <c r="D4502" s="55" t="str">
        <f>_xlfn.IFNA(VLOOKUP(C4502,'Számlafizető(k) adatai'!$C$4:$D$203,2,0),"")</f>
        <v/>
      </c>
      <c r="E4502" s="55" t="str">
        <f>_xlfn.IFNA(VLOOKUP(C4502,'Számlafizető(k) adatai'!$C$4:$M$203,11,0),"")</f>
        <v/>
      </c>
      <c r="F4502" s="178"/>
      <c r="G4502" s="178"/>
      <c r="H4502" s="178"/>
      <c r="I4502" s="55" t="str">
        <f>IF(F4502="","",VLOOKUP(LEFT(F4502,5),'Technikai cellák'!B:C,2,0))</f>
        <v/>
      </c>
      <c r="J4502" s="55" t="str">
        <f>IF(F4502="","",VLOOKUP(I4502,'Technikai cellák'!$C$1:$D$12,2,0))</f>
        <v/>
      </c>
      <c r="K4502" s="179"/>
      <c r="L4502" s="67" t="str">
        <f t="shared" si="1367"/>
        <v/>
      </c>
      <c r="M4502" s="68">
        <f t="shared" si="1368"/>
        <v>0</v>
      </c>
      <c r="N4502" s="66">
        <f t="shared" si="1369"/>
        <v>0</v>
      </c>
      <c r="O4502" s="152"/>
      <c r="P4502" s="172">
        <f t="shared" si="1366"/>
        <v>0</v>
      </c>
      <c r="Q4502" s="69">
        <f t="shared" si="1370"/>
        <v>0</v>
      </c>
      <c r="R4502" s="62">
        <f t="shared" si="1371"/>
        <v>0</v>
      </c>
      <c r="S4502" s="153"/>
      <c r="T4502" s="118" t="str">
        <f t="shared" si="1372"/>
        <v/>
      </c>
      <c r="U4502" s="154"/>
      <c r="V4502" s="154"/>
      <c r="W4502" s="154"/>
      <c r="X4502" s="154"/>
      <c r="Y4502" s="154"/>
      <c r="Z4502" s="154"/>
      <c r="AA4502" s="154"/>
      <c r="AB4502" s="154"/>
      <c r="AC4502" s="154"/>
      <c r="AD4502" s="154"/>
      <c r="AE4502" s="154"/>
      <c r="AF4502" s="154"/>
      <c r="AG4502" s="63">
        <f t="shared" si="1373"/>
        <v>0</v>
      </c>
      <c r="AH4502" s="56">
        <f t="shared" si="1374"/>
        <v>0</v>
      </c>
      <c r="AI4502" s="56">
        <f t="shared" si="1375"/>
        <v>0</v>
      </c>
      <c r="AJ4502" s="56">
        <f t="shared" si="1376"/>
        <v>0</v>
      </c>
      <c r="AK4502" s="56">
        <f t="shared" si="1377"/>
        <v>0</v>
      </c>
      <c r="AL4502" s="56">
        <f t="shared" si="1378"/>
        <v>0</v>
      </c>
      <c r="AM4502" s="56">
        <f t="shared" si="1379"/>
        <v>0</v>
      </c>
      <c r="AN4502" s="56">
        <f t="shared" si="1380"/>
        <v>0</v>
      </c>
      <c r="AO4502" s="56">
        <f t="shared" si="1381"/>
        <v>0</v>
      </c>
      <c r="AP4502" s="56">
        <f t="shared" si="1382"/>
        <v>0</v>
      </c>
      <c r="AQ4502" s="56">
        <f t="shared" si="1383"/>
        <v>0</v>
      </c>
      <c r="AR4502" s="86">
        <f t="shared" si="1384"/>
        <v>0</v>
      </c>
    </row>
    <row r="4503" spans="1:44" x14ac:dyDescent="0.25">
      <c r="A4503" s="178"/>
      <c r="B4503" s="55" t="str">
        <f>_xlfn.IFNA(VLOOKUP(A4503,'Ajánlatkérő(k) adatai'!$B$4:$C$205,2,0),"")</f>
        <v/>
      </c>
      <c r="C4503" s="178"/>
      <c r="D4503" s="55" t="str">
        <f>_xlfn.IFNA(VLOOKUP(C4503,'Számlafizető(k) adatai'!$C$4:$D$203,2,0),"")</f>
        <v/>
      </c>
      <c r="E4503" s="55" t="str">
        <f>_xlfn.IFNA(VLOOKUP(C4503,'Számlafizető(k) adatai'!$C$4:$M$203,11,0),"")</f>
        <v/>
      </c>
      <c r="F4503" s="178"/>
      <c r="G4503" s="178"/>
      <c r="H4503" s="178"/>
      <c r="I4503" s="55" t="str">
        <f>IF(F4503="","",VLOOKUP(LEFT(F4503,5),'Technikai cellák'!B:C,2,0))</f>
        <v/>
      </c>
      <c r="J4503" s="55" t="str">
        <f>IF(F4503="","",VLOOKUP(I4503,'Technikai cellák'!$C$1:$D$12,2,0))</f>
        <v/>
      </c>
      <c r="K4503" s="179"/>
      <c r="L4503" s="67" t="str">
        <f t="shared" si="1367"/>
        <v/>
      </c>
      <c r="M4503" s="68">
        <f t="shared" si="1368"/>
        <v>0</v>
      </c>
      <c r="N4503" s="66">
        <f t="shared" si="1369"/>
        <v>0</v>
      </c>
      <c r="O4503" s="152"/>
      <c r="P4503" s="172">
        <f t="shared" si="1366"/>
        <v>0</v>
      </c>
      <c r="Q4503" s="69">
        <f t="shared" si="1370"/>
        <v>0</v>
      </c>
      <c r="R4503" s="62">
        <f t="shared" si="1371"/>
        <v>0</v>
      </c>
      <c r="S4503" s="153"/>
      <c r="T4503" s="118" t="str">
        <f t="shared" si="1372"/>
        <v/>
      </c>
      <c r="U4503" s="154"/>
      <c r="V4503" s="154"/>
      <c r="W4503" s="154"/>
      <c r="X4503" s="154"/>
      <c r="Y4503" s="154"/>
      <c r="Z4503" s="154"/>
      <c r="AA4503" s="154"/>
      <c r="AB4503" s="154"/>
      <c r="AC4503" s="154"/>
      <c r="AD4503" s="154"/>
      <c r="AE4503" s="154"/>
      <c r="AF4503" s="154"/>
      <c r="AG4503" s="63">
        <f t="shared" si="1373"/>
        <v>0</v>
      </c>
      <c r="AH4503" s="56">
        <f t="shared" si="1374"/>
        <v>0</v>
      </c>
      <c r="AI4503" s="56">
        <f t="shared" si="1375"/>
        <v>0</v>
      </c>
      <c r="AJ4503" s="56">
        <f t="shared" si="1376"/>
        <v>0</v>
      </c>
      <c r="AK4503" s="56">
        <f t="shared" si="1377"/>
        <v>0</v>
      </c>
      <c r="AL4503" s="56">
        <f t="shared" si="1378"/>
        <v>0</v>
      </c>
      <c r="AM4503" s="56">
        <f t="shared" si="1379"/>
        <v>0</v>
      </c>
      <c r="AN4503" s="56">
        <f t="shared" si="1380"/>
        <v>0</v>
      </c>
      <c r="AO4503" s="56">
        <f t="shared" si="1381"/>
        <v>0</v>
      </c>
      <c r="AP4503" s="56">
        <f t="shared" si="1382"/>
        <v>0</v>
      </c>
      <c r="AQ4503" s="56">
        <f t="shared" si="1383"/>
        <v>0</v>
      </c>
      <c r="AR4503" s="86">
        <f t="shared" si="1384"/>
        <v>0</v>
      </c>
    </row>
    <row r="4504" spans="1:44" x14ac:dyDescent="0.25">
      <c r="A4504" s="178"/>
      <c r="B4504" s="55" t="str">
        <f>_xlfn.IFNA(VLOOKUP(A4504,'Ajánlatkérő(k) adatai'!$B$4:$C$205,2,0),"")</f>
        <v/>
      </c>
      <c r="C4504" s="178"/>
      <c r="D4504" s="55" t="str">
        <f>_xlfn.IFNA(VLOOKUP(C4504,'Számlafizető(k) adatai'!$C$4:$D$203,2,0),"")</f>
        <v/>
      </c>
      <c r="E4504" s="55" t="str">
        <f>_xlfn.IFNA(VLOOKUP(C4504,'Számlafizető(k) adatai'!$C$4:$M$203,11,0),"")</f>
        <v/>
      </c>
      <c r="F4504" s="178"/>
      <c r="G4504" s="178"/>
      <c r="H4504" s="178"/>
      <c r="I4504" s="55" t="str">
        <f>IF(F4504="","",VLOOKUP(LEFT(F4504,5),'Technikai cellák'!B:C,2,0))</f>
        <v/>
      </c>
      <c r="J4504" s="55" t="str">
        <f>IF(F4504="","",VLOOKUP(I4504,'Technikai cellák'!$C$1:$D$12,2,0))</f>
        <v/>
      </c>
      <c r="K4504" s="179"/>
      <c r="L4504" s="67" t="str">
        <f t="shared" si="1367"/>
        <v/>
      </c>
      <c r="M4504" s="68">
        <f t="shared" si="1368"/>
        <v>0</v>
      </c>
      <c r="N4504" s="66">
        <f t="shared" si="1369"/>
        <v>0</v>
      </c>
      <c r="O4504" s="152"/>
      <c r="P4504" s="172">
        <f t="shared" si="1366"/>
        <v>0</v>
      </c>
      <c r="Q4504" s="69">
        <f t="shared" si="1370"/>
        <v>0</v>
      </c>
      <c r="R4504" s="62">
        <f t="shared" si="1371"/>
        <v>0</v>
      </c>
      <c r="S4504" s="153"/>
      <c r="T4504" s="118" t="str">
        <f t="shared" si="1372"/>
        <v/>
      </c>
      <c r="U4504" s="154"/>
      <c r="V4504" s="154"/>
      <c r="W4504" s="154"/>
      <c r="X4504" s="154"/>
      <c r="Y4504" s="154"/>
      <c r="Z4504" s="154"/>
      <c r="AA4504" s="154"/>
      <c r="AB4504" s="154"/>
      <c r="AC4504" s="154"/>
      <c r="AD4504" s="154"/>
      <c r="AE4504" s="154"/>
      <c r="AF4504" s="154"/>
      <c r="AG4504" s="63">
        <f t="shared" si="1373"/>
        <v>0</v>
      </c>
      <c r="AH4504" s="56">
        <f t="shared" si="1374"/>
        <v>0</v>
      </c>
      <c r="AI4504" s="56">
        <f t="shared" si="1375"/>
        <v>0</v>
      </c>
      <c r="AJ4504" s="56">
        <f t="shared" si="1376"/>
        <v>0</v>
      </c>
      <c r="AK4504" s="56">
        <f t="shared" si="1377"/>
        <v>0</v>
      </c>
      <c r="AL4504" s="56">
        <f t="shared" si="1378"/>
        <v>0</v>
      </c>
      <c r="AM4504" s="56">
        <f t="shared" si="1379"/>
        <v>0</v>
      </c>
      <c r="AN4504" s="56">
        <f t="shared" si="1380"/>
        <v>0</v>
      </c>
      <c r="AO4504" s="56">
        <f t="shared" si="1381"/>
        <v>0</v>
      </c>
      <c r="AP4504" s="56">
        <f t="shared" si="1382"/>
        <v>0</v>
      </c>
      <c r="AQ4504" s="56">
        <f t="shared" si="1383"/>
        <v>0</v>
      </c>
      <c r="AR4504" s="86">
        <f t="shared" si="1384"/>
        <v>0</v>
      </c>
    </row>
    <row r="4505" spans="1:44" x14ac:dyDescent="0.25">
      <c r="A4505" s="178"/>
      <c r="B4505" s="55" t="str">
        <f>_xlfn.IFNA(VLOOKUP(A4505,'Ajánlatkérő(k) adatai'!$B$4:$C$205,2,0),"")</f>
        <v/>
      </c>
      <c r="C4505" s="178"/>
      <c r="D4505" s="55" t="str">
        <f>_xlfn.IFNA(VLOOKUP(C4505,'Számlafizető(k) adatai'!$C$4:$D$203,2,0),"")</f>
        <v/>
      </c>
      <c r="E4505" s="55" t="str">
        <f>_xlfn.IFNA(VLOOKUP(C4505,'Számlafizető(k) adatai'!$C$4:$M$203,11,0),"")</f>
        <v/>
      </c>
      <c r="F4505" s="178"/>
      <c r="G4505" s="178"/>
      <c r="H4505" s="178"/>
      <c r="I4505" s="55" t="str">
        <f>IF(F4505="","",VLOOKUP(LEFT(F4505,5),'Technikai cellák'!B:C,2,0))</f>
        <v/>
      </c>
      <c r="J4505" s="55" t="str">
        <f>IF(F4505="","",VLOOKUP(I4505,'Technikai cellák'!$C$1:$D$12,2,0))</f>
        <v/>
      </c>
      <c r="K4505" s="179"/>
      <c r="L4505" s="67" t="str">
        <f t="shared" si="1367"/>
        <v/>
      </c>
      <c r="M4505" s="68">
        <f t="shared" si="1368"/>
        <v>0</v>
      </c>
      <c r="N4505" s="66">
        <f t="shared" si="1369"/>
        <v>0</v>
      </c>
      <c r="O4505" s="152"/>
      <c r="P4505" s="172">
        <f t="shared" si="1366"/>
        <v>0</v>
      </c>
      <c r="Q4505" s="69">
        <f t="shared" si="1370"/>
        <v>0</v>
      </c>
      <c r="R4505" s="62">
        <f t="shared" si="1371"/>
        <v>0</v>
      </c>
      <c r="S4505" s="153"/>
      <c r="T4505" s="118" t="str">
        <f t="shared" si="1372"/>
        <v/>
      </c>
      <c r="U4505" s="154"/>
      <c r="V4505" s="154"/>
      <c r="W4505" s="154"/>
      <c r="X4505" s="154"/>
      <c r="Y4505" s="154"/>
      <c r="Z4505" s="154"/>
      <c r="AA4505" s="154"/>
      <c r="AB4505" s="154"/>
      <c r="AC4505" s="154"/>
      <c r="AD4505" s="154"/>
      <c r="AE4505" s="154"/>
      <c r="AF4505" s="154"/>
      <c r="AG4505" s="63">
        <f t="shared" si="1373"/>
        <v>0</v>
      </c>
      <c r="AH4505" s="56">
        <f t="shared" si="1374"/>
        <v>0</v>
      </c>
      <c r="AI4505" s="56">
        <f t="shared" si="1375"/>
        <v>0</v>
      </c>
      <c r="AJ4505" s="56">
        <f t="shared" si="1376"/>
        <v>0</v>
      </c>
      <c r="AK4505" s="56">
        <f t="shared" si="1377"/>
        <v>0</v>
      </c>
      <c r="AL4505" s="56">
        <f t="shared" si="1378"/>
        <v>0</v>
      </c>
      <c r="AM4505" s="56">
        <f t="shared" si="1379"/>
        <v>0</v>
      </c>
      <c r="AN4505" s="56">
        <f t="shared" si="1380"/>
        <v>0</v>
      </c>
      <c r="AO4505" s="56">
        <f t="shared" si="1381"/>
        <v>0</v>
      </c>
      <c r="AP4505" s="56">
        <f t="shared" si="1382"/>
        <v>0</v>
      </c>
      <c r="AQ4505" s="56">
        <f t="shared" si="1383"/>
        <v>0</v>
      </c>
      <c r="AR4505" s="86">
        <f t="shared" si="1384"/>
        <v>0</v>
      </c>
    </row>
    <row r="4506" spans="1:44" x14ac:dyDescent="0.25">
      <c r="A4506" s="178"/>
      <c r="B4506" s="55" t="str">
        <f>_xlfn.IFNA(VLOOKUP(A4506,'Ajánlatkérő(k) adatai'!$B$4:$C$205,2,0),"")</f>
        <v/>
      </c>
      <c r="C4506" s="178"/>
      <c r="D4506" s="55" t="str">
        <f>_xlfn.IFNA(VLOOKUP(C4506,'Számlafizető(k) adatai'!$C$4:$D$203,2,0),"")</f>
        <v/>
      </c>
      <c r="E4506" s="55" t="str">
        <f>_xlfn.IFNA(VLOOKUP(C4506,'Számlafizető(k) adatai'!$C$4:$M$203,11,0),"")</f>
        <v/>
      </c>
      <c r="F4506" s="178"/>
      <c r="G4506" s="178"/>
      <c r="H4506" s="178"/>
      <c r="I4506" s="55" t="str">
        <f>IF(F4506="","",VLOOKUP(LEFT(F4506,5),'Technikai cellák'!B:C,2,0))</f>
        <v/>
      </c>
      <c r="J4506" s="55" t="str">
        <f>IF(F4506="","",VLOOKUP(I4506,'Technikai cellák'!$C$1:$D$12,2,0))</f>
        <v/>
      </c>
      <c r="K4506" s="179"/>
      <c r="L4506" s="67" t="str">
        <f t="shared" si="1367"/>
        <v/>
      </c>
      <c r="M4506" s="68">
        <f t="shared" si="1368"/>
        <v>0</v>
      </c>
      <c r="N4506" s="66">
        <f t="shared" si="1369"/>
        <v>0</v>
      </c>
      <c r="O4506" s="152"/>
      <c r="P4506" s="172">
        <f t="shared" si="1366"/>
        <v>0</v>
      </c>
      <c r="Q4506" s="69">
        <f t="shared" si="1370"/>
        <v>0</v>
      </c>
      <c r="R4506" s="62">
        <f t="shared" si="1371"/>
        <v>0</v>
      </c>
      <c r="S4506" s="153"/>
      <c r="T4506" s="118" t="str">
        <f t="shared" si="1372"/>
        <v/>
      </c>
      <c r="U4506" s="154"/>
      <c r="V4506" s="154"/>
      <c r="W4506" s="154"/>
      <c r="X4506" s="154"/>
      <c r="Y4506" s="154"/>
      <c r="Z4506" s="154"/>
      <c r="AA4506" s="154"/>
      <c r="AB4506" s="154"/>
      <c r="AC4506" s="154"/>
      <c r="AD4506" s="154"/>
      <c r="AE4506" s="154"/>
      <c r="AF4506" s="154"/>
      <c r="AG4506" s="63">
        <f t="shared" si="1373"/>
        <v>0</v>
      </c>
      <c r="AH4506" s="56">
        <f t="shared" si="1374"/>
        <v>0</v>
      </c>
      <c r="AI4506" s="56">
        <f t="shared" si="1375"/>
        <v>0</v>
      </c>
      <c r="AJ4506" s="56">
        <f t="shared" si="1376"/>
        <v>0</v>
      </c>
      <c r="AK4506" s="56">
        <f t="shared" si="1377"/>
        <v>0</v>
      </c>
      <c r="AL4506" s="56">
        <f t="shared" si="1378"/>
        <v>0</v>
      </c>
      <c r="AM4506" s="56">
        <f t="shared" si="1379"/>
        <v>0</v>
      </c>
      <c r="AN4506" s="56">
        <f t="shared" si="1380"/>
        <v>0</v>
      </c>
      <c r="AO4506" s="56">
        <f t="shared" si="1381"/>
        <v>0</v>
      </c>
      <c r="AP4506" s="56">
        <f t="shared" si="1382"/>
        <v>0</v>
      </c>
      <c r="AQ4506" s="56">
        <f t="shared" si="1383"/>
        <v>0</v>
      </c>
      <c r="AR4506" s="86">
        <f t="shared" si="1384"/>
        <v>0</v>
      </c>
    </row>
    <row r="4507" spans="1:44" x14ac:dyDescent="0.25">
      <c r="A4507" s="178"/>
      <c r="B4507" s="55" t="str">
        <f>_xlfn.IFNA(VLOOKUP(A4507,'Ajánlatkérő(k) adatai'!$B$4:$C$205,2,0),"")</f>
        <v/>
      </c>
      <c r="C4507" s="178"/>
      <c r="D4507" s="55" t="str">
        <f>_xlfn.IFNA(VLOOKUP(C4507,'Számlafizető(k) adatai'!$C$4:$D$203,2,0),"")</f>
        <v/>
      </c>
      <c r="E4507" s="55" t="str">
        <f>_xlfn.IFNA(VLOOKUP(C4507,'Számlafizető(k) adatai'!$C$4:$M$203,11,0),"")</f>
        <v/>
      </c>
      <c r="F4507" s="178"/>
      <c r="G4507" s="178"/>
      <c r="H4507" s="178"/>
      <c r="I4507" s="55" t="str">
        <f>IF(F4507="","",VLOOKUP(LEFT(F4507,5),'Technikai cellák'!B:C,2,0))</f>
        <v/>
      </c>
      <c r="J4507" s="55" t="str">
        <f>IF(F4507="","",VLOOKUP(I4507,'Technikai cellák'!$C$1:$D$12,2,0))</f>
        <v/>
      </c>
      <c r="K4507" s="179"/>
      <c r="L4507" s="67" t="str">
        <f t="shared" si="1367"/>
        <v/>
      </c>
      <c r="M4507" s="68">
        <f t="shared" si="1368"/>
        <v>0</v>
      </c>
      <c r="N4507" s="66">
        <f t="shared" si="1369"/>
        <v>0</v>
      </c>
      <c r="O4507" s="152"/>
      <c r="P4507" s="172">
        <f t="shared" si="1366"/>
        <v>0</v>
      </c>
      <c r="Q4507" s="69">
        <f t="shared" si="1370"/>
        <v>0</v>
      </c>
      <c r="R4507" s="62">
        <f t="shared" si="1371"/>
        <v>0</v>
      </c>
      <c r="S4507" s="153"/>
      <c r="T4507" s="118" t="str">
        <f t="shared" si="1372"/>
        <v/>
      </c>
      <c r="U4507" s="154"/>
      <c r="V4507" s="154"/>
      <c r="W4507" s="154"/>
      <c r="X4507" s="154"/>
      <c r="Y4507" s="154"/>
      <c r="Z4507" s="154"/>
      <c r="AA4507" s="154"/>
      <c r="AB4507" s="154"/>
      <c r="AC4507" s="154"/>
      <c r="AD4507" s="154"/>
      <c r="AE4507" s="154"/>
      <c r="AF4507" s="154"/>
      <c r="AG4507" s="63">
        <f t="shared" si="1373"/>
        <v>0</v>
      </c>
      <c r="AH4507" s="56">
        <f t="shared" si="1374"/>
        <v>0</v>
      </c>
      <c r="AI4507" s="56">
        <f t="shared" si="1375"/>
        <v>0</v>
      </c>
      <c r="AJ4507" s="56">
        <f t="shared" si="1376"/>
        <v>0</v>
      </c>
      <c r="AK4507" s="56">
        <f t="shared" si="1377"/>
        <v>0</v>
      </c>
      <c r="AL4507" s="56">
        <f t="shared" si="1378"/>
        <v>0</v>
      </c>
      <c r="AM4507" s="56">
        <f t="shared" si="1379"/>
        <v>0</v>
      </c>
      <c r="AN4507" s="56">
        <f t="shared" si="1380"/>
        <v>0</v>
      </c>
      <c r="AO4507" s="56">
        <f t="shared" si="1381"/>
        <v>0</v>
      </c>
      <c r="AP4507" s="56">
        <f t="shared" si="1382"/>
        <v>0</v>
      </c>
      <c r="AQ4507" s="56">
        <f t="shared" si="1383"/>
        <v>0</v>
      </c>
      <c r="AR4507" s="86">
        <f t="shared" si="1384"/>
        <v>0</v>
      </c>
    </row>
    <row r="4508" spans="1:44" x14ac:dyDescent="0.25">
      <c r="A4508" s="178"/>
      <c r="B4508" s="55" t="str">
        <f>_xlfn.IFNA(VLOOKUP(A4508,'Ajánlatkérő(k) adatai'!$B$4:$C$205,2,0),"")</f>
        <v/>
      </c>
      <c r="C4508" s="178"/>
      <c r="D4508" s="55" t="str">
        <f>_xlfn.IFNA(VLOOKUP(C4508,'Számlafizető(k) adatai'!$C$4:$D$203,2,0),"")</f>
        <v/>
      </c>
      <c r="E4508" s="55" t="str">
        <f>_xlfn.IFNA(VLOOKUP(C4508,'Számlafizető(k) adatai'!$C$4:$M$203,11,0),"")</f>
        <v/>
      </c>
      <c r="F4508" s="178"/>
      <c r="G4508" s="178"/>
      <c r="H4508" s="178"/>
      <c r="I4508" s="55" t="str">
        <f>IF(F4508="","",VLOOKUP(LEFT(F4508,5),'Technikai cellák'!B:C,2,0))</f>
        <v/>
      </c>
      <c r="J4508" s="55" t="str">
        <f>IF(F4508="","",VLOOKUP(I4508,'Technikai cellák'!$C$1:$D$12,2,0))</f>
        <v/>
      </c>
      <c r="K4508" s="179"/>
      <c r="L4508" s="67" t="str">
        <f t="shared" si="1367"/>
        <v/>
      </c>
      <c r="M4508" s="68">
        <f t="shared" si="1368"/>
        <v>0</v>
      </c>
      <c r="N4508" s="66">
        <f t="shared" si="1369"/>
        <v>0</v>
      </c>
      <c r="O4508" s="152"/>
      <c r="P4508" s="172">
        <f t="shared" si="1366"/>
        <v>0</v>
      </c>
      <c r="Q4508" s="69">
        <f t="shared" si="1370"/>
        <v>0</v>
      </c>
      <c r="R4508" s="62">
        <f t="shared" si="1371"/>
        <v>0</v>
      </c>
      <c r="S4508" s="153"/>
      <c r="T4508" s="118" t="str">
        <f t="shared" si="1372"/>
        <v/>
      </c>
      <c r="U4508" s="154"/>
      <c r="V4508" s="154"/>
      <c r="W4508" s="154"/>
      <c r="X4508" s="154"/>
      <c r="Y4508" s="154"/>
      <c r="Z4508" s="154"/>
      <c r="AA4508" s="154"/>
      <c r="AB4508" s="154"/>
      <c r="AC4508" s="154"/>
      <c r="AD4508" s="154"/>
      <c r="AE4508" s="154"/>
      <c r="AF4508" s="154"/>
      <c r="AG4508" s="63">
        <f t="shared" si="1373"/>
        <v>0</v>
      </c>
      <c r="AH4508" s="56">
        <f t="shared" si="1374"/>
        <v>0</v>
      </c>
      <c r="AI4508" s="56">
        <f t="shared" si="1375"/>
        <v>0</v>
      </c>
      <c r="AJ4508" s="56">
        <f t="shared" si="1376"/>
        <v>0</v>
      </c>
      <c r="AK4508" s="56">
        <f t="shared" si="1377"/>
        <v>0</v>
      </c>
      <c r="AL4508" s="56">
        <f t="shared" si="1378"/>
        <v>0</v>
      </c>
      <c r="AM4508" s="56">
        <f t="shared" si="1379"/>
        <v>0</v>
      </c>
      <c r="AN4508" s="56">
        <f t="shared" si="1380"/>
        <v>0</v>
      </c>
      <c r="AO4508" s="56">
        <f t="shared" si="1381"/>
        <v>0</v>
      </c>
      <c r="AP4508" s="56">
        <f t="shared" si="1382"/>
        <v>0</v>
      </c>
      <c r="AQ4508" s="56">
        <f t="shared" si="1383"/>
        <v>0</v>
      </c>
      <c r="AR4508" s="86">
        <f t="shared" si="1384"/>
        <v>0</v>
      </c>
    </row>
    <row r="4509" spans="1:44" x14ac:dyDescent="0.25">
      <c r="A4509" s="178"/>
      <c r="B4509" s="55" t="str">
        <f>_xlfn.IFNA(VLOOKUP(A4509,'Ajánlatkérő(k) adatai'!$B$4:$C$205,2,0),"")</f>
        <v/>
      </c>
      <c r="C4509" s="178"/>
      <c r="D4509" s="55" t="str">
        <f>_xlfn.IFNA(VLOOKUP(C4509,'Számlafizető(k) adatai'!$C$4:$D$203,2,0),"")</f>
        <v/>
      </c>
      <c r="E4509" s="55" t="str">
        <f>_xlfn.IFNA(VLOOKUP(C4509,'Számlafizető(k) adatai'!$C$4:$M$203,11,0),"")</f>
        <v/>
      </c>
      <c r="F4509" s="178"/>
      <c r="G4509" s="178"/>
      <c r="H4509" s="178"/>
      <c r="I4509" s="55" t="str">
        <f>IF(F4509="","",VLOOKUP(LEFT(F4509,5),'Technikai cellák'!B:C,2,0))</f>
        <v/>
      </c>
      <c r="J4509" s="55" t="str">
        <f>IF(F4509="","",VLOOKUP(I4509,'Technikai cellák'!$C$1:$D$12,2,0))</f>
        <v/>
      </c>
      <c r="K4509" s="179"/>
      <c r="L4509" s="67" t="str">
        <f t="shared" si="1367"/>
        <v/>
      </c>
      <c r="M4509" s="68">
        <f t="shared" si="1368"/>
        <v>0</v>
      </c>
      <c r="N4509" s="66">
        <f t="shared" si="1369"/>
        <v>0</v>
      </c>
      <c r="O4509" s="152"/>
      <c r="P4509" s="172">
        <f t="shared" si="1366"/>
        <v>0</v>
      </c>
      <c r="Q4509" s="69">
        <f t="shared" si="1370"/>
        <v>0</v>
      </c>
      <c r="R4509" s="62">
        <f t="shared" si="1371"/>
        <v>0</v>
      </c>
      <c r="S4509" s="153"/>
      <c r="T4509" s="118" t="str">
        <f t="shared" si="1372"/>
        <v/>
      </c>
      <c r="U4509" s="154"/>
      <c r="V4509" s="154"/>
      <c r="W4509" s="154"/>
      <c r="X4509" s="154"/>
      <c r="Y4509" s="154"/>
      <c r="Z4509" s="154"/>
      <c r="AA4509" s="154"/>
      <c r="AB4509" s="154"/>
      <c r="AC4509" s="154"/>
      <c r="AD4509" s="154"/>
      <c r="AE4509" s="154"/>
      <c r="AF4509" s="154"/>
      <c r="AG4509" s="63">
        <f t="shared" si="1373"/>
        <v>0</v>
      </c>
      <c r="AH4509" s="56">
        <f t="shared" si="1374"/>
        <v>0</v>
      </c>
      <c r="AI4509" s="56">
        <f t="shared" si="1375"/>
        <v>0</v>
      </c>
      <c r="AJ4509" s="56">
        <f t="shared" si="1376"/>
        <v>0</v>
      </c>
      <c r="AK4509" s="56">
        <f t="shared" si="1377"/>
        <v>0</v>
      </c>
      <c r="AL4509" s="56">
        <f t="shared" si="1378"/>
        <v>0</v>
      </c>
      <c r="AM4509" s="56">
        <f t="shared" si="1379"/>
        <v>0</v>
      </c>
      <c r="AN4509" s="56">
        <f t="shared" si="1380"/>
        <v>0</v>
      </c>
      <c r="AO4509" s="56">
        <f t="shared" si="1381"/>
        <v>0</v>
      </c>
      <c r="AP4509" s="56">
        <f t="shared" si="1382"/>
        <v>0</v>
      </c>
      <c r="AQ4509" s="56">
        <f t="shared" si="1383"/>
        <v>0</v>
      </c>
      <c r="AR4509" s="86">
        <f t="shared" si="1384"/>
        <v>0</v>
      </c>
    </row>
    <row r="4510" spans="1:44" x14ac:dyDescent="0.25">
      <c r="A4510" s="178"/>
      <c r="B4510" s="55" t="str">
        <f>_xlfn.IFNA(VLOOKUP(A4510,'Ajánlatkérő(k) adatai'!$B$4:$C$205,2,0),"")</f>
        <v/>
      </c>
      <c r="C4510" s="178"/>
      <c r="D4510" s="55" t="str">
        <f>_xlfn.IFNA(VLOOKUP(C4510,'Számlafizető(k) adatai'!$C$4:$D$203,2,0),"")</f>
        <v/>
      </c>
      <c r="E4510" s="55" t="str">
        <f>_xlfn.IFNA(VLOOKUP(C4510,'Számlafizető(k) adatai'!$C$4:$M$203,11,0),"")</f>
        <v/>
      </c>
      <c r="F4510" s="178"/>
      <c r="G4510" s="178"/>
      <c r="H4510" s="178"/>
      <c r="I4510" s="55" t="str">
        <f>IF(F4510="","",VLOOKUP(LEFT(F4510,5),'Technikai cellák'!B:C,2,0))</f>
        <v/>
      </c>
      <c r="J4510" s="55" t="str">
        <f>IF(F4510="","",VLOOKUP(I4510,'Technikai cellák'!$C$1:$D$12,2,0))</f>
        <v/>
      </c>
      <c r="K4510" s="179"/>
      <c r="L4510" s="67" t="str">
        <f t="shared" si="1367"/>
        <v/>
      </c>
      <c r="M4510" s="68">
        <f t="shared" si="1368"/>
        <v>0</v>
      </c>
      <c r="N4510" s="66">
        <f t="shared" si="1369"/>
        <v>0</v>
      </c>
      <c r="O4510" s="152"/>
      <c r="P4510" s="172">
        <f t="shared" si="1366"/>
        <v>0</v>
      </c>
      <c r="Q4510" s="69">
        <f t="shared" si="1370"/>
        <v>0</v>
      </c>
      <c r="R4510" s="62">
        <f t="shared" si="1371"/>
        <v>0</v>
      </c>
      <c r="S4510" s="153"/>
      <c r="T4510" s="118" t="str">
        <f t="shared" si="1372"/>
        <v/>
      </c>
      <c r="U4510" s="154"/>
      <c r="V4510" s="154"/>
      <c r="W4510" s="154"/>
      <c r="X4510" s="154"/>
      <c r="Y4510" s="154"/>
      <c r="Z4510" s="154"/>
      <c r="AA4510" s="154"/>
      <c r="AB4510" s="154"/>
      <c r="AC4510" s="154"/>
      <c r="AD4510" s="154"/>
      <c r="AE4510" s="154"/>
      <c r="AF4510" s="154"/>
      <c r="AG4510" s="63">
        <f t="shared" si="1373"/>
        <v>0</v>
      </c>
      <c r="AH4510" s="56">
        <f t="shared" si="1374"/>
        <v>0</v>
      </c>
      <c r="AI4510" s="56">
        <f t="shared" si="1375"/>
        <v>0</v>
      </c>
      <c r="AJ4510" s="56">
        <f t="shared" si="1376"/>
        <v>0</v>
      </c>
      <c r="AK4510" s="56">
        <f t="shared" si="1377"/>
        <v>0</v>
      </c>
      <c r="AL4510" s="56">
        <f t="shared" si="1378"/>
        <v>0</v>
      </c>
      <c r="AM4510" s="56">
        <f t="shared" si="1379"/>
        <v>0</v>
      </c>
      <c r="AN4510" s="56">
        <f t="shared" si="1380"/>
        <v>0</v>
      </c>
      <c r="AO4510" s="56">
        <f t="shared" si="1381"/>
        <v>0</v>
      </c>
      <c r="AP4510" s="56">
        <f t="shared" si="1382"/>
        <v>0</v>
      </c>
      <c r="AQ4510" s="56">
        <f t="shared" si="1383"/>
        <v>0</v>
      </c>
      <c r="AR4510" s="86">
        <f t="shared" si="1384"/>
        <v>0</v>
      </c>
    </row>
    <row r="4511" spans="1:44" x14ac:dyDescent="0.25">
      <c r="A4511" s="178"/>
      <c r="B4511" s="55" t="str">
        <f>_xlfn.IFNA(VLOOKUP(A4511,'Ajánlatkérő(k) adatai'!$B$4:$C$205,2,0),"")</f>
        <v/>
      </c>
      <c r="C4511" s="178"/>
      <c r="D4511" s="55" t="str">
        <f>_xlfn.IFNA(VLOOKUP(C4511,'Számlafizető(k) adatai'!$C$4:$D$203,2,0),"")</f>
        <v/>
      </c>
      <c r="E4511" s="55" t="str">
        <f>_xlfn.IFNA(VLOOKUP(C4511,'Számlafizető(k) adatai'!$C$4:$M$203,11,0),"")</f>
        <v/>
      </c>
      <c r="F4511" s="178"/>
      <c r="G4511" s="178"/>
      <c r="H4511" s="178"/>
      <c r="I4511" s="55" t="str">
        <f>IF(F4511="","",VLOOKUP(LEFT(F4511,5),'Technikai cellák'!B:C,2,0))</f>
        <v/>
      </c>
      <c r="J4511" s="55" t="str">
        <f>IF(F4511="","",VLOOKUP(I4511,'Technikai cellák'!$C$1:$D$12,2,0))</f>
        <v/>
      </c>
      <c r="K4511" s="179"/>
      <c r="L4511" s="67" t="str">
        <f t="shared" si="1367"/>
        <v/>
      </c>
      <c r="M4511" s="68">
        <f t="shared" si="1368"/>
        <v>0</v>
      </c>
      <c r="N4511" s="66">
        <f t="shared" si="1369"/>
        <v>0</v>
      </c>
      <c r="O4511" s="152"/>
      <c r="P4511" s="172">
        <f t="shared" si="1366"/>
        <v>0</v>
      </c>
      <c r="Q4511" s="69">
        <f t="shared" si="1370"/>
        <v>0</v>
      </c>
      <c r="R4511" s="62">
        <f t="shared" si="1371"/>
        <v>0</v>
      </c>
      <c r="S4511" s="153"/>
      <c r="T4511" s="118" t="str">
        <f t="shared" si="1372"/>
        <v/>
      </c>
      <c r="U4511" s="154"/>
      <c r="V4511" s="154"/>
      <c r="W4511" s="154"/>
      <c r="X4511" s="154"/>
      <c r="Y4511" s="154"/>
      <c r="Z4511" s="154"/>
      <c r="AA4511" s="154"/>
      <c r="AB4511" s="154"/>
      <c r="AC4511" s="154"/>
      <c r="AD4511" s="154"/>
      <c r="AE4511" s="154"/>
      <c r="AF4511" s="154"/>
      <c r="AG4511" s="63">
        <f t="shared" si="1373"/>
        <v>0</v>
      </c>
      <c r="AH4511" s="56">
        <f t="shared" si="1374"/>
        <v>0</v>
      </c>
      <c r="AI4511" s="56">
        <f t="shared" si="1375"/>
        <v>0</v>
      </c>
      <c r="AJ4511" s="56">
        <f t="shared" si="1376"/>
        <v>0</v>
      </c>
      <c r="AK4511" s="56">
        <f t="shared" si="1377"/>
        <v>0</v>
      </c>
      <c r="AL4511" s="56">
        <f t="shared" si="1378"/>
        <v>0</v>
      </c>
      <c r="AM4511" s="56">
        <f t="shared" si="1379"/>
        <v>0</v>
      </c>
      <c r="AN4511" s="56">
        <f t="shared" si="1380"/>
        <v>0</v>
      </c>
      <c r="AO4511" s="56">
        <f t="shared" si="1381"/>
        <v>0</v>
      </c>
      <c r="AP4511" s="56">
        <f t="shared" si="1382"/>
        <v>0</v>
      </c>
      <c r="AQ4511" s="56">
        <f t="shared" si="1383"/>
        <v>0</v>
      </c>
      <c r="AR4511" s="86">
        <f t="shared" si="1384"/>
        <v>0</v>
      </c>
    </row>
    <row r="4512" spans="1:44" x14ac:dyDescent="0.25">
      <c r="A4512" s="178"/>
      <c r="B4512" s="55" t="str">
        <f>_xlfn.IFNA(VLOOKUP(A4512,'Ajánlatkérő(k) adatai'!$B$4:$C$205,2,0),"")</f>
        <v/>
      </c>
      <c r="C4512" s="178"/>
      <c r="D4512" s="55" t="str">
        <f>_xlfn.IFNA(VLOOKUP(C4512,'Számlafizető(k) adatai'!$C$4:$D$203,2,0),"")</f>
        <v/>
      </c>
      <c r="E4512" s="55" t="str">
        <f>_xlfn.IFNA(VLOOKUP(C4512,'Számlafizető(k) adatai'!$C$4:$M$203,11,0),"")</f>
        <v/>
      </c>
      <c r="F4512" s="178"/>
      <c r="G4512" s="178"/>
      <c r="H4512" s="178"/>
      <c r="I4512" s="55" t="str">
        <f>IF(F4512="","",VLOOKUP(LEFT(F4512,5),'Technikai cellák'!B:C,2,0))</f>
        <v/>
      </c>
      <c r="J4512" s="55" t="str">
        <f>IF(F4512="","",VLOOKUP(I4512,'Technikai cellák'!$C$1:$D$12,2,0))</f>
        <v/>
      </c>
      <c r="K4512" s="179"/>
      <c r="L4512" s="67" t="str">
        <f t="shared" si="1367"/>
        <v/>
      </c>
      <c r="M4512" s="68">
        <f t="shared" si="1368"/>
        <v>0</v>
      </c>
      <c r="N4512" s="66">
        <f t="shared" si="1369"/>
        <v>0</v>
      </c>
      <c r="O4512" s="152"/>
      <c r="P4512" s="172">
        <f t="shared" si="1366"/>
        <v>0</v>
      </c>
      <c r="Q4512" s="69">
        <f t="shared" si="1370"/>
        <v>0</v>
      </c>
      <c r="R4512" s="62">
        <f t="shared" si="1371"/>
        <v>0</v>
      </c>
      <c r="S4512" s="153"/>
      <c r="T4512" s="118" t="str">
        <f t="shared" si="1372"/>
        <v/>
      </c>
      <c r="U4512" s="154"/>
      <c r="V4512" s="154"/>
      <c r="W4512" s="154"/>
      <c r="X4512" s="154"/>
      <c r="Y4512" s="154"/>
      <c r="Z4512" s="154"/>
      <c r="AA4512" s="154"/>
      <c r="AB4512" s="154"/>
      <c r="AC4512" s="154"/>
      <c r="AD4512" s="154"/>
      <c r="AE4512" s="154"/>
      <c r="AF4512" s="154"/>
      <c r="AG4512" s="63">
        <f t="shared" si="1373"/>
        <v>0</v>
      </c>
      <c r="AH4512" s="56">
        <f t="shared" si="1374"/>
        <v>0</v>
      </c>
      <c r="AI4512" s="56">
        <f t="shared" si="1375"/>
        <v>0</v>
      </c>
      <c r="AJ4512" s="56">
        <f t="shared" si="1376"/>
        <v>0</v>
      </c>
      <c r="AK4512" s="56">
        <f t="shared" si="1377"/>
        <v>0</v>
      </c>
      <c r="AL4512" s="56">
        <f t="shared" si="1378"/>
        <v>0</v>
      </c>
      <c r="AM4512" s="56">
        <f t="shared" si="1379"/>
        <v>0</v>
      </c>
      <c r="AN4512" s="56">
        <f t="shared" si="1380"/>
        <v>0</v>
      </c>
      <c r="AO4512" s="56">
        <f t="shared" si="1381"/>
        <v>0</v>
      </c>
      <c r="AP4512" s="56">
        <f t="shared" si="1382"/>
        <v>0</v>
      </c>
      <c r="AQ4512" s="56">
        <f t="shared" si="1383"/>
        <v>0</v>
      </c>
      <c r="AR4512" s="86">
        <f t="shared" si="1384"/>
        <v>0</v>
      </c>
    </row>
    <row r="4513" spans="1:44" x14ac:dyDescent="0.25">
      <c r="A4513" s="178"/>
      <c r="B4513" s="55" t="str">
        <f>_xlfn.IFNA(VLOOKUP(A4513,'Ajánlatkérő(k) adatai'!$B$4:$C$205,2,0),"")</f>
        <v/>
      </c>
      <c r="C4513" s="178"/>
      <c r="D4513" s="55" t="str">
        <f>_xlfn.IFNA(VLOOKUP(C4513,'Számlafizető(k) adatai'!$C$4:$D$203,2,0),"")</f>
        <v/>
      </c>
      <c r="E4513" s="55" t="str">
        <f>_xlfn.IFNA(VLOOKUP(C4513,'Számlafizető(k) adatai'!$C$4:$M$203,11,0),"")</f>
        <v/>
      </c>
      <c r="F4513" s="178"/>
      <c r="G4513" s="178"/>
      <c r="H4513" s="178"/>
      <c r="I4513" s="55" t="str">
        <f>IF(F4513="","",VLOOKUP(LEFT(F4513,5),'Technikai cellák'!B:C,2,0))</f>
        <v/>
      </c>
      <c r="J4513" s="55" t="str">
        <f>IF(F4513="","",VLOOKUP(I4513,'Technikai cellák'!$C$1:$D$12,2,0))</f>
        <v/>
      </c>
      <c r="K4513" s="179"/>
      <c r="L4513" s="67" t="str">
        <f t="shared" si="1367"/>
        <v/>
      </c>
      <c r="M4513" s="68">
        <f t="shared" si="1368"/>
        <v>0</v>
      </c>
      <c r="N4513" s="66">
        <f t="shared" si="1369"/>
        <v>0</v>
      </c>
      <c r="O4513" s="152"/>
      <c r="P4513" s="172">
        <f t="shared" si="1366"/>
        <v>0</v>
      </c>
      <c r="Q4513" s="69">
        <f t="shared" si="1370"/>
        <v>0</v>
      </c>
      <c r="R4513" s="62">
        <f t="shared" si="1371"/>
        <v>0</v>
      </c>
      <c r="S4513" s="153"/>
      <c r="T4513" s="118" t="str">
        <f t="shared" si="1372"/>
        <v/>
      </c>
      <c r="U4513" s="154"/>
      <c r="V4513" s="154"/>
      <c r="W4513" s="154"/>
      <c r="X4513" s="154"/>
      <c r="Y4513" s="154"/>
      <c r="Z4513" s="154"/>
      <c r="AA4513" s="154"/>
      <c r="AB4513" s="154"/>
      <c r="AC4513" s="154"/>
      <c r="AD4513" s="154"/>
      <c r="AE4513" s="154"/>
      <c r="AF4513" s="154"/>
      <c r="AG4513" s="63">
        <f t="shared" si="1373"/>
        <v>0</v>
      </c>
      <c r="AH4513" s="56">
        <f t="shared" si="1374"/>
        <v>0</v>
      </c>
      <c r="AI4513" s="56">
        <f t="shared" si="1375"/>
        <v>0</v>
      </c>
      <c r="AJ4513" s="56">
        <f t="shared" si="1376"/>
        <v>0</v>
      </c>
      <c r="AK4513" s="56">
        <f t="shared" si="1377"/>
        <v>0</v>
      </c>
      <c r="AL4513" s="56">
        <f t="shared" si="1378"/>
        <v>0</v>
      </c>
      <c r="AM4513" s="56">
        <f t="shared" si="1379"/>
        <v>0</v>
      </c>
      <c r="AN4513" s="56">
        <f t="shared" si="1380"/>
        <v>0</v>
      </c>
      <c r="AO4513" s="56">
        <f t="shared" si="1381"/>
        <v>0</v>
      </c>
      <c r="AP4513" s="56">
        <f t="shared" si="1382"/>
        <v>0</v>
      </c>
      <c r="AQ4513" s="56">
        <f t="shared" si="1383"/>
        <v>0</v>
      </c>
      <c r="AR4513" s="86">
        <f t="shared" si="1384"/>
        <v>0</v>
      </c>
    </row>
    <row r="4514" spans="1:44" x14ac:dyDescent="0.25">
      <c r="A4514" s="178"/>
      <c r="B4514" s="55" t="str">
        <f>_xlfn.IFNA(VLOOKUP(A4514,'Ajánlatkérő(k) adatai'!$B$4:$C$205,2,0),"")</f>
        <v/>
      </c>
      <c r="C4514" s="178"/>
      <c r="D4514" s="55" t="str">
        <f>_xlfn.IFNA(VLOOKUP(C4514,'Számlafizető(k) adatai'!$C$4:$D$203,2,0),"")</f>
        <v/>
      </c>
      <c r="E4514" s="55" t="str">
        <f>_xlfn.IFNA(VLOOKUP(C4514,'Számlafizető(k) adatai'!$C$4:$M$203,11,0),"")</f>
        <v/>
      </c>
      <c r="F4514" s="178"/>
      <c r="G4514" s="178"/>
      <c r="H4514" s="178"/>
      <c r="I4514" s="55" t="str">
        <f>IF(F4514="","",VLOOKUP(LEFT(F4514,5),'Technikai cellák'!B:C,2,0))</f>
        <v/>
      </c>
      <c r="J4514" s="55" t="str">
        <f>IF(F4514="","",VLOOKUP(I4514,'Technikai cellák'!$C$1:$D$12,2,0))</f>
        <v/>
      </c>
      <c r="K4514" s="179"/>
      <c r="L4514" s="67" t="str">
        <f t="shared" si="1367"/>
        <v/>
      </c>
      <c r="M4514" s="68">
        <f t="shared" si="1368"/>
        <v>0</v>
      </c>
      <c r="N4514" s="66">
        <f t="shared" si="1369"/>
        <v>0</v>
      </c>
      <c r="O4514" s="152"/>
      <c r="P4514" s="172">
        <f t="shared" si="1366"/>
        <v>0</v>
      </c>
      <c r="Q4514" s="69">
        <f t="shared" si="1370"/>
        <v>0</v>
      </c>
      <c r="R4514" s="62">
        <f t="shared" si="1371"/>
        <v>0</v>
      </c>
      <c r="S4514" s="153"/>
      <c r="T4514" s="118" t="str">
        <f t="shared" si="1372"/>
        <v/>
      </c>
      <c r="U4514" s="154"/>
      <c r="V4514" s="154"/>
      <c r="W4514" s="154"/>
      <c r="X4514" s="154"/>
      <c r="Y4514" s="154"/>
      <c r="Z4514" s="154"/>
      <c r="AA4514" s="154"/>
      <c r="AB4514" s="154"/>
      <c r="AC4514" s="154"/>
      <c r="AD4514" s="154"/>
      <c r="AE4514" s="154"/>
      <c r="AF4514" s="154"/>
      <c r="AG4514" s="63">
        <f t="shared" si="1373"/>
        <v>0</v>
      </c>
      <c r="AH4514" s="56">
        <f t="shared" si="1374"/>
        <v>0</v>
      </c>
      <c r="AI4514" s="56">
        <f t="shared" si="1375"/>
        <v>0</v>
      </c>
      <c r="AJ4514" s="56">
        <f t="shared" si="1376"/>
        <v>0</v>
      </c>
      <c r="AK4514" s="56">
        <f t="shared" si="1377"/>
        <v>0</v>
      </c>
      <c r="AL4514" s="56">
        <f t="shared" si="1378"/>
        <v>0</v>
      </c>
      <c r="AM4514" s="56">
        <f t="shared" si="1379"/>
        <v>0</v>
      </c>
      <c r="AN4514" s="56">
        <f t="shared" si="1380"/>
        <v>0</v>
      </c>
      <c r="AO4514" s="56">
        <f t="shared" si="1381"/>
        <v>0</v>
      </c>
      <c r="AP4514" s="56">
        <f t="shared" si="1382"/>
        <v>0</v>
      </c>
      <c r="AQ4514" s="56">
        <f t="shared" si="1383"/>
        <v>0</v>
      </c>
      <c r="AR4514" s="86">
        <f t="shared" si="1384"/>
        <v>0</v>
      </c>
    </row>
    <row r="4515" spans="1:44" x14ac:dyDescent="0.25">
      <c r="A4515" s="178"/>
      <c r="B4515" s="55" t="str">
        <f>_xlfn.IFNA(VLOOKUP(A4515,'Ajánlatkérő(k) adatai'!$B$4:$C$205,2,0),"")</f>
        <v/>
      </c>
      <c r="C4515" s="178"/>
      <c r="D4515" s="55" t="str">
        <f>_xlfn.IFNA(VLOOKUP(C4515,'Számlafizető(k) adatai'!$C$4:$D$203,2,0),"")</f>
        <v/>
      </c>
      <c r="E4515" s="55" t="str">
        <f>_xlfn.IFNA(VLOOKUP(C4515,'Számlafizető(k) adatai'!$C$4:$M$203,11,0),"")</f>
        <v/>
      </c>
      <c r="F4515" s="178"/>
      <c r="G4515" s="178"/>
      <c r="H4515" s="178"/>
      <c r="I4515" s="55" t="str">
        <f>IF(F4515="","",VLOOKUP(LEFT(F4515,5),'Technikai cellák'!B:C,2,0))</f>
        <v/>
      </c>
      <c r="J4515" s="55" t="str">
        <f>IF(F4515="","",VLOOKUP(I4515,'Technikai cellák'!$C$1:$D$12,2,0))</f>
        <v/>
      </c>
      <c r="K4515" s="179"/>
      <c r="L4515" s="67" t="str">
        <f t="shared" si="1367"/>
        <v/>
      </c>
      <c r="M4515" s="68">
        <f t="shared" si="1368"/>
        <v>0</v>
      </c>
      <c r="N4515" s="66">
        <f t="shared" si="1369"/>
        <v>0</v>
      </c>
      <c r="O4515" s="152"/>
      <c r="P4515" s="172">
        <f t="shared" si="1366"/>
        <v>0</v>
      </c>
      <c r="Q4515" s="69">
        <f t="shared" si="1370"/>
        <v>0</v>
      </c>
      <c r="R4515" s="62">
        <f t="shared" si="1371"/>
        <v>0</v>
      </c>
      <c r="S4515" s="153"/>
      <c r="T4515" s="118" t="str">
        <f t="shared" si="1372"/>
        <v/>
      </c>
      <c r="U4515" s="154"/>
      <c r="V4515" s="154"/>
      <c r="W4515" s="154"/>
      <c r="X4515" s="154"/>
      <c r="Y4515" s="154"/>
      <c r="Z4515" s="154"/>
      <c r="AA4515" s="154"/>
      <c r="AB4515" s="154"/>
      <c r="AC4515" s="154"/>
      <c r="AD4515" s="154"/>
      <c r="AE4515" s="154"/>
      <c r="AF4515" s="154"/>
      <c r="AG4515" s="63">
        <f t="shared" si="1373"/>
        <v>0</v>
      </c>
      <c r="AH4515" s="56">
        <f t="shared" si="1374"/>
        <v>0</v>
      </c>
      <c r="AI4515" s="56">
        <f t="shared" si="1375"/>
        <v>0</v>
      </c>
      <c r="AJ4515" s="56">
        <f t="shared" si="1376"/>
        <v>0</v>
      </c>
      <c r="AK4515" s="56">
        <f t="shared" si="1377"/>
        <v>0</v>
      </c>
      <c r="AL4515" s="56">
        <f t="shared" si="1378"/>
        <v>0</v>
      </c>
      <c r="AM4515" s="56">
        <f t="shared" si="1379"/>
        <v>0</v>
      </c>
      <c r="AN4515" s="56">
        <f t="shared" si="1380"/>
        <v>0</v>
      </c>
      <c r="AO4515" s="56">
        <f t="shared" si="1381"/>
        <v>0</v>
      </c>
      <c r="AP4515" s="56">
        <f t="shared" si="1382"/>
        <v>0</v>
      </c>
      <c r="AQ4515" s="56">
        <f t="shared" si="1383"/>
        <v>0</v>
      </c>
      <c r="AR4515" s="86">
        <f t="shared" si="1384"/>
        <v>0</v>
      </c>
    </row>
    <row r="4516" spans="1:44" x14ac:dyDescent="0.25">
      <c r="A4516" s="178"/>
      <c r="B4516" s="55" t="str">
        <f>_xlfn.IFNA(VLOOKUP(A4516,'Ajánlatkérő(k) adatai'!$B$4:$C$205,2,0),"")</f>
        <v/>
      </c>
      <c r="C4516" s="178"/>
      <c r="D4516" s="55" t="str">
        <f>_xlfn.IFNA(VLOOKUP(C4516,'Számlafizető(k) adatai'!$C$4:$D$203,2,0),"")</f>
        <v/>
      </c>
      <c r="E4516" s="55" t="str">
        <f>_xlfn.IFNA(VLOOKUP(C4516,'Számlafizető(k) adatai'!$C$4:$M$203,11,0),"")</f>
        <v/>
      </c>
      <c r="F4516" s="178"/>
      <c r="G4516" s="178"/>
      <c r="H4516" s="178"/>
      <c r="I4516" s="55" t="str">
        <f>IF(F4516="","",VLOOKUP(LEFT(F4516,5),'Technikai cellák'!B:C,2,0))</f>
        <v/>
      </c>
      <c r="J4516" s="55" t="str">
        <f>IF(F4516="","",VLOOKUP(I4516,'Technikai cellák'!$C$1:$D$12,2,0))</f>
        <v/>
      </c>
      <c r="K4516" s="179"/>
      <c r="L4516" s="67" t="str">
        <f t="shared" si="1367"/>
        <v/>
      </c>
      <c r="M4516" s="68">
        <f t="shared" si="1368"/>
        <v>0</v>
      </c>
      <c r="N4516" s="66">
        <f t="shared" si="1369"/>
        <v>0</v>
      </c>
      <c r="O4516" s="152"/>
      <c r="P4516" s="172">
        <f t="shared" si="1366"/>
        <v>0</v>
      </c>
      <c r="Q4516" s="69">
        <f t="shared" si="1370"/>
        <v>0</v>
      </c>
      <c r="R4516" s="62">
        <f t="shared" si="1371"/>
        <v>0</v>
      </c>
      <c r="S4516" s="153"/>
      <c r="T4516" s="118" t="str">
        <f t="shared" si="1372"/>
        <v/>
      </c>
      <c r="U4516" s="154"/>
      <c r="V4516" s="154"/>
      <c r="W4516" s="154"/>
      <c r="X4516" s="154"/>
      <c r="Y4516" s="154"/>
      <c r="Z4516" s="154"/>
      <c r="AA4516" s="154"/>
      <c r="AB4516" s="154"/>
      <c r="AC4516" s="154"/>
      <c r="AD4516" s="154"/>
      <c r="AE4516" s="154"/>
      <c r="AF4516" s="154"/>
      <c r="AG4516" s="63">
        <f t="shared" si="1373"/>
        <v>0</v>
      </c>
      <c r="AH4516" s="56">
        <f t="shared" si="1374"/>
        <v>0</v>
      </c>
      <c r="AI4516" s="56">
        <f t="shared" si="1375"/>
        <v>0</v>
      </c>
      <c r="AJ4516" s="56">
        <f t="shared" si="1376"/>
        <v>0</v>
      </c>
      <c r="AK4516" s="56">
        <f t="shared" si="1377"/>
        <v>0</v>
      </c>
      <c r="AL4516" s="56">
        <f t="shared" si="1378"/>
        <v>0</v>
      </c>
      <c r="AM4516" s="56">
        <f t="shared" si="1379"/>
        <v>0</v>
      </c>
      <c r="AN4516" s="56">
        <f t="shared" si="1380"/>
        <v>0</v>
      </c>
      <c r="AO4516" s="56">
        <f t="shared" si="1381"/>
        <v>0</v>
      </c>
      <c r="AP4516" s="56">
        <f t="shared" si="1382"/>
        <v>0</v>
      </c>
      <c r="AQ4516" s="56">
        <f t="shared" si="1383"/>
        <v>0</v>
      </c>
      <c r="AR4516" s="86">
        <f t="shared" si="1384"/>
        <v>0</v>
      </c>
    </row>
    <row r="4517" spans="1:44" x14ac:dyDescent="0.25">
      <c r="A4517" s="178"/>
      <c r="B4517" s="55" t="str">
        <f>_xlfn.IFNA(VLOOKUP(A4517,'Ajánlatkérő(k) adatai'!$B$4:$C$205,2,0),"")</f>
        <v/>
      </c>
      <c r="C4517" s="178"/>
      <c r="D4517" s="55" t="str">
        <f>_xlfn.IFNA(VLOOKUP(C4517,'Számlafizető(k) adatai'!$C$4:$D$203,2,0),"")</f>
        <v/>
      </c>
      <c r="E4517" s="55" t="str">
        <f>_xlfn.IFNA(VLOOKUP(C4517,'Számlafizető(k) adatai'!$C$4:$M$203,11,0),"")</f>
        <v/>
      </c>
      <c r="F4517" s="178"/>
      <c r="G4517" s="178"/>
      <c r="H4517" s="178"/>
      <c r="I4517" s="55" t="str">
        <f>IF(F4517="","",VLOOKUP(LEFT(F4517,5),'Technikai cellák'!B:C,2,0))</f>
        <v/>
      </c>
      <c r="J4517" s="55" t="str">
        <f>IF(F4517="","",VLOOKUP(I4517,'Technikai cellák'!$C$1:$D$12,2,0))</f>
        <v/>
      </c>
      <c r="K4517" s="179"/>
      <c r="L4517" s="67" t="str">
        <f t="shared" si="1367"/>
        <v/>
      </c>
      <c r="M4517" s="68">
        <f t="shared" si="1368"/>
        <v>0</v>
      </c>
      <c r="N4517" s="66">
        <f t="shared" si="1369"/>
        <v>0</v>
      </c>
      <c r="O4517" s="152"/>
      <c r="P4517" s="172">
        <f t="shared" si="1366"/>
        <v>0</v>
      </c>
      <c r="Q4517" s="69">
        <f t="shared" si="1370"/>
        <v>0</v>
      </c>
      <c r="R4517" s="62">
        <f t="shared" si="1371"/>
        <v>0</v>
      </c>
      <c r="S4517" s="153"/>
      <c r="T4517" s="118" t="str">
        <f t="shared" si="1372"/>
        <v/>
      </c>
      <c r="U4517" s="154"/>
      <c r="V4517" s="154"/>
      <c r="W4517" s="154"/>
      <c r="X4517" s="154"/>
      <c r="Y4517" s="154"/>
      <c r="Z4517" s="154"/>
      <c r="AA4517" s="154"/>
      <c r="AB4517" s="154"/>
      <c r="AC4517" s="154"/>
      <c r="AD4517" s="154"/>
      <c r="AE4517" s="154"/>
      <c r="AF4517" s="154"/>
      <c r="AG4517" s="63">
        <f t="shared" si="1373"/>
        <v>0</v>
      </c>
      <c r="AH4517" s="56">
        <f t="shared" si="1374"/>
        <v>0</v>
      </c>
      <c r="AI4517" s="56">
        <f t="shared" si="1375"/>
        <v>0</v>
      </c>
      <c r="AJ4517" s="56">
        <f t="shared" si="1376"/>
        <v>0</v>
      </c>
      <c r="AK4517" s="56">
        <f t="shared" si="1377"/>
        <v>0</v>
      </c>
      <c r="AL4517" s="56">
        <f t="shared" si="1378"/>
        <v>0</v>
      </c>
      <c r="AM4517" s="56">
        <f t="shared" si="1379"/>
        <v>0</v>
      </c>
      <c r="AN4517" s="56">
        <f t="shared" si="1380"/>
        <v>0</v>
      </c>
      <c r="AO4517" s="56">
        <f t="shared" si="1381"/>
        <v>0</v>
      </c>
      <c r="AP4517" s="56">
        <f t="shared" si="1382"/>
        <v>0</v>
      </c>
      <c r="AQ4517" s="56">
        <f t="shared" si="1383"/>
        <v>0</v>
      </c>
      <c r="AR4517" s="86">
        <f t="shared" si="1384"/>
        <v>0</v>
      </c>
    </row>
    <row r="4518" spans="1:44" x14ac:dyDescent="0.25">
      <c r="A4518" s="178"/>
      <c r="B4518" s="55" t="str">
        <f>_xlfn.IFNA(VLOOKUP(A4518,'Ajánlatkérő(k) adatai'!$B$4:$C$205,2,0),"")</f>
        <v/>
      </c>
      <c r="C4518" s="178"/>
      <c r="D4518" s="55" t="str">
        <f>_xlfn.IFNA(VLOOKUP(C4518,'Számlafizető(k) adatai'!$C$4:$D$203,2,0),"")</f>
        <v/>
      </c>
      <c r="E4518" s="55" t="str">
        <f>_xlfn.IFNA(VLOOKUP(C4518,'Számlafizető(k) adatai'!$C$4:$M$203,11,0),"")</f>
        <v/>
      </c>
      <c r="F4518" s="178"/>
      <c r="G4518" s="178"/>
      <c r="H4518" s="178"/>
      <c r="I4518" s="55" t="str">
        <f>IF(F4518="","",VLOOKUP(LEFT(F4518,5),'Technikai cellák'!B:C,2,0))</f>
        <v/>
      </c>
      <c r="J4518" s="55" t="str">
        <f>IF(F4518="","",VLOOKUP(I4518,'Technikai cellák'!$C$1:$D$12,2,0))</f>
        <v/>
      </c>
      <c r="K4518" s="179"/>
      <c r="L4518" s="67" t="str">
        <f t="shared" si="1367"/>
        <v/>
      </c>
      <c r="M4518" s="68">
        <f t="shared" si="1368"/>
        <v>0</v>
      </c>
      <c r="N4518" s="66">
        <f t="shared" si="1369"/>
        <v>0</v>
      </c>
      <c r="O4518" s="152"/>
      <c r="P4518" s="172">
        <f t="shared" si="1366"/>
        <v>0</v>
      </c>
      <c r="Q4518" s="69">
        <f t="shared" si="1370"/>
        <v>0</v>
      </c>
      <c r="R4518" s="62">
        <f t="shared" si="1371"/>
        <v>0</v>
      </c>
      <c r="S4518" s="153"/>
      <c r="T4518" s="118" t="str">
        <f t="shared" si="1372"/>
        <v/>
      </c>
      <c r="U4518" s="154"/>
      <c r="V4518" s="154"/>
      <c r="W4518" s="154"/>
      <c r="X4518" s="154"/>
      <c r="Y4518" s="154"/>
      <c r="Z4518" s="154"/>
      <c r="AA4518" s="154"/>
      <c r="AB4518" s="154"/>
      <c r="AC4518" s="154"/>
      <c r="AD4518" s="154"/>
      <c r="AE4518" s="154"/>
      <c r="AF4518" s="154"/>
      <c r="AG4518" s="63">
        <f t="shared" si="1373"/>
        <v>0</v>
      </c>
      <c r="AH4518" s="56">
        <f t="shared" si="1374"/>
        <v>0</v>
      </c>
      <c r="AI4518" s="56">
        <f t="shared" si="1375"/>
        <v>0</v>
      </c>
      <c r="AJ4518" s="56">
        <f t="shared" si="1376"/>
        <v>0</v>
      </c>
      <c r="AK4518" s="56">
        <f t="shared" si="1377"/>
        <v>0</v>
      </c>
      <c r="AL4518" s="56">
        <f t="shared" si="1378"/>
        <v>0</v>
      </c>
      <c r="AM4518" s="56">
        <f t="shared" si="1379"/>
        <v>0</v>
      </c>
      <c r="AN4518" s="56">
        <f t="shared" si="1380"/>
        <v>0</v>
      </c>
      <c r="AO4518" s="56">
        <f t="shared" si="1381"/>
        <v>0</v>
      </c>
      <c r="AP4518" s="56">
        <f t="shared" si="1382"/>
        <v>0</v>
      </c>
      <c r="AQ4518" s="56">
        <f t="shared" si="1383"/>
        <v>0</v>
      </c>
      <c r="AR4518" s="86">
        <f t="shared" si="1384"/>
        <v>0</v>
      </c>
    </row>
    <row r="4519" spans="1:44" x14ac:dyDescent="0.25">
      <c r="A4519" s="178"/>
      <c r="B4519" s="55" t="str">
        <f>_xlfn.IFNA(VLOOKUP(A4519,'Ajánlatkérő(k) adatai'!$B$4:$C$205,2,0),"")</f>
        <v/>
      </c>
      <c r="C4519" s="178"/>
      <c r="D4519" s="55" t="str">
        <f>_xlfn.IFNA(VLOOKUP(C4519,'Számlafizető(k) adatai'!$C$4:$D$203,2,0),"")</f>
        <v/>
      </c>
      <c r="E4519" s="55" t="str">
        <f>_xlfn.IFNA(VLOOKUP(C4519,'Számlafizető(k) adatai'!$C$4:$M$203,11,0),"")</f>
        <v/>
      </c>
      <c r="F4519" s="178"/>
      <c r="G4519" s="178"/>
      <c r="H4519" s="178"/>
      <c r="I4519" s="55" t="str">
        <f>IF(F4519="","",VLOOKUP(LEFT(F4519,5),'Technikai cellák'!B:C,2,0))</f>
        <v/>
      </c>
      <c r="J4519" s="55" t="str">
        <f>IF(F4519="","",VLOOKUP(I4519,'Technikai cellák'!$C$1:$D$12,2,0))</f>
        <v/>
      </c>
      <c r="K4519" s="179"/>
      <c r="L4519" s="67" t="str">
        <f t="shared" si="1367"/>
        <v/>
      </c>
      <c r="M4519" s="68">
        <f t="shared" si="1368"/>
        <v>0</v>
      </c>
      <c r="N4519" s="66">
        <f t="shared" si="1369"/>
        <v>0</v>
      </c>
      <c r="O4519" s="152"/>
      <c r="P4519" s="172">
        <f t="shared" si="1366"/>
        <v>0</v>
      </c>
      <c r="Q4519" s="69">
        <f t="shared" si="1370"/>
        <v>0</v>
      </c>
      <c r="R4519" s="62">
        <f t="shared" si="1371"/>
        <v>0</v>
      </c>
      <c r="S4519" s="153"/>
      <c r="T4519" s="118" t="str">
        <f t="shared" si="1372"/>
        <v/>
      </c>
      <c r="U4519" s="154"/>
      <c r="V4519" s="154"/>
      <c r="W4519" s="154"/>
      <c r="X4519" s="154"/>
      <c r="Y4519" s="154"/>
      <c r="Z4519" s="154"/>
      <c r="AA4519" s="154"/>
      <c r="AB4519" s="154"/>
      <c r="AC4519" s="154"/>
      <c r="AD4519" s="154"/>
      <c r="AE4519" s="154"/>
      <c r="AF4519" s="154"/>
      <c r="AG4519" s="63">
        <f t="shared" si="1373"/>
        <v>0</v>
      </c>
      <c r="AH4519" s="56">
        <f t="shared" si="1374"/>
        <v>0</v>
      </c>
      <c r="AI4519" s="56">
        <f t="shared" si="1375"/>
        <v>0</v>
      </c>
      <c r="AJ4519" s="56">
        <f t="shared" si="1376"/>
        <v>0</v>
      </c>
      <c r="AK4519" s="56">
        <f t="shared" si="1377"/>
        <v>0</v>
      </c>
      <c r="AL4519" s="56">
        <f t="shared" si="1378"/>
        <v>0</v>
      </c>
      <c r="AM4519" s="56">
        <f t="shared" si="1379"/>
        <v>0</v>
      </c>
      <c r="AN4519" s="56">
        <f t="shared" si="1380"/>
        <v>0</v>
      </c>
      <c r="AO4519" s="56">
        <f t="shared" si="1381"/>
        <v>0</v>
      </c>
      <c r="AP4519" s="56">
        <f t="shared" si="1382"/>
        <v>0</v>
      </c>
      <c r="AQ4519" s="56">
        <f t="shared" si="1383"/>
        <v>0</v>
      </c>
      <c r="AR4519" s="86">
        <f t="shared" si="1384"/>
        <v>0</v>
      </c>
    </row>
    <row r="4520" spans="1:44" x14ac:dyDescent="0.25">
      <c r="A4520" s="178"/>
      <c r="B4520" s="55" t="str">
        <f>_xlfn.IFNA(VLOOKUP(A4520,'Ajánlatkérő(k) adatai'!$B$4:$C$205,2,0),"")</f>
        <v/>
      </c>
      <c r="C4520" s="178"/>
      <c r="D4520" s="55" t="str">
        <f>_xlfn.IFNA(VLOOKUP(C4520,'Számlafizető(k) adatai'!$C$4:$D$203,2,0),"")</f>
        <v/>
      </c>
      <c r="E4520" s="55" t="str">
        <f>_xlfn.IFNA(VLOOKUP(C4520,'Számlafizető(k) adatai'!$C$4:$M$203,11,0),"")</f>
        <v/>
      </c>
      <c r="F4520" s="178"/>
      <c r="G4520" s="178"/>
      <c r="H4520" s="178"/>
      <c r="I4520" s="55" t="str">
        <f>IF(F4520="","",VLOOKUP(LEFT(F4520,5),'Technikai cellák'!B:C,2,0))</f>
        <v/>
      </c>
      <c r="J4520" s="55" t="str">
        <f>IF(F4520="","",VLOOKUP(I4520,'Technikai cellák'!$C$1:$D$12,2,0))</f>
        <v/>
      </c>
      <c r="K4520" s="179"/>
      <c r="L4520" s="67" t="str">
        <f t="shared" si="1367"/>
        <v/>
      </c>
      <c r="M4520" s="68">
        <f t="shared" si="1368"/>
        <v>0</v>
      </c>
      <c r="N4520" s="66">
        <f t="shared" si="1369"/>
        <v>0</v>
      </c>
      <c r="O4520" s="152"/>
      <c r="P4520" s="172">
        <f t="shared" si="1366"/>
        <v>0</v>
      </c>
      <c r="Q4520" s="69">
        <f t="shared" si="1370"/>
        <v>0</v>
      </c>
      <c r="R4520" s="62">
        <f t="shared" si="1371"/>
        <v>0</v>
      </c>
      <c r="S4520" s="153"/>
      <c r="T4520" s="118" t="str">
        <f t="shared" si="1372"/>
        <v/>
      </c>
      <c r="U4520" s="154"/>
      <c r="V4520" s="154"/>
      <c r="W4520" s="154"/>
      <c r="X4520" s="154"/>
      <c r="Y4520" s="154"/>
      <c r="Z4520" s="154"/>
      <c r="AA4520" s="154"/>
      <c r="AB4520" s="154"/>
      <c r="AC4520" s="154"/>
      <c r="AD4520" s="154"/>
      <c r="AE4520" s="154"/>
      <c r="AF4520" s="154"/>
      <c r="AG4520" s="63">
        <f t="shared" si="1373"/>
        <v>0</v>
      </c>
      <c r="AH4520" s="56">
        <f t="shared" si="1374"/>
        <v>0</v>
      </c>
      <c r="AI4520" s="56">
        <f t="shared" si="1375"/>
        <v>0</v>
      </c>
      <c r="AJ4520" s="56">
        <f t="shared" si="1376"/>
        <v>0</v>
      </c>
      <c r="AK4520" s="56">
        <f t="shared" si="1377"/>
        <v>0</v>
      </c>
      <c r="AL4520" s="56">
        <f t="shared" si="1378"/>
        <v>0</v>
      </c>
      <c r="AM4520" s="56">
        <f t="shared" si="1379"/>
        <v>0</v>
      </c>
      <c r="AN4520" s="56">
        <f t="shared" si="1380"/>
        <v>0</v>
      </c>
      <c r="AO4520" s="56">
        <f t="shared" si="1381"/>
        <v>0</v>
      </c>
      <c r="AP4520" s="56">
        <f t="shared" si="1382"/>
        <v>0</v>
      </c>
      <c r="AQ4520" s="56">
        <f t="shared" si="1383"/>
        <v>0</v>
      </c>
      <c r="AR4520" s="86">
        <f t="shared" si="1384"/>
        <v>0</v>
      </c>
    </row>
    <row r="4521" spans="1:44" x14ac:dyDescent="0.25">
      <c r="A4521" s="178"/>
      <c r="B4521" s="55" t="str">
        <f>_xlfn.IFNA(VLOOKUP(A4521,'Ajánlatkérő(k) adatai'!$B$4:$C$205,2,0),"")</f>
        <v/>
      </c>
      <c r="C4521" s="178"/>
      <c r="D4521" s="55" t="str">
        <f>_xlfn.IFNA(VLOOKUP(C4521,'Számlafizető(k) adatai'!$C$4:$D$203,2,0),"")</f>
        <v/>
      </c>
      <c r="E4521" s="55" t="str">
        <f>_xlfn.IFNA(VLOOKUP(C4521,'Számlafizető(k) adatai'!$C$4:$M$203,11,0),"")</f>
        <v/>
      </c>
      <c r="F4521" s="178"/>
      <c r="G4521" s="178"/>
      <c r="H4521" s="178"/>
      <c r="I4521" s="55" t="str">
        <f>IF(F4521="","",VLOOKUP(LEFT(F4521,5),'Technikai cellák'!B:C,2,0))</f>
        <v/>
      </c>
      <c r="J4521" s="55" t="str">
        <f>IF(F4521="","",VLOOKUP(I4521,'Technikai cellák'!$C$1:$D$12,2,0))</f>
        <v/>
      </c>
      <c r="K4521" s="179"/>
      <c r="L4521" s="67" t="str">
        <f t="shared" si="1367"/>
        <v/>
      </c>
      <c r="M4521" s="68">
        <f t="shared" si="1368"/>
        <v>0</v>
      </c>
      <c r="N4521" s="66">
        <f t="shared" si="1369"/>
        <v>0</v>
      </c>
      <c r="O4521" s="152"/>
      <c r="P4521" s="172">
        <f t="shared" si="1366"/>
        <v>0</v>
      </c>
      <c r="Q4521" s="69">
        <f t="shared" si="1370"/>
        <v>0</v>
      </c>
      <c r="R4521" s="62">
        <f t="shared" si="1371"/>
        <v>0</v>
      </c>
      <c r="S4521" s="153"/>
      <c r="T4521" s="118" t="str">
        <f t="shared" si="1372"/>
        <v/>
      </c>
      <c r="U4521" s="154"/>
      <c r="V4521" s="154"/>
      <c r="W4521" s="154"/>
      <c r="X4521" s="154"/>
      <c r="Y4521" s="154"/>
      <c r="Z4521" s="154"/>
      <c r="AA4521" s="154"/>
      <c r="AB4521" s="154"/>
      <c r="AC4521" s="154"/>
      <c r="AD4521" s="154"/>
      <c r="AE4521" s="154"/>
      <c r="AF4521" s="154"/>
      <c r="AG4521" s="63">
        <f t="shared" si="1373"/>
        <v>0</v>
      </c>
      <c r="AH4521" s="56">
        <f t="shared" si="1374"/>
        <v>0</v>
      </c>
      <c r="AI4521" s="56">
        <f t="shared" si="1375"/>
        <v>0</v>
      </c>
      <c r="AJ4521" s="56">
        <f t="shared" si="1376"/>
        <v>0</v>
      </c>
      <c r="AK4521" s="56">
        <f t="shared" si="1377"/>
        <v>0</v>
      </c>
      <c r="AL4521" s="56">
        <f t="shared" si="1378"/>
        <v>0</v>
      </c>
      <c r="AM4521" s="56">
        <f t="shared" si="1379"/>
        <v>0</v>
      </c>
      <c r="AN4521" s="56">
        <f t="shared" si="1380"/>
        <v>0</v>
      </c>
      <c r="AO4521" s="56">
        <f t="shared" si="1381"/>
        <v>0</v>
      </c>
      <c r="AP4521" s="56">
        <f t="shared" si="1382"/>
        <v>0</v>
      </c>
      <c r="AQ4521" s="56">
        <f t="shared" si="1383"/>
        <v>0</v>
      </c>
      <c r="AR4521" s="86">
        <f t="shared" si="1384"/>
        <v>0</v>
      </c>
    </row>
    <row r="4522" spans="1:44" x14ac:dyDescent="0.25">
      <c r="A4522" s="178"/>
      <c r="B4522" s="55" t="str">
        <f>_xlfn.IFNA(VLOOKUP(A4522,'Ajánlatkérő(k) adatai'!$B$4:$C$205,2,0),"")</f>
        <v/>
      </c>
      <c r="C4522" s="178"/>
      <c r="D4522" s="55" t="str">
        <f>_xlfn.IFNA(VLOOKUP(C4522,'Számlafizető(k) adatai'!$C$4:$D$203,2,0),"")</f>
        <v/>
      </c>
      <c r="E4522" s="55" t="str">
        <f>_xlfn.IFNA(VLOOKUP(C4522,'Számlafizető(k) adatai'!$C$4:$M$203,11,0),"")</f>
        <v/>
      </c>
      <c r="F4522" s="178"/>
      <c r="G4522" s="178"/>
      <c r="H4522" s="178"/>
      <c r="I4522" s="55" t="str">
        <f>IF(F4522="","",VLOOKUP(LEFT(F4522,5),'Technikai cellák'!B:C,2,0))</f>
        <v/>
      </c>
      <c r="J4522" s="55" t="str">
        <f>IF(F4522="","",VLOOKUP(I4522,'Technikai cellák'!$C$1:$D$12,2,0))</f>
        <v/>
      </c>
      <c r="K4522" s="179"/>
      <c r="L4522" s="67" t="str">
        <f t="shared" si="1367"/>
        <v/>
      </c>
      <c r="M4522" s="68">
        <f t="shared" si="1368"/>
        <v>0</v>
      </c>
      <c r="N4522" s="66">
        <f t="shared" si="1369"/>
        <v>0</v>
      </c>
      <c r="O4522" s="152"/>
      <c r="P4522" s="172">
        <f t="shared" si="1366"/>
        <v>0</v>
      </c>
      <c r="Q4522" s="69">
        <f t="shared" si="1370"/>
        <v>0</v>
      </c>
      <c r="R4522" s="62">
        <f t="shared" si="1371"/>
        <v>0</v>
      </c>
      <c r="S4522" s="153"/>
      <c r="T4522" s="118" t="str">
        <f t="shared" si="1372"/>
        <v/>
      </c>
      <c r="U4522" s="154"/>
      <c r="V4522" s="154"/>
      <c r="W4522" s="154"/>
      <c r="X4522" s="154"/>
      <c r="Y4522" s="154"/>
      <c r="Z4522" s="154"/>
      <c r="AA4522" s="154"/>
      <c r="AB4522" s="154"/>
      <c r="AC4522" s="154"/>
      <c r="AD4522" s="154"/>
      <c r="AE4522" s="154"/>
      <c r="AF4522" s="154"/>
      <c r="AG4522" s="63">
        <f t="shared" si="1373"/>
        <v>0</v>
      </c>
      <c r="AH4522" s="56">
        <f t="shared" si="1374"/>
        <v>0</v>
      </c>
      <c r="AI4522" s="56">
        <f t="shared" si="1375"/>
        <v>0</v>
      </c>
      <c r="AJ4522" s="56">
        <f t="shared" si="1376"/>
        <v>0</v>
      </c>
      <c r="AK4522" s="56">
        <f t="shared" si="1377"/>
        <v>0</v>
      </c>
      <c r="AL4522" s="56">
        <f t="shared" si="1378"/>
        <v>0</v>
      </c>
      <c r="AM4522" s="56">
        <f t="shared" si="1379"/>
        <v>0</v>
      </c>
      <c r="AN4522" s="56">
        <f t="shared" si="1380"/>
        <v>0</v>
      </c>
      <c r="AO4522" s="56">
        <f t="shared" si="1381"/>
        <v>0</v>
      </c>
      <c r="AP4522" s="56">
        <f t="shared" si="1382"/>
        <v>0</v>
      </c>
      <c r="AQ4522" s="56">
        <f t="shared" si="1383"/>
        <v>0</v>
      </c>
      <c r="AR4522" s="86">
        <f t="shared" si="1384"/>
        <v>0</v>
      </c>
    </row>
    <row r="4523" spans="1:44" x14ac:dyDescent="0.25">
      <c r="A4523" s="178"/>
      <c r="B4523" s="55" t="str">
        <f>_xlfn.IFNA(VLOOKUP(A4523,'Ajánlatkérő(k) adatai'!$B$4:$C$205,2,0),"")</f>
        <v/>
      </c>
      <c r="C4523" s="178"/>
      <c r="D4523" s="55" t="str">
        <f>_xlfn.IFNA(VLOOKUP(C4523,'Számlafizető(k) adatai'!$C$4:$D$203,2,0),"")</f>
        <v/>
      </c>
      <c r="E4523" s="55" t="str">
        <f>_xlfn.IFNA(VLOOKUP(C4523,'Számlafizető(k) adatai'!$C$4:$M$203,11,0),"")</f>
        <v/>
      </c>
      <c r="F4523" s="178"/>
      <c r="G4523" s="178"/>
      <c r="H4523" s="178"/>
      <c r="I4523" s="55" t="str">
        <f>IF(F4523="","",VLOOKUP(LEFT(F4523,5),'Technikai cellák'!B:C,2,0))</f>
        <v/>
      </c>
      <c r="J4523" s="55" t="str">
        <f>IF(F4523="","",VLOOKUP(I4523,'Technikai cellák'!$C$1:$D$12,2,0))</f>
        <v/>
      </c>
      <c r="K4523" s="179"/>
      <c r="L4523" s="67" t="str">
        <f t="shared" si="1367"/>
        <v/>
      </c>
      <c r="M4523" s="68">
        <f t="shared" si="1368"/>
        <v>0</v>
      </c>
      <c r="N4523" s="66">
        <f t="shared" si="1369"/>
        <v>0</v>
      </c>
      <c r="O4523" s="152"/>
      <c r="P4523" s="172">
        <f t="shared" si="1366"/>
        <v>0</v>
      </c>
      <c r="Q4523" s="69">
        <f t="shared" si="1370"/>
        <v>0</v>
      </c>
      <c r="R4523" s="62">
        <f t="shared" si="1371"/>
        <v>0</v>
      </c>
      <c r="S4523" s="153"/>
      <c r="T4523" s="118" t="str">
        <f t="shared" si="1372"/>
        <v/>
      </c>
      <c r="U4523" s="154"/>
      <c r="V4523" s="154"/>
      <c r="W4523" s="154"/>
      <c r="X4523" s="154"/>
      <c r="Y4523" s="154"/>
      <c r="Z4523" s="154"/>
      <c r="AA4523" s="154"/>
      <c r="AB4523" s="154"/>
      <c r="AC4523" s="154"/>
      <c r="AD4523" s="154"/>
      <c r="AE4523" s="154"/>
      <c r="AF4523" s="154"/>
      <c r="AG4523" s="63">
        <f t="shared" si="1373"/>
        <v>0</v>
      </c>
      <c r="AH4523" s="56">
        <f t="shared" si="1374"/>
        <v>0</v>
      </c>
      <c r="AI4523" s="56">
        <f t="shared" si="1375"/>
        <v>0</v>
      </c>
      <c r="AJ4523" s="56">
        <f t="shared" si="1376"/>
        <v>0</v>
      </c>
      <c r="AK4523" s="56">
        <f t="shared" si="1377"/>
        <v>0</v>
      </c>
      <c r="AL4523" s="56">
        <f t="shared" si="1378"/>
        <v>0</v>
      </c>
      <c r="AM4523" s="56">
        <f t="shared" si="1379"/>
        <v>0</v>
      </c>
      <c r="AN4523" s="56">
        <f t="shared" si="1380"/>
        <v>0</v>
      </c>
      <c r="AO4523" s="56">
        <f t="shared" si="1381"/>
        <v>0</v>
      </c>
      <c r="AP4523" s="56">
        <f t="shared" si="1382"/>
        <v>0</v>
      </c>
      <c r="AQ4523" s="56">
        <f t="shared" si="1383"/>
        <v>0</v>
      </c>
      <c r="AR4523" s="86">
        <f t="shared" si="1384"/>
        <v>0</v>
      </c>
    </row>
    <row r="4524" spans="1:44" x14ac:dyDescent="0.25">
      <c r="A4524" s="178"/>
      <c r="B4524" s="55" t="str">
        <f>_xlfn.IFNA(VLOOKUP(A4524,'Ajánlatkérő(k) adatai'!$B$4:$C$205,2,0),"")</f>
        <v/>
      </c>
      <c r="C4524" s="178"/>
      <c r="D4524" s="55" t="str">
        <f>_xlfn.IFNA(VLOOKUP(C4524,'Számlafizető(k) adatai'!$C$4:$D$203,2,0),"")</f>
        <v/>
      </c>
      <c r="E4524" s="55" t="str">
        <f>_xlfn.IFNA(VLOOKUP(C4524,'Számlafizető(k) adatai'!$C$4:$M$203,11,0),"")</f>
        <v/>
      </c>
      <c r="F4524" s="178"/>
      <c r="G4524" s="178"/>
      <c r="H4524" s="178"/>
      <c r="I4524" s="55" t="str">
        <f>IF(F4524="","",VLOOKUP(LEFT(F4524,5),'Technikai cellák'!B:C,2,0))</f>
        <v/>
      </c>
      <c r="J4524" s="55" t="str">
        <f>IF(F4524="","",VLOOKUP(I4524,'Technikai cellák'!$C$1:$D$12,2,0))</f>
        <v/>
      </c>
      <c r="K4524" s="179"/>
      <c r="L4524" s="67" t="str">
        <f t="shared" si="1367"/>
        <v/>
      </c>
      <c r="M4524" s="68">
        <f t="shared" si="1368"/>
        <v>0</v>
      </c>
      <c r="N4524" s="66">
        <f t="shared" si="1369"/>
        <v>0</v>
      </c>
      <c r="O4524" s="152"/>
      <c r="P4524" s="172">
        <f t="shared" si="1366"/>
        <v>0</v>
      </c>
      <c r="Q4524" s="69">
        <f t="shared" si="1370"/>
        <v>0</v>
      </c>
      <c r="R4524" s="62">
        <f t="shared" si="1371"/>
        <v>0</v>
      </c>
      <c r="S4524" s="153"/>
      <c r="T4524" s="118" t="str">
        <f t="shared" si="1372"/>
        <v/>
      </c>
      <c r="U4524" s="154"/>
      <c r="V4524" s="154"/>
      <c r="W4524" s="154"/>
      <c r="X4524" s="154"/>
      <c r="Y4524" s="154"/>
      <c r="Z4524" s="154"/>
      <c r="AA4524" s="154"/>
      <c r="AB4524" s="154"/>
      <c r="AC4524" s="154"/>
      <c r="AD4524" s="154"/>
      <c r="AE4524" s="154"/>
      <c r="AF4524" s="154"/>
      <c r="AG4524" s="63">
        <f t="shared" si="1373"/>
        <v>0</v>
      </c>
      <c r="AH4524" s="56">
        <f t="shared" si="1374"/>
        <v>0</v>
      </c>
      <c r="AI4524" s="56">
        <f t="shared" si="1375"/>
        <v>0</v>
      </c>
      <c r="AJ4524" s="56">
        <f t="shared" si="1376"/>
        <v>0</v>
      </c>
      <c r="AK4524" s="56">
        <f t="shared" si="1377"/>
        <v>0</v>
      </c>
      <c r="AL4524" s="56">
        <f t="shared" si="1378"/>
        <v>0</v>
      </c>
      <c r="AM4524" s="56">
        <f t="shared" si="1379"/>
        <v>0</v>
      </c>
      <c r="AN4524" s="56">
        <f t="shared" si="1380"/>
        <v>0</v>
      </c>
      <c r="AO4524" s="56">
        <f t="shared" si="1381"/>
        <v>0</v>
      </c>
      <c r="AP4524" s="56">
        <f t="shared" si="1382"/>
        <v>0</v>
      </c>
      <c r="AQ4524" s="56">
        <f t="shared" si="1383"/>
        <v>0</v>
      </c>
      <c r="AR4524" s="86">
        <f t="shared" si="1384"/>
        <v>0</v>
      </c>
    </row>
    <row r="4525" spans="1:44" x14ac:dyDescent="0.25">
      <c r="A4525" s="178"/>
      <c r="B4525" s="55" t="str">
        <f>_xlfn.IFNA(VLOOKUP(A4525,'Ajánlatkérő(k) adatai'!$B$4:$C$205,2,0),"")</f>
        <v/>
      </c>
      <c r="C4525" s="178"/>
      <c r="D4525" s="55" t="str">
        <f>_xlfn.IFNA(VLOOKUP(C4525,'Számlafizető(k) adatai'!$C$4:$D$203,2,0),"")</f>
        <v/>
      </c>
      <c r="E4525" s="55" t="str">
        <f>_xlfn.IFNA(VLOOKUP(C4525,'Számlafizető(k) adatai'!$C$4:$M$203,11,0),"")</f>
        <v/>
      </c>
      <c r="F4525" s="178"/>
      <c r="G4525" s="178"/>
      <c r="H4525" s="178"/>
      <c r="I4525" s="55" t="str">
        <f>IF(F4525="","",VLOOKUP(LEFT(F4525,5),'Technikai cellák'!B:C,2,0))</f>
        <v/>
      </c>
      <c r="J4525" s="55" t="str">
        <f>IF(F4525="","",VLOOKUP(I4525,'Technikai cellák'!$C$1:$D$12,2,0))</f>
        <v/>
      </c>
      <c r="K4525" s="179"/>
      <c r="L4525" s="67" t="str">
        <f t="shared" si="1367"/>
        <v/>
      </c>
      <c r="M4525" s="68">
        <f t="shared" si="1368"/>
        <v>0</v>
      </c>
      <c r="N4525" s="66">
        <f t="shared" si="1369"/>
        <v>0</v>
      </c>
      <c r="O4525" s="152"/>
      <c r="P4525" s="172">
        <f t="shared" si="1366"/>
        <v>0</v>
      </c>
      <c r="Q4525" s="69">
        <f t="shared" si="1370"/>
        <v>0</v>
      </c>
      <c r="R4525" s="62">
        <f t="shared" si="1371"/>
        <v>0</v>
      </c>
      <c r="S4525" s="153"/>
      <c r="T4525" s="118" t="str">
        <f t="shared" si="1372"/>
        <v/>
      </c>
      <c r="U4525" s="154"/>
      <c r="V4525" s="154"/>
      <c r="W4525" s="154"/>
      <c r="X4525" s="154"/>
      <c r="Y4525" s="154"/>
      <c r="Z4525" s="154"/>
      <c r="AA4525" s="154"/>
      <c r="AB4525" s="154"/>
      <c r="AC4525" s="154"/>
      <c r="AD4525" s="154"/>
      <c r="AE4525" s="154"/>
      <c r="AF4525" s="154"/>
      <c r="AG4525" s="63">
        <f t="shared" si="1373"/>
        <v>0</v>
      </c>
      <c r="AH4525" s="56">
        <f t="shared" si="1374"/>
        <v>0</v>
      </c>
      <c r="AI4525" s="56">
        <f t="shared" si="1375"/>
        <v>0</v>
      </c>
      <c r="AJ4525" s="56">
        <f t="shared" si="1376"/>
        <v>0</v>
      </c>
      <c r="AK4525" s="56">
        <f t="shared" si="1377"/>
        <v>0</v>
      </c>
      <c r="AL4525" s="56">
        <f t="shared" si="1378"/>
        <v>0</v>
      </c>
      <c r="AM4525" s="56">
        <f t="shared" si="1379"/>
        <v>0</v>
      </c>
      <c r="AN4525" s="56">
        <f t="shared" si="1380"/>
        <v>0</v>
      </c>
      <c r="AO4525" s="56">
        <f t="shared" si="1381"/>
        <v>0</v>
      </c>
      <c r="AP4525" s="56">
        <f t="shared" si="1382"/>
        <v>0</v>
      </c>
      <c r="AQ4525" s="56">
        <f t="shared" si="1383"/>
        <v>0</v>
      </c>
      <c r="AR4525" s="86">
        <f t="shared" si="1384"/>
        <v>0</v>
      </c>
    </row>
    <row r="4526" spans="1:44" x14ac:dyDescent="0.25">
      <c r="A4526" s="178"/>
      <c r="B4526" s="55" t="str">
        <f>_xlfn.IFNA(VLOOKUP(A4526,'Ajánlatkérő(k) adatai'!$B$4:$C$205,2,0),"")</f>
        <v/>
      </c>
      <c r="C4526" s="178"/>
      <c r="D4526" s="55" t="str">
        <f>_xlfn.IFNA(VLOOKUP(C4526,'Számlafizető(k) adatai'!$C$4:$D$203,2,0),"")</f>
        <v/>
      </c>
      <c r="E4526" s="55" t="str">
        <f>_xlfn.IFNA(VLOOKUP(C4526,'Számlafizető(k) adatai'!$C$4:$M$203,11,0),"")</f>
        <v/>
      </c>
      <c r="F4526" s="178"/>
      <c r="G4526" s="178"/>
      <c r="H4526" s="178"/>
      <c r="I4526" s="55" t="str">
        <f>IF(F4526="","",VLOOKUP(LEFT(F4526,5),'Technikai cellák'!B:C,2,0))</f>
        <v/>
      </c>
      <c r="J4526" s="55" t="str">
        <f>IF(F4526="","",VLOOKUP(I4526,'Technikai cellák'!$C$1:$D$12,2,0))</f>
        <v/>
      </c>
      <c r="K4526" s="179"/>
      <c r="L4526" s="67" t="str">
        <f t="shared" si="1367"/>
        <v/>
      </c>
      <c r="M4526" s="68">
        <f t="shared" si="1368"/>
        <v>0</v>
      </c>
      <c r="N4526" s="66">
        <f t="shared" si="1369"/>
        <v>0</v>
      </c>
      <c r="O4526" s="152"/>
      <c r="P4526" s="172">
        <f t="shared" si="1366"/>
        <v>0</v>
      </c>
      <c r="Q4526" s="69">
        <f t="shared" si="1370"/>
        <v>0</v>
      </c>
      <c r="R4526" s="62">
        <f t="shared" si="1371"/>
        <v>0</v>
      </c>
      <c r="S4526" s="153"/>
      <c r="T4526" s="118" t="str">
        <f t="shared" si="1372"/>
        <v/>
      </c>
      <c r="U4526" s="154"/>
      <c r="V4526" s="154"/>
      <c r="W4526" s="154"/>
      <c r="X4526" s="154"/>
      <c r="Y4526" s="154"/>
      <c r="Z4526" s="154"/>
      <c r="AA4526" s="154"/>
      <c r="AB4526" s="154"/>
      <c r="AC4526" s="154"/>
      <c r="AD4526" s="154"/>
      <c r="AE4526" s="154"/>
      <c r="AF4526" s="154"/>
      <c r="AG4526" s="63">
        <f t="shared" si="1373"/>
        <v>0</v>
      </c>
      <c r="AH4526" s="56">
        <f t="shared" si="1374"/>
        <v>0</v>
      </c>
      <c r="AI4526" s="56">
        <f t="shared" si="1375"/>
        <v>0</v>
      </c>
      <c r="AJ4526" s="56">
        <f t="shared" si="1376"/>
        <v>0</v>
      </c>
      <c r="AK4526" s="56">
        <f t="shared" si="1377"/>
        <v>0</v>
      </c>
      <c r="AL4526" s="56">
        <f t="shared" si="1378"/>
        <v>0</v>
      </c>
      <c r="AM4526" s="56">
        <f t="shared" si="1379"/>
        <v>0</v>
      </c>
      <c r="AN4526" s="56">
        <f t="shared" si="1380"/>
        <v>0</v>
      </c>
      <c r="AO4526" s="56">
        <f t="shared" si="1381"/>
        <v>0</v>
      </c>
      <c r="AP4526" s="56">
        <f t="shared" si="1382"/>
        <v>0</v>
      </c>
      <c r="AQ4526" s="56">
        <f t="shared" si="1383"/>
        <v>0</v>
      </c>
      <c r="AR4526" s="86">
        <f t="shared" si="1384"/>
        <v>0</v>
      </c>
    </row>
    <row r="4527" spans="1:44" x14ac:dyDescent="0.25">
      <c r="A4527" s="178"/>
      <c r="B4527" s="55" t="str">
        <f>_xlfn.IFNA(VLOOKUP(A4527,'Ajánlatkérő(k) adatai'!$B$4:$C$205,2,0),"")</f>
        <v/>
      </c>
      <c r="C4527" s="178"/>
      <c r="D4527" s="55" t="str">
        <f>_xlfn.IFNA(VLOOKUP(C4527,'Számlafizető(k) adatai'!$C$4:$D$203,2,0),"")</f>
        <v/>
      </c>
      <c r="E4527" s="55" t="str">
        <f>_xlfn.IFNA(VLOOKUP(C4527,'Számlafizető(k) adatai'!$C$4:$M$203,11,0),"")</f>
        <v/>
      </c>
      <c r="F4527" s="178"/>
      <c r="G4527" s="178"/>
      <c r="H4527" s="178"/>
      <c r="I4527" s="55" t="str">
        <f>IF(F4527="","",VLOOKUP(LEFT(F4527,5),'Technikai cellák'!B:C,2,0))</f>
        <v/>
      </c>
      <c r="J4527" s="55" t="str">
        <f>IF(F4527="","",VLOOKUP(I4527,'Technikai cellák'!$C$1:$D$12,2,0))</f>
        <v/>
      </c>
      <c r="K4527" s="179"/>
      <c r="L4527" s="67" t="str">
        <f t="shared" si="1367"/>
        <v/>
      </c>
      <c r="M4527" s="68">
        <f t="shared" si="1368"/>
        <v>0</v>
      </c>
      <c r="N4527" s="66">
        <f t="shared" si="1369"/>
        <v>0</v>
      </c>
      <c r="O4527" s="152"/>
      <c r="P4527" s="172">
        <f t="shared" si="1366"/>
        <v>0</v>
      </c>
      <c r="Q4527" s="69">
        <f t="shared" si="1370"/>
        <v>0</v>
      </c>
      <c r="R4527" s="62">
        <f t="shared" si="1371"/>
        <v>0</v>
      </c>
      <c r="S4527" s="153"/>
      <c r="T4527" s="118" t="str">
        <f t="shared" si="1372"/>
        <v/>
      </c>
      <c r="U4527" s="154"/>
      <c r="V4527" s="154"/>
      <c r="W4527" s="154"/>
      <c r="X4527" s="154"/>
      <c r="Y4527" s="154"/>
      <c r="Z4527" s="154"/>
      <c r="AA4527" s="154"/>
      <c r="AB4527" s="154"/>
      <c r="AC4527" s="154"/>
      <c r="AD4527" s="154"/>
      <c r="AE4527" s="154"/>
      <c r="AF4527" s="154"/>
      <c r="AG4527" s="63">
        <f t="shared" si="1373"/>
        <v>0</v>
      </c>
      <c r="AH4527" s="56">
        <f t="shared" si="1374"/>
        <v>0</v>
      </c>
      <c r="AI4527" s="56">
        <f t="shared" si="1375"/>
        <v>0</v>
      </c>
      <c r="AJ4527" s="56">
        <f t="shared" si="1376"/>
        <v>0</v>
      </c>
      <c r="AK4527" s="56">
        <f t="shared" si="1377"/>
        <v>0</v>
      </c>
      <c r="AL4527" s="56">
        <f t="shared" si="1378"/>
        <v>0</v>
      </c>
      <c r="AM4527" s="56">
        <f t="shared" si="1379"/>
        <v>0</v>
      </c>
      <c r="AN4527" s="56">
        <f t="shared" si="1380"/>
        <v>0</v>
      </c>
      <c r="AO4527" s="56">
        <f t="shared" si="1381"/>
        <v>0</v>
      </c>
      <c r="AP4527" s="56">
        <f t="shared" si="1382"/>
        <v>0</v>
      </c>
      <c r="AQ4527" s="56">
        <f t="shared" si="1383"/>
        <v>0</v>
      </c>
      <c r="AR4527" s="86">
        <f t="shared" si="1384"/>
        <v>0</v>
      </c>
    </row>
    <row r="4528" spans="1:44" x14ac:dyDescent="0.25">
      <c r="A4528" s="178"/>
      <c r="B4528" s="55" t="str">
        <f>_xlfn.IFNA(VLOOKUP(A4528,'Ajánlatkérő(k) adatai'!$B$4:$C$205,2,0),"")</f>
        <v/>
      </c>
      <c r="C4528" s="178"/>
      <c r="D4528" s="55" t="str">
        <f>_xlfn.IFNA(VLOOKUP(C4528,'Számlafizető(k) adatai'!$C$4:$D$203,2,0),"")</f>
        <v/>
      </c>
      <c r="E4528" s="55" t="str">
        <f>_xlfn.IFNA(VLOOKUP(C4528,'Számlafizető(k) adatai'!$C$4:$M$203,11,0),"")</f>
        <v/>
      </c>
      <c r="F4528" s="178"/>
      <c r="G4528" s="178"/>
      <c r="H4528" s="178"/>
      <c r="I4528" s="55" t="str">
        <f>IF(F4528="","",VLOOKUP(LEFT(F4528,5),'Technikai cellák'!B:C,2,0))</f>
        <v/>
      </c>
      <c r="J4528" s="55" t="str">
        <f>IF(F4528="","",VLOOKUP(I4528,'Technikai cellák'!$C$1:$D$12,2,0))</f>
        <v/>
      </c>
      <c r="K4528" s="179"/>
      <c r="L4528" s="67" t="str">
        <f t="shared" si="1367"/>
        <v/>
      </c>
      <c r="M4528" s="68">
        <f t="shared" si="1368"/>
        <v>0</v>
      </c>
      <c r="N4528" s="66">
        <f t="shared" si="1369"/>
        <v>0</v>
      </c>
      <c r="O4528" s="152"/>
      <c r="P4528" s="172">
        <f t="shared" si="1366"/>
        <v>0</v>
      </c>
      <c r="Q4528" s="69">
        <f t="shared" si="1370"/>
        <v>0</v>
      </c>
      <c r="R4528" s="62">
        <f t="shared" si="1371"/>
        <v>0</v>
      </c>
      <c r="S4528" s="153"/>
      <c r="T4528" s="118" t="str">
        <f t="shared" si="1372"/>
        <v/>
      </c>
      <c r="U4528" s="154"/>
      <c r="V4528" s="154"/>
      <c r="W4528" s="154"/>
      <c r="X4528" s="154"/>
      <c r="Y4528" s="154"/>
      <c r="Z4528" s="154"/>
      <c r="AA4528" s="154"/>
      <c r="AB4528" s="154"/>
      <c r="AC4528" s="154"/>
      <c r="AD4528" s="154"/>
      <c r="AE4528" s="154"/>
      <c r="AF4528" s="154"/>
      <c r="AG4528" s="63">
        <f t="shared" si="1373"/>
        <v>0</v>
      </c>
      <c r="AH4528" s="56">
        <f t="shared" si="1374"/>
        <v>0</v>
      </c>
      <c r="AI4528" s="56">
        <f t="shared" si="1375"/>
        <v>0</v>
      </c>
      <c r="AJ4528" s="56">
        <f t="shared" si="1376"/>
        <v>0</v>
      </c>
      <c r="AK4528" s="56">
        <f t="shared" si="1377"/>
        <v>0</v>
      </c>
      <c r="AL4528" s="56">
        <f t="shared" si="1378"/>
        <v>0</v>
      </c>
      <c r="AM4528" s="56">
        <f t="shared" si="1379"/>
        <v>0</v>
      </c>
      <c r="AN4528" s="56">
        <f t="shared" si="1380"/>
        <v>0</v>
      </c>
      <c r="AO4528" s="56">
        <f t="shared" si="1381"/>
        <v>0</v>
      </c>
      <c r="AP4528" s="56">
        <f t="shared" si="1382"/>
        <v>0</v>
      </c>
      <c r="AQ4528" s="56">
        <f t="shared" si="1383"/>
        <v>0</v>
      </c>
      <c r="AR4528" s="86">
        <f t="shared" si="1384"/>
        <v>0</v>
      </c>
    </row>
    <row r="4529" spans="1:44" x14ac:dyDescent="0.25">
      <c r="A4529" s="178"/>
      <c r="B4529" s="55" t="str">
        <f>_xlfn.IFNA(VLOOKUP(A4529,'Ajánlatkérő(k) adatai'!$B$4:$C$205,2,0),"")</f>
        <v/>
      </c>
      <c r="C4529" s="178"/>
      <c r="D4529" s="55" t="str">
        <f>_xlfn.IFNA(VLOOKUP(C4529,'Számlafizető(k) adatai'!$C$4:$D$203,2,0),"")</f>
        <v/>
      </c>
      <c r="E4529" s="55" t="str">
        <f>_xlfn.IFNA(VLOOKUP(C4529,'Számlafizető(k) adatai'!$C$4:$M$203,11,0),"")</f>
        <v/>
      </c>
      <c r="F4529" s="178"/>
      <c r="G4529" s="178"/>
      <c r="H4529" s="178"/>
      <c r="I4529" s="55" t="str">
        <f>IF(F4529="","",VLOOKUP(LEFT(F4529,5),'Technikai cellák'!B:C,2,0))</f>
        <v/>
      </c>
      <c r="J4529" s="55" t="str">
        <f>IF(F4529="","",VLOOKUP(I4529,'Technikai cellák'!$C$1:$D$12,2,0))</f>
        <v/>
      </c>
      <c r="K4529" s="179"/>
      <c r="L4529" s="67" t="str">
        <f t="shared" si="1367"/>
        <v/>
      </c>
      <c r="M4529" s="68">
        <f t="shared" si="1368"/>
        <v>0</v>
      </c>
      <c r="N4529" s="66">
        <f t="shared" si="1369"/>
        <v>0</v>
      </c>
      <c r="O4529" s="152"/>
      <c r="P4529" s="172">
        <f t="shared" si="1366"/>
        <v>0</v>
      </c>
      <c r="Q4529" s="69">
        <f t="shared" si="1370"/>
        <v>0</v>
      </c>
      <c r="R4529" s="62">
        <f t="shared" si="1371"/>
        <v>0</v>
      </c>
      <c r="S4529" s="153"/>
      <c r="T4529" s="118" t="str">
        <f t="shared" si="1372"/>
        <v/>
      </c>
      <c r="U4529" s="154"/>
      <c r="V4529" s="154"/>
      <c r="W4529" s="154"/>
      <c r="X4529" s="154"/>
      <c r="Y4529" s="154"/>
      <c r="Z4529" s="154"/>
      <c r="AA4529" s="154"/>
      <c r="AB4529" s="154"/>
      <c r="AC4529" s="154"/>
      <c r="AD4529" s="154"/>
      <c r="AE4529" s="154"/>
      <c r="AF4529" s="154"/>
      <c r="AG4529" s="63">
        <f t="shared" si="1373"/>
        <v>0</v>
      </c>
      <c r="AH4529" s="56">
        <f t="shared" si="1374"/>
        <v>0</v>
      </c>
      <c r="AI4529" s="56">
        <f t="shared" si="1375"/>
        <v>0</v>
      </c>
      <c r="AJ4529" s="56">
        <f t="shared" si="1376"/>
        <v>0</v>
      </c>
      <c r="AK4529" s="56">
        <f t="shared" si="1377"/>
        <v>0</v>
      </c>
      <c r="AL4529" s="56">
        <f t="shared" si="1378"/>
        <v>0</v>
      </c>
      <c r="AM4529" s="56">
        <f t="shared" si="1379"/>
        <v>0</v>
      </c>
      <c r="AN4529" s="56">
        <f t="shared" si="1380"/>
        <v>0</v>
      </c>
      <c r="AO4529" s="56">
        <f t="shared" si="1381"/>
        <v>0</v>
      </c>
      <c r="AP4529" s="56">
        <f t="shared" si="1382"/>
        <v>0</v>
      </c>
      <c r="AQ4529" s="56">
        <f t="shared" si="1383"/>
        <v>0</v>
      </c>
      <c r="AR4529" s="86">
        <f t="shared" si="1384"/>
        <v>0</v>
      </c>
    </row>
    <row r="4530" spans="1:44" x14ac:dyDescent="0.25">
      <c r="A4530" s="178"/>
      <c r="B4530" s="55" t="str">
        <f>_xlfn.IFNA(VLOOKUP(A4530,'Ajánlatkérő(k) adatai'!$B$4:$C$205,2,0),"")</f>
        <v/>
      </c>
      <c r="C4530" s="178"/>
      <c r="D4530" s="55" t="str">
        <f>_xlfn.IFNA(VLOOKUP(C4530,'Számlafizető(k) adatai'!$C$4:$D$203,2,0),"")</f>
        <v/>
      </c>
      <c r="E4530" s="55" t="str">
        <f>_xlfn.IFNA(VLOOKUP(C4530,'Számlafizető(k) adatai'!$C$4:$M$203,11,0),"")</f>
        <v/>
      </c>
      <c r="F4530" s="178"/>
      <c r="G4530" s="178"/>
      <c r="H4530" s="178"/>
      <c r="I4530" s="55" t="str">
        <f>IF(F4530="","",VLOOKUP(LEFT(F4530,5),'Technikai cellák'!B:C,2,0))</f>
        <v/>
      </c>
      <c r="J4530" s="55" t="str">
        <f>IF(F4530="","",VLOOKUP(I4530,'Technikai cellák'!$C$1:$D$12,2,0))</f>
        <v/>
      </c>
      <c r="K4530" s="179"/>
      <c r="L4530" s="67" t="str">
        <f t="shared" si="1367"/>
        <v/>
      </c>
      <c r="M4530" s="68">
        <f t="shared" si="1368"/>
        <v>0</v>
      </c>
      <c r="N4530" s="66">
        <f t="shared" si="1369"/>
        <v>0</v>
      </c>
      <c r="O4530" s="152"/>
      <c r="P4530" s="172">
        <f t="shared" si="1366"/>
        <v>0</v>
      </c>
      <c r="Q4530" s="69">
        <f t="shared" si="1370"/>
        <v>0</v>
      </c>
      <c r="R4530" s="62">
        <f t="shared" si="1371"/>
        <v>0</v>
      </c>
      <c r="S4530" s="153"/>
      <c r="T4530" s="118" t="str">
        <f t="shared" si="1372"/>
        <v/>
      </c>
      <c r="U4530" s="154"/>
      <c r="V4530" s="154"/>
      <c r="W4530" s="154"/>
      <c r="X4530" s="154"/>
      <c r="Y4530" s="154"/>
      <c r="Z4530" s="154"/>
      <c r="AA4530" s="154"/>
      <c r="AB4530" s="154"/>
      <c r="AC4530" s="154"/>
      <c r="AD4530" s="154"/>
      <c r="AE4530" s="154"/>
      <c r="AF4530" s="154"/>
      <c r="AG4530" s="63">
        <f t="shared" si="1373"/>
        <v>0</v>
      </c>
      <c r="AH4530" s="56">
        <f t="shared" si="1374"/>
        <v>0</v>
      </c>
      <c r="AI4530" s="56">
        <f t="shared" si="1375"/>
        <v>0</v>
      </c>
      <c r="AJ4530" s="56">
        <f t="shared" si="1376"/>
        <v>0</v>
      </c>
      <c r="AK4530" s="56">
        <f t="shared" si="1377"/>
        <v>0</v>
      </c>
      <c r="AL4530" s="56">
        <f t="shared" si="1378"/>
        <v>0</v>
      </c>
      <c r="AM4530" s="56">
        <f t="shared" si="1379"/>
        <v>0</v>
      </c>
      <c r="AN4530" s="56">
        <f t="shared" si="1380"/>
        <v>0</v>
      </c>
      <c r="AO4530" s="56">
        <f t="shared" si="1381"/>
        <v>0</v>
      </c>
      <c r="AP4530" s="56">
        <f t="shared" si="1382"/>
        <v>0</v>
      </c>
      <c r="AQ4530" s="56">
        <f t="shared" si="1383"/>
        <v>0</v>
      </c>
      <c r="AR4530" s="86">
        <f t="shared" si="1384"/>
        <v>0</v>
      </c>
    </row>
    <row r="4531" spans="1:44" x14ac:dyDescent="0.25">
      <c r="A4531" s="178"/>
      <c r="B4531" s="55" t="str">
        <f>_xlfn.IFNA(VLOOKUP(A4531,'Ajánlatkérő(k) adatai'!$B$4:$C$205,2,0),"")</f>
        <v/>
      </c>
      <c r="C4531" s="178"/>
      <c r="D4531" s="55" t="str">
        <f>_xlfn.IFNA(VLOOKUP(C4531,'Számlafizető(k) adatai'!$C$4:$D$203,2,0),"")</f>
        <v/>
      </c>
      <c r="E4531" s="55" t="str">
        <f>_xlfn.IFNA(VLOOKUP(C4531,'Számlafizető(k) adatai'!$C$4:$M$203,11,0),"")</f>
        <v/>
      </c>
      <c r="F4531" s="178"/>
      <c r="G4531" s="178"/>
      <c r="H4531" s="178"/>
      <c r="I4531" s="55" t="str">
        <f>IF(F4531="","",VLOOKUP(LEFT(F4531,5),'Technikai cellák'!B:C,2,0))</f>
        <v/>
      </c>
      <c r="J4531" s="55" t="str">
        <f>IF(F4531="","",VLOOKUP(I4531,'Technikai cellák'!$C$1:$D$12,2,0))</f>
        <v/>
      </c>
      <c r="K4531" s="179"/>
      <c r="L4531" s="67" t="str">
        <f t="shared" si="1367"/>
        <v/>
      </c>
      <c r="M4531" s="68">
        <f t="shared" si="1368"/>
        <v>0</v>
      </c>
      <c r="N4531" s="66">
        <f t="shared" si="1369"/>
        <v>0</v>
      </c>
      <c r="O4531" s="152"/>
      <c r="P4531" s="172">
        <f t="shared" si="1366"/>
        <v>0</v>
      </c>
      <c r="Q4531" s="69">
        <f t="shared" si="1370"/>
        <v>0</v>
      </c>
      <c r="R4531" s="62">
        <f t="shared" si="1371"/>
        <v>0</v>
      </c>
      <c r="S4531" s="153"/>
      <c r="T4531" s="118" t="str">
        <f t="shared" si="1372"/>
        <v/>
      </c>
      <c r="U4531" s="154"/>
      <c r="V4531" s="154"/>
      <c r="W4531" s="154"/>
      <c r="X4531" s="154"/>
      <c r="Y4531" s="154"/>
      <c r="Z4531" s="154"/>
      <c r="AA4531" s="154"/>
      <c r="AB4531" s="154"/>
      <c r="AC4531" s="154"/>
      <c r="AD4531" s="154"/>
      <c r="AE4531" s="154"/>
      <c r="AF4531" s="154"/>
      <c r="AG4531" s="63">
        <f t="shared" si="1373"/>
        <v>0</v>
      </c>
      <c r="AH4531" s="56">
        <f t="shared" si="1374"/>
        <v>0</v>
      </c>
      <c r="AI4531" s="56">
        <f t="shared" si="1375"/>
        <v>0</v>
      </c>
      <c r="AJ4531" s="56">
        <f t="shared" si="1376"/>
        <v>0</v>
      </c>
      <c r="AK4531" s="56">
        <f t="shared" si="1377"/>
        <v>0</v>
      </c>
      <c r="AL4531" s="56">
        <f t="shared" si="1378"/>
        <v>0</v>
      </c>
      <c r="AM4531" s="56">
        <f t="shared" si="1379"/>
        <v>0</v>
      </c>
      <c r="AN4531" s="56">
        <f t="shared" si="1380"/>
        <v>0</v>
      </c>
      <c r="AO4531" s="56">
        <f t="shared" si="1381"/>
        <v>0</v>
      </c>
      <c r="AP4531" s="56">
        <f t="shared" si="1382"/>
        <v>0</v>
      </c>
      <c r="AQ4531" s="56">
        <f t="shared" si="1383"/>
        <v>0</v>
      </c>
      <c r="AR4531" s="86">
        <f t="shared" si="1384"/>
        <v>0</v>
      </c>
    </row>
    <row r="4532" spans="1:44" x14ac:dyDescent="0.25">
      <c r="A4532" s="178"/>
      <c r="B4532" s="55" t="str">
        <f>_xlfn.IFNA(VLOOKUP(A4532,'Ajánlatkérő(k) adatai'!$B$4:$C$205,2,0),"")</f>
        <v/>
      </c>
      <c r="C4532" s="178"/>
      <c r="D4532" s="55" t="str">
        <f>_xlfn.IFNA(VLOOKUP(C4532,'Számlafizető(k) adatai'!$C$4:$D$203,2,0),"")</f>
        <v/>
      </c>
      <c r="E4532" s="55" t="str">
        <f>_xlfn.IFNA(VLOOKUP(C4532,'Számlafizető(k) adatai'!$C$4:$M$203,11,0),"")</f>
        <v/>
      </c>
      <c r="F4532" s="178"/>
      <c r="G4532" s="178"/>
      <c r="H4532" s="178"/>
      <c r="I4532" s="55" t="str">
        <f>IF(F4532="","",VLOOKUP(LEFT(F4532,5),'Technikai cellák'!B:C,2,0))</f>
        <v/>
      </c>
      <c r="J4532" s="55" t="str">
        <f>IF(F4532="","",VLOOKUP(I4532,'Technikai cellák'!$C$1:$D$12,2,0))</f>
        <v/>
      </c>
      <c r="K4532" s="179"/>
      <c r="L4532" s="67" t="str">
        <f t="shared" si="1367"/>
        <v/>
      </c>
      <c r="M4532" s="68">
        <f t="shared" si="1368"/>
        <v>0</v>
      </c>
      <c r="N4532" s="66">
        <f t="shared" si="1369"/>
        <v>0</v>
      </c>
      <c r="O4532" s="152"/>
      <c r="P4532" s="172">
        <f t="shared" si="1366"/>
        <v>0</v>
      </c>
      <c r="Q4532" s="69">
        <f t="shared" si="1370"/>
        <v>0</v>
      </c>
      <c r="R4532" s="62">
        <f t="shared" si="1371"/>
        <v>0</v>
      </c>
      <c r="S4532" s="153"/>
      <c r="T4532" s="118" t="str">
        <f t="shared" si="1372"/>
        <v/>
      </c>
      <c r="U4532" s="154"/>
      <c r="V4532" s="154"/>
      <c r="W4532" s="154"/>
      <c r="X4532" s="154"/>
      <c r="Y4532" s="154"/>
      <c r="Z4532" s="154"/>
      <c r="AA4532" s="154"/>
      <c r="AB4532" s="154"/>
      <c r="AC4532" s="154"/>
      <c r="AD4532" s="154"/>
      <c r="AE4532" s="154"/>
      <c r="AF4532" s="154"/>
      <c r="AG4532" s="63">
        <f t="shared" si="1373"/>
        <v>0</v>
      </c>
      <c r="AH4532" s="56">
        <f t="shared" si="1374"/>
        <v>0</v>
      </c>
      <c r="AI4532" s="56">
        <f t="shared" si="1375"/>
        <v>0</v>
      </c>
      <c r="AJ4532" s="56">
        <f t="shared" si="1376"/>
        <v>0</v>
      </c>
      <c r="AK4532" s="56">
        <f t="shared" si="1377"/>
        <v>0</v>
      </c>
      <c r="AL4532" s="56">
        <f t="shared" si="1378"/>
        <v>0</v>
      </c>
      <c r="AM4532" s="56">
        <f t="shared" si="1379"/>
        <v>0</v>
      </c>
      <c r="AN4532" s="56">
        <f t="shared" si="1380"/>
        <v>0</v>
      </c>
      <c r="AO4532" s="56">
        <f t="shared" si="1381"/>
        <v>0</v>
      </c>
      <c r="AP4532" s="56">
        <f t="shared" si="1382"/>
        <v>0</v>
      </c>
      <c r="AQ4532" s="56">
        <f t="shared" si="1383"/>
        <v>0</v>
      </c>
      <c r="AR4532" s="86">
        <f t="shared" si="1384"/>
        <v>0</v>
      </c>
    </row>
    <row r="4533" spans="1:44" x14ac:dyDescent="0.25">
      <c r="A4533" s="178"/>
      <c r="B4533" s="55" t="str">
        <f>_xlfn.IFNA(VLOOKUP(A4533,'Ajánlatkérő(k) adatai'!$B$4:$C$205,2,0),"")</f>
        <v/>
      </c>
      <c r="C4533" s="178"/>
      <c r="D4533" s="55" t="str">
        <f>_xlfn.IFNA(VLOOKUP(C4533,'Számlafizető(k) adatai'!$C$4:$D$203,2,0),"")</f>
        <v/>
      </c>
      <c r="E4533" s="55" t="str">
        <f>_xlfn.IFNA(VLOOKUP(C4533,'Számlafizető(k) adatai'!$C$4:$M$203,11,0),"")</f>
        <v/>
      </c>
      <c r="F4533" s="178"/>
      <c r="G4533" s="178"/>
      <c r="H4533" s="178"/>
      <c r="I4533" s="55" t="str">
        <f>IF(F4533="","",VLOOKUP(LEFT(F4533,5),'Technikai cellák'!B:C,2,0))</f>
        <v/>
      </c>
      <c r="J4533" s="55" t="str">
        <f>IF(F4533="","",VLOOKUP(I4533,'Technikai cellák'!$C$1:$D$12,2,0))</f>
        <v/>
      </c>
      <c r="K4533" s="179"/>
      <c r="L4533" s="67" t="str">
        <f t="shared" si="1367"/>
        <v/>
      </c>
      <c r="M4533" s="68">
        <f t="shared" si="1368"/>
        <v>0</v>
      </c>
      <c r="N4533" s="66">
        <f t="shared" si="1369"/>
        <v>0</v>
      </c>
      <c r="O4533" s="152"/>
      <c r="P4533" s="172">
        <f t="shared" si="1366"/>
        <v>0</v>
      </c>
      <c r="Q4533" s="69">
        <f t="shared" si="1370"/>
        <v>0</v>
      </c>
      <c r="R4533" s="62">
        <f t="shared" si="1371"/>
        <v>0</v>
      </c>
      <c r="S4533" s="153"/>
      <c r="T4533" s="118" t="str">
        <f t="shared" si="1372"/>
        <v/>
      </c>
      <c r="U4533" s="154"/>
      <c r="V4533" s="154"/>
      <c r="W4533" s="154"/>
      <c r="X4533" s="154"/>
      <c r="Y4533" s="154"/>
      <c r="Z4533" s="154"/>
      <c r="AA4533" s="154"/>
      <c r="AB4533" s="154"/>
      <c r="AC4533" s="154"/>
      <c r="AD4533" s="154"/>
      <c r="AE4533" s="154"/>
      <c r="AF4533" s="154"/>
      <c r="AG4533" s="63">
        <f t="shared" si="1373"/>
        <v>0</v>
      </c>
      <c r="AH4533" s="56">
        <f t="shared" si="1374"/>
        <v>0</v>
      </c>
      <c r="AI4533" s="56">
        <f t="shared" si="1375"/>
        <v>0</v>
      </c>
      <c r="AJ4533" s="56">
        <f t="shared" si="1376"/>
        <v>0</v>
      </c>
      <c r="AK4533" s="56">
        <f t="shared" si="1377"/>
        <v>0</v>
      </c>
      <c r="AL4533" s="56">
        <f t="shared" si="1378"/>
        <v>0</v>
      </c>
      <c r="AM4533" s="56">
        <f t="shared" si="1379"/>
        <v>0</v>
      </c>
      <c r="AN4533" s="56">
        <f t="shared" si="1380"/>
        <v>0</v>
      </c>
      <c r="AO4533" s="56">
        <f t="shared" si="1381"/>
        <v>0</v>
      </c>
      <c r="AP4533" s="56">
        <f t="shared" si="1382"/>
        <v>0</v>
      </c>
      <c r="AQ4533" s="56">
        <f t="shared" si="1383"/>
        <v>0</v>
      </c>
      <c r="AR4533" s="86">
        <f t="shared" si="1384"/>
        <v>0</v>
      </c>
    </row>
    <row r="4534" spans="1:44" x14ac:dyDescent="0.25">
      <c r="A4534" s="178"/>
      <c r="B4534" s="55" t="str">
        <f>_xlfn.IFNA(VLOOKUP(A4534,'Ajánlatkérő(k) adatai'!$B$4:$C$205,2,0),"")</f>
        <v/>
      </c>
      <c r="C4534" s="178"/>
      <c r="D4534" s="55" t="str">
        <f>_xlfn.IFNA(VLOOKUP(C4534,'Számlafizető(k) adatai'!$C$4:$D$203,2,0),"")</f>
        <v/>
      </c>
      <c r="E4534" s="55" t="str">
        <f>_xlfn.IFNA(VLOOKUP(C4534,'Számlafizető(k) adatai'!$C$4:$M$203,11,0),"")</f>
        <v/>
      </c>
      <c r="F4534" s="178"/>
      <c r="G4534" s="178"/>
      <c r="H4534" s="178"/>
      <c r="I4534" s="55" t="str">
        <f>IF(F4534="","",VLOOKUP(LEFT(F4534,5),'Technikai cellák'!B:C,2,0))</f>
        <v/>
      </c>
      <c r="J4534" s="55" t="str">
        <f>IF(F4534="","",VLOOKUP(I4534,'Technikai cellák'!$C$1:$D$12,2,0))</f>
        <v/>
      </c>
      <c r="K4534" s="179"/>
      <c r="L4534" s="67" t="str">
        <f t="shared" si="1367"/>
        <v/>
      </c>
      <c r="M4534" s="68">
        <f t="shared" si="1368"/>
        <v>0</v>
      </c>
      <c r="N4534" s="66">
        <f t="shared" si="1369"/>
        <v>0</v>
      </c>
      <c r="O4534" s="152"/>
      <c r="P4534" s="172">
        <f t="shared" si="1366"/>
        <v>0</v>
      </c>
      <c r="Q4534" s="69">
        <f t="shared" si="1370"/>
        <v>0</v>
      </c>
      <c r="R4534" s="62">
        <f t="shared" si="1371"/>
        <v>0</v>
      </c>
      <c r="S4534" s="153"/>
      <c r="T4534" s="118" t="str">
        <f t="shared" si="1372"/>
        <v/>
      </c>
      <c r="U4534" s="154"/>
      <c r="V4534" s="154"/>
      <c r="W4534" s="154"/>
      <c r="X4534" s="154"/>
      <c r="Y4534" s="154"/>
      <c r="Z4534" s="154"/>
      <c r="AA4534" s="154"/>
      <c r="AB4534" s="154"/>
      <c r="AC4534" s="154"/>
      <c r="AD4534" s="154"/>
      <c r="AE4534" s="154"/>
      <c r="AF4534" s="154"/>
      <c r="AG4534" s="63">
        <f t="shared" si="1373"/>
        <v>0</v>
      </c>
      <c r="AH4534" s="56">
        <f t="shared" si="1374"/>
        <v>0</v>
      </c>
      <c r="AI4534" s="56">
        <f t="shared" si="1375"/>
        <v>0</v>
      </c>
      <c r="AJ4534" s="56">
        <f t="shared" si="1376"/>
        <v>0</v>
      </c>
      <c r="AK4534" s="56">
        <f t="shared" si="1377"/>
        <v>0</v>
      </c>
      <c r="AL4534" s="56">
        <f t="shared" si="1378"/>
        <v>0</v>
      </c>
      <c r="AM4534" s="56">
        <f t="shared" si="1379"/>
        <v>0</v>
      </c>
      <c r="AN4534" s="56">
        <f t="shared" si="1380"/>
        <v>0</v>
      </c>
      <c r="AO4534" s="56">
        <f t="shared" si="1381"/>
        <v>0</v>
      </c>
      <c r="AP4534" s="56">
        <f t="shared" si="1382"/>
        <v>0</v>
      </c>
      <c r="AQ4534" s="56">
        <f t="shared" si="1383"/>
        <v>0</v>
      </c>
      <c r="AR4534" s="86">
        <f t="shared" si="1384"/>
        <v>0</v>
      </c>
    </row>
    <row r="4535" spans="1:44" x14ac:dyDescent="0.25">
      <c r="A4535" s="178"/>
      <c r="B4535" s="55" t="str">
        <f>_xlfn.IFNA(VLOOKUP(A4535,'Ajánlatkérő(k) adatai'!$B$4:$C$205,2,0),"")</f>
        <v/>
      </c>
      <c r="C4535" s="178"/>
      <c r="D4535" s="55" t="str">
        <f>_xlfn.IFNA(VLOOKUP(C4535,'Számlafizető(k) adatai'!$C$4:$D$203,2,0),"")</f>
        <v/>
      </c>
      <c r="E4535" s="55" t="str">
        <f>_xlfn.IFNA(VLOOKUP(C4535,'Számlafizető(k) adatai'!$C$4:$M$203,11,0),"")</f>
        <v/>
      </c>
      <c r="F4535" s="178"/>
      <c r="G4535" s="178"/>
      <c r="H4535" s="178"/>
      <c r="I4535" s="55" t="str">
        <f>IF(F4535="","",VLOOKUP(LEFT(F4535,5),'Technikai cellák'!B:C,2,0))</f>
        <v/>
      </c>
      <c r="J4535" s="55" t="str">
        <f>IF(F4535="","",VLOOKUP(I4535,'Technikai cellák'!$C$1:$D$12,2,0))</f>
        <v/>
      </c>
      <c r="K4535" s="179"/>
      <c r="L4535" s="67" t="str">
        <f t="shared" si="1367"/>
        <v/>
      </c>
      <c r="M4535" s="68">
        <f t="shared" si="1368"/>
        <v>0</v>
      </c>
      <c r="N4535" s="66">
        <f t="shared" si="1369"/>
        <v>0</v>
      </c>
      <c r="O4535" s="152"/>
      <c r="P4535" s="172">
        <f t="shared" si="1366"/>
        <v>0</v>
      </c>
      <c r="Q4535" s="69">
        <f t="shared" si="1370"/>
        <v>0</v>
      </c>
      <c r="R4535" s="62">
        <f t="shared" si="1371"/>
        <v>0</v>
      </c>
      <c r="S4535" s="153"/>
      <c r="T4535" s="118" t="str">
        <f t="shared" si="1372"/>
        <v/>
      </c>
      <c r="U4535" s="154"/>
      <c r="V4535" s="154"/>
      <c r="W4535" s="154"/>
      <c r="X4535" s="154"/>
      <c r="Y4535" s="154"/>
      <c r="Z4535" s="154"/>
      <c r="AA4535" s="154"/>
      <c r="AB4535" s="154"/>
      <c r="AC4535" s="154"/>
      <c r="AD4535" s="154"/>
      <c r="AE4535" s="154"/>
      <c r="AF4535" s="154"/>
      <c r="AG4535" s="63">
        <f t="shared" si="1373"/>
        <v>0</v>
      </c>
      <c r="AH4535" s="56">
        <f t="shared" si="1374"/>
        <v>0</v>
      </c>
      <c r="AI4535" s="56">
        <f t="shared" si="1375"/>
        <v>0</v>
      </c>
      <c r="AJ4535" s="56">
        <f t="shared" si="1376"/>
        <v>0</v>
      </c>
      <c r="AK4535" s="56">
        <f t="shared" si="1377"/>
        <v>0</v>
      </c>
      <c r="AL4535" s="56">
        <f t="shared" si="1378"/>
        <v>0</v>
      </c>
      <c r="AM4535" s="56">
        <f t="shared" si="1379"/>
        <v>0</v>
      </c>
      <c r="AN4535" s="56">
        <f t="shared" si="1380"/>
        <v>0</v>
      </c>
      <c r="AO4535" s="56">
        <f t="shared" si="1381"/>
        <v>0</v>
      </c>
      <c r="AP4535" s="56">
        <f t="shared" si="1382"/>
        <v>0</v>
      </c>
      <c r="AQ4535" s="56">
        <f t="shared" si="1383"/>
        <v>0</v>
      </c>
      <c r="AR4535" s="86">
        <f t="shared" si="1384"/>
        <v>0</v>
      </c>
    </row>
    <row r="4536" spans="1:44" x14ac:dyDescent="0.25">
      <c r="A4536" s="178"/>
      <c r="B4536" s="55" t="str">
        <f>_xlfn.IFNA(VLOOKUP(A4536,'Ajánlatkérő(k) adatai'!$B$4:$C$205,2,0),"")</f>
        <v/>
      </c>
      <c r="C4536" s="178"/>
      <c r="D4536" s="55" t="str">
        <f>_xlfn.IFNA(VLOOKUP(C4536,'Számlafizető(k) adatai'!$C$4:$D$203,2,0),"")</f>
        <v/>
      </c>
      <c r="E4536" s="55" t="str">
        <f>_xlfn.IFNA(VLOOKUP(C4536,'Számlafizető(k) adatai'!$C$4:$M$203,11,0),"")</f>
        <v/>
      </c>
      <c r="F4536" s="178"/>
      <c r="G4536" s="178"/>
      <c r="H4536" s="178"/>
      <c r="I4536" s="55" t="str">
        <f>IF(F4536="","",VLOOKUP(LEFT(F4536,5),'Technikai cellák'!B:C,2,0))</f>
        <v/>
      </c>
      <c r="J4536" s="55" t="str">
        <f>IF(F4536="","",VLOOKUP(I4536,'Technikai cellák'!$C$1:$D$12,2,0))</f>
        <v/>
      </c>
      <c r="K4536" s="179"/>
      <c r="L4536" s="67" t="str">
        <f t="shared" si="1367"/>
        <v/>
      </c>
      <c r="M4536" s="68">
        <f t="shared" si="1368"/>
        <v>0</v>
      </c>
      <c r="N4536" s="66">
        <f t="shared" si="1369"/>
        <v>0</v>
      </c>
      <c r="O4536" s="152"/>
      <c r="P4536" s="172">
        <f t="shared" si="1366"/>
        <v>0</v>
      </c>
      <c r="Q4536" s="69">
        <f t="shared" si="1370"/>
        <v>0</v>
      </c>
      <c r="R4536" s="62">
        <f t="shared" si="1371"/>
        <v>0</v>
      </c>
      <c r="S4536" s="153"/>
      <c r="T4536" s="118" t="str">
        <f t="shared" si="1372"/>
        <v/>
      </c>
      <c r="U4536" s="154"/>
      <c r="V4536" s="154"/>
      <c r="W4536" s="154"/>
      <c r="X4536" s="154"/>
      <c r="Y4536" s="154"/>
      <c r="Z4536" s="154"/>
      <c r="AA4536" s="154"/>
      <c r="AB4536" s="154"/>
      <c r="AC4536" s="154"/>
      <c r="AD4536" s="154"/>
      <c r="AE4536" s="154"/>
      <c r="AF4536" s="154"/>
      <c r="AG4536" s="63">
        <f t="shared" si="1373"/>
        <v>0</v>
      </c>
      <c r="AH4536" s="56">
        <f t="shared" si="1374"/>
        <v>0</v>
      </c>
      <c r="AI4536" s="56">
        <f t="shared" si="1375"/>
        <v>0</v>
      </c>
      <c r="AJ4536" s="56">
        <f t="shared" si="1376"/>
        <v>0</v>
      </c>
      <c r="AK4536" s="56">
        <f t="shared" si="1377"/>
        <v>0</v>
      </c>
      <c r="AL4536" s="56">
        <f t="shared" si="1378"/>
        <v>0</v>
      </c>
      <c r="AM4536" s="56">
        <f t="shared" si="1379"/>
        <v>0</v>
      </c>
      <c r="AN4536" s="56">
        <f t="shared" si="1380"/>
        <v>0</v>
      </c>
      <c r="AO4536" s="56">
        <f t="shared" si="1381"/>
        <v>0</v>
      </c>
      <c r="AP4536" s="56">
        <f t="shared" si="1382"/>
        <v>0</v>
      </c>
      <c r="AQ4536" s="56">
        <f t="shared" si="1383"/>
        <v>0</v>
      </c>
      <c r="AR4536" s="86">
        <f t="shared" si="1384"/>
        <v>0</v>
      </c>
    </row>
    <row r="4537" spans="1:44" x14ac:dyDescent="0.25">
      <c r="A4537" s="178"/>
      <c r="B4537" s="55" t="str">
        <f>_xlfn.IFNA(VLOOKUP(A4537,'Ajánlatkérő(k) adatai'!$B$4:$C$205,2,0),"")</f>
        <v/>
      </c>
      <c r="C4537" s="178"/>
      <c r="D4537" s="55" t="str">
        <f>_xlfn.IFNA(VLOOKUP(C4537,'Számlafizető(k) adatai'!$C$4:$D$203,2,0),"")</f>
        <v/>
      </c>
      <c r="E4537" s="55" t="str">
        <f>_xlfn.IFNA(VLOOKUP(C4537,'Számlafizető(k) adatai'!$C$4:$M$203,11,0),"")</f>
        <v/>
      </c>
      <c r="F4537" s="178"/>
      <c r="G4537" s="178"/>
      <c r="H4537" s="178"/>
      <c r="I4537" s="55" t="str">
        <f>IF(F4537="","",VLOOKUP(LEFT(F4537,5),'Technikai cellák'!B:C,2,0))</f>
        <v/>
      </c>
      <c r="J4537" s="55" t="str">
        <f>IF(F4537="","",VLOOKUP(I4537,'Technikai cellák'!$C$1:$D$12,2,0))</f>
        <v/>
      </c>
      <c r="K4537" s="179"/>
      <c r="L4537" s="67" t="str">
        <f t="shared" si="1367"/>
        <v/>
      </c>
      <c r="M4537" s="68">
        <f t="shared" si="1368"/>
        <v>0</v>
      </c>
      <c r="N4537" s="66">
        <f t="shared" si="1369"/>
        <v>0</v>
      </c>
      <c r="O4537" s="152"/>
      <c r="P4537" s="172">
        <f t="shared" si="1366"/>
        <v>0</v>
      </c>
      <c r="Q4537" s="69">
        <f t="shared" si="1370"/>
        <v>0</v>
      </c>
      <c r="R4537" s="62">
        <f t="shared" si="1371"/>
        <v>0</v>
      </c>
      <c r="S4537" s="153"/>
      <c r="T4537" s="118" t="str">
        <f t="shared" si="1372"/>
        <v/>
      </c>
      <c r="U4537" s="154"/>
      <c r="V4537" s="154"/>
      <c r="W4537" s="154"/>
      <c r="X4537" s="154"/>
      <c r="Y4537" s="154"/>
      <c r="Z4537" s="154"/>
      <c r="AA4537" s="154"/>
      <c r="AB4537" s="154"/>
      <c r="AC4537" s="154"/>
      <c r="AD4537" s="154"/>
      <c r="AE4537" s="154"/>
      <c r="AF4537" s="154"/>
      <c r="AG4537" s="63">
        <f t="shared" si="1373"/>
        <v>0</v>
      </c>
      <c r="AH4537" s="56">
        <f t="shared" si="1374"/>
        <v>0</v>
      </c>
      <c r="AI4537" s="56">
        <f t="shared" si="1375"/>
        <v>0</v>
      </c>
      <c r="AJ4537" s="56">
        <f t="shared" si="1376"/>
        <v>0</v>
      </c>
      <c r="AK4537" s="56">
        <f t="shared" si="1377"/>
        <v>0</v>
      </c>
      <c r="AL4537" s="56">
        <f t="shared" si="1378"/>
        <v>0</v>
      </c>
      <c r="AM4537" s="56">
        <f t="shared" si="1379"/>
        <v>0</v>
      </c>
      <c r="AN4537" s="56">
        <f t="shared" si="1380"/>
        <v>0</v>
      </c>
      <c r="AO4537" s="56">
        <f t="shared" si="1381"/>
        <v>0</v>
      </c>
      <c r="AP4537" s="56">
        <f t="shared" si="1382"/>
        <v>0</v>
      </c>
      <c r="AQ4537" s="56">
        <f t="shared" si="1383"/>
        <v>0</v>
      </c>
      <c r="AR4537" s="86">
        <f t="shared" si="1384"/>
        <v>0</v>
      </c>
    </row>
    <row r="4538" spans="1:44" x14ac:dyDescent="0.25">
      <c r="A4538" s="178"/>
      <c r="B4538" s="55" t="str">
        <f>_xlfn.IFNA(VLOOKUP(A4538,'Ajánlatkérő(k) adatai'!$B$4:$C$205,2,0),"")</f>
        <v/>
      </c>
      <c r="C4538" s="178"/>
      <c r="D4538" s="55" t="str">
        <f>_xlfn.IFNA(VLOOKUP(C4538,'Számlafizető(k) adatai'!$C$4:$D$203,2,0),"")</f>
        <v/>
      </c>
      <c r="E4538" s="55" t="str">
        <f>_xlfn.IFNA(VLOOKUP(C4538,'Számlafizető(k) adatai'!$C$4:$M$203,11,0),"")</f>
        <v/>
      </c>
      <c r="F4538" s="178"/>
      <c r="G4538" s="178"/>
      <c r="H4538" s="178"/>
      <c r="I4538" s="55" t="str">
        <f>IF(F4538="","",VLOOKUP(LEFT(F4538,5),'Technikai cellák'!B:C,2,0))</f>
        <v/>
      </c>
      <c r="J4538" s="55" t="str">
        <f>IF(F4538="","",VLOOKUP(I4538,'Technikai cellák'!$C$1:$D$12,2,0))</f>
        <v/>
      </c>
      <c r="K4538" s="179"/>
      <c r="L4538" s="67" t="str">
        <f t="shared" si="1367"/>
        <v/>
      </c>
      <c r="M4538" s="68">
        <f t="shared" si="1368"/>
        <v>0</v>
      </c>
      <c r="N4538" s="66">
        <f t="shared" si="1369"/>
        <v>0</v>
      </c>
      <c r="O4538" s="152"/>
      <c r="P4538" s="172">
        <f t="shared" si="1366"/>
        <v>0</v>
      </c>
      <c r="Q4538" s="69">
        <f t="shared" si="1370"/>
        <v>0</v>
      </c>
      <c r="R4538" s="62">
        <f t="shared" si="1371"/>
        <v>0</v>
      </c>
      <c r="S4538" s="153"/>
      <c r="T4538" s="118" t="str">
        <f t="shared" si="1372"/>
        <v/>
      </c>
      <c r="U4538" s="154"/>
      <c r="V4538" s="154"/>
      <c r="W4538" s="154"/>
      <c r="X4538" s="154"/>
      <c r="Y4538" s="154"/>
      <c r="Z4538" s="154"/>
      <c r="AA4538" s="154"/>
      <c r="AB4538" s="154"/>
      <c r="AC4538" s="154"/>
      <c r="AD4538" s="154"/>
      <c r="AE4538" s="154"/>
      <c r="AF4538" s="154"/>
      <c r="AG4538" s="63">
        <f t="shared" si="1373"/>
        <v>0</v>
      </c>
      <c r="AH4538" s="56">
        <f t="shared" si="1374"/>
        <v>0</v>
      </c>
      <c r="AI4538" s="56">
        <f t="shared" si="1375"/>
        <v>0</v>
      </c>
      <c r="AJ4538" s="56">
        <f t="shared" si="1376"/>
        <v>0</v>
      </c>
      <c r="AK4538" s="56">
        <f t="shared" si="1377"/>
        <v>0</v>
      </c>
      <c r="AL4538" s="56">
        <f t="shared" si="1378"/>
        <v>0</v>
      </c>
      <c r="AM4538" s="56">
        <f t="shared" si="1379"/>
        <v>0</v>
      </c>
      <c r="AN4538" s="56">
        <f t="shared" si="1380"/>
        <v>0</v>
      </c>
      <c r="AO4538" s="56">
        <f t="shared" si="1381"/>
        <v>0</v>
      </c>
      <c r="AP4538" s="56">
        <f t="shared" si="1382"/>
        <v>0</v>
      </c>
      <c r="AQ4538" s="56">
        <f t="shared" si="1383"/>
        <v>0</v>
      </c>
      <c r="AR4538" s="86">
        <f t="shared" si="1384"/>
        <v>0</v>
      </c>
    </row>
    <row r="4539" spans="1:44" x14ac:dyDescent="0.25">
      <c r="A4539" s="178"/>
      <c r="B4539" s="55" t="str">
        <f>_xlfn.IFNA(VLOOKUP(A4539,'Ajánlatkérő(k) adatai'!$B$4:$C$205,2,0),"")</f>
        <v/>
      </c>
      <c r="C4539" s="178"/>
      <c r="D4539" s="55" t="str">
        <f>_xlfn.IFNA(VLOOKUP(C4539,'Számlafizető(k) adatai'!$C$4:$D$203,2,0),"")</f>
        <v/>
      </c>
      <c r="E4539" s="55" t="str">
        <f>_xlfn.IFNA(VLOOKUP(C4539,'Számlafizető(k) adatai'!$C$4:$M$203,11,0),"")</f>
        <v/>
      </c>
      <c r="F4539" s="178"/>
      <c r="G4539" s="178"/>
      <c r="H4539" s="178"/>
      <c r="I4539" s="55" t="str">
        <f>IF(F4539="","",VLOOKUP(LEFT(F4539,5),'Technikai cellák'!B:C,2,0))</f>
        <v/>
      </c>
      <c r="J4539" s="55" t="str">
        <f>IF(F4539="","",VLOOKUP(I4539,'Technikai cellák'!$C$1:$D$12,2,0))</f>
        <v/>
      </c>
      <c r="K4539" s="179"/>
      <c r="L4539" s="67" t="str">
        <f t="shared" si="1367"/>
        <v/>
      </c>
      <c r="M4539" s="68">
        <f t="shared" si="1368"/>
        <v>0</v>
      </c>
      <c r="N4539" s="66">
        <f t="shared" si="1369"/>
        <v>0</v>
      </c>
      <c r="O4539" s="152"/>
      <c r="P4539" s="172">
        <f t="shared" si="1366"/>
        <v>0</v>
      </c>
      <c r="Q4539" s="69">
        <f t="shared" si="1370"/>
        <v>0</v>
      </c>
      <c r="R4539" s="62">
        <f t="shared" si="1371"/>
        <v>0</v>
      </c>
      <c r="S4539" s="153"/>
      <c r="T4539" s="118" t="str">
        <f t="shared" si="1372"/>
        <v/>
      </c>
      <c r="U4539" s="154"/>
      <c r="V4539" s="154"/>
      <c r="W4539" s="154"/>
      <c r="X4539" s="154"/>
      <c r="Y4539" s="154"/>
      <c r="Z4539" s="154"/>
      <c r="AA4539" s="154"/>
      <c r="AB4539" s="154"/>
      <c r="AC4539" s="154"/>
      <c r="AD4539" s="154"/>
      <c r="AE4539" s="154"/>
      <c r="AF4539" s="154"/>
      <c r="AG4539" s="63">
        <f t="shared" si="1373"/>
        <v>0</v>
      </c>
      <c r="AH4539" s="56">
        <f t="shared" si="1374"/>
        <v>0</v>
      </c>
      <c r="AI4539" s="56">
        <f t="shared" si="1375"/>
        <v>0</v>
      </c>
      <c r="AJ4539" s="56">
        <f t="shared" si="1376"/>
        <v>0</v>
      </c>
      <c r="AK4539" s="56">
        <f t="shared" si="1377"/>
        <v>0</v>
      </c>
      <c r="AL4539" s="56">
        <f t="shared" si="1378"/>
        <v>0</v>
      </c>
      <c r="AM4539" s="56">
        <f t="shared" si="1379"/>
        <v>0</v>
      </c>
      <c r="AN4539" s="56">
        <f t="shared" si="1380"/>
        <v>0</v>
      </c>
      <c r="AO4539" s="56">
        <f t="shared" si="1381"/>
        <v>0</v>
      </c>
      <c r="AP4539" s="56">
        <f t="shared" si="1382"/>
        <v>0</v>
      </c>
      <c r="AQ4539" s="56">
        <f t="shared" si="1383"/>
        <v>0</v>
      </c>
      <c r="AR4539" s="86">
        <f t="shared" si="1384"/>
        <v>0</v>
      </c>
    </row>
    <row r="4540" spans="1:44" x14ac:dyDescent="0.25">
      <c r="A4540" s="178"/>
      <c r="B4540" s="55" t="str">
        <f>_xlfn.IFNA(VLOOKUP(A4540,'Ajánlatkérő(k) adatai'!$B$4:$C$205,2,0),"")</f>
        <v/>
      </c>
      <c r="C4540" s="178"/>
      <c r="D4540" s="55" t="str">
        <f>_xlfn.IFNA(VLOOKUP(C4540,'Számlafizető(k) adatai'!$C$4:$D$203,2,0),"")</f>
        <v/>
      </c>
      <c r="E4540" s="55" t="str">
        <f>_xlfn.IFNA(VLOOKUP(C4540,'Számlafizető(k) adatai'!$C$4:$M$203,11,0),"")</f>
        <v/>
      </c>
      <c r="F4540" s="178"/>
      <c r="G4540" s="178"/>
      <c r="H4540" s="178"/>
      <c r="I4540" s="55" t="str">
        <f>IF(F4540="","",VLOOKUP(LEFT(F4540,5),'Technikai cellák'!B:C,2,0))</f>
        <v/>
      </c>
      <c r="J4540" s="55" t="str">
        <f>IF(F4540="","",VLOOKUP(I4540,'Technikai cellák'!$C$1:$D$12,2,0))</f>
        <v/>
      </c>
      <c r="K4540" s="179"/>
      <c r="L4540" s="67" t="str">
        <f t="shared" si="1367"/>
        <v/>
      </c>
      <c r="M4540" s="68">
        <f t="shared" si="1368"/>
        <v>0</v>
      </c>
      <c r="N4540" s="66">
        <f t="shared" si="1369"/>
        <v>0</v>
      </c>
      <c r="O4540" s="152"/>
      <c r="P4540" s="172">
        <f t="shared" si="1366"/>
        <v>0</v>
      </c>
      <c r="Q4540" s="69">
        <f t="shared" si="1370"/>
        <v>0</v>
      </c>
      <c r="R4540" s="62">
        <f t="shared" si="1371"/>
        <v>0</v>
      </c>
      <c r="S4540" s="153"/>
      <c r="T4540" s="118" t="str">
        <f t="shared" si="1372"/>
        <v/>
      </c>
      <c r="U4540" s="154"/>
      <c r="V4540" s="154"/>
      <c r="W4540" s="154"/>
      <c r="X4540" s="154"/>
      <c r="Y4540" s="154"/>
      <c r="Z4540" s="154"/>
      <c r="AA4540" s="154"/>
      <c r="AB4540" s="154"/>
      <c r="AC4540" s="154"/>
      <c r="AD4540" s="154"/>
      <c r="AE4540" s="154"/>
      <c r="AF4540" s="154"/>
      <c r="AG4540" s="63">
        <f t="shared" si="1373"/>
        <v>0</v>
      </c>
      <c r="AH4540" s="56">
        <f t="shared" si="1374"/>
        <v>0</v>
      </c>
      <c r="AI4540" s="56">
        <f t="shared" si="1375"/>
        <v>0</v>
      </c>
      <c r="AJ4540" s="56">
        <f t="shared" si="1376"/>
        <v>0</v>
      </c>
      <c r="AK4540" s="56">
        <f t="shared" si="1377"/>
        <v>0</v>
      </c>
      <c r="AL4540" s="56">
        <f t="shared" si="1378"/>
        <v>0</v>
      </c>
      <c r="AM4540" s="56">
        <f t="shared" si="1379"/>
        <v>0</v>
      </c>
      <c r="AN4540" s="56">
        <f t="shared" si="1380"/>
        <v>0</v>
      </c>
      <c r="AO4540" s="56">
        <f t="shared" si="1381"/>
        <v>0</v>
      </c>
      <c r="AP4540" s="56">
        <f t="shared" si="1382"/>
        <v>0</v>
      </c>
      <c r="AQ4540" s="56">
        <f t="shared" si="1383"/>
        <v>0</v>
      </c>
      <c r="AR4540" s="86">
        <f t="shared" si="1384"/>
        <v>0</v>
      </c>
    </row>
    <row r="4541" spans="1:44" x14ac:dyDescent="0.25">
      <c r="A4541" s="178"/>
      <c r="B4541" s="55" t="str">
        <f>_xlfn.IFNA(VLOOKUP(A4541,'Ajánlatkérő(k) adatai'!$B$4:$C$205,2,0),"")</f>
        <v/>
      </c>
      <c r="C4541" s="178"/>
      <c r="D4541" s="55" t="str">
        <f>_xlfn.IFNA(VLOOKUP(C4541,'Számlafizető(k) adatai'!$C$4:$D$203,2,0),"")</f>
        <v/>
      </c>
      <c r="E4541" s="55" t="str">
        <f>_xlfn.IFNA(VLOOKUP(C4541,'Számlafizető(k) adatai'!$C$4:$M$203,11,0),"")</f>
        <v/>
      </c>
      <c r="F4541" s="178"/>
      <c r="G4541" s="178"/>
      <c r="H4541" s="178"/>
      <c r="I4541" s="55" t="str">
        <f>IF(F4541="","",VLOOKUP(LEFT(F4541,5),'Technikai cellák'!B:C,2,0))</f>
        <v/>
      </c>
      <c r="J4541" s="55" t="str">
        <f>IF(F4541="","",VLOOKUP(I4541,'Technikai cellák'!$C$1:$D$12,2,0))</f>
        <v/>
      </c>
      <c r="K4541" s="179"/>
      <c r="L4541" s="67" t="str">
        <f t="shared" si="1367"/>
        <v/>
      </c>
      <c r="M4541" s="68">
        <f t="shared" si="1368"/>
        <v>0</v>
      </c>
      <c r="N4541" s="66">
        <f t="shared" si="1369"/>
        <v>0</v>
      </c>
      <c r="O4541" s="152"/>
      <c r="P4541" s="172">
        <f t="shared" si="1366"/>
        <v>0</v>
      </c>
      <c r="Q4541" s="69">
        <f t="shared" si="1370"/>
        <v>0</v>
      </c>
      <c r="R4541" s="62">
        <f t="shared" si="1371"/>
        <v>0</v>
      </c>
      <c r="S4541" s="153"/>
      <c r="T4541" s="118" t="str">
        <f t="shared" si="1372"/>
        <v/>
      </c>
      <c r="U4541" s="154"/>
      <c r="V4541" s="154"/>
      <c r="W4541" s="154"/>
      <c r="X4541" s="154"/>
      <c r="Y4541" s="154"/>
      <c r="Z4541" s="154"/>
      <c r="AA4541" s="154"/>
      <c r="AB4541" s="154"/>
      <c r="AC4541" s="154"/>
      <c r="AD4541" s="154"/>
      <c r="AE4541" s="154"/>
      <c r="AF4541" s="154"/>
      <c r="AG4541" s="63">
        <f t="shared" si="1373"/>
        <v>0</v>
      </c>
      <c r="AH4541" s="56">
        <f t="shared" si="1374"/>
        <v>0</v>
      </c>
      <c r="AI4541" s="56">
        <f t="shared" si="1375"/>
        <v>0</v>
      </c>
      <c r="AJ4541" s="56">
        <f t="shared" si="1376"/>
        <v>0</v>
      </c>
      <c r="AK4541" s="56">
        <f t="shared" si="1377"/>
        <v>0</v>
      </c>
      <c r="AL4541" s="56">
        <f t="shared" si="1378"/>
        <v>0</v>
      </c>
      <c r="AM4541" s="56">
        <f t="shared" si="1379"/>
        <v>0</v>
      </c>
      <c r="AN4541" s="56">
        <f t="shared" si="1380"/>
        <v>0</v>
      </c>
      <c r="AO4541" s="56">
        <f t="shared" si="1381"/>
        <v>0</v>
      </c>
      <c r="AP4541" s="56">
        <f t="shared" si="1382"/>
        <v>0</v>
      </c>
      <c r="AQ4541" s="56">
        <f t="shared" si="1383"/>
        <v>0</v>
      </c>
      <c r="AR4541" s="86">
        <f t="shared" si="1384"/>
        <v>0</v>
      </c>
    </row>
    <row r="4542" spans="1:44" x14ac:dyDescent="0.25">
      <c r="A4542" s="178"/>
      <c r="B4542" s="55" t="str">
        <f>_xlfn.IFNA(VLOOKUP(A4542,'Ajánlatkérő(k) adatai'!$B$4:$C$205,2,0),"")</f>
        <v/>
      </c>
      <c r="C4542" s="178"/>
      <c r="D4542" s="55" t="str">
        <f>_xlfn.IFNA(VLOOKUP(C4542,'Számlafizető(k) adatai'!$C$4:$D$203,2,0),"")</f>
        <v/>
      </c>
      <c r="E4542" s="55" t="str">
        <f>_xlfn.IFNA(VLOOKUP(C4542,'Számlafizető(k) adatai'!$C$4:$M$203,11,0),"")</f>
        <v/>
      </c>
      <c r="F4542" s="178"/>
      <c r="G4542" s="178"/>
      <c r="H4542" s="178"/>
      <c r="I4542" s="55" t="str">
        <f>IF(F4542="","",VLOOKUP(LEFT(F4542,5),'Technikai cellák'!B:C,2,0))</f>
        <v/>
      </c>
      <c r="J4542" s="55" t="str">
        <f>IF(F4542="","",VLOOKUP(I4542,'Technikai cellák'!$C$1:$D$12,2,0))</f>
        <v/>
      </c>
      <c r="K4542" s="179"/>
      <c r="L4542" s="67" t="str">
        <f t="shared" si="1367"/>
        <v/>
      </c>
      <c r="M4542" s="68">
        <f t="shared" si="1368"/>
        <v>0</v>
      </c>
      <c r="N4542" s="66">
        <f t="shared" si="1369"/>
        <v>0</v>
      </c>
      <c r="O4542" s="152"/>
      <c r="P4542" s="172">
        <f t="shared" si="1366"/>
        <v>0</v>
      </c>
      <c r="Q4542" s="69">
        <f t="shared" si="1370"/>
        <v>0</v>
      </c>
      <c r="R4542" s="62">
        <f t="shared" si="1371"/>
        <v>0</v>
      </c>
      <c r="S4542" s="153"/>
      <c r="T4542" s="118" t="str">
        <f t="shared" si="1372"/>
        <v/>
      </c>
      <c r="U4542" s="154"/>
      <c r="V4542" s="154"/>
      <c r="W4542" s="154"/>
      <c r="X4542" s="154"/>
      <c r="Y4542" s="154"/>
      <c r="Z4542" s="154"/>
      <c r="AA4542" s="154"/>
      <c r="AB4542" s="154"/>
      <c r="AC4542" s="154"/>
      <c r="AD4542" s="154"/>
      <c r="AE4542" s="154"/>
      <c r="AF4542" s="154"/>
      <c r="AG4542" s="63">
        <f t="shared" si="1373"/>
        <v>0</v>
      </c>
      <c r="AH4542" s="56">
        <f t="shared" si="1374"/>
        <v>0</v>
      </c>
      <c r="AI4542" s="56">
        <f t="shared" si="1375"/>
        <v>0</v>
      </c>
      <c r="AJ4542" s="56">
        <f t="shared" si="1376"/>
        <v>0</v>
      </c>
      <c r="AK4542" s="56">
        <f t="shared" si="1377"/>
        <v>0</v>
      </c>
      <c r="AL4542" s="56">
        <f t="shared" si="1378"/>
        <v>0</v>
      </c>
      <c r="AM4542" s="56">
        <f t="shared" si="1379"/>
        <v>0</v>
      </c>
      <c r="AN4542" s="56">
        <f t="shared" si="1380"/>
        <v>0</v>
      </c>
      <c r="AO4542" s="56">
        <f t="shared" si="1381"/>
        <v>0</v>
      </c>
      <c r="AP4542" s="56">
        <f t="shared" si="1382"/>
        <v>0</v>
      </c>
      <c r="AQ4542" s="56">
        <f t="shared" si="1383"/>
        <v>0</v>
      </c>
      <c r="AR4542" s="86">
        <f t="shared" si="1384"/>
        <v>0</v>
      </c>
    </row>
    <row r="4543" spans="1:44" x14ac:dyDescent="0.25">
      <c r="A4543" s="178"/>
      <c r="B4543" s="55" t="str">
        <f>_xlfn.IFNA(VLOOKUP(A4543,'Ajánlatkérő(k) adatai'!$B$4:$C$205,2,0),"")</f>
        <v/>
      </c>
      <c r="C4543" s="178"/>
      <c r="D4543" s="55" t="str">
        <f>_xlfn.IFNA(VLOOKUP(C4543,'Számlafizető(k) adatai'!$C$4:$D$203,2,0),"")</f>
        <v/>
      </c>
      <c r="E4543" s="55" t="str">
        <f>_xlfn.IFNA(VLOOKUP(C4543,'Számlafizető(k) adatai'!$C$4:$M$203,11,0),"")</f>
        <v/>
      </c>
      <c r="F4543" s="178"/>
      <c r="G4543" s="178"/>
      <c r="H4543" s="178"/>
      <c r="I4543" s="55" t="str">
        <f>IF(F4543="","",VLOOKUP(LEFT(F4543,5),'Technikai cellák'!B:C,2,0))</f>
        <v/>
      </c>
      <c r="J4543" s="55" t="str">
        <f>IF(F4543="","",VLOOKUP(I4543,'Technikai cellák'!$C$1:$D$12,2,0))</f>
        <v/>
      </c>
      <c r="K4543" s="179"/>
      <c r="L4543" s="67" t="str">
        <f t="shared" si="1367"/>
        <v/>
      </c>
      <c r="M4543" s="68">
        <f t="shared" si="1368"/>
        <v>0</v>
      </c>
      <c r="N4543" s="66">
        <f t="shared" si="1369"/>
        <v>0</v>
      </c>
      <c r="O4543" s="152"/>
      <c r="P4543" s="172">
        <f t="shared" si="1366"/>
        <v>0</v>
      </c>
      <c r="Q4543" s="69">
        <f t="shared" si="1370"/>
        <v>0</v>
      </c>
      <c r="R4543" s="62">
        <f t="shared" si="1371"/>
        <v>0</v>
      </c>
      <c r="S4543" s="153"/>
      <c r="T4543" s="118" t="str">
        <f t="shared" si="1372"/>
        <v/>
      </c>
      <c r="U4543" s="154"/>
      <c r="V4543" s="154"/>
      <c r="W4543" s="154"/>
      <c r="X4543" s="154"/>
      <c r="Y4543" s="154"/>
      <c r="Z4543" s="154"/>
      <c r="AA4543" s="154"/>
      <c r="AB4543" s="154"/>
      <c r="AC4543" s="154"/>
      <c r="AD4543" s="154"/>
      <c r="AE4543" s="154"/>
      <c r="AF4543" s="154"/>
      <c r="AG4543" s="63">
        <f t="shared" si="1373"/>
        <v>0</v>
      </c>
      <c r="AH4543" s="56">
        <f t="shared" si="1374"/>
        <v>0</v>
      </c>
      <c r="AI4543" s="56">
        <f t="shared" si="1375"/>
        <v>0</v>
      </c>
      <c r="AJ4543" s="56">
        <f t="shared" si="1376"/>
        <v>0</v>
      </c>
      <c r="AK4543" s="56">
        <f t="shared" si="1377"/>
        <v>0</v>
      </c>
      <c r="AL4543" s="56">
        <f t="shared" si="1378"/>
        <v>0</v>
      </c>
      <c r="AM4543" s="56">
        <f t="shared" si="1379"/>
        <v>0</v>
      </c>
      <c r="AN4543" s="56">
        <f t="shared" si="1380"/>
        <v>0</v>
      </c>
      <c r="AO4543" s="56">
        <f t="shared" si="1381"/>
        <v>0</v>
      </c>
      <c r="AP4543" s="56">
        <f t="shared" si="1382"/>
        <v>0</v>
      </c>
      <c r="AQ4543" s="56">
        <f t="shared" si="1383"/>
        <v>0</v>
      </c>
      <c r="AR4543" s="86">
        <f t="shared" si="1384"/>
        <v>0</v>
      </c>
    </row>
    <row r="4544" spans="1:44" x14ac:dyDescent="0.25">
      <c r="A4544" s="178"/>
      <c r="B4544" s="55" t="str">
        <f>_xlfn.IFNA(VLOOKUP(A4544,'Ajánlatkérő(k) adatai'!$B$4:$C$205,2,0),"")</f>
        <v/>
      </c>
      <c r="C4544" s="178"/>
      <c r="D4544" s="55" t="str">
        <f>_xlfn.IFNA(VLOOKUP(C4544,'Számlafizető(k) adatai'!$C$4:$D$203,2,0),"")</f>
        <v/>
      </c>
      <c r="E4544" s="55" t="str">
        <f>_xlfn.IFNA(VLOOKUP(C4544,'Számlafizető(k) adatai'!$C$4:$M$203,11,0),"")</f>
        <v/>
      </c>
      <c r="F4544" s="178"/>
      <c r="G4544" s="178"/>
      <c r="H4544" s="178"/>
      <c r="I4544" s="55" t="str">
        <f>IF(F4544="","",VLOOKUP(LEFT(F4544,5),'Technikai cellák'!B:C,2,0))</f>
        <v/>
      </c>
      <c r="J4544" s="55" t="str">
        <f>IF(F4544="","",VLOOKUP(I4544,'Technikai cellák'!$C$1:$D$12,2,0))</f>
        <v/>
      </c>
      <c r="K4544" s="179"/>
      <c r="L4544" s="67" t="str">
        <f t="shared" si="1367"/>
        <v/>
      </c>
      <c r="M4544" s="68">
        <f t="shared" si="1368"/>
        <v>0</v>
      </c>
      <c r="N4544" s="66">
        <f t="shared" si="1369"/>
        <v>0</v>
      </c>
      <c r="O4544" s="152"/>
      <c r="P4544" s="172">
        <f t="shared" si="1366"/>
        <v>0</v>
      </c>
      <c r="Q4544" s="69">
        <f t="shared" si="1370"/>
        <v>0</v>
      </c>
      <c r="R4544" s="62">
        <f t="shared" si="1371"/>
        <v>0</v>
      </c>
      <c r="S4544" s="153"/>
      <c r="T4544" s="118" t="str">
        <f t="shared" si="1372"/>
        <v/>
      </c>
      <c r="U4544" s="154"/>
      <c r="V4544" s="154"/>
      <c r="W4544" s="154"/>
      <c r="X4544" s="154"/>
      <c r="Y4544" s="154"/>
      <c r="Z4544" s="154"/>
      <c r="AA4544" s="154"/>
      <c r="AB4544" s="154"/>
      <c r="AC4544" s="154"/>
      <c r="AD4544" s="154"/>
      <c r="AE4544" s="154"/>
      <c r="AF4544" s="154"/>
      <c r="AG4544" s="63">
        <f t="shared" si="1373"/>
        <v>0</v>
      </c>
      <c r="AH4544" s="56">
        <f t="shared" si="1374"/>
        <v>0</v>
      </c>
      <c r="AI4544" s="56">
        <f t="shared" si="1375"/>
        <v>0</v>
      </c>
      <c r="AJ4544" s="56">
        <f t="shared" si="1376"/>
        <v>0</v>
      </c>
      <c r="AK4544" s="56">
        <f t="shared" si="1377"/>
        <v>0</v>
      </c>
      <c r="AL4544" s="56">
        <f t="shared" si="1378"/>
        <v>0</v>
      </c>
      <c r="AM4544" s="56">
        <f t="shared" si="1379"/>
        <v>0</v>
      </c>
      <c r="AN4544" s="56">
        <f t="shared" si="1380"/>
        <v>0</v>
      </c>
      <c r="AO4544" s="56">
        <f t="shared" si="1381"/>
        <v>0</v>
      </c>
      <c r="AP4544" s="56">
        <f t="shared" si="1382"/>
        <v>0</v>
      </c>
      <c r="AQ4544" s="56">
        <f t="shared" si="1383"/>
        <v>0</v>
      </c>
      <c r="AR4544" s="86">
        <f t="shared" si="1384"/>
        <v>0</v>
      </c>
    </row>
    <row r="4545" spans="1:44" x14ac:dyDescent="0.25">
      <c r="A4545" s="178"/>
      <c r="B4545" s="55" t="str">
        <f>_xlfn.IFNA(VLOOKUP(A4545,'Ajánlatkérő(k) adatai'!$B$4:$C$205,2,0),"")</f>
        <v/>
      </c>
      <c r="C4545" s="178"/>
      <c r="D4545" s="55" t="str">
        <f>_xlfn.IFNA(VLOOKUP(C4545,'Számlafizető(k) adatai'!$C$4:$D$203,2,0),"")</f>
        <v/>
      </c>
      <c r="E4545" s="55" t="str">
        <f>_xlfn.IFNA(VLOOKUP(C4545,'Számlafizető(k) adatai'!$C$4:$M$203,11,0),"")</f>
        <v/>
      </c>
      <c r="F4545" s="178"/>
      <c r="G4545" s="178"/>
      <c r="H4545" s="178"/>
      <c r="I4545" s="55" t="str">
        <f>IF(F4545="","",VLOOKUP(LEFT(F4545,5),'Technikai cellák'!B:C,2,0))</f>
        <v/>
      </c>
      <c r="J4545" s="55" t="str">
        <f>IF(F4545="","",VLOOKUP(I4545,'Technikai cellák'!$C$1:$D$12,2,0))</f>
        <v/>
      </c>
      <c r="K4545" s="179"/>
      <c r="L4545" s="67" t="str">
        <f t="shared" si="1367"/>
        <v/>
      </c>
      <c r="M4545" s="68">
        <f t="shared" si="1368"/>
        <v>0</v>
      </c>
      <c r="N4545" s="66">
        <f t="shared" si="1369"/>
        <v>0</v>
      </c>
      <c r="O4545" s="152"/>
      <c r="P4545" s="172">
        <f t="shared" si="1366"/>
        <v>0</v>
      </c>
      <c r="Q4545" s="69">
        <f t="shared" si="1370"/>
        <v>0</v>
      </c>
      <c r="R4545" s="62">
        <f t="shared" si="1371"/>
        <v>0</v>
      </c>
      <c r="S4545" s="153"/>
      <c r="T4545" s="118" t="str">
        <f t="shared" si="1372"/>
        <v/>
      </c>
      <c r="U4545" s="154"/>
      <c r="V4545" s="154"/>
      <c r="W4545" s="154"/>
      <c r="X4545" s="154"/>
      <c r="Y4545" s="154"/>
      <c r="Z4545" s="154"/>
      <c r="AA4545" s="154"/>
      <c r="AB4545" s="154"/>
      <c r="AC4545" s="154"/>
      <c r="AD4545" s="154"/>
      <c r="AE4545" s="154"/>
      <c r="AF4545" s="154"/>
      <c r="AG4545" s="63">
        <f t="shared" si="1373"/>
        <v>0</v>
      </c>
      <c r="AH4545" s="56">
        <f t="shared" si="1374"/>
        <v>0</v>
      </c>
      <c r="AI4545" s="56">
        <f t="shared" si="1375"/>
        <v>0</v>
      </c>
      <c r="AJ4545" s="56">
        <f t="shared" si="1376"/>
        <v>0</v>
      </c>
      <c r="AK4545" s="56">
        <f t="shared" si="1377"/>
        <v>0</v>
      </c>
      <c r="AL4545" s="56">
        <f t="shared" si="1378"/>
        <v>0</v>
      </c>
      <c r="AM4545" s="56">
        <f t="shared" si="1379"/>
        <v>0</v>
      </c>
      <c r="AN4545" s="56">
        <f t="shared" si="1380"/>
        <v>0</v>
      </c>
      <c r="AO4545" s="56">
        <f t="shared" si="1381"/>
        <v>0</v>
      </c>
      <c r="AP4545" s="56">
        <f t="shared" si="1382"/>
        <v>0</v>
      </c>
      <c r="AQ4545" s="56">
        <f t="shared" si="1383"/>
        <v>0</v>
      </c>
      <c r="AR4545" s="86">
        <f t="shared" si="1384"/>
        <v>0</v>
      </c>
    </row>
    <row r="4546" spans="1:44" x14ac:dyDescent="0.25">
      <c r="A4546" s="178"/>
      <c r="B4546" s="55" t="str">
        <f>_xlfn.IFNA(VLOOKUP(A4546,'Ajánlatkérő(k) adatai'!$B$4:$C$205,2,0),"")</f>
        <v/>
      </c>
      <c r="C4546" s="178"/>
      <c r="D4546" s="55" t="str">
        <f>_xlfn.IFNA(VLOOKUP(C4546,'Számlafizető(k) adatai'!$C$4:$D$203,2,0),"")</f>
        <v/>
      </c>
      <c r="E4546" s="55" t="str">
        <f>_xlfn.IFNA(VLOOKUP(C4546,'Számlafizető(k) adatai'!$C$4:$M$203,11,0),"")</f>
        <v/>
      </c>
      <c r="F4546" s="178"/>
      <c r="G4546" s="178"/>
      <c r="H4546" s="178"/>
      <c r="I4546" s="55" t="str">
        <f>IF(F4546="","",VLOOKUP(LEFT(F4546,5),'Technikai cellák'!B:C,2,0))</f>
        <v/>
      </c>
      <c r="J4546" s="55" t="str">
        <f>IF(F4546="","",VLOOKUP(I4546,'Technikai cellák'!$C$1:$D$12,2,0))</f>
        <v/>
      </c>
      <c r="K4546" s="179"/>
      <c r="L4546" s="67" t="str">
        <f t="shared" si="1367"/>
        <v/>
      </c>
      <c r="M4546" s="68">
        <f t="shared" si="1368"/>
        <v>0</v>
      </c>
      <c r="N4546" s="66">
        <f t="shared" si="1369"/>
        <v>0</v>
      </c>
      <c r="O4546" s="152"/>
      <c r="P4546" s="172">
        <f t="shared" si="1366"/>
        <v>0</v>
      </c>
      <c r="Q4546" s="69">
        <f t="shared" si="1370"/>
        <v>0</v>
      </c>
      <c r="R4546" s="62">
        <f t="shared" si="1371"/>
        <v>0</v>
      </c>
      <c r="S4546" s="153"/>
      <c r="T4546" s="118" t="str">
        <f t="shared" si="1372"/>
        <v/>
      </c>
      <c r="U4546" s="154"/>
      <c r="V4546" s="154"/>
      <c r="W4546" s="154"/>
      <c r="X4546" s="154"/>
      <c r="Y4546" s="154"/>
      <c r="Z4546" s="154"/>
      <c r="AA4546" s="154"/>
      <c r="AB4546" s="154"/>
      <c r="AC4546" s="154"/>
      <c r="AD4546" s="154"/>
      <c r="AE4546" s="154"/>
      <c r="AF4546" s="154"/>
      <c r="AG4546" s="63">
        <f t="shared" si="1373"/>
        <v>0</v>
      </c>
      <c r="AH4546" s="56">
        <f t="shared" si="1374"/>
        <v>0</v>
      </c>
      <c r="AI4546" s="56">
        <f t="shared" si="1375"/>
        <v>0</v>
      </c>
      <c r="AJ4546" s="56">
        <f t="shared" si="1376"/>
        <v>0</v>
      </c>
      <c r="AK4546" s="56">
        <f t="shared" si="1377"/>
        <v>0</v>
      </c>
      <c r="AL4546" s="56">
        <f t="shared" si="1378"/>
        <v>0</v>
      </c>
      <c r="AM4546" s="56">
        <f t="shared" si="1379"/>
        <v>0</v>
      </c>
      <c r="AN4546" s="56">
        <f t="shared" si="1380"/>
        <v>0</v>
      </c>
      <c r="AO4546" s="56">
        <f t="shared" si="1381"/>
        <v>0</v>
      </c>
      <c r="AP4546" s="56">
        <f t="shared" si="1382"/>
        <v>0</v>
      </c>
      <c r="AQ4546" s="56">
        <f t="shared" si="1383"/>
        <v>0</v>
      </c>
      <c r="AR4546" s="86">
        <f t="shared" si="1384"/>
        <v>0</v>
      </c>
    </row>
    <row r="4547" spans="1:44" x14ac:dyDescent="0.25">
      <c r="A4547" s="178"/>
      <c r="B4547" s="55" t="str">
        <f>_xlfn.IFNA(VLOOKUP(A4547,'Ajánlatkérő(k) adatai'!$B$4:$C$205,2,0),"")</f>
        <v/>
      </c>
      <c r="C4547" s="178"/>
      <c r="D4547" s="55" t="str">
        <f>_xlfn.IFNA(VLOOKUP(C4547,'Számlafizető(k) adatai'!$C$4:$D$203,2,0),"")</f>
        <v/>
      </c>
      <c r="E4547" s="55" t="str">
        <f>_xlfn.IFNA(VLOOKUP(C4547,'Számlafizető(k) adatai'!$C$4:$M$203,11,0),"")</f>
        <v/>
      </c>
      <c r="F4547" s="178"/>
      <c r="G4547" s="178"/>
      <c r="H4547" s="178"/>
      <c r="I4547" s="55" t="str">
        <f>IF(F4547="","",VLOOKUP(LEFT(F4547,5),'Technikai cellák'!B:C,2,0))</f>
        <v/>
      </c>
      <c r="J4547" s="55" t="str">
        <f>IF(F4547="","",VLOOKUP(I4547,'Technikai cellák'!$C$1:$D$12,2,0))</f>
        <v/>
      </c>
      <c r="K4547" s="179"/>
      <c r="L4547" s="67" t="str">
        <f t="shared" si="1367"/>
        <v/>
      </c>
      <c r="M4547" s="68">
        <f t="shared" si="1368"/>
        <v>0</v>
      </c>
      <c r="N4547" s="66">
        <f t="shared" si="1369"/>
        <v>0</v>
      </c>
      <c r="O4547" s="152"/>
      <c r="P4547" s="172">
        <f t="shared" si="1366"/>
        <v>0</v>
      </c>
      <c r="Q4547" s="69">
        <f t="shared" si="1370"/>
        <v>0</v>
      </c>
      <c r="R4547" s="62">
        <f t="shared" si="1371"/>
        <v>0</v>
      </c>
      <c r="S4547" s="153"/>
      <c r="T4547" s="118" t="str">
        <f t="shared" si="1372"/>
        <v/>
      </c>
      <c r="U4547" s="154"/>
      <c r="V4547" s="154"/>
      <c r="W4547" s="154"/>
      <c r="X4547" s="154"/>
      <c r="Y4547" s="154"/>
      <c r="Z4547" s="154"/>
      <c r="AA4547" s="154"/>
      <c r="AB4547" s="154"/>
      <c r="AC4547" s="154"/>
      <c r="AD4547" s="154"/>
      <c r="AE4547" s="154"/>
      <c r="AF4547" s="154"/>
      <c r="AG4547" s="63">
        <f t="shared" si="1373"/>
        <v>0</v>
      </c>
      <c r="AH4547" s="56">
        <f t="shared" si="1374"/>
        <v>0</v>
      </c>
      <c r="AI4547" s="56">
        <f t="shared" si="1375"/>
        <v>0</v>
      </c>
      <c r="AJ4547" s="56">
        <f t="shared" si="1376"/>
        <v>0</v>
      </c>
      <c r="AK4547" s="56">
        <f t="shared" si="1377"/>
        <v>0</v>
      </c>
      <c r="AL4547" s="56">
        <f t="shared" si="1378"/>
        <v>0</v>
      </c>
      <c r="AM4547" s="56">
        <f t="shared" si="1379"/>
        <v>0</v>
      </c>
      <c r="AN4547" s="56">
        <f t="shared" si="1380"/>
        <v>0</v>
      </c>
      <c r="AO4547" s="56">
        <f t="shared" si="1381"/>
        <v>0</v>
      </c>
      <c r="AP4547" s="56">
        <f t="shared" si="1382"/>
        <v>0</v>
      </c>
      <c r="AQ4547" s="56">
        <f t="shared" si="1383"/>
        <v>0</v>
      </c>
      <c r="AR4547" s="86">
        <f t="shared" si="1384"/>
        <v>0</v>
      </c>
    </row>
    <row r="4548" spans="1:44" x14ac:dyDescent="0.25">
      <c r="A4548" s="178"/>
      <c r="B4548" s="55" t="str">
        <f>_xlfn.IFNA(VLOOKUP(A4548,'Ajánlatkérő(k) adatai'!$B$4:$C$205,2,0),"")</f>
        <v/>
      </c>
      <c r="C4548" s="178"/>
      <c r="D4548" s="55" t="str">
        <f>_xlfn.IFNA(VLOOKUP(C4548,'Számlafizető(k) adatai'!$C$4:$D$203,2,0),"")</f>
        <v/>
      </c>
      <c r="E4548" s="55" t="str">
        <f>_xlfn.IFNA(VLOOKUP(C4548,'Számlafizető(k) adatai'!$C$4:$M$203,11,0),"")</f>
        <v/>
      </c>
      <c r="F4548" s="178"/>
      <c r="G4548" s="178"/>
      <c r="H4548" s="178"/>
      <c r="I4548" s="55" t="str">
        <f>IF(F4548="","",VLOOKUP(LEFT(F4548,5),'Technikai cellák'!B:C,2,0))</f>
        <v/>
      </c>
      <c r="J4548" s="55" t="str">
        <f>IF(F4548="","",VLOOKUP(I4548,'Technikai cellák'!$C$1:$D$12,2,0))</f>
        <v/>
      </c>
      <c r="K4548" s="179"/>
      <c r="L4548" s="67" t="str">
        <f t="shared" si="1367"/>
        <v/>
      </c>
      <c r="M4548" s="68">
        <f t="shared" si="1368"/>
        <v>0</v>
      </c>
      <c r="N4548" s="66">
        <f t="shared" si="1369"/>
        <v>0</v>
      </c>
      <c r="O4548" s="152"/>
      <c r="P4548" s="172">
        <f t="shared" si="1366"/>
        <v>0</v>
      </c>
      <c r="Q4548" s="69">
        <f t="shared" si="1370"/>
        <v>0</v>
      </c>
      <c r="R4548" s="62">
        <f t="shared" si="1371"/>
        <v>0</v>
      </c>
      <c r="S4548" s="153"/>
      <c r="T4548" s="118" t="str">
        <f t="shared" si="1372"/>
        <v/>
      </c>
      <c r="U4548" s="154"/>
      <c r="V4548" s="154"/>
      <c r="W4548" s="154"/>
      <c r="X4548" s="154"/>
      <c r="Y4548" s="154"/>
      <c r="Z4548" s="154"/>
      <c r="AA4548" s="154"/>
      <c r="AB4548" s="154"/>
      <c r="AC4548" s="154"/>
      <c r="AD4548" s="154"/>
      <c r="AE4548" s="154"/>
      <c r="AF4548" s="154"/>
      <c r="AG4548" s="63">
        <f t="shared" si="1373"/>
        <v>0</v>
      </c>
      <c r="AH4548" s="56">
        <f t="shared" si="1374"/>
        <v>0</v>
      </c>
      <c r="AI4548" s="56">
        <f t="shared" si="1375"/>
        <v>0</v>
      </c>
      <c r="AJ4548" s="56">
        <f t="shared" si="1376"/>
        <v>0</v>
      </c>
      <c r="AK4548" s="56">
        <f t="shared" si="1377"/>
        <v>0</v>
      </c>
      <c r="AL4548" s="56">
        <f t="shared" si="1378"/>
        <v>0</v>
      </c>
      <c r="AM4548" s="56">
        <f t="shared" si="1379"/>
        <v>0</v>
      </c>
      <c r="AN4548" s="56">
        <f t="shared" si="1380"/>
        <v>0</v>
      </c>
      <c r="AO4548" s="56">
        <f t="shared" si="1381"/>
        <v>0</v>
      </c>
      <c r="AP4548" s="56">
        <f t="shared" si="1382"/>
        <v>0</v>
      </c>
      <c r="AQ4548" s="56">
        <f t="shared" si="1383"/>
        <v>0</v>
      </c>
      <c r="AR4548" s="86">
        <f t="shared" si="1384"/>
        <v>0</v>
      </c>
    </row>
    <row r="4549" spans="1:44" x14ac:dyDescent="0.25">
      <c r="A4549" s="178"/>
      <c r="B4549" s="55" t="str">
        <f>_xlfn.IFNA(VLOOKUP(A4549,'Ajánlatkérő(k) adatai'!$B$4:$C$205,2,0),"")</f>
        <v/>
      </c>
      <c r="C4549" s="178"/>
      <c r="D4549" s="55" t="str">
        <f>_xlfn.IFNA(VLOOKUP(C4549,'Számlafizető(k) adatai'!$C$4:$D$203,2,0),"")</f>
        <v/>
      </c>
      <c r="E4549" s="55" t="str">
        <f>_xlfn.IFNA(VLOOKUP(C4549,'Számlafizető(k) adatai'!$C$4:$M$203,11,0),"")</f>
        <v/>
      </c>
      <c r="F4549" s="178"/>
      <c r="G4549" s="178"/>
      <c r="H4549" s="178"/>
      <c r="I4549" s="55" t="str">
        <f>IF(F4549="","",VLOOKUP(LEFT(F4549,5),'Technikai cellák'!B:C,2,0))</f>
        <v/>
      </c>
      <c r="J4549" s="55" t="str">
        <f>IF(F4549="","",VLOOKUP(I4549,'Technikai cellák'!$C$1:$D$12,2,0))</f>
        <v/>
      </c>
      <c r="K4549" s="179"/>
      <c r="L4549" s="67" t="str">
        <f t="shared" si="1367"/>
        <v/>
      </c>
      <c r="M4549" s="68">
        <f t="shared" si="1368"/>
        <v>0</v>
      </c>
      <c r="N4549" s="66">
        <f t="shared" si="1369"/>
        <v>0</v>
      </c>
      <c r="O4549" s="152"/>
      <c r="P4549" s="172">
        <f t="shared" si="1366"/>
        <v>0</v>
      </c>
      <c r="Q4549" s="69">
        <f t="shared" si="1370"/>
        <v>0</v>
      </c>
      <c r="R4549" s="62">
        <f t="shared" si="1371"/>
        <v>0</v>
      </c>
      <c r="S4549" s="153"/>
      <c r="T4549" s="118" t="str">
        <f t="shared" si="1372"/>
        <v/>
      </c>
      <c r="U4549" s="154"/>
      <c r="V4549" s="154"/>
      <c r="W4549" s="154"/>
      <c r="X4549" s="154"/>
      <c r="Y4549" s="154"/>
      <c r="Z4549" s="154"/>
      <c r="AA4549" s="154"/>
      <c r="AB4549" s="154"/>
      <c r="AC4549" s="154"/>
      <c r="AD4549" s="154"/>
      <c r="AE4549" s="154"/>
      <c r="AF4549" s="154"/>
      <c r="AG4549" s="63">
        <f t="shared" si="1373"/>
        <v>0</v>
      </c>
      <c r="AH4549" s="56">
        <f t="shared" si="1374"/>
        <v>0</v>
      </c>
      <c r="AI4549" s="56">
        <f t="shared" si="1375"/>
        <v>0</v>
      </c>
      <c r="AJ4549" s="56">
        <f t="shared" si="1376"/>
        <v>0</v>
      </c>
      <c r="AK4549" s="56">
        <f t="shared" si="1377"/>
        <v>0</v>
      </c>
      <c r="AL4549" s="56">
        <f t="shared" si="1378"/>
        <v>0</v>
      </c>
      <c r="AM4549" s="56">
        <f t="shared" si="1379"/>
        <v>0</v>
      </c>
      <c r="AN4549" s="56">
        <f t="shared" si="1380"/>
        <v>0</v>
      </c>
      <c r="AO4549" s="56">
        <f t="shared" si="1381"/>
        <v>0</v>
      </c>
      <c r="AP4549" s="56">
        <f t="shared" si="1382"/>
        <v>0</v>
      </c>
      <c r="AQ4549" s="56">
        <f t="shared" si="1383"/>
        <v>0</v>
      </c>
      <c r="AR4549" s="86">
        <f t="shared" si="1384"/>
        <v>0</v>
      </c>
    </row>
    <row r="4550" spans="1:44" x14ac:dyDescent="0.25">
      <c r="A4550" s="178"/>
      <c r="B4550" s="55" t="str">
        <f>_xlfn.IFNA(VLOOKUP(A4550,'Ajánlatkérő(k) adatai'!$B$4:$C$205,2,0),"")</f>
        <v/>
      </c>
      <c r="C4550" s="178"/>
      <c r="D4550" s="55" t="str">
        <f>_xlfn.IFNA(VLOOKUP(C4550,'Számlafizető(k) adatai'!$C$4:$D$203,2,0),"")</f>
        <v/>
      </c>
      <c r="E4550" s="55" t="str">
        <f>_xlfn.IFNA(VLOOKUP(C4550,'Számlafizető(k) adatai'!$C$4:$M$203,11,0),"")</f>
        <v/>
      </c>
      <c r="F4550" s="178"/>
      <c r="G4550" s="178"/>
      <c r="H4550" s="178"/>
      <c r="I4550" s="55" t="str">
        <f>IF(F4550="","",VLOOKUP(LEFT(F4550,5),'Technikai cellák'!B:C,2,0))</f>
        <v/>
      </c>
      <c r="J4550" s="55" t="str">
        <f>IF(F4550="","",VLOOKUP(I4550,'Technikai cellák'!$C$1:$D$12,2,0))</f>
        <v/>
      </c>
      <c r="K4550" s="179"/>
      <c r="L4550" s="67" t="str">
        <f t="shared" si="1367"/>
        <v/>
      </c>
      <c r="M4550" s="68">
        <f t="shared" si="1368"/>
        <v>0</v>
      </c>
      <c r="N4550" s="66">
        <f t="shared" si="1369"/>
        <v>0</v>
      </c>
      <c r="O4550" s="152"/>
      <c r="P4550" s="172">
        <f t="shared" si="1366"/>
        <v>0</v>
      </c>
      <c r="Q4550" s="69">
        <f t="shared" si="1370"/>
        <v>0</v>
      </c>
      <c r="R4550" s="62">
        <f t="shared" si="1371"/>
        <v>0</v>
      </c>
      <c r="S4550" s="153"/>
      <c r="T4550" s="118" t="str">
        <f t="shared" si="1372"/>
        <v/>
      </c>
      <c r="U4550" s="154"/>
      <c r="V4550" s="154"/>
      <c r="W4550" s="154"/>
      <c r="X4550" s="154"/>
      <c r="Y4550" s="154"/>
      <c r="Z4550" s="154"/>
      <c r="AA4550" s="154"/>
      <c r="AB4550" s="154"/>
      <c r="AC4550" s="154"/>
      <c r="AD4550" s="154"/>
      <c r="AE4550" s="154"/>
      <c r="AF4550" s="154"/>
      <c r="AG4550" s="63">
        <f t="shared" si="1373"/>
        <v>0</v>
      </c>
      <c r="AH4550" s="56">
        <f t="shared" si="1374"/>
        <v>0</v>
      </c>
      <c r="AI4550" s="56">
        <f t="shared" si="1375"/>
        <v>0</v>
      </c>
      <c r="AJ4550" s="56">
        <f t="shared" si="1376"/>
        <v>0</v>
      </c>
      <c r="AK4550" s="56">
        <f t="shared" si="1377"/>
        <v>0</v>
      </c>
      <c r="AL4550" s="56">
        <f t="shared" si="1378"/>
        <v>0</v>
      </c>
      <c r="AM4550" s="56">
        <f t="shared" si="1379"/>
        <v>0</v>
      </c>
      <c r="AN4550" s="56">
        <f t="shared" si="1380"/>
        <v>0</v>
      </c>
      <c r="AO4550" s="56">
        <f t="shared" si="1381"/>
        <v>0</v>
      </c>
      <c r="AP4550" s="56">
        <f t="shared" si="1382"/>
        <v>0</v>
      </c>
      <c r="AQ4550" s="56">
        <f t="shared" si="1383"/>
        <v>0</v>
      </c>
      <c r="AR4550" s="86">
        <f t="shared" si="1384"/>
        <v>0</v>
      </c>
    </row>
    <row r="4551" spans="1:44" x14ac:dyDescent="0.25">
      <c r="A4551" s="178"/>
      <c r="B4551" s="55" t="str">
        <f>_xlfn.IFNA(VLOOKUP(A4551,'Ajánlatkérő(k) adatai'!$B$4:$C$205,2,0),"")</f>
        <v/>
      </c>
      <c r="C4551" s="178"/>
      <c r="D4551" s="55" t="str">
        <f>_xlfn.IFNA(VLOOKUP(C4551,'Számlafizető(k) adatai'!$C$4:$D$203,2,0),"")</f>
        <v/>
      </c>
      <c r="E4551" s="55" t="str">
        <f>_xlfn.IFNA(VLOOKUP(C4551,'Számlafizető(k) adatai'!$C$4:$M$203,11,0),"")</f>
        <v/>
      </c>
      <c r="F4551" s="178"/>
      <c r="G4551" s="178"/>
      <c r="H4551" s="178"/>
      <c r="I4551" s="55" t="str">
        <f>IF(F4551="","",VLOOKUP(LEFT(F4551,5),'Technikai cellák'!B:C,2,0))</f>
        <v/>
      </c>
      <c r="J4551" s="55" t="str">
        <f>IF(F4551="","",VLOOKUP(I4551,'Technikai cellák'!$C$1:$D$12,2,0))</f>
        <v/>
      </c>
      <c r="K4551" s="179"/>
      <c r="L4551" s="67" t="str">
        <f t="shared" si="1367"/>
        <v/>
      </c>
      <c r="M4551" s="68">
        <f t="shared" si="1368"/>
        <v>0</v>
      </c>
      <c r="N4551" s="66">
        <f t="shared" si="1369"/>
        <v>0</v>
      </c>
      <c r="O4551" s="152"/>
      <c r="P4551" s="172">
        <f t="shared" si="1366"/>
        <v>0</v>
      </c>
      <c r="Q4551" s="69">
        <f t="shared" si="1370"/>
        <v>0</v>
      </c>
      <c r="R4551" s="62">
        <f t="shared" si="1371"/>
        <v>0</v>
      </c>
      <c r="S4551" s="153"/>
      <c r="T4551" s="118" t="str">
        <f t="shared" si="1372"/>
        <v/>
      </c>
      <c r="U4551" s="154"/>
      <c r="V4551" s="154"/>
      <c r="W4551" s="154"/>
      <c r="X4551" s="154"/>
      <c r="Y4551" s="154"/>
      <c r="Z4551" s="154"/>
      <c r="AA4551" s="154"/>
      <c r="AB4551" s="154"/>
      <c r="AC4551" s="154"/>
      <c r="AD4551" s="154"/>
      <c r="AE4551" s="154"/>
      <c r="AF4551" s="154"/>
      <c r="AG4551" s="63">
        <f t="shared" si="1373"/>
        <v>0</v>
      </c>
      <c r="AH4551" s="56">
        <f t="shared" si="1374"/>
        <v>0</v>
      </c>
      <c r="AI4551" s="56">
        <f t="shared" si="1375"/>
        <v>0</v>
      </c>
      <c r="AJ4551" s="56">
        <f t="shared" si="1376"/>
        <v>0</v>
      </c>
      <c r="AK4551" s="56">
        <f t="shared" si="1377"/>
        <v>0</v>
      </c>
      <c r="AL4551" s="56">
        <f t="shared" si="1378"/>
        <v>0</v>
      </c>
      <c r="AM4551" s="56">
        <f t="shared" si="1379"/>
        <v>0</v>
      </c>
      <c r="AN4551" s="56">
        <f t="shared" si="1380"/>
        <v>0</v>
      </c>
      <c r="AO4551" s="56">
        <f t="shared" si="1381"/>
        <v>0</v>
      </c>
      <c r="AP4551" s="56">
        <f t="shared" si="1382"/>
        <v>0</v>
      </c>
      <c r="AQ4551" s="56">
        <f t="shared" si="1383"/>
        <v>0</v>
      </c>
      <c r="AR4551" s="86">
        <f t="shared" si="1384"/>
        <v>0</v>
      </c>
    </row>
    <row r="4552" spans="1:44" x14ac:dyDescent="0.25">
      <c r="A4552" s="178"/>
      <c r="B4552" s="55" t="str">
        <f>_xlfn.IFNA(VLOOKUP(A4552,'Ajánlatkérő(k) adatai'!$B$4:$C$205,2,0),"")</f>
        <v/>
      </c>
      <c r="C4552" s="178"/>
      <c r="D4552" s="55" t="str">
        <f>_xlfn.IFNA(VLOOKUP(C4552,'Számlafizető(k) adatai'!$C$4:$D$203,2,0),"")</f>
        <v/>
      </c>
      <c r="E4552" s="55" t="str">
        <f>_xlfn.IFNA(VLOOKUP(C4552,'Számlafizető(k) adatai'!$C$4:$M$203,11,0),"")</f>
        <v/>
      </c>
      <c r="F4552" s="178"/>
      <c r="G4552" s="178"/>
      <c r="H4552" s="178"/>
      <c r="I4552" s="55" t="str">
        <f>IF(F4552="","",VLOOKUP(LEFT(F4552,5),'Technikai cellák'!B:C,2,0))</f>
        <v/>
      </c>
      <c r="J4552" s="55" t="str">
        <f>IF(F4552="","",VLOOKUP(I4552,'Technikai cellák'!$C$1:$D$12,2,0))</f>
        <v/>
      </c>
      <c r="K4552" s="179"/>
      <c r="L4552" s="67" t="str">
        <f t="shared" si="1367"/>
        <v/>
      </c>
      <c r="M4552" s="68">
        <f t="shared" si="1368"/>
        <v>0</v>
      </c>
      <c r="N4552" s="66">
        <f t="shared" si="1369"/>
        <v>0</v>
      </c>
      <c r="O4552" s="152"/>
      <c r="P4552" s="172">
        <f t="shared" si="1366"/>
        <v>0</v>
      </c>
      <c r="Q4552" s="69">
        <f t="shared" si="1370"/>
        <v>0</v>
      </c>
      <c r="R4552" s="62">
        <f t="shared" si="1371"/>
        <v>0</v>
      </c>
      <c r="S4552" s="153"/>
      <c r="T4552" s="118" t="str">
        <f t="shared" si="1372"/>
        <v/>
      </c>
      <c r="U4552" s="154"/>
      <c r="V4552" s="154"/>
      <c r="W4552" s="154"/>
      <c r="X4552" s="154"/>
      <c r="Y4552" s="154"/>
      <c r="Z4552" s="154"/>
      <c r="AA4552" s="154"/>
      <c r="AB4552" s="154"/>
      <c r="AC4552" s="154"/>
      <c r="AD4552" s="154"/>
      <c r="AE4552" s="154"/>
      <c r="AF4552" s="154"/>
      <c r="AG4552" s="63">
        <f t="shared" si="1373"/>
        <v>0</v>
      </c>
      <c r="AH4552" s="56">
        <f t="shared" si="1374"/>
        <v>0</v>
      </c>
      <c r="AI4552" s="56">
        <f t="shared" si="1375"/>
        <v>0</v>
      </c>
      <c r="AJ4552" s="56">
        <f t="shared" si="1376"/>
        <v>0</v>
      </c>
      <c r="AK4552" s="56">
        <f t="shared" si="1377"/>
        <v>0</v>
      </c>
      <c r="AL4552" s="56">
        <f t="shared" si="1378"/>
        <v>0</v>
      </c>
      <c r="AM4552" s="56">
        <f t="shared" si="1379"/>
        <v>0</v>
      </c>
      <c r="AN4552" s="56">
        <f t="shared" si="1380"/>
        <v>0</v>
      </c>
      <c r="AO4552" s="56">
        <f t="shared" si="1381"/>
        <v>0</v>
      </c>
      <c r="AP4552" s="56">
        <f t="shared" si="1382"/>
        <v>0</v>
      </c>
      <c r="AQ4552" s="56">
        <f t="shared" si="1383"/>
        <v>0</v>
      </c>
      <c r="AR4552" s="86">
        <f t="shared" si="1384"/>
        <v>0</v>
      </c>
    </row>
    <row r="4553" spans="1:44" x14ac:dyDescent="0.25">
      <c r="A4553" s="178"/>
      <c r="B4553" s="55" t="str">
        <f>_xlfn.IFNA(VLOOKUP(A4553,'Ajánlatkérő(k) adatai'!$B$4:$C$205,2,0),"")</f>
        <v/>
      </c>
      <c r="C4553" s="178"/>
      <c r="D4553" s="55" t="str">
        <f>_xlfn.IFNA(VLOOKUP(C4553,'Számlafizető(k) adatai'!$C$4:$D$203,2,0),"")</f>
        <v/>
      </c>
      <c r="E4553" s="55" t="str">
        <f>_xlfn.IFNA(VLOOKUP(C4553,'Számlafizető(k) adatai'!$C$4:$M$203,11,0),"")</f>
        <v/>
      </c>
      <c r="F4553" s="178"/>
      <c r="G4553" s="178"/>
      <c r="H4553" s="178"/>
      <c r="I4553" s="55" t="str">
        <f>IF(F4553="","",VLOOKUP(LEFT(F4553,5),'Technikai cellák'!B:C,2,0))</f>
        <v/>
      </c>
      <c r="J4553" s="55" t="str">
        <f>IF(F4553="","",VLOOKUP(I4553,'Technikai cellák'!$C$1:$D$12,2,0))</f>
        <v/>
      </c>
      <c r="K4553" s="179"/>
      <c r="L4553" s="67" t="str">
        <f t="shared" si="1367"/>
        <v/>
      </c>
      <c r="M4553" s="68">
        <f t="shared" si="1368"/>
        <v>0</v>
      </c>
      <c r="N4553" s="66">
        <f t="shared" si="1369"/>
        <v>0</v>
      </c>
      <c r="O4553" s="152"/>
      <c r="P4553" s="172">
        <f t="shared" si="1366"/>
        <v>0</v>
      </c>
      <c r="Q4553" s="69">
        <f t="shared" si="1370"/>
        <v>0</v>
      </c>
      <c r="R4553" s="62">
        <f t="shared" si="1371"/>
        <v>0</v>
      </c>
      <c r="S4553" s="153"/>
      <c r="T4553" s="118" t="str">
        <f t="shared" si="1372"/>
        <v/>
      </c>
      <c r="U4553" s="154"/>
      <c r="V4553" s="154"/>
      <c r="W4553" s="154"/>
      <c r="X4553" s="154"/>
      <c r="Y4553" s="154"/>
      <c r="Z4553" s="154"/>
      <c r="AA4553" s="154"/>
      <c r="AB4553" s="154"/>
      <c r="AC4553" s="154"/>
      <c r="AD4553" s="154"/>
      <c r="AE4553" s="154"/>
      <c r="AF4553" s="154"/>
      <c r="AG4553" s="63">
        <f t="shared" si="1373"/>
        <v>0</v>
      </c>
      <c r="AH4553" s="56">
        <f t="shared" si="1374"/>
        <v>0</v>
      </c>
      <c r="AI4553" s="56">
        <f t="shared" si="1375"/>
        <v>0</v>
      </c>
      <c r="AJ4553" s="56">
        <f t="shared" si="1376"/>
        <v>0</v>
      </c>
      <c r="AK4553" s="56">
        <f t="shared" si="1377"/>
        <v>0</v>
      </c>
      <c r="AL4553" s="56">
        <f t="shared" si="1378"/>
        <v>0</v>
      </c>
      <c r="AM4553" s="56">
        <f t="shared" si="1379"/>
        <v>0</v>
      </c>
      <c r="AN4553" s="56">
        <f t="shared" si="1380"/>
        <v>0</v>
      </c>
      <c r="AO4553" s="56">
        <f t="shared" si="1381"/>
        <v>0</v>
      </c>
      <c r="AP4553" s="56">
        <f t="shared" si="1382"/>
        <v>0</v>
      </c>
      <c r="AQ4553" s="56">
        <f t="shared" si="1383"/>
        <v>0</v>
      </c>
      <c r="AR4553" s="86">
        <f t="shared" si="1384"/>
        <v>0</v>
      </c>
    </row>
    <row r="4554" spans="1:44" x14ac:dyDescent="0.25">
      <c r="A4554" s="178"/>
      <c r="B4554" s="55" t="str">
        <f>_xlfn.IFNA(VLOOKUP(A4554,'Ajánlatkérő(k) adatai'!$B$4:$C$205,2,0),"")</f>
        <v/>
      </c>
      <c r="C4554" s="178"/>
      <c r="D4554" s="55" t="str">
        <f>_xlfn.IFNA(VLOOKUP(C4554,'Számlafizető(k) adatai'!$C$4:$D$203,2,0),"")</f>
        <v/>
      </c>
      <c r="E4554" s="55" t="str">
        <f>_xlfn.IFNA(VLOOKUP(C4554,'Számlafizető(k) adatai'!$C$4:$M$203,11,0),"")</f>
        <v/>
      </c>
      <c r="F4554" s="178"/>
      <c r="G4554" s="178"/>
      <c r="H4554" s="178"/>
      <c r="I4554" s="55" t="str">
        <f>IF(F4554="","",VLOOKUP(LEFT(F4554,5),'Technikai cellák'!B:C,2,0))</f>
        <v/>
      </c>
      <c r="J4554" s="55" t="str">
        <f>IF(F4554="","",VLOOKUP(I4554,'Technikai cellák'!$C$1:$D$12,2,0))</f>
        <v/>
      </c>
      <c r="K4554" s="179"/>
      <c r="L4554" s="67" t="str">
        <f t="shared" si="1367"/>
        <v/>
      </c>
      <c r="M4554" s="68">
        <f t="shared" si="1368"/>
        <v>0</v>
      </c>
      <c r="N4554" s="66">
        <f t="shared" si="1369"/>
        <v>0</v>
      </c>
      <c r="O4554" s="152"/>
      <c r="P4554" s="172">
        <f t="shared" si="1366"/>
        <v>0</v>
      </c>
      <c r="Q4554" s="69">
        <f t="shared" si="1370"/>
        <v>0</v>
      </c>
      <c r="R4554" s="62">
        <f t="shared" si="1371"/>
        <v>0</v>
      </c>
      <c r="S4554" s="153"/>
      <c r="T4554" s="118" t="str">
        <f t="shared" si="1372"/>
        <v/>
      </c>
      <c r="U4554" s="154"/>
      <c r="V4554" s="154"/>
      <c r="W4554" s="154"/>
      <c r="X4554" s="154"/>
      <c r="Y4554" s="154"/>
      <c r="Z4554" s="154"/>
      <c r="AA4554" s="154"/>
      <c r="AB4554" s="154"/>
      <c r="AC4554" s="154"/>
      <c r="AD4554" s="154"/>
      <c r="AE4554" s="154"/>
      <c r="AF4554" s="154"/>
      <c r="AG4554" s="63">
        <f t="shared" si="1373"/>
        <v>0</v>
      </c>
      <c r="AH4554" s="56">
        <f t="shared" si="1374"/>
        <v>0</v>
      </c>
      <c r="AI4554" s="56">
        <f t="shared" si="1375"/>
        <v>0</v>
      </c>
      <c r="AJ4554" s="56">
        <f t="shared" si="1376"/>
        <v>0</v>
      </c>
      <c r="AK4554" s="56">
        <f t="shared" si="1377"/>
        <v>0</v>
      </c>
      <c r="AL4554" s="56">
        <f t="shared" si="1378"/>
        <v>0</v>
      </c>
      <c r="AM4554" s="56">
        <f t="shared" si="1379"/>
        <v>0</v>
      </c>
      <c r="AN4554" s="56">
        <f t="shared" si="1380"/>
        <v>0</v>
      </c>
      <c r="AO4554" s="56">
        <f t="shared" si="1381"/>
        <v>0</v>
      </c>
      <c r="AP4554" s="56">
        <f t="shared" si="1382"/>
        <v>0</v>
      </c>
      <c r="AQ4554" s="56">
        <f t="shared" si="1383"/>
        <v>0</v>
      </c>
      <c r="AR4554" s="86">
        <f t="shared" si="1384"/>
        <v>0</v>
      </c>
    </row>
    <row r="4555" spans="1:44" x14ac:dyDescent="0.25">
      <c r="A4555" s="178"/>
      <c r="B4555" s="55" t="str">
        <f>_xlfn.IFNA(VLOOKUP(A4555,'Ajánlatkérő(k) adatai'!$B$4:$C$205,2,0),"")</f>
        <v/>
      </c>
      <c r="C4555" s="178"/>
      <c r="D4555" s="55" t="str">
        <f>_xlfn.IFNA(VLOOKUP(C4555,'Számlafizető(k) adatai'!$C$4:$D$203,2,0),"")</f>
        <v/>
      </c>
      <c r="E4555" s="55" t="str">
        <f>_xlfn.IFNA(VLOOKUP(C4555,'Számlafizető(k) adatai'!$C$4:$M$203,11,0),"")</f>
        <v/>
      </c>
      <c r="F4555" s="178"/>
      <c r="G4555" s="178"/>
      <c r="H4555" s="178"/>
      <c r="I4555" s="55" t="str">
        <f>IF(F4555="","",VLOOKUP(LEFT(F4555,5),'Technikai cellák'!B:C,2,0))</f>
        <v/>
      </c>
      <c r="J4555" s="55" t="str">
        <f>IF(F4555="","",VLOOKUP(I4555,'Technikai cellák'!$C$1:$D$12,2,0))</f>
        <v/>
      </c>
      <c r="K4555" s="179"/>
      <c r="L4555" s="67" t="str">
        <f t="shared" si="1367"/>
        <v/>
      </c>
      <c r="M4555" s="68">
        <f t="shared" si="1368"/>
        <v>0</v>
      </c>
      <c r="N4555" s="66">
        <f t="shared" si="1369"/>
        <v>0</v>
      </c>
      <c r="O4555" s="152"/>
      <c r="P4555" s="172">
        <f t="shared" si="1366"/>
        <v>0</v>
      </c>
      <c r="Q4555" s="69">
        <f t="shared" si="1370"/>
        <v>0</v>
      </c>
      <c r="R4555" s="62">
        <f t="shared" si="1371"/>
        <v>0</v>
      </c>
      <c r="S4555" s="153"/>
      <c r="T4555" s="118" t="str">
        <f t="shared" si="1372"/>
        <v/>
      </c>
      <c r="U4555" s="154"/>
      <c r="V4555" s="154"/>
      <c r="W4555" s="154"/>
      <c r="X4555" s="154"/>
      <c r="Y4555" s="154"/>
      <c r="Z4555" s="154"/>
      <c r="AA4555" s="154"/>
      <c r="AB4555" s="154"/>
      <c r="AC4555" s="154"/>
      <c r="AD4555" s="154"/>
      <c r="AE4555" s="154"/>
      <c r="AF4555" s="154"/>
      <c r="AG4555" s="63">
        <f t="shared" si="1373"/>
        <v>0</v>
      </c>
      <c r="AH4555" s="56">
        <f t="shared" si="1374"/>
        <v>0</v>
      </c>
      <c r="AI4555" s="56">
        <f t="shared" si="1375"/>
        <v>0</v>
      </c>
      <c r="AJ4555" s="56">
        <f t="shared" si="1376"/>
        <v>0</v>
      </c>
      <c r="AK4555" s="56">
        <f t="shared" si="1377"/>
        <v>0</v>
      </c>
      <c r="AL4555" s="56">
        <f t="shared" si="1378"/>
        <v>0</v>
      </c>
      <c r="AM4555" s="56">
        <f t="shared" si="1379"/>
        <v>0</v>
      </c>
      <c r="AN4555" s="56">
        <f t="shared" si="1380"/>
        <v>0</v>
      </c>
      <c r="AO4555" s="56">
        <f t="shared" si="1381"/>
        <v>0</v>
      </c>
      <c r="AP4555" s="56">
        <f t="shared" si="1382"/>
        <v>0</v>
      </c>
      <c r="AQ4555" s="56">
        <f t="shared" si="1383"/>
        <v>0</v>
      </c>
      <c r="AR4555" s="86">
        <f t="shared" si="1384"/>
        <v>0</v>
      </c>
    </row>
    <row r="4556" spans="1:44" x14ac:dyDescent="0.25">
      <c r="A4556" s="178"/>
      <c r="B4556" s="55" t="str">
        <f>_xlfn.IFNA(VLOOKUP(A4556,'Ajánlatkérő(k) adatai'!$B$4:$C$205,2,0),"")</f>
        <v/>
      </c>
      <c r="C4556" s="178"/>
      <c r="D4556" s="55" t="str">
        <f>_xlfn.IFNA(VLOOKUP(C4556,'Számlafizető(k) adatai'!$C$4:$D$203,2,0),"")</f>
        <v/>
      </c>
      <c r="E4556" s="55" t="str">
        <f>_xlfn.IFNA(VLOOKUP(C4556,'Számlafizető(k) adatai'!$C$4:$M$203,11,0),"")</f>
        <v/>
      </c>
      <c r="F4556" s="178"/>
      <c r="G4556" s="178"/>
      <c r="H4556" s="178"/>
      <c r="I4556" s="55" t="str">
        <f>IF(F4556="","",VLOOKUP(LEFT(F4556,5),'Technikai cellák'!B:C,2,0))</f>
        <v/>
      </c>
      <c r="J4556" s="55" t="str">
        <f>IF(F4556="","",VLOOKUP(I4556,'Technikai cellák'!$C$1:$D$12,2,0))</f>
        <v/>
      </c>
      <c r="K4556" s="179"/>
      <c r="L4556" s="67" t="str">
        <f t="shared" si="1367"/>
        <v/>
      </c>
      <c r="M4556" s="68">
        <f t="shared" si="1368"/>
        <v>0</v>
      </c>
      <c r="N4556" s="66">
        <f t="shared" si="1369"/>
        <v>0</v>
      </c>
      <c r="O4556" s="152"/>
      <c r="P4556" s="172">
        <f t="shared" si="1366"/>
        <v>0</v>
      </c>
      <c r="Q4556" s="69">
        <f t="shared" si="1370"/>
        <v>0</v>
      </c>
      <c r="R4556" s="62">
        <f t="shared" si="1371"/>
        <v>0</v>
      </c>
      <c r="S4556" s="153"/>
      <c r="T4556" s="118" t="str">
        <f t="shared" si="1372"/>
        <v/>
      </c>
      <c r="U4556" s="154"/>
      <c r="V4556" s="154"/>
      <c r="W4556" s="154"/>
      <c r="X4556" s="154"/>
      <c r="Y4556" s="154"/>
      <c r="Z4556" s="154"/>
      <c r="AA4556" s="154"/>
      <c r="AB4556" s="154"/>
      <c r="AC4556" s="154"/>
      <c r="AD4556" s="154"/>
      <c r="AE4556" s="154"/>
      <c r="AF4556" s="154"/>
      <c r="AG4556" s="63">
        <f t="shared" si="1373"/>
        <v>0</v>
      </c>
      <c r="AH4556" s="56">
        <f t="shared" si="1374"/>
        <v>0</v>
      </c>
      <c r="AI4556" s="56">
        <f t="shared" si="1375"/>
        <v>0</v>
      </c>
      <c r="AJ4556" s="56">
        <f t="shared" si="1376"/>
        <v>0</v>
      </c>
      <c r="AK4556" s="56">
        <f t="shared" si="1377"/>
        <v>0</v>
      </c>
      <c r="AL4556" s="56">
        <f t="shared" si="1378"/>
        <v>0</v>
      </c>
      <c r="AM4556" s="56">
        <f t="shared" si="1379"/>
        <v>0</v>
      </c>
      <c r="AN4556" s="56">
        <f t="shared" si="1380"/>
        <v>0</v>
      </c>
      <c r="AO4556" s="56">
        <f t="shared" si="1381"/>
        <v>0</v>
      </c>
      <c r="AP4556" s="56">
        <f t="shared" si="1382"/>
        <v>0</v>
      </c>
      <c r="AQ4556" s="56">
        <f t="shared" si="1383"/>
        <v>0</v>
      </c>
      <c r="AR4556" s="86">
        <f t="shared" si="1384"/>
        <v>0</v>
      </c>
    </row>
    <row r="4557" spans="1:44" x14ac:dyDescent="0.25">
      <c r="A4557" s="178"/>
      <c r="B4557" s="55" t="str">
        <f>_xlfn.IFNA(VLOOKUP(A4557,'Ajánlatkérő(k) adatai'!$B$4:$C$205,2,0),"")</f>
        <v/>
      </c>
      <c r="C4557" s="178"/>
      <c r="D4557" s="55" t="str">
        <f>_xlfn.IFNA(VLOOKUP(C4557,'Számlafizető(k) adatai'!$C$4:$D$203,2,0),"")</f>
        <v/>
      </c>
      <c r="E4557" s="55" t="str">
        <f>_xlfn.IFNA(VLOOKUP(C4557,'Számlafizető(k) adatai'!$C$4:$M$203,11,0),"")</f>
        <v/>
      </c>
      <c r="F4557" s="178"/>
      <c r="G4557" s="178"/>
      <c r="H4557" s="178"/>
      <c r="I4557" s="55" t="str">
        <f>IF(F4557="","",VLOOKUP(LEFT(F4557,5),'Technikai cellák'!B:C,2,0))</f>
        <v/>
      </c>
      <c r="J4557" s="55" t="str">
        <f>IF(F4557="","",VLOOKUP(I4557,'Technikai cellák'!$C$1:$D$12,2,0))</f>
        <v/>
      </c>
      <c r="K4557" s="179"/>
      <c r="L4557" s="67" t="str">
        <f t="shared" si="1367"/>
        <v/>
      </c>
      <c r="M4557" s="68">
        <f t="shared" si="1368"/>
        <v>0</v>
      </c>
      <c r="N4557" s="66">
        <f t="shared" si="1369"/>
        <v>0</v>
      </c>
      <c r="O4557" s="152"/>
      <c r="P4557" s="172">
        <f t="shared" si="1366"/>
        <v>0</v>
      </c>
      <c r="Q4557" s="69">
        <f t="shared" si="1370"/>
        <v>0</v>
      </c>
      <c r="R4557" s="62">
        <f t="shared" si="1371"/>
        <v>0</v>
      </c>
      <c r="S4557" s="153"/>
      <c r="T4557" s="118" t="str">
        <f t="shared" si="1372"/>
        <v/>
      </c>
      <c r="U4557" s="154"/>
      <c r="V4557" s="154"/>
      <c r="W4557" s="154"/>
      <c r="X4557" s="154"/>
      <c r="Y4557" s="154"/>
      <c r="Z4557" s="154"/>
      <c r="AA4557" s="154"/>
      <c r="AB4557" s="154"/>
      <c r="AC4557" s="154"/>
      <c r="AD4557" s="154"/>
      <c r="AE4557" s="154"/>
      <c r="AF4557" s="154"/>
      <c r="AG4557" s="63">
        <f t="shared" si="1373"/>
        <v>0</v>
      </c>
      <c r="AH4557" s="56">
        <f t="shared" si="1374"/>
        <v>0</v>
      </c>
      <c r="AI4557" s="56">
        <f t="shared" si="1375"/>
        <v>0</v>
      </c>
      <c r="AJ4557" s="56">
        <f t="shared" si="1376"/>
        <v>0</v>
      </c>
      <c r="AK4557" s="56">
        <f t="shared" si="1377"/>
        <v>0</v>
      </c>
      <c r="AL4557" s="56">
        <f t="shared" si="1378"/>
        <v>0</v>
      </c>
      <c r="AM4557" s="56">
        <f t="shared" si="1379"/>
        <v>0</v>
      </c>
      <c r="AN4557" s="56">
        <f t="shared" si="1380"/>
        <v>0</v>
      </c>
      <c r="AO4557" s="56">
        <f t="shared" si="1381"/>
        <v>0</v>
      </c>
      <c r="AP4557" s="56">
        <f t="shared" si="1382"/>
        <v>0</v>
      </c>
      <c r="AQ4557" s="56">
        <f t="shared" si="1383"/>
        <v>0</v>
      </c>
      <c r="AR4557" s="86">
        <f t="shared" si="1384"/>
        <v>0</v>
      </c>
    </row>
    <row r="4558" spans="1:44" x14ac:dyDescent="0.25">
      <c r="A4558" s="178"/>
      <c r="B4558" s="55" t="str">
        <f>_xlfn.IFNA(VLOOKUP(A4558,'Ajánlatkérő(k) adatai'!$B$4:$C$205,2,0),"")</f>
        <v/>
      </c>
      <c r="C4558" s="178"/>
      <c r="D4558" s="55" t="str">
        <f>_xlfn.IFNA(VLOOKUP(C4558,'Számlafizető(k) adatai'!$C$4:$D$203,2,0),"")</f>
        <v/>
      </c>
      <c r="E4558" s="55" t="str">
        <f>_xlfn.IFNA(VLOOKUP(C4558,'Számlafizető(k) adatai'!$C$4:$M$203,11,0),"")</f>
        <v/>
      </c>
      <c r="F4558" s="178"/>
      <c r="G4558" s="178"/>
      <c r="H4558" s="178"/>
      <c r="I4558" s="55" t="str">
        <f>IF(F4558="","",VLOOKUP(LEFT(F4558,5),'Technikai cellák'!B:C,2,0))</f>
        <v/>
      </c>
      <c r="J4558" s="55" t="str">
        <f>IF(F4558="","",VLOOKUP(I4558,'Technikai cellák'!$C$1:$D$12,2,0))</f>
        <v/>
      </c>
      <c r="K4558" s="179"/>
      <c r="L4558" s="67" t="str">
        <f t="shared" si="1367"/>
        <v/>
      </c>
      <c r="M4558" s="68">
        <f t="shared" si="1368"/>
        <v>0</v>
      </c>
      <c r="N4558" s="66">
        <f t="shared" si="1369"/>
        <v>0</v>
      </c>
      <c r="O4558" s="152"/>
      <c r="P4558" s="172">
        <f t="shared" si="1366"/>
        <v>0</v>
      </c>
      <c r="Q4558" s="69">
        <f t="shared" si="1370"/>
        <v>0</v>
      </c>
      <c r="R4558" s="62">
        <f t="shared" si="1371"/>
        <v>0</v>
      </c>
      <c r="S4558" s="153"/>
      <c r="T4558" s="118" t="str">
        <f t="shared" si="1372"/>
        <v/>
      </c>
      <c r="U4558" s="154"/>
      <c r="V4558" s="154"/>
      <c r="W4558" s="154"/>
      <c r="X4558" s="154"/>
      <c r="Y4558" s="154"/>
      <c r="Z4558" s="154"/>
      <c r="AA4558" s="154"/>
      <c r="AB4558" s="154"/>
      <c r="AC4558" s="154"/>
      <c r="AD4558" s="154"/>
      <c r="AE4558" s="154"/>
      <c r="AF4558" s="154"/>
      <c r="AG4558" s="63">
        <f t="shared" si="1373"/>
        <v>0</v>
      </c>
      <c r="AH4558" s="56">
        <f t="shared" si="1374"/>
        <v>0</v>
      </c>
      <c r="AI4558" s="56">
        <f t="shared" si="1375"/>
        <v>0</v>
      </c>
      <c r="AJ4558" s="56">
        <f t="shared" si="1376"/>
        <v>0</v>
      </c>
      <c r="AK4558" s="56">
        <f t="shared" si="1377"/>
        <v>0</v>
      </c>
      <c r="AL4558" s="56">
        <f t="shared" si="1378"/>
        <v>0</v>
      </c>
      <c r="AM4558" s="56">
        <f t="shared" si="1379"/>
        <v>0</v>
      </c>
      <c r="AN4558" s="56">
        <f t="shared" si="1380"/>
        <v>0</v>
      </c>
      <c r="AO4558" s="56">
        <f t="shared" si="1381"/>
        <v>0</v>
      </c>
      <c r="AP4558" s="56">
        <f t="shared" si="1382"/>
        <v>0</v>
      </c>
      <c r="AQ4558" s="56">
        <f t="shared" si="1383"/>
        <v>0</v>
      </c>
      <c r="AR4558" s="86">
        <f t="shared" si="1384"/>
        <v>0</v>
      </c>
    </row>
    <row r="4559" spans="1:44" x14ac:dyDescent="0.25">
      <c r="A4559" s="178"/>
      <c r="B4559" s="55" t="str">
        <f>_xlfn.IFNA(VLOOKUP(A4559,'Ajánlatkérő(k) adatai'!$B$4:$C$205,2,0),"")</f>
        <v/>
      </c>
      <c r="C4559" s="178"/>
      <c r="D4559" s="55" t="str">
        <f>_xlfn.IFNA(VLOOKUP(C4559,'Számlafizető(k) adatai'!$C$4:$D$203,2,0),"")</f>
        <v/>
      </c>
      <c r="E4559" s="55" t="str">
        <f>_xlfn.IFNA(VLOOKUP(C4559,'Számlafizető(k) adatai'!$C$4:$M$203,11,0),"")</f>
        <v/>
      </c>
      <c r="F4559" s="178"/>
      <c r="G4559" s="178"/>
      <c r="H4559" s="178"/>
      <c r="I4559" s="55" t="str">
        <f>IF(F4559="","",VLOOKUP(LEFT(F4559,5),'Technikai cellák'!B:C,2,0))</f>
        <v/>
      </c>
      <c r="J4559" s="55" t="str">
        <f>IF(F4559="","",VLOOKUP(I4559,'Technikai cellák'!$C$1:$D$12,2,0))</f>
        <v/>
      </c>
      <c r="K4559" s="179"/>
      <c r="L4559" s="67" t="str">
        <f t="shared" si="1367"/>
        <v/>
      </c>
      <c r="M4559" s="68">
        <f t="shared" si="1368"/>
        <v>0</v>
      </c>
      <c r="N4559" s="66">
        <f t="shared" si="1369"/>
        <v>0</v>
      </c>
      <c r="O4559" s="152"/>
      <c r="P4559" s="172">
        <f t="shared" si="1366"/>
        <v>0</v>
      </c>
      <c r="Q4559" s="69">
        <f t="shared" si="1370"/>
        <v>0</v>
      </c>
      <c r="R4559" s="62">
        <f t="shared" si="1371"/>
        <v>0</v>
      </c>
      <c r="S4559" s="153"/>
      <c r="T4559" s="118" t="str">
        <f t="shared" si="1372"/>
        <v/>
      </c>
      <c r="U4559" s="154"/>
      <c r="V4559" s="154"/>
      <c r="W4559" s="154"/>
      <c r="X4559" s="154"/>
      <c r="Y4559" s="154"/>
      <c r="Z4559" s="154"/>
      <c r="AA4559" s="154"/>
      <c r="AB4559" s="154"/>
      <c r="AC4559" s="154"/>
      <c r="AD4559" s="154"/>
      <c r="AE4559" s="154"/>
      <c r="AF4559" s="154"/>
      <c r="AG4559" s="63">
        <f t="shared" si="1373"/>
        <v>0</v>
      </c>
      <c r="AH4559" s="56">
        <f t="shared" si="1374"/>
        <v>0</v>
      </c>
      <c r="AI4559" s="56">
        <f t="shared" si="1375"/>
        <v>0</v>
      </c>
      <c r="AJ4559" s="56">
        <f t="shared" si="1376"/>
        <v>0</v>
      </c>
      <c r="AK4559" s="56">
        <f t="shared" si="1377"/>
        <v>0</v>
      </c>
      <c r="AL4559" s="56">
        <f t="shared" si="1378"/>
        <v>0</v>
      </c>
      <c r="AM4559" s="56">
        <f t="shared" si="1379"/>
        <v>0</v>
      </c>
      <c r="AN4559" s="56">
        <f t="shared" si="1380"/>
        <v>0</v>
      </c>
      <c r="AO4559" s="56">
        <f t="shared" si="1381"/>
        <v>0</v>
      </c>
      <c r="AP4559" s="56">
        <f t="shared" si="1382"/>
        <v>0</v>
      </c>
      <c r="AQ4559" s="56">
        <f t="shared" si="1383"/>
        <v>0</v>
      </c>
      <c r="AR4559" s="86">
        <f t="shared" si="1384"/>
        <v>0</v>
      </c>
    </row>
    <row r="4560" spans="1:44" x14ac:dyDescent="0.25">
      <c r="A4560" s="178"/>
      <c r="B4560" s="55" t="str">
        <f>_xlfn.IFNA(VLOOKUP(A4560,'Ajánlatkérő(k) adatai'!$B$4:$C$205,2,0),"")</f>
        <v/>
      </c>
      <c r="C4560" s="178"/>
      <c r="D4560" s="55" t="str">
        <f>_xlfn.IFNA(VLOOKUP(C4560,'Számlafizető(k) adatai'!$C$4:$D$203,2,0),"")</f>
        <v/>
      </c>
      <c r="E4560" s="55" t="str">
        <f>_xlfn.IFNA(VLOOKUP(C4560,'Számlafizető(k) adatai'!$C$4:$M$203,11,0),"")</f>
        <v/>
      </c>
      <c r="F4560" s="178"/>
      <c r="G4560" s="178"/>
      <c r="H4560" s="178"/>
      <c r="I4560" s="55" t="str">
        <f>IF(F4560="","",VLOOKUP(LEFT(F4560,5),'Technikai cellák'!B:C,2,0))</f>
        <v/>
      </c>
      <c r="J4560" s="55" t="str">
        <f>IF(F4560="","",VLOOKUP(I4560,'Technikai cellák'!$C$1:$D$12,2,0))</f>
        <v/>
      </c>
      <c r="K4560" s="179"/>
      <c r="L4560" s="67" t="str">
        <f t="shared" si="1367"/>
        <v/>
      </c>
      <c r="M4560" s="68">
        <f t="shared" si="1368"/>
        <v>0</v>
      </c>
      <c r="N4560" s="66">
        <f t="shared" si="1369"/>
        <v>0</v>
      </c>
      <c r="O4560" s="152"/>
      <c r="P4560" s="172">
        <f t="shared" ref="P4560:P4623" si="1385">ROUND((IF(K4560&lt;100,0,K4560*$C$7)/$C$8),0)</f>
        <v>0</v>
      </c>
      <c r="Q4560" s="69">
        <f t="shared" si="1370"/>
        <v>0</v>
      </c>
      <c r="R4560" s="62">
        <f t="shared" si="1371"/>
        <v>0</v>
      </c>
      <c r="S4560" s="153"/>
      <c r="T4560" s="118" t="str">
        <f t="shared" si="1372"/>
        <v/>
      </c>
      <c r="U4560" s="154"/>
      <c r="V4560" s="154"/>
      <c r="W4560" s="154"/>
      <c r="X4560" s="154"/>
      <c r="Y4560" s="154"/>
      <c r="Z4560" s="154"/>
      <c r="AA4560" s="154"/>
      <c r="AB4560" s="154"/>
      <c r="AC4560" s="154"/>
      <c r="AD4560" s="154"/>
      <c r="AE4560" s="154"/>
      <c r="AF4560" s="154"/>
      <c r="AG4560" s="63">
        <f t="shared" si="1373"/>
        <v>0</v>
      </c>
      <c r="AH4560" s="56">
        <f t="shared" si="1374"/>
        <v>0</v>
      </c>
      <c r="AI4560" s="56">
        <f t="shared" si="1375"/>
        <v>0</v>
      </c>
      <c r="AJ4560" s="56">
        <f t="shared" si="1376"/>
        <v>0</v>
      </c>
      <c r="AK4560" s="56">
        <f t="shared" si="1377"/>
        <v>0</v>
      </c>
      <c r="AL4560" s="56">
        <f t="shared" si="1378"/>
        <v>0</v>
      </c>
      <c r="AM4560" s="56">
        <f t="shared" si="1379"/>
        <v>0</v>
      </c>
      <c r="AN4560" s="56">
        <f t="shared" si="1380"/>
        <v>0</v>
      </c>
      <c r="AO4560" s="56">
        <f t="shared" si="1381"/>
        <v>0</v>
      </c>
      <c r="AP4560" s="56">
        <f t="shared" si="1382"/>
        <v>0</v>
      </c>
      <c r="AQ4560" s="56">
        <f t="shared" si="1383"/>
        <v>0</v>
      </c>
      <c r="AR4560" s="86">
        <f t="shared" si="1384"/>
        <v>0</v>
      </c>
    </row>
    <row r="4561" spans="1:44" x14ac:dyDescent="0.25">
      <c r="A4561" s="178"/>
      <c r="B4561" s="55" t="str">
        <f>_xlfn.IFNA(VLOOKUP(A4561,'Ajánlatkérő(k) adatai'!$B$4:$C$205,2,0),"")</f>
        <v/>
      </c>
      <c r="C4561" s="178"/>
      <c r="D4561" s="55" t="str">
        <f>_xlfn.IFNA(VLOOKUP(C4561,'Számlafizető(k) adatai'!$C$4:$D$203,2,0),"")</f>
        <v/>
      </c>
      <c r="E4561" s="55" t="str">
        <f>_xlfn.IFNA(VLOOKUP(C4561,'Számlafizető(k) adatai'!$C$4:$M$203,11,0),"")</f>
        <v/>
      </c>
      <c r="F4561" s="178"/>
      <c r="G4561" s="178"/>
      <c r="H4561" s="178"/>
      <c r="I4561" s="55" t="str">
        <f>IF(F4561="","",VLOOKUP(LEFT(F4561,5),'Technikai cellák'!B:C,2,0))</f>
        <v/>
      </c>
      <c r="J4561" s="55" t="str">
        <f>IF(F4561="","",VLOOKUP(I4561,'Technikai cellák'!$C$1:$D$12,2,0))</f>
        <v/>
      </c>
      <c r="K4561" s="179"/>
      <c r="L4561" s="67" t="str">
        <f t="shared" si="1367"/>
        <v/>
      </c>
      <c r="M4561" s="68">
        <f t="shared" si="1368"/>
        <v>0</v>
      </c>
      <c r="N4561" s="66">
        <f t="shared" si="1369"/>
        <v>0</v>
      </c>
      <c r="O4561" s="152"/>
      <c r="P4561" s="172">
        <f t="shared" si="1385"/>
        <v>0</v>
      </c>
      <c r="Q4561" s="69">
        <f t="shared" si="1370"/>
        <v>0</v>
      </c>
      <c r="R4561" s="62">
        <f t="shared" si="1371"/>
        <v>0</v>
      </c>
      <c r="S4561" s="153"/>
      <c r="T4561" s="118" t="str">
        <f t="shared" si="1372"/>
        <v/>
      </c>
      <c r="U4561" s="154"/>
      <c r="V4561" s="154"/>
      <c r="W4561" s="154"/>
      <c r="X4561" s="154"/>
      <c r="Y4561" s="154"/>
      <c r="Z4561" s="154"/>
      <c r="AA4561" s="154"/>
      <c r="AB4561" s="154"/>
      <c r="AC4561" s="154"/>
      <c r="AD4561" s="154"/>
      <c r="AE4561" s="154"/>
      <c r="AF4561" s="154"/>
      <c r="AG4561" s="63">
        <f t="shared" si="1373"/>
        <v>0</v>
      </c>
      <c r="AH4561" s="56">
        <f t="shared" si="1374"/>
        <v>0</v>
      </c>
      <c r="AI4561" s="56">
        <f t="shared" si="1375"/>
        <v>0</v>
      </c>
      <c r="AJ4561" s="56">
        <f t="shared" si="1376"/>
        <v>0</v>
      </c>
      <c r="AK4561" s="56">
        <f t="shared" si="1377"/>
        <v>0</v>
      </c>
      <c r="AL4561" s="56">
        <f t="shared" si="1378"/>
        <v>0</v>
      </c>
      <c r="AM4561" s="56">
        <f t="shared" si="1379"/>
        <v>0</v>
      </c>
      <c r="AN4561" s="56">
        <f t="shared" si="1380"/>
        <v>0</v>
      </c>
      <c r="AO4561" s="56">
        <f t="shared" si="1381"/>
        <v>0</v>
      </c>
      <c r="AP4561" s="56">
        <f t="shared" si="1382"/>
        <v>0</v>
      </c>
      <c r="AQ4561" s="56">
        <f t="shared" si="1383"/>
        <v>0</v>
      </c>
      <c r="AR4561" s="86">
        <f t="shared" si="1384"/>
        <v>0</v>
      </c>
    </row>
    <row r="4562" spans="1:44" x14ac:dyDescent="0.25">
      <c r="A4562" s="178"/>
      <c r="B4562" s="55" t="str">
        <f>_xlfn.IFNA(VLOOKUP(A4562,'Ajánlatkérő(k) adatai'!$B$4:$C$205,2,0),"")</f>
        <v/>
      </c>
      <c r="C4562" s="178"/>
      <c r="D4562" s="55" t="str">
        <f>_xlfn.IFNA(VLOOKUP(C4562,'Számlafizető(k) adatai'!$C$4:$D$203,2,0),"")</f>
        <v/>
      </c>
      <c r="E4562" s="55" t="str">
        <f>_xlfn.IFNA(VLOOKUP(C4562,'Számlafizető(k) adatai'!$C$4:$M$203,11,0),"")</f>
        <v/>
      </c>
      <c r="F4562" s="178"/>
      <c r="G4562" s="178"/>
      <c r="H4562" s="178"/>
      <c r="I4562" s="55" t="str">
        <f>IF(F4562="","",VLOOKUP(LEFT(F4562,5),'Technikai cellák'!B:C,2,0))</f>
        <v/>
      </c>
      <c r="J4562" s="55" t="str">
        <f>IF(F4562="","",VLOOKUP(I4562,'Technikai cellák'!$C$1:$D$12,2,0))</f>
        <v/>
      </c>
      <c r="K4562" s="179"/>
      <c r="L4562" s="67" t="str">
        <f t="shared" si="1367"/>
        <v/>
      </c>
      <c r="M4562" s="68">
        <f t="shared" si="1368"/>
        <v>0</v>
      </c>
      <c r="N4562" s="66">
        <f t="shared" si="1369"/>
        <v>0</v>
      </c>
      <c r="O4562" s="152"/>
      <c r="P4562" s="172">
        <f t="shared" si="1385"/>
        <v>0</v>
      </c>
      <c r="Q4562" s="69">
        <f t="shared" si="1370"/>
        <v>0</v>
      </c>
      <c r="R4562" s="62">
        <f t="shared" si="1371"/>
        <v>0</v>
      </c>
      <c r="S4562" s="153"/>
      <c r="T4562" s="118" t="str">
        <f t="shared" si="1372"/>
        <v/>
      </c>
      <c r="U4562" s="154"/>
      <c r="V4562" s="154"/>
      <c r="W4562" s="154"/>
      <c r="X4562" s="154"/>
      <c r="Y4562" s="154"/>
      <c r="Z4562" s="154"/>
      <c r="AA4562" s="154"/>
      <c r="AB4562" s="154"/>
      <c r="AC4562" s="154"/>
      <c r="AD4562" s="154"/>
      <c r="AE4562" s="154"/>
      <c r="AF4562" s="154"/>
      <c r="AG4562" s="63">
        <f t="shared" si="1373"/>
        <v>0</v>
      </c>
      <c r="AH4562" s="56">
        <f t="shared" si="1374"/>
        <v>0</v>
      </c>
      <c r="AI4562" s="56">
        <f t="shared" si="1375"/>
        <v>0</v>
      </c>
      <c r="AJ4562" s="56">
        <f t="shared" si="1376"/>
        <v>0</v>
      </c>
      <c r="AK4562" s="56">
        <f t="shared" si="1377"/>
        <v>0</v>
      </c>
      <c r="AL4562" s="56">
        <f t="shared" si="1378"/>
        <v>0</v>
      </c>
      <c r="AM4562" s="56">
        <f t="shared" si="1379"/>
        <v>0</v>
      </c>
      <c r="AN4562" s="56">
        <f t="shared" si="1380"/>
        <v>0</v>
      </c>
      <c r="AO4562" s="56">
        <f t="shared" si="1381"/>
        <v>0</v>
      </c>
      <c r="AP4562" s="56">
        <f t="shared" si="1382"/>
        <v>0</v>
      </c>
      <c r="AQ4562" s="56">
        <f t="shared" si="1383"/>
        <v>0</v>
      </c>
      <c r="AR4562" s="86">
        <f t="shared" si="1384"/>
        <v>0</v>
      </c>
    </row>
    <row r="4563" spans="1:44" x14ac:dyDescent="0.25">
      <c r="A4563" s="178"/>
      <c r="B4563" s="55" t="str">
        <f>_xlfn.IFNA(VLOOKUP(A4563,'Ajánlatkérő(k) adatai'!$B$4:$C$205,2,0),"")</f>
        <v/>
      </c>
      <c r="C4563" s="178"/>
      <c r="D4563" s="55" t="str">
        <f>_xlfn.IFNA(VLOOKUP(C4563,'Számlafizető(k) adatai'!$C$4:$D$203,2,0),"")</f>
        <v/>
      </c>
      <c r="E4563" s="55" t="str">
        <f>_xlfn.IFNA(VLOOKUP(C4563,'Számlafizető(k) adatai'!$C$4:$M$203,11,0),"")</f>
        <v/>
      </c>
      <c r="F4563" s="178"/>
      <c r="G4563" s="178"/>
      <c r="H4563" s="178"/>
      <c r="I4563" s="55" t="str">
        <f>IF(F4563="","",VLOOKUP(LEFT(F4563,5),'Technikai cellák'!B:C,2,0))</f>
        <v/>
      </c>
      <c r="J4563" s="55" t="str">
        <f>IF(F4563="","",VLOOKUP(I4563,'Technikai cellák'!$C$1:$D$12,2,0))</f>
        <v/>
      </c>
      <c r="K4563" s="179"/>
      <c r="L4563" s="67" t="str">
        <f t="shared" si="1367"/>
        <v/>
      </c>
      <c r="M4563" s="68">
        <f t="shared" si="1368"/>
        <v>0</v>
      </c>
      <c r="N4563" s="66">
        <f t="shared" si="1369"/>
        <v>0</v>
      </c>
      <c r="O4563" s="152"/>
      <c r="P4563" s="172">
        <f t="shared" si="1385"/>
        <v>0</v>
      </c>
      <c r="Q4563" s="69">
        <f t="shared" si="1370"/>
        <v>0</v>
      </c>
      <c r="R4563" s="62">
        <f t="shared" si="1371"/>
        <v>0</v>
      </c>
      <c r="S4563" s="153"/>
      <c r="T4563" s="118" t="str">
        <f t="shared" si="1372"/>
        <v/>
      </c>
      <c r="U4563" s="154"/>
      <c r="V4563" s="154"/>
      <c r="W4563" s="154"/>
      <c r="X4563" s="154"/>
      <c r="Y4563" s="154"/>
      <c r="Z4563" s="154"/>
      <c r="AA4563" s="154"/>
      <c r="AB4563" s="154"/>
      <c r="AC4563" s="154"/>
      <c r="AD4563" s="154"/>
      <c r="AE4563" s="154"/>
      <c r="AF4563" s="154"/>
      <c r="AG4563" s="63">
        <f t="shared" si="1373"/>
        <v>0</v>
      </c>
      <c r="AH4563" s="56">
        <f t="shared" si="1374"/>
        <v>0</v>
      </c>
      <c r="AI4563" s="56">
        <f t="shared" si="1375"/>
        <v>0</v>
      </c>
      <c r="AJ4563" s="56">
        <f t="shared" si="1376"/>
        <v>0</v>
      </c>
      <c r="AK4563" s="56">
        <f t="shared" si="1377"/>
        <v>0</v>
      </c>
      <c r="AL4563" s="56">
        <f t="shared" si="1378"/>
        <v>0</v>
      </c>
      <c r="AM4563" s="56">
        <f t="shared" si="1379"/>
        <v>0</v>
      </c>
      <c r="AN4563" s="56">
        <f t="shared" si="1380"/>
        <v>0</v>
      </c>
      <c r="AO4563" s="56">
        <f t="shared" si="1381"/>
        <v>0</v>
      </c>
      <c r="AP4563" s="56">
        <f t="shared" si="1382"/>
        <v>0</v>
      </c>
      <c r="AQ4563" s="56">
        <f t="shared" si="1383"/>
        <v>0</v>
      </c>
      <c r="AR4563" s="86">
        <f t="shared" si="1384"/>
        <v>0</v>
      </c>
    </row>
    <row r="4564" spans="1:44" x14ac:dyDescent="0.25">
      <c r="A4564" s="178"/>
      <c r="B4564" s="55" t="str">
        <f>_xlfn.IFNA(VLOOKUP(A4564,'Ajánlatkérő(k) adatai'!$B$4:$C$205,2,0),"")</f>
        <v/>
      </c>
      <c r="C4564" s="178"/>
      <c r="D4564" s="55" t="str">
        <f>_xlfn.IFNA(VLOOKUP(C4564,'Számlafizető(k) adatai'!$C$4:$D$203,2,0),"")</f>
        <v/>
      </c>
      <c r="E4564" s="55" t="str">
        <f>_xlfn.IFNA(VLOOKUP(C4564,'Számlafizető(k) adatai'!$C$4:$M$203,11,0),"")</f>
        <v/>
      </c>
      <c r="F4564" s="178"/>
      <c r="G4564" s="178"/>
      <c r="H4564" s="178"/>
      <c r="I4564" s="55" t="str">
        <f>IF(F4564="","",VLOOKUP(LEFT(F4564,5),'Technikai cellák'!B:C,2,0))</f>
        <v/>
      </c>
      <c r="J4564" s="55" t="str">
        <f>IF(F4564="","",VLOOKUP(I4564,'Technikai cellák'!$C$1:$D$12,2,0))</f>
        <v/>
      </c>
      <c r="K4564" s="179"/>
      <c r="L4564" s="67" t="str">
        <f t="shared" si="1367"/>
        <v/>
      </c>
      <c r="M4564" s="68">
        <f t="shared" si="1368"/>
        <v>0</v>
      </c>
      <c r="N4564" s="66">
        <f t="shared" si="1369"/>
        <v>0</v>
      </c>
      <c r="O4564" s="152"/>
      <c r="P4564" s="172">
        <f t="shared" si="1385"/>
        <v>0</v>
      </c>
      <c r="Q4564" s="69">
        <f t="shared" si="1370"/>
        <v>0</v>
      </c>
      <c r="R4564" s="62">
        <f t="shared" si="1371"/>
        <v>0</v>
      </c>
      <c r="S4564" s="153"/>
      <c r="T4564" s="118" t="str">
        <f t="shared" si="1372"/>
        <v/>
      </c>
      <c r="U4564" s="154"/>
      <c r="V4564" s="154"/>
      <c r="W4564" s="154"/>
      <c r="X4564" s="154"/>
      <c r="Y4564" s="154"/>
      <c r="Z4564" s="154"/>
      <c r="AA4564" s="154"/>
      <c r="AB4564" s="154"/>
      <c r="AC4564" s="154"/>
      <c r="AD4564" s="154"/>
      <c r="AE4564" s="154"/>
      <c r="AF4564" s="154"/>
      <c r="AG4564" s="63">
        <f t="shared" si="1373"/>
        <v>0</v>
      </c>
      <c r="AH4564" s="56">
        <f t="shared" si="1374"/>
        <v>0</v>
      </c>
      <c r="AI4564" s="56">
        <f t="shared" si="1375"/>
        <v>0</v>
      </c>
      <c r="AJ4564" s="56">
        <f t="shared" si="1376"/>
        <v>0</v>
      </c>
      <c r="AK4564" s="56">
        <f t="shared" si="1377"/>
        <v>0</v>
      </c>
      <c r="AL4564" s="56">
        <f t="shared" si="1378"/>
        <v>0</v>
      </c>
      <c r="AM4564" s="56">
        <f t="shared" si="1379"/>
        <v>0</v>
      </c>
      <c r="AN4564" s="56">
        <f t="shared" si="1380"/>
        <v>0</v>
      </c>
      <c r="AO4564" s="56">
        <f t="shared" si="1381"/>
        <v>0</v>
      </c>
      <c r="AP4564" s="56">
        <f t="shared" si="1382"/>
        <v>0</v>
      </c>
      <c r="AQ4564" s="56">
        <f t="shared" si="1383"/>
        <v>0</v>
      </c>
      <c r="AR4564" s="86">
        <f t="shared" si="1384"/>
        <v>0</v>
      </c>
    </row>
    <row r="4565" spans="1:44" x14ac:dyDescent="0.25">
      <c r="A4565" s="178"/>
      <c r="B4565" s="55" t="str">
        <f>_xlfn.IFNA(VLOOKUP(A4565,'Ajánlatkérő(k) adatai'!$B$4:$C$205,2,0),"")</f>
        <v/>
      </c>
      <c r="C4565" s="178"/>
      <c r="D4565" s="55" t="str">
        <f>_xlfn.IFNA(VLOOKUP(C4565,'Számlafizető(k) adatai'!$C$4:$D$203,2,0),"")</f>
        <v/>
      </c>
      <c r="E4565" s="55" t="str">
        <f>_xlfn.IFNA(VLOOKUP(C4565,'Számlafizető(k) adatai'!$C$4:$M$203,11,0),"")</f>
        <v/>
      </c>
      <c r="F4565" s="178"/>
      <c r="G4565" s="178"/>
      <c r="H4565" s="178"/>
      <c r="I4565" s="55" t="str">
        <f>IF(F4565="","",VLOOKUP(LEFT(F4565,5),'Technikai cellák'!B:C,2,0))</f>
        <v/>
      </c>
      <c r="J4565" s="55" t="str">
        <f>IF(F4565="","",VLOOKUP(I4565,'Technikai cellák'!$C$1:$D$12,2,0))</f>
        <v/>
      </c>
      <c r="K4565" s="179"/>
      <c r="L4565" s="67" t="str">
        <f t="shared" ref="L4565:L4628" si="1386">IF(K4565="","",IF(K4565&lt;20,"20 alatti",IF(K4565&lt;100,"20-99",IF(K4565&lt;500,"100-500","500-"))))</f>
        <v/>
      </c>
      <c r="M4565" s="68">
        <f t="shared" ref="M4565:M4628" si="1387">ROUND(IF(L4565="20 alatti",K4565*1,0),0)</f>
        <v>0</v>
      </c>
      <c r="N4565" s="66">
        <f t="shared" ref="N4565:N4628" si="1388">ROUND(IF(L4565="20-99",K4565*10.5,0),0)</f>
        <v>0</v>
      </c>
      <c r="O4565" s="152"/>
      <c r="P4565" s="172">
        <f t="shared" si="1385"/>
        <v>0</v>
      </c>
      <c r="Q4565" s="69">
        <f t="shared" ref="Q4565:Q4628" si="1389">ROUND(R4565*$F$10,0)</f>
        <v>0</v>
      </c>
      <c r="R4565" s="62">
        <f t="shared" ref="R4565:R4628" si="1390">SUM(AG4565:AR4565)</f>
        <v>0</v>
      </c>
      <c r="S4565" s="153"/>
      <c r="T4565" s="118" t="str">
        <f t="shared" ref="T4565:T4628" si="1391">IF(S4565="","",IF((DAYS360(S4565,$C$4,TRUE))/30&lt;0,"",(DAYS360(S4565,$C$4,))/30))</f>
        <v/>
      </c>
      <c r="U4565" s="154"/>
      <c r="V4565" s="154"/>
      <c r="W4565" s="154"/>
      <c r="X4565" s="154"/>
      <c r="Y4565" s="154"/>
      <c r="Z4565" s="154"/>
      <c r="AA4565" s="154"/>
      <c r="AB4565" s="154"/>
      <c r="AC4565" s="154"/>
      <c r="AD4565" s="154"/>
      <c r="AE4565" s="154"/>
      <c r="AF4565" s="154"/>
      <c r="AG4565" s="63">
        <f t="shared" ref="AG4565:AG4628" si="1392">ROUND((U4565*$C$7)/$C$8,0)</f>
        <v>0</v>
      </c>
      <c r="AH4565" s="56">
        <f t="shared" ref="AH4565:AH4628" si="1393">ROUND((V4565*$C$7)/$C$8,0)</f>
        <v>0</v>
      </c>
      <c r="AI4565" s="56">
        <f t="shared" ref="AI4565:AI4628" si="1394">ROUND((W4565*$C$7)/$C$8,0)</f>
        <v>0</v>
      </c>
      <c r="AJ4565" s="56">
        <f t="shared" ref="AJ4565:AJ4628" si="1395">ROUND((X4565*$C$7)/$C$8,0)</f>
        <v>0</v>
      </c>
      <c r="AK4565" s="56">
        <f t="shared" ref="AK4565:AK4628" si="1396">ROUND((Y4565*$C$7)/$C$8,0)</f>
        <v>0</v>
      </c>
      <c r="AL4565" s="56">
        <f t="shared" ref="AL4565:AL4628" si="1397">ROUND((Z4565*$C$7)/$C$8,0)</f>
        <v>0</v>
      </c>
      <c r="AM4565" s="56">
        <f t="shared" ref="AM4565:AM4628" si="1398">ROUND((AA4565*$C$7)/$C$8,0)</f>
        <v>0</v>
      </c>
      <c r="AN4565" s="56">
        <f t="shared" ref="AN4565:AN4628" si="1399">ROUND((AB4565*$C$7)/$C$8,0)</f>
        <v>0</v>
      </c>
      <c r="AO4565" s="56">
        <f t="shared" ref="AO4565:AO4628" si="1400">ROUND((AC4565*$C$7)/$C$8,0)</f>
        <v>0</v>
      </c>
      <c r="AP4565" s="56">
        <f t="shared" ref="AP4565:AP4628" si="1401">ROUND((AD4565*$C$7)/$C$8,0)</f>
        <v>0</v>
      </c>
      <c r="AQ4565" s="56">
        <f t="shared" ref="AQ4565:AQ4628" si="1402">ROUND((AE4565*$C$7)/$C$8,0)</f>
        <v>0</v>
      </c>
      <c r="AR4565" s="86">
        <f t="shared" ref="AR4565:AR4628" si="1403">ROUND((AF4565*$C$7)/$C$8,0)</f>
        <v>0</v>
      </c>
    </row>
    <row r="4566" spans="1:44" x14ac:dyDescent="0.25">
      <c r="A4566" s="178"/>
      <c r="B4566" s="55" t="str">
        <f>_xlfn.IFNA(VLOOKUP(A4566,'Ajánlatkérő(k) adatai'!$B$4:$C$205,2,0),"")</f>
        <v/>
      </c>
      <c r="C4566" s="178"/>
      <c r="D4566" s="55" t="str">
        <f>_xlfn.IFNA(VLOOKUP(C4566,'Számlafizető(k) adatai'!$C$4:$D$203,2,0),"")</f>
        <v/>
      </c>
      <c r="E4566" s="55" t="str">
        <f>_xlfn.IFNA(VLOOKUP(C4566,'Számlafizető(k) adatai'!$C$4:$M$203,11,0),"")</f>
        <v/>
      </c>
      <c r="F4566" s="178"/>
      <c r="G4566" s="178"/>
      <c r="H4566" s="178"/>
      <c r="I4566" s="55" t="str">
        <f>IF(F4566="","",VLOOKUP(LEFT(F4566,5),'Technikai cellák'!B:C,2,0))</f>
        <v/>
      </c>
      <c r="J4566" s="55" t="str">
        <f>IF(F4566="","",VLOOKUP(I4566,'Technikai cellák'!$C$1:$D$12,2,0))</f>
        <v/>
      </c>
      <c r="K4566" s="179"/>
      <c r="L4566" s="67" t="str">
        <f t="shared" si="1386"/>
        <v/>
      </c>
      <c r="M4566" s="68">
        <f t="shared" si="1387"/>
        <v>0</v>
      </c>
      <c r="N4566" s="66">
        <f t="shared" si="1388"/>
        <v>0</v>
      </c>
      <c r="O4566" s="152"/>
      <c r="P4566" s="172">
        <f t="shared" si="1385"/>
        <v>0</v>
      </c>
      <c r="Q4566" s="69">
        <f t="shared" si="1389"/>
        <v>0</v>
      </c>
      <c r="R4566" s="62">
        <f t="shared" si="1390"/>
        <v>0</v>
      </c>
      <c r="S4566" s="153"/>
      <c r="T4566" s="118" t="str">
        <f t="shared" si="1391"/>
        <v/>
      </c>
      <c r="U4566" s="154"/>
      <c r="V4566" s="154"/>
      <c r="W4566" s="154"/>
      <c r="X4566" s="154"/>
      <c r="Y4566" s="154"/>
      <c r="Z4566" s="154"/>
      <c r="AA4566" s="154"/>
      <c r="AB4566" s="154"/>
      <c r="AC4566" s="154"/>
      <c r="AD4566" s="154"/>
      <c r="AE4566" s="154"/>
      <c r="AF4566" s="154"/>
      <c r="AG4566" s="63">
        <f t="shared" si="1392"/>
        <v>0</v>
      </c>
      <c r="AH4566" s="56">
        <f t="shared" si="1393"/>
        <v>0</v>
      </c>
      <c r="AI4566" s="56">
        <f t="shared" si="1394"/>
        <v>0</v>
      </c>
      <c r="AJ4566" s="56">
        <f t="shared" si="1395"/>
        <v>0</v>
      </c>
      <c r="AK4566" s="56">
        <f t="shared" si="1396"/>
        <v>0</v>
      </c>
      <c r="AL4566" s="56">
        <f t="shared" si="1397"/>
        <v>0</v>
      </c>
      <c r="AM4566" s="56">
        <f t="shared" si="1398"/>
        <v>0</v>
      </c>
      <c r="AN4566" s="56">
        <f t="shared" si="1399"/>
        <v>0</v>
      </c>
      <c r="AO4566" s="56">
        <f t="shared" si="1400"/>
        <v>0</v>
      </c>
      <c r="AP4566" s="56">
        <f t="shared" si="1401"/>
        <v>0</v>
      </c>
      <c r="AQ4566" s="56">
        <f t="shared" si="1402"/>
        <v>0</v>
      </c>
      <c r="AR4566" s="86">
        <f t="shared" si="1403"/>
        <v>0</v>
      </c>
    </row>
    <row r="4567" spans="1:44" x14ac:dyDescent="0.25">
      <c r="A4567" s="178"/>
      <c r="B4567" s="55" t="str">
        <f>_xlfn.IFNA(VLOOKUP(A4567,'Ajánlatkérő(k) adatai'!$B$4:$C$205,2,0),"")</f>
        <v/>
      </c>
      <c r="C4567" s="178"/>
      <c r="D4567" s="55" t="str">
        <f>_xlfn.IFNA(VLOOKUP(C4567,'Számlafizető(k) adatai'!$C$4:$D$203,2,0),"")</f>
        <v/>
      </c>
      <c r="E4567" s="55" t="str">
        <f>_xlfn.IFNA(VLOOKUP(C4567,'Számlafizető(k) adatai'!$C$4:$M$203,11,0),"")</f>
        <v/>
      </c>
      <c r="F4567" s="178"/>
      <c r="G4567" s="178"/>
      <c r="H4567" s="178"/>
      <c r="I4567" s="55" t="str">
        <f>IF(F4567="","",VLOOKUP(LEFT(F4567,5),'Technikai cellák'!B:C,2,0))</f>
        <v/>
      </c>
      <c r="J4567" s="55" t="str">
        <f>IF(F4567="","",VLOOKUP(I4567,'Technikai cellák'!$C$1:$D$12,2,0))</f>
        <v/>
      </c>
      <c r="K4567" s="179"/>
      <c r="L4567" s="67" t="str">
        <f t="shared" si="1386"/>
        <v/>
      </c>
      <c r="M4567" s="68">
        <f t="shared" si="1387"/>
        <v>0</v>
      </c>
      <c r="N4567" s="66">
        <f t="shared" si="1388"/>
        <v>0</v>
      </c>
      <c r="O4567" s="152"/>
      <c r="P4567" s="172">
        <f t="shared" si="1385"/>
        <v>0</v>
      </c>
      <c r="Q4567" s="69">
        <f t="shared" si="1389"/>
        <v>0</v>
      </c>
      <c r="R4567" s="62">
        <f t="shared" si="1390"/>
        <v>0</v>
      </c>
      <c r="S4567" s="153"/>
      <c r="T4567" s="118" t="str">
        <f t="shared" si="1391"/>
        <v/>
      </c>
      <c r="U4567" s="154"/>
      <c r="V4567" s="154"/>
      <c r="W4567" s="154"/>
      <c r="X4567" s="154"/>
      <c r="Y4567" s="154"/>
      <c r="Z4567" s="154"/>
      <c r="AA4567" s="154"/>
      <c r="AB4567" s="154"/>
      <c r="AC4567" s="154"/>
      <c r="AD4567" s="154"/>
      <c r="AE4567" s="154"/>
      <c r="AF4567" s="154"/>
      <c r="AG4567" s="63">
        <f t="shared" si="1392"/>
        <v>0</v>
      </c>
      <c r="AH4567" s="56">
        <f t="shared" si="1393"/>
        <v>0</v>
      </c>
      <c r="AI4567" s="56">
        <f t="shared" si="1394"/>
        <v>0</v>
      </c>
      <c r="AJ4567" s="56">
        <f t="shared" si="1395"/>
        <v>0</v>
      </c>
      <c r="AK4567" s="56">
        <f t="shared" si="1396"/>
        <v>0</v>
      </c>
      <c r="AL4567" s="56">
        <f t="shared" si="1397"/>
        <v>0</v>
      </c>
      <c r="AM4567" s="56">
        <f t="shared" si="1398"/>
        <v>0</v>
      </c>
      <c r="AN4567" s="56">
        <f t="shared" si="1399"/>
        <v>0</v>
      </c>
      <c r="AO4567" s="56">
        <f t="shared" si="1400"/>
        <v>0</v>
      </c>
      <c r="AP4567" s="56">
        <f t="shared" si="1401"/>
        <v>0</v>
      </c>
      <c r="AQ4567" s="56">
        <f t="shared" si="1402"/>
        <v>0</v>
      </c>
      <c r="AR4567" s="86">
        <f t="shared" si="1403"/>
        <v>0</v>
      </c>
    </row>
    <row r="4568" spans="1:44" x14ac:dyDescent="0.25">
      <c r="A4568" s="178"/>
      <c r="B4568" s="55" t="str">
        <f>_xlfn.IFNA(VLOOKUP(A4568,'Ajánlatkérő(k) adatai'!$B$4:$C$205,2,0),"")</f>
        <v/>
      </c>
      <c r="C4568" s="178"/>
      <c r="D4568" s="55" t="str">
        <f>_xlfn.IFNA(VLOOKUP(C4568,'Számlafizető(k) adatai'!$C$4:$D$203,2,0),"")</f>
        <v/>
      </c>
      <c r="E4568" s="55" t="str">
        <f>_xlfn.IFNA(VLOOKUP(C4568,'Számlafizető(k) adatai'!$C$4:$M$203,11,0),"")</f>
        <v/>
      </c>
      <c r="F4568" s="178"/>
      <c r="G4568" s="178"/>
      <c r="H4568" s="178"/>
      <c r="I4568" s="55" t="str">
        <f>IF(F4568="","",VLOOKUP(LEFT(F4568,5),'Technikai cellák'!B:C,2,0))</f>
        <v/>
      </c>
      <c r="J4568" s="55" t="str">
        <f>IF(F4568="","",VLOOKUP(I4568,'Technikai cellák'!$C$1:$D$12,2,0))</f>
        <v/>
      </c>
      <c r="K4568" s="179"/>
      <c r="L4568" s="67" t="str">
        <f t="shared" si="1386"/>
        <v/>
      </c>
      <c r="M4568" s="68">
        <f t="shared" si="1387"/>
        <v>0</v>
      </c>
      <c r="N4568" s="66">
        <f t="shared" si="1388"/>
        <v>0</v>
      </c>
      <c r="O4568" s="152"/>
      <c r="P4568" s="172">
        <f t="shared" si="1385"/>
        <v>0</v>
      </c>
      <c r="Q4568" s="69">
        <f t="shared" si="1389"/>
        <v>0</v>
      </c>
      <c r="R4568" s="62">
        <f t="shared" si="1390"/>
        <v>0</v>
      </c>
      <c r="S4568" s="153"/>
      <c r="T4568" s="118" t="str">
        <f t="shared" si="1391"/>
        <v/>
      </c>
      <c r="U4568" s="154"/>
      <c r="V4568" s="154"/>
      <c r="W4568" s="154"/>
      <c r="X4568" s="154"/>
      <c r="Y4568" s="154"/>
      <c r="Z4568" s="154"/>
      <c r="AA4568" s="154"/>
      <c r="AB4568" s="154"/>
      <c r="AC4568" s="154"/>
      <c r="AD4568" s="154"/>
      <c r="AE4568" s="154"/>
      <c r="AF4568" s="154"/>
      <c r="AG4568" s="63">
        <f t="shared" si="1392"/>
        <v>0</v>
      </c>
      <c r="AH4568" s="56">
        <f t="shared" si="1393"/>
        <v>0</v>
      </c>
      <c r="AI4568" s="56">
        <f t="shared" si="1394"/>
        <v>0</v>
      </c>
      <c r="AJ4568" s="56">
        <f t="shared" si="1395"/>
        <v>0</v>
      </c>
      <c r="AK4568" s="56">
        <f t="shared" si="1396"/>
        <v>0</v>
      </c>
      <c r="AL4568" s="56">
        <f t="shared" si="1397"/>
        <v>0</v>
      </c>
      <c r="AM4568" s="56">
        <f t="shared" si="1398"/>
        <v>0</v>
      </c>
      <c r="AN4568" s="56">
        <f t="shared" si="1399"/>
        <v>0</v>
      </c>
      <c r="AO4568" s="56">
        <f t="shared" si="1400"/>
        <v>0</v>
      </c>
      <c r="AP4568" s="56">
        <f t="shared" si="1401"/>
        <v>0</v>
      </c>
      <c r="AQ4568" s="56">
        <f t="shared" si="1402"/>
        <v>0</v>
      </c>
      <c r="AR4568" s="86">
        <f t="shared" si="1403"/>
        <v>0</v>
      </c>
    </row>
    <row r="4569" spans="1:44" x14ac:dyDescent="0.25">
      <c r="A4569" s="178"/>
      <c r="B4569" s="55" t="str">
        <f>_xlfn.IFNA(VLOOKUP(A4569,'Ajánlatkérő(k) adatai'!$B$4:$C$205,2,0),"")</f>
        <v/>
      </c>
      <c r="C4569" s="178"/>
      <c r="D4569" s="55" t="str">
        <f>_xlfn.IFNA(VLOOKUP(C4569,'Számlafizető(k) adatai'!$C$4:$D$203,2,0),"")</f>
        <v/>
      </c>
      <c r="E4569" s="55" t="str">
        <f>_xlfn.IFNA(VLOOKUP(C4569,'Számlafizető(k) adatai'!$C$4:$M$203,11,0),"")</f>
        <v/>
      </c>
      <c r="F4569" s="178"/>
      <c r="G4569" s="178"/>
      <c r="H4569" s="178"/>
      <c r="I4569" s="55" t="str">
        <f>IF(F4569="","",VLOOKUP(LEFT(F4569,5),'Technikai cellák'!B:C,2,0))</f>
        <v/>
      </c>
      <c r="J4569" s="55" t="str">
        <f>IF(F4569="","",VLOOKUP(I4569,'Technikai cellák'!$C$1:$D$12,2,0))</f>
        <v/>
      </c>
      <c r="K4569" s="179"/>
      <c r="L4569" s="67" t="str">
        <f t="shared" si="1386"/>
        <v/>
      </c>
      <c r="M4569" s="68">
        <f t="shared" si="1387"/>
        <v>0</v>
      </c>
      <c r="N4569" s="66">
        <f t="shared" si="1388"/>
        <v>0</v>
      </c>
      <c r="O4569" s="152"/>
      <c r="P4569" s="172">
        <f t="shared" si="1385"/>
        <v>0</v>
      </c>
      <c r="Q4569" s="69">
        <f t="shared" si="1389"/>
        <v>0</v>
      </c>
      <c r="R4569" s="62">
        <f t="shared" si="1390"/>
        <v>0</v>
      </c>
      <c r="S4569" s="153"/>
      <c r="T4569" s="118" t="str">
        <f t="shared" si="1391"/>
        <v/>
      </c>
      <c r="U4569" s="154"/>
      <c r="V4569" s="154"/>
      <c r="W4569" s="154"/>
      <c r="X4569" s="154"/>
      <c r="Y4569" s="154"/>
      <c r="Z4569" s="154"/>
      <c r="AA4569" s="154"/>
      <c r="AB4569" s="154"/>
      <c r="AC4569" s="154"/>
      <c r="AD4569" s="154"/>
      <c r="AE4569" s="154"/>
      <c r="AF4569" s="154"/>
      <c r="AG4569" s="63">
        <f t="shared" si="1392"/>
        <v>0</v>
      </c>
      <c r="AH4569" s="56">
        <f t="shared" si="1393"/>
        <v>0</v>
      </c>
      <c r="AI4569" s="56">
        <f t="shared" si="1394"/>
        <v>0</v>
      </c>
      <c r="AJ4569" s="56">
        <f t="shared" si="1395"/>
        <v>0</v>
      </c>
      <c r="AK4569" s="56">
        <f t="shared" si="1396"/>
        <v>0</v>
      </c>
      <c r="AL4569" s="56">
        <f t="shared" si="1397"/>
        <v>0</v>
      </c>
      <c r="AM4569" s="56">
        <f t="shared" si="1398"/>
        <v>0</v>
      </c>
      <c r="AN4569" s="56">
        <f t="shared" si="1399"/>
        <v>0</v>
      </c>
      <c r="AO4569" s="56">
        <f t="shared" si="1400"/>
        <v>0</v>
      </c>
      <c r="AP4569" s="56">
        <f t="shared" si="1401"/>
        <v>0</v>
      </c>
      <c r="AQ4569" s="56">
        <f t="shared" si="1402"/>
        <v>0</v>
      </c>
      <c r="AR4569" s="86">
        <f t="shared" si="1403"/>
        <v>0</v>
      </c>
    </row>
    <row r="4570" spans="1:44" x14ac:dyDescent="0.25">
      <c r="A4570" s="178"/>
      <c r="B4570" s="55" t="str">
        <f>_xlfn.IFNA(VLOOKUP(A4570,'Ajánlatkérő(k) adatai'!$B$4:$C$205,2,0),"")</f>
        <v/>
      </c>
      <c r="C4570" s="178"/>
      <c r="D4570" s="55" t="str">
        <f>_xlfn.IFNA(VLOOKUP(C4570,'Számlafizető(k) adatai'!$C$4:$D$203,2,0),"")</f>
        <v/>
      </c>
      <c r="E4570" s="55" t="str">
        <f>_xlfn.IFNA(VLOOKUP(C4570,'Számlafizető(k) adatai'!$C$4:$M$203,11,0),"")</f>
        <v/>
      </c>
      <c r="F4570" s="178"/>
      <c r="G4570" s="178"/>
      <c r="H4570" s="178"/>
      <c r="I4570" s="55" t="str">
        <f>IF(F4570="","",VLOOKUP(LEFT(F4570,5),'Technikai cellák'!B:C,2,0))</f>
        <v/>
      </c>
      <c r="J4570" s="55" t="str">
        <f>IF(F4570="","",VLOOKUP(I4570,'Technikai cellák'!$C$1:$D$12,2,0))</f>
        <v/>
      </c>
      <c r="K4570" s="179"/>
      <c r="L4570" s="67" t="str">
        <f t="shared" si="1386"/>
        <v/>
      </c>
      <c r="M4570" s="68">
        <f t="shared" si="1387"/>
        <v>0</v>
      </c>
      <c r="N4570" s="66">
        <f t="shared" si="1388"/>
        <v>0</v>
      </c>
      <c r="O4570" s="152"/>
      <c r="P4570" s="172">
        <f t="shared" si="1385"/>
        <v>0</v>
      </c>
      <c r="Q4570" s="69">
        <f t="shared" si="1389"/>
        <v>0</v>
      </c>
      <c r="R4570" s="62">
        <f t="shared" si="1390"/>
        <v>0</v>
      </c>
      <c r="S4570" s="153"/>
      <c r="T4570" s="118" t="str">
        <f t="shared" si="1391"/>
        <v/>
      </c>
      <c r="U4570" s="154"/>
      <c r="V4570" s="154"/>
      <c r="W4570" s="154"/>
      <c r="X4570" s="154"/>
      <c r="Y4570" s="154"/>
      <c r="Z4570" s="154"/>
      <c r="AA4570" s="154"/>
      <c r="AB4570" s="154"/>
      <c r="AC4570" s="154"/>
      <c r="AD4570" s="154"/>
      <c r="AE4570" s="154"/>
      <c r="AF4570" s="154"/>
      <c r="AG4570" s="63">
        <f t="shared" si="1392"/>
        <v>0</v>
      </c>
      <c r="AH4570" s="56">
        <f t="shared" si="1393"/>
        <v>0</v>
      </c>
      <c r="AI4570" s="56">
        <f t="shared" si="1394"/>
        <v>0</v>
      </c>
      <c r="AJ4570" s="56">
        <f t="shared" si="1395"/>
        <v>0</v>
      </c>
      <c r="AK4570" s="56">
        <f t="shared" si="1396"/>
        <v>0</v>
      </c>
      <c r="AL4570" s="56">
        <f t="shared" si="1397"/>
        <v>0</v>
      </c>
      <c r="AM4570" s="56">
        <f t="shared" si="1398"/>
        <v>0</v>
      </c>
      <c r="AN4570" s="56">
        <f t="shared" si="1399"/>
        <v>0</v>
      </c>
      <c r="AO4570" s="56">
        <f t="shared" si="1400"/>
        <v>0</v>
      </c>
      <c r="AP4570" s="56">
        <f t="shared" si="1401"/>
        <v>0</v>
      </c>
      <c r="AQ4570" s="56">
        <f t="shared" si="1402"/>
        <v>0</v>
      </c>
      <c r="AR4570" s="86">
        <f t="shared" si="1403"/>
        <v>0</v>
      </c>
    </row>
    <row r="4571" spans="1:44" x14ac:dyDescent="0.25">
      <c r="A4571" s="178"/>
      <c r="B4571" s="55" t="str">
        <f>_xlfn.IFNA(VLOOKUP(A4571,'Ajánlatkérő(k) adatai'!$B$4:$C$205,2,0),"")</f>
        <v/>
      </c>
      <c r="C4571" s="178"/>
      <c r="D4571" s="55" t="str">
        <f>_xlfn.IFNA(VLOOKUP(C4571,'Számlafizető(k) adatai'!$C$4:$D$203,2,0),"")</f>
        <v/>
      </c>
      <c r="E4571" s="55" t="str">
        <f>_xlfn.IFNA(VLOOKUP(C4571,'Számlafizető(k) adatai'!$C$4:$M$203,11,0),"")</f>
        <v/>
      </c>
      <c r="F4571" s="178"/>
      <c r="G4571" s="178"/>
      <c r="H4571" s="178"/>
      <c r="I4571" s="55" t="str">
        <f>IF(F4571="","",VLOOKUP(LEFT(F4571,5),'Technikai cellák'!B:C,2,0))</f>
        <v/>
      </c>
      <c r="J4571" s="55" t="str">
        <f>IF(F4571="","",VLOOKUP(I4571,'Technikai cellák'!$C$1:$D$12,2,0))</f>
        <v/>
      </c>
      <c r="K4571" s="179"/>
      <c r="L4571" s="67" t="str">
        <f t="shared" si="1386"/>
        <v/>
      </c>
      <c r="M4571" s="68">
        <f t="shared" si="1387"/>
        <v>0</v>
      </c>
      <c r="N4571" s="66">
        <f t="shared" si="1388"/>
        <v>0</v>
      </c>
      <c r="O4571" s="152"/>
      <c r="P4571" s="172">
        <f t="shared" si="1385"/>
        <v>0</v>
      </c>
      <c r="Q4571" s="69">
        <f t="shared" si="1389"/>
        <v>0</v>
      </c>
      <c r="R4571" s="62">
        <f t="shared" si="1390"/>
        <v>0</v>
      </c>
      <c r="S4571" s="153"/>
      <c r="T4571" s="118" t="str">
        <f t="shared" si="1391"/>
        <v/>
      </c>
      <c r="U4571" s="154"/>
      <c r="V4571" s="154"/>
      <c r="W4571" s="154"/>
      <c r="X4571" s="154"/>
      <c r="Y4571" s="154"/>
      <c r="Z4571" s="154"/>
      <c r="AA4571" s="154"/>
      <c r="AB4571" s="154"/>
      <c r="AC4571" s="154"/>
      <c r="AD4571" s="154"/>
      <c r="AE4571" s="154"/>
      <c r="AF4571" s="154"/>
      <c r="AG4571" s="63">
        <f t="shared" si="1392"/>
        <v>0</v>
      </c>
      <c r="AH4571" s="56">
        <f t="shared" si="1393"/>
        <v>0</v>
      </c>
      <c r="AI4571" s="56">
        <f t="shared" si="1394"/>
        <v>0</v>
      </c>
      <c r="AJ4571" s="56">
        <f t="shared" si="1395"/>
        <v>0</v>
      </c>
      <c r="AK4571" s="56">
        <f t="shared" si="1396"/>
        <v>0</v>
      </c>
      <c r="AL4571" s="56">
        <f t="shared" si="1397"/>
        <v>0</v>
      </c>
      <c r="AM4571" s="56">
        <f t="shared" si="1398"/>
        <v>0</v>
      </c>
      <c r="AN4571" s="56">
        <f t="shared" si="1399"/>
        <v>0</v>
      </c>
      <c r="AO4571" s="56">
        <f t="shared" si="1400"/>
        <v>0</v>
      </c>
      <c r="AP4571" s="56">
        <f t="shared" si="1401"/>
        <v>0</v>
      </c>
      <c r="AQ4571" s="56">
        <f t="shared" si="1402"/>
        <v>0</v>
      </c>
      <c r="AR4571" s="86">
        <f t="shared" si="1403"/>
        <v>0</v>
      </c>
    </row>
    <row r="4572" spans="1:44" x14ac:dyDescent="0.25">
      <c r="A4572" s="178"/>
      <c r="B4572" s="55" t="str">
        <f>_xlfn.IFNA(VLOOKUP(A4572,'Ajánlatkérő(k) adatai'!$B$4:$C$205,2,0),"")</f>
        <v/>
      </c>
      <c r="C4572" s="178"/>
      <c r="D4572" s="55" t="str">
        <f>_xlfn.IFNA(VLOOKUP(C4572,'Számlafizető(k) adatai'!$C$4:$D$203,2,0),"")</f>
        <v/>
      </c>
      <c r="E4572" s="55" t="str">
        <f>_xlfn.IFNA(VLOOKUP(C4572,'Számlafizető(k) adatai'!$C$4:$M$203,11,0),"")</f>
        <v/>
      </c>
      <c r="F4572" s="178"/>
      <c r="G4572" s="178"/>
      <c r="H4572" s="178"/>
      <c r="I4572" s="55" t="str">
        <f>IF(F4572="","",VLOOKUP(LEFT(F4572,5),'Technikai cellák'!B:C,2,0))</f>
        <v/>
      </c>
      <c r="J4572" s="55" t="str">
        <f>IF(F4572="","",VLOOKUP(I4572,'Technikai cellák'!$C$1:$D$12,2,0))</f>
        <v/>
      </c>
      <c r="K4572" s="179"/>
      <c r="L4572" s="67" t="str">
        <f t="shared" si="1386"/>
        <v/>
      </c>
      <c r="M4572" s="68">
        <f t="shared" si="1387"/>
        <v>0</v>
      </c>
      <c r="N4572" s="66">
        <f t="shared" si="1388"/>
        <v>0</v>
      </c>
      <c r="O4572" s="152"/>
      <c r="P4572" s="172">
        <f t="shared" si="1385"/>
        <v>0</v>
      </c>
      <c r="Q4572" s="69">
        <f t="shared" si="1389"/>
        <v>0</v>
      </c>
      <c r="R4572" s="62">
        <f t="shared" si="1390"/>
        <v>0</v>
      </c>
      <c r="S4572" s="153"/>
      <c r="T4572" s="118" t="str">
        <f t="shared" si="1391"/>
        <v/>
      </c>
      <c r="U4572" s="154"/>
      <c r="V4572" s="154"/>
      <c r="W4572" s="154"/>
      <c r="X4572" s="154"/>
      <c r="Y4572" s="154"/>
      <c r="Z4572" s="154"/>
      <c r="AA4572" s="154"/>
      <c r="AB4572" s="154"/>
      <c r="AC4572" s="154"/>
      <c r="AD4572" s="154"/>
      <c r="AE4572" s="154"/>
      <c r="AF4572" s="154"/>
      <c r="AG4572" s="63">
        <f t="shared" si="1392"/>
        <v>0</v>
      </c>
      <c r="AH4572" s="56">
        <f t="shared" si="1393"/>
        <v>0</v>
      </c>
      <c r="AI4572" s="56">
        <f t="shared" si="1394"/>
        <v>0</v>
      </c>
      <c r="AJ4572" s="56">
        <f t="shared" si="1395"/>
        <v>0</v>
      </c>
      <c r="AK4572" s="56">
        <f t="shared" si="1396"/>
        <v>0</v>
      </c>
      <c r="AL4572" s="56">
        <f t="shared" si="1397"/>
        <v>0</v>
      </c>
      <c r="AM4572" s="56">
        <f t="shared" si="1398"/>
        <v>0</v>
      </c>
      <c r="AN4572" s="56">
        <f t="shared" si="1399"/>
        <v>0</v>
      </c>
      <c r="AO4572" s="56">
        <f t="shared" si="1400"/>
        <v>0</v>
      </c>
      <c r="AP4572" s="56">
        <f t="shared" si="1401"/>
        <v>0</v>
      </c>
      <c r="AQ4572" s="56">
        <f t="shared" si="1402"/>
        <v>0</v>
      </c>
      <c r="AR4572" s="86">
        <f t="shared" si="1403"/>
        <v>0</v>
      </c>
    </row>
    <row r="4573" spans="1:44" x14ac:dyDescent="0.25">
      <c r="A4573" s="178"/>
      <c r="B4573" s="55" t="str">
        <f>_xlfn.IFNA(VLOOKUP(A4573,'Ajánlatkérő(k) adatai'!$B$4:$C$205,2,0),"")</f>
        <v/>
      </c>
      <c r="C4573" s="178"/>
      <c r="D4573" s="55" t="str">
        <f>_xlfn.IFNA(VLOOKUP(C4573,'Számlafizető(k) adatai'!$C$4:$D$203,2,0),"")</f>
        <v/>
      </c>
      <c r="E4573" s="55" t="str">
        <f>_xlfn.IFNA(VLOOKUP(C4573,'Számlafizető(k) adatai'!$C$4:$M$203,11,0),"")</f>
        <v/>
      </c>
      <c r="F4573" s="178"/>
      <c r="G4573" s="178"/>
      <c r="H4573" s="178"/>
      <c r="I4573" s="55" t="str">
        <f>IF(F4573="","",VLOOKUP(LEFT(F4573,5),'Technikai cellák'!B:C,2,0))</f>
        <v/>
      </c>
      <c r="J4573" s="55" t="str">
        <f>IF(F4573="","",VLOOKUP(I4573,'Technikai cellák'!$C$1:$D$12,2,0))</f>
        <v/>
      </c>
      <c r="K4573" s="179"/>
      <c r="L4573" s="67" t="str">
        <f t="shared" si="1386"/>
        <v/>
      </c>
      <c r="M4573" s="68">
        <f t="shared" si="1387"/>
        <v>0</v>
      </c>
      <c r="N4573" s="66">
        <f t="shared" si="1388"/>
        <v>0</v>
      </c>
      <c r="O4573" s="152"/>
      <c r="P4573" s="172">
        <f t="shared" si="1385"/>
        <v>0</v>
      </c>
      <c r="Q4573" s="69">
        <f t="shared" si="1389"/>
        <v>0</v>
      </c>
      <c r="R4573" s="62">
        <f t="shared" si="1390"/>
        <v>0</v>
      </c>
      <c r="S4573" s="153"/>
      <c r="T4573" s="118" t="str">
        <f t="shared" si="1391"/>
        <v/>
      </c>
      <c r="U4573" s="154"/>
      <c r="V4573" s="154"/>
      <c r="W4573" s="154"/>
      <c r="X4573" s="154"/>
      <c r="Y4573" s="154"/>
      <c r="Z4573" s="154"/>
      <c r="AA4573" s="154"/>
      <c r="AB4573" s="154"/>
      <c r="AC4573" s="154"/>
      <c r="AD4573" s="154"/>
      <c r="AE4573" s="154"/>
      <c r="AF4573" s="154"/>
      <c r="AG4573" s="63">
        <f t="shared" si="1392"/>
        <v>0</v>
      </c>
      <c r="AH4573" s="56">
        <f t="shared" si="1393"/>
        <v>0</v>
      </c>
      <c r="AI4573" s="56">
        <f t="shared" si="1394"/>
        <v>0</v>
      </c>
      <c r="AJ4573" s="56">
        <f t="shared" si="1395"/>
        <v>0</v>
      </c>
      <c r="AK4573" s="56">
        <f t="shared" si="1396"/>
        <v>0</v>
      </c>
      <c r="AL4573" s="56">
        <f t="shared" si="1397"/>
        <v>0</v>
      </c>
      <c r="AM4573" s="56">
        <f t="shared" si="1398"/>
        <v>0</v>
      </c>
      <c r="AN4573" s="56">
        <f t="shared" si="1399"/>
        <v>0</v>
      </c>
      <c r="AO4573" s="56">
        <f t="shared" si="1400"/>
        <v>0</v>
      </c>
      <c r="AP4573" s="56">
        <f t="shared" si="1401"/>
        <v>0</v>
      </c>
      <c r="AQ4573" s="56">
        <f t="shared" si="1402"/>
        <v>0</v>
      </c>
      <c r="AR4573" s="86">
        <f t="shared" si="1403"/>
        <v>0</v>
      </c>
    </row>
    <row r="4574" spans="1:44" x14ac:dyDescent="0.25">
      <c r="A4574" s="178"/>
      <c r="B4574" s="55" t="str">
        <f>_xlfn.IFNA(VLOOKUP(A4574,'Ajánlatkérő(k) adatai'!$B$4:$C$205,2,0),"")</f>
        <v/>
      </c>
      <c r="C4574" s="178"/>
      <c r="D4574" s="55" t="str">
        <f>_xlfn.IFNA(VLOOKUP(C4574,'Számlafizető(k) adatai'!$C$4:$D$203,2,0),"")</f>
        <v/>
      </c>
      <c r="E4574" s="55" t="str">
        <f>_xlfn.IFNA(VLOOKUP(C4574,'Számlafizető(k) adatai'!$C$4:$M$203,11,0),"")</f>
        <v/>
      </c>
      <c r="F4574" s="178"/>
      <c r="G4574" s="178"/>
      <c r="H4574" s="178"/>
      <c r="I4574" s="55" t="str">
        <f>IF(F4574="","",VLOOKUP(LEFT(F4574,5),'Technikai cellák'!B:C,2,0))</f>
        <v/>
      </c>
      <c r="J4574" s="55" t="str">
        <f>IF(F4574="","",VLOOKUP(I4574,'Technikai cellák'!$C$1:$D$12,2,0))</f>
        <v/>
      </c>
      <c r="K4574" s="179"/>
      <c r="L4574" s="67" t="str">
        <f t="shared" si="1386"/>
        <v/>
      </c>
      <c r="M4574" s="68">
        <f t="shared" si="1387"/>
        <v>0</v>
      </c>
      <c r="N4574" s="66">
        <f t="shared" si="1388"/>
        <v>0</v>
      </c>
      <c r="O4574" s="152"/>
      <c r="P4574" s="172">
        <f t="shared" si="1385"/>
        <v>0</v>
      </c>
      <c r="Q4574" s="69">
        <f t="shared" si="1389"/>
        <v>0</v>
      </c>
      <c r="R4574" s="62">
        <f t="shared" si="1390"/>
        <v>0</v>
      </c>
      <c r="S4574" s="153"/>
      <c r="T4574" s="118" t="str">
        <f t="shared" si="1391"/>
        <v/>
      </c>
      <c r="U4574" s="154"/>
      <c r="V4574" s="154"/>
      <c r="W4574" s="154"/>
      <c r="X4574" s="154"/>
      <c r="Y4574" s="154"/>
      <c r="Z4574" s="154"/>
      <c r="AA4574" s="154"/>
      <c r="AB4574" s="154"/>
      <c r="AC4574" s="154"/>
      <c r="AD4574" s="154"/>
      <c r="AE4574" s="154"/>
      <c r="AF4574" s="154"/>
      <c r="AG4574" s="63">
        <f t="shared" si="1392"/>
        <v>0</v>
      </c>
      <c r="AH4574" s="56">
        <f t="shared" si="1393"/>
        <v>0</v>
      </c>
      <c r="AI4574" s="56">
        <f t="shared" si="1394"/>
        <v>0</v>
      </c>
      <c r="AJ4574" s="56">
        <f t="shared" si="1395"/>
        <v>0</v>
      </c>
      <c r="AK4574" s="56">
        <f t="shared" si="1396"/>
        <v>0</v>
      </c>
      <c r="AL4574" s="56">
        <f t="shared" si="1397"/>
        <v>0</v>
      </c>
      <c r="AM4574" s="56">
        <f t="shared" si="1398"/>
        <v>0</v>
      </c>
      <c r="AN4574" s="56">
        <f t="shared" si="1399"/>
        <v>0</v>
      </c>
      <c r="AO4574" s="56">
        <f t="shared" si="1400"/>
        <v>0</v>
      </c>
      <c r="AP4574" s="56">
        <f t="shared" si="1401"/>
        <v>0</v>
      </c>
      <c r="AQ4574" s="56">
        <f t="shared" si="1402"/>
        <v>0</v>
      </c>
      <c r="AR4574" s="86">
        <f t="shared" si="1403"/>
        <v>0</v>
      </c>
    </row>
    <row r="4575" spans="1:44" x14ac:dyDescent="0.25">
      <c r="A4575" s="178"/>
      <c r="B4575" s="55" t="str">
        <f>_xlfn.IFNA(VLOOKUP(A4575,'Ajánlatkérő(k) adatai'!$B$4:$C$205,2,0),"")</f>
        <v/>
      </c>
      <c r="C4575" s="178"/>
      <c r="D4575" s="55" t="str">
        <f>_xlfn.IFNA(VLOOKUP(C4575,'Számlafizető(k) adatai'!$C$4:$D$203,2,0),"")</f>
        <v/>
      </c>
      <c r="E4575" s="55" t="str">
        <f>_xlfn.IFNA(VLOOKUP(C4575,'Számlafizető(k) adatai'!$C$4:$M$203,11,0),"")</f>
        <v/>
      </c>
      <c r="F4575" s="178"/>
      <c r="G4575" s="178"/>
      <c r="H4575" s="178"/>
      <c r="I4575" s="55" t="str">
        <f>IF(F4575="","",VLOOKUP(LEFT(F4575,5),'Technikai cellák'!B:C,2,0))</f>
        <v/>
      </c>
      <c r="J4575" s="55" t="str">
        <f>IF(F4575="","",VLOOKUP(I4575,'Technikai cellák'!$C$1:$D$12,2,0))</f>
        <v/>
      </c>
      <c r="K4575" s="179"/>
      <c r="L4575" s="67" t="str">
        <f t="shared" si="1386"/>
        <v/>
      </c>
      <c r="M4575" s="68">
        <f t="shared" si="1387"/>
        <v>0</v>
      </c>
      <c r="N4575" s="66">
        <f t="shared" si="1388"/>
        <v>0</v>
      </c>
      <c r="O4575" s="152"/>
      <c r="P4575" s="172">
        <f t="shared" si="1385"/>
        <v>0</v>
      </c>
      <c r="Q4575" s="69">
        <f t="shared" si="1389"/>
        <v>0</v>
      </c>
      <c r="R4575" s="62">
        <f t="shared" si="1390"/>
        <v>0</v>
      </c>
      <c r="S4575" s="153"/>
      <c r="T4575" s="118" t="str">
        <f t="shared" si="1391"/>
        <v/>
      </c>
      <c r="U4575" s="154"/>
      <c r="V4575" s="154"/>
      <c r="W4575" s="154"/>
      <c r="X4575" s="154"/>
      <c r="Y4575" s="154"/>
      <c r="Z4575" s="154"/>
      <c r="AA4575" s="154"/>
      <c r="AB4575" s="154"/>
      <c r="AC4575" s="154"/>
      <c r="AD4575" s="154"/>
      <c r="AE4575" s="154"/>
      <c r="AF4575" s="154"/>
      <c r="AG4575" s="63">
        <f t="shared" si="1392"/>
        <v>0</v>
      </c>
      <c r="AH4575" s="56">
        <f t="shared" si="1393"/>
        <v>0</v>
      </c>
      <c r="AI4575" s="56">
        <f t="shared" si="1394"/>
        <v>0</v>
      </c>
      <c r="AJ4575" s="56">
        <f t="shared" si="1395"/>
        <v>0</v>
      </c>
      <c r="AK4575" s="56">
        <f t="shared" si="1396"/>
        <v>0</v>
      </c>
      <c r="AL4575" s="56">
        <f t="shared" si="1397"/>
        <v>0</v>
      </c>
      <c r="AM4575" s="56">
        <f t="shared" si="1398"/>
        <v>0</v>
      </c>
      <c r="AN4575" s="56">
        <f t="shared" si="1399"/>
        <v>0</v>
      </c>
      <c r="AO4575" s="56">
        <f t="shared" si="1400"/>
        <v>0</v>
      </c>
      <c r="AP4575" s="56">
        <f t="shared" si="1401"/>
        <v>0</v>
      </c>
      <c r="AQ4575" s="56">
        <f t="shared" si="1402"/>
        <v>0</v>
      </c>
      <c r="AR4575" s="86">
        <f t="shared" si="1403"/>
        <v>0</v>
      </c>
    </row>
    <row r="4576" spans="1:44" x14ac:dyDescent="0.25">
      <c r="A4576" s="178"/>
      <c r="B4576" s="55" t="str">
        <f>_xlfn.IFNA(VLOOKUP(A4576,'Ajánlatkérő(k) adatai'!$B$4:$C$205,2,0),"")</f>
        <v/>
      </c>
      <c r="C4576" s="178"/>
      <c r="D4576" s="55" t="str">
        <f>_xlfn.IFNA(VLOOKUP(C4576,'Számlafizető(k) adatai'!$C$4:$D$203,2,0),"")</f>
        <v/>
      </c>
      <c r="E4576" s="55" t="str">
        <f>_xlfn.IFNA(VLOOKUP(C4576,'Számlafizető(k) adatai'!$C$4:$M$203,11,0),"")</f>
        <v/>
      </c>
      <c r="F4576" s="178"/>
      <c r="G4576" s="178"/>
      <c r="H4576" s="178"/>
      <c r="I4576" s="55" t="str">
        <f>IF(F4576="","",VLOOKUP(LEFT(F4576,5),'Technikai cellák'!B:C,2,0))</f>
        <v/>
      </c>
      <c r="J4576" s="55" t="str">
        <f>IF(F4576="","",VLOOKUP(I4576,'Technikai cellák'!$C$1:$D$12,2,0))</f>
        <v/>
      </c>
      <c r="K4576" s="179"/>
      <c r="L4576" s="67" t="str">
        <f t="shared" si="1386"/>
        <v/>
      </c>
      <c r="M4576" s="68">
        <f t="shared" si="1387"/>
        <v>0</v>
      </c>
      <c r="N4576" s="66">
        <f t="shared" si="1388"/>
        <v>0</v>
      </c>
      <c r="O4576" s="152"/>
      <c r="P4576" s="172">
        <f t="shared" si="1385"/>
        <v>0</v>
      </c>
      <c r="Q4576" s="69">
        <f t="shared" si="1389"/>
        <v>0</v>
      </c>
      <c r="R4576" s="62">
        <f t="shared" si="1390"/>
        <v>0</v>
      </c>
      <c r="S4576" s="153"/>
      <c r="T4576" s="118" t="str">
        <f t="shared" si="1391"/>
        <v/>
      </c>
      <c r="U4576" s="154"/>
      <c r="V4576" s="154"/>
      <c r="W4576" s="154"/>
      <c r="X4576" s="154"/>
      <c r="Y4576" s="154"/>
      <c r="Z4576" s="154"/>
      <c r="AA4576" s="154"/>
      <c r="AB4576" s="154"/>
      <c r="AC4576" s="154"/>
      <c r="AD4576" s="154"/>
      <c r="AE4576" s="154"/>
      <c r="AF4576" s="154"/>
      <c r="AG4576" s="63">
        <f t="shared" si="1392"/>
        <v>0</v>
      </c>
      <c r="AH4576" s="56">
        <f t="shared" si="1393"/>
        <v>0</v>
      </c>
      <c r="AI4576" s="56">
        <f t="shared" si="1394"/>
        <v>0</v>
      </c>
      <c r="AJ4576" s="56">
        <f t="shared" si="1395"/>
        <v>0</v>
      </c>
      <c r="AK4576" s="56">
        <f t="shared" si="1396"/>
        <v>0</v>
      </c>
      <c r="AL4576" s="56">
        <f t="shared" si="1397"/>
        <v>0</v>
      </c>
      <c r="AM4576" s="56">
        <f t="shared" si="1398"/>
        <v>0</v>
      </c>
      <c r="AN4576" s="56">
        <f t="shared" si="1399"/>
        <v>0</v>
      </c>
      <c r="AO4576" s="56">
        <f t="shared" si="1400"/>
        <v>0</v>
      </c>
      <c r="AP4576" s="56">
        <f t="shared" si="1401"/>
        <v>0</v>
      </c>
      <c r="AQ4576" s="56">
        <f t="shared" si="1402"/>
        <v>0</v>
      </c>
      <c r="AR4576" s="86">
        <f t="shared" si="1403"/>
        <v>0</v>
      </c>
    </row>
    <row r="4577" spans="1:44" x14ac:dyDescent="0.25">
      <c r="A4577" s="178"/>
      <c r="B4577" s="55" t="str">
        <f>_xlfn.IFNA(VLOOKUP(A4577,'Ajánlatkérő(k) adatai'!$B$4:$C$205,2,0),"")</f>
        <v/>
      </c>
      <c r="C4577" s="178"/>
      <c r="D4577" s="55" t="str">
        <f>_xlfn.IFNA(VLOOKUP(C4577,'Számlafizető(k) adatai'!$C$4:$D$203,2,0),"")</f>
        <v/>
      </c>
      <c r="E4577" s="55" t="str">
        <f>_xlfn.IFNA(VLOOKUP(C4577,'Számlafizető(k) adatai'!$C$4:$M$203,11,0),"")</f>
        <v/>
      </c>
      <c r="F4577" s="178"/>
      <c r="G4577" s="178"/>
      <c r="H4577" s="178"/>
      <c r="I4577" s="55" t="str">
        <f>IF(F4577="","",VLOOKUP(LEFT(F4577,5),'Technikai cellák'!B:C,2,0))</f>
        <v/>
      </c>
      <c r="J4577" s="55" t="str">
        <f>IF(F4577="","",VLOOKUP(I4577,'Technikai cellák'!$C$1:$D$12,2,0))</f>
        <v/>
      </c>
      <c r="K4577" s="179"/>
      <c r="L4577" s="67" t="str">
        <f t="shared" si="1386"/>
        <v/>
      </c>
      <c r="M4577" s="68">
        <f t="shared" si="1387"/>
        <v>0</v>
      </c>
      <c r="N4577" s="66">
        <f t="shared" si="1388"/>
        <v>0</v>
      </c>
      <c r="O4577" s="152"/>
      <c r="P4577" s="172">
        <f t="shared" si="1385"/>
        <v>0</v>
      </c>
      <c r="Q4577" s="69">
        <f t="shared" si="1389"/>
        <v>0</v>
      </c>
      <c r="R4577" s="62">
        <f t="shared" si="1390"/>
        <v>0</v>
      </c>
      <c r="S4577" s="153"/>
      <c r="T4577" s="118" t="str">
        <f t="shared" si="1391"/>
        <v/>
      </c>
      <c r="U4577" s="154"/>
      <c r="V4577" s="154"/>
      <c r="W4577" s="154"/>
      <c r="X4577" s="154"/>
      <c r="Y4577" s="154"/>
      <c r="Z4577" s="154"/>
      <c r="AA4577" s="154"/>
      <c r="AB4577" s="154"/>
      <c r="AC4577" s="154"/>
      <c r="AD4577" s="154"/>
      <c r="AE4577" s="154"/>
      <c r="AF4577" s="154"/>
      <c r="AG4577" s="63">
        <f t="shared" si="1392"/>
        <v>0</v>
      </c>
      <c r="AH4577" s="56">
        <f t="shared" si="1393"/>
        <v>0</v>
      </c>
      <c r="AI4577" s="56">
        <f t="shared" si="1394"/>
        <v>0</v>
      </c>
      <c r="AJ4577" s="56">
        <f t="shared" si="1395"/>
        <v>0</v>
      </c>
      <c r="AK4577" s="56">
        <f t="shared" si="1396"/>
        <v>0</v>
      </c>
      <c r="AL4577" s="56">
        <f t="shared" si="1397"/>
        <v>0</v>
      </c>
      <c r="AM4577" s="56">
        <f t="shared" si="1398"/>
        <v>0</v>
      </c>
      <c r="AN4577" s="56">
        <f t="shared" si="1399"/>
        <v>0</v>
      </c>
      <c r="AO4577" s="56">
        <f t="shared" si="1400"/>
        <v>0</v>
      </c>
      <c r="AP4577" s="56">
        <f t="shared" si="1401"/>
        <v>0</v>
      </c>
      <c r="AQ4577" s="56">
        <f t="shared" si="1402"/>
        <v>0</v>
      </c>
      <c r="AR4577" s="86">
        <f t="shared" si="1403"/>
        <v>0</v>
      </c>
    </row>
    <row r="4578" spans="1:44" x14ac:dyDescent="0.25">
      <c r="A4578" s="178"/>
      <c r="B4578" s="55" t="str">
        <f>_xlfn.IFNA(VLOOKUP(A4578,'Ajánlatkérő(k) adatai'!$B$4:$C$205,2,0),"")</f>
        <v/>
      </c>
      <c r="C4578" s="178"/>
      <c r="D4578" s="55" t="str">
        <f>_xlfn.IFNA(VLOOKUP(C4578,'Számlafizető(k) adatai'!$C$4:$D$203,2,0),"")</f>
        <v/>
      </c>
      <c r="E4578" s="55" t="str">
        <f>_xlfn.IFNA(VLOOKUP(C4578,'Számlafizető(k) adatai'!$C$4:$M$203,11,0),"")</f>
        <v/>
      </c>
      <c r="F4578" s="178"/>
      <c r="G4578" s="178"/>
      <c r="H4578" s="178"/>
      <c r="I4578" s="55" t="str">
        <f>IF(F4578="","",VLOOKUP(LEFT(F4578,5),'Technikai cellák'!B:C,2,0))</f>
        <v/>
      </c>
      <c r="J4578" s="55" t="str">
        <f>IF(F4578="","",VLOOKUP(I4578,'Technikai cellák'!$C$1:$D$12,2,0))</f>
        <v/>
      </c>
      <c r="K4578" s="179"/>
      <c r="L4578" s="67" t="str">
        <f t="shared" si="1386"/>
        <v/>
      </c>
      <c r="M4578" s="68">
        <f t="shared" si="1387"/>
        <v>0</v>
      </c>
      <c r="N4578" s="66">
        <f t="shared" si="1388"/>
        <v>0</v>
      </c>
      <c r="O4578" s="152"/>
      <c r="P4578" s="172">
        <f t="shared" si="1385"/>
        <v>0</v>
      </c>
      <c r="Q4578" s="69">
        <f t="shared" si="1389"/>
        <v>0</v>
      </c>
      <c r="R4578" s="62">
        <f t="shared" si="1390"/>
        <v>0</v>
      </c>
      <c r="S4578" s="153"/>
      <c r="T4578" s="118" t="str">
        <f t="shared" si="1391"/>
        <v/>
      </c>
      <c r="U4578" s="154"/>
      <c r="V4578" s="154"/>
      <c r="W4578" s="154"/>
      <c r="X4578" s="154"/>
      <c r="Y4578" s="154"/>
      <c r="Z4578" s="154"/>
      <c r="AA4578" s="154"/>
      <c r="AB4578" s="154"/>
      <c r="AC4578" s="154"/>
      <c r="AD4578" s="154"/>
      <c r="AE4578" s="154"/>
      <c r="AF4578" s="154"/>
      <c r="AG4578" s="63">
        <f t="shared" si="1392"/>
        <v>0</v>
      </c>
      <c r="AH4578" s="56">
        <f t="shared" si="1393"/>
        <v>0</v>
      </c>
      <c r="AI4578" s="56">
        <f t="shared" si="1394"/>
        <v>0</v>
      </c>
      <c r="AJ4578" s="56">
        <f t="shared" si="1395"/>
        <v>0</v>
      </c>
      <c r="AK4578" s="56">
        <f t="shared" si="1396"/>
        <v>0</v>
      </c>
      <c r="AL4578" s="56">
        <f t="shared" si="1397"/>
        <v>0</v>
      </c>
      <c r="AM4578" s="56">
        <f t="shared" si="1398"/>
        <v>0</v>
      </c>
      <c r="AN4578" s="56">
        <f t="shared" si="1399"/>
        <v>0</v>
      </c>
      <c r="AO4578" s="56">
        <f t="shared" si="1400"/>
        <v>0</v>
      </c>
      <c r="AP4578" s="56">
        <f t="shared" si="1401"/>
        <v>0</v>
      </c>
      <c r="AQ4578" s="56">
        <f t="shared" si="1402"/>
        <v>0</v>
      </c>
      <c r="AR4578" s="86">
        <f t="shared" si="1403"/>
        <v>0</v>
      </c>
    </row>
    <row r="4579" spans="1:44" x14ac:dyDescent="0.25">
      <c r="A4579" s="178"/>
      <c r="B4579" s="55" t="str">
        <f>_xlfn.IFNA(VLOOKUP(A4579,'Ajánlatkérő(k) adatai'!$B$4:$C$205,2,0),"")</f>
        <v/>
      </c>
      <c r="C4579" s="178"/>
      <c r="D4579" s="55" t="str">
        <f>_xlfn.IFNA(VLOOKUP(C4579,'Számlafizető(k) adatai'!$C$4:$D$203,2,0),"")</f>
        <v/>
      </c>
      <c r="E4579" s="55" t="str">
        <f>_xlfn.IFNA(VLOOKUP(C4579,'Számlafizető(k) adatai'!$C$4:$M$203,11,0),"")</f>
        <v/>
      </c>
      <c r="F4579" s="178"/>
      <c r="G4579" s="178"/>
      <c r="H4579" s="178"/>
      <c r="I4579" s="55" t="str">
        <f>IF(F4579="","",VLOOKUP(LEFT(F4579,5),'Technikai cellák'!B:C,2,0))</f>
        <v/>
      </c>
      <c r="J4579" s="55" t="str">
        <f>IF(F4579="","",VLOOKUP(I4579,'Technikai cellák'!$C$1:$D$12,2,0))</f>
        <v/>
      </c>
      <c r="K4579" s="179"/>
      <c r="L4579" s="67" t="str">
        <f t="shared" si="1386"/>
        <v/>
      </c>
      <c r="M4579" s="68">
        <f t="shared" si="1387"/>
        <v>0</v>
      </c>
      <c r="N4579" s="66">
        <f t="shared" si="1388"/>
        <v>0</v>
      </c>
      <c r="O4579" s="152"/>
      <c r="P4579" s="172">
        <f t="shared" si="1385"/>
        <v>0</v>
      </c>
      <c r="Q4579" s="69">
        <f t="shared" si="1389"/>
        <v>0</v>
      </c>
      <c r="R4579" s="62">
        <f t="shared" si="1390"/>
        <v>0</v>
      </c>
      <c r="S4579" s="153"/>
      <c r="T4579" s="118" t="str">
        <f t="shared" si="1391"/>
        <v/>
      </c>
      <c r="U4579" s="154"/>
      <c r="V4579" s="154"/>
      <c r="W4579" s="154"/>
      <c r="X4579" s="154"/>
      <c r="Y4579" s="154"/>
      <c r="Z4579" s="154"/>
      <c r="AA4579" s="154"/>
      <c r="AB4579" s="154"/>
      <c r="AC4579" s="154"/>
      <c r="AD4579" s="154"/>
      <c r="AE4579" s="154"/>
      <c r="AF4579" s="154"/>
      <c r="AG4579" s="63">
        <f t="shared" si="1392"/>
        <v>0</v>
      </c>
      <c r="AH4579" s="56">
        <f t="shared" si="1393"/>
        <v>0</v>
      </c>
      <c r="AI4579" s="56">
        <f t="shared" si="1394"/>
        <v>0</v>
      </c>
      <c r="AJ4579" s="56">
        <f t="shared" si="1395"/>
        <v>0</v>
      </c>
      <c r="AK4579" s="56">
        <f t="shared" si="1396"/>
        <v>0</v>
      </c>
      <c r="AL4579" s="56">
        <f t="shared" si="1397"/>
        <v>0</v>
      </c>
      <c r="AM4579" s="56">
        <f t="shared" si="1398"/>
        <v>0</v>
      </c>
      <c r="AN4579" s="56">
        <f t="shared" si="1399"/>
        <v>0</v>
      </c>
      <c r="AO4579" s="56">
        <f t="shared" si="1400"/>
        <v>0</v>
      </c>
      <c r="AP4579" s="56">
        <f t="shared" si="1401"/>
        <v>0</v>
      </c>
      <c r="AQ4579" s="56">
        <f t="shared" si="1402"/>
        <v>0</v>
      </c>
      <c r="AR4579" s="86">
        <f t="shared" si="1403"/>
        <v>0</v>
      </c>
    </row>
    <row r="4580" spans="1:44" x14ac:dyDescent="0.25">
      <c r="A4580" s="178"/>
      <c r="B4580" s="55" t="str">
        <f>_xlfn.IFNA(VLOOKUP(A4580,'Ajánlatkérő(k) adatai'!$B$4:$C$205,2,0),"")</f>
        <v/>
      </c>
      <c r="C4580" s="178"/>
      <c r="D4580" s="55" t="str">
        <f>_xlfn.IFNA(VLOOKUP(C4580,'Számlafizető(k) adatai'!$C$4:$D$203,2,0),"")</f>
        <v/>
      </c>
      <c r="E4580" s="55" t="str">
        <f>_xlfn.IFNA(VLOOKUP(C4580,'Számlafizető(k) adatai'!$C$4:$M$203,11,0),"")</f>
        <v/>
      </c>
      <c r="F4580" s="178"/>
      <c r="G4580" s="178"/>
      <c r="H4580" s="178"/>
      <c r="I4580" s="55" t="str">
        <f>IF(F4580="","",VLOOKUP(LEFT(F4580,5),'Technikai cellák'!B:C,2,0))</f>
        <v/>
      </c>
      <c r="J4580" s="55" t="str">
        <f>IF(F4580="","",VLOOKUP(I4580,'Technikai cellák'!$C$1:$D$12,2,0))</f>
        <v/>
      </c>
      <c r="K4580" s="179"/>
      <c r="L4580" s="67" t="str">
        <f t="shared" si="1386"/>
        <v/>
      </c>
      <c r="M4580" s="68">
        <f t="shared" si="1387"/>
        <v>0</v>
      </c>
      <c r="N4580" s="66">
        <f t="shared" si="1388"/>
        <v>0</v>
      </c>
      <c r="O4580" s="152"/>
      <c r="P4580" s="172">
        <f t="shared" si="1385"/>
        <v>0</v>
      </c>
      <c r="Q4580" s="69">
        <f t="shared" si="1389"/>
        <v>0</v>
      </c>
      <c r="R4580" s="62">
        <f t="shared" si="1390"/>
        <v>0</v>
      </c>
      <c r="S4580" s="153"/>
      <c r="T4580" s="118" t="str">
        <f t="shared" si="1391"/>
        <v/>
      </c>
      <c r="U4580" s="154"/>
      <c r="V4580" s="154"/>
      <c r="W4580" s="154"/>
      <c r="X4580" s="154"/>
      <c r="Y4580" s="154"/>
      <c r="Z4580" s="154"/>
      <c r="AA4580" s="154"/>
      <c r="AB4580" s="154"/>
      <c r="AC4580" s="154"/>
      <c r="AD4580" s="154"/>
      <c r="AE4580" s="154"/>
      <c r="AF4580" s="154"/>
      <c r="AG4580" s="63">
        <f t="shared" si="1392"/>
        <v>0</v>
      </c>
      <c r="AH4580" s="56">
        <f t="shared" si="1393"/>
        <v>0</v>
      </c>
      <c r="AI4580" s="56">
        <f t="shared" si="1394"/>
        <v>0</v>
      </c>
      <c r="AJ4580" s="56">
        <f t="shared" si="1395"/>
        <v>0</v>
      </c>
      <c r="AK4580" s="56">
        <f t="shared" si="1396"/>
        <v>0</v>
      </c>
      <c r="AL4580" s="56">
        <f t="shared" si="1397"/>
        <v>0</v>
      </c>
      <c r="AM4580" s="56">
        <f t="shared" si="1398"/>
        <v>0</v>
      </c>
      <c r="AN4580" s="56">
        <f t="shared" si="1399"/>
        <v>0</v>
      </c>
      <c r="AO4580" s="56">
        <f t="shared" si="1400"/>
        <v>0</v>
      </c>
      <c r="AP4580" s="56">
        <f t="shared" si="1401"/>
        <v>0</v>
      </c>
      <c r="AQ4580" s="56">
        <f t="shared" si="1402"/>
        <v>0</v>
      </c>
      <c r="AR4580" s="86">
        <f t="shared" si="1403"/>
        <v>0</v>
      </c>
    </row>
    <row r="4581" spans="1:44" x14ac:dyDescent="0.25">
      <c r="A4581" s="178"/>
      <c r="B4581" s="55" t="str">
        <f>_xlfn.IFNA(VLOOKUP(A4581,'Ajánlatkérő(k) adatai'!$B$4:$C$205,2,0),"")</f>
        <v/>
      </c>
      <c r="C4581" s="178"/>
      <c r="D4581" s="55" t="str">
        <f>_xlfn.IFNA(VLOOKUP(C4581,'Számlafizető(k) adatai'!$C$4:$D$203,2,0),"")</f>
        <v/>
      </c>
      <c r="E4581" s="55" t="str">
        <f>_xlfn.IFNA(VLOOKUP(C4581,'Számlafizető(k) adatai'!$C$4:$M$203,11,0),"")</f>
        <v/>
      </c>
      <c r="F4581" s="178"/>
      <c r="G4581" s="178"/>
      <c r="H4581" s="178"/>
      <c r="I4581" s="55" t="str">
        <f>IF(F4581="","",VLOOKUP(LEFT(F4581,5),'Technikai cellák'!B:C,2,0))</f>
        <v/>
      </c>
      <c r="J4581" s="55" t="str">
        <f>IF(F4581="","",VLOOKUP(I4581,'Technikai cellák'!$C$1:$D$12,2,0))</f>
        <v/>
      </c>
      <c r="K4581" s="179"/>
      <c r="L4581" s="67" t="str">
        <f t="shared" si="1386"/>
        <v/>
      </c>
      <c r="M4581" s="68">
        <f t="shared" si="1387"/>
        <v>0</v>
      </c>
      <c r="N4581" s="66">
        <f t="shared" si="1388"/>
        <v>0</v>
      </c>
      <c r="O4581" s="152"/>
      <c r="P4581" s="172">
        <f t="shared" si="1385"/>
        <v>0</v>
      </c>
      <c r="Q4581" s="69">
        <f t="shared" si="1389"/>
        <v>0</v>
      </c>
      <c r="R4581" s="62">
        <f t="shared" si="1390"/>
        <v>0</v>
      </c>
      <c r="S4581" s="153"/>
      <c r="T4581" s="118" t="str">
        <f t="shared" si="1391"/>
        <v/>
      </c>
      <c r="U4581" s="154"/>
      <c r="V4581" s="154"/>
      <c r="W4581" s="154"/>
      <c r="X4581" s="154"/>
      <c r="Y4581" s="154"/>
      <c r="Z4581" s="154"/>
      <c r="AA4581" s="154"/>
      <c r="AB4581" s="154"/>
      <c r="AC4581" s="154"/>
      <c r="AD4581" s="154"/>
      <c r="AE4581" s="154"/>
      <c r="AF4581" s="154"/>
      <c r="AG4581" s="63">
        <f t="shared" si="1392"/>
        <v>0</v>
      </c>
      <c r="AH4581" s="56">
        <f t="shared" si="1393"/>
        <v>0</v>
      </c>
      <c r="AI4581" s="56">
        <f t="shared" si="1394"/>
        <v>0</v>
      </c>
      <c r="AJ4581" s="56">
        <f t="shared" si="1395"/>
        <v>0</v>
      </c>
      <c r="AK4581" s="56">
        <f t="shared" si="1396"/>
        <v>0</v>
      </c>
      <c r="AL4581" s="56">
        <f t="shared" si="1397"/>
        <v>0</v>
      </c>
      <c r="AM4581" s="56">
        <f t="shared" si="1398"/>
        <v>0</v>
      </c>
      <c r="AN4581" s="56">
        <f t="shared" si="1399"/>
        <v>0</v>
      </c>
      <c r="AO4581" s="56">
        <f t="shared" si="1400"/>
        <v>0</v>
      </c>
      <c r="AP4581" s="56">
        <f t="shared" si="1401"/>
        <v>0</v>
      </c>
      <c r="AQ4581" s="56">
        <f t="shared" si="1402"/>
        <v>0</v>
      </c>
      <c r="AR4581" s="86">
        <f t="shared" si="1403"/>
        <v>0</v>
      </c>
    </row>
    <row r="4582" spans="1:44" x14ac:dyDescent="0.25">
      <c r="A4582" s="178"/>
      <c r="B4582" s="55" t="str">
        <f>_xlfn.IFNA(VLOOKUP(A4582,'Ajánlatkérő(k) adatai'!$B$4:$C$205,2,0),"")</f>
        <v/>
      </c>
      <c r="C4582" s="178"/>
      <c r="D4582" s="55" t="str">
        <f>_xlfn.IFNA(VLOOKUP(C4582,'Számlafizető(k) adatai'!$C$4:$D$203,2,0),"")</f>
        <v/>
      </c>
      <c r="E4582" s="55" t="str">
        <f>_xlfn.IFNA(VLOOKUP(C4582,'Számlafizető(k) adatai'!$C$4:$M$203,11,0),"")</f>
        <v/>
      </c>
      <c r="F4582" s="178"/>
      <c r="G4582" s="178"/>
      <c r="H4582" s="178"/>
      <c r="I4582" s="55" t="str">
        <f>IF(F4582="","",VLOOKUP(LEFT(F4582,5),'Technikai cellák'!B:C,2,0))</f>
        <v/>
      </c>
      <c r="J4582" s="55" t="str">
        <f>IF(F4582="","",VLOOKUP(I4582,'Technikai cellák'!$C$1:$D$12,2,0))</f>
        <v/>
      </c>
      <c r="K4582" s="179"/>
      <c r="L4582" s="67" t="str">
        <f t="shared" si="1386"/>
        <v/>
      </c>
      <c r="M4582" s="68">
        <f t="shared" si="1387"/>
        <v>0</v>
      </c>
      <c r="N4582" s="66">
        <f t="shared" si="1388"/>
        <v>0</v>
      </c>
      <c r="O4582" s="152"/>
      <c r="P4582" s="172">
        <f t="shared" si="1385"/>
        <v>0</v>
      </c>
      <c r="Q4582" s="69">
        <f t="shared" si="1389"/>
        <v>0</v>
      </c>
      <c r="R4582" s="62">
        <f t="shared" si="1390"/>
        <v>0</v>
      </c>
      <c r="S4582" s="153"/>
      <c r="T4582" s="118" t="str">
        <f t="shared" si="1391"/>
        <v/>
      </c>
      <c r="U4582" s="154"/>
      <c r="V4582" s="154"/>
      <c r="W4582" s="154"/>
      <c r="X4582" s="154"/>
      <c r="Y4582" s="154"/>
      <c r="Z4582" s="154"/>
      <c r="AA4582" s="154"/>
      <c r="AB4582" s="154"/>
      <c r="AC4582" s="154"/>
      <c r="AD4582" s="154"/>
      <c r="AE4582" s="154"/>
      <c r="AF4582" s="154"/>
      <c r="AG4582" s="63">
        <f t="shared" si="1392"/>
        <v>0</v>
      </c>
      <c r="AH4582" s="56">
        <f t="shared" si="1393"/>
        <v>0</v>
      </c>
      <c r="AI4582" s="56">
        <f t="shared" si="1394"/>
        <v>0</v>
      </c>
      <c r="AJ4582" s="56">
        <f t="shared" si="1395"/>
        <v>0</v>
      </c>
      <c r="AK4582" s="56">
        <f t="shared" si="1396"/>
        <v>0</v>
      </c>
      <c r="AL4582" s="56">
        <f t="shared" si="1397"/>
        <v>0</v>
      </c>
      <c r="AM4582" s="56">
        <f t="shared" si="1398"/>
        <v>0</v>
      </c>
      <c r="AN4582" s="56">
        <f t="shared" si="1399"/>
        <v>0</v>
      </c>
      <c r="AO4582" s="56">
        <f t="shared" si="1400"/>
        <v>0</v>
      </c>
      <c r="AP4582" s="56">
        <f t="shared" si="1401"/>
        <v>0</v>
      </c>
      <c r="AQ4582" s="56">
        <f t="shared" si="1402"/>
        <v>0</v>
      </c>
      <c r="AR4582" s="86">
        <f t="shared" si="1403"/>
        <v>0</v>
      </c>
    </row>
    <row r="4583" spans="1:44" x14ac:dyDescent="0.25">
      <c r="A4583" s="178"/>
      <c r="B4583" s="55" t="str">
        <f>_xlfn.IFNA(VLOOKUP(A4583,'Ajánlatkérő(k) adatai'!$B$4:$C$205,2,0),"")</f>
        <v/>
      </c>
      <c r="C4583" s="178"/>
      <c r="D4583" s="55" t="str">
        <f>_xlfn.IFNA(VLOOKUP(C4583,'Számlafizető(k) adatai'!$C$4:$D$203,2,0),"")</f>
        <v/>
      </c>
      <c r="E4583" s="55" t="str">
        <f>_xlfn.IFNA(VLOOKUP(C4583,'Számlafizető(k) adatai'!$C$4:$M$203,11,0),"")</f>
        <v/>
      </c>
      <c r="F4583" s="178"/>
      <c r="G4583" s="178"/>
      <c r="H4583" s="178"/>
      <c r="I4583" s="55" t="str">
        <f>IF(F4583="","",VLOOKUP(LEFT(F4583,5),'Technikai cellák'!B:C,2,0))</f>
        <v/>
      </c>
      <c r="J4583" s="55" t="str">
        <f>IF(F4583="","",VLOOKUP(I4583,'Technikai cellák'!$C$1:$D$12,2,0))</f>
        <v/>
      </c>
      <c r="K4583" s="179"/>
      <c r="L4583" s="67" t="str">
        <f t="shared" si="1386"/>
        <v/>
      </c>
      <c r="M4583" s="68">
        <f t="shared" si="1387"/>
        <v>0</v>
      </c>
      <c r="N4583" s="66">
        <f t="shared" si="1388"/>
        <v>0</v>
      </c>
      <c r="O4583" s="152"/>
      <c r="P4583" s="172">
        <f t="shared" si="1385"/>
        <v>0</v>
      </c>
      <c r="Q4583" s="69">
        <f t="shared" si="1389"/>
        <v>0</v>
      </c>
      <c r="R4583" s="62">
        <f t="shared" si="1390"/>
        <v>0</v>
      </c>
      <c r="S4583" s="153"/>
      <c r="T4583" s="118" t="str">
        <f t="shared" si="1391"/>
        <v/>
      </c>
      <c r="U4583" s="154"/>
      <c r="V4583" s="154"/>
      <c r="W4583" s="154"/>
      <c r="X4583" s="154"/>
      <c r="Y4583" s="154"/>
      <c r="Z4583" s="154"/>
      <c r="AA4583" s="154"/>
      <c r="AB4583" s="154"/>
      <c r="AC4583" s="154"/>
      <c r="AD4583" s="154"/>
      <c r="AE4583" s="154"/>
      <c r="AF4583" s="154"/>
      <c r="AG4583" s="63">
        <f t="shared" si="1392"/>
        <v>0</v>
      </c>
      <c r="AH4583" s="56">
        <f t="shared" si="1393"/>
        <v>0</v>
      </c>
      <c r="AI4583" s="56">
        <f t="shared" si="1394"/>
        <v>0</v>
      </c>
      <c r="AJ4583" s="56">
        <f t="shared" si="1395"/>
        <v>0</v>
      </c>
      <c r="AK4583" s="56">
        <f t="shared" si="1396"/>
        <v>0</v>
      </c>
      <c r="AL4583" s="56">
        <f t="shared" si="1397"/>
        <v>0</v>
      </c>
      <c r="AM4583" s="56">
        <f t="shared" si="1398"/>
        <v>0</v>
      </c>
      <c r="AN4583" s="56">
        <f t="shared" si="1399"/>
        <v>0</v>
      </c>
      <c r="AO4583" s="56">
        <f t="shared" si="1400"/>
        <v>0</v>
      </c>
      <c r="AP4583" s="56">
        <f t="shared" si="1401"/>
        <v>0</v>
      </c>
      <c r="AQ4583" s="56">
        <f t="shared" si="1402"/>
        <v>0</v>
      </c>
      <c r="AR4583" s="86">
        <f t="shared" si="1403"/>
        <v>0</v>
      </c>
    </row>
    <row r="4584" spans="1:44" x14ac:dyDescent="0.25">
      <c r="A4584" s="178"/>
      <c r="B4584" s="55" t="str">
        <f>_xlfn.IFNA(VLOOKUP(A4584,'Ajánlatkérő(k) adatai'!$B$4:$C$205,2,0),"")</f>
        <v/>
      </c>
      <c r="C4584" s="178"/>
      <c r="D4584" s="55" t="str">
        <f>_xlfn.IFNA(VLOOKUP(C4584,'Számlafizető(k) adatai'!$C$4:$D$203,2,0),"")</f>
        <v/>
      </c>
      <c r="E4584" s="55" t="str">
        <f>_xlfn.IFNA(VLOOKUP(C4584,'Számlafizető(k) adatai'!$C$4:$M$203,11,0),"")</f>
        <v/>
      </c>
      <c r="F4584" s="178"/>
      <c r="G4584" s="178"/>
      <c r="H4584" s="178"/>
      <c r="I4584" s="55" t="str">
        <f>IF(F4584="","",VLOOKUP(LEFT(F4584,5),'Technikai cellák'!B:C,2,0))</f>
        <v/>
      </c>
      <c r="J4584" s="55" t="str">
        <f>IF(F4584="","",VLOOKUP(I4584,'Technikai cellák'!$C$1:$D$12,2,0))</f>
        <v/>
      </c>
      <c r="K4584" s="179"/>
      <c r="L4584" s="67" t="str">
        <f t="shared" si="1386"/>
        <v/>
      </c>
      <c r="M4584" s="68">
        <f t="shared" si="1387"/>
        <v>0</v>
      </c>
      <c r="N4584" s="66">
        <f t="shared" si="1388"/>
        <v>0</v>
      </c>
      <c r="O4584" s="152"/>
      <c r="P4584" s="172">
        <f t="shared" si="1385"/>
        <v>0</v>
      </c>
      <c r="Q4584" s="69">
        <f t="shared" si="1389"/>
        <v>0</v>
      </c>
      <c r="R4584" s="62">
        <f t="shared" si="1390"/>
        <v>0</v>
      </c>
      <c r="S4584" s="153"/>
      <c r="T4584" s="118" t="str">
        <f t="shared" si="1391"/>
        <v/>
      </c>
      <c r="U4584" s="154"/>
      <c r="V4584" s="154"/>
      <c r="W4584" s="154"/>
      <c r="X4584" s="154"/>
      <c r="Y4584" s="154"/>
      <c r="Z4584" s="154"/>
      <c r="AA4584" s="154"/>
      <c r="AB4584" s="154"/>
      <c r="AC4584" s="154"/>
      <c r="AD4584" s="154"/>
      <c r="AE4584" s="154"/>
      <c r="AF4584" s="154"/>
      <c r="AG4584" s="63">
        <f t="shared" si="1392"/>
        <v>0</v>
      </c>
      <c r="AH4584" s="56">
        <f t="shared" si="1393"/>
        <v>0</v>
      </c>
      <c r="AI4584" s="56">
        <f t="shared" si="1394"/>
        <v>0</v>
      </c>
      <c r="AJ4584" s="56">
        <f t="shared" si="1395"/>
        <v>0</v>
      </c>
      <c r="AK4584" s="56">
        <f t="shared" si="1396"/>
        <v>0</v>
      </c>
      <c r="AL4584" s="56">
        <f t="shared" si="1397"/>
        <v>0</v>
      </c>
      <c r="AM4584" s="56">
        <f t="shared" si="1398"/>
        <v>0</v>
      </c>
      <c r="AN4584" s="56">
        <f t="shared" si="1399"/>
        <v>0</v>
      </c>
      <c r="AO4584" s="56">
        <f t="shared" si="1400"/>
        <v>0</v>
      </c>
      <c r="AP4584" s="56">
        <f t="shared" si="1401"/>
        <v>0</v>
      </c>
      <c r="AQ4584" s="56">
        <f t="shared" si="1402"/>
        <v>0</v>
      </c>
      <c r="AR4584" s="86">
        <f t="shared" si="1403"/>
        <v>0</v>
      </c>
    </row>
    <row r="4585" spans="1:44" x14ac:dyDescent="0.25">
      <c r="A4585" s="178"/>
      <c r="B4585" s="55" t="str">
        <f>_xlfn.IFNA(VLOOKUP(A4585,'Ajánlatkérő(k) adatai'!$B$4:$C$205,2,0),"")</f>
        <v/>
      </c>
      <c r="C4585" s="178"/>
      <c r="D4585" s="55" t="str">
        <f>_xlfn.IFNA(VLOOKUP(C4585,'Számlafizető(k) adatai'!$C$4:$D$203,2,0),"")</f>
        <v/>
      </c>
      <c r="E4585" s="55" t="str">
        <f>_xlfn.IFNA(VLOOKUP(C4585,'Számlafizető(k) adatai'!$C$4:$M$203,11,0),"")</f>
        <v/>
      </c>
      <c r="F4585" s="178"/>
      <c r="G4585" s="178"/>
      <c r="H4585" s="178"/>
      <c r="I4585" s="55" t="str">
        <f>IF(F4585="","",VLOOKUP(LEFT(F4585,5),'Technikai cellák'!B:C,2,0))</f>
        <v/>
      </c>
      <c r="J4585" s="55" t="str">
        <f>IF(F4585="","",VLOOKUP(I4585,'Technikai cellák'!$C$1:$D$12,2,0))</f>
        <v/>
      </c>
      <c r="K4585" s="179"/>
      <c r="L4585" s="67" t="str">
        <f t="shared" si="1386"/>
        <v/>
      </c>
      <c r="M4585" s="68">
        <f t="shared" si="1387"/>
        <v>0</v>
      </c>
      <c r="N4585" s="66">
        <f t="shared" si="1388"/>
        <v>0</v>
      </c>
      <c r="O4585" s="152"/>
      <c r="P4585" s="172">
        <f t="shared" si="1385"/>
        <v>0</v>
      </c>
      <c r="Q4585" s="69">
        <f t="shared" si="1389"/>
        <v>0</v>
      </c>
      <c r="R4585" s="62">
        <f t="shared" si="1390"/>
        <v>0</v>
      </c>
      <c r="S4585" s="153"/>
      <c r="T4585" s="118" t="str">
        <f t="shared" si="1391"/>
        <v/>
      </c>
      <c r="U4585" s="154"/>
      <c r="V4585" s="154"/>
      <c r="W4585" s="154"/>
      <c r="X4585" s="154"/>
      <c r="Y4585" s="154"/>
      <c r="Z4585" s="154"/>
      <c r="AA4585" s="154"/>
      <c r="AB4585" s="154"/>
      <c r="AC4585" s="154"/>
      <c r="AD4585" s="154"/>
      <c r="AE4585" s="154"/>
      <c r="AF4585" s="154"/>
      <c r="AG4585" s="63">
        <f t="shared" si="1392"/>
        <v>0</v>
      </c>
      <c r="AH4585" s="56">
        <f t="shared" si="1393"/>
        <v>0</v>
      </c>
      <c r="AI4585" s="56">
        <f t="shared" si="1394"/>
        <v>0</v>
      </c>
      <c r="AJ4585" s="56">
        <f t="shared" si="1395"/>
        <v>0</v>
      </c>
      <c r="AK4585" s="56">
        <f t="shared" si="1396"/>
        <v>0</v>
      </c>
      <c r="AL4585" s="56">
        <f t="shared" si="1397"/>
        <v>0</v>
      </c>
      <c r="AM4585" s="56">
        <f t="shared" si="1398"/>
        <v>0</v>
      </c>
      <c r="AN4585" s="56">
        <f t="shared" si="1399"/>
        <v>0</v>
      </c>
      <c r="AO4585" s="56">
        <f t="shared" si="1400"/>
        <v>0</v>
      </c>
      <c r="AP4585" s="56">
        <f t="shared" si="1401"/>
        <v>0</v>
      </c>
      <c r="AQ4585" s="56">
        <f t="shared" si="1402"/>
        <v>0</v>
      </c>
      <c r="AR4585" s="86">
        <f t="shared" si="1403"/>
        <v>0</v>
      </c>
    </row>
    <row r="4586" spans="1:44" x14ac:dyDescent="0.25">
      <c r="A4586" s="178"/>
      <c r="B4586" s="55" t="str">
        <f>_xlfn.IFNA(VLOOKUP(A4586,'Ajánlatkérő(k) adatai'!$B$4:$C$205,2,0),"")</f>
        <v/>
      </c>
      <c r="C4586" s="178"/>
      <c r="D4586" s="55" t="str">
        <f>_xlfn.IFNA(VLOOKUP(C4586,'Számlafizető(k) adatai'!$C$4:$D$203,2,0),"")</f>
        <v/>
      </c>
      <c r="E4586" s="55" t="str">
        <f>_xlfn.IFNA(VLOOKUP(C4586,'Számlafizető(k) adatai'!$C$4:$M$203,11,0),"")</f>
        <v/>
      </c>
      <c r="F4586" s="178"/>
      <c r="G4586" s="178"/>
      <c r="H4586" s="178"/>
      <c r="I4586" s="55" t="str">
        <f>IF(F4586="","",VLOOKUP(LEFT(F4586,5),'Technikai cellák'!B:C,2,0))</f>
        <v/>
      </c>
      <c r="J4586" s="55" t="str">
        <f>IF(F4586="","",VLOOKUP(I4586,'Technikai cellák'!$C$1:$D$12,2,0))</f>
        <v/>
      </c>
      <c r="K4586" s="179"/>
      <c r="L4586" s="67" t="str">
        <f t="shared" si="1386"/>
        <v/>
      </c>
      <c r="M4586" s="68">
        <f t="shared" si="1387"/>
        <v>0</v>
      </c>
      <c r="N4586" s="66">
        <f t="shared" si="1388"/>
        <v>0</v>
      </c>
      <c r="O4586" s="152"/>
      <c r="P4586" s="172">
        <f t="shared" si="1385"/>
        <v>0</v>
      </c>
      <c r="Q4586" s="69">
        <f t="shared" si="1389"/>
        <v>0</v>
      </c>
      <c r="R4586" s="62">
        <f t="shared" si="1390"/>
        <v>0</v>
      </c>
      <c r="S4586" s="153"/>
      <c r="T4586" s="118" t="str">
        <f t="shared" si="1391"/>
        <v/>
      </c>
      <c r="U4586" s="154"/>
      <c r="V4586" s="154"/>
      <c r="W4586" s="154"/>
      <c r="X4586" s="154"/>
      <c r="Y4586" s="154"/>
      <c r="Z4586" s="154"/>
      <c r="AA4586" s="154"/>
      <c r="AB4586" s="154"/>
      <c r="AC4586" s="154"/>
      <c r="AD4586" s="154"/>
      <c r="AE4586" s="154"/>
      <c r="AF4586" s="154"/>
      <c r="AG4586" s="63">
        <f t="shared" si="1392"/>
        <v>0</v>
      </c>
      <c r="AH4586" s="56">
        <f t="shared" si="1393"/>
        <v>0</v>
      </c>
      <c r="AI4586" s="56">
        <f t="shared" si="1394"/>
        <v>0</v>
      </c>
      <c r="AJ4586" s="56">
        <f t="shared" si="1395"/>
        <v>0</v>
      </c>
      <c r="AK4586" s="56">
        <f t="shared" si="1396"/>
        <v>0</v>
      </c>
      <c r="AL4586" s="56">
        <f t="shared" si="1397"/>
        <v>0</v>
      </c>
      <c r="AM4586" s="56">
        <f t="shared" si="1398"/>
        <v>0</v>
      </c>
      <c r="AN4586" s="56">
        <f t="shared" si="1399"/>
        <v>0</v>
      </c>
      <c r="AO4586" s="56">
        <f t="shared" si="1400"/>
        <v>0</v>
      </c>
      <c r="AP4586" s="56">
        <f t="shared" si="1401"/>
        <v>0</v>
      </c>
      <c r="AQ4586" s="56">
        <f t="shared" si="1402"/>
        <v>0</v>
      </c>
      <c r="AR4586" s="86">
        <f t="shared" si="1403"/>
        <v>0</v>
      </c>
    </row>
    <row r="4587" spans="1:44" x14ac:dyDescent="0.25">
      <c r="A4587" s="178"/>
      <c r="B4587" s="55" t="str">
        <f>_xlfn.IFNA(VLOOKUP(A4587,'Ajánlatkérő(k) adatai'!$B$4:$C$205,2,0),"")</f>
        <v/>
      </c>
      <c r="C4587" s="178"/>
      <c r="D4587" s="55" t="str">
        <f>_xlfn.IFNA(VLOOKUP(C4587,'Számlafizető(k) adatai'!$C$4:$D$203,2,0),"")</f>
        <v/>
      </c>
      <c r="E4587" s="55" t="str">
        <f>_xlfn.IFNA(VLOOKUP(C4587,'Számlafizető(k) adatai'!$C$4:$M$203,11,0),"")</f>
        <v/>
      </c>
      <c r="F4587" s="178"/>
      <c r="G4587" s="178"/>
      <c r="H4587" s="178"/>
      <c r="I4587" s="55" t="str">
        <f>IF(F4587="","",VLOOKUP(LEFT(F4587,5),'Technikai cellák'!B:C,2,0))</f>
        <v/>
      </c>
      <c r="J4587" s="55" t="str">
        <f>IF(F4587="","",VLOOKUP(I4587,'Technikai cellák'!$C$1:$D$12,2,0))</f>
        <v/>
      </c>
      <c r="K4587" s="179"/>
      <c r="L4587" s="67" t="str">
        <f t="shared" si="1386"/>
        <v/>
      </c>
      <c r="M4587" s="68">
        <f t="shared" si="1387"/>
        <v>0</v>
      </c>
      <c r="N4587" s="66">
        <f t="shared" si="1388"/>
        <v>0</v>
      </c>
      <c r="O4587" s="152"/>
      <c r="P4587" s="172">
        <f t="shared" si="1385"/>
        <v>0</v>
      </c>
      <c r="Q4587" s="69">
        <f t="shared" si="1389"/>
        <v>0</v>
      </c>
      <c r="R4587" s="62">
        <f t="shared" si="1390"/>
        <v>0</v>
      </c>
      <c r="S4587" s="153"/>
      <c r="T4587" s="118" t="str">
        <f t="shared" si="1391"/>
        <v/>
      </c>
      <c r="U4587" s="154"/>
      <c r="V4587" s="154"/>
      <c r="W4587" s="154"/>
      <c r="X4587" s="154"/>
      <c r="Y4587" s="154"/>
      <c r="Z4587" s="154"/>
      <c r="AA4587" s="154"/>
      <c r="AB4587" s="154"/>
      <c r="AC4587" s="154"/>
      <c r="AD4587" s="154"/>
      <c r="AE4587" s="154"/>
      <c r="AF4587" s="154"/>
      <c r="AG4587" s="63">
        <f t="shared" si="1392"/>
        <v>0</v>
      </c>
      <c r="AH4587" s="56">
        <f t="shared" si="1393"/>
        <v>0</v>
      </c>
      <c r="AI4587" s="56">
        <f t="shared" si="1394"/>
        <v>0</v>
      </c>
      <c r="AJ4587" s="56">
        <f t="shared" si="1395"/>
        <v>0</v>
      </c>
      <c r="AK4587" s="56">
        <f t="shared" si="1396"/>
        <v>0</v>
      </c>
      <c r="AL4587" s="56">
        <f t="shared" si="1397"/>
        <v>0</v>
      </c>
      <c r="AM4587" s="56">
        <f t="shared" si="1398"/>
        <v>0</v>
      </c>
      <c r="AN4587" s="56">
        <f t="shared" si="1399"/>
        <v>0</v>
      </c>
      <c r="AO4587" s="56">
        <f t="shared" si="1400"/>
        <v>0</v>
      </c>
      <c r="AP4587" s="56">
        <f t="shared" si="1401"/>
        <v>0</v>
      </c>
      <c r="AQ4587" s="56">
        <f t="shared" si="1402"/>
        <v>0</v>
      </c>
      <c r="AR4587" s="86">
        <f t="shared" si="1403"/>
        <v>0</v>
      </c>
    </row>
    <row r="4588" spans="1:44" x14ac:dyDescent="0.25">
      <c r="A4588" s="178"/>
      <c r="B4588" s="55" t="str">
        <f>_xlfn.IFNA(VLOOKUP(A4588,'Ajánlatkérő(k) adatai'!$B$4:$C$205,2,0),"")</f>
        <v/>
      </c>
      <c r="C4588" s="178"/>
      <c r="D4588" s="55" t="str">
        <f>_xlfn.IFNA(VLOOKUP(C4588,'Számlafizető(k) adatai'!$C$4:$D$203,2,0),"")</f>
        <v/>
      </c>
      <c r="E4588" s="55" t="str">
        <f>_xlfn.IFNA(VLOOKUP(C4588,'Számlafizető(k) adatai'!$C$4:$M$203,11,0),"")</f>
        <v/>
      </c>
      <c r="F4588" s="178"/>
      <c r="G4588" s="178"/>
      <c r="H4588" s="178"/>
      <c r="I4588" s="55" t="str">
        <f>IF(F4588="","",VLOOKUP(LEFT(F4588,5),'Technikai cellák'!B:C,2,0))</f>
        <v/>
      </c>
      <c r="J4588" s="55" t="str">
        <f>IF(F4588="","",VLOOKUP(I4588,'Technikai cellák'!$C$1:$D$12,2,0))</f>
        <v/>
      </c>
      <c r="K4588" s="179"/>
      <c r="L4588" s="67" t="str">
        <f t="shared" si="1386"/>
        <v/>
      </c>
      <c r="M4588" s="68">
        <f t="shared" si="1387"/>
        <v>0</v>
      </c>
      <c r="N4588" s="66">
        <f t="shared" si="1388"/>
        <v>0</v>
      </c>
      <c r="O4588" s="152"/>
      <c r="P4588" s="172">
        <f t="shared" si="1385"/>
        <v>0</v>
      </c>
      <c r="Q4588" s="69">
        <f t="shared" si="1389"/>
        <v>0</v>
      </c>
      <c r="R4588" s="62">
        <f t="shared" si="1390"/>
        <v>0</v>
      </c>
      <c r="S4588" s="153"/>
      <c r="T4588" s="118" t="str">
        <f t="shared" si="1391"/>
        <v/>
      </c>
      <c r="U4588" s="154"/>
      <c r="V4588" s="154"/>
      <c r="W4588" s="154"/>
      <c r="X4588" s="154"/>
      <c r="Y4588" s="154"/>
      <c r="Z4588" s="154"/>
      <c r="AA4588" s="154"/>
      <c r="AB4588" s="154"/>
      <c r="AC4588" s="154"/>
      <c r="AD4588" s="154"/>
      <c r="AE4588" s="154"/>
      <c r="AF4588" s="154"/>
      <c r="AG4588" s="63">
        <f t="shared" si="1392"/>
        <v>0</v>
      </c>
      <c r="AH4588" s="56">
        <f t="shared" si="1393"/>
        <v>0</v>
      </c>
      <c r="AI4588" s="56">
        <f t="shared" si="1394"/>
        <v>0</v>
      </c>
      <c r="AJ4588" s="56">
        <f t="shared" si="1395"/>
        <v>0</v>
      </c>
      <c r="AK4588" s="56">
        <f t="shared" si="1396"/>
        <v>0</v>
      </c>
      <c r="AL4588" s="56">
        <f t="shared" si="1397"/>
        <v>0</v>
      </c>
      <c r="AM4588" s="56">
        <f t="shared" si="1398"/>
        <v>0</v>
      </c>
      <c r="AN4588" s="56">
        <f t="shared" si="1399"/>
        <v>0</v>
      </c>
      <c r="AO4588" s="56">
        <f t="shared" si="1400"/>
        <v>0</v>
      </c>
      <c r="AP4588" s="56">
        <f t="shared" si="1401"/>
        <v>0</v>
      </c>
      <c r="AQ4588" s="56">
        <f t="shared" si="1402"/>
        <v>0</v>
      </c>
      <c r="AR4588" s="86">
        <f t="shared" si="1403"/>
        <v>0</v>
      </c>
    </row>
    <row r="4589" spans="1:44" x14ac:dyDescent="0.25">
      <c r="A4589" s="178"/>
      <c r="B4589" s="55" t="str">
        <f>_xlfn.IFNA(VLOOKUP(A4589,'Ajánlatkérő(k) adatai'!$B$4:$C$205,2,0),"")</f>
        <v/>
      </c>
      <c r="C4589" s="178"/>
      <c r="D4589" s="55" t="str">
        <f>_xlfn.IFNA(VLOOKUP(C4589,'Számlafizető(k) adatai'!$C$4:$D$203,2,0),"")</f>
        <v/>
      </c>
      <c r="E4589" s="55" t="str">
        <f>_xlfn.IFNA(VLOOKUP(C4589,'Számlafizető(k) adatai'!$C$4:$M$203,11,0),"")</f>
        <v/>
      </c>
      <c r="F4589" s="178"/>
      <c r="G4589" s="178"/>
      <c r="H4589" s="178"/>
      <c r="I4589" s="55" t="str">
        <f>IF(F4589="","",VLOOKUP(LEFT(F4589,5),'Technikai cellák'!B:C,2,0))</f>
        <v/>
      </c>
      <c r="J4589" s="55" t="str">
        <f>IF(F4589="","",VLOOKUP(I4589,'Technikai cellák'!$C$1:$D$12,2,0))</f>
        <v/>
      </c>
      <c r="K4589" s="179"/>
      <c r="L4589" s="67" t="str">
        <f t="shared" si="1386"/>
        <v/>
      </c>
      <c r="M4589" s="68">
        <f t="shared" si="1387"/>
        <v>0</v>
      </c>
      <c r="N4589" s="66">
        <f t="shared" si="1388"/>
        <v>0</v>
      </c>
      <c r="O4589" s="152"/>
      <c r="P4589" s="172">
        <f t="shared" si="1385"/>
        <v>0</v>
      </c>
      <c r="Q4589" s="69">
        <f t="shared" si="1389"/>
        <v>0</v>
      </c>
      <c r="R4589" s="62">
        <f t="shared" si="1390"/>
        <v>0</v>
      </c>
      <c r="S4589" s="153"/>
      <c r="T4589" s="118" t="str">
        <f t="shared" si="1391"/>
        <v/>
      </c>
      <c r="U4589" s="154"/>
      <c r="V4589" s="154"/>
      <c r="W4589" s="154"/>
      <c r="X4589" s="154"/>
      <c r="Y4589" s="154"/>
      <c r="Z4589" s="154"/>
      <c r="AA4589" s="154"/>
      <c r="AB4589" s="154"/>
      <c r="AC4589" s="154"/>
      <c r="AD4589" s="154"/>
      <c r="AE4589" s="154"/>
      <c r="AF4589" s="154"/>
      <c r="AG4589" s="63">
        <f t="shared" si="1392"/>
        <v>0</v>
      </c>
      <c r="AH4589" s="56">
        <f t="shared" si="1393"/>
        <v>0</v>
      </c>
      <c r="AI4589" s="56">
        <f t="shared" si="1394"/>
        <v>0</v>
      </c>
      <c r="AJ4589" s="56">
        <f t="shared" si="1395"/>
        <v>0</v>
      </c>
      <c r="AK4589" s="56">
        <f t="shared" si="1396"/>
        <v>0</v>
      </c>
      <c r="AL4589" s="56">
        <f t="shared" si="1397"/>
        <v>0</v>
      </c>
      <c r="AM4589" s="56">
        <f t="shared" si="1398"/>
        <v>0</v>
      </c>
      <c r="AN4589" s="56">
        <f t="shared" si="1399"/>
        <v>0</v>
      </c>
      <c r="AO4589" s="56">
        <f t="shared" si="1400"/>
        <v>0</v>
      </c>
      <c r="AP4589" s="56">
        <f t="shared" si="1401"/>
        <v>0</v>
      </c>
      <c r="AQ4589" s="56">
        <f t="shared" si="1402"/>
        <v>0</v>
      </c>
      <c r="AR4589" s="86">
        <f t="shared" si="1403"/>
        <v>0</v>
      </c>
    </row>
    <row r="4590" spans="1:44" x14ac:dyDescent="0.25">
      <c r="A4590" s="178"/>
      <c r="B4590" s="55" t="str">
        <f>_xlfn.IFNA(VLOOKUP(A4590,'Ajánlatkérő(k) adatai'!$B$4:$C$205,2,0),"")</f>
        <v/>
      </c>
      <c r="C4590" s="178"/>
      <c r="D4590" s="55" t="str">
        <f>_xlfn.IFNA(VLOOKUP(C4590,'Számlafizető(k) adatai'!$C$4:$D$203,2,0),"")</f>
        <v/>
      </c>
      <c r="E4590" s="55" t="str">
        <f>_xlfn.IFNA(VLOOKUP(C4590,'Számlafizető(k) adatai'!$C$4:$M$203,11,0),"")</f>
        <v/>
      </c>
      <c r="F4590" s="178"/>
      <c r="G4590" s="178"/>
      <c r="H4590" s="178"/>
      <c r="I4590" s="55" t="str">
        <f>IF(F4590="","",VLOOKUP(LEFT(F4590,5),'Technikai cellák'!B:C,2,0))</f>
        <v/>
      </c>
      <c r="J4590" s="55" t="str">
        <f>IF(F4590="","",VLOOKUP(I4590,'Technikai cellák'!$C$1:$D$12,2,0))</f>
        <v/>
      </c>
      <c r="K4590" s="179"/>
      <c r="L4590" s="67" t="str">
        <f t="shared" si="1386"/>
        <v/>
      </c>
      <c r="M4590" s="68">
        <f t="shared" si="1387"/>
        <v>0</v>
      </c>
      <c r="N4590" s="66">
        <f t="shared" si="1388"/>
        <v>0</v>
      </c>
      <c r="O4590" s="152"/>
      <c r="P4590" s="172">
        <f t="shared" si="1385"/>
        <v>0</v>
      </c>
      <c r="Q4590" s="69">
        <f t="shared" si="1389"/>
        <v>0</v>
      </c>
      <c r="R4590" s="62">
        <f t="shared" si="1390"/>
        <v>0</v>
      </c>
      <c r="S4590" s="153"/>
      <c r="T4590" s="118" t="str">
        <f t="shared" si="1391"/>
        <v/>
      </c>
      <c r="U4590" s="154"/>
      <c r="V4590" s="154"/>
      <c r="W4590" s="154"/>
      <c r="X4590" s="154"/>
      <c r="Y4590" s="154"/>
      <c r="Z4590" s="154"/>
      <c r="AA4590" s="154"/>
      <c r="AB4590" s="154"/>
      <c r="AC4590" s="154"/>
      <c r="AD4590" s="154"/>
      <c r="AE4590" s="154"/>
      <c r="AF4590" s="154"/>
      <c r="AG4590" s="63">
        <f t="shared" si="1392"/>
        <v>0</v>
      </c>
      <c r="AH4590" s="56">
        <f t="shared" si="1393"/>
        <v>0</v>
      </c>
      <c r="AI4590" s="56">
        <f t="shared" si="1394"/>
        <v>0</v>
      </c>
      <c r="AJ4590" s="56">
        <f t="shared" si="1395"/>
        <v>0</v>
      </c>
      <c r="AK4590" s="56">
        <f t="shared" si="1396"/>
        <v>0</v>
      </c>
      <c r="AL4590" s="56">
        <f t="shared" si="1397"/>
        <v>0</v>
      </c>
      <c r="AM4590" s="56">
        <f t="shared" si="1398"/>
        <v>0</v>
      </c>
      <c r="AN4590" s="56">
        <f t="shared" si="1399"/>
        <v>0</v>
      </c>
      <c r="AO4590" s="56">
        <f t="shared" si="1400"/>
        <v>0</v>
      </c>
      <c r="AP4590" s="56">
        <f t="shared" si="1401"/>
        <v>0</v>
      </c>
      <c r="AQ4590" s="56">
        <f t="shared" si="1402"/>
        <v>0</v>
      </c>
      <c r="AR4590" s="86">
        <f t="shared" si="1403"/>
        <v>0</v>
      </c>
    </row>
    <row r="4591" spans="1:44" x14ac:dyDescent="0.25">
      <c r="A4591" s="178"/>
      <c r="B4591" s="55" t="str">
        <f>_xlfn.IFNA(VLOOKUP(A4591,'Ajánlatkérő(k) adatai'!$B$4:$C$205,2,0),"")</f>
        <v/>
      </c>
      <c r="C4591" s="178"/>
      <c r="D4591" s="55" t="str">
        <f>_xlfn.IFNA(VLOOKUP(C4591,'Számlafizető(k) adatai'!$C$4:$D$203,2,0),"")</f>
        <v/>
      </c>
      <c r="E4591" s="55" t="str">
        <f>_xlfn.IFNA(VLOOKUP(C4591,'Számlafizető(k) adatai'!$C$4:$M$203,11,0),"")</f>
        <v/>
      </c>
      <c r="F4591" s="178"/>
      <c r="G4591" s="178"/>
      <c r="H4591" s="178"/>
      <c r="I4591" s="55" t="str">
        <f>IF(F4591="","",VLOOKUP(LEFT(F4591,5),'Technikai cellák'!B:C,2,0))</f>
        <v/>
      </c>
      <c r="J4591" s="55" t="str">
        <f>IF(F4591="","",VLOOKUP(I4591,'Technikai cellák'!$C$1:$D$12,2,0))</f>
        <v/>
      </c>
      <c r="K4591" s="179"/>
      <c r="L4591" s="67" t="str">
        <f t="shared" si="1386"/>
        <v/>
      </c>
      <c r="M4591" s="68">
        <f t="shared" si="1387"/>
        <v>0</v>
      </c>
      <c r="N4591" s="66">
        <f t="shared" si="1388"/>
        <v>0</v>
      </c>
      <c r="O4591" s="152"/>
      <c r="P4591" s="172">
        <f t="shared" si="1385"/>
        <v>0</v>
      </c>
      <c r="Q4591" s="69">
        <f t="shared" si="1389"/>
        <v>0</v>
      </c>
      <c r="R4591" s="62">
        <f t="shared" si="1390"/>
        <v>0</v>
      </c>
      <c r="S4591" s="153"/>
      <c r="T4591" s="118" t="str">
        <f t="shared" si="1391"/>
        <v/>
      </c>
      <c r="U4591" s="154"/>
      <c r="V4591" s="154"/>
      <c r="W4591" s="154"/>
      <c r="X4591" s="154"/>
      <c r="Y4591" s="154"/>
      <c r="Z4591" s="154"/>
      <c r="AA4591" s="154"/>
      <c r="AB4591" s="154"/>
      <c r="AC4591" s="154"/>
      <c r="AD4591" s="154"/>
      <c r="AE4591" s="154"/>
      <c r="AF4591" s="154"/>
      <c r="AG4591" s="63">
        <f t="shared" si="1392"/>
        <v>0</v>
      </c>
      <c r="AH4591" s="56">
        <f t="shared" si="1393"/>
        <v>0</v>
      </c>
      <c r="AI4591" s="56">
        <f t="shared" si="1394"/>
        <v>0</v>
      </c>
      <c r="AJ4591" s="56">
        <f t="shared" si="1395"/>
        <v>0</v>
      </c>
      <c r="AK4591" s="56">
        <f t="shared" si="1396"/>
        <v>0</v>
      </c>
      <c r="AL4591" s="56">
        <f t="shared" si="1397"/>
        <v>0</v>
      </c>
      <c r="AM4591" s="56">
        <f t="shared" si="1398"/>
        <v>0</v>
      </c>
      <c r="AN4591" s="56">
        <f t="shared" si="1399"/>
        <v>0</v>
      </c>
      <c r="AO4591" s="56">
        <f t="shared" si="1400"/>
        <v>0</v>
      </c>
      <c r="AP4591" s="56">
        <f t="shared" si="1401"/>
        <v>0</v>
      </c>
      <c r="AQ4591" s="56">
        <f t="shared" si="1402"/>
        <v>0</v>
      </c>
      <c r="AR4591" s="86">
        <f t="shared" si="1403"/>
        <v>0</v>
      </c>
    </row>
    <row r="4592" spans="1:44" x14ac:dyDescent="0.25">
      <c r="A4592" s="178"/>
      <c r="B4592" s="55" t="str">
        <f>_xlfn.IFNA(VLOOKUP(A4592,'Ajánlatkérő(k) adatai'!$B$4:$C$205,2,0),"")</f>
        <v/>
      </c>
      <c r="C4592" s="178"/>
      <c r="D4592" s="55" t="str">
        <f>_xlfn.IFNA(VLOOKUP(C4592,'Számlafizető(k) adatai'!$C$4:$D$203,2,0),"")</f>
        <v/>
      </c>
      <c r="E4592" s="55" t="str">
        <f>_xlfn.IFNA(VLOOKUP(C4592,'Számlafizető(k) adatai'!$C$4:$M$203,11,0),"")</f>
        <v/>
      </c>
      <c r="F4592" s="178"/>
      <c r="G4592" s="178"/>
      <c r="H4592" s="178"/>
      <c r="I4592" s="55" t="str">
        <f>IF(F4592="","",VLOOKUP(LEFT(F4592,5),'Technikai cellák'!B:C,2,0))</f>
        <v/>
      </c>
      <c r="J4592" s="55" t="str">
        <f>IF(F4592="","",VLOOKUP(I4592,'Technikai cellák'!$C$1:$D$12,2,0))</f>
        <v/>
      </c>
      <c r="K4592" s="179"/>
      <c r="L4592" s="67" t="str">
        <f t="shared" si="1386"/>
        <v/>
      </c>
      <c r="M4592" s="68">
        <f t="shared" si="1387"/>
        <v>0</v>
      </c>
      <c r="N4592" s="66">
        <f t="shared" si="1388"/>
        <v>0</v>
      </c>
      <c r="O4592" s="152"/>
      <c r="P4592" s="172">
        <f t="shared" si="1385"/>
        <v>0</v>
      </c>
      <c r="Q4592" s="69">
        <f t="shared" si="1389"/>
        <v>0</v>
      </c>
      <c r="R4592" s="62">
        <f t="shared" si="1390"/>
        <v>0</v>
      </c>
      <c r="S4592" s="153"/>
      <c r="T4592" s="118" t="str">
        <f t="shared" si="1391"/>
        <v/>
      </c>
      <c r="U4592" s="154"/>
      <c r="V4592" s="154"/>
      <c r="W4592" s="154"/>
      <c r="X4592" s="154"/>
      <c r="Y4592" s="154"/>
      <c r="Z4592" s="154"/>
      <c r="AA4592" s="154"/>
      <c r="AB4592" s="154"/>
      <c r="AC4592" s="154"/>
      <c r="AD4592" s="154"/>
      <c r="AE4592" s="154"/>
      <c r="AF4592" s="154"/>
      <c r="AG4592" s="63">
        <f t="shared" si="1392"/>
        <v>0</v>
      </c>
      <c r="AH4592" s="56">
        <f t="shared" si="1393"/>
        <v>0</v>
      </c>
      <c r="AI4592" s="56">
        <f t="shared" si="1394"/>
        <v>0</v>
      </c>
      <c r="AJ4592" s="56">
        <f t="shared" si="1395"/>
        <v>0</v>
      </c>
      <c r="AK4592" s="56">
        <f t="shared" si="1396"/>
        <v>0</v>
      </c>
      <c r="AL4592" s="56">
        <f t="shared" si="1397"/>
        <v>0</v>
      </c>
      <c r="AM4592" s="56">
        <f t="shared" si="1398"/>
        <v>0</v>
      </c>
      <c r="AN4592" s="56">
        <f t="shared" si="1399"/>
        <v>0</v>
      </c>
      <c r="AO4592" s="56">
        <f t="shared" si="1400"/>
        <v>0</v>
      </c>
      <c r="AP4592" s="56">
        <f t="shared" si="1401"/>
        <v>0</v>
      </c>
      <c r="AQ4592" s="56">
        <f t="shared" si="1402"/>
        <v>0</v>
      </c>
      <c r="AR4592" s="86">
        <f t="shared" si="1403"/>
        <v>0</v>
      </c>
    </row>
    <row r="4593" spans="1:44" x14ac:dyDescent="0.25">
      <c r="A4593" s="178"/>
      <c r="B4593" s="55" t="str">
        <f>_xlfn.IFNA(VLOOKUP(A4593,'Ajánlatkérő(k) adatai'!$B$4:$C$205,2,0),"")</f>
        <v/>
      </c>
      <c r="C4593" s="178"/>
      <c r="D4593" s="55" t="str">
        <f>_xlfn.IFNA(VLOOKUP(C4593,'Számlafizető(k) adatai'!$C$4:$D$203,2,0),"")</f>
        <v/>
      </c>
      <c r="E4593" s="55" t="str">
        <f>_xlfn.IFNA(VLOOKUP(C4593,'Számlafizető(k) adatai'!$C$4:$M$203,11,0),"")</f>
        <v/>
      </c>
      <c r="F4593" s="178"/>
      <c r="G4593" s="178"/>
      <c r="H4593" s="178"/>
      <c r="I4593" s="55" t="str">
        <f>IF(F4593="","",VLOOKUP(LEFT(F4593,5),'Technikai cellák'!B:C,2,0))</f>
        <v/>
      </c>
      <c r="J4593" s="55" t="str">
        <f>IF(F4593="","",VLOOKUP(I4593,'Technikai cellák'!$C$1:$D$12,2,0))</f>
        <v/>
      </c>
      <c r="K4593" s="179"/>
      <c r="L4593" s="67" t="str">
        <f t="shared" si="1386"/>
        <v/>
      </c>
      <c r="M4593" s="68">
        <f t="shared" si="1387"/>
        <v>0</v>
      </c>
      <c r="N4593" s="66">
        <f t="shared" si="1388"/>
        <v>0</v>
      </c>
      <c r="O4593" s="152"/>
      <c r="P4593" s="172">
        <f t="shared" si="1385"/>
        <v>0</v>
      </c>
      <c r="Q4593" s="69">
        <f t="shared" si="1389"/>
        <v>0</v>
      </c>
      <c r="R4593" s="62">
        <f t="shared" si="1390"/>
        <v>0</v>
      </c>
      <c r="S4593" s="153"/>
      <c r="T4593" s="118" t="str">
        <f t="shared" si="1391"/>
        <v/>
      </c>
      <c r="U4593" s="154"/>
      <c r="V4593" s="154"/>
      <c r="W4593" s="154"/>
      <c r="X4593" s="154"/>
      <c r="Y4593" s="154"/>
      <c r="Z4593" s="154"/>
      <c r="AA4593" s="154"/>
      <c r="AB4593" s="154"/>
      <c r="AC4593" s="154"/>
      <c r="AD4593" s="154"/>
      <c r="AE4593" s="154"/>
      <c r="AF4593" s="154"/>
      <c r="AG4593" s="63">
        <f t="shared" si="1392"/>
        <v>0</v>
      </c>
      <c r="AH4593" s="56">
        <f t="shared" si="1393"/>
        <v>0</v>
      </c>
      <c r="AI4593" s="56">
        <f t="shared" si="1394"/>
        <v>0</v>
      </c>
      <c r="AJ4593" s="56">
        <f t="shared" si="1395"/>
        <v>0</v>
      </c>
      <c r="AK4593" s="56">
        <f t="shared" si="1396"/>
        <v>0</v>
      </c>
      <c r="AL4593" s="56">
        <f t="shared" si="1397"/>
        <v>0</v>
      </c>
      <c r="AM4593" s="56">
        <f t="shared" si="1398"/>
        <v>0</v>
      </c>
      <c r="AN4593" s="56">
        <f t="shared" si="1399"/>
        <v>0</v>
      </c>
      <c r="AO4593" s="56">
        <f t="shared" si="1400"/>
        <v>0</v>
      </c>
      <c r="AP4593" s="56">
        <f t="shared" si="1401"/>
        <v>0</v>
      </c>
      <c r="AQ4593" s="56">
        <f t="shared" si="1402"/>
        <v>0</v>
      </c>
      <c r="AR4593" s="86">
        <f t="shared" si="1403"/>
        <v>0</v>
      </c>
    </row>
    <row r="4594" spans="1:44" x14ac:dyDescent="0.25">
      <c r="A4594" s="178"/>
      <c r="B4594" s="55" t="str">
        <f>_xlfn.IFNA(VLOOKUP(A4594,'Ajánlatkérő(k) adatai'!$B$4:$C$205,2,0),"")</f>
        <v/>
      </c>
      <c r="C4594" s="178"/>
      <c r="D4594" s="55" t="str">
        <f>_xlfn.IFNA(VLOOKUP(C4594,'Számlafizető(k) adatai'!$C$4:$D$203,2,0),"")</f>
        <v/>
      </c>
      <c r="E4594" s="55" t="str">
        <f>_xlfn.IFNA(VLOOKUP(C4594,'Számlafizető(k) adatai'!$C$4:$M$203,11,0),"")</f>
        <v/>
      </c>
      <c r="F4594" s="178"/>
      <c r="G4594" s="178"/>
      <c r="H4594" s="178"/>
      <c r="I4594" s="55" t="str">
        <f>IF(F4594="","",VLOOKUP(LEFT(F4594,5),'Technikai cellák'!B:C,2,0))</f>
        <v/>
      </c>
      <c r="J4594" s="55" t="str">
        <f>IF(F4594="","",VLOOKUP(I4594,'Technikai cellák'!$C$1:$D$12,2,0))</f>
        <v/>
      </c>
      <c r="K4594" s="179"/>
      <c r="L4594" s="67" t="str">
        <f t="shared" si="1386"/>
        <v/>
      </c>
      <c r="M4594" s="68">
        <f t="shared" si="1387"/>
        <v>0</v>
      </c>
      <c r="N4594" s="66">
        <f t="shared" si="1388"/>
        <v>0</v>
      </c>
      <c r="O4594" s="152"/>
      <c r="P4594" s="172">
        <f t="shared" si="1385"/>
        <v>0</v>
      </c>
      <c r="Q4594" s="69">
        <f t="shared" si="1389"/>
        <v>0</v>
      </c>
      <c r="R4594" s="62">
        <f t="shared" si="1390"/>
        <v>0</v>
      </c>
      <c r="S4594" s="153"/>
      <c r="T4594" s="118" t="str">
        <f t="shared" si="1391"/>
        <v/>
      </c>
      <c r="U4594" s="154"/>
      <c r="V4594" s="154"/>
      <c r="W4594" s="154"/>
      <c r="X4594" s="154"/>
      <c r="Y4594" s="154"/>
      <c r="Z4594" s="154"/>
      <c r="AA4594" s="154"/>
      <c r="AB4594" s="154"/>
      <c r="AC4594" s="154"/>
      <c r="AD4594" s="154"/>
      <c r="AE4594" s="154"/>
      <c r="AF4594" s="154"/>
      <c r="AG4594" s="63">
        <f t="shared" si="1392"/>
        <v>0</v>
      </c>
      <c r="AH4594" s="56">
        <f t="shared" si="1393"/>
        <v>0</v>
      </c>
      <c r="AI4594" s="56">
        <f t="shared" si="1394"/>
        <v>0</v>
      </c>
      <c r="AJ4594" s="56">
        <f t="shared" si="1395"/>
        <v>0</v>
      </c>
      <c r="AK4594" s="56">
        <f t="shared" si="1396"/>
        <v>0</v>
      </c>
      <c r="AL4594" s="56">
        <f t="shared" si="1397"/>
        <v>0</v>
      </c>
      <c r="AM4594" s="56">
        <f t="shared" si="1398"/>
        <v>0</v>
      </c>
      <c r="AN4594" s="56">
        <f t="shared" si="1399"/>
        <v>0</v>
      </c>
      <c r="AO4594" s="56">
        <f t="shared" si="1400"/>
        <v>0</v>
      </c>
      <c r="AP4594" s="56">
        <f t="shared" si="1401"/>
        <v>0</v>
      </c>
      <c r="AQ4594" s="56">
        <f t="shared" si="1402"/>
        <v>0</v>
      </c>
      <c r="AR4594" s="86">
        <f t="shared" si="1403"/>
        <v>0</v>
      </c>
    </row>
    <row r="4595" spans="1:44" x14ac:dyDescent="0.25">
      <c r="A4595" s="178"/>
      <c r="B4595" s="55" t="str">
        <f>_xlfn.IFNA(VLOOKUP(A4595,'Ajánlatkérő(k) adatai'!$B$4:$C$205,2,0),"")</f>
        <v/>
      </c>
      <c r="C4595" s="178"/>
      <c r="D4595" s="55" t="str">
        <f>_xlfn.IFNA(VLOOKUP(C4595,'Számlafizető(k) adatai'!$C$4:$D$203,2,0),"")</f>
        <v/>
      </c>
      <c r="E4595" s="55" t="str">
        <f>_xlfn.IFNA(VLOOKUP(C4595,'Számlafizető(k) adatai'!$C$4:$M$203,11,0),"")</f>
        <v/>
      </c>
      <c r="F4595" s="178"/>
      <c r="G4595" s="178"/>
      <c r="H4595" s="178"/>
      <c r="I4595" s="55" t="str">
        <f>IF(F4595="","",VLOOKUP(LEFT(F4595,5),'Technikai cellák'!B:C,2,0))</f>
        <v/>
      </c>
      <c r="J4595" s="55" t="str">
        <f>IF(F4595="","",VLOOKUP(I4595,'Technikai cellák'!$C$1:$D$12,2,0))</f>
        <v/>
      </c>
      <c r="K4595" s="179"/>
      <c r="L4595" s="67" t="str">
        <f t="shared" si="1386"/>
        <v/>
      </c>
      <c r="M4595" s="68">
        <f t="shared" si="1387"/>
        <v>0</v>
      </c>
      <c r="N4595" s="66">
        <f t="shared" si="1388"/>
        <v>0</v>
      </c>
      <c r="O4595" s="152"/>
      <c r="P4595" s="172">
        <f t="shared" si="1385"/>
        <v>0</v>
      </c>
      <c r="Q4595" s="69">
        <f t="shared" si="1389"/>
        <v>0</v>
      </c>
      <c r="R4595" s="62">
        <f t="shared" si="1390"/>
        <v>0</v>
      </c>
      <c r="S4595" s="153"/>
      <c r="T4595" s="118" t="str">
        <f t="shared" si="1391"/>
        <v/>
      </c>
      <c r="U4595" s="154"/>
      <c r="V4595" s="154"/>
      <c r="W4595" s="154"/>
      <c r="X4595" s="154"/>
      <c r="Y4595" s="154"/>
      <c r="Z4595" s="154"/>
      <c r="AA4595" s="154"/>
      <c r="AB4595" s="154"/>
      <c r="AC4595" s="154"/>
      <c r="AD4595" s="154"/>
      <c r="AE4595" s="154"/>
      <c r="AF4595" s="154"/>
      <c r="AG4595" s="63">
        <f t="shared" si="1392"/>
        <v>0</v>
      </c>
      <c r="AH4595" s="56">
        <f t="shared" si="1393"/>
        <v>0</v>
      </c>
      <c r="AI4595" s="56">
        <f t="shared" si="1394"/>
        <v>0</v>
      </c>
      <c r="AJ4595" s="56">
        <f t="shared" si="1395"/>
        <v>0</v>
      </c>
      <c r="AK4595" s="56">
        <f t="shared" si="1396"/>
        <v>0</v>
      </c>
      <c r="AL4595" s="56">
        <f t="shared" si="1397"/>
        <v>0</v>
      </c>
      <c r="AM4595" s="56">
        <f t="shared" si="1398"/>
        <v>0</v>
      </c>
      <c r="AN4595" s="56">
        <f t="shared" si="1399"/>
        <v>0</v>
      </c>
      <c r="AO4595" s="56">
        <f t="shared" si="1400"/>
        <v>0</v>
      </c>
      <c r="AP4595" s="56">
        <f t="shared" si="1401"/>
        <v>0</v>
      </c>
      <c r="AQ4595" s="56">
        <f t="shared" si="1402"/>
        <v>0</v>
      </c>
      <c r="AR4595" s="86">
        <f t="shared" si="1403"/>
        <v>0</v>
      </c>
    </row>
    <row r="4596" spans="1:44" x14ac:dyDescent="0.25">
      <c r="A4596" s="178"/>
      <c r="B4596" s="55" t="str">
        <f>_xlfn.IFNA(VLOOKUP(A4596,'Ajánlatkérő(k) adatai'!$B$4:$C$205,2,0),"")</f>
        <v/>
      </c>
      <c r="C4596" s="178"/>
      <c r="D4596" s="55" t="str">
        <f>_xlfn.IFNA(VLOOKUP(C4596,'Számlafizető(k) adatai'!$C$4:$D$203,2,0),"")</f>
        <v/>
      </c>
      <c r="E4596" s="55" t="str">
        <f>_xlfn.IFNA(VLOOKUP(C4596,'Számlafizető(k) adatai'!$C$4:$M$203,11,0),"")</f>
        <v/>
      </c>
      <c r="F4596" s="178"/>
      <c r="G4596" s="178"/>
      <c r="H4596" s="178"/>
      <c r="I4596" s="55" t="str">
        <f>IF(F4596="","",VLOOKUP(LEFT(F4596,5),'Technikai cellák'!B:C,2,0))</f>
        <v/>
      </c>
      <c r="J4596" s="55" t="str">
        <f>IF(F4596="","",VLOOKUP(I4596,'Technikai cellák'!$C$1:$D$12,2,0))</f>
        <v/>
      </c>
      <c r="K4596" s="179"/>
      <c r="L4596" s="67" t="str">
        <f t="shared" si="1386"/>
        <v/>
      </c>
      <c r="M4596" s="68">
        <f t="shared" si="1387"/>
        <v>0</v>
      </c>
      <c r="N4596" s="66">
        <f t="shared" si="1388"/>
        <v>0</v>
      </c>
      <c r="O4596" s="152"/>
      <c r="P4596" s="172">
        <f t="shared" si="1385"/>
        <v>0</v>
      </c>
      <c r="Q4596" s="69">
        <f t="shared" si="1389"/>
        <v>0</v>
      </c>
      <c r="R4596" s="62">
        <f t="shared" si="1390"/>
        <v>0</v>
      </c>
      <c r="S4596" s="153"/>
      <c r="T4596" s="118" t="str">
        <f t="shared" si="1391"/>
        <v/>
      </c>
      <c r="U4596" s="154"/>
      <c r="V4596" s="154"/>
      <c r="W4596" s="154"/>
      <c r="X4596" s="154"/>
      <c r="Y4596" s="154"/>
      <c r="Z4596" s="154"/>
      <c r="AA4596" s="154"/>
      <c r="AB4596" s="154"/>
      <c r="AC4596" s="154"/>
      <c r="AD4596" s="154"/>
      <c r="AE4596" s="154"/>
      <c r="AF4596" s="154"/>
      <c r="AG4596" s="63">
        <f t="shared" si="1392"/>
        <v>0</v>
      </c>
      <c r="AH4596" s="56">
        <f t="shared" si="1393"/>
        <v>0</v>
      </c>
      <c r="AI4596" s="56">
        <f t="shared" si="1394"/>
        <v>0</v>
      </c>
      <c r="AJ4596" s="56">
        <f t="shared" si="1395"/>
        <v>0</v>
      </c>
      <c r="AK4596" s="56">
        <f t="shared" si="1396"/>
        <v>0</v>
      </c>
      <c r="AL4596" s="56">
        <f t="shared" si="1397"/>
        <v>0</v>
      </c>
      <c r="AM4596" s="56">
        <f t="shared" si="1398"/>
        <v>0</v>
      </c>
      <c r="AN4596" s="56">
        <f t="shared" si="1399"/>
        <v>0</v>
      </c>
      <c r="AO4596" s="56">
        <f t="shared" si="1400"/>
        <v>0</v>
      </c>
      <c r="AP4596" s="56">
        <f t="shared" si="1401"/>
        <v>0</v>
      </c>
      <c r="AQ4596" s="56">
        <f t="shared" si="1402"/>
        <v>0</v>
      </c>
      <c r="AR4596" s="86">
        <f t="shared" si="1403"/>
        <v>0</v>
      </c>
    </row>
    <row r="4597" spans="1:44" x14ac:dyDescent="0.25">
      <c r="A4597" s="178"/>
      <c r="B4597" s="55" t="str">
        <f>_xlfn.IFNA(VLOOKUP(A4597,'Ajánlatkérő(k) adatai'!$B$4:$C$205,2,0),"")</f>
        <v/>
      </c>
      <c r="C4597" s="178"/>
      <c r="D4597" s="55" t="str">
        <f>_xlfn.IFNA(VLOOKUP(C4597,'Számlafizető(k) adatai'!$C$4:$D$203,2,0),"")</f>
        <v/>
      </c>
      <c r="E4597" s="55" t="str">
        <f>_xlfn.IFNA(VLOOKUP(C4597,'Számlafizető(k) adatai'!$C$4:$M$203,11,0),"")</f>
        <v/>
      </c>
      <c r="F4597" s="178"/>
      <c r="G4597" s="178"/>
      <c r="H4597" s="178"/>
      <c r="I4597" s="55" t="str">
        <f>IF(F4597="","",VLOOKUP(LEFT(F4597,5),'Technikai cellák'!B:C,2,0))</f>
        <v/>
      </c>
      <c r="J4597" s="55" t="str">
        <f>IF(F4597="","",VLOOKUP(I4597,'Technikai cellák'!$C$1:$D$12,2,0))</f>
        <v/>
      </c>
      <c r="K4597" s="179"/>
      <c r="L4597" s="67" t="str">
        <f t="shared" si="1386"/>
        <v/>
      </c>
      <c r="M4597" s="68">
        <f t="shared" si="1387"/>
        <v>0</v>
      </c>
      <c r="N4597" s="66">
        <f t="shared" si="1388"/>
        <v>0</v>
      </c>
      <c r="O4597" s="152"/>
      <c r="P4597" s="172">
        <f t="shared" si="1385"/>
        <v>0</v>
      </c>
      <c r="Q4597" s="69">
        <f t="shared" si="1389"/>
        <v>0</v>
      </c>
      <c r="R4597" s="62">
        <f t="shared" si="1390"/>
        <v>0</v>
      </c>
      <c r="S4597" s="153"/>
      <c r="T4597" s="118" t="str">
        <f t="shared" si="1391"/>
        <v/>
      </c>
      <c r="U4597" s="154"/>
      <c r="V4597" s="154"/>
      <c r="W4597" s="154"/>
      <c r="X4597" s="154"/>
      <c r="Y4597" s="154"/>
      <c r="Z4597" s="154"/>
      <c r="AA4597" s="154"/>
      <c r="AB4597" s="154"/>
      <c r="AC4597" s="154"/>
      <c r="AD4597" s="154"/>
      <c r="AE4597" s="154"/>
      <c r="AF4597" s="154"/>
      <c r="AG4597" s="63">
        <f t="shared" si="1392"/>
        <v>0</v>
      </c>
      <c r="AH4597" s="56">
        <f t="shared" si="1393"/>
        <v>0</v>
      </c>
      <c r="AI4597" s="56">
        <f t="shared" si="1394"/>
        <v>0</v>
      </c>
      <c r="AJ4597" s="56">
        <f t="shared" si="1395"/>
        <v>0</v>
      </c>
      <c r="AK4597" s="56">
        <f t="shared" si="1396"/>
        <v>0</v>
      </c>
      <c r="AL4597" s="56">
        <f t="shared" si="1397"/>
        <v>0</v>
      </c>
      <c r="AM4597" s="56">
        <f t="shared" si="1398"/>
        <v>0</v>
      </c>
      <c r="AN4597" s="56">
        <f t="shared" si="1399"/>
        <v>0</v>
      </c>
      <c r="AO4597" s="56">
        <f t="shared" si="1400"/>
        <v>0</v>
      </c>
      <c r="AP4597" s="56">
        <f t="shared" si="1401"/>
        <v>0</v>
      </c>
      <c r="AQ4597" s="56">
        <f t="shared" si="1402"/>
        <v>0</v>
      </c>
      <c r="AR4597" s="86">
        <f t="shared" si="1403"/>
        <v>0</v>
      </c>
    </row>
    <row r="4598" spans="1:44" x14ac:dyDescent="0.25">
      <c r="A4598" s="178"/>
      <c r="B4598" s="55" t="str">
        <f>_xlfn.IFNA(VLOOKUP(A4598,'Ajánlatkérő(k) adatai'!$B$4:$C$205,2,0),"")</f>
        <v/>
      </c>
      <c r="C4598" s="178"/>
      <c r="D4598" s="55" t="str">
        <f>_xlfn.IFNA(VLOOKUP(C4598,'Számlafizető(k) adatai'!$C$4:$D$203,2,0),"")</f>
        <v/>
      </c>
      <c r="E4598" s="55" t="str">
        <f>_xlfn.IFNA(VLOOKUP(C4598,'Számlafizető(k) adatai'!$C$4:$M$203,11,0),"")</f>
        <v/>
      </c>
      <c r="F4598" s="178"/>
      <c r="G4598" s="178"/>
      <c r="H4598" s="178"/>
      <c r="I4598" s="55" t="str">
        <f>IF(F4598="","",VLOOKUP(LEFT(F4598,5),'Technikai cellák'!B:C,2,0))</f>
        <v/>
      </c>
      <c r="J4598" s="55" t="str">
        <f>IF(F4598="","",VLOOKUP(I4598,'Technikai cellák'!$C$1:$D$12,2,0))</f>
        <v/>
      </c>
      <c r="K4598" s="179"/>
      <c r="L4598" s="67" t="str">
        <f t="shared" si="1386"/>
        <v/>
      </c>
      <c r="M4598" s="68">
        <f t="shared" si="1387"/>
        <v>0</v>
      </c>
      <c r="N4598" s="66">
        <f t="shared" si="1388"/>
        <v>0</v>
      </c>
      <c r="O4598" s="152"/>
      <c r="P4598" s="172">
        <f t="shared" si="1385"/>
        <v>0</v>
      </c>
      <c r="Q4598" s="69">
        <f t="shared" si="1389"/>
        <v>0</v>
      </c>
      <c r="R4598" s="62">
        <f t="shared" si="1390"/>
        <v>0</v>
      </c>
      <c r="S4598" s="153"/>
      <c r="T4598" s="118" t="str">
        <f t="shared" si="1391"/>
        <v/>
      </c>
      <c r="U4598" s="154"/>
      <c r="V4598" s="154"/>
      <c r="W4598" s="154"/>
      <c r="X4598" s="154"/>
      <c r="Y4598" s="154"/>
      <c r="Z4598" s="154"/>
      <c r="AA4598" s="154"/>
      <c r="AB4598" s="154"/>
      <c r="AC4598" s="154"/>
      <c r="AD4598" s="154"/>
      <c r="AE4598" s="154"/>
      <c r="AF4598" s="154"/>
      <c r="AG4598" s="63">
        <f t="shared" si="1392"/>
        <v>0</v>
      </c>
      <c r="AH4598" s="56">
        <f t="shared" si="1393"/>
        <v>0</v>
      </c>
      <c r="AI4598" s="56">
        <f t="shared" si="1394"/>
        <v>0</v>
      </c>
      <c r="AJ4598" s="56">
        <f t="shared" si="1395"/>
        <v>0</v>
      </c>
      <c r="AK4598" s="56">
        <f t="shared" si="1396"/>
        <v>0</v>
      </c>
      <c r="AL4598" s="56">
        <f t="shared" si="1397"/>
        <v>0</v>
      </c>
      <c r="AM4598" s="56">
        <f t="shared" si="1398"/>
        <v>0</v>
      </c>
      <c r="AN4598" s="56">
        <f t="shared" si="1399"/>
        <v>0</v>
      </c>
      <c r="AO4598" s="56">
        <f t="shared" si="1400"/>
        <v>0</v>
      </c>
      <c r="AP4598" s="56">
        <f t="shared" si="1401"/>
        <v>0</v>
      </c>
      <c r="AQ4598" s="56">
        <f t="shared" si="1402"/>
        <v>0</v>
      </c>
      <c r="AR4598" s="86">
        <f t="shared" si="1403"/>
        <v>0</v>
      </c>
    </row>
    <row r="4599" spans="1:44" x14ac:dyDescent="0.25">
      <c r="A4599" s="178"/>
      <c r="B4599" s="55" t="str">
        <f>_xlfn.IFNA(VLOOKUP(A4599,'Ajánlatkérő(k) adatai'!$B$4:$C$205,2,0),"")</f>
        <v/>
      </c>
      <c r="C4599" s="178"/>
      <c r="D4599" s="55" t="str">
        <f>_xlfn.IFNA(VLOOKUP(C4599,'Számlafizető(k) adatai'!$C$4:$D$203,2,0),"")</f>
        <v/>
      </c>
      <c r="E4599" s="55" t="str">
        <f>_xlfn.IFNA(VLOOKUP(C4599,'Számlafizető(k) adatai'!$C$4:$M$203,11,0),"")</f>
        <v/>
      </c>
      <c r="F4599" s="178"/>
      <c r="G4599" s="178"/>
      <c r="H4599" s="178"/>
      <c r="I4599" s="55" t="str">
        <f>IF(F4599="","",VLOOKUP(LEFT(F4599,5),'Technikai cellák'!B:C,2,0))</f>
        <v/>
      </c>
      <c r="J4599" s="55" t="str">
        <f>IF(F4599="","",VLOOKUP(I4599,'Technikai cellák'!$C$1:$D$12,2,0))</f>
        <v/>
      </c>
      <c r="K4599" s="179"/>
      <c r="L4599" s="67" t="str">
        <f t="shared" si="1386"/>
        <v/>
      </c>
      <c r="M4599" s="68">
        <f t="shared" si="1387"/>
        <v>0</v>
      </c>
      <c r="N4599" s="66">
        <f t="shared" si="1388"/>
        <v>0</v>
      </c>
      <c r="O4599" s="152"/>
      <c r="P4599" s="172">
        <f t="shared" si="1385"/>
        <v>0</v>
      </c>
      <c r="Q4599" s="69">
        <f t="shared" si="1389"/>
        <v>0</v>
      </c>
      <c r="R4599" s="62">
        <f t="shared" si="1390"/>
        <v>0</v>
      </c>
      <c r="S4599" s="153"/>
      <c r="T4599" s="118" t="str">
        <f t="shared" si="1391"/>
        <v/>
      </c>
      <c r="U4599" s="154"/>
      <c r="V4599" s="154"/>
      <c r="W4599" s="154"/>
      <c r="X4599" s="154"/>
      <c r="Y4599" s="154"/>
      <c r="Z4599" s="154"/>
      <c r="AA4599" s="154"/>
      <c r="AB4599" s="154"/>
      <c r="AC4599" s="154"/>
      <c r="AD4599" s="154"/>
      <c r="AE4599" s="154"/>
      <c r="AF4599" s="154"/>
      <c r="AG4599" s="63">
        <f t="shared" si="1392"/>
        <v>0</v>
      </c>
      <c r="AH4599" s="56">
        <f t="shared" si="1393"/>
        <v>0</v>
      </c>
      <c r="AI4599" s="56">
        <f t="shared" si="1394"/>
        <v>0</v>
      </c>
      <c r="AJ4599" s="56">
        <f t="shared" si="1395"/>
        <v>0</v>
      </c>
      <c r="AK4599" s="56">
        <f t="shared" si="1396"/>
        <v>0</v>
      </c>
      <c r="AL4599" s="56">
        <f t="shared" si="1397"/>
        <v>0</v>
      </c>
      <c r="AM4599" s="56">
        <f t="shared" si="1398"/>
        <v>0</v>
      </c>
      <c r="AN4599" s="56">
        <f t="shared" si="1399"/>
        <v>0</v>
      </c>
      <c r="AO4599" s="56">
        <f t="shared" si="1400"/>
        <v>0</v>
      </c>
      <c r="AP4599" s="56">
        <f t="shared" si="1401"/>
        <v>0</v>
      </c>
      <c r="AQ4599" s="56">
        <f t="shared" si="1402"/>
        <v>0</v>
      </c>
      <c r="AR4599" s="86">
        <f t="shared" si="1403"/>
        <v>0</v>
      </c>
    </row>
    <row r="4600" spans="1:44" x14ac:dyDescent="0.25">
      <c r="A4600" s="178"/>
      <c r="B4600" s="55" t="str">
        <f>_xlfn.IFNA(VLOOKUP(A4600,'Ajánlatkérő(k) adatai'!$B$4:$C$205,2,0),"")</f>
        <v/>
      </c>
      <c r="C4600" s="178"/>
      <c r="D4600" s="55" t="str">
        <f>_xlfn.IFNA(VLOOKUP(C4600,'Számlafizető(k) adatai'!$C$4:$D$203,2,0),"")</f>
        <v/>
      </c>
      <c r="E4600" s="55" t="str">
        <f>_xlfn.IFNA(VLOOKUP(C4600,'Számlafizető(k) adatai'!$C$4:$M$203,11,0),"")</f>
        <v/>
      </c>
      <c r="F4600" s="178"/>
      <c r="G4600" s="178"/>
      <c r="H4600" s="178"/>
      <c r="I4600" s="55" t="str">
        <f>IF(F4600="","",VLOOKUP(LEFT(F4600,5),'Technikai cellák'!B:C,2,0))</f>
        <v/>
      </c>
      <c r="J4600" s="55" t="str">
        <f>IF(F4600="","",VLOOKUP(I4600,'Technikai cellák'!$C$1:$D$12,2,0))</f>
        <v/>
      </c>
      <c r="K4600" s="179"/>
      <c r="L4600" s="67" t="str">
        <f t="shared" si="1386"/>
        <v/>
      </c>
      <c r="M4600" s="68">
        <f t="shared" si="1387"/>
        <v>0</v>
      </c>
      <c r="N4600" s="66">
        <f t="shared" si="1388"/>
        <v>0</v>
      </c>
      <c r="O4600" s="152"/>
      <c r="P4600" s="172">
        <f t="shared" si="1385"/>
        <v>0</v>
      </c>
      <c r="Q4600" s="69">
        <f t="shared" si="1389"/>
        <v>0</v>
      </c>
      <c r="R4600" s="62">
        <f t="shared" si="1390"/>
        <v>0</v>
      </c>
      <c r="S4600" s="153"/>
      <c r="T4600" s="118" t="str">
        <f t="shared" si="1391"/>
        <v/>
      </c>
      <c r="U4600" s="154"/>
      <c r="V4600" s="154"/>
      <c r="W4600" s="154"/>
      <c r="X4600" s="154"/>
      <c r="Y4600" s="154"/>
      <c r="Z4600" s="154"/>
      <c r="AA4600" s="154"/>
      <c r="AB4600" s="154"/>
      <c r="AC4600" s="154"/>
      <c r="AD4600" s="154"/>
      <c r="AE4600" s="154"/>
      <c r="AF4600" s="154"/>
      <c r="AG4600" s="63">
        <f t="shared" si="1392"/>
        <v>0</v>
      </c>
      <c r="AH4600" s="56">
        <f t="shared" si="1393"/>
        <v>0</v>
      </c>
      <c r="AI4600" s="56">
        <f t="shared" si="1394"/>
        <v>0</v>
      </c>
      <c r="AJ4600" s="56">
        <f t="shared" si="1395"/>
        <v>0</v>
      </c>
      <c r="AK4600" s="56">
        <f t="shared" si="1396"/>
        <v>0</v>
      </c>
      <c r="AL4600" s="56">
        <f t="shared" si="1397"/>
        <v>0</v>
      </c>
      <c r="AM4600" s="56">
        <f t="shared" si="1398"/>
        <v>0</v>
      </c>
      <c r="AN4600" s="56">
        <f t="shared" si="1399"/>
        <v>0</v>
      </c>
      <c r="AO4600" s="56">
        <f t="shared" si="1400"/>
        <v>0</v>
      </c>
      <c r="AP4600" s="56">
        <f t="shared" si="1401"/>
        <v>0</v>
      </c>
      <c r="AQ4600" s="56">
        <f t="shared" si="1402"/>
        <v>0</v>
      </c>
      <c r="AR4600" s="86">
        <f t="shared" si="1403"/>
        <v>0</v>
      </c>
    </row>
    <row r="4601" spans="1:44" x14ac:dyDescent="0.25">
      <c r="A4601" s="178"/>
      <c r="B4601" s="55" t="str">
        <f>_xlfn.IFNA(VLOOKUP(A4601,'Ajánlatkérő(k) adatai'!$B$4:$C$205,2,0),"")</f>
        <v/>
      </c>
      <c r="C4601" s="178"/>
      <c r="D4601" s="55" t="str">
        <f>_xlfn.IFNA(VLOOKUP(C4601,'Számlafizető(k) adatai'!$C$4:$D$203,2,0),"")</f>
        <v/>
      </c>
      <c r="E4601" s="55" t="str">
        <f>_xlfn.IFNA(VLOOKUP(C4601,'Számlafizető(k) adatai'!$C$4:$M$203,11,0),"")</f>
        <v/>
      </c>
      <c r="F4601" s="178"/>
      <c r="G4601" s="178"/>
      <c r="H4601" s="178"/>
      <c r="I4601" s="55" t="str">
        <f>IF(F4601="","",VLOOKUP(LEFT(F4601,5),'Technikai cellák'!B:C,2,0))</f>
        <v/>
      </c>
      <c r="J4601" s="55" t="str">
        <f>IF(F4601="","",VLOOKUP(I4601,'Technikai cellák'!$C$1:$D$12,2,0))</f>
        <v/>
      </c>
      <c r="K4601" s="179"/>
      <c r="L4601" s="67" t="str">
        <f t="shared" si="1386"/>
        <v/>
      </c>
      <c r="M4601" s="68">
        <f t="shared" si="1387"/>
        <v>0</v>
      </c>
      <c r="N4601" s="66">
        <f t="shared" si="1388"/>
        <v>0</v>
      </c>
      <c r="O4601" s="152"/>
      <c r="P4601" s="172">
        <f t="shared" si="1385"/>
        <v>0</v>
      </c>
      <c r="Q4601" s="69">
        <f t="shared" si="1389"/>
        <v>0</v>
      </c>
      <c r="R4601" s="62">
        <f t="shared" si="1390"/>
        <v>0</v>
      </c>
      <c r="S4601" s="153"/>
      <c r="T4601" s="118" t="str">
        <f t="shared" si="1391"/>
        <v/>
      </c>
      <c r="U4601" s="154"/>
      <c r="V4601" s="154"/>
      <c r="W4601" s="154"/>
      <c r="X4601" s="154"/>
      <c r="Y4601" s="154"/>
      <c r="Z4601" s="154"/>
      <c r="AA4601" s="154"/>
      <c r="AB4601" s="154"/>
      <c r="AC4601" s="154"/>
      <c r="AD4601" s="154"/>
      <c r="AE4601" s="154"/>
      <c r="AF4601" s="154"/>
      <c r="AG4601" s="63">
        <f t="shared" si="1392"/>
        <v>0</v>
      </c>
      <c r="AH4601" s="56">
        <f t="shared" si="1393"/>
        <v>0</v>
      </c>
      <c r="AI4601" s="56">
        <f t="shared" si="1394"/>
        <v>0</v>
      </c>
      <c r="AJ4601" s="56">
        <f t="shared" si="1395"/>
        <v>0</v>
      </c>
      <c r="AK4601" s="56">
        <f t="shared" si="1396"/>
        <v>0</v>
      </c>
      <c r="AL4601" s="56">
        <f t="shared" si="1397"/>
        <v>0</v>
      </c>
      <c r="AM4601" s="56">
        <f t="shared" si="1398"/>
        <v>0</v>
      </c>
      <c r="AN4601" s="56">
        <f t="shared" si="1399"/>
        <v>0</v>
      </c>
      <c r="AO4601" s="56">
        <f t="shared" si="1400"/>
        <v>0</v>
      </c>
      <c r="AP4601" s="56">
        <f t="shared" si="1401"/>
        <v>0</v>
      </c>
      <c r="AQ4601" s="56">
        <f t="shared" si="1402"/>
        <v>0</v>
      </c>
      <c r="AR4601" s="86">
        <f t="shared" si="1403"/>
        <v>0</v>
      </c>
    </row>
    <row r="4602" spans="1:44" x14ac:dyDescent="0.25">
      <c r="A4602" s="178"/>
      <c r="B4602" s="55" t="str">
        <f>_xlfn.IFNA(VLOOKUP(A4602,'Ajánlatkérő(k) adatai'!$B$4:$C$205,2,0),"")</f>
        <v/>
      </c>
      <c r="C4602" s="178"/>
      <c r="D4602" s="55" t="str">
        <f>_xlfn.IFNA(VLOOKUP(C4602,'Számlafizető(k) adatai'!$C$4:$D$203,2,0),"")</f>
        <v/>
      </c>
      <c r="E4602" s="55" t="str">
        <f>_xlfn.IFNA(VLOOKUP(C4602,'Számlafizető(k) adatai'!$C$4:$M$203,11,0),"")</f>
        <v/>
      </c>
      <c r="F4602" s="178"/>
      <c r="G4602" s="178"/>
      <c r="H4602" s="178"/>
      <c r="I4602" s="55" t="str">
        <f>IF(F4602="","",VLOOKUP(LEFT(F4602,5),'Technikai cellák'!B:C,2,0))</f>
        <v/>
      </c>
      <c r="J4602" s="55" t="str">
        <f>IF(F4602="","",VLOOKUP(I4602,'Technikai cellák'!$C$1:$D$12,2,0))</f>
        <v/>
      </c>
      <c r="K4602" s="179"/>
      <c r="L4602" s="67" t="str">
        <f t="shared" si="1386"/>
        <v/>
      </c>
      <c r="M4602" s="68">
        <f t="shared" si="1387"/>
        <v>0</v>
      </c>
      <c r="N4602" s="66">
        <f t="shared" si="1388"/>
        <v>0</v>
      </c>
      <c r="O4602" s="152"/>
      <c r="P4602" s="172">
        <f t="shared" si="1385"/>
        <v>0</v>
      </c>
      <c r="Q4602" s="69">
        <f t="shared" si="1389"/>
        <v>0</v>
      </c>
      <c r="R4602" s="62">
        <f t="shared" si="1390"/>
        <v>0</v>
      </c>
      <c r="S4602" s="153"/>
      <c r="T4602" s="118" t="str">
        <f t="shared" si="1391"/>
        <v/>
      </c>
      <c r="U4602" s="154"/>
      <c r="V4602" s="154"/>
      <c r="W4602" s="154"/>
      <c r="X4602" s="154"/>
      <c r="Y4602" s="154"/>
      <c r="Z4602" s="154"/>
      <c r="AA4602" s="154"/>
      <c r="AB4602" s="154"/>
      <c r="AC4602" s="154"/>
      <c r="AD4602" s="154"/>
      <c r="AE4602" s="154"/>
      <c r="AF4602" s="154"/>
      <c r="AG4602" s="63">
        <f t="shared" si="1392"/>
        <v>0</v>
      </c>
      <c r="AH4602" s="56">
        <f t="shared" si="1393"/>
        <v>0</v>
      </c>
      <c r="AI4602" s="56">
        <f t="shared" si="1394"/>
        <v>0</v>
      </c>
      <c r="AJ4602" s="56">
        <f t="shared" si="1395"/>
        <v>0</v>
      </c>
      <c r="AK4602" s="56">
        <f t="shared" si="1396"/>
        <v>0</v>
      </c>
      <c r="AL4602" s="56">
        <f t="shared" si="1397"/>
        <v>0</v>
      </c>
      <c r="AM4602" s="56">
        <f t="shared" si="1398"/>
        <v>0</v>
      </c>
      <c r="AN4602" s="56">
        <f t="shared" si="1399"/>
        <v>0</v>
      </c>
      <c r="AO4602" s="56">
        <f t="shared" si="1400"/>
        <v>0</v>
      </c>
      <c r="AP4602" s="56">
        <f t="shared" si="1401"/>
        <v>0</v>
      </c>
      <c r="AQ4602" s="56">
        <f t="shared" si="1402"/>
        <v>0</v>
      </c>
      <c r="AR4602" s="86">
        <f t="shared" si="1403"/>
        <v>0</v>
      </c>
    </row>
    <row r="4603" spans="1:44" x14ac:dyDescent="0.25">
      <c r="A4603" s="178"/>
      <c r="B4603" s="55" t="str">
        <f>_xlfn.IFNA(VLOOKUP(A4603,'Ajánlatkérő(k) adatai'!$B$4:$C$205,2,0),"")</f>
        <v/>
      </c>
      <c r="C4603" s="178"/>
      <c r="D4603" s="55" t="str">
        <f>_xlfn.IFNA(VLOOKUP(C4603,'Számlafizető(k) adatai'!$C$4:$D$203,2,0),"")</f>
        <v/>
      </c>
      <c r="E4603" s="55" t="str">
        <f>_xlfn.IFNA(VLOOKUP(C4603,'Számlafizető(k) adatai'!$C$4:$M$203,11,0),"")</f>
        <v/>
      </c>
      <c r="F4603" s="178"/>
      <c r="G4603" s="178"/>
      <c r="H4603" s="178"/>
      <c r="I4603" s="55" t="str">
        <f>IF(F4603="","",VLOOKUP(LEFT(F4603,5),'Technikai cellák'!B:C,2,0))</f>
        <v/>
      </c>
      <c r="J4603" s="55" t="str">
        <f>IF(F4603="","",VLOOKUP(I4603,'Technikai cellák'!$C$1:$D$12,2,0))</f>
        <v/>
      </c>
      <c r="K4603" s="179"/>
      <c r="L4603" s="67" t="str">
        <f t="shared" si="1386"/>
        <v/>
      </c>
      <c r="M4603" s="68">
        <f t="shared" si="1387"/>
        <v>0</v>
      </c>
      <c r="N4603" s="66">
        <f t="shared" si="1388"/>
        <v>0</v>
      </c>
      <c r="O4603" s="152"/>
      <c r="P4603" s="172">
        <f t="shared" si="1385"/>
        <v>0</v>
      </c>
      <c r="Q4603" s="69">
        <f t="shared" si="1389"/>
        <v>0</v>
      </c>
      <c r="R4603" s="62">
        <f t="shared" si="1390"/>
        <v>0</v>
      </c>
      <c r="S4603" s="153"/>
      <c r="T4603" s="118" t="str">
        <f t="shared" si="1391"/>
        <v/>
      </c>
      <c r="U4603" s="154"/>
      <c r="V4603" s="154"/>
      <c r="W4603" s="154"/>
      <c r="X4603" s="154"/>
      <c r="Y4603" s="154"/>
      <c r="Z4603" s="154"/>
      <c r="AA4603" s="154"/>
      <c r="AB4603" s="154"/>
      <c r="AC4603" s="154"/>
      <c r="AD4603" s="154"/>
      <c r="AE4603" s="154"/>
      <c r="AF4603" s="154"/>
      <c r="AG4603" s="63">
        <f t="shared" si="1392"/>
        <v>0</v>
      </c>
      <c r="AH4603" s="56">
        <f t="shared" si="1393"/>
        <v>0</v>
      </c>
      <c r="AI4603" s="56">
        <f t="shared" si="1394"/>
        <v>0</v>
      </c>
      <c r="AJ4603" s="56">
        <f t="shared" si="1395"/>
        <v>0</v>
      </c>
      <c r="AK4603" s="56">
        <f t="shared" si="1396"/>
        <v>0</v>
      </c>
      <c r="AL4603" s="56">
        <f t="shared" si="1397"/>
        <v>0</v>
      </c>
      <c r="AM4603" s="56">
        <f t="shared" si="1398"/>
        <v>0</v>
      </c>
      <c r="AN4603" s="56">
        <f t="shared" si="1399"/>
        <v>0</v>
      </c>
      <c r="AO4603" s="56">
        <f t="shared" si="1400"/>
        <v>0</v>
      </c>
      <c r="AP4603" s="56">
        <f t="shared" si="1401"/>
        <v>0</v>
      </c>
      <c r="AQ4603" s="56">
        <f t="shared" si="1402"/>
        <v>0</v>
      </c>
      <c r="AR4603" s="86">
        <f t="shared" si="1403"/>
        <v>0</v>
      </c>
    </row>
    <row r="4604" spans="1:44" x14ac:dyDescent="0.25">
      <c r="A4604" s="178"/>
      <c r="B4604" s="55" t="str">
        <f>_xlfn.IFNA(VLOOKUP(A4604,'Ajánlatkérő(k) adatai'!$B$4:$C$205,2,0),"")</f>
        <v/>
      </c>
      <c r="C4604" s="178"/>
      <c r="D4604" s="55" t="str">
        <f>_xlfn.IFNA(VLOOKUP(C4604,'Számlafizető(k) adatai'!$C$4:$D$203,2,0),"")</f>
        <v/>
      </c>
      <c r="E4604" s="55" t="str">
        <f>_xlfn.IFNA(VLOOKUP(C4604,'Számlafizető(k) adatai'!$C$4:$M$203,11,0),"")</f>
        <v/>
      </c>
      <c r="F4604" s="178"/>
      <c r="G4604" s="178"/>
      <c r="H4604" s="178"/>
      <c r="I4604" s="55" t="str">
        <f>IF(F4604="","",VLOOKUP(LEFT(F4604,5),'Technikai cellák'!B:C,2,0))</f>
        <v/>
      </c>
      <c r="J4604" s="55" t="str">
        <f>IF(F4604="","",VLOOKUP(I4604,'Technikai cellák'!$C$1:$D$12,2,0))</f>
        <v/>
      </c>
      <c r="K4604" s="179"/>
      <c r="L4604" s="67" t="str">
        <f t="shared" si="1386"/>
        <v/>
      </c>
      <c r="M4604" s="68">
        <f t="shared" si="1387"/>
        <v>0</v>
      </c>
      <c r="N4604" s="66">
        <f t="shared" si="1388"/>
        <v>0</v>
      </c>
      <c r="O4604" s="152"/>
      <c r="P4604" s="172">
        <f t="shared" si="1385"/>
        <v>0</v>
      </c>
      <c r="Q4604" s="69">
        <f t="shared" si="1389"/>
        <v>0</v>
      </c>
      <c r="R4604" s="62">
        <f t="shared" si="1390"/>
        <v>0</v>
      </c>
      <c r="S4604" s="153"/>
      <c r="T4604" s="118" t="str">
        <f t="shared" si="1391"/>
        <v/>
      </c>
      <c r="U4604" s="154"/>
      <c r="V4604" s="154"/>
      <c r="W4604" s="154"/>
      <c r="X4604" s="154"/>
      <c r="Y4604" s="154"/>
      <c r="Z4604" s="154"/>
      <c r="AA4604" s="154"/>
      <c r="AB4604" s="154"/>
      <c r="AC4604" s="154"/>
      <c r="AD4604" s="154"/>
      <c r="AE4604" s="154"/>
      <c r="AF4604" s="154"/>
      <c r="AG4604" s="63">
        <f t="shared" si="1392"/>
        <v>0</v>
      </c>
      <c r="AH4604" s="56">
        <f t="shared" si="1393"/>
        <v>0</v>
      </c>
      <c r="AI4604" s="56">
        <f t="shared" si="1394"/>
        <v>0</v>
      </c>
      <c r="AJ4604" s="56">
        <f t="shared" si="1395"/>
        <v>0</v>
      </c>
      <c r="AK4604" s="56">
        <f t="shared" si="1396"/>
        <v>0</v>
      </c>
      <c r="AL4604" s="56">
        <f t="shared" si="1397"/>
        <v>0</v>
      </c>
      <c r="AM4604" s="56">
        <f t="shared" si="1398"/>
        <v>0</v>
      </c>
      <c r="AN4604" s="56">
        <f t="shared" si="1399"/>
        <v>0</v>
      </c>
      <c r="AO4604" s="56">
        <f t="shared" si="1400"/>
        <v>0</v>
      </c>
      <c r="AP4604" s="56">
        <f t="shared" si="1401"/>
        <v>0</v>
      </c>
      <c r="AQ4604" s="56">
        <f t="shared" si="1402"/>
        <v>0</v>
      </c>
      <c r="AR4604" s="86">
        <f t="shared" si="1403"/>
        <v>0</v>
      </c>
    </row>
    <row r="4605" spans="1:44" x14ac:dyDescent="0.25">
      <c r="A4605" s="178"/>
      <c r="B4605" s="55" t="str">
        <f>_xlfn.IFNA(VLOOKUP(A4605,'Ajánlatkérő(k) adatai'!$B$4:$C$205,2,0),"")</f>
        <v/>
      </c>
      <c r="C4605" s="178"/>
      <c r="D4605" s="55" t="str">
        <f>_xlfn.IFNA(VLOOKUP(C4605,'Számlafizető(k) adatai'!$C$4:$D$203,2,0),"")</f>
        <v/>
      </c>
      <c r="E4605" s="55" t="str">
        <f>_xlfn.IFNA(VLOOKUP(C4605,'Számlafizető(k) adatai'!$C$4:$M$203,11,0),"")</f>
        <v/>
      </c>
      <c r="F4605" s="178"/>
      <c r="G4605" s="178"/>
      <c r="H4605" s="178"/>
      <c r="I4605" s="55" t="str">
        <f>IF(F4605="","",VLOOKUP(LEFT(F4605,5),'Technikai cellák'!B:C,2,0))</f>
        <v/>
      </c>
      <c r="J4605" s="55" t="str">
        <f>IF(F4605="","",VLOOKUP(I4605,'Technikai cellák'!$C$1:$D$12,2,0))</f>
        <v/>
      </c>
      <c r="K4605" s="179"/>
      <c r="L4605" s="67" t="str">
        <f t="shared" si="1386"/>
        <v/>
      </c>
      <c r="M4605" s="68">
        <f t="shared" si="1387"/>
        <v>0</v>
      </c>
      <c r="N4605" s="66">
        <f t="shared" si="1388"/>
        <v>0</v>
      </c>
      <c r="O4605" s="152"/>
      <c r="P4605" s="172">
        <f t="shared" si="1385"/>
        <v>0</v>
      </c>
      <c r="Q4605" s="69">
        <f t="shared" si="1389"/>
        <v>0</v>
      </c>
      <c r="R4605" s="62">
        <f t="shared" si="1390"/>
        <v>0</v>
      </c>
      <c r="S4605" s="153"/>
      <c r="T4605" s="118" t="str">
        <f t="shared" si="1391"/>
        <v/>
      </c>
      <c r="U4605" s="154"/>
      <c r="V4605" s="154"/>
      <c r="W4605" s="154"/>
      <c r="X4605" s="154"/>
      <c r="Y4605" s="154"/>
      <c r="Z4605" s="154"/>
      <c r="AA4605" s="154"/>
      <c r="AB4605" s="154"/>
      <c r="AC4605" s="154"/>
      <c r="AD4605" s="154"/>
      <c r="AE4605" s="154"/>
      <c r="AF4605" s="154"/>
      <c r="AG4605" s="63">
        <f t="shared" si="1392"/>
        <v>0</v>
      </c>
      <c r="AH4605" s="56">
        <f t="shared" si="1393"/>
        <v>0</v>
      </c>
      <c r="AI4605" s="56">
        <f t="shared" si="1394"/>
        <v>0</v>
      </c>
      <c r="AJ4605" s="56">
        <f t="shared" si="1395"/>
        <v>0</v>
      </c>
      <c r="AK4605" s="56">
        <f t="shared" si="1396"/>
        <v>0</v>
      </c>
      <c r="AL4605" s="56">
        <f t="shared" si="1397"/>
        <v>0</v>
      </c>
      <c r="AM4605" s="56">
        <f t="shared" si="1398"/>
        <v>0</v>
      </c>
      <c r="AN4605" s="56">
        <f t="shared" si="1399"/>
        <v>0</v>
      </c>
      <c r="AO4605" s="56">
        <f t="shared" si="1400"/>
        <v>0</v>
      </c>
      <c r="AP4605" s="56">
        <f t="shared" si="1401"/>
        <v>0</v>
      </c>
      <c r="AQ4605" s="56">
        <f t="shared" si="1402"/>
        <v>0</v>
      </c>
      <c r="AR4605" s="86">
        <f t="shared" si="1403"/>
        <v>0</v>
      </c>
    </row>
    <row r="4606" spans="1:44" x14ac:dyDescent="0.25">
      <c r="A4606" s="178"/>
      <c r="B4606" s="55" t="str">
        <f>_xlfn.IFNA(VLOOKUP(A4606,'Ajánlatkérő(k) adatai'!$B$4:$C$205,2,0),"")</f>
        <v/>
      </c>
      <c r="C4606" s="178"/>
      <c r="D4606" s="55" t="str">
        <f>_xlfn.IFNA(VLOOKUP(C4606,'Számlafizető(k) adatai'!$C$4:$D$203,2,0),"")</f>
        <v/>
      </c>
      <c r="E4606" s="55" t="str">
        <f>_xlfn.IFNA(VLOOKUP(C4606,'Számlafizető(k) adatai'!$C$4:$M$203,11,0),"")</f>
        <v/>
      </c>
      <c r="F4606" s="178"/>
      <c r="G4606" s="178"/>
      <c r="H4606" s="178"/>
      <c r="I4606" s="55" t="str">
        <f>IF(F4606="","",VLOOKUP(LEFT(F4606,5),'Technikai cellák'!B:C,2,0))</f>
        <v/>
      </c>
      <c r="J4606" s="55" t="str">
        <f>IF(F4606="","",VLOOKUP(I4606,'Technikai cellák'!$C$1:$D$12,2,0))</f>
        <v/>
      </c>
      <c r="K4606" s="179"/>
      <c r="L4606" s="67" t="str">
        <f t="shared" si="1386"/>
        <v/>
      </c>
      <c r="M4606" s="68">
        <f t="shared" si="1387"/>
        <v>0</v>
      </c>
      <c r="N4606" s="66">
        <f t="shared" si="1388"/>
        <v>0</v>
      </c>
      <c r="O4606" s="152"/>
      <c r="P4606" s="172">
        <f t="shared" si="1385"/>
        <v>0</v>
      </c>
      <c r="Q4606" s="69">
        <f t="shared" si="1389"/>
        <v>0</v>
      </c>
      <c r="R4606" s="62">
        <f t="shared" si="1390"/>
        <v>0</v>
      </c>
      <c r="S4606" s="153"/>
      <c r="T4606" s="118" t="str">
        <f t="shared" si="1391"/>
        <v/>
      </c>
      <c r="U4606" s="154"/>
      <c r="V4606" s="154"/>
      <c r="W4606" s="154"/>
      <c r="X4606" s="154"/>
      <c r="Y4606" s="154"/>
      <c r="Z4606" s="154"/>
      <c r="AA4606" s="154"/>
      <c r="AB4606" s="154"/>
      <c r="AC4606" s="154"/>
      <c r="AD4606" s="154"/>
      <c r="AE4606" s="154"/>
      <c r="AF4606" s="154"/>
      <c r="AG4606" s="63">
        <f t="shared" si="1392"/>
        <v>0</v>
      </c>
      <c r="AH4606" s="56">
        <f t="shared" si="1393"/>
        <v>0</v>
      </c>
      <c r="AI4606" s="56">
        <f t="shared" si="1394"/>
        <v>0</v>
      </c>
      <c r="AJ4606" s="56">
        <f t="shared" si="1395"/>
        <v>0</v>
      </c>
      <c r="AK4606" s="56">
        <f t="shared" si="1396"/>
        <v>0</v>
      </c>
      <c r="AL4606" s="56">
        <f t="shared" si="1397"/>
        <v>0</v>
      </c>
      <c r="AM4606" s="56">
        <f t="shared" si="1398"/>
        <v>0</v>
      </c>
      <c r="AN4606" s="56">
        <f t="shared" si="1399"/>
        <v>0</v>
      </c>
      <c r="AO4606" s="56">
        <f t="shared" si="1400"/>
        <v>0</v>
      </c>
      <c r="AP4606" s="56">
        <f t="shared" si="1401"/>
        <v>0</v>
      </c>
      <c r="AQ4606" s="56">
        <f t="shared" si="1402"/>
        <v>0</v>
      </c>
      <c r="AR4606" s="86">
        <f t="shared" si="1403"/>
        <v>0</v>
      </c>
    </row>
    <row r="4607" spans="1:44" x14ac:dyDescent="0.25">
      <c r="A4607" s="178"/>
      <c r="B4607" s="55" t="str">
        <f>_xlfn.IFNA(VLOOKUP(A4607,'Ajánlatkérő(k) adatai'!$B$4:$C$205,2,0),"")</f>
        <v/>
      </c>
      <c r="C4607" s="178"/>
      <c r="D4607" s="55" t="str">
        <f>_xlfn.IFNA(VLOOKUP(C4607,'Számlafizető(k) adatai'!$C$4:$D$203,2,0),"")</f>
        <v/>
      </c>
      <c r="E4607" s="55" t="str">
        <f>_xlfn.IFNA(VLOOKUP(C4607,'Számlafizető(k) adatai'!$C$4:$M$203,11,0),"")</f>
        <v/>
      </c>
      <c r="F4607" s="178"/>
      <c r="G4607" s="178"/>
      <c r="H4607" s="178"/>
      <c r="I4607" s="55" t="str">
        <f>IF(F4607="","",VLOOKUP(LEFT(F4607,5),'Technikai cellák'!B:C,2,0))</f>
        <v/>
      </c>
      <c r="J4607" s="55" t="str">
        <f>IF(F4607="","",VLOOKUP(I4607,'Technikai cellák'!$C$1:$D$12,2,0))</f>
        <v/>
      </c>
      <c r="K4607" s="179"/>
      <c r="L4607" s="67" t="str">
        <f t="shared" si="1386"/>
        <v/>
      </c>
      <c r="M4607" s="68">
        <f t="shared" si="1387"/>
        <v>0</v>
      </c>
      <c r="N4607" s="66">
        <f t="shared" si="1388"/>
        <v>0</v>
      </c>
      <c r="O4607" s="152"/>
      <c r="P4607" s="172">
        <f t="shared" si="1385"/>
        <v>0</v>
      </c>
      <c r="Q4607" s="69">
        <f t="shared" si="1389"/>
        <v>0</v>
      </c>
      <c r="R4607" s="62">
        <f t="shared" si="1390"/>
        <v>0</v>
      </c>
      <c r="S4607" s="153"/>
      <c r="T4607" s="118" t="str">
        <f t="shared" si="1391"/>
        <v/>
      </c>
      <c r="U4607" s="154"/>
      <c r="V4607" s="154"/>
      <c r="W4607" s="154"/>
      <c r="X4607" s="154"/>
      <c r="Y4607" s="154"/>
      <c r="Z4607" s="154"/>
      <c r="AA4607" s="154"/>
      <c r="AB4607" s="154"/>
      <c r="AC4607" s="154"/>
      <c r="AD4607" s="154"/>
      <c r="AE4607" s="154"/>
      <c r="AF4607" s="154"/>
      <c r="AG4607" s="63">
        <f t="shared" si="1392"/>
        <v>0</v>
      </c>
      <c r="AH4607" s="56">
        <f t="shared" si="1393"/>
        <v>0</v>
      </c>
      <c r="AI4607" s="56">
        <f t="shared" si="1394"/>
        <v>0</v>
      </c>
      <c r="AJ4607" s="56">
        <f t="shared" si="1395"/>
        <v>0</v>
      </c>
      <c r="AK4607" s="56">
        <f t="shared" si="1396"/>
        <v>0</v>
      </c>
      <c r="AL4607" s="56">
        <f t="shared" si="1397"/>
        <v>0</v>
      </c>
      <c r="AM4607" s="56">
        <f t="shared" si="1398"/>
        <v>0</v>
      </c>
      <c r="AN4607" s="56">
        <f t="shared" si="1399"/>
        <v>0</v>
      </c>
      <c r="AO4607" s="56">
        <f t="shared" si="1400"/>
        <v>0</v>
      </c>
      <c r="AP4607" s="56">
        <f t="shared" si="1401"/>
        <v>0</v>
      </c>
      <c r="AQ4607" s="56">
        <f t="shared" si="1402"/>
        <v>0</v>
      </c>
      <c r="AR4607" s="86">
        <f t="shared" si="1403"/>
        <v>0</v>
      </c>
    </row>
    <row r="4608" spans="1:44" x14ac:dyDescent="0.25">
      <c r="A4608" s="178"/>
      <c r="B4608" s="55" t="str">
        <f>_xlfn.IFNA(VLOOKUP(A4608,'Ajánlatkérő(k) adatai'!$B$4:$C$205,2,0),"")</f>
        <v/>
      </c>
      <c r="C4608" s="178"/>
      <c r="D4608" s="55" t="str">
        <f>_xlfn.IFNA(VLOOKUP(C4608,'Számlafizető(k) adatai'!$C$4:$D$203,2,0),"")</f>
        <v/>
      </c>
      <c r="E4608" s="55" t="str">
        <f>_xlfn.IFNA(VLOOKUP(C4608,'Számlafizető(k) adatai'!$C$4:$M$203,11,0),"")</f>
        <v/>
      </c>
      <c r="F4608" s="178"/>
      <c r="G4608" s="178"/>
      <c r="H4608" s="178"/>
      <c r="I4608" s="55" t="str">
        <f>IF(F4608="","",VLOOKUP(LEFT(F4608,5),'Technikai cellák'!B:C,2,0))</f>
        <v/>
      </c>
      <c r="J4608" s="55" t="str">
        <f>IF(F4608="","",VLOOKUP(I4608,'Technikai cellák'!$C$1:$D$12,2,0))</f>
        <v/>
      </c>
      <c r="K4608" s="179"/>
      <c r="L4608" s="67" t="str">
        <f t="shared" si="1386"/>
        <v/>
      </c>
      <c r="M4608" s="68">
        <f t="shared" si="1387"/>
        <v>0</v>
      </c>
      <c r="N4608" s="66">
        <f t="shared" si="1388"/>
        <v>0</v>
      </c>
      <c r="O4608" s="152"/>
      <c r="P4608" s="172">
        <f t="shared" si="1385"/>
        <v>0</v>
      </c>
      <c r="Q4608" s="69">
        <f t="shared" si="1389"/>
        <v>0</v>
      </c>
      <c r="R4608" s="62">
        <f t="shared" si="1390"/>
        <v>0</v>
      </c>
      <c r="S4608" s="153"/>
      <c r="T4608" s="118" t="str">
        <f t="shared" si="1391"/>
        <v/>
      </c>
      <c r="U4608" s="154"/>
      <c r="V4608" s="154"/>
      <c r="W4608" s="154"/>
      <c r="X4608" s="154"/>
      <c r="Y4608" s="154"/>
      <c r="Z4608" s="154"/>
      <c r="AA4608" s="154"/>
      <c r="AB4608" s="154"/>
      <c r="AC4608" s="154"/>
      <c r="AD4608" s="154"/>
      <c r="AE4608" s="154"/>
      <c r="AF4608" s="154"/>
      <c r="AG4608" s="63">
        <f t="shared" si="1392"/>
        <v>0</v>
      </c>
      <c r="AH4608" s="56">
        <f t="shared" si="1393"/>
        <v>0</v>
      </c>
      <c r="AI4608" s="56">
        <f t="shared" si="1394"/>
        <v>0</v>
      </c>
      <c r="AJ4608" s="56">
        <f t="shared" si="1395"/>
        <v>0</v>
      </c>
      <c r="AK4608" s="56">
        <f t="shared" si="1396"/>
        <v>0</v>
      </c>
      <c r="AL4608" s="56">
        <f t="shared" si="1397"/>
        <v>0</v>
      </c>
      <c r="AM4608" s="56">
        <f t="shared" si="1398"/>
        <v>0</v>
      </c>
      <c r="AN4608" s="56">
        <f t="shared" si="1399"/>
        <v>0</v>
      </c>
      <c r="AO4608" s="56">
        <f t="shared" si="1400"/>
        <v>0</v>
      </c>
      <c r="AP4608" s="56">
        <f t="shared" si="1401"/>
        <v>0</v>
      </c>
      <c r="AQ4608" s="56">
        <f t="shared" si="1402"/>
        <v>0</v>
      </c>
      <c r="AR4608" s="86">
        <f t="shared" si="1403"/>
        <v>0</v>
      </c>
    </row>
    <row r="4609" spans="1:44" x14ac:dyDescent="0.25">
      <c r="A4609" s="178"/>
      <c r="B4609" s="55" t="str">
        <f>_xlfn.IFNA(VLOOKUP(A4609,'Ajánlatkérő(k) adatai'!$B$4:$C$205,2,0),"")</f>
        <v/>
      </c>
      <c r="C4609" s="178"/>
      <c r="D4609" s="55" t="str">
        <f>_xlfn.IFNA(VLOOKUP(C4609,'Számlafizető(k) adatai'!$C$4:$D$203,2,0),"")</f>
        <v/>
      </c>
      <c r="E4609" s="55" t="str">
        <f>_xlfn.IFNA(VLOOKUP(C4609,'Számlafizető(k) adatai'!$C$4:$M$203,11,0),"")</f>
        <v/>
      </c>
      <c r="F4609" s="178"/>
      <c r="G4609" s="178"/>
      <c r="H4609" s="178"/>
      <c r="I4609" s="55" t="str">
        <f>IF(F4609="","",VLOOKUP(LEFT(F4609,5),'Technikai cellák'!B:C,2,0))</f>
        <v/>
      </c>
      <c r="J4609" s="55" t="str">
        <f>IF(F4609="","",VLOOKUP(I4609,'Technikai cellák'!$C$1:$D$12,2,0))</f>
        <v/>
      </c>
      <c r="K4609" s="179"/>
      <c r="L4609" s="67" t="str">
        <f t="shared" si="1386"/>
        <v/>
      </c>
      <c r="M4609" s="68">
        <f t="shared" si="1387"/>
        <v>0</v>
      </c>
      <c r="N4609" s="66">
        <f t="shared" si="1388"/>
        <v>0</v>
      </c>
      <c r="O4609" s="152"/>
      <c r="P4609" s="172">
        <f t="shared" si="1385"/>
        <v>0</v>
      </c>
      <c r="Q4609" s="69">
        <f t="shared" si="1389"/>
        <v>0</v>
      </c>
      <c r="R4609" s="62">
        <f t="shared" si="1390"/>
        <v>0</v>
      </c>
      <c r="S4609" s="153"/>
      <c r="T4609" s="118" t="str">
        <f t="shared" si="1391"/>
        <v/>
      </c>
      <c r="U4609" s="154"/>
      <c r="V4609" s="154"/>
      <c r="W4609" s="154"/>
      <c r="X4609" s="154"/>
      <c r="Y4609" s="154"/>
      <c r="Z4609" s="154"/>
      <c r="AA4609" s="154"/>
      <c r="AB4609" s="154"/>
      <c r="AC4609" s="154"/>
      <c r="AD4609" s="154"/>
      <c r="AE4609" s="154"/>
      <c r="AF4609" s="154"/>
      <c r="AG4609" s="63">
        <f t="shared" si="1392"/>
        <v>0</v>
      </c>
      <c r="AH4609" s="56">
        <f t="shared" si="1393"/>
        <v>0</v>
      </c>
      <c r="AI4609" s="56">
        <f t="shared" si="1394"/>
        <v>0</v>
      </c>
      <c r="AJ4609" s="56">
        <f t="shared" si="1395"/>
        <v>0</v>
      </c>
      <c r="AK4609" s="56">
        <f t="shared" si="1396"/>
        <v>0</v>
      </c>
      <c r="AL4609" s="56">
        <f t="shared" si="1397"/>
        <v>0</v>
      </c>
      <c r="AM4609" s="56">
        <f t="shared" si="1398"/>
        <v>0</v>
      </c>
      <c r="AN4609" s="56">
        <f t="shared" si="1399"/>
        <v>0</v>
      </c>
      <c r="AO4609" s="56">
        <f t="shared" si="1400"/>
        <v>0</v>
      </c>
      <c r="AP4609" s="56">
        <f t="shared" si="1401"/>
        <v>0</v>
      </c>
      <c r="AQ4609" s="56">
        <f t="shared" si="1402"/>
        <v>0</v>
      </c>
      <c r="AR4609" s="86">
        <f t="shared" si="1403"/>
        <v>0</v>
      </c>
    </row>
    <row r="4610" spans="1:44" x14ac:dyDescent="0.25">
      <c r="A4610" s="178"/>
      <c r="B4610" s="55" t="str">
        <f>_xlfn.IFNA(VLOOKUP(A4610,'Ajánlatkérő(k) adatai'!$B$4:$C$205,2,0),"")</f>
        <v/>
      </c>
      <c r="C4610" s="178"/>
      <c r="D4610" s="55" t="str">
        <f>_xlfn.IFNA(VLOOKUP(C4610,'Számlafizető(k) adatai'!$C$4:$D$203,2,0),"")</f>
        <v/>
      </c>
      <c r="E4610" s="55" t="str">
        <f>_xlfn.IFNA(VLOOKUP(C4610,'Számlafizető(k) adatai'!$C$4:$M$203,11,0),"")</f>
        <v/>
      </c>
      <c r="F4610" s="178"/>
      <c r="G4610" s="178"/>
      <c r="H4610" s="178"/>
      <c r="I4610" s="55" t="str">
        <f>IF(F4610="","",VLOOKUP(LEFT(F4610,5),'Technikai cellák'!B:C,2,0))</f>
        <v/>
      </c>
      <c r="J4610" s="55" t="str">
        <f>IF(F4610="","",VLOOKUP(I4610,'Technikai cellák'!$C$1:$D$12,2,0))</f>
        <v/>
      </c>
      <c r="K4610" s="179"/>
      <c r="L4610" s="67" t="str">
        <f t="shared" si="1386"/>
        <v/>
      </c>
      <c r="M4610" s="68">
        <f t="shared" si="1387"/>
        <v>0</v>
      </c>
      <c r="N4610" s="66">
        <f t="shared" si="1388"/>
        <v>0</v>
      </c>
      <c r="O4610" s="152"/>
      <c r="P4610" s="172">
        <f t="shared" si="1385"/>
        <v>0</v>
      </c>
      <c r="Q4610" s="69">
        <f t="shared" si="1389"/>
        <v>0</v>
      </c>
      <c r="R4610" s="62">
        <f t="shared" si="1390"/>
        <v>0</v>
      </c>
      <c r="S4610" s="153"/>
      <c r="T4610" s="118" t="str">
        <f t="shared" si="1391"/>
        <v/>
      </c>
      <c r="U4610" s="154"/>
      <c r="V4610" s="154"/>
      <c r="W4610" s="154"/>
      <c r="X4610" s="154"/>
      <c r="Y4610" s="154"/>
      <c r="Z4610" s="154"/>
      <c r="AA4610" s="154"/>
      <c r="AB4610" s="154"/>
      <c r="AC4610" s="154"/>
      <c r="AD4610" s="154"/>
      <c r="AE4610" s="154"/>
      <c r="AF4610" s="154"/>
      <c r="AG4610" s="63">
        <f t="shared" si="1392"/>
        <v>0</v>
      </c>
      <c r="AH4610" s="56">
        <f t="shared" si="1393"/>
        <v>0</v>
      </c>
      <c r="AI4610" s="56">
        <f t="shared" si="1394"/>
        <v>0</v>
      </c>
      <c r="AJ4610" s="56">
        <f t="shared" si="1395"/>
        <v>0</v>
      </c>
      <c r="AK4610" s="56">
        <f t="shared" si="1396"/>
        <v>0</v>
      </c>
      <c r="AL4610" s="56">
        <f t="shared" si="1397"/>
        <v>0</v>
      </c>
      <c r="AM4610" s="56">
        <f t="shared" si="1398"/>
        <v>0</v>
      </c>
      <c r="AN4610" s="56">
        <f t="shared" si="1399"/>
        <v>0</v>
      </c>
      <c r="AO4610" s="56">
        <f t="shared" si="1400"/>
        <v>0</v>
      </c>
      <c r="AP4610" s="56">
        <f t="shared" si="1401"/>
        <v>0</v>
      </c>
      <c r="AQ4610" s="56">
        <f t="shared" si="1402"/>
        <v>0</v>
      </c>
      <c r="AR4610" s="86">
        <f t="shared" si="1403"/>
        <v>0</v>
      </c>
    </row>
    <row r="4611" spans="1:44" x14ac:dyDescent="0.25">
      <c r="A4611" s="178"/>
      <c r="B4611" s="55" t="str">
        <f>_xlfn.IFNA(VLOOKUP(A4611,'Ajánlatkérő(k) adatai'!$B$4:$C$205,2,0),"")</f>
        <v/>
      </c>
      <c r="C4611" s="178"/>
      <c r="D4611" s="55" t="str">
        <f>_xlfn.IFNA(VLOOKUP(C4611,'Számlafizető(k) adatai'!$C$4:$D$203,2,0),"")</f>
        <v/>
      </c>
      <c r="E4611" s="55" t="str">
        <f>_xlfn.IFNA(VLOOKUP(C4611,'Számlafizető(k) adatai'!$C$4:$M$203,11,0),"")</f>
        <v/>
      </c>
      <c r="F4611" s="178"/>
      <c r="G4611" s="178"/>
      <c r="H4611" s="178"/>
      <c r="I4611" s="55" t="str">
        <f>IF(F4611="","",VLOOKUP(LEFT(F4611,5),'Technikai cellák'!B:C,2,0))</f>
        <v/>
      </c>
      <c r="J4611" s="55" t="str">
        <f>IF(F4611="","",VLOOKUP(I4611,'Technikai cellák'!$C$1:$D$12,2,0))</f>
        <v/>
      </c>
      <c r="K4611" s="179"/>
      <c r="L4611" s="67" t="str">
        <f t="shared" si="1386"/>
        <v/>
      </c>
      <c r="M4611" s="68">
        <f t="shared" si="1387"/>
        <v>0</v>
      </c>
      <c r="N4611" s="66">
        <f t="shared" si="1388"/>
        <v>0</v>
      </c>
      <c r="O4611" s="152"/>
      <c r="P4611" s="172">
        <f t="shared" si="1385"/>
        <v>0</v>
      </c>
      <c r="Q4611" s="69">
        <f t="shared" si="1389"/>
        <v>0</v>
      </c>
      <c r="R4611" s="62">
        <f t="shared" si="1390"/>
        <v>0</v>
      </c>
      <c r="S4611" s="153"/>
      <c r="T4611" s="118" t="str">
        <f t="shared" si="1391"/>
        <v/>
      </c>
      <c r="U4611" s="154"/>
      <c r="V4611" s="154"/>
      <c r="W4611" s="154"/>
      <c r="X4611" s="154"/>
      <c r="Y4611" s="154"/>
      <c r="Z4611" s="154"/>
      <c r="AA4611" s="154"/>
      <c r="AB4611" s="154"/>
      <c r="AC4611" s="154"/>
      <c r="AD4611" s="154"/>
      <c r="AE4611" s="154"/>
      <c r="AF4611" s="154"/>
      <c r="AG4611" s="63">
        <f t="shared" si="1392"/>
        <v>0</v>
      </c>
      <c r="AH4611" s="56">
        <f t="shared" si="1393"/>
        <v>0</v>
      </c>
      <c r="AI4611" s="56">
        <f t="shared" si="1394"/>
        <v>0</v>
      </c>
      <c r="AJ4611" s="56">
        <f t="shared" si="1395"/>
        <v>0</v>
      </c>
      <c r="AK4611" s="56">
        <f t="shared" si="1396"/>
        <v>0</v>
      </c>
      <c r="AL4611" s="56">
        <f t="shared" si="1397"/>
        <v>0</v>
      </c>
      <c r="AM4611" s="56">
        <f t="shared" si="1398"/>
        <v>0</v>
      </c>
      <c r="AN4611" s="56">
        <f t="shared" si="1399"/>
        <v>0</v>
      </c>
      <c r="AO4611" s="56">
        <f t="shared" si="1400"/>
        <v>0</v>
      </c>
      <c r="AP4611" s="56">
        <f t="shared" si="1401"/>
        <v>0</v>
      </c>
      <c r="AQ4611" s="56">
        <f t="shared" si="1402"/>
        <v>0</v>
      </c>
      <c r="AR4611" s="86">
        <f t="shared" si="1403"/>
        <v>0</v>
      </c>
    </row>
    <row r="4612" spans="1:44" x14ac:dyDescent="0.25">
      <c r="A4612" s="178"/>
      <c r="B4612" s="55" t="str">
        <f>_xlfn.IFNA(VLOOKUP(A4612,'Ajánlatkérő(k) adatai'!$B$4:$C$205,2,0),"")</f>
        <v/>
      </c>
      <c r="C4612" s="178"/>
      <c r="D4612" s="55" t="str">
        <f>_xlfn.IFNA(VLOOKUP(C4612,'Számlafizető(k) adatai'!$C$4:$D$203,2,0),"")</f>
        <v/>
      </c>
      <c r="E4612" s="55" t="str">
        <f>_xlfn.IFNA(VLOOKUP(C4612,'Számlafizető(k) adatai'!$C$4:$M$203,11,0),"")</f>
        <v/>
      </c>
      <c r="F4612" s="178"/>
      <c r="G4612" s="178"/>
      <c r="H4612" s="178"/>
      <c r="I4612" s="55" t="str">
        <f>IF(F4612="","",VLOOKUP(LEFT(F4612,5),'Technikai cellák'!B:C,2,0))</f>
        <v/>
      </c>
      <c r="J4612" s="55" t="str">
        <f>IF(F4612="","",VLOOKUP(I4612,'Technikai cellák'!$C$1:$D$12,2,0))</f>
        <v/>
      </c>
      <c r="K4612" s="179"/>
      <c r="L4612" s="67" t="str">
        <f t="shared" si="1386"/>
        <v/>
      </c>
      <c r="M4612" s="68">
        <f t="shared" si="1387"/>
        <v>0</v>
      </c>
      <c r="N4612" s="66">
        <f t="shared" si="1388"/>
        <v>0</v>
      </c>
      <c r="O4612" s="152"/>
      <c r="P4612" s="172">
        <f t="shared" si="1385"/>
        <v>0</v>
      </c>
      <c r="Q4612" s="69">
        <f t="shared" si="1389"/>
        <v>0</v>
      </c>
      <c r="R4612" s="62">
        <f t="shared" si="1390"/>
        <v>0</v>
      </c>
      <c r="S4612" s="153"/>
      <c r="T4612" s="118" t="str">
        <f t="shared" si="1391"/>
        <v/>
      </c>
      <c r="U4612" s="154"/>
      <c r="V4612" s="154"/>
      <c r="W4612" s="154"/>
      <c r="X4612" s="154"/>
      <c r="Y4612" s="154"/>
      <c r="Z4612" s="154"/>
      <c r="AA4612" s="154"/>
      <c r="AB4612" s="154"/>
      <c r="AC4612" s="154"/>
      <c r="AD4612" s="154"/>
      <c r="AE4612" s="154"/>
      <c r="AF4612" s="154"/>
      <c r="AG4612" s="63">
        <f t="shared" si="1392"/>
        <v>0</v>
      </c>
      <c r="AH4612" s="56">
        <f t="shared" si="1393"/>
        <v>0</v>
      </c>
      <c r="AI4612" s="56">
        <f t="shared" si="1394"/>
        <v>0</v>
      </c>
      <c r="AJ4612" s="56">
        <f t="shared" si="1395"/>
        <v>0</v>
      </c>
      <c r="AK4612" s="56">
        <f t="shared" si="1396"/>
        <v>0</v>
      </c>
      <c r="AL4612" s="56">
        <f t="shared" si="1397"/>
        <v>0</v>
      </c>
      <c r="AM4612" s="56">
        <f t="shared" si="1398"/>
        <v>0</v>
      </c>
      <c r="AN4612" s="56">
        <f t="shared" si="1399"/>
        <v>0</v>
      </c>
      <c r="AO4612" s="56">
        <f t="shared" si="1400"/>
        <v>0</v>
      </c>
      <c r="AP4612" s="56">
        <f t="shared" si="1401"/>
        <v>0</v>
      </c>
      <c r="AQ4612" s="56">
        <f t="shared" si="1402"/>
        <v>0</v>
      </c>
      <c r="AR4612" s="86">
        <f t="shared" si="1403"/>
        <v>0</v>
      </c>
    </row>
    <row r="4613" spans="1:44" x14ac:dyDescent="0.25">
      <c r="A4613" s="178"/>
      <c r="B4613" s="55" t="str">
        <f>_xlfn.IFNA(VLOOKUP(A4613,'Ajánlatkérő(k) adatai'!$B$4:$C$205,2,0),"")</f>
        <v/>
      </c>
      <c r="C4613" s="178"/>
      <c r="D4613" s="55" t="str">
        <f>_xlfn.IFNA(VLOOKUP(C4613,'Számlafizető(k) adatai'!$C$4:$D$203,2,0),"")</f>
        <v/>
      </c>
      <c r="E4613" s="55" t="str">
        <f>_xlfn.IFNA(VLOOKUP(C4613,'Számlafizető(k) adatai'!$C$4:$M$203,11,0),"")</f>
        <v/>
      </c>
      <c r="F4613" s="178"/>
      <c r="G4613" s="178"/>
      <c r="H4613" s="178"/>
      <c r="I4613" s="55" t="str">
        <f>IF(F4613="","",VLOOKUP(LEFT(F4613,5),'Technikai cellák'!B:C,2,0))</f>
        <v/>
      </c>
      <c r="J4613" s="55" t="str">
        <f>IF(F4613="","",VLOOKUP(I4613,'Technikai cellák'!$C$1:$D$12,2,0))</f>
        <v/>
      </c>
      <c r="K4613" s="179"/>
      <c r="L4613" s="67" t="str">
        <f t="shared" si="1386"/>
        <v/>
      </c>
      <c r="M4613" s="68">
        <f t="shared" si="1387"/>
        <v>0</v>
      </c>
      <c r="N4613" s="66">
        <f t="shared" si="1388"/>
        <v>0</v>
      </c>
      <c r="O4613" s="152"/>
      <c r="P4613" s="172">
        <f t="shared" si="1385"/>
        <v>0</v>
      </c>
      <c r="Q4613" s="69">
        <f t="shared" si="1389"/>
        <v>0</v>
      </c>
      <c r="R4613" s="62">
        <f t="shared" si="1390"/>
        <v>0</v>
      </c>
      <c r="S4613" s="153"/>
      <c r="T4613" s="118" t="str">
        <f t="shared" si="1391"/>
        <v/>
      </c>
      <c r="U4613" s="154"/>
      <c r="V4613" s="154"/>
      <c r="W4613" s="154"/>
      <c r="X4613" s="154"/>
      <c r="Y4613" s="154"/>
      <c r="Z4613" s="154"/>
      <c r="AA4613" s="154"/>
      <c r="AB4613" s="154"/>
      <c r="AC4613" s="154"/>
      <c r="AD4613" s="154"/>
      <c r="AE4613" s="154"/>
      <c r="AF4613" s="154"/>
      <c r="AG4613" s="63">
        <f t="shared" si="1392"/>
        <v>0</v>
      </c>
      <c r="AH4613" s="56">
        <f t="shared" si="1393"/>
        <v>0</v>
      </c>
      <c r="AI4613" s="56">
        <f t="shared" si="1394"/>
        <v>0</v>
      </c>
      <c r="AJ4613" s="56">
        <f t="shared" si="1395"/>
        <v>0</v>
      </c>
      <c r="AK4613" s="56">
        <f t="shared" si="1396"/>
        <v>0</v>
      </c>
      <c r="AL4613" s="56">
        <f t="shared" si="1397"/>
        <v>0</v>
      </c>
      <c r="AM4613" s="56">
        <f t="shared" si="1398"/>
        <v>0</v>
      </c>
      <c r="AN4613" s="56">
        <f t="shared" si="1399"/>
        <v>0</v>
      </c>
      <c r="AO4613" s="56">
        <f t="shared" si="1400"/>
        <v>0</v>
      </c>
      <c r="AP4613" s="56">
        <f t="shared" si="1401"/>
        <v>0</v>
      </c>
      <c r="AQ4613" s="56">
        <f t="shared" si="1402"/>
        <v>0</v>
      </c>
      <c r="AR4613" s="86">
        <f t="shared" si="1403"/>
        <v>0</v>
      </c>
    </row>
    <row r="4614" spans="1:44" x14ac:dyDescent="0.25">
      <c r="A4614" s="178"/>
      <c r="B4614" s="55" t="str">
        <f>_xlfn.IFNA(VLOOKUP(A4614,'Ajánlatkérő(k) adatai'!$B$4:$C$205,2,0),"")</f>
        <v/>
      </c>
      <c r="C4614" s="178"/>
      <c r="D4614" s="55" t="str">
        <f>_xlfn.IFNA(VLOOKUP(C4614,'Számlafizető(k) adatai'!$C$4:$D$203,2,0),"")</f>
        <v/>
      </c>
      <c r="E4614" s="55" t="str">
        <f>_xlfn.IFNA(VLOOKUP(C4614,'Számlafizető(k) adatai'!$C$4:$M$203,11,0),"")</f>
        <v/>
      </c>
      <c r="F4614" s="178"/>
      <c r="G4614" s="178"/>
      <c r="H4614" s="178"/>
      <c r="I4614" s="55" t="str">
        <f>IF(F4614="","",VLOOKUP(LEFT(F4614,5),'Technikai cellák'!B:C,2,0))</f>
        <v/>
      </c>
      <c r="J4614" s="55" t="str">
        <f>IF(F4614="","",VLOOKUP(I4614,'Technikai cellák'!$C$1:$D$12,2,0))</f>
        <v/>
      </c>
      <c r="K4614" s="179"/>
      <c r="L4614" s="67" t="str">
        <f t="shared" si="1386"/>
        <v/>
      </c>
      <c r="M4614" s="68">
        <f t="shared" si="1387"/>
        <v>0</v>
      </c>
      <c r="N4614" s="66">
        <f t="shared" si="1388"/>
        <v>0</v>
      </c>
      <c r="O4614" s="152"/>
      <c r="P4614" s="172">
        <f t="shared" si="1385"/>
        <v>0</v>
      </c>
      <c r="Q4614" s="69">
        <f t="shared" si="1389"/>
        <v>0</v>
      </c>
      <c r="R4614" s="62">
        <f t="shared" si="1390"/>
        <v>0</v>
      </c>
      <c r="S4614" s="153"/>
      <c r="T4614" s="118" t="str">
        <f t="shared" si="1391"/>
        <v/>
      </c>
      <c r="U4614" s="154"/>
      <c r="V4614" s="154"/>
      <c r="W4614" s="154"/>
      <c r="X4614" s="154"/>
      <c r="Y4614" s="154"/>
      <c r="Z4614" s="154"/>
      <c r="AA4614" s="154"/>
      <c r="AB4614" s="154"/>
      <c r="AC4614" s="154"/>
      <c r="AD4614" s="154"/>
      <c r="AE4614" s="154"/>
      <c r="AF4614" s="154"/>
      <c r="AG4614" s="63">
        <f t="shared" si="1392"/>
        <v>0</v>
      </c>
      <c r="AH4614" s="56">
        <f t="shared" si="1393"/>
        <v>0</v>
      </c>
      <c r="AI4614" s="56">
        <f t="shared" si="1394"/>
        <v>0</v>
      </c>
      <c r="AJ4614" s="56">
        <f t="shared" si="1395"/>
        <v>0</v>
      </c>
      <c r="AK4614" s="56">
        <f t="shared" si="1396"/>
        <v>0</v>
      </c>
      <c r="AL4614" s="56">
        <f t="shared" si="1397"/>
        <v>0</v>
      </c>
      <c r="AM4614" s="56">
        <f t="shared" si="1398"/>
        <v>0</v>
      </c>
      <c r="AN4614" s="56">
        <f t="shared" si="1399"/>
        <v>0</v>
      </c>
      <c r="AO4614" s="56">
        <f t="shared" si="1400"/>
        <v>0</v>
      </c>
      <c r="AP4614" s="56">
        <f t="shared" si="1401"/>
        <v>0</v>
      </c>
      <c r="AQ4614" s="56">
        <f t="shared" si="1402"/>
        <v>0</v>
      </c>
      <c r="AR4614" s="86">
        <f t="shared" si="1403"/>
        <v>0</v>
      </c>
    </row>
    <row r="4615" spans="1:44" x14ac:dyDescent="0.25">
      <c r="A4615" s="178"/>
      <c r="B4615" s="55" t="str">
        <f>_xlfn.IFNA(VLOOKUP(A4615,'Ajánlatkérő(k) adatai'!$B$4:$C$205,2,0),"")</f>
        <v/>
      </c>
      <c r="C4615" s="178"/>
      <c r="D4615" s="55" t="str">
        <f>_xlfn.IFNA(VLOOKUP(C4615,'Számlafizető(k) adatai'!$C$4:$D$203,2,0),"")</f>
        <v/>
      </c>
      <c r="E4615" s="55" t="str">
        <f>_xlfn.IFNA(VLOOKUP(C4615,'Számlafizető(k) adatai'!$C$4:$M$203,11,0),"")</f>
        <v/>
      </c>
      <c r="F4615" s="178"/>
      <c r="G4615" s="178"/>
      <c r="H4615" s="178"/>
      <c r="I4615" s="55" t="str">
        <f>IF(F4615="","",VLOOKUP(LEFT(F4615,5),'Technikai cellák'!B:C,2,0))</f>
        <v/>
      </c>
      <c r="J4615" s="55" t="str">
        <f>IF(F4615="","",VLOOKUP(I4615,'Technikai cellák'!$C$1:$D$12,2,0))</f>
        <v/>
      </c>
      <c r="K4615" s="179"/>
      <c r="L4615" s="67" t="str">
        <f t="shared" si="1386"/>
        <v/>
      </c>
      <c r="M4615" s="68">
        <f t="shared" si="1387"/>
        <v>0</v>
      </c>
      <c r="N4615" s="66">
        <f t="shared" si="1388"/>
        <v>0</v>
      </c>
      <c r="O4615" s="152"/>
      <c r="P4615" s="172">
        <f t="shared" si="1385"/>
        <v>0</v>
      </c>
      <c r="Q4615" s="69">
        <f t="shared" si="1389"/>
        <v>0</v>
      </c>
      <c r="R4615" s="62">
        <f t="shared" si="1390"/>
        <v>0</v>
      </c>
      <c r="S4615" s="153"/>
      <c r="T4615" s="118" t="str">
        <f t="shared" si="1391"/>
        <v/>
      </c>
      <c r="U4615" s="154"/>
      <c r="V4615" s="154"/>
      <c r="W4615" s="154"/>
      <c r="X4615" s="154"/>
      <c r="Y4615" s="154"/>
      <c r="Z4615" s="154"/>
      <c r="AA4615" s="154"/>
      <c r="AB4615" s="154"/>
      <c r="AC4615" s="154"/>
      <c r="AD4615" s="154"/>
      <c r="AE4615" s="154"/>
      <c r="AF4615" s="154"/>
      <c r="AG4615" s="63">
        <f t="shared" si="1392"/>
        <v>0</v>
      </c>
      <c r="AH4615" s="56">
        <f t="shared" si="1393"/>
        <v>0</v>
      </c>
      <c r="AI4615" s="56">
        <f t="shared" si="1394"/>
        <v>0</v>
      </c>
      <c r="AJ4615" s="56">
        <f t="shared" si="1395"/>
        <v>0</v>
      </c>
      <c r="AK4615" s="56">
        <f t="shared" si="1396"/>
        <v>0</v>
      </c>
      <c r="AL4615" s="56">
        <f t="shared" si="1397"/>
        <v>0</v>
      </c>
      <c r="AM4615" s="56">
        <f t="shared" si="1398"/>
        <v>0</v>
      </c>
      <c r="AN4615" s="56">
        <f t="shared" si="1399"/>
        <v>0</v>
      </c>
      <c r="AO4615" s="56">
        <f t="shared" si="1400"/>
        <v>0</v>
      </c>
      <c r="AP4615" s="56">
        <f t="shared" si="1401"/>
        <v>0</v>
      </c>
      <c r="AQ4615" s="56">
        <f t="shared" si="1402"/>
        <v>0</v>
      </c>
      <c r="AR4615" s="86">
        <f t="shared" si="1403"/>
        <v>0</v>
      </c>
    </row>
    <row r="4616" spans="1:44" x14ac:dyDescent="0.25">
      <c r="A4616" s="178"/>
      <c r="B4616" s="55" t="str">
        <f>_xlfn.IFNA(VLOOKUP(A4616,'Ajánlatkérő(k) adatai'!$B$4:$C$205,2,0),"")</f>
        <v/>
      </c>
      <c r="C4616" s="178"/>
      <c r="D4616" s="55" t="str">
        <f>_xlfn.IFNA(VLOOKUP(C4616,'Számlafizető(k) adatai'!$C$4:$D$203,2,0),"")</f>
        <v/>
      </c>
      <c r="E4616" s="55" t="str">
        <f>_xlfn.IFNA(VLOOKUP(C4616,'Számlafizető(k) adatai'!$C$4:$M$203,11,0),"")</f>
        <v/>
      </c>
      <c r="F4616" s="178"/>
      <c r="G4616" s="178"/>
      <c r="H4616" s="178"/>
      <c r="I4616" s="55" t="str">
        <f>IF(F4616="","",VLOOKUP(LEFT(F4616,5),'Technikai cellák'!B:C,2,0))</f>
        <v/>
      </c>
      <c r="J4616" s="55" t="str">
        <f>IF(F4616="","",VLOOKUP(I4616,'Technikai cellák'!$C$1:$D$12,2,0))</f>
        <v/>
      </c>
      <c r="K4616" s="179"/>
      <c r="L4616" s="67" t="str">
        <f t="shared" si="1386"/>
        <v/>
      </c>
      <c r="M4616" s="68">
        <f t="shared" si="1387"/>
        <v>0</v>
      </c>
      <c r="N4616" s="66">
        <f t="shared" si="1388"/>
        <v>0</v>
      </c>
      <c r="O4616" s="152"/>
      <c r="P4616" s="172">
        <f t="shared" si="1385"/>
        <v>0</v>
      </c>
      <c r="Q4616" s="69">
        <f t="shared" si="1389"/>
        <v>0</v>
      </c>
      <c r="R4616" s="62">
        <f t="shared" si="1390"/>
        <v>0</v>
      </c>
      <c r="S4616" s="153"/>
      <c r="T4616" s="118" t="str">
        <f t="shared" si="1391"/>
        <v/>
      </c>
      <c r="U4616" s="154"/>
      <c r="V4616" s="154"/>
      <c r="W4616" s="154"/>
      <c r="X4616" s="154"/>
      <c r="Y4616" s="154"/>
      <c r="Z4616" s="154"/>
      <c r="AA4616" s="154"/>
      <c r="AB4616" s="154"/>
      <c r="AC4616" s="154"/>
      <c r="AD4616" s="154"/>
      <c r="AE4616" s="154"/>
      <c r="AF4616" s="154"/>
      <c r="AG4616" s="63">
        <f t="shared" si="1392"/>
        <v>0</v>
      </c>
      <c r="AH4616" s="56">
        <f t="shared" si="1393"/>
        <v>0</v>
      </c>
      <c r="AI4616" s="56">
        <f t="shared" si="1394"/>
        <v>0</v>
      </c>
      <c r="AJ4616" s="56">
        <f t="shared" si="1395"/>
        <v>0</v>
      </c>
      <c r="AK4616" s="56">
        <f t="shared" si="1396"/>
        <v>0</v>
      </c>
      <c r="AL4616" s="56">
        <f t="shared" si="1397"/>
        <v>0</v>
      </c>
      <c r="AM4616" s="56">
        <f t="shared" si="1398"/>
        <v>0</v>
      </c>
      <c r="AN4616" s="56">
        <f t="shared" si="1399"/>
        <v>0</v>
      </c>
      <c r="AO4616" s="56">
        <f t="shared" si="1400"/>
        <v>0</v>
      </c>
      <c r="AP4616" s="56">
        <f t="shared" si="1401"/>
        <v>0</v>
      </c>
      <c r="AQ4616" s="56">
        <f t="shared" si="1402"/>
        <v>0</v>
      </c>
      <c r="AR4616" s="86">
        <f t="shared" si="1403"/>
        <v>0</v>
      </c>
    </row>
    <row r="4617" spans="1:44" x14ac:dyDescent="0.25">
      <c r="A4617" s="178"/>
      <c r="B4617" s="55" t="str">
        <f>_xlfn.IFNA(VLOOKUP(A4617,'Ajánlatkérő(k) adatai'!$B$4:$C$205,2,0),"")</f>
        <v/>
      </c>
      <c r="C4617" s="178"/>
      <c r="D4617" s="55" t="str">
        <f>_xlfn.IFNA(VLOOKUP(C4617,'Számlafizető(k) adatai'!$C$4:$D$203,2,0),"")</f>
        <v/>
      </c>
      <c r="E4617" s="55" t="str">
        <f>_xlfn.IFNA(VLOOKUP(C4617,'Számlafizető(k) adatai'!$C$4:$M$203,11,0),"")</f>
        <v/>
      </c>
      <c r="F4617" s="178"/>
      <c r="G4617" s="178"/>
      <c r="H4617" s="178"/>
      <c r="I4617" s="55" t="str">
        <f>IF(F4617="","",VLOOKUP(LEFT(F4617,5),'Technikai cellák'!B:C,2,0))</f>
        <v/>
      </c>
      <c r="J4617" s="55" t="str">
        <f>IF(F4617="","",VLOOKUP(I4617,'Technikai cellák'!$C$1:$D$12,2,0))</f>
        <v/>
      </c>
      <c r="K4617" s="179"/>
      <c r="L4617" s="67" t="str">
        <f t="shared" si="1386"/>
        <v/>
      </c>
      <c r="M4617" s="68">
        <f t="shared" si="1387"/>
        <v>0</v>
      </c>
      <c r="N4617" s="66">
        <f t="shared" si="1388"/>
        <v>0</v>
      </c>
      <c r="O4617" s="152"/>
      <c r="P4617" s="172">
        <f t="shared" si="1385"/>
        <v>0</v>
      </c>
      <c r="Q4617" s="69">
        <f t="shared" si="1389"/>
        <v>0</v>
      </c>
      <c r="R4617" s="62">
        <f t="shared" si="1390"/>
        <v>0</v>
      </c>
      <c r="S4617" s="153"/>
      <c r="T4617" s="118" t="str">
        <f t="shared" si="1391"/>
        <v/>
      </c>
      <c r="U4617" s="154"/>
      <c r="V4617" s="154"/>
      <c r="W4617" s="154"/>
      <c r="X4617" s="154"/>
      <c r="Y4617" s="154"/>
      <c r="Z4617" s="154"/>
      <c r="AA4617" s="154"/>
      <c r="AB4617" s="154"/>
      <c r="AC4617" s="154"/>
      <c r="AD4617" s="154"/>
      <c r="AE4617" s="154"/>
      <c r="AF4617" s="154"/>
      <c r="AG4617" s="63">
        <f t="shared" si="1392"/>
        <v>0</v>
      </c>
      <c r="AH4617" s="56">
        <f t="shared" si="1393"/>
        <v>0</v>
      </c>
      <c r="AI4617" s="56">
        <f t="shared" si="1394"/>
        <v>0</v>
      </c>
      <c r="AJ4617" s="56">
        <f t="shared" si="1395"/>
        <v>0</v>
      </c>
      <c r="AK4617" s="56">
        <f t="shared" si="1396"/>
        <v>0</v>
      </c>
      <c r="AL4617" s="56">
        <f t="shared" si="1397"/>
        <v>0</v>
      </c>
      <c r="AM4617" s="56">
        <f t="shared" si="1398"/>
        <v>0</v>
      </c>
      <c r="AN4617" s="56">
        <f t="shared" si="1399"/>
        <v>0</v>
      </c>
      <c r="AO4617" s="56">
        <f t="shared" si="1400"/>
        <v>0</v>
      </c>
      <c r="AP4617" s="56">
        <f t="shared" si="1401"/>
        <v>0</v>
      </c>
      <c r="AQ4617" s="56">
        <f t="shared" si="1402"/>
        <v>0</v>
      </c>
      <c r="AR4617" s="86">
        <f t="shared" si="1403"/>
        <v>0</v>
      </c>
    </row>
    <row r="4618" spans="1:44" x14ac:dyDescent="0.25">
      <c r="A4618" s="178"/>
      <c r="B4618" s="55" t="str">
        <f>_xlfn.IFNA(VLOOKUP(A4618,'Ajánlatkérő(k) adatai'!$B$4:$C$205,2,0),"")</f>
        <v/>
      </c>
      <c r="C4618" s="178"/>
      <c r="D4618" s="55" t="str">
        <f>_xlfn.IFNA(VLOOKUP(C4618,'Számlafizető(k) adatai'!$C$4:$D$203,2,0),"")</f>
        <v/>
      </c>
      <c r="E4618" s="55" t="str">
        <f>_xlfn.IFNA(VLOOKUP(C4618,'Számlafizető(k) adatai'!$C$4:$M$203,11,0),"")</f>
        <v/>
      </c>
      <c r="F4618" s="178"/>
      <c r="G4618" s="178"/>
      <c r="H4618" s="178"/>
      <c r="I4618" s="55" t="str">
        <f>IF(F4618="","",VLOOKUP(LEFT(F4618,5),'Technikai cellák'!B:C,2,0))</f>
        <v/>
      </c>
      <c r="J4618" s="55" t="str">
        <f>IF(F4618="","",VLOOKUP(I4618,'Technikai cellák'!$C$1:$D$12,2,0))</f>
        <v/>
      </c>
      <c r="K4618" s="179"/>
      <c r="L4618" s="67" t="str">
        <f t="shared" si="1386"/>
        <v/>
      </c>
      <c r="M4618" s="68">
        <f t="shared" si="1387"/>
        <v>0</v>
      </c>
      <c r="N4618" s="66">
        <f t="shared" si="1388"/>
        <v>0</v>
      </c>
      <c r="O4618" s="152"/>
      <c r="P4618" s="172">
        <f t="shared" si="1385"/>
        <v>0</v>
      </c>
      <c r="Q4618" s="69">
        <f t="shared" si="1389"/>
        <v>0</v>
      </c>
      <c r="R4618" s="62">
        <f t="shared" si="1390"/>
        <v>0</v>
      </c>
      <c r="S4618" s="153"/>
      <c r="T4618" s="118" t="str">
        <f t="shared" si="1391"/>
        <v/>
      </c>
      <c r="U4618" s="154"/>
      <c r="V4618" s="154"/>
      <c r="W4618" s="154"/>
      <c r="X4618" s="154"/>
      <c r="Y4618" s="154"/>
      <c r="Z4618" s="154"/>
      <c r="AA4618" s="154"/>
      <c r="AB4618" s="154"/>
      <c r="AC4618" s="154"/>
      <c r="AD4618" s="154"/>
      <c r="AE4618" s="154"/>
      <c r="AF4618" s="154"/>
      <c r="AG4618" s="63">
        <f t="shared" si="1392"/>
        <v>0</v>
      </c>
      <c r="AH4618" s="56">
        <f t="shared" si="1393"/>
        <v>0</v>
      </c>
      <c r="AI4618" s="56">
        <f t="shared" si="1394"/>
        <v>0</v>
      </c>
      <c r="AJ4618" s="56">
        <f t="shared" si="1395"/>
        <v>0</v>
      </c>
      <c r="AK4618" s="56">
        <f t="shared" si="1396"/>
        <v>0</v>
      </c>
      <c r="AL4618" s="56">
        <f t="shared" si="1397"/>
        <v>0</v>
      </c>
      <c r="AM4618" s="56">
        <f t="shared" si="1398"/>
        <v>0</v>
      </c>
      <c r="AN4618" s="56">
        <f t="shared" si="1399"/>
        <v>0</v>
      </c>
      <c r="AO4618" s="56">
        <f t="shared" si="1400"/>
        <v>0</v>
      </c>
      <c r="AP4618" s="56">
        <f t="shared" si="1401"/>
        <v>0</v>
      </c>
      <c r="AQ4618" s="56">
        <f t="shared" si="1402"/>
        <v>0</v>
      </c>
      <c r="AR4618" s="86">
        <f t="shared" si="1403"/>
        <v>0</v>
      </c>
    </row>
    <row r="4619" spans="1:44" x14ac:dyDescent="0.25">
      <c r="A4619" s="178"/>
      <c r="B4619" s="55" t="str">
        <f>_xlfn.IFNA(VLOOKUP(A4619,'Ajánlatkérő(k) adatai'!$B$4:$C$205,2,0),"")</f>
        <v/>
      </c>
      <c r="C4619" s="178"/>
      <c r="D4619" s="55" t="str">
        <f>_xlfn.IFNA(VLOOKUP(C4619,'Számlafizető(k) adatai'!$C$4:$D$203,2,0),"")</f>
        <v/>
      </c>
      <c r="E4619" s="55" t="str">
        <f>_xlfn.IFNA(VLOOKUP(C4619,'Számlafizető(k) adatai'!$C$4:$M$203,11,0),"")</f>
        <v/>
      </c>
      <c r="F4619" s="178"/>
      <c r="G4619" s="178"/>
      <c r="H4619" s="178"/>
      <c r="I4619" s="55" t="str">
        <f>IF(F4619="","",VLOOKUP(LEFT(F4619,5),'Technikai cellák'!B:C,2,0))</f>
        <v/>
      </c>
      <c r="J4619" s="55" t="str">
        <f>IF(F4619="","",VLOOKUP(I4619,'Technikai cellák'!$C$1:$D$12,2,0))</f>
        <v/>
      </c>
      <c r="K4619" s="179"/>
      <c r="L4619" s="67" t="str">
        <f t="shared" si="1386"/>
        <v/>
      </c>
      <c r="M4619" s="68">
        <f t="shared" si="1387"/>
        <v>0</v>
      </c>
      <c r="N4619" s="66">
        <f t="shared" si="1388"/>
        <v>0</v>
      </c>
      <c r="O4619" s="152"/>
      <c r="P4619" s="172">
        <f t="shared" si="1385"/>
        <v>0</v>
      </c>
      <c r="Q4619" s="69">
        <f t="shared" si="1389"/>
        <v>0</v>
      </c>
      <c r="R4619" s="62">
        <f t="shared" si="1390"/>
        <v>0</v>
      </c>
      <c r="S4619" s="153"/>
      <c r="T4619" s="118" t="str">
        <f t="shared" si="1391"/>
        <v/>
      </c>
      <c r="U4619" s="154"/>
      <c r="V4619" s="154"/>
      <c r="W4619" s="154"/>
      <c r="X4619" s="154"/>
      <c r="Y4619" s="154"/>
      <c r="Z4619" s="154"/>
      <c r="AA4619" s="154"/>
      <c r="AB4619" s="154"/>
      <c r="AC4619" s="154"/>
      <c r="AD4619" s="154"/>
      <c r="AE4619" s="154"/>
      <c r="AF4619" s="154"/>
      <c r="AG4619" s="63">
        <f t="shared" si="1392"/>
        <v>0</v>
      </c>
      <c r="AH4619" s="56">
        <f t="shared" si="1393"/>
        <v>0</v>
      </c>
      <c r="AI4619" s="56">
        <f t="shared" si="1394"/>
        <v>0</v>
      </c>
      <c r="AJ4619" s="56">
        <f t="shared" si="1395"/>
        <v>0</v>
      </c>
      <c r="AK4619" s="56">
        <f t="shared" si="1396"/>
        <v>0</v>
      </c>
      <c r="AL4619" s="56">
        <f t="shared" si="1397"/>
        <v>0</v>
      </c>
      <c r="AM4619" s="56">
        <f t="shared" si="1398"/>
        <v>0</v>
      </c>
      <c r="AN4619" s="56">
        <f t="shared" si="1399"/>
        <v>0</v>
      </c>
      <c r="AO4619" s="56">
        <f t="shared" si="1400"/>
        <v>0</v>
      </c>
      <c r="AP4619" s="56">
        <f t="shared" si="1401"/>
        <v>0</v>
      </c>
      <c r="AQ4619" s="56">
        <f t="shared" si="1402"/>
        <v>0</v>
      </c>
      <c r="AR4619" s="86">
        <f t="shared" si="1403"/>
        <v>0</v>
      </c>
    </row>
    <row r="4620" spans="1:44" x14ac:dyDescent="0.25">
      <c r="A4620" s="178"/>
      <c r="B4620" s="55" t="str">
        <f>_xlfn.IFNA(VLOOKUP(A4620,'Ajánlatkérő(k) adatai'!$B$4:$C$205,2,0),"")</f>
        <v/>
      </c>
      <c r="C4620" s="178"/>
      <c r="D4620" s="55" t="str">
        <f>_xlfn.IFNA(VLOOKUP(C4620,'Számlafizető(k) adatai'!$C$4:$D$203,2,0),"")</f>
        <v/>
      </c>
      <c r="E4620" s="55" t="str">
        <f>_xlfn.IFNA(VLOOKUP(C4620,'Számlafizető(k) adatai'!$C$4:$M$203,11,0),"")</f>
        <v/>
      </c>
      <c r="F4620" s="178"/>
      <c r="G4620" s="178"/>
      <c r="H4620" s="178"/>
      <c r="I4620" s="55" t="str">
        <f>IF(F4620="","",VLOOKUP(LEFT(F4620,5),'Technikai cellák'!B:C,2,0))</f>
        <v/>
      </c>
      <c r="J4620" s="55" t="str">
        <f>IF(F4620="","",VLOOKUP(I4620,'Technikai cellák'!$C$1:$D$12,2,0))</f>
        <v/>
      </c>
      <c r="K4620" s="179"/>
      <c r="L4620" s="67" t="str">
        <f t="shared" si="1386"/>
        <v/>
      </c>
      <c r="M4620" s="68">
        <f t="shared" si="1387"/>
        <v>0</v>
      </c>
      <c r="N4620" s="66">
        <f t="shared" si="1388"/>
        <v>0</v>
      </c>
      <c r="O4620" s="152"/>
      <c r="P4620" s="172">
        <f t="shared" si="1385"/>
        <v>0</v>
      </c>
      <c r="Q4620" s="69">
        <f t="shared" si="1389"/>
        <v>0</v>
      </c>
      <c r="R4620" s="62">
        <f t="shared" si="1390"/>
        <v>0</v>
      </c>
      <c r="S4620" s="153"/>
      <c r="T4620" s="118" t="str">
        <f t="shared" si="1391"/>
        <v/>
      </c>
      <c r="U4620" s="154"/>
      <c r="V4620" s="154"/>
      <c r="W4620" s="154"/>
      <c r="X4620" s="154"/>
      <c r="Y4620" s="154"/>
      <c r="Z4620" s="154"/>
      <c r="AA4620" s="154"/>
      <c r="AB4620" s="154"/>
      <c r="AC4620" s="154"/>
      <c r="AD4620" s="154"/>
      <c r="AE4620" s="154"/>
      <c r="AF4620" s="154"/>
      <c r="AG4620" s="63">
        <f t="shared" si="1392"/>
        <v>0</v>
      </c>
      <c r="AH4620" s="56">
        <f t="shared" si="1393"/>
        <v>0</v>
      </c>
      <c r="AI4620" s="56">
        <f t="shared" si="1394"/>
        <v>0</v>
      </c>
      <c r="AJ4620" s="56">
        <f t="shared" si="1395"/>
        <v>0</v>
      </c>
      <c r="AK4620" s="56">
        <f t="shared" si="1396"/>
        <v>0</v>
      </c>
      <c r="AL4620" s="56">
        <f t="shared" si="1397"/>
        <v>0</v>
      </c>
      <c r="AM4620" s="56">
        <f t="shared" si="1398"/>
        <v>0</v>
      </c>
      <c r="AN4620" s="56">
        <f t="shared" si="1399"/>
        <v>0</v>
      </c>
      <c r="AO4620" s="56">
        <f t="shared" si="1400"/>
        <v>0</v>
      </c>
      <c r="AP4620" s="56">
        <f t="shared" si="1401"/>
        <v>0</v>
      </c>
      <c r="AQ4620" s="56">
        <f t="shared" si="1402"/>
        <v>0</v>
      </c>
      <c r="AR4620" s="86">
        <f t="shared" si="1403"/>
        <v>0</v>
      </c>
    </row>
    <row r="4621" spans="1:44" x14ac:dyDescent="0.25">
      <c r="A4621" s="178"/>
      <c r="B4621" s="55" t="str">
        <f>_xlfn.IFNA(VLOOKUP(A4621,'Ajánlatkérő(k) adatai'!$B$4:$C$205,2,0),"")</f>
        <v/>
      </c>
      <c r="C4621" s="178"/>
      <c r="D4621" s="55" t="str">
        <f>_xlfn.IFNA(VLOOKUP(C4621,'Számlafizető(k) adatai'!$C$4:$D$203,2,0),"")</f>
        <v/>
      </c>
      <c r="E4621" s="55" t="str">
        <f>_xlfn.IFNA(VLOOKUP(C4621,'Számlafizető(k) adatai'!$C$4:$M$203,11,0),"")</f>
        <v/>
      </c>
      <c r="F4621" s="178"/>
      <c r="G4621" s="178"/>
      <c r="H4621" s="178"/>
      <c r="I4621" s="55" t="str">
        <f>IF(F4621="","",VLOOKUP(LEFT(F4621,5),'Technikai cellák'!B:C,2,0))</f>
        <v/>
      </c>
      <c r="J4621" s="55" t="str">
        <f>IF(F4621="","",VLOOKUP(I4621,'Technikai cellák'!$C$1:$D$12,2,0))</f>
        <v/>
      </c>
      <c r="K4621" s="179"/>
      <c r="L4621" s="67" t="str">
        <f t="shared" si="1386"/>
        <v/>
      </c>
      <c r="M4621" s="68">
        <f t="shared" si="1387"/>
        <v>0</v>
      </c>
      <c r="N4621" s="66">
        <f t="shared" si="1388"/>
        <v>0</v>
      </c>
      <c r="O4621" s="152"/>
      <c r="P4621" s="172">
        <f t="shared" si="1385"/>
        <v>0</v>
      </c>
      <c r="Q4621" s="69">
        <f t="shared" si="1389"/>
        <v>0</v>
      </c>
      <c r="R4621" s="62">
        <f t="shared" si="1390"/>
        <v>0</v>
      </c>
      <c r="S4621" s="153"/>
      <c r="T4621" s="118" t="str">
        <f t="shared" si="1391"/>
        <v/>
      </c>
      <c r="U4621" s="154"/>
      <c r="V4621" s="154"/>
      <c r="W4621" s="154"/>
      <c r="X4621" s="154"/>
      <c r="Y4621" s="154"/>
      <c r="Z4621" s="154"/>
      <c r="AA4621" s="154"/>
      <c r="AB4621" s="154"/>
      <c r="AC4621" s="154"/>
      <c r="AD4621" s="154"/>
      <c r="AE4621" s="154"/>
      <c r="AF4621" s="154"/>
      <c r="AG4621" s="63">
        <f t="shared" si="1392"/>
        <v>0</v>
      </c>
      <c r="AH4621" s="56">
        <f t="shared" si="1393"/>
        <v>0</v>
      </c>
      <c r="AI4621" s="56">
        <f t="shared" si="1394"/>
        <v>0</v>
      </c>
      <c r="AJ4621" s="56">
        <f t="shared" si="1395"/>
        <v>0</v>
      </c>
      <c r="AK4621" s="56">
        <f t="shared" si="1396"/>
        <v>0</v>
      </c>
      <c r="AL4621" s="56">
        <f t="shared" si="1397"/>
        <v>0</v>
      </c>
      <c r="AM4621" s="56">
        <f t="shared" si="1398"/>
        <v>0</v>
      </c>
      <c r="AN4621" s="56">
        <f t="shared" si="1399"/>
        <v>0</v>
      </c>
      <c r="AO4621" s="56">
        <f t="shared" si="1400"/>
        <v>0</v>
      </c>
      <c r="AP4621" s="56">
        <f t="shared" si="1401"/>
        <v>0</v>
      </c>
      <c r="AQ4621" s="56">
        <f t="shared" si="1402"/>
        <v>0</v>
      </c>
      <c r="AR4621" s="86">
        <f t="shared" si="1403"/>
        <v>0</v>
      </c>
    </row>
    <row r="4622" spans="1:44" x14ac:dyDescent="0.25">
      <c r="A4622" s="178"/>
      <c r="B4622" s="55" t="str">
        <f>_xlfn.IFNA(VLOOKUP(A4622,'Ajánlatkérő(k) adatai'!$B$4:$C$205,2,0),"")</f>
        <v/>
      </c>
      <c r="C4622" s="178"/>
      <c r="D4622" s="55" t="str">
        <f>_xlfn.IFNA(VLOOKUP(C4622,'Számlafizető(k) adatai'!$C$4:$D$203,2,0),"")</f>
        <v/>
      </c>
      <c r="E4622" s="55" t="str">
        <f>_xlfn.IFNA(VLOOKUP(C4622,'Számlafizető(k) adatai'!$C$4:$M$203,11,0),"")</f>
        <v/>
      </c>
      <c r="F4622" s="178"/>
      <c r="G4622" s="178"/>
      <c r="H4622" s="178"/>
      <c r="I4622" s="55" t="str">
        <f>IF(F4622="","",VLOOKUP(LEFT(F4622,5),'Technikai cellák'!B:C,2,0))</f>
        <v/>
      </c>
      <c r="J4622" s="55" t="str">
        <f>IF(F4622="","",VLOOKUP(I4622,'Technikai cellák'!$C$1:$D$12,2,0))</f>
        <v/>
      </c>
      <c r="K4622" s="179"/>
      <c r="L4622" s="67" t="str">
        <f t="shared" si="1386"/>
        <v/>
      </c>
      <c r="M4622" s="68">
        <f t="shared" si="1387"/>
        <v>0</v>
      </c>
      <c r="N4622" s="66">
        <f t="shared" si="1388"/>
        <v>0</v>
      </c>
      <c r="O4622" s="152"/>
      <c r="P4622" s="172">
        <f t="shared" si="1385"/>
        <v>0</v>
      </c>
      <c r="Q4622" s="69">
        <f t="shared" si="1389"/>
        <v>0</v>
      </c>
      <c r="R4622" s="62">
        <f t="shared" si="1390"/>
        <v>0</v>
      </c>
      <c r="S4622" s="153"/>
      <c r="T4622" s="118" t="str">
        <f t="shared" si="1391"/>
        <v/>
      </c>
      <c r="U4622" s="154"/>
      <c r="V4622" s="154"/>
      <c r="W4622" s="154"/>
      <c r="X4622" s="154"/>
      <c r="Y4622" s="154"/>
      <c r="Z4622" s="154"/>
      <c r="AA4622" s="154"/>
      <c r="AB4622" s="154"/>
      <c r="AC4622" s="154"/>
      <c r="AD4622" s="154"/>
      <c r="AE4622" s="154"/>
      <c r="AF4622" s="154"/>
      <c r="AG4622" s="63">
        <f t="shared" si="1392"/>
        <v>0</v>
      </c>
      <c r="AH4622" s="56">
        <f t="shared" si="1393"/>
        <v>0</v>
      </c>
      <c r="AI4622" s="56">
        <f t="shared" si="1394"/>
        <v>0</v>
      </c>
      <c r="AJ4622" s="56">
        <f t="shared" si="1395"/>
        <v>0</v>
      </c>
      <c r="AK4622" s="56">
        <f t="shared" si="1396"/>
        <v>0</v>
      </c>
      <c r="AL4622" s="56">
        <f t="shared" si="1397"/>
        <v>0</v>
      </c>
      <c r="AM4622" s="56">
        <f t="shared" si="1398"/>
        <v>0</v>
      </c>
      <c r="AN4622" s="56">
        <f t="shared" si="1399"/>
        <v>0</v>
      </c>
      <c r="AO4622" s="56">
        <f t="shared" si="1400"/>
        <v>0</v>
      </c>
      <c r="AP4622" s="56">
        <f t="shared" si="1401"/>
        <v>0</v>
      </c>
      <c r="AQ4622" s="56">
        <f t="shared" si="1402"/>
        <v>0</v>
      </c>
      <c r="AR4622" s="86">
        <f t="shared" si="1403"/>
        <v>0</v>
      </c>
    </row>
    <row r="4623" spans="1:44" x14ac:dyDescent="0.25">
      <c r="A4623" s="178"/>
      <c r="B4623" s="55" t="str">
        <f>_xlfn.IFNA(VLOOKUP(A4623,'Ajánlatkérő(k) adatai'!$B$4:$C$205,2,0),"")</f>
        <v/>
      </c>
      <c r="C4623" s="178"/>
      <c r="D4623" s="55" t="str">
        <f>_xlfn.IFNA(VLOOKUP(C4623,'Számlafizető(k) adatai'!$C$4:$D$203,2,0),"")</f>
        <v/>
      </c>
      <c r="E4623" s="55" t="str">
        <f>_xlfn.IFNA(VLOOKUP(C4623,'Számlafizető(k) adatai'!$C$4:$M$203,11,0),"")</f>
        <v/>
      </c>
      <c r="F4623" s="178"/>
      <c r="G4623" s="178"/>
      <c r="H4623" s="178"/>
      <c r="I4623" s="55" t="str">
        <f>IF(F4623="","",VLOOKUP(LEFT(F4623,5),'Technikai cellák'!B:C,2,0))</f>
        <v/>
      </c>
      <c r="J4623" s="55" t="str">
        <f>IF(F4623="","",VLOOKUP(I4623,'Technikai cellák'!$C$1:$D$12,2,0))</f>
        <v/>
      </c>
      <c r="K4623" s="179"/>
      <c r="L4623" s="67" t="str">
        <f t="shared" si="1386"/>
        <v/>
      </c>
      <c r="M4623" s="68">
        <f t="shared" si="1387"/>
        <v>0</v>
      </c>
      <c r="N4623" s="66">
        <f t="shared" si="1388"/>
        <v>0</v>
      </c>
      <c r="O4623" s="152"/>
      <c r="P4623" s="172">
        <f t="shared" si="1385"/>
        <v>0</v>
      </c>
      <c r="Q4623" s="69">
        <f t="shared" si="1389"/>
        <v>0</v>
      </c>
      <c r="R4623" s="62">
        <f t="shared" si="1390"/>
        <v>0</v>
      </c>
      <c r="S4623" s="153"/>
      <c r="T4623" s="118" t="str">
        <f t="shared" si="1391"/>
        <v/>
      </c>
      <c r="U4623" s="154"/>
      <c r="V4623" s="154"/>
      <c r="W4623" s="154"/>
      <c r="X4623" s="154"/>
      <c r="Y4623" s="154"/>
      <c r="Z4623" s="154"/>
      <c r="AA4623" s="154"/>
      <c r="AB4623" s="154"/>
      <c r="AC4623" s="154"/>
      <c r="AD4623" s="154"/>
      <c r="AE4623" s="154"/>
      <c r="AF4623" s="154"/>
      <c r="AG4623" s="63">
        <f t="shared" si="1392"/>
        <v>0</v>
      </c>
      <c r="AH4623" s="56">
        <f t="shared" si="1393"/>
        <v>0</v>
      </c>
      <c r="AI4623" s="56">
        <f t="shared" si="1394"/>
        <v>0</v>
      </c>
      <c r="AJ4623" s="56">
        <f t="shared" si="1395"/>
        <v>0</v>
      </c>
      <c r="AK4623" s="56">
        <f t="shared" si="1396"/>
        <v>0</v>
      </c>
      <c r="AL4623" s="56">
        <f t="shared" si="1397"/>
        <v>0</v>
      </c>
      <c r="AM4623" s="56">
        <f t="shared" si="1398"/>
        <v>0</v>
      </c>
      <c r="AN4623" s="56">
        <f t="shared" si="1399"/>
        <v>0</v>
      </c>
      <c r="AO4623" s="56">
        <f t="shared" si="1400"/>
        <v>0</v>
      </c>
      <c r="AP4623" s="56">
        <f t="shared" si="1401"/>
        <v>0</v>
      </c>
      <c r="AQ4623" s="56">
        <f t="shared" si="1402"/>
        <v>0</v>
      </c>
      <c r="AR4623" s="86">
        <f t="shared" si="1403"/>
        <v>0</v>
      </c>
    </row>
    <row r="4624" spans="1:44" x14ac:dyDescent="0.25">
      <c r="A4624" s="178"/>
      <c r="B4624" s="55" t="str">
        <f>_xlfn.IFNA(VLOOKUP(A4624,'Ajánlatkérő(k) adatai'!$B$4:$C$205,2,0),"")</f>
        <v/>
      </c>
      <c r="C4624" s="178"/>
      <c r="D4624" s="55" t="str">
        <f>_xlfn.IFNA(VLOOKUP(C4624,'Számlafizető(k) adatai'!$C$4:$D$203,2,0),"")</f>
        <v/>
      </c>
      <c r="E4624" s="55" t="str">
        <f>_xlfn.IFNA(VLOOKUP(C4624,'Számlafizető(k) adatai'!$C$4:$M$203,11,0),"")</f>
        <v/>
      </c>
      <c r="F4624" s="178"/>
      <c r="G4624" s="178"/>
      <c r="H4624" s="178"/>
      <c r="I4624" s="55" t="str">
        <f>IF(F4624="","",VLOOKUP(LEFT(F4624,5),'Technikai cellák'!B:C,2,0))</f>
        <v/>
      </c>
      <c r="J4624" s="55" t="str">
        <f>IF(F4624="","",VLOOKUP(I4624,'Technikai cellák'!$C$1:$D$12,2,0))</f>
        <v/>
      </c>
      <c r="K4624" s="179"/>
      <c r="L4624" s="67" t="str">
        <f t="shared" si="1386"/>
        <v/>
      </c>
      <c r="M4624" s="68">
        <f t="shared" si="1387"/>
        <v>0</v>
      </c>
      <c r="N4624" s="66">
        <f t="shared" si="1388"/>
        <v>0</v>
      </c>
      <c r="O4624" s="152"/>
      <c r="P4624" s="172">
        <f t="shared" ref="P4624:P4687" si="1404">ROUND((IF(K4624&lt;100,0,K4624*$C$7)/$C$8),0)</f>
        <v>0</v>
      </c>
      <c r="Q4624" s="69">
        <f t="shared" si="1389"/>
        <v>0</v>
      </c>
      <c r="R4624" s="62">
        <f t="shared" si="1390"/>
        <v>0</v>
      </c>
      <c r="S4624" s="153"/>
      <c r="T4624" s="118" t="str">
        <f t="shared" si="1391"/>
        <v/>
      </c>
      <c r="U4624" s="154"/>
      <c r="V4624" s="154"/>
      <c r="W4624" s="154"/>
      <c r="X4624" s="154"/>
      <c r="Y4624" s="154"/>
      <c r="Z4624" s="154"/>
      <c r="AA4624" s="154"/>
      <c r="AB4624" s="154"/>
      <c r="AC4624" s="154"/>
      <c r="AD4624" s="154"/>
      <c r="AE4624" s="154"/>
      <c r="AF4624" s="154"/>
      <c r="AG4624" s="63">
        <f t="shared" si="1392"/>
        <v>0</v>
      </c>
      <c r="AH4624" s="56">
        <f t="shared" si="1393"/>
        <v>0</v>
      </c>
      <c r="AI4624" s="56">
        <f t="shared" si="1394"/>
        <v>0</v>
      </c>
      <c r="AJ4624" s="56">
        <f t="shared" si="1395"/>
        <v>0</v>
      </c>
      <c r="AK4624" s="56">
        <f t="shared" si="1396"/>
        <v>0</v>
      </c>
      <c r="AL4624" s="56">
        <f t="shared" si="1397"/>
        <v>0</v>
      </c>
      <c r="AM4624" s="56">
        <f t="shared" si="1398"/>
        <v>0</v>
      </c>
      <c r="AN4624" s="56">
        <f t="shared" si="1399"/>
        <v>0</v>
      </c>
      <c r="AO4624" s="56">
        <f t="shared" si="1400"/>
        <v>0</v>
      </c>
      <c r="AP4624" s="56">
        <f t="shared" si="1401"/>
        <v>0</v>
      </c>
      <c r="AQ4624" s="56">
        <f t="shared" si="1402"/>
        <v>0</v>
      </c>
      <c r="AR4624" s="86">
        <f t="shared" si="1403"/>
        <v>0</v>
      </c>
    </row>
    <row r="4625" spans="1:44" x14ac:dyDescent="0.25">
      <c r="A4625" s="178"/>
      <c r="B4625" s="55" t="str">
        <f>_xlfn.IFNA(VLOOKUP(A4625,'Ajánlatkérő(k) adatai'!$B$4:$C$205,2,0),"")</f>
        <v/>
      </c>
      <c r="C4625" s="178"/>
      <c r="D4625" s="55" t="str">
        <f>_xlfn.IFNA(VLOOKUP(C4625,'Számlafizető(k) adatai'!$C$4:$D$203,2,0),"")</f>
        <v/>
      </c>
      <c r="E4625" s="55" t="str">
        <f>_xlfn.IFNA(VLOOKUP(C4625,'Számlafizető(k) adatai'!$C$4:$M$203,11,0),"")</f>
        <v/>
      </c>
      <c r="F4625" s="178"/>
      <c r="G4625" s="178"/>
      <c r="H4625" s="178"/>
      <c r="I4625" s="55" t="str">
        <f>IF(F4625="","",VLOOKUP(LEFT(F4625,5),'Technikai cellák'!B:C,2,0))</f>
        <v/>
      </c>
      <c r="J4625" s="55" t="str">
        <f>IF(F4625="","",VLOOKUP(I4625,'Technikai cellák'!$C$1:$D$12,2,0))</f>
        <v/>
      </c>
      <c r="K4625" s="179"/>
      <c r="L4625" s="67" t="str">
        <f t="shared" si="1386"/>
        <v/>
      </c>
      <c r="M4625" s="68">
        <f t="shared" si="1387"/>
        <v>0</v>
      </c>
      <c r="N4625" s="66">
        <f t="shared" si="1388"/>
        <v>0</v>
      </c>
      <c r="O4625" s="152"/>
      <c r="P4625" s="172">
        <f t="shared" si="1404"/>
        <v>0</v>
      </c>
      <c r="Q4625" s="69">
        <f t="shared" si="1389"/>
        <v>0</v>
      </c>
      <c r="R4625" s="62">
        <f t="shared" si="1390"/>
        <v>0</v>
      </c>
      <c r="S4625" s="153"/>
      <c r="T4625" s="118" t="str">
        <f t="shared" si="1391"/>
        <v/>
      </c>
      <c r="U4625" s="154"/>
      <c r="V4625" s="154"/>
      <c r="W4625" s="154"/>
      <c r="X4625" s="154"/>
      <c r="Y4625" s="154"/>
      <c r="Z4625" s="154"/>
      <c r="AA4625" s="154"/>
      <c r="AB4625" s="154"/>
      <c r="AC4625" s="154"/>
      <c r="AD4625" s="154"/>
      <c r="AE4625" s="154"/>
      <c r="AF4625" s="154"/>
      <c r="AG4625" s="63">
        <f t="shared" si="1392"/>
        <v>0</v>
      </c>
      <c r="AH4625" s="56">
        <f t="shared" si="1393"/>
        <v>0</v>
      </c>
      <c r="AI4625" s="56">
        <f t="shared" si="1394"/>
        <v>0</v>
      </c>
      <c r="AJ4625" s="56">
        <f t="shared" si="1395"/>
        <v>0</v>
      </c>
      <c r="AK4625" s="56">
        <f t="shared" si="1396"/>
        <v>0</v>
      </c>
      <c r="AL4625" s="56">
        <f t="shared" si="1397"/>
        <v>0</v>
      </c>
      <c r="AM4625" s="56">
        <f t="shared" si="1398"/>
        <v>0</v>
      </c>
      <c r="AN4625" s="56">
        <f t="shared" si="1399"/>
        <v>0</v>
      </c>
      <c r="AO4625" s="56">
        <f t="shared" si="1400"/>
        <v>0</v>
      </c>
      <c r="AP4625" s="56">
        <f t="shared" si="1401"/>
        <v>0</v>
      </c>
      <c r="AQ4625" s="56">
        <f t="shared" si="1402"/>
        <v>0</v>
      </c>
      <c r="AR4625" s="86">
        <f t="shared" si="1403"/>
        <v>0</v>
      </c>
    </row>
    <row r="4626" spans="1:44" x14ac:dyDescent="0.25">
      <c r="A4626" s="178"/>
      <c r="B4626" s="55" t="str">
        <f>_xlfn.IFNA(VLOOKUP(A4626,'Ajánlatkérő(k) adatai'!$B$4:$C$205,2,0),"")</f>
        <v/>
      </c>
      <c r="C4626" s="178"/>
      <c r="D4626" s="55" t="str">
        <f>_xlfn.IFNA(VLOOKUP(C4626,'Számlafizető(k) adatai'!$C$4:$D$203,2,0),"")</f>
        <v/>
      </c>
      <c r="E4626" s="55" t="str">
        <f>_xlfn.IFNA(VLOOKUP(C4626,'Számlafizető(k) adatai'!$C$4:$M$203,11,0),"")</f>
        <v/>
      </c>
      <c r="F4626" s="178"/>
      <c r="G4626" s="178"/>
      <c r="H4626" s="178"/>
      <c r="I4626" s="55" t="str">
        <f>IF(F4626="","",VLOOKUP(LEFT(F4626,5),'Technikai cellák'!B:C,2,0))</f>
        <v/>
      </c>
      <c r="J4626" s="55" t="str">
        <f>IF(F4626="","",VLOOKUP(I4626,'Technikai cellák'!$C$1:$D$12,2,0))</f>
        <v/>
      </c>
      <c r="K4626" s="179"/>
      <c r="L4626" s="67" t="str">
        <f t="shared" si="1386"/>
        <v/>
      </c>
      <c r="M4626" s="68">
        <f t="shared" si="1387"/>
        <v>0</v>
      </c>
      <c r="N4626" s="66">
        <f t="shared" si="1388"/>
        <v>0</v>
      </c>
      <c r="O4626" s="152"/>
      <c r="P4626" s="172">
        <f t="shared" si="1404"/>
        <v>0</v>
      </c>
      <c r="Q4626" s="69">
        <f t="shared" si="1389"/>
        <v>0</v>
      </c>
      <c r="R4626" s="62">
        <f t="shared" si="1390"/>
        <v>0</v>
      </c>
      <c r="S4626" s="153"/>
      <c r="T4626" s="118" t="str">
        <f t="shared" si="1391"/>
        <v/>
      </c>
      <c r="U4626" s="154"/>
      <c r="V4626" s="154"/>
      <c r="W4626" s="154"/>
      <c r="X4626" s="154"/>
      <c r="Y4626" s="154"/>
      <c r="Z4626" s="154"/>
      <c r="AA4626" s="154"/>
      <c r="AB4626" s="154"/>
      <c r="AC4626" s="154"/>
      <c r="AD4626" s="154"/>
      <c r="AE4626" s="154"/>
      <c r="AF4626" s="154"/>
      <c r="AG4626" s="63">
        <f t="shared" si="1392"/>
        <v>0</v>
      </c>
      <c r="AH4626" s="56">
        <f t="shared" si="1393"/>
        <v>0</v>
      </c>
      <c r="AI4626" s="56">
        <f t="shared" si="1394"/>
        <v>0</v>
      </c>
      <c r="AJ4626" s="56">
        <f t="shared" si="1395"/>
        <v>0</v>
      </c>
      <c r="AK4626" s="56">
        <f t="shared" si="1396"/>
        <v>0</v>
      </c>
      <c r="AL4626" s="56">
        <f t="shared" si="1397"/>
        <v>0</v>
      </c>
      <c r="AM4626" s="56">
        <f t="shared" si="1398"/>
        <v>0</v>
      </c>
      <c r="AN4626" s="56">
        <f t="shared" si="1399"/>
        <v>0</v>
      </c>
      <c r="AO4626" s="56">
        <f t="shared" si="1400"/>
        <v>0</v>
      </c>
      <c r="AP4626" s="56">
        <f t="shared" si="1401"/>
        <v>0</v>
      </c>
      <c r="AQ4626" s="56">
        <f t="shared" si="1402"/>
        <v>0</v>
      </c>
      <c r="AR4626" s="86">
        <f t="shared" si="1403"/>
        <v>0</v>
      </c>
    </row>
    <row r="4627" spans="1:44" x14ac:dyDescent="0.25">
      <c r="A4627" s="178"/>
      <c r="B4627" s="55" t="str">
        <f>_xlfn.IFNA(VLOOKUP(A4627,'Ajánlatkérő(k) adatai'!$B$4:$C$205,2,0),"")</f>
        <v/>
      </c>
      <c r="C4627" s="178"/>
      <c r="D4627" s="55" t="str">
        <f>_xlfn.IFNA(VLOOKUP(C4627,'Számlafizető(k) adatai'!$C$4:$D$203,2,0),"")</f>
        <v/>
      </c>
      <c r="E4627" s="55" t="str">
        <f>_xlfn.IFNA(VLOOKUP(C4627,'Számlafizető(k) adatai'!$C$4:$M$203,11,0),"")</f>
        <v/>
      </c>
      <c r="F4627" s="178"/>
      <c r="G4627" s="178"/>
      <c r="H4627" s="178"/>
      <c r="I4627" s="55" t="str">
        <f>IF(F4627="","",VLOOKUP(LEFT(F4627,5),'Technikai cellák'!B:C,2,0))</f>
        <v/>
      </c>
      <c r="J4627" s="55" t="str">
        <f>IF(F4627="","",VLOOKUP(I4627,'Technikai cellák'!$C$1:$D$12,2,0))</f>
        <v/>
      </c>
      <c r="K4627" s="179"/>
      <c r="L4627" s="67" t="str">
        <f t="shared" si="1386"/>
        <v/>
      </c>
      <c r="M4627" s="68">
        <f t="shared" si="1387"/>
        <v>0</v>
      </c>
      <c r="N4627" s="66">
        <f t="shared" si="1388"/>
        <v>0</v>
      </c>
      <c r="O4627" s="152"/>
      <c r="P4627" s="172">
        <f t="shared" si="1404"/>
        <v>0</v>
      </c>
      <c r="Q4627" s="69">
        <f t="shared" si="1389"/>
        <v>0</v>
      </c>
      <c r="R4627" s="62">
        <f t="shared" si="1390"/>
        <v>0</v>
      </c>
      <c r="S4627" s="153"/>
      <c r="T4627" s="118" t="str">
        <f t="shared" si="1391"/>
        <v/>
      </c>
      <c r="U4627" s="154"/>
      <c r="V4627" s="154"/>
      <c r="W4627" s="154"/>
      <c r="X4627" s="154"/>
      <c r="Y4627" s="154"/>
      <c r="Z4627" s="154"/>
      <c r="AA4627" s="154"/>
      <c r="AB4627" s="154"/>
      <c r="AC4627" s="154"/>
      <c r="AD4627" s="154"/>
      <c r="AE4627" s="154"/>
      <c r="AF4627" s="154"/>
      <c r="AG4627" s="63">
        <f t="shared" si="1392"/>
        <v>0</v>
      </c>
      <c r="AH4627" s="56">
        <f t="shared" si="1393"/>
        <v>0</v>
      </c>
      <c r="AI4627" s="56">
        <f t="shared" si="1394"/>
        <v>0</v>
      </c>
      <c r="AJ4627" s="56">
        <f t="shared" si="1395"/>
        <v>0</v>
      </c>
      <c r="AK4627" s="56">
        <f t="shared" si="1396"/>
        <v>0</v>
      </c>
      <c r="AL4627" s="56">
        <f t="shared" si="1397"/>
        <v>0</v>
      </c>
      <c r="AM4627" s="56">
        <f t="shared" si="1398"/>
        <v>0</v>
      </c>
      <c r="AN4627" s="56">
        <f t="shared" si="1399"/>
        <v>0</v>
      </c>
      <c r="AO4627" s="56">
        <f t="shared" si="1400"/>
        <v>0</v>
      </c>
      <c r="AP4627" s="56">
        <f t="shared" si="1401"/>
        <v>0</v>
      </c>
      <c r="AQ4627" s="56">
        <f t="shared" si="1402"/>
        <v>0</v>
      </c>
      <c r="AR4627" s="86">
        <f t="shared" si="1403"/>
        <v>0</v>
      </c>
    </row>
    <row r="4628" spans="1:44" x14ac:dyDescent="0.25">
      <c r="A4628" s="178"/>
      <c r="B4628" s="55" t="str">
        <f>_xlfn.IFNA(VLOOKUP(A4628,'Ajánlatkérő(k) adatai'!$B$4:$C$205,2,0),"")</f>
        <v/>
      </c>
      <c r="C4628" s="178"/>
      <c r="D4628" s="55" t="str">
        <f>_xlfn.IFNA(VLOOKUP(C4628,'Számlafizető(k) adatai'!$C$4:$D$203,2,0),"")</f>
        <v/>
      </c>
      <c r="E4628" s="55" t="str">
        <f>_xlfn.IFNA(VLOOKUP(C4628,'Számlafizető(k) adatai'!$C$4:$M$203,11,0),"")</f>
        <v/>
      </c>
      <c r="F4628" s="178"/>
      <c r="G4628" s="178"/>
      <c r="H4628" s="178"/>
      <c r="I4628" s="55" t="str">
        <f>IF(F4628="","",VLOOKUP(LEFT(F4628,5),'Technikai cellák'!B:C,2,0))</f>
        <v/>
      </c>
      <c r="J4628" s="55" t="str">
        <f>IF(F4628="","",VLOOKUP(I4628,'Technikai cellák'!$C$1:$D$12,2,0))</f>
        <v/>
      </c>
      <c r="K4628" s="179"/>
      <c r="L4628" s="67" t="str">
        <f t="shared" si="1386"/>
        <v/>
      </c>
      <c r="M4628" s="68">
        <f t="shared" si="1387"/>
        <v>0</v>
      </c>
      <c r="N4628" s="66">
        <f t="shared" si="1388"/>
        <v>0</v>
      </c>
      <c r="O4628" s="152"/>
      <c r="P4628" s="172">
        <f t="shared" si="1404"/>
        <v>0</v>
      </c>
      <c r="Q4628" s="69">
        <f t="shared" si="1389"/>
        <v>0</v>
      </c>
      <c r="R4628" s="62">
        <f t="shared" si="1390"/>
        <v>0</v>
      </c>
      <c r="S4628" s="153"/>
      <c r="T4628" s="118" t="str">
        <f t="shared" si="1391"/>
        <v/>
      </c>
      <c r="U4628" s="154"/>
      <c r="V4628" s="154"/>
      <c r="W4628" s="154"/>
      <c r="X4628" s="154"/>
      <c r="Y4628" s="154"/>
      <c r="Z4628" s="154"/>
      <c r="AA4628" s="154"/>
      <c r="AB4628" s="154"/>
      <c r="AC4628" s="154"/>
      <c r="AD4628" s="154"/>
      <c r="AE4628" s="154"/>
      <c r="AF4628" s="154"/>
      <c r="AG4628" s="63">
        <f t="shared" si="1392"/>
        <v>0</v>
      </c>
      <c r="AH4628" s="56">
        <f t="shared" si="1393"/>
        <v>0</v>
      </c>
      <c r="AI4628" s="56">
        <f t="shared" si="1394"/>
        <v>0</v>
      </c>
      <c r="AJ4628" s="56">
        <f t="shared" si="1395"/>
        <v>0</v>
      </c>
      <c r="AK4628" s="56">
        <f t="shared" si="1396"/>
        <v>0</v>
      </c>
      <c r="AL4628" s="56">
        <f t="shared" si="1397"/>
        <v>0</v>
      </c>
      <c r="AM4628" s="56">
        <f t="shared" si="1398"/>
        <v>0</v>
      </c>
      <c r="AN4628" s="56">
        <f t="shared" si="1399"/>
        <v>0</v>
      </c>
      <c r="AO4628" s="56">
        <f t="shared" si="1400"/>
        <v>0</v>
      </c>
      <c r="AP4628" s="56">
        <f t="shared" si="1401"/>
        <v>0</v>
      </c>
      <c r="AQ4628" s="56">
        <f t="shared" si="1402"/>
        <v>0</v>
      </c>
      <c r="AR4628" s="86">
        <f t="shared" si="1403"/>
        <v>0</v>
      </c>
    </row>
    <row r="4629" spans="1:44" x14ac:dyDescent="0.25">
      <c r="A4629" s="178"/>
      <c r="B4629" s="55" t="str">
        <f>_xlfn.IFNA(VLOOKUP(A4629,'Ajánlatkérő(k) adatai'!$B$4:$C$205,2,0),"")</f>
        <v/>
      </c>
      <c r="C4629" s="178"/>
      <c r="D4629" s="55" t="str">
        <f>_xlfn.IFNA(VLOOKUP(C4629,'Számlafizető(k) adatai'!$C$4:$D$203,2,0),"")</f>
        <v/>
      </c>
      <c r="E4629" s="55" t="str">
        <f>_xlfn.IFNA(VLOOKUP(C4629,'Számlafizető(k) adatai'!$C$4:$M$203,11,0),"")</f>
        <v/>
      </c>
      <c r="F4629" s="178"/>
      <c r="G4629" s="178"/>
      <c r="H4629" s="178"/>
      <c r="I4629" s="55" t="str">
        <f>IF(F4629="","",VLOOKUP(LEFT(F4629,5),'Technikai cellák'!B:C,2,0))</f>
        <v/>
      </c>
      <c r="J4629" s="55" t="str">
        <f>IF(F4629="","",VLOOKUP(I4629,'Technikai cellák'!$C$1:$D$12,2,0))</f>
        <v/>
      </c>
      <c r="K4629" s="179"/>
      <c r="L4629" s="67" t="str">
        <f t="shared" ref="L4629:L4692" si="1405">IF(K4629="","",IF(K4629&lt;20,"20 alatti",IF(K4629&lt;100,"20-99",IF(K4629&lt;500,"100-500","500-"))))</f>
        <v/>
      </c>
      <c r="M4629" s="68">
        <f t="shared" ref="M4629:M4692" si="1406">ROUND(IF(L4629="20 alatti",K4629*1,0),0)</f>
        <v>0</v>
      </c>
      <c r="N4629" s="66">
        <f t="shared" ref="N4629:N4692" si="1407">ROUND(IF(L4629="20-99",K4629*10.5,0),0)</f>
        <v>0</v>
      </c>
      <c r="O4629" s="152"/>
      <c r="P4629" s="172">
        <f t="shared" si="1404"/>
        <v>0</v>
      </c>
      <c r="Q4629" s="69">
        <f t="shared" ref="Q4629:Q4692" si="1408">ROUND(R4629*$F$10,0)</f>
        <v>0</v>
      </c>
      <c r="R4629" s="62">
        <f t="shared" ref="R4629:R4692" si="1409">SUM(AG4629:AR4629)</f>
        <v>0</v>
      </c>
      <c r="S4629" s="153"/>
      <c r="T4629" s="118" t="str">
        <f t="shared" ref="T4629:T4692" si="1410">IF(S4629="","",IF((DAYS360(S4629,$C$4,TRUE))/30&lt;0,"",(DAYS360(S4629,$C$4,))/30))</f>
        <v/>
      </c>
      <c r="U4629" s="154"/>
      <c r="V4629" s="154"/>
      <c r="W4629" s="154"/>
      <c r="X4629" s="154"/>
      <c r="Y4629" s="154"/>
      <c r="Z4629" s="154"/>
      <c r="AA4629" s="154"/>
      <c r="AB4629" s="154"/>
      <c r="AC4629" s="154"/>
      <c r="AD4629" s="154"/>
      <c r="AE4629" s="154"/>
      <c r="AF4629" s="154"/>
      <c r="AG4629" s="63">
        <f t="shared" ref="AG4629:AG4692" si="1411">ROUND((U4629*$C$7)/$C$8,0)</f>
        <v>0</v>
      </c>
      <c r="AH4629" s="56">
        <f t="shared" ref="AH4629:AH4692" si="1412">ROUND((V4629*$C$7)/$C$8,0)</f>
        <v>0</v>
      </c>
      <c r="AI4629" s="56">
        <f t="shared" ref="AI4629:AI4692" si="1413">ROUND((W4629*$C$7)/$C$8,0)</f>
        <v>0</v>
      </c>
      <c r="AJ4629" s="56">
        <f t="shared" ref="AJ4629:AJ4692" si="1414">ROUND((X4629*$C$7)/$C$8,0)</f>
        <v>0</v>
      </c>
      <c r="AK4629" s="56">
        <f t="shared" ref="AK4629:AK4692" si="1415">ROUND((Y4629*$C$7)/$C$8,0)</f>
        <v>0</v>
      </c>
      <c r="AL4629" s="56">
        <f t="shared" ref="AL4629:AL4692" si="1416">ROUND((Z4629*$C$7)/$C$8,0)</f>
        <v>0</v>
      </c>
      <c r="AM4629" s="56">
        <f t="shared" ref="AM4629:AM4692" si="1417">ROUND((AA4629*$C$7)/$C$8,0)</f>
        <v>0</v>
      </c>
      <c r="AN4629" s="56">
        <f t="shared" ref="AN4629:AN4692" si="1418">ROUND((AB4629*$C$7)/$C$8,0)</f>
        <v>0</v>
      </c>
      <c r="AO4629" s="56">
        <f t="shared" ref="AO4629:AO4692" si="1419">ROUND((AC4629*$C$7)/$C$8,0)</f>
        <v>0</v>
      </c>
      <c r="AP4629" s="56">
        <f t="shared" ref="AP4629:AP4692" si="1420">ROUND((AD4629*$C$7)/$C$8,0)</f>
        <v>0</v>
      </c>
      <c r="AQ4629" s="56">
        <f t="shared" ref="AQ4629:AQ4692" si="1421">ROUND((AE4629*$C$7)/$C$8,0)</f>
        <v>0</v>
      </c>
      <c r="AR4629" s="86">
        <f t="shared" ref="AR4629:AR4692" si="1422">ROUND((AF4629*$C$7)/$C$8,0)</f>
        <v>0</v>
      </c>
    </row>
    <row r="4630" spans="1:44" x14ac:dyDescent="0.25">
      <c r="A4630" s="178"/>
      <c r="B4630" s="55" t="str">
        <f>_xlfn.IFNA(VLOOKUP(A4630,'Ajánlatkérő(k) adatai'!$B$4:$C$205,2,0),"")</f>
        <v/>
      </c>
      <c r="C4630" s="178"/>
      <c r="D4630" s="55" t="str">
        <f>_xlfn.IFNA(VLOOKUP(C4630,'Számlafizető(k) adatai'!$C$4:$D$203,2,0),"")</f>
        <v/>
      </c>
      <c r="E4630" s="55" t="str">
        <f>_xlfn.IFNA(VLOOKUP(C4630,'Számlafizető(k) adatai'!$C$4:$M$203,11,0),"")</f>
        <v/>
      </c>
      <c r="F4630" s="178"/>
      <c r="G4630" s="178"/>
      <c r="H4630" s="178"/>
      <c r="I4630" s="55" t="str">
        <f>IF(F4630="","",VLOOKUP(LEFT(F4630,5),'Technikai cellák'!B:C,2,0))</f>
        <v/>
      </c>
      <c r="J4630" s="55" t="str">
        <f>IF(F4630="","",VLOOKUP(I4630,'Technikai cellák'!$C$1:$D$12,2,0))</f>
        <v/>
      </c>
      <c r="K4630" s="179"/>
      <c r="L4630" s="67" t="str">
        <f t="shared" si="1405"/>
        <v/>
      </c>
      <c r="M4630" s="68">
        <f t="shared" si="1406"/>
        <v>0</v>
      </c>
      <c r="N4630" s="66">
        <f t="shared" si="1407"/>
        <v>0</v>
      </c>
      <c r="O4630" s="152"/>
      <c r="P4630" s="172">
        <f t="shared" si="1404"/>
        <v>0</v>
      </c>
      <c r="Q4630" s="69">
        <f t="shared" si="1408"/>
        <v>0</v>
      </c>
      <c r="R4630" s="62">
        <f t="shared" si="1409"/>
        <v>0</v>
      </c>
      <c r="S4630" s="153"/>
      <c r="T4630" s="118" t="str">
        <f t="shared" si="1410"/>
        <v/>
      </c>
      <c r="U4630" s="154"/>
      <c r="V4630" s="154"/>
      <c r="W4630" s="154"/>
      <c r="X4630" s="154"/>
      <c r="Y4630" s="154"/>
      <c r="Z4630" s="154"/>
      <c r="AA4630" s="154"/>
      <c r="AB4630" s="154"/>
      <c r="AC4630" s="154"/>
      <c r="AD4630" s="154"/>
      <c r="AE4630" s="154"/>
      <c r="AF4630" s="154"/>
      <c r="AG4630" s="63">
        <f t="shared" si="1411"/>
        <v>0</v>
      </c>
      <c r="AH4630" s="56">
        <f t="shared" si="1412"/>
        <v>0</v>
      </c>
      <c r="AI4630" s="56">
        <f t="shared" si="1413"/>
        <v>0</v>
      </c>
      <c r="AJ4630" s="56">
        <f t="shared" si="1414"/>
        <v>0</v>
      </c>
      <c r="AK4630" s="56">
        <f t="shared" si="1415"/>
        <v>0</v>
      </c>
      <c r="AL4630" s="56">
        <f t="shared" si="1416"/>
        <v>0</v>
      </c>
      <c r="AM4630" s="56">
        <f t="shared" si="1417"/>
        <v>0</v>
      </c>
      <c r="AN4630" s="56">
        <f t="shared" si="1418"/>
        <v>0</v>
      </c>
      <c r="AO4630" s="56">
        <f t="shared" si="1419"/>
        <v>0</v>
      </c>
      <c r="AP4630" s="56">
        <f t="shared" si="1420"/>
        <v>0</v>
      </c>
      <c r="AQ4630" s="56">
        <f t="shared" si="1421"/>
        <v>0</v>
      </c>
      <c r="AR4630" s="86">
        <f t="shared" si="1422"/>
        <v>0</v>
      </c>
    </row>
    <row r="4631" spans="1:44" x14ac:dyDescent="0.25">
      <c r="A4631" s="178"/>
      <c r="B4631" s="55" t="str">
        <f>_xlfn.IFNA(VLOOKUP(A4631,'Ajánlatkérő(k) adatai'!$B$4:$C$205,2,0),"")</f>
        <v/>
      </c>
      <c r="C4631" s="178"/>
      <c r="D4631" s="55" t="str">
        <f>_xlfn.IFNA(VLOOKUP(C4631,'Számlafizető(k) adatai'!$C$4:$D$203,2,0),"")</f>
        <v/>
      </c>
      <c r="E4631" s="55" t="str">
        <f>_xlfn.IFNA(VLOOKUP(C4631,'Számlafizető(k) adatai'!$C$4:$M$203,11,0),"")</f>
        <v/>
      </c>
      <c r="F4631" s="178"/>
      <c r="G4631" s="178"/>
      <c r="H4631" s="178"/>
      <c r="I4631" s="55" t="str">
        <f>IF(F4631="","",VLOOKUP(LEFT(F4631,5),'Technikai cellák'!B:C,2,0))</f>
        <v/>
      </c>
      <c r="J4631" s="55" t="str">
        <f>IF(F4631="","",VLOOKUP(I4631,'Technikai cellák'!$C$1:$D$12,2,0))</f>
        <v/>
      </c>
      <c r="K4631" s="179"/>
      <c r="L4631" s="67" t="str">
        <f t="shared" si="1405"/>
        <v/>
      </c>
      <c r="M4631" s="68">
        <f t="shared" si="1406"/>
        <v>0</v>
      </c>
      <c r="N4631" s="66">
        <f t="shared" si="1407"/>
        <v>0</v>
      </c>
      <c r="O4631" s="152"/>
      <c r="P4631" s="172">
        <f t="shared" si="1404"/>
        <v>0</v>
      </c>
      <c r="Q4631" s="69">
        <f t="shared" si="1408"/>
        <v>0</v>
      </c>
      <c r="R4631" s="62">
        <f t="shared" si="1409"/>
        <v>0</v>
      </c>
      <c r="S4631" s="153"/>
      <c r="T4631" s="118" t="str">
        <f t="shared" si="1410"/>
        <v/>
      </c>
      <c r="U4631" s="154"/>
      <c r="V4631" s="154"/>
      <c r="W4631" s="154"/>
      <c r="X4631" s="154"/>
      <c r="Y4631" s="154"/>
      <c r="Z4631" s="154"/>
      <c r="AA4631" s="154"/>
      <c r="AB4631" s="154"/>
      <c r="AC4631" s="154"/>
      <c r="AD4631" s="154"/>
      <c r="AE4631" s="154"/>
      <c r="AF4631" s="154"/>
      <c r="AG4631" s="63">
        <f t="shared" si="1411"/>
        <v>0</v>
      </c>
      <c r="AH4631" s="56">
        <f t="shared" si="1412"/>
        <v>0</v>
      </c>
      <c r="AI4631" s="56">
        <f t="shared" si="1413"/>
        <v>0</v>
      </c>
      <c r="AJ4631" s="56">
        <f t="shared" si="1414"/>
        <v>0</v>
      </c>
      <c r="AK4631" s="56">
        <f t="shared" si="1415"/>
        <v>0</v>
      </c>
      <c r="AL4631" s="56">
        <f t="shared" si="1416"/>
        <v>0</v>
      </c>
      <c r="AM4631" s="56">
        <f t="shared" si="1417"/>
        <v>0</v>
      </c>
      <c r="AN4631" s="56">
        <f t="shared" si="1418"/>
        <v>0</v>
      </c>
      <c r="AO4631" s="56">
        <f t="shared" si="1419"/>
        <v>0</v>
      </c>
      <c r="AP4631" s="56">
        <f t="shared" si="1420"/>
        <v>0</v>
      </c>
      <c r="AQ4631" s="56">
        <f t="shared" si="1421"/>
        <v>0</v>
      </c>
      <c r="AR4631" s="86">
        <f t="shared" si="1422"/>
        <v>0</v>
      </c>
    </row>
    <row r="4632" spans="1:44" x14ac:dyDescent="0.25">
      <c r="A4632" s="178"/>
      <c r="B4632" s="55" t="str">
        <f>_xlfn.IFNA(VLOOKUP(A4632,'Ajánlatkérő(k) adatai'!$B$4:$C$205,2,0),"")</f>
        <v/>
      </c>
      <c r="C4632" s="178"/>
      <c r="D4632" s="55" t="str">
        <f>_xlfn.IFNA(VLOOKUP(C4632,'Számlafizető(k) adatai'!$C$4:$D$203,2,0),"")</f>
        <v/>
      </c>
      <c r="E4632" s="55" t="str">
        <f>_xlfn.IFNA(VLOOKUP(C4632,'Számlafizető(k) adatai'!$C$4:$M$203,11,0),"")</f>
        <v/>
      </c>
      <c r="F4632" s="178"/>
      <c r="G4632" s="178"/>
      <c r="H4632" s="178"/>
      <c r="I4632" s="55" t="str">
        <f>IF(F4632="","",VLOOKUP(LEFT(F4632,5),'Technikai cellák'!B:C,2,0))</f>
        <v/>
      </c>
      <c r="J4632" s="55" t="str">
        <f>IF(F4632="","",VLOOKUP(I4632,'Technikai cellák'!$C$1:$D$12,2,0))</f>
        <v/>
      </c>
      <c r="K4632" s="179"/>
      <c r="L4632" s="67" t="str">
        <f t="shared" si="1405"/>
        <v/>
      </c>
      <c r="M4632" s="68">
        <f t="shared" si="1406"/>
        <v>0</v>
      </c>
      <c r="N4632" s="66">
        <f t="shared" si="1407"/>
        <v>0</v>
      </c>
      <c r="O4632" s="152"/>
      <c r="P4632" s="172">
        <f t="shared" si="1404"/>
        <v>0</v>
      </c>
      <c r="Q4632" s="69">
        <f t="shared" si="1408"/>
        <v>0</v>
      </c>
      <c r="R4632" s="62">
        <f t="shared" si="1409"/>
        <v>0</v>
      </c>
      <c r="S4632" s="153"/>
      <c r="T4632" s="118" t="str">
        <f t="shared" si="1410"/>
        <v/>
      </c>
      <c r="U4632" s="154"/>
      <c r="V4632" s="154"/>
      <c r="W4632" s="154"/>
      <c r="X4632" s="154"/>
      <c r="Y4632" s="154"/>
      <c r="Z4632" s="154"/>
      <c r="AA4632" s="154"/>
      <c r="AB4632" s="154"/>
      <c r="AC4632" s="154"/>
      <c r="AD4632" s="154"/>
      <c r="AE4632" s="154"/>
      <c r="AF4632" s="154"/>
      <c r="AG4632" s="63">
        <f t="shared" si="1411"/>
        <v>0</v>
      </c>
      <c r="AH4632" s="56">
        <f t="shared" si="1412"/>
        <v>0</v>
      </c>
      <c r="AI4632" s="56">
        <f t="shared" si="1413"/>
        <v>0</v>
      </c>
      <c r="AJ4632" s="56">
        <f t="shared" si="1414"/>
        <v>0</v>
      </c>
      <c r="AK4632" s="56">
        <f t="shared" si="1415"/>
        <v>0</v>
      </c>
      <c r="AL4632" s="56">
        <f t="shared" si="1416"/>
        <v>0</v>
      </c>
      <c r="AM4632" s="56">
        <f t="shared" si="1417"/>
        <v>0</v>
      </c>
      <c r="AN4632" s="56">
        <f t="shared" si="1418"/>
        <v>0</v>
      </c>
      <c r="AO4632" s="56">
        <f t="shared" si="1419"/>
        <v>0</v>
      </c>
      <c r="AP4632" s="56">
        <f t="shared" si="1420"/>
        <v>0</v>
      </c>
      <c r="AQ4632" s="56">
        <f t="shared" si="1421"/>
        <v>0</v>
      </c>
      <c r="AR4632" s="86">
        <f t="shared" si="1422"/>
        <v>0</v>
      </c>
    </row>
    <row r="4633" spans="1:44" x14ac:dyDescent="0.25">
      <c r="A4633" s="178"/>
      <c r="B4633" s="55" t="str">
        <f>_xlfn.IFNA(VLOOKUP(A4633,'Ajánlatkérő(k) adatai'!$B$4:$C$205,2,0),"")</f>
        <v/>
      </c>
      <c r="C4633" s="178"/>
      <c r="D4633" s="55" t="str">
        <f>_xlfn.IFNA(VLOOKUP(C4633,'Számlafizető(k) adatai'!$C$4:$D$203,2,0),"")</f>
        <v/>
      </c>
      <c r="E4633" s="55" t="str">
        <f>_xlfn.IFNA(VLOOKUP(C4633,'Számlafizető(k) adatai'!$C$4:$M$203,11,0),"")</f>
        <v/>
      </c>
      <c r="F4633" s="178"/>
      <c r="G4633" s="178"/>
      <c r="H4633" s="178"/>
      <c r="I4633" s="55" t="str">
        <f>IF(F4633="","",VLOOKUP(LEFT(F4633,5),'Technikai cellák'!B:C,2,0))</f>
        <v/>
      </c>
      <c r="J4633" s="55" t="str">
        <f>IF(F4633="","",VLOOKUP(I4633,'Technikai cellák'!$C$1:$D$12,2,0))</f>
        <v/>
      </c>
      <c r="K4633" s="179"/>
      <c r="L4633" s="67" t="str">
        <f t="shared" si="1405"/>
        <v/>
      </c>
      <c r="M4633" s="68">
        <f t="shared" si="1406"/>
        <v>0</v>
      </c>
      <c r="N4633" s="66">
        <f t="shared" si="1407"/>
        <v>0</v>
      </c>
      <c r="O4633" s="152"/>
      <c r="P4633" s="172">
        <f t="shared" si="1404"/>
        <v>0</v>
      </c>
      <c r="Q4633" s="69">
        <f t="shared" si="1408"/>
        <v>0</v>
      </c>
      <c r="R4633" s="62">
        <f t="shared" si="1409"/>
        <v>0</v>
      </c>
      <c r="S4633" s="153"/>
      <c r="T4633" s="118" t="str">
        <f t="shared" si="1410"/>
        <v/>
      </c>
      <c r="U4633" s="154"/>
      <c r="V4633" s="154"/>
      <c r="W4633" s="154"/>
      <c r="X4633" s="154"/>
      <c r="Y4633" s="154"/>
      <c r="Z4633" s="154"/>
      <c r="AA4633" s="154"/>
      <c r="AB4633" s="154"/>
      <c r="AC4633" s="154"/>
      <c r="AD4633" s="154"/>
      <c r="AE4633" s="154"/>
      <c r="AF4633" s="154"/>
      <c r="AG4633" s="63">
        <f t="shared" si="1411"/>
        <v>0</v>
      </c>
      <c r="AH4633" s="56">
        <f t="shared" si="1412"/>
        <v>0</v>
      </c>
      <c r="AI4633" s="56">
        <f t="shared" si="1413"/>
        <v>0</v>
      </c>
      <c r="AJ4633" s="56">
        <f t="shared" si="1414"/>
        <v>0</v>
      </c>
      <c r="AK4633" s="56">
        <f t="shared" si="1415"/>
        <v>0</v>
      </c>
      <c r="AL4633" s="56">
        <f t="shared" si="1416"/>
        <v>0</v>
      </c>
      <c r="AM4633" s="56">
        <f t="shared" si="1417"/>
        <v>0</v>
      </c>
      <c r="AN4633" s="56">
        <f t="shared" si="1418"/>
        <v>0</v>
      </c>
      <c r="AO4633" s="56">
        <f t="shared" si="1419"/>
        <v>0</v>
      </c>
      <c r="AP4633" s="56">
        <f t="shared" si="1420"/>
        <v>0</v>
      </c>
      <c r="AQ4633" s="56">
        <f t="shared" si="1421"/>
        <v>0</v>
      </c>
      <c r="AR4633" s="86">
        <f t="shared" si="1422"/>
        <v>0</v>
      </c>
    </row>
    <row r="4634" spans="1:44" x14ac:dyDescent="0.25">
      <c r="A4634" s="178"/>
      <c r="B4634" s="55" t="str">
        <f>_xlfn.IFNA(VLOOKUP(A4634,'Ajánlatkérő(k) adatai'!$B$4:$C$205,2,0),"")</f>
        <v/>
      </c>
      <c r="C4634" s="178"/>
      <c r="D4634" s="55" t="str">
        <f>_xlfn.IFNA(VLOOKUP(C4634,'Számlafizető(k) adatai'!$C$4:$D$203,2,0),"")</f>
        <v/>
      </c>
      <c r="E4634" s="55" t="str">
        <f>_xlfn.IFNA(VLOOKUP(C4634,'Számlafizető(k) adatai'!$C$4:$M$203,11,0),"")</f>
        <v/>
      </c>
      <c r="F4634" s="178"/>
      <c r="G4634" s="178"/>
      <c r="H4634" s="178"/>
      <c r="I4634" s="55" t="str">
        <f>IF(F4634="","",VLOOKUP(LEFT(F4634,5),'Technikai cellák'!B:C,2,0))</f>
        <v/>
      </c>
      <c r="J4634" s="55" t="str">
        <f>IF(F4634="","",VLOOKUP(I4634,'Technikai cellák'!$C$1:$D$12,2,0))</f>
        <v/>
      </c>
      <c r="K4634" s="179"/>
      <c r="L4634" s="67" t="str">
        <f t="shared" si="1405"/>
        <v/>
      </c>
      <c r="M4634" s="68">
        <f t="shared" si="1406"/>
        <v>0</v>
      </c>
      <c r="N4634" s="66">
        <f t="shared" si="1407"/>
        <v>0</v>
      </c>
      <c r="O4634" s="152"/>
      <c r="P4634" s="172">
        <f t="shared" si="1404"/>
        <v>0</v>
      </c>
      <c r="Q4634" s="69">
        <f t="shared" si="1408"/>
        <v>0</v>
      </c>
      <c r="R4634" s="62">
        <f t="shared" si="1409"/>
        <v>0</v>
      </c>
      <c r="S4634" s="153"/>
      <c r="T4634" s="118" t="str">
        <f t="shared" si="1410"/>
        <v/>
      </c>
      <c r="U4634" s="154"/>
      <c r="V4634" s="154"/>
      <c r="W4634" s="154"/>
      <c r="X4634" s="154"/>
      <c r="Y4634" s="154"/>
      <c r="Z4634" s="154"/>
      <c r="AA4634" s="154"/>
      <c r="AB4634" s="154"/>
      <c r="AC4634" s="154"/>
      <c r="AD4634" s="154"/>
      <c r="AE4634" s="154"/>
      <c r="AF4634" s="154"/>
      <c r="AG4634" s="63">
        <f t="shared" si="1411"/>
        <v>0</v>
      </c>
      <c r="AH4634" s="56">
        <f t="shared" si="1412"/>
        <v>0</v>
      </c>
      <c r="AI4634" s="56">
        <f t="shared" si="1413"/>
        <v>0</v>
      </c>
      <c r="AJ4634" s="56">
        <f t="shared" si="1414"/>
        <v>0</v>
      </c>
      <c r="AK4634" s="56">
        <f t="shared" si="1415"/>
        <v>0</v>
      </c>
      <c r="AL4634" s="56">
        <f t="shared" si="1416"/>
        <v>0</v>
      </c>
      <c r="AM4634" s="56">
        <f t="shared" si="1417"/>
        <v>0</v>
      </c>
      <c r="AN4634" s="56">
        <f t="shared" si="1418"/>
        <v>0</v>
      </c>
      <c r="AO4634" s="56">
        <f t="shared" si="1419"/>
        <v>0</v>
      </c>
      <c r="AP4634" s="56">
        <f t="shared" si="1420"/>
        <v>0</v>
      </c>
      <c r="AQ4634" s="56">
        <f t="shared" si="1421"/>
        <v>0</v>
      </c>
      <c r="AR4634" s="86">
        <f t="shared" si="1422"/>
        <v>0</v>
      </c>
    </row>
    <row r="4635" spans="1:44" x14ac:dyDescent="0.25">
      <c r="A4635" s="178"/>
      <c r="B4635" s="55" t="str">
        <f>_xlfn.IFNA(VLOOKUP(A4635,'Ajánlatkérő(k) adatai'!$B$4:$C$205,2,0),"")</f>
        <v/>
      </c>
      <c r="C4635" s="178"/>
      <c r="D4635" s="55" t="str">
        <f>_xlfn.IFNA(VLOOKUP(C4635,'Számlafizető(k) adatai'!$C$4:$D$203,2,0),"")</f>
        <v/>
      </c>
      <c r="E4635" s="55" t="str">
        <f>_xlfn.IFNA(VLOOKUP(C4635,'Számlafizető(k) adatai'!$C$4:$M$203,11,0),"")</f>
        <v/>
      </c>
      <c r="F4635" s="178"/>
      <c r="G4635" s="178"/>
      <c r="H4635" s="178"/>
      <c r="I4635" s="55" t="str">
        <f>IF(F4635="","",VLOOKUP(LEFT(F4635,5),'Technikai cellák'!B:C,2,0))</f>
        <v/>
      </c>
      <c r="J4635" s="55" t="str">
        <f>IF(F4635="","",VLOOKUP(I4635,'Technikai cellák'!$C$1:$D$12,2,0))</f>
        <v/>
      </c>
      <c r="K4635" s="179"/>
      <c r="L4635" s="67" t="str">
        <f t="shared" si="1405"/>
        <v/>
      </c>
      <c r="M4635" s="68">
        <f t="shared" si="1406"/>
        <v>0</v>
      </c>
      <c r="N4635" s="66">
        <f t="shared" si="1407"/>
        <v>0</v>
      </c>
      <c r="O4635" s="152"/>
      <c r="P4635" s="172">
        <f t="shared" si="1404"/>
        <v>0</v>
      </c>
      <c r="Q4635" s="69">
        <f t="shared" si="1408"/>
        <v>0</v>
      </c>
      <c r="R4635" s="62">
        <f t="shared" si="1409"/>
        <v>0</v>
      </c>
      <c r="S4635" s="153"/>
      <c r="T4635" s="118" t="str">
        <f t="shared" si="1410"/>
        <v/>
      </c>
      <c r="U4635" s="154"/>
      <c r="V4635" s="154"/>
      <c r="W4635" s="154"/>
      <c r="X4635" s="154"/>
      <c r="Y4635" s="154"/>
      <c r="Z4635" s="154"/>
      <c r="AA4635" s="154"/>
      <c r="AB4635" s="154"/>
      <c r="AC4635" s="154"/>
      <c r="AD4635" s="154"/>
      <c r="AE4635" s="154"/>
      <c r="AF4635" s="154"/>
      <c r="AG4635" s="63">
        <f t="shared" si="1411"/>
        <v>0</v>
      </c>
      <c r="AH4635" s="56">
        <f t="shared" si="1412"/>
        <v>0</v>
      </c>
      <c r="AI4635" s="56">
        <f t="shared" si="1413"/>
        <v>0</v>
      </c>
      <c r="AJ4635" s="56">
        <f t="shared" si="1414"/>
        <v>0</v>
      </c>
      <c r="AK4635" s="56">
        <f t="shared" si="1415"/>
        <v>0</v>
      </c>
      <c r="AL4635" s="56">
        <f t="shared" si="1416"/>
        <v>0</v>
      </c>
      <c r="AM4635" s="56">
        <f t="shared" si="1417"/>
        <v>0</v>
      </c>
      <c r="AN4635" s="56">
        <f t="shared" si="1418"/>
        <v>0</v>
      </c>
      <c r="AO4635" s="56">
        <f t="shared" si="1419"/>
        <v>0</v>
      </c>
      <c r="AP4635" s="56">
        <f t="shared" si="1420"/>
        <v>0</v>
      </c>
      <c r="AQ4635" s="56">
        <f t="shared" si="1421"/>
        <v>0</v>
      </c>
      <c r="AR4635" s="86">
        <f t="shared" si="1422"/>
        <v>0</v>
      </c>
    </row>
    <row r="4636" spans="1:44" x14ac:dyDescent="0.25">
      <c r="A4636" s="178"/>
      <c r="B4636" s="55" t="str">
        <f>_xlfn.IFNA(VLOOKUP(A4636,'Ajánlatkérő(k) adatai'!$B$4:$C$205,2,0),"")</f>
        <v/>
      </c>
      <c r="C4636" s="178"/>
      <c r="D4636" s="55" t="str">
        <f>_xlfn.IFNA(VLOOKUP(C4636,'Számlafizető(k) adatai'!$C$4:$D$203,2,0),"")</f>
        <v/>
      </c>
      <c r="E4636" s="55" t="str">
        <f>_xlfn.IFNA(VLOOKUP(C4636,'Számlafizető(k) adatai'!$C$4:$M$203,11,0),"")</f>
        <v/>
      </c>
      <c r="F4636" s="178"/>
      <c r="G4636" s="178"/>
      <c r="H4636" s="178"/>
      <c r="I4636" s="55" t="str">
        <f>IF(F4636="","",VLOOKUP(LEFT(F4636,5),'Technikai cellák'!B:C,2,0))</f>
        <v/>
      </c>
      <c r="J4636" s="55" t="str">
        <f>IF(F4636="","",VLOOKUP(I4636,'Technikai cellák'!$C$1:$D$12,2,0))</f>
        <v/>
      </c>
      <c r="K4636" s="179"/>
      <c r="L4636" s="67" t="str">
        <f t="shared" si="1405"/>
        <v/>
      </c>
      <c r="M4636" s="68">
        <f t="shared" si="1406"/>
        <v>0</v>
      </c>
      <c r="N4636" s="66">
        <f t="shared" si="1407"/>
        <v>0</v>
      </c>
      <c r="O4636" s="152"/>
      <c r="P4636" s="172">
        <f t="shared" si="1404"/>
        <v>0</v>
      </c>
      <c r="Q4636" s="69">
        <f t="shared" si="1408"/>
        <v>0</v>
      </c>
      <c r="R4636" s="62">
        <f t="shared" si="1409"/>
        <v>0</v>
      </c>
      <c r="S4636" s="153"/>
      <c r="T4636" s="118" t="str">
        <f t="shared" si="1410"/>
        <v/>
      </c>
      <c r="U4636" s="154"/>
      <c r="V4636" s="154"/>
      <c r="W4636" s="154"/>
      <c r="X4636" s="154"/>
      <c r="Y4636" s="154"/>
      <c r="Z4636" s="154"/>
      <c r="AA4636" s="154"/>
      <c r="AB4636" s="154"/>
      <c r="AC4636" s="154"/>
      <c r="AD4636" s="154"/>
      <c r="AE4636" s="154"/>
      <c r="AF4636" s="154"/>
      <c r="AG4636" s="63">
        <f t="shared" si="1411"/>
        <v>0</v>
      </c>
      <c r="AH4636" s="56">
        <f t="shared" si="1412"/>
        <v>0</v>
      </c>
      <c r="AI4636" s="56">
        <f t="shared" si="1413"/>
        <v>0</v>
      </c>
      <c r="AJ4636" s="56">
        <f t="shared" si="1414"/>
        <v>0</v>
      </c>
      <c r="AK4636" s="56">
        <f t="shared" si="1415"/>
        <v>0</v>
      </c>
      <c r="AL4636" s="56">
        <f t="shared" si="1416"/>
        <v>0</v>
      </c>
      <c r="AM4636" s="56">
        <f t="shared" si="1417"/>
        <v>0</v>
      </c>
      <c r="AN4636" s="56">
        <f t="shared" si="1418"/>
        <v>0</v>
      </c>
      <c r="AO4636" s="56">
        <f t="shared" si="1419"/>
        <v>0</v>
      </c>
      <c r="AP4636" s="56">
        <f t="shared" si="1420"/>
        <v>0</v>
      </c>
      <c r="AQ4636" s="56">
        <f t="shared" si="1421"/>
        <v>0</v>
      </c>
      <c r="AR4636" s="86">
        <f t="shared" si="1422"/>
        <v>0</v>
      </c>
    </row>
    <row r="4637" spans="1:44" x14ac:dyDescent="0.25">
      <c r="A4637" s="178"/>
      <c r="B4637" s="55" t="str">
        <f>_xlfn.IFNA(VLOOKUP(A4637,'Ajánlatkérő(k) adatai'!$B$4:$C$205,2,0),"")</f>
        <v/>
      </c>
      <c r="C4637" s="178"/>
      <c r="D4637" s="55" t="str">
        <f>_xlfn.IFNA(VLOOKUP(C4637,'Számlafizető(k) adatai'!$C$4:$D$203,2,0),"")</f>
        <v/>
      </c>
      <c r="E4637" s="55" t="str">
        <f>_xlfn.IFNA(VLOOKUP(C4637,'Számlafizető(k) adatai'!$C$4:$M$203,11,0),"")</f>
        <v/>
      </c>
      <c r="F4637" s="178"/>
      <c r="G4637" s="178"/>
      <c r="H4637" s="178"/>
      <c r="I4637" s="55" t="str">
        <f>IF(F4637="","",VLOOKUP(LEFT(F4637,5),'Technikai cellák'!B:C,2,0))</f>
        <v/>
      </c>
      <c r="J4637" s="55" t="str">
        <f>IF(F4637="","",VLOOKUP(I4637,'Technikai cellák'!$C$1:$D$12,2,0))</f>
        <v/>
      </c>
      <c r="K4637" s="179"/>
      <c r="L4637" s="67" t="str">
        <f t="shared" si="1405"/>
        <v/>
      </c>
      <c r="M4637" s="68">
        <f t="shared" si="1406"/>
        <v>0</v>
      </c>
      <c r="N4637" s="66">
        <f t="shared" si="1407"/>
        <v>0</v>
      </c>
      <c r="O4637" s="152"/>
      <c r="P4637" s="172">
        <f t="shared" si="1404"/>
        <v>0</v>
      </c>
      <c r="Q4637" s="69">
        <f t="shared" si="1408"/>
        <v>0</v>
      </c>
      <c r="R4637" s="62">
        <f t="shared" si="1409"/>
        <v>0</v>
      </c>
      <c r="S4637" s="153"/>
      <c r="T4637" s="118" t="str">
        <f t="shared" si="1410"/>
        <v/>
      </c>
      <c r="U4637" s="154"/>
      <c r="V4637" s="154"/>
      <c r="W4637" s="154"/>
      <c r="X4637" s="154"/>
      <c r="Y4637" s="154"/>
      <c r="Z4637" s="154"/>
      <c r="AA4637" s="154"/>
      <c r="AB4637" s="154"/>
      <c r="AC4637" s="154"/>
      <c r="AD4637" s="154"/>
      <c r="AE4637" s="154"/>
      <c r="AF4637" s="154"/>
      <c r="AG4637" s="63">
        <f t="shared" si="1411"/>
        <v>0</v>
      </c>
      <c r="AH4637" s="56">
        <f t="shared" si="1412"/>
        <v>0</v>
      </c>
      <c r="AI4637" s="56">
        <f t="shared" si="1413"/>
        <v>0</v>
      </c>
      <c r="AJ4637" s="56">
        <f t="shared" si="1414"/>
        <v>0</v>
      </c>
      <c r="AK4637" s="56">
        <f t="shared" si="1415"/>
        <v>0</v>
      </c>
      <c r="AL4637" s="56">
        <f t="shared" si="1416"/>
        <v>0</v>
      </c>
      <c r="AM4637" s="56">
        <f t="shared" si="1417"/>
        <v>0</v>
      </c>
      <c r="AN4637" s="56">
        <f t="shared" si="1418"/>
        <v>0</v>
      </c>
      <c r="AO4637" s="56">
        <f t="shared" si="1419"/>
        <v>0</v>
      </c>
      <c r="AP4637" s="56">
        <f t="shared" si="1420"/>
        <v>0</v>
      </c>
      <c r="AQ4637" s="56">
        <f t="shared" si="1421"/>
        <v>0</v>
      </c>
      <c r="AR4637" s="86">
        <f t="shared" si="1422"/>
        <v>0</v>
      </c>
    </row>
    <row r="4638" spans="1:44" x14ac:dyDescent="0.25">
      <c r="A4638" s="178"/>
      <c r="B4638" s="55" t="str">
        <f>_xlfn.IFNA(VLOOKUP(A4638,'Ajánlatkérő(k) adatai'!$B$4:$C$205,2,0),"")</f>
        <v/>
      </c>
      <c r="C4638" s="178"/>
      <c r="D4638" s="55" t="str">
        <f>_xlfn.IFNA(VLOOKUP(C4638,'Számlafizető(k) adatai'!$C$4:$D$203,2,0),"")</f>
        <v/>
      </c>
      <c r="E4638" s="55" t="str">
        <f>_xlfn.IFNA(VLOOKUP(C4638,'Számlafizető(k) adatai'!$C$4:$M$203,11,0),"")</f>
        <v/>
      </c>
      <c r="F4638" s="178"/>
      <c r="G4638" s="178"/>
      <c r="H4638" s="178"/>
      <c r="I4638" s="55" t="str">
        <f>IF(F4638="","",VLOOKUP(LEFT(F4638,5),'Technikai cellák'!B:C,2,0))</f>
        <v/>
      </c>
      <c r="J4638" s="55" t="str">
        <f>IF(F4638="","",VLOOKUP(I4638,'Technikai cellák'!$C$1:$D$12,2,0))</f>
        <v/>
      </c>
      <c r="K4638" s="179"/>
      <c r="L4638" s="67" t="str">
        <f t="shared" si="1405"/>
        <v/>
      </c>
      <c r="M4638" s="68">
        <f t="shared" si="1406"/>
        <v>0</v>
      </c>
      <c r="N4638" s="66">
        <f t="shared" si="1407"/>
        <v>0</v>
      </c>
      <c r="O4638" s="152"/>
      <c r="P4638" s="172">
        <f t="shared" si="1404"/>
        <v>0</v>
      </c>
      <c r="Q4638" s="69">
        <f t="shared" si="1408"/>
        <v>0</v>
      </c>
      <c r="R4638" s="62">
        <f t="shared" si="1409"/>
        <v>0</v>
      </c>
      <c r="S4638" s="153"/>
      <c r="T4638" s="118" t="str">
        <f t="shared" si="1410"/>
        <v/>
      </c>
      <c r="U4638" s="154"/>
      <c r="V4638" s="154"/>
      <c r="W4638" s="154"/>
      <c r="X4638" s="154"/>
      <c r="Y4638" s="154"/>
      <c r="Z4638" s="154"/>
      <c r="AA4638" s="154"/>
      <c r="AB4638" s="154"/>
      <c r="AC4638" s="154"/>
      <c r="AD4638" s="154"/>
      <c r="AE4638" s="154"/>
      <c r="AF4638" s="154"/>
      <c r="AG4638" s="63">
        <f t="shared" si="1411"/>
        <v>0</v>
      </c>
      <c r="AH4638" s="56">
        <f t="shared" si="1412"/>
        <v>0</v>
      </c>
      <c r="AI4638" s="56">
        <f t="shared" si="1413"/>
        <v>0</v>
      </c>
      <c r="AJ4638" s="56">
        <f t="shared" si="1414"/>
        <v>0</v>
      </c>
      <c r="AK4638" s="56">
        <f t="shared" si="1415"/>
        <v>0</v>
      </c>
      <c r="AL4638" s="56">
        <f t="shared" si="1416"/>
        <v>0</v>
      </c>
      <c r="AM4638" s="56">
        <f t="shared" si="1417"/>
        <v>0</v>
      </c>
      <c r="AN4638" s="56">
        <f t="shared" si="1418"/>
        <v>0</v>
      </c>
      <c r="AO4638" s="56">
        <f t="shared" si="1419"/>
        <v>0</v>
      </c>
      <c r="AP4638" s="56">
        <f t="shared" si="1420"/>
        <v>0</v>
      </c>
      <c r="AQ4638" s="56">
        <f t="shared" si="1421"/>
        <v>0</v>
      </c>
      <c r="AR4638" s="86">
        <f t="shared" si="1422"/>
        <v>0</v>
      </c>
    </row>
    <row r="4639" spans="1:44" x14ac:dyDescent="0.25">
      <c r="A4639" s="178"/>
      <c r="B4639" s="55" t="str">
        <f>_xlfn.IFNA(VLOOKUP(A4639,'Ajánlatkérő(k) adatai'!$B$4:$C$205,2,0),"")</f>
        <v/>
      </c>
      <c r="C4639" s="178"/>
      <c r="D4639" s="55" t="str">
        <f>_xlfn.IFNA(VLOOKUP(C4639,'Számlafizető(k) adatai'!$C$4:$D$203,2,0),"")</f>
        <v/>
      </c>
      <c r="E4639" s="55" t="str">
        <f>_xlfn.IFNA(VLOOKUP(C4639,'Számlafizető(k) adatai'!$C$4:$M$203,11,0),"")</f>
        <v/>
      </c>
      <c r="F4639" s="178"/>
      <c r="G4639" s="178"/>
      <c r="H4639" s="178"/>
      <c r="I4639" s="55" t="str">
        <f>IF(F4639="","",VLOOKUP(LEFT(F4639,5),'Technikai cellák'!B:C,2,0))</f>
        <v/>
      </c>
      <c r="J4639" s="55" t="str">
        <f>IF(F4639="","",VLOOKUP(I4639,'Technikai cellák'!$C$1:$D$12,2,0))</f>
        <v/>
      </c>
      <c r="K4639" s="179"/>
      <c r="L4639" s="67" t="str">
        <f t="shared" si="1405"/>
        <v/>
      </c>
      <c r="M4639" s="68">
        <f t="shared" si="1406"/>
        <v>0</v>
      </c>
      <c r="N4639" s="66">
        <f t="shared" si="1407"/>
        <v>0</v>
      </c>
      <c r="O4639" s="152"/>
      <c r="P4639" s="172">
        <f t="shared" si="1404"/>
        <v>0</v>
      </c>
      <c r="Q4639" s="69">
        <f t="shared" si="1408"/>
        <v>0</v>
      </c>
      <c r="R4639" s="62">
        <f t="shared" si="1409"/>
        <v>0</v>
      </c>
      <c r="S4639" s="153"/>
      <c r="T4639" s="118" t="str">
        <f t="shared" si="1410"/>
        <v/>
      </c>
      <c r="U4639" s="154"/>
      <c r="V4639" s="154"/>
      <c r="W4639" s="154"/>
      <c r="X4639" s="154"/>
      <c r="Y4639" s="154"/>
      <c r="Z4639" s="154"/>
      <c r="AA4639" s="154"/>
      <c r="AB4639" s="154"/>
      <c r="AC4639" s="154"/>
      <c r="AD4639" s="154"/>
      <c r="AE4639" s="154"/>
      <c r="AF4639" s="154"/>
      <c r="AG4639" s="63">
        <f t="shared" si="1411"/>
        <v>0</v>
      </c>
      <c r="AH4639" s="56">
        <f t="shared" si="1412"/>
        <v>0</v>
      </c>
      <c r="AI4639" s="56">
        <f t="shared" si="1413"/>
        <v>0</v>
      </c>
      <c r="AJ4639" s="56">
        <f t="shared" si="1414"/>
        <v>0</v>
      </c>
      <c r="AK4639" s="56">
        <f t="shared" si="1415"/>
        <v>0</v>
      </c>
      <c r="AL4639" s="56">
        <f t="shared" si="1416"/>
        <v>0</v>
      </c>
      <c r="AM4639" s="56">
        <f t="shared" si="1417"/>
        <v>0</v>
      </c>
      <c r="AN4639" s="56">
        <f t="shared" si="1418"/>
        <v>0</v>
      </c>
      <c r="AO4639" s="56">
        <f t="shared" si="1419"/>
        <v>0</v>
      </c>
      <c r="AP4639" s="56">
        <f t="shared" si="1420"/>
        <v>0</v>
      </c>
      <c r="AQ4639" s="56">
        <f t="shared" si="1421"/>
        <v>0</v>
      </c>
      <c r="AR4639" s="86">
        <f t="shared" si="1422"/>
        <v>0</v>
      </c>
    </row>
    <row r="4640" spans="1:44" x14ac:dyDescent="0.25">
      <c r="A4640" s="178"/>
      <c r="B4640" s="55" t="str">
        <f>_xlfn.IFNA(VLOOKUP(A4640,'Ajánlatkérő(k) adatai'!$B$4:$C$205,2,0),"")</f>
        <v/>
      </c>
      <c r="C4640" s="178"/>
      <c r="D4640" s="55" t="str">
        <f>_xlfn.IFNA(VLOOKUP(C4640,'Számlafizető(k) adatai'!$C$4:$D$203,2,0),"")</f>
        <v/>
      </c>
      <c r="E4640" s="55" t="str">
        <f>_xlfn.IFNA(VLOOKUP(C4640,'Számlafizető(k) adatai'!$C$4:$M$203,11,0),"")</f>
        <v/>
      </c>
      <c r="F4640" s="178"/>
      <c r="G4640" s="178"/>
      <c r="H4640" s="178"/>
      <c r="I4640" s="55" t="str">
        <f>IF(F4640="","",VLOOKUP(LEFT(F4640,5),'Technikai cellák'!B:C,2,0))</f>
        <v/>
      </c>
      <c r="J4640" s="55" t="str">
        <f>IF(F4640="","",VLOOKUP(I4640,'Technikai cellák'!$C$1:$D$12,2,0))</f>
        <v/>
      </c>
      <c r="K4640" s="179"/>
      <c r="L4640" s="67" t="str">
        <f t="shared" si="1405"/>
        <v/>
      </c>
      <c r="M4640" s="68">
        <f t="shared" si="1406"/>
        <v>0</v>
      </c>
      <c r="N4640" s="66">
        <f t="shared" si="1407"/>
        <v>0</v>
      </c>
      <c r="O4640" s="152"/>
      <c r="P4640" s="172">
        <f t="shared" si="1404"/>
        <v>0</v>
      </c>
      <c r="Q4640" s="69">
        <f t="shared" si="1408"/>
        <v>0</v>
      </c>
      <c r="R4640" s="62">
        <f t="shared" si="1409"/>
        <v>0</v>
      </c>
      <c r="S4640" s="153"/>
      <c r="T4640" s="118" t="str">
        <f t="shared" si="1410"/>
        <v/>
      </c>
      <c r="U4640" s="154"/>
      <c r="V4640" s="154"/>
      <c r="W4640" s="154"/>
      <c r="X4640" s="154"/>
      <c r="Y4640" s="154"/>
      <c r="Z4640" s="154"/>
      <c r="AA4640" s="154"/>
      <c r="AB4640" s="154"/>
      <c r="AC4640" s="154"/>
      <c r="AD4640" s="154"/>
      <c r="AE4640" s="154"/>
      <c r="AF4640" s="154"/>
      <c r="AG4640" s="63">
        <f t="shared" si="1411"/>
        <v>0</v>
      </c>
      <c r="AH4640" s="56">
        <f t="shared" si="1412"/>
        <v>0</v>
      </c>
      <c r="AI4640" s="56">
        <f t="shared" si="1413"/>
        <v>0</v>
      </c>
      <c r="AJ4640" s="56">
        <f t="shared" si="1414"/>
        <v>0</v>
      </c>
      <c r="AK4640" s="56">
        <f t="shared" si="1415"/>
        <v>0</v>
      </c>
      <c r="AL4640" s="56">
        <f t="shared" si="1416"/>
        <v>0</v>
      </c>
      <c r="AM4640" s="56">
        <f t="shared" si="1417"/>
        <v>0</v>
      </c>
      <c r="AN4640" s="56">
        <f t="shared" si="1418"/>
        <v>0</v>
      </c>
      <c r="AO4640" s="56">
        <f t="shared" si="1419"/>
        <v>0</v>
      </c>
      <c r="AP4640" s="56">
        <f t="shared" si="1420"/>
        <v>0</v>
      </c>
      <c r="AQ4640" s="56">
        <f t="shared" si="1421"/>
        <v>0</v>
      </c>
      <c r="AR4640" s="86">
        <f t="shared" si="1422"/>
        <v>0</v>
      </c>
    </row>
    <row r="4641" spans="1:44" x14ac:dyDescent="0.25">
      <c r="A4641" s="178"/>
      <c r="B4641" s="55" t="str">
        <f>_xlfn.IFNA(VLOOKUP(A4641,'Ajánlatkérő(k) adatai'!$B$4:$C$205,2,0),"")</f>
        <v/>
      </c>
      <c r="C4641" s="178"/>
      <c r="D4641" s="55" t="str">
        <f>_xlfn.IFNA(VLOOKUP(C4641,'Számlafizető(k) adatai'!$C$4:$D$203,2,0),"")</f>
        <v/>
      </c>
      <c r="E4641" s="55" t="str">
        <f>_xlfn.IFNA(VLOOKUP(C4641,'Számlafizető(k) adatai'!$C$4:$M$203,11,0),"")</f>
        <v/>
      </c>
      <c r="F4641" s="178"/>
      <c r="G4641" s="178"/>
      <c r="H4641" s="178"/>
      <c r="I4641" s="55" t="str">
        <f>IF(F4641="","",VLOOKUP(LEFT(F4641,5),'Technikai cellák'!B:C,2,0))</f>
        <v/>
      </c>
      <c r="J4641" s="55" t="str">
        <f>IF(F4641="","",VLOOKUP(I4641,'Technikai cellák'!$C$1:$D$12,2,0))</f>
        <v/>
      </c>
      <c r="K4641" s="179"/>
      <c r="L4641" s="67" t="str">
        <f t="shared" si="1405"/>
        <v/>
      </c>
      <c r="M4641" s="68">
        <f t="shared" si="1406"/>
        <v>0</v>
      </c>
      <c r="N4641" s="66">
        <f t="shared" si="1407"/>
        <v>0</v>
      </c>
      <c r="O4641" s="152"/>
      <c r="P4641" s="172">
        <f t="shared" si="1404"/>
        <v>0</v>
      </c>
      <c r="Q4641" s="69">
        <f t="shared" si="1408"/>
        <v>0</v>
      </c>
      <c r="R4641" s="62">
        <f t="shared" si="1409"/>
        <v>0</v>
      </c>
      <c r="S4641" s="153"/>
      <c r="T4641" s="118" t="str">
        <f t="shared" si="1410"/>
        <v/>
      </c>
      <c r="U4641" s="154"/>
      <c r="V4641" s="154"/>
      <c r="W4641" s="154"/>
      <c r="X4641" s="154"/>
      <c r="Y4641" s="154"/>
      <c r="Z4641" s="154"/>
      <c r="AA4641" s="154"/>
      <c r="AB4641" s="154"/>
      <c r="AC4641" s="154"/>
      <c r="AD4641" s="154"/>
      <c r="AE4641" s="154"/>
      <c r="AF4641" s="154"/>
      <c r="AG4641" s="63">
        <f t="shared" si="1411"/>
        <v>0</v>
      </c>
      <c r="AH4641" s="56">
        <f t="shared" si="1412"/>
        <v>0</v>
      </c>
      <c r="AI4641" s="56">
        <f t="shared" si="1413"/>
        <v>0</v>
      </c>
      <c r="AJ4641" s="56">
        <f t="shared" si="1414"/>
        <v>0</v>
      </c>
      <c r="AK4641" s="56">
        <f t="shared" si="1415"/>
        <v>0</v>
      </c>
      <c r="AL4641" s="56">
        <f t="shared" si="1416"/>
        <v>0</v>
      </c>
      <c r="AM4641" s="56">
        <f t="shared" si="1417"/>
        <v>0</v>
      </c>
      <c r="AN4641" s="56">
        <f t="shared" si="1418"/>
        <v>0</v>
      </c>
      <c r="AO4641" s="56">
        <f t="shared" si="1419"/>
        <v>0</v>
      </c>
      <c r="AP4641" s="56">
        <f t="shared" si="1420"/>
        <v>0</v>
      </c>
      <c r="AQ4641" s="56">
        <f t="shared" si="1421"/>
        <v>0</v>
      </c>
      <c r="AR4641" s="86">
        <f t="shared" si="1422"/>
        <v>0</v>
      </c>
    </row>
    <row r="4642" spans="1:44" x14ac:dyDescent="0.25">
      <c r="A4642" s="178"/>
      <c r="B4642" s="55" t="str">
        <f>_xlfn.IFNA(VLOOKUP(A4642,'Ajánlatkérő(k) adatai'!$B$4:$C$205,2,0),"")</f>
        <v/>
      </c>
      <c r="C4642" s="178"/>
      <c r="D4642" s="55" t="str">
        <f>_xlfn.IFNA(VLOOKUP(C4642,'Számlafizető(k) adatai'!$C$4:$D$203,2,0),"")</f>
        <v/>
      </c>
      <c r="E4642" s="55" t="str">
        <f>_xlfn.IFNA(VLOOKUP(C4642,'Számlafizető(k) adatai'!$C$4:$M$203,11,0),"")</f>
        <v/>
      </c>
      <c r="F4642" s="178"/>
      <c r="G4642" s="178"/>
      <c r="H4642" s="178"/>
      <c r="I4642" s="55" t="str">
        <f>IF(F4642="","",VLOOKUP(LEFT(F4642,5),'Technikai cellák'!B:C,2,0))</f>
        <v/>
      </c>
      <c r="J4642" s="55" t="str">
        <f>IF(F4642="","",VLOOKUP(I4642,'Technikai cellák'!$C$1:$D$12,2,0))</f>
        <v/>
      </c>
      <c r="K4642" s="179"/>
      <c r="L4642" s="67" t="str">
        <f t="shared" si="1405"/>
        <v/>
      </c>
      <c r="M4642" s="68">
        <f t="shared" si="1406"/>
        <v>0</v>
      </c>
      <c r="N4642" s="66">
        <f t="shared" si="1407"/>
        <v>0</v>
      </c>
      <c r="O4642" s="152"/>
      <c r="P4642" s="172">
        <f t="shared" si="1404"/>
        <v>0</v>
      </c>
      <c r="Q4642" s="69">
        <f t="shared" si="1408"/>
        <v>0</v>
      </c>
      <c r="R4642" s="62">
        <f t="shared" si="1409"/>
        <v>0</v>
      </c>
      <c r="S4642" s="153"/>
      <c r="T4642" s="118" t="str">
        <f t="shared" si="1410"/>
        <v/>
      </c>
      <c r="U4642" s="154"/>
      <c r="V4642" s="154"/>
      <c r="W4642" s="154"/>
      <c r="X4642" s="154"/>
      <c r="Y4642" s="154"/>
      <c r="Z4642" s="154"/>
      <c r="AA4642" s="154"/>
      <c r="AB4642" s="154"/>
      <c r="AC4642" s="154"/>
      <c r="AD4642" s="154"/>
      <c r="AE4642" s="154"/>
      <c r="AF4642" s="154"/>
      <c r="AG4642" s="63">
        <f t="shared" si="1411"/>
        <v>0</v>
      </c>
      <c r="AH4642" s="56">
        <f t="shared" si="1412"/>
        <v>0</v>
      </c>
      <c r="AI4642" s="56">
        <f t="shared" si="1413"/>
        <v>0</v>
      </c>
      <c r="AJ4642" s="56">
        <f t="shared" si="1414"/>
        <v>0</v>
      </c>
      <c r="AK4642" s="56">
        <f t="shared" si="1415"/>
        <v>0</v>
      </c>
      <c r="AL4642" s="56">
        <f t="shared" si="1416"/>
        <v>0</v>
      </c>
      <c r="AM4642" s="56">
        <f t="shared" si="1417"/>
        <v>0</v>
      </c>
      <c r="AN4642" s="56">
        <f t="shared" si="1418"/>
        <v>0</v>
      </c>
      <c r="AO4642" s="56">
        <f t="shared" si="1419"/>
        <v>0</v>
      </c>
      <c r="AP4642" s="56">
        <f t="shared" si="1420"/>
        <v>0</v>
      </c>
      <c r="AQ4642" s="56">
        <f t="shared" si="1421"/>
        <v>0</v>
      </c>
      <c r="AR4642" s="86">
        <f t="shared" si="1422"/>
        <v>0</v>
      </c>
    </row>
    <row r="4643" spans="1:44" x14ac:dyDescent="0.25">
      <c r="A4643" s="178"/>
      <c r="B4643" s="55" t="str">
        <f>_xlfn.IFNA(VLOOKUP(A4643,'Ajánlatkérő(k) adatai'!$B$4:$C$205,2,0),"")</f>
        <v/>
      </c>
      <c r="C4643" s="178"/>
      <c r="D4643" s="55" t="str">
        <f>_xlfn.IFNA(VLOOKUP(C4643,'Számlafizető(k) adatai'!$C$4:$D$203,2,0),"")</f>
        <v/>
      </c>
      <c r="E4643" s="55" t="str">
        <f>_xlfn.IFNA(VLOOKUP(C4643,'Számlafizető(k) adatai'!$C$4:$M$203,11,0),"")</f>
        <v/>
      </c>
      <c r="F4643" s="178"/>
      <c r="G4643" s="178"/>
      <c r="H4643" s="178"/>
      <c r="I4643" s="55" t="str">
        <f>IF(F4643="","",VLOOKUP(LEFT(F4643,5),'Technikai cellák'!B:C,2,0))</f>
        <v/>
      </c>
      <c r="J4643" s="55" t="str">
        <f>IF(F4643="","",VLOOKUP(I4643,'Technikai cellák'!$C$1:$D$12,2,0))</f>
        <v/>
      </c>
      <c r="K4643" s="179"/>
      <c r="L4643" s="67" t="str">
        <f t="shared" si="1405"/>
        <v/>
      </c>
      <c r="M4643" s="68">
        <f t="shared" si="1406"/>
        <v>0</v>
      </c>
      <c r="N4643" s="66">
        <f t="shared" si="1407"/>
        <v>0</v>
      </c>
      <c r="O4643" s="152"/>
      <c r="P4643" s="172">
        <f t="shared" si="1404"/>
        <v>0</v>
      </c>
      <c r="Q4643" s="69">
        <f t="shared" si="1408"/>
        <v>0</v>
      </c>
      <c r="R4643" s="62">
        <f t="shared" si="1409"/>
        <v>0</v>
      </c>
      <c r="S4643" s="153"/>
      <c r="T4643" s="118" t="str">
        <f t="shared" si="1410"/>
        <v/>
      </c>
      <c r="U4643" s="154"/>
      <c r="V4643" s="154"/>
      <c r="W4643" s="154"/>
      <c r="X4643" s="154"/>
      <c r="Y4643" s="154"/>
      <c r="Z4643" s="154"/>
      <c r="AA4643" s="154"/>
      <c r="AB4643" s="154"/>
      <c r="AC4643" s="154"/>
      <c r="AD4643" s="154"/>
      <c r="AE4643" s="154"/>
      <c r="AF4643" s="154"/>
      <c r="AG4643" s="63">
        <f t="shared" si="1411"/>
        <v>0</v>
      </c>
      <c r="AH4643" s="56">
        <f t="shared" si="1412"/>
        <v>0</v>
      </c>
      <c r="AI4643" s="56">
        <f t="shared" si="1413"/>
        <v>0</v>
      </c>
      <c r="AJ4643" s="56">
        <f t="shared" si="1414"/>
        <v>0</v>
      </c>
      <c r="AK4643" s="56">
        <f t="shared" si="1415"/>
        <v>0</v>
      </c>
      <c r="AL4643" s="56">
        <f t="shared" si="1416"/>
        <v>0</v>
      </c>
      <c r="AM4643" s="56">
        <f t="shared" si="1417"/>
        <v>0</v>
      </c>
      <c r="AN4643" s="56">
        <f t="shared" si="1418"/>
        <v>0</v>
      </c>
      <c r="AO4643" s="56">
        <f t="shared" si="1419"/>
        <v>0</v>
      </c>
      <c r="AP4643" s="56">
        <f t="shared" si="1420"/>
        <v>0</v>
      </c>
      <c r="AQ4643" s="56">
        <f t="shared" si="1421"/>
        <v>0</v>
      </c>
      <c r="AR4643" s="86">
        <f t="shared" si="1422"/>
        <v>0</v>
      </c>
    </row>
    <row r="4644" spans="1:44" x14ac:dyDescent="0.25">
      <c r="A4644" s="178"/>
      <c r="B4644" s="55" t="str">
        <f>_xlfn.IFNA(VLOOKUP(A4644,'Ajánlatkérő(k) adatai'!$B$4:$C$205,2,0),"")</f>
        <v/>
      </c>
      <c r="C4644" s="178"/>
      <c r="D4644" s="55" t="str">
        <f>_xlfn.IFNA(VLOOKUP(C4644,'Számlafizető(k) adatai'!$C$4:$D$203,2,0),"")</f>
        <v/>
      </c>
      <c r="E4644" s="55" t="str">
        <f>_xlfn.IFNA(VLOOKUP(C4644,'Számlafizető(k) adatai'!$C$4:$M$203,11,0),"")</f>
        <v/>
      </c>
      <c r="F4644" s="178"/>
      <c r="G4644" s="178"/>
      <c r="H4644" s="178"/>
      <c r="I4644" s="55" t="str">
        <f>IF(F4644="","",VLOOKUP(LEFT(F4644,5),'Technikai cellák'!B:C,2,0))</f>
        <v/>
      </c>
      <c r="J4644" s="55" t="str">
        <f>IF(F4644="","",VLOOKUP(I4644,'Technikai cellák'!$C$1:$D$12,2,0))</f>
        <v/>
      </c>
      <c r="K4644" s="179"/>
      <c r="L4644" s="67" t="str">
        <f t="shared" si="1405"/>
        <v/>
      </c>
      <c r="M4644" s="68">
        <f t="shared" si="1406"/>
        <v>0</v>
      </c>
      <c r="N4644" s="66">
        <f t="shared" si="1407"/>
        <v>0</v>
      </c>
      <c r="O4644" s="152"/>
      <c r="P4644" s="172">
        <f t="shared" si="1404"/>
        <v>0</v>
      </c>
      <c r="Q4644" s="69">
        <f t="shared" si="1408"/>
        <v>0</v>
      </c>
      <c r="R4644" s="62">
        <f t="shared" si="1409"/>
        <v>0</v>
      </c>
      <c r="S4644" s="153"/>
      <c r="T4644" s="118" t="str">
        <f t="shared" si="1410"/>
        <v/>
      </c>
      <c r="U4644" s="154"/>
      <c r="V4644" s="154"/>
      <c r="W4644" s="154"/>
      <c r="X4644" s="154"/>
      <c r="Y4644" s="154"/>
      <c r="Z4644" s="154"/>
      <c r="AA4644" s="154"/>
      <c r="AB4644" s="154"/>
      <c r="AC4644" s="154"/>
      <c r="AD4644" s="154"/>
      <c r="AE4644" s="154"/>
      <c r="AF4644" s="154"/>
      <c r="AG4644" s="63">
        <f t="shared" si="1411"/>
        <v>0</v>
      </c>
      <c r="AH4644" s="56">
        <f t="shared" si="1412"/>
        <v>0</v>
      </c>
      <c r="AI4644" s="56">
        <f t="shared" si="1413"/>
        <v>0</v>
      </c>
      <c r="AJ4644" s="56">
        <f t="shared" si="1414"/>
        <v>0</v>
      </c>
      <c r="AK4644" s="56">
        <f t="shared" si="1415"/>
        <v>0</v>
      </c>
      <c r="AL4644" s="56">
        <f t="shared" si="1416"/>
        <v>0</v>
      </c>
      <c r="AM4644" s="56">
        <f t="shared" si="1417"/>
        <v>0</v>
      </c>
      <c r="AN4644" s="56">
        <f t="shared" si="1418"/>
        <v>0</v>
      </c>
      <c r="AO4644" s="56">
        <f t="shared" si="1419"/>
        <v>0</v>
      </c>
      <c r="AP4644" s="56">
        <f t="shared" si="1420"/>
        <v>0</v>
      </c>
      <c r="AQ4644" s="56">
        <f t="shared" si="1421"/>
        <v>0</v>
      </c>
      <c r="AR4644" s="86">
        <f t="shared" si="1422"/>
        <v>0</v>
      </c>
    </row>
    <row r="4645" spans="1:44" x14ac:dyDescent="0.25">
      <c r="A4645" s="178"/>
      <c r="B4645" s="55" t="str">
        <f>_xlfn.IFNA(VLOOKUP(A4645,'Ajánlatkérő(k) adatai'!$B$4:$C$205,2,0),"")</f>
        <v/>
      </c>
      <c r="C4645" s="178"/>
      <c r="D4645" s="55" t="str">
        <f>_xlfn.IFNA(VLOOKUP(C4645,'Számlafizető(k) adatai'!$C$4:$D$203,2,0),"")</f>
        <v/>
      </c>
      <c r="E4645" s="55" t="str">
        <f>_xlfn.IFNA(VLOOKUP(C4645,'Számlafizető(k) adatai'!$C$4:$M$203,11,0),"")</f>
        <v/>
      </c>
      <c r="F4645" s="178"/>
      <c r="G4645" s="178"/>
      <c r="H4645" s="178"/>
      <c r="I4645" s="55" t="str">
        <f>IF(F4645="","",VLOOKUP(LEFT(F4645,5),'Technikai cellák'!B:C,2,0))</f>
        <v/>
      </c>
      <c r="J4645" s="55" t="str">
        <f>IF(F4645="","",VLOOKUP(I4645,'Technikai cellák'!$C$1:$D$12,2,0))</f>
        <v/>
      </c>
      <c r="K4645" s="179"/>
      <c r="L4645" s="67" t="str">
        <f t="shared" si="1405"/>
        <v/>
      </c>
      <c r="M4645" s="68">
        <f t="shared" si="1406"/>
        <v>0</v>
      </c>
      <c r="N4645" s="66">
        <f t="shared" si="1407"/>
        <v>0</v>
      </c>
      <c r="O4645" s="152"/>
      <c r="P4645" s="172">
        <f t="shared" si="1404"/>
        <v>0</v>
      </c>
      <c r="Q4645" s="69">
        <f t="shared" si="1408"/>
        <v>0</v>
      </c>
      <c r="R4645" s="62">
        <f t="shared" si="1409"/>
        <v>0</v>
      </c>
      <c r="S4645" s="153"/>
      <c r="T4645" s="118" t="str">
        <f t="shared" si="1410"/>
        <v/>
      </c>
      <c r="U4645" s="154"/>
      <c r="V4645" s="154"/>
      <c r="W4645" s="154"/>
      <c r="X4645" s="154"/>
      <c r="Y4645" s="154"/>
      <c r="Z4645" s="154"/>
      <c r="AA4645" s="154"/>
      <c r="AB4645" s="154"/>
      <c r="AC4645" s="154"/>
      <c r="AD4645" s="154"/>
      <c r="AE4645" s="154"/>
      <c r="AF4645" s="154"/>
      <c r="AG4645" s="63">
        <f t="shared" si="1411"/>
        <v>0</v>
      </c>
      <c r="AH4645" s="56">
        <f t="shared" si="1412"/>
        <v>0</v>
      </c>
      <c r="AI4645" s="56">
        <f t="shared" si="1413"/>
        <v>0</v>
      </c>
      <c r="AJ4645" s="56">
        <f t="shared" si="1414"/>
        <v>0</v>
      </c>
      <c r="AK4645" s="56">
        <f t="shared" si="1415"/>
        <v>0</v>
      </c>
      <c r="AL4645" s="56">
        <f t="shared" si="1416"/>
        <v>0</v>
      </c>
      <c r="AM4645" s="56">
        <f t="shared" si="1417"/>
        <v>0</v>
      </c>
      <c r="AN4645" s="56">
        <f t="shared" si="1418"/>
        <v>0</v>
      </c>
      <c r="AO4645" s="56">
        <f t="shared" si="1419"/>
        <v>0</v>
      </c>
      <c r="AP4645" s="56">
        <f t="shared" si="1420"/>
        <v>0</v>
      </c>
      <c r="AQ4645" s="56">
        <f t="shared" si="1421"/>
        <v>0</v>
      </c>
      <c r="AR4645" s="86">
        <f t="shared" si="1422"/>
        <v>0</v>
      </c>
    </row>
    <row r="4646" spans="1:44" x14ac:dyDescent="0.25">
      <c r="A4646" s="178"/>
      <c r="B4646" s="55" t="str">
        <f>_xlfn.IFNA(VLOOKUP(A4646,'Ajánlatkérő(k) adatai'!$B$4:$C$205,2,0),"")</f>
        <v/>
      </c>
      <c r="C4646" s="178"/>
      <c r="D4646" s="55" t="str">
        <f>_xlfn.IFNA(VLOOKUP(C4646,'Számlafizető(k) adatai'!$C$4:$D$203,2,0),"")</f>
        <v/>
      </c>
      <c r="E4646" s="55" t="str">
        <f>_xlfn.IFNA(VLOOKUP(C4646,'Számlafizető(k) adatai'!$C$4:$M$203,11,0),"")</f>
        <v/>
      </c>
      <c r="F4646" s="178"/>
      <c r="G4646" s="178"/>
      <c r="H4646" s="178"/>
      <c r="I4646" s="55" t="str">
        <f>IF(F4646="","",VLOOKUP(LEFT(F4646,5),'Technikai cellák'!B:C,2,0))</f>
        <v/>
      </c>
      <c r="J4646" s="55" t="str">
        <f>IF(F4646="","",VLOOKUP(I4646,'Technikai cellák'!$C$1:$D$12,2,0))</f>
        <v/>
      </c>
      <c r="K4646" s="179"/>
      <c r="L4646" s="67" t="str">
        <f t="shared" si="1405"/>
        <v/>
      </c>
      <c r="M4646" s="68">
        <f t="shared" si="1406"/>
        <v>0</v>
      </c>
      <c r="N4646" s="66">
        <f t="shared" si="1407"/>
        <v>0</v>
      </c>
      <c r="O4646" s="152"/>
      <c r="P4646" s="172">
        <f t="shared" si="1404"/>
        <v>0</v>
      </c>
      <c r="Q4646" s="69">
        <f t="shared" si="1408"/>
        <v>0</v>
      </c>
      <c r="R4646" s="62">
        <f t="shared" si="1409"/>
        <v>0</v>
      </c>
      <c r="S4646" s="153"/>
      <c r="T4646" s="118" t="str">
        <f t="shared" si="1410"/>
        <v/>
      </c>
      <c r="U4646" s="154"/>
      <c r="V4646" s="154"/>
      <c r="W4646" s="154"/>
      <c r="X4646" s="154"/>
      <c r="Y4646" s="154"/>
      <c r="Z4646" s="154"/>
      <c r="AA4646" s="154"/>
      <c r="AB4646" s="154"/>
      <c r="AC4646" s="154"/>
      <c r="AD4646" s="154"/>
      <c r="AE4646" s="154"/>
      <c r="AF4646" s="154"/>
      <c r="AG4646" s="63">
        <f t="shared" si="1411"/>
        <v>0</v>
      </c>
      <c r="AH4646" s="56">
        <f t="shared" si="1412"/>
        <v>0</v>
      </c>
      <c r="AI4646" s="56">
        <f t="shared" si="1413"/>
        <v>0</v>
      </c>
      <c r="AJ4646" s="56">
        <f t="shared" si="1414"/>
        <v>0</v>
      </c>
      <c r="AK4646" s="56">
        <f t="shared" si="1415"/>
        <v>0</v>
      </c>
      <c r="AL4646" s="56">
        <f t="shared" si="1416"/>
        <v>0</v>
      </c>
      <c r="AM4646" s="56">
        <f t="shared" si="1417"/>
        <v>0</v>
      </c>
      <c r="AN4646" s="56">
        <f t="shared" si="1418"/>
        <v>0</v>
      </c>
      <c r="AO4646" s="56">
        <f t="shared" si="1419"/>
        <v>0</v>
      </c>
      <c r="AP4646" s="56">
        <f t="shared" si="1420"/>
        <v>0</v>
      </c>
      <c r="AQ4646" s="56">
        <f t="shared" si="1421"/>
        <v>0</v>
      </c>
      <c r="AR4646" s="86">
        <f t="shared" si="1422"/>
        <v>0</v>
      </c>
    </row>
    <row r="4647" spans="1:44" x14ac:dyDescent="0.25">
      <c r="A4647" s="178"/>
      <c r="B4647" s="55" t="str">
        <f>_xlfn.IFNA(VLOOKUP(A4647,'Ajánlatkérő(k) adatai'!$B$4:$C$205,2,0),"")</f>
        <v/>
      </c>
      <c r="C4647" s="178"/>
      <c r="D4647" s="55" t="str">
        <f>_xlfn.IFNA(VLOOKUP(C4647,'Számlafizető(k) adatai'!$C$4:$D$203,2,0),"")</f>
        <v/>
      </c>
      <c r="E4647" s="55" t="str">
        <f>_xlfn.IFNA(VLOOKUP(C4647,'Számlafizető(k) adatai'!$C$4:$M$203,11,0),"")</f>
        <v/>
      </c>
      <c r="F4647" s="178"/>
      <c r="G4647" s="178"/>
      <c r="H4647" s="178"/>
      <c r="I4647" s="55" t="str">
        <f>IF(F4647="","",VLOOKUP(LEFT(F4647,5),'Technikai cellák'!B:C,2,0))</f>
        <v/>
      </c>
      <c r="J4647" s="55" t="str">
        <f>IF(F4647="","",VLOOKUP(I4647,'Technikai cellák'!$C$1:$D$12,2,0))</f>
        <v/>
      </c>
      <c r="K4647" s="179"/>
      <c r="L4647" s="67" t="str">
        <f t="shared" si="1405"/>
        <v/>
      </c>
      <c r="M4647" s="68">
        <f t="shared" si="1406"/>
        <v>0</v>
      </c>
      <c r="N4647" s="66">
        <f t="shared" si="1407"/>
        <v>0</v>
      </c>
      <c r="O4647" s="152"/>
      <c r="P4647" s="172">
        <f t="shared" si="1404"/>
        <v>0</v>
      </c>
      <c r="Q4647" s="69">
        <f t="shared" si="1408"/>
        <v>0</v>
      </c>
      <c r="R4647" s="62">
        <f t="shared" si="1409"/>
        <v>0</v>
      </c>
      <c r="S4647" s="153"/>
      <c r="T4647" s="118" t="str">
        <f t="shared" si="1410"/>
        <v/>
      </c>
      <c r="U4647" s="154"/>
      <c r="V4647" s="154"/>
      <c r="W4647" s="154"/>
      <c r="X4647" s="154"/>
      <c r="Y4647" s="154"/>
      <c r="Z4647" s="154"/>
      <c r="AA4647" s="154"/>
      <c r="AB4647" s="154"/>
      <c r="AC4647" s="154"/>
      <c r="AD4647" s="154"/>
      <c r="AE4647" s="154"/>
      <c r="AF4647" s="154"/>
      <c r="AG4647" s="63">
        <f t="shared" si="1411"/>
        <v>0</v>
      </c>
      <c r="AH4647" s="56">
        <f t="shared" si="1412"/>
        <v>0</v>
      </c>
      <c r="AI4647" s="56">
        <f t="shared" si="1413"/>
        <v>0</v>
      </c>
      <c r="AJ4647" s="56">
        <f t="shared" si="1414"/>
        <v>0</v>
      </c>
      <c r="AK4647" s="56">
        <f t="shared" si="1415"/>
        <v>0</v>
      </c>
      <c r="AL4647" s="56">
        <f t="shared" si="1416"/>
        <v>0</v>
      </c>
      <c r="AM4647" s="56">
        <f t="shared" si="1417"/>
        <v>0</v>
      </c>
      <c r="AN4647" s="56">
        <f t="shared" si="1418"/>
        <v>0</v>
      </c>
      <c r="AO4647" s="56">
        <f t="shared" si="1419"/>
        <v>0</v>
      </c>
      <c r="AP4647" s="56">
        <f t="shared" si="1420"/>
        <v>0</v>
      </c>
      <c r="AQ4647" s="56">
        <f t="shared" si="1421"/>
        <v>0</v>
      </c>
      <c r="AR4647" s="86">
        <f t="shared" si="1422"/>
        <v>0</v>
      </c>
    </row>
    <row r="4648" spans="1:44" x14ac:dyDescent="0.25">
      <c r="A4648" s="178"/>
      <c r="B4648" s="55" t="str">
        <f>_xlfn.IFNA(VLOOKUP(A4648,'Ajánlatkérő(k) adatai'!$B$4:$C$205,2,0),"")</f>
        <v/>
      </c>
      <c r="C4648" s="178"/>
      <c r="D4648" s="55" t="str">
        <f>_xlfn.IFNA(VLOOKUP(C4648,'Számlafizető(k) adatai'!$C$4:$D$203,2,0),"")</f>
        <v/>
      </c>
      <c r="E4648" s="55" t="str">
        <f>_xlfn.IFNA(VLOOKUP(C4648,'Számlafizető(k) adatai'!$C$4:$M$203,11,0),"")</f>
        <v/>
      </c>
      <c r="F4648" s="178"/>
      <c r="G4648" s="178"/>
      <c r="H4648" s="178"/>
      <c r="I4648" s="55" t="str">
        <f>IF(F4648="","",VLOOKUP(LEFT(F4648,5),'Technikai cellák'!B:C,2,0))</f>
        <v/>
      </c>
      <c r="J4648" s="55" t="str">
        <f>IF(F4648="","",VLOOKUP(I4648,'Technikai cellák'!$C$1:$D$12,2,0))</f>
        <v/>
      </c>
      <c r="K4648" s="179"/>
      <c r="L4648" s="67" t="str">
        <f t="shared" si="1405"/>
        <v/>
      </c>
      <c r="M4648" s="68">
        <f t="shared" si="1406"/>
        <v>0</v>
      </c>
      <c r="N4648" s="66">
        <f t="shared" si="1407"/>
        <v>0</v>
      </c>
      <c r="O4648" s="152"/>
      <c r="P4648" s="172">
        <f t="shared" si="1404"/>
        <v>0</v>
      </c>
      <c r="Q4648" s="69">
        <f t="shared" si="1408"/>
        <v>0</v>
      </c>
      <c r="R4648" s="62">
        <f t="shared" si="1409"/>
        <v>0</v>
      </c>
      <c r="S4648" s="153"/>
      <c r="T4648" s="118" t="str">
        <f t="shared" si="1410"/>
        <v/>
      </c>
      <c r="U4648" s="154"/>
      <c r="V4648" s="154"/>
      <c r="W4648" s="154"/>
      <c r="X4648" s="154"/>
      <c r="Y4648" s="154"/>
      <c r="Z4648" s="154"/>
      <c r="AA4648" s="154"/>
      <c r="AB4648" s="154"/>
      <c r="AC4648" s="154"/>
      <c r="AD4648" s="154"/>
      <c r="AE4648" s="154"/>
      <c r="AF4648" s="154"/>
      <c r="AG4648" s="63">
        <f t="shared" si="1411"/>
        <v>0</v>
      </c>
      <c r="AH4648" s="56">
        <f t="shared" si="1412"/>
        <v>0</v>
      </c>
      <c r="AI4648" s="56">
        <f t="shared" si="1413"/>
        <v>0</v>
      </c>
      <c r="AJ4648" s="56">
        <f t="shared" si="1414"/>
        <v>0</v>
      </c>
      <c r="AK4648" s="56">
        <f t="shared" si="1415"/>
        <v>0</v>
      </c>
      <c r="AL4648" s="56">
        <f t="shared" si="1416"/>
        <v>0</v>
      </c>
      <c r="AM4648" s="56">
        <f t="shared" si="1417"/>
        <v>0</v>
      </c>
      <c r="AN4648" s="56">
        <f t="shared" si="1418"/>
        <v>0</v>
      </c>
      <c r="AO4648" s="56">
        <f t="shared" si="1419"/>
        <v>0</v>
      </c>
      <c r="AP4648" s="56">
        <f t="shared" si="1420"/>
        <v>0</v>
      </c>
      <c r="AQ4648" s="56">
        <f t="shared" si="1421"/>
        <v>0</v>
      </c>
      <c r="AR4648" s="86">
        <f t="shared" si="1422"/>
        <v>0</v>
      </c>
    </row>
    <row r="4649" spans="1:44" x14ac:dyDescent="0.25">
      <c r="A4649" s="178"/>
      <c r="B4649" s="55" t="str">
        <f>_xlfn.IFNA(VLOOKUP(A4649,'Ajánlatkérő(k) adatai'!$B$4:$C$205,2,0),"")</f>
        <v/>
      </c>
      <c r="C4649" s="178"/>
      <c r="D4649" s="55" t="str">
        <f>_xlfn.IFNA(VLOOKUP(C4649,'Számlafizető(k) adatai'!$C$4:$D$203,2,0),"")</f>
        <v/>
      </c>
      <c r="E4649" s="55" t="str">
        <f>_xlfn.IFNA(VLOOKUP(C4649,'Számlafizető(k) adatai'!$C$4:$M$203,11,0),"")</f>
        <v/>
      </c>
      <c r="F4649" s="178"/>
      <c r="G4649" s="178"/>
      <c r="H4649" s="178"/>
      <c r="I4649" s="55" t="str">
        <f>IF(F4649="","",VLOOKUP(LEFT(F4649,5),'Technikai cellák'!B:C,2,0))</f>
        <v/>
      </c>
      <c r="J4649" s="55" t="str">
        <f>IF(F4649="","",VLOOKUP(I4649,'Technikai cellák'!$C$1:$D$12,2,0))</f>
        <v/>
      </c>
      <c r="K4649" s="179"/>
      <c r="L4649" s="67" t="str">
        <f t="shared" si="1405"/>
        <v/>
      </c>
      <c r="M4649" s="68">
        <f t="shared" si="1406"/>
        <v>0</v>
      </c>
      <c r="N4649" s="66">
        <f t="shared" si="1407"/>
        <v>0</v>
      </c>
      <c r="O4649" s="152"/>
      <c r="P4649" s="172">
        <f t="shared" si="1404"/>
        <v>0</v>
      </c>
      <c r="Q4649" s="69">
        <f t="shared" si="1408"/>
        <v>0</v>
      </c>
      <c r="R4649" s="62">
        <f t="shared" si="1409"/>
        <v>0</v>
      </c>
      <c r="S4649" s="153"/>
      <c r="T4649" s="118" t="str">
        <f t="shared" si="1410"/>
        <v/>
      </c>
      <c r="U4649" s="154"/>
      <c r="V4649" s="154"/>
      <c r="W4649" s="154"/>
      <c r="X4649" s="154"/>
      <c r="Y4649" s="154"/>
      <c r="Z4649" s="154"/>
      <c r="AA4649" s="154"/>
      <c r="AB4649" s="154"/>
      <c r="AC4649" s="154"/>
      <c r="AD4649" s="154"/>
      <c r="AE4649" s="154"/>
      <c r="AF4649" s="154"/>
      <c r="AG4649" s="63">
        <f t="shared" si="1411"/>
        <v>0</v>
      </c>
      <c r="AH4649" s="56">
        <f t="shared" si="1412"/>
        <v>0</v>
      </c>
      <c r="AI4649" s="56">
        <f t="shared" si="1413"/>
        <v>0</v>
      </c>
      <c r="AJ4649" s="56">
        <f t="shared" si="1414"/>
        <v>0</v>
      </c>
      <c r="AK4649" s="56">
        <f t="shared" si="1415"/>
        <v>0</v>
      </c>
      <c r="AL4649" s="56">
        <f t="shared" si="1416"/>
        <v>0</v>
      </c>
      <c r="AM4649" s="56">
        <f t="shared" si="1417"/>
        <v>0</v>
      </c>
      <c r="AN4649" s="56">
        <f t="shared" si="1418"/>
        <v>0</v>
      </c>
      <c r="AO4649" s="56">
        <f t="shared" si="1419"/>
        <v>0</v>
      </c>
      <c r="AP4649" s="56">
        <f t="shared" si="1420"/>
        <v>0</v>
      </c>
      <c r="AQ4649" s="56">
        <f t="shared" si="1421"/>
        <v>0</v>
      </c>
      <c r="AR4649" s="86">
        <f t="shared" si="1422"/>
        <v>0</v>
      </c>
    </row>
    <row r="4650" spans="1:44" x14ac:dyDescent="0.25">
      <c r="A4650" s="178"/>
      <c r="B4650" s="55" t="str">
        <f>_xlfn.IFNA(VLOOKUP(A4650,'Ajánlatkérő(k) adatai'!$B$4:$C$205,2,0),"")</f>
        <v/>
      </c>
      <c r="C4650" s="178"/>
      <c r="D4650" s="55" t="str">
        <f>_xlfn.IFNA(VLOOKUP(C4650,'Számlafizető(k) adatai'!$C$4:$D$203,2,0),"")</f>
        <v/>
      </c>
      <c r="E4650" s="55" t="str">
        <f>_xlfn.IFNA(VLOOKUP(C4650,'Számlafizető(k) adatai'!$C$4:$M$203,11,0),"")</f>
        <v/>
      </c>
      <c r="F4650" s="178"/>
      <c r="G4650" s="178"/>
      <c r="H4650" s="178"/>
      <c r="I4650" s="55" t="str">
        <f>IF(F4650="","",VLOOKUP(LEFT(F4650,5),'Technikai cellák'!B:C,2,0))</f>
        <v/>
      </c>
      <c r="J4650" s="55" t="str">
        <f>IF(F4650="","",VLOOKUP(I4650,'Technikai cellák'!$C$1:$D$12,2,0))</f>
        <v/>
      </c>
      <c r="K4650" s="179"/>
      <c r="L4650" s="67" t="str">
        <f t="shared" si="1405"/>
        <v/>
      </c>
      <c r="M4650" s="68">
        <f t="shared" si="1406"/>
        <v>0</v>
      </c>
      <c r="N4650" s="66">
        <f t="shared" si="1407"/>
        <v>0</v>
      </c>
      <c r="O4650" s="152"/>
      <c r="P4650" s="172">
        <f t="shared" si="1404"/>
        <v>0</v>
      </c>
      <c r="Q4650" s="69">
        <f t="shared" si="1408"/>
        <v>0</v>
      </c>
      <c r="R4650" s="62">
        <f t="shared" si="1409"/>
        <v>0</v>
      </c>
      <c r="S4650" s="153"/>
      <c r="T4650" s="118" t="str">
        <f t="shared" si="1410"/>
        <v/>
      </c>
      <c r="U4650" s="154"/>
      <c r="V4650" s="154"/>
      <c r="W4650" s="154"/>
      <c r="X4650" s="154"/>
      <c r="Y4650" s="154"/>
      <c r="Z4650" s="154"/>
      <c r="AA4650" s="154"/>
      <c r="AB4650" s="154"/>
      <c r="AC4650" s="154"/>
      <c r="AD4650" s="154"/>
      <c r="AE4650" s="154"/>
      <c r="AF4650" s="154"/>
      <c r="AG4650" s="63">
        <f t="shared" si="1411"/>
        <v>0</v>
      </c>
      <c r="AH4650" s="56">
        <f t="shared" si="1412"/>
        <v>0</v>
      </c>
      <c r="AI4650" s="56">
        <f t="shared" si="1413"/>
        <v>0</v>
      </c>
      <c r="AJ4650" s="56">
        <f t="shared" si="1414"/>
        <v>0</v>
      </c>
      <c r="AK4650" s="56">
        <f t="shared" si="1415"/>
        <v>0</v>
      </c>
      <c r="AL4650" s="56">
        <f t="shared" si="1416"/>
        <v>0</v>
      </c>
      <c r="AM4650" s="56">
        <f t="shared" si="1417"/>
        <v>0</v>
      </c>
      <c r="AN4650" s="56">
        <f t="shared" si="1418"/>
        <v>0</v>
      </c>
      <c r="AO4650" s="56">
        <f t="shared" si="1419"/>
        <v>0</v>
      </c>
      <c r="AP4650" s="56">
        <f t="shared" si="1420"/>
        <v>0</v>
      </c>
      <c r="AQ4650" s="56">
        <f t="shared" si="1421"/>
        <v>0</v>
      </c>
      <c r="AR4650" s="86">
        <f t="shared" si="1422"/>
        <v>0</v>
      </c>
    </row>
    <row r="4651" spans="1:44" x14ac:dyDescent="0.25">
      <c r="A4651" s="178"/>
      <c r="B4651" s="55" t="str">
        <f>_xlfn.IFNA(VLOOKUP(A4651,'Ajánlatkérő(k) adatai'!$B$4:$C$205,2,0),"")</f>
        <v/>
      </c>
      <c r="C4651" s="178"/>
      <c r="D4651" s="55" t="str">
        <f>_xlfn.IFNA(VLOOKUP(C4651,'Számlafizető(k) adatai'!$C$4:$D$203,2,0),"")</f>
        <v/>
      </c>
      <c r="E4651" s="55" t="str">
        <f>_xlfn.IFNA(VLOOKUP(C4651,'Számlafizető(k) adatai'!$C$4:$M$203,11,0),"")</f>
        <v/>
      </c>
      <c r="F4651" s="178"/>
      <c r="G4651" s="178"/>
      <c r="H4651" s="178"/>
      <c r="I4651" s="55" t="str">
        <f>IF(F4651="","",VLOOKUP(LEFT(F4651,5),'Technikai cellák'!B:C,2,0))</f>
        <v/>
      </c>
      <c r="J4651" s="55" t="str">
        <f>IF(F4651="","",VLOOKUP(I4651,'Technikai cellák'!$C$1:$D$12,2,0))</f>
        <v/>
      </c>
      <c r="K4651" s="179"/>
      <c r="L4651" s="67" t="str">
        <f t="shared" si="1405"/>
        <v/>
      </c>
      <c r="M4651" s="68">
        <f t="shared" si="1406"/>
        <v>0</v>
      </c>
      <c r="N4651" s="66">
        <f t="shared" si="1407"/>
        <v>0</v>
      </c>
      <c r="O4651" s="152"/>
      <c r="P4651" s="172">
        <f t="shared" si="1404"/>
        <v>0</v>
      </c>
      <c r="Q4651" s="69">
        <f t="shared" si="1408"/>
        <v>0</v>
      </c>
      <c r="R4651" s="62">
        <f t="shared" si="1409"/>
        <v>0</v>
      </c>
      <c r="S4651" s="153"/>
      <c r="T4651" s="118" t="str">
        <f t="shared" si="1410"/>
        <v/>
      </c>
      <c r="U4651" s="154"/>
      <c r="V4651" s="154"/>
      <c r="W4651" s="154"/>
      <c r="X4651" s="154"/>
      <c r="Y4651" s="154"/>
      <c r="Z4651" s="154"/>
      <c r="AA4651" s="154"/>
      <c r="AB4651" s="154"/>
      <c r="AC4651" s="154"/>
      <c r="AD4651" s="154"/>
      <c r="AE4651" s="154"/>
      <c r="AF4651" s="154"/>
      <c r="AG4651" s="63">
        <f t="shared" si="1411"/>
        <v>0</v>
      </c>
      <c r="AH4651" s="56">
        <f t="shared" si="1412"/>
        <v>0</v>
      </c>
      <c r="AI4651" s="56">
        <f t="shared" si="1413"/>
        <v>0</v>
      </c>
      <c r="AJ4651" s="56">
        <f t="shared" si="1414"/>
        <v>0</v>
      </c>
      <c r="AK4651" s="56">
        <f t="shared" si="1415"/>
        <v>0</v>
      </c>
      <c r="AL4651" s="56">
        <f t="shared" si="1416"/>
        <v>0</v>
      </c>
      <c r="AM4651" s="56">
        <f t="shared" si="1417"/>
        <v>0</v>
      </c>
      <c r="AN4651" s="56">
        <f t="shared" si="1418"/>
        <v>0</v>
      </c>
      <c r="AO4651" s="56">
        <f t="shared" si="1419"/>
        <v>0</v>
      </c>
      <c r="AP4651" s="56">
        <f t="shared" si="1420"/>
        <v>0</v>
      </c>
      <c r="AQ4651" s="56">
        <f t="shared" si="1421"/>
        <v>0</v>
      </c>
      <c r="AR4651" s="86">
        <f t="shared" si="1422"/>
        <v>0</v>
      </c>
    </row>
    <row r="4652" spans="1:44" x14ac:dyDescent="0.25">
      <c r="A4652" s="178"/>
      <c r="B4652" s="55" t="str">
        <f>_xlfn.IFNA(VLOOKUP(A4652,'Ajánlatkérő(k) adatai'!$B$4:$C$205,2,0),"")</f>
        <v/>
      </c>
      <c r="C4652" s="178"/>
      <c r="D4652" s="55" t="str">
        <f>_xlfn.IFNA(VLOOKUP(C4652,'Számlafizető(k) adatai'!$C$4:$D$203,2,0),"")</f>
        <v/>
      </c>
      <c r="E4652" s="55" t="str">
        <f>_xlfn.IFNA(VLOOKUP(C4652,'Számlafizető(k) adatai'!$C$4:$M$203,11,0),"")</f>
        <v/>
      </c>
      <c r="F4652" s="178"/>
      <c r="G4652" s="178"/>
      <c r="H4652" s="178"/>
      <c r="I4652" s="55" t="str">
        <f>IF(F4652="","",VLOOKUP(LEFT(F4652,5),'Technikai cellák'!B:C,2,0))</f>
        <v/>
      </c>
      <c r="J4652" s="55" t="str">
        <f>IF(F4652="","",VLOOKUP(I4652,'Technikai cellák'!$C$1:$D$12,2,0))</f>
        <v/>
      </c>
      <c r="K4652" s="179"/>
      <c r="L4652" s="67" t="str">
        <f t="shared" si="1405"/>
        <v/>
      </c>
      <c r="M4652" s="68">
        <f t="shared" si="1406"/>
        <v>0</v>
      </c>
      <c r="N4652" s="66">
        <f t="shared" si="1407"/>
        <v>0</v>
      </c>
      <c r="O4652" s="152"/>
      <c r="P4652" s="172">
        <f t="shared" si="1404"/>
        <v>0</v>
      </c>
      <c r="Q4652" s="69">
        <f t="shared" si="1408"/>
        <v>0</v>
      </c>
      <c r="R4652" s="62">
        <f t="shared" si="1409"/>
        <v>0</v>
      </c>
      <c r="S4652" s="153"/>
      <c r="T4652" s="118" t="str">
        <f t="shared" si="1410"/>
        <v/>
      </c>
      <c r="U4652" s="154"/>
      <c r="V4652" s="154"/>
      <c r="W4652" s="154"/>
      <c r="X4652" s="154"/>
      <c r="Y4652" s="154"/>
      <c r="Z4652" s="154"/>
      <c r="AA4652" s="154"/>
      <c r="AB4652" s="154"/>
      <c r="AC4652" s="154"/>
      <c r="AD4652" s="154"/>
      <c r="AE4652" s="154"/>
      <c r="AF4652" s="154"/>
      <c r="AG4652" s="63">
        <f t="shared" si="1411"/>
        <v>0</v>
      </c>
      <c r="AH4652" s="56">
        <f t="shared" si="1412"/>
        <v>0</v>
      </c>
      <c r="AI4652" s="56">
        <f t="shared" si="1413"/>
        <v>0</v>
      </c>
      <c r="AJ4652" s="56">
        <f t="shared" si="1414"/>
        <v>0</v>
      </c>
      <c r="AK4652" s="56">
        <f t="shared" si="1415"/>
        <v>0</v>
      </c>
      <c r="AL4652" s="56">
        <f t="shared" si="1416"/>
        <v>0</v>
      </c>
      <c r="AM4652" s="56">
        <f t="shared" si="1417"/>
        <v>0</v>
      </c>
      <c r="AN4652" s="56">
        <f t="shared" si="1418"/>
        <v>0</v>
      </c>
      <c r="AO4652" s="56">
        <f t="shared" si="1419"/>
        <v>0</v>
      </c>
      <c r="AP4652" s="56">
        <f t="shared" si="1420"/>
        <v>0</v>
      </c>
      <c r="AQ4652" s="56">
        <f t="shared" si="1421"/>
        <v>0</v>
      </c>
      <c r="AR4652" s="86">
        <f t="shared" si="1422"/>
        <v>0</v>
      </c>
    </row>
    <row r="4653" spans="1:44" x14ac:dyDescent="0.25">
      <c r="A4653" s="178"/>
      <c r="B4653" s="55" t="str">
        <f>_xlfn.IFNA(VLOOKUP(A4653,'Ajánlatkérő(k) adatai'!$B$4:$C$205,2,0),"")</f>
        <v/>
      </c>
      <c r="C4653" s="178"/>
      <c r="D4653" s="55" t="str">
        <f>_xlfn.IFNA(VLOOKUP(C4653,'Számlafizető(k) adatai'!$C$4:$D$203,2,0),"")</f>
        <v/>
      </c>
      <c r="E4653" s="55" t="str">
        <f>_xlfn.IFNA(VLOOKUP(C4653,'Számlafizető(k) adatai'!$C$4:$M$203,11,0),"")</f>
        <v/>
      </c>
      <c r="F4653" s="178"/>
      <c r="G4653" s="178"/>
      <c r="H4653" s="178"/>
      <c r="I4653" s="55" t="str">
        <f>IF(F4653="","",VLOOKUP(LEFT(F4653,5),'Technikai cellák'!B:C,2,0))</f>
        <v/>
      </c>
      <c r="J4653" s="55" t="str">
        <f>IF(F4653="","",VLOOKUP(I4653,'Technikai cellák'!$C$1:$D$12,2,0))</f>
        <v/>
      </c>
      <c r="K4653" s="179"/>
      <c r="L4653" s="67" t="str">
        <f t="shared" si="1405"/>
        <v/>
      </c>
      <c r="M4653" s="68">
        <f t="shared" si="1406"/>
        <v>0</v>
      </c>
      <c r="N4653" s="66">
        <f t="shared" si="1407"/>
        <v>0</v>
      </c>
      <c r="O4653" s="152"/>
      <c r="P4653" s="172">
        <f t="shared" si="1404"/>
        <v>0</v>
      </c>
      <c r="Q4653" s="69">
        <f t="shared" si="1408"/>
        <v>0</v>
      </c>
      <c r="R4653" s="62">
        <f t="shared" si="1409"/>
        <v>0</v>
      </c>
      <c r="S4653" s="153"/>
      <c r="T4653" s="118" t="str">
        <f t="shared" si="1410"/>
        <v/>
      </c>
      <c r="U4653" s="154"/>
      <c r="V4653" s="154"/>
      <c r="W4653" s="154"/>
      <c r="X4653" s="154"/>
      <c r="Y4653" s="154"/>
      <c r="Z4653" s="154"/>
      <c r="AA4653" s="154"/>
      <c r="AB4653" s="154"/>
      <c r="AC4653" s="154"/>
      <c r="AD4653" s="154"/>
      <c r="AE4653" s="154"/>
      <c r="AF4653" s="154"/>
      <c r="AG4653" s="63">
        <f t="shared" si="1411"/>
        <v>0</v>
      </c>
      <c r="AH4653" s="56">
        <f t="shared" si="1412"/>
        <v>0</v>
      </c>
      <c r="AI4653" s="56">
        <f t="shared" si="1413"/>
        <v>0</v>
      </c>
      <c r="AJ4653" s="56">
        <f t="shared" si="1414"/>
        <v>0</v>
      </c>
      <c r="AK4653" s="56">
        <f t="shared" si="1415"/>
        <v>0</v>
      </c>
      <c r="AL4653" s="56">
        <f t="shared" si="1416"/>
        <v>0</v>
      </c>
      <c r="AM4653" s="56">
        <f t="shared" si="1417"/>
        <v>0</v>
      </c>
      <c r="AN4653" s="56">
        <f t="shared" si="1418"/>
        <v>0</v>
      </c>
      <c r="AO4653" s="56">
        <f t="shared" si="1419"/>
        <v>0</v>
      </c>
      <c r="AP4653" s="56">
        <f t="shared" si="1420"/>
        <v>0</v>
      </c>
      <c r="AQ4653" s="56">
        <f t="shared" si="1421"/>
        <v>0</v>
      </c>
      <c r="AR4653" s="86">
        <f t="shared" si="1422"/>
        <v>0</v>
      </c>
    </row>
    <row r="4654" spans="1:44" x14ac:dyDescent="0.25">
      <c r="A4654" s="178"/>
      <c r="B4654" s="55" t="str">
        <f>_xlfn.IFNA(VLOOKUP(A4654,'Ajánlatkérő(k) adatai'!$B$4:$C$205,2,0),"")</f>
        <v/>
      </c>
      <c r="C4654" s="178"/>
      <c r="D4654" s="55" t="str">
        <f>_xlfn.IFNA(VLOOKUP(C4654,'Számlafizető(k) adatai'!$C$4:$D$203,2,0),"")</f>
        <v/>
      </c>
      <c r="E4654" s="55" t="str">
        <f>_xlfn.IFNA(VLOOKUP(C4654,'Számlafizető(k) adatai'!$C$4:$M$203,11,0),"")</f>
        <v/>
      </c>
      <c r="F4654" s="178"/>
      <c r="G4654" s="178"/>
      <c r="H4654" s="178"/>
      <c r="I4654" s="55" t="str">
        <f>IF(F4654="","",VLOOKUP(LEFT(F4654,5),'Technikai cellák'!B:C,2,0))</f>
        <v/>
      </c>
      <c r="J4654" s="55" t="str">
        <f>IF(F4654="","",VLOOKUP(I4654,'Technikai cellák'!$C$1:$D$12,2,0))</f>
        <v/>
      </c>
      <c r="K4654" s="179"/>
      <c r="L4654" s="67" t="str">
        <f t="shared" si="1405"/>
        <v/>
      </c>
      <c r="M4654" s="68">
        <f t="shared" si="1406"/>
        <v>0</v>
      </c>
      <c r="N4654" s="66">
        <f t="shared" si="1407"/>
        <v>0</v>
      </c>
      <c r="O4654" s="152"/>
      <c r="P4654" s="172">
        <f t="shared" si="1404"/>
        <v>0</v>
      </c>
      <c r="Q4654" s="69">
        <f t="shared" si="1408"/>
        <v>0</v>
      </c>
      <c r="R4654" s="62">
        <f t="shared" si="1409"/>
        <v>0</v>
      </c>
      <c r="S4654" s="153"/>
      <c r="T4654" s="118" t="str">
        <f t="shared" si="1410"/>
        <v/>
      </c>
      <c r="U4654" s="154"/>
      <c r="V4654" s="154"/>
      <c r="W4654" s="154"/>
      <c r="X4654" s="154"/>
      <c r="Y4654" s="154"/>
      <c r="Z4654" s="154"/>
      <c r="AA4654" s="154"/>
      <c r="AB4654" s="154"/>
      <c r="AC4654" s="154"/>
      <c r="AD4654" s="154"/>
      <c r="AE4654" s="154"/>
      <c r="AF4654" s="154"/>
      <c r="AG4654" s="63">
        <f t="shared" si="1411"/>
        <v>0</v>
      </c>
      <c r="AH4654" s="56">
        <f t="shared" si="1412"/>
        <v>0</v>
      </c>
      <c r="AI4654" s="56">
        <f t="shared" si="1413"/>
        <v>0</v>
      </c>
      <c r="AJ4654" s="56">
        <f t="shared" si="1414"/>
        <v>0</v>
      </c>
      <c r="AK4654" s="56">
        <f t="shared" si="1415"/>
        <v>0</v>
      </c>
      <c r="AL4654" s="56">
        <f t="shared" si="1416"/>
        <v>0</v>
      </c>
      <c r="AM4654" s="56">
        <f t="shared" si="1417"/>
        <v>0</v>
      </c>
      <c r="AN4654" s="56">
        <f t="shared" si="1418"/>
        <v>0</v>
      </c>
      <c r="AO4654" s="56">
        <f t="shared" si="1419"/>
        <v>0</v>
      </c>
      <c r="AP4654" s="56">
        <f t="shared" si="1420"/>
        <v>0</v>
      </c>
      <c r="AQ4654" s="56">
        <f t="shared" si="1421"/>
        <v>0</v>
      </c>
      <c r="AR4654" s="86">
        <f t="shared" si="1422"/>
        <v>0</v>
      </c>
    </row>
    <row r="4655" spans="1:44" x14ac:dyDescent="0.25">
      <c r="A4655" s="178"/>
      <c r="B4655" s="55" t="str">
        <f>_xlfn.IFNA(VLOOKUP(A4655,'Ajánlatkérő(k) adatai'!$B$4:$C$205,2,0),"")</f>
        <v/>
      </c>
      <c r="C4655" s="178"/>
      <c r="D4655" s="55" t="str">
        <f>_xlfn.IFNA(VLOOKUP(C4655,'Számlafizető(k) adatai'!$C$4:$D$203,2,0),"")</f>
        <v/>
      </c>
      <c r="E4655" s="55" t="str">
        <f>_xlfn.IFNA(VLOOKUP(C4655,'Számlafizető(k) adatai'!$C$4:$M$203,11,0),"")</f>
        <v/>
      </c>
      <c r="F4655" s="178"/>
      <c r="G4655" s="178"/>
      <c r="H4655" s="178"/>
      <c r="I4655" s="55" t="str">
        <f>IF(F4655="","",VLOOKUP(LEFT(F4655,5),'Technikai cellák'!B:C,2,0))</f>
        <v/>
      </c>
      <c r="J4655" s="55" t="str">
        <f>IF(F4655="","",VLOOKUP(I4655,'Technikai cellák'!$C$1:$D$12,2,0))</f>
        <v/>
      </c>
      <c r="K4655" s="179"/>
      <c r="L4655" s="67" t="str">
        <f t="shared" si="1405"/>
        <v/>
      </c>
      <c r="M4655" s="68">
        <f t="shared" si="1406"/>
        <v>0</v>
      </c>
      <c r="N4655" s="66">
        <f t="shared" si="1407"/>
        <v>0</v>
      </c>
      <c r="O4655" s="152"/>
      <c r="P4655" s="172">
        <f t="shared" si="1404"/>
        <v>0</v>
      </c>
      <c r="Q4655" s="69">
        <f t="shared" si="1408"/>
        <v>0</v>
      </c>
      <c r="R4655" s="62">
        <f t="shared" si="1409"/>
        <v>0</v>
      </c>
      <c r="S4655" s="153"/>
      <c r="T4655" s="118" t="str">
        <f t="shared" si="1410"/>
        <v/>
      </c>
      <c r="U4655" s="154"/>
      <c r="V4655" s="154"/>
      <c r="W4655" s="154"/>
      <c r="X4655" s="154"/>
      <c r="Y4655" s="154"/>
      <c r="Z4655" s="154"/>
      <c r="AA4655" s="154"/>
      <c r="AB4655" s="154"/>
      <c r="AC4655" s="154"/>
      <c r="AD4655" s="154"/>
      <c r="AE4655" s="154"/>
      <c r="AF4655" s="154"/>
      <c r="AG4655" s="63">
        <f t="shared" si="1411"/>
        <v>0</v>
      </c>
      <c r="AH4655" s="56">
        <f t="shared" si="1412"/>
        <v>0</v>
      </c>
      <c r="AI4655" s="56">
        <f t="shared" si="1413"/>
        <v>0</v>
      </c>
      <c r="AJ4655" s="56">
        <f t="shared" si="1414"/>
        <v>0</v>
      </c>
      <c r="AK4655" s="56">
        <f t="shared" si="1415"/>
        <v>0</v>
      </c>
      <c r="AL4655" s="56">
        <f t="shared" si="1416"/>
        <v>0</v>
      </c>
      <c r="AM4655" s="56">
        <f t="shared" si="1417"/>
        <v>0</v>
      </c>
      <c r="AN4655" s="56">
        <f t="shared" si="1418"/>
        <v>0</v>
      </c>
      <c r="AO4655" s="56">
        <f t="shared" si="1419"/>
        <v>0</v>
      </c>
      <c r="AP4655" s="56">
        <f t="shared" si="1420"/>
        <v>0</v>
      </c>
      <c r="AQ4655" s="56">
        <f t="shared" si="1421"/>
        <v>0</v>
      </c>
      <c r="AR4655" s="86">
        <f t="shared" si="1422"/>
        <v>0</v>
      </c>
    </row>
    <row r="4656" spans="1:44" x14ac:dyDescent="0.25">
      <c r="A4656" s="178"/>
      <c r="B4656" s="55" t="str">
        <f>_xlfn.IFNA(VLOOKUP(A4656,'Ajánlatkérő(k) adatai'!$B$4:$C$205,2,0),"")</f>
        <v/>
      </c>
      <c r="C4656" s="178"/>
      <c r="D4656" s="55" t="str">
        <f>_xlfn.IFNA(VLOOKUP(C4656,'Számlafizető(k) adatai'!$C$4:$D$203,2,0),"")</f>
        <v/>
      </c>
      <c r="E4656" s="55" t="str">
        <f>_xlfn.IFNA(VLOOKUP(C4656,'Számlafizető(k) adatai'!$C$4:$M$203,11,0),"")</f>
        <v/>
      </c>
      <c r="F4656" s="178"/>
      <c r="G4656" s="178"/>
      <c r="H4656" s="178"/>
      <c r="I4656" s="55" t="str">
        <f>IF(F4656="","",VLOOKUP(LEFT(F4656,5),'Technikai cellák'!B:C,2,0))</f>
        <v/>
      </c>
      <c r="J4656" s="55" t="str">
        <f>IF(F4656="","",VLOOKUP(I4656,'Technikai cellák'!$C$1:$D$12,2,0))</f>
        <v/>
      </c>
      <c r="K4656" s="179"/>
      <c r="L4656" s="67" t="str">
        <f t="shared" si="1405"/>
        <v/>
      </c>
      <c r="M4656" s="68">
        <f t="shared" si="1406"/>
        <v>0</v>
      </c>
      <c r="N4656" s="66">
        <f t="shared" si="1407"/>
        <v>0</v>
      </c>
      <c r="O4656" s="152"/>
      <c r="P4656" s="172">
        <f t="shared" si="1404"/>
        <v>0</v>
      </c>
      <c r="Q4656" s="69">
        <f t="shared" si="1408"/>
        <v>0</v>
      </c>
      <c r="R4656" s="62">
        <f t="shared" si="1409"/>
        <v>0</v>
      </c>
      <c r="S4656" s="153"/>
      <c r="T4656" s="118" t="str">
        <f t="shared" si="1410"/>
        <v/>
      </c>
      <c r="U4656" s="154"/>
      <c r="V4656" s="154"/>
      <c r="W4656" s="154"/>
      <c r="X4656" s="154"/>
      <c r="Y4656" s="154"/>
      <c r="Z4656" s="154"/>
      <c r="AA4656" s="154"/>
      <c r="AB4656" s="154"/>
      <c r="AC4656" s="154"/>
      <c r="AD4656" s="154"/>
      <c r="AE4656" s="154"/>
      <c r="AF4656" s="154"/>
      <c r="AG4656" s="63">
        <f t="shared" si="1411"/>
        <v>0</v>
      </c>
      <c r="AH4656" s="56">
        <f t="shared" si="1412"/>
        <v>0</v>
      </c>
      <c r="AI4656" s="56">
        <f t="shared" si="1413"/>
        <v>0</v>
      </c>
      <c r="AJ4656" s="56">
        <f t="shared" si="1414"/>
        <v>0</v>
      </c>
      <c r="AK4656" s="56">
        <f t="shared" si="1415"/>
        <v>0</v>
      </c>
      <c r="AL4656" s="56">
        <f t="shared" si="1416"/>
        <v>0</v>
      </c>
      <c r="AM4656" s="56">
        <f t="shared" si="1417"/>
        <v>0</v>
      </c>
      <c r="AN4656" s="56">
        <f t="shared" si="1418"/>
        <v>0</v>
      </c>
      <c r="AO4656" s="56">
        <f t="shared" si="1419"/>
        <v>0</v>
      </c>
      <c r="AP4656" s="56">
        <f t="shared" si="1420"/>
        <v>0</v>
      </c>
      <c r="AQ4656" s="56">
        <f t="shared" si="1421"/>
        <v>0</v>
      </c>
      <c r="AR4656" s="86">
        <f t="shared" si="1422"/>
        <v>0</v>
      </c>
    </row>
    <row r="4657" spans="1:44" x14ac:dyDescent="0.25">
      <c r="A4657" s="178"/>
      <c r="B4657" s="55" t="str">
        <f>_xlfn.IFNA(VLOOKUP(A4657,'Ajánlatkérő(k) adatai'!$B$4:$C$205,2,0),"")</f>
        <v/>
      </c>
      <c r="C4657" s="178"/>
      <c r="D4657" s="55" t="str">
        <f>_xlfn.IFNA(VLOOKUP(C4657,'Számlafizető(k) adatai'!$C$4:$D$203,2,0),"")</f>
        <v/>
      </c>
      <c r="E4657" s="55" t="str">
        <f>_xlfn.IFNA(VLOOKUP(C4657,'Számlafizető(k) adatai'!$C$4:$M$203,11,0),"")</f>
        <v/>
      </c>
      <c r="F4657" s="178"/>
      <c r="G4657" s="178"/>
      <c r="H4657" s="178"/>
      <c r="I4657" s="55" t="str">
        <f>IF(F4657="","",VLOOKUP(LEFT(F4657,5),'Technikai cellák'!B:C,2,0))</f>
        <v/>
      </c>
      <c r="J4657" s="55" t="str">
        <f>IF(F4657="","",VLOOKUP(I4657,'Technikai cellák'!$C$1:$D$12,2,0))</f>
        <v/>
      </c>
      <c r="K4657" s="179"/>
      <c r="L4657" s="67" t="str">
        <f t="shared" si="1405"/>
        <v/>
      </c>
      <c r="M4657" s="68">
        <f t="shared" si="1406"/>
        <v>0</v>
      </c>
      <c r="N4657" s="66">
        <f t="shared" si="1407"/>
        <v>0</v>
      </c>
      <c r="O4657" s="152"/>
      <c r="P4657" s="172">
        <f t="shared" si="1404"/>
        <v>0</v>
      </c>
      <c r="Q4657" s="69">
        <f t="shared" si="1408"/>
        <v>0</v>
      </c>
      <c r="R4657" s="62">
        <f t="shared" si="1409"/>
        <v>0</v>
      </c>
      <c r="S4657" s="153"/>
      <c r="T4657" s="118" t="str">
        <f t="shared" si="1410"/>
        <v/>
      </c>
      <c r="U4657" s="154"/>
      <c r="V4657" s="154"/>
      <c r="W4657" s="154"/>
      <c r="X4657" s="154"/>
      <c r="Y4657" s="154"/>
      <c r="Z4657" s="154"/>
      <c r="AA4657" s="154"/>
      <c r="AB4657" s="154"/>
      <c r="AC4657" s="154"/>
      <c r="AD4657" s="154"/>
      <c r="AE4657" s="154"/>
      <c r="AF4657" s="154"/>
      <c r="AG4657" s="63">
        <f t="shared" si="1411"/>
        <v>0</v>
      </c>
      <c r="AH4657" s="56">
        <f t="shared" si="1412"/>
        <v>0</v>
      </c>
      <c r="AI4657" s="56">
        <f t="shared" si="1413"/>
        <v>0</v>
      </c>
      <c r="AJ4657" s="56">
        <f t="shared" si="1414"/>
        <v>0</v>
      </c>
      <c r="AK4657" s="56">
        <f t="shared" si="1415"/>
        <v>0</v>
      </c>
      <c r="AL4657" s="56">
        <f t="shared" si="1416"/>
        <v>0</v>
      </c>
      <c r="AM4657" s="56">
        <f t="shared" si="1417"/>
        <v>0</v>
      </c>
      <c r="AN4657" s="56">
        <f t="shared" si="1418"/>
        <v>0</v>
      </c>
      <c r="AO4657" s="56">
        <f t="shared" si="1419"/>
        <v>0</v>
      </c>
      <c r="AP4657" s="56">
        <f t="shared" si="1420"/>
        <v>0</v>
      </c>
      <c r="AQ4657" s="56">
        <f t="shared" si="1421"/>
        <v>0</v>
      </c>
      <c r="AR4657" s="86">
        <f t="shared" si="1422"/>
        <v>0</v>
      </c>
    </row>
    <row r="4658" spans="1:44" x14ac:dyDescent="0.25">
      <c r="A4658" s="178"/>
      <c r="B4658" s="55" t="str">
        <f>_xlfn.IFNA(VLOOKUP(A4658,'Ajánlatkérő(k) adatai'!$B$4:$C$205,2,0),"")</f>
        <v/>
      </c>
      <c r="C4658" s="178"/>
      <c r="D4658" s="55" t="str">
        <f>_xlfn.IFNA(VLOOKUP(C4658,'Számlafizető(k) adatai'!$C$4:$D$203,2,0),"")</f>
        <v/>
      </c>
      <c r="E4658" s="55" t="str">
        <f>_xlfn.IFNA(VLOOKUP(C4658,'Számlafizető(k) adatai'!$C$4:$M$203,11,0),"")</f>
        <v/>
      </c>
      <c r="F4658" s="178"/>
      <c r="G4658" s="178"/>
      <c r="H4658" s="178"/>
      <c r="I4658" s="55" t="str">
        <f>IF(F4658="","",VLOOKUP(LEFT(F4658,5),'Technikai cellák'!B:C,2,0))</f>
        <v/>
      </c>
      <c r="J4658" s="55" t="str">
        <f>IF(F4658="","",VLOOKUP(I4658,'Technikai cellák'!$C$1:$D$12,2,0))</f>
        <v/>
      </c>
      <c r="K4658" s="179"/>
      <c r="L4658" s="67" t="str">
        <f t="shared" si="1405"/>
        <v/>
      </c>
      <c r="M4658" s="68">
        <f t="shared" si="1406"/>
        <v>0</v>
      </c>
      <c r="N4658" s="66">
        <f t="shared" si="1407"/>
        <v>0</v>
      </c>
      <c r="O4658" s="152"/>
      <c r="P4658" s="172">
        <f t="shared" si="1404"/>
        <v>0</v>
      </c>
      <c r="Q4658" s="69">
        <f t="shared" si="1408"/>
        <v>0</v>
      </c>
      <c r="R4658" s="62">
        <f t="shared" si="1409"/>
        <v>0</v>
      </c>
      <c r="S4658" s="153"/>
      <c r="T4658" s="118" t="str">
        <f t="shared" si="1410"/>
        <v/>
      </c>
      <c r="U4658" s="154"/>
      <c r="V4658" s="154"/>
      <c r="W4658" s="154"/>
      <c r="X4658" s="154"/>
      <c r="Y4658" s="154"/>
      <c r="Z4658" s="154"/>
      <c r="AA4658" s="154"/>
      <c r="AB4658" s="154"/>
      <c r="AC4658" s="154"/>
      <c r="AD4658" s="154"/>
      <c r="AE4658" s="154"/>
      <c r="AF4658" s="154"/>
      <c r="AG4658" s="63">
        <f t="shared" si="1411"/>
        <v>0</v>
      </c>
      <c r="AH4658" s="56">
        <f t="shared" si="1412"/>
        <v>0</v>
      </c>
      <c r="AI4658" s="56">
        <f t="shared" si="1413"/>
        <v>0</v>
      </c>
      <c r="AJ4658" s="56">
        <f t="shared" si="1414"/>
        <v>0</v>
      </c>
      <c r="AK4658" s="56">
        <f t="shared" si="1415"/>
        <v>0</v>
      </c>
      <c r="AL4658" s="56">
        <f t="shared" si="1416"/>
        <v>0</v>
      </c>
      <c r="AM4658" s="56">
        <f t="shared" si="1417"/>
        <v>0</v>
      </c>
      <c r="AN4658" s="56">
        <f t="shared" si="1418"/>
        <v>0</v>
      </c>
      <c r="AO4658" s="56">
        <f t="shared" si="1419"/>
        <v>0</v>
      </c>
      <c r="AP4658" s="56">
        <f t="shared" si="1420"/>
        <v>0</v>
      </c>
      <c r="AQ4658" s="56">
        <f t="shared" si="1421"/>
        <v>0</v>
      </c>
      <c r="AR4658" s="86">
        <f t="shared" si="1422"/>
        <v>0</v>
      </c>
    </row>
    <row r="4659" spans="1:44" x14ac:dyDescent="0.25">
      <c r="A4659" s="178"/>
      <c r="B4659" s="55" t="str">
        <f>_xlfn.IFNA(VLOOKUP(A4659,'Ajánlatkérő(k) adatai'!$B$4:$C$205,2,0),"")</f>
        <v/>
      </c>
      <c r="C4659" s="178"/>
      <c r="D4659" s="55" t="str">
        <f>_xlfn.IFNA(VLOOKUP(C4659,'Számlafizető(k) adatai'!$C$4:$D$203,2,0),"")</f>
        <v/>
      </c>
      <c r="E4659" s="55" t="str">
        <f>_xlfn.IFNA(VLOOKUP(C4659,'Számlafizető(k) adatai'!$C$4:$M$203,11,0),"")</f>
        <v/>
      </c>
      <c r="F4659" s="178"/>
      <c r="G4659" s="178"/>
      <c r="H4659" s="178"/>
      <c r="I4659" s="55" t="str">
        <f>IF(F4659="","",VLOOKUP(LEFT(F4659,5),'Technikai cellák'!B:C,2,0))</f>
        <v/>
      </c>
      <c r="J4659" s="55" t="str">
        <f>IF(F4659="","",VLOOKUP(I4659,'Technikai cellák'!$C$1:$D$12,2,0))</f>
        <v/>
      </c>
      <c r="K4659" s="179"/>
      <c r="L4659" s="67" t="str">
        <f t="shared" si="1405"/>
        <v/>
      </c>
      <c r="M4659" s="68">
        <f t="shared" si="1406"/>
        <v>0</v>
      </c>
      <c r="N4659" s="66">
        <f t="shared" si="1407"/>
        <v>0</v>
      </c>
      <c r="O4659" s="152"/>
      <c r="P4659" s="172">
        <f t="shared" si="1404"/>
        <v>0</v>
      </c>
      <c r="Q4659" s="69">
        <f t="shared" si="1408"/>
        <v>0</v>
      </c>
      <c r="R4659" s="62">
        <f t="shared" si="1409"/>
        <v>0</v>
      </c>
      <c r="S4659" s="153"/>
      <c r="T4659" s="118" t="str">
        <f t="shared" si="1410"/>
        <v/>
      </c>
      <c r="U4659" s="154"/>
      <c r="V4659" s="154"/>
      <c r="W4659" s="154"/>
      <c r="X4659" s="154"/>
      <c r="Y4659" s="154"/>
      <c r="Z4659" s="154"/>
      <c r="AA4659" s="154"/>
      <c r="AB4659" s="154"/>
      <c r="AC4659" s="154"/>
      <c r="AD4659" s="154"/>
      <c r="AE4659" s="154"/>
      <c r="AF4659" s="154"/>
      <c r="AG4659" s="63">
        <f t="shared" si="1411"/>
        <v>0</v>
      </c>
      <c r="AH4659" s="56">
        <f t="shared" si="1412"/>
        <v>0</v>
      </c>
      <c r="AI4659" s="56">
        <f t="shared" si="1413"/>
        <v>0</v>
      </c>
      <c r="AJ4659" s="56">
        <f t="shared" si="1414"/>
        <v>0</v>
      </c>
      <c r="AK4659" s="56">
        <f t="shared" si="1415"/>
        <v>0</v>
      </c>
      <c r="AL4659" s="56">
        <f t="shared" si="1416"/>
        <v>0</v>
      </c>
      <c r="AM4659" s="56">
        <f t="shared" si="1417"/>
        <v>0</v>
      </c>
      <c r="AN4659" s="56">
        <f t="shared" si="1418"/>
        <v>0</v>
      </c>
      <c r="AO4659" s="56">
        <f t="shared" si="1419"/>
        <v>0</v>
      </c>
      <c r="AP4659" s="56">
        <f t="shared" si="1420"/>
        <v>0</v>
      </c>
      <c r="AQ4659" s="56">
        <f t="shared" si="1421"/>
        <v>0</v>
      </c>
      <c r="AR4659" s="86">
        <f t="shared" si="1422"/>
        <v>0</v>
      </c>
    </row>
    <row r="4660" spans="1:44" x14ac:dyDescent="0.25">
      <c r="A4660" s="178"/>
      <c r="B4660" s="55" t="str">
        <f>_xlfn.IFNA(VLOOKUP(A4660,'Ajánlatkérő(k) adatai'!$B$4:$C$205,2,0),"")</f>
        <v/>
      </c>
      <c r="C4660" s="178"/>
      <c r="D4660" s="55" t="str">
        <f>_xlfn.IFNA(VLOOKUP(C4660,'Számlafizető(k) adatai'!$C$4:$D$203,2,0),"")</f>
        <v/>
      </c>
      <c r="E4660" s="55" t="str">
        <f>_xlfn.IFNA(VLOOKUP(C4660,'Számlafizető(k) adatai'!$C$4:$M$203,11,0),"")</f>
        <v/>
      </c>
      <c r="F4660" s="178"/>
      <c r="G4660" s="178"/>
      <c r="H4660" s="178"/>
      <c r="I4660" s="55" t="str">
        <f>IF(F4660="","",VLOOKUP(LEFT(F4660,5),'Technikai cellák'!B:C,2,0))</f>
        <v/>
      </c>
      <c r="J4660" s="55" t="str">
        <f>IF(F4660="","",VLOOKUP(I4660,'Technikai cellák'!$C$1:$D$12,2,0))</f>
        <v/>
      </c>
      <c r="K4660" s="179"/>
      <c r="L4660" s="67" t="str">
        <f t="shared" si="1405"/>
        <v/>
      </c>
      <c r="M4660" s="68">
        <f t="shared" si="1406"/>
        <v>0</v>
      </c>
      <c r="N4660" s="66">
        <f t="shared" si="1407"/>
        <v>0</v>
      </c>
      <c r="O4660" s="152"/>
      <c r="P4660" s="172">
        <f t="shared" si="1404"/>
        <v>0</v>
      </c>
      <c r="Q4660" s="69">
        <f t="shared" si="1408"/>
        <v>0</v>
      </c>
      <c r="R4660" s="62">
        <f t="shared" si="1409"/>
        <v>0</v>
      </c>
      <c r="S4660" s="153"/>
      <c r="T4660" s="118" t="str">
        <f t="shared" si="1410"/>
        <v/>
      </c>
      <c r="U4660" s="154"/>
      <c r="V4660" s="154"/>
      <c r="W4660" s="154"/>
      <c r="X4660" s="154"/>
      <c r="Y4660" s="154"/>
      <c r="Z4660" s="154"/>
      <c r="AA4660" s="154"/>
      <c r="AB4660" s="154"/>
      <c r="AC4660" s="154"/>
      <c r="AD4660" s="154"/>
      <c r="AE4660" s="154"/>
      <c r="AF4660" s="154"/>
      <c r="AG4660" s="63">
        <f t="shared" si="1411"/>
        <v>0</v>
      </c>
      <c r="AH4660" s="56">
        <f t="shared" si="1412"/>
        <v>0</v>
      </c>
      <c r="AI4660" s="56">
        <f t="shared" si="1413"/>
        <v>0</v>
      </c>
      <c r="AJ4660" s="56">
        <f t="shared" si="1414"/>
        <v>0</v>
      </c>
      <c r="AK4660" s="56">
        <f t="shared" si="1415"/>
        <v>0</v>
      </c>
      <c r="AL4660" s="56">
        <f t="shared" si="1416"/>
        <v>0</v>
      </c>
      <c r="AM4660" s="56">
        <f t="shared" si="1417"/>
        <v>0</v>
      </c>
      <c r="AN4660" s="56">
        <f t="shared" si="1418"/>
        <v>0</v>
      </c>
      <c r="AO4660" s="56">
        <f t="shared" si="1419"/>
        <v>0</v>
      </c>
      <c r="AP4660" s="56">
        <f t="shared" si="1420"/>
        <v>0</v>
      </c>
      <c r="AQ4660" s="56">
        <f t="shared" si="1421"/>
        <v>0</v>
      </c>
      <c r="AR4660" s="86">
        <f t="shared" si="1422"/>
        <v>0</v>
      </c>
    </row>
    <row r="4661" spans="1:44" x14ac:dyDescent="0.25">
      <c r="A4661" s="178"/>
      <c r="B4661" s="55" t="str">
        <f>_xlfn.IFNA(VLOOKUP(A4661,'Ajánlatkérő(k) adatai'!$B$4:$C$205,2,0),"")</f>
        <v/>
      </c>
      <c r="C4661" s="178"/>
      <c r="D4661" s="55" t="str">
        <f>_xlfn.IFNA(VLOOKUP(C4661,'Számlafizető(k) adatai'!$C$4:$D$203,2,0),"")</f>
        <v/>
      </c>
      <c r="E4661" s="55" t="str">
        <f>_xlfn.IFNA(VLOOKUP(C4661,'Számlafizető(k) adatai'!$C$4:$M$203,11,0),"")</f>
        <v/>
      </c>
      <c r="F4661" s="178"/>
      <c r="G4661" s="178"/>
      <c r="H4661" s="178"/>
      <c r="I4661" s="55" t="str">
        <f>IF(F4661="","",VLOOKUP(LEFT(F4661,5),'Technikai cellák'!B:C,2,0))</f>
        <v/>
      </c>
      <c r="J4661" s="55" t="str">
        <f>IF(F4661="","",VLOOKUP(I4661,'Technikai cellák'!$C$1:$D$12,2,0))</f>
        <v/>
      </c>
      <c r="K4661" s="179"/>
      <c r="L4661" s="67" t="str">
        <f t="shared" si="1405"/>
        <v/>
      </c>
      <c r="M4661" s="68">
        <f t="shared" si="1406"/>
        <v>0</v>
      </c>
      <c r="N4661" s="66">
        <f t="shared" si="1407"/>
        <v>0</v>
      </c>
      <c r="O4661" s="152"/>
      <c r="P4661" s="172">
        <f t="shared" si="1404"/>
        <v>0</v>
      </c>
      <c r="Q4661" s="69">
        <f t="shared" si="1408"/>
        <v>0</v>
      </c>
      <c r="R4661" s="62">
        <f t="shared" si="1409"/>
        <v>0</v>
      </c>
      <c r="S4661" s="153"/>
      <c r="T4661" s="118" t="str">
        <f t="shared" si="1410"/>
        <v/>
      </c>
      <c r="U4661" s="154"/>
      <c r="V4661" s="154"/>
      <c r="W4661" s="154"/>
      <c r="X4661" s="154"/>
      <c r="Y4661" s="154"/>
      <c r="Z4661" s="154"/>
      <c r="AA4661" s="154"/>
      <c r="AB4661" s="154"/>
      <c r="AC4661" s="154"/>
      <c r="AD4661" s="154"/>
      <c r="AE4661" s="154"/>
      <c r="AF4661" s="154"/>
      <c r="AG4661" s="63">
        <f t="shared" si="1411"/>
        <v>0</v>
      </c>
      <c r="AH4661" s="56">
        <f t="shared" si="1412"/>
        <v>0</v>
      </c>
      <c r="AI4661" s="56">
        <f t="shared" si="1413"/>
        <v>0</v>
      </c>
      <c r="AJ4661" s="56">
        <f t="shared" si="1414"/>
        <v>0</v>
      </c>
      <c r="AK4661" s="56">
        <f t="shared" si="1415"/>
        <v>0</v>
      </c>
      <c r="AL4661" s="56">
        <f t="shared" si="1416"/>
        <v>0</v>
      </c>
      <c r="AM4661" s="56">
        <f t="shared" si="1417"/>
        <v>0</v>
      </c>
      <c r="AN4661" s="56">
        <f t="shared" si="1418"/>
        <v>0</v>
      </c>
      <c r="AO4661" s="56">
        <f t="shared" si="1419"/>
        <v>0</v>
      </c>
      <c r="AP4661" s="56">
        <f t="shared" si="1420"/>
        <v>0</v>
      </c>
      <c r="AQ4661" s="56">
        <f t="shared" si="1421"/>
        <v>0</v>
      </c>
      <c r="AR4661" s="86">
        <f t="shared" si="1422"/>
        <v>0</v>
      </c>
    </row>
    <row r="4662" spans="1:44" x14ac:dyDescent="0.25">
      <c r="A4662" s="178"/>
      <c r="B4662" s="55" t="str">
        <f>_xlfn.IFNA(VLOOKUP(A4662,'Ajánlatkérő(k) adatai'!$B$4:$C$205,2,0),"")</f>
        <v/>
      </c>
      <c r="C4662" s="178"/>
      <c r="D4662" s="55" t="str">
        <f>_xlfn.IFNA(VLOOKUP(C4662,'Számlafizető(k) adatai'!$C$4:$D$203,2,0),"")</f>
        <v/>
      </c>
      <c r="E4662" s="55" t="str">
        <f>_xlfn.IFNA(VLOOKUP(C4662,'Számlafizető(k) adatai'!$C$4:$M$203,11,0),"")</f>
        <v/>
      </c>
      <c r="F4662" s="178"/>
      <c r="G4662" s="178"/>
      <c r="H4662" s="178"/>
      <c r="I4662" s="55" t="str">
        <f>IF(F4662="","",VLOOKUP(LEFT(F4662,5),'Technikai cellák'!B:C,2,0))</f>
        <v/>
      </c>
      <c r="J4662" s="55" t="str">
        <f>IF(F4662="","",VLOOKUP(I4662,'Technikai cellák'!$C$1:$D$12,2,0))</f>
        <v/>
      </c>
      <c r="K4662" s="179"/>
      <c r="L4662" s="67" t="str">
        <f t="shared" si="1405"/>
        <v/>
      </c>
      <c r="M4662" s="68">
        <f t="shared" si="1406"/>
        <v>0</v>
      </c>
      <c r="N4662" s="66">
        <f t="shared" si="1407"/>
        <v>0</v>
      </c>
      <c r="O4662" s="152"/>
      <c r="P4662" s="172">
        <f t="shared" si="1404"/>
        <v>0</v>
      </c>
      <c r="Q4662" s="69">
        <f t="shared" si="1408"/>
        <v>0</v>
      </c>
      <c r="R4662" s="62">
        <f t="shared" si="1409"/>
        <v>0</v>
      </c>
      <c r="S4662" s="153"/>
      <c r="T4662" s="118" t="str">
        <f t="shared" si="1410"/>
        <v/>
      </c>
      <c r="U4662" s="154"/>
      <c r="V4662" s="154"/>
      <c r="W4662" s="154"/>
      <c r="X4662" s="154"/>
      <c r="Y4662" s="154"/>
      <c r="Z4662" s="154"/>
      <c r="AA4662" s="154"/>
      <c r="AB4662" s="154"/>
      <c r="AC4662" s="154"/>
      <c r="AD4662" s="154"/>
      <c r="AE4662" s="154"/>
      <c r="AF4662" s="154"/>
      <c r="AG4662" s="63">
        <f t="shared" si="1411"/>
        <v>0</v>
      </c>
      <c r="AH4662" s="56">
        <f t="shared" si="1412"/>
        <v>0</v>
      </c>
      <c r="AI4662" s="56">
        <f t="shared" si="1413"/>
        <v>0</v>
      </c>
      <c r="AJ4662" s="56">
        <f t="shared" si="1414"/>
        <v>0</v>
      </c>
      <c r="AK4662" s="56">
        <f t="shared" si="1415"/>
        <v>0</v>
      </c>
      <c r="AL4662" s="56">
        <f t="shared" si="1416"/>
        <v>0</v>
      </c>
      <c r="AM4662" s="56">
        <f t="shared" si="1417"/>
        <v>0</v>
      </c>
      <c r="AN4662" s="56">
        <f t="shared" si="1418"/>
        <v>0</v>
      </c>
      <c r="AO4662" s="56">
        <f t="shared" si="1419"/>
        <v>0</v>
      </c>
      <c r="AP4662" s="56">
        <f t="shared" si="1420"/>
        <v>0</v>
      </c>
      <c r="AQ4662" s="56">
        <f t="shared" si="1421"/>
        <v>0</v>
      </c>
      <c r="AR4662" s="86">
        <f t="shared" si="1422"/>
        <v>0</v>
      </c>
    </row>
    <row r="4663" spans="1:44" x14ac:dyDescent="0.25">
      <c r="A4663" s="178"/>
      <c r="B4663" s="55" t="str">
        <f>_xlfn.IFNA(VLOOKUP(A4663,'Ajánlatkérő(k) adatai'!$B$4:$C$205,2,0),"")</f>
        <v/>
      </c>
      <c r="C4663" s="178"/>
      <c r="D4663" s="55" t="str">
        <f>_xlfn.IFNA(VLOOKUP(C4663,'Számlafizető(k) adatai'!$C$4:$D$203,2,0),"")</f>
        <v/>
      </c>
      <c r="E4663" s="55" t="str">
        <f>_xlfn.IFNA(VLOOKUP(C4663,'Számlafizető(k) adatai'!$C$4:$M$203,11,0),"")</f>
        <v/>
      </c>
      <c r="F4663" s="178"/>
      <c r="G4663" s="178"/>
      <c r="H4663" s="178"/>
      <c r="I4663" s="55" t="str">
        <f>IF(F4663="","",VLOOKUP(LEFT(F4663,5),'Technikai cellák'!B:C,2,0))</f>
        <v/>
      </c>
      <c r="J4663" s="55" t="str">
        <f>IF(F4663="","",VLOOKUP(I4663,'Technikai cellák'!$C$1:$D$12,2,0))</f>
        <v/>
      </c>
      <c r="K4663" s="179"/>
      <c r="L4663" s="67" t="str">
        <f t="shared" si="1405"/>
        <v/>
      </c>
      <c r="M4663" s="68">
        <f t="shared" si="1406"/>
        <v>0</v>
      </c>
      <c r="N4663" s="66">
        <f t="shared" si="1407"/>
        <v>0</v>
      </c>
      <c r="O4663" s="152"/>
      <c r="P4663" s="172">
        <f t="shared" si="1404"/>
        <v>0</v>
      </c>
      <c r="Q4663" s="69">
        <f t="shared" si="1408"/>
        <v>0</v>
      </c>
      <c r="R4663" s="62">
        <f t="shared" si="1409"/>
        <v>0</v>
      </c>
      <c r="S4663" s="153"/>
      <c r="T4663" s="118" t="str">
        <f t="shared" si="1410"/>
        <v/>
      </c>
      <c r="U4663" s="154"/>
      <c r="V4663" s="154"/>
      <c r="W4663" s="154"/>
      <c r="X4663" s="154"/>
      <c r="Y4663" s="154"/>
      <c r="Z4663" s="154"/>
      <c r="AA4663" s="154"/>
      <c r="AB4663" s="154"/>
      <c r="AC4663" s="154"/>
      <c r="AD4663" s="154"/>
      <c r="AE4663" s="154"/>
      <c r="AF4663" s="154"/>
      <c r="AG4663" s="63">
        <f t="shared" si="1411"/>
        <v>0</v>
      </c>
      <c r="AH4663" s="56">
        <f t="shared" si="1412"/>
        <v>0</v>
      </c>
      <c r="AI4663" s="56">
        <f t="shared" si="1413"/>
        <v>0</v>
      </c>
      <c r="AJ4663" s="56">
        <f t="shared" si="1414"/>
        <v>0</v>
      </c>
      <c r="AK4663" s="56">
        <f t="shared" si="1415"/>
        <v>0</v>
      </c>
      <c r="AL4663" s="56">
        <f t="shared" si="1416"/>
        <v>0</v>
      </c>
      <c r="AM4663" s="56">
        <f t="shared" si="1417"/>
        <v>0</v>
      </c>
      <c r="AN4663" s="56">
        <f t="shared" si="1418"/>
        <v>0</v>
      </c>
      <c r="AO4663" s="56">
        <f t="shared" si="1419"/>
        <v>0</v>
      </c>
      <c r="AP4663" s="56">
        <f t="shared" si="1420"/>
        <v>0</v>
      </c>
      <c r="AQ4663" s="56">
        <f t="shared" si="1421"/>
        <v>0</v>
      </c>
      <c r="AR4663" s="86">
        <f t="shared" si="1422"/>
        <v>0</v>
      </c>
    </row>
    <row r="4664" spans="1:44" x14ac:dyDescent="0.25">
      <c r="A4664" s="178"/>
      <c r="B4664" s="55" t="str">
        <f>_xlfn.IFNA(VLOOKUP(A4664,'Ajánlatkérő(k) adatai'!$B$4:$C$205,2,0),"")</f>
        <v/>
      </c>
      <c r="C4664" s="178"/>
      <c r="D4664" s="55" t="str">
        <f>_xlfn.IFNA(VLOOKUP(C4664,'Számlafizető(k) adatai'!$C$4:$D$203,2,0),"")</f>
        <v/>
      </c>
      <c r="E4664" s="55" t="str">
        <f>_xlfn.IFNA(VLOOKUP(C4664,'Számlafizető(k) adatai'!$C$4:$M$203,11,0),"")</f>
        <v/>
      </c>
      <c r="F4664" s="178"/>
      <c r="G4664" s="178"/>
      <c r="H4664" s="178"/>
      <c r="I4664" s="55" t="str">
        <f>IF(F4664="","",VLOOKUP(LEFT(F4664,5),'Technikai cellák'!B:C,2,0))</f>
        <v/>
      </c>
      <c r="J4664" s="55" t="str">
        <f>IF(F4664="","",VLOOKUP(I4664,'Technikai cellák'!$C$1:$D$12,2,0))</f>
        <v/>
      </c>
      <c r="K4664" s="179"/>
      <c r="L4664" s="67" t="str">
        <f t="shared" si="1405"/>
        <v/>
      </c>
      <c r="M4664" s="68">
        <f t="shared" si="1406"/>
        <v>0</v>
      </c>
      <c r="N4664" s="66">
        <f t="shared" si="1407"/>
        <v>0</v>
      </c>
      <c r="O4664" s="152"/>
      <c r="P4664" s="172">
        <f t="shared" si="1404"/>
        <v>0</v>
      </c>
      <c r="Q4664" s="69">
        <f t="shared" si="1408"/>
        <v>0</v>
      </c>
      <c r="R4664" s="62">
        <f t="shared" si="1409"/>
        <v>0</v>
      </c>
      <c r="S4664" s="153"/>
      <c r="T4664" s="118" t="str">
        <f t="shared" si="1410"/>
        <v/>
      </c>
      <c r="U4664" s="154"/>
      <c r="V4664" s="154"/>
      <c r="W4664" s="154"/>
      <c r="X4664" s="154"/>
      <c r="Y4664" s="154"/>
      <c r="Z4664" s="154"/>
      <c r="AA4664" s="154"/>
      <c r="AB4664" s="154"/>
      <c r="AC4664" s="154"/>
      <c r="AD4664" s="154"/>
      <c r="AE4664" s="154"/>
      <c r="AF4664" s="154"/>
      <c r="AG4664" s="63">
        <f t="shared" si="1411"/>
        <v>0</v>
      </c>
      <c r="AH4664" s="56">
        <f t="shared" si="1412"/>
        <v>0</v>
      </c>
      <c r="AI4664" s="56">
        <f t="shared" si="1413"/>
        <v>0</v>
      </c>
      <c r="AJ4664" s="56">
        <f t="shared" si="1414"/>
        <v>0</v>
      </c>
      <c r="AK4664" s="56">
        <f t="shared" si="1415"/>
        <v>0</v>
      </c>
      <c r="AL4664" s="56">
        <f t="shared" si="1416"/>
        <v>0</v>
      </c>
      <c r="AM4664" s="56">
        <f t="shared" si="1417"/>
        <v>0</v>
      </c>
      <c r="AN4664" s="56">
        <f t="shared" si="1418"/>
        <v>0</v>
      </c>
      <c r="AO4664" s="56">
        <f t="shared" si="1419"/>
        <v>0</v>
      </c>
      <c r="AP4664" s="56">
        <f t="shared" si="1420"/>
        <v>0</v>
      </c>
      <c r="AQ4664" s="56">
        <f t="shared" si="1421"/>
        <v>0</v>
      </c>
      <c r="AR4664" s="86">
        <f t="shared" si="1422"/>
        <v>0</v>
      </c>
    </row>
    <row r="4665" spans="1:44" x14ac:dyDescent="0.25">
      <c r="A4665" s="178"/>
      <c r="B4665" s="55" t="str">
        <f>_xlfn.IFNA(VLOOKUP(A4665,'Ajánlatkérő(k) adatai'!$B$4:$C$205,2,0),"")</f>
        <v/>
      </c>
      <c r="C4665" s="178"/>
      <c r="D4665" s="55" t="str">
        <f>_xlfn.IFNA(VLOOKUP(C4665,'Számlafizető(k) adatai'!$C$4:$D$203,2,0),"")</f>
        <v/>
      </c>
      <c r="E4665" s="55" t="str">
        <f>_xlfn.IFNA(VLOOKUP(C4665,'Számlafizető(k) adatai'!$C$4:$M$203,11,0),"")</f>
        <v/>
      </c>
      <c r="F4665" s="178"/>
      <c r="G4665" s="178"/>
      <c r="H4665" s="178"/>
      <c r="I4665" s="55" t="str">
        <f>IF(F4665="","",VLOOKUP(LEFT(F4665,5),'Technikai cellák'!B:C,2,0))</f>
        <v/>
      </c>
      <c r="J4665" s="55" t="str">
        <f>IF(F4665="","",VLOOKUP(I4665,'Technikai cellák'!$C$1:$D$12,2,0))</f>
        <v/>
      </c>
      <c r="K4665" s="179"/>
      <c r="L4665" s="67" t="str">
        <f t="shared" si="1405"/>
        <v/>
      </c>
      <c r="M4665" s="68">
        <f t="shared" si="1406"/>
        <v>0</v>
      </c>
      <c r="N4665" s="66">
        <f t="shared" si="1407"/>
        <v>0</v>
      </c>
      <c r="O4665" s="152"/>
      <c r="P4665" s="172">
        <f t="shared" si="1404"/>
        <v>0</v>
      </c>
      <c r="Q4665" s="69">
        <f t="shared" si="1408"/>
        <v>0</v>
      </c>
      <c r="R4665" s="62">
        <f t="shared" si="1409"/>
        <v>0</v>
      </c>
      <c r="S4665" s="153"/>
      <c r="T4665" s="118" t="str">
        <f t="shared" si="1410"/>
        <v/>
      </c>
      <c r="U4665" s="154"/>
      <c r="V4665" s="154"/>
      <c r="W4665" s="154"/>
      <c r="X4665" s="154"/>
      <c r="Y4665" s="154"/>
      <c r="Z4665" s="154"/>
      <c r="AA4665" s="154"/>
      <c r="AB4665" s="154"/>
      <c r="AC4665" s="154"/>
      <c r="AD4665" s="154"/>
      <c r="AE4665" s="154"/>
      <c r="AF4665" s="154"/>
      <c r="AG4665" s="63">
        <f t="shared" si="1411"/>
        <v>0</v>
      </c>
      <c r="AH4665" s="56">
        <f t="shared" si="1412"/>
        <v>0</v>
      </c>
      <c r="AI4665" s="56">
        <f t="shared" si="1413"/>
        <v>0</v>
      </c>
      <c r="AJ4665" s="56">
        <f t="shared" si="1414"/>
        <v>0</v>
      </c>
      <c r="AK4665" s="56">
        <f t="shared" si="1415"/>
        <v>0</v>
      </c>
      <c r="AL4665" s="56">
        <f t="shared" si="1416"/>
        <v>0</v>
      </c>
      <c r="AM4665" s="56">
        <f t="shared" si="1417"/>
        <v>0</v>
      </c>
      <c r="AN4665" s="56">
        <f t="shared" si="1418"/>
        <v>0</v>
      </c>
      <c r="AO4665" s="56">
        <f t="shared" si="1419"/>
        <v>0</v>
      </c>
      <c r="AP4665" s="56">
        <f t="shared" si="1420"/>
        <v>0</v>
      </c>
      <c r="AQ4665" s="56">
        <f t="shared" si="1421"/>
        <v>0</v>
      </c>
      <c r="AR4665" s="86">
        <f t="shared" si="1422"/>
        <v>0</v>
      </c>
    </row>
    <row r="4666" spans="1:44" x14ac:dyDescent="0.25">
      <c r="A4666" s="178"/>
      <c r="B4666" s="55" t="str">
        <f>_xlfn.IFNA(VLOOKUP(A4666,'Ajánlatkérő(k) adatai'!$B$4:$C$205,2,0),"")</f>
        <v/>
      </c>
      <c r="C4666" s="178"/>
      <c r="D4666" s="55" t="str">
        <f>_xlfn.IFNA(VLOOKUP(C4666,'Számlafizető(k) adatai'!$C$4:$D$203,2,0),"")</f>
        <v/>
      </c>
      <c r="E4666" s="55" t="str">
        <f>_xlfn.IFNA(VLOOKUP(C4666,'Számlafizető(k) adatai'!$C$4:$M$203,11,0),"")</f>
        <v/>
      </c>
      <c r="F4666" s="178"/>
      <c r="G4666" s="178"/>
      <c r="H4666" s="178"/>
      <c r="I4666" s="55" t="str">
        <f>IF(F4666="","",VLOOKUP(LEFT(F4666,5),'Technikai cellák'!B:C,2,0))</f>
        <v/>
      </c>
      <c r="J4666" s="55" t="str">
        <f>IF(F4666="","",VLOOKUP(I4666,'Technikai cellák'!$C$1:$D$12,2,0))</f>
        <v/>
      </c>
      <c r="K4666" s="179"/>
      <c r="L4666" s="67" t="str">
        <f t="shared" si="1405"/>
        <v/>
      </c>
      <c r="M4666" s="68">
        <f t="shared" si="1406"/>
        <v>0</v>
      </c>
      <c r="N4666" s="66">
        <f t="shared" si="1407"/>
        <v>0</v>
      </c>
      <c r="O4666" s="152"/>
      <c r="P4666" s="172">
        <f t="shared" si="1404"/>
        <v>0</v>
      </c>
      <c r="Q4666" s="69">
        <f t="shared" si="1408"/>
        <v>0</v>
      </c>
      <c r="R4666" s="62">
        <f t="shared" si="1409"/>
        <v>0</v>
      </c>
      <c r="S4666" s="153"/>
      <c r="T4666" s="118" t="str">
        <f t="shared" si="1410"/>
        <v/>
      </c>
      <c r="U4666" s="154"/>
      <c r="V4666" s="154"/>
      <c r="W4666" s="154"/>
      <c r="X4666" s="154"/>
      <c r="Y4666" s="154"/>
      <c r="Z4666" s="154"/>
      <c r="AA4666" s="154"/>
      <c r="AB4666" s="154"/>
      <c r="AC4666" s="154"/>
      <c r="AD4666" s="154"/>
      <c r="AE4666" s="154"/>
      <c r="AF4666" s="154"/>
      <c r="AG4666" s="63">
        <f t="shared" si="1411"/>
        <v>0</v>
      </c>
      <c r="AH4666" s="56">
        <f t="shared" si="1412"/>
        <v>0</v>
      </c>
      <c r="AI4666" s="56">
        <f t="shared" si="1413"/>
        <v>0</v>
      </c>
      <c r="AJ4666" s="56">
        <f t="shared" si="1414"/>
        <v>0</v>
      </c>
      <c r="AK4666" s="56">
        <f t="shared" si="1415"/>
        <v>0</v>
      </c>
      <c r="AL4666" s="56">
        <f t="shared" si="1416"/>
        <v>0</v>
      </c>
      <c r="AM4666" s="56">
        <f t="shared" si="1417"/>
        <v>0</v>
      </c>
      <c r="AN4666" s="56">
        <f t="shared" si="1418"/>
        <v>0</v>
      </c>
      <c r="AO4666" s="56">
        <f t="shared" si="1419"/>
        <v>0</v>
      </c>
      <c r="AP4666" s="56">
        <f t="shared" si="1420"/>
        <v>0</v>
      </c>
      <c r="AQ4666" s="56">
        <f t="shared" si="1421"/>
        <v>0</v>
      </c>
      <c r="AR4666" s="86">
        <f t="shared" si="1422"/>
        <v>0</v>
      </c>
    </row>
    <row r="4667" spans="1:44" x14ac:dyDescent="0.25">
      <c r="A4667" s="178"/>
      <c r="B4667" s="55" t="str">
        <f>_xlfn.IFNA(VLOOKUP(A4667,'Ajánlatkérő(k) adatai'!$B$4:$C$205,2,0),"")</f>
        <v/>
      </c>
      <c r="C4667" s="178"/>
      <c r="D4667" s="55" t="str">
        <f>_xlfn.IFNA(VLOOKUP(C4667,'Számlafizető(k) adatai'!$C$4:$D$203,2,0),"")</f>
        <v/>
      </c>
      <c r="E4667" s="55" t="str">
        <f>_xlfn.IFNA(VLOOKUP(C4667,'Számlafizető(k) adatai'!$C$4:$M$203,11,0),"")</f>
        <v/>
      </c>
      <c r="F4667" s="178"/>
      <c r="G4667" s="178"/>
      <c r="H4667" s="178"/>
      <c r="I4667" s="55" t="str">
        <f>IF(F4667="","",VLOOKUP(LEFT(F4667,5),'Technikai cellák'!B:C,2,0))</f>
        <v/>
      </c>
      <c r="J4667" s="55" t="str">
        <f>IF(F4667="","",VLOOKUP(I4667,'Technikai cellák'!$C$1:$D$12,2,0))</f>
        <v/>
      </c>
      <c r="K4667" s="179"/>
      <c r="L4667" s="67" t="str">
        <f t="shared" si="1405"/>
        <v/>
      </c>
      <c r="M4667" s="68">
        <f t="shared" si="1406"/>
        <v>0</v>
      </c>
      <c r="N4667" s="66">
        <f t="shared" si="1407"/>
        <v>0</v>
      </c>
      <c r="O4667" s="152"/>
      <c r="P4667" s="172">
        <f t="shared" si="1404"/>
        <v>0</v>
      </c>
      <c r="Q4667" s="69">
        <f t="shared" si="1408"/>
        <v>0</v>
      </c>
      <c r="R4667" s="62">
        <f t="shared" si="1409"/>
        <v>0</v>
      </c>
      <c r="S4667" s="153"/>
      <c r="T4667" s="118" t="str">
        <f t="shared" si="1410"/>
        <v/>
      </c>
      <c r="U4667" s="154"/>
      <c r="V4667" s="154"/>
      <c r="W4667" s="154"/>
      <c r="X4667" s="154"/>
      <c r="Y4667" s="154"/>
      <c r="Z4667" s="154"/>
      <c r="AA4667" s="154"/>
      <c r="AB4667" s="154"/>
      <c r="AC4667" s="154"/>
      <c r="AD4667" s="154"/>
      <c r="AE4667" s="154"/>
      <c r="AF4667" s="154"/>
      <c r="AG4667" s="63">
        <f t="shared" si="1411"/>
        <v>0</v>
      </c>
      <c r="AH4667" s="56">
        <f t="shared" si="1412"/>
        <v>0</v>
      </c>
      <c r="AI4667" s="56">
        <f t="shared" si="1413"/>
        <v>0</v>
      </c>
      <c r="AJ4667" s="56">
        <f t="shared" si="1414"/>
        <v>0</v>
      </c>
      <c r="AK4667" s="56">
        <f t="shared" si="1415"/>
        <v>0</v>
      </c>
      <c r="AL4667" s="56">
        <f t="shared" si="1416"/>
        <v>0</v>
      </c>
      <c r="AM4667" s="56">
        <f t="shared" si="1417"/>
        <v>0</v>
      </c>
      <c r="AN4667" s="56">
        <f t="shared" si="1418"/>
        <v>0</v>
      </c>
      <c r="AO4667" s="56">
        <f t="shared" si="1419"/>
        <v>0</v>
      </c>
      <c r="AP4667" s="56">
        <f t="shared" si="1420"/>
        <v>0</v>
      </c>
      <c r="AQ4667" s="56">
        <f t="shared" si="1421"/>
        <v>0</v>
      </c>
      <c r="AR4667" s="86">
        <f t="shared" si="1422"/>
        <v>0</v>
      </c>
    </row>
    <row r="4668" spans="1:44" x14ac:dyDescent="0.25">
      <c r="A4668" s="178"/>
      <c r="B4668" s="55" t="str">
        <f>_xlfn.IFNA(VLOOKUP(A4668,'Ajánlatkérő(k) adatai'!$B$4:$C$205,2,0),"")</f>
        <v/>
      </c>
      <c r="C4668" s="178"/>
      <c r="D4668" s="55" t="str">
        <f>_xlfn.IFNA(VLOOKUP(C4668,'Számlafizető(k) adatai'!$C$4:$D$203,2,0),"")</f>
        <v/>
      </c>
      <c r="E4668" s="55" t="str">
        <f>_xlfn.IFNA(VLOOKUP(C4668,'Számlafizető(k) adatai'!$C$4:$M$203,11,0),"")</f>
        <v/>
      </c>
      <c r="F4668" s="178"/>
      <c r="G4668" s="178"/>
      <c r="H4668" s="178"/>
      <c r="I4668" s="55" t="str">
        <f>IF(F4668="","",VLOOKUP(LEFT(F4668,5),'Technikai cellák'!B:C,2,0))</f>
        <v/>
      </c>
      <c r="J4668" s="55" t="str">
        <f>IF(F4668="","",VLOOKUP(I4668,'Technikai cellák'!$C$1:$D$12,2,0))</f>
        <v/>
      </c>
      <c r="K4668" s="179"/>
      <c r="L4668" s="67" t="str">
        <f t="shared" si="1405"/>
        <v/>
      </c>
      <c r="M4668" s="68">
        <f t="shared" si="1406"/>
        <v>0</v>
      </c>
      <c r="N4668" s="66">
        <f t="shared" si="1407"/>
        <v>0</v>
      </c>
      <c r="O4668" s="152"/>
      <c r="P4668" s="172">
        <f t="shared" si="1404"/>
        <v>0</v>
      </c>
      <c r="Q4668" s="69">
        <f t="shared" si="1408"/>
        <v>0</v>
      </c>
      <c r="R4668" s="62">
        <f t="shared" si="1409"/>
        <v>0</v>
      </c>
      <c r="S4668" s="153"/>
      <c r="T4668" s="118" t="str">
        <f t="shared" si="1410"/>
        <v/>
      </c>
      <c r="U4668" s="154"/>
      <c r="V4668" s="154"/>
      <c r="W4668" s="154"/>
      <c r="X4668" s="154"/>
      <c r="Y4668" s="154"/>
      <c r="Z4668" s="154"/>
      <c r="AA4668" s="154"/>
      <c r="AB4668" s="154"/>
      <c r="AC4668" s="154"/>
      <c r="AD4668" s="154"/>
      <c r="AE4668" s="154"/>
      <c r="AF4668" s="154"/>
      <c r="AG4668" s="63">
        <f t="shared" si="1411"/>
        <v>0</v>
      </c>
      <c r="AH4668" s="56">
        <f t="shared" si="1412"/>
        <v>0</v>
      </c>
      <c r="AI4668" s="56">
        <f t="shared" si="1413"/>
        <v>0</v>
      </c>
      <c r="AJ4668" s="56">
        <f t="shared" si="1414"/>
        <v>0</v>
      </c>
      <c r="AK4668" s="56">
        <f t="shared" si="1415"/>
        <v>0</v>
      </c>
      <c r="AL4668" s="56">
        <f t="shared" si="1416"/>
        <v>0</v>
      </c>
      <c r="AM4668" s="56">
        <f t="shared" si="1417"/>
        <v>0</v>
      </c>
      <c r="AN4668" s="56">
        <f t="shared" si="1418"/>
        <v>0</v>
      </c>
      <c r="AO4668" s="56">
        <f t="shared" si="1419"/>
        <v>0</v>
      </c>
      <c r="AP4668" s="56">
        <f t="shared" si="1420"/>
        <v>0</v>
      </c>
      <c r="AQ4668" s="56">
        <f t="shared" si="1421"/>
        <v>0</v>
      </c>
      <c r="AR4668" s="86">
        <f t="shared" si="1422"/>
        <v>0</v>
      </c>
    </row>
    <row r="4669" spans="1:44" x14ac:dyDescent="0.25">
      <c r="A4669" s="178"/>
      <c r="B4669" s="55" t="str">
        <f>_xlfn.IFNA(VLOOKUP(A4669,'Ajánlatkérő(k) adatai'!$B$4:$C$205,2,0),"")</f>
        <v/>
      </c>
      <c r="C4669" s="178"/>
      <c r="D4669" s="55" t="str">
        <f>_xlfn.IFNA(VLOOKUP(C4669,'Számlafizető(k) adatai'!$C$4:$D$203,2,0),"")</f>
        <v/>
      </c>
      <c r="E4669" s="55" t="str">
        <f>_xlfn.IFNA(VLOOKUP(C4669,'Számlafizető(k) adatai'!$C$4:$M$203,11,0),"")</f>
        <v/>
      </c>
      <c r="F4669" s="178"/>
      <c r="G4669" s="178"/>
      <c r="H4669" s="178"/>
      <c r="I4669" s="55" t="str">
        <f>IF(F4669="","",VLOOKUP(LEFT(F4669,5),'Technikai cellák'!B:C,2,0))</f>
        <v/>
      </c>
      <c r="J4669" s="55" t="str">
        <f>IF(F4669="","",VLOOKUP(I4669,'Technikai cellák'!$C$1:$D$12,2,0))</f>
        <v/>
      </c>
      <c r="K4669" s="179"/>
      <c r="L4669" s="67" t="str">
        <f t="shared" si="1405"/>
        <v/>
      </c>
      <c r="M4669" s="68">
        <f t="shared" si="1406"/>
        <v>0</v>
      </c>
      <c r="N4669" s="66">
        <f t="shared" si="1407"/>
        <v>0</v>
      </c>
      <c r="O4669" s="152"/>
      <c r="P4669" s="172">
        <f t="shared" si="1404"/>
        <v>0</v>
      </c>
      <c r="Q4669" s="69">
        <f t="shared" si="1408"/>
        <v>0</v>
      </c>
      <c r="R4669" s="62">
        <f t="shared" si="1409"/>
        <v>0</v>
      </c>
      <c r="S4669" s="153"/>
      <c r="T4669" s="118" t="str">
        <f t="shared" si="1410"/>
        <v/>
      </c>
      <c r="U4669" s="154"/>
      <c r="V4669" s="154"/>
      <c r="W4669" s="154"/>
      <c r="X4669" s="154"/>
      <c r="Y4669" s="154"/>
      <c r="Z4669" s="154"/>
      <c r="AA4669" s="154"/>
      <c r="AB4669" s="154"/>
      <c r="AC4669" s="154"/>
      <c r="AD4669" s="154"/>
      <c r="AE4669" s="154"/>
      <c r="AF4669" s="154"/>
      <c r="AG4669" s="63">
        <f t="shared" si="1411"/>
        <v>0</v>
      </c>
      <c r="AH4669" s="56">
        <f t="shared" si="1412"/>
        <v>0</v>
      </c>
      <c r="AI4669" s="56">
        <f t="shared" si="1413"/>
        <v>0</v>
      </c>
      <c r="AJ4669" s="56">
        <f t="shared" si="1414"/>
        <v>0</v>
      </c>
      <c r="AK4669" s="56">
        <f t="shared" si="1415"/>
        <v>0</v>
      </c>
      <c r="AL4669" s="56">
        <f t="shared" si="1416"/>
        <v>0</v>
      </c>
      <c r="AM4669" s="56">
        <f t="shared" si="1417"/>
        <v>0</v>
      </c>
      <c r="AN4669" s="56">
        <f t="shared" si="1418"/>
        <v>0</v>
      </c>
      <c r="AO4669" s="56">
        <f t="shared" si="1419"/>
        <v>0</v>
      </c>
      <c r="AP4669" s="56">
        <f t="shared" si="1420"/>
        <v>0</v>
      </c>
      <c r="AQ4669" s="56">
        <f t="shared" si="1421"/>
        <v>0</v>
      </c>
      <c r="AR4669" s="86">
        <f t="shared" si="1422"/>
        <v>0</v>
      </c>
    </row>
    <row r="4670" spans="1:44" x14ac:dyDescent="0.25">
      <c r="A4670" s="178"/>
      <c r="B4670" s="55" t="str">
        <f>_xlfn.IFNA(VLOOKUP(A4670,'Ajánlatkérő(k) adatai'!$B$4:$C$205,2,0),"")</f>
        <v/>
      </c>
      <c r="C4670" s="178"/>
      <c r="D4670" s="55" t="str">
        <f>_xlfn.IFNA(VLOOKUP(C4670,'Számlafizető(k) adatai'!$C$4:$D$203,2,0),"")</f>
        <v/>
      </c>
      <c r="E4670" s="55" t="str">
        <f>_xlfn.IFNA(VLOOKUP(C4670,'Számlafizető(k) adatai'!$C$4:$M$203,11,0),"")</f>
        <v/>
      </c>
      <c r="F4670" s="178"/>
      <c r="G4670" s="178"/>
      <c r="H4670" s="178"/>
      <c r="I4670" s="55" t="str">
        <f>IF(F4670="","",VLOOKUP(LEFT(F4670,5),'Technikai cellák'!B:C,2,0))</f>
        <v/>
      </c>
      <c r="J4670" s="55" t="str">
        <f>IF(F4670="","",VLOOKUP(I4670,'Technikai cellák'!$C$1:$D$12,2,0))</f>
        <v/>
      </c>
      <c r="K4670" s="179"/>
      <c r="L4670" s="67" t="str">
        <f t="shared" si="1405"/>
        <v/>
      </c>
      <c r="M4670" s="68">
        <f t="shared" si="1406"/>
        <v>0</v>
      </c>
      <c r="N4670" s="66">
        <f t="shared" si="1407"/>
        <v>0</v>
      </c>
      <c r="O4670" s="152"/>
      <c r="P4670" s="172">
        <f t="shared" si="1404"/>
        <v>0</v>
      </c>
      <c r="Q4670" s="69">
        <f t="shared" si="1408"/>
        <v>0</v>
      </c>
      <c r="R4670" s="62">
        <f t="shared" si="1409"/>
        <v>0</v>
      </c>
      <c r="S4670" s="153"/>
      <c r="T4670" s="118" t="str">
        <f t="shared" si="1410"/>
        <v/>
      </c>
      <c r="U4670" s="154"/>
      <c r="V4670" s="154"/>
      <c r="W4670" s="154"/>
      <c r="X4670" s="154"/>
      <c r="Y4670" s="154"/>
      <c r="Z4670" s="154"/>
      <c r="AA4670" s="154"/>
      <c r="AB4670" s="154"/>
      <c r="AC4670" s="154"/>
      <c r="AD4670" s="154"/>
      <c r="AE4670" s="154"/>
      <c r="AF4670" s="154"/>
      <c r="AG4670" s="63">
        <f t="shared" si="1411"/>
        <v>0</v>
      </c>
      <c r="AH4670" s="56">
        <f t="shared" si="1412"/>
        <v>0</v>
      </c>
      <c r="AI4670" s="56">
        <f t="shared" si="1413"/>
        <v>0</v>
      </c>
      <c r="AJ4670" s="56">
        <f t="shared" si="1414"/>
        <v>0</v>
      </c>
      <c r="AK4670" s="56">
        <f t="shared" si="1415"/>
        <v>0</v>
      </c>
      <c r="AL4670" s="56">
        <f t="shared" si="1416"/>
        <v>0</v>
      </c>
      <c r="AM4670" s="56">
        <f t="shared" si="1417"/>
        <v>0</v>
      </c>
      <c r="AN4670" s="56">
        <f t="shared" si="1418"/>
        <v>0</v>
      </c>
      <c r="AO4670" s="56">
        <f t="shared" si="1419"/>
        <v>0</v>
      </c>
      <c r="AP4670" s="56">
        <f t="shared" si="1420"/>
        <v>0</v>
      </c>
      <c r="AQ4670" s="56">
        <f t="shared" si="1421"/>
        <v>0</v>
      </c>
      <c r="AR4670" s="86">
        <f t="shared" si="1422"/>
        <v>0</v>
      </c>
    </row>
    <row r="4671" spans="1:44" x14ac:dyDescent="0.25">
      <c r="A4671" s="178"/>
      <c r="B4671" s="55" t="str">
        <f>_xlfn.IFNA(VLOOKUP(A4671,'Ajánlatkérő(k) adatai'!$B$4:$C$205,2,0),"")</f>
        <v/>
      </c>
      <c r="C4671" s="178"/>
      <c r="D4671" s="55" t="str">
        <f>_xlfn.IFNA(VLOOKUP(C4671,'Számlafizető(k) adatai'!$C$4:$D$203,2,0),"")</f>
        <v/>
      </c>
      <c r="E4671" s="55" t="str">
        <f>_xlfn.IFNA(VLOOKUP(C4671,'Számlafizető(k) adatai'!$C$4:$M$203,11,0),"")</f>
        <v/>
      </c>
      <c r="F4671" s="178"/>
      <c r="G4671" s="178"/>
      <c r="H4671" s="178"/>
      <c r="I4671" s="55" t="str">
        <f>IF(F4671="","",VLOOKUP(LEFT(F4671,5),'Technikai cellák'!B:C,2,0))</f>
        <v/>
      </c>
      <c r="J4671" s="55" t="str">
        <f>IF(F4671="","",VLOOKUP(I4671,'Technikai cellák'!$C$1:$D$12,2,0))</f>
        <v/>
      </c>
      <c r="K4671" s="179"/>
      <c r="L4671" s="67" t="str">
        <f t="shared" si="1405"/>
        <v/>
      </c>
      <c r="M4671" s="68">
        <f t="shared" si="1406"/>
        <v>0</v>
      </c>
      <c r="N4671" s="66">
        <f t="shared" si="1407"/>
        <v>0</v>
      </c>
      <c r="O4671" s="152"/>
      <c r="P4671" s="172">
        <f t="shared" si="1404"/>
        <v>0</v>
      </c>
      <c r="Q4671" s="69">
        <f t="shared" si="1408"/>
        <v>0</v>
      </c>
      <c r="R4671" s="62">
        <f t="shared" si="1409"/>
        <v>0</v>
      </c>
      <c r="S4671" s="153"/>
      <c r="T4671" s="118" t="str">
        <f t="shared" si="1410"/>
        <v/>
      </c>
      <c r="U4671" s="154"/>
      <c r="V4671" s="154"/>
      <c r="W4671" s="154"/>
      <c r="X4671" s="154"/>
      <c r="Y4671" s="154"/>
      <c r="Z4671" s="154"/>
      <c r="AA4671" s="154"/>
      <c r="AB4671" s="154"/>
      <c r="AC4671" s="154"/>
      <c r="AD4671" s="154"/>
      <c r="AE4671" s="154"/>
      <c r="AF4671" s="154"/>
      <c r="AG4671" s="63">
        <f t="shared" si="1411"/>
        <v>0</v>
      </c>
      <c r="AH4671" s="56">
        <f t="shared" si="1412"/>
        <v>0</v>
      </c>
      <c r="AI4671" s="56">
        <f t="shared" si="1413"/>
        <v>0</v>
      </c>
      <c r="AJ4671" s="56">
        <f t="shared" si="1414"/>
        <v>0</v>
      </c>
      <c r="AK4671" s="56">
        <f t="shared" si="1415"/>
        <v>0</v>
      </c>
      <c r="AL4671" s="56">
        <f t="shared" si="1416"/>
        <v>0</v>
      </c>
      <c r="AM4671" s="56">
        <f t="shared" si="1417"/>
        <v>0</v>
      </c>
      <c r="AN4671" s="56">
        <f t="shared" si="1418"/>
        <v>0</v>
      </c>
      <c r="AO4671" s="56">
        <f t="shared" si="1419"/>
        <v>0</v>
      </c>
      <c r="AP4671" s="56">
        <f t="shared" si="1420"/>
        <v>0</v>
      </c>
      <c r="AQ4671" s="56">
        <f t="shared" si="1421"/>
        <v>0</v>
      </c>
      <c r="AR4671" s="86">
        <f t="shared" si="1422"/>
        <v>0</v>
      </c>
    </row>
    <row r="4672" spans="1:44" x14ac:dyDescent="0.25">
      <c r="A4672" s="178"/>
      <c r="B4672" s="55" t="str">
        <f>_xlfn.IFNA(VLOOKUP(A4672,'Ajánlatkérő(k) adatai'!$B$4:$C$205,2,0),"")</f>
        <v/>
      </c>
      <c r="C4672" s="178"/>
      <c r="D4672" s="55" t="str">
        <f>_xlfn.IFNA(VLOOKUP(C4672,'Számlafizető(k) adatai'!$C$4:$D$203,2,0),"")</f>
        <v/>
      </c>
      <c r="E4672" s="55" t="str">
        <f>_xlfn.IFNA(VLOOKUP(C4672,'Számlafizető(k) adatai'!$C$4:$M$203,11,0),"")</f>
        <v/>
      </c>
      <c r="F4672" s="178"/>
      <c r="G4672" s="178"/>
      <c r="H4672" s="178"/>
      <c r="I4672" s="55" t="str">
        <f>IF(F4672="","",VLOOKUP(LEFT(F4672,5),'Technikai cellák'!B:C,2,0))</f>
        <v/>
      </c>
      <c r="J4672" s="55" t="str">
        <f>IF(F4672="","",VLOOKUP(I4672,'Technikai cellák'!$C$1:$D$12,2,0))</f>
        <v/>
      </c>
      <c r="K4672" s="179"/>
      <c r="L4672" s="67" t="str">
        <f t="shared" si="1405"/>
        <v/>
      </c>
      <c r="M4672" s="68">
        <f t="shared" si="1406"/>
        <v>0</v>
      </c>
      <c r="N4672" s="66">
        <f t="shared" si="1407"/>
        <v>0</v>
      </c>
      <c r="O4672" s="152"/>
      <c r="P4672" s="172">
        <f t="shared" si="1404"/>
        <v>0</v>
      </c>
      <c r="Q4672" s="69">
        <f t="shared" si="1408"/>
        <v>0</v>
      </c>
      <c r="R4672" s="62">
        <f t="shared" si="1409"/>
        <v>0</v>
      </c>
      <c r="S4672" s="153"/>
      <c r="T4672" s="118" t="str">
        <f t="shared" si="1410"/>
        <v/>
      </c>
      <c r="U4672" s="154"/>
      <c r="V4672" s="154"/>
      <c r="W4672" s="154"/>
      <c r="X4672" s="154"/>
      <c r="Y4672" s="154"/>
      <c r="Z4672" s="154"/>
      <c r="AA4672" s="154"/>
      <c r="AB4672" s="154"/>
      <c r="AC4672" s="154"/>
      <c r="AD4672" s="154"/>
      <c r="AE4672" s="154"/>
      <c r="AF4672" s="154"/>
      <c r="AG4672" s="63">
        <f t="shared" si="1411"/>
        <v>0</v>
      </c>
      <c r="AH4672" s="56">
        <f t="shared" si="1412"/>
        <v>0</v>
      </c>
      <c r="AI4672" s="56">
        <f t="shared" si="1413"/>
        <v>0</v>
      </c>
      <c r="AJ4672" s="56">
        <f t="shared" si="1414"/>
        <v>0</v>
      </c>
      <c r="AK4672" s="56">
        <f t="shared" si="1415"/>
        <v>0</v>
      </c>
      <c r="AL4672" s="56">
        <f t="shared" si="1416"/>
        <v>0</v>
      </c>
      <c r="AM4672" s="56">
        <f t="shared" si="1417"/>
        <v>0</v>
      </c>
      <c r="AN4672" s="56">
        <f t="shared" si="1418"/>
        <v>0</v>
      </c>
      <c r="AO4672" s="56">
        <f t="shared" si="1419"/>
        <v>0</v>
      </c>
      <c r="AP4672" s="56">
        <f t="shared" si="1420"/>
        <v>0</v>
      </c>
      <c r="AQ4672" s="56">
        <f t="shared" si="1421"/>
        <v>0</v>
      </c>
      <c r="AR4672" s="86">
        <f t="shared" si="1422"/>
        <v>0</v>
      </c>
    </row>
    <row r="4673" spans="1:44" x14ac:dyDescent="0.25">
      <c r="A4673" s="178"/>
      <c r="B4673" s="55" t="str">
        <f>_xlfn.IFNA(VLOOKUP(A4673,'Ajánlatkérő(k) adatai'!$B$4:$C$205,2,0),"")</f>
        <v/>
      </c>
      <c r="C4673" s="178"/>
      <c r="D4673" s="55" t="str">
        <f>_xlfn.IFNA(VLOOKUP(C4673,'Számlafizető(k) adatai'!$C$4:$D$203,2,0),"")</f>
        <v/>
      </c>
      <c r="E4673" s="55" t="str">
        <f>_xlfn.IFNA(VLOOKUP(C4673,'Számlafizető(k) adatai'!$C$4:$M$203,11,0),"")</f>
        <v/>
      </c>
      <c r="F4673" s="178"/>
      <c r="G4673" s="178"/>
      <c r="H4673" s="178"/>
      <c r="I4673" s="55" t="str">
        <f>IF(F4673="","",VLOOKUP(LEFT(F4673,5),'Technikai cellák'!B:C,2,0))</f>
        <v/>
      </c>
      <c r="J4673" s="55" t="str">
        <f>IF(F4673="","",VLOOKUP(I4673,'Technikai cellák'!$C$1:$D$12,2,0))</f>
        <v/>
      </c>
      <c r="K4673" s="179"/>
      <c r="L4673" s="67" t="str">
        <f t="shared" si="1405"/>
        <v/>
      </c>
      <c r="M4673" s="68">
        <f t="shared" si="1406"/>
        <v>0</v>
      </c>
      <c r="N4673" s="66">
        <f t="shared" si="1407"/>
        <v>0</v>
      </c>
      <c r="O4673" s="152"/>
      <c r="P4673" s="172">
        <f t="shared" si="1404"/>
        <v>0</v>
      </c>
      <c r="Q4673" s="69">
        <f t="shared" si="1408"/>
        <v>0</v>
      </c>
      <c r="R4673" s="62">
        <f t="shared" si="1409"/>
        <v>0</v>
      </c>
      <c r="S4673" s="153"/>
      <c r="T4673" s="118" t="str">
        <f t="shared" si="1410"/>
        <v/>
      </c>
      <c r="U4673" s="154"/>
      <c r="V4673" s="154"/>
      <c r="W4673" s="154"/>
      <c r="X4673" s="154"/>
      <c r="Y4673" s="154"/>
      <c r="Z4673" s="154"/>
      <c r="AA4673" s="154"/>
      <c r="AB4673" s="154"/>
      <c r="AC4673" s="154"/>
      <c r="AD4673" s="154"/>
      <c r="AE4673" s="154"/>
      <c r="AF4673" s="154"/>
      <c r="AG4673" s="63">
        <f t="shared" si="1411"/>
        <v>0</v>
      </c>
      <c r="AH4673" s="56">
        <f t="shared" si="1412"/>
        <v>0</v>
      </c>
      <c r="AI4673" s="56">
        <f t="shared" si="1413"/>
        <v>0</v>
      </c>
      <c r="AJ4673" s="56">
        <f t="shared" si="1414"/>
        <v>0</v>
      </c>
      <c r="AK4673" s="56">
        <f t="shared" si="1415"/>
        <v>0</v>
      </c>
      <c r="AL4673" s="56">
        <f t="shared" si="1416"/>
        <v>0</v>
      </c>
      <c r="AM4673" s="56">
        <f t="shared" si="1417"/>
        <v>0</v>
      </c>
      <c r="AN4673" s="56">
        <f t="shared" si="1418"/>
        <v>0</v>
      </c>
      <c r="AO4673" s="56">
        <f t="shared" si="1419"/>
        <v>0</v>
      </c>
      <c r="AP4673" s="56">
        <f t="shared" si="1420"/>
        <v>0</v>
      </c>
      <c r="AQ4673" s="56">
        <f t="shared" si="1421"/>
        <v>0</v>
      </c>
      <c r="AR4673" s="86">
        <f t="shared" si="1422"/>
        <v>0</v>
      </c>
    </row>
    <row r="4674" spans="1:44" x14ac:dyDescent="0.25">
      <c r="A4674" s="178"/>
      <c r="B4674" s="55" t="str">
        <f>_xlfn.IFNA(VLOOKUP(A4674,'Ajánlatkérő(k) adatai'!$B$4:$C$205,2,0),"")</f>
        <v/>
      </c>
      <c r="C4674" s="178"/>
      <c r="D4674" s="55" t="str">
        <f>_xlfn.IFNA(VLOOKUP(C4674,'Számlafizető(k) adatai'!$C$4:$D$203,2,0),"")</f>
        <v/>
      </c>
      <c r="E4674" s="55" t="str">
        <f>_xlfn.IFNA(VLOOKUP(C4674,'Számlafizető(k) adatai'!$C$4:$M$203,11,0),"")</f>
        <v/>
      </c>
      <c r="F4674" s="178"/>
      <c r="G4674" s="178"/>
      <c r="H4674" s="178"/>
      <c r="I4674" s="55" t="str">
        <f>IF(F4674="","",VLOOKUP(LEFT(F4674,5),'Technikai cellák'!B:C,2,0))</f>
        <v/>
      </c>
      <c r="J4674" s="55" t="str">
        <f>IF(F4674="","",VLOOKUP(I4674,'Technikai cellák'!$C$1:$D$12,2,0))</f>
        <v/>
      </c>
      <c r="K4674" s="179"/>
      <c r="L4674" s="67" t="str">
        <f t="shared" si="1405"/>
        <v/>
      </c>
      <c r="M4674" s="68">
        <f t="shared" si="1406"/>
        <v>0</v>
      </c>
      <c r="N4674" s="66">
        <f t="shared" si="1407"/>
        <v>0</v>
      </c>
      <c r="O4674" s="152"/>
      <c r="P4674" s="172">
        <f t="shared" si="1404"/>
        <v>0</v>
      </c>
      <c r="Q4674" s="69">
        <f t="shared" si="1408"/>
        <v>0</v>
      </c>
      <c r="R4674" s="62">
        <f t="shared" si="1409"/>
        <v>0</v>
      </c>
      <c r="S4674" s="153"/>
      <c r="T4674" s="118" t="str">
        <f t="shared" si="1410"/>
        <v/>
      </c>
      <c r="U4674" s="154"/>
      <c r="V4674" s="154"/>
      <c r="W4674" s="154"/>
      <c r="X4674" s="154"/>
      <c r="Y4674" s="154"/>
      <c r="Z4674" s="154"/>
      <c r="AA4674" s="154"/>
      <c r="AB4674" s="154"/>
      <c r="AC4674" s="154"/>
      <c r="AD4674" s="154"/>
      <c r="AE4674" s="154"/>
      <c r="AF4674" s="154"/>
      <c r="AG4674" s="63">
        <f t="shared" si="1411"/>
        <v>0</v>
      </c>
      <c r="AH4674" s="56">
        <f t="shared" si="1412"/>
        <v>0</v>
      </c>
      <c r="AI4674" s="56">
        <f t="shared" si="1413"/>
        <v>0</v>
      </c>
      <c r="AJ4674" s="56">
        <f t="shared" si="1414"/>
        <v>0</v>
      </c>
      <c r="AK4674" s="56">
        <f t="shared" si="1415"/>
        <v>0</v>
      </c>
      <c r="AL4674" s="56">
        <f t="shared" si="1416"/>
        <v>0</v>
      </c>
      <c r="AM4674" s="56">
        <f t="shared" si="1417"/>
        <v>0</v>
      </c>
      <c r="AN4674" s="56">
        <f t="shared" si="1418"/>
        <v>0</v>
      </c>
      <c r="AO4674" s="56">
        <f t="shared" si="1419"/>
        <v>0</v>
      </c>
      <c r="AP4674" s="56">
        <f t="shared" si="1420"/>
        <v>0</v>
      </c>
      <c r="AQ4674" s="56">
        <f t="shared" si="1421"/>
        <v>0</v>
      </c>
      <c r="AR4674" s="86">
        <f t="shared" si="1422"/>
        <v>0</v>
      </c>
    </row>
    <row r="4675" spans="1:44" x14ac:dyDescent="0.25">
      <c r="A4675" s="178"/>
      <c r="B4675" s="55" t="str">
        <f>_xlfn.IFNA(VLOOKUP(A4675,'Ajánlatkérő(k) adatai'!$B$4:$C$205,2,0),"")</f>
        <v/>
      </c>
      <c r="C4675" s="178"/>
      <c r="D4675" s="55" t="str">
        <f>_xlfn.IFNA(VLOOKUP(C4675,'Számlafizető(k) adatai'!$C$4:$D$203,2,0),"")</f>
        <v/>
      </c>
      <c r="E4675" s="55" t="str">
        <f>_xlfn.IFNA(VLOOKUP(C4675,'Számlafizető(k) adatai'!$C$4:$M$203,11,0),"")</f>
        <v/>
      </c>
      <c r="F4675" s="178"/>
      <c r="G4675" s="178"/>
      <c r="H4675" s="178"/>
      <c r="I4675" s="55" t="str">
        <f>IF(F4675="","",VLOOKUP(LEFT(F4675,5),'Technikai cellák'!B:C,2,0))</f>
        <v/>
      </c>
      <c r="J4675" s="55" t="str">
        <f>IF(F4675="","",VLOOKUP(I4675,'Technikai cellák'!$C$1:$D$12,2,0))</f>
        <v/>
      </c>
      <c r="K4675" s="179"/>
      <c r="L4675" s="67" t="str">
        <f t="shared" si="1405"/>
        <v/>
      </c>
      <c r="M4675" s="68">
        <f t="shared" si="1406"/>
        <v>0</v>
      </c>
      <c r="N4675" s="66">
        <f t="shared" si="1407"/>
        <v>0</v>
      </c>
      <c r="O4675" s="152"/>
      <c r="P4675" s="172">
        <f t="shared" si="1404"/>
        <v>0</v>
      </c>
      <c r="Q4675" s="69">
        <f t="shared" si="1408"/>
        <v>0</v>
      </c>
      <c r="R4675" s="62">
        <f t="shared" si="1409"/>
        <v>0</v>
      </c>
      <c r="S4675" s="153"/>
      <c r="T4675" s="118" t="str">
        <f t="shared" si="1410"/>
        <v/>
      </c>
      <c r="U4675" s="154"/>
      <c r="V4675" s="154"/>
      <c r="W4675" s="154"/>
      <c r="X4675" s="154"/>
      <c r="Y4675" s="154"/>
      <c r="Z4675" s="154"/>
      <c r="AA4675" s="154"/>
      <c r="AB4675" s="154"/>
      <c r="AC4675" s="154"/>
      <c r="AD4675" s="154"/>
      <c r="AE4675" s="154"/>
      <c r="AF4675" s="154"/>
      <c r="AG4675" s="63">
        <f t="shared" si="1411"/>
        <v>0</v>
      </c>
      <c r="AH4675" s="56">
        <f t="shared" si="1412"/>
        <v>0</v>
      </c>
      <c r="AI4675" s="56">
        <f t="shared" si="1413"/>
        <v>0</v>
      </c>
      <c r="AJ4675" s="56">
        <f t="shared" si="1414"/>
        <v>0</v>
      </c>
      <c r="AK4675" s="56">
        <f t="shared" si="1415"/>
        <v>0</v>
      </c>
      <c r="AL4675" s="56">
        <f t="shared" si="1416"/>
        <v>0</v>
      </c>
      <c r="AM4675" s="56">
        <f t="shared" si="1417"/>
        <v>0</v>
      </c>
      <c r="AN4675" s="56">
        <f t="shared" si="1418"/>
        <v>0</v>
      </c>
      <c r="AO4675" s="56">
        <f t="shared" si="1419"/>
        <v>0</v>
      </c>
      <c r="AP4675" s="56">
        <f t="shared" si="1420"/>
        <v>0</v>
      </c>
      <c r="AQ4675" s="56">
        <f t="shared" si="1421"/>
        <v>0</v>
      </c>
      <c r="AR4675" s="86">
        <f t="shared" si="1422"/>
        <v>0</v>
      </c>
    </row>
    <row r="4676" spans="1:44" x14ac:dyDescent="0.25">
      <c r="A4676" s="178"/>
      <c r="B4676" s="55" t="str">
        <f>_xlfn.IFNA(VLOOKUP(A4676,'Ajánlatkérő(k) adatai'!$B$4:$C$205,2,0),"")</f>
        <v/>
      </c>
      <c r="C4676" s="178"/>
      <c r="D4676" s="55" t="str">
        <f>_xlfn.IFNA(VLOOKUP(C4676,'Számlafizető(k) adatai'!$C$4:$D$203,2,0),"")</f>
        <v/>
      </c>
      <c r="E4676" s="55" t="str">
        <f>_xlfn.IFNA(VLOOKUP(C4676,'Számlafizető(k) adatai'!$C$4:$M$203,11,0),"")</f>
        <v/>
      </c>
      <c r="F4676" s="178"/>
      <c r="G4676" s="178"/>
      <c r="H4676" s="178"/>
      <c r="I4676" s="55" t="str">
        <f>IF(F4676="","",VLOOKUP(LEFT(F4676,5),'Technikai cellák'!B:C,2,0))</f>
        <v/>
      </c>
      <c r="J4676" s="55" t="str">
        <f>IF(F4676="","",VLOOKUP(I4676,'Technikai cellák'!$C$1:$D$12,2,0))</f>
        <v/>
      </c>
      <c r="K4676" s="179"/>
      <c r="L4676" s="67" t="str">
        <f t="shared" si="1405"/>
        <v/>
      </c>
      <c r="M4676" s="68">
        <f t="shared" si="1406"/>
        <v>0</v>
      </c>
      <c r="N4676" s="66">
        <f t="shared" si="1407"/>
        <v>0</v>
      </c>
      <c r="O4676" s="152"/>
      <c r="P4676" s="172">
        <f t="shared" si="1404"/>
        <v>0</v>
      </c>
      <c r="Q4676" s="69">
        <f t="shared" si="1408"/>
        <v>0</v>
      </c>
      <c r="R4676" s="62">
        <f t="shared" si="1409"/>
        <v>0</v>
      </c>
      <c r="S4676" s="153"/>
      <c r="T4676" s="118" t="str">
        <f t="shared" si="1410"/>
        <v/>
      </c>
      <c r="U4676" s="154"/>
      <c r="V4676" s="154"/>
      <c r="W4676" s="154"/>
      <c r="X4676" s="154"/>
      <c r="Y4676" s="154"/>
      <c r="Z4676" s="154"/>
      <c r="AA4676" s="154"/>
      <c r="AB4676" s="154"/>
      <c r="AC4676" s="154"/>
      <c r="AD4676" s="154"/>
      <c r="AE4676" s="154"/>
      <c r="AF4676" s="154"/>
      <c r="AG4676" s="63">
        <f t="shared" si="1411"/>
        <v>0</v>
      </c>
      <c r="AH4676" s="56">
        <f t="shared" si="1412"/>
        <v>0</v>
      </c>
      <c r="AI4676" s="56">
        <f t="shared" si="1413"/>
        <v>0</v>
      </c>
      <c r="AJ4676" s="56">
        <f t="shared" si="1414"/>
        <v>0</v>
      </c>
      <c r="AK4676" s="56">
        <f t="shared" si="1415"/>
        <v>0</v>
      </c>
      <c r="AL4676" s="56">
        <f t="shared" si="1416"/>
        <v>0</v>
      </c>
      <c r="AM4676" s="56">
        <f t="shared" si="1417"/>
        <v>0</v>
      </c>
      <c r="AN4676" s="56">
        <f t="shared" si="1418"/>
        <v>0</v>
      </c>
      <c r="AO4676" s="56">
        <f t="shared" si="1419"/>
        <v>0</v>
      </c>
      <c r="AP4676" s="56">
        <f t="shared" si="1420"/>
        <v>0</v>
      </c>
      <c r="AQ4676" s="56">
        <f t="shared" si="1421"/>
        <v>0</v>
      </c>
      <c r="AR4676" s="86">
        <f t="shared" si="1422"/>
        <v>0</v>
      </c>
    </row>
    <row r="4677" spans="1:44" x14ac:dyDescent="0.25">
      <c r="A4677" s="178"/>
      <c r="B4677" s="55" t="str">
        <f>_xlfn.IFNA(VLOOKUP(A4677,'Ajánlatkérő(k) adatai'!$B$4:$C$205,2,0),"")</f>
        <v/>
      </c>
      <c r="C4677" s="178"/>
      <c r="D4677" s="55" t="str">
        <f>_xlfn.IFNA(VLOOKUP(C4677,'Számlafizető(k) adatai'!$C$4:$D$203,2,0),"")</f>
        <v/>
      </c>
      <c r="E4677" s="55" t="str">
        <f>_xlfn.IFNA(VLOOKUP(C4677,'Számlafizető(k) adatai'!$C$4:$M$203,11,0),"")</f>
        <v/>
      </c>
      <c r="F4677" s="178"/>
      <c r="G4677" s="178"/>
      <c r="H4677" s="178"/>
      <c r="I4677" s="55" t="str">
        <f>IF(F4677="","",VLOOKUP(LEFT(F4677,5),'Technikai cellák'!B:C,2,0))</f>
        <v/>
      </c>
      <c r="J4677" s="55" t="str">
        <f>IF(F4677="","",VLOOKUP(I4677,'Technikai cellák'!$C$1:$D$12,2,0))</f>
        <v/>
      </c>
      <c r="K4677" s="179"/>
      <c r="L4677" s="67" t="str">
        <f t="shared" si="1405"/>
        <v/>
      </c>
      <c r="M4677" s="68">
        <f t="shared" si="1406"/>
        <v>0</v>
      </c>
      <c r="N4677" s="66">
        <f t="shared" si="1407"/>
        <v>0</v>
      </c>
      <c r="O4677" s="152"/>
      <c r="P4677" s="172">
        <f t="shared" si="1404"/>
        <v>0</v>
      </c>
      <c r="Q4677" s="69">
        <f t="shared" si="1408"/>
        <v>0</v>
      </c>
      <c r="R4677" s="62">
        <f t="shared" si="1409"/>
        <v>0</v>
      </c>
      <c r="S4677" s="153"/>
      <c r="T4677" s="118" t="str">
        <f t="shared" si="1410"/>
        <v/>
      </c>
      <c r="U4677" s="154"/>
      <c r="V4677" s="154"/>
      <c r="W4677" s="154"/>
      <c r="X4677" s="154"/>
      <c r="Y4677" s="154"/>
      <c r="Z4677" s="154"/>
      <c r="AA4677" s="154"/>
      <c r="AB4677" s="154"/>
      <c r="AC4677" s="154"/>
      <c r="AD4677" s="154"/>
      <c r="AE4677" s="154"/>
      <c r="AF4677" s="154"/>
      <c r="AG4677" s="63">
        <f t="shared" si="1411"/>
        <v>0</v>
      </c>
      <c r="AH4677" s="56">
        <f t="shared" si="1412"/>
        <v>0</v>
      </c>
      <c r="AI4677" s="56">
        <f t="shared" si="1413"/>
        <v>0</v>
      </c>
      <c r="AJ4677" s="56">
        <f t="shared" si="1414"/>
        <v>0</v>
      </c>
      <c r="AK4677" s="56">
        <f t="shared" si="1415"/>
        <v>0</v>
      </c>
      <c r="AL4677" s="56">
        <f t="shared" si="1416"/>
        <v>0</v>
      </c>
      <c r="AM4677" s="56">
        <f t="shared" si="1417"/>
        <v>0</v>
      </c>
      <c r="AN4677" s="56">
        <f t="shared" si="1418"/>
        <v>0</v>
      </c>
      <c r="AO4677" s="56">
        <f t="shared" si="1419"/>
        <v>0</v>
      </c>
      <c r="AP4677" s="56">
        <f t="shared" si="1420"/>
        <v>0</v>
      </c>
      <c r="AQ4677" s="56">
        <f t="shared" si="1421"/>
        <v>0</v>
      </c>
      <c r="AR4677" s="86">
        <f t="shared" si="1422"/>
        <v>0</v>
      </c>
    </row>
    <row r="4678" spans="1:44" x14ac:dyDescent="0.25">
      <c r="A4678" s="178"/>
      <c r="B4678" s="55" t="str">
        <f>_xlfn.IFNA(VLOOKUP(A4678,'Ajánlatkérő(k) adatai'!$B$4:$C$205,2,0),"")</f>
        <v/>
      </c>
      <c r="C4678" s="178"/>
      <c r="D4678" s="55" t="str">
        <f>_xlfn.IFNA(VLOOKUP(C4678,'Számlafizető(k) adatai'!$C$4:$D$203,2,0),"")</f>
        <v/>
      </c>
      <c r="E4678" s="55" t="str">
        <f>_xlfn.IFNA(VLOOKUP(C4678,'Számlafizető(k) adatai'!$C$4:$M$203,11,0),"")</f>
        <v/>
      </c>
      <c r="F4678" s="178"/>
      <c r="G4678" s="178"/>
      <c r="H4678" s="178"/>
      <c r="I4678" s="55" t="str">
        <f>IF(F4678="","",VLOOKUP(LEFT(F4678,5),'Technikai cellák'!B:C,2,0))</f>
        <v/>
      </c>
      <c r="J4678" s="55" t="str">
        <f>IF(F4678="","",VLOOKUP(I4678,'Technikai cellák'!$C$1:$D$12,2,0))</f>
        <v/>
      </c>
      <c r="K4678" s="179"/>
      <c r="L4678" s="67" t="str">
        <f t="shared" si="1405"/>
        <v/>
      </c>
      <c r="M4678" s="68">
        <f t="shared" si="1406"/>
        <v>0</v>
      </c>
      <c r="N4678" s="66">
        <f t="shared" si="1407"/>
        <v>0</v>
      </c>
      <c r="O4678" s="152"/>
      <c r="P4678" s="172">
        <f t="shared" si="1404"/>
        <v>0</v>
      </c>
      <c r="Q4678" s="69">
        <f t="shared" si="1408"/>
        <v>0</v>
      </c>
      <c r="R4678" s="62">
        <f t="shared" si="1409"/>
        <v>0</v>
      </c>
      <c r="S4678" s="153"/>
      <c r="T4678" s="118" t="str">
        <f t="shared" si="1410"/>
        <v/>
      </c>
      <c r="U4678" s="154"/>
      <c r="V4678" s="154"/>
      <c r="W4678" s="154"/>
      <c r="X4678" s="154"/>
      <c r="Y4678" s="154"/>
      <c r="Z4678" s="154"/>
      <c r="AA4678" s="154"/>
      <c r="AB4678" s="154"/>
      <c r="AC4678" s="154"/>
      <c r="AD4678" s="154"/>
      <c r="AE4678" s="154"/>
      <c r="AF4678" s="154"/>
      <c r="AG4678" s="63">
        <f t="shared" si="1411"/>
        <v>0</v>
      </c>
      <c r="AH4678" s="56">
        <f t="shared" si="1412"/>
        <v>0</v>
      </c>
      <c r="AI4678" s="56">
        <f t="shared" si="1413"/>
        <v>0</v>
      </c>
      <c r="AJ4678" s="56">
        <f t="shared" si="1414"/>
        <v>0</v>
      </c>
      <c r="AK4678" s="56">
        <f t="shared" si="1415"/>
        <v>0</v>
      </c>
      <c r="AL4678" s="56">
        <f t="shared" si="1416"/>
        <v>0</v>
      </c>
      <c r="AM4678" s="56">
        <f t="shared" si="1417"/>
        <v>0</v>
      </c>
      <c r="AN4678" s="56">
        <f t="shared" si="1418"/>
        <v>0</v>
      </c>
      <c r="AO4678" s="56">
        <f t="shared" si="1419"/>
        <v>0</v>
      </c>
      <c r="AP4678" s="56">
        <f t="shared" si="1420"/>
        <v>0</v>
      </c>
      <c r="AQ4678" s="56">
        <f t="shared" si="1421"/>
        <v>0</v>
      </c>
      <c r="AR4678" s="86">
        <f t="shared" si="1422"/>
        <v>0</v>
      </c>
    </row>
    <row r="4679" spans="1:44" x14ac:dyDescent="0.25">
      <c r="A4679" s="178"/>
      <c r="B4679" s="55" t="str">
        <f>_xlfn.IFNA(VLOOKUP(A4679,'Ajánlatkérő(k) adatai'!$B$4:$C$205,2,0),"")</f>
        <v/>
      </c>
      <c r="C4679" s="178"/>
      <c r="D4679" s="55" t="str">
        <f>_xlfn.IFNA(VLOOKUP(C4679,'Számlafizető(k) adatai'!$C$4:$D$203,2,0),"")</f>
        <v/>
      </c>
      <c r="E4679" s="55" t="str">
        <f>_xlfn.IFNA(VLOOKUP(C4679,'Számlafizető(k) adatai'!$C$4:$M$203,11,0),"")</f>
        <v/>
      </c>
      <c r="F4679" s="178"/>
      <c r="G4679" s="178"/>
      <c r="H4679" s="178"/>
      <c r="I4679" s="55" t="str">
        <f>IF(F4679="","",VLOOKUP(LEFT(F4679,5),'Technikai cellák'!B:C,2,0))</f>
        <v/>
      </c>
      <c r="J4679" s="55" t="str">
        <f>IF(F4679="","",VLOOKUP(I4679,'Technikai cellák'!$C$1:$D$12,2,0))</f>
        <v/>
      </c>
      <c r="K4679" s="179"/>
      <c r="L4679" s="67" t="str">
        <f t="shared" si="1405"/>
        <v/>
      </c>
      <c r="M4679" s="68">
        <f t="shared" si="1406"/>
        <v>0</v>
      </c>
      <c r="N4679" s="66">
        <f t="shared" si="1407"/>
        <v>0</v>
      </c>
      <c r="O4679" s="152"/>
      <c r="P4679" s="172">
        <f t="shared" si="1404"/>
        <v>0</v>
      </c>
      <c r="Q4679" s="69">
        <f t="shared" si="1408"/>
        <v>0</v>
      </c>
      <c r="R4679" s="62">
        <f t="shared" si="1409"/>
        <v>0</v>
      </c>
      <c r="S4679" s="153"/>
      <c r="T4679" s="118" t="str">
        <f t="shared" si="1410"/>
        <v/>
      </c>
      <c r="U4679" s="154"/>
      <c r="V4679" s="154"/>
      <c r="W4679" s="154"/>
      <c r="X4679" s="154"/>
      <c r="Y4679" s="154"/>
      <c r="Z4679" s="154"/>
      <c r="AA4679" s="154"/>
      <c r="AB4679" s="154"/>
      <c r="AC4679" s="154"/>
      <c r="AD4679" s="154"/>
      <c r="AE4679" s="154"/>
      <c r="AF4679" s="154"/>
      <c r="AG4679" s="63">
        <f t="shared" si="1411"/>
        <v>0</v>
      </c>
      <c r="AH4679" s="56">
        <f t="shared" si="1412"/>
        <v>0</v>
      </c>
      <c r="AI4679" s="56">
        <f t="shared" si="1413"/>
        <v>0</v>
      </c>
      <c r="AJ4679" s="56">
        <f t="shared" si="1414"/>
        <v>0</v>
      </c>
      <c r="AK4679" s="56">
        <f t="shared" si="1415"/>
        <v>0</v>
      </c>
      <c r="AL4679" s="56">
        <f t="shared" si="1416"/>
        <v>0</v>
      </c>
      <c r="AM4679" s="56">
        <f t="shared" si="1417"/>
        <v>0</v>
      </c>
      <c r="AN4679" s="56">
        <f t="shared" si="1418"/>
        <v>0</v>
      </c>
      <c r="AO4679" s="56">
        <f t="shared" si="1419"/>
        <v>0</v>
      </c>
      <c r="AP4679" s="56">
        <f t="shared" si="1420"/>
        <v>0</v>
      </c>
      <c r="AQ4679" s="56">
        <f t="shared" si="1421"/>
        <v>0</v>
      </c>
      <c r="AR4679" s="86">
        <f t="shared" si="1422"/>
        <v>0</v>
      </c>
    </row>
    <row r="4680" spans="1:44" x14ac:dyDescent="0.25">
      <c r="A4680" s="178"/>
      <c r="B4680" s="55" t="str">
        <f>_xlfn.IFNA(VLOOKUP(A4680,'Ajánlatkérő(k) adatai'!$B$4:$C$205,2,0),"")</f>
        <v/>
      </c>
      <c r="C4680" s="178"/>
      <c r="D4680" s="55" t="str">
        <f>_xlfn.IFNA(VLOOKUP(C4680,'Számlafizető(k) adatai'!$C$4:$D$203,2,0),"")</f>
        <v/>
      </c>
      <c r="E4680" s="55" t="str">
        <f>_xlfn.IFNA(VLOOKUP(C4680,'Számlafizető(k) adatai'!$C$4:$M$203,11,0),"")</f>
        <v/>
      </c>
      <c r="F4680" s="178"/>
      <c r="G4680" s="178"/>
      <c r="H4680" s="178"/>
      <c r="I4680" s="55" t="str">
        <f>IF(F4680="","",VLOOKUP(LEFT(F4680,5),'Technikai cellák'!B:C,2,0))</f>
        <v/>
      </c>
      <c r="J4680" s="55" t="str">
        <f>IF(F4680="","",VLOOKUP(I4680,'Technikai cellák'!$C$1:$D$12,2,0))</f>
        <v/>
      </c>
      <c r="K4680" s="179"/>
      <c r="L4680" s="67" t="str">
        <f t="shared" si="1405"/>
        <v/>
      </c>
      <c r="M4680" s="68">
        <f t="shared" si="1406"/>
        <v>0</v>
      </c>
      <c r="N4680" s="66">
        <f t="shared" si="1407"/>
        <v>0</v>
      </c>
      <c r="O4680" s="152"/>
      <c r="P4680" s="172">
        <f t="shared" si="1404"/>
        <v>0</v>
      </c>
      <c r="Q4680" s="69">
        <f t="shared" si="1408"/>
        <v>0</v>
      </c>
      <c r="R4680" s="62">
        <f t="shared" si="1409"/>
        <v>0</v>
      </c>
      <c r="S4680" s="153"/>
      <c r="T4680" s="118" t="str">
        <f t="shared" si="1410"/>
        <v/>
      </c>
      <c r="U4680" s="154"/>
      <c r="V4680" s="154"/>
      <c r="W4680" s="154"/>
      <c r="X4680" s="154"/>
      <c r="Y4680" s="154"/>
      <c r="Z4680" s="154"/>
      <c r="AA4680" s="154"/>
      <c r="AB4680" s="154"/>
      <c r="AC4680" s="154"/>
      <c r="AD4680" s="154"/>
      <c r="AE4680" s="154"/>
      <c r="AF4680" s="154"/>
      <c r="AG4680" s="63">
        <f t="shared" si="1411"/>
        <v>0</v>
      </c>
      <c r="AH4680" s="56">
        <f t="shared" si="1412"/>
        <v>0</v>
      </c>
      <c r="AI4680" s="56">
        <f t="shared" si="1413"/>
        <v>0</v>
      </c>
      <c r="AJ4680" s="56">
        <f t="shared" si="1414"/>
        <v>0</v>
      </c>
      <c r="AK4680" s="56">
        <f t="shared" si="1415"/>
        <v>0</v>
      </c>
      <c r="AL4680" s="56">
        <f t="shared" si="1416"/>
        <v>0</v>
      </c>
      <c r="AM4680" s="56">
        <f t="shared" si="1417"/>
        <v>0</v>
      </c>
      <c r="AN4680" s="56">
        <f t="shared" si="1418"/>
        <v>0</v>
      </c>
      <c r="AO4680" s="56">
        <f t="shared" si="1419"/>
        <v>0</v>
      </c>
      <c r="AP4680" s="56">
        <f t="shared" si="1420"/>
        <v>0</v>
      </c>
      <c r="AQ4680" s="56">
        <f t="shared" si="1421"/>
        <v>0</v>
      </c>
      <c r="AR4680" s="86">
        <f t="shared" si="1422"/>
        <v>0</v>
      </c>
    </row>
    <row r="4681" spans="1:44" x14ac:dyDescent="0.25">
      <c r="A4681" s="178"/>
      <c r="B4681" s="55" t="str">
        <f>_xlfn.IFNA(VLOOKUP(A4681,'Ajánlatkérő(k) adatai'!$B$4:$C$205,2,0),"")</f>
        <v/>
      </c>
      <c r="C4681" s="178"/>
      <c r="D4681" s="55" t="str">
        <f>_xlfn.IFNA(VLOOKUP(C4681,'Számlafizető(k) adatai'!$C$4:$D$203,2,0),"")</f>
        <v/>
      </c>
      <c r="E4681" s="55" t="str">
        <f>_xlfn.IFNA(VLOOKUP(C4681,'Számlafizető(k) adatai'!$C$4:$M$203,11,0),"")</f>
        <v/>
      </c>
      <c r="F4681" s="178"/>
      <c r="G4681" s="178"/>
      <c r="H4681" s="178"/>
      <c r="I4681" s="55" t="str">
        <f>IF(F4681="","",VLOOKUP(LEFT(F4681,5),'Technikai cellák'!B:C,2,0))</f>
        <v/>
      </c>
      <c r="J4681" s="55" t="str">
        <f>IF(F4681="","",VLOOKUP(I4681,'Technikai cellák'!$C$1:$D$12,2,0))</f>
        <v/>
      </c>
      <c r="K4681" s="179"/>
      <c r="L4681" s="67" t="str">
        <f t="shared" si="1405"/>
        <v/>
      </c>
      <c r="M4681" s="68">
        <f t="shared" si="1406"/>
        <v>0</v>
      </c>
      <c r="N4681" s="66">
        <f t="shared" si="1407"/>
        <v>0</v>
      </c>
      <c r="O4681" s="152"/>
      <c r="P4681" s="172">
        <f t="shared" si="1404"/>
        <v>0</v>
      </c>
      <c r="Q4681" s="69">
        <f t="shared" si="1408"/>
        <v>0</v>
      </c>
      <c r="R4681" s="62">
        <f t="shared" si="1409"/>
        <v>0</v>
      </c>
      <c r="S4681" s="153"/>
      <c r="T4681" s="118" t="str">
        <f t="shared" si="1410"/>
        <v/>
      </c>
      <c r="U4681" s="154"/>
      <c r="V4681" s="154"/>
      <c r="W4681" s="154"/>
      <c r="X4681" s="154"/>
      <c r="Y4681" s="154"/>
      <c r="Z4681" s="154"/>
      <c r="AA4681" s="154"/>
      <c r="AB4681" s="154"/>
      <c r="AC4681" s="154"/>
      <c r="AD4681" s="154"/>
      <c r="AE4681" s="154"/>
      <c r="AF4681" s="154"/>
      <c r="AG4681" s="63">
        <f t="shared" si="1411"/>
        <v>0</v>
      </c>
      <c r="AH4681" s="56">
        <f t="shared" si="1412"/>
        <v>0</v>
      </c>
      <c r="AI4681" s="56">
        <f t="shared" si="1413"/>
        <v>0</v>
      </c>
      <c r="AJ4681" s="56">
        <f t="shared" si="1414"/>
        <v>0</v>
      </c>
      <c r="AK4681" s="56">
        <f t="shared" si="1415"/>
        <v>0</v>
      </c>
      <c r="AL4681" s="56">
        <f t="shared" si="1416"/>
        <v>0</v>
      </c>
      <c r="AM4681" s="56">
        <f t="shared" si="1417"/>
        <v>0</v>
      </c>
      <c r="AN4681" s="56">
        <f t="shared" si="1418"/>
        <v>0</v>
      </c>
      <c r="AO4681" s="56">
        <f t="shared" si="1419"/>
        <v>0</v>
      </c>
      <c r="AP4681" s="56">
        <f t="shared" si="1420"/>
        <v>0</v>
      </c>
      <c r="AQ4681" s="56">
        <f t="shared" si="1421"/>
        <v>0</v>
      </c>
      <c r="AR4681" s="86">
        <f t="shared" si="1422"/>
        <v>0</v>
      </c>
    </row>
    <row r="4682" spans="1:44" x14ac:dyDescent="0.25">
      <c r="A4682" s="178"/>
      <c r="B4682" s="55" t="str">
        <f>_xlfn.IFNA(VLOOKUP(A4682,'Ajánlatkérő(k) adatai'!$B$4:$C$205,2,0),"")</f>
        <v/>
      </c>
      <c r="C4682" s="178"/>
      <c r="D4682" s="55" t="str">
        <f>_xlfn.IFNA(VLOOKUP(C4682,'Számlafizető(k) adatai'!$C$4:$D$203,2,0),"")</f>
        <v/>
      </c>
      <c r="E4682" s="55" t="str">
        <f>_xlfn.IFNA(VLOOKUP(C4682,'Számlafizető(k) adatai'!$C$4:$M$203,11,0),"")</f>
        <v/>
      </c>
      <c r="F4682" s="178"/>
      <c r="G4682" s="178"/>
      <c r="H4682" s="178"/>
      <c r="I4682" s="55" t="str">
        <f>IF(F4682="","",VLOOKUP(LEFT(F4682,5),'Technikai cellák'!B:C,2,0))</f>
        <v/>
      </c>
      <c r="J4682" s="55" t="str">
        <f>IF(F4682="","",VLOOKUP(I4682,'Technikai cellák'!$C$1:$D$12,2,0))</f>
        <v/>
      </c>
      <c r="K4682" s="179"/>
      <c r="L4682" s="67" t="str">
        <f t="shared" si="1405"/>
        <v/>
      </c>
      <c r="M4682" s="68">
        <f t="shared" si="1406"/>
        <v>0</v>
      </c>
      <c r="N4682" s="66">
        <f t="shared" si="1407"/>
        <v>0</v>
      </c>
      <c r="O4682" s="152"/>
      <c r="P4682" s="172">
        <f t="shared" si="1404"/>
        <v>0</v>
      </c>
      <c r="Q4682" s="69">
        <f t="shared" si="1408"/>
        <v>0</v>
      </c>
      <c r="R4682" s="62">
        <f t="shared" si="1409"/>
        <v>0</v>
      </c>
      <c r="S4682" s="153"/>
      <c r="T4682" s="118" t="str">
        <f t="shared" si="1410"/>
        <v/>
      </c>
      <c r="U4682" s="154"/>
      <c r="V4682" s="154"/>
      <c r="W4682" s="154"/>
      <c r="X4682" s="154"/>
      <c r="Y4682" s="154"/>
      <c r="Z4682" s="154"/>
      <c r="AA4682" s="154"/>
      <c r="AB4682" s="154"/>
      <c r="AC4682" s="154"/>
      <c r="AD4682" s="154"/>
      <c r="AE4682" s="154"/>
      <c r="AF4682" s="154"/>
      <c r="AG4682" s="63">
        <f t="shared" si="1411"/>
        <v>0</v>
      </c>
      <c r="AH4682" s="56">
        <f t="shared" si="1412"/>
        <v>0</v>
      </c>
      <c r="AI4682" s="56">
        <f t="shared" si="1413"/>
        <v>0</v>
      </c>
      <c r="AJ4682" s="56">
        <f t="shared" si="1414"/>
        <v>0</v>
      </c>
      <c r="AK4682" s="56">
        <f t="shared" si="1415"/>
        <v>0</v>
      </c>
      <c r="AL4682" s="56">
        <f t="shared" si="1416"/>
        <v>0</v>
      </c>
      <c r="AM4682" s="56">
        <f t="shared" si="1417"/>
        <v>0</v>
      </c>
      <c r="AN4682" s="56">
        <f t="shared" si="1418"/>
        <v>0</v>
      </c>
      <c r="AO4682" s="56">
        <f t="shared" si="1419"/>
        <v>0</v>
      </c>
      <c r="AP4682" s="56">
        <f t="shared" si="1420"/>
        <v>0</v>
      </c>
      <c r="AQ4682" s="56">
        <f t="shared" si="1421"/>
        <v>0</v>
      </c>
      <c r="AR4682" s="86">
        <f t="shared" si="1422"/>
        <v>0</v>
      </c>
    </row>
    <row r="4683" spans="1:44" x14ac:dyDescent="0.25">
      <c r="A4683" s="178"/>
      <c r="B4683" s="55" t="str">
        <f>_xlfn.IFNA(VLOOKUP(A4683,'Ajánlatkérő(k) adatai'!$B$4:$C$205,2,0),"")</f>
        <v/>
      </c>
      <c r="C4683" s="178"/>
      <c r="D4683" s="55" t="str">
        <f>_xlfn.IFNA(VLOOKUP(C4683,'Számlafizető(k) adatai'!$C$4:$D$203,2,0),"")</f>
        <v/>
      </c>
      <c r="E4683" s="55" t="str">
        <f>_xlfn.IFNA(VLOOKUP(C4683,'Számlafizető(k) adatai'!$C$4:$M$203,11,0),"")</f>
        <v/>
      </c>
      <c r="F4683" s="178"/>
      <c r="G4683" s="178"/>
      <c r="H4683" s="178"/>
      <c r="I4683" s="55" t="str">
        <f>IF(F4683="","",VLOOKUP(LEFT(F4683,5),'Technikai cellák'!B:C,2,0))</f>
        <v/>
      </c>
      <c r="J4683" s="55" t="str">
        <f>IF(F4683="","",VLOOKUP(I4683,'Technikai cellák'!$C$1:$D$12,2,0))</f>
        <v/>
      </c>
      <c r="K4683" s="179"/>
      <c r="L4683" s="67" t="str">
        <f t="shared" si="1405"/>
        <v/>
      </c>
      <c r="M4683" s="68">
        <f t="shared" si="1406"/>
        <v>0</v>
      </c>
      <c r="N4683" s="66">
        <f t="shared" si="1407"/>
        <v>0</v>
      </c>
      <c r="O4683" s="152"/>
      <c r="P4683" s="172">
        <f t="shared" si="1404"/>
        <v>0</v>
      </c>
      <c r="Q4683" s="69">
        <f t="shared" si="1408"/>
        <v>0</v>
      </c>
      <c r="R4683" s="62">
        <f t="shared" si="1409"/>
        <v>0</v>
      </c>
      <c r="S4683" s="153"/>
      <c r="T4683" s="118" t="str">
        <f t="shared" si="1410"/>
        <v/>
      </c>
      <c r="U4683" s="154"/>
      <c r="V4683" s="154"/>
      <c r="W4683" s="154"/>
      <c r="X4683" s="154"/>
      <c r="Y4683" s="154"/>
      <c r="Z4683" s="154"/>
      <c r="AA4683" s="154"/>
      <c r="AB4683" s="154"/>
      <c r="AC4683" s="154"/>
      <c r="AD4683" s="154"/>
      <c r="AE4683" s="154"/>
      <c r="AF4683" s="154"/>
      <c r="AG4683" s="63">
        <f t="shared" si="1411"/>
        <v>0</v>
      </c>
      <c r="AH4683" s="56">
        <f t="shared" si="1412"/>
        <v>0</v>
      </c>
      <c r="AI4683" s="56">
        <f t="shared" si="1413"/>
        <v>0</v>
      </c>
      <c r="AJ4683" s="56">
        <f t="shared" si="1414"/>
        <v>0</v>
      </c>
      <c r="AK4683" s="56">
        <f t="shared" si="1415"/>
        <v>0</v>
      </c>
      <c r="AL4683" s="56">
        <f t="shared" si="1416"/>
        <v>0</v>
      </c>
      <c r="AM4683" s="56">
        <f t="shared" si="1417"/>
        <v>0</v>
      </c>
      <c r="AN4683" s="56">
        <f t="shared" si="1418"/>
        <v>0</v>
      </c>
      <c r="AO4683" s="56">
        <f t="shared" si="1419"/>
        <v>0</v>
      </c>
      <c r="AP4683" s="56">
        <f t="shared" si="1420"/>
        <v>0</v>
      </c>
      <c r="AQ4683" s="56">
        <f t="shared" si="1421"/>
        <v>0</v>
      </c>
      <c r="AR4683" s="86">
        <f t="shared" si="1422"/>
        <v>0</v>
      </c>
    </row>
    <row r="4684" spans="1:44" x14ac:dyDescent="0.25">
      <c r="A4684" s="178"/>
      <c r="B4684" s="55" t="str">
        <f>_xlfn.IFNA(VLOOKUP(A4684,'Ajánlatkérő(k) adatai'!$B$4:$C$205,2,0),"")</f>
        <v/>
      </c>
      <c r="C4684" s="178"/>
      <c r="D4684" s="55" t="str">
        <f>_xlfn.IFNA(VLOOKUP(C4684,'Számlafizető(k) adatai'!$C$4:$D$203,2,0),"")</f>
        <v/>
      </c>
      <c r="E4684" s="55" t="str">
        <f>_xlfn.IFNA(VLOOKUP(C4684,'Számlafizető(k) adatai'!$C$4:$M$203,11,0),"")</f>
        <v/>
      </c>
      <c r="F4684" s="178"/>
      <c r="G4684" s="178"/>
      <c r="H4684" s="178"/>
      <c r="I4684" s="55" t="str">
        <f>IF(F4684="","",VLOOKUP(LEFT(F4684,5),'Technikai cellák'!B:C,2,0))</f>
        <v/>
      </c>
      <c r="J4684" s="55" t="str">
        <f>IF(F4684="","",VLOOKUP(I4684,'Technikai cellák'!$C$1:$D$12,2,0))</f>
        <v/>
      </c>
      <c r="K4684" s="179"/>
      <c r="L4684" s="67" t="str">
        <f t="shared" si="1405"/>
        <v/>
      </c>
      <c r="M4684" s="68">
        <f t="shared" si="1406"/>
        <v>0</v>
      </c>
      <c r="N4684" s="66">
        <f t="shared" si="1407"/>
        <v>0</v>
      </c>
      <c r="O4684" s="152"/>
      <c r="P4684" s="172">
        <f t="shared" si="1404"/>
        <v>0</v>
      </c>
      <c r="Q4684" s="69">
        <f t="shared" si="1408"/>
        <v>0</v>
      </c>
      <c r="R4684" s="62">
        <f t="shared" si="1409"/>
        <v>0</v>
      </c>
      <c r="S4684" s="153"/>
      <c r="T4684" s="118" t="str">
        <f t="shared" si="1410"/>
        <v/>
      </c>
      <c r="U4684" s="154"/>
      <c r="V4684" s="154"/>
      <c r="W4684" s="154"/>
      <c r="X4684" s="154"/>
      <c r="Y4684" s="154"/>
      <c r="Z4684" s="154"/>
      <c r="AA4684" s="154"/>
      <c r="AB4684" s="154"/>
      <c r="AC4684" s="154"/>
      <c r="AD4684" s="154"/>
      <c r="AE4684" s="154"/>
      <c r="AF4684" s="154"/>
      <c r="AG4684" s="63">
        <f t="shared" si="1411"/>
        <v>0</v>
      </c>
      <c r="AH4684" s="56">
        <f t="shared" si="1412"/>
        <v>0</v>
      </c>
      <c r="AI4684" s="56">
        <f t="shared" si="1413"/>
        <v>0</v>
      </c>
      <c r="AJ4684" s="56">
        <f t="shared" si="1414"/>
        <v>0</v>
      </c>
      <c r="AK4684" s="56">
        <f t="shared" si="1415"/>
        <v>0</v>
      </c>
      <c r="AL4684" s="56">
        <f t="shared" si="1416"/>
        <v>0</v>
      </c>
      <c r="AM4684" s="56">
        <f t="shared" si="1417"/>
        <v>0</v>
      </c>
      <c r="AN4684" s="56">
        <f t="shared" si="1418"/>
        <v>0</v>
      </c>
      <c r="AO4684" s="56">
        <f t="shared" si="1419"/>
        <v>0</v>
      </c>
      <c r="AP4684" s="56">
        <f t="shared" si="1420"/>
        <v>0</v>
      </c>
      <c r="AQ4684" s="56">
        <f t="shared" si="1421"/>
        <v>0</v>
      </c>
      <c r="AR4684" s="86">
        <f t="shared" si="1422"/>
        <v>0</v>
      </c>
    </row>
    <row r="4685" spans="1:44" x14ac:dyDescent="0.25">
      <c r="A4685" s="178"/>
      <c r="B4685" s="55" t="str">
        <f>_xlfn.IFNA(VLOOKUP(A4685,'Ajánlatkérő(k) adatai'!$B$4:$C$205,2,0),"")</f>
        <v/>
      </c>
      <c r="C4685" s="178"/>
      <c r="D4685" s="55" t="str">
        <f>_xlfn.IFNA(VLOOKUP(C4685,'Számlafizető(k) adatai'!$C$4:$D$203,2,0),"")</f>
        <v/>
      </c>
      <c r="E4685" s="55" t="str">
        <f>_xlfn.IFNA(VLOOKUP(C4685,'Számlafizető(k) adatai'!$C$4:$M$203,11,0),"")</f>
        <v/>
      </c>
      <c r="F4685" s="178"/>
      <c r="G4685" s="178"/>
      <c r="H4685" s="178"/>
      <c r="I4685" s="55" t="str">
        <f>IF(F4685="","",VLOOKUP(LEFT(F4685,5),'Technikai cellák'!B:C,2,0))</f>
        <v/>
      </c>
      <c r="J4685" s="55" t="str">
        <f>IF(F4685="","",VLOOKUP(I4685,'Technikai cellák'!$C$1:$D$12,2,0))</f>
        <v/>
      </c>
      <c r="K4685" s="179"/>
      <c r="L4685" s="67" t="str">
        <f t="shared" si="1405"/>
        <v/>
      </c>
      <c r="M4685" s="68">
        <f t="shared" si="1406"/>
        <v>0</v>
      </c>
      <c r="N4685" s="66">
        <f t="shared" si="1407"/>
        <v>0</v>
      </c>
      <c r="O4685" s="152"/>
      <c r="P4685" s="172">
        <f t="shared" si="1404"/>
        <v>0</v>
      </c>
      <c r="Q4685" s="69">
        <f t="shared" si="1408"/>
        <v>0</v>
      </c>
      <c r="R4685" s="62">
        <f t="shared" si="1409"/>
        <v>0</v>
      </c>
      <c r="S4685" s="153"/>
      <c r="T4685" s="118" t="str">
        <f t="shared" si="1410"/>
        <v/>
      </c>
      <c r="U4685" s="154"/>
      <c r="V4685" s="154"/>
      <c r="W4685" s="154"/>
      <c r="X4685" s="154"/>
      <c r="Y4685" s="154"/>
      <c r="Z4685" s="154"/>
      <c r="AA4685" s="154"/>
      <c r="AB4685" s="154"/>
      <c r="AC4685" s="154"/>
      <c r="AD4685" s="154"/>
      <c r="AE4685" s="154"/>
      <c r="AF4685" s="154"/>
      <c r="AG4685" s="63">
        <f t="shared" si="1411"/>
        <v>0</v>
      </c>
      <c r="AH4685" s="56">
        <f t="shared" si="1412"/>
        <v>0</v>
      </c>
      <c r="AI4685" s="56">
        <f t="shared" si="1413"/>
        <v>0</v>
      </c>
      <c r="AJ4685" s="56">
        <f t="shared" si="1414"/>
        <v>0</v>
      </c>
      <c r="AK4685" s="56">
        <f t="shared" si="1415"/>
        <v>0</v>
      </c>
      <c r="AL4685" s="56">
        <f t="shared" si="1416"/>
        <v>0</v>
      </c>
      <c r="AM4685" s="56">
        <f t="shared" si="1417"/>
        <v>0</v>
      </c>
      <c r="AN4685" s="56">
        <f t="shared" si="1418"/>
        <v>0</v>
      </c>
      <c r="AO4685" s="56">
        <f t="shared" si="1419"/>
        <v>0</v>
      </c>
      <c r="AP4685" s="56">
        <f t="shared" si="1420"/>
        <v>0</v>
      </c>
      <c r="AQ4685" s="56">
        <f t="shared" si="1421"/>
        <v>0</v>
      </c>
      <c r="AR4685" s="86">
        <f t="shared" si="1422"/>
        <v>0</v>
      </c>
    </row>
    <row r="4686" spans="1:44" x14ac:dyDescent="0.25">
      <c r="A4686" s="178"/>
      <c r="B4686" s="55" t="str">
        <f>_xlfn.IFNA(VLOOKUP(A4686,'Ajánlatkérő(k) adatai'!$B$4:$C$205,2,0),"")</f>
        <v/>
      </c>
      <c r="C4686" s="178"/>
      <c r="D4686" s="55" t="str">
        <f>_xlfn.IFNA(VLOOKUP(C4686,'Számlafizető(k) adatai'!$C$4:$D$203,2,0),"")</f>
        <v/>
      </c>
      <c r="E4686" s="55" t="str">
        <f>_xlfn.IFNA(VLOOKUP(C4686,'Számlafizető(k) adatai'!$C$4:$M$203,11,0),"")</f>
        <v/>
      </c>
      <c r="F4686" s="178"/>
      <c r="G4686" s="178"/>
      <c r="H4686" s="178"/>
      <c r="I4686" s="55" t="str">
        <f>IF(F4686="","",VLOOKUP(LEFT(F4686,5),'Technikai cellák'!B:C,2,0))</f>
        <v/>
      </c>
      <c r="J4686" s="55" t="str">
        <f>IF(F4686="","",VLOOKUP(I4686,'Technikai cellák'!$C$1:$D$12,2,0))</f>
        <v/>
      </c>
      <c r="K4686" s="179"/>
      <c r="L4686" s="67" t="str">
        <f t="shared" si="1405"/>
        <v/>
      </c>
      <c r="M4686" s="68">
        <f t="shared" si="1406"/>
        <v>0</v>
      </c>
      <c r="N4686" s="66">
        <f t="shared" si="1407"/>
        <v>0</v>
      </c>
      <c r="O4686" s="152"/>
      <c r="P4686" s="172">
        <f t="shared" si="1404"/>
        <v>0</v>
      </c>
      <c r="Q4686" s="69">
        <f t="shared" si="1408"/>
        <v>0</v>
      </c>
      <c r="R4686" s="62">
        <f t="shared" si="1409"/>
        <v>0</v>
      </c>
      <c r="S4686" s="153"/>
      <c r="T4686" s="118" t="str">
        <f t="shared" si="1410"/>
        <v/>
      </c>
      <c r="U4686" s="154"/>
      <c r="V4686" s="154"/>
      <c r="W4686" s="154"/>
      <c r="X4686" s="154"/>
      <c r="Y4686" s="154"/>
      <c r="Z4686" s="154"/>
      <c r="AA4686" s="154"/>
      <c r="AB4686" s="154"/>
      <c r="AC4686" s="154"/>
      <c r="AD4686" s="154"/>
      <c r="AE4686" s="154"/>
      <c r="AF4686" s="154"/>
      <c r="AG4686" s="63">
        <f t="shared" si="1411"/>
        <v>0</v>
      </c>
      <c r="AH4686" s="56">
        <f t="shared" si="1412"/>
        <v>0</v>
      </c>
      <c r="AI4686" s="56">
        <f t="shared" si="1413"/>
        <v>0</v>
      </c>
      <c r="AJ4686" s="56">
        <f t="shared" si="1414"/>
        <v>0</v>
      </c>
      <c r="AK4686" s="56">
        <f t="shared" si="1415"/>
        <v>0</v>
      </c>
      <c r="AL4686" s="56">
        <f t="shared" si="1416"/>
        <v>0</v>
      </c>
      <c r="AM4686" s="56">
        <f t="shared" si="1417"/>
        <v>0</v>
      </c>
      <c r="AN4686" s="56">
        <f t="shared" si="1418"/>
        <v>0</v>
      </c>
      <c r="AO4686" s="56">
        <f t="shared" si="1419"/>
        <v>0</v>
      </c>
      <c r="AP4686" s="56">
        <f t="shared" si="1420"/>
        <v>0</v>
      </c>
      <c r="AQ4686" s="56">
        <f t="shared" si="1421"/>
        <v>0</v>
      </c>
      <c r="AR4686" s="86">
        <f t="shared" si="1422"/>
        <v>0</v>
      </c>
    </row>
    <row r="4687" spans="1:44" x14ac:dyDescent="0.25">
      <c r="A4687" s="178"/>
      <c r="B4687" s="55" t="str">
        <f>_xlfn.IFNA(VLOOKUP(A4687,'Ajánlatkérő(k) adatai'!$B$4:$C$205,2,0),"")</f>
        <v/>
      </c>
      <c r="C4687" s="178"/>
      <c r="D4687" s="55" t="str">
        <f>_xlfn.IFNA(VLOOKUP(C4687,'Számlafizető(k) adatai'!$C$4:$D$203,2,0),"")</f>
        <v/>
      </c>
      <c r="E4687" s="55" t="str">
        <f>_xlfn.IFNA(VLOOKUP(C4687,'Számlafizető(k) adatai'!$C$4:$M$203,11,0),"")</f>
        <v/>
      </c>
      <c r="F4687" s="178"/>
      <c r="G4687" s="178"/>
      <c r="H4687" s="178"/>
      <c r="I4687" s="55" t="str">
        <f>IF(F4687="","",VLOOKUP(LEFT(F4687,5),'Technikai cellák'!B:C,2,0))</f>
        <v/>
      </c>
      <c r="J4687" s="55" t="str">
        <f>IF(F4687="","",VLOOKUP(I4687,'Technikai cellák'!$C$1:$D$12,2,0))</f>
        <v/>
      </c>
      <c r="K4687" s="179"/>
      <c r="L4687" s="67" t="str">
        <f t="shared" si="1405"/>
        <v/>
      </c>
      <c r="M4687" s="68">
        <f t="shared" si="1406"/>
        <v>0</v>
      </c>
      <c r="N4687" s="66">
        <f t="shared" si="1407"/>
        <v>0</v>
      </c>
      <c r="O4687" s="152"/>
      <c r="P4687" s="172">
        <f t="shared" si="1404"/>
        <v>0</v>
      </c>
      <c r="Q4687" s="69">
        <f t="shared" si="1408"/>
        <v>0</v>
      </c>
      <c r="R4687" s="62">
        <f t="shared" si="1409"/>
        <v>0</v>
      </c>
      <c r="S4687" s="153"/>
      <c r="T4687" s="118" t="str">
        <f t="shared" si="1410"/>
        <v/>
      </c>
      <c r="U4687" s="154"/>
      <c r="V4687" s="154"/>
      <c r="W4687" s="154"/>
      <c r="X4687" s="154"/>
      <c r="Y4687" s="154"/>
      <c r="Z4687" s="154"/>
      <c r="AA4687" s="154"/>
      <c r="AB4687" s="154"/>
      <c r="AC4687" s="154"/>
      <c r="AD4687" s="154"/>
      <c r="AE4687" s="154"/>
      <c r="AF4687" s="154"/>
      <c r="AG4687" s="63">
        <f t="shared" si="1411"/>
        <v>0</v>
      </c>
      <c r="AH4687" s="56">
        <f t="shared" si="1412"/>
        <v>0</v>
      </c>
      <c r="AI4687" s="56">
        <f t="shared" si="1413"/>
        <v>0</v>
      </c>
      <c r="AJ4687" s="56">
        <f t="shared" si="1414"/>
        <v>0</v>
      </c>
      <c r="AK4687" s="56">
        <f t="shared" si="1415"/>
        <v>0</v>
      </c>
      <c r="AL4687" s="56">
        <f t="shared" si="1416"/>
        <v>0</v>
      </c>
      <c r="AM4687" s="56">
        <f t="shared" si="1417"/>
        <v>0</v>
      </c>
      <c r="AN4687" s="56">
        <f t="shared" si="1418"/>
        <v>0</v>
      </c>
      <c r="AO4687" s="56">
        <f t="shared" si="1419"/>
        <v>0</v>
      </c>
      <c r="AP4687" s="56">
        <f t="shared" si="1420"/>
        <v>0</v>
      </c>
      <c r="AQ4687" s="56">
        <f t="shared" si="1421"/>
        <v>0</v>
      </c>
      <c r="AR4687" s="86">
        <f t="shared" si="1422"/>
        <v>0</v>
      </c>
    </row>
    <row r="4688" spans="1:44" x14ac:dyDescent="0.25">
      <c r="A4688" s="178"/>
      <c r="B4688" s="55" t="str">
        <f>_xlfn.IFNA(VLOOKUP(A4688,'Ajánlatkérő(k) adatai'!$B$4:$C$205,2,0),"")</f>
        <v/>
      </c>
      <c r="C4688" s="178"/>
      <c r="D4688" s="55" t="str">
        <f>_xlfn.IFNA(VLOOKUP(C4688,'Számlafizető(k) adatai'!$C$4:$D$203,2,0),"")</f>
        <v/>
      </c>
      <c r="E4688" s="55" t="str">
        <f>_xlfn.IFNA(VLOOKUP(C4688,'Számlafizető(k) adatai'!$C$4:$M$203,11,0),"")</f>
        <v/>
      </c>
      <c r="F4688" s="178"/>
      <c r="G4688" s="178"/>
      <c r="H4688" s="178"/>
      <c r="I4688" s="55" t="str">
        <f>IF(F4688="","",VLOOKUP(LEFT(F4688,5),'Technikai cellák'!B:C,2,0))</f>
        <v/>
      </c>
      <c r="J4688" s="55" t="str">
        <f>IF(F4688="","",VLOOKUP(I4688,'Technikai cellák'!$C$1:$D$12,2,0))</f>
        <v/>
      </c>
      <c r="K4688" s="179"/>
      <c r="L4688" s="67" t="str">
        <f t="shared" si="1405"/>
        <v/>
      </c>
      <c r="M4688" s="68">
        <f t="shared" si="1406"/>
        <v>0</v>
      </c>
      <c r="N4688" s="66">
        <f t="shared" si="1407"/>
        <v>0</v>
      </c>
      <c r="O4688" s="152"/>
      <c r="P4688" s="172">
        <f t="shared" ref="P4688:P4751" si="1423">ROUND((IF(K4688&lt;100,0,K4688*$C$7)/$C$8),0)</f>
        <v>0</v>
      </c>
      <c r="Q4688" s="69">
        <f t="shared" si="1408"/>
        <v>0</v>
      </c>
      <c r="R4688" s="62">
        <f t="shared" si="1409"/>
        <v>0</v>
      </c>
      <c r="S4688" s="153"/>
      <c r="T4688" s="118" t="str">
        <f t="shared" si="1410"/>
        <v/>
      </c>
      <c r="U4688" s="154"/>
      <c r="V4688" s="154"/>
      <c r="W4688" s="154"/>
      <c r="X4688" s="154"/>
      <c r="Y4688" s="154"/>
      <c r="Z4688" s="154"/>
      <c r="AA4688" s="154"/>
      <c r="AB4688" s="154"/>
      <c r="AC4688" s="154"/>
      <c r="AD4688" s="154"/>
      <c r="AE4688" s="154"/>
      <c r="AF4688" s="154"/>
      <c r="AG4688" s="63">
        <f t="shared" si="1411"/>
        <v>0</v>
      </c>
      <c r="AH4688" s="56">
        <f t="shared" si="1412"/>
        <v>0</v>
      </c>
      <c r="AI4688" s="56">
        <f t="shared" si="1413"/>
        <v>0</v>
      </c>
      <c r="AJ4688" s="56">
        <f t="shared" si="1414"/>
        <v>0</v>
      </c>
      <c r="AK4688" s="56">
        <f t="shared" si="1415"/>
        <v>0</v>
      </c>
      <c r="AL4688" s="56">
        <f t="shared" si="1416"/>
        <v>0</v>
      </c>
      <c r="AM4688" s="56">
        <f t="shared" si="1417"/>
        <v>0</v>
      </c>
      <c r="AN4688" s="56">
        <f t="shared" si="1418"/>
        <v>0</v>
      </c>
      <c r="AO4688" s="56">
        <f t="shared" si="1419"/>
        <v>0</v>
      </c>
      <c r="AP4688" s="56">
        <f t="shared" si="1420"/>
        <v>0</v>
      </c>
      <c r="AQ4688" s="56">
        <f t="shared" si="1421"/>
        <v>0</v>
      </c>
      <c r="AR4688" s="86">
        <f t="shared" si="1422"/>
        <v>0</v>
      </c>
    </row>
    <row r="4689" spans="1:44" x14ac:dyDescent="0.25">
      <c r="A4689" s="178"/>
      <c r="B4689" s="55" t="str">
        <f>_xlfn.IFNA(VLOOKUP(A4689,'Ajánlatkérő(k) adatai'!$B$4:$C$205,2,0),"")</f>
        <v/>
      </c>
      <c r="C4689" s="178"/>
      <c r="D4689" s="55" t="str">
        <f>_xlfn.IFNA(VLOOKUP(C4689,'Számlafizető(k) adatai'!$C$4:$D$203,2,0),"")</f>
        <v/>
      </c>
      <c r="E4689" s="55" t="str">
        <f>_xlfn.IFNA(VLOOKUP(C4689,'Számlafizető(k) adatai'!$C$4:$M$203,11,0),"")</f>
        <v/>
      </c>
      <c r="F4689" s="178"/>
      <c r="G4689" s="178"/>
      <c r="H4689" s="178"/>
      <c r="I4689" s="55" t="str">
        <f>IF(F4689="","",VLOOKUP(LEFT(F4689,5),'Technikai cellák'!B:C,2,0))</f>
        <v/>
      </c>
      <c r="J4689" s="55" t="str">
        <f>IF(F4689="","",VLOOKUP(I4689,'Technikai cellák'!$C$1:$D$12,2,0))</f>
        <v/>
      </c>
      <c r="K4689" s="179"/>
      <c r="L4689" s="67" t="str">
        <f t="shared" si="1405"/>
        <v/>
      </c>
      <c r="M4689" s="68">
        <f t="shared" si="1406"/>
        <v>0</v>
      </c>
      <c r="N4689" s="66">
        <f t="shared" si="1407"/>
        <v>0</v>
      </c>
      <c r="O4689" s="152"/>
      <c r="P4689" s="172">
        <f t="shared" si="1423"/>
        <v>0</v>
      </c>
      <c r="Q4689" s="69">
        <f t="shared" si="1408"/>
        <v>0</v>
      </c>
      <c r="R4689" s="62">
        <f t="shared" si="1409"/>
        <v>0</v>
      </c>
      <c r="S4689" s="153"/>
      <c r="T4689" s="118" t="str">
        <f t="shared" si="1410"/>
        <v/>
      </c>
      <c r="U4689" s="154"/>
      <c r="V4689" s="154"/>
      <c r="W4689" s="154"/>
      <c r="X4689" s="154"/>
      <c r="Y4689" s="154"/>
      <c r="Z4689" s="154"/>
      <c r="AA4689" s="154"/>
      <c r="AB4689" s="154"/>
      <c r="AC4689" s="154"/>
      <c r="AD4689" s="154"/>
      <c r="AE4689" s="154"/>
      <c r="AF4689" s="154"/>
      <c r="AG4689" s="63">
        <f t="shared" si="1411"/>
        <v>0</v>
      </c>
      <c r="AH4689" s="56">
        <f t="shared" si="1412"/>
        <v>0</v>
      </c>
      <c r="AI4689" s="56">
        <f t="shared" si="1413"/>
        <v>0</v>
      </c>
      <c r="AJ4689" s="56">
        <f t="shared" si="1414"/>
        <v>0</v>
      </c>
      <c r="AK4689" s="56">
        <f t="shared" si="1415"/>
        <v>0</v>
      </c>
      <c r="AL4689" s="56">
        <f t="shared" si="1416"/>
        <v>0</v>
      </c>
      <c r="AM4689" s="56">
        <f t="shared" si="1417"/>
        <v>0</v>
      </c>
      <c r="AN4689" s="56">
        <f t="shared" si="1418"/>
        <v>0</v>
      </c>
      <c r="AO4689" s="56">
        <f t="shared" si="1419"/>
        <v>0</v>
      </c>
      <c r="AP4689" s="56">
        <f t="shared" si="1420"/>
        <v>0</v>
      </c>
      <c r="AQ4689" s="56">
        <f t="shared" si="1421"/>
        <v>0</v>
      </c>
      <c r="AR4689" s="86">
        <f t="shared" si="1422"/>
        <v>0</v>
      </c>
    </row>
    <row r="4690" spans="1:44" x14ac:dyDescent="0.25">
      <c r="A4690" s="178"/>
      <c r="B4690" s="55" t="str">
        <f>_xlfn.IFNA(VLOOKUP(A4690,'Ajánlatkérő(k) adatai'!$B$4:$C$205,2,0),"")</f>
        <v/>
      </c>
      <c r="C4690" s="178"/>
      <c r="D4690" s="55" t="str">
        <f>_xlfn.IFNA(VLOOKUP(C4690,'Számlafizető(k) adatai'!$C$4:$D$203,2,0),"")</f>
        <v/>
      </c>
      <c r="E4690" s="55" t="str">
        <f>_xlfn.IFNA(VLOOKUP(C4690,'Számlafizető(k) adatai'!$C$4:$M$203,11,0),"")</f>
        <v/>
      </c>
      <c r="F4690" s="178"/>
      <c r="G4690" s="178"/>
      <c r="H4690" s="178"/>
      <c r="I4690" s="55" t="str">
        <f>IF(F4690="","",VLOOKUP(LEFT(F4690,5),'Technikai cellák'!B:C,2,0))</f>
        <v/>
      </c>
      <c r="J4690" s="55" t="str">
        <f>IF(F4690="","",VLOOKUP(I4690,'Technikai cellák'!$C$1:$D$12,2,0))</f>
        <v/>
      </c>
      <c r="K4690" s="179"/>
      <c r="L4690" s="67" t="str">
        <f t="shared" si="1405"/>
        <v/>
      </c>
      <c r="M4690" s="68">
        <f t="shared" si="1406"/>
        <v>0</v>
      </c>
      <c r="N4690" s="66">
        <f t="shared" si="1407"/>
        <v>0</v>
      </c>
      <c r="O4690" s="152"/>
      <c r="P4690" s="172">
        <f t="shared" si="1423"/>
        <v>0</v>
      </c>
      <c r="Q4690" s="69">
        <f t="shared" si="1408"/>
        <v>0</v>
      </c>
      <c r="R4690" s="62">
        <f t="shared" si="1409"/>
        <v>0</v>
      </c>
      <c r="S4690" s="153"/>
      <c r="T4690" s="118" t="str">
        <f t="shared" si="1410"/>
        <v/>
      </c>
      <c r="U4690" s="154"/>
      <c r="V4690" s="154"/>
      <c r="W4690" s="154"/>
      <c r="X4690" s="154"/>
      <c r="Y4690" s="154"/>
      <c r="Z4690" s="154"/>
      <c r="AA4690" s="154"/>
      <c r="AB4690" s="154"/>
      <c r="AC4690" s="154"/>
      <c r="AD4690" s="154"/>
      <c r="AE4690" s="154"/>
      <c r="AF4690" s="154"/>
      <c r="AG4690" s="63">
        <f t="shared" si="1411"/>
        <v>0</v>
      </c>
      <c r="AH4690" s="56">
        <f t="shared" si="1412"/>
        <v>0</v>
      </c>
      <c r="AI4690" s="56">
        <f t="shared" si="1413"/>
        <v>0</v>
      </c>
      <c r="AJ4690" s="56">
        <f t="shared" si="1414"/>
        <v>0</v>
      </c>
      <c r="AK4690" s="56">
        <f t="shared" si="1415"/>
        <v>0</v>
      </c>
      <c r="AL4690" s="56">
        <f t="shared" si="1416"/>
        <v>0</v>
      </c>
      <c r="AM4690" s="56">
        <f t="shared" si="1417"/>
        <v>0</v>
      </c>
      <c r="AN4690" s="56">
        <f t="shared" si="1418"/>
        <v>0</v>
      </c>
      <c r="AO4690" s="56">
        <f t="shared" si="1419"/>
        <v>0</v>
      </c>
      <c r="AP4690" s="56">
        <f t="shared" si="1420"/>
        <v>0</v>
      </c>
      <c r="AQ4690" s="56">
        <f t="shared" si="1421"/>
        <v>0</v>
      </c>
      <c r="AR4690" s="86">
        <f t="shared" si="1422"/>
        <v>0</v>
      </c>
    </row>
    <row r="4691" spans="1:44" x14ac:dyDescent="0.25">
      <c r="A4691" s="178"/>
      <c r="B4691" s="55" t="str">
        <f>_xlfn.IFNA(VLOOKUP(A4691,'Ajánlatkérő(k) adatai'!$B$4:$C$205,2,0),"")</f>
        <v/>
      </c>
      <c r="C4691" s="178"/>
      <c r="D4691" s="55" t="str">
        <f>_xlfn.IFNA(VLOOKUP(C4691,'Számlafizető(k) adatai'!$C$4:$D$203,2,0),"")</f>
        <v/>
      </c>
      <c r="E4691" s="55" t="str">
        <f>_xlfn.IFNA(VLOOKUP(C4691,'Számlafizető(k) adatai'!$C$4:$M$203,11,0),"")</f>
        <v/>
      </c>
      <c r="F4691" s="178"/>
      <c r="G4691" s="178"/>
      <c r="H4691" s="178"/>
      <c r="I4691" s="55" t="str">
        <f>IF(F4691="","",VLOOKUP(LEFT(F4691,5),'Technikai cellák'!B:C,2,0))</f>
        <v/>
      </c>
      <c r="J4691" s="55" t="str">
        <f>IF(F4691="","",VLOOKUP(I4691,'Technikai cellák'!$C$1:$D$12,2,0))</f>
        <v/>
      </c>
      <c r="K4691" s="179"/>
      <c r="L4691" s="67" t="str">
        <f t="shared" si="1405"/>
        <v/>
      </c>
      <c r="M4691" s="68">
        <f t="shared" si="1406"/>
        <v>0</v>
      </c>
      <c r="N4691" s="66">
        <f t="shared" si="1407"/>
        <v>0</v>
      </c>
      <c r="O4691" s="152"/>
      <c r="P4691" s="172">
        <f t="shared" si="1423"/>
        <v>0</v>
      </c>
      <c r="Q4691" s="69">
        <f t="shared" si="1408"/>
        <v>0</v>
      </c>
      <c r="R4691" s="62">
        <f t="shared" si="1409"/>
        <v>0</v>
      </c>
      <c r="S4691" s="153"/>
      <c r="T4691" s="118" t="str">
        <f t="shared" si="1410"/>
        <v/>
      </c>
      <c r="U4691" s="154"/>
      <c r="V4691" s="154"/>
      <c r="W4691" s="154"/>
      <c r="X4691" s="154"/>
      <c r="Y4691" s="154"/>
      <c r="Z4691" s="154"/>
      <c r="AA4691" s="154"/>
      <c r="AB4691" s="154"/>
      <c r="AC4691" s="154"/>
      <c r="AD4691" s="154"/>
      <c r="AE4691" s="154"/>
      <c r="AF4691" s="154"/>
      <c r="AG4691" s="63">
        <f t="shared" si="1411"/>
        <v>0</v>
      </c>
      <c r="AH4691" s="56">
        <f t="shared" si="1412"/>
        <v>0</v>
      </c>
      <c r="AI4691" s="56">
        <f t="shared" si="1413"/>
        <v>0</v>
      </c>
      <c r="AJ4691" s="56">
        <f t="shared" si="1414"/>
        <v>0</v>
      </c>
      <c r="AK4691" s="56">
        <f t="shared" si="1415"/>
        <v>0</v>
      </c>
      <c r="AL4691" s="56">
        <f t="shared" si="1416"/>
        <v>0</v>
      </c>
      <c r="AM4691" s="56">
        <f t="shared" si="1417"/>
        <v>0</v>
      </c>
      <c r="AN4691" s="56">
        <f t="shared" si="1418"/>
        <v>0</v>
      </c>
      <c r="AO4691" s="56">
        <f t="shared" si="1419"/>
        <v>0</v>
      </c>
      <c r="AP4691" s="56">
        <f t="shared" si="1420"/>
        <v>0</v>
      </c>
      <c r="AQ4691" s="56">
        <f t="shared" si="1421"/>
        <v>0</v>
      </c>
      <c r="AR4691" s="86">
        <f t="shared" si="1422"/>
        <v>0</v>
      </c>
    </row>
    <row r="4692" spans="1:44" x14ac:dyDescent="0.25">
      <c r="A4692" s="178"/>
      <c r="B4692" s="55" t="str">
        <f>_xlfn.IFNA(VLOOKUP(A4692,'Ajánlatkérő(k) adatai'!$B$4:$C$205,2,0),"")</f>
        <v/>
      </c>
      <c r="C4692" s="178"/>
      <c r="D4692" s="55" t="str">
        <f>_xlfn.IFNA(VLOOKUP(C4692,'Számlafizető(k) adatai'!$C$4:$D$203,2,0),"")</f>
        <v/>
      </c>
      <c r="E4692" s="55" t="str">
        <f>_xlfn.IFNA(VLOOKUP(C4692,'Számlafizető(k) adatai'!$C$4:$M$203,11,0),"")</f>
        <v/>
      </c>
      <c r="F4692" s="178"/>
      <c r="G4692" s="178"/>
      <c r="H4692" s="178"/>
      <c r="I4692" s="55" t="str">
        <f>IF(F4692="","",VLOOKUP(LEFT(F4692,5),'Technikai cellák'!B:C,2,0))</f>
        <v/>
      </c>
      <c r="J4692" s="55" t="str">
        <f>IF(F4692="","",VLOOKUP(I4692,'Technikai cellák'!$C$1:$D$12,2,0))</f>
        <v/>
      </c>
      <c r="K4692" s="179"/>
      <c r="L4692" s="67" t="str">
        <f t="shared" si="1405"/>
        <v/>
      </c>
      <c r="M4692" s="68">
        <f t="shared" si="1406"/>
        <v>0</v>
      </c>
      <c r="N4692" s="66">
        <f t="shared" si="1407"/>
        <v>0</v>
      </c>
      <c r="O4692" s="152"/>
      <c r="P4692" s="172">
        <f t="shared" si="1423"/>
        <v>0</v>
      </c>
      <c r="Q4692" s="69">
        <f t="shared" si="1408"/>
        <v>0</v>
      </c>
      <c r="R4692" s="62">
        <f t="shared" si="1409"/>
        <v>0</v>
      </c>
      <c r="S4692" s="153"/>
      <c r="T4692" s="118" t="str">
        <f t="shared" si="1410"/>
        <v/>
      </c>
      <c r="U4692" s="154"/>
      <c r="V4692" s="154"/>
      <c r="W4692" s="154"/>
      <c r="X4692" s="154"/>
      <c r="Y4692" s="154"/>
      <c r="Z4692" s="154"/>
      <c r="AA4692" s="154"/>
      <c r="AB4692" s="154"/>
      <c r="AC4692" s="154"/>
      <c r="AD4692" s="154"/>
      <c r="AE4692" s="154"/>
      <c r="AF4692" s="154"/>
      <c r="AG4692" s="63">
        <f t="shared" si="1411"/>
        <v>0</v>
      </c>
      <c r="AH4692" s="56">
        <f t="shared" si="1412"/>
        <v>0</v>
      </c>
      <c r="AI4692" s="56">
        <f t="shared" si="1413"/>
        <v>0</v>
      </c>
      <c r="AJ4692" s="56">
        <f t="shared" si="1414"/>
        <v>0</v>
      </c>
      <c r="AK4692" s="56">
        <f t="shared" si="1415"/>
        <v>0</v>
      </c>
      <c r="AL4692" s="56">
        <f t="shared" si="1416"/>
        <v>0</v>
      </c>
      <c r="AM4692" s="56">
        <f t="shared" si="1417"/>
        <v>0</v>
      </c>
      <c r="AN4692" s="56">
        <f t="shared" si="1418"/>
        <v>0</v>
      </c>
      <c r="AO4692" s="56">
        <f t="shared" si="1419"/>
        <v>0</v>
      </c>
      <c r="AP4692" s="56">
        <f t="shared" si="1420"/>
        <v>0</v>
      </c>
      <c r="AQ4692" s="56">
        <f t="shared" si="1421"/>
        <v>0</v>
      </c>
      <c r="AR4692" s="86">
        <f t="shared" si="1422"/>
        <v>0</v>
      </c>
    </row>
    <row r="4693" spans="1:44" x14ac:dyDescent="0.25">
      <c r="A4693" s="178"/>
      <c r="B4693" s="55" t="str">
        <f>_xlfn.IFNA(VLOOKUP(A4693,'Ajánlatkérő(k) adatai'!$B$4:$C$205,2,0),"")</f>
        <v/>
      </c>
      <c r="C4693" s="178"/>
      <c r="D4693" s="55" t="str">
        <f>_xlfn.IFNA(VLOOKUP(C4693,'Számlafizető(k) adatai'!$C$4:$D$203,2,0),"")</f>
        <v/>
      </c>
      <c r="E4693" s="55" t="str">
        <f>_xlfn.IFNA(VLOOKUP(C4693,'Számlafizető(k) adatai'!$C$4:$M$203,11,0),"")</f>
        <v/>
      </c>
      <c r="F4693" s="178"/>
      <c r="G4693" s="178"/>
      <c r="H4693" s="178"/>
      <c r="I4693" s="55" t="str">
        <f>IF(F4693="","",VLOOKUP(LEFT(F4693,5),'Technikai cellák'!B:C,2,0))</f>
        <v/>
      </c>
      <c r="J4693" s="55" t="str">
        <f>IF(F4693="","",VLOOKUP(I4693,'Technikai cellák'!$C$1:$D$12,2,0))</f>
        <v/>
      </c>
      <c r="K4693" s="179"/>
      <c r="L4693" s="67" t="str">
        <f t="shared" ref="L4693:L4756" si="1424">IF(K4693="","",IF(K4693&lt;20,"20 alatti",IF(K4693&lt;100,"20-99",IF(K4693&lt;500,"100-500","500-"))))</f>
        <v/>
      </c>
      <c r="M4693" s="68">
        <f t="shared" ref="M4693:M4756" si="1425">ROUND(IF(L4693="20 alatti",K4693*1,0),0)</f>
        <v>0</v>
      </c>
      <c r="N4693" s="66">
        <f t="shared" ref="N4693:N4756" si="1426">ROUND(IF(L4693="20-99",K4693*10.5,0),0)</f>
        <v>0</v>
      </c>
      <c r="O4693" s="152"/>
      <c r="P4693" s="172">
        <f t="shared" si="1423"/>
        <v>0</v>
      </c>
      <c r="Q4693" s="69">
        <f t="shared" ref="Q4693:Q4756" si="1427">ROUND(R4693*$F$10,0)</f>
        <v>0</v>
      </c>
      <c r="R4693" s="62">
        <f t="shared" ref="R4693:R4756" si="1428">SUM(AG4693:AR4693)</f>
        <v>0</v>
      </c>
      <c r="S4693" s="153"/>
      <c r="T4693" s="118" t="str">
        <f t="shared" ref="T4693:T4756" si="1429">IF(S4693="","",IF((DAYS360(S4693,$C$4,TRUE))/30&lt;0,"",(DAYS360(S4693,$C$4,))/30))</f>
        <v/>
      </c>
      <c r="U4693" s="154"/>
      <c r="V4693" s="154"/>
      <c r="W4693" s="154"/>
      <c r="X4693" s="154"/>
      <c r="Y4693" s="154"/>
      <c r="Z4693" s="154"/>
      <c r="AA4693" s="154"/>
      <c r="AB4693" s="154"/>
      <c r="AC4693" s="154"/>
      <c r="AD4693" s="154"/>
      <c r="AE4693" s="154"/>
      <c r="AF4693" s="154"/>
      <c r="AG4693" s="63">
        <f t="shared" ref="AG4693:AG4756" si="1430">ROUND((U4693*$C$7)/$C$8,0)</f>
        <v>0</v>
      </c>
      <c r="AH4693" s="56">
        <f t="shared" ref="AH4693:AH4756" si="1431">ROUND((V4693*$C$7)/$C$8,0)</f>
        <v>0</v>
      </c>
      <c r="AI4693" s="56">
        <f t="shared" ref="AI4693:AI4756" si="1432">ROUND((W4693*$C$7)/$C$8,0)</f>
        <v>0</v>
      </c>
      <c r="AJ4693" s="56">
        <f t="shared" ref="AJ4693:AJ4756" si="1433">ROUND((X4693*$C$7)/$C$8,0)</f>
        <v>0</v>
      </c>
      <c r="AK4693" s="56">
        <f t="shared" ref="AK4693:AK4756" si="1434">ROUND((Y4693*$C$7)/$C$8,0)</f>
        <v>0</v>
      </c>
      <c r="AL4693" s="56">
        <f t="shared" ref="AL4693:AL4756" si="1435">ROUND((Z4693*$C$7)/$C$8,0)</f>
        <v>0</v>
      </c>
      <c r="AM4693" s="56">
        <f t="shared" ref="AM4693:AM4756" si="1436">ROUND((AA4693*$C$7)/$C$8,0)</f>
        <v>0</v>
      </c>
      <c r="AN4693" s="56">
        <f t="shared" ref="AN4693:AN4756" si="1437">ROUND((AB4693*$C$7)/$C$8,0)</f>
        <v>0</v>
      </c>
      <c r="AO4693" s="56">
        <f t="shared" ref="AO4693:AO4756" si="1438">ROUND((AC4693*$C$7)/$C$8,0)</f>
        <v>0</v>
      </c>
      <c r="AP4693" s="56">
        <f t="shared" ref="AP4693:AP4756" si="1439">ROUND((AD4693*$C$7)/$C$8,0)</f>
        <v>0</v>
      </c>
      <c r="AQ4693" s="56">
        <f t="shared" ref="AQ4693:AQ4756" si="1440">ROUND((AE4693*$C$7)/$C$8,0)</f>
        <v>0</v>
      </c>
      <c r="AR4693" s="86">
        <f t="shared" ref="AR4693:AR4756" si="1441">ROUND((AF4693*$C$7)/$C$8,0)</f>
        <v>0</v>
      </c>
    </row>
    <row r="4694" spans="1:44" x14ac:dyDescent="0.25">
      <c r="A4694" s="178"/>
      <c r="B4694" s="55" t="str">
        <f>_xlfn.IFNA(VLOOKUP(A4694,'Ajánlatkérő(k) adatai'!$B$4:$C$205,2,0),"")</f>
        <v/>
      </c>
      <c r="C4694" s="178"/>
      <c r="D4694" s="55" t="str">
        <f>_xlfn.IFNA(VLOOKUP(C4694,'Számlafizető(k) adatai'!$C$4:$D$203,2,0),"")</f>
        <v/>
      </c>
      <c r="E4694" s="55" t="str">
        <f>_xlfn.IFNA(VLOOKUP(C4694,'Számlafizető(k) adatai'!$C$4:$M$203,11,0),"")</f>
        <v/>
      </c>
      <c r="F4694" s="178"/>
      <c r="G4694" s="178"/>
      <c r="H4694" s="178"/>
      <c r="I4694" s="55" t="str">
        <f>IF(F4694="","",VLOOKUP(LEFT(F4694,5),'Technikai cellák'!B:C,2,0))</f>
        <v/>
      </c>
      <c r="J4694" s="55" t="str">
        <f>IF(F4694="","",VLOOKUP(I4694,'Technikai cellák'!$C$1:$D$12,2,0))</f>
        <v/>
      </c>
      <c r="K4694" s="179"/>
      <c r="L4694" s="67" t="str">
        <f t="shared" si="1424"/>
        <v/>
      </c>
      <c r="M4694" s="68">
        <f t="shared" si="1425"/>
        <v>0</v>
      </c>
      <c r="N4694" s="66">
        <f t="shared" si="1426"/>
        <v>0</v>
      </c>
      <c r="O4694" s="152"/>
      <c r="P4694" s="172">
        <f t="shared" si="1423"/>
        <v>0</v>
      </c>
      <c r="Q4694" s="69">
        <f t="shared" si="1427"/>
        <v>0</v>
      </c>
      <c r="R4694" s="62">
        <f t="shared" si="1428"/>
        <v>0</v>
      </c>
      <c r="S4694" s="153"/>
      <c r="T4694" s="118" t="str">
        <f t="shared" si="1429"/>
        <v/>
      </c>
      <c r="U4694" s="154"/>
      <c r="V4694" s="154"/>
      <c r="W4694" s="154"/>
      <c r="X4694" s="154"/>
      <c r="Y4694" s="154"/>
      <c r="Z4694" s="154"/>
      <c r="AA4694" s="154"/>
      <c r="AB4694" s="154"/>
      <c r="AC4694" s="154"/>
      <c r="AD4694" s="154"/>
      <c r="AE4694" s="154"/>
      <c r="AF4694" s="154"/>
      <c r="AG4694" s="63">
        <f t="shared" si="1430"/>
        <v>0</v>
      </c>
      <c r="AH4694" s="56">
        <f t="shared" si="1431"/>
        <v>0</v>
      </c>
      <c r="AI4694" s="56">
        <f t="shared" si="1432"/>
        <v>0</v>
      </c>
      <c r="AJ4694" s="56">
        <f t="shared" si="1433"/>
        <v>0</v>
      </c>
      <c r="AK4694" s="56">
        <f t="shared" si="1434"/>
        <v>0</v>
      </c>
      <c r="AL4694" s="56">
        <f t="shared" si="1435"/>
        <v>0</v>
      </c>
      <c r="AM4694" s="56">
        <f t="shared" si="1436"/>
        <v>0</v>
      </c>
      <c r="AN4694" s="56">
        <f t="shared" si="1437"/>
        <v>0</v>
      </c>
      <c r="AO4694" s="56">
        <f t="shared" si="1438"/>
        <v>0</v>
      </c>
      <c r="AP4694" s="56">
        <f t="shared" si="1439"/>
        <v>0</v>
      </c>
      <c r="AQ4694" s="56">
        <f t="shared" si="1440"/>
        <v>0</v>
      </c>
      <c r="AR4694" s="86">
        <f t="shared" si="1441"/>
        <v>0</v>
      </c>
    </row>
    <row r="4695" spans="1:44" x14ac:dyDescent="0.25">
      <c r="A4695" s="178"/>
      <c r="B4695" s="55" t="str">
        <f>_xlfn.IFNA(VLOOKUP(A4695,'Ajánlatkérő(k) adatai'!$B$4:$C$205,2,0),"")</f>
        <v/>
      </c>
      <c r="C4695" s="178"/>
      <c r="D4695" s="55" t="str">
        <f>_xlfn.IFNA(VLOOKUP(C4695,'Számlafizető(k) adatai'!$C$4:$D$203,2,0),"")</f>
        <v/>
      </c>
      <c r="E4695" s="55" t="str">
        <f>_xlfn.IFNA(VLOOKUP(C4695,'Számlafizető(k) adatai'!$C$4:$M$203,11,0),"")</f>
        <v/>
      </c>
      <c r="F4695" s="178"/>
      <c r="G4695" s="178"/>
      <c r="H4695" s="178"/>
      <c r="I4695" s="55" t="str">
        <f>IF(F4695="","",VLOOKUP(LEFT(F4695,5),'Technikai cellák'!B:C,2,0))</f>
        <v/>
      </c>
      <c r="J4695" s="55" t="str">
        <f>IF(F4695="","",VLOOKUP(I4695,'Technikai cellák'!$C$1:$D$12,2,0))</f>
        <v/>
      </c>
      <c r="K4695" s="179"/>
      <c r="L4695" s="67" t="str">
        <f t="shared" si="1424"/>
        <v/>
      </c>
      <c r="M4695" s="68">
        <f t="shared" si="1425"/>
        <v>0</v>
      </c>
      <c r="N4695" s="66">
        <f t="shared" si="1426"/>
        <v>0</v>
      </c>
      <c r="O4695" s="152"/>
      <c r="P4695" s="172">
        <f t="shared" si="1423"/>
        <v>0</v>
      </c>
      <c r="Q4695" s="69">
        <f t="shared" si="1427"/>
        <v>0</v>
      </c>
      <c r="R4695" s="62">
        <f t="shared" si="1428"/>
        <v>0</v>
      </c>
      <c r="S4695" s="153"/>
      <c r="T4695" s="118" t="str">
        <f t="shared" si="1429"/>
        <v/>
      </c>
      <c r="U4695" s="154"/>
      <c r="V4695" s="154"/>
      <c r="W4695" s="154"/>
      <c r="X4695" s="154"/>
      <c r="Y4695" s="154"/>
      <c r="Z4695" s="154"/>
      <c r="AA4695" s="154"/>
      <c r="AB4695" s="154"/>
      <c r="AC4695" s="154"/>
      <c r="AD4695" s="154"/>
      <c r="AE4695" s="154"/>
      <c r="AF4695" s="154"/>
      <c r="AG4695" s="63">
        <f t="shared" si="1430"/>
        <v>0</v>
      </c>
      <c r="AH4695" s="56">
        <f t="shared" si="1431"/>
        <v>0</v>
      </c>
      <c r="AI4695" s="56">
        <f t="shared" si="1432"/>
        <v>0</v>
      </c>
      <c r="AJ4695" s="56">
        <f t="shared" si="1433"/>
        <v>0</v>
      </c>
      <c r="AK4695" s="56">
        <f t="shared" si="1434"/>
        <v>0</v>
      </c>
      <c r="AL4695" s="56">
        <f t="shared" si="1435"/>
        <v>0</v>
      </c>
      <c r="AM4695" s="56">
        <f t="shared" si="1436"/>
        <v>0</v>
      </c>
      <c r="AN4695" s="56">
        <f t="shared" si="1437"/>
        <v>0</v>
      </c>
      <c r="AO4695" s="56">
        <f t="shared" si="1438"/>
        <v>0</v>
      </c>
      <c r="AP4695" s="56">
        <f t="shared" si="1439"/>
        <v>0</v>
      </c>
      <c r="AQ4695" s="56">
        <f t="shared" si="1440"/>
        <v>0</v>
      </c>
      <c r="AR4695" s="86">
        <f t="shared" si="1441"/>
        <v>0</v>
      </c>
    </row>
    <row r="4696" spans="1:44" x14ac:dyDescent="0.25">
      <c r="A4696" s="178"/>
      <c r="B4696" s="55" t="str">
        <f>_xlfn.IFNA(VLOOKUP(A4696,'Ajánlatkérő(k) adatai'!$B$4:$C$205,2,0),"")</f>
        <v/>
      </c>
      <c r="C4696" s="178"/>
      <c r="D4696" s="55" t="str">
        <f>_xlfn.IFNA(VLOOKUP(C4696,'Számlafizető(k) adatai'!$C$4:$D$203,2,0),"")</f>
        <v/>
      </c>
      <c r="E4696" s="55" t="str">
        <f>_xlfn.IFNA(VLOOKUP(C4696,'Számlafizető(k) adatai'!$C$4:$M$203,11,0),"")</f>
        <v/>
      </c>
      <c r="F4696" s="178"/>
      <c r="G4696" s="178"/>
      <c r="H4696" s="178"/>
      <c r="I4696" s="55" t="str">
        <f>IF(F4696="","",VLOOKUP(LEFT(F4696,5),'Technikai cellák'!B:C,2,0))</f>
        <v/>
      </c>
      <c r="J4696" s="55" t="str">
        <f>IF(F4696="","",VLOOKUP(I4696,'Technikai cellák'!$C$1:$D$12,2,0))</f>
        <v/>
      </c>
      <c r="K4696" s="179"/>
      <c r="L4696" s="67" t="str">
        <f t="shared" si="1424"/>
        <v/>
      </c>
      <c r="M4696" s="68">
        <f t="shared" si="1425"/>
        <v>0</v>
      </c>
      <c r="N4696" s="66">
        <f t="shared" si="1426"/>
        <v>0</v>
      </c>
      <c r="O4696" s="152"/>
      <c r="P4696" s="172">
        <f t="shared" si="1423"/>
        <v>0</v>
      </c>
      <c r="Q4696" s="69">
        <f t="shared" si="1427"/>
        <v>0</v>
      </c>
      <c r="R4696" s="62">
        <f t="shared" si="1428"/>
        <v>0</v>
      </c>
      <c r="S4696" s="153"/>
      <c r="T4696" s="118" t="str">
        <f t="shared" si="1429"/>
        <v/>
      </c>
      <c r="U4696" s="154"/>
      <c r="V4696" s="154"/>
      <c r="W4696" s="154"/>
      <c r="X4696" s="154"/>
      <c r="Y4696" s="154"/>
      <c r="Z4696" s="154"/>
      <c r="AA4696" s="154"/>
      <c r="AB4696" s="154"/>
      <c r="AC4696" s="154"/>
      <c r="AD4696" s="154"/>
      <c r="AE4696" s="154"/>
      <c r="AF4696" s="154"/>
      <c r="AG4696" s="63">
        <f t="shared" si="1430"/>
        <v>0</v>
      </c>
      <c r="AH4696" s="56">
        <f t="shared" si="1431"/>
        <v>0</v>
      </c>
      <c r="AI4696" s="56">
        <f t="shared" si="1432"/>
        <v>0</v>
      </c>
      <c r="AJ4696" s="56">
        <f t="shared" si="1433"/>
        <v>0</v>
      </c>
      <c r="AK4696" s="56">
        <f t="shared" si="1434"/>
        <v>0</v>
      </c>
      <c r="AL4696" s="56">
        <f t="shared" si="1435"/>
        <v>0</v>
      </c>
      <c r="AM4696" s="56">
        <f t="shared" si="1436"/>
        <v>0</v>
      </c>
      <c r="AN4696" s="56">
        <f t="shared" si="1437"/>
        <v>0</v>
      </c>
      <c r="AO4696" s="56">
        <f t="shared" si="1438"/>
        <v>0</v>
      </c>
      <c r="AP4696" s="56">
        <f t="shared" si="1439"/>
        <v>0</v>
      </c>
      <c r="AQ4696" s="56">
        <f t="shared" si="1440"/>
        <v>0</v>
      </c>
      <c r="AR4696" s="86">
        <f t="shared" si="1441"/>
        <v>0</v>
      </c>
    </row>
    <row r="4697" spans="1:44" x14ac:dyDescent="0.25">
      <c r="A4697" s="178"/>
      <c r="B4697" s="55" t="str">
        <f>_xlfn.IFNA(VLOOKUP(A4697,'Ajánlatkérő(k) adatai'!$B$4:$C$205,2,0),"")</f>
        <v/>
      </c>
      <c r="C4697" s="178"/>
      <c r="D4697" s="55" t="str">
        <f>_xlfn.IFNA(VLOOKUP(C4697,'Számlafizető(k) adatai'!$C$4:$D$203,2,0),"")</f>
        <v/>
      </c>
      <c r="E4697" s="55" t="str">
        <f>_xlfn.IFNA(VLOOKUP(C4697,'Számlafizető(k) adatai'!$C$4:$M$203,11,0),"")</f>
        <v/>
      </c>
      <c r="F4697" s="178"/>
      <c r="G4697" s="178"/>
      <c r="H4697" s="178"/>
      <c r="I4697" s="55" t="str">
        <f>IF(F4697="","",VLOOKUP(LEFT(F4697,5),'Technikai cellák'!B:C,2,0))</f>
        <v/>
      </c>
      <c r="J4697" s="55" t="str">
        <f>IF(F4697="","",VLOOKUP(I4697,'Technikai cellák'!$C$1:$D$12,2,0))</f>
        <v/>
      </c>
      <c r="K4697" s="179"/>
      <c r="L4697" s="67" t="str">
        <f t="shared" si="1424"/>
        <v/>
      </c>
      <c r="M4697" s="68">
        <f t="shared" si="1425"/>
        <v>0</v>
      </c>
      <c r="N4697" s="66">
        <f t="shared" si="1426"/>
        <v>0</v>
      </c>
      <c r="O4697" s="152"/>
      <c r="P4697" s="172">
        <f t="shared" si="1423"/>
        <v>0</v>
      </c>
      <c r="Q4697" s="69">
        <f t="shared" si="1427"/>
        <v>0</v>
      </c>
      <c r="R4697" s="62">
        <f t="shared" si="1428"/>
        <v>0</v>
      </c>
      <c r="S4697" s="153"/>
      <c r="T4697" s="118" t="str">
        <f t="shared" si="1429"/>
        <v/>
      </c>
      <c r="U4697" s="154"/>
      <c r="V4697" s="154"/>
      <c r="W4697" s="154"/>
      <c r="X4697" s="154"/>
      <c r="Y4697" s="154"/>
      <c r="Z4697" s="154"/>
      <c r="AA4697" s="154"/>
      <c r="AB4697" s="154"/>
      <c r="AC4697" s="154"/>
      <c r="AD4697" s="154"/>
      <c r="AE4697" s="154"/>
      <c r="AF4697" s="154"/>
      <c r="AG4697" s="63">
        <f t="shared" si="1430"/>
        <v>0</v>
      </c>
      <c r="AH4697" s="56">
        <f t="shared" si="1431"/>
        <v>0</v>
      </c>
      <c r="AI4697" s="56">
        <f t="shared" si="1432"/>
        <v>0</v>
      </c>
      <c r="AJ4697" s="56">
        <f t="shared" si="1433"/>
        <v>0</v>
      </c>
      <c r="AK4697" s="56">
        <f t="shared" si="1434"/>
        <v>0</v>
      </c>
      <c r="AL4697" s="56">
        <f t="shared" si="1435"/>
        <v>0</v>
      </c>
      <c r="AM4697" s="56">
        <f t="shared" si="1436"/>
        <v>0</v>
      </c>
      <c r="AN4697" s="56">
        <f t="shared" si="1437"/>
        <v>0</v>
      </c>
      <c r="AO4697" s="56">
        <f t="shared" si="1438"/>
        <v>0</v>
      </c>
      <c r="AP4697" s="56">
        <f t="shared" si="1439"/>
        <v>0</v>
      </c>
      <c r="AQ4697" s="56">
        <f t="shared" si="1440"/>
        <v>0</v>
      </c>
      <c r="AR4697" s="86">
        <f t="shared" si="1441"/>
        <v>0</v>
      </c>
    </row>
    <row r="4698" spans="1:44" x14ac:dyDescent="0.25">
      <c r="A4698" s="178"/>
      <c r="B4698" s="55" t="str">
        <f>_xlfn.IFNA(VLOOKUP(A4698,'Ajánlatkérő(k) adatai'!$B$4:$C$205,2,0),"")</f>
        <v/>
      </c>
      <c r="C4698" s="178"/>
      <c r="D4698" s="55" t="str">
        <f>_xlfn.IFNA(VLOOKUP(C4698,'Számlafizető(k) adatai'!$C$4:$D$203,2,0),"")</f>
        <v/>
      </c>
      <c r="E4698" s="55" t="str">
        <f>_xlfn.IFNA(VLOOKUP(C4698,'Számlafizető(k) adatai'!$C$4:$M$203,11,0),"")</f>
        <v/>
      </c>
      <c r="F4698" s="178"/>
      <c r="G4698" s="178"/>
      <c r="H4698" s="178"/>
      <c r="I4698" s="55" t="str">
        <f>IF(F4698="","",VLOOKUP(LEFT(F4698,5),'Technikai cellák'!B:C,2,0))</f>
        <v/>
      </c>
      <c r="J4698" s="55" t="str">
        <f>IF(F4698="","",VLOOKUP(I4698,'Technikai cellák'!$C$1:$D$12,2,0))</f>
        <v/>
      </c>
      <c r="K4698" s="179"/>
      <c r="L4698" s="67" t="str">
        <f t="shared" si="1424"/>
        <v/>
      </c>
      <c r="M4698" s="68">
        <f t="shared" si="1425"/>
        <v>0</v>
      </c>
      <c r="N4698" s="66">
        <f t="shared" si="1426"/>
        <v>0</v>
      </c>
      <c r="O4698" s="152"/>
      <c r="P4698" s="172">
        <f t="shared" si="1423"/>
        <v>0</v>
      </c>
      <c r="Q4698" s="69">
        <f t="shared" si="1427"/>
        <v>0</v>
      </c>
      <c r="R4698" s="62">
        <f t="shared" si="1428"/>
        <v>0</v>
      </c>
      <c r="S4698" s="153"/>
      <c r="T4698" s="118" t="str">
        <f t="shared" si="1429"/>
        <v/>
      </c>
      <c r="U4698" s="154"/>
      <c r="V4698" s="154"/>
      <c r="W4698" s="154"/>
      <c r="X4698" s="154"/>
      <c r="Y4698" s="154"/>
      <c r="Z4698" s="154"/>
      <c r="AA4698" s="154"/>
      <c r="AB4698" s="154"/>
      <c r="AC4698" s="154"/>
      <c r="AD4698" s="154"/>
      <c r="AE4698" s="154"/>
      <c r="AF4698" s="154"/>
      <c r="AG4698" s="63">
        <f t="shared" si="1430"/>
        <v>0</v>
      </c>
      <c r="AH4698" s="56">
        <f t="shared" si="1431"/>
        <v>0</v>
      </c>
      <c r="AI4698" s="56">
        <f t="shared" si="1432"/>
        <v>0</v>
      </c>
      <c r="AJ4698" s="56">
        <f t="shared" si="1433"/>
        <v>0</v>
      </c>
      <c r="AK4698" s="56">
        <f t="shared" si="1434"/>
        <v>0</v>
      </c>
      <c r="AL4698" s="56">
        <f t="shared" si="1435"/>
        <v>0</v>
      </c>
      <c r="AM4698" s="56">
        <f t="shared" si="1436"/>
        <v>0</v>
      </c>
      <c r="AN4698" s="56">
        <f t="shared" si="1437"/>
        <v>0</v>
      </c>
      <c r="AO4698" s="56">
        <f t="shared" si="1438"/>
        <v>0</v>
      </c>
      <c r="AP4698" s="56">
        <f t="shared" si="1439"/>
        <v>0</v>
      </c>
      <c r="AQ4698" s="56">
        <f t="shared" si="1440"/>
        <v>0</v>
      </c>
      <c r="AR4698" s="86">
        <f t="shared" si="1441"/>
        <v>0</v>
      </c>
    </row>
    <row r="4699" spans="1:44" x14ac:dyDescent="0.25">
      <c r="A4699" s="178"/>
      <c r="B4699" s="55" t="str">
        <f>_xlfn.IFNA(VLOOKUP(A4699,'Ajánlatkérő(k) adatai'!$B$4:$C$205,2,0),"")</f>
        <v/>
      </c>
      <c r="C4699" s="178"/>
      <c r="D4699" s="55" t="str">
        <f>_xlfn.IFNA(VLOOKUP(C4699,'Számlafizető(k) adatai'!$C$4:$D$203,2,0),"")</f>
        <v/>
      </c>
      <c r="E4699" s="55" t="str">
        <f>_xlfn.IFNA(VLOOKUP(C4699,'Számlafizető(k) adatai'!$C$4:$M$203,11,0),"")</f>
        <v/>
      </c>
      <c r="F4699" s="178"/>
      <c r="G4699" s="178"/>
      <c r="H4699" s="178"/>
      <c r="I4699" s="55" t="str">
        <f>IF(F4699="","",VLOOKUP(LEFT(F4699,5),'Technikai cellák'!B:C,2,0))</f>
        <v/>
      </c>
      <c r="J4699" s="55" t="str">
        <f>IF(F4699="","",VLOOKUP(I4699,'Technikai cellák'!$C$1:$D$12,2,0))</f>
        <v/>
      </c>
      <c r="K4699" s="179"/>
      <c r="L4699" s="67" t="str">
        <f t="shared" si="1424"/>
        <v/>
      </c>
      <c r="M4699" s="68">
        <f t="shared" si="1425"/>
        <v>0</v>
      </c>
      <c r="N4699" s="66">
        <f t="shared" si="1426"/>
        <v>0</v>
      </c>
      <c r="O4699" s="152"/>
      <c r="P4699" s="172">
        <f t="shared" si="1423"/>
        <v>0</v>
      </c>
      <c r="Q4699" s="69">
        <f t="shared" si="1427"/>
        <v>0</v>
      </c>
      <c r="R4699" s="62">
        <f t="shared" si="1428"/>
        <v>0</v>
      </c>
      <c r="S4699" s="153"/>
      <c r="T4699" s="118" t="str">
        <f t="shared" si="1429"/>
        <v/>
      </c>
      <c r="U4699" s="154"/>
      <c r="V4699" s="154"/>
      <c r="W4699" s="154"/>
      <c r="X4699" s="154"/>
      <c r="Y4699" s="154"/>
      <c r="Z4699" s="154"/>
      <c r="AA4699" s="154"/>
      <c r="AB4699" s="154"/>
      <c r="AC4699" s="154"/>
      <c r="AD4699" s="154"/>
      <c r="AE4699" s="154"/>
      <c r="AF4699" s="154"/>
      <c r="AG4699" s="63">
        <f t="shared" si="1430"/>
        <v>0</v>
      </c>
      <c r="AH4699" s="56">
        <f t="shared" si="1431"/>
        <v>0</v>
      </c>
      <c r="AI4699" s="56">
        <f t="shared" si="1432"/>
        <v>0</v>
      </c>
      <c r="AJ4699" s="56">
        <f t="shared" si="1433"/>
        <v>0</v>
      </c>
      <c r="AK4699" s="56">
        <f t="shared" si="1434"/>
        <v>0</v>
      </c>
      <c r="AL4699" s="56">
        <f t="shared" si="1435"/>
        <v>0</v>
      </c>
      <c r="AM4699" s="56">
        <f t="shared" si="1436"/>
        <v>0</v>
      </c>
      <c r="AN4699" s="56">
        <f t="shared" si="1437"/>
        <v>0</v>
      </c>
      <c r="AO4699" s="56">
        <f t="shared" si="1438"/>
        <v>0</v>
      </c>
      <c r="AP4699" s="56">
        <f t="shared" si="1439"/>
        <v>0</v>
      </c>
      <c r="AQ4699" s="56">
        <f t="shared" si="1440"/>
        <v>0</v>
      </c>
      <c r="AR4699" s="86">
        <f t="shared" si="1441"/>
        <v>0</v>
      </c>
    </row>
    <row r="4700" spans="1:44" x14ac:dyDescent="0.25">
      <c r="A4700" s="178"/>
      <c r="B4700" s="55" t="str">
        <f>_xlfn.IFNA(VLOOKUP(A4700,'Ajánlatkérő(k) adatai'!$B$4:$C$205,2,0),"")</f>
        <v/>
      </c>
      <c r="C4700" s="178"/>
      <c r="D4700" s="55" t="str">
        <f>_xlfn.IFNA(VLOOKUP(C4700,'Számlafizető(k) adatai'!$C$4:$D$203,2,0),"")</f>
        <v/>
      </c>
      <c r="E4700" s="55" t="str">
        <f>_xlfn.IFNA(VLOOKUP(C4700,'Számlafizető(k) adatai'!$C$4:$M$203,11,0),"")</f>
        <v/>
      </c>
      <c r="F4700" s="178"/>
      <c r="G4700" s="178"/>
      <c r="H4700" s="178"/>
      <c r="I4700" s="55" t="str">
        <f>IF(F4700="","",VLOOKUP(LEFT(F4700,5),'Technikai cellák'!B:C,2,0))</f>
        <v/>
      </c>
      <c r="J4700" s="55" t="str">
        <f>IF(F4700="","",VLOOKUP(I4700,'Technikai cellák'!$C$1:$D$12,2,0))</f>
        <v/>
      </c>
      <c r="K4700" s="179"/>
      <c r="L4700" s="67" t="str">
        <f t="shared" si="1424"/>
        <v/>
      </c>
      <c r="M4700" s="68">
        <f t="shared" si="1425"/>
        <v>0</v>
      </c>
      <c r="N4700" s="66">
        <f t="shared" si="1426"/>
        <v>0</v>
      </c>
      <c r="O4700" s="152"/>
      <c r="P4700" s="172">
        <f t="shared" si="1423"/>
        <v>0</v>
      </c>
      <c r="Q4700" s="69">
        <f t="shared" si="1427"/>
        <v>0</v>
      </c>
      <c r="R4700" s="62">
        <f t="shared" si="1428"/>
        <v>0</v>
      </c>
      <c r="S4700" s="153"/>
      <c r="T4700" s="118" t="str">
        <f t="shared" si="1429"/>
        <v/>
      </c>
      <c r="U4700" s="154"/>
      <c r="V4700" s="154"/>
      <c r="W4700" s="154"/>
      <c r="X4700" s="154"/>
      <c r="Y4700" s="154"/>
      <c r="Z4700" s="154"/>
      <c r="AA4700" s="154"/>
      <c r="AB4700" s="154"/>
      <c r="AC4700" s="154"/>
      <c r="AD4700" s="154"/>
      <c r="AE4700" s="154"/>
      <c r="AF4700" s="154"/>
      <c r="AG4700" s="63">
        <f t="shared" si="1430"/>
        <v>0</v>
      </c>
      <c r="AH4700" s="56">
        <f t="shared" si="1431"/>
        <v>0</v>
      </c>
      <c r="AI4700" s="56">
        <f t="shared" si="1432"/>
        <v>0</v>
      </c>
      <c r="AJ4700" s="56">
        <f t="shared" si="1433"/>
        <v>0</v>
      </c>
      <c r="AK4700" s="56">
        <f t="shared" si="1434"/>
        <v>0</v>
      </c>
      <c r="AL4700" s="56">
        <f t="shared" si="1435"/>
        <v>0</v>
      </c>
      <c r="AM4700" s="56">
        <f t="shared" si="1436"/>
        <v>0</v>
      </c>
      <c r="AN4700" s="56">
        <f t="shared" si="1437"/>
        <v>0</v>
      </c>
      <c r="AO4700" s="56">
        <f t="shared" si="1438"/>
        <v>0</v>
      </c>
      <c r="AP4700" s="56">
        <f t="shared" si="1439"/>
        <v>0</v>
      </c>
      <c r="AQ4700" s="56">
        <f t="shared" si="1440"/>
        <v>0</v>
      </c>
      <c r="AR4700" s="86">
        <f t="shared" si="1441"/>
        <v>0</v>
      </c>
    </row>
    <row r="4701" spans="1:44" x14ac:dyDescent="0.25">
      <c r="A4701" s="178"/>
      <c r="B4701" s="55" t="str">
        <f>_xlfn.IFNA(VLOOKUP(A4701,'Ajánlatkérő(k) adatai'!$B$4:$C$205,2,0),"")</f>
        <v/>
      </c>
      <c r="C4701" s="178"/>
      <c r="D4701" s="55" t="str">
        <f>_xlfn.IFNA(VLOOKUP(C4701,'Számlafizető(k) adatai'!$C$4:$D$203,2,0),"")</f>
        <v/>
      </c>
      <c r="E4701" s="55" t="str">
        <f>_xlfn.IFNA(VLOOKUP(C4701,'Számlafizető(k) adatai'!$C$4:$M$203,11,0),"")</f>
        <v/>
      </c>
      <c r="F4701" s="178"/>
      <c r="G4701" s="178"/>
      <c r="H4701" s="178"/>
      <c r="I4701" s="55" t="str">
        <f>IF(F4701="","",VLOOKUP(LEFT(F4701,5),'Technikai cellák'!B:C,2,0))</f>
        <v/>
      </c>
      <c r="J4701" s="55" t="str">
        <f>IF(F4701="","",VLOOKUP(I4701,'Technikai cellák'!$C$1:$D$12,2,0))</f>
        <v/>
      </c>
      <c r="K4701" s="179"/>
      <c r="L4701" s="67" t="str">
        <f t="shared" si="1424"/>
        <v/>
      </c>
      <c r="M4701" s="68">
        <f t="shared" si="1425"/>
        <v>0</v>
      </c>
      <c r="N4701" s="66">
        <f t="shared" si="1426"/>
        <v>0</v>
      </c>
      <c r="O4701" s="152"/>
      <c r="P4701" s="172">
        <f t="shared" si="1423"/>
        <v>0</v>
      </c>
      <c r="Q4701" s="69">
        <f t="shared" si="1427"/>
        <v>0</v>
      </c>
      <c r="R4701" s="62">
        <f t="shared" si="1428"/>
        <v>0</v>
      </c>
      <c r="S4701" s="153"/>
      <c r="T4701" s="118" t="str">
        <f t="shared" si="1429"/>
        <v/>
      </c>
      <c r="U4701" s="154"/>
      <c r="V4701" s="154"/>
      <c r="W4701" s="154"/>
      <c r="X4701" s="154"/>
      <c r="Y4701" s="154"/>
      <c r="Z4701" s="154"/>
      <c r="AA4701" s="154"/>
      <c r="AB4701" s="154"/>
      <c r="AC4701" s="154"/>
      <c r="AD4701" s="154"/>
      <c r="AE4701" s="154"/>
      <c r="AF4701" s="154"/>
      <c r="AG4701" s="63">
        <f t="shared" si="1430"/>
        <v>0</v>
      </c>
      <c r="AH4701" s="56">
        <f t="shared" si="1431"/>
        <v>0</v>
      </c>
      <c r="AI4701" s="56">
        <f t="shared" si="1432"/>
        <v>0</v>
      </c>
      <c r="AJ4701" s="56">
        <f t="shared" si="1433"/>
        <v>0</v>
      </c>
      <c r="AK4701" s="56">
        <f t="shared" si="1434"/>
        <v>0</v>
      </c>
      <c r="AL4701" s="56">
        <f t="shared" si="1435"/>
        <v>0</v>
      </c>
      <c r="AM4701" s="56">
        <f t="shared" si="1436"/>
        <v>0</v>
      </c>
      <c r="AN4701" s="56">
        <f t="shared" si="1437"/>
        <v>0</v>
      </c>
      <c r="AO4701" s="56">
        <f t="shared" si="1438"/>
        <v>0</v>
      </c>
      <c r="AP4701" s="56">
        <f t="shared" si="1439"/>
        <v>0</v>
      </c>
      <c r="AQ4701" s="56">
        <f t="shared" si="1440"/>
        <v>0</v>
      </c>
      <c r="AR4701" s="86">
        <f t="shared" si="1441"/>
        <v>0</v>
      </c>
    </row>
    <row r="4702" spans="1:44" x14ac:dyDescent="0.25">
      <c r="A4702" s="178"/>
      <c r="B4702" s="55" t="str">
        <f>_xlfn.IFNA(VLOOKUP(A4702,'Ajánlatkérő(k) adatai'!$B$4:$C$205,2,0),"")</f>
        <v/>
      </c>
      <c r="C4702" s="178"/>
      <c r="D4702" s="55" t="str">
        <f>_xlfn.IFNA(VLOOKUP(C4702,'Számlafizető(k) adatai'!$C$4:$D$203,2,0),"")</f>
        <v/>
      </c>
      <c r="E4702" s="55" t="str">
        <f>_xlfn.IFNA(VLOOKUP(C4702,'Számlafizető(k) adatai'!$C$4:$M$203,11,0),"")</f>
        <v/>
      </c>
      <c r="F4702" s="178"/>
      <c r="G4702" s="178"/>
      <c r="H4702" s="178"/>
      <c r="I4702" s="55" t="str">
        <f>IF(F4702="","",VLOOKUP(LEFT(F4702,5),'Technikai cellák'!B:C,2,0))</f>
        <v/>
      </c>
      <c r="J4702" s="55" t="str">
        <f>IF(F4702="","",VLOOKUP(I4702,'Technikai cellák'!$C$1:$D$12,2,0))</f>
        <v/>
      </c>
      <c r="K4702" s="179"/>
      <c r="L4702" s="67" t="str">
        <f t="shared" si="1424"/>
        <v/>
      </c>
      <c r="M4702" s="68">
        <f t="shared" si="1425"/>
        <v>0</v>
      </c>
      <c r="N4702" s="66">
        <f t="shared" si="1426"/>
        <v>0</v>
      </c>
      <c r="O4702" s="152"/>
      <c r="P4702" s="172">
        <f t="shared" si="1423"/>
        <v>0</v>
      </c>
      <c r="Q4702" s="69">
        <f t="shared" si="1427"/>
        <v>0</v>
      </c>
      <c r="R4702" s="62">
        <f t="shared" si="1428"/>
        <v>0</v>
      </c>
      <c r="S4702" s="153"/>
      <c r="T4702" s="118" t="str">
        <f t="shared" si="1429"/>
        <v/>
      </c>
      <c r="U4702" s="154"/>
      <c r="V4702" s="154"/>
      <c r="W4702" s="154"/>
      <c r="X4702" s="154"/>
      <c r="Y4702" s="154"/>
      <c r="Z4702" s="154"/>
      <c r="AA4702" s="154"/>
      <c r="AB4702" s="154"/>
      <c r="AC4702" s="154"/>
      <c r="AD4702" s="154"/>
      <c r="AE4702" s="154"/>
      <c r="AF4702" s="154"/>
      <c r="AG4702" s="63">
        <f t="shared" si="1430"/>
        <v>0</v>
      </c>
      <c r="AH4702" s="56">
        <f t="shared" si="1431"/>
        <v>0</v>
      </c>
      <c r="AI4702" s="56">
        <f t="shared" si="1432"/>
        <v>0</v>
      </c>
      <c r="AJ4702" s="56">
        <f t="shared" si="1433"/>
        <v>0</v>
      </c>
      <c r="AK4702" s="56">
        <f t="shared" si="1434"/>
        <v>0</v>
      </c>
      <c r="AL4702" s="56">
        <f t="shared" si="1435"/>
        <v>0</v>
      </c>
      <c r="AM4702" s="56">
        <f t="shared" si="1436"/>
        <v>0</v>
      </c>
      <c r="AN4702" s="56">
        <f t="shared" si="1437"/>
        <v>0</v>
      </c>
      <c r="AO4702" s="56">
        <f t="shared" si="1438"/>
        <v>0</v>
      </c>
      <c r="AP4702" s="56">
        <f t="shared" si="1439"/>
        <v>0</v>
      </c>
      <c r="AQ4702" s="56">
        <f t="shared" si="1440"/>
        <v>0</v>
      </c>
      <c r="AR4702" s="86">
        <f t="shared" si="1441"/>
        <v>0</v>
      </c>
    </row>
    <row r="4703" spans="1:44" x14ac:dyDescent="0.25">
      <c r="A4703" s="178"/>
      <c r="B4703" s="55" t="str">
        <f>_xlfn.IFNA(VLOOKUP(A4703,'Ajánlatkérő(k) adatai'!$B$4:$C$205,2,0),"")</f>
        <v/>
      </c>
      <c r="C4703" s="178"/>
      <c r="D4703" s="55" t="str">
        <f>_xlfn.IFNA(VLOOKUP(C4703,'Számlafizető(k) adatai'!$C$4:$D$203,2,0),"")</f>
        <v/>
      </c>
      <c r="E4703" s="55" t="str">
        <f>_xlfn.IFNA(VLOOKUP(C4703,'Számlafizető(k) adatai'!$C$4:$M$203,11,0),"")</f>
        <v/>
      </c>
      <c r="F4703" s="178"/>
      <c r="G4703" s="178"/>
      <c r="H4703" s="178"/>
      <c r="I4703" s="55" t="str">
        <f>IF(F4703="","",VLOOKUP(LEFT(F4703,5),'Technikai cellák'!B:C,2,0))</f>
        <v/>
      </c>
      <c r="J4703" s="55" t="str">
        <f>IF(F4703="","",VLOOKUP(I4703,'Technikai cellák'!$C$1:$D$12,2,0))</f>
        <v/>
      </c>
      <c r="K4703" s="179"/>
      <c r="L4703" s="67" t="str">
        <f t="shared" si="1424"/>
        <v/>
      </c>
      <c r="M4703" s="68">
        <f t="shared" si="1425"/>
        <v>0</v>
      </c>
      <c r="N4703" s="66">
        <f t="shared" si="1426"/>
        <v>0</v>
      </c>
      <c r="O4703" s="152"/>
      <c r="P4703" s="172">
        <f t="shared" si="1423"/>
        <v>0</v>
      </c>
      <c r="Q4703" s="69">
        <f t="shared" si="1427"/>
        <v>0</v>
      </c>
      <c r="R4703" s="62">
        <f t="shared" si="1428"/>
        <v>0</v>
      </c>
      <c r="S4703" s="153"/>
      <c r="T4703" s="118" t="str">
        <f t="shared" si="1429"/>
        <v/>
      </c>
      <c r="U4703" s="154"/>
      <c r="V4703" s="154"/>
      <c r="W4703" s="154"/>
      <c r="X4703" s="154"/>
      <c r="Y4703" s="154"/>
      <c r="Z4703" s="154"/>
      <c r="AA4703" s="154"/>
      <c r="AB4703" s="154"/>
      <c r="AC4703" s="154"/>
      <c r="AD4703" s="154"/>
      <c r="AE4703" s="154"/>
      <c r="AF4703" s="154"/>
      <c r="AG4703" s="63">
        <f t="shared" si="1430"/>
        <v>0</v>
      </c>
      <c r="AH4703" s="56">
        <f t="shared" si="1431"/>
        <v>0</v>
      </c>
      <c r="AI4703" s="56">
        <f t="shared" si="1432"/>
        <v>0</v>
      </c>
      <c r="AJ4703" s="56">
        <f t="shared" si="1433"/>
        <v>0</v>
      </c>
      <c r="AK4703" s="56">
        <f t="shared" si="1434"/>
        <v>0</v>
      </c>
      <c r="AL4703" s="56">
        <f t="shared" si="1435"/>
        <v>0</v>
      </c>
      <c r="AM4703" s="56">
        <f t="shared" si="1436"/>
        <v>0</v>
      </c>
      <c r="AN4703" s="56">
        <f t="shared" si="1437"/>
        <v>0</v>
      </c>
      <c r="AO4703" s="56">
        <f t="shared" si="1438"/>
        <v>0</v>
      </c>
      <c r="AP4703" s="56">
        <f t="shared" si="1439"/>
        <v>0</v>
      </c>
      <c r="AQ4703" s="56">
        <f t="shared" si="1440"/>
        <v>0</v>
      </c>
      <c r="AR4703" s="86">
        <f t="shared" si="1441"/>
        <v>0</v>
      </c>
    </row>
    <row r="4704" spans="1:44" x14ac:dyDescent="0.25">
      <c r="A4704" s="178"/>
      <c r="B4704" s="55" t="str">
        <f>_xlfn.IFNA(VLOOKUP(A4704,'Ajánlatkérő(k) adatai'!$B$4:$C$205,2,0),"")</f>
        <v/>
      </c>
      <c r="C4704" s="178"/>
      <c r="D4704" s="55" t="str">
        <f>_xlfn.IFNA(VLOOKUP(C4704,'Számlafizető(k) adatai'!$C$4:$D$203,2,0),"")</f>
        <v/>
      </c>
      <c r="E4704" s="55" t="str">
        <f>_xlfn.IFNA(VLOOKUP(C4704,'Számlafizető(k) adatai'!$C$4:$M$203,11,0),"")</f>
        <v/>
      </c>
      <c r="F4704" s="178"/>
      <c r="G4704" s="178"/>
      <c r="H4704" s="178"/>
      <c r="I4704" s="55" t="str">
        <f>IF(F4704="","",VLOOKUP(LEFT(F4704,5),'Technikai cellák'!B:C,2,0))</f>
        <v/>
      </c>
      <c r="J4704" s="55" t="str">
        <f>IF(F4704="","",VLOOKUP(I4704,'Technikai cellák'!$C$1:$D$12,2,0))</f>
        <v/>
      </c>
      <c r="K4704" s="179"/>
      <c r="L4704" s="67" t="str">
        <f t="shared" si="1424"/>
        <v/>
      </c>
      <c r="M4704" s="68">
        <f t="shared" si="1425"/>
        <v>0</v>
      </c>
      <c r="N4704" s="66">
        <f t="shared" si="1426"/>
        <v>0</v>
      </c>
      <c r="O4704" s="152"/>
      <c r="P4704" s="172">
        <f t="shared" si="1423"/>
        <v>0</v>
      </c>
      <c r="Q4704" s="69">
        <f t="shared" si="1427"/>
        <v>0</v>
      </c>
      <c r="R4704" s="62">
        <f t="shared" si="1428"/>
        <v>0</v>
      </c>
      <c r="S4704" s="153"/>
      <c r="T4704" s="118" t="str">
        <f t="shared" si="1429"/>
        <v/>
      </c>
      <c r="U4704" s="154"/>
      <c r="V4704" s="154"/>
      <c r="W4704" s="154"/>
      <c r="X4704" s="154"/>
      <c r="Y4704" s="154"/>
      <c r="Z4704" s="154"/>
      <c r="AA4704" s="154"/>
      <c r="AB4704" s="154"/>
      <c r="AC4704" s="154"/>
      <c r="AD4704" s="154"/>
      <c r="AE4704" s="154"/>
      <c r="AF4704" s="154"/>
      <c r="AG4704" s="63">
        <f t="shared" si="1430"/>
        <v>0</v>
      </c>
      <c r="AH4704" s="56">
        <f t="shared" si="1431"/>
        <v>0</v>
      </c>
      <c r="AI4704" s="56">
        <f t="shared" si="1432"/>
        <v>0</v>
      </c>
      <c r="AJ4704" s="56">
        <f t="shared" si="1433"/>
        <v>0</v>
      </c>
      <c r="AK4704" s="56">
        <f t="shared" si="1434"/>
        <v>0</v>
      </c>
      <c r="AL4704" s="56">
        <f t="shared" si="1435"/>
        <v>0</v>
      </c>
      <c r="AM4704" s="56">
        <f t="shared" si="1436"/>
        <v>0</v>
      </c>
      <c r="AN4704" s="56">
        <f t="shared" si="1437"/>
        <v>0</v>
      </c>
      <c r="AO4704" s="56">
        <f t="shared" si="1438"/>
        <v>0</v>
      </c>
      <c r="AP4704" s="56">
        <f t="shared" si="1439"/>
        <v>0</v>
      </c>
      <c r="AQ4704" s="56">
        <f t="shared" si="1440"/>
        <v>0</v>
      </c>
      <c r="AR4704" s="86">
        <f t="shared" si="1441"/>
        <v>0</v>
      </c>
    </row>
    <row r="4705" spans="1:44" x14ac:dyDescent="0.25">
      <c r="A4705" s="178"/>
      <c r="B4705" s="55" t="str">
        <f>_xlfn.IFNA(VLOOKUP(A4705,'Ajánlatkérő(k) adatai'!$B$4:$C$205,2,0),"")</f>
        <v/>
      </c>
      <c r="C4705" s="178"/>
      <c r="D4705" s="55" t="str">
        <f>_xlfn.IFNA(VLOOKUP(C4705,'Számlafizető(k) adatai'!$C$4:$D$203,2,0),"")</f>
        <v/>
      </c>
      <c r="E4705" s="55" t="str">
        <f>_xlfn.IFNA(VLOOKUP(C4705,'Számlafizető(k) adatai'!$C$4:$M$203,11,0),"")</f>
        <v/>
      </c>
      <c r="F4705" s="178"/>
      <c r="G4705" s="178"/>
      <c r="H4705" s="178"/>
      <c r="I4705" s="55" t="str">
        <f>IF(F4705="","",VLOOKUP(LEFT(F4705,5),'Technikai cellák'!B:C,2,0))</f>
        <v/>
      </c>
      <c r="J4705" s="55" t="str">
        <f>IF(F4705="","",VLOOKUP(I4705,'Technikai cellák'!$C$1:$D$12,2,0))</f>
        <v/>
      </c>
      <c r="K4705" s="179"/>
      <c r="L4705" s="67" t="str">
        <f t="shared" si="1424"/>
        <v/>
      </c>
      <c r="M4705" s="68">
        <f t="shared" si="1425"/>
        <v>0</v>
      </c>
      <c r="N4705" s="66">
        <f t="shared" si="1426"/>
        <v>0</v>
      </c>
      <c r="O4705" s="152"/>
      <c r="P4705" s="172">
        <f t="shared" si="1423"/>
        <v>0</v>
      </c>
      <c r="Q4705" s="69">
        <f t="shared" si="1427"/>
        <v>0</v>
      </c>
      <c r="R4705" s="62">
        <f t="shared" si="1428"/>
        <v>0</v>
      </c>
      <c r="S4705" s="153"/>
      <c r="T4705" s="118" t="str">
        <f t="shared" si="1429"/>
        <v/>
      </c>
      <c r="U4705" s="154"/>
      <c r="V4705" s="154"/>
      <c r="W4705" s="154"/>
      <c r="X4705" s="154"/>
      <c r="Y4705" s="154"/>
      <c r="Z4705" s="154"/>
      <c r="AA4705" s="154"/>
      <c r="AB4705" s="154"/>
      <c r="AC4705" s="154"/>
      <c r="AD4705" s="154"/>
      <c r="AE4705" s="154"/>
      <c r="AF4705" s="154"/>
      <c r="AG4705" s="63">
        <f t="shared" si="1430"/>
        <v>0</v>
      </c>
      <c r="AH4705" s="56">
        <f t="shared" si="1431"/>
        <v>0</v>
      </c>
      <c r="AI4705" s="56">
        <f t="shared" si="1432"/>
        <v>0</v>
      </c>
      <c r="AJ4705" s="56">
        <f t="shared" si="1433"/>
        <v>0</v>
      </c>
      <c r="AK4705" s="56">
        <f t="shared" si="1434"/>
        <v>0</v>
      </c>
      <c r="AL4705" s="56">
        <f t="shared" si="1435"/>
        <v>0</v>
      </c>
      <c r="AM4705" s="56">
        <f t="shared" si="1436"/>
        <v>0</v>
      </c>
      <c r="AN4705" s="56">
        <f t="shared" si="1437"/>
        <v>0</v>
      </c>
      <c r="AO4705" s="56">
        <f t="shared" si="1438"/>
        <v>0</v>
      </c>
      <c r="AP4705" s="56">
        <f t="shared" si="1439"/>
        <v>0</v>
      </c>
      <c r="AQ4705" s="56">
        <f t="shared" si="1440"/>
        <v>0</v>
      </c>
      <c r="AR4705" s="86">
        <f t="shared" si="1441"/>
        <v>0</v>
      </c>
    </row>
    <row r="4706" spans="1:44" x14ac:dyDescent="0.25">
      <c r="A4706" s="178"/>
      <c r="B4706" s="55" t="str">
        <f>_xlfn.IFNA(VLOOKUP(A4706,'Ajánlatkérő(k) adatai'!$B$4:$C$205,2,0),"")</f>
        <v/>
      </c>
      <c r="C4706" s="178"/>
      <c r="D4706" s="55" t="str">
        <f>_xlfn.IFNA(VLOOKUP(C4706,'Számlafizető(k) adatai'!$C$4:$D$203,2,0),"")</f>
        <v/>
      </c>
      <c r="E4706" s="55" t="str">
        <f>_xlfn.IFNA(VLOOKUP(C4706,'Számlafizető(k) adatai'!$C$4:$M$203,11,0),"")</f>
        <v/>
      </c>
      <c r="F4706" s="178"/>
      <c r="G4706" s="178"/>
      <c r="H4706" s="178"/>
      <c r="I4706" s="55" t="str">
        <f>IF(F4706="","",VLOOKUP(LEFT(F4706,5),'Technikai cellák'!B:C,2,0))</f>
        <v/>
      </c>
      <c r="J4706" s="55" t="str">
        <f>IF(F4706="","",VLOOKUP(I4706,'Technikai cellák'!$C$1:$D$12,2,0))</f>
        <v/>
      </c>
      <c r="K4706" s="179"/>
      <c r="L4706" s="67" t="str">
        <f t="shared" si="1424"/>
        <v/>
      </c>
      <c r="M4706" s="68">
        <f t="shared" si="1425"/>
        <v>0</v>
      </c>
      <c r="N4706" s="66">
        <f t="shared" si="1426"/>
        <v>0</v>
      </c>
      <c r="O4706" s="152"/>
      <c r="P4706" s="172">
        <f t="shared" si="1423"/>
        <v>0</v>
      </c>
      <c r="Q4706" s="69">
        <f t="shared" si="1427"/>
        <v>0</v>
      </c>
      <c r="R4706" s="62">
        <f t="shared" si="1428"/>
        <v>0</v>
      </c>
      <c r="S4706" s="153"/>
      <c r="T4706" s="118" t="str">
        <f t="shared" si="1429"/>
        <v/>
      </c>
      <c r="U4706" s="154"/>
      <c r="V4706" s="154"/>
      <c r="W4706" s="154"/>
      <c r="X4706" s="154"/>
      <c r="Y4706" s="154"/>
      <c r="Z4706" s="154"/>
      <c r="AA4706" s="154"/>
      <c r="AB4706" s="154"/>
      <c r="AC4706" s="154"/>
      <c r="AD4706" s="154"/>
      <c r="AE4706" s="154"/>
      <c r="AF4706" s="154"/>
      <c r="AG4706" s="63">
        <f t="shared" si="1430"/>
        <v>0</v>
      </c>
      <c r="AH4706" s="56">
        <f t="shared" si="1431"/>
        <v>0</v>
      </c>
      <c r="AI4706" s="56">
        <f t="shared" si="1432"/>
        <v>0</v>
      </c>
      <c r="AJ4706" s="56">
        <f t="shared" si="1433"/>
        <v>0</v>
      </c>
      <c r="AK4706" s="56">
        <f t="shared" si="1434"/>
        <v>0</v>
      </c>
      <c r="AL4706" s="56">
        <f t="shared" si="1435"/>
        <v>0</v>
      </c>
      <c r="AM4706" s="56">
        <f t="shared" si="1436"/>
        <v>0</v>
      </c>
      <c r="AN4706" s="56">
        <f t="shared" si="1437"/>
        <v>0</v>
      </c>
      <c r="AO4706" s="56">
        <f t="shared" si="1438"/>
        <v>0</v>
      </c>
      <c r="AP4706" s="56">
        <f t="shared" si="1439"/>
        <v>0</v>
      </c>
      <c r="AQ4706" s="56">
        <f t="shared" si="1440"/>
        <v>0</v>
      </c>
      <c r="AR4706" s="86">
        <f t="shared" si="1441"/>
        <v>0</v>
      </c>
    </row>
    <row r="4707" spans="1:44" x14ac:dyDescent="0.25">
      <c r="A4707" s="178"/>
      <c r="B4707" s="55" t="str">
        <f>_xlfn.IFNA(VLOOKUP(A4707,'Ajánlatkérő(k) adatai'!$B$4:$C$205,2,0),"")</f>
        <v/>
      </c>
      <c r="C4707" s="178"/>
      <c r="D4707" s="55" t="str">
        <f>_xlfn.IFNA(VLOOKUP(C4707,'Számlafizető(k) adatai'!$C$4:$D$203,2,0),"")</f>
        <v/>
      </c>
      <c r="E4707" s="55" t="str">
        <f>_xlfn.IFNA(VLOOKUP(C4707,'Számlafizető(k) adatai'!$C$4:$M$203,11,0),"")</f>
        <v/>
      </c>
      <c r="F4707" s="178"/>
      <c r="G4707" s="178"/>
      <c r="H4707" s="178"/>
      <c r="I4707" s="55" t="str">
        <f>IF(F4707="","",VLOOKUP(LEFT(F4707,5),'Technikai cellák'!B:C,2,0))</f>
        <v/>
      </c>
      <c r="J4707" s="55" t="str">
        <f>IF(F4707="","",VLOOKUP(I4707,'Technikai cellák'!$C$1:$D$12,2,0))</f>
        <v/>
      </c>
      <c r="K4707" s="179"/>
      <c r="L4707" s="67" t="str">
        <f t="shared" si="1424"/>
        <v/>
      </c>
      <c r="M4707" s="68">
        <f t="shared" si="1425"/>
        <v>0</v>
      </c>
      <c r="N4707" s="66">
        <f t="shared" si="1426"/>
        <v>0</v>
      </c>
      <c r="O4707" s="152"/>
      <c r="P4707" s="172">
        <f t="shared" si="1423"/>
        <v>0</v>
      </c>
      <c r="Q4707" s="69">
        <f t="shared" si="1427"/>
        <v>0</v>
      </c>
      <c r="R4707" s="62">
        <f t="shared" si="1428"/>
        <v>0</v>
      </c>
      <c r="S4707" s="153"/>
      <c r="T4707" s="118" t="str">
        <f t="shared" si="1429"/>
        <v/>
      </c>
      <c r="U4707" s="154"/>
      <c r="V4707" s="154"/>
      <c r="W4707" s="154"/>
      <c r="X4707" s="154"/>
      <c r="Y4707" s="154"/>
      <c r="Z4707" s="154"/>
      <c r="AA4707" s="154"/>
      <c r="AB4707" s="154"/>
      <c r="AC4707" s="154"/>
      <c r="AD4707" s="154"/>
      <c r="AE4707" s="154"/>
      <c r="AF4707" s="154"/>
      <c r="AG4707" s="63">
        <f t="shared" si="1430"/>
        <v>0</v>
      </c>
      <c r="AH4707" s="56">
        <f t="shared" si="1431"/>
        <v>0</v>
      </c>
      <c r="AI4707" s="56">
        <f t="shared" si="1432"/>
        <v>0</v>
      </c>
      <c r="AJ4707" s="56">
        <f t="shared" si="1433"/>
        <v>0</v>
      </c>
      <c r="AK4707" s="56">
        <f t="shared" si="1434"/>
        <v>0</v>
      </c>
      <c r="AL4707" s="56">
        <f t="shared" si="1435"/>
        <v>0</v>
      </c>
      <c r="AM4707" s="56">
        <f t="shared" si="1436"/>
        <v>0</v>
      </c>
      <c r="AN4707" s="56">
        <f t="shared" si="1437"/>
        <v>0</v>
      </c>
      <c r="AO4707" s="56">
        <f t="shared" si="1438"/>
        <v>0</v>
      </c>
      <c r="AP4707" s="56">
        <f t="shared" si="1439"/>
        <v>0</v>
      </c>
      <c r="AQ4707" s="56">
        <f t="shared" si="1440"/>
        <v>0</v>
      </c>
      <c r="AR4707" s="86">
        <f t="shared" si="1441"/>
        <v>0</v>
      </c>
    </row>
    <row r="4708" spans="1:44" x14ac:dyDescent="0.25">
      <c r="A4708" s="178"/>
      <c r="B4708" s="55" t="str">
        <f>_xlfn.IFNA(VLOOKUP(A4708,'Ajánlatkérő(k) adatai'!$B$4:$C$205,2,0),"")</f>
        <v/>
      </c>
      <c r="C4708" s="178"/>
      <c r="D4708" s="55" t="str">
        <f>_xlfn.IFNA(VLOOKUP(C4708,'Számlafizető(k) adatai'!$C$4:$D$203,2,0),"")</f>
        <v/>
      </c>
      <c r="E4708" s="55" t="str">
        <f>_xlfn.IFNA(VLOOKUP(C4708,'Számlafizető(k) adatai'!$C$4:$M$203,11,0),"")</f>
        <v/>
      </c>
      <c r="F4708" s="178"/>
      <c r="G4708" s="178"/>
      <c r="H4708" s="178"/>
      <c r="I4708" s="55" t="str">
        <f>IF(F4708="","",VLOOKUP(LEFT(F4708,5),'Technikai cellák'!B:C,2,0))</f>
        <v/>
      </c>
      <c r="J4708" s="55" t="str">
        <f>IF(F4708="","",VLOOKUP(I4708,'Technikai cellák'!$C$1:$D$12,2,0))</f>
        <v/>
      </c>
      <c r="K4708" s="179"/>
      <c r="L4708" s="67" t="str">
        <f t="shared" si="1424"/>
        <v/>
      </c>
      <c r="M4708" s="68">
        <f t="shared" si="1425"/>
        <v>0</v>
      </c>
      <c r="N4708" s="66">
        <f t="shared" si="1426"/>
        <v>0</v>
      </c>
      <c r="O4708" s="152"/>
      <c r="P4708" s="172">
        <f t="shared" si="1423"/>
        <v>0</v>
      </c>
      <c r="Q4708" s="69">
        <f t="shared" si="1427"/>
        <v>0</v>
      </c>
      <c r="R4708" s="62">
        <f t="shared" si="1428"/>
        <v>0</v>
      </c>
      <c r="S4708" s="153"/>
      <c r="T4708" s="118" t="str">
        <f t="shared" si="1429"/>
        <v/>
      </c>
      <c r="U4708" s="154"/>
      <c r="V4708" s="154"/>
      <c r="W4708" s="154"/>
      <c r="X4708" s="154"/>
      <c r="Y4708" s="154"/>
      <c r="Z4708" s="154"/>
      <c r="AA4708" s="154"/>
      <c r="AB4708" s="154"/>
      <c r="AC4708" s="154"/>
      <c r="AD4708" s="154"/>
      <c r="AE4708" s="154"/>
      <c r="AF4708" s="154"/>
      <c r="AG4708" s="63">
        <f t="shared" si="1430"/>
        <v>0</v>
      </c>
      <c r="AH4708" s="56">
        <f t="shared" si="1431"/>
        <v>0</v>
      </c>
      <c r="AI4708" s="56">
        <f t="shared" si="1432"/>
        <v>0</v>
      </c>
      <c r="AJ4708" s="56">
        <f t="shared" si="1433"/>
        <v>0</v>
      </c>
      <c r="AK4708" s="56">
        <f t="shared" si="1434"/>
        <v>0</v>
      </c>
      <c r="AL4708" s="56">
        <f t="shared" si="1435"/>
        <v>0</v>
      </c>
      <c r="AM4708" s="56">
        <f t="shared" si="1436"/>
        <v>0</v>
      </c>
      <c r="AN4708" s="56">
        <f t="shared" si="1437"/>
        <v>0</v>
      </c>
      <c r="AO4708" s="56">
        <f t="shared" si="1438"/>
        <v>0</v>
      </c>
      <c r="AP4708" s="56">
        <f t="shared" si="1439"/>
        <v>0</v>
      </c>
      <c r="AQ4708" s="56">
        <f t="shared" si="1440"/>
        <v>0</v>
      </c>
      <c r="AR4708" s="86">
        <f t="shared" si="1441"/>
        <v>0</v>
      </c>
    </row>
    <row r="4709" spans="1:44" x14ac:dyDescent="0.25">
      <c r="A4709" s="178"/>
      <c r="B4709" s="55" t="str">
        <f>_xlfn.IFNA(VLOOKUP(A4709,'Ajánlatkérő(k) adatai'!$B$4:$C$205,2,0),"")</f>
        <v/>
      </c>
      <c r="C4709" s="178"/>
      <c r="D4709" s="55" t="str">
        <f>_xlfn.IFNA(VLOOKUP(C4709,'Számlafizető(k) adatai'!$C$4:$D$203,2,0),"")</f>
        <v/>
      </c>
      <c r="E4709" s="55" t="str">
        <f>_xlfn.IFNA(VLOOKUP(C4709,'Számlafizető(k) adatai'!$C$4:$M$203,11,0),"")</f>
        <v/>
      </c>
      <c r="F4709" s="178"/>
      <c r="G4709" s="178"/>
      <c r="H4709" s="178"/>
      <c r="I4709" s="55" t="str">
        <f>IF(F4709="","",VLOOKUP(LEFT(F4709,5),'Technikai cellák'!B:C,2,0))</f>
        <v/>
      </c>
      <c r="J4709" s="55" t="str">
        <f>IF(F4709="","",VLOOKUP(I4709,'Technikai cellák'!$C$1:$D$12,2,0))</f>
        <v/>
      </c>
      <c r="K4709" s="179"/>
      <c r="L4709" s="67" t="str">
        <f t="shared" si="1424"/>
        <v/>
      </c>
      <c r="M4709" s="68">
        <f t="shared" si="1425"/>
        <v>0</v>
      </c>
      <c r="N4709" s="66">
        <f t="shared" si="1426"/>
        <v>0</v>
      </c>
      <c r="O4709" s="152"/>
      <c r="P4709" s="172">
        <f t="shared" si="1423"/>
        <v>0</v>
      </c>
      <c r="Q4709" s="69">
        <f t="shared" si="1427"/>
        <v>0</v>
      </c>
      <c r="R4709" s="62">
        <f t="shared" si="1428"/>
        <v>0</v>
      </c>
      <c r="S4709" s="153"/>
      <c r="T4709" s="118" t="str">
        <f t="shared" si="1429"/>
        <v/>
      </c>
      <c r="U4709" s="154"/>
      <c r="V4709" s="154"/>
      <c r="W4709" s="154"/>
      <c r="X4709" s="154"/>
      <c r="Y4709" s="154"/>
      <c r="Z4709" s="154"/>
      <c r="AA4709" s="154"/>
      <c r="AB4709" s="154"/>
      <c r="AC4709" s="154"/>
      <c r="AD4709" s="154"/>
      <c r="AE4709" s="154"/>
      <c r="AF4709" s="154"/>
      <c r="AG4709" s="63">
        <f t="shared" si="1430"/>
        <v>0</v>
      </c>
      <c r="AH4709" s="56">
        <f t="shared" si="1431"/>
        <v>0</v>
      </c>
      <c r="AI4709" s="56">
        <f t="shared" si="1432"/>
        <v>0</v>
      </c>
      <c r="AJ4709" s="56">
        <f t="shared" si="1433"/>
        <v>0</v>
      </c>
      <c r="AK4709" s="56">
        <f t="shared" si="1434"/>
        <v>0</v>
      </c>
      <c r="AL4709" s="56">
        <f t="shared" si="1435"/>
        <v>0</v>
      </c>
      <c r="AM4709" s="56">
        <f t="shared" si="1436"/>
        <v>0</v>
      </c>
      <c r="AN4709" s="56">
        <f t="shared" si="1437"/>
        <v>0</v>
      </c>
      <c r="AO4709" s="56">
        <f t="shared" si="1438"/>
        <v>0</v>
      </c>
      <c r="AP4709" s="56">
        <f t="shared" si="1439"/>
        <v>0</v>
      </c>
      <c r="AQ4709" s="56">
        <f t="shared" si="1440"/>
        <v>0</v>
      </c>
      <c r="AR4709" s="86">
        <f t="shared" si="1441"/>
        <v>0</v>
      </c>
    </row>
    <row r="4710" spans="1:44" x14ac:dyDescent="0.25">
      <c r="A4710" s="178"/>
      <c r="B4710" s="55" t="str">
        <f>_xlfn.IFNA(VLOOKUP(A4710,'Ajánlatkérő(k) adatai'!$B$4:$C$205,2,0),"")</f>
        <v/>
      </c>
      <c r="C4710" s="178"/>
      <c r="D4710" s="55" t="str">
        <f>_xlfn.IFNA(VLOOKUP(C4710,'Számlafizető(k) adatai'!$C$4:$D$203,2,0),"")</f>
        <v/>
      </c>
      <c r="E4710" s="55" t="str">
        <f>_xlfn.IFNA(VLOOKUP(C4710,'Számlafizető(k) adatai'!$C$4:$M$203,11,0),"")</f>
        <v/>
      </c>
      <c r="F4710" s="178"/>
      <c r="G4710" s="178"/>
      <c r="H4710" s="178"/>
      <c r="I4710" s="55" t="str">
        <f>IF(F4710="","",VLOOKUP(LEFT(F4710,5),'Technikai cellák'!B:C,2,0))</f>
        <v/>
      </c>
      <c r="J4710" s="55" t="str">
        <f>IF(F4710="","",VLOOKUP(I4710,'Technikai cellák'!$C$1:$D$12,2,0))</f>
        <v/>
      </c>
      <c r="K4710" s="179"/>
      <c r="L4710" s="67" t="str">
        <f t="shared" si="1424"/>
        <v/>
      </c>
      <c r="M4710" s="68">
        <f t="shared" si="1425"/>
        <v>0</v>
      </c>
      <c r="N4710" s="66">
        <f t="shared" si="1426"/>
        <v>0</v>
      </c>
      <c r="O4710" s="152"/>
      <c r="P4710" s="172">
        <f t="shared" si="1423"/>
        <v>0</v>
      </c>
      <c r="Q4710" s="69">
        <f t="shared" si="1427"/>
        <v>0</v>
      </c>
      <c r="R4710" s="62">
        <f t="shared" si="1428"/>
        <v>0</v>
      </c>
      <c r="S4710" s="153"/>
      <c r="T4710" s="118" t="str">
        <f t="shared" si="1429"/>
        <v/>
      </c>
      <c r="U4710" s="154"/>
      <c r="V4710" s="154"/>
      <c r="W4710" s="154"/>
      <c r="X4710" s="154"/>
      <c r="Y4710" s="154"/>
      <c r="Z4710" s="154"/>
      <c r="AA4710" s="154"/>
      <c r="AB4710" s="154"/>
      <c r="AC4710" s="154"/>
      <c r="AD4710" s="154"/>
      <c r="AE4710" s="154"/>
      <c r="AF4710" s="154"/>
      <c r="AG4710" s="63">
        <f t="shared" si="1430"/>
        <v>0</v>
      </c>
      <c r="AH4710" s="56">
        <f t="shared" si="1431"/>
        <v>0</v>
      </c>
      <c r="AI4710" s="56">
        <f t="shared" si="1432"/>
        <v>0</v>
      </c>
      <c r="AJ4710" s="56">
        <f t="shared" si="1433"/>
        <v>0</v>
      </c>
      <c r="AK4710" s="56">
        <f t="shared" si="1434"/>
        <v>0</v>
      </c>
      <c r="AL4710" s="56">
        <f t="shared" si="1435"/>
        <v>0</v>
      </c>
      <c r="AM4710" s="56">
        <f t="shared" si="1436"/>
        <v>0</v>
      </c>
      <c r="AN4710" s="56">
        <f t="shared" si="1437"/>
        <v>0</v>
      </c>
      <c r="AO4710" s="56">
        <f t="shared" si="1438"/>
        <v>0</v>
      </c>
      <c r="AP4710" s="56">
        <f t="shared" si="1439"/>
        <v>0</v>
      </c>
      <c r="AQ4710" s="56">
        <f t="shared" si="1440"/>
        <v>0</v>
      </c>
      <c r="AR4710" s="86">
        <f t="shared" si="1441"/>
        <v>0</v>
      </c>
    </row>
    <row r="4711" spans="1:44" x14ac:dyDescent="0.25">
      <c r="A4711" s="178"/>
      <c r="B4711" s="55" t="str">
        <f>_xlfn.IFNA(VLOOKUP(A4711,'Ajánlatkérő(k) adatai'!$B$4:$C$205,2,0),"")</f>
        <v/>
      </c>
      <c r="C4711" s="178"/>
      <c r="D4711" s="55" t="str">
        <f>_xlfn.IFNA(VLOOKUP(C4711,'Számlafizető(k) adatai'!$C$4:$D$203,2,0),"")</f>
        <v/>
      </c>
      <c r="E4711" s="55" t="str">
        <f>_xlfn.IFNA(VLOOKUP(C4711,'Számlafizető(k) adatai'!$C$4:$M$203,11,0),"")</f>
        <v/>
      </c>
      <c r="F4711" s="178"/>
      <c r="G4711" s="178"/>
      <c r="H4711" s="178"/>
      <c r="I4711" s="55" t="str">
        <f>IF(F4711="","",VLOOKUP(LEFT(F4711,5),'Technikai cellák'!B:C,2,0))</f>
        <v/>
      </c>
      <c r="J4711" s="55" t="str">
        <f>IF(F4711="","",VLOOKUP(I4711,'Technikai cellák'!$C$1:$D$12,2,0))</f>
        <v/>
      </c>
      <c r="K4711" s="179"/>
      <c r="L4711" s="67" t="str">
        <f t="shared" si="1424"/>
        <v/>
      </c>
      <c r="M4711" s="68">
        <f t="shared" si="1425"/>
        <v>0</v>
      </c>
      <c r="N4711" s="66">
        <f t="shared" si="1426"/>
        <v>0</v>
      </c>
      <c r="O4711" s="152"/>
      <c r="P4711" s="172">
        <f t="shared" si="1423"/>
        <v>0</v>
      </c>
      <c r="Q4711" s="69">
        <f t="shared" si="1427"/>
        <v>0</v>
      </c>
      <c r="R4711" s="62">
        <f t="shared" si="1428"/>
        <v>0</v>
      </c>
      <c r="S4711" s="153"/>
      <c r="T4711" s="118" t="str">
        <f t="shared" si="1429"/>
        <v/>
      </c>
      <c r="U4711" s="154"/>
      <c r="V4711" s="154"/>
      <c r="W4711" s="154"/>
      <c r="X4711" s="154"/>
      <c r="Y4711" s="154"/>
      <c r="Z4711" s="154"/>
      <c r="AA4711" s="154"/>
      <c r="AB4711" s="154"/>
      <c r="AC4711" s="154"/>
      <c r="AD4711" s="154"/>
      <c r="AE4711" s="154"/>
      <c r="AF4711" s="154"/>
      <c r="AG4711" s="63">
        <f t="shared" si="1430"/>
        <v>0</v>
      </c>
      <c r="AH4711" s="56">
        <f t="shared" si="1431"/>
        <v>0</v>
      </c>
      <c r="AI4711" s="56">
        <f t="shared" si="1432"/>
        <v>0</v>
      </c>
      <c r="AJ4711" s="56">
        <f t="shared" si="1433"/>
        <v>0</v>
      </c>
      <c r="AK4711" s="56">
        <f t="shared" si="1434"/>
        <v>0</v>
      </c>
      <c r="AL4711" s="56">
        <f t="shared" si="1435"/>
        <v>0</v>
      </c>
      <c r="AM4711" s="56">
        <f t="shared" si="1436"/>
        <v>0</v>
      </c>
      <c r="AN4711" s="56">
        <f t="shared" si="1437"/>
        <v>0</v>
      </c>
      <c r="AO4711" s="56">
        <f t="shared" si="1438"/>
        <v>0</v>
      </c>
      <c r="AP4711" s="56">
        <f t="shared" si="1439"/>
        <v>0</v>
      </c>
      <c r="AQ4711" s="56">
        <f t="shared" si="1440"/>
        <v>0</v>
      </c>
      <c r="AR4711" s="86">
        <f t="shared" si="1441"/>
        <v>0</v>
      </c>
    </row>
    <row r="4712" spans="1:44" x14ac:dyDescent="0.25">
      <c r="A4712" s="178"/>
      <c r="B4712" s="55" t="str">
        <f>_xlfn.IFNA(VLOOKUP(A4712,'Ajánlatkérő(k) adatai'!$B$4:$C$205,2,0),"")</f>
        <v/>
      </c>
      <c r="C4712" s="178"/>
      <c r="D4712" s="55" t="str">
        <f>_xlfn.IFNA(VLOOKUP(C4712,'Számlafizető(k) adatai'!$C$4:$D$203,2,0),"")</f>
        <v/>
      </c>
      <c r="E4712" s="55" t="str">
        <f>_xlfn.IFNA(VLOOKUP(C4712,'Számlafizető(k) adatai'!$C$4:$M$203,11,0),"")</f>
        <v/>
      </c>
      <c r="F4712" s="178"/>
      <c r="G4712" s="178"/>
      <c r="H4712" s="178"/>
      <c r="I4712" s="55" t="str">
        <f>IF(F4712="","",VLOOKUP(LEFT(F4712,5),'Technikai cellák'!B:C,2,0))</f>
        <v/>
      </c>
      <c r="J4712" s="55" t="str">
        <f>IF(F4712="","",VLOOKUP(I4712,'Technikai cellák'!$C$1:$D$12,2,0))</f>
        <v/>
      </c>
      <c r="K4712" s="179"/>
      <c r="L4712" s="67" t="str">
        <f t="shared" si="1424"/>
        <v/>
      </c>
      <c r="M4712" s="68">
        <f t="shared" si="1425"/>
        <v>0</v>
      </c>
      <c r="N4712" s="66">
        <f t="shared" si="1426"/>
        <v>0</v>
      </c>
      <c r="O4712" s="152"/>
      <c r="P4712" s="172">
        <f t="shared" si="1423"/>
        <v>0</v>
      </c>
      <c r="Q4712" s="69">
        <f t="shared" si="1427"/>
        <v>0</v>
      </c>
      <c r="R4712" s="62">
        <f t="shared" si="1428"/>
        <v>0</v>
      </c>
      <c r="S4712" s="153"/>
      <c r="T4712" s="118" t="str">
        <f t="shared" si="1429"/>
        <v/>
      </c>
      <c r="U4712" s="154"/>
      <c r="V4712" s="154"/>
      <c r="W4712" s="154"/>
      <c r="X4712" s="154"/>
      <c r="Y4712" s="154"/>
      <c r="Z4712" s="154"/>
      <c r="AA4712" s="154"/>
      <c r="AB4712" s="154"/>
      <c r="AC4712" s="154"/>
      <c r="AD4712" s="154"/>
      <c r="AE4712" s="154"/>
      <c r="AF4712" s="154"/>
      <c r="AG4712" s="63">
        <f t="shared" si="1430"/>
        <v>0</v>
      </c>
      <c r="AH4712" s="56">
        <f t="shared" si="1431"/>
        <v>0</v>
      </c>
      <c r="AI4712" s="56">
        <f t="shared" si="1432"/>
        <v>0</v>
      </c>
      <c r="AJ4712" s="56">
        <f t="shared" si="1433"/>
        <v>0</v>
      </c>
      <c r="AK4712" s="56">
        <f t="shared" si="1434"/>
        <v>0</v>
      </c>
      <c r="AL4712" s="56">
        <f t="shared" si="1435"/>
        <v>0</v>
      </c>
      <c r="AM4712" s="56">
        <f t="shared" si="1436"/>
        <v>0</v>
      </c>
      <c r="AN4712" s="56">
        <f t="shared" si="1437"/>
        <v>0</v>
      </c>
      <c r="AO4712" s="56">
        <f t="shared" si="1438"/>
        <v>0</v>
      </c>
      <c r="AP4712" s="56">
        <f t="shared" si="1439"/>
        <v>0</v>
      </c>
      <c r="AQ4712" s="56">
        <f t="shared" si="1440"/>
        <v>0</v>
      </c>
      <c r="AR4712" s="86">
        <f t="shared" si="1441"/>
        <v>0</v>
      </c>
    </row>
    <row r="4713" spans="1:44" x14ac:dyDescent="0.25">
      <c r="A4713" s="178"/>
      <c r="B4713" s="55" t="str">
        <f>_xlfn.IFNA(VLOOKUP(A4713,'Ajánlatkérő(k) adatai'!$B$4:$C$205,2,0),"")</f>
        <v/>
      </c>
      <c r="C4713" s="178"/>
      <c r="D4713" s="55" t="str">
        <f>_xlfn.IFNA(VLOOKUP(C4713,'Számlafizető(k) adatai'!$C$4:$D$203,2,0),"")</f>
        <v/>
      </c>
      <c r="E4713" s="55" t="str">
        <f>_xlfn.IFNA(VLOOKUP(C4713,'Számlafizető(k) adatai'!$C$4:$M$203,11,0),"")</f>
        <v/>
      </c>
      <c r="F4713" s="178"/>
      <c r="G4713" s="178"/>
      <c r="H4713" s="178"/>
      <c r="I4713" s="55" t="str">
        <f>IF(F4713="","",VLOOKUP(LEFT(F4713,5),'Technikai cellák'!B:C,2,0))</f>
        <v/>
      </c>
      <c r="J4713" s="55" t="str">
        <f>IF(F4713="","",VLOOKUP(I4713,'Technikai cellák'!$C$1:$D$12,2,0))</f>
        <v/>
      </c>
      <c r="K4713" s="179"/>
      <c r="L4713" s="67" t="str">
        <f t="shared" si="1424"/>
        <v/>
      </c>
      <c r="M4713" s="68">
        <f t="shared" si="1425"/>
        <v>0</v>
      </c>
      <c r="N4713" s="66">
        <f t="shared" si="1426"/>
        <v>0</v>
      </c>
      <c r="O4713" s="152"/>
      <c r="P4713" s="172">
        <f t="shared" si="1423"/>
        <v>0</v>
      </c>
      <c r="Q4713" s="69">
        <f t="shared" si="1427"/>
        <v>0</v>
      </c>
      <c r="R4713" s="62">
        <f t="shared" si="1428"/>
        <v>0</v>
      </c>
      <c r="S4713" s="153"/>
      <c r="T4713" s="118" t="str">
        <f t="shared" si="1429"/>
        <v/>
      </c>
      <c r="U4713" s="154"/>
      <c r="V4713" s="154"/>
      <c r="W4713" s="154"/>
      <c r="X4713" s="154"/>
      <c r="Y4713" s="154"/>
      <c r="Z4713" s="154"/>
      <c r="AA4713" s="154"/>
      <c r="AB4713" s="154"/>
      <c r="AC4713" s="154"/>
      <c r="AD4713" s="154"/>
      <c r="AE4713" s="154"/>
      <c r="AF4713" s="154"/>
      <c r="AG4713" s="63">
        <f t="shared" si="1430"/>
        <v>0</v>
      </c>
      <c r="AH4713" s="56">
        <f t="shared" si="1431"/>
        <v>0</v>
      </c>
      <c r="AI4713" s="56">
        <f t="shared" si="1432"/>
        <v>0</v>
      </c>
      <c r="AJ4713" s="56">
        <f t="shared" si="1433"/>
        <v>0</v>
      </c>
      <c r="AK4713" s="56">
        <f t="shared" si="1434"/>
        <v>0</v>
      </c>
      <c r="AL4713" s="56">
        <f t="shared" si="1435"/>
        <v>0</v>
      </c>
      <c r="AM4713" s="56">
        <f t="shared" si="1436"/>
        <v>0</v>
      </c>
      <c r="AN4713" s="56">
        <f t="shared" si="1437"/>
        <v>0</v>
      </c>
      <c r="AO4713" s="56">
        <f t="shared" si="1438"/>
        <v>0</v>
      </c>
      <c r="AP4713" s="56">
        <f t="shared" si="1439"/>
        <v>0</v>
      </c>
      <c r="AQ4713" s="56">
        <f t="shared" si="1440"/>
        <v>0</v>
      </c>
      <c r="AR4713" s="86">
        <f t="shared" si="1441"/>
        <v>0</v>
      </c>
    </row>
    <row r="4714" spans="1:44" x14ac:dyDescent="0.25">
      <c r="A4714" s="178"/>
      <c r="B4714" s="55" t="str">
        <f>_xlfn.IFNA(VLOOKUP(A4714,'Ajánlatkérő(k) adatai'!$B$4:$C$205,2,0),"")</f>
        <v/>
      </c>
      <c r="C4714" s="178"/>
      <c r="D4714" s="55" t="str">
        <f>_xlfn.IFNA(VLOOKUP(C4714,'Számlafizető(k) adatai'!$C$4:$D$203,2,0),"")</f>
        <v/>
      </c>
      <c r="E4714" s="55" t="str">
        <f>_xlfn.IFNA(VLOOKUP(C4714,'Számlafizető(k) adatai'!$C$4:$M$203,11,0),"")</f>
        <v/>
      </c>
      <c r="F4714" s="178"/>
      <c r="G4714" s="178"/>
      <c r="H4714" s="178"/>
      <c r="I4714" s="55" t="str">
        <f>IF(F4714="","",VLOOKUP(LEFT(F4714,5),'Technikai cellák'!B:C,2,0))</f>
        <v/>
      </c>
      <c r="J4714" s="55" t="str">
        <f>IF(F4714="","",VLOOKUP(I4714,'Technikai cellák'!$C$1:$D$12,2,0))</f>
        <v/>
      </c>
      <c r="K4714" s="179"/>
      <c r="L4714" s="67" t="str">
        <f t="shared" si="1424"/>
        <v/>
      </c>
      <c r="M4714" s="68">
        <f t="shared" si="1425"/>
        <v>0</v>
      </c>
      <c r="N4714" s="66">
        <f t="shared" si="1426"/>
        <v>0</v>
      </c>
      <c r="O4714" s="152"/>
      <c r="P4714" s="172">
        <f t="shared" si="1423"/>
        <v>0</v>
      </c>
      <c r="Q4714" s="69">
        <f t="shared" si="1427"/>
        <v>0</v>
      </c>
      <c r="R4714" s="62">
        <f t="shared" si="1428"/>
        <v>0</v>
      </c>
      <c r="S4714" s="153"/>
      <c r="T4714" s="118" t="str">
        <f t="shared" si="1429"/>
        <v/>
      </c>
      <c r="U4714" s="154"/>
      <c r="V4714" s="154"/>
      <c r="W4714" s="154"/>
      <c r="X4714" s="154"/>
      <c r="Y4714" s="154"/>
      <c r="Z4714" s="154"/>
      <c r="AA4714" s="154"/>
      <c r="AB4714" s="154"/>
      <c r="AC4714" s="154"/>
      <c r="AD4714" s="154"/>
      <c r="AE4714" s="154"/>
      <c r="AF4714" s="154"/>
      <c r="AG4714" s="63">
        <f t="shared" si="1430"/>
        <v>0</v>
      </c>
      <c r="AH4714" s="56">
        <f t="shared" si="1431"/>
        <v>0</v>
      </c>
      <c r="AI4714" s="56">
        <f t="shared" si="1432"/>
        <v>0</v>
      </c>
      <c r="AJ4714" s="56">
        <f t="shared" si="1433"/>
        <v>0</v>
      </c>
      <c r="AK4714" s="56">
        <f t="shared" si="1434"/>
        <v>0</v>
      </c>
      <c r="AL4714" s="56">
        <f t="shared" si="1435"/>
        <v>0</v>
      </c>
      <c r="AM4714" s="56">
        <f t="shared" si="1436"/>
        <v>0</v>
      </c>
      <c r="AN4714" s="56">
        <f t="shared" si="1437"/>
        <v>0</v>
      </c>
      <c r="AO4714" s="56">
        <f t="shared" si="1438"/>
        <v>0</v>
      </c>
      <c r="AP4714" s="56">
        <f t="shared" si="1439"/>
        <v>0</v>
      </c>
      <c r="AQ4714" s="56">
        <f t="shared" si="1440"/>
        <v>0</v>
      </c>
      <c r="AR4714" s="86">
        <f t="shared" si="1441"/>
        <v>0</v>
      </c>
    </row>
    <row r="4715" spans="1:44" x14ac:dyDescent="0.25">
      <c r="A4715" s="178"/>
      <c r="B4715" s="55" t="str">
        <f>_xlfn.IFNA(VLOOKUP(A4715,'Ajánlatkérő(k) adatai'!$B$4:$C$205,2,0),"")</f>
        <v/>
      </c>
      <c r="C4715" s="178"/>
      <c r="D4715" s="55" t="str">
        <f>_xlfn.IFNA(VLOOKUP(C4715,'Számlafizető(k) adatai'!$C$4:$D$203,2,0),"")</f>
        <v/>
      </c>
      <c r="E4715" s="55" t="str">
        <f>_xlfn.IFNA(VLOOKUP(C4715,'Számlafizető(k) adatai'!$C$4:$M$203,11,0),"")</f>
        <v/>
      </c>
      <c r="F4715" s="178"/>
      <c r="G4715" s="178"/>
      <c r="H4715" s="178"/>
      <c r="I4715" s="55" t="str">
        <f>IF(F4715="","",VLOOKUP(LEFT(F4715,5),'Technikai cellák'!B:C,2,0))</f>
        <v/>
      </c>
      <c r="J4715" s="55" t="str">
        <f>IF(F4715="","",VLOOKUP(I4715,'Technikai cellák'!$C$1:$D$12,2,0))</f>
        <v/>
      </c>
      <c r="K4715" s="179"/>
      <c r="L4715" s="67" t="str">
        <f t="shared" si="1424"/>
        <v/>
      </c>
      <c r="M4715" s="68">
        <f t="shared" si="1425"/>
        <v>0</v>
      </c>
      <c r="N4715" s="66">
        <f t="shared" si="1426"/>
        <v>0</v>
      </c>
      <c r="O4715" s="152"/>
      <c r="P4715" s="172">
        <f t="shared" si="1423"/>
        <v>0</v>
      </c>
      <c r="Q4715" s="69">
        <f t="shared" si="1427"/>
        <v>0</v>
      </c>
      <c r="R4715" s="62">
        <f t="shared" si="1428"/>
        <v>0</v>
      </c>
      <c r="S4715" s="153"/>
      <c r="T4715" s="118" t="str">
        <f t="shared" si="1429"/>
        <v/>
      </c>
      <c r="U4715" s="154"/>
      <c r="V4715" s="154"/>
      <c r="W4715" s="154"/>
      <c r="X4715" s="154"/>
      <c r="Y4715" s="154"/>
      <c r="Z4715" s="154"/>
      <c r="AA4715" s="154"/>
      <c r="AB4715" s="154"/>
      <c r="AC4715" s="154"/>
      <c r="AD4715" s="154"/>
      <c r="AE4715" s="154"/>
      <c r="AF4715" s="154"/>
      <c r="AG4715" s="63">
        <f t="shared" si="1430"/>
        <v>0</v>
      </c>
      <c r="AH4715" s="56">
        <f t="shared" si="1431"/>
        <v>0</v>
      </c>
      <c r="AI4715" s="56">
        <f t="shared" si="1432"/>
        <v>0</v>
      </c>
      <c r="AJ4715" s="56">
        <f t="shared" si="1433"/>
        <v>0</v>
      </c>
      <c r="AK4715" s="56">
        <f t="shared" si="1434"/>
        <v>0</v>
      </c>
      <c r="AL4715" s="56">
        <f t="shared" si="1435"/>
        <v>0</v>
      </c>
      <c r="AM4715" s="56">
        <f t="shared" si="1436"/>
        <v>0</v>
      </c>
      <c r="AN4715" s="56">
        <f t="shared" si="1437"/>
        <v>0</v>
      </c>
      <c r="AO4715" s="56">
        <f t="shared" si="1438"/>
        <v>0</v>
      </c>
      <c r="AP4715" s="56">
        <f t="shared" si="1439"/>
        <v>0</v>
      </c>
      <c r="AQ4715" s="56">
        <f t="shared" si="1440"/>
        <v>0</v>
      </c>
      <c r="AR4715" s="86">
        <f t="shared" si="1441"/>
        <v>0</v>
      </c>
    </row>
    <row r="4716" spans="1:44" x14ac:dyDescent="0.25">
      <c r="A4716" s="178"/>
      <c r="B4716" s="55" t="str">
        <f>_xlfn.IFNA(VLOOKUP(A4716,'Ajánlatkérő(k) adatai'!$B$4:$C$205,2,0),"")</f>
        <v/>
      </c>
      <c r="C4716" s="178"/>
      <c r="D4716" s="55" t="str">
        <f>_xlfn.IFNA(VLOOKUP(C4716,'Számlafizető(k) adatai'!$C$4:$D$203,2,0),"")</f>
        <v/>
      </c>
      <c r="E4716" s="55" t="str">
        <f>_xlfn.IFNA(VLOOKUP(C4716,'Számlafizető(k) adatai'!$C$4:$M$203,11,0),"")</f>
        <v/>
      </c>
      <c r="F4716" s="178"/>
      <c r="G4716" s="178"/>
      <c r="H4716" s="178"/>
      <c r="I4716" s="55" t="str">
        <f>IF(F4716="","",VLOOKUP(LEFT(F4716,5),'Technikai cellák'!B:C,2,0))</f>
        <v/>
      </c>
      <c r="J4716" s="55" t="str">
        <f>IF(F4716="","",VLOOKUP(I4716,'Technikai cellák'!$C$1:$D$12,2,0))</f>
        <v/>
      </c>
      <c r="K4716" s="179"/>
      <c r="L4716" s="67" t="str">
        <f t="shared" si="1424"/>
        <v/>
      </c>
      <c r="M4716" s="68">
        <f t="shared" si="1425"/>
        <v>0</v>
      </c>
      <c r="N4716" s="66">
        <f t="shared" si="1426"/>
        <v>0</v>
      </c>
      <c r="O4716" s="152"/>
      <c r="P4716" s="172">
        <f t="shared" si="1423"/>
        <v>0</v>
      </c>
      <c r="Q4716" s="69">
        <f t="shared" si="1427"/>
        <v>0</v>
      </c>
      <c r="R4716" s="62">
        <f t="shared" si="1428"/>
        <v>0</v>
      </c>
      <c r="S4716" s="153"/>
      <c r="T4716" s="118" t="str">
        <f t="shared" si="1429"/>
        <v/>
      </c>
      <c r="U4716" s="154"/>
      <c r="V4716" s="154"/>
      <c r="W4716" s="154"/>
      <c r="X4716" s="154"/>
      <c r="Y4716" s="154"/>
      <c r="Z4716" s="154"/>
      <c r="AA4716" s="154"/>
      <c r="AB4716" s="154"/>
      <c r="AC4716" s="154"/>
      <c r="AD4716" s="154"/>
      <c r="AE4716" s="154"/>
      <c r="AF4716" s="154"/>
      <c r="AG4716" s="63">
        <f t="shared" si="1430"/>
        <v>0</v>
      </c>
      <c r="AH4716" s="56">
        <f t="shared" si="1431"/>
        <v>0</v>
      </c>
      <c r="AI4716" s="56">
        <f t="shared" si="1432"/>
        <v>0</v>
      </c>
      <c r="AJ4716" s="56">
        <f t="shared" si="1433"/>
        <v>0</v>
      </c>
      <c r="AK4716" s="56">
        <f t="shared" si="1434"/>
        <v>0</v>
      </c>
      <c r="AL4716" s="56">
        <f t="shared" si="1435"/>
        <v>0</v>
      </c>
      <c r="AM4716" s="56">
        <f t="shared" si="1436"/>
        <v>0</v>
      </c>
      <c r="AN4716" s="56">
        <f t="shared" si="1437"/>
        <v>0</v>
      </c>
      <c r="AO4716" s="56">
        <f t="shared" si="1438"/>
        <v>0</v>
      </c>
      <c r="AP4716" s="56">
        <f t="shared" si="1439"/>
        <v>0</v>
      </c>
      <c r="AQ4716" s="56">
        <f t="shared" si="1440"/>
        <v>0</v>
      </c>
      <c r="AR4716" s="86">
        <f t="shared" si="1441"/>
        <v>0</v>
      </c>
    </row>
    <row r="4717" spans="1:44" x14ac:dyDescent="0.25">
      <c r="A4717" s="178"/>
      <c r="B4717" s="55" t="str">
        <f>_xlfn.IFNA(VLOOKUP(A4717,'Ajánlatkérő(k) adatai'!$B$4:$C$205,2,0),"")</f>
        <v/>
      </c>
      <c r="C4717" s="178"/>
      <c r="D4717" s="55" t="str">
        <f>_xlfn.IFNA(VLOOKUP(C4717,'Számlafizető(k) adatai'!$C$4:$D$203,2,0),"")</f>
        <v/>
      </c>
      <c r="E4717" s="55" t="str">
        <f>_xlfn.IFNA(VLOOKUP(C4717,'Számlafizető(k) adatai'!$C$4:$M$203,11,0),"")</f>
        <v/>
      </c>
      <c r="F4717" s="178"/>
      <c r="G4717" s="178"/>
      <c r="H4717" s="178"/>
      <c r="I4717" s="55" t="str">
        <f>IF(F4717="","",VLOOKUP(LEFT(F4717,5),'Technikai cellák'!B:C,2,0))</f>
        <v/>
      </c>
      <c r="J4717" s="55" t="str">
        <f>IF(F4717="","",VLOOKUP(I4717,'Technikai cellák'!$C$1:$D$12,2,0))</f>
        <v/>
      </c>
      <c r="K4717" s="179"/>
      <c r="L4717" s="67" t="str">
        <f t="shared" si="1424"/>
        <v/>
      </c>
      <c r="M4717" s="68">
        <f t="shared" si="1425"/>
        <v>0</v>
      </c>
      <c r="N4717" s="66">
        <f t="shared" si="1426"/>
        <v>0</v>
      </c>
      <c r="O4717" s="152"/>
      <c r="P4717" s="172">
        <f t="shared" si="1423"/>
        <v>0</v>
      </c>
      <c r="Q4717" s="69">
        <f t="shared" si="1427"/>
        <v>0</v>
      </c>
      <c r="R4717" s="62">
        <f t="shared" si="1428"/>
        <v>0</v>
      </c>
      <c r="S4717" s="153"/>
      <c r="T4717" s="118" t="str">
        <f t="shared" si="1429"/>
        <v/>
      </c>
      <c r="U4717" s="154"/>
      <c r="V4717" s="154"/>
      <c r="W4717" s="154"/>
      <c r="X4717" s="154"/>
      <c r="Y4717" s="154"/>
      <c r="Z4717" s="154"/>
      <c r="AA4717" s="154"/>
      <c r="AB4717" s="154"/>
      <c r="AC4717" s="154"/>
      <c r="AD4717" s="154"/>
      <c r="AE4717" s="154"/>
      <c r="AF4717" s="154"/>
      <c r="AG4717" s="63">
        <f t="shared" si="1430"/>
        <v>0</v>
      </c>
      <c r="AH4717" s="56">
        <f t="shared" si="1431"/>
        <v>0</v>
      </c>
      <c r="AI4717" s="56">
        <f t="shared" si="1432"/>
        <v>0</v>
      </c>
      <c r="AJ4717" s="56">
        <f t="shared" si="1433"/>
        <v>0</v>
      </c>
      <c r="AK4717" s="56">
        <f t="shared" si="1434"/>
        <v>0</v>
      </c>
      <c r="AL4717" s="56">
        <f t="shared" si="1435"/>
        <v>0</v>
      </c>
      <c r="AM4717" s="56">
        <f t="shared" si="1436"/>
        <v>0</v>
      </c>
      <c r="AN4717" s="56">
        <f t="shared" si="1437"/>
        <v>0</v>
      </c>
      <c r="AO4717" s="56">
        <f t="shared" si="1438"/>
        <v>0</v>
      </c>
      <c r="AP4717" s="56">
        <f t="shared" si="1439"/>
        <v>0</v>
      </c>
      <c r="AQ4717" s="56">
        <f t="shared" si="1440"/>
        <v>0</v>
      </c>
      <c r="AR4717" s="86">
        <f t="shared" si="1441"/>
        <v>0</v>
      </c>
    </row>
    <row r="4718" spans="1:44" x14ac:dyDescent="0.25">
      <c r="A4718" s="178"/>
      <c r="B4718" s="55" t="str">
        <f>_xlfn.IFNA(VLOOKUP(A4718,'Ajánlatkérő(k) adatai'!$B$4:$C$205,2,0),"")</f>
        <v/>
      </c>
      <c r="C4718" s="178"/>
      <c r="D4718" s="55" t="str">
        <f>_xlfn.IFNA(VLOOKUP(C4718,'Számlafizető(k) adatai'!$C$4:$D$203,2,0),"")</f>
        <v/>
      </c>
      <c r="E4718" s="55" t="str">
        <f>_xlfn.IFNA(VLOOKUP(C4718,'Számlafizető(k) adatai'!$C$4:$M$203,11,0),"")</f>
        <v/>
      </c>
      <c r="F4718" s="178"/>
      <c r="G4718" s="178"/>
      <c r="H4718" s="178"/>
      <c r="I4718" s="55" t="str">
        <f>IF(F4718="","",VLOOKUP(LEFT(F4718,5),'Technikai cellák'!B:C,2,0))</f>
        <v/>
      </c>
      <c r="J4718" s="55" t="str">
        <f>IF(F4718="","",VLOOKUP(I4718,'Technikai cellák'!$C$1:$D$12,2,0))</f>
        <v/>
      </c>
      <c r="K4718" s="179"/>
      <c r="L4718" s="67" t="str">
        <f t="shared" si="1424"/>
        <v/>
      </c>
      <c r="M4718" s="68">
        <f t="shared" si="1425"/>
        <v>0</v>
      </c>
      <c r="N4718" s="66">
        <f t="shared" si="1426"/>
        <v>0</v>
      </c>
      <c r="O4718" s="152"/>
      <c r="P4718" s="172">
        <f t="shared" si="1423"/>
        <v>0</v>
      </c>
      <c r="Q4718" s="69">
        <f t="shared" si="1427"/>
        <v>0</v>
      </c>
      <c r="R4718" s="62">
        <f t="shared" si="1428"/>
        <v>0</v>
      </c>
      <c r="S4718" s="153"/>
      <c r="T4718" s="118" t="str">
        <f t="shared" si="1429"/>
        <v/>
      </c>
      <c r="U4718" s="154"/>
      <c r="V4718" s="154"/>
      <c r="W4718" s="154"/>
      <c r="X4718" s="154"/>
      <c r="Y4718" s="154"/>
      <c r="Z4718" s="154"/>
      <c r="AA4718" s="154"/>
      <c r="AB4718" s="154"/>
      <c r="AC4718" s="154"/>
      <c r="AD4718" s="154"/>
      <c r="AE4718" s="154"/>
      <c r="AF4718" s="154"/>
      <c r="AG4718" s="63">
        <f t="shared" si="1430"/>
        <v>0</v>
      </c>
      <c r="AH4718" s="56">
        <f t="shared" si="1431"/>
        <v>0</v>
      </c>
      <c r="AI4718" s="56">
        <f t="shared" si="1432"/>
        <v>0</v>
      </c>
      <c r="AJ4718" s="56">
        <f t="shared" si="1433"/>
        <v>0</v>
      </c>
      <c r="AK4718" s="56">
        <f t="shared" si="1434"/>
        <v>0</v>
      </c>
      <c r="AL4718" s="56">
        <f t="shared" si="1435"/>
        <v>0</v>
      </c>
      <c r="AM4718" s="56">
        <f t="shared" si="1436"/>
        <v>0</v>
      </c>
      <c r="AN4718" s="56">
        <f t="shared" si="1437"/>
        <v>0</v>
      </c>
      <c r="AO4718" s="56">
        <f t="shared" si="1438"/>
        <v>0</v>
      </c>
      <c r="AP4718" s="56">
        <f t="shared" si="1439"/>
        <v>0</v>
      </c>
      <c r="AQ4718" s="56">
        <f t="shared" si="1440"/>
        <v>0</v>
      </c>
      <c r="AR4718" s="86">
        <f t="shared" si="1441"/>
        <v>0</v>
      </c>
    </row>
    <row r="4719" spans="1:44" x14ac:dyDescent="0.25">
      <c r="A4719" s="178"/>
      <c r="B4719" s="55" t="str">
        <f>_xlfn.IFNA(VLOOKUP(A4719,'Ajánlatkérő(k) adatai'!$B$4:$C$205,2,0),"")</f>
        <v/>
      </c>
      <c r="C4719" s="178"/>
      <c r="D4719" s="55" t="str">
        <f>_xlfn.IFNA(VLOOKUP(C4719,'Számlafizető(k) adatai'!$C$4:$D$203,2,0),"")</f>
        <v/>
      </c>
      <c r="E4719" s="55" t="str">
        <f>_xlfn.IFNA(VLOOKUP(C4719,'Számlafizető(k) adatai'!$C$4:$M$203,11,0),"")</f>
        <v/>
      </c>
      <c r="F4719" s="178"/>
      <c r="G4719" s="178"/>
      <c r="H4719" s="178"/>
      <c r="I4719" s="55" t="str">
        <f>IF(F4719="","",VLOOKUP(LEFT(F4719,5),'Technikai cellák'!B:C,2,0))</f>
        <v/>
      </c>
      <c r="J4719" s="55" t="str">
        <f>IF(F4719="","",VLOOKUP(I4719,'Technikai cellák'!$C$1:$D$12,2,0))</f>
        <v/>
      </c>
      <c r="K4719" s="179"/>
      <c r="L4719" s="67" t="str">
        <f t="shared" si="1424"/>
        <v/>
      </c>
      <c r="M4719" s="68">
        <f t="shared" si="1425"/>
        <v>0</v>
      </c>
      <c r="N4719" s="66">
        <f t="shared" si="1426"/>
        <v>0</v>
      </c>
      <c r="O4719" s="152"/>
      <c r="P4719" s="172">
        <f t="shared" si="1423"/>
        <v>0</v>
      </c>
      <c r="Q4719" s="69">
        <f t="shared" si="1427"/>
        <v>0</v>
      </c>
      <c r="R4719" s="62">
        <f t="shared" si="1428"/>
        <v>0</v>
      </c>
      <c r="S4719" s="153"/>
      <c r="T4719" s="118" t="str">
        <f t="shared" si="1429"/>
        <v/>
      </c>
      <c r="U4719" s="154"/>
      <c r="V4719" s="154"/>
      <c r="W4719" s="154"/>
      <c r="X4719" s="154"/>
      <c r="Y4719" s="154"/>
      <c r="Z4719" s="154"/>
      <c r="AA4719" s="154"/>
      <c r="AB4719" s="154"/>
      <c r="AC4719" s="154"/>
      <c r="AD4719" s="154"/>
      <c r="AE4719" s="154"/>
      <c r="AF4719" s="154"/>
      <c r="AG4719" s="63">
        <f t="shared" si="1430"/>
        <v>0</v>
      </c>
      <c r="AH4719" s="56">
        <f t="shared" si="1431"/>
        <v>0</v>
      </c>
      <c r="AI4719" s="56">
        <f t="shared" si="1432"/>
        <v>0</v>
      </c>
      <c r="AJ4719" s="56">
        <f t="shared" si="1433"/>
        <v>0</v>
      </c>
      <c r="AK4719" s="56">
        <f t="shared" si="1434"/>
        <v>0</v>
      </c>
      <c r="AL4719" s="56">
        <f t="shared" si="1435"/>
        <v>0</v>
      </c>
      <c r="AM4719" s="56">
        <f t="shared" si="1436"/>
        <v>0</v>
      </c>
      <c r="AN4719" s="56">
        <f t="shared" si="1437"/>
        <v>0</v>
      </c>
      <c r="AO4719" s="56">
        <f t="shared" si="1438"/>
        <v>0</v>
      </c>
      <c r="AP4719" s="56">
        <f t="shared" si="1439"/>
        <v>0</v>
      </c>
      <c r="AQ4719" s="56">
        <f t="shared" si="1440"/>
        <v>0</v>
      </c>
      <c r="AR4719" s="86">
        <f t="shared" si="1441"/>
        <v>0</v>
      </c>
    </row>
    <row r="4720" spans="1:44" x14ac:dyDescent="0.25">
      <c r="A4720" s="178"/>
      <c r="B4720" s="55" t="str">
        <f>_xlfn.IFNA(VLOOKUP(A4720,'Ajánlatkérő(k) adatai'!$B$4:$C$205,2,0),"")</f>
        <v/>
      </c>
      <c r="C4720" s="178"/>
      <c r="D4720" s="55" t="str">
        <f>_xlfn.IFNA(VLOOKUP(C4720,'Számlafizető(k) adatai'!$C$4:$D$203,2,0),"")</f>
        <v/>
      </c>
      <c r="E4720" s="55" t="str">
        <f>_xlfn.IFNA(VLOOKUP(C4720,'Számlafizető(k) adatai'!$C$4:$M$203,11,0),"")</f>
        <v/>
      </c>
      <c r="F4720" s="178"/>
      <c r="G4720" s="178"/>
      <c r="H4720" s="178"/>
      <c r="I4720" s="55" t="str">
        <f>IF(F4720="","",VLOOKUP(LEFT(F4720,5),'Technikai cellák'!B:C,2,0))</f>
        <v/>
      </c>
      <c r="J4720" s="55" t="str">
        <f>IF(F4720="","",VLOOKUP(I4720,'Technikai cellák'!$C$1:$D$12,2,0))</f>
        <v/>
      </c>
      <c r="K4720" s="179"/>
      <c r="L4720" s="67" t="str">
        <f t="shared" si="1424"/>
        <v/>
      </c>
      <c r="M4720" s="68">
        <f t="shared" si="1425"/>
        <v>0</v>
      </c>
      <c r="N4720" s="66">
        <f t="shared" si="1426"/>
        <v>0</v>
      </c>
      <c r="O4720" s="152"/>
      <c r="P4720" s="172">
        <f t="shared" si="1423"/>
        <v>0</v>
      </c>
      <c r="Q4720" s="69">
        <f t="shared" si="1427"/>
        <v>0</v>
      </c>
      <c r="R4720" s="62">
        <f t="shared" si="1428"/>
        <v>0</v>
      </c>
      <c r="S4720" s="153"/>
      <c r="T4720" s="118" t="str">
        <f t="shared" si="1429"/>
        <v/>
      </c>
      <c r="U4720" s="154"/>
      <c r="V4720" s="154"/>
      <c r="W4720" s="154"/>
      <c r="X4720" s="154"/>
      <c r="Y4720" s="154"/>
      <c r="Z4720" s="154"/>
      <c r="AA4720" s="154"/>
      <c r="AB4720" s="154"/>
      <c r="AC4720" s="154"/>
      <c r="AD4720" s="154"/>
      <c r="AE4720" s="154"/>
      <c r="AF4720" s="154"/>
      <c r="AG4720" s="63">
        <f t="shared" si="1430"/>
        <v>0</v>
      </c>
      <c r="AH4720" s="56">
        <f t="shared" si="1431"/>
        <v>0</v>
      </c>
      <c r="AI4720" s="56">
        <f t="shared" si="1432"/>
        <v>0</v>
      </c>
      <c r="AJ4720" s="56">
        <f t="shared" si="1433"/>
        <v>0</v>
      </c>
      <c r="AK4720" s="56">
        <f t="shared" si="1434"/>
        <v>0</v>
      </c>
      <c r="AL4720" s="56">
        <f t="shared" si="1435"/>
        <v>0</v>
      </c>
      <c r="AM4720" s="56">
        <f t="shared" si="1436"/>
        <v>0</v>
      </c>
      <c r="AN4720" s="56">
        <f t="shared" si="1437"/>
        <v>0</v>
      </c>
      <c r="AO4720" s="56">
        <f t="shared" si="1438"/>
        <v>0</v>
      </c>
      <c r="AP4720" s="56">
        <f t="shared" si="1439"/>
        <v>0</v>
      </c>
      <c r="AQ4720" s="56">
        <f t="shared" si="1440"/>
        <v>0</v>
      </c>
      <c r="AR4720" s="86">
        <f t="shared" si="1441"/>
        <v>0</v>
      </c>
    </row>
    <row r="4721" spans="1:44" x14ac:dyDescent="0.25">
      <c r="A4721" s="178"/>
      <c r="B4721" s="55" t="str">
        <f>_xlfn.IFNA(VLOOKUP(A4721,'Ajánlatkérő(k) adatai'!$B$4:$C$205,2,0),"")</f>
        <v/>
      </c>
      <c r="C4721" s="178"/>
      <c r="D4721" s="55" t="str">
        <f>_xlfn.IFNA(VLOOKUP(C4721,'Számlafizető(k) adatai'!$C$4:$D$203,2,0),"")</f>
        <v/>
      </c>
      <c r="E4721" s="55" t="str">
        <f>_xlfn.IFNA(VLOOKUP(C4721,'Számlafizető(k) adatai'!$C$4:$M$203,11,0),"")</f>
        <v/>
      </c>
      <c r="F4721" s="178"/>
      <c r="G4721" s="178"/>
      <c r="H4721" s="178"/>
      <c r="I4721" s="55" t="str">
        <f>IF(F4721="","",VLOOKUP(LEFT(F4721,5),'Technikai cellák'!B:C,2,0))</f>
        <v/>
      </c>
      <c r="J4721" s="55" t="str">
        <f>IF(F4721="","",VLOOKUP(I4721,'Technikai cellák'!$C$1:$D$12,2,0))</f>
        <v/>
      </c>
      <c r="K4721" s="179"/>
      <c r="L4721" s="67" t="str">
        <f t="shared" si="1424"/>
        <v/>
      </c>
      <c r="M4721" s="68">
        <f t="shared" si="1425"/>
        <v>0</v>
      </c>
      <c r="N4721" s="66">
        <f t="shared" si="1426"/>
        <v>0</v>
      </c>
      <c r="O4721" s="152"/>
      <c r="P4721" s="172">
        <f t="shared" si="1423"/>
        <v>0</v>
      </c>
      <c r="Q4721" s="69">
        <f t="shared" si="1427"/>
        <v>0</v>
      </c>
      <c r="R4721" s="62">
        <f t="shared" si="1428"/>
        <v>0</v>
      </c>
      <c r="S4721" s="153"/>
      <c r="T4721" s="118" t="str">
        <f t="shared" si="1429"/>
        <v/>
      </c>
      <c r="U4721" s="154"/>
      <c r="V4721" s="154"/>
      <c r="W4721" s="154"/>
      <c r="X4721" s="154"/>
      <c r="Y4721" s="154"/>
      <c r="Z4721" s="154"/>
      <c r="AA4721" s="154"/>
      <c r="AB4721" s="154"/>
      <c r="AC4721" s="154"/>
      <c r="AD4721" s="154"/>
      <c r="AE4721" s="154"/>
      <c r="AF4721" s="154"/>
      <c r="AG4721" s="63">
        <f t="shared" si="1430"/>
        <v>0</v>
      </c>
      <c r="AH4721" s="56">
        <f t="shared" si="1431"/>
        <v>0</v>
      </c>
      <c r="AI4721" s="56">
        <f t="shared" si="1432"/>
        <v>0</v>
      </c>
      <c r="AJ4721" s="56">
        <f t="shared" si="1433"/>
        <v>0</v>
      </c>
      <c r="AK4721" s="56">
        <f t="shared" si="1434"/>
        <v>0</v>
      </c>
      <c r="AL4721" s="56">
        <f t="shared" si="1435"/>
        <v>0</v>
      </c>
      <c r="AM4721" s="56">
        <f t="shared" si="1436"/>
        <v>0</v>
      </c>
      <c r="AN4721" s="56">
        <f t="shared" si="1437"/>
        <v>0</v>
      </c>
      <c r="AO4721" s="56">
        <f t="shared" si="1438"/>
        <v>0</v>
      </c>
      <c r="AP4721" s="56">
        <f t="shared" si="1439"/>
        <v>0</v>
      </c>
      <c r="AQ4721" s="56">
        <f t="shared" si="1440"/>
        <v>0</v>
      </c>
      <c r="AR4721" s="86">
        <f t="shared" si="1441"/>
        <v>0</v>
      </c>
    </row>
    <row r="4722" spans="1:44" x14ac:dyDescent="0.25">
      <c r="A4722" s="178"/>
      <c r="B4722" s="55" t="str">
        <f>_xlfn.IFNA(VLOOKUP(A4722,'Ajánlatkérő(k) adatai'!$B$4:$C$205,2,0),"")</f>
        <v/>
      </c>
      <c r="C4722" s="178"/>
      <c r="D4722" s="55" t="str">
        <f>_xlfn.IFNA(VLOOKUP(C4722,'Számlafizető(k) adatai'!$C$4:$D$203,2,0),"")</f>
        <v/>
      </c>
      <c r="E4722" s="55" t="str">
        <f>_xlfn.IFNA(VLOOKUP(C4722,'Számlafizető(k) adatai'!$C$4:$M$203,11,0),"")</f>
        <v/>
      </c>
      <c r="F4722" s="178"/>
      <c r="G4722" s="178"/>
      <c r="H4722" s="178"/>
      <c r="I4722" s="55" t="str">
        <f>IF(F4722="","",VLOOKUP(LEFT(F4722,5),'Technikai cellák'!B:C,2,0))</f>
        <v/>
      </c>
      <c r="J4722" s="55" t="str">
        <f>IF(F4722="","",VLOOKUP(I4722,'Technikai cellák'!$C$1:$D$12,2,0))</f>
        <v/>
      </c>
      <c r="K4722" s="179"/>
      <c r="L4722" s="67" t="str">
        <f t="shared" si="1424"/>
        <v/>
      </c>
      <c r="M4722" s="68">
        <f t="shared" si="1425"/>
        <v>0</v>
      </c>
      <c r="N4722" s="66">
        <f t="shared" si="1426"/>
        <v>0</v>
      </c>
      <c r="O4722" s="152"/>
      <c r="P4722" s="172">
        <f t="shared" si="1423"/>
        <v>0</v>
      </c>
      <c r="Q4722" s="69">
        <f t="shared" si="1427"/>
        <v>0</v>
      </c>
      <c r="R4722" s="62">
        <f t="shared" si="1428"/>
        <v>0</v>
      </c>
      <c r="S4722" s="153"/>
      <c r="T4722" s="118" t="str">
        <f t="shared" si="1429"/>
        <v/>
      </c>
      <c r="U4722" s="154"/>
      <c r="V4722" s="154"/>
      <c r="W4722" s="154"/>
      <c r="X4722" s="154"/>
      <c r="Y4722" s="154"/>
      <c r="Z4722" s="154"/>
      <c r="AA4722" s="154"/>
      <c r="AB4722" s="154"/>
      <c r="AC4722" s="154"/>
      <c r="AD4722" s="154"/>
      <c r="AE4722" s="154"/>
      <c r="AF4722" s="154"/>
      <c r="AG4722" s="63">
        <f t="shared" si="1430"/>
        <v>0</v>
      </c>
      <c r="AH4722" s="56">
        <f t="shared" si="1431"/>
        <v>0</v>
      </c>
      <c r="AI4722" s="56">
        <f t="shared" si="1432"/>
        <v>0</v>
      </c>
      <c r="AJ4722" s="56">
        <f t="shared" si="1433"/>
        <v>0</v>
      </c>
      <c r="AK4722" s="56">
        <f t="shared" si="1434"/>
        <v>0</v>
      </c>
      <c r="AL4722" s="56">
        <f t="shared" si="1435"/>
        <v>0</v>
      </c>
      <c r="AM4722" s="56">
        <f t="shared" si="1436"/>
        <v>0</v>
      </c>
      <c r="AN4722" s="56">
        <f t="shared" si="1437"/>
        <v>0</v>
      </c>
      <c r="AO4722" s="56">
        <f t="shared" si="1438"/>
        <v>0</v>
      </c>
      <c r="AP4722" s="56">
        <f t="shared" si="1439"/>
        <v>0</v>
      </c>
      <c r="AQ4722" s="56">
        <f t="shared" si="1440"/>
        <v>0</v>
      </c>
      <c r="AR4722" s="86">
        <f t="shared" si="1441"/>
        <v>0</v>
      </c>
    </row>
    <row r="4723" spans="1:44" x14ac:dyDescent="0.25">
      <c r="A4723" s="178"/>
      <c r="B4723" s="55" t="str">
        <f>_xlfn.IFNA(VLOOKUP(A4723,'Ajánlatkérő(k) adatai'!$B$4:$C$205,2,0),"")</f>
        <v/>
      </c>
      <c r="C4723" s="178"/>
      <c r="D4723" s="55" t="str">
        <f>_xlfn.IFNA(VLOOKUP(C4723,'Számlafizető(k) adatai'!$C$4:$D$203,2,0),"")</f>
        <v/>
      </c>
      <c r="E4723" s="55" t="str">
        <f>_xlfn.IFNA(VLOOKUP(C4723,'Számlafizető(k) adatai'!$C$4:$M$203,11,0),"")</f>
        <v/>
      </c>
      <c r="F4723" s="178"/>
      <c r="G4723" s="178"/>
      <c r="H4723" s="178"/>
      <c r="I4723" s="55" t="str">
        <f>IF(F4723="","",VLOOKUP(LEFT(F4723,5),'Technikai cellák'!B:C,2,0))</f>
        <v/>
      </c>
      <c r="J4723" s="55" t="str">
        <f>IF(F4723="","",VLOOKUP(I4723,'Technikai cellák'!$C$1:$D$12,2,0))</f>
        <v/>
      </c>
      <c r="K4723" s="179"/>
      <c r="L4723" s="67" t="str">
        <f t="shared" si="1424"/>
        <v/>
      </c>
      <c r="M4723" s="68">
        <f t="shared" si="1425"/>
        <v>0</v>
      </c>
      <c r="N4723" s="66">
        <f t="shared" si="1426"/>
        <v>0</v>
      </c>
      <c r="O4723" s="152"/>
      <c r="P4723" s="172">
        <f t="shared" si="1423"/>
        <v>0</v>
      </c>
      <c r="Q4723" s="69">
        <f t="shared" si="1427"/>
        <v>0</v>
      </c>
      <c r="R4723" s="62">
        <f t="shared" si="1428"/>
        <v>0</v>
      </c>
      <c r="S4723" s="153"/>
      <c r="T4723" s="118" t="str">
        <f t="shared" si="1429"/>
        <v/>
      </c>
      <c r="U4723" s="154"/>
      <c r="V4723" s="154"/>
      <c r="W4723" s="154"/>
      <c r="X4723" s="154"/>
      <c r="Y4723" s="154"/>
      <c r="Z4723" s="154"/>
      <c r="AA4723" s="154"/>
      <c r="AB4723" s="154"/>
      <c r="AC4723" s="154"/>
      <c r="AD4723" s="154"/>
      <c r="AE4723" s="154"/>
      <c r="AF4723" s="154"/>
      <c r="AG4723" s="63">
        <f t="shared" si="1430"/>
        <v>0</v>
      </c>
      <c r="AH4723" s="56">
        <f t="shared" si="1431"/>
        <v>0</v>
      </c>
      <c r="AI4723" s="56">
        <f t="shared" si="1432"/>
        <v>0</v>
      </c>
      <c r="AJ4723" s="56">
        <f t="shared" si="1433"/>
        <v>0</v>
      </c>
      <c r="AK4723" s="56">
        <f t="shared" si="1434"/>
        <v>0</v>
      </c>
      <c r="AL4723" s="56">
        <f t="shared" si="1435"/>
        <v>0</v>
      </c>
      <c r="AM4723" s="56">
        <f t="shared" si="1436"/>
        <v>0</v>
      </c>
      <c r="AN4723" s="56">
        <f t="shared" si="1437"/>
        <v>0</v>
      </c>
      <c r="AO4723" s="56">
        <f t="shared" si="1438"/>
        <v>0</v>
      </c>
      <c r="AP4723" s="56">
        <f t="shared" si="1439"/>
        <v>0</v>
      </c>
      <c r="AQ4723" s="56">
        <f t="shared" si="1440"/>
        <v>0</v>
      </c>
      <c r="AR4723" s="86">
        <f t="shared" si="1441"/>
        <v>0</v>
      </c>
    </row>
    <row r="4724" spans="1:44" x14ac:dyDescent="0.25">
      <c r="A4724" s="178"/>
      <c r="B4724" s="55" t="str">
        <f>_xlfn.IFNA(VLOOKUP(A4724,'Ajánlatkérő(k) adatai'!$B$4:$C$205,2,0),"")</f>
        <v/>
      </c>
      <c r="C4724" s="178"/>
      <c r="D4724" s="55" t="str">
        <f>_xlfn.IFNA(VLOOKUP(C4724,'Számlafizető(k) adatai'!$C$4:$D$203,2,0),"")</f>
        <v/>
      </c>
      <c r="E4724" s="55" t="str">
        <f>_xlfn.IFNA(VLOOKUP(C4724,'Számlafizető(k) adatai'!$C$4:$M$203,11,0),"")</f>
        <v/>
      </c>
      <c r="F4724" s="178"/>
      <c r="G4724" s="178"/>
      <c r="H4724" s="178"/>
      <c r="I4724" s="55" t="str">
        <f>IF(F4724="","",VLOOKUP(LEFT(F4724,5),'Technikai cellák'!B:C,2,0))</f>
        <v/>
      </c>
      <c r="J4724" s="55" t="str">
        <f>IF(F4724="","",VLOOKUP(I4724,'Technikai cellák'!$C$1:$D$12,2,0))</f>
        <v/>
      </c>
      <c r="K4724" s="179"/>
      <c r="L4724" s="67" t="str">
        <f t="shared" si="1424"/>
        <v/>
      </c>
      <c r="M4724" s="68">
        <f t="shared" si="1425"/>
        <v>0</v>
      </c>
      <c r="N4724" s="66">
        <f t="shared" si="1426"/>
        <v>0</v>
      </c>
      <c r="O4724" s="152"/>
      <c r="P4724" s="172">
        <f t="shared" si="1423"/>
        <v>0</v>
      </c>
      <c r="Q4724" s="69">
        <f t="shared" si="1427"/>
        <v>0</v>
      </c>
      <c r="R4724" s="62">
        <f t="shared" si="1428"/>
        <v>0</v>
      </c>
      <c r="S4724" s="153"/>
      <c r="T4724" s="118" t="str">
        <f t="shared" si="1429"/>
        <v/>
      </c>
      <c r="U4724" s="154"/>
      <c r="V4724" s="154"/>
      <c r="W4724" s="154"/>
      <c r="X4724" s="154"/>
      <c r="Y4724" s="154"/>
      <c r="Z4724" s="154"/>
      <c r="AA4724" s="154"/>
      <c r="AB4724" s="154"/>
      <c r="AC4724" s="154"/>
      <c r="AD4724" s="154"/>
      <c r="AE4724" s="154"/>
      <c r="AF4724" s="154"/>
      <c r="AG4724" s="63">
        <f t="shared" si="1430"/>
        <v>0</v>
      </c>
      <c r="AH4724" s="56">
        <f t="shared" si="1431"/>
        <v>0</v>
      </c>
      <c r="AI4724" s="56">
        <f t="shared" si="1432"/>
        <v>0</v>
      </c>
      <c r="AJ4724" s="56">
        <f t="shared" si="1433"/>
        <v>0</v>
      </c>
      <c r="AK4724" s="56">
        <f t="shared" si="1434"/>
        <v>0</v>
      </c>
      <c r="AL4724" s="56">
        <f t="shared" si="1435"/>
        <v>0</v>
      </c>
      <c r="AM4724" s="56">
        <f t="shared" si="1436"/>
        <v>0</v>
      </c>
      <c r="AN4724" s="56">
        <f t="shared" si="1437"/>
        <v>0</v>
      </c>
      <c r="AO4724" s="56">
        <f t="shared" si="1438"/>
        <v>0</v>
      </c>
      <c r="AP4724" s="56">
        <f t="shared" si="1439"/>
        <v>0</v>
      </c>
      <c r="AQ4724" s="56">
        <f t="shared" si="1440"/>
        <v>0</v>
      </c>
      <c r="AR4724" s="86">
        <f t="shared" si="1441"/>
        <v>0</v>
      </c>
    </row>
    <row r="4725" spans="1:44" x14ac:dyDescent="0.25">
      <c r="A4725" s="178"/>
      <c r="B4725" s="55" t="str">
        <f>_xlfn.IFNA(VLOOKUP(A4725,'Ajánlatkérő(k) adatai'!$B$4:$C$205,2,0),"")</f>
        <v/>
      </c>
      <c r="C4725" s="178"/>
      <c r="D4725" s="55" t="str">
        <f>_xlfn.IFNA(VLOOKUP(C4725,'Számlafizető(k) adatai'!$C$4:$D$203,2,0),"")</f>
        <v/>
      </c>
      <c r="E4725" s="55" t="str">
        <f>_xlfn.IFNA(VLOOKUP(C4725,'Számlafizető(k) adatai'!$C$4:$M$203,11,0),"")</f>
        <v/>
      </c>
      <c r="F4725" s="178"/>
      <c r="G4725" s="178"/>
      <c r="H4725" s="178"/>
      <c r="I4725" s="55" t="str">
        <f>IF(F4725="","",VLOOKUP(LEFT(F4725,5),'Technikai cellák'!B:C,2,0))</f>
        <v/>
      </c>
      <c r="J4725" s="55" t="str">
        <f>IF(F4725="","",VLOOKUP(I4725,'Technikai cellák'!$C$1:$D$12,2,0))</f>
        <v/>
      </c>
      <c r="K4725" s="179"/>
      <c r="L4725" s="67" t="str">
        <f t="shared" si="1424"/>
        <v/>
      </c>
      <c r="M4725" s="68">
        <f t="shared" si="1425"/>
        <v>0</v>
      </c>
      <c r="N4725" s="66">
        <f t="shared" si="1426"/>
        <v>0</v>
      </c>
      <c r="O4725" s="152"/>
      <c r="P4725" s="172">
        <f t="shared" si="1423"/>
        <v>0</v>
      </c>
      <c r="Q4725" s="69">
        <f t="shared" si="1427"/>
        <v>0</v>
      </c>
      <c r="R4725" s="62">
        <f t="shared" si="1428"/>
        <v>0</v>
      </c>
      <c r="S4725" s="153"/>
      <c r="T4725" s="118" t="str">
        <f t="shared" si="1429"/>
        <v/>
      </c>
      <c r="U4725" s="154"/>
      <c r="V4725" s="154"/>
      <c r="W4725" s="154"/>
      <c r="X4725" s="154"/>
      <c r="Y4725" s="154"/>
      <c r="Z4725" s="154"/>
      <c r="AA4725" s="154"/>
      <c r="AB4725" s="154"/>
      <c r="AC4725" s="154"/>
      <c r="AD4725" s="154"/>
      <c r="AE4725" s="154"/>
      <c r="AF4725" s="154"/>
      <c r="AG4725" s="63">
        <f t="shared" si="1430"/>
        <v>0</v>
      </c>
      <c r="AH4725" s="56">
        <f t="shared" si="1431"/>
        <v>0</v>
      </c>
      <c r="AI4725" s="56">
        <f t="shared" si="1432"/>
        <v>0</v>
      </c>
      <c r="AJ4725" s="56">
        <f t="shared" si="1433"/>
        <v>0</v>
      </c>
      <c r="AK4725" s="56">
        <f t="shared" si="1434"/>
        <v>0</v>
      </c>
      <c r="AL4725" s="56">
        <f t="shared" si="1435"/>
        <v>0</v>
      </c>
      <c r="AM4725" s="56">
        <f t="shared" si="1436"/>
        <v>0</v>
      </c>
      <c r="AN4725" s="56">
        <f t="shared" si="1437"/>
        <v>0</v>
      </c>
      <c r="AO4725" s="56">
        <f t="shared" si="1438"/>
        <v>0</v>
      </c>
      <c r="AP4725" s="56">
        <f t="shared" si="1439"/>
        <v>0</v>
      </c>
      <c r="AQ4725" s="56">
        <f t="shared" si="1440"/>
        <v>0</v>
      </c>
      <c r="AR4725" s="86">
        <f t="shared" si="1441"/>
        <v>0</v>
      </c>
    </row>
    <row r="4726" spans="1:44" x14ac:dyDescent="0.25">
      <c r="A4726" s="178"/>
      <c r="B4726" s="55" t="str">
        <f>_xlfn.IFNA(VLOOKUP(A4726,'Ajánlatkérő(k) adatai'!$B$4:$C$205,2,0),"")</f>
        <v/>
      </c>
      <c r="C4726" s="178"/>
      <c r="D4726" s="55" t="str">
        <f>_xlfn.IFNA(VLOOKUP(C4726,'Számlafizető(k) adatai'!$C$4:$D$203,2,0),"")</f>
        <v/>
      </c>
      <c r="E4726" s="55" t="str">
        <f>_xlfn.IFNA(VLOOKUP(C4726,'Számlafizető(k) adatai'!$C$4:$M$203,11,0),"")</f>
        <v/>
      </c>
      <c r="F4726" s="178"/>
      <c r="G4726" s="178"/>
      <c r="H4726" s="178"/>
      <c r="I4726" s="55" t="str">
        <f>IF(F4726="","",VLOOKUP(LEFT(F4726,5),'Technikai cellák'!B:C,2,0))</f>
        <v/>
      </c>
      <c r="J4726" s="55" t="str">
        <f>IF(F4726="","",VLOOKUP(I4726,'Technikai cellák'!$C$1:$D$12,2,0))</f>
        <v/>
      </c>
      <c r="K4726" s="179"/>
      <c r="L4726" s="67" t="str">
        <f t="shared" si="1424"/>
        <v/>
      </c>
      <c r="M4726" s="68">
        <f t="shared" si="1425"/>
        <v>0</v>
      </c>
      <c r="N4726" s="66">
        <f t="shared" si="1426"/>
        <v>0</v>
      </c>
      <c r="O4726" s="152"/>
      <c r="P4726" s="172">
        <f t="shared" si="1423"/>
        <v>0</v>
      </c>
      <c r="Q4726" s="69">
        <f t="shared" si="1427"/>
        <v>0</v>
      </c>
      <c r="R4726" s="62">
        <f t="shared" si="1428"/>
        <v>0</v>
      </c>
      <c r="S4726" s="153"/>
      <c r="T4726" s="118" t="str">
        <f t="shared" si="1429"/>
        <v/>
      </c>
      <c r="U4726" s="154"/>
      <c r="V4726" s="154"/>
      <c r="W4726" s="154"/>
      <c r="X4726" s="154"/>
      <c r="Y4726" s="154"/>
      <c r="Z4726" s="154"/>
      <c r="AA4726" s="154"/>
      <c r="AB4726" s="154"/>
      <c r="AC4726" s="154"/>
      <c r="AD4726" s="154"/>
      <c r="AE4726" s="154"/>
      <c r="AF4726" s="154"/>
      <c r="AG4726" s="63">
        <f t="shared" si="1430"/>
        <v>0</v>
      </c>
      <c r="AH4726" s="56">
        <f t="shared" si="1431"/>
        <v>0</v>
      </c>
      <c r="AI4726" s="56">
        <f t="shared" si="1432"/>
        <v>0</v>
      </c>
      <c r="AJ4726" s="56">
        <f t="shared" si="1433"/>
        <v>0</v>
      </c>
      <c r="AK4726" s="56">
        <f t="shared" si="1434"/>
        <v>0</v>
      </c>
      <c r="AL4726" s="56">
        <f t="shared" si="1435"/>
        <v>0</v>
      </c>
      <c r="AM4726" s="56">
        <f t="shared" si="1436"/>
        <v>0</v>
      </c>
      <c r="AN4726" s="56">
        <f t="shared" si="1437"/>
        <v>0</v>
      </c>
      <c r="AO4726" s="56">
        <f t="shared" si="1438"/>
        <v>0</v>
      </c>
      <c r="AP4726" s="56">
        <f t="shared" si="1439"/>
        <v>0</v>
      </c>
      <c r="AQ4726" s="56">
        <f t="shared" si="1440"/>
        <v>0</v>
      </c>
      <c r="AR4726" s="86">
        <f t="shared" si="1441"/>
        <v>0</v>
      </c>
    </row>
    <row r="4727" spans="1:44" x14ac:dyDescent="0.25">
      <c r="A4727" s="178"/>
      <c r="B4727" s="55" t="str">
        <f>_xlfn.IFNA(VLOOKUP(A4727,'Ajánlatkérő(k) adatai'!$B$4:$C$205,2,0),"")</f>
        <v/>
      </c>
      <c r="C4727" s="178"/>
      <c r="D4727" s="55" t="str">
        <f>_xlfn.IFNA(VLOOKUP(C4727,'Számlafizető(k) adatai'!$C$4:$D$203,2,0),"")</f>
        <v/>
      </c>
      <c r="E4727" s="55" t="str">
        <f>_xlfn.IFNA(VLOOKUP(C4727,'Számlafizető(k) adatai'!$C$4:$M$203,11,0),"")</f>
        <v/>
      </c>
      <c r="F4727" s="178"/>
      <c r="G4727" s="178"/>
      <c r="H4727" s="178"/>
      <c r="I4727" s="55" t="str">
        <f>IF(F4727="","",VLOOKUP(LEFT(F4727,5),'Technikai cellák'!B:C,2,0))</f>
        <v/>
      </c>
      <c r="J4727" s="55" t="str">
        <f>IF(F4727="","",VLOOKUP(I4727,'Technikai cellák'!$C$1:$D$12,2,0))</f>
        <v/>
      </c>
      <c r="K4727" s="179"/>
      <c r="L4727" s="67" t="str">
        <f t="shared" si="1424"/>
        <v/>
      </c>
      <c r="M4727" s="68">
        <f t="shared" si="1425"/>
        <v>0</v>
      </c>
      <c r="N4727" s="66">
        <f t="shared" si="1426"/>
        <v>0</v>
      </c>
      <c r="O4727" s="152"/>
      <c r="P4727" s="172">
        <f t="shared" si="1423"/>
        <v>0</v>
      </c>
      <c r="Q4727" s="69">
        <f t="shared" si="1427"/>
        <v>0</v>
      </c>
      <c r="R4727" s="62">
        <f t="shared" si="1428"/>
        <v>0</v>
      </c>
      <c r="S4727" s="153"/>
      <c r="T4727" s="118" t="str">
        <f t="shared" si="1429"/>
        <v/>
      </c>
      <c r="U4727" s="154"/>
      <c r="V4727" s="154"/>
      <c r="W4727" s="154"/>
      <c r="X4727" s="154"/>
      <c r="Y4727" s="154"/>
      <c r="Z4727" s="154"/>
      <c r="AA4727" s="154"/>
      <c r="AB4727" s="154"/>
      <c r="AC4727" s="154"/>
      <c r="AD4727" s="154"/>
      <c r="AE4727" s="154"/>
      <c r="AF4727" s="154"/>
      <c r="AG4727" s="63">
        <f t="shared" si="1430"/>
        <v>0</v>
      </c>
      <c r="AH4727" s="56">
        <f t="shared" si="1431"/>
        <v>0</v>
      </c>
      <c r="AI4727" s="56">
        <f t="shared" si="1432"/>
        <v>0</v>
      </c>
      <c r="AJ4727" s="56">
        <f t="shared" si="1433"/>
        <v>0</v>
      </c>
      <c r="AK4727" s="56">
        <f t="shared" si="1434"/>
        <v>0</v>
      </c>
      <c r="AL4727" s="56">
        <f t="shared" si="1435"/>
        <v>0</v>
      </c>
      <c r="AM4727" s="56">
        <f t="shared" si="1436"/>
        <v>0</v>
      </c>
      <c r="AN4727" s="56">
        <f t="shared" si="1437"/>
        <v>0</v>
      </c>
      <c r="AO4727" s="56">
        <f t="shared" si="1438"/>
        <v>0</v>
      </c>
      <c r="AP4727" s="56">
        <f t="shared" si="1439"/>
        <v>0</v>
      </c>
      <c r="AQ4727" s="56">
        <f t="shared" si="1440"/>
        <v>0</v>
      </c>
      <c r="AR4727" s="86">
        <f t="shared" si="1441"/>
        <v>0</v>
      </c>
    </row>
    <row r="4728" spans="1:44" x14ac:dyDescent="0.25">
      <c r="A4728" s="178"/>
      <c r="B4728" s="55" t="str">
        <f>_xlfn.IFNA(VLOOKUP(A4728,'Ajánlatkérő(k) adatai'!$B$4:$C$205,2,0),"")</f>
        <v/>
      </c>
      <c r="C4728" s="178"/>
      <c r="D4728" s="55" t="str">
        <f>_xlfn.IFNA(VLOOKUP(C4728,'Számlafizető(k) adatai'!$C$4:$D$203,2,0),"")</f>
        <v/>
      </c>
      <c r="E4728" s="55" t="str">
        <f>_xlfn.IFNA(VLOOKUP(C4728,'Számlafizető(k) adatai'!$C$4:$M$203,11,0),"")</f>
        <v/>
      </c>
      <c r="F4728" s="178"/>
      <c r="G4728" s="178"/>
      <c r="H4728" s="178"/>
      <c r="I4728" s="55" t="str">
        <f>IF(F4728="","",VLOOKUP(LEFT(F4728,5),'Technikai cellák'!B:C,2,0))</f>
        <v/>
      </c>
      <c r="J4728" s="55" t="str">
        <f>IF(F4728="","",VLOOKUP(I4728,'Technikai cellák'!$C$1:$D$12,2,0))</f>
        <v/>
      </c>
      <c r="K4728" s="179"/>
      <c r="L4728" s="67" t="str">
        <f t="shared" si="1424"/>
        <v/>
      </c>
      <c r="M4728" s="68">
        <f t="shared" si="1425"/>
        <v>0</v>
      </c>
      <c r="N4728" s="66">
        <f t="shared" si="1426"/>
        <v>0</v>
      </c>
      <c r="O4728" s="152"/>
      <c r="P4728" s="172">
        <f t="shared" si="1423"/>
        <v>0</v>
      </c>
      <c r="Q4728" s="69">
        <f t="shared" si="1427"/>
        <v>0</v>
      </c>
      <c r="R4728" s="62">
        <f t="shared" si="1428"/>
        <v>0</v>
      </c>
      <c r="S4728" s="153"/>
      <c r="T4728" s="118" t="str">
        <f t="shared" si="1429"/>
        <v/>
      </c>
      <c r="U4728" s="154"/>
      <c r="V4728" s="154"/>
      <c r="W4728" s="154"/>
      <c r="X4728" s="154"/>
      <c r="Y4728" s="154"/>
      <c r="Z4728" s="154"/>
      <c r="AA4728" s="154"/>
      <c r="AB4728" s="154"/>
      <c r="AC4728" s="154"/>
      <c r="AD4728" s="154"/>
      <c r="AE4728" s="154"/>
      <c r="AF4728" s="154"/>
      <c r="AG4728" s="63">
        <f t="shared" si="1430"/>
        <v>0</v>
      </c>
      <c r="AH4728" s="56">
        <f t="shared" si="1431"/>
        <v>0</v>
      </c>
      <c r="AI4728" s="56">
        <f t="shared" si="1432"/>
        <v>0</v>
      </c>
      <c r="AJ4728" s="56">
        <f t="shared" si="1433"/>
        <v>0</v>
      </c>
      <c r="AK4728" s="56">
        <f t="shared" si="1434"/>
        <v>0</v>
      </c>
      <c r="AL4728" s="56">
        <f t="shared" si="1435"/>
        <v>0</v>
      </c>
      <c r="AM4728" s="56">
        <f t="shared" si="1436"/>
        <v>0</v>
      </c>
      <c r="AN4728" s="56">
        <f t="shared" si="1437"/>
        <v>0</v>
      </c>
      <c r="AO4728" s="56">
        <f t="shared" si="1438"/>
        <v>0</v>
      </c>
      <c r="AP4728" s="56">
        <f t="shared" si="1439"/>
        <v>0</v>
      </c>
      <c r="AQ4728" s="56">
        <f t="shared" si="1440"/>
        <v>0</v>
      </c>
      <c r="AR4728" s="86">
        <f t="shared" si="1441"/>
        <v>0</v>
      </c>
    </row>
    <row r="4729" spans="1:44" x14ac:dyDescent="0.25">
      <c r="A4729" s="178"/>
      <c r="B4729" s="55" t="str">
        <f>_xlfn.IFNA(VLOOKUP(A4729,'Ajánlatkérő(k) adatai'!$B$4:$C$205,2,0),"")</f>
        <v/>
      </c>
      <c r="C4729" s="178"/>
      <c r="D4729" s="55" t="str">
        <f>_xlfn.IFNA(VLOOKUP(C4729,'Számlafizető(k) adatai'!$C$4:$D$203,2,0),"")</f>
        <v/>
      </c>
      <c r="E4729" s="55" t="str">
        <f>_xlfn.IFNA(VLOOKUP(C4729,'Számlafizető(k) adatai'!$C$4:$M$203,11,0),"")</f>
        <v/>
      </c>
      <c r="F4729" s="178"/>
      <c r="G4729" s="178"/>
      <c r="H4729" s="178"/>
      <c r="I4729" s="55" t="str">
        <f>IF(F4729="","",VLOOKUP(LEFT(F4729,5),'Technikai cellák'!B:C,2,0))</f>
        <v/>
      </c>
      <c r="J4729" s="55" t="str">
        <f>IF(F4729="","",VLOOKUP(I4729,'Technikai cellák'!$C$1:$D$12,2,0))</f>
        <v/>
      </c>
      <c r="K4729" s="179"/>
      <c r="L4729" s="67" t="str">
        <f t="shared" si="1424"/>
        <v/>
      </c>
      <c r="M4729" s="68">
        <f t="shared" si="1425"/>
        <v>0</v>
      </c>
      <c r="N4729" s="66">
        <f t="shared" si="1426"/>
        <v>0</v>
      </c>
      <c r="O4729" s="152"/>
      <c r="P4729" s="172">
        <f t="shared" si="1423"/>
        <v>0</v>
      </c>
      <c r="Q4729" s="69">
        <f t="shared" si="1427"/>
        <v>0</v>
      </c>
      <c r="R4729" s="62">
        <f t="shared" si="1428"/>
        <v>0</v>
      </c>
      <c r="S4729" s="153"/>
      <c r="T4729" s="118" t="str">
        <f t="shared" si="1429"/>
        <v/>
      </c>
      <c r="U4729" s="154"/>
      <c r="V4729" s="154"/>
      <c r="W4729" s="154"/>
      <c r="X4729" s="154"/>
      <c r="Y4729" s="154"/>
      <c r="Z4729" s="154"/>
      <c r="AA4729" s="154"/>
      <c r="AB4729" s="154"/>
      <c r="AC4729" s="154"/>
      <c r="AD4729" s="154"/>
      <c r="AE4729" s="154"/>
      <c r="AF4729" s="154"/>
      <c r="AG4729" s="63">
        <f t="shared" si="1430"/>
        <v>0</v>
      </c>
      <c r="AH4729" s="56">
        <f t="shared" si="1431"/>
        <v>0</v>
      </c>
      <c r="AI4729" s="56">
        <f t="shared" si="1432"/>
        <v>0</v>
      </c>
      <c r="AJ4729" s="56">
        <f t="shared" si="1433"/>
        <v>0</v>
      </c>
      <c r="AK4729" s="56">
        <f t="shared" si="1434"/>
        <v>0</v>
      </c>
      <c r="AL4729" s="56">
        <f t="shared" si="1435"/>
        <v>0</v>
      </c>
      <c r="AM4729" s="56">
        <f t="shared" si="1436"/>
        <v>0</v>
      </c>
      <c r="AN4729" s="56">
        <f t="shared" si="1437"/>
        <v>0</v>
      </c>
      <c r="AO4729" s="56">
        <f t="shared" si="1438"/>
        <v>0</v>
      </c>
      <c r="AP4729" s="56">
        <f t="shared" si="1439"/>
        <v>0</v>
      </c>
      <c r="AQ4729" s="56">
        <f t="shared" si="1440"/>
        <v>0</v>
      </c>
      <c r="AR4729" s="86">
        <f t="shared" si="1441"/>
        <v>0</v>
      </c>
    </row>
    <row r="4730" spans="1:44" x14ac:dyDescent="0.25">
      <c r="A4730" s="178"/>
      <c r="B4730" s="55" t="str">
        <f>_xlfn.IFNA(VLOOKUP(A4730,'Ajánlatkérő(k) adatai'!$B$4:$C$205,2,0),"")</f>
        <v/>
      </c>
      <c r="C4730" s="178"/>
      <c r="D4730" s="55" t="str">
        <f>_xlfn.IFNA(VLOOKUP(C4730,'Számlafizető(k) adatai'!$C$4:$D$203,2,0),"")</f>
        <v/>
      </c>
      <c r="E4730" s="55" t="str">
        <f>_xlfn.IFNA(VLOOKUP(C4730,'Számlafizető(k) adatai'!$C$4:$M$203,11,0),"")</f>
        <v/>
      </c>
      <c r="F4730" s="178"/>
      <c r="G4730" s="178"/>
      <c r="H4730" s="178"/>
      <c r="I4730" s="55" t="str">
        <f>IF(F4730="","",VLOOKUP(LEFT(F4730,5),'Technikai cellák'!B:C,2,0))</f>
        <v/>
      </c>
      <c r="J4730" s="55" t="str">
        <f>IF(F4730="","",VLOOKUP(I4730,'Technikai cellák'!$C$1:$D$12,2,0))</f>
        <v/>
      </c>
      <c r="K4730" s="179"/>
      <c r="L4730" s="67" t="str">
        <f t="shared" si="1424"/>
        <v/>
      </c>
      <c r="M4730" s="68">
        <f t="shared" si="1425"/>
        <v>0</v>
      </c>
      <c r="N4730" s="66">
        <f t="shared" si="1426"/>
        <v>0</v>
      </c>
      <c r="O4730" s="152"/>
      <c r="P4730" s="172">
        <f t="shared" si="1423"/>
        <v>0</v>
      </c>
      <c r="Q4730" s="69">
        <f t="shared" si="1427"/>
        <v>0</v>
      </c>
      <c r="R4730" s="62">
        <f t="shared" si="1428"/>
        <v>0</v>
      </c>
      <c r="S4730" s="153"/>
      <c r="T4730" s="118" t="str">
        <f t="shared" si="1429"/>
        <v/>
      </c>
      <c r="U4730" s="154"/>
      <c r="V4730" s="154"/>
      <c r="W4730" s="154"/>
      <c r="X4730" s="154"/>
      <c r="Y4730" s="154"/>
      <c r="Z4730" s="154"/>
      <c r="AA4730" s="154"/>
      <c r="AB4730" s="154"/>
      <c r="AC4730" s="154"/>
      <c r="AD4730" s="154"/>
      <c r="AE4730" s="154"/>
      <c r="AF4730" s="154"/>
      <c r="AG4730" s="63">
        <f t="shared" si="1430"/>
        <v>0</v>
      </c>
      <c r="AH4730" s="56">
        <f t="shared" si="1431"/>
        <v>0</v>
      </c>
      <c r="AI4730" s="56">
        <f t="shared" si="1432"/>
        <v>0</v>
      </c>
      <c r="AJ4730" s="56">
        <f t="shared" si="1433"/>
        <v>0</v>
      </c>
      <c r="AK4730" s="56">
        <f t="shared" si="1434"/>
        <v>0</v>
      </c>
      <c r="AL4730" s="56">
        <f t="shared" si="1435"/>
        <v>0</v>
      </c>
      <c r="AM4730" s="56">
        <f t="shared" si="1436"/>
        <v>0</v>
      </c>
      <c r="AN4730" s="56">
        <f t="shared" si="1437"/>
        <v>0</v>
      </c>
      <c r="AO4730" s="56">
        <f t="shared" si="1438"/>
        <v>0</v>
      </c>
      <c r="AP4730" s="56">
        <f t="shared" si="1439"/>
        <v>0</v>
      </c>
      <c r="AQ4730" s="56">
        <f t="shared" si="1440"/>
        <v>0</v>
      </c>
      <c r="AR4730" s="86">
        <f t="shared" si="1441"/>
        <v>0</v>
      </c>
    </row>
    <row r="4731" spans="1:44" x14ac:dyDescent="0.25">
      <c r="A4731" s="178"/>
      <c r="B4731" s="55" t="str">
        <f>_xlfn.IFNA(VLOOKUP(A4731,'Ajánlatkérő(k) adatai'!$B$4:$C$205,2,0),"")</f>
        <v/>
      </c>
      <c r="C4731" s="178"/>
      <c r="D4731" s="55" t="str">
        <f>_xlfn.IFNA(VLOOKUP(C4731,'Számlafizető(k) adatai'!$C$4:$D$203,2,0),"")</f>
        <v/>
      </c>
      <c r="E4731" s="55" t="str">
        <f>_xlfn.IFNA(VLOOKUP(C4731,'Számlafizető(k) adatai'!$C$4:$M$203,11,0),"")</f>
        <v/>
      </c>
      <c r="F4731" s="178"/>
      <c r="G4731" s="178"/>
      <c r="H4731" s="178"/>
      <c r="I4731" s="55" t="str">
        <f>IF(F4731="","",VLOOKUP(LEFT(F4731,5),'Technikai cellák'!B:C,2,0))</f>
        <v/>
      </c>
      <c r="J4731" s="55" t="str">
        <f>IF(F4731="","",VLOOKUP(I4731,'Technikai cellák'!$C$1:$D$12,2,0))</f>
        <v/>
      </c>
      <c r="K4731" s="179"/>
      <c r="L4731" s="67" t="str">
        <f t="shared" si="1424"/>
        <v/>
      </c>
      <c r="M4731" s="68">
        <f t="shared" si="1425"/>
        <v>0</v>
      </c>
      <c r="N4731" s="66">
        <f t="shared" si="1426"/>
        <v>0</v>
      </c>
      <c r="O4731" s="152"/>
      <c r="P4731" s="172">
        <f t="shared" si="1423"/>
        <v>0</v>
      </c>
      <c r="Q4731" s="69">
        <f t="shared" si="1427"/>
        <v>0</v>
      </c>
      <c r="R4731" s="62">
        <f t="shared" si="1428"/>
        <v>0</v>
      </c>
      <c r="S4731" s="153"/>
      <c r="T4731" s="118" t="str">
        <f t="shared" si="1429"/>
        <v/>
      </c>
      <c r="U4731" s="154"/>
      <c r="V4731" s="154"/>
      <c r="W4731" s="154"/>
      <c r="X4731" s="154"/>
      <c r="Y4731" s="154"/>
      <c r="Z4731" s="154"/>
      <c r="AA4731" s="154"/>
      <c r="AB4731" s="154"/>
      <c r="AC4731" s="154"/>
      <c r="AD4731" s="154"/>
      <c r="AE4731" s="154"/>
      <c r="AF4731" s="154"/>
      <c r="AG4731" s="63">
        <f t="shared" si="1430"/>
        <v>0</v>
      </c>
      <c r="AH4731" s="56">
        <f t="shared" si="1431"/>
        <v>0</v>
      </c>
      <c r="AI4731" s="56">
        <f t="shared" si="1432"/>
        <v>0</v>
      </c>
      <c r="AJ4731" s="56">
        <f t="shared" si="1433"/>
        <v>0</v>
      </c>
      <c r="AK4731" s="56">
        <f t="shared" si="1434"/>
        <v>0</v>
      </c>
      <c r="AL4731" s="56">
        <f t="shared" si="1435"/>
        <v>0</v>
      </c>
      <c r="AM4731" s="56">
        <f t="shared" si="1436"/>
        <v>0</v>
      </c>
      <c r="AN4731" s="56">
        <f t="shared" si="1437"/>
        <v>0</v>
      </c>
      <c r="AO4731" s="56">
        <f t="shared" si="1438"/>
        <v>0</v>
      </c>
      <c r="AP4731" s="56">
        <f t="shared" si="1439"/>
        <v>0</v>
      </c>
      <c r="AQ4731" s="56">
        <f t="shared" si="1440"/>
        <v>0</v>
      </c>
      <c r="AR4731" s="86">
        <f t="shared" si="1441"/>
        <v>0</v>
      </c>
    </row>
    <row r="4732" spans="1:44" x14ac:dyDescent="0.25">
      <c r="A4732" s="178"/>
      <c r="B4732" s="55" t="str">
        <f>_xlfn.IFNA(VLOOKUP(A4732,'Ajánlatkérő(k) adatai'!$B$4:$C$205,2,0),"")</f>
        <v/>
      </c>
      <c r="C4732" s="178"/>
      <c r="D4732" s="55" t="str">
        <f>_xlfn.IFNA(VLOOKUP(C4732,'Számlafizető(k) adatai'!$C$4:$D$203,2,0),"")</f>
        <v/>
      </c>
      <c r="E4732" s="55" t="str">
        <f>_xlfn.IFNA(VLOOKUP(C4732,'Számlafizető(k) adatai'!$C$4:$M$203,11,0),"")</f>
        <v/>
      </c>
      <c r="F4732" s="178"/>
      <c r="G4732" s="178"/>
      <c r="H4732" s="178"/>
      <c r="I4732" s="55" t="str">
        <f>IF(F4732="","",VLOOKUP(LEFT(F4732,5),'Technikai cellák'!B:C,2,0))</f>
        <v/>
      </c>
      <c r="J4732" s="55" t="str">
        <f>IF(F4732="","",VLOOKUP(I4732,'Technikai cellák'!$C$1:$D$12,2,0))</f>
        <v/>
      </c>
      <c r="K4732" s="179"/>
      <c r="L4732" s="67" t="str">
        <f t="shared" si="1424"/>
        <v/>
      </c>
      <c r="M4732" s="68">
        <f t="shared" si="1425"/>
        <v>0</v>
      </c>
      <c r="N4732" s="66">
        <f t="shared" si="1426"/>
        <v>0</v>
      </c>
      <c r="O4732" s="152"/>
      <c r="P4732" s="172">
        <f t="shared" si="1423"/>
        <v>0</v>
      </c>
      <c r="Q4732" s="69">
        <f t="shared" si="1427"/>
        <v>0</v>
      </c>
      <c r="R4732" s="62">
        <f t="shared" si="1428"/>
        <v>0</v>
      </c>
      <c r="S4732" s="153"/>
      <c r="T4732" s="118" t="str">
        <f t="shared" si="1429"/>
        <v/>
      </c>
      <c r="U4732" s="154"/>
      <c r="V4732" s="154"/>
      <c r="W4732" s="154"/>
      <c r="X4732" s="154"/>
      <c r="Y4732" s="154"/>
      <c r="Z4732" s="154"/>
      <c r="AA4732" s="154"/>
      <c r="AB4732" s="154"/>
      <c r="AC4732" s="154"/>
      <c r="AD4732" s="154"/>
      <c r="AE4732" s="154"/>
      <c r="AF4732" s="154"/>
      <c r="AG4732" s="63">
        <f t="shared" si="1430"/>
        <v>0</v>
      </c>
      <c r="AH4732" s="56">
        <f t="shared" si="1431"/>
        <v>0</v>
      </c>
      <c r="AI4732" s="56">
        <f t="shared" si="1432"/>
        <v>0</v>
      </c>
      <c r="AJ4732" s="56">
        <f t="shared" si="1433"/>
        <v>0</v>
      </c>
      <c r="AK4732" s="56">
        <f t="shared" si="1434"/>
        <v>0</v>
      </c>
      <c r="AL4732" s="56">
        <f t="shared" si="1435"/>
        <v>0</v>
      </c>
      <c r="AM4732" s="56">
        <f t="shared" si="1436"/>
        <v>0</v>
      </c>
      <c r="AN4732" s="56">
        <f t="shared" si="1437"/>
        <v>0</v>
      </c>
      <c r="AO4732" s="56">
        <f t="shared" si="1438"/>
        <v>0</v>
      </c>
      <c r="AP4732" s="56">
        <f t="shared" si="1439"/>
        <v>0</v>
      </c>
      <c r="AQ4732" s="56">
        <f t="shared" si="1440"/>
        <v>0</v>
      </c>
      <c r="AR4732" s="86">
        <f t="shared" si="1441"/>
        <v>0</v>
      </c>
    </row>
    <row r="4733" spans="1:44" x14ac:dyDescent="0.25">
      <c r="A4733" s="178"/>
      <c r="B4733" s="55" t="str">
        <f>_xlfn.IFNA(VLOOKUP(A4733,'Ajánlatkérő(k) adatai'!$B$4:$C$205,2,0),"")</f>
        <v/>
      </c>
      <c r="C4733" s="178"/>
      <c r="D4733" s="55" t="str">
        <f>_xlfn.IFNA(VLOOKUP(C4733,'Számlafizető(k) adatai'!$C$4:$D$203,2,0),"")</f>
        <v/>
      </c>
      <c r="E4733" s="55" t="str">
        <f>_xlfn.IFNA(VLOOKUP(C4733,'Számlafizető(k) adatai'!$C$4:$M$203,11,0),"")</f>
        <v/>
      </c>
      <c r="F4733" s="178"/>
      <c r="G4733" s="178"/>
      <c r="H4733" s="178"/>
      <c r="I4733" s="55" t="str">
        <f>IF(F4733="","",VLOOKUP(LEFT(F4733,5),'Technikai cellák'!B:C,2,0))</f>
        <v/>
      </c>
      <c r="J4733" s="55" t="str">
        <f>IF(F4733="","",VLOOKUP(I4733,'Technikai cellák'!$C$1:$D$12,2,0))</f>
        <v/>
      </c>
      <c r="K4733" s="179"/>
      <c r="L4733" s="67" t="str">
        <f t="shared" si="1424"/>
        <v/>
      </c>
      <c r="M4733" s="68">
        <f t="shared" si="1425"/>
        <v>0</v>
      </c>
      <c r="N4733" s="66">
        <f t="shared" si="1426"/>
        <v>0</v>
      </c>
      <c r="O4733" s="152"/>
      <c r="P4733" s="172">
        <f t="shared" si="1423"/>
        <v>0</v>
      </c>
      <c r="Q4733" s="69">
        <f t="shared" si="1427"/>
        <v>0</v>
      </c>
      <c r="R4733" s="62">
        <f t="shared" si="1428"/>
        <v>0</v>
      </c>
      <c r="S4733" s="153"/>
      <c r="T4733" s="118" t="str">
        <f t="shared" si="1429"/>
        <v/>
      </c>
      <c r="U4733" s="154"/>
      <c r="V4733" s="154"/>
      <c r="W4733" s="154"/>
      <c r="X4733" s="154"/>
      <c r="Y4733" s="154"/>
      <c r="Z4733" s="154"/>
      <c r="AA4733" s="154"/>
      <c r="AB4733" s="154"/>
      <c r="AC4733" s="154"/>
      <c r="AD4733" s="154"/>
      <c r="AE4733" s="154"/>
      <c r="AF4733" s="154"/>
      <c r="AG4733" s="63">
        <f t="shared" si="1430"/>
        <v>0</v>
      </c>
      <c r="AH4733" s="56">
        <f t="shared" si="1431"/>
        <v>0</v>
      </c>
      <c r="AI4733" s="56">
        <f t="shared" si="1432"/>
        <v>0</v>
      </c>
      <c r="AJ4733" s="56">
        <f t="shared" si="1433"/>
        <v>0</v>
      </c>
      <c r="AK4733" s="56">
        <f t="shared" si="1434"/>
        <v>0</v>
      </c>
      <c r="AL4733" s="56">
        <f t="shared" si="1435"/>
        <v>0</v>
      </c>
      <c r="AM4733" s="56">
        <f t="shared" si="1436"/>
        <v>0</v>
      </c>
      <c r="AN4733" s="56">
        <f t="shared" si="1437"/>
        <v>0</v>
      </c>
      <c r="AO4733" s="56">
        <f t="shared" si="1438"/>
        <v>0</v>
      </c>
      <c r="AP4733" s="56">
        <f t="shared" si="1439"/>
        <v>0</v>
      </c>
      <c r="AQ4733" s="56">
        <f t="shared" si="1440"/>
        <v>0</v>
      </c>
      <c r="AR4733" s="86">
        <f t="shared" si="1441"/>
        <v>0</v>
      </c>
    </row>
    <row r="4734" spans="1:44" x14ac:dyDescent="0.25">
      <c r="A4734" s="178"/>
      <c r="B4734" s="55" t="str">
        <f>_xlfn.IFNA(VLOOKUP(A4734,'Ajánlatkérő(k) adatai'!$B$4:$C$205,2,0),"")</f>
        <v/>
      </c>
      <c r="C4734" s="178"/>
      <c r="D4734" s="55" t="str">
        <f>_xlfn.IFNA(VLOOKUP(C4734,'Számlafizető(k) adatai'!$C$4:$D$203,2,0),"")</f>
        <v/>
      </c>
      <c r="E4734" s="55" t="str">
        <f>_xlfn.IFNA(VLOOKUP(C4734,'Számlafizető(k) adatai'!$C$4:$M$203,11,0),"")</f>
        <v/>
      </c>
      <c r="F4734" s="178"/>
      <c r="G4734" s="178"/>
      <c r="H4734" s="178"/>
      <c r="I4734" s="55" t="str">
        <f>IF(F4734="","",VLOOKUP(LEFT(F4734,5),'Technikai cellák'!B:C,2,0))</f>
        <v/>
      </c>
      <c r="J4734" s="55" t="str">
        <f>IF(F4734="","",VLOOKUP(I4734,'Technikai cellák'!$C$1:$D$12,2,0))</f>
        <v/>
      </c>
      <c r="K4734" s="179"/>
      <c r="L4734" s="67" t="str">
        <f t="shared" si="1424"/>
        <v/>
      </c>
      <c r="M4734" s="68">
        <f t="shared" si="1425"/>
        <v>0</v>
      </c>
      <c r="N4734" s="66">
        <f t="shared" si="1426"/>
        <v>0</v>
      </c>
      <c r="O4734" s="152"/>
      <c r="P4734" s="172">
        <f t="shared" si="1423"/>
        <v>0</v>
      </c>
      <c r="Q4734" s="69">
        <f t="shared" si="1427"/>
        <v>0</v>
      </c>
      <c r="R4734" s="62">
        <f t="shared" si="1428"/>
        <v>0</v>
      </c>
      <c r="S4734" s="153"/>
      <c r="T4734" s="118" t="str">
        <f t="shared" si="1429"/>
        <v/>
      </c>
      <c r="U4734" s="154"/>
      <c r="V4734" s="154"/>
      <c r="W4734" s="154"/>
      <c r="X4734" s="154"/>
      <c r="Y4734" s="154"/>
      <c r="Z4734" s="154"/>
      <c r="AA4734" s="154"/>
      <c r="AB4734" s="154"/>
      <c r="AC4734" s="154"/>
      <c r="AD4734" s="154"/>
      <c r="AE4734" s="154"/>
      <c r="AF4734" s="154"/>
      <c r="AG4734" s="63">
        <f t="shared" si="1430"/>
        <v>0</v>
      </c>
      <c r="AH4734" s="56">
        <f t="shared" si="1431"/>
        <v>0</v>
      </c>
      <c r="AI4734" s="56">
        <f t="shared" si="1432"/>
        <v>0</v>
      </c>
      <c r="AJ4734" s="56">
        <f t="shared" si="1433"/>
        <v>0</v>
      </c>
      <c r="AK4734" s="56">
        <f t="shared" si="1434"/>
        <v>0</v>
      </c>
      <c r="AL4734" s="56">
        <f t="shared" si="1435"/>
        <v>0</v>
      </c>
      <c r="AM4734" s="56">
        <f t="shared" si="1436"/>
        <v>0</v>
      </c>
      <c r="AN4734" s="56">
        <f t="shared" si="1437"/>
        <v>0</v>
      </c>
      <c r="AO4734" s="56">
        <f t="shared" si="1438"/>
        <v>0</v>
      </c>
      <c r="AP4734" s="56">
        <f t="shared" si="1439"/>
        <v>0</v>
      </c>
      <c r="AQ4734" s="56">
        <f t="shared" si="1440"/>
        <v>0</v>
      </c>
      <c r="AR4734" s="86">
        <f t="shared" si="1441"/>
        <v>0</v>
      </c>
    </row>
    <row r="4735" spans="1:44" x14ac:dyDescent="0.25">
      <c r="A4735" s="178"/>
      <c r="B4735" s="55" t="str">
        <f>_xlfn.IFNA(VLOOKUP(A4735,'Ajánlatkérő(k) adatai'!$B$4:$C$205,2,0),"")</f>
        <v/>
      </c>
      <c r="C4735" s="178"/>
      <c r="D4735" s="55" t="str">
        <f>_xlfn.IFNA(VLOOKUP(C4735,'Számlafizető(k) adatai'!$C$4:$D$203,2,0),"")</f>
        <v/>
      </c>
      <c r="E4735" s="55" t="str">
        <f>_xlfn.IFNA(VLOOKUP(C4735,'Számlafizető(k) adatai'!$C$4:$M$203,11,0),"")</f>
        <v/>
      </c>
      <c r="F4735" s="178"/>
      <c r="G4735" s="178"/>
      <c r="H4735" s="178"/>
      <c r="I4735" s="55" t="str">
        <f>IF(F4735="","",VLOOKUP(LEFT(F4735,5),'Technikai cellák'!B:C,2,0))</f>
        <v/>
      </c>
      <c r="J4735" s="55" t="str">
        <f>IF(F4735="","",VLOOKUP(I4735,'Technikai cellák'!$C$1:$D$12,2,0))</f>
        <v/>
      </c>
      <c r="K4735" s="179"/>
      <c r="L4735" s="67" t="str">
        <f t="shared" si="1424"/>
        <v/>
      </c>
      <c r="M4735" s="68">
        <f t="shared" si="1425"/>
        <v>0</v>
      </c>
      <c r="N4735" s="66">
        <f t="shared" si="1426"/>
        <v>0</v>
      </c>
      <c r="O4735" s="152"/>
      <c r="P4735" s="172">
        <f t="shared" si="1423"/>
        <v>0</v>
      </c>
      <c r="Q4735" s="69">
        <f t="shared" si="1427"/>
        <v>0</v>
      </c>
      <c r="R4735" s="62">
        <f t="shared" si="1428"/>
        <v>0</v>
      </c>
      <c r="S4735" s="153"/>
      <c r="T4735" s="118" t="str">
        <f t="shared" si="1429"/>
        <v/>
      </c>
      <c r="U4735" s="154"/>
      <c r="V4735" s="154"/>
      <c r="W4735" s="154"/>
      <c r="X4735" s="154"/>
      <c r="Y4735" s="154"/>
      <c r="Z4735" s="154"/>
      <c r="AA4735" s="154"/>
      <c r="AB4735" s="154"/>
      <c r="AC4735" s="154"/>
      <c r="AD4735" s="154"/>
      <c r="AE4735" s="154"/>
      <c r="AF4735" s="154"/>
      <c r="AG4735" s="63">
        <f t="shared" si="1430"/>
        <v>0</v>
      </c>
      <c r="AH4735" s="56">
        <f t="shared" si="1431"/>
        <v>0</v>
      </c>
      <c r="AI4735" s="56">
        <f t="shared" si="1432"/>
        <v>0</v>
      </c>
      <c r="AJ4735" s="56">
        <f t="shared" si="1433"/>
        <v>0</v>
      </c>
      <c r="AK4735" s="56">
        <f t="shared" si="1434"/>
        <v>0</v>
      </c>
      <c r="AL4735" s="56">
        <f t="shared" si="1435"/>
        <v>0</v>
      </c>
      <c r="AM4735" s="56">
        <f t="shared" si="1436"/>
        <v>0</v>
      </c>
      <c r="AN4735" s="56">
        <f t="shared" si="1437"/>
        <v>0</v>
      </c>
      <c r="AO4735" s="56">
        <f t="shared" si="1438"/>
        <v>0</v>
      </c>
      <c r="AP4735" s="56">
        <f t="shared" si="1439"/>
        <v>0</v>
      </c>
      <c r="AQ4735" s="56">
        <f t="shared" si="1440"/>
        <v>0</v>
      </c>
      <c r="AR4735" s="86">
        <f t="shared" si="1441"/>
        <v>0</v>
      </c>
    </row>
    <row r="4736" spans="1:44" x14ac:dyDescent="0.25">
      <c r="A4736" s="178"/>
      <c r="B4736" s="55" t="str">
        <f>_xlfn.IFNA(VLOOKUP(A4736,'Ajánlatkérő(k) adatai'!$B$4:$C$205,2,0),"")</f>
        <v/>
      </c>
      <c r="C4736" s="178"/>
      <c r="D4736" s="55" t="str">
        <f>_xlfn.IFNA(VLOOKUP(C4736,'Számlafizető(k) adatai'!$C$4:$D$203,2,0),"")</f>
        <v/>
      </c>
      <c r="E4736" s="55" t="str">
        <f>_xlfn.IFNA(VLOOKUP(C4736,'Számlafizető(k) adatai'!$C$4:$M$203,11,0),"")</f>
        <v/>
      </c>
      <c r="F4736" s="178"/>
      <c r="G4736" s="178"/>
      <c r="H4736" s="178"/>
      <c r="I4736" s="55" t="str">
        <f>IF(F4736="","",VLOOKUP(LEFT(F4736,5),'Technikai cellák'!B:C,2,0))</f>
        <v/>
      </c>
      <c r="J4736" s="55" t="str">
        <f>IF(F4736="","",VLOOKUP(I4736,'Technikai cellák'!$C$1:$D$12,2,0))</f>
        <v/>
      </c>
      <c r="K4736" s="179"/>
      <c r="L4736" s="67" t="str">
        <f t="shared" si="1424"/>
        <v/>
      </c>
      <c r="M4736" s="68">
        <f t="shared" si="1425"/>
        <v>0</v>
      </c>
      <c r="N4736" s="66">
        <f t="shared" si="1426"/>
        <v>0</v>
      </c>
      <c r="O4736" s="152"/>
      <c r="P4736" s="172">
        <f t="shared" si="1423"/>
        <v>0</v>
      </c>
      <c r="Q4736" s="69">
        <f t="shared" si="1427"/>
        <v>0</v>
      </c>
      <c r="R4736" s="62">
        <f t="shared" si="1428"/>
        <v>0</v>
      </c>
      <c r="S4736" s="153"/>
      <c r="T4736" s="118" t="str">
        <f t="shared" si="1429"/>
        <v/>
      </c>
      <c r="U4736" s="154"/>
      <c r="V4736" s="154"/>
      <c r="W4736" s="154"/>
      <c r="X4736" s="154"/>
      <c r="Y4736" s="154"/>
      <c r="Z4736" s="154"/>
      <c r="AA4736" s="154"/>
      <c r="AB4736" s="154"/>
      <c r="AC4736" s="154"/>
      <c r="AD4736" s="154"/>
      <c r="AE4736" s="154"/>
      <c r="AF4736" s="154"/>
      <c r="AG4736" s="63">
        <f t="shared" si="1430"/>
        <v>0</v>
      </c>
      <c r="AH4736" s="56">
        <f t="shared" si="1431"/>
        <v>0</v>
      </c>
      <c r="AI4736" s="56">
        <f t="shared" si="1432"/>
        <v>0</v>
      </c>
      <c r="AJ4736" s="56">
        <f t="shared" si="1433"/>
        <v>0</v>
      </c>
      <c r="AK4736" s="56">
        <f t="shared" si="1434"/>
        <v>0</v>
      </c>
      <c r="AL4736" s="56">
        <f t="shared" si="1435"/>
        <v>0</v>
      </c>
      <c r="AM4736" s="56">
        <f t="shared" si="1436"/>
        <v>0</v>
      </c>
      <c r="AN4736" s="56">
        <f t="shared" si="1437"/>
        <v>0</v>
      </c>
      <c r="AO4736" s="56">
        <f t="shared" si="1438"/>
        <v>0</v>
      </c>
      <c r="AP4736" s="56">
        <f t="shared" si="1439"/>
        <v>0</v>
      </c>
      <c r="AQ4736" s="56">
        <f t="shared" si="1440"/>
        <v>0</v>
      </c>
      <c r="AR4736" s="86">
        <f t="shared" si="1441"/>
        <v>0</v>
      </c>
    </row>
    <row r="4737" spans="1:44" x14ac:dyDescent="0.25">
      <c r="A4737" s="178"/>
      <c r="B4737" s="55" t="str">
        <f>_xlfn.IFNA(VLOOKUP(A4737,'Ajánlatkérő(k) adatai'!$B$4:$C$205,2,0),"")</f>
        <v/>
      </c>
      <c r="C4737" s="178"/>
      <c r="D4737" s="55" t="str">
        <f>_xlfn.IFNA(VLOOKUP(C4737,'Számlafizető(k) adatai'!$C$4:$D$203,2,0),"")</f>
        <v/>
      </c>
      <c r="E4737" s="55" t="str">
        <f>_xlfn.IFNA(VLOOKUP(C4737,'Számlafizető(k) adatai'!$C$4:$M$203,11,0),"")</f>
        <v/>
      </c>
      <c r="F4737" s="178"/>
      <c r="G4737" s="178"/>
      <c r="H4737" s="178"/>
      <c r="I4737" s="55" t="str">
        <f>IF(F4737="","",VLOOKUP(LEFT(F4737,5),'Technikai cellák'!B:C,2,0))</f>
        <v/>
      </c>
      <c r="J4737" s="55" t="str">
        <f>IF(F4737="","",VLOOKUP(I4737,'Technikai cellák'!$C$1:$D$12,2,0))</f>
        <v/>
      </c>
      <c r="K4737" s="179"/>
      <c r="L4737" s="67" t="str">
        <f t="shared" si="1424"/>
        <v/>
      </c>
      <c r="M4737" s="68">
        <f t="shared" si="1425"/>
        <v>0</v>
      </c>
      <c r="N4737" s="66">
        <f t="shared" si="1426"/>
        <v>0</v>
      </c>
      <c r="O4737" s="152"/>
      <c r="P4737" s="172">
        <f t="shared" si="1423"/>
        <v>0</v>
      </c>
      <c r="Q4737" s="69">
        <f t="shared" si="1427"/>
        <v>0</v>
      </c>
      <c r="R4737" s="62">
        <f t="shared" si="1428"/>
        <v>0</v>
      </c>
      <c r="S4737" s="153"/>
      <c r="T4737" s="118" t="str">
        <f t="shared" si="1429"/>
        <v/>
      </c>
      <c r="U4737" s="154"/>
      <c r="V4737" s="154"/>
      <c r="W4737" s="154"/>
      <c r="X4737" s="154"/>
      <c r="Y4737" s="154"/>
      <c r="Z4737" s="154"/>
      <c r="AA4737" s="154"/>
      <c r="AB4737" s="154"/>
      <c r="AC4737" s="154"/>
      <c r="AD4737" s="154"/>
      <c r="AE4737" s="154"/>
      <c r="AF4737" s="154"/>
      <c r="AG4737" s="63">
        <f t="shared" si="1430"/>
        <v>0</v>
      </c>
      <c r="AH4737" s="56">
        <f t="shared" si="1431"/>
        <v>0</v>
      </c>
      <c r="AI4737" s="56">
        <f t="shared" si="1432"/>
        <v>0</v>
      </c>
      <c r="AJ4737" s="56">
        <f t="shared" si="1433"/>
        <v>0</v>
      </c>
      <c r="AK4737" s="56">
        <f t="shared" si="1434"/>
        <v>0</v>
      </c>
      <c r="AL4737" s="56">
        <f t="shared" si="1435"/>
        <v>0</v>
      </c>
      <c r="AM4737" s="56">
        <f t="shared" si="1436"/>
        <v>0</v>
      </c>
      <c r="AN4737" s="56">
        <f t="shared" si="1437"/>
        <v>0</v>
      </c>
      <c r="AO4737" s="56">
        <f t="shared" si="1438"/>
        <v>0</v>
      </c>
      <c r="AP4737" s="56">
        <f t="shared" si="1439"/>
        <v>0</v>
      </c>
      <c r="AQ4737" s="56">
        <f t="shared" si="1440"/>
        <v>0</v>
      </c>
      <c r="AR4737" s="86">
        <f t="shared" si="1441"/>
        <v>0</v>
      </c>
    </row>
    <row r="4738" spans="1:44" x14ac:dyDescent="0.25">
      <c r="A4738" s="178"/>
      <c r="B4738" s="55" t="str">
        <f>_xlfn.IFNA(VLOOKUP(A4738,'Ajánlatkérő(k) adatai'!$B$4:$C$205,2,0),"")</f>
        <v/>
      </c>
      <c r="C4738" s="178"/>
      <c r="D4738" s="55" t="str">
        <f>_xlfn.IFNA(VLOOKUP(C4738,'Számlafizető(k) adatai'!$C$4:$D$203,2,0),"")</f>
        <v/>
      </c>
      <c r="E4738" s="55" t="str">
        <f>_xlfn.IFNA(VLOOKUP(C4738,'Számlafizető(k) adatai'!$C$4:$M$203,11,0),"")</f>
        <v/>
      </c>
      <c r="F4738" s="178"/>
      <c r="G4738" s="178"/>
      <c r="H4738" s="178"/>
      <c r="I4738" s="55" t="str">
        <f>IF(F4738="","",VLOOKUP(LEFT(F4738,5),'Technikai cellák'!B:C,2,0))</f>
        <v/>
      </c>
      <c r="J4738" s="55" t="str">
        <f>IF(F4738="","",VLOOKUP(I4738,'Technikai cellák'!$C$1:$D$12,2,0))</f>
        <v/>
      </c>
      <c r="K4738" s="179"/>
      <c r="L4738" s="67" t="str">
        <f t="shared" si="1424"/>
        <v/>
      </c>
      <c r="M4738" s="68">
        <f t="shared" si="1425"/>
        <v>0</v>
      </c>
      <c r="N4738" s="66">
        <f t="shared" si="1426"/>
        <v>0</v>
      </c>
      <c r="O4738" s="152"/>
      <c r="P4738" s="172">
        <f t="shared" si="1423"/>
        <v>0</v>
      </c>
      <c r="Q4738" s="69">
        <f t="shared" si="1427"/>
        <v>0</v>
      </c>
      <c r="R4738" s="62">
        <f t="shared" si="1428"/>
        <v>0</v>
      </c>
      <c r="S4738" s="153"/>
      <c r="T4738" s="118" t="str">
        <f t="shared" si="1429"/>
        <v/>
      </c>
      <c r="U4738" s="154"/>
      <c r="V4738" s="154"/>
      <c r="W4738" s="154"/>
      <c r="X4738" s="154"/>
      <c r="Y4738" s="154"/>
      <c r="Z4738" s="154"/>
      <c r="AA4738" s="154"/>
      <c r="AB4738" s="154"/>
      <c r="AC4738" s="154"/>
      <c r="AD4738" s="154"/>
      <c r="AE4738" s="154"/>
      <c r="AF4738" s="154"/>
      <c r="AG4738" s="63">
        <f t="shared" si="1430"/>
        <v>0</v>
      </c>
      <c r="AH4738" s="56">
        <f t="shared" si="1431"/>
        <v>0</v>
      </c>
      <c r="AI4738" s="56">
        <f t="shared" si="1432"/>
        <v>0</v>
      </c>
      <c r="AJ4738" s="56">
        <f t="shared" si="1433"/>
        <v>0</v>
      </c>
      <c r="AK4738" s="56">
        <f t="shared" si="1434"/>
        <v>0</v>
      </c>
      <c r="AL4738" s="56">
        <f t="shared" si="1435"/>
        <v>0</v>
      </c>
      <c r="AM4738" s="56">
        <f t="shared" si="1436"/>
        <v>0</v>
      </c>
      <c r="AN4738" s="56">
        <f t="shared" si="1437"/>
        <v>0</v>
      </c>
      <c r="AO4738" s="56">
        <f t="shared" si="1438"/>
        <v>0</v>
      </c>
      <c r="AP4738" s="56">
        <f t="shared" si="1439"/>
        <v>0</v>
      </c>
      <c r="AQ4738" s="56">
        <f t="shared" si="1440"/>
        <v>0</v>
      </c>
      <c r="AR4738" s="86">
        <f t="shared" si="1441"/>
        <v>0</v>
      </c>
    </row>
    <row r="4739" spans="1:44" x14ac:dyDescent="0.25">
      <c r="A4739" s="178"/>
      <c r="B4739" s="55" t="str">
        <f>_xlfn.IFNA(VLOOKUP(A4739,'Ajánlatkérő(k) adatai'!$B$4:$C$205,2,0),"")</f>
        <v/>
      </c>
      <c r="C4739" s="178"/>
      <c r="D4739" s="55" t="str">
        <f>_xlfn.IFNA(VLOOKUP(C4739,'Számlafizető(k) adatai'!$C$4:$D$203,2,0),"")</f>
        <v/>
      </c>
      <c r="E4739" s="55" t="str">
        <f>_xlfn.IFNA(VLOOKUP(C4739,'Számlafizető(k) adatai'!$C$4:$M$203,11,0),"")</f>
        <v/>
      </c>
      <c r="F4739" s="178"/>
      <c r="G4739" s="178"/>
      <c r="H4739" s="178"/>
      <c r="I4739" s="55" t="str">
        <f>IF(F4739="","",VLOOKUP(LEFT(F4739,5),'Technikai cellák'!B:C,2,0))</f>
        <v/>
      </c>
      <c r="J4739" s="55" t="str">
        <f>IF(F4739="","",VLOOKUP(I4739,'Technikai cellák'!$C$1:$D$12,2,0))</f>
        <v/>
      </c>
      <c r="K4739" s="179"/>
      <c r="L4739" s="67" t="str">
        <f t="shared" si="1424"/>
        <v/>
      </c>
      <c r="M4739" s="68">
        <f t="shared" si="1425"/>
        <v>0</v>
      </c>
      <c r="N4739" s="66">
        <f t="shared" si="1426"/>
        <v>0</v>
      </c>
      <c r="O4739" s="152"/>
      <c r="P4739" s="172">
        <f t="shared" si="1423"/>
        <v>0</v>
      </c>
      <c r="Q4739" s="69">
        <f t="shared" si="1427"/>
        <v>0</v>
      </c>
      <c r="R4739" s="62">
        <f t="shared" si="1428"/>
        <v>0</v>
      </c>
      <c r="S4739" s="153"/>
      <c r="T4739" s="118" t="str">
        <f t="shared" si="1429"/>
        <v/>
      </c>
      <c r="U4739" s="154"/>
      <c r="V4739" s="154"/>
      <c r="W4739" s="154"/>
      <c r="X4739" s="154"/>
      <c r="Y4739" s="154"/>
      <c r="Z4739" s="154"/>
      <c r="AA4739" s="154"/>
      <c r="AB4739" s="154"/>
      <c r="AC4739" s="154"/>
      <c r="AD4739" s="154"/>
      <c r="AE4739" s="154"/>
      <c r="AF4739" s="154"/>
      <c r="AG4739" s="63">
        <f t="shared" si="1430"/>
        <v>0</v>
      </c>
      <c r="AH4739" s="56">
        <f t="shared" si="1431"/>
        <v>0</v>
      </c>
      <c r="AI4739" s="56">
        <f t="shared" si="1432"/>
        <v>0</v>
      </c>
      <c r="AJ4739" s="56">
        <f t="shared" si="1433"/>
        <v>0</v>
      </c>
      <c r="AK4739" s="56">
        <f t="shared" si="1434"/>
        <v>0</v>
      </c>
      <c r="AL4739" s="56">
        <f t="shared" si="1435"/>
        <v>0</v>
      </c>
      <c r="AM4739" s="56">
        <f t="shared" si="1436"/>
        <v>0</v>
      </c>
      <c r="AN4739" s="56">
        <f t="shared" si="1437"/>
        <v>0</v>
      </c>
      <c r="AO4739" s="56">
        <f t="shared" si="1438"/>
        <v>0</v>
      </c>
      <c r="AP4739" s="56">
        <f t="shared" si="1439"/>
        <v>0</v>
      </c>
      <c r="AQ4739" s="56">
        <f t="shared" si="1440"/>
        <v>0</v>
      </c>
      <c r="AR4739" s="86">
        <f t="shared" si="1441"/>
        <v>0</v>
      </c>
    </row>
    <row r="4740" spans="1:44" x14ac:dyDescent="0.25">
      <c r="A4740" s="178"/>
      <c r="B4740" s="55" t="str">
        <f>_xlfn.IFNA(VLOOKUP(A4740,'Ajánlatkérő(k) adatai'!$B$4:$C$205,2,0),"")</f>
        <v/>
      </c>
      <c r="C4740" s="178"/>
      <c r="D4740" s="55" t="str">
        <f>_xlfn.IFNA(VLOOKUP(C4740,'Számlafizető(k) adatai'!$C$4:$D$203,2,0),"")</f>
        <v/>
      </c>
      <c r="E4740" s="55" t="str">
        <f>_xlfn.IFNA(VLOOKUP(C4740,'Számlafizető(k) adatai'!$C$4:$M$203,11,0),"")</f>
        <v/>
      </c>
      <c r="F4740" s="178"/>
      <c r="G4740" s="178"/>
      <c r="H4740" s="178"/>
      <c r="I4740" s="55" t="str">
        <f>IF(F4740="","",VLOOKUP(LEFT(F4740,5),'Technikai cellák'!B:C,2,0))</f>
        <v/>
      </c>
      <c r="J4740" s="55" t="str">
        <f>IF(F4740="","",VLOOKUP(I4740,'Technikai cellák'!$C$1:$D$12,2,0))</f>
        <v/>
      </c>
      <c r="K4740" s="179"/>
      <c r="L4740" s="67" t="str">
        <f t="shared" si="1424"/>
        <v/>
      </c>
      <c r="M4740" s="68">
        <f t="shared" si="1425"/>
        <v>0</v>
      </c>
      <c r="N4740" s="66">
        <f t="shared" si="1426"/>
        <v>0</v>
      </c>
      <c r="O4740" s="152"/>
      <c r="P4740" s="172">
        <f t="shared" si="1423"/>
        <v>0</v>
      </c>
      <c r="Q4740" s="69">
        <f t="shared" si="1427"/>
        <v>0</v>
      </c>
      <c r="R4740" s="62">
        <f t="shared" si="1428"/>
        <v>0</v>
      </c>
      <c r="S4740" s="153"/>
      <c r="T4740" s="118" t="str">
        <f t="shared" si="1429"/>
        <v/>
      </c>
      <c r="U4740" s="154"/>
      <c r="V4740" s="154"/>
      <c r="W4740" s="154"/>
      <c r="X4740" s="154"/>
      <c r="Y4740" s="154"/>
      <c r="Z4740" s="154"/>
      <c r="AA4740" s="154"/>
      <c r="AB4740" s="154"/>
      <c r="AC4740" s="154"/>
      <c r="AD4740" s="154"/>
      <c r="AE4740" s="154"/>
      <c r="AF4740" s="154"/>
      <c r="AG4740" s="63">
        <f t="shared" si="1430"/>
        <v>0</v>
      </c>
      <c r="AH4740" s="56">
        <f t="shared" si="1431"/>
        <v>0</v>
      </c>
      <c r="AI4740" s="56">
        <f t="shared" si="1432"/>
        <v>0</v>
      </c>
      <c r="AJ4740" s="56">
        <f t="shared" si="1433"/>
        <v>0</v>
      </c>
      <c r="AK4740" s="56">
        <f t="shared" si="1434"/>
        <v>0</v>
      </c>
      <c r="AL4740" s="56">
        <f t="shared" si="1435"/>
        <v>0</v>
      </c>
      <c r="AM4740" s="56">
        <f t="shared" si="1436"/>
        <v>0</v>
      </c>
      <c r="AN4740" s="56">
        <f t="shared" si="1437"/>
        <v>0</v>
      </c>
      <c r="AO4740" s="56">
        <f t="shared" si="1438"/>
        <v>0</v>
      </c>
      <c r="AP4740" s="56">
        <f t="shared" si="1439"/>
        <v>0</v>
      </c>
      <c r="AQ4740" s="56">
        <f t="shared" si="1440"/>
        <v>0</v>
      </c>
      <c r="AR4740" s="86">
        <f t="shared" si="1441"/>
        <v>0</v>
      </c>
    </row>
    <row r="4741" spans="1:44" x14ac:dyDescent="0.25">
      <c r="A4741" s="178"/>
      <c r="B4741" s="55" t="str">
        <f>_xlfn.IFNA(VLOOKUP(A4741,'Ajánlatkérő(k) adatai'!$B$4:$C$205,2,0),"")</f>
        <v/>
      </c>
      <c r="C4741" s="178"/>
      <c r="D4741" s="55" t="str">
        <f>_xlfn.IFNA(VLOOKUP(C4741,'Számlafizető(k) adatai'!$C$4:$D$203,2,0),"")</f>
        <v/>
      </c>
      <c r="E4741" s="55" t="str">
        <f>_xlfn.IFNA(VLOOKUP(C4741,'Számlafizető(k) adatai'!$C$4:$M$203,11,0),"")</f>
        <v/>
      </c>
      <c r="F4741" s="178"/>
      <c r="G4741" s="178"/>
      <c r="H4741" s="178"/>
      <c r="I4741" s="55" t="str">
        <f>IF(F4741="","",VLOOKUP(LEFT(F4741,5),'Technikai cellák'!B:C,2,0))</f>
        <v/>
      </c>
      <c r="J4741" s="55" t="str">
        <f>IF(F4741="","",VLOOKUP(I4741,'Technikai cellák'!$C$1:$D$12,2,0))</f>
        <v/>
      </c>
      <c r="K4741" s="179"/>
      <c r="L4741" s="67" t="str">
        <f t="shared" si="1424"/>
        <v/>
      </c>
      <c r="M4741" s="68">
        <f t="shared" si="1425"/>
        <v>0</v>
      </c>
      <c r="N4741" s="66">
        <f t="shared" si="1426"/>
        <v>0</v>
      </c>
      <c r="O4741" s="152"/>
      <c r="P4741" s="172">
        <f t="shared" si="1423"/>
        <v>0</v>
      </c>
      <c r="Q4741" s="69">
        <f t="shared" si="1427"/>
        <v>0</v>
      </c>
      <c r="R4741" s="62">
        <f t="shared" si="1428"/>
        <v>0</v>
      </c>
      <c r="S4741" s="153"/>
      <c r="T4741" s="118" t="str">
        <f t="shared" si="1429"/>
        <v/>
      </c>
      <c r="U4741" s="154"/>
      <c r="V4741" s="154"/>
      <c r="W4741" s="154"/>
      <c r="X4741" s="154"/>
      <c r="Y4741" s="154"/>
      <c r="Z4741" s="154"/>
      <c r="AA4741" s="154"/>
      <c r="AB4741" s="154"/>
      <c r="AC4741" s="154"/>
      <c r="AD4741" s="154"/>
      <c r="AE4741" s="154"/>
      <c r="AF4741" s="154"/>
      <c r="AG4741" s="63">
        <f t="shared" si="1430"/>
        <v>0</v>
      </c>
      <c r="AH4741" s="56">
        <f t="shared" si="1431"/>
        <v>0</v>
      </c>
      <c r="AI4741" s="56">
        <f t="shared" si="1432"/>
        <v>0</v>
      </c>
      <c r="AJ4741" s="56">
        <f t="shared" si="1433"/>
        <v>0</v>
      </c>
      <c r="AK4741" s="56">
        <f t="shared" si="1434"/>
        <v>0</v>
      </c>
      <c r="AL4741" s="56">
        <f t="shared" si="1435"/>
        <v>0</v>
      </c>
      <c r="AM4741" s="56">
        <f t="shared" si="1436"/>
        <v>0</v>
      </c>
      <c r="AN4741" s="56">
        <f t="shared" si="1437"/>
        <v>0</v>
      </c>
      <c r="AO4741" s="56">
        <f t="shared" si="1438"/>
        <v>0</v>
      </c>
      <c r="AP4741" s="56">
        <f t="shared" si="1439"/>
        <v>0</v>
      </c>
      <c r="AQ4741" s="56">
        <f t="shared" si="1440"/>
        <v>0</v>
      </c>
      <c r="AR4741" s="86">
        <f t="shared" si="1441"/>
        <v>0</v>
      </c>
    </row>
    <row r="4742" spans="1:44" x14ac:dyDescent="0.25">
      <c r="A4742" s="178"/>
      <c r="B4742" s="55" t="str">
        <f>_xlfn.IFNA(VLOOKUP(A4742,'Ajánlatkérő(k) adatai'!$B$4:$C$205,2,0),"")</f>
        <v/>
      </c>
      <c r="C4742" s="178"/>
      <c r="D4742" s="55" t="str">
        <f>_xlfn.IFNA(VLOOKUP(C4742,'Számlafizető(k) adatai'!$C$4:$D$203,2,0),"")</f>
        <v/>
      </c>
      <c r="E4742" s="55" t="str">
        <f>_xlfn.IFNA(VLOOKUP(C4742,'Számlafizető(k) adatai'!$C$4:$M$203,11,0),"")</f>
        <v/>
      </c>
      <c r="F4742" s="178"/>
      <c r="G4742" s="178"/>
      <c r="H4742" s="178"/>
      <c r="I4742" s="55" t="str">
        <f>IF(F4742="","",VLOOKUP(LEFT(F4742,5),'Technikai cellák'!B:C,2,0))</f>
        <v/>
      </c>
      <c r="J4742" s="55" t="str">
        <f>IF(F4742="","",VLOOKUP(I4742,'Technikai cellák'!$C$1:$D$12,2,0))</f>
        <v/>
      </c>
      <c r="K4742" s="179"/>
      <c r="L4742" s="67" t="str">
        <f t="shared" si="1424"/>
        <v/>
      </c>
      <c r="M4742" s="68">
        <f t="shared" si="1425"/>
        <v>0</v>
      </c>
      <c r="N4742" s="66">
        <f t="shared" si="1426"/>
        <v>0</v>
      </c>
      <c r="O4742" s="152"/>
      <c r="P4742" s="172">
        <f t="shared" si="1423"/>
        <v>0</v>
      </c>
      <c r="Q4742" s="69">
        <f t="shared" si="1427"/>
        <v>0</v>
      </c>
      <c r="R4742" s="62">
        <f t="shared" si="1428"/>
        <v>0</v>
      </c>
      <c r="S4742" s="153"/>
      <c r="T4742" s="118" t="str">
        <f t="shared" si="1429"/>
        <v/>
      </c>
      <c r="U4742" s="154"/>
      <c r="V4742" s="154"/>
      <c r="W4742" s="154"/>
      <c r="X4742" s="154"/>
      <c r="Y4742" s="154"/>
      <c r="Z4742" s="154"/>
      <c r="AA4742" s="154"/>
      <c r="AB4742" s="154"/>
      <c r="AC4742" s="154"/>
      <c r="AD4742" s="154"/>
      <c r="AE4742" s="154"/>
      <c r="AF4742" s="154"/>
      <c r="AG4742" s="63">
        <f t="shared" si="1430"/>
        <v>0</v>
      </c>
      <c r="AH4742" s="56">
        <f t="shared" si="1431"/>
        <v>0</v>
      </c>
      <c r="AI4742" s="56">
        <f t="shared" si="1432"/>
        <v>0</v>
      </c>
      <c r="AJ4742" s="56">
        <f t="shared" si="1433"/>
        <v>0</v>
      </c>
      <c r="AK4742" s="56">
        <f t="shared" si="1434"/>
        <v>0</v>
      </c>
      <c r="AL4742" s="56">
        <f t="shared" si="1435"/>
        <v>0</v>
      </c>
      <c r="AM4742" s="56">
        <f t="shared" si="1436"/>
        <v>0</v>
      </c>
      <c r="AN4742" s="56">
        <f t="shared" si="1437"/>
        <v>0</v>
      </c>
      <c r="AO4742" s="56">
        <f t="shared" si="1438"/>
        <v>0</v>
      </c>
      <c r="AP4742" s="56">
        <f t="shared" si="1439"/>
        <v>0</v>
      </c>
      <c r="AQ4742" s="56">
        <f t="shared" si="1440"/>
        <v>0</v>
      </c>
      <c r="AR4742" s="86">
        <f t="shared" si="1441"/>
        <v>0</v>
      </c>
    </row>
    <row r="4743" spans="1:44" x14ac:dyDescent="0.25">
      <c r="A4743" s="178"/>
      <c r="B4743" s="55" t="str">
        <f>_xlfn.IFNA(VLOOKUP(A4743,'Ajánlatkérő(k) adatai'!$B$4:$C$205,2,0),"")</f>
        <v/>
      </c>
      <c r="C4743" s="178"/>
      <c r="D4743" s="55" t="str">
        <f>_xlfn.IFNA(VLOOKUP(C4743,'Számlafizető(k) adatai'!$C$4:$D$203,2,0),"")</f>
        <v/>
      </c>
      <c r="E4743" s="55" t="str">
        <f>_xlfn.IFNA(VLOOKUP(C4743,'Számlafizető(k) adatai'!$C$4:$M$203,11,0),"")</f>
        <v/>
      </c>
      <c r="F4743" s="178"/>
      <c r="G4743" s="178"/>
      <c r="H4743" s="178"/>
      <c r="I4743" s="55" t="str">
        <f>IF(F4743="","",VLOOKUP(LEFT(F4743,5),'Technikai cellák'!B:C,2,0))</f>
        <v/>
      </c>
      <c r="J4743" s="55" t="str">
        <f>IF(F4743="","",VLOOKUP(I4743,'Technikai cellák'!$C$1:$D$12,2,0))</f>
        <v/>
      </c>
      <c r="K4743" s="179"/>
      <c r="L4743" s="67" t="str">
        <f t="shared" si="1424"/>
        <v/>
      </c>
      <c r="M4743" s="68">
        <f t="shared" si="1425"/>
        <v>0</v>
      </c>
      <c r="N4743" s="66">
        <f t="shared" si="1426"/>
        <v>0</v>
      </c>
      <c r="O4743" s="152"/>
      <c r="P4743" s="172">
        <f t="shared" si="1423"/>
        <v>0</v>
      </c>
      <c r="Q4743" s="69">
        <f t="shared" si="1427"/>
        <v>0</v>
      </c>
      <c r="R4743" s="62">
        <f t="shared" si="1428"/>
        <v>0</v>
      </c>
      <c r="S4743" s="153"/>
      <c r="T4743" s="118" t="str">
        <f t="shared" si="1429"/>
        <v/>
      </c>
      <c r="U4743" s="154"/>
      <c r="V4743" s="154"/>
      <c r="W4743" s="154"/>
      <c r="X4743" s="154"/>
      <c r="Y4743" s="154"/>
      <c r="Z4743" s="154"/>
      <c r="AA4743" s="154"/>
      <c r="AB4743" s="154"/>
      <c r="AC4743" s="154"/>
      <c r="AD4743" s="154"/>
      <c r="AE4743" s="154"/>
      <c r="AF4743" s="154"/>
      <c r="AG4743" s="63">
        <f t="shared" si="1430"/>
        <v>0</v>
      </c>
      <c r="AH4743" s="56">
        <f t="shared" si="1431"/>
        <v>0</v>
      </c>
      <c r="AI4743" s="56">
        <f t="shared" si="1432"/>
        <v>0</v>
      </c>
      <c r="AJ4743" s="56">
        <f t="shared" si="1433"/>
        <v>0</v>
      </c>
      <c r="AK4743" s="56">
        <f t="shared" si="1434"/>
        <v>0</v>
      </c>
      <c r="AL4743" s="56">
        <f t="shared" si="1435"/>
        <v>0</v>
      </c>
      <c r="AM4743" s="56">
        <f t="shared" si="1436"/>
        <v>0</v>
      </c>
      <c r="AN4743" s="56">
        <f t="shared" si="1437"/>
        <v>0</v>
      </c>
      <c r="AO4743" s="56">
        <f t="shared" si="1438"/>
        <v>0</v>
      </c>
      <c r="AP4743" s="56">
        <f t="shared" si="1439"/>
        <v>0</v>
      </c>
      <c r="AQ4743" s="56">
        <f t="shared" si="1440"/>
        <v>0</v>
      </c>
      <c r="AR4743" s="86">
        <f t="shared" si="1441"/>
        <v>0</v>
      </c>
    </row>
    <row r="4744" spans="1:44" x14ac:dyDescent="0.25">
      <c r="A4744" s="178"/>
      <c r="B4744" s="55" t="str">
        <f>_xlfn.IFNA(VLOOKUP(A4744,'Ajánlatkérő(k) adatai'!$B$4:$C$205,2,0),"")</f>
        <v/>
      </c>
      <c r="C4744" s="178"/>
      <c r="D4744" s="55" t="str">
        <f>_xlfn.IFNA(VLOOKUP(C4744,'Számlafizető(k) adatai'!$C$4:$D$203,2,0),"")</f>
        <v/>
      </c>
      <c r="E4744" s="55" t="str">
        <f>_xlfn.IFNA(VLOOKUP(C4744,'Számlafizető(k) adatai'!$C$4:$M$203,11,0),"")</f>
        <v/>
      </c>
      <c r="F4744" s="178"/>
      <c r="G4744" s="178"/>
      <c r="H4744" s="178"/>
      <c r="I4744" s="55" t="str">
        <f>IF(F4744="","",VLOOKUP(LEFT(F4744,5),'Technikai cellák'!B:C,2,0))</f>
        <v/>
      </c>
      <c r="J4744" s="55" t="str">
        <f>IF(F4744="","",VLOOKUP(I4744,'Technikai cellák'!$C$1:$D$12,2,0))</f>
        <v/>
      </c>
      <c r="K4744" s="179"/>
      <c r="L4744" s="67" t="str">
        <f t="shared" si="1424"/>
        <v/>
      </c>
      <c r="M4744" s="68">
        <f t="shared" si="1425"/>
        <v>0</v>
      </c>
      <c r="N4744" s="66">
        <f t="shared" si="1426"/>
        <v>0</v>
      </c>
      <c r="O4744" s="152"/>
      <c r="P4744" s="172">
        <f t="shared" si="1423"/>
        <v>0</v>
      </c>
      <c r="Q4744" s="69">
        <f t="shared" si="1427"/>
        <v>0</v>
      </c>
      <c r="R4744" s="62">
        <f t="shared" si="1428"/>
        <v>0</v>
      </c>
      <c r="S4744" s="153"/>
      <c r="T4744" s="118" t="str">
        <f t="shared" si="1429"/>
        <v/>
      </c>
      <c r="U4744" s="154"/>
      <c r="V4744" s="154"/>
      <c r="W4744" s="154"/>
      <c r="X4744" s="154"/>
      <c r="Y4744" s="154"/>
      <c r="Z4744" s="154"/>
      <c r="AA4744" s="154"/>
      <c r="AB4744" s="154"/>
      <c r="AC4744" s="154"/>
      <c r="AD4744" s="154"/>
      <c r="AE4744" s="154"/>
      <c r="AF4744" s="154"/>
      <c r="AG4744" s="63">
        <f t="shared" si="1430"/>
        <v>0</v>
      </c>
      <c r="AH4744" s="56">
        <f t="shared" si="1431"/>
        <v>0</v>
      </c>
      <c r="AI4744" s="56">
        <f t="shared" si="1432"/>
        <v>0</v>
      </c>
      <c r="AJ4744" s="56">
        <f t="shared" si="1433"/>
        <v>0</v>
      </c>
      <c r="AK4744" s="56">
        <f t="shared" si="1434"/>
        <v>0</v>
      </c>
      <c r="AL4744" s="56">
        <f t="shared" si="1435"/>
        <v>0</v>
      </c>
      <c r="AM4744" s="56">
        <f t="shared" si="1436"/>
        <v>0</v>
      </c>
      <c r="AN4744" s="56">
        <f t="shared" si="1437"/>
        <v>0</v>
      </c>
      <c r="AO4744" s="56">
        <f t="shared" si="1438"/>
        <v>0</v>
      </c>
      <c r="AP4744" s="56">
        <f t="shared" si="1439"/>
        <v>0</v>
      </c>
      <c r="AQ4744" s="56">
        <f t="shared" si="1440"/>
        <v>0</v>
      </c>
      <c r="AR4744" s="86">
        <f t="shared" si="1441"/>
        <v>0</v>
      </c>
    </row>
    <row r="4745" spans="1:44" x14ac:dyDescent="0.25">
      <c r="A4745" s="178"/>
      <c r="B4745" s="55" t="str">
        <f>_xlfn.IFNA(VLOOKUP(A4745,'Ajánlatkérő(k) adatai'!$B$4:$C$205,2,0),"")</f>
        <v/>
      </c>
      <c r="C4745" s="178"/>
      <c r="D4745" s="55" t="str">
        <f>_xlfn.IFNA(VLOOKUP(C4745,'Számlafizető(k) adatai'!$C$4:$D$203,2,0),"")</f>
        <v/>
      </c>
      <c r="E4745" s="55" t="str">
        <f>_xlfn.IFNA(VLOOKUP(C4745,'Számlafizető(k) adatai'!$C$4:$M$203,11,0),"")</f>
        <v/>
      </c>
      <c r="F4745" s="178"/>
      <c r="G4745" s="178"/>
      <c r="H4745" s="178"/>
      <c r="I4745" s="55" t="str">
        <f>IF(F4745="","",VLOOKUP(LEFT(F4745,5),'Technikai cellák'!B:C,2,0))</f>
        <v/>
      </c>
      <c r="J4745" s="55" t="str">
        <f>IF(F4745="","",VLOOKUP(I4745,'Technikai cellák'!$C$1:$D$12,2,0))</f>
        <v/>
      </c>
      <c r="K4745" s="179"/>
      <c r="L4745" s="67" t="str">
        <f t="shared" si="1424"/>
        <v/>
      </c>
      <c r="M4745" s="68">
        <f t="shared" si="1425"/>
        <v>0</v>
      </c>
      <c r="N4745" s="66">
        <f t="shared" si="1426"/>
        <v>0</v>
      </c>
      <c r="O4745" s="152"/>
      <c r="P4745" s="172">
        <f t="shared" si="1423"/>
        <v>0</v>
      </c>
      <c r="Q4745" s="69">
        <f t="shared" si="1427"/>
        <v>0</v>
      </c>
      <c r="R4745" s="62">
        <f t="shared" si="1428"/>
        <v>0</v>
      </c>
      <c r="S4745" s="153"/>
      <c r="T4745" s="118" t="str">
        <f t="shared" si="1429"/>
        <v/>
      </c>
      <c r="U4745" s="154"/>
      <c r="V4745" s="154"/>
      <c r="W4745" s="154"/>
      <c r="X4745" s="154"/>
      <c r="Y4745" s="154"/>
      <c r="Z4745" s="154"/>
      <c r="AA4745" s="154"/>
      <c r="AB4745" s="154"/>
      <c r="AC4745" s="154"/>
      <c r="AD4745" s="154"/>
      <c r="AE4745" s="154"/>
      <c r="AF4745" s="154"/>
      <c r="AG4745" s="63">
        <f t="shared" si="1430"/>
        <v>0</v>
      </c>
      <c r="AH4745" s="56">
        <f t="shared" si="1431"/>
        <v>0</v>
      </c>
      <c r="AI4745" s="56">
        <f t="shared" si="1432"/>
        <v>0</v>
      </c>
      <c r="AJ4745" s="56">
        <f t="shared" si="1433"/>
        <v>0</v>
      </c>
      <c r="AK4745" s="56">
        <f t="shared" si="1434"/>
        <v>0</v>
      </c>
      <c r="AL4745" s="56">
        <f t="shared" si="1435"/>
        <v>0</v>
      </c>
      <c r="AM4745" s="56">
        <f t="shared" si="1436"/>
        <v>0</v>
      </c>
      <c r="AN4745" s="56">
        <f t="shared" si="1437"/>
        <v>0</v>
      </c>
      <c r="AO4745" s="56">
        <f t="shared" si="1438"/>
        <v>0</v>
      </c>
      <c r="AP4745" s="56">
        <f t="shared" si="1439"/>
        <v>0</v>
      </c>
      <c r="AQ4745" s="56">
        <f t="shared" si="1440"/>
        <v>0</v>
      </c>
      <c r="AR4745" s="86">
        <f t="shared" si="1441"/>
        <v>0</v>
      </c>
    </row>
    <row r="4746" spans="1:44" x14ac:dyDescent="0.25">
      <c r="A4746" s="178"/>
      <c r="B4746" s="55" t="str">
        <f>_xlfn.IFNA(VLOOKUP(A4746,'Ajánlatkérő(k) adatai'!$B$4:$C$205,2,0),"")</f>
        <v/>
      </c>
      <c r="C4746" s="178"/>
      <c r="D4746" s="55" t="str">
        <f>_xlfn.IFNA(VLOOKUP(C4746,'Számlafizető(k) adatai'!$C$4:$D$203,2,0),"")</f>
        <v/>
      </c>
      <c r="E4746" s="55" t="str">
        <f>_xlfn.IFNA(VLOOKUP(C4746,'Számlafizető(k) adatai'!$C$4:$M$203,11,0),"")</f>
        <v/>
      </c>
      <c r="F4746" s="178"/>
      <c r="G4746" s="178"/>
      <c r="H4746" s="178"/>
      <c r="I4746" s="55" t="str">
        <f>IF(F4746="","",VLOOKUP(LEFT(F4746,5),'Technikai cellák'!B:C,2,0))</f>
        <v/>
      </c>
      <c r="J4746" s="55" t="str">
        <f>IF(F4746="","",VLOOKUP(I4746,'Technikai cellák'!$C$1:$D$12,2,0))</f>
        <v/>
      </c>
      <c r="K4746" s="179"/>
      <c r="L4746" s="67" t="str">
        <f t="shared" si="1424"/>
        <v/>
      </c>
      <c r="M4746" s="68">
        <f t="shared" si="1425"/>
        <v>0</v>
      </c>
      <c r="N4746" s="66">
        <f t="shared" si="1426"/>
        <v>0</v>
      </c>
      <c r="O4746" s="152"/>
      <c r="P4746" s="172">
        <f t="shared" si="1423"/>
        <v>0</v>
      </c>
      <c r="Q4746" s="69">
        <f t="shared" si="1427"/>
        <v>0</v>
      </c>
      <c r="R4746" s="62">
        <f t="shared" si="1428"/>
        <v>0</v>
      </c>
      <c r="S4746" s="153"/>
      <c r="T4746" s="118" t="str">
        <f t="shared" si="1429"/>
        <v/>
      </c>
      <c r="U4746" s="154"/>
      <c r="V4746" s="154"/>
      <c r="W4746" s="154"/>
      <c r="X4746" s="154"/>
      <c r="Y4746" s="154"/>
      <c r="Z4746" s="154"/>
      <c r="AA4746" s="154"/>
      <c r="AB4746" s="154"/>
      <c r="AC4746" s="154"/>
      <c r="AD4746" s="154"/>
      <c r="AE4746" s="154"/>
      <c r="AF4746" s="154"/>
      <c r="AG4746" s="63">
        <f t="shared" si="1430"/>
        <v>0</v>
      </c>
      <c r="AH4746" s="56">
        <f t="shared" si="1431"/>
        <v>0</v>
      </c>
      <c r="AI4746" s="56">
        <f t="shared" si="1432"/>
        <v>0</v>
      </c>
      <c r="AJ4746" s="56">
        <f t="shared" si="1433"/>
        <v>0</v>
      </c>
      <c r="AK4746" s="56">
        <f t="shared" si="1434"/>
        <v>0</v>
      </c>
      <c r="AL4746" s="56">
        <f t="shared" si="1435"/>
        <v>0</v>
      </c>
      <c r="AM4746" s="56">
        <f t="shared" si="1436"/>
        <v>0</v>
      </c>
      <c r="AN4746" s="56">
        <f t="shared" si="1437"/>
        <v>0</v>
      </c>
      <c r="AO4746" s="56">
        <f t="shared" si="1438"/>
        <v>0</v>
      </c>
      <c r="AP4746" s="56">
        <f t="shared" si="1439"/>
        <v>0</v>
      </c>
      <c r="AQ4746" s="56">
        <f t="shared" si="1440"/>
        <v>0</v>
      </c>
      <c r="AR4746" s="86">
        <f t="shared" si="1441"/>
        <v>0</v>
      </c>
    </row>
    <row r="4747" spans="1:44" x14ac:dyDescent="0.25">
      <c r="A4747" s="178"/>
      <c r="B4747" s="55" t="str">
        <f>_xlfn.IFNA(VLOOKUP(A4747,'Ajánlatkérő(k) adatai'!$B$4:$C$205,2,0),"")</f>
        <v/>
      </c>
      <c r="C4747" s="178"/>
      <c r="D4747" s="55" t="str">
        <f>_xlfn.IFNA(VLOOKUP(C4747,'Számlafizető(k) adatai'!$C$4:$D$203,2,0),"")</f>
        <v/>
      </c>
      <c r="E4747" s="55" t="str">
        <f>_xlfn.IFNA(VLOOKUP(C4747,'Számlafizető(k) adatai'!$C$4:$M$203,11,0),"")</f>
        <v/>
      </c>
      <c r="F4747" s="178"/>
      <c r="G4747" s="178"/>
      <c r="H4747" s="178"/>
      <c r="I4747" s="55" t="str">
        <f>IF(F4747="","",VLOOKUP(LEFT(F4747,5),'Technikai cellák'!B:C,2,0))</f>
        <v/>
      </c>
      <c r="J4747" s="55" t="str">
        <f>IF(F4747="","",VLOOKUP(I4747,'Technikai cellák'!$C$1:$D$12,2,0))</f>
        <v/>
      </c>
      <c r="K4747" s="179"/>
      <c r="L4747" s="67" t="str">
        <f t="shared" si="1424"/>
        <v/>
      </c>
      <c r="M4747" s="68">
        <f t="shared" si="1425"/>
        <v>0</v>
      </c>
      <c r="N4747" s="66">
        <f t="shared" si="1426"/>
        <v>0</v>
      </c>
      <c r="O4747" s="152"/>
      <c r="P4747" s="172">
        <f t="shared" si="1423"/>
        <v>0</v>
      </c>
      <c r="Q4747" s="69">
        <f t="shared" si="1427"/>
        <v>0</v>
      </c>
      <c r="R4747" s="62">
        <f t="shared" si="1428"/>
        <v>0</v>
      </c>
      <c r="S4747" s="153"/>
      <c r="T4747" s="118" t="str">
        <f t="shared" si="1429"/>
        <v/>
      </c>
      <c r="U4747" s="154"/>
      <c r="V4747" s="154"/>
      <c r="W4747" s="154"/>
      <c r="X4747" s="154"/>
      <c r="Y4747" s="154"/>
      <c r="Z4747" s="154"/>
      <c r="AA4747" s="154"/>
      <c r="AB4747" s="154"/>
      <c r="AC4747" s="154"/>
      <c r="AD4747" s="154"/>
      <c r="AE4747" s="154"/>
      <c r="AF4747" s="154"/>
      <c r="AG4747" s="63">
        <f t="shared" si="1430"/>
        <v>0</v>
      </c>
      <c r="AH4747" s="56">
        <f t="shared" si="1431"/>
        <v>0</v>
      </c>
      <c r="AI4747" s="56">
        <f t="shared" si="1432"/>
        <v>0</v>
      </c>
      <c r="AJ4747" s="56">
        <f t="shared" si="1433"/>
        <v>0</v>
      </c>
      <c r="AK4747" s="56">
        <f t="shared" si="1434"/>
        <v>0</v>
      </c>
      <c r="AL4747" s="56">
        <f t="shared" si="1435"/>
        <v>0</v>
      </c>
      <c r="AM4747" s="56">
        <f t="shared" si="1436"/>
        <v>0</v>
      </c>
      <c r="AN4747" s="56">
        <f t="shared" si="1437"/>
        <v>0</v>
      </c>
      <c r="AO4747" s="56">
        <f t="shared" si="1438"/>
        <v>0</v>
      </c>
      <c r="AP4747" s="56">
        <f t="shared" si="1439"/>
        <v>0</v>
      </c>
      <c r="AQ4747" s="56">
        <f t="shared" si="1440"/>
        <v>0</v>
      </c>
      <c r="AR4747" s="86">
        <f t="shared" si="1441"/>
        <v>0</v>
      </c>
    </row>
    <row r="4748" spans="1:44" x14ac:dyDescent="0.25">
      <c r="A4748" s="178"/>
      <c r="B4748" s="55" t="str">
        <f>_xlfn.IFNA(VLOOKUP(A4748,'Ajánlatkérő(k) adatai'!$B$4:$C$205,2,0),"")</f>
        <v/>
      </c>
      <c r="C4748" s="178"/>
      <c r="D4748" s="55" t="str">
        <f>_xlfn.IFNA(VLOOKUP(C4748,'Számlafizető(k) adatai'!$C$4:$D$203,2,0),"")</f>
        <v/>
      </c>
      <c r="E4748" s="55" t="str">
        <f>_xlfn.IFNA(VLOOKUP(C4748,'Számlafizető(k) adatai'!$C$4:$M$203,11,0),"")</f>
        <v/>
      </c>
      <c r="F4748" s="178"/>
      <c r="G4748" s="178"/>
      <c r="H4748" s="178"/>
      <c r="I4748" s="55" t="str">
        <f>IF(F4748="","",VLOOKUP(LEFT(F4748,5),'Technikai cellák'!B:C,2,0))</f>
        <v/>
      </c>
      <c r="J4748" s="55" t="str">
        <f>IF(F4748="","",VLOOKUP(I4748,'Technikai cellák'!$C$1:$D$12,2,0))</f>
        <v/>
      </c>
      <c r="K4748" s="179"/>
      <c r="L4748" s="67" t="str">
        <f t="shared" si="1424"/>
        <v/>
      </c>
      <c r="M4748" s="68">
        <f t="shared" si="1425"/>
        <v>0</v>
      </c>
      <c r="N4748" s="66">
        <f t="shared" si="1426"/>
        <v>0</v>
      </c>
      <c r="O4748" s="152"/>
      <c r="P4748" s="172">
        <f t="shared" si="1423"/>
        <v>0</v>
      </c>
      <c r="Q4748" s="69">
        <f t="shared" si="1427"/>
        <v>0</v>
      </c>
      <c r="R4748" s="62">
        <f t="shared" si="1428"/>
        <v>0</v>
      </c>
      <c r="S4748" s="153"/>
      <c r="T4748" s="118" t="str">
        <f t="shared" si="1429"/>
        <v/>
      </c>
      <c r="U4748" s="154"/>
      <c r="V4748" s="154"/>
      <c r="W4748" s="154"/>
      <c r="X4748" s="154"/>
      <c r="Y4748" s="154"/>
      <c r="Z4748" s="154"/>
      <c r="AA4748" s="154"/>
      <c r="AB4748" s="154"/>
      <c r="AC4748" s="154"/>
      <c r="AD4748" s="154"/>
      <c r="AE4748" s="154"/>
      <c r="AF4748" s="154"/>
      <c r="AG4748" s="63">
        <f t="shared" si="1430"/>
        <v>0</v>
      </c>
      <c r="AH4748" s="56">
        <f t="shared" si="1431"/>
        <v>0</v>
      </c>
      <c r="AI4748" s="56">
        <f t="shared" si="1432"/>
        <v>0</v>
      </c>
      <c r="AJ4748" s="56">
        <f t="shared" si="1433"/>
        <v>0</v>
      </c>
      <c r="AK4748" s="56">
        <f t="shared" si="1434"/>
        <v>0</v>
      </c>
      <c r="AL4748" s="56">
        <f t="shared" si="1435"/>
        <v>0</v>
      </c>
      <c r="AM4748" s="56">
        <f t="shared" si="1436"/>
        <v>0</v>
      </c>
      <c r="AN4748" s="56">
        <f t="shared" si="1437"/>
        <v>0</v>
      </c>
      <c r="AO4748" s="56">
        <f t="shared" si="1438"/>
        <v>0</v>
      </c>
      <c r="AP4748" s="56">
        <f t="shared" si="1439"/>
        <v>0</v>
      </c>
      <c r="AQ4748" s="56">
        <f t="shared" si="1440"/>
        <v>0</v>
      </c>
      <c r="AR4748" s="86">
        <f t="shared" si="1441"/>
        <v>0</v>
      </c>
    </row>
    <row r="4749" spans="1:44" x14ac:dyDescent="0.25">
      <c r="A4749" s="178"/>
      <c r="B4749" s="55" t="str">
        <f>_xlfn.IFNA(VLOOKUP(A4749,'Ajánlatkérő(k) adatai'!$B$4:$C$205,2,0),"")</f>
        <v/>
      </c>
      <c r="C4749" s="178"/>
      <c r="D4749" s="55" t="str">
        <f>_xlfn.IFNA(VLOOKUP(C4749,'Számlafizető(k) adatai'!$C$4:$D$203,2,0),"")</f>
        <v/>
      </c>
      <c r="E4749" s="55" t="str">
        <f>_xlfn.IFNA(VLOOKUP(C4749,'Számlafizető(k) adatai'!$C$4:$M$203,11,0),"")</f>
        <v/>
      </c>
      <c r="F4749" s="178"/>
      <c r="G4749" s="178"/>
      <c r="H4749" s="178"/>
      <c r="I4749" s="55" t="str">
        <f>IF(F4749="","",VLOOKUP(LEFT(F4749,5),'Technikai cellák'!B:C,2,0))</f>
        <v/>
      </c>
      <c r="J4749" s="55" t="str">
        <f>IF(F4749="","",VLOOKUP(I4749,'Technikai cellák'!$C$1:$D$12,2,0))</f>
        <v/>
      </c>
      <c r="K4749" s="179"/>
      <c r="L4749" s="67" t="str">
        <f t="shared" si="1424"/>
        <v/>
      </c>
      <c r="M4749" s="68">
        <f t="shared" si="1425"/>
        <v>0</v>
      </c>
      <c r="N4749" s="66">
        <f t="shared" si="1426"/>
        <v>0</v>
      </c>
      <c r="O4749" s="152"/>
      <c r="P4749" s="172">
        <f t="shared" si="1423"/>
        <v>0</v>
      </c>
      <c r="Q4749" s="69">
        <f t="shared" si="1427"/>
        <v>0</v>
      </c>
      <c r="R4749" s="62">
        <f t="shared" si="1428"/>
        <v>0</v>
      </c>
      <c r="S4749" s="153"/>
      <c r="T4749" s="118" t="str">
        <f t="shared" si="1429"/>
        <v/>
      </c>
      <c r="U4749" s="154"/>
      <c r="V4749" s="154"/>
      <c r="W4749" s="154"/>
      <c r="X4749" s="154"/>
      <c r="Y4749" s="154"/>
      <c r="Z4749" s="154"/>
      <c r="AA4749" s="154"/>
      <c r="AB4749" s="154"/>
      <c r="AC4749" s="154"/>
      <c r="AD4749" s="154"/>
      <c r="AE4749" s="154"/>
      <c r="AF4749" s="154"/>
      <c r="AG4749" s="63">
        <f t="shared" si="1430"/>
        <v>0</v>
      </c>
      <c r="AH4749" s="56">
        <f t="shared" si="1431"/>
        <v>0</v>
      </c>
      <c r="AI4749" s="56">
        <f t="shared" si="1432"/>
        <v>0</v>
      </c>
      <c r="AJ4749" s="56">
        <f t="shared" si="1433"/>
        <v>0</v>
      </c>
      <c r="AK4749" s="56">
        <f t="shared" si="1434"/>
        <v>0</v>
      </c>
      <c r="AL4749" s="56">
        <f t="shared" si="1435"/>
        <v>0</v>
      </c>
      <c r="AM4749" s="56">
        <f t="shared" si="1436"/>
        <v>0</v>
      </c>
      <c r="AN4749" s="56">
        <f t="shared" si="1437"/>
        <v>0</v>
      </c>
      <c r="AO4749" s="56">
        <f t="shared" si="1438"/>
        <v>0</v>
      </c>
      <c r="AP4749" s="56">
        <f t="shared" si="1439"/>
        <v>0</v>
      </c>
      <c r="AQ4749" s="56">
        <f t="shared" si="1440"/>
        <v>0</v>
      </c>
      <c r="AR4749" s="86">
        <f t="shared" si="1441"/>
        <v>0</v>
      </c>
    </row>
    <row r="4750" spans="1:44" x14ac:dyDescent="0.25">
      <c r="A4750" s="178"/>
      <c r="B4750" s="55" t="str">
        <f>_xlfn.IFNA(VLOOKUP(A4750,'Ajánlatkérő(k) adatai'!$B$4:$C$205,2,0),"")</f>
        <v/>
      </c>
      <c r="C4750" s="178"/>
      <c r="D4750" s="55" t="str">
        <f>_xlfn.IFNA(VLOOKUP(C4750,'Számlafizető(k) adatai'!$C$4:$D$203,2,0),"")</f>
        <v/>
      </c>
      <c r="E4750" s="55" t="str">
        <f>_xlfn.IFNA(VLOOKUP(C4750,'Számlafizető(k) adatai'!$C$4:$M$203,11,0),"")</f>
        <v/>
      </c>
      <c r="F4750" s="178"/>
      <c r="G4750" s="178"/>
      <c r="H4750" s="178"/>
      <c r="I4750" s="55" t="str">
        <f>IF(F4750="","",VLOOKUP(LEFT(F4750,5),'Technikai cellák'!B:C,2,0))</f>
        <v/>
      </c>
      <c r="J4750" s="55" t="str">
        <f>IF(F4750="","",VLOOKUP(I4750,'Technikai cellák'!$C$1:$D$12,2,0))</f>
        <v/>
      </c>
      <c r="K4750" s="179"/>
      <c r="L4750" s="67" t="str">
        <f t="shared" si="1424"/>
        <v/>
      </c>
      <c r="M4750" s="68">
        <f t="shared" si="1425"/>
        <v>0</v>
      </c>
      <c r="N4750" s="66">
        <f t="shared" si="1426"/>
        <v>0</v>
      </c>
      <c r="O4750" s="152"/>
      <c r="P4750" s="172">
        <f t="shared" si="1423"/>
        <v>0</v>
      </c>
      <c r="Q4750" s="69">
        <f t="shared" si="1427"/>
        <v>0</v>
      </c>
      <c r="R4750" s="62">
        <f t="shared" si="1428"/>
        <v>0</v>
      </c>
      <c r="S4750" s="153"/>
      <c r="T4750" s="118" t="str">
        <f t="shared" si="1429"/>
        <v/>
      </c>
      <c r="U4750" s="154"/>
      <c r="V4750" s="154"/>
      <c r="W4750" s="154"/>
      <c r="X4750" s="154"/>
      <c r="Y4750" s="154"/>
      <c r="Z4750" s="154"/>
      <c r="AA4750" s="154"/>
      <c r="AB4750" s="154"/>
      <c r="AC4750" s="154"/>
      <c r="AD4750" s="154"/>
      <c r="AE4750" s="154"/>
      <c r="AF4750" s="154"/>
      <c r="AG4750" s="63">
        <f t="shared" si="1430"/>
        <v>0</v>
      </c>
      <c r="AH4750" s="56">
        <f t="shared" si="1431"/>
        <v>0</v>
      </c>
      <c r="AI4750" s="56">
        <f t="shared" si="1432"/>
        <v>0</v>
      </c>
      <c r="AJ4750" s="56">
        <f t="shared" si="1433"/>
        <v>0</v>
      </c>
      <c r="AK4750" s="56">
        <f t="shared" si="1434"/>
        <v>0</v>
      </c>
      <c r="AL4750" s="56">
        <f t="shared" si="1435"/>
        <v>0</v>
      </c>
      <c r="AM4750" s="56">
        <f t="shared" si="1436"/>
        <v>0</v>
      </c>
      <c r="AN4750" s="56">
        <f t="shared" si="1437"/>
        <v>0</v>
      </c>
      <c r="AO4750" s="56">
        <f t="shared" si="1438"/>
        <v>0</v>
      </c>
      <c r="AP4750" s="56">
        <f t="shared" si="1439"/>
        <v>0</v>
      </c>
      <c r="AQ4750" s="56">
        <f t="shared" si="1440"/>
        <v>0</v>
      </c>
      <c r="AR4750" s="86">
        <f t="shared" si="1441"/>
        <v>0</v>
      </c>
    </row>
    <row r="4751" spans="1:44" x14ac:dyDescent="0.25">
      <c r="A4751" s="178"/>
      <c r="B4751" s="55" t="str">
        <f>_xlfn.IFNA(VLOOKUP(A4751,'Ajánlatkérő(k) adatai'!$B$4:$C$205,2,0),"")</f>
        <v/>
      </c>
      <c r="C4751" s="178"/>
      <c r="D4751" s="55" t="str">
        <f>_xlfn.IFNA(VLOOKUP(C4751,'Számlafizető(k) adatai'!$C$4:$D$203,2,0),"")</f>
        <v/>
      </c>
      <c r="E4751" s="55" t="str">
        <f>_xlfn.IFNA(VLOOKUP(C4751,'Számlafizető(k) adatai'!$C$4:$M$203,11,0),"")</f>
        <v/>
      </c>
      <c r="F4751" s="178"/>
      <c r="G4751" s="178"/>
      <c r="H4751" s="178"/>
      <c r="I4751" s="55" t="str">
        <f>IF(F4751="","",VLOOKUP(LEFT(F4751,5),'Technikai cellák'!B:C,2,0))</f>
        <v/>
      </c>
      <c r="J4751" s="55" t="str">
        <f>IF(F4751="","",VLOOKUP(I4751,'Technikai cellák'!$C$1:$D$12,2,0))</f>
        <v/>
      </c>
      <c r="K4751" s="179"/>
      <c r="L4751" s="67" t="str">
        <f t="shared" si="1424"/>
        <v/>
      </c>
      <c r="M4751" s="68">
        <f t="shared" si="1425"/>
        <v>0</v>
      </c>
      <c r="N4751" s="66">
        <f t="shared" si="1426"/>
        <v>0</v>
      </c>
      <c r="O4751" s="152"/>
      <c r="P4751" s="172">
        <f t="shared" si="1423"/>
        <v>0</v>
      </c>
      <c r="Q4751" s="69">
        <f t="shared" si="1427"/>
        <v>0</v>
      </c>
      <c r="R4751" s="62">
        <f t="shared" si="1428"/>
        <v>0</v>
      </c>
      <c r="S4751" s="153"/>
      <c r="T4751" s="118" t="str">
        <f t="shared" si="1429"/>
        <v/>
      </c>
      <c r="U4751" s="154"/>
      <c r="V4751" s="154"/>
      <c r="W4751" s="154"/>
      <c r="X4751" s="154"/>
      <c r="Y4751" s="154"/>
      <c r="Z4751" s="154"/>
      <c r="AA4751" s="154"/>
      <c r="AB4751" s="154"/>
      <c r="AC4751" s="154"/>
      <c r="AD4751" s="154"/>
      <c r="AE4751" s="154"/>
      <c r="AF4751" s="154"/>
      <c r="AG4751" s="63">
        <f t="shared" si="1430"/>
        <v>0</v>
      </c>
      <c r="AH4751" s="56">
        <f t="shared" si="1431"/>
        <v>0</v>
      </c>
      <c r="AI4751" s="56">
        <f t="shared" si="1432"/>
        <v>0</v>
      </c>
      <c r="AJ4751" s="56">
        <f t="shared" si="1433"/>
        <v>0</v>
      </c>
      <c r="AK4751" s="56">
        <f t="shared" si="1434"/>
        <v>0</v>
      </c>
      <c r="AL4751" s="56">
        <f t="shared" si="1435"/>
        <v>0</v>
      </c>
      <c r="AM4751" s="56">
        <f t="shared" si="1436"/>
        <v>0</v>
      </c>
      <c r="AN4751" s="56">
        <f t="shared" si="1437"/>
        <v>0</v>
      </c>
      <c r="AO4751" s="56">
        <f t="shared" si="1438"/>
        <v>0</v>
      </c>
      <c r="AP4751" s="56">
        <f t="shared" si="1439"/>
        <v>0</v>
      </c>
      <c r="AQ4751" s="56">
        <f t="shared" si="1440"/>
        <v>0</v>
      </c>
      <c r="AR4751" s="86">
        <f t="shared" si="1441"/>
        <v>0</v>
      </c>
    </row>
    <row r="4752" spans="1:44" x14ac:dyDescent="0.25">
      <c r="A4752" s="178"/>
      <c r="B4752" s="55" t="str">
        <f>_xlfn.IFNA(VLOOKUP(A4752,'Ajánlatkérő(k) adatai'!$B$4:$C$205,2,0),"")</f>
        <v/>
      </c>
      <c r="C4752" s="178"/>
      <c r="D4752" s="55" t="str">
        <f>_xlfn.IFNA(VLOOKUP(C4752,'Számlafizető(k) adatai'!$C$4:$D$203,2,0),"")</f>
        <v/>
      </c>
      <c r="E4752" s="55" t="str">
        <f>_xlfn.IFNA(VLOOKUP(C4752,'Számlafizető(k) adatai'!$C$4:$M$203,11,0),"")</f>
        <v/>
      </c>
      <c r="F4752" s="178"/>
      <c r="G4752" s="178"/>
      <c r="H4752" s="178"/>
      <c r="I4752" s="55" t="str">
        <f>IF(F4752="","",VLOOKUP(LEFT(F4752,5),'Technikai cellák'!B:C,2,0))</f>
        <v/>
      </c>
      <c r="J4752" s="55" t="str">
        <f>IF(F4752="","",VLOOKUP(I4752,'Technikai cellák'!$C$1:$D$12,2,0))</f>
        <v/>
      </c>
      <c r="K4752" s="179"/>
      <c r="L4752" s="67" t="str">
        <f t="shared" si="1424"/>
        <v/>
      </c>
      <c r="M4752" s="68">
        <f t="shared" si="1425"/>
        <v>0</v>
      </c>
      <c r="N4752" s="66">
        <f t="shared" si="1426"/>
        <v>0</v>
      </c>
      <c r="O4752" s="152"/>
      <c r="P4752" s="172">
        <f t="shared" ref="P4752:P4815" si="1442">ROUND((IF(K4752&lt;100,0,K4752*$C$7)/$C$8),0)</f>
        <v>0</v>
      </c>
      <c r="Q4752" s="69">
        <f t="shared" si="1427"/>
        <v>0</v>
      </c>
      <c r="R4752" s="62">
        <f t="shared" si="1428"/>
        <v>0</v>
      </c>
      <c r="S4752" s="153"/>
      <c r="T4752" s="118" t="str">
        <f t="shared" si="1429"/>
        <v/>
      </c>
      <c r="U4752" s="154"/>
      <c r="V4752" s="154"/>
      <c r="W4752" s="154"/>
      <c r="X4752" s="154"/>
      <c r="Y4752" s="154"/>
      <c r="Z4752" s="154"/>
      <c r="AA4752" s="154"/>
      <c r="AB4752" s="154"/>
      <c r="AC4752" s="154"/>
      <c r="AD4752" s="154"/>
      <c r="AE4752" s="154"/>
      <c r="AF4752" s="154"/>
      <c r="AG4752" s="63">
        <f t="shared" si="1430"/>
        <v>0</v>
      </c>
      <c r="AH4752" s="56">
        <f t="shared" si="1431"/>
        <v>0</v>
      </c>
      <c r="AI4752" s="56">
        <f t="shared" si="1432"/>
        <v>0</v>
      </c>
      <c r="AJ4752" s="56">
        <f t="shared" si="1433"/>
        <v>0</v>
      </c>
      <c r="AK4752" s="56">
        <f t="shared" si="1434"/>
        <v>0</v>
      </c>
      <c r="AL4752" s="56">
        <f t="shared" si="1435"/>
        <v>0</v>
      </c>
      <c r="AM4752" s="56">
        <f t="shared" si="1436"/>
        <v>0</v>
      </c>
      <c r="AN4752" s="56">
        <f t="shared" si="1437"/>
        <v>0</v>
      </c>
      <c r="AO4752" s="56">
        <f t="shared" si="1438"/>
        <v>0</v>
      </c>
      <c r="AP4752" s="56">
        <f t="shared" si="1439"/>
        <v>0</v>
      </c>
      <c r="AQ4752" s="56">
        <f t="shared" si="1440"/>
        <v>0</v>
      </c>
      <c r="AR4752" s="86">
        <f t="shared" si="1441"/>
        <v>0</v>
      </c>
    </row>
    <row r="4753" spans="1:44" x14ac:dyDescent="0.25">
      <c r="A4753" s="178"/>
      <c r="B4753" s="55" t="str">
        <f>_xlfn.IFNA(VLOOKUP(A4753,'Ajánlatkérő(k) adatai'!$B$4:$C$205,2,0),"")</f>
        <v/>
      </c>
      <c r="C4753" s="178"/>
      <c r="D4753" s="55" t="str">
        <f>_xlfn.IFNA(VLOOKUP(C4753,'Számlafizető(k) adatai'!$C$4:$D$203,2,0),"")</f>
        <v/>
      </c>
      <c r="E4753" s="55" t="str">
        <f>_xlfn.IFNA(VLOOKUP(C4753,'Számlafizető(k) adatai'!$C$4:$M$203,11,0),"")</f>
        <v/>
      </c>
      <c r="F4753" s="178"/>
      <c r="G4753" s="178"/>
      <c r="H4753" s="178"/>
      <c r="I4753" s="55" t="str">
        <f>IF(F4753="","",VLOOKUP(LEFT(F4753,5),'Technikai cellák'!B:C,2,0))</f>
        <v/>
      </c>
      <c r="J4753" s="55" t="str">
        <f>IF(F4753="","",VLOOKUP(I4753,'Technikai cellák'!$C$1:$D$12,2,0))</f>
        <v/>
      </c>
      <c r="K4753" s="179"/>
      <c r="L4753" s="67" t="str">
        <f t="shared" si="1424"/>
        <v/>
      </c>
      <c r="M4753" s="68">
        <f t="shared" si="1425"/>
        <v>0</v>
      </c>
      <c r="N4753" s="66">
        <f t="shared" si="1426"/>
        <v>0</v>
      </c>
      <c r="O4753" s="152"/>
      <c r="P4753" s="172">
        <f t="shared" si="1442"/>
        <v>0</v>
      </c>
      <c r="Q4753" s="69">
        <f t="shared" si="1427"/>
        <v>0</v>
      </c>
      <c r="R4753" s="62">
        <f t="shared" si="1428"/>
        <v>0</v>
      </c>
      <c r="S4753" s="153"/>
      <c r="T4753" s="118" t="str">
        <f t="shared" si="1429"/>
        <v/>
      </c>
      <c r="U4753" s="154"/>
      <c r="V4753" s="154"/>
      <c r="W4753" s="154"/>
      <c r="X4753" s="154"/>
      <c r="Y4753" s="154"/>
      <c r="Z4753" s="154"/>
      <c r="AA4753" s="154"/>
      <c r="AB4753" s="154"/>
      <c r="AC4753" s="154"/>
      <c r="AD4753" s="154"/>
      <c r="AE4753" s="154"/>
      <c r="AF4753" s="154"/>
      <c r="AG4753" s="63">
        <f t="shared" si="1430"/>
        <v>0</v>
      </c>
      <c r="AH4753" s="56">
        <f t="shared" si="1431"/>
        <v>0</v>
      </c>
      <c r="AI4753" s="56">
        <f t="shared" si="1432"/>
        <v>0</v>
      </c>
      <c r="AJ4753" s="56">
        <f t="shared" si="1433"/>
        <v>0</v>
      </c>
      <c r="AK4753" s="56">
        <f t="shared" si="1434"/>
        <v>0</v>
      </c>
      <c r="AL4753" s="56">
        <f t="shared" si="1435"/>
        <v>0</v>
      </c>
      <c r="AM4753" s="56">
        <f t="shared" si="1436"/>
        <v>0</v>
      </c>
      <c r="AN4753" s="56">
        <f t="shared" si="1437"/>
        <v>0</v>
      </c>
      <c r="AO4753" s="56">
        <f t="shared" si="1438"/>
        <v>0</v>
      </c>
      <c r="AP4753" s="56">
        <f t="shared" si="1439"/>
        <v>0</v>
      </c>
      <c r="AQ4753" s="56">
        <f t="shared" si="1440"/>
        <v>0</v>
      </c>
      <c r="AR4753" s="86">
        <f t="shared" si="1441"/>
        <v>0</v>
      </c>
    </row>
    <row r="4754" spans="1:44" x14ac:dyDescent="0.25">
      <c r="A4754" s="178"/>
      <c r="B4754" s="55" t="str">
        <f>_xlfn.IFNA(VLOOKUP(A4754,'Ajánlatkérő(k) adatai'!$B$4:$C$205,2,0),"")</f>
        <v/>
      </c>
      <c r="C4754" s="178"/>
      <c r="D4754" s="55" t="str">
        <f>_xlfn.IFNA(VLOOKUP(C4754,'Számlafizető(k) adatai'!$C$4:$D$203,2,0),"")</f>
        <v/>
      </c>
      <c r="E4754" s="55" t="str">
        <f>_xlfn.IFNA(VLOOKUP(C4754,'Számlafizető(k) adatai'!$C$4:$M$203,11,0),"")</f>
        <v/>
      </c>
      <c r="F4754" s="178"/>
      <c r="G4754" s="178"/>
      <c r="H4754" s="178"/>
      <c r="I4754" s="55" t="str">
        <f>IF(F4754="","",VLOOKUP(LEFT(F4754,5),'Technikai cellák'!B:C,2,0))</f>
        <v/>
      </c>
      <c r="J4754" s="55" t="str">
        <f>IF(F4754="","",VLOOKUP(I4754,'Technikai cellák'!$C$1:$D$12,2,0))</f>
        <v/>
      </c>
      <c r="K4754" s="179"/>
      <c r="L4754" s="67" t="str">
        <f t="shared" si="1424"/>
        <v/>
      </c>
      <c r="M4754" s="68">
        <f t="shared" si="1425"/>
        <v>0</v>
      </c>
      <c r="N4754" s="66">
        <f t="shared" si="1426"/>
        <v>0</v>
      </c>
      <c r="O4754" s="152"/>
      <c r="P4754" s="172">
        <f t="shared" si="1442"/>
        <v>0</v>
      </c>
      <c r="Q4754" s="69">
        <f t="shared" si="1427"/>
        <v>0</v>
      </c>
      <c r="R4754" s="62">
        <f t="shared" si="1428"/>
        <v>0</v>
      </c>
      <c r="S4754" s="153"/>
      <c r="T4754" s="118" t="str">
        <f t="shared" si="1429"/>
        <v/>
      </c>
      <c r="U4754" s="154"/>
      <c r="V4754" s="154"/>
      <c r="W4754" s="154"/>
      <c r="X4754" s="154"/>
      <c r="Y4754" s="154"/>
      <c r="Z4754" s="154"/>
      <c r="AA4754" s="154"/>
      <c r="AB4754" s="154"/>
      <c r="AC4754" s="154"/>
      <c r="AD4754" s="154"/>
      <c r="AE4754" s="154"/>
      <c r="AF4754" s="154"/>
      <c r="AG4754" s="63">
        <f t="shared" si="1430"/>
        <v>0</v>
      </c>
      <c r="AH4754" s="56">
        <f t="shared" si="1431"/>
        <v>0</v>
      </c>
      <c r="AI4754" s="56">
        <f t="shared" si="1432"/>
        <v>0</v>
      </c>
      <c r="AJ4754" s="56">
        <f t="shared" si="1433"/>
        <v>0</v>
      </c>
      <c r="AK4754" s="56">
        <f t="shared" si="1434"/>
        <v>0</v>
      </c>
      <c r="AL4754" s="56">
        <f t="shared" si="1435"/>
        <v>0</v>
      </c>
      <c r="AM4754" s="56">
        <f t="shared" si="1436"/>
        <v>0</v>
      </c>
      <c r="AN4754" s="56">
        <f t="shared" si="1437"/>
        <v>0</v>
      </c>
      <c r="AO4754" s="56">
        <f t="shared" si="1438"/>
        <v>0</v>
      </c>
      <c r="AP4754" s="56">
        <f t="shared" si="1439"/>
        <v>0</v>
      </c>
      <c r="AQ4754" s="56">
        <f t="shared" si="1440"/>
        <v>0</v>
      </c>
      <c r="AR4754" s="86">
        <f t="shared" si="1441"/>
        <v>0</v>
      </c>
    </row>
    <row r="4755" spans="1:44" x14ac:dyDescent="0.25">
      <c r="A4755" s="178"/>
      <c r="B4755" s="55" t="str">
        <f>_xlfn.IFNA(VLOOKUP(A4755,'Ajánlatkérő(k) adatai'!$B$4:$C$205,2,0),"")</f>
        <v/>
      </c>
      <c r="C4755" s="178"/>
      <c r="D4755" s="55" t="str">
        <f>_xlfn.IFNA(VLOOKUP(C4755,'Számlafizető(k) adatai'!$C$4:$D$203,2,0),"")</f>
        <v/>
      </c>
      <c r="E4755" s="55" t="str">
        <f>_xlfn.IFNA(VLOOKUP(C4755,'Számlafizető(k) adatai'!$C$4:$M$203,11,0),"")</f>
        <v/>
      </c>
      <c r="F4755" s="178"/>
      <c r="G4755" s="178"/>
      <c r="H4755" s="178"/>
      <c r="I4755" s="55" t="str">
        <f>IF(F4755="","",VLOOKUP(LEFT(F4755,5),'Technikai cellák'!B:C,2,0))</f>
        <v/>
      </c>
      <c r="J4755" s="55" t="str">
        <f>IF(F4755="","",VLOOKUP(I4755,'Technikai cellák'!$C$1:$D$12,2,0))</f>
        <v/>
      </c>
      <c r="K4755" s="179"/>
      <c r="L4755" s="67" t="str">
        <f t="shared" si="1424"/>
        <v/>
      </c>
      <c r="M4755" s="68">
        <f t="shared" si="1425"/>
        <v>0</v>
      </c>
      <c r="N4755" s="66">
        <f t="shared" si="1426"/>
        <v>0</v>
      </c>
      <c r="O4755" s="152"/>
      <c r="P4755" s="172">
        <f t="shared" si="1442"/>
        <v>0</v>
      </c>
      <c r="Q4755" s="69">
        <f t="shared" si="1427"/>
        <v>0</v>
      </c>
      <c r="R4755" s="62">
        <f t="shared" si="1428"/>
        <v>0</v>
      </c>
      <c r="S4755" s="153"/>
      <c r="T4755" s="118" t="str">
        <f t="shared" si="1429"/>
        <v/>
      </c>
      <c r="U4755" s="154"/>
      <c r="V4755" s="154"/>
      <c r="W4755" s="154"/>
      <c r="X4755" s="154"/>
      <c r="Y4755" s="154"/>
      <c r="Z4755" s="154"/>
      <c r="AA4755" s="154"/>
      <c r="AB4755" s="154"/>
      <c r="AC4755" s="154"/>
      <c r="AD4755" s="154"/>
      <c r="AE4755" s="154"/>
      <c r="AF4755" s="154"/>
      <c r="AG4755" s="63">
        <f t="shared" si="1430"/>
        <v>0</v>
      </c>
      <c r="AH4755" s="56">
        <f t="shared" si="1431"/>
        <v>0</v>
      </c>
      <c r="AI4755" s="56">
        <f t="shared" si="1432"/>
        <v>0</v>
      </c>
      <c r="AJ4755" s="56">
        <f t="shared" si="1433"/>
        <v>0</v>
      </c>
      <c r="AK4755" s="56">
        <f t="shared" si="1434"/>
        <v>0</v>
      </c>
      <c r="AL4755" s="56">
        <f t="shared" si="1435"/>
        <v>0</v>
      </c>
      <c r="AM4755" s="56">
        <f t="shared" si="1436"/>
        <v>0</v>
      </c>
      <c r="AN4755" s="56">
        <f t="shared" si="1437"/>
        <v>0</v>
      </c>
      <c r="AO4755" s="56">
        <f t="shared" si="1438"/>
        <v>0</v>
      </c>
      <c r="AP4755" s="56">
        <f t="shared" si="1439"/>
        <v>0</v>
      </c>
      <c r="AQ4755" s="56">
        <f t="shared" si="1440"/>
        <v>0</v>
      </c>
      <c r="AR4755" s="86">
        <f t="shared" si="1441"/>
        <v>0</v>
      </c>
    </row>
    <row r="4756" spans="1:44" x14ac:dyDescent="0.25">
      <c r="A4756" s="178"/>
      <c r="B4756" s="55" t="str">
        <f>_xlfn.IFNA(VLOOKUP(A4756,'Ajánlatkérő(k) adatai'!$B$4:$C$205,2,0),"")</f>
        <v/>
      </c>
      <c r="C4756" s="178"/>
      <c r="D4756" s="55" t="str">
        <f>_xlfn.IFNA(VLOOKUP(C4756,'Számlafizető(k) adatai'!$C$4:$D$203,2,0),"")</f>
        <v/>
      </c>
      <c r="E4756" s="55" t="str">
        <f>_xlfn.IFNA(VLOOKUP(C4756,'Számlafizető(k) adatai'!$C$4:$M$203,11,0),"")</f>
        <v/>
      </c>
      <c r="F4756" s="178"/>
      <c r="G4756" s="178"/>
      <c r="H4756" s="178"/>
      <c r="I4756" s="55" t="str">
        <f>IF(F4756="","",VLOOKUP(LEFT(F4756,5),'Technikai cellák'!B:C,2,0))</f>
        <v/>
      </c>
      <c r="J4756" s="55" t="str">
        <f>IF(F4756="","",VLOOKUP(I4756,'Technikai cellák'!$C$1:$D$12,2,0))</f>
        <v/>
      </c>
      <c r="K4756" s="179"/>
      <c r="L4756" s="67" t="str">
        <f t="shared" si="1424"/>
        <v/>
      </c>
      <c r="M4756" s="68">
        <f t="shared" si="1425"/>
        <v>0</v>
      </c>
      <c r="N4756" s="66">
        <f t="shared" si="1426"/>
        <v>0</v>
      </c>
      <c r="O4756" s="152"/>
      <c r="P4756" s="172">
        <f t="shared" si="1442"/>
        <v>0</v>
      </c>
      <c r="Q4756" s="69">
        <f t="shared" si="1427"/>
        <v>0</v>
      </c>
      <c r="R4756" s="62">
        <f t="shared" si="1428"/>
        <v>0</v>
      </c>
      <c r="S4756" s="153"/>
      <c r="T4756" s="118" t="str">
        <f t="shared" si="1429"/>
        <v/>
      </c>
      <c r="U4756" s="154"/>
      <c r="V4756" s="154"/>
      <c r="W4756" s="154"/>
      <c r="X4756" s="154"/>
      <c r="Y4756" s="154"/>
      <c r="Z4756" s="154"/>
      <c r="AA4756" s="154"/>
      <c r="AB4756" s="154"/>
      <c r="AC4756" s="154"/>
      <c r="AD4756" s="154"/>
      <c r="AE4756" s="154"/>
      <c r="AF4756" s="154"/>
      <c r="AG4756" s="63">
        <f t="shared" si="1430"/>
        <v>0</v>
      </c>
      <c r="AH4756" s="56">
        <f t="shared" si="1431"/>
        <v>0</v>
      </c>
      <c r="AI4756" s="56">
        <f t="shared" si="1432"/>
        <v>0</v>
      </c>
      <c r="AJ4756" s="56">
        <f t="shared" si="1433"/>
        <v>0</v>
      </c>
      <c r="AK4756" s="56">
        <f t="shared" si="1434"/>
        <v>0</v>
      </c>
      <c r="AL4756" s="56">
        <f t="shared" si="1435"/>
        <v>0</v>
      </c>
      <c r="AM4756" s="56">
        <f t="shared" si="1436"/>
        <v>0</v>
      </c>
      <c r="AN4756" s="56">
        <f t="shared" si="1437"/>
        <v>0</v>
      </c>
      <c r="AO4756" s="56">
        <f t="shared" si="1438"/>
        <v>0</v>
      </c>
      <c r="AP4756" s="56">
        <f t="shared" si="1439"/>
        <v>0</v>
      </c>
      <c r="AQ4756" s="56">
        <f t="shared" si="1440"/>
        <v>0</v>
      </c>
      <c r="AR4756" s="86">
        <f t="shared" si="1441"/>
        <v>0</v>
      </c>
    </row>
    <row r="4757" spans="1:44" x14ac:dyDescent="0.25">
      <c r="A4757" s="178"/>
      <c r="B4757" s="55" t="str">
        <f>_xlfn.IFNA(VLOOKUP(A4757,'Ajánlatkérő(k) adatai'!$B$4:$C$205,2,0),"")</f>
        <v/>
      </c>
      <c r="C4757" s="178"/>
      <c r="D4757" s="55" t="str">
        <f>_xlfn.IFNA(VLOOKUP(C4757,'Számlafizető(k) adatai'!$C$4:$D$203,2,0),"")</f>
        <v/>
      </c>
      <c r="E4757" s="55" t="str">
        <f>_xlfn.IFNA(VLOOKUP(C4757,'Számlafizető(k) adatai'!$C$4:$M$203,11,0),"")</f>
        <v/>
      </c>
      <c r="F4757" s="178"/>
      <c r="G4757" s="178"/>
      <c r="H4757" s="178"/>
      <c r="I4757" s="55" t="str">
        <f>IF(F4757="","",VLOOKUP(LEFT(F4757,5),'Technikai cellák'!B:C,2,0))</f>
        <v/>
      </c>
      <c r="J4757" s="55" t="str">
        <f>IF(F4757="","",VLOOKUP(I4757,'Technikai cellák'!$C$1:$D$12,2,0))</f>
        <v/>
      </c>
      <c r="K4757" s="179"/>
      <c r="L4757" s="67" t="str">
        <f t="shared" ref="L4757:L4820" si="1443">IF(K4757="","",IF(K4757&lt;20,"20 alatti",IF(K4757&lt;100,"20-99",IF(K4757&lt;500,"100-500","500-"))))</f>
        <v/>
      </c>
      <c r="M4757" s="68">
        <f t="shared" ref="M4757:M4820" si="1444">ROUND(IF(L4757="20 alatti",K4757*1,0),0)</f>
        <v>0</v>
      </c>
      <c r="N4757" s="66">
        <f t="shared" ref="N4757:N4820" si="1445">ROUND(IF(L4757="20-99",K4757*10.5,0),0)</f>
        <v>0</v>
      </c>
      <c r="O4757" s="152"/>
      <c r="P4757" s="172">
        <f t="shared" si="1442"/>
        <v>0</v>
      </c>
      <c r="Q4757" s="69">
        <f t="shared" ref="Q4757:Q4820" si="1446">ROUND(R4757*$F$10,0)</f>
        <v>0</v>
      </c>
      <c r="R4757" s="62">
        <f t="shared" ref="R4757:R4820" si="1447">SUM(AG4757:AR4757)</f>
        <v>0</v>
      </c>
      <c r="S4757" s="153"/>
      <c r="T4757" s="118" t="str">
        <f t="shared" ref="T4757:T4820" si="1448">IF(S4757="","",IF((DAYS360(S4757,$C$4,TRUE))/30&lt;0,"",(DAYS360(S4757,$C$4,))/30))</f>
        <v/>
      </c>
      <c r="U4757" s="154"/>
      <c r="V4757" s="154"/>
      <c r="W4757" s="154"/>
      <c r="X4757" s="154"/>
      <c r="Y4757" s="154"/>
      <c r="Z4757" s="154"/>
      <c r="AA4757" s="154"/>
      <c r="AB4757" s="154"/>
      <c r="AC4757" s="154"/>
      <c r="AD4757" s="154"/>
      <c r="AE4757" s="154"/>
      <c r="AF4757" s="154"/>
      <c r="AG4757" s="63">
        <f t="shared" ref="AG4757:AG4820" si="1449">ROUND((U4757*$C$7)/$C$8,0)</f>
        <v>0</v>
      </c>
      <c r="AH4757" s="56">
        <f t="shared" ref="AH4757:AH4820" si="1450">ROUND((V4757*$C$7)/$C$8,0)</f>
        <v>0</v>
      </c>
      <c r="AI4757" s="56">
        <f t="shared" ref="AI4757:AI4820" si="1451">ROUND((W4757*$C$7)/$C$8,0)</f>
        <v>0</v>
      </c>
      <c r="AJ4757" s="56">
        <f t="shared" ref="AJ4757:AJ4820" si="1452">ROUND((X4757*$C$7)/$C$8,0)</f>
        <v>0</v>
      </c>
      <c r="AK4757" s="56">
        <f t="shared" ref="AK4757:AK4820" si="1453">ROUND((Y4757*$C$7)/$C$8,0)</f>
        <v>0</v>
      </c>
      <c r="AL4757" s="56">
        <f t="shared" ref="AL4757:AL4820" si="1454">ROUND((Z4757*$C$7)/$C$8,0)</f>
        <v>0</v>
      </c>
      <c r="AM4757" s="56">
        <f t="shared" ref="AM4757:AM4820" si="1455">ROUND((AA4757*$C$7)/$C$8,0)</f>
        <v>0</v>
      </c>
      <c r="AN4757" s="56">
        <f t="shared" ref="AN4757:AN4820" si="1456">ROUND((AB4757*$C$7)/$C$8,0)</f>
        <v>0</v>
      </c>
      <c r="AO4757" s="56">
        <f t="shared" ref="AO4757:AO4820" si="1457">ROUND((AC4757*$C$7)/$C$8,0)</f>
        <v>0</v>
      </c>
      <c r="AP4757" s="56">
        <f t="shared" ref="AP4757:AP4820" si="1458">ROUND((AD4757*$C$7)/$C$8,0)</f>
        <v>0</v>
      </c>
      <c r="AQ4757" s="56">
        <f t="shared" ref="AQ4757:AQ4820" si="1459">ROUND((AE4757*$C$7)/$C$8,0)</f>
        <v>0</v>
      </c>
      <c r="AR4757" s="86">
        <f t="shared" ref="AR4757:AR4820" si="1460">ROUND((AF4757*$C$7)/$C$8,0)</f>
        <v>0</v>
      </c>
    </row>
    <row r="4758" spans="1:44" x14ac:dyDescent="0.25">
      <c r="A4758" s="178"/>
      <c r="B4758" s="55" t="str">
        <f>_xlfn.IFNA(VLOOKUP(A4758,'Ajánlatkérő(k) adatai'!$B$4:$C$205,2,0),"")</f>
        <v/>
      </c>
      <c r="C4758" s="178"/>
      <c r="D4758" s="55" t="str">
        <f>_xlfn.IFNA(VLOOKUP(C4758,'Számlafizető(k) adatai'!$C$4:$D$203,2,0),"")</f>
        <v/>
      </c>
      <c r="E4758" s="55" t="str">
        <f>_xlfn.IFNA(VLOOKUP(C4758,'Számlafizető(k) adatai'!$C$4:$M$203,11,0),"")</f>
        <v/>
      </c>
      <c r="F4758" s="178"/>
      <c r="G4758" s="178"/>
      <c r="H4758" s="178"/>
      <c r="I4758" s="55" t="str">
        <f>IF(F4758="","",VLOOKUP(LEFT(F4758,5),'Technikai cellák'!B:C,2,0))</f>
        <v/>
      </c>
      <c r="J4758" s="55" t="str">
        <f>IF(F4758="","",VLOOKUP(I4758,'Technikai cellák'!$C$1:$D$12,2,0))</f>
        <v/>
      </c>
      <c r="K4758" s="179"/>
      <c r="L4758" s="67" t="str">
        <f t="shared" si="1443"/>
        <v/>
      </c>
      <c r="M4758" s="68">
        <f t="shared" si="1444"/>
        <v>0</v>
      </c>
      <c r="N4758" s="66">
        <f t="shared" si="1445"/>
        <v>0</v>
      </c>
      <c r="O4758" s="152"/>
      <c r="P4758" s="172">
        <f t="shared" si="1442"/>
        <v>0</v>
      </c>
      <c r="Q4758" s="69">
        <f t="shared" si="1446"/>
        <v>0</v>
      </c>
      <c r="R4758" s="62">
        <f t="shared" si="1447"/>
        <v>0</v>
      </c>
      <c r="S4758" s="153"/>
      <c r="T4758" s="118" t="str">
        <f t="shared" si="1448"/>
        <v/>
      </c>
      <c r="U4758" s="154"/>
      <c r="V4758" s="154"/>
      <c r="W4758" s="154"/>
      <c r="X4758" s="154"/>
      <c r="Y4758" s="154"/>
      <c r="Z4758" s="154"/>
      <c r="AA4758" s="154"/>
      <c r="AB4758" s="154"/>
      <c r="AC4758" s="154"/>
      <c r="AD4758" s="154"/>
      <c r="AE4758" s="154"/>
      <c r="AF4758" s="154"/>
      <c r="AG4758" s="63">
        <f t="shared" si="1449"/>
        <v>0</v>
      </c>
      <c r="AH4758" s="56">
        <f t="shared" si="1450"/>
        <v>0</v>
      </c>
      <c r="AI4758" s="56">
        <f t="shared" si="1451"/>
        <v>0</v>
      </c>
      <c r="AJ4758" s="56">
        <f t="shared" si="1452"/>
        <v>0</v>
      </c>
      <c r="AK4758" s="56">
        <f t="shared" si="1453"/>
        <v>0</v>
      </c>
      <c r="AL4758" s="56">
        <f t="shared" si="1454"/>
        <v>0</v>
      </c>
      <c r="AM4758" s="56">
        <f t="shared" si="1455"/>
        <v>0</v>
      </c>
      <c r="AN4758" s="56">
        <f t="shared" si="1456"/>
        <v>0</v>
      </c>
      <c r="AO4758" s="56">
        <f t="shared" si="1457"/>
        <v>0</v>
      </c>
      <c r="AP4758" s="56">
        <f t="shared" si="1458"/>
        <v>0</v>
      </c>
      <c r="AQ4758" s="56">
        <f t="shared" si="1459"/>
        <v>0</v>
      </c>
      <c r="AR4758" s="86">
        <f t="shared" si="1460"/>
        <v>0</v>
      </c>
    </row>
    <row r="4759" spans="1:44" x14ac:dyDescent="0.25">
      <c r="A4759" s="178"/>
      <c r="B4759" s="55" t="str">
        <f>_xlfn.IFNA(VLOOKUP(A4759,'Ajánlatkérő(k) adatai'!$B$4:$C$205,2,0),"")</f>
        <v/>
      </c>
      <c r="C4759" s="178"/>
      <c r="D4759" s="55" t="str">
        <f>_xlfn.IFNA(VLOOKUP(C4759,'Számlafizető(k) adatai'!$C$4:$D$203,2,0),"")</f>
        <v/>
      </c>
      <c r="E4759" s="55" t="str">
        <f>_xlfn.IFNA(VLOOKUP(C4759,'Számlafizető(k) adatai'!$C$4:$M$203,11,0),"")</f>
        <v/>
      </c>
      <c r="F4759" s="178"/>
      <c r="G4759" s="178"/>
      <c r="H4759" s="178"/>
      <c r="I4759" s="55" t="str">
        <f>IF(F4759="","",VLOOKUP(LEFT(F4759,5),'Technikai cellák'!B:C,2,0))</f>
        <v/>
      </c>
      <c r="J4759" s="55" t="str">
        <f>IF(F4759="","",VLOOKUP(I4759,'Technikai cellák'!$C$1:$D$12,2,0))</f>
        <v/>
      </c>
      <c r="K4759" s="179"/>
      <c r="L4759" s="67" t="str">
        <f t="shared" si="1443"/>
        <v/>
      </c>
      <c r="M4759" s="68">
        <f t="shared" si="1444"/>
        <v>0</v>
      </c>
      <c r="N4759" s="66">
        <f t="shared" si="1445"/>
        <v>0</v>
      </c>
      <c r="O4759" s="152"/>
      <c r="P4759" s="172">
        <f t="shared" si="1442"/>
        <v>0</v>
      </c>
      <c r="Q4759" s="69">
        <f t="shared" si="1446"/>
        <v>0</v>
      </c>
      <c r="R4759" s="62">
        <f t="shared" si="1447"/>
        <v>0</v>
      </c>
      <c r="S4759" s="153"/>
      <c r="T4759" s="118" t="str">
        <f t="shared" si="1448"/>
        <v/>
      </c>
      <c r="U4759" s="154"/>
      <c r="V4759" s="154"/>
      <c r="W4759" s="154"/>
      <c r="X4759" s="154"/>
      <c r="Y4759" s="154"/>
      <c r="Z4759" s="154"/>
      <c r="AA4759" s="154"/>
      <c r="AB4759" s="154"/>
      <c r="AC4759" s="154"/>
      <c r="AD4759" s="154"/>
      <c r="AE4759" s="154"/>
      <c r="AF4759" s="154"/>
      <c r="AG4759" s="63">
        <f t="shared" si="1449"/>
        <v>0</v>
      </c>
      <c r="AH4759" s="56">
        <f t="shared" si="1450"/>
        <v>0</v>
      </c>
      <c r="AI4759" s="56">
        <f t="shared" si="1451"/>
        <v>0</v>
      </c>
      <c r="AJ4759" s="56">
        <f t="shared" si="1452"/>
        <v>0</v>
      </c>
      <c r="AK4759" s="56">
        <f t="shared" si="1453"/>
        <v>0</v>
      </c>
      <c r="AL4759" s="56">
        <f t="shared" si="1454"/>
        <v>0</v>
      </c>
      <c r="AM4759" s="56">
        <f t="shared" si="1455"/>
        <v>0</v>
      </c>
      <c r="AN4759" s="56">
        <f t="shared" si="1456"/>
        <v>0</v>
      </c>
      <c r="AO4759" s="56">
        <f t="shared" si="1457"/>
        <v>0</v>
      </c>
      <c r="AP4759" s="56">
        <f t="shared" si="1458"/>
        <v>0</v>
      </c>
      <c r="AQ4759" s="56">
        <f t="shared" si="1459"/>
        <v>0</v>
      </c>
      <c r="AR4759" s="86">
        <f t="shared" si="1460"/>
        <v>0</v>
      </c>
    </row>
    <row r="4760" spans="1:44" x14ac:dyDescent="0.25">
      <c r="A4760" s="178"/>
      <c r="B4760" s="55" t="str">
        <f>_xlfn.IFNA(VLOOKUP(A4760,'Ajánlatkérő(k) adatai'!$B$4:$C$205,2,0),"")</f>
        <v/>
      </c>
      <c r="C4760" s="178"/>
      <c r="D4760" s="55" t="str">
        <f>_xlfn.IFNA(VLOOKUP(C4760,'Számlafizető(k) adatai'!$C$4:$D$203,2,0),"")</f>
        <v/>
      </c>
      <c r="E4760" s="55" t="str">
        <f>_xlfn.IFNA(VLOOKUP(C4760,'Számlafizető(k) adatai'!$C$4:$M$203,11,0),"")</f>
        <v/>
      </c>
      <c r="F4760" s="178"/>
      <c r="G4760" s="178"/>
      <c r="H4760" s="178"/>
      <c r="I4760" s="55" t="str">
        <f>IF(F4760="","",VLOOKUP(LEFT(F4760,5),'Technikai cellák'!B:C,2,0))</f>
        <v/>
      </c>
      <c r="J4760" s="55" t="str">
        <f>IF(F4760="","",VLOOKUP(I4760,'Technikai cellák'!$C$1:$D$12,2,0))</f>
        <v/>
      </c>
      <c r="K4760" s="179"/>
      <c r="L4760" s="67" t="str">
        <f t="shared" si="1443"/>
        <v/>
      </c>
      <c r="M4760" s="68">
        <f t="shared" si="1444"/>
        <v>0</v>
      </c>
      <c r="N4760" s="66">
        <f t="shared" si="1445"/>
        <v>0</v>
      </c>
      <c r="O4760" s="152"/>
      <c r="P4760" s="172">
        <f t="shared" si="1442"/>
        <v>0</v>
      </c>
      <c r="Q4760" s="69">
        <f t="shared" si="1446"/>
        <v>0</v>
      </c>
      <c r="R4760" s="62">
        <f t="shared" si="1447"/>
        <v>0</v>
      </c>
      <c r="S4760" s="153"/>
      <c r="T4760" s="118" t="str">
        <f t="shared" si="1448"/>
        <v/>
      </c>
      <c r="U4760" s="154"/>
      <c r="V4760" s="154"/>
      <c r="W4760" s="154"/>
      <c r="X4760" s="154"/>
      <c r="Y4760" s="154"/>
      <c r="Z4760" s="154"/>
      <c r="AA4760" s="154"/>
      <c r="AB4760" s="154"/>
      <c r="AC4760" s="154"/>
      <c r="AD4760" s="154"/>
      <c r="AE4760" s="154"/>
      <c r="AF4760" s="154"/>
      <c r="AG4760" s="63">
        <f t="shared" si="1449"/>
        <v>0</v>
      </c>
      <c r="AH4760" s="56">
        <f t="shared" si="1450"/>
        <v>0</v>
      </c>
      <c r="AI4760" s="56">
        <f t="shared" si="1451"/>
        <v>0</v>
      </c>
      <c r="AJ4760" s="56">
        <f t="shared" si="1452"/>
        <v>0</v>
      </c>
      <c r="AK4760" s="56">
        <f t="shared" si="1453"/>
        <v>0</v>
      </c>
      <c r="AL4760" s="56">
        <f t="shared" si="1454"/>
        <v>0</v>
      </c>
      <c r="AM4760" s="56">
        <f t="shared" si="1455"/>
        <v>0</v>
      </c>
      <c r="AN4760" s="56">
        <f t="shared" si="1456"/>
        <v>0</v>
      </c>
      <c r="AO4760" s="56">
        <f t="shared" si="1457"/>
        <v>0</v>
      </c>
      <c r="AP4760" s="56">
        <f t="shared" si="1458"/>
        <v>0</v>
      </c>
      <c r="AQ4760" s="56">
        <f t="shared" si="1459"/>
        <v>0</v>
      </c>
      <c r="AR4760" s="86">
        <f t="shared" si="1460"/>
        <v>0</v>
      </c>
    </row>
    <row r="4761" spans="1:44" x14ac:dyDescent="0.25">
      <c r="A4761" s="178"/>
      <c r="B4761" s="55" t="str">
        <f>_xlfn.IFNA(VLOOKUP(A4761,'Ajánlatkérő(k) adatai'!$B$4:$C$205,2,0),"")</f>
        <v/>
      </c>
      <c r="C4761" s="178"/>
      <c r="D4761" s="55" t="str">
        <f>_xlfn.IFNA(VLOOKUP(C4761,'Számlafizető(k) adatai'!$C$4:$D$203,2,0),"")</f>
        <v/>
      </c>
      <c r="E4761" s="55" t="str">
        <f>_xlfn.IFNA(VLOOKUP(C4761,'Számlafizető(k) adatai'!$C$4:$M$203,11,0),"")</f>
        <v/>
      </c>
      <c r="F4761" s="178"/>
      <c r="G4761" s="178"/>
      <c r="H4761" s="178"/>
      <c r="I4761" s="55" t="str">
        <f>IF(F4761="","",VLOOKUP(LEFT(F4761,5),'Technikai cellák'!B:C,2,0))</f>
        <v/>
      </c>
      <c r="J4761" s="55" t="str">
        <f>IF(F4761="","",VLOOKUP(I4761,'Technikai cellák'!$C$1:$D$12,2,0))</f>
        <v/>
      </c>
      <c r="K4761" s="179"/>
      <c r="L4761" s="67" t="str">
        <f t="shared" si="1443"/>
        <v/>
      </c>
      <c r="M4761" s="68">
        <f t="shared" si="1444"/>
        <v>0</v>
      </c>
      <c r="N4761" s="66">
        <f t="shared" si="1445"/>
        <v>0</v>
      </c>
      <c r="O4761" s="152"/>
      <c r="P4761" s="172">
        <f t="shared" si="1442"/>
        <v>0</v>
      </c>
      <c r="Q4761" s="69">
        <f t="shared" si="1446"/>
        <v>0</v>
      </c>
      <c r="R4761" s="62">
        <f t="shared" si="1447"/>
        <v>0</v>
      </c>
      <c r="S4761" s="153"/>
      <c r="T4761" s="118" t="str">
        <f t="shared" si="1448"/>
        <v/>
      </c>
      <c r="U4761" s="154"/>
      <c r="V4761" s="154"/>
      <c r="W4761" s="154"/>
      <c r="X4761" s="154"/>
      <c r="Y4761" s="154"/>
      <c r="Z4761" s="154"/>
      <c r="AA4761" s="154"/>
      <c r="AB4761" s="154"/>
      <c r="AC4761" s="154"/>
      <c r="AD4761" s="154"/>
      <c r="AE4761" s="154"/>
      <c r="AF4761" s="154"/>
      <c r="AG4761" s="63">
        <f t="shared" si="1449"/>
        <v>0</v>
      </c>
      <c r="AH4761" s="56">
        <f t="shared" si="1450"/>
        <v>0</v>
      </c>
      <c r="AI4761" s="56">
        <f t="shared" si="1451"/>
        <v>0</v>
      </c>
      <c r="AJ4761" s="56">
        <f t="shared" si="1452"/>
        <v>0</v>
      </c>
      <c r="AK4761" s="56">
        <f t="shared" si="1453"/>
        <v>0</v>
      </c>
      <c r="AL4761" s="56">
        <f t="shared" si="1454"/>
        <v>0</v>
      </c>
      <c r="AM4761" s="56">
        <f t="shared" si="1455"/>
        <v>0</v>
      </c>
      <c r="AN4761" s="56">
        <f t="shared" si="1456"/>
        <v>0</v>
      </c>
      <c r="AO4761" s="56">
        <f t="shared" si="1457"/>
        <v>0</v>
      </c>
      <c r="AP4761" s="56">
        <f t="shared" si="1458"/>
        <v>0</v>
      </c>
      <c r="AQ4761" s="56">
        <f t="shared" si="1459"/>
        <v>0</v>
      </c>
      <c r="AR4761" s="86">
        <f t="shared" si="1460"/>
        <v>0</v>
      </c>
    </row>
    <row r="4762" spans="1:44" x14ac:dyDescent="0.25">
      <c r="A4762" s="178"/>
      <c r="B4762" s="55" t="str">
        <f>_xlfn.IFNA(VLOOKUP(A4762,'Ajánlatkérő(k) adatai'!$B$4:$C$205,2,0),"")</f>
        <v/>
      </c>
      <c r="C4762" s="178"/>
      <c r="D4762" s="55" t="str">
        <f>_xlfn.IFNA(VLOOKUP(C4762,'Számlafizető(k) adatai'!$C$4:$D$203,2,0),"")</f>
        <v/>
      </c>
      <c r="E4762" s="55" t="str">
        <f>_xlfn.IFNA(VLOOKUP(C4762,'Számlafizető(k) adatai'!$C$4:$M$203,11,0),"")</f>
        <v/>
      </c>
      <c r="F4762" s="178"/>
      <c r="G4762" s="178"/>
      <c r="H4762" s="178"/>
      <c r="I4762" s="55" t="str">
        <f>IF(F4762="","",VLOOKUP(LEFT(F4762,5),'Technikai cellák'!B:C,2,0))</f>
        <v/>
      </c>
      <c r="J4762" s="55" t="str">
        <f>IF(F4762="","",VLOOKUP(I4762,'Technikai cellák'!$C$1:$D$12,2,0))</f>
        <v/>
      </c>
      <c r="K4762" s="179"/>
      <c r="L4762" s="67" t="str">
        <f t="shared" si="1443"/>
        <v/>
      </c>
      <c r="M4762" s="68">
        <f t="shared" si="1444"/>
        <v>0</v>
      </c>
      <c r="N4762" s="66">
        <f t="shared" si="1445"/>
        <v>0</v>
      </c>
      <c r="O4762" s="152"/>
      <c r="P4762" s="172">
        <f t="shared" si="1442"/>
        <v>0</v>
      </c>
      <c r="Q4762" s="69">
        <f t="shared" si="1446"/>
        <v>0</v>
      </c>
      <c r="R4762" s="62">
        <f t="shared" si="1447"/>
        <v>0</v>
      </c>
      <c r="S4762" s="153"/>
      <c r="T4762" s="118" t="str">
        <f t="shared" si="1448"/>
        <v/>
      </c>
      <c r="U4762" s="154"/>
      <c r="V4762" s="154"/>
      <c r="W4762" s="154"/>
      <c r="X4762" s="154"/>
      <c r="Y4762" s="154"/>
      <c r="Z4762" s="154"/>
      <c r="AA4762" s="154"/>
      <c r="AB4762" s="154"/>
      <c r="AC4762" s="154"/>
      <c r="AD4762" s="154"/>
      <c r="AE4762" s="154"/>
      <c r="AF4762" s="154"/>
      <c r="AG4762" s="63">
        <f t="shared" si="1449"/>
        <v>0</v>
      </c>
      <c r="AH4762" s="56">
        <f t="shared" si="1450"/>
        <v>0</v>
      </c>
      <c r="AI4762" s="56">
        <f t="shared" si="1451"/>
        <v>0</v>
      </c>
      <c r="AJ4762" s="56">
        <f t="shared" si="1452"/>
        <v>0</v>
      </c>
      <c r="AK4762" s="56">
        <f t="shared" si="1453"/>
        <v>0</v>
      </c>
      <c r="AL4762" s="56">
        <f t="shared" si="1454"/>
        <v>0</v>
      </c>
      <c r="AM4762" s="56">
        <f t="shared" si="1455"/>
        <v>0</v>
      </c>
      <c r="AN4762" s="56">
        <f t="shared" si="1456"/>
        <v>0</v>
      </c>
      <c r="AO4762" s="56">
        <f t="shared" si="1457"/>
        <v>0</v>
      </c>
      <c r="AP4762" s="56">
        <f t="shared" si="1458"/>
        <v>0</v>
      </c>
      <c r="AQ4762" s="56">
        <f t="shared" si="1459"/>
        <v>0</v>
      </c>
      <c r="AR4762" s="86">
        <f t="shared" si="1460"/>
        <v>0</v>
      </c>
    </row>
    <row r="4763" spans="1:44" x14ac:dyDescent="0.25">
      <c r="A4763" s="178"/>
      <c r="B4763" s="55" t="str">
        <f>_xlfn.IFNA(VLOOKUP(A4763,'Ajánlatkérő(k) adatai'!$B$4:$C$205,2,0),"")</f>
        <v/>
      </c>
      <c r="C4763" s="178"/>
      <c r="D4763" s="55" t="str">
        <f>_xlfn.IFNA(VLOOKUP(C4763,'Számlafizető(k) adatai'!$C$4:$D$203,2,0),"")</f>
        <v/>
      </c>
      <c r="E4763" s="55" t="str">
        <f>_xlfn.IFNA(VLOOKUP(C4763,'Számlafizető(k) adatai'!$C$4:$M$203,11,0),"")</f>
        <v/>
      </c>
      <c r="F4763" s="178"/>
      <c r="G4763" s="178"/>
      <c r="H4763" s="178"/>
      <c r="I4763" s="55" t="str">
        <f>IF(F4763="","",VLOOKUP(LEFT(F4763,5),'Technikai cellák'!B:C,2,0))</f>
        <v/>
      </c>
      <c r="J4763" s="55" t="str">
        <f>IF(F4763="","",VLOOKUP(I4763,'Technikai cellák'!$C$1:$D$12,2,0))</f>
        <v/>
      </c>
      <c r="K4763" s="179"/>
      <c r="L4763" s="67" t="str">
        <f t="shared" si="1443"/>
        <v/>
      </c>
      <c r="M4763" s="68">
        <f t="shared" si="1444"/>
        <v>0</v>
      </c>
      <c r="N4763" s="66">
        <f t="shared" si="1445"/>
        <v>0</v>
      </c>
      <c r="O4763" s="152"/>
      <c r="P4763" s="172">
        <f t="shared" si="1442"/>
        <v>0</v>
      </c>
      <c r="Q4763" s="69">
        <f t="shared" si="1446"/>
        <v>0</v>
      </c>
      <c r="R4763" s="62">
        <f t="shared" si="1447"/>
        <v>0</v>
      </c>
      <c r="S4763" s="153"/>
      <c r="T4763" s="118" t="str">
        <f t="shared" si="1448"/>
        <v/>
      </c>
      <c r="U4763" s="154"/>
      <c r="V4763" s="154"/>
      <c r="W4763" s="154"/>
      <c r="X4763" s="154"/>
      <c r="Y4763" s="154"/>
      <c r="Z4763" s="154"/>
      <c r="AA4763" s="154"/>
      <c r="AB4763" s="154"/>
      <c r="AC4763" s="154"/>
      <c r="AD4763" s="154"/>
      <c r="AE4763" s="154"/>
      <c r="AF4763" s="154"/>
      <c r="AG4763" s="63">
        <f t="shared" si="1449"/>
        <v>0</v>
      </c>
      <c r="AH4763" s="56">
        <f t="shared" si="1450"/>
        <v>0</v>
      </c>
      <c r="AI4763" s="56">
        <f t="shared" si="1451"/>
        <v>0</v>
      </c>
      <c r="AJ4763" s="56">
        <f t="shared" si="1452"/>
        <v>0</v>
      </c>
      <c r="AK4763" s="56">
        <f t="shared" si="1453"/>
        <v>0</v>
      </c>
      <c r="AL4763" s="56">
        <f t="shared" si="1454"/>
        <v>0</v>
      </c>
      <c r="AM4763" s="56">
        <f t="shared" si="1455"/>
        <v>0</v>
      </c>
      <c r="AN4763" s="56">
        <f t="shared" si="1456"/>
        <v>0</v>
      </c>
      <c r="AO4763" s="56">
        <f t="shared" si="1457"/>
        <v>0</v>
      </c>
      <c r="AP4763" s="56">
        <f t="shared" si="1458"/>
        <v>0</v>
      </c>
      <c r="AQ4763" s="56">
        <f t="shared" si="1459"/>
        <v>0</v>
      </c>
      <c r="AR4763" s="86">
        <f t="shared" si="1460"/>
        <v>0</v>
      </c>
    </row>
    <row r="4764" spans="1:44" x14ac:dyDescent="0.25">
      <c r="A4764" s="178"/>
      <c r="B4764" s="55" t="str">
        <f>_xlfn.IFNA(VLOOKUP(A4764,'Ajánlatkérő(k) adatai'!$B$4:$C$205,2,0),"")</f>
        <v/>
      </c>
      <c r="C4764" s="178"/>
      <c r="D4764" s="55" t="str">
        <f>_xlfn.IFNA(VLOOKUP(C4764,'Számlafizető(k) adatai'!$C$4:$D$203,2,0),"")</f>
        <v/>
      </c>
      <c r="E4764" s="55" t="str">
        <f>_xlfn.IFNA(VLOOKUP(C4764,'Számlafizető(k) adatai'!$C$4:$M$203,11,0),"")</f>
        <v/>
      </c>
      <c r="F4764" s="178"/>
      <c r="G4764" s="178"/>
      <c r="H4764" s="178"/>
      <c r="I4764" s="55" t="str">
        <f>IF(F4764="","",VLOOKUP(LEFT(F4764,5),'Technikai cellák'!B:C,2,0))</f>
        <v/>
      </c>
      <c r="J4764" s="55" t="str">
        <f>IF(F4764="","",VLOOKUP(I4764,'Technikai cellák'!$C$1:$D$12,2,0))</f>
        <v/>
      </c>
      <c r="K4764" s="179"/>
      <c r="L4764" s="67" t="str">
        <f t="shared" si="1443"/>
        <v/>
      </c>
      <c r="M4764" s="68">
        <f t="shared" si="1444"/>
        <v>0</v>
      </c>
      <c r="N4764" s="66">
        <f t="shared" si="1445"/>
        <v>0</v>
      </c>
      <c r="O4764" s="152"/>
      <c r="P4764" s="172">
        <f t="shared" si="1442"/>
        <v>0</v>
      </c>
      <c r="Q4764" s="69">
        <f t="shared" si="1446"/>
        <v>0</v>
      </c>
      <c r="R4764" s="62">
        <f t="shared" si="1447"/>
        <v>0</v>
      </c>
      <c r="S4764" s="153"/>
      <c r="T4764" s="118" t="str">
        <f t="shared" si="1448"/>
        <v/>
      </c>
      <c r="U4764" s="154"/>
      <c r="V4764" s="154"/>
      <c r="W4764" s="154"/>
      <c r="X4764" s="154"/>
      <c r="Y4764" s="154"/>
      <c r="Z4764" s="154"/>
      <c r="AA4764" s="154"/>
      <c r="AB4764" s="154"/>
      <c r="AC4764" s="154"/>
      <c r="AD4764" s="154"/>
      <c r="AE4764" s="154"/>
      <c r="AF4764" s="154"/>
      <c r="AG4764" s="63">
        <f t="shared" si="1449"/>
        <v>0</v>
      </c>
      <c r="AH4764" s="56">
        <f t="shared" si="1450"/>
        <v>0</v>
      </c>
      <c r="AI4764" s="56">
        <f t="shared" si="1451"/>
        <v>0</v>
      </c>
      <c r="AJ4764" s="56">
        <f t="shared" si="1452"/>
        <v>0</v>
      </c>
      <c r="AK4764" s="56">
        <f t="shared" si="1453"/>
        <v>0</v>
      </c>
      <c r="AL4764" s="56">
        <f t="shared" si="1454"/>
        <v>0</v>
      </c>
      <c r="AM4764" s="56">
        <f t="shared" si="1455"/>
        <v>0</v>
      </c>
      <c r="AN4764" s="56">
        <f t="shared" si="1456"/>
        <v>0</v>
      </c>
      <c r="AO4764" s="56">
        <f t="shared" si="1457"/>
        <v>0</v>
      </c>
      <c r="AP4764" s="56">
        <f t="shared" si="1458"/>
        <v>0</v>
      </c>
      <c r="AQ4764" s="56">
        <f t="shared" si="1459"/>
        <v>0</v>
      </c>
      <c r="AR4764" s="86">
        <f t="shared" si="1460"/>
        <v>0</v>
      </c>
    </row>
    <row r="4765" spans="1:44" x14ac:dyDescent="0.25">
      <c r="A4765" s="178"/>
      <c r="B4765" s="55" t="str">
        <f>_xlfn.IFNA(VLOOKUP(A4765,'Ajánlatkérő(k) adatai'!$B$4:$C$205,2,0),"")</f>
        <v/>
      </c>
      <c r="C4765" s="178"/>
      <c r="D4765" s="55" t="str">
        <f>_xlfn.IFNA(VLOOKUP(C4765,'Számlafizető(k) adatai'!$C$4:$D$203,2,0),"")</f>
        <v/>
      </c>
      <c r="E4765" s="55" t="str">
        <f>_xlfn.IFNA(VLOOKUP(C4765,'Számlafizető(k) adatai'!$C$4:$M$203,11,0),"")</f>
        <v/>
      </c>
      <c r="F4765" s="178"/>
      <c r="G4765" s="178"/>
      <c r="H4765" s="178"/>
      <c r="I4765" s="55" t="str">
        <f>IF(F4765="","",VLOOKUP(LEFT(F4765,5),'Technikai cellák'!B:C,2,0))</f>
        <v/>
      </c>
      <c r="J4765" s="55" t="str">
        <f>IF(F4765="","",VLOOKUP(I4765,'Technikai cellák'!$C$1:$D$12,2,0))</f>
        <v/>
      </c>
      <c r="K4765" s="179"/>
      <c r="L4765" s="67" t="str">
        <f t="shared" si="1443"/>
        <v/>
      </c>
      <c r="M4765" s="68">
        <f t="shared" si="1444"/>
        <v>0</v>
      </c>
      <c r="N4765" s="66">
        <f t="shared" si="1445"/>
        <v>0</v>
      </c>
      <c r="O4765" s="152"/>
      <c r="P4765" s="172">
        <f t="shared" si="1442"/>
        <v>0</v>
      </c>
      <c r="Q4765" s="69">
        <f t="shared" si="1446"/>
        <v>0</v>
      </c>
      <c r="R4765" s="62">
        <f t="shared" si="1447"/>
        <v>0</v>
      </c>
      <c r="S4765" s="153"/>
      <c r="T4765" s="118" t="str">
        <f t="shared" si="1448"/>
        <v/>
      </c>
      <c r="U4765" s="154"/>
      <c r="V4765" s="154"/>
      <c r="W4765" s="154"/>
      <c r="X4765" s="154"/>
      <c r="Y4765" s="154"/>
      <c r="Z4765" s="154"/>
      <c r="AA4765" s="154"/>
      <c r="AB4765" s="154"/>
      <c r="AC4765" s="154"/>
      <c r="AD4765" s="154"/>
      <c r="AE4765" s="154"/>
      <c r="AF4765" s="154"/>
      <c r="AG4765" s="63">
        <f t="shared" si="1449"/>
        <v>0</v>
      </c>
      <c r="AH4765" s="56">
        <f t="shared" si="1450"/>
        <v>0</v>
      </c>
      <c r="AI4765" s="56">
        <f t="shared" si="1451"/>
        <v>0</v>
      </c>
      <c r="AJ4765" s="56">
        <f t="shared" si="1452"/>
        <v>0</v>
      </c>
      <c r="AK4765" s="56">
        <f t="shared" si="1453"/>
        <v>0</v>
      </c>
      <c r="AL4765" s="56">
        <f t="shared" si="1454"/>
        <v>0</v>
      </c>
      <c r="AM4765" s="56">
        <f t="shared" si="1455"/>
        <v>0</v>
      </c>
      <c r="AN4765" s="56">
        <f t="shared" si="1456"/>
        <v>0</v>
      </c>
      <c r="AO4765" s="56">
        <f t="shared" si="1457"/>
        <v>0</v>
      </c>
      <c r="AP4765" s="56">
        <f t="shared" si="1458"/>
        <v>0</v>
      </c>
      <c r="AQ4765" s="56">
        <f t="shared" si="1459"/>
        <v>0</v>
      </c>
      <c r="AR4765" s="86">
        <f t="shared" si="1460"/>
        <v>0</v>
      </c>
    </row>
    <row r="4766" spans="1:44" x14ac:dyDescent="0.25">
      <c r="A4766" s="178"/>
      <c r="B4766" s="55" t="str">
        <f>_xlfn.IFNA(VLOOKUP(A4766,'Ajánlatkérő(k) adatai'!$B$4:$C$205,2,0),"")</f>
        <v/>
      </c>
      <c r="C4766" s="178"/>
      <c r="D4766" s="55" t="str">
        <f>_xlfn.IFNA(VLOOKUP(C4766,'Számlafizető(k) adatai'!$C$4:$D$203,2,0),"")</f>
        <v/>
      </c>
      <c r="E4766" s="55" t="str">
        <f>_xlfn.IFNA(VLOOKUP(C4766,'Számlafizető(k) adatai'!$C$4:$M$203,11,0),"")</f>
        <v/>
      </c>
      <c r="F4766" s="178"/>
      <c r="G4766" s="178"/>
      <c r="H4766" s="178"/>
      <c r="I4766" s="55" t="str">
        <f>IF(F4766="","",VLOOKUP(LEFT(F4766,5),'Technikai cellák'!B:C,2,0))</f>
        <v/>
      </c>
      <c r="J4766" s="55" t="str">
        <f>IF(F4766="","",VLOOKUP(I4766,'Technikai cellák'!$C$1:$D$12,2,0))</f>
        <v/>
      </c>
      <c r="K4766" s="179"/>
      <c r="L4766" s="67" t="str">
        <f t="shared" si="1443"/>
        <v/>
      </c>
      <c r="M4766" s="68">
        <f t="shared" si="1444"/>
        <v>0</v>
      </c>
      <c r="N4766" s="66">
        <f t="shared" si="1445"/>
        <v>0</v>
      </c>
      <c r="O4766" s="152"/>
      <c r="P4766" s="172">
        <f t="shared" si="1442"/>
        <v>0</v>
      </c>
      <c r="Q4766" s="69">
        <f t="shared" si="1446"/>
        <v>0</v>
      </c>
      <c r="R4766" s="62">
        <f t="shared" si="1447"/>
        <v>0</v>
      </c>
      <c r="S4766" s="153"/>
      <c r="T4766" s="118" t="str">
        <f t="shared" si="1448"/>
        <v/>
      </c>
      <c r="U4766" s="154"/>
      <c r="V4766" s="154"/>
      <c r="W4766" s="154"/>
      <c r="X4766" s="154"/>
      <c r="Y4766" s="154"/>
      <c r="Z4766" s="154"/>
      <c r="AA4766" s="154"/>
      <c r="AB4766" s="154"/>
      <c r="AC4766" s="154"/>
      <c r="AD4766" s="154"/>
      <c r="AE4766" s="154"/>
      <c r="AF4766" s="154"/>
      <c r="AG4766" s="63">
        <f t="shared" si="1449"/>
        <v>0</v>
      </c>
      <c r="AH4766" s="56">
        <f t="shared" si="1450"/>
        <v>0</v>
      </c>
      <c r="AI4766" s="56">
        <f t="shared" si="1451"/>
        <v>0</v>
      </c>
      <c r="AJ4766" s="56">
        <f t="shared" si="1452"/>
        <v>0</v>
      </c>
      <c r="AK4766" s="56">
        <f t="shared" si="1453"/>
        <v>0</v>
      </c>
      <c r="AL4766" s="56">
        <f t="shared" si="1454"/>
        <v>0</v>
      </c>
      <c r="AM4766" s="56">
        <f t="shared" si="1455"/>
        <v>0</v>
      </c>
      <c r="AN4766" s="56">
        <f t="shared" si="1456"/>
        <v>0</v>
      </c>
      <c r="AO4766" s="56">
        <f t="shared" si="1457"/>
        <v>0</v>
      </c>
      <c r="AP4766" s="56">
        <f t="shared" si="1458"/>
        <v>0</v>
      </c>
      <c r="AQ4766" s="56">
        <f t="shared" si="1459"/>
        <v>0</v>
      </c>
      <c r="AR4766" s="86">
        <f t="shared" si="1460"/>
        <v>0</v>
      </c>
    </row>
    <row r="4767" spans="1:44" x14ac:dyDescent="0.25">
      <c r="A4767" s="178"/>
      <c r="B4767" s="55" t="str">
        <f>_xlfn.IFNA(VLOOKUP(A4767,'Ajánlatkérő(k) adatai'!$B$4:$C$205,2,0),"")</f>
        <v/>
      </c>
      <c r="C4767" s="178"/>
      <c r="D4767" s="55" t="str">
        <f>_xlfn.IFNA(VLOOKUP(C4767,'Számlafizető(k) adatai'!$C$4:$D$203,2,0),"")</f>
        <v/>
      </c>
      <c r="E4767" s="55" t="str">
        <f>_xlfn.IFNA(VLOOKUP(C4767,'Számlafizető(k) adatai'!$C$4:$M$203,11,0),"")</f>
        <v/>
      </c>
      <c r="F4767" s="178"/>
      <c r="G4767" s="178"/>
      <c r="H4767" s="178"/>
      <c r="I4767" s="55" t="str">
        <f>IF(F4767="","",VLOOKUP(LEFT(F4767,5),'Technikai cellák'!B:C,2,0))</f>
        <v/>
      </c>
      <c r="J4767" s="55" t="str">
        <f>IF(F4767="","",VLOOKUP(I4767,'Technikai cellák'!$C$1:$D$12,2,0))</f>
        <v/>
      </c>
      <c r="K4767" s="179"/>
      <c r="L4767" s="67" t="str">
        <f t="shared" si="1443"/>
        <v/>
      </c>
      <c r="M4767" s="68">
        <f t="shared" si="1444"/>
        <v>0</v>
      </c>
      <c r="N4767" s="66">
        <f t="shared" si="1445"/>
        <v>0</v>
      </c>
      <c r="O4767" s="152"/>
      <c r="P4767" s="172">
        <f t="shared" si="1442"/>
        <v>0</v>
      </c>
      <c r="Q4767" s="69">
        <f t="shared" si="1446"/>
        <v>0</v>
      </c>
      <c r="R4767" s="62">
        <f t="shared" si="1447"/>
        <v>0</v>
      </c>
      <c r="S4767" s="153"/>
      <c r="T4767" s="118" t="str">
        <f t="shared" si="1448"/>
        <v/>
      </c>
      <c r="U4767" s="154"/>
      <c r="V4767" s="154"/>
      <c r="W4767" s="154"/>
      <c r="X4767" s="154"/>
      <c r="Y4767" s="154"/>
      <c r="Z4767" s="154"/>
      <c r="AA4767" s="154"/>
      <c r="AB4767" s="154"/>
      <c r="AC4767" s="154"/>
      <c r="AD4767" s="154"/>
      <c r="AE4767" s="154"/>
      <c r="AF4767" s="154"/>
      <c r="AG4767" s="63">
        <f t="shared" si="1449"/>
        <v>0</v>
      </c>
      <c r="AH4767" s="56">
        <f t="shared" si="1450"/>
        <v>0</v>
      </c>
      <c r="AI4767" s="56">
        <f t="shared" si="1451"/>
        <v>0</v>
      </c>
      <c r="AJ4767" s="56">
        <f t="shared" si="1452"/>
        <v>0</v>
      </c>
      <c r="AK4767" s="56">
        <f t="shared" si="1453"/>
        <v>0</v>
      </c>
      <c r="AL4767" s="56">
        <f t="shared" si="1454"/>
        <v>0</v>
      </c>
      <c r="AM4767" s="56">
        <f t="shared" si="1455"/>
        <v>0</v>
      </c>
      <c r="AN4767" s="56">
        <f t="shared" si="1456"/>
        <v>0</v>
      </c>
      <c r="AO4767" s="56">
        <f t="shared" si="1457"/>
        <v>0</v>
      </c>
      <c r="AP4767" s="56">
        <f t="shared" si="1458"/>
        <v>0</v>
      </c>
      <c r="AQ4767" s="56">
        <f t="shared" si="1459"/>
        <v>0</v>
      </c>
      <c r="AR4767" s="86">
        <f t="shared" si="1460"/>
        <v>0</v>
      </c>
    </row>
    <row r="4768" spans="1:44" x14ac:dyDescent="0.25">
      <c r="A4768" s="178"/>
      <c r="B4768" s="55" t="str">
        <f>_xlfn.IFNA(VLOOKUP(A4768,'Ajánlatkérő(k) adatai'!$B$4:$C$205,2,0),"")</f>
        <v/>
      </c>
      <c r="C4768" s="178"/>
      <c r="D4768" s="55" t="str">
        <f>_xlfn.IFNA(VLOOKUP(C4768,'Számlafizető(k) adatai'!$C$4:$D$203,2,0),"")</f>
        <v/>
      </c>
      <c r="E4768" s="55" t="str">
        <f>_xlfn.IFNA(VLOOKUP(C4768,'Számlafizető(k) adatai'!$C$4:$M$203,11,0),"")</f>
        <v/>
      </c>
      <c r="F4768" s="178"/>
      <c r="G4768" s="178"/>
      <c r="H4768" s="178"/>
      <c r="I4768" s="55" t="str">
        <f>IF(F4768="","",VLOOKUP(LEFT(F4768,5),'Technikai cellák'!B:C,2,0))</f>
        <v/>
      </c>
      <c r="J4768" s="55" t="str">
        <f>IF(F4768="","",VLOOKUP(I4768,'Technikai cellák'!$C$1:$D$12,2,0))</f>
        <v/>
      </c>
      <c r="K4768" s="179"/>
      <c r="L4768" s="67" t="str">
        <f t="shared" si="1443"/>
        <v/>
      </c>
      <c r="M4768" s="68">
        <f t="shared" si="1444"/>
        <v>0</v>
      </c>
      <c r="N4768" s="66">
        <f t="shared" si="1445"/>
        <v>0</v>
      </c>
      <c r="O4768" s="152"/>
      <c r="P4768" s="172">
        <f t="shared" si="1442"/>
        <v>0</v>
      </c>
      <c r="Q4768" s="69">
        <f t="shared" si="1446"/>
        <v>0</v>
      </c>
      <c r="R4768" s="62">
        <f t="shared" si="1447"/>
        <v>0</v>
      </c>
      <c r="S4768" s="153"/>
      <c r="T4768" s="118" t="str">
        <f t="shared" si="1448"/>
        <v/>
      </c>
      <c r="U4768" s="154"/>
      <c r="V4768" s="154"/>
      <c r="W4768" s="154"/>
      <c r="X4768" s="154"/>
      <c r="Y4768" s="154"/>
      <c r="Z4768" s="154"/>
      <c r="AA4768" s="154"/>
      <c r="AB4768" s="154"/>
      <c r="AC4768" s="154"/>
      <c r="AD4768" s="154"/>
      <c r="AE4768" s="154"/>
      <c r="AF4768" s="154"/>
      <c r="AG4768" s="63">
        <f t="shared" si="1449"/>
        <v>0</v>
      </c>
      <c r="AH4768" s="56">
        <f t="shared" si="1450"/>
        <v>0</v>
      </c>
      <c r="AI4768" s="56">
        <f t="shared" si="1451"/>
        <v>0</v>
      </c>
      <c r="AJ4768" s="56">
        <f t="shared" si="1452"/>
        <v>0</v>
      </c>
      <c r="AK4768" s="56">
        <f t="shared" si="1453"/>
        <v>0</v>
      </c>
      <c r="AL4768" s="56">
        <f t="shared" si="1454"/>
        <v>0</v>
      </c>
      <c r="AM4768" s="56">
        <f t="shared" si="1455"/>
        <v>0</v>
      </c>
      <c r="AN4768" s="56">
        <f t="shared" si="1456"/>
        <v>0</v>
      </c>
      <c r="AO4768" s="56">
        <f t="shared" si="1457"/>
        <v>0</v>
      </c>
      <c r="AP4768" s="56">
        <f t="shared" si="1458"/>
        <v>0</v>
      </c>
      <c r="AQ4768" s="56">
        <f t="shared" si="1459"/>
        <v>0</v>
      </c>
      <c r="AR4768" s="86">
        <f t="shared" si="1460"/>
        <v>0</v>
      </c>
    </row>
    <row r="4769" spans="1:44" x14ac:dyDescent="0.25">
      <c r="A4769" s="178"/>
      <c r="B4769" s="55" t="str">
        <f>_xlfn.IFNA(VLOOKUP(A4769,'Ajánlatkérő(k) adatai'!$B$4:$C$205,2,0),"")</f>
        <v/>
      </c>
      <c r="C4769" s="178"/>
      <c r="D4769" s="55" t="str">
        <f>_xlfn.IFNA(VLOOKUP(C4769,'Számlafizető(k) adatai'!$C$4:$D$203,2,0),"")</f>
        <v/>
      </c>
      <c r="E4769" s="55" t="str">
        <f>_xlfn.IFNA(VLOOKUP(C4769,'Számlafizető(k) adatai'!$C$4:$M$203,11,0),"")</f>
        <v/>
      </c>
      <c r="F4769" s="178"/>
      <c r="G4769" s="178"/>
      <c r="H4769" s="178"/>
      <c r="I4769" s="55" t="str">
        <f>IF(F4769="","",VLOOKUP(LEFT(F4769,5),'Technikai cellák'!B:C,2,0))</f>
        <v/>
      </c>
      <c r="J4769" s="55" t="str">
        <f>IF(F4769="","",VLOOKUP(I4769,'Technikai cellák'!$C$1:$D$12,2,0))</f>
        <v/>
      </c>
      <c r="K4769" s="179"/>
      <c r="L4769" s="67" t="str">
        <f t="shared" si="1443"/>
        <v/>
      </c>
      <c r="M4769" s="68">
        <f t="shared" si="1444"/>
        <v>0</v>
      </c>
      <c r="N4769" s="66">
        <f t="shared" si="1445"/>
        <v>0</v>
      </c>
      <c r="O4769" s="152"/>
      <c r="P4769" s="172">
        <f t="shared" si="1442"/>
        <v>0</v>
      </c>
      <c r="Q4769" s="69">
        <f t="shared" si="1446"/>
        <v>0</v>
      </c>
      <c r="R4769" s="62">
        <f t="shared" si="1447"/>
        <v>0</v>
      </c>
      <c r="S4769" s="153"/>
      <c r="T4769" s="118" t="str">
        <f t="shared" si="1448"/>
        <v/>
      </c>
      <c r="U4769" s="154"/>
      <c r="V4769" s="154"/>
      <c r="W4769" s="154"/>
      <c r="X4769" s="154"/>
      <c r="Y4769" s="154"/>
      <c r="Z4769" s="154"/>
      <c r="AA4769" s="154"/>
      <c r="AB4769" s="154"/>
      <c r="AC4769" s="154"/>
      <c r="AD4769" s="154"/>
      <c r="AE4769" s="154"/>
      <c r="AF4769" s="154"/>
      <c r="AG4769" s="63">
        <f t="shared" si="1449"/>
        <v>0</v>
      </c>
      <c r="AH4769" s="56">
        <f t="shared" si="1450"/>
        <v>0</v>
      </c>
      <c r="AI4769" s="56">
        <f t="shared" si="1451"/>
        <v>0</v>
      </c>
      <c r="AJ4769" s="56">
        <f t="shared" si="1452"/>
        <v>0</v>
      </c>
      <c r="AK4769" s="56">
        <f t="shared" si="1453"/>
        <v>0</v>
      </c>
      <c r="AL4769" s="56">
        <f t="shared" si="1454"/>
        <v>0</v>
      </c>
      <c r="AM4769" s="56">
        <f t="shared" si="1455"/>
        <v>0</v>
      </c>
      <c r="AN4769" s="56">
        <f t="shared" si="1456"/>
        <v>0</v>
      </c>
      <c r="AO4769" s="56">
        <f t="shared" si="1457"/>
        <v>0</v>
      </c>
      <c r="AP4769" s="56">
        <f t="shared" si="1458"/>
        <v>0</v>
      </c>
      <c r="AQ4769" s="56">
        <f t="shared" si="1459"/>
        <v>0</v>
      </c>
      <c r="AR4769" s="86">
        <f t="shared" si="1460"/>
        <v>0</v>
      </c>
    </row>
    <row r="4770" spans="1:44" x14ac:dyDescent="0.25">
      <c r="A4770" s="178"/>
      <c r="B4770" s="55" t="str">
        <f>_xlfn.IFNA(VLOOKUP(A4770,'Ajánlatkérő(k) adatai'!$B$4:$C$205,2,0),"")</f>
        <v/>
      </c>
      <c r="C4770" s="178"/>
      <c r="D4770" s="55" t="str">
        <f>_xlfn.IFNA(VLOOKUP(C4770,'Számlafizető(k) adatai'!$C$4:$D$203,2,0),"")</f>
        <v/>
      </c>
      <c r="E4770" s="55" t="str">
        <f>_xlfn.IFNA(VLOOKUP(C4770,'Számlafizető(k) adatai'!$C$4:$M$203,11,0),"")</f>
        <v/>
      </c>
      <c r="F4770" s="178"/>
      <c r="G4770" s="178"/>
      <c r="H4770" s="178"/>
      <c r="I4770" s="55" t="str">
        <f>IF(F4770="","",VLOOKUP(LEFT(F4770,5),'Technikai cellák'!B:C,2,0))</f>
        <v/>
      </c>
      <c r="J4770" s="55" t="str">
        <f>IF(F4770="","",VLOOKUP(I4770,'Technikai cellák'!$C$1:$D$12,2,0))</f>
        <v/>
      </c>
      <c r="K4770" s="179"/>
      <c r="L4770" s="67" t="str">
        <f t="shared" si="1443"/>
        <v/>
      </c>
      <c r="M4770" s="68">
        <f t="shared" si="1444"/>
        <v>0</v>
      </c>
      <c r="N4770" s="66">
        <f t="shared" si="1445"/>
        <v>0</v>
      </c>
      <c r="O4770" s="152"/>
      <c r="P4770" s="172">
        <f t="shared" si="1442"/>
        <v>0</v>
      </c>
      <c r="Q4770" s="69">
        <f t="shared" si="1446"/>
        <v>0</v>
      </c>
      <c r="R4770" s="62">
        <f t="shared" si="1447"/>
        <v>0</v>
      </c>
      <c r="S4770" s="153"/>
      <c r="T4770" s="118" t="str">
        <f t="shared" si="1448"/>
        <v/>
      </c>
      <c r="U4770" s="154"/>
      <c r="V4770" s="154"/>
      <c r="W4770" s="154"/>
      <c r="X4770" s="154"/>
      <c r="Y4770" s="154"/>
      <c r="Z4770" s="154"/>
      <c r="AA4770" s="154"/>
      <c r="AB4770" s="154"/>
      <c r="AC4770" s="154"/>
      <c r="AD4770" s="154"/>
      <c r="AE4770" s="154"/>
      <c r="AF4770" s="154"/>
      <c r="AG4770" s="63">
        <f t="shared" si="1449"/>
        <v>0</v>
      </c>
      <c r="AH4770" s="56">
        <f t="shared" si="1450"/>
        <v>0</v>
      </c>
      <c r="AI4770" s="56">
        <f t="shared" si="1451"/>
        <v>0</v>
      </c>
      <c r="AJ4770" s="56">
        <f t="shared" si="1452"/>
        <v>0</v>
      </c>
      <c r="AK4770" s="56">
        <f t="shared" si="1453"/>
        <v>0</v>
      </c>
      <c r="AL4770" s="56">
        <f t="shared" si="1454"/>
        <v>0</v>
      </c>
      <c r="AM4770" s="56">
        <f t="shared" si="1455"/>
        <v>0</v>
      </c>
      <c r="AN4770" s="56">
        <f t="shared" si="1456"/>
        <v>0</v>
      </c>
      <c r="AO4770" s="56">
        <f t="shared" si="1457"/>
        <v>0</v>
      </c>
      <c r="AP4770" s="56">
        <f t="shared" si="1458"/>
        <v>0</v>
      </c>
      <c r="AQ4770" s="56">
        <f t="shared" si="1459"/>
        <v>0</v>
      </c>
      <c r="AR4770" s="86">
        <f t="shared" si="1460"/>
        <v>0</v>
      </c>
    </row>
    <row r="4771" spans="1:44" x14ac:dyDescent="0.25">
      <c r="A4771" s="178"/>
      <c r="B4771" s="55" t="str">
        <f>_xlfn.IFNA(VLOOKUP(A4771,'Ajánlatkérő(k) adatai'!$B$4:$C$205,2,0),"")</f>
        <v/>
      </c>
      <c r="C4771" s="178"/>
      <c r="D4771" s="55" t="str">
        <f>_xlfn.IFNA(VLOOKUP(C4771,'Számlafizető(k) adatai'!$C$4:$D$203,2,0),"")</f>
        <v/>
      </c>
      <c r="E4771" s="55" t="str">
        <f>_xlfn.IFNA(VLOOKUP(C4771,'Számlafizető(k) adatai'!$C$4:$M$203,11,0),"")</f>
        <v/>
      </c>
      <c r="F4771" s="178"/>
      <c r="G4771" s="178"/>
      <c r="H4771" s="178"/>
      <c r="I4771" s="55" t="str">
        <f>IF(F4771="","",VLOOKUP(LEFT(F4771,5),'Technikai cellák'!B:C,2,0))</f>
        <v/>
      </c>
      <c r="J4771" s="55" t="str">
        <f>IF(F4771="","",VLOOKUP(I4771,'Technikai cellák'!$C$1:$D$12,2,0))</f>
        <v/>
      </c>
      <c r="K4771" s="179"/>
      <c r="L4771" s="67" t="str">
        <f t="shared" si="1443"/>
        <v/>
      </c>
      <c r="M4771" s="68">
        <f t="shared" si="1444"/>
        <v>0</v>
      </c>
      <c r="N4771" s="66">
        <f t="shared" si="1445"/>
        <v>0</v>
      </c>
      <c r="O4771" s="152"/>
      <c r="P4771" s="172">
        <f t="shared" si="1442"/>
        <v>0</v>
      </c>
      <c r="Q4771" s="69">
        <f t="shared" si="1446"/>
        <v>0</v>
      </c>
      <c r="R4771" s="62">
        <f t="shared" si="1447"/>
        <v>0</v>
      </c>
      <c r="S4771" s="153"/>
      <c r="T4771" s="118" t="str">
        <f t="shared" si="1448"/>
        <v/>
      </c>
      <c r="U4771" s="154"/>
      <c r="V4771" s="154"/>
      <c r="W4771" s="154"/>
      <c r="X4771" s="154"/>
      <c r="Y4771" s="154"/>
      <c r="Z4771" s="154"/>
      <c r="AA4771" s="154"/>
      <c r="AB4771" s="154"/>
      <c r="AC4771" s="154"/>
      <c r="AD4771" s="154"/>
      <c r="AE4771" s="154"/>
      <c r="AF4771" s="154"/>
      <c r="AG4771" s="63">
        <f t="shared" si="1449"/>
        <v>0</v>
      </c>
      <c r="AH4771" s="56">
        <f t="shared" si="1450"/>
        <v>0</v>
      </c>
      <c r="AI4771" s="56">
        <f t="shared" si="1451"/>
        <v>0</v>
      </c>
      <c r="AJ4771" s="56">
        <f t="shared" si="1452"/>
        <v>0</v>
      </c>
      <c r="AK4771" s="56">
        <f t="shared" si="1453"/>
        <v>0</v>
      </c>
      <c r="AL4771" s="56">
        <f t="shared" si="1454"/>
        <v>0</v>
      </c>
      <c r="AM4771" s="56">
        <f t="shared" si="1455"/>
        <v>0</v>
      </c>
      <c r="AN4771" s="56">
        <f t="shared" si="1456"/>
        <v>0</v>
      </c>
      <c r="AO4771" s="56">
        <f t="shared" si="1457"/>
        <v>0</v>
      </c>
      <c r="AP4771" s="56">
        <f t="shared" si="1458"/>
        <v>0</v>
      </c>
      <c r="AQ4771" s="56">
        <f t="shared" si="1459"/>
        <v>0</v>
      </c>
      <c r="AR4771" s="86">
        <f t="shared" si="1460"/>
        <v>0</v>
      </c>
    </row>
    <row r="4772" spans="1:44" x14ac:dyDescent="0.25">
      <c r="A4772" s="178"/>
      <c r="B4772" s="55" t="str">
        <f>_xlfn.IFNA(VLOOKUP(A4772,'Ajánlatkérő(k) adatai'!$B$4:$C$205,2,0),"")</f>
        <v/>
      </c>
      <c r="C4772" s="178"/>
      <c r="D4772" s="55" t="str">
        <f>_xlfn.IFNA(VLOOKUP(C4772,'Számlafizető(k) adatai'!$C$4:$D$203,2,0),"")</f>
        <v/>
      </c>
      <c r="E4772" s="55" t="str">
        <f>_xlfn.IFNA(VLOOKUP(C4772,'Számlafizető(k) adatai'!$C$4:$M$203,11,0),"")</f>
        <v/>
      </c>
      <c r="F4772" s="178"/>
      <c r="G4772" s="178"/>
      <c r="H4772" s="178"/>
      <c r="I4772" s="55" t="str">
        <f>IF(F4772="","",VLOOKUP(LEFT(F4772,5),'Technikai cellák'!B:C,2,0))</f>
        <v/>
      </c>
      <c r="J4772" s="55" t="str">
        <f>IF(F4772="","",VLOOKUP(I4772,'Technikai cellák'!$C$1:$D$12,2,0))</f>
        <v/>
      </c>
      <c r="K4772" s="179"/>
      <c r="L4772" s="67" t="str">
        <f t="shared" si="1443"/>
        <v/>
      </c>
      <c r="M4772" s="68">
        <f t="shared" si="1444"/>
        <v>0</v>
      </c>
      <c r="N4772" s="66">
        <f t="shared" si="1445"/>
        <v>0</v>
      </c>
      <c r="O4772" s="152"/>
      <c r="P4772" s="172">
        <f t="shared" si="1442"/>
        <v>0</v>
      </c>
      <c r="Q4772" s="69">
        <f t="shared" si="1446"/>
        <v>0</v>
      </c>
      <c r="R4772" s="62">
        <f t="shared" si="1447"/>
        <v>0</v>
      </c>
      <c r="S4772" s="153"/>
      <c r="T4772" s="118" t="str">
        <f t="shared" si="1448"/>
        <v/>
      </c>
      <c r="U4772" s="154"/>
      <c r="V4772" s="154"/>
      <c r="W4772" s="154"/>
      <c r="X4772" s="154"/>
      <c r="Y4772" s="154"/>
      <c r="Z4772" s="154"/>
      <c r="AA4772" s="154"/>
      <c r="AB4772" s="154"/>
      <c r="AC4772" s="154"/>
      <c r="AD4772" s="154"/>
      <c r="AE4772" s="154"/>
      <c r="AF4772" s="154"/>
      <c r="AG4772" s="63">
        <f t="shared" si="1449"/>
        <v>0</v>
      </c>
      <c r="AH4772" s="56">
        <f t="shared" si="1450"/>
        <v>0</v>
      </c>
      <c r="AI4772" s="56">
        <f t="shared" si="1451"/>
        <v>0</v>
      </c>
      <c r="AJ4772" s="56">
        <f t="shared" si="1452"/>
        <v>0</v>
      </c>
      <c r="AK4772" s="56">
        <f t="shared" si="1453"/>
        <v>0</v>
      </c>
      <c r="AL4772" s="56">
        <f t="shared" si="1454"/>
        <v>0</v>
      </c>
      <c r="AM4772" s="56">
        <f t="shared" si="1455"/>
        <v>0</v>
      </c>
      <c r="AN4772" s="56">
        <f t="shared" si="1456"/>
        <v>0</v>
      </c>
      <c r="AO4772" s="56">
        <f t="shared" si="1457"/>
        <v>0</v>
      </c>
      <c r="AP4772" s="56">
        <f t="shared" si="1458"/>
        <v>0</v>
      </c>
      <c r="AQ4772" s="56">
        <f t="shared" si="1459"/>
        <v>0</v>
      </c>
      <c r="AR4772" s="86">
        <f t="shared" si="1460"/>
        <v>0</v>
      </c>
    </row>
    <row r="4773" spans="1:44" x14ac:dyDescent="0.25">
      <c r="A4773" s="178"/>
      <c r="B4773" s="55" t="str">
        <f>_xlfn.IFNA(VLOOKUP(A4773,'Ajánlatkérő(k) adatai'!$B$4:$C$205,2,0),"")</f>
        <v/>
      </c>
      <c r="C4773" s="178"/>
      <c r="D4773" s="55" t="str">
        <f>_xlfn.IFNA(VLOOKUP(C4773,'Számlafizető(k) adatai'!$C$4:$D$203,2,0),"")</f>
        <v/>
      </c>
      <c r="E4773" s="55" t="str">
        <f>_xlfn.IFNA(VLOOKUP(C4773,'Számlafizető(k) adatai'!$C$4:$M$203,11,0),"")</f>
        <v/>
      </c>
      <c r="F4773" s="178"/>
      <c r="G4773" s="178"/>
      <c r="H4773" s="178"/>
      <c r="I4773" s="55" t="str">
        <f>IF(F4773="","",VLOOKUP(LEFT(F4773,5),'Technikai cellák'!B:C,2,0))</f>
        <v/>
      </c>
      <c r="J4773" s="55" t="str">
        <f>IF(F4773="","",VLOOKUP(I4773,'Technikai cellák'!$C$1:$D$12,2,0))</f>
        <v/>
      </c>
      <c r="K4773" s="179"/>
      <c r="L4773" s="67" t="str">
        <f t="shared" si="1443"/>
        <v/>
      </c>
      <c r="M4773" s="68">
        <f t="shared" si="1444"/>
        <v>0</v>
      </c>
      <c r="N4773" s="66">
        <f t="shared" si="1445"/>
        <v>0</v>
      </c>
      <c r="O4773" s="152"/>
      <c r="P4773" s="172">
        <f t="shared" si="1442"/>
        <v>0</v>
      </c>
      <c r="Q4773" s="69">
        <f t="shared" si="1446"/>
        <v>0</v>
      </c>
      <c r="R4773" s="62">
        <f t="shared" si="1447"/>
        <v>0</v>
      </c>
      <c r="S4773" s="153"/>
      <c r="T4773" s="118" t="str">
        <f t="shared" si="1448"/>
        <v/>
      </c>
      <c r="U4773" s="154"/>
      <c r="V4773" s="154"/>
      <c r="W4773" s="154"/>
      <c r="X4773" s="154"/>
      <c r="Y4773" s="154"/>
      <c r="Z4773" s="154"/>
      <c r="AA4773" s="154"/>
      <c r="AB4773" s="154"/>
      <c r="AC4773" s="154"/>
      <c r="AD4773" s="154"/>
      <c r="AE4773" s="154"/>
      <c r="AF4773" s="154"/>
      <c r="AG4773" s="63">
        <f t="shared" si="1449"/>
        <v>0</v>
      </c>
      <c r="AH4773" s="56">
        <f t="shared" si="1450"/>
        <v>0</v>
      </c>
      <c r="AI4773" s="56">
        <f t="shared" si="1451"/>
        <v>0</v>
      </c>
      <c r="AJ4773" s="56">
        <f t="shared" si="1452"/>
        <v>0</v>
      </c>
      <c r="AK4773" s="56">
        <f t="shared" si="1453"/>
        <v>0</v>
      </c>
      <c r="AL4773" s="56">
        <f t="shared" si="1454"/>
        <v>0</v>
      </c>
      <c r="AM4773" s="56">
        <f t="shared" si="1455"/>
        <v>0</v>
      </c>
      <c r="AN4773" s="56">
        <f t="shared" si="1456"/>
        <v>0</v>
      </c>
      <c r="AO4773" s="56">
        <f t="shared" si="1457"/>
        <v>0</v>
      </c>
      <c r="AP4773" s="56">
        <f t="shared" si="1458"/>
        <v>0</v>
      </c>
      <c r="AQ4773" s="56">
        <f t="shared" si="1459"/>
        <v>0</v>
      </c>
      <c r="AR4773" s="86">
        <f t="shared" si="1460"/>
        <v>0</v>
      </c>
    </row>
    <row r="4774" spans="1:44" x14ac:dyDescent="0.25">
      <c r="A4774" s="178"/>
      <c r="B4774" s="55" t="str">
        <f>_xlfn.IFNA(VLOOKUP(A4774,'Ajánlatkérő(k) adatai'!$B$4:$C$205,2,0),"")</f>
        <v/>
      </c>
      <c r="C4774" s="178"/>
      <c r="D4774" s="55" t="str">
        <f>_xlfn.IFNA(VLOOKUP(C4774,'Számlafizető(k) adatai'!$C$4:$D$203,2,0),"")</f>
        <v/>
      </c>
      <c r="E4774" s="55" t="str">
        <f>_xlfn.IFNA(VLOOKUP(C4774,'Számlafizető(k) adatai'!$C$4:$M$203,11,0),"")</f>
        <v/>
      </c>
      <c r="F4774" s="178"/>
      <c r="G4774" s="178"/>
      <c r="H4774" s="178"/>
      <c r="I4774" s="55" t="str">
        <f>IF(F4774="","",VLOOKUP(LEFT(F4774,5),'Technikai cellák'!B:C,2,0))</f>
        <v/>
      </c>
      <c r="J4774" s="55" t="str">
        <f>IF(F4774="","",VLOOKUP(I4774,'Technikai cellák'!$C$1:$D$12,2,0))</f>
        <v/>
      </c>
      <c r="K4774" s="179"/>
      <c r="L4774" s="67" t="str">
        <f t="shared" si="1443"/>
        <v/>
      </c>
      <c r="M4774" s="68">
        <f t="shared" si="1444"/>
        <v>0</v>
      </c>
      <c r="N4774" s="66">
        <f t="shared" si="1445"/>
        <v>0</v>
      </c>
      <c r="O4774" s="152"/>
      <c r="P4774" s="172">
        <f t="shared" si="1442"/>
        <v>0</v>
      </c>
      <c r="Q4774" s="69">
        <f t="shared" si="1446"/>
        <v>0</v>
      </c>
      <c r="R4774" s="62">
        <f t="shared" si="1447"/>
        <v>0</v>
      </c>
      <c r="S4774" s="153"/>
      <c r="T4774" s="118" t="str">
        <f t="shared" si="1448"/>
        <v/>
      </c>
      <c r="U4774" s="154"/>
      <c r="V4774" s="154"/>
      <c r="W4774" s="154"/>
      <c r="X4774" s="154"/>
      <c r="Y4774" s="154"/>
      <c r="Z4774" s="154"/>
      <c r="AA4774" s="154"/>
      <c r="AB4774" s="154"/>
      <c r="AC4774" s="154"/>
      <c r="AD4774" s="154"/>
      <c r="AE4774" s="154"/>
      <c r="AF4774" s="154"/>
      <c r="AG4774" s="63">
        <f t="shared" si="1449"/>
        <v>0</v>
      </c>
      <c r="AH4774" s="56">
        <f t="shared" si="1450"/>
        <v>0</v>
      </c>
      <c r="AI4774" s="56">
        <f t="shared" si="1451"/>
        <v>0</v>
      </c>
      <c r="AJ4774" s="56">
        <f t="shared" si="1452"/>
        <v>0</v>
      </c>
      <c r="AK4774" s="56">
        <f t="shared" si="1453"/>
        <v>0</v>
      </c>
      <c r="AL4774" s="56">
        <f t="shared" si="1454"/>
        <v>0</v>
      </c>
      <c r="AM4774" s="56">
        <f t="shared" si="1455"/>
        <v>0</v>
      </c>
      <c r="AN4774" s="56">
        <f t="shared" si="1456"/>
        <v>0</v>
      </c>
      <c r="AO4774" s="56">
        <f t="shared" si="1457"/>
        <v>0</v>
      </c>
      <c r="AP4774" s="56">
        <f t="shared" si="1458"/>
        <v>0</v>
      </c>
      <c r="AQ4774" s="56">
        <f t="shared" si="1459"/>
        <v>0</v>
      </c>
      <c r="AR4774" s="86">
        <f t="shared" si="1460"/>
        <v>0</v>
      </c>
    </row>
    <row r="4775" spans="1:44" x14ac:dyDescent="0.25">
      <c r="A4775" s="178"/>
      <c r="B4775" s="55" t="str">
        <f>_xlfn.IFNA(VLOOKUP(A4775,'Ajánlatkérő(k) adatai'!$B$4:$C$205,2,0),"")</f>
        <v/>
      </c>
      <c r="C4775" s="178"/>
      <c r="D4775" s="55" t="str">
        <f>_xlfn.IFNA(VLOOKUP(C4775,'Számlafizető(k) adatai'!$C$4:$D$203,2,0),"")</f>
        <v/>
      </c>
      <c r="E4775" s="55" t="str">
        <f>_xlfn.IFNA(VLOOKUP(C4775,'Számlafizető(k) adatai'!$C$4:$M$203,11,0),"")</f>
        <v/>
      </c>
      <c r="F4775" s="178"/>
      <c r="G4775" s="178"/>
      <c r="H4775" s="178"/>
      <c r="I4775" s="55" t="str">
        <f>IF(F4775="","",VLOOKUP(LEFT(F4775,5),'Technikai cellák'!B:C,2,0))</f>
        <v/>
      </c>
      <c r="J4775" s="55" t="str">
        <f>IF(F4775="","",VLOOKUP(I4775,'Technikai cellák'!$C$1:$D$12,2,0))</f>
        <v/>
      </c>
      <c r="K4775" s="179"/>
      <c r="L4775" s="67" t="str">
        <f t="shared" si="1443"/>
        <v/>
      </c>
      <c r="M4775" s="68">
        <f t="shared" si="1444"/>
        <v>0</v>
      </c>
      <c r="N4775" s="66">
        <f t="shared" si="1445"/>
        <v>0</v>
      </c>
      <c r="O4775" s="152"/>
      <c r="P4775" s="172">
        <f t="shared" si="1442"/>
        <v>0</v>
      </c>
      <c r="Q4775" s="69">
        <f t="shared" si="1446"/>
        <v>0</v>
      </c>
      <c r="R4775" s="62">
        <f t="shared" si="1447"/>
        <v>0</v>
      </c>
      <c r="S4775" s="153"/>
      <c r="T4775" s="118" t="str">
        <f t="shared" si="1448"/>
        <v/>
      </c>
      <c r="U4775" s="154"/>
      <c r="V4775" s="154"/>
      <c r="W4775" s="154"/>
      <c r="X4775" s="154"/>
      <c r="Y4775" s="154"/>
      <c r="Z4775" s="154"/>
      <c r="AA4775" s="154"/>
      <c r="AB4775" s="154"/>
      <c r="AC4775" s="154"/>
      <c r="AD4775" s="154"/>
      <c r="AE4775" s="154"/>
      <c r="AF4775" s="154"/>
      <c r="AG4775" s="63">
        <f t="shared" si="1449"/>
        <v>0</v>
      </c>
      <c r="AH4775" s="56">
        <f t="shared" si="1450"/>
        <v>0</v>
      </c>
      <c r="AI4775" s="56">
        <f t="shared" si="1451"/>
        <v>0</v>
      </c>
      <c r="AJ4775" s="56">
        <f t="shared" si="1452"/>
        <v>0</v>
      </c>
      <c r="AK4775" s="56">
        <f t="shared" si="1453"/>
        <v>0</v>
      </c>
      <c r="AL4775" s="56">
        <f t="shared" si="1454"/>
        <v>0</v>
      </c>
      <c r="AM4775" s="56">
        <f t="shared" si="1455"/>
        <v>0</v>
      </c>
      <c r="AN4775" s="56">
        <f t="shared" si="1456"/>
        <v>0</v>
      </c>
      <c r="AO4775" s="56">
        <f t="shared" si="1457"/>
        <v>0</v>
      </c>
      <c r="AP4775" s="56">
        <f t="shared" si="1458"/>
        <v>0</v>
      </c>
      <c r="AQ4775" s="56">
        <f t="shared" si="1459"/>
        <v>0</v>
      </c>
      <c r="AR4775" s="86">
        <f t="shared" si="1460"/>
        <v>0</v>
      </c>
    </row>
    <row r="4776" spans="1:44" x14ac:dyDescent="0.25">
      <c r="A4776" s="178"/>
      <c r="B4776" s="55" t="str">
        <f>_xlfn.IFNA(VLOOKUP(A4776,'Ajánlatkérő(k) adatai'!$B$4:$C$205,2,0),"")</f>
        <v/>
      </c>
      <c r="C4776" s="178"/>
      <c r="D4776" s="55" t="str">
        <f>_xlfn.IFNA(VLOOKUP(C4776,'Számlafizető(k) adatai'!$C$4:$D$203,2,0),"")</f>
        <v/>
      </c>
      <c r="E4776" s="55" t="str">
        <f>_xlfn.IFNA(VLOOKUP(C4776,'Számlafizető(k) adatai'!$C$4:$M$203,11,0),"")</f>
        <v/>
      </c>
      <c r="F4776" s="178"/>
      <c r="G4776" s="178"/>
      <c r="H4776" s="178"/>
      <c r="I4776" s="55" t="str">
        <f>IF(F4776="","",VLOOKUP(LEFT(F4776,5),'Technikai cellák'!B:C,2,0))</f>
        <v/>
      </c>
      <c r="J4776" s="55" t="str">
        <f>IF(F4776="","",VLOOKUP(I4776,'Technikai cellák'!$C$1:$D$12,2,0))</f>
        <v/>
      </c>
      <c r="K4776" s="179"/>
      <c r="L4776" s="67" t="str">
        <f t="shared" si="1443"/>
        <v/>
      </c>
      <c r="M4776" s="68">
        <f t="shared" si="1444"/>
        <v>0</v>
      </c>
      <c r="N4776" s="66">
        <f t="shared" si="1445"/>
        <v>0</v>
      </c>
      <c r="O4776" s="152"/>
      <c r="P4776" s="172">
        <f t="shared" si="1442"/>
        <v>0</v>
      </c>
      <c r="Q4776" s="69">
        <f t="shared" si="1446"/>
        <v>0</v>
      </c>
      <c r="R4776" s="62">
        <f t="shared" si="1447"/>
        <v>0</v>
      </c>
      <c r="S4776" s="153"/>
      <c r="T4776" s="118" t="str">
        <f t="shared" si="1448"/>
        <v/>
      </c>
      <c r="U4776" s="154"/>
      <c r="V4776" s="154"/>
      <c r="W4776" s="154"/>
      <c r="X4776" s="154"/>
      <c r="Y4776" s="154"/>
      <c r="Z4776" s="154"/>
      <c r="AA4776" s="154"/>
      <c r="AB4776" s="154"/>
      <c r="AC4776" s="154"/>
      <c r="AD4776" s="154"/>
      <c r="AE4776" s="154"/>
      <c r="AF4776" s="154"/>
      <c r="AG4776" s="63">
        <f t="shared" si="1449"/>
        <v>0</v>
      </c>
      <c r="AH4776" s="56">
        <f t="shared" si="1450"/>
        <v>0</v>
      </c>
      <c r="AI4776" s="56">
        <f t="shared" si="1451"/>
        <v>0</v>
      </c>
      <c r="AJ4776" s="56">
        <f t="shared" si="1452"/>
        <v>0</v>
      </c>
      <c r="AK4776" s="56">
        <f t="shared" si="1453"/>
        <v>0</v>
      </c>
      <c r="AL4776" s="56">
        <f t="shared" si="1454"/>
        <v>0</v>
      </c>
      <c r="AM4776" s="56">
        <f t="shared" si="1455"/>
        <v>0</v>
      </c>
      <c r="AN4776" s="56">
        <f t="shared" si="1456"/>
        <v>0</v>
      </c>
      <c r="AO4776" s="56">
        <f t="shared" si="1457"/>
        <v>0</v>
      </c>
      <c r="AP4776" s="56">
        <f t="shared" si="1458"/>
        <v>0</v>
      </c>
      <c r="AQ4776" s="56">
        <f t="shared" si="1459"/>
        <v>0</v>
      </c>
      <c r="AR4776" s="86">
        <f t="shared" si="1460"/>
        <v>0</v>
      </c>
    </row>
    <row r="4777" spans="1:44" x14ac:dyDescent="0.25">
      <c r="A4777" s="178"/>
      <c r="B4777" s="55" t="str">
        <f>_xlfn.IFNA(VLOOKUP(A4777,'Ajánlatkérő(k) adatai'!$B$4:$C$205,2,0),"")</f>
        <v/>
      </c>
      <c r="C4777" s="178"/>
      <c r="D4777" s="55" t="str">
        <f>_xlfn.IFNA(VLOOKUP(C4777,'Számlafizető(k) adatai'!$C$4:$D$203,2,0),"")</f>
        <v/>
      </c>
      <c r="E4777" s="55" t="str">
        <f>_xlfn.IFNA(VLOOKUP(C4777,'Számlafizető(k) adatai'!$C$4:$M$203,11,0),"")</f>
        <v/>
      </c>
      <c r="F4777" s="178"/>
      <c r="G4777" s="178"/>
      <c r="H4777" s="178"/>
      <c r="I4777" s="55" t="str">
        <f>IF(F4777="","",VLOOKUP(LEFT(F4777,5),'Technikai cellák'!B:C,2,0))</f>
        <v/>
      </c>
      <c r="J4777" s="55" t="str">
        <f>IF(F4777="","",VLOOKUP(I4777,'Technikai cellák'!$C$1:$D$12,2,0))</f>
        <v/>
      </c>
      <c r="K4777" s="179"/>
      <c r="L4777" s="67" t="str">
        <f t="shared" si="1443"/>
        <v/>
      </c>
      <c r="M4777" s="68">
        <f t="shared" si="1444"/>
        <v>0</v>
      </c>
      <c r="N4777" s="66">
        <f t="shared" si="1445"/>
        <v>0</v>
      </c>
      <c r="O4777" s="152"/>
      <c r="P4777" s="172">
        <f t="shared" si="1442"/>
        <v>0</v>
      </c>
      <c r="Q4777" s="69">
        <f t="shared" si="1446"/>
        <v>0</v>
      </c>
      <c r="R4777" s="62">
        <f t="shared" si="1447"/>
        <v>0</v>
      </c>
      <c r="S4777" s="153"/>
      <c r="T4777" s="118" t="str">
        <f t="shared" si="1448"/>
        <v/>
      </c>
      <c r="U4777" s="154"/>
      <c r="V4777" s="154"/>
      <c r="W4777" s="154"/>
      <c r="X4777" s="154"/>
      <c r="Y4777" s="154"/>
      <c r="Z4777" s="154"/>
      <c r="AA4777" s="154"/>
      <c r="AB4777" s="154"/>
      <c r="AC4777" s="154"/>
      <c r="AD4777" s="154"/>
      <c r="AE4777" s="154"/>
      <c r="AF4777" s="154"/>
      <c r="AG4777" s="63">
        <f t="shared" si="1449"/>
        <v>0</v>
      </c>
      <c r="AH4777" s="56">
        <f t="shared" si="1450"/>
        <v>0</v>
      </c>
      <c r="AI4777" s="56">
        <f t="shared" si="1451"/>
        <v>0</v>
      </c>
      <c r="AJ4777" s="56">
        <f t="shared" si="1452"/>
        <v>0</v>
      </c>
      <c r="AK4777" s="56">
        <f t="shared" si="1453"/>
        <v>0</v>
      </c>
      <c r="AL4777" s="56">
        <f t="shared" si="1454"/>
        <v>0</v>
      </c>
      <c r="AM4777" s="56">
        <f t="shared" si="1455"/>
        <v>0</v>
      </c>
      <c r="AN4777" s="56">
        <f t="shared" si="1456"/>
        <v>0</v>
      </c>
      <c r="AO4777" s="56">
        <f t="shared" si="1457"/>
        <v>0</v>
      </c>
      <c r="AP4777" s="56">
        <f t="shared" si="1458"/>
        <v>0</v>
      </c>
      <c r="AQ4777" s="56">
        <f t="shared" si="1459"/>
        <v>0</v>
      </c>
      <c r="AR4777" s="86">
        <f t="shared" si="1460"/>
        <v>0</v>
      </c>
    </row>
    <row r="4778" spans="1:44" x14ac:dyDescent="0.25">
      <c r="A4778" s="178"/>
      <c r="B4778" s="55" t="str">
        <f>_xlfn.IFNA(VLOOKUP(A4778,'Ajánlatkérő(k) adatai'!$B$4:$C$205,2,0),"")</f>
        <v/>
      </c>
      <c r="C4778" s="178"/>
      <c r="D4778" s="55" t="str">
        <f>_xlfn.IFNA(VLOOKUP(C4778,'Számlafizető(k) adatai'!$C$4:$D$203,2,0),"")</f>
        <v/>
      </c>
      <c r="E4778" s="55" t="str">
        <f>_xlfn.IFNA(VLOOKUP(C4778,'Számlafizető(k) adatai'!$C$4:$M$203,11,0),"")</f>
        <v/>
      </c>
      <c r="F4778" s="178"/>
      <c r="G4778" s="178"/>
      <c r="H4778" s="178"/>
      <c r="I4778" s="55" t="str">
        <f>IF(F4778="","",VLOOKUP(LEFT(F4778,5),'Technikai cellák'!B:C,2,0))</f>
        <v/>
      </c>
      <c r="J4778" s="55" t="str">
        <f>IF(F4778="","",VLOOKUP(I4778,'Technikai cellák'!$C$1:$D$12,2,0))</f>
        <v/>
      </c>
      <c r="K4778" s="179"/>
      <c r="L4778" s="67" t="str">
        <f t="shared" si="1443"/>
        <v/>
      </c>
      <c r="M4778" s="68">
        <f t="shared" si="1444"/>
        <v>0</v>
      </c>
      <c r="N4778" s="66">
        <f t="shared" si="1445"/>
        <v>0</v>
      </c>
      <c r="O4778" s="152"/>
      <c r="P4778" s="172">
        <f t="shared" si="1442"/>
        <v>0</v>
      </c>
      <c r="Q4778" s="69">
        <f t="shared" si="1446"/>
        <v>0</v>
      </c>
      <c r="R4778" s="62">
        <f t="shared" si="1447"/>
        <v>0</v>
      </c>
      <c r="S4778" s="153"/>
      <c r="T4778" s="118" t="str">
        <f t="shared" si="1448"/>
        <v/>
      </c>
      <c r="U4778" s="154"/>
      <c r="V4778" s="154"/>
      <c r="W4778" s="154"/>
      <c r="X4778" s="154"/>
      <c r="Y4778" s="154"/>
      <c r="Z4778" s="154"/>
      <c r="AA4778" s="154"/>
      <c r="AB4778" s="154"/>
      <c r="AC4778" s="154"/>
      <c r="AD4778" s="154"/>
      <c r="AE4778" s="154"/>
      <c r="AF4778" s="154"/>
      <c r="AG4778" s="63">
        <f t="shared" si="1449"/>
        <v>0</v>
      </c>
      <c r="AH4778" s="56">
        <f t="shared" si="1450"/>
        <v>0</v>
      </c>
      <c r="AI4778" s="56">
        <f t="shared" si="1451"/>
        <v>0</v>
      </c>
      <c r="AJ4778" s="56">
        <f t="shared" si="1452"/>
        <v>0</v>
      </c>
      <c r="AK4778" s="56">
        <f t="shared" si="1453"/>
        <v>0</v>
      </c>
      <c r="AL4778" s="56">
        <f t="shared" si="1454"/>
        <v>0</v>
      </c>
      <c r="AM4778" s="56">
        <f t="shared" si="1455"/>
        <v>0</v>
      </c>
      <c r="AN4778" s="56">
        <f t="shared" si="1456"/>
        <v>0</v>
      </c>
      <c r="AO4778" s="56">
        <f t="shared" si="1457"/>
        <v>0</v>
      </c>
      <c r="AP4778" s="56">
        <f t="shared" si="1458"/>
        <v>0</v>
      </c>
      <c r="AQ4778" s="56">
        <f t="shared" si="1459"/>
        <v>0</v>
      </c>
      <c r="AR4778" s="86">
        <f t="shared" si="1460"/>
        <v>0</v>
      </c>
    </row>
    <row r="4779" spans="1:44" x14ac:dyDescent="0.25">
      <c r="A4779" s="178"/>
      <c r="B4779" s="55" t="str">
        <f>_xlfn.IFNA(VLOOKUP(A4779,'Ajánlatkérő(k) adatai'!$B$4:$C$205,2,0),"")</f>
        <v/>
      </c>
      <c r="C4779" s="178"/>
      <c r="D4779" s="55" t="str">
        <f>_xlfn.IFNA(VLOOKUP(C4779,'Számlafizető(k) adatai'!$C$4:$D$203,2,0),"")</f>
        <v/>
      </c>
      <c r="E4779" s="55" t="str">
        <f>_xlfn.IFNA(VLOOKUP(C4779,'Számlafizető(k) adatai'!$C$4:$M$203,11,0),"")</f>
        <v/>
      </c>
      <c r="F4779" s="178"/>
      <c r="G4779" s="178"/>
      <c r="H4779" s="178"/>
      <c r="I4779" s="55" t="str">
        <f>IF(F4779="","",VLOOKUP(LEFT(F4779,5),'Technikai cellák'!B:C,2,0))</f>
        <v/>
      </c>
      <c r="J4779" s="55" t="str">
        <f>IF(F4779="","",VLOOKUP(I4779,'Technikai cellák'!$C$1:$D$12,2,0))</f>
        <v/>
      </c>
      <c r="K4779" s="179"/>
      <c r="L4779" s="67" t="str">
        <f t="shared" si="1443"/>
        <v/>
      </c>
      <c r="M4779" s="68">
        <f t="shared" si="1444"/>
        <v>0</v>
      </c>
      <c r="N4779" s="66">
        <f t="shared" si="1445"/>
        <v>0</v>
      </c>
      <c r="O4779" s="152"/>
      <c r="P4779" s="172">
        <f t="shared" si="1442"/>
        <v>0</v>
      </c>
      <c r="Q4779" s="69">
        <f t="shared" si="1446"/>
        <v>0</v>
      </c>
      <c r="R4779" s="62">
        <f t="shared" si="1447"/>
        <v>0</v>
      </c>
      <c r="S4779" s="153"/>
      <c r="T4779" s="118" t="str">
        <f t="shared" si="1448"/>
        <v/>
      </c>
      <c r="U4779" s="154"/>
      <c r="V4779" s="154"/>
      <c r="W4779" s="154"/>
      <c r="X4779" s="154"/>
      <c r="Y4779" s="154"/>
      <c r="Z4779" s="154"/>
      <c r="AA4779" s="154"/>
      <c r="AB4779" s="154"/>
      <c r="AC4779" s="154"/>
      <c r="AD4779" s="154"/>
      <c r="AE4779" s="154"/>
      <c r="AF4779" s="154"/>
      <c r="AG4779" s="63">
        <f t="shared" si="1449"/>
        <v>0</v>
      </c>
      <c r="AH4779" s="56">
        <f t="shared" si="1450"/>
        <v>0</v>
      </c>
      <c r="AI4779" s="56">
        <f t="shared" si="1451"/>
        <v>0</v>
      </c>
      <c r="AJ4779" s="56">
        <f t="shared" si="1452"/>
        <v>0</v>
      </c>
      <c r="AK4779" s="56">
        <f t="shared" si="1453"/>
        <v>0</v>
      </c>
      <c r="AL4779" s="56">
        <f t="shared" si="1454"/>
        <v>0</v>
      </c>
      <c r="AM4779" s="56">
        <f t="shared" si="1455"/>
        <v>0</v>
      </c>
      <c r="AN4779" s="56">
        <f t="shared" si="1456"/>
        <v>0</v>
      </c>
      <c r="AO4779" s="56">
        <f t="shared" si="1457"/>
        <v>0</v>
      </c>
      <c r="AP4779" s="56">
        <f t="shared" si="1458"/>
        <v>0</v>
      </c>
      <c r="AQ4779" s="56">
        <f t="shared" si="1459"/>
        <v>0</v>
      </c>
      <c r="AR4779" s="86">
        <f t="shared" si="1460"/>
        <v>0</v>
      </c>
    </row>
    <row r="4780" spans="1:44" x14ac:dyDescent="0.25">
      <c r="A4780" s="178"/>
      <c r="B4780" s="55" t="str">
        <f>_xlfn.IFNA(VLOOKUP(A4780,'Ajánlatkérő(k) adatai'!$B$4:$C$205,2,0),"")</f>
        <v/>
      </c>
      <c r="C4780" s="178"/>
      <c r="D4780" s="55" t="str">
        <f>_xlfn.IFNA(VLOOKUP(C4780,'Számlafizető(k) adatai'!$C$4:$D$203,2,0),"")</f>
        <v/>
      </c>
      <c r="E4780" s="55" t="str">
        <f>_xlfn.IFNA(VLOOKUP(C4780,'Számlafizető(k) adatai'!$C$4:$M$203,11,0),"")</f>
        <v/>
      </c>
      <c r="F4780" s="178"/>
      <c r="G4780" s="178"/>
      <c r="H4780" s="178"/>
      <c r="I4780" s="55" t="str">
        <f>IF(F4780="","",VLOOKUP(LEFT(F4780,5),'Technikai cellák'!B:C,2,0))</f>
        <v/>
      </c>
      <c r="J4780" s="55" t="str">
        <f>IF(F4780="","",VLOOKUP(I4780,'Technikai cellák'!$C$1:$D$12,2,0))</f>
        <v/>
      </c>
      <c r="K4780" s="179"/>
      <c r="L4780" s="67" t="str">
        <f t="shared" si="1443"/>
        <v/>
      </c>
      <c r="M4780" s="68">
        <f t="shared" si="1444"/>
        <v>0</v>
      </c>
      <c r="N4780" s="66">
        <f t="shared" si="1445"/>
        <v>0</v>
      </c>
      <c r="O4780" s="152"/>
      <c r="P4780" s="172">
        <f t="shared" si="1442"/>
        <v>0</v>
      </c>
      <c r="Q4780" s="69">
        <f t="shared" si="1446"/>
        <v>0</v>
      </c>
      <c r="R4780" s="62">
        <f t="shared" si="1447"/>
        <v>0</v>
      </c>
      <c r="S4780" s="153"/>
      <c r="T4780" s="118" t="str">
        <f t="shared" si="1448"/>
        <v/>
      </c>
      <c r="U4780" s="154"/>
      <c r="V4780" s="154"/>
      <c r="W4780" s="154"/>
      <c r="X4780" s="154"/>
      <c r="Y4780" s="154"/>
      <c r="Z4780" s="154"/>
      <c r="AA4780" s="154"/>
      <c r="AB4780" s="154"/>
      <c r="AC4780" s="154"/>
      <c r="AD4780" s="154"/>
      <c r="AE4780" s="154"/>
      <c r="AF4780" s="154"/>
      <c r="AG4780" s="63">
        <f t="shared" si="1449"/>
        <v>0</v>
      </c>
      <c r="AH4780" s="56">
        <f t="shared" si="1450"/>
        <v>0</v>
      </c>
      <c r="AI4780" s="56">
        <f t="shared" si="1451"/>
        <v>0</v>
      </c>
      <c r="AJ4780" s="56">
        <f t="shared" si="1452"/>
        <v>0</v>
      </c>
      <c r="AK4780" s="56">
        <f t="shared" si="1453"/>
        <v>0</v>
      </c>
      <c r="AL4780" s="56">
        <f t="shared" si="1454"/>
        <v>0</v>
      </c>
      <c r="AM4780" s="56">
        <f t="shared" si="1455"/>
        <v>0</v>
      </c>
      <c r="AN4780" s="56">
        <f t="shared" si="1456"/>
        <v>0</v>
      </c>
      <c r="AO4780" s="56">
        <f t="shared" si="1457"/>
        <v>0</v>
      </c>
      <c r="AP4780" s="56">
        <f t="shared" si="1458"/>
        <v>0</v>
      </c>
      <c r="AQ4780" s="56">
        <f t="shared" si="1459"/>
        <v>0</v>
      </c>
      <c r="AR4780" s="86">
        <f t="shared" si="1460"/>
        <v>0</v>
      </c>
    </row>
    <row r="4781" spans="1:44" x14ac:dyDescent="0.25">
      <c r="A4781" s="178"/>
      <c r="B4781" s="55" t="str">
        <f>_xlfn.IFNA(VLOOKUP(A4781,'Ajánlatkérő(k) adatai'!$B$4:$C$205,2,0),"")</f>
        <v/>
      </c>
      <c r="C4781" s="178"/>
      <c r="D4781" s="55" t="str">
        <f>_xlfn.IFNA(VLOOKUP(C4781,'Számlafizető(k) adatai'!$C$4:$D$203,2,0),"")</f>
        <v/>
      </c>
      <c r="E4781" s="55" t="str">
        <f>_xlfn.IFNA(VLOOKUP(C4781,'Számlafizető(k) adatai'!$C$4:$M$203,11,0),"")</f>
        <v/>
      </c>
      <c r="F4781" s="178"/>
      <c r="G4781" s="178"/>
      <c r="H4781" s="178"/>
      <c r="I4781" s="55" t="str">
        <f>IF(F4781="","",VLOOKUP(LEFT(F4781,5),'Technikai cellák'!B:C,2,0))</f>
        <v/>
      </c>
      <c r="J4781" s="55" t="str">
        <f>IF(F4781="","",VLOOKUP(I4781,'Technikai cellák'!$C$1:$D$12,2,0))</f>
        <v/>
      </c>
      <c r="K4781" s="179"/>
      <c r="L4781" s="67" t="str">
        <f t="shared" si="1443"/>
        <v/>
      </c>
      <c r="M4781" s="68">
        <f t="shared" si="1444"/>
        <v>0</v>
      </c>
      <c r="N4781" s="66">
        <f t="shared" si="1445"/>
        <v>0</v>
      </c>
      <c r="O4781" s="152"/>
      <c r="P4781" s="172">
        <f t="shared" si="1442"/>
        <v>0</v>
      </c>
      <c r="Q4781" s="69">
        <f t="shared" si="1446"/>
        <v>0</v>
      </c>
      <c r="R4781" s="62">
        <f t="shared" si="1447"/>
        <v>0</v>
      </c>
      <c r="S4781" s="153"/>
      <c r="T4781" s="118" t="str">
        <f t="shared" si="1448"/>
        <v/>
      </c>
      <c r="U4781" s="154"/>
      <c r="V4781" s="154"/>
      <c r="W4781" s="154"/>
      <c r="X4781" s="154"/>
      <c r="Y4781" s="154"/>
      <c r="Z4781" s="154"/>
      <c r="AA4781" s="154"/>
      <c r="AB4781" s="154"/>
      <c r="AC4781" s="154"/>
      <c r="AD4781" s="154"/>
      <c r="AE4781" s="154"/>
      <c r="AF4781" s="154"/>
      <c r="AG4781" s="63">
        <f t="shared" si="1449"/>
        <v>0</v>
      </c>
      <c r="AH4781" s="56">
        <f t="shared" si="1450"/>
        <v>0</v>
      </c>
      <c r="AI4781" s="56">
        <f t="shared" si="1451"/>
        <v>0</v>
      </c>
      <c r="AJ4781" s="56">
        <f t="shared" si="1452"/>
        <v>0</v>
      </c>
      <c r="AK4781" s="56">
        <f t="shared" si="1453"/>
        <v>0</v>
      </c>
      <c r="AL4781" s="56">
        <f t="shared" si="1454"/>
        <v>0</v>
      </c>
      <c r="AM4781" s="56">
        <f t="shared" si="1455"/>
        <v>0</v>
      </c>
      <c r="AN4781" s="56">
        <f t="shared" si="1456"/>
        <v>0</v>
      </c>
      <c r="AO4781" s="56">
        <f t="shared" si="1457"/>
        <v>0</v>
      </c>
      <c r="AP4781" s="56">
        <f t="shared" si="1458"/>
        <v>0</v>
      </c>
      <c r="AQ4781" s="56">
        <f t="shared" si="1459"/>
        <v>0</v>
      </c>
      <c r="AR4781" s="86">
        <f t="shared" si="1460"/>
        <v>0</v>
      </c>
    </row>
    <row r="4782" spans="1:44" x14ac:dyDescent="0.25">
      <c r="A4782" s="178"/>
      <c r="B4782" s="55" t="str">
        <f>_xlfn.IFNA(VLOOKUP(A4782,'Ajánlatkérő(k) adatai'!$B$4:$C$205,2,0),"")</f>
        <v/>
      </c>
      <c r="C4782" s="178"/>
      <c r="D4782" s="55" t="str">
        <f>_xlfn.IFNA(VLOOKUP(C4782,'Számlafizető(k) adatai'!$C$4:$D$203,2,0),"")</f>
        <v/>
      </c>
      <c r="E4782" s="55" t="str">
        <f>_xlfn.IFNA(VLOOKUP(C4782,'Számlafizető(k) adatai'!$C$4:$M$203,11,0),"")</f>
        <v/>
      </c>
      <c r="F4782" s="178"/>
      <c r="G4782" s="178"/>
      <c r="H4782" s="178"/>
      <c r="I4782" s="55" t="str">
        <f>IF(F4782="","",VLOOKUP(LEFT(F4782,5),'Technikai cellák'!B:C,2,0))</f>
        <v/>
      </c>
      <c r="J4782" s="55" t="str">
        <f>IF(F4782="","",VLOOKUP(I4782,'Technikai cellák'!$C$1:$D$12,2,0))</f>
        <v/>
      </c>
      <c r="K4782" s="179"/>
      <c r="L4782" s="67" t="str">
        <f t="shared" si="1443"/>
        <v/>
      </c>
      <c r="M4782" s="68">
        <f t="shared" si="1444"/>
        <v>0</v>
      </c>
      <c r="N4782" s="66">
        <f t="shared" si="1445"/>
        <v>0</v>
      </c>
      <c r="O4782" s="152"/>
      <c r="P4782" s="172">
        <f t="shared" si="1442"/>
        <v>0</v>
      </c>
      <c r="Q4782" s="69">
        <f t="shared" si="1446"/>
        <v>0</v>
      </c>
      <c r="R4782" s="62">
        <f t="shared" si="1447"/>
        <v>0</v>
      </c>
      <c r="S4782" s="153"/>
      <c r="T4782" s="118" t="str">
        <f t="shared" si="1448"/>
        <v/>
      </c>
      <c r="U4782" s="154"/>
      <c r="V4782" s="154"/>
      <c r="W4782" s="154"/>
      <c r="X4782" s="154"/>
      <c r="Y4782" s="154"/>
      <c r="Z4782" s="154"/>
      <c r="AA4782" s="154"/>
      <c r="AB4782" s="154"/>
      <c r="AC4782" s="154"/>
      <c r="AD4782" s="154"/>
      <c r="AE4782" s="154"/>
      <c r="AF4782" s="154"/>
      <c r="AG4782" s="63">
        <f t="shared" si="1449"/>
        <v>0</v>
      </c>
      <c r="AH4782" s="56">
        <f t="shared" si="1450"/>
        <v>0</v>
      </c>
      <c r="AI4782" s="56">
        <f t="shared" si="1451"/>
        <v>0</v>
      </c>
      <c r="AJ4782" s="56">
        <f t="shared" si="1452"/>
        <v>0</v>
      </c>
      <c r="AK4782" s="56">
        <f t="shared" si="1453"/>
        <v>0</v>
      </c>
      <c r="AL4782" s="56">
        <f t="shared" si="1454"/>
        <v>0</v>
      </c>
      <c r="AM4782" s="56">
        <f t="shared" si="1455"/>
        <v>0</v>
      </c>
      <c r="AN4782" s="56">
        <f t="shared" si="1456"/>
        <v>0</v>
      </c>
      <c r="AO4782" s="56">
        <f t="shared" si="1457"/>
        <v>0</v>
      </c>
      <c r="AP4782" s="56">
        <f t="shared" si="1458"/>
        <v>0</v>
      </c>
      <c r="AQ4782" s="56">
        <f t="shared" si="1459"/>
        <v>0</v>
      </c>
      <c r="AR4782" s="86">
        <f t="shared" si="1460"/>
        <v>0</v>
      </c>
    </row>
    <row r="4783" spans="1:44" x14ac:dyDescent="0.25">
      <c r="A4783" s="178"/>
      <c r="B4783" s="55" t="str">
        <f>_xlfn.IFNA(VLOOKUP(A4783,'Ajánlatkérő(k) adatai'!$B$4:$C$205,2,0),"")</f>
        <v/>
      </c>
      <c r="C4783" s="178"/>
      <c r="D4783" s="55" t="str">
        <f>_xlfn.IFNA(VLOOKUP(C4783,'Számlafizető(k) adatai'!$C$4:$D$203,2,0),"")</f>
        <v/>
      </c>
      <c r="E4783" s="55" t="str">
        <f>_xlfn.IFNA(VLOOKUP(C4783,'Számlafizető(k) adatai'!$C$4:$M$203,11,0),"")</f>
        <v/>
      </c>
      <c r="F4783" s="178"/>
      <c r="G4783" s="178"/>
      <c r="H4783" s="178"/>
      <c r="I4783" s="55" t="str">
        <f>IF(F4783="","",VLOOKUP(LEFT(F4783,5),'Technikai cellák'!B:C,2,0))</f>
        <v/>
      </c>
      <c r="J4783" s="55" t="str">
        <f>IF(F4783="","",VLOOKUP(I4783,'Technikai cellák'!$C$1:$D$12,2,0))</f>
        <v/>
      </c>
      <c r="K4783" s="179"/>
      <c r="L4783" s="67" t="str">
        <f t="shared" si="1443"/>
        <v/>
      </c>
      <c r="M4783" s="68">
        <f t="shared" si="1444"/>
        <v>0</v>
      </c>
      <c r="N4783" s="66">
        <f t="shared" si="1445"/>
        <v>0</v>
      </c>
      <c r="O4783" s="152"/>
      <c r="P4783" s="172">
        <f t="shared" si="1442"/>
        <v>0</v>
      </c>
      <c r="Q4783" s="69">
        <f t="shared" si="1446"/>
        <v>0</v>
      </c>
      <c r="R4783" s="62">
        <f t="shared" si="1447"/>
        <v>0</v>
      </c>
      <c r="S4783" s="153"/>
      <c r="T4783" s="118" t="str">
        <f t="shared" si="1448"/>
        <v/>
      </c>
      <c r="U4783" s="154"/>
      <c r="V4783" s="154"/>
      <c r="W4783" s="154"/>
      <c r="X4783" s="154"/>
      <c r="Y4783" s="154"/>
      <c r="Z4783" s="154"/>
      <c r="AA4783" s="154"/>
      <c r="AB4783" s="154"/>
      <c r="AC4783" s="154"/>
      <c r="AD4783" s="154"/>
      <c r="AE4783" s="154"/>
      <c r="AF4783" s="154"/>
      <c r="AG4783" s="63">
        <f t="shared" si="1449"/>
        <v>0</v>
      </c>
      <c r="AH4783" s="56">
        <f t="shared" si="1450"/>
        <v>0</v>
      </c>
      <c r="AI4783" s="56">
        <f t="shared" si="1451"/>
        <v>0</v>
      </c>
      <c r="AJ4783" s="56">
        <f t="shared" si="1452"/>
        <v>0</v>
      </c>
      <c r="AK4783" s="56">
        <f t="shared" si="1453"/>
        <v>0</v>
      </c>
      <c r="AL4783" s="56">
        <f t="shared" si="1454"/>
        <v>0</v>
      </c>
      <c r="AM4783" s="56">
        <f t="shared" si="1455"/>
        <v>0</v>
      </c>
      <c r="AN4783" s="56">
        <f t="shared" si="1456"/>
        <v>0</v>
      </c>
      <c r="AO4783" s="56">
        <f t="shared" si="1457"/>
        <v>0</v>
      </c>
      <c r="AP4783" s="56">
        <f t="shared" si="1458"/>
        <v>0</v>
      </c>
      <c r="AQ4783" s="56">
        <f t="shared" si="1459"/>
        <v>0</v>
      </c>
      <c r="AR4783" s="86">
        <f t="shared" si="1460"/>
        <v>0</v>
      </c>
    </row>
    <row r="4784" spans="1:44" x14ac:dyDescent="0.25">
      <c r="A4784" s="178"/>
      <c r="B4784" s="55" t="str">
        <f>_xlfn.IFNA(VLOOKUP(A4784,'Ajánlatkérő(k) adatai'!$B$4:$C$205,2,0),"")</f>
        <v/>
      </c>
      <c r="C4784" s="178"/>
      <c r="D4784" s="55" t="str">
        <f>_xlfn.IFNA(VLOOKUP(C4784,'Számlafizető(k) adatai'!$C$4:$D$203,2,0),"")</f>
        <v/>
      </c>
      <c r="E4784" s="55" t="str">
        <f>_xlfn.IFNA(VLOOKUP(C4784,'Számlafizető(k) adatai'!$C$4:$M$203,11,0),"")</f>
        <v/>
      </c>
      <c r="F4784" s="178"/>
      <c r="G4784" s="178"/>
      <c r="H4784" s="178"/>
      <c r="I4784" s="55" t="str">
        <f>IF(F4784="","",VLOOKUP(LEFT(F4784,5),'Technikai cellák'!B:C,2,0))</f>
        <v/>
      </c>
      <c r="J4784" s="55" t="str">
        <f>IF(F4784="","",VLOOKUP(I4784,'Technikai cellák'!$C$1:$D$12,2,0))</f>
        <v/>
      </c>
      <c r="K4784" s="179"/>
      <c r="L4784" s="67" t="str">
        <f t="shared" si="1443"/>
        <v/>
      </c>
      <c r="M4784" s="68">
        <f t="shared" si="1444"/>
        <v>0</v>
      </c>
      <c r="N4784" s="66">
        <f t="shared" si="1445"/>
        <v>0</v>
      </c>
      <c r="O4784" s="152"/>
      <c r="P4784" s="172">
        <f t="shared" si="1442"/>
        <v>0</v>
      </c>
      <c r="Q4784" s="69">
        <f t="shared" si="1446"/>
        <v>0</v>
      </c>
      <c r="R4784" s="62">
        <f t="shared" si="1447"/>
        <v>0</v>
      </c>
      <c r="S4784" s="153"/>
      <c r="T4784" s="118" t="str">
        <f t="shared" si="1448"/>
        <v/>
      </c>
      <c r="U4784" s="154"/>
      <c r="V4784" s="154"/>
      <c r="W4784" s="154"/>
      <c r="X4784" s="154"/>
      <c r="Y4784" s="154"/>
      <c r="Z4784" s="154"/>
      <c r="AA4784" s="154"/>
      <c r="AB4784" s="154"/>
      <c r="AC4784" s="154"/>
      <c r="AD4784" s="154"/>
      <c r="AE4784" s="154"/>
      <c r="AF4784" s="154"/>
      <c r="AG4784" s="63">
        <f t="shared" si="1449"/>
        <v>0</v>
      </c>
      <c r="AH4784" s="56">
        <f t="shared" si="1450"/>
        <v>0</v>
      </c>
      <c r="AI4784" s="56">
        <f t="shared" si="1451"/>
        <v>0</v>
      </c>
      <c r="AJ4784" s="56">
        <f t="shared" si="1452"/>
        <v>0</v>
      </c>
      <c r="AK4784" s="56">
        <f t="shared" si="1453"/>
        <v>0</v>
      </c>
      <c r="AL4784" s="56">
        <f t="shared" si="1454"/>
        <v>0</v>
      </c>
      <c r="AM4784" s="56">
        <f t="shared" si="1455"/>
        <v>0</v>
      </c>
      <c r="AN4784" s="56">
        <f t="shared" si="1456"/>
        <v>0</v>
      </c>
      <c r="AO4784" s="56">
        <f t="shared" si="1457"/>
        <v>0</v>
      </c>
      <c r="AP4784" s="56">
        <f t="shared" si="1458"/>
        <v>0</v>
      </c>
      <c r="AQ4784" s="56">
        <f t="shared" si="1459"/>
        <v>0</v>
      </c>
      <c r="AR4784" s="86">
        <f t="shared" si="1460"/>
        <v>0</v>
      </c>
    </row>
    <row r="4785" spans="1:44" x14ac:dyDescent="0.25">
      <c r="A4785" s="178"/>
      <c r="B4785" s="55" t="str">
        <f>_xlfn.IFNA(VLOOKUP(A4785,'Ajánlatkérő(k) adatai'!$B$4:$C$205,2,0),"")</f>
        <v/>
      </c>
      <c r="C4785" s="178"/>
      <c r="D4785" s="55" t="str">
        <f>_xlfn.IFNA(VLOOKUP(C4785,'Számlafizető(k) adatai'!$C$4:$D$203,2,0),"")</f>
        <v/>
      </c>
      <c r="E4785" s="55" t="str">
        <f>_xlfn.IFNA(VLOOKUP(C4785,'Számlafizető(k) adatai'!$C$4:$M$203,11,0),"")</f>
        <v/>
      </c>
      <c r="F4785" s="178"/>
      <c r="G4785" s="178"/>
      <c r="H4785" s="178"/>
      <c r="I4785" s="55" t="str">
        <f>IF(F4785="","",VLOOKUP(LEFT(F4785,5),'Technikai cellák'!B:C,2,0))</f>
        <v/>
      </c>
      <c r="J4785" s="55" t="str">
        <f>IF(F4785="","",VLOOKUP(I4785,'Technikai cellák'!$C$1:$D$12,2,0))</f>
        <v/>
      </c>
      <c r="K4785" s="179"/>
      <c r="L4785" s="67" t="str">
        <f t="shared" si="1443"/>
        <v/>
      </c>
      <c r="M4785" s="68">
        <f t="shared" si="1444"/>
        <v>0</v>
      </c>
      <c r="N4785" s="66">
        <f t="shared" si="1445"/>
        <v>0</v>
      </c>
      <c r="O4785" s="152"/>
      <c r="P4785" s="172">
        <f t="shared" si="1442"/>
        <v>0</v>
      </c>
      <c r="Q4785" s="69">
        <f t="shared" si="1446"/>
        <v>0</v>
      </c>
      <c r="R4785" s="62">
        <f t="shared" si="1447"/>
        <v>0</v>
      </c>
      <c r="S4785" s="153"/>
      <c r="T4785" s="118" t="str">
        <f t="shared" si="1448"/>
        <v/>
      </c>
      <c r="U4785" s="154"/>
      <c r="V4785" s="154"/>
      <c r="W4785" s="154"/>
      <c r="X4785" s="154"/>
      <c r="Y4785" s="154"/>
      <c r="Z4785" s="154"/>
      <c r="AA4785" s="154"/>
      <c r="AB4785" s="154"/>
      <c r="AC4785" s="154"/>
      <c r="AD4785" s="154"/>
      <c r="AE4785" s="154"/>
      <c r="AF4785" s="154"/>
      <c r="AG4785" s="63">
        <f t="shared" si="1449"/>
        <v>0</v>
      </c>
      <c r="AH4785" s="56">
        <f t="shared" si="1450"/>
        <v>0</v>
      </c>
      <c r="AI4785" s="56">
        <f t="shared" si="1451"/>
        <v>0</v>
      </c>
      <c r="AJ4785" s="56">
        <f t="shared" si="1452"/>
        <v>0</v>
      </c>
      <c r="AK4785" s="56">
        <f t="shared" si="1453"/>
        <v>0</v>
      </c>
      <c r="AL4785" s="56">
        <f t="shared" si="1454"/>
        <v>0</v>
      </c>
      <c r="AM4785" s="56">
        <f t="shared" si="1455"/>
        <v>0</v>
      </c>
      <c r="AN4785" s="56">
        <f t="shared" si="1456"/>
        <v>0</v>
      </c>
      <c r="AO4785" s="56">
        <f t="shared" si="1457"/>
        <v>0</v>
      </c>
      <c r="AP4785" s="56">
        <f t="shared" si="1458"/>
        <v>0</v>
      </c>
      <c r="AQ4785" s="56">
        <f t="shared" si="1459"/>
        <v>0</v>
      </c>
      <c r="AR4785" s="86">
        <f t="shared" si="1460"/>
        <v>0</v>
      </c>
    </row>
    <row r="4786" spans="1:44" x14ac:dyDescent="0.25">
      <c r="A4786" s="178"/>
      <c r="B4786" s="55" t="str">
        <f>_xlfn.IFNA(VLOOKUP(A4786,'Ajánlatkérő(k) adatai'!$B$4:$C$205,2,0),"")</f>
        <v/>
      </c>
      <c r="C4786" s="178"/>
      <c r="D4786" s="55" t="str">
        <f>_xlfn.IFNA(VLOOKUP(C4786,'Számlafizető(k) adatai'!$C$4:$D$203,2,0),"")</f>
        <v/>
      </c>
      <c r="E4786" s="55" t="str">
        <f>_xlfn.IFNA(VLOOKUP(C4786,'Számlafizető(k) adatai'!$C$4:$M$203,11,0),"")</f>
        <v/>
      </c>
      <c r="F4786" s="178"/>
      <c r="G4786" s="178"/>
      <c r="H4786" s="178"/>
      <c r="I4786" s="55" t="str">
        <f>IF(F4786="","",VLOOKUP(LEFT(F4786,5),'Technikai cellák'!B:C,2,0))</f>
        <v/>
      </c>
      <c r="J4786" s="55" t="str">
        <f>IF(F4786="","",VLOOKUP(I4786,'Technikai cellák'!$C$1:$D$12,2,0))</f>
        <v/>
      </c>
      <c r="K4786" s="179"/>
      <c r="L4786" s="67" t="str">
        <f t="shared" si="1443"/>
        <v/>
      </c>
      <c r="M4786" s="68">
        <f t="shared" si="1444"/>
        <v>0</v>
      </c>
      <c r="N4786" s="66">
        <f t="shared" si="1445"/>
        <v>0</v>
      </c>
      <c r="O4786" s="152"/>
      <c r="P4786" s="172">
        <f t="shared" si="1442"/>
        <v>0</v>
      </c>
      <c r="Q4786" s="69">
        <f t="shared" si="1446"/>
        <v>0</v>
      </c>
      <c r="R4786" s="62">
        <f t="shared" si="1447"/>
        <v>0</v>
      </c>
      <c r="S4786" s="153"/>
      <c r="T4786" s="118" t="str">
        <f t="shared" si="1448"/>
        <v/>
      </c>
      <c r="U4786" s="154"/>
      <c r="V4786" s="154"/>
      <c r="W4786" s="154"/>
      <c r="X4786" s="154"/>
      <c r="Y4786" s="154"/>
      <c r="Z4786" s="154"/>
      <c r="AA4786" s="154"/>
      <c r="AB4786" s="154"/>
      <c r="AC4786" s="154"/>
      <c r="AD4786" s="154"/>
      <c r="AE4786" s="154"/>
      <c r="AF4786" s="154"/>
      <c r="AG4786" s="63">
        <f t="shared" si="1449"/>
        <v>0</v>
      </c>
      <c r="AH4786" s="56">
        <f t="shared" si="1450"/>
        <v>0</v>
      </c>
      <c r="AI4786" s="56">
        <f t="shared" si="1451"/>
        <v>0</v>
      </c>
      <c r="AJ4786" s="56">
        <f t="shared" si="1452"/>
        <v>0</v>
      </c>
      <c r="AK4786" s="56">
        <f t="shared" si="1453"/>
        <v>0</v>
      </c>
      <c r="AL4786" s="56">
        <f t="shared" si="1454"/>
        <v>0</v>
      </c>
      <c r="AM4786" s="56">
        <f t="shared" si="1455"/>
        <v>0</v>
      </c>
      <c r="AN4786" s="56">
        <f t="shared" si="1456"/>
        <v>0</v>
      </c>
      <c r="AO4786" s="56">
        <f t="shared" si="1457"/>
        <v>0</v>
      </c>
      <c r="AP4786" s="56">
        <f t="shared" si="1458"/>
        <v>0</v>
      </c>
      <c r="AQ4786" s="56">
        <f t="shared" si="1459"/>
        <v>0</v>
      </c>
      <c r="AR4786" s="86">
        <f t="shared" si="1460"/>
        <v>0</v>
      </c>
    </row>
    <row r="4787" spans="1:44" x14ac:dyDescent="0.25">
      <c r="A4787" s="178"/>
      <c r="B4787" s="55" t="str">
        <f>_xlfn.IFNA(VLOOKUP(A4787,'Ajánlatkérő(k) adatai'!$B$4:$C$205,2,0),"")</f>
        <v/>
      </c>
      <c r="C4787" s="178"/>
      <c r="D4787" s="55" t="str">
        <f>_xlfn.IFNA(VLOOKUP(C4787,'Számlafizető(k) adatai'!$C$4:$D$203,2,0),"")</f>
        <v/>
      </c>
      <c r="E4787" s="55" t="str">
        <f>_xlfn.IFNA(VLOOKUP(C4787,'Számlafizető(k) adatai'!$C$4:$M$203,11,0),"")</f>
        <v/>
      </c>
      <c r="F4787" s="178"/>
      <c r="G4787" s="178"/>
      <c r="H4787" s="178"/>
      <c r="I4787" s="55" t="str">
        <f>IF(F4787="","",VLOOKUP(LEFT(F4787,5),'Technikai cellák'!B:C,2,0))</f>
        <v/>
      </c>
      <c r="J4787" s="55" t="str">
        <f>IF(F4787="","",VLOOKUP(I4787,'Technikai cellák'!$C$1:$D$12,2,0))</f>
        <v/>
      </c>
      <c r="K4787" s="179"/>
      <c r="L4787" s="67" t="str">
        <f t="shared" si="1443"/>
        <v/>
      </c>
      <c r="M4787" s="68">
        <f t="shared" si="1444"/>
        <v>0</v>
      </c>
      <c r="N4787" s="66">
        <f t="shared" si="1445"/>
        <v>0</v>
      </c>
      <c r="O4787" s="152"/>
      <c r="P4787" s="172">
        <f t="shared" si="1442"/>
        <v>0</v>
      </c>
      <c r="Q4787" s="69">
        <f t="shared" si="1446"/>
        <v>0</v>
      </c>
      <c r="R4787" s="62">
        <f t="shared" si="1447"/>
        <v>0</v>
      </c>
      <c r="S4787" s="153"/>
      <c r="T4787" s="118" t="str">
        <f t="shared" si="1448"/>
        <v/>
      </c>
      <c r="U4787" s="154"/>
      <c r="V4787" s="154"/>
      <c r="W4787" s="154"/>
      <c r="X4787" s="154"/>
      <c r="Y4787" s="154"/>
      <c r="Z4787" s="154"/>
      <c r="AA4787" s="154"/>
      <c r="AB4787" s="154"/>
      <c r="AC4787" s="154"/>
      <c r="AD4787" s="154"/>
      <c r="AE4787" s="154"/>
      <c r="AF4787" s="154"/>
      <c r="AG4787" s="63">
        <f t="shared" si="1449"/>
        <v>0</v>
      </c>
      <c r="AH4787" s="56">
        <f t="shared" si="1450"/>
        <v>0</v>
      </c>
      <c r="AI4787" s="56">
        <f t="shared" si="1451"/>
        <v>0</v>
      </c>
      <c r="AJ4787" s="56">
        <f t="shared" si="1452"/>
        <v>0</v>
      </c>
      <c r="AK4787" s="56">
        <f t="shared" si="1453"/>
        <v>0</v>
      </c>
      <c r="AL4787" s="56">
        <f t="shared" si="1454"/>
        <v>0</v>
      </c>
      <c r="AM4787" s="56">
        <f t="shared" si="1455"/>
        <v>0</v>
      </c>
      <c r="AN4787" s="56">
        <f t="shared" si="1456"/>
        <v>0</v>
      </c>
      <c r="AO4787" s="56">
        <f t="shared" si="1457"/>
        <v>0</v>
      </c>
      <c r="AP4787" s="56">
        <f t="shared" si="1458"/>
        <v>0</v>
      </c>
      <c r="AQ4787" s="56">
        <f t="shared" si="1459"/>
        <v>0</v>
      </c>
      <c r="AR4787" s="86">
        <f t="shared" si="1460"/>
        <v>0</v>
      </c>
    </row>
    <row r="4788" spans="1:44" x14ac:dyDescent="0.25">
      <c r="A4788" s="178"/>
      <c r="B4788" s="55" t="str">
        <f>_xlfn.IFNA(VLOOKUP(A4788,'Ajánlatkérő(k) adatai'!$B$4:$C$205,2,0),"")</f>
        <v/>
      </c>
      <c r="C4788" s="178"/>
      <c r="D4788" s="55" t="str">
        <f>_xlfn.IFNA(VLOOKUP(C4788,'Számlafizető(k) adatai'!$C$4:$D$203,2,0),"")</f>
        <v/>
      </c>
      <c r="E4788" s="55" t="str">
        <f>_xlfn.IFNA(VLOOKUP(C4788,'Számlafizető(k) adatai'!$C$4:$M$203,11,0),"")</f>
        <v/>
      </c>
      <c r="F4788" s="178"/>
      <c r="G4788" s="178"/>
      <c r="H4788" s="178"/>
      <c r="I4788" s="55" t="str">
        <f>IF(F4788="","",VLOOKUP(LEFT(F4788,5),'Technikai cellák'!B:C,2,0))</f>
        <v/>
      </c>
      <c r="J4788" s="55" t="str">
        <f>IF(F4788="","",VLOOKUP(I4788,'Technikai cellák'!$C$1:$D$12,2,0))</f>
        <v/>
      </c>
      <c r="K4788" s="179"/>
      <c r="L4788" s="67" t="str">
        <f t="shared" si="1443"/>
        <v/>
      </c>
      <c r="M4788" s="68">
        <f t="shared" si="1444"/>
        <v>0</v>
      </c>
      <c r="N4788" s="66">
        <f t="shared" si="1445"/>
        <v>0</v>
      </c>
      <c r="O4788" s="152"/>
      <c r="P4788" s="172">
        <f t="shared" si="1442"/>
        <v>0</v>
      </c>
      <c r="Q4788" s="69">
        <f t="shared" si="1446"/>
        <v>0</v>
      </c>
      <c r="R4788" s="62">
        <f t="shared" si="1447"/>
        <v>0</v>
      </c>
      <c r="S4788" s="153"/>
      <c r="T4788" s="118" t="str">
        <f t="shared" si="1448"/>
        <v/>
      </c>
      <c r="U4788" s="154"/>
      <c r="V4788" s="154"/>
      <c r="W4788" s="154"/>
      <c r="X4788" s="154"/>
      <c r="Y4788" s="154"/>
      <c r="Z4788" s="154"/>
      <c r="AA4788" s="154"/>
      <c r="AB4788" s="154"/>
      <c r="AC4788" s="154"/>
      <c r="AD4788" s="154"/>
      <c r="AE4788" s="154"/>
      <c r="AF4788" s="154"/>
      <c r="AG4788" s="63">
        <f t="shared" si="1449"/>
        <v>0</v>
      </c>
      <c r="AH4788" s="56">
        <f t="shared" si="1450"/>
        <v>0</v>
      </c>
      <c r="AI4788" s="56">
        <f t="shared" si="1451"/>
        <v>0</v>
      </c>
      <c r="AJ4788" s="56">
        <f t="shared" si="1452"/>
        <v>0</v>
      </c>
      <c r="AK4788" s="56">
        <f t="shared" si="1453"/>
        <v>0</v>
      </c>
      <c r="AL4788" s="56">
        <f t="shared" si="1454"/>
        <v>0</v>
      </c>
      <c r="AM4788" s="56">
        <f t="shared" si="1455"/>
        <v>0</v>
      </c>
      <c r="AN4788" s="56">
        <f t="shared" si="1456"/>
        <v>0</v>
      </c>
      <c r="AO4788" s="56">
        <f t="shared" si="1457"/>
        <v>0</v>
      </c>
      <c r="AP4788" s="56">
        <f t="shared" si="1458"/>
        <v>0</v>
      </c>
      <c r="AQ4788" s="56">
        <f t="shared" si="1459"/>
        <v>0</v>
      </c>
      <c r="AR4788" s="86">
        <f t="shared" si="1460"/>
        <v>0</v>
      </c>
    </row>
    <row r="4789" spans="1:44" x14ac:dyDescent="0.25">
      <c r="A4789" s="178"/>
      <c r="B4789" s="55" t="str">
        <f>_xlfn.IFNA(VLOOKUP(A4789,'Ajánlatkérő(k) adatai'!$B$4:$C$205,2,0),"")</f>
        <v/>
      </c>
      <c r="C4789" s="178"/>
      <c r="D4789" s="55" t="str">
        <f>_xlfn.IFNA(VLOOKUP(C4789,'Számlafizető(k) adatai'!$C$4:$D$203,2,0),"")</f>
        <v/>
      </c>
      <c r="E4789" s="55" t="str">
        <f>_xlfn.IFNA(VLOOKUP(C4789,'Számlafizető(k) adatai'!$C$4:$M$203,11,0),"")</f>
        <v/>
      </c>
      <c r="F4789" s="178"/>
      <c r="G4789" s="178"/>
      <c r="H4789" s="178"/>
      <c r="I4789" s="55" t="str">
        <f>IF(F4789="","",VLOOKUP(LEFT(F4789,5),'Technikai cellák'!B:C,2,0))</f>
        <v/>
      </c>
      <c r="J4789" s="55" t="str">
        <f>IF(F4789="","",VLOOKUP(I4789,'Technikai cellák'!$C$1:$D$12,2,0))</f>
        <v/>
      </c>
      <c r="K4789" s="179"/>
      <c r="L4789" s="67" t="str">
        <f t="shared" si="1443"/>
        <v/>
      </c>
      <c r="M4789" s="68">
        <f t="shared" si="1444"/>
        <v>0</v>
      </c>
      <c r="N4789" s="66">
        <f t="shared" si="1445"/>
        <v>0</v>
      </c>
      <c r="O4789" s="152"/>
      <c r="P4789" s="172">
        <f t="shared" si="1442"/>
        <v>0</v>
      </c>
      <c r="Q4789" s="69">
        <f t="shared" si="1446"/>
        <v>0</v>
      </c>
      <c r="R4789" s="62">
        <f t="shared" si="1447"/>
        <v>0</v>
      </c>
      <c r="S4789" s="153"/>
      <c r="T4789" s="118" t="str">
        <f t="shared" si="1448"/>
        <v/>
      </c>
      <c r="U4789" s="154"/>
      <c r="V4789" s="154"/>
      <c r="W4789" s="154"/>
      <c r="X4789" s="154"/>
      <c r="Y4789" s="154"/>
      <c r="Z4789" s="154"/>
      <c r="AA4789" s="154"/>
      <c r="AB4789" s="154"/>
      <c r="AC4789" s="154"/>
      <c r="AD4789" s="154"/>
      <c r="AE4789" s="154"/>
      <c r="AF4789" s="154"/>
      <c r="AG4789" s="63">
        <f t="shared" si="1449"/>
        <v>0</v>
      </c>
      <c r="AH4789" s="56">
        <f t="shared" si="1450"/>
        <v>0</v>
      </c>
      <c r="AI4789" s="56">
        <f t="shared" si="1451"/>
        <v>0</v>
      </c>
      <c r="AJ4789" s="56">
        <f t="shared" si="1452"/>
        <v>0</v>
      </c>
      <c r="AK4789" s="56">
        <f t="shared" si="1453"/>
        <v>0</v>
      </c>
      <c r="AL4789" s="56">
        <f t="shared" si="1454"/>
        <v>0</v>
      </c>
      <c r="AM4789" s="56">
        <f t="shared" si="1455"/>
        <v>0</v>
      </c>
      <c r="AN4789" s="56">
        <f t="shared" si="1456"/>
        <v>0</v>
      </c>
      <c r="AO4789" s="56">
        <f t="shared" si="1457"/>
        <v>0</v>
      </c>
      <c r="AP4789" s="56">
        <f t="shared" si="1458"/>
        <v>0</v>
      </c>
      <c r="AQ4789" s="56">
        <f t="shared" si="1459"/>
        <v>0</v>
      </c>
      <c r="AR4789" s="86">
        <f t="shared" si="1460"/>
        <v>0</v>
      </c>
    </row>
    <row r="4790" spans="1:44" x14ac:dyDescent="0.25">
      <c r="A4790" s="178"/>
      <c r="B4790" s="55" t="str">
        <f>_xlfn.IFNA(VLOOKUP(A4790,'Ajánlatkérő(k) adatai'!$B$4:$C$205,2,0),"")</f>
        <v/>
      </c>
      <c r="C4790" s="178"/>
      <c r="D4790" s="55" t="str">
        <f>_xlfn.IFNA(VLOOKUP(C4790,'Számlafizető(k) adatai'!$C$4:$D$203,2,0),"")</f>
        <v/>
      </c>
      <c r="E4790" s="55" t="str">
        <f>_xlfn.IFNA(VLOOKUP(C4790,'Számlafizető(k) adatai'!$C$4:$M$203,11,0),"")</f>
        <v/>
      </c>
      <c r="F4790" s="178"/>
      <c r="G4790" s="178"/>
      <c r="H4790" s="178"/>
      <c r="I4790" s="55" t="str">
        <f>IF(F4790="","",VLOOKUP(LEFT(F4790,5),'Technikai cellák'!B:C,2,0))</f>
        <v/>
      </c>
      <c r="J4790" s="55" t="str">
        <f>IF(F4790="","",VLOOKUP(I4790,'Technikai cellák'!$C$1:$D$12,2,0))</f>
        <v/>
      </c>
      <c r="K4790" s="179"/>
      <c r="L4790" s="67" t="str">
        <f t="shared" si="1443"/>
        <v/>
      </c>
      <c r="M4790" s="68">
        <f t="shared" si="1444"/>
        <v>0</v>
      </c>
      <c r="N4790" s="66">
        <f t="shared" si="1445"/>
        <v>0</v>
      </c>
      <c r="O4790" s="152"/>
      <c r="P4790" s="172">
        <f t="shared" si="1442"/>
        <v>0</v>
      </c>
      <c r="Q4790" s="69">
        <f t="shared" si="1446"/>
        <v>0</v>
      </c>
      <c r="R4790" s="62">
        <f t="shared" si="1447"/>
        <v>0</v>
      </c>
      <c r="S4790" s="153"/>
      <c r="T4790" s="118" t="str">
        <f t="shared" si="1448"/>
        <v/>
      </c>
      <c r="U4790" s="154"/>
      <c r="V4790" s="154"/>
      <c r="W4790" s="154"/>
      <c r="X4790" s="154"/>
      <c r="Y4790" s="154"/>
      <c r="Z4790" s="154"/>
      <c r="AA4790" s="154"/>
      <c r="AB4790" s="154"/>
      <c r="AC4790" s="154"/>
      <c r="AD4790" s="154"/>
      <c r="AE4790" s="154"/>
      <c r="AF4790" s="154"/>
      <c r="AG4790" s="63">
        <f t="shared" si="1449"/>
        <v>0</v>
      </c>
      <c r="AH4790" s="56">
        <f t="shared" si="1450"/>
        <v>0</v>
      </c>
      <c r="AI4790" s="56">
        <f t="shared" si="1451"/>
        <v>0</v>
      </c>
      <c r="AJ4790" s="56">
        <f t="shared" si="1452"/>
        <v>0</v>
      </c>
      <c r="AK4790" s="56">
        <f t="shared" si="1453"/>
        <v>0</v>
      </c>
      <c r="AL4790" s="56">
        <f t="shared" si="1454"/>
        <v>0</v>
      </c>
      <c r="AM4790" s="56">
        <f t="shared" si="1455"/>
        <v>0</v>
      </c>
      <c r="AN4790" s="56">
        <f t="shared" si="1456"/>
        <v>0</v>
      </c>
      <c r="AO4790" s="56">
        <f t="shared" si="1457"/>
        <v>0</v>
      </c>
      <c r="AP4790" s="56">
        <f t="shared" si="1458"/>
        <v>0</v>
      </c>
      <c r="AQ4790" s="56">
        <f t="shared" si="1459"/>
        <v>0</v>
      </c>
      <c r="AR4790" s="86">
        <f t="shared" si="1460"/>
        <v>0</v>
      </c>
    </row>
    <row r="4791" spans="1:44" x14ac:dyDescent="0.25">
      <c r="A4791" s="178"/>
      <c r="B4791" s="55" t="str">
        <f>_xlfn.IFNA(VLOOKUP(A4791,'Ajánlatkérő(k) adatai'!$B$4:$C$205,2,0),"")</f>
        <v/>
      </c>
      <c r="C4791" s="178"/>
      <c r="D4791" s="55" t="str">
        <f>_xlfn.IFNA(VLOOKUP(C4791,'Számlafizető(k) adatai'!$C$4:$D$203,2,0),"")</f>
        <v/>
      </c>
      <c r="E4791" s="55" t="str">
        <f>_xlfn.IFNA(VLOOKUP(C4791,'Számlafizető(k) adatai'!$C$4:$M$203,11,0),"")</f>
        <v/>
      </c>
      <c r="F4791" s="178"/>
      <c r="G4791" s="178"/>
      <c r="H4791" s="178"/>
      <c r="I4791" s="55" t="str">
        <f>IF(F4791="","",VLOOKUP(LEFT(F4791,5),'Technikai cellák'!B:C,2,0))</f>
        <v/>
      </c>
      <c r="J4791" s="55" t="str">
        <f>IF(F4791="","",VLOOKUP(I4791,'Technikai cellák'!$C$1:$D$12,2,0))</f>
        <v/>
      </c>
      <c r="K4791" s="179"/>
      <c r="L4791" s="67" t="str">
        <f t="shared" si="1443"/>
        <v/>
      </c>
      <c r="M4791" s="68">
        <f t="shared" si="1444"/>
        <v>0</v>
      </c>
      <c r="N4791" s="66">
        <f t="shared" si="1445"/>
        <v>0</v>
      </c>
      <c r="O4791" s="152"/>
      <c r="P4791" s="172">
        <f t="shared" si="1442"/>
        <v>0</v>
      </c>
      <c r="Q4791" s="69">
        <f t="shared" si="1446"/>
        <v>0</v>
      </c>
      <c r="R4791" s="62">
        <f t="shared" si="1447"/>
        <v>0</v>
      </c>
      <c r="S4791" s="153"/>
      <c r="T4791" s="118" t="str">
        <f t="shared" si="1448"/>
        <v/>
      </c>
      <c r="U4791" s="154"/>
      <c r="V4791" s="154"/>
      <c r="W4791" s="154"/>
      <c r="X4791" s="154"/>
      <c r="Y4791" s="154"/>
      <c r="Z4791" s="154"/>
      <c r="AA4791" s="154"/>
      <c r="AB4791" s="154"/>
      <c r="AC4791" s="154"/>
      <c r="AD4791" s="154"/>
      <c r="AE4791" s="154"/>
      <c r="AF4791" s="154"/>
      <c r="AG4791" s="63">
        <f t="shared" si="1449"/>
        <v>0</v>
      </c>
      <c r="AH4791" s="56">
        <f t="shared" si="1450"/>
        <v>0</v>
      </c>
      <c r="AI4791" s="56">
        <f t="shared" si="1451"/>
        <v>0</v>
      </c>
      <c r="AJ4791" s="56">
        <f t="shared" si="1452"/>
        <v>0</v>
      </c>
      <c r="AK4791" s="56">
        <f t="shared" si="1453"/>
        <v>0</v>
      </c>
      <c r="AL4791" s="56">
        <f t="shared" si="1454"/>
        <v>0</v>
      </c>
      <c r="AM4791" s="56">
        <f t="shared" si="1455"/>
        <v>0</v>
      </c>
      <c r="AN4791" s="56">
        <f t="shared" si="1456"/>
        <v>0</v>
      </c>
      <c r="AO4791" s="56">
        <f t="shared" si="1457"/>
        <v>0</v>
      </c>
      <c r="AP4791" s="56">
        <f t="shared" si="1458"/>
        <v>0</v>
      </c>
      <c r="AQ4791" s="56">
        <f t="shared" si="1459"/>
        <v>0</v>
      </c>
      <c r="AR4791" s="86">
        <f t="shared" si="1460"/>
        <v>0</v>
      </c>
    </row>
    <row r="4792" spans="1:44" x14ac:dyDescent="0.25">
      <c r="A4792" s="178"/>
      <c r="B4792" s="55" t="str">
        <f>_xlfn.IFNA(VLOOKUP(A4792,'Ajánlatkérő(k) adatai'!$B$4:$C$205,2,0),"")</f>
        <v/>
      </c>
      <c r="C4792" s="178"/>
      <c r="D4792" s="55" t="str">
        <f>_xlfn.IFNA(VLOOKUP(C4792,'Számlafizető(k) adatai'!$C$4:$D$203,2,0),"")</f>
        <v/>
      </c>
      <c r="E4792" s="55" t="str">
        <f>_xlfn.IFNA(VLOOKUP(C4792,'Számlafizető(k) adatai'!$C$4:$M$203,11,0),"")</f>
        <v/>
      </c>
      <c r="F4792" s="178"/>
      <c r="G4792" s="178"/>
      <c r="H4792" s="178"/>
      <c r="I4792" s="55" t="str">
        <f>IF(F4792="","",VLOOKUP(LEFT(F4792,5),'Technikai cellák'!B:C,2,0))</f>
        <v/>
      </c>
      <c r="J4792" s="55" t="str">
        <f>IF(F4792="","",VLOOKUP(I4792,'Technikai cellák'!$C$1:$D$12,2,0))</f>
        <v/>
      </c>
      <c r="K4792" s="179"/>
      <c r="L4792" s="67" t="str">
        <f t="shared" si="1443"/>
        <v/>
      </c>
      <c r="M4792" s="68">
        <f t="shared" si="1444"/>
        <v>0</v>
      </c>
      <c r="N4792" s="66">
        <f t="shared" si="1445"/>
        <v>0</v>
      </c>
      <c r="O4792" s="152"/>
      <c r="P4792" s="172">
        <f t="shared" si="1442"/>
        <v>0</v>
      </c>
      <c r="Q4792" s="69">
        <f t="shared" si="1446"/>
        <v>0</v>
      </c>
      <c r="R4792" s="62">
        <f t="shared" si="1447"/>
        <v>0</v>
      </c>
      <c r="S4792" s="153"/>
      <c r="T4792" s="118" t="str">
        <f t="shared" si="1448"/>
        <v/>
      </c>
      <c r="U4792" s="154"/>
      <c r="V4792" s="154"/>
      <c r="W4792" s="154"/>
      <c r="X4792" s="154"/>
      <c r="Y4792" s="154"/>
      <c r="Z4792" s="154"/>
      <c r="AA4792" s="154"/>
      <c r="AB4792" s="154"/>
      <c r="AC4792" s="154"/>
      <c r="AD4792" s="154"/>
      <c r="AE4792" s="154"/>
      <c r="AF4792" s="154"/>
      <c r="AG4792" s="63">
        <f t="shared" si="1449"/>
        <v>0</v>
      </c>
      <c r="AH4792" s="56">
        <f t="shared" si="1450"/>
        <v>0</v>
      </c>
      <c r="AI4792" s="56">
        <f t="shared" si="1451"/>
        <v>0</v>
      </c>
      <c r="AJ4792" s="56">
        <f t="shared" si="1452"/>
        <v>0</v>
      </c>
      <c r="AK4792" s="56">
        <f t="shared" si="1453"/>
        <v>0</v>
      </c>
      <c r="AL4792" s="56">
        <f t="shared" si="1454"/>
        <v>0</v>
      </c>
      <c r="AM4792" s="56">
        <f t="shared" si="1455"/>
        <v>0</v>
      </c>
      <c r="AN4792" s="56">
        <f t="shared" si="1456"/>
        <v>0</v>
      </c>
      <c r="AO4792" s="56">
        <f t="shared" si="1457"/>
        <v>0</v>
      </c>
      <c r="AP4792" s="56">
        <f t="shared" si="1458"/>
        <v>0</v>
      </c>
      <c r="AQ4792" s="56">
        <f t="shared" si="1459"/>
        <v>0</v>
      </c>
      <c r="AR4792" s="86">
        <f t="shared" si="1460"/>
        <v>0</v>
      </c>
    </row>
    <row r="4793" spans="1:44" x14ac:dyDescent="0.25">
      <c r="A4793" s="178"/>
      <c r="B4793" s="55" t="str">
        <f>_xlfn.IFNA(VLOOKUP(A4793,'Ajánlatkérő(k) adatai'!$B$4:$C$205,2,0),"")</f>
        <v/>
      </c>
      <c r="C4793" s="178"/>
      <c r="D4793" s="55" t="str">
        <f>_xlfn.IFNA(VLOOKUP(C4793,'Számlafizető(k) adatai'!$C$4:$D$203,2,0),"")</f>
        <v/>
      </c>
      <c r="E4793" s="55" t="str">
        <f>_xlfn.IFNA(VLOOKUP(C4793,'Számlafizető(k) adatai'!$C$4:$M$203,11,0),"")</f>
        <v/>
      </c>
      <c r="F4793" s="178"/>
      <c r="G4793" s="178"/>
      <c r="H4793" s="178"/>
      <c r="I4793" s="55" t="str">
        <f>IF(F4793="","",VLOOKUP(LEFT(F4793,5),'Technikai cellák'!B:C,2,0))</f>
        <v/>
      </c>
      <c r="J4793" s="55" t="str">
        <f>IF(F4793="","",VLOOKUP(I4793,'Technikai cellák'!$C$1:$D$12,2,0))</f>
        <v/>
      </c>
      <c r="K4793" s="179"/>
      <c r="L4793" s="67" t="str">
        <f t="shared" si="1443"/>
        <v/>
      </c>
      <c r="M4793" s="68">
        <f t="shared" si="1444"/>
        <v>0</v>
      </c>
      <c r="N4793" s="66">
        <f t="shared" si="1445"/>
        <v>0</v>
      </c>
      <c r="O4793" s="152"/>
      <c r="P4793" s="172">
        <f t="shared" si="1442"/>
        <v>0</v>
      </c>
      <c r="Q4793" s="69">
        <f t="shared" si="1446"/>
        <v>0</v>
      </c>
      <c r="R4793" s="62">
        <f t="shared" si="1447"/>
        <v>0</v>
      </c>
      <c r="S4793" s="153"/>
      <c r="T4793" s="118" t="str">
        <f t="shared" si="1448"/>
        <v/>
      </c>
      <c r="U4793" s="154"/>
      <c r="V4793" s="154"/>
      <c r="W4793" s="154"/>
      <c r="X4793" s="154"/>
      <c r="Y4793" s="154"/>
      <c r="Z4793" s="154"/>
      <c r="AA4793" s="154"/>
      <c r="AB4793" s="154"/>
      <c r="AC4793" s="154"/>
      <c r="AD4793" s="154"/>
      <c r="AE4793" s="154"/>
      <c r="AF4793" s="154"/>
      <c r="AG4793" s="63">
        <f t="shared" si="1449"/>
        <v>0</v>
      </c>
      <c r="AH4793" s="56">
        <f t="shared" si="1450"/>
        <v>0</v>
      </c>
      <c r="AI4793" s="56">
        <f t="shared" si="1451"/>
        <v>0</v>
      </c>
      <c r="AJ4793" s="56">
        <f t="shared" si="1452"/>
        <v>0</v>
      </c>
      <c r="AK4793" s="56">
        <f t="shared" si="1453"/>
        <v>0</v>
      </c>
      <c r="AL4793" s="56">
        <f t="shared" si="1454"/>
        <v>0</v>
      </c>
      <c r="AM4793" s="56">
        <f t="shared" si="1455"/>
        <v>0</v>
      </c>
      <c r="AN4793" s="56">
        <f t="shared" si="1456"/>
        <v>0</v>
      </c>
      <c r="AO4793" s="56">
        <f t="shared" si="1457"/>
        <v>0</v>
      </c>
      <c r="AP4793" s="56">
        <f t="shared" si="1458"/>
        <v>0</v>
      </c>
      <c r="AQ4793" s="56">
        <f t="shared" si="1459"/>
        <v>0</v>
      </c>
      <c r="AR4793" s="86">
        <f t="shared" si="1460"/>
        <v>0</v>
      </c>
    </row>
    <row r="4794" spans="1:44" x14ac:dyDescent="0.25">
      <c r="A4794" s="178"/>
      <c r="B4794" s="55" t="str">
        <f>_xlfn.IFNA(VLOOKUP(A4794,'Ajánlatkérő(k) adatai'!$B$4:$C$205,2,0),"")</f>
        <v/>
      </c>
      <c r="C4794" s="178"/>
      <c r="D4794" s="55" t="str">
        <f>_xlfn.IFNA(VLOOKUP(C4794,'Számlafizető(k) adatai'!$C$4:$D$203,2,0),"")</f>
        <v/>
      </c>
      <c r="E4794" s="55" t="str">
        <f>_xlfn.IFNA(VLOOKUP(C4794,'Számlafizető(k) adatai'!$C$4:$M$203,11,0),"")</f>
        <v/>
      </c>
      <c r="F4794" s="178"/>
      <c r="G4794" s="178"/>
      <c r="H4794" s="178"/>
      <c r="I4794" s="55" t="str">
        <f>IF(F4794="","",VLOOKUP(LEFT(F4794,5),'Technikai cellák'!B:C,2,0))</f>
        <v/>
      </c>
      <c r="J4794" s="55" t="str">
        <f>IF(F4794="","",VLOOKUP(I4794,'Technikai cellák'!$C$1:$D$12,2,0))</f>
        <v/>
      </c>
      <c r="K4794" s="179"/>
      <c r="L4794" s="67" t="str">
        <f t="shared" si="1443"/>
        <v/>
      </c>
      <c r="M4794" s="68">
        <f t="shared" si="1444"/>
        <v>0</v>
      </c>
      <c r="N4794" s="66">
        <f t="shared" si="1445"/>
        <v>0</v>
      </c>
      <c r="O4794" s="152"/>
      <c r="P4794" s="172">
        <f t="shared" si="1442"/>
        <v>0</v>
      </c>
      <c r="Q4794" s="69">
        <f t="shared" si="1446"/>
        <v>0</v>
      </c>
      <c r="R4794" s="62">
        <f t="shared" si="1447"/>
        <v>0</v>
      </c>
      <c r="S4794" s="153"/>
      <c r="T4794" s="118" t="str">
        <f t="shared" si="1448"/>
        <v/>
      </c>
      <c r="U4794" s="154"/>
      <c r="V4794" s="154"/>
      <c r="W4794" s="154"/>
      <c r="X4794" s="154"/>
      <c r="Y4794" s="154"/>
      <c r="Z4794" s="154"/>
      <c r="AA4794" s="154"/>
      <c r="AB4794" s="154"/>
      <c r="AC4794" s="154"/>
      <c r="AD4794" s="154"/>
      <c r="AE4794" s="154"/>
      <c r="AF4794" s="154"/>
      <c r="AG4794" s="63">
        <f t="shared" si="1449"/>
        <v>0</v>
      </c>
      <c r="AH4794" s="56">
        <f t="shared" si="1450"/>
        <v>0</v>
      </c>
      <c r="AI4794" s="56">
        <f t="shared" si="1451"/>
        <v>0</v>
      </c>
      <c r="AJ4794" s="56">
        <f t="shared" si="1452"/>
        <v>0</v>
      </c>
      <c r="AK4794" s="56">
        <f t="shared" si="1453"/>
        <v>0</v>
      </c>
      <c r="AL4794" s="56">
        <f t="shared" si="1454"/>
        <v>0</v>
      </c>
      <c r="AM4794" s="56">
        <f t="shared" si="1455"/>
        <v>0</v>
      </c>
      <c r="AN4794" s="56">
        <f t="shared" si="1456"/>
        <v>0</v>
      </c>
      <c r="AO4794" s="56">
        <f t="shared" si="1457"/>
        <v>0</v>
      </c>
      <c r="AP4794" s="56">
        <f t="shared" si="1458"/>
        <v>0</v>
      </c>
      <c r="AQ4794" s="56">
        <f t="shared" si="1459"/>
        <v>0</v>
      </c>
      <c r="AR4794" s="86">
        <f t="shared" si="1460"/>
        <v>0</v>
      </c>
    </row>
    <row r="4795" spans="1:44" x14ac:dyDescent="0.25">
      <c r="A4795" s="178"/>
      <c r="B4795" s="55" t="str">
        <f>_xlfn.IFNA(VLOOKUP(A4795,'Ajánlatkérő(k) adatai'!$B$4:$C$205,2,0),"")</f>
        <v/>
      </c>
      <c r="C4795" s="178"/>
      <c r="D4795" s="55" t="str">
        <f>_xlfn.IFNA(VLOOKUP(C4795,'Számlafizető(k) adatai'!$C$4:$D$203,2,0),"")</f>
        <v/>
      </c>
      <c r="E4795" s="55" t="str">
        <f>_xlfn.IFNA(VLOOKUP(C4795,'Számlafizető(k) adatai'!$C$4:$M$203,11,0),"")</f>
        <v/>
      </c>
      <c r="F4795" s="178"/>
      <c r="G4795" s="178"/>
      <c r="H4795" s="178"/>
      <c r="I4795" s="55" t="str">
        <f>IF(F4795="","",VLOOKUP(LEFT(F4795,5),'Technikai cellák'!B:C,2,0))</f>
        <v/>
      </c>
      <c r="J4795" s="55" t="str">
        <f>IF(F4795="","",VLOOKUP(I4795,'Technikai cellák'!$C$1:$D$12,2,0))</f>
        <v/>
      </c>
      <c r="K4795" s="179"/>
      <c r="L4795" s="67" t="str">
        <f t="shared" si="1443"/>
        <v/>
      </c>
      <c r="M4795" s="68">
        <f t="shared" si="1444"/>
        <v>0</v>
      </c>
      <c r="N4795" s="66">
        <f t="shared" si="1445"/>
        <v>0</v>
      </c>
      <c r="O4795" s="152"/>
      <c r="P4795" s="172">
        <f t="shared" si="1442"/>
        <v>0</v>
      </c>
      <c r="Q4795" s="69">
        <f t="shared" si="1446"/>
        <v>0</v>
      </c>
      <c r="R4795" s="62">
        <f t="shared" si="1447"/>
        <v>0</v>
      </c>
      <c r="S4795" s="153"/>
      <c r="T4795" s="118" t="str">
        <f t="shared" si="1448"/>
        <v/>
      </c>
      <c r="U4795" s="154"/>
      <c r="V4795" s="154"/>
      <c r="W4795" s="154"/>
      <c r="X4795" s="154"/>
      <c r="Y4795" s="154"/>
      <c r="Z4795" s="154"/>
      <c r="AA4795" s="154"/>
      <c r="AB4795" s="154"/>
      <c r="AC4795" s="154"/>
      <c r="AD4795" s="154"/>
      <c r="AE4795" s="154"/>
      <c r="AF4795" s="154"/>
      <c r="AG4795" s="63">
        <f t="shared" si="1449"/>
        <v>0</v>
      </c>
      <c r="AH4795" s="56">
        <f t="shared" si="1450"/>
        <v>0</v>
      </c>
      <c r="AI4795" s="56">
        <f t="shared" si="1451"/>
        <v>0</v>
      </c>
      <c r="AJ4795" s="56">
        <f t="shared" si="1452"/>
        <v>0</v>
      </c>
      <c r="AK4795" s="56">
        <f t="shared" si="1453"/>
        <v>0</v>
      </c>
      <c r="AL4795" s="56">
        <f t="shared" si="1454"/>
        <v>0</v>
      </c>
      <c r="AM4795" s="56">
        <f t="shared" si="1455"/>
        <v>0</v>
      </c>
      <c r="AN4795" s="56">
        <f t="shared" si="1456"/>
        <v>0</v>
      </c>
      <c r="AO4795" s="56">
        <f t="shared" si="1457"/>
        <v>0</v>
      </c>
      <c r="AP4795" s="56">
        <f t="shared" si="1458"/>
        <v>0</v>
      </c>
      <c r="AQ4795" s="56">
        <f t="shared" si="1459"/>
        <v>0</v>
      </c>
      <c r="AR4795" s="86">
        <f t="shared" si="1460"/>
        <v>0</v>
      </c>
    </row>
    <row r="4796" spans="1:44" x14ac:dyDescent="0.25">
      <c r="A4796" s="178"/>
      <c r="B4796" s="55" t="str">
        <f>_xlfn.IFNA(VLOOKUP(A4796,'Ajánlatkérő(k) adatai'!$B$4:$C$205,2,0),"")</f>
        <v/>
      </c>
      <c r="C4796" s="178"/>
      <c r="D4796" s="55" t="str">
        <f>_xlfn.IFNA(VLOOKUP(C4796,'Számlafizető(k) adatai'!$C$4:$D$203,2,0),"")</f>
        <v/>
      </c>
      <c r="E4796" s="55" t="str">
        <f>_xlfn.IFNA(VLOOKUP(C4796,'Számlafizető(k) adatai'!$C$4:$M$203,11,0),"")</f>
        <v/>
      </c>
      <c r="F4796" s="178"/>
      <c r="G4796" s="178"/>
      <c r="H4796" s="178"/>
      <c r="I4796" s="55" t="str">
        <f>IF(F4796="","",VLOOKUP(LEFT(F4796,5),'Technikai cellák'!B:C,2,0))</f>
        <v/>
      </c>
      <c r="J4796" s="55" t="str">
        <f>IF(F4796="","",VLOOKUP(I4796,'Technikai cellák'!$C$1:$D$12,2,0))</f>
        <v/>
      </c>
      <c r="K4796" s="179"/>
      <c r="L4796" s="67" t="str">
        <f t="shared" si="1443"/>
        <v/>
      </c>
      <c r="M4796" s="68">
        <f t="shared" si="1444"/>
        <v>0</v>
      </c>
      <c r="N4796" s="66">
        <f t="shared" si="1445"/>
        <v>0</v>
      </c>
      <c r="O4796" s="152"/>
      <c r="P4796" s="172">
        <f t="shared" si="1442"/>
        <v>0</v>
      </c>
      <c r="Q4796" s="69">
        <f t="shared" si="1446"/>
        <v>0</v>
      </c>
      <c r="R4796" s="62">
        <f t="shared" si="1447"/>
        <v>0</v>
      </c>
      <c r="S4796" s="153"/>
      <c r="T4796" s="118" t="str">
        <f t="shared" si="1448"/>
        <v/>
      </c>
      <c r="U4796" s="154"/>
      <c r="V4796" s="154"/>
      <c r="W4796" s="154"/>
      <c r="X4796" s="154"/>
      <c r="Y4796" s="154"/>
      <c r="Z4796" s="154"/>
      <c r="AA4796" s="154"/>
      <c r="AB4796" s="154"/>
      <c r="AC4796" s="154"/>
      <c r="AD4796" s="154"/>
      <c r="AE4796" s="154"/>
      <c r="AF4796" s="154"/>
      <c r="AG4796" s="63">
        <f t="shared" si="1449"/>
        <v>0</v>
      </c>
      <c r="AH4796" s="56">
        <f t="shared" si="1450"/>
        <v>0</v>
      </c>
      <c r="AI4796" s="56">
        <f t="shared" si="1451"/>
        <v>0</v>
      </c>
      <c r="AJ4796" s="56">
        <f t="shared" si="1452"/>
        <v>0</v>
      </c>
      <c r="AK4796" s="56">
        <f t="shared" si="1453"/>
        <v>0</v>
      </c>
      <c r="AL4796" s="56">
        <f t="shared" si="1454"/>
        <v>0</v>
      </c>
      <c r="AM4796" s="56">
        <f t="shared" si="1455"/>
        <v>0</v>
      </c>
      <c r="AN4796" s="56">
        <f t="shared" si="1456"/>
        <v>0</v>
      </c>
      <c r="AO4796" s="56">
        <f t="shared" si="1457"/>
        <v>0</v>
      </c>
      <c r="AP4796" s="56">
        <f t="shared" si="1458"/>
        <v>0</v>
      </c>
      <c r="AQ4796" s="56">
        <f t="shared" si="1459"/>
        <v>0</v>
      </c>
      <c r="AR4796" s="86">
        <f t="shared" si="1460"/>
        <v>0</v>
      </c>
    </row>
    <row r="4797" spans="1:44" x14ac:dyDescent="0.25">
      <c r="A4797" s="178"/>
      <c r="B4797" s="55" t="str">
        <f>_xlfn.IFNA(VLOOKUP(A4797,'Ajánlatkérő(k) adatai'!$B$4:$C$205,2,0),"")</f>
        <v/>
      </c>
      <c r="C4797" s="178"/>
      <c r="D4797" s="55" t="str">
        <f>_xlfn.IFNA(VLOOKUP(C4797,'Számlafizető(k) adatai'!$C$4:$D$203,2,0),"")</f>
        <v/>
      </c>
      <c r="E4797" s="55" t="str">
        <f>_xlfn.IFNA(VLOOKUP(C4797,'Számlafizető(k) adatai'!$C$4:$M$203,11,0),"")</f>
        <v/>
      </c>
      <c r="F4797" s="178"/>
      <c r="G4797" s="178"/>
      <c r="H4797" s="178"/>
      <c r="I4797" s="55" t="str">
        <f>IF(F4797="","",VLOOKUP(LEFT(F4797,5),'Technikai cellák'!B:C,2,0))</f>
        <v/>
      </c>
      <c r="J4797" s="55" t="str">
        <f>IF(F4797="","",VLOOKUP(I4797,'Technikai cellák'!$C$1:$D$12,2,0))</f>
        <v/>
      </c>
      <c r="K4797" s="179"/>
      <c r="L4797" s="67" t="str">
        <f t="shared" si="1443"/>
        <v/>
      </c>
      <c r="M4797" s="68">
        <f t="shared" si="1444"/>
        <v>0</v>
      </c>
      <c r="N4797" s="66">
        <f t="shared" si="1445"/>
        <v>0</v>
      </c>
      <c r="O4797" s="152"/>
      <c r="P4797" s="172">
        <f t="shared" si="1442"/>
        <v>0</v>
      </c>
      <c r="Q4797" s="69">
        <f t="shared" si="1446"/>
        <v>0</v>
      </c>
      <c r="R4797" s="62">
        <f t="shared" si="1447"/>
        <v>0</v>
      </c>
      <c r="S4797" s="153"/>
      <c r="T4797" s="118" t="str">
        <f t="shared" si="1448"/>
        <v/>
      </c>
      <c r="U4797" s="154"/>
      <c r="V4797" s="154"/>
      <c r="W4797" s="154"/>
      <c r="X4797" s="154"/>
      <c r="Y4797" s="154"/>
      <c r="Z4797" s="154"/>
      <c r="AA4797" s="154"/>
      <c r="AB4797" s="154"/>
      <c r="AC4797" s="154"/>
      <c r="AD4797" s="154"/>
      <c r="AE4797" s="154"/>
      <c r="AF4797" s="154"/>
      <c r="AG4797" s="63">
        <f t="shared" si="1449"/>
        <v>0</v>
      </c>
      <c r="AH4797" s="56">
        <f t="shared" si="1450"/>
        <v>0</v>
      </c>
      <c r="AI4797" s="56">
        <f t="shared" si="1451"/>
        <v>0</v>
      </c>
      <c r="AJ4797" s="56">
        <f t="shared" si="1452"/>
        <v>0</v>
      </c>
      <c r="AK4797" s="56">
        <f t="shared" si="1453"/>
        <v>0</v>
      </c>
      <c r="AL4797" s="56">
        <f t="shared" si="1454"/>
        <v>0</v>
      </c>
      <c r="AM4797" s="56">
        <f t="shared" si="1455"/>
        <v>0</v>
      </c>
      <c r="AN4797" s="56">
        <f t="shared" si="1456"/>
        <v>0</v>
      </c>
      <c r="AO4797" s="56">
        <f t="shared" si="1457"/>
        <v>0</v>
      </c>
      <c r="AP4797" s="56">
        <f t="shared" si="1458"/>
        <v>0</v>
      </c>
      <c r="AQ4797" s="56">
        <f t="shared" si="1459"/>
        <v>0</v>
      </c>
      <c r="AR4797" s="86">
        <f t="shared" si="1460"/>
        <v>0</v>
      </c>
    </row>
    <row r="4798" spans="1:44" x14ac:dyDescent="0.25">
      <c r="A4798" s="178"/>
      <c r="B4798" s="55" t="str">
        <f>_xlfn.IFNA(VLOOKUP(A4798,'Ajánlatkérő(k) adatai'!$B$4:$C$205,2,0),"")</f>
        <v/>
      </c>
      <c r="C4798" s="178"/>
      <c r="D4798" s="55" t="str">
        <f>_xlfn.IFNA(VLOOKUP(C4798,'Számlafizető(k) adatai'!$C$4:$D$203,2,0),"")</f>
        <v/>
      </c>
      <c r="E4798" s="55" t="str">
        <f>_xlfn.IFNA(VLOOKUP(C4798,'Számlafizető(k) adatai'!$C$4:$M$203,11,0),"")</f>
        <v/>
      </c>
      <c r="F4798" s="178"/>
      <c r="G4798" s="178"/>
      <c r="H4798" s="178"/>
      <c r="I4798" s="55" t="str">
        <f>IF(F4798="","",VLOOKUP(LEFT(F4798,5),'Technikai cellák'!B:C,2,0))</f>
        <v/>
      </c>
      <c r="J4798" s="55" t="str">
        <f>IF(F4798="","",VLOOKUP(I4798,'Technikai cellák'!$C$1:$D$12,2,0))</f>
        <v/>
      </c>
      <c r="K4798" s="179"/>
      <c r="L4798" s="67" t="str">
        <f t="shared" si="1443"/>
        <v/>
      </c>
      <c r="M4798" s="68">
        <f t="shared" si="1444"/>
        <v>0</v>
      </c>
      <c r="N4798" s="66">
        <f t="shared" si="1445"/>
        <v>0</v>
      </c>
      <c r="O4798" s="152"/>
      <c r="P4798" s="172">
        <f t="shared" si="1442"/>
        <v>0</v>
      </c>
      <c r="Q4798" s="69">
        <f t="shared" si="1446"/>
        <v>0</v>
      </c>
      <c r="R4798" s="62">
        <f t="shared" si="1447"/>
        <v>0</v>
      </c>
      <c r="S4798" s="153"/>
      <c r="T4798" s="118" t="str">
        <f t="shared" si="1448"/>
        <v/>
      </c>
      <c r="U4798" s="154"/>
      <c r="V4798" s="154"/>
      <c r="W4798" s="154"/>
      <c r="X4798" s="154"/>
      <c r="Y4798" s="154"/>
      <c r="Z4798" s="154"/>
      <c r="AA4798" s="154"/>
      <c r="AB4798" s="154"/>
      <c r="AC4798" s="154"/>
      <c r="AD4798" s="154"/>
      <c r="AE4798" s="154"/>
      <c r="AF4798" s="154"/>
      <c r="AG4798" s="63">
        <f t="shared" si="1449"/>
        <v>0</v>
      </c>
      <c r="AH4798" s="56">
        <f t="shared" si="1450"/>
        <v>0</v>
      </c>
      <c r="AI4798" s="56">
        <f t="shared" si="1451"/>
        <v>0</v>
      </c>
      <c r="AJ4798" s="56">
        <f t="shared" si="1452"/>
        <v>0</v>
      </c>
      <c r="AK4798" s="56">
        <f t="shared" si="1453"/>
        <v>0</v>
      </c>
      <c r="AL4798" s="56">
        <f t="shared" si="1454"/>
        <v>0</v>
      </c>
      <c r="AM4798" s="56">
        <f t="shared" si="1455"/>
        <v>0</v>
      </c>
      <c r="AN4798" s="56">
        <f t="shared" si="1456"/>
        <v>0</v>
      </c>
      <c r="AO4798" s="56">
        <f t="shared" si="1457"/>
        <v>0</v>
      </c>
      <c r="AP4798" s="56">
        <f t="shared" si="1458"/>
        <v>0</v>
      </c>
      <c r="AQ4798" s="56">
        <f t="shared" si="1459"/>
        <v>0</v>
      </c>
      <c r="AR4798" s="86">
        <f t="shared" si="1460"/>
        <v>0</v>
      </c>
    </row>
    <row r="4799" spans="1:44" x14ac:dyDescent="0.25">
      <c r="A4799" s="178"/>
      <c r="B4799" s="55" t="str">
        <f>_xlfn.IFNA(VLOOKUP(A4799,'Ajánlatkérő(k) adatai'!$B$4:$C$205,2,0),"")</f>
        <v/>
      </c>
      <c r="C4799" s="178"/>
      <c r="D4799" s="55" t="str">
        <f>_xlfn.IFNA(VLOOKUP(C4799,'Számlafizető(k) adatai'!$C$4:$D$203,2,0),"")</f>
        <v/>
      </c>
      <c r="E4799" s="55" t="str">
        <f>_xlfn.IFNA(VLOOKUP(C4799,'Számlafizető(k) adatai'!$C$4:$M$203,11,0),"")</f>
        <v/>
      </c>
      <c r="F4799" s="178"/>
      <c r="G4799" s="178"/>
      <c r="H4799" s="178"/>
      <c r="I4799" s="55" t="str">
        <f>IF(F4799="","",VLOOKUP(LEFT(F4799,5),'Technikai cellák'!B:C,2,0))</f>
        <v/>
      </c>
      <c r="J4799" s="55" t="str">
        <f>IF(F4799="","",VLOOKUP(I4799,'Technikai cellák'!$C$1:$D$12,2,0))</f>
        <v/>
      </c>
      <c r="K4799" s="179"/>
      <c r="L4799" s="67" t="str">
        <f t="shared" si="1443"/>
        <v/>
      </c>
      <c r="M4799" s="68">
        <f t="shared" si="1444"/>
        <v>0</v>
      </c>
      <c r="N4799" s="66">
        <f t="shared" si="1445"/>
        <v>0</v>
      </c>
      <c r="O4799" s="152"/>
      <c r="P4799" s="172">
        <f t="shared" si="1442"/>
        <v>0</v>
      </c>
      <c r="Q4799" s="69">
        <f t="shared" si="1446"/>
        <v>0</v>
      </c>
      <c r="R4799" s="62">
        <f t="shared" si="1447"/>
        <v>0</v>
      </c>
      <c r="S4799" s="153"/>
      <c r="T4799" s="118" t="str">
        <f t="shared" si="1448"/>
        <v/>
      </c>
      <c r="U4799" s="154"/>
      <c r="V4799" s="154"/>
      <c r="W4799" s="154"/>
      <c r="X4799" s="154"/>
      <c r="Y4799" s="154"/>
      <c r="Z4799" s="154"/>
      <c r="AA4799" s="154"/>
      <c r="AB4799" s="154"/>
      <c r="AC4799" s="154"/>
      <c r="AD4799" s="154"/>
      <c r="AE4799" s="154"/>
      <c r="AF4799" s="154"/>
      <c r="AG4799" s="63">
        <f t="shared" si="1449"/>
        <v>0</v>
      </c>
      <c r="AH4799" s="56">
        <f t="shared" si="1450"/>
        <v>0</v>
      </c>
      <c r="AI4799" s="56">
        <f t="shared" si="1451"/>
        <v>0</v>
      </c>
      <c r="AJ4799" s="56">
        <f t="shared" si="1452"/>
        <v>0</v>
      </c>
      <c r="AK4799" s="56">
        <f t="shared" si="1453"/>
        <v>0</v>
      </c>
      <c r="AL4799" s="56">
        <f t="shared" si="1454"/>
        <v>0</v>
      </c>
      <c r="AM4799" s="56">
        <f t="shared" si="1455"/>
        <v>0</v>
      </c>
      <c r="AN4799" s="56">
        <f t="shared" si="1456"/>
        <v>0</v>
      </c>
      <c r="AO4799" s="56">
        <f t="shared" si="1457"/>
        <v>0</v>
      </c>
      <c r="AP4799" s="56">
        <f t="shared" si="1458"/>
        <v>0</v>
      </c>
      <c r="AQ4799" s="56">
        <f t="shared" si="1459"/>
        <v>0</v>
      </c>
      <c r="AR4799" s="86">
        <f t="shared" si="1460"/>
        <v>0</v>
      </c>
    </row>
    <row r="4800" spans="1:44" x14ac:dyDescent="0.25">
      <c r="A4800" s="178"/>
      <c r="B4800" s="55" t="str">
        <f>_xlfn.IFNA(VLOOKUP(A4800,'Ajánlatkérő(k) adatai'!$B$4:$C$205,2,0),"")</f>
        <v/>
      </c>
      <c r="C4800" s="178"/>
      <c r="D4800" s="55" t="str">
        <f>_xlfn.IFNA(VLOOKUP(C4800,'Számlafizető(k) adatai'!$C$4:$D$203,2,0),"")</f>
        <v/>
      </c>
      <c r="E4800" s="55" t="str">
        <f>_xlfn.IFNA(VLOOKUP(C4800,'Számlafizető(k) adatai'!$C$4:$M$203,11,0),"")</f>
        <v/>
      </c>
      <c r="F4800" s="178"/>
      <c r="G4800" s="178"/>
      <c r="H4800" s="178"/>
      <c r="I4800" s="55" t="str">
        <f>IF(F4800="","",VLOOKUP(LEFT(F4800,5),'Technikai cellák'!B:C,2,0))</f>
        <v/>
      </c>
      <c r="J4800" s="55" t="str">
        <f>IF(F4800="","",VLOOKUP(I4800,'Technikai cellák'!$C$1:$D$12,2,0))</f>
        <v/>
      </c>
      <c r="K4800" s="179"/>
      <c r="L4800" s="67" t="str">
        <f t="shared" si="1443"/>
        <v/>
      </c>
      <c r="M4800" s="68">
        <f t="shared" si="1444"/>
        <v>0</v>
      </c>
      <c r="N4800" s="66">
        <f t="shared" si="1445"/>
        <v>0</v>
      </c>
      <c r="O4800" s="152"/>
      <c r="P4800" s="172">
        <f t="shared" si="1442"/>
        <v>0</v>
      </c>
      <c r="Q4800" s="69">
        <f t="shared" si="1446"/>
        <v>0</v>
      </c>
      <c r="R4800" s="62">
        <f t="shared" si="1447"/>
        <v>0</v>
      </c>
      <c r="S4800" s="153"/>
      <c r="T4800" s="118" t="str">
        <f t="shared" si="1448"/>
        <v/>
      </c>
      <c r="U4800" s="154"/>
      <c r="V4800" s="154"/>
      <c r="W4800" s="154"/>
      <c r="X4800" s="154"/>
      <c r="Y4800" s="154"/>
      <c r="Z4800" s="154"/>
      <c r="AA4800" s="154"/>
      <c r="AB4800" s="154"/>
      <c r="AC4800" s="154"/>
      <c r="AD4800" s="154"/>
      <c r="AE4800" s="154"/>
      <c r="AF4800" s="154"/>
      <c r="AG4800" s="63">
        <f t="shared" si="1449"/>
        <v>0</v>
      </c>
      <c r="AH4800" s="56">
        <f t="shared" si="1450"/>
        <v>0</v>
      </c>
      <c r="AI4800" s="56">
        <f t="shared" si="1451"/>
        <v>0</v>
      </c>
      <c r="AJ4800" s="56">
        <f t="shared" si="1452"/>
        <v>0</v>
      </c>
      <c r="AK4800" s="56">
        <f t="shared" si="1453"/>
        <v>0</v>
      </c>
      <c r="AL4800" s="56">
        <f t="shared" si="1454"/>
        <v>0</v>
      </c>
      <c r="AM4800" s="56">
        <f t="shared" si="1455"/>
        <v>0</v>
      </c>
      <c r="AN4800" s="56">
        <f t="shared" si="1456"/>
        <v>0</v>
      </c>
      <c r="AO4800" s="56">
        <f t="shared" si="1457"/>
        <v>0</v>
      </c>
      <c r="AP4800" s="56">
        <f t="shared" si="1458"/>
        <v>0</v>
      </c>
      <c r="AQ4800" s="56">
        <f t="shared" si="1459"/>
        <v>0</v>
      </c>
      <c r="AR4800" s="86">
        <f t="shared" si="1460"/>
        <v>0</v>
      </c>
    </row>
    <row r="4801" spans="1:44" x14ac:dyDescent="0.25">
      <c r="A4801" s="178"/>
      <c r="B4801" s="55" t="str">
        <f>_xlfn.IFNA(VLOOKUP(A4801,'Ajánlatkérő(k) adatai'!$B$4:$C$205,2,0),"")</f>
        <v/>
      </c>
      <c r="C4801" s="178"/>
      <c r="D4801" s="55" t="str">
        <f>_xlfn.IFNA(VLOOKUP(C4801,'Számlafizető(k) adatai'!$C$4:$D$203,2,0),"")</f>
        <v/>
      </c>
      <c r="E4801" s="55" t="str">
        <f>_xlfn.IFNA(VLOOKUP(C4801,'Számlafizető(k) adatai'!$C$4:$M$203,11,0),"")</f>
        <v/>
      </c>
      <c r="F4801" s="178"/>
      <c r="G4801" s="178"/>
      <c r="H4801" s="178"/>
      <c r="I4801" s="55" t="str">
        <f>IF(F4801="","",VLOOKUP(LEFT(F4801,5),'Technikai cellák'!B:C,2,0))</f>
        <v/>
      </c>
      <c r="J4801" s="55" t="str">
        <f>IF(F4801="","",VLOOKUP(I4801,'Technikai cellák'!$C$1:$D$12,2,0))</f>
        <v/>
      </c>
      <c r="K4801" s="179"/>
      <c r="L4801" s="67" t="str">
        <f t="shared" si="1443"/>
        <v/>
      </c>
      <c r="M4801" s="68">
        <f t="shared" si="1444"/>
        <v>0</v>
      </c>
      <c r="N4801" s="66">
        <f t="shared" si="1445"/>
        <v>0</v>
      </c>
      <c r="O4801" s="152"/>
      <c r="P4801" s="172">
        <f t="shared" si="1442"/>
        <v>0</v>
      </c>
      <c r="Q4801" s="69">
        <f t="shared" si="1446"/>
        <v>0</v>
      </c>
      <c r="R4801" s="62">
        <f t="shared" si="1447"/>
        <v>0</v>
      </c>
      <c r="S4801" s="153"/>
      <c r="T4801" s="118" t="str">
        <f t="shared" si="1448"/>
        <v/>
      </c>
      <c r="U4801" s="154"/>
      <c r="V4801" s="154"/>
      <c r="W4801" s="154"/>
      <c r="X4801" s="154"/>
      <c r="Y4801" s="154"/>
      <c r="Z4801" s="154"/>
      <c r="AA4801" s="154"/>
      <c r="AB4801" s="154"/>
      <c r="AC4801" s="154"/>
      <c r="AD4801" s="154"/>
      <c r="AE4801" s="154"/>
      <c r="AF4801" s="154"/>
      <c r="AG4801" s="63">
        <f t="shared" si="1449"/>
        <v>0</v>
      </c>
      <c r="AH4801" s="56">
        <f t="shared" si="1450"/>
        <v>0</v>
      </c>
      <c r="AI4801" s="56">
        <f t="shared" si="1451"/>
        <v>0</v>
      </c>
      <c r="AJ4801" s="56">
        <f t="shared" si="1452"/>
        <v>0</v>
      </c>
      <c r="AK4801" s="56">
        <f t="shared" si="1453"/>
        <v>0</v>
      </c>
      <c r="AL4801" s="56">
        <f t="shared" si="1454"/>
        <v>0</v>
      </c>
      <c r="AM4801" s="56">
        <f t="shared" si="1455"/>
        <v>0</v>
      </c>
      <c r="AN4801" s="56">
        <f t="shared" si="1456"/>
        <v>0</v>
      </c>
      <c r="AO4801" s="56">
        <f t="shared" si="1457"/>
        <v>0</v>
      </c>
      <c r="AP4801" s="56">
        <f t="shared" si="1458"/>
        <v>0</v>
      </c>
      <c r="AQ4801" s="56">
        <f t="shared" si="1459"/>
        <v>0</v>
      </c>
      <c r="AR4801" s="86">
        <f t="shared" si="1460"/>
        <v>0</v>
      </c>
    </row>
    <row r="4802" spans="1:44" x14ac:dyDescent="0.25">
      <c r="A4802" s="178"/>
      <c r="B4802" s="55" t="str">
        <f>_xlfn.IFNA(VLOOKUP(A4802,'Ajánlatkérő(k) adatai'!$B$4:$C$205,2,0),"")</f>
        <v/>
      </c>
      <c r="C4802" s="178"/>
      <c r="D4802" s="55" t="str">
        <f>_xlfn.IFNA(VLOOKUP(C4802,'Számlafizető(k) adatai'!$C$4:$D$203,2,0),"")</f>
        <v/>
      </c>
      <c r="E4802" s="55" t="str">
        <f>_xlfn.IFNA(VLOOKUP(C4802,'Számlafizető(k) adatai'!$C$4:$M$203,11,0),"")</f>
        <v/>
      </c>
      <c r="F4802" s="178"/>
      <c r="G4802" s="178"/>
      <c r="H4802" s="178"/>
      <c r="I4802" s="55" t="str">
        <f>IF(F4802="","",VLOOKUP(LEFT(F4802,5),'Technikai cellák'!B:C,2,0))</f>
        <v/>
      </c>
      <c r="J4802" s="55" t="str">
        <f>IF(F4802="","",VLOOKUP(I4802,'Technikai cellák'!$C$1:$D$12,2,0))</f>
        <v/>
      </c>
      <c r="K4802" s="179"/>
      <c r="L4802" s="67" t="str">
        <f t="shared" si="1443"/>
        <v/>
      </c>
      <c r="M4802" s="68">
        <f t="shared" si="1444"/>
        <v>0</v>
      </c>
      <c r="N4802" s="66">
        <f t="shared" si="1445"/>
        <v>0</v>
      </c>
      <c r="O4802" s="152"/>
      <c r="P4802" s="172">
        <f t="shared" si="1442"/>
        <v>0</v>
      </c>
      <c r="Q4802" s="69">
        <f t="shared" si="1446"/>
        <v>0</v>
      </c>
      <c r="R4802" s="62">
        <f t="shared" si="1447"/>
        <v>0</v>
      </c>
      <c r="S4802" s="153"/>
      <c r="T4802" s="118" t="str">
        <f t="shared" si="1448"/>
        <v/>
      </c>
      <c r="U4802" s="154"/>
      <c r="V4802" s="154"/>
      <c r="W4802" s="154"/>
      <c r="X4802" s="154"/>
      <c r="Y4802" s="154"/>
      <c r="Z4802" s="154"/>
      <c r="AA4802" s="154"/>
      <c r="AB4802" s="154"/>
      <c r="AC4802" s="154"/>
      <c r="AD4802" s="154"/>
      <c r="AE4802" s="154"/>
      <c r="AF4802" s="154"/>
      <c r="AG4802" s="63">
        <f t="shared" si="1449"/>
        <v>0</v>
      </c>
      <c r="AH4802" s="56">
        <f t="shared" si="1450"/>
        <v>0</v>
      </c>
      <c r="AI4802" s="56">
        <f t="shared" si="1451"/>
        <v>0</v>
      </c>
      <c r="AJ4802" s="56">
        <f t="shared" si="1452"/>
        <v>0</v>
      </c>
      <c r="AK4802" s="56">
        <f t="shared" si="1453"/>
        <v>0</v>
      </c>
      <c r="AL4802" s="56">
        <f t="shared" si="1454"/>
        <v>0</v>
      </c>
      <c r="AM4802" s="56">
        <f t="shared" si="1455"/>
        <v>0</v>
      </c>
      <c r="AN4802" s="56">
        <f t="shared" si="1456"/>
        <v>0</v>
      </c>
      <c r="AO4802" s="56">
        <f t="shared" si="1457"/>
        <v>0</v>
      </c>
      <c r="AP4802" s="56">
        <f t="shared" si="1458"/>
        <v>0</v>
      </c>
      <c r="AQ4802" s="56">
        <f t="shared" si="1459"/>
        <v>0</v>
      </c>
      <c r="AR4802" s="86">
        <f t="shared" si="1460"/>
        <v>0</v>
      </c>
    </row>
    <row r="4803" spans="1:44" x14ac:dyDescent="0.25">
      <c r="A4803" s="178"/>
      <c r="B4803" s="55" t="str">
        <f>_xlfn.IFNA(VLOOKUP(A4803,'Ajánlatkérő(k) adatai'!$B$4:$C$205,2,0),"")</f>
        <v/>
      </c>
      <c r="C4803" s="178"/>
      <c r="D4803" s="55" t="str">
        <f>_xlfn.IFNA(VLOOKUP(C4803,'Számlafizető(k) adatai'!$C$4:$D$203,2,0),"")</f>
        <v/>
      </c>
      <c r="E4803" s="55" t="str">
        <f>_xlfn.IFNA(VLOOKUP(C4803,'Számlafizető(k) adatai'!$C$4:$M$203,11,0),"")</f>
        <v/>
      </c>
      <c r="F4803" s="178"/>
      <c r="G4803" s="178"/>
      <c r="H4803" s="178"/>
      <c r="I4803" s="55" t="str">
        <f>IF(F4803="","",VLOOKUP(LEFT(F4803,5),'Technikai cellák'!B:C,2,0))</f>
        <v/>
      </c>
      <c r="J4803" s="55" t="str">
        <f>IF(F4803="","",VLOOKUP(I4803,'Technikai cellák'!$C$1:$D$12,2,0))</f>
        <v/>
      </c>
      <c r="K4803" s="179"/>
      <c r="L4803" s="67" t="str">
        <f t="shared" si="1443"/>
        <v/>
      </c>
      <c r="M4803" s="68">
        <f t="shared" si="1444"/>
        <v>0</v>
      </c>
      <c r="N4803" s="66">
        <f t="shared" si="1445"/>
        <v>0</v>
      </c>
      <c r="O4803" s="152"/>
      <c r="P4803" s="172">
        <f t="shared" si="1442"/>
        <v>0</v>
      </c>
      <c r="Q4803" s="69">
        <f t="shared" si="1446"/>
        <v>0</v>
      </c>
      <c r="R4803" s="62">
        <f t="shared" si="1447"/>
        <v>0</v>
      </c>
      <c r="S4803" s="153"/>
      <c r="T4803" s="118" t="str">
        <f t="shared" si="1448"/>
        <v/>
      </c>
      <c r="U4803" s="154"/>
      <c r="V4803" s="154"/>
      <c r="W4803" s="154"/>
      <c r="X4803" s="154"/>
      <c r="Y4803" s="154"/>
      <c r="Z4803" s="154"/>
      <c r="AA4803" s="154"/>
      <c r="AB4803" s="154"/>
      <c r="AC4803" s="154"/>
      <c r="AD4803" s="154"/>
      <c r="AE4803" s="154"/>
      <c r="AF4803" s="154"/>
      <c r="AG4803" s="63">
        <f t="shared" si="1449"/>
        <v>0</v>
      </c>
      <c r="AH4803" s="56">
        <f t="shared" si="1450"/>
        <v>0</v>
      </c>
      <c r="AI4803" s="56">
        <f t="shared" si="1451"/>
        <v>0</v>
      </c>
      <c r="AJ4803" s="56">
        <f t="shared" si="1452"/>
        <v>0</v>
      </c>
      <c r="AK4803" s="56">
        <f t="shared" si="1453"/>
        <v>0</v>
      </c>
      <c r="AL4803" s="56">
        <f t="shared" si="1454"/>
        <v>0</v>
      </c>
      <c r="AM4803" s="56">
        <f t="shared" si="1455"/>
        <v>0</v>
      </c>
      <c r="AN4803" s="56">
        <f t="shared" si="1456"/>
        <v>0</v>
      </c>
      <c r="AO4803" s="56">
        <f t="shared" si="1457"/>
        <v>0</v>
      </c>
      <c r="AP4803" s="56">
        <f t="shared" si="1458"/>
        <v>0</v>
      </c>
      <c r="AQ4803" s="56">
        <f t="shared" si="1459"/>
        <v>0</v>
      </c>
      <c r="AR4803" s="86">
        <f t="shared" si="1460"/>
        <v>0</v>
      </c>
    </row>
    <row r="4804" spans="1:44" x14ac:dyDescent="0.25">
      <c r="A4804" s="178"/>
      <c r="B4804" s="55" t="str">
        <f>_xlfn.IFNA(VLOOKUP(A4804,'Ajánlatkérő(k) adatai'!$B$4:$C$205,2,0),"")</f>
        <v/>
      </c>
      <c r="C4804" s="178"/>
      <c r="D4804" s="55" t="str">
        <f>_xlfn.IFNA(VLOOKUP(C4804,'Számlafizető(k) adatai'!$C$4:$D$203,2,0),"")</f>
        <v/>
      </c>
      <c r="E4804" s="55" t="str">
        <f>_xlfn.IFNA(VLOOKUP(C4804,'Számlafizető(k) adatai'!$C$4:$M$203,11,0),"")</f>
        <v/>
      </c>
      <c r="F4804" s="178"/>
      <c r="G4804" s="178"/>
      <c r="H4804" s="178"/>
      <c r="I4804" s="55" t="str">
        <f>IF(F4804="","",VLOOKUP(LEFT(F4804,5),'Technikai cellák'!B:C,2,0))</f>
        <v/>
      </c>
      <c r="J4804" s="55" t="str">
        <f>IF(F4804="","",VLOOKUP(I4804,'Technikai cellák'!$C$1:$D$12,2,0))</f>
        <v/>
      </c>
      <c r="K4804" s="179"/>
      <c r="L4804" s="67" t="str">
        <f t="shared" si="1443"/>
        <v/>
      </c>
      <c r="M4804" s="68">
        <f t="shared" si="1444"/>
        <v>0</v>
      </c>
      <c r="N4804" s="66">
        <f t="shared" si="1445"/>
        <v>0</v>
      </c>
      <c r="O4804" s="152"/>
      <c r="P4804" s="172">
        <f t="shared" si="1442"/>
        <v>0</v>
      </c>
      <c r="Q4804" s="69">
        <f t="shared" si="1446"/>
        <v>0</v>
      </c>
      <c r="R4804" s="62">
        <f t="shared" si="1447"/>
        <v>0</v>
      </c>
      <c r="S4804" s="153"/>
      <c r="T4804" s="118" t="str">
        <f t="shared" si="1448"/>
        <v/>
      </c>
      <c r="U4804" s="154"/>
      <c r="V4804" s="154"/>
      <c r="W4804" s="154"/>
      <c r="X4804" s="154"/>
      <c r="Y4804" s="154"/>
      <c r="Z4804" s="154"/>
      <c r="AA4804" s="154"/>
      <c r="AB4804" s="154"/>
      <c r="AC4804" s="154"/>
      <c r="AD4804" s="154"/>
      <c r="AE4804" s="154"/>
      <c r="AF4804" s="154"/>
      <c r="AG4804" s="63">
        <f t="shared" si="1449"/>
        <v>0</v>
      </c>
      <c r="AH4804" s="56">
        <f t="shared" si="1450"/>
        <v>0</v>
      </c>
      <c r="AI4804" s="56">
        <f t="shared" si="1451"/>
        <v>0</v>
      </c>
      <c r="AJ4804" s="56">
        <f t="shared" si="1452"/>
        <v>0</v>
      </c>
      <c r="AK4804" s="56">
        <f t="shared" si="1453"/>
        <v>0</v>
      </c>
      <c r="AL4804" s="56">
        <f t="shared" si="1454"/>
        <v>0</v>
      </c>
      <c r="AM4804" s="56">
        <f t="shared" si="1455"/>
        <v>0</v>
      </c>
      <c r="AN4804" s="56">
        <f t="shared" si="1456"/>
        <v>0</v>
      </c>
      <c r="AO4804" s="56">
        <f t="shared" si="1457"/>
        <v>0</v>
      </c>
      <c r="AP4804" s="56">
        <f t="shared" si="1458"/>
        <v>0</v>
      </c>
      <c r="AQ4804" s="56">
        <f t="shared" si="1459"/>
        <v>0</v>
      </c>
      <c r="AR4804" s="86">
        <f t="shared" si="1460"/>
        <v>0</v>
      </c>
    </row>
    <row r="4805" spans="1:44" x14ac:dyDescent="0.25">
      <c r="A4805" s="178"/>
      <c r="B4805" s="55" t="str">
        <f>_xlfn.IFNA(VLOOKUP(A4805,'Ajánlatkérő(k) adatai'!$B$4:$C$205,2,0),"")</f>
        <v/>
      </c>
      <c r="C4805" s="178"/>
      <c r="D4805" s="55" t="str">
        <f>_xlfn.IFNA(VLOOKUP(C4805,'Számlafizető(k) adatai'!$C$4:$D$203,2,0),"")</f>
        <v/>
      </c>
      <c r="E4805" s="55" t="str">
        <f>_xlfn.IFNA(VLOOKUP(C4805,'Számlafizető(k) adatai'!$C$4:$M$203,11,0),"")</f>
        <v/>
      </c>
      <c r="F4805" s="178"/>
      <c r="G4805" s="178"/>
      <c r="H4805" s="178"/>
      <c r="I4805" s="55" t="str">
        <f>IF(F4805="","",VLOOKUP(LEFT(F4805,5),'Technikai cellák'!B:C,2,0))</f>
        <v/>
      </c>
      <c r="J4805" s="55" t="str">
        <f>IF(F4805="","",VLOOKUP(I4805,'Technikai cellák'!$C$1:$D$12,2,0))</f>
        <v/>
      </c>
      <c r="K4805" s="179"/>
      <c r="L4805" s="67" t="str">
        <f t="shared" si="1443"/>
        <v/>
      </c>
      <c r="M4805" s="68">
        <f t="shared" si="1444"/>
        <v>0</v>
      </c>
      <c r="N4805" s="66">
        <f t="shared" si="1445"/>
        <v>0</v>
      </c>
      <c r="O4805" s="152"/>
      <c r="P4805" s="172">
        <f t="shared" si="1442"/>
        <v>0</v>
      </c>
      <c r="Q4805" s="69">
        <f t="shared" si="1446"/>
        <v>0</v>
      </c>
      <c r="R4805" s="62">
        <f t="shared" si="1447"/>
        <v>0</v>
      </c>
      <c r="S4805" s="153"/>
      <c r="T4805" s="118" t="str">
        <f t="shared" si="1448"/>
        <v/>
      </c>
      <c r="U4805" s="154"/>
      <c r="V4805" s="154"/>
      <c r="W4805" s="154"/>
      <c r="X4805" s="154"/>
      <c r="Y4805" s="154"/>
      <c r="Z4805" s="154"/>
      <c r="AA4805" s="154"/>
      <c r="AB4805" s="154"/>
      <c r="AC4805" s="154"/>
      <c r="AD4805" s="154"/>
      <c r="AE4805" s="154"/>
      <c r="AF4805" s="154"/>
      <c r="AG4805" s="63">
        <f t="shared" si="1449"/>
        <v>0</v>
      </c>
      <c r="AH4805" s="56">
        <f t="shared" si="1450"/>
        <v>0</v>
      </c>
      <c r="AI4805" s="56">
        <f t="shared" si="1451"/>
        <v>0</v>
      </c>
      <c r="AJ4805" s="56">
        <f t="shared" si="1452"/>
        <v>0</v>
      </c>
      <c r="AK4805" s="56">
        <f t="shared" si="1453"/>
        <v>0</v>
      </c>
      <c r="AL4805" s="56">
        <f t="shared" si="1454"/>
        <v>0</v>
      </c>
      <c r="AM4805" s="56">
        <f t="shared" si="1455"/>
        <v>0</v>
      </c>
      <c r="AN4805" s="56">
        <f t="shared" si="1456"/>
        <v>0</v>
      </c>
      <c r="AO4805" s="56">
        <f t="shared" si="1457"/>
        <v>0</v>
      </c>
      <c r="AP4805" s="56">
        <f t="shared" si="1458"/>
        <v>0</v>
      </c>
      <c r="AQ4805" s="56">
        <f t="shared" si="1459"/>
        <v>0</v>
      </c>
      <c r="AR4805" s="86">
        <f t="shared" si="1460"/>
        <v>0</v>
      </c>
    </row>
    <row r="4806" spans="1:44" x14ac:dyDescent="0.25">
      <c r="A4806" s="178"/>
      <c r="B4806" s="55" t="str">
        <f>_xlfn.IFNA(VLOOKUP(A4806,'Ajánlatkérő(k) adatai'!$B$4:$C$205,2,0),"")</f>
        <v/>
      </c>
      <c r="C4806" s="178"/>
      <c r="D4806" s="55" t="str">
        <f>_xlfn.IFNA(VLOOKUP(C4806,'Számlafizető(k) adatai'!$C$4:$D$203,2,0),"")</f>
        <v/>
      </c>
      <c r="E4806" s="55" t="str">
        <f>_xlfn.IFNA(VLOOKUP(C4806,'Számlafizető(k) adatai'!$C$4:$M$203,11,0),"")</f>
        <v/>
      </c>
      <c r="F4806" s="178"/>
      <c r="G4806" s="178"/>
      <c r="H4806" s="178"/>
      <c r="I4806" s="55" t="str">
        <f>IF(F4806="","",VLOOKUP(LEFT(F4806,5),'Technikai cellák'!B:C,2,0))</f>
        <v/>
      </c>
      <c r="J4806" s="55" t="str">
        <f>IF(F4806="","",VLOOKUP(I4806,'Technikai cellák'!$C$1:$D$12,2,0))</f>
        <v/>
      </c>
      <c r="K4806" s="179"/>
      <c r="L4806" s="67" t="str">
        <f t="shared" si="1443"/>
        <v/>
      </c>
      <c r="M4806" s="68">
        <f t="shared" si="1444"/>
        <v>0</v>
      </c>
      <c r="N4806" s="66">
        <f t="shared" si="1445"/>
        <v>0</v>
      </c>
      <c r="O4806" s="152"/>
      <c r="P4806" s="172">
        <f t="shared" si="1442"/>
        <v>0</v>
      </c>
      <c r="Q4806" s="69">
        <f t="shared" si="1446"/>
        <v>0</v>
      </c>
      <c r="R4806" s="62">
        <f t="shared" si="1447"/>
        <v>0</v>
      </c>
      <c r="S4806" s="153"/>
      <c r="T4806" s="118" t="str">
        <f t="shared" si="1448"/>
        <v/>
      </c>
      <c r="U4806" s="154"/>
      <c r="V4806" s="154"/>
      <c r="W4806" s="154"/>
      <c r="X4806" s="154"/>
      <c r="Y4806" s="154"/>
      <c r="Z4806" s="154"/>
      <c r="AA4806" s="154"/>
      <c r="AB4806" s="154"/>
      <c r="AC4806" s="154"/>
      <c r="AD4806" s="154"/>
      <c r="AE4806" s="154"/>
      <c r="AF4806" s="154"/>
      <c r="AG4806" s="63">
        <f t="shared" si="1449"/>
        <v>0</v>
      </c>
      <c r="AH4806" s="56">
        <f t="shared" si="1450"/>
        <v>0</v>
      </c>
      <c r="AI4806" s="56">
        <f t="shared" si="1451"/>
        <v>0</v>
      </c>
      <c r="AJ4806" s="56">
        <f t="shared" si="1452"/>
        <v>0</v>
      </c>
      <c r="AK4806" s="56">
        <f t="shared" si="1453"/>
        <v>0</v>
      </c>
      <c r="AL4806" s="56">
        <f t="shared" si="1454"/>
        <v>0</v>
      </c>
      <c r="AM4806" s="56">
        <f t="shared" si="1455"/>
        <v>0</v>
      </c>
      <c r="AN4806" s="56">
        <f t="shared" si="1456"/>
        <v>0</v>
      </c>
      <c r="AO4806" s="56">
        <f t="shared" si="1457"/>
        <v>0</v>
      </c>
      <c r="AP4806" s="56">
        <f t="shared" si="1458"/>
        <v>0</v>
      </c>
      <c r="AQ4806" s="56">
        <f t="shared" si="1459"/>
        <v>0</v>
      </c>
      <c r="AR4806" s="86">
        <f t="shared" si="1460"/>
        <v>0</v>
      </c>
    </row>
    <row r="4807" spans="1:44" x14ac:dyDescent="0.25">
      <c r="A4807" s="178"/>
      <c r="B4807" s="55" t="str">
        <f>_xlfn.IFNA(VLOOKUP(A4807,'Ajánlatkérő(k) adatai'!$B$4:$C$205,2,0),"")</f>
        <v/>
      </c>
      <c r="C4807" s="178"/>
      <c r="D4807" s="55" t="str">
        <f>_xlfn.IFNA(VLOOKUP(C4807,'Számlafizető(k) adatai'!$C$4:$D$203,2,0),"")</f>
        <v/>
      </c>
      <c r="E4807" s="55" t="str">
        <f>_xlfn.IFNA(VLOOKUP(C4807,'Számlafizető(k) adatai'!$C$4:$M$203,11,0),"")</f>
        <v/>
      </c>
      <c r="F4807" s="178"/>
      <c r="G4807" s="178"/>
      <c r="H4807" s="178"/>
      <c r="I4807" s="55" t="str">
        <f>IF(F4807="","",VLOOKUP(LEFT(F4807,5),'Technikai cellák'!B:C,2,0))</f>
        <v/>
      </c>
      <c r="J4807" s="55" t="str">
        <f>IF(F4807="","",VLOOKUP(I4807,'Technikai cellák'!$C$1:$D$12,2,0))</f>
        <v/>
      </c>
      <c r="K4807" s="179"/>
      <c r="L4807" s="67" t="str">
        <f t="shared" si="1443"/>
        <v/>
      </c>
      <c r="M4807" s="68">
        <f t="shared" si="1444"/>
        <v>0</v>
      </c>
      <c r="N4807" s="66">
        <f t="shared" si="1445"/>
        <v>0</v>
      </c>
      <c r="O4807" s="152"/>
      <c r="P4807" s="172">
        <f t="shared" si="1442"/>
        <v>0</v>
      </c>
      <c r="Q4807" s="69">
        <f t="shared" si="1446"/>
        <v>0</v>
      </c>
      <c r="R4807" s="62">
        <f t="shared" si="1447"/>
        <v>0</v>
      </c>
      <c r="S4807" s="153"/>
      <c r="T4807" s="118" t="str">
        <f t="shared" si="1448"/>
        <v/>
      </c>
      <c r="U4807" s="154"/>
      <c r="V4807" s="154"/>
      <c r="W4807" s="154"/>
      <c r="X4807" s="154"/>
      <c r="Y4807" s="154"/>
      <c r="Z4807" s="154"/>
      <c r="AA4807" s="154"/>
      <c r="AB4807" s="154"/>
      <c r="AC4807" s="154"/>
      <c r="AD4807" s="154"/>
      <c r="AE4807" s="154"/>
      <c r="AF4807" s="154"/>
      <c r="AG4807" s="63">
        <f t="shared" si="1449"/>
        <v>0</v>
      </c>
      <c r="AH4807" s="56">
        <f t="shared" si="1450"/>
        <v>0</v>
      </c>
      <c r="AI4807" s="56">
        <f t="shared" si="1451"/>
        <v>0</v>
      </c>
      <c r="AJ4807" s="56">
        <f t="shared" si="1452"/>
        <v>0</v>
      </c>
      <c r="AK4807" s="56">
        <f t="shared" si="1453"/>
        <v>0</v>
      </c>
      <c r="AL4807" s="56">
        <f t="shared" si="1454"/>
        <v>0</v>
      </c>
      <c r="AM4807" s="56">
        <f t="shared" si="1455"/>
        <v>0</v>
      </c>
      <c r="AN4807" s="56">
        <f t="shared" si="1456"/>
        <v>0</v>
      </c>
      <c r="AO4807" s="56">
        <f t="shared" si="1457"/>
        <v>0</v>
      </c>
      <c r="AP4807" s="56">
        <f t="shared" si="1458"/>
        <v>0</v>
      </c>
      <c r="AQ4807" s="56">
        <f t="shared" si="1459"/>
        <v>0</v>
      </c>
      <c r="AR4807" s="86">
        <f t="shared" si="1460"/>
        <v>0</v>
      </c>
    </row>
    <row r="4808" spans="1:44" x14ac:dyDescent="0.25">
      <c r="A4808" s="178"/>
      <c r="B4808" s="55" t="str">
        <f>_xlfn.IFNA(VLOOKUP(A4808,'Ajánlatkérő(k) adatai'!$B$4:$C$205,2,0),"")</f>
        <v/>
      </c>
      <c r="C4808" s="178"/>
      <c r="D4808" s="55" t="str">
        <f>_xlfn.IFNA(VLOOKUP(C4808,'Számlafizető(k) adatai'!$C$4:$D$203,2,0),"")</f>
        <v/>
      </c>
      <c r="E4808" s="55" t="str">
        <f>_xlfn.IFNA(VLOOKUP(C4808,'Számlafizető(k) adatai'!$C$4:$M$203,11,0),"")</f>
        <v/>
      </c>
      <c r="F4808" s="178"/>
      <c r="G4808" s="178"/>
      <c r="H4808" s="178"/>
      <c r="I4808" s="55" t="str">
        <f>IF(F4808="","",VLOOKUP(LEFT(F4808,5),'Technikai cellák'!B:C,2,0))</f>
        <v/>
      </c>
      <c r="J4808" s="55" t="str">
        <f>IF(F4808="","",VLOOKUP(I4808,'Technikai cellák'!$C$1:$D$12,2,0))</f>
        <v/>
      </c>
      <c r="K4808" s="179"/>
      <c r="L4808" s="67" t="str">
        <f t="shared" si="1443"/>
        <v/>
      </c>
      <c r="M4808" s="68">
        <f t="shared" si="1444"/>
        <v>0</v>
      </c>
      <c r="N4808" s="66">
        <f t="shared" si="1445"/>
        <v>0</v>
      </c>
      <c r="O4808" s="152"/>
      <c r="P4808" s="172">
        <f t="shared" si="1442"/>
        <v>0</v>
      </c>
      <c r="Q4808" s="69">
        <f t="shared" si="1446"/>
        <v>0</v>
      </c>
      <c r="R4808" s="62">
        <f t="shared" si="1447"/>
        <v>0</v>
      </c>
      <c r="S4808" s="153"/>
      <c r="T4808" s="118" t="str">
        <f t="shared" si="1448"/>
        <v/>
      </c>
      <c r="U4808" s="154"/>
      <c r="V4808" s="154"/>
      <c r="W4808" s="154"/>
      <c r="X4808" s="154"/>
      <c r="Y4808" s="154"/>
      <c r="Z4808" s="154"/>
      <c r="AA4808" s="154"/>
      <c r="AB4808" s="154"/>
      <c r="AC4808" s="154"/>
      <c r="AD4808" s="154"/>
      <c r="AE4808" s="154"/>
      <c r="AF4808" s="154"/>
      <c r="AG4808" s="63">
        <f t="shared" si="1449"/>
        <v>0</v>
      </c>
      <c r="AH4808" s="56">
        <f t="shared" si="1450"/>
        <v>0</v>
      </c>
      <c r="AI4808" s="56">
        <f t="shared" si="1451"/>
        <v>0</v>
      </c>
      <c r="AJ4808" s="56">
        <f t="shared" si="1452"/>
        <v>0</v>
      </c>
      <c r="AK4808" s="56">
        <f t="shared" si="1453"/>
        <v>0</v>
      </c>
      <c r="AL4808" s="56">
        <f t="shared" si="1454"/>
        <v>0</v>
      </c>
      <c r="AM4808" s="56">
        <f t="shared" si="1455"/>
        <v>0</v>
      </c>
      <c r="AN4808" s="56">
        <f t="shared" si="1456"/>
        <v>0</v>
      </c>
      <c r="AO4808" s="56">
        <f t="shared" si="1457"/>
        <v>0</v>
      </c>
      <c r="AP4808" s="56">
        <f t="shared" si="1458"/>
        <v>0</v>
      </c>
      <c r="AQ4808" s="56">
        <f t="shared" si="1459"/>
        <v>0</v>
      </c>
      <c r="AR4808" s="86">
        <f t="shared" si="1460"/>
        <v>0</v>
      </c>
    </row>
    <row r="4809" spans="1:44" x14ac:dyDescent="0.25">
      <c r="A4809" s="178"/>
      <c r="B4809" s="55" t="str">
        <f>_xlfn.IFNA(VLOOKUP(A4809,'Ajánlatkérő(k) adatai'!$B$4:$C$205,2,0),"")</f>
        <v/>
      </c>
      <c r="C4809" s="178"/>
      <c r="D4809" s="55" t="str">
        <f>_xlfn.IFNA(VLOOKUP(C4809,'Számlafizető(k) adatai'!$C$4:$D$203,2,0),"")</f>
        <v/>
      </c>
      <c r="E4809" s="55" t="str">
        <f>_xlfn.IFNA(VLOOKUP(C4809,'Számlafizető(k) adatai'!$C$4:$M$203,11,0),"")</f>
        <v/>
      </c>
      <c r="F4809" s="178"/>
      <c r="G4809" s="178"/>
      <c r="H4809" s="178"/>
      <c r="I4809" s="55" t="str">
        <f>IF(F4809="","",VLOOKUP(LEFT(F4809,5),'Technikai cellák'!B:C,2,0))</f>
        <v/>
      </c>
      <c r="J4809" s="55" t="str">
        <f>IF(F4809="","",VLOOKUP(I4809,'Technikai cellák'!$C$1:$D$12,2,0))</f>
        <v/>
      </c>
      <c r="K4809" s="179"/>
      <c r="L4809" s="67" t="str">
        <f t="shared" si="1443"/>
        <v/>
      </c>
      <c r="M4809" s="68">
        <f t="shared" si="1444"/>
        <v>0</v>
      </c>
      <c r="N4809" s="66">
        <f t="shared" si="1445"/>
        <v>0</v>
      </c>
      <c r="O4809" s="152"/>
      <c r="P4809" s="172">
        <f t="shared" si="1442"/>
        <v>0</v>
      </c>
      <c r="Q4809" s="69">
        <f t="shared" si="1446"/>
        <v>0</v>
      </c>
      <c r="R4809" s="62">
        <f t="shared" si="1447"/>
        <v>0</v>
      </c>
      <c r="S4809" s="153"/>
      <c r="T4809" s="118" t="str">
        <f t="shared" si="1448"/>
        <v/>
      </c>
      <c r="U4809" s="154"/>
      <c r="V4809" s="154"/>
      <c r="W4809" s="154"/>
      <c r="X4809" s="154"/>
      <c r="Y4809" s="154"/>
      <c r="Z4809" s="154"/>
      <c r="AA4809" s="154"/>
      <c r="AB4809" s="154"/>
      <c r="AC4809" s="154"/>
      <c r="AD4809" s="154"/>
      <c r="AE4809" s="154"/>
      <c r="AF4809" s="154"/>
      <c r="AG4809" s="63">
        <f t="shared" si="1449"/>
        <v>0</v>
      </c>
      <c r="AH4809" s="56">
        <f t="shared" si="1450"/>
        <v>0</v>
      </c>
      <c r="AI4809" s="56">
        <f t="shared" si="1451"/>
        <v>0</v>
      </c>
      <c r="AJ4809" s="56">
        <f t="shared" si="1452"/>
        <v>0</v>
      </c>
      <c r="AK4809" s="56">
        <f t="shared" si="1453"/>
        <v>0</v>
      </c>
      <c r="AL4809" s="56">
        <f t="shared" si="1454"/>
        <v>0</v>
      </c>
      <c r="AM4809" s="56">
        <f t="shared" si="1455"/>
        <v>0</v>
      </c>
      <c r="AN4809" s="56">
        <f t="shared" si="1456"/>
        <v>0</v>
      </c>
      <c r="AO4809" s="56">
        <f t="shared" si="1457"/>
        <v>0</v>
      </c>
      <c r="AP4809" s="56">
        <f t="shared" si="1458"/>
        <v>0</v>
      </c>
      <c r="AQ4809" s="56">
        <f t="shared" si="1459"/>
        <v>0</v>
      </c>
      <c r="AR4809" s="86">
        <f t="shared" si="1460"/>
        <v>0</v>
      </c>
    </row>
    <row r="4810" spans="1:44" x14ac:dyDescent="0.25">
      <c r="A4810" s="178"/>
      <c r="B4810" s="55" t="str">
        <f>_xlfn.IFNA(VLOOKUP(A4810,'Ajánlatkérő(k) adatai'!$B$4:$C$205,2,0),"")</f>
        <v/>
      </c>
      <c r="C4810" s="178"/>
      <c r="D4810" s="55" t="str">
        <f>_xlfn.IFNA(VLOOKUP(C4810,'Számlafizető(k) adatai'!$C$4:$D$203,2,0),"")</f>
        <v/>
      </c>
      <c r="E4810" s="55" t="str">
        <f>_xlfn.IFNA(VLOOKUP(C4810,'Számlafizető(k) adatai'!$C$4:$M$203,11,0),"")</f>
        <v/>
      </c>
      <c r="F4810" s="178"/>
      <c r="G4810" s="178"/>
      <c r="H4810" s="178"/>
      <c r="I4810" s="55" t="str">
        <f>IF(F4810="","",VLOOKUP(LEFT(F4810,5),'Technikai cellák'!B:C,2,0))</f>
        <v/>
      </c>
      <c r="J4810" s="55" t="str">
        <f>IF(F4810="","",VLOOKUP(I4810,'Technikai cellák'!$C$1:$D$12,2,0))</f>
        <v/>
      </c>
      <c r="K4810" s="179"/>
      <c r="L4810" s="67" t="str">
        <f t="shared" si="1443"/>
        <v/>
      </c>
      <c r="M4810" s="68">
        <f t="shared" si="1444"/>
        <v>0</v>
      </c>
      <c r="N4810" s="66">
        <f t="shared" si="1445"/>
        <v>0</v>
      </c>
      <c r="O4810" s="152"/>
      <c r="P4810" s="172">
        <f t="shared" si="1442"/>
        <v>0</v>
      </c>
      <c r="Q4810" s="69">
        <f t="shared" si="1446"/>
        <v>0</v>
      </c>
      <c r="R4810" s="62">
        <f t="shared" si="1447"/>
        <v>0</v>
      </c>
      <c r="S4810" s="153"/>
      <c r="T4810" s="118" t="str">
        <f t="shared" si="1448"/>
        <v/>
      </c>
      <c r="U4810" s="154"/>
      <c r="V4810" s="154"/>
      <c r="W4810" s="154"/>
      <c r="X4810" s="154"/>
      <c r="Y4810" s="154"/>
      <c r="Z4810" s="154"/>
      <c r="AA4810" s="154"/>
      <c r="AB4810" s="154"/>
      <c r="AC4810" s="154"/>
      <c r="AD4810" s="154"/>
      <c r="AE4810" s="154"/>
      <c r="AF4810" s="154"/>
      <c r="AG4810" s="63">
        <f t="shared" si="1449"/>
        <v>0</v>
      </c>
      <c r="AH4810" s="56">
        <f t="shared" si="1450"/>
        <v>0</v>
      </c>
      <c r="AI4810" s="56">
        <f t="shared" si="1451"/>
        <v>0</v>
      </c>
      <c r="AJ4810" s="56">
        <f t="shared" si="1452"/>
        <v>0</v>
      </c>
      <c r="AK4810" s="56">
        <f t="shared" si="1453"/>
        <v>0</v>
      </c>
      <c r="AL4810" s="56">
        <f t="shared" si="1454"/>
        <v>0</v>
      </c>
      <c r="AM4810" s="56">
        <f t="shared" si="1455"/>
        <v>0</v>
      </c>
      <c r="AN4810" s="56">
        <f t="shared" si="1456"/>
        <v>0</v>
      </c>
      <c r="AO4810" s="56">
        <f t="shared" si="1457"/>
        <v>0</v>
      </c>
      <c r="AP4810" s="56">
        <f t="shared" si="1458"/>
        <v>0</v>
      </c>
      <c r="AQ4810" s="56">
        <f t="shared" si="1459"/>
        <v>0</v>
      </c>
      <c r="AR4810" s="86">
        <f t="shared" si="1460"/>
        <v>0</v>
      </c>
    </row>
    <row r="4811" spans="1:44" x14ac:dyDescent="0.25">
      <c r="A4811" s="178"/>
      <c r="B4811" s="55" t="str">
        <f>_xlfn.IFNA(VLOOKUP(A4811,'Ajánlatkérő(k) adatai'!$B$4:$C$205,2,0),"")</f>
        <v/>
      </c>
      <c r="C4811" s="178"/>
      <c r="D4811" s="55" t="str">
        <f>_xlfn.IFNA(VLOOKUP(C4811,'Számlafizető(k) adatai'!$C$4:$D$203,2,0),"")</f>
        <v/>
      </c>
      <c r="E4811" s="55" t="str">
        <f>_xlfn.IFNA(VLOOKUP(C4811,'Számlafizető(k) adatai'!$C$4:$M$203,11,0),"")</f>
        <v/>
      </c>
      <c r="F4811" s="178"/>
      <c r="G4811" s="178"/>
      <c r="H4811" s="178"/>
      <c r="I4811" s="55" t="str">
        <f>IF(F4811="","",VLOOKUP(LEFT(F4811,5),'Technikai cellák'!B:C,2,0))</f>
        <v/>
      </c>
      <c r="J4811" s="55" t="str">
        <f>IF(F4811="","",VLOOKUP(I4811,'Technikai cellák'!$C$1:$D$12,2,0))</f>
        <v/>
      </c>
      <c r="K4811" s="179"/>
      <c r="L4811" s="67" t="str">
        <f t="shared" si="1443"/>
        <v/>
      </c>
      <c r="M4811" s="68">
        <f t="shared" si="1444"/>
        <v>0</v>
      </c>
      <c r="N4811" s="66">
        <f t="shared" si="1445"/>
        <v>0</v>
      </c>
      <c r="O4811" s="152"/>
      <c r="P4811" s="172">
        <f t="shared" si="1442"/>
        <v>0</v>
      </c>
      <c r="Q4811" s="69">
        <f t="shared" si="1446"/>
        <v>0</v>
      </c>
      <c r="R4811" s="62">
        <f t="shared" si="1447"/>
        <v>0</v>
      </c>
      <c r="S4811" s="153"/>
      <c r="T4811" s="118" t="str">
        <f t="shared" si="1448"/>
        <v/>
      </c>
      <c r="U4811" s="154"/>
      <c r="V4811" s="154"/>
      <c r="W4811" s="154"/>
      <c r="X4811" s="154"/>
      <c r="Y4811" s="154"/>
      <c r="Z4811" s="154"/>
      <c r="AA4811" s="154"/>
      <c r="AB4811" s="154"/>
      <c r="AC4811" s="154"/>
      <c r="AD4811" s="154"/>
      <c r="AE4811" s="154"/>
      <c r="AF4811" s="154"/>
      <c r="AG4811" s="63">
        <f t="shared" si="1449"/>
        <v>0</v>
      </c>
      <c r="AH4811" s="56">
        <f t="shared" si="1450"/>
        <v>0</v>
      </c>
      <c r="AI4811" s="56">
        <f t="shared" si="1451"/>
        <v>0</v>
      </c>
      <c r="AJ4811" s="56">
        <f t="shared" si="1452"/>
        <v>0</v>
      </c>
      <c r="AK4811" s="56">
        <f t="shared" si="1453"/>
        <v>0</v>
      </c>
      <c r="AL4811" s="56">
        <f t="shared" si="1454"/>
        <v>0</v>
      </c>
      <c r="AM4811" s="56">
        <f t="shared" si="1455"/>
        <v>0</v>
      </c>
      <c r="AN4811" s="56">
        <f t="shared" si="1456"/>
        <v>0</v>
      </c>
      <c r="AO4811" s="56">
        <f t="shared" si="1457"/>
        <v>0</v>
      </c>
      <c r="AP4811" s="56">
        <f t="shared" si="1458"/>
        <v>0</v>
      </c>
      <c r="AQ4811" s="56">
        <f t="shared" si="1459"/>
        <v>0</v>
      </c>
      <c r="AR4811" s="86">
        <f t="shared" si="1460"/>
        <v>0</v>
      </c>
    </row>
    <row r="4812" spans="1:44" x14ac:dyDescent="0.25">
      <c r="A4812" s="178"/>
      <c r="B4812" s="55" t="str">
        <f>_xlfn.IFNA(VLOOKUP(A4812,'Ajánlatkérő(k) adatai'!$B$4:$C$205,2,0),"")</f>
        <v/>
      </c>
      <c r="C4812" s="178"/>
      <c r="D4812" s="55" t="str">
        <f>_xlfn.IFNA(VLOOKUP(C4812,'Számlafizető(k) adatai'!$C$4:$D$203,2,0),"")</f>
        <v/>
      </c>
      <c r="E4812" s="55" t="str">
        <f>_xlfn.IFNA(VLOOKUP(C4812,'Számlafizető(k) adatai'!$C$4:$M$203,11,0),"")</f>
        <v/>
      </c>
      <c r="F4812" s="178"/>
      <c r="G4812" s="178"/>
      <c r="H4812" s="178"/>
      <c r="I4812" s="55" t="str">
        <f>IF(F4812="","",VLOOKUP(LEFT(F4812,5),'Technikai cellák'!B:C,2,0))</f>
        <v/>
      </c>
      <c r="J4812" s="55" t="str">
        <f>IF(F4812="","",VLOOKUP(I4812,'Technikai cellák'!$C$1:$D$12,2,0))</f>
        <v/>
      </c>
      <c r="K4812" s="179"/>
      <c r="L4812" s="67" t="str">
        <f t="shared" si="1443"/>
        <v/>
      </c>
      <c r="M4812" s="68">
        <f t="shared" si="1444"/>
        <v>0</v>
      </c>
      <c r="N4812" s="66">
        <f t="shared" si="1445"/>
        <v>0</v>
      </c>
      <c r="O4812" s="152"/>
      <c r="P4812" s="172">
        <f t="shared" si="1442"/>
        <v>0</v>
      </c>
      <c r="Q4812" s="69">
        <f t="shared" si="1446"/>
        <v>0</v>
      </c>
      <c r="R4812" s="62">
        <f t="shared" si="1447"/>
        <v>0</v>
      </c>
      <c r="S4812" s="153"/>
      <c r="T4812" s="118" t="str">
        <f t="shared" si="1448"/>
        <v/>
      </c>
      <c r="U4812" s="154"/>
      <c r="V4812" s="154"/>
      <c r="W4812" s="154"/>
      <c r="X4812" s="154"/>
      <c r="Y4812" s="154"/>
      <c r="Z4812" s="154"/>
      <c r="AA4812" s="154"/>
      <c r="AB4812" s="154"/>
      <c r="AC4812" s="154"/>
      <c r="AD4812" s="154"/>
      <c r="AE4812" s="154"/>
      <c r="AF4812" s="154"/>
      <c r="AG4812" s="63">
        <f t="shared" si="1449"/>
        <v>0</v>
      </c>
      <c r="AH4812" s="56">
        <f t="shared" si="1450"/>
        <v>0</v>
      </c>
      <c r="AI4812" s="56">
        <f t="shared" si="1451"/>
        <v>0</v>
      </c>
      <c r="AJ4812" s="56">
        <f t="shared" si="1452"/>
        <v>0</v>
      </c>
      <c r="AK4812" s="56">
        <f t="shared" si="1453"/>
        <v>0</v>
      </c>
      <c r="AL4812" s="56">
        <f t="shared" si="1454"/>
        <v>0</v>
      </c>
      <c r="AM4812" s="56">
        <f t="shared" si="1455"/>
        <v>0</v>
      </c>
      <c r="AN4812" s="56">
        <f t="shared" si="1456"/>
        <v>0</v>
      </c>
      <c r="AO4812" s="56">
        <f t="shared" si="1457"/>
        <v>0</v>
      </c>
      <c r="AP4812" s="56">
        <f t="shared" si="1458"/>
        <v>0</v>
      </c>
      <c r="AQ4812" s="56">
        <f t="shared" si="1459"/>
        <v>0</v>
      </c>
      <c r="AR4812" s="86">
        <f t="shared" si="1460"/>
        <v>0</v>
      </c>
    </row>
    <row r="4813" spans="1:44" x14ac:dyDescent="0.25">
      <c r="A4813" s="178"/>
      <c r="B4813" s="55" t="str">
        <f>_xlfn.IFNA(VLOOKUP(A4813,'Ajánlatkérő(k) adatai'!$B$4:$C$205,2,0),"")</f>
        <v/>
      </c>
      <c r="C4813" s="178"/>
      <c r="D4813" s="55" t="str">
        <f>_xlfn.IFNA(VLOOKUP(C4813,'Számlafizető(k) adatai'!$C$4:$D$203,2,0),"")</f>
        <v/>
      </c>
      <c r="E4813" s="55" t="str">
        <f>_xlfn.IFNA(VLOOKUP(C4813,'Számlafizető(k) adatai'!$C$4:$M$203,11,0),"")</f>
        <v/>
      </c>
      <c r="F4813" s="178"/>
      <c r="G4813" s="178"/>
      <c r="H4813" s="178"/>
      <c r="I4813" s="55" t="str">
        <f>IF(F4813="","",VLOOKUP(LEFT(F4813,5),'Technikai cellák'!B:C,2,0))</f>
        <v/>
      </c>
      <c r="J4813" s="55" t="str">
        <f>IF(F4813="","",VLOOKUP(I4813,'Technikai cellák'!$C$1:$D$12,2,0))</f>
        <v/>
      </c>
      <c r="K4813" s="179"/>
      <c r="L4813" s="67" t="str">
        <f t="shared" si="1443"/>
        <v/>
      </c>
      <c r="M4813" s="68">
        <f t="shared" si="1444"/>
        <v>0</v>
      </c>
      <c r="N4813" s="66">
        <f t="shared" si="1445"/>
        <v>0</v>
      </c>
      <c r="O4813" s="152"/>
      <c r="P4813" s="172">
        <f t="shared" si="1442"/>
        <v>0</v>
      </c>
      <c r="Q4813" s="69">
        <f t="shared" si="1446"/>
        <v>0</v>
      </c>
      <c r="R4813" s="62">
        <f t="shared" si="1447"/>
        <v>0</v>
      </c>
      <c r="S4813" s="153"/>
      <c r="T4813" s="118" t="str">
        <f t="shared" si="1448"/>
        <v/>
      </c>
      <c r="U4813" s="154"/>
      <c r="V4813" s="154"/>
      <c r="W4813" s="154"/>
      <c r="X4813" s="154"/>
      <c r="Y4813" s="154"/>
      <c r="Z4813" s="154"/>
      <c r="AA4813" s="154"/>
      <c r="AB4813" s="154"/>
      <c r="AC4813" s="154"/>
      <c r="AD4813" s="154"/>
      <c r="AE4813" s="154"/>
      <c r="AF4813" s="154"/>
      <c r="AG4813" s="63">
        <f t="shared" si="1449"/>
        <v>0</v>
      </c>
      <c r="AH4813" s="56">
        <f t="shared" si="1450"/>
        <v>0</v>
      </c>
      <c r="AI4813" s="56">
        <f t="shared" si="1451"/>
        <v>0</v>
      </c>
      <c r="AJ4813" s="56">
        <f t="shared" si="1452"/>
        <v>0</v>
      </c>
      <c r="AK4813" s="56">
        <f t="shared" si="1453"/>
        <v>0</v>
      </c>
      <c r="AL4813" s="56">
        <f t="shared" si="1454"/>
        <v>0</v>
      </c>
      <c r="AM4813" s="56">
        <f t="shared" si="1455"/>
        <v>0</v>
      </c>
      <c r="AN4813" s="56">
        <f t="shared" si="1456"/>
        <v>0</v>
      </c>
      <c r="AO4813" s="56">
        <f t="shared" si="1457"/>
        <v>0</v>
      </c>
      <c r="AP4813" s="56">
        <f t="shared" si="1458"/>
        <v>0</v>
      </c>
      <c r="AQ4813" s="56">
        <f t="shared" si="1459"/>
        <v>0</v>
      </c>
      <c r="AR4813" s="86">
        <f t="shared" si="1460"/>
        <v>0</v>
      </c>
    </row>
    <row r="4814" spans="1:44" x14ac:dyDescent="0.25">
      <c r="A4814" s="178"/>
      <c r="B4814" s="55" t="str">
        <f>_xlfn.IFNA(VLOOKUP(A4814,'Ajánlatkérő(k) adatai'!$B$4:$C$205,2,0),"")</f>
        <v/>
      </c>
      <c r="C4814" s="178"/>
      <c r="D4814" s="55" t="str">
        <f>_xlfn.IFNA(VLOOKUP(C4814,'Számlafizető(k) adatai'!$C$4:$D$203,2,0),"")</f>
        <v/>
      </c>
      <c r="E4814" s="55" t="str">
        <f>_xlfn.IFNA(VLOOKUP(C4814,'Számlafizető(k) adatai'!$C$4:$M$203,11,0),"")</f>
        <v/>
      </c>
      <c r="F4814" s="178"/>
      <c r="G4814" s="178"/>
      <c r="H4814" s="178"/>
      <c r="I4814" s="55" t="str">
        <f>IF(F4814="","",VLOOKUP(LEFT(F4814,5),'Technikai cellák'!B:C,2,0))</f>
        <v/>
      </c>
      <c r="J4814" s="55" t="str">
        <f>IF(F4814="","",VLOOKUP(I4814,'Technikai cellák'!$C$1:$D$12,2,0))</f>
        <v/>
      </c>
      <c r="K4814" s="179"/>
      <c r="L4814" s="67" t="str">
        <f t="shared" si="1443"/>
        <v/>
      </c>
      <c r="M4814" s="68">
        <f t="shared" si="1444"/>
        <v>0</v>
      </c>
      <c r="N4814" s="66">
        <f t="shared" si="1445"/>
        <v>0</v>
      </c>
      <c r="O4814" s="152"/>
      <c r="P4814" s="172">
        <f t="shared" si="1442"/>
        <v>0</v>
      </c>
      <c r="Q4814" s="69">
        <f t="shared" si="1446"/>
        <v>0</v>
      </c>
      <c r="R4814" s="62">
        <f t="shared" si="1447"/>
        <v>0</v>
      </c>
      <c r="S4814" s="153"/>
      <c r="T4814" s="118" t="str">
        <f t="shared" si="1448"/>
        <v/>
      </c>
      <c r="U4814" s="154"/>
      <c r="V4814" s="154"/>
      <c r="W4814" s="154"/>
      <c r="X4814" s="154"/>
      <c r="Y4814" s="154"/>
      <c r="Z4814" s="154"/>
      <c r="AA4814" s="154"/>
      <c r="AB4814" s="154"/>
      <c r="AC4814" s="154"/>
      <c r="AD4814" s="154"/>
      <c r="AE4814" s="154"/>
      <c r="AF4814" s="154"/>
      <c r="AG4814" s="63">
        <f t="shared" si="1449"/>
        <v>0</v>
      </c>
      <c r="AH4814" s="56">
        <f t="shared" si="1450"/>
        <v>0</v>
      </c>
      <c r="AI4814" s="56">
        <f t="shared" si="1451"/>
        <v>0</v>
      </c>
      <c r="AJ4814" s="56">
        <f t="shared" si="1452"/>
        <v>0</v>
      </c>
      <c r="AK4814" s="56">
        <f t="shared" si="1453"/>
        <v>0</v>
      </c>
      <c r="AL4814" s="56">
        <f t="shared" si="1454"/>
        <v>0</v>
      </c>
      <c r="AM4814" s="56">
        <f t="shared" si="1455"/>
        <v>0</v>
      </c>
      <c r="AN4814" s="56">
        <f t="shared" si="1456"/>
        <v>0</v>
      </c>
      <c r="AO4814" s="56">
        <f t="shared" si="1457"/>
        <v>0</v>
      </c>
      <c r="AP4814" s="56">
        <f t="shared" si="1458"/>
        <v>0</v>
      </c>
      <c r="AQ4814" s="56">
        <f t="shared" si="1459"/>
        <v>0</v>
      </c>
      <c r="AR4814" s="86">
        <f t="shared" si="1460"/>
        <v>0</v>
      </c>
    </row>
    <row r="4815" spans="1:44" x14ac:dyDescent="0.25">
      <c r="A4815" s="178"/>
      <c r="B4815" s="55" t="str">
        <f>_xlfn.IFNA(VLOOKUP(A4815,'Ajánlatkérő(k) adatai'!$B$4:$C$205,2,0),"")</f>
        <v/>
      </c>
      <c r="C4815" s="178"/>
      <c r="D4815" s="55" t="str">
        <f>_xlfn.IFNA(VLOOKUP(C4815,'Számlafizető(k) adatai'!$C$4:$D$203,2,0),"")</f>
        <v/>
      </c>
      <c r="E4815" s="55" t="str">
        <f>_xlfn.IFNA(VLOOKUP(C4815,'Számlafizető(k) adatai'!$C$4:$M$203,11,0),"")</f>
        <v/>
      </c>
      <c r="F4815" s="178"/>
      <c r="G4815" s="178"/>
      <c r="H4815" s="178"/>
      <c r="I4815" s="55" t="str">
        <f>IF(F4815="","",VLOOKUP(LEFT(F4815,5),'Technikai cellák'!B:C,2,0))</f>
        <v/>
      </c>
      <c r="J4815" s="55" t="str">
        <f>IF(F4815="","",VLOOKUP(I4815,'Technikai cellák'!$C$1:$D$12,2,0))</f>
        <v/>
      </c>
      <c r="K4815" s="179"/>
      <c r="L4815" s="67" t="str">
        <f t="shared" si="1443"/>
        <v/>
      </c>
      <c r="M4815" s="68">
        <f t="shared" si="1444"/>
        <v>0</v>
      </c>
      <c r="N4815" s="66">
        <f t="shared" si="1445"/>
        <v>0</v>
      </c>
      <c r="O4815" s="152"/>
      <c r="P4815" s="172">
        <f t="shared" si="1442"/>
        <v>0</v>
      </c>
      <c r="Q4815" s="69">
        <f t="shared" si="1446"/>
        <v>0</v>
      </c>
      <c r="R4815" s="62">
        <f t="shared" si="1447"/>
        <v>0</v>
      </c>
      <c r="S4815" s="153"/>
      <c r="T4815" s="118" t="str">
        <f t="shared" si="1448"/>
        <v/>
      </c>
      <c r="U4815" s="154"/>
      <c r="V4815" s="154"/>
      <c r="W4815" s="154"/>
      <c r="X4815" s="154"/>
      <c r="Y4815" s="154"/>
      <c r="Z4815" s="154"/>
      <c r="AA4815" s="154"/>
      <c r="AB4815" s="154"/>
      <c r="AC4815" s="154"/>
      <c r="AD4815" s="154"/>
      <c r="AE4815" s="154"/>
      <c r="AF4815" s="154"/>
      <c r="AG4815" s="63">
        <f t="shared" si="1449"/>
        <v>0</v>
      </c>
      <c r="AH4815" s="56">
        <f t="shared" si="1450"/>
        <v>0</v>
      </c>
      <c r="AI4815" s="56">
        <f t="shared" si="1451"/>
        <v>0</v>
      </c>
      <c r="AJ4815" s="56">
        <f t="shared" si="1452"/>
        <v>0</v>
      </c>
      <c r="AK4815" s="56">
        <f t="shared" si="1453"/>
        <v>0</v>
      </c>
      <c r="AL4815" s="56">
        <f t="shared" si="1454"/>
        <v>0</v>
      </c>
      <c r="AM4815" s="56">
        <f t="shared" si="1455"/>
        <v>0</v>
      </c>
      <c r="AN4815" s="56">
        <f t="shared" si="1456"/>
        <v>0</v>
      </c>
      <c r="AO4815" s="56">
        <f t="shared" si="1457"/>
        <v>0</v>
      </c>
      <c r="AP4815" s="56">
        <f t="shared" si="1458"/>
        <v>0</v>
      </c>
      <c r="AQ4815" s="56">
        <f t="shared" si="1459"/>
        <v>0</v>
      </c>
      <c r="AR4815" s="86">
        <f t="shared" si="1460"/>
        <v>0</v>
      </c>
    </row>
    <row r="4816" spans="1:44" x14ac:dyDescent="0.25">
      <c r="A4816" s="178"/>
      <c r="B4816" s="55" t="str">
        <f>_xlfn.IFNA(VLOOKUP(A4816,'Ajánlatkérő(k) adatai'!$B$4:$C$205,2,0),"")</f>
        <v/>
      </c>
      <c r="C4816" s="178"/>
      <c r="D4816" s="55" t="str">
        <f>_xlfn.IFNA(VLOOKUP(C4816,'Számlafizető(k) adatai'!$C$4:$D$203,2,0),"")</f>
        <v/>
      </c>
      <c r="E4816" s="55" t="str">
        <f>_xlfn.IFNA(VLOOKUP(C4816,'Számlafizető(k) adatai'!$C$4:$M$203,11,0),"")</f>
        <v/>
      </c>
      <c r="F4816" s="178"/>
      <c r="G4816" s="178"/>
      <c r="H4816" s="178"/>
      <c r="I4816" s="55" t="str">
        <f>IF(F4816="","",VLOOKUP(LEFT(F4816,5),'Technikai cellák'!B:C,2,0))</f>
        <v/>
      </c>
      <c r="J4816" s="55" t="str">
        <f>IF(F4816="","",VLOOKUP(I4816,'Technikai cellák'!$C$1:$D$12,2,0))</f>
        <v/>
      </c>
      <c r="K4816" s="179"/>
      <c r="L4816" s="67" t="str">
        <f t="shared" si="1443"/>
        <v/>
      </c>
      <c r="M4816" s="68">
        <f t="shared" si="1444"/>
        <v>0</v>
      </c>
      <c r="N4816" s="66">
        <f t="shared" si="1445"/>
        <v>0</v>
      </c>
      <c r="O4816" s="152"/>
      <c r="P4816" s="172">
        <f t="shared" ref="P4816:P4879" si="1461">ROUND((IF(K4816&lt;100,0,K4816*$C$7)/$C$8),0)</f>
        <v>0</v>
      </c>
      <c r="Q4816" s="69">
        <f t="shared" si="1446"/>
        <v>0</v>
      </c>
      <c r="R4816" s="62">
        <f t="shared" si="1447"/>
        <v>0</v>
      </c>
      <c r="S4816" s="153"/>
      <c r="T4816" s="118" t="str">
        <f t="shared" si="1448"/>
        <v/>
      </c>
      <c r="U4816" s="154"/>
      <c r="V4816" s="154"/>
      <c r="W4816" s="154"/>
      <c r="X4816" s="154"/>
      <c r="Y4816" s="154"/>
      <c r="Z4816" s="154"/>
      <c r="AA4816" s="154"/>
      <c r="AB4816" s="154"/>
      <c r="AC4816" s="154"/>
      <c r="AD4816" s="154"/>
      <c r="AE4816" s="154"/>
      <c r="AF4816" s="154"/>
      <c r="AG4816" s="63">
        <f t="shared" si="1449"/>
        <v>0</v>
      </c>
      <c r="AH4816" s="56">
        <f t="shared" si="1450"/>
        <v>0</v>
      </c>
      <c r="AI4816" s="56">
        <f t="shared" si="1451"/>
        <v>0</v>
      </c>
      <c r="AJ4816" s="56">
        <f t="shared" si="1452"/>
        <v>0</v>
      </c>
      <c r="AK4816" s="56">
        <f t="shared" si="1453"/>
        <v>0</v>
      </c>
      <c r="AL4816" s="56">
        <f t="shared" si="1454"/>
        <v>0</v>
      </c>
      <c r="AM4816" s="56">
        <f t="shared" si="1455"/>
        <v>0</v>
      </c>
      <c r="AN4816" s="56">
        <f t="shared" si="1456"/>
        <v>0</v>
      </c>
      <c r="AO4816" s="56">
        <f t="shared" si="1457"/>
        <v>0</v>
      </c>
      <c r="AP4816" s="56">
        <f t="shared" si="1458"/>
        <v>0</v>
      </c>
      <c r="AQ4816" s="56">
        <f t="shared" si="1459"/>
        <v>0</v>
      </c>
      <c r="AR4816" s="86">
        <f t="shared" si="1460"/>
        <v>0</v>
      </c>
    </row>
    <row r="4817" spans="1:44" x14ac:dyDescent="0.25">
      <c r="A4817" s="178"/>
      <c r="B4817" s="55" t="str">
        <f>_xlfn.IFNA(VLOOKUP(A4817,'Ajánlatkérő(k) adatai'!$B$4:$C$205,2,0),"")</f>
        <v/>
      </c>
      <c r="C4817" s="178"/>
      <c r="D4817" s="55" t="str">
        <f>_xlfn.IFNA(VLOOKUP(C4817,'Számlafizető(k) adatai'!$C$4:$D$203,2,0),"")</f>
        <v/>
      </c>
      <c r="E4817" s="55" t="str">
        <f>_xlfn.IFNA(VLOOKUP(C4817,'Számlafizető(k) adatai'!$C$4:$M$203,11,0),"")</f>
        <v/>
      </c>
      <c r="F4817" s="178"/>
      <c r="G4817" s="178"/>
      <c r="H4817" s="178"/>
      <c r="I4817" s="55" t="str">
        <f>IF(F4817="","",VLOOKUP(LEFT(F4817,5),'Technikai cellák'!B:C,2,0))</f>
        <v/>
      </c>
      <c r="J4817" s="55" t="str">
        <f>IF(F4817="","",VLOOKUP(I4817,'Technikai cellák'!$C$1:$D$12,2,0))</f>
        <v/>
      </c>
      <c r="K4817" s="179"/>
      <c r="L4817" s="67" t="str">
        <f t="shared" si="1443"/>
        <v/>
      </c>
      <c r="M4817" s="68">
        <f t="shared" si="1444"/>
        <v>0</v>
      </c>
      <c r="N4817" s="66">
        <f t="shared" si="1445"/>
        <v>0</v>
      </c>
      <c r="O4817" s="152"/>
      <c r="P4817" s="172">
        <f t="shared" si="1461"/>
        <v>0</v>
      </c>
      <c r="Q4817" s="69">
        <f t="shared" si="1446"/>
        <v>0</v>
      </c>
      <c r="R4817" s="62">
        <f t="shared" si="1447"/>
        <v>0</v>
      </c>
      <c r="S4817" s="153"/>
      <c r="T4817" s="118" t="str">
        <f t="shared" si="1448"/>
        <v/>
      </c>
      <c r="U4817" s="154"/>
      <c r="V4817" s="154"/>
      <c r="W4817" s="154"/>
      <c r="X4817" s="154"/>
      <c r="Y4817" s="154"/>
      <c r="Z4817" s="154"/>
      <c r="AA4817" s="154"/>
      <c r="AB4817" s="154"/>
      <c r="AC4817" s="154"/>
      <c r="AD4817" s="154"/>
      <c r="AE4817" s="154"/>
      <c r="AF4817" s="154"/>
      <c r="AG4817" s="63">
        <f t="shared" si="1449"/>
        <v>0</v>
      </c>
      <c r="AH4817" s="56">
        <f t="shared" si="1450"/>
        <v>0</v>
      </c>
      <c r="AI4817" s="56">
        <f t="shared" si="1451"/>
        <v>0</v>
      </c>
      <c r="AJ4817" s="56">
        <f t="shared" si="1452"/>
        <v>0</v>
      </c>
      <c r="AK4817" s="56">
        <f t="shared" si="1453"/>
        <v>0</v>
      </c>
      <c r="AL4817" s="56">
        <f t="shared" si="1454"/>
        <v>0</v>
      </c>
      <c r="AM4817" s="56">
        <f t="shared" si="1455"/>
        <v>0</v>
      </c>
      <c r="AN4817" s="56">
        <f t="shared" si="1456"/>
        <v>0</v>
      </c>
      <c r="AO4817" s="56">
        <f t="shared" si="1457"/>
        <v>0</v>
      </c>
      <c r="AP4817" s="56">
        <f t="shared" si="1458"/>
        <v>0</v>
      </c>
      <c r="AQ4817" s="56">
        <f t="shared" si="1459"/>
        <v>0</v>
      </c>
      <c r="AR4817" s="86">
        <f t="shared" si="1460"/>
        <v>0</v>
      </c>
    </row>
    <row r="4818" spans="1:44" x14ac:dyDescent="0.25">
      <c r="A4818" s="178"/>
      <c r="B4818" s="55" t="str">
        <f>_xlfn.IFNA(VLOOKUP(A4818,'Ajánlatkérő(k) adatai'!$B$4:$C$205,2,0),"")</f>
        <v/>
      </c>
      <c r="C4818" s="178"/>
      <c r="D4818" s="55" t="str">
        <f>_xlfn.IFNA(VLOOKUP(C4818,'Számlafizető(k) adatai'!$C$4:$D$203,2,0),"")</f>
        <v/>
      </c>
      <c r="E4818" s="55" t="str">
        <f>_xlfn.IFNA(VLOOKUP(C4818,'Számlafizető(k) adatai'!$C$4:$M$203,11,0),"")</f>
        <v/>
      </c>
      <c r="F4818" s="178"/>
      <c r="G4818" s="178"/>
      <c r="H4818" s="178"/>
      <c r="I4818" s="55" t="str">
        <f>IF(F4818="","",VLOOKUP(LEFT(F4818,5),'Technikai cellák'!B:C,2,0))</f>
        <v/>
      </c>
      <c r="J4818" s="55" t="str">
        <f>IF(F4818="","",VLOOKUP(I4818,'Technikai cellák'!$C$1:$D$12,2,0))</f>
        <v/>
      </c>
      <c r="K4818" s="179"/>
      <c r="L4818" s="67" t="str">
        <f t="shared" si="1443"/>
        <v/>
      </c>
      <c r="M4818" s="68">
        <f t="shared" si="1444"/>
        <v>0</v>
      </c>
      <c r="N4818" s="66">
        <f t="shared" si="1445"/>
        <v>0</v>
      </c>
      <c r="O4818" s="152"/>
      <c r="P4818" s="172">
        <f t="shared" si="1461"/>
        <v>0</v>
      </c>
      <c r="Q4818" s="69">
        <f t="shared" si="1446"/>
        <v>0</v>
      </c>
      <c r="R4818" s="62">
        <f t="shared" si="1447"/>
        <v>0</v>
      </c>
      <c r="S4818" s="153"/>
      <c r="T4818" s="118" t="str">
        <f t="shared" si="1448"/>
        <v/>
      </c>
      <c r="U4818" s="154"/>
      <c r="V4818" s="154"/>
      <c r="W4818" s="154"/>
      <c r="X4818" s="154"/>
      <c r="Y4818" s="154"/>
      <c r="Z4818" s="154"/>
      <c r="AA4818" s="154"/>
      <c r="AB4818" s="154"/>
      <c r="AC4818" s="154"/>
      <c r="AD4818" s="154"/>
      <c r="AE4818" s="154"/>
      <c r="AF4818" s="154"/>
      <c r="AG4818" s="63">
        <f t="shared" si="1449"/>
        <v>0</v>
      </c>
      <c r="AH4818" s="56">
        <f t="shared" si="1450"/>
        <v>0</v>
      </c>
      <c r="AI4818" s="56">
        <f t="shared" si="1451"/>
        <v>0</v>
      </c>
      <c r="AJ4818" s="56">
        <f t="shared" si="1452"/>
        <v>0</v>
      </c>
      <c r="AK4818" s="56">
        <f t="shared" si="1453"/>
        <v>0</v>
      </c>
      <c r="AL4818" s="56">
        <f t="shared" si="1454"/>
        <v>0</v>
      </c>
      <c r="AM4818" s="56">
        <f t="shared" si="1455"/>
        <v>0</v>
      </c>
      <c r="AN4818" s="56">
        <f t="shared" si="1456"/>
        <v>0</v>
      </c>
      <c r="AO4818" s="56">
        <f t="shared" si="1457"/>
        <v>0</v>
      </c>
      <c r="AP4818" s="56">
        <f t="shared" si="1458"/>
        <v>0</v>
      </c>
      <c r="AQ4818" s="56">
        <f t="shared" si="1459"/>
        <v>0</v>
      </c>
      <c r="AR4818" s="86">
        <f t="shared" si="1460"/>
        <v>0</v>
      </c>
    </row>
    <row r="4819" spans="1:44" x14ac:dyDescent="0.25">
      <c r="A4819" s="178"/>
      <c r="B4819" s="55" t="str">
        <f>_xlfn.IFNA(VLOOKUP(A4819,'Ajánlatkérő(k) adatai'!$B$4:$C$205,2,0),"")</f>
        <v/>
      </c>
      <c r="C4819" s="178"/>
      <c r="D4819" s="55" t="str">
        <f>_xlfn.IFNA(VLOOKUP(C4819,'Számlafizető(k) adatai'!$C$4:$D$203,2,0),"")</f>
        <v/>
      </c>
      <c r="E4819" s="55" t="str">
        <f>_xlfn.IFNA(VLOOKUP(C4819,'Számlafizető(k) adatai'!$C$4:$M$203,11,0),"")</f>
        <v/>
      </c>
      <c r="F4819" s="178"/>
      <c r="G4819" s="178"/>
      <c r="H4819" s="178"/>
      <c r="I4819" s="55" t="str">
        <f>IF(F4819="","",VLOOKUP(LEFT(F4819,5),'Technikai cellák'!B:C,2,0))</f>
        <v/>
      </c>
      <c r="J4819" s="55" t="str">
        <f>IF(F4819="","",VLOOKUP(I4819,'Technikai cellák'!$C$1:$D$12,2,0))</f>
        <v/>
      </c>
      <c r="K4819" s="179"/>
      <c r="L4819" s="67" t="str">
        <f t="shared" si="1443"/>
        <v/>
      </c>
      <c r="M4819" s="68">
        <f t="shared" si="1444"/>
        <v>0</v>
      </c>
      <c r="N4819" s="66">
        <f t="shared" si="1445"/>
        <v>0</v>
      </c>
      <c r="O4819" s="152"/>
      <c r="P4819" s="172">
        <f t="shared" si="1461"/>
        <v>0</v>
      </c>
      <c r="Q4819" s="69">
        <f t="shared" si="1446"/>
        <v>0</v>
      </c>
      <c r="R4819" s="62">
        <f t="shared" si="1447"/>
        <v>0</v>
      </c>
      <c r="S4819" s="153"/>
      <c r="T4819" s="118" t="str">
        <f t="shared" si="1448"/>
        <v/>
      </c>
      <c r="U4819" s="154"/>
      <c r="V4819" s="154"/>
      <c r="W4819" s="154"/>
      <c r="X4819" s="154"/>
      <c r="Y4819" s="154"/>
      <c r="Z4819" s="154"/>
      <c r="AA4819" s="154"/>
      <c r="AB4819" s="154"/>
      <c r="AC4819" s="154"/>
      <c r="AD4819" s="154"/>
      <c r="AE4819" s="154"/>
      <c r="AF4819" s="154"/>
      <c r="AG4819" s="63">
        <f t="shared" si="1449"/>
        <v>0</v>
      </c>
      <c r="AH4819" s="56">
        <f t="shared" si="1450"/>
        <v>0</v>
      </c>
      <c r="AI4819" s="56">
        <f t="shared" si="1451"/>
        <v>0</v>
      </c>
      <c r="AJ4819" s="56">
        <f t="shared" si="1452"/>
        <v>0</v>
      </c>
      <c r="AK4819" s="56">
        <f t="shared" si="1453"/>
        <v>0</v>
      </c>
      <c r="AL4819" s="56">
        <f t="shared" si="1454"/>
        <v>0</v>
      </c>
      <c r="AM4819" s="56">
        <f t="shared" si="1455"/>
        <v>0</v>
      </c>
      <c r="AN4819" s="56">
        <f t="shared" si="1456"/>
        <v>0</v>
      </c>
      <c r="AO4819" s="56">
        <f t="shared" si="1457"/>
        <v>0</v>
      </c>
      <c r="AP4819" s="56">
        <f t="shared" si="1458"/>
        <v>0</v>
      </c>
      <c r="AQ4819" s="56">
        <f t="shared" si="1459"/>
        <v>0</v>
      </c>
      <c r="AR4819" s="86">
        <f t="shared" si="1460"/>
        <v>0</v>
      </c>
    </row>
    <row r="4820" spans="1:44" x14ac:dyDescent="0.25">
      <c r="A4820" s="178"/>
      <c r="B4820" s="55" t="str">
        <f>_xlfn.IFNA(VLOOKUP(A4820,'Ajánlatkérő(k) adatai'!$B$4:$C$205,2,0),"")</f>
        <v/>
      </c>
      <c r="C4820" s="178"/>
      <c r="D4820" s="55" t="str">
        <f>_xlfn.IFNA(VLOOKUP(C4820,'Számlafizető(k) adatai'!$C$4:$D$203,2,0),"")</f>
        <v/>
      </c>
      <c r="E4820" s="55" t="str">
        <f>_xlfn.IFNA(VLOOKUP(C4820,'Számlafizető(k) adatai'!$C$4:$M$203,11,0),"")</f>
        <v/>
      </c>
      <c r="F4820" s="178"/>
      <c r="G4820" s="178"/>
      <c r="H4820" s="178"/>
      <c r="I4820" s="55" t="str">
        <f>IF(F4820="","",VLOOKUP(LEFT(F4820,5),'Technikai cellák'!B:C,2,0))</f>
        <v/>
      </c>
      <c r="J4820" s="55" t="str">
        <f>IF(F4820="","",VLOOKUP(I4820,'Technikai cellák'!$C$1:$D$12,2,0))</f>
        <v/>
      </c>
      <c r="K4820" s="179"/>
      <c r="L4820" s="67" t="str">
        <f t="shared" si="1443"/>
        <v/>
      </c>
      <c r="M4820" s="68">
        <f t="shared" si="1444"/>
        <v>0</v>
      </c>
      <c r="N4820" s="66">
        <f t="shared" si="1445"/>
        <v>0</v>
      </c>
      <c r="O4820" s="152"/>
      <c r="P4820" s="172">
        <f t="shared" si="1461"/>
        <v>0</v>
      </c>
      <c r="Q4820" s="69">
        <f t="shared" si="1446"/>
        <v>0</v>
      </c>
      <c r="R4820" s="62">
        <f t="shared" si="1447"/>
        <v>0</v>
      </c>
      <c r="S4820" s="153"/>
      <c r="T4820" s="118" t="str">
        <f t="shared" si="1448"/>
        <v/>
      </c>
      <c r="U4820" s="154"/>
      <c r="V4820" s="154"/>
      <c r="W4820" s="154"/>
      <c r="X4820" s="154"/>
      <c r="Y4820" s="154"/>
      <c r="Z4820" s="154"/>
      <c r="AA4820" s="154"/>
      <c r="AB4820" s="154"/>
      <c r="AC4820" s="154"/>
      <c r="AD4820" s="154"/>
      <c r="AE4820" s="154"/>
      <c r="AF4820" s="154"/>
      <c r="AG4820" s="63">
        <f t="shared" si="1449"/>
        <v>0</v>
      </c>
      <c r="AH4820" s="56">
        <f t="shared" si="1450"/>
        <v>0</v>
      </c>
      <c r="AI4820" s="56">
        <f t="shared" si="1451"/>
        <v>0</v>
      </c>
      <c r="AJ4820" s="56">
        <f t="shared" si="1452"/>
        <v>0</v>
      </c>
      <c r="AK4820" s="56">
        <f t="shared" si="1453"/>
        <v>0</v>
      </c>
      <c r="AL4820" s="56">
        <f t="shared" si="1454"/>
        <v>0</v>
      </c>
      <c r="AM4820" s="56">
        <f t="shared" si="1455"/>
        <v>0</v>
      </c>
      <c r="AN4820" s="56">
        <f t="shared" si="1456"/>
        <v>0</v>
      </c>
      <c r="AO4820" s="56">
        <f t="shared" si="1457"/>
        <v>0</v>
      </c>
      <c r="AP4820" s="56">
        <f t="shared" si="1458"/>
        <v>0</v>
      </c>
      <c r="AQ4820" s="56">
        <f t="shared" si="1459"/>
        <v>0</v>
      </c>
      <c r="AR4820" s="86">
        <f t="shared" si="1460"/>
        <v>0</v>
      </c>
    </row>
    <row r="4821" spans="1:44" x14ac:dyDescent="0.25">
      <c r="A4821" s="178"/>
      <c r="B4821" s="55" t="str">
        <f>_xlfn.IFNA(VLOOKUP(A4821,'Ajánlatkérő(k) adatai'!$B$4:$C$205,2,0),"")</f>
        <v/>
      </c>
      <c r="C4821" s="178"/>
      <c r="D4821" s="55" t="str">
        <f>_xlfn.IFNA(VLOOKUP(C4821,'Számlafizető(k) adatai'!$C$4:$D$203,2,0),"")</f>
        <v/>
      </c>
      <c r="E4821" s="55" t="str">
        <f>_xlfn.IFNA(VLOOKUP(C4821,'Számlafizető(k) adatai'!$C$4:$M$203,11,0),"")</f>
        <v/>
      </c>
      <c r="F4821" s="178"/>
      <c r="G4821" s="178"/>
      <c r="H4821" s="178"/>
      <c r="I4821" s="55" t="str">
        <f>IF(F4821="","",VLOOKUP(LEFT(F4821,5),'Technikai cellák'!B:C,2,0))</f>
        <v/>
      </c>
      <c r="J4821" s="55" t="str">
        <f>IF(F4821="","",VLOOKUP(I4821,'Technikai cellák'!$C$1:$D$12,2,0))</f>
        <v/>
      </c>
      <c r="K4821" s="179"/>
      <c r="L4821" s="67" t="str">
        <f t="shared" ref="L4821:L4884" si="1462">IF(K4821="","",IF(K4821&lt;20,"20 alatti",IF(K4821&lt;100,"20-99",IF(K4821&lt;500,"100-500","500-"))))</f>
        <v/>
      </c>
      <c r="M4821" s="68">
        <f t="shared" ref="M4821:M4884" si="1463">ROUND(IF(L4821="20 alatti",K4821*1,0),0)</f>
        <v>0</v>
      </c>
      <c r="N4821" s="66">
        <f t="shared" ref="N4821:N4884" si="1464">ROUND(IF(L4821="20-99",K4821*10.5,0),0)</f>
        <v>0</v>
      </c>
      <c r="O4821" s="152"/>
      <c r="P4821" s="172">
        <f t="shared" si="1461"/>
        <v>0</v>
      </c>
      <c r="Q4821" s="69">
        <f t="shared" ref="Q4821:Q4884" si="1465">ROUND(R4821*$F$10,0)</f>
        <v>0</v>
      </c>
      <c r="R4821" s="62">
        <f t="shared" ref="R4821:R4884" si="1466">SUM(AG4821:AR4821)</f>
        <v>0</v>
      </c>
      <c r="S4821" s="153"/>
      <c r="T4821" s="118" t="str">
        <f t="shared" ref="T4821:T4884" si="1467">IF(S4821="","",IF((DAYS360(S4821,$C$4,TRUE))/30&lt;0,"",(DAYS360(S4821,$C$4,))/30))</f>
        <v/>
      </c>
      <c r="U4821" s="154"/>
      <c r="V4821" s="154"/>
      <c r="W4821" s="154"/>
      <c r="X4821" s="154"/>
      <c r="Y4821" s="154"/>
      <c r="Z4821" s="154"/>
      <c r="AA4821" s="154"/>
      <c r="AB4821" s="154"/>
      <c r="AC4821" s="154"/>
      <c r="AD4821" s="154"/>
      <c r="AE4821" s="154"/>
      <c r="AF4821" s="154"/>
      <c r="AG4821" s="63">
        <f t="shared" ref="AG4821:AG4884" si="1468">ROUND((U4821*$C$7)/$C$8,0)</f>
        <v>0</v>
      </c>
      <c r="AH4821" s="56">
        <f t="shared" ref="AH4821:AH4884" si="1469">ROUND((V4821*$C$7)/$C$8,0)</f>
        <v>0</v>
      </c>
      <c r="AI4821" s="56">
        <f t="shared" ref="AI4821:AI4884" si="1470">ROUND((W4821*$C$7)/$C$8,0)</f>
        <v>0</v>
      </c>
      <c r="AJ4821" s="56">
        <f t="shared" ref="AJ4821:AJ4884" si="1471">ROUND((X4821*$C$7)/$C$8,0)</f>
        <v>0</v>
      </c>
      <c r="AK4821" s="56">
        <f t="shared" ref="AK4821:AK4884" si="1472">ROUND((Y4821*$C$7)/$C$8,0)</f>
        <v>0</v>
      </c>
      <c r="AL4821" s="56">
        <f t="shared" ref="AL4821:AL4884" si="1473">ROUND((Z4821*$C$7)/$C$8,0)</f>
        <v>0</v>
      </c>
      <c r="AM4821" s="56">
        <f t="shared" ref="AM4821:AM4884" si="1474">ROUND((AA4821*$C$7)/$C$8,0)</f>
        <v>0</v>
      </c>
      <c r="AN4821" s="56">
        <f t="shared" ref="AN4821:AN4884" si="1475">ROUND((AB4821*$C$7)/$C$8,0)</f>
        <v>0</v>
      </c>
      <c r="AO4821" s="56">
        <f t="shared" ref="AO4821:AO4884" si="1476">ROUND((AC4821*$C$7)/$C$8,0)</f>
        <v>0</v>
      </c>
      <c r="AP4821" s="56">
        <f t="shared" ref="AP4821:AP4884" si="1477">ROUND((AD4821*$C$7)/$C$8,0)</f>
        <v>0</v>
      </c>
      <c r="AQ4821" s="56">
        <f t="shared" ref="AQ4821:AQ4884" si="1478">ROUND((AE4821*$C$7)/$C$8,0)</f>
        <v>0</v>
      </c>
      <c r="AR4821" s="86">
        <f t="shared" ref="AR4821:AR4884" si="1479">ROUND((AF4821*$C$7)/$C$8,0)</f>
        <v>0</v>
      </c>
    </row>
    <row r="4822" spans="1:44" x14ac:dyDescent="0.25">
      <c r="A4822" s="178"/>
      <c r="B4822" s="55" t="str">
        <f>_xlfn.IFNA(VLOOKUP(A4822,'Ajánlatkérő(k) adatai'!$B$4:$C$205,2,0),"")</f>
        <v/>
      </c>
      <c r="C4822" s="178"/>
      <c r="D4822" s="55" t="str">
        <f>_xlfn.IFNA(VLOOKUP(C4822,'Számlafizető(k) adatai'!$C$4:$D$203,2,0),"")</f>
        <v/>
      </c>
      <c r="E4822" s="55" t="str">
        <f>_xlfn.IFNA(VLOOKUP(C4822,'Számlafizető(k) adatai'!$C$4:$M$203,11,0),"")</f>
        <v/>
      </c>
      <c r="F4822" s="178"/>
      <c r="G4822" s="178"/>
      <c r="H4822" s="178"/>
      <c r="I4822" s="55" t="str">
        <f>IF(F4822="","",VLOOKUP(LEFT(F4822,5),'Technikai cellák'!B:C,2,0))</f>
        <v/>
      </c>
      <c r="J4822" s="55" t="str">
        <f>IF(F4822="","",VLOOKUP(I4822,'Technikai cellák'!$C$1:$D$12,2,0))</f>
        <v/>
      </c>
      <c r="K4822" s="179"/>
      <c r="L4822" s="67" t="str">
        <f t="shared" si="1462"/>
        <v/>
      </c>
      <c r="M4822" s="68">
        <f t="shared" si="1463"/>
        <v>0</v>
      </c>
      <c r="N4822" s="66">
        <f t="shared" si="1464"/>
        <v>0</v>
      </c>
      <c r="O4822" s="152"/>
      <c r="P4822" s="172">
        <f t="shared" si="1461"/>
        <v>0</v>
      </c>
      <c r="Q4822" s="69">
        <f t="shared" si="1465"/>
        <v>0</v>
      </c>
      <c r="R4822" s="62">
        <f t="shared" si="1466"/>
        <v>0</v>
      </c>
      <c r="S4822" s="153"/>
      <c r="T4822" s="118" t="str">
        <f t="shared" si="1467"/>
        <v/>
      </c>
      <c r="U4822" s="154"/>
      <c r="V4822" s="154"/>
      <c r="W4822" s="154"/>
      <c r="X4822" s="154"/>
      <c r="Y4822" s="154"/>
      <c r="Z4822" s="154"/>
      <c r="AA4822" s="154"/>
      <c r="AB4822" s="154"/>
      <c r="AC4822" s="154"/>
      <c r="AD4822" s="154"/>
      <c r="AE4822" s="154"/>
      <c r="AF4822" s="154"/>
      <c r="AG4822" s="63">
        <f t="shared" si="1468"/>
        <v>0</v>
      </c>
      <c r="AH4822" s="56">
        <f t="shared" si="1469"/>
        <v>0</v>
      </c>
      <c r="AI4822" s="56">
        <f t="shared" si="1470"/>
        <v>0</v>
      </c>
      <c r="AJ4822" s="56">
        <f t="shared" si="1471"/>
        <v>0</v>
      </c>
      <c r="AK4822" s="56">
        <f t="shared" si="1472"/>
        <v>0</v>
      </c>
      <c r="AL4822" s="56">
        <f t="shared" si="1473"/>
        <v>0</v>
      </c>
      <c r="AM4822" s="56">
        <f t="shared" si="1474"/>
        <v>0</v>
      </c>
      <c r="AN4822" s="56">
        <f t="shared" si="1475"/>
        <v>0</v>
      </c>
      <c r="AO4822" s="56">
        <f t="shared" si="1476"/>
        <v>0</v>
      </c>
      <c r="AP4822" s="56">
        <f t="shared" si="1477"/>
        <v>0</v>
      </c>
      <c r="AQ4822" s="56">
        <f t="shared" si="1478"/>
        <v>0</v>
      </c>
      <c r="AR4822" s="86">
        <f t="shared" si="1479"/>
        <v>0</v>
      </c>
    </row>
    <row r="4823" spans="1:44" x14ac:dyDescent="0.25">
      <c r="A4823" s="178"/>
      <c r="B4823" s="55" t="str">
        <f>_xlfn.IFNA(VLOOKUP(A4823,'Ajánlatkérő(k) adatai'!$B$4:$C$205,2,0),"")</f>
        <v/>
      </c>
      <c r="C4823" s="178"/>
      <c r="D4823" s="55" t="str">
        <f>_xlfn.IFNA(VLOOKUP(C4823,'Számlafizető(k) adatai'!$C$4:$D$203,2,0),"")</f>
        <v/>
      </c>
      <c r="E4823" s="55" t="str">
        <f>_xlfn.IFNA(VLOOKUP(C4823,'Számlafizető(k) adatai'!$C$4:$M$203,11,0),"")</f>
        <v/>
      </c>
      <c r="F4823" s="178"/>
      <c r="G4823" s="178"/>
      <c r="H4823" s="178"/>
      <c r="I4823" s="55" t="str">
        <f>IF(F4823="","",VLOOKUP(LEFT(F4823,5),'Technikai cellák'!B:C,2,0))</f>
        <v/>
      </c>
      <c r="J4823" s="55" t="str">
        <f>IF(F4823="","",VLOOKUP(I4823,'Technikai cellák'!$C$1:$D$12,2,0))</f>
        <v/>
      </c>
      <c r="K4823" s="179"/>
      <c r="L4823" s="67" t="str">
        <f t="shared" si="1462"/>
        <v/>
      </c>
      <c r="M4823" s="68">
        <f t="shared" si="1463"/>
        <v>0</v>
      </c>
      <c r="N4823" s="66">
        <f t="shared" si="1464"/>
        <v>0</v>
      </c>
      <c r="O4823" s="152"/>
      <c r="P4823" s="172">
        <f t="shared" si="1461"/>
        <v>0</v>
      </c>
      <c r="Q4823" s="69">
        <f t="shared" si="1465"/>
        <v>0</v>
      </c>
      <c r="R4823" s="62">
        <f t="shared" si="1466"/>
        <v>0</v>
      </c>
      <c r="S4823" s="153"/>
      <c r="T4823" s="118" t="str">
        <f t="shared" si="1467"/>
        <v/>
      </c>
      <c r="U4823" s="154"/>
      <c r="V4823" s="154"/>
      <c r="W4823" s="154"/>
      <c r="X4823" s="154"/>
      <c r="Y4823" s="154"/>
      <c r="Z4823" s="154"/>
      <c r="AA4823" s="154"/>
      <c r="AB4823" s="154"/>
      <c r="AC4823" s="154"/>
      <c r="AD4823" s="154"/>
      <c r="AE4823" s="154"/>
      <c r="AF4823" s="154"/>
      <c r="AG4823" s="63">
        <f t="shared" si="1468"/>
        <v>0</v>
      </c>
      <c r="AH4823" s="56">
        <f t="shared" si="1469"/>
        <v>0</v>
      </c>
      <c r="AI4823" s="56">
        <f t="shared" si="1470"/>
        <v>0</v>
      </c>
      <c r="AJ4823" s="56">
        <f t="shared" si="1471"/>
        <v>0</v>
      </c>
      <c r="AK4823" s="56">
        <f t="shared" si="1472"/>
        <v>0</v>
      </c>
      <c r="AL4823" s="56">
        <f t="shared" si="1473"/>
        <v>0</v>
      </c>
      <c r="AM4823" s="56">
        <f t="shared" si="1474"/>
        <v>0</v>
      </c>
      <c r="AN4823" s="56">
        <f t="shared" si="1475"/>
        <v>0</v>
      </c>
      <c r="AO4823" s="56">
        <f t="shared" si="1476"/>
        <v>0</v>
      </c>
      <c r="AP4823" s="56">
        <f t="shared" si="1477"/>
        <v>0</v>
      </c>
      <c r="AQ4823" s="56">
        <f t="shared" si="1478"/>
        <v>0</v>
      </c>
      <c r="AR4823" s="86">
        <f t="shared" si="1479"/>
        <v>0</v>
      </c>
    </row>
    <row r="4824" spans="1:44" x14ac:dyDescent="0.25">
      <c r="A4824" s="178"/>
      <c r="B4824" s="55" t="str">
        <f>_xlfn.IFNA(VLOOKUP(A4824,'Ajánlatkérő(k) adatai'!$B$4:$C$205,2,0),"")</f>
        <v/>
      </c>
      <c r="C4824" s="178"/>
      <c r="D4824" s="55" t="str">
        <f>_xlfn.IFNA(VLOOKUP(C4824,'Számlafizető(k) adatai'!$C$4:$D$203,2,0),"")</f>
        <v/>
      </c>
      <c r="E4824" s="55" t="str">
        <f>_xlfn.IFNA(VLOOKUP(C4824,'Számlafizető(k) adatai'!$C$4:$M$203,11,0),"")</f>
        <v/>
      </c>
      <c r="F4824" s="178"/>
      <c r="G4824" s="178"/>
      <c r="H4824" s="178"/>
      <c r="I4824" s="55" t="str">
        <f>IF(F4824="","",VLOOKUP(LEFT(F4824,5),'Technikai cellák'!B:C,2,0))</f>
        <v/>
      </c>
      <c r="J4824" s="55" t="str">
        <f>IF(F4824="","",VLOOKUP(I4824,'Technikai cellák'!$C$1:$D$12,2,0))</f>
        <v/>
      </c>
      <c r="K4824" s="179"/>
      <c r="L4824" s="67" t="str">
        <f t="shared" si="1462"/>
        <v/>
      </c>
      <c r="M4824" s="68">
        <f t="shared" si="1463"/>
        <v>0</v>
      </c>
      <c r="N4824" s="66">
        <f t="shared" si="1464"/>
        <v>0</v>
      </c>
      <c r="O4824" s="152"/>
      <c r="P4824" s="172">
        <f t="shared" si="1461"/>
        <v>0</v>
      </c>
      <c r="Q4824" s="69">
        <f t="shared" si="1465"/>
        <v>0</v>
      </c>
      <c r="R4824" s="62">
        <f t="shared" si="1466"/>
        <v>0</v>
      </c>
      <c r="S4824" s="153"/>
      <c r="T4824" s="118" t="str">
        <f t="shared" si="1467"/>
        <v/>
      </c>
      <c r="U4824" s="154"/>
      <c r="V4824" s="154"/>
      <c r="W4824" s="154"/>
      <c r="X4824" s="154"/>
      <c r="Y4824" s="154"/>
      <c r="Z4824" s="154"/>
      <c r="AA4824" s="154"/>
      <c r="AB4824" s="154"/>
      <c r="AC4824" s="154"/>
      <c r="AD4824" s="154"/>
      <c r="AE4824" s="154"/>
      <c r="AF4824" s="154"/>
      <c r="AG4824" s="63">
        <f t="shared" si="1468"/>
        <v>0</v>
      </c>
      <c r="AH4824" s="56">
        <f t="shared" si="1469"/>
        <v>0</v>
      </c>
      <c r="AI4824" s="56">
        <f t="shared" si="1470"/>
        <v>0</v>
      </c>
      <c r="AJ4824" s="56">
        <f t="shared" si="1471"/>
        <v>0</v>
      </c>
      <c r="AK4824" s="56">
        <f t="shared" si="1472"/>
        <v>0</v>
      </c>
      <c r="AL4824" s="56">
        <f t="shared" si="1473"/>
        <v>0</v>
      </c>
      <c r="AM4824" s="56">
        <f t="shared" si="1474"/>
        <v>0</v>
      </c>
      <c r="AN4824" s="56">
        <f t="shared" si="1475"/>
        <v>0</v>
      </c>
      <c r="AO4824" s="56">
        <f t="shared" si="1476"/>
        <v>0</v>
      </c>
      <c r="AP4824" s="56">
        <f t="shared" si="1477"/>
        <v>0</v>
      </c>
      <c r="AQ4824" s="56">
        <f t="shared" si="1478"/>
        <v>0</v>
      </c>
      <c r="AR4824" s="86">
        <f t="shared" si="1479"/>
        <v>0</v>
      </c>
    </row>
    <row r="4825" spans="1:44" x14ac:dyDescent="0.25">
      <c r="A4825" s="178"/>
      <c r="B4825" s="55" t="str">
        <f>_xlfn.IFNA(VLOOKUP(A4825,'Ajánlatkérő(k) adatai'!$B$4:$C$205,2,0),"")</f>
        <v/>
      </c>
      <c r="C4825" s="178"/>
      <c r="D4825" s="55" t="str">
        <f>_xlfn.IFNA(VLOOKUP(C4825,'Számlafizető(k) adatai'!$C$4:$D$203,2,0),"")</f>
        <v/>
      </c>
      <c r="E4825" s="55" t="str">
        <f>_xlfn.IFNA(VLOOKUP(C4825,'Számlafizető(k) adatai'!$C$4:$M$203,11,0),"")</f>
        <v/>
      </c>
      <c r="F4825" s="178"/>
      <c r="G4825" s="178"/>
      <c r="H4825" s="178"/>
      <c r="I4825" s="55" t="str">
        <f>IF(F4825="","",VLOOKUP(LEFT(F4825,5),'Technikai cellák'!B:C,2,0))</f>
        <v/>
      </c>
      <c r="J4825" s="55" t="str">
        <f>IF(F4825="","",VLOOKUP(I4825,'Technikai cellák'!$C$1:$D$12,2,0))</f>
        <v/>
      </c>
      <c r="K4825" s="179"/>
      <c r="L4825" s="67" t="str">
        <f t="shared" si="1462"/>
        <v/>
      </c>
      <c r="M4825" s="68">
        <f t="shared" si="1463"/>
        <v>0</v>
      </c>
      <c r="N4825" s="66">
        <f t="shared" si="1464"/>
        <v>0</v>
      </c>
      <c r="O4825" s="152"/>
      <c r="P4825" s="172">
        <f t="shared" si="1461"/>
        <v>0</v>
      </c>
      <c r="Q4825" s="69">
        <f t="shared" si="1465"/>
        <v>0</v>
      </c>
      <c r="R4825" s="62">
        <f t="shared" si="1466"/>
        <v>0</v>
      </c>
      <c r="S4825" s="153"/>
      <c r="T4825" s="118" t="str">
        <f t="shared" si="1467"/>
        <v/>
      </c>
      <c r="U4825" s="154"/>
      <c r="V4825" s="154"/>
      <c r="W4825" s="154"/>
      <c r="X4825" s="154"/>
      <c r="Y4825" s="154"/>
      <c r="Z4825" s="154"/>
      <c r="AA4825" s="154"/>
      <c r="AB4825" s="154"/>
      <c r="AC4825" s="154"/>
      <c r="AD4825" s="154"/>
      <c r="AE4825" s="154"/>
      <c r="AF4825" s="154"/>
      <c r="AG4825" s="63">
        <f t="shared" si="1468"/>
        <v>0</v>
      </c>
      <c r="AH4825" s="56">
        <f t="shared" si="1469"/>
        <v>0</v>
      </c>
      <c r="AI4825" s="56">
        <f t="shared" si="1470"/>
        <v>0</v>
      </c>
      <c r="AJ4825" s="56">
        <f t="shared" si="1471"/>
        <v>0</v>
      </c>
      <c r="AK4825" s="56">
        <f t="shared" si="1472"/>
        <v>0</v>
      </c>
      <c r="AL4825" s="56">
        <f t="shared" si="1473"/>
        <v>0</v>
      </c>
      <c r="AM4825" s="56">
        <f t="shared" si="1474"/>
        <v>0</v>
      </c>
      <c r="AN4825" s="56">
        <f t="shared" si="1475"/>
        <v>0</v>
      </c>
      <c r="AO4825" s="56">
        <f t="shared" si="1476"/>
        <v>0</v>
      </c>
      <c r="AP4825" s="56">
        <f t="shared" si="1477"/>
        <v>0</v>
      </c>
      <c r="AQ4825" s="56">
        <f t="shared" si="1478"/>
        <v>0</v>
      </c>
      <c r="AR4825" s="86">
        <f t="shared" si="1479"/>
        <v>0</v>
      </c>
    </row>
    <row r="4826" spans="1:44" x14ac:dyDescent="0.25">
      <c r="A4826" s="178"/>
      <c r="B4826" s="55" t="str">
        <f>_xlfn.IFNA(VLOOKUP(A4826,'Ajánlatkérő(k) adatai'!$B$4:$C$205,2,0),"")</f>
        <v/>
      </c>
      <c r="C4826" s="178"/>
      <c r="D4826" s="55" t="str">
        <f>_xlfn.IFNA(VLOOKUP(C4826,'Számlafizető(k) adatai'!$C$4:$D$203,2,0),"")</f>
        <v/>
      </c>
      <c r="E4826" s="55" t="str">
        <f>_xlfn.IFNA(VLOOKUP(C4826,'Számlafizető(k) adatai'!$C$4:$M$203,11,0),"")</f>
        <v/>
      </c>
      <c r="F4826" s="178"/>
      <c r="G4826" s="178"/>
      <c r="H4826" s="178"/>
      <c r="I4826" s="55" t="str">
        <f>IF(F4826="","",VLOOKUP(LEFT(F4826,5),'Technikai cellák'!B:C,2,0))</f>
        <v/>
      </c>
      <c r="J4826" s="55" t="str">
        <f>IF(F4826="","",VLOOKUP(I4826,'Technikai cellák'!$C$1:$D$12,2,0))</f>
        <v/>
      </c>
      <c r="K4826" s="179"/>
      <c r="L4826" s="67" t="str">
        <f t="shared" si="1462"/>
        <v/>
      </c>
      <c r="M4826" s="68">
        <f t="shared" si="1463"/>
        <v>0</v>
      </c>
      <c r="N4826" s="66">
        <f t="shared" si="1464"/>
        <v>0</v>
      </c>
      <c r="O4826" s="152"/>
      <c r="P4826" s="172">
        <f t="shared" si="1461"/>
        <v>0</v>
      </c>
      <c r="Q4826" s="69">
        <f t="shared" si="1465"/>
        <v>0</v>
      </c>
      <c r="R4826" s="62">
        <f t="shared" si="1466"/>
        <v>0</v>
      </c>
      <c r="S4826" s="153"/>
      <c r="T4826" s="118" t="str">
        <f t="shared" si="1467"/>
        <v/>
      </c>
      <c r="U4826" s="154"/>
      <c r="V4826" s="154"/>
      <c r="W4826" s="154"/>
      <c r="X4826" s="154"/>
      <c r="Y4826" s="154"/>
      <c r="Z4826" s="154"/>
      <c r="AA4826" s="154"/>
      <c r="AB4826" s="154"/>
      <c r="AC4826" s="154"/>
      <c r="AD4826" s="154"/>
      <c r="AE4826" s="154"/>
      <c r="AF4826" s="154"/>
      <c r="AG4826" s="63">
        <f t="shared" si="1468"/>
        <v>0</v>
      </c>
      <c r="AH4826" s="56">
        <f t="shared" si="1469"/>
        <v>0</v>
      </c>
      <c r="AI4826" s="56">
        <f t="shared" si="1470"/>
        <v>0</v>
      </c>
      <c r="AJ4826" s="56">
        <f t="shared" si="1471"/>
        <v>0</v>
      </c>
      <c r="AK4826" s="56">
        <f t="shared" si="1472"/>
        <v>0</v>
      </c>
      <c r="AL4826" s="56">
        <f t="shared" si="1473"/>
        <v>0</v>
      </c>
      <c r="AM4826" s="56">
        <f t="shared" si="1474"/>
        <v>0</v>
      </c>
      <c r="AN4826" s="56">
        <f t="shared" si="1475"/>
        <v>0</v>
      </c>
      <c r="AO4826" s="56">
        <f t="shared" si="1476"/>
        <v>0</v>
      </c>
      <c r="AP4826" s="56">
        <f t="shared" si="1477"/>
        <v>0</v>
      </c>
      <c r="AQ4826" s="56">
        <f t="shared" si="1478"/>
        <v>0</v>
      </c>
      <c r="AR4826" s="86">
        <f t="shared" si="1479"/>
        <v>0</v>
      </c>
    </row>
    <row r="4827" spans="1:44" x14ac:dyDescent="0.25">
      <c r="A4827" s="178"/>
      <c r="B4827" s="55" t="str">
        <f>_xlfn.IFNA(VLOOKUP(A4827,'Ajánlatkérő(k) adatai'!$B$4:$C$205,2,0),"")</f>
        <v/>
      </c>
      <c r="C4827" s="178"/>
      <c r="D4827" s="55" t="str">
        <f>_xlfn.IFNA(VLOOKUP(C4827,'Számlafizető(k) adatai'!$C$4:$D$203,2,0),"")</f>
        <v/>
      </c>
      <c r="E4827" s="55" t="str">
        <f>_xlfn.IFNA(VLOOKUP(C4827,'Számlafizető(k) adatai'!$C$4:$M$203,11,0),"")</f>
        <v/>
      </c>
      <c r="F4827" s="178"/>
      <c r="G4827" s="178"/>
      <c r="H4827" s="178"/>
      <c r="I4827" s="55" t="str">
        <f>IF(F4827="","",VLOOKUP(LEFT(F4827,5),'Technikai cellák'!B:C,2,0))</f>
        <v/>
      </c>
      <c r="J4827" s="55" t="str">
        <f>IF(F4827="","",VLOOKUP(I4827,'Technikai cellák'!$C$1:$D$12,2,0))</f>
        <v/>
      </c>
      <c r="K4827" s="179"/>
      <c r="L4827" s="67" t="str">
        <f t="shared" si="1462"/>
        <v/>
      </c>
      <c r="M4827" s="68">
        <f t="shared" si="1463"/>
        <v>0</v>
      </c>
      <c r="N4827" s="66">
        <f t="shared" si="1464"/>
        <v>0</v>
      </c>
      <c r="O4827" s="152"/>
      <c r="P4827" s="172">
        <f t="shared" si="1461"/>
        <v>0</v>
      </c>
      <c r="Q4827" s="69">
        <f t="shared" si="1465"/>
        <v>0</v>
      </c>
      <c r="R4827" s="62">
        <f t="shared" si="1466"/>
        <v>0</v>
      </c>
      <c r="S4827" s="153"/>
      <c r="T4827" s="118" t="str">
        <f t="shared" si="1467"/>
        <v/>
      </c>
      <c r="U4827" s="154"/>
      <c r="V4827" s="154"/>
      <c r="W4827" s="154"/>
      <c r="X4827" s="154"/>
      <c r="Y4827" s="154"/>
      <c r="Z4827" s="154"/>
      <c r="AA4827" s="154"/>
      <c r="AB4827" s="154"/>
      <c r="AC4827" s="154"/>
      <c r="AD4827" s="154"/>
      <c r="AE4827" s="154"/>
      <c r="AF4827" s="154"/>
      <c r="AG4827" s="63">
        <f t="shared" si="1468"/>
        <v>0</v>
      </c>
      <c r="AH4827" s="56">
        <f t="shared" si="1469"/>
        <v>0</v>
      </c>
      <c r="AI4827" s="56">
        <f t="shared" si="1470"/>
        <v>0</v>
      </c>
      <c r="AJ4827" s="56">
        <f t="shared" si="1471"/>
        <v>0</v>
      </c>
      <c r="AK4827" s="56">
        <f t="shared" si="1472"/>
        <v>0</v>
      </c>
      <c r="AL4827" s="56">
        <f t="shared" si="1473"/>
        <v>0</v>
      </c>
      <c r="AM4827" s="56">
        <f t="shared" si="1474"/>
        <v>0</v>
      </c>
      <c r="AN4827" s="56">
        <f t="shared" si="1475"/>
        <v>0</v>
      </c>
      <c r="AO4827" s="56">
        <f t="shared" si="1476"/>
        <v>0</v>
      </c>
      <c r="AP4827" s="56">
        <f t="shared" si="1477"/>
        <v>0</v>
      </c>
      <c r="AQ4827" s="56">
        <f t="shared" si="1478"/>
        <v>0</v>
      </c>
      <c r="AR4827" s="86">
        <f t="shared" si="1479"/>
        <v>0</v>
      </c>
    </row>
    <row r="4828" spans="1:44" x14ac:dyDescent="0.25">
      <c r="A4828" s="178"/>
      <c r="B4828" s="55" t="str">
        <f>_xlfn.IFNA(VLOOKUP(A4828,'Ajánlatkérő(k) adatai'!$B$4:$C$205,2,0),"")</f>
        <v/>
      </c>
      <c r="C4828" s="178"/>
      <c r="D4828" s="55" t="str">
        <f>_xlfn.IFNA(VLOOKUP(C4828,'Számlafizető(k) adatai'!$C$4:$D$203,2,0),"")</f>
        <v/>
      </c>
      <c r="E4828" s="55" t="str">
        <f>_xlfn.IFNA(VLOOKUP(C4828,'Számlafizető(k) adatai'!$C$4:$M$203,11,0),"")</f>
        <v/>
      </c>
      <c r="F4828" s="178"/>
      <c r="G4828" s="178"/>
      <c r="H4828" s="178"/>
      <c r="I4828" s="55" t="str">
        <f>IF(F4828="","",VLOOKUP(LEFT(F4828,5),'Technikai cellák'!B:C,2,0))</f>
        <v/>
      </c>
      <c r="J4828" s="55" t="str">
        <f>IF(F4828="","",VLOOKUP(I4828,'Technikai cellák'!$C$1:$D$12,2,0))</f>
        <v/>
      </c>
      <c r="K4828" s="179"/>
      <c r="L4828" s="67" t="str">
        <f t="shared" si="1462"/>
        <v/>
      </c>
      <c r="M4828" s="68">
        <f t="shared" si="1463"/>
        <v>0</v>
      </c>
      <c r="N4828" s="66">
        <f t="shared" si="1464"/>
        <v>0</v>
      </c>
      <c r="O4828" s="152"/>
      <c r="P4828" s="172">
        <f t="shared" si="1461"/>
        <v>0</v>
      </c>
      <c r="Q4828" s="69">
        <f t="shared" si="1465"/>
        <v>0</v>
      </c>
      <c r="R4828" s="62">
        <f t="shared" si="1466"/>
        <v>0</v>
      </c>
      <c r="S4828" s="153"/>
      <c r="T4828" s="118" t="str">
        <f t="shared" si="1467"/>
        <v/>
      </c>
      <c r="U4828" s="154"/>
      <c r="V4828" s="154"/>
      <c r="W4828" s="154"/>
      <c r="X4828" s="154"/>
      <c r="Y4828" s="154"/>
      <c r="Z4828" s="154"/>
      <c r="AA4828" s="154"/>
      <c r="AB4828" s="154"/>
      <c r="AC4828" s="154"/>
      <c r="AD4828" s="154"/>
      <c r="AE4828" s="154"/>
      <c r="AF4828" s="154"/>
      <c r="AG4828" s="63">
        <f t="shared" si="1468"/>
        <v>0</v>
      </c>
      <c r="AH4828" s="56">
        <f t="shared" si="1469"/>
        <v>0</v>
      </c>
      <c r="AI4828" s="56">
        <f t="shared" si="1470"/>
        <v>0</v>
      </c>
      <c r="AJ4828" s="56">
        <f t="shared" si="1471"/>
        <v>0</v>
      </c>
      <c r="AK4828" s="56">
        <f t="shared" si="1472"/>
        <v>0</v>
      </c>
      <c r="AL4828" s="56">
        <f t="shared" si="1473"/>
        <v>0</v>
      </c>
      <c r="AM4828" s="56">
        <f t="shared" si="1474"/>
        <v>0</v>
      </c>
      <c r="AN4828" s="56">
        <f t="shared" si="1475"/>
        <v>0</v>
      </c>
      <c r="AO4828" s="56">
        <f t="shared" si="1476"/>
        <v>0</v>
      </c>
      <c r="AP4828" s="56">
        <f t="shared" si="1477"/>
        <v>0</v>
      </c>
      <c r="AQ4828" s="56">
        <f t="shared" si="1478"/>
        <v>0</v>
      </c>
      <c r="AR4828" s="86">
        <f t="shared" si="1479"/>
        <v>0</v>
      </c>
    </row>
    <row r="4829" spans="1:44" x14ac:dyDescent="0.25">
      <c r="A4829" s="178"/>
      <c r="B4829" s="55" t="str">
        <f>_xlfn.IFNA(VLOOKUP(A4829,'Ajánlatkérő(k) adatai'!$B$4:$C$205,2,0),"")</f>
        <v/>
      </c>
      <c r="C4829" s="178"/>
      <c r="D4829" s="55" t="str">
        <f>_xlfn.IFNA(VLOOKUP(C4829,'Számlafizető(k) adatai'!$C$4:$D$203,2,0),"")</f>
        <v/>
      </c>
      <c r="E4829" s="55" t="str">
        <f>_xlfn.IFNA(VLOOKUP(C4829,'Számlafizető(k) adatai'!$C$4:$M$203,11,0),"")</f>
        <v/>
      </c>
      <c r="F4829" s="178"/>
      <c r="G4829" s="178"/>
      <c r="H4829" s="178"/>
      <c r="I4829" s="55" t="str">
        <f>IF(F4829="","",VLOOKUP(LEFT(F4829,5),'Technikai cellák'!B:C,2,0))</f>
        <v/>
      </c>
      <c r="J4829" s="55" t="str">
        <f>IF(F4829="","",VLOOKUP(I4829,'Technikai cellák'!$C$1:$D$12,2,0))</f>
        <v/>
      </c>
      <c r="K4829" s="179"/>
      <c r="L4829" s="67" t="str">
        <f t="shared" si="1462"/>
        <v/>
      </c>
      <c r="M4829" s="68">
        <f t="shared" si="1463"/>
        <v>0</v>
      </c>
      <c r="N4829" s="66">
        <f t="shared" si="1464"/>
        <v>0</v>
      </c>
      <c r="O4829" s="152"/>
      <c r="P4829" s="172">
        <f t="shared" si="1461"/>
        <v>0</v>
      </c>
      <c r="Q4829" s="69">
        <f t="shared" si="1465"/>
        <v>0</v>
      </c>
      <c r="R4829" s="62">
        <f t="shared" si="1466"/>
        <v>0</v>
      </c>
      <c r="S4829" s="153"/>
      <c r="T4829" s="118" t="str">
        <f t="shared" si="1467"/>
        <v/>
      </c>
      <c r="U4829" s="154"/>
      <c r="V4829" s="154"/>
      <c r="W4829" s="154"/>
      <c r="X4829" s="154"/>
      <c r="Y4829" s="154"/>
      <c r="Z4829" s="154"/>
      <c r="AA4829" s="154"/>
      <c r="AB4829" s="154"/>
      <c r="AC4829" s="154"/>
      <c r="AD4829" s="154"/>
      <c r="AE4829" s="154"/>
      <c r="AF4829" s="154"/>
      <c r="AG4829" s="63">
        <f t="shared" si="1468"/>
        <v>0</v>
      </c>
      <c r="AH4829" s="56">
        <f t="shared" si="1469"/>
        <v>0</v>
      </c>
      <c r="AI4829" s="56">
        <f t="shared" si="1470"/>
        <v>0</v>
      </c>
      <c r="AJ4829" s="56">
        <f t="shared" si="1471"/>
        <v>0</v>
      </c>
      <c r="AK4829" s="56">
        <f t="shared" si="1472"/>
        <v>0</v>
      </c>
      <c r="AL4829" s="56">
        <f t="shared" si="1473"/>
        <v>0</v>
      </c>
      <c r="AM4829" s="56">
        <f t="shared" si="1474"/>
        <v>0</v>
      </c>
      <c r="AN4829" s="56">
        <f t="shared" si="1475"/>
        <v>0</v>
      </c>
      <c r="AO4829" s="56">
        <f t="shared" si="1476"/>
        <v>0</v>
      </c>
      <c r="AP4829" s="56">
        <f t="shared" si="1477"/>
        <v>0</v>
      </c>
      <c r="AQ4829" s="56">
        <f t="shared" si="1478"/>
        <v>0</v>
      </c>
      <c r="AR4829" s="86">
        <f t="shared" si="1479"/>
        <v>0</v>
      </c>
    </row>
    <row r="4830" spans="1:44" x14ac:dyDescent="0.25">
      <c r="A4830" s="178"/>
      <c r="B4830" s="55" t="str">
        <f>_xlfn.IFNA(VLOOKUP(A4830,'Ajánlatkérő(k) adatai'!$B$4:$C$205,2,0),"")</f>
        <v/>
      </c>
      <c r="C4830" s="178"/>
      <c r="D4830" s="55" t="str">
        <f>_xlfn.IFNA(VLOOKUP(C4830,'Számlafizető(k) adatai'!$C$4:$D$203,2,0),"")</f>
        <v/>
      </c>
      <c r="E4830" s="55" t="str">
        <f>_xlfn.IFNA(VLOOKUP(C4830,'Számlafizető(k) adatai'!$C$4:$M$203,11,0),"")</f>
        <v/>
      </c>
      <c r="F4830" s="178"/>
      <c r="G4830" s="178"/>
      <c r="H4830" s="178"/>
      <c r="I4830" s="55" t="str">
        <f>IF(F4830="","",VLOOKUP(LEFT(F4830,5),'Technikai cellák'!B:C,2,0))</f>
        <v/>
      </c>
      <c r="J4830" s="55" t="str">
        <f>IF(F4830="","",VLOOKUP(I4830,'Technikai cellák'!$C$1:$D$12,2,0))</f>
        <v/>
      </c>
      <c r="K4830" s="179"/>
      <c r="L4830" s="67" t="str">
        <f t="shared" si="1462"/>
        <v/>
      </c>
      <c r="M4830" s="68">
        <f t="shared" si="1463"/>
        <v>0</v>
      </c>
      <c r="N4830" s="66">
        <f t="shared" si="1464"/>
        <v>0</v>
      </c>
      <c r="O4830" s="152"/>
      <c r="P4830" s="172">
        <f t="shared" si="1461"/>
        <v>0</v>
      </c>
      <c r="Q4830" s="69">
        <f t="shared" si="1465"/>
        <v>0</v>
      </c>
      <c r="R4830" s="62">
        <f t="shared" si="1466"/>
        <v>0</v>
      </c>
      <c r="S4830" s="153"/>
      <c r="T4830" s="118" t="str">
        <f t="shared" si="1467"/>
        <v/>
      </c>
      <c r="U4830" s="154"/>
      <c r="V4830" s="154"/>
      <c r="W4830" s="154"/>
      <c r="X4830" s="154"/>
      <c r="Y4830" s="154"/>
      <c r="Z4830" s="154"/>
      <c r="AA4830" s="154"/>
      <c r="AB4830" s="154"/>
      <c r="AC4830" s="154"/>
      <c r="AD4830" s="154"/>
      <c r="AE4830" s="154"/>
      <c r="AF4830" s="154"/>
      <c r="AG4830" s="63">
        <f t="shared" si="1468"/>
        <v>0</v>
      </c>
      <c r="AH4830" s="56">
        <f t="shared" si="1469"/>
        <v>0</v>
      </c>
      <c r="AI4830" s="56">
        <f t="shared" si="1470"/>
        <v>0</v>
      </c>
      <c r="AJ4830" s="56">
        <f t="shared" si="1471"/>
        <v>0</v>
      </c>
      <c r="AK4830" s="56">
        <f t="shared" si="1472"/>
        <v>0</v>
      </c>
      <c r="AL4830" s="56">
        <f t="shared" si="1473"/>
        <v>0</v>
      </c>
      <c r="AM4830" s="56">
        <f t="shared" si="1474"/>
        <v>0</v>
      </c>
      <c r="AN4830" s="56">
        <f t="shared" si="1475"/>
        <v>0</v>
      </c>
      <c r="AO4830" s="56">
        <f t="shared" si="1476"/>
        <v>0</v>
      </c>
      <c r="AP4830" s="56">
        <f t="shared" si="1477"/>
        <v>0</v>
      </c>
      <c r="AQ4830" s="56">
        <f t="shared" si="1478"/>
        <v>0</v>
      </c>
      <c r="AR4830" s="86">
        <f t="shared" si="1479"/>
        <v>0</v>
      </c>
    </row>
    <row r="4831" spans="1:44" x14ac:dyDescent="0.25">
      <c r="A4831" s="178"/>
      <c r="B4831" s="55" t="str">
        <f>_xlfn.IFNA(VLOOKUP(A4831,'Ajánlatkérő(k) adatai'!$B$4:$C$205,2,0),"")</f>
        <v/>
      </c>
      <c r="C4831" s="178"/>
      <c r="D4831" s="55" t="str">
        <f>_xlfn.IFNA(VLOOKUP(C4831,'Számlafizető(k) adatai'!$C$4:$D$203,2,0),"")</f>
        <v/>
      </c>
      <c r="E4831" s="55" t="str">
        <f>_xlfn.IFNA(VLOOKUP(C4831,'Számlafizető(k) adatai'!$C$4:$M$203,11,0),"")</f>
        <v/>
      </c>
      <c r="F4831" s="178"/>
      <c r="G4831" s="178"/>
      <c r="H4831" s="178"/>
      <c r="I4831" s="55" t="str">
        <f>IF(F4831="","",VLOOKUP(LEFT(F4831,5),'Technikai cellák'!B:C,2,0))</f>
        <v/>
      </c>
      <c r="J4831" s="55" t="str">
        <f>IF(F4831="","",VLOOKUP(I4831,'Technikai cellák'!$C$1:$D$12,2,0))</f>
        <v/>
      </c>
      <c r="K4831" s="179"/>
      <c r="L4831" s="67" t="str">
        <f t="shared" si="1462"/>
        <v/>
      </c>
      <c r="M4831" s="68">
        <f t="shared" si="1463"/>
        <v>0</v>
      </c>
      <c r="N4831" s="66">
        <f t="shared" si="1464"/>
        <v>0</v>
      </c>
      <c r="O4831" s="152"/>
      <c r="P4831" s="172">
        <f t="shared" si="1461"/>
        <v>0</v>
      </c>
      <c r="Q4831" s="69">
        <f t="shared" si="1465"/>
        <v>0</v>
      </c>
      <c r="R4831" s="62">
        <f t="shared" si="1466"/>
        <v>0</v>
      </c>
      <c r="S4831" s="153"/>
      <c r="T4831" s="118" t="str">
        <f t="shared" si="1467"/>
        <v/>
      </c>
      <c r="U4831" s="154"/>
      <c r="V4831" s="154"/>
      <c r="W4831" s="154"/>
      <c r="X4831" s="154"/>
      <c r="Y4831" s="154"/>
      <c r="Z4831" s="154"/>
      <c r="AA4831" s="154"/>
      <c r="AB4831" s="154"/>
      <c r="AC4831" s="154"/>
      <c r="AD4831" s="154"/>
      <c r="AE4831" s="154"/>
      <c r="AF4831" s="154"/>
      <c r="AG4831" s="63">
        <f t="shared" si="1468"/>
        <v>0</v>
      </c>
      <c r="AH4831" s="56">
        <f t="shared" si="1469"/>
        <v>0</v>
      </c>
      <c r="AI4831" s="56">
        <f t="shared" si="1470"/>
        <v>0</v>
      </c>
      <c r="AJ4831" s="56">
        <f t="shared" si="1471"/>
        <v>0</v>
      </c>
      <c r="AK4831" s="56">
        <f t="shared" si="1472"/>
        <v>0</v>
      </c>
      <c r="AL4831" s="56">
        <f t="shared" si="1473"/>
        <v>0</v>
      </c>
      <c r="AM4831" s="56">
        <f t="shared" si="1474"/>
        <v>0</v>
      </c>
      <c r="AN4831" s="56">
        <f t="shared" si="1475"/>
        <v>0</v>
      </c>
      <c r="AO4831" s="56">
        <f t="shared" si="1476"/>
        <v>0</v>
      </c>
      <c r="AP4831" s="56">
        <f t="shared" si="1477"/>
        <v>0</v>
      </c>
      <c r="AQ4831" s="56">
        <f t="shared" si="1478"/>
        <v>0</v>
      </c>
      <c r="AR4831" s="86">
        <f t="shared" si="1479"/>
        <v>0</v>
      </c>
    </row>
    <row r="4832" spans="1:44" x14ac:dyDescent="0.25">
      <c r="A4832" s="178"/>
      <c r="B4832" s="55" t="str">
        <f>_xlfn.IFNA(VLOOKUP(A4832,'Ajánlatkérő(k) adatai'!$B$4:$C$205,2,0),"")</f>
        <v/>
      </c>
      <c r="C4832" s="178"/>
      <c r="D4832" s="55" t="str">
        <f>_xlfn.IFNA(VLOOKUP(C4832,'Számlafizető(k) adatai'!$C$4:$D$203,2,0),"")</f>
        <v/>
      </c>
      <c r="E4832" s="55" t="str">
        <f>_xlfn.IFNA(VLOOKUP(C4832,'Számlafizető(k) adatai'!$C$4:$M$203,11,0),"")</f>
        <v/>
      </c>
      <c r="F4832" s="178"/>
      <c r="G4832" s="178"/>
      <c r="H4832" s="178"/>
      <c r="I4832" s="55" t="str">
        <f>IF(F4832="","",VLOOKUP(LEFT(F4832,5),'Technikai cellák'!B:C,2,0))</f>
        <v/>
      </c>
      <c r="J4832" s="55" t="str">
        <f>IF(F4832="","",VLOOKUP(I4832,'Technikai cellák'!$C$1:$D$12,2,0))</f>
        <v/>
      </c>
      <c r="K4832" s="179"/>
      <c r="L4832" s="67" t="str">
        <f t="shared" si="1462"/>
        <v/>
      </c>
      <c r="M4832" s="68">
        <f t="shared" si="1463"/>
        <v>0</v>
      </c>
      <c r="N4832" s="66">
        <f t="shared" si="1464"/>
        <v>0</v>
      </c>
      <c r="O4832" s="152"/>
      <c r="P4832" s="172">
        <f t="shared" si="1461"/>
        <v>0</v>
      </c>
      <c r="Q4832" s="69">
        <f t="shared" si="1465"/>
        <v>0</v>
      </c>
      <c r="R4832" s="62">
        <f t="shared" si="1466"/>
        <v>0</v>
      </c>
      <c r="S4832" s="153"/>
      <c r="T4832" s="118" t="str">
        <f t="shared" si="1467"/>
        <v/>
      </c>
      <c r="U4832" s="154"/>
      <c r="V4832" s="154"/>
      <c r="W4832" s="154"/>
      <c r="X4832" s="154"/>
      <c r="Y4832" s="154"/>
      <c r="Z4832" s="154"/>
      <c r="AA4832" s="154"/>
      <c r="AB4832" s="154"/>
      <c r="AC4832" s="154"/>
      <c r="AD4832" s="154"/>
      <c r="AE4832" s="154"/>
      <c r="AF4832" s="154"/>
      <c r="AG4832" s="63">
        <f t="shared" si="1468"/>
        <v>0</v>
      </c>
      <c r="AH4832" s="56">
        <f t="shared" si="1469"/>
        <v>0</v>
      </c>
      <c r="AI4832" s="56">
        <f t="shared" si="1470"/>
        <v>0</v>
      </c>
      <c r="AJ4832" s="56">
        <f t="shared" si="1471"/>
        <v>0</v>
      </c>
      <c r="AK4832" s="56">
        <f t="shared" si="1472"/>
        <v>0</v>
      </c>
      <c r="AL4832" s="56">
        <f t="shared" si="1473"/>
        <v>0</v>
      </c>
      <c r="AM4832" s="56">
        <f t="shared" si="1474"/>
        <v>0</v>
      </c>
      <c r="AN4832" s="56">
        <f t="shared" si="1475"/>
        <v>0</v>
      </c>
      <c r="AO4832" s="56">
        <f t="shared" si="1476"/>
        <v>0</v>
      </c>
      <c r="AP4832" s="56">
        <f t="shared" si="1477"/>
        <v>0</v>
      </c>
      <c r="AQ4832" s="56">
        <f t="shared" si="1478"/>
        <v>0</v>
      </c>
      <c r="AR4832" s="86">
        <f t="shared" si="1479"/>
        <v>0</v>
      </c>
    </row>
    <row r="4833" spans="1:44" x14ac:dyDescent="0.25">
      <c r="A4833" s="178"/>
      <c r="B4833" s="55" t="str">
        <f>_xlfn.IFNA(VLOOKUP(A4833,'Ajánlatkérő(k) adatai'!$B$4:$C$205,2,0),"")</f>
        <v/>
      </c>
      <c r="C4833" s="178"/>
      <c r="D4833" s="55" t="str">
        <f>_xlfn.IFNA(VLOOKUP(C4833,'Számlafizető(k) adatai'!$C$4:$D$203,2,0),"")</f>
        <v/>
      </c>
      <c r="E4833" s="55" t="str">
        <f>_xlfn.IFNA(VLOOKUP(C4833,'Számlafizető(k) adatai'!$C$4:$M$203,11,0),"")</f>
        <v/>
      </c>
      <c r="F4833" s="178"/>
      <c r="G4833" s="178"/>
      <c r="H4833" s="178"/>
      <c r="I4833" s="55" t="str">
        <f>IF(F4833="","",VLOOKUP(LEFT(F4833,5),'Technikai cellák'!B:C,2,0))</f>
        <v/>
      </c>
      <c r="J4833" s="55" t="str">
        <f>IF(F4833="","",VLOOKUP(I4833,'Technikai cellák'!$C$1:$D$12,2,0))</f>
        <v/>
      </c>
      <c r="K4833" s="179"/>
      <c r="L4833" s="67" t="str">
        <f t="shared" si="1462"/>
        <v/>
      </c>
      <c r="M4833" s="68">
        <f t="shared" si="1463"/>
        <v>0</v>
      </c>
      <c r="N4833" s="66">
        <f t="shared" si="1464"/>
        <v>0</v>
      </c>
      <c r="O4833" s="152"/>
      <c r="P4833" s="172">
        <f t="shared" si="1461"/>
        <v>0</v>
      </c>
      <c r="Q4833" s="69">
        <f t="shared" si="1465"/>
        <v>0</v>
      </c>
      <c r="R4833" s="62">
        <f t="shared" si="1466"/>
        <v>0</v>
      </c>
      <c r="S4833" s="153"/>
      <c r="T4833" s="118" t="str">
        <f t="shared" si="1467"/>
        <v/>
      </c>
      <c r="U4833" s="154"/>
      <c r="V4833" s="154"/>
      <c r="W4833" s="154"/>
      <c r="X4833" s="154"/>
      <c r="Y4833" s="154"/>
      <c r="Z4833" s="154"/>
      <c r="AA4833" s="154"/>
      <c r="AB4833" s="154"/>
      <c r="AC4833" s="154"/>
      <c r="AD4833" s="154"/>
      <c r="AE4833" s="154"/>
      <c r="AF4833" s="154"/>
      <c r="AG4833" s="63">
        <f t="shared" si="1468"/>
        <v>0</v>
      </c>
      <c r="AH4833" s="56">
        <f t="shared" si="1469"/>
        <v>0</v>
      </c>
      <c r="AI4833" s="56">
        <f t="shared" si="1470"/>
        <v>0</v>
      </c>
      <c r="AJ4833" s="56">
        <f t="shared" si="1471"/>
        <v>0</v>
      </c>
      <c r="AK4833" s="56">
        <f t="shared" si="1472"/>
        <v>0</v>
      </c>
      <c r="AL4833" s="56">
        <f t="shared" si="1473"/>
        <v>0</v>
      </c>
      <c r="AM4833" s="56">
        <f t="shared" si="1474"/>
        <v>0</v>
      </c>
      <c r="AN4833" s="56">
        <f t="shared" si="1475"/>
        <v>0</v>
      </c>
      <c r="AO4833" s="56">
        <f t="shared" si="1476"/>
        <v>0</v>
      </c>
      <c r="AP4833" s="56">
        <f t="shared" si="1477"/>
        <v>0</v>
      </c>
      <c r="AQ4833" s="56">
        <f t="shared" si="1478"/>
        <v>0</v>
      </c>
      <c r="AR4833" s="86">
        <f t="shared" si="1479"/>
        <v>0</v>
      </c>
    </row>
    <row r="4834" spans="1:44" x14ac:dyDescent="0.25">
      <c r="A4834" s="178"/>
      <c r="B4834" s="55" t="str">
        <f>_xlfn.IFNA(VLOOKUP(A4834,'Ajánlatkérő(k) adatai'!$B$4:$C$205,2,0),"")</f>
        <v/>
      </c>
      <c r="C4834" s="178"/>
      <c r="D4834" s="55" t="str">
        <f>_xlfn.IFNA(VLOOKUP(C4834,'Számlafizető(k) adatai'!$C$4:$D$203,2,0),"")</f>
        <v/>
      </c>
      <c r="E4834" s="55" t="str">
        <f>_xlfn.IFNA(VLOOKUP(C4834,'Számlafizető(k) adatai'!$C$4:$M$203,11,0),"")</f>
        <v/>
      </c>
      <c r="F4834" s="178"/>
      <c r="G4834" s="178"/>
      <c r="H4834" s="178"/>
      <c r="I4834" s="55" t="str">
        <f>IF(F4834="","",VLOOKUP(LEFT(F4834,5),'Technikai cellák'!B:C,2,0))</f>
        <v/>
      </c>
      <c r="J4834" s="55" t="str">
        <f>IF(F4834="","",VLOOKUP(I4834,'Technikai cellák'!$C$1:$D$12,2,0))</f>
        <v/>
      </c>
      <c r="K4834" s="179"/>
      <c r="L4834" s="67" t="str">
        <f t="shared" si="1462"/>
        <v/>
      </c>
      <c r="M4834" s="68">
        <f t="shared" si="1463"/>
        <v>0</v>
      </c>
      <c r="N4834" s="66">
        <f t="shared" si="1464"/>
        <v>0</v>
      </c>
      <c r="O4834" s="152"/>
      <c r="P4834" s="172">
        <f t="shared" si="1461"/>
        <v>0</v>
      </c>
      <c r="Q4834" s="69">
        <f t="shared" si="1465"/>
        <v>0</v>
      </c>
      <c r="R4834" s="62">
        <f t="shared" si="1466"/>
        <v>0</v>
      </c>
      <c r="S4834" s="153"/>
      <c r="T4834" s="118" t="str">
        <f t="shared" si="1467"/>
        <v/>
      </c>
      <c r="U4834" s="154"/>
      <c r="V4834" s="154"/>
      <c r="W4834" s="154"/>
      <c r="X4834" s="154"/>
      <c r="Y4834" s="154"/>
      <c r="Z4834" s="154"/>
      <c r="AA4834" s="154"/>
      <c r="AB4834" s="154"/>
      <c r="AC4834" s="154"/>
      <c r="AD4834" s="154"/>
      <c r="AE4834" s="154"/>
      <c r="AF4834" s="154"/>
      <c r="AG4834" s="63">
        <f t="shared" si="1468"/>
        <v>0</v>
      </c>
      <c r="AH4834" s="56">
        <f t="shared" si="1469"/>
        <v>0</v>
      </c>
      <c r="AI4834" s="56">
        <f t="shared" si="1470"/>
        <v>0</v>
      </c>
      <c r="AJ4834" s="56">
        <f t="shared" si="1471"/>
        <v>0</v>
      </c>
      <c r="AK4834" s="56">
        <f t="shared" si="1472"/>
        <v>0</v>
      </c>
      <c r="AL4834" s="56">
        <f t="shared" si="1473"/>
        <v>0</v>
      </c>
      <c r="AM4834" s="56">
        <f t="shared" si="1474"/>
        <v>0</v>
      </c>
      <c r="AN4834" s="56">
        <f t="shared" si="1475"/>
        <v>0</v>
      </c>
      <c r="AO4834" s="56">
        <f t="shared" si="1476"/>
        <v>0</v>
      </c>
      <c r="AP4834" s="56">
        <f t="shared" si="1477"/>
        <v>0</v>
      </c>
      <c r="AQ4834" s="56">
        <f t="shared" si="1478"/>
        <v>0</v>
      </c>
      <c r="AR4834" s="86">
        <f t="shared" si="1479"/>
        <v>0</v>
      </c>
    </row>
    <row r="4835" spans="1:44" x14ac:dyDescent="0.25">
      <c r="A4835" s="178"/>
      <c r="B4835" s="55" t="str">
        <f>_xlfn.IFNA(VLOOKUP(A4835,'Ajánlatkérő(k) adatai'!$B$4:$C$205,2,0),"")</f>
        <v/>
      </c>
      <c r="C4835" s="178"/>
      <c r="D4835" s="55" t="str">
        <f>_xlfn.IFNA(VLOOKUP(C4835,'Számlafizető(k) adatai'!$C$4:$D$203,2,0),"")</f>
        <v/>
      </c>
      <c r="E4835" s="55" t="str">
        <f>_xlfn.IFNA(VLOOKUP(C4835,'Számlafizető(k) adatai'!$C$4:$M$203,11,0),"")</f>
        <v/>
      </c>
      <c r="F4835" s="178"/>
      <c r="G4835" s="178"/>
      <c r="H4835" s="178"/>
      <c r="I4835" s="55" t="str">
        <f>IF(F4835="","",VLOOKUP(LEFT(F4835,5),'Technikai cellák'!B:C,2,0))</f>
        <v/>
      </c>
      <c r="J4835" s="55" t="str">
        <f>IF(F4835="","",VLOOKUP(I4835,'Technikai cellák'!$C$1:$D$12,2,0))</f>
        <v/>
      </c>
      <c r="K4835" s="179"/>
      <c r="L4835" s="67" t="str">
        <f t="shared" si="1462"/>
        <v/>
      </c>
      <c r="M4835" s="68">
        <f t="shared" si="1463"/>
        <v>0</v>
      </c>
      <c r="N4835" s="66">
        <f t="shared" si="1464"/>
        <v>0</v>
      </c>
      <c r="O4835" s="152"/>
      <c r="P4835" s="172">
        <f t="shared" si="1461"/>
        <v>0</v>
      </c>
      <c r="Q4835" s="69">
        <f t="shared" si="1465"/>
        <v>0</v>
      </c>
      <c r="R4835" s="62">
        <f t="shared" si="1466"/>
        <v>0</v>
      </c>
      <c r="S4835" s="153"/>
      <c r="T4835" s="118" t="str">
        <f t="shared" si="1467"/>
        <v/>
      </c>
      <c r="U4835" s="154"/>
      <c r="V4835" s="154"/>
      <c r="W4835" s="154"/>
      <c r="X4835" s="154"/>
      <c r="Y4835" s="154"/>
      <c r="Z4835" s="154"/>
      <c r="AA4835" s="154"/>
      <c r="AB4835" s="154"/>
      <c r="AC4835" s="154"/>
      <c r="AD4835" s="154"/>
      <c r="AE4835" s="154"/>
      <c r="AF4835" s="154"/>
      <c r="AG4835" s="63">
        <f t="shared" si="1468"/>
        <v>0</v>
      </c>
      <c r="AH4835" s="56">
        <f t="shared" si="1469"/>
        <v>0</v>
      </c>
      <c r="AI4835" s="56">
        <f t="shared" si="1470"/>
        <v>0</v>
      </c>
      <c r="AJ4835" s="56">
        <f t="shared" si="1471"/>
        <v>0</v>
      </c>
      <c r="AK4835" s="56">
        <f t="shared" si="1472"/>
        <v>0</v>
      </c>
      <c r="AL4835" s="56">
        <f t="shared" si="1473"/>
        <v>0</v>
      </c>
      <c r="AM4835" s="56">
        <f t="shared" si="1474"/>
        <v>0</v>
      </c>
      <c r="AN4835" s="56">
        <f t="shared" si="1475"/>
        <v>0</v>
      </c>
      <c r="AO4835" s="56">
        <f t="shared" si="1476"/>
        <v>0</v>
      </c>
      <c r="AP4835" s="56">
        <f t="shared" si="1477"/>
        <v>0</v>
      </c>
      <c r="AQ4835" s="56">
        <f t="shared" si="1478"/>
        <v>0</v>
      </c>
      <c r="AR4835" s="86">
        <f t="shared" si="1479"/>
        <v>0</v>
      </c>
    </row>
    <row r="4836" spans="1:44" x14ac:dyDescent="0.25">
      <c r="A4836" s="178"/>
      <c r="B4836" s="55" t="str">
        <f>_xlfn.IFNA(VLOOKUP(A4836,'Ajánlatkérő(k) adatai'!$B$4:$C$205,2,0),"")</f>
        <v/>
      </c>
      <c r="C4836" s="178"/>
      <c r="D4836" s="55" t="str">
        <f>_xlfn.IFNA(VLOOKUP(C4836,'Számlafizető(k) adatai'!$C$4:$D$203,2,0),"")</f>
        <v/>
      </c>
      <c r="E4836" s="55" t="str">
        <f>_xlfn.IFNA(VLOOKUP(C4836,'Számlafizető(k) adatai'!$C$4:$M$203,11,0),"")</f>
        <v/>
      </c>
      <c r="F4836" s="178"/>
      <c r="G4836" s="178"/>
      <c r="H4836" s="178"/>
      <c r="I4836" s="55" t="str">
        <f>IF(F4836="","",VLOOKUP(LEFT(F4836,5),'Technikai cellák'!B:C,2,0))</f>
        <v/>
      </c>
      <c r="J4836" s="55" t="str">
        <f>IF(F4836="","",VLOOKUP(I4836,'Technikai cellák'!$C$1:$D$12,2,0))</f>
        <v/>
      </c>
      <c r="K4836" s="179"/>
      <c r="L4836" s="67" t="str">
        <f t="shared" si="1462"/>
        <v/>
      </c>
      <c r="M4836" s="68">
        <f t="shared" si="1463"/>
        <v>0</v>
      </c>
      <c r="N4836" s="66">
        <f t="shared" si="1464"/>
        <v>0</v>
      </c>
      <c r="O4836" s="152"/>
      <c r="P4836" s="172">
        <f t="shared" si="1461"/>
        <v>0</v>
      </c>
      <c r="Q4836" s="69">
        <f t="shared" si="1465"/>
        <v>0</v>
      </c>
      <c r="R4836" s="62">
        <f t="shared" si="1466"/>
        <v>0</v>
      </c>
      <c r="S4836" s="153"/>
      <c r="T4836" s="118" t="str">
        <f t="shared" si="1467"/>
        <v/>
      </c>
      <c r="U4836" s="154"/>
      <c r="V4836" s="154"/>
      <c r="W4836" s="154"/>
      <c r="X4836" s="154"/>
      <c r="Y4836" s="154"/>
      <c r="Z4836" s="154"/>
      <c r="AA4836" s="154"/>
      <c r="AB4836" s="154"/>
      <c r="AC4836" s="154"/>
      <c r="AD4836" s="154"/>
      <c r="AE4836" s="154"/>
      <c r="AF4836" s="154"/>
      <c r="AG4836" s="63">
        <f t="shared" si="1468"/>
        <v>0</v>
      </c>
      <c r="AH4836" s="56">
        <f t="shared" si="1469"/>
        <v>0</v>
      </c>
      <c r="AI4836" s="56">
        <f t="shared" si="1470"/>
        <v>0</v>
      </c>
      <c r="AJ4836" s="56">
        <f t="shared" si="1471"/>
        <v>0</v>
      </c>
      <c r="AK4836" s="56">
        <f t="shared" si="1472"/>
        <v>0</v>
      </c>
      <c r="AL4836" s="56">
        <f t="shared" si="1473"/>
        <v>0</v>
      </c>
      <c r="AM4836" s="56">
        <f t="shared" si="1474"/>
        <v>0</v>
      </c>
      <c r="AN4836" s="56">
        <f t="shared" si="1475"/>
        <v>0</v>
      </c>
      <c r="AO4836" s="56">
        <f t="shared" si="1476"/>
        <v>0</v>
      </c>
      <c r="AP4836" s="56">
        <f t="shared" si="1477"/>
        <v>0</v>
      </c>
      <c r="AQ4836" s="56">
        <f t="shared" si="1478"/>
        <v>0</v>
      </c>
      <c r="AR4836" s="86">
        <f t="shared" si="1479"/>
        <v>0</v>
      </c>
    </row>
    <row r="4837" spans="1:44" x14ac:dyDescent="0.25">
      <c r="A4837" s="178"/>
      <c r="B4837" s="55" t="str">
        <f>_xlfn.IFNA(VLOOKUP(A4837,'Ajánlatkérő(k) adatai'!$B$4:$C$205,2,0),"")</f>
        <v/>
      </c>
      <c r="C4837" s="178"/>
      <c r="D4837" s="55" t="str">
        <f>_xlfn.IFNA(VLOOKUP(C4837,'Számlafizető(k) adatai'!$C$4:$D$203,2,0),"")</f>
        <v/>
      </c>
      <c r="E4837" s="55" t="str">
        <f>_xlfn.IFNA(VLOOKUP(C4837,'Számlafizető(k) adatai'!$C$4:$M$203,11,0),"")</f>
        <v/>
      </c>
      <c r="F4837" s="178"/>
      <c r="G4837" s="178"/>
      <c r="H4837" s="178"/>
      <c r="I4837" s="55" t="str">
        <f>IF(F4837="","",VLOOKUP(LEFT(F4837,5),'Technikai cellák'!B:C,2,0))</f>
        <v/>
      </c>
      <c r="J4837" s="55" t="str">
        <f>IF(F4837="","",VLOOKUP(I4837,'Technikai cellák'!$C$1:$D$12,2,0))</f>
        <v/>
      </c>
      <c r="K4837" s="179"/>
      <c r="L4837" s="67" t="str">
        <f t="shared" si="1462"/>
        <v/>
      </c>
      <c r="M4837" s="68">
        <f t="shared" si="1463"/>
        <v>0</v>
      </c>
      <c r="N4837" s="66">
        <f t="shared" si="1464"/>
        <v>0</v>
      </c>
      <c r="O4837" s="152"/>
      <c r="P4837" s="172">
        <f t="shared" si="1461"/>
        <v>0</v>
      </c>
      <c r="Q4837" s="69">
        <f t="shared" si="1465"/>
        <v>0</v>
      </c>
      <c r="R4837" s="62">
        <f t="shared" si="1466"/>
        <v>0</v>
      </c>
      <c r="S4837" s="153"/>
      <c r="T4837" s="118" t="str">
        <f t="shared" si="1467"/>
        <v/>
      </c>
      <c r="U4837" s="154"/>
      <c r="V4837" s="154"/>
      <c r="W4837" s="154"/>
      <c r="X4837" s="154"/>
      <c r="Y4837" s="154"/>
      <c r="Z4837" s="154"/>
      <c r="AA4837" s="154"/>
      <c r="AB4837" s="154"/>
      <c r="AC4837" s="154"/>
      <c r="AD4837" s="154"/>
      <c r="AE4837" s="154"/>
      <c r="AF4837" s="154"/>
      <c r="AG4837" s="63">
        <f t="shared" si="1468"/>
        <v>0</v>
      </c>
      <c r="AH4837" s="56">
        <f t="shared" si="1469"/>
        <v>0</v>
      </c>
      <c r="AI4837" s="56">
        <f t="shared" si="1470"/>
        <v>0</v>
      </c>
      <c r="AJ4837" s="56">
        <f t="shared" si="1471"/>
        <v>0</v>
      </c>
      <c r="AK4837" s="56">
        <f t="shared" si="1472"/>
        <v>0</v>
      </c>
      <c r="AL4837" s="56">
        <f t="shared" si="1473"/>
        <v>0</v>
      </c>
      <c r="AM4837" s="56">
        <f t="shared" si="1474"/>
        <v>0</v>
      </c>
      <c r="AN4837" s="56">
        <f t="shared" si="1475"/>
        <v>0</v>
      </c>
      <c r="AO4837" s="56">
        <f t="shared" si="1476"/>
        <v>0</v>
      </c>
      <c r="AP4837" s="56">
        <f t="shared" si="1477"/>
        <v>0</v>
      </c>
      <c r="AQ4837" s="56">
        <f t="shared" si="1478"/>
        <v>0</v>
      </c>
      <c r="AR4837" s="86">
        <f t="shared" si="1479"/>
        <v>0</v>
      </c>
    </row>
    <row r="4838" spans="1:44" x14ac:dyDescent="0.25">
      <c r="A4838" s="178"/>
      <c r="B4838" s="55" t="str">
        <f>_xlfn.IFNA(VLOOKUP(A4838,'Ajánlatkérő(k) adatai'!$B$4:$C$205,2,0),"")</f>
        <v/>
      </c>
      <c r="C4838" s="178"/>
      <c r="D4838" s="55" t="str">
        <f>_xlfn.IFNA(VLOOKUP(C4838,'Számlafizető(k) adatai'!$C$4:$D$203,2,0),"")</f>
        <v/>
      </c>
      <c r="E4838" s="55" t="str">
        <f>_xlfn.IFNA(VLOOKUP(C4838,'Számlafizető(k) adatai'!$C$4:$M$203,11,0),"")</f>
        <v/>
      </c>
      <c r="F4838" s="178"/>
      <c r="G4838" s="178"/>
      <c r="H4838" s="178"/>
      <c r="I4838" s="55" t="str">
        <f>IF(F4838="","",VLOOKUP(LEFT(F4838,5),'Technikai cellák'!B:C,2,0))</f>
        <v/>
      </c>
      <c r="J4838" s="55" t="str">
        <f>IF(F4838="","",VLOOKUP(I4838,'Technikai cellák'!$C$1:$D$12,2,0))</f>
        <v/>
      </c>
      <c r="K4838" s="179"/>
      <c r="L4838" s="67" t="str">
        <f t="shared" si="1462"/>
        <v/>
      </c>
      <c r="M4838" s="68">
        <f t="shared" si="1463"/>
        <v>0</v>
      </c>
      <c r="N4838" s="66">
        <f t="shared" si="1464"/>
        <v>0</v>
      </c>
      <c r="O4838" s="152"/>
      <c r="P4838" s="172">
        <f t="shared" si="1461"/>
        <v>0</v>
      </c>
      <c r="Q4838" s="69">
        <f t="shared" si="1465"/>
        <v>0</v>
      </c>
      <c r="R4838" s="62">
        <f t="shared" si="1466"/>
        <v>0</v>
      </c>
      <c r="S4838" s="153"/>
      <c r="T4838" s="118" t="str">
        <f t="shared" si="1467"/>
        <v/>
      </c>
      <c r="U4838" s="154"/>
      <c r="V4838" s="154"/>
      <c r="W4838" s="154"/>
      <c r="X4838" s="154"/>
      <c r="Y4838" s="154"/>
      <c r="Z4838" s="154"/>
      <c r="AA4838" s="154"/>
      <c r="AB4838" s="154"/>
      <c r="AC4838" s="154"/>
      <c r="AD4838" s="154"/>
      <c r="AE4838" s="154"/>
      <c r="AF4838" s="154"/>
      <c r="AG4838" s="63">
        <f t="shared" si="1468"/>
        <v>0</v>
      </c>
      <c r="AH4838" s="56">
        <f t="shared" si="1469"/>
        <v>0</v>
      </c>
      <c r="AI4838" s="56">
        <f t="shared" si="1470"/>
        <v>0</v>
      </c>
      <c r="AJ4838" s="56">
        <f t="shared" si="1471"/>
        <v>0</v>
      </c>
      <c r="AK4838" s="56">
        <f t="shared" si="1472"/>
        <v>0</v>
      </c>
      <c r="AL4838" s="56">
        <f t="shared" si="1473"/>
        <v>0</v>
      </c>
      <c r="AM4838" s="56">
        <f t="shared" si="1474"/>
        <v>0</v>
      </c>
      <c r="AN4838" s="56">
        <f t="shared" si="1475"/>
        <v>0</v>
      </c>
      <c r="AO4838" s="56">
        <f t="shared" si="1476"/>
        <v>0</v>
      </c>
      <c r="AP4838" s="56">
        <f t="shared" si="1477"/>
        <v>0</v>
      </c>
      <c r="AQ4838" s="56">
        <f t="shared" si="1478"/>
        <v>0</v>
      </c>
      <c r="AR4838" s="86">
        <f t="shared" si="1479"/>
        <v>0</v>
      </c>
    </row>
    <row r="4839" spans="1:44" x14ac:dyDescent="0.25">
      <c r="A4839" s="178"/>
      <c r="B4839" s="55" t="str">
        <f>_xlfn.IFNA(VLOOKUP(A4839,'Ajánlatkérő(k) adatai'!$B$4:$C$205,2,0),"")</f>
        <v/>
      </c>
      <c r="C4839" s="178"/>
      <c r="D4839" s="55" t="str">
        <f>_xlfn.IFNA(VLOOKUP(C4839,'Számlafizető(k) adatai'!$C$4:$D$203,2,0),"")</f>
        <v/>
      </c>
      <c r="E4839" s="55" t="str">
        <f>_xlfn.IFNA(VLOOKUP(C4839,'Számlafizető(k) adatai'!$C$4:$M$203,11,0),"")</f>
        <v/>
      </c>
      <c r="F4839" s="178"/>
      <c r="G4839" s="178"/>
      <c r="H4839" s="178"/>
      <c r="I4839" s="55" t="str">
        <f>IF(F4839="","",VLOOKUP(LEFT(F4839,5),'Technikai cellák'!B:C,2,0))</f>
        <v/>
      </c>
      <c r="J4839" s="55" t="str">
        <f>IF(F4839="","",VLOOKUP(I4839,'Technikai cellák'!$C$1:$D$12,2,0))</f>
        <v/>
      </c>
      <c r="K4839" s="179"/>
      <c r="L4839" s="67" t="str">
        <f t="shared" si="1462"/>
        <v/>
      </c>
      <c r="M4839" s="68">
        <f t="shared" si="1463"/>
        <v>0</v>
      </c>
      <c r="N4839" s="66">
        <f t="shared" si="1464"/>
        <v>0</v>
      </c>
      <c r="O4839" s="152"/>
      <c r="P4839" s="172">
        <f t="shared" si="1461"/>
        <v>0</v>
      </c>
      <c r="Q4839" s="69">
        <f t="shared" si="1465"/>
        <v>0</v>
      </c>
      <c r="R4839" s="62">
        <f t="shared" si="1466"/>
        <v>0</v>
      </c>
      <c r="S4839" s="153"/>
      <c r="T4839" s="118" t="str">
        <f t="shared" si="1467"/>
        <v/>
      </c>
      <c r="U4839" s="154"/>
      <c r="V4839" s="154"/>
      <c r="W4839" s="154"/>
      <c r="X4839" s="154"/>
      <c r="Y4839" s="154"/>
      <c r="Z4839" s="154"/>
      <c r="AA4839" s="154"/>
      <c r="AB4839" s="154"/>
      <c r="AC4839" s="154"/>
      <c r="AD4839" s="154"/>
      <c r="AE4839" s="154"/>
      <c r="AF4839" s="154"/>
      <c r="AG4839" s="63">
        <f t="shared" si="1468"/>
        <v>0</v>
      </c>
      <c r="AH4839" s="56">
        <f t="shared" si="1469"/>
        <v>0</v>
      </c>
      <c r="AI4839" s="56">
        <f t="shared" si="1470"/>
        <v>0</v>
      </c>
      <c r="AJ4839" s="56">
        <f t="shared" si="1471"/>
        <v>0</v>
      </c>
      <c r="AK4839" s="56">
        <f t="shared" si="1472"/>
        <v>0</v>
      </c>
      <c r="AL4839" s="56">
        <f t="shared" si="1473"/>
        <v>0</v>
      </c>
      <c r="AM4839" s="56">
        <f t="shared" si="1474"/>
        <v>0</v>
      </c>
      <c r="AN4839" s="56">
        <f t="shared" si="1475"/>
        <v>0</v>
      </c>
      <c r="AO4839" s="56">
        <f t="shared" si="1476"/>
        <v>0</v>
      </c>
      <c r="AP4839" s="56">
        <f t="shared" si="1477"/>
        <v>0</v>
      </c>
      <c r="AQ4839" s="56">
        <f t="shared" si="1478"/>
        <v>0</v>
      </c>
      <c r="AR4839" s="86">
        <f t="shared" si="1479"/>
        <v>0</v>
      </c>
    </row>
    <row r="4840" spans="1:44" x14ac:dyDescent="0.25">
      <c r="A4840" s="178"/>
      <c r="B4840" s="55" t="str">
        <f>_xlfn.IFNA(VLOOKUP(A4840,'Ajánlatkérő(k) adatai'!$B$4:$C$205,2,0),"")</f>
        <v/>
      </c>
      <c r="C4840" s="178"/>
      <c r="D4840" s="55" t="str">
        <f>_xlfn.IFNA(VLOOKUP(C4840,'Számlafizető(k) adatai'!$C$4:$D$203,2,0),"")</f>
        <v/>
      </c>
      <c r="E4840" s="55" t="str">
        <f>_xlfn.IFNA(VLOOKUP(C4840,'Számlafizető(k) adatai'!$C$4:$M$203,11,0),"")</f>
        <v/>
      </c>
      <c r="F4840" s="178"/>
      <c r="G4840" s="178"/>
      <c r="H4840" s="178"/>
      <c r="I4840" s="55" t="str">
        <f>IF(F4840="","",VLOOKUP(LEFT(F4840,5),'Technikai cellák'!B:C,2,0))</f>
        <v/>
      </c>
      <c r="J4840" s="55" t="str">
        <f>IF(F4840="","",VLOOKUP(I4840,'Technikai cellák'!$C$1:$D$12,2,0))</f>
        <v/>
      </c>
      <c r="K4840" s="179"/>
      <c r="L4840" s="67" t="str">
        <f t="shared" si="1462"/>
        <v/>
      </c>
      <c r="M4840" s="68">
        <f t="shared" si="1463"/>
        <v>0</v>
      </c>
      <c r="N4840" s="66">
        <f t="shared" si="1464"/>
        <v>0</v>
      </c>
      <c r="O4840" s="152"/>
      <c r="P4840" s="172">
        <f t="shared" si="1461"/>
        <v>0</v>
      </c>
      <c r="Q4840" s="69">
        <f t="shared" si="1465"/>
        <v>0</v>
      </c>
      <c r="R4840" s="62">
        <f t="shared" si="1466"/>
        <v>0</v>
      </c>
      <c r="S4840" s="153"/>
      <c r="T4840" s="118" t="str">
        <f t="shared" si="1467"/>
        <v/>
      </c>
      <c r="U4840" s="154"/>
      <c r="V4840" s="154"/>
      <c r="W4840" s="154"/>
      <c r="X4840" s="154"/>
      <c r="Y4840" s="154"/>
      <c r="Z4840" s="154"/>
      <c r="AA4840" s="154"/>
      <c r="AB4840" s="154"/>
      <c r="AC4840" s="154"/>
      <c r="AD4840" s="154"/>
      <c r="AE4840" s="154"/>
      <c r="AF4840" s="154"/>
      <c r="AG4840" s="63">
        <f t="shared" si="1468"/>
        <v>0</v>
      </c>
      <c r="AH4840" s="56">
        <f t="shared" si="1469"/>
        <v>0</v>
      </c>
      <c r="AI4840" s="56">
        <f t="shared" si="1470"/>
        <v>0</v>
      </c>
      <c r="AJ4840" s="56">
        <f t="shared" si="1471"/>
        <v>0</v>
      </c>
      <c r="AK4840" s="56">
        <f t="shared" si="1472"/>
        <v>0</v>
      </c>
      <c r="AL4840" s="56">
        <f t="shared" si="1473"/>
        <v>0</v>
      </c>
      <c r="AM4840" s="56">
        <f t="shared" si="1474"/>
        <v>0</v>
      </c>
      <c r="AN4840" s="56">
        <f t="shared" si="1475"/>
        <v>0</v>
      </c>
      <c r="AO4840" s="56">
        <f t="shared" si="1476"/>
        <v>0</v>
      </c>
      <c r="AP4840" s="56">
        <f t="shared" si="1477"/>
        <v>0</v>
      </c>
      <c r="AQ4840" s="56">
        <f t="shared" si="1478"/>
        <v>0</v>
      </c>
      <c r="AR4840" s="86">
        <f t="shared" si="1479"/>
        <v>0</v>
      </c>
    </row>
    <row r="4841" spans="1:44" x14ac:dyDescent="0.25">
      <c r="A4841" s="178"/>
      <c r="B4841" s="55" t="str">
        <f>_xlfn.IFNA(VLOOKUP(A4841,'Ajánlatkérő(k) adatai'!$B$4:$C$205,2,0),"")</f>
        <v/>
      </c>
      <c r="C4841" s="178"/>
      <c r="D4841" s="55" t="str">
        <f>_xlfn.IFNA(VLOOKUP(C4841,'Számlafizető(k) adatai'!$C$4:$D$203,2,0),"")</f>
        <v/>
      </c>
      <c r="E4841" s="55" t="str">
        <f>_xlfn.IFNA(VLOOKUP(C4841,'Számlafizető(k) adatai'!$C$4:$M$203,11,0),"")</f>
        <v/>
      </c>
      <c r="F4841" s="178"/>
      <c r="G4841" s="178"/>
      <c r="H4841" s="178"/>
      <c r="I4841" s="55" t="str">
        <f>IF(F4841="","",VLOOKUP(LEFT(F4841,5),'Technikai cellák'!B:C,2,0))</f>
        <v/>
      </c>
      <c r="J4841" s="55" t="str">
        <f>IF(F4841="","",VLOOKUP(I4841,'Technikai cellák'!$C$1:$D$12,2,0))</f>
        <v/>
      </c>
      <c r="K4841" s="179"/>
      <c r="L4841" s="67" t="str">
        <f t="shared" si="1462"/>
        <v/>
      </c>
      <c r="M4841" s="68">
        <f t="shared" si="1463"/>
        <v>0</v>
      </c>
      <c r="N4841" s="66">
        <f t="shared" si="1464"/>
        <v>0</v>
      </c>
      <c r="O4841" s="152"/>
      <c r="P4841" s="172">
        <f t="shared" si="1461"/>
        <v>0</v>
      </c>
      <c r="Q4841" s="69">
        <f t="shared" si="1465"/>
        <v>0</v>
      </c>
      <c r="R4841" s="62">
        <f t="shared" si="1466"/>
        <v>0</v>
      </c>
      <c r="S4841" s="153"/>
      <c r="T4841" s="118" t="str">
        <f t="shared" si="1467"/>
        <v/>
      </c>
      <c r="U4841" s="154"/>
      <c r="V4841" s="154"/>
      <c r="W4841" s="154"/>
      <c r="X4841" s="154"/>
      <c r="Y4841" s="154"/>
      <c r="Z4841" s="154"/>
      <c r="AA4841" s="154"/>
      <c r="AB4841" s="154"/>
      <c r="AC4841" s="154"/>
      <c r="AD4841" s="154"/>
      <c r="AE4841" s="154"/>
      <c r="AF4841" s="154"/>
      <c r="AG4841" s="63">
        <f t="shared" si="1468"/>
        <v>0</v>
      </c>
      <c r="AH4841" s="56">
        <f t="shared" si="1469"/>
        <v>0</v>
      </c>
      <c r="AI4841" s="56">
        <f t="shared" si="1470"/>
        <v>0</v>
      </c>
      <c r="AJ4841" s="56">
        <f t="shared" si="1471"/>
        <v>0</v>
      </c>
      <c r="AK4841" s="56">
        <f t="shared" si="1472"/>
        <v>0</v>
      </c>
      <c r="AL4841" s="56">
        <f t="shared" si="1473"/>
        <v>0</v>
      </c>
      <c r="AM4841" s="56">
        <f t="shared" si="1474"/>
        <v>0</v>
      </c>
      <c r="AN4841" s="56">
        <f t="shared" si="1475"/>
        <v>0</v>
      </c>
      <c r="AO4841" s="56">
        <f t="shared" si="1476"/>
        <v>0</v>
      </c>
      <c r="AP4841" s="56">
        <f t="shared" si="1477"/>
        <v>0</v>
      </c>
      <c r="AQ4841" s="56">
        <f t="shared" si="1478"/>
        <v>0</v>
      </c>
      <c r="AR4841" s="86">
        <f t="shared" si="1479"/>
        <v>0</v>
      </c>
    </row>
    <row r="4842" spans="1:44" x14ac:dyDescent="0.25">
      <c r="A4842" s="178"/>
      <c r="B4842" s="55" t="str">
        <f>_xlfn.IFNA(VLOOKUP(A4842,'Ajánlatkérő(k) adatai'!$B$4:$C$205,2,0),"")</f>
        <v/>
      </c>
      <c r="C4842" s="178"/>
      <c r="D4842" s="55" t="str">
        <f>_xlfn.IFNA(VLOOKUP(C4842,'Számlafizető(k) adatai'!$C$4:$D$203,2,0),"")</f>
        <v/>
      </c>
      <c r="E4842" s="55" t="str">
        <f>_xlfn.IFNA(VLOOKUP(C4842,'Számlafizető(k) adatai'!$C$4:$M$203,11,0),"")</f>
        <v/>
      </c>
      <c r="F4842" s="178"/>
      <c r="G4842" s="178"/>
      <c r="H4842" s="178"/>
      <c r="I4842" s="55" t="str">
        <f>IF(F4842="","",VLOOKUP(LEFT(F4842,5),'Technikai cellák'!B:C,2,0))</f>
        <v/>
      </c>
      <c r="J4842" s="55" t="str">
        <f>IF(F4842="","",VLOOKUP(I4842,'Technikai cellák'!$C$1:$D$12,2,0))</f>
        <v/>
      </c>
      <c r="K4842" s="179"/>
      <c r="L4842" s="67" t="str">
        <f t="shared" si="1462"/>
        <v/>
      </c>
      <c r="M4842" s="68">
        <f t="shared" si="1463"/>
        <v>0</v>
      </c>
      <c r="N4842" s="66">
        <f t="shared" si="1464"/>
        <v>0</v>
      </c>
      <c r="O4842" s="152"/>
      <c r="P4842" s="172">
        <f t="shared" si="1461"/>
        <v>0</v>
      </c>
      <c r="Q4842" s="69">
        <f t="shared" si="1465"/>
        <v>0</v>
      </c>
      <c r="R4842" s="62">
        <f t="shared" si="1466"/>
        <v>0</v>
      </c>
      <c r="S4842" s="153"/>
      <c r="T4842" s="118" t="str">
        <f t="shared" si="1467"/>
        <v/>
      </c>
      <c r="U4842" s="154"/>
      <c r="V4842" s="154"/>
      <c r="W4842" s="154"/>
      <c r="X4842" s="154"/>
      <c r="Y4842" s="154"/>
      <c r="Z4842" s="154"/>
      <c r="AA4842" s="154"/>
      <c r="AB4842" s="154"/>
      <c r="AC4842" s="154"/>
      <c r="AD4842" s="154"/>
      <c r="AE4842" s="154"/>
      <c r="AF4842" s="154"/>
      <c r="AG4842" s="63">
        <f t="shared" si="1468"/>
        <v>0</v>
      </c>
      <c r="AH4842" s="56">
        <f t="shared" si="1469"/>
        <v>0</v>
      </c>
      <c r="AI4842" s="56">
        <f t="shared" si="1470"/>
        <v>0</v>
      </c>
      <c r="AJ4842" s="56">
        <f t="shared" si="1471"/>
        <v>0</v>
      </c>
      <c r="AK4842" s="56">
        <f t="shared" si="1472"/>
        <v>0</v>
      </c>
      <c r="AL4842" s="56">
        <f t="shared" si="1473"/>
        <v>0</v>
      </c>
      <c r="AM4842" s="56">
        <f t="shared" si="1474"/>
        <v>0</v>
      </c>
      <c r="AN4842" s="56">
        <f t="shared" si="1475"/>
        <v>0</v>
      </c>
      <c r="AO4842" s="56">
        <f t="shared" si="1476"/>
        <v>0</v>
      </c>
      <c r="AP4842" s="56">
        <f t="shared" si="1477"/>
        <v>0</v>
      </c>
      <c r="AQ4842" s="56">
        <f t="shared" si="1478"/>
        <v>0</v>
      </c>
      <c r="AR4842" s="86">
        <f t="shared" si="1479"/>
        <v>0</v>
      </c>
    </row>
    <row r="4843" spans="1:44" x14ac:dyDescent="0.25">
      <c r="A4843" s="178"/>
      <c r="B4843" s="55" t="str">
        <f>_xlfn.IFNA(VLOOKUP(A4843,'Ajánlatkérő(k) adatai'!$B$4:$C$205,2,0),"")</f>
        <v/>
      </c>
      <c r="C4843" s="178"/>
      <c r="D4843" s="55" t="str">
        <f>_xlfn.IFNA(VLOOKUP(C4843,'Számlafizető(k) adatai'!$C$4:$D$203,2,0),"")</f>
        <v/>
      </c>
      <c r="E4843" s="55" t="str">
        <f>_xlfn.IFNA(VLOOKUP(C4843,'Számlafizető(k) adatai'!$C$4:$M$203,11,0),"")</f>
        <v/>
      </c>
      <c r="F4843" s="178"/>
      <c r="G4843" s="178"/>
      <c r="H4843" s="178"/>
      <c r="I4843" s="55" t="str">
        <f>IF(F4843="","",VLOOKUP(LEFT(F4843,5),'Technikai cellák'!B:C,2,0))</f>
        <v/>
      </c>
      <c r="J4843" s="55" t="str">
        <f>IF(F4843="","",VLOOKUP(I4843,'Technikai cellák'!$C$1:$D$12,2,0))</f>
        <v/>
      </c>
      <c r="K4843" s="179"/>
      <c r="L4843" s="67" t="str">
        <f t="shared" si="1462"/>
        <v/>
      </c>
      <c r="M4843" s="68">
        <f t="shared" si="1463"/>
        <v>0</v>
      </c>
      <c r="N4843" s="66">
        <f t="shared" si="1464"/>
        <v>0</v>
      </c>
      <c r="O4843" s="152"/>
      <c r="P4843" s="172">
        <f t="shared" si="1461"/>
        <v>0</v>
      </c>
      <c r="Q4843" s="69">
        <f t="shared" si="1465"/>
        <v>0</v>
      </c>
      <c r="R4843" s="62">
        <f t="shared" si="1466"/>
        <v>0</v>
      </c>
      <c r="S4843" s="153"/>
      <c r="T4843" s="118" t="str">
        <f t="shared" si="1467"/>
        <v/>
      </c>
      <c r="U4843" s="154"/>
      <c r="V4843" s="154"/>
      <c r="W4843" s="154"/>
      <c r="X4843" s="154"/>
      <c r="Y4843" s="154"/>
      <c r="Z4843" s="154"/>
      <c r="AA4843" s="154"/>
      <c r="AB4843" s="154"/>
      <c r="AC4843" s="154"/>
      <c r="AD4843" s="154"/>
      <c r="AE4843" s="154"/>
      <c r="AF4843" s="154"/>
      <c r="AG4843" s="63">
        <f t="shared" si="1468"/>
        <v>0</v>
      </c>
      <c r="AH4843" s="56">
        <f t="shared" si="1469"/>
        <v>0</v>
      </c>
      <c r="AI4843" s="56">
        <f t="shared" si="1470"/>
        <v>0</v>
      </c>
      <c r="AJ4843" s="56">
        <f t="shared" si="1471"/>
        <v>0</v>
      </c>
      <c r="AK4843" s="56">
        <f t="shared" si="1472"/>
        <v>0</v>
      </c>
      <c r="AL4843" s="56">
        <f t="shared" si="1473"/>
        <v>0</v>
      </c>
      <c r="AM4843" s="56">
        <f t="shared" si="1474"/>
        <v>0</v>
      </c>
      <c r="AN4843" s="56">
        <f t="shared" si="1475"/>
        <v>0</v>
      </c>
      <c r="AO4843" s="56">
        <f t="shared" si="1476"/>
        <v>0</v>
      </c>
      <c r="AP4843" s="56">
        <f t="shared" si="1477"/>
        <v>0</v>
      </c>
      <c r="AQ4843" s="56">
        <f t="shared" si="1478"/>
        <v>0</v>
      </c>
      <c r="AR4843" s="86">
        <f t="shared" si="1479"/>
        <v>0</v>
      </c>
    </row>
    <row r="4844" spans="1:44" x14ac:dyDescent="0.25">
      <c r="A4844" s="178"/>
      <c r="B4844" s="55" t="str">
        <f>_xlfn.IFNA(VLOOKUP(A4844,'Ajánlatkérő(k) adatai'!$B$4:$C$205,2,0),"")</f>
        <v/>
      </c>
      <c r="C4844" s="178"/>
      <c r="D4844" s="55" t="str">
        <f>_xlfn.IFNA(VLOOKUP(C4844,'Számlafizető(k) adatai'!$C$4:$D$203,2,0),"")</f>
        <v/>
      </c>
      <c r="E4844" s="55" t="str">
        <f>_xlfn.IFNA(VLOOKUP(C4844,'Számlafizető(k) adatai'!$C$4:$M$203,11,0),"")</f>
        <v/>
      </c>
      <c r="F4844" s="178"/>
      <c r="G4844" s="178"/>
      <c r="H4844" s="178"/>
      <c r="I4844" s="55" t="str">
        <f>IF(F4844="","",VLOOKUP(LEFT(F4844,5),'Technikai cellák'!B:C,2,0))</f>
        <v/>
      </c>
      <c r="J4844" s="55" t="str">
        <f>IF(F4844="","",VLOOKUP(I4844,'Technikai cellák'!$C$1:$D$12,2,0))</f>
        <v/>
      </c>
      <c r="K4844" s="179"/>
      <c r="L4844" s="67" t="str">
        <f t="shared" si="1462"/>
        <v/>
      </c>
      <c r="M4844" s="68">
        <f t="shared" si="1463"/>
        <v>0</v>
      </c>
      <c r="N4844" s="66">
        <f t="shared" si="1464"/>
        <v>0</v>
      </c>
      <c r="O4844" s="152"/>
      <c r="P4844" s="172">
        <f t="shared" si="1461"/>
        <v>0</v>
      </c>
      <c r="Q4844" s="69">
        <f t="shared" si="1465"/>
        <v>0</v>
      </c>
      <c r="R4844" s="62">
        <f t="shared" si="1466"/>
        <v>0</v>
      </c>
      <c r="S4844" s="153"/>
      <c r="T4844" s="118" t="str">
        <f t="shared" si="1467"/>
        <v/>
      </c>
      <c r="U4844" s="154"/>
      <c r="V4844" s="154"/>
      <c r="W4844" s="154"/>
      <c r="X4844" s="154"/>
      <c r="Y4844" s="154"/>
      <c r="Z4844" s="154"/>
      <c r="AA4844" s="154"/>
      <c r="AB4844" s="154"/>
      <c r="AC4844" s="154"/>
      <c r="AD4844" s="154"/>
      <c r="AE4844" s="154"/>
      <c r="AF4844" s="154"/>
      <c r="AG4844" s="63">
        <f t="shared" si="1468"/>
        <v>0</v>
      </c>
      <c r="AH4844" s="56">
        <f t="shared" si="1469"/>
        <v>0</v>
      </c>
      <c r="AI4844" s="56">
        <f t="shared" si="1470"/>
        <v>0</v>
      </c>
      <c r="AJ4844" s="56">
        <f t="shared" si="1471"/>
        <v>0</v>
      </c>
      <c r="AK4844" s="56">
        <f t="shared" si="1472"/>
        <v>0</v>
      </c>
      <c r="AL4844" s="56">
        <f t="shared" si="1473"/>
        <v>0</v>
      </c>
      <c r="AM4844" s="56">
        <f t="shared" si="1474"/>
        <v>0</v>
      </c>
      <c r="AN4844" s="56">
        <f t="shared" si="1475"/>
        <v>0</v>
      </c>
      <c r="AO4844" s="56">
        <f t="shared" si="1476"/>
        <v>0</v>
      </c>
      <c r="AP4844" s="56">
        <f t="shared" si="1477"/>
        <v>0</v>
      </c>
      <c r="AQ4844" s="56">
        <f t="shared" si="1478"/>
        <v>0</v>
      </c>
      <c r="AR4844" s="86">
        <f t="shared" si="1479"/>
        <v>0</v>
      </c>
    </row>
    <row r="4845" spans="1:44" x14ac:dyDescent="0.25">
      <c r="A4845" s="178"/>
      <c r="B4845" s="55" t="str">
        <f>_xlfn.IFNA(VLOOKUP(A4845,'Ajánlatkérő(k) adatai'!$B$4:$C$205,2,0),"")</f>
        <v/>
      </c>
      <c r="C4845" s="178"/>
      <c r="D4845" s="55" t="str">
        <f>_xlfn.IFNA(VLOOKUP(C4845,'Számlafizető(k) adatai'!$C$4:$D$203,2,0),"")</f>
        <v/>
      </c>
      <c r="E4845" s="55" t="str">
        <f>_xlfn.IFNA(VLOOKUP(C4845,'Számlafizető(k) adatai'!$C$4:$M$203,11,0),"")</f>
        <v/>
      </c>
      <c r="F4845" s="178"/>
      <c r="G4845" s="178"/>
      <c r="H4845" s="178"/>
      <c r="I4845" s="55" t="str">
        <f>IF(F4845="","",VLOOKUP(LEFT(F4845,5),'Technikai cellák'!B:C,2,0))</f>
        <v/>
      </c>
      <c r="J4845" s="55" t="str">
        <f>IF(F4845="","",VLOOKUP(I4845,'Technikai cellák'!$C$1:$D$12,2,0))</f>
        <v/>
      </c>
      <c r="K4845" s="179"/>
      <c r="L4845" s="67" t="str">
        <f t="shared" si="1462"/>
        <v/>
      </c>
      <c r="M4845" s="68">
        <f t="shared" si="1463"/>
        <v>0</v>
      </c>
      <c r="N4845" s="66">
        <f t="shared" si="1464"/>
        <v>0</v>
      </c>
      <c r="O4845" s="152"/>
      <c r="P4845" s="172">
        <f t="shared" si="1461"/>
        <v>0</v>
      </c>
      <c r="Q4845" s="69">
        <f t="shared" si="1465"/>
        <v>0</v>
      </c>
      <c r="R4845" s="62">
        <f t="shared" si="1466"/>
        <v>0</v>
      </c>
      <c r="S4845" s="153"/>
      <c r="T4845" s="118" t="str">
        <f t="shared" si="1467"/>
        <v/>
      </c>
      <c r="U4845" s="154"/>
      <c r="V4845" s="154"/>
      <c r="W4845" s="154"/>
      <c r="X4845" s="154"/>
      <c r="Y4845" s="154"/>
      <c r="Z4845" s="154"/>
      <c r="AA4845" s="154"/>
      <c r="AB4845" s="154"/>
      <c r="AC4845" s="154"/>
      <c r="AD4845" s="154"/>
      <c r="AE4845" s="154"/>
      <c r="AF4845" s="154"/>
      <c r="AG4845" s="63">
        <f t="shared" si="1468"/>
        <v>0</v>
      </c>
      <c r="AH4845" s="56">
        <f t="shared" si="1469"/>
        <v>0</v>
      </c>
      <c r="AI4845" s="56">
        <f t="shared" si="1470"/>
        <v>0</v>
      </c>
      <c r="AJ4845" s="56">
        <f t="shared" si="1471"/>
        <v>0</v>
      </c>
      <c r="AK4845" s="56">
        <f t="shared" si="1472"/>
        <v>0</v>
      </c>
      <c r="AL4845" s="56">
        <f t="shared" si="1473"/>
        <v>0</v>
      </c>
      <c r="AM4845" s="56">
        <f t="shared" si="1474"/>
        <v>0</v>
      </c>
      <c r="AN4845" s="56">
        <f t="shared" si="1475"/>
        <v>0</v>
      </c>
      <c r="AO4845" s="56">
        <f t="shared" si="1476"/>
        <v>0</v>
      </c>
      <c r="AP4845" s="56">
        <f t="shared" si="1477"/>
        <v>0</v>
      </c>
      <c r="AQ4845" s="56">
        <f t="shared" si="1478"/>
        <v>0</v>
      </c>
      <c r="AR4845" s="86">
        <f t="shared" si="1479"/>
        <v>0</v>
      </c>
    </row>
    <row r="4846" spans="1:44" x14ac:dyDescent="0.25">
      <c r="A4846" s="178"/>
      <c r="B4846" s="55" t="str">
        <f>_xlfn.IFNA(VLOOKUP(A4846,'Ajánlatkérő(k) adatai'!$B$4:$C$205,2,0),"")</f>
        <v/>
      </c>
      <c r="C4846" s="178"/>
      <c r="D4846" s="55" t="str">
        <f>_xlfn.IFNA(VLOOKUP(C4846,'Számlafizető(k) adatai'!$C$4:$D$203,2,0),"")</f>
        <v/>
      </c>
      <c r="E4846" s="55" t="str">
        <f>_xlfn.IFNA(VLOOKUP(C4846,'Számlafizető(k) adatai'!$C$4:$M$203,11,0),"")</f>
        <v/>
      </c>
      <c r="F4846" s="178"/>
      <c r="G4846" s="178"/>
      <c r="H4846" s="178"/>
      <c r="I4846" s="55" t="str">
        <f>IF(F4846="","",VLOOKUP(LEFT(F4846,5),'Technikai cellák'!B:C,2,0))</f>
        <v/>
      </c>
      <c r="J4846" s="55" t="str">
        <f>IF(F4846="","",VLOOKUP(I4846,'Technikai cellák'!$C$1:$D$12,2,0))</f>
        <v/>
      </c>
      <c r="K4846" s="179"/>
      <c r="L4846" s="67" t="str">
        <f t="shared" si="1462"/>
        <v/>
      </c>
      <c r="M4846" s="68">
        <f t="shared" si="1463"/>
        <v>0</v>
      </c>
      <c r="N4846" s="66">
        <f t="shared" si="1464"/>
        <v>0</v>
      </c>
      <c r="O4846" s="152"/>
      <c r="P4846" s="172">
        <f t="shared" si="1461"/>
        <v>0</v>
      </c>
      <c r="Q4846" s="69">
        <f t="shared" si="1465"/>
        <v>0</v>
      </c>
      <c r="R4846" s="62">
        <f t="shared" si="1466"/>
        <v>0</v>
      </c>
      <c r="S4846" s="153"/>
      <c r="T4846" s="118" t="str">
        <f t="shared" si="1467"/>
        <v/>
      </c>
      <c r="U4846" s="154"/>
      <c r="V4846" s="154"/>
      <c r="W4846" s="154"/>
      <c r="X4846" s="154"/>
      <c r="Y4846" s="154"/>
      <c r="Z4846" s="154"/>
      <c r="AA4846" s="154"/>
      <c r="AB4846" s="154"/>
      <c r="AC4846" s="154"/>
      <c r="AD4846" s="154"/>
      <c r="AE4846" s="154"/>
      <c r="AF4846" s="154"/>
      <c r="AG4846" s="63">
        <f t="shared" si="1468"/>
        <v>0</v>
      </c>
      <c r="AH4846" s="56">
        <f t="shared" si="1469"/>
        <v>0</v>
      </c>
      <c r="AI4846" s="56">
        <f t="shared" si="1470"/>
        <v>0</v>
      </c>
      <c r="AJ4846" s="56">
        <f t="shared" si="1471"/>
        <v>0</v>
      </c>
      <c r="AK4846" s="56">
        <f t="shared" si="1472"/>
        <v>0</v>
      </c>
      <c r="AL4846" s="56">
        <f t="shared" si="1473"/>
        <v>0</v>
      </c>
      <c r="AM4846" s="56">
        <f t="shared" si="1474"/>
        <v>0</v>
      </c>
      <c r="AN4846" s="56">
        <f t="shared" si="1475"/>
        <v>0</v>
      </c>
      <c r="AO4846" s="56">
        <f t="shared" si="1476"/>
        <v>0</v>
      </c>
      <c r="AP4846" s="56">
        <f t="shared" si="1477"/>
        <v>0</v>
      </c>
      <c r="AQ4846" s="56">
        <f t="shared" si="1478"/>
        <v>0</v>
      </c>
      <c r="AR4846" s="86">
        <f t="shared" si="1479"/>
        <v>0</v>
      </c>
    </row>
    <row r="4847" spans="1:44" x14ac:dyDescent="0.25">
      <c r="A4847" s="178"/>
      <c r="B4847" s="55" t="str">
        <f>_xlfn.IFNA(VLOOKUP(A4847,'Ajánlatkérő(k) adatai'!$B$4:$C$205,2,0),"")</f>
        <v/>
      </c>
      <c r="C4847" s="178"/>
      <c r="D4847" s="55" t="str">
        <f>_xlfn.IFNA(VLOOKUP(C4847,'Számlafizető(k) adatai'!$C$4:$D$203,2,0),"")</f>
        <v/>
      </c>
      <c r="E4847" s="55" t="str">
        <f>_xlfn.IFNA(VLOOKUP(C4847,'Számlafizető(k) adatai'!$C$4:$M$203,11,0),"")</f>
        <v/>
      </c>
      <c r="F4847" s="178"/>
      <c r="G4847" s="178"/>
      <c r="H4847" s="178"/>
      <c r="I4847" s="55" t="str">
        <f>IF(F4847="","",VLOOKUP(LEFT(F4847,5),'Technikai cellák'!B:C,2,0))</f>
        <v/>
      </c>
      <c r="J4847" s="55" t="str">
        <f>IF(F4847="","",VLOOKUP(I4847,'Technikai cellák'!$C$1:$D$12,2,0))</f>
        <v/>
      </c>
      <c r="K4847" s="179"/>
      <c r="L4847" s="67" t="str">
        <f t="shared" si="1462"/>
        <v/>
      </c>
      <c r="M4847" s="68">
        <f t="shared" si="1463"/>
        <v>0</v>
      </c>
      <c r="N4847" s="66">
        <f t="shared" si="1464"/>
        <v>0</v>
      </c>
      <c r="O4847" s="152"/>
      <c r="P4847" s="172">
        <f t="shared" si="1461"/>
        <v>0</v>
      </c>
      <c r="Q4847" s="69">
        <f t="shared" si="1465"/>
        <v>0</v>
      </c>
      <c r="R4847" s="62">
        <f t="shared" si="1466"/>
        <v>0</v>
      </c>
      <c r="S4847" s="153"/>
      <c r="T4847" s="118" t="str">
        <f t="shared" si="1467"/>
        <v/>
      </c>
      <c r="U4847" s="154"/>
      <c r="V4847" s="154"/>
      <c r="W4847" s="154"/>
      <c r="X4847" s="154"/>
      <c r="Y4847" s="154"/>
      <c r="Z4847" s="154"/>
      <c r="AA4847" s="154"/>
      <c r="AB4847" s="154"/>
      <c r="AC4847" s="154"/>
      <c r="AD4847" s="154"/>
      <c r="AE4847" s="154"/>
      <c r="AF4847" s="154"/>
      <c r="AG4847" s="63">
        <f t="shared" si="1468"/>
        <v>0</v>
      </c>
      <c r="AH4847" s="56">
        <f t="shared" si="1469"/>
        <v>0</v>
      </c>
      <c r="AI4847" s="56">
        <f t="shared" si="1470"/>
        <v>0</v>
      </c>
      <c r="AJ4847" s="56">
        <f t="shared" si="1471"/>
        <v>0</v>
      </c>
      <c r="AK4847" s="56">
        <f t="shared" si="1472"/>
        <v>0</v>
      </c>
      <c r="AL4847" s="56">
        <f t="shared" si="1473"/>
        <v>0</v>
      </c>
      <c r="AM4847" s="56">
        <f t="shared" si="1474"/>
        <v>0</v>
      </c>
      <c r="AN4847" s="56">
        <f t="shared" si="1475"/>
        <v>0</v>
      </c>
      <c r="AO4847" s="56">
        <f t="shared" si="1476"/>
        <v>0</v>
      </c>
      <c r="AP4847" s="56">
        <f t="shared" si="1477"/>
        <v>0</v>
      </c>
      <c r="AQ4847" s="56">
        <f t="shared" si="1478"/>
        <v>0</v>
      </c>
      <c r="AR4847" s="86">
        <f t="shared" si="1479"/>
        <v>0</v>
      </c>
    </row>
    <row r="4848" spans="1:44" x14ac:dyDescent="0.25">
      <c r="A4848" s="178"/>
      <c r="B4848" s="55" t="str">
        <f>_xlfn.IFNA(VLOOKUP(A4848,'Ajánlatkérő(k) adatai'!$B$4:$C$205,2,0),"")</f>
        <v/>
      </c>
      <c r="C4848" s="178"/>
      <c r="D4848" s="55" t="str">
        <f>_xlfn.IFNA(VLOOKUP(C4848,'Számlafizető(k) adatai'!$C$4:$D$203,2,0),"")</f>
        <v/>
      </c>
      <c r="E4848" s="55" t="str">
        <f>_xlfn.IFNA(VLOOKUP(C4848,'Számlafizető(k) adatai'!$C$4:$M$203,11,0),"")</f>
        <v/>
      </c>
      <c r="F4848" s="178"/>
      <c r="G4848" s="178"/>
      <c r="H4848" s="178"/>
      <c r="I4848" s="55" t="str">
        <f>IF(F4848="","",VLOOKUP(LEFT(F4848,5),'Technikai cellák'!B:C,2,0))</f>
        <v/>
      </c>
      <c r="J4848" s="55" t="str">
        <f>IF(F4848="","",VLOOKUP(I4848,'Technikai cellák'!$C$1:$D$12,2,0))</f>
        <v/>
      </c>
      <c r="K4848" s="179"/>
      <c r="L4848" s="67" t="str">
        <f t="shared" si="1462"/>
        <v/>
      </c>
      <c r="M4848" s="68">
        <f t="shared" si="1463"/>
        <v>0</v>
      </c>
      <c r="N4848" s="66">
        <f t="shared" si="1464"/>
        <v>0</v>
      </c>
      <c r="O4848" s="152"/>
      <c r="P4848" s="172">
        <f t="shared" si="1461"/>
        <v>0</v>
      </c>
      <c r="Q4848" s="69">
        <f t="shared" si="1465"/>
        <v>0</v>
      </c>
      <c r="R4848" s="62">
        <f t="shared" si="1466"/>
        <v>0</v>
      </c>
      <c r="S4848" s="153"/>
      <c r="T4848" s="118" t="str">
        <f t="shared" si="1467"/>
        <v/>
      </c>
      <c r="U4848" s="154"/>
      <c r="V4848" s="154"/>
      <c r="W4848" s="154"/>
      <c r="X4848" s="154"/>
      <c r="Y4848" s="154"/>
      <c r="Z4848" s="154"/>
      <c r="AA4848" s="154"/>
      <c r="AB4848" s="154"/>
      <c r="AC4848" s="154"/>
      <c r="AD4848" s="154"/>
      <c r="AE4848" s="154"/>
      <c r="AF4848" s="154"/>
      <c r="AG4848" s="63">
        <f t="shared" si="1468"/>
        <v>0</v>
      </c>
      <c r="AH4848" s="56">
        <f t="shared" si="1469"/>
        <v>0</v>
      </c>
      <c r="AI4848" s="56">
        <f t="shared" si="1470"/>
        <v>0</v>
      </c>
      <c r="AJ4848" s="56">
        <f t="shared" si="1471"/>
        <v>0</v>
      </c>
      <c r="AK4848" s="56">
        <f t="shared" si="1472"/>
        <v>0</v>
      </c>
      <c r="AL4848" s="56">
        <f t="shared" si="1473"/>
        <v>0</v>
      </c>
      <c r="AM4848" s="56">
        <f t="shared" si="1474"/>
        <v>0</v>
      </c>
      <c r="AN4848" s="56">
        <f t="shared" si="1475"/>
        <v>0</v>
      </c>
      <c r="AO4848" s="56">
        <f t="shared" si="1476"/>
        <v>0</v>
      </c>
      <c r="AP4848" s="56">
        <f t="shared" si="1477"/>
        <v>0</v>
      </c>
      <c r="AQ4848" s="56">
        <f t="shared" si="1478"/>
        <v>0</v>
      </c>
      <c r="AR4848" s="86">
        <f t="shared" si="1479"/>
        <v>0</v>
      </c>
    </row>
    <row r="4849" spans="1:44" x14ac:dyDescent="0.25">
      <c r="A4849" s="178"/>
      <c r="B4849" s="55" t="str">
        <f>_xlfn.IFNA(VLOOKUP(A4849,'Ajánlatkérő(k) adatai'!$B$4:$C$205,2,0),"")</f>
        <v/>
      </c>
      <c r="C4849" s="178"/>
      <c r="D4849" s="55" t="str">
        <f>_xlfn.IFNA(VLOOKUP(C4849,'Számlafizető(k) adatai'!$C$4:$D$203,2,0),"")</f>
        <v/>
      </c>
      <c r="E4849" s="55" t="str">
        <f>_xlfn.IFNA(VLOOKUP(C4849,'Számlafizető(k) adatai'!$C$4:$M$203,11,0),"")</f>
        <v/>
      </c>
      <c r="F4849" s="178"/>
      <c r="G4849" s="178"/>
      <c r="H4849" s="178"/>
      <c r="I4849" s="55" t="str">
        <f>IF(F4849="","",VLOOKUP(LEFT(F4849,5),'Technikai cellák'!B:C,2,0))</f>
        <v/>
      </c>
      <c r="J4849" s="55" t="str">
        <f>IF(F4849="","",VLOOKUP(I4849,'Technikai cellák'!$C$1:$D$12,2,0))</f>
        <v/>
      </c>
      <c r="K4849" s="179"/>
      <c r="L4849" s="67" t="str">
        <f t="shared" si="1462"/>
        <v/>
      </c>
      <c r="M4849" s="68">
        <f t="shared" si="1463"/>
        <v>0</v>
      </c>
      <c r="N4849" s="66">
        <f t="shared" si="1464"/>
        <v>0</v>
      </c>
      <c r="O4849" s="152"/>
      <c r="P4849" s="172">
        <f t="shared" si="1461"/>
        <v>0</v>
      </c>
      <c r="Q4849" s="69">
        <f t="shared" si="1465"/>
        <v>0</v>
      </c>
      <c r="R4849" s="62">
        <f t="shared" si="1466"/>
        <v>0</v>
      </c>
      <c r="S4849" s="153"/>
      <c r="T4849" s="118" t="str">
        <f t="shared" si="1467"/>
        <v/>
      </c>
      <c r="U4849" s="154"/>
      <c r="V4849" s="154"/>
      <c r="W4849" s="154"/>
      <c r="X4849" s="154"/>
      <c r="Y4849" s="154"/>
      <c r="Z4849" s="154"/>
      <c r="AA4849" s="154"/>
      <c r="AB4849" s="154"/>
      <c r="AC4849" s="154"/>
      <c r="AD4849" s="154"/>
      <c r="AE4849" s="154"/>
      <c r="AF4849" s="154"/>
      <c r="AG4849" s="63">
        <f t="shared" si="1468"/>
        <v>0</v>
      </c>
      <c r="AH4849" s="56">
        <f t="shared" si="1469"/>
        <v>0</v>
      </c>
      <c r="AI4849" s="56">
        <f t="shared" si="1470"/>
        <v>0</v>
      </c>
      <c r="AJ4849" s="56">
        <f t="shared" si="1471"/>
        <v>0</v>
      </c>
      <c r="AK4849" s="56">
        <f t="shared" si="1472"/>
        <v>0</v>
      </c>
      <c r="AL4849" s="56">
        <f t="shared" si="1473"/>
        <v>0</v>
      </c>
      <c r="AM4849" s="56">
        <f t="shared" si="1474"/>
        <v>0</v>
      </c>
      <c r="AN4849" s="56">
        <f t="shared" si="1475"/>
        <v>0</v>
      </c>
      <c r="AO4849" s="56">
        <f t="shared" si="1476"/>
        <v>0</v>
      </c>
      <c r="AP4849" s="56">
        <f t="shared" si="1477"/>
        <v>0</v>
      </c>
      <c r="AQ4849" s="56">
        <f t="shared" si="1478"/>
        <v>0</v>
      </c>
      <c r="AR4849" s="86">
        <f t="shared" si="1479"/>
        <v>0</v>
      </c>
    </row>
    <row r="4850" spans="1:44" x14ac:dyDescent="0.25">
      <c r="A4850" s="178"/>
      <c r="B4850" s="55" t="str">
        <f>_xlfn.IFNA(VLOOKUP(A4850,'Ajánlatkérő(k) adatai'!$B$4:$C$205,2,0),"")</f>
        <v/>
      </c>
      <c r="C4850" s="178"/>
      <c r="D4850" s="55" t="str">
        <f>_xlfn.IFNA(VLOOKUP(C4850,'Számlafizető(k) adatai'!$C$4:$D$203,2,0),"")</f>
        <v/>
      </c>
      <c r="E4850" s="55" t="str">
        <f>_xlfn.IFNA(VLOOKUP(C4850,'Számlafizető(k) adatai'!$C$4:$M$203,11,0),"")</f>
        <v/>
      </c>
      <c r="F4850" s="178"/>
      <c r="G4850" s="178"/>
      <c r="H4850" s="178"/>
      <c r="I4850" s="55" t="str">
        <f>IF(F4850="","",VLOOKUP(LEFT(F4850,5),'Technikai cellák'!B:C,2,0))</f>
        <v/>
      </c>
      <c r="J4850" s="55" t="str">
        <f>IF(F4850="","",VLOOKUP(I4850,'Technikai cellák'!$C$1:$D$12,2,0))</f>
        <v/>
      </c>
      <c r="K4850" s="179"/>
      <c r="L4850" s="67" t="str">
        <f t="shared" si="1462"/>
        <v/>
      </c>
      <c r="M4850" s="68">
        <f t="shared" si="1463"/>
        <v>0</v>
      </c>
      <c r="N4850" s="66">
        <f t="shared" si="1464"/>
        <v>0</v>
      </c>
      <c r="O4850" s="152"/>
      <c r="P4850" s="172">
        <f t="shared" si="1461"/>
        <v>0</v>
      </c>
      <c r="Q4850" s="69">
        <f t="shared" si="1465"/>
        <v>0</v>
      </c>
      <c r="R4850" s="62">
        <f t="shared" si="1466"/>
        <v>0</v>
      </c>
      <c r="S4850" s="153"/>
      <c r="T4850" s="118" t="str">
        <f t="shared" si="1467"/>
        <v/>
      </c>
      <c r="U4850" s="154"/>
      <c r="V4850" s="154"/>
      <c r="W4850" s="154"/>
      <c r="X4850" s="154"/>
      <c r="Y4850" s="154"/>
      <c r="Z4850" s="154"/>
      <c r="AA4850" s="154"/>
      <c r="AB4850" s="154"/>
      <c r="AC4850" s="154"/>
      <c r="AD4850" s="154"/>
      <c r="AE4850" s="154"/>
      <c r="AF4850" s="154"/>
      <c r="AG4850" s="63">
        <f t="shared" si="1468"/>
        <v>0</v>
      </c>
      <c r="AH4850" s="56">
        <f t="shared" si="1469"/>
        <v>0</v>
      </c>
      <c r="AI4850" s="56">
        <f t="shared" si="1470"/>
        <v>0</v>
      </c>
      <c r="AJ4850" s="56">
        <f t="shared" si="1471"/>
        <v>0</v>
      </c>
      <c r="AK4850" s="56">
        <f t="shared" si="1472"/>
        <v>0</v>
      </c>
      <c r="AL4850" s="56">
        <f t="shared" si="1473"/>
        <v>0</v>
      </c>
      <c r="AM4850" s="56">
        <f t="shared" si="1474"/>
        <v>0</v>
      </c>
      <c r="AN4850" s="56">
        <f t="shared" si="1475"/>
        <v>0</v>
      </c>
      <c r="AO4850" s="56">
        <f t="shared" si="1476"/>
        <v>0</v>
      </c>
      <c r="AP4850" s="56">
        <f t="shared" si="1477"/>
        <v>0</v>
      </c>
      <c r="AQ4850" s="56">
        <f t="shared" si="1478"/>
        <v>0</v>
      </c>
      <c r="AR4850" s="86">
        <f t="shared" si="1479"/>
        <v>0</v>
      </c>
    </row>
    <row r="4851" spans="1:44" x14ac:dyDescent="0.25">
      <c r="A4851" s="178"/>
      <c r="B4851" s="55" t="str">
        <f>_xlfn.IFNA(VLOOKUP(A4851,'Ajánlatkérő(k) adatai'!$B$4:$C$205,2,0),"")</f>
        <v/>
      </c>
      <c r="C4851" s="178"/>
      <c r="D4851" s="55" t="str">
        <f>_xlfn.IFNA(VLOOKUP(C4851,'Számlafizető(k) adatai'!$C$4:$D$203,2,0),"")</f>
        <v/>
      </c>
      <c r="E4851" s="55" t="str">
        <f>_xlfn.IFNA(VLOOKUP(C4851,'Számlafizető(k) adatai'!$C$4:$M$203,11,0),"")</f>
        <v/>
      </c>
      <c r="F4851" s="178"/>
      <c r="G4851" s="178"/>
      <c r="H4851" s="178"/>
      <c r="I4851" s="55" t="str">
        <f>IF(F4851="","",VLOOKUP(LEFT(F4851,5),'Technikai cellák'!B:C,2,0))</f>
        <v/>
      </c>
      <c r="J4851" s="55" t="str">
        <f>IF(F4851="","",VLOOKUP(I4851,'Technikai cellák'!$C$1:$D$12,2,0))</f>
        <v/>
      </c>
      <c r="K4851" s="179"/>
      <c r="L4851" s="67" t="str">
        <f t="shared" si="1462"/>
        <v/>
      </c>
      <c r="M4851" s="68">
        <f t="shared" si="1463"/>
        <v>0</v>
      </c>
      <c r="N4851" s="66">
        <f t="shared" si="1464"/>
        <v>0</v>
      </c>
      <c r="O4851" s="152"/>
      <c r="P4851" s="172">
        <f t="shared" si="1461"/>
        <v>0</v>
      </c>
      <c r="Q4851" s="69">
        <f t="shared" si="1465"/>
        <v>0</v>
      </c>
      <c r="R4851" s="62">
        <f t="shared" si="1466"/>
        <v>0</v>
      </c>
      <c r="S4851" s="153"/>
      <c r="T4851" s="118" t="str">
        <f t="shared" si="1467"/>
        <v/>
      </c>
      <c r="U4851" s="154"/>
      <c r="V4851" s="154"/>
      <c r="W4851" s="154"/>
      <c r="X4851" s="154"/>
      <c r="Y4851" s="154"/>
      <c r="Z4851" s="154"/>
      <c r="AA4851" s="154"/>
      <c r="AB4851" s="154"/>
      <c r="AC4851" s="154"/>
      <c r="AD4851" s="154"/>
      <c r="AE4851" s="154"/>
      <c r="AF4851" s="154"/>
      <c r="AG4851" s="63">
        <f t="shared" si="1468"/>
        <v>0</v>
      </c>
      <c r="AH4851" s="56">
        <f t="shared" si="1469"/>
        <v>0</v>
      </c>
      <c r="AI4851" s="56">
        <f t="shared" si="1470"/>
        <v>0</v>
      </c>
      <c r="AJ4851" s="56">
        <f t="shared" si="1471"/>
        <v>0</v>
      </c>
      <c r="AK4851" s="56">
        <f t="shared" si="1472"/>
        <v>0</v>
      </c>
      <c r="AL4851" s="56">
        <f t="shared" si="1473"/>
        <v>0</v>
      </c>
      <c r="AM4851" s="56">
        <f t="shared" si="1474"/>
        <v>0</v>
      </c>
      <c r="AN4851" s="56">
        <f t="shared" si="1475"/>
        <v>0</v>
      </c>
      <c r="AO4851" s="56">
        <f t="shared" si="1476"/>
        <v>0</v>
      </c>
      <c r="AP4851" s="56">
        <f t="shared" si="1477"/>
        <v>0</v>
      </c>
      <c r="AQ4851" s="56">
        <f t="shared" si="1478"/>
        <v>0</v>
      </c>
      <c r="AR4851" s="86">
        <f t="shared" si="1479"/>
        <v>0</v>
      </c>
    </row>
    <row r="4852" spans="1:44" x14ac:dyDescent="0.25">
      <c r="A4852" s="178"/>
      <c r="B4852" s="55" t="str">
        <f>_xlfn.IFNA(VLOOKUP(A4852,'Ajánlatkérő(k) adatai'!$B$4:$C$205,2,0),"")</f>
        <v/>
      </c>
      <c r="C4852" s="178"/>
      <c r="D4852" s="55" t="str">
        <f>_xlfn.IFNA(VLOOKUP(C4852,'Számlafizető(k) adatai'!$C$4:$D$203,2,0),"")</f>
        <v/>
      </c>
      <c r="E4852" s="55" t="str">
        <f>_xlfn.IFNA(VLOOKUP(C4852,'Számlafizető(k) adatai'!$C$4:$M$203,11,0),"")</f>
        <v/>
      </c>
      <c r="F4852" s="178"/>
      <c r="G4852" s="178"/>
      <c r="H4852" s="178"/>
      <c r="I4852" s="55" t="str">
        <f>IF(F4852="","",VLOOKUP(LEFT(F4852,5),'Technikai cellák'!B:C,2,0))</f>
        <v/>
      </c>
      <c r="J4852" s="55" t="str">
        <f>IF(F4852="","",VLOOKUP(I4852,'Technikai cellák'!$C$1:$D$12,2,0))</f>
        <v/>
      </c>
      <c r="K4852" s="179"/>
      <c r="L4852" s="67" t="str">
        <f t="shared" si="1462"/>
        <v/>
      </c>
      <c r="M4852" s="68">
        <f t="shared" si="1463"/>
        <v>0</v>
      </c>
      <c r="N4852" s="66">
        <f t="shared" si="1464"/>
        <v>0</v>
      </c>
      <c r="O4852" s="152"/>
      <c r="P4852" s="172">
        <f t="shared" si="1461"/>
        <v>0</v>
      </c>
      <c r="Q4852" s="69">
        <f t="shared" si="1465"/>
        <v>0</v>
      </c>
      <c r="R4852" s="62">
        <f t="shared" si="1466"/>
        <v>0</v>
      </c>
      <c r="S4852" s="153"/>
      <c r="T4852" s="118" t="str">
        <f t="shared" si="1467"/>
        <v/>
      </c>
      <c r="U4852" s="154"/>
      <c r="V4852" s="154"/>
      <c r="W4852" s="154"/>
      <c r="X4852" s="154"/>
      <c r="Y4852" s="154"/>
      <c r="Z4852" s="154"/>
      <c r="AA4852" s="154"/>
      <c r="AB4852" s="154"/>
      <c r="AC4852" s="154"/>
      <c r="AD4852" s="154"/>
      <c r="AE4852" s="154"/>
      <c r="AF4852" s="154"/>
      <c r="AG4852" s="63">
        <f t="shared" si="1468"/>
        <v>0</v>
      </c>
      <c r="AH4852" s="56">
        <f t="shared" si="1469"/>
        <v>0</v>
      </c>
      <c r="AI4852" s="56">
        <f t="shared" si="1470"/>
        <v>0</v>
      </c>
      <c r="AJ4852" s="56">
        <f t="shared" si="1471"/>
        <v>0</v>
      </c>
      <c r="AK4852" s="56">
        <f t="shared" si="1472"/>
        <v>0</v>
      </c>
      <c r="AL4852" s="56">
        <f t="shared" si="1473"/>
        <v>0</v>
      </c>
      <c r="AM4852" s="56">
        <f t="shared" si="1474"/>
        <v>0</v>
      </c>
      <c r="AN4852" s="56">
        <f t="shared" si="1475"/>
        <v>0</v>
      </c>
      <c r="AO4852" s="56">
        <f t="shared" si="1476"/>
        <v>0</v>
      </c>
      <c r="AP4852" s="56">
        <f t="shared" si="1477"/>
        <v>0</v>
      </c>
      <c r="AQ4852" s="56">
        <f t="shared" si="1478"/>
        <v>0</v>
      </c>
      <c r="AR4852" s="86">
        <f t="shared" si="1479"/>
        <v>0</v>
      </c>
    </row>
    <row r="4853" spans="1:44" x14ac:dyDescent="0.25">
      <c r="A4853" s="178"/>
      <c r="B4853" s="55" t="str">
        <f>_xlfn.IFNA(VLOOKUP(A4853,'Ajánlatkérő(k) adatai'!$B$4:$C$205,2,0),"")</f>
        <v/>
      </c>
      <c r="C4853" s="178"/>
      <c r="D4853" s="55" t="str">
        <f>_xlfn.IFNA(VLOOKUP(C4853,'Számlafizető(k) adatai'!$C$4:$D$203,2,0),"")</f>
        <v/>
      </c>
      <c r="E4853" s="55" t="str">
        <f>_xlfn.IFNA(VLOOKUP(C4853,'Számlafizető(k) adatai'!$C$4:$M$203,11,0),"")</f>
        <v/>
      </c>
      <c r="F4853" s="178"/>
      <c r="G4853" s="178"/>
      <c r="H4853" s="178"/>
      <c r="I4853" s="55" t="str">
        <f>IF(F4853="","",VLOOKUP(LEFT(F4853,5),'Technikai cellák'!B:C,2,0))</f>
        <v/>
      </c>
      <c r="J4853" s="55" t="str">
        <f>IF(F4853="","",VLOOKUP(I4853,'Technikai cellák'!$C$1:$D$12,2,0))</f>
        <v/>
      </c>
      <c r="K4853" s="179"/>
      <c r="L4853" s="67" t="str">
        <f t="shared" si="1462"/>
        <v/>
      </c>
      <c r="M4853" s="68">
        <f t="shared" si="1463"/>
        <v>0</v>
      </c>
      <c r="N4853" s="66">
        <f t="shared" si="1464"/>
        <v>0</v>
      </c>
      <c r="O4853" s="152"/>
      <c r="P4853" s="172">
        <f t="shared" si="1461"/>
        <v>0</v>
      </c>
      <c r="Q4853" s="69">
        <f t="shared" si="1465"/>
        <v>0</v>
      </c>
      <c r="R4853" s="62">
        <f t="shared" si="1466"/>
        <v>0</v>
      </c>
      <c r="S4853" s="153"/>
      <c r="T4853" s="118" t="str">
        <f t="shared" si="1467"/>
        <v/>
      </c>
      <c r="U4853" s="154"/>
      <c r="V4853" s="154"/>
      <c r="W4853" s="154"/>
      <c r="X4853" s="154"/>
      <c r="Y4853" s="154"/>
      <c r="Z4853" s="154"/>
      <c r="AA4853" s="154"/>
      <c r="AB4853" s="154"/>
      <c r="AC4853" s="154"/>
      <c r="AD4853" s="154"/>
      <c r="AE4853" s="154"/>
      <c r="AF4853" s="154"/>
      <c r="AG4853" s="63">
        <f t="shared" si="1468"/>
        <v>0</v>
      </c>
      <c r="AH4853" s="56">
        <f t="shared" si="1469"/>
        <v>0</v>
      </c>
      <c r="AI4853" s="56">
        <f t="shared" si="1470"/>
        <v>0</v>
      </c>
      <c r="AJ4853" s="56">
        <f t="shared" si="1471"/>
        <v>0</v>
      </c>
      <c r="AK4853" s="56">
        <f t="shared" si="1472"/>
        <v>0</v>
      </c>
      <c r="AL4853" s="56">
        <f t="shared" si="1473"/>
        <v>0</v>
      </c>
      <c r="AM4853" s="56">
        <f t="shared" si="1474"/>
        <v>0</v>
      </c>
      <c r="AN4853" s="56">
        <f t="shared" si="1475"/>
        <v>0</v>
      </c>
      <c r="AO4853" s="56">
        <f t="shared" si="1476"/>
        <v>0</v>
      </c>
      <c r="AP4853" s="56">
        <f t="shared" si="1477"/>
        <v>0</v>
      </c>
      <c r="AQ4853" s="56">
        <f t="shared" si="1478"/>
        <v>0</v>
      </c>
      <c r="AR4853" s="86">
        <f t="shared" si="1479"/>
        <v>0</v>
      </c>
    </row>
    <row r="4854" spans="1:44" x14ac:dyDescent="0.25">
      <c r="A4854" s="178"/>
      <c r="B4854" s="55" t="str">
        <f>_xlfn.IFNA(VLOOKUP(A4854,'Ajánlatkérő(k) adatai'!$B$4:$C$205,2,0),"")</f>
        <v/>
      </c>
      <c r="C4854" s="178"/>
      <c r="D4854" s="55" t="str">
        <f>_xlfn.IFNA(VLOOKUP(C4854,'Számlafizető(k) adatai'!$C$4:$D$203,2,0),"")</f>
        <v/>
      </c>
      <c r="E4854" s="55" t="str">
        <f>_xlfn.IFNA(VLOOKUP(C4854,'Számlafizető(k) adatai'!$C$4:$M$203,11,0),"")</f>
        <v/>
      </c>
      <c r="F4854" s="178"/>
      <c r="G4854" s="178"/>
      <c r="H4854" s="178"/>
      <c r="I4854" s="55" t="str">
        <f>IF(F4854="","",VLOOKUP(LEFT(F4854,5),'Technikai cellák'!B:C,2,0))</f>
        <v/>
      </c>
      <c r="J4854" s="55" t="str">
        <f>IF(F4854="","",VLOOKUP(I4854,'Technikai cellák'!$C$1:$D$12,2,0))</f>
        <v/>
      </c>
      <c r="K4854" s="179"/>
      <c r="L4854" s="67" t="str">
        <f t="shared" si="1462"/>
        <v/>
      </c>
      <c r="M4854" s="68">
        <f t="shared" si="1463"/>
        <v>0</v>
      </c>
      <c r="N4854" s="66">
        <f t="shared" si="1464"/>
        <v>0</v>
      </c>
      <c r="O4854" s="152"/>
      <c r="P4854" s="172">
        <f t="shared" si="1461"/>
        <v>0</v>
      </c>
      <c r="Q4854" s="69">
        <f t="shared" si="1465"/>
        <v>0</v>
      </c>
      <c r="R4854" s="62">
        <f t="shared" si="1466"/>
        <v>0</v>
      </c>
      <c r="S4854" s="153"/>
      <c r="T4854" s="118" t="str">
        <f t="shared" si="1467"/>
        <v/>
      </c>
      <c r="U4854" s="154"/>
      <c r="V4854" s="154"/>
      <c r="W4854" s="154"/>
      <c r="X4854" s="154"/>
      <c r="Y4854" s="154"/>
      <c r="Z4854" s="154"/>
      <c r="AA4854" s="154"/>
      <c r="AB4854" s="154"/>
      <c r="AC4854" s="154"/>
      <c r="AD4854" s="154"/>
      <c r="AE4854" s="154"/>
      <c r="AF4854" s="154"/>
      <c r="AG4854" s="63">
        <f t="shared" si="1468"/>
        <v>0</v>
      </c>
      <c r="AH4854" s="56">
        <f t="shared" si="1469"/>
        <v>0</v>
      </c>
      <c r="AI4854" s="56">
        <f t="shared" si="1470"/>
        <v>0</v>
      </c>
      <c r="AJ4854" s="56">
        <f t="shared" si="1471"/>
        <v>0</v>
      </c>
      <c r="AK4854" s="56">
        <f t="shared" si="1472"/>
        <v>0</v>
      </c>
      <c r="AL4854" s="56">
        <f t="shared" si="1473"/>
        <v>0</v>
      </c>
      <c r="AM4854" s="56">
        <f t="shared" si="1474"/>
        <v>0</v>
      </c>
      <c r="AN4854" s="56">
        <f t="shared" si="1475"/>
        <v>0</v>
      </c>
      <c r="AO4854" s="56">
        <f t="shared" si="1476"/>
        <v>0</v>
      </c>
      <c r="AP4854" s="56">
        <f t="shared" si="1477"/>
        <v>0</v>
      </c>
      <c r="AQ4854" s="56">
        <f t="shared" si="1478"/>
        <v>0</v>
      </c>
      <c r="AR4854" s="86">
        <f t="shared" si="1479"/>
        <v>0</v>
      </c>
    </row>
    <row r="4855" spans="1:44" x14ac:dyDescent="0.25">
      <c r="A4855" s="178"/>
      <c r="B4855" s="55" t="str">
        <f>_xlfn.IFNA(VLOOKUP(A4855,'Ajánlatkérő(k) adatai'!$B$4:$C$205,2,0),"")</f>
        <v/>
      </c>
      <c r="C4855" s="178"/>
      <c r="D4855" s="55" t="str">
        <f>_xlfn.IFNA(VLOOKUP(C4855,'Számlafizető(k) adatai'!$C$4:$D$203,2,0),"")</f>
        <v/>
      </c>
      <c r="E4855" s="55" t="str">
        <f>_xlfn.IFNA(VLOOKUP(C4855,'Számlafizető(k) adatai'!$C$4:$M$203,11,0),"")</f>
        <v/>
      </c>
      <c r="F4855" s="178"/>
      <c r="G4855" s="178"/>
      <c r="H4855" s="178"/>
      <c r="I4855" s="55" t="str">
        <f>IF(F4855="","",VLOOKUP(LEFT(F4855,5),'Technikai cellák'!B:C,2,0))</f>
        <v/>
      </c>
      <c r="J4855" s="55" t="str">
        <f>IF(F4855="","",VLOOKUP(I4855,'Technikai cellák'!$C$1:$D$12,2,0))</f>
        <v/>
      </c>
      <c r="K4855" s="179"/>
      <c r="L4855" s="67" t="str">
        <f t="shared" si="1462"/>
        <v/>
      </c>
      <c r="M4855" s="68">
        <f t="shared" si="1463"/>
        <v>0</v>
      </c>
      <c r="N4855" s="66">
        <f t="shared" si="1464"/>
        <v>0</v>
      </c>
      <c r="O4855" s="152"/>
      <c r="P4855" s="172">
        <f t="shared" si="1461"/>
        <v>0</v>
      </c>
      <c r="Q4855" s="69">
        <f t="shared" si="1465"/>
        <v>0</v>
      </c>
      <c r="R4855" s="62">
        <f t="shared" si="1466"/>
        <v>0</v>
      </c>
      <c r="S4855" s="153"/>
      <c r="T4855" s="118" t="str">
        <f t="shared" si="1467"/>
        <v/>
      </c>
      <c r="U4855" s="154"/>
      <c r="V4855" s="154"/>
      <c r="W4855" s="154"/>
      <c r="X4855" s="154"/>
      <c r="Y4855" s="154"/>
      <c r="Z4855" s="154"/>
      <c r="AA4855" s="154"/>
      <c r="AB4855" s="154"/>
      <c r="AC4855" s="154"/>
      <c r="AD4855" s="154"/>
      <c r="AE4855" s="154"/>
      <c r="AF4855" s="154"/>
      <c r="AG4855" s="63">
        <f t="shared" si="1468"/>
        <v>0</v>
      </c>
      <c r="AH4855" s="56">
        <f t="shared" si="1469"/>
        <v>0</v>
      </c>
      <c r="AI4855" s="56">
        <f t="shared" si="1470"/>
        <v>0</v>
      </c>
      <c r="AJ4855" s="56">
        <f t="shared" si="1471"/>
        <v>0</v>
      </c>
      <c r="AK4855" s="56">
        <f t="shared" si="1472"/>
        <v>0</v>
      </c>
      <c r="AL4855" s="56">
        <f t="shared" si="1473"/>
        <v>0</v>
      </c>
      <c r="AM4855" s="56">
        <f t="shared" si="1474"/>
        <v>0</v>
      </c>
      <c r="AN4855" s="56">
        <f t="shared" si="1475"/>
        <v>0</v>
      </c>
      <c r="AO4855" s="56">
        <f t="shared" si="1476"/>
        <v>0</v>
      </c>
      <c r="AP4855" s="56">
        <f t="shared" si="1477"/>
        <v>0</v>
      </c>
      <c r="AQ4855" s="56">
        <f t="shared" si="1478"/>
        <v>0</v>
      </c>
      <c r="AR4855" s="86">
        <f t="shared" si="1479"/>
        <v>0</v>
      </c>
    </row>
    <row r="4856" spans="1:44" x14ac:dyDescent="0.25">
      <c r="A4856" s="178"/>
      <c r="B4856" s="55" t="str">
        <f>_xlfn.IFNA(VLOOKUP(A4856,'Ajánlatkérő(k) adatai'!$B$4:$C$205,2,0),"")</f>
        <v/>
      </c>
      <c r="C4856" s="178"/>
      <c r="D4856" s="55" t="str">
        <f>_xlfn.IFNA(VLOOKUP(C4856,'Számlafizető(k) adatai'!$C$4:$D$203,2,0),"")</f>
        <v/>
      </c>
      <c r="E4856" s="55" t="str">
        <f>_xlfn.IFNA(VLOOKUP(C4856,'Számlafizető(k) adatai'!$C$4:$M$203,11,0),"")</f>
        <v/>
      </c>
      <c r="F4856" s="178"/>
      <c r="G4856" s="178"/>
      <c r="H4856" s="178"/>
      <c r="I4856" s="55" t="str">
        <f>IF(F4856="","",VLOOKUP(LEFT(F4856,5),'Technikai cellák'!B:C,2,0))</f>
        <v/>
      </c>
      <c r="J4856" s="55" t="str">
        <f>IF(F4856="","",VLOOKUP(I4856,'Technikai cellák'!$C$1:$D$12,2,0))</f>
        <v/>
      </c>
      <c r="K4856" s="179"/>
      <c r="L4856" s="67" t="str">
        <f t="shared" si="1462"/>
        <v/>
      </c>
      <c r="M4856" s="68">
        <f t="shared" si="1463"/>
        <v>0</v>
      </c>
      <c r="N4856" s="66">
        <f t="shared" si="1464"/>
        <v>0</v>
      </c>
      <c r="O4856" s="152"/>
      <c r="P4856" s="172">
        <f t="shared" si="1461"/>
        <v>0</v>
      </c>
      <c r="Q4856" s="69">
        <f t="shared" si="1465"/>
        <v>0</v>
      </c>
      <c r="R4856" s="62">
        <f t="shared" si="1466"/>
        <v>0</v>
      </c>
      <c r="S4856" s="153"/>
      <c r="T4856" s="118" t="str">
        <f t="shared" si="1467"/>
        <v/>
      </c>
      <c r="U4856" s="154"/>
      <c r="V4856" s="154"/>
      <c r="W4856" s="154"/>
      <c r="X4856" s="154"/>
      <c r="Y4856" s="154"/>
      <c r="Z4856" s="154"/>
      <c r="AA4856" s="154"/>
      <c r="AB4856" s="154"/>
      <c r="AC4856" s="154"/>
      <c r="AD4856" s="154"/>
      <c r="AE4856" s="154"/>
      <c r="AF4856" s="154"/>
      <c r="AG4856" s="63">
        <f t="shared" si="1468"/>
        <v>0</v>
      </c>
      <c r="AH4856" s="56">
        <f t="shared" si="1469"/>
        <v>0</v>
      </c>
      <c r="AI4856" s="56">
        <f t="shared" si="1470"/>
        <v>0</v>
      </c>
      <c r="AJ4856" s="56">
        <f t="shared" si="1471"/>
        <v>0</v>
      </c>
      <c r="AK4856" s="56">
        <f t="shared" si="1472"/>
        <v>0</v>
      </c>
      <c r="AL4856" s="56">
        <f t="shared" si="1473"/>
        <v>0</v>
      </c>
      <c r="AM4856" s="56">
        <f t="shared" si="1474"/>
        <v>0</v>
      </c>
      <c r="AN4856" s="56">
        <f t="shared" si="1475"/>
        <v>0</v>
      </c>
      <c r="AO4856" s="56">
        <f t="shared" si="1476"/>
        <v>0</v>
      </c>
      <c r="AP4856" s="56">
        <f t="shared" si="1477"/>
        <v>0</v>
      </c>
      <c r="AQ4856" s="56">
        <f t="shared" si="1478"/>
        <v>0</v>
      </c>
      <c r="AR4856" s="86">
        <f t="shared" si="1479"/>
        <v>0</v>
      </c>
    </row>
    <row r="4857" spans="1:44" x14ac:dyDescent="0.25">
      <c r="A4857" s="178"/>
      <c r="B4857" s="55" t="str">
        <f>_xlfn.IFNA(VLOOKUP(A4857,'Ajánlatkérő(k) adatai'!$B$4:$C$205,2,0),"")</f>
        <v/>
      </c>
      <c r="C4857" s="178"/>
      <c r="D4857" s="55" t="str">
        <f>_xlfn.IFNA(VLOOKUP(C4857,'Számlafizető(k) adatai'!$C$4:$D$203,2,0),"")</f>
        <v/>
      </c>
      <c r="E4857" s="55" t="str">
        <f>_xlfn.IFNA(VLOOKUP(C4857,'Számlafizető(k) adatai'!$C$4:$M$203,11,0),"")</f>
        <v/>
      </c>
      <c r="F4857" s="178"/>
      <c r="G4857" s="178"/>
      <c r="H4857" s="178"/>
      <c r="I4857" s="55" t="str">
        <f>IF(F4857="","",VLOOKUP(LEFT(F4857,5),'Technikai cellák'!B:C,2,0))</f>
        <v/>
      </c>
      <c r="J4857" s="55" t="str">
        <f>IF(F4857="","",VLOOKUP(I4857,'Technikai cellák'!$C$1:$D$12,2,0))</f>
        <v/>
      </c>
      <c r="K4857" s="179"/>
      <c r="L4857" s="67" t="str">
        <f t="shared" si="1462"/>
        <v/>
      </c>
      <c r="M4857" s="68">
        <f t="shared" si="1463"/>
        <v>0</v>
      </c>
      <c r="N4857" s="66">
        <f t="shared" si="1464"/>
        <v>0</v>
      </c>
      <c r="O4857" s="152"/>
      <c r="P4857" s="172">
        <f t="shared" si="1461"/>
        <v>0</v>
      </c>
      <c r="Q4857" s="69">
        <f t="shared" si="1465"/>
        <v>0</v>
      </c>
      <c r="R4857" s="62">
        <f t="shared" si="1466"/>
        <v>0</v>
      </c>
      <c r="S4857" s="153"/>
      <c r="T4857" s="118" t="str">
        <f t="shared" si="1467"/>
        <v/>
      </c>
      <c r="U4857" s="154"/>
      <c r="V4857" s="154"/>
      <c r="W4857" s="154"/>
      <c r="X4857" s="154"/>
      <c r="Y4857" s="154"/>
      <c r="Z4857" s="154"/>
      <c r="AA4857" s="154"/>
      <c r="AB4857" s="154"/>
      <c r="AC4857" s="154"/>
      <c r="AD4857" s="154"/>
      <c r="AE4857" s="154"/>
      <c r="AF4857" s="154"/>
      <c r="AG4857" s="63">
        <f t="shared" si="1468"/>
        <v>0</v>
      </c>
      <c r="AH4857" s="56">
        <f t="shared" si="1469"/>
        <v>0</v>
      </c>
      <c r="AI4857" s="56">
        <f t="shared" si="1470"/>
        <v>0</v>
      </c>
      <c r="AJ4857" s="56">
        <f t="shared" si="1471"/>
        <v>0</v>
      </c>
      <c r="AK4857" s="56">
        <f t="shared" si="1472"/>
        <v>0</v>
      </c>
      <c r="AL4857" s="56">
        <f t="shared" si="1473"/>
        <v>0</v>
      </c>
      <c r="AM4857" s="56">
        <f t="shared" si="1474"/>
        <v>0</v>
      </c>
      <c r="AN4857" s="56">
        <f t="shared" si="1475"/>
        <v>0</v>
      </c>
      <c r="AO4857" s="56">
        <f t="shared" si="1476"/>
        <v>0</v>
      </c>
      <c r="AP4857" s="56">
        <f t="shared" si="1477"/>
        <v>0</v>
      </c>
      <c r="AQ4857" s="56">
        <f t="shared" si="1478"/>
        <v>0</v>
      </c>
      <c r="AR4857" s="86">
        <f t="shared" si="1479"/>
        <v>0</v>
      </c>
    </row>
    <row r="4858" spans="1:44" x14ac:dyDescent="0.25">
      <c r="A4858" s="178"/>
      <c r="B4858" s="55" t="str">
        <f>_xlfn.IFNA(VLOOKUP(A4858,'Ajánlatkérő(k) adatai'!$B$4:$C$205,2,0),"")</f>
        <v/>
      </c>
      <c r="C4858" s="178"/>
      <c r="D4858" s="55" t="str">
        <f>_xlfn.IFNA(VLOOKUP(C4858,'Számlafizető(k) adatai'!$C$4:$D$203,2,0),"")</f>
        <v/>
      </c>
      <c r="E4858" s="55" t="str">
        <f>_xlfn.IFNA(VLOOKUP(C4858,'Számlafizető(k) adatai'!$C$4:$M$203,11,0),"")</f>
        <v/>
      </c>
      <c r="F4858" s="178"/>
      <c r="G4858" s="178"/>
      <c r="H4858" s="178"/>
      <c r="I4858" s="55" t="str">
        <f>IF(F4858="","",VLOOKUP(LEFT(F4858,5),'Technikai cellák'!B:C,2,0))</f>
        <v/>
      </c>
      <c r="J4858" s="55" t="str">
        <f>IF(F4858="","",VLOOKUP(I4858,'Technikai cellák'!$C$1:$D$12,2,0))</f>
        <v/>
      </c>
      <c r="K4858" s="179"/>
      <c r="L4858" s="67" t="str">
        <f t="shared" si="1462"/>
        <v/>
      </c>
      <c r="M4858" s="68">
        <f t="shared" si="1463"/>
        <v>0</v>
      </c>
      <c r="N4858" s="66">
        <f t="shared" si="1464"/>
        <v>0</v>
      </c>
      <c r="O4858" s="152"/>
      <c r="P4858" s="172">
        <f t="shared" si="1461"/>
        <v>0</v>
      </c>
      <c r="Q4858" s="69">
        <f t="shared" si="1465"/>
        <v>0</v>
      </c>
      <c r="R4858" s="62">
        <f t="shared" si="1466"/>
        <v>0</v>
      </c>
      <c r="S4858" s="153"/>
      <c r="T4858" s="118" t="str">
        <f t="shared" si="1467"/>
        <v/>
      </c>
      <c r="U4858" s="154"/>
      <c r="V4858" s="154"/>
      <c r="W4858" s="154"/>
      <c r="X4858" s="154"/>
      <c r="Y4858" s="154"/>
      <c r="Z4858" s="154"/>
      <c r="AA4858" s="154"/>
      <c r="AB4858" s="154"/>
      <c r="AC4858" s="154"/>
      <c r="AD4858" s="154"/>
      <c r="AE4858" s="154"/>
      <c r="AF4858" s="154"/>
      <c r="AG4858" s="63">
        <f t="shared" si="1468"/>
        <v>0</v>
      </c>
      <c r="AH4858" s="56">
        <f t="shared" si="1469"/>
        <v>0</v>
      </c>
      <c r="AI4858" s="56">
        <f t="shared" si="1470"/>
        <v>0</v>
      </c>
      <c r="AJ4858" s="56">
        <f t="shared" si="1471"/>
        <v>0</v>
      </c>
      <c r="AK4858" s="56">
        <f t="shared" si="1472"/>
        <v>0</v>
      </c>
      <c r="AL4858" s="56">
        <f t="shared" si="1473"/>
        <v>0</v>
      </c>
      <c r="AM4858" s="56">
        <f t="shared" si="1474"/>
        <v>0</v>
      </c>
      <c r="AN4858" s="56">
        <f t="shared" si="1475"/>
        <v>0</v>
      </c>
      <c r="AO4858" s="56">
        <f t="shared" si="1476"/>
        <v>0</v>
      </c>
      <c r="AP4858" s="56">
        <f t="shared" si="1477"/>
        <v>0</v>
      </c>
      <c r="AQ4858" s="56">
        <f t="shared" si="1478"/>
        <v>0</v>
      </c>
      <c r="AR4858" s="86">
        <f t="shared" si="1479"/>
        <v>0</v>
      </c>
    </row>
    <row r="4859" spans="1:44" x14ac:dyDescent="0.25">
      <c r="A4859" s="178"/>
      <c r="B4859" s="55" t="str">
        <f>_xlfn.IFNA(VLOOKUP(A4859,'Ajánlatkérő(k) adatai'!$B$4:$C$205,2,0),"")</f>
        <v/>
      </c>
      <c r="C4859" s="178"/>
      <c r="D4859" s="55" t="str">
        <f>_xlfn.IFNA(VLOOKUP(C4859,'Számlafizető(k) adatai'!$C$4:$D$203,2,0),"")</f>
        <v/>
      </c>
      <c r="E4859" s="55" t="str">
        <f>_xlfn.IFNA(VLOOKUP(C4859,'Számlafizető(k) adatai'!$C$4:$M$203,11,0),"")</f>
        <v/>
      </c>
      <c r="F4859" s="178"/>
      <c r="G4859" s="178"/>
      <c r="H4859" s="178"/>
      <c r="I4859" s="55" t="str">
        <f>IF(F4859="","",VLOOKUP(LEFT(F4859,5),'Technikai cellák'!B:C,2,0))</f>
        <v/>
      </c>
      <c r="J4859" s="55" t="str">
        <f>IF(F4859="","",VLOOKUP(I4859,'Technikai cellák'!$C$1:$D$12,2,0))</f>
        <v/>
      </c>
      <c r="K4859" s="179"/>
      <c r="L4859" s="67" t="str">
        <f t="shared" si="1462"/>
        <v/>
      </c>
      <c r="M4859" s="68">
        <f t="shared" si="1463"/>
        <v>0</v>
      </c>
      <c r="N4859" s="66">
        <f t="shared" si="1464"/>
        <v>0</v>
      </c>
      <c r="O4859" s="152"/>
      <c r="P4859" s="172">
        <f t="shared" si="1461"/>
        <v>0</v>
      </c>
      <c r="Q4859" s="69">
        <f t="shared" si="1465"/>
        <v>0</v>
      </c>
      <c r="R4859" s="62">
        <f t="shared" si="1466"/>
        <v>0</v>
      </c>
      <c r="S4859" s="153"/>
      <c r="T4859" s="118" t="str">
        <f t="shared" si="1467"/>
        <v/>
      </c>
      <c r="U4859" s="154"/>
      <c r="V4859" s="154"/>
      <c r="W4859" s="154"/>
      <c r="X4859" s="154"/>
      <c r="Y4859" s="154"/>
      <c r="Z4859" s="154"/>
      <c r="AA4859" s="154"/>
      <c r="AB4859" s="154"/>
      <c r="AC4859" s="154"/>
      <c r="AD4859" s="154"/>
      <c r="AE4859" s="154"/>
      <c r="AF4859" s="154"/>
      <c r="AG4859" s="63">
        <f t="shared" si="1468"/>
        <v>0</v>
      </c>
      <c r="AH4859" s="56">
        <f t="shared" si="1469"/>
        <v>0</v>
      </c>
      <c r="AI4859" s="56">
        <f t="shared" si="1470"/>
        <v>0</v>
      </c>
      <c r="AJ4859" s="56">
        <f t="shared" si="1471"/>
        <v>0</v>
      </c>
      <c r="AK4859" s="56">
        <f t="shared" si="1472"/>
        <v>0</v>
      </c>
      <c r="AL4859" s="56">
        <f t="shared" si="1473"/>
        <v>0</v>
      </c>
      <c r="AM4859" s="56">
        <f t="shared" si="1474"/>
        <v>0</v>
      </c>
      <c r="AN4859" s="56">
        <f t="shared" si="1475"/>
        <v>0</v>
      </c>
      <c r="AO4859" s="56">
        <f t="shared" si="1476"/>
        <v>0</v>
      </c>
      <c r="AP4859" s="56">
        <f t="shared" si="1477"/>
        <v>0</v>
      </c>
      <c r="AQ4859" s="56">
        <f t="shared" si="1478"/>
        <v>0</v>
      </c>
      <c r="AR4859" s="86">
        <f t="shared" si="1479"/>
        <v>0</v>
      </c>
    </row>
    <row r="4860" spans="1:44" x14ac:dyDescent="0.25">
      <c r="A4860" s="178"/>
      <c r="B4860" s="55" t="str">
        <f>_xlfn.IFNA(VLOOKUP(A4860,'Ajánlatkérő(k) adatai'!$B$4:$C$205,2,0),"")</f>
        <v/>
      </c>
      <c r="C4860" s="178"/>
      <c r="D4860" s="55" t="str">
        <f>_xlfn.IFNA(VLOOKUP(C4860,'Számlafizető(k) adatai'!$C$4:$D$203,2,0),"")</f>
        <v/>
      </c>
      <c r="E4860" s="55" t="str">
        <f>_xlfn.IFNA(VLOOKUP(C4860,'Számlafizető(k) adatai'!$C$4:$M$203,11,0),"")</f>
        <v/>
      </c>
      <c r="F4860" s="178"/>
      <c r="G4860" s="178"/>
      <c r="H4860" s="178"/>
      <c r="I4860" s="55" t="str">
        <f>IF(F4860="","",VLOOKUP(LEFT(F4860,5),'Technikai cellák'!B:C,2,0))</f>
        <v/>
      </c>
      <c r="J4860" s="55" t="str">
        <f>IF(F4860="","",VLOOKUP(I4860,'Technikai cellák'!$C$1:$D$12,2,0))</f>
        <v/>
      </c>
      <c r="K4860" s="179"/>
      <c r="L4860" s="67" t="str">
        <f t="shared" si="1462"/>
        <v/>
      </c>
      <c r="M4860" s="68">
        <f t="shared" si="1463"/>
        <v>0</v>
      </c>
      <c r="N4860" s="66">
        <f t="shared" si="1464"/>
        <v>0</v>
      </c>
      <c r="O4860" s="152"/>
      <c r="P4860" s="172">
        <f t="shared" si="1461"/>
        <v>0</v>
      </c>
      <c r="Q4860" s="69">
        <f t="shared" si="1465"/>
        <v>0</v>
      </c>
      <c r="R4860" s="62">
        <f t="shared" si="1466"/>
        <v>0</v>
      </c>
      <c r="S4860" s="153"/>
      <c r="T4860" s="118" t="str">
        <f t="shared" si="1467"/>
        <v/>
      </c>
      <c r="U4860" s="154"/>
      <c r="V4860" s="154"/>
      <c r="W4860" s="154"/>
      <c r="X4860" s="154"/>
      <c r="Y4860" s="154"/>
      <c r="Z4860" s="154"/>
      <c r="AA4860" s="154"/>
      <c r="AB4860" s="154"/>
      <c r="AC4860" s="154"/>
      <c r="AD4860" s="154"/>
      <c r="AE4860" s="154"/>
      <c r="AF4860" s="154"/>
      <c r="AG4860" s="63">
        <f t="shared" si="1468"/>
        <v>0</v>
      </c>
      <c r="AH4860" s="56">
        <f t="shared" si="1469"/>
        <v>0</v>
      </c>
      <c r="AI4860" s="56">
        <f t="shared" si="1470"/>
        <v>0</v>
      </c>
      <c r="AJ4860" s="56">
        <f t="shared" si="1471"/>
        <v>0</v>
      </c>
      <c r="AK4860" s="56">
        <f t="shared" si="1472"/>
        <v>0</v>
      </c>
      <c r="AL4860" s="56">
        <f t="shared" si="1473"/>
        <v>0</v>
      </c>
      <c r="AM4860" s="56">
        <f t="shared" si="1474"/>
        <v>0</v>
      </c>
      <c r="AN4860" s="56">
        <f t="shared" si="1475"/>
        <v>0</v>
      </c>
      <c r="AO4860" s="56">
        <f t="shared" si="1476"/>
        <v>0</v>
      </c>
      <c r="AP4860" s="56">
        <f t="shared" si="1477"/>
        <v>0</v>
      </c>
      <c r="AQ4860" s="56">
        <f t="shared" si="1478"/>
        <v>0</v>
      </c>
      <c r="AR4860" s="86">
        <f t="shared" si="1479"/>
        <v>0</v>
      </c>
    </row>
    <row r="4861" spans="1:44" x14ac:dyDescent="0.25">
      <c r="A4861" s="178"/>
      <c r="B4861" s="55" t="str">
        <f>_xlfn.IFNA(VLOOKUP(A4861,'Ajánlatkérő(k) adatai'!$B$4:$C$205,2,0),"")</f>
        <v/>
      </c>
      <c r="C4861" s="178"/>
      <c r="D4861" s="55" t="str">
        <f>_xlfn.IFNA(VLOOKUP(C4861,'Számlafizető(k) adatai'!$C$4:$D$203,2,0),"")</f>
        <v/>
      </c>
      <c r="E4861" s="55" t="str">
        <f>_xlfn.IFNA(VLOOKUP(C4861,'Számlafizető(k) adatai'!$C$4:$M$203,11,0),"")</f>
        <v/>
      </c>
      <c r="F4861" s="178"/>
      <c r="G4861" s="178"/>
      <c r="H4861" s="178"/>
      <c r="I4861" s="55" t="str">
        <f>IF(F4861="","",VLOOKUP(LEFT(F4861,5),'Technikai cellák'!B:C,2,0))</f>
        <v/>
      </c>
      <c r="J4861" s="55" t="str">
        <f>IF(F4861="","",VLOOKUP(I4861,'Technikai cellák'!$C$1:$D$12,2,0))</f>
        <v/>
      </c>
      <c r="K4861" s="179"/>
      <c r="L4861" s="67" t="str">
        <f t="shared" si="1462"/>
        <v/>
      </c>
      <c r="M4861" s="68">
        <f t="shared" si="1463"/>
        <v>0</v>
      </c>
      <c r="N4861" s="66">
        <f t="shared" si="1464"/>
        <v>0</v>
      </c>
      <c r="O4861" s="152"/>
      <c r="P4861" s="172">
        <f t="shared" si="1461"/>
        <v>0</v>
      </c>
      <c r="Q4861" s="69">
        <f t="shared" si="1465"/>
        <v>0</v>
      </c>
      <c r="R4861" s="62">
        <f t="shared" si="1466"/>
        <v>0</v>
      </c>
      <c r="S4861" s="153"/>
      <c r="T4861" s="118" t="str">
        <f t="shared" si="1467"/>
        <v/>
      </c>
      <c r="U4861" s="154"/>
      <c r="V4861" s="154"/>
      <c r="W4861" s="154"/>
      <c r="X4861" s="154"/>
      <c r="Y4861" s="154"/>
      <c r="Z4861" s="154"/>
      <c r="AA4861" s="154"/>
      <c r="AB4861" s="154"/>
      <c r="AC4861" s="154"/>
      <c r="AD4861" s="154"/>
      <c r="AE4861" s="154"/>
      <c r="AF4861" s="154"/>
      <c r="AG4861" s="63">
        <f t="shared" si="1468"/>
        <v>0</v>
      </c>
      <c r="AH4861" s="56">
        <f t="shared" si="1469"/>
        <v>0</v>
      </c>
      <c r="AI4861" s="56">
        <f t="shared" si="1470"/>
        <v>0</v>
      </c>
      <c r="AJ4861" s="56">
        <f t="shared" si="1471"/>
        <v>0</v>
      </c>
      <c r="AK4861" s="56">
        <f t="shared" si="1472"/>
        <v>0</v>
      </c>
      <c r="AL4861" s="56">
        <f t="shared" si="1473"/>
        <v>0</v>
      </c>
      <c r="AM4861" s="56">
        <f t="shared" si="1474"/>
        <v>0</v>
      </c>
      <c r="AN4861" s="56">
        <f t="shared" si="1475"/>
        <v>0</v>
      </c>
      <c r="AO4861" s="56">
        <f t="shared" si="1476"/>
        <v>0</v>
      </c>
      <c r="AP4861" s="56">
        <f t="shared" si="1477"/>
        <v>0</v>
      </c>
      <c r="AQ4861" s="56">
        <f t="shared" si="1478"/>
        <v>0</v>
      </c>
      <c r="AR4861" s="86">
        <f t="shared" si="1479"/>
        <v>0</v>
      </c>
    </row>
    <row r="4862" spans="1:44" x14ac:dyDescent="0.25">
      <c r="A4862" s="178"/>
      <c r="B4862" s="55" t="str">
        <f>_xlfn.IFNA(VLOOKUP(A4862,'Ajánlatkérő(k) adatai'!$B$4:$C$205,2,0),"")</f>
        <v/>
      </c>
      <c r="C4862" s="178"/>
      <c r="D4862" s="55" t="str">
        <f>_xlfn.IFNA(VLOOKUP(C4862,'Számlafizető(k) adatai'!$C$4:$D$203,2,0),"")</f>
        <v/>
      </c>
      <c r="E4862" s="55" t="str">
        <f>_xlfn.IFNA(VLOOKUP(C4862,'Számlafizető(k) adatai'!$C$4:$M$203,11,0),"")</f>
        <v/>
      </c>
      <c r="F4862" s="178"/>
      <c r="G4862" s="178"/>
      <c r="H4862" s="178"/>
      <c r="I4862" s="55" t="str">
        <f>IF(F4862="","",VLOOKUP(LEFT(F4862,5),'Technikai cellák'!B:C,2,0))</f>
        <v/>
      </c>
      <c r="J4862" s="55" t="str">
        <f>IF(F4862="","",VLOOKUP(I4862,'Technikai cellák'!$C$1:$D$12,2,0))</f>
        <v/>
      </c>
      <c r="K4862" s="179"/>
      <c r="L4862" s="67" t="str">
        <f t="shared" si="1462"/>
        <v/>
      </c>
      <c r="M4862" s="68">
        <f t="shared" si="1463"/>
        <v>0</v>
      </c>
      <c r="N4862" s="66">
        <f t="shared" si="1464"/>
        <v>0</v>
      </c>
      <c r="O4862" s="152"/>
      <c r="P4862" s="172">
        <f t="shared" si="1461"/>
        <v>0</v>
      </c>
      <c r="Q4862" s="69">
        <f t="shared" si="1465"/>
        <v>0</v>
      </c>
      <c r="R4862" s="62">
        <f t="shared" si="1466"/>
        <v>0</v>
      </c>
      <c r="S4862" s="153"/>
      <c r="T4862" s="118" t="str">
        <f t="shared" si="1467"/>
        <v/>
      </c>
      <c r="U4862" s="154"/>
      <c r="V4862" s="154"/>
      <c r="W4862" s="154"/>
      <c r="X4862" s="154"/>
      <c r="Y4862" s="154"/>
      <c r="Z4862" s="154"/>
      <c r="AA4862" s="154"/>
      <c r="AB4862" s="154"/>
      <c r="AC4862" s="154"/>
      <c r="AD4862" s="154"/>
      <c r="AE4862" s="154"/>
      <c r="AF4862" s="154"/>
      <c r="AG4862" s="63">
        <f t="shared" si="1468"/>
        <v>0</v>
      </c>
      <c r="AH4862" s="56">
        <f t="shared" si="1469"/>
        <v>0</v>
      </c>
      <c r="AI4862" s="56">
        <f t="shared" si="1470"/>
        <v>0</v>
      </c>
      <c r="AJ4862" s="56">
        <f t="shared" si="1471"/>
        <v>0</v>
      </c>
      <c r="AK4862" s="56">
        <f t="shared" si="1472"/>
        <v>0</v>
      </c>
      <c r="AL4862" s="56">
        <f t="shared" si="1473"/>
        <v>0</v>
      </c>
      <c r="AM4862" s="56">
        <f t="shared" si="1474"/>
        <v>0</v>
      </c>
      <c r="AN4862" s="56">
        <f t="shared" si="1475"/>
        <v>0</v>
      </c>
      <c r="AO4862" s="56">
        <f t="shared" si="1476"/>
        <v>0</v>
      </c>
      <c r="AP4862" s="56">
        <f t="shared" si="1477"/>
        <v>0</v>
      </c>
      <c r="AQ4862" s="56">
        <f t="shared" si="1478"/>
        <v>0</v>
      </c>
      <c r="AR4862" s="86">
        <f t="shared" si="1479"/>
        <v>0</v>
      </c>
    </row>
    <row r="4863" spans="1:44" x14ac:dyDescent="0.25">
      <c r="A4863" s="178"/>
      <c r="B4863" s="55" t="str">
        <f>_xlfn.IFNA(VLOOKUP(A4863,'Ajánlatkérő(k) adatai'!$B$4:$C$205,2,0),"")</f>
        <v/>
      </c>
      <c r="C4863" s="178"/>
      <c r="D4863" s="55" t="str">
        <f>_xlfn.IFNA(VLOOKUP(C4863,'Számlafizető(k) adatai'!$C$4:$D$203,2,0),"")</f>
        <v/>
      </c>
      <c r="E4863" s="55" t="str">
        <f>_xlfn.IFNA(VLOOKUP(C4863,'Számlafizető(k) adatai'!$C$4:$M$203,11,0),"")</f>
        <v/>
      </c>
      <c r="F4863" s="178"/>
      <c r="G4863" s="178"/>
      <c r="H4863" s="178"/>
      <c r="I4863" s="55" t="str">
        <f>IF(F4863="","",VLOOKUP(LEFT(F4863,5),'Technikai cellák'!B:C,2,0))</f>
        <v/>
      </c>
      <c r="J4863" s="55" t="str">
        <f>IF(F4863="","",VLOOKUP(I4863,'Technikai cellák'!$C$1:$D$12,2,0))</f>
        <v/>
      </c>
      <c r="K4863" s="179"/>
      <c r="L4863" s="67" t="str">
        <f t="shared" si="1462"/>
        <v/>
      </c>
      <c r="M4863" s="68">
        <f t="shared" si="1463"/>
        <v>0</v>
      </c>
      <c r="N4863" s="66">
        <f t="shared" si="1464"/>
        <v>0</v>
      </c>
      <c r="O4863" s="152"/>
      <c r="P4863" s="172">
        <f t="shared" si="1461"/>
        <v>0</v>
      </c>
      <c r="Q4863" s="69">
        <f t="shared" si="1465"/>
        <v>0</v>
      </c>
      <c r="R4863" s="62">
        <f t="shared" si="1466"/>
        <v>0</v>
      </c>
      <c r="S4863" s="153"/>
      <c r="T4863" s="118" t="str">
        <f t="shared" si="1467"/>
        <v/>
      </c>
      <c r="U4863" s="154"/>
      <c r="V4863" s="154"/>
      <c r="W4863" s="154"/>
      <c r="X4863" s="154"/>
      <c r="Y4863" s="154"/>
      <c r="Z4863" s="154"/>
      <c r="AA4863" s="154"/>
      <c r="AB4863" s="154"/>
      <c r="AC4863" s="154"/>
      <c r="AD4863" s="154"/>
      <c r="AE4863" s="154"/>
      <c r="AF4863" s="154"/>
      <c r="AG4863" s="63">
        <f t="shared" si="1468"/>
        <v>0</v>
      </c>
      <c r="AH4863" s="56">
        <f t="shared" si="1469"/>
        <v>0</v>
      </c>
      <c r="AI4863" s="56">
        <f t="shared" si="1470"/>
        <v>0</v>
      </c>
      <c r="AJ4863" s="56">
        <f t="shared" si="1471"/>
        <v>0</v>
      </c>
      <c r="AK4863" s="56">
        <f t="shared" si="1472"/>
        <v>0</v>
      </c>
      <c r="AL4863" s="56">
        <f t="shared" si="1473"/>
        <v>0</v>
      </c>
      <c r="AM4863" s="56">
        <f t="shared" si="1474"/>
        <v>0</v>
      </c>
      <c r="AN4863" s="56">
        <f t="shared" si="1475"/>
        <v>0</v>
      </c>
      <c r="AO4863" s="56">
        <f t="shared" si="1476"/>
        <v>0</v>
      </c>
      <c r="AP4863" s="56">
        <f t="shared" si="1477"/>
        <v>0</v>
      </c>
      <c r="AQ4863" s="56">
        <f t="shared" si="1478"/>
        <v>0</v>
      </c>
      <c r="AR4863" s="86">
        <f t="shared" si="1479"/>
        <v>0</v>
      </c>
    </row>
    <row r="4864" spans="1:44" x14ac:dyDescent="0.25">
      <c r="A4864" s="178"/>
      <c r="B4864" s="55" t="str">
        <f>_xlfn.IFNA(VLOOKUP(A4864,'Ajánlatkérő(k) adatai'!$B$4:$C$205,2,0),"")</f>
        <v/>
      </c>
      <c r="C4864" s="178"/>
      <c r="D4864" s="55" t="str">
        <f>_xlfn.IFNA(VLOOKUP(C4864,'Számlafizető(k) adatai'!$C$4:$D$203,2,0),"")</f>
        <v/>
      </c>
      <c r="E4864" s="55" t="str">
        <f>_xlfn.IFNA(VLOOKUP(C4864,'Számlafizető(k) adatai'!$C$4:$M$203,11,0),"")</f>
        <v/>
      </c>
      <c r="F4864" s="178"/>
      <c r="G4864" s="178"/>
      <c r="H4864" s="178"/>
      <c r="I4864" s="55" t="str">
        <f>IF(F4864="","",VLOOKUP(LEFT(F4864,5),'Technikai cellák'!B:C,2,0))</f>
        <v/>
      </c>
      <c r="J4864" s="55" t="str">
        <f>IF(F4864="","",VLOOKUP(I4864,'Technikai cellák'!$C$1:$D$12,2,0))</f>
        <v/>
      </c>
      <c r="K4864" s="179"/>
      <c r="L4864" s="67" t="str">
        <f t="shared" si="1462"/>
        <v/>
      </c>
      <c r="M4864" s="68">
        <f t="shared" si="1463"/>
        <v>0</v>
      </c>
      <c r="N4864" s="66">
        <f t="shared" si="1464"/>
        <v>0</v>
      </c>
      <c r="O4864" s="152"/>
      <c r="P4864" s="172">
        <f t="shared" si="1461"/>
        <v>0</v>
      </c>
      <c r="Q4864" s="69">
        <f t="shared" si="1465"/>
        <v>0</v>
      </c>
      <c r="R4864" s="62">
        <f t="shared" si="1466"/>
        <v>0</v>
      </c>
      <c r="S4864" s="153"/>
      <c r="T4864" s="118" t="str">
        <f t="shared" si="1467"/>
        <v/>
      </c>
      <c r="U4864" s="154"/>
      <c r="V4864" s="154"/>
      <c r="W4864" s="154"/>
      <c r="X4864" s="154"/>
      <c r="Y4864" s="154"/>
      <c r="Z4864" s="154"/>
      <c r="AA4864" s="154"/>
      <c r="AB4864" s="154"/>
      <c r="AC4864" s="154"/>
      <c r="AD4864" s="154"/>
      <c r="AE4864" s="154"/>
      <c r="AF4864" s="154"/>
      <c r="AG4864" s="63">
        <f t="shared" si="1468"/>
        <v>0</v>
      </c>
      <c r="AH4864" s="56">
        <f t="shared" si="1469"/>
        <v>0</v>
      </c>
      <c r="AI4864" s="56">
        <f t="shared" si="1470"/>
        <v>0</v>
      </c>
      <c r="AJ4864" s="56">
        <f t="shared" si="1471"/>
        <v>0</v>
      </c>
      <c r="AK4864" s="56">
        <f t="shared" si="1472"/>
        <v>0</v>
      </c>
      <c r="AL4864" s="56">
        <f t="shared" si="1473"/>
        <v>0</v>
      </c>
      <c r="AM4864" s="56">
        <f t="shared" si="1474"/>
        <v>0</v>
      </c>
      <c r="AN4864" s="56">
        <f t="shared" si="1475"/>
        <v>0</v>
      </c>
      <c r="AO4864" s="56">
        <f t="shared" si="1476"/>
        <v>0</v>
      </c>
      <c r="AP4864" s="56">
        <f t="shared" si="1477"/>
        <v>0</v>
      </c>
      <c r="AQ4864" s="56">
        <f t="shared" si="1478"/>
        <v>0</v>
      </c>
      <c r="AR4864" s="86">
        <f t="shared" si="1479"/>
        <v>0</v>
      </c>
    </row>
    <row r="4865" spans="1:44" x14ac:dyDescent="0.25">
      <c r="A4865" s="178"/>
      <c r="B4865" s="55" t="str">
        <f>_xlfn.IFNA(VLOOKUP(A4865,'Ajánlatkérő(k) adatai'!$B$4:$C$205,2,0),"")</f>
        <v/>
      </c>
      <c r="C4865" s="178"/>
      <c r="D4865" s="55" t="str">
        <f>_xlfn.IFNA(VLOOKUP(C4865,'Számlafizető(k) adatai'!$C$4:$D$203,2,0),"")</f>
        <v/>
      </c>
      <c r="E4865" s="55" t="str">
        <f>_xlfn.IFNA(VLOOKUP(C4865,'Számlafizető(k) adatai'!$C$4:$M$203,11,0),"")</f>
        <v/>
      </c>
      <c r="F4865" s="178"/>
      <c r="G4865" s="178"/>
      <c r="H4865" s="178"/>
      <c r="I4865" s="55" t="str">
        <f>IF(F4865="","",VLOOKUP(LEFT(F4865,5),'Technikai cellák'!B:C,2,0))</f>
        <v/>
      </c>
      <c r="J4865" s="55" t="str">
        <f>IF(F4865="","",VLOOKUP(I4865,'Technikai cellák'!$C$1:$D$12,2,0))</f>
        <v/>
      </c>
      <c r="K4865" s="179"/>
      <c r="L4865" s="67" t="str">
        <f t="shared" si="1462"/>
        <v/>
      </c>
      <c r="M4865" s="68">
        <f t="shared" si="1463"/>
        <v>0</v>
      </c>
      <c r="N4865" s="66">
        <f t="shared" si="1464"/>
        <v>0</v>
      </c>
      <c r="O4865" s="152"/>
      <c r="P4865" s="172">
        <f t="shared" si="1461"/>
        <v>0</v>
      </c>
      <c r="Q4865" s="69">
        <f t="shared" si="1465"/>
        <v>0</v>
      </c>
      <c r="R4865" s="62">
        <f t="shared" si="1466"/>
        <v>0</v>
      </c>
      <c r="S4865" s="153"/>
      <c r="T4865" s="118" t="str">
        <f t="shared" si="1467"/>
        <v/>
      </c>
      <c r="U4865" s="154"/>
      <c r="V4865" s="154"/>
      <c r="W4865" s="154"/>
      <c r="X4865" s="154"/>
      <c r="Y4865" s="154"/>
      <c r="Z4865" s="154"/>
      <c r="AA4865" s="154"/>
      <c r="AB4865" s="154"/>
      <c r="AC4865" s="154"/>
      <c r="AD4865" s="154"/>
      <c r="AE4865" s="154"/>
      <c r="AF4865" s="154"/>
      <c r="AG4865" s="63">
        <f t="shared" si="1468"/>
        <v>0</v>
      </c>
      <c r="AH4865" s="56">
        <f t="shared" si="1469"/>
        <v>0</v>
      </c>
      <c r="AI4865" s="56">
        <f t="shared" si="1470"/>
        <v>0</v>
      </c>
      <c r="AJ4865" s="56">
        <f t="shared" si="1471"/>
        <v>0</v>
      </c>
      <c r="AK4865" s="56">
        <f t="shared" si="1472"/>
        <v>0</v>
      </c>
      <c r="AL4865" s="56">
        <f t="shared" si="1473"/>
        <v>0</v>
      </c>
      <c r="AM4865" s="56">
        <f t="shared" si="1474"/>
        <v>0</v>
      </c>
      <c r="AN4865" s="56">
        <f t="shared" si="1475"/>
        <v>0</v>
      </c>
      <c r="AO4865" s="56">
        <f t="shared" si="1476"/>
        <v>0</v>
      </c>
      <c r="AP4865" s="56">
        <f t="shared" si="1477"/>
        <v>0</v>
      </c>
      <c r="AQ4865" s="56">
        <f t="shared" si="1478"/>
        <v>0</v>
      </c>
      <c r="AR4865" s="86">
        <f t="shared" si="1479"/>
        <v>0</v>
      </c>
    </row>
    <row r="4866" spans="1:44" x14ac:dyDescent="0.25">
      <c r="A4866" s="178"/>
      <c r="B4866" s="55" t="str">
        <f>_xlfn.IFNA(VLOOKUP(A4866,'Ajánlatkérő(k) adatai'!$B$4:$C$205,2,0),"")</f>
        <v/>
      </c>
      <c r="C4866" s="178"/>
      <c r="D4866" s="55" t="str">
        <f>_xlfn.IFNA(VLOOKUP(C4866,'Számlafizető(k) adatai'!$C$4:$D$203,2,0),"")</f>
        <v/>
      </c>
      <c r="E4866" s="55" t="str">
        <f>_xlfn.IFNA(VLOOKUP(C4866,'Számlafizető(k) adatai'!$C$4:$M$203,11,0),"")</f>
        <v/>
      </c>
      <c r="F4866" s="178"/>
      <c r="G4866" s="178"/>
      <c r="H4866" s="178"/>
      <c r="I4866" s="55" t="str">
        <f>IF(F4866="","",VLOOKUP(LEFT(F4866,5),'Technikai cellák'!B:C,2,0))</f>
        <v/>
      </c>
      <c r="J4866" s="55" t="str">
        <f>IF(F4866="","",VLOOKUP(I4866,'Technikai cellák'!$C$1:$D$12,2,0))</f>
        <v/>
      </c>
      <c r="K4866" s="179"/>
      <c r="L4866" s="67" t="str">
        <f t="shared" si="1462"/>
        <v/>
      </c>
      <c r="M4866" s="68">
        <f t="shared" si="1463"/>
        <v>0</v>
      </c>
      <c r="N4866" s="66">
        <f t="shared" si="1464"/>
        <v>0</v>
      </c>
      <c r="O4866" s="152"/>
      <c r="P4866" s="172">
        <f t="shared" si="1461"/>
        <v>0</v>
      </c>
      <c r="Q4866" s="69">
        <f t="shared" si="1465"/>
        <v>0</v>
      </c>
      <c r="R4866" s="62">
        <f t="shared" si="1466"/>
        <v>0</v>
      </c>
      <c r="S4866" s="153"/>
      <c r="T4866" s="118" t="str">
        <f t="shared" si="1467"/>
        <v/>
      </c>
      <c r="U4866" s="154"/>
      <c r="V4866" s="154"/>
      <c r="W4866" s="154"/>
      <c r="X4866" s="154"/>
      <c r="Y4866" s="154"/>
      <c r="Z4866" s="154"/>
      <c r="AA4866" s="154"/>
      <c r="AB4866" s="154"/>
      <c r="AC4866" s="154"/>
      <c r="AD4866" s="154"/>
      <c r="AE4866" s="154"/>
      <c r="AF4866" s="154"/>
      <c r="AG4866" s="63">
        <f t="shared" si="1468"/>
        <v>0</v>
      </c>
      <c r="AH4866" s="56">
        <f t="shared" si="1469"/>
        <v>0</v>
      </c>
      <c r="AI4866" s="56">
        <f t="shared" si="1470"/>
        <v>0</v>
      </c>
      <c r="AJ4866" s="56">
        <f t="shared" si="1471"/>
        <v>0</v>
      </c>
      <c r="AK4866" s="56">
        <f t="shared" si="1472"/>
        <v>0</v>
      </c>
      <c r="AL4866" s="56">
        <f t="shared" si="1473"/>
        <v>0</v>
      </c>
      <c r="AM4866" s="56">
        <f t="shared" si="1474"/>
        <v>0</v>
      </c>
      <c r="AN4866" s="56">
        <f t="shared" si="1475"/>
        <v>0</v>
      </c>
      <c r="AO4866" s="56">
        <f t="shared" si="1476"/>
        <v>0</v>
      </c>
      <c r="AP4866" s="56">
        <f t="shared" si="1477"/>
        <v>0</v>
      </c>
      <c r="AQ4866" s="56">
        <f t="shared" si="1478"/>
        <v>0</v>
      </c>
      <c r="AR4866" s="86">
        <f t="shared" si="1479"/>
        <v>0</v>
      </c>
    </row>
    <row r="4867" spans="1:44" x14ac:dyDescent="0.25">
      <c r="A4867" s="178"/>
      <c r="B4867" s="55" t="str">
        <f>_xlfn.IFNA(VLOOKUP(A4867,'Ajánlatkérő(k) adatai'!$B$4:$C$205,2,0),"")</f>
        <v/>
      </c>
      <c r="C4867" s="178"/>
      <c r="D4867" s="55" t="str">
        <f>_xlfn.IFNA(VLOOKUP(C4867,'Számlafizető(k) adatai'!$C$4:$D$203,2,0),"")</f>
        <v/>
      </c>
      <c r="E4867" s="55" t="str">
        <f>_xlfn.IFNA(VLOOKUP(C4867,'Számlafizető(k) adatai'!$C$4:$M$203,11,0),"")</f>
        <v/>
      </c>
      <c r="F4867" s="178"/>
      <c r="G4867" s="178"/>
      <c r="H4867" s="178"/>
      <c r="I4867" s="55" t="str">
        <f>IF(F4867="","",VLOOKUP(LEFT(F4867,5),'Technikai cellák'!B:C,2,0))</f>
        <v/>
      </c>
      <c r="J4867" s="55" t="str">
        <f>IF(F4867="","",VLOOKUP(I4867,'Technikai cellák'!$C$1:$D$12,2,0))</f>
        <v/>
      </c>
      <c r="K4867" s="179"/>
      <c r="L4867" s="67" t="str">
        <f t="shared" si="1462"/>
        <v/>
      </c>
      <c r="M4867" s="68">
        <f t="shared" si="1463"/>
        <v>0</v>
      </c>
      <c r="N4867" s="66">
        <f t="shared" si="1464"/>
        <v>0</v>
      </c>
      <c r="O4867" s="152"/>
      <c r="P4867" s="172">
        <f t="shared" si="1461"/>
        <v>0</v>
      </c>
      <c r="Q4867" s="69">
        <f t="shared" si="1465"/>
        <v>0</v>
      </c>
      <c r="R4867" s="62">
        <f t="shared" si="1466"/>
        <v>0</v>
      </c>
      <c r="S4867" s="153"/>
      <c r="T4867" s="118" t="str">
        <f t="shared" si="1467"/>
        <v/>
      </c>
      <c r="U4867" s="154"/>
      <c r="V4867" s="154"/>
      <c r="W4867" s="154"/>
      <c r="X4867" s="154"/>
      <c r="Y4867" s="154"/>
      <c r="Z4867" s="154"/>
      <c r="AA4867" s="154"/>
      <c r="AB4867" s="154"/>
      <c r="AC4867" s="154"/>
      <c r="AD4867" s="154"/>
      <c r="AE4867" s="154"/>
      <c r="AF4867" s="154"/>
      <c r="AG4867" s="63">
        <f t="shared" si="1468"/>
        <v>0</v>
      </c>
      <c r="AH4867" s="56">
        <f t="shared" si="1469"/>
        <v>0</v>
      </c>
      <c r="AI4867" s="56">
        <f t="shared" si="1470"/>
        <v>0</v>
      </c>
      <c r="AJ4867" s="56">
        <f t="shared" si="1471"/>
        <v>0</v>
      </c>
      <c r="AK4867" s="56">
        <f t="shared" si="1472"/>
        <v>0</v>
      </c>
      <c r="AL4867" s="56">
        <f t="shared" si="1473"/>
        <v>0</v>
      </c>
      <c r="AM4867" s="56">
        <f t="shared" si="1474"/>
        <v>0</v>
      </c>
      <c r="AN4867" s="56">
        <f t="shared" si="1475"/>
        <v>0</v>
      </c>
      <c r="AO4867" s="56">
        <f t="shared" si="1476"/>
        <v>0</v>
      </c>
      <c r="AP4867" s="56">
        <f t="shared" si="1477"/>
        <v>0</v>
      </c>
      <c r="AQ4867" s="56">
        <f t="shared" si="1478"/>
        <v>0</v>
      </c>
      <c r="AR4867" s="86">
        <f t="shared" si="1479"/>
        <v>0</v>
      </c>
    </row>
    <row r="4868" spans="1:44" x14ac:dyDescent="0.25">
      <c r="A4868" s="178"/>
      <c r="B4868" s="55" t="str">
        <f>_xlfn.IFNA(VLOOKUP(A4868,'Ajánlatkérő(k) adatai'!$B$4:$C$205,2,0),"")</f>
        <v/>
      </c>
      <c r="C4868" s="178"/>
      <c r="D4868" s="55" t="str">
        <f>_xlfn.IFNA(VLOOKUP(C4868,'Számlafizető(k) adatai'!$C$4:$D$203,2,0),"")</f>
        <v/>
      </c>
      <c r="E4868" s="55" t="str">
        <f>_xlfn.IFNA(VLOOKUP(C4868,'Számlafizető(k) adatai'!$C$4:$M$203,11,0),"")</f>
        <v/>
      </c>
      <c r="F4868" s="178"/>
      <c r="G4868" s="178"/>
      <c r="H4868" s="178"/>
      <c r="I4868" s="55" t="str">
        <f>IF(F4868="","",VLOOKUP(LEFT(F4868,5),'Technikai cellák'!B:C,2,0))</f>
        <v/>
      </c>
      <c r="J4868" s="55" t="str">
        <f>IF(F4868="","",VLOOKUP(I4868,'Technikai cellák'!$C$1:$D$12,2,0))</f>
        <v/>
      </c>
      <c r="K4868" s="179"/>
      <c r="L4868" s="67" t="str">
        <f t="shared" si="1462"/>
        <v/>
      </c>
      <c r="M4868" s="68">
        <f t="shared" si="1463"/>
        <v>0</v>
      </c>
      <c r="N4868" s="66">
        <f t="shared" si="1464"/>
        <v>0</v>
      </c>
      <c r="O4868" s="152"/>
      <c r="P4868" s="172">
        <f t="shared" si="1461"/>
        <v>0</v>
      </c>
      <c r="Q4868" s="69">
        <f t="shared" si="1465"/>
        <v>0</v>
      </c>
      <c r="R4868" s="62">
        <f t="shared" si="1466"/>
        <v>0</v>
      </c>
      <c r="S4868" s="153"/>
      <c r="T4868" s="118" t="str">
        <f t="shared" si="1467"/>
        <v/>
      </c>
      <c r="U4868" s="154"/>
      <c r="V4868" s="154"/>
      <c r="W4868" s="154"/>
      <c r="X4868" s="154"/>
      <c r="Y4868" s="154"/>
      <c r="Z4868" s="154"/>
      <c r="AA4868" s="154"/>
      <c r="AB4868" s="154"/>
      <c r="AC4868" s="154"/>
      <c r="AD4868" s="154"/>
      <c r="AE4868" s="154"/>
      <c r="AF4868" s="154"/>
      <c r="AG4868" s="63">
        <f t="shared" si="1468"/>
        <v>0</v>
      </c>
      <c r="AH4868" s="56">
        <f t="shared" si="1469"/>
        <v>0</v>
      </c>
      <c r="AI4868" s="56">
        <f t="shared" si="1470"/>
        <v>0</v>
      </c>
      <c r="AJ4868" s="56">
        <f t="shared" si="1471"/>
        <v>0</v>
      </c>
      <c r="AK4868" s="56">
        <f t="shared" si="1472"/>
        <v>0</v>
      </c>
      <c r="AL4868" s="56">
        <f t="shared" si="1473"/>
        <v>0</v>
      </c>
      <c r="AM4868" s="56">
        <f t="shared" si="1474"/>
        <v>0</v>
      </c>
      <c r="AN4868" s="56">
        <f t="shared" si="1475"/>
        <v>0</v>
      </c>
      <c r="AO4868" s="56">
        <f t="shared" si="1476"/>
        <v>0</v>
      </c>
      <c r="AP4868" s="56">
        <f t="shared" si="1477"/>
        <v>0</v>
      </c>
      <c r="AQ4868" s="56">
        <f t="shared" si="1478"/>
        <v>0</v>
      </c>
      <c r="AR4868" s="86">
        <f t="shared" si="1479"/>
        <v>0</v>
      </c>
    </row>
    <row r="4869" spans="1:44" x14ac:dyDescent="0.25">
      <c r="A4869" s="178"/>
      <c r="B4869" s="55" t="str">
        <f>_xlfn.IFNA(VLOOKUP(A4869,'Ajánlatkérő(k) adatai'!$B$4:$C$205,2,0),"")</f>
        <v/>
      </c>
      <c r="C4869" s="178"/>
      <c r="D4869" s="55" t="str">
        <f>_xlfn.IFNA(VLOOKUP(C4869,'Számlafizető(k) adatai'!$C$4:$D$203,2,0),"")</f>
        <v/>
      </c>
      <c r="E4869" s="55" t="str">
        <f>_xlfn.IFNA(VLOOKUP(C4869,'Számlafizető(k) adatai'!$C$4:$M$203,11,0),"")</f>
        <v/>
      </c>
      <c r="F4869" s="178"/>
      <c r="G4869" s="178"/>
      <c r="H4869" s="178"/>
      <c r="I4869" s="55" t="str">
        <f>IF(F4869="","",VLOOKUP(LEFT(F4869,5),'Technikai cellák'!B:C,2,0))</f>
        <v/>
      </c>
      <c r="J4869" s="55" t="str">
        <f>IF(F4869="","",VLOOKUP(I4869,'Technikai cellák'!$C$1:$D$12,2,0))</f>
        <v/>
      </c>
      <c r="K4869" s="179"/>
      <c r="L4869" s="67" t="str">
        <f t="shared" si="1462"/>
        <v/>
      </c>
      <c r="M4869" s="68">
        <f t="shared" si="1463"/>
        <v>0</v>
      </c>
      <c r="N4869" s="66">
        <f t="shared" si="1464"/>
        <v>0</v>
      </c>
      <c r="O4869" s="152"/>
      <c r="P4869" s="172">
        <f t="shared" si="1461"/>
        <v>0</v>
      </c>
      <c r="Q4869" s="69">
        <f t="shared" si="1465"/>
        <v>0</v>
      </c>
      <c r="R4869" s="62">
        <f t="shared" si="1466"/>
        <v>0</v>
      </c>
      <c r="S4869" s="153"/>
      <c r="T4869" s="118" t="str">
        <f t="shared" si="1467"/>
        <v/>
      </c>
      <c r="U4869" s="154"/>
      <c r="V4869" s="154"/>
      <c r="W4869" s="154"/>
      <c r="X4869" s="154"/>
      <c r="Y4869" s="154"/>
      <c r="Z4869" s="154"/>
      <c r="AA4869" s="154"/>
      <c r="AB4869" s="154"/>
      <c r="AC4869" s="154"/>
      <c r="AD4869" s="154"/>
      <c r="AE4869" s="154"/>
      <c r="AF4869" s="154"/>
      <c r="AG4869" s="63">
        <f t="shared" si="1468"/>
        <v>0</v>
      </c>
      <c r="AH4869" s="56">
        <f t="shared" si="1469"/>
        <v>0</v>
      </c>
      <c r="AI4869" s="56">
        <f t="shared" si="1470"/>
        <v>0</v>
      </c>
      <c r="AJ4869" s="56">
        <f t="shared" si="1471"/>
        <v>0</v>
      </c>
      <c r="AK4869" s="56">
        <f t="shared" si="1472"/>
        <v>0</v>
      </c>
      <c r="AL4869" s="56">
        <f t="shared" si="1473"/>
        <v>0</v>
      </c>
      <c r="AM4869" s="56">
        <f t="shared" si="1474"/>
        <v>0</v>
      </c>
      <c r="AN4869" s="56">
        <f t="shared" si="1475"/>
        <v>0</v>
      </c>
      <c r="AO4869" s="56">
        <f t="shared" si="1476"/>
        <v>0</v>
      </c>
      <c r="AP4869" s="56">
        <f t="shared" si="1477"/>
        <v>0</v>
      </c>
      <c r="AQ4869" s="56">
        <f t="shared" si="1478"/>
        <v>0</v>
      </c>
      <c r="AR4869" s="86">
        <f t="shared" si="1479"/>
        <v>0</v>
      </c>
    </row>
    <row r="4870" spans="1:44" x14ac:dyDescent="0.25">
      <c r="A4870" s="178"/>
      <c r="B4870" s="55" t="str">
        <f>_xlfn.IFNA(VLOOKUP(A4870,'Ajánlatkérő(k) adatai'!$B$4:$C$205,2,0),"")</f>
        <v/>
      </c>
      <c r="C4870" s="178"/>
      <c r="D4870" s="55" t="str">
        <f>_xlfn.IFNA(VLOOKUP(C4870,'Számlafizető(k) adatai'!$C$4:$D$203,2,0),"")</f>
        <v/>
      </c>
      <c r="E4870" s="55" t="str">
        <f>_xlfn.IFNA(VLOOKUP(C4870,'Számlafizető(k) adatai'!$C$4:$M$203,11,0),"")</f>
        <v/>
      </c>
      <c r="F4870" s="178"/>
      <c r="G4870" s="178"/>
      <c r="H4870" s="178"/>
      <c r="I4870" s="55" t="str">
        <f>IF(F4870="","",VLOOKUP(LEFT(F4870,5),'Technikai cellák'!B:C,2,0))</f>
        <v/>
      </c>
      <c r="J4870" s="55" t="str">
        <f>IF(F4870="","",VLOOKUP(I4870,'Technikai cellák'!$C$1:$D$12,2,0))</f>
        <v/>
      </c>
      <c r="K4870" s="179"/>
      <c r="L4870" s="67" t="str">
        <f t="shared" si="1462"/>
        <v/>
      </c>
      <c r="M4870" s="68">
        <f t="shared" si="1463"/>
        <v>0</v>
      </c>
      <c r="N4870" s="66">
        <f t="shared" si="1464"/>
        <v>0</v>
      </c>
      <c r="O4870" s="152"/>
      <c r="P4870" s="172">
        <f t="shared" si="1461"/>
        <v>0</v>
      </c>
      <c r="Q4870" s="69">
        <f t="shared" si="1465"/>
        <v>0</v>
      </c>
      <c r="R4870" s="62">
        <f t="shared" si="1466"/>
        <v>0</v>
      </c>
      <c r="S4870" s="153"/>
      <c r="T4870" s="118" t="str">
        <f t="shared" si="1467"/>
        <v/>
      </c>
      <c r="U4870" s="154"/>
      <c r="V4870" s="154"/>
      <c r="W4870" s="154"/>
      <c r="X4870" s="154"/>
      <c r="Y4870" s="154"/>
      <c r="Z4870" s="154"/>
      <c r="AA4870" s="154"/>
      <c r="AB4870" s="154"/>
      <c r="AC4870" s="154"/>
      <c r="AD4870" s="154"/>
      <c r="AE4870" s="154"/>
      <c r="AF4870" s="154"/>
      <c r="AG4870" s="63">
        <f t="shared" si="1468"/>
        <v>0</v>
      </c>
      <c r="AH4870" s="56">
        <f t="shared" si="1469"/>
        <v>0</v>
      </c>
      <c r="AI4870" s="56">
        <f t="shared" si="1470"/>
        <v>0</v>
      </c>
      <c r="AJ4870" s="56">
        <f t="shared" si="1471"/>
        <v>0</v>
      </c>
      <c r="AK4870" s="56">
        <f t="shared" si="1472"/>
        <v>0</v>
      </c>
      <c r="AL4870" s="56">
        <f t="shared" si="1473"/>
        <v>0</v>
      </c>
      <c r="AM4870" s="56">
        <f t="shared" si="1474"/>
        <v>0</v>
      </c>
      <c r="AN4870" s="56">
        <f t="shared" si="1475"/>
        <v>0</v>
      </c>
      <c r="AO4870" s="56">
        <f t="shared" si="1476"/>
        <v>0</v>
      </c>
      <c r="AP4870" s="56">
        <f t="shared" si="1477"/>
        <v>0</v>
      </c>
      <c r="AQ4870" s="56">
        <f t="shared" si="1478"/>
        <v>0</v>
      </c>
      <c r="AR4870" s="86">
        <f t="shared" si="1479"/>
        <v>0</v>
      </c>
    </row>
    <row r="4871" spans="1:44" x14ac:dyDescent="0.25">
      <c r="A4871" s="178"/>
      <c r="B4871" s="55" t="str">
        <f>_xlfn.IFNA(VLOOKUP(A4871,'Ajánlatkérő(k) adatai'!$B$4:$C$205,2,0),"")</f>
        <v/>
      </c>
      <c r="C4871" s="178"/>
      <c r="D4871" s="55" t="str">
        <f>_xlfn.IFNA(VLOOKUP(C4871,'Számlafizető(k) adatai'!$C$4:$D$203,2,0),"")</f>
        <v/>
      </c>
      <c r="E4871" s="55" t="str">
        <f>_xlfn.IFNA(VLOOKUP(C4871,'Számlafizető(k) adatai'!$C$4:$M$203,11,0),"")</f>
        <v/>
      </c>
      <c r="F4871" s="178"/>
      <c r="G4871" s="178"/>
      <c r="H4871" s="178"/>
      <c r="I4871" s="55" t="str">
        <f>IF(F4871="","",VLOOKUP(LEFT(F4871,5),'Technikai cellák'!B:C,2,0))</f>
        <v/>
      </c>
      <c r="J4871" s="55" t="str">
        <f>IF(F4871="","",VLOOKUP(I4871,'Technikai cellák'!$C$1:$D$12,2,0))</f>
        <v/>
      </c>
      <c r="K4871" s="179"/>
      <c r="L4871" s="67" t="str">
        <f t="shared" si="1462"/>
        <v/>
      </c>
      <c r="M4871" s="68">
        <f t="shared" si="1463"/>
        <v>0</v>
      </c>
      <c r="N4871" s="66">
        <f t="shared" si="1464"/>
        <v>0</v>
      </c>
      <c r="O4871" s="152"/>
      <c r="P4871" s="172">
        <f t="shared" si="1461"/>
        <v>0</v>
      </c>
      <c r="Q4871" s="69">
        <f t="shared" si="1465"/>
        <v>0</v>
      </c>
      <c r="R4871" s="62">
        <f t="shared" si="1466"/>
        <v>0</v>
      </c>
      <c r="S4871" s="153"/>
      <c r="T4871" s="118" t="str">
        <f t="shared" si="1467"/>
        <v/>
      </c>
      <c r="U4871" s="154"/>
      <c r="V4871" s="154"/>
      <c r="W4871" s="154"/>
      <c r="X4871" s="154"/>
      <c r="Y4871" s="154"/>
      <c r="Z4871" s="154"/>
      <c r="AA4871" s="154"/>
      <c r="AB4871" s="154"/>
      <c r="AC4871" s="154"/>
      <c r="AD4871" s="154"/>
      <c r="AE4871" s="154"/>
      <c r="AF4871" s="154"/>
      <c r="AG4871" s="63">
        <f t="shared" si="1468"/>
        <v>0</v>
      </c>
      <c r="AH4871" s="56">
        <f t="shared" si="1469"/>
        <v>0</v>
      </c>
      <c r="AI4871" s="56">
        <f t="shared" si="1470"/>
        <v>0</v>
      </c>
      <c r="AJ4871" s="56">
        <f t="shared" si="1471"/>
        <v>0</v>
      </c>
      <c r="AK4871" s="56">
        <f t="shared" si="1472"/>
        <v>0</v>
      </c>
      <c r="AL4871" s="56">
        <f t="shared" si="1473"/>
        <v>0</v>
      </c>
      <c r="AM4871" s="56">
        <f t="shared" si="1474"/>
        <v>0</v>
      </c>
      <c r="AN4871" s="56">
        <f t="shared" si="1475"/>
        <v>0</v>
      </c>
      <c r="AO4871" s="56">
        <f t="shared" si="1476"/>
        <v>0</v>
      </c>
      <c r="AP4871" s="56">
        <f t="shared" si="1477"/>
        <v>0</v>
      </c>
      <c r="AQ4871" s="56">
        <f t="shared" si="1478"/>
        <v>0</v>
      </c>
      <c r="AR4871" s="86">
        <f t="shared" si="1479"/>
        <v>0</v>
      </c>
    </row>
    <row r="4872" spans="1:44" x14ac:dyDescent="0.25">
      <c r="A4872" s="178"/>
      <c r="B4872" s="55" t="str">
        <f>_xlfn.IFNA(VLOOKUP(A4872,'Ajánlatkérő(k) adatai'!$B$4:$C$205,2,0),"")</f>
        <v/>
      </c>
      <c r="C4872" s="178"/>
      <c r="D4872" s="55" t="str">
        <f>_xlfn.IFNA(VLOOKUP(C4872,'Számlafizető(k) adatai'!$C$4:$D$203,2,0),"")</f>
        <v/>
      </c>
      <c r="E4872" s="55" t="str">
        <f>_xlfn.IFNA(VLOOKUP(C4872,'Számlafizető(k) adatai'!$C$4:$M$203,11,0),"")</f>
        <v/>
      </c>
      <c r="F4872" s="178"/>
      <c r="G4872" s="178"/>
      <c r="H4872" s="178"/>
      <c r="I4872" s="55" t="str">
        <f>IF(F4872="","",VLOOKUP(LEFT(F4872,5),'Technikai cellák'!B:C,2,0))</f>
        <v/>
      </c>
      <c r="J4872" s="55" t="str">
        <f>IF(F4872="","",VLOOKUP(I4872,'Technikai cellák'!$C$1:$D$12,2,0))</f>
        <v/>
      </c>
      <c r="K4872" s="179"/>
      <c r="L4872" s="67" t="str">
        <f t="shared" si="1462"/>
        <v/>
      </c>
      <c r="M4872" s="68">
        <f t="shared" si="1463"/>
        <v>0</v>
      </c>
      <c r="N4872" s="66">
        <f t="shared" si="1464"/>
        <v>0</v>
      </c>
      <c r="O4872" s="152"/>
      <c r="P4872" s="172">
        <f t="shared" si="1461"/>
        <v>0</v>
      </c>
      <c r="Q4872" s="69">
        <f t="shared" si="1465"/>
        <v>0</v>
      </c>
      <c r="R4872" s="62">
        <f t="shared" si="1466"/>
        <v>0</v>
      </c>
      <c r="S4872" s="153"/>
      <c r="T4872" s="118" t="str">
        <f t="shared" si="1467"/>
        <v/>
      </c>
      <c r="U4872" s="154"/>
      <c r="V4872" s="154"/>
      <c r="W4872" s="154"/>
      <c r="X4872" s="154"/>
      <c r="Y4872" s="154"/>
      <c r="Z4872" s="154"/>
      <c r="AA4872" s="154"/>
      <c r="AB4872" s="154"/>
      <c r="AC4872" s="154"/>
      <c r="AD4872" s="154"/>
      <c r="AE4872" s="154"/>
      <c r="AF4872" s="154"/>
      <c r="AG4872" s="63">
        <f t="shared" si="1468"/>
        <v>0</v>
      </c>
      <c r="AH4872" s="56">
        <f t="shared" si="1469"/>
        <v>0</v>
      </c>
      <c r="AI4872" s="56">
        <f t="shared" si="1470"/>
        <v>0</v>
      </c>
      <c r="AJ4872" s="56">
        <f t="shared" si="1471"/>
        <v>0</v>
      </c>
      <c r="AK4872" s="56">
        <f t="shared" si="1472"/>
        <v>0</v>
      </c>
      <c r="AL4872" s="56">
        <f t="shared" si="1473"/>
        <v>0</v>
      </c>
      <c r="AM4872" s="56">
        <f t="shared" si="1474"/>
        <v>0</v>
      </c>
      <c r="AN4872" s="56">
        <f t="shared" si="1475"/>
        <v>0</v>
      </c>
      <c r="AO4872" s="56">
        <f t="shared" si="1476"/>
        <v>0</v>
      </c>
      <c r="AP4872" s="56">
        <f t="shared" si="1477"/>
        <v>0</v>
      </c>
      <c r="AQ4872" s="56">
        <f t="shared" si="1478"/>
        <v>0</v>
      </c>
      <c r="AR4872" s="86">
        <f t="shared" si="1479"/>
        <v>0</v>
      </c>
    </row>
    <row r="4873" spans="1:44" x14ac:dyDescent="0.25">
      <c r="A4873" s="178"/>
      <c r="B4873" s="55" t="str">
        <f>_xlfn.IFNA(VLOOKUP(A4873,'Ajánlatkérő(k) adatai'!$B$4:$C$205,2,0),"")</f>
        <v/>
      </c>
      <c r="C4873" s="178"/>
      <c r="D4873" s="55" t="str">
        <f>_xlfn.IFNA(VLOOKUP(C4873,'Számlafizető(k) adatai'!$C$4:$D$203,2,0),"")</f>
        <v/>
      </c>
      <c r="E4873" s="55" t="str">
        <f>_xlfn.IFNA(VLOOKUP(C4873,'Számlafizető(k) adatai'!$C$4:$M$203,11,0),"")</f>
        <v/>
      </c>
      <c r="F4873" s="178"/>
      <c r="G4873" s="178"/>
      <c r="H4873" s="178"/>
      <c r="I4873" s="55" t="str">
        <f>IF(F4873="","",VLOOKUP(LEFT(F4873,5),'Technikai cellák'!B:C,2,0))</f>
        <v/>
      </c>
      <c r="J4873" s="55" t="str">
        <f>IF(F4873="","",VLOOKUP(I4873,'Technikai cellák'!$C$1:$D$12,2,0))</f>
        <v/>
      </c>
      <c r="K4873" s="179"/>
      <c r="L4873" s="67" t="str">
        <f t="shared" si="1462"/>
        <v/>
      </c>
      <c r="M4873" s="68">
        <f t="shared" si="1463"/>
        <v>0</v>
      </c>
      <c r="N4873" s="66">
        <f t="shared" si="1464"/>
        <v>0</v>
      </c>
      <c r="O4873" s="152"/>
      <c r="P4873" s="172">
        <f t="shared" si="1461"/>
        <v>0</v>
      </c>
      <c r="Q4873" s="69">
        <f t="shared" si="1465"/>
        <v>0</v>
      </c>
      <c r="R4873" s="62">
        <f t="shared" si="1466"/>
        <v>0</v>
      </c>
      <c r="S4873" s="153"/>
      <c r="T4873" s="118" t="str">
        <f t="shared" si="1467"/>
        <v/>
      </c>
      <c r="U4873" s="154"/>
      <c r="V4873" s="154"/>
      <c r="W4873" s="154"/>
      <c r="X4873" s="154"/>
      <c r="Y4873" s="154"/>
      <c r="Z4873" s="154"/>
      <c r="AA4873" s="154"/>
      <c r="AB4873" s="154"/>
      <c r="AC4873" s="154"/>
      <c r="AD4873" s="154"/>
      <c r="AE4873" s="154"/>
      <c r="AF4873" s="154"/>
      <c r="AG4873" s="63">
        <f t="shared" si="1468"/>
        <v>0</v>
      </c>
      <c r="AH4873" s="56">
        <f t="shared" si="1469"/>
        <v>0</v>
      </c>
      <c r="AI4873" s="56">
        <f t="shared" si="1470"/>
        <v>0</v>
      </c>
      <c r="AJ4873" s="56">
        <f t="shared" si="1471"/>
        <v>0</v>
      </c>
      <c r="AK4873" s="56">
        <f t="shared" si="1472"/>
        <v>0</v>
      </c>
      <c r="AL4873" s="56">
        <f t="shared" si="1473"/>
        <v>0</v>
      </c>
      <c r="AM4873" s="56">
        <f t="shared" si="1474"/>
        <v>0</v>
      </c>
      <c r="AN4873" s="56">
        <f t="shared" si="1475"/>
        <v>0</v>
      </c>
      <c r="AO4873" s="56">
        <f t="shared" si="1476"/>
        <v>0</v>
      </c>
      <c r="AP4873" s="56">
        <f t="shared" si="1477"/>
        <v>0</v>
      </c>
      <c r="AQ4873" s="56">
        <f t="shared" si="1478"/>
        <v>0</v>
      </c>
      <c r="AR4873" s="86">
        <f t="shared" si="1479"/>
        <v>0</v>
      </c>
    </row>
    <row r="4874" spans="1:44" x14ac:dyDescent="0.25">
      <c r="A4874" s="178"/>
      <c r="B4874" s="55" t="str">
        <f>_xlfn.IFNA(VLOOKUP(A4874,'Ajánlatkérő(k) adatai'!$B$4:$C$205,2,0),"")</f>
        <v/>
      </c>
      <c r="C4874" s="178"/>
      <c r="D4874" s="55" t="str">
        <f>_xlfn.IFNA(VLOOKUP(C4874,'Számlafizető(k) adatai'!$C$4:$D$203,2,0),"")</f>
        <v/>
      </c>
      <c r="E4874" s="55" t="str">
        <f>_xlfn.IFNA(VLOOKUP(C4874,'Számlafizető(k) adatai'!$C$4:$M$203,11,0),"")</f>
        <v/>
      </c>
      <c r="F4874" s="178"/>
      <c r="G4874" s="178"/>
      <c r="H4874" s="178"/>
      <c r="I4874" s="55" t="str">
        <f>IF(F4874="","",VLOOKUP(LEFT(F4874,5),'Technikai cellák'!B:C,2,0))</f>
        <v/>
      </c>
      <c r="J4874" s="55" t="str">
        <f>IF(F4874="","",VLOOKUP(I4874,'Technikai cellák'!$C$1:$D$12,2,0))</f>
        <v/>
      </c>
      <c r="K4874" s="179"/>
      <c r="L4874" s="67" t="str">
        <f t="shared" si="1462"/>
        <v/>
      </c>
      <c r="M4874" s="68">
        <f t="shared" si="1463"/>
        <v>0</v>
      </c>
      <c r="N4874" s="66">
        <f t="shared" si="1464"/>
        <v>0</v>
      </c>
      <c r="O4874" s="152"/>
      <c r="P4874" s="172">
        <f t="shared" si="1461"/>
        <v>0</v>
      </c>
      <c r="Q4874" s="69">
        <f t="shared" si="1465"/>
        <v>0</v>
      </c>
      <c r="R4874" s="62">
        <f t="shared" si="1466"/>
        <v>0</v>
      </c>
      <c r="S4874" s="153"/>
      <c r="T4874" s="118" t="str">
        <f t="shared" si="1467"/>
        <v/>
      </c>
      <c r="U4874" s="154"/>
      <c r="V4874" s="154"/>
      <c r="W4874" s="154"/>
      <c r="X4874" s="154"/>
      <c r="Y4874" s="154"/>
      <c r="Z4874" s="154"/>
      <c r="AA4874" s="154"/>
      <c r="AB4874" s="154"/>
      <c r="AC4874" s="154"/>
      <c r="AD4874" s="154"/>
      <c r="AE4874" s="154"/>
      <c r="AF4874" s="154"/>
      <c r="AG4874" s="63">
        <f t="shared" si="1468"/>
        <v>0</v>
      </c>
      <c r="AH4874" s="56">
        <f t="shared" si="1469"/>
        <v>0</v>
      </c>
      <c r="AI4874" s="56">
        <f t="shared" si="1470"/>
        <v>0</v>
      </c>
      <c r="AJ4874" s="56">
        <f t="shared" si="1471"/>
        <v>0</v>
      </c>
      <c r="AK4874" s="56">
        <f t="shared" si="1472"/>
        <v>0</v>
      </c>
      <c r="AL4874" s="56">
        <f t="shared" si="1473"/>
        <v>0</v>
      </c>
      <c r="AM4874" s="56">
        <f t="shared" si="1474"/>
        <v>0</v>
      </c>
      <c r="AN4874" s="56">
        <f t="shared" si="1475"/>
        <v>0</v>
      </c>
      <c r="AO4874" s="56">
        <f t="shared" si="1476"/>
        <v>0</v>
      </c>
      <c r="AP4874" s="56">
        <f t="shared" si="1477"/>
        <v>0</v>
      </c>
      <c r="AQ4874" s="56">
        <f t="shared" si="1478"/>
        <v>0</v>
      </c>
      <c r="AR4874" s="86">
        <f t="shared" si="1479"/>
        <v>0</v>
      </c>
    </row>
    <row r="4875" spans="1:44" x14ac:dyDescent="0.25">
      <c r="A4875" s="178"/>
      <c r="B4875" s="55" t="str">
        <f>_xlfn.IFNA(VLOOKUP(A4875,'Ajánlatkérő(k) adatai'!$B$4:$C$205,2,0),"")</f>
        <v/>
      </c>
      <c r="C4875" s="178"/>
      <c r="D4875" s="55" t="str">
        <f>_xlfn.IFNA(VLOOKUP(C4875,'Számlafizető(k) adatai'!$C$4:$D$203,2,0),"")</f>
        <v/>
      </c>
      <c r="E4875" s="55" t="str">
        <f>_xlfn.IFNA(VLOOKUP(C4875,'Számlafizető(k) adatai'!$C$4:$M$203,11,0),"")</f>
        <v/>
      </c>
      <c r="F4875" s="178"/>
      <c r="G4875" s="178"/>
      <c r="H4875" s="178"/>
      <c r="I4875" s="55" t="str">
        <f>IF(F4875="","",VLOOKUP(LEFT(F4875,5),'Technikai cellák'!B:C,2,0))</f>
        <v/>
      </c>
      <c r="J4875" s="55" t="str">
        <f>IF(F4875="","",VLOOKUP(I4875,'Technikai cellák'!$C$1:$D$12,2,0))</f>
        <v/>
      </c>
      <c r="K4875" s="179"/>
      <c r="L4875" s="67" t="str">
        <f t="shared" si="1462"/>
        <v/>
      </c>
      <c r="M4875" s="68">
        <f t="shared" si="1463"/>
        <v>0</v>
      </c>
      <c r="N4875" s="66">
        <f t="shared" si="1464"/>
        <v>0</v>
      </c>
      <c r="O4875" s="152"/>
      <c r="P4875" s="172">
        <f t="shared" si="1461"/>
        <v>0</v>
      </c>
      <c r="Q4875" s="69">
        <f t="shared" si="1465"/>
        <v>0</v>
      </c>
      <c r="R4875" s="62">
        <f t="shared" si="1466"/>
        <v>0</v>
      </c>
      <c r="S4875" s="153"/>
      <c r="T4875" s="118" t="str">
        <f t="shared" si="1467"/>
        <v/>
      </c>
      <c r="U4875" s="154"/>
      <c r="V4875" s="154"/>
      <c r="W4875" s="154"/>
      <c r="X4875" s="154"/>
      <c r="Y4875" s="154"/>
      <c r="Z4875" s="154"/>
      <c r="AA4875" s="154"/>
      <c r="AB4875" s="154"/>
      <c r="AC4875" s="154"/>
      <c r="AD4875" s="154"/>
      <c r="AE4875" s="154"/>
      <c r="AF4875" s="154"/>
      <c r="AG4875" s="63">
        <f t="shared" si="1468"/>
        <v>0</v>
      </c>
      <c r="AH4875" s="56">
        <f t="shared" si="1469"/>
        <v>0</v>
      </c>
      <c r="AI4875" s="56">
        <f t="shared" si="1470"/>
        <v>0</v>
      </c>
      <c r="AJ4875" s="56">
        <f t="shared" si="1471"/>
        <v>0</v>
      </c>
      <c r="AK4875" s="56">
        <f t="shared" si="1472"/>
        <v>0</v>
      </c>
      <c r="AL4875" s="56">
        <f t="shared" si="1473"/>
        <v>0</v>
      </c>
      <c r="AM4875" s="56">
        <f t="shared" si="1474"/>
        <v>0</v>
      </c>
      <c r="AN4875" s="56">
        <f t="shared" si="1475"/>
        <v>0</v>
      </c>
      <c r="AO4875" s="56">
        <f t="shared" si="1476"/>
        <v>0</v>
      </c>
      <c r="AP4875" s="56">
        <f t="shared" si="1477"/>
        <v>0</v>
      </c>
      <c r="AQ4875" s="56">
        <f t="shared" si="1478"/>
        <v>0</v>
      </c>
      <c r="AR4875" s="86">
        <f t="shared" si="1479"/>
        <v>0</v>
      </c>
    </row>
    <row r="4876" spans="1:44" x14ac:dyDescent="0.25">
      <c r="A4876" s="178"/>
      <c r="B4876" s="55" t="str">
        <f>_xlfn.IFNA(VLOOKUP(A4876,'Ajánlatkérő(k) adatai'!$B$4:$C$205,2,0),"")</f>
        <v/>
      </c>
      <c r="C4876" s="178"/>
      <c r="D4876" s="55" t="str">
        <f>_xlfn.IFNA(VLOOKUP(C4876,'Számlafizető(k) adatai'!$C$4:$D$203,2,0),"")</f>
        <v/>
      </c>
      <c r="E4876" s="55" t="str">
        <f>_xlfn.IFNA(VLOOKUP(C4876,'Számlafizető(k) adatai'!$C$4:$M$203,11,0),"")</f>
        <v/>
      </c>
      <c r="F4876" s="178"/>
      <c r="G4876" s="178"/>
      <c r="H4876" s="178"/>
      <c r="I4876" s="55" t="str">
        <f>IF(F4876="","",VLOOKUP(LEFT(F4876,5),'Technikai cellák'!B:C,2,0))</f>
        <v/>
      </c>
      <c r="J4876" s="55" t="str">
        <f>IF(F4876="","",VLOOKUP(I4876,'Technikai cellák'!$C$1:$D$12,2,0))</f>
        <v/>
      </c>
      <c r="K4876" s="179"/>
      <c r="L4876" s="67" t="str">
        <f t="shared" si="1462"/>
        <v/>
      </c>
      <c r="M4876" s="68">
        <f t="shared" si="1463"/>
        <v>0</v>
      </c>
      <c r="N4876" s="66">
        <f t="shared" si="1464"/>
        <v>0</v>
      </c>
      <c r="O4876" s="152"/>
      <c r="P4876" s="172">
        <f t="shared" si="1461"/>
        <v>0</v>
      </c>
      <c r="Q4876" s="69">
        <f t="shared" si="1465"/>
        <v>0</v>
      </c>
      <c r="R4876" s="62">
        <f t="shared" si="1466"/>
        <v>0</v>
      </c>
      <c r="S4876" s="153"/>
      <c r="T4876" s="118" t="str">
        <f t="shared" si="1467"/>
        <v/>
      </c>
      <c r="U4876" s="154"/>
      <c r="V4876" s="154"/>
      <c r="W4876" s="154"/>
      <c r="X4876" s="154"/>
      <c r="Y4876" s="154"/>
      <c r="Z4876" s="154"/>
      <c r="AA4876" s="154"/>
      <c r="AB4876" s="154"/>
      <c r="AC4876" s="154"/>
      <c r="AD4876" s="154"/>
      <c r="AE4876" s="154"/>
      <c r="AF4876" s="154"/>
      <c r="AG4876" s="63">
        <f t="shared" si="1468"/>
        <v>0</v>
      </c>
      <c r="AH4876" s="56">
        <f t="shared" si="1469"/>
        <v>0</v>
      </c>
      <c r="AI4876" s="56">
        <f t="shared" si="1470"/>
        <v>0</v>
      </c>
      <c r="AJ4876" s="56">
        <f t="shared" si="1471"/>
        <v>0</v>
      </c>
      <c r="AK4876" s="56">
        <f t="shared" si="1472"/>
        <v>0</v>
      </c>
      <c r="AL4876" s="56">
        <f t="shared" si="1473"/>
        <v>0</v>
      </c>
      <c r="AM4876" s="56">
        <f t="shared" si="1474"/>
        <v>0</v>
      </c>
      <c r="AN4876" s="56">
        <f t="shared" si="1475"/>
        <v>0</v>
      </c>
      <c r="AO4876" s="56">
        <f t="shared" si="1476"/>
        <v>0</v>
      </c>
      <c r="AP4876" s="56">
        <f t="shared" si="1477"/>
        <v>0</v>
      </c>
      <c r="AQ4876" s="56">
        <f t="shared" si="1478"/>
        <v>0</v>
      </c>
      <c r="AR4876" s="86">
        <f t="shared" si="1479"/>
        <v>0</v>
      </c>
    </row>
    <row r="4877" spans="1:44" x14ac:dyDescent="0.25">
      <c r="A4877" s="178"/>
      <c r="B4877" s="55" t="str">
        <f>_xlfn.IFNA(VLOOKUP(A4877,'Ajánlatkérő(k) adatai'!$B$4:$C$205,2,0),"")</f>
        <v/>
      </c>
      <c r="C4877" s="178"/>
      <c r="D4877" s="55" t="str">
        <f>_xlfn.IFNA(VLOOKUP(C4877,'Számlafizető(k) adatai'!$C$4:$D$203,2,0),"")</f>
        <v/>
      </c>
      <c r="E4877" s="55" t="str">
        <f>_xlfn.IFNA(VLOOKUP(C4877,'Számlafizető(k) adatai'!$C$4:$M$203,11,0),"")</f>
        <v/>
      </c>
      <c r="F4877" s="178"/>
      <c r="G4877" s="178"/>
      <c r="H4877" s="178"/>
      <c r="I4877" s="55" t="str">
        <f>IF(F4877="","",VLOOKUP(LEFT(F4877,5),'Technikai cellák'!B:C,2,0))</f>
        <v/>
      </c>
      <c r="J4877" s="55" t="str">
        <f>IF(F4877="","",VLOOKUP(I4877,'Technikai cellák'!$C$1:$D$12,2,0))</f>
        <v/>
      </c>
      <c r="K4877" s="179"/>
      <c r="L4877" s="67" t="str">
        <f t="shared" si="1462"/>
        <v/>
      </c>
      <c r="M4877" s="68">
        <f t="shared" si="1463"/>
        <v>0</v>
      </c>
      <c r="N4877" s="66">
        <f t="shared" si="1464"/>
        <v>0</v>
      </c>
      <c r="O4877" s="152"/>
      <c r="P4877" s="172">
        <f t="shared" si="1461"/>
        <v>0</v>
      </c>
      <c r="Q4877" s="69">
        <f t="shared" si="1465"/>
        <v>0</v>
      </c>
      <c r="R4877" s="62">
        <f t="shared" si="1466"/>
        <v>0</v>
      </c>
      <c r="S4877" s="153"/>
      <c r="T4877" s="118" t="str">
        <f t="shared" si="1467"/>
        <v/>
      </c>
      <c r="U4877" s="154"/>
      <c r="V4877" s="154"/>
      <c r="W4877" s="154"/>
      <c r="X4877" s="154"/>
      <c r="Y4877" s="154"/>
      <c r="Z4877" s="154"/>
      <c r="AA4877" s="154"/>
      <c r="AB4877" s="154"/>
      <c r="AC4877" s="154"/>
      <c r="AD4877" s="154"/>
      <c r="AE4877" s="154"/>
      <c r="AF4877" s="154"/>
      <c r="AG4877" s="63">
        <f t="shared" si="1468"/>
        <v>0</v>
      </c>
      <c r="AH4877" s="56">
        <f t="shared" si="1469"/>
        <v>0</v>
      </c>
      <c r="AI4877" s="56">
        <f t="shared" si="1470"/>
        <v>0</v>
      </c>
      <c r="AJ4877" s="56">
        <f t="shared" si="1471"/>
        <v>0</v>
      </c>
      <c r="AK4877" s="56">
        <f t="shared" si="1472"/>
        <v>0</v>
      </c>
      <c r="AL4877" s="56">
        <f t="shared" si="1473"/>
        <v>0</v>
      </c>
      <c r="AM4877" s="56">
        <f t="shared" si="1474"/>
        <v>0</v>
      </c>
      <c r="AN4877" s="56">
        <f t="shared" si="1475"/>
        <v>0</v>
      </c>
      <c r="AO4877" s="56">
        <f t="shared" si="1476"/>
        <v>0</v>
      </c>
      <c r="AP4877" s="56">
        <f t="shared" si="1477"/>
        <v>0</v>
      </c>
      <c r="AQ4877" s="56">
        <f t="shared" si="1478"/>
        <v>0</v>
      </c>
      <c r="AR4877" s="86">
        <f t="shared" si="1479"/>
        <v>0</v>
      </c>
    </row>
    <row r="4878" spans="1:44" x14ac:dyDescent="0.25">
      <c r="A4878" s="178"/>
      <c r="B4878" s="55" t="str">
        <f>_xlfn.IFNA(VLOOKUP(A4878,'Ajánlatkérő(k) adatai'!$B$4:$C$205,2,0),"")</f>
        <v/>
      </c>
      <c r="C4878" s="178"/>
      <c r="D4878" s="55" t="str">
        <f>_xlfn.IFNA(VLOOKUP(C4878,'Számlafizető(k) adatai'!$C$4:$D$203,2,0),"")</f>
        <v/>
      </c>
      <c r="E4878" s="55" t="str">
        <f>_xlfn.IFNA(VLOOKUP(C4878,'Számlafizető(k) adatai'!$C$4:$M$203,11,0),"")</f>
        <v/>
      </c>
      <c r="F4878" s="178"/>
      <c r="G4878" s="178"/>
      <c r="H4878" s="178"/>
      <c r="I4878" s="55" t="str">
        <f>IF(F4878="","",VLOOKUP(LEFT(F4878,5),'Technikai cellák'!B:C,2,0))</f>
        <v/>
      </c>
      <c r="J4878" s="55" t="str">
        <f>IF(F4878="","",VLOOKUP(I4878,'Technikai cellák'!$C$1:$D$12,2,0))</f>
        <v/>
      </c>
      <c r="K4878" s="179"/>
      <c r="L4878" s="67" t="str">
        <f t="shared" si="1462"/>
        <v/>
      </c>
      <c r="M4878" s="68">
        <f t="shared" si="1463"/>
        <v>0</v>
      </c>
      <c r="N4878" s="66">
        <f t="shared" si="1464"/>
        <v>0</v>
      </c>
      <c r="O4878" s="152"/>
      <c r="P4878" s="172">
        <f t="shared" si="1461"/>
        <v>0</v>
      </c>
      <c r="Q4878" s="69">
        <f t="shared" si="1465"/>
        <v>0</v>
      </c>
      <c r="R4878" s="62">
        <f t="shared" si="1466"/>
        <v>0</v>
      </c>
      <c r="S4878" s="153"/>
      <c r="T4878" s="118" t="str">
        <f t="shared" si="1467"/>
        <v/>
      </c>
      <c r="U4878" s="154"/>
      <c r="V4878" s="154"/>
      <c r="W4878" s="154"/>
      <c r="X4878" s="154"/>
      <c r="Y4878" s="154"/>
      <c r="Z4878" s="154"/>
      <c r="AA4878" s="154"/>
      <c r="AB4878" s="154"/>
      <c r="AC4878" s="154"/>
      <c r="AD4878" s="154"/>
      <c r="AE4878" s="154"/>
      <c r="AF4878" s="154"/>
      <c r="AG4878" s="63">
        <f t="shared" si="1468"/>
        <v>0</v>
      </c>
      <c r="AH4878" s="56">
        <f t="shared" si="1469"/>
        <v>0</v>
      </c>
      <c r="AI4878" s="56">
        <f t="shared" si="1470"/>
        <v>0</v>
      </c>
      <c r="AJ4878" s="56">
        <f t="shared" si="1471"/>
        <v>0</v>
      </c>
      <c r="AK4878" s="56">
        <f t="shared" si="1472"/>
        <v>0</v>
      </c>
      <c r="AL4878" s="56">
        <f t="shared" si="1473"/>
        <v>0</v>
      </c>
      <c r="AM4878" s="56">
        <f t="shared" si="1474"/>
        <v>0</v>
      </c>
      <c r="AN4878" s="56">
        <f t="shared" si="1475"/>
        <v>0</v>
      </c>
      <c r="AO4878" s="56">
        <f t="shared" si="1476"/>
        <v>0</v>
      </c>
      <c r="AP4878" s="56">
        <f t="shared" si="1477"/>
        <v>0</v>
      </c>
      <c r="AQ4878" s="56">
        <f t="shared" si="1478"/>
        <v>0</v>
      </c>
      <c r="AR4878" s="86">
        <f t="shared" si="1479"/>
        <v>0</v>
      </c>
    </row>
    <row r="4879" spans="1:44" x14ac:dyDescent="0.25">
      <c r="A4879" s="178"/>
      <c r="B4879" s="55" t="str">
        <f>_xlfn.IFNA(VLOOKUP(A4879,'Ajánlatkérő(k) adatai'!$B$4:$C$205,2,0),"")</f>
        <v/>
      </c>
      <c r="C4879" s="178"/>
      <c r="D4879" s="55" t="str">
        <f>_xlfn.IFNA(VLOOKUP(C4879,'Számlafizető(k) adatai'!$C$4:$D$203,2,0),"")</f>
        <v/>
      </c>
      <c r="E4879" s="55" t="str">
        <f>_xlfn.IFNA(VLOOKUP(C4879,'Számlafizető(k) adatai'!$C$4:$M$203,11,0),"")</f>
        <v/>
      </c>
      <c r="F4879" s="178"/>
      <c r="G4879" s="178"/>
      <c r="H4879" s="178"/>
      <c r="I4879" s="55" t="str">
        <f>IF(F4879="","",VLOOKUP(LEFT(F4879,5),'Technikai cellák'!B:C,2,0))</f>
        <v/>
      </c>
      <c r="J4879" s="55" t="str">
        <f>IF(F4879="","",VLOOKUP(I4879,'Technikai cellák'!$C$1:$D$12,2,0))</f>
        <v/>
      </c>
      <c r="K4879" s="179"/>
      <c r="L4879" s="67" t="str">
        <f t="shared" si="1462"/>
        <v/>
      </c>
      <c r="M4879" s="68">
        <f t="shared" si="1463"/>
        <v>0</v>
      </c>
      <c r="N4879" s="66">
        <f t="shared" si="1464"/>
        <v>0</v>
      </c>
      <c r="O4879" s="152"/>
      <c r="P4879" s="172">
        <f t="shared" si="1461"/>
        <v>0</v>
      </c>
      <c r="Q4879" s="69">
        <f t="shared" si="1465"/>
        <v>0</v>
      </c>
      <c r="R4879" s="62">
        <f t="shared" si="1466"/>
        <v>0</v>
      </c>
      <c r="S4879" s="153"/>
      <c r="T4879" s="118" t="str">
        <f t="shared" si="1467"/>
        <v/>
      </c>
      <c r="U4879" s="154"/>
      <c r="V4879" s="154"/>
      <c r="W4879" s="154"/>
      <c r="X4879" s="154"/>
      <c r="Y4879" s="154"/>
      <c r="Z4879" s="154"/>
      <c r="AA4879" s="154"/>
      <c r="AB4879" s="154"/>
      <c r="AC4879" s="154"/>
      <c r="AD4879" s="154"/>
      <c r="AE4879" s="154"/>
      <c r="AF4879" s="154"/>
      <c r="AG4879" s="63">
        <f t="shared" si="1468"/>
        <v>0</v>
      </c>
      <c r="AH4879" s="56">
        <f t="shared" si="1469"/>
        <v>0</v>
      </c>
      <c r="AI4879" s="56">
        <f t="shared" si="1470"/>
        <v>0</v>
      </c>
      <c r="AJ4879" s="56">
        <f t="shared" si="1471"/>
        <v>0</v>
      </c>
      <c r="AK4879" s="56">
        <f t="shared" si="1472"/>
        <v>0</v>
      </c>
      <c r="AL4879" s="56">
        <f t="shared" si="1473"/>
        <v>0</v>
      </c>
      <c r="AM4879" s="56">
        <f t="shared" si="1474"/>
        <v>0</v>
      </c>
      <c r="AN4879" s="56">
        <f t="shared" si="1475"/>
        <v>0</v>
      </c>
      <c r="AO4879" s="56">
        <f t="shared" si="1476"/>
        <v>0</v>
      </c>
      <c r="AP4879" s="56">
        <f t="shared" si="1477"/>
        <v>0</v>
      </c>
      <c r="AQ4879" s="56">
        <f t="shared" si="1478"/>
        <v>0</v>
      </c>
      <c r="AR4879" s="86">
        <f t="shared" si="1479"/>
        <v>0</v>
      </c>
    </row>
    <row r="4880" spans="1:44" x14ac:dyDescent="0.25">
      <c r="A4880" s="178"/>
      <c r="B4880" s="55" t="str">
        <f>_xlfn.IFNA(VLOOKUP(A4880,'Ajánlatkérő(k) adatai'!$B$4:$C$205,2,0),"")</f>
        <v/>
      </c>
      <c r="C4880" s="178"/>
      <c r="D4880" s="55" t="str">
        <f>_xlfn.IFNA(VLOOKUP(C4880,'Számlafizető(k) adatai'!$C$4:$D$203,2,0),"")</f>
        <v/>
      </c>
      <c r="E4880" s="55" t="str">
        <f>_xlfn.IFNA(VLOOKUP(C4880,'Számlafizető(k) adatai'!$C$4:$M$203,11,0),"")</f>
        <v/>
      </c>
      <c r="F4880" s="178"/>
      <c r="G4880" s="178"/>
      <c r="H4880" s="178"/>
      <c r="I4880" s="55" t="str">
        <f>IF(F4880="","",VLOOKUP(LEFT(F4880,5),'Technikai cellák'!B:C,2,0))</f>
        <v/>
      </c>
      <c r="J4880" s="55" t="str">
        <f>IF(F4880="","",VLOOKUP(I4880,'Technikai cellák'!$C$1:$D$12,2,0))</f>
        <v/>
      </c>
      <c r="K4880" s="179"/>
      <c r="L4880" s="67" t="str">
        <f t="shared" si="1462"/>
        <v/>
      </c>
      <c r="M4880" s="68">
        <f t="shared" si="1463"/>
        <v>0</v>
      </c>
      <c r="N4880" s="66">
        <f t="shared" si="1464"/>
        <v>0</v>
      </c>
      <c r="O4880" s="152"/>
      <c r="P4880" s="172">
        <f t="shared" ref="P4880:P4943" si="1480">ROUND((IF(K4880&lt;100,0,K4880*$C$7)/$C$8),0)</f>
        <v>0</v>
      </c>
      <c r="Q4880" s="69">
        <f t="shared" si="1465"/>
        <v>0</v>
      </c>
      <c r="R4880" s="62">
        <f t="shared" si="1466"/>
        <v>0</v>
      </c>
      <c r="S4880" s="153"/>
      <c r="T4880" s="118" t="str">
        <f t="shared" si="1467"/>
        <v/>
      </c>
      <c r="U4880" s="154"/>
      <c r="V4880" s="154"/>
      <c r="W4880" s="154"/>
      <c r="X4880" s="154"/>
      <c r="Y4880" s="154"/>
      <c r="Z4880" s="154"/>
      <c r="AA4880" s="154"/>
      <c r="AB4880" s="154"/>
      <c r="AC4880" s="154"/>
      <c r="AD4880" s="154"/>
      <c r="AE4880" s="154"/>
      <c r="AF4880" s="154"/>
      <c r="AG4880" s="63">
        <f t="shared" si="1468"/>
        <v>0</v>
      </c>
      <c r="AH4880" s="56">
        <f t="shared" si="1469"/>
        <v>0</v>
      </c>
      <c r="AI4880" s="56">
        <f t="shared" si="1470"/>
        <v>0</v>
      </c>
      <c r="AJ4880" s="56">
        <f t="shared" si="1471"/>
        <v>0</v>
      </c>
      <c r="AK4880" s="56">
        <f t="shared" si="1472"/>
        <v>0</v>
      </c>
      <c r="AL4880" s="56">
        <f t="shared" si="1473"/>
        <v>0</v>
      </c>
      <c r="AM4880" s="56">
        <f t="shared" si="1474"/>
        <v>0</v>
      </c>
      <c r="AN4880" s="56">
        <f t="shared" si="1475"/>
        <v>0</v>
      </c>
      <c r="AO4880" s="56">
        <f t="shared" si="1476"/>
        <v>0</v>
      </c>
      <c r="AP4880" s="56">
        <f t="shared" si="1477"/>
        <v>0</v>
      </c>
      <c r="AQ4880" s="56">
        <f t="shared" si="1478"/>
        <v>0</v>
      </c>
      <c r="AR4880" s="86">
        <f t="shared" si="1479"/>
        <v>0</v>
      </c>
    </row>
    <row r="4881" spans="1:44" x14ac:dyDescent="0.25">
      <c r="A4881" s="178"/>
      <c r="B4881" s="55" t="str">
        <f>_xlfn.IFNA(VLOOKUP(A4881,'Ajánlatkérő(k) adatai'!$B$4:$C$205,2,0),"")</f>
        <v/>
      </c>
      <c r="C4881" s="178"/>
      <c r="D4881" s="55" t="str">
        <f>_xlfn.IFNA(VLOOKUP(C4881,'Számlafizető(k) adatai'!$C$4:$D$203,2,0),"")</f>
        <v/>
      </c>
      <c r="E4881" s="55" t="str">
        <f>_xlfn.IFNA(VLOOKUP(C4881,'Számlafizető(k) adatai'!$C$4:$M$203,11,0),"")</f>
        <v/>
      </c>
      <c r="F4881" s="178"/>
      <c r="G4881" s="178"/>
      <c r="H4881" s="178"/>
      <c r="I4881" s="55" t="str">
        <f>IF(F4881="","",VLOOKUP(LEFT(F4881,5),'Technikai cellák'!B:C,2,0))</f>
        <v/>
      </c>
      <c r="J4881" s="55" t="str">
        <f>IF(F4881="","",VLOOKUP(I4881,'Technikai cellák'!$C$1:$D$12,2,0))</f>
        <v/>
      </c>
      <c r="K4881" s="179"/>
      <c r="L4881" s="67" t="str">
        <f t="shared" si="1462"/>
        <v/>
      </c>
      <c r="M4881" s="68">
        <f t="shared" si="1463"/>
        <v>0</v>
      </c>
      <c r="N4881" s="66">
        <f t="shared" si="1464"/>
        <v>0</v>
      </c>
      <c r="O4881" s="152"/>
      <c r="P4881" s="172">
        <f t="shared" si="1480"/>
        <v>0</v>
      </c>
      <c r="Q4881" s="69">
        <f t="shared" si="1465"/>
        <v>0</v>
      </c>
      <c r="R4881" s="62">
        <f t="shared" si="1466"/>
        <v>0</v>
      </c>
      <c r="S4881" s="153"/>
      <c r="T4881" s="118" t="str">
        <f t="shared" si="1467"/>
        <v/>
      </c>
      <c r="U4881" s="154"/>
      <c r="V4881" s="154"/>
      <c r="W4881" s="154"/>
      <c r="X4881" s="154"/>
      <c r="Y4881" s="154"/>
      <c r="Z4881" s="154"/>
      <c r="AA4881" s="154"/>
      <c r="AB4881" s="154"/>
      <c r="AC4881" s="154"/>
      <c r="AD4881" s="154"/>
      <c r="AE4881" s="154"/>
      <c r="AF4881" s="154"/>
      <c r="AG4881" s="63">
        <f t="shared" si="1468"/>
        <v>0</v>
      </c>
      <c r="AH4881" s="56">
        <f t="shared" si="1469"/>
        <v>0</v>
      </c>
      <c r="AI4881" s="56">
        <f t="shared" si="1470"/>
        <v>0</v>
      </c>
      <c r="AJ4881" s="56">
        <f t="shared" si="1471"/>
        <v>0</v>
      </c>
      <c r="AK4881" s="56">
        <f t="shared" si="1472"/>
        <v>0</v>
      </c>
      <c r="AL4881" s="56">
        <f t="shared" si="1473"/>
        <v>0</v>
      </c>
      <c r="AM4881" s="56">
        <f t="shared" si="1474"/>
        <v>0</v>
      </c>
      <c r="AN4881" s="56">
        <f t="shared" si="1475"/>
        <v>0</v>
      </c>
      <c r="AO4881" s="56">
        <f t="shared" si="1476"/>
        <v>0</v>
      </c>
      <c r="AP4881" s="56">
        <f t="shared" si="1477"/>
        <v>0</v>
      </c>
      <c r="AQ4881" s="56">
        <f t="shared" si="1478"/>
        <v>0</v>
      </c>
      <c r="AR4881" s="86">
        <f t="shared" si="1479"/>
        <v>0</v>
      </c>
    </row>
    <row r="4882" spans="1:44" x14ac:dyDescent="0.25">
      <c r="A4882" s="178"/>
      <c r="B4882" s="55" t="str">
        <f>_xlfn.IFNA(VLOOKUP(A4882,'Ajánlatkérő(k) adatai'!$B$4:$C$205,2,0),"")</f>
        <v/>
      </c>
      <c r="C4882" s="178"/>
      <c r="D4882" s="55" t="str">
        <f>_xlfn.IFNA(VLOOKUP(C4882,'Számlafizető(k) adatai'!$C$4:$D$203,2,0),"")</f>
        <v/>
      </c>
      <c r="E4882" s="55" t="str">
        <f>_xlfn.IFNA(VLOOKUP(C4882,'Számlafizető(k) adatai'!$C$4:$M$203,11,0),"")</f>
        <v/>
      </c>
      <c r="F4882" s="178"/>
      <c r="G4882" s="178"/>
      <c r="H4882" s="178"/>
      <c r="I4882" s="55" t="str">
        <f>IF(F4882="","",VLOOKUP(LEFT(F4882,5),'Technikai cellák'!B:C,2,0))</f>
        <v/>
      </c>
      <c r="J4882" s="55" t="str">
        <f>IF(F4882="","",VLOOKUP(I4882,'Technikai cellák'!$C$1:$D$12,2,0))</f>
        <v/>
      </c>
      <c r="K4882" s="179"/>
      <c r="L4882" s="67" t="str">
        <f t="shared" si="1462"/>
        <v/>
      </c>
      <c r="M4882" s="68">
        <f t="shared" si="1463"/>
        <v>0</v>
      </c>
      <c r="N4882" s="66">
        <f t="shared" si="1464"/>
        <v>0</v>
      </c>
      <c r="O4882" s="152"/>
      <c r="P4882" s="172">
        <f t="shared" si="1480"/>
        <v>0</v>
      </c>
      <c r="Q4882" s="69">
        <f t="shared" si="1465"/>
        <v>0</v>
      </c>
      <c r="R4882" s="62">
        <f t="shared" si="1466"/>
        <v>0</v>
      </c>
      <c r="S4882" s="153"/>
      <c r="T4882" s="118" t="str">
        <f t="shared" si="1467"/>
        <v/>
      </c>
      <c r="U4882" s="154"/>
      <c r="V4882" s="154"/>
      <c r="W4882" s="154"/>
      <c r="X4882" s="154"/>
      <c r="Y4882" s="154"/>
      <c r="Z4882" s="154"/>
      <c r="AA4882" s="154"/>
      <c r="AB4882" s="154"/>
      <c r="AC4882" s="154"/>
      <c r="AD4882" s="154"/>
      <c r="AE4882" s="154"/>
      <c r="AF4882" s="154"/>
      <c r="AG4882" s="63">
        <f t="shared" si="1468"/>
        <v>0</v>
      </c>
      <c r="AH4882" s="56">
        <f t="shared" si="1469"/>
        <v>0</v>
      </c>
      <c r="AI4882" s="56">
        <f t="shared" si="1470"/>
        <v>0</v>
      </c>
      <c r="AJ4882" s="56">
        <f t="shared" si="1471"/>
        <v>0</v>
      </c>
      <c r="AK4882" s="56">
        <f t="shared" si="1472"/>
        <v>0</v>
      </c>
      <c r="AL4882" s="56">
        <f t="shared" si="1473"/>
        <v>0</v>
      </c>
      <c r="AM4882" s="56">
        <f t="shared" si="1474"/>
        <v>0</v>
      </c>
      <c r="AN4882" s="56">
        <f t="shared" si="1475"/>
        <v>0</v>
      </c>
      <c r="AO4882" s="56">
        <f t="shared" si="1476"/>
        <v>0</v>
      </c>
      <c r="AP4882" s="56">
        <f t="shared" si="1477"/>
        <v>0</v>
      </c>
      <c r="AQ4882" s="56">
        <f t="shared" si="1478"/>
        <v>0</v>
      </c>
      <c r="AR4882" s="86">
        <f t="shared" si="1479"/>
        <v>0</v>
      </c>
    </row>
    <row r="4883" spans="1:44" x14ac:dyDescent="0.25">
      <c r="A4883" s="178"/>
      <c r="B4883" s="55" t="str">
        <f>_xlfn.IFNA(VLOOKUP(A4883,'Ajánlatkérő(k) adatai'!$B$4:$C$205,2,0),"")</f>
        <v/>
      </c>
      <c r="C4883" s="178"/>
      <c r="D4883" s="55" t="str">
        <f>_xlfn.IFNA(VLOOKUP(C4883,'Számlafizető(k) adatai'!$C$4:$D$203,2,0),"")</f>
        <v/>
      </c>
      <c r="E4883" s="55" t="str">
        <f>_xlfn.IFNA(VLOOKUP(C4883,'Számlafizető(k) adatai'!$C$4:$M$203,11,0),"")</f>
        <v/>
      </c>
      <c r="F4883" s="178"/>
      <c r="G4883" s="178"/>
      <c r="H4883" s="178"/>
      <c r="I4883" s="55" t="str">
        <f>IF(F4883="","",VLOOKUP(LEFT(F4883,5),'Technikai cellák'!B:C,2,0))</f>
        <v/>
      </c>
      <c r="J4883" s="55" t="str">
        <f>IF(F4883="","",VLOOKUP(I4883,'Technikai cellák'!$C$1:$D$12,2,0))</f>
        <v/>
      </c>
      <c r="K4883" s="179"/>
      <c r="L4883" s="67" t="str">
        <f t="shared" si="1462"/>
        <v/>
      </c>
      <c r="M4883" s="68">
        <f t="shared" si="1463"/>
        <v>0</v>
      </c>
      <c r="N4883" s="66">
        <f t="shared" si="1464"/>
        <v>0</v>
      </c>
      <c r="O4883" s="152"/>
      <c r="P4883" s="172">
        <f t="shared" si="1480"/>
        <v>0</v>
      </c>
      <c r="Q4883" s="69">
        <f t="shared" si="1465"/>
        <v>0</v>
      </c>
      <c r="R4883" s="62">
        <f t="shared" si="1466"/>
        <v>0</v>
      </c>
      <c r="S4883" s="153"/>
      <c r="T4883" s="118" t="str">
        <f t="shared" si="1467"/>
        <v/>
      </c>
      <c r="U4883" s="154"/>
      <c r="V4883" s="154"/>
      <c r="W4883" s="154"/>
      <c r="X4883" s="154"/>
      <c r="Y4883" s="154"/>
      <c r="Z4883" s="154"/>
      <c r="AA4883" s="154"/>
      <c r="AB4883" s="154"/>
      <c r="AC4883" s="154"/>
      <c r="AD4883" s="154"/>
      <c r="AE4883" s="154"/>
      <c r="AF4883" s="154"/>
      <c r="AG4883" s="63">
        <f t="shared" si="1468"/>
        <v>0</v>
      </c>
      <c r="AH4883" s="56">
        <f t="shared" si="1469"/>
        <v>0</v>
      </c>
      <c r="AI4883" s="56">
        <f t="shared" si="1470"/>
        <v>0</v>
      </c>
      <c r="AJ4883" s="56">
        <f t="shared" si="1471"/>
        <v>0</v>
      </c>
      <c r="AK4883" s="56">
        <f t="shared" si="1472"/>
        <v>0</v>
      </c>
      <c r="AL4883" s="56">
        <f t="shared" si="1473"/>
        <v>0</v>
      </c>
      <c r="AM4883" s="56">
        <f t="shared" si="1474"/>
        <v>0</v>
      </c>
      <c r="AN4883" s="56">
        <f t="shared" si="1475"/>
        <v>0</v>
      </c>
      <c r="AO4883" s="56">
        <f t="shared" si="1476"/>
        <v>0</v>
      </c>
      <c r="AP4883" s="56">
        <f t="shared" si="1477"/>
        <v>0</v>
      </c>
      <c r="AQ4883" s="56">
        <f t="shared" si="1478"/>
        <v>0</v>
      </c>
      <c r="AR4883" s="86">
        <f t="shared" si="1479"/>
        <v>0</v>
      </c>
    </row>
    <row r="4884" spans="1:44" x14ac:dyDescent="0.25">
      <c r="A4884" s="178"/>
      <c r="B4884" s="55" t="str">
        <f>_xlfn.IFNA(VLOOKUP(A4884,'Ajánlatkérő(k) adatai'!$B$4:$C$205,2,0),"")</f>
        <v/>
      </c>
      <c r="C4884" s="178"/>
      <c r="D4884" s="55" t="str">
        <f>_xlfn.IFNA(VLOOKUP(C4884,'Számlafizető(k) adatai'!$C$4:$D$203,2,0),"")</f>
        <v/>
      </c>
      <c r="E4884" s="55" t="str">
        <f>_xlfn.IFNA(VLOOKUP(C4884,'Számlafizető(k) adatai'!$C$4:$M$203,11,0),"")</f>
        <v/>
      </c>
      <c r="F4884" s="178"/>
      <c r="G4884" s="178"/>
      <c r="H4884" s="178"/>
      <c r="I4884" s="55" t="str">
        <f>IF(F4884="","",VLOOKUP(LEFT(F4884,5),'Technikai cellák'!B:C,2,0))</f>
        <v/>
      </c>
      <c r="J4884" s="55" t="str">
        <f>IF(F4884="","",VLOOKUP(I4884,'Technikai cellák'!$C$1:$D$12,2,0))</f>
        <v/>
      </c>
      <c r="K4884" s="179"/>
      <c r="L4884" s="67" t="str">
        <f t="shared" si="1462"/>
        <v/>
      </c>
      <c r="M4884" s="68">
        <f t="shared" si="1463"/>
        <v>0</v>
      </c>
      <c r="N4884" s="66">
        <f t="shared" si="1464"/>
        <v>0</v>
      </c>
      <c r="O4884" s="152"/>
      <c r="P4884" s="172">
        <f t="shared" si="1480"/>
        <v>0</v>
      </c>
      <c r="Q4884" s="69">
        <f t="shared" si="1465"/>
        <v>0</v>
      </c>
      <c r="R4884" s="62">
        <f t="shared" si="1466"/>
        <v>0</v>
      </c>
      <c r="S4884" s="153"/>
      <c r="T4884" s="118" t="str">
        <f t="shared" si="1467"/>
        <v/>
      </c>
      <c r="U4884" s="154"/>
      <c r="V4884" s="154"/>
      <c r="W4884" s="154"/>
      <c r="X4884" s="154"/>
      <c r="Y4884" s="154"/>
      <c r="Z4884" s="154"/>
      <c r="AA4884" s="154"/>
      <c r="AB4884" s="154"/>
      <c r="AC4884" s="154"/>
      <c r="AD4884" s="154"/>
      <c r="AE4884" s="154"/>
      <c r="AF4884" s="154"/>
      <c r="AG4884" s="63">
        <f t="shared" si="1468"/>
        <v>0</v>
      </c>
      <c r="AH4884" s="56">
        <f t="shared" si="1469"/>
        <v>0</v>
      </c>
      <c r="AI4884" s="56">
        <f t="shared" si="1470"/>
        <v>0</v>
      </c>
      <c r="AJ4884" s="56">
        <f t="shared" si="1471"/>
        <v>0</v>
      </c>
      <c r="AK4884" s="56">
        <f t="shared" si="1472"/>
        <v>0</v>
      </c>
      <c r="AL4884" s="56">
        <f t="shared" si="1473"/>
        <v>0</v>
      </c>
      <c r="AM4884" s="56">
        <f t="shared" si="1474"/>
        <v>0</v>
      </c>
      <c r="AN4884" s="56">
        <f t="shared" si="1475"/>
        <v>0</v>
      </c>
      <c r="AO4884" s="56">
        <f t="shared" si="1476"/>
        <v>0</v>
      </c>
      <c r="AP4884" s="56">
        <f t="shared" si="1477"/>
        <v>0</v>
      </c>
      <c r="AQ4884" s="56">
        <f t="shared" si="1478"/>
        <v>0</v>
      </c>
      <c r="AR4884" s="86">
        <f t="shared" si="1479"/>
        <v>0</v>
      </c>
    </row>
    <row r="4885" spans="1:44" x14ac:dyDescent="0.25">
      <c r="A4885" s="178"/>
      <c r="B4885" s="55" t="str">
        <f>_xlfn.IFNA(VLOOKUP(A4885,'Ajánlatkérő(k) adatai'!$B$4:$C$205,2,0),"")</f>
        <v/>
      </c>
      <c r="C4885" s="178"/>
      <c r="D4885" s="55" t="str">
        <f>_xlfn.IFNA(VLOOKUP(C4885,'Számlafizető(k) adatai'!$C$4:$D$203,2,0),"")</f>
        <v/>
      </c>
      <c r="E4885" s="55" t="str">
        <f>_xlfn.IFNA(VLOOKUP(C4885,'Számlafizető(k) adatai'!$C$4:$M$203,11,0),"")</f>
        <v/>
      </c>
      <c r="F4885" s="178"/>
      <c r="G4885" s="178"/>
      <c r="H4885" s="178"/>
      <c r="I4885" s="55" t="str">
        <f>IF(F4885="","",VLOOKUP(LEFT(F4885,5),'Technikai cellák'!B:C,2,0))</f>
        <v/>
      </c>
      <c r="J4885" s="55" t="str">
        <f>IF(F4885="","",VLOOKUP(I4885,'Technikai cellák'!$C$1:$D$12,2,0))</f>
        <v/>
      </c>
      <c r="K4885" s="179"/>
      <c r="L4885" s="67" t="str">
        <f t="shared" ref="L4885:L4948" si="1481">IF(K4885="","",IF(K4885&lt;20,"20 alatti",IF(K4885&lt;100,"20-99",IF(K4885&lt;500,"100-500","500-"))))</f>
        <v/>
      </c>
      <c r="M4885" s="68">
        <f t="shared" ref="M4885:M4948" si="1482">ROUND(IF(L4885="20 alatti",K4885*1,0),0)</f>
        <v>0</v>
      </c>
      <c r="N4885" s="66">
        <f t="shared" ref="N4885:N4948" si="1483">ROUND(IF(L4885="20-99",K4885*10.5,0),0)</f>
        <v>0</v>
      </c>
      <c r="O4885" s="152"/>
      <c r="P4885" s="172">
        <f t="shared" si="1480"/>
        <v>0</v>
      </c>
      <c r="Q4885" s="69">
        <f t="shared" ref="Q4885:Q4948" si="1484">ROUND(R4885*$F$10,0)</f>
        <v>0</v>
      </c>
      <c r="R4885" s="62">
        <f t="shared" ref="R4885:R4948" si="1485">SUM(AG4885:AR4885)</f>
        <v>0</v>
      </c>
      <c r="S4885" s="153"/>
      <c r="T4885" s="118" t="str">
        <f t="shared" ref="T4885:T4948" si="1486">IF(S4885="","",IF((DAYS360(S4885,$C$4,TRUE))/30&lt;0,"",(DAYS360(S4885,$C$4,))/30))</f>
        <v/>
      </c>
      <c r="U4885" s="154"/>
      <c r="V4885" s="154"/>
      <c r="W4885" s="154"/>
      <c r="X4885" s="154"/>
      <c r="Y4885" s="154"/>
      <c r="Z4885" s="154"/>
      <c r="AA4885" s="154"/>
      <c r="AB4885" s="154"/>
      <c r="AC4885" s="154"/>
      <c r="AD4885" s="154"/>
      <c r="AE4885" s="154"/>
      <c r="AF4885" s="154"/>
      <c r="AG4885" s="63">
        <f t="shared" ref="AG4885:AG4948" si="1487">ROUND((U4885*$C$7)/$C$8,0)</f>
        <v>0</v>
      </c>
      <c r="AH4885" s="56">
        <f t="shared" ref="AH4885:AH4948" si="1488">ROUND((V4885*$C$7)/$C$8,0)</f>
        <v>0</v>
      </c>
      <c r="AI4885" s="56">
        <f t="shared" ref="AI4885:AI4948" si="1489">ROUND((W4885*$C$7)/$C$8,0)</f>
        <v>0</v>
      </c>
      <c r="AJ4885" s="56">
        <f t="shared" ref="AJ4885:AJ4948" si="1490">ROUND((X4885*$C$7)/$C$8,0)</f>
        <v>0</v>
      </c>
      <c r="AK4885" s="56">
        <f t="shared" ref="AK4885:AK4948" si="1491">ROUND((Y4885*$C$7)/$C$8,0)</f>
        <v>0</v>
      </c>
      <c r="AL4885" s="56">
        <f t="shared" ref="AL4885:AL4948" si="1492">ROUND((Z4885*$C$7)/$C$8,0)</f>
        <v>0</v>
      </c>
      <c r="AM4885" s="56">
        <f t="shared" ref="AM4885:AM4948" si="1493">ROUND((AA4885*$C$7)/$C$8,0)</f>
        <v>0</v>
      </c>
      <c r="AN4885" s="56">
        <f t="shared" ref="AN4885:AN4948" si="1494">ROUND((AB4885*$C$7)/$C$8,0)</f>
        <v>0</v>
      </c>
      <c r="AO4885" s="56">
        <f t="shared" ref="AO4885:AO4948" si="1495">ROUND((AC4885*$C$7)/$C$8,0)</f>
        <v>0</v>
      </c>
      <c r="AP4885" s="56">
        <f t="shared" ref="AP4885:AP4948" si="1496">ROUND((AD4885*$C$7)/$C$8,0)</f>
        <v>0</v>
      </c>
      <c r="AQ4885" s="56">
        <f t="shared" ref="AQ4885:AQ4948" si="1497">ROUND((AE4885*$C$7)/$C$8,0)</f>
        <v>0</v>
      </c>
      <c r="AR4885" s="86">
        <f t="shared" ref="AR4885:AR4948" si="1498">ROUND((AF4885*$C$7)/$C$8,0)</f>
        <v>0</v>
      </c>
    </row>
    <row r="4886" spans="1:44" x14ac:dyDescent="0.25">
      <c r="A4886" s="178"/>
      <c r="B4886" s="55" t="str">
        <f>_xlfn.IFNA(VLOOKUP(A4886,'Ajánlatkérő(k) adatai'!$B$4:$C$205,2,0),"")</f>
        <v/>
      </c>
      <c r="C4886" s="178"/>
      <c r="D4886" s="55" t="str">
        <f>_xlfn.IFNA(VLOOKUP(C4886,'Számlafizető(k) adatai'!$C$4:$D$203,2,0),"")</f>
        <v/>
      </c>
      <c r="E4886" s="55" t="str">
        <f>_xlfn.IFNA(VLOOKUP(C4886,'Számlafizető(k) adatai'!$C$4:$M$203,11,0),"")</f>
        <v/>
      </c>
      <c r="F4886" s="178"/>
      <c r="G4886" s="178"/>
      <c r="H4886" s="178"/>
      <c r="I4886" s="55" t="str">
        <f>IF(F4886="","",VLOOKUP(LEFT(F4886,5),'Technikai cellák'!B:C,2,0))</f>
        <v/>
      </c>
      <c r="J4886" s="55" t="str">
        <f>IF(F4886="","",VLOOKUP(I4886,'Technikai cellák'!$C$1:$D$12,2,0))</f>
        <v/>
      </c>
      <c r="K4886" s="179"/>
      <c r="L4886" s="67" t="str">
        <f t="shared" si="1481"/>
        <v/>
      </c>
      <c r="M4886" s="68">
        <f t="shared" si="1482"/>
        <v>0</v>
      </c>
      <c r="N4886" s="66">
        <f t="shared" si="1483"/>
        <v>0</v>
      </c>
      <c r="O4886" s="152"/>
      <c r="P4886" s="172">
        <f t="shared" si="1480"/>
        <v>0</v>
      </c>
      <c r="Q4886" s="69">
        <f t="shared" si="1484"/>
        <v>0</v>
      </c>
      <c r="R4886" s="62">
        <f t="shared" si="1485"/>
        <v>0</v>
      </c>
      <c r="S4886" s="153"/>
      <c r="T4886" s="118" t="str">
        <f t="shared" si="1486"/>
        <v/>
      </c>
      <c r="U4886" s="154"/>
      <c r="V4886" s="154"/>
      <c r="W4886" s="154"/>
      <c r="X4886" s="154"/>
      <c r="Y4886" s="154"/>
      <c r="Z4886" s="154"/>
      <c r="AA4886" s="154"/>
      <c r="AB4886" s="154"/>
      <c r="AC4886" s="154"/>
      <c r="AD4886" s="154"/>
      <c r="AE4886" s="154"/>
      <c r="AF4886" s="154"/>
      <c r="AG4886" s="63">
        <f t="shared" si="1487"/>
        <v>0</v>
      </c>
      <c r="AH4886" s="56">
        <f t="shared" si="1488"/>
        <v>0</v>
      </c>
      <c r="AI4886" s="56">
        <f t="shared" si="1489"/>
        <v>0</v>
      </c>
      <c r="AJ4886" s="56">
        <f t="shared" si="1490"/>
        <v>0</v>
      </c>
      <c r="AK4886" s="56">
        <f t="shared" si="1491"/>
        <v>0</v>
      </c>
      <c r="AL4886" s="56">
        <f t="shared" si="1492"/>
        <v>0</v>
      </c>
      <c r="AM4886" s="56">
        <f t="shared" si="1493"/>
        <v>0</v>
      </c>
      <c r="AN4886" s="56">
        <f t="shared" si="1494"/>
        <v>0</v>
      </c>
      <c r="AO4886" s="56">
        <f t="shared" si="1495"/>
        <v>0</v>
      </c>
      <c r="AP4886" s="56">
        <f t="shared" si="1496"/>
        <v>0</v>
      </c>
      <c r="AQ4886" s="56">
        <f t="shared" si="1497"/>
        <v>0</v>
      </c>
      <c r="AR4886" s="86">
        <f t="shared" si="1498"/>
        <v>0</v>
      </c>
    </row>
    <row r="4887" spans="1:44" x14ac:dyDescent="0.25">
      <c r="A4887" s="178"/>
      <c r="B4887" s="55" t="str">
        <f>_xlfn.IFNA(VLOOKUP(A4887,'Ajánlatkérő(k) adatai'!$B$4:$C$205,2,0),"")</f>
        <v/>
      </c>
      <c r="C4887" s="178"/>
      <c r="D4887" s="55" t="str">
        <f>_xlfn.IFNA(VLOOKUP(C4887,'Számlafizető(k) adatai'!$C$4:$D$203,2,0),"")</f>
        <v/>
      </c>
      <c r="E4887" s="55" t="str">
        <f>_xlfn.IFNA(VLOOKUP(C4887,'Számlafizető(k) adatai'!$C$4:$M$203,11,0),"")</f>
        <v/>
      </c>
      <c r="F4887" s="178"/>
      <c r="G4887" s="178"/>
      <c r="H4887" s="178"/>
      <c r="I4887" s="55" t="str">
        <f>IF(F4887="","",VLOOKUP(LEFT(F4887,5),'Technikai cellák'!B:C,2,0))</f>
        <v/>
      </c>
      <c r="J4887" s="55" t="str">
        <f>IF(F4887="","",VLOOKUP(I4887,'Technikai cellák'!$C$1:$D$12,2,0))</f>
        <v/>
      </c>
      <c r="K4887" s="179"/>
      <c r="L4887" s="67" t="str">
        <f t="shared" si="1481"/>
        <v/>
      </c>
      <c r="M4887" s="68">
        <f t="shared" si="1482"/>
        <v>0</v>
      </c>
      <c r="N4887" s="66">
        <f t="shared" si="1483"/>
        <v>0</v>
      </c>
      <c r="O4887" s="152"/>
      <c r="P4887" s="172">
        <f t="shared" si="1480"/>
        <v>0</v>
      </c>
      <c r="Q4887" s="69">
        <f t="shared" si="1484"/>
        <v>0</v>
      </c>
      <c r="R4887" s="62">
        <f t="shared" si="1485"/>
        <v>0</v>
      </c>
      <c r="S4887" s="153"/>
      <c r="T4887" s="118" t="str">
        <f t="shared" si="1486"/>
        <v/>
      </c>
      <c r="U4887" s="154"/>
      <c r="V4887" s="154"/>
      <c r="W4887" s="154"/>
      <c r="X4887" s="154"/>
      <c r="Y4887" s="154"/>
      <c r="Z4887" s="154"/>
      <c r="AA4887" s="154"/>
      <c r="AB4887" s="154"/>
      <c r="AC4887" s="154"/>
      <c r="AD4887" s="154"/>
      <c r="AE4887" s="154"/>
      <c r="AF4887" s="154"/>
      <c r="AG4887" s="63">
        <f t="shared" si="1487"/>
        <v>0</v>
      </c>
      <c r="AH4887" s="56">
        <f t="shared" si="1488"/>
        <v>0</v>
      </c>
      <c r="AI4887" s="56">
        <f t="shared" si="1489"/>
        <v>0</v>
      </c>
      <c r="AJ4887" s="56">
        <f t="shared" si="1490"/>
        <v>0</v>
      </c>
      <c r="AK4887" s="56">
        <f t="shared" si="1491"/>
        <v>0</v>
      </c>
      <c r="AL4887" s="56">
        <f t="shared" si="1492"/>
        <v>0</v>
      </c>
      <c r="AM4887" s="56">
        <f t="shared" si="1493"/>
        <v>0</v>
      </c>
      <c r="AN4887" s="56">
        <f t="shared" si="1494"/>
        <v>0</v>
      </c>
      <c r="AO4887" s="56">
        <f t="shared" si="1495"/>
        <v>0</v>
      </c>
      <c r="AP4887" s="56">
        <f t="shared" si="1496"/>
        <v>0</v>
      </c>
      <c r="AQ4887" s="56">
        <f t="shared" si="1497"/>
        <v>0</v>
      </c>
      <c r="AR4887" s="86">
        <f t="shared" si="1498"/>
        <v>0</v>
      </c>
    </row>
    <row r="4888" spans="1:44" x14ac:dyDescent="0.25">
      <c r="A4888" s="178"/>
      <c r="B4888" s="55" t="str">
        <f>_xlfn.IFNA(VLOOKUP(A4888,'Ajánlatkérő(k) adatai'!$B$4:$C$205,2,0),"")</f>
        <v/>
      </c>
      <c r="C4888" s="178"/>
      <c r="D4888" s="55" t="str">
        <f>_xlfn.IFNA(VLOOKUP(C4888,'Számlafizető(k) adatai'!$C$4:$D$203,2,0),"")</f>
        <v/>
      </c>
      <c r="E4888" s="55" t="str">
        <f>_xlfn.IFNA(VLOOKUP(C4888,'Számlafizető(k) adatai'!$C$4:$M$203,11,0),"")</f>
        <v/>
      </c>
      <c r="F4888" s="178"/>
      <c r="G4888" s="178"/>
      <c r="H4888" s="178"/>
      <c r="I4888" s="55" t="str">
        <f>IF(F4888="","",VLOOKUP(LEFT(F4888,5),'Technikai cellák'!B:C,2,0))</f>
        <v/>
      </c>
      <c r="J4888" s="55" t="str">
        <f>IF(F4888="","",VLOOKUP(I4888,'Technikai cellák'!$C$1:$D$12,2,0))</f>
        <v/>
      </c>
      <c r="K4888" s="179"/>
      <c r="L4888" s="67" t="str">
        <f t="shared" si="1481"/>
        <v/>
      </c>
      <c r="M4888" s="68">
        <f t="shared" si="1482"/>
        <v>0</v>
      </c>
      <c r="N4888" s="66">
        <f t="shared" si="1483"/>
        <v>0</v>
      </c>
      <c r="O4888" s="152"/>
      <c r="P4888" s="172">
        <f t="shared" si="1480"/>
        <v>0</v>
      </c>
      <c r="Q4888" s="69">
        <f t="shared" si="1484"/>
        <v>0</v>
      </c>
      <c r="R4888" s="62">
        <f t="shared" si="1485"/>
        <v>0</v>
      </c>
      <c r="S4888" s="153"/>
      <c r="T4888" s="118" t="str">
        <f t="shared" si="1486"/>
        <v/>
      </c>
      <c r="U4888" s="154"/>
      <c r="V4888" s="154"/>
      <c r="W4888" s="154"/>
      <c r="X4888" s="154"/>
      <c r="Y4888" s="154"/>
      <c r="Z4888" s="154"/>
      <c r="AA4888" s="154"/>
      <c r="AB4888" s="154"/>
      <c r="AC4888" s="154"/>
      <c r="AD4888" s="154"/>
      <c r="AE4888" s="154"/>
      <c r="AF4888" s="154"/>
      <c r="AG4888" s="63">
        <f t="shared" si="1487"/>
        <v>0</v>
      </c>
      <c r="AH4888" s="56">
        <f t="shared" si="1488"/>
        <v>0</v>
      </c>
      <c r="AI4888" s="56">
        <f t="shared" si="1489"/>
        <v>0</v>
      </c>
      <c r="AJ4888" s="56">
        <f t="shared" si="1490"/>
        <v>0</v>
      </c>
      <c r="AK4888" s="56">
        <f t="shared" si="1491"/>
        <v>0</v>
      </c>
      <c r="AL4888" s="56">
        <f t="shared" si="1492"/>
        <v>0</v>
      </c>
      <c r="AM4888" s="56">
        <f t="shared" si="1493"/>
        <v>0</v>
      </c>
      <c r="AN4888" s="56">
        <f t="shared" si="1494"/>
        <v>0</v>
      </c>
      <c r="AO4888" s="56">
        <f t="shared" si="1495"/>
        <v>0</v>
      </c>
      <c r="AP4888" s="56">
        <f t="shared" si="1496"/>
        <v>0</v>
      </c>
      <c r="AQ4888" s="56">
        <f t="shared" si="1497"/>
        <v>0</v>
      </c>
      <c r="AR4888" s="86">
        <f t="shared" si="1498"/>
        <v>0</v>
      </c>
    </row>
    <row r="4889" spans="1:44" x14ac:dyDescent="0.25">
      <c r="A4889" s="178"/>
      <c r="B4889" s="55" t="str">
        <f>_xlfn.IFNA(VLOOKUP(A4889,'Ajánlatkérő(k) adatai'!$B$4:$C$205,2,0),"")</f>
        <v/>
      </c>
      <c r="C4889" s="178"/>
      <c r="D4889" s="55" t="str">
        <f>_xlfn.IFNA(VLOOKUP(C4889,'Számlafizető(k) adatai'!$C$4:$D$203,2,0),"")</f>
        <v/>
      </c>
      <c r="E4889" s="55" t="str">
        <f>_xlfn.IFNA(VLOOKUP(C4889,'Számlafizető(k) adatai'!$C$4:$M$203,11,0),"")</f>
        <v/>
      </c>
      <c r="F4889" s="178"/>
      <c r="G4889" s="178"/>
      <c r="H4889" s="178"/>
      <c r="I4889" s="55" t="str">
        <f>IF(F4889="","",VLOOKUP(LEFT(F4889,5),'Technikai cellák'!B:C,2,0))</f>
        <v/>
      </c>
      <c r="J4889" s="55" t="str">
        <f>IF(F4889="","",VLOOKUP(I4889,'Technikai cellák'!$C$1:$D$12,2,0))</f>
        <v/>
      </c>
      <c r="K4889" s="179"/>
      <c r="L4889" s="67" t="str">
        <f t="shared" si="1481"/>
        <v/>
      </c>
      <c r="M4889" s="68">
        <f t="shared" si="1482"/>
        <v>0</v>
      </c>
      <c r="N4889" s="66">
        <f t="shared" si="1483"/>
        <v>0</v>
      </c>
      <c r="O4889" s="152"/>
      <c r="P4889" s="172">
        <f t="shared" si="1480"/>
        <v>0</v>
      </c>
      <c r="Q4889" s="69">
        <f t="shared" si="1484"/>
        <v>0</v>
      </c>
      <c r="R4889" s="62">
        <f t="shared" si="1485"/>
        <v>0</v>
      </c>
      <c r="S4889" s="153"/>
      <c r="T4889" s="118" t="str">
        <f t="shared" si="1486"/>
        <v/>
      </c>
      <c r="U4889" s="154"/>
      <c r="V4889" s="154"/>
      <c r="W4889" s="154"/>
      <c r="X4889" s="154"/>
      <c r="Y4889" s="154"/>
      <c r="Z4889" s="154"/>
      <c r="AA4889" s="154"/>
      <c r="AB4889" s="154"/>
      <c r="AC4889" s="154"/>
      <c r="AD4889" s="154"/>
      <c r="AE4889" s="154"/>
      <c r="AF4889" s="154"/>
      <c r="AG4889" s="63">
        <f t="shared" si="1487"/>
        <v>0</v>
      </c>
      <c r="AH4889" s="56">
        <f t="shared" si="1488"/>
        <v>0</v>
      </c>
      <c r="AI4889" s="56">
        <f t="shared" si="1489"/>
        <v>0</v>
      </c>
      <c r="AJ4889" s="56">
        <f t="shared" si="1490"/>
        <v>0</v>
      </c>
      <c r="AK4889" s="56">
        <f t="shared" si="1491"/>
        <v>0</v>
      </c>
      <c r="AL4889" s="56">
        <f t="shared" si="1492"/>
        <v>0</v>
      </c>
      <c r="AM4889" s="56">
        <f t="shared" si="1493"/>
        <v>0</v>
      </c>
      <c r="AN4889" s="56">
        <f t="shared" si="1494"/>
        <v>0</v>
      </c>
      <c r="AO4889" s="56">
        <f t="shared" si="1495"/>
        <v>0</v>
      </c>
      <c r="AP4889" s="56">
        <f t="shared" si="1496"/>
        <v>0</v>
      </c>
      <c r="AQ4889" s="56">
        <f t="shared" si="1497"/>
        <v>0</v>
      </c>
      <c r="AR4889" s="86">
        <f t="shared" si="1498"/>
        <v>0</v>
      </c>
    </row>
    <row r="4890" spans="1:44" x14ac:dyDescent="0.25">
      <c r="A4890" s="178"/>
      <c r="B4890" s="55" t="str">
        <f>_xlfn.IFNA(VLOOKUP(A4890,'Ajánlatkérő(k) adatai'!$B$4:$C$205,2,0),"")</f>
        <v/>
      </c>
      <c r="C4890" s="178"/>
      <c r="D4890" s="55" t="str">
        <f>_xlfn.IFNA(VLOOKUP(C4890,'Számlafizető(k) adatai'!$C$4:$D$203,2,0),"")</f>
        <v/>
      </c>
      <c r="E4890" s="55" t="str">
        <f>_xlfn.IFNA(VLOOKUP(C4890,'Számlafizető(k) adatai'!$C$4:$M$203,11,0),"")</f>
        <v/>
      </c>
      <c r="F4890" s="178"/>
      <c r="G4890" s="178"/>
      <c r="H4890" s="178"/>
      <c r="I4890" s="55" t="str">
        <f>IF(F4890="","",VLOOKUP(LEFT(F4890,5),'Technikai cellák'!B:C,2,0))</f>
        <v/>
      </c>
      <c r="J4890" s="55" t="str">
        <f>IF(F4890="","",VLOOKUP(I4890,'Technikai cellák'!$C$1:$D$12,2,0))</f>
        <v/>
      </c>
      <c r="K4890" s="179"/>
      <c r="L4890" s="67" t="str">
        <f t="shared" si="1481"/>
        <v/>
      </c>
      <c r="M4890" s="68">
        <f t="shared" si="1482"/>
        <v>0</v>
      </c>
      <c r="N4890" s="66">
        <f t="shared" si="1483"/>
        <v>0</v>
      </c>
      <c r="O4890" s="152"/>
      <c r="P4890" s="172">
        <f t="shared" si="1480"/>
        <v>0</v>
      </c>
      <c r="Q4890" s="69">
        <f t="shared" si="1484"/>
        <v>0</v>
      </c>
      <c r="R4890" s="62">
        <f t="shared" si="1485"/>
        <v>0</v>
      </c>
      <c r="S4890" s="153"/>
      <c r="T4890" s="118" t="str">
        <f t="shared" si="1486"/>
        <v/>
      </c>
      <c r="U4890" s="154"/>
      <c r="V4890" s="154"/>
      <c r="W4890" s="154"/>
      <c r="X4890" s="154"/>
      <c r="Y4890" s="154"/>
      <c r="Z4890" s="154"/>
      <c r="AA4890" s="154"/>
      <c r="AB4890" s="154"/>
      <c r="AC4890" s="154"/>
      <c r="AD4890" s="154"/>
      <c r="AE4890" s="154"/>
      <c r="AF4890" s="154"/>
      <c r="AG4890" s="63">
        <f t="shared" si="1487"/>
        <v>0</v>
      </c>
      <c r="AH4890" s="56">
        <f t="shared" si="1488"/>
        <v>0</v>
      </c>
      <c r="AI4890" s="56">
        <f t="shared" si="1489"/>
        <v>0</v>
      </c>
      <c r="AJ4890" s="56">
        <f t="shared" si="1490"/>
        <v>0</v>
      </c>
      <c r="AK4890" s="56">
        <f t="shared" si="1491"/>
        <v>0</v>
      </c>
      <c r="AL4890" s="56">
        <f t="shared" si="1492"/>
        <v>0</v>
      </c>
      <c r="AM4890" s="56">
        <f t="shared" si="1493"/>
        <v>0</v>
      </c>
      <c r="AN4890" s="56">
        <f t="shared" si="1494"/>
        <v>0</v>
      </c>
      <c r="AO4890" s="56">
        <f t="shared" si="1495"/>
        <v>0</v>
      </c>
      <c r="AP4890" s="56">
        <f t="shared" si="1496"/>
        <v>0</v>
      </c>
      <c r="AQ4890" s="56">
        <f t="shared" si="1497"/>
        <v>0</v>
      </c>
      <c r="AR4890" s="86">
        <f t="shared" si="1498"/>
        <v>0</v>
      </c>
    </row>
    <row r="4891" spans="1:44" x14ac:dyDescent="0.25">
      <c r="A4891" s="178"/>
      <c r="B4891" s="55" t="str">
        <f>_xlfn.IFNA(VLOOKUP(A4891,'Ajánlatkérő(k) adatai'!$B$4:$C$205,2,0),"")</f>
        <v/>
      </c>
      <c r="C4891" s="178"/>
      <c r="D4891" s="55" t="str">
        <f>_xlfn.IFNA(VLOOKUP(C4891,'Számlafizető(k) adatai'!$C$4:$D$203,2,0),"")</f>
        <v/>
      </c>
      <c r="E4891" s="55" t="str">
        <f>_xlfn.IFNA(VLOOKUP(C4891,'Számlafizető(k) adatai'!$C$4:$M$203,11,0),"")</f>
        <v/>
      </c>
      <c r="F4891" s="178"/>
      <c r="G4891" s="178"/>
      <c r="H4891" s="178"/>
      <c r="I4891" s="55" t="str">
        <f>IF(F4891="","",VLOOKUP(LEFT(F4891,5),'Technikai cellák'!B:C,2,0))</f>
        <v/>
      </c>
      <c r="J4891" s="55" t="str">
        <f>IF(F4891="","",VLOOKUP(I4891,'Technikai cellák'!$C$1:$D$12,2,0))</f>
        <v/>
      </c>
      <c r="K4891" s="179"/>
      <c r="L4891" s="67" t="str">
        <f t="shared" si="1481"/>
        <v/>
      </c>
      <c r="M4891" s="68">
        <f t="shared" si="1482"/>
        <v>0</v>
      </c>
      <c r="N4891" s="66">
        <f t="shared" si="1483"/>
        <v>0</v>
      </c>
      <c r="O4891" s="152"/>
      <c r="P4891" s="172">
        <f t="shared" si="1480"/>
        <v>0</v>
      </c>
      <c r="Q4891" s="69">
        <f t="shared" si="1484"/>
        <v>0</v>
      </c>
      <c r="R4891" s="62">
        <f t="shared" si="1485"/>
        <v>0</v>
      </c>
      <c r="S4891" s="153"/>
      <c r="T4891" s="118" t="str">
        <f t="shared" si="1486"/>
        <v/>
      </c>
      <c r="U4891" s="154"/>
      <c r="V4891" s="154"/>
      <c r="W4891" s="154"/>
      <c r="X4891" s="154"/>
      <c r="Y4891" s="154"/>
      <c r="Z4891" s="154"/>
      <c r="AA4891" s="154"/>
      <c r="AB4891" s="154"/>
      <c r="AC4891" s="154"/>
      <c r="AD4891" s="154"/>
      <c r="AE4891" s="154"/>
      <c r="AF4891" s="154"/>
      <c r="AG4891" s="63">
        <f t="shared" si="1487"/>
        <v>0</v>
      </c>
      <c r="AH4891" s="56">
        <f t="shared" si="1488"/>
        <v>0</v>
      </c>
      <c r="AI4891" s="56">
        <f t="shared" si="1489"/>
        <v>0</v>
      </c>
      <c r="AJ4891" s="56">
        <f t="shared" si="1490"/>
        <v>0</v>
      </c>
      <c r="AK4891" s="56">
        <f t="shared" si="1491"/>
        <v>0</v>
      </c>
      <c r="AL4891" s="56">
        <f t="shared" si="1492"/>
        <v>0</v>
      </c>
      <c r="AM4891" s="56">
        <f t="shared" si="1493"/>
        <v>0</v>
      </c>
      <c r="AN4891" s="56">
        <f t="shared" si="1494"/>
        <v>0</v>
      </c>
      <c r="AO4891" s="56">
        <f t="shared" si="1495"/>
        <v>0</v>
      </c>
      <c r="AP4891" s="56">
        <f t="shared" si="1496"/>
        <v>0</v>
      </c>
      <c r="AQ4891" s="56">
        <f t="shared" si="1497"/>
        <v>0</v>
      </c>
      <c r="AR4891" s="86">
        <f t="shared" si="1498"/>
        <v>0</v>
      </c>
    </row>
    <row r="4892" spans="1:44" x14ac:dyDescent="0.25">
      <c r="A4892" s="178"/>
      <c r="B4892" s="55" t="str">
        <f>_xlfn.IFNA(VLOOKUP(A4892,'Ajánlatkérő(k) adatai'!$B$4:$C$205,2,0),"")</f>
        <v/>
      </c>
      <c r="C4892" s="178"/>
      <c r="D4892" s="55" t="str">
        <f>_xlfn.IFNA(VLOOKUP(C4892,'Számlafizető(k) adatai'!$C$4:$D$203,2,0),"")</f>
        <v/>
      </c>
      <c r="E4892" s="55" t="str">
        <f>_xlfn.IFNA(VLOOKUP(C4892,'Számlafizető(k) adatai'!$C$4:$M$203,11,0),"")</f>
        <v/>
      </c>
      <c r="F4892" s="178"/>
      <c r="G4892" s="178"/>
      <c r="H4892" s="178"/>
      <c r="I4892" s="55" t="str">
        <f>IF(F4892="","",VLOOKUP(LEFT(F4892,5),'Technikai cellák'!B:C,2,0))</f>
        <v/>
      </c>
      <c r="J4892" s="55" t="str">
        <f>IF(F4892="","",VLOOKUP(I4892,'Technikai cellák'!$C$1:$D$12,2,0))</f>
        <v/>
      </c>
      <c r="K4892" s="179"/>
      <c r="L4892" s="67" t="str">
        <f t="shared" si="1481"/>
        <v/>
      </c>
      <c r="M4892" s="68">
        <f t="shared" si="1482"/>
        <v>0</v>
      </c>
      <c r="N4892" s="66">
        <f t="shared" si="1483"/>
        <v>0</v>
      </c>
      <c r="O4892" s="152"/>
      <c r="P4892" s="172">
        <f t="shared" si="1480"/>
        <v>0</v>
      </c>
      <c r="Q4892" s="69">
        <f t="shared" si="1484"/>
        <v>0</v>
      </c>
      <c r="R4892" s="62">
        <f t="shared" si="1485"/>
        <v>0</v>
      </c>
      <c r="S4892" s="153"/>
      <c r="T4892" s="118" t="str">
        <f t="shared" si="1486"/>
        <v/>
      </c>
      <c r="U4892" s="154"/>
      <c r="V4892" s="154"/>
      <c r="W4892" s="154"/>
      <c r="X4892" s="154"/>
      <c r="Y4892" s="154"/>
      <c r="Z4892" s="154"/>
      <c r="AA4892" s="154"/>
      <c r="AB4892" s="154"/>
      <c r="AC4892" s="154"/>
      <c r="AD4892" s="154"/>
      <c r="AE4892" s="154"/>
      <c r="AF4892" s="154"/>
      <c r="AG4892" s="63">
        <f t="shared" si="1487"/>
        <v>0</v>
      </c>
      <c r="AH4892" s="56">
        <f t="shared" si="1488"/>
        <v>0</v>
      </c>
      <c r="AI4892" s="56">
        <f t="shared" si="1489"/>
        <v>0</v>
      </c>
      <c r="AJ4892" s="56">
        <f t="shared" si="1490"/>
        <v>0</v>
      </c>
      <c r="AK4892" s="56">
        <f t="shared" si="1491"/>
        <v>0</v>
      </c>
      <c r="AL4892" s="56">
        <f t="shared" si="1492"/>
        <v>0</v>
      </c>
      <c r="AM4892" s="56">
        <f t="shared" si="1493"/>
        <v>0</v>
      </c>
      <c r="AN4892" s="56">
        <f t="shared" si="1494"/>
        <v>0</v>
      </c>
      <c r="AO4892" s="56">
        <f t="shared" si="1495"/>
        <v>0</v>
      </c>
      <c r="AP4892" s="56">
        <f t="shared" si="1496"/>
        <v>0</v>
      </c>
      <c r="AQ4892" s="56">
        <f t="shared" si="1497"/>
        <v>0</v>
      </c>
      <c r="AR4892" s="86">
        <f t="shared" si="1498"/>
        <v>0</v>
      </c>
    </row>
    <row r="4893" spans="1:44" x14ac:dyDescent="0.25">
      <c r="A4893" s="178"/>
      <c r="B4893" s="55" t="str">
        <f>_xlfn.IFNA(VLOOKUP(A4893,'Ajánlatkérő(k) adatai'!$B$4:$C$205,2,0),"")</f>
        <v/>
      </c>
      <c r="C4893" s="178"/>
      <c r="D4893" s="55" t="str">
        <f>_xlfn.IFNA(VLOOKUP(C4893,'Számlafizető(k) adatai'!$C$4:$D$203,2,0),"")</f>
        <v/>
      </c>
      <c r="E4893" s="55" t="str">
        <f>_xlfn.IFNA(VLOOKUP(C4893,'Számlafizető(k) adatai'!$C$4:$M$203,11,0),"")</f>
        <v/>
      </c>
      <c r="F4893" s="178"/>
      <c r="G4893" s="178"/>
      <c r="H4893" s="178"/>
      <c r="I4893" s="55" t="str">
        <f>IF(F4893="","",VLOOKUP(LEFT(F4893,5),'Technikai cellák'!B:C,2,0))</f>
        <v/>
      </c>
      <c r="J4893" s="55" t="str">
        <f>IF(F4893="","",VLOOKUP(I4893,'Technikai cellák'!$C$1:$D$12,2,0))</f>
        <v/>
      </c>
      <c r="K4893" s="179"/>
      <c r="L4893" s="67" t="str">
        <f t="shared" si="1481"/>
        <v/>
      </c>
      <c r="M4893" s="68">
        <f t="shared" si="1482"/>
        <v>0</v>
      </c>
      <c r="N4893" s="66">
        <f t="shared" si="1483"/>
        <v>0</v>
      </c>
      <c r="O4893" s="152"/>
      <c r="P4893" s="172">
        <f t="shared" si="1480"/>
        <v>0</v>
      </c>
      <c r="Q4893" s="69">
        <f t="shared" si="1484"/>
        <v>0</v>
      </c>
      <c r="R4893" s="62">
        <f t="shared" si="1485"/>
        <v>0</v>
      </c>
      <c r="S4893" s="153"/>
      <c r="T4893" s="118" t="str">
        <f t="shared" si="1486"/>
        <v/>
      </c>
      <c r="U4893" s="154"/>
      <c r="V4893" s="154"/>
      <c r="W4893" s="154"/>
      <c r="X4893" s="154"/>
      <c r="Y4893" s="154"/>
      <c r="Z4893" s="154"/>
      <c r="AA4893" s="154"/>
      <c r="AB4893" s="154"/>
      <c r="AC4893" s="154"/>
      <c r="AD4893" s="154"/>
      <c r="AE4893" s="154"/>
      <c r="AF4893" s="154"/>
      <c r="AG4893" s="63">
        <f t="shared" si="1487"/>
        <v>0</v>
      </c>
      <c r="AH4893" s="56">
        <f t="shared" si="1488"/>
        <v>0</v>
      </c>
      <c r="AI4893" s="56">
        <f t="shared" si="1489"/>
        <v>0</v>
      </c>
      <c r="AJ4893" s="56">
        <f t="shared" si="1490"/>
        <v>0</v>
      </c>
      <c r="AK4893" s="56">
        <f t="shared" si="1491"/>
        <v>0</v>
      </c>
      <c r="AL4893" s="56">
        <f t="shared" si="1492"/>
        <v>0</v>
      </c>
      <c r="AM4893" s="56">
        <f t="shared" si="1493"/>
        <v>0</v>
      </c>
      <c r="AN4893" s="56">
        <f t="shared" si="1494"/>
        <v>0</v>
      </c>
      <c r="AO4893" s="56">
        <f t="shared" si="1495"/>
        <v>0</v>
      </c>
      <c r="AP4893" s="56">
        <f t="shared" si="1496"/>
        <v>0</v>
      </c>
      <c r="AQ4893" s="56">
        <f t="shared" si="1497"/>
        <v>0</v>
      </c>
      <c r="AR4893" s="86">
        <f t="shared" si="1498"/>
        <v>0</v>
      </c>
    </row>
    <row r="4894" spans="1:44" x14ac:dyDescent="0.25">
      <c r="A4894" s="178"/>
      <c r="B4894" s="55" t="str">
        <f>_xlfn.IFNA(VLOOKUP(A4894,'Ajánlatkérő(k) adatai'!$B$4:$C$205,2,0),"")</f>
        <v/>
      </c>
      <c r="C4894" s="178"/>
      <c r="D4894" s="55" t="str">
        <f>_xlfn.IFNA(VLOOKUP(C4894,'Számlafizető(k) adatai'!$C$4:$D$203,2,0),"")</f>
        <v/>
      </c>
      <c r="E4894" s="55" t="str">
        <f>_xlfn.IFNA(VLOOKUP(C4894,'Számlafizető(k) adatai'!$C$4:$M$203,11,0),"")</f>
        <v/>
      </c>
      <c r="F4894" s="178"/>
      <c r="G4894" s="178"/>
      <c r="H4894" s="178"/>
      <c r="I4894" s="55" t="str">
        <f>IF(F4894="","",VLOOKUP(LEFT(F4894,5),'Technikai cellák'!B:C,2,0))</f>
        <v/>
      </c>
      <c r="J4894" s="55" t="str">
        <f>IF(F4894="","",VLOOKUP(I4894,'Technikai cellák'!$C$1:$D$12,2,0))</f>
        <v/>
      </c>
      <c r="K4894" s="179"/>
      <c r="L4894" s="67" t="str">
        <f t="shared" si="1481"/>
        <v/>
      </c>
      <c r="M4894" s="68">
        <f t="shared" si="1482"/>
        <v>0</v>
      </c>
      <c r="N4894" s="66">
        <f t="shared" si="1483"/>
        <v>0</v>
      </c>
      <c r="O4894" s="152"/>
      <c r="P4894" s="172">
        <f t="shared" si="1480"/>
        <v>0</v>
      </c>
      <c r="Q4894" s="69">
        <f t="shared" si="1484"/>
        <v>0</v>
      </c>
      <c r="R4894" s="62">
        <f t="shared" si="1485"/>
        <v>0</v>
      </c>
      <c r="S4894" s="153"/>
      <c r="T4894" s="118" t="str">
        <f t="shared" si="1486"/>
        <v/>
      </c>
      <c r="U4894" s="154"/>
      <c r="V4894" s="154"/>
      <c r="W4894" s="154"/>
      <c r="X4894" s="154"/>
      <c r="Y4894" s="154"/>
      <c r="Z4894" s="154"/>
      <c r="AA4894" s="154"/>
      <c r="AB4894" s="154"/>
      <c r="AC4894" s="154"/>
      <c r="AD4894" s="154"/>
      <c r="AE4894" s="154"/>
      <c r="AF4894" s="154"/>
      <c r="AG4894" s="63">
        <f t="shared" si="1487"/>
        <v>0</v>
      </c>
      <c r="AH4894" s="56">
        <f t="shared" si="1488"/>
        <v>0</v>
      </c>
      <c r="AI4894" s="56">
        <f t="shared" si="1489"/>
        <v>0</v>
      </c>
      <c r="AJ4894" s="56">
        <f t="shared" si="1490"/>
        <v>0</v>
      </c>
      <c r="AK4894" s="56">
        <f t="shared" si="1491"/>
        <v>0</v>
      </c>
      <c r="AL4894" s="56">
        <f t="shared" si="1492"/>
        <v>0</v>
      </c>
      <c r="AM4894" s="56">
        <f t="shared" si="1493"/>
        <v>0</v>
      </c>
      <c r="AN4894" s="56">
        <f t="shared" si="1494"/>
        <v>0</v>
      </c>
      <c r="AO4894" s="56">
        <f t="shared" si="1495"/>
        <v>0</v>
      </c>
      <c r="AP4894" s="56">
        <f t="shared" si="1496"/>
        <v>0</v>
      </c>
      <c r="AQ4894" s="56">
        <f t="shared" si="1497"/>
        <v>0</v>
      </c>
      <c r="AR4894" s="86">
        <f t="shared" si="1498"/>
        <v>0</v>
      </c>
    </row>
    <row r="4895" spans="1:44" x14ac:dyDescent="0.25">
      <c r="A4895" s="178"/>
      <c r="B4895" s="55" t="str">
        <f>_xlfn.IFNA(VLOOKUP(A4895,'Ajánlatkérő(k) adatai'!$B$4:$C$205,2,0),"")</f>
        <v/>
      </c>
      <c r="C4895" s="178"/>
      <c r="D4895" s="55" t="str">
        <f>_xlfn.IFNA(VLOOKUP(C4895,'Számlafizető(k) adatai'!$C$4:$D$203,2,0),"")</f>
        <v/>
      </c>
      <c r="E4895" s="55" t="str">
        <f>_xlfn.IFNA(VLOOKUP(C4895,'Számlafizető(k) adatai'!$C$4:$M$203,11,0),"")</f>
        <v/>
      </c>
      <c r="F4895" s="178"/>
      <c r="G4895" s="178"/>
      <c r="H4895" s="178"/>
      <c r="I4895" s="55" t="str">
        <f>IF(F4895="","",VLOOKUP(LEFT(F4895,5),'Technikai cellák'!B:C,2,0))</f>
        <v/>
      </c>
      <c r="J4895" s="55" t="str">
        <f>IF(F4895="","",VLOOKUP(I4895,'Technikai cellák'!$C$1:$D$12,2,0))</f>
        <v/>
      </c>
      <c r="K4895" s="179"/>
      <c r="L4895" s="67" t="str">
        <f t="shared" si="1481"/>
        <v/>
      </c>
      <c r="M4895" s="68">
        <f t="shared" si="1482"/>
        <v>0</v>
      </c>
      <c r="N4895" s="66">
        <f t="shared" si="1483"/>
        <v>0</v>
      </c>
      <c r="O4895" s="152"/>
      <c r="P4895" s="172">
        <f t="shared" si="1480"/>
        <v>0</v>
      </c>
      <c r="Q4895" s="69">
        <f t="shared" si="1484"/>
        <v>0</v>
      </c>
      <c r="R4895" s="62">
        <f t="shared" si="1485"/>
        <v>0</v>
      </c>
      <c r="S4895" s="153"/>
      <c r="T4895" s="118" t="str">
        <f t="shared" si="1486"/>
        <v/>
      </c>
      <c r="U4895" s="154"/>
      <c r="V4895" s="154"/>
      <c r="W4895" s="154"/>
      <c r="X4895" s="154"/>
      <c r="Y4895" s="154"/>
      <c r="Z4895" s="154"/>
      <c r="AA4895" s="154"/>
      <c r="AB4895" s="154"/>
      <c r="AC4895" s="154"/>
      <c r="AD4895" s="154"/>
      <c r="AE4895" s="154"/>
      <c r="AF4895" s="154"/>
      <c r="AG4895" s="63">
        <f t="shared" si="1487"/>
        <v>0</v>
      </c>
      <c r="AH4895" s="56">
        <f t="shared" si="1488"/>
        <v>0</v>
      </c>
      <c r="AI4895" s="56">
        <f t="shared" si="1489"/>
        <v>0</v>
      </c>
      <c r="AJ4895" s="56">
        <f t="shared" si="1490"/>
        <v>0</v>
      </c>
      <c r="AK4895" s="56">
        <f t="shared" si="1491"/>
        <v>0</v>
      </c>
      <c r="AL4895" s="56">
        <f t="shared" si="1492"/>
        <v>0</v>
      </c>
      <c r="AM4895" s="56">
        <f t="shared" si="1493"/>
        <v>0</v>
      </c>
      <c r="AN4895" s="56">
        <f t="shared" si="1494"/>
        <v>0</v>
      </c>
      <c r="AO4895" s="56">
        <f t="shared" si="1495"/>
        <v>0</v>
      </c>
      <c r="AP4895" s="56">
        <f t="shared" si="1496"/>
        <v>0</v>
      </c>
      <c r="AQ4895" s="56">
        <f t="shared" si="1497"/>
        <v>0</v>
      </c>
      <c r="AR4895" s="86">
        <f t="shared" si="1498"/>
        <v>0</v>
      </c>
    </row>
    <row r="4896" spans="1:44" x14ac:dyDescent="0.25">
      <c r="A4896" s="178"/>
      <c r="B4896" s="55" t="str">
        <f>_xlfn.IFNA(VLOOKUP(A4896,'Ajánlatkérő(k) adatai'!$B$4:$C$205,2,0),"")</f>
        <v/>
      </c>
      <c r="C4896" s="178"/>
      <c r="D4896" s="55" t="str">
        <f>_xlfn.IFNA(VLOOKUP(C4896,'Számlafizető(k) adatai'!$C$4:$D$203,2,0),"")</f>
        <v/>
      </c>
      <c r="E4896" s="55" t="str">
        <f>_xlfn.IFNA(VLOOKUP(C4896,'Számlafizető(k) adatai'!$C$4:$M$203,11,0),"")</f>
        <v/>
      </c>
      <c r="F4896" s="178"/>
      <c r="G4896" s="178"/>
      <c r="H4896" s="178"/>
      <c r="I4896" s="55" t="str">
        <f>IF(F4896="","",VLOOKUP(LEFT(F4896,5),'Technikai cellák'!B:C,2,0))</f>
        <v/>
      </c>
      <c r="J4896" s="55" t="str">
        <f>IF(F4896="","",VLOOKUP(I4896,'Technikai cellák'!$C$1:$D$12,2,0))</f>
        <v/>
      </c>
      <c r="K4896" s="179"/>
      <c r="L4896" s="67" t="str">
        <f t="shared" si="1481"/>
        <v/>
      </c>
      <c r="M4896" s="68">
        <f t="shared" si="1482"/>
        <v>0</v>
      </c>
      <c r="N4896" s="66">
        <f t="shared" si="1483"/>
        <v>0</v>
      </c>
      <c r="O4896" s="152"/>
      <c r="P4896" s="172">
        <f t="shared" si="1480"/>
        <v>0</v>
      </c>
      <c r="Q4896" s="69">
        <f t="shared" si="1484"/>
        <v>0</v>
      </c>
      <c r="R4896" s="62">
        <f t="shared" si="1485"/>
        <v>0</v>
      </c>
      <c r="S4896" s="153"/>
      <c r="T4896" s="118" t="str">
        <f t="shared" si="1486"/>
        <v/>
      </c>
      <c r="U4896" s="154"/>
      <c r="V4896" s="154"/>
      <c r="W4896" s="154"/>
      <c r="X4896" s="154"/>
      <c r="Y4896" s="154"/>
      <c r="Z4896" s="154"/>
      <c r="AA4896" s="154"/>
      <c r="AB4896" s="154"/>
      <c r="AC4896" s="154"/>
      <c r="AD4896" s="154"/>
      <c r="AE4896" s="154"/>
      <c r="AF4896" s="154"/>
      <c r="AG4896" s="63">
        <f t="shared" si="1487"/>
        <v>0</v>
      </c>
      <c r="AH4896" s="56">
        <f t="shared" si="1488"/>
        <v>0</v>
      </c>
      <c r="AI4896" s="56">
        <f t="shared" si="1489"/>
        <v>0</v>
      </c>
      <c r="AJ4896" s="56">
        <f t="shared" si="1490"/>
        <v>0</v>
      </c>
      <c r="AK4896" s="56">
        <f t="shared" si="1491"/>
        <v>0</v>
      </c>
      <c r="AL4896" s="56">
        <f t="shared" si="1492"/>
        <v>0</v>
      </c>
      <c r="AM4896" s="56">
        <f t="shared" si="1493"/>
        <v>0</v>
      </c>
      <c r="AN4896" s="56">
        <f t="shared" si="1494"/>
        <v>0</v>
      </c>
      <c r="AO4896" s="56">
        <f t="shared" si="1495"/>
        <v>0</v>
      </c>
      <c r="AP4896" s="56">
        <f t="shared" si="1496"/>
        <v>0</v>
      </c>
      <c r="AQ4896" s="56">
        <f t="shared" si="1497"/>
        <v>0</v>
      </c>
      <c r="AR4896" s="86">
        <f t="shared" si="1498"/>
        <v>0</v>
      </c>
    </row>
    <row r="4897" spans="1:44" x14ac:dyDescent="0.25">
      <c r="A4897" s="178"/>
      <c r="B4897" s="55" t="str">
        <f>_xlfn.IFNA(VLOOKUP(A4897,'Ajánlatkérő(k) adatai'!$B$4:$C$205,2,0),"")</f>
        <v/>
      </c>
      <c r="C4897" s="178"/>
      <c r="D4897" s="55" t="str">
        <f>_xlfn.IFNA(VLOOKUP(C4897,'Számlafizető(k) adatai'!$C$4:$D$203,2,0),"")</f>
        <v/>
      </c>
      <c r="E4897" s="55" t="str">
        <f>_xlfn.IFNA(VLOOKUP(C4897,'Számlafizető(k) adatai'!$C$4:$M$203,11,0),"")</f>
        <v/>
      </c>
      <c r="F4897" s="178"/>
      <c r="G4897" s="178"/>
      <c r="H4897" s="178"/>
      <c r="I4897" s="55" t="str">
        <f>IF(F4897="","",VLOOKUP(LEFT(F4897,5),'Technikai cellák'!B:C,2,0))</f>
        <v/>
      </c>
      <c r="J4897" s="55" t="str">
        <f>IF(F4897="","",VLOOKUP(I4897,'Technikai cellák'!$C$1:$D$12,2,0))</f>
        <v/>
      </c>
      <c r="K4897" s="179"/>
      <c r="L4897" s="67" t="str">
        <f t="shared" si="1481"/>
        <v/>
      </c>
      <c r="M4897" s="68">
        <f t="shared" si="1482"/>
        <v>0</v>
      </c>
      <c r="N4897" s="66">
        <f t="shared" si="1483"/>
        <v>0</v>
      </c>
      <c r="O4897" s="152"/>
      <c r="P4897" s="172">
        <f t="shared" si="1480"/>
        <v>0</v>
      </c>
      <c r="Q4897" s="69">
        <f t="shared" si="1484"/>
        <v>0</v>
      </c>
      <c r="R4897" s="62">
        <f t="shared" si="1485"/>
        <v>0</v>
      </c>
      <c r="S4897" s="153"/>
      <c r="T4897" s="118" t="str">
        <f t="shared" si="1486"/>
        <v/>
      </c>
      <c r="U4897" s="154"/>
      <c r="V4897" s="154"/>
      <c r="W4897" s="154"/>
      <c r="X4897" s="154"/>
      <c r="Y4897" s="154"/>
      <c r="Z4897" s="154"/>
      <c r="AA4897" s="154"/>
      <c r="AB4897" s="154"/>
      <c r="AC4897" s="154"/>
      <c r="AD4897" s="154"/>
      <c r="AE4897" s="154"/>
      <c r="AF4897" s="154"/>
      <c r="AG4897" s="63">
        <f t="shared" si="1487"/>
        <v>0</v>
      </c>
      <c r="AH4897" s="56">
        <f t="shared" si="1488"/>
        <v>0</v>
      </c>
      <c r="AI4897" s="56">
        <f t="shared" si="1489"/>
        <v>0</v>
      </c>
      <c r="AJ4897" s="56">
        <f t="shared" si="1490"/>
        <v>0</v>
      </c>
      <c r="AK4897" s="56">
        <f t="shared" si="1491"/>
        <v>0</v>
      </c>
      <c r="AL4897" s="56">
        <f t="shared" si="1492"/>
        <v>0</v>
      </c>
      <c r="AM4897" s="56">
        <f t="shared" si="1493"/>
        <v>0</v>
      </c>
      <c r="AN4897" s="56">
        <f t="shared" si="1494"/>
        <v>0</v>
      </c>
      <c r="AO4897" s="56">
        <f t="shared" si="1495"/>
        <v>0</v>
      </c>
      <c r="AP4897" s="56">
        <f t="shared" si="1496"/>
        <v>0</v>
      </c>
      <c r="AQ4897" s="56">
        <f t="shared" si="1497"/>
        <v>0</v>
      </c>
      <c r="AR4897" s="86">
        <f t="shared" si="1498"/>
        <v>0</v>
      </c>
    </row>
    <row r="4898" spans="1:44" x14ac:dyDescent="0.25">
      <c r="A4898" s="178"/>
      <c r="B4898" s="55" t="str">
        <f>_xlfn.IFNA(VLOOKUP(A4898,'Ajánlatkérő(k) adatai'!$B$4:$C$205,2,0),"")</f>
        <v/>
      </c>
      <c r="C4898" s="178"/>
      <c r="D4898" s="55" t="str">
        <f>_xlfn.IFNA(VLOOKUP(C4898,'Számlafizető(k) adatai'!$C$4:$D$203,2,0),"")</f>
        <v/>
      </c>
      <c r="E4898" s="55" t="str">
        <f>_xlfn.IFNA(VLOOKUP(C4898,'Számlafizető(k) adatai'!$C$4:$M$203,11,0),"")</f>
        <v/>
      </c>
      <c r="F4898" s="178"/>
      <c r="G4898" s="178"/>
      <c r="H4898" s="178"/>
      <c r="I4898" s="55" t="str">
        <f>IF(F4898="","",VLOOKUP(LEFT(F4898,5),'Technikai cellák'!B:C,2,0))</f>
        <v/>
      </c>
      <c r="J4898" s="55" t="str">
        <f>IF(F4898="","",VLOOKUP(I4898,'Technikai cellák'!$C$1:$D$12,2,0))</f>
        <v/>
      </c>
      <c r="K4898" s="179"/>
      <c r="L4898" s="67" t="str">
        <f t="shared" si="1481"/>
        <v/>
      </c>
      <c r="M4898" s="68">
        <f t="shared" si="1482"/>
        <v>0</v>
      </c>
      <c r="N4898" s="66">
        <f t="shared" si="1483"/>
        <v>0</v>
      </c>
      <c r="O4898" s="152"/>
      <c r="P4898" s="172">
        <f t="shared" si="1480"/>
        <v>0</v>
      </c>
      <c r="Q4898" s="69">
        <f t="shared" si="1484"/>
        <v>0</v>
      </c>
      <c r="R4898" s="62">
        <f t="shared" si="1485"/>
        <v>0</v>
      </c>
      <c r="S4898" s="153"/>
      <c r="T4898" s="118" t="str">
        <f t="shared" si="1486"/>
        <v/>
      </c>
      <c r="U4898" s="154"/>
      <c r="V4898" s="154"/>
      <c r="W4898" s="154"/>
      <c r="X4898" s="154"/>
      <c r="Y4898" s="154"/>
      <c r="Z4898" s="154"/>
      <c r="AA4898" s="154"/>
      <c r="AB4898" s="154"/>
      <c r="AC4898" s="154"/>
      <c r="AD4898" s="154"/>
      <c r="AE4898" s="154"/>
      <c r="AF4898" s="154"/>
      <c r="AG4898" s="63">
        <f t="shared" si="1487"/>
        <v>0</v>
      </c>
      <c r="AH4898" s="56">
        <f t="shared" si="1488"/>
        <v>0</v>
      </c>
      <c r="AI4898" s="56">
        <f t="shared" si="1489"/>
        <v>0</v>
      </c>
      <c r="AJ4898" s="56">
        <f t="shared" si="1490"/>
        <v>0</v>
      </c>
      <c r="AK4898" s="56">
        <f t="shared" si="1491"/>
        <v>0</v>
      </c>
      <c r="AL4898" s="56">
        <f t="shared" si="1492"/>
        <v>0</v>
      </c>
      <c r="AM4898" s="56">
        <f t="shared" si="1493"/>
        <v>0</v>
      </c>
      <c r="AN4898" s="56">
        <f t="shared" si="1494"/>
        <v>0</v>
      </c>
      <c r="AO4898" s="56">
        <f t="shared" si="1495"/>
        <v>0</v>
      </c>
      <c r="AP4898" s="56">
        <f t="shared" si="1496"/>
        <v>0</v>
      </c>
      <c r="AQ4898" s="56">
        <f t="shared" si="1497"/>
        <v>0</v>
      </c>
      <c r="AR4898" s="86">
        <f t="shared" si="1498"/>
        <v>0</v>
      </c>
    </row>
    <row r="4899" spans="1:44" x14ac:dyDescent="0.25">
      <c r="A4899" s="178"/>
      <c r="B4899" s="55" t="str">
        <f>_xlfn.IFNA(VLOOKUP(A4899,'Ajánlatkérő(k) adatai'!$B$4:$C$205,2,0),"")</f>
        <v/>
      </c>
      <c r="C4899" s="178"/>
      <c r="D4899" s="55" t="str">
        <f>_xlfn.IFNA(VLOOKUP(C4899,'Számlafizető(k) adatai'!$C$4:$D$203,2,0),"")</f>
        <v/>
      </c>
      <c r="E4899" s="55" t="str">
        <f>_xlfn.IFNA(VLOOKUP(C4899,'Számlafizető(k) adatai'!$C$4:$M$203,11,0),"")</f>
        <v/>
      </c>
      <c r="F4899" s="178"/>
      <c r="G4899" s="178"/>
      <c r="H4899" s="178"/>
      <c r="I4899" s="55" t="str">
        <f>IF(F4899="","",VLOOKUP(LEFT(F4899,5),'Technikai cellák'!B:C,2,0))</f>
        <v/>
      </c>
      <c r="J4899" s="55" t="str">
        <f>IF(F4899="","",VLOOKUP(I4899,'Technikai cellák'!$C$1:$D$12,2,0))</f>
        <v/>
      </c>
      <c r="K4899" s="179"/>
      <c r="L4899" s="67" t="str">
        <f t="shared" si="1481"/>
        <v/>
      </c>
      <c r="M4899" s="68">
        <f t="shared" si="1482"/>
        <v>0</v>
      </c>
      <c r="N4899" s="66">
        <f t="shared" si="1483"/>
        <v>0</v>
      </c>
      <c r="O4899" s="152"/>
      <c r="P4899" s="172">
        <f t="shared" si="1480"/>
        <v>0</v>
      </c>
      <c r="Q4899" s="69">
        <f t="shared" si="1484"/>
        <v>0</v>
      </c>
      <c r="R4899" s="62">
        <f t="shared" si="1485"/>
        <v>0</v>
      </c>
      <c r="S4899" s="153"/>
      <c r="T4899" s="118" t="str">
        <f t="shared" si="1486"/>
        <v/>
      </c>
      <c r="U4899" s="154"/>
      <c r="V4899" s="154"/>
      <c r="W4899" s="154"/>
      <c r="X4899" s="154"/>
      <c r="Y4899" s="154"/>
      <c r="Z4899" s="154"/>
      <c r="AA4899" s="154"/>
      <c r="AB4899" s="154"/>
      <c r="AC4899" s="154"/>
      <c r="AD4899" s="154"/>
      <c r="AE4899" s="154"/>
      <c r="AF4899" s="154"/>
      <c r="AG4899" s="63">
        <f t="shared" si="1487"/>
        <v>0</v>
      </c>
      <c r="AH4899" s="56">
        <f t="shared" si="1488"/>
        <v>0</v>
      </c>
      <c r="AI4899" s="56">
        <f t="shared" si="1489"/>
        <v>0</v>
      </c>
      <c r="AJ4899" s="56">
        <f t="shared" si="1490"/>
        <v>0</v>
      </c>
      <c r="AK4899" s="56">
        <f t="shared" si="1491"/>
        <v>0</v>
      </c>
      <c r="AL4899" s="56">
        <f t="shared" si="1492"/>
        <v>0</v>
      </c>
      <c r="AM4899" s="56">
        <f t="shared" si="1493"/>
        <v>0</v>
      </c>
      <c r="AN4899" s="56">
        <f t="shared" si="1494"/>
        <v>0</v>
      </c>
      <c r="AO4899" s="56">
        <f t="shared" si="1495"/>
        <v>0</v>
      </c>
      <c r="AP4899" s="56">
        <f t="shared" si="1496"/>
        <v>0</v>
      </c>
      <c r="AQ4899" s="56">
        <f t="shared" si="1497"/>
        <v>0</v>
      </c>
      <c r="AR4899" s="86">
        <f t="shared" si="1498"/>
        <v>0</v>
      </c>
    </row>
    <row r="4900" spans="1:44" x14ac:dyDescent="0.25">
      <c r="A4900" s="178"/>
      <c r="B4900" s="55" t="str">
        <f>_xlfn.IFNA(VLOOKUP(A4900,'Ajánlatkérő(k) adatai'!$B$4:$C$205,2,0),"")</f>
        <v/>
      </c>
      <c r="C4900" s="178"/>
      <c r="D4900" s="55" t="str">
        <f>_xlfn.IFNA(VLOOKUP(C4900,'Számlafizető(k) adatai'!$C$4:$D$203,2,0),"")</f>
        <v/>
      </c>
      <c r="E4900" s="55" t="str">
        <f>_xlfn.IFNA(VLOOKUP(C4900,'Számlafizető(k) adatai'!$C$4:$M$203,11,0),"")</f>
        <v/>
      </c>
      <c r="F4900" s="178"/>
      <c r="G4900" s="178"/>
      <c r="H4900" s="178"/>
      <c r="I4900" s="55" t="str">
        <f>IF(F4900="","",VLOOKUP(LEFT(F4900,5),'Technikai cellák'!B:C,2,0))</f>
        <v/>
      </c>
      <c r="J4900" s="55" t="str">
        <f>IF(F4900="","",VLOOKUP(I4900,'Technikai cellák'!$C$1:$D$12,2,0))</f>
        <v/>
      </c>
      <c r="K4900" s="179"/>
      <c r="L4900" s="67" t="str">
        <f t="shared" si="1481"/>
        <v/>
      </c>
      <c r="M4900" s="68">
        <f t="shared" si="1482"/>
        <v>0</v>
      </c>
      <c r="N4900" s="66">
        <f t="shared" si="1483"/>
        <v>0</v>
      </c>
      <c r="O4900" s="152"/>
      <c r="P4900" s="172">
        <f t="shared" si="1480"/>
        <v>0</v>
      </c>
      <c r="Q4900" s="69">
        <f t="shared" si="1484"/>
        <v>0</v>
      </c>
      <c r="R4900" s="62">
        <f t="shared" si="1485"/>
        <v>0</v>
      </c>
      <c r="S4900" s="153"/>
      <c r="T4900" s="118" t="str">
        <f t="shared" si="1486"/>
        <v/>
      </c>
      <c r="U4900" s="154"/>
      <c r="V4900" s="154"/>
      <c r="W4900" s="154"/>
      <c r="X4900" s="154"/>
      <c r="Y4900" s="154"/>
      <c r="Z4900" s="154"/>
      <c r="AA4900" s="154"/>
      <c r="AB4900" s="154"/>
      <c r="AC4900" s="154"/>
      <c r="AD4900" s="154"/>
      <c r="AE4900" s="154"/>
      <c r="AF4900" s="154"/>
      <c r="AG4900" s="63">
        <f t="shared" si="1487"/>
        <v>0</v>
      </c>
      <c r="AH4900" s="56">
        <f t="shared" si="1488"/>
        <v>0</v>
      </c>
      <c r="AI4900" s="56">
        <f t="shared" si="1489"/>
        <v>0</v>
      </c>
      <c r="AJ4900" s="56">
        <f t="shared" si="1490"/>
        <v>0</v>
      </c>
      <c r="AK4900" s="56">
        <f t="shared" si="1491"/>
        <v>0</v>
      </c>
      <c r="AL4900" s="56">
        <f t="shared" si="1492"/>
        <v>0</v>
      </c>
      <c r="AM4900" s="56">
        <f t="shared" si="1493"/>
        <v>0</v>
      </c>
      <c r="AN4900" s="56">
        <f t="shared" si="1494"/>
        <v>0</v>
      </c>
      <c r="AO4900" s="56">
        <f t="shared" si="1495"/>
        <v>0</v>
      </c>
      <c r="AP4900" s="56">
        <f t="shared" si="1496"/>
        <v>0</v>
      </c>
      <c r="AQ4900" s="56">
        <f t="shared" si="1497"/>
        <v>0</v>
      </c>
      <c r="AR4900" s="86">
        <f t="shared" si="1498"/>
        <v>0</v>
      </c>
    </row>
    <row r="4901" spans="1:44" x14ac:dyDescent="0.25">
      <c r="A4901" s="178"/>
      <c r="B4901" s="55" t="str">
        <f>_xlfn.IFNA(VLOOKUP(A4901,'Ajánlatkérő(k) adatai'!$B$4:$C$205,2,0),"")</f>
        <v/>
      </c>
      <c r="C4901" s="178"/>
      <c r="D4901" s="55" t="str">
        <f>_xlfn.IFNA(VLOOKUP(C4901,'Számlafizető(k) adatai'!$C$4:$D$203,2,0),"")</f>
        <v/>
      </c>
      <c r="E4901" s="55" t="str">
        <f>_xlfn.IFNA(VLOOKUP(C4901,'Számlafizető(k) adatai'!$C$4:$M$203,11,0),"")</f>
        <v/>
      </c>
      <c r="F4901" s="178"/>
      <c r="G4901" s="178"/>
      <c r="H4901" s="178"/>
      <c r="I4901" s="55" t="str">
        <f>IF(F4901="","",VLOOKUP(LEFT(F4901,5),'Technikai cellák'!B:C,2,0))</f>
        <v/>
      </c>
      <c r="J4901" s="55" t="str">
        <f>IF(F4901="","",VLOOKUP(I4901,'Technikai cellák'!$C$1:$D$12,2,0))</f>
        <v/>
      </c>
      <c r="K4901" s="179"/>
      <c r="L4901" s="67" t="str">
        <f t="shared" si="1481"/>
        <v/>
      </c>
      <c r="M4901" s="68">
        <f t="shared" si="1482"/>
        <v>0</v>
      </c>
      <c r="N4901" s="66">
        <f t="shared" si="1483"/>
        <v>0</v>
      </c>
      <c r="O4901" s="152"/>
      <c r="P4901" s="172">
        <f t="shared" si="1480"/>
        <v>0</v>
      </c>
      <c r="Q4901" s="69">
        <f t="shared" si="1484"/>
        <v>0</v>
      </c>
      <c r="R4901" s="62">
        <f t="shared" si="1485"/>
        <v>0</v>
      </c>
      <c r="S4901" s="153"/>
      <c r="T4901" s="118" t="str">
        <f t="shared" si="1486"/>
        <v/>
      </c>
      <c r="U4901" s="154"/>
      <c r="V4901" s="154"/>
      <c r="W4901" s="154"/>
      <c r="X4901" s="154"/>
      <c r="Y4901" s="154"/>
      <c r="Z4901" s="154"/>
      <c r="AA4901" s="154"/>
      <c r="AB4901" s="154"/>
      <c r="AC4901" s="154"/>
      <c r="AD4901" s="154"/>
      <c r="AE4901" s="154"/>
      <c r="AF4901" s="154"/>
      <c r="AG4901" s="63">
        <f t="shared" si="1487"/>
        <v>0</v>
      </c>
      <c r="AH4901" s="56">
        <f t="shared" si="1488"/>
        <v>0</v>
      </c>
      <c r="AI4901" s="56">
        <f t="shared" si="1489"/>
        <v>0</v>
      </c>
      <c r="AJ4901" s="56">
        <f t="shared" si="1490"/>
        <v>0</v>
      </c>
      <c r="AK4901" s="56">
        <f t="shared" si="1491"/>
        <v>0</v>
      </c>
      <c r="AL4901" s="56">
        <f t="shared" si="1492"/>
        <v>0</v>
      </c>
      <c r="AM4901" s="56">
        <f t="shared" si="1493"/>
        <v>0</v>
      </c>
      <c r="AN4901" s="56">
        <f t="shared" si="1494"/>
        <v>0</v>
      </c>
      <c r="AO4901" s="56">
        <f t="shared" si="1495"/>
        <v>0</v>
      </c>
      <c r="AP4901" s="56">
        <f t="shared" si="1496"/>
        <v>0</v>
      </c>
      <c r="AQ4901" s="56">
        <f t="shared" si="1497"/>
        <v>0</v>
      </c>
      <c r="AR4901" s="86">
        <f t="shared" si="1498"/>
        <v>0</v>
      </c>
    </row>
    <row r="4902" spans="1:44" x14ac:dyDescent="0.25">
      <c r="A4902" s="178"/>
      <c r="B4902" s="55" t="str">
        <f>_xlfn.IFNA(VLOOKUP(A4902,'Ajánlatkérő(k) adatai'!$B$4:$C$205,2,0),"")</f>
        <v/>
      </c>
      <c r="C4902" s="178"/>
      <c r="D4902" s="55" t="str">
        <f>_xlfn.IFNA(VLOOKUP(C4902,'Számlafizető(k) adatai'!$C$4:$D$203,2,0),"")</f>
        <v/>
      </c>
      <c r="E4902" s="55" t="str">
        <f>_xlfn.IFNA(VLOOKUP(C4902,'Számlafizető(k) adatai'!$C$4:$M$203,11,0),"")</f>
        <v/>
      </c>
      <c r="F4902" s="178"/>
      <c r="G4902" s="178"/>
      <c r="H4902" s="178"/>
      <c r="I4902" s="55" t="str">
        <f>IF(F4902="","",VLOOKUP(LEFT(F4902,5),'Technikai cellák'!B:C,2,0))</f>
        <v/>
      </c>
      <c r="J4902" s="55" t="str">
        <f>IF(F4902="","",VLOOKUP(I4902,'Technikai cellák'!$C$1:$D$12,2,0))</f>
        <v/>
      </c>
      <c r="K4902" s="179"/>
      <c r="L4902" s="67" t="str">
        <f t="shared" si="1481"/>
        <v/>
      </c>
      <c r="M4902" s="68">
        <f t="shared" si="1482"/>
        <v>0</v>
      </c>
      <c r="N4902" s="66">
        <f t="shared" si="1483"/>
        <v>0</v>
      </c>
      <c r="O4902" s="152"/>
      <c r="P4902" s="172">
        <f t="shared" si="1480"/>
        <v>0</v>
      </c>
      <c r="Q4902" s="69">
        <f t="shared" si="1484"/>
        <v>0</v>
      </c>
      <c r="R4902" s="62">
        <f t="shared" si="1485"/>
        <v>0</v>
      </c>
      <c r="S4902" s="153"/>
      <c r="T4902" s="118" t="str">
        <f t="shared" si="1486"/>
        <v/>
      </c>
      <c r="U4902" s="154"/>
      <c r="V4902" s="154"/>
      <c r="W4902" s="154"/>
      <c r="X4902" s="154"/>
      <c r="Y4902" s="154"/>
      <c r="Z4902" s="154"/>
      <c r="AA4902" s="154"/>
      <c r="AB4902" s="154"/>
      <c r="AC4902" s="154"/>
      <c r="AD4902" s="154"/>
      <c r="AE4902" s="154"/>
      <c r="AF4902" s="154"/>
      <c r="AG4902" s="63">
        <f t="shared" si="1487"/>
        <v>0</v>
      </c>
      <c r="AH4902" s="56">
        <f t="shared" si="1488"/>
        <v>0</v>
      </c>
      <c r="AI4902" s="56">
        <f t="shared" si="1489"/>
        <v>0</v>
      </c>
      <c r="AJ4902" s="56">
        <f t="shared" si="1490"/>
        <v>0</v>
      </c>
      <c r="AK4902" s="56">
        <f t="shared" si="1491"/>
        <v>0</v>
      </c>
      <c r="AL4902" s="56">
        <f t="shared" si="1492"/>
        <v>0</v>
      </c>
      <c r="AM4902" s="56">
        <f t="shared" si="1493"/>
        <v>0</v>
      </c>
      <c r="AN4902" s="56">
        <f t="shared" si="1494"/>
        <v>0</v>
      </c>
      <c r="AO4902" s="56">
        <f t="shared" si="1495"/>
        <v>0</v>
      </c>
      <c r="AP4902" s="56">
        <f t="shared" si="1496"/>
        <v>0</v>
      </c>
      <c r="AQ4902" s="56">
        <f t="shared" si="1497"/>
        <v>0</v>
      </c>
      <c r="AR4902" s="86">
        <f t="shared" si="1498"/>
        <v>0</v>
      </c>
    </row>
    <row r="4903" spans="1:44" x14ac:dyDescent="0.25">
      <c r="A4903" s="178"/>
      <c r="B4903" s="55" t="str">
        <f>_xlfn.IFNA(VLOOKUP(A4903,'Ajánlatkérő(k) adatai'!$B$4:$C$205,2,0),"")</f>
        <v/>
      </c>
      <c r="C4903" s="178"/>
      <c r="D4903" s="55" t="str">
        <f>_xlfn.IFNA(VLOOKUP(C4903,'Számlafizető(k) adatai'!$C$4:$D$203,2,0),"")</f>
        <v/>
      </c>
      <c r="E4903" s="55" t="str">
        <f>_xlfn.IFNA(VLOOKUP(C4903,'Számlafizető(k) adatai'!$C$4:$M$203,11,0),"")</f>
        <v/>
      </c>
      <c r="F4903" s="178"/>
      <c r="G4903" s="178"/>
      <c r="H4903" s="178"/>
      <c r="I4903" s="55" t="str">
        <f>IF(F4903="","",VLOOKUP(LEFT(F4903,5),'Technikai cellák'!B:C,2,0))</f>
        <v/>
      </c>
      <c r="J4903" s="55" t="str">
        <f>IF(F4903="","",VLOOKUP(I4903,'Technikai cellák'!$C$1:$D$12,2,0))</f>
        <v/>
      </c>
      <c r="K4903" s="179"/>
      <c r="L4903" s="67" t="str">
        <f t="shared" si="1481"/>
        <v/>
      </c>
      <c r="M4903" s="68">
        <f t="shared" si="1482"/>
        <v>0</v>
      </c>
      <c r="N4903" s="66">
        <f t="shared" si="1483"/>
        <v>0</v>
      </c>
      <c r="O4903" s="152"/>
      <c r="P4903" s="172">
        <f t="shared" si="1480"/>
        <v>0</v>
      </c>
      <c r="Q4903" s="69">
        <f t="shared" si="1484"/>
        <v>0</v>
      </c>
      <c r="R4903" s="62">
        <f t="shared" si="1485"/>
        <v>0</v>
      </c>
      <c r="S4903" s="153"/>
      <c r="T4903" s="118" t="str">
        <f t="shared" si="1486"/>
        <v/>
      </c>
      <c r="U4903" s="154"/>
      <c r="V4903" s="154"/>
      <c r="W4903" s="154"/>
      <c r="X4903" s="154"/>
      <c r="Y4903" s="154"/>
      <c r="Z4903" s="154"/>
      <c r="AA4903" s="154"/>
      <c r="AB4903" s="154"/>
      <c r="AC4903" s="154"/>
      <c r="AD4903" s="154"/>
      <c r="AE4903" s="154"/>
      <c r="AF4903" s="154"/>
      <c r="AG4903" s="63">
        <f t="shared" si="1487"/>
        <v>0</v>
      </c>
      <c r="AH4903" s="56">
        <f t="shared" si="1488"/>
        <v>0</v>
      </c>
      <c r="AI4903" s="56">
        <f t="shared" si="1489"/>
        <v>0</v>
      </c>
      <c r="AJ4903" s="56">
        <f t="shared" si="1490"/>
        <v>0</v>
      </c>
      <c r="AK4903" s="56">
        <f t="shared" si="1491"/>
        <v>0</v>
      </c>
      <c r="AL4903" s="56">
        <f t="shared" si="1492"/>
        <v>0</v>
      </c>
      <c r="AM4903" s="56">
        <f t="shared" si="1493"/>
        <v>0</v>
      </c>
      <c r="AN4903" s="56">
        <f t="shared" si="1494"/>
        <v>0</v>
      </c>
      <c r="AO4903" s="56">
        <f t="shared" si="1495"/>
        <v>0</v>
      </c>
      <c r="AP4903" s="56">
        <f t="shared" si="1496"/>
        <v>0</v>
      </c>
      <c r="AQ4903" s="56">
        <f t="shared" si="1497"/>
        <v>0</v>
      </c>
      <c r="AR4903" s="86">
        <f t="shared" si="1498"/>
        <v>0</v>
      </c>
    </row>
    <row r="4904" spans="1:44" x14ac:dyDescent="0.25">
      <c r="A4904" s="178"/>
      <c r="B4904" s="55" t="str">
        <f>_xlfn.IFNA(VLOOKUP(A4904,'Ajánlatkérő(k) adatai'!$B$4:$C$205,2,0),"")</f>
        <v/>
      </c>
      <c r="C4904" s="178"/>
      <c r="D4904" s="55" t="str">
        <f>_xlfn.IFNA(VLOOKUP(C4904,'Számlafizető(k) adatai'!$C$4:$D$203,2,0),"")</f>
        <v/>
      </c>
      <c r="E4904" s="55" t="str">
        <f>_xlfn.IFNA(VLOOKUP(C4904,'Számlafizető(k) adatai'!$C$4:$M$203,11,0),"")</f>
        <v/>
      </c>
      <c r="F4904" s="178"/>
      <c r="G4904" s="178"/>
      <c r="H4904" s="178"/>
      <c r="I4904" s="55" t="str">
        <f>IF(F4904="","",VLOOKUP(LEFT(F4904,5),'Technikai cellák'!B:C,2,0))</f>
        <v/>
      </c>
      <c r="J4904" s="55" t="str">
        <f>IF(F4904="","",VLOOKUP(I4904,'Technikai cellák'!$C$1:$D$12,2,0))</f>
        <v/>
      </c>
      <c r="K4904" s="179"/>
      <c r="L4904" s="67" t="str">
        <f t="shared" si="1481"/>
        <v/>
      </c>
      <c r="M4904" s="68">
        <f t="shared" si="1482"/>
        <v>0</v>
      </c>
      <c r="N4904" s="66">
        <f t="shared" si="1483"/>
        <v>0</v>
      </c>
      <c r="O4904" s="152"/>
      <c r="P4904" s="172">
        <f t="shared" si="1480"/>
        <v>0</v>
      </c>
      <c r="Q4904" s="69">
        <f t="shared" si="1484"/>
        <v>0</v>
      </c>
      <c r="R4904" s="62">
        <f t="shared" si="1485"/>
        <v>0</v>
      </c>
      <c r="S4904" s="153"/>
      <c r="T4904" s="118" t="str">
        <f t="shared" si="1486"/>
        <v/>
      </c>
      <c r="U4904" s="154"/>
      <c r="V4904" s="154"/>
      <c r="W4904" s="154"/>
      <c r="X4904" s="154"/>
      <c r="Y4904" s="154"/>
      <c r="Z4904" s="154"/>
      <c r="AA4904" s="154"/>
      <c r="AB4904" s="154"/>
      <c r="AC4904" s="154"/>
      <c r="AD4904" s="154"/>
      <c r="AE4904" s="154"/>
      <c r="AF4904" s="154"/>
      <c r="AG4904" s="63">
        <f t="shared" si="1487"/>
        <v>0</v>
      </c>
      <c r="AH4904" s="56">
        <f t="shared" si="1488"/>
        <v>0</v>
      </c>
      <c r="AI4904" s="56">
        <f t="shared" si="1489"/>
        <v>0</v>
      </c>
      <c r="AJ4904" s="56">
        <f t="shared" si="1490"/>
        <v>0</v>
      </c>
      <c r="AK4904" s="56">
        <f t="shared" si="1491"/>
        <v>0</v>
      </c>
      <c r="AL4904" s="56">
        <f t="shared" si="1492"/>
        <v>0</v>
      </c>
      <c r="AM4904" s="56">
        <f t="shared" si="1493"/>
        <v>0</v>
      </c>
      <c r="AN4904" s="56">
        <f t="shared" si="1494"/>
        <v>0</v>
      </c>
      <c r="AO4904" s="56">
        <f t="shared" si="1495"/>
        <v>0</v>
      </c>
      <c r="AP4904" s="56">
        <f t="shared" si="1496"/>
        <v>0</v>
      </c>
      <c r="AQ4904" s="56">
        <f t="shared" si="1497"/>
        <v>0</v>
      </c>
      <c r="AR4904" s="86">
        <f t="shared" si="1498"/>
        <v>0</v>
      </c>
    </row>
    <row r="4905" spans="1:44" x14ac:dyDescent="0.25">
      <c r="A4905" s="178"/>
      <c r="B4905" s="55" t="str">
        <f>_xlfn.IFNA(VLOOKUP(A4905,'Ajánlatkérő(k) adatai'!$B$4:$C$205,2,0),"")</f>
        <v/>
      </c>
      <c r="C4905" s="178"/>
      <c r="D4905" s="55" t="str">
        <f>_xlfn.IFNA(VLOOKUP(C4905,'Számlafizető(k) adatai'!$C$4:$D$203,2,0),"")</f>
        <v/>
      </c>
      <c r="E4905" s="55" t="str">
        <f>_xlfn.IFNA(VLOOKUP(C4905,'Számlafizető(k) adatai'!$C$4:$M$203,11,0),"")</f>
        <v/>
      </c>
      <c r="F4905" s="178"/>
      <c r="G4905" s="178"/>
      <c r="H4905" s="178"/>
      <c r="I4905" s="55" t="str">
        <f>IF(F4905="","",VLOOKUP(LEFT(F4905,5),'Technikai cellák'!B:C,2,0))</f>
        <v/>
      </c>
      <c r="J4905" s="55" t="str">
        <f>IF(F4905="","",VLOOKUP(I4905,'Technikai cellák'!$C$1:$D$12,2,0))</f>
        <v/>
      </c>
      <c r="K4905" s="179"/>
      <c r="L4905" s="67" t="str">
        <f t="shared" si="1481"/>
        <v/>
      </c>
      <c r="M4905" s="68">
        <f t="shared" si="1482"/>
        <v>0</v>
      </c>
      <c r="N4905" s="66">
        <f t="shared" si="1483"/>
        <v>0</v>
      </c>
      <c r="O4905" s="152"/>
      <c r="P4905" s="172">
        <f t="shared" si="1480"/>
        <v>0</v>
      </c>
      <c r="Q4905" s="69">
        <f t="shared" si="1484"/>
        <v>0</v>
      </c>
      <c r="R4905" s="62">
        <f t="shared" si="1485"/>
        <v>0</v>
      </c>
      <c r="S4905" s="153"/>
      <c r="T4905" s="118" t="str">
        <f t="shared" si="1486"/>
        <v/>
      </c>
      <c r="U4905" s="154"/>
      <c r="V4905" s="154"/>
      <c r="W4905" s="154"/>
      <c r="X4905" s="154"/>
      <c r="Y4905" s="154"/>
      <c r="Z4905" s="154"/>
      <c r="AA4905" s="154"/>
      <c r="AB4905" s="154"/>
      <c r="AC4905" s="154"/>
      <c r="AD4905" s="154"/>
      <c r="AE4905" s="154"/>
      <c r="AF4905" s="154"/>
      <c r="AG4905" s="63">
        <f t="shared" si="1487"/>
        <v>0</v>
      </c>
      <c r="AH4905" s="56">
        <f t="shared" si="1488"/>
        <v>0</v>
      </c>
      <c r="AI4905" s="56">
        <f t="shared" si="1489"/>
        <v>0</v>
      </c>
      <c r="AJ4905" s="56">
        <f t="shared" si="1490"/>
        <v>0</v>
      </c>
      <c r="AK4905" s="56">
        <f t="shared" si="1491"/>
        <v>0</v>
      </c>
      <c r="AL4905" s="56">
        <f t="shared" si="1492"/>
        <v>0</v>
      </c>
      <c r="AM4905" s="56">
        <f t="shared" si="1493"/>
        <v>0</v>
      </c>
      <c r="AN4905" s="56">
        <f t="shared" si="1494"/>
        <v>0</v>
      </c>
      <c r="AO4905" s="56">
        <f t="shared" si="1495"/>
        <v>0</v>
      </c>
      <c r="AP4905" s="56">
        <f t="shared" si="1496"/>
        <v>0</v>
      </c>
      <c r="AQ4905" s="56">
        <f t="shared" si="1497"/>
        <v>0</v>
      </c>
      <c r="AR4905" s="86">
        <f t="shared" si="1498"/>
        <v>0</v>
      </c>
    </row>
    <row r="4906" spans="1:44" x14ac:dyDescent="0.25">
      <c r="A4906" s="178"/>
      <c r="B4906" s="55" t="str">
        <f>_xlfn.IFNA(VLOOKUP(A4906,'Ajánlatkérő(k) adatai'!$B$4:$C$205,2,0),"")</f>
        <v/>
      </c>
      <c r="C4906" s="178"/>
      <c r="D4906" s="55" t="str">
        <f>_xlfn.IFNA(VLOOKUP(C4906,'Számlafizető(k) adatai'!$C$4:$D$203,2,0),"")</f>
        <v/>
      </c>
      <c r="E4906" s="55" t="str">
        <f>_xlfn.IFNA(VLOOKUP(C4906,'Számlafizető(k) adatai'!$C$4:$M$203,11,0),"")</f>
        <v/>
      </c>
      <c r="F4906" s="178"/>
      <c r="G4906" s="178"/>
      <c r="H4906" s="178"/>
      <c r="I4906" s="55" t="str">
        <f>IF(F4906="","",VLOOKUP(LEFT(F4906,5),'Technikai cellák'!B:C,2,0))</f>
        <v/>
      </c>
      <c r="J4906" s="55" t="str">
        <f>IF(F4906="","",VLOOKUP(I4906,'Technikai cellák'!$C$1:$D$12,2,0))</f>
        <v/>
      </c>
      <c r="K4906" s="179"/>
      <c r="L4906" s="67" t="str">
        <f t="shared" si="1481"/>
        <v/>
      </c>
      <c r="M4906" s="68">
        <f t="shared" si="1482"/>
        <v>0</v>
      </c>
      <c r="N4906" s="66">
        <f t="shared" si="1483"/>
        <v>0</v>
      </c>
      <c r="O4906" s="152"/>
      <c r="P4906" s="172">
        <f t="shared" si="1480"/>
        <v>0</v>
      </c>
      <c r="Q4906" s="69">
        <f t="shared" si="1484"/>
        <v>0</v>
      </c>
      <c r="R4906" s="62">
        <f t="shared" si="1485"/>
        <v>0</v>
      </c>
      <c r="S4906" s="153"/>
      <c r="T4906" s="118" t="str">
        <f t="shared" si="1486"/>
        <v/>
      </c>
      <c r="U4906" s="154"/>
      <c r="V4906" s="154"/>
      <c r="W4906" s="154"/>
      <c r="X4906" s="154"/>
      <c r="Y4906" s="154"/>
      <c r="Z4906" s="154"/>
      <c r="AA4906" s="154"/>
      <c r="AB4906" s="154"/>
      <c r="AC4906" s="154"/>
      <c r="AD4906" s="154"/>
      <c r="AE4906" s="154"/>
      <c r="AF4906" s="154"/>
      <c r="AG4906" s="63">
        <f t="shared" si="1487"/>
        <v>0</v>
      </c>
      <c r="AH4906" s="56">
        <f t="shared" si="1488"/>
        <v>0</v>
      </c>
      <c r="AI4906" s="56">
        <f t="shared" si="1489"/>
        <v>0</v>
      </c>
      <c r="AJ4906" s="56">
        <f t="shared" si="1490"/>
        <v>0</v>
      </c>
      <c r="AK4906" s="56">
        <f t="shared" si="1491"/>
        <v>0</v>
      </c>
      <c r="AL4906" s="56">
        <f t="shared" si="1492"/>
        <v>0</v>
      </c>
      <c r="AM4906" s="56">
        <f t="shared" si="1493"/>
        <v>0</v>
      </c>
      <c r="AN4906" s="56">
        <f t="shared" si="1494"/>
        <v>0</v>
      </c>
      <c r="AO4906" s="56">
        <f t="shared" si="1495"/>
        <v>0</v>
      </c>
      <c r="AP4906" s="56">
        <f t="shared" si="1496"/>
        <v>0</v>
      </c>
      <c r="AQ4906" s="56">
        <f t="shared" si="1497"/>
        <v>0</v>
      </c>
      <c r="AR4906" s="86">
        <f t="shared" si="1498"/>
        <v>0</v>
      </c>
    </row>
    <row r="4907" spans="1:44" x14ac:dyDescent="0.25">
      <c r="A4907" s="178"/>
      <c r="B4907" s="55" t="str">
        <f>_xlfn.IFNA(VLOOKUP(A4907,'Ajánlatkérő(k) adatai'!$B$4:$C$205,2,0),"")</f>
        <v/>
      </c>
      <c r="C4907" s="178"/>
      <c r="D4907" s="55" t="str">
        <f>_xlfn.IFNA(VLOOKUP(C4907,'Számlafizető(k) adatai'!$C$4:$D$203,2,0),"")</f>
        <v/>
      </c>
      <c r="E4907" s="55" t="str">
        <f>_xlfn.IFNA(VLOOKUP(C4907,'Számlafizető(k) adatai'!$C$4:$M$203,11,0),"")</f>
        <v/>
      </c>
      <c r="F4907" s="178"/>
      <c r="G4907" s="178"/>
      <c r="H4907" s="178"/>
      <c r="I4907" s="55" t="str">
        <f>IF(F4907="","",VLOOKUP(LEFT(F4907,5),'Technikai cellák'!B:C,2,0))</f>
        <v/>
      </c>
      <c r="J4907" s="55" t="str">
        <f>IF(F4907="","",VLOOKUP(I4907,'Technikai cellák'!$C$1:$D$12,2,0))</f>
        <v/>
      </c>
      <c r="K4907" s="179"/>
      <c r="L4907" s="67" t="str">
        <f t="shared" si="1481"/>
        <v/>
      </c>
      <c r="M4907" s="68">
        <f t="shared" si="1482"/>
        <v>0</v>
      </c>
      <c r="N4907" s="66">
        <f t="shared" si="1483"/>
        <v>0</v>
      </c>
      <c r="O4907" s="152"/>
      <c r="P4907" s="172">
        <f t="shared" si="1480"/>
        <v>0</v>
      </c>
      <c r="Q4907" s="69">
        <f t="shared" si="1484"/>
        <v>0</v>
      </c>
      <c r="R4907" s="62">
        <f t="shared" si="1485"/>
        <v>0</v>
      </c>
      <c r="S4907" s="153"/>
      <c r="T4907" s="118" t="str">
        <f t="shared" si="1486"/>
        <v/>
      </c>
      <c r="U4907" s="154"/>
      <c r="V4907" s="154"/>
      <c r="W4907" s="154"/>
      <c r="X4907" s="154"/>
      <c r="Y4907" s="154"/>
      <c r="Z4907" s="154"/>
      <c r="AA4907" s="154"/>
      <c r="AB4907" s="154"/>
      <c r="AC4907" s="154"/>
      <c r="AD4907" s="154"/>
      <c r="AE4907" s="154"/>
      <c r="AF4907" s="154"/>
      <c r="AG4907" s="63">
        <f t="shared" si="1487"/>
        <v>0</v>
      </c>
      <c r="AH4907" s="56">
        <f t="shared" si="1488"/>
        <v>0</v>
      </c>
      <c r="AI4907" s="56">
        <f t="shared" si="1489"/>
        <v>0</v>
      </c>
      <c r="AJ4907" s="56">
        <f t="shared" si="1490"/>
        <v>0</v>
      </c>
      <c r="AK4907" s="56">
        <f t="shared" si="1491"/>
        <v>0</v>
      </c>
      <c r="AL4907" s="56">
        <f t="shared" si="1492"/>
        <v>0</v>
      </c>
      <c r="AM4907" s="56">
        <f t="shared" si="1493"/>
        <v>0</v>
      </c>
      <c r="AN4907" s="56">
        <f t="shared" si="1494"/>
        <v>0</v>
      </c>
      <c r="AO4907" s="56">
        <f t="shared" si="1495"/>
        <v>0</v>
      </c>
      <c r="AP4907" s="56">
        <f t="shared" si="1496"/>
        <v>0</v>
      </c>
      <c r="AQ4907" s="56">
        <f t="shared" si="1497"/>
        <v>0</v>
      </c>
      <c r="AR4907" s="86">
        <f t="shared" si="1498"/>
        <v>0</v>
      </c>
    </row>
    <row r="4908" spans="1:44" x14ac:dyDescent="0.25">
      <c r="A4908" s="178"/>
      <c r="B4908" s="55" t="str">
        <f>_xlfn.IFNA(VLOOKUP(A4908,'Ajánlatkérő(k) adatai'!$B$4:$C$205,2,0),"")</f>
        <v/>
      </c>
      <c r="C4908" s="178"/>
      <c r="D4908" s="55" t="str">
        <f>_xlfn.IFNA(VLOOKUP(C4908,'Számlafizető(k) adatai'!$C$4:$D$203,2,0),"")</f>
        <v/>
      </c>
      <c r="E4908" s="55" t="str">
        <f>_xlfn.IFNA(VLOOKUP(C4908,'Számlafizető(k) adatai'!$C$4:$M$203,11,0),"")</f>
        <v/>
      </c>
      <c r="F4908" s="178"/>
      <c r="G4908" s="178"/>
      <c r="H4908" s="178"/>
      <c r="I4908" s="55" t="str">
        <f>IF(F4908="","",VLOOKUP(LEFT(F4908,5),'Technikai cellák'!B:C,2,0))</f>
        <v/>
      </c>
      <c r="J4908" s="55" t="str">
        <f>IF(F4908="","",VLOOKUP(I4908,'Technikai cellák'!$C$1:$D$12,2,0))</f>
        <v/>
      </c>
      <c r="K4908" s="179"/>
      <c r="L4908" s="67" t="str">
        <f t="shared" si="1481"/>
        <v/>
      </c>
      <c r="M4908" s="68">
        <f t="shared" si="1482"/>
        <v>0</v>
      </c>
      <c r="N4908" s="66">
        <f t="shared" si="1483"/>
        <v>0</v>
      </c>
      <c r="O4908" s="152"/>
      <c r="P4908" s="172">
        <f t="shared" si="1480"/>
        <v>0</v>
      </c>
      <c r="Q4908" s="69">
        <f t="shared" si="1484"/>
        <v>0</v>
      </c>
      <c r="R4908" s="62">
        <f t="shared" si="1485"/>
        <v>0</v>
      </c>
      <c r="S4908" s="153"/>
      <c r="T4908" s="118" t="str">
        <f t="shared" si="1486"/>
        <v/>
      </c>
      <c r="U4908" s="154"/>
      <c r="V4908" s="154"/>
      <c r="W4908" s="154"/>
      <c r="X4908" s="154"/>
      <c r="Y4908" s="154"/>
      <c r="Z4908" s="154"/>
      <c r="AA4908" s="154"/>
      <c r="AB4908" s="154"/>
      <c r="AC4908" s="154"/>
      <c r="AD4908" s="154"/>
      <c r="AE4908" s="154"/>
      <c r="AF4908" s="154"/>
      <c r="AG4908" s="63">
        <f t="shared" si="1487"/>
        <v>0</v>
      </c>
      <c r="AH4908" s="56">
        <f t="shared" si="1488"/>
        <v>0</v>
      </c>
      <c r="AI4908" s="56">
        <f t="shared" si="1489"/>
        <v>0</v>
      </c>
      <c r="AJ4908" s="56">
        <f t="shared" si="1490"/>
        <v>0</v>
      </c>
      <c r="AK4908" s="56">
        <f t="shared" si="1491"/>
        <v>0</v>
      </c>
      <c r="AL4908" s="56">
        <f t="shared" si="1492"/>
        <v>0</v>
      </c>
      <c r="AM4908" s="56">
        <f t="shared" si="1493"/>
        <v>0</v>
      </c>
      <c r="AN4908" s="56">
        <f t="shared" si="1494"/>
        <v>0</v>
      </c>
      <c r="AO4908" s="56">
        <f t="shared" si="1495"/>
        <v>0</v>
      </c>
      <c r="AP4908" s="56">
        <f t="shared" si="1496"/>
        <v>0</v>
      </c>
      <c r="AQ4908" s="56">
        <f t="shared" si="1497"/>
        <v>0</v>
      </c>
      <c r="AR4908" s="86">
        <f t="shared" si="1498"/>
        <v>0</v>
      </c>
    </row>
    <row r="4909" spans="1:44" x14ac:dyDescent="0.25">
      <c r="A4909" s="178"/>
      <c r="B4909" s="55" t="str">
        <f>_xlfn.IFNA(VLOOKUP(A4909,'Ajánlatkérő(k) adatai'!$B$4:$C$205,2,0),"")</f>
        <v/>
      </c>
      <c r="C4909" s="178"/>
      <c r="D4909" s="55" t="str">
        <f>_xlfn.IFNA(VLOOKUP(C4909,'Számlafizető(k) adatai'!$C$4:$D$203,2,0),"")</f>
        <v/>
      </c>
      <c r="E4909" s="55" t="str">
        <f>_xlfn.IFNA(VLOOKUP(C4909,'Számlafizető(k) adatai'!$C$4:$M$203,11,0),"")</f>
        <v/>
      </c>
      <c r="F4909" s="178"/>
      <c r="G4909" s="178"/>
      <c r="H4909" s="178"/>
      <c r="I4909" s="55" t="str">
        <f>IF(F4909="","",VLOOKUP(LEFT(F4909,5),'Technikai cellák'!B:C,2,0))</f>
        <v/>
      </c>
      <c r="J4909" s="55" t="str">
        <f>IF(F4909="","",VLOOKUP(I4909,'Technikai cellák'!$C$1:$D$12,2,0))</f>
        <v/>
      </c>
      <c r="K4909" s="179"/>
      <c r="L4909" s="67" t="str">
        <f t="shared" si="1481"/>
        <v/>
      </c>
      <c r="M4909" s="68">
        <f t="shared" si="1482"/>
        <v>0</v>
      </c>
      <c r="N4909" s="66">
        <f t="shared" si="1483"/>
        <v>0</v>
      </c>
      <c r="O4909" s="152"/>
      <c r="P4909" s="172">
        <f t="shared" si="1480"/>
        <v>0</v>
      </c>
      <c r="Q4909" s="69">
        <f t="shared" si="1484"/>
        <v>0</v>
      </c>
      <c r="R4909" s="62">
        <f t="shared" si="1485"/>
        <v>0</v>
      </c>
      <c r="S4909" s="153"/>
      <c r="T4909" s="118" t="str">
        <f t="shared" si="1486"/>
        <v/>
      </c>
      <c r="U4909" s="154"/>
      <c r="V4909" s="154"/>
      <c r="W4909" s="154"/>
      <c r="X4909" s="154"/>
      <c r="Y4909" s="154"/>
      <c r="Z4909" s="154"/>
      <c r="AA4909" s="154"/>
      <c r="AB4909" s="154"/>
      <c r="AC4909" s="154"/>
      <c r="AD4909" s="154"/>
      <c r="AE4909" s="154"/>
      <c r="AF4909" s="154"/>
      <c r="AG4909" s="63">
        <f t="shared" si="1487"/>
        <v>0</v>
      </c>
      <c r="AH4909" s="56">
        <f t="shared" si="1488"/>
        <v>0</v>
      </c>
      <c r="AI4909" s="56">
        <f t="shared" si="1489"/>
        <v>0</v>
      </c>
      <c r="AJ4909" s="56">
        <f t="shared" si="1490"/>
        <v>0</v>
      </c>
      <c r="AK4909" s="56">
        <f t="shared" si="1491"/>
        <v>0</v>
      </c>
      <c r="AL4909" s="56">
        <f t="shared" si="1492"/>
        <v>0</v>
      </c>
      <c r="AM4909" s="56">
        <f t="shared" si="1493"/>
        <v>0</v>
      </c>
      <c r="AN4909" s="56">
        <f t="shared" si="1494"/>
        <v>0</v>
      </c>
      <c r="AO4909" s="56">
        <f t="shared" si="1495"/>
        <v>0</v>
      </c>
      <c r="AP4909" s="56">
        <f t="shared" si="1496"/>
        <v>0</v>
      </c>
      <c r="AQ4909" s="56">
        <f t="shared" si="1497"/>
        <v>0</v>
      </c>
      <c r="AR4909" s="86">
        <f t="shared" si="1498"/>
        <v>0</v>
      </c>
    </row>
    <row r="4910" spans="1:44" x14ac:dyDescent="0.25">
      <c r="A4910" s="178"/>
      <c r="B4910" s="55" t="str">
        <f>_xlfn.IFNA(VLOOKUP(A4910,'Ajánlatkérő(k) adatai'!$B$4:$C$205,2,0),"")</f>
        <v/>
      </c>
      <c r="C4910" s="178"/>
      <c r="D4910" s="55" t="str">
        <f>_xlfn.IFNA(VLOOKUP(C4910,'Számlafizető(k) adatai'!$C$4:$D$203,2,0),"")</f>
        <v/>
      </c>
      <c r="E4910" s="55" t="str">
        <f>_xlfn.IFNA(VLOOKUP(C4910,'Számlafizető(k) adatai'!$C$4:$M$203,11,0),"")</f>
        <v/>
      </c>
      <c r="F4910" s="178"/>
      <c r="G4910" s="178"/>
      <c r="H4910" s="178"/>
      <c r="I4910" s="55" t="str">
        <f>IF(F4910="","",VLOOKUP(LEFT(F4910,5),'Technikai cellák'!B:C,2,0))</f>
        <v/>
      </c>
      <c r="J4910" s="55" t="str">
        <f>IF(F4910="","",VLOOKUP(I4910,'Technikai cellák'!$C$1:$D$12,2,0))</f>
        <v/>
      </c>
      <c r="K4910" s="179"/>
      <c r="L4910" s="67" t="str">
        <f t="shared" si="1481"/>
        <v/>
      </c>
      <c r="M4910" s="68">
        <f t="shared" si="1482"/>
        <v>0</v>
      </c>
      <c r="N4910" s="66">
        <f t="shared" si="1483"/>
        <v>0</v>
      </c>
      <c r="O4910" s="152"/>
      <c r="P4910" s="172">
        <f t="shared" si="1480"/>
        <v>0</v>
      </c>
      <c r="Q4910" s="69">
        <f t="shared" si="1484"/>
        <v>0</v>
      </c>
      <c r="R4910" s="62">
        <f t="shared" si="1485"/>
        <v>0</v>
      </c>
      <c r="S4910" s="153"/>
      <c r="T4910" s="118" t="str">
        <f t="shared" si="1486"/>
        <v/>
      </c>
      <c r="U4910" s="154"/>
      <c r="V4910" s="154"/>
      <c r="W4910" s="154"/>
      <c r="X4910" s="154"/>
      <c r="Y4910" s="154"/>
      <c r="Z4910" s="154"/>
      <c r="AA4910" s="154"/>
      <c r="AB4910" s="154"/>
      <c r="AC4910" s="154"/>
      <c r="AD4910" s="154"/>
      <c r="AE4910" s="154"/>
      <c r="AF4910" s="154"/>
      <c r="AG4910" s="63">
        <f t="shared" si="1487"/>
        <v>0</v>
      </c>
      <c r="AH4910" s="56">
        <f t="shared" si="1488"/>
        <v>0</v>
      </c>
      <c r="AI4910" s="56">
        <f t="shared" si="1489"/>
        <v>0</v>
      </c>
      <c r="AJ4910" s="56">
        <f t="shared" si="1490"/>
        <v>0</v>
      </c>
      <c r="AK4910" s="56">
        <f t="shared" si="1491"/>
        <v>0</v>
      </c>
      <c r="AL4910" s="56">
        <f t="shared" si="1492"/>
        <v>0</v>
      </c>
      <c r="AM4910" s="56">
        <f t="shared" si="1493"/>
        <v>0</v>
      </c>
      <c r="AN4910" s="56">
        <f t="shared" si="1494"/>
        <v>0</v>
      </c>
      <c r="AO4910" s="56">
        <f t="shared" si="1495"/>
        <v>0</v>
      </c>
      <c r="AP4910" s="56">
        <f t="shared" si="1496"/>
        <v>0</v>
      </c>
      <c r="AQ4910" s="56">
        <f t="shared" si="1497"/>
        <v>0</v>
      </c>
      <c r="AR4910" s="86">
        <f t="shared" si="1498"/>
        <v>0</v>
      </c>
    </row>
    <row r="4911" spans="1:44" x14ac:dyDescent="0.25">
      <c r="A4911" s="178"/>
      <c r="B4911" s="55" t="str">
        <f>_xlfn.IFNA(VLOOKUP(A4911,'Ajánlatkérő(k) adatai'!$B$4:$C$205,2,0),"")</f>
        <v/>
      </c>
      <c r="C4911" s="178"/>
      <c r="D4911" s="55" t="str">
        <f>_xlfn.IFNA(VLOOKUP(C4911,'Számlafizető(k) adatai'!$C$4:$D$203,2,0),"")</f>
        <v/>
      </c>
      <c r="E4911" s="55" t="str">
        <f>_xlfn.IFNA(VLOOKUP(C4911,'Számlafizető(k) adatai'!$C$4:$M$203,11,0),"")</f>
        <v/>
      </c>
      <c r="F4911" s="178"/>
      <c r="G4911" s="178"/>
      <c r="H4911" s="178"/>
      <c r="I4911" s="55" t="str">
        <f>IF(F4911="","",VLOOKUP(LEFT(F4911,5),'Technikai cellák'!B:C,2,0))</f>
        <v/>
      </c>
      <c r="J4911" s="55" t="str">
        <f>IF(F4911="","",VLOOKUP(I4911,'Technikai cellák'!$C$1:$D$12,2,0))</f>
        <v/>
      </c>
      <c r="K4911" s="179"/>
      <c r="L4911" s="67" t="str">
        <f t="shared" si="1481"/>
        <v/>
      </c>
      <c r="M4911" s="68">
        <f t="shared" si="1482"/>
        <v>0</v>
      </c>
      <c r="N4911" s="66">
        <f t="shared" si="1483"/>
        <v>0</v>
      </c>
      <c r="O4911" s="152"/>
      <c r="P4911" s="172">
        <f t="shared" si="1480"/>
        <v>0</v>
      </c>
      <c r="Q4911" s="69">
        <f t="shared" si="1484"/>
        <v>0</v>
      </c>
      <c r="R4911" s="62">
        <f t="shared" si="1485"/>
        <v>0</v>
      </c>
      <c r="S4911" s="153"/>
      <c r="T4911" s="118" t="str">
        <f t="shared" si="1486"/>
        <v/>
      </c>
      <c r="U4911" s="154"/>
      <c r="V4911" s="154"/>
      <c r="W4911" s="154"/>
      <c r="X4911" s="154"/>
      <c r="Y4911" s="154"/>
      <c r="Z4911" s="154"/>
      <c r="AA4911" s="154"/>
      <c r="AB4911" s="154"/>
      <c r="AC4911" s="154"/>
      <c r="AD4911" s="154"/>
      <c r="AE4911" s="154"/>
      <c r="AF4911" s="154"/>
      <c r="AG4911" s="63">
        <f t="shared" si="1487"/>
        <v>0</v>
      </c>
      <c r="AH4911" s="56">
        <f t="shared" si="1488"/>
        <v>0</v>
      </c>
      <c r="AI4911" s="56">
        <f t="shared" si="1489"/>
        <v>0</v>
      </c>
      <c r="AJ4911" s="56">
        <f t="shared" si="1490"/>
        <v>0</v>
      </c>
      <c r="AK4911" s="56">
        <f t="shared" si="1491"/>
        <v>0</v>
      </c>
      <c r="AL4911" s="56">
        <f t="shared" si="1492"/>
        <v>0</v>
      </c>
      <c r="AM4911" s="56">
        <f t="shared" si="1493"/>
        <v>0</v>
      </c>
      <c r="AN4911" s="56">
        <f t="shared" si="1494"/>
        <v>0</v>
      </c>
      <c r="AO4911" s="56">
        <f t="shared" si="1495"/>
        <v>0</v>
      </c>
      <c r="AP4911" s="56">
        <f t="shared" si="1496"/>
        <v>0</v>
      </c>
      <c r="AQ4911" s="56">
        <f t="shared" si="1497"/>
        <v>0</v>
      </c>
      <c r="AR4911" s="86">
        <f t="shared" si="1498"/>
        <v>0</v>
      </c>
    </row>
    <row r="4912" spans="1:44" x14ac:dyDescent="0.25">
      <c r="A4912" s="178"/>
      <c r="B4912" s="55" t="str">
        <f>_xlfn.IFNA(VLOOKUP(A4912,'Ajánlatkérő(k) adatai'!$B$4:$C$205,2,0),"")</f>
        <v/>
      </c>
      <c r="C4912" s="178"/>
      <c r="D4912" s="55" t="str">
        <f>_xlfn.IFNA(VLOOKUP(C4912,'Számlafizető(k) adatai'!$C$4:$D$203,2,0),"")</f>
        <v/>
      </c>
      <c r="E4912" s="55" t="str">
        <f>_xlfn.IFNA(VLOOKUP(C4912,'Számlafizető(k) adatai'!$C$4:$M$203,11,0),"")</f>
        <v/>
      </c>
      <c r="F4912" s="178"/>
      <c r="G4912" s="178"/>
      <c r="H4912" s="178"/>
      <c r="I4912" s="55" t="str">
        <f>IF(F4912="","",VLOOKUP(LEFT(F4912,5),'Technikai cellák'!B:C,2,0))</f>
        <v/>
      </c>
      <c r="J4912" s="55" t="str">
        <f>IF(F4912="","",VLOOKUP(I4912,'Technikai cellák'!$C$1:$D$12,2,0))</f>
        <v/>
      </c>
      <c r="K4912" s="179"/>
      <c r="L4912" s="67" t="str">
        <f t="shared" si="1481"/>
        <v/>
      </c>
      <c r="M4912" s="68">
        <f t="shared" si="1482"/>
        <v>0</v>
      </c>
      <c r="N4912" s="66">
        <f t="shared" si="1483"/>
        <v>0</v>
      </c>
      <c r="O4912" s="152"/>
      <c r="P4912" s="172">
        <f t="shared" si="1480"/>
        <v>0</v>
      </c>
      <c r="Q4912" s="69">
        <f t="shared" si="1484"/>
        <v>0</v>
      </c>
      <c r="R4912" s="62">
        <f t="shared" si="1485"/>
        <v>0</v>
      </c>
      <c r="S4912" s="153"/>
      <c r="T4912" s="118" t="str">
        <f t="shared" si="1486"/>
        <v/>
      </c>
      <c r="U4912" s="154"/>
      <c r="V4912" s="154"/>
      <c r="W4912" s="154"/>
      <c r="X4912" s="154"/>
      <c r="Y4912" s="154"/>
      <c r="Z4912" s="154"/>
      <c r="AA4912" s="154"/>
      <c r="AB4912" s="154"/>
      <c r="AC4912" s="154"/>
      <c r="AD4912" s="154"/>
      <c r="AE4912" s="154"/>
      <c r="AF4912" s="154"/>
      <c r="AG4912" s="63">
        <f t="shared" si="1487"/>
        <v>0</v>
      </c>
      <c r="AH4912" s="56">
        <f t="shared" si="1488"/>
        <v>0</v>
      </c>
      <c r="AI4912" s="56">
        <f t="shared" si="1489"/>
        <v>0</v>
      </c>
      <c r="AJ4912" s="56">
        <f t="shared" si="1490"/>
        <v>0</v>
      </c>
      <c r="AK4912" s="56">
        <f t="shared" si="1491"/>
        <v>0</v>
      </c>
      <c r="AL4912" s="56">
        <f t="shared" si="1492"/>
        <v>0</v>
      </c>
      <c r="AM4912" s="56">
        <f t="shared" si="1493"/>
        <v>0</v>
      </c>
      <c r="AN4912" s="56">
        <f t="shared" si="1494"/>
        <v>0</v>
      </c>
      <c r="AO4912" s="56">
        <f t="shared" si="1495"/>
        <v>0</v>
      </c>
      <c r="AP4912" s="56">
        <f t="shared" si="1496"/>
        <v>0</v>
      </c>
      <c r="AQ4912" s="56">
        <f t="shared" si="1497"/>
        <v>0</v>
      </c>
      <c r="AR4912" s="86">
        <f t="shared" si="1498"/>
        <v>0</v>
      </c>
    </row>
    <row r="4913" spans="1:44" x14ac:dyDescent="0.25">
      <c r="A4913" s="178"/>
      <c r="B4913" s="55" t="str">
        <f>_xlfn.IFNA(VLOOKUP(A4913,'Ajánlatkérő(k) adatai'!$B$4:$C$205,2,0),"")</f>
        <v/>
      </c>
      <c r="C4913" s="178"/>
      <c r="D4913" s="55" t="str">
        <f>_xlfn.IFNA(VLOOKUP(C4913,'Számlafizető(k) adatai'!$C$4:$D$203,2,0),"")</f>
        <v/>
      </c>
      <c r="E4913" s="55" t="str">
        <f>_xlfn.IFNA(VLOOKUP(C4913,'Számlafizető(k) adatai'!$C$4:$M$203,11,0),"")</f>
        <v/>
      </c>
      <c r="F4913" s="178"/>
      <c r="G4913" s="178"/>
      <c r="H4913" s="178"/>
      <c r="I4913" s="55" t="str">
        <f>IF(F4913="","",VLOOKUP(LEFT(F4913,5),'Technikai cellák'!B:C,2,0))</f>
        <v/>
      </c>
      <c r="J4913" s="55" t="str">
        <f>IF(F4913="","",VLOOKUP(I4913,'Technikai cellák'!$C$1:$D$12,2,0))</f>
        <v/>
      </c>
      <c r="K4913" s="179"/>
      <c r="L4913" s="67" t="str">
        <f t="shared" si="1481"/>
        <v/>
      </c>
      <c r="M4913" s="68">
        <f t="shared" si="1482"/>
        <v>0</v>
      </c>
      <c r="N4913" s="66">
        <f t="shared" si="1483"/>
        <v>0</v>
      </c>
      <c r="O4913" s="152"/>
      <c r="P4913" s="172">
        <f t="shared" si="1480"/>
        <v>0</v>
      </c>
      <c r="Q4913" s="69">
        <f t="shared" si="1484"/>
        <v>0</v>
      </c>
      <c r="R4913" s="62">
        <f t="shared" si="1485"/>
        <v>0</v>
      </c>
      <c r="S4913" s="153"/>
      <c r="T4913" s="118" t="str">
        <f t="shared" si="1486"/>
        <v/>
      </c>
      <c r="U4913" s="154"/>
      <c r="V4913" s="154"/>
      <c r="W4913" s="154"/>
      <c r="X4913" s="154"/>
      <c r="Y4913" s="154"/>
      <c r="Z4913" s="154"/>
      <c r="AA4913" s="154"/>
      <c r="AB4913" s="154"/>
      <c r="AC4913" s="154"/>
      <c r="AD4913" s="154"/>
      <c r="AE4913" s="154"/>
      <c r="AF4913" s="154"/>
      <c r="AG4913" s="63">
        <f t="shared" si="1487"/>
        <v>0</v>
      </c>
      <c r="AH4913" s="56">
        <f t="shared" si="1488"/>
        <v>0</v>
      </c>
      <c r="AI4913" s="56">
        <f t="shared" si="1489"/>
        <v>0</v>
      </c>
      <c r="AJ4913" s="56">
        <f t="shared" si="1490"/>
        <v>0</v>
      </c>
      <c r="AK4913" s="56">
        <f t="shared" si="1491"/>
        <v>0</v>
      </c>
      <c r="AL4913" s="56">
        <f t="shared" si="1492"/>
        <v>0</v>
      </c>
      <c r="AM4913" s="56">
        <f t="shared" si="1493"/>
        <v>0</v>
      </c>
      <c r="AN4913" s="56">
        <f t="shared" si="1494"/>
        <v>0</v>
      </c>
      <c r="AO4913" s="56">
        <f t="shared" si="1495"/>
        <v>0</v>
      </c>
      <c r="AP4913" s="56">
        <f t="shared" si="1496"/>
        <v>0</v>
      </c>
      <c r="AQ4913" s="56">
        <f t="shared" si="1497"/>
        <v>0</v>
      </c>
      <c r="AR4913" s="86">
        <f t="shared" si="1498"/>
        <v>0</v>
      </c>
    </row>
    <row r="4914" spans="1:44" x14ac:dyDescent="0.25">
      <c r="A4914" s="178"/>
      <c r="B4914" s="55" t="str">
        <f>_xlfn.IFNA(VLOOKUP(A4914,'Ajánlatkérő(k) adatai'!$B$4:$C$205,2,0),"")</f>
        <v/>
      </c>
      <c r="C4914" s="178"/>
      <c r="D4914" s="55" t="str">
        <f>_xlfn.IFNA(VLOOKUP(C4914,'Számlafizető(k) adatai'!$C$4:$D$203,2,0),"")</f>
        <v/>
      </c>
      <c r="E4914" s="55" t="str">
        <f>_xlfn.IFNA(VLOOKUP(C4914,'Számlafizető(k) adatai'!$C$4:$M$203,11,0),"")</f>
        <v/>
      </c>
      <c r="F4914" s="178"/>
      <c r="G4914" s="178"/>
      <c r="H4914" s="178"/>
      <c r="I4914" s="55" t="str">
        <f>IF(F4914="","",VLOOKUP(LEFT(F4914,5),'Technikai cellák'!B:C,2,0))</f>
        <v/>
      </c>
      <c r="J4914" s="55" t="str">
        <f>IF(F4914="","",VLOOKUP(I4914,'Technikai cellák'!$C$1:$D$12,2,0))</f>
        <v/>
      </c>
      <c r="K4914" s="179"/>
      <c r="L4914" s="67" t="str">
        <f t="shared" si="1481"/>
        <v/>
      </c>
      <c r="M4914" s="68">
        <f t="shared" si="1482"/>
        <v>0</v>
      </c>
      <c r="N4914" s="66">
        <f t="shared" si="1483"/>
        <v>0</v>
      </c>
      <c r="O4914" s="152"/>
      <c r="P4914" s="172">
        <f t="shared" si="1480"/>
        <v>0</v>
      </c>
      <c r="Q4914" s="69">
        <f t="shared" si="1484"/>
        <v>0</v>
      </c>
      <c r="R4914" s="62">
        <f t="shared" si="1485"/>
        <v>0</v>
      </c>
      <c r="S4914" s="153"/>
      <c r="T4914" s="118" t="str">
        <f t="shared" si="1486"/>
        <v/>
      </c>
      <c r="U4914" s="154"/>
      <c r="V4914" s="154"/>
      <c r="W4914" s="154"/>
      <c r="X4914" s="154"/>
      <c r="Y4914" s="154"/>
      <c r="Z4914" s="154"/>
      <c r="AA4914" s="154"/>
      <c r="AB4914" s="154"/>
      <c r="AC4914" s="154"/>
      <c r="AD4914" s="154"/>
      <c r="AE4914" s="154"/>
      <c r="AF4914" s="154"/>
      <c r="AG4914" s="63">
        <f t="shared" si="1487"/>
        <v>0</v>
      </c>
      <c r="AH4914" s="56">
        <f t="shared" si="1488"/>
        <v>0</v>
      </c>
      <c r="AI4914" s="56">
        <f t="shared" si="1489"/>
        <v>0</v>
      </c>
      <c r="AJ4914" s="56">
        <f t="shared" si="1490"/>
        <v>0</v>
      </c>
      <c r="AK4914" s="56">
        <f t="shared" si="1491"/>
        <v>0</v>
      </c>
      <c r="AL4914" s="56">
        <f t="shared" si="1492"/>
        <v>0</v>
      </c>
      <c r="AM4914" s="56">
        <f t="shared" si="1493"/>
        <v>0</v>
      </c>
      <c r="AN4914" s="56">
        <f t="shared" si="1494"/>
        <v>0</v>
      </c>
      <c r="AO4914" s="56">
        <f t="shared" si="1495"/>
        <v>0</v>
      </c>
      <c r="AP4914" s="56">
        <f t="shared" si="1496"/>
        <v>0</v>
      </c>
      <c r="AQ4914" s="56">
        <f t="shared" si="1497"/>
        <v>0</v>
      </c>
      <c r="AR4914" s="86">
        <f t="shared" si="1498"/>
        <v>0</v>
      </c>
    </row>
    <row r="4915" spans="1:44" x14ac:dyDescent="0.25">
      <c r="A4915" s="178"/>
      <c r="B4915" s="55" t="str">
        <f>_xlfn.IFNA(VLOOKUP(A4915,'Ajánlatkérő(k) adatai'!$B$4:$C$205,2,0),"")</f>
        <v/>
      </c>
      <c r="C4915" s="178"/>
      <c r="D4915" s="55" t="str">
        <f>_xlfn.IFNA(VLOOKUP(C4915,'Számlafizető(k) adatai'!$C$4:$D$203,2,0),"")</f>
        <v/>
      </c>
      <c r="E4915" s="55" t="str">
        <f>_xlfn.IFNA(VLOOKUP(C4915,'Számlafizető(k) adatai'!$C$4:$M$203,11,0),"")</f>
        <v/>
      </c>
      <c r="F4915" s="178"/>
      <c r="G4915" s="178"/>
      <c r="H4915" s="178"/>
      <c r="I4915" s="55" t="str">
        <f>IF(F4915="","",VLOOKUP(LEFT(F4915,5),'Technikai cellák'!B:C,2,0))</f>
        <v/>
      </c>
      <c r="J4915" s="55" t="str">
        <f>IF(F4915="","",VLOOKUP(I4915,'Technikai cellák'!$C$1:$D$12,2,0))</f>
        <v/>
      </c>
      <c r="K4915" s="179"/>
      <c r="L4915" s="67" t="str">
        <f t="shared" si="1481"/>
        <v/>
      </c>
      <c r="M4915" s="68">
        <f t="shared" si="1482"/>
        <v>0</v>
      </c>
      <c r="N4915" s="66">
        <f t="shared" si="1483"/>
        <v>0</v>
      </c>
      <c r="O4915" s="152"/>
      <c r="P4915" s="172">
        <f t="shared" si="1480"/>
        <v>0</v>
      </c>
      <c r="Q4915" s="69">
        <f t="shared" si="1484"/>
        <v>0</v>
      </c>
      <c r="R4915" s="62">
        <f t="shared" si="1485"/>
        <v>0</v>
      </c>
      <c r="S4915" s="153"/>
      <c r="T4915" s="118" t="str">
        <f t="shared" si="1486"/>
        <v/>
      </c>
      <c r="U4915" s="154"/>
      <c r="V4915" s="154"/>
      <c r="W4915" s="154"/>
      <c r="X4915" s="154"/>
      <c r="Y4915" s="154"/>
      <c r="Z4915" s="154"/>
      <c r="AA4915" s="154"/>
      <c r="AB4915" s="154"/>
      <c r="AC4915" s="154"/>
      <c r="AD4915" s="154"/>
      <c r="AE4915" s="154"/>
      <c r="AF4915" s="154"/>
      <c r="AG4915" s="63">
        <f t="shared" si="1487"/>
        <v>0</v>
      </c>
      <c r="AH4915" s="56">
        <f t="shared" si="1488"/>
        <v>0</v>
      </c>
      <c r="AI4915" s="56">
        <f t="shared" si="1489"/>
        <v>0</v>
      </c>
      <c r="AJ4915" s="56">
        <f t="shared" si="1490"/>
        <v>0</v>
      </c>
      <c r="AK4915" s="56">
        <f t="shared" si="1491"/>
        <v>0</v>
      </c>
      <c r="AL4915" s="56">
        <f t="shared" si="1492"/>
        <v>0</v>
      </c>
      <c r="AM4915" s="56">
        <f t="shared" si="1493"/>
        <v>0</v>
      </c>
      <c r="AN4915" s="56">
        <f t="shared" si="1494"/>
        <v>0</v>
      </c>
      <c r="AO4915" s="56">
        <f t="shared" si="1495"/>
        <v>0</v>
      </c>
      <c r="AP4915" s="56">
        <f t="shared" si="1496"/>
        <v>0</v>
      </c>
      <c r="AQ4915" s="56">
        <f t="shared" si="1497"/>
        <v>0</v>
      </c>
      <c r="AR4915" s="86">
        <f t="shared" si="1498"/>
        <v>0</v>
      </c>
    </row>
    <row r="4916" spans="1:44" x14ac:dyDescent="0.25">
      <c r="A4916" s="178"/>
      <c r="B4916" s="55" t="str">
        <f>_xlfn.IFNA(VLOOKUP(A4916,'Ajánlatkérő(k) adatai'!$B$4:$C$205,2,0),"")</f>
        <v/>
      </c>
      <c r="C4916" s="178"/>
      <c r="D4916" s="55" t="str">
        <f>_xlfn.IFNA(VLOOKUP(C4916,'Számlafizető(k) adatai'!$C$4:$D$203,2,0),"")</f>
        <v/>
      </c>
      <c r="E4916" s="55" t="str">
        <f>_xlfn.IFNA(VLOOKUP(C4916,'Számlafizető(k) adatai'!$C$4:$M$203,11,0),"")</f>
        <v/>
      </c>
      <c r="F4916" s="178"/>
      <c r="G4916" s="178"/>
      <c r="H4916" s="178"/>
      <c r="I4916" s="55" t="str">
        <f>IF(F4916="","",VLOOKUP(LEFT(F4916,5),'Technikai cellák'!B:C,2,0))</f>
        <v/>
      </c>
      <c r="J4916" s="55" t="str">
        <f>IF(F4916="","",VLOOKUP(I4916,'Technikai cellák'!$C$1:$D$12,2,0))</f>
        <v/>
      </c>
      <c r="K4916" s="179"/>
      <c r="L4916" s="67" t="str">
        <f t="shared" si="1481"/>
        <v/>
      </c>
      <c r="M4916" s="68">
        <f t="shared" si="1482"/>
        <v>0</v>
      </c>
      <c r="N4916" s="66">
        <f t="shared" si="1483"/>
        <v>0</v>
      </c>
      <c r="O4916" s="152"/>
      <c r="P4916" s="172">
        <f t="shared" si="1480"/>
        <v>0</v>
      </c>
      <c r="Q4916" s="69">
        <f t="shared" si="1484"/>
        <v>0</v>
      </c>
      <c r="R4916" s="62">
        <f t="shared" si="1485"/>
        <v>0</v>
      </c>
      <c r="S4916" s="153"/>
      <c r="T4916" s="118" t="str">
        <f t="shared" si="1486"/>
        <v/>
      </c>
      <c r="U4916" s="154"/>
      <c r="V4916" s="154"/>
      <c r="W4916" s="154"/>
      <c r="X4916" s="154"/>
      <c r="Y4916" s="154"/>
      <c r="Z4916" s="154"/>
      <c r="AA4916" s="154"/>
      <c r="AB4916" s="154"/>
      <c r="AC4916" s="154"/>
      <c r="AD4916" s="154"/>
      <c r="AE4916" s="154"/>
      <c r="AF4916" s="154"/>
      <c r="AG4916" s="63">
        <f t="shared" si="1487"/>
        <v>0</v>
      </c>
      <c r="AH4916" s="56">
        <f t="shared" si="1488"/>
        <v>0</v>
      </c>
      <c r="AI4916" s="56">
        <f t="shared" si="1489"/>
        <v>0</v>
      </c>
      <c r="AJ4916" s="56">
        <f t="shared" si="1490"/>
        <v>0</v>
      </c>
      <c r="AK4916" s="56">
        <f t="shared" si="1491"/>
        <v>0</v>
      </c>
      <c r="AL4916" s="56">
        <f t="shared" si="1492"/>
        <v>0</v>
      </c>
      <c r="AM4916" s="56">
        <f t="shared" si="1493"/>
        <v>0</v>
      </c>
      <c r="AN4916" s="56">
        <f t="shared" si="1494"/>
        <v>0</v>
      </c>
      <c r="AO4916" s="56">
        <f t="shared" si="1495"/>
        <v>0</v>
      </c>
      <c r="AP4916" s="56">
        <f t="shared" si="1496"/>
        <v>0</v>
      </c>
      <c r="AQ4916" s="56">
        <f t="shared" si="1497"/>
        <v>0</v>
      </c>
      <c r="AR4916" s="86">
        <f t="shared" si="1498"/>
        <v>0</v>
      </c>
    </row>
    <row r="4917" spans="1:44" x14ac:dyDescent="0.25">
      <c r="A4917" s="178"/>
      <c r="B4917" s="55" t="str">
        <f>_xlfn.IFNA(VLOOKUP(A4917,'Ajánlatkérő(k) adatai'!$B$4:$C$205,2,0),"")</f>
        <v/>
      </c>
      <c r="C4917" s="178"/>
      <c r="D4917" s="55" t="str">
        <f>_xlfn.IFNA(VLOOKUP(C4917,'Számlafizető(k) adatai'!$C$4:$D$203,2,0),"")</f>
        <v/>
      </c>
      <c r="E4917" s="55" t="str">
        <f>_xlfn.IFNA(VLOOKUP(C4917,'Számlafizető(k) adatai'!$C$4:$M$203,11,0),"")</f>
        <v/>
      </c>
      <c r="F4917" s="178"/>
      <c r="G4917" s="178"/>
      <c r="H4917" s="178"/>
      <c r="I4917" s="55" t="str">
        <f>IF(F4917="","",VLOOKUP(LEFT(F4917,5),'Technikai cellák'!B:C,2,0))</f>
        <v/>
      </c>
      <c r="J4917" s="55" t="str">
        <f>IF(F4917="","",VLOOKUP(I4917,'Technikai cellák'!$C$1:$D$12,2,0))</f>
        <v/>
      </c>
      <c r="K4917" s="179"/>
      <c r="L4917" s="67" t="str">
        <f t="shared" si="1481"/>
        <v/>
      </c>
      <c r="M4917" s="68">
        <f t="shared" si="1482"/>
        <v>0</v>
      </c>
      <c r="N4917" s="66">
        <f t="shared" si="1483"/>
        <v>0</v>
      </c>
      <c r="O4917" s="152"/>
      <c r="P4917" s="172">
        <f t="shared" si="1480"/>
        <v>0</v>
      </c>
      <c r="Q4917" s="69">
        <f t="shared" si="1484"/>
        <v>0</v>
      </c>
      <c r="R4917" s="62">
        <f t="shared" si="1485"/>
        <v>0</v>
      </c>
      <c r="S4917" s="153"/>
      <c r="T4917" s="118" t="str">
        <f t="shared" si="1486"/>
        <v/>
      </c>
      <c r="U4917" s="154"/>
      <c r="V4917" s="154"/>
      <c r="W4917" s="154"/>
      <c r="X4917" s="154"/>
      <c r="Y4917" s="154"/>
      <c r="Z4917" s="154"/>
      <c r="AA4917" s="154"/>
      <c r="AB4917" s="154"/>
      <c r="AC4917" s="154"/>
      <c r="AD4917" s="154"/>
      <c r="AE4917" s="154"/>
      <c r="AF4917" s="154"/>
      <c r="AG4917" s="63">
        <f t="shared" si="1487"/>
        <v>0</v>
      </c>
      <c r="AH4917" s="56">
        <f t="shared" si="1488"/>
        <v>0</v>
      </c>
      <c r="AI4917" s="56">
        <f t="shared" si="1489"/>
        <v>0</v>
      </c>
      <c r="AJ4917" s="56">
        <f t="shared" si="1490"/>
        <v>0</v>
      </c>
      <c r="AK4917" s="56">
        <f t="shared" si="1491"/>
        <v>0</v>
      </c>
      <c r="AL4917" s="56">
        <f t="shared" si="1492"/>
        <v>0</v>
      </c>
      <c r="AM4917" s="56">
        <f t="shared" si="1493"/>
        <v>0</v>
      </c>
      <c r="AN4917" s="56">
        <f t="shared" si="1494"/>
        <v>0</v>
      </c>
      <c r="AO4917" s="56">
        <f t="shared" si="1495"/>
        <v>0</v>
      </c>
      <c r="AP4917" s="56">
        <f t="shared" si="1496"/>
        <v>0</v>
      </c>
      <c r="AQ4917" s="56">
        <f t="shared" si="1497"/>
        <v>0</v>
      </c>
      <c r="AR4917" s="86">
        <f t="shared" si="1498"/>
        <v>0</v>
      </c>
    </row>
    <row r="4918" spans="1:44" x14ac:dyDescent="0.25">
      <c r="A4918" s="178"/>
      <c r="B4918" s="55" t="str">
        <f>_xlfn.IFNA(VLOOKUP(A4918,'Ajánlatkérő(k) adatai'!$B$4:$C$205,2,0),"")</f>
        <v/>
      </c>
      <c r="C4918" s="178"/>
      <c r="D4918" s="55" t="str">
        <f>_xlfn.IFNA(VLOOKUP(C4918,'Számlafizető(k) adatai'!$C$4:$D$203,2,0),"")</f>
        <v/>
      </c>
      <c r="E4918" s="55" t="str">
        <f>_xlfn.IFNA(VLOOKUP(C4918,'Számlafizető(k) adatai'!$C$4:$M$203,11,0),"")</f>
        <v/>
      </c>
      <c r="F4918" s="178"/>
      <c r="G4918" s="178"/>
      <c r="H4918" s="178"/>
      <c r="I4918" s="55" t="str">
        <f>IF(F4918="","",VLOOKUP(LEFT(F4918,5),'Technikai cellák'!B:C,2,0))</f>
        <v/>
      </c>
      <c r="J4918" s="55" t="str">
        <f>IF(F4918="","",VLOOKUP(I4918,'Technikai cellák'!$C$1:$D$12,2,0))</f>
        <v/>
      </c>
      <c r="K4918" s="179"/>
      <c r="L4918" s="67" t="str">
        <f t="shared" si="1481"/>
        <v/>
      </c>
      <c r="M4918" s="68">
        <f t="shared" si="1482"/>
        <v>0</v>
      </c>
      <c r="N4918" s="66">
        <f t="shared" si="1483"/>
        <v>0</v>
      </c>
      <c r="O4918" s="152"/>
      <c r="P4918" s="172">
        <f t="shared" si="1480"/>
        <v>0</v>
      </c>
      <c r="Q4918" s="69">
        <f t="shared" si="1484"/>
        <v>0</v>
      </c>
      <c r="R4918" s="62">
        <f t="shared" si="1485"/>
        <v>0</v>
      </c>
      <c r="S4918" s="153"/>
      <c r="T4918" s="118" t="str">
        <f t="shared" si="1486"/>
        <v/>
      </c>
      <c r="U4918" s="154"/>
      <c r="V4918" s="154"/>
      <c r="W4918" s="154"/>
      <c r="X4918" s="154"/>
      <c r="Y4918" s="154"/>
      <c r="Z4918" s="154"/>
      <c r="AA4918" s="154"/>
      <c r="AB4918" s="154"/>
      <c r="AC4918" s="154"/>
      <c r="AD4918" s="154"/>
      <c r="AE4918" s="154"/>
      <c r="AF4918" s="154"/>
      <c r="AG4918" s="63">
        <f t="shared" si="1487"/>
        <v>0</v>
      </c>
      <c r="AH4918" s="56">
        <f t="shared" si="1488"/>
        <v>0</v>
      </c>
      <c r="AI4918" s="56">
        <f t="shared" si="1489"/>
        <v>0</v>
      </c>
      <c r="AJ4918" s="56">
        <f t="shared" si="1490"/>
        <v>0</v>
      </c>
      <c r="AK4918" s="56">
        <f t="shared" si="1491"/>
        <v>0</v>
      </c>
      <c r="AL4918" s="56">
        <f t="shared" si="1492"/>
        <v>0</v>
      </c>
      <c r="AM4918" s="56">
        <f t="shared" si="1493"/>
        <v>0</v>
      </c>
      <c r="AN4918" s="56">
        <f t="shared" si="1494"/>
        <v>0</v>
      </c>
      <c r="AO4918" s="56">
        <f t="shared" si="1495"/>
        <v>0</v>
      </c>
      <c r="AP4918" s="56">
        <f t="shared" si="1496"/>
        <v>0</v>
      </c>
      <c r="AQ4918" s="56">
        <f t="shared" si="1497"/>
        <v>0</v>
      </c>
      <c r="AR4918" s="86">
        <f t="shared" si="1498"/>
        <v>0</v>
      </c>
    </row>
    <row r="4919" spans="1:44" x14ac:dyDescent="0.25">
      <c r="A4919" s="178"/>
      <c r="B4919" s="55" t="str">
        <f>_xlfn.IFNA(VLOOKUP(A4919,'Ajánlatkérő(k) adatai'!$B$4:$C$205,2,0),"")</f>
        <v/>
      </c>
      <c r="C4919" s="178"/>
      <c r="D4919" s="55" t="str">
        <f>_xlfn.IFNA(VLOOKUP(C4919,'Számlafizető(k) adatai'!$C$4:$D$203,2,0),"")</f>
        <v/>
      </c>
      <c r="E4919" s="55" t="str">
        <f>_xlfn.IFNA(VLOOKUP(C4919,'Számlafizető(k) adatai'!$C$4:$M$203,11,0),"")</f>
        <v/>
      </c>
      <c r="F4919" s="178"/>
      <c r="G4919" s="178"/>
      <c r="H4919" s="178"/>
      <c r="I4919" s="55" t="str">
        <f>IF(F4919="","",VLOOKUP(LEFT(F4919,5),'Technikai cellák'!B:C,2,0))</f>
        <v/>
      </c>
      <c r="J4919" s="55" t="str">
        <f>IF(F4919="","",VLOOKUP(I4919,'Technikai cellák'!$C$1:$D$12,2,0))</f>
        <v/>
      </c>
      <c r="K4919" s="179"/>
      <c r="L4919" s="67" t="str">
        <f t="shared" si="1481"/>
        <v/>
      </c>
      <c r="M4919" s="68">
        <f t="shared" si="1482"/>
        <v>0</v>
      </c>
      <c r="N4919" s="66">
        <f t="shared" si="1483"/>
        <v>0</v>
      </c>
      <c r="O4919" s="152"/>
      <c r="P4919" s="172">
        <f t="shared" si="1480"/>
        <v>0</v>
      </c>
      <c r="Q4919" s="69">
        <f t="shared" si="1484"/>
        <v>0</v>
      </c>
      <c r="R4919" s="62">
        <f t="shared" si="1485"/>
        <v>0</v>
      </c>
      <c r="S4919" s="153"/>
      <c r="T4919" s="118" t="str">
        <f t="shared" si="1486"/>
        <v/>
      </c>
      <c r="U4919" s="154"/>
      <c r="V4919" s="154"/>
      <c r="W4919" s="154"/>
      <c r="X4919" s="154"/>
      <c r="Y4919" s="154"/>
      <c r="Z4919" s="154"/>
      <c r="AA4919" s="154"/>
      <c r="AB4919" s="154"/>
      <c r="AC4919" s="154"/>
      <c r="AD4919" s="154"/>
      <c r="AE4919" s="154"/>
      <c r="AF4919" s="154"/>
      <c r="AG4919" s="63">
        <f t="shared" si="1487"/>
        <v>0</v>
      </c>
      <c r="AH4919" s="56">
        <f t="shared" si="1488"/>
        <v>0</v>
      </c>
      <c r="AI4919" s="56">
        <f t="shared" si="1489"/>
        <v>0</v>
      </c>
      <c r="AJ4919" s="56">
        <f t="shared" si="1490"/>
        <v>0</v>
      </c>
      <c r="AK4919" s="56">
        <f t="shared" si="1491"/>
        <v>0</v>
      </c>
      <c r="AL4919" s="56">
        <f t="shared" si="1492"/>
        <v>0</v>
      </c>
      <c r="AM4919" s="56">
        <f t="shared" si="1493"/>
        <v>0</v>
      </c>
      <c r="AN4919" s="56">
        <f t="shared" si="1494"/>
        <v>0</v>
      </c>
      <c r="AO4919" s="56">
        <f t="shared" si="1495"/>
        <v>0</v>
      </c>
      <c r="AP4919" s="56">
        <f t="shared" si="1496"/>
        <v>0</v>
      </c>
      <c r="AQ4919" s="56">
        <f t="shared" si="1497"/>
        <v>0</v>
      </c>
      <c r="AR4919" s="86">
        <f t="shared" si="1498"/>
        <v>0</v>
      </c>
    </row>
    <row r="4920" spans="1:44" x14ac:dyDescent="0.25">
      <c r="A4920" s="178"/>
      <c r="B4920" s="55" t="str">
        <f>_xlfn.IFNA(VLOOKUP(A4920,'Ajánlatkérő(k) adatai'!$B$4:$C$205,2,0),"")</f>
        <v/>
      </c>
      <c r="C4920" s="178"/>
      <c r="D4920" s="55" t="str">
        <f>_xlfn.IFNA(VLOOKUP(C4920,'Számlafizető(k) adatai'!$C$4:$D$203,2,0),"")</f>
        <v/>
      </c>
      <c r="E4920" s="55" t="str">
        <f>_xlfn.IFNA(VLOOKUP(C4920,'Számlafizető(k) adatai'!$C$4:$M$203,11,0),"")</f>
        <v/>
      </c>
      <c r="F4920" s="178"/>
      <c r="G4920" s="178"/>
      <c r="H4920" s="178"/>
      <c r="I4920" s="55" t="str">
        <f>IF(F4920="","",VLOOKUP(LEFT(F4920,5),'Technikai cellák'!B:C,2,0))</f>
        <v/>
      </c>
      <c r="J4920" s="55" t="str">
        <f>IF(F4920="","",VLOOKUP(I4920,'Technikai cellák'!$C$1:$D$12,2,0))</f>
        <v/>
      </c>
      <c r="K4920" s="179"/>
      <c r="L4920" s="67" t="str">
        <f t="shared" si="1481"/>
        <v/>
      </c>
      <c r="M4920" s="68">
        <f t="shared" si="1482"/>
        <v>0</v>
      </c>
      <c r="N4920" s="66">
        <f t="shared" si="1483"/>
        <v>0</v>
      </c>
      <c r="O4920" s="152"/>
      <c r="P4920" s="172">
        <f t="shared" si="1480"/>
        <v>0</v>
      </c>
      <c r="Q4920" s="69">
        <f t="shared" si="1484"/>
        <v>0</v>
      </c>
      <c r="R4920" s="62">
        <f t="shared" si="1485"/>
        <v>0</v>
      </c>
      <c r="S4920" s="153"/>
      <c r="T4920" s="118" t="str">
        <f t="shared" si="1486"/>
        <v/>
      </c>
      <c r="U4920" s="154"/>
      <c r="V4920" s="154"/>
      <c r="W4920" s="154"/>
      <c r="X4920" s="154"/>
      <c r="Y4920" s="154"/>
      <c r="Z4920" s="154"/>
      <c r="AA4920" s="154"/>
      <c r="AB4920" s="154"/>
      <c r="AC4920" s="154"/>
      <c r="AD4920" s="154"/>
      <c r="AE4920" s="154"/>
      <c r="AF4920" s="154"/>
      <c r="AG4920" s="63">
        <f t="shared" si="1487"/>
        <v>0</v>
      </c>
      <c r="AH4920" s="56">
        <f t="shared" si="1488"/>
        <v>0</v>
      </c>
      <c r="AI4920" s="56">
        <f t="shared" si="1489"/>
        <v>0</v>
      </c>
      <c r="AJ4920" s="56">
        <f t="shared" si="1490"/>
        <v>0</v>
      </c>
      <c r="AK4920" s="56">
        <f t="shared" si="1491"/>
        <v>0</v>
      </c>
      <c r="AL4920" s="56">
        <f t="shared" si="1492"/>
        <v>0</v>
      </c>
      <c r="AM4920" s="56">
        <f t="shared" si="1493"/>
        <v>0</v>
      </c>
      <c r="AN4920" s="56">
        <f t="shared" si="1494"/>
        <v>0</v>
      </c>
      <c r="AO4920" s="56">
        <f t="shared" si="1495"/>
        <v>0</v>
      </c>
      <c r="AP4920" s="56">
        <f t="shared" si="1496"/>
        <v>0</v>
      </c>
      <c r="AQ4920" s="56">
        <f t="shared" si="1497"/>
        <v>0</v>
      </c>
      <c r="AR4920" s="86">
        <f t="shared" si="1498"/>
        <v>0</v>
      </c>
    </row>
    <row r="4921" spans="1:44" x14ac:dyDescent="0.25">
      <c r="A4921" s="178"/>
      <c r="B4921" s="55" t="str">
        <f>_xlfn.IFNA(VLOOKUP(A4921,'Ajánlatkérő(k) adatai'!$B$4:$C$205,2,0),"")</f>
        <v/>
      </c>
      <c r="C4921" s="178"/>
      <c r="D4921" s="55" t="str">
        <f>_xlfn.IFNA(VLOOKUP(C4921,'Számlafizető(k) adatai'!$C$4:$D$203,2,0),"")</f>
        <v/>
      </c>
      <c r="E4921" s="55" t="str">
        <f>_xlfn.IFNA(VLOOKUP(C4921,'Számlafizető(k) adatai'!$C$4:$M$203,11,0),"")</f>
        <v/>
      </c>
      <c r="F4921" s="178"/>
      <c r="G4921" s="178"/>
      <c r="H4921" s="178"/>
      <c r="I4921" s="55" t="str">
        <f>IF(F4921="","",VLOOKUP(LEFT(F4921,5),'Technikai cellák'!B:C,2,0))</f>
        <v/>
      </c>
      <c r="J4921" s="55" t="str">
        <f>IF(F4921="","",VLOOKUP(I4921,'Technikai cellák'!$C$1:$D$12,2,0))</f>
        <v/>
      </c>
      <c r="K4921" s="179"/>
      <c r="L4921" s="67" t="str">
        <f t="shared" si="1481"/>
        <v/>
      </c>
      <c r="M4921" s="68">
        <f t="shared" si="1482"/>
        <v>0</v>
      </c>
      <c r="N4921" s="66">
        <f t="shared" si="1483"/>
        <v>0</v>
      </c>
      <c r="O4921" s="152"/>
      <c r="P4921" s="172">
        <f t="shared" si="1480"/>
        <v>0</v>
      </c>
      <c r="Q4921" s="69">
        <f t="shared" si="1484"/>
        <v>0</v>
      </c>
      <c r="R4921" s="62">
        <f t="shared" si="1485"/>
        <v>0</v>
      </c>
      <c r="S4921" s="153"/>
      <c r="T4921" s="118" t="str">
        <f t="shared" si="1486"/>
        <v/>
      </c>
      <c r="U4921" s="154"/>
      <c r="V4921" s="154"/>
      <c r="W4921" s="154"/>
      <c r="X4921" s="154"/>
      <c r="Y4921" s="154"/>
      <c r="Z4921" s="154"/>
      <c r="AA4921" s="154"/>
      <c r="AB4921" s="154"/>
      <c r="AC4921" s="154"/>
      <c r="AD4921" s="154"/>
      <c r="AE4921" s="154"/>
      <c r="AF4921" s="154"/>
      <c r="AG4921" s="63">
        <f t="shared" si="1487"/>
        <v>0</v>
      </c>
      <c r="AH4921" s="56">
        <f t="shared" si="1488"/>
        <v>0</v>
      </c>
      <c r="AI4921" s="56">
        <f t="shared" si="1489"/>
        <v>0</v>
      </c>
      <c r="AJ4921" s="56">
        <f t="shared" si="1490"/>
        <v>0</v>
      </c>
      <c r="AK4921" s="56">
        <f t="shared" si="1491"/>
        <v>0</v>
      </c>
      <c r="AL4921" s="56">
        <f t="shared" si="1492"/>
        <v>0</v>
      </c>
      <c r="AM4921" s="56">
        <f t="shared" si="1493"/>
        <v>0</v>
      </c>
      <c r="AN4921" s="56">
        <f t="shared" si="1494"/>
        <v>0</v>
      </c>
      <c r="AO4921" s="56">
        <f t="shared" si="1495"/>
        <v>0</v>
      </c>
      <c r="AP4921" s="56">
        <f t="shared" si="1496"/>
        <v>0</v>
      </c>
      <c r="AQ4921" s="56">
        <f t="shared" si="1497"/>
        <v>0</v>
      </c>
      <c r="AR4921" s="86">
        <f t="shared" si="1498"/>
        <v>0</v>
      </c>
    </row>
    <row r="4922" spans="1:44" x14ac:dyDescent="0.25">
      <c r="A4922" s="178"/>
      <c r="B4922" s="55" t="str">
        <f>_xlfn.IFNA(VLOOKUP(A4922,'Ajánlatkérő(k) adatai'!$B$4:$C$205,2,0),"")</f>
        <v/>
      </c>
      <c r="C4922" s="178"/>
      <c r="D4922" s="55" t="str">
        <f>_xlfn.IFNA(VLOOKUP(C4922,'Számlafizető(k) adatai'!$C$4:$D$203,2,0),"")</f>
        <v/>
      </c>
      <c r="E4922" s="55" t="str">
        <f>_xlfn.IFNA(VLOOKUP(C4922,'Számlafizető(k) adatai'!$C$4:$M$203,11,0),"")</f>
        <v/>
      </c>
      <c r="F4922" s="178"/>
      <c r="G4922" s="178"/>
      <c r="H4922" s="178"/>
      <c r="I4922" s="55" t="str">
        <f>IF(F4922="","",VLOOKUP(LEFT(F4922,5),'Technikai cellák'!B:C,2,0))</f>
        <v/>
      </c>
      <c r="J4922" s="55" t="str">
        <f>IF(F4922="","",VLOOKUP(I4922,'Technikai cellák'!$C$1:$D$12,2,0))</f>
        <v/>
      </c>
      <c r="K4922" s="179"/>
      <c r="L4922" s="67" t="str">
        <f t="shared" si="1481"/>
        <v/>
      </c>
      <c r="M4922" s="68">
        <f t="shared" si="1482"/>
        <v>0</v>
      </c>
      <c r="N4922" s="66">
        <f t="shared" si="1483"/>
        <v>0</v>
      </c>
      <c r="O4922" s="152"/>
      <c r="P4922" s="172">
        <f t="shared" si="1480"/>
        <v>0</v>
      </c>
      <c r="Q4922" s="69">
        <f t="shared" si="1484"/>
        <v>0</v>
      </c>
      <c r="R4922" s="62">
        <f t="shared" si="1485"/>
        <v>0</v>
      </c>
      <c r="S4922" s="153"/>
      <c r="T4922" s="118" t="str">
        <f t="shared" si="1486"/>
        <v/>
      </c>
      <c r="U4922" s="154"/>
      <c r="V4922" s="154"/>
      <c r="W4922" s="154"/>
      <c r="X4922" s="154"/>
      <c r="Y4922" s="154"/>
      <c r="Z4922" s="154"/>
      <c r="AA4922" s="154"/>
      <c r="AB4922" s="154"/>
      <c r="AC4922" s="154"/>
      <c r="AD4922" s="154"/>
      <c r="AE4922" s="154"/>
      <c r="AF4922" s="154"/>
      <c r="AG4922" s="63">
        <f t="shared" si="1487"/>
        <v>0</v>
      </c>
      <c r="AH4922" s="56">
        <f t="shared" si="1488"/>
        <v>0</v>
      </c>
      <c r="AI4922" s="56">
        <f t="shared" si="1489"/>
        <v>0</v>
      </c>
      <c r="AJ4922" s="56">
        <f t="shared" si="1490"/>
        <v>0</v>
      </c>
      <c r="AK4922" s="56">
        <f t="shared" si="1491"/>
        <v>0</v>
      </c>
      <c r="AL4922" s="56">
        <f t="shared" si="1492"/>
        <v>0</v>
      </c>
      <c r="AM4922" s="56">
        <f t="shared" si="1493"/>
        <v>0</v>
      </c>
      <c r="AN4922" s="56">
        <f t="shared" si="1494"/>
        <v>0</v>
      </c>
      <c r="AO4922" s="56">
        <f t="shared" si="1495"/>
        <v>0</v>
      </c>
      <c r="AP4922" s="56">
        <f t="shared" si="1496"/>
        <v>0</v>
      </c>
      <c r="AQ4922" s="56">
        <f t="shared" si="1497"/>
        <v>0</v>
      </c>
      <c r="AR4922" s="86">
        <f t="shared" si="1498"/>
        <v>0</v>
      </c>
    </row>
    <row r="4923" spans="1:44" x14ac:dyDescent="0.25">
      <c r="A4923" s="178"/>
      <c r="B4923" s="55" t="str">
        <f>_xlfn.IFNA(VLOOKUP(A4923,'Ajánlatkérő(k) adatai'!$B$4:$C$205,2,0),"")</f>
        <v/>
      </c>
      <c r="C4923" s="178"/>
      <c r="D4923" s="55" t="str">
        <f>_xlfn.IFNA(VLOOKUP(C4923,'Számlafizető(k) adatai'!$C$4:$D$203,2,0),"")</f>
        <v/>
      </c>
      <c r="E4923" s="55" t="str">
        <f>_xlfn.IFNA(VLOOKUP(C4923,'Számlafizető(k) adatai'!$C$4:$M$203,11,0),"")</f>
        <v/>
      </c>
      <c r="F4923" s="178"/>
      <c r="G4923" s="178"/>
      <c r="H4923" s="178"/>
      <c r="I4923" s="55" t="str">
        <f>IF(F4923="","",VLOOKUP(LEFT(F4923,5),'Technikai cellák'!B:C,2,0))</f>
        <v/>
      </c>
      <c r="J4923" s="55" t="str">
        <f>IF(F4923="","",VLOOKUP(I4923,'Technikai cellák'!$C$1:$D$12,2,0))</f>
        <v/>
      </c>
      <c r="K4923" s="179"/>
      <c r="L4923" s="67" t="str">
        <f t="shared" si="1481"/>
        <v/>
      </c>
      <c r="M4923" s="68">
        <f t="shared" si="1482"/>
        <v>0</v>
      </c>
      <c r="N4923" s="66">
        <f t="shared" si="1483"/>
        <v>0</v>
      </c>
      <c r="O4923" s="152"/>
      <c r="P4923" s="172">
        <f t="shared" si="1480"/>
        <v>0</v>
      </c>
      <c r="Q4923" s="69">
        <f t="shared" si="1484"/>
        <v>0</v>
      </c>
      <c r="R4923" s="62">
        <f t="shared" si="1485"/>
        <v>0</v>
      </c>
      <c r="S4923" s="153"/>
      <c r="T4923" s="118" t="str">
        <f t="shared" si="1486"/>
        <v/>
      </c>
      <c r="U4923" s="154"/>
      <c r="V4923" s="154"/>
      <c r="W4923" s="154"/>
      <c r="X4923" s="154"/>
      <c r="Y4923" s="154"/>
      <c r="Z4923" s="154"/>
      <c r="AA4923" s="154"/>
      <c r="AB4923" s="154"/>
      <c r="AC4923" s="154"/>
      <c r="AD4923" s="154"/>
      <c r="AE4923" s="154"/>
      <c r="AF4923" s="154"/>
      <c r="AG4923" s="63">
        <f t="shared" si="1487"/>
        <v>0</v>
      </c>
      <c r="AH4923" s="56">
        <f t="shared" si="1488"/>
        <v>0</v>
      </c>
      <c r="AI4923" s="56">
        <f t="shared" si="1489"/>
        <v>0</v>
      </c>
      <c r="AJ4923" s="56">
        <f t="shared" si="1490"/>
        <v>0</v>
      </c>
      <c r="AK4923" s="56">
        <f t="shared" si="1491"/>
        <v>0</v>
      </c>
      <c r="AL4923" s="56">
        <f t="shared" si="1492"/>
        <v>0</v>
      </c>
      <c r="AM4923" s="56">
        <f t="shared" si="1493"/>
        <v>0</v>
      </c>
      <c r="AN4923" s="56">
        <f t="shared" si="1494"/>
        <v>0</v>
      </c>
      <c r="AO4923" s="56">
        <f t="shared" si="1495"/>
        <v>0</v>
      </c>
      <c r="AP4923" s="56">
        <f t="shared" si="1496"/>
        <v>0</v>
      </c>
      <c r="AQ4923" s="56">
        <f t="shared" si="1497"/>
        <v>0</v>
      </c>
      <c r="AR4923" s="86">
        <f t="shared" si="1498"/>
        <v>0</v>
      </c>
    </row>
    <row r="4924" spans="1:44" x14ac:dyDescent="0.25">
      <c r="A4924" s="178"/>
      <c r="B4924" s="55" t="str">
        <f>_xlfn.IFNA(VLOOKUP(A4924,'Ajánlatkérő(k) adatai'!$B$4:$C$205,2,0),"")</f>
        <v/>
      </c>
      <c r="C4924" s="178"/>
      <c r="D4924" s="55" t="str">
        <f>_xlfn.IFNA(VLOOKUP(C4924,'Számlafizető(k) adatai'!$C$4:$D$203,2,0),"")</f>
        <v/>
      </c>
      <c r="E4924" s="55" t="str">
        <f>_xlfn.IFNA(VLOOKUP(C4924,'Számlafizető(k) adatai'!$C$4:$M$203,11,0),"")</f>
        <v/>
      </c>
      <c r="F4924" s="178"/>
      <c r="G4924" s="178"/>
      <c r="H4924" s="178"/>
      <c r="I4924" s="55" t="str">
        <f>IF(F4924="","",VLOOKUP(LEFT(F4924,5),'Technikai cellák'!B:C,2,0))</f>
        <v/>
      </c>
      <c r="J4924" s="55" t="str">
        <f>IF(F4924="","",VLOOKUP(I4924,'Technikai cellák'!$C$1:$D$12,2,0))</f>
        <v/>
      </c>
      <c r="K4924" s="179"/>
      <c r="L4924" s="67" t="str">
        <f t="shared" si="1481"/>
        <v/>
      </c>
      <c r="M4924" s="68">
        <f t="shared" si="1482"/>
        <v>0</v>
      </c>
      <c r="N4924" s="66">
        <f t="shared" si="1483"/>
        <v>0</v>
      </c>
      <c r="O4924" s="152"/>
      <c r="P4924" s="172">
        <f t="shared" si="1480"/>
        <v>0</v>
      </c>
      <c r="Q4924" s="69">
        <f t="shared" si="1484"/>
        <v>0</v>
      </c>
      <c r="R4924" s="62">
        <f t="shared" si="1485"/>
        <v>0</v>
      </c>
      <c r="S4924" s="153"/>
      <c r="T4924" s="118" t="str">
        <f t="shared" si="1486"/>
        <v/>
      </c>
      <c r="U4924" s="154"/>
      <c r="V4924" s="154"/>
      <c r="W4924" s="154"/>
      <c r="X4924" s="154"/>
      <c r="Y4924" s="154"/>
      <c r="Z4924" s="154"/>
      <c r="AA4924" s="154"/>
      <c r="AB4924" s="154"/>
      <c r="AC4924" s="154"/>
      <c r="AD4924" s="154"/>
      <c r="AE4924" s="154"/>
      <c r="AF4924" s="154"/>
      <c r="AG4924" s="63">
        <f t="shared" si="1487"/>
        <v>0</v>
      </c>
      <c r="AH4924" s="56">
        <f t="shared" si="1488"/>
        <v>0</v>
      </c>
      <c r="AI4924" s="56">
        <f t="shared" si="1489"/>
        <v>0</v>
      </c>
      <c r="AJ4924" s="56">
        <f t="shared" si="1490"/>
        <v>0</v>
      </c>
      <c r="AK4924" s="56">
        <f t="shared" si="1491"/>
        <v>0</v>
      </c>
      <c r="AL4924" s="56">
        <f t="shared" si="1492"/>
        <v>0</v>
      </c>
      <c r="AM4924" s="56">
        <f t="shared" si="1493"/>
        <v>0</v>
      </c>
      <c r="AN4924" s="56">
        <f t="shared" si="1494"/>
        <v>0</v>
      </c>
      <c r="AO4924" s="56">
        <f t="shared" si="1495"/>
        <v>0</v>
      </c>
      <c r="AP4924" s="56">
        <f t="shared" si="1496"/>
        <v>0</v>
      </c>
      <c r="AQ4924" s="56">
        <f t="shared" si="1497"/>
        <v>0</v>
      </c>
      <c r="AR4924" s="86">
        <f t="shared" si="1498"/>
        <v>0</v>
      </c>
    </row>
    <row r="4925" spans="1:44" x14ac:dyDescent="0.25">
      <c r="A4925" s="178"/>
      <c r="B4925" s="55" t="str">
        <f>_xlfn.IFNA(VLOOKUP(A4925,'Ajánlatkérő(k) adatai'!$B$4:$C$205,2,0),"")</f>
        <v/>
      </c>
      <c r="C4925" s="178"/>
      <c r="D4925" s="55" t="str">
        <f>_xlfn.IFNA(VLOOKUP(C4925,'Számlafizető(k) adatai'!$C$4:$D$203,2,0),"")</f>
        <v/>
      </c>
      <c r="E4925" s="55" t="str">
        <f>_xlfn.IFNA(VLOOKUP(C4925,'Számlafizető(k) adatai'!$C$4:$M$203,11,0),"")</f>
        <v/>
      </c>
      <c r="F4925" s="178"/>
      <c r="G4925" s="178"/>
      <c r="H4925" s="178"/>
      <c r="I4925" s="55" t="str">
        <f>IF(F4925="","",VLOOKUP(LEFT(F4925,5),'Technikai cellák'!B:C,2,0))</f>
        <v/>
      </c>
      <c r="J4925" s="55" t="str">
        <f>IF(F4925="","",VLOOKUP(I4925,'Technikai cellák'!$C$1:$D$12,2,0))</f>
        <v/>
      </c>
      <c r="K4925" s="179"/>
      <c r="L4925" s="67" t="str">
        <f t="shared" si="1481"/>
        <v/>
      </c>
      <c r="M4925" s="68">
        <f t="shared" si="1482"/>
        <v>0</v>
      </c>
      <c r="N4925" s="66">
        <f t="shared" si="1483"/>
        <v>0</v>
      </c>
      <c r="O4925" s="152"/>
      <c r="P4925" s="172">
        <f t="shared" si="1480"/>
        <v>0</v>
      </c>
      <c r="Q4925" s="69">
        <f t="shared" si="1484"/>
        <v>0</v>
      </c>
      <c r="R4925" s="62">
        <f t="shared" si="1485"/>
        <v>0</v>
      </c>
      <c r="S4925" s="153"/>
      <c r="T4925" s="118" t="str">
        <f t="shared" si="1486"/>
        <v/>
      </c>
      <c r="U4925" s="154"/>
      <c r="V4925" s="154"/>
      <c r="W4925" s="154"/>
      <c r="X4925" s="154"/>
      <c r="Y4925" s="154"/>
      <c r="Z4925" s="154"/>
      <c r="AA4925" s="154"/>
      <c r="AB4925" s="154"/>
      <c r="AC4925" s="154"/>
      <c r="AD4925" s="154"/>
      <c r="AE4925" s="154"/>
      <c r="AF4925" s="154"/>
      <c r="AG4925" s="63">
        <f t="shared" si="1487"/>
        <v>0</v>
      </c>
      <c r="AH4925" s="56">
        <f t="shared" si="1488"/>
        <v>0</v>
      </c>
      <c r="AI4925" s="56">
        <f t="shared" si="1489"/>
        <v>0</v>
      </c>
      <c r="AJ4925" s="56">
        <f t="shared" si="1490"/>
        <v>0</v>
      </c>
      <c r="AK4925" s="56">
        <f t="shared" si="1491"/>
        <v>0</v>
      </c>
      <c r="AL4925" s="56">
        <f t="shared" si="1492"/>
        <v>0</v>
      </c>
      <c r="AM4925" s="56">
        <f t="shared" si="1493"/>
        <v>0</v>
      </c>
      <c r="AN4925" s="56">
        <f t="shared" si="1494"/>
        <v>0</v>
      </c>
      <c r="AO4925" s="56">
        <f t="shared" si="1495"/>
        <v>0</v>
      </c>
      <c r="AP4925" s="56">
        <f t="shared" si="1496"/>
        <v>0</v>
      </c>
      <c r="AQ4925" s="56">
        <f t="shared" si="1497"/>
        <v>0</v>
      </c>
      <c r="AR4925" s="86">
        <f t="shared" si="1498"/>
        <v>0</v>
      </c>
    </row>
    <row r="4926" spans="1:44" x14ac:dyDescent="0.25">
      <c r="A4926" s="178"/>
      <c r="B4926" s="55" t="str">
        <f>_xlfn.IFNA(VLOOKUP(A4926,'Ajánlatkérő(k) adatai'!$B$4:$C$205,2,0),"")</f>
        <v/>
      </c>
      <c r="C4926" s="178"/>
      <c r="D4926" s="55" t="str">
        <f>_xlfn.IFNA(VLOOKUP(C4926,'Számlafizető(k) adatai'!$C$4:$D$203,2,0),"")</f>
        <v/>
      </c>
      <c r="E4926" s="55" t="str">
        <f>_xlfn.IFNA(VLOOKUP(C4926,'Számlafizető(k) adatai'!$C$4:$M$203,11,0),"")</f>
        <v/>
      </c>
      <c r="F4926" s="178"/>
      <c r="G4926" s="178"/>
      <c r="H4926" s="178"/>
      <c r="I4926" s="55" t="str">
        <f>IF(F4926="","",VLOOKUP(LEFT(F4926,5),'Technikai cellák'!B:C,2,0))</f>
        <v/>
      </c>
      <c r="J4926" s="55" t="str">
        <f>IF(F4926="","",VLOOKUP(I4926,'Technikai cellák'!$C$1:$D$12,2,0))</f>
        <v/>
      </c>
      <c r="K4926" s="179"/>
      <c r="L4926" s="67" t="str">
        <f t="shared" si="1481"/>
        <v/>
      </c>
      <c r="M4926" s="68">
        <f t="shared" si="1482"/>
        <v>0</v>
      </c>
      <c r="N4926" s="66">
        <f t="shared" si="1483"/>
        <v>0</v>
      </c>
      <c r="O4926" s="152"/>
      <c r="P4926" s="172">
        <f t="shared" si="1480"/>
        <v>0</v>
      </c>
      <c r="Q4926" s="69">
        <f t="shared" si="1484"/>
        <v>0</v>
      </c>
      <c r="R4926" s="62">
        <f t="shared" si="1485"/>
        <v>0</v>
      </c>
      <c r="S4926" s="153"/>
      <c r="T4926" s="118" t="str">
        <f t="shared" si="1486"/>
        <v/>
      </c>
      <c r="U4926" s="154"/>
      <c r="V4926" s="154"/>
      <c r="W4926" s="154"/>
      <c r="X4926" s="154"/>
      <c r="Y4926" s="154"/>
      <c r="Z4926" s="154"/>
      <c r="AA4926" s="154"/>
      <c r="AB4926" s="154"/>
      <c r="AC4926" s="154"/>
      <c r="AD4926" s="154"/>
      <c r="AE4926" s="154"/>
      <c r="AF4926" s="154"/>
      <c r="AG4926" s="63">
        <f t="shared" si="1487"/>
        <v>0</v>
      </c>
      <c r="AH4926" s="56">
        <f t="shared" si="1488"/>
        <v>0</v>
      </c>
      <c r="AI4926" s="56">
        <f t="shared" si="1489"/>
        <v>0</v>
      </c>
      <c r="AJ4926" s="56">
        <f t="shared" si="1490"/>
        <v>0</v>
      </c>
      <c r="AK4926" s="56">
        <f t="shared" si="1491"/>
        <v>0</v>
      </c>
      <c r="AL4926" s="56">
        <f t="shared" si="1492"/>
        <v>0</v>
      </c>
      <c r="AM4926" s="56">
        <f t="shared" si="1493"/>
        <v>0</v>
      </c>
      <c r="AN4926" s="56">
        <f t="shared" si="1494"/>
        <v>0</v>
      </c>
      <c r="AO4926" s="56">
        <f t="shared" si="1495"/>
        <v>0</v>
      </c>
      <c r="AP4926" s="56">
        <f t="shared" si="1496"/>
        <v>0</v>
      </c>
      <c r="AQ4926" s="56">
        <f t="shared" si="1497"/>
        <v>0</v>
      </c>
      <c r="AR4926" s="86">
        <f t="shared" si="1498"/>
        <v>0</v>
      </c>
    </row>
    <row r="4927" spans="1:44" x14ac:dyDescent="0.25">
      <c r="A4927" s="178"/>
      <c r="B4927" s="55" t="str">
        <f>_xlfn.IFNA(VLOOKUP(A4927,'Ajánlatkérő(k) adatai'!$B$4:$C$205,2,0),"")</f>
        <v/>
      </c>
      <c r="C4927" s="178"/>
      <c r="D4927" s="55" t="str">
        <f>_xlfn.IFNA(VLOOKUP(C4927,'Számlafizető(k) adatai'!$C$4:$D$203,2,0),"")</f>
        <v/>
      </c>
      <c r="E4927" s="55" t="str">
        <f>_xlfn.IFNA(VLOOKUP(C4927,'Számlafizető(k) adatai'!$C$4:$M$203,11,0),"")</f>
        <v/>
      </c>
      <c r="F4927" s="178"/>
      <c r="G4927" s="178"/>
      <c r="H4927" s="178"/>
      <c r="I4927" s="55" t="str">
        <f>IF(F4927="","",VLOOKUP(LEFT(F4927,5),'Technikai cellák'!B:C,2,0))</f>
        <v/>
      </c>
      <c r="J4927" s="55" t="str">
        <f>IF(F4927="","",VLOOKUP(I4927,'Technikai cellák'!$C$1:$D$12,2,0))</f>
        <v/>
      </c>
      <c r="K4927" s="179"/>
      <c r="L4927" s="67" t="str">
        <f t="shared" si="1481"/>
        <v/>
      </c>
      <c r="M4927" s="68">
        <f t="shared" si="1482"/>
        <v>0</v>
      </c>
      <c r="N4927" s="66">
        <f t="shared" si="1483"/>
        <v>0</v>
      </c>
      <c r="O4927" s="152"/>
      <c r="P4927" s="172">
        <f t="shared" si="1480"/>
        <v>0</v>
      </c>
      <c r="Q4927" s="69">
        <f t="shared" si="1484"/>
        <v>0</v>
      </c>
      <c r="R4927" s="62">
        <f t="shared" si="1485"/>
        <v>0</v>
      </c>
      <c r="S4927" s="153"/>
      <c r="T4927" s="118" t="str">
        <f t="shared" si="1486"/>
        <v/>
      </c>
      <c r="U4927" s="154"/>
      <c r="V4927" s="154"/>
      <c r="W4927" s="154"/>
      <c r="X4927" s="154"/>
      <c r="Y4927" s="154"/>
      <c r="Z4927" s="154"/>
      <c r="AA4927" s="154"/>
      <c r="AB4927" s="154"/>
      <c r="AC4927" s="154"/>
      <c r="AD4927" s="154"/>
      <c r="AE4927" s="154"/>
      <c r="AF4927" s="154"/>
      <c r="AG4927" s="63">
        <f t="shared" si="1487"/>
        <v>0</v>
      </c>
      <c r="AH4927" s="56">
        <f t="shared" si="1488"/>
        <v>0</v>
      </c>
      <c r="AI4927" s="56">
        <f t="shared" si="1489"/>
        <v>0</v>
      </c>
      <c r="AJ4927" s="56">
        <f t="shared" si="1490"/>
        <v>0</v>
      </c>
      <c r="AK4927" s="56">
        <f t="shared" si="1491"/>
        <v>0</v>
      </c>
      <c r="AL4927" s="56">
        <f t="shared" si="1492"/>
        <v>0</v>
      </c>
      <c r="AM4927" s="56">
        <f t="shared" si="1493"/>
        <v>0</v>
      </c>
      <c r="AN4927" s="56">
        <f t="shared" si="1494"/>
        <v>0</v>
      </c>
      <c r="AO4927" s="56">
        <f t="shared" si="1495"/>
        <v>0</v>
      </c>
      <c r="AP4927" s="56">
        <f t="shared" si="1496"/>
        <v>0</v>
      </c>
      <c r="AQ4927" s="56">
        <f t="shared" si="1497"/>
        <v>0</v>
      </c>
      <c r="AR4927" s="86">
        <f t="shared" si="1498"/>
        <v>0</v>
      </c>
    </row>
    <row r="4928" spans="1:44" x14ac:dyDescent="0.25">
      <c r="A4928" s="178"/>
      <c r="B4928" s="55" t="str">
        <f>_xlfn.IFNA(VLOOKUP(A4928,'Ajánlatkérő(k) adatai'!$B$4:$C$205,2,0),"")</f>
        <v/>
      </c>
      <c r="C4928" s="178"/>
      <c r="D4928" s="55" t="str">
        <f>_xlfn.IFNA(VLOOKUP(C4928,'Számlafizető(k) adatai'!$C$4:$D$203,2,0),"")</f>
        <v/>
      </c>
      <c r="E4928" s="55" t="str">
        <f>_xlfn.IFNA(VLOOKUP(C4928,'Számlafizető(k) adatai'!$C$4:$M$203,11,0),"")</f>
        <v/>
      </c>
      <c r="F4928" s="178"/>
      <c r="G4928" s="178"/>
      <c r="H4928" s="178"/>
      <c r="I4928" s="55" t="str">
        <f>IF(F4928="","",VLOOKUP(LEFT(F4928,5),'Technikai cellák'!B:C,2,0))</f>
        <v/>
      </c>
      <c r="J4928" s="55" t="str">
        <f>IF(F4928="","",VLOOKUP(I4928,'Technikai cellák'!$C$1:$D$12,2,0))</f>
        <v/>
      </c>
      <c r="K4928" s="179"/>
      <c r="L4928" s="67" t="str">
        <f t="shared" si="1481"/>
        <v/>
      </c>
      <c r="M4928" s="68">
        <f t="shared" si="1482"/>
        <v>0</v>
      </c>
      <c r="N4928" s="66">
        <f t="shared" si="1483"/>
        <v>0</v>
      </c>
      <c r="O4928" s="152"/>
      <c r="P4928" s="172">
        <f t="shared" si="1480"/>
        <v>0</v>
      </c>
      <c r="Q4928" s="69">
        <f t="shared" si="1484"/>
        <v>0</v>
      </c>
      <c r="R4928" s="62">
        <f t="shared" si="1485"/>
        <v>0</v>
      </c>
      <c r="S4928" s="153"/>
      <c r="T4928" s="118" t="str">
        <f t="shared" si="1486"/>
        <v/>
      </c>
      <c r="U4928" s="154"/>
      <c r="V4928" s="154"/>
      <c r="W4928" s="154"/>
      <c r="X4928" s="154"/>
      <c r="Y4928" s="154"/>
      <c r="Z4928" s="154"/>
      <c r="AA4928" s="154"/>
      <c r="AB4928" s="154"/>
      <c r="AC4928" s="154"/>
      <c r="AD4928" s="154"/>
      <c r="AE4928" s="154"/>
      <c r="AF4928" s="154"/>
      <c r="AG4928" s="63">
        <f t="shared" si="1487"/>
        <v>0</v>
      </c>
      <c r="AH4928" s="56">
        <f t="shared" si="1488"/>
        <v>0</v>
      </c>
      <c r="AI4928" s="56">
        <f t="shared" si="1489"/>
        <v>0</v>
      </c>
      <c r="AJ4928" s="56">
        <f t="shared" si="1490"/>
        <v>0</v>
      </c>
      <c r="AK4928" s="56">
        <f t="shared" si="1491"/>
        <v>0</v>
      </c>
      <c r="AL4928" s="56">
        <f t="shared" si="1492"/>
        <v>0</v>
      </c>
      <c r="AM4928" s="56">
        <f t="shared" si="1493"/>
        <v>0</v>
      </c>
      <c r="AN4928" s="56">
        <f t="shared" si="1494"/>
        <v>0</v>
      </c>
      <c r="AO4928" s="56">
        <f t="shared" si="1495"/>
        <v>0</v>
      </c>
      <c r="AP4928" s="56">
        <f t="shared" si="1496"/>
        <v>0</v>
      </c>
      <c r="AQ4928" s="56">
        <f t="shared" si="1497"/>
        <v>0</v>
      </c>
      <c r="AR4928" s="86">
        <f t="shared" si="1498"/>
        <v>0</v>
      </c>
    </row>
    <row r="4929" spans="1:44" x14ac:dyDescent="0.25">
      <c r="A4929" s="178"/>
      <c r="B4929" s="55" t="str">
        <f>_xlfn.IFNA(VLOOKUP(A4929,'Ajánlatkérő(k) adatai'!$B$4:$C$205,2,0),"")</f>
        <v/>
      </c>
      <c r="C4929" s="178"/>
      <c r="D4929" s="55" t="str">
        <f>_xlfn.IFNA(VLOOKUP(C4929,'Számlafizető(k) adatai'!$C$4:$D$203,2,0),"")</f>
        <v/>
      </c>
      <c r="E4929" s="55" t="str">
        <f>_xlfn.IFNA(VLOOKUP(C4929,'Számlafizető(k) adatai'!$C$4:$M$203,11,0),"")</f>
        <v/>
      </c>
      <c r="F4929" s="178"/>
      <c r="G4929" s="178"/>
      <c r="H4929" s="178"/>
      <c r="I4929" s="55" t="str">
        <f>IF(F4929="","",VLOOKUP(LEFT(F4929,5),'Technikai cellák'!B:C,2,0))</f>
        <v/>
      </c>
      <c r="J4929" s="55" t="str">
        <f>IF(F4929="","",VLOOKUP(I4929,'Technikai cellák'!$C$1:$D$12,2,0))</f>
        <v/>
      </c>
      <c r="K4929" s="179"/>
      <c r="L4929" s="67" t="str">
        <f t="shared" si="1481"/>
        <v/>
      </c>
      <c r="M4929" s="68">
        <f t="shared" si="1482"/>
        <v>0</v>
      </c>
      <c r="N4929" s="66">
        <f t="shared" si="1483"/>
        <v>0</v>
      </c>
      <c r="O4929" s="152"/>
      <c r="P4929" s="172">
        <f t="shared" si="1480"/>
        <v>0</v>
      </c>
      <c r="Q4929" s="69">
        <f t="shared" si="1484"/>
        <v>0</v>
      </c>
      <c r="R4929" s="62">
        <f t="shared" si="1485"/>
        <v>0</v>
      </c>
      <c r="S4929" s="153"/>
      <c r="T4929" s="118" t="str">
        <f t="shared" si="1486"/>
        <v/>
      </c>
      <c r="U4929" s="154"/>
      <c r="V4929" s="154"/>
      <c r="W4929" s="154"/>
      <c r="X4929" s="154"/>
      <c r="Y4929" s="154"/>
      <c r="Z4929" s="154"/>
      <c r="AA4929" s="154"/>
      <c r="AB4929" s="154"/>
      <c r="AC4929" s="154"/>
      <c r="AD4929" s="154"/>
      <c r="AE4929" s="154"/>
      <c r="AF4929" s="154"/>
      <c r="AG4929" s="63">
        <f t="shared" si="1487"/>
        <v>0</v>
      </c>
      <c r="AH4929" s="56">
        <f t="shared" si="1488"/>
        <v>0</v>
      </c>
      <c r="AI4929" s="56">
        <f t="shared" si="1489"/>
        <v>0</v>
      </c>
      <c r="AJ4929" s="56">
        <f t="shared" si="1490"/>
        <v>0</v>
      </c>
      <c r="AK4929" s="56">
        <f t="shared" si="1491"/>
        <v>0</v>
      </c>
      <c r="AL4929" s="56">
        <f t="shared" si="1492"/>
        <v>0</v>
      </c>
      <c r="AM4929" s="56">
        <f t="shared" si="1493"/>
        <v>0</v>
      </c>
      <c r="AN4929" s="56">
        <f t="shared" si="1494"/>
        <v>0</v>
      </c>
      <c r="AO4929" s="56">
        <f t="shared" si="1495"/>
        <v>0</v>
      </c>
      <c r="AP4929" s="56">
        <f t="shared" si="1496"/>
        <v>0</v>
      </c>
      <c r="AQ4929" s="56">
        <f t="shared" si="1497"/>
        <v>0</v>
      </c>
      <c r="AR4929" s="86">
        <f t="shared" si="1498"/>
        <v>0</v>
      </c>
    </row>
    <row r="4930" spans="1:44" x14ac:dyDescent="0.25">
      <c r="A4930" s="178"/>
      <c r="B4930" s="55" t="str">
        <f>_xlfn.IFNA(VLOOKUP(A4930,'Ajánlatkérő(k) adatai'!$B$4:$C$205,2,0),"")</f>
        <v/>
      </c>
      <c r="C4930" s="178"/>
      <c r="D4930" s="55" t="str">
        <f>_xlfn.IFNA(VLOOKUP(C4930,'Számlafizető(k) adatai'!$C$4:$D$203,2,0),"")</f>
        <v/>
      </c>
      <c r="E4930" s="55" t="str">
        <f>_xlfn.IFNA(VLOOKUP(C4930,'Számlafizető(k) adatai'!$C$4:$M$203,11,0),"")</f>
        <v/>
      </c>
      <c r="F4930" s="178"/>
      <c r="G4930" s="178"/>
      <c r="H4930" s="178"/>
      <c r="I4930" s="55" t="str">
        <f>IF(F4930="","",VLOOKUP(LEFT(F4930,5),'Technikai cellák'!B:C,2,0))</f>
        <v/>
      </c>
      <c r="J4930" s="55" t="str">
        <f>IF(F4930="","",VLOOKUP(I4930,'Technikai cellák'!$C$1:$D$12,2,0))</f>
        <v/>
      </c>
      <c r="K4930" s="179"/>
      <c r="L4930" s="67" t="str">
        <f t="shared" si="1481"/>
        <v/>
      </c>
      <c r="M4930" s="68">
        <f t="shared" si="1482"/>
        <v>0</v>
      </c>
      <c r="N4930" s="66">
        <f t="shared" si="1483"/>
        <v>0</v>
      </c>
      <c r="O4930" s="152"/>
      <c r="P4930" s="172">
        <f t="shared" si="1480"/>
        <v>0</v>
      </c>
      <c r="Q4930" s="69">
        <f t="shared" si="1484"/>
        <v>0</v>
      </c>
      <c r="R4930" s="62">
        <f t="shared" si="1485"/>
        <v>0</v>
      </c>
      <c r="S4930" s="153"/>
      <c r="T4930" s="118" t="str">
        <f t="shared" si="1486"/>
        <v/>
      </c>
      <c r="U4930" s="154"/>
      <c r="V4930" s="154"/>
      <c r="W4930" s="154"/>
      <c r="X4930" s="154"/>
      <c r="Y4930" s="154"/>
      <c r="Z4930" s="154"/>
      <c r="AA4930" s="154"/>
      <c r="AB4930" s="154"/>
      <c r="AC4930" s="154"/>
      <c r="AD4930" s="154"/>
      <c r="AE4930" s="154"/>
      <c r="AF4930" s="154"/>
      <c r="AG4930" s="63">
        <f t="shared" si="1487"/>
        <v>0</v>
      </c>
      <c r="AH4930" s="56">
        <f t="shared" si="1488"/>
        <v>0</v>
      </c>
      <c r="AI4930" s="56">
        <f t="shared" si="1489"/>
        <v>0</v>
      </c>
      <c r="AJ4930" s="56">
        <f t="shared" si="1490"/>
        <v>0</v>
      </c>
      <c r="AK4930" s="56">
        <f t="shared" si="1491"/>
        <v>0</v>
      </c>
      <c r="AL4930" s="56">
        <f t="shared" si="1492"/>
        <v>0</v>
      </c>
      <c r="AM4930" s="56">
        <f t="shared" si="1493"/>
        <v>0</v>
      </c>
      <c r="AN4930" s="56">
        <f t="shared" si="1494"/>
        <v>0</v>
      </c>
      <c r="AO4930" s="56">
        <f t="shared" si="1495"/>
        <v>0</v>
      </c>
      <c r="AP4930" s="56">
        <f t="shared" si="1496"/>
        <v>0</v>
      </c>
      <c r="AQ4930" s="56">
        <f t="shared" si="1497"/>
        <v>0</v>
      </c>
      <c r="AR4930" s="86">
        <f t="shared" si="1498"/>
        <v>0</v>
      </c>
    </row>
    <row r="4931" spans="1:44" x14ac:dyDescent="0.25">
      <c r="A4931" s="178"/>
      <c r="B4931" s="55" t="str">
        <f>_xlfn.IFNA(VLOOKUP(A4931,'Ajánlatkérő(k) adatai'!$B$4:$C$205,2,0),"")</f>
        <v/>
      </c>
      <c r="C4931" s="178"/>
      <c r="D4931" s="55" t="str">
        <f>_xlfn.IFNA(VLOOKUP(C4931,'Számlafizető(k) adatai'!$C$4:$D$203,2,0),"")</f>
        <v/>
      </c>
      <c r="E4931" s="55" t="str">
        <f>_xlfn.IFNA(VLOOKUP(C4931,'Számlafizető(k) adatai'!$C$4:$M$203,11,0),"")</f>
        <v/>
      </c>
      <c r="F4931" s="178"/>
      <c r="G4931" s="178"/>
      <c r="H4931" s="178"/>
      <c r="I4931" s="55" t="str">
        <f>IF(F4931="","",VLOOKUP(LEFT(F4931,5),'Technikai cellák'!B:C,2,0))</f>
        <v/>
      </c>
      <c r="J4931" s="55" t="str">
        <f>IF(F4931="","",VLOOKUP(I4931,'Technikai cellák'!$C$1:$D$12,2,0))</f>
        <v/>
      </c>
      <c r="K4931" s="179"/>
      <c r="L4931" s="67" t="str">
        <f t="shared" si="1481"/>
        <v/>
      </c>
      <c r="M4931" s="68">
        <f t="shared" si="1482"/>
        <v>0</v>
      </c>
      <c r="N4931" s="66">
        <f t="shared" si="1483"/>
        <v>0</v>
      </c>
      <c r="O4931" s="152"/>
      <c r="P4931" s="172">
        <f t="shared" si="1480"/>
        <v>0</v>
      </c>
      <c r="Q4931" s="69">
        <f t="shared" si="1484"/>
        <v>0</v>
      </c>
      <c r="R4931" s="62">
        <f t="shared" si="1485"/>
        <v>0</v>
      </c>
      <c r="S4931" s="153"/>
      <c r="T4931" s="118" t="str">
        <f t="shared" si="1486"/>
        <v/>
      </c>
      <c r="U4931" s="154"/>
      <c r="V4931" s="154"/>
      <c r="W4931" s="154"/>
      <c r="X4931" s="154"/>
      <c r="Y4931" s="154"/>
      <c r="Z4931" s="154"/>
      <c r="AA4931" s="154"/>
      <c r="AB4931" s="154"/>
      <c r="AC4931" s="154"/>
      <c r="AD4931" s="154"/>
      <c r="AE4931" s="154"/>
      <c r="AF4931" s="154"/>
      <c r="AG4931" s="63">
        <f t="shared" si="1487"/>
        <v>0</v>
      </c>
      <c r="AH4931" s="56">
        <f t="shared" si="1488"/>
        <v>0</v>
      </c>
      <c r="AI4931" s="56">
        <f t="shared" si="1489"/>
        <v>0</v>
      </c>
      <c r="AJ4931" s="56">
        <f t="shared" si="1490"/>
        <v>0</v>
      </c>
      <c r="AK4931" s="56">
        <f t="shared" si="1491"/>
        <v>0</v>
      </c>
      <c r="AL4931" s="56">
        <f t="shared" si="1492"/>
        <v>0</v>
      </c>
      <c r="AM4931" s="56">
        <f t="shared" si="1493"/>
        <v>0</v>
      </c>
      <c r="AN4931" s="56">
        <f t="shared" si="1494"/>
        <v>0</v>
      </c>
      <c r="AO4931" s="56">
        <f t="shared" si="1495"/>
        <v>0</v>
      </c>
      <c r="AP4931" s="56">
        <f t="shared" si="1496"/>
        <v>0</v>
      </c>
      <c r="AQ4931" s="56">
        <f t="shared" si="1497"/>
        <v>0</v>
      </c>
      <c r="AR4931" s="86">
        <f t="shared" si="1498"/>
        <v>0</v>
      </c>
    </row>
    <row r="4932" spans="1:44" x14ac:dyDescent="0.25">
      <c r="A4932" s="178"/>
      <c r="B4932" s="55" t="str">
        <f>_xlfn.IFNA(VLOOKUP(A4932,'Ajánlatkérő(k) adatai'!$B$4:$C$205,2,0),"")</f>
        <v/>
      </c>
      <c r="C4932" s="178"/>
      <c r="D4932" s="55" t="str">
        <f>_xlfn.IFNA(VLOOKUP(C4932,'Számlafizető(k) adatai'!$C$4:$D$203,2,0),"")</f>
        <v/>
      </c>
      <c r="E4932" s="55" t="str">
        <f>_xlfn.IFNA(VLOOKUP(C4932,'Számlafizető(k) adatai'!$C$4:$M$203,11,0),"")</f>
        <v/>
      </c>
      <c r="F4932" s="178"/>
      <c r="G4932" s="178"/>
      <c r="H4932" s="178"/>
      <c r="I4932" s="55" t="str">
        <f>IF(F4932="","",VLOOKUP(LEFT(F4932,5),'Technikai cellák'!B:C,2,0))</f>
        <v/>
      </c>
      <c r="J4932" s="55" t="str">
        <f>IF(F4932="","",VLOOKUP(I4932,'Technikai cellák'!$C$1:$D$12,2,0))</f>
        <v/>
      </c>
      <c r="K4932" s="179"/>
      <c r="L4932" s="67" t="str">
        <f t="shared" si="1481"/>
        <v/>
      </c>
      <c r="M4932" s="68">
        <f t="shared" si="1482"/>
        <v>0</v>
      </c>
      <c r="N4932" s="66">
        <f t="shared" si="1483"/>
        <v>0</v>
      </c>
      <c r="O4932" s="152"/>
      <c r="P4932" s="172">
        <f t="shared" si="1480"/>
        <v>0</v>
      </c>
      <c r="Q4932" s="69">
        <f t="shared" si="1484"/>
        <v>0</v>
      </c>
      <c r="R4932" s="62">
        <f t="shared" si="1485"/>
        <v>0</v>
      </c>
      <c r="S4932" s="153"/>
      <c r="T4932" s="118" t="str">
        <f t="shared" si="1486"/>
        <v/>
      </c>
      <c r="U4932" s="154"/>
      <c r="V4932" s="154"/>
      <c r="W4932" s="154"/>
      <c r="X4932" s="154"/>
      <c r="Y4932" s="154"/>
      <c r="Z4932" s="154"/>
      <c r="AA4932" s="154"/>
      <c r="AB4932" s="154"/>
      <c r="AC4932" s="154"/>
      <c r="AD4932" s="154"/>
      <c r="AE4932" s="154"/>
      <c r="AF4932" s="154"/>
      <c r="AG4932" s="63">
        <f t="shared" si="1487"/>
        <v>0</v>
      </c>
      <c r="AH4932" s="56">
        <f t="shared" si="1488"/>
        <v>0</v>
      </c>
      <c r="AI4932" s="56">
        <f t="shared" si="1489"/>
        <v>0</v>
      </c>
      <c r="AJ4932" s="56">
        <f t="shared" si="1490"/>
        <v>0</v>
      </c>
      <c r="AK4932" s="56">
        <f t="shared" si="1491"/>
        <v>0</v>
      </c>
      <c r="AL4932" s="56">
        <f t="shared" si="1492"/>
        <v>0</v>
      </c>
      <c r="AM4932" s="56">
        <f t="shared" si="1493"/>
        <v>0</v>
      </c>
      <c r="AN4932" s="56">
        <f t="shared" si="1494"/>
        <v>0</v>
      </c>
      <c r="AO4932" s="56">
        <f t="shared" si="1495"/>
        <v>0</v>
      </c>
      <c r="AP4932" s="56">
        <f t="shared" si="1496"/>
        <v>0</v>
      </c>
      <c r="AQ4932" s="56">
        <f t="shared" si="1497"/>
        <v>0</v>
      </c>
      <c r="AR4932" s="86">
        <f t="shared" si="1498"/>
        <v>0</v>
      </c>
    </row>
    <row r="4933" spans="1:44" x14ac:dyDescent="0.25">
      <c r="A4933" s="178"/>
      <c r="B4933" s="55" t="str">
        <f>_xlfn.IFNA(VLOOKUP(A4933,'Ajánlatkérő(k) adatai'!$B$4:$C$205,2,0),"")</f>
        <v/>
      </c>
      <c r="C4933" s="178"/>
      <c r="D4933" s="55" t="str">
        <f>_xlfn.IFNA(VLOOKUP(C4933,'Számlafizető(k) adatai'!$C$4:$D$203,2,0),"")</f>
        <v/>
      </c>
      <c r="E4933" s="55" t="str">
        <f>_xlfn.IFNA(VLOOKUP(C4933,'Számlafizető(k) adatai'!$C$4:$M$203,11,0),"")</f>
        <v/>
      </c>
      <c r="F4933" s="178"/>
      <c r="G4933" s="178"/>
      <c r="H4933" s="178"/>
      <c r="I4933" s="55" t="str">
        <f>IF(F4933="","",VLOOKUP(LEFT(F4933,5),'Technikai cellák'!B:C,2,0))</f>
        <v/>
      </c>
      <c r="J4933" s="55" t="str">
        <f>IF(F4933="","",VLOOKUP(I4933,'Technikai cellák'!$C$1:$D$12,2,0))</f>
        <v/>
      </c>
      <c r="K4933" s="179"/>
      <c r="L4933" s="67" t="str">
        <f t="shared" si="1481"/>
        <v/>
      </c>
      <c r="M4933" s="68">
        <f t="shared" si="1482"/>
        <v>0</v>
      </c>
      <c r="N4933" s="66">
        <f t="shared" si="1483"/>
        <v>0</v>
      </c>
      <c r="O4933" s="152"/>
      <c r="P4933" s="172">
        <f t="shared" si="1480"/>
        <v>0</v>
      </c>
      <c r="Q4933" s="69">
        <f t="shared" si="1484"/>
        <v>0</v>
      </c>
      <c r="R4933" s="62">
        <f t="shared" si="1485"/>
        <v>0</v>
      </c>
      <c r="S4933" s="153"/>
      <c r="T4933" s="118" t="str">
        <f t="shared" si="1486"/>
        <v/>
      </c>
      <c r="U4933" s="154"/>
      <c r="V4933" s="154"/>
      <c r="W4933" s="154"/>
      <c r="X4933" s="154"/>
      <c r="Y4933" s="154"/>
      <c r="Z4933" s="154"/>
      <c r="AA4933" s="154"/>
      <c r="AB4933" s="154"/>
      <c r="AC4933" s="154"/>
      <c r="AD4933" s="154"/>
      <c r="AE4933" s="154"/>
      <c r="AF4933" s="154"/>
      <c r="AG4933" s="63">
        <f t="shared" si="1487"/>
        <v>0</v>
      </c>
      <c r="AH4933" s="56">
        <f t="shared" si="1488"/>
        <v>0</v>
      </c>
      <c r="AI4933" s="56">
        <f t="shared" si="1489"/>
        <v>0</v>
      </c>
      <c r="AJ4933" s="56">
        <f t="shared" si="1490"/>
        <v>0</v>
      </c>
      <c r="AK4933" s="56">
        <f t="shared" si="1491"/>
        <v>0</v>
      </c>
      <c r="AL4933" s="56">
        <f t="shared" si="1492"/>
        <v>0</v>
      </c>
      <c r="AM4933" s="56">
        <f t="shared" si="1493"/>
        <v>0</v>
      </c>
      <c r="AN4933" s="56">
        <f t="shared" si="1494"/>
        <v>0</v>
      </c>
      <c r="AO4933" s="56">
        <f t="shared" si="1495"/>
        <v>0</v>
      </c>
      <c r="AP4933" s="56">
        <f t="shared" si="1496"/>
        <v>0</v>
      </c>
      <c r="AQ4933" s="56">
        <f t="shared" si="1497"/>
        <v>0</v>
      </c>
      <c r="AR4933" s="86">
        <f t="shared" si="1498"/>
        <v>0</v>
      </c>
    </row>
    <row r="4934" spans="1:44" x14ac:dyDescent="0.25">
      <c r="A4934" s="178"/>
      <c r="B4934" s="55" t="str">
        <f>_xlfn.IFNA(VLOOKUP(A4934,'Ajánlatkérő(k) adatai'!$B$4:$C$205,2,0),"")</f>
        <v/>
      </c>
      <c r="C4934" s="178"/>
      <c r="D4934" s="55" t="str">
        <f>_xlfn.IFNA(VLOOKUP(C4934,'Számlafizető(k) adatai'!$C$4:$D$203,2,0),"")</f>
        <v/>
      </c>
      <c r="E4934" s="55" t="str">
        <f>_xlfn.IFNA(VLOOKUP(C4934,'Számlafizető(k) adatai'!$C$4:$M$203,11,0),"")</f>
        <v/>
      </c>
      <c r="F4934" s="178"/>
      <c r="G4934" s="178"/>
      <c r="H4934" s="178"/>
      <c r="I4934" s="55" t="str">
        <f>IF(F4934="","",VLOOKUP(LEFT(F4934,5),'Technikai cellák'!B:C,2,0))</f>
        <v/>
      </c>
      <c r="J4934" s="55" t="str">
        <f>IF(F4934="","",VLOOKUP(I4934,'Technikai cellák'!$C$1:$D$12,2,0))</f>
        <v/>
      </c>
      <c r="K4934" s="179"/>
      <c r="L4934" s="67" t="str">
        <f t="shared" si="1481"/>
        <v/>
      </c>
      <c r="M4934" s="68">
        <f t="shared" si="1482"/>
        <v>0</v>
      </c>
      <c r="N4934" s="66">
        <f t="shared" si="1483"/>
        <v>0</v>
      </c>
      <c r="O4934" s="152"/>
      <c r="P4934" s="172">
        <f t="shared" si="1480"/>
        <v>0</v>
      </c>
      <c r="Q4934" s="69">
        <f t="shared" si="1484"/>
        <v>0</v>
      </c>
      <c r="R4934" s="62">
        <f t="shared" si="1485"/>
        <v>0</v>
      </c>
      <c r="S4934" s="153"/>
      <c r="T4934" s="118" t="str">
        <f t="shared" si="1486"/>
        <v/>
      </c>
      <c r="U4934" s="154"/>
      <c r="V4934" s="154"/>
      <c r="W4934" s="154"/>
      <c r="X4934" s="154"/>
      <c r="Y4934" s="154"/>
      <c r="Z4934" s="154"/>
      <c r="AA4934" s="154"/>
      <c r="AB4934" s="154"/>
      <c r="AC4934" s="154"/>
      <c r="AD4934" s="154"/>
      <c r="AE4934" s="154"/>
      <c r="AF4934" s="154"/>
      <c r="AG4934" s="63">
        <f t="shared" si="1487"/>
        <v>0</v>
      </c>
      <c r="AH4934" s="56">
        <f t="shared" si="1488"/>
        <v>0</v>
      </c>
      <c r="AI4934" s="56">
        <f t="shared" si="1489"/>
        <v>0</v>
      </c>
      <c r="AJ4934" s="56">
        <f t="shared" si="1490"/>
        <v>0</v>
      </c>
      <c r="AK4934" s="56">
        <f t="shared" si="1491"/>
        <v>0</v>
      </c>
      <c r="AL4934" s="56">
        <f t="shared" si="1492"/>
        <v>0</v>
      </c>
      <c r="AM4934" s="56">
        <f t="shared" si="1493"/>
        <v>0</v>
      </c>
      <c r="AN4934" s="56">
        <f t="shared" si="1494"/>
        <v>0</v>
      </c>
      <c r="AO4934" s="56">
        <f t="shared" si="1495"/>
        <v>0</v>
      </c>
      <c r="AP4934" s="56">
        <f t="shared" si="1496"/>
        <v>0</v>
      </c>
      <c r="AQ4934" s="56">
        <f t="shared" si="1497"/>
        <v>0</v>
      </c>
      <c r="AR4934" s="86">
        <f t="shared" si="1498"/>
        <v>0</v>
      </c>
    </row>
    <row r="4935" spans="1:44" x14ac:dyDescent="0.25">
      <c r="A4935" s="178"/>
      <c r="B4935" s="55" t="str">
        <f>_xlfn.IFNA(VLOOKUP(A4935,'Ajánlatkérő(k) adatai'!$B$4:$C$205,2,0),"")</f>
        <v/>
      </c>
      <c r="C4935" s="178"/>
      <c r="D4935" s="55" t="str">
        <f>_xlfn.IFNA(VLOOKUP(C4935,'Számlafizető(k) adatai'!$C$4:$D$203,2,0),"")</f>
        <v/>
      </c>
      <c r="E4935" s="55" t="str">
        <f>_xlfn.IFNA(VLOOKUP(C4935,'Számlafizető(k) adatai'!$C$4:$M$203,11,0),"")</f>
        <v/>
      </c>
      <c r="F4935" s="178"/>
      <c r="G4935" s="178"/>
      <c r="H4935" s="178"/>
      <c r="I4935" s="55" t="str">
        <f>IF(F4935="","",VLOOKUP(LEFT(F4935,5),'Technikai cellák'!B:C,2,0))</f>
        <v/>
      </c>
      <c r="J4935" s="55" t="str">
        <f>IF(F4935="","",VLOOKUP(I4935,'Technikai cellák'!$C$1:$D$12,2,0))</f>
        <v/>
      </c>
      <c r="K4935" s="179"/>
      <c r="L4935" s="67" t="str">
        <f t="shared" si="1481"/>
        <v/>
      </c>
      <c r="M4935" s="68">
        <f t="shared" si="1482"/>
        <v>0</v>
      </c>
      <c r="N4935" s="66">
        <f t="shared" si="1483"/>
        <v>0</v>
      </c>
      <c r="O4935" s="152"/>
      <c r="P4935" s="172">
        <f t="shared" si="1480"/>
        <v>0</v>
      </c>
      <c r="Q4935" s="69">
        <f t="shared" si="1484"/>
        <v>0</v>
      </c>
      <c r="R4935" s="62">
        <f t="shared" si="1485"/>
        <v>0</v>
      </c>
      <c r="S4935" s="153"/>
      <c r="T4935" s="118" t="str">
        <f t="shared" si="1486"/>
        <v/>
      </c>
      <c r="U4935" s="154"/>
      <c r="V4935" s="154"/>
      <c r="W4935" s="154"/>
      <c r="X4935" s="154"/>
      <c r="Y4935" s="154"/>
      <c r="Z4935" s="154"/>
      <c r="AA4935" s="154"/>
      <c r="AB4935" s="154"/>
      <c r="AC4935" s="154"/>
      <c r="AD4935" s="154"/>
      <c r="AE4935" s="154"/>
      <c r="AF4935" s="154"/>
      <c r="AG4935" s="63">
        <f t="shared" si="1487"/>
        <v>0</v>
      </c>
      <c r="AH4935" s="56">
        <f t="shared" si="1488"/>
        <v>0</v>
      </c>
      <c r="AI4935" s="56">
        <f t="shared" si="1489"/>
        <v>0</v>
      </c>
      <c r="AJ4935" s="56">
        <f t="shared" si="1490"/>
        <v>0</v>
      </c>
      <c r="AK4935" s="56">
        <f t="shared" si="1491"/>
        <v>0</v>
      </c>
      <c r="AL4935" s="56">
        <f t="shared" si="1492"/>
        <v>0</v>
      </c>
      <c r="AM4935" s="56">
        <f t="shared" si="1493"/>
        <v>0</v>
      </c>
      <c r="AN4935" s="56">
        <f t="shared" si="1494"/>
        <v>0</v>
      </c>
      <c r="AO4935" s="56">
        <f t="shared" si="1495"/>
        <v>0</v>
      </c>
      <c r="AP4935" s="56">
        <f t="shared" si="1496"/>
        <v>0</v>
      </c>
      <c r="AQ4935" s="56">
        <f t="shared" si="1497"/>
        <v>0</v>
      </c>
      <c r="AR4935" s="86">
        <f t="shared" si="1498"/>
        <v>0</v>
      </c>
    </row>
    <row r="4936" spans="1:44" x14ac:dyDescent="0.25">
      <c r="A4936" s="178"/>
      <c r="B4936" s="55" t="str">
        <f>_xlfn.IFNA(VLOOKUP(A4936,'Ajánlatkérő(k) adatai'!$B$4:$C$205,2,0),"")</f>
        <v/>
      </c>
      <c r="C4936" s="178"/>
      <c r="D4936" s="55" t="str">
        <f>_xlfn.IFNA(VLOOKUP(C4936,'Számlafizető(k) adatai'!$C$4:$D$203,2,0),"")</f>
        <v/>
      </c>
      <c r="E4936" s="55" t="str">
        <f>_xlfn.IFNA(VLOOKUP(C4936,'Számlafizető(k) adatai'!$C$4:$M$203,11,0),"")</f>
        <v/>
      </c>
      <c r="F4936" s="178"/>
      <c r="G4936" s="178"/>
      <c r="H4936" s="178"/>
      <c r="I4936" s="55" t="str">
        <f>IF(F4936="","",VLOOKUP(LEFT(F4936,5),'Technikai cellák'!B:C,2,0))</f>
        <v/>
      </c>
      <c r="J4936" s="55" t="str">
        <f>IF(F4936="","",VLOOKUP(I4936,'Technikai cellák'!$C$1:$D$12,2,0))</f>
        <v/>
      </c>
      <c r="K4936" s="179"/>
      <c r="L4936" s="67" t="str">
        <f t="shared" si="1481"/>
        <v/>
      </c>
      <c r="M4936" s="68">
        <f t="shared" si="1482"/>
        <v>0</v>
      </c>
      <c r="N4936" s="66">
        <f t="shared" si="1483"/>
        <v>0</v>
      </c>
      <c r="O4936" s="152"/>
      <c r="P4936" s="172">
        <f t="shared" si="1480"/>
        <v>0</v>
      </c>
      <c r="Q4936" s="69">
        <f t="shared" si="1484"/>
        <v>0</v>
      </c>
      <c r="R4936" s="62">
        <f t="shared" si="1485"/>
        <v>0</v>
      </c>
      <c r="S4936" s="153"/>
      <c r="T4936" s="118" t="str">
        <f t="shared" si="1486"/>
        <v/>
      </c>
      <c r="U4936" s="154"/>
      <c r="V4936" s="154"/>
      <c r="W4936" s="154"/>
      <c r="X4936" s="154"/>
      <c r="Y4936" s="154"/>
      <c r="Z4936" s="154"/>
      <c r="AA4936" s="154"/>
      <c r="AB4936" s="154"/>
      <c r="AC4936" s="154"/>
      <c r="AD4936" s="154"/>
      <c r="AE4936" s="154"/>
      <c r="AF4936" s="154"/>
      <c r="AG4936" s="63">
        <f t="shared" si="1487"/>
        <v>0</v>
      </c>
      <c r="AH4936" s="56">
        <f t="shared" si="1488"/>
        <v>0</v>
      </c>
      <c r="AI4936" s="56">
        <f t="shared" si="1489"/>
        <v>0</v>
      </c>
      <c r="AJ4936" s="56">
        <f t="shared" si="1490"/>
        <v>0</v>
      </c>
      <c r="AK4936" s="56">
        <f t="shared" si="1491"/>
        <v>0</v>
      </c>
      <c r="AL4936" s="56">
        <f t="shared" si="1492"/>
        <v>0</v>
      </c>
      <c r="AM4936" s="56">
        <f t="shared" si="1493"/>
        <v>0</v>
      </c>
      <c r="AN4936" s="56">
        <f t="shared" si="1494"/>
        <v>0</v>
      </c>
      <c r="AO4936" s="56">
        <f t="shared" si="1495"/>
        <v>0</v>
      </c>
      <c r="AP4936" s="56">
        <f t="shared" si="1496"/>
        <v>0</v>
      </c>
      <c r="AQ4936" s="56">
        <f t="shared" si="1497"/>
        <v>0</v>
      </c>
      <c r="AR4936" s="86">
        <f t="shared" si="1498"/>
        <v>0</v>
      </c>
    </row>
    <row r="4937" spans="1:44" x14ac:dyDescent="0.25">
      <c r="A4937" s="178"/>
      <c r="B4937" s="55" t="str">
        <f>_xlfn.IFNA(VLOOKUP(A4937,'Ajánlatkérő(k) adatai'!$B$4:$C$205,2,0),"")</f>
        <v/>
      </c>
      <c r="C4937" s="178"/>
      <c r="D4937" s="55" t="str">
        <f>_xlfn.IFNA(VLOOKUP(C4937,'Számlafizető(k) adatai'!$C$4:$D$203,2,0),"")</f>
        <v/>
      </c>
      <c r="E4937" s="55" t="str">
        <f>_xlfn.IFNA(VLOOKUP(C4937,'Számlafizető(k) adatai'!$C$4:$M$203,11,0),"")</f>
        <v/>
      </c>
      <c r="F4937" s="178"/>
      <c r="G4937" s="178"/>
      <c r="H4937" s="178"/>
      <c r="I4937" s="55" t="str">
        <f>IF(F4937="","",VLOOKUP(LEFT(F4937,5),'Technikai cellák'!B:C,2,0))</f>
        <v/>
      </c>
      <c r="J4937" s="55" t="str">
        <f>IF(F4937="","",VLOOKUP(I4937,'Technikai cellák'!$C$1:$D$12,2,0))</f>
        <v/>
      </c>
      <c r="K4937" s="179"/>
      <c r="L4937" s="67" t="str">
        <f t="shared" si="1481"/>
        <v/>
      </c>
      <c r="M4937" s="68">
        <f t="shared" si="1482"/>
        <v>0</v>
      </c>
      <c r="N4937" s="66">
        <f t="shared" si="1483"/>
        <v>0</v>
      </c>
      <c r="O4937" s="152"/>
      <c r="P4937" s="172">
        <f t="shared" si="1480"/>
        <v>0</v>
      </c>
      <c r="Q4937" s="69">
        <f t="shared" si="1484"/>
        <v>0</v>
      </c>
      <c r="R4937" s="62">
        <f t="shared" si="1485"/>
        <v>0</v>
      </c>
      <c r="S4937" s="153"/>
      <c r="T4937" s="118" t="str">
        <f t="shared" si="1486"/>
        <v/>
      </c>
      <c r="U4937" s="154"/>
      <c r="V4937" s="154"/>
      <c r="W4937" s="154"/>
      <c r="X4937" s="154"/>
      <c r="Y4937" s="154"/>
      <c r="Z4937" s="154"/>
      <c r="AA4937" s="154"/>
      <c r="AB4937" s="154"/>
      <c r="AC4937" s="154"/>
      <c r="AD4937" s="154"/>
      <c r="AE4937" s="154"/>
      <c r="AF4937" s="154"/>
      <c r="AG4937" s="63">
        <f t="shared" si="1487"/>
        <v>0</v>
      </c>
      <c r="AH4937" s="56">
        <f t="shared" si="1488"/>
        <v>0</v>
      </c>
      <c r="AI4937" s="56">
        <f t="shared" si="1489"/>
        <v>0</v>
      </c>
      <c r="AJ4937" s="56">
        <f t="shared" si="1490"/>
        <v>0</v>
      </c>
      <c r="AK4937" s="56">
        <f t="shared" si="1491"/>
        <v>0</v>
      </c>
      <c r="AL4937" s="56">
        <f t="shared" si="1492"/>
        <v>0</v>
      </c>
      <c r="AM4937" s="56">
        <f t="shared" si="1493"/>
        <v>0</v>
      </c>
      <c r="AN4937" s="56">
        <f t="shared" si="1494"/>
        <v>0</v>
      </c>
      <c r="AO4937" s="56">
        <f t="shared" si="1495"/>
        <v>0</v>
      </c>
      <c r="AP4937" s="56">
        <f t="shared" si="1496"/>
        <v>0</v>
      </c>
      <c r="AQ4937" s="56">
        <f t="shared" si="1497"/>
        <v>0</v>
      </c>
      <c r="AR4937" s="86">
        <f t="shared" si="1498"/>
        <v>0</v>
      </c>
    </row>
    <row r="4938" spans="1:44" x14ac:dyDescent="0.25">
      <c r="A4938" s="178"/>
      <c r="B4938" s="55" t="str">
        <f>_xlfn.IFNA(VLOOKUP(A4938,'Ajánlatkérő(k) adatai'!$B$4:$C$205,2,0),"")</f>
        <v/>
      </c>
      <c r="C4938" s="178"/>
      <c r="D4938" s="55" t="str">
        <f>_xlfn.IFNA(VLOOKUP(C4938,'Számlafizető(k) adatai'!$C$4:$D$203,2,0),"")</f>
        <v/>
      </c>
      <c r="E4938" s="55" t="str">
        <f>_xlfn.IFNA(VLOOKUP(C4938,'Számlafizető(k) adatai'!$C$4:$M$203,11,0),"")</f>
        <v/>
      </c>
      <c r="F4938" s="178"/>
      <c r="G4938" s="178"/>
      <c r="H4938" s="178"/>
      <c r="I4938" s="55" t="str">
        <f>IF(F4938="","",VLOOKUP(LEFT(F4938,5),'Technikai cellák'!B:C,2,0))</f>
        <v/>
      </c>
      <c r="J4938" s="55" t="str">
        <f>IF(F4938="","",VLOOKUP(I4938,'Technikai cellák'!$C$1:$D$12,2,0))</f>
        <v/>
      </c>
      <c r="K4938" s="179"/>
      <c r="L4938" s="67" t="str">
        <f t="shared" si="1481"/>
        <v/>
      </c>
      <c r="M4938" s="68">
        <f t="shared" si="1482"/>
        <v>0</v>
      </c>
      <c r="N4938" s="66">
        <f t="shared" si="1483"/>
        <v>0</v>
      </c>
      <c r="O4938" s="152"/>
      <c r="P4938" s="172">
        <f t="shared" si="1480"/>
        <v>0</v>
      </c>
      <c r="Q4938" s="69">
        <f t="shared" si="1484"/>
        <v>0</v>
      </c>
      <c r="R4938" s="62">
        <f t="shared" si="1485"/>
        <v>0</v>
      </c>
      <c r="S4938" s="153"/>
      <c r="T4938" s="118" t="str">
        <f t="shared" si="1486"/>
        <v/>
      </c>
      <c r="U4938" s="154"/>
      <c r="V4938" s="154"/>
      <c r="W4938" s="154"/>
      <c r="X4938" s="154"/>
      <c r="Y4938" s="154"/>
      <c r="Z4938" s="154"/>
      <c r="AA4938" s="154"/>
      <c r="AB4938" s="154"/>
      <c r="AC4938" s="154"/>
      <c r="AD4938" s="154"/>
      <c r="AE4938" s="154"/>
      <c r="AF4938" s="154"/>
      <c r="AG4938" s="63">
        <f t="shared" si="1487"/>
        <v>0</v>
      </c>
      <c r="AH4938" s="56">
        <f t="shared" si="1488"/>
        <v>0</v>
      </c>
      <c r="AI4938" s="56">
        <f t="shared" si="1489"/>
        <v>0</v>
      </c>
      <c r="AJ4938" s="56">
        <f t="shared" si="1490"/>
        <v>0</v>
      </c>
      <c r="AK4938" s="56">
        <f t="shared" si="1491"/>
        <v>0</v>
      </c>
      <c r="AL4938" s="56">
        <f t="shared" si="1492"/>
        <v>0</v>
      </c>
      <c r="AM4938" s="56">
        <f t="shared" si="1493"/>
        <v>0</v>
      </c>
      <c r="AN4938" s="56">
        <f t="shared" si="1494"/>
        <v>0</v>
      </c>
      <c r="AO4938" s="56">
        <f t="shared" si="1495"/>
        <v>0</v>
      </c>
      <c r="AP4938" s="56">
        <f t="shared" si="1496"/>
        <v>0</v>
      </c>
      <c r="AQ4938" s="56">
        <f t="shared" si="1497"/>
        <v>0</v>
      </c>
      <c r="AR4938" s="86">
        <f t="shared" si="1498"/>
        <v>0</v>
      </c>
    </row>
    <row r="4939" spans="1:44" x14ac:dyDescent="0.25">
      <c r="A4939" s="178"/>
      <c r="B4939" s="55" t="str">
        <f>_xlfn.IFNA(VLOOKUP(A4939,'Ajánlatkérő(k) adatai'!$B$4:$C$205,2,0),"")</f>
        <v/>
      </c>
      <c r="C4939" s="178"/>
      <c r="D4939" s="55" t="str">
        <f>_xlfn.IFNA(VLOOKUP(C4939,'Számlafizető(k) adatai'!$C$4:$D$203,2,0),"")</f>
        <v/>
      </c>
      <c r="E4939" s="55" t="str">
        <f>_xlfn.IFNA(VLOOKUP(C4939,'Számlafizető(k) adatai'!$C$4:$M$203,11,0),"")</f>
        <v/>
      </c>
      <c r="F4939" s="178"/>
      <c r="G4939" s="178"/>
      <c r="H4939" s="178"/>
      <c r="I4939" s="55" t="str">
        <f>IF(F4939="","",VLOOKUP(LEFT(F4939,5),'Technikai cellák'!B:C,2,0))</f>
        <v/>
      </c>
      <c r="J4939" s="55" t="str">
        <f>IF(F4939="","",VLOOKUP(I4939,'Technikai cellák'!$C$1:$D$12,2,0))</f>
        <v/>
      </c>
      <c r="K4939" s="179"/>
      <c r="L4939" s="67" t="str">
        <f t="shared" si="1481"/>
        <v/>
      </c>
      <c r="M4939" s="68">
        <f t="shared" si="1482"/>
        <v>0</v>
      </c>
      <c r="N4939" s="66">
        <f t="shared" si="1483"/>
        <v>0</v>
      </c>
      <c r="O4939" s="152"/>
      <c r="P4939" s="172">
        <f t="shared" si="1480"/>
        <v>0</v>
      </c>
      <c r="Q4939" s="69">
        <f t="shared" si="1484"/>
        <v>0</v>
      </c>
      <c r="R4939" s="62">
        <f t="shared" si="1485"/>
        <v>0</v>
      </c>
      <c r="S4939" s="153"/>
      <c r="T4939" s="118" t="str">
        <f t="shared" si="1486"/>
        <v/>
      </c>
      <c r="U4939" s="154"/>
      <c r="V4939" s="154"/>
      <c r="W4939" s="154"/>
      <c r="X4939" s="154"/>
      <c r="Y4939" s="154"/>
      <c r="Z4939" s="154"/>
      <c r="AA4939" s="154"/>
      <c r="AB4939" s="154"/>
      <c r="AC4939" s="154"/>
      <c r="AD4939" s="154"/>
      <c r="AE4939" s="154"/>
      <c r="AF4939" s="154"/>
      <c r="AG4939" s="63">
        <f t="shared" si="1487"/>
        <v>0</v>
      </c>
      <c r="AH4939" s="56">
        <f t="shared" si="1488"/>
        <v>0</v>
      </c>
      <c r="AI4939" s="56">
        <f t="shared" si="1489"/>
        <v>0</v>
      </c>
      <c r="AJ4939" s="56">
        <f t="shared" si="1490"/>
        <v>0</v>
      </c>
      <c r="AK4939" s="56">
        <f t="shared" si="1491"/>
        <v>0</v>
      </c>
      <c r="AL4939" s="56">
        <f t="shared" si="1492"/>
        <v>0</v>
      </c>
      <c r="AM4939" s="56">
        <f t="shared" si="1493"/>
        <v>0</v>
      </c>
      <c r="AN4939" s="56">
        <f t="shared" si="1494"/>
        <v>0</v>
      </c>
      <c r="AO4939" s="56">
        <f t="shared" si="1495"/>
        <v>0</v>
      </c>
      <c r="AP4939" s="56">
        <f t="shared" si="1496"/>
        <v>0</v>
      </c>
      <c r="AQ4939" s="56">
        <f t="shared" si="1497"/>
        <v>0</v>
      </c>
      <c r="AR4939" s="86">
        <f t="shared" si="1498"/>
        <v>0</v>
      </c>
    </row>
    <row r="4940" spans="1:44" x14ac:dyDescent="0.25">
      <c r="A4940" s="178"/>
      <c r="B4940" s="55" t="str">
        <f>_xlfn.IFNA(VLOOKUP(A4940,'Ajánlatkérő(k) adatai'!$B$4:$C$205,2,0),"")</f>
        <v/>
      </c>
      <c r="C4940" s="178"/>
      <c r="D4940" s="55" t="str">
        <f>_xlfn.IFNA(VLOOKUP(C4940,'Számlafizető(k) adatai'!$C$4:$D$203,2,0),"")</f>
        <v/>
      </c>
      <c r="E4940" s="55" t="str">
        <f>_xlfn.IFNA(VLOOKUP(C4940,'Számlafizető(k) adatai'!$C$4:$M$203,11,0),"")</f>
        <v/>
      </c>
      <c r="F4940" s="178"/>
      <c r="G4940" s="178"/>
      <c r="H4940" s="178"/>
      <c r="I4940" s="55" t="str">
        <f>IF(F4940="","",VLOOKUP(LEFT(F4940,5),'Technikai cellák'!B:C,2,0))</f>
        <v/>
      </c>
      <c r="J4940" s="55" t="str">
        <f>IF(F4940="","",VLOOKUP(I4940,'Technikai cellák'!$C$1:$D$12,2,0))</f>
        <v/>
      </c>
      <c r="K4940" s="179"/>
      <c r="L4940" s="67" t="str">
        <f t="shared" si="1481"/>
        <v/>
      </c>
      <c r="M4940" s="68">
        <f t="shared" si="1482"/>
        <v>0</v>
      </c>
      <c r="N4940" s="66">
        <f t="shared" si="1483"/>
        <v>0</v>
      </c>
      <c r="O4940" s="152"/>
      <c r="P4940" s="172">
        <f t="shared" si="1480"/>
        <v>0</v>
      </c>
      <c r="Q4940" s="69">
        <f t="shared" si="1484"/>
        <v>0</v>
      </c>
      <c r="R4940" s="62">
        <f t="shared" si="1485"/>
        <v>0</v>
      </c>
      <c r="S4940" s="153"/>
      <c r="T4940" s="118" t="str">
        <f t="shared" si="1486"/>
        <v/>
      </c>
      <c r="U4940" s="154"/>
      <c r="V4940" s="154"/>
      <c r="W4940" s="154"/>
      <c r="X4940" s="154"/>
      <c r="Y4940" s="154"/>
      <c r="Z4940" s="154"/>
      <c r="AA4940" s="154"/>
      <c r="AB4940" s="154"/>
      <c r="AC4940" s="154"/>
      <c r="AD4940" s="154"/>
      <c r="AE4940" s="154"/>
      <c r="AF4940" s="154"/>
      <c r="AG4940" s="63">
        <f t="shared" si="1487"/>
        <v>0</v>
      </c>
      <c r="AH4940" s="56">
        <f t="shared" si="1488"/>
        <v>0</v>
      </c>
      <c r="AI4940" s="56">
        <f t="shared" si="1489"/>
        <v>0</v>
      </c>
      <c r="AJ4940" s="56">
        <f t="shared" si="1490"/>
        <v>0</v>
      </c>
      <c r="AK4940" s="56">
        <f t="shared" si="1491"/>
        <v>0</v>
      </c>
      <c r="AL4940" s="56">
        <f t="shared" si="1492"/>
        <v>0</v>
      </c>
      <c r="AM4940" s="56">
        <f t="shared" si="1493"/>
        <v>0</v>
      </c>
      <c r="AN4940" s="56">
        <f t="shared" si="1494"/>
        <v>0</v>
      </c>
      <c r="AO4940" s="56">
        <f t="shared" si="1495"/>
        <v>0</v>
      </c>
      <c r="AP4940" s="56">
        <f t="shared" si="1496"/>
        <v>0</v>
      </c>
      <c r="AQ4940" s="56">
        <f t="shared" si="1497"/>
        <v>0</v>
      </c>
      <c r="AR4940" s="86">
        <f t="shared" si="1498"/>
        <v>0</v>
      </c>
    </row>
    <row r="4941" spans="1:44" x14ac:dyDescent="0.25">
      <c r="A4941" s="178"/>
      <c r="B4941" s="55" t="str">
        <f>_xlfn.IFNA(VLOOKUP(A4941,'Ajánlatkérő(k) adatai'!$B$4:$C$205,2,0),"")</f>
        <v/>
      </c>
      <c r="C4941" s="178"/>
      <c r="D4941" s="55" t="str">
        <f>_xlfn.IFNA(VLOOKUP(C4941,'Számlafizető(k) adatai'!$C$4:$D$203,2,0),"")</f>
        <v/>
      </c>
      <c r="E4941" s="55" t="str">
        <f>_xlfn.IFNA(VLOOKUP(C4941,'Számlafizető(k) adatai'!$C$4:$M$203,11,0),"")</f>
        <v/>
      </c>
      <c r="F4941" s="178"/>
      <c r="G4941" s="178"/>
      <c r="H4941" s="178"/>
      <c r="I4941" s="55" t="str">
        <f>IF(F4941="","",VLOOKUP(LEFT(F4941,5),'Technikai cellák'!B:C,2,0))</f>
        <v/>
      </c>
      <c r="J4941" s="55" t="str">
        <f>IF(F4941="","",VLOOKUP(I4941,'Technikai cellák'!$C$1:$D$12,2,0))</f>
        <v/>
      </c>
      <c r="K4941" s="179"/>
      <c r="L4941" s="67" t="str">
        <f t="shared" si="1481"/>
        <v/>
      </c>
      <c r="M4941" s="68">
        <f t="shared" si="1482"/>
        <v>0</v>
      </c>
      <c r="N4941" s="66">
        <f t="shared" si="1483"/>
        <v>0</v>
      </c>
      <c r="O4941" s="152"/>
      <c r="P4941" s="172">
        <f t="shared" si="1480"/>
        <v>0</v>
      </c>
      <c r="Q4941" s="69">
        <f t="shared" si="1484"/>
        <v>0</v>
      </c>
      <c r="R4941" s="62">
        <f t="shared" si="1485"/>
        <v>0</v>
      </c>
      <c r="S4941" s="153"/>
      <c r="T4941" s="118" t="str">
        <f t="shared" si="1486"/>
        <v/>
      </c>
      <c r="U4941" s="154"/>
      <c r="V4941" s="154"/>
      <c r="W4941" s="154"/>
      <c r="X4941" s="154"/>
      <c r="Y4941" s="154"/>
      <c r="Z4941" s="154"/>
      <c r="AA4941" s="154"/>
      <c r="AB4941" s="154"/>
      <c r="AC4941" s="154"/>
      <c r="AD4941" s="154"/>
      <c r="AE4941" s="154"/>
      <c r="AF4941" s="154"/>
      <c r="AG4941" s="63">
        <f t="shared" si="1487"/>
        <v>0</v>
      </c>
      <c r="AH4941" s="56">
        <f t="shared" si="1488"/>
        <v>0</v>
      </c>
      <c r="AI4941" s="56">
        <f t="shared" si="1489"/>
        <v>0</v>
      </c>
      <c r="AJ4941" s="56">
        <f t="shared" si="1490"/>
        <v>0</v>
      </c>
      <c r="AK4941" s="56">
        <f t="shared" si="1491"/>
        <v>0</v>
      </c>
      <c r="AL4941" s="56">
        <f t="shared" si="1492"/>
        <v>0</v>
      </c>
      <c r="AM4941" s="56">
        <f t="shared" si="1493"/>
        <v>0</v>
      </c>
      <c r="AN4941" s="56">
        <f t="shared" si="1494"/>
        <v>0</v>
      </c>
      <c r="AO4941" s="56">
        <f t="shared" si="1495"/>
        <v>0</v>
      </c>
      <c r="AP4941" s="56">
        <f t="shared" si="1496"/>
        <v>0</v>
      </c>
      <c r="AQ4941" s="56">
        <f t="shared" si="1497"/>
        <v>0</v>
      </c>
      <c r="AR4941" s="86">
        <f t="shared" si="1498"/>
        <v>0</v>
      </c>
    </row>
    <row r="4942" spans="1:44" x14ac:dyDescent="0.25">
      <c r="A4942" s="178"/>
      <c r="B4942" s="55" t="str">
        <f>_xlfn.IFNA(VLOOKUP(A4942,'Ajánlatkérő(k) adatai'!$B$4:$C$205,2,0),"")</f>
        <v/>
      </c>
      <c r="C4942" s="178"/>
      <c r="D4942" s="55" t="str">
        <f>_xlfn.IFNA(VLOOKUP(C4942,'Számlafizető(k) adatai'!$C$4:$D$203,2,0),"")</f>
        <v/>
      </c>
      <c r="E4942" s="55" t="str">
        <f>_xlfn.IFNA(VLOOKUP(C4942,'Számlafizető(k) adatai'!$C$4:$M$203,11,0),"")</f>
        <v/>
      </c>
      <c r="F4942" s="178"/>
      <c r="G4942" s="178"/>
      <c r="H4942" s="178"/>
      <c r="I4942" s="55" t="str">
        <f>IF(F4942="","",VLOOKUP(LEFT(F4942,5),'Technikai cellák'!B:C,2,0))</f>
        <v/>
      </c>
      <c r="J4942" s="55" t="str">
        <f>IF(F4942="","",VLOOKUP(I4942,'Technikai cellák'!$C$1:$D$12,2,0))</f>
        <v/>
      </c>
      <c r="K4942" s="179"/>
      <c r="L4942" s="67" t="str">
        <f t="shared" si="1481"/>
        <v/>
      </c>
      <c r="M4942" s="68">
        <f t="shared" si="1482"/>
        <v>0</v>
      </c>
      <c r="N4942" s="66">
        <f t="shared" si="1483"/>
        <v>0</v>
      </c>
      <c r="O4942" s="152"/>
      <c r="P4942" s="172">
        <f t="shared" si="1480"/>
        <v>0</v>
      </c>
      <c r="Q4942" s="69">
        <f t="shared" si="1484"/>
        <v>0</v>
      </c>
      <c r="R4942" s="62">
        <f t="shared" si="1485"/>
        <v>0</v>
      </c>
      <c r="S4942" s="153"/>
      <c r="T4942" s="118" t="str">
        <f t="shared" si="1486"/>
        <v/>
      </c>
      <c r="U4942" s="154"/>
      <c r="V4942" s="154"/>
      <c r="W4942" s="154"/>
      <c r="X4942" s="154"/>
      <c r="Y4942" s="154"/>
      <c r="Z4942" s="154"/>
      <c r="AA4942" s="154"/>
      <c r="AB4942" s="154"/>
      <c r="AC4942" s="154"/>
      <c r="AD4942" s="154"/>
      <c r="AE4942" s="154"/>
      <c r="AF4942" s="154"/>
      <c r="AG4942" s="63">
        <f t="shared" si="1487"/>
        <v>0</v>
      </c>
      <c r="AH4942" s="56">
        <f t="shared" si="1488"/>
        <v>0</v>
      </c>
      <c r="AI4942" s="56">
        <f t="shared" si="1489"/>
        <v>0</v>
      </c>
      <c r="AJ4942" s="56">
        <f t="shared" si="1490"/>
        <v>0</v>
      </c>
      <c r="AK4942" s="56">
        <f t="shared" si="1491"/>
        <v>0</v>
      </c>
      <c r="AL4942" s="56">
        <f t="shared" si="1492"/>
        <v>0</v>
      </c>
      <c r="AM4942" s="56">
        <f t="shared" si="1493"/>
        <v>0</v>
      </c>
      <c r="AN4942" s="56">
        <f t="shared" si="1494"/>
        <v>0</v>
      </c>
      <c r="AO4942" s="56">
        <f t="shared" si="1495"/>
        <v>0</v>
      </c>
      <c r="AP4942" s="56">
        <f t="shared" si="1496"/>
        <v>0</v>
      </c>
      <c r="AQ4942" s="56">
        <f t="shared" si="1497"/>
        <v>0</v>
      </c>
      <c r="AR4942" s="86">
        <f t="shared" si="1498"/>
        <v>0</v>
      </c>
    </row>
    <row r="4943" spans="1:44" x14ac:dyDescent="0.25">
      <c r="A4943" s="178"/>
      <c r="B4943" s="55" t="str">
        <f>_xlfn.IFNA(VLOOKUP(A4943,'Ajánlatkérő(k) adatai'!$B$4:$C$205,2,0),"")</f>
        <v/>
      </c>
      <c r="C4943" s="178"/>
      <c r="D4943" s="55" t="str">
        <f>_xlfn.IFNA(VLOOKUP(C4943,'Számlafizető(k) adatai'!$C$4:$D$203,2,0),"")</f>
        <v/>
      </c>
      <c r="E4943" s="55" t="str">
        <f>_xlfn.IFNA(VLOOKUP(C4943,'Számlafizető(k) adatai'!$C$4:$M$203,11,0),"")</f>
        <v/>
      </c>
      <c r="F4943" s="178"/>
      <c r="G4943" s="178"/>
      <c r="H4943" s="178"/>
      <c r="I4943" s="55" t="str">
        <f>IF(F4943="","",VLOOKUP(LEFT(F4943,5),'Technikai cellák'!B:C,2,0))</f>
        <v/>
      </c>
      <c r="J4943" s="55" t="str">
        <f>IF(F4943="","",VLOOKUP(I4943,'Technikai cellák'!$C$1:$D$12,2,0))</f>
        <v/>
      </c>
      <c r="K4943" s="179"/>
      <c r="L4943" s="67" t="str">
        <f t="shared" si="1481"/>
        <v/>
      </c>
      <c r="M4943" s="68">
        <f t="shared" si="1482"/>
        <v>0</v>
      </c>
      <c r="N4943" s="66">
        <f t="shared" si="1483"/>
        <v>0</v>
      </c>
      <c r="O4943" s="152"/>
      <c r="P4943" s="172">
        <f t="shared" si="1480"/>
        <v>0</v>
      </c>
      <c r="Q4943" s="69">
        <f t="shared" si="1484"/>
        <v>0</v>
      </c>
      <c r="R4943" s="62">
        <f t="shared" si="1485"/>
        <v>0</v>
      </c>
      <c r="S4943" s="153"/>
      <c r="T4943" s="118" t="str">
        <f t="shared" si="1486"/>
        <v/>
      </c>
      <c r="U4943" s="154"/>
      <c r="V4943" s="154"/>
      <c r="W4943" s="154"/>
      <c r="X4943" s="154"/>
      <c r="Y4943" s="154"/>
      <c r="Z4943" s="154"/>
      <c r="AA4943" s="154"/>
      <c r="AB4943" s="154"/>
      <c r="AC4943" s="154"/>
      <c r="AD4943" s="154"/>
      <c r="AE4943" s="154"/>
      <c r="AF4943" s="154"/>
      <c r="AG4943" s="63">
        <f t="shared" si="1487"/>
        <v>0</v>
      </c>
      <c r="AH4943" s="56">
        <f t="shared" si="1488"/>
        <v>0</v>
      </c>
      <c r="AI4943" s="56">
        <f t="shared" si="1489"/>
        <v>0</v>
      </c>
      <c r="AJ4943" s="56">
        <f t="shared" si="1490"/>
        <v>0</v>
      </c>
      <c r="AK4943" s="56">
        <f t="shared" si="1491"/>
        <v>0</v>
      </c>
      <c r="AL4943" s="56">
        <f t="shared" si="1492"/>
        <v>0</v>
      </c>
      <c r="AM4943" s="56">
        <f t="shared" si="1493"/>
        <v>0</v>
      </c>
      <c r="AN4943" s="56">
        <f t="shared" si="1494"/>
        <v>0</v>
      </c>
      <c r="AO4943" s="56">
        <f t="shared" si="1495"/>
        <v>0</v>
      </c>
      <c r="AP4943" s="56">
        <f t="shared" si="1496"/>
        <v>0</v>
      </c>
      <c r="AQ4943" s="56">
        <f t="shared" si="1497"/>
        <v>0</v>
      </c>
      <c r="AR4943" s="86">
        <f t="shared" si="1498"/>
        <v>0</v>
      </c>
    </row>
    <row r="4944" spans="1:44" x14ac:dyDescent="0.25">
      <c r="A4944" s="178"/>
      <c r="B4944" s="55" t="str">
        <f>_xlfn.IFNA(VLOOKUP(A4944,'Ajánlatkérő(k) adatai'!$B$4:$C$205,2,0),"")</f>
        <v/>
      </c>
      <c r="C4944" s="178"/>
      <c r="D4944" s="55" t="str">
        <f>_xlfn.IFNA(VLOOKUP(C4944,'Számlafizető(k) adatai'!$C$4:$D$203,2,0),"")</f>
        <v/>
      </c>
      <c r="E4944" s="55" t="str">
        <f>_xlfn.IFNA(VLOOKUP(C4944,'Számlafizető(k) adatai'!$C$4:$M$203,11,0),"")</f>
        <v/>
      </c>
      <c r="F4944" s="178"/>
      <c r="G4944" s="178"/>
      <c r="H4944" s="178"/>
      <c r="I4944" s="55" t="str">
        <f>IF(F4944="","",VLOOKUP(LEFT(F4944,5),'Technikai cellák'!B:C,2,0))</f>
        <v/>
      </c>
      <c r="J4944" s="55" t="str">
        <f>IF(F4944="","",VLOOKUP(I4944,'Technikai cellák'!$C$1:$D$12,2,0))</f>
        <v/>
      </c>
      <c r="K4944" s="179"/>
      <c r="L4944" s="67" t="str">
        <f t="shared" si="1481"/>
        <v/>
      </c>
      <c r="M4944" s="68">
        <f t="shared" si="1482"/>
        <v>0</v>
      </c>
      <c r="N4944" s="66">
        <f t="shared" si="1483"/>
        <v>0</v>
      </c>
      <c r="O4944" s="152"/>
      <c r="P4944" s="172">
        <f t="shared" ref="P4944:P5001" si="1499">ROUND((IF(K4944&lt;100,0,K4944*$C$7)/$C$8),0)</f>
        <v>0</v>
      </c>
      <c r="Q4944" s="69">
        <f t="shared" si="1484"/>
        <v>0</v>
      </c>
      <c r="R4944" s="62">
        <f t="shared" si="1485"/>
        <v>0</v>
      </c>
      <c r="S4944" s="153"/>
      <c r="T4944" s="118" t="str">
        <f t="shared" si="1486"/>
        <v/>
      </c>
      <c r="U4944" s="154"/>
      <c r="V4944" s="154"/>
      <c r="W4944" s="154"/>
      <c r="X4944" s="154"/>
      <c r="Y4944" s="154"/>
      <c r="Z4944" s="154"/>
      <c r="AA4944" s="154"/>
      <c r="AB4944" s="154"/>
      <c r="AC4944" s="154"/>
      <c r="AD4944" s="154"/>
      <c r="AE4944" s="154"/>
      <c r="AF4944" s="154"/>
      <c r="AG4944" s="63">
        <f t="shared" si="1487"/>
        <v>0</v>
      </c>
      <c r="AH4944" s="56">
        <f t="shared" si="1488"/>
        <v>0</v>
      </c>
      <c r="AI4944" s="56">
        <f t="shared" si="1489"/>
        <v>0</v>
      </c>
      <c r="AJ4944" s="56">
        <f t="shared" si="1490"/>
        <v>0</v>
      </c>
      <c r="AK4944" s="56">
        <f t="shared" si="1491"/>
        <v>0</v>
      </c>
      <c r="AL4944" s="56">
        <f t="shared" si="1492"/>
        <v>0</v>
      </c>
      <c r="AM4944" s="56">
        <f t="shared" si="1493"/>
        <v>0</v>
      </c>
      <c r="AN4944" s="56">
        <f t="shared" si="1494"/>
        <v>0</v>
      </c>
      <c r="AO4944" s="56">
        <f t="shared" si="1495"/>
        <v>0</v>
      </c>
      <c r="AP4944" s="56">
        <f t="shared" si="1496"/>
        <v>0</v>
      </c>
      <c r="AQ4944" s="56">
        <f t="shared" si="1497"/>
        <v>0</v>
      </c>
      <c r="AR4944" s="86">
        <f t="shared" si="1498"/>
        <v>0</v>
      </c>
    </row>
    <row r="4945" spans="1:44" x14ac:dyDescent="0.25">
      <c r="A4945" s="178"/>
      <c r="B4945" s="55" t="str">
        <f>_xlfn.IFNA(VLOOKUP(A4945,'Ajánlatkérő(k) adatai'!$B$4:$C$205,2,0),"")</f>
        <v/>
      </c>
      <c r="C4945" s="178"/>
      <c r="D4945" s="55" t="str">
        <f>_xlfn.IFNA(VLOOKUP(C4945,'Számlafizető(k) adatai'!$C$4:$D$203,2,0),"")</f>
        <v/>
      </c>
      <c r="E4945" s="55" t="str">
        <f>_xlfn.IFNA(VLOOKUP(C4945,'Számlafizető(k) adatai'!$C$4:$M$203,11,0),"")</f>
        <v/>
      </c>
      <c r="F4945" s="178"/>
      <c r="G4945" s="178"/>
      <c r="H4945" s="178"/>
      <c r="I4945" s="55" t="str">
        <f>IF(F4945="","",VLOOKUP(LEFT(F4945,5),'Technikai cellák'!B:C,2,0))</f>
        <v/>
      </c>
      <c r="J4945" s="55" t="str">
        <f>IF(F4945="","",VLOOKUP(I4945,'Technikai cellák'!$C$1:$D$12,2,0))</f>
        <v/>
      </c>
      <c r="K4945" s="179"/>
      <c r="L4945" s="67" t="str">
        <f t="shared" si="1481"/>
        <v/>
      </c>
      <c r="M4945" s="68">
        <f t="shared" si="1482"/>
        <v>0</v>
      </c>
      <c r="N4945" s="66">
        <f t="shared" si="1483"/>
        <v>0</v>
      </c>
      <c r="O4945" s="152"/>
      <c r="P4945" s="172">
        <f t="shared" si="1499"/>
        <v>0</v>
      </c>
      <c r="Q4945" s="69">
        <f t="shared" si="1484"/>
        <v>0</v>
      </c>
      <c r="R4945" s="62">
        <f t="shared" si="1485"/>
        <v>0</v>
      </c>
      <c r="S4945" s="153"/>
      <c r="T4945" s="118" t="str">
        <f t="shared" si="1486"/>
        <v/>
      </c>
      <c r="U4945" s="154"/>
      <c r="V4945" s="154"/>
      <c r="W4945" s="154"/>
      <c r="X4945" s="154"/>
      <c r="Y4945" s="154"/>
      <c r="Z4945" s="154"/>
      <c r="AA4945" s="154"/>
      <c r="AB4945" s="154"/>
      <c r="AC4945" s="154"/>
      <c r="AD4945" s="154"/>
      <c r="AE4945" s="154"/>
      <c r="AF4945" s="154"/>
      <c r="AG4945" s="63">
        <f t="shared" si="1487"/>
        <v>0</v>
      </c>
      <c r="AH4945" s="56">
        <f t="shared" si="1488"/>
        <v>0</v>
      </c>
      <c r="AI4945" s="56">
        <f t="shared" si="1489"/>
        <v>0</v>
      </c>
      <c r="AJ4945" s="56">
        <f t="shared" si="1490"/>
        <v>0</v>
      </c>
      <c r="AK4945" s="56">
        <f t="shared" si="1491"/>
        <v>0</v>
      </c>
      <c r="AL4945" s="56">
        <f t="shared" si="1492"/>
        <v>0</v>
      </c>
      <c r="AM4945" s="56">
        <f t="shared" si="1493"/>
        <v>0</v>
      </c>
      <c r="AN4945" s="56">
        <f t="shared" si="1494"/>
        <v>0</v>
      </c>
      <c r="AO4945" s="56">
        <f t="shared" si="1495"/>
        <v>0</v>
      </c>
      <c r="AP4945" s="56">
        <f t="shared" si="1496"/>
        <v>0</v>
      </c>
      <c r="AQ4945" s="56">
        <f t="shared" si="1497"/>
        <v>0</v>
      </c>
      <c r="AR4945" s="86">
        <f t="shared" si="1498"/>
        <v>0</v>
      </c>
    </row>
    <row r="4946" spans="1:44" x14ac:dyDescent="0.25">
      <c r="A4946" s="178"/>
      <c r="B4946" s="55" t="str">
        <f>_xlfn.IFNA(VLOOKUP(A4946,'Ajánlatkérő(k) adatai'!$B$4:$C$205,2,0),"")</f>
        <v/>
      </c>
      <c r="C4946" s="178"/>
      <c r="D4946" s="55" t="str">
        <f>_xlfn.IFNA(VLOOKUP(C4946,'Számlafizető(k) adatai'!$C$4:$D$203,2,0),"")</f>
        <v/>
      </c>
      <c r="E4946" s="55" t="str">
        <f>_xlfn.IFNA(VLOOKUP(C4946,'Számlafizető(k) adatai'!$C$4:$M$203,11,0),"")</f>
        <v/>
      </c>
      <c r="F4946" s="178"/>
      <c r="G4946" s="178"/>
      <c r="H4946" s="178"/>
      <c r="I4946" s="55" t="str">
        <f>IF(F4946="","",VLOOKUP(LEFT(F4946,5),'Technikai cellák'!B:C,2,0))</f>
        <v/>
      </c>
      <c r="J4946" s="55" t="str">
        <f>IF(F4946="","",VLOOKUP(I4946,'Technikai cellák'!$C$1:$D$12,2,0))</f>
        <v/>
      </c>
      <c r="K4946" s="179"/>
      <c r="L4946" s="67" t="str">
        <f t="shared" si="1481"/>
        <v/>
      </c>
      <c r="M4946" s="68">
        <f t="shared" si="1482"/>
        <v>0</v>
      </c>
      <c r="N4946" s="66">
        <f t="shared" si="1483"/>
        <v>0</v>
      </c>
      <c r="O4946" s="152"/>
      <c r="P4946" s="172">
        <f t="shared" si="1499"/>
        <v>0</v>
      </c>
      <c r="Q4946" s="69">
        <f t="shared" si="1484"/>
        <v>0</v>
      </c>
      <c r="R4946" s="62">
        <f t="shared" si="1485"/>
        <v>0</v>
      </c>
      <c r="S4946" s="153"/>
      <c r="T4946" s="118" t="str">
        <f t="shared" si="1486"/>
        <v/>
      </c>
      <c r="U4946" s="154"/>
      <c r="V4946" s="154"/>
      <c r="W4946" s="154"/>
      <c r="X4946" s="154"/>
      <c r="Y4946" s="154"/>
      <c r="Z4946" s="154"/>
      <c r="AA4946" s="154"/>
      <c r="AB4946" s="154"/>
      <c r="AC4946" s="154"/>
      <c r="AD4946" s="154"/>
      <c r="AE4946" s="154"/>
      <c r="AF4946" s="154"/>
      <c r="AG4946" s="63">
        <f t="shared" si="1487"/>
        <v>0</v>
      </c>
      <c r="AH4946" s="56">
        <f t="shared" si="1488"/>
        <v>0</v>
      </c>
      <c r="AI4946" s="56">
        <f t="shared" si="1489"/>
        <v>0</v>
      </c>
      <c r="AJ4946" s="56">
        <f t="shared" si="1490"/>
        <v>0</v>
      </c>
      <c r="AK4946" s="56">
        <f t="shared" si="1491"/>
        <v>0</v>
      </c>
      <c r="AL4946" s="56">
        <f t="shared" si="1492"/>
        <v>0</v>
      </c>
      <c r="AM4946" s="56">
        <f t="shared" si="1493"/>
        <v>0</v>
      </c>
      <c r="AN4946" s="56">
        <f t="shared" si="1494"/>
        <v>0</v>
      </c>
      <c r="AO4946" s="56">
        <f t="shared" si="1495"/>
        <v>0</v>
      </c>
      <c r="AP4946" s="56">
        <f t="shared" si="1496"/>
        <v>0</v>
      </c>
      <c r="AQ4946" s="56">
        <f t="shared" si="1497"/>
        <v>0</v>
      </c>
      <c r="AR4946" s="86">
        <f t="shared" si="1498"/>
        <v>0</v>
      </c>
    </row>
    <row r="4947" spans="1:44" x14ac:dyDescent="0.25">
      <c r="A4947" s="178"/>
      <c r="B4947" s="55" t="str">
        <f>_xlfn.IFNA(VLOOKUP(A4947,'Ajánlatkérő(k) adatai'!$B$4:$C$205,2,0),"")</f>
        <v/>
      </c>
      <c r="C4947" s="178"/>
      <c r="D4947" s="55" t="str">
        <f>_xlfn.IFNA(VLOOKUP(C4947,'Számlafizető(k) adatai'!$C$4:$D$203,2,0),"")</f>
        <v/>
      </c>
      <c r="E4947" s="55" t="str">
        <f>_xlfn.IFNA(VLOOKUP(C4947,'Számlafizető(k) adatai'!$C$4:$M$203,11,0),"")</f>
        <v/>
      </c>
      <c r="F4947" s="178"/>
      <c r="G4947" s="178"/>
      <c r="H4947" s="178"/>
      <c r="I4947" s="55" t="str">
        <f>IF(F4947="","",VLOOKUP(LEFT(F4947,5),'Technikai cellák'!B:C,2,0))</f>
        <v/>
      </c>
      <c r="J4947" s="55" t="str">
        <f>IF(F4947="","",VLOOKUP(I4947,'Technikai cellák'!$C$1:$D$12,2,0))</f>
        <v/>
      </c>
      <c r="K4947" s="179"/>
      <c r="L4947" s="67" t="str">
        <f t="shared" si="1481"/>
        <v/>
      </c>
      <c r="M4947" s="68">
        <f t="shared" si="1482"/>
        <v>0</v>
      </c>
      <c r="N4947" s="66">
        <f t="shared" si="1483"/>
        <v>0</v>
      </c>
      <c r="O4947" s="152"/>
      <c r="P4947" s="172">
        <f t="shared" si="1499"/>
        <v>0</v>
      </c>
      <c r="Q4947" s="69">
        <f t="shared" si="1484"/>
        <v>0</v>
      </c>
      <c r="R4947" s="62">
        <f t="shared" si="1485"/>
        <v>0</v>
      </c>
      <c r="S4947" s="153"/>
      <c r="T4947" s="118" t="str">
        <f t="shared" si="1486"/>
        <v/>
      </c>
      <c r="U4947" s="154"/>
      <c r="V4947" s="154"/>
      <c r="W4947" s="154"/>
      <c r="X4947" s="154"/>
      <c r="Y4947" s="154"/>
      <c r="Z4947" s="154"/>
      <c r="AA4947" s="154"/>
      <c r="AB4947" s="154"/>
      <c r="AC4947" s="154"/>
      <c r="AD4947" s="154"/>
      <c r="AE4947" s="154"/>
      <c r="AF4947" s="154"/>
      <c r="AG4947" s="63">
        <f t="shared" si="1487"/>
        <v>0</v>
      </c>
      <c r="AH4947" s="56">
        <f t="shared" si="1488"/>
        <v>0</v>
      </c>
      <c r="AI4947" s="56">
        <f t="shared" si="1489"/>
        <v>0</v>
      </c>
      <c r="AJ4947" s="56">
        <f t="shared" si="1490"/>
        <v>0</v>
      </c>
      <c r="AK4947" s="56">
        <f t="shared" si="1491"/>
        <v>0</v>
      </c>
      <c r="AL4947" s="56">
        <f t="shared" si="1492"/>
        <v>0</v>
      </c>
      <c r="AM4947" s="56">
        <f t="shared" si="1493"/>
        <v>0</v>
      </c>
      <c r="AN4947" s="56">
        <f t="shared" si="1494"/>
        <v>0</v>
      </c>
      <c r="AO4947" s="56">
        <f t="shared" si="1495"/>
        <v>0</v>
      </c>
      <c r="AP4947" s="56">
        <f t="shared" si="1496"/>
        <v>0</v>
      </c>
      <c r="AQ4947" s="56">
        <f t="shared" si="1497"/>
        <v>0</v>
      </c>
      <c r="AR4947" s="86">
        <f t="shared" si="1498"/>
        <v>0</v>
      </c>
    </row>
    <row r="4948" spans="1:44" x14ac:dyDescent="0.25">
      <c r="A4948" s="178"/>
      <c r="B4948" s="55" t="str">
        <f>_xlfn.IFNA(VLOOKUP(A4948,'Ajánlatkérő(k) adatai'!$B$4:$C$205,2,0),"")</f>
        <v/>
      </c>
      <c r="C4948" s="178"/>
      <c r="D4948" s="55" t="str">
        <f>_xlfn.IFNA(VLOOKUP(C4948,'Számlafizető(k) adatai'!$C$4:$D$203,2,0),"")</f>
        <v/>
      </c>
      <c r="E4948" s="55" t="str">
        <f>_xlfn.IFNA(VLOOKUP(C4948,'Számlafizető(k) adatai'!$C$4:$M$203,11,0),"")</f>
        <v/>
      </c>
      <c r="F4948" s="178"/>
      <c r="G4948" s="178"/>
      <c r="H4948" s="178"/>
      <c r="I4948" s="55" t="str">
        <f>IF(F4948="","",VLOOKUP(LEFT(F4948,5),'Technikai cellák'!B:C,2,0))</f>
        <v/>
      </c>
      <c r="J4948" s="55" t="str">
        <f>IF(F4948="","",VLOOKUP(I4948,'Technikai cellák'!$C$1:$D$12,2,0))</f>
        <v/>
      </c>
      <c r="K4948" s="179"/>
      <c r="L4948" s="67" t="str">
        <f t="shared" si="1481"/>
        <v/>
      </c>
      <c r="M4948" s="68">
        <f t="shared" si="1482"/>
        <v>0</v>
      </c>
      <c r="N4948" s="66">
        <f t="shared" si="1483"/>
        <v>0</v>
      </c>
      <c r="O4948" s="152"/>
      <c r="P4948" s="172">
        <f t="shared" si="1499"/>
        <v>0</v>
      </c>
      <c r="Q4948" s="69">
        <f t="shared" si="1484"/>
        <v>0</v>
      </c>
      <c r="R4948" s="62">
        <f t="shared" si="1485"/>
        <v>0</v>
      </c>
      <c r="S4948" s="153"/>
      <c r="T4948" s="118" t="str">
        <f t="shared" si="1486"/>
        <v/>
      </c>
      <c r="U4948" s="154"/>
      <c r="V4948" s="154"/>
      <c r="W4948" s="154"/>
      <c r="X4948" s="154"/>
      <c r="Y4948" s="154"/>
      <c r="Z4948" s="154"/>
      <c r="AA4948" s="154"/>
      <c r="AB4948" s="154"/>
      <c r="AC4948" s="154"/>
      <c r="AD4948" s="154"/>
      <c r="AE4948" s="154"/>
      <c r="AF4948" s="154"/>
      <c r="AG4948" s="63">
        <f t="shared" si="1487"/>
        <v>0</v>
      </c>
      <c r="AH4948" s="56">
        <f t="shared" si="1488"/>
        <v>0</v>
      </c>
      <c r="AI4948" s="56">
        <f t="shared" si="1489"/>
        <v>0</v>
      </c>
      <c r="AJ4948" s="56">
        <f t="shared" si="1490"/>
        <v>0</v>
      </c>
      <c r="AK4948" s="56">
        <f t="shared" si="1491"/>
        <v>0</v>
      </c>
      <c r="AL4948" s="56">
        <f t="shared" si="1492"/>
        <v>0</v>
      </c>
      <c r="AM4948" s="56">
        <f t="shared" si="1493"/>
        <v>0</v>
      </c>
      <c r="AN4948" s="56">
        <f t="shared" si="1494"/>
        <v>0</v>
      </c>
      <c r="AO4948" s="56">
        <f t="shared" si="1495"/>
        <v>0</v>
      </c>
      <c r="AP4948" s="56">
        <f t="shared" si="1496"/>
        <v>0</v>
      </c>
      <c r="AQ4948" s="56">
        <f t="shared" si="1497"/>
        <v>0</v>
      </c>
      <c r="AR4948" s="86">
        <f t="shared" si="1498"/>
        <v>0</v>
      </c>
    </row>
    <row r="4949" spans="1:44" x14ac:dyDescent="0.25">
      <c r="A4949" s="178"/>
      <c r="B4949" s="55" t="str">
        <f>_xlfn.IFNA(VLOOKUP(A4949,'Ajánlatkérő(k) adatai'!$B$4:$C$205,2,0),"")</f>
        <v/>
      </c>
      <c r="C4949" s="178"/>
      <c r="D4949" s="55" t="str">
        <f>_xlfn.IFNA(VLOOKUP(C4949,'Számlafizető(k) adatai'!$C$4:$D$203,2,0),"")</f>
        <v/>
      </c>
      <c r="E4949" s="55" t="str">
        <f>_xlfn.IFNA(VLOOKUP(C4949,'Számlafizető(k) adatai'!$C$4:$M$203,11,0),"")</f>
        <v/>
      </c>
      <c r="F4949" s="178"/>
      <c r="G4949" s="178"/>
      <c r="H4949" s="178"/>
      <c r="I4949" s="55" t="str">
        <f>IF(F4949="","",VLOOKUP(LEFT(F4949,5),'Technikai cellák'!B:C,2,0))</f>
        <v/>
      </c>
      <c r="J4949" s="55" t="str">
        <f>IF(F4949="","",VLOOKUP(I4949,'Technikai cellák'!$C$1:$D$12,2,0))</f>
        <v/>
      </c>
      <c r="K4949" s="179"/>
      <c r="L4949" s="67" t="str">
        <f t="shared" ref="L4949:L5001" si="1500">IF(K4949="","",IF(K4949&lt;20,"20 alatti",IF(K4949&lt;100,"20-99",IF(K4949&lt;500,"100-500","500-"))))</f>
        <v/>
      </c>
      <c r="M4949" s="68">
        <f t="shared" ref="M4949:M5001" si="1501">ROUND(IF(L4949="20 alatti",K4949*1,0),0)</f>
        <v>0</v>
      </c>
      <c r="N4949" s="66">
        <f t="shared" ref="N4949:N5001" si="1502">ROUND(IF(L4949="20-99",K4949*10.5,0),0)</f>
        <v>0</v>
      </c>
      <c r="O4949" s="152"/>
      <c r="P4949" s="172">
        <f t="shared" si="1499"/>
        <v>0</v>
      </c>
      <c r="Q4949" s="69">
        <f t="shared" ref="Q4949:Q5001" si="1503">ROUND(R4949*$F$10,0)</f>
        <v>0</v>
      </c>
      <c r="R4949" s="62">
        <f t="shared" ref="R4949:R5001" si="1504">SUM(AG4949:AR4949)</f>
        <v>0</v>
      </c>
      <c r="S4949" s="153"/>
      <c r="T4949" s="118" t="str">
        <f t="shared" ref="T4949:T5001" si="1505">IF(S4949="","",IF((DAYS360(S4949,$C$4,TRUE))/30&lt;0,"",(DAYS360(S4949,$C$4,))/30))</f>
        <v/>
      </c>
      <c r="U4949" s="154"/>
      <c r="V4949" s="154"/>
      <c r="W4949" s="154"/>
      <c r="X4949" s="154"/>
      <c r="Y4949" s="154"/>
      <c r="Z4949" s="154"/>
      <c r="AA4949" s="154"/>
      <c r="AB4949" s="154"/>
      <c r="AC4949" s="154"/>
      <c r="AD4949" s="154"/>
      <c r="AE4949" s="154"/>
      <c r="AF4949" s="154"/>
      <c r="AG4949" s="63">
        <f t="shared" ref="AG4949:AG5001" si="1506">ROUND((U4949*$C$7)/$C$8,0)</f>
        <v>0</v>
      </c>
      <c r="AH4949" s="56">
        <f t="shared" ref="AH4949:AH5001" si="1507">ROUND((V4949*$C$7)/$C$8,0)</f>
        <v>0</v>
      </c>
      <c r="AI4949" s="56">
        <f t="shared" ref="AI4949:AI5001" si="1508">ROUND((W4949*$C$7)/$C$8,0)</f>
        <v>0</v>
      </c>
      <c r="AJ4949" s="56">
        <f t="shared" ref="AJ4949:AJ5001" si="1509">ROUND((X4949*$C$7)/$C$8,0)</f>
        <v>0</v>
      </c>
      <c r="AK4949" s="56">
        <f t="shared" ref="AK4949:AK5001" si="1510">ROUND((Y4949*$C$7)/$C$8,0)</f>
        <v>0</v>
      </c>
      <c r="AL4949" s="56">
        <f t="shared" ref="AL4949:AL5001" si="1511">ROUND((Z4949*$C$7)/$C$8,0)</f>
        <v>0</v>
      </c>
      <c r="AM4949" s="56">
        <f t="shared" ref="AM4949:AM5001" si="1512">ROUND((AA4949*$C$7)/$C$8,0)</f>
        <v>0</v>
      </c>
      <c r="AN4949" s="56">
        <f t="shared" ref="AN4949:AN5001" si="1513">ROUND((AB4949*$C$7)/$C$8,0)</f>
        <v>0</v>
      </c>
      <c r="AO4949" s="56">
        <f t="shared" ref="AO4949:AO5001" si="1514">ROUND((AC4949*$C$7)/$C$8,0)</f>
        <v>0</v>
      </c>
      <c r="AP4949" s="56">
        <f t="shared" ref="AP4949:AP5001" si="1515">ROUND((AD4949*$C$7)/$C$8,0)</f>
        <v>0</v>
      </c>
      <c r="AQ4949" s="56">
        <f t="shared" ref="AQ4949:AQ5001" si="1516">ROUND((AE4949*$C$7)/$C$8,0)</f>
        <v>0</v>
      </c>
      <c r="AR4949" s="86">
        <f t="shared" ref="AR4949:AR5001" si="1517">ROUND((AF4949*$C$7)/$C$8,0)</f>
        <v>0</v>
      </c>
    </row>
    <row r="4950" spans="1:44" x14ac:dyDescent="0.25">
      <c r="A4950" s="178"/>
      <c r="B4950" s="55" t="str">
        <f>_xlfn.IFNA(VLOOKUP(A4950,'Ajánlatkérő(k) adatai'!$B$4:$C$205,2,0),"")</f>
        <v/>
      </c>
      <c r="C4950" s="178"/>
      <c r="D4950" s="55" t="str">
        <f>_xlfn.IFNA(VLOOKUP(C4950,'Számlafizető(k) adatai'!$C$4:$D$203,2,0),"")</f>
        <v/>
      </c>
      <c r="E4950" s="55" t="str">
        <f>_xlfn.IFNA(VLOOKUP(C4950,'Számlafizető(k) adatai'!$C$4:$M$203,11,0),"")</f>
        <v/>
      </c>
      <c r="F4950" s="178"/>
      <c r="G4950" s="178"/>
      <c r="H4950" s="178"/>
      <c r="I4950" s="55" t="str">
        <f>IF(F4950="","",VLOOKUP(LEFT(F4950,5),'Technikai cellák'!B:C,2,0))</f>
        <v/>
      </c>
      <c r="J4950" s="55" t="str">
        <f>IF(F4950="","",VLOOKUP(I4950,'Technikai cellák'!$C$1:$D$12,2,0))</f>
        <v/>
      </c>
      <c r="K4950" s="179"/>
      <c r="L4950" s="67" t="str">
        <f t="shared" si="1500"/>
        <v/>
      </c>
      <c r="M4950" s="68">
        <f t="shared" si="1501"/>
        <v>0</v>
      </c>
      <c r="N4950" s="66">
        <f t="shared" si="1502"/>
        <v>0</v>
      </c>
      <c r="O4950" s="152"/>
      <c r="P4950" s="172">
        <f t="shared" si="1499"/>
        <v>0</v>
      </c>
      <c r="Q4950" s="69">
        <f t="shared" si="1503"/>
        <v>0</v>
      </c>
      <c r="R4950" s="62">
        <f t="shared" si="1504"/>
        <v>0</v>
      </c>
      <c r="S4950" s="153"/>
      <c r="T4950" s="118" t="str">
        <f t="shared" si="1505"/>
        <v/>
      </c>
      <c r="U4950" s="154"/>
      <c r="V4950" s="154"/>
      <c r="W4950" s="154"/>
      <c r="X4950" s="154"/>
      <c r="Y4950" s="154"/>
      <c r="Z4950" s="154"/>
      <c r="AA4950" s="154"/>
      <c r="AB4950" s="154"/>
      <c r="AC4950" s="154"/>
      <c r="AD4950" s="154"/>
      <c r="AE4950" s="154"/>
      <c r="AF4950" s="154"/>
      <c r="AG4950" s="63">
        <f t="shared" si="1506"/>
        <v>0</v>
      </c>
      <c r="AH4950" s="56">
        <f t="shared" si="1507"/>
        <v>0</v>
      </c>
      <c r="AI4950" s="56">
        <f t="shared" si="1508"/>
        <v>0</v>
      </c>
      <c r="AJ4950" s="56">
        <f t="shared" si="1509"/>
        <v>0</v>
      </c>
      <c r="AK4950" s="56">
        <f t="shared" si="1510"/>
        <v>0</v>
      </c>
      <c r="AL4950" s="56">
        <f t="shared" si="1511"/>
        <v>0</v>
      </c>
      <c r="AM4950" s="56">
        <f t="shared" si="1512"/>
        <v>0</v>
      </c>
      <c r="AN4950" s="56">
        <f t="shared" si="1513"/>
        <v>0</v>
      </c>
      <c r="AO4950" s="56">
        <f t="shared" si="1514"/>
        <v>0</v>
      </c>
      <c r="AP4950" s="56">
        <f t="shared" si="1515"/>
        <v>0</v>
      </c>
      <c r="AQ4950" s="56">
        <f t="shared" si="1516"/>
        <v>0</v>
      </c>
      <c r="AR4950" s="86">
        <f t="shared" si="1517"/>
        <v>0</v>
      </c>
    </row>
    <row r="4951" spans="1:44" x14ac:dyDescent="0.25">
      <c r="A4951" s="178"/>
      <c r="B4951" s="55" t="str">
        <f>_xlfn.IFNA(VLOOKUP(A4951,'Ajánlatkérő(k) adatai'!$B$4:$C$205,2,0),"")</f>
        <v/>
      </c>
      <c r="C4951" s="178"/>
      <c r="D4951" s="55" t="str">
        <f>_xlfn.IFNA(VLOOKUP(C4951,'Számlafizető(k) adatai'!$C$4:$D$203,2,0),"")</f>
        <v/>
      </c>
      <c r="E4951" s="55" t="str">
        <f>_xlfn.IFNA(VLOOKUP(C4951,'Számlafizető(k) adatai'!$C$4:$M$203,11,0),"")</f>
        <v/>
      </c>
      <c r="F4951" s="178"/>
      <c r="G4951" s="178"/>
      <c r="H4951" s="178"/>
      <c r="I4951" s="55" t="str">
        <f>IF(F4951="","",VLOOKUP(LEFT(F4951,5),'Technikai cellák'!B:C,2,0))</f>
        <v/>
      </c>
      <c r="J4951" s="55" t="str">
        <f>IF(F4951="","",VLOOKUP(I4951,'Technikai cellák'!$C$1:$D$12,2,0))</f>
        <v/>
      </c>
      <c r="K4951" s="179"/>
      <c r="L4951" s="67" t="str">
        <f t="shared" si="1500"/>
        <v/>
      </c>
      <c r="M4951" s="68">
        <f t="shared" si="1501"/>
        <v>0</v>
      </c>
      <c r="N4951" s="66">
        <f t="shared" si="1502"/>
        <v>0</v>
      </c>
      <c r="O4951" s="152"/>
      <c r="P4951" s="172">
        <f t="shared" si="1499"/>
        <v>0</v>
      </c>
      <c r="Q4951" s="69">
        <f t="shared" si="1503"/>
        <v>0</v>
      </c>
      <c r="R4951" s="62">
        <f t="shared" si="1504"/>
        <v>0</v>
      </c>
      <c r="S4951" s="153"/>
      <c r="T4951" s="118" t="str">
        <f t="shared" si="1505"/>
        <v/>
      </c>
      <c r="U4951" s="154"/>
      <c r="V4951" s="154"/>
      <c r="W4951" s="154"/>
      <c r="X4951" s="154"/>
      <c r="Y4951" s="154"/>
      <c r="Z4951" s="154"/>
      <c r="AA4951" s="154"/>
      <c r="AB4951" s="154"/>
      <c r="AC4951" s="154"/>
      <c r="AD4951" s="154"/>
      <c r="AE4951" s="154"/>
      <c r="AF4951" s="154"/>
      <c r="AG4951" s="63">
        <f t="shared" si="1506"/>
        <v>0</v>
      </c>
      <c r="AH4951" s="56">
        <f t="shared" si="1507"/>
        <v>0</v>
      </c>
      <c r="AI4951" s="56">
        <f t="shared" si="1508"/>
        <v>0</v>
      </c>
      <c r="AJ4951" s="56">
        <f t="shared" si="1509"/>
        <v>0</v>
      </c>
      <c r="AK4951" s="56">
        <f t="shared" si="1510"/>
        <v>0</v>
      </c>
      <c r="AL4951" s="56">
        <f t="shared" si="1511"/>
        <v>0</v>
      </c>
      <c r="AM4951" s="56">
        <f t="shared" si="1512"/>
        <v>0</v>
      </c>
      <c r="AN4951" s="56">
        <f t="shared" si="1513"/>
        <v>0</v>
      </c>
      <c r="AO4951" s="56">
        <f t="shared" si="1514"/>
        <v>0</v>
      </c>
      <c r="AP4951" s="56">
        <f t="shared" si="1515"/>
        <v>0</v>
      </c>
      <c r="AQ4951" s="56">
        <f t="shared" si="1516"/>
        <v>0</v>
      </c>
      <c r="AR4951" s="86">
        <f t="shared" si="1517"/>
        <v>0</v>
      </c>
    </row>
    <row r="4952" spans="1:44" x14ac:dyDescent="0.25">
      <c r="A4952" s="178"/>
      <c r="B4952" s="55" t="str">
        <f>_xlfn.IFNA(VLOOKUP(A4952,'Ajánlatkérő(k) adatai'!$B$4:$C$205,2,0),"")</f>
        <v/>
      </c>
      <c r="C4952" s="178"/>
      <c r="D4952" s="55" t="str">
        <f>_xlfn.IFNA(VLOOKUP(C4952,'Számlafizető(k) adatai'!$C$4:$D$203,2,0),"")</f>
        <v/>
      </c>
      <c r="E4952" s="55" t="str">
        <f>_xlfn.IFNA(VLOOKUP(C4952,'Számlafizető(k) adatai'!$C$4:$M$203,11,0),"")</f>
        <v/>
      </c>
      <c r="F4952" s="178"/>
      <c r="G4952" s="178"/>
      <c r="H4952" s="178"/>
      <c r="I4952" s="55" t="str">
        <f>IF(F4952="","",VLOOKUP(LEFT(F4952,5),'Technikai cellák'!B:C,2,0))</f>
        <v/>
      </c>
      <c r="J4952" s="55" t="str">
        <f>IF(F4952="","",VLOOKUP(I4952,'Technikai cellák'!$C$1:$D$12,2,0))</f>
        <v/>
      </c>
      <c r="K4952" s="179"/>
      <c r="L4952" s="67" t="str">
        <f t="shared" si="1500"/>
        <v/>
      </c>
      <c r="M4952" s="68">
        <f t="shared" si="1501"/>
        <v>0</v>
      </c>
      <c r="N4952" s="66">
        <f t="shared" si="1502"/>
        <v>0</v>
      </c>
      <c r="O4952" s="152"/>
      <c r="P4952" s="172">
        <f t="shared" si="1499"/>
        <v>0</v>
      </c>
      <c r="Q4952" s="69">
        <f t="shared" si="1503"/>
        <v>0</v>
      </c>
      <c r="R4952" s="62">
        <f t="shared" si="1504"/>
        <v>0</v>
      </c>
      <c r="S4952" s="153"/>
      <c r="T4952" s="118" t="str">
        <f t="shared" si="1505"/>
        <v/>
      </c>
      <c r="U4952" s="154"/>
      <c r="V4952" s="154"/>
      <c r="W4952" s="154"/>
      <c r="X4952" s="154"/>
      <c r="Y4952" s="154"/>
      <c r="Z4952" s="154"/>
      <c r="AA4952" s="154"/>
      <c r="AB4952" s="154"/>
      <c r="AC4952" s="154"/>
      <c r="AD4952" s="154"/>
      <c r="AE4952" s="154"/>
      <c r="AF4952" s="154"/>
      <c r="AG4952" s="63">
        <f t="shared" si="1506"/>
        <v>0</v>
      </c>
      <c r="AH4952" s="56">
        <f t="shared" si="1507"/>
        <v>0</v>
      </c>
      <c r="AI4952" s="56">
        <f t="shared" si="1508"/>
        <v>0</v>
      </c>
      <c r="AJ4952" s="56">
        <f t="shared" si="1509"/>
        <v>0</v>
      </c>
      <c r="AK4952" s="56">
        <f t="shared" si="1510"/>
        <v>0</v>
      </c>
      <c r="AL4952" s="56">
        <f t="shared" si="1511"/>
        <v>0</v>
      </c>
      <c r="AM4952" s="56">
        <f t="shared" si="1512"/>
        <v>0</v>
      </c>
      <c r="AN4952" s="56">
        <f t="shared" si="1513"/>
        <v>0</v>
      </c>
      <c r="AO4952" s="56">
        <f t="shared" si="1514"/>
        <v>0</v>
      </c>
      <c r="AP4952" s="56">
        <f t="shared" si="1515"/>
        <v>0</v>
      </c>
      <c r="AQ4952" s="56">
        <f t="shared" si="1516"/>
        <v>0</v>
      </c>
      <c r="AR4952" s="86">
        <f t="shared" si="1517"/>
        <v>0</v>
      </c>
    </row>
    <row r="4953" spans="1:44" x14ac:dyDescent="0.25">
      <c r="A4953" s="178"/>
      <c r="B4953" s="55" t="str">
        <f>_xlfn.IFNA(VLOOKUP(A4953,'Ajánlatkérő(k) adatai'!$B$4:$C$205,2,0),"")</f>
        <v/>
      </c>
      <c r="C4953" s="178"/>
      <c r="D4953" s="55" t="str">
        <f>_xlfn.IFNA(VLOOKUP(C4953,'Számlafizető(k) adatai'!$C$4:$D$203,2,0),"")</f>
        <v/>
      </c>
      <c r="E4953" s="55" t="str">
        <f>_xlfn.IFNA(VLOOKUP(C4953,'Számlafizető(k) adatai'!$C$4:$M$203,11,0),"")</f>
        <v/>
      </c>
      <c r="F4953" s="178"/>
      <c r="G4953" s="178"/>
      <c r="H4953" s="178"/>
      <c r="I4953" s="55" t="str">
        <f>IF(F4953="","",VLOOKUP(LEFT(F4953,5),'Technikai cellák'!B:C,2,0))</f>
        <v/>
      </c>
      <c r="J4953" s="55" t="str">
        <f>IF(F4953="","",VLOOKUP(I4953,'Technikai cellák'!$C$1:$D$12,2,0))</f>
        <v/>
      </c>
      <c r="K4953" s="179"/>
      <c r="L4953" s="67" t="str">
        <f t="shared" si="1500"/>
        <v/>
      </c>
      <c r="M4953" s="68">
        <f t="shared" si="1501"/>
        <v>0</v>
      </c>
      <c r="N4953" s="66">
        <f t="shared" si="1502"/>
        <v>0</v>
      </c>
      <c r="O4953" s="152"/>
      <c r="P4953" s="172">
        <f t="shared" si="1499"/>
        <v>0</v>
      </c>
      <c r="Q4953" s="69">
        <f t="shared" si="1503"/>
        <v>0</v>
      </c>
      <c r="R4953" s="62">
        <f t="shared" si="1504"/>
        <v>0</v>
      </c>
      <c r="S4953" s="153"/>
      <c r="T4953" s="118" t="str">
        <f t="shared" si="1505"/>
        <v/>
      </c>
      <c r="U4953" s="154"/>
      <c r="V4953" s="154"/>
      <c r="W4953" s="154"/>
      <c r="X4953" s="154"/>
      <c r="Y4953" s="154"/>
      <c r="Z4953" s="154"/>
      <c r="AA4953" s="154"/>
      <c r="AB4953" s="154"/>
      <c r="AC4953" s="154"/>
      <c r="AD4953" s="154"/>
      <c r="AE4953" s="154"/>
      <c r="AF4953" s="154"/>
      <c r="AG4953" s="63">
        <f t="shared" si="1506"/>
        <v>0</v>
      </c>
      <c r="AH4953" s="56">
        <f t="shared" si="1507"/>
        <v>0</v>
      </c>
      <c r="AI4953" s="56">
        <f t="shared" si="1508"/>
        <v>0</v>
      </c>
      <c r="AJ4953" s="56">
        <f t="shared" si="1509"/>
        <v>0</v>
      </c>
      <c r="AK4953" s="56">
        <f t="shared" si="1510"/>
        <v>0</v>
      </c>
      <c r="AL4953" s="56">
        <f t="shared" si="1511"/>
        <v>0</v>
      </c>
      <c r="AM4953" s="56">
        <f t="shared" si="1512"/>
        <v>0</v>
      </c>
      <c r="AN4953" s="56">
        <f t="shared" si="1513"/>
        <v>0</v>
      </c>
      <c r="AO4953" s="56">
        <f t="shared" si="1514"/>
        <v>0</v>
      </c>
      <c r="AP4953" s="56">
        <f t="shared" si="1515"/>
        <v>0</v>
      </c>
      <c r="AQ4953" s="56">
        <f t="shared" si="1516"/>
        <v>0</v>
      </c>
      <c r="AR4953" s="86">
        <f t="shared" si="1517"/>
        <v>0</v>
      </c>
    </row>
    <row r="4954" spans="1:44" x14ac:dyDescent="0.25">
      <c r="A4954" s="178"/>
      <c r="B4954" s="55" t="str">
        <f>_xlfn.IFNA(VLOOKUP(A4954,'Ajánlatkérő(k) adatai'!$B$4:$C$205,2,0),"")</f>
        <v/>
      </c>
      <c r="C4954" s="178"/>
      <c r="D4954" s="55" t="str">
        <f>_xlfn.IFNA(VLOOKUP(C4954,'Számlafizető(k) adatai'!$C$4:$D$203,2,0),"")</f>
        <v/>
      </c>
      <c r="E4954" s="55" t="str">
        <f>_xlfn.IFNA(VLOOKUP(C4954,'Számlafizető(k) adatai'!$C$4:$M$203,11,0),"")</f>
        <v/>
      </c>
      <c r="F4954" s="178"/>
      <c r="G4954" s="178"/>
      <c r="H4954" s="178"/>
      <c r="I4954" s="55" t="str">
        <f>IF(F4954="","",VLOOKUP(LEFT(F4954,5),'Technikai cellák'!B:C,2,0))</f>
        <v/>
      </c>
      <c r="J4954" s="55" t="str">
        <f>IF(F4954="","",VLOOKUP(I4954,'Technikai cellák'!$C$1:$D$12,2,0))</f>
        <v/>
      </c>
      <c r="K4954" s="179"/>
      <c r="L4954" s="67" t="str">
        <f t="shared" si="1500"/>
        <v/>
      </c>
      <c r="M4954" s="68">
        <f t="shared" si="1501"/>
        <v>0</v>
      </c>
      <c r="N4954" s="66">
        <f t="shared" si="1502"/>
        <v>0</v>
      </c>
      <c r="O4954" s="152"/>
      <c r="P4954" s="172">
        <f t="shared" si="1499"/>
        <v>0</v>
      </c>
      <c r="Q4954" s="69">
        <f t="shared" si="1503"/>
        <v>0</v>
      </c>
      <c r="R4954" s="62">
        <f t="shared" si="1504"/>
        <v>0</v>
      </c>
      <c r="S4954" s="153"/>
      <c r="T4954" s="118" t="str">
        <f t="shared" si="1505"/>
        <v/>
      </c>
      <c r="U4954" s="154"/>
      <c r="V4954" s="154"/>
      <c r="W4954" s="154"/>
      <c r="X4954" s="154"/>
      <c r="Y4954" s="154"/>
      <c r="Z4954" s="154"/>
      <c r="AA4954" s="154"/>
      <c r="AB4954" s="154"/>
      <c r="AC4954" s="154"/>
      <c r="AD4954" s="154"/>
      <c r="AE4954" s="154"/>
      <c r="AF4954" s="154"/>
      <c r="AG4954" s="63">
        <f t="shared" si="1506"/>
        <v>0</v>
      </c>
      <c r="AH4954" s="56">
        <f t="shared" si="1507"/>
        <v>0</v>
      </c>
      <c r="AI4954" s="56">
        <f t="shared" si="1508"/>
        <v>0</v>
      </c>
      <c r="AJ4954" s="56">
        <f t="shared" si="1509"/>
        <v>0</v>
      </c>
      <c r="AK4954" s="56">
        <f t="shared" si="1510"/>
        <v>0</v>
      </c>
      <c r="AL4954" s="56">
        <f t="shared" si="1511"/>
        <v>0</v>
      </c>
      <c r="AM4954" s="56">
        <f t="shared" si="1512"/>
        <v>0</v>
      </c>
      <c r="AN4954" s="56">
        <f t="shared" si="1513"/>
        <v>0</v>
      </c>
      <c r="AO4954" s="56">
        <f t="shared" si="1514"/>
        <v>0</v>
      </c>
      <c r="AP4954" s="56">
        <f t="shared" si="1515"/>
        <v>0</v>
      </c>
      <c r="AQ4954" s="56">
        <f t="shared" si="1516"/>
        <v>0</v>
      </c>
      <c r="AR4954" s="86">
        <f t="shared" si="1517"/>
        <v>0</v>
      </c>
    </row>
    <row r="4955" spans="1:44" x14ac:dyDescent="0.25">
      <c r="A4955" s="178"/>
      <c r="B4955" s="55" t="str">
        <f>_xlfn.IFNA(VLOOKUP(A4955,'Ajánlatkérő(k) adatai'!$B$4:$C$205,2,0),"")</f>
        <v/>
      </c>
      <c r="C4955" s="178"/>
      <c r="D4955" s="55" t="str">
        <f>_xlfn.IFNA(VLOOKUP(C4955,'Számlafizető(k) adatai'!$C$4:$D$203,2,0),"")</f>
        <v/>
      </c>
      <c r="E4955" s="55" t="str">
        <f>_xlfn.IFNA(VLOOKUP(C4955,'Számlafizető(k) adatai'!$C$4:$M$203,11,0),"")</f>
        <v/>
      </c>
      <c r="F4955" s="178"/>
      <c r="G4955" s="178"/>
      <c r="H4955" s="178"/>
      <c r="I4955" s="55" t="str">
        <f>IF(F4955="","",VLOOKUP(LEFT(F4955,5),'Technikai cellák'!B:C,2,0))</f>
        <v/>
      </c>
      <c r="J4955" s="55" t="str">
        <f>IF(F4955="","",VLOOKUP(I4955,'Technikai cellák'!$C$1:$D$12,2,0))</f>
        <v/>
      </c>
      <c r="K4955" s="179"/>
      <c r="L4955" s="67" t="str">
        <f t="shared" si="1500"/>
        <v/>
      </c>
      <c r="M4955" s="68">
        <f t="shared" si="1501"/>
        <v>0</v>
      </c>
      <c r="N4955" s="66">
        <f t="shared" si="1502"/>
        <v>0</v>
      </c>
      <c r="O4955" s="152"/>
      <c r="P4955" s="172">
        <f t="shared" si="1499"/>
        <v>0</v>
      </c>
      <c r="Q4955" s="69">
        <f t="shared" si="1503"/>
        <v>0</v>
      </c>
      <c r="R4955" s="62">
        <f t="shared" si="1504"/>
        <v>0</v>
      </c>
      <c r="S4955" s="153"/>
      <c r="T4955" s="118" t="str">
        <f t="shared" si="1505"/>
        <v/>
      </c>
      <c r="U4955" s="154"/>
      <c r="V4955" s="154"/>
      <c r="W4955" s="154"/>
      <c r="X4955" s="154"/>
      <c r="Y4955" s="154"/>
      <c r="Z4955" s="154"/>
      <c r="AA4955" s="154"/>
      <c r="AB4955" s="154"/>
      <c r="AC4955" s="154"/>
      <c r="AD4955" s="154"/>
      <c r="AE4955" s="154"/>
      <c r="AF4955" s="154"/>
      <c r="AG4955" s="63">
        <f t="shared" si="1506"/>
        <v>0</v>
      </c>
      <c r="AH4955" s="56">
        <f t="shared" si="1507"/>
        <v>0</v>
      </c>
      <c r="AI4955" s="56">
        <f t="shared" si="1508"/>
        <v>0</v>
      </c>
      <c r="AJ4955" s="56">
        <f t="shared" si="1509"/>
        <v>0</v>
      </c>
      <c r="AK4955" s="56">
        <f t="shared" si="1510"/>
        <v>0</v>
      </c>
      <c r="AL4955" s="56">
        <f t="shared" si="1511"/>
        <v>0</v>
      </c>
      <c r="AM4955" s="56">
        <f t="shared" si="1512"/>
        <v>0</v>
      </c>
      <c r="AN4955" s="56">
        <f t="shared" si="1513"/>
        <v>0</v>
      </c>
      <c r="AO4955" s="56">
        <f t="shared" si="1514"/>
        <v>0</v>
      </c>
      <c r="AP4955" s="56">
        <f t="shared" si="1515"/>
        <v>0</v>
      </c>
      <c r="AQ4955" s="56">
        <f t="shared" si="1516"/>
        <v>0</v>
      </c>
      <c r="AR4955" s="86">
        <f t="shared" si="1517"/>
        <v>0</v>
      </c>
    </row>
    <row r="4956" spans="1:44" x14ac:dyDescent="0.25">
      <c r="A4956" s="178"/>
      <c r="B4956" s="55" t="str">
        <f>_xlfn.IFNA(VLOOKUP(A4956,'Ajánlatkérő(k) adatai'!$B$4:$C$205,2,0),"")</f>
        <v/>
      </c>
      <c r="C4956" s="178"/>
      <c r="D4956" s="55" t="str">
        <f>_xlfn.IFNA(VLOOKUP(C4956,'Számlafizető(k) adatai'!$C$4:$D$203,2,0),"")</f>
        <v/>
      </c>
      <c r="E4956" s="55" t="str">
        <f>_xlfn.IFNA(VLOOKUP(C4956,'Számlafizető(k) adatai'!$C$4:$M$203,11,0),"")</f>
        <v/>
      </c>
      <c r="F4956" s="178"/>
      <c r="G4956" s="178"/>
      <c r="H4956" s="178"/>
      <c r="I4956" s="55" t="str">
        <f>IF(F4956="","",VLOOKUP(LEFT(F4956,5),'Technikai cellák'!B:C,2,0))</f>
        <v/>
      </c>
      <c r="J4956" s="55" t="str">
        <f>IF(F4956="","",VLOOKUP(I4956,'Technikai cellák'!$C$1:$D$12,2,0))</f>
        <v/>
      </c>
      <c r="K4956" s="179"/>
      <c r="L4956" s="67" t="str">
        <f t="shared" si="1500"/>
        <v/>
      </c>
      <c r="M4956" s="68">
        <f t="shared" si="1501"/>
        <v>0</v>
      </c>
      <c r="N4956" s="66">
        <f t="shared" si="1502"/>
        <v>0</v>
      </c>
      <c r="O4956" s="152"/>
      <c r="P4956" s="172">
        <f t="shared" si="1499"/>
        <v>0</v>
      </c>
      <c r="Q4956" s="69">
        <f t="shared" si="1503"/>
        <v>0</v>
      </c>
      <c r="R4956" s="62">
        <f t="shared" si="1504"/>
        <v>0</v>
      </c>
      <c r="S4956" s="153"/>
      <c r="T4956" s="118" t="str">
        <f t="shared" si="1505"/>
        <v/>
      </c>
      <c r="U4956" s="154"/>
      <c r="V4956" s="154"/>
      <c r="W4956" s="154"/>
      <c r="X4956" s="154"/>
      <c r="Y4956" s="154"/>
      <c r="Z4956" s="154"/>
      <c r="AA4956" s="154"/>
      <c r="AB4956" s="154"/>
      <c r="AC4956" s="154"/>
      <c r="AD4956" s="154"/>
      <c r="AE4956" s="154"/>
      <c r="AF4956" s="154"/>
      <c r="AG4956" s="63">
        <f t="shared" si="1506"/>
        <v>0</v>
      </c>
      <c r="AH4956" s="56">
        <f t="shared" si="1507"/>
        <v>0</v>
      </c>
      <c r="AI4956" s="56">
        <f t="shared" si="1508"/>
        <v>0</v>
      </c>
      <c r="AJ4956" s="56">
        <f t="shared" si="1509"/>
        <v>0</v>
      </c>
      <c r="AK4956" s="56">
        <f t="shared" si="1510"/>
        <v>0</v>
      </c>
      <c r="AL4956" s="56">
        <f t="shared" si="1511"/>
        <v>0</v>
      </c>
      <c r="AM4956" s="56">
        <f t="shared" si="1512"/>
        <v>0</v>
      </c>
      <c r="AN4956" s="56">
        <f t="shared" si="1513"/>
        <v>0</v>
      </c>
      <c r="AO4956" s="56">
        <f t="shared" si="1514"/>
        <v>0</v>
      </c>
      <c r="AP4956" s="56">
        <f t="shared" si="1515"/>
        <v>0</v>
      </c>
      <c r="AQ4956" s="56">
        <f t="shared" si="1516"/>
        <v>0</v>
      </c>
      <c r="AR4956" s="86">
        <f t="shared" si="1517"/>
        <v>0</v>
      </c>
    </row>
    <row r="4957" spans="1:44" x14ac:dyDescent="0.25">
      <c r="A4957" s="178"/>
      <c r="B4957" s="55" t="str">
        <f>_xlfn.IFNA(VLOOKUP(A4957,'Ajánlatkérő(k) adatai'!$B$4:$C$205,2,0),"")</f>
        <v/>
      </c>
      <c r="C4957" s="178"/>
      <c r="D4957" s="55" t="str">
        <f>_xlfn.IFNA(VLOOKUP(C4957,'Számlafizető(k) adatai'!$C$4:$D$203,2,0),"")</f>
        <v/>
      </c>
      <c r="E4957" s="55" t="str">
        <f>_xlfn.IFNA(VLOOKUP(C4957,'Számlafizető(k) adatai'!$C$4:$M$203,11,0),"")</f>
        <v/>
      </c>
      <c r="F4957" s="178"/>
      <c r="G4957" s="178"/>
      <c r="H4957" s="178"/>
      <c r="I4957" s="55" t="str">
        <f>IF(F4957="","",VLOOKUP(LEFT(F4957,5),'Technikai cellák'!B:C,2,0))</f>
        <v/>
      </c>
      <c r="J4957" s="55" t="str">
        <f>IF(F4957="","",VLOOKUP(I4957,'Technikai cellák'!$C$1:$D$12,2,0))</f>
        <v/>
      </c>
      <c r="K4957" s="179"/>
      <c r="L4957" s="67" t="str">
        <f t="shared" si="1500"/>
        <v/>
      </c>
      <c r="M4957" s="68">
        <f t="shared" si="1501"/>
        <v>0</v>
      </c>
      <c r="N4957" s="66">
        <f t="shared" si="1502"/>
        <v>0</v>
      </c>
      <c r="O4957" s="152"/>
      <c r="P4957" s="172">
        <f t="shared" si="1499"/>
        <v>0</v>
      </c>
      <c r="Q4957" s="69">
        <f t="shared" si="1503"/>
        <v>0</v>
      </c>
      <c r="R4957" s="62">
        <f t="shared" si="1504"/>
        <v>0</v>
      </c>
      <c r="S4957" s="153"/>
      <c r="T4957" s="118" t="str">
        <f t="shared" si="1505"/>
        <v/>
      </c>
      <c r="U4957" s="154"/>
      <c r="V4957" s="154"/>
      <c r="W4957" s="154"/>
      <c r="X4957" s="154"/>
      <c r="Y4957" s="154"/>
      <c r="Z4957" s="154"/>
      <c r="AA4957" s="154"/>
      <c r="AB4957" s="154"/>
      <c r="AC4957" s="154"/>
      <c r="AD4957" s="154"/>
      <c r="AE4957" s="154"/>
      <c r="AF4957" s="154"/>
      <c r="AG4957" s="63">
        <f t="shared" si="1506"/>
        <v>0</v>
      </c>
      <c r="AH4957" s="56">
        <f t="shared" si="1507"/>
        <v>0</v>
      </c>
      <c r="AI4957" s="56">
        <f t="shared" si="1508"/>
        <v>0</v>
      </c>
      <c r="AJ4957" s="56">
        <f t="shared" si="1509"/>
        <v>0</v>
      </c>
      <c r="AK4957" s="56">
        <f t="shared" si="1510"/>
        <v>0</v>
      </c>
      <c r="AL4957" s="56">
        <f t="shared" si="1511"/>
        <v>0</v>
      </c>
      <c r="AM4957" s="56">
        <f t="shared" si="1512"/>
        <v>0</v>
      </c>
      <c r="AN4957" s="56">
        <f t="shared" si="1513"/>
        <v>0</v>
      </c>
      <c r="AO4957" s="56">
        <f t="shared" si="1514"/>
        <v>0</v>
      </c>
      <c r="AP4957" s="56">
        <f t="shared" si="1515"/>
        <v>0</v>
      </c>
      <c r="AQ4957" s="56">
        <f t="shared" si="1516"/>
        <v>0</v>
      </c>
      <c r="AR4957" s="86">
        <f t="shared" si="1517"/>
        <v>0</v>
      </c>
    </row>
    <row r="4958" spans="1:44" x14ac:dyDescent="0.25">
      <c r="A4958" s="178"/>
      <c r="B4958" s="55" t="str">
        <f>_xlfn.IFNA(VLOOKUP(A4958,'Ajánlatkérő(k) adatai'!$B$4:$C$205,2,0),"")</f>
        <v/>
      </c>
      <c r="C4958" s="178"/>
      <c r="D4958" s="55" t="str">
        <f>_xlfn.IFNA(VLOOKUP(C4958,'Számlafizető(k) adatai'!$C$4:$D$203,2,0),"")</f>
        <v/>
      </c>
      <c r="E4958" s="55" t="str">
        <f>_xlfn.IFNA(VLOOKUP(C4958,'Számlafizető(k) adatai'!$C$4:$M$203,11,0),"")</f>
        <v/>
      </c>
      <c r="F4958" s="178"/>
      <c r="G4958" s="178"/>
      <c r="H4958" s="178"/>
      <c r="I4958" s="55" t="str">
        <f>IF(F4958="","",VLOOKUP(LEFT(F4958,5),'Technikai cellák'!B:C,2,0))</f>
        <v/>
      </c>
      <c r="J4958" s="55" t="str">
        <f>IF(F4958="","",VLOOKUP(I4958,'Technikai cellák'!$C$1:$D$12,2,0))</f>
        <v/>
      </c>
      <c r="K4958" s="179"/>
      <c r="L4958" s="67" t="str">
        <f t="shared" si="1500"/>
        <v/>
      </c>
      <c r="M4958" s="68">
        <f t="shared" si="1501"/>
        <v>0</v>
      </c>
      <c r="N4958" s="66">
        <f t="shared" si="1502"/>
        <v>0</v>
      </c>
      <c r="O4958" s="152"/>
      <c r="P4958" s="172">
        <f t="shared" si="1499"/>
        <v>0</v>
      </c>
      <c r="Q4958" s="69">
        <f t="shared" si="1503"/>
        <v>0</v>
      </c>
      <c r="R4958" s="62">
        <f t="shared" si="1504"/>
        <v>0</v>
      </c>
      <c r="S4958" s="153"/>
      <c r="T4958" s="118" t="str">
        <f t="shared" si="1505"/>
        <v/>
      </c>
      <c r="U4958" s="154"/>
      <c r="V4958" s="154"/>
      <c r="W4958" s="154"/>
      <c r="X4958" s="154"/>
      <c r="Y4958" s="154"/>
      <c r="Z4958" s="154"/>
      <c r="AA4958" s="154"/>
      <c r="AB4958" s="154"/>
      <c r="AC4958" s="154"/>
      <c r="AD4958" s="154"/>
      <c r="AE4958" s="154"/>
      <c r="AF4958" s="154"/>
      <c r="AG4958" s="63">
        <f t="shared" si="1506"/>
        <v>0</v>
      </c>
      <c r="AH4958" s="56">
        <f t="shared" si="1507"/>
        <v>0</v>
      </c>
      <c r="AI4958" s="56">
        <f t="shared" si="1508"/>
        <v>0</v>
      </c>
      <c r="AJ4958" s="56">
        <f t="shared" si="1509"/>
        <v>0</v>
      </c>
      <c r="AK4958" s="56">
        <f t="shared" si="1510"/>
        <v>0</v>
      </c>
      <c r="AL4958" s="56">
        <f t="shared" si="1511"/>
        <v>0</v>
      </c>
      <c r="AM4958" s="56">
        <f t="shared" si="1512"/>
        <v>0</v>
      </c>
      <c r="AN4958" s="56">
        <f t="shared" si="1513"/>
        <v>0</v>
      </c>
      <c r="AO4958" s="56">
        <f t="shared" si="1514"/>
        <v>0</v>
      </c>
      <c r="AP4958" s="56">
        <f t="shared" si="1515"/>
        <v>0</v>
      </c>
      <c r="AQ4958" s="56">
        <f t="shared" si="1516"/>
        <v>0</v>
      </c>
      <c r="AR4958" s="86">
        <f t="shared" si="1517"/>
        <v>0</v>
      </c>
    </row>
    <row r="4959" spans="1:44" x14ac:dyDescent="0.25">
      <c r="A4959" s="178"/>
      <c r="B4959" s="55" t="str">
        <f>_xlfn.IFNA(VLOOKUP(A4959,'Ajánlatkérő(k) adatai'!$B$4:$C$205,2,0),"")</f>
        <v/>
      </c>
      <c r="C4959" s="178"/>
      <c r="D4959" s="55" t="str">
        <f>_xlfn.IFNA(VLOOKUP(C4959,'Számlafizető(k) adatai'!$C$4:$D$203,2,0),"")</f>
        <v/>
      </c>
      <c r="E4959" s="55" t="str">
        <f>_xlfn.IFNA(VLOOKUP(C4959,'Számlafizető(k) adatai'!$C$4:$M$203,11,0),"")</f>
        <v/>
      </c>
      <c r="F4959" s="178"/>
      <c r="G4959" s="178"/>
      <c r="H4959" s="178"/>
      <c r="I4959" s="55" t="str">
        <f>IF(F4959="","",VLOOKUP(LEFT(F4959,5),'Technikai cellák'!B:C,2,0))</f>
        <v/>
      </c>
      <c r="J4959" s="55" t="str">
        <f>IF(F4959="","",VLOOKUP(I4959,'Technikai cellák'!$C$1:$D$12,2,0))</f>
        <v/>
      </c>
      <c r="K4959" s="179"/>
      <c r="L4959" s="67" t="str">
        <f t="shared" si="1500"/>
        <v/>
      </c>
      <c r="M4959" s="68">
        <f t="shared" si="1501"/>
        <v>0</v>
      </c>
      <c r="N4959" s="66">
        <f t="shared" si="1502"/>
        <v>0</v>
      </c>
      <c r="O4959" s="152"/>
      <c r="P4959" s="172">
        <f t="shared" si="1499"/>
        <v>0</v>
      </c>
      <c r="Q4959" s="69">
        <f t="shared" si="1503"/>
        <v>0</v>
      </c>
      <c r="R4959" s="62">
        <f t="shared" si="1504"/>
        <v>0</v>
      </c>
      <c r="S4959" s="153"/>
      <c r="T4959" s="118" t="str">
        <f t="shared" si="1505"/>
        <v/>
      </c>
      <c r="U4959" s="154"/>
      <c r="V4959" s="154"/>
      <c r="W4959" s="154"/>
      <c r="X4959" s="154"/>
      <c r="Y4959" s="154"/>
      <c r="Z4959" s="154"/>
      <c r="AA4959" s="154"/>
      <c r="AB4959" s="154"/>
      <c r="AC4959" s="154"/>
      <c r="AD4959" s="154"/>
      <c r="AE4959" s="154"/>
      <c r="AF4959" s="154"/>
      <c r="AG4959" s="63">
        <f t="shared" si="1506"/>
        <v>0</v>
      </c>
      <c r="AH4959" s="56">
        <f t="shared" si="1507"/>
        <v>0</v>
      </c>
      <c r="AI4959" s="56">
        <f t="shared" si="1508"/>
        <v>0</v>
      </c>
      <c r="AJ4959" s="56">
        <f t="shared" si="1509"/>
        <v>0</v>
      </c>
      <c r="AK4959" s="56">
        <f t="shared" si="1510"/>
        <v>0</v>
      </c>
      <c r="AL4959" s="56">
        <f t="shared" si="1511"/>
        <v>0</v>
      </c>
      <c r="AM4959" s="56">
        <f t="shared" si="1512"/>
        <v>0</v>
      </c>
      <c r="AN4959" s="56">
        <f t="shared" si="1513"/>
        <v>0</v>
      </c>
      <c r="AO4959" s="56">
        <f t="shared" si="1514"/>
        <v>0</v>
      </c>
      <c r="AP4959" s="56">
        <f t="shared" si="1515"/>
        <v>0</v>
      </c>
      <c r="AQ4959" s="56">
        <f t="shared" si="1516"/>
        <v>0</v>
      </c>
      <c r="AR4959" s="86">
        <f t="shared" si="1517"/>
        <v>0</v>
      </c>
    </row>
    <row r="4960" spans="1:44" x14ac:dyDescent="0.25">
      <c r="A4960" s="178"/>
      <c r="B4960" s="55" t="str">
        <f>_xlfn.IFNA(VLOOKUP(A4960,'Ajánlatkérő(k) adatai'!$B$4:$C$205,2,0),"")</f>
        <v/>
      </c>
      <c r="C4960" s="178"/>
      <c r="D4960" s="55" t="str">
        <f>_xlfn.IFNA(VLOOKUP(C4960,'Számlafizető(k) adatai'!$C$4:$D$203,2,0),"")</f>
        <v/>
      </c>
      <c r="E4960" s="55" t="str">
        <f>_xlfn.IFNA(VLOOKUP(C4960,'Számlafizető(k) adatai'!$C$4:$M$203,11,0),"")</f>
        <v/>
      </c>
      <c r="F4960" s="178"/>
      <c r="G4960" s="178"/>
      <c r="H4960" s="178"/>
      <c r="I4960" s="55" t="str">
        <f>IF(F4960="","",VLOOKUP(LEFT(F4960,5),'Technikai cellák'!B:C,2,0))</f>
        <v/>
      </c>
      <c r="J4960" s="55" t="str">
        <f>IF(F4960="","",VLOOKUP(I4960,'Technikai cellák'!$C$1:$D$12,2,0))</f>
        <v/>
      </c>
      <c r="K4960" s="179"/>
      <c r="L4960" s="67" t="str">
        <f t="shared" si="1500"/>
        <v/>
      </c>
      <c r="M4960" s="68">
        <f t="shared" si="1501"/>
        <v>0</v>
      </c>
      <c r="N4960" s="66">
        <f t="shared" si="1502"/>
        <v>0</v>
      </c>
      <c r="O4960" s="152"/>
      <c r="P4960" s="172">
        <f t="shared" si="1499"/>
        <v>0</v>
      </c>
      <c r="Q4960" s="69">
        <f t="shared" si="1503"/>
        <v>0</v>
      </c>
      <c r="R4960" s="62">
        <f t="shared" si="1504"/>
        <v>0</v>
      </c>
      <c r="S4960" s="153"/>
      <c r="T4960" s="118" t="str">
        <f t="shared" si="1505"/>
        <v/>
      </c>
      <c r="U4960" s="154"/>
      <c r="V4960" s="154"/>
      <c r="W4960" s="154"/>
      <c r="X4960" s="154"/>
      <c r="Y4960" s="154"/>
      <c r="Z4960" s="154"/>
      <c r="AA4960" s="154"/>
      <c r="AB4960" s="154"/>
      <c r="AC4960" s="154"/>
      <c r="AD4960" s="154"/>
      <c r="AE4960" s="154"/>
      <c r="AF4960" s="154"/>
      <c r="AG4960" s="63">
        <f t="shared" si="1506"/>
        <v>0</v>
      </c>
      <c r="AH4960" s="56">
        <f t="shared" si="1507"/>
        <v>0</v>
      </c>
      <c r="AI4960" s="56">
        <f t="shared" si="1508"/>
        <v>0</v>
      </c>
      <c r="AJ4960" s="56">
        <f t="shared" si="1509"/>
        <v>0</v>
      </c>
      <c r="AK4960" s="56">
        <f t="shared" si="1510"/>
        <v>0</v>
      </c>
      <c r="AL4960" s="56">
        <f t="shared" si="1511"/>
        <v>0</v>
      </c>
      <c r="AM4960" s="56">
        <f t="shared" si="1512"/>
        <v>0</v>
      </c>
      <c r="AN4960" s="56">
        <f t="shared" si="1513"/>
        <v>0</v>
      </c>
      <c r="AO4960" s="56">
        <f t="shared" si="1514"/>
        <v>0</v>
      </c>
      <c r="AP4960" s="56">
        <f t="shared" si="1515"/>
        <v>0</v>
      </c>
      <c r="AQ4960" s="56">
        <f t="shared" si="1516"/>
        <v>0</v>
      </c>
      <c r="AR4960" s="86">
        <f t="shared" si="1517"/>
        <v>0</v>
      </c>
    </row>
    <row r="4961" spans="1:44" x14ac:dyDescent="0.25">
      <c r="A4961" s="178"/>
      <c r="B4961" s="55" t="str">
        <f>_xlfn.IFNA(VLOOKUP(A4961,'Ajánlatkérő(k) adatai'!$B$4:$C$205,2,0),"")</f>
        <v/>
      </c>
      <c r="C4961" s="178"/>
      <c r="D4961" s="55" t="str">
        <f>_xlfn.IFNA(VLOOKUP(C4961,'Számlafizető(k) adatai'!$C$4:$D$203,2,0),"")</f>
        <v/>
      </c>
      <c r="E4961" s="55" t="str">
        <f>_xlfn.IFNA(VLOOKUP(C4961,'Számlafizető(k) adatai'!$C$4:$M$203,11,0),"")</f>
        <v/>
      </c>
      <c r="F4961" s="178"/>
      <c r="G4961" s="178"/>
      <c r="H4961" s="178"/>
      <c r="I4961" s="55" t="str">
        <f>IF(F4961="","",VLOOKUP(LEFT(F4961,5),'Technikai cellák'!B:C,2,0))</f>
        <v/>
      </c>
      <c r="J4961" s="55" t="str">
        <f>IF(F4961="","",VLOOKUP(I4961,'Technikai cellák'!$C$1:$D$12,2,0))</f>
        <v/>
      </c>
      <c r="K4961" s="179"/>
      <c r="L4961" s="67" t="str">
        <f t="shared" si="1500"/>
        <v/>
      </c>
      <c r="M4961" s="68">
        <f t="shared" si="1501"/>
        <v>0</v>
      </c>
      <c r="N4961" s="66">
        <f t="shared" si="1502"/>
        <v>0</v>
      </c>
      <c r="O4961" s="152"/>
      <c r="P4961" s="172">
        <f t="shared" si="1499"/>
        <v>0</v>
      </c>
      <c r="Q4961" s="69">
        <f t="shared" si="1503"/>
        <v>0</v>
      </c>
      <c r="R4961" s="62">
        <f t="shared" si="1504"/>
        <v>0</v>
      </c>
      <c r="S4961" s="153"/>
      <c r="T4961" s="118" t="str">
        <f t="shared" si="1505"/>
        <v/>
      </c>
      <c r="U4961" s="154"/>
      <c r="V4961" s="154"/>
      <c r="W4961" s="154"/>
      <c r="X4961" s="154"/>
      <c r="Y4961" s="154"/>
      <c r="Z4961" s="154"/>
      <c r="AA4961" s="154"/>
      <c r="AB4961" s="154"/>
      <c r="AC4961" s="154"/>
      <c r="AD4961" s="154"/>
      <c r="AE4961" s="154"/>
      <c r="AF4961" s="154"/>
      <c r="AG4961" s="63">
        <f t="shared" si="1506"/>
        <v>0</v>
      </c>
      <c r="AH4961" s="56">
        <f t="shared" si="1507"/>
        <v>0</v>
      </c>
      <c r="AI4961" s="56">
        <f t="shared" si="1508"/>
        <v>0</v>
      </c>
      <c r="AJ4961" s="56">
        <f t="shared" si="1509"/>
        <v>0</v>
      </c>
      <c r="AK4961" s="56">
        <f t="shared" si="1510"/>
        <v>0</v>
      </c>
      <c r="AL4961" s="56">
        <f t="shared" si="1511"/>
        <v>0</v>
      </c>
      <c r="AM4961" s="56">
        <f t="shared" si="1512"/>
        <v>0</v>
      </c>
      <c r="AN4961" s="56">
        <f t="shared" si="1513"/>
        <v>0</v>
      </c>
      <c r="AO4961" s="56">
        <f t="shared" si="1514"/>
        <v>0</v>
      </c>
      <c r="AP4961" s="56">
        <f t="shared" si="1515"/>
        <v>0</v>
      </c>
      <c r="AQ4961" s="56">
        <f t="shared" si="1516"/>
        <v>0</v>
      </c>
      <c r="AR4961" s="86">
        <f t="shared" si="1517"/>
        <v>0</v>
      </c>
    </row>
    <row r="4962" spans="1:44" x14ac:dyDescent="0.25">
      <c r="A4962" s="178"/>
      <c r="B4962" s="55" t="str">
        <f>_xlfn.IFNA(VLOOKUP(A4962,'Ajánlatkérő(k) adatai'!$B$4:$C$205,2,0),"")</f>
        <v/>
      </c>
      <c r="C4962" s="178"/>
      <c r="D4962" s="55" t="str">
        <f>_xlfn.IFNA(VLOOKUP(C4962,'Számlafizető(k) adatai'!$C$4:$D$203,2,0),"")</f>
        <v/>
      </c>
      <c r="E4962" s="55" t="str">
        <f>_xlfn.IFNA(VLOOKUP(C4962,'Számlafizető(k) adatai'!$C$4:$M$203,11,0),"")</f>
        <v/>
      </c>
      <c r="F4962" s="178"/>
      <c r="G4962" s="178"/>
      <c r="H4962" s="178"/>
      <c r="I4962" s="55" t="str">
        <f>IF(F4962="","",VLOOKUP(LEFT(F4962,5),'Technikai cellák'!B:C,2,0))</f>
        <v/>
      </c>
      <c r="J4962" s="55" t="str">
        <f>IF(F4962="","",VLOOKUP(I4962,'Technikai cellák'!$C$1:$D$12,2,0))</f>
        <v/>
      </c>
      <c r="K4962" s="179"/>
      <c r="L4962" s="67" t="str">
        <f t="shared" si="1500"/>
        <v/>
      </c>
      <c r="M4962" s="68">
        <f t="shared" si="1501"/>
        <v>0</v>
      </c>
      <c r="N4962" s="66">
        <f t="shared" si="1502"/>
        <v>0</v>
      </c>
      <c r="O4962" s="152"/>
      <c r="P4962" s="172">
        <f t="shared" si="1499"/>
        <v>0</v>
      </c>
      <c r="Q4962" s="69">
        <f t="shared" si="1503"/>
        <v>0</v>
      </c>
      <c r="R4962" s="62">
        <f t="shared" si="1504"/>
        <v>0</v>
      </c>
      <c r="S4962" s="153"/>
      <c r="T4962" s="118" t="str">
        <f t="shared" si="1505"/>
        <v/>
      </c>
      <c r="U4962" s="154"/>
      <c r="V4962" s="154"/>
      <c r="W4962" s="154"/>
      <c r="X4962" s="154"/>
      <c r="Y4962" s="154"/>
      <c r="Z4962" s="154"/>
      <c r="AA4962" s="154"/>
      <c r="AB4962" s="154"/>
      <c r="AC4962" s="154"/>
      <c r="AD4962" s="154"/>
      <c r="AE4962" s="154"/>
      <c r="AF4962" s="154"/>
      <c r="AG4962" s="63">
        <f t="shared" si="1506"/>
        <v>0</v>
      </c>
      <c r="AH4962" s="56">
        <f t="shared" si="1507"/>
        <v>0</v>
      </c>
      <c r="AI4962" s="56">
        <f t="shared" si="1508"/>
        <v>0</v>
      </c>
      <c r="AJ4962" s="56">
        <f t="shared" si="1509"/>
        <v>0</v>
      </c>
      <c r="AK4962" s="56">
        <f t="shared" si="1510"/>
        <v>0</v>
      </c>
      <c r="AL4962" s="56">
        <f t="shared" si="1511"/>
        <v>0</v>
      </c>
      <c r="AM4962" s="56">
        <f t="shared" si="1512"/>
        <v>0</v>
      </c>
      <c r="AN4962" s="56">
        <f t="shared" si="1513"/>
        <v>0</v>
      </c>
      <c r="AO4962" s="56">
        <f t="shared" si="1514"/>
        <v>0</v>
      </c>
      <c r="AP4962" s="56">
        <f t="shared" si="1515"/>
        <v>0</v>
      </c>
      <c r="AQ4962" s="56">
        <f t="shared" si="1516"/>
        <v>0</v>
      </c>
      <c r="AR4962" s="86">
        <f t="shared" si="1517"/>
        <v>0</v>
      </c>
    </row>
    <row r="4963" spans="1:44" x14ac:dyDescent="0.25">
      <c r="A4963" s="178"/>
      <c r="B4963" s="55" t="str">
        <f>_xlfn.IFNA(VLOOKUP(A4963,'Ajánlatkérő(k) adatai'!$B$4:$C$205,2,0),"")</f>
        <v/>
      </c>
      <c r="C4963" s="178"/>
      <c r="D4963" s="55" t="str">
        <f>_xlfn.IFNA(VLOOKUP(C4963,'Számlafizető(k) adatai'!$C$4:$D$203,2,0),"")</f>
        <v/>
      </c>
      <c r="E4963" s="55" t="str">
        <f>_xlfn.IFNA(VLOOKUP(C4963,'Számlafizető(k) adatai'!$C$4:$M$203,11,0),"")</f>
        <v/>
      </c>
      <c r="F4963" s="178"/>
      <c r="G4963" s="178"/>
      <c r="H4963" s="178"/>
      <c r="I4963" s="55" t="str">
        <f>IF(F4963="","",VLOOKUP(LEFT(F4963,5),'Technikai cellák'!B:C,2,0))</f>
        <v/>
      </c>
      <c r="J4963" s="55" t="str">
        <f>IF(F4963="","",VLOOKUP(I4963,'Technikai cellák'!$C$1:$D$12,2,0))</f>
        <v/>
      </c>
      <c r="K4963" s="179"/>
      <c r="L4963" s="67" t="str">
        <f t="shared" si="1500"/>
        <v/>
      </c>
      <c r="M4963" s="68">
        <f t="shared" si="1501"/>
        <v>0</v>
      </c>
      <c r="N4963" s="66">
        <f t="shared" si="1502"/>
        <v>0</v>
      </c>
      <c r="O4963" s="152"/>
      <c r="P4963" s="172">
        <f t="shared" si="1499"/>
        <v>0</v>
      </c>
      <c r="Q4963" s="69">
        <f t="shared" si="1503"/>
        <v>0</v>
      </c>
      <c r="R4963" s="62">
        <f t="shared" si="1504"/>
        <v>0</v>
      </c>
      <c r="S4963" s="153"/>
      <c r="T4963" s="118" t="str">
        <f t="shared" si="1505"/>
        <v/>
      </c>
      <c r="U4963" s="154"/>
      <c r="V4963" s="154"/>
      <c r="W4963" s="154"/>
      <c r="X4963" s="154"/>
      <c r="Y4963" s="154"/>
      <c r="Z4963" s="154"/>
      <c r="AA4963" s="154"/>
      <c r="AB4963" s="154"/>
      <c r="AC4963" s="154"/>
      <c r="AD4963" s="154"/>
      <c r="AE4963" s="154"/>
      <c r="AF4963" s="154"/>
      <c r="AG4963" s="63">
        <f t="shared" si="1506"/>
        <v>0</v>
      </c>
      <c r="AH4963" s="56">
        <f t="shared" si="1507"/>
        <v>0</v>
      </c>
      <c r="AI4963" s="56">
        <f t="shared" si="1508"/>
        <v>0</v>
      </c>
      <c r="AJ4963" s="56">
        <f t="shared" si="1509"/>
        <v>0</v>
      </c>
      <c r="AK4963" s="56">
        <f t="shared" si="1510"/>
        <v>0</v>
      </c>
      <c r="AL4963" s="56">
        <f t="shared" si="1511"/>
        <v>0</v>
      </c>
      <c r="AM4963" s="56">
        <f t="shared" si="1512"/>
        <v>0</v>
      </c>
      <c r="AN4963" s="56">
        <f t="shared" si="1513"/>
        <v>0</v>
      </c>
      <c r="AO4963" s="56">
        <f t="shared" si="1514"/>
        <v>0</v>
      </c>
      <c r="AP4963" s="56">
        <f t="shared" si="1515"/>
        <v>0</v>
      </c>
      <c r="AQ4963" s="56">
        <f t="shared" si="1516"/>
        <v>0</v>
      </c>
      <c r="AR4963" s="86">
        <f t="shared" si="1517"/>
        <v>0</v>
      </c>
    </row>
    <row r="4964" spans="1:44" x14ac:dyDescent="0.25">
      <c r="A4964" s="178"/>
      <c r="B4964" s="55" t="str">
        <f>_xlfn.IFNA(VLOOKUP(A4964,'Ajánlatkérő(k) adatai'!$B$4:$C$205,2,0),"")</f>
        <v/>
      </c>
      <c r="C4964" s="178"/>
      <c r="D4964" s="55" t="str">
        <f>_xlfn.IFNA(VLOOKUP(C4964,'Számlafizető(k) adatai'!$C$4:$D$203,2,0),"")</f>
        <v/>
      </c>
      <c r="E4964" s="55" t="str">
        <f>_xlfn.IFNA(VLOOKUP(C4964,'Számlafizető(k) adatai'!$C$4:$M$203,11,0),"")</f>
        <v/>
      </c>
      <c r="F4964" s="178"/>
      <c r="G4964" s="178"/>
      <c r="H4964" s="178"/>
      <c r="I4964" s="55" t="str">
        <f>IF(F4964="","",VLOOKUP(LEFT(F4964,5),'Technikai cellák'!B:C,2,0))</f>
        <v/>
      </c>
      <c r="J4964" s="55" t="str">
        <f>IF(F4964="","",VLOOKUP(I4964,'Technikai cellák'!$C$1:$D$12,2,0))</f>
        <v/>
      </c>
      <c r="K4964" s="179"/>
      <c r="L4964" s="67" t="str">
        <f t="shared" si="1500"/>
        <v/>
      </c>
      <c r="M4964" s="68">
        <f t="shared" si="1501"/>
        <v>0</v>
      </c>
      <c r="N4964" s="66">
        <f t="shared" si="1502"/>
        <v>0</v>
      </c>
      <c r="O4964" s="152"/>
      <c r="P4964" s="172">
        <f t="shared" si="1499"/>
        <v>0</v>
      </c>
      <c r="Q4964" s="69">
        <f t="shared" si="1503"/>
        <v>0</v>
      </c>
      <c r="R4964" s="62">
        <f t="shared" si="1504"/>
        <v>0</v>
      </c>
      <c r="S4964" s="153"/>
      <c r="T4964" s="118" t="str">
        <f t="shared" si="1505"/>
        <v/>
      </c>
      <c r="U4964" s="154"/>
      <c r="V4964" s="154"/>
      <c r="W4964" s="154"/>
      <c r="X4964" s="154"/>
      <c r="Y4964" s="154"/>
      <c r="Z4964" s="154"/>
      <c r="AA4964" s="154"/>
      <c r="AB4964" s="154"/>
      <c r="AC4964" s="154"/>
      <c r="AD4964" s="154"/>
      <c r="AE4964" s="154"/>
      <c r="AF4964" s="154"/>
      <c r="AG4964" s="63">
        <f t="shared" si="1506"/>
        <v>0</v>
      </c>
      <c r="AH4964" s="56">
        <f t="shared" si="1507"/>
        <v>0</v>
      </c>
      <c r="AI4964" s="56">
        <f t="shared" si="1508"/>
        <v>0</v>
      </c>
      <c r="AJ4964" s="56">
        <f t="shared" si="1509"/>
        <v>0</v>
      </c>
      <c r="AK4964" s="56">
        <f t="shared" si="1510"/>
        <v>0</v>
      </c>
      <c r="AL4964" s="56">
        <f t="shared" si="1511"/>
        <v>0</v>
      </c>
      <c r="AM4964" s="56">
        <f t="shared" si="1512"/>
        <v>0</v>
      </c>
      <c r="AN4964" s="56">
        <f t="shared" si="1513"/>
        <v>0</v>
      </c>
      <c r="AO4964" s="56">
        <f t="shared" si="1514"/>
        <v>0</v>
      </c>
      <c r="AP4964" s="56">
        <f t="shared" si="1515"/>
        <v>0</v>
      </c>
      <c r="AQ4964" s="56">
        <f t="shared" si="1516"/>
        <v>0</v>
      </c>
      <c r="AR4964" s="86">
        <f t="shared" si="1517"/>
        <v>0</v>
      </c>
    </row>
    <row r="4965" spans="1:44" x14ac:dyDescent="0.25">
      <c r="A4965" s="178"/>
      <c r="B4965" s="55" t="str">
        <f>_xlfn.IFNA(VLOOKUP(A4965,'Ajánlatkérő(k) adatai'!$B$4:$C$205,2,0),"")</f>
        <v/>
      </c>
      <c r="C4965" s="178"/>
      <c r="D4965" s="55" t="str">
        <f>_xlfn.IFNA(VLOOKUP(C4965,'Számlafizető(k) adatai'!$C$4:$D$203,2,0),"")</f>
        <v/>
      </c>
      <c r="E4965" s="55" t="str">
        <f>_xlfn.IFNA(VLOOKUP(C4965,'Számlafizető(k) adatai'!$C$4:$M$203,11,0),"")</f>
        <v/>
      </c>
      <c r="F4965" s="178"/>
      <c r="G4965" s="178"/>
      <c r="H4965" s="178"/>
      <c r="I4965" s="55" t="str">
        <f>IF(F4965="","",VLOOKUP(LEFT(F4965,5),'Technikai cellák'!B:C,2,0))</f>
        <v/>
      </c>
      <c r="J4965" s="55" t="str">
        <f>IF(F4965="","",VLOOKUP(I4965,'Technikai cellák'!$C$1:$D$12,2,0))</f>
        <v/>
      </c>
      <c r="K4965" s="179"/>
      <c r="L4965" s="67" t="str">
        <f t="shared" si="1500"/>
        <v/>
      </c>
      <c r="M4965" s="68">
        <f t="shared" si="1501"/>
        <v>0</v>
      </c>
      <c r="N4965" s="66">
        <f t="shared" si="1502"/>
        <v>0</v>
      </c>
      <c r="O4965" s="152"/>
      <c r="P4965" s="172">
        <f t="shared" si="1499"/>
        <v>0</v>
      </c>
      <c r="Q4965" s="69">
        <f t="shared" si="1503"/>
        <v>0</v>
      </c>
      <c r="R4965" s="62">
        <f t="shared" si="1504"/>
        <v>0</v>
      </c>
      <c r="S4965" s="153"/>
      <c r="T4965" s="118" t="str">
        <f t="shared" si="1505"/>
        <v/>
      </c>
      <c r="U4965" s="154"/>
      <c r="V4965" s="154"/>
      <c r="W4965" s="154"/>
      <c r="X4965" s="154"/>
      <c r="Y4965" s="154"/>
      <c r="Z4965" s="154"/>
      <c r="AA4965" s="154"/>
      <c r="AB4965" s="154"/>
      <c r="AC4965" s="154"/>
      <c r="AD4965" s="154"/>
      <c r="AE4965" s="154"/>
      <c r="AF4965" s="154"/>
      <c r="AG4965" s="63">
        <f t="shared" si="1506"/>
        <v>0</v>
      </c>
      <c r="AH4965" s="56">
        <f t="shared" si="1507"/>
        <v>0</v>
      </c>
      <c r="AI4965" s="56">
        <f t="shared" si="1508"/>
        <v>0</v>
      </c>
      <c r="AJ4965" s="56">
        <f t="shared" si="1509"/>
        <v>0</v>
      </c>
      <c r="AK4965" s="56">
        <f t="shared" si="1510"/>
        <v>0</v>
      </c>
      <c r="AL4965" s="56">
        <f t="shared" si="1511"/>
        <v>0</v>
      </c>
      <c r="AM4965" s="56">
        <f t="shared" si="1512"/>
        <v>0</v>
      </c>
      <c r="AN4965" s="56">
        <f t="shared" si="1513"/>
        <v>0</v>
      </c>
      <c r="AO4965" s="56">
        <f t="shared" si="1514"/>
        <v>0</v>
      </c>
      <c r="AP4965" s="56">
        <f t="shared" si="1515"/>
        <v>0</v>
      </c>
      <c r="AQ4965" s="56">
        <f t="shared" si="1516"/>
        <v>0</v>
      </c>
      <c r="AR4965" s="86">
        <f t="shared" si="1517"/>
        <v>0</v>
      </c>
    </row>
    <row r="4966" spans="1:44" x14ac:dyDescent="0.25">
      <c r="A4966" s="178"/>
      <c r="B4966" s="55" t="str">
        <f>_xlfn.IFNA(VLOOKUP(A4966,'Ajánlatkérő(k) adatai'!$B$4:$C$205,2,0),"")</f>
        <v/>
      </c>
      <c r="C4966" s="178"/>
      <c r="D4966" s="55" t="str">
        <f>_xlfn.IFNA(VLOOKUP(C4966,'Számlafizető(k) adatai'!$C$4:$D$203,2,0),"")</f>
        <v/>
      </c>
      <c r="E4966" s="55" t="str">
        <f>_xlfn.IFNA(VLOOKUP(C4966,'Számlafizető(k) adatai'!$C$4:$M$203,11,0),"")</f>
        <v/>
      </c>
      <c r="F4966" s="178"/>
      <c r="G4966" s="178"/>
      <c r="H4966" s="178"/>
      <c r="I4966" s="55" t="str">
        <f>IF(F4966="","",VLOOKUP(LEFT(F4966,5),'Technikai cellák'!B:C,2,0))</f>
        <v/>
      </c>
      <c r="J4966" s="55" t="str">
        <f>IF(F4966="","",VLOOKUP(I4966,'Technikai cellák'!$C$1:$D$12,2,0))</f>
        <v/>
      </c>
      <c r="K4966" s="179"/>
      <c r="L4966" s="67" t="str">
        <f t="shared" si="1500"/>
        <v/>
      </c>
      <c r="M4966" s="68">
        <f t="shared" si="1501"/>
        <v>0</v>
      </c>
      <c r="N4966" s="66">
        <f t="shared" si="1502"/>
        <v>0</v>
      </c>
      <c r="O4966" s="152"/>
      <c r="P4966" s="172">
        <f t="shared" si="1499"/>
        <v>0</v>
      </c>
      <c r="Q4966" s="69">
        <f t="shared" si="1503"/>
        <v>0</v>
      </c>
      <c r="R4966" s="62">
        <f t="shared" si="1504"/>
        <v>0</v>
      </c>
      <c r="S4966" s="153"/>
      <c r="T4966" s="118" t="str">
        <f t="shared" si="1505"/>
        <v/>
      </c>
      <c r="U4966" s="154"/>
      <c r="V4966" s="154"/>
      <c r="W4966" s="154"/>
      <c r="X4966" s="154"/>
      <c r="Y4966" s="154"/>
      <c r="Z4966" s="154"/>
      <c r="AA4966" s="154"/>
      <c r="AB4966" s="154"/>
      <c r="AC4966" s="154"/>
      <c r="AD4966" s="154"/>
      <c r="AE4966" s="154"/>
      <c r="AF4966" s="154"/>
      <c r="AG4966" s="63">
        <f t="shared" si="1506"/>
        <v>0</v>
      </c>
      <c r="AH4966" s="56">
        <f t="shared" si="1507"/>
        <v>0</v>
      </c>
      <c r="AI4966" s="56">
        <f t="shared" si="1508"/>
        <v>0</v>
      </c>
      <c r="AJ4966" s="56">
        <f t="shared" si="1509"/>
        <v>0</v>
      </c>
      <c r="AK4966" s="56">
        <f t="shared" si="1510"/>
        <v>0</v>
      </c>
      <c r="AL4966" s="56">
        <f t="shared" si="1511"/>
        <v>0</v>
      </c>
      <c r="AM4966" s="56">
        <f t="shared" si="1512"/>
        <v>0</v>
      </c>
      <c r="AN4966" s="56">
        <f t="shared" si="1513"/>
        <v>0</v>
      </c>
      <c r="AO4966" s="56">
        <f t="shared" si="1514"/>
        <v>0</v>
      </c>
      <c r="AP4966" s="56">
        <f t="shared" si="1515"/>
        <v>0</v>
      </c>
      <c r="AQ4966" s="56">
        <f t="shared" si="1516"/>
        <v>0</v>
      </c>
      <c r="AR4966" s="86">
        <f t="shared" si="1517"/>
        <v>0</v>
      </c>
    </row>
    <row r="4967" spans="1:44" x14ac:dyDescent="0.25">
      <c r="A4967" s="178"/>
      <c r="B4967" s="55" t="str">
        <f>_xlfn.IFNA(VLOOKUP(A4967,'Ajánlatkérő(k) adatai'!$B$4:$C$205,2,0),"")</f>
        <v/>
      </c>
      <c r="C4967" s="178"/>
      <c r="D4967" s="55" t="str">
        <f>_xlfn.IFNA(VLOOKUP(C4967,'Számlafizető(k) adatai'!$C$4:$D$203,2,0),"")</f>
        <v/>
      </c>
      <c r="E4967" s="55" t="str">
        <f>_xlfn.IFNA(VLOOKUP(C4967,'Számlafizető(k) adatai'!$C$4:$M$203,11,0),"")</f>
        <v/>
      </c>
      <c r="F4967" s="178"/>
      <c r="G4967" s="178"/>
      <c r="H4967" s="178"/>
      <c r="I4967" s="55" t="str">
        <f>IF(F4967="","",VLOOKUP(LEFT(F4967,5),'Technikai cellák'!B:C,2,0))</f>
        <v/>
      </c>
      <c r="J4967" s="55" t="str">
        <f>IF(F4967="","",VLOOKUP(I4967,'Technikai cellák'!$C$1:$D$12,2,0))</f>
        <v/>
      </c>
      <c r="K4967" s="179"/>
      <c r="L4967" s="67" t="str">
        <f t="shared" si="1500"/>
        <v/>
      </c>
      <c r="M4967" s="68">
        <f t="shared" si="1501"/>
        <v>0</v>
      </c>
      <c r="N4967" s="66">
        <f t="shared" si="1502"/>
        <v>0</v>
      </c>
      <c r="O4967" s="152"/>
      <c r="P4967" s="172">
        <f t="shared" si="1499"/>
        <v>0</v>
      </c>
      <c r="Q4967" s="69">
        <f t="shared" si="1503"/>
        <v>0</v>
      </c>
      <c r="R4967" s="62">
        <f t="shared" si="1504"/>
        <v>0</v>
      </c>
      <c r="S4967" s="153"/>
      <c r="T4967" s="118" t="str">
        <f t="shared" si="1505"/>
        <v/>
      </c>
      <c r="U4967" s="154"/>
      <c r="V4967" s="154"/>
      <c r="W4967" s="154"/>
      <c r="X4967" s="154"/>
      <c r="Y4967" s="154"/>
      <c r="Z4967" s="154"/>
      <c r="AA4967" s="154"/>
      <c r="AB4967" s="154"/>
      <c r="AC4967" s="154"/>
      <c r="AD4967" s="154"/>
      <c r="AE4967" s="154"/>
      <c r="AF4967" s="154"/>
      <c r="AG4967" s="63">
        <f t="shared" si="1506"/>
        <v>0</v>
      </c>
      <c r="AH4967" s="56">
        <f t="shared" si="1507"/>
        <v>0</v>
      </c>
      <c r="AI4967" s="56">
        <f t="shared" si="1508"/>
        <v>0</v>
      </c>
      <c r="AJ4967" s="56">
        <f t="shared" si="1509"/>
        <v>0</v>
      </c>
      <c r="AK4967" s="56">
        <f t="shared" si="1510"/>
        <v>0</v>
      </c>
      <c r="AL4967" s="56">
        <f t="shared" si="1511"/>
        <v>0</v>
      </c>
      <c r="AM4967" s="56">
        <f t="shared" si="1512"/>
        <v>0</v>
      </c>
      <c r="AN4967" s="56">
        <f t="shared" si="1513"/>
        <v>0</v>
      </c>
      <c r="AO4967" s="56">
        <f t="shared" si="1514"/>
        <v>0</v>
      </c>
      <c r="AP4967" s="56">
        <f t="shared" si="1515"/>
        <v>0</v>
      </c>
      <c r="AQ4967" s="56">
        <f t="shared" si="1516"/>
        <v>0</v>
      </c>
      <c r="AR4967" s="86">
        <f t="shared" si="1517"/>
        <v>0</v>
      </c>
    </row>
    <row r="4968" spans="1:44" x14ac:dyDescent="0.25">
      <c r="A4968" s="178"/>
      <c r="B4968" s="55" t="str">
        <f>_xlfn.IFNA(VLOOKUP(A4968,'Ajánlatkérő(k) adatai'!$B$4:$C$205,2,0),"")</f>
        <v/>
      </c>
      <c r="C4968" s="178"/>
      <c r="D4968" s="55" t="str">
        <f>_xlfn.IFNA(VLOOKUP(C4968,'Számlafizető(k) adatai'!$C$4:$D$203,2,0),"")</f>
        <v/>
      </c>
      <c r="E4968" s="55" t="str">
        <f>_xlfn.IFNA(VLOOKUP(C4968,'Számlafizető(k) adatai'!$C$4:$M$203,11,0),"")</f>
        <v/>
      </c>
      <c r="F4968" s="178"/>
      <c r="G4968" s="178"/>
      <c r="H4968" s="178"/>
      <c r="I4968" s="55" t="str">
        <f>IF(F4968="","",VLOOKUP(LEFT(F4968,5),'Technikai cellák'!B:C,2,0))</f>
        <v/>
      </c>
      <c r="J4968" s="55" t="str">
        <f>IF(F4968="","",VLOOKUP(I4968,'Technikai cellák'!$C$1:$D$12,2,0))</f>
        <v/>
      </c>
      <c r="K4968" s="179"/>
      <c r="L4968" s="67" t="str">
        <f t="shared" si="1500"/>
        <v/>
      </c>
      <c r="M4968" s="68">
        <f t="shared" si="1501"/>
        <v>0</v>
      </c>
      <c r="N4968" s="66">
        <f t="shared" si="1502"/>
        <v>0</v>
      </c>
      <c r="O4968" s="152"/>
      <c r="P4968" s="172">
        <f t="shared" si="1499"/>
        <v>0</v>
      </c>
      <c r="Q4968" s="69">
        <f t="shared" si="1503"/>
        <v>0</v>
      </c>
      <c r="R4968" s="62">
        <f t="shared" si="1504"/>
        <v>0</v>
      </c>
      <c r="S4968" s="153"/>
      <c r="T4968" s="118" t="str">
        <f t="shared" si="1505"/>
        <v/>
      </c>
      <c r="U4968" s="154"/>
      <c r="V4968" s="154"/>
      <c r="W4968" s="154"/>
      <c r="X4968" s="154"/>
      <c r="Y4968" s="154"/>
      <c r="Z4968" s="154"/>
      <c r="AA4968" s="154"/>
      <c r="AB4968" s="154"/>
      <c r="AC4968" s="154"/>
      <c r="AD4968" s="154"/>
      <c r="AE4968" s="154"/>
      <c r="AF4968" s="154"/>
      <c r="AG4968" s="63">
        <f t="shared" si="1506"/>
        <v>0</v>
      </c>
      <c r="AH4968" s="56">
        <f t="shared" si="1507"/>
        <v>0</v>
      </c>
      <c r="AI4968" s="56">
        <f t="shared" si="1508"/>
        <v>0</v>
      </c>
      <c r="AJ4968" s="56">
        <f t="shared" si="1509"/>
        <v>0</v>
      </c>
      <c r="AK4968" s="56">
        <f t="shared" si="1510"/>
        <v>0</v>
      </c>
      <c r="AL4968" s="56">
        <f t="shared" si="1511"/>
        <v>0</v>
      </c>
      <c r="AM4968" s="56">
        <f t="shared" si="1512"/>
        <v>0</v>
      </c>
      <c r="AN4968" s="56">
        <f t="shared" si="1513"/>
        <v>0</v>
      </c>
      <c r="AO4968" s="56">
        <f t="shared" si="1514"/>
        <v>0</v>
      </c>
      <c r="AP4968" s="56">
        <f t="shared" si="1515"/>
        <v>0</v>
      </c>
      <c r="AQ4968" s="56">
        <f t="shared" si="1516"/>
        <v>0</v>
      </c>
      <c r="AR4968" s="86">
        <f t="shared" si="1517"/>
        <v>0</v>
      </c>
    </row>
    <row r="4969" spans="1:44" x14ac:dyDescent="0.25">
      <c r="A4969" s="178"/>
      <c r="B4969" s="55" t="str">
        <f>_xlfn.IFNA(VLOOKUP(A4969,'Ajánlatkérő(k) adatai'!$B$4:$C$205,2,0),"")</f>
        <v/>
      </c>
      <c r="C4969" s="178"/>
      <c r="D4969" s="55" t="str">
        <f>_xlfn.IFNA(VLOOKUP(C4969,'Számlafizető(k) adatai'!$C$4:$D$203,2,0),"")</f>
        <v/>
      </c>
      <c r="E4969" s="55" t="str">
        <f>_xlfn.IFNA(VLOOKUP(C4969,'Számlafizető(k) adatai'!$C$4:$M$203,11,0),"")</f>
        <v/>
      </c>
      <c r="F4969" s="178"/>
      <c r="G4969" s="178"/>
      <c r="H4969" s="178"/>
      <c r="I4969" s="55" t="str">
        <f>IF(F4969="","",VLOOKUP(LEFT(F4969,5),'Technikai cellák'!B:C,2,0))</f>
        <v/>
      </c>
      <c r="J4969" s="55" t="str">
        <f>IF(F4969="","",VLOOKUP(I4969,'Technikai cellák'!$C$1:$D$12,2,0))</f>
        <v/>
      </c>
      <c r="K4969" s="179"/>
      <c r="L4969" s="67" t="str">
        <f t="shared" si="1500"/>
        <v/>
      </c>
      <c r="M4969" s="68">
        <f t="shared" si="1501"/>
        <v>0</v>
      </c>
      <c r="N4969" s="66">
        <f t="shared" si="1502"/>
        <v>0</v>
      </c>
      <c r="O4969" s="152"/>
      <c r="P4969" s="172">
        <f t="shared" si="1499"/>
        <v>0</v>
      </c>
      <c r="Q4969" s="69">
        <f t="shared" si="1503"/>
        <v>0</v>
      </c>
      <c r="R4969" s="62">
        <f t="shared" si="1504"/>
        <v>0</v>
      </c>
      <c r="S4969" s="153"/>
      <c r="T4969" s="118" t="str">
        <f t="shared" si="1505"/>
        <v/>
      </c>
      <c r="U4969" s="154"/>
      <c r="V4969" s="154"/>
      <c r="W4969" s="154"/>
      <c r="X4969" s="154"/>
      <c r="Y4969" s="154"/>
      <c r="Z4969" s="154"/>
      <c r="AA4969" s="154"/>
      <c r="AB4969" s="154"/>
      <c r="AC4969" s="154"/>
      <c r="AD4969" s="154"/>
      <c r="AE4969" s="154"/>
      <c r="AF4969" s="154"/>
      <c r="AG4969" s="63">
        <f t="shared" si="1506"/>
        <v>0</v>
      </c>
      <c r="AH4969" s="56">
        <f t="shared" si="1507"/>
        <v>0</v>
      </c>
      <c r="AI4969" s="56">
        <f t="shared" si="1508"/>
        <v>0</v>
      </c>
      <c r="AJ4969" s="56">
        <f t="shared" si="1509"/>
        <v>0</v>
      </c>
      <c r="AK4969" s="56">
        <f t="shared" si="1510"/>
        <v>0</v>
      </c>
      <c r="AL4969" s="56">
        <f t="shared" si="1511"/>
        <v>0</v>
      </c>
      <c r="AM4969" s="56">
        <f t="shared" si="1512"/>
        <v>0</v>
      </c>
      <c r="AN4969" s="56">
        <f t="shared" si="1513"/>
        <v>0</v>
      </c>
      <c r="AO4969" s="56">
        <f t="shared" si="1514"/>
        <v>0</v>
      </c>
      <c r="AP4969" s="56">
        <f t="shared" si="1515"/>
        <v>0</v>
      </c>
      <c r="AQ4969" s="56">
        <f t="shared" si="1516"/>
        <v>0</v>
      </c>
      <c r="AR4969" s="86">
        <f t="shared" si="1517"/>
        <v>0</v>
      </c>
    </row>
    <row r="4970" spans="1:44" x14ac:dyDescent="0.25">
      <c r="A4970" s="178"/>
      <c r="B4970" s="55" t="str">
        <f>_xlfn.IFNA(VLOOKUP(A4970,'Ajánlatkérő(k) adatai'!$B$4:$C$205,2,0),"")</f>
        <v/>
      </c>
      <c r="C4970" s="178"/>
      <c r="D4970" s="55" t="str">
        <f>_xlfn.IFNA(VLOOKUP(C4970,'Számlafizető(k) adatai'!$C$4:$D$203,2,0),"")</f>
        <v/>
      </c>
      <c r="E4970" s="55" t="str">
        <f>_xlfn.IFNA(VLOOKUP(C4970,'Számlafizető(k) adatai'!$C$4:$M$203,11,0),"")</f>
        <v/>
      </c>
      <c r="F4970" s="178"/>
      <c r="G4970" s="178"/>
      <c r="H4970" s="178"/>
      <c r="I4970" s="55" t="str">
        <f>IF(F4970="","",VLOOKUP(LEFT(F4970,5),'Technikai cellák'!B:C,2,0))</f>
        <v/>
      </c>
      <c r="J4970" s="55" t="str">
        <f>IF(F4970="","",VLOOKUP(I4970,'Technikai cellák'!$C$1:$D$12,2,0))</f>
        <v/>
      </c>
      <c r="K4970" s="179"/>
      <c r="L4970" s="67" t="str">
        <f t="shared" si="1500"/>
        <v/>
      </c>
      <c r="M4970" s="68">
        <f t="shared" si="1501"/>
        <v>0</v>
      </c>
      <c r="N4970" s="66">
        <f t="shared" si="1502"/>
        <v>0</v>
      </c>
      <c r="O4970" s="152"/>
      <c r="P4970" s="172">
        <f t="shared" si="1499"/>
        <v>0</v>
      </c>
      <c r="Q4970" s="69">
        <f t="shared" si="1503"/>
        <v>0</v>
      </c>
      <c r="R4970" s="62">
        <f t="shared" si="1504"/>
        <v>0</v>
      </c>
      <c r="S4970" s="153"/>
      <c r="T4970" s="118" t="str">
        <f t="shared" si="1505"/>
        <v/>
      </c>
      <c r="U4970" s="154"/>
      <c r="V4970" s="154"/>
      <c r="W4970" s="154"/>
      <c r="X4970" s="154"/>
      <c r="Y4970" s="154"/>
      <c r="Z4970" s="154"/>
      <c r="AA4970" s="154"/>
      <c r="AB4970" s="154"/>
      <c r="AC4970" s="154"/>
      <c r="AD4970" s="154"/>
      <c r="AE4970" s="154"/>
      <c r="AF4970" s="154"/>
      <c r="AG4970" s="63">
        <f t="shared" si="1506"/>
        <v>0</v>
      </c>
      <c r="AH4970" s="56">
        <f t="shared" si="1507"/>
        <v>0</v>
      </c>
      <c r="AI4970" s="56">
        <f t="shared" si="1508"/>
        <v>0</v>
      </c>
      <c r="AJ4970" s="56">
        <f t="shared" si="1509"/>
        <v>0</v>
      </c>
      <c r="AK4970" s="56">
        <f t="shared" si="1510"/>
        <v>0</v>
      </c>
      <c r="AL4970" s="56">
        <f t="shared" si="1511"/>
        <v>0</v>
      </c>
      <c r="AM4970" s="56">
        <f t="shared" si="1512"/>
        <v>0</v>
      </c>
      <c r="AN4970" s="56">
        <f t="shared" si="1513"/>
        <v>0</v>
      </c>
      <c r="AO4970" s="56">
        <f t="shared" si="1514"/>
        <v>0</v>
      </c>
      <c r="AP4970" s="56">
        <f t="shared" si="1515"/>
        <v>0</v>
      </c>
      <c r="AQ4970" s="56">
        <f t="shared" si="1516"/>
        <v>0</v>
      </c>
      <c r="AR4970" s="86">
        <f t="shared" si="1517"/>
        <v>0</v>
      </c>
    </row>
    <row r="4971" spans="1:44" x14ac:dyDescent="0.25">
      <c r="A4971" s="178"/>
      <c r="B4971" s="55" t="str">
        <f>_xlfn.IFNA(VLOOKUP(A4971,'Ajánlatkérő(k) adatai'!$B$4:$C$205,2,0),"")</f>
        <v/>
      </c>
      <c r="C4971" s="178"/>
      <c r="D4971" s="55" t="str">
        <f>_xlfn.IFNA(VLOOKUP(C4971,'Számlafizető(k) adatai'!$C$4:$D$203,2,0),"")</f>
        <v/>
      </c>
      <c r="E4971" s="55" t="str">
        <f>_xlfn.IFNA(VLOOKUP(C4971,'Számlafizető(k) adatai'!$C$4:$M$203,11,0),"")</f>
        <v/>
      </c>
      <c r="F4971" s="178"/>
      <c r="G4971" s="178"/>
      <c r="H4971" s="178"/>
      <c r="I4971" s="55" t="str">
        <f>IF(F4971="","",VLOOKUP(LEFT(F4971,5),'Technikai cellák'!B:C,2,0))</f>
        <v/>
      </c>
      <c r="J4971" s="55" t="str">
        <f>IF(F4971="","",VLOOKUP(I4971,'Technikai cellák'!$C$1:$D$12,2,0))</f>
        <v/>
      </c>
      <c r="K4971" s="179"/>
      <c r="L4971" s="67" t="str">
        <f t="shared" si="1500"/>
        <v/>
      </c>
      <c r="M4971" s="68">
        <f t="shared" si="1501"/>
        <v>0</v>
      </c>
      <c r="N4971" s="66">
        <f t="shared" si="1502"/>
        <v>0</v>
      </c>
      <c r="O4971" s="152"/>
      <c r="P4971" s="172">
        <f t="shared" si="1499"/>
        <v>0</v>
      </c>
      <c r="Q4971" s="69">
        <f t="shared" si="1503"/>
        <v>0</v>
      </c>
      <c r="R4971" s="62">
        <f t="shared" si="1504"/>
        <v>0</v>
      </c>
      <c r="S4971" s="153"/>
      <c r="T4971" s="118" t="str">
        <f t="shared" si="1505"/>
        <v/>
      </c>
      <c r="U4971" s="154"/>
      <c r="V4971" s="154"/>
      <c r="W4971" s="154"/>
      <c r="X4971" s="154"/>
      <c r="Y4971" s="154"/>
      <c r="Z4971" s="154"/>
      <c r="AA4971" s="154"/>
      <c r="AB4971" s="154"/>
      <c r="AC4971" s="154"/>
      <c r="AD4971" s="154"/>
      <c r="AE4971" s="154"/>
      <c r="AF4971" s="154"/>
      <c r="AG4971" s="63">
        <f t="shared" si="1506"/>
        <v>0</v>
      </c>
      <c r="AH4971" s="56">
        <f t="shared" si="1507"/>
        <v>0</v>
      </c>
      <c r="AI4971" s="56">
        <f t="shared" si="1508"/>
        <v>0</v>
      </c>
      <c r="AJ4971" s="56">
        <f t="shared" si="1509"/>
        <v>0</v>
      </c>
      <c r="AK4971" s="56">
        <f t="shared" si="1510"/>
        <v>0</v>
      </c>
      <c r="AL4971" s="56">
        <f t="shared" si="1511"/>
        <v>0</v>
      </c>
      <c r="AM4971" s="56">
        <f t="shared" si="1512"/>
        <v>0</v>
      </c>
      <c r="AN4971" s="56">
        <f t="shared" si="1513"/>
        <v>0</v>
      </c>
      <c r="AO4971" s="56">
        <f t="shared" si="1514"/>
        <v>0</v>
      </c>
      <c r="AP4971" s="56">
        <f t="shared" si="1515"/>
        <v>0</v>
      </c>
      <c r="AQ4971" s="56">
        <f t="shared" si="1516"/>
        <v>0</v>
      </c>
      <c r="AR4971" s="86">
        <f t="shared" si="1517"/>
        <v>0</v>
      </c>
    </row>
    <row r="4972" spans="1:44" x14ac:dyDescent="0.25">
      <c r="A4972" s="178"/>
      <c r="B4972" s="55" t="str">
        <f>_xlfn.IFNA(VLOOKUP(A4972,'Ajánlatkérő(k) adatai'!$B$4:$C$205,2,0),"")</f>
        <v/>
      </c>
      <c r="C4972" s="178"/>
      <c r="D4972" s="55" t="str">
        <f>_xlfn.IFNA(VLOOKUP(C4972,'Számlafizető(k) adatai'!$C$4:$D$203,2,0),"")</f>
        <v/>
      </c>
      <c r="E4972" s="55" t="str">
        <f>_xlfn.IFNA(VLOOKUP(C4972,'Számlafizető(k) adatai'!$C$4:$M$203,11,0),"")</f>
        <v/>
      </c>
      <c r="F4972" s="178"/>
      <c r="G4972" s="178"/>
      <c r="H4972" s="178"/>
      <c r="I4972" s="55" t="str">
        <f>IF(F4972="","",VLOOKUP(LEFT(F4972,5),'Technikai cellák'!B:C,2,0))</f>
        <v/>
      </c>
      <c r="J4972" s="55" t="str">
        <f>IF(F4972="","",VLOOKUP(I4972,'Technikai cellák'!$C$1:$D$12,2,0))</f>
        <v/>
      </c>
      <c r="K4972" s="179"/>
      <c r="L4972" s="67" t="str">
        <f t="shared" si="1500"/>
        <v/>
      </c>
      <c r="M4972" s="68">
        <f t="shared" si="1501"/>
        <v>0</v>
      </c>
      <c r="N4972" s="66">
        <f t="shared" si="1502"/>
        <v>0</v>
      </c>
      <c r="O4972" s="152"/>
      <c r="P4972" s="172">
        <f t="shared" si="1499"/>
        <v>0</v>
      </c>
      <c r="Q4972" s="69">
        <f t="shared" si="1503"/>
        <v>0</v>
      </c>
      <c r="R4972" s="62">
        <f t="shared" si="1504"/>
        <v>0</v>
      </c>
      <c r="S4972" s="153"/>
      <c r="T4972" s="118" t="str">
        <f t="shared" si="1505"/>
        <v/>
      </c>
      <c r="U4972" s="154"/>
      <c r="V4972" s="154"/>
      <c r="W4972" s="154"/>
      <c r="X4972" s="154"/>
      <c r="Y4972" s="154"/>
      <c r="Z4972" s="154"/>
      <c r="AA4972" s="154"/>
      <c r="AB4972" s="154"/>
      <c r="AC4972" s="154"/>
      <c r="AD4972" s="154"/>
      <c r="AE4972" s="154"/>
      <c r="AF4972" s="154"/>
      <c r="AG4972" s="63">
        <f t="shared" si="1506"/>
        <v>0</v>
      </c>
      <c r="AH4972" s="56">
        <f t="shared" si="1507"/>
        <v>0</v>
      </c>
      <c r="AI4972" s="56">
        <f t="shared" si="1508"/>
        <v>0</v>
      </c>
      <c r="AJ4972" s="56">
        <f t="shared" si="1509"/>
        <v>0</v>
      </c>
      <c r="AK4972" s="56">
        <f t="shared" si="1510"/>
        <v>0</v>
      </c>
      <c r="AL4972" s="56">
        <f t="shared" si="1511"/>
        <v>0</v>
      </c>
      <c r="AM4972" s="56">
        <f t="shared" si="1512"/>
        <v>0</v>
      </c>
      <c r="AN4972" s="56">
        <f t="shared" si="1513"/>
        <v>0</v>
      </c>
      <c r="AO4972" s="56">
        <f t="shared" si="1514"/>
        <v>0</v>
      </c>
      <c r="AP4972" s="56">
        <f t="shared" si="1515"/>
        <v>0</v>
      </c>
      <c r="AQ4972" s="56">
        <f t="shared" si="1516"/>
        <v>0</v>
      </c>
      <c r="AR4972" s="86">
        <f t="shared" si="1517"/>
        <v>0</v>
      </c>
    </row>
    <row r="4973" spans="1:44" x14ac:dyDescent="0.25">
      <c r="A4973" s="178"/>
      <c r="B4973" s="55" t="str">
        <f>_xlfn.IFNA(VLOOKUP(A4973,'Ajánlatkérő(k) adatai'!$B$4:$C$205,2,0),"")</f>
        <v/>
      </c>
      <c r="C4973" s="178"/>
      <c r="D4973" s="55" t="str">
        <f>_xlfn.IFNA(VLOOKUP(C4973,'Számlafizető(k) adatai'!$C$4:$D$203,2,0),"")</f>
        <v/>
      </c>
      <c r="E4973" s="55" t="str">
        <f>_xlfn.IFNA(VLOOKUP(C4973,'Számlafizető(k) adatai'!$C$4:$M$203,11,0),"")</f>
        <v/>
      </c>
      <c r="F4973" s="178"/>
      <c r="G4973" s="178"/>
      <c r="H4973" s="178"/>
      <c r="I4973" s="55" t="str">
        <f>IF(F4973="","",VLOOKUP(LEFT(F4973,5),'Technikai cellák'!B:C,2,0))</f>
        <v/>
      </c>
      <c r="J4973" s="55" t="str">
        <f>IF(F4973="","",VLOOKUP(I4973,'Technikai cellák'!$C$1:$D$12,2,0))</f>
        <v/>
      </c>
      <c r="K4973" s="179"/>
      <c r="L4973" s="67" t="str">
        <f t="shared" si="1500"/>
        <v/>
      </c>
      <c r="M4973" s="68">
        <f t="shared" si="1501"/>
        <v>0</v>
      </c>
      <c r="N4973" s="66">
        <f t="shared" si="1502"/>
        <v>0</v>
      </c>
      <c r="O4973" s="152"/>
      <c r="P4973" s="172">
        <f t="shared" si="1499"/>
        <v>0</v>
      </c>
      <c r="Q4973" s="69">
        <f t="shared" si="1503"/>
        <v>0</v>
      </c>
      <c r="R4973" s="62">
        <f t="shared" si="1504"/>
        <v>0</v>
      </c>
      <c r="S4973" s="153"/>
      <c r="T4973" s="118" t="str">
        <f t="shared" si="1505"/>
        <v/>
      </c>
      <c r="U4973" s="154"/>
      <c r="V4973" s="154"/>
      <c r="W4973" s="154"/>
      <c r="X4973" s="154"/>
      <c r="Y4973" s="154"/>
      <c r="Z4973" s="154"/>
      <c r="AA4973" s="154"/>
      <c r="AB4973" s="154"/>
      <c r="AC4973" s="154"/>
      <c r="AD4973" s="154"/>
      <c r="AE4973" s="154"/>
      <c r="AF4973" s="154"/>
      <c r="AG4973" s="63">
        <f t="shared" si="1506"/>
        <v>0</v>
      </c>
      <c r="AH4973" s="56">
        <f t="shared" si="1507"/>
        <v>0</v>
      </c>
      <c r="AI4973" s="56">
        <f t="shared" si="1508"/>
        <v>0</v>
      </c>
      <c r="AJ4973" s="56">
        <f t="shared" si="1509"/>
        <v>0</v>
      </c>
      <c r="AK4973" s="56">
        <f t="shared" si="1510"/>
        <v>0</v>
      </c>
      <c r="AL4973" s="56">
        <f t="shared" si="1511"/>
        <v>0</v>
      </c>
      <c r="AM4973" s="56">
        <f t="shared" si="1512"/>
        <v>0</v>
      </c>
      <c r="AN4973" s="56">
        <f t="shared" si="1513"/>
        <v>0</v>
      </c>
      <c r="AO4973" s="56">
        <f t="shared" si="1514"/>
        <v>0</v>
      </c>
      <c r="AP4973" s="56">
        <f t="shared" si="1515"/>
        <v>0</v>
      </c>
      <c r="AQ4973" s="56">
        <f t="shared" si="1516"/>
        <v>0</v>
      </c>
      <c r="AR4973" s="86">
        <f t="shared" si="1517"/>
        <v>0</v>
      </c>
    </row>
    <row r="4974" spans="1:44" x14ac:dyDescent="0.25">
      <c r="A4974" s="178"/>
      <c r="B4974" s="55" t="str">
        <f>_xlfn.IFNA(VLOOKUP(A4974,'Ajánlatkérő(k) adatai'!$B$4:$C$205,2,0),"")</f>
        <v/>
      </c>
      <c r="C4974" s="178"/>
      <c r="D4974" s="55" t="str">
        <f>_xlfn.IFNA(VLOOKUP(C4974,'Számlafizető(k) adatai'!$C$4:$D$203,2,0),"")</f>
        <v/>
      </c>
      <c r="E4974" s="55" t="str">
        <f>_xlfn.IFNA(VLOOKUP(C4974,'Számlafizető(k) adatai'!$C$4:$M$203,11,0),"")</f>
        <v/>
      </c>
      <c r="F4974" s="178"/>
      <c r="G4974" s="178"/>
      <c r="H4974" s="178"/>
      <c r="I4974" s="55" t="str">
        <f>IF(F4974="","",VLOOKUP(LEFT(F4974,5),'Technikai cellák'!B:C,2,0))</f>
        <v/>
      </c>
      <c r="J4974" s="55" t="str">
        <f>IF(F4974="","",VLOOKUP(I4974,'Technikai cellák'!$C$1:$D$12,2,0))</f>
        <v/>
      </c>
      <c r="K4974" s="179"/>
      <c r="L4974" s="67" t="str">
        <f t="shared" si="1500"/>
        <v/>
      </c>
      <c r="M4974" s="68">
        <f t="shared" si="1501"/>
        <v>0</v>
      </c>
      <c r="N4974" s="66">
        <f t="shared" si="1502"/>
        <v>0</v>
      </c>
      <c r="O4974" s="152"/>
      <c r="P4974" s="172">
        <f t="shared" si="1499"/>
        <v>0</v>
      </c>
      <c r="Q4974" s="69">
        <f t="shared" si="1503"/>
        <v>0</v>
      </c>
      <c r="R4974" s="62">
        <f t="shared" si="1504"/>
        <v>0</v>
      </c>
      <c r="S4974" s="153"/>
      <c r="T4974" s="118" t="str">
        <f t="shared" si="1505"/>
        <v/>
      </c>
      <c r="U4974" s="154"/>
      <c r="V4974" s="154"/>
      <c r="W4974" s="154"/>
      <c r="X4974" s="154"/>
      <c r="Y4974" s="154"/>
      <c r="Z4974" s="154"/>
      <c r="AA4974" s="154"/>
      <c r="AB4974" s="154"/>
      <c r="AC4974" s="154"/>
      <c r="AD4974" s="154"/>
      <c r="AE4974" s="154"/>
      <c r="AF4974" s="154"/>
      <c r="AG4974" s="63">
        <f t="shared" si="1506"/>
        <v>0</v>
      </c>
      <c r="AH4974" s="56">
        <f t="shared" si="1507"/>
        <v>0</v>
      </c>
      <c r="AI4974" s="56">
        <f t="shared" si="1508"/>
        <v>0</v>
      </c>
      <c r="AJ4974" s="56">
        <f t="shared" si="1509"/>
        <v>0</v>
      </c>
      <c r="AK4974" s="56">
        <f t="shared" si="1510"/>
        <v>0</v>
      </c>
      <c r="AL4974" s="56">
        <f t="shared" si="1511"/>
        <v>0</v>
      </c>
      <c r="AM4974" s="56">
        <f t="shared" si="1512"/>
        <v>0</v>
      </c>
      <c r="AN4974" s="56">
        <f t="shared" si="1513"/>
        <v>0</v>
      </c>
      <c r="AO4974" s="56">
        <f t="shared" si="1514"/>
        <v>0</v>
      </c>
      <c r="AP4974" s="56">
        <f t="shared" si="1515"/>
        <v>0</v>
      </c>
      <c r="AQ4974" s="56">
        <f t="shared" si="1516"/>
        <v>0</v>
      </c>
      <c r="AR4974" s="86">
        <f t="shared" si="1517"/>
        <v>0</v>
      </c>
    </row>
    <row r="4975" spans="1:44" x14ac:dyDescent="0.25">
      <c r="A4975" s="178"/>
      <c r="B4975" s="55" t="str">
        <f>_xlfn.IFNA(VLOOKUP(A4975,'Ajánlatkérő(k) adatai'!$B$4:$C$205,2,0),"")</f>
        <v/>
      </c>
      <c r="C4975" s="178"/>
      <c r="D4975" s="55" t="str">
        <f>_xlfn.IFNA(VLOOKUP(C4975,'Számlafizető(k) adatai'!$C$4:$D$203,2,0),"")</f>
        <v/>
      </c>
      <c r="E4975" s="55" t="str">
        <f>_xlfn.IFNA(VLOOKUP(C4975,'Számlafizető(k) adatai'!$C$4:$M$203,11,0),"")</f>
        <v/>
      </c>
      <c r="F4975" s="178"/>
      <c r="G4975" s="178"/>
      <c r="H4975" s="178"/>
      <c r="I4975" s="55" t="str">
        <f>IF(F4975="","",VLOOKUP(LEFT(F4975,5),'Technikai cellák'!B:C,2,0))</f>
        <v/>
      </c>
      <c r="J4975" s="55" t="str">
        <f>IF(F4975="","",VLOOKUP(I4975,'Technikai cellák'!$C$1:$D$12,2,0))</f>
        <v/>
      </c>
      <c r="K4975" s="179"/>
      <c r="L4975" s="67" t="str">
        <f t="shared" si="1500"/>
        <v/>
      </c>
      <c r="M4975" s="68">
        <f t="shared" si="1501"/>
        <v>0</v>
      </c>
      <c r="N4975" s="66">
        <f t="shared" si="1502"/>
        <v>0</v>
      </c>
      <c r="O4975" s="152"/>
      <c r="P4975" s="172">
        <f t="shared" si="1499"/>
        <v>0</v>
      </c>
      <c r="Q4975" s="69">
        <f t="shared" si="1503"/>
        <v>0</v>
      </c>
      <c r="R4975" s="62">
        <f t="shared" si="1504"/>
        <v>0</v>
      </c>
      <c r="S4975" s="153"/>
      <c r="T4975" s="118" t="str">
        <f t="shared" si="1505"/>
        <v/>
      </c>
      <c r="U4975" s="154"/>
      <c r="V4975" s="154"/>
      <c r="W4975" s="154"/>
      <c r="X4975" s="154"/>
      <c r="Y4975" s="154"/>
      <c r="Z4975" s="154"/>
      <c r="AA4975" s="154"/>
      <c r="AB4975" s="154"/>
      <c r="AC4975" s="154"/>
      <c r="AD4975" s="154"/>
      <c r="AE4975" s="154"/>
      <c r="AF4975" s="154"/>
      <c r="AG4975" s="63">
        <f t="shared" si="1506"/>
        <v>0</v>
      </c>
      <c r="AH4975" s="56">
        <f t="shared" si="1507"/>
        <v>0</v>
      </c>
      <c r="AI4975" s="56">
        <f t="shared" si="1508"/>
        <v>0</v>
      </c>
      <c r="AJ4975" s="56">
        <f t="shared" si="1509"/>
        <v>0</v>
      </c>
      <c r="AK4975" s="56">
        <f t="shared" si="1510"/>
        <v>0</v>
      </c>
      <c r="AL4975" s="56">
        <f t="shared" si="1511"/>
        <v>0</v>
      </c>
      <c r="AM4975" s="56">
        <f t="shared" si="1512"/>
        <v>0</v>
      </c>
      <c r="AN4975" s="56">
        <f t="shared" si="1513"/>
        <v>0</v>
      </c>
      <c r="AO4975" s="56">
        <f t="shared" si="1514"/>
        <v>0</v>
      </c>
      <c r="AP4975" s="56">
        <f t="shared" si="1515"/>
        <v>0</v>
      </c>
      <c r="AQ4975" s="56">
        <f t="shared" si="1516"/>
        <v>0</v>
      </c>
      <c r="AR4975" s="86">
        <f t="shared" si="1517"/>
        <v>0</v>
      </c>
    </row>
    <row r="4976" spans="1:44" x14ac:dyDescent="0.25">
      <c r="A4976" s="178"/>
      <c r="B4976" s="55" t="str">
        <f>_xlfn.IFNA(VLOOKUP(A4976,'Ajánlatkérő(k) adatai'!$B$4:$C$205,2,0),"")</f>
        <v/>
      </c>
      <c r="C4976" s="178"/>
      <c r="D4976" s="55" t="str">
        <f>_xlfn.IFNA(VLOOKUP(C4976,'Számlafizető(k) adatai'!$C$4:$D$203,2,0),"")</f>
        <v/>
      </c>
      <c r="E4976" s="55" t="str">
        <f>_xlfn.IFNA(VLOOKUP(C4976,'Számlafizető(k) adatai'!$C$4:$M$203,11,0),"")</f>
        <v/>
      </c>
      <c r="F4976" s="178"/>
      <c r="G4976" s="178"/>
      <c r="H4976" s="178"/>
      <c r="I4976" s="55" t="str">
        <f>IF(F4976="","",VLOOKUP(LEFT(F4976,5),'Technikai cellák'!B:C,2,0))</f>
        <v/>
      </c>
      <c r="J4976" s="55" t="str">
        <f>IF(F4976="","",VLOOKUP(I4976,'Technikai cellák'!$C$1:$D$12,2,0))</f>
        <v/>
      </c>
      <c r="K4976" s="179"/>
      <c r="L4976" s="67" t="str">
        <f t="shared" si="1500"/>
        <v/>
      </c>
      <c r="M4976" s="68">
        <f t="shared" si="1501"/>
        <v>0</v>
      </c>
      <c r="N4976" s="66">
        <f t="shared" si="1502"/>
        <v>0</v>
      </c>
      <c r="O4976" s="152"/>
      <c r="P4976" s="172">
        <f t="shared" si="1499"/>
        <v>0</v>
      </c>
      <c r="Q4976" s="69">
        <f t="shared" si="1503"/>
        <v>0</v>
      </c>
      <c r="R4976" s="62">
        <f t="shared" si="1504"/>
        <v>0</v>
      </c>
      <c r="S4976" s="153"/>
      <c r="T4976" s="118" t="str">
        <f t="shared" si="1505"/>
        <v/>
      </c>
      <c r="U4976" s="154"/>
      <c r="V4976" s="154"/>
      <c r="W4976" s="154"/>
      <c r="X4976" s="154"/>
      <c r="Y4976" s="154"/>
      <c r="Z4976" s="154"/>
      <c r="AA4976" s="154"/>
      <c r="AB4976" s="154"/>
      <c r="AC4976" s="154"/>
      <c r="AD4976" s="154"/>
      <c r="AE4976" s="154"/>
      <c r="AF4976" s="154"/>
      <c r="AG4976" s="63">
        <f t="shared" si="1506"/>
        <v>0</v>
      </c>
      <c r="AH4976" s="56">
        <f t="shared" si="1507"/>
        <v>0</v>
      </c>
      <c r="AI4976" s="56">
        <f t="shared" si="1508"/>
        <v>0</v>
      </c>
      <c r="AJ4976" s="56">
        <f t="shared" si="1509"/>
        <v>0</v>
      </c>
      <c r="AK4976" s="56">
        <f t="shared" si="1510"/>
        <v>0</v>
      </c>
      <c r="AL4976" s="56">
        <f t="shared" si="1511"/>
        <v>0</v>
      </c>
      <c r="AM4976" s="56">
        <f t="shared" si="1512"/>
        <v>0</v>
      </c>
      <c r="AN4976" s="56">
        <f t="shared" si="1513"/>
        <v>0</v>
      </c>
      <c r="AO4976" s="56">
        <f t="shared" si="1514"/>
        <v>0</v>
      </c>
      <c r="AP4976" s="56">
        <f t="shared" si="1515"/>
        <v>0</v>
      </c>
      <c r="AQ4976" s="56">
        <f t="shared" si="1516"/>
        <v>0</v>
      </c>
      <c r="AR4976" s="86">
        <f t="shared" si="1517"/>
        <v>0</v>
      </c>
    </row>
    <row r="4977" spans="1:44" x14ac:dyDescent="0.25">
      <c r="A4977" s="178"/>
      <c r="B4977" s="55" t="str">
        <f>_xlfn.IFNA(VLOOKUP(A4977,'Ajánlatkérő(k) adatai'!$B$4:$C$205,2,0),"")</f>
        <v/>
      </c>
      <c r="C4977" s="178"/>
      <c r="D4977" s="55" t="str">
        <f>_xlfn.IFNA(VLOOKUP(C4977,'Számlafizető(k) adatai'!$C$4:$D$203,2,0),"")</f>
        <v/>
      </c>
      <c r="E4977" s="55" t="str">
        <f>_xlfn.IFNA(VLOOKUP(C4977,'Számlafizető(k) adatai'!$C$4:$M$203,11,0),"")</f>
        <v/>
      </c>
      <c r="F4977" s="178"/>
      <c r="G4977" s="178"/>
      <c r="H4977" s="178"/>
      <c r="I4977" s="55" t="str">
        <f>IF(F4977="","",VLOOKUP(LEFT(F4977,5),'Technikai cellák'!B:C,2,0))</f>
        <v/>
      </c>
      <c r="J4977" s="55" t="str">
        <f>IF(F4977="","",VLOOKUP(I4977,'Technikai cellák'!$C$1:$D$12,2,0))</f>
        <v/>
      </c>
      <c r="K4977" s="179"/>
      <c r="L4977" s="67" t="str">
        <f t="shared" si="1500"/>
        <v/>
      </c>
      <c r="M4977" s="68">
        <f t="shared" si="1501"/>
        <v>0</v>
      </c>
      <c r="N4977" s="66">
        <f t="shared" si="1502"/>
        <v>0</v>
      </c>
      <c r="O4977" s="152"/>
      <c r="P4977" s="172">
        <f t="shared" si="1499"/>
        <v>0</v>
      </c>
      <c r="Q4977" s="69">
        <f t="shared" si="1503"/>
        <v>0</v>
      </c>
      <c r="R4977" s="62">
        <f t="shared" si="1504"/>
        <v>0</v>
      </c>
      <c r="S4977" s="153"/>
      <c r="T4977" s="118" t="str">
        <f t="shared" si="1505"/>
        <v/>
      </c>
      <c r="U4977" s="154"/>
      <c r="V4977" s="154"/>
      <c r="W4977" s="154"/>
      <c r="X4977" s="154"/>
      <c r="Y4977" s="154"/>
      <c r="Z4977" s="154"/>
      <c r="AA4977" s="154"/>
      <c r="AB4977" s="154"/>
      <c r="AC4977" s="154"/>
      <c r="AD4977" s="154"/>
      <c r="AE4977" s="154"/>
      <c r="AF4977" s="154"/>
      <c r="AG4977" s="63">
        <f t="shared" si="1506"/>
        <v>0</v>
      </c>
      <c r="AH4977" s="56">
        <f t="shared" si="1507"/>
        <v>0</v>
      </c>
      <c r="AI4977" s="56">
        <f t="shared" si="1508"/>
        <v>0</v>
      </c>
      <c r="AJ4977" s="56">
        <f t="shared" si="1509"/>
        <v>0</v>
      </c>
      <c r="AK4977" s="56">
        <f t="shared" si="1510"/>
        <v>0</v>
      </c>
      <c r="AL4977" s="56">
        <f t="shared" si="1511"/>
        <v>0</v>
      </c>
      <c r="AM4977" s="56">
        <f t="shared" si="1512"/>
        <v>0</v>
      </c>
      <c r="AN4977" s="56">
        <f t="shared" si="1513"/>
        <v>0</v>
      </c>
      <c r="AO4977" s="56">
        <f t="shared" si="1514"/>
        <v>0</v>
      </c>
      <c r="AP4977" s="56">
        <f t="shared" si="1515"/>
        <v>0</v>
      </c>
      <c r="AQ4977" s="56">
        <f t="shared" si="1516"/>
        <v>0</v>
      </c>
      <c r="AR4977" s="86">
        <f t="shared" si="1517"/>
        <v>0</v>
      </c>
    </row>
    <row r="4978" spans="1:44" x14ac:dyDescent="0.25">
      <c r="A4978" s="178"/>
      <c r="B4978" s="55" t="str">
        <f>_xlfn.IFNA(VLOOKUP(A4978,'Ajánlatkérő(k) adatai'!$B$4:$C$205,2,0),"")</f>
        <v/>
      </c>
      <c r="C4978" s="178"/>
      <c r="D4978" s="55" t="str">
        <f>_xlfn.IFNA(VLOOKUP(C4978,'Számlafizető(k) adatai'!$C$4:$D$203,2,0),"")</f>
        <v/>
      </c>
      <c r="E4978" s="55" t="str">
        <f>_xlfn.IFNA(VLOOKUP(C4978,'Számlafizető(k) adatai'!$C$4:$M$203,11,0),"")</f>
        <v/>
      </c>
      <c r="F4978" s="178"/>
      <c r="G4978" s="178"/>
      <c r="H4978" s="178"/>
      <c r="I4978" s="55" t="str">
        <f>IF(F4978="","",VLOOKUP(LEFT(F4978,5),'Technikai cellák'!B:C,2,0))</f>
        <v/>
      </c>
      <c r="J4978" s="55" t="str">
        <f>IF(F4978="","",VLOOKUP(I4978,'Technikai cellák'!$C$1:$D$12,2,0))</f>
        <v/>
      </c>
      <c r="K4978" s="179"/>
      <c r="L4978" s="67" t="str">
        <f t="shared" si="1500"/>
        <v/>
      </c>
      <c r="M4978" s="68">
        <f t="shared" si="1501"/>
        <v>0</v>
      </c>
      <c r="N4978" s="66">
        <f t="shared" si="1502"/>
        <v>0</v>
      </c>
      <c r="O4978" s="152"/>
      <c r="P4978" s="172">
        <f t="shared" si="1499"/>
        <v>0</v>
      </c>
      <c r="Q4978" s="69">
        <f t="shared" si="1503"/>
        <v>0</v>
      </c>
      <c r="R4978" s="62">
        <f t="shared" si="1504"/>
        <v>0</v>
      </c>
      <c r="S4978" s="153"/>
      <c r="T4978" s="118" t="str">
        <f t="shared" si="1505"/>
        <v/>
      </c>
      <c r="U4978" s="154"/>
      <c r="V4978" s="154"/>
      <c r="W4978" s="154"/>
      <c r="X4978" s="154"/>
      <c r="Y4978" s="154"/>
      <c r="Z4978" s="154"/>
      <c r="AA4978" s="154"/>
      <c r="AB4978" s="154"/>
      <c r="AC4978" s="154"/>
      <c r="AD4978" s="154"/>
      <c r="AE4978" s="154"/>
      <c r="AF4978" s="154"/>
      <c r="AG4978" s="63">
        <f t="shared" si="1506"/>
        <v>0</v>
      </c>
      <c r="AH4978" s="56">
        <f t="shared" si="1507"/>
        <v>0</v>
      </c>
      <c r="AI4978" s="56">
        <f t="shared" si="1508"/>
        <v>0</v>
      </c>
      <c r="AJ4978" s="56">
        <f t="shared" si="1509"/>
        <v>0</v>
      </c>
      <c r="AK4978" s="56">
        <f t="shared" si="1510"/>
        <v>0</v>
      </c>
      <c r="AL4978" s="56">
        <f t="shared" si="1511"/>
        <v>0</v>
      </c>
      <c r="AM4978" s="56">
        <f t="shared" si="1512"/>
        <v>0</v>
      </c>
      <c r="AN4978" s="56">
        <f t="shared" si="1513"/>
        <v>0</v>
      </c>
      <c r="AO4978" s="56">
        <f t="shared" si="1514"/>
        <v>0</v>
      </c>
      <c r="AP4978" s="56">
        <f t="shared" si="1515"/>
        <v>0</v>
      </c>
      <c r="AQ4978" s="56">
        <f t="shared" si="1516"/>
        <v>0</v>
      </c>
      <c r="AR4978" s="86">
        <f t="shared" si="1517"/>
        <v>0</v>
      </c>
    </row>
    <row r="4979" spans="1:44" x14ac:dyDescent="0.25">
      <c r="A4979" s="178"/>
      <c r="B4979" s="55" t="str">
        <f>_xlfn.IFNA(VLOOKUP(A4979,'Ajánlatkérő(k) adatai'!$B$4:$C$205,2,0),"")</f>
        <v/>
      </c>
      <c r="C4979" s="178"/>
      <c r="D4979" s="55" t="str">
        <f>_xlfn.IFNA(VLOOKUP(C4979,'Számlafizető(k) adatai'!$C$4:$D$203,2,0),"")</f>
        <v/>
      </c>
      <c r="E4979" s="55" t="str">
        <f>_xlfn.IFNA(VLOOKUP(C4979,'Számlafizető(k) adatai'!$C$4:$M$203,11,0),"")</f>
        <v/>
      </c>
      <c r="F4979" s="178"/>
      <c r="G4979" s="178"/>
      <c r="H4979" s="178"/>
      <c r="I4979" s="55" t="str">
        <f>IF(F4979="","",VLOOKUP(LEFT(F4979,5),'Technikai cellák'!B:C,2,0))</f>
        <v/>
      </c>
      <c r="J4979" s="55" t="str">
        <f>IF(F4979="","",VLOOKUP(I4979,'Technikai cellák'!$C$1:$D$12,2,0))</f>
        <v/>
      </c>
      <c r="K4979" s="179"/>
      <c r="L4979" s="67" t="str">
        <f t="shared" si="1500"/>
        <v/>
      </c>
      <c r="M4979" s="68">
        <f t="shared" si="1501"/>
        <v>0</v>
      </c>
      <c r="N4979" s="66">
        <f t="shared" si="1502"/>
        <v>0</v>
      </c>
      <c r="O4979" s="152"/>
      <c r="P4979" s="172">
        <f t="shared" si="1499"/>
        <v>0</v>
      </c>
      <c r="Q4979" s="69">
        <f t="shared" si="1503"/>
        <v>0</v>
      </c>
      <c r="R4979" s="62">
        <f t="shared" si="1504"/>
        <v>0</v>
      </c>
      <c r="S4979" s="153"/>
      <c r="T4979" s="118" t="str">
        <f t="shared" si="1505"/>
        <v/>
      </c>
      <c r="U4979" s="154"/>
      <c r="V4979" s="154"/>
      <c r="W4979" s="154"/>
      <c r="X4979" s="154"/>
      <c r="Y4979" s="154"/>
      <c r="Z4979" s="154"/>
      <c r="AA4979" s="154"/>
      <c r="AB4979" s="154"/>
      <c r="AC4979" s="154"/>
      <c r="AD4979" s="154"/>
      <c r="AE4979" s="154"/>
      <c r="AF4979" s="154"/>
      <c r="AG4979" s="63">
        <f t="shared" si="1506"/>
        <v>0</v>
      </c>
      <c r="AH4979" s="56">
        <f t="shared" si="1507"/>
        <v>0</v>
      </c>
      <c r="AI4979" s="56">
        <f t="shared" si="1508"/>
        <v>0</v>
      </c>
      <c r="AJ4979" s="56">
        <f t="shared" si="1509"/>
        <v>0</v>
      </c>
      <c r="AK4979" s="56">
        <f t="shared" si="1510"/>
        <v>0</v>
      </c>
      <c r="AL4979" s="56">
        <f t="shared" si="1511"/>
        <v>0</v>
      </c>
      <c r="AM4979" s="56">
        <f t="shared" si="1512"/>
        <v>0</v>
      </c>
      <c r="AN4979" s="56">
        <f t="shared" si="1513"/>
        <v>0</v>
      </c>
      <c r="AO4979" s="56">
        <f t="shared" si="1514"/>
        <v>0</v>
      </c>
      <c r="AP4979" s="56">
        <f t="shared" si="1515"/>
        <v>0</v>
      </c>
      <c r="AQ4979" s="56">
        <f t="shared" si="1516"/>
        <v>0</v>
      </c>
      <c r="AR4979" s="86">
        <f t="shared" si="1517"/>
        <v>0</v>
      </c>
    </row>
    <row r="4980" spans="1:44" x14ac:dyDescent="0.25">
      <c r="A4980" s="178"/>
      <c r="B4980" s="55" t="str">
        <f>_xlfn.IFNA(VLOOKUP(A4980,'Ajánlatkérő(k) adatai'!$B$4:$C$205,2,0),"")</f>
        <v/>
      </c>
      <c r="C4980" s="178"/>
      <c r="D4980" s="55" t="str">
        <f>_xlfn.IFNA(VLOOKUP(C4980,'Számlafizető(k) adatai'!$C$4:$D$203,2,0),"")</f>
        <v/>
      </c>
      <c r="E4980" s="55" t="str">
        <f>_xlfn.IFNA(VLOOKUP(C4980,'Számlafizető(k) adatai'!$C$4:$M$203,11,0),"")</f>
        <v/>
      </c>
      <c r="F4980" s="178"/>
      <c r="G4980" s="178"/>
      <c r="H4980" s="178"/>
      <c r="I4980" s="55" t="str">
        <f>IF(F4980="","",VLOOKUP(LEFT(F4980,5),'Technikai cellák'!B:C,2,0))</f>
        <v/>
      </c>
      <c r="J4980" s="55" t="str">
        <f>IF(F4980="","",VLOOKUP(I4980,'Technikai cellák'!$C$1:$D$12,2,0))</f>
        <v/>
      </c>
      <c r="K4980" s="179"/>
      <c r="L4980" s="67" t="str">
        <f t="shared" si="1500"/>
        <v/>
      </c>
      <c r="M4980" s="68">
        <f t="shared" si="1501"/>
        <v>0</v>
      </c>
      <c r="N4980" s="66">
        <f t="shared" si="1502"/>
        <v>0</v>
      </c>
      <c r="O4980" s="152"/>
      <c r="P4980" s="172">
        <f t="shared" si="1499"/>
        <v>0</v>
      </c>
      <c r="Q4980" s="69">
        <f t="shared" si="1503"/>
        <v>0</v>
      </c>
      <c r="R4980" s="62">
        <f t="shared" si="1504"/>
        <v>0</v>
      </c>
      <c r="S4980" s="153"/>
      <c r="T4980" s="118" t="str">
        <f t="shared" si="1505"/>
        <v/>
      </c>
      <c r="U4980" s="154"/>
      <c r="V4980" s="154"/>
      <c r="W4980" s="154"/>
      <c r="X4980" s="154"/>
      <c r="Y4980" s="154"/>
      <c r="Z4980" s="154"/>
      <c r="AA4980" s="154"/>
      <c r="AB4980" s="154"/>
      <c r="AC4980" s="154"/>
      <c r="AD4980" s="154"/>
      <c r="AE4980" s="154"/>
      <c r="AF4980" s="154"/>
      <c r="AG4980" s="63">
        <f t="shared" si="1506"/>
        <v>0</v>
      </c>
      <c r="AH4980" s="56">
        <f t="shared" si="1507"/>
        <v>0</v>
      </c>
      <c r="AI4980" s="56">
        <f t="shared" si="1508"/>
        <v>0</v>
      </c>
      <c r="AJ4980" s="56">
        <f t="shared" si="1509"/>
        <v>0</v>
      </c>
      <c r="AK4980" s="56">
        <f t="shared" si="1510"/>
        <v>0</v>
      </c>
      <c r="AL4980" s="56">
        <f t="shared" si="1511"/>
        <v>0</v>
      </c>
      <c r="AM4980" s="56">
        <f t="shared" si="1512"/>
        <v>0</v>
      </c>
      <c r="AN4980" s="56">
        <f t="shared" si="1513"/>
        <v>0</v>
      </c>
      <c r="AO4980" s="56">
        <f t="shared" si="1514"/>
        <v>0</v>
      </c>
      <c r="AP4980" s="56">
        <f t="shared" si="1515"/>
        <v>0</v>
      </c>
      <c r="AQ4980" s="56">
        <f t="shared" si="1516"/>
        <v>0</v>
      </c>
      <c r="AR4980" s="86">
        <f t="shared" si="1517"/>
        <v>0</v>
      </c>
    </row>
    <row r="4981" spans="1:44" x14ac:dyDescent="0.25">
      <c r="A4981" s="178"/>
      <c r="B4981" s="55" t="str">
        <f>_xlfn.IFNA(VLOOKUP(A4981,'Ajánlatkérő(k) adatai'!$B$4:$C$205,2,0),"")</f>
        <v/>
      </c>
      <c r="C4981" s="178"/>
      <c r="D4981" s="55" t="str">
        <f>_xlfn.IFNA(VLOOKUP(C4981,'Számlafizető(k) adatai'!$C$4:$D$203,2,0),"")</f>
        <v/>
      </c>
      <c r="E4981" s="55" t="str">
        <f>_xlfn.IFNA(VLOOKUP(C4981,'Számlafizető(k) adatai'!$C$4:$M$203,11,0),"")</f>
        <v/>
      </c>
      <c r="F4981" s="178"/>
      <c r="G4981" s="178"/>
      <c r="H4981" s="178"/>
      <c r="I4981" s="55" t="str">
        <f>IF(F4981="","",VLOOKUP(LEFT(F4981,5),'Technikai cellák'!B:C,2,0))</f>
        <v/>
      </c>
      <c r="J4981" s="55" t="str">
        <f>IF(F4981="","",VLOOKUP(I4981,'Technikai cellák'!$C$1:$D$12,2,0))</f>
        <v/>
      </c>
      <c r="K4981" s="179"/>
      <c r="L4981" s="67" t="str">
        <f t="shared" si="1500"/>
        <v/>
      </c>
      <c r="M4981" s="68">
        <f t="shared" si="1501"/>
        <v>0</v>
      </c>
      <c r="N4981" s="66">
        <f t="shared" si="1502"/>
        <v>0</v>
      </c>
      <c r="O4981" s="152"/>
      <c r="P4981" s="172">
        <f t="shared" si="1499"/>
        <v>0</v>
      </c>
      <c r="Q4981" s="69">
        <f t="shared" si="1503"/>
        <v>0</v>
      </c>
      <c r="R4981" s="62">
        <f t="shared" si="1504"/>
        <v>0</v>
      </c>
      <c r="S4981" s="153"/>
      <c r="T4981" s="118" t="str">
        <f t="shared" si="1505"/>
        <v/>
      </c>
      <c r="U4981" s="154"/>
      <c r="V4981" s="154"/>
      <c r="W4981" s="154"/>
      <c r="X4981" s="154"/>
      <c r="Y4981" s="154"/>
      <c r="Z4981" s="154"/>
      <c r="AA4981" s="154"/>
      <c r="AB4981" s="154"/>
      <c r="AC4981" s="154"/>
      <c r="AD4981" s="154"/>
      <c r="AE4981" s="154"/>
      <c r="AF4981" s="154"/>
      <c r="AG4981" s="63">
        <f t="shared" si="1506"/>
        <v>0</v>
      </c>
      <c r="AH4981" s="56">
        <f t="shared" si="1507"/>
        <v>0</v>
      </c>
      <c r="AI4981" s="56">
        <f t="shared" si="1508"/>
        <v>0</v>
      </c>
      <c r="AJ4981" s="56">
        <f t="shared" si="1509"/>
        <v>0</v>
      </c>
      <c r="AK4981" s="56">
        <f t="shared" si="1510"/>
        <v>0</v>
      </c>
      <c r="AL4981" s="56">
        <f t="shared" si="1511"/>
        <v>0</v>
      </c>
      <c r="AM4981" s="56">
        <f t="shared" si="1512"/>
        <v>0</v>
      </c>
      <c r="AN4981" s="56">
        <f t="shared" si="1513"/>
        <v>0</v>
      </c>
      <c r="AO4981" s="56">
        <f t="shared" si="1514"/>
        <v>0</v>
      </c>
      <c r="AP4981" s="56">
        <f t="shared" si="1515"/>
        <v>0</v>
      </c>
      <c r="AQ4981" s="56">
        <f t="shared" si="1516"/>
        <v>0</v>
      </c>
      <c r="AR4981" s="86">
        <f t="shared" si="1517"/>
        <v>0</v>
      </c>
    </row>
    <row r="4982" spans="1:44" x14ac:dyDescent="0.25">
      <c r="A4982" s="178"/>
      <c r="B4982" s="55" t="str">
        <f>_xlfn.IFNA(VLOOKUP(A4982,'Ajánlatkérő(k) adatai'!$B$4:$C$205,2,0),"")</f>
        <v/>
      </c>
      <c r="C4982" s="178"/>
      <c r="D4982" s="55" t="str">
        <f>_xlfn.IFNA(VLOOKUP(C4982,'Számlafizető(k) adatai'!$C$4:$D$203,2,0),"")</f>
        <v/>
      </c>
      <c r="E4982" s="55" t="str">
        <f>_xlfn.IFNA(VLOOKUP(C4982,'Számlafizető(k) adatai'!$C$4:$M$203,11,0),"")</f>
        <v/>
      </c>
      <c r="F4982" s="178"/>
      <c r="G4982" s="178"/>
      <c r="H4982" s="178"/>
      <c r="I4982" s="55" t="str">
        <f>IF(F4982="","",VLOOKUP(LEFT(F4982,5),'Technikai cellák'!B:C,2,0))</f>
        <v/>
      </c>
      <c r="J4982" s="55" t="str">
        <f>IF(F4982="","",VLOOKUP(I4982,'Technikai cellák'!$C$1:$D$12,2,0))</f>
        <v/>
      </c>
      <c r="K4982" s="179"/>
      <c r="L4982" s="67" t="str">
        <f t="shared" si="1500"/>
        <v/>
      </c>
      <c r="M4982" s="68">
        <f t="shared" si="1501"/>
        <v>0</v>
      </c>
      <c r="N4982" s="66">
        <f t="shared" si="1502"/>
        <v>0</v>
      </c>
      <c r="O4982" s="152"/>
      <c r="P4982" s="172">
        <f t="shared" si="1499"/>
        <v>0</v>
      </c>
      <c r="Q4982" s="69">
        <f t="shared" si="1503"/>
        <v>0</v>
      </c>
      <c r="R4982" s="62">
        <f t="shared" si="1504"/>
        <v>0</v>
      </c>
      <c r="S4982" s="153"/>
      <c r="T4982" s="118" t="str">
        <f t="shared" si="1505"/>
        <v/>
      </c>
      <c r="U4982" s="154"/>
      <c r="V4982" s="154"/>
      <c r="W4982" s="154"/>
      <c r="X4982" s="154"/>
      <c r="Y4982" s="154"/>
      <c r="Z4982" s="154"/>
      <c r="AA4982" s="154"/>
      <c r="AB4982" s="154"/>
      <c r="AC4982" s="154"/>
      <c r="AD4982" s="154"/>
      <c r="AE4982" s="154"/>
      <c r="AF4982" s="154"/>
      <c r="AG4982" s="63">
        <f t="shared" si="1506"/>
        <v>0</v>
      </c>
      <c r="AH4982" s="56">
        <f t="shared" si="1507"/>
        <v>0</v>
      </c>
      <c r="AI4982" s="56">
        <f t="shared" si="1508"/>
        <v>0</v>
      </c>
      <c r="AJ4982" s="56">
        <f t="shared" si="1509"/>
        <v>0</v>
      </c>
      <c r="AK4982" s="56">
        <f t="shared" si="1510"/>
        <v>0</v>
      </c>
      <c r="AL4982" s="56">
        <f t="shared" si="1511"/>
        <v>0</v>
      </c>
      <c r="AM4982" s="56">
        <f t="shared" si="1512"/>
        <v>0</v>
      </c>
      <c r="AN4982" s="56">
        <f t="shared" si="1513"/>
        <v>0</v>
      </c>
      <c r="AO4982" s="56">
        <f t="shared" si="1514"/>
        <v>0</v>
      </c>
      <c r="AP4982" s="56">
        <f t="shared" si="1515"/>
        <v>0</v>
      </c>
      <c r="AQ4982" s="56">
        <f t="shared" si="1516"/>
        <v>0</v>
      </c>
      <c r="AR4982" s="86">
        <f t="shared" si="1517"/>
        <v>0</v>
      </c>
    </row>
    <row r="4983" spans="1:44" x14ac:dyDescent="0.25">
      <c r="A4983" s="178"/>
      <c r="B4983" s="55" t="str">
        <f>_xlfn.IFNA(VLOOKUP(A4983,'Ajánlatkérő(k) adatai'!$B$4:$C$205,2,0),"")</f>
        <v/>
      </c>
      <c r="C4983" s="178"/>
      <c r="D4983" s="55" t="str">
        <f>_xlfn.IFNA(VLOOKUP(C4983,'Számlafizető(k) adatai'!$C$4:$D$203,2,0),"")</f>
        <v/>
      </c>
      <c r="E4983" s="55" t="str">
        <f>_xlfn.IFNA(VLOOKUP(C4983,'Számlafizető(k) adatai'!$C$4:$M$203,11,0),"")</f>
        <v/>
      </c>
      <c r="F4983" s="178"/>
      <c r="G4983" s="178"/>
      <c r="H4983" s="178"/>
      <c r="I4983" s="55" t="str">
        <f>IF(F4983="","",VLOOKUP(LEFT(F4983,5),'Technikai cellák'!B:C,2,0))</f>
        <v/>
      </c>
      <c r="J4983" s="55" t="str">
        <f>IF(F4983="","",VLOOKUP(I4983,'Technikai cellák'!$C$1:$D$12,2,0))</f>
        <v/>
      </c>
      <c r="K4983" s="179"/>
      <c r="L4983" s="67" t="str">
        <f t="shared" si="1500"/>
        <v/>
      </c>
      <c r="M4983" s="68">
        <f t="shared" si="1501"/>
        <v>0</v>
      </c>
      <c r="N4983" s="66">
        <f t="shared" si="1502"/>
        <v>0</v>
      </c>
      <c r="O4983" s="152"/>
      <c r="P4983" s="172">
        <f t="shared" si="1499"/>
        <v>0</v>
      </c>
      <c r="Q4983" s="69">
        <f t="shared" si="1503"/>
        <v>0</v>
      </c>
      <c r="R4983" s="62">
        <f t="shared" si="1504"/>
        <v>0</v>
      </c>
      <c r="S4983" s="153"/>
      <c r="T4983" s="118" t="str">
        <f t="shared" si="1505"/>
        <v/>
      </c>
      <c r="U4983" s="154"/>
      <c r="V4983" s="154"/>
      <c r="W4983" s="154"/>
      <c r="X4983" s="154"/>
      <c r="Y4983" s="154"/>
      <c r="Z4983" s="154"/>
      <c r="AA4983" s="154"/>
      <c r="AB4983" s="154"/>
      <c r="AC4983" s="154"/>
      <c r="AD4983" s="154"/>
      <c r="AE4983" s="154"/>
      <c r="AF4983" s="154"/>
      <c r="AG4983" s="63">
        <f t="shared" si="1506"/>
        <v>0</v>
      </c>
      <c r="AH4983" s="56">
        <f t="shared" si="1507"/>
        <v>0</v>
      </c>
      <c r="AI4983" s="56">
        <f t="shared" si="1508"/>
        <v>0</v>
      </c>
      <c r="AJ4983" s="56">
        <f t="shared" si="1509"/>
        <v>0</v>
      </c>
      <c r="AK4983" s="56">
        <f t="shared" si="1510"/>
        <v>0</v>
      </c>
      <c r="AL4983" s="56">
        <f t="shared" si="1511"/>
        <v>0</v>
      </c>
      <c r="AM4983" s="56">
        <f t="shared" si="1512"/>
        <v>0</v>
      </c>
      <c r="AN4983" s="56">
        <f t="shared" si="1513"/>
        <v>0</v>
      </c>
      <c r="AO4983" s="56">
        <f t="shared" si="1514"/>
        <v>0</v>
      </c>
      <c r="AP4983" s="56">
        <f t="shared" si="1515"/>
        <v>0</v>
      </c>
      <c r="AQ4983" s="56">
        <f t="shared" si="1516"/>
        <v>0</v>
      </c>
      <c r="AR4983" s="86">
        <f t="shared" si="1517"/>
        <v>0</v>
      </c>
    </row>
    <row r="4984" spans="1:44" x14ac:dyDescent="0.25">
      <c r="A4984" s="178"/>
      <c r="B4984" s="55" t="str">
        <f>_xlfn.IFNA(VLOOKUP(A4984,'Ajánlatkérő(k) adatai'!$B$4:$C$205,2,0),"")</f>
        <v/>
      </c>
      <c r="C4984" s="178"/>
      <c r="D4984" s="55" t="str">
        <f>_xlfn.IFNA(VLOOKUP(C4984,'Számlafizető(k) adatai'!$C$4:$D$203,2,0),"")</f>
        <v/>
      </c>
      <c r="E4984" s="55" t="str">
        <f>_xlfn.IFNA(VLOOKUP(C4984,'Számlafizető(k) adatai'!$C$4:$M$203,11,0),"")</f>
        <v/>
      </c>
      <c r="F4984" s="178"/>
      <c r="G4984" s="178"/>
      <c r="H4984" s="178"/>
      <c r="I4984" s="55" t="str">
        <f>IF(F4984="","",VLOOKUP(LEFT(F4984,5),'Technikai cellák'!B:C,2,0))</f>
        <v/>
      </c>
      <c r="J4984" s="55" t="str">
        <f>IF(F4984="","",VLOOKUP(I4984,'Technikai cellák'!$C$1:$D$12,2,0))</f>
        <v/>
      </c>
      <c r="K4984" s="179"/>
      <c r="L4984" s="67" t="str">
        <f t="shared" si="1500"/>
        <v/>
      </c>
      <c r="M4984" s="68">
        <f t="shared" si="1501"/>
        <v>0</v>
      </c>
      <c r="N4984" s="66">
        <f t="shared" si="1502"/>
        <v>0</v>
      </c>
      <c r="O4984" s="152"/>
      <c r="P4984" s="172">
        <f t="shared" si="1499"/>
        <v>0</v>
      </c>
      <c r="Q4984" s="69">
        <f t="shared" si="1503"/>
        <v>0</v>
      </c>
      <c r="R4984" s="62">
        <f t="shared" si="1504"/>
        <v>0</v>
      </c>
      <c r="S4984" s="153"/>
      <c r="T4984" s="118" t="str">
        <f t="shared" si="1505"/>
        <v/>
      </c>
      <c r="U4984" s="154"/>
      <c r="V4984" s="154"/>
      <c r="W4984" s="154"/>
      <c r="X4984" s="154"/>
      <c r="Y4984" s="154"/>
      <c r="Z4984" s="154"/>
      <c r="AA4984" s="154"/>
      <c r="AB4984" s="154"/>
      <c r="AC4984" s="154"/>
      <c r="AD4984" s="154"/>
      <c r="AE4984" s="154"/>
      <c r="AF4984" s="154"/>
      <c r="AG4984" s="63">
        <f t="shared" si="1506"/>
        <v>0</v>
      </c>
      <c r="AH4984" s="56">
        <f t="shared" si="1507"/>
        <v>0</v>
      </c>
      <c r="AI4984" s="56">
        <f t="shared" si="1508"/>
        <v>0</v>
      </c>
      <c r="AJ4984" s="56">
        <f t="shared" si="1509"/>
        <v>0</v>
      </c>
      <c r="AK4984" s="56">
        <f t="shared" si="1510"/>
        <v>0</v>
      </c>
      <c r="AL4984" s="56">
        <f t="shared" si="1511"/>
        <v>0</v>
      </c>
      <c r="AM4984" s="56">
        <f t="shared" si="1512"/>
        <v>0</v>
      </c>
      <c r="AN4984" s="56">
        <f t="shared" si="1513"/>
        <v>0</v>
      </c>
      <c r="AO4984" s="56">
        <f t="shared" si="1514"/>
        <v>0</v>
      </c>
      <c r="AP4984" s="56">
        <f t="shared" si="1515"/>
        <v>0</v>
      </c>
      <c r="AQ4984" s="56">
        <f t="shared" si="1516"/>
        <v>0</v>
      </c>
      <c r="AR4984" s="86">
        <f t="shared" si="1517"/>
        <v>0</v>
      </c>
    </row>
    <row r="4985" spans="1:44" x14ac:dyDescent="0.25">
      <c r="A4985" s="178"/>
      <c r="B4985" s="55" t="str">
        <f>_xlfn.IFNA(VLOOKUP(A4985,'Ajánlatkérő(k) adatai'!$B$4:$C$205,2,0),"")</f>
        <v/>
      </c>
      <c r="C4985" s="178"/>
      <c r="D4985" s="55" t="str">
        <f>_xlfn.IFNA(VLOOKUP(C4985,'Számlafizető(k) adatai'!$C$4:$D$203,2,0),"")</f>
        <v/>
      </c>
      <c r="E4985" s="55" t="str">
        <f>_xlfn.IFNA(VLOOKUP(C4985,'Számlafizető(k) adatai'!$C$4:$M$203,11,0),"")</f>
        <v/>
      </c>
      <c r="F4985" s="178"/>
      <c r="G4985" s="178"/>
      <c r="H4985" s="178"/>
      <c r="I4985" s="55" t="str">
        <f>IF(F4985="","",VLOOKUP(LEFT(F4985,5),'Technikai cellák'!B:C,2,0))</f>
        <v/>
      </c>
      <c r="J4985" s="55" t="str">
        <f>IF(F4985="","",VLOOKUP(I4985,'Technikai cellák'!$C$1:$D$12,2,0))</f>
        <v/>
      </c>
      <c r="K4985" s="179"/>
      <c r="L4985" s="67" t="str">
        <f t="shared" si="1500"/>
        <v/>
      </c>
      <c r="M4985" s="68">
        <f t="shared" si="1501"/>
        <v>0</v>
      </c>
      <c r="N4985" s="66">
        <f t="shared" si="1502"/>
        <v>0</v>
      </c>
      <c r="O4985" s="152"/>
      <c r="P4985" s="172">
        <f t="shared" si="1499"/>
        <v>0</v>
      </c>
      <c r="Q4985" s="69">
        <f t="shared" si="1503"/>
        <v>0</v>
      </c>
      <c r="R4985" s="62">
        <f t="shared" si="1504"/>
        <v>0</v>
      </c>
      <c r="S4985" s="153"/>
      <c r="T4985" s="118" t="str">
        <f t="shared" si="1505"/>
        <v/>
      </c>
      <c r="U4985" s="154"/>
      <c r="V4985" s="154"/>
      <c r="W4985" s="154"/>
      <c r="X4985" s="154"/>
      <c r="Y4985" s="154"/>
      <c r="Z4985" s="154"/>
      <c r="AA4985" s="154"/>
      <c r="AB4985" s="154"/>
      <c r="AC4985" s="154"/>
      <c r="AD4985" s="154"/>
      <c r="AE4985" s="154"/>
      <c r="AF4985" s="154"/>
      <c r="AG4985" s="63">
        <f t="shared" si="1506"/>
        <v>0</v>
      </c>
      <c r="AH4985" s="56">
        <f t="shared" si="1507"/>
        <v>0</v>
      </c>
      <c r="AI4985" s="56">
        <f t="shared" si="1508"/>
        <v>0</v>
      </c>
      <c r="AJ4985" s="56">
        <f t="shared" si="1509"/>
        <v>0</v>
      </c>
      <c r="AK4985" s="56">
        <f t="shared" si="1510"/>
        <v>0</v>
      </c>
      <c r="AL4985" s="56">
        <f t="shared" si="1511"/>
        <v>0</v>
      </c>
      <c r="AM4985" s="56">
        <f t="shared" si="1512"/>
        <v>0</v>
      </c>
      <c r="AN4985" s="56">
        <f t="shared" si="1513"/>
        <v>0</v>
      </c>
      <c r="AO4985" s="56">
        <f t="shared" si="1514"/>
        <v>0</v>
      </c>
      <c r="AP4985" s="56">
        <f t="shared" si="1515"/>
        <v>0</v>
      </c>
      <c r="AQ4985" s="56">
        <f t="shared" si="1516"/>
        <v>0</v>
      </c>
      <c r="AR4985" s="86">
        <f t="shared" si="1517"/>
        <v>0</v>
      </c>
    </row>
    <row r="4986" spans="1:44" x14ac:dyDescent="0.25">
      <c r="A4986" s="178"/>
      <c r="B4986" s="55" t="str">
        <f>_xlfn.IFNA(VLOOKUP(A4986,'Ajánlatkérő(k) adatai'!$B$4:$C$205,2,0),"")</f>
        <v/>
      </c>
      <c r="C4986" s="178"/>
      <c r="D4986" s="55" t="str">
        <f>_xlfn.IFNA(VLOOKUP(C4986,'Számlafizető(k) adatai'!$C$4:$D$203,2,0),"")</f>
        <v/>
      </c>
      <c r="E4986" s="55" t="str">
        <f>_xlfn.IFNA(VLOOKUP(C4986,'Számlafizető(k) adatai'!$C$4:$M$203,11,0),"")</f>
        <v/>
      </c>
      <c r="F4986" s="178"/>
      <c r="G4986" s="178"/>
      <c r="H4986" s="178"/>
      <c r="I4986" s="55" t="str">
        <f>IF(F4986="","",VLOOKUP(LEFT(F4986,5),'Technikai cellák'!B:C,2,0))</f>
        <v/>
      </c>
      <c r="J4986" s="55" t="str">
        <f>IF(F4986="","",VLOOKUP(I4986,'Technikai cellák'!$C$1:$D$12,2,0))</f>
        <v/>
      </c>
      <c r="K4986" s="179"/>
      <c r="L4986" s="67" t="str">
        <f t="shared" si="1500"/>
        <v/>
      </c>
      <c r="M4986" s="68">
        <f t="shared" si="1501"/>
        <v>0</v>
      </c>
      <c r="N4986" s="66">
        <f t="shared" si="1502"/>
        <v>0</v>
      </c>
      <c r="O4986" s="152"/>
      <c r="P4986" s="172">
        <f t="shared" si="1499"/>
        <v>0</v>
      </c>
      <c r="Q4986" s="69">
        <f t="shared" si="1503"/>
        <v>0</v>
      </c>
      <c r="R4986" s="62">
        <f t="shared" si="1504"/>
        <v>0</v>
      </c>
      <c r="S4986" s="153"/>
      <c r="T4986" s="118" t="str">
        <f t="shared" si="1505"/>
        <v/>
      </c>
      <c r="U4986" s="154"/>
      <c r="V4986" s="154"/>
      <c r="W4986" s="154"/>
      <c r="X4986" s="154"/>
      <c r="Y4986" s="154"/>
      <c r="Z4986" s="154"/>
      <c r="AA4986" s="154"/>
      <c r="AB4986" s="154"/>
      <c r="AC4986" s="154"/>
      <c r="AD4986" s="154"/>
      <c r="AE4986" s="154"/>
      <c r="AF4986" s="154"/>
      <c r="AG4986" s="63">
        <f t="shared" si="1506"/>
        <v>0</v>
      </c>
      <c r="AH4986" s="56">
        <f t="shared" si="1507"/>
        <v>0</v>
      </c>
      <c r="AI4986" s="56">
        <f t="shared" si="1508"/>
        <v>0</v>
      </c>
      <c r="AJ4986" s="56">
        <f t="shared" si="1509"/>
        <v>0</v>
      </c>
      <c r="AK4986" s="56">
        <f t="shared" si="1510"/>
        <v>0</v>
      </c>
      <c r="AL4986" s="56">
        <f t="shared" si="1511"/>
        <v>0</v>
      </c>
      <c r="AM4986" s="56">
        <f t="shared" si="1512"/>
        <v>0</v>
      </c>
      <c r="AN4986" s="56">
        <f t="shared" si="1513"/>
        <v>0</v>
      </c>
      <c r="AO4986" s="56">
        <f t="shared" si="1514"/>
        <v>0</v>
      </c>
      <c r="AP4986" s="56">
        <f t="shared" si="1515"/>
        <v>0</v>
      </c>
      <c r="AQ4986" s="56">
        <f t="shared" si="1516"/>
        <v>0</v>
      </c>
      <c r="AR4986" s="86">
        <f t="shared" si="1517"/>
        <v>0</v>
      </c>
    </row>
    <row r="4987" spans="1:44" x14ac:dyDescent="0.25">
      <c r="A4987" s="178"/>
      <c r="B4987" s="55" t="str">
        <f>_xlfn.IFNA(VLOOKUP(A4987,'Ajánlatkérő(k) adatai'!$B$4:$C$205,2,0),"")</f>
        <v/>
      </c>
      <c r="C4987" s="178"/>
      <c r="D4987" s="55" t="str">
        <f>_xlfn.IFNA(VLOOKUP(C4987,'Számlafizető(k) adatai'!$C$4:$D$203,2,0),"")</f>
        <v/>
      </c>
      <c r="E4987" s="55" t="str">
        <f>_xlfn.IFNA(VLOOKUP(C4987,'Számlafizető(k) adatai'!$C$4:$M$203,11,0),"")</f>
        <v/>
      </c>
      <c r="F4987" s="178"/>
      <c r="G4987" s="178"/>
      <c r="H4987" s="178"/>
      <c r="I4987" s="55" t="str">
        <f>IF(F4987="","",VLOOKUP(LEFT(F4987,5),'Technikai cellák'!B:C,2,0))</f>
        <v/>
      </c>
      <c r="J4987" s="55" t="str">
        <f>IF(F4987="","",VLOOKUP(I4987,'Technikai cellák'!$C$1:$D$12,2,0))</f>
        <v/>
      </c>
      <c r="K4987" s="179"/>
      <c r="L4987" s="67" t="str">
        <f t="shared" si="1500"/>
        <v/>
      </c>
      <c r="M4987" s="68">
        <f t="shared" si="1501"/>
        <v>0</v>
      </c>
      <c r="N4987" s="66">
        <f t="shared" si="1502"/>
        <v>0</v>
      </c>
      <c r="O4987" s="152"/>
      <c r="P4987" s="172">
        <f t="shared" si="1499"/>
        <v>0</v>
      </c>
      <c r="Q4987" s="69">
        <f t="shared" si="1503"/>
        <v>0</v>
      </c>
      <c r="R4987" s="62">
        <f t="shared" si="1504"/>
        <v>0</v>
      </c>
      <c r="S4987" s="153"/>
      <c r="T4987" s="118" t="str">
        <f t="shared" si="1505"/>
        <v/>
      </c>
      <c r="U4987" s="154"/>
      <c r="V4987" s="154"/>
      <c r="W4987" s="154"/>
      <c r="X4987" s="154"/>
      <c r="Y4987" s="154"/>
      <c r="Z4987" s="154"/>
      <c r="AA4987" s="154"/>
      <c r="AB4987" s="154"/>
      <c r="AC4987" s="154"/>
      <c r="AD4987" s="154"/>
      <c r="AE4987" s="154"/>
      <c r="AF4987" s="154"/>
      <c r="AG4987" s="63">
        <f t="shared" si="1506"/>
        <v>0</v>
      </c>
      <c r="AH4987" s="56">
        <f t="shared" si="1507"/>
        <v>0</v>
      </c>
      <c r="AI4987" s="56">
        <f t="shared" si="1508"/>
        <v>0</v>
      </c>
      <c r="AJ4987" s="56">
        <f t="shared" si="1509"/>
        <v>0</v>
      </c>
      <c r="AK4987" s="56">
        <f t="shared" si="1510"/>
        <v>0</v>
      </c>
      <c r="AL4987" s="56">
        <f t="shared" si="1511"/>
        <v>0</v>
      </c>
      <c r="AM4987" s="56">
        <f t="shared" si="1512"/>
        <v>0</v>
      </c>
      <c r="AN4987" s="56">
        <f t="shared" si="1513"/>
        <v>0</v>
      </c>
      <c r="AO4987" s="56">
        <f t="shared" si="1514"/>
        <v>0</v>
      </c>
      <c r="AP4987" s="56">
        <f t="shared" si="1515"/>
        <v>0</v>
      </c>
      <c r="AQ4987" s="56">
        <f t="shared" si="1516"/>
        <v>0</v>
      </c>
      <c r="AR4987" s="86">
        <f t="shared" si="1517"/>
        <v>0</v>
      </c>
    </row>
    <row r="4988" spans="1:44" x14ac:dyDescent="0.25">
      <c r="A4988" s="178"/>
      <c r="B4988" s="55" t="str">
        <f>_xlfn.IFNA(VLOOKUP(A4988,'Ajánlatkérő(k) adatai'!$B$4:$C$205,2,0),"")</f>
        <v/>
      </c>
      <c r="C4988" s="178"/>
      <c r="D4988" s="55" t="str">
        <f>_xlfn.IFNA(VLOOKUP(C4988,'Számlafizető(k) adatai'!$C$4:$D$203,2,0),"")</f>
        <v/>
      </c>
      <c r="E4988" s="55" t="str">
        <f>_xlfn.IFNA(VLOOKUP(C4988,'Számlafizető(k) adatai'!$C$4:$M$203,11,0),"")</f>
        <v/>
      </c>
      <c r="F4988" s="178"/>
      <c r="G4988" s="178"/>
      <c r="H4988" s="178"/>
      <c r="I4988" s="55" t="str">
        <f>IF(F4988="","",VLOOKUP(LEFT(F4988,5),'Technikai cellák'!B:C,2,0))</f>
        <v/>
      </c>
      <c r="J4988" s="55" t="str">
        <f>IF(F4988="","",VLOOKUP(I4988,'Technikai cellák'!$C$1:$D$12,2,0))</f>
        <v/>
      </c>
      <c r="K4988" s="179"/>
      <c r="L4988" s="67" t="str">
        <f t="shared" si="1500"/>
        <v/>
      </c>
      <c r="M4988" s="68">
        <f t="shared" si="1501"/>
        <v>0</v>
      </c>
      <c r="N4988" s="66">
        <f t="shared" si="1502"/>
        <v>0</v>
      </c>
      <c r="O4988" s="152"/>
      <c r="P4988" s="172">
        <f t="shared" si="1499"/>
        <v>0</v>
      </c>
      <c r="Q4988" s="69">
        <f t="shared" si="1503"/>
        <v>0</v>
      </c>
      <c r="R4988" s="62">
        <f t="shared" si="1504"/>
        <v>0</v>
      </c>
      <c r="S4988" s="153"/>
      <c r="T4988" s="118" t="str">
        <f t="shared" si="1505"/>
        <v/>
      </c>
      <c r="U4988" s="154"/>
      <c r="V4988" s="154"/>
      <c r="W4988" s="154"/>
      <c r="X4988" s="154"/>
      <c r="Y4988" s="154"/>
      <c r="Z4988" s="154"/>
      <c r="AA4988" s="154"/>
      <c r="AB4988" s="154"/>
      <c r="AC4988" s="154"/>
      <c r="AD4988" s="154"/>
      <c r="AE4988" s="154"/>
      <c r="AF4988" s="154"/>
      <c r="AG4988" s="63">
        <f t="shared" si="1506"/>
        <v>0</v>
      </c>
      <c r="AH4988" s="56">
        <f t="shared" si="1507"/>
        <v>0</v>
      </c>
      <c r="AI4988" s="56">
        <f t="shared" si="1508"/>
        <v>0</v>
      </c>
      <c r="AJ4988" s="56">
        <f t="shared" si="1509"/>
        <v>0</v>
      </c>
      <c r="AK4988" s="56">
        <f t="shared" si="1510"/>
        <v>0</v>
      </c>
      <c r="AL4988" s="56">
        <f t="shared" si="1511"/>
        <v>0</v>
      </c>
      <c r="AM4988" s="56">
        <f t="shared" si="1512"/>
        <v>0</v>
      </c>
      <c r="AN4988" s="56">
        <f t="shared" si="1513"/>
        <v>0</v>
      </c>
      <c r="AO4988" s="56">
        <f t="shared" si="1514"/>
        <v>0</v>
      </c>
      <c r="AP4988" s="56">
        <f t="shared" si="1515"/>
        <v>0</v>
      </c>
      <c r="AQ4988" s="56">
        <f t="shared" si="1516"/>
        <v>0</v>
      </c>
      <c r="AR4988" s="86">
        <f t="shared" si="1517"/>
        <v>0</v>
      </c>
    </row>
    <row r="4989" spans="1:44" x14ac:dyDescent="0.25">
      <c r="A4989" s="178"/>
      <c r="B4989" s="55" t="str">
        <f>_xlfn.IFNA(VLOOKUP(A4989,'Ajánlatkérő(k) adatai'!$B$4:$C$205,2,0),"")</f>
        <v/>
      </c>
      <c r="C4989" s="178"/>
      <c r="D4989" s="55" t="str">
        <f>_xlfn.IFNA(VLOOKUP(C4989,'Számlafizető(k) adatai'!$C$4:$D$203,2,0),"")</f>
        <v/>
      </c>
      <c r="E4989" s="55" t="str">
        <f>_xlfn.IFNA(VLOOKUP(C4989,'Számlafizető(k) adatai'!$C$4:$M$203,11,0),"")</f>
        <v/>
      </c>
      <c r="F4989" s="178"/>
      <c r="G4989" s="178"/>
      <c r="H4989" s="178"/>
      <c r="I4989" s="55" t="str">
        <f>IF(F4989="","",VLOOKUP(LEFT(F4989,5),'Technikai cellák'!B:C,2,0))</f>
        <v/>
      </c>
      <c r="J4989" s="55" t="str">
        <f>IF(F4989="","",VLOOKUP(I4989,'Technikai cellák'!$C$1:$D$12,2,0))</f>
        <v/>
      </c>
      <c r="K4989" s="179"/>
      <c r="L4989" s="67" t="str">
        <f t="shared" si="1500"/>
        <v/>
      </c>
      <c r="M4989" s="68">
        <f t="shared" si="1501"/>
        <v>0</v>
      </c>
      <c r="N4989" s="66">
        <f t="shared" si="1502"/>
        <v>0</v>
      </c>
      <c r="O4989" s="152"/>
      <c r="P4989" s="172">
        <f t="shared" si="1499"/>
        <v>0</v>
      </c>
      <c r="Q4989" s="69">
        <f t="shared" si="1503"/>
        <v>0</v>
      </c>
      <c r="R4989" s="62">
        <f t="shared" si="1504"/>
        <v>0</v>
      </c>
      <c r="S4989" s="153"/>
      <c r="T4989" s="118" t="str">
        <f t="shared" si="1505"/>
        <v/>
      </c>
      <c r="U4989" s="154"/>
      <c r="V4989" s="154"/>
      <c r="W4989" s="154"/>
      <c r="X4989" s="154"/>
      <c r="Y4989" s="154"/>
      <c r="Z4989" s="154"/>
      <c r="AA4989" s="154"/>
      <c r="AB4989" s="154"/>
      <c r="AC4989" s="154"/>
      <c r="AD4989" s="154"/>
      <c r="AE4989" s="154"/>
      <c r="AF4989" s="154"/>
      <c r="AG4989" s="63">
        <f t="shared" si="1506"/>
        <v>0</v>
      </c>
      <c r="AH4989" s="56">
        <f t="shared" si="1507"/>
        <v>0</v>
      </c>
      <c r="AI4989" s="56">
        <f t="shared" si="1508"/>
        <v>0</v>
      </c>
      <c r="AJ4989" s="56">
        <f t="shared" si="1509"/>
        <v>0</v>
      </c>
      <c r="AK4989" s="56">
        <f t="shared" si="1510"/>
        <v>0</v>
      </c>
      <c r="AL4989" s="56">
        <f t="shared" si="1511"/>
        <v>0</v>
      </c>
      <c r="AM4989" s="56">
        <f t="shared" si="1512"/>
        <v>0</v>
      </c>
      <c r="AN4989" s="56">
        <f t="shared" si="1513"/>
        <v>0</v>
      </c>
      <c r="AO4989" s="56">
        <f t="shared" si="1514"/>
        <v>0</v>
      </c>
      <c r="AP4989" s="56">
        <f t="shared" si="1515"/>
        <v>0</v>
      </c>
      <c r="AQ4989" s="56">
        <f t="shared" si="1516"/>
        <v>0</v>
      </c>
      <c r="AR4989" s="86">
        <f t="shared" si="1517"/>
        <v>0</v>
      </c>
    </row>
    <row r="4990" spans="1:44" x14ac:dyDescent="0.25">
      <c r="A4990" s="178"/>
      <c r="B4990" s="55" t="str">
        <f>_xlfn.IFNA(VLOOKUP(A4990,'Ajánlatkérő(k) adatai'!$B$4:$C$205,2,0),"")</f>
        <v/>
      </c>
      <c r="C4990" s="178"/>
      <c r="D4990" s="55" t="str">
        <f>_xlfn.IFNA(VLOOKUP(C4990,'Számlafizető(k) adatai'!$C$4:$D$203,2,0),"")</f>
        <v/>
      </c>
      <c r="E4990" s="55" t="str">
        <f>_xlfn.IFNA(VLOOKUP(C4990,'Számlafizető(k) adatai'!$C$4:$M$203,11,0),"")</f>
        <v/>
      </c>
      <c r="F4990" s="178"/>
      <c r="G4990" s="178"/>
      <c r="H4990" s="178"/>
      <c r="I4990" s="55" t="str">
        <f>IF(F4990="","",VLOOKUP(LEFT(F4990,5),'Technikai cellák'!B:C,2,0))</f>
        <v/>
      </c>
      <c r="J4990" s="55" t="str">
        <f>IF(F4990="","",VLOOKUP(I4990,'Technikai cellák'!$C$1:$D$12,2,0))</f>
        <v/>
      </c>
      <c r="K4990" s="179"/>
      <c r="L4990" s="67" t="str">
        <f t="shared" si="1500"/>
        <v/>
      </c>
      <c r="M4990" s="68">
        <f t="shared" si="1501"/>
        <v>0</v>
      </c>
      <c r="N4990" s="66">
        <f t="shared" si="1502"/>
        <v>0</v>
      </c>
      <c r="O4990" s="152"/>
      <c r="P4990" s="172">
        <f t="shared" si="1499"/>
        <v>0</v>
      </c>
      <c r="Q4990" s="69">
        <f t="shared" si="1503"/>
        <v>0</v>
      </c>
      <c r="R4990" s="62">
        <f t="shared" si="1504"/>
        <v>0</v>
      </c>
      <c r="S4990" s="153"/>
      <c r="T4990" s="118" t="str">
        <f t="shared" si="1505"/>
        <v/>
      </c>
      <c r="U4990" s="154"/>
      <c r="V4990" s="154"/>
      <c r="W4990" s="154"/>
      <c r="X4990" s="154"/>
      <c r="Y4990" s="154"/>
      <c r="Z4990" s="154"/>
      <c r="AA4990" s="154"/>
      <c r="AB4990" s="154"/>
      <c r="AC4990" s="154"/>
      <c r="AD4990" s="154"/>
      <c r="AE4990" s="154"/>
      <c r="AF4990" s="154"/>
      <c r="AG4990" s="63">
        <f t="shared" si="1506"/>
        <v>0</v>
      </c>
      <c r="AH4990" s="56">
        <f t="shared" si="1507"/>
        <v>0</v>
      </c>
      <c r="AI4990" s="56">
        <f t="shared" si="1508"/>
        <v>0</v>
      </c>
      <c r="AJ4990" s="56">
        <f t="shared" si="1509"/>
        <v>0</v>
      </c>
      <c r="AK4990" s="56">
        <f t="shared" si="1510"/>
        <v>0</v>
      </c>
      <c r="AL4990" s="56">
        <f t="shared" si="1511"/>
        <v>0</v>
      </c>
      <c r="AM4990" s="56">
        <f t="shared" si="1512"/>
        <v>0</v>
      </c>
      <c r="AN4990" s="56">
        <f t="shared" si="1513"/>
        <v>0</v>
      </c>
      <c r="AO4990" s="56">
        <f t="shared" si="1514"/>
        <v>0</v>
      </c>
      <c r="AP4990" s="56">
        <f t="shared" si="1515"/>
        <v>0</v>
      </c>
      <c r="AQ4990" s="56">
        <f t="shared" si="1516"/>
        <v>0</v>
      </c>
      <c r="AR4990" s="86">
        <f t="shared" si="1517"/>
        <v>0</v>
      </c>
    </row>
    <row r="4991" spans="1:44" x14ac:dyDescent="0.25">
      <c r="A4991" s="178"/>
      <c r="B4991" s="55" t="str">
        <f>_xlfn.IFNA(VLOOKUP(A4991,'Ajánlatkérő(k) adatai'!$B$4:$C$205,2,0),"")</f>
        <v/>
      </c>
      <c r="C4991" s="178"/>
      <c r="D4991" s="55" t="str">
        <f>_xlfn.IFNA(VLOOKUP(C4991,'Számlafizető(k) adatai'!$C$4:$D$203,2,0),"")</f>
        <v/>
      </c>
      <c r="E4991" s="55" t="str">
        <f>_xlfn.IFNA(VLOOKUP(C4991,'Számlafizető(k) adatai'!$C$4:$M$203,11,0),"")</f>
        <v/>
      </c>
      <c r="F4991" s="178"/>
      <c r="G4991" s="178"/>
      <c r="H4991" s="178"/>
      <c r="I4991" s="55" t="str">
        <f>IF(F4991="","",VLOOKUP(LEFT(F4991,5),'Technikai cellák'!B:C,2,0))</f>
        <v/>
      </c>
      <c r="J4991" s="55" t="str">
        <f>IF(F4991="","",VLOOKUP(I4991,'Technikai cellák'!$C$1:$D$12,2,0))</f>
        <v/>
      </c>
      <c r="K4991" s="179"/>
      <c r="L4991" s="67" t="str">
        <f t="shared" si="1500"/>
        <v/>
      </c>
      <c r="M4991" s="68">
        <f t="shared" si="1501"/>
        <v>0</v>
      </c>
      <c r="N4991" s="66">
        <f t="shared" si="1502"/>
        <v>0</v>
      </c>
      <c r="O4991" s="152"/>
      <c r="P4991" s="172">
        <f t="shared" si="1499"/>
        <v>0</v>
      </c>
      <c r="Q4991" s="69">
        <f t="shared" si="1503"/>
        <v>0</v>
      </c>
      <c r="R4991" s="62">
        <f t="shared" si="1504"/>
        <v>0</v>
      </c>
      <c r="S4991" s="153"/>
      <c r="T4991" s="118" t="str">
        <f t="shared" si="1505"/>
        <v/>
      </c>
      <c r="U4991" s="154"/>
      <c r="V4991" s="154"/>
      <c r="W4991" s="154"/>
      <c r="X4991" s="154"/>
      <c r="Y4991" s="154"/>
      <c r="Z4991" s="154"/>
      <c r="AA4991" s="154"/>
      <c r="AB4991" s="154"/>
      <c r="AC4991" s="154"/>
      <c r="AD4991" s="154"/>
      <c r="AE4991" s="154"/>
      <c r="AF4991" s="154"/>
      <c r="AG4991" s="63">
        <f t="shared" si="1506"/>
        <v>0</v>
      </c>
      <c r="AH4991" s="56">
        <f t="shared" si="1507"/>
        <v>0</v>
      </c>
      <c r="AI4991" s="56">
        <f t="shared" si="1508"/>
        <v>0</v>
      </c>
      <c r="AJ4991" s="56">
        <f t="shared" si="1509"/>
        <v>0</v>
      </c>
      <c r="AK4991" s="56">
        <f t="shared" si="1510"/>
        <v>0</v>
      </c>
      <c r="AL4991" s="56">
        <f t="shared" si="1511"/>
        <v>0</v>
      </c>
      <c r="AM4991" s="56">
        <f t="shared" si="1512"/>
        <v>0</v>
      </c>
      <c r="AN4991" s="56">
        <f t="shared" si="1513"/>
        <v>0</v>
      </c>
      <c r="AO4991" s="56">
        <f t="shared" si="1514"/>
        <v>0</v>
      </c>
      <c r="AP4991" s="56">
        <f t="shared" si="1515"/>
        <v>0</v>
      </c>
      <c r="AQ4991" s="56">
        <f t="shared" si="1516"/>
        <v>0</v>
      </c>
      <c r="AR4991" s="86">
        <f t="shared" si="1517"/>
        <v>0</v>
      </c>
    </row>
    <row r="4992" spans="1:44" x14ac:dyDescent="0.25">
      <c r="A4992" s="178"/>
      <c r="B4992" s="55" t="str">
        <f>_xlfn.IFNA(VLOOKUP(A4992,'Ajánlatkérő(k) adatai'!$B$4:$C$205,2,0),"")</f>
        <v/>
      </c>
      <c r="C4992" s="178"/>
      <c r="D4992" s="55" t="str">
        <f>_xlfn.IFNA(VLOOKUP(C4992,'Számlafizető(k) adatai'!$C$4:$D$203,2,0),"")</f>
        <v/>
      </c>
      <c r="E4992" s="55" t="str">
        <f>_xlfn.IFNA(VLOOKUP(C4992,'Számlafizető(k) adatai'!$C$4:$M$203,11,0),"")</f>
        <v/>
      </c>
      <c r="F4992" s="178"/>
      <c r="G4992" s="178"/>
      <c r="H4992" s="178"/>
      <c r="I4992" s="55" t="str">
        <f>IF(F4992="","",VLOOKUP(LEFT(F4992,5),'Technikai cellák'!B:C,2,0))</f>
        <v/>
      </c>
      <c r="J4992" s="55" t="str">
        <f>IF(F4992="","",VLOOKUP(I4992,'Technikai cellák'!$C$1:$D$12,2,0))</f>
        <v/>
      </c>
      <c r="K4992" s="179"/>
      <c r="L4992" s="67" t="str">
        <f t="shared" si="1500"/>
        <v/>
      </c>
      <c r="M4992" s="68">
        <f t="shared" si="1501"/>
        <v>0</v>
      </c>
      <c r="N4992" s="66">
        <f t="shared" si="1502"/>
        <v>0</v>
      </c>
      <c r="O4992" s="152"/>
      <c r="P4992" s="172">
        <f t="shared" si="1499"/>
        <v>0</v>
      </c>
      <c r="Q4992" s="69">
        <f t="shared" si="1503"/>
        <v>0</v>
      </c>
      <c r="R4992" s="62">
        <f t="shared" si="1504"/>
        <v>0</v>
      </c>
      <c r="S4992" s="153"/>
      <c r="T4992" s="118" t="str">
        <f t="shared" si="1505"/>
        <v/>
      </c>
      <c r="U4992" s="154"/>
      <c r="V4992" s="154"/>
      <c r="W4992" s="154"/>
      <c r="X4992" s="154"/>
      <c r="Y4992" s="154"/>
      <c r="Z4992" s="154"/>
      <c r="AA4992" s="154"/>
      <c r="AB4992" s="154"/>
      <c r="AC4992" s="154"/>
      <c r="AD4992" s="154"/>
      <c r="AE4992" s="154"/>
      <c r="AF4992" s="154"/>
      <c r="AG4992" s="63">
        <f t="shared" si="1506"/>
        <v>0</v>
      </c>
      <c r="AH4992" s="56">
        <f t="shared" si="1507"/>
        <v>0</v>
      </c>
      <c r="AI4992" s="56">
        <f t="shared" si="1508"/>
        <v>0</v>
      </c>
      <c r="AJ4992" s="56">
        <f t="shared" si="1509"/>
        <v>0</v>
      </c>
      <c r="AK4992" s="56">
        <f t="shared" si="1510"/>
        <v>0</v>
      </c>
      <c r="AL4992" s="56">
        <f t="shared" si="1511"/>
        <v>0</v>
      </c>
      <c r="AM4992" s="56">
        <f t="shared" si="1512"/>
        <v>0</v>
      </c>
      <c r="AN4992" s="56">
        <f t="shared" si="1513"/>
        <v>0</v>
      </c>
      <c r="AO4992" s="56">
        <f t="shared" si="1514"/>
        <v>0</v>
      </c>
      <c r="AP4992" s="56">
        <f t="shared" si="1515"/>
        <v>0</v>
      </c>
      <c r="AQ4992" s="56">
        <f t="shared" si="1516"/>
        <v>0</v>
      </c>
      <c r="AR4992" s="86">
        <f t="shared" si="1517"/>
        <v>0</v>
      </c>
    </row>
    <row r="4993" spans="1:44" x14ac:dyDescent="0.25">
      <c r="A4993" s="178"/>
      <c r="B4993" s="55" t="str">
        <f>_xlfn.IFNA(VLOOKUP(A4993,'Ajánlatkérő(k) adatai'!$B$4:$C$205,2,0),"")</f>
        <v/>
      </c>
      <c r="C4993" s="178"/>
      <c r="D4993" s="55" t="str">
        <f>_xlfn.IFNA(VLOOKUP(C4993,'Számlafizető(k) adatai'!$C$4:$D$203,2,0),"")</f>
        <v/>
      </c>
      <c r="E4993" s="55" t="str">
        <f>_xlfn.IFNA(VLOOKUP(C4993,'Számlafizető(k) adatai'!$C$4:$M$203,11,0),"")</f>
        <v/>
      </c>
      <c r="F4993" s="178"/>
      <c r="G4993" s="178"/>
      <c r="H4993" s="178"/>
      <c r="I4993" s="55" t="str">
        <f>IF(F4993="","",VLOOKUP(LEFT(F4993,5),'Technikai cellák'!B:C,2,0))</f>
        <v/>
      </c>
      <c r="J4993" s="55" t="str">
        <f>IF(F4993="","",VLOOKUP(I4993,'Technikai cellák'!$C$1:$D$12,2,0))</f>
        <v/>
      </c>
      <c r="K4993" s="179"/>
      <c r="L4993" s="67" t="str">
        <f t="shared" si="1500"/>
        <v/>
      </c>
      <c r="M4993" s="68">
        <f t="shared" si="1501"/>
        <v>0</v>
      </c>
      <c r="N4993" s="66">
        <f t="shared" si="1502"/>
        <v>0</v>
      </c>
      <c r="O4993" s="152"/>
      <c r="P4993" s="172">
        <f t="shared" si="1499"/>
        <v>0</v>
      </c>
      <c r="Q4993" s="69">
        <f t="shared" si="1503"/>
        <v>0</v>
      </c>
      <c r="R4993" s="62">
        <f t="shared" si="1504"/>
        <v>0</v>
      </c>
      <c r="S4993" s="153"/>
      <c r="T4993" s="118" t="str">
        <f t="shared" si="1505"/>
        <v/>
      </c>
      <c r="U4993" s="154"/>
      <c r="V4993" s="154"/>
      <c r="W4993" s="154"/>
      <c r="X4993" s="154"/>
      <c r="Y4993" s="154"/>
      <c r="Z4993" s="154"/>
      <c r="AA4993" s="154"/>
      <c r="AB4993" s="154"/>
      <c r="AC4993" s="154"/>
      <c r="AD4993" s="154"/>
      <c r="AE4993" s="154"/>
      <c r="AF4993" s="154"/>
      <c r="AG4993" s="63">
        <f t="shared" si="1506"/>
        <v>0</v>
      </c>
      <c r="AH4993" s="56">
        <f t="shared" si="1507"/>
        <v>0</v>
      </c>
      <c r="AI4993" s="56">
        <f t="shared" si="1508"/>
        <v>0</v>
      </c>
      <c r="AJ4993" s="56">
        <f t="shared" si="1509"/>
        <v>0</v>
      </c>
      <c r="AK4993" s="56">
        <f t="shared" si="1510"/>
        <v>0</v>
      </c>
      <c r="AL4993" s="56">
        <f t="shared" si="1511"/>
        <v>0</v>
      </c>
      <c r="AM4993" s="56">
        <f t="shared" si="1512"/>
        <v>0</v>
      </c>
      <c r="AN4993" s="56">
        <f t="shared" si="1513"/>
        <v>0</v>
      </c>
      <c r="AO4993" s="56">
        <f t="shared" si="1514"/>
        <v>0</v>
      </c>
      <c r="AP4993" s="56">
        <f t="shared" si="1515"/>
        <v>0</v>
      </c>
      <c r="AQ4993" s="56">
        <f t="shared" si="1516"/>
        <v>0</v>
      </c>
      <c r="AR4993" s="86">
        <f t="shared" si="1517"/>
        <v>0</v>
      </c>
    </row>
    <row r="4994" spans="1:44" x14ac:dyDescent="0.25">
      <c r="A4994" s="178"/>
      <c r="B4994" s="55" t="str">
        <f>_xlfn.IFNA(VLOOKUP(A4994,'Ajánlatkérő(k) adatai'!$B$4:$C$205,2,0),"")</f>
        <v/>
      </c>
      <c r="C4994" s="178"/>
      <c r="D4994" s="55" t="str">
        <f>_xlfn.IFNA(VLOOKUP(C4994,'Számlafizető(k) adatai'!$C$4:$D$203,2,0),"")</f>
        <v/>
      </c>
      <c r="E4994" s="55" t="str">
        <f>_xlfn.IFNA(VLOOKUP(C4994,'Számlafizető(k) adatai'!$C$4:$M$203,11,0),"")</f>
        <v/>
      </c>
      <c r="F4994" s="178"/>
      <c r="G4994" s="178"/>
      <c r="H4994" s="178"/>
      <c r="I4994" s="55" t="str">
        <f>IF(F4994="","",VLOOKUP(LEFT(F4994,5),'Technikai cellák'!B:C,2,0))</f>
        <v/>
      </c>
      <c r="J4994" s="55" t="str">
        <f>IF(F4994="","",VLOOKUP(I4994,'Technikai cellák'!$C$1:$D$12,2,0))</f>
        <v/>
      </c>
      <c r="K4994" s="179"/>
      <c r="L4994" s="67" t="str">
        <f t="shared" si="1500"/>
        <v/>
      </c>
      <c r="M4994" s="68">
        <f t="shared" si="1501"/>
        <v>0</v>
      </c>
      <c r="N4994" s="66">
        <f t="shared" si="1502"/>
        <v>0</v>
      </c>
      <c r="O4994" s="152"/>
      <c r="P4994" s="172">
        <f t="shared" si="1499"/>
        <v>0</v>
      </c>
      <c r="Q4994" s="69">
        <f t="shared" si="1503"/>
        <v>0</v>
      </c>
      <c r="R4994" s="62">
        <f t="shared" si="1504"/>
        <v>0</v>
      </c>
      <c r="S4994" s="153"/>
      <c r="T4994" s="118" t="str">
        <f t="shared" si="1505"/>
        <v/>
      </c>
      <c r="U4994" s="154"/>
      <c r="V4994" s="154"/>
      <c r="W4994" s="154"/>
      <c r="X4994" s="154"/>
      <c r="Y4994" s="154"/>
      <c r="Z4994" s="154"/>
      <c r="AA4994" s="154"/>
      <c r="AB4994" s="154"/>
      <c r="AC4994" s="154"/>
      <c r="AD4994" s="154"/>
      <c r="AE4994" s="154"/>
      <c r="AF4994" s="154"/>
      <c r="AG4994" s="63">
        <f t="shared" si="1506"/>
        <v>0</v>
      </c>
      <c r="AH4994" s="56">
        <f t="shared" si="1507"/>
        <v>0</v>
      </c>
      <c r="AI4994" s="56">
        <f t="shared" si="1508"/>
        <v>0</v>
      </c>
      <c r="AJ4994" s="56">
        <f t="shared" si="1509"/>
        <v>0</v>
      </c>
      <c r="AK4994" s="56">
        <f t="shared" si="1510"/>
        <v>0</v>
      </c>
      <c r="AL4994" s="56">
        <f t="shared" si="1511"/>
        <v>0</v>
      </c>
      <c r="AM4994" s="56">
        <f t="shared" si="1512"/>
        <v>0</v>
      </c>
      <c r="AN4994" s="56">
        <f t="shared" si="1513"/>
        <v>0</v>
      </c>
      <c r="AO4994" s="56">
        <f t="shared" si="1514"/>
        <v>0</v>
      </c>
      <c r="AP4994" s="56">
        <f t="shared" si="1515"/>
        <v>0</v>
      </c>
      <c r="AQ4994" s="56">
        <f t="shared" si="1516"/>
        <v>0</v>
      </c>
      <c r="AR4994" s="86">
        <f t="shared" si="1517"/>
        <v>0</v>
      </c>
    </row>
    <row r="4995" spans="1:44" x14ac:dyDescent="0.25">
      <c r="A4995" s="178"/>
      <c r="B4995" s="55" t="str">
        <f>_xlfn.IFNA(VLOOKUP(A4995,'Ajánlatkérő(k) adatai'!$B$4:$C$205,2,0),"")</f>
        <v/>
      </c>
      <c r="C4995" s="178"/>
      <c r="D4995" s="55" t="str">
        <f>_xlfn.IFNA(VLOOKUP(C4995,'Számlafizető(k) adatai'!$C$4:$D$203,2,0),"")</f>
        <v/>
      </c>
      <c r="E4995" s="55" t="str">
        <f>_xlfn.IFNA(VLOOKUP(C4995,'Számlafizető(k) adatai'!$C$4:$M$203,11,0),"")</f>
        <v/>
      </c>
      <c r="F4995" s="178"/>
      <c r="G4995" s="178"/>
      <c r="H4995" s="178"/>
      <c r="I4995" s="55" t="str">
        <f>IF(F4995="","",VLOOKUP(LEFT(F4995,5),'Technikai cellák'!B:C,2,0))</f>
        <v/>
      </c>
      <c r="J4995" s="55" t="str">
        <f>IF(F4995="","",VLOOKUP(I4995,'Technikai cellák'!$C$1:$D$12,2,0))</f>
        <v/>
      </c>
      <c r="K4995" s="179"/>
      <c r="L4995" s="67" t="str">
        <f t="shared" si="1500"/>
        <v/>
      </c>
      <c r="M4995" s="68">
        <f t="shared" si="1501"/>
        <v>0</v>
      </c>
      <c r="N4995" s="66">
        <f t="shared" si="1502"/>
        <v>0</v>
      </c>
      <c r="O4995" s="152"/>
      <c r="P4995" s="172">
        <f t="shared" si="1499"/>
        <v>0</v>
      </c>
      <c r="Q4995" s="69">
        <f t="shared" si="1503"/>
        <v>0</v>
      </c>
      <c r="R4995" s="62">
        <f t="shared" si="1504"/>
        <v>0</v>
      </c>
      <c r="S4995" s="153"/>
      <c r="T4995" s="118" t="str">
        <f t="shared" si="1505"/>
        <v/>
      </c>
      <c r="U4995" s="154"/>
      <c r="V4995" s="154"/>
      <c r="W4995" s="154"/>
      <c r="X4995" s="154"/>
      <c r="Y4995" s="154"/>
      <c r="Z4995" s="154"/>
      <c r="AA4995" s="154"/>
      <c r="AB4995" s="154"/>
      <c r="AC4995" s="154"/>
      <c r="AD4995" s="154"/>
      <c r="AE4995" s="154"/>
      <c r="AF4995" s="154"/>
      <c r="AG4995" s="63">
        <f t="shared" si="1506"/>
        <v>0</v>
      </c>
      <c r="AH4995" s="56">
        <f t="shared" si="1507"/>
        <v>0</v>
      </c>
      <c r="AI4995" s="56">
        <f t="shared" si="1508"/>
        <v>0</v>
      </c>
      <c r="AJ4995" s="56">
        <f t="shared" si="1509"/>
        <v>0</v>
      </c>
      <c r="AK4995" s="56">
        <f t="shared" si="1510"/>
        <v>0</v>
      </c>
      <c r="AL4995" s="56">
        <f t="shared" si="1511"/>
        <v>0</v>
      </c>
      <c r="AM4995" s="56">
        <f t="shared" si="1512"/>
        <v>0</v>
      </c>
      <c r="AN4995" s="56">
        <f t="shared" si="1513"/>
        <v>0</v>
      </c>
      <c r="AO4995" s="56">
        <f t="shared" si="1514"/>
        <v>0</v>
      </c>
      <c r="AP4995" s="56">
        <f t="shared" si="1515"/>
        <v>0</v>
      </c>
      <c r="AQ4995" s="56">
        <f t="shared" si="1516"/>
        <v>0</v>
      </c>
      <c r="AR4995" s="86">
        <f t="shared" si="1517"/>
        <v>0</v>
      </c>
    </row>
    <row r="4996" spans="1:44" x14ac:dyDescent="0.25">
      <c r="A4996" s="178"/>
      <c r="B4996" s="55" t="str">
        <f>_xlfn.IFNA(VLOOKUP(A4996,'Ajánlatkérő(k) adatai'!$B$4:$C$205,2,0),"")</f>
        <v/>
      </c>
      <c r="C4996" s="178"/>
      <c r="D4996" s="55" t="str">
        <f>_xlfn.IFNA(VLOOKUP(C4996,'Számlafizető(k) adatai'!$C$4:$D$203,2,0),"")</f>
        <v/>
      </c>
      <c r="E4996" s="55" t="str">
        <f>_xlfn.IFNA(VLOOKUP(C4996,'Számlafizető(k) adatai'!$C$4:$M$203,11,0),"")</f>
        <v/>
      </c>
      <c r="F4996" s="178"/>
      <c r="G4996" s="178"/>
      <c r="H4996" s="178"/>
      <c r="I4996" s="55" t="str">
        <f>IF(F4996="","",VLOOKUP(LEFT(F4996,5),'Technikai cellák'!B:C,2,0))</f>
        <v/>
      </c>
      <c r="J4996" s="55" t="str">
        <f>IF(F4996="","",VLOOKUP(I4996,'Technikai cellák'!$C$1:$D$12,2,0))</f>
        <v/>
      </c>
      <c r="K4996" s="179"/>
      <c r="L4996" s="67" t="str">
        <f t="shared" si="1500"/>
        <v/>
      </c>
      <c r="M4996" s="68">
        <f t="shared" si="1501"/>
        <v>0</v>
      </c>
      <c r="N4996" s="66">
        <f t="shared" si="1502"/>
        <v>0</v>
      </c>
      <c r="O4996" s="152"/>
      <c r="P4996" s="172">
        <f t="shared" si="1499"/>
        <v>0</v>
      </c>
      <c r="Q4996" s="69">
        <f t="shared" si="1503"/>
        <v>0</v>
      </c>
      <c r="R4996" s="62">
        <f t="shared" si="1504"/>
        <v>0</v>
      </c>
      <c r="S4996" s="153"/>
      <c r="T4996" s="118" t="str">
        <f t="shared" si="1505"/>
        <v/>
      </c>
      <c r="U4996" s="154"/>
      <c r="V4996" s="154"/>
      <c r="W4996" s="154"/>
      <c r="X4996" s="154"/>
      <c r="Y4996" s="154"/>
      <c r="Z4996" s="154"/>
      <c r="AA4996" s="154"/>
      <c r="AB4996" s="154"/>
      <c r="AC4996" s="154"/>
      <c r="AD4996" s="154"/>
      <c r="AE4996" s="154"/>
      <c r="AF4996" s="154"/>
      <c r="AG4996" s="63">
        <f t="shared" si="1506"/>
        <v>0</v>
      </c>
      <c r="AH4996" s="56">
        <f t="shared" si="1507"/>
        <v>0</v>
      </c>
      <c r="AI4996" s="56">
        <f t="shared" si="1508"/>
        <v>0</v>
      </c>
      <c r="AJ4996" s="56">
        <f t="shared" si="1509"/>
        <v>0</v>
      </c>
      <c r="AK4996" s="56">
        <f t="shared" si="1510"/>
        <v>0</v>
      </c>
      <c r="AL4996" s="56">
        <f t="shared" si="1511"/>
        <v>0</v>
      </c>
      <c r="AM4996" s="56">
        <f t="shared" si="1512"/>
        <v>0</v>
      </c>
      <c r="AN4996" s="56">
        <f t="shared" si="1513"/>
        <v>0</v>
      </c>
      <c r="AO4996" s="56">
        <f t="shared" si="1514"/>
        <v>0</v>
      </c>
      <c r="AP4996" s="56">
        <f t="shared" si="1515"/>
        <v>0</v>
      </c>
      <c r="AQ4996" s="56">
        <f t="shared" si="1516"/>
        <v>0</v>
      </c>
      <c r="AR4996" s="86">
        <f t="shared" si="1517"/>
        <v>0</v>
      </c>
    </row>
    <row r="4997" spans="1:44" x14ac:dyDescent="0.25">
      <c r="A4997" s="178"/>
      <c r="B4997" s="55" t="str">
        <f>_xlfn.IFNA(VLOOKUP(A4997,'Ajánlatkérő(k) adatai'!$B$4:$C$205,2,0),"")</f>
        <v/>
      </c>
      <c r="C4997" s="178"/>
      <c r="D4997" s="55" t="str">
        <f>_xlfn.IFNA(VLOOKUP(C4997,'Számlafizető(k) adatai'!$C$4:$D$203,2,0),"")</f>
        <v/>
      </c>
      <c r="E4997" s="55" t="str">
        <f>_xlfn.IFNA(VLOOKUP(C4997,'Számlafizető(k) adatai'!$C$4:$M$203,11,0),"")</f>
        <v/>
      </c>
      <c r="F4997" s="178"/>
      <c r="G4997" s="178"/>
      <c r="H4997" s="178"/>
      <c r="I4997" s="55" t="str">
        <f>IF(F4997="","",VLOOKUP(LEFT(F4997,5),'Technikai cellák'!B:C,2,0))</f>
        <v/>
      </c>
      <c r="J4997" s="55" t="str">
        <f>IF(F4997="","",VLOOKUP(I4997,'Technikai cellák'!$C$1:$D$12,2,0))</f>
        <v/>
      </c>
      <c r="K4997" s="179"/>
      <c r="L4997" s="67" t="str">
        <f t="shared" si="1500"/>
        <v/>
      </c>
      <c r="M4997" s="68">
        <f t="shared" si="1501"/>
        <v>0</v>
      </c>
      <c r="N4997" s="66">
        <f t="shared" si="1502"/>
        <v>0</v>
      </c>
      <c r="O4997" s="152"/>
      <c r="P4997" s="172">
        <f t="shared" si="1499"/>
        <v>0</v>
      </c>
      <c r="Q4997" s="69">
        <f t="shared" si="1503"/>
        <v>0</v>
      </c>
      <c r="R4997" s="62">
        <f t="shared" si="1504"/>
        <v>0</v>
      </c>
      <c r="S4997" s="153"/>
      <c r="T4997" s="118" t="str">
        <f t="shared" si="1505"/>
        <v/>
      </c>
      <c r="U4997" s="154"/>
      <c r="V4997" s="154"/>
      <c r="W4997" s="154"/>
      <c r="X4997" s="154"/>
      <c r="Y4997" s="154"/>
      <c r="Z4997" s="154"/>
      <c r="AA4997" s="154"/>
      <c r="AB4997" s="154"/>
      <c r="AC4997" s="154"/>
      <c r="AD4997" s="154"/>
      <c r="AE4997" s="154"/>
      <c r="AF4997" s="154"/>
      <c r="AG4997" s="63">
        <f t="shared" si="1506"/>
        <v>0</v>
      </c>
      <c r="AH4997" s="56">
        <f t="shared" si="1507"/>
        <v>0</v>
      </c>
      <c r="AI4997" s="56">
        <f t="shared" si="1508"/>
        <v>0</v>
      </c>
      <c r="AJ4997" s="56">
        <f t="shared" si="1509"/>
        <v>0</v>
      </c>
      <c r="AK4997" s="56">
        <f t="shared" si="1510"/>
        <v>0</v>
      </c>
      <c r="AL4997" s="56">
        <f t="shared" si="1511"/>
        <v>0</v>
      </c>
      <c r="AM4997" s="56">
        <f t="shared" si="1512"/>
        <v>0</v>
      </c>
      <c r="AN4997" s="56">
        <f t="shared" si="1513"/>
        <v>0</v>
      </c>
      <c r="AO4997" s="56">
        <f t="shared" si="1514"/>
        <v>0</v>
      </c>
      <c r="AP4997" s="56">
        <f t="shared" si="1515"/>
        <v>0</v>
      </c>
      <c r="AQ4997" s="56">
        <f t="shared" si="1516"/>
        <v>0</v>
      </c>
      <c r="AR4997" s="86">
        <f t="shared" si="1517"/>
        <v>0</v>
      </c>
    </row>
    <row r="4998" spans="1:44" x14ac:dyDescent="0.25">
      <c r="A4998" s="178"/>
      <c r="B4998" s="55" t="str">
        <f>_xlfn.IFNA(VLOOKUP(A4998,'Ajánlatkérő(k) adatai'!$B$4:$C$205,2,0),"")</f>
        <v/>
      </c>
      <c r="C4998" s="178"/>
      <c r="D4998" s="55" t="str">
        <f>_xlfn.IFNA(VLOOKUP(C4998,'Számlafizető(k) adatai'!$C$4:$D$203,2,0),"")</f>
        <v/>
      </c>
      <c r="E4998" s="55" t="str">
        <f>_xlfn.IFNA(VLOOKUP(C4998,'Számlafizető(k) adatai'!$C$4:$M$203,11,0),"")</f>
        <v/>
      </c>
      <c r="F4998" s="178"/>
      <c r="G4998" s="178"/>
      <c r="H4998" s="178"/>
      <c r="I4998" s="55" t="str">
        <f>IF(F4998="","",VLOOKUP(LEFT(F4998,5),'Technikai cellák'!B:C,2,0))</f>
        <v/>
      </c>
      <c r="J4998" s="55" t="str">
        <f>IF(F4998="","",VLOOKUP(I4998,'Technikai cellák'!$C$1:$D$12,2,0))</f>
        <v/>
      </c>
      <c r="K4998" s="179"/>
      <c r="L4998" s="67" t="str">
        <f t="shared" si="1500"/>
        <v/>
      </c>
      <c r="M4998" s="68">
        <f t="shared" si="1501"/>
        <v>0</v>
      </c>
      <c r="N4998" s="66">
        <f t="shared" si="1502"/>
        <v>0</v>
      </c>
      <c r="O4998" s="152"/>
      <c r="P4998" s="172">
        <f t="shared" si="1499"/>
        <v>0</v>
      </c>
      <c r="Q4998" s="69">
        <f t="shared" si="1503"/>
        <v>0</v>
      </c>
      <c r="R4998" s="62">
        <f t="shared" si="1504"/>
        <v>0</v>
      </c>
      <c r="S4998" s="153"/>
      <c r="T4998" s="118" t="str">
        <f t="shared" si="1505"/>
        <v/>
      </c>
      <c r="U4998" s="154"/>
      <c r="V4998" s="154"/>
      <c r="W4998" s="154"/>
      <c r="X4998" s="154"/>
      <c r="Y4998" s="154"/>
      <c r="Z4998" s="154"/>
      <c r="AA4998" s="154"/>
      <c r="AB4998" s="154"/>
      <c r="AC4998" s="154"/>
      <c r="AD4998" s="154"/>
      <c r="AE4998" s="154"/>
      <c r="AF4998" s="154"/>
      <c r="AG4998" s="63">
        <f t="shared" si="1506"/>
        <v>0</v>
      </c>
      <c r="AH4998" s="56">
        <f t="shared" si="1507"/>
        <v>0</v>
      </c>
      <c r="AI4998" s="56">
        <f t="shared" si="1508"/>
        <v>0</v>
      </c>
      <c r="AJ4998" s="56">
        <f t="shared" si="1509"/>
        <v>0</v>
      </c>
      <c r="AK4998" s="56">
        <f t="shared" si="1510"/>
        <v>0</v>
      </c>
      <c r="AL4998" s="56">
        <f t="shared" si="1511"/>
        <v>0</v>
      </c>
      <c r="AM4998" s="56">
        <f t="shared" si="1512"/>
        <v>0</v>
      </c>
      <c r="AN4998" s="56">
        <f t="shared" si="1513"/>
        <v>0</v>
      </c>
      <c r="AO4998" s="56">
        <f t="shared" si="1514"/>
        <v>0</v>
      </c>
      <c r="AP4998" s="56">
        <f t="shared" si="1515"/>
        <v>0</v>
      </c>
      <c r="AQ4998" s="56">
        <f t="shared" si="1516"/>
        <v>0</v>
      </c>
      <c r="AR4998" s="86">
        <f t="shared" si="1517"/>
        <v>0</v>
      </c>
    </row>
    <row r="4999" spans="1:44" x14ac:dyDescent="0.25">
      <c r="A4999" s="178"/>
      <c r="B4999" s="55" t="str">
        <f>_xlfn.IFNA(VLOOKUP(A4999,'Ajánlatkérő(k) adatai'!$B$4:$C$205,2,0),"")</f>
        <v/>
      </c>
      <c r="C4999" s="178"/>
      <c r="D4999" s="55" t="str">
        <f>_xlfn.IFNA(VLOOKUP(C4999,'Számlafizető(k) adatai'!$C$4:$D$203,2,0),"")</f>
        <v/>
      </c>
      <c r="E4999" s="55" t="str">
        <f>_xlfn.IFNA(VLOOKUP(C4999,'Számlafizető(k) adatai'!$C$4:$M$203,11,0),"")</f>
        <v/>
      </c>
      <c r="F4999" s="178"/>
      <c r="G4999" s="178"/>
      <c r="H4999" s="178"/>
      <c r="I4999" s="55" t="str">
        <f>IF(F4999="","",VLOOKUP(LEFT(F4999,5),'Technikai cellák'!B:C,2,0))</f>
        <v/>
      </c>
      <c r="J4999" s="55" t="str">
        <f>IF(F4999="","",VLOOKUP(I4999,'Technikai cellák'!$C$1:$D$12,2,0))</f>
        <v/>
      </c>
      <c r="K4999" s="179"/>
      <c r="L4999" s="67" t="str">
        <f t="shared" si="1500"/>
        <v/>
      </c>
      <c r="M4999" s="68">
        <f t="shared" si="1501"/>
        <v>0</v>
      </c>
      <c r="N4999" s="66">
        <f t="shared" si="1502"/>
        <v>0</v>
      </c>
      <c r="O4999" s="152"/>
      <c r="P4999" s="172">
        <f t="shared" si="1499"/>
        <v>0</v>
      </c>
      <c r="Q4999" s="69">
        <f t="shared" si="1503"/>
        <v>0</v>
      </c>
      <c r="R4999" s="62">
        <f t="shared" si="1504"/>
        <v>0</v>
      </c>
      <c r="S4999" s="153"/>
      <c r="T4999" s="118" t="str">
        <f t="shared" si="1505"/>
        <v/>
      </c>
      <c r="U4999" s="154"/>
      <c r="V4999" s="154"/>
      <c r="W4999" s="154"/>
      <c r="X4999" s="154"/>
      <c r="Y4999" s="154"/>
      <c r="Z4999" s="154"/>
      <c r="AA4999" s="154"/>
      <c r="AB4999" s="154"/>
      <c r="AC4999" s="154"/>
      <c r="AD4999" s="154"/>
      <c r="AE4999" s="154"/>
      <c r="AF4999" s="154"/>
      <c r="AG4999" s="63">
        <f t="shared" si="1506"/>
        <v>0</v>
      </c>
      <c r="AH4999" s="56">
        <f t="shared" si="1507"/>
        <v>0</v>
      </c>
      <c r="AI4999" s="56">
        <f t="shared" si="1508"/>
        <v>0</v>
      </c>
      <c r="AJ4999" s="56">
        <f t="shared" si="1509"/>
        <v>0</v>
      </c>
      <c r="AK4999" s="56">
        <f t="shared" si="1510"/>
        <v>0</v>
      </c>
      <c r="AL4999" s="56">
        <f t="shared" si="1511"/>
        <v>0</v>
      </c>
      <c r="AM4999" s="56">
        <f t="shared" si="1512"/>
        <v>0</v>
      </c>
      <c r="AN4999" s="56">
        <f t="shared" si="1513"/>
        <v>0</v>
      </c>
      <c r="AO4999" s="56">
        <f t="shared" si="1514"/>
        <v>0</v>
      </c>
      <c r="AP4999" s="56">
        <f t="shared" si="1515"/>
        <v>0</v>
      </c>
      <c r="AQ4999" s="56">
        <f t="shared" si="1516"/>
        <v>0</v>
      </c>
      <c r="AR4999" s="86">
        <f t="shared" si="1517"/>
        <v>0</v>
      </c>
    </row>
    <row r="5000" spans="1:44" x14ac:dyDescent="0.25">
      <c r="A5000" s="178"/>
      <c r="B5000" s="55" t="str">
        <f>_xlfn.IFNA(VLOOKUP(A5000,'Ajánlatkérő(k) adatai'!$B$4:$C$205,2,0),"")</f>
        <v/>
      </c>
      <c r="C5000" s="178"/>
      <c r="D5000" s="55" t="str">
        <f>_xlfn.IFNA(VLOOKUP(C5000,'Számlafizető(k) adatai'!$C$4:$D$203,2,0),"")</f>
        <v/>
      </c>
      <c r="E5000" s="55" t="str">
        <f>_xlfn.IFNA(VLOOKUP(C5000,'Számlafizető(k) adatai'!$C$4:$M$203,11,0),"")</f>
        <v/>
      </c>
      <c r="F5000" s="178"/>
      <c r="G5000" s="178"/>
      <c r="H5000" s="178"/>
      <c r="I5000" s="55" t="str">
        <f>IF(F5000="","",VLOOKUP(LEFT(F5000,5),'Technikai cellák'!B:C,2,0))</f>
        <v/>
      </c>
      <c r="J5000" s="55" t="str">
        <f>IF(F5000="","",VLOOKUP(I5000,'Technikai cellák'!$C$1:$D$12,2,0))</f>
        <v/>
      </c>
      <c r="K5000" s="179"/>
      <c r="L5000" s="67" t="str">
        <f t="shared" si="1500"/>
        <v/>
      </c>
      <c r="M5000" s="68">
        <f t="shared" si="1501"/>
        <v>0</v>
      </c>
      <c r="N5000" s="66">
        <f t="shared" si="1502"/>
        <v>0</v>
      </c>
      <c r="O5000" s="152"/>
      <c r="P5000" s="172">
        <f t="shared" si="1499"/>
        <v>0</v>
      </c>
      <c r="Q5000" s="69">
        <f t="shared" si="1503"/>
        <v>0</v>
      </c>
      <c r="R5000" s="62">
        <f t="shared" si="1504"/>
        <v>0</v>
      </c>
      <c r="S5000" s="153"/>
      <c r="T5000" s="118" t="str">
        <f t="shared" si="1505"/>
        <v/>
      </c>
      <c r="U5000" s="154"/>
      <c r="V5000" s="154"/>
      <c r="W5000" s="154"/>
      <c r="X5000" s="154"/>
      <c r="Y5000" s="154"/>
      <c r="Z5000" s="154"/>
      <c r="AA5000" s="154"/>
      <c r="AB5000" s="154"/>
      <c r="AC5000" s="154"/>
      <c r="AD5000" s="154"/>
      <c r="AE5000" s="154"/>
      <c r="AF5000" s="154"/>
      <c r="AG5000" s="63">
        <f t="shared" si="1506"/>
        <v>0</v>
      </c>
      <c r="AH5000" s="56">
        <f t="shared" si="1507"/>
        <v>0</v>
      </c>
      <c r="AI5000" s="56">
        <f t="shared" si="1508"/>
        <v>0</v>
      </c>
      <c r="AJ5000" s="56">
        <f t="shared" si="1509"/>
        <v>0</v>
      </c>
      <c r="AK5000" s="56">
        <f t="shared" si="1510"/>
        <v>0</v>
      </c>
      <c r="AL5000" s="56">
        <f t="shared" si="1511"/>
        <v>0</v>
      </c>
      <c r="AM5000" s="56">
        <f t="shared" si="1512"/>
        <v>0</v>
      </c>
      <c r="AN5000" s="56">
        <f t="shared" si="1513"/>
        <v>0</v>
      </c>
      <c r="AO5000" s="56">
        <f t="shared" si="1514"/>
        <v>0</v>
      </c>
      <c r="AP5000" s="56">
        <f t="shared" si="1515"/>
        <v>0</v>
      </c>
      <c r="AQ5000" s="56">
        <f t="shared" si="1516"/>
        <v>0</v>
      </c>
      <c r="AR5000" s="86">
        <f t="shared" si="1517"/>
        <v>0</v>
      </c>
    </row>
    <row r="5001" spans="1:44" x14ac:dyDescent="0.25">
      <c r="A5001" s="178"/>
      <c r="B5001" s="55" t="str">
        <f>_xlfn.IFNA(VLOOKUP(A5001,'Ajánlatkérő(k) adatai'!$B$4:$C$205,2,0),"")</f>
        <v/>
      </c>
      <c r="C5001" s="178"/>
      <c r="D5001" s="55" t="str">
        <f>_xlfn.IFNA(VLOOKUP(C5001,'Számlafizető(k) adatai'!$C$4:$D$203,2,0),"")</f>
        <v/>
      </c>
      <c r="E5001" s="55" t="str">
        <f>_xlfn.IFNA(VLOOKUP(C5001,'Számlafizető(k) adatai'!$C$4:$M$203,11,0),"")</f>
        <v/>
      </c>
      <c r="F5001" s="178"/>
      <c r="G5001" s="178"/>
      <c r="H5001" s="178"/>
      <c r="I5001" s="55" t="str">
        <f>IF(F5001="","",VLOOKUP(LEFT(F5001,5),'Technikai cellák'!B:C,2,0))</f>
        <v/>
      </c>
      <c r="J5001" s="55" t="str">
        <f>IF(F5001="","",VLOOKUP(I5001,'Technikai cellák'!$C$1:$D$12,2,0))</f>
        <v/>
      </c>
      <c r="K5001" s="179"/>
      <c r="L5001" s="67" t="str">
        <f t="shared" si="1500"/>
        <v/>
      </c>
      <c r="M5001" s="68">
        <f t="shared" si="1501"/>
        <v>0</v>
      </c>
      <c r="N5001" s="66">
        <f t="shared" si="1502"/>
        <v>0</v>
      </c>
      <c r="O5001" s="152"/>
      <c r="P5001" s="172">
        <f t="shared" si="1499"/>
        <v>0</v>
      </c>
      <c r="Q5001" s="69">
        <f t="shared" si="1503"/>
        <v>0</v>
      </c>
      <c r="R5001" s="62">
        <f t="shared" si="1504"/>
        <v>0</v>
      </c>
      <c r="S5001" s="153"/>
      <c r="T5001" s="118" t="str">
        <f t="shared" si="1505"/>
        <v/>
      </c>
      <c r="U5001" s="154"/>
      <c r="V5001" s="154"/>
      <c r="W5001" s="154"/>
      <c r="X5001" s="154"/>
      <c r="Y5001" s="154"/>
      <c r="Z5001" s="154"/>
      <c r="AA5001" s="154"/>
      <c r="AB5001" s="154"/>
      <c r="AC5001" s="154"/>
      <c r="AD5001" s="154"/>
      <c r="AE5001" s="154"/>
      <c r="AF5001" s="154"/>
      <c r="AG5001" s="63">
        <f t="shared" si="1506"/>
        <v>0</v>
      </c>
      <c r="AH5001" s="56">
        <f t="shared" si="1507"/>
        <v>0</v>
      </c>
      <c r="AI5001" s="56">
        <f t="shared" si="1508"/>
        <v>0</v>
      </c>
      <c r="AJ5001" s="56">
        <f t="shared" si="1509"/>
        <v>0</v>
      </c>
      <c r="AK5001" s="56">
        <f t="shared" si="1510"/>
        <v>0</v>
      </c>
      <c r="AL5001" s="56">
        <f t="shared" si="1511"/>
        <v>0</v>
      </c>
      <c r="AM5001" s="56">
        <f t="shared" si="1512"/>
        <v>0</v>
      </c>
      <c r="AN5001" s="56">
        <f t="shared" si="1513"/>
        <v>0</v>
      </c>
      <c r="AO5001" s="56">
        <f t="shared" si="1514"/>
        <v>0</v>
      </c>
      <c r="AP5001" s="56">
        <f t="shared" si="1515"/>
        <v>0</v>
      </c>
      <c r="AQ5001" s="56">
        <f t="shared" si="1516"/>
        <v>0</v>
      </c>
      <c r="AR5001" s="86">
        <f t="shared" si="1517"/>
        <v>0</v>
      </c>
    </row>
    <row r="5002" spans="1:44" x14ac:dyDescent="0.25">
      <c r="A5002" s="6" t="s">
        <v>84</v>
      </c>
      <c r="B5002" s="6" t="s">
        <v>84</v>
      </c>
      <c r="C5002" s="6" t="s">
        <v>84</v>
      </c>
      <c r="D5002" s="6" t="s">
        <v>84</v>
      </c>
      <c r="E5002" s="6" t="s">
        <v>84</v>
      </c>
      <c r="F5002" s="6" t="s">
        <v>84</v>
      </c>
      <c r="G5002" s="6" t="s">
        <v>84</v>
      </c>
      <c r="H5002" s="6" t="s">
        <v>84</v>
      </c>
      <c r="I5002" s="6" t="s">
        <v>84</v>
      </c>
      <c r="J5002" s="6" t="s">
        <v>84</v>
      </c>
      <c r="K5002" s="6" t="s">
        <v>84</v>
      </c>
      <c r="L5002" s="6" t="s">
        <v>84</v>
      </c>
      <c r="M5002" s="6" t="s">
        <v>84</v>
      </c>
      <c r="N5002" s="6" t="s">
        <v>84</v>
      </c>
      <c r="O5002" s="6" t="s">
        <v>84</v>
      </c>
      <c r="P5002" s="6" t="s">
        <v>84</v>
      </c>
      <c r="Q5002" s="6" t="s">
        <v>84</v>
      </c>
      <c r="R5002" s="6" t="s">
        <v>84</v>
      </c>
      <c r="S5002" s="6" t="s">
        <v>84</v>
      </c>
      <c r="T5002" s="6" t="s">
        <v>84</v>
      </c>
      <c r="U5002" s="6" t="s">
        <v>84</v>
      </c>
      <c r="V5002" s="6" t="s">
        <v>84</v>
      </c>
      <c r="W5002" s="6" t="s">
        <v>84</v>
      </c>
      <c r="X5002" s="6" t="s">
        <v>84</v>
      </c>
      <c r="Y5002" s="6" t="s">
        <v>84</v>
      </c>
      <c r="Z5002" s="6" t="s">
        <v>84</v>
      </c>
      <c r="AA5002" s="6" t="s">
        <v>84</v>
      </c>
      <c r="AB5002" s="6" t="s">
        <v>84</v>
      </c>
      <c r="AC5002" s="6" t="s">
        <v>84</v>
      </c>
      <c r="AD5002" s="6" t="s">
        <v>84</v>
      </c>
      <c r="AE5002" s="6" t="s">
        <v>84</v>
      </c>
      <c r="AF5002" s="6" t="s">
        <v>84</v>
      </c>
      <c r="AG5002" s="6" t="s">
        <v>84</v>
      </c>
      <c r="AH5002" s="6" t="s">
        <v>84</v>
      </c>
      <c r="AI5002" s="6" t="s">
        <v>84</v>
      </c>
      <c r="AJ5002" s="6" t="s">
        <v>84</v>
      </c>
      <c r="AK5002" s="6" t="s">
        <v>84</v>
      </c>
      <c r="AL5002" s="6" t="s">
        <v>84</v>
      </c>
      <c r="AM5002" s="6" t="s">
        <v>84</v>
      </c>
      <c r="AN5002" s="6" t="s">
        <v>84</v>
      </c>
      <c r="AO5002" s="6" t="s">
        <v>84</v>
      </c>
      <c r="AP5002" s="6" t="s">
        <v>84</v>
      </c>
      <c r="AQ5002" s="6" t="s">
        <v>84</v>
      </c>
      <c r="AR5002" s="6" t="s">
        <v>84</v>
      </c>
    </row>
  </sheetData>
  <sheetProtection autoFilter="0"/>
  <autoFilter ref="A14:AR14" xr:uid="{00000000-0001-0000-0000-000000000000}"/>
  <mergeCells count="19">
    <mergeCell ref="A6:B6"/>
    <mergeCell ref="A11:B11"/>
    <mergeCell ref="G11:I11"/>
    <mergeCell ref="AG10:AR10"/>
    <mergeCell ref="N12:O13"/>
    <mergeCell ref="U13:AF13"/>
    <mergeCell ref="AG13:AR13"/>
    <mergeCell ref="A1:C1"/>
    <mergeCell ref="A2:C2"/>
    <mergeCell ref="A3:B3"/>
    <mergeCell ref="A4:B4"/>
    <mergeCell ref="A5:B5"/>
    <mergeCell ref="G5:L5"/>
    <mergeCell ref="A12:B12"/>
    <mergeCell ref="G10:I10"/>
    <mergeCell ref="A7:B7"/>
    <mergeCell ref="A8:B8"/>
    <mergeCell ref="A9:B9"/>
    <mergeCell ref="A10:B10"/>
  </mergeCells>
  <conditionalFormatting sqref="A15:A5001">
    <cfRule type="containsBlanks" dxfId="36" priority="17">
      <formula>LEN(TRIM(A15))=0</formula>
    </cfRule>
  </conditionalFormatting>
  <conditionalFormatting sqref="B15:B5001">
    <cfRule type="notContainsBlanks" dxfId="35" priority="15">
      <formula>LEN(TRIM(B15))&gt;0</formula>
    </cfRule>
  </conditionalFormatting>
  <conditionalFormatting sqref="C4">
    <cfRule type="notContainsBlanks" dxfId="34" priority="3">
      <formula>LEN(TRIM(C4))&gt;0</formula>
    </cfRule>
  </conditionalFormatting>
  <conditionalFormatting sqref="C6">
    <cfRule type="containsText" dxfId="33" priority="18" operator="containsText" text="Van">
      <formula>NOT(ISERROR(SEARCH("Van",C6)))</formula>
    </cfRule>
  </conditionalFormatting>
  <conditionalFormatting sqref="C7">
    <cfRule type="notContainsBlanks" dxfId="32" priority="2">
      <formula>LEN(TRIM(C7))&gt;0</formula>
    </cfRule>
  </conditionalFormatting>
  <conditionalFormatting sqref="C15:C5001">
    <cfRule type="containsBlanks" dxfId="31" priority="16">
      <formula>LEN(TRIM(C15))=0</formula>
    </cfRule>
  </conditionalFormatting>
  <conditionalFormatting sqref="D4:E4">
    <cfRule type="cellIs" dxfId="30" priority="67" operator="equal">
      <formula>"Nincs meg az egy év!"</formula>
    </cfRule>
  </conditionalFormatting>
  <conditionalFormatting sqref="D15:E5001">
    <cfRule type="notContainsBlanks" dxfId="29" priority="13">
      <formula>LEN(TRIM(D15))&gt;0</formula>
    </cfRule>
  </conditionalFormatting>
  <conditionalFormatting sqref="F10:F11">
    <cfRule type="notContainsBlanks" dxfId="28" priority="4">
      <formula>LEN(TRIM(F10))&gt;0</formula>
    </cfRule>
  </conditionalFormatting>
  <conditionalFormatting sqref="F15:F5001">
    <cfRule type="duplicateValues" dxfId="27" priority="20"/>
  </conditionalFormatting>
  <conditionalFormatting sqref="F15:G5001">
    <cfRule type="containsBlanks" dxfId="26" priority="75">
      <formula>LEN(TRIM(F15))=0</formula>
    </cfRule>
  </conditionalFormatting>
  <conditionalFormatting sqref="H15:H5001">
    <cfRule type="containsBlanks" dxfId="25" priority="11">
      <formula>LEN(TRIM(H15))=0</formula>
    </cfRule>
  </conditionalFormatting>
  <conditionalFormatting sqref="I15:J5001">
    <cfRule type="notContainsBlanks" dxfId="24" priority="9">
      <formula>LEN(TRIM(I15))&gt;0</formula>
    </cfRule>
  </conditionalFormatting>
  <conditionalFormatting sqref="K20:K5001">
    <cfRule type="containsBlanks" dxfId="23" priority="8">
      <formula>LEN(TRIM(K20))=0</formula>
    </cfRule>
  </conditionalFormatting>
  <conditionalFormatting sqref="M15:M5001">
    <cfRule type="expression" dxfId="22" priority="69">
      <formula>$L15&lt;&gt;"20 alatti"</formula>
    </cfRule>
  </conditionalFormatting>
  <conditionalFormatting sqref="N15:O5001">
    <cfRule type="expression" dxfId="21" priority="68" stopIfTrue="1">
      <formula>$L15&lt;&gt;"20-99"</formula>
    </cfRule>
  </conditionalFormatting>
  <conditionalFormatting sqref="O15:O5001">
    <cfRule type="notContainsBlanks" dxfId="20" priority="7">
      <formula>LEN(TRIM(O15))&gt;0</formula>
    </cfRule>
  </conditionalFormatting>
  <conditionalFormatting sqref="P15:P5001">
    <cfRule type="expression" dxfId="19" priority="26">
      <formula>AND($L15&lt;&gt;"100-500",L15&lt;&gt;"500-")</formula>
    </cfRule>
  </conditionalFormatting>
  <conditionalFormatting sqref="S15:S5001">
    <cfRule type="notContainsBlanks" dxfId="18" priority="6">
      <formula>LEN(TRIM(S15))&gt;0</formula>
    </cfRule>
  </conditionalFormatting>
  <conditionalFormatting sqref="U15:AF5001">
    <cfRule type="notContainsBlanks" dxfId="17" priority="5">
      <formula>LEN(TRIM(U15))&gt;0</formula>
    </cfRule>
  </conditionalFormatting>
  <conditionalFormatting sqref="U14:AR14">
    <cfRule type="expression" dxfId="16" priority="25">
      <formula>+AND($C$3&lt;=U14,U14&lt;$C$4)</formula>
    </cfRule>
  </conditionalFormatting>
  <conditionalFormatting sqref="Y10">
    <cfRule type="cellIs" dxfId="15" priority="65" operator="equal">
      <formula>"Csak a kék háttérrel jelőlt fejlécekhez tartozó oszlopban adhat meg adatokat!"</formula>
    </cfRule>
  </conditionalFormatting>
  <conditionalFormatting sqref="K15:K19">
    <cfRule type="containsBlanks" dxfId="14" priority="1">
      <formula>LEN(TRIM(K15))=0</formula>
    </cfRule>
  </conditionalFormatting>
  <dataValidations count="10">
    <dataValidation type="custom" allowBlank="1" showInputMessage="1" showErrorMessage="1" sqref="F15:F5001" xr:uid="{00000000-0002-0000-0000-000000000000}">
      <formula1>LEN(F15)=16</formula1>
    </dataValidation>
    <dataValidation type="decimal" operator="lessThanOrEqual" allowBlank="1" showInputMessage="1" showErrorMessage="1" error="Túl magas érték!!!" sqref="F10" xr:uid="{00000000-0002-0000-0000-000001000000}">
      <formula1>1</formula1>
    </dataValidation>
    <dataValidation allowBlank="1" showInputMessage="1" showErrorMessage="1" errorTitle="HIBA" error="Túl korai vagy késői kezdés időpont" sqref="C3" xr:uid="{00000000-0002-0000-0000-000002000000}"/>
    <dataValidation type="date" allowBlank="1" showInputMessage="1" showErrorMessage="1" errorTitle="HIBA" error="Túl korai vagy késői záró dátum" sqref="C4" xr:uid="{00000000-0002-0000-0000-000003000000}">
      <formula1>46296</formula1>
      <formula2>46661</formula2>
    </dataValidation>
    <dataValidation operator="greaterThanOrEqual" allowBlank="1" showInputMessage="1" showErrorMessage="1" errorTitle="HIBA" error="Túl rövid időszak" sqref="C5" xr:uid="{00000000-0002-0000-0000-000004000000}"/>
    <dataValidation type="custom" allowBlank="1" showInputMessage="1" showErrorMessage="1" errorTitle="Érvénytelen adat!" error="A megadott kategória besorolásra tekintettel a cellát kérjük üresen hagyni!" sqref="P15:P5001" xr:uid="{00000000-0002-0000-0000-000005000000}">
      <formula1>OR(L15="100-500",L15="500-")</formula1>
    </dataValidation>
    <dataValidation type="custom" allowBlank="1" showInputMessage="1" showErrorMessage="1" errorTitle="Érvénytelen adat" error="A megadott kategória besorolásra tekintettel a cellát kérjük üresen hagyni! " sqref="M15:M5001" xr:uid="{00000000-0002-0000-0000-000006000000}">
      <formula1>"K14=""20 alatti"""</formula1>
    </dataValidation>
    <dataValidation type="custom" allowBlank="1" showInputMessage="1" showErrorMessage="1" errorTitle="Érvénytelen adat" error="Kisebb vagy egyenlő az &quot;M&quot; oszlopban szereplő értéknél " sqref="O15:O5001" xr:uid="{00000000-0002-0000-0000-000007000000}">
      <formula1>O15&lt;=N15</formula1>
    </dataValidation>
    <dataValidation type="whole" operator="greaterThanOrEqual" allowBlank="1" showInputMessage="1" showErrorMessage="1" error="_x000a_Negatív havi mennyiség nem értelmezhető!" sqref="U15:AF5001" xr:uid="{00000000-0002-0000-0000-000009000000}">
      <formula1>0</formula1>
    </dataValidation>
    <dataValidation type="date" allowBlank="1" showInputMessage="1" showErrorMessage="1" errorTitle="Érvénytelen szerződéses időszak" error="A szerződés kezdete nem lehet korábbi, mint 2026. október 1., és nem lehet későbbi, mint 2027. október 1." sqref="S15:S5001" xr:uid="{5FCE6DA4-0A0B-4958-86B2-A6CB77366773}">
      <formula1>46296</formula1>
      <formula2>46661</formula2>
    </dataValidation>
  </dataValidations>
  <printOptions headings="1"/>
  <pageMargins left="0.7" right="0.7" top="0.75" bottom="0.75" header="0.3" footer="0.3"/>
  <pageSetup paperSize="9" orientation="portrait" r:id="rId1"/>
  <ignoredErrors>
    <ignoredError sqref="T17"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A000000}">
          <x14:formula1>
            <xm:f>'Ajánlatkérő(k) adatai'!$B$3:$B$205</xm:f>
          </x14:formula1>
          <xm:sqref>A15:A5001</xm:sqref>
        </x14:dataValidation>
        <x14:dataValidation type="list" allowBlank="1" showInputMessage="1" showErrorMessage="1" xr:uid="{00000000-0002-0000-0000-00000B000000}">
          <x14:formula1>
            <xm:f>'Számlafizető(k) adatai'!$C$3:$C$203</xm:f>
          </x14:formula1>
          <xm:sqref>C15:C5001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7DF6E"/>
    <pageSetUpPr fitToPage="1"/>
  </sheetPr>
  <dimension ref="A1:O5011"/>
  <sheetViews>
    <sheetView showGridLines="0" zoomScale="85" zoomScaleNormal="85" workbookViewId="0">
      <selection sqref="A1:L1"/>
    </sheetView>
  </sheetViews>
  <sheetFormatPr defaultColWidth="9.21875" defaultRowHeight="13.8" x14ac:dyDescent="0.25"/>
  <cols>
    <col min="1" max="1" width="25.5546875" style="13" customWidth="1"/>
    <col min="2" max="2" width="10" style="13" customWidth="1"/>
    <col min="3" max="3" width="44.21875" style="13" customWidth="1"/>
    <col min="4" max="4" width="23.21875" style="13" customWidth="1"/>
    <col min="5" max="5" width="19.44140625" style="13" customWidth="1"/>
    <col min="6" max="6" width="31.21875" style="16" customWidth="1"/>
    <col min="7" max="7" width="26.77734375" style="16" customWidth="1"/>
    <col min="8" max="8" width="20" style="16" customWidth="1"/>
    <col min="9" max="9" width="34.77734375" style="13" customWidth="1"/>
    <col min="10" max="10" width="31.5546875" style="13" customWidth="1"/>
    <col min="11" max="11" width="20.77734375" style="13" customWidth="1"/>
    <col min="12" max="12" width="24.77734375" style="13" customWidth="1"/>
    <col min="13" max="13" width="15.5546875" style="13" customWidth="1"/>
    <col min="14" max="14" width="14.77734375" style="13" bestFit="1" customWidth="1"/>
    <col min="15" max="15" width="17.44140625" style="13" bestFit="1" customWidth="1"/>
    <col min="16" max="16384" width="9.21875" style="13"/>
  </cols>
  <sheetData>
    <row r="1" spans="1:12" ht="14.4" thickBot="1" x14ac:dyDescent="0.3">
      <c r="A1" s="247" t="s">
        <v>19</v>
      </c>
      <c r="B1" s="248"/>
      <c r="C1" s="248"/>
      <c r="D1" s="248"/>
      <c r="E1" s="248"/>
      <c r="F1" s="248"/>
      <c r="G1" s="248"/>
      <c r="H1" s="248"/>
      <c r="I1" s="248"/>
      <c r="J1" s="248"/>
      <c r="K1" s="248"/>
      <c r="L1" s="249"/>
    </row>
    <row r="2" spans="1:12" ht="15" customHeight="1" x14ac:dyDescent="0.25">
      <c r="A2" s="250" t="s">
        <v>548</v>
      </c>
      <c r="B2" s="251"/>
      <c r="C2" s="251"/>
      <c r="D2" s="251"/>
      <c r="E2" s="251"/>
      <c r="F2" s="251"/>
      <c r="G2" s="251"/>
      <c r="H2" s="251"/>
      <c r="I2" s="251"/>
      <c r="J2" s="251"/>
      <c r="K2" s="251"/>
      <c r="L2" s="252"/>
    </row>
    <row r="3" spans="1:12" ht="15" customHeight="1" thickBot="1" x14ac:dyDescent="0.3">
      <c r="A3" s="253"/>
      <c r="B3" s="254"/>
      <c r="C3" s="254"/>
      <c r="D3" s="254"/>
      <c r="E3" s="254"/>
      <c r="F3" s="254"/>
      <c r="G3" s="254"/>
      <c r="H3" s="254"/>
      <c r="I3" s="254"/>
      <c r="J3" s="254"/>
      <c r="K3" s="254"/>
      <c r="L3" s="255"/>
    </row>
    <row r="4" spans="1:12" ht="15" customHeight="1" thickBot="1" x14ac:dyDescent="0.3">
      <c r="A4" s="35"/>
      <c r="B4" s="36"/>
      <c r="C4" s="36"/>
      <c r="D4" s="36"/>
      <c r="E4" s="36"/>
      <c r="F4" s="36"/>
      <c r="G4" s="36"/>
      <c r="H4" s="36"/>
      <c r="I4" s="36"/>
      <c r="J4" s="36"/>
      <c r="K4" s="36"/>
      <c r="L4" s="36"/>
    </row>
    <row r="5" spans="1:12" ht="15" customHeight="1" thickBot="1" x14ac:dyDescent="0.3">
      <c r="A5" s="268" t="s">
        <v>43</v>
      </c>
      <c r="B5" s="269"/>
      <c r="C5" s="269"/>
      <c r="D5" s="40">
        <f>'Műszaki adattábla'!C3</f>
        <v>46296</v>
      </c>
      <c r="E5" s="39"/>
      <c r="F5" s="36"/>
      <c r="G5" s="36"/>
      <c r="H5" s="36"/>
      <c r="I5" s="37" t="s">
        <v>104</v>
      </c>
      <c r="J5" s="262"/>
      <c r="K5" s="263"/>
      <c r="L5" s="264"/>
    </row>
    <row r="6" spans="1:12" ht="14.4" thickBot="1" x14ac:dyDescent="0.3">
      <c r="A6" s="268" t="s">
        <v>44</v>
      </c>
      <c r="B6" s="269"/>
      <c r="C6" s="269"/>
      <c r="D6" s="40">
        <f>'Műszaki adattábla'!C4</f>
        <v>46661</v>
      </c>
      <c r="E6" s="39"/>
      <c r="F6" s="36"/>
      <c r="G6" s="36"/>
      <c r="H6" s="36"/>
      <c r="I6" s="37" t="s">
        <v>68</v>
      </c>
      <c r="J6" s="265" t="str">
        <f>IFERROR(VLOOKUP(J5,'Technikai cellák'!B18:D23,2,0),"")</f>
        <v/>
      </c>
      <c r="K6" s="266"/>
      <c r="L6" s="267"/>
    </row>
    <row r="7" spans="1:12" ht="28.2" thickBot="1" x14ac:dyDescent="0.3">
      <c r="A7" s="268" t="s">
        <v>40</v>
      </c>
      <c r="B7" s="269"/>
      <c r="C7" s="269"/>
      <c r="D7" s="41">
        <f>'Műszaki adattábla'!C5</f>
        <v>12</v>
      </c>
      <c r="E7" s="39"/>
      <c r="F7" s="36"/>
      <c r="G7" s="36"/>
      <c r="H7" s="36"/>
      <c r="I7" s="93" t="s">
        <v>551</v>
      </c>
      <c r="J7" s="265" t="str">
        <f>IF(D8="indexált",IFERROR(VLOOKUP(J5,'Technikai cellák'!B18:D23,3,0),""),"")</f>
        <v/>
      </c>
      <c r="K7" s="266"/>
      <c r="L7" s="267"/>
    </row>
    <row r="8" spans="1:12" ht="14.4" thickBot="1" x14ac:dyDescent="0.3">
      <c r="A8" s="270" t="s">
        <v>111</v>
      </c>
      <c r="B8" s="271"/>
      <c r="C8" s="271"/>
      <c r="D8" s="164" t="s">
        <v>103</v>
      </c>
      <c r="E8" s="39"/>
      <c r="F8" s="36"/>
      <c r="G8" s="36"/>
      <c r="H8" s="36"/>
      <c r="I8" s="95"/>
      <c r="J8" s="38"/>
      <c r="K8" s="38"/>
      <c r="L8" s="38"/>
    </row>
    <row r="9" spans="1:12" ht="29.25" customHeight="1" thickBot="1" x14ac:dyDescent="0.3">
      <c r="A9" s="268" t="s">
        <v>66</v>
      </c>
      <c r="B9" s="269"/>
      <c r="C9" s="269"/>
      <c r="D9" s="42">
        <f>SUM(E:E)</f>
        <v>470784</v>
      </c>
      <c r="E9" s="39"/>
      <c r="F9" s="70" t="s">
        <v>73</v>
      </c>
      <c r="G9" s="36"/>
      <c r="H9" s="36"/>
      <c r="I9" s="256" t="str">
        <f>CONCATENATE(J5," ", 'Technikai cellák'!A8, " ", "maximalizált keretmegállapodásos földgáz termék ára (GE26max) (molekula díj) - Ft/kWh")</f>
        <v xml:space="preserve"> A bontás napján maximalizált keretmegállapodásos földgáz termék ára (GE26max) (molekula díj) - Ft/kWh</v>
      </c>
      <c r="J9" s="257"/>
      <c r="K9" s="257"/>
      <c r="L9" s="258"/>
    </row>
    <row r="10" spans="1:12" ht="15" customHeight="1" thickBot="1" x14ac:dyDescent="0.3">
      <c r="A10" s="35"/>
      <c r="B10" s="36"/>
      <c r="C10" s="36"/>
      <c r="D10" s="43"/>
      <c r="E10" s="39"/>
      <c r="F10" s="48" t="s">
        <v>70</v>
      </c>
      <c r="G10" s="36"/>
      <c r="H10" s="36"/>
      <c r="I10" s="259"/>
      <c r="J10" s="260"/>
      <c r="K10" s="260"/>
      <c r="L10" s="261"/>
    </row>
    <row r="11" spans="1:12" ht="15" customHeight="1" thickBot="1" x14ac:dyDescent="0.3">
      <c r="A11" s="222" t="s">
        <v>77</v>
      </c>
      <c r="B11" s="222"/>
      <c r="C11" s="223"/>
      <c r="D11" s="165"/>
      <c r="E11" s="76"/>
      <c r="F11" s="60" t="str">
        <f>IF(D12="",IF(D11&lt;=I10,"megfelelő",IF(D11&gt;I10,"magas ár")),IF(D12&lt;=J7,"megfelelő",IF(D12&gt;J7,"magas ár")))</f>
        <v>megfelelő</v>
      </c>
      <c r="G11" s="36"/>
      <c r="H11" s="36"/>
      <c r="I11" s="36"/>
      <c r="J11" s="36"/>
      <c r="K11" s="36"/>
      <c r="L11" s="36"/>
    </row>
    <row r="12" spans="1:12" ht="15" customHeight="1" thickBot="1" x14ac:dyDescent="0.3">
      <c r="A12" s="222" t="s">
        <v>108</v>
      </c>
      <c r="B12" s="222"/>
      <c r="C12" s="223"/>
      <c r="D12" s="166"/>
      <c r="E12" s="91"/>
      <c r="F12" s="91"/>
      <c r="G12" s="36"/>
      <c r="H12" s="36"/>
      <c r="I12" s="82" t="s">
        <v>78</v>
      </c>
      <c r="J12" s="36"/>
      <c r="K12" s="36"/>
      <c r="L12" s="36"/>
    </row>
    <row r="13" spans="1:12" ht="15" customHeight="1" thickBot="1" x14ac:dyDescent="0.3">
      <c r="A13" s="35"/>
      <c r="B13" s="36"/>
      <c r="C13" s="36"/>
      <c r="D13" s="36"/>
      <c r="E13" s="39"/>
      <c r="F13" s="36"/>
      <c r="G13" s="36"/>
      <c r="H13" s="36"/>
      <c r="I13" s="64"/>
      <c r="J13" s="234" t="s">
        <v>74</v>
      </c>
      <c r="K13" s="235"/>
      <c r="L13" s="236"/>
    </row>
    <row r="14" spans="1:12" ht="15" customHeight="1" thickBot="1" x14ac:dyDescent="0.3">
      <c r="A14" s="245" t="s">
        <v>82</v>
      </c>
      <c r="B14" s="246"/>
      <c r="C14" s="246"/>
      <c r="D14" s="44">
        <f>IF(D8="indexált",ROUND(D9*'Indexált árazás_kiértékelése'!C19,0),ROUND(D9*D11,0))</f>
        <v>0</v>
      </c>
      <c r="E14" s="39"/>
      <c r="G14" s="36"/>
      <c r="H14" s="36"/>
      <c r="I14" s="94"/>
      <c r="J14" s="234" t="s">
        <v>105</v>
      </c>
      <c r="K14" s="235"/>
      <c r="L14" s="236"/>
    </row>
    <row r="15" spans="1:12" ht="15" customHeight="1" thickBot="1" x14ac:dyDescent="0.3">
      <c r="A15" s="245" t="s">
        <v>64</v>
      </c>
      <c r="B15" s="246"/>
      <c r="C15" s="246"/>
      <c r="D15" s="44">
        <f>SUM(K:K)</f>
        <v>0</v>
      </c>
      <c r="E15" s="39"/>
      <c r="F15" s="36"/>
      <c r="G15" s="36"/>
      <c r="H15" s="36"/>
      <c r="I15" s="47"/>
      <c r="J15" s="234" t="s">
        <v>3</v>
      </c>
      <c r="K15" s="235"/>
      <c r="L15" s="236"/>
    </row>
    <row r="16" spans="1:12" ht="15" customHeight="1" thickBot="1" x14ac:dyDescent="0.3">
      <c r="A16" s="220" t="s">
        <v>65</v>
      </c>
      <c r="B16" s="221"/>
      <c r="C16" s="221"/>
      <c r="D16" s="45">
        <f>SUM(L:L)</f>
        <v>0</v>
      </c>
      <c r="E16" s="39"/>
      <c r="F16" s="36"/>
      <c r="G16" s="36"/>
      <c r="H16" s="36"/>
      <c r="I16" s="49"/>
      <c r="J16" s="17" t="s">
        <v>72</v>
      </c>
      <c r="K16" s="18"/>
      <c r="L16" s="19"/>
    </row>
    <row r="17" spans="1:15" ht="15" customHeight="1" thickBot="1" x14ac:dyDescent="0.3">
      <c r="A17" s="35"/>
      <c r="B17" s="36"/>
      <c r="C17" s="36"/>
      <c r="D17" s="36"/>
      <c r="E17" s="39"/>
      <c r="F17" s="36"/>
      <c r="G17" s="36"/>
      <c r="H17" s="36"/>
      <c r="I17" s="48"/>
      <c r="J17" s="237" t="s">
        <v>2</v>
      </c>
      <c r="K17" s="238"/>
      <c r="L17" s="230"/>
    </row>
    <row r="18" spans="1:15" ht="14.4" thickTop="1" x14ac:dyDescent="0.25">
      <c r="A18" s="242" t="s">
        <v>106</v>
      </c>
      <c r="B18" s="243"/>
      <c r="C18" s="243"/>
      <c r="D18" s="244"/>
      <c r="E18" s="39"/>
      <c r="F18" s="58"/>
      <c r="G18" s="36"/>
      <c r="H18" s="36"/>
      <c r="I18" s="52"/>
      <c r="J18" s="228" t="s">
        <v>67</v>
      </c>
      <c r="K18" s="229"/>
      <c r="L18" s="230"/>
    </row>
    <row r="19" spans="1:15" ht="15" customHeight="1" thickBot="1" x14ac:dyDescent="0.3">
      <c r="A19" s="224" t="s">
        <v>80</v>
      </c>
      <c r="B19" s="225"/>
      <c r="C19" s="225"/>
      <c r="D19" s="57">
        <f>ROUND(D20/D9,3)</f>
        <v>0</v>
      </c>
      <c r="E19" s="39"/>
      <c r="F19" s="59"/>
      <c r="G19" s="36"/>
      <c r="H19" s="36"/>
      <c r="I19" s="20"/>
      <c r="J19" s="239" t="s">
        <v>45</v>
      </c>
      <c r="K19" s="240"/>
      <c r="L19" s="241"/>
    </row>
    <row r="20" spans="1:15" ht="15" customHeight="1" thickBot="1" x14ac:dyDescent="0.3">
      <c r="A20" s="226" t="s">
        <v>81</v>
      </c>
      <c r="B20" s="227"/>
      <c r="C20" s="227"/>
      <c r="D20" s="46">
        <f>SUM(D14:D16)</f>
        <v>0</v>
      </c>
      <c r="E20" s="39"/>
      <c r="F20" s="36"/>
      <c r="G20" s="36"/>
      <c r="H20" s="36"/>
      <c r="I20" s="21"/>
      <c r="J20" s="231" t="s">
        <v>107</v>
      </c>
      <c r="K20" s="232"/>
      <c r="L20" s="233"/>
    </row>
    <row r="21" spans="1:15" ht="15" customHeight="1" thickBot="1" x14ac:dyDescent="0.3">
      <c r="A21" s="35"/>
      <c r="B21" s="36"/>
      <c r="C21" s="36"/>
      <c r="D21" s="36"/>
      <c r="E21" s="39"/>
      <c r="F21" s="36"/>
      <c r="G21" s="36"/>
      <c r="H21" s="36"/>
      <c r="I21" s="36"/>
      <c r="J21" s="36"/>
      <c r="K21" s="36"/>
      <c r="L21" s="36"/>
    </row>
    <row r="22" spans="1:15" ht="14.4" thickBot="1" x14ac:dyDescent="0.3">
      <c r="A22" s="121"/>
      <c r="B22" s="50"/>
      <c r="C22" s="50"/>
      <c r="D22" s="50"/>
      <c r="E22" s="50"/>
      <c r="F22" s="50"/>
      <c r="G22" s="50"/>
      <c r="H22" s="50"/>
      <c r="I22" s="50"/>
      <c r="J22" s="50"/>
      <c r="K22" s="50"/>
      <c r="L22" s="51"/>
    </row>
    <row r="23" spans="1:15" ht="83.4" thickBot="1" x14ac:dyDescent="0.3">
      <c r="A23" s="27" t="s">
        <v>0</v>
      </c>
      <c r="B23" s="120" t="s">
        <v>62</v>
      </c>
      <c r="C23" s="22" t="s">
        <v>63</v>
      </c>
      <c r="D23" s="22" t="s">
        <v>1</v>
      </c>
      <c r="E23" s="23" t="s">
        <v>41</v>
      </c>
      <c r="F23" s="24" t="s">
        <v>87</v>
      </c>
      <c r="G23" s="24" t="s">
        <v>88</v>
      </c>
      <c r="H23" s="25" t="s">
        <v>89</v>
      </c>
      <c r="I23" s="26" t="s">
        <v>83</v>
      </c>
      <c r="J23" s="26" t="s">
        <v>42</v>
      </c>
      <c r="K23" s="83" t="s">
        <v>79</v>
      </c>
      <c r="L23" s="27" t="s">
        <v>46</v>
      </c>
    </row>
    <row r="24" spans="1:15" ht="14.4" thickBot="1" x14ac:dyDescent="0.3">
      <c r="B24" s="28">
        <f>IF(D24="","",1)</f>
        <v>1</v>
      </c>
      <c r="C24" s="167" t="str">
        <f>IF(D24="","",VLOOKUP(D24,'Műszaki adattábla'!F:G,2,0))</f>
        <v>2243 Kóka, Dózsa György út 1</v>
      </c>
      <c r="D24" s="168" t="str">
        <f>IF('Műszaki adattábla'!F15="","",'Műszaki adattábla'!F15)</f>
        <v>39N110678080000C</v>
      </c>
      <c r="E24" s="169">
        <f>IF(D24="","",VLOOKUP(D24,'Műszaki adattábla'!F:R,13,0))</f>
        <v>126298</v>
      </c>
      <c r="F24" s="29">
        <f>IF(D24="","",VLOOKUP(D24,'Műszaki adattábla'!F:M,8,0))</f>
        <v>0</v>
      </c>
      <c r="G24" s="29">
        <f>IF(D24="","",IF('Műszaki adattábla'!L15="20-99",IF('Műszaki adattábla'!O15="","Nem adott meg lekötött teljesítményt",VLOOKUP(D24,'Műszaki adattábla'!F:O,10,0)),0))</f>
        <v>263</v>
      </c>
      <c r="H24" s="29">
        <f>IF(D24="","",VLOOKUP(D24,'Műszaki adattábla'!F:P,11,0))</f>
        <v>0</v>
      </c>
      <c r="I24" s="30"/>
      <c r="J24" s="30"/>
      <c r="K24" s="31">
        <f>IF(D24="","",ROUND(((F24*I24*'Műszaki adattábla'!$C$7/'Műszaki adattábla'!$C$8)+(G24*I24)+(H24*I24))/12*'Műszaki adattábla'!T15,0))</f>
        <v>0</v>
      </c>
      <c r="L24" s="32">
        <f t="shared" ref="L24" si="0">IF(D24="","",ROUND((J24/1000)*E24,0))</f>
        <v>0</v>
      </c>
      <c r="M24" s="33"/>
      <c r="N24" s="34"/>
      <c r="O24" s="34"/>
    </row>
    <row r="25" spans="1:15" ht="14.4" thickBot="1" x14ac:dyDescent="0.3">
      <c r="B25" s="28">
        <f>IF(D25="","",B24+1)</f>
        <v>2</v>
      </c>
      <c r="C25" s="167" t="str">
        <f>IF(D25="","",VLOOKUP(D25,'Műszaki adattábla'!F:G,2,0))</f>
        <v>2243 Kóka, Kossuth Lajos u. 4.</v>
      </c>
      <c r="D25" s="168" t="str">
        <f>IF('Műszaki adattábla'!F16="","",'Műszaki adattábla'!F16)</f>
        <v>39N1106782700004</v>
      </c>
      <c r="E25" s="169">
        <f>IF(D25="","",VLOOKUP(D25,'Műszaki adattábla'!F:R,13,0))</f>
        <v>32633</v>
      </c>
      <c r="F25" s="29">
        <f>IF(D25="","",VLOOKUP(D25,'Műszaki adattábla'!F:M,8,0))</f>
        <v>4</v>
      </c>
      <c r="G25" s="29">
        <f>IF(D25="","",IF('Műszaki adattábla'!L16="20-99",IF('Műszaki adattábla'!O16="","Nem adott meg lekötött teljesítményt",VLOOKUP(D25,'Műszaki adattábla'!F:O,10,0)),0))</f>
        <v>0</v>
      </c>
      <c r="H25" s="29">
        <f>IF(D25="","",VLOOKUP(D25,'Műszaki adattábla'!F:P,11,0))</f>
        <v>0</v>
      </c>
      <c r="I25" s="30"/>
      <c r="J25" s="30"/>
      <c r="K25" s="31">
        <f>IF(D25="","",ROUND(((F25*I25*'Műszaki adattábla'!$C$7/'Műszaki adattábla'!$C$8)+(G25*I25)+(H25*I25))/12*'Műszaki adattábla'!T16,0))</f>
        <v>0</v>
      </c>
      <c r="L25" s="32">
        <f t="shared" ref="L25:L31" si="1">IF(D25="","",ROUND((J25/1000)*E25,0))</f>
        <v>0</v>
      </c>
      <c r="M25" s="33"/>
      <c r="N25" s="34"/>
      <c r="O25" s="34"/>
    </row>
    <row r="26" spans="1:15" ht="14.4" thickBot="1" x14ac:dyDescent="0.3">
      <c r="B26" s="28">
        <f>IF(D26="","",B25+1)</f>
        <v>3</v>
      </c>
      <c r="C26" s="167" t="str">
        <f>IF(D26="","",VLOOKUP(D26,'Műszaki adattábla'!F:G,2,0))</f>
        <v>2243 Kóka, Kossuth Lajos u. 23.</v>
      </c>
      <c r="D26" s="168" t="str">
        <f>IF('Műszaki adattábla'!F17="","",'Műszaki adattábla'!F17)</f>
        <v>39N110678318000U</v>
      </c>
      <c r="E26" s="169">
        <f>IF(D26="","",VLOOKUP(D26,'Műszaki adattábla'!F:R,13,0))</f>
        <v>52616</v>
      </c>
      <c r="F26" s="29">
        <f>IF(D26="","",VLOOKUP(D26,'Műszaki adattábla'!F:M,8,0))</f>
        <v>16</v>
      </c>
      <c r="G26" s="29">
        <f>IF(D26="","",IF('Műszaki adattábla'!L17="20-99",IF('Műszaki adattábla'!O17="","Nem adott meg lekötött teljesítményt",VLOOKUP(D26,'Műszaki adattábla'!F:O,10,0)),0))</f>
        <v>0</v>
      </c>
      <c r="H26" s="29">
        <f>IF(D26="","",VLOOKUP(D26,'Műszaki adattábla'!F:P,11,0))</f>
        <v>0</v>
      </c>
      <c r="I26" s="30"/>
      <c r="J26" s="30"/>
      <c r="K26" s="31">
        <f>IF(D26="","",ROUND(((F26*I26*'Műszaki adattábla'!$C$7/'Műszaki adattábla'!$C$8)+(G26*I26)+(H26*I26))/12*'Műszaki adattábla'!T17,0))</f>
        <v>0</v>
      </c>
      <c r="L26" s="32">
        <f t="shared" si="1"/>
        <v>0</v>
      </c>
      <c r="M26" s="33"/>
      <c r="N26" s="34"/>
      <c r="O26" s="34"/>
    </row>
    <row r="27" spans="1:15" ht="14.4" thickBot="1" x14ac:dyDescent="0.3">
      <c r="B27" s="28">
        <f>IF(D27="","",B26+1)</f>
        <v>4</v>
      </c>
      <c r="C27" s="167" t="str">
        <f>IF(D27="","",VLOOKUP(D27,'Műszaki adattábla'!F:G,2,0))</f>
        <v>2243 Kóka, Kossuth Lajos u.23.</v>
      </c>
      <c r="D27" s="168" t="str">
        <f>IF('Műszaki adattábla'!F18="","",'Műszaki adattábla'!F18)</f>
        <v>39N111256119000S</v>
      </c>
      <c r="E27" s="169">
        <f>IF(D27="","",VLOOKUP(D27,'Műszaki adattábla'!F:R,13,0))</f>
        <v>12744</v>
      </c>
      <c r="F27" s="29">
        <f>IF(D27="","",VLOOKUP(D27,'Műszaki adattábla'!F:M,8,0))</f>
        <v>4</v>
      </c>
      <c r="G27" s="29">
        <f>IF(D27="","",IF('Műszaki adattábla'!L18="20-99",IF('Műszaki adattábla'!O18="","Nem adott meg lekötött teljesítményt",VLOOKUP(D27,'Műszaki adattábla'!F:O,10,0)),0))</f>
        <v>0</v>
      </c>
      <c r="H27" s="29">
        <f>IF(D27="","",VLOOKUP(D27,'Műszaki adattábla'!F:P,11,0))</f>
        <v>0</v>
      </c>
      <c r="I27" s="30"/>
      <c r="J27" s="30"/>
      <c r="K27" s="31">
        <f>IF(D27="","",ROUND(((F27*I27*'Műszaki adattábla'!$C$7/'Műszaki adattábla'!$C$8)+(G27*I27)+(H27*I27))/12*'Műszaki adattábla'!T18,0))</f>
        <v>0</v>
      </c>
      <c r="L27" s="32">
        <f t="shared" si="1"/>
        <v>0</v>
      </c>
      <c r="M27" s="33"/>
      <c r="N27" s="34"/>
      <c r="O27" s="34"/>
    </row>
    <row r="28" spans="1:15" ht="14.4" thickBot="1" x14ac:dyDescent="0.3">
      <c r="B28" s="28">
        <f t="shared" ref="B28:B38" si="2">IF(D28="","",B27+1)</f>
        <v>5</v>
      </c>
      <c r="C28" s="167" t="str">
        <f>IF(D28="","",VLOOKUP(D28,'Műszaki adattábla'!F:G,2,0))</f>
        <v>2243 Kóka, Kossuth Lajos utca 57.</v>
      </c>
      <c r="D28" s="168" t="str">
        <f>IF('Műszaki adattábla'!F19="","",'Műszaki adattábla'!F19)</f>
        <v>39N110678355000L</v>
      </c>
      <c r="E28" s="169">
        <f>IF(D28="","",VLOOKUP(D28,'Műszaki adattábla'!F:R,13,0))</f>
        <v>12744</v>
      </c>
      <c r="F28" s="29">
        <f>IF(D28="","",VLOOKUP(D28,'Műszaki adattábla'!F:M,8,0))</f>
        <v>4</v>
      </c>
      <c r="G28" s="29">
        <f>IF(D28="","",IF('Műszaki adattábla'!L19="20-99",IF('Műszaki adattábla'!O19="","Nem adott meg lekötött teljesítményt",VLOOKUP(D28,'Műszaki adattábla'!F:O,10,0)),0))</f>
        <v>0</v>
      </c>
      <c r="H28" s="29">
        <f>IF(D28="","",VLOOKUP(D28,'Műszaki adattábla'!F:P,11,0))</f>
        <v>0</v>
      </c>
      <c r="I28" s="30"/>
      <c r="J28" s="30"/>
      <c r="K28" s="31">
        <f>IF(D28="","",ROUND(((F28*I28*'Műszaki adattábla'!$C$7/'Műszaki adattábla'!$C$8)+(G28*I28)+(H28*I28))/12*'Műszaki adattábla'!T19,0))</f>
        <v>0</v>
      </c>
      <c r="L28" s="32">
        <f t="shared" si="1"/>
        <v>0</v>
      </c>
      <c r="M28" s="33"/>
      <c r="N28" s="34"/>
      <c r="O28" s="34"/>
    </row>
    <row r="29" spans="1:15" ht="14.4" thickBot="1" x14ac:dyDescent="0.3">
      <c r="B29" s="28">
        <f t="shared" si="2"/>
        <v>6</v>
      </c>
      <c r="C29" s="167" t="str">
        <f>IF(D29="","",VLOOKUP(D29,'Műszaki adattábla'!F:G,2,0))</f>
        <v>2243 Kóka, Felsővásártér 25.</v>
      </c>
      <c r="D29" s="168" t="str">
        <f>IF('Műszaki adattábla'!F20="","",'Műszaki adattábla'!F20)</f>
        <v>39N1106784230005</v>
      </c>
      <c r="E29" s="169">
        <f>IF(D29="","",VLOOKUP(D29,'Műszaki adattábla'!F:R,13,0))</f>
        <v>12744</v>
      </c>
      <c r="F29" s="29">
        <f>IF(D29="","",VLOOKUP(D29,'Műszaki adattábla'!F:M,8,0))</f>
        <v>4</v>
      </c>
      <c r="G29" s="29">
        <f>IF(D29="","",IF('Műszaki adattábla'!L20="20-99",IF('Műszaki adattábla'!O20="","Nem adott meg lekötött teljesítményt",VLOOKUP(D29,'Műszaki adattábla'!F:O,10,0)),0))</f>
        <v>0</v>
      </c>
      <c r="H29" s="29">
        <f>IF(D29="","",VLOOKUP(D29,'Műszaki adattábla'!F:P,11,0))</f>
        <v>0</v>
      </c>
      <c r="I29" s="30"/>
      <c r="J29" s="30"/>
      <c r="K29" s="31">
        <f>IF(D29="","",ROUND(((F29*I29*'Műszaki adattábla'!$C$7/'Műszaki adattábla'!$C$8)+(G29*I29)+(H29*I29))/12*'Műszaki adattábla'!T20,0))</f>
        <v>0</v>
      </c>
      <c r="L29" s="32">
        <f t="shared" si="1"/>
        <v>0</v>
      </c>
      <c r="M29" s="33"/>
      <c r="N29" s="34"/>
      <c r="O29" s="34"/>
    </row>
    <row r="30" spans="1:15" ht="14.4" thickBot="1" x14ac:dyDescent="0.3">
      <c r="B30" s="28">
        <f t="shared" si="2"/>
        <v>7</v>
      </c>
      <c r="C30" s="167" t="str">
        <f>IF(D30="","",VLOOKUP(D30,'Műszaki adattábla'!F:G,2,0))</f>
        <v>2243 Kóka, Kossuth Lajos utca 55.</v>
      </c>
      <c r="D30" s="168" t="str">
        <f>IF('Műszaki adattábla'!F21="","",'Műszaki adattábla'!F21)</f>
        <v>39N110678353000V</v>
      </c>
      <c r="E30" s="169">
        <f>IF(D30="","",VLOOKUP(D30,'Műszaki adattábla'!F:R,13,0))</f>
        <v>10533</v>
      </c>
      <c r="F30" s="29">
        <f>IF(D30="","",VLOOKUP(D30,'Műszaki adattábla'!F:M,8,0))</f>
        <v>4</v>
      </c>
      <c r="G30" s="29">
        <f>IF(D30="","",IF('Műszaki adattábla'!L21="20-99",IF('Műszaki adattábla'!O21="","Nem adott meg lekötött teljesítményt",VLOOKUP(D30,'Műszaki adattábla'!F:O,10,0)),0))</f>
        <v>0</v>
      </c>
      <c r="H30" s="29">
        <f>IF(D30="","",VLOOKUP(D30,'Műszaki adattábla'!F:P,11,0))</f>
        <v>0</v>
      </c>
      <c r="I30" s="30"/>
      <c r="J30" s="30"/>
      <c r="K30" s="31">
        <f>IF(D30="","",ROUND(((F30*I30*'Műszaki adattábla'!$C$7/'Műszaki adattábla'!$C$8)+(G30*I30)+(H30*I30))/12*'Műszaki adattábla'!T21,0))</f>
        <v>0</v>
      </c>
      <c r="L30" s="32">
        <f t="shared" si="1"/>
        <v>0</v>
      </c>
      <c r="M30" s="33"/>
      <c r="N30" s="34"/>
      <c r="O30" s="34"/>
    </row>
    <row r="31" spans="1:15" ht="14.4" thickBot="1" x14ac:dyDescent="0.3">
      <c r="B31" s="28">
        <f t="shared" si="2"/>
        <v>8</v>
      </c>
      <c r="C31" s="167" t="str">
        <f>IF(D31="","",VLOOKUP(D31,'Műszaki adattábla'!F:G,2,0))</f>
        <v>2243 Kóka, Kossuth Lajos utca 2-4.</v>
      </c>
      <c r="D31" s="168" t="str">
        <f>IF('Műszaki adattábla'!F22="","",'Műszaki adattábla'!F22)</f>
        <v>39N112660679000J</v>
      </c>
      <c r="E31" s="169">
        <f>IF(D31="","",VLOOKUP(D31,'Műszaki adattábla'!F:R,13,0))</f>
        <v>210472</v>
      </c>
      <c r="F31" s="29">
        <f>IF(D31="","",VLOOKUP(D31,'Műszaki adattábla'!F:M,8,0))</f>
        <v>0</v>
      </c>
      <c r="G31" s="29">
        <f>IF(D31="","",IF('Műszaki adattábla'!L22="20-99",IF('Műszaki adattábla'!O22="","Nem adott meg lekötött teljesítményt",VLOOKUP(D31,'Műszaki adattábla'!F:O,10,0)),0))</f>
        <v>420</v>
      </c>
      <c r="H31" s="29">
        <f>IF(D31="","",VLOOKUP(D31,'Műszaki adattábla'!F:P,11,0))</f>
        <v>0</v>
      </c>
      <c r="I31" s="30"/>
      <c r="J31" s="30"/>
      <c r="K31" s="31">
        <f>IF(D31="","",ROUND(((F31*I31*'Műszaki adattábla'!$C$7/'Műszaki adattábla'!$C$8)+(G31*I31)+(H31*I31))/12*'Műszaki adattábla'!T22,0))</f>
        <v>0</v>
      </c>
      <c r="L31" s="32">
        <f t="shared" si="1"/>
        <v>0</v>
      </c>
      <c r="M31" s="33"/>
      <c r="N31" s="34"/>
      <c r="O31" s="34"/>
    </row>
    <row r="32" spans="1:15" ht="14.4" thickBot="1" x14ac:dyDescent="0.3">
      <c r="B32" s="28" t="str">
        <f t="shared" si="2"/>
        <v/>
      </c>
      <c r="C32" s="167" t="str">
        <f>IF(D32="","",VLOOKUP(D32,'Műszaki adattábla'!F:G,2,0))</f>
        <v/>
      </c>
      <c r="D32" s="168" t="str">
        <f>IF('Műszaki adattábla'!F23="","",'Műszaki adattábla'!F23)</f>
        <v/>
      </c>
      <c r="E32" s="169" t="str">
        <f>IF(D32="","",VLOOKUP(D32,'Műszaki adattábla'!F:R,13,0))</f>
        <v/>
      </c>
      <c r="F32" s="29" t="str">
        <f>IF(D32="","",VLOOKUP(D32,'Műszaki adattábla'!F:M,8,0))</f>
        <v/>
      </c>
      <c r="G32" s="29" t="str">
        <f>IF(D32="","",IF('Műszaki adattábla'!L23="20-99",IF('Műszaki adattábla'!O23="","Nem adott meg lekötött teljesítményt",VLOOKUP(D32,'Műszaki adattábla'!F:O,10,0)),0))</f>
        <v/>
      </c>
      <c r="H32" s="29" t="str">
        <f>IF(D32="","",VLOOKUP(D32,'Műszaki adattábla'!F:P,11,0))</f>
        <v/>
      </c>
      <c r="I32" s="30"/>
      <c r="J32" s="30"/>
      <c r="K32" s="31" t="str">
        <f>IF(D32="","",ROUND(((F32*I32*'Műszaki adattábla'!$C$7/'Műszaki adattábla'!$C$8)+(G32*I32)+(H32*I32))/12*'Műszaki adattábla'!T23,0))</f>
        <v/>
      </c>
      <c r="L32" s="32" t="str">
        <f t="shared" ref="L32:L41" si="3">IF(D32="","",ROUND((J32/1000)*E32,0))</f>
        <v/>
      </c>
      <c r="M32" s="33"/>
      <c r="N32" s="34"/>
      <c r="O32" s="34"/>
    </row>
    <row r="33" spans="2:15" ht="14.4" thickBot="1" x14ac:dyDescent="0.3">
      <c r="B33" s="28" t="str">
        <f t="shared" si="2"/>
        <v/>
      </c>
      <c r="C33" s="167" t="str">
        <f>IF(D33="","",VLOOKUP(D33,'Műszaki adattábla'!F:G,2,0))</f>
        <v/>
      </c>
      <c r="D33" s="168" t="str">
        <f>IF('Műszaki adattábla'!F24="","",'Műszaki adattábla'!F24)</f>
        <v/>
      </c>
      <c r="E33" s="169" t="str">
        <f>IF(D33="","",VLOOKUP(D33,'Műszaki adattábla'!F:R,13,0))</f>
        <v/>
      </c>
      <c r="F33" s="29" t="str">
        <f>IF(D33="","",VLOOKUP(D33,'Műszaki adattábla'!F:M,8,0))</f>
        <v/>
      </c>
      <c r="G33" s="29" t="str">
        <f>IF(D33="","",IF('Műszaki adattábla'!L24="20-99",IF('Műszaki adattábla'!O24="","Nem adott meg lekötött teljesítményt",VLOOKUP(D33,'Műszaki adattábla'!F:O,10,0)),0))</f>
        <v/>
      </c>
      <c r="H33" s="29" t="str">
        <f>IF(D33="","",VLOOKUP(D33,'Műszaki adattábla'!F:P,11,0))</f>
        <v/>
      </c>
      <c r="I33" s="30"/>
      <c r="J33" s="30"/>
      <c r="K33" s="31" t="str">
        <f>IF(D33="","",ROUND(((F33*I33*'Műszaki adattábla'!$C$7/'Műszaki adattábla'!$C$8)+(G33*I33)+(H33*I33))/12*'Műszaki adattábla'!T24,0))</f>
        <v/>
      </c>
      <c r="L33" s="32" t="str">
        <f t="shared" si="3"/>
        <v/>
      </c>
      <c r="M33" s="33"/>
      <c r="N33" s="34"/>
      <c r="O33" s="34"/>
    </row>
    <row r="34" spans="2:15" ht="14.4" thickBot="1" x14ac:dyDescent="0.3">
      <c r="B34" s="28" t="str">
        <f t="shared" si="2"/>
        <v/>
      </c>
      <c r="C34" s="167" t="str">
        <f>IF(D34="","",VLOOKUP(D34,'Műszaki adattábla'!F:G,2,0))</f>
        <v/>
      </c>
      <c r="D34" s="168" t="str">
        <f>IF('Műszaki adattábla'!F25="","",'Műszaki adattábla'!F25)</f>
        <v/>
      </c>
      <c r="E34" s="169" t="str">
        <f>IF(D34="","",VLOOKUP(D34,'Műszaki adattábla'!F:R,13,0))</f>
        <v/>
      </c>
      <c r="F34" s="29" t="str">
        <f>IF(D34="","",VLOOKUP(D34,'Műszaki adattábla'!F:M,8,0))</f>
        <v/>
      </c>
      <c r="G34" s="29" t="str">
        <f>IF(D34="","",IF('Műszaki adattábla'!L25="20-99",IF('Műszaki adattábla'!O25="","Nem adott meg lekötött teljesítményt",VLOOKUP(D34,'Műszaki adattábla'!F:O,10,0)),0))</f>
        <v/>
      </c>
      <c r="H34" s="29" t="str">
        <f>IF(D34="","",VLOOKUP(D34,'Műszaki adattábla'!F:P,11,0))</f>
        <v/>
      </c>
      <c r="I34" s="30"/>
      <c r="J34" s="30"/>
      <c r="K34" s="31" t="str">
        <f>IF(D34="","",ROUND(((F34*I34*'Műszaki adattábla'!$C$7/'Műszaki adattábla'!$C$8)+(G34*I34)+(H34*I34))/12*'Műszaki adattábla'!T25,0))</f>
        <v/>
      </c>
      <c r="L34" s="32" t="str">
        <f t="shared" si="3"/>
        <v/>
      </c>
      <c r="M34" s="33"/>
      <c r="N34" s="34"/>
      <c r="O34" s="34"/>
    </row>
    <row r="35" spans="2:15" ht="14.4" thickBot="1" x14ac:dyDescent="0.3">
      <c r="B35" s="28" t="str">
        <f t="shared" si="2"/>
        <v/>
      </c>
      <c r="C35" s="167" t="str">
        <f>IF(D35="","",VLOOKUP(D35,'Műszaki adattábla'!F:G,2,0))</f>
        <v/>
      </c>
      <c r="D35" s="168" t="str">
        <f>IF('Műszaki adattábla'!F26="","",'Műszaki adattábla'!F26)</f>
        <v/>
      </c>
      <c r="E35" s="169" t="str">
        <f>IF(D35="","",VLOOKUP(D35,'Műszaki adattábla'!F:R,13,0))</f>
        <v/>
      </c>
      <c r="F35" s="29" t="str">
        <f>IF(D35="","",VLOOKUP(D35,'Műszaki adattábla'!F:M,8,0))</f>
        <v/>
      </c>
      <c r="G35" s="29" t="str">
        <f>IF(D35="","",IF('Műszaki adattábla'!L26="20-99",IF('Műszaki adattábla'!O26="","Nem adott meg lekötött teljesítményt",VLOOKUP(D35,'Műszaki adattábla'!F:O,10,0)),0))</f>
        <v/>
      </c>
      <c r="H35" s="29" t="str">
        <f>IF(D35="","",VLOOKUP(D35,'Műszaki adattábla'!F:P,11,0))</f>
        <v/>
      </c>
      <c r="I35" s="30"/>
      <c r="J35" s="30"/>
      <c r="K35" s="31" t="str">
        <f>IF(D35="","",ROUND(((F35*I35*'Műszaki adattábla'!$C$7/'Műszaki adattábla'!$C$8)+(G35*I35)+(H35*I35))/12*'Műszaki adattábla'!T26,0))</f>
        <v/>
      </c>
      <c r="L35" s="32" t="str">
        <f t="shared" si="3"/>
        <v/>
      </c>
      <c r="M35" s="33"/>
      <c r="N35" s="34"/>
      <c r="O35" s="34"/>
    </row>
    <row r="36" spans="2:15" ht="14.4" thickBot="1" x14ac:dyDescent="0.3">
      <c r="B36" s="28" t="str">
        <f t="shared" si="2"/>
        <v/>
      </c>
      <c r="C36" s="167" t="str">
        <f>IF(D36="","",VLOOKUP(D36,'Műszaki adattábla'!F:G,2,0))</f>
        <v/>
      </c>
      <c r="D36" s="168" t="str">
        <f>IF('Műszaki adattábla'!F27="","",'Műszaki adattábla'!F27)</f>
        <v/>
      </c>
      <c r="E36" s="169" t="str">
        <f>IF(D36="","",VLOOKUP(D36,'Műszaki adattábla'!F:R,13,0))</f>
        <v/>
      </c>
      <c r="F36" s="29" t="str">
        <f>IF(D36="","",VLOOKUP(D36,'Műszaki adattábla'!F:M,8,0))</f>
        <v/>
      </c>
      <c r="G36" s="29" t="str">
        <f>IF(D36="","",IF('Műszaki adattábla'!L27="20-99",IF('Műszaki adattábla'!O27="","Nem adott meg lekötött teljesítményt",VLOOKUP(D36,'Műszaki adattábla'!F:O,10,0)),0))</f>
        <v/>
      </c>
      <c r="H36" s="29" t="str">
        <f>IF(D36="","",VLOOKUP(D36,'Műszaki adattábla'!F:P,11,0))</f>
        <v/>
      </c>
      <c r="I36" s="30"/>
      <c r="J36" s="30"/>
      <c r="K36" s="31" t="str">
        <f>IF(D36="","",ROUND(((F36*I36*'Műszaki adattábla'!$C$7/'Műszaki adattábla'!$C$8)+(G36*I36)+(H36*I36))/12*'Műszaki adattábla'!T27,0))</f>
        <v/>
      </c>
      <c r="L36" s="32" t="str">
        <f t="shared" si="3"/>
        <v/>
      </c>
      <c r="M36" s="33"/>
      <c r="N36" s="34"/>
      <c r="O36" s="34"/>
    </row>
    <row r="37" spans="2:15" ht="14.4" thickBot="1" x14ac:dyDescent="0.3">
      <c r="B37" s="28" t="str">
        <f t="shared" si="2"/>
        <v/>
      </c>
      <c r="C37" s="167" t="str">
        <f>IF(D37="","",VLOOKUP(D37,'Műszaki adattábla'!F:G,2,0))</f>
        <v/>
      </c>
      <c r="D37" s="168" t="str">
        <f>IF('Műszaki adattábla'!F28="","",'Műszaki adattábla'!F28)</f>
        <v/>
      </c>
      <c r="E37" s="169" t="str">
        <f>IF(D37="","",VLOOKUP(D37,'Műszaki adattábla'!F:R,13,0))</f>
        <v/>
      </c>
      <c r="F37" s="29" t="str">
        <f>IF(D37="","",VLOOKUP(D37,'Műszaki adattábla'!F:M,8,0))</f>
        <v/>
      </c>
      <c r="G37" s="29" t="str">
        <f>IF(D37="","",IF('Műszaki adattábla'!L28="20-99",IF('Műszaki adattábla'!O28="","Nem adott meg lekötött teljesítményt",VLOOKUP(D37,'Műszaki adattábla'!F:O,10,0)),0))</f>
        <v/>
      </c>
      <c r="H37" s="29" t="str">
        <f>IF(D37="","",VLOOKUP(D37,'Műszaki adattábla'!F:P,11,0))</f>
        <v/>
      </c>
      <c r="I37" s="30"/>
      <c r="J37" s="30"/>
      <c r="K37" s="31" t="str">
        <f>IF(D37="","",ROUND(((F37*I37*'Műszaki adattábla'!$C$7/'Műszaki adattábla'!$C$8)+(G37*I37)+(H37*I37))/12*'Műszaki adattábla'!T28,0))</f>
        <v/>
      </c>
      <c r="L37" s="32" t="str">
        <f t="shared" si="3"/>
        <v/>
      </c>
      <c r="M37" s="33"/>
      <c r="N37" s="34"/>
      <c r="O37" s="34"/>
    </row>
    <row r="38" spans="2:15" ht="14.4" thickBot="1" x14ac:dyDescent="0.3">
      <c r="B38" s="28" t="str">
        <f t="shared" si="2"/>
        <v/>
      </c>
      <c r="C38" s="167" t="str">
        <f>IF(D38="","",VLOOKUP(D38,'Műszaki adattábla'!F:G,2,0))</f>
        <v/>
      </c>
      <c r="D38" s="168" t="str">
        <f>IF('Műszaki adattábla'!F29="","",'Műszaki adattábla'!F29)</f>
        <v/>
      </c>
      <c r="E38" s="169" t="str">
        <f>IF(D38="","",VLOOKUP(D38,'Műszaki adattábla'!F:R,13,0))</f>
        <v/>
      </c>
      <c r="F38" s="29" t="str">
        <f>IF(D38="","",VLOOKUP(D38,'Műszaki adattábla'!F:M,8,0))</f>
        <v/>
      </c>
      <c r="G38" s="29" t="str">
        <f>IF(D38="","",IF('Műszaki adattábla'!L29="20-99",IF('Műszaki adattábla'!O29="","Nem adott meg lekötött teljesítményt",VLOOKUP(D38,'Műszaki adattábla'!F:O,10,0)),0))</f>
        <v/>
      </c>
      <c r="H38" s="29" t="str">
        <f>IF(D38="","",VLOOKUP(D38,'Műszaki adattábla'!F:P,11,0))</f>
        <v/>
      </c>
      <c r="I38" s="30"/>
      <c r="J38" s="30"/>
      <c r="K38" s="31" t="str">
        <f>IF(D38="","",ROUND(((F38*I38*'Műszaki adattábla'!$C$7/'Műszaki adattábla'!$C$8)+(G38*I38)+(H38*I38))/12*'Műszaki adattábla'!T29,0))</f>
        <v/>
      </c>
      <c r="L38" s="32" t="str">
        <f t="shared" si="3"/>
        <v/>
      </c>
      <c r="M38" s="33"/>
      <c r="N38" s="34"/>
      <c r="O38" s="34"/>
    </row>
    <row r="39" spans="2:15" ht="14.4" thickBot="1" x14ac:dyDescent="0.3">
      <c r="B39" s="28" t="str">
        <f t="shared" ref="B39:B98" si="4">IF(D39="","",B38+1)</f>
        <v/>
      </c>
      <c r="C39" s="167" t="str">
        <f>IF(D39="","",VLOOKUP(D39,'Műszaki adattábla'!F:G,2,0))</f>
        <v/>
      </c>
      <c r="D39" s="168" t="str">
        <f>IF('Műszaki adattábla'!F30="","",'Műszaki adattábla'!F30)</f>
        <v/>
      </c>
      <c r="E39" s="169" t="str">
        <f>IF(D39="","",VLOOKUP(D39,'Műszaki adattábla'!F:R,13,0))</f>
        <v/>
      </c>
      <c r="F39" s="29" t="str">
        <f>IF(D39="","",VLOOKUP(D39,'Műszaki adattábla'!F:M,8,0))</f>
        <v/>
      </c>
      <c r="G39" s="29" t="str">
        <f>IF(D39="","",IF('Műszaki adattábla'!L30="20-99",IF('Műszaki adattábla'!O30="","Nem adott meg lekötött teljesítményt",VLOOKUP(D39,'Műszaki adattábla'!F:O,10,0)),0))</f>
        <v/>
      </c>
      <c r="H39" s="29" t="str">
        <f>IF(D39="","",VLOOKUP(D39,'Műszaki adattábla'!F:P,11,0))</f>
        <v/>
      </c>
      <c r="I39" s="30"/>
      <c r="J39" s="30"/>
      <c r="K39" s="31" t="str">
        <f>IF(D39="","",ROUND(((F39*I39*'Műszaki adattábla'!$C$7/'Műszaki adattábla'!$C$8)+(G39*I39)+(H39*I39))/12*'Műszaki adattábla'!T30,0))</f>
        <v/>
      </c>
      <c r="L39" s="32" t="str">
        <f t="shared" si="3"/>
        <v/>
      </c>
      <c r="M39" s="33"/>
      <c r="N39" s="34"/>
      <c r="O39" s="34"/>
    </row>
    <row r="40" spans="2:15" ht="14.4" thickBot="1" x14ac:dyDescent="0.3">
      <c r="B40" s="28" t="str">
        <f t="shared" si="4"/>
        <v/>
      </c>
      <c r="C40" s="167" t="str">
        <f>IF(D40="","",VLOOKUP(D40,'Műszaki adattábla'!F:G,2,0))</f>
        <v/>
      </c>
      <c r="D40" s="168" t="str">
        <f>IF('Műszaki adattábla'!F31="","",'Műszaki adattábla'!F31)</f>
        <v/>
      </c>
      <c r="E40" s="169" t="str">
        <f>IF(D40="","",VLOOKUP(D40,'Műszaki adattábla'!F:R,13,0))</f>
        <v/>
      </c>
      <c r="F40" s="29" t="str">
        <f>IF(D40="","",VLOOKUP(D40,'Műszaki adattábla'!F:M,8,0))</f>
        <v/>
      </c>
      <c r="G40" s="29" t="str">
        <f>IF(D40="","",IF('Műszaki adattábla'!L31="20-99",IF('Műszaki adattábla'!O31="","Nem adott meg lekötött teljesítményt",VLOOKUP(D40,'Műszaki adattábla'!F:O,10,0)),0))</f>
        <v/>
      </c>
      <c r="H40" s="29" t="str">
        <f>IF(D40="","",VLOOKUP(D40,'Műszaki adattábla'!F:P,11,0))</f>
        <v/>
      </c>
      <c r="I40" s="30"/>
      <c r="J40" s="30"/>
      <c r="K40" s="31" t="str">
        <f>IF(D40="","",ROUND(((F40*I40*'Műszaki adattábla'!$C$7/'Műszaki adattábla'!$C$8)+(G40*I40)+(H40*I40))/12*'Műszaki adattábla'!T31,0))</f>
        <v/>
      </c>
      <c r="L40" s="32" t="str">
        <f t="shared" si="3"/>
        <v/>
      </c>
      <c r="M40" s="33"/>
      <c r="N40" s="34"/>
      <c r="O40" s="34"/>
    </row>
    <row r="41" spans="2:15" ht="14.4" thickBot="1" x14ac:dyDescent="0.3">
      <c r="B41" s="28" t="str">
        <f t="shared" si="4"/>
        <v/>
      </c>
      <c r="C41" s="167" t="str">
        <f>IF(D41="","",VLOOKUP(D41,'Műszaki adattábla'!F:G,2,0))</f>
        <v/>
      </c>
      <c r="D41" s="168" t="str">
        <f>IF('Műszaki adattábla'!F32="","",'Műszaki adattábla'!F32)</f>
        <v/>
      </c>
      <c r="E41" s="169" t="str">
        <f>IF(D41="","",VLOOKUP(D41,'Műszaki adattábla'!F:R,13,0))</f>
        <v/>
      </c>
      <c r="F41" s="29" t="str">
        <f>IF(D41="","",VLOOKUP(D41,'Műszaki adattábla'!F:M,8,0))</f>
        <v/>
      </c>
      <c r="G41" s="29" t="str">
        <f>IF(D41="","",IF('Műszaki adattábla'!L32="20-99",IF('Műszaki adattábla'!O32="","Nem adott meg lekötött teljesítményt",VLOOKUP(D41,'Műszaki adattábla'!F:O,10,0)),0))</f>
        <v/>
      </c>
      <c r="H41" s="29" t="str">
        <f>IF(D41="","",VLOOKUP(D41,'Műszaki adattábla'!F:P,11,0))</f>
        <v/>
      </c>
      <c r="I41" s="30"/>
      <c r="J41" s="30"/>
      <c r="K41" s="31" t="str">
        <f>IF(D41="","",ROUND(((F41*I41*'Műszaki adattábla'!$C$7/'Műszaki adattábla'!$C$8)+(G41*I41)+(H41*I41))/12*'Műszaki adattábla'!T32,0))</f>
        <v/>
      </c>
      <c r="L41" s="32" t="str">
        <f t="shared" si="3"/>
        <v/>
      </c>
      <c r="M41" s="33"/>
      <c r="N41" s="34"/>
      <c r="O41" s="34"/>
    </row>
    <row r="42" spans="2:15" ht="14.4" thickBot="1" x14ac:dyDescent="0.3">
      <c r="B42" s="28" t="str">
        <f t="shared" si="4"/>
        <v/>
      </c>
      <c r="C42" s="167" t="str">
        <f>IF(D42="","",VLOOKUP(D42,'Műszaki adattábla'!F:G,2,0))</f>
        <v/>
      </c>
      <c r="D42" s="168" t="str">
        <f>IF('Műszaki adattábla'!F33="","",'Műszaki adattábla'!F33)</f>
        <v/>
      </c>
      <c r="E42" s="169" t="str">
        <f>IF(D42="","",VLOOKUP(D42,'Műszaki adattábla'!F:R,13,0))</f>
        <v/>
      </c>
      <c r="F42" s="29" t="str">
        <f>IF(D42="","",VLOOKUP(D42,'Műszaki adattábla'!F:M,8,0))</f>
        <v/>
      </c>
      <c r="G42" s="29" t="str">
        <f>IF(D42="","",IF('Műszaki adattábla'!L33="20-99",IF('Műszaki adattábla'!O33="","Nem adott meg lekötött teljesítményt",VLOOKUP(D42,'Műszaki adattábla'!F:O,10,0)),0))</f>
        <v/>
      </c>
      <c r="H42" s="29" t="str">
        <f>IF(D42="","",VLOOKUP(D42,'Műszaki adattábla'!F:P,11,0))</f>
        <v/>
      </c>
      <c r="I42" s="30"/>
      <c r="J42" s="30"/>
      <c r="K42" s="31" t="str">
        <f>IF(D42="","",ROUND(((F42*I42*'Műszaki adattábla'!$C$7/'Műszaki adattábla'!$C$8)+(G42*I42)+(H42*I42))/12*'Műszaki adattábla'!T33,0))</f>
        <v/>
      </c>
      <c r="L42" s="32" t="str">
        <f t="shared" ref="L42:L46" si="5">IF(D42="","",ROUND((J42/1000)*E42,0))</f>
        <v/>
      </c>
    </row>
    <row r="43" spans="2:15" ht="14.4" thickBot="1" x14ac:dyDescent="0.3">
      <c r="B43" s="28" t="str">
        <f t="shared" si="4"/>
        <v/>
      </c>
      <c r="C43" s="167" t="str">
        <f>IF(D43="","",VLOOKUP(D43,'Műszaki adattábla'!F:G,2,0))</f>
        <v/>
      </c>
      <c r="D43" s="168" t="str">
        <f>IF('Műszaki adattábla'!F34="","",'Műszaki adattábla'!F34)</f>
        <v/>
      </c>
      <c r="E43" s="169" t="str">
        <f>IF(D43="","",VLOOKUP(D43,'Műszaki adattábla'!F:R,13,0))</f>
        <v/>
      </c>
      <c r="F43" s="29" t="str">
        <f>IF(D43="","",VLOOKUP(D43,'Műszaki adattábla'!F:M,8,0))</f>
        <v/>
      </c>
      <c r="G43" s="29" t="str">
        <f>IF(D43="","",IF('Műszaki adattábla'!L34="20-99",IF('Műszaki adattábla'!O34="","Nem adott meg lekötött teljesítményt",VLOOKUP(D43,'Műszaki adattábla'!F:O,10,0)),0))</f>
        <v/>
      </c>
      <c r="H43" s="29" t="str">
        <f>IF(D43="","",VLOOKUP(D43,'Műszaki adattábla'!F:P,11,0))</f>
        <v/>
      </c>
      <c r="I43" s="30"/>
      <c r="J43" s="30"/>
      <c r="K43" s="31" t="str">
        <f>IF(D43="","",ROUND(((F43*I43*'Műszaki adattábla'!$C$7/'Műszaki adattábla'!$C$8)+(G43*I43)+(H43*I43))/12*'Műszaki adattábla'!T34,0))</f>
        <v/>
      </c>
      <c r="L43" s="32" t="str">
        <f t="shared" si="5"/>
        <v/>
      </c>
    </row>
    <row r="44" spans="2:15" ht="14.4" thickBot="1" x14ac:dyDescent="0.3">
      <c r="B44" s="28" t="str">
        <f t="shared" si="4"/>
        <v/>
      </c>
      <c r="C44" s="167" t="str">
        <f>IF(D44="","",VLOOKUP(D44,'Műszaki adattábla'!F:G,2,0))</f>
        <v/>
      </c>
      <c r="D44" s="168" t="str">
        <f>IF('Műszaki adattábla'!F35="","",'Műszaki adattábla'!F35)</f>
        <v/>
      </c>
      <c r="E44" s="169" t="str">
        <f>IF(D44="","",VLOOKUP(D44,'Műszaki adattábla'!F:R,13,0))</f>
        <v/>
      </c>
      <c r="F44" s="29" t="str">
        <f>IF(D44="","",VLOOKUP(D44,'Műszaki adattábla'!F:M,8,0))</f>
        <v/>
      </c>
      <c r="G44" s="29" t="str">
        <f>IF(D44="","",IF('Műszaki adattábla'!L35="20-99",IF('Műszaki adattábla'!O35="","Nem adott meg lekötött teljesítményt",VLOOKUP(D44,'Műszaki adattábla'!F:O,10,0)),0))</f>
        <v/>
      </c>
      <c r="H44" s="29" t="str">
        <f>IF(D44="","",VLOOKUP(D44,'Műszaki adattábla'!F:P,11,0))</f>
        <v/>
      </c>
      <c r="I44" s="30"/>
      <c r="J44" s="30"/>
      <c r="K44" s="31" t="str">
        <f>IF(D44="","",ROUND(((F44*I44*'Műszaki adattábla'!$C$7/'Műszaki adattábla'!$C$8)+(G44*I44)+(H44*I44))/12*'Műszaki adattábla'!T35,0))</f>
        <v/>
      </c>
      <c r="L44" s="32" t="str">
        <f t="shared" si="5"/>
        <v/>
      </c>
    </row>
    <row r="45" spans="2:15" ht="14.4" thickBot="1" x14ac:dyDescent="0.3">
      <c r="B45" s="28" t="str">
        <f t="shared" si="4"/>
        <v/>
      </c>
      <c r="C45" s="167" t="str">
        <f>IF(D45="","",VLOOKUP(D45,'Műszaki adattábla'!F:G,2,0))</f>
        <v/>
      </c>
      <c r="D45" s="168" t="str">
        <f>IF('Műszaki adattábla'!F36="","",'Műszaki adattábla'!F36)</f>
        <v/>
      </c>
      <c r="E45" s="169" t="str">
        <f>IF(D45="","",VLOOKUP(D45,'Műszaki adattábla'!F:R,13,0))</f>
        <v/>
      </c>
      <c r="F45" s="29" t="str">
        <f>IF(D45="","",VLOOKUP(D45,'Műszaki adattábla'!F:M,8,0))</f>
        <v/>
      </c>
      <c r="G45" s="29" t="str">
        <f>IF(D45="","",IF('Műszaki adattábla'!L36="20-99",IF('Műszaki adattábla'!O36="","Nem adott meg lekötött teljesítményt",VLOOKUP(D45,'Műszaki adattábla'!F:O,10,0)),0))</f>
        <v/>
      </c>
      <c r="H45" s="29" t="str">
        <f>IF(D45="","",VLOOKUP(D45,'Műszaki adattábla'!F:P,11,0))</f>
        <v/>
      </c>
      <c r="I45" s="30"/>
      <c r="J45" s="30"/>
      <c r="K45" s="31" t="str">
        <f>IF(D45="","",ROUND(((F45*I45*'Műszaki adattábla'!$C$7/'Műszaki adattábla'!$C$8)+(G45*I45)+(H45*I45))/12*'Műszaki adattábla'!T36,0))</f>
        <v/>
      </c>
      <c r="L45" s="32" t="str">
        <f t="shared" si="5"/>
        <v/>
      </c>
    </row>
    <row r="46" spans="2:15" ht="14.4" thickBot="1" x14ac:dyDescent="0.3">
      <c r="B46" s="28" t="str">
        <f t="shared" si="4"/>
        <v/>
      </c>
      <c r="C46" s="167" t="str">
        <f>IF(D46="","",VLOOKUP(D46,'Műszaki adattábla'!F:G,2,0))</f>
        <v/>
      </c>
      <c r="D46" s="168" t="str">
        <f>IF('Műszaki adattábla'!F37="","",'Műszaki adattábla'!F37)</f>
        <v/>
      </c>
      <c r="E46" s="169" t="str">
        <f>IF(D46="","",VLOOKUP(D46,'Műszaki adattábla'!F:R,13,0))</f>
        <v/>
      </c>
      <c r="F46" s="29" t="str">
        <f>IF(D46="","",VLOOKUP(D46,'Műszaki adattábla'!F:M,8,0))</f>
        <v/>
      </c>
      <c r="G46" s="29" t="str">
        <f>IF(D46="","",IF('Műszaki adattábla'!L37="20-99",IF('Műszaki adattábla'!O37="","Nem adott meg lekötött teljesítményt",VLOOKUP(D46,'Műszaki adattábla'!F:O,10,0)),0))</f>
        <v/>
      </c>
      <c r="H46" s="29" t="str">
        <f>IF(D46="","",VLOOKUP(D46,'Műszaki adattábla'!F:P,11,0))</f>
        <v/>
      </c>
      <c r="I46" s="30"/>
      <c r="J46" s="30"/>
      <c r="K46" s="31" t="str">
        <f>IF(D46="","",ROUND(((F46*I46*'Műszaki adattábla'!$C$7/'Műszaki adattábla'!$C$8)+(G46*I46)+(H46*I46))/12*'Műszaki adattábla'!T37,0))</f>
        <v/>
      </c>
      <c r="L46" s="32" t="str">
        <f t="shared" si="5"/>
        <v/>
      </c>
    </row>
    <row r="47" spans="2:15" ht="14.4" thickBot="1" x14ac:dyDescent="0.3">
      <c r="B47" s="28" t="str">
        <f t="shared" si="4"/>
        <v/>
      </c>
      <c r="C47" s="167" t="str">
        <f>IF(D47="","",VLOOKUP(D47,'Műszaki adattábla'!F:G,2,0))</f>
        <v/>
      </c>
      <c r="D47" s="168" t="str">
        <f>IF('Műszaki adattábla'!F38="","",'Műszaki adattábla'!F38)</f>
        <v/>
      </c>
      <c r="E47" s="169" t="str">
        <f>IF(D47="","",VLOOKUP(D47,'Műszaki adattábla'!F:R,13,0))</f>
        <v/>
      </c>
      <c r="F47" s="29" t="str">
        <f>IF(D47="","",VLOOKUP(D47,'Műszaki adattábla'!F:M,8,0))</f>
        <v/>
      </c>
      <c r="G47" s="29" t="str">
        <f>IF(D47="","",IF('Műszaki adattábla'!L38="20-99",IF('Műszaki adattábla'!O38="","Nem adott meg lekötött teljesítményt",VLOOKUP(D47,'Műszaki adattábla'!F:O,10,0)),0))</f>
        <v/>
      </c>
      <c r="H47" s="29" t="str">
        <f>IF(D47="","",VLOOKUP(D47,'Műszaki adattábla'!F:P,11,0))</f>
        <v/>
      </c>
      <c r="I47" s="30"/>
      <c r="J47" s="30"/>
      <c r="K47" s="31" t="str">
        <f>IF(D47="","",ROUND(((F47*I47*'Műszaki adattábla'!$C$7/'Műszaki adattábla'!$C$8)+(G47*I47)+(H47*I47))/12*'Műszaki adattábla'!T38,0))</f>
        <v/>
      </c>
      <c r="L47" s="32" t="str">
        <f t="shared" ref="L47:L87" si="6">IF(D47="","",ROUND((J47/1000)*E47,0))</f>
        <v/>
      </c>
    </row>
    <row r="48" spans="2:15" ht="14.4" thickBot="1" x14ac:dyDescent="0.3">
      <c r="B48" s="28" t="str">
        <f t="shared" si="4"/>
        <v/>
      </c>
      <c r="C48" s="167" t="str">
        <f>IF(D48="","",VLOOKUP(D48,'Műszaki adattábla'!F:G,2,0))</f>
        <v/>
      </c>
      <c r="D48" s="168" t="str">
        <f>IF('Műszaki adattábla'!F39="","",'Műszaki adattábla'!F39)</f>
        <v/>
      </c>
      <c r="E48" s="169" t="str">
        <f>IF(D48="","",VLOOKUP(D48,'Műszaki adattábla'!F:R,13,0))</f>
        <v/>
      </c>
      <c r="F48" s="29" t="str">
        <f>IF(D48="","",VLOOKUP(D48,'Műszaki adattábla'!F:M,8,0))</f>
        <v/>
      </c>
      <c r="G48" s="29" t="str">
        <f>IF(D48="","",IF('Műszaki adattábla'!L39="20-99",IF('Műszaki adattábla'!O39="","Nem adott meg lekötött teljesítményt",VLOOKUP(D48,'Műszaki adattábla'!F:O,10,0)),0))</f>
        <v/>
      </c>
      <c r="H48" s="29" t="str">
        <f>IF(D48="","",VLOOKUP(D48,'Műszaki adattábla'!F:P,11,0))</f>
        <v/>
      </c>
      <c r="I48" s="30"/>
      <c r="J48" s="30"/>
      <c r="K48" s="31" t="str">
        <f>IF(D48="","",ROUND(((F48*I48*'Műszaki adattábla'!$C$7/'Műszaki adattábla'!$C$8)+(G48*I48)+(H48*I48))/12*'Műszaki adattábla'!T39,0))</f>
        <v/>
      </c>
      <c r="L48" s="32" t="str">
        <f t="shared" si="6"/>
        <v/>
      </c>
    </row>
    <row r="49" spans="2:12" ht="14.4" thickBot="1" x14ac:dyDescent="0.3">
      <c r="B49" s="28" t="str">
        <f t="shared" si="4"/>
        <v/>
      </c>
      <c r="C49" s="167" t="str">
        <f>IF(D49="","",VLOOKUP(D49,'Műszaki adattábla'!F:G,2,0))</f>
        <v/>
      </c>
      <c r="D49" s="168" t="str">
        <f>IF('Műszaki adattábla'!F40="","",'Műszaki adattábla'!F40)</f>
        <v/>
      </c>
      <c r="E49" s="169" t="str">
        <f>IF(D49="","",VLOOKUP(D49,'Műszaki adattábla'!F:R,13,0))</f>
        <v/>
      </c>
      <c r="F49" s="29" t="str">
        <f>IF(D49="","",VLOOKUP(D49,'Műszaki adattábla'!F:M,8,0))</f>
        <v/>
      </c>
      <c r="G49" s="29" t="str">
        <f>IF(D49="","",IF('Műszaki adattábla'!L40="20-99",IF('Műszaki adattábla'!O40="","Nem adott meg lekötött teljesítményt",VLOOKUP(D49,'Műszaki adattábla'!F:O,10,0)),0))</f>
        <v/>
      </c>
      <c r="H49" s="29" t="str">
        <f>IF(D49="","",VLOOKUP(D49,'Műszaki adattábla'!F:P,11,0))</f>
        <v/>
      </c>
      <c r="I49" s="30"/>
      <c r="J49" s="30"/>
      <c r="K49" s="31" t="str">
        <f>IF(D49="","",ROUND(((F49*I49*'Műszaki adattábla'!$C$7/'Műszaki adattábla'!$C$8)+(G49*I49)+(H49*I49))/12*'Műszaki adattábla'!T40,0))</f>
        <v/>
      </c>
      <c r="L49" s="32" t="str">
        <f t="shared" si="6"/>
        <v/>
      </c>
    </row>
    <row r="50" spans="2:12" ht="14.4" thickBot="1" x14ac:dyDescent="0.3">
      <c r="B50" s="28" t="str">
        <f t="shared" si="4"/>
        <v/>
      </c>
      <c r="C50" s="167" t="str">
        <f>IF(D50="","",VLOOKUP(D50,'Műszaki adattábla'!F:G,2,0))</f>
        <v/>
      </c>
      <c r="D50" s="168" t="str">
        <f>IF('Műszaki adattábla'!F41="","",'Műszaki adattábla'!F41)</f>
        <v/>
      </c>
      <c r="E50" s="169" t="str">
        <f>IF(D50="","",VLOOKUP(D50,'Műszaki adattábla'!F:R,13,0))</f>
        <v/>
      </c>
      <c r="F50" s="29" t="str">
        <f>IF(D50="","",VLOOKUP(D50,'Műszaki adattábla'!F:M,8,0))</f>
        <v/>
      </c>
      <c r="G50" s="29" t="str">
        <f>IF(D50="","",IF('Műszaki adattábla'!L41="20-99",IF('Műszaki adattábla'!O41="","Nem adott meg lekötött teljesítményt",VLOOKUP(D50,'Műszaki adattábla'!F:O,10,0)),0))</f>
        <v/>
      </c>
      <c r="H50" s="29" t="str">
        <f>IF(D50="","",VLOOKUP(D50,'Műszaki adattábla'!F:P,11,0))</f>
        <v/>
      </c>
      <c r="I50" s="30"/>
      <c r="J50" s="30"/>
      <c r="K50" s="31" t="str">
        <f>IF(D50="","",ROUND(((F50*I50*'Műszaki adattábla'!$C$7/'Műszaki adattábla'!$C$8)+(G50*I50)+(H50*I50))/12*'Műszaki adattábla'!T41,0))</f>
        <v/>
      </c>
      <c r="L50" s="32" t="str">
        <f t="shared" si="6"/>
        <v/>
      </c>
    </row>
    <row r="51" spans="2:12" ht="14.4" thickBot="1" x14ac:dyDescent="0.3">
      <c r="B51" s="28" t="str">
        <f t="shared" si="4"/>
        <v/>
      </c>
      <c r="C51" s="167" t="str">
        <f>IF(D51="","",VLOOKUP(D51,'Műszaki adattábla'!F:G,2,0))</f>
        <v/>
      </c>
      <c r="D51" s="168" t="str">
        <f>IF('Műszaki adattábla'!F42="","",'Műszaki adattábla'!F42)</f>
        <v/>
      </c>
      <c r="E51" s="169" t="str">
        <f>IF(D51="","",VLOOKUP(D51,'Műszaki adattábla'!F:R,13,0))</f>
        <v/>
      </c>
      <c r="F51" s="29" t="str">
        <f>IF(D51="","",VLOOKUP(D51,'Műszaki adattábla'!F:M,8,0))</f>
        <v/>
      </c>
      <c r="G51" s="29" t="str">
        <f>IF(D51="","",IF('Műszaki adattábla'!L42="20-99",IF('Műszaki adattábla'!O42="","Nem adott meg lekötött teljesítményt",VLOOKUP(D51,'Műszaki adattábla'!F:O,10,0)),0))</f>
        <v/>
      </c>
      <c r="H51" s="29" t="str">
        <f>IF(D51="","",VLOOKUP(D51,'Műszaki adattábla'!F:P,11,0))</f>
        <v/>
      </c>
      <c r="I51" s="30"/>
      <c r="J51" s="30"/>
      <c r="K51" s="31" t="str">
        <f>IF(D51="","",ROUND(((F51*I51*'Műszaki adattábla'!$C$7/'Műszaki adattábla'!$C$8)+(G51*I51)+(H51*I51))/12*'Műszaki adattábla'!T42,0))</f>
        <v/>
      </c>
      <c r="L51" s="32" t="str">
        <f t="shared" si="6"/>
        <v/>
      </c>
    </row>
    <row r="52" spans="2:12" ht="14.4" thickBot="1" x14ac:dyDescent="0.3">
      <c r="B52" s="28" t="str">
        <f t="shared" si="4"/>
        <v/>
      </c>
      <c r="C52" s="167" t="str">
        <f>IF(D52="","",VLOOKUP(D52,'Műszaki adattábla'!F:G,2,0))</f>
        <v/>
      </c>
      <c r="D52" s="168" t="str">
        <f>IF('Műszaki adattábla'!F43="","",'Műszaki adattábla'!F43)</f>
        <v/>
      </c>
      <c r="E52" s="169" t="str">
        <f>IF(D52="","",VLOOKUP(D52,'Műszaki adattábla'!F:R,13,0))</f>
        <v/>
      </c>
      <c r="F52" s="29" t="str">
        <f>IF(D52="","",VLOOKUP(D52,'Műszaki adattábla'!F:M,8,0))</f>
        <v/>
      </c>
      <c r="G52" s="29" t="str">
        <f>IF(D52="","",IF('Műszaki adattábla'!L43="20-99",IF('Műszaki adattábla'!O43="","Nem adott meg lekötött teljesítményt",VLOOKUP(D52,'Műszaki adattábla'!F:O,10,0)),0))</f>
        <v/>
      </c>
      <c r="H52" s="29" t="str">
        <f>IF(D52="","",VLOOKUP(D52,'Műszaki adattábla'!F:P,11,0))</f>
        <v/>
      </c>
      <c r="I52" s="30"/>
      <c r="J52" s="30"/>
      <c r="K52" s="31" t="str">
        <f>IF(D52="","",ROUND(((F52*I52*'Műszaki adattábla'!$C$7/'Műszaki adattábla'!$C$8)+(G52*I52)+(H52*I52))/12*'Műszaki adattábla'!T43,0))</f>
        <v/>
      </c>
      <c r="L52" s="32" t="str">
        <f t="shared" si="6"/>
        <v/>
      </c>
    </row>
    <row r="53" spans="2:12" ht="14.4" thickBot="1" x14ac:dyDescent="0.3">
      <c r="B53" s="28" t="str">
        <f t="shared" si="4"/>
        <v/>
      </c>
      <c r="C53" s="167" t="str">
        <f>IF(D53="","",VLOOKUP(D53,'Műszaki adattábla'!F:G,2,0))</f>
        <v/>
      </c>
      <c r="D53" s="168" t="str">
        <f>IF('Műszaki adattábla'!F44="","",'Műszaki adattábla'!F44)</f>
        <v/>
      </c>
      <c r="E53" s="169" t="str">
        <f>IF(D53="","",VLOOKUP(D53,'Műszaki adattábla'!F:R,13,0))</f>
        <v/>
      </c>
      <c r="F53" s="29" t="str">
        <f>IF(D53="","",VLOOKUP(D53,'Műszaki adattábla'!F:M,8,0))</f>
        <v/>
      </c>
      <c r="G53" s="29" t="str">
        <f>IF(D53="","",IF('Műszaki adattábla'!L44="20-99",IF('Műszaki adattábla'!O44="","Nem adott meg lekötött teljesítményt",VLOOKUP(D53,'Műszaki adattábla'!F:O,10,0)),0))</f>
        <v/>
      </c>
      <c r="H53" s="29" t="str">
        <f>IF(D53="","",VLOOKUP(D53,'Műszaki adattábla'!F:P,11,0))</f>
        <v/>
      </c>
      <c r="I53" s="30"/>
      <c r="J53" s="30"/>
      <c r="K53" s="31" t="str">
        <f>IF(D53="","",ROUND(((F53*I53*'Műszaki adattábla'!$C$7/'Műszaki adattábla'!$C$8)+(G53*I53)+(H53*I53))/12*'Műszaki adattábla'!T44,0))</f>
        <v/>
      </c>
      <c r="L53" s="32" t="str">
        <f t="shared" si="6"/>
        <v/>
      </c>
    </row>
    <row r="54" spans="2:12" ht="14.4" thickBot="1" x14ac:dyDescent="0.3">
      <c r="B54" s="28" t="str">
        <f t="shared" si="4"/>
        <v/>
      </c>
      <c r="C54" s="167" t="str">
        <f>IF(D54="","",VLOOKUP(D54,'Műszaki adattábla'!F:G,2,0))</f>
        <v/>
      </c>
      <c r="D54" s="168" t="str">
        <f>IF('Műszaki adattábla'!F45="","",'Műszaki adattábla'!F45)</f>
        <v/>
      </c>
      <c r="E54" s="169" t="str">
        <f>IF(D54="","",VLOOKUP(D54,'Műszaki adattábla'!F:R,13,0))</f>
        <v/>
      </c>
      <c r="F54" s="29" t="str">
        <f>IF(D54="","",VLOOKUP(D54,'Műszaki adattábla'!F:M,8,0))</f>
        <v/>
      </c>
      <c r="G54" s="29" t="str">
        <f>IF(D54="","",IF('Műszaki adattábla'!L45="20-99",IF('Műszaki adattábla'!O45="","Nem adott meg lekötött teljesítményt",VLOOKUP(D54,'Műszaki adattábla'!F:O,10,0)),0))</f>
        <v/>
      </c>
      <c r="H54" s="29" t="str">
        <f>IF(D54="","",VLOOKUP(D54,'Műszaki adattábla'!F:P,11,0))</f>
        <v/>
      </c>
      <c r="I54" s="30"/>
      <c r="J54" s="30"/>
      <c r="K54" s="31" t="str">
        <f>IF(D54="","",ROUND(((F54*I54*'Műszaki adattábla'!$C$7/'Műszaki adattábla'!$C$8)+(G54*I54)+(H54*I54))/12*'Műszaki adattábla'!T45,0))</f>
        <v/>
      </c>
      <c r="L54" s="32" t="str">
        <f t="shared" si="6"/>
        <v/>
      </c>
    </row>
    <row r="55" spans="2:12" ht="14.4" thickBot="1" x14ac:dyDescent="0.3">
      <c r="B55" s="28" t="str">
        <f t="shared" si="4"/>
        <v/>
      </c>
      <c r="C55" s="167" t="str">
        <f>IF(D55="","",VLOOKUP(D55,'Műszaki adattábla'!F:G,2,0))</f>
        <v/>
      </c>
      <c r="D55" s="168" t="str">
        <f>IF('Műszaki adattábla'!F46="","",'Műszaki adattábla'!F46)</f>
        <v/>
      </c>
      <c r="E55" s="169" t="str">
        <f>IF(D55="","",VLOOKUP(D55,'Műszaki adattábla'!F:R,13,0))</f>
        <v/>
      </c>
      <c r="F55" s="29" t="str">
        <f>IF(D55="","",VLOOKUP(D55,'Műszaki adattábla'!F:M,8,0))</f>
        <v/>
      </c>
      <c r="G55" s="29" t="str">
        <f>IF(D55="","",IF('Műszaki adattábla'!L46="20-99",IF('Műszaki adattábla'!O46="","Nem adott meg lekötött teljesítményt",VLOOKUP(D55,'Műszaki adattábla'!F:O,10,0)),0))</f>
        <v/>
      </c>
      <c r="H55" s="29" t="str">
        <f>IF(D55="","",VLOOKUP(D55,'Műszaki adattábla'!F:P,11,0))</f>
        <v/>
      </c>
      <c r="I55" s="30"/>
      <c r="J55" s="30"/>
      <c r="K55" s="31" t="str">
        <f>IF(D55="","",ROUND(((F55*I55*'Műszaki adattábla'!$C$7/'Műszaki adattábla'!$C$8)+(G55*I55)+(H55*I55))/12*'Műszaki adattábla'!T46,0))</f>
        <v/>
      </c>
      <c r="L55" s="32" t="str">
        <f t="shared" si="6"/>
        <v/>
      </c>
    </row>
    <row r="56" spans="2:12" ht="14.4" thickBot="1" x14ac:dyDescent="0.3">
      <c r="B56" s="28" t="str">
        <f t="shared" si="4"/>
        <v/>
      </c>
      <c r="C56" s="167" t="str">
        <f>IF(D56="","",VLOOKUP(D56,'Műszaki adattábla'!F:G,2,0))</f>
        <v/>
      </c>
      <c r="D56" s="168" t="str">
        <f>IF('Műszaki adattábla'!F47="","",'Műszaki adattábla'!F47)</f>
        <v/>
      </c>
      <c r="E56" s="169" t="str">
        <f>IF(D56="","",VLOOKUP(D56,'Műszaki adattábla'!F:R,13,0))</f>
        <v/>
      </c>
      <c r="F56" s="29" t="str">
        <f>IF(D56="","",VLOOKUP(D56,'Műszaki adattábla'!F:M,8,0))</f>
        <v/>
      </c>
      <c r="G56" s="29" t="str">
        <f>IF(D56="","",IF('Műszaki adattábla'!L47="20-99",IF('Műszaki adattábla'!O47="","Nem adott meg lekötött teljesítményt",VLOOKUP(D56,'Műszaki adattábla'!F:O,10,0)),0))</f>
        <v/>
      </c>
      <c r="H56" s="29" t="str">
        <f>IF(D56="","",VLOOKUP(D56,'Műszaki adattábla'!F:P,11,0))</f>
        <v/>
      </c>
      <c r="I56" s="30"/>
      <c r="J56" s="30"/>
      <c r="K56" s="31" t="str">
        <f>IF(D56="","",ROUND(((F56*I56*'Műszaki adattábla'!$C$7/'Műszaki adattábla'!$C$8)+(G56*I56)+(H56*I56))/12*'Műszaki adattábla'!T47,0))</f>
        <v/>
      </c>
      <c r="L56" s="32" t="str">
        <f t="shared" si="6"/>
        <v/>
      </c>
    </row>
    <row r="57" spans="2:12" ht="14.4" thickBot="1" x14ac:dyDescent="0.3">
      <c r="B57" s="28" t="str">
        <f t="shared" si="4"/>
        <v/>
      </c>
      <c r="C57" s="167" t="str">
        <f>IF(D57="","",VLOOKUP(D57,'Műszaki adattábla'!F:G,2,0))</f>
        <v/>
      </c>
      <c r="D57" s="168" t="str">
        <f>IF('Műszaki adattábla'!F48="","",'Műszaki adattábla'!F48)</f>
        <v/>
      </c>
      <c r="E57" s="169" t="str">
        <f>IF(D57="","",VLOOKUP(D57,'Műszaki adattábla'!F:R,13,0))</f>
        <v/>
      </c>
      <c r="F57" s="29" t="str">
        <f>IF(D57="","",VLOOKUP(D57,'Műszaki adattábla'!F:M,8,0))</f>
        <v/>
      </c>
      <c r="G57" s="29" t="str">
        <f>IF(D57="","",IF('Műszaki adattábla'!L48="20-99",IF('Műszaki adattábla'!O48="","Nem adott meg lekötött teljesítményt",VLOOKUP(D57,'Műszaki adattábla'!F:O,10,0)),0))</f>
        <v/>
      </c>
      <c r="H57" s="29" t="str">
        <f>IF(D57="","",VLOOKUP(D57,'Műszaki adattábla'!F:P,11,0))</f>
        <v/>
      </c>
      <c r="I57" s="30"/>
      <c r="J57" s="30"/>
      <c r="K57" s="31" t="str">
        <f>IF(D57="","",ROUND(((F57*I57*'Műszaki adattábla'!$C$7/'Műszaki adattábla'!$C$8)+(G57*I57)+(H57*I57))/12*'Műszaki adattábla'!T48,0))</f>
        <v/>
      </c>
      <c r="L57" s="32" t="str">
        <f t="shared" si="6"/>
        <v/>
      </c>
    </row>
    <row r="58" spans="2:12" ht="14.4" thickBot="1" x14ac:dyDescent="0.3">
      <c r="B58" s="28" t="str">
        <f t="shared" si="4"/>
        <v/>
      </c>
      <c r="C58" s="167" t="str">
        <f>IF(D58="","",VLOOKUP(D58,'Műszaki adattábla'!F:G,2,0))</f>
        <v/>
      </c>
      <c r="D58" s="168" t="str">
        <f>IF('Műszaki adattábla'!F49="","",'Műszaki adattábla'!F49)</f>
        <v/>
      </c>
      <c r="E58" s="169" t="str">
        <f>IF(D58="","",VLOOKUP(D58,'Műszaki adattábla'!F:R,13,0))</f>
        <v/>
      </c>
      <c r="F58" s="29" t="str">
        <f>IF(D58="","",VLOOKUP(D58,'Műszaki adattábla'!F:M,8,0))</f>
        <v/>
      </c>
      <c r="G58" s="29" t="str">
        <f>IF(D58="","",IF('Műszaki adattábla'!L49="20-99",IF('Műszaki adattábla'!O49="","Nem adott meg lekötött teljesítményt",VLOOKUP(D58,'Műszaki adattábla'!F:O,10,0)),0))</f>
        <v/>
      </c>
      <c r="H58" s="29" t="str">
        <f>IF(D58="","",VLOOKUP(D58,'Műszaki adattábla'!F:P,11,0))</f>
        <v/>
      </c>
      <c r="I58" s="30"/>
      <c r="J58" s="30"/>
      <c r="K58" s="31" t="str">
        <f>IF(D58="","",ROUND(((F58*I58*'Műszaki adattábla'!$C$7/'Műszaki adattábla'!$C$8)+(G58*I58)+(H58*I58))/12*'Műszaki adattábla'!T49,0))</f>
        <v/>
      </c>
      <c r="L58" s="32" t="str">
        <f t="shared" si="6"/>
        <v/>
      </c>
    </row>
    <row r="59" spans="2:12" ht="14.4" thickBot="1" x14ac:dyDescent="0.3">
      <c r="B59" s="28" t="str">
        <f t="shared" si="4"/>
        <v/>
      </c>
      <c r="C59" s="167" t="str">
        <f>IF(D59="","",VLOOKUP(D59,'Műszaki adattábla'!F:G,2,0))</f>
        <v/>
      </c>
      <c r="D59" s="168" t="str">
        <f>IF('Műszaki adattábla'!F50="","",'Műszaki adattábla'!F50)</f>
        <v/>
      </c>
      <c r="E59" s="169" t="str">
        <f>IF(D59="","",VLOOKUP(D59,'Műszaki adattábla'!F:R,13,0))</f>
        <v/>
      </c>
      <c r="F59" s="29" t="str">
        <f>IF(D59="","",VLOOKUP(D59,'Műszaki adattábla'!F:M,8,0))</f>
        <v/>
      </c>
      <c r="G59" s="29" t="str">
        <f>IF(D59="","",IF('Műszaki adattábla'!L50="20-99",IF('Műszaki adattábla'!O50="","Nem adott meg lekötött teljesítményt",VLOOKUP(D59,'Műszaki adattábla'!F:O,10,0)),0))</f>
        <v/>
      </c>
      <c r="H59" s="29" t="str">
        <f>IF(D59="","",VLOOKUP(D59,'Műszaki adattábla'!F:P,11,0))</f>
        <v/>
      </c>
      <c r="I59" s="30"/>
      <c r="J59" s="30"/>
      <c r="K59" s="31" t="str">
        <f>IF(D59="","",ROUND(((F59*I59*'Műszaki adattábla'!$C$7/'Műszaki adattábla'!$C$8)+(G59*I59)+(H59*I59))/12*'Műszaki adattábla'!T50,0))</f>
        <v/>
      </c>
      <c r="L59" s="32" t="str">
        <f t="shared" si="6"/>
        <v/>
      </c>
    </row>
    <row r="60" spans="2:12" ht="14.4" thickBot="1" x14ac:dyDescent="0.3">
      <c r="B60" s="28" t="str">
        <f t="shared" si="4"/>
        <v/>
      </c>
      <c r="C60" s="167" t="str">
        <f>IF(D60="","",VLOOKUP(D60,'Műszaki adattábla'!F:G,2,0))</f>
        <v/>
      </c>
      <c r="D60" s="168" t="str">
        <f>IF('Műszaki adattábla'!F51="","",'Műszaki adattábla'!F51)</f>
        <v/>
      </c>
      <c r="E60" s="169" t="str">
        <f>IF(D60="","",VLOOKUP(D60,'Műszaki adattábla'!F:R,13,0))</f>
        <v/>
      </c>
      <c r="F60" s="29" t="str">
        <f>IF(D60="","",VLOOKUP(D60,'Műszaki adattábla'!F:M,8,0))</f>
        <v/>
      </c>
      <c r="G60" s="29" t="str">
        <f>IF(D60="","",IF('Műszaki adattábla'!L51="20-99",IF('Műszaki adattábla'!O51="","Nem adott meg lekötött teljesítményt",VLOOKUP(D60,'Műszaki adattábla'!F:O,10,0)),0))</f>
        <v/>
      </c>
      <c r="H60" s="29" t="str">
        <f>IF(D60="","",VLOOKUP(D60,'Műszaki adattábla'!F:P,11,0))</f>
        <v/>
      </c>
      <c r="I60" s="30"/>
      <c r="J60" s="30"/>
      <c r="K60" s="31" t="str">
        <f>IF(D60="","",ROUND(((F60*I60*'Műszaki adattábla'!$C$7/'Műszaki adattábla'!$C$8)+(G60*I60)+(H60*I60))/12*'Műszaki adattábla'!T51,0))</f>
        <v/>
      </c>
      <c r="L60" s="32" t="str">
        <f t="shared" si="6"/>
        <v/>
      </c>
    </row>
    <row r="61" spans="2:12" ht="14.4" thickBot="1" x14ac:dyDescent="0.3">
      <c r="B61" s="28" t="str">
        <f t="shared" si="4"/>
        <v/>
      </c>
      <c r="C61" s="167" t="str">
        <f>IF(D61="","",VLOOKUP(D61,'Műszaki adattábla'!F:G,2,0))</f>
        <v/>
      </c>
      <c r="D61" s="168" t="str">
        <f>IF('Műszaki adattábla'!F52="","",'Műszaki adattábla'!F52)</f>
        <v/>
      </c>
      <c r="E61" s="169" t="str">
        <f>IF(D61="","",VLOOKUP(D61,'Műszaki adattábla'!F:R,13,0))</f>
        <v/>
      </c>
      <c r="F61" s="29" t="str">
        <f>IF(D61="","",VLOOKUP(D61,'Műszaki adattábla'!F:M,8,0))</f>
        <v/>
      </c>
      <c r="G61" s="29" t="str">
        <f>IF(D61="","",IF('Műszaki adattábla'!L52="20-99",IF('Műszaki adattábla'!O52="","Nem adott meg lekötött teljesítményt",VLOOKUP(D61,'Műszaki adattábla'!F:O,10,0)),0))</f>
        <v/>
      </c>
      <c r="H61" s="29" t="str">
        <f>IF(D61="","",VLOOKUP(D61,'Műszaki adattábla'!F:P,11,0))</f>
        <v/>
      </c>
      <c r="I61" s="30"/>
      <c r="J61" s="30"/>
      <c r="K61" s="31" t="str">
        <f>IF(D61="","",ROUND(((F61*I61*'Műszaki adattábla'!$C$7/'Műszaki adattábla'!$C$8)+(G61*I61)+(H61*I61))/12*'Műszaki adattábla'!T52,0))</f>
        <v/>
      </c>
      <c r="L61" s="32" t="str">
        <f t="shared" si="6"/>
        <v/>
      </c>
    </row>
    <row r="62" spans="2:12" ht="14.4" thickBot="1" x14ac:dyDescent="0.3">
      <c r="B62" s="28" t="str">
        <f t="shared" si="4"/>
        <v/>
      </c>
      <c r="C62" s="167" t="str">
        <f>IF(D62="","",VLOOKUP(D62,'Műszaki adattábla'!F:G,2,0))</f>
        <v/>
      </c>
      <c r="D62" s="168" t="str">
        <f>IF('Műszaki adattábla'!F53="","",'Műszaki adattábla'!F53)</f>
        <v/>
      </c>
      <c r="E62" s="169" t="str">
        <f>IF(D62="","",VLOOKUP(D62,'Műszaki adattábla'!F:R,13,0))</f>
        <v/>
      </c>
      <c r="F62" s="29" t="str">
        <f>IF(D62="","",VLOOKUP(D62,'Műszaki adattábla'!F:M,8,0))</f>
        <v/>
      </c>
      <c r="G62" s="29" t="str">
        <f>IF(D62="","",IF('Műszaki adattábla'!L53="20-99",IF('Műszaki adattábla'!O53="","Nem adott meg lekötött teljesítményt",VLOOKUP(D62,'Műszaki adattábla'!F:O,10,0)),0))</f>
        <v/>
      </c>
      <c r="H62" s="29" t="str">
        <f>IF(D62="","",VLOOKUP(D62,'Műszaki adattábla'!F:P,11,0))</f>
        <v/>
      </c>
      <c r="I62" s="30"/>
      <c r="J62" s="30"/>
      <c r="K62" s="31" t="str">
        <f>IF(D62="","",ROUND(((F62*I62*'Műszaki adattábla'!$C$7/'Műszaki adattábla'!$C$8)+(G62*I62)+(H62*I62))/12*'Műszaki adattábla'!T53,0))</f>
        <v/>
      </c>
      <c r="L62" s="32" t="str">
        <f t="shared" si="6"/>
        <v/>
      </c>
    </row>
    <row r="63" spans="2:12" ht="14.4" thickBot="1" x14ac:dyDescent="0.3">
      <c r="B63" s="28" t="str">
        <f t="shared" si="4"/>
        <v/>
      </c>
      <c r="C63" s="167" t="str">
        <f>IF(D63="","",VLOOKUP(D63,'Műszaki adattábla'!F:G,2,0))</f>
        <v/>
      </c>
      <c r="D63" s="168" t="str">
        <f>IF('Műszaki adattábla'!F54="","",'Műszaki adattábla'!F54)</f>
        <v/>
      </c>
      <c r="E63" s="169" t="str">
        <f>IF(D63="","",VLOOKUP(D63,'Műszaki adattábla'!F:R,13,0))</f>
        <v/>
      </c>
      <c r="F63" s="29" t="str">
        <f>IF(D63="","",VLOOKUP(D63,'Műszaki adattábla'!F:M,8,0))</f>
        <v/>
      </c>
      <c r="G63" s="29" t="str">
        <f>IF(D63="","",IF('Műszaki adattábla'!L54="20-99",IF('Műszaki adattábla'!O54="","Nem adott meg lekötött teljesítményt",VLOOKUP(D63,'Műszaki adattábla'!F:O,10,0)),0))</f>
        <v/>
      </c>
      <c r="H63" s="29" t="str">
        <f>IF(D63="","",VLOOKUP(D63,'Műszaki adattábla'!F:P,11,0))</f>
        <v/>
      </c>
      <c r="I63" s="30"/>
      <c r="J63" s="30"/>
      <c r="K63" s="31" t="str">
        <f>IF(D63="","",ROUND(((F63*I63*'Műszaki adattábla'!$C$7/'Műszaki adattábla'!$C$8)+(G63*I63)+(H63*I63))/12*'Műszaki adattábla'!T54,0))</f>
        <v/>
      </c>
      <c r="L63" s="32" t="str">
        <f t="shared" si="6"/>
        <v/>
      </c>
    </row>
    <row r="64" spans="2:12" ht="14.4" thickBot="1" x14ac:dyDescent="0.3">
      <c r="B64" s="28" t="str">
        <f t="shared" si="4"/>
        <v/>
      </c>
      <c r="C64" s="167" t="str">
        <f>IF(D64="","",VLOOKUP(D64,'Műszaki adattábla'!F:G,2,0))</f>
        <v/>
      </c>
      <c r="D64" s="168" t="str">
        <f>IF('Műszaki adattábla'!F55="","",'Műszaki adattábla'!F55)</f>
        <v/>
      </c>
      <c r="E64" s="169" t="str">
        <f>IF(D64="","",VLOOKUP(D64,'Műszaki adattábla'!F:R,13,0))</f>
        <v/>
      </c>
      <c r="F64" s="29" t="str">
        <f>IF(D64="","",VLOOKUP(D64,'Műszaki adattábla'!F:M,8,0))</f>
        <v/>
      </c>
      <c r="G64" s="29" t="str">
        <f>IF(D64="","",IF('Műszaki adattábla'!L55="20-99",IF('Műszaki adattábla'!O55="","Nem adott meg lekötött teljesítményt",VLOOKUP(D64,'Műszaki adattábla'!F:O,10,0)),0))</f>
        <v/>
      </c>
      <c r="H64" s="29" t="str">
        <f>IF(D64="","",VLOOKUP(D64,'Műszaki adattábla'!F:P,11,0))</f>
        <v/>
      </c>
      <c r="I64" s="30"/>
      <c r="J64" s="30"/>
      <c r="K64" s="31" t="str">
        <f>IF(D64="","",ROUND(((F64*I64*'Műszaki adattábla'!$C$7/'Műszaki adattábla'!$C$8)+(G64*I64)+(H64*I64))/12*'Műszaki adattábla'!T55,0))</f>
        <v/>
      </c>
      <c r="L64" s="32" t="str">
        <f t="shared" si="6"/>
        <v/>
      </c>
    </row>
    <row r="65" spans="2:12" ht="14.4" thickBot="1" x14ac:dyDescent="0.3">
      <c r="B65" s="28" t="str">
        <f t="shared" si="4"/>
        <v/>
      </c>
      <c r="C65" s="167" t="str">
        <f>IF(D65="","",VLOOKUP(D65,'Műszaki adattábla'!F:G,2,0))</f>
        <v/>
      </c>
      <c r="D65" s="168" t="str">
        <f>IF('Műszaki adattábla'!F56="","",'Műszaki adattábla'!F56)</f>
        <v/>
      </c>
      <c r="E65" s="169" t="str">
        <f>IF(D65="","",VLOOKUP(D65,'Műszaki adattábla'!F:R,13,0))</f>
        <v/>
      </c>
      <c r="F65" s="29" t="str">
        <f>IF(D65="","",VLOOKUP(D65,'Műszaki adattábla'!F:M,8,0))</f>
        <v/>
      </c>
      <c r="G65" s="29" t="str">
        <f>IF(D65="","",IF('Műszaki adattábla'!L56="20-99",IF('Műszaki adattábla'!O56="","Nem adott meg lekötött teljesítményt",VLOOKUP(D65,'Műszaki adattábla'!F:O,10,0)),0))</f>
        <v/>
      </c>
      <c r="H65" s="29" t="str">
        <f>IF(D65="","",VLOOKUP(D65,'Műszaki adattábla'!F:P,11,0))</f>
        <v/>
      </c>
      <c r="I65" s="30"/>
      <c r="J65" s="30"/>
      <c r="K65" s="31" t="str">
        <f>IF(D65="","",ROUND(((F65*I65*'Műszaki adattábla'!$C$7/'Műszaki adattábla'!$C$8)+(G65*I65)+(H65*I65))/12*'Műszaki adattábla'!T56,0))</f>
        <v/>
      </c>
      <c r="L65" s="32" t="str">
        <f t="shared" si="6"/>
        <v/>
      </c>
    </row>
    <row r="66" spans="2:12" ht="14.4" thickBot="1" x14ac:dyDescent="0.3">
      <c r="B66" s="28" t="str">
        <f t="shared" si="4"/>
        <v/>
      </c>
      <c r="C66" s="167" t="str">
        <f>IF(D66="","",VLOOKUP(D66,'Műszaki adattábla'!F:G,2,0))</f>
        <v/>
      </c>
      <c r="D66" s="168" t="str">
        <f>IF('Műszaki adattábla'!F57="","",'Műszaki adattábla'!F57)</f>
        <v/>
      </c>
      <c r="E66" s="169" t="str">
        <f>IF(D66="","",VLOOKUP(D66,'Műszaki adattábla'!F:R,13,0))</f>
        <v/>
      </c>
      <c r="F66" s="29" t="str">
        <f>IF(D66="","",VLOOKUP(D66,'Műszaki adattábla'!F:M,8,0))</f>
        <v/>
      </c>
      <c r="G66" s="29" t="str">
        <f>IF(D66="","",IF('Műszaki adattábla'!L57="20-99",IF('Műszaki adattábla'!O57="","Nem adott meg lekötött teljesítményt",VLOOKUP(D66,'Műszaki adattábla'!F:O,10,0)),0))</f>
        <v/>
      </c>
      <c r="H66" s="29" t="str">
        <f>IF(D66="","",VLOOKUP(D66,'Műszaki adattábla'!F:P,11,0))</f>
        <v/>
      </c>
      <c r="I66" s="30"/>
      <c r="J66" s="30"/>
      <c r="K66" s="31" t="str">
        <f>IF(D66="","",ROUND(((F66*I66*'Műszaki adattábla'!$C$7/'Műszaki adattábla'!$C$8)+(G66*I66)+(H66*I66))/12*'Műszaki adattábla'!T57,0))</f>
        <v/>
      </c>
      <c r="L66" s="32" t="str">
        <f t="shared" si="6"/>
        <v/>
      </c>
    </row>
    <row r="67" spans="2:12" ht="14.4" thickBot="1" x14ac:dyDescent="0.3">
      <c r="B67" s="28" t="str">
        <f t="shared" si="4"/>
        <v/>
      </c>
      <c r="C67" s="167" t="str">
        <f>IF(D67="","",VLOOKUP(D67,'Műszaki adattábla'!F:G,2,0))</f>
        <v/>
      </c>
      <c r="D67" s="168" t="str">
        <f>IF('Műszaki adattábla'!F58="","",'Műszaki adattábla'!F58)</f>
        <v/>
      </c>
      <c r="E67" s="169" t="str">
        <f>IF(D67="","",VLOOKUP(D67,'Műszaki adattábla'!F:R,13,0))</f>
        <v/>
      </c>
      <c r="F67" s="29" t="str">
        <f>IF(D67="","",VLOOKUP(D67,'Műszaki adattábla'!F:M,8,0))</f>
        <v/>
      </c>
      <c r="G67" s="29" t="str">
        <f>IF(D67="","",IF('Műszaki adattábla'!L58="20-99",IF('Műszaki adattábla'!O58="","Nem adott meg lekötött teljesítményt",VLOOKUP(D67,'Műszaki adattábla'!F:O,10,0)),0))</f>
        <v/>
      </c>
      <c r="H67" s="29" t="str">
        <f>IF(D67="","",VLOOKUP(D67,'Műszaki adattábla'!F:P,11,0))</f>
        <v/>
      </c>
      <c r="I67" s="30"/>
      <c r="J67" s="30"/>
      <c r="K67" s="31" t="str">
        <f>IF(D67="","",ROUND(((F67*I67*'Műszaki adattábla'!$C$7/'Műszaki adattábla'!$C$8)+(G67*I67)+(H67*I67))/12*'Műszaki adattábla'!T58,0))</f>
        <v/>
      </c>
      <c r="L67" s="32" t="str">
        <f t="shared" si="6"/>
        <v/>
      </c>
    </row>
    <row r="68" spans="2:12" ht="14.4" thickBot="1" x14ac:dyDescent="0.3">
      <c r="B68" s="28" t="str">
        <f t="shared" si="4"/>
        <v/>
      </c>
      <c r="C68" s="167" t="str">
        <f>IF(D68="","",VLOOKUP(D68,'Műszaki adattábla'!F:G,2,0))</f>
        <v/>
      </c>
      <c r="D68" s="168" t="str">
        <f>IF('Műszaki adattábla'!F59="","",'Műszaki adattábla'!F59)</f>
        <v/>
      </c>
      <c r="E68" s="169" t="str">
        <f>IF(D68="","",VLOOKUP(D68,'Műszaki adattábla'!F:R,13,0))</f>
        <v/>
      </c>
      <c r="F68" s="29" t="str">
        <f>IF(D68="","",VLOOKUP(D68,'Műszaki adattábla'!F:M,8,0))</f>
        <v/>
      </c>
      <c r="G68" s="29" t="str">
        <f>IF(D68="","",IF('Műszaki adattábla'!L59="20-99",IF('Műszaki adattábla'!O59="","Nem adott meg lekötött teljesítményt",VLOOKUP(D68,'Műszaki adattábla'!F:O,10,0)),0))</f>
        <v/>
      </c>
      <c r="H68" s="29" t="str">
        <f>IF(D68="","",VLOOKUP(D68,'Műszaki adattábla'!F:P,11,0))</f>
        <v/>
      </c>
      <c r="I68" s="30"/>
      <c r="J68" s="30"/>
      <c r="K68" s="31" t="str">
        <f>IF(D68="","",ROUND(((F68*I68*'Műszaki adattábla'!$C$7/'Műszaki adattábla'!$C$8)+(G68*I68)+(H68*I68))/12*'Műszaki adattábla'!T59,0))</f>
        <v/>
      </c>
      <c r="L68" s="32" t="str">
        <f t="shared" si="6"/>
        <v/>
      </c>
    </row>
    <row r="69" spans="2:12" ht="14.4" thickBot="1" x14ac:dyDescent="0.3">
      <c r="B69" s="28" t="str">
        <f t="shared" si="4"/>
        <v/>
      </c>
      <c r="C69" s="167" t="str">
        <f>IF(D69="","",VLOOKUP(D69,'Műszaki adattábla'!F:G,2,0))</f>
        <v/>
      </c>
      <c r="D69" s="168" t="str">
        <f>IF('Műszaki adattábla'!F60="","",'Műszaki adattábla'!F60)</f>
        <v/>
      </c>
      <c r="E69" s="169" t="str">
        <f>IF(D69="","",VLOOKUP(D69,'Műszaki adattábla'!F:R,13,0))</f>
        <v/>
      </c>
      <c r="F69" s="29" t="str">
        <f>IF(D69="","",VLOOKUP(D69,'Műszaki adattábla'!F:M,8,0))</f>
        <v/>
      </c>
      <c r="G69" s="29" t="str">
        <f>IF(D69="","",IF('Műszaki adattábla'!L60="20-99",IF('Műszaki adattábla'!O60="","Nem adott meg lekötött teljesítményt",VLOOKUP(D69,'Műszaki adattábla'!F:O,10,0)),0))</f>
        <v/>
      </c>
      <c r="H69" s="29" t="str">
        <f>IF(D69="","",VLOOKUP(D69,'Műszaki adattábla'!F:P,11,0))</f>
        <v/>
      </c>
      <c r="I69" s="30"/>
      <c r="J69" s="30"/>
      <c r="K69" s="31" t="str">
        <f>IF(D69="","",ROUND(((F69*I69*'Műszaki adattábla'!$C$7/'Műszaki adattábla'!$C$8)+(G69*I69)+(H69*I69))/12*'Műszaki adattábla'!T60,0))</f>
        <v/>
      </c>
      <c r="L69" s="32" t="str">
        <f t="shared" si="6"/>
        <v/>
      </c>
    </row>
    <row r="70" spans="2:12" ht="14.4" thickBot="1" x14ac:dyDescent="0.3">
      <c r="B70" s="28" t="str">
        <f t="shared" si="4"/>
        <v/>
      </c>
      <c r="C70" s="167" t="str">
        <f>IF(D70="","",VLOOKUP(D70,'Műszaki adattábla'!F:G,2,0))</f>
        <v/>
      </c>
      <c r="D70" s="168" t="str">
        <f>IF('Műszaki adattábla'!F61="","",'Műszaki adattábla'!F61)</f>
        <v/>
      </c>
      <c r="E70" s="169" t="str">
        <f>IF(D70="","",VLOOKUP(D70,'Műszaki adattábla'!F:R,13,0))</f>
        <v/>
      </c>
      <c r="F70" s="29" t="str">
        <f>IF(D70="","",VLOOKUP(D70,'Műszaki adattábla'!F:M,8,0))</f>
        <v/>
      </c>
      <c r="G70" s="29" t="str">
        <f>IF(D70="","",IF('Műszaki adattábla'!L61="20-99",IF('Műszaki adattábla'!O61="","Nem adott meg lekötött teljesítményt",VLOOKUP(D70,'Műszaki adattábla'!F:O,10,0)),0))</f>
        <v/>
      </c>
      <c r="H70" s="29" t="str">
        <f>IF(D70="","",VLOOKUP(D70,'Műszaki adattábla'!F:P,11,0))</f>
        <v/>
      </c>
      <c r="I70" s="30"/>
      <c r="J70" s="30"/>
      <c r="K70" s="31" t="str">
        <f>IF(D70="","",ROUND(((F70*I70*'Műszaki adattábla'!$C$7/'Műszaki adattábla'!$C$8)+(G70*I70)+(H70*I70))/12*'Műszaki adattábla'!T61,0))</f>
        <v/>
      </c>
      <c r="L70" s="32" t="str">
        <f t="shared" si="6"/>
        <v/>
      </c>
    </row>
    <row r="71" spans="2:12" ht="14.4" thickBot="1" x14ac:dyDescent="0.3">
      <c r="B71" s="28" t="str">
        <f t="shared" si="4"/>
        <v/>
      </c>
      <c r="C71" s="167" t="str">
        <f>IF(D71="","",VLOOKUP(D71,'Műszaki adattábla'!F:G,2,0))</f>
        <v/>
      </c>
      <c r="D71" s="168" t="str">
        <f>IF('Műszaki adattábla'!F62="","",'Műszaki adattábla'!F62)</f>
        <v/>
      </c>
      <c r="E71" s="169" t="str">
        <f>IF(D71="","",VLOOKUP(D71,'Műszaki adattábla'!F:R,13,0))</f>
        <v/>
      </c>
      <c r="F71" s="29" t="str">
        <f>IF(D71="","",VLOOKUP(D71,'Műszaki adattábla'!F:M,8,0))</f>
        <v/>
      </c>
      <c r="G71" s="29" t="str">
        <f>IF(D71="","",IF('Műszaki adattábla'!L62="20-99",IF('Műszaki adattábla'!O62="","Nem adott meg lekötött teljesítményt",VLOOKUP(D71,'Műszaki adattábla'!F:O,10,0)),0))</f>
        <v/>
      </c>
      <c r="H71" s="29" t="str">
        <f>IF(D71="","",VLOOKUP(D71,'Műszaki adattábla'!F:P,11,0))</f>
        <v/>
      </c>
      <c r="I71" s="30"/>
      <c r="J71" s="30"/>
      <c r="K71" s="31" t="str">
        <f>IF(D71="","",ROUND(((F71*I71*'Műszaki adattábla'!$C$7/'Műszaki adattábla'!$C$8)+(G71*I71)+(H71*I71))/12*'Műszaki adattábla'!T62,0))</f>
        <v/>
      </c>
      <c r="L71" s="32" t="str">
        <f t="shared" si="6"/>
        <v/>
      </c>
    </row>
    <row r="72" spans="2:12" ht="14.4" thickBot="1" x14ac:dyDescent="0.3">
      <c r="B72" s="28" t="str">
        <f t="shared" si="4"/>
        <v/>
      </c>
      <c r="C72" s="167" t="str">
        <f>IF(D72="","",VLOOKUP(D72,'Műszaki adattábla'!F:G,2,0))</f>
        <v/>
      </c>
      <c r="D72" s="168" t="str">
        <f>IF('Műszaki adattábla'!F63="","",'Műszaki adattábla'!F63)</f>
        <v/>
      </c>
      <c r="E72" s="169" t="str">
        <f>IF(D72="","",VLOOKUP(D72,'Műszaki adattábla'!F:R,13,0))</f>
        <v/>
      </c>
      <c r="F72" s="29" t="str">
        <f>IF(D72="","",VLOOKUP(D72,'Műszaki adattábla'!F:M,8,0))</f>
        <v/>
      </c>
      <c r="G72" s="29" t="str">
        <f>IF(D72="","",IF('Műszaki adattábla'!L63="20-99",IF('Műszaki adattábla'!O63="","Nem adott meg lekötött teljesítményt",VLOOKUP(D72,'Műszaki adattábla'!F:O,10,0)),0))</f>
        <v/>
      </c>
      <c r="H72" s="29" t="str">
        <f>IF(D72="","",VLOOKUP(D72,'Műszaki adattábla'!F:P,11,0))</f>
        <v/>
      </c>
      <c r="I72" s="30"/>
      <c r="J72" s="30"/>
      <c r="K72" s="31" t="str">
        <f>IF(D72="","",ROUND(((F72*I72*'Műszaki adattábla'!$C$7/'Műszaki adattábla'!$C$8)+(G72*I72)+(H72*I72))/12*'Műszaki adattábla'!T63,0))</f>
        <v/>
      </c>
      <c r="L72" s="32" t="str">
        <f t="shared" si="6"/>
        <v/>
      </c>
    </row>
    <row r="73" spans="2:12" ht="14.4" thickBot="1" x14ac:dyDescent="0.3">
      <c r="B73" s="28" t="str">
        <f t="shared" si="4"/>
        <v/>
      </c>
      <c r="C73" s="167" t="str">
        <f>IF(D73="","",VLOOKUP(D73,'Műszaki adattábla'!F:G,2,0))</f>
        <v/>
      </c>
      <c r="D73" s="168" t="str">
        <f>IF('Műszaki adattábla'!F64="","",'Műszaki adattábla'!F64)</f>
        <v/>
      </c>
      <c r="E73" s="169" t="str">
        <f>IF(D73="","",VLOOKUP(D73,'Műszaki adattábla'!F:R,13,0))</f>
        <v/>
      </c>
      <c r="F73" s="29" t="str">
        <f>IF(D73="","",VLOOKUP(D73,'Műszaki adattábla'!F:M,8,0))</f>
        <v/>
      </c>
      <c r="G73" s="29" t="str">
        <f>IF(D73="","",IF('Műszaki adattábla'!L64="20-99",IF('Műszaki adattábla'!O64="","Nem adott meg lekötött teljesítményt",VLOOKUP(D73,'Műszaki adattábla'!F:O,10,0)),0))</f>
        <v/>
      </c>
      <c r="H73" s="29" t="str">
        <f>IF(D73="","",VLOOKUP(D73,'Műszaki adattábla'!F:P,11,0))</f>
        <v/>
      </c>
      <c r="I73" s="30"/>
      <c r="J73" s="30"/>
      <c r="K73" s="31" t="str">
        <f>IF(D73="","",ROUND(((F73*I73*'Műszaki adattábla'!$C$7/'Műszaki adattábla'!$C$8)+(G73*I73)+(H73*I73))/12*'Műszaki adattábla'!T64,0))</f>
        <v/>
      </c>
      <c r="L73" s="32" t="str">
        <f t="shared" si="6"/>
        <v/>
      </c>
    </row>
    <row r="74" spans="2:12" ht="14.4" thickBot="1" x14ac:dyDescent="0.3">
      <c r="B74" s="28" t="str">
        <f t="shared" si="4"/>
        <v/>
      </c>
      <c r="C74" s="167" t="str">
        <f>IF(D74="","",VLOOKUP(D74,'Műszaki adattábla'!F:G,2,0))</f>
        <v/>
      </c>
      <c r="D74" s="168" t="str">
        <f>IF('Műszaki adattábla'!F65="","",'Műszaki adattábla'!F65)</f>
        <v/>
      </c>
      <c r="E74" s="169" t="str">
        <f>IF(D74="","",VLOOKUP(D74,'Műszaki adattábla'!F:R,13,0))</f>
        <v/>
      </c>
      <c r="F74" s="29" t="str">
        <f>IF(D74="","",VLOOKUP(D74,'Műszaki adattábla'!F:M,8,0))</f>
        <v/>
      </c>
      <c r="G74" s="29" t="str">
        <f>IF(D74="","",IF('Műszaki adattábla'!L65="20-99",IF('Műszaki adattábla'!O65="","Nem adott meg lekötött teljesítményt",VLOOKUP(D74,'Műszaki adattábla'!F:O,10,0)),0))</f>
        <v/>
      </c>
      <c r="H74" s="29" t="str">
        <f>IF(D74="","",VLOOKUP(D74,'Műszaki adattábla'!F:P,11,0))</f>
        <v/>
      </c>
      <c r="I74" s="30"/>
      <c r="J74" s="30"/>
      <c r="K74" s="31" t="str">
        <f>IF(D74="","",ROUND(((F74*I74*'Műszaki adattábla'!$C$7/'Műszaki adattábla'!$C$8)+(G74*I74)+(H74*I74))/12*'Műszaki adattábla'!T65,0))</f>
        <v/>
      </c>
      <c r="L74" s="32" t="str">
        <f t="shared" si="6"/>
        <v/>
      </c>
    </row>
    <row r="75" spans="2:12" ht="14.4" thickBot="1" x14ac:dyDescent="0.3">
      <c r="B75" s="28" t="str">
        <f t="shared" si="4"/>
        <v/>
      </c>
      <c r="C75" s="167" t="str">
        <f>IF(D75="","",VLOOKUP(D75,'Műszaki adattábla'!F:G,2,0))</f>
        <v/>
      </c>
      <c r="D75" s="168" t="str">
        <f>IF('Műszaki adattábla'!F66="","",'Műszaki adattábla'!F66)</f>
        <v/>
      </c>
      <c r="E75" s="169" t="str">
        <f>IF(D75="","",VLOOKUP(D75,'Műszaki adattábla'!F:R,13,0))</f>
        <v/>
      </c>
      <c r="F75" s="29" t="str">
        <f>IF(D75="","",VLOOKUP(D75,'Műszaki adattábla'!F:M,8,0))</f>
        <v/>
      </c>
      <c r="G75" s="29" t="str">
        <f>IF(D75="","",IF('Műszaki adattábla'!L66="20-99",IF('Műszaki adattábla'!O66="","Nem adott meg lekötött teljesítményt",VLOOKUP(D75,'Műszaki adattábla'!F:O,10,0)),0))</f>
        <v/>
      </c>
      <c r="H75" s="29" t="str">
        <f>IF(D75="","",VLOOKUP(D75,'Műszaki adattábla'!F:P,11,0))</f>
        <v/>
      </c>
      <c r="I75" s="30"/>
      <c r="J75" s="30"/>
      <c r="K75" s="31" t="str">
        <f>IF(D75="","",ROUND(((F75*I75*'Műszaki adattábla'!$C$7/'Műszaki adattábla'!$C$8)+(G75*I75)+(H75*I75))/12*'Műszaki adattábla'!T66,0))</f>
        <v/>
      </c>
      <c r="L75" s="32" t="str">
        <f t="shared" si="6"/>
        <v/>
      </c>
    </row>
    <row r="76" spans="2:12" ht="14.4" thickBot="1" x14ac:dyDescent="0.3">
      <c r="B76" s="28" t="str">
        <f t="shared" si="4"/>
        <v/>
      </c>
      <c r="C76" s="167" t="str">
        <f>IF(D76="","",VLOOKUP(D76,'Műszaki adattábla'!F:G,2,0))</f>
        <v/>
      </c>
      <c r="D76" s="168" t="str">
        <f>IF('Műszaki adattábla'!F67="","",'Műszaki adattábla'!F67)</f>
        <v/>
      </c>
      <c r="E76" s="169" t="str">
        <f>IF(D76="","",VLOOKUP(D76,'Műszaki adattábla'!F:R,13,0))</f>
        <v/>
      </c>
      <c r="F76" s="29" t="str">
        <f>IF(D76="","",VLOOKUP(D76,'Műszaki adattábla'!F:M,8,0))</f>
        <v/>
      </c>
      <c r="G76" s="29" t="str">
        <f>IF(D76="","",IF('Műszaki adattábla'!L67="20-99",IF('Műszaki adattábla'!O67="","Nem adott meg lekötött teljesítményt",VLOOKUP(D76,'Műszaki adattábla'!F:O,10,0)),0))</f>
        <v/>
      </c>
      <c r="H76" s="29" t="str">
        <f>IF(D76="","",VLOOKUP(D76,'Műszaki adattábla'!F:P,11,0))</f>
        <v/>
      </c>
      <c r="I76" s="30"/>
      <c r="J76" s="30"/>
      <c r="K76" s="31" t="str">
        <f>IF(D76="","",ROUND(((F76*I76*'Műszaki adattábla'!$C$7/'Műszaki adattábla'!$C$8)+(G76*I76)+(H76*I76))/12*'Műszaki adattábla'!T67,0))</f>
        <v/>
      </c>
      <c r="L76" s="32" t="str">
        <f t="shared" si="6"/>
        <v/>
      </c>
    </row>
    <row r="77" spans="2:12" ht="14.4" thickBot="1" x14ac:dyDescent="0.3">
      <c r="B77" s="28" t="str">
        <f t="shared" si="4"/>
        <v/>
      </c>
      <c r="C77" s="167" t="str">
        <f>IF(D77="","",VLOOKUP(D77,'Műszaki adattábla'!F:G,2,0))</f>
        <v/>
      </c>
      <c r="D77" s="168" t="str">
        <f>IF('Műszaki adattábla'!F68="","",'Műszaki adattábla'!F68)</f>
        <v/>
      </c>
      <c r="E77" s="169" t="str">
        <f>IF(D77="","",VLOOKUP(D77,'Műszaki adattábla'!F:R,13,0))</f>
        <v/>
      </c>
      <c r="F77" s="29" t="str">
        <f>IF(D77="","",VLOOKUP(D77,'Műszaki adattábla'!F:M,8,0))</f>
        <v/>
      </c>
      <c r="G77" s="29" t="str">
        <f>IF(D77="","",IF('Műszaki adattábla'!L68="20-99",IF('Műszaki adattábla'!O68="","Nem adott meg lekötött teljesítményt",VLOOKUP(D77,'Műszaki adattábla'!F:O,10,0)),0))</f>
        <v/>
      </c>
      <c r="H77" s="29" t="str">
        <f>IF(D77="","",VLOOKUP(D77,'Műszaki adattábla'!F:P,11,0))</f>
        <v/>
      </c>
      <c r="I77" s="30"/>
      <c r="J77" s="30"/>
      <c r="K77" s="31" t="str">
        <f>IF(D77="","",ROUND(((F77*I77*'Műszaki adattábla'!$C$7/'Műszaki adattábla'!$C$8)+(G77*I77)+(H77*I77))/12*'Műszaki adattábla'!T68,0))</f>
        <v/>
      </c>
      <c r="L77" s="32" t="str">
        <f t="shared" si="6"/>
        <v/>
      </c>
    </row>
    <row r="78" spans="2:12" ht="14.4" thickBot="1" x14ac:dyDescent="0.3">
      <c r="B78" s="28" t="str">
        <f t="shared" si="4"/>
        <v/>
      </c>
      <c r="C78" s="167" t="str">
        <f>IF(D78="","",VLOOKUP(D78,'Műszaki adattábla'!F:G,2,0))</f>
        <v/>
      </c>
      <c r="D78" s="168" t="str">
        <f>IF('Műszaki adattábla'!F69="","",'Műszaki adattábla'!F69)</f>
        <v/>
      </c>
      <c r="E78" s="169" t="str">
        <f>IF(D78="","",VLOOKUP(D78,'Műszaki adattábla'!F:R,13,0))</f>
        <v/>
      </c>
      <c r="F78" s="29" t="str">
        <f>IF(D78="","",VLOOKUP(D78,'Műszaki adattábla'!F:M,8,0))</f>
        <v/>
      </c>
      <c r="G78" s="29" t="str">
        <f>IF(D78="","",IF('Műszaki adattábla'!L69="20-99",IF('Műszaki adattábla'!O69="","Nem adott meg lekötött teljesítményt",VLOOKUP(D78,'Műszaki adattábla'!F:O,10,0)),0))</f>
        <v/>
      </c>
      <c r="H78" s="29" t="str">
        <f>IF(D78="","",VLOOKUP(D78,'Műszaki adattábla'!F:P,11,0))</f>
        <v/>
      </c>
      <c r="I78" s="30"/>
      <c r="J78" s="30"/>
      <c r="K78" s="31" t="str">
        <f>IF(D78="","",ROUND(((F78*I78*'Műszaki adattábla'!$C$7/'Műszaki adattábla'!$C$8)+(G78*I78)+(H78*I78))/12*'Műszaki adattábla'!T69,0))</f>
        <v/>
      </c>
      <c r="L78" s="32" t="str">
        <f t="shared" si="6"/>
        <v/>
      </c>
    </row>
    <row r="79" spans="2:12" ht="14.4" thickBot="1" x14ac:dyDescent="0.3">
      <c r="B79" s="28" t="str">
        <f t="shared" si="4"/>
        <v/>
      </c>
      <c r="C79" s="167" t="str">
        <f>IF(D79="","",VLOOKUP(D79,'Műszaki adattábla'!F:G,2,0))</f>
        <v/>
      </c>
      <c r="D79" s="168" t="str">
        <f>IF('Műszaki adattábla'!F70="","",'Műszaki adattábla'!F70)</f>
        <v/>
      </c>
      <c r="E79" s="169" t="str">
        <f>IF(D79="","",VLOOKUP(D79,'Műszaki adattábla'!F:R,13,0))</f>
        <v/>
      </c>
      <c r="F79" s="29" t="str">
        <f>IF(D79="","",VLOOKUP(D79,'Műszaki adattábla'!F:M,8,0))</f>
        <v/>
      </c>
      <c r="G79" s="29" t="str">
        <f>IF(D79="","",IF('Műszaki adattábla'!L70="20-99",IF('Műszaki adattábla'!O70="","Nem adott meg lekötött teljesítményt",VLOOKUP(D79,'Műszaki adattábla'!F:O,10,0)),0))</f>
        <v/>
      </c>
      <c r="H79" s="29" t="str">
        <f>IF(D79="","",VLOOKUP(D79,'Műszaki adattábla'!F:P,11,0))</f>
        <v/>
      </c>
      <c r="I79" s="30"/>
      <c r="J79" s="30"/>
      <c r="K79" s="31" t="str">
        <f>IF(D79="","",ROUND(((F79*I79*'Műszaki adattábla'!$C$7/'Műszaki adattábla'!$C$8)+(G79*I79)+(H79*I79))/12*'Műszaki adattábla'!T70,0))</f>
        <v/>
      </c>
      <c r="L79" s="32" t="str">
        <f t="shared" si="6"/>
        <v/>
      </c>
    </row>
    <row r="80" spans="2:12" ht="14.4" thickBot="1" x14ac:dyDescent="0.3">
      <c r="B80" s="28" t="str">
        <f t="shared" si="4"/>
        <v/>
      </c>
      <c r="C80" s="167" t="str">
        <f>IF(D80="","",VLOOKUP(D80,'Műszaki adattábla'!F:G,2,0))</f>
        <v/>
      </c>
      <c r="D80" s="168" t="str">
        <f>IF('Műszaki adattábla'!F71="","",'Műszaki adattábla'!F71)</f>
        <v/>
      </c>
      <c r="E80" s="169" t="str">
        <f>IF(D80="","",VLOOKUP(D80,'Műszaki adattábla'!F:R,13,0))</f>
        <v/>
      </c>
      <c r="F80" s="29" t="str">
        <f>IF(D80="","",VLOOKUP(D80,'Műszaki adattábla'!F:M,8,0))</f>
        <v/>
      </c>
      <c r="G80" s="29" t="str">
        <f>IF(D80="","",IF('Műszaki adattábla'!L71="20-99",IF('Műszaki adattábla'!O71="","Nem adott meg lekötött teljesítményt",VLOOKUP(D80,'Műszaki adattábla'!F:O,10,0)),0))</f>
        <v/>
      </c>
      <c r="H80" s="29" t="str">
        <f>IF(D80="","",VLOOKUP(D80,'Műszaki adattábla'!F:P,11,0))</f>
        <v/>
      </c>
      <c r="I80" s="30"/>
      <c r="J80" s="30"/>
      <c r="K80" s="31" t="str">
        <f>IF(D80="","",ROUND(((F80*I80*'Műszaki adattábla'!$C$7/'Műszaki adattábla'!$C$8)+(G80*I80)+(H80*I80))/12*'Műszaki adattábla'!T71,0))</f>
        <v/>
      </c>
      <c r="L80" s="32" t="str">
        <f t="shared" si="6"/>
        <v/>
      </c>
    </row>
    <row r="81" spans="2:12" ht="14.4" thickBot="1" x14ac:dyDescent="0.3">
      <c r="B81" s="28" t="str">
        <f t="shared" si="4"/>
        <v/>
      </c>
      <c r="C81" s="167" t="str">
        <f>IF(D81="","",VLOOKUP(D81,'Műszaki adattábla'!F:G,2,0))</f>
        <v/>
      </c>
      <c r="D81" s="168" t="str">
        <f>IF('Műszaki adattábla'!F72="","",'Műszaki adattábla'!F72)</f>
        <v/>
      </c>
      <c r="E81" s="169" t="str">
        <f>IF(D81="","",VLOOKUP(D81,'Műszaki adattábla'!F:R,13,0))</f>
        <v/>
      </c>
      <c r="F81" s="29" t="str">
        <f>IF(D81="","",VLOOKUP(D81,'Műszaki adattábla'!F:M,8,0))</f>
        <v/>
      </c>
      <c r="G81" s="29" t="str">
        <f>IF(D81="","",IF('Műszaki adattábla'!L72="20-99",IF('Műszaki adattábla'!O72="","Nem adott meg lekötött teljesítményt",VLOOKUP(D81,'Műszaki adattábla'!F:O,10,0)),0))</f>
        <v/>
      </c>
      <c r="H81" s="29" t="str">
        <f>IF(D81="","",VLOOKUP(D81,'Műszaki adattábla'!F:P,11,0))</f>
        <v/>
      </c>
      <c r="I81" s="30"/>
      <c r="J81" s="30"/>
      <c r="K81" s="31" t="str">
        <f>IF(D81="","",ROUND(((F81*I81*'Műszaki adattábla'!$C$7/'Műszaki adattábla'!$C$8)+(G81*I81)+(H81*I81))/12*'Műszaki adattábla'!T72,0))</f>
        <v/>
      </c>
      <c r="L81" s="32" t="str">
        <f t="shared" si="6"/>
        <v/>
      </c>
    </row>
    <row r="82" spans="2:12" ht="14.4" thickBot="1" x14ac:dyDescent="0.3">
      <c r="B82" s="28" t="str">
        <f t="shared" si="4"/>
        <v/>
      </c>
      <c r="C82" s="167" t="str">
        <f>IF(D82="","",VLOOKUP(D82,'Műszaki adattábla'!F:G,2,0))</f>
        <v/>
      </c>
      <c r="D82" s="168" t="str">
        <f>IF('Műszaki adattábla'!F73="","",'Műszaki adattábla'!F73)</f>
        <v/>
      </c>
      <c r="E82" s="169" t="str">
        <f>IF(D82="","",VLOOKUP(D82,'Műszaki adattábla'!F:R,13,0))</f>
        <v/>
      </c>
      <c r="F82" s="29" t="str">
        <f>IF(D82="","",VLOOKUP(D82,'Műszaki adattábla'!F:M,8,0))</f>
        <v/>
      </c>
      <c r="G82" s="29" t="str">
        <f>IF(D82="","",IF('Műszaki adattábla'!L73="20-99",IF('Műszaki adattábla'!O73="","Nem adott meg lekötött teljesítményt",VLOOKUP(D82,'Műszaki adattábla'!F:O,10,0)),0))</f>
        <v/>
      </c>
      <c r="H82" s="29" t="str">
        <f>IF(D82="","",VLOOKUP(D82,'Műszaki adattábla'!F:P,11,0))</f>
        <v/>
      </c>
      <c r="I82" s="30"/>
      <c r="J82" s="30"/>
      <c r="K82" s="31" t="str">
        <f>IF(D82="","",ROUND(((F82*I82*'Műszaki adattábla'!$C$7/'Műszaki adattábla'!$C$8)+(G82*I82)+(H82*I82))/12*'Műszaki adattábla'!T73,0))</f>
        <v/>
      </c>
      <c r="L82" s="32" t="str">
        <f t="shared" si="6"/>
        <v/>
      </c>
    </row>
    <row r="83" spans="2:12" ht="14.4" thickBot="1" x14ac:dyDescent="0.3">
      <c r="B83" s="28" t="str">
        <f t="shared" si="4"/>
        <v/>
      </c>
      <c r="C83" s="167" t="str">
        <f>IF(D83="","",VLOOKUP(D83,'Műszaki adattábla'!F:G,2,0))</f>
        <v/>
      </c>
      <c r="D83" s="168" t="str">
        <f>IF('Műszaki adattábla'!F74="","",'Műszaki adattábla'!F74)</f>
        <v/>
      </c>
      <c r="E83" s="169" t="str">
        <f>IF(D83="","",VLOOKUP(D83,'Műszaki adattábla'!F:R,13,0))</f>
        <v/>
      </c>
      <c r="F83" s="29" t="str">
        <f>IF(D83="","",VLOOKUP(D83,'Műszaki adattábla'!F:M,8,0))</f>
        <v/>
      </c>
      <c r="G83" s="29" t="str">
        <f>IF(D83="","",IF('Műszaki adattábla'!L74="20-99",IF('Műszaki adattábla'!O74="","Nem adott meg lekötött teljesítményt",VLOOKUP(D83,'Műszaki adattábla'!F:O,10,0)),0))</f>
        <v/>
      </c>
      <c r="H83" s="29" t="str">
        <f>IF(D83="","",VLOOKUP(D83,'Műszaki adattábla'!F:P,11,0))</f>
        <v/>
      </c>
      <c r="I83" s="30"/>
      <c r="J83" s="30"/>
      <c r="K83" s="31" t="str">
        <f>IF(D83="","",ROUND(((F83*I83*'Műszaki adattábla'!$C$7/'Műszaki adattábla'!$C$8)+(G83*I83)+(H83*I83))/12*'Műszaki adattábla'!T74,0))</f>
        <v/>
      </c>
      <c r="L83" s="32" t="str">
        <f t="shared" si="6"/>
        <v/>
      </c>
    </row>
    <row r="84" spans="2:12" ht="14.4" thickBot="1" x14ac:dyDescent="0.3">
      <c r="B84" s="28" t="str">
        <f t="shared" si="4"/>
        <v/>
      </c>
      <c r="C84" s="167" t="str">
        <f>IF(D84="","",VLOOKUP(D84,'Műszaki adattábla'!F:G,2,0))</f>
        <v/>
      </c>
      <c r="D84" s="168" t="str">
        <f>IF('Műszaki adattábla'!F75="","",'Műszaki adattábla'!F75)</f>
        <v/>
      </c>
      <c r="E84" s="169" t="str">
        <f>IF(D84="","",VLOOKUP(D84,'Műszaki adattábla'!F:R,13,0))</f>
        <v/>
      </c>
      <c r="F84" s="29" t="str">
        <f>IF(D84="","",VLOOKUP(D84,'Műszaki adattábla'!F:M,8,0))</f>
        <v/>
      </c>
      <c r="G84" s="29" t="str">
        <f>IF(D84="","",IF('Műszaki adattábla'!L75="20-99",IF('Műszaki adattábla'!O75="","Nem adott meg lekötött teljesítményt",VLOOKUP(D84,'Műszaki adattábla'!F:O,10,0)),0))</f>
        <v/>
      </c>
      <c r="H84" s="29" t="str">
        <f>IF(D84="","",VLOOKUP(D84,'Műszaki adattábla'!F:P,11,0))</f>
        <v/>
      </c>
      <c r="I84" s="30"/>
      <c r="J84" s="30"/>
      <c r="K84" s="31" t="str">
        <f>IF(D84="","",ROUND(((F84*I84*'Műszaki adattábla'!$C$7/'Műszaki adattábla'!$C$8)+(G84*I84)+(H84*I84))/12*'Műszaki adattábla'!T75,0))</f>
        <v/>
      </c>
      <c r="L84" s="32" t="str">
        <f t="shared" si="6"/>
        <v/>
      </c>
    </row>
    <row r="85" spans="2:12" ht="14.4" thickBot="1" x14ac:dyDescent="0.3">
      <c r="B85" s="28" t="str">
        <f t="shared" si="4"/>
        <v/>
      </c>
      <c r="C85" s="167" t="str">
        <f>IF(D85="","",VLOOKUP(D85,'Műszaki adattábla'!F:G,2,0))</f>
        <v/>
      </c>
      <c r="D85" s="168" t="str">
        <f>IF('Műszaki adattábla'!F76="","",'Műszaki adattábla'!F76)</f>
        <v/>
      </c>
      <c r="E85" s="169" t="str">
        <f>IF(D85="","",VLOOKUP(D85,'Műszaki adattábla'!F:R,13,0))</f>
        <v/>
      </c>
      <c r="F85" s="29" t="str">
        <f>IF(D85="","",VLOOKUP(D85,'Műszaki adattábla'!F:M,8,0))</f>
        <v/>
      </c>
      <c r="G85" s="29" t="str">
        <f>IF(D85="","",IF('Műszaki adattábla'!L76="20-99",IF('Műszaki adattábla'!O76="","Nem adott meg lekötött teljesítményt",VLOOKUP(D85,'Műszaki adattábla'!F:O,10,0)),0))</f>
        <v/>
      </c>
      <c r="H85" s="29" t="str">
        <f>IF(D85="","",VLOOKUP(D85,'Műszaki adattábla'!F:P,11,0))</f>
        <v/>
      </c>
      <c r="I85" s="30"/>
      <c r="J85" s="30"/>
      <c r="K85" s="31" t="str">
        <f>IF(D85="","",ROUND(((F85*I85*'Műszaki adattábla'!$C$7/'Műszaki adattábla'!$C$8)+(G85*I85)+(H85*I85))/12*'Műszaki adattábla'!T76,0))</f>
        <v/>
      </c>
      <c r="L85" s="32" t="str">
        <f t="shared" si="6"/>
        <v/>
      </c>
    </row>
    <row r="86" spans="2:12" ht="14.4" thickBot="1" x14ac:dyDescent="0.3">
      <c r="B86" s="28" t="str">
        <f t="shared" si="4"/>
        <v/>
      </c>
      <c r="C86" s="167" t="str">
        <f>IF(D86="","",VLOOKUP(D86,'Műszaki adattábla'!F:G,2,0))</f>
        <v/>
      </c>
      <c r="D86" s="168" t="str">
        <f>IF('Műszaki adattábla'!F77="","",'Műszaki adattábla'!F77)</f>
        <v/>
      </c>
      <c r="E86" s="169" t="str">
        <f>IF(D86="","",VLOOKUP(D86,'Műszaki adattábla'!F:R,13,0))</f>
        <v/>
      </c>
      <c r="F86" s="29" t="str">
        <f>IF(D86="","",VLOOKUP(D86,'Műszaki adattábla'!F:M,8,0))</f>
        <v/>
      </c>
      <c r="G86" s="29" t="str">
        <f>IF(D86="","",IF('Műszaki adattábla'!L77="20-99",IF('Műszaki adattábla'!O77="","Nem adott meg lekötött teljesítményt",VLOOKUP(D86,'Műszaki adattábla'!F:O,10,0)),0))</f>
        <v/>
      </c>
      <c r="H86" s="29" t="str">
        <f>IF(D86="","",VLOOKUP(D86,'Műszaki adattábla'!F:P,11,0))</f>
        <v/>
      </c>
      <c r="I86" s="30"/>
      <c r="J86" s="30"/>
      <c r="K86" s="31" t="str">
        <f>IF(D86="","",ROUND(((F86*I86*'Műszaki adattábla'!$C$7/'Műszaki adattábla'!$C$8)+(G86*I86)+(H86*I86))/12*'Műszaki adattábla'!T77,0))</f>
        <v/>
      </c>
      <c r="L86" s="32" t="str">
        <f t="shared" si="6"/>
        <v/>
      </c>
    </row>
    <row r="87" spans="2:12" ht="14.4" thickBot="1" x14ac:dyDescent="0.3">
      <c r="B87" s="28" t="str">
        <f t="shared" si="4"/>
        <v/>
      </c>
      <c r="C87" s="167" t="str">
        <f>IF(D87="","",VLOOKUP(D87,'Műszaki adattábla'!F:G,2,0))</f>
        <v/>
      </c>
      <c r="D87" s="168" t="str">
        <f>IF('Műszaki adattábla'!F78="","",'Műszaki adattábla'!F78)</f>
        <v/>
      </c>
      <c r="E87" s="169" t="str">
        <f>IF(D87="","",VLOOKUP(D87,'Műszaki adattábla'!F:R,13,0))</f>
        <v/>
      </c>
      <c r="F87" s="29" t="str">
        <f>IF(D87="","",VLOOKUP(D87,'Műszaki adattábla'!F:M,8,0))</f>
        <v/>
      </c>
      <c r="G87" s="29" t="str">
        <f>IF(D87="","",IF('Műszaki adattábla'!L78="20-99",IF('Műszaki adattábla'!O78="","Nem adott meg lekötött teljesítményt",VLOOKUP(D87,'Műszaki adattábla'!F:O,10,0)),0))</f>
        <v/>
      </c>
      <c r="H87" s="29" t="str">
        <f>IF(D87="","",VLOOKUP(D87,'Műszaki adattábla'!F:P,11,0))</f>
        <v/>
      </c>
      <c r="I87" s="30"/>
      <c r="J87" s="30"/>
      <c r="K87" s="31" t="str">
        <f>IF(D87="","",ROUND(((F87*I87*'Műszaki adattábla'!$C$7/'Műszaki adattábla'!$C$8)+(G87*I87)+(H87*I87))/12*'Műszaki adattábla'!T78,0))</f>
        <v/>
      </c>
      <c r="L87" s="32" t="str">
        <f t="shared" si="6"/>
        <v/>
      </c>
    </row>
    <row r="88" spans="2:12" ht="14.4" thickBot="1" x14ac:dyDescent="0.3">
      <c r="B88" s="28" t="str">
        <f t="shared" si="4"/>
        <v/>
      </c>
      <c r="C88" s="167" t="str">
        <f>IF(D88="","",VLOOKUP(D88,'Műszaki adattábla'!F:G,2,0))</f>
        <v/>
      </c>
      <c r="D88" s="168" t="str">
        <f>IF('Műszaki adattábla'!F79="","",'Műszaki adattábla'!F79)</f>
        <v/>
      </c>
      <c r="E88" s="169" t="str">
        <f>IF(D88="","",VLOOKUP(D88,'Műszaki adattábla'!F:R,13,0))</f>
        <v/>
      </c>
      <c r="F88" s="29" t="str">
        <f>IF(D88="","",VLOOKUP(D88,'Műszaki adattábla'!F:M,8,0))</f>
        <v/>
      </c>
      <c r="G88" s="29" t="str">
        <f>IF(D88="","",IF('Műszaki adattábla'!L79="20-99",IF('Műszaki adattábla'!O79="","Nem adott meg lekötött teljesítményt",VLOOKUP(D88,'Műszaki adattábla'!F:O,10,0)),0))</f>
        <v/>
      </c>
      <c r="H88" s="29" t="str">
        <f>IF(D88="","",VLOOKUP(D88,'Műszaki adattábla'!F:P,11,0))</f>
        <v/>
      </c>
      <c r="I88" s="30"/>
      <c r="J88" s="30"/>
      <c r="K88" s="31" t="str">
        <f>IF(D88="","",ROUND(((F88*I88*'Műszaki adattábla'!$C$7/'Műszaki adattábla'!$C$8)+(G88*I88)+(H88*I88))/12*'Műszaki adattábla'!T79,0))</f>
        <v/>
      </c>
      <c r="L88" s="32" t="str">
        <f t="shared" ref="L88:L151" si="7">IF(D88="","",ROUND((J88/1000)*E88,0))</f>
        <v/>
      </c>
    </row>
    <row r="89" spans="2:12" ht="14.4" thickBot="1" x14ac:dyDescent="0.3">
      <c r="B89" s="28" t="str">
        <f t="shared" si="4"/>
        <v/>
      </c>
      <c r="C89" s="167" t="str">
        <f>IF(D89="","",VLOOKUP(D89,'Műszaki adattábla'!F:G,2,0))</f>
        <v/>
      </c>
      <c r="D89" s="168" t="str">
        <f>IF('Műszaki adattábla'!F80="","",'Műszaki adattábla'!F80)</f>
        <v/>
      </c>
      <c r="E89" s="169" t="str">
        <f>IF(D89="","",VLOOKUP(D89,'Műszaki adattábla'!F:R,13,0))</f>
        <v/>
      </c>
      <c r="F89" s="29" t="str">
        <f>IF(D89="","",VLOOKUP(D89,'Műszaki adattábla'!F:M,8,0))</f>
        <v/>
      </c>
      <c r="G89" s="29" t="str">
        <f>IF(D89="","",IF('Műszaki adattábla'!L80="20-99",IF('Műszaki adattábla'!O80="","Nem adott meg lekötött teljesítményt",VLOOKUP(D89,'Műszaki adattábla'!F:O,10,0)),0))</f>
        <v/>
      </c>
      <c r="H89" s="29" t="str">
        <f>IF(D89="","",VLOOKUP(D89,'Műszaki adattábla'!F:P,11,0))</f>
        <v/>
      </c>
      <c r="I89" s="30"/>
      <c r="J89" s="30"/>
      <c r="K89" s="31" t="str">
        <f>IF(D89="","",ROUND(((F89*I89*'Műszaki adattábla'!$C$7/'Műszaki adattábla'!$C$8)+(G89*I89)+(H89*I89))/12*'Műszaki adattábla'!T80,0))</f>
        <v/>
      </c>
      <c r="L89" s="32" t="str">
        <f t="shared" si="7"/>
        <v/>
      </c>
    </row>
    <row r="90" spans="2:12" ht="14.4" thickBot="1" x14ac:dyDescent="0.3">
      <c r="B90" s="28" t="str">
        <f t="shared" si="4"/>
        <v/>
      </c>
      <c r="C90" s="167" t="str">
        <f>IF(D90="","",VLOOKUP(D90,'Műszaki adattábla'!F:G,2,0))</f>
        <v/>
      </c>
      <c r="D90" s="168" t="str">
        <f>IF('Műszaki adattábla'!F81="","",'Műszaki adattábla'!F81)</f>
        <v/>
      </c>
      <c r="E90" s="169" t="str">
        <f>IF(D90="","",VLOOKUP(D90,'Műszaki adattábla'!F:R,13,0))</f>
        <v/>
      </c>
      <c r="F90" s="29" t="str">
        <f>IF(D90="","",VLOOKUP(D90,'Műszaki adattábla'!F:M,8,0))</f>
        <v/>
      </c>
      <c r="G90" s="29" t="str">
        <f>IF(D90="","",IF('Műszaki adattábla'!L81="20-99",IF('Műszaki adattábla'!O81="","Nem adott meg lekötött teljesítményt",VLOOKUP(D90,'Műszaki adattábla'!F:O,10,0)),0))</f>
        <v/>
      </c>
      <c r="H90" s="29" t="str">
        <f>IF(D90="","",VLOOKUP(D90,'Műszaki adattábla'!F:P,11,0))</f>
        <v/>
      </c>
      <c r="I90" s="30"/>
      <c r="J90" s="30"/>
      <c r="K90" s="31" t="str">
        <f>IF(D90="","",ROUND(((F90*I90*'Műszaki adattábla'!$C$7/'Műszaki adattábla'!$C$8)+(G90*I90)+(H90*I90))/12*'Műszaki adattábla'!T81,0))</f>
        <v/>
      </c>
      <c r="L90" s="32" t="str">
        <f t="shared" si="7"/>
        <v/>
      </c>
    </row>
    <row r="91" spans="2:12" ht="14.4" thickBot="1" x14ac:dyDescent="0.3">
      <c r="B91" s="28" t="str">
        <f t="shared" si="4"/>
        <v/>
      </c>
      <c r="C91" s="167" t="str">
        <f>IF(D91="","",VLOOKUP(D91,'Műszaki adattábla'!F:G,2,0))</f>
        <v/>
      </c>
      <c r="D91" s="168" t="str">
        <f>IF('Műszaki adattábla'!F82="","",'Műszaki adattábla'!F82)</f>
        <v/>
      </c>
      <c r="E91" s="169" t="str">
        <f>IF(D91="","",VLOOKUP(D91,'Műszaki adattábla'!F:R,13,0))</f>
        <v/>
      </c>
      <c r="F91" s="29" t="str">
        <f>IF(D91="","",VLOOKUP(D91,'Műszaki adattábla'!F:M,8,0))</f>
        <v/>
      </c>
      <c r="G91" s="29" t="str">
        <f>IF(D91="","",IF('Műszaki adattábla'!L82="20-99",IF('Műszaki adattábla'!O82="","Nem adott meg lekötött teljesítményt",VLOOKUP(D91,'Műszaki adattábla'!F:O,10,0)),0))</f>
        <v/>
      </c>
      <c r="H91" s="29" t="str">
        <f>IF(D91="","",VLOOKUP(D91,'Műszaki adattábla'!F:P,11,0))</f>
        <v/>
      </c>
      <c r="I91" s="30"/>
      <c r="J91" s="30"/>
      <c r="K91" s="31" t="str">
        <f>IF(D91="","",ROUND(((F91*I91*'Műszaki adattábla'!$C$7/'Műszaki adattábla'!$C$8)+(G91*I91)+(H91*I91))/12*'Műszaki adattábla'!T82,0))</f>
        <v/>
      </c>
      <c r="L91" s="32" t="str">
        <f t="shared" si="7"/>
        <v/>
      </c>
    </row>
    <row r="92" spans="2:12" ht="14.4" thickBot="1" x14ac:dyDescent="0.3">
      <c r="B92" s="28" t="str">
        <f t="shared" si="4"/>
        <v/>
      </c>
      <c r="C92" s="167" t="str">
        <f>IF(D92="","",VLOOKUP(D92,'Műszaki adattábla'!F:G,2,0))</f>
        <v/>
      </c>
      <c r="D92" s="168" t="str">
        <f>IF('Műszaki adattábla'!F83="","",'Műszaki adattábla'!F83)</f>
        <v/>
      </c>
      <c r="E92" s="169" t="str">
        <f>IF(D92="","",VLOOKUP(D92,'Műszaki adattábla'!F:R,13,0))</f>
        <v/>
      </c>
      <c r="F92" s="29" t="str">
        <f>IF(D92="","",VLOOKUP(D92,'Műszaki adattábla'!F:M,8,0))</f>
        <v/>
      </c>
      <c r="G92" s="29" t="str">
        <f>IF(D92="","",IF('Műszaki adattábla'!L83="20-99",IF('Műszaki adattábla'!O83="","Nem adott meg lekötött teljesítményt",VLOOKUP(D92,'Műszaki adattábla'!F:O,10,0)),0))</f>
        <v/>
      </c>
      <c r="H92" s="29" t="str">
        <f>IF(D92="","",VLOOKUP(D92,'Műszaki adattábla'!F:P,11,0))</f>
        <v/>
      </c>
      <c r="I92" s="30"/>
      <c r="J92" s="30"/>
      <c r="K92" s="31" t="str">
        <f>IF(D92="","",ROUND(((F92*I92*'Műszaki adattábla'!$C$7/'Műszaki adattábla'!$C$8)+(G92*I92)+(H92*I92))/12*'Műszaki adattábla'!T83,0))</f>
        <v/>
      </c>
      <c r="L92" s="32" t="str">
        <f t="shared" si="7"/>
        <v/>
      </c>
    </row>
    <row r="93" spans="2:12" ht="14.4" thickBot="1" x14ac:dyDescent="0.3">
      <c r="B93" s="28" t="str">
        <f t="shared" si="4"/>
        <v/>
      </c>
      <c r="C93" s="167" t="str">
        <f>IF(D93="","",VLOOKUP(D93,'Műszaki adattábla'!F:G,2,0))</f>
        <v/>
      </c>
      <c r="D93" s="168" t="str">
        <f>IF('Műszaki adattábla'!F84="","",'Műszaki adattábla'!F84)</f>
        <v/>
      </c>
      <c r="E93" s="169" t="str">
        <f>IF(D93="","",VLOOKUP(D93,'Műszaki adattábla'!F:R,13,0))</f>
        <v/>
      </c>
      <c r="F93" s="29" t="str">
        <f>IF(D93="","",VLOOKUP(D93,'Műszaki adattábla'!F:M,8,0))</f>
        <v/>
      </c>
      <c r="G93" s="29" t="str">
        <f>IF(D93="","",IF('Műszaki adattábla'!L84="20-99",IF('Műszaki adattábla'!O84="","Nem adott meg lekötött teljesítményt",VLOOKUP(D93,'Műszaki adattábla'!F:O,10,0)),0))</f>
        <v/>
      </c>
      <c r="H93" s="29" t="str">
        <f>IF(D93="","",VLOOKUP(D93,'Műszaki adattábla'!F:P,11,0))</f>
        <v/>
      </c>
      <c r="I93" s="30"/>
      <c r="J93" s="30"/>
      <c r="K93" s="31" t="str">
        <f>IF(D93="","",ROUND(((F93*I93*'Műszaki adattábla'!$C$7/'Műszaki adattábla'!$C$8)+(G93*I93)+(H93*I93))/12*'Műszaki adattábla'!T84,0))</f>
        <v/>
      </c>
      <c r="L93" s="32" t="str">
        <f t="shared" si="7"/>
        <v/>
      </c>
    </row>
    <row r="94" spans="2:12" ht="14.4" thickBot="1" x14ac:dyDescent="0.3">
      <c r="B94" s="28" t="str">
        <f t="shared" si="4"/>
        <v/>
      </c>
      <c r="C94" s="167" t="str">
        <f>IF(D94="","",VLOOKUP(D94,'Műszaki adattábla'!F:G,2,0))</f>
        <v/>
      </c>
      <c r="D94" s="168" t="str">
        <f>IF('Műszaki adattábla'!F85="","",'Műszaki adattábla'!F85)</f>
        <v/>
      </c>
      <c r="E94" s="169" t="str">
        <f>IF(D94="","",VLOOKUP(D94,'Műszaki adattábla'!F:R,13,0))</f>
        <v/>
      </c>
      <c r="F94" s="29" t="str">
        <f>IF(D94="","",VLOOKUP(D94,'Műszaki adattábla'!F:M,8,0))</f>
        <v/>
      </c>
      <c r="G94" s="29" t="str">
        <f>IF(D94="","",IF('Műszaki adattábla'!L85="20-99",IF('Műszaki adattábla'!O85="","Nem adott meg lekötött teljesítményt",VLOOKUP(D94,'Műszaki adattábla'!F:O,10,0)),0))</f>
        <v/>
      </c>
      <c r="H94" s="29" t="str">
        <f>IF(D94="","",VLOOKUP(D94,'Műszaki adattábla'!F:P,11,0))</f>
        <v/>
      </c>
      <c r="I94" s="30"/>
      <c r="J94" s="30"/>
      <c r="K94" s="31" t="str">
        <f>IF(D94="","",ROUND(((F94*I94*'Műszaki adattábla'!$C$7/'Műszaki adattábla'!$C$8)+(G94*I94)+(H94*I94))/12*'Műszaki adattábla'!T85,0))</f>
        <v/>
      </c>
      <c r="L94" s="32" t="str">
        <f t="shared" si="7"/>
        <v/>
      </c>
    </row>
    <row r="95" spans="2:12" ht="14.4" thickBot="1" x14ac:dyDescent="0.3">
      <c r="B95" s="28" t="str">
        <f t="shared" si="4"/>
        <v/>
      </c>
      <c r="C95" s="167" t="str">
        <f>IF(D95="","",VLOOKUP(D95,'Műszaki adattábla'!F:G,2,0))</f>
        <v/>
      </c>
      <c r="D95" s="168" t="str">
        <f>IF('Műszaki adattábla'!F86="","",'Műszaki adattábla'!F86)</f>
        <v/>
      </c>
      <c r="E95" s="169" t="str">
        <f>IF(D95="","",VLOOKUP(D95,'Műszaki adattábla'!F:R,13,0))</f>
        <v/>
      </c>
      <c r="F95" s="29" t="str">
        <f>IF(D95="","",VLOOKUP(D95,'Műszaki adattábla'!F:M,8,0))</f>
        <v/>
      </c>
      <c r="G95" s="29" t="str">
        <f>IF(D95="","",IF('Műszaki adattábla'!L86="20-99",IF('Műszaki adattábla'!O86="","Nem adott meg lekötött teljesítményt",VLOOKUP(D95,'Műszaki adattábla'!F:O,10,0)),0))</f>
        <v/>
      </c>
      <c r="H95" s="29" t="str">
        <f>IF(D95="","",VLOOKUP(D95,'Műszaki adattábla'!F:P,11,0))</f>
        <v/>
      </c>
      <c r="I95" s="30"/>
      <c r="J95" s="30"/>
      <c r="K95" s="31" t="str">
        <f>IF(D95="","",ROUND(((F95*I95*'Műszaki adattábla'!$C$7/'Műszaki adattábla'!$C$8)+(G95*I95)+(H95*I95))/12*'Műszaki adattábla'!T86,0))</f>
        <v/>
      </c>
      <c r="L95" s="32" t="str">
        <f t="shared" si="7"/>
        <v/>
      </c>
    </row>
    <row r="96" spans="2:12" ht="14.4" thickBot="1" x14ac:dyDescent="0.3">
      <c r="B96" s="28" t="str">
        <f t="shared" si="4"/>
        <v/>
      </c>
      <c r="C96" s="167" t="str">
        <f>IF(D96="","",VLOOKUP(D96,'Műszaki adattábla'!F:G,2,0))</f>
        <v/>
      </c>
      <c r="D96" s="168" t="str">
        <f>IF('Műszaki adattábla'!F87="","",'Műszaki adattábla'!F87)</f>
        <v/>
      </c>
      <c r="E96" s="169" t="str">
        <f>IF(D96="","",VLOOKUP(D96,'Műszaki adattábla'!F:R,13,0))</f>
        <v/>
      </c>
      <c r="F96" s="29" t="str">
        <f>IF(D96="","",VLOOKUP(D96,'Műszaki adattábla'!F:M,8,0))</f>
        <v/>
      </c>
      <c r="G96" s="29" t="str">
        <f>IF(D96="","",IF('Műszaki adattábla'!L87="20-99",IF('Műszaki adattábla'!O87="","Nem adott meg lekötött teljesítményt",VLOOKUP(D96,'Műszaki adattábla'!F:O,10,0)),0))</f>
        <v/>
      </c>
      <c r="H96" s="29" t="str">
        <f>IF(D96="","",VLOOKUP(D96,'Műszaki adattábla'!F:P,11,0))</f>
        <v/>
      </c>
      <c r="I96" s="30"/>
      <c r="J96" s="30"/>
      <c r="K96" s="31" t="str">
        <f>IF(D96="","",ROUND(((F96*I96*'Műszaki adattábla'!$C$7/'Műszaki adattábla'!$C$8)+(G96*I96)+(H96*I96))/12*'Műszaki adattábla'!T87,0))</f>
        <v/>
      </c>
      <c r="L96" s="32" t="str">
        <f t="shared" si="7"/>
        <v/>
      </c>
    </row>
    <row r="97" spans="2:12" ht="14.4" thickBot="1" x14ac:dyDescent="0.3">
      <c r="B97" s="28" t="str">
        <f t="shared" si="4"/>
        <v/>
      </c>
      <c r="C97" s="167" t="str">
        <f>IF(D97="","",VLOOKUP(D97,'Műszaki adattábla'!F:G,2,0))</f>
        <v/>
      </c>
      <c r="D97" s="168" t="str">
        <f>IF('Műszaki adattábla'!F88="","",'Műszaki adattábla'!F88)</f>
        <v/>
      </c>
      <c r="E97" s="169" t="str">
        <f>IF(D97="","",VLOOKUP(D97,'Műszaki adattábla'!F:R,13,0))</f>
        <v/>
      </c>
      <c r="F97" s="29" t="str">
        <f>IF(D97="","",VLOOKUP(D97,'Műszaki adattábla'!F:M,8,0))</f>
        <v/>
      </c>
      <c r="G97" s="29" t="str">
        <f>IF(D97="","",IF('Műszaki adattábla'!L88="20-99",IF('Műszaki adattábla'!O88="","Nem adott meg lekötött teljesítményt",VLOOKUP(D97,'Műszaki adattábla'!F:O,10,0)),0))</f>
        <v/>
      </c>
      <c r="H97" s="29" t="str">
        <f>IF(D97="","",VLOOKUP(D97,'Műszaki adattábla'!F:P,11,0))</f>
        <v/>
      </c>
      <c r="I97" s="30"/>
      <c r="J97" s="30"/>
      <c r="K97" s="31" t="str">
        <f>IF(D97="","",ROUND(((F97*I97*'Műszaki adattábla'!$C$7/'Műszaki adattábla'!$C$8)+(G97*I97)+(H97*I97))/12*'Műszaki adattábla'!T88,0))</f>
        <v/>
      </c>
      <c r="L97" s="32" t="str">
        <f t="shared" si="7"/>
        <v/>
      </c>
    </row>
    <row r="98" spans="2:12" ht="14.4" thickBot="1" x14ac:dyDescent="0.3">
      <c r="B98" s="28" t="str">
        <f t="shared" si="4"/>
        <v/>
      </c>
      <c r="C98" s="167" t="str">
        <f>IF(D98="","",VLOOKUP(D98,'Műszaki adattábla'!F:G,2,0))</f>
        <v/>
      </c>
      <c r="D98" s="168" t="str">
        <f>IF('Műszaki adattábla'!F89="","",'Műszaki adattábla'!F89)</f>
        <v/>
      </c>
      <c r="E98" s="169" t="str">
        <f>IF(D98="","",VLOOKUP(D98,'Műszaki adattábla'!F:R,13,0))</f>
        <v/>
      </c>
      <c r="F98" s="29" t="str">
        <f>IF(D98="","",VLOOKUP(D98,'Műszaki adattábla'!F:M,8,0))</f>
        <v/>
      </c>
      <c r="G98" s="29" t="str">
        <f>IF(D98="","",IF('Műszaki adattábla'!L89="20-99",IF('Műszaki adattábla'!O89="","Nem adott meg lekötött teljesítményt",VLOOKUP(D98,'Műszaki adattábla'!F:O,10,0)),0))</f>
        <v/>
      </c>
      <c r="H98" s="29" t="str">
        <f>IF(D98="","",VLOOKUP(D98,'Műszaki adattábla'!F:P,11,0))</f>
        <v/>
      </c>
      <c r="I98" s="30"/>
      <c r="J98" s="30"/>
      <c r="K98" s="31" t="str">
        <f>IF(D98="","",ROUND(((F98*I98*'Műszaki adattábla'!$C$7/'Műszaki adattábla'!$C$8)+(G98*I98)+(H98*I98))/12*'Műszaki adattábla'!T89,0))</f>
        <v/>
      </c>
      <c r="L98" s="32" t="str">
        <f t="shared" si="7"/>
        <v/>
      </c>
    </row>
    <row r="99" spans="2:12" ht="14.4" thickBot="1" x14ac:dyDescent="0.3">
      <c r="B99" s="28" t="str">
        <f t="shared" ref="B99:B162" si="8">IF(D99="","",B98+1)</f>
        <v/>
      </c>
      <c r="C99" s="167" t="str">
        <f>IF(D99="","",VLOOKUP(D99,'Műszaki adattábla'!F:G,2,0))</f>
        <v/>
      </c>
      <c r="D99" s="168" t="str">
        <f>IF('Műszaki adattábla'!F90="","",'Műszaki adattábla'!F90)</f>
        <v/>
      </c>
      <c r="E99" s="169" t="str">
        <f>IF(D99="","",VLOOKUP(D99,'Műszaki adattábla'!F:R,13,0))</f>
        <v/>
      </c>
      <c r="F99" s="29" t="str">
        <f>IF(D99="","",VLOOKUP(D99,'Műszaki adattábla'!F:M,8,0))</f>
        <v/>
      </c>
      <c r="G99" s="29" t="str">
        <f>IF(D99="","",IF('Műszaki adattábla'!L90="20-99",IF('Műszaki adattábla'!O90="","Nem adott meg lekötött teljesítményt",VLOOKUP(D99,'Műszaki adattábla'!F:O,10,0)),0))</f>
        <v/>
      </c>
      <c r="H99" s="29" t="str">
        <f>IF(D99="","",VLOOKUP(D99,'Műszaki adattábla'!F:P,11,0))</f>
        <v/>
      </c>
      <c r="I99" s="30"/>
      <c r="J99" s="30"/>
      <c r="K99" s="31" t="str">
        <f>IF(D99="","",ROUND(((F99*I99*'Műszaki adattábla'!$C$7/'Műszaki adattábla'!$C$8)+(G99*I99)+(H99*I99))/12*'Műszaki adattábla'!T90,0))</f>
        <v/>
      </c>
      <c r="L99" s="32" t="str">
        <f t="shared" si="7"/>
        <v/>
      </c>
    </row>
    <row r="100" spans="2:12" ht="14.4" thickBot="1" x14ac:dyDescent="0.3">
      <c r="B100" s="28" t="str">
        <f t="shared" si="8"/>
        <v/>
      </c>
      <c r="C100" s="167" t="str">
        <f>IF(D100="","",VLOOKUP(D100,'Műszaki adattábla'!F:G,2,0))</f>
        <v/>
      </c>
      <c r="D100" s="168" t="str">
        <f>IF('Műszaki adattábla'!F91="","",'Műszaki adattábla'!F91)</f>
        <v/>
      </c>
      <c r="E100" s="169" t="str">
        <f>IF(D100="","",VLOOKUP(D100,'Műszaki adattábla'!F:R,13,0))</f>
        <v/>
      </c>
      <c r="F100" s="29" t="str">
        <f>IF(D100="","",VLOOKUP(D100,'Műszaki adattábla'!F:M,8,0))</f>
        <v/>
      </c>
      <c r="G100" s="29" t="str">
        <f>IF(D100="","",IF('Műszaki adattábla'!L91="20-99",IF('Műszaki adattábla'!O91="","Nem adott meg lekötött teljesítményt",VLOOKUP(D100,'Műszaki adattábla'!F:O,10,0)),0))</f>
        <v/>
      </c>
      <c r="H100" s="29" t="str">
        <f>IF(D100="","",VLOOKUP(D100,'Műszaki adattábla'!F:P,11,0))</f>
        <v/>
      </c>
      <c r="I100" s="30"/>
      <c r="J100" s="30"/>
      <c r="K100" s="31" t="str">
        <f>IF(D100="","",ROUND(((F100*I100*'Műszaki adattábla'!$C$7/'Műszaki adattábla'!$C$8)+(G100*I100)+(H100*I100))/12*'Műszaki adattábla'!T91,0))</f>
        <v/>
      </c>
      <c r="L100" s="32" t="str">
        <f t="shared" si="7"/>
        <v/>
      </c>
    </row>
    <row r="101" spans="2:12" ht="14.4" thickBot="1" x14ac:dyDescent="0.3">
      <c r="B101" s="28" t="str">
        <f t="shared" si="8"/>
        <v/>
      </c>
      <c r="C101" s="167" t="str">
        <f>IF(D101="","",VLOOKUP(D101,'Műszaki adattábla'!F:G,2,0))</f>
        <v/>
      </c>
      <c r="D101" s="168" t="str">
        <f>IF('Műszaki adattábla'!F92="","",'Műszaki adattábla'!F92)</f>
        <v/>
      </c>
      <c r="E101" s="169" t="str">
        <f>IF(D101="","",VLOOKUP(D101,'Műszaki adattábla'!F:R,13,0))</f>
        <v/>
      </c>
      <c r="F101" s="29" t="str">
        <f>IF(D101="","",VLOOKUP(D101,'Műszaki adattábla'!F:M,8,0))</f>
        <v/>
      </c>
      <c r="G101" s="29" t="str">
        <f>IF(D101="","",IF('Műszaki adattábla'!L92="20-99",IF('Műszaki adattábla'!O92="","Nem adott meg lekötött teljesítményt",VLOOKUP(D101,'Műszaki adattábla'!F:O,10,0)),0))</f>
        <v/>
      </c>
      <c r="H101" s="29" t="str">
        <f>IF(D101="","",VLOOKUP(D101,'Műszaki adattábla'!F:P,11,0))</f>
        <v/>
      </c>
      <c r="I101" s="30"/>
      <c r="J101" s="30"/>
      <c r="K101" s="31" t="str">
        <f>IF(D101="","",ROUND(((F101*I101*'Műszaki adattábla'!$C$7/'Műszaki adattábla'!$C$8)+(G101*I101)+(H101*I101))/12*'Műszaki adattábla'!T92,0))</f>
        <v/>
      </c>
      <c r="L101" s="32" t="str">
        <f t="shared" si="7"/>
        <v/>
      </c>
    </row>
    <row r="102" spans="2:12" ht="14.4" thickBot="1" x14ac:dyDescent="0.3">
      <c r="B102" s="28" t="str">
        <f t="shared" si="8"/>
        <v/>
      </c>
      <c r="C102" s="167" t="str">
        <f>IF(D102="","",VLOOKUP(D102,'Műszaki adattábla'!F:G,2,0))</f>
        <v/>
      </c>
      <c r="D102" s="168" t="str">
        <f>IF('Műszaki adattábla'!F93="","",'Műszaki adattábla'!F93)</f>
        <v/>
      </c>
      <c r="E102" s="169" t="str">
        <f>IF(D102="","",VLOOKUP(D102,'Műszaki adattábla'!F:R,13,0))</f>
        <v/>
      </c>
      <c r="F102" s="29" t="str">
        <f>IF(D102="","",VLOOKUP(D102,'Műszaki adattábla'!F:M,8,0))</f>
        <v/>
      </c>
      <c r="G102" s="29" t="str">
        <f>IF(D102="","",IF('Műszaki adattábla'!L93="20-99",IF('Műszaki adattábla'!O93="","Nem adott meg lekötött teljesítményt",VLOOKUP(D102,'Műszaki adattábla'!F:O,10,0)),0))</f>
        <v/>
      </c>
      <c r="H102" s="29" t="str">
        <f>IF(D102="","",VLOOKUP(D102,'Műszaki adattábla'!F:P,11,0))</f>
        <v/>
      </c>
      <c r="I102" s="30"/>
      <c r="J102" s="30"/>
      <c r="K102" s="31" t="str">
        <f>IF(D102="","",ROUND(((F102*I102*'Műszaki adattábla'!$C$7/'Műszaki adattábla'!$C$8)+(G102*I102)+(H102*I102))/12*'Műszaki adattábla'!T93,0))</f>
        <v/>
      </c>
      <c r="L102" s="32" t="str">
        <f t="shared" si="7"/>
        <v/>
      </c>
    </row>
    <row r="103" spans="2:12" ht="14.4" thickBot="1" x14ac:dyDescent="0.3">
      <c r="B103" s="28" t="str">
        <f t="shared" si="8"/>
        <v/>
      </c>
      <c r="C103" s="167" t="str">
        <f>IF(D103="","",VLOOKUP(D103,'Műszaki adattábla'!F:G,2,0))</f>
        <v/>
      </c>
      <c r="D103" s="168" t="str">
        <f>IF('Műszaki adattábla'!F94="","",'Műszaki adattábla'!F94)</f>
        <v/>
      </c>
      <c r="E103" s="169" t="str">
        <f>IF(D103="","",VLOOKUP(D103,'Műszaki adattábla'!F:R,13,0))</f>
        <v/>
      </c>
      <c r="F103" s="29" t="str">
        <f>IF(D103="","",VLOOKUP(D103,'Műszaki adattábla'!F:M,8,0))</f>
        <v/>
      </c>
      <c r="G103" s="29" t="str">
        <f>IF(D103="","",IF('Műszaki adattábla'!L94="20-99",IF('Műszaki adattábla'!O94="","Nem adott meg lekötött teljesítményt",VLOOKUP(D103,'Műszaki adattábla'!F:O,10,0)),0))</f>
        <v/>
      </c>
      <c r="H103" s="29" t="str">
        <f>IF(D103="","",VLOOKUP(D103,'Műszaki adattábla'!F:P,11,0))</f>
        <v/>
      </c>
      <c r="I103" s="30"/>
      <c r="J103" s="30"/>
      <c r="K103" s="31" t="str">
        <f>IF(D103="","",ROUND(((F103*I103*'Műszaki adattábla'!$C$7/'Műszaki adattábla'!$C$8)+(G103*I103)+(H103*I103))/12*'Műszaki adattábla'!T94,0))</f>
        <v/>
      </c>
      <c r="L103" s="32" t="str">
        <f t="shared" si="7"/>
        <v/>
      </c>
    </row>
    <row r="104" spans="2:12" ht="14.4" thickBot="1" x14ac:dyDescent="0.3">
      <c r="B104" s="28" t="str">
        <f t="shared" si="8"/>
        <v/>
      </c>
      <c r="C104" s="167" t="str">
        <f>IF(D104="","",VLOOKUP(D104,'Műszaki adattábla'!F:G,2,0))</f>
        <v/>
      </c>
      <c r="D104" s="168" t="str">
        <f>IF('Műszaki adattábla'!F95="","",'Műszaki adattábla'!F95)</f>
        <v/>
      </c>
      <c r="E104" s="169" t="str">
        <f>IF(D104="","",VLOOKUP(D104,'Műszaki adattábla'!F:R,13,0))</f>
        <v/>
      </c>
      <c r="F104" s="29" t="str">
        <f>IF(D104="","",VLOOKUP(D104,'Műszaki adattábla'!F:M,8,0))</f>
        <v/>
      </c>
      <c r="G104" s="29" t="str">
        <f>IF(D104="","",IF('Műszaki adattábla'!L95="20-99",IF('Műszaki adattábla'!O95="","Nem adott meg lekötött teljesítményt",VLOOKUP(D104,'Műszaki adattábla'!F:O,10,0)),0))</f>
        <v/>
      </c>
      <c r="H104" s="29" t="str">
        <f>IF(D104="","",VLOOKUP(D104,'Műszaki adattábla'!F:P,11,0))</f>
        <v/>
      </c>
      <c r="I104" s="30"/>
      <c r="J104" s="30"/>
      <c r="K104" s="31" t="str">
        <f>IF(D104="","",ROUND(((F104*I104*'Műszaki adattábla'!$C$7/'Műszaki adattábla'!$C$8)+(G104*I104)+(H104*I104))/12*'Műszaki adattábla'!T95,0))</f>
        <v/>
      </c>
      <c r="L104" s="32" t="str">
        <f t="shared" si="7"/>
        <v/>
      </c>
    </row>
    <row r="105" spans="2:12" ht="14.4" thickBot="1" x14ac:dyDescent="0.3">
      <c r="B105" s="28" t="str">
        <f t="shared" si="8"/>
        <v/>
      </c>
      <c r="C105" s="167" t="str">
        <f>IF(D105="","",VLOOKUP(D105,'Műszaki adattábla'!F:G,2,0))</f>
        <v/>
      </c>
      <c r="D105" s="168" t="str">
        <f>IF('Műszaki adattábla'!F96="","",'Műszaki adattábla'!F96)</f>
        <v/>
      </c>
      <c r="E105" s="169" t="str">
        <f>IF(D105="","",VLOOKUP(D105,'Műszaki adattábla'!F:R,13,0))</f>
        <v/>
      </c>
      <c r="F105" s="29" t="str">
        <f>IF(D105="","",VLOOKUP(D105,'Műszaki adattábla'!F:M,8,0))</f>
        <v/>
      </c>
      <c r="G105" s="29" t="str">
        <f>IF(D105="","",IF('Műszaki adattábla'!L96="20-99",IF('Műszaki adattábla'!O96="","Nem adott meg lekötött teljesítményt",VLOOKUP(D105,'Műszaki adattábla'!F:O,10,0)),0))</f>
        <v/>
      </c>
      <c r="H105" s="29" t="str">
        <f>IF(D105="","",VLOOKUP(D105,'Műszaki adattábla'!F:P,11,0))</f>
        <v/>
      </c>
      <c r="I105" s="30"/>
      <c r="J105" s="30"/>
      <c r="K105" s="31" t="str">
        <f>IF(D105="","",ROUND(((F105*I105*'Műszaki adattábla'!$C$7/'Műszaki adattábla'!$C$8)+(G105*I105)+(H105*I105))/12*'Műszaki adattábla'!T96,0))</f>
        <v/>
      </c>
      <c r="L105" s="32" t="str">
        <f t="shared" si="7"/>
        <v/>
      </c>
    </row>
    <row r="106" spans="2:12" ht="14.4" thickBot="1" x14ac:dyDescent="0.3">
      <c r="B106" s="28" t="str">
        <f t="shared" si="8"/>
        <v/>
      </c>
      <c r="C106" s="167" t="str">
        <f>IF(D106="","",VLOOKUP(D106,'Műszaki adattábla'!F:G,2,0))</f>
        <v/>
      </c>
      <c r="D106" s="168" t="str">
        <f>IF('Műszaki adattábla'!F97="","",'Műszaki adattábla'!F97)</f>
        <v/>
      </c>
      <c r="E106" s="169" t="str">
        <f>IF(D106="","",VLOOKUP(D106,'Műszaki adattábla'!F:R,13,0))</f>
        <v/>
      </c>
      <c r="F106" s="29" t="str">
        <f>IF(D106="","",VLOOKUP(D106,'Műszaki adattábla'!F:M,8,0))</f>
        <v/>
      </c>
      <c r="G106" s="29" t="str">
        <f>IF(D106="","",IF('Műszaki adattábla'!L97="20-99",IF('Műszaki adattábla'!O97="","Nem adott meg lekötött teljesítményt",VLOOKUP(D106,'Műszaki adattábla'!F:O,10,0)),0))</f>
        <v/>
      </c>
      <c r="H106" s="29" t="str">
        <f>IF(D106="","",VLOOKUP(D106,'Műszaki adattábla'!F:P,11,0))</f>
        <v/>
      </c>
      <c r="I106" s="30"/>
      <c r="J106" s="30"/>
      <c r="K106" s="31" t="str">
        <f>IF(D106="","",ROUND(((F106*I106*'Műszaki adattábla'!$C$7/'Műszaki adattábla'!$C$8)+(G106*I106)+(H106*I106))/12*'Műszaki adattábla'!T97,0))</f>
        <v/>
      </c>
      <c r="L106" s="32" t="str">
        <f t="shared" si="7"/>
        <v/>
      </c>
    </row>
    <row r="107" spans="2:12" ht="14.4" thickBot="1" x14ac:dyDescent="0.3">
      <c r="B107" s="28" t="str">
        <f t="shared" si="8"/>
        <v/>
      </c>
      <c r="C107" s="167" t="str">
        <f>IF(D107="","",VLOOKUP(D107,'Műszaki adattábla'!F:G,2,0))</f>
        <v/>
      </c>
      <c r="D107" s="168" t="str">
        <f>IF('Műszaki adattábla'!F98="","",'Műszaki adattábla'!F98)</f>
        <v/>
      </c>
      <c r="E107" s="169" t="str">
        <f>IF(D107="","",VLOOKUP(D107,'Műszaki adattábla'!F:R,13,0))</f>
        <v/>
      </c>
      <c r="F107" s="29" t="str">
        <f>IF(D107="","",VLOOKUP(D107,'Műszaki adattábla'!F:M,8,0))</f>
        <v/>
      </c>
      <c r="G107" s="29" t="str">
        <f>IF(D107="","",IF('Műszaki adattábla'!L98="20-99",IF('Műszaki adattábla'!O98="","Nem adott meg lekötött teljesítményt",VLOOKUP(D107,'Műszaki adattábla'!F:O,10,0)),0))</f>
        <v/>
      </c>
      <c r="H107" s="29" t="str">
        <f>IF(D107="","",VLOOKUP(D107,'Műszaki adattábla'!F:P,11,0))</f>
        <v/>
      </c>
      <c r="I107" s="30"/>
      <c r="J107" s="30"/>
      <c r="K107" s="31" t="str">
        <f>IF(D107="","",ROUND(((F107*I107*'Műszaki adattábla'!$C$7/'Műszaki adattábla'!$C$8)+(G107*I107)+(H107*I107))/12*'Műszaki adattábla'!T98,0))</f>
        <v/>
      </c>
      <c r="L107" s="32" t="str">
        <f t="shared" si="7"/>
        <v/>
      </c>
    </row>
    <row r="108" spans="2:12" ht="14.4" thickBot="1" x14ac:dyDescent="0.3">
      <c r="B108" s="28" t="str">
        <f t="shared" si="8"/>
        <v/>
      </c>
      <c r="C108" s="167" t="str">
        <f>IF(D108="","",VLOOKUP(D108,'Műszaki adattábla'!F:G,2,0))</f>
        <v/>
      </c>
      <c r="D108" s="168" t="str">
        <f>IF('Műszaki adattábla'!F99="","",'Műszaki adattábla'!F99)</f>
        <v/>
      </c>
      <c r="E108" s="169" t="str">
        <f>IF(D108="","",VLOOKUP(D108,'Műszaki adattábla'!F:R,13,0))</f>
        <v/>
      </c>
      <c r="F108" s="29" t="str">
        <f>IF(D108="","",VLOOKUP(D108,'Műszaki adattábla'!F:M,8,0))</f>
        <v/>
      </c>
      <c r="G108" s="29" t="str">
        <f>IF(D108="","",IF('Műszaki adattábla'!L99="20-99",IF('Műszaki adattábla'!O99="","Nem adott meg lekötött teljesítményt",VLOOKUP(D108,'Műszaki adattábla'!F:O,10,0)),0))</f>
        <v/>
      </c>
      <c r="H108" s="29" t="str">
        <f>IF(D108="","",VLOOKUP(D108,'Műszaki adattábla'!F:P,11,0))</f>
        <v/>
      </c>
      <c r="I108" s="30"/>
      <c r="J108" s="30"/>
      <c r="K108" s="31" t="str">
        <f>IF(D108="","",ROUND(((F108*I108*'Műszaki adattábla'!$C$7/'Műszaki adattábla'!$C$8)+(G108*I108)+(H108*I108))/12*'Műszaki adattábla'!T99,0))</f>
        <v/>
      </c>
      <c r="L108" s="32" t="str">
        <f t="shared" si="7"/>
        <v/>
      </c>
    </row>
    <row r="109" spans="2:12" ht="14.4" thickBot="1" x14ac:dyDescent="0.3">
      <c r="B109" s="28" t="str">
        <f t="shared" si="8"/>
        <v/>
      </c>
      <c r="C109" s="167" t="str">
        <f>IF(D109="","",VLOOKUP(D109,'Műszaki adattábla'!F:G,2,0))</f>
        <v/>
      </c>
      <c r="D109" s="168" t="str">
        <f>IF('Műszaki adattábla'!F100="","",'Műszaki adattábla'!F100)</f>
        <v/>
      </c>
      <c r="E109" s="169" t="str">
        <f>IF(D109="","",VLOOKUP(D109,'Műszaki adattábla'!F:R,13,0))</f>
        <v/>
      </c>
      <c r="F109" s="29" t="str">
        <f>IF(D109="","",VLOOKUP(D109,'Műszaki adattábla'!F:M,8,0))</f>
        <v/>
      </c>
      <c r="G109" s="29" t="str">
        <f>IF(D109="","",IF('Műszaki adattábla'!L100="20-99",IF('Műszaki adattábla'!O100="","Nem adott meg lekötött teljesítményt",VLOOKUP(D109,'Műszaki adattábla'!F:O,10,0)),0))</f>
        <v/>
      </c>
      <c r="H109" s="29" t="str">
        <f>IF(D109="","",VLOOKUP(D109,'Műszaki adattábla'!F:P,11,0))</f>
        <v/>
      </c>
      <c r="I109" s="30"/>
      <c r="J109" s="30"/>
      <c r="K109" s="31" t="str">
        <f>IF(D109="","",ROUND(((F109*I109*'Műszaki adattábla'!$C$7/'Műszaki adattábla'!$C$8)+(G109*I109)+(H109*I109))/12*'Műszaki adattábla'!T100,0))</f>
        <v/>
      </c>
      <c r="L109" s="32" t="str">
        <f t="shared" si="7"/>
        <v/>
      </c>
    </row>
    <row r="110" spans="2:12" ht="14.4" thickBot="1" x14ac:dyDescent="0.3">
      <c r="B110" s="28" t="str">
        <f t="shared" si="8"/>
        <v/>
      </c>
      <c r="C110" s="167" t="str">
        <f>IF(D110="","",VLOOKUP(D110,'Műszaki adattábla'!F:G,2,0))</f>
        <v/>
      </c>
      <c r="D110" s="168" t="str">
        <f>IF('Műszaki adattábla'!F101="","",'Műszaki adattábla'!F101)</f>
        <v/>
      </c>
      <c r="E110" s="169" t="str">
        <f>IF(D110="","",VLOOKUP(D110,'Műszaki adattábla'!F:R,13,0))</f>
        <v/>
      </c>
      <c r="F110" s="29" t="str">
        <f>IF(D110="","",VLOOKUP(D110,'Műszaki adattábla'!F:M,8,0))</f>
        <v/>
      </c>
      <c r="G110" s="29" t="str">
        <f>IF(D110="","",IF('Műszaki adattábla'!L101="20-99",IF('Műszaki adattábla'!O101="","Nem adott meg lekötött teljesítményt",VLOOKUP(D110,'Műszaki adattábla'!F:O,10,0)),0))</f>
        <v/>
      </c>
      <c r="H110" s="29" t="str">
        <f>IF(D110="","",VLOOKUP(D110,'Műszaki adattábla'!F:P,11,0))</f>
        <v/>
      </c>
      <c r="I110" s="30"/>
      <c r="J110" s="30"/>
      <c r="K110" s="31" t="str">
        <f>IF(D110="","",ROUND(((F110*I110*'Műszaki adattábla'!$C$7/'Műszaki adattábla'!$C$8)+(G110*I110)+(H110*I110))/12*'Műszaki adattábla'!T101,0))</f>
        <v/>
      </c>
      <c r="L110" s="32" t="str">
        <f t="shared" si="7"/>
        <v/>
      </c>
    </row>
    <row r="111" spans="2:12" ht="14.4" thickBot="1" x14ac:dyDescent="0.3">
      <c r="B111" s="28" t="str">
        <f t="shared" si="8"/>
        <v/>
      </c>
      <c r="C111" s="167" t="str">
        <f>IF(D111="","",VLOOKUP(D111,'Műszaki adattábla'!F:G,2,0))</f>
        <v/>
      </c>
      <c r="D111" s="168" t="str">
        <f>IF('Műszaki adattábla'!F102="","",'Műszaki adattábla'!F102)</f>
        <v/>
      </c>
      <c r="E111" s="169" t="str">
        <f>IF(D111="","",VLOOKUP(D111,'Műszaki adattábla'!F:R,13,0))</f>
        <v/>
      </c>
      <c r="F111" s="29" t="str">
        <f>IF(D111="","",VLOOKUP(D111,'Műszaki adattábla'!F:M,8,0))</f>
        <v/>
      </c>
      <c r="G111" s="29" t="str">
        <f>IF(D111="","",IF('Műszaki adattábla'!L102="20-99",IF('Műszaki adattábla'!O102="","Nem adott meg lekötött teljesítményt",VLOOKUP(D111,'Műszaki adattábla'!F:O,10,0)),0))</f>
        <v/>
      </c>
      <c r="H111" s="29" t="str">
        <f>IF(D111="","",VLOOKUP(D111,'Műszaki adattábla'!F:P,11,0))</f>
        <v/>
      </c>
      <c r="I111" s="30"/>
      <c r="J111" s="30"/>
      <c r="K111" s="31" t="str">
        <f>IF(D111="","",ROUND(((F111*I111*'Műszaki adattábla'!$C$7/'Műszaki adattábla'!$C$8)+(G111*I111)+(H111*I111))/12*'Műszaki adattábla'!T102,0))</f>
        <v/>
      </c>
      <c r="L111" s="32" t="str">
        <f t="shared" si="7"/>
        <v/>
      </c>
    </row>
    <row r="112" spans="2:12" ht="14.4" thickBot="1" x14ac:dyDescent="0.3">
      <c r="B112" s="28" t="str">
        <f t="shared" si="8"/>
        <v/>
      </c>
      <c r="C112" s="167" t="str">
        <f>IF(D112="","",VLOOKUP(D112,'Műszaki adattábla'!F:G,2,0))</f>
        <v/>
      </c>
      <c r="D112" s="168" t="str">
        <f>IF('Műszaki adattábla'!F103="","",'Műszaki adattábla'!F103)</f>
        <v/>
      </c>
      <c r="E112" s="169" t="str">
        <f>IF(D112="","",VLOOKUP(D112,'Műszaki adattábla'!F:R,13,0))</f>
        <v/>
      </c>
      <c r="F112" s="29" t="str">
        <f>IF(D112="","",VLOOKUP(D112,'Műszaki adattábla'!F:M,8,0))</f>
        <v/>
      </c>
      <c r="G112" s="29" t="str">
        <f>IF(D112="","",IF('Műszaki adattábla'!L103="20-99",IF('Műszaki adattábla'!O103="","Nem adott meg lekötött teljesítményt",VLOOKUP(D112,'Műszaki adattábla'!F:O,10,0)),0))</f>
        <v/>
      </c>
      <c r="H112" s="29" t="str">
        <f>IF(D112="","",VLOOKUP(D112,'Műszaki adattábla'!F:P,11,0))</f>
        <v/>
      </c>
      <c r="I112" s="30"/>
      <c r="J112" s="30"/>
      <c r="K112" s="31" t="str">
        <f>IF(D112="","",ROUND(((F112*I112*'Műszaki adattábla'!$C$7/'Műszaki adattábla'!$C$8)+(G112*I112)+(H112*I112))/12*'Műszaki adattábla'!T103,0))</f>
        <v/>
      </c>
      <c r="L112" s="32" t="str">
        <f t="shared" si="7"/>
        <v/>
      </c>
    </row>
    <row r="113" spans="2:12" ht="14.4" thickBot="1" x14ac:dyDescent="0.3">
      <c r="B113" s="28" t="str">
        <f t="shared" si="8"/>
        <v/>
      </c>
      <c r="C113" s="167" t="str">
        <f>IF(D113="","",VLOOKUP(D113,'Műszaki adattábla'!F:G,2,0))</f>
        <v/>
      </c>
      <c r="D113" s="168" t="str">
        <f>IF('Műszaki adattábla'!F104="","",'Műszaki adattábla'!F104)</f>
        <v/>
      </c>
      <c r="E113" s="169" t="str">
        <f>IF(D113="","",VLOOKUP(D113,'Műszaki adattábla'!F:R,13,0))</f>
        <v/>
      </c>
      <c r="F113" s="29" t="str">
        <f>IF(D113="","",VLOOKUP(D113,'Műszaki adattábla'!F:M,8,0))</f>
        <v/>
      </c>
      <c r="G113" s="29" t="str">
        <f>IF(D113="","",IF('Műszaki adattábla'!L104="20-99",IF('Műszaki adattábla'!O104="","Nem adott meg lekötött teljesítményt",VLOOKUP(D113,'Műszaki adattábla'!F:O,10,0)),0))</f>
        <v/>
      </c>
      <c r="H113" s="29" t="str">
        <f>IF(D113="","",VLOOKUP(D113,'Műszaki adattábla'!F:P,11,0))</f>
        <v/>
      </c>
      <c r="I113" s="30"/>
      <c r="J113" s="30"/>
      <c r="K113" s="31" t="str">
        <f>IF(D113="","",ROUND(((F113*I113*'Műszaki adattábla'!$C$7/'Műszaki adattábla'!$C$8)+(G113*I113)+(H113*I113))/12*'Műszaki adattábla'!T104,0))</f>
        <v/>
      </c>
      <c r="L113" s="32" t="str">
        <f t="shared" si="7"/>
        <v/>
      </c>
    </row>
    <row r="114" spans="2:12" ht="14.4" thickBot="1" x14ac:dyDescent="0.3">
      <c r="B114" s="28" t="str">
        <f t="shared" si="8"/>
        <v/>
      </c>
      <c r="C114" s="167" t="str">
        <f>IF(D114="","",VLOOKUP(D114,'Műszaki adattábla'!F:G,2,0))</f>
        <v/>
      </c>
      <c r="D114" s="168" t="str">
        <f>IF('Műszaki adattábla'!F105="","",'Műszaki adattábla'!F105)</f>
        <v/>
      </c>
      <c r="E114" s="169" t="str">
        <f>IF(D114="","",VLOOKUP(D114,'Műszaki adattábla'!F:R,13,0))</f>
        <v/>
      </c>
      <c r="F114" s="29" t="str">
        <f>IF(D114="","",VLOOKUP(D114,'Műszaki adattábla'!F:M,8,0))</f>
        <v/>
      </c>
      <c r="G114" s="29" t="str">
        <f>IF(D114="","",IF('Műszaki adattábla'!L105="20-99",IF('Műszaki adattábla'!O105="","Nem adott meg lekötött teljesítményt",VLOOKUP(D114,'Műszaki adattábla'!F:O,10,0)),0))</f>
        <v/>
      </c>
      <c r="H114" s="29" t="str">
        <f>IF(D114="","",VLOOKUP(D114,'Műszaki adattábla'!F:P,11,0))</f>
        <v/>
      </c>
      <c r="I114" s="30"/>
      <c r="J114" s="30"/>
      <c r="K114" s="31" t="str">
        <f>IF(D114="","",ROUND(((F114*I114*'Műszaki adattábla'!$C$7/'Műszaki adattábla'!$C$8)+(G114*I114)+(H114*I114))/12*'Műszaki adattábla'!T105,0))</f>
        <v/>
      </c>
      <c r="L114" s="32" t="str">
        <f t="shared" si="7"/>
        <v/>
      </c>
    </row>
    <row r="115" spans="2:12" ht="14.4" thickBot="1" x14ac:dyDescent="0.3">
      <c r="B115" s="28" t="str">
        <f t="shared" si="8"/>
        <v/>
      </c>
      <c r="C115" s="167" t="str">
        <f>IF(D115="","",VLOOKUP(D115,'Műszaki adattábla'!F:G,2,0))</f>
        <v/>
      </c>
      <c r="D115" s="168" t="str">
        <f>IF('Műszaki adattábla'!F106="","",'Műszaki adattábla'!F106)</f>
        <v/>
      </c>
      <c r="E115" s="169" t="str">
        <f>IF(D115="","",VLOOKUP(D115,'Műszaki adattábla'!F:R,13,0))</f>
        <v/>
      </c>
      <c r="F115" s="29" t="str">
        <f>IF(D115="","",VLOOKUP(D115,'Műszaki adattábla'!F:M,8,0))</f>
        <v/>
      </c>
      <c r="G115" s="29" t="str">
        <f>IF(D115="","",IF('Műszaki adattábla'!L106="20-99",IF('Műszaki adattábla'!O106="","Nem adott meg lekötött teljesítményt",VLOOKUP(D115,'Műszaki adattábla'!F:O,10,0)),0))</f>
        <v/>
      </c>
      <c r="H115" s="29" t="str">
        <f>IF(D115="","",VLOOKUP(D115,'Műszaki adattábla'!F:P,11,0))</f>
        <v/>
      </c>
      <c r="I115" s="30"/>
      <c r="J115" s="30"/>
      <c r="K115" s="31" t="str">
        <f>IF(D115="","",ROUND(((F115*I115*'Műszaki adattábla'!$C$7/'Műszaki adattábla'!$C$8)+(G115*I115)+(H115*I115))/12*'Műszaki adattábla'!T106,0))</f>
        <v/>
      </c>
      <c r="L115" s="32" t="str">
        <f t="shared" si="7"/>
        <v/>
      </c>
    </row>
    <row r="116" spans="2:12" ht="14.4" thickBot="1" x14ac:dyDescent="0.3">
      <c r="B116" s="28" t="str">
        <f t="shared" si="8"/>
        <v/>
      </c>
      <c r="C116" s="167" t="str">
        <f>IF(D116="","",VLOOKUP(D116,'Műszaki adattábla'!F:G,2,0))</f>
        <v/>
      </c>
      <c r="D116" s="168" t="str">
        <f>IF('Műszaki adattábla'!F107="","",'Műszaki adattábla'!F107)</f>
        <v/>
      </c>
      <c r="E116" s="169" t="str">
        <f>IF(D116="","",VLOOKUP(D116,'Műszaki adattábla'!F:R,13,0))</f>
        <v/>
      </c>
      <c r="F116" s="29" t="str">
        <f>IF(D116="","",VLOOKUP(D116,'Műszaki adattábla'!F:M,8,0))</f>
        <v/>
      </c>
      <c r="G116" s="29" t="str">
        <f>IF(D116="","",IF('Műszaki adattábla'!L107="20-99",IF('Műszaki adattábla'!O107="","Nem adott meg lekötött teljesítményt",VLOOKUP(D116,'Műszaki adattábla'!F:O,10,0)),0))</f>
        <v/>
      </c>
      <c r="H116" s="29" t="str">
        <f>IF(D116="","",VLOOKUP(D116,'Műszaki adattábla'!F:P,11,0))</f>
        <v/>
      </c>
      <c r="I116" s="30"/>
      <c r="J116" s="30"/>
      <c r="K116" s="31" t="str">
        <f>IF(D116="","",ROUND(((F116*I116*'Műszaki adattábla'!$C$7/'Műszaki adattábla'!$C$8)+(G116*I116)+(H116*I116))/12*'Műszaki adattábla'!T107,0))</f>
        <v/>
      </c>
      <c r="L116" s="32" t="str">
        <f t="shared" si="7"/>
        <v/>
      </c>
    </row>
    <row r="117" spans="2:12" ht="14.4" thickBot="1" x14ac:dyDescent="0.3">
      <c r="B117" s="28" t="str">
        <f t="shared" si="8"/>
        <v/>
      </c>
      <c r="C117" s="167" t="str">
        <f>IF(D117="","",VLOOKUP(D117,'Műszaki adattábla'!F:G,2,0))</f>
        <v/>
      </c>
      <c r="D117" s="168" t="str">
        <f>IF('Műszaki adattábla'!F108="","",'Műszaki adattábla'!F108)</f>
        <v/>
      </c>
      <c r="E117" s="169" t="str">
        <f>IF(D117="","",VLOOKUP(D117,'Műszaki adattábla'!F:R,13,0))</f>
        <v/>
      </c>
      <c r="F117" s="29" t="str">
        <f>IF(D117="","",VLOOKUP(D117,'Műszaki adattábla'!F:M,8,0))</f>
        <v/>
      </c>
      <c r="G117" s="29" t="str">
        <f>IF(D117="","",IF('Műszaki adattábla'!L108="20-99",IF('Műszaki adattábla'!O108="","Nem adott meg lekötött teljesítményt",VLOOKUP(D117,'Műszaki adattábla'!F:O,10,0)),0))</f>
        <v/>
      </c>
      <c r="H117" s="29" t="str">
        <f>IF(D117="","",VLOOKUP(D117,'Műszaki adattábla'!F:P,11,0))</f>
        <v/>
      </c>
      <c r="I117" s="30"/>
      <c r="J117" s="30"/>
      <c r="K117" s="31" t="str">
        <f>IF(D117="","",ROUND(((F117*I117*'Műszaki adattábla'!$C$7/'Műszaki adattábla'!$C$8)+(G117*I117)+(H117*I117))/12*'Műszaki adattábla'!T108,0))</f>
        <v/>
      </c>
      <c r="L117" s="32" t="str">
        <f t="shared" si="7"/>
        <v/>
      </c>
    </row>
    <row r="118" spans="2:12" ht="14.4" thickBot="1" x14ac:dyDescent="0.3">
      <c r="B118" s="28" t="str">
        <f t="shared" si="8"/>
        <v/>
      </c>
      <c r="C118" s="167" t="str">
        <f>IF(D118="","",VLOOKUP(D118,'Műszaki adattábla'!F:G,2,0))</f>
        <v/>
      </c>
      <c r="D118" s="168" t="str">
        <f>IF('Műszaki adattábla'!F109="","",'Műszaki adattábla'!F109)</f>
        <v/>
      </c>
      <c r="E118" s="169" t="str">
        <f>IF(D118="","",VLOOKUP(D118,'Műszaki adattábla'!F:R,13,0))</f>
        <v/>
      </c>
      <c r="F118" s="29" t="str">
        <f>IF(D118="","",VLOOKUP(D118,'Műszaki adattábla'!F:M,8,0))</f>
        <v/>
      </c>
      <c r="G118" s="29" t="str">
        <f>IF(D118="","",IF('Műszaki adattábla'!L109="20-99",IF('Műszaki adattábla'!O109="","Nem adott meg lekötött teljesítményt",VLOOKUP(D118,'Műszaki adattábla'!F:O,10,0)),0))</f>
        <v/>
      </c>
      <c r="H118" s="29" t="str">
        <f>IF(D118="","",VLOOKUP(D118,'Műszaki adattábla'!F:P,11,0))</f>
        <v/>
      </c>
      <c r="I118" s="30"/>
      <c r="J118" s="30"/>
      <c r="K118" s="31" t="str">
        <f>IF(D118="","",ROUND(((F118*I118*'Műszaki adattábla'!$C$7/'Műszaki adattábla'!$C$8)+(G118*I118)+(H118*I118))/12*'Műszaki adattábla'!T109,0))</f>
        <v/>
      </c>
      <c r="L118" s="32" t="str">
        <f t="shared" si="7"/>
        <v/>
      </c>
    </row>
    <row r="119" spans="2:12" ht="14.4" thickBot="1" x14ac:dyDescent="0.3">
      <c r="B119" s="28" t="str">
        <f t="shared" si="8"/>
        <v/>
      </c>
      <c r="C119" s="167" t="str">
        <f>IF(D119="","",VLOOKUP(D119,'Műszaki adattábla'!F:G,2,0))</f>
        <v/>
      </c>
      <c r="D119" s="168" t="str">
        <f>IF('Műszaki adattábla'!F110="","",'Műszaki adattábla'!F110)</f>
        <v/>
      </c>
      <c r="E119" s="169" t="str">
        <f>IF(D119="","",VLOOKUP(D119,'Műszaki adattábla'!F:R,13,0))</f>
        <v/>
      </c>
      <c r="F119" s="29" t="str">
        <f>IF(D119="","",VLOOKUP(D119,'Műszaki adattábla'!F:M,8,0))</f>
        <v/>
      </c>
      <c r="G119" s="29" t="str">
        <f>IF(D119="","",IF('Műszaki adattábla'!L110="20-99",IF('Műszaki adattábla'!O110="","Nem adott meg lekötött teljesítményt",VLOOKUP(D119,'Műszaki adattábla'!F:O,10,0)),0))</f>
        <v/>
      </c>
      <c r="H119" s="29" t="str">
        <f>IF(D119="","",VLOOKUP(D119,'Műszaki adattábla'!F:P,11,0))</f>
        <v/>
      </c>
      <c r="I119" s="30"/>
      <c r="J119" s="30"/>
      <c r="K119" s="31" t="str">
        <f>IF(D119="","",ROUND(((F119*I119*'Műszaki adattábla'!$C$7/'Műszaki adattábla'!$C$8)+(G119*I119)+(H119*I119))/12*'Műszaki adattábla'!T110,0))</f>
        <v/>
      </c>
      <c r="L119" s="32" t="str">
        <f t="shared" si="7"/>
        <v/>
      </c>
    </row>
    <row r="120" spans="2:12" ht="14.4" thickBot="1" x14ac:dyDescent="0.3">
      <c r="B120" s="28" t="str">
        <f t="shared" si="8"/>
        <v/>
      </c>
      <c r="C120" s="167" t="str">
        <f>IF(D120="","",VLOOKUP(D120,'Műszaki adattábla'!F:G,2,0))</f>
        <v/>
      </c>
      <c r="D120" s="168" t="str">
        <f>IF('Műszaki adattábla'!F111="","",'Műszaki adattábla'!F111)</f>
        <v/>
      </c>
      <c r="E120" s="169" t="str">
        <f>IF(D120="","",VLOOKUP(D120,'Műszaki adattábla'!F:R,13,0))</f>
        <v/>
      </c>
      <c r="F120" s="29" t="str">
        <f>IF(D120="","",VLOOKUP(D120,'Műszaki adattábla'!F:M,8,0))</f>
        <v/>
      </c>
      <c r="G120" s="29" t="str">
        <f>IF(D120="","",IF('Műszaki adattábla'!L111="20-99",IF('Műszaki adattábla'!O111="","Nem adott meg lekötött teljesítményt",VLOOKUP(D120,'Műszaki adattábla'!F:O,10,0)),0))</f>
        <v/>
      </c>
      <c r="H120" s="29" t="str">
        <f>IF(D120="","",VLOOKUP(D120,'Műszaki adattábla'!F:P,11,0))</f>
        <v/>
      </c>
      <c r="I120" s="30"/>
      <c r="J120" s="30"/>
      <c r="K120" s="31" t="str">
        <f>IF(D120="","",ROUND(((F120*I120*'Műszaki adattábla'!$C$7/'Műszaki adattábla'!$C$8)+(G120*I120)+(H120*I120))/12*'Műszaki adattábla'!T111,0))</f>
        <v/>
      </c>
      <c r="L120" s="32" t="str">
        <f t="shared" si="7"/>
        <v/>
      </c>
    </row>
    <row r="121" spans="2:12" ht="14.4" thickBot="1" x14ac:dyDescent="0.3">
      <c r="B121" s="28" t="str">
        <f t="shared" si="8"/>
        <v/>
      </c>
      <c r="C121" s="167" t="str">
        <f>IF(D121="","",VLOOKUP(D121,'Műszaki adattábla'!F:G,2,0))</f>
        <v/>
      </c>
      <c r="D121" s="168" t="str">
        <f>IF('Műszaki adattábla'!F112="","",'Műszaki adattábla'!F112)</f>
        <v/>
      </c>
      <c r="E121" s="169" t="str">
        <f>IF(D121="","",VLOOKUP(D121,'Műszaki adattábla'!F:R,13,0))</f>
        <v/>
      </c>
      <c r="F121" s="29" t="str">
        <f>IF(D121="","",VLOOKUP(D121,'Műszaki adattábla'!F:M,8,0))</f>
        <v/>
      </c>
      <c r="G121" s="29" t="str">
        <f>IF(D121="","",IF('Műszaki adattábla'!L112="20-99",IF('Műszaki adattábla'!O112="","Nem adott meg lekötött teljesítményt",VLOOKUP(D121,'Műszaki adattábla'!F:O,10,0)),0))</f>
        <v/>
      </c>
      <c r="H121" s="29" t="str">
        <f>IF(D121="","",VLOOKUP(D121,'Műszaki adattábla'!F:P,11,0))</f>
        <v/>
      </c>
      <c r="I121" s="30"/>
      <c r="J121" s="30"/>
      <c r="K121" s="31" t="str">
        <f>IF(D121="","",ROUND(((F121*I121*'Műszaki adattábla'!$C$7/'Műszaki adattábla'!$C$8)+(G121*I121)+(H121*I121))/12*'Műszaki adattábla'!T112,0))</f>
        <v/>
      </c>
      <c r="L121" s="32" t="str">
        <f t="shared" si="7"/>
        <v/>
      </c>
    </row>
    <row r="122" spans="2:12" ht="14.4" thickBot="1" x14ac:dyDescent="0.3">
      <c r="B122" s="28" t="str">
        <f t="shared" si="8"/>
        <v/>
      </c>
      <c r="C122" s="167" t="str">
        <f>IF(D122="","",VLOOKUP(D122,'Műszaki adattábla'!F:G,2,0))</f>
        <v/>
      </c>
      <c r="D122" s="168" t="str">
        <f>IF('Műszaki adattábla'!F113="","",'Műszaki adattábla'!F113)</f>
        <v/>
      </c>
      <c r="E122" s="169" t="str">
        <f>IF(D122="","",VLOOKUP(D122,'Műszaki adattábla'!F:R,13,0))</f>
        <v/>
      </c>
      <c r="F122" s="29" t="str">
        <f>IF(D122="","",VLOOKUP(D122,'Műszaki adattábla'!F:M,8,0))</f>
        <v/>
      </c>
      <c r="G122" s="29" t="str">
        <f>IF(D122="","",IF('Műszaki adattábla'!L113="20-99",IF('Műszaki adattábla'!O113="","Nem adott meg lekötött teljesítményt",VLOOKUP(D122,'Műszaki adattábla'!F:O,10,0)),0))</f>
        <v/>
      </c>
      <c r="H122" s="29" t="str">
        <f>IF(D122="","",VLOOKUP(D122,'Műszaki adattábla'!F:P,11,0))</f>
        <v/>
      </c>
      <c r="I122" s="30"/>
      <c r="J122" s="30"/>
      <c r="K122" s="31" t="str">
        <f>IF(D122="","",ROUND(((F122*I122*'Műszaki adattábla'!$C$7/'Műszaki adattábla'!$C$8)+(G122*I122)+(H122*I122))/12*'Műszaki adattábla'!T113,0))</f>
        <v/>
      </c>
      <c r="L122" s="32" t="str">
        <f t="shared" si="7"/>
        <v/>
      </c>
    </row>
    <row r="123" spans="2:12" ht="14.4" thickBot="1" x14ac:dyDescent="0.3">
      <c r="B123" s="28" t="str">
        <f t="shared" si="8"/>
        <v/>
      </c>
      <c r="C123" s="167" t="str">
        <f>IF(D123="","",VLOOKUP(D123,'Műszaki adattábla'!F:G,2,0))</f>
        <v/>
      </c>
      <c r="D123" s="168" t="str">
        <f>IF('Műszaki adattábla'!F114="","",'Műszaki adattábla'!F114)</f>
        <v/>
      </c>
      <c r="E123" s="169" t="str">
        <f>IF(D123="","",VLOOKUP(D123,'Műszaki adattábla'!F:R,13,0))</f>
        <v/>
      </c>
      <c r="F123" s="29" t="str">
        <f>IF(D123="","",VLOOKUP(D123,'Műszaki adattábla'!F:M,8,0))</f>
        <v/>
      </c>
      <c r="G123" s="29" t="str">
        <f>IF(D123="","",IF('Műszaki adattábla'!L114="20-99",IF('Műszaki adattábla'!O114="","Nem adott meg lekötött teljesítményt",VLOOKUP(D123,'Műszaki adattábla'!F:O,10,0)),0))</f>
        <v/>
      </c>
      <c r="H123" s="29" t="str">
        <f>IF(D123="","",VLOOKUP(D123,'Műszaki adattábla'!F:P,11,0))</f>
        <v/>
      </c>
      <c r="I123" s="30"/>
      <c r="J123" s="30"/>
      <c r="K123" s="31" t="str">
        <f>IF(D123="","",ROUND(((F123*I123*'Műszaki adattábla'!$C$7/'Műszaki adattábla'!$C$8)+(G123*I123)+(H123*I123))/12*'Műszaki adattábla'!T114,0))</f>
        <v/>
      </c>
      <c r="L123" s="32" t="str">
        <f t="shared" si="7"/>
        <v/>
      </c>
    </row>
    <row r="124" spans="2:12" ht="14.4" thickBot="1" x14ac:dyDescent="0.3">
      <c r="B124" s="28" t="str">
        <f t="shared" si="8"/>
        <v/>
      </c>
      <c r="C124" s="167" t="str">
        <f>IF(D124="","",VLOOKUP(D124,'Műszaki adattábla'!F:G,2,0))</f>
        <v/>
      </c>
      <c r="D124" s="168" t="str">
        <f>IF('Műszaki adattábla'!F115="","",'Műszaki adattábla'!F115)</f>
        <v/>
      </c>
      <c r="E124" s="169" t="str">
        <f>IF(D124="","",VLOOKUP(D124,'Műszaki adattábla'!F:R,13,0))</f>
        <v/>
      </c>
      <c r="F124" s="29" t="str">
        <f>IF(D124="","",VLOOKUP(D124,'Műszaki adattábla'!F:M,8,0))</f>
        <v/>
      </c>
      <c r="G124" s="29" t="str">
        <f>IF(D124="","",IF('Műszaki adattábla'!L115="20-99",IF('Műszaki adattábla'!O115="","Nem adott meg lekötött teljesítményt",VLOOKUP(D124,'Műszaki adattábla'!F:O,10,0)),0))</f>
        <v/>
      </c>
      <c r="H124" s="29" t="str">
        <f>IF(D124="","",VLOOKUP(D124,'Műszaki adattábla'!F:P,11,0))</f>
        <v/>
      </c>
      <c r="I124" s="30"/>
      <c r="J124" s="30"/>
      <c r="K124" s="31" t="str">
        <f>IF(D124="","",ROUND(((F124*I124*'Műszaki adattábla'!$C$7/'Műszaki adattábla'!$C$8)+(G124*I124)+(H124*I124))/12*'Műszaki adattábla'!T115,0))</f>
        <v/>
      </c>
      <c r="L124" s="32" t="str">
        <f t="shared" si="7"/>
        <v/>
      </c>
    </row>
    <row r="125" spans="2:12" ht="14.4" thickBot="1" x14ac:dyDescent="0.3">
      <c r="B125" s="28" t="str">
        <f t="shared" si="8"/>
        <v/>
      </c>
      <c r="C125" s="167" t="str">
        <f>IF(D125="","",VLOOKUP(D125,'Műszaki adattábla'!F:G,2,0))</f>
        <v/>
      </c>
      <c r="D125" s="168" t="str">
        <f>IF('Műszaki adattábla'!F116="","",'Műszaki adattábla'!F116)</f>
        <v/>
      </c>
      <c r="E125" s="169" t="str">
        <f>IF(D125="","",VLOOKUP(D125,'Műszaki adattábla'!F:R,13,0))</f>
        <v/>
      </c>
      <c r="F125" s="29" t="str">
        <f>IF(D125="","",VLOOKUP(D125,'Műszaki adattábla'!F:M,8,0))</f>
        <v/>
      </c>
      <c r="G125" s="29" t="str">
        <f>IF(D125="","",IF('Műszaki adattábla'!L116="20-99",IF('Műszaki adattábla'!O116="","Nem adott meg lekötött teljesítményt",VLOOKUP(D125,'Műszaki adattábla'!F:O,10,0)),0))</f>
        <v/>
      </c>
      <c r="H125" s="29" t="str">
        <f>IF(D125="","",VLOOKUP(D125,'Műszaki adattábla'!F:P,11,0))</f>
        <v/>
      </c>
      <c r="I125" s="30"/>
      <c r="J125" s="30"/>
      <c r="K125" s="31" t="str">
        <f>IF(D125="","",ROUND(((F125*I125*'Műszaki adattábla'!$C$7/'Műszaki adattábla'!$C$8)+(G125*I125)+(H125*I125))/12*'Műszaki adattábla'!T116,0))</f>
        <v/>
      </c>
      <c r="L125" s="32" t="str">
        <f t="shared" si="7"/>
        <v/>
      </c>
    </row>
    <row r="126" spans="2:12" ht="14.4" thickBot="1" x14ac:dyDescent="0.3">
      <c r="B126" s="28" t="str">
        <f t="shared" si="8"/>
        <v/>
      </c>
      <c r="C126" s="167" t="str">
        <f>IF(D126="","",VLOOKUP(D126,'Műszaki adattábla'!F:G,2,0))</f>
        <v/>
      </c>
      <c r="D126" s="168" t="str">
        <f>IF('Műszaki adattábla'!F117="","",'Műszaki adattábla'!F117)</f>
        <v/>
      </c>
      <c r="E126" s="169" t="str">
        <f>IF(D126="","",VLOOKUP(D126,'Műszaki adattábla'!F:R,13,0))</f>
        <v/>
      </c>
      <c r="F126" s="29" t="str">
        <f>IF(D126="","",VLOOKUP(D126,'Műszaki adattábla'!F:M,8,0))</f>
        <v/>
      </c>
      <c r="G126" s="29" t="str">
        <f>IF(D126="","",IF('Műszaki adattábla'!L117="20-99",IF('Műszaki adattábla'!O117="","Nem adott meg lekötött teljesítményt",VLOOKUP(D126,'Műszaki adattábla'!F:O,10,0)),0))</f>
        <v/>
      </c>
      <c r="H126" s="29" t="str">
        <f>IF(D126="","",VLOOKUP(D126,'Műszaki adattábla'!F:P,11,0))</f>
        <v/>
      </c>
      <c r="I126" s="30"/>
      <c r="J126" s="30"/>
      <c r="K126" s="31" t="str">
        <f>IF(D126="","",ROUND(((F126*I126*'Műszaki adattábla'!$C$7/'Műszaki adattábla'!$C$8)+(G126*I126)+(H126*I126))/12*'Műszaki adattábla'!T117,0))</f>
        <v/>
      </c>
      <c r="L126" s="32" t="str">
        <f t="shared" si="7"/>
        <v/>
      </c>
    </row>
    <row r="127" spans="2:12" ht="14.4" thickBot="1" x14ac:dyDescent="0.3">
      <c r="B127" s="28" t="str">
        <f t="shared" si="8"/>
        <v/>
      </c>
      <c r="C127" s="167" t="str">
        <f>IF(D127="","",VLOOKUP(D127,'Műszaki adattábla'!F:G,2,0))</f>
        <v/>
      </c>
      <c r="D127" s="168" t="str">
        <f>IF('Műszaki adattábla'!F118="","",'Műszaki adattábla'!F118)</f>
        <v/>
      </c>
      <c r="E127" s="169" t="str">
        <f>IF(D127="","",VLOOKUP(D127,'Műszaki adattábla'!F:R,13,0))</f>
        <v/>
      </c>
      <c r="F127" s="29" t="str">
        <f>IF(D127="","",VLOOKUP(D127,'Műszaki adattábla'!F:M,8,0))</f>
        <v/>
      </c>
      <c r="G127" s="29" t="str">
        <f>IF(D127="","",IF('Műszaki adattábla'!L118="20-99",IF('Műszaki adattábla'!O118="","Nem adott meg lekötött teljesítményt",VLOOKUP(D127,'Műszaki adattábla'!F:O,10,0)),0))</f>
        <v/>
      </c>
      <c r="H127" s="29" t="str">
        <f>IF(D127="","",VLOOKUP(D127,'Műszaki adattábla'!F:P,11,0))</f>
        <v/>
      </c>
      <c r="I127" s="30"/>
      <c r="J127" s="30"/>
      <c r="K127" s="31" t="str">
        <f>IF(D127="","",ROUND(((F127*I127*'Műszaki adattábla'!$C$7/'Műszaki adattábla'!$C$8)+(G127*I127)+(H127*I127))/12*'Műszaki adattábla'!T118,0))</f>
        <v/>
      </c>
      <c r="L127" s="32" t="str">
        <f t="shared" si="7"/>
        <v/>
      </c>
    </row>
    <row r="128" spans="2:12" ht="14.4" thickBot="1" x14ac:dyDescent="0.3">
      <c r="B128" s="28" t="str">
        <f t="shared" si="8"/>
        <v/>
      </c>
      <c r="C128" s="167" t="str">
        <f>IF(D128="","",VLOOKUP(D128,'Műszaki adattábla'!F:G,2,0))</f>
        <v/>
      </c>
      <c r="D128" s="168" t="str">
        <f>IF('Műszaki adattábla'!F119="","",'Műszaki adattábla'!F119)</f>
        <v/>
      </c>
      <c r="E128" s="169" t="str">
        <f>IF(D128="","",VLOOKUP(D128,'Műszaki adattábla'!F:R,13,0))</f>
        <v/>
      </c>
      <c r="F128" s="29" t="str">
        <f>IF(D128="","",VLOOKUP(D128,'Műszaki adattábla'!F:M,8,0))</f>
        <v/>
      </c>
      <c r="G128" s="29" t="str">
        <f>IF(D128="","",IF('Műszaki adattábla'!L119="20-99",IF('Műszaki adattábla'!O119="","Nem adott meg lekötött teljesítményt",VLOOKUP(D128,'Műszaki adattábla'!F:O,10,0)),0))</f>
        <v/>
      </c>
      <c r="H128" s="29" t="str">
        <f>IF(D128="","",VLOOKUP(D128,'Műszaki adattábla'!F:P,11,0))</f>
        <v/>
      </c>
      <c r="I128" s="30"/>
      <c r="J128" s="30"/>
      <c r="K128" s="31" t="str">
        <f>IF(D128="","",ROUND(((F128*I128*'Műszaki adattábla'!$C$7/'Műszaki adattábla'!$C$8)+(G128*I128)+(H128*I128))/12*'Műszaki adattábla'!T119,0))</f>
        <v/>
      </c>
      <c r="L128" s="32" t="str">
        <f t="shared" si="7"/>
        <v/>
      </c>
    </row>
    <row r="129" spans="2:12" ht="14.4" thickBot="1" x14ac:dyDescent="0.3">
      <c r="B129" s="28" t="str">
        <f t="shared" si="8"/>
        <v/>
      </c>
      <c r="C129" s="167" t="str">
        <f>IF(D129="","",VLOOKUP(D129,'Műszaki adattábla'!F:G,2,0))</f>
        <v/>
      </c>
      <c r="D129" s="168" t="str">
        <f>IF('Műszaki adattábla'!F120="","",'Műszaki adattábla'!F120)</f>
        <v/>
      </c>
      <c r="E129" s="169" t="str">
        <f>IF(D129="","",VLOOKUP(D129,'Műszaki adattábla'!F:R,13,0))</f>
        <v/>
      </c>
      <c r="F129" s="29" t="str">
        <f>IF(D129="","",VLOOKUP(D129,'Műszaki adattábla'!F:M,8,0))</f>
        <v/>
      </c>
      <c r="G129" s="29" t="str">
        <f>IF(D129="","",IF('Műszaki adattábla'!L120="20-99",IF('Műszaki adattábla'!O120="","Nem adott meg lekötött teljesítményt",VLOOKUP(D129,'Műszaki adattábla'!F:O,10,0)),0))</f>
        <v/>
      </c>
      <c r="H129" s="29" t="str">
        <f>IF(D129="","",VLOOKUP(D129,'Műszaki adattábla'!F:P,11,0))</f>
        <v/>
      </c>
      <c r="I129" s="30"/>
      <c r="J129" s="30"/>
      <c r="K129" s="31" t="str">
        <f>IF(D129="","",ROUND(((F129*I129*'Műszaki adattábla'!$C$7/'Műszaki adattábla'!$C$8)+(G129*I129)+(H129*I129))/12*'Műszaki adattábla'!T120,0))</f>
        <v/>
      </c>
      <c r="L129" s="32" t="str">
        <f t="shared" si="7"/>
        <v/>
      </c>
    </row>
    <row r="130" spans="2:12" ht="14.4" thickBot="1" x14ac:dyDescent="0.3">
      <c r="B130" s="28" t="str">
        <f t="shared" si="8"/>
        <v/>
      </c>
      <c r="C130" s="167" t="str">
        <f>IF(D130="","",VLOOKUP(D130,'Műszaki adattábla'!F:G,2,0))</f>
        <v/>
      </c>
      <c r="D130" s="168" t="str">
        <f>IF('Műszaki adattábla'!F121="","",'Műszaki adattábla'!F121)</f>
        <v/>
      </c>
      <c r="E130" s="169" t="str">
        <f>IF(D130="","",VLOOKUP(D130,'Műszaki adattábla'!F:R,13,0))</f>
        <v/>
      </c>
      <c r="F130" s="29" t="str">
        <f>IF(D130="","",VLOOKUP(D130,'Műszaki adattábla'!F:M,8,0))</f>
        <v/>
      </c>
      <c r="G130" s="29" t="str">
        <f>IF(D130="","",IF('Műszaki adattábla'!L121="20-99",IF('Műszaki adattábla'!O121="","Nem adott meg lekötött teljesítményt",VLOOKUP(D130,'Műszaki adattábla'!F:O,10,0)),0))</f>
        <v/>
      </c>
      <c r="H130" s="29" t="str">
        <f>IF(D130="","",VLOOKUP(D130,'Műszaki adattábla'!F:P,11,0))</f>
        <v/>
      </c>
      <c r="I130" s="30"/>
      <c r="J130" s="30"/>
      <c r="K130" s="31" t="str">
        <f>IF(D130="","",ROUND(((F130*I130*'Műszaki adattábla'!$C$7/'Műszaki adattábla'!$C$8)+(G130*I130)+(H130*I130))/12*'Műszaki adattábla'!T121,0))</f>
        <v/>
      </c>
      <c r="L130" s="32" t="str">
        <f t="shared" si="7"/>
        <v/>
      </c>
    </row>
    <row r="131" spans="2:12" ht="14.4" thickBot="1" x14ac:dyDescent="0.3">
      <c r="B131" s="28" t="str">
        <f t="shared" si="8"/>
        <v/>
      </c>
      <c r="C131" s="167" t="str">
        <f>IF(D131="","",VLOOKUP(D131,'Műszaki adattábla'!F:G,2,0))</f>
        <v/>
      </c>
      <c r="D131" s="168" t="str">
        <f>IF('Műszaki adattábla'!F122="","",'Műszaki adattábla'!F122)</f>
        <v/>
      </c>
      <c r="E131" s="169" t="str">
        <f>IF(D131="","",VLOOKUP(D131,'Műszaki adattábla'!F:R,13,0))</f>
        <v/>
      </c>
      <c r="F131" s="29" t="str">
        <f>IF(D131="","",VLOOKUP(D131,'Műszaki adattábla'!F:M,8,0))</f>
        <v/>
      </c>
      <c r="G131" s="29" t="str">
        <f>IF(D131="","",IF('Műszaki adattábla'!L122="20-99",IF('Műszaki adattábla'!O122="","Nem adott meg lekötött teljesítményt",VLOOKUP(D131,'Műszaki adattábla'!F:O,10,0)),0))</f>
        <v/>
      </c>
      <c r="H131" s="29" t="str">
        <f>IF(D131="","",VLOOKUP(D131,'Műszaki adattábla'!F:P,11,0))</f>
        <v/>
      </c>
      <c r="I131" s="30"/>
      <c r="J131" s="30"/>
      <c r="K131" s="31" t="str">
        <f>IF(D131="","",ROUND(((F131*I131*'Műszaki adattábla'!$C$7/'Műszaki adattábla'!$C$8)+(G131*I131)+(H131*I131))/12*'Műszaki adattábla'!T122,0))</f>
        <v/>
      </c>
      <c r="L131" s="32" t="str">
        <f t="shared" si="7"/>
        <v/>
      </c>
    </row>
    <row r="132" spans="2:12" ht="14.4" thickBot="1" x14ac:dyDescent="0.3">
      <c r="B132" s="28" t="str">
        <f t="shared" si="8"/>
        <v/>
      </c>
      <c r="C132" s="167" t="str">
        <f>IF(D132="","",VLOOKUP(D132,'Műszaki adattábla'!F:G,2,0))</f>
        <v/>
      </c>
      <c r="D132" s="168" t="str">
        <f>IF('Műszaki adattábla'!F123="","",'Műszaki adattábla'!F123)</f>
        <v/>
      </c>
      <c r="E132" s="169" t="str">
        <f>IF(D132="","",VLOOKUP(D132,'Műszaki adattábla'!F:R,13,0))</f>
        <v/>
      </c>
      <c r="F132" s="29" t="str">
        <f>IF(D132="","",VLOOKUP(D132,'Műszaki adattábla'!F:M,8,0))</f>
        <v/>
      </c>
      <c r="G132" s="29" t="str">
        <f>IF(D132="","",IF('Műszaki adattábla'!L123="20-99",IF('Műszaki adattábla'!O123="","Nem adott meg lekötött teljesítményt",VLOOKUP(D132,'Műszaki adattábla'!F:O,10,0)),0))</f>
        <v/>
      </c>
      <c r="H132" s="29" t="str">
        <f>IF(D132="","",VLOOKUP(D132,'Műszaki adattábla'!F:P,11,0))</f>
        <v/>
      </c>
      <c r="I132" s="30"/>
      <c r="J132" s="30"/>
      <c r="K132" s="31" t="str">
        <f>IF(D132="","",ROUND(((F132*I132*'Műszaki adattábla'!$C$7/'Műszaki adattábla'!$C$8)+(G132*I132)+(H132*I132))/12*'Műszaki adattábla'!T123,0))</f>
        <v/>
      </c>
      <c r="L132" s="32" t="str">
        <f t="shared" si="7"/>
        <v/>
      </c>
    </row>
    <row r="133" spans="2:12" ht="14.4" thickBot="1" x14ac:dyDescent="0.3">
      <c r="B133" s="28" t="str">
        <f t="shared" si="8"/>
        <v/>
      </c>
      <c r="C133" s="167" t="str">
        <f>IF(D133="","",VLOOKUP(D133,'Műszaki adattábla'!F:G,2,0))</f>
        <v/>
      </c>
      <c r="D133" s="168" t="str">
        <f>IF('Műszaki adattábla'!F124="","",'Műszaki adattábla'!F124)</f>
        <v/>
      </c>
      <c r="E133" s="169" t="str">
        <f>IF(D133="","",VLOOKUP(D133,'Műszaki adattábla'!F:R,13,0))</f>
        <v/>
      </c>
      <c r="F133" s="29" t="str">
        <f>IF(D133="","",VLOOKUP(D133,'Műszaki adattábla'!F:M,8,0))</f>
        <v/>
      </c>
      <c r="G133" s="29" t="str">
        <f>IF(D133="","",IF('Műszaki adattábla'!L124="20-99",IF('Műszaki adattábla'!O124="","Nem adott meg lekötött teljesítményt",VLOOKUP(D133,'Műszaki adattábla'!F:O,10,0)),0))</f>
        <v/>
      </c>
      <c r="H133" s="29" t="str">
        <f>IF(D133="","",VLOOKUP(D133,'Műszaki adattábla'!F:P,11,0))</f>
        <v/>
      </c>
      <c r="I133" s="30"/>
      <c r="J133" s="30"/>
      <c r="K133" s="31" t="str">
        <f>IF(D133="","",ROUND(((F133*I133*'Műszaki adattábla'!$C$7/'Műszaki adattábla'!$C$8)+(G133*I133)+(H133*I133))/12*'Műszaki adattábla'!T124,0))</f>
        <v/>
      </c>
      <c r="L133" s="32" t="str">
        <f t="shared" si="7"/>
        <v/>
      </c>
    </row>
    <row r="134" spans="2:12" ht="14.4" thickBot="1" x14ac:dyDescent="0.3">
      <c r="B134" s="28" t="str">
        <f t="shared" si="8"/>
        <v/>
      </c>
      <c r="C134" s="167" t="str">
        <f>IF(D134="","",VLOOKUP(D134,'Műszaki adattábla'!F:G,2,0))</f>
        <v/>
      </c>
      <c r="D134" s="168" t="str">
        <f>IF('Műszaki adattábla'!F125="","",'Műszaki adattábla'!F125)</f>
        <v/>
      </c>
      <c r="E134" s="169" t="str">
        <f>IF(D134="","",VLOOKUP(D134,'Műszaki adattábla'!F:R,13,0))</f>
        <v/>
      </c>
      <c r="F134" s="29" t="str">
        <f>IF(D134="","",VLOOKUP(D134,'Műszaki adattábla'!F:M,8,0))</f>
        <v/>
      </c>
      <c r="G134" s="29" t="str">
        <f>IF(D134="","",IF('Műszaki adattábla'!L125="20-99",IF('Műszaki adattábla'!O125="","Nem adott meg lekötött teljesítményt",VLOOKUP(D134,'Műszaki adattábla'!F:O,10,0)),0))</f>
        <v/>
      </c>
      <c r="H134" s="29" t="str">
        <f>IF(D134="","",VLOOKUP(D134,'Műszaki adattábla'!F:P,11,0))</f>
        <v/>
      </c>
      <c r="I134" s="30"/>
      <c r="J134" s="30"/>
      <c r="K134" s="31" t="str">
        <f>IF(D134="","",ROUND(((F134*I134*'Műszaki adattábla'!$C$7/'Műszaki adattábla'!$C$8)+(G134*I134)+(H134*I134))/12*'Műszaki adattábla'!T125,0))</f>
        <v/>
      </c>
      <c r="L134" s="32" t="str">
        <f t="shared" si="7"/>
        <v/>
      </c>
    </row>
    <row r="135" spans="2:12" ht="14.4" thickBot="1" x14ac:dyDescent="0.3">
      <c r="B135" s="28" t="str">
        <f t="shared" si="8"/>
        <v/>
      </c>
      <c r="C135" s="167" t="str">
        <f>IF(D135="","",VLOOKUP(D135,'Műszaki adattábla'!F:G,2,0))</f>
        <v/>
      </c>
      <c r="D135" s="168" t="str">
        <f>IF('Műszaki adattábla'!F126="","",'Műszaki adattábla'!F126)</f>
        <v/>
      </c>
      <c r="E135" s="169" t="str">
        <f>IF(D135="","",VLOOKUP(D135,'Műszaki adattábla'!F:R,13,0))</f>
        <v/>
      </c>
      <c r="F135" s="29" t="str">
        <f>IF(D135="","",VLOOKUP(D135,'Műszaki adattábla'!F:M,8,0))</f>
        <v/>
      </c>
      <c r="G135" s="29" t="str">
        <f>IF(D135="","",IF('Műszaki adattábla'!L126="20-99",IF('Műszaki adattábla'!O126="","Nem adott meg lekötött teljesítményt",VLOOKUP(D135,'Műszaki adattábla'!F:O,10,0)),0))</f>
        <v/>
      </c>
      <c r="H135" s="29" t="str">
        <f>IF(D135="","",VLOOKUP(D135,'Műszaki adattábla'!F:P,11,0))</f>
        <v/>
      </c>
      <c r="I135" s="30"/>
      <c r="J135" s="30"/>
      <c r="K135" s="31" t="str">
        <f>IF(D135="","",ROUND(((F135*I135*'Műszaki adattábla'!$C$7/'Műszaki adattábla'!$C$8)+(G135*I135)+(H135*I135))/12*'Műszaki adattábla'!T126,0))</f>
        <v/>
      </c>
      <c r="L135" s="32" t="str">
        <f t="shared" si="7"/>
        <v/>
      </c>
    </row>
    <row r="136" spans="2:12" ht="14.4" thickBot="1" x14ac:dyDescent="0.3">
      <c r="B136" s="28" t="str">
        <f t="shared" si="8"/>
        <v/>
      </c>
      <c r="C136" s="167" t="str">
        <f>IF(D136="","",VLOOKUP(D136,'Műszaki adattábla'!F:G,2,0))</f>
        <v/>
      </c>
      <c r="D136" s="168" t="str">
        <f>IF('Műszaki adattábla'!F127="","",'Műszaki adattábla'!F127)</f>
        <v/>
      </c>
      <c r="E136" s="169" t="str">
        <f>IF(D136="","",VLOOKUP(D136,'Műszaki adattábla'!F:R,13,0))</f>
        <v/>
      </c>
      <c r="F136" s="29" t="str">
        <f>IF(D136="","",VLOOKUP(D136,'Műszaki adattábla'!F:M,8,0))</f>
        <v/>
      </c>
      <c r="G136" s="29" t="str">
        <f>IF(D136="","",IF('Műszaki adattábla'!L127="20-99",IF('Műszaki adattábla'!O127="","Nem adott meg lekötött teljesítményt",VLOOKUP(D136,'Műszaki adattábla'!F:O,10,0)),0))</f>
        <v/>
      </c>
      <c r="H136" s="29" t="str">
        <f>IF(D136="","",VLOOKUP(D136,'Műszaki adattábla'!F:P,11,0))</f>
        <v/>
      </c>
      <c r="I136" s="30"/>
      <c r="J136" s="30"/>
      <c r="K136" s="31" t="str">
        <f>IF(D136="","",ROUND(((F136*I136*'Műszaki adattábla'!$C$7/'Műszaki adattábla'!$C$8)+(G136*I136)+(H136*I136))/12*'Műszaki adattábla'!T127,0))</f>
        <v/>
      </c>
      <c r="L136" s="32" t="str">
        <f t="shared" si="7"/>
        <v/>
      </c>
    </row>
    <row r="137" spans="2:12" ht="14.4" thickBot="1" x14ac:dyDescent="0.3">
      <c r="B137" s="28" t="str">
        <f t="shared" si="8"/>
        <v/>
      </c>
      <c r="C137" s="167" t="str">
        <f>IF(D137="","",VLOOKUP(D137,'Műszaki adattábla'!F:G,2,0))</f>
        <v/>
      </c>
      <c r="D137" s="168" t="str">
        <f>IF('Műszaki adattábla'!F128="","",'Műszaki adattábla'!F128)</f>
        <v/>
      </c>
      <c r="E137" s="169" t="str">
        <f>IF(D137="","",VLOOKUP(D137,'Műszaki adattábla'!F:R,13,0))</f>
        <v/>
      </c>
      <c r="F137" s="29" t="str">
        <f>IF(D137="","",VLOOKUP(D137,'Műszaki adattábla'!F:M,8,0))</f>
        <v/>
      </c>
      <c r="G137" s="29" t="str">
        <f>IF(D137="","",IF('Műszaki adattábla'!L128="20-99",IF('Műszaki adattábla'!O128="","Nem adott meg lekötött teljesítményt",VLOOKUP(D137,'Műszaki adattábla'!F:O,10,0)),0))</f>
        <v/>
      </c>
      <c r="H137" s="29" t="str">
        <f>IF(D137="","",VLOOKUP(D137,'Műszaki adattábla'!F:P,11,0))</f>
        <v/>
      </c>
      <c r="I137" s="30"/>
      <c r="J137" s="30"/>
      <c r="K137" s="31" t="str">
        <f>IF(D137="","",ROUND(((F137*I137*'Műszaki adattábla'!$C$7/'Műszaki adattábla'!$C$8)+(G137*I137)+(H137*I137))/12*'Műszaki adattábla'!T128,0))</f>
        <v/>
      </c>
      <c r="L137" s="32" t="str">
        <f t="shared" si="7"/>
        <v/>
      </c>
    </row>
    <row r="138" spans="2:12" ht="14.4" thickBot="1" x14ac:dyDescent="0.3">
      <c r="B138" s="28" t="str">
        <f t="shared" si="8"/>
        <v/>
      </c>
      <c r="C138" s="167" t="str">
        <f>IF(D138="","",VLOOKUP(D138,'Műszaki adattábla'!F:G,2,0))</f>
        <v/>
      </c>
      <c r="D138" s="168" t="str">
        <f>IF('Műszaki adattábla'!F129="","",'Műszaki adattábla'!F129)</f>
        <v/>
      </c>
      <c r="E138" s="169" t="str">
        <f>IF(D138="","",VLOOKUP(D138,'Műszaki adattábla'!F:R,13,0))</f>
        <v/>
      </c>
      <c r="F138" s="29" t="str">
        <f>IF(D138="","",VLOOKUP(D138,'Műszaki adattábla'!F:M,8,0))</f>
        <v/>
      </c>
      <c r="G138" s="29" t="str">
        <f>IF(D138="","",IF('Műszaki adattábla'!L129="20-99",IF('Műszaki adattábla'!O129="","Nem adott meg lekötött teljesítményt",VLOOKUP(D138,'Műszaki adattábla'!F:O,10,0)),0))</f>
        <v/>
      </c>
      <c r="H138" s="29" t="str">
        <f>IF(D138="","",VLOOKUP(D138,'Műszaki adattábla'!F:P,11,0))</f>
        <v/>
      </c>
      <c r="I138" s="30"/>
      <c r="J138" s="30"/>
      <c r="K138" s="31" t="str">
        <f>IF(D138="","",ROUND(((F138*I138*'Műszaki adattábla'!$C$7/'Műszaki adattábla'!$C$8)+(G138*I138)+(H138*I138))/12*'Műszaki adattábla'!T129,0))</f>
        <v/>
      </c>
      <c r="L138" s="32" t="str">
        <f t="shared" si="7"/>
        <v/>
      </c>
    </row>
    <row r="139" spans="2:12" ht="14.4" thickBot="1" x14ac:dyDescent="0.3">
      <c r="B139" s="28" t="str">
        <f t="shared" si="8"/>
        <v/>
      </c>
      <c r="C139" s="167" t="str">
        <f>IF(D139="","",VLOOKUP(D139,'Műszaki adattábla'!F:G,2,0))</f>
        <v/>
      </c>
      <c r="D139" s="168" t="str">
        <f>IF('Műszaki adattábla'!F130="","",'Műszaki adattábla'!F130)</f>
        <v/>
      </c>
      <c r="E139" s="169" t="str">
        <f>IF(D139="","",VLOOKUP(D139,'Műszaki adattábla'!F:R,13,0))</f>
        <v/>
      </c>
      <c r="F139" s="29" t="str">
        <f>IF(D139="","",VLOOKUP(D139,'Műszaki adattábla'!F:M,8,0))</f>
        <v/>
      </c>
      <c r="G139" s="29" t="str">
        <f>IF(D139="","",IF('Műszaki adattábla'!L130="20-99",IF('Műszaki adattábla'!O130="","Nem adott meg lekötött teljesítményt",VLOOKUP(D139,'Műszaki adattábla'!F:O,10,0)),0))</f>
        <v/>
      </c>
      <c r="H139" s="29" t="str">
        <f>IF(D139="","",VLOOKUP(D139,'Műszaki adattábla'!F:P,11,0))</f>
        <v/>
      </c>
      <c r="I139" s="30"/>
      <c r="J139" s="30"/>
      <c r="K139" s="31" t="str">
        <f>IF(D139="","",ROUND(((F139*I139*'Műszaki adattábla'!$C$7/'Műszaki adattábla'!$C$8)+(G139*I139)+(H139*I139))/12*'Műszaki adattábla'!T130,0))</f>
        <v/>
      </c>
      <c r="L139" s="32" t="str">
        <f t="shared" si="7"/>
        <v/>
      </c>
    </row>
    <row r="140" spans="2:12" ht="14.4" thickBot="1" x14ac:dyDescent="0.3">
      <c r="B140" s="28" t="str">
        <f t="shared" si="8"/>
        <v/>
      </c>
      <c r="C140" s="167" t="str">
        <f>IF(D140="","",VLOOKUP(D140,'Műszaki adattábla'!F:G,2,0))</f>
        <v/>
      </c>
      <c r="D140" s="168" t="str">
        <f>IF('Műszaki adattábla'!F131="","",'Műszaki adattábla'!F131)</f>
        <v/>
      </c>
      <c r="E140" s="169" t="str">
        <f>IF(D140="","",VLOOKUP(D140,'Műszaki adattábla'!F:R,13,0))</f>
        <v/>
      </c>
      <c r="F140" s="29" t="str">
        <f>IF(D140="","",VLOOKUP(D140,'Műszaki adattábla'!F:M,8,0))</f>
        <v/>
      </c>
      <c r="G140" s="29" t="str">
        <f>IF(D140="","",IF('Műszaki adattábla'!L131="20-99",IF('Műszaki adattábla'!O131="","Nem adott meg lekötött teljesítményt",VLOOKUP(D140,'Műszaki adattábla'!F:O,10,0)),0))</f>
        <v/>
      </c>
      <c r="H140" s="29" t="str">
        <f>IF(D140="","",VLOOKUP(D140,'Műszaki adattábla'!F:P,11,0))</f>
        <v/>
      </c>
      <c r="I140" s="30"/>
      <c r="J140" s="30"/>
      <c r="K140" s="31" t="str">
        <f>IF(D140="","",ROUND(((F140*I140*'Műszaki adattábla'!$C$7/'Műszaki adattábla'!$C$8)+(G140*I140)+(H140*I140))/12*'Műszaki adattábla'!T131,0))</f>
        <v/>
      </c>
      <c r="L140" s="32" t="str">
        <f t="shared" si="7"/>
        <v/>
      </c>
    </row>
    <row r="141" spans="2:12" ht="14.4" thickBot="1" x14ac:dyDescent="0.3">
      <c r="B141" s="28" t="str">
        <f t="shared" si="8"/>
        <v/>
      </c>
      <c r="C141" s="167" t="str">
        <f>IF(D141="","",VLOOKUP(D141,'Műszaki adattábla'!F:G,2,0))</f>
        <v/>
      </c>
      <c r="D141" s="168" t="str">
        <f>IF('Műszaki adattábla'!F132="","",'Műszaki adattábla'!F132)</f>
        <v/>
      </c>
      <c r="E141" s="169" t="str">
        <f>IF(D141="","",VLOOKUP(D141,'Műszaki adattábla'!F:R,13,0))</f>
        <v/>
      </c>
      <c r="F141" s="29" t="str">
        <f>IF(D141="","",VLOOKUP(D141,'Műszaki adattábla'!F:M,8,0))</f>
        <v/>
      </c>
      <c r="G141" s="29" t="str">
        <f>IF(D141="","",IF('Műszaki adattábla'!L132="20-99",IF('Műszaki adattábla'!O132="","Nem adott meg lekötött teljesítményt",VLOOKUP(D141,'Műszaki adattábla'!F:O,10,0)),0))</f>
        <v/>
      </c>
      <c r="H141" s="29" t="str">
        <f>IF(D141="","",VLOOKUP(D141,'Műszaki adattábla'!F:P,11,0))</f>
        <v/>
      </c>
      <c r="I141" s="30"/>
      <c r="J141" s="30"/>
      <c r="K141" s="31" t="str">
        <f>IF(D141="","",ROUND(((F141*I141*'Műszaki adattábla'!$C$7/'Műszaki adattábla'!$C$8)+(G141*I141)+(H141*I141))/12*'Műszaki adattábla'!T132,0))</f>
        <v/>
      </c>
      <c r="L141" s="32" t="str">
        <f t="shared" si="7"/>
        <v/>
      </c>
    </row>
    <row r="142" spans="2:12" ht="14.4" thickBot="1" x14ac:dyDescent="0.3">
      <c r="B142" s="28" t="str">
        <f t="shared" si="8"/>
        <v/>
      </c>
      <c r="C142" s="167" t="str">
        <f>IF(D142="","",VLOOKUP(D142,'Műszaki adattábla'!F:G,2,0))</f>
        <v/>
      </c>
      <c r="D142" s="168" t="str">
        <f>IF('Műszaki adattábla'!F133="","",'Műszaki adattábla'!F133)</f>
        <v/>
      </c>
      <c r="E142" s="169" t="str">
        <f>IF(D142="","",VLOOKUP(D142,'Műszaki adattábla'!F:R,13,0))</f>
        <v/>
      </c>
      <c r="F142" s="29" t="str">
        <f>IF(D142="","",VLOOKUP(D142,'Műszaki adattábla'!F:M,8,0))</f>
        <v/>
      </c>
      <c r="G142" s="29" t="str">
        <f>IF(D142="","",IF('Műszaki adattábla'!L133="20-99",IF('Műszaki adattábla'!O133="","Nem adott meg lekötött teljesítményt",VLOOKUP(D142,'Műszaki adattábla'!F:O,10,0)),0))</f>
        <v/>
      </c>
      <c r="H142" s="29" t="str">
        <f>IF(D142="","",VLOOKUP(D142,'Műszaki adattábla'!F:P,11,0))</f>
        <v/>
      </c>
      <c r="I142" s="30"/>
      <c r="J142" s="30"/>
      <c r="K142" s="31" t="str">
        <f>IF(D142="","",ROUND(((F142*I142*'Műszaki adattábla'!$C$7/'Műszaki adattábla'!$C$8)+(G142*I142)+(H142*I142))/12*'Műszaki adattábla'!T133,0))</f>
        <v/>
      </c>
      <c r="L142" s="32" t="str">
        <f t="shared" si="7"/>
        <v/>
      </c>
    </row>
    <row r="143" spans="2:12" ht="14.4" thickBot="1" x14ac:dyDescent="0.3">
      <c r="B143" s="28" t="str">
        <f t="shared" si="8"/>
        <v/>
      </c>
      <c r="C143" s="167" t="str">
        <f>IF(D143="","",VLOOKUP(D143,'Műszaki adattábla'!F:G,2,0))</f>
        <v/>
      </c>
      <c r="D143" s="168" t="str">
        <f>IF('Műszaki adattábla'!F134="","",'Műszaki adattábla'!F134)</f>
        <v/>
      </c>
      <c r="E143" s="169" t="str">
        <f>IF(D143="","",VLOOKUP(D143,'Műszaki adattábla'!F:R,13,0))</f>
        <v/>
      </c>
      <c r="F143" s="29" t="str">
        <f>IF(D143="","",VLOOKUP(D143,'Műszaki adattábla'!F:M,8,0))</f>
        <v/>
      </c>
      <c r="G143" s="29" t="str">
        <f>IF(D143="","",IF('Műszaki adattábla'!L134="20-99",IF('Műszaki adattábla'!O134="","Nem adott meg lekötött teljesítményt",VLOOKUP(D143,'Műszaki adattábla'!F:O,10,0)),0))</f>
        <v/>
      </c>
      <c r="H143" s="29" t="str">
        <f>IF(D143="","",VLOOKUP(D143,'Műszaki adattábla'!F:P,11,0))</f>
        <v/>
      </c>
      <c r="I143" s="30"/>
      <c r="J143" s="30"/>
      <c r="K143" s="31" t="str">
        <f>IF(D143="","",ROUND(((F143*I143*'Műszaki adattábla'!$C$7/'Műszaki adattábla'!$C$8)+(G143*I143)+(H143*I143))/12*'Műszaki adattábla'!T134,0))</f>
        <v/>
      </c>
      <c r="L143" s="32" t="str">
        <f t="shared" si="7"/>
        <v/>
      </c>
    </row>
    <row r="144" spans="2:12" ht="14.4" thickBot="1" x14ac:dyDescent="0.3">
      <c r="B144" s="28" t="str">
        <f t="shared" si="8"/>
        <v/>
      </c>
      <c r="C144" s="167" t="str">
        <f>IF(D144="","",VLOOKUP(D144,'Műszaki adattábla'!F:G,2,0))</f>
        <v/>
      </c>
      <c r="D144" s="168" t="str">
        <f>IF('Műszaki adattábla'!F135="","",'Műszaki adattábla'!F135)</f>
        <v/>
      </c>
      <c r="E144" s="169" t="str">
        <f>IF(D144="","",VLOOKUP(D144,'Műszaki adattábla'!F:R,13,0))</f>
        <v/>
      </c>
      <c r="F144" s="29" t="str">
        <f>IF(D144="","",VLOOKUP(D144,'Műszaki adattábla'!F:M,8,0))</f>
        <v/>
      </c>
      <c r="G144" s="29" t="str">
        <f>IF(D144="","",IF('Műszaki adattábla'!L135="20-99",IF('Műszaki adattábla'!O135="","Nem adott meg lekötött teljesítményt",VLOOKUP(D144,'Műszaki adattábla'!F:O,10,0)),0))</f>
        <v/>
      </c>
      <c r="H144" s="29" t="str">
        <f>IF(D144="","",VLOOKUP(D144,'Műszaki adattábla'!F:P,11,0))</f>
        <v/>
      </c>
      <c r="I144" s="30"/>
      <c r="J144" s="30"/>
      <c r="K144" s="31" t="str">
        <f>IF(D144="","",ROUND(((F144*I144*'Műszaki adattábla'!$C$7/'Műszaki adattábla'!$C$8)+(G144*I144)+(H144*I144))/12*'Műszaki adattábla'!T135,0))</f>
        <v/>
      </c>
      <c r="L144" s="32" t="str">
        <f t="shared" si="7"/>
        <v/>
      </c>
    </row>
    <row r="145" spans="2:12" ht="14.4" thickBot="1" x14ac:dyDescent="0.3">
      <c r="B145" s="28" t="str">
        <f t="shared" si="8"/>
        <v/>
      </c>
      <c r="C145" s="167" t="str">
        <f>IF(D145="","",VLOOKUP(D145,'Műszaki adattábla'!F:G,2,0))</f>
        <v/>
      </c>
      <c r="D145" s="168" t="str">
        <f>IF('Műszaki adattábla'!F136="","",'Műszaki adattábla'!F136)</f>
        <v/>
      </c>
      <c r="E145" s="169" t="str">
        <f>IF(D145="","",VLOOKUP(D145,'Műszaki adattábla'!F:R,13,0))</f>
        <v/>
      </c>
      <c r="F145" s="29" t="str">
        <f>IF(D145="","",VLOOKUP(D145,'Műszaki adattábla'!F:M,8,0))</f>
        <v/>
      </c>
      <c r="G145" s="29" t="str">
        <f>IF(D145="","",IF('Műszaki adattábla'!L136="20-99",IF('Műszaki adattábla'!O136="","Nem adott meg lekötött teljesítményt",VLOOKUP(D145,'Műszaki adattábla'!F:O,10,0)),0))</f>
        <v/>
      </c>
      <c r="H145" s="29" t="str">
        <f>IF(D145="","",VLOOKUP(D145,'Műszaki adattábla'!F:P,11,0))</f>
        <v/>
      </c>
      <c r="I145" s="30"/>
      <c r="J145" s="30"/>
      <c r="K145" s="31" t="str">
        <f>IF(D145="","",ROUND(((F145*I145*'Műszaki adattábla'!$C$7/'Műszaki adattábla'!$C$8)+(G145*I145)+(H145*I145))/12*'Műszaki adattábla'!T136,0))</f>
        <v/>
      </c>
      <c r="L145" s="32" t="str">
        <f t="shared" si="7"/>
        <v/>
      </c>
    </row>
    <row r="146" spans="2:12" ht="14.4" thickBot="1" x14ac:dyDescent="0.3">
      <c r="B146" s="28" t="str">
        <f t="shared" si="8"/>
        <v/>
      </c>
      <c r="C146" s="167" t="str">
        <f>IF(D146="","",VLOOKUP(D146,'Műszaki adattábla'!F:G,2,0))</f>
        <v/>
      </c>
      <c r="D146" s="168" t="str">
        <f>IF('Műszaki adattábla'!F137="","",'Műszaki adattábla'!F137)</f>
        <v/>
      </c>
      <c r="E146" s="169" t="str">
        <f>IF(D146="","",VLOOKUP(D146,'Műszaki adattábla'!F:R,13,0))</f>
        <v/>
      </c>
      <c r="F146" s="29" t="str">
        <f>IF(D146="","",VLOOKUP(D146,'Műszaki adattábla'!F:M,8,0))</f>
        <v/>
      </c>
      <c r="G146" s="29" t="str">
        <f>IF(D146="","",IF('Műszaki adattábla'!L137="20-99",IF('Műszaki adattábla'!O137="","Nem adott meg lekötött teljesítményt",VLOOKUP(D146,'Műszaki adattábla'!F:O,10,0)),0))</f>
        <v/>
      </c>
      <c r="H146" s="29" t="str">
        <f>IF(D146="","",VLOOKUP(D146,'Műszaki adattábla'!F:P,11,0))</f>
        <v/>
      </c>
      <c r="I146" s="30"/>
      <c r="J146" s="30"/>
      <c r="K146" s="31" t="str">
        <f>IF(D146="","",ROUND(((F146*I146*'Műszaki adattábla'!$C$7/'Műszaki adattábla'!$C$8)+(G146*I146)+(H146*I146))/12*'Műszaki adattábla'!T137,0))</f>
        <v/>
      </c>
      <c r="L146" s="32" t="str">
        <f t="shared" si="7"/>
        <v/>
      </c>
    </row>
    <row r="147" spans="2:12" ht="14.4" thickBot="1" x14ac:dyDescent="0.3">
      <c r="B147" s="28" t="str">
        <f t="shared" si="8"/>
        <v/>
      </c>
      <c r="C147" s="167" t="str">
        <f>IF(D147="","",VLOOKUP(D147,'Műszaki adattábla'!F:G,2,0))</f>
        <v/>
      </c>
      <c r="D147" s="168" t="str">
        <f>IF('Műszaki adattábla'!F138="","",'Műszaki adattábla'!F138)</f>
        <v/>
      </c>
      <c r="E147" s="169" t="str">
        <f>IF(D147="","",VLOOKUP(D147,'Műszaki adattábla'!F:R,13,0))</f>
        <v/>
      </c>
      <c r="F147" s="29" t="str">
        <f>IF(D147="","",VLOOKUP(D147,'Műszaki adattábla'!F:M,8,0))</f>
        <v/>
      </c>
      <c r="G147" s="29" t="str">
        <f>IF(D147="","",IF('Műszaki adattábla'!L138="20-99",IF('Műszaki adattábla'!O138="","Nem adott meg lekötött teljesítményt",VLOOKUP(D147,'Műszaki adattábla'!F:O,10,0)),0))</f>
        <v/>
      </c>
      <c r="H147" s="29" t="str">
        <f>IF(D147="","",VLOOKUP(D147,'Műszaki adattábla'!F:P,11,0))</f>
        <v/>
      </c>
      <c r="I147" s="30"/>
      <c r="J147" s="30"/>
      <c r="K147" s="31" t="str">
        <f>IF(D147="","",ROUND(((F147*I147*'Műszaki adattábla'!$C$7/'Műszaki adattábla'!$C$8)+(G147*I147)+(H147*I147))/12*'Műszaki adattábla'!T138,0))</f>
        <v/>
      </c>
      <c r="L147" s="32" t="str">
        <f t="shared" si="7"/>
        <v/>
      </c>
    </row>
    <row r="148" spans="2:12" ht="14.4" thickBot="1" x14ac:dyDescent="0.3">
      <c r="B148" s="28" t="str">
        <f t="shared" si="8"/>
        <v/>
      </c>
      <c r="C148" s="167" t="str">
        <f>IF(D148="","",VLOOKUP(D148,'Műszaki adattábla'!F:G,2,0))</f>
        <v/>
      </c>
      <c r="D148" s="168" t="str">
        <f>IF('Műszaki adattábla'!F139="","",'Műszaki adattábla'!F139)</f>
        <v/>
      </c>
      <c r="E148" s="169" t="str">
        <f>IF(D148="","",VLOOKUP(D148,'Műszaki adattábla'!F:R,13,0))</f>
        <v/>
      </c>
      <c r="F148" s="29" t="str">
        <f>IF(D148="","",VLOOKUP(D148,'Műszaki adattábla'!F:M,8,0))</f>
        <v/>
      </c>
      <c r="G148" s="29" t="str">
        <f>IF(D148="","",IF('Műszaki adattábla'!L139="20-99",IF('Műszaki adattábla'!O139="","Nem adott meg lekötött teljesítményt",VLOOKUP(D148,'Műszaki adattábla'!F:O,10,0)),0))</f>
        <v/>
      </c>
      <c r="H148" s="29" t="str">
        <f>IF(D148="","",VLOOKUP(D148,'Műszaki adattábla'!F:P,11,0))</f>
        <v/>
      </c>
      <c r="I148" s="30"/>
      <c r="J148" s="30"/>
      <c r="K148" s="31" t="str">
        <f>IF(D148="","",ROUND(((F148*I148*'Műszaki adattábla'!$C$7/'Műszaki adattábla'!$C$8)+(G148*I148)+(H148*I148))/12*'Műszaki adattábla'!T139,0))</f>
        <v/>
      </c>
      <c r="L148" s="32" t="str">
        <f t="shared" si="7"/>
        <v/>
      </c>
    </row>
    <row r="149" spans="2:12" ht="14.4" thickBot="1" x14ac:dyDescent="0.3">
      <c r="B149" s="28" t="str">
        <f t="shared" si="8"/>
        <v/>
      </c>
      <c r="C149" s="167" t="str">
        <f>IF(D149="","",VLOOKUP(D149,'Műszaki adattábla'!F:G,2,0))</f>
        <v/>
      </c>
      <c r="D149" s="168" t="str">
        <f>IF('Műszaki adattábla'!F140="","",'Műszaki adattábla'!F140)</f>
        <v/>
      </c>
      <c r="E149" s="169" t="str">
        <f>IF(D149="","",VLOOKUP(D149,'Műszaki adattábla'!F:R,13,0))</f>
        <v/>
      </c>
      <c r="F149" s="29" t="str">
        <f>IF(D149="","",VLOOKUP(D149,'Műszaki adattábla'!F:M,8,0))</f>
        <v/>
      </c>
      <c r="G149" s="29" t="str">
        <f>IF(D149="","",IF('Műszaki adattábla'!L140="20-99",IF('Műszaki adattábla'!O140="","Nem adott meg lekötött teljesítményt",VLOOKUP(D149,'Műszaki adattábla'!F:O,10,0)),0))</f>
        <v/>
      </c>
      <c r="H149" s="29" t="str">
        <f>IF(D149="","",VLOOKUP(D149,'Műszaki adattábla'!F:P,11,0))</f>
        <v/>
      </c>
      <c r="I149" s="30"/>
      <c r="J149" s="30"/>
      <c r="K149" s="31" t="str">
        <f>IF(D149="","",ROUND(((F149*I149*'Műszaki adattábla'!$C$7/'Műszaki adattábla'!$C$8)+(G149*I149)+(H149*I149))/12*'Műszaki adattábla'!T140,0))</f>
        <v/>
      </c>
      <c r="L149" s="32" t="str">
        <f t="shared" si="7"/>
        <v/>
      </c>
    </row>
    <row r="150" spans="2:12" ht="14.4" thickBot="1" x14ac:dyDescent="0.3">
      <c r="B150" s="28" t="str">
        <f t="shared" si="8"/>
        <v/>
      </c>
      <c r="C150" s="167" t="str">
        <f>IF(D150="","",VLOOKUP(D150,'Műszaki adattábla'!F:G,2,0))</f>
        <v/>
      </c>
      <c r="D150" s="168" t="str">
        <f>IF('Műszaki adattábla'!F141="","",'Műszaki adattábla'!F141)</f>
        <v/>
      </c>
      <c r="E150" s="169" t="str">
        <f>IF(D150="","",VLOOKUP(D150,'Műszaki adattábla'!F:R,13,0))</f>
        <v/>
      </c>
      <c r="F150" s="29" t="str">
        <f>IF(D150="","",VLOOKUP(D150,'Műszaki adattábla'!F:M,8,0))</f>
        <v/>
      </c>
      <c r="G150" s="29" t="str">
        <f>IF(D150="","",IF('Műszaki adattábla'!L141="20-99",IF('Műszaki adattábla'!O141="","Nem adott meg lekötött teljesítményt",VLOOKUP(D150,'Műszaki adattábla'!F:O,10,0)),0))</f>
        <v/>
      </c>
      <c r="H150" s="29" t="str">
        <f>IF(D150="","",VLOOKUP(D150,'Műszaki adattábla'!F:P,11,0))</f>
        <v/>
      </c>
      <c r="I150" s="30"/>
      <c r="J150" s="30"/>
      <c r="K150" s="31" t="str">
        <f>IF(D150="","",ROUND(((F150*I150*'Műszaki adattábla'!$C$7/'Műszaki adattábla'!$C$8)+(G150*I150)+(H150*I150))/12*'Műszaki adattábla'!T141,0))</f>
        <v/>
      </c>
      <c r="L150" s="32" t="str">
        <f t="shared" si="7"/>
        <v/>
      </c>
    </row>
    <row r="151" spans="2:12" ht="14.4" thickBot="1" x14ac:dyDescent="0.3">
      <c r="B151" s="28" t="str">
        <f t="shared" si="8"/>
        <v/>
      </c>
      <c r="C151" s="167" t="str">
        <f>IF(D151="","",VLOOKUP(D151,'Műszaki adattábla'!F:G,2,0))</f>
        <v/>
      </c>
      <c r="D151" s="168" t="str">
        <f>IF('Műszaki adattábla'!F142="","",'Műszaki adattábla'!F142)</f>
        <v/>
      </c>
      <c r="E151" s="169" t="str">
        <f>IF(D151="","",VLOOKUP(D151,'Műszaki adattábla'!F:R,13,0))</f>
        <v/>
      </c>
      <c r="F151" s="29" t="str">
        <f>IF(D151="","",VLOOKUP(D151,'Műszaki adattábla'!F:M,8,0))</f>
        <v/>
      </c>
      <c r="G151" s="29" t="str">
        <f>IF(D151="","",IF('Műszaki adattábla'!L142="20-99",IF('Műszaki adattábla'!O142="","Nem adott meg lekötött teljesítményt",VLOOKUP(D151,'Műszaki adattábla'!F:O,10,0)),0))</f>
        <v/>
      </c>
      <c r="H151" s="29" t="str">
        <f>IF(D151="","",VLOOKUP(D151,'Műszaki adattábla'!F:P,11,0))</f>
        <v/>
      </c>
      <c r="I151" s="30"/>
      <c r="J151" s="30"/>
      <c r="K151" s="31" t="str">
        <f>IF(D151="","",ROUND(((F151*I151*'Műszaki adattábla'!$C$7/'Műszaki adattábla'!$C$8)+(G151*I151)+(H151*I151))/12*'Műszaki adattábla'!T142,0))</f>
        <v/>
      </c>
      <c r="L151" s="32" t="str">
        <f t="shared" si="7"/>
        <v/>
      </c>
    </row>
    <row r="152" spans="2:12" ht="14.4" thickBot="1" x14ac:dyDescent="0.3">
      <c r="B152" s="28" t="str">
        <f t="shared" si="8"/>
        <v/>
      </c>
      <c r="C152" s="167" t="str">
        <f>IF(D152="","",VLOOKUP(D152,'Műszaki adattábla'!F:G,2,0))</f>
        <v/>
      </c>
      <c r="D152" s="168" t="str">
        <f>IF('Műszaki adattábla'!F143="","",'Műszaki adattábla'!F143)</f>
        <v/>
      </c>
      <c r="E152" s="169" t="str">
        <f>IF(D152="","",VLOOKUP(D152,'Műszaki adattábla'!F:R,13,0))</f>
        <v/>
      </c>
      <c r="F152" s="29" t="str">
        <f>IF(D152="","",VLOOKUP(D152,'Műszaki adattábla'!F:M,8,0))</f>
        <v/>
      </c>
      <c r="G152" s="29" t="str">
        <f>IF(D152="","",IF('Műszaki adattábla'!L143="20-99",IF('Műszaki adattábla'!O143="","Nem adott meg lekötött teljesítményt",VLOOKUP(D152,'Műszaki adattábla'!F:O,10,0)),0))</f>
        <v/>
      </c>
      <c r="H152" s="29" t="str">
        <f>IF(D152="","",VLOOKUP(D152,'Műszaki adattábla'!F:P,11,0))</f>
        <v/>
      </c>
      <c r="I152" s="30"/>
      <c r="J152" s="30"/>
      <c r="K152" s="31" t="str">
        <f>IF(D152="","",ROUND(((F152*I152*'Műszaki adattábla'!$C$7/'Műszaki adattábla'!$C$8)+(G152*I152)+(H152*I152))/12*'Műszaki adattábla'!T143,0))</f>
        <v/>
      </c>
      <c r="L152" s="32" t="str">
        <f t="shared" ref="L152:L215" si="9">IF(D152="","",ROUND((J152/1000)*E152,0))</f>
        <v/>
      </c>
    </row>
    <row r="153" spans="2:12" ht="14.4" thickBot="1" x14ac:dyDescent="0.3">
      <c r="B153" s="28" t="str">
        <f t="shared" si="8"/>
        <v/>
      </c>
      <c r="C153" s="167" t="str">
        <f>IF(D153="","",VLOOKUP(D153,'Műszaki adattábla'!F:G,2,0))</f>
        <v/>
      </c>
      <c r="D153" s="168" t="str">
        <f>IF('Műszaki adattábla'!F144="","",'Műszaki adattábla'!F144)</f>
        <v/>
      </c>
      <c r="E153" s="169" t="str">
        <f>IF(D153="","",VLOOKUP(D153,'Műszaki adattábla'!F:R,13,0))</f>
        <v/>
      </c>
      <c r="F153" s="29" t="str">
        <f>IF(D153="","",VLOOKUP(D153,'Műszaki adattábla'!F:M,8,0))</f>
        <v/>
      </c>
      <c r="G153" s="29" t="str">
        <f>IF(D153="","",IF('Műszaki adattábla'!L144="20-99",IF('Műszaki adattábla'!O144="","Nem adott meg lekötött teljesítményt",VLOOKUP(D153,'Műszaki adattábla'!F:O,10,0)),0))</f>
        <v/>
      </c>
      <c r="H153" s="29" t="str">
        <f>IF(D153="","",VLOOKUP(D153,'Műszaki adattábla'!F:P,11,0))</f>
        <v/>
      </c>
      <c r="I153" s="30"/>
      <c r="J153" s="30"/>
      <c r="K153" s="31" t="str">
        <f>IF(D153="","",ROUND(((F153*I153*'Műszaki adattábla'!$C$7/'Műszaki adattábla'!$C$8)+(G153*I153)+(H153*I153))/12*'Műszaki adattábla'!T144,0))</f>
        <v/>
      </c>
      <c r="L153" s="32" t="str">
        <f t="shared" si="9"/>
        <v/>
      </c>
    </row>
    <row r="154" spans="2:12" ht="14.4" thickBot="1" x14ac:dyDescent="0.3">
      <c r="B154" s="28" t="str">
        <f t="shared" si="8"/>
        <v/>
      </c>
      <c r="C154" s="167" t="str">
        <f>IF(D154="","",VLOOKUP(D154,'Műszaki adattábla'!F:G,2,0))</f>
        <v/>
      </c>
      <c r="D154" s="168" t="str">
        <f>IF('Műszaki adattábla'!F145="","",'Műszaki adattábla'!F145)</f>
        <v/>
      </c>
      <c r="E154" s="169" t="str">
        <f>IF(D154="","",VLOOKUP(D154,'Műszaki adattábla'!F:R,13,0))</f>
        <v/>
      </c>
      <c r="F154" s="29" t="str">
        <f>IF(D154="","",VLOOKUP(D154,'Műszaki adattábla'!F:M,8,0))</f>
        <v/>
      </c>
      <c r="G154" s="29" t="str">
        <f>IF(D154="","",IF('Műszaki adattábla'!L145="20-99",IF('Műszaki adattábla'!O145="","Nem adott meg lekötött teljesítményt",VLOOKUP(D154,'Műszaki adattábla'!F:O,10,0)),0))</f>
        <v/>
      </c>
      <c r="H154" s="29" t="str">
        <f>IF(D154="","",VLOOKUP(D154,'Műszaki adattábla'!F:P,11,0))</f>
        <v/>
      </c>
      <c r="I154" s="30"/>
      <c r="J154" s="30"/>
      <c r="K154" s="31" t="str">
        <f>IF(D154="","",ROUND(((F154*I154*'Műszaki adattábla'!$C$7/'Műszaki adattábla'!$C$8)+(G154*I154)+(H154*I154))/12*'Műszaki adattábla'!T145,0))</f>
        <v/>
      </c>
      <c r="L154" s="32" t="str">
        <f t="shared" si="9"/>
        <v/>
      </c>
    </row>
    <row r="155" spans="2:12" ht="14.4" thickBot="1" x14ac:dyDescent="0.3">
      <c r="B155" s="28" t="str">
        <f t="shared" si="8"/>
        <v/>
      </c>
      <c r="C155" s="167" t="str">
        <f>IF(D155="","",VLOOKUP(D155,'Műszaki adattábla'!F:G,2,0))</f>
        <v/>
      </c>
      <c r="D155" s="168" t="str">
        <f>IF('Műszaki adattábla'!F146="","",'Műszaki adattábla'!F146)</f>
        <v/>
      </c>
      <c r="E155" s="169" t="str">
        <f>IF(D155="","",VLOOKUP(D155,'Műszaki adattábla'!F:R,13,0))</f>
        <v/>
      </c>
      <c r="F155" s="29" t="str">
        <f>IF(D155="","",VLOOKUP(D155,'Műszaki adattábla'!F:M,8,0))</f>
        <v/>
      </c>
      <c r="G155" s="29" t="str">
        <f>IF(D155="","",IF('Műszaki adattábla'!L146="20-99",IF('Műszaki adattábla'!O146="","Nem adott meg lekötött teljesítményt",VLOOKUP(D155,'Műszaki adattábla'!F:O,10,0)),0))</f>
        <v/>
      </c>
      <c r="H155" s="29" t="str">
        <f>IF(D155="","",VLOOKUP(D155,'Műszaki adattábla'!F:P,11,0))</f>
        <v/>
      </c>
      <c r="I155" s="30"/>
      <c r="J155" s="30"/>
      <c r="K155" s="31" t="str">
        <f>IF(D155="","",ROUND(((F155*I155*'Műszaki adattábla'!$C$7/'Műszaki adattábla'!$C$8)+(G155*I155)+(H155*I155))/12*'Műszaki adattábla'!T146,0))</f>
        <v/>
      </c>
      <c r="L155" s="32" t="str">
        <f t="shared" si="9"/>
        <v/>
      </c>
    </row>
    <row r="156" spans="2:12" ht="14.4" thickBot="1" x14ac:dyDescent="0.3">
      <c r="B156" s="28" t="str">
        <f t="shared" si="8"/>
        <v/>
      </c>
      <c r="C156" s="167" t="str">
        <f>IF(D156="","",VLOOKUP(D156,'Műszaki adattábla'!F:G,2,0))</f>
        <v/>
      </c>
      <c r="D156" s="168" t="str">
        <f>IF('Műszaki adattábla'!F147="","",'Műszaki adattábla'!F147)</f>
        <v/>
      </c>
      <c r="E156" s="169" t="str">
        <f>IF(D156="","",VLOOKUP(D156,'Műszaki adattábla'!F:R,13,0))</f>
        <v/>
      </c>
      <c r="F156" s="29" t="str">
        <f>IF(D156="","",VLOOKUP(D156,'Műszaki adattábla'!F:M,8,0))</f>
        <v/>
      </c>
      <c r="G156" s="29" t="str">
        <f>IF(D156="","",IF('Műszaki adattábla'!L147="20-99",IF('Műszaki adattábla'!O147="","Nem adott meg lekötött teljesítményt",VLOOKUP(D156,'Műszaki adattábla'!F:O,10,0)),0))</f>
        <v/>
      </c>
      <c r="H156" s="29" t="str">
        <f>IF(D156="","",VLOOKUP(D156,'Műszaki adattábla'!F:P,11,0))</f>
        <v/>
      </c>
      <c r="I156" s="30"/>
      <c r="J156" s="30"/>
      <c r="K156" s="31" t="str">
        <f>IF(D156="","",ROUND(((F156*I156*'Műszaki adattábla'!$C$7/'Műszaki adattábla'!$C$8)+(G156*I156)+(H156*I156))/12*'Műszaki adattábla'!T147,0))</f>
        <v/>
      </c>
      <c r="L156" s="32" t="str">
        <f t="shared" si="9"/>
        <v/>
      </c>
    </row>
    <row r="157" spans="2:12" ht="14.4" thickBot="1" x14ac:dyDescent="0.3">
      <c r="B157" s="28" t="str">
        <f t="shared" si="8"/>
        <v/>
      </c>
      <c r="C157" s="167" t="str">
        <f>IF(D157="","",VLOOKUP(D157,'Műszaki adattábla'!F:G,2,0))</f>
        <v/>
      </c>
      <c r="D157" s="168" t="str">
        <f>IF('Műszaki adattábla'!F148="","",'Műszaki adattábla'!F148)</f>
        <v/>
      </c>
      <c r="E157" s="169" t="str">
        <f>IF(D157="","",VLOOKUP(D157,'Műszaki adattábla'!F:R,13,0))</f>
        <v/>
      </c>
      <c r="F157" s="29" t="str">
        <f>IF(D157="","",VLOOKUP(D157,'Műszaki adattábla'!F:M,8,0))</f>
        <v/>
      </c>
      <c r="G157" s="29" t="str">
        <f>IF(D157="","",IF('Műszaki adattábla'!L148="20-99",IF('Műszaki adattábla'!O148="","Nem adott meg lekötött teljesítményt",VLOOKUP(D157,'Műszaki adattábla'!F:O,10,0)),0))</f>
        <v/>
      </c>
      <c r="H157" s="29" t="str">
        <f>IF(D157="","",VLOOKUP(D157,'Műszaki adattábla'!F:P,11,0))</f>
        <v/>
      </c>
      <c r="I157" s="30"/>
      <c r="J157" s="30"/>
      <c r="K157" s="31" t="str">
        <f>IF(D157="","",ROUND(((F157*I157*'Műszaki adattábla'!$C$7/'Műszaki adattábla'!$C$8)+(G157*I157)+(H157*I157))/12*'Műszaki adattábla'!T148,0))</f>
        <v/>
      </c>
      <c r="L157" s="32" t="str">
        <f t="shared" si="9"/>
        <v/>
      </c>
    </row>
    <row r="158" spans="2:12" ht="14.4" thickBot="1" x14ac:dyDescent="0.3">
      <c r="B158" s="28" t="str">
        <f t="shared" si="8"/>
        <v/>
      </c>
      <c r="C158" s="167" t="str">
        <f>IF(D158="","",VLOOKUP(D158,'Műszaki adattábla'!F:G,2,0))</f>
        <v/>
      </c>
      <c r="D158" s="168" t="str">
        <f>IF('Műszaki adattábla'!F149="","",'Műszaki adattábla'!F149)</f>
        <v/>
      </c>
      <c r="E158" s="169" t="str">
        <f>IF(D158="","",VLOOKUP(D158,'Műszaki adattábla'!F:R,13,0))</f>
        <v/>
      </c>
      <c r="F158" s="29" t="str">
        <f>IF(D158="","",VLOOKUP(D158,'Műszaki adattábla'!F:M,8,0))</f>
        <v/>
      </c>
      <c r="G158" s="29" t="str">
        <f>IF(D158="","",IF('Műszaki adattábla'!L149="20-99",IF('Műszaki adattábla'!O149="","Nem adott meg lekötött teljesítményt",VLOOKUP(D158,'Műszaki adattábla'!F:O,10,0)),0))</f>
        <v/>
      </c>
      <c r="H158" s="29" t="str">
        <f>IF(D158="","",VLOOKUP(D158,'Műszaki adattábla'!F:P,11,0))</f>
        <v/>
      </c>
      <c r="I158" s="30"/>
      <c r="J158" s="30"/>
      <c r="K158" s="31" t="str">
        <f>IF(D158="","",ROUND(((F158*I158*'Műszaki adattábla'!$C$7/'Műszaki adattábla'!$C$8)+(G158*I158)+(H158*I158))/12*'Műszaki adattábla'!T149,0))</f>
        <v/>
      </c>
      <c r="L158" s="32" t="str">
        <f t="shared" si="9"/>
        <v/>
      </c>
    </row>
    <row r="159" spans="2:12" ht="14.4" thickBot="1" x14ac:dyDescent="0.3">
      <c r="B159" s="28" t="str">
        <f t="shared" si="8"/>
        <v/>
      </c>
      <c r="C159" s="167" t="str">
        <f>IF(D159="","",VLOOKUP(D159,'Műszaki adattábla'!F:G,2,0))</f>
        <v/>
      </c>
      <c r="D159" s="168" t="str">
        <f>IF('Műszaki adattábla'!F150="","",'Műszaki adattábla'!F150)</f>
        <v/>
      </c>
      <c r="E159" s="169" t="str">
        <f>IF(D159="","",VLOOKUP(D159,'Műszaki adattábla'!F:R,13,0))</f>
        <v/>
      </c>
      <c r="F159" s="29" t="str">
        <f>IF(D159="","",VLOOKUP(D159,'Műszaki adattábla'!F:M,8,0))</f>
        <v/>
      </c>
      <c r="G159" s="29" t="str">
        <f>IF(D159="","",IF('Műszaki adattábla'!L150="20-99",IF('Műszaki adattábla'!O150="","Nem adott meg lekötött teljesítményt",VLOOKUP(D159,'Műszaki adattábla'!F:O,10,0)),0))</f>
        <v/>
      </c>
      <c r="H159" s="29" t="str">
        <f>IF(D159="","",VLOOKUP(D159,'Műszaki adattábla'!F:P,11,0))</f>
        <v/>
      </c>
      <c r="I159" s="30"/>
      <c r="J159" s="30"/>
      <c r="K159" s="31" t="str">
        <f>IF(D159="","",ROUND(((F159*I159*'Műszaki adattábla'!$C$7/'Műszaki adattábla'!$C$8)+(G159*I159)+(H159*I159))/12*'Műszaki adattábla'!T150,0))</f>
        <v/>
      </c>
      <c r="L159" s="32" t="str">
        <f t="shared" si="9"/>
        <v/>
      </c>
    </row>
    <row r="160" spans="2:12" ht="14.4" thickBot="1" x14ac:dyDescent="0.3">
      <c r="B160" s="28" t="str">
        <f t="shared" si="8"/>
        <v/>
      </c>
      <c r="C160" s="167" t="str">
        <f>IF(D160="","",VLOOKUP(D160,'Műszaki adattábla'!F:G,2,0))</f>
        <v/>
      </c>
      <c r="D160" s="168" t="str">
        <f>IF('Műszaki adattábla'!F151="","",'Műszaki adattábla'!F151)</f>
        <v/>
      </c>
      <c r="E160" s="169" t="str">
        <f>IF(D160="","",VLOOKUP(D160,'Műszaki adattábla'!F:R,13,0))</f>
        <v/>
      </c>
      <c r="F160" s="29" t="str">
        <f>IF(D160="","",VLOOKUP(D160,'Műszaki adattábla'!F:M,8,0))</f>
        <v/>
      </c>
      <c r="G160" s="29" t="str">
        <f>IF(D160="","",IF('Műszaki adattábla'!L151="20-99",IF('Műszaki adattábla'!O151="","Nem adott meg lekötött teljesítményt",VLOOKUP(D160,'Műszaki adattábla'!F:O,10,0)),0))</f>
        <v/>
      </c>
      <c r="H160" s="29" t="str">
        <f>IF(D160="","",VLOOKUP(D160,'Műszaki adattábla'!F:P,11,0))</f>
        <v/>
      </c>
      <c r="I160" s="30"/>
      <c r="J160" s="30"/>
      <c r="K160" s="31" t="str">
        <f>IF(D160="","",ROUND(((F160*I160*'Műszaki adattábla'!$C$7/'Műszaki adattábla'!$C$8)+(G160*I160)+(H160*I160))/12*'Műszaki adattábla'!T151,0))</f>
        <v/>
      </c>
      <c r="L160" s="32" t="str">
        <f t="shared" si="9"/>
        <v/>
      </c>
    </row>
    <row r="161" spans="2:12" ht="14.4" thickBot="1" x14ac:dyDescent="0.3">
      <c r="B161" s="28" t="str">
        <f t="shared" si="8"/>
        <v/>
      </c>
      <c r="C161" s="167" t="str">
        <f>IF(D161="","",VLOOKUP(D161,'Műszaki adattábla'!F:G,2,0))</f>
        <v/>
      </c>
      <c r="D161" s="168" t="str">
        <f>IF('Műszaki adattábla'!F152="","",'Műszaki adattábla'!F152)</f>
        <v/>
      </c>
      <c r="E161" s="169" t="str">
        <f>IF(D161="","",VLOOKUP(D161,'Műszaki adattábla'!F:R,13,0))</f>
        <v/>
      </c>
      <c r="F161" s="29" t="str">
        <f>IF(D161="","",VLOOKUP(D161,'Műszaki adattábla'!F:M,8,0))</f>
        <v/>
      </c>
      <c r="G161" s="29" t="str">
        <f>IF(D161="","",IF('Műszaki adattábla'!L152="20-99",IF('Műszaki adattábla'!O152="","Nem adott meg lekötött teljesítményt",VLOOKUP(D161,'Műszaki adattábla'!F:O,10,0)),0))</f>
        <v/>
      </c>
      <c r="H161" s="29" t="str">
        <f>IF(D161="","",VLOOKUP(D161,'Műszaki adattábla'!F:P,11,0))</f>
        <v/>
      </c>
      <c r="I161" s="30"/>
      <c r="J161" s="30"/>
      <c r="K161" s="31" t="str">
        <f>IF(D161="","",ROUND(((F161*I161*'Műszaki adattábla'!$C$7/'Műszaki adattábla'!$C$8)+(G161*I161)+(H161*I161))/12*'Műszaki adattábla'!T152,0))</f>
        <v/>
      </c>
      <c r="L161" s="32" t="str">
        <f t="shared" si="9"/>
        <v/>
      </c>
    </row>
    <row r="162" spans="2:12" ht="14.4" thickBot="1" x14ac:dyDescent="0.3">
      <c r="B162" s="28" t="str">
        <f t="shared" si="8"/>
        <v/>
      </c>
      <c r="C162" s="167" t="str">
        <f>IF(D162="","",VLOOKUP(D162,'Műszaki adattábla'!F:G,2,0))</f>
        <v/>
      </c>
      <c r="D162" s="168" t="str">
        <f>IF('Műszaki adattábla'!F153="","",'Műszaki adattábla'!F153)</f>
        <v/>
      </c>
      <c r="E162" s="169" t="str">
        <f>IF(D162="","",VLOOKUP(D162,'Műszaki adattábla'!F:R,13,0))</f>
        <v/>
      </c>
      <c r="F162" s="29" t="str">
        <f>IF(D162="","",VLOOKUP(D162,'Műszaki adattábla'!F:M,8,0))</f>
        <v/>
      </c>
      <c r="G162" s="29" t="str">
        <f>IF(D162="","",IF('Műszaki adattábla'!L153="20-99",IF('Műszaki adattábla'!O153="","Nem adott meg lekötött teljesítményt",VLOOKUP(D162,'Műszaki adattábla'!F:O,10,0)),0))</f>
        <v/>
      </c>
      <c r="H162" s="29" t="str">
        <f>IF(D162="","",VLOOKUP(D162,'Műszaki adattábla'!F:P,11,0))</f>
        <v/>
      </c>
      <c r="I162" s="30"/>
      <c r="J162" s="30"/>
      <c r="K162" s="31" t="str">
        <f>IF(D162="","",ROUND(((F162*I162*'Műszaki adattábla'!$C$7/'Műszaki adattábla'!$C$8)+(G162*I162)+(H162*I162))/12*'Műszaki adattábla'!T153,0))</f>
        <v/>
      </c>
      <c r="L162" s="32" t="str">
        <f t="shared" si="9"/>
        <v/>
      </c>
    </row>
    <row r="163" spans="2:12" ht="14.4" thickBot="1" x14ac:dyDescent="0.3">
      <c r="B163" s="28" t="str">
        <f t="shared" ref="B163:B226" si="10">IF(D163="","",B162+1)</f>
        <v/>
      </c>
      <c r="C163" s="167" t="str">
        <f>IF(D163="","",VLOOKUP(D163,'Műszaki adattábla'!F:G,2,0))</f>
        <v/>
      </c>
      <c r="D163" s="168" t="str">
        <f>IF('Műszaki adattábla'!F154="","",'Műszaki adattábla'!F154)</f>
        <v/>
      </c>
      <c r="E163" s="169" t="str">
        <f>IF(D163="","",VLOOKUP(D163,'Műszaki adattábla'!F:R,13,0))</f>
        <v/>
      </c>
      <c r="F163" s="29" t="str">
        <f>IF(D163="","",VLOOKUP(D163,'Műszaki adattábla'!F:M,8,0))</f>
        <v/>
      </c>
      <c r="G163" s="29" t="str">
        <f>IF(D163="","",IF('Műszaki adattábla'!L154="20-99",IF('Műszaki adattábla'!O154="","Nem adott meg lekötött teljesítményt",VLOOKUP(D163,'Műszaki adattábla'!F:O,10,0)),0))</f>
        <v/>
      </c>
      <c r="H163" s="29" t="str">
        <f>IF(D163="","",VLOOKUP(D163,'Műszaki adattábla'!F:P,11,0))</f>
        <v/>
      </c>
      <c r="I163" s="30"/>
      <c r="J163" s="30"/>
      <c r="K163" s="31" t="str">
        <f>IF(D163="","",ROUND(((F163*I163*'Műszaki adattábla'!$C$7/'Műszaki adattábla'!$C$8)+(G163*I163)+(H163*I163))/12*'Műszaki adattábla'!T154,0))</f>
        <v/>
      </c>
      <c r="L163" s="32" t="str">
        <f t="shared" si="9"/>
        <v/>
      </c>
    </row>
    <row r="164" spans="2:12" ht="14.4" thickBot="1" x14ac:dyDescent="0.3">
      <c r="B164" s="28" t="str">
        <f t="shared" si="10"/>
        <v/>
      </c>
      <c r="C164" s="167" t="str">
        <f>IF(D164="","",VLOOKUP(D164,'Műszaki adattábla'!F:G,2,0))</f>
        <v/>
      </c>
      <c r="D164" s="168" t="str">
        <f>IF('Műszaki adattábla'!F155="","",'Műszaki adattábla'!F155)</f>
        <v/>
      </c>
      <c r="E164" s="169" t="str">
        <f>IF(D164="","",VLOOKUP(D164,'Műszaki adattábla'!F:R,13,0))</f>
        <v/>
      </c>
      <c r="F164" s="29" t="str">
        <f>IF(D164="","",VLOOKUP(D164,'Műszaki adattábla'!F:M,8,0))</f>
        <v/>
      </c>
      <c r="G164" s="29" t="str">
        <f>IF(D164="","",IF('Műszaki adattábla'!L155="20-99",IF('Műszaki adattábla'!O155="","Nem adott meg lekötött teljesítményt",VLOOKUP(D164,'Műszaki adattábla'!F:O,10,0)),0))</f>
        <v/>
      </c>
      <c r="H164" s="29" t="str">
        <f>IF(D164="","",VLOOKUP(D164,'Műszaki adattábla'!F:P,11,0))</f>
        <v/>
      </c>
      <c r="I164" s="30"/>
      <c r="J164" s="30"/>
      <c r="K164" s="31" t="str">
        <f>IF(D164="","",ROUND(((F164*I164*'Műszaki adattábla'!$C$7/'Műszaki adattábla'!$C$8)+(G164*I164)+(H164*I164))/12*'Műszaki adattábla'!T155,0))</f>
        <v/>
      </c>
      <c r="L164" s="32" t="str">
        <f t="shared" si="9"/>
        <v/>
      </c>
    </row>
    <row r="165" spans="2:12" ht="14.4" thickBot="1" x14ac:dyDescent="0.3">
      <c r="B165" s="28" t="str">
        <f t="shared" si="10"/>
        <v/>
      </c>
      <c r="C165" s="167" t="str">
        <f>IF(D165="","",VLOOKUP(D165,'Műszaki adattábla'!F:G,2,0))</f>
        <v/>
      </c>
      <c r="D165" s="168" t="str">
        <f>IF('Műszaki adattábla'!F156="","",'Műszaki adattábla'!F156)</f>
        <v/>
      </c>
      <c r="E165" s="169" t="str">
        <f>IF(D165="","",VLOOKUP(D165,'Műszaki adattábla'!F:R,13,0))</f>
        <v/>
      </c>
      <c r="F165" s="29" t="str">
        <f>IF(D165="","",VLOOKUP(D165,'Műszaki adattábla'!F:M,8,0))</f>
        <v/>
      </c>
      <c r="G165" s="29" t="str">
        <f>IF(D165="","",IF('Műszaki adattábla'!L156="20-99",IF('Műszaki adattábla'!O156="","Nem adott meg lekötött teljesítményt",VLOOKUP(D165,'Műszaki adattábla'!F:O,10,0)),0))</f>
        <v/>
      </c>
      <c r="H165" s="29" t="str">
        <f>IF(D165="","",VLOOKUP(D165,'Műszaki adattábla'!F:P,11,0))</f>
        <v/>
      </c>
      <c r="I165" s="30"/>
      <c r="J165" s="30"/>
      <c r="K165" s="31" t="str">
        <f>IF(D165="","",ROUND(((F165*I165*'Műszaki adattábla'!$C$7/'Műszaki adattábla'!$C$8)+(G165*I165)+(H165*I165))/12*'Műszaki adattábla'!T156,0))</f>
        <v/>
      </c>
      <c r="L165" s="32" t="str">
        <f t="shared" si="9"/>
        <v/>
      </c>
    </row>
    <row r="166" spans="2:12" ht="14.4" thickBot="1" x14ac:dyDescent="0.3">
      <c r="B166" s="28" t="str">
        <f t="shared" si="10"/>
        <v/>
      </c>
      <c r="C166" s="167" t="str">
        <f>IF(D166="","",VLOOKUP(D166,'Műszaki adattábla'!F:G,2,0))</f>
        <v/>
      </c>
      <c r="D166" s="168" t="str">
        <f>IF('Műszaki adattábla'!F157="","",'Műszaki adattábla'!F157)</f>
        <v/>
      </c>
      <c r="E166" s="169" t="str">
        <f>IF(D166="","",VLOOKUP(D166,'Műszaki adattábla'!F:R,13,0))</f>
        <v/>
      </c>
      <c r="F166" s="29" t="str">
        <f>IF(D166="","",VLOOKUP(D166,'Műszaki adattábla'!F:M,8,0))</f>
        <v/>
      </c>
      <c r="G166" s="29" t="str">
        <f>IF(D166="","",IF('Műszaki adattábla'!L157="20-99",IF('Műszaki adattábla'!O157="","Nem adott meg lekötött teljesítményt",VLOOKUP(D166,'Műszaki adattábla'!F:O,10,0)),0))</f>
        <v/>
      </c>
      <c r="H166" s="29" t="str">
        <f>IF(D166="","",VLOOKUP(D166,'Műszaki adattábla'!F:P,11,0))</f>
        <v/>
      </c>
      <c r="I166" s="30"/>
      <c r="J166" s="30"/>
      <c r="K166" s="31" t="str">
        <f>IF(D166="","",ROUND(((F166*I166*'Műszaki adattábla'!$C$7/'Műszaki adattábla'!$C$8)+(G166*I166)+(H166*I166))/12*'Műszaki adattábla'!T157,0))</f>
        <v/>
      </c>
      <c r="L166" s="32" t="str">
        <f t="shared" si="9"/>
        <v/>
      </c>
    </row>
    <row r="167" spans="2:12" ht="14.4" thickBot="1" x14ac:dyDescent="0.3">
      <c r="B167" s="28" t="str">
        <f t="shared" si="10"/>
        <v/>
      </c>
      <c r="C167" s="167" t="str">
        <f>IF(D167="","",VLOOKUP(D167,'Műszaki adattábla'!F:G,2,0))</f>
        <v/>
      </c>
      <c r="D167" s="168" t="str">
        <f>IF('Műszaki adattábla'!F158="","",'Műszaki adattábla'!F158)</f>
        <v/>
      </c>
      <c r="E167" s="169" t="str">
        <f>IF(D167="","",VLOOKUP(D167,'Műszaki adattábla'!F:R,13,0))</f>
        <v/>
      </c>
      <c r="F167" s="29" t="str">
        <f>IF(D167="","",VLOOKUP(D167,'Műszaki adattábla'!F:M,8,0))</f>
        <v/>
      </c>
      <c r="G167" s="29" t="str">
        <f>IF(D167="","",IF('Műszaki adattábla'!L158="20-99",IF('Műszaki adattábla'!O158="","Nem adott meg lekötött teljesítményt",VLOOKUP(D167,'Műszaki adattábla'!F:O,10,0)),0))</f>
        <v/>
      </c>
      <c r="H167" s="29" t="str">
        <f>IF(D167="","",VLOOKUP(D167,'Műszaki adattábla'!F:P,11,0))</f>
        <v/>
      </c>
      <c r="I167" s="30"/>
      <c r="J167" s="30"/>
      <c r="K167" s="31" t="str">
        <f>IF(D167="","",ROUND(((F167*I167*'Műszaki adattábla'!$C$7/'Műszaki adattábla'!$C$8)+(G167*I167)+(H167*I167))/12*'Műszaki adattábla'!T158,0))</f>
        <v/>
      </c>
      <c r="L167" s="32" t="str">
        <f t="shared" si="9"/>
        <v/>
      </c>
    </row>
    <row r="168" spans="2:12" ht="14.4" thickBot="1" x14ac:dyDescent="0.3">
      <c r="B168" s="28" t="str">
        <f t="shared" si="10"/>
        <v/>
      </c>
      <c r="C168" s="167" t="str">
        <f>IF(D168="","",VLOOKUP(D168,'Műszaki adattábla'!F:G,2,0))</f>
        <v/>
      </c>
      <c r="D168" s="168" t="str">
        <f>IF('Műszaki adattábla'!F159="","",'Műszaki adattábla'!F159)</f>
        <v/>
      </c>
      <c r="E168" s="169" t="str">
        <f>IF(D168="","",VLOOKUP(D168,'Műszaki adattábla'!F:R,13,0))</f>
        <v/>
      </c>
      <c r="F168" s="29" t="str">
        <f>IF(D168="","",VLOOKUP(D168,'Műszaki adattábla'!F:M,8,0))</f>
        <v/>
      </c>
      <c r="G168" s="29" t="str">
        <f>IF(D168="","",IF('Műszaki adattábla'!L159="20-99",IF('Műszaki adattábla'!O159="","Nem adott meg lekötött teljesítményt",VLOOKUP(D168,'Műszaki adattábla'!F:O,10,0)),0))</f>
        <v/>
      </c>
      <c r="H168" s="29" t="str">
        <f>IF(D168="","",VLOOKUP(D168,'Műszaki adattábla'!F:P,11,0))</f>
        <v/>
      </c>
      <c r="I168" s="30"/>
      <c r="J168" s="30"/>
      <c r="K168" s="31" t="str">
        <f>IF(D168="","",ROUND(((F168*I168*'Műszaki adattábla'!$C$7/'Műszaki adattábla'!$C$8)+(G168*I168)+(H168*I168))/12*'Műszaki adattábla'!T159,0))</f>
        <v/>
      </c>
      <c r="L168" s="32" t="str">
        <f t="shared" si="9"/>
        <v/>
      </c>
    </row>
    <row r="169" spans="2:12" ht="14.4" thickBot="1" x14ac:dyDescent="0.3">
      <c r="B169" s="28" t="str">
        <f t="shared" si="10"/>
        <v/>
      </c>
      <c r="C169" s="167" t="str">
        <f>IF(D169="","",VLOOKUP(D169,'Műszaki adattábla'!F:G,2,0))</f>
        <v/>
      </c>
      <c r="D169" s="168" t="str">
        <f>IF('Műszaki adattábla'!F160="","",'Műszaki adattábla'!F160)</f>
        <v/>
      </c>
      <c r="E169" s="169" t="str">
        <f>IF(D169="","",VLOOKUP(D169,'Műszaki adattábla'!F:R,13,0))</f>
        <v/>
      </c>
      <c r="F169" s="29" t="str">
        <f>IF(D169="","",VLOOKUP(D169,'Műszaki adattábla'!F:M,8,0))</f>
        <v/>
      </c>
      <c r="G169" s="29" t="str">
        <f>IF(D169="","",IF('Műszaki adattábla'!L160="20-99",IF('Műszaki adattábla'!O160="","Nem adott meg lekötött teljesítményt",VLOOKUP(D169,'Műszaki adattábla'!F:O,10,0)),0))</f>
        <v/>
      </c>
      <c r="H169" s="29" t="str">
        <f>IF(D169="","",VLOOKUP(D169,'Műszaki adattábla'!F:P,11,0))</f>
        <v/>
      </c>
      <c r="I169" s="30"/>
      <c r="J169" s="30"/>
      <c r="K169" s="31" t="str">
        <f>IF(D169="","",ROUND(((F169*I169*'Műszaki adattábla'!$C$7/'Műszaki adattábla'!$C$8)+(G169*I169)+(H169*I169))/12*'Műszaki adattábla'!T160,0))</f>
        <v/>
      </c>
      <c r="L169" s="32" t="str">
        <f t="shared" si="9"/>
        <v/>
      </c>
    </row>
    <row r="170" spans="2:12" ht="14.4" thickBot="1" x14ac:dyDescent="0.3">
      <c r="B170" s="28" t="str">
        <f t="shared" si="10"/>
        <v/>
      </c>
      <c r="C170" s="167" t="str">
        <f>IF(D170="","",VLOOKUP(D170,'Műszaki adattábla'!F:G,2,0))</f>
        <v/>
      </c>
      <c r="D170" s="168" t="str">
        <f>IF('Műszaki adattábla'!F161="","",'Műszaki adattábla'!F161)</f>
        <v/>
      </c>
      <c r="E170" s="169" t="str">
        <f>IF(D170="","",VLOOKUP(D170,'Műszaki adattábla'!F:R,13,0))</f>
        <v/>
      </c>
      <c r="F170" s="29" t="str">
        <f>IF(D170="","",VLOOKUP(D170,'Műszaki adattábla'!F:M,8,0))</f>
        <v/>
      </c>
      <c r="G170" s="29" t="str">
        <f>IF(D170="","",IF('Műszaki adattábla'!L161="20-99",IF('Műszaki adattábla'!O161="","Nem adott meg lekötött teljesítményt",VLOOKUP(D170,'Műszaki adattábla'!F:O,10,0)),0))</f>
        <v/>
      </c>
      <c r="H170" s="29" t="str">
        <f>IF(D170="","",VLOOKUP(D170,'Műszaki adattábla'!F:P,11,0))</f>
        <v/>
      </c>
      <c r="I170" s="30"/>
      <c r="J170" s="30"/>
      <c r="K170" s="31" t="str">
        <f>IF(D170="","",ROUND(((F170*I170*'Műszaki adattábla'!$C$7/'Műszaki adattábla'!$C$8)+(G170*I170)+(H170*I170))/12*'Műszaki adattábla'!T161,0))</f>
        <v/>
      </c>
      <c r="L170" s="32" t="str">
        <f t="shared" si="9"/>
        <v/>
      </c>
    </row>
    <row r="171" spans="2:12" ht="14.4" thickBot="1" x14ac:dyDescent="0.3">
      <c r="B171" s="28" t="str">
        <f t="shared" si="10"/>
        <v/>
      </c>
      <c r="C171" s="167" t="str">
        <f>IF(D171="","",VLOOKUP(D171,'Műszaki adattábla'!F:G,2,0))</f>
        <v/>
      </c>
      <c r="D171" s="168" t="str">
        <f>IF('Műszaki adattábla'!F162="","",'Műszaki adattábla'!F162)</f>
        <v/>
      </c>
      <c r="E171" s="169" t="str">
        <f>IF(D171="","",VLOOKUP(D171,'Műszaki adattábla'!F:R,13,0))</f>
        <v/>
      </c>
      <c r="F171" s="29" t="str">
        <f>IF(D171="","",VLOOKUP(D171,'Műszaki adattábla'!F:M,8,0))</f>
        <v/>
      </c>
      <c r="G171" s="29" t="str">
        <f>IF(D171="","",IF('Műszaki adattábla'!L162="20-99",IF('Műszaki adattábla'!O162="","Nem adott meg lekötött teljesítményt",VLOOKUP(D171,'Műszaki adattábla'!F:O,10,0)),0))</f>
        <v/>
      </c>
      <c r="H171" s="29" t="str">
        <f>IF(D171="","",VLOOKUP(D171,'Műszaki adattábla'!F:P,11,0))</f>
        <v/>
      </c>
      <c r="I171" s="30"/>
      <c r="J171" s="30"/>
      <c r="K171" s="31" t="str">
        <f>IF(D171="","",ROUND(((F171*I171*'Műszaki adattábla'!$C$7/'Műszaki adattábla'!$C$8)+(G171*I171)+(H171*I171))/12*'Műszaki adattábla'!T162,0))</f>
        <v/>
      </c>
      <c r="L171" s="32" t="str">
        <f t="shared" si="9"/>
        <v/>
      </c>
    </row>
    <row r="172" spans="2:12" ht="14.4" thickBot="1" x14ac:dyDescent="0.3">
      <c r="B172" s="28" t="str">
        <f t="shared" si="10"/>
        <v/>
      </c>
      <c r="C172" s="167" t="str">
        <f>IF(D172="","",VLOOKUP(D172,'Műszaki adattábla'!F:G,2,0))</f>
        <v/>
      </c>
      <c r="D172" s="168" t="str">
        <f>IF('Műszaki adattábla'!F163="","",'Műszaki adattábla'!F163)</f>
        <v/>
      </c>
      <c r="E172" s="169" t="str">
        <f>IF(D172="","",VLOOKUP(D172,'Műszaki adattábla'!F:R,13,0))</f>
        <v/>
      </c>
      <c r="F172" s="29" t="str">
        <f>IF(D172="","",VLOOKUP(D172,'Műszaki adattábla'!F:M,8,0))</f>
        <v/>
      </c>
      <c r="G172" s="29" t="str">
        <f>IF(D172="","",IF('Műszaki adattábla'!L163="20-99",IF('Műszaki adattábla'!O163="","Nem adott meg lekötött teljesítményt",VLOOKUP(D172,'Műszaki adattábla'!F:O,10,0)),0))</f>
        <v/>
      </c>
      <c r="H172" s="29" t="str">
        <f>IF(D172="","",VLOOKUP(D172,'Műszaki adattábla'!F:P,11,0))</f>
        <v/>
      </c>
      <c r="I172" s="30"/>
      <c r="J172" s="30"/>
      <c r="K172" s="31" t="str">
        <f>IF(D172="","",ROUND(((F172*I172*'Műszaki adattábla'!$C$7/'Műszaki adattábla'!$C$8)+(G172*I172)+(H172*I172))/12*'Műszaki adattábla'!T163,0))</f>
        <v/>
      </c>
      <c r="L172" s="32" t="str">
        <f t="shared" si="9"/>
        <v/>
      </c>
    </row>
    <row r="173" spans="2:12" ht="14.4" thickBot="1" x14ac:dyDescent="0.3">
      <c r="B173" s="28" t="str">
        <f t="shared" si="10"/>
        <v/>
      </c>
      <c r="C173" s="167" t="str">
        <f>IF(D173="","",VLOOKUP(D173,'Műszaki adattábla'!F:G,2,0))</f>
        <v/>
      </c>
      <c r="D173" s="168" t="str">
        <f>IF('Műszaki adattábla'!F164="","",'Műszaki adattábla'!F164)</f>
        <v/>
      </c>
      <c r="E173" s="169" t="str">
        <f>IF(D173="","",VLOOKUP(D173,'Műszaki adattábla'!F:R,13,0))</f>
        <v/>
      </c>
      <c r="F173" s="29" t="str">
        <f>IF(D173="","",VLOOKUP(D173,'Műszaki adattábla'!F:M,8,0))</f>
        <v/>
      </c>
      <c r="G173" s="29" t="str">
        <f>IF(D173="","",IF('Műszaki adattábla'!L164="20-99",IF('Műszaki adattábla'!O164="","Nem adott meg lekötött teljesítményt",VLOOKUP(D173,'Műszaki adattábla'!F:O,10,0)),0))</f>
        <v/>
      </c>
      <c r="H173" s="29" t="str">
        <f>IF(D173="","",VLOOKUP(D173,'Műszaki adattábla'!F:P,11,0))</f>
        <v/>
      </c>
      <c r="I173" s="30"/>
      <c r="J173" s="30"/>
      <c r="K173" s="31" t="str">
        <f>IF(D173="","",ROUND(((F173*I173*'Műszaki adattábla'!$C$7/'Műszaki adattábla'!$C$8)+(G173*I173)+(H173*I173))/12*'Műszaki adattábla'!T164,0))</f>
        <v/>
      </c>
      <c r="L173" s="32" t="str">
        <f t="shared" si="9"/>
        <v/>
      </c>
    </row>
    <row r="174" spans="2:12" ht="14.4" thickBot="1" x14ac:dyDescent="0.3">
      <c r="B174" s="28" t="str">
        <f t="shared" si="10"/>
        <v/>
      </c>
      <c r="C174" s="167" t="str">
        <f>IF(D174="","",VLOOKUP(D174,'Műszaki adattábla'!F:G,2,0))</f>
        <v/>
      </c>
      <c r="D174" s="168" t="str">
        <f>IF('Műszaki adattábla'!F165="","",'Műszaki adattábla'!F165)</f>
        <v/>
      </c>
      <c r="E174" s="169" t="str">
        <f>IF(D174="","",VLOOKUP(D174,'Műszaki adattábla'!F:R,13,0))</f>
        <v/>
      </c>
      <c r="F174" s="29" t="str">
        <f>IF(D174="","",VLOOKUP(D174,'Műszaki adattábla'!F:M,8,0))</f>
        <v/>
      </c>
      <c r="G174" s="29" t="str">
        <f>IF(D174="","",IF('Műszaki adattábla'!L165="20-99",IF('Műszaki adattábla'!O165="","Nem adott meg lekötött teljesítményt",VLOOKUP(D174,'Műszaki adattábla'!F:O,10,0)),0))</f>
        <v/>
      </c>
      <c r="H174" s="29" t="str">
        <f>IF(D174="","",VLOOKUP(D174,'Műszaki adattábla'!F:P,11,0))</f>
        <v/>
      </c>
      <c r="I174" s="30"/>
      <c r="J174" s="30"/>
      <c r="K174" s="31" t="str">
        <f>IF(D174="","",ROUND(((F174*I174*'Műszaki adattábla'!$C$7/'Műszaki adattábla'!$C$8)+(G174*I174)+(H174*I174))/12*'Műszaki adattábla'!T165,0))</f>
        <v/>
      </c>
      <c r="L174" s="32" t="str">
        <f t="shared" si="9"/>
        <v/>
      </c>
    </row>
    <row r="175" spans="2:12" ht="14.4" thickBot="1" x14ac:dyDescent="0.3">
      <c r="B175" s="28" t="str">
        <f t="shared" si="10"/>
        <v/>
      </c>
      <c r="C175" s="167" t="str">
        <f>IF(D175="","",VLOOKUP(D175,'Műszaki adattábla'!F:G,2,0))</f>
        <v/>
      </c>
      <c r="D175" s="168" t="str">
        <f>IF('Műszaki adattábla'!F166="","",'Műszaki adattábla'!F166)</f>
        <v/>
      </c>
      <c r="E175" s="169" t="str">
        <f>IF(D175="","",VLOOKUP(D175,'Műszaki adattábla'!F:R,13,0))</f>
        <v/>
      </c>
      <c r="F175" s="29" t="str">
        <f>IF(D175="","",VLOOKUP(D175,'Műszaki adattábla'!F:M,8,0))</f>
        <v/>
      </c>
      <c r="G175" s="29" t="str">
        <f>IF(D175="","",IF('Műszaki adattábla'!L166="20-99",IF('Műszaki adattábla'!O166="","Nem adott meg lekötött teljesítményt",VLOOKUP(D175,'Műszaki adattábla'!F:O,10,0)),0))</f>
        <v/>
      </c>
      <c r="H175" s="29" t="str">
        <f>IF(D175="","",VLOOKUP(D175,'Műszaki adattábla'!F:P,11,0))</f>
        <v/>
      </c>
      <c r="I175" s="30"/>
      <c r="J175" s="30"/>
      <c r="K175" s="31" t="str">
        <f>IF(D175="","",ROUND(((F175*I175*'Műszaki adattábla'!$C$7/'Műszaki adattábla'!$C$8)+(G175*I175)+(H175*I175))/12*'Műszaki adattábla'!T166,0))</f>
        <v/>
      </c>
      <c r="L175" s="32" t="str">
        <f t="shared" si="9"/>
        <v/>
      </c>
    </row>
    <row r="176" spans="2:12" ht="14.4" thickBot="1" x14ac:dyDescent="0.3">
      <c r="B176" s="28" t="str">
        <f t="shared" si="10"/>
        <v/>
      </c>
      <c r="C176" s="167" t="str">
        <f>IF(D176="","",VLOOKUP(D176,'Műszaki adattábla'!F:G,2,0))</f>
        <v/>
      </c>
      <c r="D176" s="168" t="str">
        <f>IF('Műszaki adattábla'!F167="","",'Műszaki adattábla'!F167)</f>
        <v/>
      </c>
      <c r="E176" s="169" t="str">
        <f>IF(D176="","",VLOOKUP(D176,'Műszaki adattábla'!F:R,13,0))</f>
        <v/>
      </c>
      <c r="F176" s="29" t="str">
        <f>IF(D176="","",VLOOKUP(D176,'Műszaki adattábla'!F:M,8,0))</f>
        <v/>
      </c>
      <c r="G176" s="29" t="str">
        <f>IF(D176="","",IF('Műszaki adattábla'!L167="20-99",IF('Műszaki adattábla'!O167="","Nem adott meg lekötött teljesítményt",VLOOKUP(D176,'Műszaki adattábla'!F:O,10,0)),0))</f>
        <v/>
      </c>
      <c r="H176" s="29" t="str">
        <f>IF(D176="","",VLOOKUP(D176,'Műszaki adattábla'!F:P,11,0))</f>
        <v/>
      </c>
      <c r="I176" s="30"/>
      <c r="J176" s="30"/>
      <c r="K176" s="31" t="str">
        <f>IF(D176="","",ROUND(((F176*I176*'Műszaki adattábla'!$C$7/'Műszaki adattábla'!$C$8)+(G176*I176)+(H176*I176))/12*'Műszaki adattábla'!T167,0))</f>
        <v/>
      </c>
      <c r="L176" s="32" t="str">
        <f t="shared" si="9"/>
        <v/>
      </c>
    </row>
    <row r="177" spans="2:12" ht="14.4" thickBot="1" x14ac:dyDescent="0.3">
      <c r="B177" s="28" t="str">
        <f t="shared" si="10"/>
        <v/>
      </c>
      <c r="C177" s="167" t="str">
        <f>IF(D177="","",VLOOKUP(D177,'Műszaki adattábla'!F:G,2,0))</f>
        <v/>
      </c>
      <c r="D177" s="168" t="str">
        <f>IF('Műszaki adattábla'!F168="","",'Műszaki adattábla'!F168)</f>
        <v/>
      </c>
      <c r="E177" s="169" t="str">
        <f>IF(D177="","",VLOOKUP(D177,'Műszaki adattábla'!F:R,13,0))</f>
        <v/>
      </c>
      <c r="F177" s="29" t="str">
        <f>IF(D177="","",VLOOKUP(D177,'Műszaki adattábla'!F:M,8,0))</f>
        <v/>
      </c>
      <c r="G177" s="29" t="str">
        <f>IF(D177="","",IF('Műszaki adattábla'!L168="20-99",IF('Műszaki adattábla'!O168="","Nem adott meg lekötött teljesítményt",VLOOKUP(D177,'Műszaki adattábla'!F:O,10,0)),0))</f>
        <v/>
      </c>
      <c r="H177" s="29" t="str">
        <f>IF(D177="","",VLOOKUP(D177,'Műszaki adattábla'!F:P,11,0))</f>
        <v/>
      </c>
      <c r="I177" s="30"/>
      <c r="J177" s="30"/>
      <c r="K177" s="31" t="str">
        <f>IF(D177="","",ROUND(((F177*I177*'Műszaki adattábla'!$C$7/'Műszaki adattábla'!$C$8)+(G177*I177)+(H177*I177))/12*'Műszaki adattábla'!T168,0))</f>
        <v/>
      </c>
      <c r="L177" s="32" t="str">
        <f t="shared" si="9"/>
        <v/>
      </c>
    </row>
    <row r="178" spans="2:12" ht="14.4" thickBot="1" x14ac:dyDescent="0.3">
      <c r="B178" s="28" t="str">
        <f t="shared" si="10"/>
        <v/>
      </c>
      <c r="C178" s="167" t="str">
        <f>IF(D178="","",VLOOKUP(D178,'Műszaki adattábla'!F:G,2,0))</f>
        <v/>
      </c>
      <c r="D178" s="168" t="str">
        <f>IF('Műszaki adattábla'!F169="","",'Műszaki adattábla'!F169)</f>
        <v/>
      </c>
      <c r="E178" s="169" t="str">
        <f>IF(D178="","",VLOOKUP(D178,'Műszaki adattábla'!F:R,13,0))</f>
        <v/>
      </c>
      <c r="F178" s="29" t="str">
        <f>IF(D178="","",VLOOKUP(D178,'Műszaki adattábla'!F:M,8,0))</f>
        <v/>
      </c>
      <c r="G178" s="29" t="str">
        <f>IF(D178="","",IF('Műszaki adattábla'!L169="20-99",IF('Műszaki adattábla'!O169="","Nem adott meg lekötött teljesítményt",VLOOKUP(D178,'Műszaki adattábla'!F:O,10,0)),0))</f>
        <v/>
      </c>
      <c r="H178" s="29" t="str">
        <f>IF(D178="","",VLOOKUP(D178,'Műszaki adattábla'!F:P,11,0))</f>
        <v/>
      </c>
      <c r="I178" s="30"/>
      <c r="J178" s="30"/>
      <c r="K178" s="31" t="str">
        <f>IF(D178="","",ROUND(((F178*I178*'Műszaki adattábla'!$C$7/'Műszaki adattábla'!$C$8)+(G178*I178)+(H178*I178))/12*'Műszaki adattábla'!T169,0))</f>
        <v/>
      </c>
      <c r="L178" s="32" t="str">
        <f t="shared" si="9"/>
        <v/>
      </c>
    </row>
    <row r="179" spans="2:12" ht="14.4" thickBot="1" x14ac:dyDescent="0.3">
      <c r="B179" s="28" t="str">
        <f t="shared" si="10"/>
        <v/>
      </c>
      <c r="C179" s="167" t="str">
        <f>IF(D179="","",VLOOKUP(D179,'Műszaki adattábla'!F:G,2,0))</f>
        <v/>
      </c>
      <c r="D179" s="168" t="str">
        <f>IF('Műszaki adattábla'!F170="","",'Műszaki adattábla'!F170)</f>
        <v/>
      </c>
      <c r="E179" s="169" t="str">
        <f>IF(D179="","",VLOOKUP(D179,'Műszaki adattábla'!F:R,13,0))</f>
        <v/>
      </c>
      <c r="F179" s="29" t="str">
        <f>IF(D179="","",VLOOKUP(D179,'Műszaki adattábla'!F:M,8,0))</f>
        <v/>
      </c>
      <c r="G179" s="29" t="str">
        <f>IF(D179="","",IF('Műszaki adattábla'!L170="20-99",IF('Műszaki adattábla'!O170="","Nem adott meg lekötött teljesítményt",VLOOKUP(D179,'Műszaki adattábla'!F:O,10,0)),0))</f>
        <v/>
      </c>
      <c r="H179" s="29" t="str">
        <f>IF(D179="","",VLOOKUP(D179,'Műszaki adattábla'!F:P,11,0))</f>
        <v/>
      </c>
      <c r="I179" s="30"/>
      <c r="J179" s="30"/>
      <c r="K179" s="31" t="str">
        <f>IF(D179="","",ROUND(((F179*I179*'Műszaki adattábla'!$C$7/'Műszaki adattábla'!$C$8)+(G179*I179)+(H179*I179))/12*'Műszaki adattábla'!T170,0))</f>
        <v/>
      </c>
      <c r="L179" s="32" t="str">
        <f t="shared" si="9"/>
        <v/>
      </c>
    </row>
    <row r="180" spans="2:12" ht="14.4" thickBot="1" x14ac:dyDescent="0.3">
      <c r="B180" s="28" t="str">
        <f t="shared" si="10"/>
        <v/>
      </c>
      <c r="C180" s="167" t="str">
        <f>IF(D180="","",VLOOKUP(D180,'Műszaki adattábla'!F:G,2,0))</f>
        <v/>
      </c>
      <c r="D180" s="168" t="str">
        <f>IF('Műszaki adattábla'!F171="","",'Műszaki adattábla'!F171)</f>
        <v/>
      </c>
      <c r="E180" s="169" t="str">
        <f>IF(D180="","",VLOOKUP(D180,'Műszaki adattábla'!F:R,13,0))</f>
        <v/>
      </c>
      <c r="F180" s="29" t="str">
        <f>IF(D180="","",VLOOKUP(D180,'Műszaki adattábla'!F:M,8,0))</f>
        <v/>
      </c>
      <c r="G180" s="29" t="str">
        <f>IF(D180="","",IF('Műszaki adattábla'!L171="20-99",IF('Műszaki adattábla'!O171="","Nem adott meg lekötött teljesítményt",VLOOKUP(D180,'Műszaki adattábla'!F:O,10,0)),0))</f>
        <v/>
      </c>
      <c r="H180" s="29" t="str">
        <f>IF(D180="","",VLOOKUP(D180,'Műszaki adattábla'!F:P,11,0))</f>
        <v/>
      </c>
      <c r="I180" s="30"/>
      <c r="J180" s="30"/>
      <c r="K180" s="31" t="str">
        <f>IF(D180="","",ROUND(((F180*I180*'Műszaki adattábla'!$C$7/'Műszaki adattábla'!$C$8)+(G180*I180)+(H180*I180))/12*'Műszaki adattábla'!T171,0))</f>
        <v/>
      </c>
      <c r="L180" s="32" t="str">
        <f t="shared" si="9"/>
        <v/>
      </c>
    </row>
    <row r="181" spans="2:12" ht="14.4" thickBot="1" x14ac:dyDescent="0.3">
      <c r="B181" s="28" t="str">
        <f t="shared" si="10"/>
        <v/>
      </c>
      <c r="C181" s="167" t="str">
        <f>IF(D181="","",VLOOKUP(D181,'Műszaki adattábla'!F:G,2,0))</f>
        <v/>
      </c>
      <c r="D181" s="168" t="str">
        <f>IF('Műszaki adattábla'!F172="","",'Műszaki adattábla'!F172)</f>
        <v/>
      </c>
      <c r="E181" s="169" t="str">
        <f>IF(D181="","",VLOOKUP(D181,'Műszaki adattábla'!F:R,13,0))</f>
        <v/>
      </c>
      <c r="F181" s="29" t="str">
        <f>IF(D181="","",VLOOKUP(D181,'Műszaki adattábla'!F:M,8,0))</f>
        <v/>
      </c>
      <c r="G181" s="29" t="str">
        <f>IF(D181="","",IF('Műszaki adattábla'!L172="20-99",IF('Műszaki adattábla'!O172="","Nem adott meg lekötött teljesítményt",VLOOKUP(D181,'Műszaki adattábla'!F:O,10,0)),0))</f>
        <v/>
      </c>
      <c r="H181" s="29" t="str">
        <f>IF(D181="","",VLOOKUP(D181,'Műszaki adattábla'!F:P,11,0))</f>
        <v/>
      </c>
      <c r="I181" s="30"/>
      <c r="J181" s="30"/>
      <c r="K181" s="31" t="str">
        <f>IF(D181="","",ROUND(((F181*I181*'Műszaki adattábla'!$C$7/'Műszaki adattábla'!$C$8)+(G181*I181)+(H181*I181))/12*'Műszaki adattábla'!T172,0))</f>
        <v/>
      </c>
      <c r="L181" s="32" t="str">
        <f t="shared" si="9"/>
        <v/>
      </c>
    </row>
    <row r="182" spans="2:12" ht="14.4" thickBot="1" x14ac:dyDescent="0.3">
      <c r="B182" s="28" t="str">
        <f t="shared" si="10"/>
        <v/>
      </c>
      <c r="C182" s="167" t="str">
        <f>IF(D182="","",VLOOKUP(D182,'Műszaki adattábla'!F:G,2,0))</f>
        <v/>
      </c>
      <c r="D182" s="168" t="str">
        <f>IF('Műszaki adattábla'!F173="","",'Műszaki adattábla'!F173)</f>
        <v/>
      </c>
      <c r="E182" s="169" t="str">
        <f>IF(D182="","",VLOOKUP(D182,'Műszaki adattábla'!F:R,13,0))</f>
        <v/>
      </c>
      <c r="F182" s="29" t="str">
        <f>IF(D182="","",VLOOKUP(D182,'Műszaki adattábla'!F:M,8,0))</f>
        <v/>
      </c>
      <c r="G182" s="29" t="str">
        <f>IF(D182="","",IF('Műszaki adattábla'!L173="20-99",IF('Műszaki adattábla'!O173="","Nem adott meg lekötött teljesítményt",VLOOKUP(D182,'Műszaki adattábla'!F:O,10,0)),0))</f>
        <v/>
      </c>
      <c r="H182" s="29" t="str">
        <f>IF(D182="","",VLOOKUP(D182,'Műszaki adattábla'!F:P,11,0))</f>
        <v/>
      </c>
      <c r="I182" s="30"/>
      <c r="J182" s="30"/>
      <c r="K182" s="31" t="str">
        <f>IF(D182="","",ROUND(((F182*I182*'Műszaki adattábla'!$C$7/'Műszaki adattábla'!$C$8)+(G182*I182)+(H182*I182))/12*'Műszaki adattábla'!T173,0))</f>
        <v/>
      </c>
      <c r="L182" s="32" t="str">
        <f t="shared" si="9"/>
        <v/>
      </c>
    </row>
    <row r="183" spans="2:12" ht="14.4" thickBot="1" x14ac:dyDescent="0.3">
      <c r="B183" s="28" t="str">
        <f t="shared" si="10"/>
        <v/>
      </c>
      <c r="C183" s="167" t="str">
        <f>IF(D183="","",VLOOKUP(D183,'Műszaki adattábla'!F:G,2,0))</f>
        <v/>
      </c>
      <c r="D183" s="168" t="str">
        <f>IF('Műszaki adattábla'!F174="","",'Műszaki adattábla'!F174)</f>
        <v/>
      </c>
      <c r="E183" s="169" t="str">
        <f>IF(D183="","",VLOOKUP(D183,'Műszaki adattábla'!F:R,13,0))</f>
        <v/>
      </c>
      <c r="F183" s="29" t="str">
        <f>IF(D183="","",VLOOKUP(D183,'Műszaki adattábla'!F:M,8,0))</f>
        <v/>
      </c>
      <c r="G183" s="29" t="str">
        <f>IF(D183="","",IF('Műszaki adattábla'!L174="20-99",IF('Műszaki adattábla'!O174="","Nem adott meg lekötött teljesítményt",VLOOKUP(D183,'Műszaki adattábla'!F:O,10,0)),0))</f>
        <v/>
      </c>
      <c r="H183" s="29" t="str">
        <f>IF(D183="","",VLOOKUP(D183,'Műszaki adattábla'!F:P,11,0))</f>
        <v/>
      </c>
      <c r="I183" s="30"/>
      <c r="J183" s="30"/>
      <c r="K183" s="31" t="str">
        <f>IF(D183="","",ROUND(((F183*I183*'Műszaki adattábla'!$C$7/'Műszaki adattábla'!$C$8)+(G183*I183)+(H183*I183))/12*'Műszaki adattábla'!T174,0))</f>
        <v/>
      </c>
      <c r="L183" s="32" t="str">
        <f t="shared" si="9"/>
        <v/>
      </c>
    </row>
    <row r="184" spans="2:12" ht="14.4" thickBot="1" x14ac:dyDescent="0.3">
      <c r="B184" s="28" t="str">
        <f t="shared" si="10"/>
        <v/>
      </c>
      <c r="C184" s="167" t="str">
        <f>IF(D184="","",VLOOKUP(D184,'Műszaki adattábla'!F:G,2,0))</f>
        <v/>
      </c>
      <c r="D184" s="168" t="str">
        <f>IF('Műszaki adattábla'!F175="","",'Műszaki adattábla'!F175)</f>
        <v/>
      </c>
      <c r="E184" s="169" t="str">
        <f>IF(D184="","",VLOOKUP(D184,'Műszaki adattábla'!F:R,13,0))</f>
        <v/>
      </c>
      <c r="F184" s="29" t="str">
        <f>IF(D184="","",VLOOKUP(D184,'Műszaki adattábla'!F:M,8,0))</f>
        <v/>
      </c>
      <c r="G184" s="29" t="str">
        <f>IF(D184="","",IF('Műszaki adattábla'!L175="20-99",IF('Műszaki adattábla'!O175="","Nem adott meg lekötött teljesítményt",VLOOKUP(D184,'Műszaki adattábla'!F:O,10,0)),0))</f>
        <v/>
      </c>
      <c r="H184" s="29" t="str">
        <f>IF(D184="","",VLOOKUP(D184,'Műszaki adattábla'!F:P,11,0))</f>
        <v/>
      </c>
      <c r="I184" s="30"/>
      <c r="J184" s="30"/>
      <c r="K184" s="31" t="str">
        <f>IF(D184="","",ROUND(((F184*I184*'Műszaki adattábla'!$C$7/'Műszaki adattábla'!$C$8)+(G184*I184)+(H184*I184))/12*'Műszaki adattábla'!T175,0))</f>
        <v/>
      </c>
      <c r="L184" s="32" t="str">
        <f t="shared" si="9"/>
        <v/>
      </c>
    </row>
    <row r="185" spans="2:12" ht="14.4" thickBot="1" x14ac:dyDescent="0.3">
      <c r="B185" s="28" t="str">
        <f t="shared" si="10"/>
        <v/>
      </c>
      <c r="C185" s="167" t="str">
        <f>IF(D185="","",VLOOKUP(D185,'Műszaki adattábla'!F:G,2,0))</f>
        <v/>
      </c>
      <c r="D185" s="168" t="str">
        <f>IF('Műszaki adattábla'!F176="","",'Műszaki adattábla'!F176)</f>
        <v/>
      </c>
      <c r="E185" s="169" t="str">
        <f>IF(D185="","",VLOOKUP(D185,'Műszaki adattábla'!F:R,13,0))</f>
        <v/>
      </c>
      <c r="F185" s="29" t="str">
        <f>IF(D185="","",VLOOKUP(D185,'Műszaki adattábla'!F:M,8,0))</f>
        <v/>
      </c>
      <c r="G185" s="29" t="str">
        <f>IF(D185="","",IF('Műszaki adattábla'!L176="20-99",IF('Műszaki adattábla'!O176="","Nem adott meg lekötött teljesítményt",VLOOKUP(D185,'Műszaki adattábla'!F:O,10,0)),0))</f>
        <v/>
      </c>
      <c r="H185" s="29" t="str">
        <f>IF(D185="","",VLOOKUP(D185,'Műszaki adattábla'!F:P,11,0))</f>
        <v/>
      </c>
      <c r="I185" s="30"/>
      <c r="J185" s="30"/>
      <c r="K185" s="31" t="str">
        <f>IF(D185="","",ROUND(((F185*I185*'Műszaki adattábla'!$C$7/'Műszaki adattábla'!$C$8)+(G185*I185)+(H185*I185))/12*'Műszaki adattábla'!T176,0))</f>
        <v/>
      </c>
      <c r="L185" s="32" t="str">
        <f t="shared" si="9"/>
        <v/>
      </c>
    </row>
    <row r="186" spans="2:12" ht="14.4" thickBot="1" x14ac:dyDescent="0.3">
      <c r="B186" s="28" t="str">
        <f t="shared" si="10"/>
        <v/>
      </c>
      <c r="C186" s="167" t="str">
        <f>IF(D186="","",VLOOKUP(D186,'Műszaki adattábla'!F:G,2,0))</f>
        <v/>
      </c>
      <c r="D186" s="168" t="str">
        <f>IF('Műszaki adattábla'!F177="","",'Műszaki adattábla'!F177)</f>
        <v/>
      </c>
      <c r="E186" s="169" t="str">
        <f>IF(D186="","",VLOOKUP(D186,'Műszaki adattábla'!F:R,13,0))</f>
        <v/>
      </c>
      <c r="F186" s="29" t="str">
        <f>IF(D186="","",VLOOKUP(D186,'Műszaki adattábla'!F:M,8,0))</f>
        <v/>
      </c>
      <c r="G186" s="29" t="str">
        <f>IF(D186="","",IF('Műszaki adattábla'!L177="20-99",IF('Műszaki adattábla'!O177="","Nem adott meg lekötött teljesítményt",VLOOKUP(D186,'Műszaki adattábla'!F:O,10,0)),0))</f>
        <v/>
      </c>
      <c r="H186" s="29" t="str">
        <f>IF(D186="","",VLOOKUP(D186,'Műszaki adattábla'!F:P,11,0))</f>
        <v/>
      </c>
      <c r="I186" s="30"/>
      <c r="J186" s="30"/>
      <c r="K186" s="31" t="str">
        <f>IF(D186="","",ROUND(((F186*I186*'Műszaki adattábla'!$C$7/'Műszaki adattábla'!$C$8)+(G186*I186)+(H186*I186))/12*'Műszaki adattábla'!T177,0))</f>
        <v/>
      </c>
      <c r="L186" s="32" t="str">
        <f t="shared" si="9"/>
        <v/>
      </c>
    </row>
    <row r="187" spans="2:12" ht="14.4" thickBot="1" x14ac:dyDescent="0.3">
      <c r="B187" s="28" t="str">
        <f t="shared" si="10"/>
        <v/>
      </c>
      <c r="C187" s="167" t="str">
        <f>IF(D187="","",VLOOKUP(D187,'Műszaki adattábla'!F:G,2,0))</f>
        <v/>
      </c>
      <c r="D187" s="168" t="str">
        <f>IF('Műszaki adattábla'!F178="","",'Műszaki adattábla'!F178)</f>
        <v/>
      </c>
      <c r="E187" s="169" t="str">
        <f>IF(D187="","",VLOOKUP(D187,'Műszaki adattábla'!F:R,13,0))</f>
        <v/>
      </c>
      <c r="F187" s="29" t="str">
        <f>IF(D187="","",VLOOKUP(D187,'Műszaki adattábla'!F:M,8,0))</f>
        <v/>
      </c>
      <c r="G187" s="29" t="str">
        <f>IF(D187="","",IF('Műszaki adattábla'!L178="20-99",IF('Műszaki adattábla'!O178="","Nem adott meg lekötött teljesítményt",VLOOKUP(D187,'Műszaki adattábla'!F:O,10,0)),0))</f>
        <v/>
      </c>
      <c r="H187" s="29" t="str">
        <f>IF(D187="","",VLOOKUP(D187,'Műszaki adattábla'!F:P,11,0))</f>
        <v/>
      </c>
      <c r="I187" s="30"/>
      <c r="J187" s="30"/>
      <c r="K187" s="31" t="str">
        <f>IF(D187="","",ROUND(((F187*I187*'Műszaki adattábla'!$C$7/'Műszaki adattábla'!$C$8)+(G187*I187)+(H187*I187))/12*'Műszaki adattábla'!T178,0))</f>
        <v/>
      </c>
      <c r="L187" s="32" t="str">
        <f t="shared" si="9"/>
        <v/>
      </c>
    </row>
    <row r="188" spans="2:12" ht="14.4" thickBot="1" x14ac:dyDescent="0.3">
      <c r="B188" s="28" t="str">
        <f t="shared" si="10"/>
        <v/>
      </c>
      <c r="C188" s="167" t="str">
        <f>IF(D188="","",VLOOKUP(D188,'Műszaki adattábla'!F:G,2,0))</f>
        <v/>
      </c>
      <c r="D188" s="168" t="str">
        <f>IF('Műszaki adattábla'!F179="","",'Műszaki adattábla'!F179)</f>
        <v/>
      </c>
      <c r="E188" s="169" t="str">
        <f>IF(D188="","",VLOOKUP(D188,'Műszaki adattábla'!F:R,13,0))</f>
        <v/>
      </c>
      <c r="F188" s="29" t="str">
        <f>IF(D188="","",VLOOKUP(D188,'Műszaki adattábla'!F:M,8,0))</f>
        <v/>
      </c>
      <c r="G188" s="29" t="str">
        <f>IF(D188="","",IF('Műszaki adattábla'!L179="20-99",IF('Műszaki adattábla'!O179="","Nem adott meg lekötött teljesítményt",VLOOKUP(D188,'Műszaki adattábla'!F:O,10,0)),0))</f>
        <v/>
      </c>
      <c r="H188" s="29" t="str">
        <f>IF(D188="","",VLOOKUP(D188,'Műszaki adattábla'!F:P,11,0))</f>
        <v/>
      </c>
      <c r="I188" s="30"/>
      <c r="J188" s="30"/>
      <c r="K188" s="31" t="str">
        <f>IF(D188="","",ROUND(((F188*I188*'Műszaki adattábla'!$C$7/'Műszaki adattábla'!$C$8)+(G188*I188)+(H188*I188))/12*'Műszaki adattábla'!T179,0))</f>
        <v/>
      </c>
      <c r="L188" s="32" t="str">
        <f t="shared" si="9"/>
        <v/>
      </c>
    </row>
    <row r="189" spans="2:12" ht="14.4" thickBot="1" x14ac:dyDescent="0.3">
      <c r="B189" s="28" t="str">
        <f t="shared" si="10"/>
        <v/>
      </c>
      <c r="C189" s="167" t="str">
        <f>IF(D189="","",VLOOKUP(D189,'Műszaki adattábla'!F:G,2,0))</f>
        <v/>
      </c>
      <c r="D189" s="168" t="str">
        <f>IF('Műszaki adattábla'!F180="","",'Műszaki adattábla'!F180)</f>
        <v/>
      </c>
      <c r="E189" s="169" t="str">
        <f>IF(D189="","",VLOOKUP(D189,'Műszaki adattábla'!F:R,13,0))</f>
        <v/>
      </c>
      <c r="F189" s="29" t="str">
        <f>IF(D189="","",VLOOKUP(D189,'Műszaki adattábla'!F:M,8,0))</f>
        <v/>
      </c>
      <c r="G189" s="29" t="str">
        <f>IF(D189="","",IF('Műszaki adattábla'!L180="20-99",IF('Műszaki adattábla'!O180="","Nem adott meg lekötött teljesítményt",VLOOKUP(D189,'Műszaki adattábla'!F:O,10,0)),0))</f>
        <v/>
      </c>
      <c r="H189" s="29" t="str">
        <f>IF(D189="","",VLOOKUP(D189,'Műszaki adattábla'!F:P,11,0))</f>
        <v/>
      </c>
      <c r="I189" s="30"/>
      <c r="J189" s="30"/>
      <c r="K189" s="31" t="str">
        <f>IF(D189="","",ROUND(((F189*I189*'Műszaki adattábla'!$C$7/'Műszaki adattábla'!$C$8)+(G189*I189)+(H189*I189))/12*'Műszaki adattábla'!T180,0))</f>
        <v/>
      </c>
      <c r="L189" s="32" t="str">
        <f t="shared" si="9"/>
        <v/>
      </c>
    </row>
    <row r="190" spans="2:12" ht="14.4" thickBot="1" x14ac:dyDescent="0.3">
      <c r="B190" s="28" t="str">
        <f t="shared" si="10"/>
        <v/>
      </c>
      <c r="C190" s="167" t="str">
        <f>IF(D190="","",VLOOKUP(D190,'Műszaki adattábla'!F:G,2,0))</f>
        <v/>
      </c>
      <c r="D190" s="168" t="str">
        <f>IF('Műszaki adattábla'!F181="","",'Műszaki adattábla'!F181)</f>
        <v/>
      </c>
      <c r="E190" s="169" t="str">
        <f>IF(D190="","",VLOOKUP(D190,'Műszaki adattábla'!F:R,13,0))</f>
        <v/>
      </c>
      <c r="F190" s="29" t="str">
        <f>IF(D190="","",VLOOKUP(D190,'Műszaki adattábla'!F:M,8,0))</f>
        <v/>
      </c>
      <c r="G190" s="29" t="str">
        <f>IF(D190="","",IF('Műszaki adattábla'!L181="20-99",IF('Műszaki adattábla'!O181="","Nem adott meg lekötött teljesítményt",VLOOKUP(D190,'Műszaki adattábla'!F:O,10,0)),0))</f>
        <v/>
      </c>
      <c r="H190" s="29" t="str">
        <f>IF(D190="","",VLOOKUP(D190,'Műszaki adattábla'!F:P,11,0))</f>
        <v/>
      </c>
      <c r="I190" s="30"/>
      <c r="J190" s="30"/>
      <c r="K190" s="31" t="str">
        <f>IF(D190="","",ROUND(((F190*I190*'Műszaki adattábla'!$C$7/'Műszaki adattábla'!$C$8)+(G190*I190)+(H190*I190))/12*'Műszaki adattábla'!T181,0))</f>
        <v/>
      </c>
      <c r="L190" s="32" t="str">
        <f t="shared" si="9"/>
        <v/>
      </c>
    </row>
    <row r="191" spans="2:12" ht="14.4" thickBot="1" x14ac:dyDescent="0.3">
      <c r="B191" s="28" t="str">
        <f t="shared" si="10"/>
        <v/>
      </c>
      <c r="C191" s="167" t="str">
        <f>IF(D191="","",VLOOKUP(D191,'Műszaki adattábla'!F:G,2,0))</f>
        <v/>
      </c>
      <c r="D191" s="168" t="str">
        <f>IF('Műszaki adattábla'!F182="","",'Műszaki adattábla'!F182)</f>
        <v/>
      </c>
      <c r="E191" s="169" t="str">
        <f>IF(D191="","",VLOOKUP(D191,'Műszaki adattábla'!F:R,13,0))</f>
        <v/>
      </c>
      <c r="F191" s="29" t="str">
        <f>IF(D191="","",VLOOKUP(D191,'Műszaki adattábla'!F:M,8,0))</f>
        <v/>
      </c>
      <c r="G191" s="29" t="str">
        <f>IF(D191="","",IF('Műszaki adattábla'!L182="20-99",IF('Műszaki adattábla'!O182="","Nem adott meg lekötött teljesítményt",VLOOKUP(D191,'Műszaki adattábla'!F:O,10,0)),0))</f>
        <v/>
      </c>
      <c r="H191" s="29" t="str">
        <f>IF(D191="","",VLOOKUP(D191,'Műszaki adattábla'!F:P,11,0))</f>
        <v/>
      </c>
      <c r="I191" s="30"/>
      <c r="J191" s="30"/>
      <c r="K191" s="31" t="str">
        <f>IF(D191="","",ROUND(((F191*I191*'Műszaki adattábla'!$C$7/'Műszaki adattábla'!$C$8)+(G191*I191)+(H191*I191))/12*'Műszaki adattábla'!T182,0))</f>
        <v/>
      </c>
      <c r="L191" s="32" t="str">
        <f t="shared" si="9"/>
        <v/>
      </c>
    </row>
    <row r="192" spans="2:12" ht="14.4" thickBot="1" x14ac:dyDescent="0.3">
      <c r="B192" s="28" t="str">
        <f t="shared" si="10"/>
        <v/>
      </c>
      <c r="C192" s="167" t="str">
        <f>IF(D192="","",VLOOKUP(D192,'Műszaki adattábla'!F:G,2,0))</f>
        <v/>
      </c>
      <c r="D192" s="168" t="str">
        <f>IF('Műszaki adattábla'!F183="","",'Műszaki adattábla'!F183)</f>
        <v/>
      </c>
      <c r="E192" s="169" t="str">
        <f>IF(D192="","",VLOOKUP(D192,'Műszaki adattábla'!F:R,13,0))</f>
        <v/>
      </c>
      <c r="F192" s="29" t="str">
        <f>IF(D192="","",VLOOKUP(D192,'Műszaki adattábla'!F:M,8,0))</f>
        <v/>
      </c>
      <c r="G192" s="29" t="str">
        <f>IF(D192="","",IF('Műszaki adattábla'!L183="20-99",IF('Műszaki adattábla'!O183="","Nem adott meg lekötött teljesítményt",VLOOKUP(D192,'Műszaki adattábla'!F:O,10,0)),0))</f>
        <v/>
      </c>
      <c r="H192" s="29" t="str">
        <f>IF(D192="","",VLOOKUP(D192,'Műszaki adattábla'!F:P,11,0))</f>
        <v/>
      </c>
      <c r="I192" s="30"/>
      <c r="J192" s="30"/>
      <c r="K192" s="31" t="str">
        <f>IF(D192="","",ROUND(((F192*I192*'Műszaki adattábla'!$C$7/'Műszaki adattábla'!$C$8)+(G192*I192)+(H192*I192))/12*'Műszaki adattábla'!T183,0))</f>
        <v/>
      </c>
      <c r="L192" s="32" t="str">
        <f t="shared" si="9"/>
        <v/>
      </c>
    </row>
    <row r="193" spans="2:12" ht="14.4" thickBot="1" x14ac:dyDescent="0.3">
      <c r="B193" s="28" t="str">
        <f t="shared" si="10"/>
        <v/>
      </c>
      <c r="C193" s="167" t="str">
        <f>IF(D193="","",VLOOKUP(D193,'Műszaki adattábla'!F:G,2,0))</f>
        <v/>
      </c>
      <c r="D193" s="168" t="str">
        <f>IF('Műszaki adattábla'!F184="","",'Műszaki adattábla'!F184)</f>
        <v/>
      </c>
      <c r="E193" s="169" t="str">
        <f>IF(D193="","",VLOOKUP(D193,'Műszaki adattábla'!F:R,13,0))</f>
        <v/>
      </c>
      <c r="F193" s="29" t="str">
        <f>IF(D193="","",VLOOKUP(D193,'Műszaki adattábla'!F:M,8,0))</f>
        <v/>
      </c>
      <c r="G193" s="29" t="str">
        <f>IF(D193="","",IF('Műszaki adattábla'!L184="20-99",IF('Műszaki adattábla'!O184="","Nem adott meg lekötött teljesítményt",VLOOKUP(D193,'Műszaki adattábla'!F:O,10,0)),0))</f>
        <v/>
      </c>
      <c r="H193" s="29" t="str">
        <f>IF(D193="","",VLOOKUP(D193,'Műszaki adattábla'!F:P,11,0))</f>
        <v/>
      </c>
      <c r="I193" s="30"/>
      <c r="J193" s="30"/>
      <c r="K193" s="31" t="str">
        <f>IF(D193="","",ROUND(((F193*I193*'Műszaki adattábla'!$C$7/'Műszaki adattábla'!$C$8)+(G193*I193)+(H193*I193))/12*'Műszaki adattábla'!T184,0))</f>
        <v/>
      </c>
      <c r="L193" s="32" t="str">
        <f t="shared" si="9"/>
        <v/>
      </c>
    </row>
    <row r="194" spans="2:12" ht="14.4" thickBot="1" x14ac:dyDescent="0.3">
      <c r="B194" s="28" t="str">
        <f t="shared" si="10"/>
        <v/>
      </c>
      <c r="C194" s="167" t="str">
        <f>IF(D194="","",VLOOKUP(D194,'Műszaki adattábla'!F:G,2,0))</f>
        <v/>
      </c>
      <c r="D194" s="168" t="str">
        <f>IF('Műszaki adattábla'!F185="","",'Műszaki adattábla'!F185)</f>
        <v/>
      </c>
      <c r="E194" s="169" t="str">
        <f>IF(D194="","",VLOOKUP(D194,'Műszaki adattábla'!F:R,13,0))</f>
        <v/>
      </c>
      <c r="F194" s="29" t="str">
        <f>IF(D194="","",VLOOKUP(D194,'Műszaki adattábla'!F:M,8,0))</f>
        <v/>
      </c>
      <c r="G194" s="29" t="str">
        <f>IF(D194="","",IF('Műszaki adattábla'!L185="20-99",IF('Műszaki adattábla'!O185="","Nem adott meg lekötött teljesítményt",VLOOKUP(D194,'Műszaki adattábla'!F:O,10,0)),0))</f>
        <v/>
      </c>
      <c r="H194" s="29" t="str">
        <f>IF(D194="","",VLOOKUP(D194,'Műszaki adattábla'!F:P,11,0))</f>
        <v/>
      </c>
      <c r="I194" s="30"/>
      <c r="J194" s="30"/>
      <c r="K194" s="31" t="str">
        <f>IF(D194="","",ROUND(((F194*I194*'Műszaki adattábla'!$C$7/'Műszaki adattábla'!$C$8)+(G194*I194)+(H194*I194))/12*'Műszaki adattábla'!T185,0))</f>
        <v/>
      </c>
      <c r="L194" s="32" t="str">
        <f t="shared" si="9"/>
        <v/>
      </c>
    </row>
    <row r="195" spans="2:12" ht="14.4" thickBot="1" x14ac:dyDescent="0.3">
      <c r="B195" s="28" t="str">
        <f t="shared" si="10"/>
        <v/>
      </c>
      <c r="C195" s="167" t="str">
        <f>IF(D195="","",VLOOKUP(D195,'Műszaki adattábla'!F:G,2,0))</f>
        <v/>
      </c>
      <c r="D195" s="168" t="str">
        <f>IF('Műszaki adattábla'!F186="","",'Műszaki adattábla'!F186)</f>
        <v/>
      </c>
      <c r="E195" s="169" t="str">
        <f>IF(D195="","",VLOOKUP(D195,'Műszaki adattábla'!F:R,13,0))</f>
        <v/>
      </c>
      <c r="F195" s="29" t="str">
        <f>IF(D195="","",VLOOKUP(D195,'Műszaki adattábla'!F:M,8,0))</f>
        <v/>
      </c>
      <c r="G195" s="29" t="str">
        <f>IF(D195="","",IF('Műszaki adattábla'!L186="20-99",IF('Műszaki adattábla'!O186="","Nem adott meg lekötött teljesítményt",VLOOKUP(D195,'Műszaki adattábla'!F:O,10,0)),0))</f>
        <v/>
      </c>
      <c r="H195" s="29" t="str">
        <f>IF(D195="","",VLOOKUP(D195,'Műszaki adattábla'!F:P,11,0))</f>
        <v/>
      </c>
      <c r="I195" s="30"/>
      <c r="J195" s="30"/>
      <c r="K195" s="31" t="str">
        <f>IF(D195="","",ROUND(((F195*I195*'Műszaki adattábla'!$C$7/'Műszaki adattábla'!$C$8)+(G195*I195)+(H195*I195))/12*'Műszaki adattábla'!T186,0))</f>
        <v/>
      </c>
      <c r="L195" s="32" t="str">
        <f t="shared" si="9"/>
        <v/>
      </c>
    </row>
    <row r="196" spans="2:12" ht="14.4" thickBot="1" x14ac:dyDescent="0.3">
      <c r="B196" s="28" t="str">
        <f t="shared" si="10"/>
        <v/>
      </c>
      <c r="C196" s="167" t="str">
        <f>IF(D196="","",VLOOKUP(D196,'Műszaki adattábla'!F:G,2,0))</f>
        <v/>
      </c>
      <c r="D196" s="168" t="str">
        <f>IF('Műszaki adattábla'!F187="","",'Műszaki adattábla'!F187)</f>
        <v/>
      </c>
      <c r="E196" s="169" t="str">
        <f>IF(D196="","",VLOOKUP(D196,'Műszaki adattábla'!F:R,13,0))</f>
        <v/>
      </c>
      <c r="F196" s="29" t="str">
        <f>IF(D196="","",VLOOKUP(D196,'Műszaki adattábla'!F:M,8,0))</f>
        <v/>
      </c>
      <c r="G196" s="29" t="str">
        <f>IF(D196="","",IF('Műszaki adattábla'!L187="20-99",IF('Műszaki adattábla'!O187="","Nem adott meg lekötött teljesítményt",VLOOKUP(D196,'Műszaki adattábla'!F:O,10,0)),0))</f>
        <v/>
      </c>
      <c r="H196" s="29" t="str">
        <f>IF(D196="","",VLOOKUP(D196,'Műszaki adattábla'!F:P,11,0))</f>
        <v/>
      </c>
      <c r="I196" s="30"/>
      <c r="J196" s="30"/>
      <c r="K196" s="31" t="str">
        <f>IF(D196="","",ROUND(((F196*I196*'Műszaki adattábla'!$C$7/'Műszaki adattábla'!$C$8)+(G196*I196)+(H196*I196))/12*'Műszaki adattábla'!T187,0))</f>
        <v/>
      </c>
      <c r="L196" s="32" t="str">
        <f t="shared" si="9"/>
        <v/>
      </c>
    </row>
    <row r="197" spans="2:12" ht="14.4" thickBot="1" x14ac:dyDescent="0.3">
      <c r="B197" s="28" t="str">
        <f t="shared" si="10"/>
        <v/>
      </c>
      <c r="C197" s="167" t="str">
        <f>IF(D197="","",VLOOKUP(D197,'Műszaki adattábla'!F:G,2,0))</f>
        <v/>
      </c>
      <c r="D197" s="168" t="str">
        <f>IF('Műszaki adattábla'!F188="","",'Műszaki adattábla'!F188)</f>
        <v/>
      </c>
      <c r="E197" s="169" t="str">
        <f>IF(D197="","",VLOOKUP(D197,'Műszaki adattábla'!F:R,13,0))</f>
        <v/>
      </c>
      <c r="F197" s="29" t="str">
        <f>IF(D197="","",VLOOKUP(D197,'Műszaki adattábla'!F:M,8,0))</f>
        <v/>
      </c>
      <c r="G197" s="29" t="str">
        <f>IF(D197="","",IF('Műszaki adattábla'!L188="20-99",IF('Műszaki adattábla'!O188="","Nem adott meg lekötött teljesítményt",VLOOKUP(D197,'Műszaki adattábla'!F:O,10,0)),0))</f>
        <v/>
      </c>
      <c r="H197" s="29" t="str">
        <f>IF(D197="","",VLOOKUP(D197,'Műszaki adattábla'!F:P,11,0))</f>
        <v/>
      </c>
      <c r="I197" s="30"/>
      <c r="J197" s="30"/>
      <c r="K197" s="31" t="str">
        <f>IF(D197="","",ROUND(((F197*I197*'Műszaki adattábla'!$C$7/'Műszaki adattábla'!$C$8)+(G197*I197)+(H197*I197))/12*'Műszaki adattábla'!T188,0))</f>
        <v/>
      </c>
      <c r="L197" s="32" t="str">
        <f t="shared" si="9"/>
        <v/>
      </c>
    </row>
    <row r="198" spans="2:12" ht="14.4" thickBot="1" x14ac:dyDescent="0.3">
      <c r="B198" s="28" t="str">
        <f t="shared" si="10"/>
        <v/>
      </c>
      <c r="C198" s="167" t="str">
        <f>IF(D198="","",VLOOKUP(D198,'Műszaki adattábla'!F:G,2,0))</f>
        <v/>
      </c>
      <c r="D198" s="168" t="str">
        <f>IF('Műszaki adattábla'!F189="","",'Műszaki adattábla'!F189)</f>
        <v/>
      </c>
      <c r="E198" s="169" t="str">
        <f>IF(D198="","",VLOOKUP(D198,'Műszaki adattábla'!F:R,13,0))</f>
        <v/>
      </c>
      <c r="F198" s="29" t="str">
        <f>IF(D198="","",VLOOKUP(D198,'Műszaki adattábla'!F:M,8,0))</f>
        <v/>
      </c>
      <c r="G198" s="29" t="str">
        <f>IF(D198="","",IF('Műszaki adattábla'!L189="20-99",IF('Műszaki adattábla'!O189="","Nem adott meg lekötött teljesítményt",VLOOKUP(D198,'Műszaki adattábla'!F:O,10,0)),0))</f>
        <v/>
      </c>
      <c r="H198" s="29" t="str">
        <f>IF(D198="","",VLOOKUP(D198,'Műszaki adattábla'!F:P,11,0))</f>
        <v/>
      </c>
      <c r="I198" s="30"/>
      <c r="J198" s="30"/>
      <c r="K198" s="31" t="str">
        <f>IF(D198="","",ROUND(((F198*I198*'Műszaki adattábla'!$C$7/'Műszaki adattábla'!$C$8)+(G198*I198)+(H198*I198))/12*'Műszaki adattábla'!T189,0))</f>
        <v/>
      </c>
      <c r="L198" s="32" t="str">
        <f t="shared" si="9"/>
        <v/>
      </c>
    </row>
    <row r="199" spans="2:12" ht="14.4" thickBot="1" x14ac:dyDescent="0.3">
      <c r="B199" s="28" t="str">
        <f t="shared" si="10"/>
        <v/>
      </c>
      <c r="C199" s="167" t="str">
        <f>IF(D199="","",VLOOKUP(D199,'Műszaki adattábla'!F:G,2,0))</f>
        <v/>
      </c>
      <c r="D199" s="168" t="str">
        <f>IF('Műszaki adattábla'!F190="","",'Műszaki adattábla'!F190)</f>
        <v/>
      </c>
      <c r="E199" s="169" t="str">
        <f>IF(D199="","",VLOOKUP(D199,'Műszaki adattábla'!F:R,13,0))</f>
        <v/>
      </c>
      <c r="F199" s="29" t="str">
        <f>IF(D199="","",VLOOKUP(D199,'Műszaki adattábla'!F:M,8,0))</f>
        <v/>
      </c>
      <c r="G199" s="29" t="str">
        <f>IF(D199="","",IF('Műszaki adattábla'!L190="20-99",IF('Műszaki adattábla'!O190="","Nem adott meg lekötött teljesítményt",VLOOKUP(D199,'Műszaki adattábla'!F:O,10,0)),0))</f>
        <v/>
      </c>
      <c r="H199" s="29" t="str">
        <f>IF(D199="","",VLOOKUP(D199,'Műszaki adattábla'!F:P,11,0))</f>
        <v/>
      </c>
      <c r="I199" s="30"/>
      <c r="J199" s="30"/>
      <c r="K199" s="31" t="str">
        <f>IF(D199="","",ROUND(((F199*I199*'Műszaki adattábla'!$C$7/'Műszaki adattábla'!$C$8)+(G199*I199)+(H199*I199))/12*'Műszaki adattábla'!T190,0))</f>
        <v/>
      </c>
      <c r="L199" s="32" t="str">
        <f t="shared" si="9"/>
        <v/>
      </c>
    </row>
    <row r="200" spans="2:12" ht="14.4" thickBot="1" x14ac:dyDescent="0.3">
      <c r="B200" s="28" t="str">
        <f t="shared" si="10"/>
        <v/>
      </c>
      <c r="C200" s="167" t="str">
        <f>IF(D200="","",VLOOKUP(D200,'Műszaki adattábla'!F:G,2,0))</f>
        <v/>
      </c>
      <c r="D200" s="168" t="str">
        <f>IF('Műszaki adattábla'!F191="","",'Műszaki adattábla'!F191)</f>
        <v/>
      </c>
      <c r="E200" s="169" t="str">
        <f>IF(D200="","",VLOOKUP(D200,'Műszaki adattábla'!F:R,13,0))</f>
        <v/>
      </c>
      <c r="F200" s="29" t="str">
        <f>IF(D200="","",VLOOKUP(D200,'Műszaki adattábla'!F:M,8,0))</f>
        <v/>
      </c>
      <c r="G200" s="29" t="str">
        <f>IF(D200="","",IF('Műszaki adattábla'!L191="20-99",IF('Műszaki adattábla'!O191="","Nem adott meg lekötött teljesítményt",VLOOKUP(D200,'Műszaki adattábla'!F:O,10,0)),0))</f>
        <v/>
      </c>
      <c r="H200" s="29" t="str">
        <f>IF(D200="","",VLOOKUP(D200,'Műszaki adattábla'!F:P,11,0))</f>
        <v/>
      </c>
      <c r="I200" s="30"/>
      <c r="J200" s="30"/>
      <c r="K200" s="31" t="str">
        <f>IF(D200="","",ROUND(((F200*I200*'Műszaki adattábla'!$C$7/'Műszaki adattábla'!$C$8)+(G200*I200)+(H200*I200))/12*'Műszaki adattábla'!T191,0))</f>
        <v/>
      </c>
      <c r="L200" s="32" t="str">
        <f t="shared" si="9"/>
        <v/>
      </c>
    </row>
    <row r="201" spans="2:12" ht="14.4" thickBot="1" x14ac:dyDescent="0.3">
      <c r="B201" s="28" t="str">
        <f t="shared" si="10"/>
        <v/>
      </c>
      <c r="C201" s="167" t="str">
        <f>IF(D201="","",VLOOKUP(D201,'Műszaki adattábla'!F:G,2,0))</f>
        <v/>
      </c>
      <c r="D201" s="168" t="str">
        <f>IF('Műszaki adattábla'!F192="","",'Műszaki adattábla'!F192)</f>
        <v/>
      </c>
      <c r="E201" s="169" t="str">
        <f>IF(D201="","",VLOOKUP(D201,'Műszaki adattábla'!F:R,13,0))</f>
        <v/>
      </c>
      <c r="F201" s="29" t="str">
        <f>IF(D201="","",VLOOKUP(D201,'Műszaki adattábla'!F:M,8,0))</f>
        <v/>
      </c>
      <c r="G201" s="29" t="str">
        <f>IF(D201="","",IF('Műszaki adattábla'!L192="20-99",IF('Műszaki adattábla'!O192="","Nem adott meg lekötött teljesítményt",VLOOKUP(D201,'Műszaki adattábla'!F:O,10,0)),0))</f>
        <v/>
      </c>
      <c r="H201" s="29" t="str">
        <f>IF(D201="","",VLOOKUP(D201,'Műszaki adattábla'!F:P,11,0))</f>
        <v/>
      </c>
      <c r="I201" s="30"/>
      <c r="J201" s="30"/>
      <c r="K201" s="31" t="str">
        <f>IF(D201="","",ROUND(((F201*I201*'Műszaki adattábla'!$C$7/'Műszaki adattábla'!$C$8)+(G201*I201)+(H201*I201))/12*'Műszaki adattábla'!T192,0))</f>
        <v/>
      </c>
      <c r="L201" s="32" t="str">
        <f t="shared" si="9"/>
        <v/>
      </c>
    </row>
    <row r="202" spans="2:12" ht="14.4" thickBot="1" x14ac:dyDescent="0.3">
      <c r="B202" s="28" t="str">
        <f t="shared" si="10"/>
        <v/>
      </c>
      <c r="C202" s="167" t="str">
        <f>IF(D202="","",VLOOKUP(D202,'Műszaki adattábla'!F:G,2,0))</f>
        <v/>
      </c>
      <c r="D202" s="168" t="str">
        <f>IF('Műszaki adattábla'!F193="","",'Műszaki adattábla'!F193)</f>
        <v/>
      </c>
      <c r="E202" s="169" t="str">
        <f>IF(D202="","",VLOOKUP(D202,'Műszaki adattábla'!F:R,13,0))</f>
        <v/>
      </c>
      <c r="F202" s="29" t="str">
        <f>IF(D202="","",VLOOKUP(D202,'Műszaki adattábla'!F:M,8,0))</f>
        <v/>
      </c>
      <c r="G202" s="29" t="str">
        <f>IF(D202="","",IF('Műszaki adattábla'!L193="20-99",IF('Műszaki adattábla'!O193="","Nem adott meg lekötött teljesítményt",VLOOKUP(D202,'Műszaki adattábla'!F:O,10,0)),0))</f>
        <v/>
      </c>
      <c r="H202" s="29" t="str">
        <f>IF(D202="","",VLOOKUP(D202,'Műszaki adattábla'!F:P,11,0))</f>
        <v/>
      </c>
      <c r="I202" s="30"/>
      <c r="J202" s="30"/>
      <c r="K202" s="31" t="str">
        <f>IF(D202="","",ROUND(((F202*I202*'Műszaki adattábla'!$C$7/'Műszaki adattábla'!$C$8)+(G202*I202)+(H202*I202))/12*'Műszaki adattábla'!T193,0))</f>
        <v/>
      </c>
      <c r="L202" s="32" t="str">
        <f t="shared" si="9"/>
        <v/>
      </c>
    </row>
    <row r="203" spans="2:12" ht="14.4" thickBot="1" x14ac:dyDescent="0.3">
      <c r="B203" s="28" t="str">
        <f t="shared" si="10"/>
        <v/>
      </c>
      <c r="C203" s="167" t="str">
        <f>IF(D203="","",VLOOKUP(D203,'Műszaki adattábla'!F:G,2,0))</f>
        <v/>
      </c>
      <c r="D203" s="168" t="str">
        <f>IF('Műszaki adattábla'!F194="","",'Műszaki adattábla'!F194)</f>
        <v/>
      </c>
      <c r="E203" s="169" t="str">
        <f>IF(D203="","",VLOOKUP(D203,'Műszaki adattábla'!F:R,13,0))</f>
        <v/>
      </c>
      <c r="F203" s="29" t="str">
        <f>IF(D203="","",VLOOKUP(D203,'Műszaki adattábla'!F:M,8,0))</f>
        <v/>
      </c>
      <c r="G203" s="29" t="str">
        <f>IF(D203="","",IF('Műszaki adattábla'!L194="20-99",IF('Műszaki adattábla'!O194="","Nem adott meg lekötött teljesítményt",VLOOKUP(D203,'Műszaki adattábla'!F:O,10,0)),0))</f>
        <v/>
      </c>
      <c r="H203" s="29" t="str">
        <f>IF(D203="","",VLOOKUP(D203,'Műszaki adattábla'!F:P,11,0))</f>
        <v/>
      </c>
      <c r="I203" s="30"/>
      <c r="J203" s="30"/>
      <c r="K203" s="31" t="str">
        <f>IF(D203="","",ROUND(((F203*I203*'Műszaki adattábla'!$C$7/'Műszaki adattábla'!$C$8)+(G203*I203)+(H203*I203))/12*'Műszaki adattábla'!T194,0))</f>
        <v/>
      </c>
      <c r="L203" s="32" t="str">
        <f t="shared" si="9"/>
        <v/>
      </c>
    </row>
    <row r="204" spans="2:12" ht="14.4" thickBot="1" x14ac:dyDescent="0.3">
      <c r="B204" s="28" t="str">
        <f t="shared" si="10"/>
        <v/>
      </c>
      <c r="C204" s="167" t="str">
        <f>IF(D204="","",VLOOKUP(D204,'Műszaki adattábla'!F:G,2,0))</f>
        <v/>
      </c>
      <c r="D204" s="168" t="str">
        <f>IF('Műszaki adattábla'!F195="","",'Műszaki adattábla'!F195)</f>
        <v/>
      </c>
      <c r="E204" s="169" t="str">
        <f>IF(D204="","",VLOOKUP(D204,'Műszaki adattábla'!F:R,13,0))</f>
        <v/>
      </c>
      <c r="F204" s="29" t="str">
        <f>IF(D204="","",VLOOKUP(D204,'Műszaki adattábla'!F:M,8,0))</f>
        <v/>
      </c>
      <c r="G204" s="29" t="str">
        <f>IF(D204="","",IF('Műszaki adattábla'!L195="20-99",IF('Műszaki adattábla'!O195="","Nem adott meg lekötött teljesítményt",VLOOKUP(D204,'Műszaki adattábla'!F:O,10,0)),0))</f>
        <v/>
      </c>
      <c r="H204" s="29" t="str">
        <f>IF(D204="","",VLOOKUP(D204,'Műszaki adattábla'!F:P,11,0))</f>
        <v/>
      </c>
      <c r="I204" s="30"/>
      <c r="J204" s="30"/>
      <c r="K204" s="31" t="str">
        <f>IF(D204="","",ROUND(((F204*I204*'Műszaki adattábla'!$C$7/'Műszaki adattábla'!$C$8)+(G204*I204)+(H204*I204))/12*'Műszaki adattábla'!T195,0))</f>
        <v/>
      </c>
      <c r="L204" s="32" t="str">
        <f t="shared" si="9"/>
        <v/>
      </c>
    </row>
    <row r="205" spans="2:12" ht="14.4" thickBot="1" x14ac:dyDescent="0.3">
      <c r="B205" s="28" t="str">
        <f t="shared" si="10"/>
        <v/>
      </c>
      <c r="C205" s="167" t="str">
        <f>IF(D205="","",VLOOKUP(D205,'Műszaki adattábla'!F:G,2,0))</f>
        <v/>
      </c>
      <c r="D205" s="168" t="str">
        <f>IF('Műszaki adattábla'!F196="","",'Műszaki adattábla'!F196)</f>
        <v/>
      </c>
      <c r="E205" s="169" t="str">
        <f>IF(D205="","",VLOOKUP(D205,'Műszaki adattábla'!F:R,13,0))</f>
        <v/>
      </c>
      <c r="F205" s="29" t="str">
        <f>IF(D205="","",VLOOKUP(D205,'Műszaki adattábla'!F:M,8,0))</f>
        <v/>
      </c>
      <c r="G205" s="29" t="str">
        <f>IF(D205="","",IF('Műszaki adattábla'!L196="20-99",IF('Műszaki adattábla'!O196="","Nem adott meg lekötött teljesítményt",VLOOKUP(D205,'Műszaki adattábla'!F:O,10,0)),0))</f>
        <v/>
      </c>
      <c r="H205" s="29" t="str">
        <f>IF(D205="","",VLOOKUP(D205,'Műszaki adattábla'!F:P,11,0))</f>
        <v/>
      </c>
      <c r="I205" s="30"/>
      <c r="J205" s="30"/>
      <c r="K205" s="31" t="str">
        <f>IF(D205="","",ROUND(((F205*I205*'Műszaki adattábla'!$C$7/'Műszaki adattábla'!$C$8)+(G205*I205)+(H205*I205))/12*'Műszaki adattábla'!T196,0))</f>
        <v/>
      </c>
      <c r="L205" s="32" t="str">
        <f t="shared" si="9"/>
        <v/>
      </c>
    </row>
    <row r="206" spans="2:12" ht="14.4" thickBot="1" x14ac:dyDescent="0.3">
      <c r="B206" s="28" t="str">
        <f t="shared" si="10"/>
        <v/>
      </c>
      <c r="C206" s="167" t="str">
        <f>IF(D206="","",VLOOKUP(D206,'Műszaki adattábla'!F:G,2,0))</f>
        <v/>
      </c>
      <c r="D206" s="168" t="str">
        <f>IF('Műszaki adattábla'!F197="","",'Műszaki adattábla'!F197)</f>
        <v/>
      </c>
      <c r="E206" s="169" t="str">
        <f>IF(D206="","",VLOOKUP(D206,'Műszaki adattábla'!F:R,13,0))</f>
        <v/>
      </c>
      <c r="F206" s="29" t="str">
        <f>IF(D206="","",VLOOKUP(D206,'Műszaki adattábla'!F:M,8,0))</f>
        <v/>
      </c>
      <c r="G206" s="29" t="str">
        <f>IF(D206="","",IF('Műszaki adattábla'!L197="20-99",IF('Műszaki adattábla'!O197="","Nem adott meg lekötött teljesítményt",VLOOKUP(D206,'Műszaki adattábla'!F:O,10,0)),0))</f>
        <v/>
      </c>
      <c r="H206" s="29" t="str">
        <f>IF(D206="","",VLOOKUP(D206,'Műszaki adattábla'!F:P,11,0))</f>
        <v/>
      </c>
      <c r="I206" s="30"/>
      <c r="J206" s="30"/>
      <c r="K206" s="31" t="str">
        <f>IF(D206="","",ROUND(((F206*I206*'Műszaki adattábla'!$C$7/'Műszaki adattábla'!$C$8)+(G206*I206)+(H206*I206))/12*'Műszaki adattábla'!T197,0))</f>
        <v/>
      </c>
      <c r="L206" s="32" t="str">
        <f t="shared" si="9"/>
        <v/>
      </c>
    </row>
    <row r="207" spans="2:12" ht="14.4" thickBot="1" x14ac:dyDescent="0.3">
      <c r="B207" s="28" t="str">
        <f t="shared" si="10"/>
        <v/>
      </c>
      <c r="C207" s="167" t="str">
        <f>IF(D207="","",VLOOKUP(D207,'Műszaki adattábla'!F:G,2,0))</f>
        <v/>
      </c>
      <c r="D207" s="168" t="str">
        <f>IF('Műszaki adattábla'!F198="","",'Műszaki adattábla'!F198)</f>
        <v/>
      </c>
      <c r="E207" s="169" t="str">
        <f>IF(D207="","",VLOOKUP(D207,'Műszaki adattábla'!F:R,13,0))</f>
        <v/>
      </c>
      <c r="F207" s="29" t="str">
        <f>IF(D207="","",VLOOKUP(D207,'Műszaki adattábla'!F:M,8,0))</f>
        <v/>
      </c>
      <c r="G207" s="29" t="str">
        <f>IF(D207="","",IF('Műszaki adattábla'!L198="20-99",IF('Műszaki adattábla'!O198="","Nem adott meg lekötött teljesítményt",VLOOKUP(D207,'Műszaki adattábla'!F:O,10,0)),0))</f>
        <v/>
      </c>
      <c r="H207" s="29" t="str">
        <f>IF(D207="","",VLOOKUP(D207,'Műszaki adattábla'!F:P,11,0))</f>
        <v/>
      </c>
      <c r="I207" s="30"/>
      <c r="J207" s="30"/>
      <c r="K207" s="31" t="str">
        <f>IF(D207="","",ROUND(((F207*I207*'Műszaki adattábla'!$C$7/'Műszaki adattábla'!$C$8)+(G207*I207)+(H207*I207))/12*'Műszaki adattábla'!T198,0))</f>
        <v/>
      </c>
      <c r="L207" s="32" t="str">
        <f t="shared" si="9"/>
        <v/>
      </c>
    </row>
    <row r="208" spans="2:12" ht="14.4" thickBot="1" x14ac:dyDescent="0.3">
      <c r="B208" s="28" t="str">
        <f t="shared" si="10"/>
        <v/>
      </c>
      <c r="C208" s="167" t="str">
        <f>IF(D208="","",VLOOKUP(D208,'Műszaki adattábla'!F:G,2,0))</f>
        <v/>
      </c>
      <c r="D208" s="168" t="str">
        <f>IF('Műszaki adattábla'!F199="","",'Műszaki adattábla'!F199)</f>
        <v/>
      </c>
      <c r="E208" s="169" t="str">
        <f>IF(D208="","",VLOOKUP(D208,'Műszaki adattábla'!F:R,13,0))</f>
        <v/>
      </c>
      <c r="F208" s="29" t="str">
        <f>IF(D208="","",VLOOKUP(D208,'Műszaki adattábla'!F:M,8,0))</f>
        <v/>
      </c>
      <c r="G208" s="29" t="str">
        <f>IF(D208="","",IF('Műszaki adattábla'!L199="20-99",IF('Műszaki adattábla'!O199="","Nem adott meg lekötött teljesítményt",VLOOKUP(D208,'Műszaki adattábla'!F:O,10,0)),0))</f>
        <v/>
      </c>
      <c r="H208" s="29" t="str">
        <f>IF(D208="","",VLOOKUP(D208,'Műszaki adattábla'!F:P,11,0))</f>
        <v/>
      </c>
      <c r="I208" s="30"/>
      <c r="J208" s="30"/>
      <c r="K208" s="31" t="str">
        <f>IF(D208="","",ROUND(((F208*I208*'Műszaki adattábla'!$C$7/'Műszaki adattábla'!$C$8)+(G208*I208)+(H208*I208))/12*'Műszaki adattábla'!T199,0))</f>
        <v/>
      </c>
      <c r="L208" s="32" t="str">
        <f t="shared" si="9"/>
        <v/>
      </c>
    </row>
    <row r="209" spans="2:12" ht="14.4" thickBot="1" x14ac:dyDescent="0.3">
      <c r="B209" s="28" t="str">
        <f t="shared" si="10"/>
        <v/>
      </c>
      <c r="C209" s="167" t="str">
        <f>IF(D209="","",VLOOKUP(D209,'Műszaki adattábla'!F:G,2,0))</f>
        <v/>
      </c>
      <c r="D209" s="168" t="str">
        <f>IF('Műszaki adattábla'!F200="","",'Műszaki adattábla'!F200)</f>
        <v/>
      </c>
      <c r="E209" s="169" t="str">
        <f>IF(D209="","",VLOOKUP(D209,'Műszaki adattábla'!F:R,13,0))</f>
        <v/>
      </c>
      <c r="F209" s="29" t="str">
        <f>IF(D209="","",VLOOKUP(D209,'Műszaki adattábla'!F:M,8,0))</f>
        <v/>
      </c>
      <c r="G209" s="29" t="str">
        <f>IF(D209="","",IF('Műszaki adattábla'!L200="20-99",IF('Műszaki adattábla'!O200="","Nem adott meg lekötött teljesítményt",VLOOKUP(D209,'Műszaki adattábla'!F:O,10,0)),0))</f>
        <v/>
      </c>
      <c r="H209" s="29" t="str">
        <f>IF(D209="","",VLOOKUP(D209,'Műszaki adattábla'!F:P,11,0))</f>
        <v/>
      </c>
      <c r="I209" s="30"/>
      <c r="J209" s="30"/>
      <c r="K209" s="31" t="str">
        <f>IF(D209="","",ROUND(((F209*I209*'Műszaki adattábla'!$C$7/'Műszaki adattábla'!$C$8)+(G209*I209)+(H209*I209))/12*'Műszaki adattábla'!T200,0))</f>
        <v/>
      </c>
      <c r="L209" s="32" t="str">
        <f t="shared" si="9"/>
        <v/>
      </c>
    </row>
    <row r="210" spans="2:12" ht="14.4" thickBot="1" x14ac:dyDescent="0.3">
      <c r="B210" s="28" t="str">
        <f t="shared" si="10"/>
        <v/>
      </c>
      <c r="C210" s="167" t="str">
        <f>IF(D210="","",VLOOKUP(D210,'Műszaki adattábla'!F:G,2,0))</f>
        <v/>
      </c>
      <c r="D210" s="168" t="str">
        <f>IF('Műszaki adattábla'!F201="","",'Műszaki adattábla'!F201)</f>
        <v/>
      </c>
      <c r="E210" s="169" t="str">
        <f>IF(D210="","",VLOOKUP(D210,'Műszaki adattábla'!F:R,13,0))</f>
        <v/>
      </c>
      <c r="F210" s="29" t="str">
        <f>IF(D210="","",VLOOKUP(D210,'Műszaki adattábla'!F:M,8,0))</f>
        <v/>
      </c>
      <c r="G210" s="29" t="str">
        <f>IF(D210="","",IF('Műszaki adattábla'!L201="20-99",IF('Műszaki adattábla'!O201="","Nem adott meg lekötött teljesítményt",VLOOKUP(D210,'Műszaki adattábla'!F:O,10,0)),0))</f>
        <v/>
      </c>
      <c r="H210" s="29" t="str">
        <f>IF(D210="","",VLOOKUP(D210,'Műszaki adattábla'!F:P,11,0))</f>
        <v/>
      </c>
      <c r="I210" s="30"/>
      <c r="J210" s="30"/>
      <c r="K210" s="31" t="str">
        <f>IF(D210="","",ROUND(((F210*I210*'Műszaki adattábla'!$C$7/'Műszaki adattábla'!$C$8)+(G210*I210)+(H210*I210))/12*'Műszaki adattábla'!T201,0))</f>
        <v/>
      </c>
      <c r="L210" s="32" t="str">
        <f t="shared" si="9"/>
        <v/>
      </c>
    </row>
    <row r="211" spans="2:12" ht="14.4" thickBot="1" x14ac:dyDescent="0.3">
      <c r="B211" s="28" t="str">
        <f t="shared" si="10"/>
        <v/>
      </c>
      <c r="C211" s="167" t="str">
        <f>IF(D211="","",VLOOKUP(D211,'Műszaki adattábla'!F:G,2,0))</f>
        <v/>
      </c>
      <c r="D211" s="168" t="str">
        <f>IF('Műszaki adattábla'!F202="","",'Műszaki adattábla'!F202)</f>
        <v/>
      </c>
      <c r="E211" s="169" t="str">
        <f>IF(D211="","",VLOOKUP(D211,'Műszaki adattábla'!F:R,13,0))</f>
        <v/>
      </c>
      <c r="F211" s="29" t="str">
        <f>IF(D211="","",VLOOKUP(D211,'Műszaki adattábla'!F:M,8,0))</f>
        <v/>
      </c>
      <c r="G211" s="29" t="str">
        <f>IF(D211="","",IF('Műszaki adattábla'!L202="20-99",IF('Műszaki adattábla'!O202="","Nem adott meg lekötött teljesítményt",VLOOKUP(D211,'Műszaki adattábla'!F:O,10,0)),0))</f>
        <v/>
      </c>
      <c r="H211" s="29" t="str">
        <f>IF(D211="","",VLOOKUP(D211,'Műszaki adattábla'!F:P,11,0))</f>
        <v/>
      </c>
      <c r="I211" s="30"/>
      <c r="J211" s="30"/>
      <c r="K211" s="31" t="str">
        <f>IF(D211="","",ROUND(((F211*I211*'Műszaki adattábla'!$C$7/'Műszaki adattábla'!$C$8)+(G211*I211)+(H211*I211))/12*'Műszaki adattábla'!T202,0))</f>
        <v/>
      </c>
      <c r="L211" s="32" t="str">
        <f t="shared" si="9"/>
        <v/>
      </c>
    </row>
    <row r="212" spans="2:12" ht="14.4" thickBot="1" x14ac:dyDescent="0.3">
      <c r="B212" s="28" t="str">
        <f t="shared" si="10"/>
        <v/>
      </c>
      <c r="C212" s="167" t="str">
        <f>IF(D212="","",VLOOKUP(D212,'Műszaki adattábla'!F:G,2,0))</f>
        <v/>
      </c>
      <c r="D212" s="168" t="str">
        <f>IF('Műszaki adattábla'!F203="","",'Műszaki adattábla'!F203)</f>
        <v/>
      </c>
      <c r="E212" s="169" t="str">
        <f>IF(D212="","",VLOOKUP(D212,'Műszaki adattábla'!F:R,13,0))</f>
        <v/>
      </c>
      <c r="F212" s="29" t="str">
        <f>IF(D212="","",VLOOKUP(D212,'Műszaki adattábla'!F:M,8,0))</f>
        <v/>
      </c>
      <c r="G212" s="29" t="str">
        <f>IF(D212="","",IF('Műszaki adattábla'!L203="20-99",IF('Műszaki adattábla'!O203="","Nem adott meg lekötött teljesítményt",VLOOKUP(D212,'Műszaki adattábla'!F:O,10,0)),0))</f>
        <v/>
      </c>
      <c r="H212" s="29" t="str">
        <f>IF(D212="","",VLOOKUP(D212,'Műszaki adattábla'!F:P,11,0))</f>
        <v/>
      </c>
      <c r="I212" s="30"/>
      <c r="J212" s="30"/>
      <c r="K212" s="31" t="str">
        <f>IF(D212="","",ROUND(((F212*I212*'Műszaki adattábla'!$C$7/'Műszaki adattábla'!$C$8)+(G212*I212)+(H212*I212))/12*'Műszaki adattábla'!T203,0))</f>
        <v/>
      </c>
      <c r="L212" s="32" t="str">
        <f t="shared" si="9"/>
        <v/>
      </c>
    </row>
    <row r="213" spans="2:12" ht="14.4" thickBot="1" x14ac:dyDescent="0.3">
      <c r="B213" s="28" t="str">
        <f t="shared" si="10"/>
        <v/>
      </c>
      <c r="C213" s="167" t="str">
        <f>IF(D213="","",VLOOKUP(D213,'Műszaki adattábla'!F:G,2,0))</f>
        <v/>
      </c>
      <c r="D213" s="168" t="str">
        <f>IF('Műszaki adattábla'!F204="","",'Műszaki adattábla'!F204)</f>
        <v/>
      </c>
      <c r="E213" s="169" t="str">
        <f>IF(D213="","",VLOOKUP(D213,'Műszaki adattábla'!F:R,13,0))</f>
        <v/>
      </c>
      <c r="F213" s="29" t="str">
        <f>IF(D213="","",VLOOKUP(D213,'Műszaki adattábla'!F:M,8,0))</f>
        <v/>
      </c>
      <c r="G213" s="29" t="str">
        <f>IF(D213="","",IF('Műszaki adattábla'!L204="20-99",IF('Műszaki adattábla'!O204="","Nem adott meg lekötött teljesítményt",VLOOKUP(D213,'Műszaki adattábla'!F:O,10,0)),0))</f>
        <v/>
      </c>
      <c r="H213" s="29" t="str">
        <f>IF(D213="","",VLOOKUP(D213,'Műszaki adattábla'!F:P,11,0))</f>
        <v/>
      </c>
      <c r="I213" s="30"/>
      <c r="J213" s="30"/>
      <c r="K213" s="31" t="str">
        <f>IF(D213="","",ROUND(((F213*I213*'Műszaki adattábla'!$C$7/'Műszaki adattábla'!$C$8)+(G213*I213)+(H213*I213))/12*'Műszaki adattábla'!T204,0))</f>
        <v/>
      </c>
      <c r="L213" s="32" t="str">
        <f t="shared" si="9"/>
        <v/>
      </c>
    </row>
    <row r="214" spans="2:12" ht="14.4" thickBot="1" x14ac:dyDescent="0.3">
      <c r="B214" s="28" t="str">
        <f t="shared" si="10"/>
        <v/>
      </c>
      <c r="C214" s="167" t="str">
        <f>IF(D214="","",VLOOKUP(D214,'Műszaki adattábla'!F:G,2,0))</f>
        <v/>
      </c>
      <c r="D214" s="168" t="str">
        <f>IF('Műszaki adattábla'!F205="","",'Műszaki adattábla'!F205)</f>
        <v/>
      </c>
      <c r="E214" s="169" t="str">
        <f>IF(D214="","",VLOOKUP(D214,'Műszaki adattábla'!F:R,13,0))</f>
        <v/>
      </c>
      <c r="F214" s="29" t="str">
        <f>IF(D214="","",VLOOKUP(D214,'Műszaki adattábla'!F:M,8,0))</f>
        <v/>
      </c>
      <c r="G214" s="29" t="str">
        <f>IF(D214="","",IF('Műszaki adattábla'!L205="20-99",IF('Műszaki adattábla'!O205="","Nem adott meg lekötött teljesítményt",VLOOKUP(D214,'Műszaki adattábla'!F:O,10,0)),0))</f>
        <v/>
      </c>
      <c r="H214" s="29" t="str">
        <f>IF(D214="","",VLOOKUP(D214,'Műszaki adattábla'!F:P,11,0))</f>
        <v/>
      </c>
      <c r="I214" s="30"/>
      <c r="J214" s="30"/>
      <c r="K214" s="31" t="str">
        <f>IF(D214="","",ROUND(((F214*I214*'Műszaki adattábla'!$C$7/'Műszaki adattábla'!$C$8)+(G214*I214)+(H214*I214))/12*'Műszaki adattábla'!T205,0))</f>
        <v/>
      </c>
      <c r="L214" s="32" t="str">
        <f t="shared" si="9"/>
        <v/>
      </c>
    </row>
    <row r="215" spans="2:12" ht="14.4" thickBot="1" x14ac:dyDescent="0.3">
      <c r="B215" s="28" t="str">
        <f t="shared" si="10"/>
        <v/>
      </c>
      <c r="C215" s="167" t="str">
        <f>IF(D215="","",VLOOKUP(D215,'Műszaki adattábla'!F:G,2,0))</f>
        <v/>
      </c>
      <c r="D215" s="168" t="str">
        <f>IF('Műszaki adattábla'!F206="","",'Műszaki adattábla'!F206)</f>
        <v/>
      </c>
      <c r="E215" s="169" t="str">
        <f>IF(D215="","",VLOOKUP(D215,'Műszaki adattábla'!F:R,13,0))</f>
        <v/>
      </c>
      <c r="F215" s="29" t="str">
        <f>IF(D215="","",VLOOKUP(D215,'Műszaki adattábla'!F:M,8,0))</f>
        <v/>
      </c>
      <c r="G215" s="29" t="str">
        <f>IF(D215="","",IF('Műszaki adattábla'!L206="20-99",IF('Műszaki adattábla'!O206="","Nem adott meg lekötött teljesítményt",VLOOKUP(D215,'Műszaki adattábla'!F:O,10,0)),0))</f>
        <v/>
      </c>
      <c r="H215" s="29" t="str">
        <f>IF(D215="","",VLOOKUP(D215,'Műszaki adattábla'!F:P,11,0))</f>
        <v/>
      </c>
      <c r="I215" s="30"/>
      <c r="J215" s="30"/>
      <c r="K215" s="31" t="str">
        <f>IF(D215="","",ROUND(((F215*I215*'Műszaki adattábla'!$C$7/'Műszaki adattábla'!$C$8)+(G215*I215)+(H215*I215))/12*'Műszaki adattábla'!T206,0))</f>
        <v/>
      </c>
      <c r="L215" s="32" t="str">
        <f t="shared" si="9"/>
        <v/>
      </c>
    </row>
    <row r="216" spans="2:12" ht="14.4" thickBot="1" x14ac:dyDescent="0.3">
      <c r="B216" s="28" t="str">
        <f t="shared" si="10"/>
        <v/>
      </c>
      <c r="C216" s="167" t="str">
        <f>IF(D216="","",VLOOKUP(D216,'Műszaki adattábla'!F:G,2,0))</f>
        <v/>
      </c>
      <c r="D216" s="168" t="str">
        <f>IF('Műszaki adattábla'!F207="","",'Műszaki adattábla'!F207)</f>
        <v/>
      </c>
      <c r="E216" s="169" t="str">
        <f>IF(D216="","",VLOOKUP(D216,'Műszaki adattábla'!F:R,13,0))</f>
        <v/>
      </c>
      <c r="F216" s="29" t="str">
        <f>IF(D216="","",VLOOKUP(D216,'Műszaki adattábla'!F:M,8,0))</f>
        <v/>
      </c>
      <c r="G216" s="29" t="str">
        <f>IF(D216="","",IF('Műszaki adattábla'!L207="20-99",IF('Műszaki adattábla'!O207="","Nem adott meg lekötött teljesítményt",VLOOKUP(D216,'Műszaki adattábla'!F:O,10,0)),0))</f>
        <v/>
      </c>
      <c r="H216" s="29" t="str">
        <f>IF(D216="","",VLOOKUP(D216,'Műszaki adattábla'!F:P,11,0))</f>
        <v/>
      </c>
      <c r="I216" s="30"/>
      <c r="J216" s="30"/>
      <c r="K216" s="31" t="str">
        <f>IF(D216="","",ROUND(((F216*I216*'Műszaki adattábla'!$C$7/'Műszaki adattábla'!$C$8)+(G216*I216)+(H216*I216))/12*'Műszaki adattábla'!T207,0))</f>
        <v/>
      </c>
      <c r="L216" s="32" t="str">
        <f t="shared" ref="L216:L279" si="11">IF(D216="","",ROUND((J216/1000)*E216,0))</f>
        <v/>
      </c>
    </row>
    <row r="217" spans="2:12" ht="14.4" thickBot="1" x14ac:dyDescent="0.3">
      <c r="B217" s="28" t="str">
        <f t="shared" si="10"/>
        <v/>
      </c>
      <c r="C217" s="167" t="str">
        <f>IF(D217="","",VLOOKUP(D217,'Műszaki adattábla'!F:G,2,0))</f>
        <v/>
      </c>
      <c r="D217" s="168" t="str">
        <f>IF('Műszaki adattábla'!F208="","",'Műszaki adattábla'!F208)</f>
        <v/>
      </c>
      <c r="E217" s="169" t="str">
        <f>IF(D217="","",VLOOKUP(D217,'Műszaki adattábla'!F:R,13,0))</f>
        <v/>
      </c>
      <c r="F217" s="29" t="str">
        <f>IF(D217="","",VLOOKUP(D217,'Műszaki adattábla'!F:M,8,0))</f>
        <v/>
      </c>
      <c r="G217" s="29" t="str">
        <f>IF(D217="","",IF('Műszaki adattábla'!L208="20-99",IF('Műszaki adattábla'!O208="","Nem adott meg lekötött teljesítményt",VLOOKUP(D217,'Műszaki adattábla'!F:O,10,0)),0))</f>
        <v/>
      </c>
      <c r="H217" s="29" t="str">
        <f>IF(D217="","",VLOOKUP(D217,'Műszaki adattábla'!F:P,11,0))</f>
        <v/>
      </c>
      <c r="I217" s="30"/>
      <c r="J217" s="30"/>
      <c r="K217" s="31" t="str">
        <f>IF(D217="","",ROUND(((F217*I217*'Műszaki adattábla'!$C$7/'Műszaki adattábla'!$C$8)+(G217*I217)+(H217*I217))/12*'Műszaki adattábla'!T208,0))</f>
        <v/>
      </c>
      <c r="L217" s="32" t="str">
        <f t="shared" si="11"/>
        <v/>
      </c>
    </row>
    <row r="218" spans="2:12" ht="14.4" thickBot="1" x14ac:dyDescent="0.3">
      <c r="B218" s="28" t="str">
        <f t="shared" si="10"/>
        <v/>
      </c>
      <c r="C218" s="167" t="str">
        <f>IF(D218="","",VLOOKUP(D218,'Műszaki adattábla'!F:G,2,0))</f>
        <v/>
      </c>
      <c r="D218" s="168" t="str">
        <f>IF('Műszaki adattábla'!F209="","",'Műszaki adattábla'!F209)</f>
        <v/>
      </c>
      <c r="E218" s="169" t="str">
        <f>IF(D218="","",VLOOKUP(D218,'Műszaki adattábla'!F:R,13,0))</f>
        <v/>
      </c>
      <c r="F218" s="29" t="str">
        <f>IF(D218="","",VLOOKUP(D218,'Műszaki adattábla'!F:M,8,0))</f>
        <v/>
      </c>
      <c r="G218" s="29" t="str">
        <f>IF(D218="","",IF('Műszaki adattábla'!L209="20-99",IF('Műszaki adattábla'!O209="","Nem adott meg lekötött teljesítményt",VLOOKUP(D218,'Műszaki adattábla'!F:O,10,0)),0))</f>
        <v/>
      </c>
      <c r="H218" s="29" t="str">
        <f>IF(D218="","",VLOOKUP(D218,'Műszaki adattábla'!F:P,11,0))</f>
        <v/>
      </c>
      <c r="I218" s="30"/>
      <c r="J218" s="30"/>
      <c r="K218" s="31" t="str">
        <f>IF(D218="","",ROUND(((F218*I218*'Műszaki adattábla'!$C$7/'Műszaki adattábla'!$C$8)+(G218*I218)+(H218*I218))/12*'Műszaki adattábla'!T209,0))</f>
        <v/>
      </c>
      <c r="L218" s="32" t="str">
        <f t="shared" si="11"/>
        <v/>
      </c>
    </row>
    <row r="219" spans="2:12" ht="14.4" thickBot="1" x14ac:dyDescent="0.3">
      <c r="B219" s="28" t="str">
        <f t="shared" si="10"/>
        <v/>
      </c>
      <c r="C219" s="167" t="str">
        <f>IF(D219="","",VLOOKUP(D219,'Műszaki adattábla'!F:G,2,0))</f>
        <v/>
      </c>
      <c r="D219" s="168" t="str">
        <f>IF('Műszaki adattábla'!F210="","",'Műszaki adattábla'!F210)</f>
        <v/>
      </c>
      <c r="E219" s="169" t="str">
        <f>IF(D219="","",VLOOKUP(D219,'Műszaki adattábla'!F:R,13,0))</f>
        <v/>
      </c>
      <c r="F219" s="29" t="str">
        <f>IF(D219="","",VLOOKUP(D219,'Műszaki adattábla'!F:M,8,0))</f>
        <v/>
      </c>
      <c r="G219" s="29" t="str">
        <f>IF(D219="","",IF('Műszaki adattábla'!L210="20-99",IF('Műszaki adattábla'!O210="","Nem adott meg lekötött teljesítményt",VLOOKUP(D219,'Műszaki adattábla'!F:O,10,0)),0))</f>
        <v/>
      </c>
      <c r="H219" s="29" t="str">
        <f>IF(D219="","",VLOOKUP(D219,'Műszaki adattábla'!F:P,11,0))</f>
        <v/>
      </c>
      <c r="I219" s="30"/>
      <c r="J219" s="30"/>
      <c r="K219" s="31" t="str">
        <f>IF(D219="","",ROUND(((F219*I219*'Műszaki adattábla'!$C$7/'Műszaki adattábla'!$C$8)+(G219*I219)+(H219*I219))/12*'Műszaki adattábla'!T210,0))</f>
        <v/>
      </c>
      <c r="L219" s="32" t="str">
        <f t="shared" si="11"/>
        <v/>
      </c>
    </row>
    <row r="220" spans="2:12" ht="14.4" thickBot="1" x14ac:dyDescent="0.3">
      <c r="B220" s="28" t="str">
        <f t="shared" si="10"/>
        <v/>
      </c>
      <c r="C220" s="167" t="str">
        <f>IF(D220="","",VLOOKUP(D220,'Műszaki adattábla'!F:G,2,0))</f>
        <v/>
      </c>
      <c r="D220" s="168" t="str">
        <f>IF('Műszaki adattábla'!F211="","",'Műszaki adattábla'!F211)</f>
        <v/>
      </c>
      <c r="E220" s="169" t="str">
        <f>IF(D220="","",VLOOKUP(D220,'Műszaki adattábla'!F:R,13,0))</f>
        <v/>
      </c>
      <c r="F220" s="29" t="str">
        <f>IF(D220="","",VLOOKUP(D220,'Műszaki adattábla'!F:M,8,0))</f>
        <v/>
      </c>
      <c r="G220" s="29" t="str">
        <f>IF(D220="","",IF('Műszaki adattábla'!L211="20-99",IF('Műszaki adattábla'!O211="","Nem adott meg lekötött teljesítményt",VLOOKUP(D220,'Műszaki adattábla'!F:O,10,0)),0))</f>
        <v/>
      </c>
      <c r="H220" s="29" t="str">
        <f>IF(D220="","",VLOOKUP(D220,'Műszaki adattábla'!F:P,11,0))</f>
        <v/>
      </c>
      <c r="I220" s="30"/>
      <c r="J220" s="30"/>
      <c r="K220" s="31" t="str">
        <f>IF(D220="","",ROUND(((F220*I220*'Műszaki adattábla'!$C$7/'Műszaki adattábla'!$C$8)+(G220*I220)+(H220*I220))/12*'Műszaki adattábla'!T211,0))</f>
        <v/>
      </c>
      <c r="L220" s="32" t="str">
        <f t="shared" si="11"/>
        <v/>
      </c>
    </row>
    <row r="221" spans="2:12" ht="14.4" thickBot="1" x14ac:dyDescent="0.3">
      <c r="B221" s="28" t="str">
        <f t="shared" si="10"/>
        <v/>
      </c>
      <c r="C221" s="167" t="str">
        <f>IF(D221="","",VLOOKUP(D221,'Műszaki adattábla'!F:G,2,0))</f>
        <v/>
      </c>
      <c r="D221" s="168" t="str">
        <f>IF('Műszaki adattábla'!F212="","",'Műszaki adattábla'!F212)</f>
        <v/>
      </c>
      <c r="E221" s="169" t="str">
        <f>IF(D221="","",VLOOKUP(D221,'Műszaki adattábla'!F:R,13,0))</f>
        <v/>
      </c>
      <c r="F221" s="29" t="str">
        <f>IF(D221="","",VLOOKUP(D221,'Műszaki adattábla'!F:M,8,0))</f>
        <v/>
      </c>
      <c r="G221" s="29" t="str">
        <f>IF(D221="","",IF('Műszaki adattábla'!L212="20-99",IF('Műszaki adattábla'!O212="","Nem adott meg lekötött teljesítményt",VLOOKUP(D221,'Műszaki adattábla'!F:O,10,0)),0))</f>
        <v/>
      </c>
      <c r="H221" s="29" t="str">
        <f>IF(D221="","",VLOOKUP(D221,'Műszaki adattábla'!F:P,11,0))</f>
        <v/>
      </c>
      <c r="I221" s="30"/>
      <c r="J221" s="30"/>
      <c r="K221" s="31" t="str">
        <f>IF(D221="","",ROUND(((F221*I221*'Műszaki adattábla'!$C$7/'Műszaki adattábla'!$C$8)+(G221*I221)+(H221*I221))/12*'Műszaki adattábla'!T212,0))</f>
        <v/>
      </c>
      <c r="L221" s="32" t="str">
        <f t="shared" si="11"/>
        <v/>
      </c>
    </row>
    <row r="222" spans="2:12" ht="14.4" thickBot="1" x14ac:dyDescent="0.3">
      <c r="B222" s="28" t="str">
        <f t="shared" si="10"/>
        <v/>
      </c>
      <c r="C222" s="167" t="str">
        <f>IF(D222="","",VLOOKUP(D222,'Műszaki adattábla'!F:G,2,0))</f>
        <v/>
      </c>
      <c r="D222" s="168" t="str">
        <f>IF('Műszaki adattábla'!F213="","",'Műszaki adattábla'!F213)</f>
        <v/>
      </c>
      <c r="E222" s="169" t="str">
        <f>IF(D222="","",VLOOKUP(D222,'Műszaki adattábla'!F:R,13,0))</f>
        <v/>
      </c>
      <c r="F222" s="29" t="str">
        <f>IF(D222="","",VLOOKUP(D222,'Műszaki adattábla'!F:M,8,0))</f>
        <v/>
      </c>
      <c r="G222" s="29" t="str">
        <f>IF(D222="","",IF('Műszaki adattábla'!L213="20-99",IF('Műszaki adattábla'!O213="","Nem adott meg lekötött teljesítményt",VLOOKUP(D222,'Műszaki adattábla'!F:O,10,0)),0))</f>
        <v/>
      </c>
      <c r="H222" s="29" t="str">
        <f>IF(D222="","",VLOOKUP(D222,'Műszaki adattábla'!F:P,11,0))</f>
        <v/>
      </c>
      <c r="I222" s="30"/>
      <c r="J222" s="30"/>
      <c r="K222" s="31" t="str">
        <f>IF(D222="","",ROUND(((F222*I222*'Műszaki adattábla'!$C$7/'Műszaki adattábla'!$C$8)+(G222*I222)+(H222*I222))/12*'Műszaki adattábla'!T213,0))</f>
        <v/>
      </c>
      <c r="L222" s="32" t="str">
        <f t="shared" si="11"/>
        <v/>
      </c>
    </row>
    <row r="223" spans="2:12" ht="14.4" thickBot="1" x14ac:dyDescent="0.3">
      <c r="B223" s="28" t="str">
        <f t="shared" si="10"/>
        <v/>
      </c>
      <c r="C223" s="167" t="str">
        <f>IF(D223="","",VLOOKUP(D223,'Műszaki adattábla'!F:G,2,0))</f>
        <v/>
      </c>
      <c r="D223" s="168" t="str">
        <f>IF('Műszaki adattábla'!F214="","",'Műszaki adattábla'!F214)</f>
        <v/>
      </c>
      <c r="E223" s="169" t="str">
        <f>IF(D223="","",VLOOKUP(D223,'Műszaki adattábla'!F:R,13,0))</f>
        <v/>
      </c>
      <c r="F223" s="29" t="str">
        <f>IF(D223="","",VLOOKUP(D223,'Műszaki adattábla'!F:M,8,0))</f>
        <v/>
      </c>
      <c r="G223" s="29" t="str">
        <f>IF(D223="","",IF('Műszaki adattábla'!L214="20-99",IF('Műszaki adattábla'!O214="","Nem adott meg lekötött teljesítményt",VLOOKUP(D223,'Műszaki adattábla'!F:O,10,0)),0))</f>
        <v/>
      </c>
      <c r="H223" s="29" t="str">
        <f>IF(D223="","",VLOOKUP(D223,'Műszaki adattábla'!F:P,11,0))</f>
        <v/>
      </c>
      <c r="I223" s="30"/>
      <c r="J223" s="30"/>
      <c r="K223" s="31" t="str">
        <f>IF(D223="","",ROUND(((F223*I223*'Műszaki adattábla'!$C$7/'Műszaki adattábla'!$C$8)+(G223*I223)+(H223*I223))/12*'Műszaki adattábla'!T214,0))</f>
        <v/>
      </c>
      <c r="L223" s="32" t="str">
        <f t="shared" si="11"/>
        <v/>
      </c>
    </row>
    <row r="224" spans="2:12" ht="14.4" thickBot="1" x14ac:dyDescent="0.3">
      <c r="B224" s="28" t="str">
        <f t="shared" si="10"/>
        <v/>
      </c>
      <c r="C224" s="167" t="str">
        <f>IF(D224="","",VLOOKUP(D224,'Műszaki adattábla'!F:G,2,0))</f>
        <v/>
      </c>
      <c r="D224" s="168" t="str">
        <f>IF('Műszaki adattábla'!F215="","",'Műszaki adattábla'!F215)</f>
        <v/>
      </c>
      <c r="E224" s="169" t="str">
        <f>IF(D224="","",VLOOKUP(D224,'Műszaki adattábla'!F:R,13,0))</f>
        <v/>
      </c>
      <c r="F224" s="29" t="str">
        <f>IF(D224="","",VLOOKUP(D224,'Műszaki adattábla'!F:M,8,0))</f>
        <v/>
      </c>
      <c r="G224" s="29" t="str">
        <f>IF(D224="","",IF('Műszaki adattábla'!L215="20-99",IF('Műszaki adattábla'!O215="","Nem adott meg lekötött teljesítményt",VLOOKUP(D224,'Műszaki adattábla'!F:O,10,0)),0))</f>
        <v/>
      </c>
      <c r="H224" s="29" t="str">
        <f>IF(D224="","",VLOOKUP(D224,'Műszaki adattábla'!F:P,11,0))</f>
        <v/>
      </c>
      <c r="I224" s="30"/>
      <c r="J224" s="30"/>
      <c r="K224" s="31" t="str">
        <f>IF(D224="","",ROUND(((F224*I224*'Műszaki adattábla'!$C$7/'Műszaki adattábla'!$C$8)+(G224*I224)+(H224*I224))/12*'Műszaki adattábla'!T215,0))</f>
        <v/>
      </c>
      <c r="L224" s="32" t="str">
        <f t="shared" si="11"/>
        <v/>
      </c>
    </row>
    <row r="225" spans="2:12" ht="14.4" thickBot="1" x14ac:dyDescent="0.3">
      <c r="B225" s="28" t="str">
        <f t="shared" si="10"/>
        <v/>
      </c>
      <c r="C225" s="167" t="str">
        <f>IF(D225="","",VLOOKUP(D225,'Műszaki adattábla'!F:G,2,0))</f>
        <v/>
      </c>
      <c r="D225" s="168" t="str">
        <f>IF('Műszaki adattábla'!F216="","",'Műszaki adattábla'!F216)</f>
        <v/>
      </c>
      <c r="E225" s="169" t="str">
        <f>IF(D225="","",VLOOKUP(D225,'Műszaki adattábla'!F:R,13,0))</f>
        <v/>
      </c>
      <c r="F225" s="29" t="str">
        <f>IF(D225="","",VLOOKUP(D225,'Műszaki adattábla'!F:M,8,0))</f>
        <v/>
      </c>
      <c r="G225" s="29" t="str">
        <f>IF(D225="","",IF('Műszaki adattábla'!L216="20-99",IF('Műszaki adattábla'!O216="","Nem adott meg lekötött teljesítményt",VLOOKUP(D225,'Műszaki adattábla'!F:O,10,0)),0))</f>
        <v/>
      </c>
      <c r="H225" s="29" t="str">
        <f>IF(D225="","",VLOOKUP(D225,'Műszaki adattábla'!F:P,11,0))</f>
        <v/>
      </c>
      <c r="I225" s="30"/>
      <c r="J225" s="30"/>
      <c r="K225" s="31" t="str">
        <f>IF(D225="","",ROUND(((F225*I225*'Műszaki adattábla'!$C$7/'Műszaki adattábla'!$C$8)+(G225*I225)+(H225*I225))/12*'Műszaki adattábla'!T216,0))</f>
        <v/>
      </c>
      <c r="L225" s="32" t="str">
        <f t="shared" si="11"/>
        <v/>
      </c>
    </row>
    <row r="226" spans="2:12" ht="14.4" thickBot="1" x14ac:dyDescent="0.3">
      <c r="B226" s="28" t="str">
        <f t="shared" si="10"/>
        <v/>
      </c>
      <c r="C226" s="167" t="str">
        <f>IF(D226="","",VLOOKUP(D226,'Műszaki adattábla'!F:G,2,0))</f>
        <v/>
      </c>
      <c r="D226" s="168" t="str">
        <f>IF('Műszaki adattábla'!F217="","",'Műszaki adattábla'!F217)</f>
        <v/>
      </c>
      <c r="E226" s="169" t="str">
        <f>IF(D226="","",VLOOKUP(D226,'Műszaki adattábla'!F:R,13,0))</f>
        <v/>
      </c>
      <c r="F226" s="29" t="str">
        <f>IF(D226="","",VLOOKUP(D226,'Műszaki adattábla'!F:M,8,0))</f>
        <v/>
      </c>
      <c r="G226" s="29" t="str">
        <f>IF(D226="","",IF('Műszaki adattábla'!L217="20-99",IF('Műszaki adattábla'!O217="","Nem adott meg lekötött teljesítményt",VLOOKUP(D226,'Műszaki adattábla'!F:O,10,0)),0))</f>
        <v/>
      </c>
      <c r="H226" s="29" t="str">
        <f>IF(D226="","",VLOOKUP(D226,'Műszaki adattábla'!F:P,11,0))</f>
        <v/>
      </c>
      <c r="I226" s="30"/>
      <c r="J226" s="30"/>
      <c r="K226" s="31" t="str">
        <f>IF(D226="","",ROUND(((F226*I226*'Műszaki adattábla'!$C$7/'Műszaki adattábla'!$C$8)+(G226*I226)+(H226*I226))/12*'Műszaki adattábla'!T217,0))</f>
        <v/>
      </c>
      <c r="L226" s="32" t="str">
        <f t="shared" si="11"/>
        <v/>
      </c>
    </row>
    <row r="227" spans="2:12" ht="14.4" thickBot="1" x14ac:dyDescent="0.3">
      <c r="B227" s="28" t="str">
        <f t="shared" ref="B227:B241" si="12">IF(D227="","",B226+1)</f>
        <v/>
      </c>
      <c r="C227" s="167" t="str">
        <f>IF(D227="","",VLOOKUP(D227,'Műszaki adattábla'!F:G,2,0))</f>
        <v/>
      </c>
      <c r="D227" s="168" t="str">
        <f>IF('Műszaki adattábla'!F218="","",'Műszaki adattábla'!F218)</f>
        <v/>
      </c>
      <c r="E227" s="169" t="str">
        <f>IF(D227="","",VLOOKUP(D227,'Műszaki adattábla'!F:R,13,0))</f>
        <v/>
      </c>
      <c r="F227" s="29" t="str">
        <f>IF(D227="","",VLOOKUP(D227,'Műszaki adattábla'!F:M,8,0))</f>
        <v/>
      </c>
      <c r="G227" s="29" t="str">
        <f>IF(D227="","",IF('Műszaki adattábla'!L218="20-99",IF('Műszaki adattábla'!O218="","Nem adott meg lekötött teljesítményt",VLOOKUP(D227,'Műszaki adattábla'!F:O,10,0)),0))</f>
        <v/>
      </c>
      <c r="H227" s="29" t="str">
        <f>IF(D227="","",VLOOKUP(D227,'Műszaki adattábla'!F:P,11,0))</f>
        <v/>
      </c>
      <c r="I227" s="30"/>
      <c r="J227" s="30"/>
      <c r="K227" s="31" t="str">
        <f>IF(D227="","",ROUND(((F227*I227*'Műszaki adattábla'!$C$7/'Műszaki adattábla'!$C$8)+(G227*I227)+(H227*I227))/12*'Műszaki adattábla'!T218,0))</f>
        <v/>
      </c>
      <c r="L227" s="32" t="str">
        <f t="shared" si="11"/>
        <v/>
      </c>
    </row>
    <row r="228" spans="2:12" ht="14.4" thickBot="1" x14ac:dyDescent="0.3">
      <c r="B228" s="28" t="str">
        <f t="shared" si="12"/>
        <v/>
      </c>
      <c r="C228" s="167" t="str">
        <f>IF(D228="","",VLOOKUP(D228,'Műszaki adattábla'!F:G,2,0))</f>
        <v/>
      </c>
      <c r="D228" s="168" t="str">
        <f>IF('Műszaki adattábla'!F219="","",'Műszaki adattábla'!F219)</f>
        <v/>
      </c>
      <c r="E228" s="169" t="str">
        <f>IF(D228="","",VLOOKUP(D228,'Műszaki adattábla'!F:R,13,0))</f>
        <v/>
      </c>
      <c r="F228" s="29" t="str">
        <f>IF(D228="","",VLOOKUP(D228,'Műszaki adattábla'!F:M,8,0))</f>
        <v/>
      </c>
      <c r="G228" s="29" t="str">
        <f>IF(D228="","",IF('Műszaki adattábla'!L219="20-99",IF('Műszaki adattábla'!O219="","Nem adott meg lekötött teljesítményt",VLOOKUP(D228,'Műszaki adattábla'!F:O,10,0)),0))</f>
        <v/>
      </c>
      <c r="H228" s="29" t="str">
        <f>IF(D228="","",VLOOKUP(D228,'Műszaki adattábla'!F:P,11,0))</f>
        <v/>
      </c>
      <c r="I228" s="30"/>
      <c r="J228" s="30"/>
      <c r="K228" s="31" t="str">
        <f>IF(D228="","",ROUND(((F228*I228*'Műszaki adattábla'!$C$7/'Műszaki adattábla'!$C$8)+(G228*I228)+(H228*I228))/12*'Műszaki adattábla'!T219,0))</f>
        <v/>
      </c>
      <c r="L228" s="32" t="str">
        <f t="shared" si="11"/>
        <v/>
      </c>
    </row>
    <row r="229" spans="2:12" ht="14.4" thickBot="1" x14ac:dyDescent="0.3">
      <c r="B229" s="28" t="str">
        <f t="shared" si="12"/>
        <v/>
      </c>
      <c r="C229" s="167" t="str">
        <f>IF(D229="","",VLOOKUP(D229,'Műszaki adattábla'!F:G,2,0))</f>
        <v/>
      </c>
      <c r="D229" s="168" t="str">
        <f>IF('Műszaki adattábla'!F220="","",'Műszaki adattábla'!F220)</f>
        <v/>
      </c>
      <c r="E229" s="169" t="str">
        <f>IF(D229="","",VLOOKUP(D229,'Műszaki adattábla'!F:R,13,0))</f>
        <v/>
      </c>
      <c r="F229" s="29" t="str">
        <f>IF(D229="","",VLOOKUP(D229,'Műszaki adattábla'!F:M,8,0))</f>
        <v/>
      </c>
      <c r="G229" s="29" t="str">
        <f>IF(D229="","",IF('Műszaki adattábla'!L220="20-99",IF('Műszaki adattábla'!O220="","Nem adott meg lekötött teljesítményt",VLOOKUP(D229,'Műszaki adattábla'!F:O,10,0)),0))</f>
        <v/>
      </c>
      <c r="H229" s="29" t="str">
        <f>IF(D229="","",VLOOKUP(D229,'Műszaki adattábla'!F:P,11,0))</f>
        <v/>
      </c>
      <c r="I229" s="30"/>
      <c r="J229" s="30"/>
      <c r="K229" s="31" t="str">
        <f>IF(D229="","",ROUND(((F229*I229*'Műszaki adattábla'!$C$7/'Műszaki adattábla'!$C$8)+(G229*I229)+(H229*I229))/12*'Műszaki adattábla'!T220,0))</f>
        <v/>
      </c>
      <c r="L229" s="32" t="str">
        <f t="shared" si="11"/>
        <v/>
      </c>
    </row>
    <row r="230" spans="2:12" ht="14.4" thickBot="1" x14ac:dyDescent="0.3">
      <c r="B230" s="28" t="str">
        <f t="shared" si="12"/>
        <v/>
      </c>
      <c r="C230" s="167" t="str">
        <f>IF(D230="","",VLOOKUP(D230,'Műszaki adattábla'!F:G,2,0))</f>
        <v/>
      </c>
      <c r="D230" s="168" t="str">
        <f>IF('Műszaki adattábla'!F221="","",'Műszaki adattábla'!F221)</f>
        <v/>
      </c>
      <c r="E230" s="169" t="str">
        <f>IF(D230="","",VLOOKUP(D230,'Műszaki adattábla'!F:R,13,0))</f>
        <v/>
      </c>
      <c r="F230" s="29" t="str">
        <f>IF(D230="","",VLOOKUP(D230,'Műszaki adattábla'!F:M,8,0))</f>
        <v/>
      </c>
      <c r="G230" s="29" t="str">
        <f>IF(D230="","",IF('Műszaki adattábla'!L221="20-99",IF('Műszaki adattábla'!O221="","Nem adott meg lekötött teljesítményt",VLOOKUP(D230,'Műszaki adattábla'!F:O,10,0)),0))</f>
        <v/>
      </c>
      <c r="H230" s="29" t="str">
        <f>IF(D230="","",VLOOKUP(D230,'Műszaki adattábla'!F:P,11,0))</f>
        <v/>
      </c>
      <c r="I230" s="30"/>
      <c r="J230" s="30"/>
      <c r="K230" s="31" t="str">
        <f>IF(D230="","",ROUND(((F230*I230*'Műszaki adattábla'!$C$7/'Műszaki adattábla'!$C$8)+(G230*I230)+(H230*I230))/12*'Műszaki adattábla'!T221,0))</f>
        <v/>
      </c>
      <c r="L230" s="32" t="str">
        <f t="shared" si="11"/>
        <v/>
      </c>
    </row>
    <row r="231" spans="2:12" ht="14.4" thickBot="1" x14ac:dyDescent="0.3">
      <c r="B231" s="28" t="str">
        <f t="shared" si="12"/>
        <v/>
      </c>
      <c r="C231" s="167" t="str">
        <f>IF(D231="","",VLOOKUP(D231,'Műszaki adattábla'!F:G,2,0))</f>
        <v/>
      </c>
      <c r="D231" s="168" t="str">
        <f>IF('Műszaki adattábla'!F222="","",'Műszaki adattábla'!F222)</f>
        <v/>
      </c>
      <c r="E231" s="169" t="str">
        <f>IF(D231="","",VLOOKUP(D231,'Műszaki adattábla'!F:R,13,0))</f>
        <v/>
      </c>
      <c r="F231" s="29" t="str">
        <f>IF(D231="","",VLOOKUP(D231,'Műszaki adattábla'!F:M,8,0))</f>
        <v/>
      </c>
      <c r="G231" s="29" t="str">
        <f>IF(D231="","",IF('Műszaki adattábla'!L222="20-99",IF('Műszaki adattábla'!O222="","Nem adott meg lekötött teljesítményt",VLOOKUP(D231,'Műszaki adattábla'!F:O,10,0)),0))</f>
        <v/>
      </c>
      <c r="H231" s="29" t="str">
        <f>IF(D231="","",VLOOKUP(D231,'Műszaki adattábla'!F:P,11,0))</f>
        <v/>
      </c>
      <c r="I231" s="30"/>
      <c r="J231" s="30"/>
      <c r="K231" s="31" t="str">
        <f>IF(D231="","",ROUND(((F231*I231*'Műszaki adattábla'!$C$7/'Műszaki adattábla'!$C$8)+(G231*I231)+(H231*I231))/12*'Műszaki adattábla'!T222,0))</f>
        <v/>
      </c>
      <c r="L231" s="32" t="str">
        <f t="shared" si="11"/>
        <v/>
      </c>
    </row>
    <row r="232" spans="2:12" ht="14.4" thickBot="1" x14ac:dyDescent="0.3">
      <c r="B232" s="28" t="str">
        <f t="shared" si="12"/>
        <v/>
      </c>
      <c r="C232" s="167" t="str">
        <f>IF(D232="","",VLOOKUP(D232,'Műszaki adattábla'!F:G,2,0))</f>
        <v/>
      </c>
      <c r="D232" s="168" t="str">
        <f>IF('Műszaki adattábla'!F223="","",'Műszaki adattábla'!F223)</f>
        <v/>
      </c>
      <c r="E232" s="169" t="str">
        <f>IF(D232="","",VLOOKUP(D232,'Műszaki adattábla'!F:R,13,0))</f>
        <v/>
      </c>
      <c r="F232" s="29" t="str">
        <f>IF(D232="","",VLOOKUP(D232,'Műszaki adattábla'!F:M,8,0))</f>
        <v/>
      </c>
      <c r="G232" s="29" t="str">
        <f>IF(D232="","",IF('Műszaki adattábla'!L223="20-99",IF('Műszaki adattábla'!O223="","Nem adott meg lekötött teljesítményt",VLOOKUP(D232,'Műszaki adattábla'!F:O,10,0)),0))</f>
        <v/>
      </c>
      <c r="H232" s="29" t="str">
        <f>IF(D232="","",VLOOKUP(D232,'Műszaki adattábla'!F:P,11,0))</f>
        <v/>
      </c>
      <c r="I232" s="30"/>
      <c r="J232" s="30"/>
      <c r="K232" s="31" t="str">
        <f>IF(D232="","",ROUND(((F232*I232*'Műszaki adattábla'!$C$7/'Műszaki adattábla'!$C$8)+(G232*I232)+(H232*I232))/12*'Műszaki adattábla'!T223,0))</f>
        <v/>
      </c>
      <c r="L232" s="32" t="str">
        <f t="shared" si="11"/>
        <v/>
      </c>
    </row>
    <row r="233" spans="2:12" ht="14.4" thickBot="1" x14ac:dyDescent="0.3">
      <c r="B233" s="28" t="str">
        <f t="shared" si="12"/>
        <v/>
      </c>
      <c r="C233" s="167" t="str">
        <f>IF(D233="","",VLOOKUP(D233,'Műszaki adattábla'!F:G,2,0))</f>
        <v/>
      </c>
      <c r="D233" s="168" t="str">
        <f>IF('Műszaki adattábla'!F224="","",'Műszaki adattábla'!F224)</f>
        <v/>
      </c>
      <c r="E233" s="169" t="str">
        <f>IF(D233="","",VLOOKUP(D233,'Műszaki adattábla'!F:R,13,0))</f>
        <v/>
      </c>
      <c r="F233" s="29" t="str">
        <f>IF(D233="","",VLOOKUP(D233,'Műszaki adattábla'!F:M,8,0))</f>
        <v/>
      </c>
      <c r="G233" s="29" t="str">
        <f>IF(D233="","",IF('Műszaki adattábla'!L224="20-99",IF('Műszaki adattábla'!O224="","Nem adott meg lekötött teljesítményt",VLOOKUP(D233,'Műszaki adattábla'!F:O,10,0)),0))</f>
        <v/>
      </c>
      <c r="H233" s="29" t="str">
        <f>IF(D233="","",VLOOKUP(D233,'Műszaki adattábla'!F:P,11,0))</f>
        <v/>
      </c>
      <c r="I233" s="30"/>
      <c r="J233" s="30"/>
      <c r="K233" s="31" t="str">
        <f>IF(D233="","",ROUND(((F233*I233*'Műszaki adattábla'!$C$7/'Műszaki adattábla'!$C$8)+(G233*I233)+(H233*I233))/12*'Műszaki adattábla'!T224,0))</f>
        <v/>
      </c>
      <c r="L233" s="32" t="str">
        <f t="shared" si="11"/>
        <v/>
      </c>
    </row>
    <row r="234" spans="2:12" ht="14.4" thickBot="1" x14ac:dyDescent="0.3">
      <c r="B234" s="28" t="str">
        <f t="shared" si="12"/>
        <v/>
      </c>
      <c r="C234" s="167" t="str">
        <f>IF(D234="","",VLOOKUP(D234,'Műszaki adattábla'!F:G,2,0))</f>
        <v/>
      </c>
      <c r="D234" s="168" t="str">
        <f>IF('Műszaki adattábla'!F225="","",'Műszaki adattábla'!F225)</f>
        <v/>
      </c>
      <c r="E234" s="169" t="str">
        <f>IF(D234="","",VLOOKUP(D234,'Műszaki adattábla'!F:R,13,0))</f>
        <v/>
      </c>
      <c r="F234" s="29" t="str">
        <f>IF(D234="","",VLOOKUP(D234,'Műszaki adattábla'!F:M,8,0))</f>
        <v/>
      </c>
      <c r="G234" s="29" t="str">
        <f>IF(D234="","",IF('Műszaki adattábla'!L225="20-99",IF('Műszaki adattábla'!O225="","Nem adott meg lekötött teljesítményt",VLOOKUP(D234,'Műszaki adattábla'!F:O,10,0)),0))</f>
        <v/>
      </c>
      <c r="H234" s="29" t="str">
        <f>IF(D234="","",VLOOKUP(D234,'Műszaki adattábla'!F:P,11,0))</f>
        <v/>
      </c>
      <c r="I234" s="30"/>
      <c r="J234" s="30"/>
      <c r="K234" s="31" t="str">
        <f>IF(D234="","",ROUND(((F234*I234*'Műszaki adattábla'!$C$7/'Műszaki adattábla'!$C$8)+(G234*I234)+(H234*I234))/12*'Műszaki adattábla'!T225,0))</f>
        <v/>
      </c>
      <c r="L234" s="32" t="str">
        <f t="shared" si="11"/>
        <v/>
      </c>
    </row>
    <row r="235" spans="2:12" ht="14.4" thickBot="1" x14ac:dyDescent="0.3">
      <c r="B235" s="28" t="str">
        <f t="shared" si="12"/>
        <v/>
      </c>
      <c r="C235" s="167" t="str">
        <f>IF(D235="","",VLOOKUP(D235,'Műszaki adattábla'!F:G,2,0))</f>
        <v/>
      </c>
      <c r="D235" s="168" t="str">
        <f>IF('Műszaki adattábla'!F226="","",'Műszaki adattábla'!F226)</f>
        <v/>
      </c>
      <c r="E235" s="169" t="str">
        <f>IF(D235="","",VLOOKUP(D235,'Műszaki adattábla'!F:R,13,0))</f>
        <v/>
      </c>
      <c r="F235" s="29" t="str">
        <f>IF(D235="","",VLOOKUP(D235,'Műszaki adattábla'!F:M,8,0))</f>
        <v/>
      </c>
      <c r="G235" s="29" t="str">
        <f>IF(D235="","",IF('Műszaki adattábla'!L226="20-99",IF('Műszaki adattábla'!O226="","Nem adott meg lekötött teljesítményt",VLOOKUP(D235,'Műszaki adattábla'!F:O,10,0)),0))</f>
        <v/>
      </c>
      <c r="H235" s="29" t="str">
        <f>IF(D235="","",VLOOKUP(D235,'Műszaki adattábla'!F:P,11,0))</f>
        <v/>
      </c>
      <c r="I235" s="30"/>
      <c r="J235" s="30"/>
      <c r="K235" s="31" t="str">
        <f>IF(D235="","",ROUND(((F235*I235*'Műszaki adattábla'!$C$7/'Műszaki adattábla'!$C$8)+(G235*I235)+(H235*I235))/12*'Műszaki adattábla'!T226,0))</f>
        <v/>
      </c>
      <c r="L235" s="32" t="str">
        <f t="shared" si="11"/>
        <v/>
      </c>
    </row>
    <row r="236" spans="2:12" ht="14.4" thickBot="1" x14ac:dyDescent="0.3">
      <c r="B236" s="28" t="str">
        <f t="shared" si="12"/>
        <v/>
      </c>
      <c r="C236" s="167" t="str">
        <f>IF(D236="","",VLOOKUP(D236,'Műszaki adattábla'!F:G,2,0))</f>
        <v/>
      </c>
      <c r="D236" s="168" t="str">
        <f>IF('Műszaki adattábla'!F227="","",'Műszaki adattábla'!F227)</f>
        <v/>
      </c>
      <c r="E236" s="169" t="str">
        <f>IF(D236="","",VLOOKUP(D236,'Műszaki adattábla'!F:R,13,0))</f>
        <v/>
      </c>
      <c r="F236" s="29" t="str">
        <f>IF(D236="","",VLOOKUP(D236,'Műszaki adattábla'!F:M,8,0))</f>
        <v/>
      </c>
      <c r="G236" s="29" t="str">
        <f>IF(D236="","",IF('Műszaki adattábla'!L227="20-99",IF('Műszaki adattábla'!O227="","Nem adott meg lekötött teljesítményt",VLOOKUP(D236,'Műszaki adattábla'!F:O,10,0)),0))</f>
        <v/>
      </c>
      <c r="H236" s="29" t="str">
        <f>IF(D236="","",VLOOKUP(D236,'Műszaki adattábla'!F:P,11,0))</f>
        <v/>
      </c>
      <c r="I236" s="30"/>
      <c r="J236" s="30"/>
      <c r="K236" s="31" t="str">
        <f>IF(D236="","",ROUND(((F236*I236*'Műszaki adattábla'!$C$7/'Műszaki adattábla'!$C$8)+(G236*I236)+(H236*I236))/12*'Műszaki adattábla'!T227,0))</f>
        <v/>
      </c>
      <c r="L236" s="32" t="str">
        <f t="shared" si="11"/>
        <v/>
      </c>
    </row>
    <row r="237" spans="2:12" ht="14.4" thickBot="1" x14ac:dyDescent="0.3">
      <c r="B237" s="28" t="str">
        <f t="shared" si="12"/>
        <v/>
      </c>
      <c r="C237" s="167" t="str">
        <f>IF(D237="","",VLOOKUP(D237,'Műszaki adattábla'!F:G,2,0))</f>
        <v/>
      </c>
      <c r="D237" s="168" t="str">
        <f>IF('Műszaki adattábla'!F228="","",'Műszaki adattábla'!F228)</f>
        <v/>
      </c>
      <c r="E237" s="169" t="str">
        <f>IF(D237="","",VLOOKUP(D237,'Műszaki adattábla'!F:R,13,0))</f>
        <v/>
      </c>
      <c r="F237" s="29" t="str">
        <f>IF(D237="","",VLOOKUP(D237,'Műszaki adattábla'!F:M,8,0))</f>
        <v/>
      </c>
      <c r="G237" s="29" t="str">
        <f>IF(D237="","",IF('Műszaki adattábla'!L228="20-99",IF('Műszaki adattábla'!O228="","Nem adott meg lekötött teljesítményt",VLOOKUP(D237,'Műszaki adattábla'!F:O,10,0)),0))</f>
        <v/>
      </c>
      <c r="H237" s="29" t="str">
        <f>IF(D237="","",VLOOKUP(D237,'Műszaki adattábla'!F:P,11,0))</f>
        <v/>
      </c>
      <c r="I237" s="30"/>
      <c r="J237" s="30"/>
      <c r="K237" s="31" t="str">
        <f>IF(D237="","",ROUND(((F237*I237*'Műszaki adattábla'!$C$7/'Műszaki adattábla'!$C$8)+(G237*I237)+(H237*I237))/12*'Műszaki adattábla'!T228,0))</f>
        <v/>
      </c>
      <c r="L237" s="32" t="str">
        <f t="shared" si="11"/>
        <v/>
      </c>
    </row>
    <row r="238" spans="2:12" ht="14.4" thickBot="1" x14ac:dyDescent="0.3">
      <c r="B238" s="28" t="str">
        <f t="shared" si="12"/>
        <v/>
      </c>
      <c r="C238" s="167" t="str">
        <f>IF(D238="","",VLOOKUP(D238,'Műszaki adattábla'!F:G,2,0))</f>
        <v/>
      </c>
      <c r="D238" s="168" t="str">
        <f>IF('Műszaki adattábla'!F229="","",'Műszaki adattábla'!F229)</f>
        <v/>
      </c>
      <c r="E238" s="169" t="str">
        <f>IF(D238="","",VLOOKUP(D238,'Műszaki adattábla'!F:R,13,0))</f>
        <v/>
      </c>
      <c r="F238" s="29" t="str">
        <f>IF(D238="","",VLOOKUP(D238,'Műszaki adattábla'!F:M,8,0))</f>
        <v/>
      </c>
      <c r="G238" s="29" t="str">
        <f>IF(D238="","",IF('Műszaki adattábla'!L229="20-99",IF('Műszaki adattábla'!O229="","Nem adott meg lekötött teljesítményt",VLOOKUP(D238,'Műszaki adattábla'!F:O,10,0)),0))</f>
        <v/>
      </c>
      <c r="H238" s="29" t="str">
        <f>IF(D238="","",VLOOKUP(D238,'Műszaki adattábla'!F:P,11,0))</f>
        <v/>
      </c>
      <c r="I238" s="30"/>
      <c r="J238" s="30"/>
      <c r="K238" s="31" t="str">
        <f>IF(D238="","",ROUND(((F238*I238*'Műszaki adattábla'!$C$7/'Műszaki adattábla'!$C$8)+(G238*I238)+(H238*I238))/12*'Műszaki adattábla'!T229,0))</f>
        <v/>
      </c>
      <c r="L238" s="32" t="str">
        <f t="shared" si="11"/>
        <v/>
      </c>
    </row>
    <row r="239" spans="2:12" ht="14.4" thickBot="1" x14ac:dyDescent="0.3">
      <c r="B239" s="28" t="str">
        <f t="shared" si="12"/>
        <v/>
      </c>
      <c r="C239" s="167" t="str">
        <f>IF(D239="","",VLOOKUP(D239,'Műszaki adattábla'!F:G,2,0))</f>
        <v/>
      </c>
      <c r="D239" s="168" t="str">
        <f>IF('Műszaki adattábla'!F230="","",'Műszaki adattábla'!F230)</f>
        <v/>
      </c>
      <c r="E239" s="169" t="str">
        <f>IF(D239="","",VLOOKUP(D239,'Műszaki adattábla'!F:R,13,0))</f>
        <v/>
      </c>
      <c r="F239" s="29" t="str">
        <f>IF(D239="","",VLOOKUP(D239,'Műszaki adattábla'!F:M,8,0))</f>
        <v/>
      </c>
      <c r="G239" s="29" t="str">
        <f>IF(D239="","",IF('Műszaki adattábla'!L230="20-99",IF('Műszaki adattábla'!O230="","Nem adott meg lekötött teljesítményt",VLOOKUP(D239,'Műszaki adattábla'!F:O,10,0)),0))</f>
        <v/>
      </c>
      <c r="H239" s="29" t="str">
        <f>IF(D239="","",VLOOKUP(D239,'Műszaki adattábla'!F:P,11,0))</f>
        <v/>
      </c>
      <c r="I239" s="30"/>
      <c r="J239" s="30"/>
      <c r="K239" s="31" t="str">
        <f>IF(D239="","",ROUND(((F239*I239*'Műszaki adattábla'!$C$7/'Műszaki adattábla'!$C$8)+(G239*I239)+(H239*I239))/12*'Műszaki adattábla'!T230,0))</f>
        <v/>
      </c>
      <c r="L239" s="32" t="str">
        <f t="shared" si="11"/>
        <v/>
      </c>
    </row>
    <row r="240" spans="2:12" ht="14.4" thickBot="1" x14ac:dyDescent="0.3">
      <c r="B240" s="28" t="str">
        <f t="shared" si="12"/>
        <v/>
      </c>
      <c r="C240" s="167" t="str">
        <f>IF(D240="","",VLOOKUP(D240,'Műszaki adattábla'!F:G,2,0))</f>
        <v/>
      </c>
      <c r="D240" s="168" t="str">
        <f>IF('Műszaki adattábla'!F231="","",'Műszaki adattábla'!F231)</f>
        <v/>
      </c>
      <c r="E240" s="169" t="str">
        <f>IF(D240="","",VLOOKUP(D240,'Műszaki adattábla'!F:R,13,0))</f>
        <v/>
      </c>
      <c r="F240" s="29" t="str">
        <f>IF(D240="","",VLOOKUP(D240,'Műszaki adattábla'!F:M,8,0))</f>
        <v/>
      </c>
      <c r="G240" s="29" t="str">
        <f>IF(D240="","",IF('Műszaki adattábla'!L231="20-99",IF('Műszaki adattábla'!O231="","Nem adott meg lekötött teljesítményt",VLOOKUP(D240,'Műszaki adattábla'!F:O,10,0)),0))</f>
        <v/>
      </c>
      <c r="H240" s="29" t="str">
        <f>IF(D240="","",VLOOKUP(D240,'Műszaki adattábla'!F:P,11,0))</f>
        <v/>
      </c>
      <c r="I240" s="30"/>
      <c r="J240" s="30"/>
      <c r="K240" s="31" t="str">
        <f>IF(D240="","",ROUND(((F240*I240*'Műszaki adattábla'!$C$7/'Műszaki adattábla'!$C$8)+(G240*I240)+(H240*I240))/12*'Műszaki adattábla'!T231,0))</f>
        <v/>
      </c>
      <c r="L240" s="32" t="str">
        <f t="shared" si="11"/>
        <v/>
      </c>
    </row>
    <row r="241" spans="2:12" ht="14.4" thickBot="1" x14ac:dyDescent="0.3">
      <c r="B241" s="28" t="str">
        <f t="shared" si="12"/>
        <v/>
      </c>
      <c r="C241" s="167" t="str">
        <f>IF(D241="","",VLOOKUP(D241,'Műszaki adattábla'!F:G,2,0))</f>
        <v/>
      </c>
      <c r="D241" s="168" t="str">
        <f>IF('Műszaki adattábla'!F232="","",'Műszaki adattábla'!F232)</f>
        <v/>
      </c>
      <c r="E241" s="169" t="str">
        <f>IF(D241="","",VLOOKUP(D241,'Műszaki adattábla'!F:R,13,0))</f>
        <v/>
      </c>
      <c r="F241" s="29" t="str">
        <f>IF(D241="","",VLOOKUP(D241,'Műszaki adattábla'!F:M,8,0))</f>
        <v/>
      </c>
      <c r="G241" s="29" t="str">
        <f>IF(D241="","",IF('Műszaki adattábla'!L232="20-99",IF('Műszaki adattábla'!O232="","Nem adott meg lekötött teljesítményt",VLOOKUP(D241,'Műszaki adattábla'!F:O,10,0)),0))</f>
        <v/>
      </c>
      <c r="H241" s="29" t="str">
        <f>IF(D241="","",VLOOKUP(D241,'Műszaki adattábla'!F:P,11,0))</f>
        <v/>
      </c>
      <c r="I241" s="30"/>
      <c r="J241" s="30"/>
      <c r="K241" s="31" t="str">
        <f>IF(D241="","",ROUND(((F241*I241*'Műszaki adattábla'!$C$7/'Műszaki adattábla'!$C$8)+(G241*I241)+(H241*I241))/12*'Műszaki adattábla'!T232,0))</f>
        <v/>
      </c>
      <c r="L241" s="32" t="str">
        <f t="shared" si="11"/>
        <v/>
      </c>
    </row>
    <row r="242" spans="2:12" ht="14.4" thickBot="1" x14ac:dyDescent="0.3">
      <c r="B242" s="28" t="str">
        <f t="shared" ref="B242:B279" si="13">IF(D242="","",B241+1)</f>
        <v/>
      </c>
      <c r="C242" s="167" t="str">
        <f>IF(D242="","",VLOOKUP(D242,'Műszaki adattábla'!F:G,2,0))</f>
        <v/>
      </c>
      <c r="D242" s="168" t="str">
        <f>IF('Műszaki adattábla'!F233="","",'Műszaki adattábla'!F233)</f>
        <v/>
      </c>
      <c r="E242" s="169" t="str">
        <f>IF(D242="","",VLOOKUP(D242,'Műszaki adattábla'!F:R,13,0))</f>
        <v/>
      </c>
      <c r="F242" s="29" t="str">
        <f>IF(D242="","",VLOOKUP(D242,'Műszaki adattábla'!F:M,8,0))</f>
        <v/>
      </c>
      <c r="G242" s="29" t="str">
        <f>IF(D242="","",IF('Műszaki adattábla'!L233="20-99",IF('Műszaki adattábla'!O233="","Nem adott meg lekötött teljesítményt",VLOOKUP(D242,'Műszaki adattábla'!F:O,10,0)),0))</f>
        <v/>
      </c>
      <c r="H242" s="29" t="str">
        <f>IF(D242="","",VLOOKUP(D242,'Műszaki adattábla'!F:P,11,0))</f>
        <v/>
      </c>
      <c r="I242" s="30"/>
      <c r="J242" s="30"/>
      <c r="K242" s="31" t="str">
        <f>IF(D242="","",ROUND(((F242*I242*'Műszaki adattábla'!$C$7/'Műszaki adattábla'!$C$8)+(G242*I242)+(H242*I242))/12*'Műszaki adattábla'!T233,0))</f>
        <v/>
      </c>
      <c r="L242" s="32" t="str">
        <f t="shared" si="11"/>
        <v/>
      </c>
    </row>
    <row r="243" spans="2:12" ht="14.4" thickBot="1" x14ac:dyDescent="0.3">
      <c r="B243" s="28" t="str">
        <f t="shared" si="13"/>
        <v/>
      </c>
      <c r="C243" s="167" t="str">
        <f>IF(D243="","",VLOOKUP(D243,'Műszaki adattábla'!F:G,2,0))</f>
        <v/>
      </c>
      <c r="D243" s="168" t="str">
        <f>IF('Műszaki adattábla'!F234="","",'Műszaki adattábla'!F234)</f>
        <v/>
      </c>
      <c r="E243" s="169" t="str">
        <f>IF(D243="","",VLOOKUP(D243,'Műszaki adattábla'!F:R,13,0))</f>
        <v/>
      </c>
      <c r="F243" s="29" t="str">
        <f>IF(D243="","",VLOOKUP(D243,'Műszaki adattábla'!F:M,8,0))</f>
        <v/>
      </c>
      <c r="G243" s="29" t="str">
        <f>IF(D243="","",IF('Műszaki adattábla'!L234="20-99",IF('Műszaki adattábla'!O234="","Nem adott meg lekötött teljesítményt",VLOOKUP(D243,'Műszaki adattábla'!F:O,10,0)),0))</f>
        <v/>
      </c>
      <c r="H243" s="29" t="str">
        <f>IF(D243="","",VLOOKUP(D243,'Műszaki adattábla'!F:P,11,0))</f>
        <v/>
      </c>
      <c r="I243" s="30"/>
      <c r="J243" s="30"/>
      <c r="K243" s="31" t="str">
        <f>IF(D243="","",ROUND(((F243*I243*'Műszaki adattábla'!$C$7/'Műszaki adattábla'!$C$8)+(G243*I243)+(H243*I243))/12*'Műszaki adattábla'!T234,0))</f>
        <v/>
      </c>
      <c r="L243" s="32" t="str">
        <f t="shared" si="11"/>
        <v/>
      </c>
    </row>
    <row r="244" spans="2:12" ht="14.4" thickBot="1" x14ac:dyDescent="0.3">
      <c r="B244" s="28" t="str">
        <f t="shared" si="13"/>
        <v/>
      </c>
      <c r="C244" s="167" t="str">
        <f>IF(D244="","",VLOOKUP(D244,'Műszaki adattábla'!F:G,2,0))</f>
        <v/>
      </c>
      <c r="D244" s="168" t="str">
        <f>IF('Műszaki adattábla'!F235="","",'Műszaki adattábla'!F235)</f>
        <v/>
      </c>
      <c r="E244" s="169" t="str">
        <f>IF(D244="","",VLOOKUP(D244,'Műszaki adattábla'!F:R,13,0))</f>
        <v/>
      </c>
      <c r="F244" s="29" t="str">
        <f>IF(D244="","",VLOOKUP(D244,'Műszaki adattábla'!F:M,8,0))</f>
        <v/>
      </c>
      <c r="G244" s="29" t="str">
        <f>IF(D244="","",IF('Műszaki adattábla'!L235="20-99",IF('Műszaki adattábla'!O235="","Nem adott meg lekötött teljesítményt",VLOOKUP(D244,'Műszaki adattábla'!F:O,10,0)),0))</f>
        <v/>
      </c>
      <c r="H244" s="29" t="str">
        <f>IF(D244="","",VLOOKUP(D244,'Műszaki adattábla'!F:P,11,0))</f>
        <v/>
      </c>
      <c r="I244" s="30"/>
      <c r="J244" s="30"/>
      <c r="K244" s="31" t="str">
        <f>IF(D244="","",ROUND(((F244*I244*'Műszaki adattábla'!$C$7/'Műszaki adattábla'!$C$8)+(G244*I244)+(H244*I244))/12*'Műszaki adattábla'!T235,0))</f>
        <v/>
      </c>
      <c r="L244" s="32" t="str">
        <f t="shared" si="11"/>
        <v/>
      </c>
    </row>
    <row r="245" spans="2:12" ht="14.4" thickBot="1" x14ac:dyDescent="0.3">
      <c r="B245" s="28" t="str">
        <f t="shared" si="13"/>
        <v/>
      </c>
      <c r="C245" s="167" t="str">
        <f>IF(D245="","",VLOOKUP(D245,'Műszaki adattábla'!F:G,2,0))</f>
        <v/>
      </c>
      <c r="D245" s="168" t="str">
        <f>IF('Műszaki adattábla'!F236="","",'Műszaki adattábla'!F236)</f>
        <v/>
      </c>
      <c r="E245" s="169" t="str">
        <f>IF(D245="","",VLOOKUP(D245,'Műszaki adattábla'!F:R,13,0))</f>
        <v/>
      </c>
      <c r="F245" s="29" t="str">
        <f>IF(D245="","",VLOOKUP(D245,'Műszaki adattábla'!F:M,8,0))</f>
        <v/>
      </c>
      <c r="G245" s="29" t="str">
        <f>IF(D245="","",IF('Műszaki adattábla'!L236="20-99",IF('Műszaki adattábla'!O236="","Nem adott meg lekötött teljesítményt",VLOOKUP(D245,'Műszaki adattábla'!F:O,10,0)),0))</f>
        <v/>
      </c>
      <c r="H245" s="29" t="str">
        <f>IF(D245="","",VLOOKUP(D245,'Műszaki adattábla'!F:P,11,0))</f>
        <v/>
      </c>
      <c r="I245" s="30"/>
      <c r="J245" s="30"/>
      <c r="K245" s="31" t="str">
        <f>IF(D245="","",ROUND(((F245*I245*'Műszaki adattábla'!$C$7/'Műszaki adattábla'!$C$8)+(G245*I245)+(H245*I245))/12*'Műszaki adattábla'!T236,0))</f>
        <v/>
      </c>
      <c r="L245" s="32" t="str">
        <f t="shared" si="11"/>
        <v/>
      </c>
    </row>
    <row r="246" spans="2:12" ht="14.4" thickBot="1" x14ac:dyDescent="0.3">
      <c r="B246" s="28" t="str">
        <f t="shared" si="13"/>
        <v/>
      </c>
      <c r="C246" s="167" t="str">
        <f>IF(D246="","",VLOOKUP(D246,'Műszaki adattábla'!F:G,2,0))</f>
        <v/>
      </c>
      <c r="D246" s="168" t="str">
        <f>IF('Műszaki adattábla'!F237="","",'Műszaki adattábla'!F237)</f>
        <v/>
      </c>
      <c r="E246" s="169" t="str">
        <f>IF(D246="","",VLOOKUP(D246,'Műszaki adattábla'!F:R,13,0))</f>
        <v/>
      </c>
      <c r="F246" s="29" t="str">
        <f>IF(D246="","",VLOOKUP(D246,'Műszaki adattábla'!F:M,8,0))</f>
        <v/>
      </c>
      <c r="G246" s="29" t="str">
        <f>IF(D246="","",IF('Műszaki adattábla'!L237="20-99",IF('Műszaki adattábla'!O237="","Nem adott meg lekötött teljesítményt",VLOOKUP(D246,'Műszaki adattábla'!F:O,10,0)),0))</f>
        <v/>
      </c>
      <c r="H246" s="29" t="str">
        <f>IF(D246="","",VLOOKUP(D246,'Műszaki adattábla'!F:P,11,0))</f>
        <v/>
      </c>
      <c r="I246" s="30"/>
      <c r="J246" s="30"/>
      <c r="K246" s="31" t="str">
        <f>IF(D246="","",ROUND(((F246*I246*'Műszaki adattábla'!$C$7/'Műszaki adattábla'!$C$8)+(G246*I246)+(H246*I246))/12*'Műszaki adattábla'!T237,0))</f>
        <v/>
      </c>
      <c r="L246" s="32" t="str">
        <f t="shared" si="11"/>
        <v/>
      </c>
    </row>
    <row r="247" spans="2:12" ht="14.4" thickBot="1" x14ac:dyDescent="0.3">
      <c r="B247" s="28" t="str">
        <f t="shared" si="13"/>
        <v/>
      </c>
      <c r="C247" s="167" t="str">
        <f>IF(D247="","",VLOOKUP(D247,'Műszaki adattábla'!F:G,2,0))</f>
        <v/>
      </c>
      <c r="D247" s="168" t="str">
        <f>IF('Műszaki adattábla'!F238="","",'Műszaki adattábla'!F238)</f>
        <v/>
      </c>
      <c r="E247" s="169" t="str">
        <f>IF(D247="","",VLOOKUP(D247,'Műszaki adattábla'!F:R,13,0))</f>
        <v/>
      </c>
      <c r="F247" s="29" t="str">
        <f>IF(D247="","",VLOOKUP(D247,'Műszaki adattábla'!F:M,8,0))</f>
        <v/>
      </c>
      <c r="G247" s="29" t="str">
        <f>IF(D247="","",IF('Műszaki adattábla'!L238="20-99",IF('Műszaki adattábla'!O238="","Nem adott meg lekötött teljesítményt",VLOOKUP(D247,'Műszaki adattábla'!F:O,10,0)),0))</f>
        <v/>
      </c>
      <c r="H247" s="29" t="str">
        <f>IF(D247="","",VLOOKUP(D247,'Műszaki adattábla'!F:P,11,0))</f>
        <v/>
      </c>
      <c r="I247" s="30"/>
      <c r="J247" s="30"/>
      <c r="K247" s="31" t="str">
        <f>IF(D247="","",ROUND(((F247*I247*'Műszaki adattábla'!$C$7/'Műszaki adattábla'!$C$8)+(G247*I247)+(H247*I247))/12*'Műszaki adattábla'!T238,0))</f>
        <v/>
      </c>
      <c r="L247" s="32" t="str">
        <f t="shared" si="11"/>
        <v/>
      </c>
    </row>
    <row r="248" spans="2:12" ht="14.4" thickBot="1" x14ac:dyDescent="0.3">
      <c r="B248" s="28" t="str">
        <f t="shared" si="13"/>
        <v/>
      </c>
      <c r="C248" s="167" t="str">
        <f>IF(D248="","",VLOOKUP(D248,'Műszaki adattábla'!F:G,2,0))</f>
        <v/>
      </c>
      <c r="D248" s="168" t="str">
        <f>IF('Műszaki adattábla'!F239="","",'Műszaki adattábla'!F239)</f>
        <v/>
      </c>
      <c r="E248" s="169" t="str">
        <f>IF(D248="","",VLOOKUP(D248,'Műszaki adattábla'!F:R,13,0))</f>
        <v/>
      </c>
      <c r="F248" s="29" t="str">
        <f>IF(D248="","",VLOOKUP(D248,'Műszaki adattábla'!F:M,8,0))</f>
        <v/>
      </c>
      <c r="G248" s="29" t="str">
        <f>IF(D248="","",IF('Műszaki adattábla'!L239="20-99",IF('Műszaki adattábla'!O239="","Nem adott meg lekötött teljesítményt",VLOOKUP(D248,'Műszaki adattábla'!F:O,10,0)),0))</f>
        <v/>
      </c>
      <c r="H248" s="29" t="str">
        <f>IF(D248="","",VLOOKUP(D248,'Műszaki adattábla'!F:P,11,0))</f>
        <v/>
      </c>
      <c r="I248" s="30"/>
      <c r="J248" s="30"/>
      <c r="K248" s="31" t="str">
        <f>IF(D248="","",ROUND(((F248*I248*'Műszaki adattábla'!$C$7/'Műszaki adattábla'!$C$8)+(G248*I248)+(H248*I248))/12*'Műszaki adattábla'!T239,0))</f>
        <v/>
      </c>
      <c r="L248" s="32" t="str">
        <f t="shared" si="11"/>
        <v/>
      </c>
    </row>
    <row r="249" spans="2:12" ht="14.4" thickBot="1" x14ac:dyDescent="0.3">
      <c r="B249" s="28" t="str">
        <f t="shared" si="13"/>
        <v/>
      </c>
      <c r="C249" s="167" t="str">
        <f>IF(D249="","",VLOOKUP(D249,'Műszaki adattábla'!F:G,2,0))</f>
        <v/>
      </c>
      <c r="D249" s="168" t="str">
        <f>IF('Műszaki adattábla'!F240="","",'Műszaki adattábla'!F240)</f>
        <v/>
      </c>
      <c r="E249" s="169" t="str">
        <f>IF(D249="","",VLOOKUP(D249,'Műszaki adattábla'!F:R,13,0))</f>
        <v/>
      </c>
      <c r="F249" s="29" t="str">
        <f>IF(D249="","",VLOOKUP(D249,'Műszaki adattábla'!F:M,8,0))</f>
        <v/>
      </c>
      <c r="G249" s="29" t="str">
        <f>IF(D249="","",IF('Műszaki adattábla'!L240="20-99",IF('Műszaki adattábla'!O240="","Nem adott meg lekötött teljesítményt",VLOOKUP(D249,'Műszaki adattábla'!F:O,10,0)),0))</f>
        <v/>
      </c>
      <c r="H249" s="29" t="str">
        <f>IF(D249="","",VLOOKUP(D249,'Műszaki adattábla'!F:P,11,0))</f>
        <v/>
      </c>
      <c r="I249" s="30"/>
      <c r="J249" s="30"/>
      <c r="K249" s="31" t="str">
        <f>IF(D249="","",ROUND(((F249*I249*'Műszaki adattábla'!$C$7/'Műszaki adattábla'!$C$8)+(G249*I249)+(H249*I249))/12*'Műszaki adattábla'!T240,0))</f>
        <v/>
      </c>
      <c r="L249" s="32" t="str">
        <f t="shared" si="11"/>
        <v/>
      </c>
    </row>
    <row r="250" spans="2:12" ht="14.4" thickBot="1" x14ac:dyDescent="0.3">
      <c r="B250" s="28" t="str">
        <f t="shared" si="13"/>
        <v/>
      </c>
      <c r="C250" s="167" t="str">
        <f>IF(D250="","",VLOOKUP(D250,'Műszaki adattábla'!F:G,2,0))</f>
        <v/>
      </c>
      <c r="D250" s="168" t="str">
        <f>IF('Műszaki adattábla'!F241="","",'Műszaki adattábla'!F241)</f>
        <v/>
      </c>
      <c r="E250" s="169" t="str">
        <f>IF(D250="","",VLOOKUP(D250,'Műszaki adattábla'!F:R,13,0))</f>
        <v/>
      </c>
      <c r="F250" s="29" t="str">
        <f>IF(D250="","",VLOOKUP(D250,'Műszaki adattábla'!F:M,8,0))</f>
        <v/>
      </c>
      <c r="G250" s="29" t="str">
        <f>IF(D250="","",IF('Műszaki adattábla'!L241="20-99",IF('Műszaki adattábla'!O241="","Nem adott meg lekötött teljesítményt",VLOOKUP(D250,'Műszaki adattábla'!F:O,10,0)),0))</f>
        <v/>
      </c>
      <c r="H250" s="29" t="str">
        <f>IF(D250="","",VLOOKUP(D250,'Műszaki adattábla'!F:P,11,0))</f>
        <v/>
      </c>
      <c r="I250" s="30"/>
      <c r="J250" s="30"/>
      <c r="K250" s="31" t="str">
        <f>IF(D250="","",ROUND(((F250*I250*'Műszaki adattábla'!$C$7/'Műszaki adattábla'!$C$8)+(G250*I250)+(H250*I250))/12*'Műszaki adattábla'!T241,0))</f>
        <v/>
      </c>
      <c r="L250" s="32" t="str">
        <f t="shared" si="11"/>
        <v/>
      </c>
    </row>
    <row r="251" spans="2:12" ht="14.4" thickBot="1" x14ac:dyDescent="0.3">
      <c r="B251" s="28" t="str">
        <f t="shared" si="13"/>
        <v/>
      </c>
      <c r="C251" s="167" t="str">
        <f>IF(D251="","",VLOOKUP(D251,'Műszaki adattábla'!F:G,2,0))</f>
        <v/>
      </c>
      <c r="D251" s="168" t="str">
        <f>IF('Műszaki adattábla'!F242="","",'Műszaki adattábla'!F242)</f>
        <v/>
      </c>
      <c r="E251" s="169" t="str">
        <f>IF(D251="","",VLOOKUP(D251,'Műszaki adattábla'!F:R,13,0))</f>
        <v/>
      </c>
      <c r="F251" s="29" t="str">
        <f>IF(D251="","",VLOOKUP(D251,'Műszaki adattábla'!F:M,8,0))</f>
        <v/>
      </c>
      <c r="G251" s="29" t="str">
        <f>IF(D251="","",IF('Műszaki adattábla'!L242="20-99",IF('Műszaki adattábla'!O242="","Nem adott meg lekötött teljesítményt",VLOOKUP(D251,'Műszaki adattábla'!F:O,10,0)),0))</f>
        <v/>
      </c>
      <c r="H251" s="29" t="str">
        <f>IF(D251="","",VLOOKUP(D251,'Műszaki adattábla'!F:P,11,0))</f>
        <v/>
      </c>
      <c r="I251" s="30"/>
      <c r="J251" s="30"/>
      <c r="K251" s="31" t="str">
        <f>IF(D251="","",ROUND(((F251*I251*'Műszaki adattábla'!$C$7/'Műszaki adattábla'!$C$8)+(G251*I251)+(H251*I251))/12*'Műszaki adattábla'!T242,0))</f>
        <v/>
      </c>
      <c r="L251" s="32" t="str">
        <f t="shared" si="11"/>
        <v/>
      </c>
    </row>
    <row r="252" spans="2:12" ht="14.4" thickBot="1" x14ac:dyDescent="0.3">
      <c r="B252" s="28" t="str">
        <f t="shared" si="13"/>
        <v/>
      </c>
      <c r="C252" s="167" t="str">
        <f>IF(D252="","",VLOOKUP(D252,'Műszaki adattábla'!F:G,2,0))</f>
        <v/>
      </c>
      <c r="D252" s="168" t="str">
        <f>IF('Műszaki adattábla'!F243="","",'Műszaki adattábla'!F243)</f>
        <v/>
      </c>
      <c r="E252" s="169" t="str">
        <f>IF(D252="","",VLOOKUP(D252,'Műszaki adattábla'!F:R,13,0))</f>
        <v/>
      </c>
      <c r="F252" s="29" t="str">
        <f>IF(D252="","",VLOOKUP(D252,'Műszaki adattábla'!F:M,8,0))</f>
        <v/>
      </c>
      <c r="G252" s="29" t="str">
        <f>IF(D252="","",IF('Műszaki adattábla'!L243="20-99",IF('Műszaki adattábla'!O243="","Nem adott meg lekötött teljesítményt",VLOOKUP(D252,'Műszaki adattábla'!F:O,10,0)),0))</f>
        <v/>
      </c>
      <c r="H252" s="29" t="str">
        <f>IF(D252="","",VLOOKUP(D252,'Műszaki adattábla'!F:P,11,0))</f>
        <v/>
      </c>
      <c r="I252" s="30"/>
      <c r="J252" s="30"/>
      <c r="K252" s="31" t="str">
        <f>IF(D252="","",ROUND(((F252*I252*'Műszaki adattábla'!$C$7/'Műszaki adattábla'!$C$8)+(G252*I252)+(H252*I252))/12*'Műszaki adattábla'!T243,0))</f>
        <v/>
      </c>
      <c r="L252" s="32" t="str">
        <f t="shared" si="11"/>
        <v/>
      </c>
    </row>
    <row r="253" spans="2:12" ht="14.4" thickBot="1" x14ac:dyDescent="0.3">
      <c r="B253" s="28" t="str">
        <f t="shared" si="13"/>
        <v/>
      </c>
      <c r="C253" s="167" t="str">
        <f>IF(D253="","",VLOOKUP(D253,'Műszaki adattábla'!F:G,2,0))</f>
        <v/>
      </c>
      <c r="D253" s="168" t="str">
        <f>IF('Műszaki adattábla'!F244="","",'Műszaki adattábla'!F244)</f>
        <v/>
      </c>
      <c r="E253" s="169" t="str">
        <f>IF(D253="","",VLOOKUP(D253,'Műszaki adattábla'!F:R,13,0))</f>
        <v/>
      </c>
      <c r="F253" s="29" t="str">
        <f>IF(D253="","",VLOOKUP(D253,'Műszaki adattábla'!F:M,8,0))</f>
        <v/>
      </c>
      <c r="G253" s="29" t="str">
        <f>IF(D253="","",IF('Műszaki adattábla'!L244="20-99",IF('Műszaki adattábla'!O244="","Nem adott meg lekötött teljesítményt",VLOOKUP(D253,'Műszaki adattábla'!F:O,10,0)),0))</f>
        <v/>
      </c>
      <c r="H253" s="29" t="str">
        <f>IF(D253="","",VLOOKUP(D253,'Műszaki adattábla'!F:P,11,0))</f>
        <v/>
      </c>
      <c r="I253" s="30"/>
      <c r="J253" s="30"/>
      <c r="K253" s="31" t="str">
        <f>IF(D253="","",ROUND(((F253*I253*'Műszaki adattábla'!$C$7/'Műszaki adattábla'!$C$8)+(G253*I253)+(H253*I253))/12*'Műszaki adattábla'!T244,0))</f>
        <v/>
      </c>
      <c r="L253" s="32" t="str">
        <f t="shared" si="11"/>
        <v/>
      </c>
    </row>
    <row r="254" spans="2:12" ht="14.4" thickBot="1" x14ac:dyDescent="0.3">
      <c r="B254" s="28" t="str">
        <f t="shared" si="13"/>
        <v/>
      </c>
      <c r="C254" s="167" t="str">
        <f>IF(D254="","",VLOOKUP(D254,'Műszaki adattábla'!F:G,2,0))</f>
        <v/>
      </c>
      <c r="D254" s="168" t="str">
        <f>IF('Műszaki adattábla'!F245="","",'Műszaki adattábla'!F245)</f>
        <v/>
      </c>
      <c r="E254" s="169" t="str">
        <f>IF(D254="","",VLOOKUP(D254,'Műszaki adattábla'!F:R,13,0))</f>
        <v/>
      </c>
      <c r="F254" s="29" t="str">
        <f>IF(D254="","",VLOOKUP(D254,'Műszaki adattábla'!F:M,8,0))</f>
        <v/>
      </c>
      <c r="G254" s="29" t="str">
        <f>IF(D254="","",IF('Műszaki adattábla'!L245="20-99",IF('Műszaki adattábla'!O245="","Nem adott meg lekötött teljesítményt",VLOOKUP(D254,'Műszaki adattábla'!F:O,10,0)),0))</f>
        <v/>
      </c>
      <c r="H254" s="29" t="str">
        <f>IF(D254="","",VLOOKUP(D254,'Műszaki adattábla'!F:P,11,0))</f>
        <v/>
      </c>
      <c r="I254" s="30"/>
      <c r="J254" s="30"/>
      <c r="K254" s="31" t="str">
        <f>IF(D254="","",ROUND(((F254*I254*'Műszaki adattábla'!$C$7/'Műszaki adattábla'!$C$8)+(G254*I254)+(H254*I254))/12*'Műszaki adattábla'!T245,0))</f>
        <v/>
      </c>
      <c r="L254" s="32" t="str">
        <f t="shared" si="11"/>
        <v/>
      </c>
    </row>
    <row r="255" spans="2:12" ht="14.4" thickBot="1" x14ac:dyDescent="0.3">
      <c r="B255" s="28" t="str">
        <f t="shared" si="13"/>
        <v/>
      </c>
      <c r="C255" s="167" t="str">
        <f>IF(D255="","",VLOOKUP(D255,'Műszaki adattábla'!F:G,2,0))</f>
        <v/>
      </c>
      <c r="D255" s="168" t="str">
        <f>IF('Műszaki adattábla'!F246="","",'Műszaki adattábla'!F246)</f>
        <v/>
      </c>
      <c r="E255" s="169" t="str">
        <f>IF(D255="","",VLOOKUP(D255,'Műszaki adattábla'!F:R,13,0))</f>
        <v/>
      </c>
      <c r="F255" s="29" t="str">
        <f>IF(D255="","",VLOOKUP(D255,'Műszaki adattábla'!F:M,8,0))</f>
        <v/>
      </c>
      <c r="G255" s="29" t="str">
        <f>IF(D255="","",IF('Műszaki adattábla'!L246="20-99",IF('Műszaki adattábla'!O246="","Nem adott meg lekötött teljesítményt",VLOOKUP(D255,'Műszaki adattábla'!F:O,10,0)),0))</f>
        <v/>
      </c>
      <c r="H255" s="29" t="str">
        <f>IF(D255="","",VLOOKUP(D255,'Műszaki adattábla'!F:P,11,0))</f>
        <v/>
      </c>
      <c r="I255" s="30"/>
      <c r="J255" s="30"/>
      <c r="K255" s="31" t="str">
        <f>IF(D255="","",ROUND(((F255*I255*'Műszaki adattábla'!$C$7/'Műszaki adattábla'!$C$8)+(G255*I255)+(H255*I255))/12*'Műszaki adattábla'!T246,0))</f>
        <v/>
      </c>
      <c r="L255" s="32" t="str">
        <f t="shared" si="11"/>
        <v/>
      </c>
    </row>
    <row r="256" spans="2:12" ht="14.4" thickBot="1" x14ac:dyDescent="0.3">
      <c r="B256" s="28" t="str">
        <f t="shared" si="13"/>
        <v/>
      </c>
      <c r="C256" s="167" t="str">
        <f>IF(D256="","",VLOOKUP(D256,'Műszaki adattábla'!F:G,2,0))</f>
        <v/>
      </c>
      <c r="D256" s="168" t="str">
        <f>IF('Műszaki adattábla'!F247="","",'Műszaki adattábla'!F247)</f>
        <v/>
      </c>
      <c r="E256" s="169" t="str">
        <f>IF(D256="","",VLOOKUP(D256,'Műszaki adattábla'!F:R,13,0))</f>
        <v/>
      </c>
      <c r="F256" s="29" t="str">
        <f>IF(D256="","",VLOOKUP(D256,'Műszaki adattábla'!F:M,8,0))</f>
        <v/>
      </c>
      <c r="G256" s="29" t="str">
        <f>IF(D256="","",IF('Műszaki adattábla'!L247="20-99",IF('Műszaki adattábla'!O247="","Nem adott meg lekötött teljesítményt",VLOOKUP(D256,'Műszaki adattábla'!F:O,10,0)),0))</f>
        <v/>
      </c>
      <c r="H256" s="29" t="str">
        <f>IF(D256="","",VLOOKUP(D256,'Műszaki adattábla'!F:P,11,0))</f>
        <v/>
      </c>
      <c r="I256" s="30"/>
      <c r="J256" s="30"/>
      <c r="K256" s="31" t="str">
        <f>IF(D256="","",ROUND(((F256*I256*'Műszaki adattábla'!$C$7/'Műszaki adattábla'!$C$8)+(G256*I256)+(H256*I256))/12*'Műszaki adattábla'!T247,0))</f>
        <v/>
      </c>
      <c r="L256" s="32" t="str">
        <f t="shared" si="11"/>
        <v/>
      </c>
    </row>
    <row r="257" spans="2:12" ht="14.4" thickBot="1" x14ac:dyDescent="0.3">
      <c r="B257" s="28" t="str">
        <f t="shared" si="13"/>
        <v/>
      </c>
      <c r="C257" s="167" t="str">
        <f>IF(D257="","",VLOOKUP(D257,'Műszaki adattábla'!F:G,2,0))</f>
        <v/>
      </c>
      <c r="D257" s="168" t="str">
        <f>IF('Műszaki adattábla'!F248="","",'Műszaki adattábla'!F248)</f>
        <v/>
      </c>
      <c r="E257" s="169" t="str">
        <f>IF(D257="","",VLOOKUP(D257,'Műszaki adattábla'!F:R,13,0))</f>
        <v/>
      </c>
      <c r="F257" s="29" t="str">
        <f>IF(D257="","",VLOOKUP(D257,'Műszaki adattábla'!F:M,8,0))</f>
        <v/>
      </c>
      <c r="G257" s="29" t="str">
        <f>IF(D257="","",IF('Műszaki adattábla'!L248="20-99",IF('Műszaki adattábla'!O248="","Nem adott meg lekötött teljesítményt",VLOOKUP(D257,'Műszaki adattábla'!F:O,10,0)),0))</f>
        <v/>
      </c>
      <c r="H257" s="29" t="str">
        <f>IF(D257="","",VLOOKUP(D257,'Műszaki adattábla'!F:P,11,0))</f>
        <v/>
      </c>
      <c r="I257" s="30"/>
      <c r="J257" s="30"/>
      <c r="K257" s="31" t="str">
        <f>IF(D257="","",ROUND(((F257*I257*'Műszaki adattábla'!$C$7/'Műszaki adattábla'!$C$8)+(G257*I257)+(H257*I257))/12*'Műszaki adattábla'!T248,0))</f>
        <v/>
      </c>
      <c r="L257" s="32" t="str">
        <f t="shared" si="11"/>
        <v/>
      </c>
    </row>
    <row r="258" spans="2:12" ht="14.4" thickBot="1" x14ac:dyDescent="0.3">
      <c r="B258" s="28" t="str">
        <f t="shared" si="13"/>
        <v/>
      </c>
      <c r="C258" s="167" t="str">
        <f>IF(D258="","",VLOOKUP(D258,'Műszaki adattábla'!F:G,2,0))</f>
        <v/>
      </c>
      <c r="D258" s="168" t="str">
        <f>IF('Műszaki adattábla'!F249="","",'Műszaki adattábla'!F249)</f>
        <v/>
      </c>
      <c r="E258" s="169" t="str">
        <f>IF(D258="","",VLOOKUP(D258,'Műszaki adattábla'!F:R,13,0))</f>
        <v/>
      </c>
      <c r="F258" s="29" t="str">
        <f>IF(D258="","",VLOOKUP(D258,'Műszaki adattábla'!F:M,8,0))</f>
        <v/>
      </c>
      <c r="G258" s="29" t="str">
        <f>IF(D258="","",IF('Műszaki adattábla'!L249="20-99",IF('Műszaki adattábla'!O249="","Nem adott meg lekötött teljesítményt",VLOOKUP(D258,'Műszaki adattábla'!F:O,10,0)),0))</f>
        <v/>
      </c>
      <c r="H258" s="29" t="str">
        <f>IF(D258="","",VLOOKUP(D258,'Műszaki adattábla'!F:P,11,0))</f>
        <v/>
      </c>
      <c r="I258" s="30"/>
      <c r="J258" s="30"/>
      <c r="K258" s="31" t="str">
        <f>IF(D258="","",ROUND(((F258*I258*'Műszaki adattábla'!$C$7/'Műszaki adattábla'!$C$8)+(G258*I258)+(H258*I258))/12*'Műszaki adattábla'!T249,0))</f>
        <v/>
      </c>
      <c r="L258" s="32" t="str">
        <f t="shared" si="11"/>
        <v/>
      </c>
    </row>
    <row r="259" spans="2:12" ht="14.4" thickBot="1" x14ac:dyDescent="0.3">
      <c r="B259" s="28" t="str">
        <f t="shared" si="13"/>
        <v/>
      </c>
      <c r="C259" s="167" t="str">
        <f>IF(D259="","",VLOOKUP(D259,'Műszaki adattábla'!F:G,2,0))</f>
        <v/>
      </c>
      <c r="D259" s="168" t="str">
        <f>IF('Műszaki adattábla'!F250="","",'Műszaki adattábla'!F250)</f>
        <v/>
      </c>
      <c r="E259" s="169" t="str">
        <f>IF(D259="","",VLOOKUP(D259,'Műszaki adattábla'!F:R,13,0))</f>
        <v/>
      </c>
      <c r="F259" s="29" t="str">
        <f>IF(D259="","",VLOOKUP(D259,'Műszaki adattábla'!F:M,8,0))</f>
        <v/>
      </c>
      <c r="G259" s="29" t="str">
        <f>IF(D259="","",IF('Műszaki adattábla'!L250="20-99",IF('Műszaki adattábla'!O250="","Nem adott meg lekötött teljesítményt",VLOOKUP(D259,'Műszaki adattábla'!F:O,10,0)),0))</f>
        <v/>
      </c>
      <c r="H259" s="29" t="str">
        <f>IF(D259="","",VLOOKUP(D259,'Műszaki adattábla'!F:P,11,0))</f>
        <v/>
      </c>
      <c r="I259" s="30"/>
      <c r="J259" s="30"/>
      <c r="K259" s="31" t="str">
        <f>IF(D259="","",ROUND(((F259*I259*'Műszaki adattábla'!$C$7/'Műszaki adattábla'!$C$8)+(G259*I259)+(H259*I259))/12*'Műszaki adattábla'!T250,0))</f>
        <v/>
      </c>
      <c r="L259" s="32" t="str">
        <f t="shared" si="11"/>
        <v/>
      </c>
    </row>
    <row r="260" spans="2:12" ht="14.4" thickBot="1" x14ac:dyDescent="0.3">
      <c r="B260" s="28" t="str">
        <f t="shared" si="13"/>
        <v/>
      </c>
      <c r="C260" s="167" t="str">
        <f>IF(D260="","",VLOOKUP(D260,'Műszaki adattábla'!F:G,2,0))</f>
        <v/>
      </c>
      <c r="D260" s="168" t="str">
        <f>IF('Műszaki adattábla'!F251="","",'Műszaki adattábla'!F251)</f>
        <v/>
      </c>
      <c r="E260" s="169" t="str">
        <f>IF(D260="","",VLOOKUP(D260,'Műszaki adattábla'!F:R,13,0))</f>
        <v/>
      </c>
      <c r="F260" s="29" t="str">
        <f>IF(D260="","",VLOOKUP(D260,'Műszaki adattábla'!F:M,8,0))</f>
        <v/>
      </c>
      <c r="G260" s="29" t="str">
        <f>IF(D260="","",IF('Műszaki adattábla'!L251="20-99",IF('Műszaki adattábla'!O251="","Nem adott meg lekötött teljesítményt",VLOOKUP(D260,'Műszaki adattábla'!F:O,10,0)),0))</f>
        <v/>
      </c>
      <c r="H260" s="29" t="str">
        <f>IF(D260="","",VLOOKUP(D260,'Műszaki adattábla'!F:P,11,0))</f>
        <v/>
      </c>
      <c r="I260" s="30"/>
      <c r="J260" s="30"/>
      <c r="K260" s="31" t="str">
        <f>IF(D260="","",ROUND(((F260*I260*'Műszaki adattábla'!$C$7/'Műszaki adattábla'!$C$8)+(G260*I260)+(H260*I260))/12*'Műszaki adattábla'!T251,0))</f>
        <v/>
      </c>
      <c r="L260" s="32" t="str">
        <f t="shared" si="11"/>
        <v/>
      </c>
    </row>
    <row r="261" spans="2:12" ht="14.4" thickBot="1" x14ac:dyDescent="0.3">
      <c r="B261" s="28" t="str">
        <f t="shared" si="13"/>
        <v/>
      </c>
      <c r="C261" s="167" t="str">
        <f>IF(D261="","",VLOOKUP(D261,'Műszaki adattábla'!F:G,2,0))</f>
        <v/>
      </c>
      <c r="D261" s="168" t="str">
        <f>IF('Műszaki adattábla'!F252="","",'Műszaki adattábla'!F252)</f>
        <v/>
      </c>
      <c r="E261" s="169" t="str">
        <f>IF(D261="","",VLOOKUP(D261,'Műszaki adattábla'!F:R,13,0))</f>
        <v/>
      </c>
      <c r="F261" s="29" t="str">
        <f>IF(D261="","",VLOOKUP(D261,'Műszaki adattábla'!F:M,8,0))</f>
        <v/>
      </c>
      <c r="G261" s="29" t="str">
        <f>IF(D261="","",IF('Műszaki adattábla'!L252="20-99",IF('Műszaki adattábla'!O252="","Nem adott meg lekötött teljesítményt",VLOOKUP(D261,'Műszaki adattábla'!F:O,10,0)),0))</f>
        <v/>
      </c>
      <c r="H261" s="29" t="str">
        <f>IF(D261="","",VLOOKUP(D261,'Műszaki adattábla'!F:P,11,0))</f>
        <v/>
      </c>
      <c r="I261" s="30"/>
      <c r="J261" s="30"/>
      <c r="K261" s="31" t="str">
        <f>IF(D261="","",ROUND(((F261*I261*'Műszaki adattábla'!$C$7/'Műszaki adattábla'!$C$8)+(G261*I261)+(H261*I261))/12*'Műszaki adattábla'!T252,0))</f>
        <v/>
      </c>
      <c r="L261" s="32" t="str">
        <f t="shared" si="11"/>
        <v/>
      </c>
    </row>
    <row r="262" spans="2:12" ht="14.4" thickBot="1" x14ac:dyDescent="0.3">
      <c r="B262" s="28" t="str">
        <f t="shared" si="13"/>
        <v/>
      </c>
      <c r="C262" s="167" t="str">
        <f>IF(D262="","",VLOOKUP(D262,'Műszaki adattábla'!F:G,2,0))</f>
        <v/>
      </c>
      <c r="D262" s="168" t="str">
        <f>IF('Műszaki adattábla'!F253="","",'Műszaki adattábla'!F253)</f>
        <v/>
      </c>
      <c r="E262" s="169" t="str">
        <f>IF(D262="","",VLOOKUP(D262,'Műszaki adattábla'!F:R,13,0))</f>
        <v/>
      </c>
      <c r="F262" s="29" t="str">
        <f>IF(D262="","",VLOOKUP(D262,'Műszaki adattábla'!F:M,8,0))</f>
        <v/>
      </c>
      <c r="G262" s="29" t="str">
        <f>IF(D262="","",IF('Műszaki adattábla'!L253="20-99",IF('Műszaki adattábla'!O253="","Nem adott meg lekötött teljesítményt",VLOOKUP(D262,'Műszaki adattábla'!F:O,10,0)),0))</f>
        <v/>
      </c>
      <c r="H262" s="29" t="str">
        <f>IF(D262="","",VLOOKUP(D262,'Műszaki adattábla'!F:P,11,0))</f>
        <v/>
      </c>
      <c r="I262" s="30"/>
      <c r="J262" s="30"/>
      <c r="K262" s="31" t="str">
        <f>IF(D262="","",ROUND(((F262*I262*'Műszaki adattábla'!$C$7/'Műszaki adattábla'!$C$8)+(G262*I262)+(H262*I262))/12*'Műszaki adattábla'!T253,0))</f>
        <v/>
      </c>
      <c r="L262" s="32" t="str">
        <f t="shared" si="11"/>
        <v/>
      </c>
    </row>
    <row r="263" spans="2:12" ht="14.4" thickBot="1" x14ac:dyDescent="0.3">
      <c r="B263" s="28" t="str">
        <f t="shared" si="13"/>
        <v/>
      </c>
      <c r="C263" s="167" t="str">
        <f>IF(D263="","",VLOOKUP(D263,'Műszaki adattábla'!F:G,2,0))</f>
        <v/>
      </c>
      <c r="D263" s="168" t="str">
        <f>IF('Műszaki adattábla'!F254="","",'Műszaki adattábla'!F254)</f>
        <v/>
      </c>
      <c r="E263" s="169" t="str">
        <f>IF(D263="","",VLOOKUP(D263,'Műszaki adattábla'!F:R,13,0))</f>
        <v/>
      </c>
      <c r="F263" s="29" t="str">
        <f>IF(D263="","",VLOOKUP(D263,'Műszaki adattábla'!F:M,8,0))</f>
        <v/>
      </c>
      <c r="G263" s="29" t="str">
        <f>IF(D263="","",IF('Műszaki adattábla'!L254="20-99",IF('Műszaki adattábla'!O254="","Nem adott meg lekötött teljesítményt",VLOOKUP(D263,'Műszaki adattábla'!F:O,10,0)),0))</f>
        <v/>
      </c>
      <c r="H263" s="29" t="str">
        <f>IF(D263="","",VLOOKUP(D263,'Műszaki adattábla'!F:P,11,0))</f>
        <v/>
      </c>
      <c r="I263" s="30"/>
      <c r="J263" s="30"/>
      <c r="K263" s="31" t="str">
        <f>IF(D263="","",ROUND(((F263*I263*'Műszaki adattábla'!$C$7/'Műszaki adattábla'!$C$8)+(G263*I263)+(H263*I263))/12*'Műszaki adattábla'!T254,0))</f>
        <v/>
      </c>
      <c r="L263" s="32" t="str">
        <f t="shared" si="11"/>
        <v/>
      </c>
    </row>
    <row r="264" spans="2:12" ht="14.4" thickBot="1" x14ac:dyDescent="0.3">
      <c r="B264" s="28" t="str">
        <f t="shared" si="13"/>
        <v/>
      </c>
      <c r="C264" s="167" t="str">
        <f>IF(D264="","",VLOOKUP(D264,'Műszaki adattábla'!F:G,2,0))</f>
        <v/>
      </c>
      <c r="D264" s="168" t="str">
        <f>IF('Műszaki adattábla'!F255="","",'Műszaki adattábla'!F255)</f>
        <v/>
      </c>
      <c r="E264" s="169" t="str">
        <f>IF(D264="","",VLOOKUP(D264,'Műszaki adattábla'!F:R,13,0))</f>
        <v/>
      </c>
      <c r="F264" s="29" t="str">
        <f>IF(D264="","",VLOOKUP(D264,'Műszaki adattábla'!F:M,8,0))</f>
        <v/>
      </c>
      <c r="G264" s="29" t="str">
        <f>IF(D264="","",IF('Műszaki adattábla'!L255="20-99",IF('Műszaki adattábla'!O255="","Nem adott meg lekötött teljesítményt",VLOOKUP(D264,'Műszaki adattábla'!F:O,10,0)),0))</f>
        <v/>
      </c>
      <c r="H264" s="29" t="str">
        <f>IF(D264="","",VLOOKUP(D264,'Műszaki adattábla'!F:P,11,0))</f>
        <v/>
      </c>
      <c r="I264" s="30"/>
      <c r="J264" s="30"/>
      <c r="K264" s="31" t="str">
        <f>IF(D264="","",ROUND(((F264*I264*'Műszaki adattábla'!$C$7/'Műszaki adattábla'!$C$8)+(G264*I264)+(H264*I264))/12*'Műszaki adattábla'!T255,0))</f>
        <v/>
      </c>
      <c r="L264" s="32" t="str">
        <f t="shared" si="11"/>
        <v/>
      </c>
    </row>
    <row r="265" spans="2:12" ht="14.4" thickBot="1" x14ac:dyDescent="0.3">
      <c r="B265" s="28" t="str">
        <f t="shared" si="13"/>
        <v/>
      </c>
      <c r="C265" s="167" t="str">
        <f>IF(D265="","",VLOOKUP(D265,'Műszaki adattábla'!F:G,2,0))</f>
        <v/>
      </c>
      <c r="D265" s="168" t="str">
        <f>IF('Műszaki adattábla'!F256="","",'Műszaki adattábla'!F256)</f>
        <v/>
      </c>
      <c r="E265" s="169" t="str">
        <f>IF(D265="","",VLOOKUP(D265,'Műszaki adattábla'!F:R,13,0))</f>
        <v/>
      </c>
      <c r="F265" s="29" t="str">
        <f>IF(D265="","",VLOOKUP(D265,'Műszaki adattábla'!F:M,8,0))</f>
        <v/>
      </c>
      <c r="G265" s="29" t="str">
        <f>IF(D265="","",IF('Műszaki adattábla'!L256="20-99",IF('Műszaki adattábla'!O256="","Nem adott meg lekötött teljesítményt",VLOOKUP(D265,'Műszaki adattábla'!F:O,10,0)),0))</f>
        <v/>
      </c>
      <c r="H265" s="29" t="str">
        <f>IF(D265="","",VLOOKUP(D265,'Műszaki adattábla'!F:P,11,0))</f>
        <v/>
      </c>
      <c r="I265" s="30"/>
      <c r="J265" s="30"/>
      <c r="K265" s="31" t="str">
        <f>IF(D265="","",ROUND(((F265*I265*'Műszaki adattábla'!$C$7/'Műszaki adattábla'!$C$8)+(G265*I265)+(H265*I265))/12*'Műszaki adattábla'!T256,0))</f>
        <v/>
      </c>
      <c r="L265" s="32" t="str">
        <f t="shared" si="11"/>
        <v/>
      </c>
    </row>
    <row r="266" spans="2:12" ht="14.4" thickBot="1" x14ac:dyDescent="0.3">
      <c r="B266" s="28" t="str">
        <f t="shared" si="13"/>
        <v/>
      </c>
      <c r="C266" s="167" t="str">
        <f>IF(D266="","",VLOOKUP(D266,'Műszaki adattábla'!F:G,2,0))</f>
        <v/>
      </c>
      <c r="D266" s="168" t="str">
        <f>IF('Műszaki adattábla'!F257="","",'Műszaki adattábla'!F257)</f>
        <v/>
      </c>
      <c r="E266" s="169" t="str">
        <f>IF(D266="","",VLOOKUP(D266,'Műszaki adattábla'!F:R,13,0))</f>
        <v/>
      </c>
      <c r="F266" s="29" t="str">
        <f>IF(D266="","",VLOOKUP(D266,'Műszaki adattábla'!F:M,8,0))</f>
        <v/>
      </c>
      <c r="G266" s="29" t="str">
        <f>IF(D266="","",IF('Műszaki adattábla'!L257="20-99",IF('Műszaki adattábla'!O257="","Nem adott meg lekötött teljesítményt",VLOOKUP(D266,'Műszaki adattábla'!F:O,10,0)),0))</f>
        <v/>
      </c>
      <c r="H266" s="29" t="str">
        <f>IF(D266="","",VLOOKUP(D266,'Műszaki adattábla'!F:P,11,0))</f>
        <v/>
      </c>
      <c r="I266" s="30"/>
      <c r="J266" s="30"/>
      <c r="K266" s="31" t="str">
        <f>IF(D266="","",ROUND(((F266*I266*'Műszaki adattábla'!$C$7/'Műszaki adattábla'!$C$8)+(G266*I266)+(H266*I266))/12*'Műszaki adattábla'!T257,0))</f>
        <v/>
      </c>
      <c r="L266" s="32" t="str">
        <f t="shared" si="11"/>
        <v/>
      </c>
    </row>
    <row r="267" spans="2:12" ht="14.4" thickBot="1" x14ac:dyDescent="0.3">
      <c r="B267" s="28" t="str">
        <f t="shared" si="13"/>
        <v/>
      </c>
      <c r="C267" s="167" t="str">
        <f>IF(D267="","",VLOOKUP(D267,'Műszaki adattábla'!F:G,2,0))</f>
        <v/>
      </c>
      <c r="D267" s="168" t="str">
        <f>IF('Műszaki adattábla'!F258="","",'Műszaki adattábla'!F258)</f>
        <v/>
      </c>
      <c r="E267" s="169" t="str">
        <f>IF(D267="","",VLOOKUP(D267,'Műszaki adattábla'!F:R,13,0))</f>
        <v/>
      </c>
      <c r="F267" s="29" t="str">
        <f>IF(D267="","",VLOOKUP(D267,'Műszaki adattábla'!F:M,8,0))</f>
        <v/>
      </c>
      <c r="G267" s="29" t="str">
        <f>IF(D267="","",IF('Műszaki adattábla'!L258="20-99",IF('Műszaki adattábla'!O258="","Nem adott meg lekötött teljesítményt",VLOOKUP(D267,'Műszaki adattábla'!F:O,10,0)),0))</f>
        <v/>
      </c>
      <c r="H267" s="29" t="str">
        <f>IF(D267="","",VLOOKUP(D267,'Műszaki adattábla'!F:P,11,0))</f>
        <v/>
      </c>
      <c r="I267" s="30"/>
      <c r="J267" s="30"/>
      <c r="K267" s="31" t="str">
        <f>IF(D267="","",ROUND(((F267*I267*'Műszaki adattábla'!$C$7/'Műszaki adattábla'!$C$8)+(G267*I267)+(H267*I267))/12*'Műszaki adattábla'!T258,0))</f>
        <v/>
      </c>
      <c r="L267" s="32" t="str">
        <f t="shared" si="11"/>
        <v/>
      </c>
    </row>
    <row r="268" spans="2:12" ht="14.4" thickBot="1" x14ac:dyDescent="0.3">
      <c r="B268" s="28" t="str">
        <f t="shared" si="13"/>
        <v/>
      </c>
      <c r="C268" s="167" t="str">
        <f>IF(D268="","",VLOOKUP(D268,'Műszaki adattábla'!F:G,2,0))</f>
        <v/>
      </c>
      <c r="D268" s="168" t="str">
        <f>IF('Műszaki adattábla'!F259="","",'Műszaki adattábla'!F259)</f>
        <v/>
      </c>
      <c r="E268" s="169" t="str">
        <f>IF(D268="","",VLOOKUP(D268,'Műszaki adattábla'!F:R,13,0))</f>
        <v/>
      </c>
      <c r="F268" s="29" t="str">
        <f>IF(D268="","",VLOOKUP(D268,'Műszaki adattábla'!F:M,8,0))</f>
        <v/>
      </c>
      <c r="G268" s="29" t="str">
        <f>IF(D268="","",IF('Műszaki adattábla'!L259="20-99",IF('Műszaki adattábla'!O259="","Nem adott meg lekötött teljesítményt",VLOOKUP(D268,'Műszaki adattábla'!F:O,10,0)),0))</f>
        <v/>
      </c>
      <c r="H268" s="29" t="str">
        <f>IF(D268="","",VLOOKUP(D268,'Műszaki adattábla'!F:P,11,0))</f>
        <v/>
      </c>
      <c r="I268" s="30"/>
      <c r="J268" s="30"/>
      <c r="K268" s="31" t="str">
        <f>IF(D268="","",ROUND(((F268*I268*'Műszaki adattábla'!$C$7/'Műszaki adattábla'!$C$8)+(G268*I268)+(H268*I268))/12*'Műszaki adattábla'!T259,0))</f>
        <v/>
      </c>
      <c r="L268" s="32" t="str">
        <f t="shared" si="11"/>
        <v/>
      </c>
    </row>
    <row r="269" spans="2:12" ht="14.4" thickBot="1" x14ac:dyDescent="0.3">
      <c r="B269" s="28" t="str">
        <f t="shared" si="13"/>
        <v/>
      </c>
      <c r="C269" s="167" t="str">
        <f>IF(D269="","",VLOOKUP(D269,'Műszaki adattábla'!F:G,2,0))</f>
        <v/>
      </c>
      <c r="D269" s="168" t="str">
        <f>IF('Műszaki adattábla'!F260="","",'Műszaki adattábla'!F260)</f>
        <v/>
      </c>
      <c r="E269" s="169" t="str">
        <f>IF(D269="","",VLOOKUP(D269,'Műszaki adattábla'!F:R,13,0))</f>
        <v/>
      </c>
      <c r="F269" s="29" t="str">
        <f>IF(D269="","",VLOOKUP(D269,'Műszaki adattábla'!F:M,8,0))</f>
        <v/>
      </c>
      <c r="G269" s="29" t="str">
        <f>IF(D269="","",IF('Műszaki adattábla'!L260="20-99",IF('Műszaki adattábla'!O260="","Nem adott meg lekötött teljesítményt",VLOOKUP(D269,'Műszaki adattábla'!F:O,10,0)),0))</f>
        <v/>
      </c>
      <c r="H269" s="29" t="str">
        <f>IF(D269="","",VLOOKUP(D269,'Műszaki adattábla'!F:P,11,0))</f>
        <v/>
      </c>
      <c r="I269" s="30"/>
      <c r="J269" s="30"/>
      <c r="K269" s="31" t="str">
        <f>IF(D269="","",ROUND(((F269*I269*'Műszaki adattábla'!$C$7/'Műszaki adattábla'!$C$8)+(G269*I269)+(H269*I269))/12*'Műszaki adattábla'!T260,0))</f>
        <v/>
      </c>
      <c r="L269" s="32" t="str">
        <f t="shared" si="11"/>
        <v/>
      </c>
    </row>
    <row r="270" spans="2:12" ht="14.4" thickBot="1" x14ac:dyDescent="0.3">
      <c r="B270" s="28" t="str">
        <f t="shared" si="13"/>
        <v/>
      </c>
      <c r="C270" s="167" t="str">
        <f>IF(D270="","",VLOOKUP(D270,'Műszaki adattábla'!F:G,2,0))</f>
        <v/>
      </c>
      <c r="D270" s="168" t="str">
        <f>IF('Műszaki adattábla'!F261="","",'Műszaki adattábla'!F261)</f>
        <v/>
      </c>
      <c r="E270" s="169" t="str">
        <f>IF(D270="","",VLOOKUP(D270,'Műszaki adattábla'!F:R,13,0))</f>
        <v/>
      </c>
      <c r="F270" s="29" t="str">
        <f>IF(D270="","",VLOOKUP(D270,'Műszaki adattábla'!F:M,8,0))</f>
        <v/>
      </c>
      <c r="G270" s="29" t="str">
        <f>IF(D270="","",IF('Műszaki adattábla'!L261="20-99",IF('Műszaki adattábla'!O261="","Nem adott meg lekötött teljesítményt",VLOOKUP(D270,'Műszaki adattábla'!F:O,10,0)),0))</f>
        <v/>
      </c>
      <c r="H270" s="29" t="str">
        <f>IF(D270="","",VLOOKUP(D270,'Műszaki adattábla'!F:P,11,0))</f>
        <v/>
      </c>
      <c r="I270" s="30"/>
      <c r="J270" s="30"/>
      <c r="K270" s="31" t="str">
        <f>IF(D270="","",ROUND(((F270*I270*'Műszaki adattábla'!$C$7/'Műszaki adattábla'!$C$8)+(G270*I270)+(H270*I270))/12*'Műszaki adattábla'!T261,0))</f>
        <v/>
      </c>
      <c r="L270" s="32" t="str">
        <f t="shared" si="11"/>
        <v/>
      </c>
    </row>
    <row r="271" spans="2:12" ht="14.4" thickBot="1" x14ac:dyDescent="0.3">
      <c r="B271" s="28" t="str">
        <f t="shared" si="13"/>
        <v/>
      </c>
      <c r="C271" s="167" t="str">
        <f>IF(D271="","",VLOOKUP(D271,'Műszaki adattábla'!F:G,2,0))</f>
        <v/>
      </c>
      <c r="D271" s="168" t="str">
        <f>IF('Műszaki adattábla'!F262="","",'Műszaki adattábla'!F262)</f>
        <v/>
      </c>
      <c r="E271" s="169" t="str">
        <f>IF(D271="","",VLOOKUP(D271,'Műszaki adattábla'!F:R,13,0))</f>
        <v/>
      </c>
      <c r="F271" s="29" t="str">
        <f>IF(D271="","",VLOOKUP(D271,'Műszaki adattábla'!F:M,8,0))</f>
        <v/>
      </c>
      <c r="G271" s="29" t="str">
        <f>IF(D271="","",IF('Műszaki adattábla'!L262="20-99",IF('Műszaki adattábla'!O262="","Nem adott meg lekötött teljesítményt",VLOOKUP(D271,'Műszaki adattábla'!F:O,10,0)),0))</f>
        <v/>
      </c>
      <c r="H271" s="29" t="str">
        <f>IF(D271="","",VLOOKUP(D271,'Műszaki adattábla'!F:P,11,0))</f>
        <v/>
      </c>
      <c r="I271" s="30"/>
      <c r="J271" s="30"/>
      <c r="K271" s="31" t="str">
        <f>IF(D271="","",ROUND(((F271*I271*'Műszaki adattábla'!$C$7/'Műszaki adattábla'!$C$8)+(G271*I271)+(H271*I271))/12*'Műszaki adattábla'!T262,0))</f>
        <v/>
      </c>
      <c r="L271" s="32" t="str">
        <f t="shared" si="11"/>
        <v/>
      </c>
    </row>
    <row r="272" spans="2:12" ht="14.4" thickBot="1" x14ac:dyDescent="0.3">
      <c r="B272" s="28" t="str">
        <f t="shared" si="13"/>
        <v/>
      </c>
      <c r="C272" s="167" t="str">
        <f>IF(D272="","",VLOOKUP(D272,'Műszaki adattábla'!F:G,2,0))</f>
        <v/>
      </c>
      <c r="D272" s="168" t="str">
        <f>IF('Műszaki adattábla'!F263="","",'Műszaki adattábla'!F263)</f>
        <v/>
      </c>
      <c r="E272" s="169" t="str">
        <f>IF(D272="","",VLOOKUP(D272,'Műszaki adattábla'!F:R,13,0))</f>
        <v/>
      </c>
      <c r="F272" s="29" t="str">
        <f>IF(D272="","",VLOOKUP(D272,'Műszaki adattábla'!F:M,8,0))</f>
        <v/>
      </c>
      <c r="G272" s="29" t="str">
        <f>IF(D272="","",IF('Műszaki adattábla'!L263="20-99",IF('Műszaki adattábla'!O263="","Nem adott meg lekötött teljesítményt",VLOOKUP(D272,'Műszaki adattábla'!F:O,10,0)),0))</f>
        <v/>
      </c>
      <c r="H272" s="29" t="str">
        <f>IF(D272="","",VLOOKUP(D272,'Műszaki adattábla'!F:P,11,0))</f>
        <v/>
      </c>
      <c r="I272" s="30"/>
      <c r="J272" s="30"/>
      <c r="K272" s="31" t="str">
        <f>IF(D272="","",ROUND(((F272*I272*'Műszaki adattábla'!$C$7/'Műszaki adattábla'!$C$8)+(G272*I272)+(H272*I272))/12*'Műszaki adattábla'!T263,0))</f>
        <v/>
      </c>
      <c r="L272" s="32" t="str">
        <f t="shared" si="11"/>
        <v/>
      </c>
    </row>
    <row r="273" spans="2:12" ht="14.4" thickBot="1" x14ac:dyDescent="0.3">
      <c r="B273" s="28" t="str">
        <f t="shared" si="13"/>
        <v/>
      </c>
      <c r="C273" s="167" t="str">
        <f>IF(D273="","",VLOOKUP(D273,'Műszaki adattábla'!F:G,2,0))</f>
        <v/>
      </c>
      <c r="D273" s="168" t="str">
        <f>IF('Műszaki adattábla'!F264="","",'Műszaki adattábla'!F264)</f>
        <v/>
      </c>
      <c r="E273" s="169" t="str">
        <f>IF(D273="","",VLOOKUP(D273,'Műszaki adattábla'!F:R,13,0))</f>
        <v/>
      </c>
      <c r="F273" s="29" t="str">
        <f>IF(D273="","",VLOOKUP(D273,'Műszaki adattábla'!F:M,8,0))</f>
        <v/>
      </c>
      <c r="G273" s="29" t="str">
        <f>IF(D273="","",IF('Műszaki adattábla'!L264="20-99",IF('Műszaki adattábla'!O264="","Nem adott meg lekötött teljesítményt",VLOOKUP(D273,'Műszaki adattábla'!F:O,10,0)),0))</f>
        <v/>
      </c>
      <c r="H273" s="29" t="str">
        <f>IF(D273="","",VLOOKUP(D273,'Műszaki adattábla'!F:P,11,0))</f>
        <v/>
      </c>
      <c r="I273" s="30"/>
      <c r="J273" s="30"/>
      <c r="K273" s="31" t="str">
        <f>IF(D273="","",ROUND(((F273*I273*'Műszaki adattábla'!$C$7/'Műszaki adattábla'!$C$8)+(G273*I273)+(H273*I273))/12*'Műszaki adattábla'!T264,0))</f>
        <v/>
      </c>
      <c r="L273" s="32" t="str">
        <f t="shared" si="11"/>
        <v/>
      </c>
    </row>
    <row r="274" spans="2:12" ht="14.4" thickBot="1" x14ac:dyDescent="0.3">
      <c r="B274" s="28" t="str">
        <f t="shared" si="13"/>
        <v/>
      </c>
      <c r="C274" s="167" t="str">
        <f>IF(D274="","",VLOOKUP(D274,'Műszaki adattábla'!F:G,2,0))</f>
        <v/>
      </c>
      <c r="D274" s="168" t="str">
        <f>IF('Műszaki adattábla'!F265="","",'Műszaki adattábla'!F265)</f>
        <v/>
      </c>
      <c r="E274" s="169" t="str">
        <f>IF(D274="","",VLOOKUP(D274,'Műszaki adattábla'!F:R,13,0))</f>
        <v/>
      </c>
      <c r="F274" s="29" t="str">
        <f>IF(D274="","",VLOOKUP(D274,'Műszaki adattábla'!F:M,8,0))</f>
        <v/>
      </c>
      <c r="G274" s="29" t="str">
        <f>IF(D274="","",IF('Műszaki adattábla'!L265="20-99",IF('Műszaki adattábla'!O265="","Nem adott meg lekötött teljesítményt",VLOOKUP(D274,'Műszaki adattábla'!F:O,10,0)),0))</f>
        <v/>
      </c>
      <c r="H274" s="29" t="str">
        <f>IF(D274="","",VLOOKUP(D274,'Műszaki adattábla'!F:P,11,0))</f>
        <v/>
      </c>
      <c r="I274" s="30"/>
      <c r="J274" s="30"/>
      <c r="K274" s="31" t="str">
        <f>IF(D274="","",ROUND(((F274*I274*'Műszaki adattábla'!$C$7/'Műszaki adattábla'!$C$8)+(G274*I274)+(H274*I274))/12*'Műszaki adattábla'!T265,0))</f>
        <v/>
      </c>
      <c r="L274" s="32" t="str">
        <f t="shared" si="11"/>
        <v/>
      </c>
    </row>
    <row r="275" spans="2:12" ht="14.4" thickBot="1" x14ac:dyDescent="0.3">
      <c r="B275" s="28" t="str">
        <f t="shared" si="13"/>
        <v/>
      </c>
      <c r="C275" s="167" t="str">
        <f>IF(D275="","",VLOOKUP(D275,'Műszaki adattábla'!F:G,2,0))</f>
        <v/>
      </c>
      <c r="D275" s="168" t="str">
        <f>IF('Műszaki adattábla'!F266="","",'Műszaki adattábla'!F266)</f>
        <v/>
      </c>
      <c r="E275" s="169" t="str">
        <f>IF(D275="","",VLOOKUP(D275,'Műszaki adattábla'!F:R,13,0))</f>
        <v/>
      </c>
      <c r="F275" s="29" t="str">
        <f>IF(D275="","",VLOOKUP(D275,'Műszaki adattábla'!F:M,8,0))</f>
        <v/>
      </c>
      <c r="G275" s="29" t="str">
        <f>IF(D275="","",IF('Műszaki adattábla'!L266="20-99",IF('Műszaki adattábla'!O266="","Nem adott meg lekötött teljesítményt",VLOOKUP(D275,'Műszaki adattábla'!F:O,10,0)),0))</f>
        <v/>
      </c>
      <c r="H275" s="29" t="str">
        <f>IF(D275="","",VLOOKUP(D275,'Műszaki adattábla'!F:P,11,0))</f>
        <v/>
      </c>
      <c r="I275" s="30"/>
      <c r="J275" s="30"/>
      <c r="K275" s="31" t="str">
        <f>IF(D275="","",ROUND(((F275*I275*'Műszaki adattábla'!$C$7/'Műszaki adattábla'!$C$8)+(G275*I275)+(H275*I275))/12*'Műszaki adattábla'!T266,0))</f>
        <v/>
      </c>
      <c r="L275" s="32" t="str">
        <f t="shared" si="11"/>
        <v/>
      </c>
    </row>
    <row r="276" spans="2:12" ht="14.4" thickBot="1" x14ac:dyDescent="0.3">
      <c r="B276" s="28" t="str">
        <f t="shared" si="13"/>
        <v/>
      </c>
      <c r="C276" s="167" t="str">
        <f>IF(D276="","",VLOOKUP(D276,'Műszaki adattábla'!F:G,2,0))</f>
        <v/>
      </c>
      <c r="D276" s="168" t="str">
        <f>IF('Műszaki adattábla'!F267="","",'Műszaki adattábla'!F267)</f>
        <v/>
      </c>
      <c r="E276" s="169" t="str">
        <f>IF(D276="","",VLOOKUP(D276,'Műszaki adattábla'!F:R,13,0))</f>
        <v/>
      </c>
      <c r="F276" s="29" t="str">
        <f>IF(D276="","",VLOOKUP(D276,'Műszaki adattábla'!F:M,8,0))</f>
        <v/>
      </c>
      <c r="G276" s="29" t="str">
        <f>IF(D276="","",IF('Műszaki adattábla'!L267="20-99",IF('Műszaki adattábla'!O267="","Nem adott meg lekötött teljesítményt",VLOOKUP(D276,'Műszaki adattábla'!F:O,10,0)),0))</f>
        <v/>
      </c>
      <c r="H276" s="29" t="str">
        <f>IF(D276="","",VLOOKUP(D276,'Műszaki adattábla'!F:P,11,0))</f>
        <v/>
      </c>
      <c r="I276" s="30"/>
      <c r="J276" s="30"/>
      <c r="K276" s="31" t="str">
        <f>IF(D276="","",ROUND(((F276*I276*'Műszaki adattábla'!$C$7/'Műszaki adattábla'!$C$8)+(G276*I276)+(H276*I276))/12*'Műszaki adattábla'!T267,0))</f>
        <v/>
      </c>
      <c r="L276" s="32" t="str">
        <f t="shared" si="11"/>
        <v/>
      </c>
    </row>
    <row r="277" spans="2:12" ht="14.4" thickBot="1" x14ac:dyDescent="0.3">
      <c r="B277" s="28" t="str">
        <f t="shared" si="13"/>
        <v/>
      </c>
      <c r="C277" s="167" t="str">
        <f>IF(D277="","",VLOOKUP(D277,'Műszaki adattábla'!F:G,2,0))</f>
        <v/>
      </c>
      <c r="D277" s="168" t="str">
        <f>IF('Műszaki adattábla'!F268="","",'Műszaki adattábla'!F268)</f>
        <v/>
      </c>
      <c r="E277" s="169" t="str">
        <f>IF(D277="","",VLOOKUP(D277,'Műszaki adattábla'!F:R,13,0))</f>
        <v/>
      </c>
      <c r="F277" s="29" t="str">
        <f>IF(D277="","",VLOOKUP(D277,'Műszaki adattábla'!F:M,8,0))</f>
        <v/>
      </c>
      <c r="G277" s="29" t="str">
        <f>IF(D277="","",IF('Műszaki adattábla'!L268="20-99",IF('Műszaki adattábla'!O268="","Nem adott meg lekötött teljesítményt",VLOOKUP(D277,'Műszaki adattábla'!F:O,10,0)),0))</f>
        <v/>
      </c>
      <c r="H277" s="29" t="str">
        <f>IF(D277="","",VLOOKUP(D277,'Műszaki adattábla'!F:P,11,0))</f>
        <v/>
      </c>
      <c r="I277" s="30"/>
      <c r="J277" s="30"/>
      <c r="K277" s="31" t="str">
        <f>IF(D277="","",ROUND(((F277*I277*'Műszaki adattábla'!$C$7/'Műszaki adattábla'!$C$8)+(G277*I277)+(H277*I277))/12*'Műszaki adattábla'!T268,0))</f>
        <v/>
      </c>
      <c r="L277" s="32" t="str">
        <f t="shared" si="11"/>
        <v/>
      </c>
    </row>
    <row r="278" spans="2:12" ht="14.4" thickBot="1" x14ac:dyDescent="0.3">
      <c r="B278" s="28" t="str">
        <f t="shared" si="13"/>
        <v/>
      </c>
      <c r="C278" s="167" t="str">
        <f>IF(D278="","",VLOOKUP(D278,'Műszaki adattábla'!F:G,2,0))</f>
        <v/>
      </c>
      <c r="D278" s="168" t="str">
        <f>IF('Műszaki adattábla'!F269="","",'Műszaki adattábla'!F269)</f>
        <v/>
      </c>
      <c r="E278" s="169" t="str">
        <f>IF(D278="","",VLOOKUP(D278,'Műszaki adattábla'!F:R,13,0))</f>
        <v/>
      </c>
      <c r="F278" s="29" t="str">
        <f>IF(D278="","",VLOOKUP(D278,'Műszaki adattábla'!F:M,8,0))</f>
        <v/>
      </c>
      <c r="G278" s="29" t="str">
        <f>IF(D278="","",IF('Műszaki adattábla'!L269="20-99",IF('Műszaki adattábla'!O269="","Nem adott meg lekötött teljesítményt",VLOOKUP(D278,'Műszaki adattábla'!F:O,10,0)),0))</f>
        <v/>
      </c>
      <c r="H278" s="29" t="str">
        <f>IF(D278="","",VLOOKUP(D278,'Műszaki adattábla'!F:P,11,0))</f>
        <v/>
      </c>
      <c r="I278" s="30"/>
      <c r="J278" s="30"/>
      <c r="K278" s="31" t="str">
        <f>IF(D278="","",ROUND(((F278*I278*'Műszaki adattábla'!$C$7/'Műszaki adattábla'!$C$8)+(G278*I278)+(H278*I278))/12*'Műszaki adattábla'!T269,0))</f>
        <v/>
      </c>
      <c r="L278" s="32" t="str">
        <f t="shared" si="11"/>
        <v/>
      </c>
    </row>
    <row r="279" spans="2:12" ht="14.4" thickBot="1" x14ac:dyDescent="0.3">
      <c r="B279" s="28" t="str">
        <f t="shared" si="13"/>
        <v/>
      </c>
      <c r="C279" s="167" t="str">
        <f>IF(D279="","",VLOOKUP(D279,'Műszaki adattábla'!F:G,2,0))</f>
        <v/>
      </c>
      <c r="D279" s="168" t="str">
        <f>IF('Műszaki adattábla'!F270="","",'Műszaki adattábla'!F270)</f>
        <v/>
      </c>
      <c r="E279" s="169" t="str">
        <f>IF(D279="","",VLOOKUP(D279,'Műszaki adattábla'!F:R,13,0))</f>
        <v/>
      </c>
      <c r="F279" s="29" t="str">
        <f>IF(D279="","",VLOOKUP(D279,'Műszaki adattábla'!F:M,8,0))</f>
        <v/>
      </c>
      <c r="G279" s="29" t="str">
        <f>IF(D279="","",IF('Műszaki adattábla'!L270="20-99",IF('Műszaki adattábla'!O270="","Nem adott meg lekötött teljesítményt",VLOOKUP(D279,'Műszaki adattábla'!F:O,10,0)),0))</f>
        <v/>
      </c>
      <c r="H279" s="29" t="str">
        <f>IF(D279="","",VLOOKUP(D279,'Műszaki adattábla'!F:P,11,0))</f>
        <v/>
      </c>
      <c r="I279" s="30"/>
      <c r="J279" s="30"/>
      <c r="K279" s="31" t="str">
        <f>IF(D279="","",ROUND(((F279*I279*'Műszaki adattábla'!$C$7/'Műszaki adattábla'!$C$8)+(G279*I279)+(H279*I279))/12*'Műszaki adattábla'!T270,0))</f>
        <v/>
      </c>
      <c r="L279" s="32" t="str">
        <f t="shared" si="11"/>
        <v/>
      </c>
    </row>
    <row r="280" spans="2:12" ht="14.4" thickBot="1" x14ac:dyDescent="0.3">
      <c r="B280" s="28" t="str">
        <f t="shared" ref="B280:B343" si="14">IF(D280="","",B279+1)</f>
        <v/>
      </c>
      <c r="C280" s="167" t="str">
        <f>IF(D280="","",VLOOKUP(D280,'Műszaki adattábla'!F:G,2,0))</f>
        <v/>
      </c>
      <c r="D280" s="168" t="str">
        <f>IF('Műszaki adattábla'!F271="","",'Műszaki adattábla'!F271)</f>
        <v/>
      </c>
      <c r="E280" s="169" t="str">
        <f>IF(D280="","",VLOOKUP(D280,'Műszaki adattábla'!F:R,13,0))</f>
        <v/>
      </c>
      <c r="F280" s="29" t="str">
        <f>IF(D280="","",VLOOKUP(D280,'Műszaki adattábla'!F:M,8,0))</f>
        <v/>
      </c>
      <c r="G280" s="29" t="str">
        <f>IF(D280="","",IF('Műszaki adattábla'!L271="20-99",IF('Műszaki adattábla'!O271="","Nem adott meg lekötött teljesítményt",VLOOKUP(D280,'Műszaki adattábla'!F:O,10,0)),0))</f>
        <v/>
      </c>
      <c r="H280" s="29" t="str">
        <f>IF(D280="","",VLOOKUP(D280,'Műszaki adattábla'!F:P,11,0))</f>
        <v/>
      </c>
      <c r="I280" s="30"/>
      <c r="J280" s="30"/>
      <c r="K280" s="31" t="str">
        <f>IF(D280="","",ROUND(((F280*I280*'Műszaki adattábla'!$C$7/'Műszaki adattábla'!$C$8)+(G280*I280)+(H280*I280))/12*'Műszaki adattábla'!T271,0))</f>
        <v/>
      </c>
      <c r="L280" s="32" t="str">
        <f t="shared" ref="L280:L343" si="15">IF(D280="","",ROUND((J280/1000)*E280,0))</f>
        <v/>
      </c>
    </row>
    <row r="281" spans="2:12" ht="14.4" thickBot="1" x14ac:dyDescent="0.3">
      <c r="B281" s="28" t="str">
        <f t="shared" si="14"/>
        <v/>
      </c>
      <c r="C281" s="167" t="str">
        <f>IF(D281="","",VLOOKUP(D281,'Műszaki adattábla'!F:G,2,0))</f>
        <v/>
      </c>
      <c r="D281" s="168" t="str">
        <f>IF('Műszaki adattábla'!F272="","",'Műszaki adattábla'!F272)</f>
        <v/>
      </c>
      <c r="E281" s="169" t="str">
        <f>IF(D281="","",VLOOKUP(D281,'Műszaki adattábla'!F:R,13,0))</f>
        <v/>
      </c>
      <c r="F281" s="29" t="str">
        <f>IF(D281="","",VLOOKUP(D281,'Műszaki adattábla'!F:M,8,0))</f>
        <v/>
      </c>
      <c r="G281" s="29" t="str">
        <f>IF(D281="","",IF('Műszaki adattábla'!L272="20-99",IF('Műszaki adattábla'!O272="","Nem adott meg lekötött teljesítményt",VLOOKUP(D281,'Műszaki adattábla'!F:O,10,0)),0))</f>
        <v/>
      </c>
      <c r="H281" s="29" t="str">
        <f>IF(D281="","",VLOOKUP(D281,'Műszaki adattábla'!F:P,11,0))</f>
        <v/>
      </c>
      <c r="I281" s="30"/>
      <c r="J281" s="30"/>
      <c r="K281" s="31" t="str">
        <f>IF(D281="","",ROUND(((F281*I281*'Műszaki adattábla'!$C$7/'Műszaki adattábla'!$C$8)+(G281*I281)+(H281*I281))/12*'Műszaki adattábla'!T272,0))</f>
        <v/>
      </c>
      <c r="L281" s="32" t="str">
        <f t="shared" si="15"/>
        <v/>
      </c>
    </row>
    <row r="282" spans="2:12" ht="14.4" thickBot="1" x14ac:dyDescent="0.3">
      <c r="B282" s="28" t="str">
        <f t="shared" si="14"/>
        <v/>
      </c>
      <c r="C282" s="167" t="str">
        <f>IF(D282="","",VLOOKUP(D282,'Műszaki adattábla'!F:G,2,0))</f>
        <v/>
      </c>
      <c r="D282" s="168" t="str">
        <f>IF('Műszaki adattábla'!F273="","",'Műszaki adattábla'!F273)</f>
        <v/>
      </c>
      <c r="E282" s="169" t="str">
        <f>IF(D282="","",VLOOKUP(D282,'Műszaki adattábla'!F:R,13,0))</f>
        <v/>
      </c>
      <c r="F282" s="29" t="str">
        <f>IF(D282="","",VLOOKUP(D282,'Műszaki adattábla'!F:M,8,0))</f>
        <v/>
      </c>
      <c r="G282" s="29" t="str">
        <f>IF(D282="","",IF('Műszaki adattábla'!L273="20-99",IF('Műszaki adattábla'!O273="","Nem adott meg lekötött teljesítményt",VLOOKUP(D282,'Műszaki adattábla'!F:O,10,0)),0))</f>
        <v/>
      </c>
      <c r="H282" s="29" t="str">
        <f>IF(D282="","",VLOOKUP(D282,'Műszaki adattábla'!F:P,11,0))</f>
        <v/>
      </c>
      <c r="I282" s="30"/>
      <c r="J282" s="30"/>
      <c r="K282" s="31" t="str">
        <f>IF(D282="","",ROUND(((F282*I282*'Műszaki adattábla'!$C$7/'Műszaki adattábla'!$C$8)+(G282*I282)+(H282*I282))/12*'Műszaki adattábla'!T273,0))</f>
        <v/>
      </c>
      <c r="L282" s="32" t="str">
        <f t="shared" si="15"/>
        <v/>
      </c>
    </row>
    <row r="283" spans="2:12" ht="14.4" thickBot="1" x14ac:dyDescent="0.3">
      <c r="B283" s="28" t="str">
        <f t="shared" si="14"/>
        <v/>
      </c>
      <c r="C283" s="167" t="str">
        <f>IF(D283="","",VLOOKUP(D283,'Műszaki adattábla'!F:G,2,0))</f>
        <v/>
      </c>
      <c r="D283" s="168" t="str">
        <f>IF('Műszaki adattábla'!F274="","",'Műszaki adattábla'!F274)</f>
        <v/>
      </c>
      <c r="E283" s="169" t="str">
        <f>IF(D283="","",VLOOKUP(D283,'Műszaki adattábla'!F:R,13,0))</f>
        <v/>
      </c>
      <c r="F283" s="29" t="str">
        <f>IF(D283="","",VLOOKUP(D283,'Műszaki adattábla'!F:M,8,0))</f>
        <v/>
      </c>
      <c r="G283" s="29" t="str">
        <f>IF(D283="","",IF('Műszaki adattábla'!L274="20-99",IF('Műszaki adattábla'!O274="","Nem adott meg lekötött teljesítményt",VLOOKUP(D283,'Műszaki adattábla'!F:O,10,0)),0))</f>
        <v/>
      </c>
      <c r="H283" s="29" t="str">
        <f>IF(D283="","",VLOOKUP(D283,'Műszaki adattábla'!F:P,11,0))</f>
        <v/>
      </c>
      <c r="I283" s="30"/>
      <c r="J283" s="30"/>
      <c r="K283" s="31" t="str">
        <f>IF(D283="","",ROUND(((F283*I283*'Műszaki adattábla'!$C$7/'Műszaki adattábla'!$C$8)+(G283*I283)+(H283*I283))/12*'Műszaki adattábla'!T274,0))</f>
        <v/>
      </c>
      <c r="L283" s="32" t="str">
        <f t="shared" si="15"/>
        <v/>
      </c>
    </row>
    <row r="284" spans="2:12" ht="14.4" thickBot="1" x14ac:dyDescent="0.3">
      <c r="B284" s="28" t="str">
        <f t="shared" si="14"/>
        <v/>
      </c>
      <c r="C284" s="167" t="str">
        <f>IF(D284="","",VLOOKUP(D284,'Műszaki adattábla'!F:G,2,0))</f>
        <v/>
      </c>
      <c r="D284" s="168" t="str">
        <f>IF('Műszaki adattábla'!F275="","",'Műszaki adattábla'!F275)</f>
        <v/>
      </c>
      <c r="E284" s="169" t="str">
        <f>IF(D284="","",VLOOKUP(D284,'Műszaki adattábla'!F:R,13,0))</f>
        <v/>
      </c>
      <c r="F284" s="29" t="str">
        <f>IF(D284="","",VLOOKUP(D284,'Műszaki adattábla'!F:M,8,0))</f>
        <v/>
      </c>
      <c r="G284" s="29" t="str">
        <f>IF(D284="","",IF('Műszaki adattábla'!L275="20-99",IF('Műszaki adattábla'!O275="","Nem adott meg lekötött teljesítményt",VLOOKUP(D284,'Műszaki adattábla'!F:O,10,0)),0))</f>
        <v/>
      </c>
      <c r="H284" s="29" t="str">
        <f>IF(D284="","",VLOOKUP(D284,'Műszaki adattábla'!F:P,11,0))</f>
        <v/>
      </c>
      <c r="I284" s="30"/>
      <c r="J284" s="30"/>
      <c r="K284" s="31" t="str">
        <f>IF(D284="","",ROUND(((F284*I284*'Műszaki adattábla'!$C$7/'Műszaki adattábla'!$C$8)+(G284*I284)+(H284*I284))/12*'Műszaki adattábla'!T275,0))</f>
        <v/>
      </c>
      <c r="L284" s="32" t="str">
        <f t="shared" si="15"/>
        <v/>
      </c>
    </row>
    <row r="285" spans="2:12" ht="14.4" thickBot="1" x14ac:dyDescent="0.3">
      <c r="B285" s="28" t="str">
        <f t="shared" si="14"/>
        <v/>
      </c>
      <c r="C285" s="167" t="str">
        <f>IF(D285="","",VLOOKUP(D285,'Műszaki adattábla'!F:G,2,0))</f>
        <v/>
      </c>
      <c r="D285" s="168" t="str">
        <f>IF('Műszaki adattábla'!F276="","",'Műszaki adattábla'!F276)</f>
        <v/>
      </c>
      <c r="E285" s="169" t="str">
        <f>IF(D285="","",VLOOKUP(D285,'Műszaki adattábla'!F:R,13,0))</f>
        <v/>
      </c>
      <c r="F285" s="29" t="str">
        <f>IF(D285="","",VLOOKUP(D285,'Műszaki adattábla'!F:M,8,0))</f>
        <v/>
      </c>
      <c r="G285" s="29" t="str">
        <f>IF(D285="","",IF('Műszaki adattábla'!L276="20-99",IF('Műszaki adattábla'!O276="","Nem adott meg lekötött teljesítményt",VLOOKUP(D285,'Műszaki adattábla'!F:O,10,0)),0))</f>
        <v/>
      </c>
      <c r="H285" s="29" t="str">
        <f>IF(D285="","",VLOOKUP(D285,'Műszaki adattábla'!F:P,11,0))</f>
        <v/>
      </c>
      <c r="I285" s="30"/>
      <c r="J285" s="30"/>
      <c r="K285" s="31" t="str">
        <f>IF(D285="","",ROUND(((F285*I285*'Műszaki adattábla'!$C$7/'Műszaki adattábla'!$C$8)+(G285*I285)+(H285*I285))/12*'Műszaki adattábla'!T276,0))</f>
        <v/>
      </c>
      <c r="L285" s="32" t="str">
        <f t="shared" si="15"/>
        <v/>
      </c>
    </row>
    <row r="286" spans="2:12" ht="14.4" thickBot="1" x14ac:dyDescent="0.3">
      <c r="B286" s="28" t="str">
        <f t="shared" si="14"/>
        <v/>
      </c>
      <c r="C286" s="167" t="str">
        <f>IF(D286="","",VLOOKUP(D286,'Műszaki adattábla'!F:G,2,0))</f>
        <v/>
      </c>
      <c r="D286" s="168" t="str">
        <f>IF('Műszaki adattábla'!F277="","",'Műszaki adattábla'!F277)</f>
        <v/>
      </c>
      <c r="E286" s="169" t="str">
        <f>IF(D286="","",VLOOKUP(D286,'Műszaki adattábla'!F:R,13,0))</f>
        <v/>
      </c>
      <c r="F286" s="29" t="str">
        <f>IF(D286="","",VLOOKUP(D286,'Műszaki adattábla'!F:M,8,0))</f>
        <v/>
      </c>
      <c r="G286" s="29" t="str">
        <f>IF(D286="","",IF('Műszaki adattábla'!L277="20-99",IF('Műszaki adattábla'!O277="","Nem adott meg lekötött teljesítményt",VLOOKUP(D286,'Műszaki adattábla'!F:O,10,0)),0))</f>
        <v/>
      </c>
      <c r="H286" s="29" t="str">
        <f>IF(D286="","",VLOOKUP(D286,'Műszaki adattábla'!F:P,11,0))</f>
        <v/>
      </c>
      <c r="I286" s="30"/>
      <c r="J286" s="30"/>
      <c r="K286" s="31" t="str">
        <f>IF(D286="","",ROUND(((F286*I286*'Műszaki adattábla'!$C$7/'Műszaki adattábla'!$C$8)+(G286*I286)+(H286*I286))/12*'Műszaki adattábla'!T277,0))</f>
        <v/>
      </c>
      <c r="L286" s="32" t="str">
        <f t="shared" si="15"/>
        <v/>
      </c>
    </row>
    <row r="287" spans="2:12" ht="14.4" thickBot="1" x14ac:dyDescent="0.3">
      <c r="B287" s="28" t="str">
        <f t="shared" si="14"/>
        <v/>
      </c>
      <c r="C287" s="167" t="str">
        <f>IF(D287="","",VLOOKUP(D287,'Műszaki adattábla'!F:G,2,0))</f>
        <v/>
      </c>
      <c r="D287" s="168" t="str">
        <f>IF('Műszaki adattábla'!F278="","",'Műszaki adattábla'!F278)</f>
        <v/>
      </c>
      <c r="E287" s="169" t="str">
        <f>IF(D287="","",VLOOKUP(D287,'Műszaki adattábla'!F:R,13,0))</f>
        <v/>
      </c>
      <c r="F287" s="29" t="str">
        <f>IF(D287="","",VLOOKUP(D287,'Műszaki adattábla'!F:M,8,0))</f>
        <v/>
      </c>
      <c r="G287" s="29" t="str">
        <f>IF(D287="","",IF('Műszaki adattábla'!L278="20-99",IF('Műszaki adattábla'!O278="","Nem adott meg lekötött teljesítményt",VLOOKUP(D287,'Műszaki adattábla'!F:O,10,0)),0))</f>
        <v/>
      </c>
      <c r="H287" s="29" t="str">
        <f>IF(D287="","",VLOOKUP(D287,'Műszaki adattábla'!F:P,11,0))</f>
        <v/>
      </c>
      <c r="I287" s="30"/>
      <c r="J287" s="30"/>
      <c r="K287" s="31" t="str">
        <f>IF(D287="","",ROUND(((F287*I287*'Műszaki adattábla'!$C$7/'Műszaki adattábla'!$C$8)+(G287*I287)+(H287*I287))/12*'Műszaki adattábla'!T278,0))</f>
        <v/>
      </c>
      <c r="L287" s="32" t="str">
        <f t="shared" si="15"/>
        <v/>
      </c>
    </row>
    <row r="288" spans="2:12" ht="14.4" thickBot="1" x14ac:dyDescent="0.3">
      <c r="B288" s="28" t="str">
        <f t="shared" si="14"/>
        <v/>
      </c>
      <c r="C288" s="167" t="str">
        <f>IF(D288="","",VLOOKUP(D288,'Műszaki adattábla'!F:G,2,0))</f>
        <v/>
      </c>
      <c r="D288" s="168" t="str">
        <f>IF('Műszaki adattábla'!F279="","",'Műszaki adattábla'!F279)</f>
        <v/>
      </c>
      <c r="E288" s="169" t="str">
        <f>IF(D288="","",VLOOKUP(D288,'Műszaki adattábla'!F:R,13,0))</f>
        <v/>
      </c>
      <c r="F288" s="29" t="str">
        <f>IF(D288="","",VLOOKUP(D288,'Műszaki adattábla'!F:M,8,0))</f>
        <v/>
      </c>
      <c r="G288" s="29" t="str">
        <f>IF(D288="","",IF('Műszaki adattábla'!L279="20-99",IF('Műszaki adattábla'!O279="","Nem adott meg lekötött teljesítményt",VLOOKUP(D288,'Műszaki adattábla'!F:O,10,0)),0))</f>
        <v/>
      </c>
      <c r="H288" s="29" t="str">
        <f>IF(D288="","",VLOOKUP(D288,'Műszaki adattábla'!F:P,11,0))</f>
        <v/>
      </c>
      <c r="I288" s="30"/>
      <c r="J288" s="30"/>
      <c r="K288" s="31" t="str">
        <f>IF(D288="","",ROUND(((F288*I288*'Műszaki adattábla'!$C$7/'Műszaki adattábla'!$C$8)+(G288*I288)+(H288*I288))/12*'Műszaki adattábla'!T279,0))</f>
        <v/>
      </c>
      <c r="L288" s="32" t="str">
        <f t="shared" si="15"/>
        <v/>
      </c>
    </row>
    <row r="289" spans="2:12" ht="14.4" thickBot="1" x14ac:dyDescent="0.3">
      <c r="B289" s="28" t="str">
        <f t="shared" si="14"/>
        <v/>
      </c>
      <c r="C289" s="167" t="str">
        <f>IF(D289="","",VLOOKUP(D289,'Műszaki adattábla'!F:G,2,0))</f>
        <v/>
      </c>
      <c r="D289" s="168" t="str">
        <f>IF('Műszaki adattábla'!F280="","",'Műszaki adattábla'!F280)</f>
        <v/>
      </c>
      <c r="E289" s="169" t="str">
        <f>IF(D289="","",VLOOKUP(D289,'Műszaki adattábla'!F:R,13,0))</f>
        <v/>
      </c>
      <c r="F289" s="29" t="str">
        <f>IF(D289="","",VLOOKUP(D289,'Műszaki adattábla'!F:M,8,0))</f>
        <v/>
      </c>
      <c r="G289" s="29" t="str">
        <f>IF(D289="","",IF('Műszaki adattábla'!L280="20-99",IF('Műszaki adattábla'!O280="","Nem adott meg lekötött teljesítményt",VLOOKUP(D289,'Műszaki adattábla'!F:O,10,0)),0))</f>
        <v/>
      </c>
      <c r="H289" s="29" t="str">
        <f>IF(D289="","",VLOOKUP(D289,'Műszaki adattábla'!F:P,11,0))</f>
        <v/>
      </c>
      <c r="I289" s="30"/>
      <c r="J289" s="30"/>
      <c r="K289" s="31" t="str">
        <f>IF(D289="","",ROUND(((F289*I289*'Műszaki adattábla'!$C$7/'Műszaki adattábla'!$C$8)+(G289*I289)+(H289*I289))/12*'Műszaki adattábla'!T280,0))</f>
        <v/>
      </c>
      <c r="L289" s="32" t="str">
        <f t="shared" si="15"/>
        <v/>
      </c>
    </row>
    <row r="290" spans="2:12" ht="14.4" thickBot="1" x14ac:dyDescent="0.3">
      <c r="B290" s="28" t="str">
        <f t="shared" si="14"/>
        <v/>
      </c>
      <c r="C290" s="167" t="str">
        <f>IF(D290="","",VLOOKUP(D290,'Műszaki adattábla'!F:G,2,0))</f>
        <v/>
      </c>
      <c r="D290" s="168" t="str">
        <f>IF('Műszaki adattábla'!F281="","",'Műszaki adattábla'!F281)</f>
        <v/>
      </c>
      <c r="E290" s="169" t="str">
        <f>IF(D290="","",VLOOKUP(D290,'Műszaki adattábla'!F:R,13,0))</f>
        <v/>
      </c>
      <c r="F290" s="29" t="str">
        <f>IF(D290="","",VLOOKUP(D290,'Műszaki adattábla'!F:M,8,0))</f>
        <v/>
      </c>
      <c r="G290" s="29" t="str">
        <f>IF(D290="","",IF('Műszaki adattábla'!L281="20-99",IF('Műszaki adattábla'!O281="","Nem adott meg lekötött teljesítményt",VLOOKUP(D290,'Műszaki adattábla'!F:O,10,0)),0))</f>
        <v/>
      </c>
      <c r="H290" s="29" t="str">
        <f>IF(D290="","",VLOOKUP(D290,'Műszaki adattábla'!F:P,11,0))</f>
        <v/>
      </c>
      <c r="I290" s="30"/>
      <c r="J290" s="30"/>
      <c r="K290" s="31" t="str">
        <f>IF(D290="","",ROUND(((F290*I290*'Műszaki adattábla'!$C$7/'Műszaki adattábla'!$C$8)+(G290*I290)+(H290*I290))/12*'Műszaki adattábla'!T281,0))</f>
        <v/>
      </c>
      <c r="L290" s="32" t="str">
        <f t="shared" si="15"/>
        <v/>
      </c>
    </row>
    <row r="291" spans="2:12" ht="14.4" thickBot="1" x14ac:dyDescent="0.3">
      <c r="B291" s="28" t="str">
        <f t="shared" si="14"/>
        <v/>
      </c>
      <c r="C291" s="167" t="str">
        <f>IF(D291="","",VLOOKUP(D291,'Műszaki adattábla'!F:G,2,0))</f>
        <v/>
      </c>
      <c r="D291" s="168" t="str">
        <f>IF('Műszaki adattábla'!F282="","",'Műszaki adattábla'!F282)</f>
        <v/>
      </c>
      <c r="E291" s="169" t="str">
        <f>IF(D291="","",VLOOKUP(D291,'Műszaki adattábla'!F:R,13,0))</f>
        <v/>
      </c>
      <c r="F291" s="29" t="str">
        <f>IF(D291="","",VLOOKUP(D291,'Műszaki adattábla'!F:M,8,0))</f>
        <v/>
      </c>
      <c r="G291" s="29" t="str">
        <f>IF(D291="","",IF('Műszaki adattábla'!L282="20-99",IF('Műszaki adattábla'!O282="","Nem adott meg lekötött teljesítményt",VLOOKUP(D291,'Műszaki adattábla'!F:O,10,0)),0))</f>
        <v/>
      </c>
      <c r="H291" s="29" t="str">
        <f>IF(D291="","",VLOOKUP(D291,'Műszaki adattábla'!F:P,11,0))</f>
        <v/>
      </c>
      <c r="I291" s="30"/>
      <c r="J291" s="30"/>
      <c r="K291" s="31" t="str">
        <f>IF(D291="","",ROUND(((F291*I291*'Műszaki adattábla'!$C$7/'Műszaki adattábla'!$C$8)+(G291*I291)+(H291*I291))/12*'Műszaki adattábla'!T282,0))</f>
        <v/>
      </c>
      <c r="L291" s="32" t="str">
        <f t="shared" si="15"/>
        <v/>
      </c>
    </row>
    <row r="292" spans="2:12" ht="14.4" thickBot="1" x14ac:dyDescent="0.3">
      <c r="B292" s="28" t="str">
        <f t="shared" si="14"/>
        <v/>
      </c>
      <c r="C292" s="167" t="str">
        <f>IF(D292="","",VLOOKUP(D292,'Műszaki adattábla'!F:G,2,0))</f>
        <v/>
      </c>
      <c r="D292" s="168" t="str">
        <f>IF('Műszaki adattábla'!F283="","",'Műszaki adattábla'!F283)</f>
        <v/>
      </c>
      <c r="E292" s="169" t="str">
        <f>IF(D292="","",VLOOKUP(D292,'Műszaki adattábla'!F:R,13,0))</f>
        <v/>
      </c>
      <c r="F292" s="29" t="str">
        <f>IF(D292="","",VLOOKUP(D292,'Műszaki adattábla'!F:M,8,0))</f>
        <v/>
      </c>
      <c r="G292" s="29" t="str">
        <f>IF(D292="","",IF('Műszaki adattábla'!L283="20-99",IF('Műszaki adattábla'!O283="","Nem adott meg lekötött teljesítményt",VLOOKUP(D292,'Műszaki adattábla'!F:O,10,0)),0))</f>
        <v/>
      </c>
      <c r="H292" s="29" t="str">
        <f>IF(D292="","",VLOOKUP(D292,'Műszaki adattábla'!F:P,11,0))</f>
        <v/>
      </c>
      <c r="I292" s="30"/>
      <c r="J292" s="30"/>
      <c r="K292" s="31" t="str">
        <f>IF(D292="","",ROUND(((F292*I292*'Műszaki adattábla'!$C$7/'Műszaki adattábla'!$C$8)+(G292*I292)+(H292*I292))/12*'Műszaki adattábla'!T283,0))</f>
        <v/>
      </c>
      <c r="L292" s="32" t="str">
        <f t="shared" si="15"/>
        <v/>
      </c>
    </row>
    <row r="293" spans="2:12" ht="14.4" thickBot="1" x14ac:dyDescent="0.3">
      <c r="B293" s="28" t="str">
        <f t="shared" si="14"/>
        <v/>
      </c>
      <c r="C293" s="167" t="str">
        <f>IF(D293="","",VLOOKUP(D293,'Műszaki adattábla'!F:G,2,0))</f>
        <v/>
      </c>
      <c r="D293" s="168" t="str">
        <f>IF('Műszaki adattábla'!F284="","",'Műszaki adattábla'!F284)</f>
        <v/>
      </c>
      <c r="E293" s="169" t="str">
        <f>IF(D293="","",VLOOKUP(D293,'Műszaki adattábla'!F:R,13,0))</f>
        <v/>
      </c>
      <c r="F293" s="29" t="str">
        <f>IF(D293="","",VLOOKUP(D293,'Műszaki adattábla'!F:M,8,0))</f>
        <v/>
      </c>
      <c r="G293" s="29" t="str">
        <f>IF(D293="","",IF('Műszaki adattábla'!L284="20-99",IF('Műszaki adattábla'!O284="","Nem adott meg lekötött teljesítményt",VLOOKUP(D293,'Műszaki adattábla'!F:O,10,0)),0))</f>
        <v/>
      </c>
      <c r="H293" s="29" t="str">
        <f>IF(D293="","",VLOOKUP(D293,'Műszaki adattábla'!F:P,11,0))</f>
        <v/>
      </c>
      <c r="I293" s="30"/>
      <c r="J293" s="30"/>
      <c r="K293" s="31" t="str">
        <f>IF(D293="","",ROUND(((F293*I293*'Műszaki adattábla'!$C$7/'Műszaki adattábla'!$C$8)+(G293*I293)+(H293*I293))/12*'Műszaki adattábla'!T284,0))</f>
        <v/>
      </c>
      <c r="L293" s="32" t="str">
        <f t="shared" si="15"/>
        <v/>
      </c>
    </row>
    <row r="294" spans="2:12" ht="14.4" thickBot="1" x14ac:dyDescent="0.3">
      <c r="B294" s="28" t="str">
        <f t="shared" si="14"/>
        <v/>
      </c>
      <c r="C294" s="167" t="str">
        <f>IF(D294="","",VLOOKUP(D294,'Műszaki adattábla'!F:G,2,0))</f>
        <v/>
      </c>
      <c r="D294" s="168" t="str">
        <f>IF('Műszaki adattábla'!F285="","",'Műszaki adattábla'!F285)</f>
        <v/>
      </c>
      <c r="E294" s="169" t="str">
        <f>IF(D294="","",VLOOKUP(D294,'Műszaki adattábla'!F:R,13,0))</f>
        <v/>
      </c>
      <c r="F294" s="29" t="str">
        <f>IF(D294="","",VLOOKUP(D294,'Műszaki adattábla'!F:M,8,0))</f>
        <v/>
      </c>
      <c r="G294" s="29" t="str">
        <f>IF(D294="","",IF('Műszaki adattábla'!L285="20-99",IF('Műszaki adattábla'!O285="","Nem adott meg lekötött teljesítményt",VLOOKUP(D294,'Műszaki adattábla'!F:O,10,0)),0))</f>
        <v/>
      </c>
      <c r="H294" s="29" t="str">
        <f>IF(D294="","",VLOOKUP(D294,'Műszaki adattábla'!F:P,11,0))</f>
        <v/>
      </c>
      <c r="I294" s="30"/>
      <c r="J294" s="30"/>
      <c r="K294" s="31" t="str">
        <f>IF(D294="","",ROUND(((F294*I294*'Műszaki adattábla'!$C$7/'Műszaki adattábla'!$C$8)+(G294*I294)+(H294*I294))/12*'Műszaki adattábla'!T285,0))</f>
        <v/>
      </c>
      <c r="L294" s="32" t="str">
        <f t="shared" si="15"/>
        <v/>
      </c>
    </row>
    <row r="295" spans="2:12" ht="14.4" thickBot="1" x14ac:dyDescent="0.3">
      <c r="B295" s="28" t="str">
        <f t="shared" si="14"/>
        <v/>
      </c>
      <c r="C295" s="167" t="str">
        <f>IF(D295="","",VLOOKUP(D295,'Műszaki adattábla'!F:G,2,0))</f>
        <v/>
      </c>
      <c r="D295" s="168" t="str">
        <f>IF('Műszaki adattábla'!F286="","",'Műszaki adattábla'!F286)</f>
        <v/>
      </c>
      <c r="E295" s="169" t="str">
        <f>IF(D295="","",VLOOKUP(D295,'Műszaki adattábla'!F:R,13,0))</f>
        <v/>
      </c>
      <c r="F295" s="29" t="str">
        <f>IF(D295="","",VLOOKUP(D295,'Műszaki adattábla'!F:M,8,0))</f>
        <v/>
      </c>
      <c r="G295" s="29" t="str">
        <f>IF(D295="","",IF('Műszaki adattábla'!L286="20-99",IF('Műszaki adattábla'!O286="","Nem adott meg lekötött teljesítményt",VLOOKUP(D295,'Műszaki adattábla'!F:O,10,0)),0))</f>
        <v/>
      </c>
      <c r="H295" s="29" t="str">
        <f>IF(D295="","",VLOOKUP(D295,'Műszaki adattábla'!F:P,11,0))</f>
        <v/>
      </c>
      <c r="I295" s="30"/>
      <c r="J295" s="30"/>
      <c r="K295" s="31" t="str">
        <f>IF(D295="","",ROUND(((F295*I295*'Műszaki adattábla'!$C$7/'Műszaki adattábla'!$C$8)+(G295*I295)+(H295*I295))/12*'Műszaki adattábla'!T286,0))</f>
        <v/>
      </c>
      <c r="L295" s="32" t="str">
        <f t="shared" si="15"/>
        <v/>
      </c>
    </row>
    <row r="296" spans="2:12" ht="14.4" thickBot="1" x14ac:dyDescent="0.3">
      <c r="B296" s="28" t="str">
        <f t="shared" si="14"/>
        <v/>
      </c>
      <c r="C296" s="167" t="str">
        <f>IF(D296="","",VLOOKUP(D296,'Műszaki adattábla'!F:G,2,0))</f>
        <v/>
      </c>
      <c r="D296" s="168" t="str">
        <f>IF('Műszaki adattábla'!F287="","",'Műszaki adattábla'!F287)</f>
        <v/>
      </c>
      <c r="E296" s="169" t="str">
        <f>IF(D296="","",VLOOKUP(D296,'Műszaki adattábla'!F:R,13,0))</f>
        <v/>
      </c>
      <c r="F296" s="29" t="str">
        <f>IF(D296="","",VLOOKUP(D296,'Műszaki adattábla'!F:M,8,0))</f>
        <v/>
      </c>
      <c r="G296" s="29" t="str">
        <f>IF(D296="","",IF('Műszaki adattábla'!L287="20-99",IF('Műszaki adattábla'!O287="","Nem adott meg lekötött teljesítményt",VLOOKUP(D296,'Műszaki adattábla'!F:O,10,0)),0))</f>
        <v/>
      </c>
      <c r="H296" s="29" t="str">
        <f>IF(D296="","",VLOOKUP(D296,'Műszaki adattábla'!F:P,11,0))</f>
        <v/>
      </c>
      <c r="I296" s="30"/>
      <c r="J296" s="30"/>
      <c r="K296" s="31" t="str">
        <f>IF(D296="","",ROUND(((F296*I296*'Műszaki adattábla'!$C$7/'Műszaki adattábla'!$C$8)+(G296*I296)+(H296*I296))/12*'Műszaki adattábla'!T287,0))</f>
        <v/>
      </c>
      <c r="L296" s="32" t="str">
        <f t="shared" si="15"/>
        <v/>
      </c>
    </row>
    <row r="297" spans="2:12" ht="14.4" thickBot="1" x14ac:dyDescent="0.3">
      <c r="B297" s="28" t="str">
        <f t="shared" si="14"/>
        <v/>
      </c>
      <c r="C297" s="167" t="str">
        <f>IF(D297="","",VLOOKUP(D297,'Műszaki adattábla'!F:G,2,0))</f>
        <v/>
      </c>
      <c r="D297" s="168" t="str">
        <f>IF('Műszaki adattábla'!F288="","",'Műszaki adattábla'!F288)</f>
        <v/>
      </c>
      <c r="E297" s="169" t="str">
        <f>IF(D297="","",VLOOKUP(D297,'Műszaki adattábla'!F:R,13,0))</f>
        <v/>
      </c>
      <c r="F297" s="29" t="str">
        <f>IF(D297="","",VLOOKUP(D297,'Műszaki adattábla'!F:M,8,0))</f>
        <v/>
      </c>
      <c r="G297" s="29" t="str">
        <f>IF(D297="","",IF('Műszaki adattábla'!L288="20-99",IF('Műszaki adattábla'!O288="","Nem adott meg lekötött teljesítményt",VLOOKUP(D297,'Műszaki adattábla'!F:O,10,0)),0))</f>
        <v/>
      </c>
      <c r="H297" s="29" t="str">
        <f>IF(D297="","",VLOOKUP(D297,'Műszaki adattábla'!F:P,11,0))</f>
        <v/>
      </c>
      <c r="I297" s="30"/>
      <c r="J297" s="30"/>
      <c r="K297" s="31" t="str">
        <f>IF(D297="","",ROUND(((F297*I297*'Műszaki adattábla'!$C$7/'Műszaki adattábla'!$C$8)+(G297*I297)+(H297*I297))/12*'Műszaki adattábla'!T288,0))</f>
        <v/>
      </c>
      <c r="L297" s="32" t="str">
        <f t="shared" si="15"/>
        <v/>
      </c>
    </row>
    <row r="298" spans="2:12" ht="14.4" thickBot="1" x14ac:dyDescent="0.3">
      <c r="B298" s="28" t="str">
        <f t="shared" si="14"/>
        <v/>
      </c>
      <c r="C298" s="167" t="str">
        <f>IF(D298="","",VLOOKUP(D298,'Műszaki adattábla'!F:G,2,0))</f>
        <v/>
      </c>
      <c r="D298" s="168" t="str">
        <f>IF('Műszaki adattábla'!F289="","",'Műszaki adattábla'!F289)</f>
        <v/>
      </c>
      <c r="E298" s="169" t="str">
        <f>IF(D298="","",VLOOKUP(D298,'Műszaki adattábla'!F:R,13,0))</f>
        <v/>
      </c>
      <c r="F298" s="29" t="str">
        <f>IF(D298="","",VLOOKUP(D298,'Műszaki adattábla'!F:M,8,0))</f>
        <v/>
      </c>
      <c r="G298" s="29" t="str">
        <f>IF(D298="","",IF('Műszaki adattábla'!L289="20-99",IF('Műszaki adattábla'!O289="","Nem adott meg lekötött teljesítményt",VLOOKUP(D298,'Műszaki adattábla'!F:O,10,0)),0))</f>
        <v/>
      </c>
      <c r="H298" s="29" t="str">
        <f>IF(D298="","",VLOOKUP(D298,'Műszaki adattábla'!F:P,11,0))</f>
        <v/>
      </c>
      <c r="I298" s="30"/>
      <c r="J298" s="30"/>
      <c r="K298" s="31" t="str">
        <f>IF(D298="","",ROUND(((F298*I298*'Műszaki adattábla'!$C$7/'Műszaki adattábla'!$C$8)+(G298*I298)+(H298*I298))/12*'Műszaki adattábla'!T289,0))</f>
        <v/>
      </c>
      <c r="L298" s="32" t="str">
        <f t="shared" si="15"/>
        <v/>
      </c>
    </row>
    <row r="299" spans="2:12" ht="14.4" thickBot="1" x14ac:dyDescent="0.3">
      <c r="B299" s="28" t="str">
        <f t="shared" si="14"/>
        <v/>
      </c>
      <c r="C299" s="167" t="str">
        <f>IF(D299="","",VLOOKUP(D299,'Műszaki adattábla'!F:G,2,0))</f>
        <v/>
      </c>
      <c r="D299" s="168" t="str">
        <f>IF('Műszaki adattábla'!F290="","",'Műszaki adattábla'!F290)</f>
        <v/>
      </c>
      <c r="E299" s="169" t="str">
        <f>IF(D299="","",VLOOKUP(D299,'Műszaki adattábla'!F:R,13,0))</f>
        <v/>
      </c>
      <c r="F299" s="29" t="str">
        <f>IF(D299="","",VLOOKUP(D299,'Műszaki adattábla'!F:M,8,0))</f>
        <v/>
      </c>
      <c r="G299" s="29" t="str">
        <f>IF(D299="","",IF('Műszaki adattábla'!L290="20-99",IF('Műszaki adattábla'!O290="","Nem adott meg lekötött teljesítményt",VLOOKUP(D299,'Műszaki adattábla'!F:O,10,0)),0))</f>
        <v/>
      </c>
      <c r="H299" s="29" t="str">
        <f>IF(D299="","",VLOOKUP(D299,'Műszaki adattábla'!F:P,11,0))</f>
        <v/>
      </c>
      <c r="I299" s="30"/>
      <c r="J299" s="30"/>
      <c r="K299" s="31" t="str">
        <f>IF(D299="","",ROUND(((F299*I299*'Műszaki adattábla'!$C$7/'Műszaki adattábla'!$C$8)+(G299*I299)+(H299*I299))/12*'Műszaki adattábla'!T290,0))</f>
        <v/>
      </c>
      <c r="L299" s="32" t="str">
        <f t="shared" si="15"/>
        <v/>
      </c>
    </row>
    <row r="300" spans="2:12" ht="14.4" thickBot="1" x14ac:dyDescent="0.3">
      <c r="B300" s="28" t="str">
        <f t="shared" si="14"/>
        <v/>
      </c>
      <c r="C300" s="167" t="str">
        <f>IF(D300="","",VLOOKUP(D300,'Műszaki adattábla'!F:G,2,0))</f>
        <v/>
      </c>
      <c r="D300" s="168" t="str">
        <f>IF('Műszaki adattábla'!F291="","",'Műszaki adattábla'!F291)</f>
        <v/>
      </c>
      <c r="E300" s="169" t="str">
        <f>IF(D300="","",VLOOKUP(D300,'Műszaki adattábla'!F:R,13,0))</f>
        <v/>
      </c>
      <c r="F300" s="29" t="str">
        <f>IF(D300="","",VLOOKUP(D300,'Műszaki adattábla'!F:M,8,0))</f>
        <v/>
      </c>
      <c r="G300" s="29" t="str">
        <f>IF(D300="","",IF('Műszaki adattábla'!L291="20-99",IF('Műszaki adattábla'!O291="","Nem adott meg lekötött teljesítményt",VLOOKUP(D300,'Műszaki adattábla'!F:O,10,0)),0))</f>
        <v/>
      </c>
      <c r="H300" s="29" t="str">
        <f>IF(D300="","",VLOOKUP(D300,'Műszaki adattábla'!F:P,11,0))</f>
        <v/>
      </c>
      <c r="I300" s="30"/>
      <c r="J300" s="30"/>
      <c r="K300" s="31" t="str">
        <f>IF(D300="","",ROUND(((F300*I300*'Műszaki adattábla'!$C$7/'Műszaki adattábla'!$C$8)+(G300*I300)+(H300*I300))/12*'Műszaki adattábla'!T291,0))</f>
        <v/>
      </c>
      <c r="L300" s="32" t="str">
        <f t="shared" si="15"/>
        <v/>
      </c>
    </row>
    <row r="301" spans="2:12" ht="14.4" thickBot="1" x14ac:dyDescent="0.3">
      <c r="B301" s="28" t="str">
        <f t="shared" si="14"/>
        <v/>
      </c>
      <c r="C301" s="167" t="str">
        <f>IF(D301="","",VLOOKUP(D301,'Műszaki adattábla'!F:G,2,0))</f>
        <v/>
      </c>
      <c r="D301" s="168" t="str">
        <f>IF('Műszaki adattábla'!F292="","",'Műszaki adattábla'!F292)</f>
        <v/>
      </c>
      <c r="E301" s="169" t="str">
        <f>IF(D301="","",VLOOKUP(D301,'Műszaki adattábla'!F:R,13,0))</f>
        <v/>
      </c>
      <c r="F301" s="29" t="str">
        <f>IF(D301="","",VLOOKUP(D301,'Műszaki adattábla'!F:M,8,0))</f>
        <v/>
      </c>
      <c r="G301" s="29" t="str">
        <f>IF(D301="","",IF('Műszaki adattábla'!L292="20-99",IF('Műszaki adattábla'!O292="","Nem adott meg lekötött teljesítményt",VLOOKUP(D301,'Műszaki adattábla'!F:O,10,0)),0))</f>
        <v/>
      </c>
      <c r="H301" s="29" t="str">
        <f>IF(D301="","",VLOOKUP(D301,'Műszaki adattábla'!F:P,11,0))</f>
        <v/>
      </c>
      <c r="I301" s="30"/>
      <c r="J301" s="30"/>
      <c r="K301" s="31" t="str">
        <f>IF(D301="","",ROUND(((F301*I301*'Műszaki adattábla'!$C$7/'Műszaki adattábla'!$C$8)+(G301*I301)+(H301*I301))/12*'Műszaki adattábla'!T292,0))</f>
        <v/>
      </c>
      <c r="L301" s="32" t="str">
        <f t="shared" si="15"/>
        <v/>
      </c>
    </row>
    <row r="302" spans="2:12" ht="14.4" thickBot="1" x14ac:dyDescent="0.3">
      <c r="B302" s="28" t="str">
        <f t="shared" si="14"/>
        <v/>
      </c>
      <c r="C302" s="167" t="str">
        <f>IF(D302="","",VLOOKUP(D302,'Műszaki adattábla'!F:G,2,0))</f>
        <v/>
      </c>
      <c r="D302" s="168" t="str">
        <f>IF('Műszaki adattábla'!F293="","",'Műszaki adattábla'!F293)</f>
        <v/>
      </c>
      <c r="E302" s="169" t="str">
        <f>IF(D302="","",VLOOKUP(D302,'Műszaki adattábla'!F:R,13,0))</f>
        <v/>
      </c>
      <c r="F302" s="29" t="str">
        <f>IF(D302="","",VLOOKUP(D302,'Műszaki adattábla'!F:M,8,0))</f>
        <v/>
      </c>
      <c r="G302" s="29" t="str">
        <f>IF(D302="","",IF('Műszaki adattábla'!L293="20-99",IF('Műszaki adattábla'!O293="","Nem adott meg lekötött teljesítményt",VLOOKUP(D302,'Műszaki adattábla'!F:O,10,0)),0))</f>
        <v/>
      </c>
      <c r="H302" s="29" t="str">
        <f>IF(D302="","",VLOOKUP(D302,'Műszaki adattábla'!F:P,11,0))</f>
        <v/>
      </c>
      <c r="I302" s="30"/>
      <c r="J302" s="30"/>
      <c r="K302" s="31" t="str">
        <f>IF(D302="","",ROUND(((F302*I302*'Műszaki adattábla'!$C$7/'Műszaki adattábla'!$C$8)+(G302*I302)+(H302*I302))/12*'Műszaki adattábla'!T293,0))</f>
        <v/>
      </c>
      <c r="L302" s="32" t="str">
        <f t="shared" si="15"/>
        <v/>
      </c>
    </row>
    <row r="303" spans="2:12" ht="14.4" thickBot="1" x14ac:dyDescent="0.3">
      <c r="B303" s="28" t="str">
        <f t="shared" si="14"/>
        <v/>
      </c>
      <c r="C303" s="167" t="str">
        <f>IF(D303="","",VLOOKUP(D303,'Műszaki adattábla'!F:G,2,0))</f>
        <v/>
      </c>
      <c r="D303" s="168" t="str">
        <f>IF('Műszaki adattábla'!F294="","",'Műszaki adattábla'!F294)</f>
        <v/>
      </c>
      <c r="E303" s="169" t="str">
        <f>IF(D303="","",VLOOKUP(D303,'Műszaki adattábla'!F:R,13,0))</f>
        <v/>
      </c>
      <c r="F303" s="29" t="str">
        <f>IF(D303="","",VLOOKUP(D303,'Műszaki adattábla'!F:M,8,0))</f>
        <v/>
      </c>
      <c r="G303" s="29" t="str">
        <f>IF(D303="","",IF('Műszaki adattábla'!L294="20-99",IF('Műszaki adattábla'!O294="","Nem adott meg lekötött teljesítményt",VLOOKUP(D303,'Műszaki adattábla'!F:O,10,0)),0))</f>
        <v/>
      </c>
      <c r="H303" s="29" t="str">
        <f>IF(D303="","",VLOOKUP(D303,'Műszaki adattábla'!F:P,11,0))</f>
        <v/>
      </c>
      <c r="I303" s="30"/>
      <c r="J303" s="30"/>
      <c r="K303" s="31" t="str">
        <f>IF(D303="","",ROUND(((F303*I303*'Műszaki adattábla'!$C$7/'Műszaki adattábla'!$C$8)+(G303*I303)+(H303*I303))/12*'Műszaki adattábla'!T294,0))</f>
        <v/>
      </c>
      <c r="L303" s="32" t="str">
        <f t="shared" si="15"/>
        <v/>
      </c>
    </row>
    <row r="304" spans="2:12" ht="14.4" thickBot="1" x14ac:dyDescent="0.3">
      <c r="B304" s="28" t="str">
        <f t="shared" si="14"/>
        <v/>
      </c>
      <c r="C304" s="167" t="str">
        <f>IF(D304="","",VLOOKUP(D304,'Műszaki adattábla'!F:G,2,0))</f>
        <v/>
      </c>
      <c r="D304" s="168" t="str">
        <f>IF('Műszaki adattábla'!F295="","",'Műszaki adattábla'!F295)</f>
        <v/>
      </c>
      <c r="E304" s="169" t="str">
        <f>IF(D304="","",VLOOKUP(D304,'Műszaki adattábla'!F:R,13,0))</f>
        <v/>
      </c>
      <c r="F304" s="29" t="str">
        <f>IF(D304="","",VLOOKUP(D304,'Műszaki adattábla'!F:M,8,0))</f>
        <v/>
      </c>
      <c r="G304" s="29" t="str">
        <f>IF(D304="","",IF('Műszaki adattábla'!L295="20-99",IF('Műszaki adattábla'!O295="","Nem adott meg lekötött teljesítményt",VLOOKUP(D304,'Műszaki adattábla'!F:O,10,0)),0))</f>
        <v/>
      </c>
      <c r="H304" s="29" t="str">
        <f>IF(D304="","",VLOOKUP(D304,'Műszaki adattábla'!F:P,11,0))</f>
        <v/>
      </c>
      <c r="I304" s="30"/>
      <c r="J304" s="30"/>
      <c r="K304" s="31" t="str">
        <f>IF(D304="","",ROUND(((F304*I304*'Műszaki adattábla'!$C$7/'Műszaki adattábla'!$C$8)+(G304*I304)+(H304*I304))/12*'Műszaki adattábla'!T295,0))</f>
        <v/>
      </c>
      <c r="L304" s="32" t="str">
        <f t="shared" si="15"/>
        <v/>
      </c>
    </row>
    <row r="305" spans="2:12" ht="14.4" thickBot="1" x14ac:dyDescent="0.3">
      <c r="B305" s="28" t="str">
        <f t="shared" si="14"/>
        <v/>
      </c>
      <c r="C305" s="167" t="str">
        <f>IF(D305="","",VLOOKUP(D305,'Műszaki adattábla'!F:G,2,0))</f>
        <v/>
      </c>
      <c r="D305" s="168" t="str">
        <f>IF('Műszaki adattábla'!F296="","",'Műszaki adattábla'!F296)</f>
        <v/>
      </c>
      <c r="E305" s="169" t="str">
        <f>IF(D305="","",VLOOKUP(D305,'Műszaki adattábla'!F:R,13,0))</f>
        <v/>
      </c>
      <c r="F305" s="29" t="str">
        <f>IF(D305="","",VLOOKUP(D305,'Műszaki adattábla'!F:M,8,0))</f>
        <v/>
      </c>
      <c r="G305" s="29" t="str">
        <f>IF(D305="","",IF('Műszaki adattábla'!L296="20-99",IF('Műszaki adattábla'!O296="","Nem adott meg lekötött teljesítményt",VLOOKUP(D305,'Műszaki adattábla'!F:O,10,0)),0))</f>
        <v/>
      </c>
      <c r="H305" s="29" t="str">
        <f>IF(D305="","",VLOOKUP(D305,'Műszaki adattábla'!F:P,11,0))</f>
        <v/>
      </c>
      <c r="I305" s="30"/>
      <c r="J305" s="30"/>
      <c r="K305" s="31" t="str">
        <f>IF(D305="","",ROUND(((F305*I305*'Műszaki adattábla'!$C$7/'Műszaki adattábla'!$C$8)+(G305*I305)+(H305*I305))/12*'Műszaki adattábla'!T296,0))</f>
        <v/>
      </c>
      <c r="L305" s="32" t="str">
        <f t="shared" si="15"/>
        <v/>
      </c>
    </row>
    <row r="306" spans="2:12" ht="14.4" thickBot="1" x14ac:dyDescent="0.3">
      <c r="B306" s="28" t="str">
        <f t="shared" si="14"/>
        <v/>
      </c>
      <c r="C306" s="167" t="str">
        <f>IF(D306="","",VLOOKUP(D306,'Műszaki adattábla'!F:G,2,0))</f>
        <v/>
      </c>
      <c r="D306" s="168" t="str">
        <f>IF('Műszaki adattábla'!F297="","",'Műszaki adattábla'!F297)</f>
        <v/>
      </c>
      <c r="E306" s="169" t="str">
        <f>IF(D306="","",VLOOKUP(D306,'Műszaki adattábla'!F:R,13,0))</f>
        <v/>
      </c>
      <c r="F306" s="29" t="str">
        <f>IF(D306="","",VLOOKUP(D306,'Műszaki adattábla'!F:M,8,0))</f>
        <v/>
      </c>
      <c r="G306" s="29" t="str">
        <f>IF(D306="","",IF('Műszaki adattábla'!L297="20-99",IF('Műszaki adattábla'!O297="","Nem adott meg lekötött teljesítményt",VLOOKUP(D306,'Műszaki adattábla'!F:O,10,0)),0))</f>
        <v/>
      </c>
      <c r="H306" s="29" t="str">
        <f>IF(D306="","",VLOOKUP(D306,'Műszaki adattábla'!F:P,11,0))</f>
        <v/>
      </c>
      <c r="I306" s="30"/>
      <c r="J306" s="30"/>
      <c r="K306" s="31" t="str">
        <f>IF(D306="","",ROUND(((F306*I306*'Műszaki adattábla'!$C$7/'Műszaki adattábla'!$C$8)+(G306*I306)+(H306*I306))/12*'Műszaki adattábla'!T297,0))</f>
        <v/>
      </c>
      <c r="L306" s="32" t="str">
        <f t="shared" si="15"/>
        <v/>
      </c>
    </row>
    <row r="307" spans="2:12" ht="14.4" thickBot="1" x14ac:dyDescent="0.3">
      <c r="B307" s="28" t="str">
        <f t="shared" si="14"/>
        <v/>
      </c>
      <c r="C307" s="167" t="str">
        <f>IF(D307="","",VLOOKUP(D307,'Műszaki adattábla'!F:G,2,0))</f>
        <v/>
      </c>
      <c r="D307" s="168" t="str">
        <f>IF('Műszaki adattábla'!F298="","",'Műszaki adattábla'!F298)</f>
        <v/>
      </c>
      <c r="E307" s="169" t="str">
        <f>IF(D307="","",VLOOKUP(D307,'Műszaki adattábla'!F:R,13,0))</f>
        <v/>
      </c>
      <c r="F307" s="29" t="str">
        <f>IF(D307="","",VLOOKUP(D307,'Műszaki adattábla'!F:M,8,0))</f>
        <v/>
      </c>
      <c r="G307" s="29" t="str">
        <f>IF(D307="","",IF('Műszaki adattábla'!L298="20-99",IF('Műszaki adattábla'!O298="","Nem adott meg lekötött teljesítményt",VLOOKUP(D307,'Műszaki adattábla'!F:O,10,0)),0))</f>
        <v/>
      </c>
      <c r="H307" s="29" t="str">
        <f>IF(D307="","",VLOOKUP(D307,'Műszaki adattábla'!F:P,11,0))</f>
        <v/>
      </c>
      <c r="I307" s="30"/>
      <c r="J307" s="30"/>
      <c r="K307" s="31" t="str">
        <f>IF(D307="","",ROUND(((F307*I307*'Műszaki adattábla'!$C$7/'Műszaki adattábla'!$C$8)+(G307*I307)+(H307*I307))/12*'Műszaki adattábla'!T298,0))</f>
        <v/>
      </c>
      <c r="L307" s="32" t="str">
        <f t="shared" si="15"/>
        <v/>
      </c>
    </row>
    <row r="308" spans="2:12" ht="14.4" thickBot="1" x14ac:dyDescent="0.3">
      <c r="B308" s="28" t="str">
        <f t="shared" si="14"/>
        <v/>
      </c>
      <c r="C308" s="167" t="str">
        <f>IF(D308="","",VLOOKUP(D308,'Műszaki adattábla'!F:G,2,0))</f>
        <v/>
      </c>
      <c r="D308" s="168" t="str">
        <f>IF('Műszaki adattábla'!F299="","",'Műszaki adattábla'!F299)</f>
        <v/>
      </c>
      <c r="E308" s="169" t="str">
        <f>IF(D308="","",VLOOKUP(D308,'Műszaki adattábla'!F:R,13,0))</f>
        <v/>
      </c>
      <c r="F308" s="29" t="str">
        <f>IF(D308="","",VLOOKUP(D308,'Műszaki adattábla'!F:M,8,0))</f>
        <v/>
      </c>
      <c r="G308" s="29" t="str">
        <f>IF(D308="","",IF('Műszaki adattábla'!L299="20-99",IF('Műszaki adattábla'!O299="","Nem adott meg lekötött teljesítményt",VLOOKUP(D308,'Műszaki adattábla'!F:O,10,0)),0))</f>
        <v/>
      </c>
      <c r="H308" s="29" t="str">
        <f>IF(D308="","",VLOOKUP(D308,'Műszaki adattábla'!F:P,11,0))</f>
        <v/>
      </c>
      <c r="I308" s="30"/>
      <c r="J308" s="30"/>
      <c r="K308" s="31" t="str">
        <f>IF(D308="","",ROUND(((F308*I308*'Műszaki adattábla'!$C$7/'Műszaki adattábla'!$C$8)+(G308*I308)+(H308*I308))/12*'Műszaki adattábla'!T299,0))</f>
        <v/>
      </c>
      <c r="L308" s="32" t="str">
        <f t="shared" si="15"/>
        <v/>
      </c>
    </row>
    <row r="309" spans="2:12" ht="14.4" thickBot="1" x14ac:dyDescent="0.3">
      <c r="B309" s="28" t="str">
        <f t="shared" si="14"/>
        <v/>
      </c>
      <c r="C309" s="167" t="str">
        <f>IF(D309="","",VLOOKUP(D309,'Műszaki adattábla'!F:G,2,0))</f>
        <v/>
      </c>
      <c r="D309" s="168" t="str">
        <f>IF('Műszaki adattábla'!F300="","",'Műszaki adattábla'!F300)</f>
        <v/>
      </c>
      <c r="E309" s="169" t="str">
        <f>IF(D309="","",VLOOKUP(D309,'Műszaki adattábla'!F:R,13,0))</f>
        <v/>
      </c>
      <c r="F309" s="29" t="str">
        <f>IF(D309="","",VLOOKUP(D309,'Műszaki adattábla'!F:M,8,0))</f>
        <v/>
      </c>
      <c r="G309" s="29" t="str">
        <f>IF(D309="","",IF('Műszaki adattábla'!L300="20-99",IF('Műszaki adattábla'!O300="","Nem adott meg lekötött teljesítményt",VLOOKUP(D309,'Műszaki adattábla'!F:O,10,0)),0))</f>
        <v/>
      </c>
      <c r="H309" s="29" t="str">
        <f>IF(D309="","",VLOOKUP(D309,'Műszaki adattábla'!F:P,11,0))</f>
        <v/>
      </c>
      <c r="I309" s="30"/>
      <c r="J309" s="30"/>
      <c r="K309" s="31" t="str">
        <f>IF(D309="","",ROUND(((F309*I309*'Műszaki adattábla'!$C$7/'Műszaki adattábla'!$C$8)+(G309*I309)+(H309*I309))/12*'Műszaki adattábla'!T300,0))</f>
        <v/>
      </c>
      <c r="L309" s="32" t="str">
        <f t="shared" si="15"/>
        <v/>
      </c>
    </row>
    <row r="310" spans="2:12" ht="14.4" thickBot="1" x14ac:dyDescent="0.3">
      <c r="B310" s="28" t="str">
        <f t="shared" si="14"/>
        <v/>
      </c>
      <c r="C310" s="167" t="str">
        <f>IF(D310="","",VLOOKUP(D310,'Műszaki adattábla'!F:G,2,0))</f>
        <v/>
      </c>
      <c r="D310" s="168" t="str">
        <f>IF('Műszaki adattábla'!F301="","",'Műszaki adattábla'!F301)</f>
        <v/>
      </c>
      <c r="E310" s="169" t="str">
        <f>IF(D310="","",VLOOKUP(D310,'Műszaki adattábla'!F:R,13,0))</f>
        <v/>
      </c>
      <c r="F310" s="29" t="str">
        <f>IF(D310="","",VLOOKUP(D310,'Műszaki adattábla'!F:M,8,0))</f>
        <v/>
      </c>
      <c r="G310" s="29" t="str">
        <f>IF(D310="","",IF('Műszaki adattábla'!L301="20-99",IF('Műszaki adattábla'!O301="","Nem adott meg lekötött teljesítményt",VLOOKUP(D310,'Műszaki adattábla'!F:O,10,0)),0))</f>
        <v/>
      </c>
      <c r="H310" s="29" t="str">
        <f>IF(D310="","",VLOOKUP(D310,'Műszaki adattábla'!F:P,11,0))</f>
        <v/>
      </c>
      <c r="I310" s="30"/>
      <c r="J310" s="30"/>
      <c r="K310" s="31" t="str">
        <f>IF(D310="","",ROUND(((F310*I310*'Műszaki adattábla'!$C$7/'Műszaki adattábla'!$C$8)+(G310*I310)+(H310*I310))/12*'Műszaki adattábla'!T301,0))</f>
        <v/>
      </c>
      <c r="L310" s="32" t="str">
        <f t="shared" si="15"/>
        <v/>
      </c>
    </row>
    <row r="311" spans="2:12" ht="14.4" thickBot="1" x14ac:dyDescent="0.3">
      <c r="B311" s="28" t="str">
        <f t="shared" si="14"/>
        <v/>
      </c>
      <c r="C311" s="167" t="str">
        <f>IF(D311="","",VLOOKUP(D311,'Műszaki adattábla'!F:G,2,0))</f>
        <v/>
      </c>
      <c r="D311" s="168" t="str">
        <f>IF('Műszaki adattábla'!F302="","",'Műszaki adattábla'!F302)</f>
        <v/>
      </c>
      <c r="E311" s="169" t="str">
        <f>IF(D311="","",VLOOKUP(D311,'Műszaki adattábla'!F:R,13,0))</f>
        <v/>
      </c>
      <c r="F311" s="29" t="str">
        <f>IF(D311="","",VLOOKUP(D311,'Műszaki adattábla'!F:M,8,0))</f>
        <v/>
      </c>
      <c r="G311" s="29" t="str">
        <f>IF(D311="","",IF('Műszaki adattábla'!L302="20-99",IF('Műszaki adattábla'!O302="","Nem adott meg lekötött teljesítményt",VLOOKUP(D311,'Műszaki adattábla'!F:O,10,0)),0))</f>
        <v/>
      </c>
      <c r="H311" s="29" t="str">
        <f>IF(D311="","",VLOOKUP(D311,'Műszaki adattábla'!F:P,11,0))</f>
        <v/>
      </c>
      <c r="I311" s="30"/>
      <c r="J311" s="30"/>
      <c r="K311" s="31" t="str">
        <f>IF(D311="","",ROUND(((F311*I311*'Műszaki adattábla'!$C$7/'Műszaki adattábla'!$C$8)+(G311*I311)+(H311*I311))/12*'Műszaki adattábla'!T302,0))</f>
        <v/>
      </c>
      <c r="L311" s="32" t="str">
        <f t="shared" si="15"/>
        <v/>
      </c>
    </row>
    <row r="312" spans="2:12" ht="14.4" thickBot="1" x14ac:dyDescent="0.3">
      <c r="B312" s="28" t="str">
        <f t="shared" si="14"/>
        <v/>
      </c>
      <c r="C312" s="167" t="str">
        <f>IF(D312="","",VLOOKUP(D312,'Műszaki adattábla'!F:G,2,0))</f>
        <v/>
      </c>
      <c r="D312" s="168" t="str">
        <f>IF('Műszaki adattábla'!F303="","",'Műszaki adattábla'!F303)</f>
        <v/>
      </c>
      <c r="E312" s="169" t="str">
        <f>IF(D312="","",VLOOKUP(D312,'Műszaki adattábla'!F:R,13,0))</f>
        <v/>
      </c>
      <c r="F312" s="29" t="str">
        <f>IF(D312="","",VLOOKUP(D312,'Műszaki adattábla'!F:M,8,0))</f>
        <v/>
      </c>
      <c r="G312" s="29" t="str">
        <f>IF(D312="","",IF('Műszaki adattábla'!L303="20-99",IF('Műszaki adattábla'!O303="","Nem adott meg lekötött teljesítményt",VLOOKUP(D312,'Műszaki adattábla'!F:O,10,0)),0))</f>
        <v/>
      </c>
      <c r="H312" s="29" t="str">
        <f>IF(D312="","",VLOOKUP(D312,'Műszaki adattábla'!F:P,11,0))</f>
        <v/>
      </c>
      <c r="I312" s="30"/>
      <c r="J312" s="30"/>
      <c r="K312" s="31" t="str">
        <f>IF(D312="","",ROUND(((F312*I312*'Műszaki adattábla'!$C$7/'Műszaki adattábla'!$C$8)+(G312*I312)+(H312*I312))/12*'Műszaki adattábla'!T303,0))</f>
        <v/>
      </c>
      <c r="L312" s="32" t="str">
        <f t="shared" si="15"/>
        <v/>
      </c>
    </row>
    <row r="313" spans="2:12" ht="14.4" thickBot="1" x14ac:dyDescent="0.3">
      <c r="B313" s="28" t="str">
        <f t="shared" si="14"/>
        <v/>
      </c>
      <c r="C313" s="167" t="str">
        <f>IF(D313="","",VLOOKUP(D313,'Műszaki adattábla'!F:G,2,0))</f>
        <v/>
      </c>
      <c r="D313" s="168" t="str">
        <f>IF('Műszaki adattábla'!F304="","",'Műszaki adattábla'!F304)</f>
        <v/>
      </c>
      <c r="E313" s="169" t="str">
        <f>IF(D313="","",VLOOKUP(D313,'Műszaki adattábla'!F:R,13,0))</f>
        <v/>
      </c>
      <c r="F313" s="29" t="str">
        <f>IF(D313="","",VLOOKUP(D313,'Műszaki adattábla'!F:M,8,0))</f>
        <v/>
      </c>
      <c r="G313" s="29" t="str">
        <f>IF(D313="","",IF('Műszaki adattábla'!L304="20-99",IF('Műszaki adattábla'!O304="","Nem adott meg lekötött teljesítményt",VLOOKUP(D313,'Műszaki adattábla'!F:O,10,0)),0))</f>
        <v/>
      </c>
      <c r="H313" s="29" t="str">
        <f>IF(D313="","",VLOOKUP(D313,'Műszaki adattábla'!F:P,11,0))</f>
        <v/>
      </c>
      <c r="I313" s="30"/>
      <c r="J313" s="30"/>
      <c r="K313" s="31" t="str">
        <f>IF(D313="","",ROUND(((F313*I313*'Műszaki adattábla'!$C$7/'Műszaki adattábla'!$C$8)+(G313*I313)+(H313*I313))/12*'Műszaki adattábla'!T304,0))</f>
        <v/>
      </c>
      <c r="L313" s="32" t="str">
        <f t="shared" si="15"/>
        <v/>
      </c>
    </row>
    <row r="314" spans="2:12" ht="14.4" thickBot="1" x14ac:dyDescent="0.3">
      <c r="B314" s="28" t="str">
        <f t="shared" si="14"/>
        <v/>
      </c>
      <c r="C314" s="167" t="str">
        <f>IF(D314="","",VLOOKUP(D314,'Műszaki adattábla'!F:G,2,0))</f>
        <v/>
      </c>
      <c r="D314" s="168" t="str">
        <f>IF('Műszaki adattábla'!F305="","",'Műszaki adattábla'!F305)</f>
        <v/>
      </c>
      <c r="E314" s="169" t="str">
        <f>IF(D314="","",VLOOKUP(D314,'Műszaki adattábla'!F:R,13,0))</f>
        <v/>
      </c>
      <c r="F314" s="29" t="str">
        <f>IF(D314="","",VLOOKUP(D314,'Műszaki adattábla'!F:M,8,0))</f>
        <v/>
      </c>
      <c r="G314" s="29" t="str">
        <f>IF(D314="","",IF('Műszaki adattábla'!L305="20-99",IF('Műszaki adattábla'!O305="","Nem adott meg lekötött teljesítményt",VLOOKUP(D314,'Műszaki adattábla'!F:O,10,0)),0))</f>
        <v/>
      </c>
      <c r="H314" s="29" t="str">
        <f>IF(D314="","",VLOOKUP(D314,'Műszaki adattábla'!F:P,11,0))</f>
        <v/>
      </c>
      <c r="I314" s="30"/>
      <c r="J314" s="30"/>
      <c r="K314" s="31" t="str">
        <f>IF(D314="","",ROUND(((F314*I314*'Műszaki adattábla'!$C$7/'Műszaki adattábla'!$C$8)+(G314*I314)+(H314*I314))/12*'Műszaki adattábla'!T305,0))</f>
        <v/>
      </c>
      <c r="L314" s="32" t="str">
        <f t="shared" si="15"/>
        <v/>
      </c>
    </row>
    <row r="315" spans="2:12" ht="14.4" thickBot="1" x14ac:dyDescent="0.3">
      <c r="B315" s="28" t="str">
        <f t="shared" si="14"/>
        <v/>
      </c>
      <c r="C315" s="167" t="str">
        <f>IF(D315="","",VLOOKUP(D315,'Műszaki adattábla'!F:G,2,0))</f>
        <v/>
      </c>
      <c r="D315" s="168" t="str">
        <f>IF('Műszaki adattábla'!F306="","",'Műszaki adattábla'!F306)</f>
        <v/>
      </c>
      <c r="E315" s="169" t="str">
        <f>IF(D315="","",VLOOKUP(D315,'Műszaki adattábla'!F:R,13,0))</f>
        <v/>
      </c>
      <c r="F315" s="29" t="str">
        <f>IF(D315="","",VLOOKUP(D315,'Műszaki adattábla'!F:M,8,0))</f>
        <v/>
      </c>
      <c r="G315" s="29" t="str">
        <f>IF(D315="","",IF('Műszaki adattábla'!L306="20-99",IF('Műszaki adattábla'!O306="","Nem adott meg lekötött teljesítményt",VLOOKUP(D315,'Műszaki adattábla'!F:O,10,0)),0))</f>
        <v/>
      </c>
      <c r="H315" s="29" t="str">
        <f>IF(D315="","",VLOOKUP(D315,'Műszaki adattábla'!F:P,11,0))</f>
        <v/>
      </c>
      <c r="I315" s="30"/>
      <c r="J315" s="30"/>
      <c r="K315" s="31" t="str">
        <f>IF(D315="","",ROUND(((F315*I315*'Műszaki adattábla'!$C$7/'Műszaki adattábla'!$C$8)+(G315*I315)+(H315*I315))/12*'Műszaki adattábla'!T306,0))</f>
        <v/>
      </c>
      <c r="L315" s="32" t="str">
        <f t="shared" si="15"/>
        <v/>
      </c>
    </row>
    <row r="316" spans="2:12" ht="14.4" thickBot="1" x14ac:dyDescent="0.3">
      <c r="B316" s="28" t="str">
        <f t="shared" si="14"/>
        <v/>
      </c>
      <c r="C316" s="167" t="str">
        <f>IF(D316="","",VLOOKUP(D316,'Műszaki adattábla'!F:G,2,0))</f>
        <v/>
      </c>
      <c r="D316" s="168" t="str">
        <f>IF('Műszaki adattábla'!F307="","",'Műszaki adattábla'!F307)</f>
        <v/>
      </c>
      <c r="E316" s="169" t="str">
        <f>IF(D316="","",VLOOKUP(D316,'Műszaki adattábla'!F:R,13,0))</f>
        <v/>
      </c>
      <c r="F316" s="29" t="str">
        <f>IF(D316="","",VLOOKUP(D316,'Műszaki adattábla'!F:M,8,0))</f>
        <v/>
      </c>
      <c r="G316" s="29" t="str">
        <f>IF(D316="","",IF('Műszaki adattábla'!L307="20-99",IF('Műszaki adattábla'!O307="","Nem adott meg lekötött teljesítményt",VLOOKUP(D316,'Műszaki adattábla'!F:O,10,0)),0))</f>
        <v/>
      </c>
      <c r="H316" s="29" t="str">
        <f>IF(D316="","",VLOOKUP(D316,'Műszaki adattábla'!F:P,11,0))</f>
        <v/>
      </c>
      <c r="I316" s="30"/>
      <c r="J316" s="30"/>
      <c r="K316" s="31" t="str">
        <f>IF(D316="","",ROUND(((F316*I316*'Műszaki adattábla'!$C$7/'Műszaki adattábla'!$C$8)+(G316*I316)+(H316*I316))/12*'Műszaki adattábla'!T307,0))</f>
        <v/>
      </c>
      <c r="L316" s="32" t="str">
        <f t="shared" si="15"/>
        <v/>
      </c>
    </row>
    <row r="317" spans="2:12" ht="14.4" thickBot="1" x14ac:dyDescent="0.3">
      <c r="B317" s="28" t="str">
        <f t="shared" si="14"/>
        <v/>
      </c>
      <c r="C317" s="167" t="str">
        <f>IF(D317="","",VLOOKUP(D317,'Műszaki adattábla'!F:G,2,0))</f>
        <v/>
      </c>
      <c r="D317" s="168" t="str">
        <f>IF('Műszaki adattábla'!F308="","",'Műszaki adattábla'!F308)</f>
        <v/>
      </c>
      <c r="E317" s="169" t="str">
        <f>IF(D317="","",VLOOKUP(D317,'Műszaki adattábla'!F:R,13,0))</f>
        <v/>
      </c>
      <c r="F317" s="29" t="str">
        <f>IF(D317="","",VLOOKUP(D317,'Műszaki adattábla'!F:M,8,0))</f>
        <v/>
      </c>
      <c r="G317" s="29" t="str">
        <f>IF(D317="","",IF('Műszaki adattábla'!L308="20-99",IF('Műszaki adattábla'!O308="","Nem adott meg lekötött teljesítményt",VLOOKUP(D317,'Műszaki adattábla'!F:O,10,0)),0))</f>
        <v/>
      </c>
      <c r="H317" s="29" t="str">
        <f>IF(D317="","",VLOOKUP(D317,'Műszaki adattábla'!F:P,11,0))</f>
        <v/>
      </c>
      <c r="I317" s="30"/>
      <c r="J317" s="30"/>
      <c r="K317" s="31" t="str">
        <f>IF(D317="","",ROUND(((F317*I317*'Műszaki adattábla'!$C$7/'Műszaki adattábla'!$C$8)+(G317*I317)+(H317*I317))/12*'Műszaki adattábla'!T308,0))</f>
        <v/>
      </c>
      <c r="L317" s="32" t="str">
        <f t="shared" si="15"/>
        <v/>
      </c>
    </row>
    <row r="318" spans="2:12" ht="14.4" thickBot="1" x14ac:dyDescent="0.3">
      <c r="B318" s="28" t="str">
        <f t="shared" si="14"/>
        <v/>
      </c>
      <c r="C318" s="167" t="str">
        <f>IF(D318="","",VLOOKUP(D318,'Műszaki adattábla'!F:G,2,0))</f>
        <v/>
      </c>
      <c r="D318" s="168" t="str">
        <f>IF('Műszaki adattábla'!F309="","",'Műszaki adattábla'!F309)</f>
        <v/>
      </c>
      <c r="E318" s="169" t="str">
        <f>IF(D318="","",VLOOKUP(D318,'Műszaki adattábla'!F:R,13,0))</f>
        <v/>
      </c>
      <c r="F318" s="29" t="str">
        <f>IF(D318="","",VLOOKUP(D318,'Műszaki adattábla'!F:M,8,0))</f>
        <v/>
      </c>
      <c r="G318" s="29" t="str">
        <f>IF(D318="","",IF('Műszaki adattábla'!L309="20-99",IF('Műszaki adattábla'!O309="","Nem adott meg lekötött teljesítményt",VLOOKUP(D318,'Műszaki adattábla'!F:O,10,0)),0))</f>
        <v/>
      </c>
      <c r="H318" s="29" t="str">
        <f>IF(D318="","",VLOOKUP(D318,'Műszaki adattábla'!F:P,11,0))</f>
        <v/>
      </c>
      <c r="I318" s="30"/>
      <c r="J318" s="30"/>
      <c r="K318" s="31" t="str">
        <f>IF(D318="","",ROUND(((F318*I318*'Műszaki adattábla'!$C$7/'Műszaki adattábla'!$C$8)+(G318*I318)+(H318*I318))/12*'Műszaki adattábla'!T309,0))</f>
        <v/>
      </c>
      <c r="L318" s="32" t="str">
        <f t="shared" si="15"/>
        <v/>
      </c>
    </row>
    <row r="319" spans="2:12" ht="14.4" thickBot="1" x14ac:dyDescent="0.3">
      <c r="B319" s="28" t="str">
        <f t="shared" si="14"/>
        <v/>
      </c>
      <c r="C319" s="167" t="str">
        <f>IF(D319="","",VLOOKUP(D319,'Műszaki adattábla'!F:G,2,0))</f>
        <v/>
      </c>
      <c r="D319" s="168" t="str">
        <f>IF('Műszaki adattábla'!F310="","",'Műszaki adattábla'!F310)</f>
        <v/>
      </c>
      <c r="E319" s="169" t="str">
        <f>IF(D319="","",VLOOKUP(D319,'Műszaki adattábla'!F:R,13,0))</f>
        <v/>
      </c>
      <c r="F319" s="29" t="str">
        <f>IF(D319="","",VLOOKUP(D319,'Műszaki adattábla'!F:M,8,0))</f>
        <v/>
      </c>
      <c r="G319" s="29" t="str">
        <f>IF(D319="","",IF('Műszaki adattábla'!L310="20-99",IF('Műszaki adattábla'!O310="","Nem adott meg lekötött teljesítményt",VLOOKUP(D319,'Műszaki adattábla'!F:O,10,0)),0))</f>
        <v/>
      </c>
      <c r="H319" s="29" t="str">
        <f>IF(D319="","",VLOOKUP(D319,'Műszaki adattábla'!F:P,11,0))</f>
        <v/>
      </c>
      <c r="I319" s="30"/>
      <c r="J319" s="30"/>
      <c r="K319" s="31" t="str">
        <f>IF(D319="","",ROUND(((F319*I319*'Műszaki adattábla'!$C$7/'Műszaki adattábla'!$C$8)+(G319*I319)+(H319*I319))/12*'Műszaki adattábla'!T310,0))</f>
        <v/>
      </c>
      <c r="L319" s="32" t="str">
        <f t="shared" si="15"/>
        <v/>
      </c>
    </row>
    <row r="320" spans="2:12" ht="14.4" thickBot="1" x14ac:dyDescent="0.3">
      <c r="B320" s="28" t="str">
        <f t="shared" si="14"/>
        <v/>
      </c>
      <c r="C320" s="167" t="str">
        <f>IF(D320="","",VLOOKUP(D320,'Műszaki adattábla'!F:G,2,0))</f>
        <v/>
      </c>
      <c r="D320" s="168" t="str">
        <f>IF('Műszaki adattábla'!F311="","",'Műszaki adattábla'!F311)</f>
        <v/>
      </c>
      <c r="E320" s="169" t="str">
        <f>IF(D320="","",VLOOKUP(D320,'Műszaki adattábla'!F:R,13,0))</f>
        <v/>
      </c>
      <c r="F320" s="29" t="str">
        <f>IF(D320="","",VLOOKUP(D320,'Műszaki adattábla'!F:M,8,0))</f>
        <v/>
      </c>
      <c r="G320" s="29" t="str">
        <f>IF(D320="","",IF('Műszaki adattábla'!L311="20-99",IF('Műszaki adattábla'!O311="","Nem adott meg lekötött teljesítményt",VLOOKUP(D320,'Műszaki adattábla'!F:O,10,0)),0))</f>
        <v/>
      </c>
      <c r="H320" s="29" t="str">
        <f>IF(D320="","",VLOOKUP(D320,'Műszaki adattábla'!F:P,11,0))</f>
        <v/>
      </c>
      <c r="I320" s="30"/>
      <c r="J320" s="30"/>
      <c r="K320" s="31" t="str">
        <f>IF(D320="","",ROUND(((F320*I320*'Műszaki adattábla'!$C$7/'Műszaki adattábla'!$C$8)+(G320*I320)+(H320*I320))/12*'Műszaki adattábla'!T311,0))</f>
        <v/>
      </c>
      <c r="L320" s="32" t="str">
        <f t="shared" si="15"/>
        <v/>
      </c>
    </row>
    <row r="321" spans="2:12" ht="14.4" thickBot="1" x14ac:dyDescent="0.3">
      <c r="B321" s="28" t="str">
        <f t="shared" si="14"/>
        <v/>
      </c>
      <c r="C321" s="167" t="str">
        <f>IF(D321="","",VLOOKUP(D321,'Műszaki adattábla'!F:G,2,0))</f>
        <v/>
      </c>
      <c r="D321" s="168" t="str">
        <f>IF('Műszaki adattábla'!F312="","",'Műszaki adattábla'!F312)</f>
        <v/>
      </c>
      <c r="E321" s="169" t="str">
        <f>IF(D321="","",VLOOKUP(D321,'Műszaki adattábla'!F:R,13,0))</f>
        <v/>
      </c>
      <c r="F321" s="29" t="str">
        <f>IF(D321="","",VLOOKUP(D321,'Műszaki adattábla'!F:M,8,0))</f>
        <v/>
      </c>
      <c r="G321" s="29" t="str">
        <f>IF(D321="","",IF('Műszaki adattábla'!L312="20-99",IF('Műszaki adattábla'!O312="","Nem adott meg lekötött teljesítményt",VLOOKUP(D321,'Műszaki adattábla'!F:O,10,0)),0))</f>
        <v/>
      </c>
      <c r="H321" s="29" t="str">
        <f>IF(D321="","",VLOOKUP(D321,'Műszaki adattábla'!F:P,11,0))</f>
        <v/>
      </c>
      <c r="I321" s="30"/>
      <c r="J321" s="30"/>
      <c r="K321" s="31" t="str">
        <f>IF(D321="","",ROUND(((F321*I321*'Műszaki adattábla'!$C$7/'Műszaki adattábla'!$C$8)+(G321*I321)+(H321*I321))/12*'Műszaki adattábla'!T312,0))</f>
        <v/>
      </c>
      <c r="L321" s="32" t="str">
        <f t="shared" si="15"/>
        <v/>
      </c>
    </row>
    <row r="322" spans="2:12" ht="14.4" thickBot="1" x14ac:dyDescent="0.3">
      <c r="B322" s="28" t="str">
        <f t="shared" si="14"/>
        <v/>
      </c>
      <c r="C322" s="167" t="str">
        <f>IF(D322="","",VLOOKUP(D322,'Műszaki adattábla'!F:G,2,0))</f>
        <v/>
      </c>
      <c r="D322" s="168" t="str">
        <f>IF('Műszaki adattábla'!F313="","",'Műszaki adattábla'!F313)</f>
        <v/>
      </c>
      <c r="E322" s="169" t="str">
        <f>IF(D322="","",VLOOKUP(D322,'Műszaki adattábla'!F:R,13,0))</f>
        <v/>
      </c>
      <c r="F322" s="29" t="str">
        <f>IF(D322="","",VLOOKUP(D322,'Műszaki adattábla'!F:M,8,0))</f>
        <v/>
      </c>
      <c r="G322" s="29" t="str">
        <f>IF(D322="","",IF('Műszaki adattábla'!L313="20-99",IF('Műszaki adattábla'!O313="","Nem adott meg lekötött teljesítményt",VLOOKUP(D322,'Műszaki adattábla'!F:O,10,0)),0))</f>
        <v/>
      </c>
      <c r="H322" s="29" t="str">
        <f>IF(D322="","",VLOOKUP(D322,'Műszaki adattábla'!F:P,11,0))</f>
        <v/>
      </c>
      <c r="I322" s="30"/>
      <c r="J322" s="30"/>
      <c r="K322" s="31" t="str">
        <f>IF(D322="","",ROUND(((F322*I322*'Műszaki adattábla'!$C$7/'Műszaki adattábla'!$C$8)+(G322*I322)+(H322*I322))/12*'Műszaki adattábla'!T313,0))</f>
        <v/>
      </c>
      <c r="L322" s="32" t="str">
        <f t="shared" si="15"/>
        <v/>
      </c>
    </row>
    <row r="323" spans="2:12" ht="14.4" thickBot="1" x14ac:dyDescent="0.3">
      <c r="B323" s="28" t="str">
        <f t="shared" si="14"/>
        <v/>
      </c>
      <c r="C323" s="167" t="str">
        <f>IF(D323="","",VLOOKUP(D323,'Műszaki adattábla'!F:G,2,0))</f>
        <v/>
      </c>
      <c r="D323" s="168" t="str">
        <f>IF('Műszaki adattábla'!F314="","",'Műszaki adattábla'!F314)</f>
        <v/>
      </c>
      <c r="E323" s="169" t="str">
        <f>IF(D323="","",VLOOKUP(D323,'Műszaki adattábla'!F:R,13,0))</f>
        <v/>
      </c>
      <c r="F323" s="29" t="str">
        <f>IF(D323="","",VLOOKUP(D323,'Műszaki adattábla'!F:M,8,0))</f>
        <v/>
      </c>
      <c r="G323" s="29" t="str">
        <f>IF(D323="","",IF('Műszaki adattábla'!L314="20-99",IF('Műszaki adattábla'!O314="","Nem adott meg lekötött teljesítményt",VLOOKUP(D323,'Műszaki adattábla'!F:O,10,0)),0))</f>
        <v/>
      </c>
      <c r="H323" s="29" t="str">
        <f>IF(D323="","",VLOOKUP(D323,'Műszaki adattábla'!F:P,11,0))</f>
        <v/>
      </c>
      <c r="I323" s="30"/>
      <c r="J323" s="30"/>
      <c r="K323" s="31" t="str">
        <f>IF(D323="","",ROUND(((F323*I323*'Műszaki adattábla'!$C$7/'Műszaki adattábla'!$C$8)+(G323*I323)+(H323*I323))/12*'Műszaki adattábla'!T314,0))</f>
        <v/>
      </c>
      <c r="L323" s="32" t="str">
        <f t="shared" si="15"/>
        <v/>
      </c>
    </row>
    <row r="324" spans="2:12" ht="14.4" thickBot="1" x14ac:dyDescent="0.3">
      <c r="B324" s="28" t="str">
        <f t="shared" si="14"/>
        <v/>
      </c>
      <c r="C324" s="167" t="str">
        <f>IF(D324="","",VLOOKUP(D324,'Műszaki adattábla'!F:G,2,0))</f>
        <v/>
      </c>
      <c r="D324" s="168" t="str">
        <f>IF('Műszaki adattábla'!F315="","",'Műszaki adattábla'!F315)</f>
        <v/>
      </c>
      <c r="E324" s="169" t="str">
        <f>IF(D324="","",VLOOKUP(D324,'Műszaki adattábla'!F:R,13,0))</f>
        <v/>
      </c>
      <c r="F324" s="29" t="str">
        <f>IF(D324="","",VLOOKUP(D324,'Műszaki adattábla'!F:M,8,0))</f>
        <v/>
      </c>
      <c r="G324" s="29" t="str">
        <f>IF(D324="","",IF('Műszaki adattábla'!L315="20-99",IF('Műszaki adattábla'!O315="","Nem adott meg lekötött teljesítményt",VLOOKUP(D324,'Műszaki adattábla'!F:O,10,0)),0))</f>
        <v/>
      </c>
      <c r="H324" s="29" t="str">
        <f>IF(D324="","",VLOOKUP(D324,'Műszaki adattábla'!F:P,11,0))</f>
        <v/>
      </c>
      <c r="I324" s="30"/>
      <c r="J324" s="30"/>
      <c r="K324" s="31" t="str">
        <f>IF(D324="","",ROUND(((F324*I324*'Műszaki adattábla'!$C$7/'Műszaki adattábla'!$C$8)+(G324*I324)+(H324*I324))/12*'Műszaki adattábla'!T315,0))</f>
        <v/>
      </c>
      <c r="L324" s="32" t="str">
        <f t="shared" si="15"/>
        <v/>
      </c>
    </row>
    <row r="325" spans="2:12" ht="14.4" thickBot="1" x14ac:dyDescent="0.3">
      <c r="B325" s="28" t="str">
        <f t="shared" si="14"/>
        <v/>
      </c>
      <c r="C325" s="167" t="str">
        <f>IF(D325="","",VLOOKUP(D325,'Műszaki adattábla'!F:G,2,0))</f>
        <v/>
      </c>
      <c r="D325" s="168" t="str">
        <f>IF('Műszaki adattábla'!F316="","",'Műszaki adattábla'!F316)</f>
        <v/>
      </c>
      <c r="E325" s="169" t="str">
        <f>IF(D325="","",VLOOKUP(D325,'Műszaki adattábla'!F:R,13,0))</f>
        <v/>
      </c>
      <c r="F325" s="29" t="str">
        <f>IF(D325="","",VLOOKUP(D325,'Műszaki adattábla'!F:M,8,0))</f>
        <v/>
      </c>
      <c r="G325" s="29" t="str">
        <f>IF(D325="","",IF('Műszaki adattábla'!L316="20-99",IF('Műszaki adattábla'!O316="","Nem adott meg lekötött teljesítményt",VLOOKUP(D325,'Műszaki adattábla'!F:O,10,0)),0))</f>
        <v/>
      </c>
      <c r="H325" s="29" t="str">
        <f>IF(D325="","",VLOOKUP(D325,'Műszaki adattábla'!F:P,11,0))</f>
        <v/>
      </c>
      <c r="I325" s="30"/>
      <c r="J325" s="30"/>
      <c r="K325" s="31" t="str">
        <f>IF(D325="","",ROUND(((F325*I325*'Műszaki adattábla'!$C$7/'Műszaki adattábla'!$C$8)+(G325*I325)+(H325*I325))/12*'Műszaki adattábla'!T316,0))</f>
        <v/>
      </c>
      <c r="L325" s="32" t="str">
        <f t="shared" si="15"/>
        <v/>
      </c>
    </row>
    <row r="326" spans="2:12" ht="14.4" thickBot="1" x14ac:dyDescent="0.3">
      <c r="B326" s="28" t="str">
        <f t="shared" si="14"/>
        <v/>
      </c>
      <c r="C326" s="167" t="str">
        <f>IF(D326="","",VLOOKUP(D326,'Műszaki adattábla'!F:G,2,0))</f>
        <v/>
      </c>
      <c r="D326" s="168" t="str">
        <f>IF('Műszaki adattábla'!F317="","",'Műszaki adattábla'!F317)</f>
        <v/>
      </c>
      <c r="E326" s="169" t="str">
        <f>IF(D326="","",VLOOKUP(D326,'Műszaki adattábla'!F:R,13,0))</f>
        <v/>
      </c>
      <c r="F326" s="29" t="str">
        <f>IF(D326="","",VLOOKUP(D326,'Műszaki adattábla'!F:M,8,0))</f>
        <v/>
      </c>
      <c r="G326" s="29" t="str">
        <f>IF(D326="","",IF('Műszaki adattábla'!L317="20-99",IF('Műszaki adattábla'!O317="","Nem adott meg lekötött teljesítményt",VLOOKUP(D326,'Műszaki adattábla'!F:O,10,0)),0))</f>
        <v/>
      </c>
      <c r="H326" s="29" t="str">
        <f>IF(D326="","",VLOOKUP(D326,'Műszaki adattábla'!F:P,11,0))</f>
        <v/>
      </c>
      <c r="I326" s="30"/>
      <c r="J326" s="30"/>
      <c r="K326" s="31" t="str">
        <f>IF(D326="","",ROUND(((F326*I326*'Műszaki adattábla'!$C$7/'Műszaki adattábla'!$C$8)+(G326*I326)+(H326*I326))/12*'Műszaki adattábla'!T317,0))</f>
        <v/>
      </c>
      <c r="L326" s="32" t="str">
        <f t="shared" si="15"/>
        <v/>
      </c>
    </row>
    <row r="327" spans="2:12" ht="14.4" thickBot="1" x14ac:dyDescent="0.3">
      <c r="B327" s="28" t="str">
        <f t="shared" si="14"/>
        <v/>
      </c>
      <c r="C327" s="167" t="str">
        <f>IF(D327="","",VLOOKUP(D327,'Műszaki adattábla'!F:G,2,0))</f>
        <v/>
      </c>
      <c r="D327" s="168" t="str">
        <f>IF('Műszaki adattábla'!F318="","",'Műszaki adattábla'!F318)</f>
        <v/>
      </c>
      <c r="E327" s="169" t="str">
        <f>IF(D327="","",VLOOKUP(D327,'Műszaki adattábla'!F:R,13,0))</f>
        <v/>
      </c>
      <c r="F327" s="29" t="str">
        <f>IF(D327="","",VLOOKUP(D327,'Műszaki adattábla'!F:M,8,0))</f>
        <v/>
      </c>
      <c r="G327" s="29" t="str">
        <f>IF(D327="","",IF('Műszaki adattábla'!L318="20-99",IF('Műszaki adattábla'!O318="","Nem adott meg lekötött teljesítményt",VLOOKUP(D327,'Műszaki adattábla'!F:O,10,0)),0))</f>
        <v/>
      </c>
      <c r="H327" s="29" t="str">
        <f>IF(D327="","",VLOOKUP(D327,'Műszaki adattábla'!F:P,11,0))</f>
        <v/>
      </c>
      <c r="I327" s="30"/>
      <c r="J327" s="30"/>
      <c r="K327" s="31" t="str">
        <f>IF(D327="","",ROUND(((F327*I327*'Műszaki adattábla'!$C$7/'Műszaki adattábla'!$C$8)+(G327*I327)+(H327*I327))/12*'Műszaki adattábla'!T318,0))</f>
        <v/>
      </c>
      <c r="L327" s="32" t="str">
        <f t="shared" si="15"/>
        <v/>
      </c>
    </row>
    <row r="328" spans="2:12" ht="14.4" thickBot="1" x14ac:dyDescent="0.3">
      <c r="B328" s="28" t="str">
        <f t="shared" si="14"/>
        <v/>
      </c>
      <c r="C328" s="167" t="str">
        <f>IF(D328="","",VLOOKUP(D328,'Műszaki adattábla'!F:G,2,0))</f>
        <v/>
      </c>
      <c r="D328" s="168" t="str">
        <f>IF('Műszaki adattábla'!F319="","",'Műszaki adattábla'!F319)</f>
        <v/>
      </c>
      <c r="E328" s="169" t="str">
        <f>IF(D328="","",VLOOKUP(D328,'Műszaki adattábla'!F:R,13,0))</f>
        <v/>
      </c>
      <c r="F328" s="29" t="str">
        <f>IF(D328="","",VLOOKUP(D328,'Műszaki adattábla'!F:M,8,0))</f>
        <v/>
      </c>
      <c r="G328" s="29" t="str">
        <f>IF(D328="","",IF('Műszaki adattábla'!L319="20-99",IF('Műszaki adattábla'!O319="","Nem adott meg lekötött teljesítményt",VLOOKUP(D328,'Műszaki adattábla'!F:O,10,0)),0))</f>
        <v/>
      </c>
      <c r="H328" s="29" t="str">
        <f>IF(D328="","",VLOOKUP(D328,'Műszaki adattábla'!F:P,11,0))</f>
        <v/>
      </c>
      <c r="I328" s="30"/>
      <c r="J328" s="30"/>
      <c r="K328" s="31" t="str">
        <f>IF(D328="","",ROUND(((F328*I328*'Műszaki adattábla'!$C$7/'Műszaki adattábla'!$C$8)+(G328*I328)+(H328*I328))/12*'Műszaki adattábla'!T319,0))</f>
        <v/>
      </c>
      <c r="L328" s="32" t="str">
        <f t="shared" si="15"/>
        <v/>
      </c>
    </row>
    <row r="329" spans="2:12" ht="14.4" thickBot="1" x14ac:dyDescent="0.3">
      <c r="B329" s="28" t="str">
        <f t="shared" si="14"/>
        <v/>
      </c>
      <c r="C329" s="167" t="str">
        <f>IF(D329="","",VLOOKUP(D329,'Műszaki adattábla'!F:G,2,0))</f>
        <v/>
      </c>
      <c r="D329" s="168" t="str">
        <f>IF('Műszaki adattábla'!F320="","",'Műszaki adattábla'!F320)</f>
        <v/>
      </c>
      <c r="E329" s="169" t="str">
        <f>IF(D329="","",VLOOKUP(D329,'Műszaki adattábla'!F:R,13,0))</f>
        <v/>
      </c>
      <c r="F329" s="29" t="str">
        <f>IF(D329="","",VLOOKUP(D329,'Műszaki adattábla'!F:M,8,0))</f>
        <v/>
      </c>
      <c r="G329" s="29" t="str">
        <f>IF(D329="","",IF('Műszaki adattábla'!L320="20-99",IF('Műszaki adattábla'!O320="","Nem adott meg lekötött teljesítményt",VLOOKUP(D329,'Műszaki adattábla'!F:O,10,0)),0))</f>
        <v/>
      </c>
      <c r="H329" s="29" t="str">
        <f>IF(D329="","",VLOOKUP(D329,'Műszaki adattábla'!F:P,11,0))</f>
        <v/>
      </c>
      <c r="I329" s="30"/>
      <c r="J329" s="30"/>
      <c r="K329" s="31" t="str">
        <f>IF(D329="","",ROUND(((F329*I329*'Műszaki adattábla'!$C$7/'Műszaki adattábla'!$C$8)+(G329*I329)+(H329*I329))/12*'Műszaki adattábla'!T320,0))</f>
        <v/>
      </c>
      <c r="L329" s="32" t="str">
        <f t="shared" si="15"/>
        <v/>
      </c>
    </row>
    <row r="330" spans="2:12" ht="14.4" thickBot="1" x14ac:dyDescent="0.3">
      <c r="B330" s="28" t="str">
        <f t="shared" si="14"/>
        <v/>
      </c>
      <c r="C330" s="167" t="str">
        <f>IF(D330="","",VLOOKUP(D330,'Műszaki adattábla'!F:G,2,0))</f>
        <v/>
      </c>
      <c r="D330" s="168" t="str">
        <f>IF('Műszaki adattábla'!F321="","",'Műszaki adattábla'!F321)</f>
        <v/>
      </c>
      <c r="E330" s="169" t="str">
        <f>IF(D330="","",VLOOKUP(D330,'Műszaki adattábla'!F:R,13,0))</f>
        <v/>
      </c>
      <c r="F330" s="29" t="str">
        <f>IF(D330="","",VLOOKUP(D330,'Műszaki adattábla'!F:M,8,0))</f>
        <v/>
      </c>
      <c r="G330" s="29" t="str">
        <f>IF(D330="","",IF('Műszaki adattábla'!L321="20-99",IF('Műszaki adattábla'!O321="","Nem adott meg lekötött teljesítményt",VLOOKUP(D330,'Műszaki adattábla'!F:O,10,0)),0))</f>
        <v/>
      </c>
      <c r="H330" s="29" t="str">
        <f>IF(D330="","",VLOOKUP(D330,'Műszaki adattábla'!F:P,11,0))</f>
        <v/>
      </c>
      <c r="I330" s="30"/>
      <c r="J330" s="30"/>
      <c r="K330" s="31" t="str">
        <f>IF(D330="","",ROUND(((F330*I330*'Műszaki adattábla'!$C$7/'Műszaki adattábla'!$C$8)+(G330*I330)+(H330*I330))/12*'Műszaki adattábla'!T321,0))</f>
        <v/>
      </c>
      <c r="L330" s="32" t="str">
        <f t="shared" si="15"/>
        <v/>
      </c>
    </row>
    <row r="331" spans="2:12" ht="14.4" thickBot="1" x14ac:dyDescent="0.3">
      <c r="B331" s="28" t="str">
        <f t="shared" si="14"/>
        <v/>
      </c>
      <c r="C331" s="167" t="str">
        <f>IF(D331="","",VLOOKUP(D331,'Műszaki adattábla'!F:G,2,0))</f>
        <v/>
      </c>
      <c r="D331" s="168" t="str">
        <f>IF('Műszaki adattábla'!F322="","",'Műszaki adattábla'!F322)</f>
        <v/>
      </c>
      <c r="E331" s="169" t="str">
        <f>IF(D331="","",VLOOKUP(D331,'Műszaki adattábla'!F:R,13,0))</f>
        <v/>
      </c>
      <c r="F331" s="29" t="str">
        <f>IF(D331="","",VLOOKUP(D331,'Műszaki adattábla'!F:M,8,0))</f>
        <v/>
      </c>
      <c r="G331" s="29" t="str">
        <f>IF(D331="","",IF('Műszaki adattábla'!L322="20-99",IF('Műszaki adattábla'!O322="","Nem adott meg lekötött teljesítményt",VLOOKUP(D331,'Műszaki adattábla'!F:O,10,0)),0))</f>
        <v/>
      </c>
      <c r="H331" s="29" t="str">
        <f>IF(D331="","",VLOOKUP(D331,'Műszaki adattábla'!F:P,11,0))</f>
        <v/>
      </c>
      <c r="I331" s="30"/>
      <c r="J331" s="30"/>
      <c r="K331" s="31" t="str">
        <f>IF(D331="","",ROUND(((F331*I331*'Műszaki adattábla'!$C$7/'Műszaki adattábla'!$C$8)+(G331*I331)+(H331*I331))/12*'Műszaki adattábla'!T322,0))</f>
        <v/>
      </c>
      <c r="L331" s="32" t="str">
        <f t="shared" si="15"/>
        <v/>
      </c>
    </row>
    <row r="332" spans="2:12" ht="14.4" thickBot="1" x14ac:dyDescent="0.3">
      <c r="B332" s="28" t="str">
        <f t="shared" si="14"/>
        <v/>
      </c>
      <c r="C332" s="167" t="str">
        <f>IF(D332="","",VLOOKUP(D332,'Műszaki adattábla'!F:G,2,0))</f>
        <v/>
      </c>
      <c r="D332" s="168" t="str">
        <f>IF('Műszaki adattábla'!F323="","",'Műszaki adattábla'!F323)</f>
        <v/>
      </c>
      <c r="E332" s="169" t="str">
        <f>IF(D332="","",VLOOKUP(D332,'Műszaki adattábla'!F:R,13,0))</f>
        <v/>
      </c>
      <c r="F332" s="29" t="str">
        <f>IF(D332="","",VLOOKUP(D332,'Műszaki adattábla'!F:M,8,0))</f>
        <v/>
      </c>
      <c r="G332" s="29" t="str">
        <f>IF(D332="","",IF('Műszaki adattábla'!L323="20-99",IF('Műszaki adattábla'!O323="","Nem adott meg lekötött teljesítményt",VLOOKUP(D332,'Műszaki adattábla'!F:O,10,0)),0))</f>
        <v/>
      </c>
      <c r="H332" s="29" t="str">
        <f>IF(D332="","",VLOOKUP(D332,'Műszaki adattábla'!F:P,11,0))</f>
        <v/>
      </c>
      <c r="I332" s="30"/>
      <c r="J332" s="30"/>
      <c r="K332" s="31" t="str">
        <f>IF(D332="","",ROUND(((F332*I332*'Műszaki adattábla'!$C$7/'Műszaki adattábla'!$C$8)+(G332*I332)+(H332*I332))/12*'Műszaki adattábla'!T323,0))</f>
        <v/>
      </c>
      <c r="L332" s="32" t="str">
        <f t="shared" si="15"/>
        <v/>
      </c>
    </row>
    <row r="333" spans="2:12" ht="14.4" thickBot="1" x14ac:dyDescent="0.3">
      <c r="B333" s="28" t="str">
        <f t="shared" si="14"/>
        <v/>
      </c>
      <c r="C333" s="167" t="str">
        <f>IF(D333="","",VLOOKUP(D333,'Műszaki adattábla'!F:G,2,0))</f>
        <v/>
      </c>
      <c r="D333" s="168" t="str">
        <f>IF('Műszaki adattábla'!F324="","",'Műszaki adattábla'!F324)</f>
        <v/>
      </c>
      <c r="E333" s="169" t="str">
        <f>IF(D333="","",VLOOKUP(D333,'Műszaki adattábla'!F:R,13,0))</f>
        <v/>
      </c>
      <c r="F333" s="29" t="str">
        <f>IF(D333="","",VLOOKUP(D333,'Műszaki adattábla'!F:M,8,0))</f>
        <v/>
      </c>
      <c r="G333" s="29" t="str">
        <f>IF(D333="","",IF('Műszaki adattábla'!L324="20-99",IF('Műszaki adattábla'!O324="","Nem adott meg lekötött teljesítményt",VLOOKUP(D333,'Műszaki adattábla'!F:O,10,0)),0))</f>
        <v/>
      </c>
      <c r="H333" s="29" t="str">
        <f>IF(D333="","",VLOOKUP(D333,'Műszaki adattábla'!F:P,11,0))</f>
        <v/>
      </c>
      <c r="I333" s="30"/>
      <c r="J333" s="30"/>
      <c r="K333" s="31" t="str">
        <f>IF(D333="","",ROUND(((F333*I333*'Műszaki adattábla'!$C$7/'Műszaki adattábla'!$C$8)+(G333*I333)+(H333*I333))/12*'Műszaki adattábla'!T324,0))</f>
        <v/>
      </c>
      <c r="L333" s="32" t="str">
        <f t="shared" si="15"/>
        <v/>
      </c>
    </row>
    <row r="334" spans="2:12" ht="14.4" thickBot="1" x14ac:dyDescent="0.3">
      <c r="B334" s="28" t="str">
        <f t="shared" si="14"/>
        <v/>
      </c>
      <c r="C334" s="167" t="str">
        <f>IF(D334="","",VLOOKUP(D334,'Műszaki adattábla'!F:G,2,0))</f>
        <v/>
      </c>
      <c r="D334" s="168" t="str">
        <f>IF('Műszaki adattábla'!F325="","",'Műszaki adattábla'!F325)</f>
        <v/>
      </c>
      <c r="E334" s="169" t="str">
        <f>IF(D334="","",VLOOKUP(D334,'Műszaki adattábla'!F:R,13,0))</f>
        <v/>
      </c>
      <c r="F334" s="29" t="str">
        <f>IF(D334="","",VLOOKUP(D334,'Műszaki adattábla'!F:M,8,0))</f>
        <v/>
      </c>
      <c r="G334" s="29" t="str">
        <f>IF(D334="","",IF('Műszaki adattábla'!L325="20-99",IF('Műszaki adattábla'!O325="","Nem adott meg lekötött teljesítményt",VLOOKUP(D334,'Műszaki adattábla'!F:O,10,0)),0))</f>
        <v/>
      </c>
      <c r="H334" s="29" t="str">
        <f>IF(D334="","",VLOOKUP(D334,'Műszaki adattábla'!F:P,11,0))</f>
        <v/>
      </c>
      <c r="I334" s="30"/>
      <c r="J334" s="30"/>
      <c r="K334" s="31" t="str">
        <f>IF(D334="","",ROUND(((F334*I334*'Műszaki adattábla'!$C$7/'Műszaki adattábla'!$C$8)+(G334*I334)+(H334*I334))/12*'Műszaki adattábla'!T325,0))</f>
        <v/>
      </c>
      <c r="L334" s="32" t="str">
        <f t="shared" si="15"/>
        <v/>
      </c>
    </row>
    <row r="335" spans="2:12" ht="14.4" thickBot="1" x14ac:dyDescent="0.3">
      <c r="B335" s="28" t="str">
        <f t="shared" si="14"/>
        <v/>
      </c>
      <c r="C335" s="167" t="str">
        <f>IF(D335="","",VLOOKUP(D335,'Műszaki adattábla'!F:G,2,0))</f>
        <v/>
      </c>
      <c r="D335" s="168" t="str">
        <f>IF('Műszaki adattábla'!F326="","",'Műszaki adattábla'!F326)</f>
        <v/>
      </c>
      <c r="E335" s="169" t="str">
        <f>IF(D335="","",VLOOKUP(D335,'Műszaki adattábla'!F:R,13,0))</f>
        <v/>
      </c>
      <c r="F335" s="29" t="str">
        <f>IF(D335="","",VLOOKUP(D335,'Műszaki adattábla'!F:M,8,0))</f>
        <v/>
      </c>
      <c r="G335" s="29" t="str">
        <f>IF(D335="","",IF('Műszaki adattábla'!L326="20-99",IF('Műszaki adattábla'!O326="","Nem adott meg lekötött teljesítményt",VLOOKUP(D335,'Műszaki adattábla'!F:O,10,0)),0))</f>
        <v/>
      </c>
      <c r="H335" s="29" t="str">
        <f>IF(D335="","",VLOOKUP(D335,'Műszaki adattábla'!F:P,11,0))</f>
        <v/>
      </c>
      <c r="I335" s="30"/>
      <c r="J335" s="30"/>
      <c r="K335" s="31" t="str">
        <f>IF(D335="","",ROUND(((F335*I335*'Műszaki adattábla'!$C$7/'Műszaki adattábla'!$C$8)+(G335*I335)+(H335*I335))/12*'Műszaki adattábla'!T326,0))</f>
        <v/>
      </c>
      <c r="L335" s="32" t="str">
        <f t="shared" si="15"/>
        <v/>
      </c>
    </row>
    <row r="336" spans="2:12" ht="14.4" thickBot="1" x14ac:dyDescent="0.3">
      <c r="B336" s="28" t="str">
        <f t="shared" si="14"/>
        <v/>
      </c>
      <c r="C336" s="167" t="str">
        <f>IF(D336="","",VLOOKUP(D336,'Műszaki adattábla'!F:G,2,0))</f>
        <v/>
      </c>
      <c r="D336" s="168" t="str">
        <f>IF('Műszaki adattábla'!F327="","",'Műszaki adattábla'!F327)</f>
        <v/>
      </c>
      <c r="E336" s="169" t="str">
        <f>IF(D336="","",VLOOKUP(D336,'Műszaki adattábla'!F:R,13,0))</f>
        <v/>
      </c>
      <c r="F336" s="29" t="str">
        <f>IF(D336="","",VLOOKUP(D336,'Műszaki adattábla'!F:M,8,0))</f>
        <v/>
      </c>
      <c r="G336" s="29" t="str">
        <f>IF(D336="","",IF('Műszaki adattábla'!L327="20-99",IF('Műszaki adattábla'!O327="","Nem adott meg lekötött teljesítményt",VLOOKUP(D336,'Műszaki adattábla'!F:O,10,0)),0))</f>
        <v/>
      </c>
      <c r="H336" s="29" t="str">
        <f>IF(D336="","",VLOOKUP(D336,'Műszaki adattábla'!F:P,11,0))</f>
        <v/>
      </c>
      <c r="I336" s="30"/>
      <c r="J336" s="30"/>
      <c r="K336" s="31" t="str">
        <f>IF(D336="","",ROUND(((F336*I336*'Műszaki adattábla'!$C$7/'Műszaki adattábla'!$C$8)+(G336*I336)+(H336*I336))/12*'Műszaki adattábla'!T327,0))</f>
        <v/>
      </c>
      <c r="L336" s="32" t="str">
        <f t="shared" si="15"/>
        <v/>
      </c>
    </row>
    <row r="337" spans="2:12" ht="14.4" thickBot="1" x14ac:dyDescent="0.3">
      <c r="B337" s="28" t="str">
        <f t="shared" si="14"/>
        <v/>
      </c>
      <c r="C337" s="167" t="str">
        <f>IF(D337="","",VLOOKUP(D337,'Műszaki adattábla'!F:G,2,0))</f>
        <v/>
      </c>
      <c r="D337" s="168" t="str">
        <f>IF('Műszaki adattábla'!F328="","",'Műszaki adattábla'!F328)</f>
        <v/>
      </c>
      <c r="E337" s="169" t="str">
        <f>IF(D337="","",VLOOKUP(D337,'Műszaki adattábla'!F:R,13,0))</f>
        <v/>
      </c>
      <c r="F337" s="29" t="str">
        <f>IF(D337="","",VLOOKUP(D337,'Műszaki adattábla'!F:M,8,0))</f>
        <v/>
      </c>
      <c r="G337" s="29" t="str">
        <f>IF(D337="","",IF('Műszaki adattábla'!L328="20-99",IF('Műszaki adattábla'!O328="","Nem adott meg lekötött teljesítményt",VLOOKUP(D337,'Műszaki adattábla'!F:O,10,0)),0))</f>
        <v/>
      </c>
      <c r="H337" s="29" t="str">
        <f>IF(D337="","",VLOOKUP(D337,'Műszaki adattábla'!F:P,11,0))</f>
        <v/>
      </c>
      <c r="I337" s="30"/>
      <c r="J337" s="30"/>
      <c r="K337" s="31" t="str">
        <f>IF(D337="","",ROUND(((F337*I337*'Műszaki adattábla'!$C$7/'Műszaki adattábla'!$C$8)+(G337*I337)+(H337*I337))/12*'Műszaki adattábla'!T328,0))</f>
        <v/>
      </c>
      <c r="L337" s="32" t="str">
        <f t="shared" si="15"/>
        <v/>
      </c>
    </row>
    <row r="338" spans="2:12" ht="14.4" thickBot="1" x14ac:dyDescent="0.3">
      <c r="B338" s="28" t="str">
        <f t="shared" si="14"/>
        <v/>
      </c>
      <c r="C338" s="167" t="str">
        <f>IF(D338="","",VLOOKUP(D338,'Műszaki adattábla'!F:G,2,0))</f>
        <v/>
      </c>
      <c r="D338" s="168" t="str">
        <f>IF('Műszaki adattábla'!F329="","",'Műszaki adattábla'!F329)</f>
        <v/>
      </c>
      <c r="E338" s="169" t="str">
        <f>IF(D338="","",VLOOKUP(D338,'Műszaki adattábla'!F:R,13,0))</f>
        <v/>
      </c>
      <c r="F338" s="29" t="str">
        <f>IF(D338="","",VLOOKUP(D338,'Műszaki adattábla'!F:M,8,0))</f>
        <v/>
      </c>
      <c r="G338" s="29" t="str">
        <f>IF(D338="","",IF('Műszaki adattábla'!L329="20-99",IF('Műszaki adattábla'!O329="","Nem adott meg lekötött teljesítményt",VLOOKUP(D338,'Műszaki adattábla'!F:O,10,0)),0))</f>
        <v/>
      </c>
      <c r="H338" s="29" t="str">
        <f>IF(D338="","",VLOOKUP(D338,'Műszaki adattábla'!F:P,11,0))</f>
        <v/>
      </c>
      <c r="I338" s="30"/>
      <c r="J338" s="30"/>
      <c r="K338" s="31" t="str">
        <f>IF(D338="","",ROUND(((F338*I338*'Műszaki adattábla'!$C$7/'Műszaki adattábla'!$C$8)+(G338*I338)+(H338*I338))/12*'Műszaki adattábla'!T329,0))</f>
        <v/>
      </c>
      <c r="L338" s="32" t="str">
        <f t="shared" si="15"/>
        <v/>
      </c>
    </row>
    <row r="339" spans="2:12" ht="14.4" thickBot="1" x14ac:dyDescent="0.3">
      <c r="B339" s="28" t="str">
        <f t="shared" si="14"/>
        <v/>
      </c>
      <c r="C339" s="167" t="str">
        <f>IF(D339="","",VLOOKUP(D339,'Műszaki adattábla'!F:G,2,0))</f>
        <v/>
      </c>
      <c r="D339" s="168" t="str">
        <f>IF('Műszaki adattábla'!F330="","",'Műszaki adattábla'!F330)</f>
        <v/>
      </c>
      <c r="E339" s="169" t="str">
        <f>IF(D339="","",VLOOKUP(D339,'Műszaki adattábla'!F:R,13,0))</f>
        <v/>
      </c>
      <c r="F339" s="29" t="str">
        <f>IF(D339="","",VLOOKUP(D339,'Műszaki adattábla'!F:M,8,0))</f>
        <v/>
      </c>
      <c r="G339" s="29" t="str">
        <f>IF(D339="","",IF('Műszaki adattábla'!L330="20-99",IF('Műszaki adattábla'!O330="","Nem adott meg lekötött teljesítményt",VLOOKUP(D339,'Műszaki adattábla'!F:O,10,0)),0))</f>
        <v/>
      </c>
      <c r="H339" s="29" t="str">
        <f>IF(D339="","",VLOOKUP(D339,'Műszaki adattábla'!F:P,11,0))</f>
        <v/>
      </c>
      <c r="I339" s="30"/>
      <c r="J339" s="30"/>
      <c r="K339" s="31" t="str">
        <f>IF(D339="","",ROUND(((F339*I339*'Műszaki adattábla'!$C$7/'Műszaki adattábla'!$C$8)+(G339*I339)+(H339*I339))/12*'Műszaki adattábla'!T330,0))</f>
        <v/>
      </c>
      <c r="L339" s="32" t="str">
        <f t="shared" si="15"/>
        <v/>
      </c>
    </row>
    <row r="340" spans="2:12" ht="14.4" thickBot="1" x14ac:dyDescent="0.3">
      <c r="B340" s="28" t="str">
        <f t="shared" si="14"/>
        <v/>
      </c>
      <c r="C340" s="167" t="str">
        <f>IF(D340="","",VLOOKUP(D340,'Műszaki adattábla'!F:G,2,0))</f>
        <v/>
      </c>
      <c r="D340" s="168" t="str">
        <f>IF('Műszaki adattábla'!F331="","",'Műszaki adattábla'!F331)</f>
        <v/>
      </c>
      <c r="E340" s="169" t="str">
        <f>IF(D340="","",VLOOKUP(D340,'Műszaki adattábla'!F:R,13,0))</f>
        <v/>
      </c>
      <c r="F340" s="29" t="str">
        <f>IF(D340="","",VLOOKUP(D340,'Műszaki adattábla'!F:M,8,0))</f>
        <v/>
      </c>
      <c r="G340" s="29" t="str">
        <f>IF(D340="","",IF('Műszaki adattábla'!L331="20-99",IF('Műszaki adattábla'!O331="","Nem adott meg lekötött teljesítményt",VLOOKUP(D340,'Műszaki adattábla'!F:O,10,0)),0))</f>
        <v/>
      </c>
      <c r="H340" s="29" t="str">
        <f>IF(D340="","",VLOOKUP(D340,'Műszaki adattábla'!F:P,11,0))</f>
        <v/>
      </c>
      <c r="I340" s="30"/>
      <c r="J340" s="30"/>
      <c r="K340" s="31" t="str">
        <f>IF(D340="","",ROUND(((F340*I340*'Műszaki adattábla'!$C$7/'Műszaki adattábla'!$C$8)+(G340*I340)+(H340*I340))/12*'Műszaki adattábla'!T331,0))</f>
        <v/>
      </c>
      <c r="L340" s="32" t="str">
        <f t="shared" si="15"/>
        <v/>
      </c>
    </row>
    <row r="341" spans="2:12" ht="14.4" thickBot="1" x14ac:dyDescent="0.3">
      <c r="B341" s="28" t="str">
        <f t="shared" si="14"/>
        <v/>
      </c>
      <c r="C341" s="167" t="str">
        <f>IF(D341="","",VLOOKUP(D341,'Műszaki adattábla'!F:G,2,0))</f>
        <v/>
      </c>
      <c r="D341" s="168" t="str">
        <f>IF('Műszaki adattábla'!F332="","",'Műszaki adattábla'!F332)</f>
        <v/>
      </c>
      <c r="E341" s="169" t="str">
        <f>IF(D341="","",VLOOKUP(D341,'Műszaki adattábla'!F:R,13,0))</f>
        <v/>
      </c>
      <c r="F341" s="29" t="str">
        <f>IF(D341="","",VLOOKUP(D341,'Műszaki adattábla'!F:M,8,0))</f>
        <v/>
      </c>
      <c r="G341" s="29" t="str">
        <f>IF(D341="","",IF('Műszaki adattábla'!L332="20-99",IF('Műszaki adattábla'!O332="","Nem adott meg lekötött teljesítményt",VLOOKUP(D341,'Műszaki adattábla'!F:O,10,0)),0))</f>
        <v/>
      </c>
      <c r="H341" s="29" t="str">
        <f>IF(D341="","",VLOOKUP(D341,'Műszaki adattábla'!F:P,11,0))</f>
        <v/>
      </c>
      <c r="I341" s="30"/>
      <c r="J341" s="30"/>
      <c r="K341" s="31" t="str">
        <f>IF(D341="","",ROUND(((F341*I341*'Műszaki adattábla'!$C$7/'Műszaki adattábla'!$C$8)+(G341*I341)+(H341*I341))/12*'Műszaki adattábla'!T332,0))</f>
        <v/>
      </c>
      <c r="L341" s="32" t="str">
        <f t="shared" si="15"/>
        <v/>
      </c>
    </row>
    <row r="342" spans="2:12" ht="14.4" thickBot="1" x14ac:dyDescent="0.3">
      <c r="B342" s="28" t="str">
        <f t="shared" si="14"/>
        <v/>
      </c>
      <c r="C342" s="167" t="str">
        <f>IF(D342="","",VLOOKUP(D342,'Műszaki adattábla'!F:G,2,0))</f>
        <v/>
      </c>
      <c r="D342" s="168" t="str">
        <f>IF('Műszaki adattábla'!F333="","",'Műszaki adattábla'!F333)</f>
        <v/>
      </c>
      <c r="E342" s="169" t="str">
        <f>IF(D342="","",VLOOKUP(D342,'Műszaki adattábla'!F:R,13,0))</f>
        <v/>
      </c>
      <c r="F342" s="29" t="str">
        <f>IF(D342="","",VLOOKUP(D342,'Műszaki adattábla'!F:M,8,0))</f>
        <v/>
      </c>
      <c r="G342" s="29" t="str">
        <f>IF(D342="","",IF('Műszaki adattábla'!L333="20-99",IF('Műszaki adattábla'!O333="","Nem adott meg lekötött teljesítményt",VLOOKUP(D342,'Műszaki adattábla'!F:O,10,0)),0))</f>
        <v/>
      </c>
      <c r="H342" s="29" t="str">
        <f>IF(D342="","",VLOOKUP(D342,'Műszaki adattábla'!F:P,11,0))</f>
        <v/>
      </c>
      <c r="I342" s="30"/>
      <c r="J342" s="30"/>
      <c r="K342" s="31" t="str">
        <f>IF(D342="","",ROUND(((F342*I342*'Műszaki adattábla'!$C$7/'Műszaki adattábla'!$C$8)+(G342*I342)+(H342*I342))/12*'Műszaki adattábla'!T333,0))</f>
        <v/>
      </c>
      <c r="L342" s="32" t="str">
        <f t="shared" si="15"/>
        <v/>
      </c>
    </row>
    <row r="343" spans="2:12" ht="14.4" thickBot="1" x14ac:dyDescent="0.3">
      <c r="B343" s="28" t="str">
        <f t="shared" si="14"/>
        <v/>
      </c>
      <c r="C343" s="167" t="str">
        <f>IF(D343="","",VLOOKUP(D343,'Műszaki adattábla'!F:G,2,0))</f>
        <v/>
      </c>
      <c r="D343" s="168" t="str">
        <f>IF('Műszaki adattábla'!F334="","",'Műszaki adattábla'!F334)</f>
        <v/>
      </c>
      <c r="E343" s="169" t="str">
        <f>IF(D343="","",VLOOKUP(D343,'Műszaki adattábla'!F:R,13,0))</f>
        <v/>
      </c>
      <c r="F343" s="29" t="str">
        <f>IF(D343="","",VLOOKUP(D343,'Műszaki adattábla'!F:M,8,0))</f>
        <v/>
      </c>
      <c r="G343" s="29" t="str">
        <f>IF(D343="","",IF('Műszaki adattábla'!L334="20-99",IF('Műszaki adattábla'!O334="","Nem adott meg lekötött teljesítményt",VLOOKUP(D343,'Műszaki adattábla'!F:O,10,0)),0))</f>
        <v/>
      </c>
      <c r="H343" s="29" t="str">
        <f>IF(D343="","",VLOOKUP(D343,'Műszaki adattábla'!F:P,11,0))</f>
        <v/>
      </c>
      <c r="I343" s="30"/>
      <c r="J343" s="30"/>
      <c r="K343" s="31" t="str">
        <f>IF(D343="","",ROUND(((F343*I343*'Műszaki adattábla'!$C$7/'Műszaki adattábla'!$C$8)+(G343*I343)+(H343*I343))/12*'Műszaki adattábla'!T334,0))</f>
        <v/>
      </c>
      <c r="L343" s="32" t="str">
        <f t="shared" si="15"/>
        <v/>
      </c>
    </row>
    <row r="344" spans="2:12" ht="14.4" thickBot="1" x14ac:dyDescent="0.3">
      <c r="B344" s="28" t="str">
        <f t="shared" ref="B344:B407" si="16">IF(D344="","",B343+1)</f>
        <v/>
      </c>
      <c r="C344" s="167" t="str">
        <f>IF(D344="","",VLOOKUP(D344,'Műszaki adattábla'!F:G,2,0))</f>
        <v/>
      </c>
      <c r="D344" s="168" t="str">
        <f>IF('Műszaki adattábla'!F335="","",'Műszaki adattábla'!F335)</f>
        <v/>
      </c>
      <c r="E344" s="169" t="str">
        <f>IF(D344="","",VLOOKUP(D344,'Műszaki adattábla'!F:R,13,0))</f>
        <v/>
      </c>
      <c r="F344" s="29" t="str">
        <f>IF(D344="","",VLOOKUP(D344,'Műszaki adattábla'!F:M,8,0))</f>
        <v/>
      </c>
      <c r="G344" s="29" t="str">
        <f>IF(D344="","",IF('Műszaki adattábla'!L335="20-99",IF('Műszaki adattábla'!O335="","Nem adott meg lekötött teljesítményt",VLOOKUP(D344,'Műszaki adattábla'!F:O,10,0)),0))</f>
        <v/>
      </c>
      <c r="H344" s="29" t="str">
        <f>IF(D344="","",VLOOKUP(D344,'Műszaki adattábla'!F:P,11,0))</f>
        <v/>
      </c>
      <c r="I344" s="30"/>
      <c r="J344" s="30"/>
      <c r="K344" s="31" t="str">
        <f>IF(D344="","",ROUND(((F344*I344*'Műszaki adattábla'!$C$7/'Műszaki adattábla'!$C$8)+(G344*I344)+(H344*I344))/12*'Műszaki adattábla'!T335,0))</f>
        <v/>
      </c>
      <c r="L344" s="32" t="str">
        <f t="shared" ref="L344:L407" si="17">IF(D344="","",ROUND((J344/1000)*E344,0))</f>
        <v/>
      </c>
    </row>
    <row r="345" spans="2:12" ht="14.4" thickBot="1" x14ac:dyDescent="0.3">
      <c r="B345" s="28" t="str">
        <f t="shared" si="16"/>
        <v/>
      </c>
      <c r="C345" s="167" t="str">
        <f>IF(D345="","",VLOOKUP(D345,'Műszaki adattábla'!F:G,2,0))</f>
        <v/>
      </c>
      <c r="D345" s="168" t="str">
        <f>IF('Műszaki adattábla'!F336="","",'Műszaki adattábla'!F336)</f>
        <v/>
      </c>
      <c r="E345" s="169" t="str">
        <f>IF(D345="","",VLOOKUP(D345,'Műszaki adattábla'!F:R,13,0))</f>
        <v/>
      </c>
      <c r="F345" s="29" t="str">
        <f>IF(D345="","",VLOOKUP(D345,'Műszaki adattábla'!F:M,8,0))</f>
        <v/>
      </c>
      <c r="G345" s="29" t="str">
        <f>IF(D345="","",IF('Műszaki adattábla'!L336="20-99",IF('Műszaki adattábla'!O336="","Nem adott meg lekötött teljesítményt",VLOOKUP(D345,'Műszaki adattábla'!F:O,10,0)),0))</f>
        <v/>
      </c>
      <c r="H345" s="29" t="str">
        <f>IF(D345="","",VLOOKUP(D345,'Műszaki adattábla'!F:P,11,0))</f>
        <v/>
      </c>
      <c r="I345" s="30"/>
      <c r="J345" s="30"/>
      <c r="K345" s="31" t="str">
        <f>IF(D345="","",ROUND(((F345*I345*'Műszaki adattábla'!$C$7/'Műszaki adattábla'!$C$8)+(G345*I345)+(H345*I345))/12*'Műszaki adattábla'!T336,0))</f>
        <v/>
      </c>
      <c r="L345" s="32" t="str">
        <f t="shared" si="17"/>
        <v/>
      </c>
    </row>
    <row r="346" spans="2:12" ht="14.4" thickBot="1" x14ac:dyDescent="0.3">
      <c r="B346" s="28" t="str">
        <f t="shared" si="16"/>
        <v/>
      </c>
      <c r="C346" s="167" t="str">
        <f>IF(D346="","",VLOOKUP(D346,'Műszaki adattábla'!F:G,2,0))</f>
        <v/>
      </c>
      <c r="D346" s="168" t="str">
        <f>IF('Műszaki adattábla'!F337="","",'Műszaki adattábla'!F337)</f>
        <v/>
      </c>
      <c r="E346" s="169" t="str">
        <f>IF(D346="","",VLOOKUP(D346,'Műszaki adattábla'!F:R,13,0))</f>
        <v/>
      </c>
      <c r="F346" s="29" t="str">
        <f>IF(D346="","",VLOOKUP(D346,'Műszaki adattábla'!F:M,8,0))</f>
        <v/>
      </c>
      <c r="G346" s="29" t="str">
        <f>IF(D346="","",IF('Műszaki adattábla'!L337="20-99",IF('Műszaki adattábla'!O337="","Nem adott meg lekötött teljesítményt",VLOOKUP(D346,'Műszaki adattábla'!F:O,10,0)),0))</f>
        <v/>
      </c>
      <c r="H346" s="29" t="str">
        <f>IF(D346="","",VLOOKUP(D346,'Műszaki adattábla'!F:P,11,0))</f>
        <v/>
      </c>
      <c r="I346" s="30"/>
      <c r="J346" s="30"/>
      <c r="K346" s="31" t="str">
        <f>IF(D346="","",ROUND(((F346*I346*'Műszaki adattábla'!$C$7/'Műszaki adattábla'!$C$8)+(G346*I346)+(H346*I346))/12*'Műszaki adattábla'!T337,0))</f>
        <v/>
      </c>
      <c r="L346" s="32" t="str">
        <f t="shared" si="17"/>
        <v/>
      </c>
    </row>
    <row r="347" spans="2:12" ht="14.4" thickBot="1" x14ac:dyDescent="0.3">
      <c r="B347" s="28" t="str">
        <f t="shared" si="16"/>
        <v/>
      </c>
      <c r="C347" s="167" t="str">
        <f>IF(D347="","",VLOOKUP(D347,'Műszaki adattábla'!F:G,2,0))</f>
        <v/>
      </c>
      <c r="D347" s="168" t="str">
        <f>IF('Műszaki adattábla'!F338="","",'Műszaki adattábla'!F338)</f>
        <v/>
      </c>
      <c r="E347" s="169" t="str">
        <f>IF(D347="","",VLOOKUP(D347,'Műszaki adattábla'!F:R,13,0))</f>
        <v/>
      </c>
      <c r="F347" s="29" t="str">
        <f>IF(D347="","",VLOOKUP(D347,'Műszaki adattábla'!F:M,8,0))</f>
        <v/>
      </c>
      <c r="G347" s="29" t="str">
        <f>IF(D347="","",IF('Műszaki adattábla'!L338="20-99",IF('Műszaki adattábla'!O338="","Nem adott meg lekötött teljesítményt",VLOOKUP(D347,'Műszaki adattábla'!F:O,10,0)),0))</f>
        <v/>
      </c>
      <c r="H347" s="29" t="str">
        <f>IF(D347="","",VLOOKUP(D347,'Műszaki adattábla'!F:P,11,0))</f>
        <v/>
      </c>
      <c r="I347" s="30"/>
      <c r="J347" s="30"/>
      <c r="K347" s="31" t="str">
        <f>IF(D347="","",ROUND(((F347*I347*'Műszaki adattábla'!$C$7/'Műszaki adattábla'!$C$8)+(G347*I347)+(H347*I347))/12*'Műszaki adattábla'!T338,0))</f>
        <v/>
      </c>
      <c r="L347" s="32" t="str">
        <f t="shared" si="17"/>
        <v/>
      </c>
    </row>
    <row r="348" spans="2:12" ht="14.4" thickBot="1" x14ac:dyDescent="0.3">
      <c r="B348" s="28" t="str">
        <f t="shared" si="16"/>
        <v/>
      </c>
      <c r="C348" s="167" t="str">
        <f>IF(D348="","",VLOOKUP(D348,'Műszaki adattábla'!F:G,2,0))</f>
        <v/>
      </c>
      <c r="D348" s="168" t="str">
        <f>IF('Műszaki adattábla'!F339="","",'Műszaki adattábla'!F339)</f>
        <v/>
      </c>
      <c r="E348" s="169" t="str">
        <f>IF(D348="","",VLOOKUP(D348,'Műszaki adattábla'!F:R,13,0))</f>
        <v/>
      </c>
      <c r="F348" s="29" t="str">
        <f>IF(D348="","",VLOOKUP(D348,'Műszaki adattábla'!F:M,8,0))</f>
        <v/>
      </c>
      <c r="G348" s="29" t="str">
        <f>IF(D348="","",IF('Műszaki adattábla'!L339="20-99",IF('Műszaki adattábla'!O339="","Nem adott meg lekötött teljesítményt",VLOOKUP(D348,'Műszaki adattábla'!F:O,10,0)),0))</f>
        <v/>
      </c>
      <c r="H348" s="29" t="str">
        <f>IF(D348="","",VLOOKUP(D348,'Műszaki adattábla'!F:P,11,0))</f>
        <v/>
      </c>
      <c r="I348" s="30"/>
      <c r="J348" s="30"/>
      <c r="K348" s="31" t="str">
        <f>IF(D348="","",ROUND(((F348*I348*'Műszaki adattábla'!$C$7/'Műszaki adattábla'!$C$8)+(G348*I348)+(H348*I348))/12*'Műszaki adattábla'!T339,0))</f>
        <v/>
      </c>
      <c r="L348" s="32" t="str">
        <f t="shared" si="17"/>
        <v/>
      </c>
    </row>
    <row r="349" spans="2:12" ht="14.4" thickBot="1" x14ac:dyDescent="0.3">
      <c r="B349" s="28" t="str">
        <f t="shared" si="16"/>
        <v/>
      </c>
      <c r="C349" s="167" t="str">
        <f>IF(D349="","",VLOOKUP(D349,'Műszaki adattábla'!F:G,2,0))</f>
        <v/>
      </c>
      <c r="D349" s="168" t="str">
        <f>IF('Műszaki adattábla'!F340="","",'Műszaki adattábla'!F340)</f>
        <v/>
      </c>
      <c r="E349" s="169" t="str">
        <f>IF(D349="","",VLOOKUP(D349,'Műszaki adattábla'!F:R,13,0))</f>
        <v/>
      </c>
      <c r="F349" s="29" t="str">
        <f>IF(D349="","",VLOOKUP(D349,'Műszaki adattábla'!F:M,8,0))</f>
        <v/>
      </c>
      <c r="G349" s="29" t="str">
        <f>IF(D349="","",IF('Műszaki adattábla'!L340="20-99",IF('Műszaki adattábla'!O340="","Nem adott meg lekötött teljesítményt",VLOOKUP(D349,'Műszaki adattábla'!F:O,10,0)),0))</f>
        <v/>
      </c>
      <c r="H349" s="29" t="str">
        <f>IF(D349="","",VLOOKUP(D349,'Műszaki adattábla'!F:P,11,0))</f>
        <v/>
      </c>
      <c r="I349" s="30"/>
      <c r="J349" s="30"/>
      <c r="K349" s="31" t="str">
        <f>IF(D349="","",ROUND(((F349*I349*'Műszaki adattábla'!$C$7/'Műszaki adattábla'!$C$8)+(G349*I349)+(H349*I349))/12*'Műszaki adattábla'!T340,0))</f>
        <v/>
      </c>
      <c r="L349" s="32" t="str">
        <f t="shared" si="17"/>
        <v/>
      </c>
    </row>
    <row r="350" spans="2:12" ht="14.4" thickBot="1" x14ac:dyDescent="0.3">
      <c r="B350" s="28" t="str">
        <f t="shared" si="16"/>
        <v/>
      </c>
      <c r="C350" s="167" t="str">
        <f>IF(D350="","",VLOOKUP(D350,'Műszaki adattábla'!F:G,2,0))</f>
        <v/>
      </c>
      <c r="D350" s="168" t="str">
        <f>IF('Műszaki adattábla'!F341="","",'Műszaki adattábla'!F341)</f>
        <v/>
      </c>
      <c r="E350" s="169" t="str">
        <f>IF(D350="","",VLOOKUP(D350,'Műszaki adattábla'!F:R,13,0))</f>
        <v/>
      </c>
      <c r="F350" s="29" t="str">
        <f>IF(D350="","",VLOOKUP(D350,'Műszaki adattábla'!F:M,8,0))</f>
        <v/>
      </c>
      <c r="G350" s="29" t="str">
        <f>IF(D350="","",IF('Műszaki adattábla'!L341="20-99",IF('Műszaki adattábla'!O341="","Nem adott meg lekötött teljesítményt",VLOOKUP(D350,'Műszaki adattábla'!F:O,10,0)),0))</f>
        <v/>
      </c>
      <c r="H350" s="29" t="str">
        <f>IF(D350="","",VLOOKUP(D350,'Műszaki adattábla'!F:P,11,0))</f>
        <v/>
      </c>
      <c r="I350" s="30"/>
      <c r="J350" s="30"/>
      <c r="K350" s="31" t="str">
        <f>IF(D350="","",ROUND(((F350*I350*'Műszaki adattábla'!$C$7/'Műszaki adattábla'!$C$8)+(G350*I350)+(H350*I350))/12*'Műszaki adattábla'!T341,0))</f>
        <v/>
      </c>
      <c r="L350" s="32" t="str">
        <f t="shared" si="17"/>
        <v/>
      </c>
    </row>
    <row r="351" spans="2:12" ht="14.4" thickBot="1" x14ac:dyDescent="0.3">
      <c r="B351" s="28" t="str">
        <f t="shared" si="16"/>
        <v/>
      </c>
      <c r="C351" s="167" t="str">
        <f>IF(D351="","",VLOOKUP(D351,'Műszaki adattábla'!F:G,2,0))</f>
        <v/>
      </c>
      <c r="D351" s="168" t="str">
        <f>IF('Műszaki adattábla'!F342="","",'Műszaki adattábla'!F342)</f>
        <v/>
      </c>
      <c r="E351" s="169" t="str">
        <f>IF(D351="","",VLOOKUP(D351,'Műszaki adattábla'!F:R,13,0))</f>
        <v/>
      </c>
      <c r="F351" s="29" t="str">
        <f>IF(D351="","",VLOOKUP(D351,'Műszaki adattábla'!F:M,8,0))</f>
        <v/>
      </c>
      <c r="G351" s="29" t="str">
        <f>IF(D351="","",IF('Műszaki adattábla'!L342="20-99",IF('Műszaki adattábla'!O342="","Nem adott meg lekötött teljesítményt",VLOOKUP(D351,'Műszaki adattábla'!F:O,10,0)),0))</f>
        <v/>
      </c>
      <c r="H351" s="29" t="str">
        <f>IF(D351="","",VLOOKUP(D351,'Műszaki adattábla'!F:P,11,0))</f>
        <v/>
      </c>
      <c r="I351" s="30"/>
      <c r="J351" s="30"/>
      <c r="K351" s="31" t="str">
        <f>IF(D351="","",ROUND(((F351*I351*'Műszaki adattábla'!$C$7/'Műszaki adattábla'!$C$8)+(G351*I351)+(H351*I351))/12*'Műszaki adattábla'!T342,0))</f>
        <v/>
      </c>
      <c r="L351" s="32" t="str">
        <f t="shared" si="17"/>
        <v/>
      </c>
    </row>
    <row r="352" spans="2:12" ht="14.4" thickBot="1" x14ac:dyDescent="0.3">
      <c r="B352" s="28" t="str">
        <f t="shared" si="16"/>
        <v/>
      </c>
      <c r="C352" s="167" t="str">
        <f>IF(D352="","",VLOOKUP(D352,'Műszaki adattábla'!F:G,2,0))</f>
        <v/>
      </c>
      <c r="D352" s="168" t="str">
        <f>IF('Műszaki adattábla'!F343="","",'Műszaki adattábla'!F343)</f>
        <v/>
      </c>
      <c r="E352" s="169" t="str">
        <f>IF(D352="","",VLOOKUP(D352,'Műszaki adattábla'!F:R,13,0))</f>
        <v/>
      </c>
      <c r="F352" s="29" t="str">
        <f>IF(D352="","",VLOOKUP(D352,'Műszaki adattábla'!F:M,8,0))</f>
        <v/>
      </c>
      <c r="G352" s="29" t="str">
        <f>IF(D352="","",IF('Műszaki adattábla'!L343="20-99",IF('Műszaki adattábla'!O343="","Nem adott meg lekötött teljesítményt",VLOOKUP(D352,'Műszaki adattábla'!F:O,10,0)),0))</f>
        <v/>
      </c>
      <c r="H352" s="29" t="str">
        <f>IF(D352="","",VLOOKUP(D352,'Műszaki adattábla'!F:P,11,0))</f>
        <v/>
      </c>
      <c r="I352" s="30"/>
      <c r="J352" s="30"/>
      <c r="K352" s="31" t="str">
        <f>IF(D352="","",ROUND(((F352*I352*'Műszaki adattábla'!$C$7/'Műszaki adattábla'!$C$8)+(G352*I352)+(H352*I352))/12*'Műszaki adattábla'!T343,0))</f>
        <v/>
      </c>
      <c r="L352" s="32" t="str">
        <f t="shared" si="17"/>
        <v/>
      </c>
    </row>
    <row r="353" spans="2:12" ht="14.4" thickBot="1" x14ac:dyDescent="0.3">
      <c r="B353" s="28" t="str">
        <f t="shared" si="16"/>
        <v/>
      </c>
      <c r="C353" s="167" t="str">
        <f>IF(D353="","",VLOOKUP(D353,'Műszaki adattábla'!F:G,2,0))</f>
        <v/>
      </c>
      <c r="D353" s="168" t="str">
        <f>IF('Műszaki adattábla'!F344="","",'Műszaki adattábla'!F344)</f>
        <v/>
      </c>
      <c r="E353" s="169" t="str">
        <f>IF(D353="","",VLOOKUP(D353,'Műszaki adattábla'!F:R,13,0))</f>
        <v/>
      </c>
      <c r="F353" s="29" t="str">
        <f>IF(D353="","",VLOOKUP(D353,'Műszaki adattábla'!F:M,8,0))</f>
        <v/>
      </c>
      <c r="G353" s="29" t="str">
        <f>IF(D353="","",IF('Műszaki adattábla'!L344="20-99",IF('Műszaki adattábla'!O344="","Nem adott meg lekötött teljesítményt",VLOOKUP(D353,'Műszaki adattábla'!F:O,10,0)),0))</f>
        <v/>
      </c>
      <c r="H353" s="29" t="str">
        <f>IF(D353="","",VLOOKUP(D353,'Műszaki adattábla'!F:P,11,0))</f>
        <v/>
      </c>
      <c r="I353" s="30"/>
      <c r="J353" s="30"/>
      <c r="K353" s="31" t="str">
        <f>IF(D353="","",ROUND(((F353*I353*'Műszaki adattábla'!$C$7/'Műszaki adattábla'!$C$8)+(G353*I353)+(H353*I353))/12*'Műszaki adattábla'!T344,0))</f>
        <v/>
      </c>
      <c r="L353" s="32" t="str">
        <f t="shared" si="17"/>
        <v/>
      </c>
    </row>
    <row r="354" spans="2:12" ht="14.4" thickBot="1" x14ac:dyDescent="0.3">
      <c r="B354" s="28" t="str">
        <f t="shared" si="16"/>
        <v/>
      </c>
      <c r="C354" s="167" t="str">
        <f>IF(D354="","",VLOOKUP(D354,'Műszaki adattábla'!F:G,2,0))</f>
        <v/>
      </c>
      <c r="D354" s="168" t="str">
        <f>IF('Műszaki adattábla'!F345="","",'Műszaki adattábla'!F345)</f>
        <v/>
      </c>
      <c r="E354" s="169" t="str">
        <f>IF(D354="","",VLOOKUP(D354,'Műszaki adattábla'!F:R,13,0))</f>
        <v/>
      </c>
      <c r="F354" s="29" t="str">
        <f>IF(D354="","",VLOOKUP(D354,'Műszaki adattábla'!F:M,8,0))</f>
        <v/>
      </c>
      <c r="G354" s="29" t="str">
        <f>IF(D354="","",IF('Műszaki adattábla'!L345="20-99",IF('Műszaki adattábla'!O345="","Nem adott meg lekötött teljesítményt",VLOOKUP(D354,'Műszaki adattábla'!F:O,10,0)),0))</f>
        <v/>
      </c>
      <c r="H354" s="29" t="str">
        <f>IF(D354="","",VLOOKUP(D354,'Műszaki adattábla'!F:P,11,0))</f>
        <v/>
      </c>
      <c r="I354" s="30"/>
      <c r="J354" s="30"/>
      <c r="K354" s="31" t="str">
        <f>IF(D354="","",ROUND(((F354*I354*'Műszaki adattábla'!$C$7/'Műszaki adattábla'!$C$8)+(G354*I354)+(H354*I354))/12*'Műszaki adattábla'!T345,0))</f>
        <v/>
      </c>
      <c r="L354" s="32" t="str">
        <f t="shared" si="17"/>
        <v/>
      </c>
    </row>
    <row r="355" spans="2:12" ht="14.4" thickBot="1" x14ac:dyDescent="0.3">
      <c r="B355" s="28" t="str">
        <f t="shared" si="16"/>
        <v/>
      </c>
      <c r="C355" s="167" t="str">
        <f>IF(D355="","",VLOOKUP(D355,'Műszaki adattábla'!F:G,2,0))</f>
        <v/>
      </c>
      <c r="D355" s="168" t="str">
        <f>IF('Műszaki adattábla'!F346="","",'Műszaki adattábla'!F346)</f>
        <v/>
      </c>
      <c r="E355" s="169" t="str">
        <f>IF(D355="","",VLOOKUP(D355,'Műszaki adattábla'!F:R,13,0))</f>
        <v/>
      </c>
      <c r="F355" s="29" t="str">
        <f>IF(D355="","",VLOOKUP(D355,'Műszaki adattábla'!F:M,8,0))</f>
        <v/>
      </c>
      <c r="G355" s="29" t="str">
        <f>IF(D355="","",IF('Műszaki adattábla'!L346="20-99",IF('Műszaki adattábla'!O346="","Nem adott meg lekötött teljesítményt",VLOOKUP(D355,'Műszaki adattábla'!F:O,10,0)),0))</f>
        <v/>
      </c>
      <c r="H355" s="29" t="str">
        <f>IF(D355="","",VLOOKUP(D355,'Műszaki adattábla'!F:P,11,0))</f>
        <v/>
      </c>
      <c r="I355" s="30"/>
      <c r="J355" s="30"/>
      <c r="K355" s="31" t="str">
        <f>IF(D355="","",ROUND(((F355*I355*'Műszaki adattábla'!$C$7/'Műszaki adattábla'!$C$8)+(G355*I355)+(H355*I355))/12*'Műszaki adattábla'!T346,0))</f>
        <v/>
      </c>
      <c r="L355" s="32" t="str">
        <f t="shared" si="17"/>
        <v/>
      </c>
    </row>
    <row r="356" spans="2:12" ht="14.4" thickBot="1" x14ac:dyDescent="0.3">
      <c r="B356" s="28" t="str">
        <f t="shared" si="16"/>
        <v/>
      </c>
      <c r="C356" s="167" t="str">
        <f>IF(D356="","",VLOOKUP(D356,'Műszaki adattábla'!F:G,2,0))</f>
        <v/>
      </c>
      <c r="D356" s="168" t="str">
        <f>IF('Műszaki adattábla'!F347="","",'Műszaki adattábla'!F347)</f>
        <v/>
      </c>
      <c r="E356" s="169" t="str">
        <f>IF(D356="","",VLOOKUP(D356,'Műszaki adattábla'!F:R,13,0))</f>
        <v/>
      </c>
      <c r="F356" s="29" t="str">
        <f>IF(D356="","",VLOOKUP(D356,'Műszaki adattábla'!F:M,8,0))</f>
        <v/>
      </c>
      <c r="G356" s="29" t="str">
        <f>IF(D356="","",IF('Műszaki adattábla'!L347="20-99",IF('Műszaki adattábla'!O347="","Nem adott meg lekötött teljesítményt",VLOOKUP(D356,'Műszaki adattábla'!F:O,10,0)),0))</f>
        <v/>
      </c>
      <c r="H356" s="29" t="str">
        <f>IF(D356="","",VLOOKUP(D356,'Műszaki adattábla'!F:P,11,0))</f>
        <v/>
      </c>
      <c r="I356" s="30"/>
      <c r="J356" s="30"/>
      <c r="K356" s="31" t="str">
        <f>IF(D356="","",ROUND(((F356*I356*'Műszaki adattábla'!$C$7/'Műszaki adattábla'!$C$8)+(G356*I356)+(H356*I356))/12*'Műszaki adattábla'!T347,0))</f>
        <v/>
      </c>
      <c r="L356" s="32" t="str">
        <f t="shared" si="17"/>
        <v/>
      </c>
    </row>
    <row r="357" spans="2:12" ht="14.4" thickBot="1" x14ac:dyDescent="0.3">
      <c r="B357" s="28" t="str">
        <f t="shared" si="16"/>
        <v/>
      </c>
      <c r="C357" s="167" t="str">
        <f>IF(D357="","",VLOOKUP(D357,'Műszaki adattábla'!F:G,2,0))</f>
        <v/>
      </c>
      <c r="D357" s="168" t="str">
        <f>IF('Műszaki adattábla'!F348="","",'Műszaki adattábla'!F348)</f>
        <v/>
      </c>
      <c r="E357" s="169" t="str">
        <f>IF(D357="","",VLOOKUP(D357,'Műszaki adattábla'!F:R,13,0))</f>
        <v/>
      </c>
      <c r="F357" s="29" t="str">
        <f>IF(D357="","",VLOOKUP(D357,'Műszaki adattábla'!F:M,8,0))</f>
        <v/>
      </c>
      <c r="G357" s="29" t="str">
        <f>IF(D357="","",IF('Műszaki adattábla'!L348="20-99",IF('Műszaki adattábla'!O348="","Nem adott meg lekötött teljesítményt",VLOOKUP(D357,'Műszaki adattábla'!F:O,10,0)),0))</f>
        <v/>
      </c>
      <c r="H357" s="29" t="str">
        <f>IF(D357="","",VLOOKUP(D357,'Műszaki adattábla'!F:P,11,0))</f>
        <v/>
      </c>
      <c r="I357" s="30"/>
      <c r="J357" s="30"/>
      <c r="K357" s="31" t="str">
        <f>IF(D357="","",ROUND(((F357*I357*'Műszaki adattábla'!$C$7/'Műszaki adattábla'!$C$8)+(G357*I357)+(H357*I357))/12*'Műszaki adattábla'!T348,0))</f>
        <v/>
      </c>
      <c r="L357" s="32" t="str">
        <f t="shared" si="17"/>
        <v/>
      </c>
    </row>
    <row r="358" spans="2:12" ht="14.4" thickBot="1" x14ac:dyDescent="0.3">
      <c r="B358" s="28" t="str">
        <f t="shared" si="16"/>
        <v/>
      </c>
      <c r="C358" s="167" t="str">
        <f>IF(D358="","",VLOOKUP(D358,'Műszaki adattábla'!F:G,2,0))</f>
        <v/>
      </c>
      <c r="D358" s="168" t="str">
        <f>IF('Műszaki adattábla'!F349="","",'Műszaki adattábla'!F349)</f>
        <v/>
      </c>
      <c r="E358" s="169" t="str">
        <f>IF(D358="","",VLOOKUP(D358,'Műszaki adattábla'!F:R,13,0))</f>
        <v/>
      </c>
      <c r="F358" s="29" t="str">
        <f>IF(D358="","",VLOOKUP(D358,'Műszaki adattábla'!F:M,8,0))</f>
        <v/>
      </c>
      <c r="G358" s="29" t="str">
        <f>IF(D358="","",IF('Műszaki adattábla'!L349="20-99",IF('Műszaki adattábla'!O349="","Nem adott meg lekötött teljesítményt",VLOOKUP(D358,'Műszaki adattábla'!F:O,10,0)),0))</f>
        <v/>
      </c>
      <c r="H358" s="29" t="str">
        <f>IF(D358="","",VLOOKUP(D358,'Műszaki adattábla'!F:P,11,0))</f>
        <v/>
      </c>
      <c r="I358" s="30"/>
      <c r="J358" s="30"/>
      <c r="K358" s="31" t="str">
        <f>IF(D358="","",ROUND(((F358*I358*'Műszaki adattábla'!$C$7/'Műszaki adattábla'!$C$8)+(G358*I358)+(H358*I358))/12*'Műszaki adattábla'!T349,0))</f>
        <v/>
      </c>
      <c r="L358" s="32" t="str">
        <f t="shared" si="17"/>
        <v/>
      </c>
    </row>
    <row r="359" spans="2:12" ht="14.4" thickBot="1" x14ac:dyDescent="0.3">
      <c r="B359" s="28" t="str">
        <f t="shared" si="16"/>
        <v/>
      </c>
      <c r="C359" s="167" t="str">
        <f>IF(D359="","",VLOOKUP(D359,'Műszaki adattábla'!F:G,2,0))</f>
        <v/>
      </c>
      <c r="D359" s="168" t="str">
        <f>IF('Műszaki adattábla'!F350="","",'Műszaki adattábla'!F350)</f>
        <v/>
      </c>
      <c r="E359" s="169" t="str">
        <f>IF(D359="","",VLOOKUP(D359,'Műszaki adattábla'!F:R,13,0))</f>
        <v/>
      </c>
      <c r="F359" s="29" t="str">
        <f>IF(D359="","",VLOOKUP(D359,'Műszaki adattábla'!F:M,8,0))</f>
        <v/>
      </c>
      <c r="G359" s="29" t="str">
        <f>IF(D359="","",IF('Műszaki adattábla'!L350="20-99",IF('Műszaki adattábla'!O350="","Nem adott meg lekötött teljesítményt",VLOOKUP(D359,'Műszaki adattábla'!F:O,10,0)),0))</f>
        <v/>
      </c>
      <c r="H359" s="29" t="str">
        <f>IF(D359="","",VLOOKUP(D359,'Műszaki adattábla'!F:P,11,0))</f>
        <v/>
      </c>
      <c r="I359" s="30"/>
      <c r="J359" s="30"/>
      <c r="K359" s="31" t="str">
        <f>IF(D359="","",ROUND(((F359*I359*'Műszaki adattábla'!$C$7/'Műszaki adattábla'!$C$8)+(G359*I359)+(H359*I359))/12*'Műszaki adattábla'!T350,0))</f>
        <v/>
      </c>
      <c r="L359" s="32" t="str">
        <f t="shared" si="17"/>
        <v/>
      </c>
    </row>
    <row r="360" spans="2:12" ht="14.4" thickBot="1" x14ac:dyDescent="0.3">
      <c r="B360" s="28" t="str">
        <f t="shared" si="16"/>
        <v/>
      </c>
      <c r="C360" s="167" t="str">
        <f>IF(D360="","",VLOOKUP(D360,'Műszaki adattábla'!F:G,2,0))</f>
        <v/>
      </c>
      <c r="D360" s="168" t="str">
        <f>IF('Műszaki adattábla'!F351="","",'Műszaki adattábla'!F351)</f>
        <v/>
      </c>
      <c r="E360" s="169" t="str">
        <f>IF(D360="","",VLOOKUP(D360,'Műszaki adattábla'!F:R,13,0))</f>
        <v/>
      </c>
      <c r="F360" s="29" t="str">
        <f>IF(D360="","",VLOOKUP(D360,'Műszaki adattábla'!F:M,8,0))</f>
        <v/>
      </c>
      <c r="G360" s="29" t="str">
        <f>IF(D360="","",IF('Műszaki adattábla'!L351="20-99",IF('Műszaki adattábla'!O351="","Nem adott meg lekötött teljesítményt",VLOOKUP(D360,'Műszaki adattábla'!F:O,10,0)),0))</f>
        <v/>
      </c>
      <c r="H360" s="29" t="str">
        <f>IF(D360="","",VLOOKUP(D360,'Műszaki adattábla'!F:P,11,0))</f>
        <v/>
      </c>
      <c r="I360" s="30"/>
      <c r="J360" s="30"/>
      <c r="K360" s="31" t="str">
        <f>IF(D360="","",ROUND(((F360*I360*'Műszaki adattábla'!$C$7/'Műszaki adattábla'!$C$8)+(G360*I360)+(H360*I360))/12*'Műszaki adattábla'!T351,0))</f>
        <v/>
      </c>
      <c r="L360" s="32" t="str">
        <f t="shared" si="17"/>
        <v/>
      </c>
    </row>
    <row r="361" spans="2:12" ht="14.4" thickBot="1" x14ac:dyDescent="0.3">
      <c r="B361" s="28" t="str">
        <f t="shared" si="16"/>
        <v/>
      </c>
      <c r="C361" s="167" t="str">
        <f>IF(D361="","",VLOOKUP(D361,'Műszaki adattábla'!F:G,2,0))</f>
        <v/>
      </c>
      <c r="D361" s="168" t="str">
        <f>IF('Műszaki adattábla'!F352="","",'Műszaki adattábla'!F352)</f>
        <v/>
      </c>
      <c r="E361" s="169" t="str">
        <f>IF(D361="","",VLOOKUP(D361,'Műszaki adattábla'!F:R,13,0))</f>
        <v/>
      </c>
      <c r="F361" s="29" t="str">
        <f>IF(D361="","",VLOOKUP(D361,'Műszaki adattábla'!F:M,8,0))</f>
        <v/>
      </c>
      <c r="G361" s="29" t="str">
        <f>IF(D361="","",IF('Műszaki adattábla'!L352="20-99",IF('Műszaki adattábla'!O352="","Nem adott meg lekötött teljesítményt",VLOOKUP(D361,'Műszaki adattábla'!F:O,10,0)),0))</f>
        <v/>
      </c>
      <c r="H361" s="29" t="str">
        <f>IF(D361="","",VLOOKUP(D361,'Műszaki adattábla'!F:P,11,0))</f>
        <v/>
      </c>
      <c r="I361" s="30"/>
      <c r="J361" s="30"/>
      <c r="K361" s="31" t="str">
        <f>IF(D361="","",ROUND(((F361*I361*'Műszaki adattábla'!$C$7/'Műszaki adattábla'!$C$8)+(G361*I361)+(H361*I361))/12*'Műszaki adattábla'!T352,0))</f>
        <v/>
      </c>
      <c r="L361" s="32" t="str">
        <f t="shared" si="17"/>
        <v/>
      </c>
    </row>
    <row r="362" spans="2:12" ht="14.4" thickBot="1" x14ac:dyDescent="0.3">
      <c r="B362" s="28" t="str">
        <f t="shared" si="16"/>
        <v/>
      </c>
      <c r="C362" s="167" t="str">
        <f>IF(D362="","",VLOOKUP(D362,'Műszaki adattábla'!F:G,2,0))</f>
        <v/>
      </c>
      <c r="D362" s="168" t="str">
        <f>IF('Műszaki adattábla'!F353="","",'Műszaki adattábla'!F353)</f>
        <v/>
      </c>
      <c r="E362" s="169" t="str">
        <f>IF(D362="","",VLOOKUP(D362,'Műszaki adattábla'!F:R,13,0))</f>
        <v/>
      </c>
      <c r="F362" s="29" t="str">
        <f>IF(D362="","",VLOOKUP(D362,'Műszaki adattábla'!F:M,8,0))</f>
        <v/>
      </c>
      <c r="G362" s="29" t="str">
        <f>IF(D362="","",IF('Műszaki adattábla'!L353="20-99",IF('Műszaki adattábla'!O353="","Nem adott meg lekötött teljesítményt",VLOOKUP(D362,'Műszaki adattábla'!F:O,10,0)),0))</f>
        <v/>
      </c>
      <c r="H362" s="29" t="str">
        <f>IF(D362="","",VLOOKUP(D362,'Műszaki adattábla'!F:P,11,0))</f>
        <v/>
      </c>
      <c r="I362" s="30"/>
      <c r="J362" s="30"/>
      <c r="K362" s="31" t="str">
        <f>IF(D362="","",ROUND(((F362*I362*'Műszaki adattábla'!$C$7/'Műszaki adattábla'!$C$8)+(G362*I362)+(H362*I362))/12*'Műszaki adattábla'!T353,0))</f>
        <v/>
      </c>
      <c r="L362" s="32" t="str">
        <f t="shared" si="17"/>
        <v/>
      </c>
    </row>
    <row r="363" spans="2:12" ht="14.4" thickBot="1" x14ac:dyDescent="0.3">
      <c r="B363" s="28" t="str">
        <f t="shared" si="16"/>
        <v/>
      </c>
      <c r="C363" s="167" t="str">
        <f>IF(D363="","",VLOOKUP(D363,'Műszaki adattábla'!F:G,2,0))</f>
        <v/>
      </c>
      <c r="D363" s="168" t="str">
        <f>IF('Műszaki adattábla'!F354="","",'Műszaki adattábla'!F354)</f>
        <v/>
      </c>
      <c r="E363" s="169" t="str">
        <f>IF(D363="","",VLOOKUP(D363,'Műszaki adattábla'!F:R,13,0))</f>
        <v/>
      </c>
      <c r="F363" s="29" t="str">
        <f>IF(D363="","",VLOOKUP(D363,'Műszaki adattábla'!F:M,8,0))</f>
        <v/>
      </c>
      <c r="G363" s="29" t="str">
        <f>IF(D363="","",IF('Műszaki adattábla'!L354="20-99",IF('Műszaki adattábla'!O354="","Nem adott meg lekötött teljesítményt",VLOOKUP(D363,'Műszaki adattábla'!F:O,10,0)),0))</f>
        <v/>
      </c>
      <c r="H363" s="29" t="str">
        <f>IF(D363="","",VLOOKUP(D363,'Műszaki adattábla'!F:P,11,0))</f>
        <v/>
      </c>
      <c r="I363" s="30"/>
      <c r="J363" s="30"/>
      <c r="K363" s="31" t="str">
        <f>IF(D363="","",ROUND(((F363*I363*'Műszaki adattábla'!$C$7/'Műszaki adattábla'!$C$8)+(G363*I363)+(H363*I363))/12*'Műszaki adattábla'!T354,0))</f>
        <v/>
      </c>
      <c r="L363" s="32" t="str">
        <f t="shared" si="17"/>
        <v/>
      </c>
    </row>
    <row r="364" spans="2:12" ht="14.4" thickBot="1" x14ac:dyDescent="0.3">
      <c r="B364" s="28" t="str">
        <f t="shared" si="16"/>
        <v/>
      </c>
      <c r="C364" s="167" t="str">
        <f>IF(D364="","",VLOOKUP(D364,'Műszaki adattábla'!F:G,2,0))</f>
        <v/>
      </c>
      <c r="D364" s="168" t="str">
        <f>IF('Műszaki adattábla'!F355="","",'Műszaki adattábla'!F355)</f>
        <v/>
      </c>
      <c r="E364" s="169" t="str">
        <f>IF(D364="","",VLOOKUP(D364,'Műszaki adattábla'!F:R,13,0))</f>
        <v/>
      </c>
      <c r="F364" s="29" t="str">
        <f>IF(D364="","",VLOOKUP(D364,'Műszaki adattábla'!F:M,8,0))</f>
        <v/>
      </c>
      <c r="G364" s="29" t="str">
        <f>IF(D364="","",IF('Műszaki adattábla'!L355="20-99",IF('Műszaki adattábla'!O355="","Nem adott meg lekötött teljesítményt",VLOOKUP(D364,'Műszaki adattábla'!F:O,10,0)),0))</f>
        <v/>
      </c>
      <c r="H364" s="29" t="str">
        <f>IF(D364="","",VLOOKUP(D364,'Műszaki adattábla'!F:P,11,0))</f>
        <v/>
      </c>
      <c r="I364" s="30"/>
      <c r="J364" s="30"/>
      <c r="K364" s="31" t="str">
        <f>IF(D364="","",ROUND(((F364*I364*'Műszaki adattábla'!$C$7/'Műszaki adattábla'!$C$8)+(G364*I364)+(H364*I364))/12*'Műszaki adattábla'!T355,0))</f>
        <v/>
      </c>
      <c r="L364" s="32" t="str">
        <f t="shared" si="17"/>
        <v/>
      </c>
    </row>
    <row r="365" spans="2:12" ht="14.4" thickBot="1" x14ac:dyDescent="0.3">
      <c r="B365" s="28" t="str">
        <f t="shared" si="16"/>
        <v/>
      </c>
      <c r="C365" s="167" t="str">
        <f>IF(D365="","",VLOOKUP(D365,'Műszaki adattábla'!F:G,2,0))</f>
        <v/>
      </c>
      <c r="D365" s="168" t="str">
        <f>IF('Műszaki adattábla'!F356="","",'Műszaki adattábla'!F356)</f>
        <v/>
      </c>
      <c r="E365" s="169" t="str">
        <f>IF(D365="","",VLOOKUP(D365,'Műszaki adattábla'!F:R,13,0))</f>
        <v/>
      </c>
      <c r="F365" s="29" t="str">
        <f>IF(D365="","",VLOOKUP(D365,'Műszaki adattábla'!F:M,8,0))</f>
        <v/>
      </c>
      <c r="G365" s="29" t="str">
        <f>IF(D365="","",IF('Műszaki adattábla'!L356="20-99",IF('Műszaki adattábla'!O356="","Nem adott meg lekötött teljesítményt",VLOOKUP(D365,'Műszaki adattábla'!F:O,10,0)),0))</f>
        <v/>
      </c>
      <c r="H365" s="29" t="str">
        <f>IF(D365="","",VLOOKUP(D365,'Műszaki adattábla'!F:P,11,0))</f>
        <v/>
      </c>
      <c r="I365" s="30"/>
      <c r="J365" s="30"/>
      <c r="K365" s="31" t="str">
        <f>IF(D365="","",ROUND(((F365*I365*'Műszaki adattábla'!$C$7/'Műszaki adattábla'!$C$8)+(G365*I365)+(H365*I365))/12*'Műszaki adattábla'!T356,0))</f>
        <v/>
      </c>
      <c r="L365" s="32" t="str">
        <f t="shared" si="17"/>
        <v/>
      </c>
    </row>
    <row r="366" spans="2:12" ht="14.4" thickBot="1" x14ac:dyDescent="0.3">
      <c r="B366" s="28" t="str">
        <f t="shared" si="16"/>
        <v/>
      </c>
      <c r="C366" s="167" t="str">
        <f>IF(D366="","",VLOOKUP(D366,'Műszaki adattábla'!F:G,2,0))</f>
        <v/>
      </c>
      <c r="D366" s="168" t="str">
        <f>IF('Műszaki adattábla'!F357="","",'Műszaki adattábla'!F357)</f>
        <v/>
      </c>
      <c r="E366" s="169" t="str">
        <f>IF(D366="","",VLOOKUP(D366,'Műszaki adattábla'!F:R,13,0))</f>
        <v/>
      </c>
      <c r="F366" s="29" t="str">
        <f>IF(D366="","",VLOOKUP(D366,'Műszaki adattábla'!F:M,8,0))</f>
        <v/>
      </c>
      <c r="G366" s="29" t="str">
        <f>IF(D366="","",IF('Műszaki adattábla'!L357="20-99",IF('Műszaki adattábla'!O357="","Nem adott meg lekötött teljesítményt",VLOOKUP(D366,'Műszaki adattábla'!F:O,10,0)),0))</f>
        <v/>
      </c>
      <c r="H366" s="29" t="str">
        <f>IF(D366="","",VLOOKUP(D366,'Műszaki adattábla'!F:P,11,0))</f>
        <v/>
      </c>
      <c r="I366" s="30"/>
      <c r="J366" s="30"/>
      <c r="K366" s="31" t="str">
        <f>IF(D366="","",ROUND(((F366*I366*'Műszaki adattábla'!$C$7/'Műszaki adattábla'!$C$8)+(G366*I366)+(H366*I366))/12*'Műszaki adattábla'!T357,0))</f>
        <v/>
      </c>
      <c r="L366" s="32" t="str">
        <f t="shared" si="17"/>
        <v/>
      </c>
    </row>
    <row r="367" spans="2:12" ht="14.4" thickBot="1" x14ac:dyDescent="0.3">
      <c r="B367" s="28" t="str">
        <f t="shared" si="16"/>
        <v/>
      </c>
      <c r="C367" s="167" t="str">
        <f>IF(D367="","",VLOOKUP(D367,'Műszaki adattábla'!F:G,2,0))</f>
        <v/>
      </c>
      <c r="D367" s="168" t="str">
        <f>IF('Műszaki adattábla'!F358="","",'Műszaki adattábla'!F358)</f>
        <v/>
      </c>
      <c r="E367" s="169" t="str">
        <f>IF(D367="","",VLOOKUP(D367,'Műszaki adattábla'!F:R,13,0))</f>
        <v/>
      </c>
      <c r="F367" s="29" t="str">
        <f>IF(D367="","",VLOOKUP(D367,'Műszaki adattábla'!F:M,8,0))</f>
        <v/>
      </c>
      <c r="G367" s="29" t="str">
        <f>IF(D367="","",IF('Műszaki adattábla'!L358="20-99",IF('Műszaki adattábla'!O358="","Nem adott meg lekötött teljesítményt",VLOOKUP(D367,'Műszaki adattábla'!F:O,10,0)),0))</f>
        <v/>
      </c>
      <c r="H367" s="29" t="str">
        <f>IF(D367="","",VLOOKUP(D367,'Műszaki adattábla'!F:P,11,0))</f>
        <v/>
      </c>
      <c r="I367" s="30"/>
      <c r="J367" s="30"/>
      <c r="K367" s="31" t="str">
        <f>IF(D367="","",ROUND(((F367*I367*'Műszaki adattábla'!$C$7/'Műszaki adattábla'!$C$8)+(G367*I367)+(H367*I367))/12*'Műszaki adattábla'!T358,0))</f>
        <v/>
      </c>
      <c r="L367" s="32" t="str">
        <f t="shared" si="17"/>
        <v/>
      </c>
    </row>
    <row r="368" spans="2:12" ht="14.4" thickBot="1" x14ac:dyDescent="0.3">
      <c r="B368" s="28" t="str">
        <f t="shared" si="16"/>
        <v/>
      </c>
      <c r="C368" s="167" t="str">
        <f>IF(D368="","",VLOOKUP(D368,'Műszaki adattábla'!F:G,2,0))</f>
        <v/>
      </c>
      <c r="D368" s="168" t="str">
        <f>IF('Műszaki adattábla'!F359="","",'Műszaki adattábla'!F359)</f>
        <v/>
      </c>
      <c r="E368" s="169" t="str">
        <f>IF(D368="","",VLOOKUP(D368,'Műszaki adattábla'!F:R,13,0))</f>
        <v/>
      </c>
      <c r="F368" s="29" t="str">
        <f>IF(D368="","",VLOOKUP(D368,'Műszaki adattábla'!F:M,8,0))</f>
        <v/>
      </c>
      <c r="G368" s="29" t="str">
        <f>IF(D368="","",IF('Műszaki adattábla'!L359="20-99",IF('Műszaki adattábla'!O359="","Nem adott meg lekötött teljesítményt",VLOOKUP(D368,'Műszaki adattábla'!F:O,10,0)),0))</f>
        <v/>
      </c>
      <c r="H368" s="29" t="str">
        <f>IF(D368="","",VLOOKUP(D368,'Műszaki adattábla'!F:P,11,0))</f>
        <v/>
      </c>
      <c r="I368" s="30"/>
      <c r="J368" s="30"/>
      <c r="K368" s="31" t="str">
        <f>IF(D368="","",ROUND(((F368*I368*'Műszaki adattábla'!$C$7/'Műszaki adattábla'!$C$8)+(G368*I368)+(H368*I368))/12*'Műszaki adattábla'!T359,0))</f>
        <v/>
      </c>
      <c r="L368" s="32" t="str">
        <f t="shared" si="17"/>
        <v/>
      </c>
    </row>
    <row r="369" spans="2:12" ht="14.4" thickBot="1" x14ac:dyDescent="0.3">
      <c r="B369" s="28" t="str">
        <f t="shared" si="16"/>
        <v/>
      </c>
      <c r="C369" s="167" t="str">
        <f>IF(D369="","",VLOOKUP(D369,'Műszaki adattábla'!F:G,2,0))</f>
        <v/>
      </c>
      <c r="D369" s="168" t="str">
        <f>IF('Műszaki adattábla'!F360="","",'Műszaki adattábla'!F360)</f>
        <v/>
      </c>
      <c r="E369" s="169" t="str">
        <f>IF(D369="","",VLOOKUP(D369,'Műszaki adattábla'!F:R,13,0))</f>
        <v/>
      </c>
      <c r="F369" s="29" t="str">
        <f>IF(D369="","",VLOOKUP(D369,'Műszaki adattábla'!F:M,8,0))</f>
        <v/>
      </c>
      <c r="G369" s="29" t="str">
        <f>IF(D369="","",IF('Műszaki adattábla'!L360="20-99",IF('Műszaki adattábla'!O360="","Nem adott meg lekötött teljesítményt",VLOOKUP(D369,'Műszaki adattábla'!F:O,10,0)),0))</f>
        <v/>
      </c>
      <c r="H369" s="29" t="str">
        <f>IF(D369="","",VLOOKUP(D369,'Műszaki adattábla'!F:P,11,0))</f>
        <v/>
      </c>
      <c r="I369" s="30"/>
      <c r="J369" s="30"/>
      <c r="K369" s="31" t="str">
        <f>IF(D369="","",ROUND(((F369*I369*'Műszaki adattábla'!$C$7/'Műszaki adattábla'!$C$8)+(G369*I369)+(H369*I369))/12*'Műszaki adattábla'!T360,0))</f>
        <v/>
      </c>
      <c r="L369" s="32" t="str">
        <f t="shared" si="17"/>
        <v/>
      </c>
    </row>
    <row r="370" spans="2:12" ht="14.4" thickBot="1" x14ac:dyDescent="0.3">
      <c r="B370" s="28" t="str">
        <f t="shared" si="16"/>
        <v/>
      </c>
      <c r="C370" s="167" t="str">
        <f>IF(D370="","",VLOOKUP(D370,'Műszaki adattábla'!F:G,2,0))</f>
        <v/>
      </c>
      <c r="D370" s="168" t="str">
        <f>IF('Műszaki adattábla'!F361="","",'Műszaki adattábla'!F361)</f>
        <v/>
      </c>
      <c r="E370" s="169" t="str">
        <f>IF(D370="","",VLOOKUP(D370,'Műszaki adattábla'!F:R,13,0))</f>
        <v/>
      </c>
      <c r="F370" s="29" t="str">
        <f>IF(D370="","",VLOOKUP(D370,'Műszaki adattábla'!F:M,8,0))</f>
        <v/>
      </c>
      <c r="G370" s="29" t="str">
        <f>IF(D370="","",IF('Műszaki adattábla'!L361="20-99",IF('Műszaki adattábla'!O361="","Nem adott meg lekötött teljesítményt",VLOOKUP(D370,'Műszaki adattábla'!F:O,10,0)),0))</f>
        <v/>
      </c>
      <c r="H370" s="29" t="str">
        <f>IF(D370="","",VLOOKUP(D370,'Műszaki adattábla'!F:P,11,0))</f>
        <v/>
      </c>
      <c r="I370" s="30"/>
      <c r="J370" s="30"/>
      <c r="K370" s="31" t="str">
        <f>IF(D370="","",ROUND(((F370*I370*'Műszaki adattábla'!$C$7/'Műszaki adattábla'!$C$8)+(G370*I370)+(H370*I370))/12*'Műszaki adattábla'!T361,0))</f>
        <v/>
      </c>
      <c r="L370" s="32" t="str">
        <f t="shared" si="17"/>
        <v/>
      </c>
    </row>
    <row r="371" spans="2:12" ht="14.4" thickBot="1" x14ac:dyDescent="0.3">
      <c r="B371" s="28" t="str">
        <f t="shared" si="16"/>
        <v/>
      </c>
      <c r="C371" s="167" t="str">
        <f>IF(D371="","",VLOOKUP(D371,'Műszaki adattábla'!F:G,2,0))</f>
        <v/>
      </c>
      <c r="D371" s="168" t="str">
        <f>IF('Műszaki adattábla'!F362="","",'Műszaki adattábla'!F362)</f>
        <v/>
      </c>
      <c r="E371" s="169" t="str">
        <f>IF(D371="","",VLOOKUP(D371,'Műszaki adattábla'!F:R,13,0))</f>
        <v/>
      </c>
      <c r="F371" s="29" t="str">
        <f>IF(D371="","",VLOOKUP(D371,'Műszaki adattábla'!F:M,8,0))</f>
        <v/>
      </c>
      <c r="G371" s="29" t="str">
        <f>IF(D371="","",IF('Műszaki adattábla'!L362="20-99",IF('Műszaki adattábla'!O362="","Nem adott meg lekötött teljesítményt",VLOOKUP(D371,'Műszaki adattábla'!F:O,10,0)),0))</f>
        <v/>
      </c>
      <c r="H371" s="29" t="str">
        <f>IF(D371="","",VLOOKUP(D371,'Műszaki adattábla'!F:P,11,0))</f>
        <v/>
      </c>
      <c r="I371" s="30"/>
      <c r="J371" s="30"/>
      <c r="K371" s="31" t="str">
        <f>IF(D371="","",ROUND(((F371*I371*'Műszaki adattábla'!$C$7/'Műszaki adattábla'!$C$8)+(G371*I371)+(H371*I371))/12*'Műszaki adattábla'!T362,0))</f>
        <v/>
      </c>
      <c r="L371" s="32" t="str">
        <f t="shared" si="17"/>
        <v/>
      </c>
    </row>
    <row r="372" spans="2:12" ht="14.4" thickBot="1" x14ac:dyDescent="0.3">
      <c r="B372" s="28" t="str">
        <f t="shared" si="16"/>
        <v/>
      </c>
      <c r="C372" s="167" t="str">
        <f>IF(D372="","",VLOOKUP(D372,'Műszaki adattábla'!F:G,2,0))</f>
        <v/>
      </c>
      <c r="D372" s="168" t="str">
        <f>IF('Műszaki adattábla'!F363="","",'Műszaki adattábla'!F363)</f>
        <v/>
      </c>
      <c r="E372" s="169" t="str">
        <f>IF(D372="","",VLOOKUP(D372,'Műszaki adattábla'!F:R,13,0))</f>
        <v/>
      </c>
      <c r="F372" s="29" t="str">
        <f>IF(D372="","",VLOOKUP(D372,'Műszaki adattábla'!F:M,8,0))</f>
        <v/>
      </c>
      <c r="G372" s="29" t="str">
        <f>IF(D372="","",IF('Műszaki adattábla'!L363="20-99",IF('Műszaki adattábla'!O363="","Nem adott meg lekötött teljesítményt",VLOOKUP(D372,'Műszaki adattábla'!F:O,10,0)),0))</f>
        <v/>
      </c>
      <c r="H372" s="29" t="str">
        <f>IF(D372="","",VLOOKUP(D372,'Műszaki adattábla'!F:P,11,0))</f>
        <v/>
      </c>
      <c r="I372" s="30"/>
      <c r="J372" s="30"/>
      <c r="K372" s="31" t="str">
        <f>IF(D372="","",ROUND(((F372*I372*'Műszaki adattábla'!$C$7/'Műszaki adattábla'!$C$8)+(G372*I372)+(H372*I372))/12*'Műszaki adattábla'!T363,0))</f>
        <v/>
      </c>
      <c r="L372" s="32" t="str">
        <f t="shared" si="17"/>
        <v/>
      </c>
    </row>
    <row r="373" spans="2:12" ht="14.4" thickBot="1" x14ac:dyDescent="0.3">
      <c r="B373" s="28" t="str">
        <f t="shared" si="16"/>
        <v/>
      </c>
      <c r="C373" s="167" t="str">
        <f>IF(D373="","",VLOOKUP(D373,'Műszaki adattábla'!F:G,2,0))</f>
        <v/>
      </c>
      <c r="D373" s="168" t="str">
        <f>IF('Műszaki adattábla'!F364="","",'Műszaki adattábla'!F364)</f>
        <v/>
      </c>
      <c r="E373" s="169" t="str">
        <f>IF(D373="","",VLOOKUP(D373,'Műszaki adattábla'!F:R,13,0))</f>
        <v/>
      </c>
      <c r="F373" s="29" t="str">
        <f>IF(D373="","",VLOOKUP(D373,'Műszaki adattábla'!F:M,8,0))</f>
        <v/>
      </c>
      <c r="G373" s="29" t="str">
        <f>IF(D373="","",IF('Műszaki adattábla'!L364="20-99",IF('Műszaki adattábla'!O364="","Nem adott meg lekötött teljesítményt",VLOOKUP(D373,'Műszaki adattábla'!F:O,10,0)),0))</f>
        <v/>
      </c>
      <c r="H373" s="29" t="str">
        <f>IF(D373="","",VLOOKUP(D373,'Műszaki adattábla'!F:P,11,0))</f>
        <v/>
      </c>
      <c r="I373" s="30"/>
      <c r="J373" s="30"/>
      <c r="K373" s="31" t="str">
        <f>IF(D373="","",ROUND(((F373*I373*'Műszaki adattábla'!$C$7/'Műszaki adattábla'!$C$8)+(G373*I373)+(H373*I373))/12*'Műszaki adattábla'!T364,0))</f>
        <v/>
      </c>
      <c r="L373" s="32" t="str">
        <f t="shared" si="17"/>
        <v/>
      </c>
    </row>
    <row r="374" spans="2:12" ht="14.4" thickBot="1" x14ac:dyDescent="0.3">
      <c r="B374" s="28" t="str">
        <f t="shared" si="16"/>
        <v/>
      </c>
      <c r="C374" s="167" t="str">
        <f>IF(D374="","",VLOOKUP(D374,'Műszaki adattábla'!F:G,2,0))</f>
        <v/>
      </c>
      <c r="D374" s="168" t="str">
        <f>IF('Műszaki adattábla'!F365="","",'Műszaki adattábla'!F365)</f>
        <v/>
      </c>
      <c r="E374" s="169" t="str">
        <f>IF(D374="","",VLOOKUP(D374,'Műszaki adattábla'!F:R,13,0))</f>
        <v/>
      </c>
      <c r="F374" s="29" t="str">
        <f>IF(D374="","",VLOOKUP(D374,'Műszaki adattábla'!F:M,8,0))</f>
        <v/>
      </c>
      <c r="G374" s="29" t="str">
        <f>IF(D374="","",IF('Műszaki adattábla'!L365="20-99",IF('Műszaki adattábla'!O365="","Nem adott meg lekötött teljesítményt",VLOOKUP(D374,'Műszaki adattábla'!F:O,10,0)),0))</f>
        <v/>
      </c>
      <c r="H374" s="29" t="str">
        <f>IF(D374="","",VLOOKUP(D374,'Műszaki adattábla'!F:P,11,0))</f>
        <v/>
      </c>
      <c r="I374" s="30"/>
      <c r="J374" s="30"/>
      <c r="K374" s="31" t="str">
        <f>IF(D374="","",ROUND(((F374*I374*'Műszaki adattábla'!$C$7/'Műszaki adattábla'!$C$8)+(G374*I374)+(H374*I374))/12*'Műszaki adattábla'!T365,0))</f>
        <v/>
      </c>
      <c r="L374" s="32" t="str">
        <f t="shared" si="17"/>
        <v/>
      </c>
    </row>
    <row r="375" spans="2:12" ht="14.4" thickBot="1" x14ac:dyDescent="0.3">
      <c r="B375" s="28" t="str">
        <f t="shared" si="16"/>
        <v/>
      </c>
      <c r="C375" s="167" t="str">
        <f>IF(D375="","",VLOOKUP(D375,'Műszaki adattábla'!F:G,2,0))</f>
        <v/>
      </c>
      <c r="D375" s="168" t="str">
        <f>IF('Műszaki adattábla'!F366="","",'Műszaki adattábla'!F366)</f>
        <v/>
      </c>
      <c r="E375" s="169" t="str">
        <f>IF(D375="","",VLOOKUP(D375,'Műszaki adattábla'!F:R,13,0))</f>
        <v/>
      </c>
      <c r="F375" s="29" t="str">
        <f>IF(D375="","",VLOOKUP(D375,'Műszaki adattábla'!F:M,8,0))</f>
        <v/>
      </c>
      <c r="G375" s="29" t="str">
        <f>IF(D375="","",IF('Műszaki adattábla'!L366="20-99",IF('Műszaki adattábla'!O366="","Nem adott meg lekötött teljesítményt",VLOOKUP(D375,'Műszaki adattábla'!F:O,10,0)),0))</f>
        <v/>
      </c>
      <c r="H375" s="29" t="str">
        <f>IF(D375="","",VLOOKUP(D375,'Műszaki adattábla'!F:P,11,0))</f>
        <v/>
      </c>
      <c r="I375" s="30"/>
      <c r="J375" s="30"/>
      <c r="K375" s="31" t="str">
        <f>IF(D375="","",ROUND(((F375*I375*'Műszaki adattábla'!$C$7/'Műszaki adattábla'!$C$8)+(G375*I375)+(H375*I375))/12*'Műszaki adattábla'!T366,0))</f>
        <v/>
      </c>
      <c r="L375" s="32" t="str">
        <f t="shared" si="17"/>
        <v/>
      </c>
    </row>
    <row r="376" spans="2:12" ht="14.4" thickBot="1" x14ac:dyDescent="0.3">
      <c r="B376" s="28" t="str">
        <f t="shared" si="16"/>
        <v/>
      </c>
      <c r="C376" s="167" t="str">
        <f>IF(D376="","",VLOOKUP(D376,'Műszaki adattábla'!F:G,2,0))</f>
        <v/>
      </c>
      <c r="D376" s="168" t="str">
        <f>IF('Műszaki adattábla'!F367="","",'Műszaki adattábla'!F367)</f>
        <v/>
      </c>
      <c r="E376" s="169" t="str">
        <f>IF(D376="","",VLOOKUP(D376,'Műszaki adattábla'!F:R,13,0))</f>
        <v/>
      </c>
      <c r="F376" s="29" t="str">
        <f>IF(D376="","",VLOOKUP(D376,'Műszaki adattábla'!F:M,8,0))</f>
        <v/>
      </c>
      <c r="G376" s="29" t="str">
        <f>IF(D376="","",IF('Műszaki adattábla'!L367="20-99",IF('Műszaki adattábla'!O367="","Nem adott meg lekötött teljesítményt",VLOOKUP(D376,'Műszaki adattábla'!F:O,10,0)),0))</f>
        <v/>
      </c>
      <c r="H376" s="29" t="str">
        <f>IF(D376="","",VLOOKUP(D376,'Műszaki adattábla'!F:P,11,0))</f>
        <v/>
      </c>
      <c r="I376" s="30"/>
      <c r="J376" s="30"/>
      <c r="K376" s="31" t="str">
        <f>IF(D376="","",ROUND(((F376*I376*'Műszaki adattábla'!$C$7/'Műszaki adattábla'!$C$8)+(G376*I376)+(H376*I376))/12*'Műszaki adattábla'!T367,0))</f>
        <v/>
      </c>
      <c r="L376" s="32" t="str">
        <f t="shared" si="17"/>
        <v/>
      </c>
    </row>
    <row r="377" spans="2:12" ht="14.4" thickBot="1" x14ac:dyDescent="0.3">
      <c r="B377" s="28" t="str">
        <f t="shared" si="16"/>
        <v/>
      </c>
      <c r="C377" s="167" t="str">
        <f>IF(D377="","",VLOOKUP(D377,'Műszaki adattábla'!F:G,2,0))</f>
        <v/>
      </c>
      <c r="D377" s="168" t="str">
        <f>IF('Műszaki adattábla'!F368="","",'Műszaki adattábla'!F368)</f>
        <v/>
      </c>
      <c r="E377" s="169" t="str">
        <f>IF(D377="","",VLOOKUP(D377,'Műszaki adattábla'!F:R,13,0))</f>
        <v/>
      </c>
      <c r="F377" s="29" t="str">
        <f>IF(D377="","",VLOOKUP(D377,'Műszaki adattábla'!F:M,8,0))</f>
        <v/>
      </c>
      <c r="G377" s="29" t="str">
        <f>IF(D377="","",IF('Műszaki adattábla'!L368="20-99",IF('Műszaki adattábla'!O368="","Nem adott meg lekötött teljesítményt",VLOOKUP(D377,'Műszaki adattábla'!F:O,10,0)),0))</f>
        <v/>
      </c>
      <c r="H377" s="29" t="str">
        <f>IF(D377="","",VLOOKUP(D377,'Műszaki adattábla'!F:P,11,0))</f>
        <v/>
      </c>
      <c r="I377" s="30"/>
      <c r="J377" s="30"/>
      <c r="K377" s="31" t="str">
        <f>IF(D377="","",ROUND(((F377*I377*'Műszaki adattábla'!$C$7/'Műszaki adattábla'!$C$8)+(G377*I377)+(H377*I377))/12*'Műszaki adattábla'!T368,0))</f>
        <v/>
      </c>
      <c r="L377" s="32" t="str">
        <f t="shared" si="17"/>
        <v/>
      </c>
    </row>
    <row r="378" spans="2:12" ht="14.4" thickBot="1" x14ac:dyDescent="0.3">
      <c r="B378" s="28" t="str">
        <f t="shared" si="16"/>
        <v/>
      </c>
      <c r="C378" s="167" t="str">
        <f>IF(D378="","",VLOOKUP(D378,'Műszaki adattábla'!F:G,2,0))</f>
        <v/>
      </c>
      <c r="D378" s="168" t="str">
        <f>IF('Műszaki adattábla'!F369="","",'Műszaki adattábla'!F369)</f>
        <v/>
      </c>
      <c r="E378" s="169" t="str">
        <f>IF(D378="","",VLOOKUP(D378,'Műszaki adattábla'!F:R,13,0))</f>
        <v/>
      </c>
      <c r="F378" s="29" t="str">
        <f>IF(D378="","",VLOOKUP(D378,'Műszaki adattábla'!F:M,8,0))</f>
        <v/>
      </c>
      <c r="G378" s="29" t="str">
        <f>IF(D378="","",IF('Műszaki adattábla'!L369="20-99",IF('Műszaki adattábla'!O369="","Nem adott meg lekötött teljesítményt",VLOOKUP(D378,'Műszaki adattábla'!F:O,10,0)),0))</f>
        <v/>
      </c>
      <c r="H378" s="29" t="str">
        <f>IF(D378="","",VLOOKUP(D378,'Műszaki adattábla'!F:P,11,0))</f>
        <v/>
      </c>
      <c r="I378" s="30"/>
      <c r="J378" s="30"/>
      <c r="K378" s="31" t="str">
        <f>IF(D378="","",ROUND(((F378*I378*'Műszaki adattábla'!$C$7/'Műszaki adattábla'!$C$8)+(G378*I378)+(H378*I378))/12*'Műszaki adattábla'!T369,0))</f>
        <v/>
      </c>
      <c r="L378" s="32" t="str">
        <f t="shared" si="17"/>
        <v/>
      </c>
    </row>
    <row r="379" spans="2:12" ht="14.4" thickBot="1" x14ac:dyDescent="0.3">
      <c r="B379" s="28" t="str">
        <f t="shared" si="16"/>
        <v/>
      </c>
      <c r="C379" s="167" t="str">
        <f>IF(D379="","",VLOOKUP(D379,'Műszaki adattábla'!F:G,2,0))</f>
        <v/>
      </c>
      <c r="D379" s="168" t="str">
        <f>IF('Műszaki adattábla'!F370="","",'Műszaki adattábla'!F370)</f>
        <v/>
      </c>
      <c r="E379" s="169" t="str">
        <f>IF(D379="","",VLOOKUP(D379,'Műszaki adattábla'!F:R,13,0))</f>
        <v/>
      </c>
      <c r="F379" s="29" t="str">
        <f>IF(D379="","",VLOOKUP(D379,'Műszaki adattábla'!F:M,8,0))</f>
        <v/>
      </c>
      <c r="G379" s="29" t="str">
        <f>IF(D379="","",IF('Műszaki adattábla'!L370="20-99",IF('Műszaki adattábla'!O370="","Nem adott meg lekötött teljesítményt",VLOOKUP(D379,'Műszaki adattábla'!F:O,10,0)),0))</f>
        <v/>
      </c>
      <c r="H379" s="29" t="str">
        <f>IF(D379="","",VLOOKUP(D379,'Műszaki adattábla'!F:P,11,0))</f>
        <v/>
      </c>
      <c r="I379" s="30"/>
      <c r="J379" s="30"/>
      <c r="K379" s="31" t="str">
        <f>IF(D379="","",ROUND(((F379*I379*'Műszaki adattábla'!$C$7/'Műszaki adattábla'!$C$8)+(G379*I379)+(H379*I379))/12*'Műszaki adattábla'!T370,0))</f>
        <v/>
      </c>
      <c r="L379" s="32" t="str">
        <f t="shared" si="17"/>
        <v/>
      </c>
    </row>
    <row r="380" spans="2:12" ht="14.4" thickBot="1" x14ac:dyDescent="0.3">
      <c r="B380" s="28" t="str">
        <f t="shared" si="16"/>
        <v/>
      </c>
      <c r="C380" s="167" t="str">
        <f>IF(D380="","",VLOOKUP(D380,'Műszaki adattábla'!F:G,2,0))</f>
        <v/>
      </c>
      <c r="D380" s="168" t="str">
        <f>IF('Műszaki adattábla'!F371="","",'Műszaki adattábla'!F371)</f>
        <v/>
      </c>
      <c r="E380" s="169" t="str">
        <f>IF(D380="","",VLOOKUP(D380,'Műszaki adattábla'!F:R,13,0))</f>
        <v/>
      </c>
      <c r="F380" s="29" t="str">
        <f>IF(D380="","",VLOOKUP(D380,'Műszaki adattábla'!F:M,8,0))</f>
        <v/>
      </c>
      <c r="G380" s="29" t="str">
        <f>IF(D380="","",IF('Műszaki adattábla'!L371="20-99",IF('Műszaki adattábla'!O371="","Nem adott meg lekötött teljesítményt",VLOOKUP(D380,'Műszaki adattábla'!F:O,10,0)),0))</f>
        <v/>
      </c>
      <c r="H380" s="29" t="str">
        <f>IF(D380="","",VLOOKUP(D380,'Műszaki adattábla'!F:P,11,0))</f>
        <v/>
      </c>
      <c r="I380" s="30"/>
      <c r="J380" s="30"/>
      <c r="K380" s="31" t="str">
        <f>IF(D380="","",ROUND(((F380*I380*'Műszaki adattábla'!$C$7/'Műszaki adattábla'!$C$8)+(G380*I380)+(H380*I380))/12*'Műszaki adattábla'!T371,0))</f>
        <v/>
      </c>
      <c r="L380" s="32" t="str">
        <f t="shared" si="17"/>
        <v/>
      </c>
    </row>
    <row r="381" spans="2:12" ht="14.4" thickBot="1" x14ac:dyDescent="0.3">
      <c r="B381" s="28" t="str">
        <f t="shared" si="16"/>
        <v/>
      </c>
      <c r="C381" s="167" t="str">
        <f>IF(D381="","",VLOOKUP(D381,'Műszaki adattábla'!F:G,2,0))</f>
        <v/>
      </c>
      <c r="D381" s="168" t="str">
        <f>IF('Műszaki adattábla'!F372="","",'Műszaki adattábla'!F372)</f>
        <v/>
      </c>
      <c r="E381" s="169" t="str">
        <f>IF(D381="","",VLOOKUP(D381,'Műszaki adattábla'!F:R,13,0))</f>
        <v/>
      </c>
      <c r="F381" s="29" t="str">
        <f>IF(D381="","",VLOOKUP(D381,'Műszaki adattábla'!F:M,8,0))</f>
        <v/>
      </c>
      <c r="G381" s="29" t="str">
        <f>IF(D381="","",IF('Műszaki adattábla'!L372="20-99",IF('Műszaki adattábla'!O372="","Nem adott meg lekötött teljesítményt",VLOOKUP(D381,'Műszaki adattábla'!F:O,10,0)),0))</f>
        <v/>
      </c>
      <c r="H381" s="29" t="str">
        <f>IF(D381="","",VLOOKUP(D381,'Műszaki adattábla'!F:P,11,0))</f>
        <v/>
      </c>
      <c r="I381" s="30"/>
      <c r="J381" s="30"/>
      <c r="K381" s="31" t="str">
        <f>IF(D381="","",ROUND(((F381*I381*'Műszaki adattábla'!$C$7/'Műszaki adattábla'!$C$8)+(G381*I381)+(H381*I381))/12*'Műszaki adattábla'!T372,0))</f>
        <v/>
      </c>
      <c r="L381" s="32" t="str">
        <f t="shared" si="17"/>
        <v/>
      </c>
    </row>
    <row r="382" spans="2:12" ht="14.4" thickBot="1" x14ac:dyDescent="0.3">
      <c r="B382" s="28" t="str">
        <f t="shared" si="16"/>
        <v/>
      </c>
      <c r="C382" s="167" t="str">
        <f>IF(D382="","",VLOOKUP(D382,'Műszaki adattábla'!F:G,2,0))</f>
        <v/>
      </c>
      <c r="D382" s="168" t="str">
        <f>IF('Műszaki adattábla'!F373="","",'Műszaki adattábla'!F373)</f>
        <v/>
      </c>
      <c r="E382" s="169" t="str">
        <f>IF(D382="","",VLOOKUP(D382,'Műszaki adattábla'!F:R,13,0))</f>
        <v/>
      </c>
      <c r="F382" s="29" t="str">
        <f>IF(D382="","",VLOOKUP(D382,'Műszaki adattábla'!F:M,8,0))</f>
        <v/>
      </c>
      <c r="G382" s="29" t="str">
        <f>IF(D382="","",IF('Műszaki adattábla'!L373="20-99",IF('Műszaki adattábla'!O373="","Nem adott meg lekötött teljesítményt",VLOOKUP(D382,'Műszaki adattábla'!F:O,10,0)),0))</f>
        <v/>
      </c>
      <c r="H382" s="29" t="str">
        <f>IF(D382="","",VLOOKUP(D382,'Műszaki adattábla'!F:P,11,0))</f>
        <v/>
      </c>
      <c r="I382" s="30"/>
      <c r="J382" s="30"/>
      <c r="K382" s="31" t="str">
        <f>IF(D382="","",ROUND(((F382*I382*'Műszaki adattábla'!$C$7/'Műszaki adattábla'!$C$8)+(G382*I382)+(H382*I382))/12*'Műszaki adattábla'!T373,0))</f>
        <v/>
      </c>
      <c r="L382" s="32" t="str">
        <f t="shared" si="17"/>
        <v/>
      </c>
    </row>
    <row r="383" spans="2:12" ht="14.4" thickBot="1" x14ac:dyDescent="0.3">
      <c r="B383" s="28" t="str">
        <f t="shared" si="16"/>
        <v/>
      </c>
      <c r="C383" s="167" t="str">
        <f>IF(D383="","",VLOOKUP(D383,'Műszaki adattábla'!F:G,2,0))</f>
        <v/>
      </c>
      <c r="D383" s="168" t="str">
        <f>IF('Műszaki adattábla'!F374="","",'Műszaki adattábla'!F374)</f>
        <v/>
      </c>
      <c r="E383" s="169" t="str">
        <f>IF(D383="","",VLOOKUP(D383,'Műszaki adattábla'!F:R,13,0))</f>
        <v/>
      </c>
      <c r="F383" s="29" t="str">
        <f>IF(D383="","",VLOOKUP(D383,'Műszaki adattábla'!F:M,8,0))</f>
        <v/>
      </c>
      <c r="G383" s="29" t="str">
        <f>IF(D383="","",IF('Műszaki adattábla'!L374="20-99",IF('Műszaki adattábla'!O374="","Nem adott meg lekötött teljesítményt",VLOOKUP(D383,'Műszaki adattábla'!F:O,10,0)),0))</f>
        <v/>
      </c>
      <c r="H383" s="29" t="str">
        <f>IF(D383="","",VLOOKUP(D383,'Műszaki adattábla'!F:P,11,0))</f>
        <v/>
      </c>
      <c r="I383" s="30"/>
      <c r="J383" s="30"/>
      <c r="K383" s="31" t="str">
        <f>IF(D383="","",ROUND(((F383*I383*'Műszaki adattábla'!$C$7/'Műszaki adattábla'!$C$8)+(G383*I383)+(H383*I383))/12*'Műszaki adattábla'!T374,0))</f>
        <v/>
      </c>
      <c r="L383" s="32" t="str">
        <f t="shared" si="17"/>
        <v/>
      </c>
    </row>
    <row r="384" spans="2:12" ht="14.4" thickBot="1" x14ac:dyDescent="0.3">
      <c r="B384" s="28" t="str">
        <f t="shared" si="16"/>
        <v/>
      </c>
      <c r="C384" s="167" t="str">
        <f>IF(D384="","",VLOOKUP(D384,'Műszaki adattábla'!F:G,2,0))</f>
        <v/>
      </c>
      <c r="D384" s="168" t="str">
        <f>IF('Műszaki adattábla'!F375="","",'Műszaki adattábla'!F375)</f>
        <v/>
      </c>
      <c r="E384" s="169" t="str">
        <f>IF(D384="","",VLOOKUP(D384,'Műszaki adattábla'!F:R,13,0))</f>
        <v/>
      </c>
      <c r="F384" s="29" t="str">
        <f>IF(D384="","",VLOOKUP(D384,'Műszaki adattábla'!F:M,8,0))</f>
        <v/>
      </c>
      <c r="G384" s="29" t="str">
        <f>IF(D384="","",IF('Műszaki adattábla'!L375="20-99",IF('Műszaki adattábla'!O375="","Nem adott meg lekötött teljesítményt",VLOOKUP(D384,'Műszaki adattábla'!F:O,10,0)),0))</f>
        <v/>
      </c>
      <c r="H384" s="29" t="str">
        <f>IF(D384="","",VLOOKUP(D384,'Műszaki adattábla'!F:P,11,0))</f>
        <v/>
      </c>
      <c r="I384" s="30"/>
      <c r="J384" s="30"/>
      <c r="K384" s="31" t="str">
        <f>IF(D384="","",ROUND(((F384*I384*'Műszaki adattábla'!$C$7/'Műszaki adattábla'!$C$8)+(G384*I384)+(H384*I384))/12*'Műszaki adattábla'!T375,0))</f>
        <v/>
      </c>
      <c r="L384" s="32" t="str">
        <f t="shared" si="17"/>
        <v/>
      </c>
    </row>
    <row r="385" spans="2:12" ht="14.4" thickBot="1" x14ac:dyDescent="0.3">
      <c r="B385" s="28" t="str">
        <f t="shared" si="16"/>
        <v/>
      </c>
      <c r="C385" s="167" t="str">
        <f>IF(D385="","",VLOOKUP(D385,'Műszaki adattábla'!F:G,2,0))</f>
        <v/>
      </c>
      <c r="D385" s="168" t="str">
        <f>IF('Műszaki adattábla'!F376="","",'Műszaki adattábla'!F376)</f>
        <v/>
      </c>
      <c r="E385" s="169" t="str">
        <f>IF(D385="","",VLOOKUP(D385,'Műszaki adattábla'!F:R,13,0))</f>
        <v/>
      </c>
      <c r="F385" s="29" t="str">
        <f>IF(D385="","",VLOOKUP(D385,'Műszaki adattábla'!F:M,8,0))</f>
        <v/>
      </c>
      <c r="G385" s="29" t="str">
        <f>IF(D385="","",IF('Műszaki adattábla'!L376="20-99",IF('Műszaki adattábla'!O376="","Nem adott meg lekötött teljesítményt",VLOOKUP(D385,'Műszaki adattábla'!F:O,10,0)),0))</f>
        <v/>
      </c>
      <c r="H385" s="29" t="str">
        <f>IF(D385="","",VLOOKUP(D385,'Műszaki adattábla'!F:P,11,0))</f>
        <v/>
      </c>
      <c r="I385" s="30"/>
      <c r="J385" s="30"/>
      <c r="K385" s="31" t="str">
        <f>IF(D385="","",ROUND(((F385*I385*'Műszaki adattábla'!$C$7/'Műszaki adattábla'!$C$8)+(G385*I385)+(H385*I385))/12*'Műszaki adattábla'!T376,0))</f>
        <v/>
      </c>
      <c r="L385" s="32" t="str">
        <f t="shared" si="17"/>
        <v/>
      </c>
    </row>
    <row r="386" spans="2:12" ht="14.4" thickBot="1" x14ac:dyDescent="0.3">
      <c r="B386" s="28" t="str">
        <f t="shared" si="16"/>
        <v/>
      </c>
      <c r="C386" s="167" t="str">
        <f>IF(D386="","",VLOOKUP(D386,'Műszaki adattábla'!F:G,2,0))</f>
        <v/>
      </c>
      <c r="D386" s="168" t="str">
        <f>IF('Műszaki adattábla'!F377="","",'Műszaki adattábla'!F377)</f>
        <v/>
      </c>
      <c r="E386" s="169" t="str">
        <f>IF(D386="","",VLOOKUP(D386,'Műszaki adattábla'!F:R,13,0))</f>
        <v/>
      </c>
      <c r="F386" s="29" t="str">
        <f>IF(D386="","",VLOOKUP(D386,'Műszaki adattábla'!F:M,8,0))</f>
        <v/>
      </c>
      <c r="G386" s="29" t="str">
        <f>IF(D386="","",IF('Műszaki adattábla'!L377="20-99",IF('Műszaki adattábla'!O377="","Nem adott meg lekötött teljesítményt",VLOOKUP(D386,'Műszaki adattábla'!F:O,10,0)),0))</f>
        <v/>
      </c>
      <c r="H386" s="29" t="str">
        <f>IF(D386="","",VLOOKUP(D386,'Műszaki adattábla'!F:P,11,0))</f>
        <v/>
      </c>
      <c r="I386" s="30"/>
      <c r="J386" s="30"/>
      <c r="K386" s="31" t="str">
        <f>IF(D386="","",ROUND(((F386*I386*'Műszaki adattábla'!$C$7/'Műszaki adattábla'!$C$8)+(G386*I386)+(H386*I386))/12*'Műszaki adattábla'!T377,0))</f>
        <v/>
      </c>
      <c r="L386" s="32" t="str">
        <f t="shared" si="17"/>
        <v/>
      </c>
    </row>
    <row r="387" spans="2:12" ht="14.4" thickBot="1" x14ac:dyDescent="0.3">
      <c r="B387" s="28" t="str">
        <f t="shared" si="16"/>
        <v/>
      </c>
      <c r="C387" s="167" t="str">
        <f>IF(D387="","",VLOOKUP(D387,'Műszaki adattábla'!F:G,2,0))</f>
        <v/>
      </c>
      <c r="D387" s="168" t="str">
        <f>IF('Műszaki adattábla'!F378="","",'Műszaki adattábla'!F378)</f>
        <v/>
      </c>
      <c r="E387" s="169" t="str">
        <f>IF(D387="","",VLOOKUP(D387,'Műszaki adattábla'!F:R,13,0))</f>
        <v/>
      </c>
      <c r="F387" s="29" t="str">
        <f>IF(D387="","",VLOOKUP(D387,'Műszaki adattábla'!F:M,8,0))</f>
        <v/>
      </c>
      <c r="G387" s="29" t="str">
        <f>IF(D387="","",IF('Műszaki adattábla'!L378="20-99",IF('Műszaki adattábla'!O378="","Nem adott meg lekötött teljesítményt",VLOOKUP(D387,'Műszaki adattábla'!F:O,10,0)),0))</f>
        <v/>
      </c>
      <c r="H387" s="29" t="str">
        <f>IF(D387="","",VLOOKUP(D387,'Műszaki adattábla'!F:P,11,0))</f>
        <v/>
      </c>
      <c r="I387" s="30"/>
      <c r="J387" s="30"/>
      <c r="K387" s="31" t="str">
        <f>IF(D387="","",ROUND(((F387*I387*'Műszaki adattábla'!$C$7/'Műszaki adattábla'!$C$8)+(G387*I387)+(H387*I387))/12*'Műszaki adattábla'!T378,0))</f>
        <v/>
      </c>
      <c r="L387" s="32" t="str">
        <f t="shared" si="17"/>
        <v/>
      </c>
    </row>
    <row r="388" spans="2:12" ht="14.4" thickBot="1" x14ac:dyDescent="0.3">
      <c r="B388" s="28" t="str">
        <f t="shared" si="16"/>
        <v/>
      </c>
      <c r="C388" s="167" t="str">
        <f>IF(D388="","",VLOOKUP(D388,'Műszaki adattábla'!F:G,2,0))</f>
        <v/>
      </c>
      <c r="D388" s="168" t="str">
        <f>IF('Műszaki adattábla'!F379="","",'Műszaki adattábla'!F379)</f>
        <v/>
      </c>
      <c r="E388" s="169" t="str">
        <f>IF(D388="","",VLOOKUP(D388,'Műszaki adattábla'!F:R,13,0))</f>
        <v/>
      </c>
      <c r="F388" s="29" t="str">
        <f>IF(D388="","",VLOOKUP(D388,'Műszaki adattábla'!F:M,8,0))</f>
        <v/>
      </c>
      <c r="G388" s="29" t="str">
        <f>IF(D388="","",IF('Műszaki adattábla'!L379="20-99",IF('Műszaki adattábla'!O379="","Nem adott meg lekötött teljesítményt",VLOOKUP(D388,'Műszaki adattábla'!F:O,10,0)),0))</f>
        <v/>
      </c>
      <c r="H388" s="29" t="str">
        <f>IF(D388="","",VLOOKUP(D388,'Műszaki adattábla'!F:P,11,0))</f>
        <v/>
      </c>
      <c r="I388" s="30"/>
      <c r="J388" s="30"/>
      <c r="K388" s="31" t="str">
        <f>IF(D388="","",ROUND(((F388*I388*'Műszaki adattábla'!$C$7/'Műszaki adattábla'!$C$8)+(G388*I388)+(H388*I388))/12*'Műszaki adattábla'!T379,0))</f>
        <v/>
      </c>
      <c r="L388" s="32" t="str">
        <f t="shared" si="17"/>
        <v/>
      </c>
    </row>
    <row r="389" spans="2:12" ht="14.4" thickBot="1" x14ac:dyDescent="0.3">
      <c r="B389" s="28" t="str">
        <f t="shared" si="16"/>
        <v/>
      </c>
      <c r="C389" s="167" t="str">
        <f>IF(D389="","",VLOOKUP(D389,'Műszaki adattábla'!F:G,2,0))</f>
        <v/>
      </c>
      <c r="D389" s="168" t="str">
        <f>IF('Műszaki adattábla'!F380="","",'Műszaki adattábla'!F380)</f>
        <v/>
      </c>
      <c r="E389" s="169" t="str">
        <f>IF(D389="","",VLOOKUP(D389,'Műszaki adattábla'!F:R,13,0))</f>
        <v/>
      </c>
      <c r="F389" s="29" t="str">
        <f>IF(D389="","",VLOOKUP(D389,'Műszaki adattábla'!F:M,8,0))</f>
        <v/>
      </c>
      <c r="G389" s="29" t="str">
        <f>IF(D389="","",IF('Műszaki adattábla'!L380="20-99",IF('Műszaki adattábla'!O380="","Nem adott meg lekötött teljesítményt",VLOOKUP(D389,'Műszaki adattábla'!F:O,10,0)),0))</f>
        <v/>
      </c>
      <c r="H389" s="29" t="str">
        <f>IF(D389="","",VLOOKUP(D389,'Műszaki adattábla'!F:P,11,0))</f>
        <v/>
      </c>
      <c r="I389" s="30"/>
      <c r="J389" s="30"/>
      <c r="K389" s="31" t="str">
        <f>IF(D389="","",ROUND(((F389*I389*'Műszaki adattábla'!$C$7/'Műszaki adattábla'!$C$8)+(G389*I389)+(H389*I389))/12*'Műszaki adattábla'!T380,0))</f>
        <v/>
      </c>
      <c r="L389" s="32" t="str">
        <f t="shared" si="17"/>
        <v/>
      </c>
    </row>
    <row r="390" spans="2:12" ht="14.4" thickBot="1" x14ac:dyDescent="0.3">
      <c r="B390" s="28" t="str">
        <f t="shared" si="16"/>
        <v/>
      </c>
      <c r="C390" s="167" t="str">
        <f>IF(D390="","",VLOOKUP(D390,'Műszaki adattábla'!F:G,2,0))</f>
        <v/>
      </c>
      <c r="D390" s="168" t="str">
        <f>IF('Műszaki adattábla'!F381="","",'Műszaki adattábla'!F381)</f>
        <v/>
      </c>
      <c r="E390" s="169" t="str">
        <f>IF(D390="","",VLOOKUP(D390,'Műszaki adattábla'!F:R,13,0))</f>
        <v/>
      </c>
      <c r="F390" s="29" t="str">
        <f>IF(D390="","",VLOOKUP(D390,'Műszaki adattábla'!F:M,8,0))</f>
        <v/>
      </c>
      <c r="G390" s="29" t="str">
        <f>IF(D390="","",IF('Műszaki adattábla'!L381="20-99",IF('Műszaki adattábla'!O381="","Nem adott meg lekötött teljesítményt",VLOOKUP(D390,'Műszaki adattábla'!F:O,10,0)),0))</f>
        <v/>
      </c>
      <c r="H390" s="29" t="str">
        <f>IF(D390="","",VLOOKUP(D390,'Műszaki adattábla'!F:P,11,0))</f>
        <v/>
      </c>
      <c r="I390" s="30"/>
      <c r="J390" s="30"/>
      <c r="K390" s="31" t="str">
        <f>IF(D390="","",ROUND(((F390*I390*'Műszaki adattábla'!$C$7/'Műszaki adattábla'!$C$8)+(G390*I390)+(H390*I390))/12*'Műszaki adattábla'!T381,0))</f>
        <v/>
      </c>
      <c r="L390" s="32" t="str">
        <f t="shared" si="17"/>
        <v/>
      </c>
    </row>
    <row r="391" spans="2:12" ht="14.4" thickBot="1" x14ac:dyDescent="0.3">
      <c r="B391" s="28" t="str">
        <f t="shared" si="16"/>
        <v/>
      </c>
      <c r="C391" s="167" t="str">
        <f>IF(D391="","",VLOOKUP(D391,'Műszaki adattábla'!F:G,2,0))</f>
        <v/>
      </c>
      <c r="D391" s="168" t="str">
        <f>IF('Műszaki adattábla'!F382="","",'Műszaki adattábla'!F382)</f>
        <v/>
      </c>
      <c r="E391" s="169" t="str">
        <f>IF(D391="","",VLOOKUP(D391,'Műszaki adattábla'!F:R,13,0))</f>
        <v/>
      </c>
      <c r="F391" s="29" t="str">
        <f>IF(D391="","",VLOOKUP(D391,'Műszaki adattábla'!F:M,8,0))</f>
        <v/>
      </c>
      <c r="G391" s="29" t="str">
        <f>IF(D391="","",IF('Műszaki adattábla'!L382="20-99",IF('Műszaki adattábla'!O382="","Nem adott meg lekötött teljesítményt",VLOOKUP(D391,'Műszaki adattábla'!F:O,10,0)),0))</f>
        <v/>
      </c>
      <c r="H391" s="29" t="str">
        <f>IF(D391="","",VLOOKUP(D391,'Műszaki adattábla'!F:P,11,0))</f>
        <v/>
      </c>
      <c r="I391" s="30"/>
      <c r="J391" s="30"/>
      <c r="K391" s="31" t="str">
        <f>IF(D391="","",ROUND(((F391*I391*'Műszaki adattábla'!$C$7/'Műszaki adattábla'!$C$8)+(G391*I391)+(H391*I391))/12*'Műszaki adattábla'!T382,0))</f>
        <v/>
      </c>
      <c r="L391" s="32" t="str">
        <f t="shared" si="17"/>
        <v/>
      </c>
    </row>
    <row r="392" spans="2:12" ht="14.4" thickBot="1" x14ac:dyDescent="0.3">
      <c r="B392" s="28" t="str">
        <f t="shared" si="16"/>
        <v/>
      </c>
      <c r="C392" s="167" t="str">
        <f>IF(D392="","",VLOOKUP(D392,'Műszaki adattábla'!F:G,2,0))</f>
        <v/>
      </c>
      <c r="D392" s="168" t="str">
        <f>IF('Műszaki adattábla'!F383="","",'Műszaki adattábla'!F383)</f>
        <v/>
      </c>
      <c r="E392" s="169" t="str">
        <f>IF(D392="","",VLOOKUP(D392,'Műszaki adattábla'!F:R,13,0))</f>
        <v/>
      </c>
      <c r="F392" s="29" t="str">
        <f>IF(D392="","",VLOOKUP(D392,'Műszaki adattábla'!F:M,8,0))</f>
        <v/>
      </c>
      <c r="G392" s="29" t="str">
        <f>IF(D392="","",IF('Műszaki adattábla'!L383="20-99",IF('Műszaki adattábla'!O383="","Nem adott meg lekötött teljesítményt",VLOOKUP(D392,'Műszaki adattábla'!F:O,10,0)),0))</f>
        <v/>
      </c>
      <c r="H392" s="29" t="str">
        <f>IF(D392="","",VLOOKUP(D392,'Műszaki adattábla'!F:P,11,0))</f>
        <v/>
      </c>
      <c r="I392" s="30"/>
      <c r="J392" s="30"/>
      <c r="K392" s="31" t="str">
        <f>IF(D392="","",ROUND(((F392*I392*'Műszaki adattábla'!$C$7/'Műszaki adattábla'!$C$8)+(G392*I392)+(H392*I392))/12*'Műszaki adattábla'!T383,0))</f>
        <v/>
      </c>
      <c r="L392" s="32" t="str">
        <f t="shared" si="17"/>
        <v/>
      </c>
    </row>
    <row r="393" spans="2:12" ht="14.4" thickBot="1" x14ac:dyDescent="0.3">
      <c r="B393" s="28" t="str">
        <f t="shared" si="16"/>
        <v/>
      </c>
      <c r="C393" s="167" t="str">
        <f>IF(D393="","",VLOOKUP(D393,'Műszaki adattábla'!F:G,2,0))</f>
        <v/>
      </c>
      <c r="D393" s="168" t="str">
        <f>IF('Műszaki adattábla'!F384="","",'Műszaki adattábla'!F384)</f>
        <v/>
      </c>
      <c r="E393" s="169" t="str">
        <f>IF(D393="","",VLOOKUP(D393,'Műszaki adattábla'!F:R,13,0))</f>
        <v/>
      </c>
      <c r="F393" s="29" t="str">
        <f>IF(D393="","",VLOOKUP(D393,'Műszaki adattábla'!F:M,8,0))</f>
        <v/>
      </c>
      <c r="G393" s="29" t="str">
        <f>IF(D393="","",IF('Műszaki adattábla'!L384="20-99",IF('Műszaki adattábla'!O384="","Nem adott meg lekötött teljesítményt",VLOOKUP(D393,'Műszaki adattábla'!F:O,10,0)),0))</f>
        <v/>
      </c>
      <c r="H393" s="29" t="str">
        <f>IF(D393="","",VLOOKUP(D393,'Műszaki adattábla'!F:P,11,0))</f>
        <v/>
      </c>
      <c r="I393" s="30"/>
      <c r="J393" s="30"/>
      <c r="K393" s="31" t="str">
        <f>IF(D393="","",ROUND(((F393*I393*'Műszaki adattábla'!$C$7/'Műszaki adattábla'!$C$8)+(G393*I393)+(H393*I393))/12*'Műszaki adattábla'!T384,0))</f>
        <v/>
      </c>
      <c r="L393" s="32" t="str">
        <f t="shared" si="17"/>
        <v/>
      </c>
    </row>
    <row r="394" spans="2:12" ht="14.4" thickBot="1" x14ac:dyDescent="0.3">
      <c r="B394" s="28" t="str">
        <f t="shared" si="16"/>
        <v/>
      </c>
      <c r="C394" s="167" t="str">
        <f>IF(D394="","",VLOOKUP(D394,'Műszaki adattábla'!F:G,2,0))</f>
        <v/>
      </c>
      <c r="D394" s="168" t="str">
        <f>IF('Műszaki adattábla'!F385="","",'Műszaki adattábla'!F385)</f>
        <v/>
      </c>
      <c r="E394" s="169" t="str">
        <f>IF(D394="","",VLOOKUP(D394,'Műszaki adattábla'!F:R,13,0))</f>
        <v/>
      </c>
      <c r="F394" s="29" t="str">
        <f>IF(D394="","",VLOOKUP(D394,'Műszaki adattábla'!F:M,8,0))</f>
        <v/>
      </c>
      <c r="G394" s="29" t="str">
        <f>IF(D394="","",IF('Műszaki adattábla'!L385="20-99",IF('Műszaki adattábla'!O385="","Nem adott meg lekötött teljesítményt",VLOOKUP(D394,'Műszaki adattábla'!F:O,10,0)),0))</f>
        <v/>
      </c>
      <c r="H394" s="29" t="str">
        <f>IF(D394="","",VLOOKUP(D394,'Műszaki adattábla'!F:P,11,0))</f>
        <v/>
      </c>
      <c r="I394" s="30"/>
      <c r="J394" s="30"/>
      <c r="K394" s="31" t="str">
        <f>IF(D394="","",ROUND(((F394*I394*'Műszaki adattábla'!$C$7/'Műszaki adattábla'!$C$8)+(G394*I394)+(H394*I394))/12*'Műszaki adattábla'!T385,0))</f>
        <v/>
      </c>
      <c r="L394" s="32" t="str">
        <f t="shared" si="17"/>
        <v/>
      </c>
    </row>
    <row r="395" spans="2:12" ht="14.4" thickBot="1" x14ac:dyDescent="0.3">
      <c r="B395" s="28" t="str">
        <f t="shared" si="16"/>
        <v/>
      </c>
      <c r="C395" s="167" t="str">
        <f>IF(D395="","",VLOOKUP(D395,'Műszaki adattábla'!F:G,2,0))</f>
        <v/>
      </c>
      <c r="D395" s="168" t="str">
        <f>IF('Műszaki adattábla'!F386="","",'Műszaki adattábla'!F386)</f>
        <v/>
      </c>
      <c r="E395" s="169" t="str">
        <f>IF(D395="","",VLOOKUP(D395,'Műszaki adattábla'!F:R,13,0))</f>
        <v/>
      </c>
      <c r="F395" s="29" t="str">
        <f>IF(D395="","",VLOOKUP(D395,'Műszaki adattábla'!F:M,8,0))</f>
        <v/>
      </c>
      <c r="G395" s="29" t="str">
        <f>IF(D395="","",IF('Műszaki adattábla'!L386="20-99",IF('Műszaki adattábla'!O386="","Nem adott meg lekötött teljesítményt",VLOOKUP(D395,'Műszaki adattábla'!F:O,10,0)),0))</f>
        <v/>
      </c>
      <c r="H395" s="29" t="str">
        <f>IF(D395="","",VLOOKUP(D395,'Műszaki adattábla'!F:P,11,0))</f>
        <v/>
      </c>
      <c r="I395" s="30"/>
      <c r="J395" s="30"/>
      <c r="K395" s="31" t="str">
        <f>IF(D395="","",ROUND(((F395*I395*'Műszaki adattábla'!$C$7/'Műszaki adattábla'!$C$8)+(G395*I395)+(H395*I395))/12*'Műszaki adattábla'!T386,0))</f>
        <v/>
      </c>
      <c r="L395" s="32" t="str">
        <f t="shared" si="17"/>
        <v/>
      </c>
    </row>
    <row r="396" spans="2:12" ht="14.4" thickBot="1" x14ac:dyDescent="0.3">
      <c r="B396" s="28" t="str">
        <f t="shared" si="16"/>
        <v/>
      </c>
      <c r="C396" s="167" t="str">
        <f>IF(D396="","",VLOOKUP(D396,'Műszaki adattábla'!F:G,2,0))</f>
        <v/>
      </c>
      <c r="D396" s="168" t="str">
        <f>IF('Műszaki adattábla'!F387="","",'Műszaki adattábla'!F387)</f>
        <v/>
      </c>
      <c r="E396" s="169" t="str">
        <f>IF(D396="","",VLOOKUP(D396,'Műszaki adattábla'!F:R,13,0))</f>
        <v/>
      </c>
      <c r="F396" s="29" t="str">
        <f>IF(D396="","",VLOOKUP(D396,'Műszaki adattábla'!F:M,8,0))</f>
        <v/>
      </c>
      <c r="G396" s="29" t="str">
        <f>IF(D396="","",IF('Műszaki adattábla'!L387="20-99",IF('Műszaki adattábla'!O387="","Nem adott meg lekötött teljesítményt",VLOOKUP(D396,'Műszaki adattábla'!F:O,10,0)),0))</f>
        <v/>
      </c>
      <c r="H396" s="29" t="str">
        <f>IF(D396="","",VLOOKUP(D396,'Műszaki adattábla'!F:P,11,0))</f>
        <v/>
      </c>
      <c r="I396" s="30"/>
      <c r="J396" s="30"/>
      <c r="K396" s="31" t="str">
        <f>IF(D396="","",ROUND(((F396*I396*'Műszaki adattábla'!$C$7/'Műszaki adattábla'!$C$8)+(G396*I396)+(H396*I396))/12*'Műszaki adattábla'!T387,0))</f>
        <v/>
      </c>
      <c r="L396" s="32" t="str">
        <f t="shared" si="17"/>
        <v/>
      </c>
    </row>
    <row r="397" spans="2:12" ht="14.4" thickBot="1" x14ac:dyDescent="0.3">
      <c r="B397" s="28" t="str">
        <f t="shared" si="16"/>
        <v/>
      </c>
      <c r="C397" s="167" t="str">
        <f>IF(D397="","",VLOOKUP(D397,'Műszaki adattábla'!F:G,2,0))</f>
        <v/>
      </c>
      <c r="D397" s="168" t="str">
        <f>IF('Műszaki adattábla'!F388="","",'Műszaki adattábla'!F388)</f>
        <v/>
      </c>
      <c r="E397" s="169" t="str">
        <f>IF(D397="","",VLOOKUP(D397,'Műszaki adattábla'!F:R,13,0))</f>
        <v/>
      </c>
      <c r="F397" s="29" t="str">
        <f>IF(D397="","",VLOOKUP(D397,'Műszaki adattábla'!F:M,8,0))</f>
        <v/>
      </c>
      <c r="G397" s="29" t="str">
        <f>IF(D397="","",IF('Műszaki adattábla'!L388="20-99",IF('Műszaki adattábla'!O388="","Nem adott meg lekötött teljesítményt",VLOOKUP(D397,'Műszaki adattábla'!F:O,10,0)),0))</f>
        <v/>
      </c>
      <c r="H397" s="29" t="str">
        <f>IF(D397="","",VLOOKUP(D397,'Műszaki adattábla'!F:P,11,0))</f>
        <v/>
      </c>
      <c r="I397" s="30"/>
      <c r="J397" s="30"/>
      <c r="K397" s="31" t="str">
        <f>IF(D397="","",ROUND(((F397*I397*'Műszaki adattábla'!$C$7/'Műszaki adattábla'!$C$8)+(G397*I397)+(H397*I397))/12*'Műszaki adattábla'!T388,0))</f>
        <v/>
      </c>
      <c r="L397" s="32" t="str">
        <f t="shared" si="17"/>
        <v/>
      </c>
    </row>
    <row r="398" spans="2:12" ht="14.4" thickBot="1" x14ac:dyDescent="0.3">
      <c r="B398" s="28" t="str">
        <f t="shared" si="16"/>
        <v/>
      </c>
      <c r="C398" s="167" t="str">
        <f>IF(D398="","",VLOOKUP(D398,'Műszaki adattábla'!F:G,2,0))</f>
        <v/>
      </c>
      <c r="D398" s="168" t="str">
        <f>IF('Műszaki adattábla'!F389="","",'Műszaki adattábla'!F389)</f>
        <v/>
      </c>
      <c r="E398" s="169" t="str">
        <f>IF(D398="","",VLOOKUP(D398,'Műszaki adattábla'!F:R,13,0))</f>
        <v/>
      </c>
      <c r="F398" s="29" t="str">
        <f>IF(D398="","",VLOOKUP(D398,'Műszaki adattábla'!F:M,8,0))</f>
        <v/>
      </c>
      <c r="G398" s="29" t="str">
        <f>IF(D398="","",IF('Műszaki adattábla'!L389="20-99",IF('Műszaki adattábla'!O389="","Nem adott meg lekötött teljesítményt",VLOOKUP(D398,'Műszaki adattábla'!F:O,10,0)),0))</f>
        <v/>
      </c>
      <c r="H398" s="29" t="str">
        <f>IF(D398="","",VLOOKUP(D398,'Műszaki adattábla'!F:P,11,0))</f>
        <v/>
      </c>
      <c r="I398" s="30"/>
      <c r="J398" s="30"/>
      <c r="K398" s="31" t="str">
        <f>IF(D398="","",ROUND(((F398*I398*'Műszaki adattábla'!$C$7/'Műszaki adattábla'!$C$8)+(G398*I398)+(H398*I398))/12*'Műszaki adattábla'!T389,0))</f>
        <v/>
      </c>
      <c r="L398" s="32" t="str">
        <f t="shared" si="17"/>
        <v/>
      </c>
    </row>
    <row r="399" spans="2:12" ht="14.4" thickBot="1" x14ac:dyDescent="0.3">
      <c r="B399" s="28" t="str">
        <f t="shared" si="16"/>
        <v/>
      </c>
      <c r="C399" s="167" t="str">
        <f>IF(D399="","",VLOOKUP(D399,'Műszaki adattábla'!F:G,2,0))</f>
        <v/>
      </c>
      <c r="D399" s="168" t="str">
        <f>IF('Műszaki adattábla'!F390="","",'Műszaki adattábla'!F390)</f>
        <v/>
      </c>
      <c r="E399" s="169" t="str">
        <f>IF(D399="","",VLOOKUP(D399,'Műszaki adattábla'!F:R,13,0))</f>
        <v/>
      </c>
      <c r="F399" s="29" t="str">
        <f>IF(D399="","",VLOOKUP(D399,'Műszaki adattábla'!F:M,8,0))</f>
        <v/>
      </c>
      <c r="G399" s="29" t="str">
        <f>IF(D399="","",IF('Műszaki adattábla'!L390="20-99",IF('Műszaki adattábla'!O390="","Nem adott meg lekötött teljesítményt",VLOOKUP(D399,'Műszaki adattábla'!F:O,10,0)),0))</f>
        <v/>
      </c>
      <c r="H399" s="29" t="str">
        <f>IF(D399="","",VLOOKUP(D399,'Műszaki adattábla'!F:P,11,0))</f>
        <v/>
      </c>
      <c r="I399" s="30"/>
      <c r="J399" s="30"/>
      <c r="K399" s="31" t="str">
        <f>IF(D399="","",ROUND(((F399*I399*'Műszaki adattábla'!$C$7/'Műszaki adattábla'!$C$8)+(G399*I399)+(H399*I399))/12*'Műszaki adattábla'!T390,0))</f>
        <v/>
      </c>
      <c r="L399" s="32" t="str">
        <f t="shared" si="17"/>
        <v/>
      </c>
    </row>
    <row r="400" spans="2:12" ht="14.4" thickBot="1" x14ac:dyDescent="0.3">
      <c r="B400" s="28" t="str">
        <f t="shared" si="16"/>
        <v/>
      </c>
      <c r="C400" s="167" t="str">
        <f>IF(D400="","",VLOOKUP(D400,'Műszaki adattábla'!F:G,2,0))</f>
        <v/>
      </c>
      <c r="D400" s="168" t="str">
        <f>IF('Műszaki adattábla'!F391="","",'Műszaki adattábla'!F391)</f>
        <v/>
      </c>
      <c r="E400" s="169" t="str">
        <f>IF(D400="","",VLOOKUP(D400,'Műszaki adattábla'!F:R,13,0))</f>
        <v/>
      </c>
      <c r="F400" s="29" t="str">
        <f>IF(D400="","",VLOOKUP(D400,'Műszaki adattábla'!F:M,8,0))</f>
        <v/>
      </c>
      <c r="G400" s="29" t="str">
        <f>IF(D400="","",IF('Műszaki adattábla'!L391="20-99",IF('Műszaki adattábla'!O391="","Nem adott meg lekötött teljesítményt",VLOOKUP(D400,'Műszaki adattábla'!F:O,10,0)),0))</f>
        <v/>
      </c>
      <c r="H400" s="29" t="str">
        <f>IF(D400="","",VLOOKUP(D400,'Műszaki adattábla'!F:P,11,0))</f>
        <v/>
      </c>
      <c r="I400" s="30"/>
      <c r="J400" s="30"/>
      <c r="K400" s="31" t="str">
        <f>IF(D400="","",ROUND(((F400*I400*'Műszaki adattábla'!$C$7/'Műszaki adattábla'!$C$8)+(G400*I400)+(H400*I400))/12*'Műszaki adattábla'!T391,0))</f>
        <v/>
      </c>
      <c r="L400" s="32" t="str">
        <f t="shared" si="17"/>
        <v/>
      </c>
    </row>
    <row r="401" spans="2:12" ht="14.4" thickBot="1" x14ac:dyDescent="0.3">
      <c r="B401" s="28" t="str">
        <f t="shared" si="16"/>
        <v/>
      </c>
      <c r="C401" s="167" t="str">
        <f>IF(D401="","",VLOOKUP(D401,'Műszaki adattábla'!F:G,2,0))</f>
        <v/>
      </c>
      <c r="D401" s="168" t="str">
        <f>IF('Műszaki adattábla'!F392="","",'Műszaki adattábla'!F392)</f>
        <v/>
      </c>
      <c r="E401" s="169" t="str">
        <f>IF(D401="","",VLOOKUP(D401,'Műszaki adattábla'!F:R,13,0))</f>
        <v/>
      </c>
      <c r="F401" s="29" t="str">
        <f>IF(D401="","",VLOOKUP(D401,'Műszaki adattábla'!F:M,8,0))</f>
        <v/>
      </c>
      <c r="G401" s="29" t="str">
        <f>IF(D401="","",IF('Műszaki adattábla'!L392="20-99",IF('Műszaki adattábla'!O392="","Nem adott meg lekötött teljesítményt",VLOOKUP(D401,'Műszaki adattábla'!F:O,10,0)),0))</f>
        <v/>
      </c>
      <c r="H401" s="29" t="str">
        <f>IF(D401="","",VLOOKUP(D401,'Műszaki adattábla'!F:P,11,0))</f>
        <v/>
      </c>
      <c r="I401" s="30"/>
      <c r="J401" s="30"/>
      <c r="K401" s="31" t="str">
        <f>IF(D401="","",ROUND(((F401*I401*'Műszaki adattábla'!$C$7/'Műszaki adattábla'!$C$8)+(G401*I401)+(H401*I401))/12*'Műszaki adattábla'!T392,0))</f>
        <v/>
      </c>
      <c r="L401" s="32" t="str">
        <f t="shared" si="17"/>
        <v/>
      </c>
    </row>
    <row r="402" spans="2:12" ht="14.4" thickBot="1" x14ac:dyDescent="0.3">
      <c r="B402" s="28" t="str">
        <f t="shared" si="16"/>
        <v/>
      </c>
      <c r="C402" s="167" t="str">
        <f>IF(D402="","",VLOOKUP(D402,'Műszaki adattábla'!F:G,2,0))</f>
        <v/>
      </c>
      <c r="D402" s="168" t="str">
        <f>IF('Műszaki adattábla'!F393="","",'Műszaki adattábla'!F393)</f>
        <v/>
      </c>
      <c r="E402" s="169" t="str">
        <f>IF(D402="","",VLOOKUP(D402,'Műszaki adattábla'!F:R,13,0))</f>
        <v/>
      </c>
      <c r="F402" s="29" t="str">
        <f>IF(D402="","",VLOOKUP(D402,'Műszaki adattábla'!F:M,8,0))</f>
        <v/>
      </c>
      <c r="G402" s="29" t="str">
        <f>IF(D402="","",IF('Műszaki adattábla'!L393="20-99",IF('Műszaki adattábla'!O393="","Nem adott meg lekötött teljesítményt",VLOOKUP(D402,'Műszaki adattábla'!F:O,10,0)),0))</f>
        <v/>
      </c>
      <c r="H402" s="29" t="str">
        <f>IF(D402="","",VLOOKUP(D402,'Műszaki adattábla'!F:P,11,0))</f>
        <v/>
      </c>
      <c r="I402" s="30"/>
      <c r="J402" s="30"/>
      <c r="K402" s="31" t="str">
        <f>IF(D402="","",ROUND(((F402*I402*'Műszaki adattábla'!$C$7/'Műszaki adattábla'!$C$8)+(G402*I402)+(H402*I402))/12*'Műszaki adattábla'!T393,0))</f>
        <v/>
      </c>
      <c r="L402" s="32" t="str">
        <f t="shared" si="17"/>
        <v/>
      </c>
    </row>
    <row r="403" spans="2:12" ht="14.4" thickBot="1" x14ac:dyDescent="0.3">
      <c r="B403" s="28" t="str">
        <f t="shared" si="16"/>
        <v/>
      </c>
      <c r="C403" s="167" t="str">
        <f>IF(D403="","",VLOOKUP(D403,'Műszaki adattábla'!F:G,2,0))</f>
        <v/>
      </c>
      <c r="D403" s="168" t="str">
        <f>IF('Műszaki adattábla'!F394="","",'Műszaki adattábla'!F394)</f>
        <v/>
      </c>
      <c r="E403" s="169" t="str">
        <f>IF(D403="","",VLOOKUP(D403,'Műszaki adattábla'!F:R,13,0))</f>
        <v/>
      </c>
      <c r="F403" s="29" t="str">
        <f>IF(D403="","",VLOOKUP(D403,'Műszaki adattábla'!F:M,8,0))</f>
        <v/>
      </c>
      <c r="G403" s="29" t="str">
        <f>IF(D403="","",IF('Műszaki adattábla'!L394="20-99",IF('Műszaki adattábla'!O394="","Nem adott meg lekötött teljesítményt",VLOOKUP(D403,'Műszaki adattábla'!F:O,10,0)),0))</f>
        <v/>
      </c>
      <c r="H403" s="29" t="str">
        <f>IF(D403="","",VLOOKUP(D403,'Műszaki adattábla'!F:P,11,0))</f>
        <v/>
      </c>
      <c r="I403" s="30"/>
      <c r="J403" s="30"/>
      <c r="K403" s="31" t="str">
        <f>IF(D403="","",ROUND(((F403*I403*'Műszaki adattábla'!$C$7/'Műszaki adattábla'!$C$8)+(G403*I403)+(H403*I403))/12*'Műszaki adattábla'!T394,0))</f>
        <v/>
      </c>
      <c r="L403" s="32" t="str">
        <f t="shared" si="17"/>
        <v/>
      </c>
    </row>
    <row r="404" spans="2:12" ht="14.4" thickBot="1" x14ac:dyDescent="0.3">
      <c r="B404" s="28" t="str">
        <f t="shared" si="16"/>
        <v/>
      </c>
      <c r="C404" s="167" t="str">
        <f>IF(D404="","",VLOOKUP(D404,'Műszaki adattábla'!F:G,2,0))</f>
        <v/>
      </c>
      <c r="D404" s="168" t="str">
        <f>IF('Műszaki adattábla'!F395="","",'Műszaki adattábla'!F395)</f>
        <v/>
      </c>
      <c r="E404" s="169" t="str">
        <f>IF(D404="","",VLOOKUP(D404,'Műszaki adattábla'!F:R,13,0))</f>
        <v/>
      </c>
      <c r="F404" s="29" t="str">
        <f>IF(D404="","",VLOOKUP(D404,'Műszaki adattábla'!F:M,8,0))</f>
        <v/>
      </c>
      <c r="G404" s="29" t="str">
        <f>IF(D404="","",IF('Műszaki adattábla'!L395="20-99",IF('Műszaki adattábla'!O395="","Nem adott meg lekötött teljesítményt",VLOOKUP(D404,'Műszaki adattábla'!F:O,10,0)),0))</f>
        <v/>
      </c>
      <c r="H404" s="29" t="str">
        <f>IF(D404="","",VLOOKUP(D404,'Műszaki adattábla'!F:P,11,0))</f>
        <v/>
      </c>
      <c r="I404" s="30"/>
      <c r="J404" s="30"/>
      <c r="K404" s="31" t="str">
        <f>IF(D404="","",ROUND(((F404*I404*'Műszaki adattábla'!$C$7/'Műszaki adattábla'!$C$8)+(G404*I404)+(H404*I404))/12*'Műszaki adattábla'!T395,0))</f>
        <v/>
      </c>
      <c r="L404" s="32" t="str">
        <f t="shared" si="17"/>
        <v/>
      </c>
    </row>
    <row r="405" spans="2:12" ht="14.4" thickBot="1" x14ac:dyDescent="0.3">
      <c r="B405" s="28" t="str">
        <f t="shared" si="16"/>
        <v/>
      </c>
      <c r="C405" s="167" t="str">
        <f>IF(D405="","",VLOOKUP(D405,'Műszaki adattábla'!F:G,2,0))</f>
        <v/>
      </c>
      <c r="D405" s="168" t="str">
        <f>IF('Műszaki adattábla'!F396="","",'Műszaki adattábla'!F396)</f>
        <v/>
      </c>
      <c r="E405" s="169" t="str">
        <f>IF(D405="","",VLOOKUP(D405,'Műszaki adattábla'!F:R,13,0))</f>
        <v/>
      </c>
      <c r="F405" s="29" t="str">
        <f>IF(D405="","",VLOOKUP(D405,'Műszaki adattábla'!F:M,8,0))</f>
        <v/>
      </c>
      <c r="G405" s="29" t="str">
        <f>IF(D405="","",IF('Műszaki adattábla'!L396="20-99",IF('Műszaki adattábla'!O396="","Nem adott meg lekötött teljesítményt",VLOOKUP(D405,'Műszaki adattábla'!F:O,10,0)),0))</f>
        <v/>
      </c>
      <c r="H405" s="29" t="str">
        <f>IF(D405="","",VLOOKUP(D405,'Műszaki adattábla'!F:P,11,0))</f>
        <v/>
      </c>
      <c r="I405" s="30"/>
      <c r="J405" s="30"/>
      <c r="K405" s="31" t="str">
        <f>IF(D405="","",ROUND(((F405*I405*'Műszaki adattábla'!$C$7/'Műszaki adattábla'!$C$8)+(G405*I405)+(H405*I405))/12*'Műszaki adattábla'!T396,0))</f>
        <v/>
      </c>
      <c r="L405" s="32" t="str">
        <f t="shared" si="17"/>
        <v/>
      </c>
    </row>
    <row r="406" spans="2:12" ht="14.4" thickBot="1" x14ac:dyDescent="0.3">
      <c r="B406" s="28" t="str">
        <f t="shared" si="16"/>
        <v/>
      </c>
      <c r="C406" s="167" t="str">
        <f>IF(D406="","",VLOOKUP(D406,'Műszaki adattábla'!F:G,2,0))</f>
        <v/>
      </c>
      <c r="D406" s="168" t="str">
        <f>IF('Műszaki adattábla'!F397="","",'Műszaki adattábla'!F397)</f>
        <v/>
      </c>
      <c r="E406" s="169" t="str">
        <f>IF(D406="","",VLOOKUP(D406,'Műszaki adattábla'!F:R,13,0))</f>
        <v/>
      </c>
      <c r="F406" s="29" t="str">
        <f>IF(D406="","",VLOOKUP(D406,'Műszaki adattábla'!F:M,8,0))</f>
        <v/>
      </c>
      <c r="G406" s="29" t="str">
        <f>IF(D406="","",IF('Műszaki adattábla'!L397="20-99",IF('Műszaki adattábla'!O397="","Nem adott meg lekötött teljesítményt",VLOOKUP(D406,'Műszaki adattábla'!F:O,10,0)),0))</f>
        <v/>
      </c>
      <c r="H406" s="29" t="str">
        <f>IF(D406="","",VLOOKUP(D406,'Műszaki adattábla'!F:P,11,0))</f>
        <v/>
      </c>
      <c r="I406" s="30"/>
      <c r="J406" s="30"/>
      <c r="K406" s="31" t="str">
        <f>IF(D406="","",ROUND(((F406*I406*'Műszaki adattábla'!$C$7/'Műszaki adattábla'!$C$8)+(G406*I406)+(H406*I406))/12*'Műszaki adattábla'!T397,0))</f>
        <v/>
      </c>
      <c r="L406" s="32" t="str">
        <f t="shared" si="17"/>
        <v/>
      </c>
    </row>
    <row r="407" spans="2:12" ht="14.4" thickBot="1" x14ac:dyDescent="0.3">
      <c r="B407" s="28" t="str">
        <f t="shared" si="16"/>
        <v/>
      </c>
      <c r="C407" s="167" t="str">
        <f>IF(D407="","",VLOOKUP(D407,'Műszaki adattábla'!F:G,2,0))</f>
        <v/>
      </c>
      <c r="D407" s="168" t="str">
        <f>IF('Műszaki adattábla'!F398="","",'Műszaki adattábla'!F398)</f>
        <v/>
      </c>
      <c r="E407" s="169" t="str">
        <f>IF(D407="","",VLOOKUP(D407,'Műszaki adattábla'!F:R,13,0))</f>
        <v/>
      </c>
      <c r="F407" s="29" t="str">
        <f>IF(D407="","",VLOOKUP(D407,'Műszaki adattábla'!F:M,8,0))</f>
        <v/>
      </c>
      <c r="G407" s="29" t="str">
        <f>IF(D407="","",IF('Műszaki adattábla'!L398="20-99",IF('Műszaki adattábla'!O398="","Nem adott meg lekötött teljesítményt",VLOOKUP(D407,'Műszaki adattábla'!F:O,10,0)),0))</f>
        <v/>
      </c>
      <c r="H407" s="29" t="str">
        <f>IF(D407="","",VLOOKUP(D407,'Műszaki adattábla'!F:P,11,0))</f>
        <v/>
      </c>
      <c r="I407" s="30"/>
      <c r="J407" s="30"/>
      <c r="K407" s="31" t="str">
        <f>IF(D407="","",ROUND(((F407*I407*'Műszaki adattábla'!$C$7/'Műszaki adattábla'!$C$8)+(G407*I407)+(H407*I407))/12*'Műszaki adattábla'!T398,0))</f>
        <v/>
      </c>
      <c r="L407" s="32" t="str">
        <f t="shared" si="17"/>
        <v/>
      </c>
    </row>
    <row r="408" spans="2:12" ht="14.4" thickBot="1" x14ac:dyDescent="0.3">
      <c r="B408" s="28" t="str">
        <f t="shared" ref="B408:B471" si="18">IF(D408="","",B407+1)</f>
        <v/>
      </c>
      <c r="C408" s="167" t="str">
        <f>IF(D408="","",VLOOKUP(D408,'Műszaki adattábla'!F:G,2,0))</f>
        <v/>
      </c>
      <c r="D408" s="168" t="str">
        <f>IF('Műszaki adattábla'!F399="","",'Műszaki adattábla'!F399)</f>
        <v/>
      </c>
      <c r="E408" s="169" t="str">
        <f>IF(D408="","",VLOOKUP(D408,'Műszaki adattábla'!F:R,13,0))</f>
        <v/>
      </c>
      <c r="F408" s="29" t="str">
        <f>IF(D408="","",VLOOKUP(D408,'Műszaki adattábla'!F:M,8,0))</f>
        <v/>
      </c>
      <c r="G408" s="29" t="str">
        <f>IF(D408="","",IF('Műszaki adattábla'!L399="20-99",IF('Műszaki adattábla'!O399="","Nem adott meg lekötött teljesítményt",VLOOKUP(D408,'Műszaki adattábla'!F:O,10,0)),0))</f>
        <v/>
      </c>
      <c r="H408" s="29" t="str">
        <f>IF(D408="","",VLOOKUP(D408,'Műszaki adattábla'!F:P,11,0))</f>
        <v/>
      </c>
      <c r="I408" s="30"/>
      <c r="J408" s="30"/>
      <c r="K408" s="31" t="str">
        <f>IF(D408="","",ROUND(((F408*I408*'Műszaki adattábla'!$C$7/'Műszaki adattábla'!$C$8)+(G408*I408)+(H408*I408))/12*'Műszaki adattábla'!T399,0))</f>
        <v/>
      </c>
      <c r="L408" s="32" t="str">
        <f t="shared" ref="L408:L471" si="19">IF(D408="","",ROUND((J408/1000)*E408,0))</f>
        <v/>
      </c>
    </row>
    <row r="409" spans="2:12" ht="14.4" thickBot="1" x14ac:dyDescent="0.3">
      <c r="B409" s="28" t="str">
        <f t="shared" si="18"/>
        <v/>
      </c>
      <c r="C409" s="167" t="str">
        <f>IF(D409="","",VLOOKUP(D409,'Műszaki adattábla'!F:G,2,0))</f>
        <v/>
      </c>
      <c r="D409" s="168" t="str">
        <f>IF('Műszaki adattábla'!F400="","",'Műszaki adattábla'!F400)</f>
        <v/>
      </c>
      <c r="E409" s="169" t="str">
        <f>IF(D409="","",VLOOKUP(D409,'Műszaki adattábla'!F:R,13,0))</f>
        <v/>
      </c>
      <c r="F409" s="29" t="str">
        <f>IF(D409="","",VLOOKUP(D409,'Műszaki adattábla'!F:M,8,0))</f>
        <v/>
      </c>
      <c r="G409" s="29" t="str">
        <f>IF(D409="","",IF('Műszaki adattábla'!L400="20-99",IF('Műszaki adattábla'!O400="","Nem adott meg lekötött teljesítményt",VLOOKUP(D409,'Műszaki adattábla'!F:O,10,0)),0))</f>
        <v/>
      </c>
      <c r="H409" s="29" t="str">
        <f>IF(D409="","",VLOOKUP(D409,'Műszaki adattábla'!F:P,11,0))</f>
        <v/>
      </c>
      <c r="I409" s="30"/>
      <c r="J409" s="30"/>
      <c r="K409" s="31" t="str">
        <f>IF(D409="","",ROUND(((F409*I409*'Műszaki adattábla'!$C$7/'Műszaki adattábla'!$C$8)+(G409*I409)+(H409*I409))/12*'Műszaki adattábla'!T400,0))</f>
        <v/>
      </c>
      <c r="L409" s="32" t="str">
        <f t="shared" si="19"/>
        <v/>
      </c>
    </row>
    <row r="410" spans="2:12" ht="14.4" thickBot="1" x14ac:dyDescent="0.3">
      <c r="B410" s="28" t="str">
        <f t="shared" si="18"/>
        <v/>
      </c>
      <c r="C410" s="167" t="str">
        <f>IF(D410="","",VLOOKUP(D410,'Műszaki adattábla'!F:G,2,0))</f>
        <v/>
      </c>
      <c r="D410" s="168" t="str">
        <f>IF('Műszaki adattábla'!F401="","",'Műszaki adattábla'!F401)</f>
        <v/>
      </c>
      <c r="E410" s="169" t="str">
        <f>IF(D410="","",VLOOKUP(D410,'Műszaki adattábla'!F:R,13,0))</f>
        <v/>
      </c>
      <c r="F410" s="29" t="str">
        <f>IF(D410="","",VLOOKUP(D410,'Műszaki adattábla'!F:M,8,0))</f>
        <v/>
      </c>
      <c r="G410" s="29" t="str">
        <f>IF(D410="","",IF('Műszaki adattábla'!L401="20-99",IF('Műszaki adattábla'!O401="","Nem adott meg lekötött teljesítményt",VLOOKUP(D410,'Műszaki adattábla'!F:O,10,0)),0))</f>
        <v/>
      </c>
      <c r="H410" s="29" t="str">
        <f>IF(D410="","",VLOOKUP(D410,'Műszaki adattábla'!F:P,11,0))</f>
        <v/>
      </c>
      <c r="I410" s="30"/>
      <c r="J410" s="30"/>
      <c r="K410" s="31" t="str">
        <f>IF(D410="","",ROUND(((F410*I410*'Műszaki adattábla'!$C$7/'Műszaki adattábla'!$C$8)+(G410*I410)+(H410*I410))/12*'Műszaki adattábla'!T401,0))</f>
        <v/>
      </c>
      <c r="L410" s="32" t="str">
        <f t="shared" si="19"/>
        <v/>
      </c>
    </row>
    <row r="411" spans="2:12" ht="14.4" thickBot="1" x14ac:dyDescent="0.3">
      <c r="B411" s="28" t="str">
        <f t="shared" si="18"/>
        <v/>
      </c>
      <c r="C411" s="167" t="str">
        <f>IF(D411="","",VLOOKUP(D411,'Műszaki adattábla'!F:G,2,0))</f>
        <v/>
      </c>
      <c r="D411" s="168" t="str">
        <f>IF('Műszaki adattábla'!F402="","",'Műszaki adattábla'!F402)</f>
        <v/>
      </c>
      <c r="E411" s="169" t="str">
        <f>IF(D411="","",VLOOKUP(D411,'Műszaki adattábla'!F:R,13,0))</f>
        <v/>
      </c>
      <c r="F411" s="29" t="str">
        <f>IF(D411="","",VLOOKUP(D411,'Műszaki adattábla'!F:M,8,0))</f>
        <v/>
      </c>
      <c r="G411" s="29" t="str">
        <f>IF(D411="","",IF('Műszaki adattábla'!L402="20-99",IF('Műszaki adattábla'!O402="","Nem adott meg lekötött teljesítményt",VLOOKUP(D411,'Műszaki adattábla'!F:O,10,0)),0))</f>
        <v/>
      </c>
      <c r="H411" s="29" t="str">
        <f>IF(D411="","",VLOOKUP(D411,'Műszaki adattábla'!F:P,11,0))</f>
        <v/>
      </c>
      <c r="I411" s="30"/>
      <c r="J411" s="30"/>
      <c r="K411" s="31" t="str">
        <f>IF(D411="","",ROUND(((F411*I411*'Műszaki adattábla'!$C$7/'Műszaki adattábla'!$C$8)+(G411*I411)+(H411*I411))/12*'Műszaki adattábla'!T402,0))</f>
        <v/>
      </c>
      <c r="L411" s="32" t="str">
        <f t="shared" si="19"/>
        <v/>
      </c>
    </row>
    <row r="412" spans="2:12" ht="14.4" thickBot="1" x14ac:dyDescent="0.3">
      <c r="B412" s="28" t="str">
        <f t="shared" si="18"/>
        <v/>
      </c>
      <c r="C412" s="167" t="str">
        <f>IF(D412="","",VLOOKUP(D412,'Műszaki adattábla'!F:G,2,0))</f>
        <v/>
      </c>
      <c r="D412" s="168" t="str">
        <f>IF('Műszaki adattábla'!F403="","",'Műszaki adattábla'!F403)</f>
        <v/>
      </c>
      <c r="E412" s="169" t="str">
        <f>IF(D412="","",VLOOKUP(D412,'Műszaki adattábla'!F:R,13,0))</f>
        <v/>
      </c>
      <c r="F412" s="29" t="str">
        <f>IF(D412="","",VLOOKUP(D412,'Műszaki adattábla'!F:M,8,0))</f>
        <v/>
      </c>
      <c r="G412" s="29" t="str">
        <f>IF(D412="","",IF('Műszaki adattábla'!L403="20-99",IF('Műszaki adattábla'!O403="","Nem adott meg lekötött teljesítményt",VLOOKUP(D412,'Műszaki adattábla'!F:O,10,0)),0))</f>
        <v/>
      </c>
      <c r="H412" s="29" t="str">
        <f>IF(D412="","",VLOOKUP(D412,'Műszaki adattábla'!F:P,11,0))</f>
        <v/>
      </c>
      <c r="I412" s="30"/>
      <c r="J412" s="30"/>
      <c r="K412" s="31" t="str">
        <f>IF(D412="","",ROUND(((F412*I412*'Műszaki adattábla'!$C$7/'Műszaki adattábla'!$C$8)+(G412*I412)+(H412*I412))/12*'Műszaki adattábla'!T403,0))</f>
        <v/>
      </c>
      <c r="L412" s="32" t="str">
        <f t="shared" si="19"/>
        <v/>
      </c>
    </row>
    <row r="413" spans="2:12" ht="14.4" thickBot="1" x14ac:dyDescent="0.3">
      <c r="B413" s="28" t="str">
        <f t="shared" si="18"/>
        <v/>
      </c>
      <c r="C413" s="167" t="str">
        <f>IF(D413="","",VLOOKUP(D413,'Műszaki adattábla'!F:G,2,0))</f>
        <v/>
      </c>
      <c r="D413" s="168" t="str">
        <f>IF('Műszaki adattábla'!F404="","",'Műszaki adattábla'!F404)</f>
        <v/>
      </c>
      <c r="E413" s="169" t="str">
        <f>IF(D413="","",VLOOKUP(D413,'Műszaki adattábla'!F:R,13,0))</f>
        <v/>
      </c>
      <c r="F413" s="29" t="str">
        <f>IF(D413="","",VLOOKUP(D413,'Műszaki adattábla'!F:M,8,0))</f>
        <v/>
      </c>
      <c r="G413" s="29" t="str">
        <f>IF(D413="","",IF('Műszaki adattábla'!L404="20-99",IF('Műszaki adattábla'!O404="","Nem adott meg lekötött teljesítményt",VLOOKUP(D413,'Műszaki adattábla'!F:O,10,0)),0))</f>
        <v/>
      </c>
      <c r="H413" s="29" t="str">
        <f>IF(D413="","",VLOOKUP(D413,'Műszaki adattábla'!F:P,11,0))</f>
        <v/>
      </c>
      <c r="I413" s="30"/>
      <c r="J413" s="30"/>
      <c r="K413" s="31" t="str">
        <f>IF(D413="","",ROUND(((F413*I413*'Műszaki adattábla'!$C$7/'Műszaki adattábla'!$C$8)+(G413*I413)+(H413*I413))/12*'Műszaki adattábla'!T404,0))</f>
        <v/>
      </c>
      <c r="L413" s="32" t="str">
        <f t="shared" si="19"/>
        <v/>
      </c>
    </row>
    <row r="414" spans="2:12" ht="14.4" thickBot="1" x14ac:dyDescent="0.3">
      <c r="B414" s="28" t="str">
        <f t="shared" si="18"/>
        <v/>
      </c>
      <c r="C414" s="167" t="str">
        <f>IF(D414="","",VLOOKUP(D414,'Műszaki adattábla'!F:G,2,0))</f>
        <v/>
      </c>
      <c r="D414" s="168" t="str">
        <f>IF('Műszaki adattábla'!F405="","",'Műszaki adattábla'!F405)</f>
        <v/>
      </c>
      <c r="E414" s="169" t="str">
        <f>IF(D414="","",VLOOKUP(D414,'Műszaki adattábla'!F:R,13,0))</f>
        <v/>
      </c>
      <c r="F414" s="29" t="str">
        <f>IF(D414="","",VLOOKUP(D414,'Műszaki adattábla'!F:M,8,0))</f>
        <v/>
      </c>
      <c r="G414" s="29" t="str">
        <f>IF(D414="","",IF('Műszaki adattábla'!L405="20-99",IF('Műszaki adattábla'!O405="","Nem adott meg lekötött teljesítményt",VLOOKUP(D414,'Műszaki adattábla'!F:O,10,0)),0))</f>
        <v/>
      </c>
      <c r="H414" s="29" t="str">
        <f>IF(D414="","",VLOOKUP(D414,'Műszaki adattábla'!F:P,11,0))</f>
        <v/>
      </c>
      <c r="I414" s="30"/>
      <c r="J414" s="30"/>
      <c r="K414" s="31" t="str">
        <f>IF(D414="","",ROUND(((F414*I414*'Műszaki adattábla'!$C$7/'Műszaki adattábla'!$C$8)+(G414*I414)+(H414*I414))/12*'Műszaki adattábla'!T405,0))</f>
        <v/>
      </c>
      <c r="L414" s="32" t="str">
        <f t="shared" si="19"/>
        <v/>
      </c>
    </row>
    <row r="415" spans="2:12" ht="14.4" thickBot="1" x14ac:dyDescent="0.3">
      <c r="B415" s="28" t="str">
        <f t="shared" si="18"/>
        <v/>
      </c>
      <c r="C415" s="167" t="str">
        <f>IF(D415="","",VLOOKUP(D415,'Műszaki adattábla'!F:G,2,0))</f>
        <v/>
      </c>
      <c r="D415" s="168" t="str">
        <f>IF('Műszaki adattábla'!F406="","",'Műszaki adattábla'!F406)</f>
        <v/>
      </c>
      <c r="E415" s="169" t="str">
        <f>IF(D415="","",VLOOKUP(D415,'Műszaki adattábla'!F:R,13,0))</f>
        <v/>
      </c>
      <c r="F415" s="29" t="str">
        <f>IF(D415="","",VLOOKUP(D415,'Műszaki adattábla'!F:M,8,0))</f>
        <v/>
      </c>
      <c r="G415" s="29" t="str">
        <f>IF(D415="","",IF('Műszaki adattábla'!L406="20-99",IF('Műszaki adattábla'!O406="","Nem adott meg lekötött teljesítményt",VLOOKUP(D415,'Műszaki adattábla'!F:O,10,0)),0))</f>
        <v/>
      </c>
      <c r="H415" s="29" t="str">
        <f>IF(D415="","",VLOOKUP(D415,'Műszaki adattábla'!F:P,11,0))</f>
        <v/>
      </c>
      <c r="I415" s="30"/>
      <c r="J415" s="30"/>
      <c r="K415" s="31" t="str">
        <f>IF(D415="","",ROUND(((F415*I415*'Műszaki adattábla'!$C$7/'Műszaki adattábla'!$C$8)+(G415*I415)+(H415*I415))/12*'Műszaki adattábla'!T406,0))</f>
        <v/>
      </c>
      <c r="L415" s="32" t="str">
        <f t="shared" si="19"/>
        <v/>
      </c>
    </row>
    <row r="416" spans="2:12" ht="14.4" thickBot="1" x14ac:dyDescent="0.3">
      <c r="B416" s="28" t="str">
        <f t="shared" si="18"/>
        <v/>
      </c>
      <c r="C416" s="167" t="str">
        <f>IF(D416="","",VLOOKUP(D416,'Műszaki adattábla'!F:G,2,0))</f>
        <v/>
      </c>
      <c r="D416" s="168" t="str">
        <f>IF('Műszaki adattábla'!F407="","",'Műszaki adattábla'!F407)</f>
        <v/>
      </c>
      <c r="E416" s="169" t="str">
        <f>IF(D416="","",VLOOKUP(D416,'Műszaki adattábla'!F:R,13,0))</f>
        <v/>
      </c>
      <c r="F416" s="29" t="str">
        <f>IF(D416="","",VLOOKUP(D416,'Műszaki adattábla'!F:M,8,0))</f>
        <v/>
      </c>
      <c r="G416" s="29" t="str">
        <f>IF(D416="","",IF('Műszaki adattábla'!L407="20-99",IF('Műszaki adattábla'!O407="","Nem adott meg lekötött teljesítményt",VLOOKUP(D416,'Műszaki adattábla'!F:O,10,0)),0))</f>
        <v/>
      </c>
      <c r="H416" s="29" t="str">
        <f>IF(D416="","",VLOOKUP(D416,'Műszaki adattábla'!F:P,11,0))</f>
        <v/>
      </c>
      <c r="I416" s="30"/>
      <c r="J416" s="30"/>
      <c r="K416" s="31" t="str">
        <f>IF(D416="","",ROUND(((F416*I416*'Műszaki adattábla'!$C$7/'Műszaki adattábla'!$C$8)+(G416*I416)+(H416*I416))/12*'Műszaki adattábla'!T407,0))</f>
        <v/>
      </c>
      <c r="L416" s="32" t="str">
        <f t="shared" si="19"/>
        <v/>
      </c>
    </row>
    <row r="417" spans="2:12" ht="14.4" thickBot="1" x14ac:dyDescent="0.3">
      <c r="B417" s="28" t="str">
        <f t="shared" si="18"/>
        <v/>
      </c>
      <c r="C417" s="167" t="str">
        <f>IF(D417="","",VLOOKUP(D417,'Műszaki adattábla'!F:G,2,0))</f>
        <v/>
      </c>
      <c r="D417" s="168" t="str">
        <f>IF('Műszaki adattábla'!F408="","",'Műszaki adattábla'!F408)</f>
        <v/>
      </c>
      <c r="E417" s="169" t="str">
        <f>IF(D417="","",VLOOKUP(D417,'Műszaki adattábla'!F:R,13,0))</f>
        <v/>
      </c>
      <c r="F417" s="29" t="str">
        <f>IF(D417="","",VLOOKUP(D417,'Műszaki adattábla'!F:M,8,0))</f>
        <v/>
      </c>
      <c r="G417" s="29" t="str">
        <f>IF(D417="","",IF('Műszaki adattábla'!L408="20-99",IF('Műszaki adattábla'!O408="","Nem adott meg lekötött teljesítményt",VLOOKUP(D417,'Műszaki adattábla'!F:O,10,0)),0))</f>
        <v/>
      </c>
      <c r="H417" s="29" t="str">
        <f>IF(D417="","",VLOOKUP(D417,'Műszaki adattábla'!F:P,11,0))</f>
        <v/>
      </c>
      <c r="I417" s="30"/>
      <c r="J417" s="30"/>
      <c r="K417" s="31" t="str">
        <f>IF(D417="","",ROUND(((F417*I417*'Műszaki adattábla'!$C$7/'Műszaki adattábla'!$C$8)+(G417*I417)+(H417*I417))/12*'Műszaki adattábla'!T408,0))</f>
        <v/>
      </c>
      <c r="L417" s="32" t="str">
        <f t="shared" si="19"/>
        <v/>
      </c>
    </row>
    <row r="418" spans="2:12" ht="14.4" thickBot="1" x14ac:dyDescent="0.3">
      <c r="B418" s="28" t="str">
        <f t="shared" si="18"/>
        <v/>
      </c>
      <c r="C418" s="167" t="str">
        <f>IF(D418="","",VLOOKUP(D418,'Műszaki adattábla'!F:G,2,0))</f>
        <v/>
      </c>
      <c r="D418" s="168" t="str">
        <f>IF('Műszaki adattábla'!F409="","",'Műszaki adattábla'!F409)</f>
        <v/>
      </c>
      <c r="E418" s="169" t="str">
        <f>IF(D418="","",VLOOKUP(D418,'Műszaki adattábla'!F:R,13,0))</f>
        <v/>
      </c>
      <c r="F418" s="29" t="str">
        <f>IF(D418="","",VLOOKUP(D418,'Műszaki adattábla'!F:M,8,0))</f>
        <v/>
      </c>
      <c r="G418" s="29" t="str">
        <f>IF(D418="","",IF('Műszaki adattábla'!L409="20-99",IF('Műszaki adattábla'!O409="","Nem adott meg lekötött teljesítményt",VLOOKUP(D418,'Műszaki adattábla'!F:O,10,0)),0))</f>
        <v/>
      </c>
      <c r="H418" s="29" t="str">
        <f>IF(D418="","",VLOOKUP(D418,'Műszaki adattábla'!F:P,11,0))</f>
        <v/>
      </c>
      <c r="I418" s="30"/>
      <c r="J418" s="30"/>
      <c r="K418" s="31" t="str">
        <f>IF(D418="","",ROUND(((F418*I418*'Műszaki adattábla'!$C$7/'Műszaki adattábla'!$C$8)+(G418*I418)+(H418*I418))/12*'Műszaki adattábla'!T409,0))</f>
        <v/>
      </c>
      <c r="L418" s="32" t="str">
        <f t="shared" si="19"/>
        <v/>
      </c>
    </row>
    <row r="419" spans="2:12" ht="14.4" thickBot="1" x14ac:dyDescent="0.3">
      <c r="B419" s="28" t="str">
        <f t="shared" si="18"/>
        <v/>
      </c>
      <c r="C419" s="167" t="str">
        <f>IF(D419="","",VLOOKUP(D419,'Műszaki adattábla'!F:G,2,0))</f>
        <v/>
      </c>
      <c r="D419" s="168" t="str">
        <f>IF('Műszaki adattábla'!F410="","",'Műszaki adattábla'!F410)</f>
        <v/>
      </c>
      <c r="E419" s="169" t="str">
        <f>IF(D419="","",VLOOKUP(D419,'Műszaki adattábla'!F:R,13,0))</f>
        <v/>
      </c>
      <c r="F419" s="29" t="str">
        <f>IF(D419="","",VLOOKUP(D419,'Műszaki adattábla'!F:M,8,0))</f>
        <v/>
      </c>
      <c r="G419" s="29" t="str">
        <f>IF(D419="","",IF('Műszaki adattábla'!L410="20-99",IF('Műszaki adattábla'!O410="","Nem adott meg lekötött teljesítményt",VLOOKUP(D419,'Műszaki adattábla'!F:O,10,0)),0))</f>
        <v/>
      </c>
      <c r="H419" s="29" t="str">
        <f>IF(D419="","",VLOOKUP(D419,'Műszaki adattábla'!F:P,11,0))</f>
        <v/>
      </c>
      <c r="I419" s="30"/>
      <c r="J419" s="30"/>
      <c r="K419" s="31" t="str">
        <f>IF(D419="","",ROUND(((F419*I419*'Műszaki adattábla'!$C$7/'Műszaki adattábla'!$C$8)+(G419*I419)+(H419*I419))/12*'Műszaki adattábla'!T410,0))</f>
        <v/>
      </c>
      <c r="L419" s="32" t="str">
        <f t="shared" si="19"/>
        <v/>
      </c>
    </row>
    <row r="420" spans="2:12" ht="14.4" thickBot="1" x14ac:dyDescent="0.3">
      <c r="B420" s="28" t="str">
        <f t="shared" si="18"/>
        <v/>
      </c>
      <c r="C420" s="167" t="str">
        <f>IF(D420="","",VLOOKUP(D420,'Műszaki adattábla'!F:G,2,0))</f>
        <v/>
      </c>
      <c r="D420" s="168" t="str">
        <f>IF('Műszaki adattábla'!F411="","",'Műszaki adattábla'!F411)</f>
        <v/>
      </c>
      <c r="E420" s="169" t="str">
        <f>IF(D420="","",VLOOKUP(D420,'Műszaki adattábla'!F:R,13,0))</f>
        <v/>
      </c>
      <c r="F420" s="29" t="str">
        <f>IF(D420="","",VLOOKUP(D420,'Műszaki adattábla'!F:M,8,0))</f>
        <v/>
      </c>
      <c r="G420" s="29" t="str">
        <f>IF(D420="","",IF('Műszaki adattábla'!L411="20-99",IF('Műszaki adattábla'!O411="","Nem adott meg lekötött teljesítményt",VLOOKUP(D420,'Műszaki adattábla'!F:O,10,0)),0))</f>
        <v/>
      </c>
      <c r="H420" s="29" t="str">
        <f>IF(D420="","",VLOOKUP(D420,'Műszaki adattábla'!F:P,11,0))</f>
        <v/>
      </c>
      <c r="I420" s="30"/>
      <c r="J420" s="30"/>
      <c r="K420" s="31" t="str">
        <f>IF(D420="","",ROUND(((F420*I420*'Műszaki adattábla'!$C$7/'Műszaki adattábla'!$C$8)+(G420*I420)+(H420*I420))/12*'Műszaki adattábla'!T411,0))</f>
        <v/>
      </c>
      <c r="L420" s="32" t="str">
        <f t="shared" si="19"/>
        <v/>
      </c>
    </row>
    <row r="421" spans="2:12" ht="14.4" thickBot="1" x14ac:dyDescent="0.3">
      <c r="B421" s="28" t="str">
        <f t="shared" si="18"/>
        <v/>
      </c>
      <c r="C421" s="167" t="str">
        <f>IF(D421="","",VLOOKUP(D421,'Műszaki adattábla'!F:G,2,0))</f>
        <v/>
      </c>
      <c r="D421" s="168" t="str">
        <f>IF('Műszaki adattábla'!F412="","",'Műszaki adattábla'!F412)</f>
        <v/>
      </c>
      <c r="E421" s="169" t="str">
        <f>IF(D421="","",VLOOKUP(D421,'Műszaki adattábla'!F:R,13,0))</f>
        <v/>
      </c>
      <c r="F421" s="29" t="str">
        <f>IF(D421="","",VLOOKUP(D421,'Műszaki adattábla'!F:M,8,0))</f>
        <v/>
      </c>
      <c r="G421" s="29" t="str">
        <f>IF(D421="","",IF('Műszaki adattábla'!L412="20-99",IF('Műszaki adattábla'!O412="","Nem adott meg lekötött teljesítményt",VLOOKUP(D421,'Műszaki adattábla'!F:O,10,0)),0))</f>
        <v/>
      </c>
      <c r="H421" s="29" t="str">
        <f>IF(D421="","",VLOOKUP(D421,'Műszaki adattábla'!F:P,11,0))</f>
        <v/>
      </c>
      <c r="I421" s="30"/>
      <c r="J421" s="30"/>
      <c r="K421" s="31" t="str">
        <f>IF(D421="","",ROUND(((F421*I421*'Műszaki adattábla'!$C$7/'Műszaki adattábla'!$C$8)+(G421*I421)+(H421*I421))/12*'Műszaki adattábla'!T412,0))</f>
        <v/>
      </c>
      <c r="L421" s="32" t="str">
        <f t="shared" si="19"/>
        <v/>
      </c>
    </row>
    <row r="422" spans="2:12" ht="14.4" thickBot="1" x14ac:dyDescent="0.3">
      <c r="B422" s="28" t="str">
        <f t="shared" si="18"/>
        <v/>
      </c>
      <c r="C422" s="167" t="str">
        <f>IF(D422="","",VLOOKUP(D422,'Műszaki adattábla'!F:G,2,0))</f>
        <v/>
      </c>
      <c r="D422" s="168" t="str">
        <f>IF('Műszaki adattábla'!F413="","",'Műszaki adattábla'!F413)</f>
        <v/>
      </c>
      <c r="E422" s="169" t="str">
        <f>IF(D422="","",VLOOKUP(D422,'Műszaki adattábla'!F:R,13,0))</f>
        <v/>
      </c>
      <c r="F422" s="29" t="str">
        <f>IF(D422="","",VLOOKUP(D422,'Műszaki adattábla'!F:M,8,0))</f>
        <v/>
      </c>
      <c r="G422" s="29" t="str">
        <f>IF(D422="","",IF('Műszaki adattábla'!L413="20-99",IF('Műszaki adattábla'!O413="","Nem adott meg lekötött teljesítményt",VLOOKUP(D422,'Műszaki adattábla'!F:O,10,0)),0))</f>
        <v/>
      </c>
      <c r="H422" s="29" t="str">
        <f>IF(D422="","",VLOOKUP(D422,'Műszaki adattábla'!F:P,11,0))</f>
        <v/>
      </c>
      <c r="I422" s="30"/>
      <c r="J422" s="30"/>
      <c r="K422" s="31" t="str">
        <f>IF(D422="","",ROUND(((F422*I422*'Műszaki adattábla'!$C$7/'Műszaki adattábla'!$C$8)+(G422*I422)+(H422*I422))/12*'Műszaki adattábla'!T413,0))</f>
        <v/>
      </c>
      <c r="L422" s="32" t="str">
        <f t="shared" si="19"/>
        <v/>
      </c>
    </row>
    <row r="423" spans="2:12" ht="14.4" thickBot="1" x14ac:dyDescent="0.3">
      <c r="B423" s="28" t="str">
        <f t="shared" si="18"/>
        <v/>
      </c>
      <c r="C423" s="167" t="str">
        <f>IF(D423="","",VLOOKUP(D423,'Műszaki adattábla'!F:G,2,0))</f>
        <v/>
      </c>
      <c r="D423" s="168" t="str">
        <f>IF('Műszaki adattábla'!F414="","",'Műszaki adattábla'!F414)</f>
        <v/>
      </c>
      <c r="E423" s="169" t="str">
        <f>IF(D423="","",VLOOKUP(D423,'Műszaki adattábla'!F:R,13,0))</f>
        <v/>
      </c>
      <c r="F423" s="29" t="str">
        <f>IF(D423="","",VLOOKUP(D423,'Műszaki adattábla'!F:M,8,0))</f>
        <v/>
      </c>
      <c r="G423" s="29" t="str">
        <f>IF(D423="","",IF('Műszaki adattábla'!L414="20-99",IF('Műszaki adattábla'!O414="","Nem adott meg lekötött teljesítményt",VLOOKUP(D423,'Műszaki adattábla'!F:O,10,0)),0))</f>
        <v/>
      </c>
      <c r="H423" s="29" t="str">
        <f>IF(D423="","",VLOOKUP(D423,'Műszaki adattábla'!F:P,11,0))</f>
        <v/>
      </c>
      <c r="I423" s="30"/>
      <c r="J423" s="30"/>
      <c r="K423" s="31" t="str">
        <f>IF(D423="","",ROUND(((F423*I423*'Műszaki adattábla'!$C$7/'Műszaki adattábla'!$C$8)+(G423*I423)+(H423*I423))/12*'Műszaki adattábla'!T414,0))</f>
        <v/>
      </c>
      <c r="L423" s="32" t="str">
        <f t="shared" si="19"/>
        <v/>
      </c>
    </row>
    <row r="424" spans="2:12" ht="14.4" thickBot="1" x14ac:dyDescent="0.3">
      <c r="B424" s="28" t="str">
        <f t="shared" si="18"/>
        <v/>
      </c>
      <c r="C424" s="167" t="str">
        <f>IF(D424="","",VLOOKUP(D424,'Műszaki adattábla'!F:G,2,0))</f>
        <v/>
      </c>
      <c r="D424" s="168" t="str">
        <f>IF('Műszaki adattábla'!F415="","",'Műszaki adattábla'!F415)</f>
        <v/>
      </c>
      <c r="E424" s="169" t="str">
        <f>IF(D424="","",VLOOKUP(D424,'Műszaki adattábla'!F:R,13,0))</f>
        <v/>
      </c>
      <c r="F424" s="29" t="str">
        <f>IF(D424="","",VLOOKUP(D424,'Műszaki adattábla'!F:M,8,0))</f>
        <v/>
      </c>
      <c r="G424" s="29" t="str">
        <f>IF(D424="","",IF('Műszaki adattábla'!L415="20-99",IF('Műszaki adattábla'!O415="","Nem adott meg lekötött teljesítményt",VLOOKUP(D424,'Műszaki adattábla'!F:O,10,0)),0))</f>
        <v/>
      </c>
      <c r="H424" s="29" t="str">
        <f>IF(D424="","",VLOOKUP(D424,'Műszaki adattábla'!F:P,11,0))</f>
        <v/>
      </c>
      <c r="I424" s="30"/>
      <c r="J424" s="30"/>
      <c r="K424" s="31" t="str">
        <f>IF(D424="","",ROUND(((F424*I424*'Műszaki adattábla'!$C$7/'Műszaki adattábla'!$C$8)+(G424*I424)+(H424*I424))/12*'Műszaki adattábla'!T415,0))</f>
        <v/>
      </c>
      <c r="L424" s="32" t="str">
        <f t="shared" si="19"/>
        <v/>
      </c>
    </row>
    <row r="425" spans="2:12" ht="14.4" thickBot="1" x14ac:dyDescent="0.3">
      <c r="B425" s="28" t="str">
        <f t="shared" si="18"/>
        <v/>
      </c>
      <c r="C425" s="167" t="str">
        <f>IF(D425="","",VLOOKUP(D425,'Műszaki adattábla'!F:G,2,0))</f>
        <v/>
      </c>
      <c r="D425" s="168" t="str">
        <f>IF('Műszaki adattábla'!F416="","",'Műszaki adattábla'!F416)</f>
        <v/>
      </c>
      <c r="E425" s="169" t="str">
        <f>IF(D425="","",VLOOKUP(D425,'Műszaki adattábla'!F:R,13,0))</f>
        <v/>
      </c>
      <c r="F425" s="29" t="str">
        <f>IF(D425="","",VLOOKUP(D425,'Műszaki adattábla'!F:M,8,0))</f>
        <v/>
      </c>
      <c r="G425" s="29" t="str">
        <f>IF(D425="","",IF('Műszaki adattábla'!L416="20-99",IF('Műszaki adattábla'!O416="","Nem adott meg lekötött teljesítményt",VLOOKUP(D425,'Műszaki adattábla'!F:O,10,0)),0))</f>
        <v/>
      </c>
      <c r="H425" s="29" t="str">
        <f>IF(D425="","",VLOOKUP(D425,'Műszaki adattábla'!F:P,11,0))</f>
        <v/>
      </c>
      <c r="I425" s="30"/>
      <c r="J425" s="30"/>
      <c r="K425" s="31" t="str">
        <f>IF(D425="","",ROUND(((F425*I425*'Műszaki adattábla'!$C$7/'Műszaki adattábla'!$C$8)+(G425*I425)+(H425*I425))/12*'Műszaki adattábla'!T416,0))</f>
        <v/>
      </c>
      <c r="L425" s="32" t="str">
        <f t="shared" si="19"/>
        <v/>
      </c>
    </row>
    <row r="426" spans="2:12" ht="14.4" thickBot="1" x14ac:dyDescent="0.3">
      <c r="B426" s="28" t="str">
        <f t="shared" si="18"/>
        <v/>
      </c>
      <c r="C426" s="167" t="str">
        <f>IF(D426="","",VLOOKUP(D426,'Műszaki adattábla'!F:G,2,0))</f>
        <v/>
      </c>
      <c r="D426" s="168" t="str">
        <f>IF('Műszaki adattábla'!F417="","",'Műszaki adattábla'!F417)</f>
        <v/>
      </c>
      <c r="E426" s="169" t="str">
        <f>IF(D426="","",VLOOKUP(D426,'Műszaki adattábla'!F:R,13,0))</f>
        <v/>
      </c>
      <c r="F426" s="29" t="str">
        <f>IF(D426="","",VLOOKUP(D426,'Műszaki adattábla'!F:M,8,0))</f>
        <v/>
      </c>
      <c r="G426" s="29" t="str">
        <f>IF(D426="","",IF('Műszaki adattábla'!L417="20-99",IF('Műszaki adattábla'!O417="","Nem adott meg lekötött teljesítményt",VLOOKUP(D426,'Műszaki adattábla'!F:O,10,0)),0))</f>
        <v/>
      </c>
      <c r="H426" s="29" t="str">
        <f>IF(D426="","",VLOOKUP(D426,'Műszaki adattábla'!F:P,11,0))</f>
        <v/>
      </c>
      <c r="I426" s="30"/>
      <c r="J426" s="30"/>
      <c r="K426" s="31" t="str">
        <f>IF(D426="","",ROUND(((F426*I426*'Műszaki adattábla'!$C$7/'Műszaki adattábla'!$C$8)+(G426*I426)+(H426*I426))/12*'Műszaki adattábla'!T417,0))</f>
        <v/>
      </c>
      <c r="L426" s="32" t="str">
        <f t="shared" si="19"/>
        <v/>
      </c>
    </row>
    <row r="427" spans="2:12" ht="14.4" thickBot="1" x14ac:dyDescent="0.3">
      <c r="B427" s="28" t="str">
        <f t="shared" si="18"/>
        <v/>
      </c>
      <c r="C427" s="167" t="str">
        <f>IF(D427="","",VLOOKUP(D427,'Műszaki adattábla'!F:G,2,0))</f>
        <v/>
      </c>
      <c r="D427" s="168" t="str">
        <f>IF('Műszaki adattábla'!F418="","",'Műszaki adattábla'!F418)</f>
        <v/>
      </c>
      <c r="E427" s="169" t="str">
        <f>IF(D427="","",VLOOKUP(D427,'Műszaki adattábla'!F:R,13,0))</f>
        <v/>
      </c>
      <c r="F427" s="29" t="str">
        <f>IF(D427="","",VLOOKUP(D427,'Műszaki adattábla'!F:M,8,0))</f>
        <v/>
      </c>
      <c r="G427" s="29" t="str">
        <f>IF(D427="","",IF('Műszaki adattábla'!L418="20-99",IF('Műszaki adattábla'!O418="","Nem adott meg lekötött teljesítményt",VLOOKUP(D427,'Műszaki adattábla'!F:O,10,0)),0))</f>
        <v/>
      </c>
      <c r="H427" s="29" t="str">
        <f>IF(D427="","",VLOOKUP(D427,'Műszaki adattábla'!F:P,11,0))</f>
        <v/>
      </c>
      <c r="I427" s="30"/>
      <c r="J427" s="30"/>
      <c r="K427" s="31" t="str">
        <f>IF(D427="","",ROUND(((F427*I427*'Műszaki adattábla'!$C$7/'Műszaki adattábla'!$C$8)+(G427*I427)+(H427*I427))/12*'Műszaki adattábla'!T418,0))</f>
        <v/>
      </c>
      <c r="L427" s="32" t="str">
        <f t="shared" si="19"/>
        <v/>
      </c>
    </row>
    <row r="428" spans="2:12" ht="14.4" thickBot="1" x14ac:dyDescent="0.3">
      <c r="B428" s="28" t="str">
        <f t="shared" si="18"/>
        <v/>
      </c>
      <c r="C428" s="167" t="str">
        <f>IF(D428="","",VLOOKUP(D428,'Műszaki adattábla'!F:G,2,0))</f>
        <v/>
      </c>
      <c r="D428" s="168" t="str">
        <f>IF('Műszaki adattábla'!F419="","",'Műszaki adattábla'!F419)</f>
        <v/>
      </c>
      <c r="E428" s="169" t="str">
        <f>IF(D428="","",VLOOKUP(D428,'Műszaki adattábla'!F:R,13,0))</f>
        <v/>
      </c>
      <c r="F428" s="29" t="str">
        <f>IF(D428="","",VLOOKUP(D428,'Műszaki adattábla'!F:M,8,0))</f>
        <v/>
      </c>
      <c r="G428" s="29" t="str">
        <f>IF(D428="","",IF('Műszaki adattábla'!L419="20-99",IF('Műszaki adattábla'!O419="","Nem adott meg lekötött teljesítményt",VLOOKUP(D428,'Műszaki adattábla'!F:O,10,0)),0))</f>
        <v/>
      </c>
      <c r="H428" s="29" t="str">
        <f>IF(D428="","",VLOOKUP(D428,'Műszaki adattábla'!F:P,11,0))</f>
        <v/>
      </c>
      <c r="I428" s="30"/>
      <c r="J428" s="30"/>
      <c r="K428" s="31" t="str">
        <f>IF(D428="","",ROUND(((F428*I428*'Műszaki adattábla'!$C$7/'Műszaki adattábla'!$C$8)+(G428*I428)+(H428*I428))/12*'Műszaki adattábla'!T419,0))</f>
        <v/>
      </c>
      <c r="L428" s="32" t="str">
        <f t="shared" si="19"/>
        <v/>
      </c>
    </row>
    <row r="429" spans="2:12" ht="14.4" thickBot="1" x14ac:dyDescent="0.3">
      <c r="B429" s="28" t="str">
        <f t="shared" si="18"/>
        <v/>
      </c>
      <c r="C429" s="167" t="str">
        <f>IF(D429="","",VLOOKUP(D429,'Műszaki adattábla'!F:G,2,0))</f>
        <v/>
      </c>
      <c r="D429" s="168" t="str">
        <f>IF('Műszaki adattábla'!F420="","",'Műszaki adattábla'!F420)</f>
        <v/>
      </c>
      <c r="E429" s="169" t="str">
        <f>IF(D429="","",VLOOKUP(D429,'Műszaki adattábla'!F:R,13,0))</f>
        <v/>
      </c>
      <c r="F429" s="29" t="str">
        <f>IF(D429="","",VLOOKUP(D429,'Műszaki adattábla'!F:M,8,0))</f>
        <v/>
      </c>
      <c r="G429" s="29" t="str">
        <f>IF(D429="","",IF('Műszaki adattábla'!L420="20-99",IF('Műszaki adattábla'!O420="","Nem adott meg lekötött teljesítményt",VLOOKUP(D429,'Műszaki adattábla'!F:O,10,0)),0))</f>
        <v/>
      </c>
      <c r="H429" s="29" t="str">
        <f>IF(D429="","",VLOOKUP(D429,'Műszaki adattábla'!F:P,11,0))</f>
        <v/>
      </c>
      <c r="I429" s="30"/>
      <c r="J429" s="30"/>
      <c r="K429" s="31" t="str">
        <f>IF(D429="","",ROUND(((F429*I429*'Műszaki adattábla'!$C$7/'Műszaki adattábla'!$C$8)+(G429*I429)+(H429*I429))/12*'Műszaki adattábla'!T420,0))</f>
        <v/>
      </c>
      <c r="L429" s="32" t="str">
        <f t="shared" si="19"/>
        <v/>
      </c>
    </row>
    <row r="430" spans="2:12" ht="14.4" thickBot="1" x14ac:dyDescent="0.3">
      <c r="B430" s="28" t="str">
        <f t="shared" si="18"/>
        <v/>
      </c>
      <c r="C430" s="167" t="str">
        <f>IF(D430="","",VLOOKUP(D430,'Műszaki adattábla'!F:G,2,0))</f>
        <v/>
      </c>
      <c r="D430" s="168" t="str">
        <f>IF('Műszaki adattábla'!F421="","",'Műszaki adattábla'!F421)</f>
        <v/>
      </c>
      <c r="E430" s="169" t="str">
        <f>IF(D430="","",VLOOKUP(D430,'Műszaki adattábla'!F:R,13,0))</f>
        <v/>
      </c>
      <c r="F430" s="29" t="str">
        <f>IF(D430="","",VLOOKUP(D430,'Műszaki adattábla'!F:M,8,0))</f>
        <v/>
      </c>
      <c r="G430" s="29" t="str">
        <f>IF(D430="","",IF('Műszaki adattábla'!L421="20-99",IF('Műszaki adattábla'!O421="","Nem adott meg lekötött teljesítményt",VLOOKUP(D430,'Műszaki adattábla'!F:O,10,0)),0))</f>
        <v/>
      </c>
      <c r="H430" s="29" t="str">
        <f>IF(D430="","",VLOOKUP(D430,'Műszaki adattábla'!F:P,11,0))</f>
        <v/>
      </c>
      <c r="I430" s="30"/>
      <c r="J430" s="30"/>
      <c r="K430" s="31" t="str">
        <f>IF(D430="","",ROUND(((F430*I430*'Műszaki adattábla'!$C$7/'Műszaki adattábla'!$C$8)+(G430*I430)+(H430*I430))/12*'Műszaki adattábla'!T421,0))</f>
        <v/>
      </c>
      <c r="L430" s="32" t="str">
        <f t="shared" si="19"/>
        <v/>
      </c>
    </row>
    <row r="431" spans="2:12" ht="14.4" thickBot="1" x14ac:dyDescent="0.3">
      <c r="B431" s="28" t="str">
        <f t="shared" si="18"/>
        <v/>
      </c>
      <c r="C431" s="167" t="str">
        <f>IF(D431="","",VLOOKUP(D431,'Műszaki adattábla'!F:G,2,0))</f>
        <v/>
      </c>
      <c r="D431" s="168" t="str">
        <f>IF('Műszaki adattábla'!F422="","",'Műszaki adattábla'!F422)</f>
        <v/>
      </c>
      <c r="E431" s="169" t="str">
        <f>IF(D431="","",VLOOKUP(D431,'Műszaki adattábla'!F:R,13,0))</f>
        <v/>
      </c>
      <c r="F431" s="29" t="str">
        <f>IF(D431="","",VLOOKUP(D431,'Műszaki adattábla'!F:M,8,0))</f>
        <v/>
      </c>
      <c r="G431" s="29" t="str">
        <f>IF(D431="","",IF('Műszaki adattábla'!L422="20-99",IF('Műszaki adattábla'!O422="","Nem adott meg lekötött teljesítményt",VLOOKUP(D431,'Műszaki adattábla'!F:O,10,0)),0))</f>
        <v/>
      </c>
      <c r="H431" s="29" t="str">
        <f>IF(D431="","",VLOOKUP(D431,'Műszaki adattábla'!F:P,11,0))</f>
        <v/>
      </c>
      <c r="I431" s="30"/>
      <c r="J431" s="30"/>
      <c r="K431" s="31" t="str">
        <f>IF(D431="","",ROUND(((F431*I431*'Műszaki adattábla'!$C$7/'Műszaki adattábla'!$C$8)+(G431*I431)+(H431*I431))/12*'Műszaki adattábla'!T422,0))</f>
        <v/>
      </c>
      <c r="L431" s="32" t="str">
        <f t="shared" si="19"/>
        <v/>
      </c>
    </row>
    <row r="432" spans="2:12" ht="14.4" thickBot="1" x14ac:dyDescent="0.3">
      <c r="B432" s="28" t="str">
        <f t="shared" si="18"/>
        <v/>
      </c>
      <c r="C432" s="167" t="str">
        <f>IF(D432="","",VLOOKUP(D432,'Műszaki adattábla'!F:G,2,0))</f>
        <v/>
      </c>
      <c r="D432" s="168" t="str">
        <f>IF('Műszaki adattábla'!F423="","",'Műszaki adattábla'!F423)</f>
        <v/>
      </c>
      <c r="E432" s="169" t="str">
        <f>IF(D432="","",VLOOKUP(D432,'Műszaki adattábla'!F:R,13,0))</f>
        <v/>
      </c>
      <c r="F432" s="29" t="str">
        <f>IF(D432="","",VLOOKUP(D432,'Műszaki adattábla'!F:M,8,0))</f>
        <v/>
      </c>
      <c r="G432" s="29" t="str">
        <f>IF(D432="","",IF('Műszaki adattábla'!L423="20-99",IF('Műszaki adattábla'!O423="","Nem adott meg lekötött teljesítményt",VLOOKUP(D432,'Műszaki adattábla'!F:O,10,0)),0))</f>
        <v/>
      </c>
      <c r="H432" s="29" t="str">
        <f>IF(D432="","",VLOOKUP(D432,'Műszaki adattábla'!F:P,11,0))</f>
        <v/>
      </c>
      <c r="I432" s="30"/>
      <c r="J432" s="30"/>
      <c r="K432" s="31" t="str">
        <f>IF(D432="","",ROUND(((F432*I432*'Műszaki adattábla'!$C$7/'Műszaki adattábla'!$C$8)+(G432*I432)+(H432*I432))/12*'Műszaki adattábla'!T423,0))</f>
        <v/>
      </c>
      <c r="L432" s="32" t="str">
        <f t="shared" si="19"/>
        <v/>
      </c>
    </row>
    <row r="433" spans="2:12" ht="14.4" thickBot="1" x14ac:dyDescent="0.3">
      <c r="B433" s="28" t="str">
        <f t="shared" si="18"/>
        <v/>
      </c>
      <c r="C433" s="167" t="str">
        <f>IF(D433="","",VLOOKUP(D433,'Műszaki adattábla'!F:G,2,0))</f>
        <v/>
      </c>
      <c r="D433" s="168" t="str">
        <f>IF('Műszaki adattábla'!F424="","",'Műszaki adattábla'!F424)</f>
        <v/>
      </c>
      <c r="E433" s="169" t="str">
        <f>IF(D433="","",VLOOKUP(D433,'Műszaki adattábla'!F:R,13,0))</f>
        <v/>
      </c>
      <c r="F433" s="29" t="str">
        <f>IF(D433="","",VLOOKUP(D433,'Műszaki adattábla'!F:M,8,0))</f>
        <v/>
      </c>
      <c r="G433" s="29" t="str">
        <f>IF(D433="","",IF('Műszaki adattábla'!L424="20-99",IF('Műszaki adattábla'!O424="","Nem adott meg lekötött teljesítményt",VLOOKUP(D433,'Műszaki adattábla'!F:O,10,0)),0))</f>
        <v/>
      </c>
      <c r="H433" s="29" t="str">
        <f>IF(D433="","",VLOOKUP(D433,'Műszaki adattábla'!F:P,11,0))</f>
        <v/>
      </c>
      <c r="I433" s="30"/>
      <c r="J433" s="30"/>
      <c r="K433" s="31" t="str">
        <f>IF(D433="","",ROUND(((F433*I433*'Műszaki adattábla'!$C$7/'Műszaki adattábla'!$C$8)+(G433*I433)+(H433*I433))/12*'Műszaki adattábla'!T424,0))</f>
        <v/>
      </c>
      <c r="L433" s="32" t="str">
        <f t="shared" si="19"/>
        <v/>
      </c>
    </row>
    <row r="434" spans="2:12" ht="14.4" thickBot="1" x14ac:dyDescent="0.3">
      <c r="B434" s="28" t="str">
        <f t="shared" si="18"/>
        <v/>
      </c>
      <c r="C434" s="167" t="str">
        <f>IF(D434="","",VLOOKUP(D434,'Műszaki adattábla'!F:G,2,0))</f>
        <v/>
      </c>
      <c r="D434" s="168" t="str">
        <f>IF('Műszaki adattábla'!F425="","",'Műszaki adattábla'!F425)</f>
        <v/>
      </c>
      <c r="E434" s="169" t="str">
        <f>IF(D434="","",VLOOKUP(D434,'Műszaki adattábla'!F:R,13,0))</f>
        <v/>
      </c>
      <c r="F434" s="29" t="str">
        <f>IF(D434="","",VLOOKUP(D434,'Műszaki adattábla'!F:M,8,0))</f>
        <v/>
      </c>
      <c r="G434" s="29" t="str">
        <f>IF(D434="","",IF('Műszaki adattábla'!L425="20-99",IF('Műszaki adattábla'!O425="","Nem adott meg lekötött teljesítményt",VLOOKUP(D434,'Műszaki adattábla'!F:O,10,0)),0))</f>
        <v/>
      </c>
      <c r="H434" s="29" t="str">
        <f>IF(D434="","",VLOOKUP(D434,'Műszaki adattábla'!F:P,11,0))</f>
        <v/>
      </c>
      <c r="I434" s="30"/>
      <c r="J434" s="30"/>
      <c r="K434" s="31" t="str">
        <f>IF(D434="","",ROUND(((F434*I434*'Műszaki adattábla'!$C$7/'Műszaki adattábla'!$C$8)+(G434*I434)+(H434*I434))/12*'Műszaki adattábla'!T425,0))</f>
        <v/>
      </c>
      <c r="L434" s="32" t="str">
        <f t="shared" si="19"/>
        <v/>
      </c>
    </row>
    <row r="435" spans="2:12" ht="14.4" thickBot="1" x14ac:dyDescent="0.3">
      <c r="B435" s="28" t="str">
        <f t="shared" si="18"/>
        <v/>
      </c>
      <c r="C435" s="167" t="str">
        <f>IF(D435="","",VLOOKUP(D435,'Műszaki adattábla'!F:G,2,0))</f>
        <v/>
      </c>
      <c r="D435" s="168" t="str">
        <f>IF('Műszaki adattábla'!F426="","",'Műszaki adattábla'!F426)</f>
        <v/>
      </c>
      <c r="E435" s="169" t="str">
        <f>IF(D435="","",VLOOKUP(D435,'Műszaki adattábla'!F:R,13,0))</f>
        <v/>
      </c>
      <c r="F435" s="29" t="str">
        <f>IF(D435="","",VLOOKUP(D435,'Műszaki adattábla'!F:M,8,0))</f>
        <v/>
      </c>
      <c r="G435" s="29" t="str">
        <f>IF(D435="","",IF('Műszaki adattábla'!L426="20-99",IF('Műszaki adattábla'!O426="","Nem adott meg lekötött teljesítményt",VLOOKUP(D435,'Műszaki adattábla'!F:O,10,0)),0))</f>
        <v/>
      </c>
      <c r="H435" s="29" t="str">
        <f>IF(D435="","",VLOOKUP(D435,'Műszaki adattábla'!F:P,11,0))</f>
        <v/>
      </c>
      <c r="I435" s="30"/>
      <c r="J435" s="30"/>
      <c r="K435" s="31" t="str">
        <f>IF(D435="","",ROUND(((F435*I435*'Műszaki adattábla'!$C$7/'Műszaki adattábla'!$C$8)+(G435*I435)+(H435*I435))/12*'Műszaki adattábla'!T426,0))</f>
        <v/>
      </c>
      <c r="L435" s="32" t="str">
        <f t="shared" si="19"/>
        <v/>
      </c>
    </row>
    <row r="436" spans="2:12" ht="14.4" thickBot="1" x14ac:dyDescent="0.3">
      <c r="B436" s="28" t="str">
        <f t="shared" si="18"/>
        <v/>
      </c>
      <c r="C436" s="167" t="str">
        <f>IF(D436="","",VLOOKUP(D436,'Műszaki adattábla'!F:G,2,0))</f>
        <v/>
      </c>
      <c r="D436" s="168" t="str">
        <f>IF('Műszaki adattábla'!F427="","",'Műszaki adattábla'!F427)</f>
        <v/>
      </c>
      <c r="E436" s="169" t="str">
        <f>IF(D436="","",VLOOKUP(D436,'Műszaki adattábla'!F:R,13,0))</f>
        <v/>
      </c>
      <c r="F436" s="29" t="str">
        <f>IF(D436="","",VLOOKUP(D436,'Műszaki adattábla'!F:M,8,0))</f>
        <v/>
      </c>
      <c r="G436" s="29" t="str">
        <f>IF(D436="","",IF('Műszaki adattábla'!L427="20-99",IF('Műszaki adattábla'!O427="","Nem adott meg lekötött teljesítményt",VLOOKUP(D436,'Műszaki adattábla'!F:O,10,0)),0))</f>
        <v/>
      </c>
      <c r="H436" s="29" t="str">
        <f>IF(D436="","",VLOOKUP(D436,'Műszaki adattábla'!F:P,11,0))</f>
        <v/>
      </c>
      <c r="I436" s="30"/>
      <c r="J436" s="30"/>
      <c r="K436" s="31" t="str">
        <f>IF(D436="","",ROUND(((F436*I436*'Műszaki adattábla'!$C$7/'Műszaki adattábla'!$C$8)+(G436*I436)+(H436*I436))/12*'Műszaki adattábla'!T427,0))</f>
        <v/>
      </c>
      <c r="L436" s="32" t="str">
        <f t="shared" si="19"/>
        <v/>
      </c>
    </row>
    <row r="437" spans="2:12" ht="14.4" thickBot="1" x14ac:dyDescent="0.3">
      <c r="B437" s="28" t="str">
        <f t="shared" si="18"/>
        <v/>
      </c>
      <c r="C437" s="167" t="str">
        <f>IF(D437="","",VLOOKUP(D437,'Műszaki adattábla'!F:G,2,0))</f>
        <v/>
      </c>
      <c r="D437" s="168" t="str">
        <f>IF('Műszaki adattábla'!F428="","",'Műszaki adattábla'!F428)</f>
        <v/>
      </c>
      <c r="E437" s="169" t="str">
        <f>IF(D437="","",VLOOKUP(D437,'Műszaki adattábla'!F:R,13,0))</f>
        <v/>
      </c>
      <c r="F437" s="29" t="str">
        <f>IF(D437="","",VLOOKUP(D437,'Műszaki adattábla'!F:M,8,0))</f>
        <v/>
      </c>
      <c r="G437" s="29" t="str">
        <f>IF(D437="","",IF('Műszaki adattábla'!L428="20-99",IF('Műszaki adattábla'!O428="","Nem adott meg lekötött teljesítményt",VLOOKUP(D437,'Műszaki adattábla'!F:O,10,0)),0))</f>
        <v/>
      </c>
      <c r="H437" s="29" t="str">
        <f>IF(D437="","",VLOOKUP(D437,'Műszaki adattábla'!F:P,11,0))</f>
        <v/>
      </c>
      <c r="I437" s="30"/>
      <c r="J437" s="30"/>
      <c r="K437" s="31" t="str">
        <f>IF(D437="","",ROUND(((F437*I437*'Műszaki adattábla'!$C$7/'Műszaki adattábla'!$C$8)+(G437*I437)+(H437*I437))/12*'Műszaki adattábla'!T428,0))</f>
        <v/>
      </c>
      <c r="L437" s="32" t="str">
        <f t="shared" si="19"/>
        <v/>
      </c>
    </row>
    <row r="438" spans="2:12" ht="14.4" thickBot="1" x14ac:dyDescent="0.3">
      <c r="B438" s="28" t="str">
        <f t="shared" si="18"/>
        <v/>
      </c>
      <c r="C438" s="167" t="str">
        <f>IF(D438="","",VLOOKUP(D438,'Műszaki adattábla'!F:G,2,0))</f>
        <v/>
      </c>
      <c r="D438" s="168" t="str">
        <f>IF('Műszaki adattábla'!F429="","",'Műszaki adattábla'!F429)</f>
        <v/>
      </c>
      <c r="E438" s="169" t="str">
        <f>IF(D438="","",VLOOKUP(D438,'Műszaki adattábla'!F:R,13,0))</f>
        <v/>
      </c>
      <c r="F438" s="29" t="str">
        <f>IF(D438="","",VLOOKUP(D438,'Műszaki adattábla'!F:M,8,0))</f>
        <v/>
      </c>
      <c r="G438" s="29" t="str">
        <f>IF(D438="","",IF('Műszaki adattábla'!L429="20-99",IF('Műszaki adattábla'!O429="","Nem adott meg lekötött teljesítményt",VLOOKUP(D438,'Műszaki adattábla'!F:O,10,0)),0))</f>
        <v/>
      </c>
      <c r="H438" s="29" t="str">
        <f>IF(D438="","",VLOOKUP(D438,'Műszaki adattábla'!F:P,11,0))</f>
        <v/>
      </c>
      <c r="I438" s="30"/>
      <c r="J438" s="30"/>
      <c r="K438" s="31" t="str">
        <f>IF(D438="","",ROUND(((F438*I438*'Műszaki adattábla'!$C$7/'Műszaki adattábla'!$C$8)+(G438*I438)+(H438*I438))/12*'Műszaki adattábla'!T429,0))</f>
        <v/>
      </c>
      <c r="L438" s="32" t="str">
        <f t="shared" si="19"/>
        <v/>
      </c>
    </row>
    <row r="439" spans="2:12" ht="14.4" thickBot="1" x14ac:dyDescent="0.3">
      <c r="B439" s="28" t="str">
        <f t="shared" si="18"/>
        <v/>
      </c>
      <c r="C439" s="167" t="str">
        <f>IF(D439="","",VLOOKUP(D439,'Műszaki adattábla'!F:G,2,0))</f>
        <v/>
      </c>
      <c r="D439" s="168" t="str">
        <f>IF('Műszaki adattábla'!F430="","",'Műszaki adattábla'!F430)</f>
        <v/>
      </c>
      <c r="E439" s="169" t="str">
        <f>IF(D439="","",VLOOKUP(D439,'Műszaki adattábla'!F:R,13,0))</f>
        <v/>
      </c>
      <c r="F439" s="29" t="str">
        <f>IF(D439="","",VLOOKUP(D439,'Műszaki adattábla'!F:M,8,0))</f>
        <v/>
      </c>
      <c r="G439" s="29" t="str">
        <f>IF(D439="","",IF('Műszaki adattábla'!L430="20-99",IF('Műszaki adattábla'!O430="","Nem adott meg lekötött teljesítményt",VLOOKUP(D439,'Műszaki adattábla'!F:O,10,0)),0))</f>
        <v/>
      </c>
      <c r="H439" s="29" t="str">
        <f>IF(D439="","",VLOOKUP(D439,'Műszaki adattábla'!F:P,11,0))</f>
        <v/>
      </c>
      <c r="I439" s="30"/>
      <c r="J439" s="30"/>
      <c r="K439" s="31" t="str">
        <f>IF(D439="","",ROUND(((F439*I439*'Műszaki adattábla'!$C$7/'Műszaki adattábla'!$C$8)+(G439*I439)+(H439*I439))/12*'Műszaki adattábla'!T430,0))</f>
        <v/>
      </c>
      <c r="L439" s="32" t="str">
        <f t="shared" si="19"/>
        <v/>
      </c>
    </row>
    <row r="440" spans="2:12" ht="14.4" thickBot="1" x14ac:dyDescent="0.3">
      <c r="B440" s="28" t="str">
        <f t="shared" si="18"/>
        <v/>
      </c>
      <c r="C440" s="167" t="str">
        <f>IF(D440="","",VLOOKUP(D440,'Műszaki adattábla'!F:G,2,0))</f>
        <v/>
      </c>
      <c r="D440" s="168" t="str">
        <f>IF('Műszaki adattábla'!F431="","",'Műszaki adattábla'!F431)</f>
        <v/>
      </c>
      <c r="E440" s="169" t="str">
        <f>IF(D440="","",VLOOKUP(D440,'Műszaki adattábla'!F:R,13,0))</f>
        <v/>
      </c>
      <c r="F440" s="29" t="str">
        <f>IF(D440="","",VLOOKUP(D440,'Műszaki adattábla'!F:M,8,0))</f>
        <v/>
      </c>
      <c r="G440" s="29" t="str">
        <f>IF(D440="","",IF('Műszaki adattábla'!L431="20-99",IF('Műszaki adattábla'!O431="","Nem adott meg lekötött teljesítményt",VLOOKUP(D440,'Műszaki adattábla'!F:O,10,0)),0))</f>
        <v/>
      </c>
      <c r="H440" s="29" t="str">
        <f>IF(D440="","",VLOOKUP(D440,'Műszaki adattábla'!F:P,11,0))</f>
        <v/>
      </c>
      <c r="I440" s="30"/>
      <c r="J440" s="30"/>
      <c r="K440" s="31" t="str">
        <f>IF(D440="","",ROUND(((F440*I440*'Műszaki adattábla'!$C$7/'Műszaki adattábla'!$C$8)+(G440*I440)+(H440*I440))/12*'Műszaki adattábla'!T431,0))</f>
        <v/>
      </c>
      <c r="L440" s="32" t="str">
        <f t="shared" si="19"/>
        <v/>
      </c>
    </row>
    <row r="441" spans="2:12" ht="14.4" thickBot="1" x14ac:dyDescent="0.3">
      <c r="B441" s="28" t="str">
        <f t="shared" si="18"/>
        <v/>
      </c>
      <c r="C441" s="167" t="str">
        <f>IF(D441="","",VLOOKUP(D441,'Műszaki adattábla'!F:G,2,0))</f>
        <v/>
      </c>
      <c r="D441" s="168" t="str">
        <f>IF('Műszaki adattábla'!F432="","",'Műszaki adattábla'!F432)</f>
        <v/>
      </c>
      <c r="E441" s="169" t="str">
        <f>IF(D441="","",VLOOKUP(D441,'Műszaki adattábla'!F:R,13,0))</f>
        <v/>
      </c>
      <c r="F441" s="29" t="str">
        <f>IF(D441="","",VLOOKUP(D441,'Műszaki adattábla'!F:M,8,0))</f>
        <v/>
      </c>
      <c r="G441" s="29" t="str">
        <f>IF(D441="","",IF('Műszaki adattábla'!L432="20-99",IF('Műszaki adattábla'!O432="","Nem adott meg lekötött teljesítményt",VLOOKUP(D441,'Műszaki adattábla'!F:O,10,0)),0))</f>
        <v/>
      </c>
      <c r="H441" s="29" t="str">
        <f>IF(D441="","",VLOOKUP(D441,'Műszaki adattábla'!F:P,11,0))</f>
        <v/>
      </c>
      <c r="I441" s="30"/>
      <c r="J441" s="30"/>
      <c r="K441" s="31" t="str">
        <f>IF(D441="","",ROUND(((F441*I441*'Műszaki adattábla'!$C$7/'Műszaki adattábla'!$C$8)+(G441*I441)+(H441*I441))/12*'Műszaki adattábla'!T432,0))</f>
        <v/>
      </c>
      <c r="L441" s="32" t="str">
        <f t="shared" si="19"/>
        <v/>
      </c>
    </row>
    <row r="442" spans="2:12" ht="14.4" thickBot="1" x14ac:dyDescent="0.3">
      <c r="B442" s="28" t="str">
        <f t="shared" si="18"/>
        <v/>
      </c>
      <c r="C442" s="167" t="str">
        <f>IF(D442="","",VLOOKUP(D442,'Műszaki adattábla'!F:G,2,0))</f>
        <v/>
      </c>
      <c r="D442" s="168" t="str">
        <f>IF('Műszaki adattábla'!F433="","",'Műszaki adattábla'!F433)</f>
        <v/>
      </c>
      <c r="E442" s="169" t="str">
        <f>IF(D442="","",VLOOKUP(D442,'Műszaki adattábla'!F:R,13,0))</f>
        <v/>
      </c>
      <c r="F442" s="29" t="str">
        <f>IF(D442="","",VLOOKUP(D442,'Műszaki adattábla'!F:M,8,0))</f>
        <v/>
      </c>
      <c r="G442" s="29" t="str">
        <f>IF(D442="","",IF('Műszaki adattábla'!L433="20-99",IF('Műszaki adattábla'!O433="","Nem adott meg lekötött teljesítményt",VLOOKUP(D442,'Műszaki adattábla'!F:O,10,0)),0))</f>
        <v/>
      </c>
      <c r="H442" s="29" t="str">
        <f>IF(D442="","",VLOOKUP(D442,'Műszaki adattábla'!F:P,11,0))</f>
        <v/>
      </c>
      <c r="I442" s="30"/>
      <c r="J442" s="30"/>
      <c r="K442" s="31" t="str">
        <f>IF(D442="","",ROUND(((F442*I442*'Műszaki adattábla'!$C$7/'Műszaki adattábla'!$C$8)+(G442*I442)+(H442*I442))/12*'Műszaki adattábla'!T433,0))</f>
        <v/>
      </c>
      <c r="L442" s="32" t="str">
        <f t="shared" si="19"/>
        <v/>
      </c>
    </row>
    <row r="443" spans="2:12" ht="14.4" thickBot="1" x14ac:dyDescent="0.3">
      <c r="B443" s="28" t="str">
        <f t="shared" si="18"/>
        <v/>
      </c>
      <c r="C443" s="167" t="str">
        <f>IF(D443="","",VLOOKUP(D443,'Műszaki adattábla'!F:G,2,0))</f>
        <v/>
      </c>
      <c r="D443" s="168" t="str">
        <f>IF('Műszaki adattábla'!F434="","",'Műszaki adattábla'!F434)</f>
        <v/>
      </c>
      <c r="E443" s="169" t="str">
        <f>IF(D443="","",VLOOKUP(D443,'Műszaki adattábla'!F:R,13,0))</f>
        <v/>
      </c>
      <c r="F443" s="29" t="str">
        <f>IF(D443="","",VLOOKUP(D443,'Műszaki adattábla'!F:M,8,0))</f>
        <v/>
      </c>
      <c r="G443" s="29" t="str">
        <f>IF(D443="","",IF('Műszaki adattábla'!L434="20-99",IF('Műszaki adattábla'!O434="","Nem adott meg lekötött teljesítményt",VLOOKUP(D443,'Műszaki adattábla'!F:O,10,0)),0))</f>
        <v/>
      </c>
      <c r="H443" s="29" t="str">
        <f>IF(D443="","",VLOOKUP(D443,'Műszaki adattábla'!F:P,11,0))</f>
        <v/>
      </c>
      <c r="I443" s="30"/>
      <c r="J443" s="30"/>
      <c r="K443" s="31" t="str">
        <f>IF(D443="","",ROUND(((F443*I443*'Műszaki adattábla'!$C$7/'Műszaki adattábla'!$C$8)+(G443*I443)+(H443*I443))/12*'Műszaki adattábla'!T434,0))</f>
        <v/>
      </c>
      <c r="L443" s="32" t="str">
        <f t="shared" si="19"/>
        <v/>
      </c>
    </row>
    <row r="444" spans="2:12" ht="14.4" thickBot="1" x14ac:dyDescent="0.3">
      <c r="B444" s="28" t="str">
        <f t="shared" si="18"/>
        <v/>
      </c>
      <c r="C444" s="167" t="str">
        <f>IF(D444="","",VLOOKUP(D444,'Műszaki adattábla'!F:G,2,0))</f>
        <v/>
      </c>
      <c r="D444" s="168" t="str">
        <f>IF('Műszaki adattábla'!F435="","",'Műszaki adattábla'!F435)</f>
        <v/>
      </c>
      <c r="E444" s="169" t="str">
        <f>IF(D444="","",VLOOKUP(D444,'Műszaki adattábla'!F:R,13,0))</f>
        <v/>
      </c>
      <c r="F444" s="29" t="str">
        <f>IF(D444="","",VLOOKUP(D444,'Műszaki adattábla'!F:M,8,0))</f>
        <v/>
      </c>
      <c r="G444" s="29" t="str">
        <f>IF(D444="","",IF('Műszaki adattábla'!L435="20-99",IF('Műszaki adattábla'!O435="","Nem adott meg lekötött teljesítményt",VLOOKUP(D444,'Műszaki adattábla'!F:O,10,0)),0))</f>
        <v/>
      </c>
      <c r="H444" s="29" t="str">
        <f>IF(D444="","",VLOOKUP(D444,'Műszaki adattábla'!F:P,11,0))</f>
        <v/>
      </c>
      <c r="I444" s="30"/>
      <c r="J444" s="30"/>
      <c r="K444" s="31" t="str">
        <f>IF(D444="","",ROUND(((F444*I444*'Műszaki adattábla'!$C$7/'Műszaki adattábla'!$C$8)+(G444*I444)+(H444*I444))/12*'Műszaki adattábla'!T435,0))</f>
        <v/>
      </c>
      <c r="L444" s="32" t="str">
        <f t="shared" si="19"/>
        <v/>
      </c>
    </row>
    <row r="445" spans="2:12" ht="14.4" thickBot="1" x14ac:dyDescent="0.3">
      <c r="B445" s="28" t="str">
        <f t="shared" si="18"/>
        <v/>
      </c>
      <c r="C445" s="167" t="str">
        <f>IF(D445="","",VLOOKUP(D445,'Műszaki adattábla'!F:G,2,0))</f>
        <v/>
      </c>
      <c r="D445" s="168" t="str">
        <f>IF('Műszaki adattábla'!F436="","",'Műszaki adattábla'!F436)</f>
        <v/>
      </c>
      <c r="E445" s="169" t="str">
        <f>IF(D445="","",VLOOKUP(D445,'Műszaki adattábla'!F:R,13,0))</f>
        <v/>
      </c>
      <c r="F445" s="29" t="str">
        <f>IF(D445="","",VLOOKUP(D445,'Műszaki adattábla'!F:M,8,0))</f>
        <v/>
      </c>
      <c r="G445" s="29" t="str">
        <f>IF(D445="","",IF('Műszaki adattábla'!L436="20-99",IF('Műszaki adattábla'!O436="","Nem adott meg lekötött teljesítményt",VLOOKUP(D445,'Műszaki adattábla'!F:O,10,0)),0))</f>
        <v/>
      </c>
      <c r="H445" s="29" t="str">
        <f>IF(D445="","",VLOOKUP(D445,'Műszaki adattábla'!F:P,11,0))</f>
        <v/>
      </c>
      <c r="I445" s="30"/>
      <c r="J445" s="30"/>
      <c r="K445" s="31" t="str">
        <f>IF(D445="","",ROUND(((F445*I445*'Műszaki adattábla'!$C$7/'Műszaki adattábla'!$C$8)+(G445*I445)+(H445*I445))/12*'Műszaki adattábla'!T436,0))</f>
        <v/>
      </c>
      <c r="L445" s="32" t="str">
        <f t="shared" si="19"/>
        <v/>
      </c>
    </row>
    <row r="446" spans="2:12" ht="14.4" thickBot="1" x14ac:dyDescent="0.3">
      <c r="B446" s="28" t="str">
        <f t="shared" si="18"/>
        <v/>
      </c>
      <c r="C446" s="167" t="str">
        <f>IF(D446="","",VLOOKUP(D446,'Műszaki adattábla'!F:G,2,0))</f>
        <v/>
      </c>
      <c r="D446" s="168" t="str">
        <f>IF('Műszaki adattábla'!F437="","",'Műszaki adattábla'!F437)</f>
        <v/>
      </c>
      <c r="E446" s="169" t="str">
        <f>IF(D446="","",VLOOKUP(D446,'Műszaki adattábla'!F:R,13,0))</f>
        <v/>
      </c>
      <c r="F446" s="29" t="str">
        <f>IF(D446="","",VLOOKUP(D446,'Műszaki adattábla'!F:M,8,0))</f>
        <v/>
      </c>
      <c r="G446" s="29" t="str">
        <f>IF(D446="","",IF('Műszaki adattábla'!L437="20-99",IF('Műszaki adattábla'!O437="","Nem adott meg lekötött teljesítményt",VLOOKUP(D446,'Műszaki adattábla'!F:O,10,0)),0))</f>
        <v/>
      </c>
      <c r="H446" s="29" t="str">
        <f>IF(D446="","",VLOOKUP(D446,'Műszaki adattábla'!F:P,11,0))</f>
        <v/>
      </c>
      <c r="I446" s="30"/>
      <c r="J446" s="30"/>
      <c r="K446" s="31" t="str">
        <f>IF(D446="","",ROUND(((F446*I446*'Műszaki adattábla'!$C$7/'Műszaki adattábla'!$C$8)+(G446*I446)+(H446*I446))/12*'Műszaki adattábla'!T437,0))</f>
        <v/>
      </c>
      <c r="L446" s="32" t="str">
        <f t="shared" si="19"/>
        <v/>
      </c>
    </row>
    <row r="447" spans="2:12" ht="14.4" thickBot="1" x14ac:dyDescent="0.3">
      <c r="B447" s="28" t="str">
        <f t="shared" si="18"/>
        <v/>
      </c>
      <c r="C447" s="167" t="str">
        <f>IF(D447="","",VLOOKUP(D447,'Műszaki adattábla'!F:G,2,0))</f>
        <v/>
      </c>
      <c r="D447" s="168" t="str">
        <f>IF('Műszaki adattábla'!F438="","",'Műszaki adattábla'!F438)</f>
        <v/>
      </c>
      <c r="E447" s="169" t="str">
        <f>IF(D447="","",VLOOKUP(D447,'Műszaki adattábla'!F:R,13,0))</f>
        <v/>
      </c>
      <c r="F447" s="29" t="str">
        <f>IF(D447="","",VLOOKUP(D447,'Műszaki adattábla'!F:M,8,0))</f>
        <v/>
      </c>
      <c r="G447" s="29" t="str">
        <f>IF(D447="","",IF('Műszaki adattábla'!L438="20-99",IF('Műszaki adattábla'!O438="","Nem adott meg lekötött teljesítményt",VLOOKUP(D447,'Műszaki adattábla'!F:O,10,0)),0))</f>
        <v/>
      </c>
      <c r="H447" s="29" t="str">
        <f>IF(D447="","",VLOOKUP(D447,'Műszaki adattábla'!F:P,11,0))</f>
        <v/>
      </c>
      <c r="I447" s="30"/>
      <c r="J447" s="30"/>
      <c r="K447" s="31" t="str">
        <f>IF(D447="","",ROUND(((F447*I447*'Műszaki adattábla'!$C$7/'Műszaki adattábla'!$C$8)+(G447*I447)+(H447*I447))/12*'Műszaki adattábla'!T438,0))</f>
        <v/>
      </c>
      <c r="L447" s="32" t="str">
        <f t="shared" si="19"/>
        <v/>
      </c>
    </row>
    <row r="448" spans="2:12" ht="14.4" thickBot="1" x14ac:dyDescent="0.3">
      <c r="B448" s="28" t="str">
        <f t="shared" si="18"/>
        <v/>
      </c>
      <c r="C448" s="167" t="str">
        <f>IF(D448="","",VLOOKUP(D448,'Műszaki adattábla'!F:G,2,0))</f>
        <v/>
      </c>
      <c r="D448" s="168" t="str">
        <f>IF('Műszaki adattábla'!F439="","",'Műszaki adattábla'!F439)</f>
        <v/>
      </c>
      <c r="E448" s="169" t="str">
        <f>IF(D448="","",VLOOKUP(D448,'Műszaki adattábla'!F:R,13,0))</f>
        <v/>
      </c>
      <c r="F448" s="29" t="str">
        <f>IF(D448="","",VLOOKUP(D448,'Műszaki adattábla'!F:M,8,0))</f>
        <v/>
      </c>
      <c r="G448" s="29" t="str">
        <f>IF(D448="","",IF('Műszaki adattábla'!L439="20-99",IF('Műszaki adattábla'!O439="","Nem adott meg lekötött teljesítményt",VLOOKUP(D448,'Műszaki adattábla'!F:O,10,0)),0))</f>
        <v/>
      </c>
      <c r="H448" s="29" t="str">
        <f>IF(D448="","",VLOOKUP(D448,'Műszaki adattábla'!F:P,11,0))</f>
        <v/>
      </c>
      <c r="I448" s="30"/>
      <c r="J448" s="30"/>
      <c r="K448" s="31" t="str">
        <f>IF(D448="","",ROUND(((F448*I448*'Műszaki adattábla'!$C$7/'Műszaki adattábla'!$C$8)+(G448*I448)+(H448*I448))/12*'Műszaki adattábla'!T439,0))</f>
        <v/>
      </c>
      <c r="L448" s="32" t="str">
        <f t="shared" si="19"/>
        <v/>
      </c>
    </row>
    <row r="449" spans="2:12" ht="14.4" thickBot="1" x14ac:dyDescent="0.3">
      <c r="B449" s="28" t="str">
        <f t="shared" si="18"/>
        <v/>
      </c>
      <c r="C449" s="167" t="str">
        <f>IF(D449="","",VLOOKUP(D449,'Műszaki adattábla'!F:G,2,0))</f>
        <v/>
      </c>
      <c r="D449" s="168" t="str">
        <f>IF('Műszaki adattábla'!F440="","",'Műszaki adattábla'!F440)</f>
        <v/>
      </c>
      <c r="E449" s="169" t="str">
        <f>IF(D449="","",VLOOKUP(D449,'Műszaki adattábla'!F:R,13,0))</f>
        <v/>
      </c>
      <c r="F449" s="29" t="str">
        <f>IF(D449="","",VLOOKUP(D449,'Műszaki adattábla'!F:M,8,0))</f>
        <v/>
      </c>
      <c r="G449" s="29" t="str">
        <f>IF(D449="","",IF('Műszaki adattábla'!L440="20-99",IF('Műszaki adattábla'!O440="","Nem adott meg lekötött teljesítményt",VLOOKUP(D449,'Műszaki adattábla'!F:O,10,0)),0))</f>
        <v/>
      </c>
      <c r="H449" s="29" t="str">
        <f>IF(D449="","",VLOOKUP(D449,'Műszaki adattábla'!F:P,11,0))</f>
        <v/>
      </c>
      <c r="I449" s="30"/>
      <c r="J449" s="30"/>
      <c r="K449" s="31" t="str">
        <f>IF(D449="","",ROUND(((F449*I449*'Műszaki adattábla'!$C$7/'Műszaki adattábla'!$C$8)+(G449*I449)+(H449*I449))/12*'Műszaki adattábla'!T440,0))</f>
        <v/>
      </c>
      <c r="L449" s="32" t="str">
        <f t="shared" si="19"/>
        <v/>
      </c>
    </row>
    <row r="450" spans="2:12" ht="14.4" thickBot="1" x14ac:dyDescent="0.3">
      <c r="B450" s="28" t="str">
        <f t="shared" si="18"/>
        <v/>
      </c>
      <c r="C450" s="167" t="str">
        <f>IF(D450="","",VLOOKUP(D450,'Műszaki adattábla'!F:G,2,0))</f>
        <v/>
      </c>
      <c r="D450" s="168" t="str">
        <f>IF('Műszaki adattábla'!F441="","",'Műszaki adattábla'!F441)</f>
        <v/>
      </c>
      <c r="E450" s="169" t="str">
        <f>IF(D450="","",VLOOKUP(D450,'Műszaki adattábla'!F:R,13,0))</f>
        <v/>
      </c>
      <c r="F450" s="29" t="str">
        <f>IF(D450="","",VLOOKUP(D450,'Műszaki adattábla'!F:M,8,0))</f>
        <v/>
      </c>
      <c r="G450" s="29" t="str">
        <f>IF(D450="","",IF('Műszaki adattábla'!L441="20-99",IF('Műszaki adattábla'!O441="","Nem adott meg lekötött teljesítményt",VLOOKUP(D450,'Műszaki adattábla'!F:O,10,0)),0))</f>
        <v/>
      </c>
      <c r="H450" s="29" t="str">
        <f>IF(D450="","",VLOOKUP(D450,'Műszaki adattábla'!F:P,11,0))</f>
        <v/>
      </c>
      <c r="I450" s="30"/>
      <c r="J450" s="30"/>
      <c r="K450" s="31" t="str">
        <f>IF(D450="","",ROUND(((F450*I450*'Műszaki adattábla'!$C$7/'Műszaki adattábla'!$C$8)+(G450*I450)+(H450*I450))/12*'Műszaki adattábla'!T441,0))</f>
        <v/>
      </c>
      <c r="L450" s="32" t="str">
        <f t="shared" si="19"/>
        <v/>
      </c>
    </row>
    <row r="451" spans="2:12" ht="14.4" thickBot="1" x14ac:dyDescent="0.3">
      <c r="B451" s="28" t="str">
        <f t="shared" si="18"/>
        <v/>
      </c>
      <c r="C451" s="167" t="str">
        <f>IF(D451="","",VLOOKUP(D451,'Műszaki adattábla'!F:G,2,0))</f>
        <v/>
      </c>
      <c r="D451" s="168" t="str">
        <f>IF('Műszaki adattábla'!F442="","",'Műszaki adattábla'!F442)</f>
        <v/>
      </c>
      <c r="E451" s="169" t="str">
        <f>IF(D451="","",VLOOKUP(D451,'Műszaki adattábla'!F:R,13,0))</f>
        <v/>
      </c>
      <c r="F451" s="29" t="str">
        <f>IF(D451="","",VLOOKUP(D451,'Műszaki adattábla'!F:M,8,0))</f>
        <v/>
      </c>
      <c r="G451" s="29" t="str">
        <f>IF(D451="","",IF('Műszaki adattábla'!L442="20-99",IF('Műszaki adattábla'!O442="","Nem adott meg lekötött teljesítményt",VLOOKUP(D451,'Műszaki adattábla'!F:O,10,0)),0))</f>
        <v/>
      </c>
      <c r="H451" s="29" t="str">
        <f>IF(D451="","",VLOOKUP(D451,'Műszaki adattábla'!F:P,11,0))</f>
        <v/>
      </c>
      <c r="I451" s="30"/>
      <c r="J451" s="30"/>
      <c r="K451" s="31" t="str">
        <f>IF(D451="","",ROUND(((F451*I451*'Műszaki adattábla'!$C$7/'Műszaki adattábla'!$C$8)+(G451*I451)+(H451*I451))/12*'Műszaki adattábla'!T442,0))</f>
        <v/>
      </c>
      <c r="L451" s="32" t="str">
        <f t="shared" si="19"/>
        <v/>
      </c>
    </row>
    <row r="452" spans="2:12" ht="14.4" thickBot="1" x14ac:dyDescent="0.3">
      <c r="B452" s="28" t="str">
        <f t="shared" si="18"/>
        <v/>
      </c>
      <c r="C452" s="167" t="str">
        <f>IF(D452="","",VLOOKUP(D452,'Műszaki adattábla'!F:G,2,0))</f>
        <v/>
      </c>
      <c r="D452" s="168" t="str">
        <f>IF('Műszaki adattábla'!F443="","",'Műszaki adattábla'!F443)</f>
        <v/>
      </c>
      <c r="E452" s="169" t="str">
        <f>IF(D452="","",VLOOKUP(D452,'Műszaki adattábla'!F:R,13,0))</f>
        <v/>
      </c>
      <c r="F452" s="29" t="str">
        <f>IF(D452="","",VLOOKUP(D452,'Műszaki adattábla'!F:M,8,0))</f>
        <v/>
      </c>
      <c r="G452" s="29" t="str">
        <f>IF(D452="","",IF('Műszaki adattábla'!L443="20-99",IF('Műszaki adattábla'!O443="","Nem adott meg lekötött teljesítményt",VLOOKUP(D452,'Műszaki adattábla'!F:O,10,0)),0))</f>
        <v/>
      </c>
      <c r="H452" s="29" t="str">
        <f>IF(D452="","",VLOOKUP(D452,'Műszaki adattábla'!F:P,11,0))</f>
        <v/>
      </c>
      <c r="I452" s="30"/>
      <c r="J452" s="30"/>
      <c r="K452" s="31" t="str">
        <f>IF(D452="","",ROUND(((F452*I452*'Műszaki adattábla'!$C$7/'Műszaki adattábla'!$C$8)+(G452*I452)+(H452*I452))/12*'Műszaki adattábla'!T443,0))</f>
        <v/>
      </c>
      <c r="L452" s="32" t="str">
        <f t="shared" si="19"/>
        <v/>
      </c>
    </row>
    <row r="453" spans="2:12" ht="14.4" thickBot="1" x14ac:dyDescent="0.3">
      <c r="B453" s="28" t="str">
        <f t="shared" si="18"/>
        <v/>
      </c>
      <c r="C453" s="167" t="str">
        <f>IF(D453="","",VLOOKUP(D453,'Műszaki adattábla'!F:G,2,0))</f>
        <v/>
      </c>
      <c r="D453" s="168" t="str">
        <f>IF('Műszaki adattábla'!F444="","",'Műszaki adattábla'!F444)</f>
        <v/>
      </c>
      <c r="E453" s="169" t="str">
        <f>IF(D453="","",VLOOKUP(D453,'Műszaki adattábla'!F:R,13,0))</f>
        <v/>
      </c>
      <c r="F453" s="29" t="str">
        <f>IF(D453="","",VLOOKUP(D453,'Műszaki adattábla'!F:M,8,0))</f>
        <v/>
      </c>
      <c r="G453" s="29" t="str">
        <f>IF(D453="","",IF('Műszaki adattábla'!L444="20-99",IF('Műszaki adattábla'!O444="","Nem adott meg lekötött teljesítményt",VLOOKUP(D453,'Műszaki adattábla'!F:O,10,0)),0))</f>
        <v/>
      </c>
      <c r="H453" s="29" t="str">
        <f>IF(D453="","",VLOOKUP(D453,'Műszaki adattábla'!F:P,11,0))</f>
        <v/>
      </c>
      <c r="I453" s="30"/>
      <c r="J453" s="30"/>
      <c r="K453" s="31" t="str">
        <f>IF(D453="","",ROUND(((F453*I453*'Műszaki adattábla'!$C$7/'Műszaki adattábla'!$C$8)+(G453*I453)+(H453*I453))/12*'Műszaki adattábla'!T444,0))</f>
        <v/>
      </c>
      <c r="L453" s="32" t="str">
        <f t="shared" si="19"/>
        <v/>
      </c>
    </row>
    <row r="454" spans="2:12" ht="14.4" thickBot="1" x14ac:dyDescent="0.3">
      <c r="B454" s="28" t="str">
        <f t="shared" si="18"/>
        <v/>
      </c>
      <c r="C454" s="167" t="str">
        <f>IF(D454="","",VLOOKUP(D454,'Műszaki adattábla'!F:G,2,0))</f>
        <v/>
      </c>
      <c r="D454" s="168" t="str">
        <f>IF('Műszaki adattábla'!F445="","",'Műszaki adattábla'!F445)</f>
        <v/>
      </c>
      <c r="E454" s="169" t="str">
        <f>IF(D454="","",VLOOKUP(D454,'Műszaki adattábla'!F:R,13,0))</f>
        <v/>
      </c>
      <c r="F454" s="29" t="str">
        <f>IF(D454="","",VLOOKUP(D454,'Műszaki adattábla'!F:M,8,0))</f>
        <v/>
      </c>
      <c r="G454" s="29" t="str">
        <f>IF(D454="","",IF('Műszaki adattábla'!L445="20-99",IF('Műszaki adattábla'!O445="","Nem adott meg lekötött teljesítményt",VLOOKUP(D454,'Műszaki adattábla'!F:O,10,0)),0))</f>
        <v/>
      </c>
      <c r="H454" s="29" t="str">
        <f>IF(D454="","",VLOOKUP(D454,'Műszaki adattábla'!F:P,11,0))</f>
        <v/>
      </c>
      <c r="I454" s="30"/>
      <c r="J454" s="30"/>
      <c r="K454" s="31" t="str">
        <f>IF(D454="","",ROUND(((F454*I454*'Műszaki adattábla'!$C$7/'Műszaki adattábla'!$C$8)+(G454*I454)+(H454*I454))/12*'Műszaki adattábla'!T445,0))</f>
        <v/>
      </c>
      <c r="L454" s="32" t="str">
        <f t="shared" si="19"/>
        <v/>
      </c>
    </row>
    <row r="455" spans="2:12" ht="14.4" thickBot="1" x14ac:dyDescent="0.3">
      <c r="B455" s="28" t="str">
        <f t="shared" si="18"/>
        <v/>
      </c>
      <c r="C455" s="167" t="str">
        <f>IF(D455="","",VLOOKUP(D455,'Műszaki adattábla'!F:G,2,0))</f>
        <v/>
      </c>
      <c r="D455" s="168" t="str">
        <f>IF('Műszaki adattábla'!F446="","",'Műszaki adattábla'!F446)</f>
        <v/>
      </c>
      <c r="E455" s="169" t="str">
        <f>IF(D455="","",VLOOKUP(D455,'Műszaki adattábla'!F:R,13,0))</f>
        <v/>
      </c>
      <c r="F455" s="29" t="str">
        <f>IF(D455="","",VLOOKUP(D455,'Műszaki adattábla'!F:M,8,0))</f>
        <v/>
      </c>
      <c r="G455" s="29" t="str">
        <f>IF(D455="","",IF('Műszaki adattábla'!L446="20-99",IF('Műszaki adattábla'!O446="","Nem adott meg lekötött teljesítményt",VLOOKUP(D455,'Műszaki adattábla'!F:O,10,0)),0))</f>
        <v/>
      </c>
      <c r="H455" s="29" t="str">
        <f>IF(D455="","",VLOOKUP(D455,'Műszaki adattábla'!F:P,11,0))</f>
        <v/>
      </c>
      <c r="I455" s="30"/>
      <c r="J455" s="30"/>
      <c r="K455" s="31" t="str">
        <f>IF(D455="","",ROUND(((F455*I455*'Műszaki adattábla'!$C$7/'Műszaki adattábla'!$C$8)+(G455*I455)+(H455*I455))/12*'Műszaki adattábla'!T446,0))</f>
        <v/>
      </c>
      <c r="L455" s="32" t="str">
        <f t="shared" si="19"/>
        <v/>
      </c>
    </row>
    <row r="456" spans="2:12" ht="14.4" thickBot="1" x14ac:dyDescent="0.3">
      <c r="B456" s="28" t="str">
        <f t="shared" si="18"/>
        <v/>
      </c>
      <c r="C456" s="167" t="str">
        <f>IF(D456="","",VLOOKUP(D456,'Műszaki adattábla'!F:G,2,0))</f>
        <v/>
      </c>
      <c r="D456" s="168" t="str">
        <f>IF('Műszaki adattábla'!F447="","",'Műszaki adattábla'!F447)</f>
        <v/>
      </c>
      <c r="E456" s="169" t="str">
        <f>IF(D456="","",VLOOKUP(D456,'Műszaki adattábla'!F:R,13,0))</f>
        <v/>
      </c>
      <c r="F456" s="29" t="str">
        <f>IF(D456="","",VLOOKUP(D456,'Műszaki adattábla'!F:M,8,0))</f>
        <v/>
      </c>
      <c r="G456" s="29" t="str">
        <f>IF(D456="","",IF('Műszaki adattábla'!L447="20-99",IF('Műszaki adattábla'!O447="","Nem adott meg lekötött teljesítményt",VLOOKUP(D456,'Műszaki adattábla'!F:O,10,0)),0))</f>
        <v/>
      </c>
      <c r="H456" s="29" t="str">
        <f>IF(D456="","",VLOOKUP(D456,'Műszaki adattábla'!F:P,11,0))</f>
        <v/>
      </c>
      <c r="I456" s="30"/>
      <c r="J456" s="30"/>
      <c r="K456" s="31" t="str">
        <f>IF(D456="","",ROUND(((F456*I456*'Műszaki adattábla'!$C$7/'Műszaki adattábla'!$C$8)+(G456*I456)+(H456*I456))/12*'Műszaki adattábla'!T447,0))</f>
        <v/>
      </c>
      <c r="L456" s="32" t="str">
        <f t="shared" si="19"/>
        <v/>
      </c>
    </row>
    <row r="457" spans="2:12" ht="14.4" thickBot="1" x14ac:dyDescent="0.3">
      <c r="B457" s="28" t="str">
        <f t="shared" si="18"/>
        <v/>
      </c>
      <c r="C457" s="167" t="str">
        <f>IF(D457="","",VLOOKUP(D457,'Műszaki adattábla'!F:G,2,0))</f>
        <v/>
      </c>
      <c r="D457" s="168" t="str">
        <f>IF('Műszaki adattábla'!F448="","",'Műszaki adattábla'!F448)</f>
        <v/>
      </c>
      <c r="E457" s="169" t="str">
        <f>IF(D457="","",VLOOKUP(D457,'Műszaki adattábla'!F:R,13,0))</f>
        <v/>
      </c>
      <c r="F457" s="29" t="str">
        <f>IF(D457="","",VLOOKUP(D457,'Műszaki adattábla'!F:M,8,0))</f>
        <v/>
      </c>
      <c r="G457" s="29" t="str">
        <f>IF(D457="","",IF('Műszaki adattábla'!L448="20-99",IF('Műszaki adattábla'!O448="","Nem adott meg lekötött teljesítményt",VLOOKUP(D457,'Műszaki adattábla'!F:O,10,0)),0))</f>
        <v/>
      </c>
      <c r="H457" s="29" t="str">
        <f>IF(D457="","",VLOOKUP(D457,'Műszaki adattábla'!F:P,11,0))</f>
        <v/>
      </c>
      <c r="I457" s="30"/>
      <c r="J457" s="30"/>
      <c r="K457" s="31" t="str">
        <f>IF(D457="","",ROUND(((F457*I457*'Műszaki adattábla'!$C$7/'Műszaki adattábla'!$C$8)+(G457*I457)+(H457*I457))/12*'Műszaki adattábla'!T448,0))</f>
        <v/>
      </c>
      <c r="L457" s="32" t="str">
        <f t="shared" si="19"/>
        <v/>
      </c>
    </row>
    <row r="458" spans="2:12" ht="14.4" thickBot="1" x14ac:dyDescent="0.3">
      <c r="B458" s="28" t="str">
        <f t="shared" si="18"/>
        <v/>
      </c>
      <c r="C458" s="167" t="str">
        <f>IF(D458="","",VLOOKUP(D458,'Műszaki adattábla'!F:G,2,0))</f>
        <v/>
      </c>
      <c r="D458" s="168" t="str">
        <f>IF('Műszaki adattábla'!F449="","",'Műszaki adattábla'!F449)</f>
        <v/>
      </c>
      <c r="E458" s="169" t="str">
        <f>IF(D458="","",VLOOKUP(D458,'Műszaki adattábla'!F:R,13,0))</f>
        <v/>
      </c>
      <c r="F458" s="29" t="str">
        <f>IF(D458="","",VLOOKUP(D458,'Műszaki adattábla'!F:M,8,0))</f>
        <v/>
      </c>
      <c r="G458" s="29" t="str">
        <f>IF(D458="","",IF('Műszaki adattábla'!L449="20-99",IF('Műszaki adattábla'!O449="","Nem adott meg lekötött teljesítményt",VLOOKUP(D458,'Műszaki adattábla'!F:O,10,0)),0))</f>
        <v/>
      </c>
      <c r="H458" s="29" t="str">
        <f>IF(D458="","",VLOOKUP(D458,'Műszaki adattábla'!F:P,11,0))</f>
        <v/>
      </c>
      <c r="I458" s="30"/>
      <c r="J458" s="30"/>
      <c r="K458" s="31" t="str">
        <f>IF(D458="","",ROUND(((F458*I458*'Műszaki adattábla'!$C$7/'Műszaki adattábla'!$C$8)+(G458*I458)+(H458*I458))/12*'Műszaki adattábla'!T449,0))</f>
        <v/>
      </c>
      <c r="L458" s="32" t="str">
        <f t="shared" si="19"/>
        <v/>
      </c>
    </row>
    <row r="459" spans="2:12" ht="14.4" thickBot="1" x14ac:dyDescent="0.3">
      <c r="B459" s="28" t="str">
        <f t="shared" si="18"/>
        <v/>
      </c>
      <c r="C459" s="167" t="str">
        <f>IF(D459="","",VLOOKUP(D459,'Műszaki adattábla'!F:G,2,0))</f>
        <v/>
      </c>
      <c r="D459" s="168" t="str">
        <f>IF('Műszaki adattábla'!F450="","",'Műszaki adattábla'!F450)</f>
        <v/>
      </c>
      <c r="E459" s="169" t="str">
        <f>IF(D459="","",VLOOKUP(D459,'Műszaki adattábla'!F:R,13,0))</f>
        <v/>
      </c>
      <c r="F459" s="29" t="str">
        <f>IF(D459="","",VLOOKUP(D459,'Műszaki adattábla'!F:M,8,0))</f>
        <v/>
      </c>
      <c r="G459" s="29" t="str">
        <f>IF(D459="","",IF('Műszaki adattábla'!L450="20-99",IF('Műszaki adattábla'!O450="","Nem adott meg lekötött teljesítményt",VLOOKUP(D459,'Műszaki adattábla'!F:O,10,0)),0))</f>
        <v/>
      </c>
      <c r="H459" s="29" t="str">
        <f>IF(D459="","",VLOOKUP(D459,'Műszaki adattábla'!F:P,11,0))</f>
        <v/>
      </c>
      <c r="I459" s="30"/>
      <c r="J459" s="30"/>
      <c r="K459" s="31" t="str">
        <f>IF(D459="","",ROUND(((F459*I459*'Műszaki adattábla'!$C$7/'Műszaki adattábla'!$C$8)+(G459*I459)+(H459*I459))/12*'Műszaki adattábla'!T450,0))</f>
        <v/>
      </c>
      <c r="L459" s="32" t="str">
        <f t="shared" si="19"/>
        <v/>
      </c>
    </row>
    <row r="460" spans="2:12" ht="14.4" thickBot="1" x14ac:dyDescent="0.3">
      <c r="B460" s="28" t="str">
        <f t="shared" si="18"/>
        <v/>
      </c>
      <c r="C460" s="167" t="str">
        <f>IF(D460="","",VLOOKUP(D460,'Műszaki adattábla'!F:G,2,0))</f>
        <v/>
      </c>
      <c r="D460" s="168" t="str">
        <f>IF('Műszaki adattábla'!F451="","",'Műszaki adattábla'!F451)</f>
        <v/>
      </c>
      <c r="E460" s="169" t="str">
        <f>IF(D460="","",VLOOKUP(D460,'Műszaki adattábla'!F:R,13,0))</f>
        <v/>
      </c>
      <c r="F460" s="29" t="str">
        <f>IF(D460="","",VLOOKUP(D460,'Műszaki adattábla'!F:M,8,0))</f>
        <v/>
      </c>
      <c r="G460" s="29" t="str">
        <f>IF(D460="","",IF('Műszaki adattábla'!L451="20-99",IF('Műszaki adattábla'!O451="","Nem adott meg lekötött teljesítményt",VLOOKUP(D460,'Műszaki adattábla'!F:O,10,0)),0))</f>
        <v/>
      </c>
      <c r="H460" s="29" t="str">
        <f>IF(D460="","",VLOOKUP(D460,'Műszaki adattábla'!F:P,11,0))</f>
        <v/>
      </c>
      <c r="I460" s="30"/>
      <c r="J460" s="30"/>
      <c r="K460" s="31" t="str">
        <f>IF(D460="","",ROUND(((F460*I460*'Műszaki adattábla'!$C$7/'Műszaki adattábla'!$C$8)+(G460*I460)+(H460*I460))/12*'Műszaki adattábla'!T451,0))</f>
        <v/>
      </c>
      <c r="L460" s="32" t="str">
        <f t="shared" si="19"/>
        <v/>
      </c>
    </row>
    <row r="461" spans="2:12" ht="14.4" thickBot="1" x14ac:dyDescent="0.3">
      <c r="B461" s="28" t="str">
        <f t="shared" si="18"/>
        <v/>
      </c>
      <c r="C461" s="167" t="str">
        <f>IF(D461="","",VLOOKUP(D461,'Műszaki adattábla'!F:G,2,0))</f>
        <v/>
      </c>
      <c r="D461" s="168" t="str">
        <f>IF('Műszaki adattábla'!F452="","",'Műszaki adattábla'!F452)</f>
        <v/>
      </c>
      <c r="E461" s="169" t="str">
        <f>IF(D461="","",VLOOKUP(D461,'Műszaki adattábla'!F:R,13,0))</f>
        <v/>
      </c>
      <c r="F461" s="29" t="str">
        <f>IF(D461="","",VLOOKUP(D461,'Műszaki adattábla'!F:M,8,0))</f>
        <v/>
      </c>
      <c r="G461" s="29" t="str">
        <f>IF(D461="","",IF('Műszaki adattábla'!L452="20-99",IF('Műszaki adattábla'!O452="","Nem adott meg lekötött teljesítményt",VLOOKUP(D461,'Műszaki adattábla'!F:O,10,0)),0))</f>
        <v/>
      </c>
      <c r="H461" s="29" t="str">
        <f>IF(D461="","",VLOOKUP(D461,'Műszaki adattábla'!F:P,11,0))</f>
        <v/>
      </c>
      <c r="I461" s="30"/>
      <c r="J461" s="30"/>
      <c r="K461" s="31" t="str">
        <f>IF(D461="","",ROUND(((F461*I461*'Műszaki adattábla'!$C$7/'Műszaki adattábla'!$C$8)+(G461*I461)+(H461*I461))/12*'Műszaki adattábla'!T452,0))</f>
        <v/>
      </c>
      <c r="L461" s="32" t="str">
        <f t="shared" si="19"/>
        <v/>
      </c>
    </row>
    <row r="462" spans="2:12" ht="14.4" thickBot="1" x14ac:dyDescent="0.3">
      <c r="B462" s="28" t="str">
        <f t="shared" si="18"/>
        <v/>
      </c>
      <c r="C462" s="167" t="str">
        <f>IF(D462="","",VLOOKUP(D462,'Műszaki adattábla'!F:G,2,0))</f>
        <v/>
      </c>
      <c r="D462" s="168" t="str">
        <f>IF('Műszaki adattábla'!F453="","",'Műszaki adattábla'!F453)</f>
        <v/>
      </c>
      <c r="E462" s="169" t="str">
        <f>IF(D462="","",VLOOKUP(D462,'Műszaki adattábla'!F:R,13,0))</f>
        <v/>
      </c>
      <c r="F462" s="29" t="str">
        <f>IF(D462="","",VLOOKUP(D462,'Műszaki adattábla'!F:M,8,0))</f>
        <v/>
      </c>
      <c r="G462" s="29" t="str">
        <f>IF(D462="","",IF('Műszaki adattábla'!L453="20-99",IF('Műszaki adattábla'!O453="","Nem adott meg lekötött teljesítményt",VLOOKUP(D462,'Műszaki adattábla'!F:O,10,0)),0))</f>
        <v/>
      </c>
      <c r="H462" s="29" t="str">
        <f>IF(D462="","",VLOOKUP(D462,'Műszaki adattábla'!F:P,11,0))</f>
        <v/>
      </c>
      <c r="I462" s="30"/>
      <c r="J462" s="30"/>
      <c r="K462" s="31" t="str">
        <f>IF(D462="","",ROUND(((F462*I462*'Műszaki adattábla'!$C$7/'Műszaki adattábla'!$C$8)+(G462*I462)+(H462*I462))/12*'Műszaki adattábla'!T453,0))</f>
        <v/>
      </c>
      <c r="L462" s="32" t="str">
        <f t="shared" si="19"/>
        <v/>
      </c>
    </row>
    <row r="463" spans="2:12" ht="14.4" thickBot="1" x14ac:dyDescent="0.3">
      <c r="B463" s="28" t="str">
        <f t="shared" si="18"/>
        <v/>
      </c>
      <c r="C463" s="167" t="str">
        <f>IF(D463="","",VLOOKUP(D463,'Műszaki adattábla'!F:G,2,0))</f>
        <v/>
      </c>
      <c r="D463" s="168" t="str">
        <f>IF('Műszaki adattábla'!F454="","",'Műszaki adattábla'!F454)</f>
        <v/>
      </c>
      <c r="E463" s="169" t="str">
        <f>IF(D463="","",VLOOKUP(D463,'Műszaki adattábla'!F:R,13,0))</f>
        <v/>
      </c>
      <c r="F463" s="29" t="str">
        <f>IF(D463="","",VLOOKUP(D463,'Műszaki adattábla'!F:M,8,0))</f>
        <v/>
      </c>
      <c r="G463" s="29" t="str">
        <f>IF(D463="","",IF('Műszaki adattábla'!L454="20-99",IF('Műszaki adattábla'!O454="","Nem adott meg lekötött teljesítményt",VLOOKUP(D463,'Műszaki adattábla'!F:O,10,0)),0))</f>
        <v/>
      </c>
      <c r="H463" s="29" t="str">
        <f>IF(D463="","",VLOOKUP(D463,'Műszaki adattábla'!F:P,11,0))</f>
        <v/>
      </c>
      <c r="I463" s="30"/>
      <c r="J463" s="30"/>
      <c r="K463" s="31" t="str">
        <f>IF(D463="","",ROUND(((F463*I463*'Műszaki adattábla'!$C$7/'Műszaki adattábla'!$C$8)+(G463*I463)+(H463*I463))/12*'Műszaki adattábla'!T454,0))</f>
        <v/>
      </c>
      <c r="L463" s="32" t="str">
        <f t="shared" si="19"/>
        <v/>
      </c>
    </row>
    <row r="464" spans="2:12" ht="14.4" thickBot="1" x14ac:dyDescent="0.3">
      <c r="B464" s="28" t="str">
        <f t="shared" si="18"/>
        <v/>
      </c>
      <c r="C464" s="167" t="str">
        <f>IF(D464="","",VLOOKUP(D464,'Műszaki adattábla'!F:G,2,0))</f>
        <v/>
      </c>
      <c r="D464" s="168" t="str">
        <f>IF('Műszaki adattábla'!F455="","",'Műszaki adattábla'!F455)</f>
        <v/>
      </c>
      <c r="E464" s="169" t="str">
        <f>IF(D464="","",VLOOKUP(D464,'Műszaki adattábla'!F:R,13,0))</f>
        <v/>
      </c>
      <c r="F464" s="29" t="str">
        <f>IF(D464="","",VLOOKUP(D464,'Műszaki adattábla'!F:M,8,0))</f>
        <v/>
      </c>
      <c r="G464" s="29" t="str">
        <f>IF(D464="","",IF('Műszaki adattábla'!L455="20-99",IF('Műszaki adattábla'!O455="","Nem adott meg lekötött teljesítményt",VLOOKUP(D464,'Műszaki adattábla'!F:O,10,0)),0))</f>
        <v/>
      </c>
      <c r="H464" s="29" t="str">
        <f>IF(D464="","",VLOOKUP(D464,'Műszaki adattábla'!F:P,11,0))</f>
        <v/>
      </c>
      <c r="I464" s="30"/>
      <c r="J464" s="30"/>
      <c r="K464" s="31" t="str">
        <f>IF(D464="","",ROUND(((F464*I464*'Műszaki adattábla'!$C$7/'Műszaki adattábla'!$C$8)+(G464*I464)+(H464*I464))/12*'Műszaki adattábla'!T455,0))</f>
        <v/>
      </c>
      <c r="L464" s="32" t="str">
        <f t="shared" si="19"/>
        <v/>
      </c>
    </row>
    <row r="465" spans="2:12" ht="14.4" thickBot="1" x14ac:dyDescent="0.3">
      <c r="B465" s="28" t="str">
        <f t="shared" si="18"/>
        <v/>
      </c>
      <c r="C465" s="167" t="str">
        <f>IF(D465="","",VLOOKUP(D465,'Műszaki adattábla'!F:G,2,0))</f>
        <v/>
      </c>
      <c r="D465" s="168" t="str">
        <f>IF('Műszaki adattábla'!F456="","",'Műszaki adattábla'!F456)</f>
        <v/>
      </c>
      <c r="E465" s="169" t="str">
        <f>IF(D465="","",VLOOKUP(D465,'Műszaki adattábla'!F:R,13,0))</f>
        <v/>
      </c>
      <c r="F465" s="29" t="str">
        <f>IF(D465="","",VLOOKUP(D465,'Műszaki adattábla'!F:M,8,0))</f>
        <v/>
      </c>
      <c r="G465" s="29" t="str">
        <f>IF(D465="","",IF('Műszaki adattábla'!L456="20-99",IF('Műszaki adattábla'!O456="","Nem adott meg lekötött teljesítményt",VLOOKUP(D465,'Műszaki adattábla'!F:O,10,0)),0))</f>
        <v/>
      </c>
      <c r="H465" s="29" t="str">
        <f>IF(D465="","",VLOOKUP(D465,'Műszaki adattábla'!F:P,11,0))</f>
        <v/>
      </c>
      <c r="I465" s="30"/>
      <c r="J465" s="30"/>
      <c r="K465" s="31" t="str">
        <f>IF(D465="","",ROUND(((F465*I465*'Műszaki adattábla'!$C$7/'Műszaki adattábla'!$C$8)+(G465*I465)+(H465*I465))/12*'Műszaki adattábla'!T456,0))</f>
        <v/>
      </c>
      <c r="L465" s="32" t="str">
        <f t="shared" si="19"/>
        <v/>
      </c>
    </row>
    <row r="466" spans="2:12" ht="14.4" thickBot="1" x14ac:dyDescent="0.3">
      <c r="B466" s="28" t="str">
        <f t="shared" si="18"/>
        <v/>
      </c>
      <c r="C466" s="167" t="str">
        <f>IF(D466="","",VLOOKUP(D466,'Műszaki adattábla'!F:G,2,0))</f>
        <v/>
      </c>
      <c r="D466" s="168" t="str">
        <f>IF('Műszaki adattábla'!F457="","",'Műszaki adattábla'!F457)</f>
        <v/>
      </c>
      <c r="E466" s="169" t="str">
        <f>IF(D466="","",VLOOKUP(D466,'Műszaki adattábla'!F:R,13,0))</f>
        <v/>
      </c>
      <c r="F466" s="29" t="str">
        <f>IF(D466="","",VLOOKUP(D466,'Műszaki adattábla'!F:M,8,0))</f>
        <v/>
      </c>
      <c r="G466" s="29" t="str">
        <f>IF(D466="","",IF('Műszaki adattábla'!L457="20-99",IF('Műszaki adattábla'!O457="","Nem adott meg lekötött teljesítményt",VLOOKUP(D466,'Műszaki adattábla'!F:O,10,0)),0))</f>
        <v/>
      </c>
      <c r="H466" s="29" t="str">
        <f>IF(D466="","",VLOOKUP(D466,'Műszaki adattábla'!F:P,11,0))</f>
        <v/>
      </c>
      <c r="I466" s="30"/>
      <c r="J466" s="30"/>
      <c r="K466" s="31" t="str">
        <f>IF(D466="","",ROUND(((F466*I466*'Műszaki adattábla'!$C$7/'Műszaki adattábla'!$C$8)+(G466*I466)+(H466*I466))/12*'Műszaki adattábla'!T457,0))</f>
        <v/>
      </c>
      <c r="L466" s="32" t="str">
        <f t="shared" si="19"/>
        <v/>
      </c>
    </row>
    <row r="467" spans="2:12" ht="14.4" thickBot="1" x14ac:dyDescent="0.3">
      <c r="B467" s="28" t="str">
        <f t="shared" si="18"/>
        <v/>
      </c>
      <c r="C467" s="167" t="str">
        <f>IF(D467="","",VLOOKUP(D467,'Műszaki adattábla'!F:G,2,0))</f>
        <v/>
      </c>
      <c r="D467" s="168" t="str">
        <f>IF('Műszaki adattábla'!F458="","",'Műszaki adattábla'!F458)</f>
        <v/>
      </c>
      <c r="E467" s="169" t="str">
        <f>IF(D467="","",VLOOKUP(D467,'Műszaki adattábla'!F:R,13,0))</f>
        <v/>
      </c>
      <c r="F467" s="29" t="str">
        <f>IF(D467="","",VLOOKUP(D467,'Műszaki adattábla'!F:M,8,0))</f>
        <v/>
      </c>
      <c r="G467" s="29" t="str">
        <f>IF(D467="","",IF('Műszaki adattábla'!L458="20-99",IF('Műszaki adattábla'!O458="","Nem adott meg lekötött teljesítményt",VLOOKUP(D467,'Műszaki adattábla'!F:O,10,0)),0))</f>
        <v/>
      </c>
      <c r="H467" s="29" t="str">
        <f>IF(D467="","",VLOOKUP(D467,'Műszaki adattábla'!F:P,11,0))</f>
        <v/>
      </c>
      <c r="I467" s="30"/>
      <c r="J467" s="30"/>
      <c r="K467" s="31" t="str">
        <f>IF(D467="","",ROUND(((F467*I467*'Műszaki adattábla'!$C$7/'Műszaki adattábla'!$C$8)+(G467*I467)+(H467*I467))/12*'Műszaki adattábla'!T458,0))</f>
        <v/>
      </c>
      <c r="L467" s="32" t="str">
        <f t="shared" si="19"/>
        <v/>
      </c>
    </row>
    <row r="468" spans="2:12" ht="14.4" thickBot="1" x14ac:dyDescent="0.3">
      <c r="B468" s="28" t="str">
        <f t="shared" si="18"/>
        <v/>
      </c>
      <c r="C468" s="167" t="str">
        <f>IF(D468="","",VLOOKUP(D468,'Műszaki adattábla'!F:G,2,0))</f>
        <v/>
      </c>
      <c r="D468" s="168" t="str">
        <f>IF('Műszaki adattábla'!F459="","",'Műszaki adattábla'!F459)</f>
        <v/>
      </c>
      <c r="E468" s="169" t="str">
        <f>IF(D468="","",VLOOKUP(D468,'Műszaki adattábla'!F:R,13,0))</f>
        <v/>
      </c>
      <c r="F468" s="29" t="str">
        <f>IF(D468="","",VLOOKUP(D468,'Műszaki adattábla'!F:M,8,0))</f>
        <v/>
      </c>
      <c r="G468" s="29" t="str">
        <f>IF(D468="","",IF('Műszaki adattábla'!L459="20-99",IF('Műszaki adattábla'!O459="","Nem adott meg lekötött teljesítményt",VLOOKUP(D468,'Műszaki adattábla'!F:O,10,0)),0))</f>
        <v/>
      </c>
      <c r="H468" s="29" t="str">
        <f>IF(D468="","",VLOOKUP(D468,'Műszaki adattábla'!F:P,11,0))</f>
        <v/>
      </c>
      <c r="I468" s="30"/>
      <c r="J468" s="30"/>
      <c r="K468" s="31" t="str">
        <f>IF(D468="","",ROUND(((F468*I468*'Műszaki adattábla'!$C$7/'Műszaki adattábla'!$C$8)+(G468*I468)+(H468*I468))/12*'Műszaki adattábla'!T459,0))</f>
        <v/>
      </c>
      <c r="L468" s="32" t="str">
        <f t="shared" si="19"/>
        <v/>
      </c>
    </row>
    <row r="469" spans="2:12" ht="14.4" thickBot="1" x14ac:dyDescent="0.3">
      <c r="B469" s="28" t="str">
        <f t="shared" si="18"/>
        <v/>
      </c>
      <c r="C469" s="167" t="str">
        <f>IF(D469="","",VLOOKUP(D469,'Műszaki adattábla'!F:G,2,0))</f>
        <v/>
      </c>
      <c r="D469" s="168" t="str">
        <f>IF('Műszaki adattábla'!F460="","",'Műszaki adattábla'!F460)</f>
        <v/>
      </c>
      <c r="E469" s="169" t="str">
        <f>IF(D469="","",VLOOKUP(D469,'Műszaki adattábla'!F:R,13,0))</f>
        <v/>
      </c>
      <c r="F469" s="29" t="str">
        <f>IF(D469="","",VLOOKUP(D469,'Műszaki adattábla'!F:M,8,0))</f>
        <v/>
      </c>
      <c r="G469" s="29" t="str">
        <f>IF(D469="","",IF('Műszaki adattábla'!L460="20-99",IF('Műszaki adattábla'!O460="","Nem adott meg lekötött teljesítményt",VLOOKUP(D469,'Műszaki adattábla'!F:O,10,0)),0))</f>
        <v/>
      </c>
      <c r="H469" s="29" t="str">
        <f>IF(D469="","",VLOOKUP(D469,'Műszaki adattábla'!F:P,11,0))</f>
        <v/>
      </c>
      <c r="I469" s="30"/>
      <c r="J469" s="30"/>
      <c r="K469" s="31" t="str">
        <f>IF(D469="","",ROUND(((F469*I469*'Műszaki adattábla'!$C$7/'Műszaki adattábla'!$C$8)+(G469*I469)+(H469*I469))/12*'Műszaki adattábla'!T460,0))</f>
        <v/>
      </c>
      <c r="L469" s="32" t="str">
        <f t="shared" si="19"/>
        <v/>
      </c>
    </row>
    <row r="470" spans="2:12" ht="14.4" thickBot="1" x14ac:dyDescent="0.3">
      <c r="B470" s="28" t="str">
        <f t="shared" si="18"/>
        <v/>
      </c>
      <c r="C470" s="167" t="str">
        <f>IF(D470="","",VLOOKUP(D470,'Műszaki adattábla'!F:G,2,0))</f>
        <v/>
      </c>
      <c r="D470" s="168" t="str">
        <f>IF('Műszaki adattábla'!F461="","",'Műszaki adattábla'!F461)</f>
        <v/>
      </c>
      <c r="E470" s="169" t="str">
        <f>IF(D470="","",VLOOKUP(D470,'Műszaki adattábla'!F:R,13,0))</f>
        <v/>
      </c>
      <c r="F470" s="29" t="str">
        <f>IF(D470="","",VLOOKUP(D470,'Műszaki adattábla'!F:M,8,0))</f>
        <v/>
      </c>
      <c r="G470" s="29" t="str">
        <f>IF(D470="","",IF('Műszaki adattábla'!L461="20-99",IF('Műszaki adattábla'!O461="","Nem adott meg lekötött teljesítményt",VLOOKUP(D470,'Műszaki adattábla'!F:O,10,0)),0))</f>
        <v/>
      </c>
      <c r="H470" s="29" t="str">
        <f>IF(D470="","",VLOOKUP(D470,'Műszaki adattábla'!F:P,11,0))</f>
        <v/>
      </c>
      <c r="I470" s="30"/>
      <c r="J470" s="30"/>
      <c r="K470" s="31" t="str">
        <f>IF(D470="","",ROUND(((F470*I470*'Műszaki adattábla'!$C$7/'Műszaki adattábla'!$C$8)+(G470*I470)+(H470*I470))/12*'Műszaki adattábla'!T461,0))</f>
        <v/>
      </c>
      <c r="L470" s="32" t="str">
        <f t="shared" si="19"/>
        <v/>
      </c>
    </row>
    <row r="471" spans="2:12" ht="14.4" thickBot="1" x14ac:dyDescent="0.3">
      <c r="B471" s="28" t="str">
        <f t="shared" si="18"/>
        <v/>
      </c>
      <c r="C471" s="167" t="str">
        <f>IF(D471="","",VLOOKUP(D471,'Műszaki adattábla'!F:G,2,0))</f>
        <v/>
      </c>
      <c r="D471" s="168" t="str">
        <f>IF('Műszaki adattábla'!F462="","",'Műszaki adattábla'!F462)</f>
        <v/>
      </c>
      <c r="E471" s="169" t="str">
        <f>IF(D471="","",VLOOKUP(D471,'Műszaki adattábla'!F:R,13,0))</f>
        <v/>
      </c>
      <c r="F471" s="29" t="str">
        <f>IF(D471="","",VLOOKUP(D471,'Műszaki adattábla'!F:M,8,0))</f>
        <v/>
      </c>
      <c r="G471" s="29" t="str">
        <f>IF(D471="","",IF('Műszaki adattábla'!L462="20-99",IF('Műszaki adattábla'!O462="","Nem adott meg lekötött teljesítményt",VLOOKUP(D471,'Műszaki adattábla'!F:O,10,0)),0))</f>
        <v/>
      </c>
      <c r="H471" s="29" t="str">
        <f>IF(D471="","",VLOOKUP(D471,'Műszaki adattábla'!F:P,11,0))</f>
        <v/>
      </c>
      <c r="I471" s="30"/>
      <c r="J471" s="30"/>
      <c r="K471" s="31" t="str">
        <f>IF(D471="","",ROUND(((F471*I471*'Műszaki adattábla'!$C$7/'Műszaki adattábla'!$C$8)+(G471*I471)+(H471*I471))/12*'Műszaki adattábla'!T462,0))</f>
        <v/>
      </c>
      <c r="L471" s="32" t="str">
        <f t="shared" si="19"/>
        <v/>
      </c>
    </row>
    <row r="472" spans="2:12" ht="14.4" thickBot="1" x14ac:dyDescent="0.3">
      <c r="B472" s="28" t="str">
        <f t="shared" ref="B472:B535" si="20">IF(D472="","",B471+1)</f>
        <v/>
      </c>
      <c r="C472" s="167" t="str">
        <f>IF(D472="","",VLOOKUP(D472,'Műszaki adattábla'!F:G,2,0))</f>
        <v/>
      </c>
      <c r="D472" s="168" t="str">
        <f>IF('Műszaki adattábla'!F463="","",'Műszaki adattábla'!F463)</f>
        <v/>
      </c>
      <c r="E472" s="169" t="str">
        <f>IF(D472="","",VLOOKUP(D472,'Műszaki adattábla'!F:R,13,0))</f>
        <v/>
      </c>
      <c r="F472" s="29" t="str">
        <f>IF(D472="","",VLOOKUP(D472,'Műszaki adattábla'!F:M,8,0))</f>
        <v/>
      </c>
      <c r="G472" s="29" t="str">
        <f>IF(D472="","",IF('Műszaki adattábla'!L463="20-99",IF('Műszaki adattábla'!O463="","Nem adott meg lekötött teljesítményt",VLOOKUP(D472,'Műszaki adattábla'!F:O,10,0)),0))</f>
        <v/>
      </c>
      <c r="H472" s="29" t="str">
        <f>IF(D472="","",VLOOKUP(D472,'Műszaki adattábla'!F:P,11,0))</f>
        <v/>
      </c>
      <c r="I472" s="30"/>
      <c r="J472" s="30"/>
      <c r="K472" s="31" t="str">
        <f>IF(D472="","",ROUND(((F472*I472*'Műszaki adattábla'!$C$7/'Műszaki adattábla'!$C$8)+(G472*I472)+(H472*I472))/12*'Műszaki adattábla'!T463,0))</f>
        <v/>
      </c>
      <c r="L472" s="32" t="str">
        <f t="shared" ref="L472:L535" si="21">IF(D472="","",ROUND((J472/1000)*E472,0))</f>
        <v/>
      </c>
    </row>
    <row r="473" spans="2:12" ht="14.4" thickBot="1" x14ac:dyDescent="0.3">
      <c r="B473" s="28" t="str">
        <f t="shared" si="20"/>
        <v/>
      </c>
      <c r="C473" s="167" t="str">
        <f>IF(D473="","",VLOOKUP(D473,'Műszaki adattábla'!F:G,2,0))</f>
        <v/>
      </c>
      <c r="D473" s="168" t="str">
        <f>IF('Műszaki adattábla'!F464="","",'Műszaki adattábla'!F464)</f>
        <v/>
      </c>
      <c r="E473" s="169" t="str">
        <f>IF(D473="","",VLOOKUP(D473,'Műszaki adattábla'!F:R,13,0))</f>
        <v/>
      </c>
      <c r="F473" s="29" t="str">
        <f>IF(D473="","",VLOOKUP(D473,'Műszaki adattábla'!F:M,8,0))</f>
        <v/>
      </c>
      <c r="G473" s="29" t="str">
        <f>IF(D473="","",IF('Műszaki adattábla'!L464="20-99",IF('Műszaki adattábla'!O464="","Nem adott meg lekötött teljesítményt",VLOOKUP(D473,'Műszaki adattábla'!F:O,10,0)),0))</f>
        <v/>
      </c>
      <c r="H473" s="29" t="str">
        <f>IF(D473="","",VLOOKUP(D473,'Műszaki adattábla'!F:P,11,0))</f>
        <v/>
      </c>
      <c r="I473" s="30"/>
      <c r="J473" s="30"/>
      <c r="K473" s="31" t="str">
        <f>IF(D473="","",ROUND(((F473*I473*'Műszaki adattábla'!$C$7/'Műszaki adattábla'!$C$8)+(G473*I473)+(H473*I473))/12*'Műszaki adattábla'!T464,0))</f>
        <v/>
      </c>
      <c r="L473" s="32" t="str">
        <f t="shared" si="21"/>
        <v/>
      </c>
    </row>
    <row r="474" spans="2:12" ht="14.4" thickBot="1" x14ac:dyDescent="0.3">
      <c r="B474" s="28" t="str">
        <f t="shared" si="20"/>
        <v/>
      </c>
      <c r="C474" s="167" t="str">
        <f>IF(D474="","",VLOOKUP(D474,'Műszaki adattábla'!F:G,2,0))</f>
        <v/>
      </c>
      <c r="D474" s="168" t="str">
        <f>IF('Műszaki adattábla'!F465="","",'Műszaki adattábla'!F465)</f>
        <v/>
      </c>
      <c r="E474" s="169" t="str">
        <f>IF(D474="","",VLOOKUP(D474,'Műszaki adattábla'!F:R,13,0))</f>
        <v/>
      </c>
      <c r="F474" s="29" t="str">
        <f>IF(D474="","",VLOOKUP(D474,'Műszaki adattábla'!F:M,8,0))</f>
        <v/>
      </c>
      <c r="G474" s="29" t="str">
        <f>IF(D474="","",IF('Műszaki adattábla'!L465="20-99",IF('Műszaki adattábla'!O465="","Nem adott meg lekötött teljesítményt",VLOOKUP(D474,'Műszaki adattábla'!F:O,10,0)),0))</f>
        <v/>
      </c>
      <c r="H474" s="29" t="str">
        <f>IF(D474="","",VLOOKUP(D474,'Műszaki adattábla'!F:P,11,0))</f>
        <v/>
      </c>
      <c r="I474" s="30"/>
      <c r="J474" s="30"/>
      <c r="K474" s="31" t="str">
        <f>IF(D474="","",ROUND(((F474*I474*'Műszaki adattábla'!$C$7/'Műszaki adattábla'!$C$8)+(G474*I474)+(H474*I474))/12*'Műszaki adattábla'!T465,0))</f>
        <v/>
      </c>
      <c r="L474" s="32" t="str">
        <f t="shared" si="21"/>
        <v/>
      </c>
    </row>
    <row r="475" spans="2:12" ht="14.4" thickBot="1" x14ac:dyDescent="0.3">
      <c r="B475" s="28" t="str">
        <f t="shared" si="20"/>
        <v/>
      </c>
      <c r="C475" s="167" t="str">
        <f>IF(D475="","",VLOOKUP(D475,'Műszaki adattábla'!F:G,2,0))</f>
        <v/>
      </c>
      <c r="D475" s="168" t="str">
        <f>IF('Műszaki adattábla'!F466="","",'Műszaki adattábla'!F466)</f>
        <v/>
      </c>
      <c r="E475" s="169" t="str">
        <f>IF(D475="","",VLOOKUP(D475,'Műszaki adattábla'!F:R,13,0))</f>
        <v/>
      </c>
      <c r="F475" s="29" t="str">
        <f>IF(D475="","",VLOOKUP(D475,'Műszaki adattábla'!F:M,8,0))</f>
        <v/>
      </c>
      <c r="G475" s="29" t="str">
        <f>IF(D475="","",IF('Műszaki adattábla'!L466="20-99",IF('Műszaki adattábla'!O466="","Nem adott meg lekötött teljesítményt",VLOOKUP(D475,'Műszaki adattábla'!F:O,10,0)),0))</f>
        <v/>
      </c>
      <c r="H475" s="29" t="str">
        <f>IF(D475="","",VLOOKUP(D475,'Műszaki adattábla'!F:P,11,0))</f>
        <v/>
      </c>
      <c r="I475" s="30"/>
      <c r="J475" s="30"/>
      <c r="K475" s="31" t="str">
        <f>IF(D475="","",ROUND(((F475*I475*'Műszaki adattábla'!$C$7/'Műszaki adattábla'!$C$8)+(G475*I475)+(H475*I475))/12*'Műszaki adattábla'!T466,0))</f>
        <v/>
      </c>
      <c r="L475" s="32" t="str">
        <f t="shared" si="21"/>
        <v/>
      </c>
    </row>
    <row r="476" spans="2:12" ht="14.4" thickBot="1" x14ac:dyDescent="0.3">
      <c r="B476" s="28" t="str">
        <f t="shared" si="20"/>
        <v/>
      </c>
      <c r="C476" s="167" t="str">
        <f>IF(D476="","",VLOOKUP(D476,'Műszaki adattábla'!F:G,2,0))</f>
        <v/>
      </c>
      <c r="D476" s="168" t="str">
        <f>IF('Műszaki adattábla'!F467="","",'Műszaki adattábla'!F467)</f>
        <v/>
      </c>
      <c r="E476" s="169" t="str">
        <f>IF(D476="","",VLOOKUP(D476,'Műszaki adattábla'!F:R,13,0))</f>
        <v/>
      </c>
      <c r="F476" s="29" t="str">
        <f>IF(D476="","",VLOOKUP(D476,'Műszaki adattábla'!F:M,8,0))</f>
        <v/>
      </c>
      <c r="G476" s="29" t="str">
        <f>IF(D476="","",IF('Műszaki adattábla'!L467="20-99",IF('Műszaki adattábla'!O467="","Nem adott meg lekötött teljesítményt",VLOOKUP(D476,'Műszaki adattábla'!F:O,10,0)),0))</f>
        <v/>
      </c>
      <c r="H476" s="29" t="str">
        <f>IF(D476="","",VLOOKUP(D476,'Műszaki adattábla'!F:P,11,0))</f>
        <v/>
      </c>
      <c r="I476" s="30"/>
      <c r="J476" s="30"/>
      <c r="K476" s="31" t="str">
        <f>IF(D476="","",ROUND(((F476*I476*'Műszaki adattábla'!$C$7/'Műszaki adattábla'!$C$8)+(G476*I476)+(H476*I476))/12*'Műszaki adattábla'!T467,0))</f>
        <v/>
      </c>
      <c r="L476" s="32" t="str">
        <f t="shared" si="21"/>
        <v/>
      </c>
    </row>
    <row r="477" spans="2:12" ht="14.4" thickBot="1" x14ac:dyDescent="0.3">
      <c r="B477" s="28" t="str">
        <f t="shared" si="20"/>
        <v/>
      </c>
      <c r="C477" s="167" t="str">
        <f>IF(D477="","",VLOOKUP(D477,'Műszaki adattábla'!F:G,2,0))</f>
        <v/>
      </c>
      <c r="D477" s="168" t="str">
        <f>IF('Műszaki adattábla'!F468="","",'Műszaki adattábla'!F468)</f>
        <v/>
      </c>
      <c r="E477" s="169" t="str">
        <f>IF(D477="","",VLOOKUP(D477,'Műszaki adattábla'!F:R,13,0))</f>
        <v/>
      </c>
      <c r="F477" s="29" t="str">
        <f>IF(D477="","",VLOOKUP(D477,'Műszaki adattábla'!F:M,8,0))</f>
        <v/>
      </c>
      <c r="G477" s="29" t="str">
        <f>IF(D477="","",IF('Műszaki adattábla'!L468="20-99",IF('Műszaki adattábla'!O468="","Nem adott meg lekötött teljesítményt",VLOOKUP(D477,'Műszaki adattábla'!F:O,10,0)),0))</f>
        <v/>
      </c>
      <c r="H477" s="29" t="str">
        <f>IF(D477="","",VLOOKUP(D477,'Műszaki adattábla'!F:P,11,0))</f>
        <v/>
      </c>
      <c r="I477" s="30"/>
      <c r="J477" s="30"/>
      <c r="K477" s="31" t="str">
        <f>IF(D477="","",ROUND(((F477*I477*'Műszaki adattábla'!$C$7/'Műszaki adattábla'!$C$8)+(G477*I477)+(H477*I477))/12*'Műszaki adattábla'!T468,0))</f>
        <v/>
      </c>
      <c r="L477" s="32" t="str">
        <f t="shared" si="21"/>
        <v/>
      </c>
    </row>
    <row r="478" spans="2:12" ht="14.4" thickBot="1" x14ac:dyDescent="0.3">
      <c r="B478" s="28" t="str">
        <f t="shared" si="20"/>
        <v/>
      </c>
      <c r="C478" s="167" t="str">
        <f>IF(D478="","",VLOOKUP(D478,'Műszaki adattábla'!F:G,2,0))</f>
        <v/>
      </c>
      <c r="D478" s="168" t="str">
        <f>IF('Műszaki adattábla'!F469="","",'Műszaki adattábla'!F469)</f>
        <v/>
      </c>
      <c r="E478" s="169" t="str">
        <f>IF(D478="","",VLOOKUP(D478,'Műszaki adattábla'!F:R,13,0))</f>
        <v/>
      </c>
      <c r="F478" s="29" t="str">
        <f>IF(D478="","",VLOOKUP(D478,'Műszaki adattábla'!F:M,8,0))</f>
        <v/>
      </c>
      <c r="G478" s="29" t="str">
        <f>IF(D478="","",IF('Műszaki adattábla'!L469="20-99",IF('Műszaki adattábla'!O469="","Nem adott meg lekötött teljesítményt",VLOOKUP(D478,'Műszaki adattábla'!F:O,10,0)),0))</f>
        <v/>
      </c>
      <c r="H478" s="29" t="str">
        <f>IF(D478="","",VLOOKUP(D478,'Műszaki adattábla'!F:P,11,0))</f>
        <v/>
      </c>
      <c r="I478" s="30"/>
      <c r="J478" s="30"/>
      <c r="K478" s="31" t="str">
        <f>IF(D478="","",ROUND(((F478*I478*'Műszaki adattábla'!$C$7/'Műszaki adattábla'!$C$8)+(G478*I478)+(H478*I478))/12*'Műszaki adattábla'!T469,0))</f>
        <v/>
      </c>
      <c r="L478" s="32" t="str">
        <f t="shared" si="21"/>
        <v/>
      </c>
    </row>
    <row r="479" spans="2:12" ht="14.4" thickBot="1" x14ac:dyDescent="0.3">
      <c r="B479" s="28" t="str">
        <f t="shared" si="20"/>
        <v/>
      </c>
      <c r="C479" s="167" t="str">
        <f>IF(D479="","",VLOOKUP(D479,'Műszaki adattábla'!F:G,2,0))</f>
        <v/>
      </c>
      <c r="D479" s="168" t="str">
        <f>IF('Műszaki adattábla'!F470="","",'Műszaki adattábla'!F470)</f>
        <v/>
      </c>
      <c r="E479" s="169" t="str">
        <f>IF(D479="","",VLOOKUP(D479,'Műszaki adattábla'!F:R,13,0))</f>
        <v/>
      </c>
      <c r="F479" s="29" t="str">
        <f>IF(D479="","",VLOOKUP(D479,'Műszaki adattábla'!F:M,8,0))</f>
        <v/>
      </c>
      <c r="G479" s="29" t="str">
        <f>IF(D479="","",IF('Műszaki adattábla'!L470="20-99",IF('Műszaki adattábla'!O470="","Nem adott meg lekötött teljesítményt",VLOOKUP(D479,'Műszaki adattábla'!F:O,10,0)),0))</f>
        <v/>
      </c>
      <c r="H479" s="29" t="str">
        <f>IF(D479="","",VLOOKUP(D479,'Műszaki adattábla'!F:P,11,0))</f>
        <v/>
      </c>
      <c r="I479" s="30"/>
      <c r="J479" s="30"/>
      <c r="K479" s="31" t="str">
        <f>IF(D479="","",ROUND(((F479*I479*'Műszaki adattábla'!$C$7/'Műszaki adattábla'!$C$8)+(G479*I479)+(H479*I479))/12*'Műszaki adattábla'!T470,0))</f>
        <v/>
      </c>
      <c r="L479" s="32" t="str">
        <f t="shared" si="21"/>
        <v/>
      </c>
    </row>
    <row r="480" spans="2:12" ht="14.4" thickBot="1" x14ac:dyDescent="0.3">
      <c r="B480" s="28" t="str">
        <f t="shared" si="20"/>
        <v/>
      </c>
      <c r="C480" s="167" t="str">
        <f>IF(D480="","",VLOOKUP(D480,'Műszaki adattábla'!F:G,2,0))</f>
        <v/>
      </c>
      <c r="D480" s="168" t="str">
        <f>IF('Műszaki adattábla'!F471="","",'Műszaki adattábla'!F471)</f>
        <v/>
      </c>
      <c r="E480" s="169" t="str">
        <f>IF(D480="","",VLOOKUP(D480,'Műszaki adattábla'!F:R,13,0))</f>
        <v/>
      </c>
      <c r="F480" s="29" t="str">
        <f>IF(D480="","",VLOOKUP(D480,'Műszaki adattábla'!F:M,8,0))</f>
        <v/>
      </c>
      <c r="G480" s="29" t="str">
        <f>IF(D480="","",IF('Műszaki adattábla'!L471="20-99",IF('Műszaki adattábla'!O471="","Nem adott meg lekötött teljesítményt",VLOOKUP(D480,'Műszaki adattábla'!F:O,10,0)),0))</f>
        <v/>
      </c>
      <c r="H480" s="29" t="str">
        <f>IF(D480="","",VLOOKUP(D480,'Műszaki adattábla'!F:P,11,0))</f>
        <v/>
      </c>
      <c r="I480" s="30"/>
      <c r="J480" s="30"/>
      <c r="K480" s="31" t="str">
        <f>IF(D480="","",ROUND(((F480*I480*'Műszaki adattábla'!$C$7/'Műszaki adattábla'!$C$8)+(G480*I480)+(H480*I480))/12*'Műszaki adattábla'!T471,0))</f>
        <v/>
      </c>
      <c r="L480" s="32" t="str">
        <f t="shared" si="21"/>
        <v/>
      </c>
    </row>
    <row r="481" spans="2:12" ht="14.4" thickBot="1" x14ac:dyDescent="0.3">
      <c r="B481" s="28" t="str">
        <f t="shared" si="20"/>
        <v/>
      </c>
      <c r="C481" s="167" t="str">
        <f>IF(D481="","",VLOOKUP(D481,'Műszaki adattábla'!F:G,2,0))</f>
        <v/>
      </c>
      <c r="D481" s="168" t="str">
        <f>IF('Műszaki adattábla'!F472="","",'Műszaki adattábla'!F472)</f>
        <v/>
      </c>
      <c r="E481" s="169" t="str">
        <f>IF(D481="","",VLOOKUP(D481,'Műszaki adattábla'!F:R,13,0))</f>
        <v/>
      </c>
      <c r="F481" s="29" t="str">
        <f>IF(D481="","",VLOOKUP(D481,'Műszaki adattábla'!F:M,8,0))</f>
        <v/>
      </c>
      <c r="G481" s="29" t="str">
        <f>IF(D481="","",IF('Műszaki adattábla'!L472="20-99",IF('Műszaki adattábla'!O472="","Nem adott meg lekötött teljesítményt",VLOOKUP(D481,'Műszaki adattábla'!F:O,10,0)),0))</f>
        <v/>
      </c>
      <c r="H481" s="29" t="str">
        <f>IF(D481="","",VLOOKUP(D481,'Műszaki adattábla'!F:P,11,0))</f>
        <v/>
      </c>
      <c r="I481" s="30"/>
      <c r="J481" s="30"/>
      <c r="K481" s="31" t="str">
        <f>IF(D481="","",ROUND(((F481*I481*'Műszaki adattábla'!$C$7/'Műszaki adattábla'!$C$8)+(G481*I481)+(H481*I481))/12*'Műszaki adattábla'!T472,0))</f>
        <v/>
      </c>
      <c r="L481" s="32" t="str">
        <f t="shared" si="21"/>
        <v/>
      </c>
    </row>
    <row r="482" spans="2:12" ht="14.4" thickBot="1" x14ac:dyDescent="0.3">
      <c r="B482" s="28" t="str">
        <f t="shared" si="20"/>
        <v/>
      </c>
      <c r="C482" s="167" t="str">
        <f>IF(D482="","",VLOOKUP(D482,'Műszaki adattábla'!F:G,2,0))</f>
        <v/>
      </c>
      <c r="D482" s="168" t="str">
        <f>IF('Műszaki adattábla'!F473="","",'Műszaki adattábla'!F473)</f>
        <v/>
      </c>
      <c r="E482" s="169" t="str">
        <f>IF(D482="","",VLOOKUP(D482,'Műszaki adattábla'!F:R,13,0))</f>
        <v/>
      </c>
      <c r="F482" s="29" t="str">
        <f>IF(D482="","",VLOOKUP(D482,'Műszaki adattábla'!F:M,8,0))</f>
        <v/>
      </c>
      <c r="G482" s="29" t="str">
        <f>IF(D482="","",IF('Műszaki adattábla'!L473="20-99",IF('Műszaki adattábla'!O473="","Nem adott meg lekötött teljesítményt",VLOOKUP(D482,'Műszaki adattábla'!F:O,10,0)),0))</f>
        <v/>
      </c>
      <c r="H482" s="29" t="str">
        <f>IF(D482="","",VLOOKUP(D482,'Műszaki adattábla'!F:P,11,0))</f>
        <v/>
      </c>
      <c r="I482" s="30"/>
      <c r="J482" s="30"/>
      <c r="K482" s="31" t="str">
        <f>IF(D482="","",ROUND(((F482*I482*'Műszaki adattábla'!$C$7/'Műszaki adattábla'!$C$8)+(G482*I482)+(H482*I482))/12*'Műszaki adattábla'!T473,0))</f>
        <v/>
      </c>
      <c r="L482" s="32" t="str">
        <f t="shared" si="21"/>
        <v/>
      </c>
    </row>
    <row r="483" spans="2:12" ht="14.4" thickBot="1" x14ac:dyDescent="0.3">
      <c r="B483" s="28" t="str">
        <f t="shared" si="20"/>
        <v/>
      </c>
      <c r="C483" s="167" t="str">
        <f>IF(D483="","",VLOOKUP(D483,'Műszaki adattábla'!F:G,2,0))</f>
        <v/>
      </c>
      <c r="D483" s="168" t="str">
        <f>IF('Műszaki adattábla'!F474="","",'Műszaki adattábla'!F474)</f>
        <v/>
      </c>
      <c r="E483" s="169" t="str">
        <f>IF(D483="","",VLOOKUP(D483,'Műszaki adattábla'!F:R,13,0))</f>
        <v/>
      </c>
      <c r="F483" s="29" t="str">
        <f>IF(D483="","",VLOOKUP(D483,'Műszaki adattábla'!F:M,8,0))</f>
        <v/>
      </c>
      <c r="G483" s="29" t="str">
        <f>IF(D483="","",IF('Műszaki adattábla'!L474="20-99",IF('Műszaki adattábla'!O474="","Nem adott meg lekötött teljesítményt",VLOOKUP(D483,'Műszaki adattábla'!F:O,10,0)),0))</f>
        <v/>
      </c>
      <c r="H483" s="29" t="str">
        <f>IF(D483="","",VLOOKUP(D483,'Műszaki adattábla'!F:P,11,0))</f>
        <v/>
      </c>
      <c r="I483" s="30"/>
      <c r="J483" s="30"/>
      <c r="K483" s="31" t="str">
        <f>IF(D483="","",ROUND(((F483*I483*'Műszaki adattábla'!$C$7/'Műszaki adattábla'!$C$8)+(G483*I483)+(H483*I483))/12*'Műszaki adattábla'!T474,0))</f>
        <v/>
      </c>
      <c r="L483" s="32" t="str">
        <f t="shared" si="21"/>
        <v/>
      </c>
    </row>
    <row r="484" spans="2:12" ht="14.4" thickBot="1" x14ac:dyDescent="0.3">
      <c r="B484" s="28" t="str">
        <f t="shared" si="20"/>
        <v/>
      </c>
      <c r="C484" s="167" t="str">
        <f>IF(D484="","",VLOOKUP(D484,'Műszaki adattábla'!F:G,2,0))</f>
        <v/>
      </c>
      <c r="D484" s="168" t="str">
        <f>IF('Műszaki adattábla'!F475="","",'Műszaki adattábla'!F475)</f>
        <v/>
      </c>
      <c r="E484" s="169" t="str">
        <f>IF(D484="","",VLOOKUP(D484,'Műszaki adattábla'!F:R,13,0))</f>
        <v/>
      </c>
      <c r="F484" s="29" t="str">
        <f>IF(D484="","",VLOOKUP(D484,'Műszaki adattábla'!F:M,8,0))</f>
        <v/>
      </c>
      <c r="G484" s="29" t="str">
        <f>IF(D484="","",IF('Műszaki adattábla'!L475="20-99",IF('Műszaki adattábla'!O475="","Nem adott meg lekötött teljesítményt",VLOOKUP(D484,'Műszaki adattábla'!F:O,10,0)),0))</f>
        <v/>
      </c>
      <c r="H484" s="29" t="str">
        <f>IF(D484="","",VLOOKUP(D484,'Műszaki adattábla'!F:P,11,0))</f>
        <v/>
      </c>
      <c r="I484" s="30"/>
      <c r="J484" s="30"/>
      <c r="K484" s="31" t="str">
        <f>IF(D484="","",ROUND(((F484*I484*'Műszaki adattábla'!$C$7/'Műszaki adattábla'!$C$8)+(G484*I484)+(H484*I484))/12*'Műszaki adattábla'!T475,0))</f>
        <v/>
      </c>
      <c r="L484" s="32" t="str">
        <f t="shared" si="21"/>
        <v/>
      </c>
    </row>
    <row r="485" spans="2:12" ht="14.4" thickBot="1" x14ac:dyDescent="0.3">
      <c r="B485" s="28" t="str">
        <f t="shared" si="20"/>
        <v/>
      </c>
      <c r="C485" s="167" t="str">
        <f>IF(D485="","",VLOOKUP(D485,'Műszaki adattábla'!F:G,2,0))</f>
        <v/>
      </c>
      <c r="D485" s="168" t="str">
        <f>IF('Műszaki adattábla'!F476="","",'Műszaki adattábla'!F476)</f>
        <v/>
      </c>
      <c r="E485" s="169" t="str">
        <f>IF(D485="","",VLOOKUP(D485,'Műszaki adattábla'!F:R,13,0))</f>
        <v/>
      </c>
      <c r="F485" s="29" t="str">
        <f>IF(D485="","",VLOOKUP(D485,'Műszaki adattábla'!F:M,8,0))</f>
        <v/>
      </c>
      <c r="G485" s="29" t="str">
        <f>IF(D485="","",IF('Műszaki adattábla'!L476="20-99",IF('Műszaki adattábla'!O476="","Nem adott meg lekötött teljesítményt",VLOOKUP(D485,'Műszaki adattábla'!F:O,10,0)),0))</f>
        <v/>
      </c>
      <c r="H485" s="29" t="str">
        <f>IF(D485="","",VLOOKUP(D485,'Műszaki adattábla'!F:P,11,0))</f>
        <v/>
      </c>
      <c r="I485" s="30"/>
      <c r="J485" s="30"/>
      <c r="K485" s="31" t="str">
        <f>IF(D485="","",ROUND(((F485*I485*'Műszaki adattábla'!$C$7/'Műszaki adattábla'!$C$8)+(G485*I485)+(H485*I485))/12*'Műszaki adattábla'!T476,0))</f>
        <v/>
      </c>
      <c r="L485" s="32" t="str">
        <f t="shared" si="21"/>
        <v/>
      </c>
    </row>
    <row r="486" spans="2:12" ht="14.4" thickBot="1" x14ac:dyDescent="0.3">
      <c r="B486" s="28" t="str">
        <f t="shared" si="20"/>
        <v/>
      </c>
      <c r="C486" s="167" t="str">
        <f>IF(D486="","",VLOOKUP(D486,'Műszaki adattábla'!F:G,2,0))</f>
        <v/>
      </c>
      <c r="D486" s="168" t="str">
        <f>IF('Műszaki adattábla'!F477="","",'Műszaki adattábla'!F477)</f>
        <v/>
      </c>
      <c r="E486" s="169" t="str">
        <f>IF(D486="","",VLOOKUP(D486,'Műszaki adattábla'!F:R,13,0))</f>
        <v/>
      </c>
      <c r="F486" s="29" t="str">
        <f>IF(D486="","",VLOOKUP(D486,'Műszaki adattábla'!F:M,8,0))</f>
        <v/>
      </c>
      <c r="G486" s="29" t="str">
        <f>IF(D486="","",IF('Műszaki adattábla'!L477="20-99",IF('Műszaki adattábla'!O477="","Nem adott meg lekötött teljesítményt",VLOOKUP(D486,'Műszaki adattábla'!F:O,10,0)),0))</f>
        <v/>
      </c>
      <c r="H486" s="29" t="str">
        <f>IF(D486="","",VLOOKUP(D486,'Műszaki adattábla'!F:P,11,0))</f>
        <v/>
      </c>
      <c r="I486" s="30"/>
      <c r="J486" s="30"/>
      <c r="K486" s="31" t="str">
        <f>IF(D486="","",ROUND(((F486*I486*'Műszaki adattábla'!$C$7/'Műszaki adattábla'!$C$8)+(G486*I486)+(H486*I486))/12*'Műszaki adattábla'!T477,0))</f>
        <v/>
      </c>
      <c r="L486" s="32" t="str">
        <f t="shared" si="21"/>
        <v/>
      </c>
    </row>
    <row r="487" spans="2:12" ht="14.4" thickBot="1" x14ac:dyDescent="0.3">
      <c r="B487" s="28" t="str">
        <f t="shared" si="20"/>
        <v/>
      </c>
      <c r="C487" s="167" t="str">
        <f>IF(D487="","",VLOOKUP(D487,'Műszaki adattábla'!F:G,2,0))</f>
        <v/>
      </c>
      <c r="D487" s="168" t="str">
        <f>IF('Műszaki adattábla'!F478="","",'Műszaki adattábla'!F478)</f>
        <v/>
      </c>
      <c r="E487" s="169" t="str">
        <f>IF(D487="","",VLOOKUP(D487,'Műszaki adattábla'!F:R,13,0))</f>
        <v/>
      </c>
      <c r="F487" s="29" t="str">
        <f>IF(D487="","",VLOOKUP(D487,'Műszaki adattábla'!F:M,8,0))</f>
        <v/>
      </c>
      <c r="G487" s="29" t="str">
        <f>IF(D487="","",IF('Műszaki adattábla'!L478="20-99",IF('Műszaki adattábla'!O478="","Nem adott meg lekötött teljesítményt",VLOOKUP(D487,'Műszaki adattábla'!F:O,10,0)),0))</f>
        <v/>
      </c>
      <c r="H487" s="29" t="str">
        <f>IF(D487="","",VLOOKUP(D487,'Műszaki adattábla'!F:P,11,0))</f>
        <v/>
      </c>
      <c r="I487" s="30"/>
      <c r="J487" s="30"/>
      <c r="K487" s="31" t="str">
        <f>IF(D487="","",ROUND(((F487*I487*'Műszaki adattábla'!$C$7/'Műszaki adattábla'!$C$8)+(G487*I487)+(H487*I487))/12*'Műszaki adattábla'!T478,0))</f>
        <v/>
      </c>
      <c r="L487" s="32" t="str">
        <f t="shared" si="21"/>
        <v/>
      </c>
    </row>
    <row r="488" spans="2:12" ht="14.4" thickBot="1" x14ac:dyDescent="0.3">
      <c r="B488" s="28" t="str">
        <f t="shared" si="20"/>
        <v/>
      </c>
      <c r="C488" s="167" t="str">
        <f>IF(D488="","",VLOOKUP(D488,'Műszaki adattábla'!F:G,2,0))</f>
        <v/>
      </c>
      <c r="D488" s="168" t="str">
        <f>IF('Műszaki adattábla'!F479="","",'Műszaki adattábla'!F479)</f>
        <v/>
      </c>
      <c r="E488" s="169" t="str">
        <f>IF(D488="","",VLOOKUP(D488,'Műszaki adattábla'!F:R,13,0))</f>
        <v/>
      </c>
      <c r="F488" s="29" t="str">
        <f>IF(D488="","",VLOOKUP(D488,'Műszaki adattábla'!F:M,8,0))</f>
        <v/>
      </c>
      <c r="G488" s="29" t="str">
        <f>IF(D488="","",IF('Műszaki adattábla'!L479="20-99",IF('Műszaki adattábla'!O479="","Nem adott meg lekötött teljesítményt",VLOOKUP(D488,'Műszaki adattábla'!F:O,10,0)),0))</f>
        <v/>
      </c>
      <c r="H488" s="29" t="str">
        <f>IF(D488="","",VLOOKUP(D488,'Műszaki adattábla'!F:P,11,0))</f>
        <v/>
      </c>
      <c r="I488" s="30"/>
      <c r="J488" s="30"/>
      <c r="K488" s="31" t="str">
        <f>IF(D488="","",ROUND(((F488*I488*'Műszaki adattábla'!$C$7/'Műszaki adattábla'!$C$8)+(G488*I488)+(H488*I488))/12*'Műszaki adattábla'!T479,0))</f>
        <v/>
      </c>
      <c r="L488" s="32" t="str">
        <f t="shared" si="21"/>
        <v/>
      </c>
    </row>
    <row r="489" spans="2:12" ht="14.4" thickBot="1" x14ac:dyDescent="0.3">
      <c r="B489" s="28" t="str">
        <f t="shared" si="20"/>
        <v/>
      </c>
      <c r="C489" s="167" t="str">
        <f>IF(D489="","",VLOOKUP(D489,'Műszaki adattábla'!F:G,2,0))</f>
        <v/>
      </c>
      <c r="D489" s="168" t="str">
        <f>IF('Műszaki adattábla'!F480="","",'Műszaki adattábla'!F480)</f>
        <v/>
      </c>
      <c r="E489" s="169" t="str">
        <f>IF(D489="","",VLOOKUP(D489,'Műszaki adattábla'!F:R,13,0))</f>
        <v/>
      </c>
      <c r="F489" s="29" t="str">
        <f>IF(D489="","",VLOOKUP(D489,'Műszaki adattábla'!F:M,8,0))</f>
        <v/>
      </c>
      <c r="G489" s="29" t="str">
        <f>IF(D489="","",IF('Műszaki adattábla'!L480="20-99",IF('Műszaki adattábla'!O480="","Nem adott meg lekötött teljesítményt",VLOOKUP(D489,'Műszaki adattábla'!F:O,10,0)),0))</f>
        <v/>
      </c>
      <c r="H489" s="29" t="str">
        <f>IF(D489="","",VLOOKUP(D489,'Műszaki adattábla'!F:P,11,0))</f>
        <v/>
      </c>
      <c r="I489" s="30"/>
      <c r="J489" s="30"/>
      <c r="K489" s="31" t="str">
        <f>IF(D489="","",ROUND(((F489*I489*'Műszaki adattábla'!$C$7/'Műszaki adattábla'!$C$8)+(G489*I489)+(H489*I489))/12*'Műszaki adattábla'!T480,0))</f>
        <v/>
      </c>
      <c r="L489" s="32" t="str">
        <f t="shared" si="21"/>
        <v/>
      </c>
    </row>
    <row r="490" spans="2:12" ht="14.4" thickBot="1" x14ac:dyDescent="0.3">
      <c r="B490" s="28" t="str">
        <f t="shared" si="20"/>
        <v/>
      </c>
      <c r="C490" s="167" t="str">
        <f>IF(D490="","",VLOOKUP(D490,'Műszaki adattábla'!F:G,2,0))</f>
        <v/>
      </c>
      <c r="D490" s="168" t="str">
        <f>IF('Műszaki adattábla'!F481="","",'Műszaki adattábla'!F481)</f>
        <v/>
      </c>
      <c r="E490" s="169" t="str">
        <f>IF(D490="","",VLOOKUP(D490,'Műszaki adattábla'!F:R,13,0))</f>
        <v/>
      </c>
      <c r="F490" s="29" t="str">
        <f>IF(D490="","",VLOOKUP(D490,'Műszaki adattábla'!F:M,8,0))</f>
        <v/>
      </c>
      <c r="G490" s="29" t="str">
        <f>IF(D490="","",IF('Műszaki adattábla'!L481="20-99",IF('Műszaki adattábla'!O481="","Nem adott meg lekötött teljesítményt",VLOOKUP(D490,'Műszaki adattábla'!F:O,10,0)),0))</f>
        <v/>
      </c>
      <c r="H490" s="29" t="str">
        <f>IF(D490="","",VLOOKUP(D490,'Műszaki adattábla'!F:P,11,0))</f>
        <v/>
      </c>
      <c r="I490" s="30"/>
      <c r="J490" s="30"/>
      <c r="K490" s="31" t="str">
        <f>IF(D490="","",ROUND(((F490*I490*'Műszaki adattábla'!$C$7/'Műszaki adattábla'!$C$8)+(G490*I490)+(H490*I490))/12*'Műszaki adattábla'!T481,0))</f>
        <v/>
      </c>
      <c r="L490" s="32" t="str">
        <f t="shared" si="21"/>
        <v/>
      </c>
    </row>
    <row r="491" spans="2:12" ht="14.4" thickBot="1" x14ac:dyDescent="0.3">
      <c r="B491" s="28" t="str">
        <f t="shared" si="20"/>
        <v/>
      </c>
      <c r="C491" s="167" t="str">
        <f>IF(D491="","",VLOOKUP(D491,'Műszaki adattábla'!F:G,2,0))</f>
        <v/>
      </c>
      <c r="D491" s="168" t="str">
        <f>IF('Műszaki adattábla'!F482="","",'Műszaki adattábla'!F482)</f>
        <v/>
      </c>
      <c r="E491" s="169" t="str">
        <f>IF(D491="","",VLOOKUP(D491,'Műszaki adattábla'!F:R,13,0))</f>
        <v/>
      </c>
      <c r="F491" s="29" t="str">
        <f>IF(D491="","",VLOOKUP(D491,'Műszaki adattábla'!F:M,8,0))</f>
        <v/>
      </c>
      <c r="G491" s="29" t="str">
        <f>IF(D491="","",IF('Műszaki adattábla'!L482="20-99",IF('Műszaki adattábla'!O482="","Nem adott meg lekötött teljesítményt",VLOOKUP(D491,'Műszaki adattábla'!F:O,10,0)),0))</f>
        <v/>
      </c>
      <c r="H491" s="29" t="str">
        <f>IF(D491="","",VLOOKUP(D491,'Műszaki adattábla'!F:P,11,0))</f>
        <v/>
      </c>
      <c r="I491" s="30"/>
      <c r="J491" s="30"/>
      <c r="K491" s="31" t="str">
        <f>IF(D491="","",ROUND(((F491*I491*'Műszaki adattábla'!$C$7/'Műszaki adattábla'!$C$8)+(G491*I491)+(H491*I491))/12*'Műszaki adattábla'!T482,0))</f>
        <v/>
      </c>
      <c r="L491" s="32" t="str">
        <f t="shared" si="21"/>
        <v/>
      </c>
    </row>
    <row r="492" spans="2:12" ht="14.4" thickBot="1" x14ac:dyDescent="0.3">
      <c r="B492" s="28" t="str">
        <f t="shared" si="20"/>
        <v/>
      </c>
      <c r="C492" s="167" t="str">
        <f>IF(D492="","",VLOOKUP(D492,'Műszaki adattábla'!F:G,2,0))</f>
        <v/>
      </c>
      <c r="D492" s="168" t="str">
        <f>IF('Műszaki adattábla'!F483="","",'Műszaki adattábla'!F483)</f>
        <v/>
      </c>
      <c r="E492" s="169" t="str">
        <f>IF(D492="","",VLOOKUP(D492,'Műszaki adattábla'!F:R,13,0))</f>
        <v/>
      </c>
      <c r="F492" s="29" t="str">
        <f>IF(D492="","",VLOOKUP(D492,'Műszaki adattábla'!F:M,8,0))</f>
        <v/>
      </c>
      <c r="G492" s="29" t="str">
        <f>IF(D492="","",IF('Műszaki adattábla'!L483="20-99",IF('Műszaki adattábla'!O483="","Nem adott meg lekötött teljesítményt",VLOOKUP(D492,'Műszaki adattábla'!F:O,10,0)),0))</f>
        <v/>
      </c>
      <c r="H492" s="29" t="str">
        <f>IF(D492="","",VLOOKUP(D492,'Műszaki adattábla'!F:P,11,0))</f>
        <v/>
      </c>
      <c r="I492" s="30"/>
      <c r="J492" s="30"/>
      <c r="K492" s="31" t="str">
        <f>IF(D492="","",ROUND(((F492*I492*'Műszaki adattábla'!$C$7/'Műszaki adattábla'!$C$8)+(G492*I492)+(H492*I492))/12*'Műszaki adattábla'!T483,0))</f>
        <v/>
      </c>
      <c r="L492" s="32" t="str">
        <f t="shared" si="21"/>
        <v/>
      </c>
    </row>
    <row r="493" spans="2:12" ht="14.4" thickBot="1" x14ac:dyDescent="0.3">
      <c r="B493" s="28" t="str">
        <f t="shared" si="20"/>
        <v/>
      </c>
      <c r="C493" s="167" t="str">
        <f>IF(D493="","",VLOOKUP(D493,'Műszaki adattábla'!F:G,2,0))</f>
        <v/>
      </c>
      <c r="D493" s="168" t="str">
        <f>IF('Műszaki adattábla'!F484="","",'Műszaki adattábla'!F484)</f>
        <v/>
      </c>
      <c r="E493" s="169" t="str">
        <f>IF(D493="","",VLOOKUP(D493,'Műszaki adattábla'!F:R,13,0))</f>
        <v/>
      </c>
      <c r="F493" s="29" t="str">
        <f>IF(D493="","",VLOOKUP(D493,'Műszaki adattábla'!F:M,8,0))</f>
        <v/>
      </c>
      <c r="G493" s="29" t="str">
        <f>IF(D493="","",IF('Műszaki adattábla'!L484="20-99",IF('Műszaki adattábla'!O484="","Nem adott meg lekötött teljesítményt",VLOOKUP(D493,'Műszaki adattábla'!F:O,10,0)),0))</f>
        <v/>
      </c>
      <c r="H493" s="29" t="str">
        <f>IF(D493="","",VLOOKUP(D493,'Műszaki adattábla'!F:P,11,0))</f>
        <v/>
      </c>
      <c r="I493" s="30"/>
      <c r="J493" s="30"/>
      <c r="K493" s="31" t="str">
        <f>IF(D493="","",ROUND(((F493*I493*'Műszaki adattábla'!$C$7/'Műszaki adattábla'!$C$8)+(G493*I493)+(H493*I493))/12*'Műszaki adattábla'!T484,0))</f>
        <v/>
      </c>
      <c r="L493" s="32" t="str">
        <f t="shared" si="21"/>
        <v/>
      </c>
    </row>
    <row r="494" spans="2:12" ht="14.4" thickBot="1" x14ac:dyDescent="0.3">
      <c r="B494" s="28" t="str">
        <f t="shared" si="20"/>
        <v/>
      </c>
      <c r="C494" s="167" t="str">
        <f>IF(D494="","",VLOOKUP(D494,'Műszaki adattábla'!F:G,2,0))</f>
        <v/>
      </c>
      <c r="D494" s="168" t="str">
        <f>IF('Műszaki adattábla'!F485="","",'Műszaki adattábla'!F485)</f>
        <v/>
      </c>
      <c r="E494" s="169" t="str">
        <f>IF(D494="","",VLOOKUP(D494,'Műszaki adattábla'!F:R,13,0))</f>
        <v/>
      </c>
      <c r="F494" s="29" t="str">
        <f>IF(D494="","",VLOOKUP(D494,'Műszaki adattábla'!F:M,8,0))</f>
        <v/>
      </c>
      <c r="G494" s="29" t="str">
        <f>IF(D494="","",IF('Műszaki adattábla'!L485="20-99",IF('Műszaki adattábla'!O485="","Nem adott meg lekötött teljesítményt",VLOOKUP(D494,'Műszaki adattábla'!F:O,10,0)),0))</f>
        <v/>
      </c>
      <c r="H494" s="29" t="str">
        <f>IF(D494="","",VLOOKUP(D494,'Műszaki adattábla'!F:P,11,0))</f>
        <v/>
      </c>
      <c r="I494" s="30"/>
      <c r="J494" s="30"/>
      <c r="K494" s="31" t="str">
        <f>IF(D494="","",ROUND(((F494*I494*'Műszaki adattábla'!$C$7/'Műszaki adattábla'!$C$8)+(G494*I494)+(H494*I494))/12*'Műszaki adattábla'!T485,0))</f>
        <v/>
      </c>
      <c r="L494" s="32" t="str">
        <f t="shared" si="21"/>
        <v/>
      </c>
    </row>
    <row r="495" spans="2:12" ht="14.4" thickBot="1" x14ac:dyDescent="0.3">
      <c r="B495" s="28" t="str">
        <f t="shared" si="20"/>
        <v/>
      </c>
      <c r="C495" s="167" t="str">
        <f>IF(D495="","",VLOOKUP(D495,'Műszaki adattábla'!F:G,2,0))</f>
        <v/>
      </c>
      <c r="D495" s="168" t="str">
        <f>IF('Műszaki adattábla'!F486="","",'Műszaki adattábla'!F486)</f>
        <v/>
      </c>
      <c r="E495" s="169" t="str">
        <f>IF(D495="","",VLOOKUP(D495,'Műszaki adattábla'!F:R,13,0))</f>
        <v/>
      </c>
      <c r="F495" s="29" t="str">
        <f>IF(D495="","",VLOOKUP(D495,'Műszaki adattábla'!F:M,8,0))</f>
        <v/>
      </c>
      <c r="G495" s="29" t="str">
        <f>IF(D495="","",IF('Műszaki adattábla'!L486="20-99",IF('Műszaki adattábla'!O486="","Nem adott meg lekötött teljesítményt",VLOOKUP(D495,'Műszaki adattábla'!F:O,10,0)),0))</f>
        <v/>
      </c>
      <c r="H495" s="29" t="str">
        <f>IF(D495="","",VLOOKUP(D495,'Műszaki adattábla'!F:P,11,0))</f>
        <v/>
      </c>
      <c r="I495" s="30"/>
      <c r="J495" s="30"/>
      <c r="K495" s="31" t="str">
        <f>IF(D495="","",ROUND(((F495*I495*'Műszaki adattábla'!$C$7/'Műszaki adattábla'!$C$8)+(G495*I495)+(H495*I495))/12*'Műszaki adattábla'!T486,0))</f>
        <v/>
      </c>
      <c r="L495" s="32" t="str">
        <f t="shared" si="21"/>
        <v/>
      </c>
    </row>
    <row r="496" spans="2:12" ht="14.4" thickBot="1" x14ac:dyDescent="0.3">
      <c r="B496" s="28" t="str">
        <f t="shared" si="20"/>
        <v/>
      </c>
      <c r="C496" s="167" t="str">
        <f>IF(D496="","",VLOOKUP(D496,'Műszaki adattábla'!F:G,2,0))</f>
        <v/>
      </c>
      <c r="D496" s="168" t="str">
        <f>IF('Műszaki adattábla'!F487="","",'Műszaki adattábla'!F487)</f>
        <v/>
      </c>
      <c r="E496" s="169" t="str">
        <f>IF(D496="","",VLOOKUP(D496,'Műszaki adattábla'!F:R,13,0))</f>
        <v/>
      </c>
      <c r="F496" s="29" t="str">
        <f>IF(D496="","",VLOOKUP(D496,'Műszaki adattábla'!F:M,8,0))</f>
        <v/>
      </c>
      <c r="G496" s="29" t="str">
        <f>IF(D496="","",IF('Műszaki adattábla'!L487="20-99",IF('Műszaki adattábla'!O487="","Nem adott meg lekötött teljesítményt",VLOOKUP(D496,'Műszaki adattábla'!F:O,10,0)),0))</f>
        <v/>
      </c>
      <c r="H496" s="29" t="str">
        <f>IF(D496="","",VLOOKUP(D496,'Műszaki adattábla'!F:P,11,0))</f>
        <v/>
      </c>
      <c r="I496" s="30"/>
      <c r="J496" s="30"/>
      <c r="K496" s="31" t="str">
        <f>IF(D496="","",ROUND(((F496*I496*'Műszaki adattábla'!$C$7/'Műszaki adattábla'!$C$8)+(G496*I496)+(H496*I496))/12*'Műszaki adattábla'!T487,0))</f>
        <v/>
      </c>
      <c r="L496" s="32" t="str">
        <f t="shared" si="21"/>
        <v/>
      </c>
    </row>
    <row r="497" spans="2:12" ht="14.4" thickBot="1" x14ac:dyDescent="0.3">
      <c r="B497" s="28" t="str">
        <f t="shared" si="20"/>
        <v/>
      </c>
      <c r="C497" s="167" t="str">
        <f>IF(D497="","",VLOOKUP(D497,'Műszaki adattábla'!F:G,2,0))</f>
        <v/>
      </c>
      <c r="D497" s="168" t="str">
        <f>IF('Műszaki adattábla'!F488="","",'Műszaki adattábla'!F488)</f>
        <v/>
      </c>
      <c r="E497" s="169" t="str">
        <f>IF(D497="","",VLOOKUP(D497,'Műszaki adattábla'!F:R,13,0))</f>
        <v/>
      </c>
      <c r="F497" s="29" t="str">
        <f>IF(D497="","",VLOOKUP(D497,'Műszaki adattábla'!F:M,8,0))</f>
        <v/>
      </c>
      <c r="G497" s="29" t="str">
        <f>IF(D497="","",IF('Műszaki adattábla'!L488="20-99",IF('Műszaki adattábla'!O488="","Nem adott meg lekötött teljesítményt",VLOOKUP(D497,'Műszaki adattábla'!F:O,10,0)),0))</f>
        <v/>
      </c>
      <c r="H497" s="29" t="str">
        <f>IF(D497="","",VLOOKUP(D497,'Műszaki adattábla'!F:P,11,0))</f>
        <v/>
      </c>
      <c r="I497" s="30"/>
      <c r="J497" s="30"/>
      <c r="K497" s="31" t="str">
        <f>IF(D497="","",ROUND(((F497*I497*'Műszaki adattábla'!$C$7/'Műszaki adattábla'!$C$8)+(G497*I497)+(H497*I497))/12*'Műszaki adattábla'!T488,0))</f>
        <v/>
      </c>
      <c r="L497" s="32" t="str">
        <f t="shared" si="21"/>
        <v/>
      </c>
    </row>
    <row r="498" spans="2:12" ht="14.4" thickBot="1" x14ac:dyDescent="0.3">
      <c r="B498" s="28" t="str">
        <f t="shared" si="20"/>
        <v/>
      </c>
      <c r="C498" s="167" t="str">
        <f>IF(D498="","",VLOOKUP(D498,'Műszaki adattábla'!F:G,2,0))</f>
        <v/>
      </c>
      <c r="D498" s="168" t="str">
        <f>IF('Műszaki adattábla'!F489="","",'Műszaki adattábla'!F489)</f>
        <v/>
      </c>
      <c r="E498" s="169" t="str">
        <f>IF(D498="","",VLOOKUP(D498,'Műszaki adattábla'!F:R,13,0))</f>
        <v/>
      </c>
      <c r="F498" s="29" t="str">
        <f>IF(D498="","",VLOOKUP(D498,'Műszaki adattábla'!F:M,8,0))</f>
        <v/>
      </c>
      <c r="G498" s="29" t="str">
        <f>IF(D498="","",IF('Műszaki adattábla'!L489="20-99",IF('Műszaki adattábla'!O489="","Nem adott meg lekötött teljesítményt",VLOOKUP(D498,'Műszaki adattábla'!F:O,10,0)),0))</f>
        <v/>
      </c>
      <c r="H498" s="29" t="str">
        <f>IF(D498="","",VLOOKUP(D498,'Műszaki adattábla'!F:P,11,0))</f>
        <v/>
      </c>
      <c r="I498" s="30"/>
      <c r="J498" s="30"/>
      <c r="K498" s="31" t="str">
        <f>IF(D498="","",ROUND(((F498*I498*'Műszaki adattábla'!$C$7/'Műszaki adattábla'!$C$8)+(G498*I498)+(H498*I498))/12*'Műszaki adattábla'!T489,0))</f>
        <v/>
      </c>
      <c r="L498" s="32" t="str">
        <f t="shared" si="21"/>
        <v/>
      </c>
    </row>
    <row r="499" spans="2:12" ht="14.4" thickBot="1" x14ac:dyDescent="0.3">
      <c r="B499" s="28" t="str">
        <f t="shared" si="20"/>
        <v/>
      </c>
      <c r="C499" s="167" t="str">
        <f>IF(D499="","",VLOOKUP(D499,'Műszaki adattábla'!F:G,2,0))</f>
        <v/>
      </c>
      <c r="D499" s="168" t="str">
        <f>IF('Műszaki adattábla'!F490="","",'Műszaki adattábla'!F490)</f>
        <v/>
      </c>
      <c r="E499" s="169" t="str">
        <f>IF(D499="","",VLOOKUP(D499,'Műszaki adattábla'!F:R,13,0))</f>
        <v/>
      </c>
      <c r="F499" s="29" t="str">
        <f>IF(D499="","",VLOOKUP(D499,'Műszaki adattábla'!F:M,8,0))</f>
        <v/>
      </c>
      <c r="G499" s="29" t="str">
        <f>IF(D499="","",IF('Műszaki adattábla'!L490="20-99",IF('Műszaki adattábla'!O490="","Nem adott meg lekötött teljesítményt",VLOOKUP(D499,'Műszaki adattábla'!F:O,10,0)),0))</f>
        <v/>
      </c>
      <c r="H499" s="29" t="str">
        <f>IF(D499="","",VLOOKUP(D499,'Műszaki adattábla'!F:P,11,0))</f>
        <v/>
      </c>
      <c r="I499" s="30"/>
      <c r="J499" s="30"/>
      <c r="K499" s="31" t="str">
        <f>IF(D499="","",ROUND(((F499*I499*'Műszaki adattábla'!$C$7/'Műszaki adattábla'!$C$8)+(G499*I499)+(H499*I499))/12*'Műszaki adattábla'!T490,0))</f>
        <v/>
      </c>
      <c r="L499" s="32" t="str">
        <f t="shared" si="21"/>
        <v/>
      </c>
    </row>
    <row r="500" spans="2:12" ht="14.4" thickBot="1" x14ac:dyDescent="0.3">
      <c r="B500" s="28" t="str">
        <f t="shared" si="20"/>
        <v/>
      </c>
      <c r="C500" s="167" t="str">
        <f>IF(D500="","",VLOOKUP(D500,'Műszaki adattábla'!F:G,2,0))</f>
        <v/>
      </c>
      <c r="D500" s="168" t="str">
        <f>IF('Műszaki adattábla'!F491="","",'Műszaki adattábla'!F491)</f>
        <v/>
      </c>
      <c r="E500" s="169" t="str">
        <f>IF(D500="","",VLOOKUP(D500,'Műszaki adattábla'!F:R,13,0))</f>
        <v/>
      </c>
      <c r="F500" s="29" t="str">
        <f>IF(D500="","",VLOOKUP(D500,'Műszaki adattábla'!F:M,8,0))</f>
        <v/>
      </c>
      <c r="G500" s="29" t="str">
        <f>IF(D500="","",IF('Műszaki adattábla'!L491="20-99",IF('Műszaki adattábla'!O491="","Nem adott meg lekötött teljesítményt",VLOOKUP(D500,'Műszaki adattábla'!F:O,10,0)),0))</f>
        <v/>
      </c>
      <c r="H500" s="29" t="str">
        <f>IF(D500="","",VLOOKUP(D500,'Műszaki adattábla'!F:P,11,0))</f>
        <v/>
      </c>
      <c r="I500" s="30"/>
      <c r="J500" s="30"/>
      <c r="K500" s="31" t="str">
        <f>IF(D500="","",ROUND(((F500*I500*'Műszaki adattábla'!$C$7/'Műszaki adattábla'!$C$8)+(G500*I500)+(H500*I500))/12*'Műszaki adattábla'!T491,0))</f>
        <v/>
      </c>
      <c r="L500" s="32" t="str">
        <f t="shared" si="21"/>
        <v/>
      </c>
    </row>
    <row r="501" spans="2:12" ht="14.4" thickBot="1" x14ac:dyDescent="0.3">
      <c r="B501" s="28" t="str">
        <f t="shared" si="20"/>
        <v/>
      </c>
      <c r="C501" s="167" t="str">
        <f>IF(D501="","",VLOOKUP(D501,'Műszaki adattábla'!F:G,2,0))</f>
        <v/>
      </c>
      <c r="D501" s="168" t="str">
        <f>IF('Műszaki adattábla'!F492="","",'Műszaki adattábla'!F492)</f>
        <v/>
      </c>
      <c r="E501" s="169" t="str">
        <f>IF(D501="","",VLOOKUP(D501,'Műszaki adattábla'!F:R,13,0))</f>
        <v/>
      </c>
      <c r="F501" s="29" t="str">
        <f>IF(D501="","",VLOOKUP(D501,'Műszaki adattábla'!F:M,8,0))</f>
        <v/>
      </c>
      <c r="G501" s="29" t="str">
        <f>IF(D501="","",IF('Műszaki adattábla'!L492="20-99",IF('Műszaki adattábla'!O492="","Nem adott meg lekötött teljesítményt",VLOOKUP(D501,'Műszaki adattábla'!F:O,10,0)),0))</f>
        <v/>
      </c>
      <c r="H501" s="29" t="str">
        <f>IF(D501="","",VLOOKUP(D501,'Műszaki adattábla'!F:P,11,0))</f>
        <v/>
      </c>
      <c r="I501" s="30"/>
      <c r="J501" s="30"/>
      <c r="K501" s="31" t="str">
        <f>IF(D501="","",ROUND(((F501*I501*'Műszaki adattábla'!$C$7/'Műszaki adattábla'!$C$8)+(G501*I501)+(H501*I501))/12*'Műszaki adattábla'!T492,0))</f>
        <v/>
      </c>
      <c r="L501" s="32" t="str">
        <f t="shared" si="21"/>
        <v/>
      </c>
    </row>
    <row r="502" spans="2:12" ht="14.4" thickBot="1" x14ac:dyDescent="0.3">
      <c r="B502" s="28" t="str">
        <f t="shared" si="20"/>
        <v/>
      </c>
      <c r="C502" s="167" t="str">
        <f>IF(D502="","",VLOOKUP(D502,'Műszaki adattábla'!F:G,2,0))</f>
        <v/>
      </c>
      <c r="D502" s="168" t="str">
        <f>IF('Műszaki adattábla'!F493="","",'Műszaki adattábla'!F493)</f>
        <v/>
      </c>
      <c r="E502" s="169" t="str">
        <f>IF(D502="","",VLOOKUP(D502,'Műszaki adattábla'!F:R,13,0))</f>
        <v/>
      </c>
      <c r="F502" s="29" t="str">
        <f>IF(D502="","",VLOOKUP(D502,'Műszaki adattábla'!F:M,8,0))</f>
        <v/>
      </c>
      <c r="G502" s="29" t="str">
        <f>IF(D502="","",IF('Műszaki adattábla'!L493="20-99",IF('Műszaki adattábla'!O493="","Nem adott meg lekötött teljesítményt",VLOOKUP(D502,'Műszaki adattábla'!F:O,10,0)),0))</f>
        <v/>
      </c>
      <c r="H502" s="29" t="str">
        <f>IF(D502="","",VLOOKUP(D502,'Műszaki adattábla'!F:P,11,0))</f>
        <v/>
      </c>
      <c r="I502" s="30"/>
      <c r="J502" s="30"/>
      <c r="K502" s="31" t="str">
        <f>IF(D502="","",ROUND(((F502*I502*'Műszaki adattábla'!$C$7/'Műszaki adattábla'!$C$8)+(G502*I502)+(H502*I502))/12*'Műszaki adattábla'!T493,0))</f>
        <v/>
      </c>
      <c r="L502" s="32" t="str">
        <f t="shared" si="21"/>
        <v/>
      </c>
    </row>
    <row r="503" spans="2:12" ht="14.4" thickBot="1" x14ac:dyDescent="0.3">
      <c r="B503" s="28" t="str">
        <f t="shared" si="20"/>
        <v/>
      </c>
      <c r="C503" s="167" t="str">
        <f>IF(D503="","",VLOOKUP(D503,'Műszaki adattábla'!F:G,2,0))</f>
        <v/>
      </c>
      <c r="D503" s="168" t="str">
        <f>IF('Műszaki adattábla'!F494="","",'Műszaki adattábla'!F494)</f>
        <v/>
      </c>
      <c r="E503" s="169" t="str">
        <f>IF(D503="","",VLOOKUP(D503,'Műszaki adattábla'!F:R,13,0))</f>
        <v/>
      </c>
      <c r="F503" s="29" t="str">
        <f>IF(D503="","",VLOOKUP(D503,'Műszaki adattábla'!F:M,8,0))</f>
        <v/>
      </c>
      <c r="G503" s="29" t="str">
        <f>IF(D503="","",IF('Műszaki adattábla'!L494="20-99",IF('Műszaki adattábla'!O494="","Nem adott meg lekötött teljesítményt",VLOOKUP(D503,'Műszaki adattábla'!F:O,10,0)),0))</f>
        <v/>
      </c>
      <c r="H503" s="29" t="str">
        <f>IF(D503="","",VLOOKUP(D503,'Műszaki adattábla'!F:P,11,0))</f>
        <v/>
      </c>
      <c r="I503" s="30"/>
      <c r="J503" s="30"/>
      <c r="K503" s="31" t="str">
        <f>IF(D503="","",ROUND(((F503*I503*'Műszaki adattábla'!$C$7/'Műszaki adattábla'!$C$8)+(G503*I503)+(H503*I503))/12*'Műszaki adattábla'!T494,0))</f>
        <v/>
      </c>
      <c r="L503" s="32" t="str">
        <f t="shared" si="21"/>
        <v/>
      </c>
    </row>
    <row r="504" spans="2:12" ht="14.4" thickBot="1" x14ac:dyDescent="0.3">
      <c r="B504" s="28" t="str">
        <f t="shared" si="20"/>
        <v/>
      </c>
      <c r="C504" s="167" t="str">
        <f>IF(D504="","",VLOOKUP(D504,'Műszaki adattábla'!F:G,2,0))</f>
        <v/>
      </c>
      <c r="D504" s="168" t="str">
        <f>IF('Műszaki adattábla'!F495="","",'Műszaki adattábla'!F495)</f>
        <v/>
      </c>
      <c r="E504" s="169" t="str">
        <f>IF(D504="","",VLOOKUP(D504,'Műszaki adattábla'!F:R,13,0))</f>
        <v/>
      </c>
      <c r="F504" s="29" t="str">
        <f>IF(D504="","",VLOOKUP(D504,'Műszaki adattábla'!F:M,8,0))</f>
        <v/>
      </c>
      <c r="G504" s="29" t="str">
        <f>IF(D504="","",IF('Műszaki adattábla'!L495="20-99",IF('Műszaki adattábla'!O495="","Nem adott meg lekötött teljesítményt",VLOOKUP(D504,'Műszaki adattábla'!F:O,10,0)),0))</f>
        <v/>
      </c>
      <c r="H504" s="29" t="str">
        <f>IF(D504="","",VLOOKUP(D504,'Műszaki adattábla'!F:P,11,0))</f>
        <v/>
      </c>
      <c r="I504" s="30"/>
      <c r="J504" s="30"/>
      <c r="K504" s="31" t="str">
        <f>IF(D504="","",ROUND(((F504*I504*'Műszaki adattábla'!$C$7/'Műszaki adattábla'!$C$8)+(G504*I504)+(H504*I504))/12*'Műszaki adattábla'!T495,0))</f>
        <v/>
      </c>
      <c r="L504" s="32" t="str">
        <f t="shared" si="21"/>
        <v/>
      </c>
    </row>
    <row r="505" spans="2:12" ht="14.4" thickBot="1" x14ac:dyDescent="0.3">
      <c r="B505" s="28" t="str">
        <f t="shared" si="20"/>
        <v/>
      </c>
      <c r="C505" s="167" t="str">
        <f>IF(D505="","",VLOOKUP(D505,'Műszaki adattábla'!F:G,2,0))</f>
        <v/>
      </c>
      <c r="D505" s="168" t="str">
        <f>IF('Műszaki adattábla'!F496="","",'Műszaki adattábla'!F496)</f>
        <v/>
      </c>
      <c r="E505" s="169" t="str">
        <f>IF(D505="","",VLOOKUP(D505,'Műszaki adattábla'!F:R,13,0))</f>
        <v/>
      </c>
      <c r="F505" s="29" t="str">
        <f>IF(D505="","",VLOOKUP(D505,'Műszaki adattábla'!F:M,8,0))</f>
        <v/>
      </c>
      <c r="G505" s="29" t="str">
        <f>IF(D505="","",IF('Műszaki adattábla'!L496="20-99",IF('Műszaki adattábla'!O496="","Nem adott meg lekötött teljesítményt",VLOOKUP(D505,'Műszaki adattábla'!F:O,10,0)),0))</f>
        <v/>
      </c>
      <c r="H505" s="29" t="str">
        <f>IF(D505="","",VLOOKUP(D505,'Műszaki adattábla'!F:P,11,0))</f>
        <v/>
      </c>
      <c r="I505" s="30"/>
      <c r="J505" s="30"/>
      <c r="K505" s="31" t="str">
        <f>IF(D505="","",ROUND(((F505*I505*'Műszaki adattábla'!$C$7/'Műszaki adattábla'!$C$8)+(G505*I505)+(H505*I505))/12*'Műszaki adattábla'!T496,0))</f>
        <v/>
      </c>
      <c r="L505" s="32" t="str">
        <f t="shared" si="21"/>
        <v/>
      </c>
    </row>
    <row r="506" spans="2:12" ht="14.4" thickBot="1" x14ac:dyDescent="0.3">
      <c r="B506" s="28" t="str">
        <f t="shared" si="20"/>
        <v/>
      </c>
      <c r="C506" s="167" t="str">
        <f>IF(D506="","",VLOOKUP(D506,'Műszaki adattábla'!F:G,2,0))</f>
        <v/>
      </c>
      <c r="D506" s="168" t="str">
        <f>IF('Műszaki adattábla'!F497="","",'Műszaki adattábla'!F497)</f>
        <v/>
      </c>
      <c r="E506" s="169" t="str">
        <f>IF(D506="","",VLOOKUP(D506,'Műszaki adattábla'!F:R,13,0))</f>
        <v/>
      </c>
      <c r="F506" s="29" t="str">
        <f>IF(D506="","",VLOOKUP(D506,'Műszaki adattábla'!F:M,8,0))</f>
        <v/>
      </c>
      <c r="G506" s="29" t="str">
        <f>IF(D506="","",IF('Műszaki adattábla'!L497="20-99",IF('Műszaki adattábla'!O497="","Nem adott meg lekötött teljesítményt",VLOOKUP(D506,'Műszaki adattábla'!F:O,10,0)),0))</f>
        <v/>
      </c>
      <c r="H506" s="29" t="str">
        <f>IF(D506="","",VLOOKUP(D506,'Műszaki adattábla'!F:P,11,0))</f>
        <v/>
      </c>
      <c r="I506" s="30"/>
      <c r="J506" s="30"/>
      <c r="K506" s="31" t="str">
        <f>IF(D506="","",ROUND(((F506*I506*'Műszaki adattábla'!$C$7/'Műszaki adattábla'!$C$8)+(G506*I506)+(H506*I506))/12*'Műszaki adattábla'!T497,0))</f>
        <v/>
      </c>
      <c r="L506" s="32" t="str">
        <f t="shared" si="21"/>
        <v/>
      </c>
    </row>
    <row r="507" spans="2:12" ht="14.4" thickBot="1" x14ac:dyDescent="0.3">
      <c r="B507" s="28" t="str">
        <f t="shared" si="20"/>
        <v/>
      </c>
      <c r="C507" s="167" t="str">
        <f>IF(D507="","",VLOOKUP(D507,'Műszaki adattábla'!F:G,2,0))</f>
        <v/>
      </c>
      <c r="D507" s="168" t="str">
        <f>IF('Műszaki adattábla'!F498="","",'Műszaki adattábla'!F498)</f>
        <v/>
      </c>
      <c r="E507" s="169" t="str">
        <f>IF(D507="","",VLOOKUP(D507,'Műszaki adattábla'!F:R,13,0))</f>
        <v/>
      </c>
      <c r="F507" s="29" t="str">
        <f>IF(D507="","",VLOOKUP(D507,'Műszaki adattábla'!F:M,8,0))</f>
        <v/>
      </c>
      <c r="G507" s="29" t="str">
        <f>IF(D507="","",IF('Műszaki adattábla'!L498="20-99",IF('Műszaki adattábla'!O498="","Nem adott meg lekötött teljesítményt",VLOOKUP(D507,'Műszaki adattábla'!F:O,10,0)),0))</f>
        <v/>
      </c>
      <c r="H507" s="29" t="str">
        <f>IF(D507="","",VLOOKUP(D507,'Műszaki adattábla'!F:P,11,0))</f>
        <v/>
      </c>
      <c r="I507" s="30"/>
      <c r="J507" s="30"/>
      <c r="K507" s="31" t="str">
        <f>IF(D507="","",ROUND(((F507*I507*'Műszaki adattábla'!$C$7/'Műszaki adattábla'!$C$8)+(G507*I507)+(H507*I507))/12*'Műszaki adattábla'!T498,0))</f>
        <v/>
      </c>
      <c r="L507" s="32" t="str">
        <f t="shared" si="21"/>
        <v/>
      </c>
    </row>
    <row r="508" spans="2:12" ht="14.4" thickBot="1" x14ac:dyDescent="0.3">
      <c r="B508" s="28" t="str">
        <f t="shared" si="20"/>
        <v/>
      </c>
      <c r="C508" s="167" t="str">
        <f>IF(D508="","",VLOOKUP(D508,'Műszaki adattábla'!F:G,2,0))</f>
        <v/>
      </c>
      <c r="D508" s="168" t="str">
        <f>IF('Műszaki adattábla'!F499="","",'Műszaki adattábla'!F499)</f>
        <v/>
      </c>
      <c r="E508" s="169" t="str">
        <f>IF(D508="","",VLOOKUP(D508,'Műszaki adattábla'!F:R,13,0))</f>
        <v/>
      </c>
      <c r="F508" s="29" t="str">
        <f>IF(D508="","",VLOOKUP(D508,'Műszaki adattábla'!F:M,8,0))</f>
        <v/>
      </c>
      <c r="G508" s="29" t="str">
        <f>IF(D508="","",IF('Műszaki adattábla'!L499="20-99",IF('Műszaki adattábla'!O499="","Nem adott meg lekötött teljesítményt",VLOOKUP(D508,'Műszaki adattábla'!F:O,10,0)),0))</f>
        <v/>
      </c>
      <c r="H508" s="29" t="str">
        <f>IF(D508="","",VLOOKUP(D508,'Műszaki adattábla'!F:P,11,0))</f>
        <v/>
      </c>
      <c r="I508" s="30"/>
      <c r="J508" s="30"/>
      <c r="K508" s="31" t="str">
        <f>IF(D508="","",ROUND(((F508*I508*'Műszaki adattábla'!$C$7/'Műszaki adattábla'!$C$8)+(G508*I508)+(H508*I508))/12*'Műszaki adattábla'!T499,0))</f>
        <v/>
      </c>
      <c r="L508" s="32" t="str">
        <f t="shared" si="21"/>
        <v/>
      </c>
    </row>
    <row r="509" spans="2:12" ht="14.4" thickBot="1" x14ac:dyDescent="0.3">
      <c r="B509" s="28" t="str">
        <f t="shared" si="20"/>
        <v/>
      </c>
      <c r="C509" s="167" t="str">
        <f>IF(D509="","",VLOOKUP(D509,'Műszaki adattábla'!F:G,2,0))</f>
        <v/>
      </c>
      <c r="D509" s="168" t="str">
        <f>IF('Műszaki adattábla'!F500="","",'Műszaki adattábla'!F500)</f>
        <v/>
      </c>
      <c r="E509" s="169" t="str">
        <f>IF(D509="","",VLOOKUP(D509,'Műszaki adattábla'!F:R,13,0))</f>
        <v/>
      </c>
      <c r="F509" s="29" t="str">
        <f>IF(D509="","",VLOOKUP(D509,'Műszaki adattábla'!F:M,8,0))</f>
        <v/>
      </c>
      <c r="G509" s="29" t="str">
        <f>IF(D509="","",IF('Műszaki adattábla'!L500="20-99",IF('Műszaki adattábla'!O500="","Nem adott meg lekötött teljesítményt",VLOOKUP(D509,'Műszaki adattábla'!F:O,10,0)),0))</f>
        <v/>
      </c>
      <c r="H509" s="29" t="str">
        <f>IF(D509="","",VLOOKUP(D509,'Műszaki adattábla'!F:P,11,0))</f>
        <v/>
      </c>
      <c r="I509" s="30"/>
      <c r="J509" s="30"/>
      <c r="K509" s="31" t="str">
        <f>IF(D509="","",ROUND(((F509*I509*'Műszaki adattábla'!$C$7/'Műszaki adattábla'!$C$8)+(G509*I509)+(H509*I509))/12*'Műszaki adattábla'!T500,0))</f>
        <v/>
      </c>
      <c r="L509" s="32" t="str">
        <f t="shared" si="21"/>
        <v/>
      </c>
    </row>
    <row r="510" spans="2:12" ht="14.4" thickBot="1" x14ac:dyDescent="0.3">
      <c r="B510" s="28" t="str">
        <f t="shared" si="20"/>
        <v/>
      </c>
      <c r="C510" s="167" t="str">
        <f>IF(D510="","",VLOOKUP(D510,'Műszaki adattábla'!F:G,2,0))</f>
        <v/>
      </c>
      <c r="D510" s="168" t="str">
        <f>IF('Műszaki adattábla'!F501="","",'Műszaki adattábla'!F501)</f>
        <v/>
      </c>
      <c r="E510" s="169" t="str">
        <f>IF(D510="","",VLOOKUP(D510,'Műszaki adattábla'!F:R,13,0))</f>
        <v/>
      </c>
      <c r="F510" s="29" t="str">
        <f>IF(D510="","",VLOOKUP(D510,'Műszaki adattábla'!F:M,8,0))</f>
        <v/>
      </c>
      <c r="G510" s="29" t="str">
        <f>IF(D510="","",IF('Műszaki adattábla'!L501="20-99",IF('Műszaki adattábla'!O501="","Nem adott meg lekötött teljesítményt",VLOOKUP(D510,'Műszaki adattábla'!F:O,10,0)),0))</f>
        <v/>
      </c>
      <c r="H510" s="29" t="str">
        <f>IF(D510="","",VLOOKUP(D510,'Műszaki adattábla'!F:P,11,0))</f>
        <v/>
      </c>
      <c r="I510" s="30"/>
      <c r="J510" s="30"/>
      <c r="K510" s="31" t="str">
        <f>IF(D510="","",ROUND(((F510*I510*'Műszaki adattábla'!$C$7/'Műszaki adattábla'!$C$8)+(G510*I510)+(H510*I510))/12*'Műszaki adattábla'!T501,0))</f>
        <v/>
      </c>
      <c r="L510" s="32" t="str">
        <f t="shared" si="21"/>
        <v/>
      </c>
    </row>
    <row r="511" spans="2:12" ht="14.4" thickBot="1" x14ac:dyDescent="0.3">
      <c r="B511" s="28" t="str">
        <f t="shared" si="20"/>
        <v/>
      </c>
      <c r="C511" s="167" t="str">
        <f>IF(D511="","",VLOOKUP(D511,'Műszaki adattábla'!F:G,2,0))</f>
        <v/>
      </c>
      <c r="D511" s="168" t="str">
        <f>IF('Műszaki adattábla'!F502="","",'Műszaki adattábla'!F502)</f>
        <v/>
      </c>
      <c r="E511" s="169" t="str">
        <f>IF(D511="","",VLOOKUP(D511,'Műszaki adattábla'!F:R,13,0))</f>
        <v/>
      </c>
      <c r="F511" s="29" t="str">
        <f>IF(D511="","",VLOOKUP(D511,'Műszaki adattábla'!F:M,8,0))</f>
        <v/>
      </c>
      <c r="G511" s="29" t="str">
        <f>IF(D511="","",IF('Műszaki adattábla'!L502="20-99",IF('Műszaki adattábla'!O502="","Nem adott meg lekötött teljesítményt",VLOOKUP(D511,'Műszaki adattábla'!F:O,10,0)),0))</f>
        <v/>
      </c>
      <c r="H511" s="29" t="str">
        <f>IF(D511="","",VLOOKUP(D511,'Műszaki adattábla'!F:P,11,0))</f>
        <v/>
      </c>
      <c r="I511" s="30"/>
      <c r="J511" s="30"/>
      <c r="K511" s="31" t="str">
        <f>IF(D511="","",ROUND(((F511*I511*'Műszaki adattábla'!$C$7/'Műszaki adattábla'!$C$8)+(G511*I511)+(H511*I511))/12*'Műszaki adattábla'!T502,0))</f>
        <v/>
      </c>
      <c r="L511" s="32" t="str">
        <f t="shared" si="21"/>
        <v/>
      </c>
    </row>
    <row r="512" spans="2:12" ht="14.4" thickBot="1" x14ac:dyDescent="0.3">
      <c r="B512" s="28" t="str">
        <f t="shared" si="20"/>
        <v/>
      </c>
      <c r="C512" s="167" t="str">
        <f>IF(D512="","",VLOOKUP(D512,'Műszaki adattábla'!F:G,2,0))</f>
        <v/>
      </c>
      <c r="D512" s="168" t="str">
        <f>IF('Műszaki adattábla'!F503="","",'Műszaki adattábla'!F503)</f>
        <v/>
      </c>
      <c r="E512" s="169" t="str">
        <f>IF(D512="","",VLOOKUP(D512,'Műszaki adattábla'!F:R,13,0))</f>
        <v/>
      </c>
      <c r="F512" s="29" t="str">
        <f>IF(D512="","",VLOOKUP(D512,'Műszaki adattábla'!F:M,8,0))</f>
        <v/>
      </c>
      <c r="G512" s="29" t="str">
        <f>IF(D512="","",IF('Műszaki adattábla'!L503="20-99",IF('Műszaki adattábla'!O503="","Nem adott meg lekötött teljesítményt",VLOOKUP(D512,'Műszaki adattábla'!F:O,10,0)),0))</f>
        <v/>
      </c>
      <c r="H512" s="29" t="str">
        <f>IF(D512="","",VLOOKUP(D512,'Műszaki adattábla'!F:P,11,0))</f>
        <v/>
      </c>
      <c r="I512" s="30"/>
      <c r="J512" s="30"/>
      <c r="K512" s="31" t="str">
        <f>IF(D512="","",ROUND(((F512*I512*'Műszaki adattábla'!$C$7/'Műszaki adattábla'!$C$8)+(G512*I512)+(H512*I512))/12*'Műszaki adattábla'!T503,0))</f>
        <v/>
      </c>
      <c r="L512" s="32" t="str">
        <f t="shared" si="21"/>
        <v/>
      </c>
    </row>
    <row r="513" spans="2:12" ht="14.4" thickBot="1" x14ac:dyDescent="0.3">
      <c r="B513" s="28" t="str">
        <f t="shared" si="20"/>
        <v/>
      </c>
      <c r="C513" s="167" t="str">
        <f>IF(D513="","",VLOOKUP(D513,'Műszaki adattábla'!F:G,2,0))</f>
        <v/>
      </c>
      <c r="D513" s="168" t="str">
        <f>IF('Műszaki adattábla'!F504="","",'Műszaki adattábla'!F504)</f>
        <v/>
      </c>
      <c r="E513" s="169" t="str">
        <f>IF(D513="","",VLOOKUP(D513,'Műszaki adattábla'!F:R,13,0))</f>
        <v/>
      </c>
      <c r="F513" s="29" t="str">
        <f>IF(D513="","",VLOOKUP(D513,'Műszaki adattábla'!F:M,8,0))</f>
        <v/>
      </c>
      <c r="G513" s="29" t="str">
        <f>IF(D513="","",IF('Műszaki adattábla'!L504="20-99",IF('Műszaki adattábla'!O504="","Nem adott meg lekötött teljesítményt",VLOOKUP(D513,'Műszaki adattábla'!F:O,10,0)),0))</f>
        <v/>
      </c>
      <c r="H513" s="29" t="str">
        <f>IF(D513="","",VLOOKUP(D513,'Műszaki adattábla'!F:P,11,0))</f>
        <v/>
      </c>
      <c r="I513" s="30"/>
      <c r="J513" s="30"/>
      <c r="K513" s="31" t="str">
        <f>IF(D513="","",ROUND(((F513*I513*'Műszaki adattábla'!$C$7/'Műszaki adattábla'!$C$8)+(G513*I513)+(H513*I513))/12*'Műszaki adattábla'!T504,0))</f>
        <v/>
      </c>
      <c r="L513" s="32" t="str">
        <f t="shared" si="21"/>
        <v/>
      </c>
    </row>
    <row r="514" spans="2:12" ht="14.4" thickBot="1" x14ac:dyDescent="0.3">
      <c r="B514" s="28" t="str">
        <f t="shared" si="20"/>
        <v/>
      </c>
      <c r="C514" s="167" t="str">
        <f>IF(D514="","",VLOOKUP(D514,'Műszaki adattábla'!F:G,2,0))</f>
        <v/>
      </c>
      <c r="D514" s="168" t="str">
        <f>IF('Műszaki adattábla'!F505="","",'Műszaki adattábla'!F505)</f>
        <v/>
      </c>
      <c r="E514" s="169" t="str">
        <f>IF(D514="","",VLOOKUP(D514,'Műszaki adattábla'!F:R,13,0))</f>
        <v/>
      </c>
      <c r="F514" s="29" t="str">
        <f>IF(D514="","",VLOOKUP(D514,'Műszaki adattábla'!F:M,8,0))</f>
        <v/>
      </c>
      <c r="G514" s="29" t="str">
        <f>IF(D514="","",IF('Műszaki adattábla'!L505="20-99",IF('Műszaki adattábla'!O505="","Nem adott meg lekötött teljesítményt",VLOOKUP(D514,'Műszaki adattábla'!F:O,10,0)),0))</f>
        <v/>
      </c>
      <c r="H514" s="29" t="str">
        <f>IF(D514="","",VLOOKUP(D514,'Műszaki adattábla'!F:P,11,0))</f>
        <v/>
      </c>
      <c r="I514" s="30"/>
      <c r="J514" s="30"/>
      <c r="K514" s="31" t="str">
        <f>IF(D514="","",ROUND(((F514*I514*'Műszaki adattábla'!$C$7/'Műszaki adattábla'!$C$8)+(G514*I514)+(H514*I514))/12*'Műszaki adattábla'!T505,0))</f>
        <v/>
      </c>
      <c r="L514" s="32" t="str">
        <f t="shared" si="21"/>
        <v/>
      </c>
    </row>
    <row r="515" spans="2:12" ht="14.4" thickBot="1" x14ac:dyDescent="0.3">
      <c r="B515" s="28" t="str">
        <f t="shared" si="20"/>
        <v/>
      </c>
      <c r="C515" s="167" t="str">
        <f>IF(D515="","",VLOOKUP(D515,'Műszaki adattábla'!F:G,2,0))</f>
        <v/>
      </c>
      <c r="D515" s="168" t="str">
        <f>IF('Műszaki adattábla'!F506="","",'Műszaki adattábla'!F506)</f>
        <v/>
      </c>
      <c r="E515" s="169" t="str">
        <f>IF(D515="","",VLOOKUP(D515,'Műszaki adattábla'!F:R,13,0))</f>
        <v/>
      </c>
      <c r="F515" s="29" t="str">
        <f>IF(D515="","",VLOOKUP(D515,'Műszaki adattábla'!F:M,8,0))</f>
        <v/>
      </c>
      <c r="G515" s="29" t="str">
        <f>IF(D515="","",IF('Műszaki adattábla'!L506="20-99",IF('Műszaki adattábla'!O506="","Nem adott meg lekötött teljesítményt",VLOOKUP(D515,'Műszaki adattábla'!F:O,10,0)),0))</f>
        <v/>
      </c>
      <c r="H515" s="29" t="str">
        <f>IF(D515="","",VLOOKUP(D515,'Műszaki adattábla'!F:P,11,0))</f>
        <v/>
      </c>
      <c r="I515" s="30"/>
      <c r="J515" s="30"/>
      <c r="K515" s="31" t="str">
        <f>IF(D515="","",ROUND(((F515*I515*'Műszaki adattábla'!$C$7/'Műszaki adattábla'!$C$8)+(G515*I515)+(H515*I515))/12*'Műszaki adattábla'!T506,0))</f>
        <v/>
      </c>
      <c r="L515" s="32" t="str">
        <f t="shared" si="21"/>
        <v/>
      </c>
    </row>
    <row r="516" spans="2:12" ht="14.4" thickBot="1" x14ac:dyDescent="0.3">
      <c r="B516" s="28" t="str">
        <f t="shared" si="20"/>
        <v/>
      </c>
      <c r="C516" s="167" t="str">
        <f>IF(D516="","",VLOOKUP(D516,'Műszaki adattábla'!F:G,2,0))</f>
        <v/>
      </c>
      <c r="D516" s="168" t="str">
        <f>IF('Műszaki adattábla'!F507="","",'Műszaki adattábla'!F507)</f>
        <v/>
      </c>
      <c r="E516" s="169" t="str">
        <f>IF(D516="","",VLOOKUP(D516,'Műszaki adattábla'!F:R,13,0))</f>
        <v/>
      </c>
      <c r="F516" s="29" t="str">
        <f>IF(D516="","",VLOOKUP(D516,'Műszaki adattábla'!F:M,8,0))</f>
        <v/>
      </c>
      <c r="G516" s="29" t="str">
        <f>IF(D516="","",IF('Műszaki adattábla'!L507="20-99",IF('Műszaki adattábla'!O507="","Nem adott meg lekötött teljesítményt",VLOOKUP(D516,'Műszaki adattábla'!F:O,10,0)),0))</f>
        <v/>
      </c>
      <c r="H516" s="29" t="str">
        <f>IF(D516="","",VLOOKUP(D516,'Műszaki adattábla'!F:P,11,0))</f>
        <v/>
      </c>
      <c r="I516" s="30"/>
      <c r="J516" s="30"/>
      <c r="K516" s="31" t="str">
        <f>IF(D516="","",ROUND(((F516*I516*'Műszaki adattábla'!$C$7/'Műszaki adattábla'!$C$8)+(G516*I516)+(H516*I516))/12*'Műszaki adattábla'!T507,0))</f>
        <v/>
      </c>
      <c r="L516" s="32" t="str">
        <f t="shared" si="21"/>
        <v/>
      </c>
    </row>
    <row r="517" spans="2:12" ht="14.4" thickBot="1" x14ac:dyDescent="0.3">
      <c r="B517" s="28" t="str">
        <f t="shared" si="20"/>
        <v/>
      </c>
      <c r="C517" s="167" t="str">
        <f>IF(D517="","",VLOOKUP(D517,'Műszaki adattábla'!F:G,2,0))</f>
        <v/>
      </c>
      <c r="D517" s="168" t="str">
        <f>IF('Műszaki adattábla'!F508="","",'Műszaki adattábla'!F508)</f>
        <v/>
      </c>
      <c r="E517" s="169" t="str">
        <f>IF(D517="","",VLOOKUP(D517,'Műszaki adattábla'!F:R,13,0))</f>
        <v/>
      </c>
      <c r="F517" s="29" t="str">
        <f>IF(D517="","",VLOOKUP(D517,'Műszaki adattábla'!F:M,8,0))</f>
        <v/>
      </c>
      <c r="G517" s="29" t="str">
        <f>IF(D517="","",IF('Műszaki adattábla'!L508="20-99",IF('Műszaki adattábla'!O508="","Nem adott meg lekötött teljesítményt",VLOOKUP(D517,'Műszaki adattábla'!F:O,10,0)),0))</f>
        <v/>
      </c>
      <c r="H517" s="29" t="str">
        <f>IF(D517="","",VLOOKUP(D517,'Műszaki adattábla'!F:P,11,0))</f>
        <v/>
      </c>
      <c r="I517" s="30"/>
      <c r="J517" s="30"/>
      <c r="K517" s="31" t="str">
        <f>IF(D517="","",ROUND(((F517*I517*'Műszaki adattábla'!$C$7/'Műszaki adattábla'!$C$8)+(G517*I517)+(H517*I517))/12*'Műszaki adattábla'!T508,0))</f>
        <v/>
      </c>
      <c r="L517" s="32" t="str">
        <f t="shared" si="21"/>
        <v/>
      </c>
    </row>
    <row r="518" spans="2:12" ht="14.4" thickBot="1" x14ac:dyDescent="0.3">
      <c r="B518" s="28" t="str">
        <f t="shared" si="20"/>
        <v/>
      </c>
      <c r="C518" s="167" t="str">
        <f>IF(D518="","",VLOOKUP(D518,'Műszaki adattábla'!F:G,2,0))</f>
        <v/>
      </c>
      <c r="D518" s="168" t="str">
        <f>IF('Műszaki adattábla'!F509="","",'Műszaki adattábla'!F509)</f>
        <v/>
      </c>
      <c r="E518" s="169" t="str">
        <f>IF(D518="","",VLOOKUP(D518,'Műszaki adattábla'!F:R,13,0))</f>
        <v/>
      </c>
      <c r="F518" s="29" t="str">
        <f>IF(D518="","",VLOOKUP(D518,'Műszaki adattábla'!F:M,8,0))</f>
        <v/>
      </c>
      <c r="G518" s="29" t="str">
        <f>IF(D518="","",IF('Műszaki adattábla'!L509="20-99",IF('Műszaki adattábla'!O509="","Nem adott meg lekötött teljesítményt",VLOOKUP(D518,'Műszaki adattábla'!F:O,10,0)),0))</f>
        <v/>
      </c>
      <c r="H518" s="29" t="str">
        <f>IF(D518="","",VLOOKUP(D518,'Műszaki adattábla'!F:P,11,0))</f>
        <v/>
      </c>
      <c r="I518" s="30"/>
      <c r="J518" s="30"/>
      <c r="K518" s="31" t="str">
        <f>IF(D518="","",ROUND(((F518*I518*'Műszaki adattábla'!$C$7/'Műszaki adattábla'!$C$8)+(G518*I518)+(H518*I518))/12*'Műszaki adattábla'!T509,0))</f>
        <v/>
      </c>
      <c r="L518" s="32" t="str">
        <f t="shared" si="21"/>
        <v/>
      </c>
    </row>
    <row r="519" spans="2:12" ht="14.4" thickBot="1" x14ac:dyDescent="0.3">
      <c r="B519" s="28" t="str">
        <f t="shared" si="20"/>
        <v/>
      </c>
      <c r="C519" s="167" t="str">
        <f>IF(D519="","",VLOOKUP(D519,'Műszaki adattábla'!F:G,2,0))</f>
        <v/>
      </c>
      <c r="D519" s="168" t="str">
        <f>IF('Műszaki adattábla'!F510="","",'Műszaki adattábla'!F510)</f>
        <v/>
      </c>
      <c r="E519" s="169" t="str">
        <f>IF(D519="","",VLOOKUP(D519,'Műszaki adattábla'!F:R,13,0))</f>
        <v/>
      </c>
      <c r="F519" s="29" t="str">
        <f>IF(D519="","",VLOOKUP(D519,'Műszaki adattábla'!F:M,8,0))</f>
        <v/>
      </c>
      <c r="G519" s="29" t="str">
        <f>IF(D519="","",IF('Műszaki adattábla'!L510="20-99",IF('Műszaki adattábla'!O510="","Nem adott meg lekötött teljesítményt",VLOOKUP(D519,'Műszaki adattábla'!F:O,10,0)),0))</f>
        <v/>
      </c>
      <c r="H519" s="29" t="str">
        <f>IF(D519="","",VLOOKUP(D519,'Műszaki adattábla'!F:P,11,0))</f>
        <v/>
      </c>
      <c r="I519" s="30"/>
      <c r="J519" s="30"/>
      <c r="K519" s="31" t="str">
        <f>IF(D519="","",ROUND(((F519*I519*'Műszaki adattábla'!$C$7/'Műszaki adattábla'!$C$8)+(G519*I519)+(H519*I519))/12*'Műszaki adattábla'!T510,0))</f>
        <v/>
      </c>
      <c r="L519" s="32" t="str">
        <f t="shared" si="21"/>
        <v/>
      </c>
    </row>
    <row r="520" spans="2:12" ht="14.4" thickBot="1" x14ac:dyDescent="0.3">
      <c r="B520" s="28" t="str">
        <f t="shared" si="20"/>
        <v/>
      </c>
      <c r="C520" s="167" t="str">
        <f>IF(D520="","",VLOOKUP(D520,'Műszaki adattábla'!F:G,2,0))</f>
        <v/>
      </c>
      <c r="D520" s="168" t="str">
        <f>IF('Műszaki adattábla'!F511="","",'Műszaki adattábla'!F511)</f>
        <v/>
      </c>
      <c r="E520" s="169" t="str">
        <f>IF(D520="","",VLOOKUP(D520,'Műszaki adattábla'!F:R,13,0))</f>
        <v/>
      </c>
      <c r="F520" s="29" t="str">
        <f>IF(D520="","",VLOOKUP(D520,'Műszaki adattábla'!F:M,8,0))</f>
        <v/>
      </c>
      <c r="G520" s="29" t="str">
        <f>IF(D520="","",IF('Műszaki adattábla'!L511="20-99",IF('Műszaki adattábla'!O511="","Nem adott meg lekötött teljesítményt",VLOOKUP(D520,'Műszaki adattábla'!F:O,10,0)),0))</f>
        <v/>
      </c>
      <c r="H520" s="29" t="str">
        <f>IF(D520="","",VLOOKUP(D520,'Műszaki adattábla'!F:P,11,0))</f>
        <v/>
      </c>
      <c r="I520" s="30"/>
      <c r="J520" s="30"/>
      <c r="K520" s="31" t="str">
        <f>IF(D520="","",ROUND(((F520*I520*'Műszaki adattábla'!$C$7/'Műszaki adattábla'!$C$8)+(G520*I520)+(H520*I520))/12*'Műszaki adattábla'!T511,0))</f>
        <v/>
      </c>
      <c r="L520" s="32" t="str">
        <f t="shared" si="21"/>
        <v/>
      </c>
    </row>
    <row r="521" spans="2:12" ht="14.4" thickBot="1" x14ac:dyDescent="0.3">
      <c r="B521" s="28" t="str">
        <f t="shared" si="20"/>
        <v/>
      </c>
      <c r="C521" s="167" t="str">
        <f>IF(D521="","",VLOOKUP(D521,'Műszaki adattábla'!F:G,2,0))</f>
        <v/>
      </c>
      <c r="D521" s="168" t="str">
        <f>IF('Műszaki adattábla'!F512="","",'Műszaki adattábla'!F512)</f>
        <v/>
      </c>
      <c r="E521" s="169" t="str">
        <f>IF(D521="","",VLOOKUP(D521,'Műszaki adattábla'!F:R,13,0))</f>
        <v/>
      </c>
      <c r="F521" s="29" t="str">
        <f>IF(D521="","",VLOOKUP(D521,'Műszaki adattábla'!F:M,8,0))</f>
        <v/>
      </c>
      <c r="G521" s="29" t="str">
        <f>IF(D521="","",IF('Műszaki adattábla'!L512="20-99",IF('Műszaki adattábla'!O512="","Nem adott meg lekötött teljesítményt",VLOOKUP(D521,'Műszaki adattábla'!F:O,10,0)),0))</f>
        <v/>
      </c>
      <c r="H521" s="29" t="str">
        <f>IF(D521="","",VLOOKUP(D521,'Műszaki adattábla'!F:P,11,0))</f>
        <v/>
      </c>
      <c r="I521" s="30"/>
      <c r="J521" s="30"/>
      <c r="K521" s="31" t="str">
        <f>IF(D521="","",ROUND(((F521*I521*'Műszaki adattábla'!$C$7/'Műszaki adattábla'!$C$8)+(G521*I521)+(H521*I521))/12*'Műszaki adattábla'!T512,0))</f>
        <v/>
      </c>
      <c r="L521" s="32" t="str">
        <f t="shared" si="21"/>
        <v/>
      </c>
    </row>
    <row r="522" spans="2:12" ht="14.4" thickBot="1" x14ac:dyDescent="0.3">
      <c r="B522" s="28" t="str">
        <f t="shared" si="20"/>
        <v/>
      </c>
      <c r="C522" s="167" t="str">
        <f>IF(D522="","",VLOOKUP(D522,'Műszaki adattábla'!F:G,2,0))</f>
        <v/>
      </c>
      <c r="D522" s="168" t="str">
        <f>IF('Műszaki adattábla'!F513="","",'Műszaki adattábla'!F513)</f>
        <v/>
      </c>
      <c r="E522" s="169" t="str">
        <f>IF(D522="","",VLOOKUP(D522,'Műszaki adattábla'!F:R,13,0))</f>
        <v/>
      </c>
      <c r="F522" s="29" t="str">
        <f>IF(D522="","",VLOOKUP(D522,'Műszaki adattábla'!F:M,8,0))</f>
        <v/>
      </c>
      <c r="G522" s="29" t="str">
        <f>IF(D522="","",IF('Műszaki adattábla'!L513="20-99",IF('Műszaki adattábla'!O513="","Nem adott meg lekötött teljesítményt",VLOOKUP(D522,'Műszaki adattábla'!F:O,10,0)),0))</f>
        <v/>
      </c>
      <c r="H522" s="29" t="str">
        <f>IF(D522="","",VLOOKUP(D522,'Műszaki adattábla'!F:P,11,0))</f>
        <v/>
      </c>
      <c r="I522" s="30"/>
      <c r="J522" s="30"/>
      <c r="K522" s="31" t="str">
        <f>IF(D522="","",ROUND(((F522*I522*'Műszaki adattábla'!$C$7/'Műszaki adattábla'!$C$8)+(G522*I522)+(H522*I522))/12*'Műszaki adattábla'!T513,0))</f>
        <v/>
      </c>
      <c r="L522" s="32" t="str">
        <f t="shared" si="21"/>
        <v/>
      </c>
    </row>
    <row r="523" spans="2:12" ht="14.4" thickBot="1" x14ac:dyDescent="0.3">
      <c r="B523" s="28" t="str">
        <f t="shared" si="20"/>
        <v/>
      </c>
      <c r="C523" s="167" t="str">
        <f>IF(D523="","",VLOOKUP(D523,'Műszaki adattábla'!F:G,2,0))</f>
        <v/>
      </c>
      <c r="D523" s="168" t="str">
        <f>IF('Műszaki adattábla'!F514="","",'Műszaki adattábla'!F514)</f>
        <v/>
      </c>
      <c r="E523" s="169" t="str">
        <f>IF(D523="","",VLOOKUP(D523,'Műszaki adattábla'!F:R,13,0))</f>
        <v/>
      </c>
      <c r="F523" s="29" t="str">
        <f>IF(D523="","",VLOOKUP(D523,'Műszaki adattábla'!F:M,8,0))</f>
        <v/>
      </c>
      <c r="G523" s="29" t="str">
        <f>IF(D523="","",IF('Műszaki adattábla'!L514="20-99",IF('Műszaki adattábla'!O514="","Nem adott meg lekötött teljesítményt",VLOOKUP(D523,'Műszaki adattábla'!F:O,10,0)),0))</f>
        <v/>
      </c>
      <c r="H523" s="29" t="str">
        <f>IF(D523="","",VLOOKUP(D523,'Műszaki adattábla'!F:P,11,0))</f>
        <v/>
      </c>
      <c r="I523" s="30"/>
      <c r="J523" s="30"/>
      <c r="K523" s="31" t="str">
        <f>IF(D523="","",ROUND(((F523*I523*'Műszaki adattábla'!$C$7/'Műszaki adattábla'!$C$8)+(G523*I523)+(H523*I523))/12*'Műszaki adattábla'!T514,0))</f>
        <v/>
      </c>
      <c r="L523" s="32" t="str">
        <f t="shared" si="21"/>
        <v/>
      </c>
    </row>
    <row r="524" spans="2:12" ht="14.4" thickBot="1" x14ac:dyDescent="0.3">
      <c r="B524" s="28" t="str">
        <f t="shared" si="20"/>
        <v/>
      </c>
      <c r="C524" s="167" t="str">
        <f>IF(D524="","",VLOOKUP(D524,'Műszaki adattábla'!F:G,2,0))</f>
        <v/>
      </c>
      <c r="D524" s="168" t="str">
        <f>IF('Műszaki adattábla'!F515="","",'Műszaki adattábla'!F515)</f>
        <v/>
      </c>
      <c r="E524" s="169" t="str">
        <f>IF(D524="","",VLOOKUP(D524,'Műszaki adattábla'!F:R,13,0))</f>
        <v/>
      </c>
      <c r="F524" s="29" t="str">
        <f>IF(D524="","",VLOOKUP(D524,'Műszaki adattábla'!F:M,8,0))</f>
        <v/>
      </c>
      <c r="G524" s="29" t="str">
        <f>IF(D524="","",IF('Műszaki adattábla'!L515="20-99",IF('Műszaki adattábla'!O515="","Nem adott meg lekötött teljesítményt",VLOOKUP(D524,'Műszaki adattábla'!F:O,10,0)),0))</f>
        <v/>
      </c>
      <c r="H524" s="29" t="str">
        <f>IF(D524="","",VLOOKUP(D524,'Műszaki adattábla'!F:P,11,0))</f>
        <v/>
      </c>
      <c r="I524" s="30"/>
      <c r="J524" s="30"/>
      <c r="K524" s="31" t="str">
        <f>IF(D524="","",ROUND(((F524*I524*'Műszaki adattábla'!$C$7/'Műszaki adattábla'!$C$8)+(G524*I524)+(H524*I524))/12*'Műszaki adattábla'!T515,0))</f>
        <v/>
      </c>
      <c r="L524" s="32" t="str">
        <f t="shared" si="21"/>
        <v/>
      </c>
    </row>
    <row r="525" spans="2:12" ht="14.4" thickBot="1" x14ac:dyDescent="0.3">
      <c r="B525" s="28" t="str">
        <f t="shared" si="20"/>
        <v/>
      </c>
      <c r="C525" s="167" t="str">
        <f>IF(D525="","",VLOOKUP(D525,'Műszaki adattábla'!F:G,2,0))</f>
        <v/>
      </c>
      <c r="D525" s="168" t="str">
        <f>IF('Műszaki adattábla'!F516="","",'Műszaki adattábla'!F516)</f>
        <v/>
      </c>
      <c r="E525" s="169" t="str">
        <f>IF(D525="","",VLOOKUP(D525,'Műszaki adattábla'!F:R,13,0))</f>
        <v/>
      </c>
      <c r="F525" s="29" t="str">
        <f>IF(D525="","",VLOOKUP(D525,'Műszaki adattábla'!F:M,8,0))</f>
        <v/>
      </c>
      <c r="G525" s="29" t="str">
        <f>IF(D525="","",IF('Műszaki adattábla'!L516="20-99",IF('Műszaki adattábla'!O516="","Nem adott meg lekötött teljesítményt",VLOOKUP(D525,'Műszaki adattábla'!F:O,10,0)),0))</f>
        <v/>
      </c>
      <c r="H525" s="29" t="str">
        <f>IF(D525="","",VLOOKUP(D525,'Műszaki adattábla'!F:P,11,0))</f>
        <v/>
      </c>
      <c r="I525" s="30"/>
      <c r="J525" s="30"/>
      <c r="K525" s="31" t="str">
        <f>IF(D525="","",ROUND(((F525*I525*'Műszaki adattábla'!$C$7/'Műszaki adattábla'!$C$8)+(G525*I525)+(H525*I525))/12*'Műszaki adattábla'!T516,0))</f>
        <v/>
      </c>
      <c r="L525" s="32" t="str">
        <f t="shared" si="21"/>
        <v/>
      </c>
    </row>
    <row r="526" spans="2:12" ht="14.4" thickBot="1" x14ac:dyDescent="0.3">
      <c r="B526" s="28" t="str">
        <f t="shared" si="20"/>
        <v/>
      </c>
      <c r="C526" s="167" t="str">
        <f>IF(D526="","",VLOOKUP(D526,'Műszaki adattábla'!F:G,2,0))</f>
        <v/>
      </c>
      <c r="D526" s="168" t="str">
        <f>IF('Műszaki adattábla'!F517="","",'Műszaki adattábla'!F517)</f>
        <v/>
      </c>
      <c r="E526" s="169" t="str">
        <f>IF(D526="","",VLOOKUP(D526,'Műszaki adattábla'!F:R,13,0))</f>
        <v/>
      </c>
      <c r="F526" s="29" t="str">
        <f>IF(D526="","",VLOOKUP(D526,'Műszaki adattábla'!F:M,8,0))</f>
        <v/>
      </c>
      <c r="G526" s="29" t="str">
        <f>IF(D526="","",IF('Műszaki adattábla'!L517="20-99",IF('Műszaki adattábla'!O517="","Nem adott meg lekötött teljesítményt",VLOOKUP(D526,'Műszaki adattábla'!F:O,10,0)),0))</f>
        <v/>
      </c>
      <c r="H526" s="29" t="str">
        <f>IF(D526="","",VLOOKUP(D526,'Műszaki adattábla'!F:P,11,0))</f>
        <v/>
      </c>
      <c r="I526" s="30"/>
      <c r="J526" s="30"/>
      <c r="K526" s="31" t="str">
        <f>IF(D526="","",ROUND(((F526*I526*'Műszaki adattábla'!$C$7/'Műszaki adattábla'!$C$8)+(G526*I526)+(H526*I526))/12*'Műszaki adattábla'!T517,0))</f>
        <v/>
      </c>
      <c r="L526" s="32" t="str">
        <f t="shared" si="21"/>
        <v/>
      </c>
    </row>
    <row r="527" spans="2:12" ht="14.4" thickBot="1" x14ac:dyDescent="0.3">
      <c r="B527" s="28" t="str">
        <f t="shared" si="20"/>
        <v/>
      </c>
      <c r="C527" s="167" t="str">
        <f>IF(D527="","",VLOOKUP(D527,'Műszaki adattábla'!F:G,2,0))</f>
        <v/>
      </c>
      <c r="D527" s="168" t="str">
        <f>IF('Műszaki adattábla'!F518="","",'Műszaki adattábla'!F518)</f>
        <v/>
      </c>
      <c r="E527" s="169" t="str">
        <f>IF(D527="","",VLOOKUP(D527,'Műszaki adattábla'!F:R,13,0))</f>
        <v/>
      </c>
      <c r="F527" s="29" t="str">
        <f>IF(D527="","",VLOOKUP(D527,'Műszaki adattábla'!F:M,8,0))</f>
        <v/>
      </c>
      <c r="G527" s="29" t="str">
        <f>IF(D527="","",IF('Műszaki adattábla'!L518="20-99",IF('Műszaki adattábla'!O518="","Nem adott meg lekötött teljesítményt",VLOOKUP(D527,'Műszaki adattábla'!F:O,10,0)),0))</f>
        <v/>
      </c>
      <c r="H527" s="29" t="str">
        <f>IF(D527="","",VLOOKUP(D527,'Műszaki adattábla'!F:P,11,0))</f>
        <v/>
      </c>
      <c r="I527" s="30"/>
      <c r="J527" s="30"/>
      <c r="K527" s="31" t="str">
        <f>IF(D527="","",ROUND(((F527*I527*'Műszaki adattábla'!$C$7/'Műszaki adattábla'!$C$8)+(G527*I527)+(H527*I527))/12*'Műszaki adattábla'!T518,0))</f>
        <v/>
      </c>
      <c r="L527" s="32" t="str">
        <f t="shared" si="21"/>
        <v/>
      </c>
    </row>
    <row r="528" spans="2:12" ht="14.4" thickBot="1" x14ac:dyDescent="0.3">
      <c r="B528" s="28" t="str">
        <f t="shared" si="20"/>
        <v/>
      </c>
      <c r="C528" s="167" t="str">
        <f>IF(D528="","",VLOOKUP(D528,'Műszaki adattábla'!F:G,2,0))</f>
        <v/>
      </c>
      <c r="D528" s="168" t="str">
        <f>IF('Műszaki adattábla'!F519="","",'Műszaki adattábla'!F519)</f>
        <v/>
      </c>
      <c r="E528" s="169" t="str">
        <f>IF(D528="","",VLOOKUP(D528,'Műszaki adattábla'!F:R,13,0))</f>
        <v/>
      </c>
      <c r="F528" s="29" t="str">
        <f>IF(D528="","",VLOOKUP(D528,'Műszaki adattábla'!F:M,8,0))</f>
        <v/>
      </c>
      <c r="G528" s="29" t="str">
        <f>IF(D528="","",IF('Műszaki adattábla'!L519="20-99",IF('Műszaki adattábla'!O519="","Nem adott meg lekötött teljesítményt",VLOOKUP(D528,'Műszaki adattábla'!F:O,10,0)),0))</f>
        <v/>
      </c>
      <c r="H528" s="29" t="str">
        <f>IF(D528="","",VLOOKUP(D528,'Műszaki adattábla'!F:P,11,0))</f>
        <v/>
      </c>
      <c r="I528" s="30"/>
      <c r="J528" s="30"/>
      <c r="K528" s="31" t="str">
        <f>IF(D528="","",ROUND(((F528*I528*'Műszaki adattábla'!$C$7/'Műszaki adattábla'!$C$8)+(G528*I528)+(H528*I528))/12*'Műszaki adattábla'!T519,0))</f>
        <v/>
      </c>
      <c r="L528" s="32" t="str">
        <f t="shared" si="21"/>
        <v/>
      </c>
    </row>
    <row r="529" spans="2:12" ht="14.4" thickBot="1" x14ac:dyDescent="0.3">
      <c r="B529" s="28" t="str">
        <f t="shared" si="20"/>
        <v/>
      </c>
      <c r="C529" s="167" t="str">
        <f>IF(D529="","",VLOOKUP(D529,'Műszaki adattábla'!F:G,2,0))</f>
        <v/>
      </c>
      <c r="D529" s="168" t="str">
        <f>IF('Műszaki adattábla'!F520="","",'Műszaki adattábla'!F520)</f>
        <v/>
      </c>
      <c r="E529" s="169" t="str">
        <f>IF(D529="","",VLOOKUP(D529,'Műszaki adattábla'!F:R,13,0))</f>
        <v/>
      </c>
      <c r="F529" s="29" t="str">
        <f>IF(D529="","",VLOOKUP(D529,'Műszaki adattábla'!F:M,8,0))</f>
        <v/>
      </c>
      <c r="G529" s="29" t="str">
        <f>IF(D529="","",IF('Műszaki adattábla'!L520="20-99",IF('Műszaki adattábla'!O520="","Nem adott meg lekötött teljesítményt",VLOOKUP(D529,'Műszaki adattábla'!F:O,10,0)),0))</f>
        <v/>
      </c>
      <c r="H529" s="29" t="str">
        <f>IF(D529="","",VLOOKUP(D529,'Műszaki adattábla'!F:P,11,0))</f>
        <v/>
      </c>
      <c r="I529" s="30"/>
      <c r="J529" s="30"/>
      <c r="K529" s="31" t="str">
        <f>IF(D529="","",ROUND(((F529*I529*'Műszaki adattábla'!$C$7/'Műszaki adattábla'!$C$8)+(G529*I529)+(H529*I529))/12*'Műszaki adattábla'!T520,0))</f>
        <v/>
      </c>
      <c r="L529" s="32" t="str">
        <f t="shared" si="21"/>
        <v/>
      </c>
    </row>
    <row r="530" spans="2:12" ht="14.4" thickBot="1" x14ac:dyDescent="0.3">
      <c r="B530" s="28" t="str">
        <f t="shared" si="20"/>
        <v/>
      </c>
      <c r="C530" s="167" t="str">
        <f>IF(D530="","",VLOOKUP(D530,'Műszaki adattábla'!F:G,2,0))</f>
        <v/>
      </c>
      <c r="D530" s="168" t="str">
        <f>IF('Műszaki adattábla'!F521="","",'Műszaki adattábla'!F521)</f>
        <v/>
      </c>
      <c r="E530" s="169" t="str">
        <f>IF(D530="","",VLOOKUP(D530,'Műszaki adattábla'!F:R,13,0))</f>
        <v/>
      </c>
      <c r="F530" s="29" t="str">
        <f>IF(D530="","",VLOOKUP(D530,'Műszaki adattábla'!F:M,8,0))</f>
        <v/>
      </c>
      <c r="G530" s="29" t="str">
        <f>IF(D530="","",IF('Műszaki adattábla'!L521="20-99",IF('Műszaki adattábla'!O521="","Nem adott meg lekötött teljesítményt",VLOOKUP(D530,'Műszaki adattábla'!F:O,10,0)),0))</f>
        <v/>
      </c>
      <c r="H530" s="29" t="str">
        <f>IF(D530="","",VLOOKUP(D530,'Műszaki adattábla'!F:P,11,0))</f>
        <v/>
      </c>
      <c r="I530" s="30"/>
      <c r="J530" s="30"/>
      <c r="K530" s="31" t="str">
        <f>IF(D530="","",ROUND(((F530*I530*'Műszaki adattábla'!$C$7/'Műszaki adattábla'!$C$8)+(G530*I530)+(H530*I530))/12*'Műszaki adattábla'!T521,0))</f>
        <v/>
      </c>
      <c r="L530" s="32" t="str">
        <f t="shared" si="21"/>
        <v/>
      </c>
    </row>
    <row r="531" spans="2:12" ht="14.4" thickBot="1" x14ac:dyDescent="0.3">
      <c r="B531" s="28" t="str">
        <f t="shared" si="20"/>
        <v/>
      </c>
      <c r="C531" s="167" t="str">
        <f>IF(D531="","",VLOOKUP(D531,'Műszaki adattábla'!F:G,2,0))</f>
        <v/>
      </c>
      <c r="D531" s="168" t="str">
        <f>IF('Műszaki adattábla'!F522="","",'Műszaki adattábla'!F522)</f>
        <v/>
      </c>
      <c r="E531" s="169" t="str">
        <f>IF(D531="","",VLOOKUP(D531,'Műszaki adattábla'!F:R,13,0))</f>
        <v/>
      </c>
      <c r="F531" s="29" t="str">
        <f>IF(D531="","",VLOOKUP(D531,'Műszaki adattábla'!F:M,8,0))</f>
        <v/>
      </c>
      <c r="G531" s="29" t="str">
        <f>IF(D531="","",IF('Műszaki adattábla'!L522="20-99",IF('Műszaki adattábla'!O522="","Nem adott meg lekötött teljesítményt",VLOOKUP(D531,'Műszaki adattábla'!F:O,10,0)),0))</f>
        <v/>
      </c>
      <c r="H531" s="29" t="str">
        <f>IF(D531="","",VLOOKUP(D531,'Műszaki adattábla'!F:P,11,0))</f>
        <v/>
      </c>
      <c r="I531" s="30"/>
      <c r="J531" s="30"/>
      <c r="K531" s="31" t="str">
        <f>IF(D531="","",ROUND(((F531*I531*'Műszaki adattábla'!$C$7/'Műszaki adattábla'!$C$8)+(G531*I531)+(H531*I531))/12*'Műszaki adattábla'!T522,0))</f>
        <v/>
      </c>
      <c r="L531" s="32" t="str">
        <f t="shared" si="21"/>
        <v/>
      </c>
    </row>
    <row r="532" spans="2:12" ht="14.4" thickBot="1" x14ac:dyDescent="0.3">
      <c r="B532" s="28" t="str">
        <f t="shared" si="20"/>
        <v/>
      </c>
      <c r="C532" s="167" t="str">
        <f>IF(D532="","",VLOOKUP(D532,'Műszaki adattábla'!F:G,2,0))</f>
        <v/>
      </c>
      <c r="D532" s="168" t="str">
        <f>IF('Műszaki adattábla'!F523="","",'Műszaki adattábla'!F523)</f>
        <v/>
      </c>
      <c r="E532" s="169" t="str">
        <f>IF(D532="","",VLOOKUP(D532,'Műszaki adattábla'!F:R,13,0))</f>
        <v/>
      </c>
      <c r="F532" s="29" t="str">
        <f>IF(D532="","",VLOOKUP(D532,'Műszaki adattábla'!F:M,8,0))</f>
        <v/>
      </c>
      <c r="G532" s="29" t="str">
        <f>IF(D532="","",IF('Műszaki adattábla'!L523="20-99",IF('Műszaki adattábla'!O523="","Nem adott meg lekötött teljesítményt",VLOOKUP(D532,'Műszaki adattábla'!F:O,10,0)),0))</f>
        <v/>
      </c>
      <c r="H532" s="29" t="str">
        <f>IF(D532="","",VLOOKUP(D532,'Műszaki adattábla'!F:P,11,0))</f>
        <v/>
      </c>
      <c r="I532" s="30"/>
      <c r="J532" s="30"/>
      <c r="K532" s="31" t="str">
        <f>IF(D532="","",ROUND(((F532*I532*'Műszaki adattábla'!$C$7/'Műszaki adattábla'!$C$8)+(G532*I532)+(H532*I532))/12*'Műszaki adattábla'!T523,0))</f>
        <v/>
      </c>
      <c r="L532" s="32" t="str">
        <f t="shared" si="21"/>
        <v/>
      </c>
    </row>
    <row r="533" spans="2:12" ht="14.4" thickBot="1" x14ac:dyDescent="0.3">
      <c r="B533" s="28" t="str">
        <f t="shared" si="20"/>
        <v/>
      </c>
      <c r="C533" s="167" t="str">
        <f>IF(D533="","",VLOOKUP(D533,'Műszaki adattábla'!F:G,2,0))</f>
        <v/>
      </c>
      <c r="D533" s="168" t="str">
        <f>IF('Műszaki adattábla'!F524="","",'Műszaki adattábla'!F524)</f>
        <v/>
      </c>
      <c r="E533" s="169" t="str">
        <f>IF(D533="","",VLOOKUP(D533,'Műszaki adattábla'!F:R,13,0))</f>
        <v/>
      </c>
      <c r="F533" s="29" t="str">
        <f>IF(D533="","",VLOOKUP(D533,'Műszaki adattábla'!F:M,8,0))</f>
        <v/>
      </c>
      <c r="G533" s="29" t="str">
        <f>IF(D533="","",IF('Műszaki adattábla'!L524="20-99",IF('Műszaki adattábla'!O524="","Nem adott meg lekötött teljesítményt",VLOOKUP(D533,'Műszaki adattábla'!F:O,10,0)),0))</f>
        <v/>
      </c>
      <c r="H533" s="29" t="str">
        <f>IF(D533="","",VLOOKUP(D533,'Műszaki adattábla'!F:P,11,0))</f>
        <v/>
      </c>
      <c r="I533" s="30"/>
      <c r="J533" s="30"/>
      <c r="K533" s="31" t="str">
        <f>IF(D533="","",ROUND(((F533*I533*'Műszaki adattábla'!$C$7/'Műszaki adattábla'!$C$8)+(G533*I533)+(H533*I533))/12*'Műszaki adattábla'!T524,0))</f>
        <v/>
      </c>
      <c r="L533" s="32" t="str">
        <f t="shared" si="21"/>
        <v/>
      </c>
    </row>
    <row r="534" spans="2:12" ht="14.4" thickBot="1" x14ac:dyDescent="0.3">
      <c r="B534" s="28" t="str">
        <f t="shared" si="20"/>
        <v/>
      </c>
      <c r="C534" s="167" t="str">
        <f>IF(D534="","",VLOOKUP(D534,'Műszaki adattábla'!F:G,2,0))</f>
        <v/>
      </c>
      <c r="D534" s="168" t="str">
        <f>IF('Műszaki adattábla'!F525="","",'Műszaki adattábla'!F525)</f>
        <v/>
      </c>
      <c r="E534" s="169" t="str">
        <f>IF(D534="","",VLOOKUP(D534,'Műszaki adattábla'!F:R,13,0))</f>
        <v/>
      </c>
      <c r="F534" s="29" t="str">
        <f>IF(D534="","",VLOOKUP(D534,'Műszaki adattábla'!F:M,8,0))</f>
        <v/>
      </c>
      <c r="G534" s="29" t="str">
        <f>IF(D534="","",IF('Műszaki adattábla'!L525="20-99",IF('Műszaki adattábla'!O525="","Nem adott meg lekötött teljesítményt",VLOOKUP(D534,'Műszaki adattábla'!F:O,10,0)),0))</f>
        <v/>
      </c>
      <c r="H534" s="29" t="str">
        <f>IF(D534="","",VLOOKUP(D534,'Műszaki adattábla'!F:P,11,0))</f>
        <v/>
      </c>
      <c r="I534" s="30"/>
      <c r="J534" s="30"/>
      <c r="K534" s="31" t="str">
        <f>IF(D534="","",ROUND(((F534*I534*'Műszaki adattábla'!$C$7/'Műszaki adattábla'!$C$8)+(G534*I534)+(H534*I534))/12*'Műszaki adattábla'!T525,0))</f>
        <v/>
      </c>
      <c r="L534" s="32" t="str">
        <f t="shared" si="21"/>
        <v/>
      </c>
    </row>
    <row r="535" spans="2:12" ht="14.4" thickBot="1" x14ac:dyDescent="0.3">
      <c r="B535" s="28" t="str">
        <f t="shared" si="20"/>
        <v/>
      </c>
      <c r="C535" s="167" t="str">
        <f>IF(D535="","",VLOOKUP(D535,'Műszaki adattábla'!F:G,2,0))</f>
        <v/>
      </c>
      <c r="D535" s="168" t="str">
        <f>IF('Műszaki adattábla'!F526="","",'Műszaki adattábla'!F526)</f>
        <v/>
      </c>
      <c r="E535" s="169" t="str">
        <f>IF(D535="","",VLOOKUP(D535,'Műszaki adattábla'!F:R,13,0))</f>
        <v/>
      </c>
      <c r="F535" s="29" t="str">
        <f>IF(D535="","",VLOOKUP(D535,'Műszaki adattábla'!F:M,8,0))</f>
        <v/>
      </c>
      <c r="G535" s="29" t="str">
        <f>IF(D535="","",IF('Műszaki adattábla'!L526="20-99",IF('Műszaki adattábla'!O526="","Nem adott meg lekötött teljesítményt",VLOOKUP(D535,'Műszaki adattábla'!F:O,10,0)),0))</f>
        <v/>
      </c>
      <c r="H535" s="29" t="str">
        <f>IF(D535="","",VLOOKUP(D535,'Műszaki adattábla'!F:P,11,0))</f>
        <v/>
      </c>
      <c r="I535" s="30"/>
      <c r="J535" s="30"/>
      <c r="K535" s="31" t="str">
        <f>IF(D535="","",ROUND(((F535*I535*'Műszaki adattábla'!$C$7/'Műszaki adattábla'!$C$8)+(G535*I535)+(H535*I535))/12*'Műszaki adattábla'!T526,0))</f>
        <v/>
      </c>
      <c r="L535" s="32" t="str">
        <f t="shared" si="21"/>
        <v/>
      </c>
    </row>
    <row r="536" spans="2:12" ht="14.4" thickBot="1" x14ac:dyDescent="0.3">
      <c r="B536" s="28" t="str">
        <f t="shared" ref="B536:B599" si="22">IF(D536="","",B535+1)</f>
        <v/>
      </c>
      <c r="C536" s="167" t="str">
        <f>IF(D536="","",VLOOKUP(D536,'Műszaki adattábla'!F:G,2,0))</f>
        <v/>
      </c>
      <c r="D536" s="168" t="str">
        <f>IF('Műszaki adattábla'!F527="","",'Műszaki adattábla'!F527)</f>
        <v/>
      </c>
      <c r="E536" s="169" t="str">
        <f>IF(D536="","",VLOOKUP(D536,'Műszaki adattábla'!F:R,13,0))</f>
        <v/>
      </c>
      <c r="F536" s="29" t="str">
        <f>IF(D536="","",VLOOKUP(D536,'Műszaki adattábla'!F:M,8,0))</f>
        <v/>
      </c>
      <c r="G536" s="29" t="str">
        <f>IF(D536="","",IF('Műszaki adattábla'!L527="20-99",IF('Műszaki adattábla'!O527="","Nem adott meg lekötött teljesítményt",VLOOKUP(D536,'Műszaki adattábla'!F:O,10,0)),0))</f>
        <v/>
      </c>
      <c r="H536" s="29" t="str">
        <f>IF(D536="","",VLOOKUP(D536,'Műszaki adattábla'!F:P,11,0))</f>
        <v/>
      </c>
      <c r="I536" s="30"/>
      <c r="J536" s="30"/>
      <c r="K536" s="31" t="str">
        <f>IF(D536="","",ROUND(((F536*I536*'Műszaki adattábla'!$C$7/'Műszaki adattábla'!$C$8)+(G536*I536)+(H536*I536))/12*'Műszaki adattábla'!T527,0))</f>
        <v/>
      </c>
      <c r="L536" s="32" t="str">
        <f t="shared" ref="L536:L599" si="23">IF(D536="","",ROUND((J536/1000)*E536,0))</f>
        <v/>
      </c>
    </row>
    <row r="537" spans="2:12" ht="14.4" thickBot="1" x14ac:dyDescent="0.3">
      <c r="B537" s="28" t="str">
        <f t="shared" si="22"/>
        <v/>
      </c>
      <c r="C537" s="167" t="str">
        <f>IF(D537="","",VLOOKUP(D537,'Műszaki adattábla'!F:G,2,0))</f>
        <v/>
      </c>
      <c r="D537" s="168" t="str">
        <f>IF('Műszaki adattábla'!F528="","",'Műszaki adattábla'!F528)</f>
        <v/>
      </c>
      <c r="E537" s="169" t="str">
        <f>IF(D537="","",VLOOKUP(D537,'Műszaki adattábla'!F:R,13,0))</f>
        <v/>
      </c>
      <c r="F537" s="29" t="str">
        <f>IF(D537="","",VLOOKUP(D537,'Műszaki adattábla'!F:M,8,0))</f>
        <v/>
      </c>
      <c r="G537" s="29" t="str">
        <f>IF(D537="","",IF('Műszaki adattábla'!L528="20-99",IF('Műszaki adattábla'!O528="","Nem adott meg lekötött teljesítményt",VLOOKUP(D537,'Műszaki adattábla'!F:O,10,0)),0))</f>
        <v/>
      </c>
      <c r="H537" s="29" t="str">
        <f>IF(D537="","",VLOOKUP(D537,'Műszaki adattábla'!F:P,11,0))</f>
        <v/>
      </c>
      <c r="I537" s="30"/>
      <c r="J537" s="30"/>
      <c r="K537" s="31" t="str">
        <f>IF(D537="","",ROUND(((F537*I537*'Műszaki adattábla'!$C$7/'Műszaki adattábla'!$C$8)+(G537*I537)+(H537*I537))/12*'Műszaki adattábla'!T528,0))</f>
        <v/>
      </c>
      <c r="L537" s="32" t="str">
        <f t="shared" si="23"/>
        <v/>
      </c>
    </row>
    <row r="538" spans="2:12" ht="14.4" thickBot="1" x14ac:dyDescent="0.3">
      <c r="B538" s="28" t="str">
        <f t="shared" si="22"/>
        <v/>
      </c>
      <c r="C538" s="167" t="str">
        <f>IF(D538="","",VLOOKUP(D538,'Műszaki adattábla'!F:G,2,0))</f>
        <v/>
      </c>
      <c r="D538" s="168" t="str">
        <f>IF('Műszaki adattábla'!F529="","",'Műszaki adattábla'!F529)</f>
        <v/>
      </c>
      <c r="E538" s="169" t="str">
        <f>IF(D538="","",VLOOKUP(D538,'Műszaki adattábla'!F:R,13,0))</f>
        <v/>
      </c>
      <c r="F538" s="29" t="str">
        <f>IF(D538="","",VLOOKUP(D538,'Műszaki adattábla'!F:M,8,0))</f>
        <v/>
      </c>
      <c r="G538" s="29" t="str">
        <f>IF(D538="","",IF('Műszaki adattábla'!L529="20-99",IF('Műszaki adattábla'!O529="","Nem adott meg lekötött teljesítményt",VLOOKUP(D538,'Műszaki adattábla'!F:O,10,0)),0))</f>
        <v/>
      </c>
      <c r="H538" s="29" t="str">
        <f>IF(D538="","",VLOOKUP(D538,'Műszaki adattábla'!F:P,11,0))</f>
        <v/>
      </c>
      <c r="I538" s="30"/>
      <c r="J538" s="30"/>
      <c r="K538" s="31" t="str">
        <f>IF(D538="","",ROUND(((F538*I538*'Műszaki adattábla'!$C$7/'Műszaki adattábla'!$C$8)+(G538*I538)+(H538*I538))/12*'Műszaki adattábla'!T529,0))</f>
        <v/>
      </c>
      <c r="L538" s="32" t="str">
        <f t="shared" si="23"/>
        <v/>
      </c>
    </row>
    <row r="539" spans="2:12" ht="14.4" thickBot="1" x14ac:dyDescent="0.3">
      <c r="B539" s="28" t="str">
        <f t="shared" si="22"/>
        <v/>
      </c>
      <c r="C539" s="167" t="str">
        <f>IF(D539="","",VLOOKUP(D539,'Műszaki adattábla'!F:G,2,0))</f>
        <v/>
      </c>
      <c r="D539" s="168" t="str">
        <f>IF('Műszaki adattábla'!F530="","",'Műszaki adattábla'!F530)</f>
        <v/>
      </c>
      <c r="E539" s="169" t="str">
        <f>IF(D539="","",VLOOKUP(D539,'Műszaki adattábla'!F:R,13,0))</f>
        <v/>
      </c>
      <c r="F539" s="29" t="str">
        <f>IF(D539="","",VLOOKUP(D539,'Műszaki adattábla'!F:M,8,0))</f>
        <v/>
      </c>
      <c r="G539" s="29" t="str">
        <f>IF(D539="","",IF('Műszaki adattábla'!L530="20-99",IF('Műszaki adattábla'!O530="","Nem adott meg lekötött teljesítményt",VLOOKUP(D539,'Műszaki adattábla'!F:O,10,0)),0))</f>
        <v/>
      </c>
      <c r="H539" s="29" t="str">
        <f>IF(D539="","",VLOOKUP(D539,'Műszaki adattábla'!F:P,11,0))</f>
        <v/>
      </c>
      <c r="I539" s="30"/>
      <c r="J539" s="30"/>
      <c r="K539" s="31" t="str">
        <f>IF(D539="","",ROUND(((F539*I539*'Műszaki adattábla'!$C$7/'Műszaki adattábla'!$C$8)+(G539*I539)+(H539*I539))/12*'Műszaki adattábla'!T530,0))</f>
        <v/>
      </c>
      <c r="L539" s="32" t="str">
        <f t="shared" si="23"/>
        <v/>
      </c>
    </row>
    <row r="540" spans="2:12" ht="14.4" thickBot="1" x14ac:dyDescent="0.3">
      <c r="B540" s="28" t="str">
        <f t="shared" si="22"/>
        <v/>
      </c>
      <c r="C540" s="167" t="str">
        <f>IF(D540="","",VLOOKUP(D540,'Műszaki adattábla'!F:G,2,0))</f>
        <v/>
      </c>
      <c r="D540" s="168" t="str">
        <f>IF('Műszaki adattábla'!F531="","",'Műszaki adattábla'!F531)</f>
        <v/>
      </c>
      <c r="E540" s="169" t="str">
        <f>IF(D540="","",VLOOKUP(D540,'Műszaki adattábla'!F:R,13,0))</f>
        <v/>
      </c>
      <c r="F540" s="29" t="str">
        <f>IF(D540="","",VLOOKUP(D540,'Műszaki adattábla'!F:M,8,0))</f>
        <v/>
      </c>
      <c r="G540" s="29" t="str">
        <f>IF(D540="","",IF('Műszaki adattábla'!L531="20-99",IF('Műszaki adattábla'!O531="","Nem adott meg lekötött teljesítményt",VLOOKUP(D540,'Műszaki adattábla'!F:O,10,0)),0))</f>
        <v/>
      </c>
      <c r="H540" s="29" t="str">
        <f>IF(D540="","",VLOOKUP(D540,'Műszaki adattábla'!F:P,11,0))</f>
        <v/>
      </c>
      <c r="I540" s="30"/>
      <c r="J540" s="30"/>
      <c r="K540" s="31" t="str">
        <f>IF(D540="","",ROUND(((F540*I540*'Műszaki adattábla'!$C$7/'Műszaki adattábla'!$C$8)+(G540*I540)+(H540*I540))/12*'Műszaki adattábla'!T531,0))</f>
        <v/>
      </c>
      <c r="L540" s="32" t="str">
        <f t="shared" si="23"/>
        <v/>
      </c>
    </row>
    <row r="541" spans="2:12" ht="14.4" thickBot="1" x14ac:dyDescent="0.3">
      <c r="B541" s="28" t="str">
        <f t="shared" si="22"/>
        <v/>
      </c>
      <c r="C541" s="167" t="str">
        <f>IF(D541="","",VLOOKUP(D541,'Műszaki adattábla'!F:G,2,0))</f>
        <v/>
      </c>
      <c r="D541" s="168" t="str">
        <f>IF('Műszaki adattábla'!F532="","",'Műszaki adattábla'!F532)</f>
        <v/>
      </c>
      <c r="E541" s="169" t="str">
        <f>IF(D541="","",VLOOKUP(D541,'Műszaki adattábla'!F:R,13,0))</f>
        <v/>
      </c>
      <c r="F541" s="29" t="str">
        <f>IF(D541="","",VLOOKUP(D541,'Műszaki adattábla'!F:M,8,0))</f>
        <v/>
      </c>
      <c r="G541" s="29" t="str">
        <f>IF(D541="","",IF('Műszaki adattábla'!L532="20-99",IF('Műszaki adattábla'!O532="","Nem adott meg lekötött teljesítményt",VLOOKUP(D541,'Műszaki adattábla'!F:O,10,0)),0))</f>
        <v/>
      </c>
      <c r="H541" s="29" t="str">
        <f>IF(D541="","",VLOOKUP(D541,'Műszaki adattábla'!F:P,11,0))</f>
        <v/>
      </c>
      <c r="I541" s="30"/>
      <c r="J541" s="30"/>
      <c r="K541" s="31" t="str">
        <f>IF(D541="","",ROUND(((F541*I541*'Műszaki adattábla'!$C$7/'Műszaki adattábla'!$C$8)+(G541*I541)+(H541*I541))/12*'Műszaki adattábla'!T532,0))</f>
        <v/>
      </c>
      <c r="L541" s="32" t="str">
        <f t="shared" si="23"/>
        <v/>
      </c>
    </row>
    <row r="542" spans="2:12" ht="14.4" thickBot="1" x14ac:dyDescent="0.3">
      <c r="B542" s="28" t="str">
        <f t="shared" si="22"/>
        <v/>
      </c>
      <c r="C542" s="167" t="str">
        <f>IF(D542="","",VLOOKUP(D542,'Műszaki adattábla'!F:G,2,0))</f>
        <v/>
      </c>
      <c r="D542" s="168" t="str">
        <f>IF('Műszaki adattábla'!F533="","",'Műszaki adattábla'!F533)</f>
        <v/>
      </c>
      <c r="E542" s="169" t="str">
        <f>IF(D542="","",VLOOKUP(D542,'Műszaki adattábla'!F:R,13,0))</f>
        <v/>
      </c>
      <c r="F542" s="29" t="str">
        <f>IF(D542="","",VLOOKUP(D542,'Műszaki adattábla'!F:M,8,0))</f>
        <v/>
      </c>
      <c r="G542" s="29" t="str">
        <f>IF(D542="","",IF('Műszaki adattábla'!L533="20-99",IF('Műszaki adattábla'!O533="","Nem adott meg lekötött teljesítményt",VLOOKUP(D542,'Műszaki adattábla'!F:O,10,0)),0))</f>
        <v/>
      </c>
      <c r="H542" s="29" t="str">
        <f>IF(D542="","",VLOOKUP(D542,'Műszaki adattábla'!F:P,11,0))</f>
        <v/>
      </c>
      <c r="I542" s="30"/>
      <c r="J542" s="30"/>
      <c r="K542" s="31" t="str">
        <f>IF(D542="","",ROUND(((F542*I542*'Műszaki adattábla'!$C$7/'Műszaki adattábla'!$C$8)+(G542*I542)+(H542*I542))/12*'Műszaki adattábla'!T533,0))</f>
        <v/>
      </c>
      <c r="L542" s="32" t="str">
        <f t="shared" si="23"/>
        <v/>
      </c>
    </row>
    <row r="543" spans="2:12" ht="14.4" thickBot="1" x14ac:dyDescent="0.3">
      <c r="B543" s="28" t="str">
        <f t="shared" si="22"/>
        <v/>
      </c>
      <c r="C543" s="167" t="str">
        <f>IF(D543="","",VLOOKUP(D543,'Műszaki adattábla'!F:G,2,0))</f>
        <v/>
      </c>
      <c r="D543" s="168" t="str">
        <f>IF('Műszaki adattábla'!F534="","",'Műszaki adattábla'!F534)</f>
        <v/>
      </c>
      <c r="E543" s="169" t="str">
        <f>IF(D543="","",VLOOKUP(D543,'Műszaki adattábla'!F:R,13,0))</f>
        <v/>
      </c>
      <c r="F543" s="29" t="str">
        <f>IF(D543="","",VLOOKUP(D543,'Műszaki adattábla'!F:M,8,0))</f>
        <v/>
      </c>
      <c r="G543" s="29" t="str">
        <f>IF(D543="","",IF('Műszaki adattábla'!L534="20-99",IF('Műszaki adattábla'!O534="","Nem adott meg lekötött teljesítményt",VLOOKUP(D543,'Műszaki adattábla'!F:O,10,0)),0))</f>
        <v/>
      </c>
      <c r="H543" s="29" t="str">
        <f>IF(D543="","",VLOOKUP(D543,'Műszaki adattábla'!F:P,11,0))</f>
        <v/>
      </c>
      <c r="I543" s="30"/>
      <c r="J543" s="30"/>
      <c r="K543" s="31" t="str">
        <f>IF(D543="","",ROUND(((F543*I543*'Műszaki adattábla'!$C$7/'Műszaki adattábla'!$C$8)+(G543*I543)+(H543*I543))/12*'Műszaki adattábla'!T534,0))</f>
        <v/>
      </c>
      <c r="L543" s="32" t="str">
        <f t="shared" si="23"/>
        <v/>
      </c>
    </row>
    <row r="544" spans="2:12" ht="14.4" thickBot="1" x14ac:dyDescent="0.3">
      <c r="B544" s="28" t="str">
        <f t="shared" si="22"/>
        <v/>
      </c>
      <c r="C544" s="167" t="str">
        <f>IF(D544="","",VLOOKUP(D544,'Műszaki adattábla'!F:G,2,0))</f>
        <v/>
      </c>
      <c r="D544" s="168" t="str">
        <f>IF('Műszaki adattábla'!F535="","",'Műszaki adattábla'!F535)</f>
        <v/>
      </c>
      <c r="E544" s="169" t="str">
        <f>IF(D544="","",VLOOKUP(D544,'Műszaki adattábla'!F:R,13,0))</f>
        <v/>
      </c>
      <c r="F544" s="29" t="str">
        <f>IF(D544="","",VLOOKUP(D544,'Műszaki adattábla'!F:M,8,0))</f>
        <v/>
      </c>
      <c r="G544" s="29" t="str">
        <f>IF(D544="","",IF('Műszaki adattábla'!L535="20-99",IF('Műszaki adattábla'!O535="","Nem adott meg lekötött teljesítményt",VLOOKUP(D544,'Műszaki adattábla'!F:O,10,0)),0))</f>
        <v/>
      </c>
      <c r="H544" s="29" t="str">
        <f>IF(D544="","",VLOOKUP(D544,'Műszaki adattábla'!F:P,11,0))</f>
        <v/>
      </c>
      <c r="I544" s="30"/>
      <c r="J544" s="30"/>
      <c r="K544" s="31" t="str">
        <f>IF(D544="","",ROUND(((F544*I544*'Műszaki adattábla'!$C$7/'Műszaki adattábla'!$C$8)+(G544*I544)+(H544*I544))/12*'Műszaki adattábla'!T535,0))</f>
        <v/>
      </c>
      <c r="L544" s="32" t="str">
        <f t="shared" si="23"/>
        <v/>
      </c>
    </row>
    <row r="545" spans="2:12" ht="14.4" thickBot="1" x14ac:dyDescent="0.3">
      <c r="B545" s="28" t="str">
        <f t="shared" si="22"/>
        <v/>
      </c>
      <c r="C545" s="167" t="str">
        <f>IF(D545="","",VLOOKUP(D545,'Műszaki adattábla'!F:G,2,0))</f>
        <v/>
      </c>
      <c r="D545" s="168" t="str">
        <f>IF('Műszaki adattábla'!F536="","",'Műszaki adattábla'!F536)</f>
        <v/>
      </c>
      <c r="E545" s="169" t="str">
        <f>IF(D545="","",VLOOKUP(D545,'Műszaki adattábla'!F:R,13,0))</f>
        <v/>
      </c>
      <c r="F545" s="29" t="str">
        <f>IF(D545="","",VLOOKUP(D545,'Műszaki adattábla'!F:M,8,0))</f>
        <v/>
      </c>
      <c r="G545" s="29" t="str">
        <f>IF(D545="","",IF('Műszaki adattábla'!L536="20-99",IF('Műszaki adattábla'!O536="","Nem adott meg lekötött teljesítményt",VLOOKUP(D545,'Műszaki adattábla'!F:O,10,0)),0))</f>
        <v/>
      </c>
      <c r="H545" s="29" t="str">
        <f>IF(D545="","",VLOOKUP(D545,'Műszaki adattábla'!F:P,11,0))</f>
        <v/>
      </c>
      <c r="I545" s="30"/>
      <c r="J545" s="30"/>
      <c r="K545" s="31" t="str">
        <f>IF(D545="","",ROUND(((F545*I545*'Műszaki adattábla'!$C$7/'Műszaki adattábla'!$C$8)+(G545*I545)+(H545*I545))/12*'Műszaki adattábla'!T536,0))</f>
        <v/>
      </c>
      <c r="L545" s="32" t="str">
        <f t="shared" si="23"/>
        <v/>
      </c>
    </row>
    <row r="546" spans="2:12" ht="14.4" thickBot="1" x14ac:dyDescent="0.3">
      <c r="B546" s="28" t="str">
        <f t="shared" si="22"/>
        <v/>
      </c>
      <c r="C546" s="167" t="str">
        <f>IF(D546="","",VLOOKUP(D546,'Műszaki adattábla'!F:G,2,0))</f>
        <v/>
      </c>
      <c r="D546" s="168" t="str">
        <f>IF('Műszaki adattábla'!F537="","",'Műszaki adattábla'!F537)</f>
        <v/>
      </c>
      <c r="E546" s="169" t="str">
        <f>IF(D546="","",VLOOKUP(D546,'Műszaki adattábla'!F:R,13,0))</f>
        <v/>
      </c>
      <c r="F546" s="29" t="str">
        <f>IF(D546="","",VLOOKUP(D546,'Műszaki adattábla'!F:M,8,0))</f>
        <v/>
      </c>
      <c r="G546" s="29" t="str">
        <f>IF(D546="","",IF('Műszaki adattábla'!L537="20-99",IF('Műszaki adattábla'!O537="","Nem adott meg lekötött teljesítményt",VLOOKUP(D546,'Műszaki adattábla'!F:O,10,0)),0))</f>
        <v/>
      </c>
      <c r="H546" s="29" t="str">
        <f>IF(D546="","",VLOOKUP(D546,'Műszaki adattábla'!F:P,11,0))</f>
        <v/>
      </c>
      <c r="I546" s="30"/>
      <c r="J546" s="30"/>
      <c r="K546" s="31" t="str">
        <f>IF(D546="","",ROUND(((F546*I546*'Műszaki adattábla'!$C$7/'Műszaki adattábla'!$C$8)+(G546*I546)+(H546*I546))/12*'Műszaki adattábla'!T537,0))</f>
        <v/>
      </c>
      <c r="L546" s="32" t="str">
        <f t="shared" si="23"/>
        <v/>
      </c>
    </row>
    <row r="547" spans="2:12" ht="14.4" thickBot="1" x14ac:dyDescent="0.3">
      <c r="B547" s="28" t="str">
        <f t="shared" si="22"/>
        <v/>
      </c>
      <c r="C547" s="167" t="str">
        <f>IF(D547="","",VLOOKUP(D547,'Műszaki adattábla'!F:G,2,0))</f>
        <v/>
      </c>
      <c r="D547" s="168" t="str">
        <f>IF('Műszaki adattábla'!F538="","",'Műszaki adattábla'!F538)</f>
        <v/>
      </c>
      <c r="E547" s="169" t="str">
        <f>IF(D547="","",VLOOKUP(D547,'Műszaki adattábla'!F:R,13,0))</f>
        <v/>
      </c>
      <c r="F547" s="29" t="str">
        <f>IF(D547="","",VLOOKUP(D547,'Műszaki adattábla'!F:M,8,0))</f>
        <v/>
      </c>
      <c r="G547" s="29" t="str">
        <f>IF(D547="","",IF('Műszaki adattábla'!L538="20-99",IF('Műszaki adattábla'!O538="","Nem adott meg lekötött teljesítményt",VLOOKUP(D547,'Műszaki adattábla'!F:O,10,0)),0))</f>
        <v/>
      </c>
      <c r="H547" s="29" t="str">
        <f>IF(D547="","",VLOOKUP(D547,'Műszaki adattábla'!F:P,11,0))</f>
        <v/>
      </c>
      <c r="I547" s="30"/>
      <c r="J547" s="30"/>
      <c r="K547" s="31" t="str">
        <f>IF(D547="","",ROUND(((F547*I547*'Műszaki adattábla'!$C$7/'Műszaki adattábla'!$C$8)+(G547*I547)+(H547*I547))/12*'Műszaki adattábla'!T538,0))</f>
        <v/>
      </c>
      <c r="L547" s="32" t="str">
        <f t="shared" si="23"/>
        <v/>
      </c>
    </row>
    <row r="548" spans="2:12" ht="14.4" thickBot="1" x14ac:dyDescent="0.3">
      <c r="B548" s="28" t="str">
        <f t="shared" si="22"/>
        <v/>
      </c>
      <c r="C548" s="167" t="str">
        <f>IF(D548="","",VLOOKUP(D548,'Műszaki adattábla'!F:G,2,0))</f>
        <v/>
      </c>
      <c r="D548" s="168" t="str">
        <f>IF('Műszaki adattábla'!F539="","",'Műszaki adattábla'!F539)</f>
        <v/>
      </c>
      <c r="E548" s="169" t="str">
        <f>IF(D548="","",VLOOKUP(D548,'Műszaki adattábla'!F:R,13,0))</f>
        <v/>
      </c>
      <c r="F548" s="29" t="str">
        <f>IF(D548="","",VLOOKUP(D548,'Műszaki adattábla'!F:M,8,0))</f>
        <v/>
      </c>
      <c r="G548" s="29" t="str">
        <f>IF(D548="","",IF('Műszaki adattábla'!L539="20-99",IF('Műszaki adattábla'!O539="","Nem adott meg lekötött teljesítményt",VLOOKUP(D548,'Műszaki adattábla'!F:O,10,0)),0))</f>
        <v/>
      </c>
      <c r="H548" s="29" t="str">
        <f>IF(D548="","",VLOOKUP(D548,'Műszaki adattábla'!F:P,11,0))</f>
        <v/>
      </c>
      <c r="I548" s="30"/>
      <c r="J548" s="30"/>
      <c r="K548" s="31" t="str">
        <f>IF(D548="","",ROUND(((F548*I548*'Műszaki adattábla'!$C$7/'Műszaki adattábla'!$C$8)+(G548*I548)+(H548*I548))/12*'Műszaki adattábla'!T539,0))</f>
        <v/>
      </c>
      <c r="L548" s="32" t="str">
        <f t="shared" si="23"/>
        <v/>
      </c>
    </row>
    <row r="549" spans="2:12" ht="14.4" thickBot="1" x14ac:dyDescent="0.3">
      <c r="B549" s="28" t="str">
        <f t="shared" si="22"/>
        <v/>
      </c>
      <c r="C549" s="167" t="str">
        <f>IF(D549="","",VLOOKUP(D549,'Műszaki adattábla'!F:G,2,0))</f>
        <v/>
      </c>
      <c r="D549" s="168" t="str">
        <f>IF('Műszaki adattábla'!F540="","",'Műszaki adattábla'!F540)</f>
        <v/>
      </c>
      <c r="E549" s="169" t="str">
        <f>IF(D549="","",VLOOKUP(D549,'Műszaki adattábla'!F:R,13,0))</f>
        <v/>
      </c>
      <c r="F549" s="29" t="str">
        <f>IF(D549="","",VLOOKUP(D549,'Műszaki adattábla'!F:M,8,0))</f>
        <v/>
      </c>
      <c r="G549" s="29" t="str">
        <f>IF(D549="","",IF('Műszaki adattábla'!L540="20-99",IF('Műszaki adattábla'!O540="","Nem adott meg lekötött teljesítményt",VLOOKUP(D549,'Műszaki adattábla'!F:O,10,0)),0))</f>
        <v/>
      </c>
      <c r="H549" s="29" t="str">
        <f>IF(D549="","",VLOOKUP(D549,'Műszaki adattábla'!F:P,11,0))</f>
        <v/>
      </c>
      <c r="I549" s="30"/>
      <c r="J549" s="30"/>
      <c r="K549" s="31" t="str">
        <f>IF(D549="","",ROUND(((F549*I549*'Műszaki adattábla'!$C$7/'Műszaki adattábla'!$C$8)+(G549*I549)+(H549*I549))/12*'Műszaki adattábla'!T540,0))</f>
        <v/>
      </c>
      <c r="L549" s="32" t="str">
        <f t="shared" si="23"/>
        <v/>
      </c>
    </row>
    <row r="550" spans="2:12" ht="14.4" thickBot="1" x14ac:dyDescent="0.3">
      <c r="B550" s="28" t="str">
        <f t="shared" si="22"/>
        <v/>
      </c>
      <c r="C550" s="167" t="str">
        <f>IF(D550="","",VLOOKUP(D550,'Műszaki adattábla'!F:G,2,0))</f>
        <v/>
      </c>
      <c r="D550" s="168" t="str">
        <f>IF('Műszaki adattábla'!F541="","",'Műszaki adattábla'!F541)</f>
        <v/>
      </c>
      <c r="E550" s="169" t="str">
        <f>IF(D550="","",VLOOKUP(D550,'Műszaki adattábla'!F:R,13,0))</f>
        <v/>
      </c>
      <c r="F550" s="29" t="str">
        <f>IF(D550="","",VLOOKUP(D550,'Műszaki adattábla'!F:M,8,0))</f>
        <v/>
      </c>
      <c r="G550" s="29" t="str">
        <f>IF(D550="","",IF('Műszaki adattábla'!L541="20-99",IF('Műszaki adattábla'!O541="","Nem adott meg lekötött teljesítményt",VLOOKUP(D550,'Műszaki adattábla'!F:O,10,0)),0))</f>
        <v/>
      </c>
      <c r="H550" s="29" t="str">
        <f>IF(D550="","",VLOOKUP(D550,'Műszaki adattábla'!F:P,11,0))</f>
        <v/>
      </c>
      <c r="I550" s="30"/>
      <c r="J550" s="30"/>
      <c r="K550" s="31" t="str">
        <f>IF(D550="","",ROUND(((F550*I550*'Műszaki adattábla'!$C$7/'Műszaki adattábla'!$C$8)+(G550*I550)+(H550*I550))/12*'Műszaki adattábla'!T541,0))</f>
        <v/>
      </c>
      <c r="L550" s="32" t="str">
        <f t="shared" si="23"/>
        <v/>
      </c>
    </row>
    <row r="551" spans="2:12" ht="14.4" thickBot="1" x14ac:dyDescent="0.3">
      <c r="B551" s="28" t="str">
        <f t="shared" si="22"/>
        <v/>
      </c>
      <c r="C551" s="167" t="str">
        <f>IF(D551="","",VLOOKUP(D551,'Műszaki adattábla'!F:G,2,0))</f>
        <v/>
      </c>
      <c r="D551" s="168" t="str">
        <f>IF('Műszaki adattábla'!F542="","",'Műszaki adattábla'!F542)</f>
        <v/>
      </c>
      <c r="E551" s="169" t="str">
        <f>IF(D551="","",VLOOKUP(D551,'Műszaki adattábla'!F:R,13,0))</f>
        <v/>
      </c>
      <c r="F551" s="29" t="str">
        <f>IF(D551="","",VLOOKUP(D551,'Műszaki adattábla'!F:M,8,0))</f>
        <v/>
      </c>
      <c r="G551" s="29" t="str">
        <f>IF(D551="","",IF('Műszaki adattábla'!L542="20-99",IF('Műszaki adattábla'!O542="","Nem adott meg lekötött teljesítményt",VLOOKUP(D551,'Műszaki adattábla'!F:O,10,0)),0))</f>
        <v/>
      </c>
      <c r="H551" s="29" t="str">
        <f>IF(D551="","",VLOOKUP(D551,'Műszaki adattábla'!F:P,11,0))</f>
        <v/>
      </c>
      <c r="I551" s="30"/>
      <c r="J551" s="30"/>
      <c r="K551" s="31" t="str">
        <f>IF(D551="","",ROUND(((F551*I551*'Műszaki adattábla'!$C$7/'Műszaki adattábla'!$C$8)+(G551*I551)+(H551*I551))/12*'Műszaki adattábla'!T542,0))</f>
        <v/>
      </c>
      <c r="L551" s="32" t="str">
        <f t="shared" si="23"/>
        <v/>
      </c>
    </row>
    <row r="552" spans="2:12" ht="14.4" thickBot="1" x14ac:dyDescent="0.3">
      <c r="B552" s="28" t="str">
        <f t="shared" si="22"/>
        <v/>
      </c>
      <c r="C552" s="167" t="str">
        <f>IF(D552="","",VLOOKUP(D552,'Műszaki adattábla'!F:G,2,0))</f>
        <v/>
      </c>
      <c r="D552" s="168" t="str">
        <f>IF('Műszaki adattábla'!F543="","",'Műszaki adattábla'!F543)</f>
        <v/>
      </c>
      <c r="E552" s="169" t="str">
        <f>IF(D552="","",VLOOKUP(D552,'Műszaki adattábla'!F:R,13,0))</f>
        <v/>
      </c>
      <c r="F552" s="29" t="str">
        <f>IF(D552="","",VLOOKUP(D552,'Műszaki adattábla'!F:M,8,0))</f>
        <v/>
      </c>
      <c r="G552" s="29" t="str">
        <f>IF(D552="","",IF('Műszaki adattábla'!L543="20-99",IF('Műszaki adattábla'!O543="","Nem adott meg lekötött teljesítményt",VLOOKUP(D552,'Műszaki adattábla'!F:O,10,0)),0))</f>
        <v/>
      </c>
      <c r="H552" s="29" t="str">
        <f>IF(D552="","",VLOOKUP(D552,'Műszaki adattábla'!F:P,11,0))</f>
        <v/>
      </c>
      <c r="I552" s="30"/>
      <c r="J552" s="30"/>
      <c r="K552" s="31" t="str">
        <f>IF(D552="","",ROUND(((F552*I552*'Műszaki adattábla'!$C$7/'Műszaki adattábla'!$C$8)+(G552*I552)+(H552*I552))/12*'Műszaki adattábla'!T543,0))</f>
        <v/>
      </c>
      <c r="L552" s="32" t="str">
        <f t="shared" si="23"/>
        <v/>
      </c>
    </row>
    <row r="553" spans="2:12" ht="14.4" thickBot="1" x14ac:dyDescent="0.3">
      <c r="B553" s="28" t="str">
        <f t="shared" si="22"/>
        <v/>
      </c>
      <c r="C553" s="167" t="str">
        <f>IF(D553="","",VLOOKUP(D553,'Műszaki adattábla'!F:G,2,0))</f>
        <v/>
      </c>
      <c r="D553" s="168" t="str">
        <f>IF('Műszaki adattábla'!F544="","",'Műszaki adattábla'!F544)</f>
        <v/>
      </c>
      <c r="E553" s="169" t="str">
        <f>IF(D553="","",VLOOKUP(D553,'Műszaki adattábla'!F:R,13,0))</f>
        <v/>
      </c>
      <c r="F553" s="29" t="str">
        <f>IF(D553="","",VLOOKUP(D553,'Műszaki adattábla'!F:M,8,0))</f>
        <v/>
      </c>
      <c r="G553" s="29" t="str">
        <f>IF(D553="","",IF('Műszaki adattábla'!L544="20-99",IF('Műszaki adattábla'!O544="","Nem adott meg lekötött teljesítményt",VLOOKUP(D553,'Műszaki adattábla'!F:O,10,0)),0))</f>
        <v/>
      </c>
      <c r="H553" s="29" t="str">
        <f>IF(D553="","",VLOOKUP(D553,'Műszaki adattábla'!F:P,11,0))</f>
        <v/>
      </c>
      <c r="I553" s="30"/>
      <c r="J553" s="30"/>
      <c r="K553" s="31" t="str">
        <f>IF(D553="","",ROUND(((F553*I553*'Műszaki adattábla'!$C$7/'Műszaki adattábla'!$C$8)+(G553*I553)+(H553*I553))/12*'Műszaki adattábla'!T544,0))</f>
        <v/>
      </c>
      <c r="L553" s="32" t="str">
        <f t="shared" si="23"/>
        <v/>
      </c>
    </row>
    <row r="554" spans="2:12" ht="14.4" thickBot="1" x14ac:dyDescent="0.3">
      <c r="B554" s="28" t="str">
        <f t="shared" si="22"/>
        <v/>
      </c>
      <c r="C554" s="167" t="str">
        <f>IF(D554="","",VLOOKUP(D554,'Műszaki adattábla'!F:G,2,0))</f>
        <v/>
      </c>
      <c r="D554" s="168" t="str">
        <f>IF('Műszaki adattábla'!F545="","",'Műszaki adattábla'!F545)</f>
        <v/>
      </c>
      <c r="E554" s="169" t="str">
        <f>IF(D554="","",VLOOKUP(D554,'Műszaki adattábla'!F:R,13,0))</f>
        <v/>
      </c>
      <c r="F554" s="29" t="str">
        <f>IF(D554="","",VLOOKUP(D554,'Műszaki adattábla'!F:M,8,0))</f>
        <v/>
      </c>
      <c r="G554" s="29" t="str">
        <f>IF(D554="","",IF('Műszaki adattábla'!L545="20-99",IF('Műszaki adattábla'!O545="","Nem adott meg lekötött teljesítményt",VLOOKUP(D554,'Műszaki adattábla'!F:O,10,0)),0))</f>
        <v/>
      </c>
      <c r="H554" s="29" t="str">
        <f>IF(D554="","",VLOOKUP(D554,'Műszaki adattábla'!F:P,11,0))</f>
        <v/>
      </c>
      <c r="I554" s="30"/>
      <c r="J554" s="30"/>
      <c r="K554" s="31" t="str">
        <f>IF(D554="","",ROUND(((F554*I554*'Műszaki adattábla'!$C$7/'Műszaki adattábla'!$C$8)+(G554*I554)+(H554*I554))/12*'Műszaki adattábla'!T545,0))</f>
        <v/>
      </c>
      <c r="L554" s="32" t="str">
        <f t="shared" si="23"/>
        <v/>
      </c>
    </row>
    <row r="555" spans="2:12" ht="14.4" thickBot="1" x14ac:dyDescent="0.3">
      <c r="B555" s="28" t="str">
        <f t="shared" si="22"/>
        <v/>
      </c>
      <c r="C555" s="167" t="str">
        <f>IF(D555="","",VLOOKUP(D555,'Műszaki adattábla'!F:G,2,0))</f>
        <v/>
      </c>
      <c r="D555" s="168" t="str">
        <f>IF('Műszaki adattábla'!F546="","",'Műszaki adattábla'!F546)</f>
        <v/>
      </c>
      <c r="E555" s="169" t="str">
        <f>IF(D555="","",VLOOKUP(D555,'Műszaki adattábla'!F:R,13,0))</f>
        <v/>
      </c>
      <c r="F555" s="29" t="str">
        <f>IF(D555="","",VLOOKUP(D555,'Műszaki adattábla'!F:M,8,0))</f>
        <v/>
      </c>
      <c r="G555" s="29" t="str">
        <f>IF(D555="","",IF('Műszaki adattábla'!L546="20-99",IF('Műszaki adattábla'!O546="","Nem adott meg lekötött teljesítményt",VLOOKUP(D555,'Műszaki adattábla'!F:O,10,0)),0))</f>
        <v/>
      </c>
      <c r="H555" s="29" t="str">
        <f>IF(D555="","",VLOOKUP(D555,'Műszaki adattábla'!F:P,11,0))</f>
        <v/>
      </c>
      <c r="I555" s="30"/>
      <c r="J555" s="30"/>
      <c r="K555" s="31" t="str">
        <f>IF(D555="","",ROUND(((F555*I555*'Műszaki adattábla'!$C$7/'Műszaki adattábla'!$C$8)+(G555*I555)+(H555*I555))/12*'Műszaki adattábla'!T546,0))</f>
        <v/>
      </c>
      <c r="L555" s="32" t="str">
        <f t="shared" si="23"/>
        <v/>
      </c>
    </row>
    <row r="556" spans="2:12" ht="14.4" thickBot="1" x14ac:dyDescent="0.3">
      <c r="B556" s="28" t="str">
        <f t="shared" si="22"/>
        <v/>
      </c>
      <c r="C556" s="167" t="str">
        <f>IF(D556="","",VLOOKUP(D556,'Műszaki adattábla'!F:G,2,0))</f>
        <v/>
      </c>
      <c r="D556" s="168" t="str">
        <f>IF('Műszaki adattábla'!F547="","",'Műszaki adattábla'!F547)</f>
        <v/>
      </c>
      <c r="E556" s="169" t="str">
        <f>IF(D556="","",VLOOKUP(D556,'Műszaki adattábla'!F:R,13,0))</f>
        <v/>
      </c>
      <c r="F556" s="29" t="str">
        <f>IF(D556="","",VLOOKUP(D556,'Műszaki adattábla'!F:M,8,0))</f>
        <v/>
      </c>
      <c r="G556" s="29" t="str">
        <f>IF(D556="","",IF('Műszaki adattábla'!L547="20-99",IF('Műszaki adattábla'!O547="","Nem adott meg lekötött teljesítményt",VLOOKUP(D556,'Műszaki adattábla'!F:O,10,0)),0))</f>
        <v/>
      </c>
      <c r="H556" s="29" t="str">
        <f>IF(D556="","",VLOOKUP(D556,'Műszaki adattábla'!F:P,11,0))</f>
        <v/>
      </c>
      <c r="I556" s="30"/>
      <c r="J556" s="30"/>
      <c r="K556" s="31" t="str">
        <f>IF(D556="","",ROUND(((F556*I556*'Műszaki adattábla'!$C$7/'Műszaki adattábla'!$C$8)+(G556*I556)+(H556*I556))/12*'Műszaki adattábla'!T547,0))</f>
        <v/>
      </c>
      <c r="L556" s="32" t="str">
        <f t="shared" si="23"/>
        <v/>
      </c>
    </row>
    <row r="557" spans="2:12" ht="14.4" thickBot="1" x14ac:dyDescent="0.3">
      <c r="B557" s="28" t="str">
        <f t="shared" si="22"/>
        <v/>
      </c>
      <c r="C557" s="167" t="str">
        <f>IF(D557="","",VLOOKUP(D557,'Műszaki adattábla'!F:G,2,0))</f>
        <v/>
      </c>
      <c r="D557" s="168" t="str">
        <f>IF('Műszaki adattábla'!F548="","",'Műszaki adattábla'!F548)</f>
        <v/>
      </c>
      <c r="E557" s="169" t="str">
        <f>IF(D557="","",VLOOKUP(D557,'Műszaki adattábla'!F:R,13,0))</f>
        <v/>
      </c>
      <c r="F557" s="29" t="str">
        <f>IF(D557="","",VLOOKUP(D557,'Műszaki adattábla'!F:M,8,0))</f>
        <v/>
      </c>
      <c r="G557" s="29" t="str">
        <f>IF(D557="","",IF('Műszaki adattábla'!L548="20-99",IF('Műszaki adattábla'!O548="","Nem adott meg lekötött teljesítményt",VLOOKUP(D557,'Műszaki adattábla'!F:O,10,0)),0))</f>
        <v/>
      </c>
      <c r="H557" s="29" t="str">
        <f>IF(D557="","",VLOOKUP(D557,'Műszaki adattábla'!F:P,11,0))</f>
        <v/>
      </c>
      <c r="I557" s="30"/>
      <c r="J557" s="30"/>
      <c r="K557" s="31" t="str">
        <f>IF(D557="","",ROUND(((F557*I557*'Műszaki adattábla'!$C$7/'Műszaki adattábla'!$C$8)+(G557*I557)+(H557*I557))/12*'Műszaki adattábla'!T548,0))</f>
        <v/>
      </c>
      <c r="L557" s="32" t="str">
        <f t="shared" si="23"/>
        <v/>
      </c>
    </row>
    <row r="558" spans="2:12" ht="14.4" thickBot="1" x14ac:dyDescent="0.3">
      <c r="B558" s="28" t="str">
        <f t="shared" si="22"/>
        <v/>
      </c>
      <c r="C558" s="167" t="str">
        <f>IF(D558="","",VLOOKUP(D558,'Műszaki adattábla'!F:G,2,0))</f>
        <v/>
      </c>
      <c r="D558" s="168" t="str">
        <f>IF('Műszaki adattábla'!F549="","",'Műszaki adattábla'!F549)</f>
        <v/>
      </c>
      <c r="E558" s="169" t="str">
        <f>IF(D558="","",VLOOKUP(D558,'Műszaki adattábla'!F:R,13,0))</f>
        <v/>
      </c>
      <c r="F558" s="29" t="str">
        <f>IF(D558="","",VLOOKUP(D558,'Műszaki adattábla'!F:M,8,0))</f>
        <v/>
      </c>
      <c r="G558" s="29" t="str">
        <f>IF(D558="","",IF('Műszaki adattábla'!L549="20-99",IF('Műszaki adattábla'!O549="","Nem adott meg lekötött teljesítményt",VLOOKUP(D558,'Műszaki adattábla'!F:O,10,0)),0))</f>
        <v/>
      </c>
      <c r="H558" s="29" t="str">
        <f>IF(D558="","",VLOOKUP(D558,'Műszaki adattábla'!F:P,11,0))</f>
        <v/>
      </c>
      <c r="I558" s="30"/>
      <c r="J558" s="30"/>
      <c r="K558" s="31" t="str">
        <f>IF(D558="","",ROUND(((F558*I558*'Műszaki adattábla'!$C$7/'Műszaki adattábla'!$C$8)+(G558*I558)+(H558*I558))/12*'Műszaki adattábla'!T549,0))</f>
        <v/>
      </c>
      <c r="L558" s="32" t="str">
        <f t="shared" si="23"/>
        <v/>
      </c>
    </row>
    <row r="559" spans="2:12" ht="14.4" thickBot="1" x14ac:dyDescent="0.3">
      <c r="B559" s="28" t="str">
        <f t="shared" si="22"/>
        <v/>
      </c>
      <c r="C559" s="167" t="str">
        <f>IF(D559="","",VLOOKUP(D559,'Műszaki adattábla'!F:G,2,0))</f>
        <v/>
      </c>
      <c r="D559" s="168" t="str">
        <f>IF('Műszaki adattábla'!F550="","",'Műszaki adattábla'!F550)</f>
        <v/>
      </c>
      <c r="E559" s="169" t="str">
        <f>IF(D559="","",VLOOKUP(D559,'Műszaki adattábla'!F:R,13,0))</f>
        <v/>
      </c>
      <c r="F559" s="29" t="str">
        <f>IF(D559="","",VLOOKUP(D559,'Műszaki adattábla'!F:M,8,0))</f>
        <v/>
      </c>
      <c r="G559" s="29" t="str">
        <f>IF(D559="","",IF('Műszaki adattábla'!L550="20-99",IF('Műszaki adattábla'!O550="","Nem adott meg lekötött teljesítményt",VLOOKUP(D559,'Műszaki adattábla'!F:O,10,0)),0))</f>
        <v/>
      </c>
      <c r="H559" s="29" t="str">
        <f>IF(D559="","",VLOOKUP(D559,'Műszaki adattábla'!F:P,11,0))</f>
        <v/>
      </c>
      <c r="I559" s="30"/>
      <c r="J559" s="30"/>
      <c r="K559" s="31" t="str">
        <f>IF(D559="","",ROUND(((F559*I559*'Műszaki adattábla'!$C$7/'Műszaki adattábla'!$C$8)+(G559*I559)+(H559*I559))/12*'Műszaki adattábla'!T550,0))</f>
        <v/>
      </c>
      <c r="L559" s="32" t="str">
        <f t="shared" si="23"/>
        <v/>
      </c>
    </row>
    <row r="560" spans="2:12" ht="14.4" thickBot="1" x14ac:dyDescent="0.3">
      <c r="B560" s="28" t="str">
        <f t="shared" si="22"/>
        <v/>
      </c>
      <c r="C560" s="167" t="str">
        <f>IF(D560="","",VLOOKUP(D560,'Műszaki adattábla'!F:G,2,0))</f>
        <v/>
      </c>
      <c r="D560" s="168" t="str">
        <f>IF('Műszaki adattábla'!F551="","",'Műszaki adattábla'!F551)</f>
        <v/>
      </c>
      <c r="E560" s="169" t="str">
        <f>IF(D560="","",VLOOKUP(D560,'Műszaki adattábla'!F:R,13,0))</f>
        <v/>
      </c>
      <c r="F560" s="29" t="str">
        <f>IF(D560="","",VLOOKUP(D560,'Műszaki adattábla'!F:M,8,0))</f>
        <v/>
      </c>
      <c r="G560" s="29" t="str">
        <f>IF(D560="","",IF('Műszaki adattábla'!L551="20-99",IF('Műszaki adattábla'!O551="","Nem adott meg lekötött teljesítményt",VLOOKUP(D560,'Műszaki adattábla'!F:O,10,0)),0))</f>
        <v/>
      </c>
      <c r="H560" s="29" t="str">
        <f>IF(D560="","",VLOOKUP(D560,'Műszaki adattábla'!F:P,11,0))</f>
        <v/>
      </c>
      <c r="I560" s="30"/>
      <c r="J560" s="30"/>
      <c r="K560" s="31" t="str">
        <f>IF(D560="","",ROUND(((F560*I560*'Műszaki adattábla'!$C$7/'Műszaki adattábla'!$C$8)+(G560*I560)+(H560*I560))/12*'Műszaki adattábla'!T551,0))</f>
        <v/>
      </c>
      <c r="L560" s="32" t="str">
        <f t="shared" si="23"/>
        <v/>
      </c>
    </row>
    <row r="561" spans="2:12" ht="14.4" thickBot="1" x14ac:dyDescent="0.3">
      <c r="B561" s="28" t="str">
        <f t="shared" si="22"/>
        <v/>
      </c>
      <c r="C561" s="167" t="str">
        <f>IF(D561="","",VLOOKUP(D561,'Műszaki adattábla'!F:G,2,0))</f>
        <v/>
      </c>
      <c r="D561" s="168" t="str">
        <f>IF('Műszaki adattábla'!F552="","",'Műszaki adattábla'!F552)</f>
        <v/>
      </c>
      <c r="E561" s="169" t="str">
        <f>IF(D561="","",VLOOKUP(D561,'Műszaki adattábla'!F:R,13,0))</f>
        <v/>
      </c>
      <c r="F561" s="29" t="str">
        <f>IF(D561="","",VLOOKUP(D561,'Műszaki adattábla'!F:M,8,0))</f>
        <v/>
      </c>
      <c r="G561" s="29" t="str">
        <f>IF(D561="","",IF('Műszaki adattábla'!L552="20-99",IF('Műszaki adattábla'!O552="","Nem adott meg lekötött teljesítményt",VLOOKUP(D561,'Műszaki adattábla'!F:O,10,0)),0))</f>
        <v/>
      </c>
      <c r="H561" s="29" t="str">
        <f>IF(D561="","",VLOOKUP(D561,'Műszaki adattábla'!F:P,11,0))</f>
        <v/>
      </c>
      <c r="I561" s="30"/>
      <c r="J561" s="30"/>
      <c r="K561" s="31" t="str">
        <f>IF(D561="","",ROUND(((F561*I561*'Műszaki adattábla'!$C$7/'Műszaki adattábla'!$C$8)+(G561*I561)+(H561*I561))/12*'Műszaki adattábla'!T552,0))</f>
        <v/>
      </c>
      <c r="L561" s="32" t="str">
        <f t="shared" si="23"/>
        <v/>
      </c>
    </row>
    <row r="562" spans="2:12" ht="14.4" thickBot="1" x14ac:dyDescent="0.3">
      <c r="B562" s="28" t="str">
        <f t="shared" si="22"/>
        <v/>
      </c>
      <c r="C562" s="167" t="str">
        <f>IF(D562="","",VLOOKUP(D562,'Műszaki adattábla'!F:G,2,0))</f>
        <v/>
      </c>
      <c r="D562" s="168" t="str">
        <f>IF('Műszaki adattábla'!F553="","",'Műszaki adattábla'!F553)</f>
        <v/>
      </c>
      <c r="E562" s="169" t="str">
        <f>IF(D562="","",VLOOKUP(D562,'Műszaki adattábla'!F:R,13,0))</f>
        <v/>
      </c>
      <c r="F562" s="29" t="str">
        <f>IF(D562="","",VLOOKUP(D562,'Műszaki adattábla'!F:M,8,0))</f>
        <v/>
      </c>
      <c r="G562" s="29" t="str">
        <f>IF(D562="","",IF('Műszaki adattábla'!L553="20-99",IF('Műszaki adattábla'!O553="","Nem adott meg lekötött teljesítményt",VLOOKUP(D562,'Műszaki adattábla'!F:O,10,0)),0))</f>
        <v/>
      </c>
      <c r="H562" s="29" t="str">
        <f>IF(D562="","",VLOOKUP(D562,'Műszaki adattábla'!F:P,11,0))</f>
        <v/>
      </c>
      <c r="I562" s="30"/>
      <c r="J562" s="30"/>
      <c r="K562" s="31" t="str">
        <f>IF(D562="","",ROUND(((F562*I562*'Műszaki adattábla'!$C$7/'Műszaki adattábla'!$C$8)+(G562*I562)+(H562*I562))/12*'Műszaki adattábla'!T553,0))</f>
        <v/>
      </c>
      <c r="L562" s="32" t="str">
        <f t="shared" si="23"/>
        <v/>
      </c>
    </row>
    <row r="563" spans="2:12" ht="14.4" thickBot="1" x14ac:dyDescent="0.3">
      <c r="B563" s="28" t="str">
        <f t="shared" si="22"/>
        <v/>
      </c>
      <c r="C563" s="167" t="str">
        <f>IF(D563="","",VLOOKUP(D563,'Műszaki adattábla'!F:G,2,0))</f>
        <v/>
      </c>
      <c r="D563" s="168" t="str">
        <f>IF('Műszaki adattábla'!F554="","",'Műszaki adattábla'!F554)</f>
        <v/>
      </c>
      <c r="E563" s="169" t="str">
        <f>IF(D563="","",VLOOKUP(D563,'Műszaki adattábla'!F:R,13,0))</f>
        <v/>
      </c>
      <c r="F563" s="29" t="str">
        <f>IF(D563="","",VLOOKUP(D563,'Műszaki adattábla'!F:M,8,0))</f>
        <v/>
      </c>
      <c r="G563" s="29" t="str">
        <f>IF(D563="","",IF('Műszaki adattábla'!L554="20-99",IF('Műszaki adattábla'!O554="","Nem adott meg lekötött teljesítményt",VLOOKUP(D563,'Műszaki adattábla'!F:O,10,0)),0))</f>
        <v/>
      </c>
      <c r="H563" s="29" t="str">
        <f>IF(D563="","",VLOOKUP(D563,'Műszaki adattábla'!F:P,11,0))</f>
        <v/>
      </c>
      <c r="I563" s="30"/>
      <c r="J563" s="30"/>
      <c r="K563" s="31" t="str">
        <f>IF(D563="","",ROUND(((F563*I563*'Műszaki adattábla'!$C$7/'Műszaki adattábla'!$C$8)+(G563*I563)+(H563*I563))/12*'Műszaki adattábla'!T554,0))</f>
        <v/>
      </c>
      <c r="L563" s="32" t="str">
        <f t="shared" si="23"/>
        <v/>
      </c>
    </row>
    <row r="564" spans="2:12" ht="14.4" thickBot="1" x14ac:dyDescent="0.3">
      <c r="B564" s="28" t="str">
        <f t="shared" si="22"/>
        <v/>
      </c>
      <c r="C564" s="167" t="str">
        <f>IF(D564="","",VLOOKUP(D564,'Műszaki adattábla'!F:G,2,0))</f>
        <v/>
      </c>
      <c r="D564" s="168" t="str">
        <f>IF('Műszaki adattábla'!F555="","",'Műszaki adattábla'!F555)</f>
        <v/>
      </c>
      <c r="E564" s="169" t="str">
        <f>IF(D564="","",VLOOKUP(D564,'Műszaki adattábla'!F:R,13,0))</f>
        <v/>
      </c>
      <c r="F564" s="29" t="str">
        <f>IF(D564="","",VLOOKUP(D564,'Műszaki adattábla'!F:M,8,0))</f>
        <v/>
      </c>
      <c r="G564" s="29" t="str">
        <f>IF(D564="","",IF('Műszaki adattábla'!L555="20-99",IF('Műszaki adattábla'!O555="","Nem adott meg lekötött teljesítményt",VLOOKUP(D564,'Műszaki adattábla'!F:O,10,0)),0))</f>
        <v/>
      </c>
      <c r="H564" s="29" t="str">
        <f>IF(D564="","",VLOOKUP(D564,'Műszaki adattábla'!F:P,11,0))</f>
        <v/>
      </c>
      <c r="I564" s="30"/>
      <c r="J564" s="30"/>
      <c r="K564" s="31" t="str">
        <f>IF(D564="","",ROUND(((F564*I564*'Műszaki adattábla'!$C$7/'Műszaki adattábla'!$C$8)+(G564*I564)+(H564*I564))/12*'Műszaki adattábla'!T555,0))</f>
        <v/>
      </c>
      <c r="L564" s="32" t="str">
        <f t="shared" si="23"/>
        <v/>
      </c>
    </row>
    <row r="565" spans="2:12" ht="14.4" thickBot="1" x14ac:dyDescent="0.3">
      <c r="B565" s="28" t="str">
        <f t="shared" si="22"/>
        <v/>
      </c>
      <c r="C565" s="167" t="str">
        <f>IF(D565="","",VLOOKUP(D565,'Műszaki adattábla'!F:G,2,0))</f>
        <v/>
      </c>
      <c r="D565" s="168" t="str">
        <f>IF('Műszaki adattábla'!F556="","",'Műszaki adattábla'!F556)</f>
        <v/>
      </c>
      <c r="E565" s="169" t="str">
        <f>IF(D565="","",VLOOKUP(D565,'Műszaki adattábla'!F:R,13,0))</f>
        <v/>
      </c>
      <c r="F565" s="29" t="str">
        <f>IF(D565="","",VLOOKUP(D565,'Műszaki adattábla'!F:M,8,0))</f>
        <v/>
      </c>
      <c r="G565" s="29" t="str">
        <f>IF(D565="","",IF('Műszaki adattábla'!L556="20-99",IF('Műszaki adattábla'!O556="","Nem adott meg lekötött teljesítményt",VLOOKUP(D565,'Műszaki adattábla'!F:O,10,0)),0))</f>
        <v/>
      </c>
      <c r="H565" s="29" t="str">
        <f>IF(D565="","",VLOOKUP(D565,'Műszaki adattábla'!F:P,11,0))</f>
        <v/>
      </c>
      <c r="I565" s="30"/>
      <c r="J565" s="30"/>
      <c r="K565" s="31" t="str">
        <f>IF(D565="","",ROUND(((F565*I565*'Műszaki adattábla'!$C$7/'Műszaki adattábla'!$C$8)+(G565*I565)+(H565*I565))/12*'Műszaki adattábla'!T556,0))</f>
        <v/>
      </c>
      <c r="L565" s="32" t="str">
        <f t="shared" si="23"/>
        <v/>
      </c>
    </row>
    <row r="566" spans="2:12" ht="14.4" thickBot="1" x14ac:dyDescent="0.3">
      <c r="B566" s="28" t="str">
        <f t="shared" si="22"/>
        <v/>
      </c>
      <c r="C566" s="167" t="str">
        <f>IF(D566="","",VLOOKUP(D566,'Műszaki adattábla'!F:G,2,0))</f>
        <v/>
      </c>
      <c r="D566" s="168" t="str">
        <f>IF('Műszaki adattábla'!F557="","",'Műszaki adattábla'!F557)</f>
        <v/>
      </c>
      <c r="E566" s="169" t="str">
        <f>IF(D566="","",VLOOKUP(D566,'Műszaki adattábla'!F:R,13,0))</f>
        <v/>
      </c>
      <c r="F566" s="29" t="str">
        <f>IF(D566="","",VLOOKUP(D566,'Műszaki adattábla'!F:M,8,0))</f>
        <v/>
      </c>
      <c r="G566" s="29" t="str">
        <f>IF(D566="","",IF('Műszaki adattábla'!L557="20-99",IF('Műszaki adattábla'!O557="","Nem adott meg lekötött teljesítményt",VLOOKUP(D566,'Műszaki adattábla'!F:O,10,0)),0))</f>
        <v/>
      </c>
      <c r="H566" s="29" t="str">
        <f>IF(D566="","",VLOOKUP(D566,'Műszaki adattábla'!F:P,11,0))</f>
        <v/>
      </c>
      <c r="I566" s="30"/>
      <c r="J566" s="30"/>
      <c r="K566" s="31" t="str">
        <f>IF(D566="","",ROUND(((F566*I566*'Műszaki adattábla'!$C$7/'Műszaki adattábla'!$C$8)+(G566*I566)+(H566*I566))/12*'Műszaki adattábla'!T557,0))</f>
        <v/>
      </c>
      <c r="L566" s="32" t="str">
        <f t="shared" si="23"/>
        <v/>
      </c>
    </row>
    <row r="567" spans="2:12" ht="14.4" thickBot="1" x14ac:dyDescent="0.3">
      <c r="B567" s="28" t="str">
        <f t="shared" si="22"/>
        <v/>
      </c>
      <c r="C567" s="167" t="str">
        <f>IF(D567="","",VLOOKUP(D567,'Műszaki adattábla'!F:G,2,0))</f>
        <v/>
      </c>
      <c r="D567" s="168" t="str">
        <f>IF('Műszaki adattábla'!F558="","",'Műszaki adattábla'!F558)</f>
        <v/>
      </c>
      <c r="E567" s="169" t="str">
        <f>IF(D567="","",VLOOKUP(D567,'Műszaki adattábla'!F:R,13,0))</f>
        <v/>
      </c>
      <c r="F567" s="29" t="str">
        <f>IF(D567="","",VLOOKUP(D567,'Műszaki adattábla'!F:M,8,0))</f>
        <v/>
      </c>
      <c r="G567" s="29" t="str">
        <f>IF(D567="","",IF('Műszaki adattábla'!L558="20-99",IF('Műszaki adattábla'!O558="","Nem adott meg lekötött teljesítményt",VLOOKUP(D567,'Műszaki adattábla'!F:O,10,0)),0))</f>
        <v/>
      </c>
      <c r="H567" s="29" t="str">
        <f>IF(D567="","",VLOOKUP(D567,'Műszaki adattábla'!F:P,11,0))</f>
        <v/>
      </c>
      <c r="I567" s="30"/>
      <c r="J567" s="30"/>
      <c r="K567" s="31" t="str">
        <f>IF(D567="","",ROUND(((F567*I567*'Műszaki adattábla'!$C$7/'Műszaki adattábla'!$C$8)+(G567*I567)+(H567*I567))/12*'Műszaki adattábla'!T558,0))</f>
        <v/>
      </c>
      <c r="L567" s="32" t="str">
        <f t="shared" si="23"/>
        <v/>
      </c>
    </row>
    <row r="568" spans="2:12" ht="14.4" thickBot="1" x14ac:dyDescent="0.3">
      <c r="B568" s="28" t="str">
        <f t="shared" si="22"/>
        <v/>
      </c>
      <c r="C568" s="167" t="str">
        <f>IF(D568="","",VLOOKUP(D568,'Műszaki adattábla'!F:G,2,0))</f>
        <v/>
      </c>
      <c r="D568" s="168" t="str">
        <f>IF('Műszaki adattábla'!F559="","",'Műszaki adattábla'!F559)</f>
        <v/>
      </c>
      <c r="E568" s="169" t="str">
        <f>IF(D568="","",VLOOKUP(D568,'Műszaki adattábla'!F:R,13,0))</f>
        <v/>
      </c>
      <c r="F568" s="29" t="str">
        <f>IF(D568="","",VLOOKUP(D568,'Műszaki adattábla'!F:M,8,0))</f>
        <v/>
      </c>
      <c r="G568" s="29" t="str">
        <f>IF(D568="","",IF('Műszaki adattábla'!L559="20-99",IF('Műszaki adattábla'!O559="","Nem adott meg lekötött teljesítményt",VLOOKUP(D568,'Műszaki adattábla'!F:O,10,0)),0))</f>
        <v/>
      </c>
      <c r="H568" s="29" t="str">
        <f>IF(D568="","",VLOOKUP(D568,'Műszaki adattábla'!F:P,11,0))</f>
        <v/>
      </c>
      <c r="I568" s="30"/>
      <c r="J568" s="30"/>
      <c r="K568" s="31" t="str">
        <f>IF(D568="","",ROUND(((F568*I568*'Műszaki adattábla'!$C$7/'Műszaki adattábla'!$C$8)+(G568*I568)+(H568*I568))/12*'Műszaki adattábla'!T559,0))</f>
        <v/>
      </c>
      <c r="L568" s="32" t="str">
        <f t="shared" si="23"/>
        <v/>
      </c>
    </row>
    <row r="569" spans="2:12" ht="14.4" thickBot="1" x14ac:dyDescent="0.3">
      <c r="B569" s="28" t="str">
        <f t="shared" si="22"/>
        <v/>
      </c>
      <c r="C569" s="167" t="str">
        <f>IF(D569="","",VLOOKUP(D569,'Műszaki adattábla'!F:G,2,0))</f>
        <v/>
      </c>
      <c r="D569" s="168" t="str">
        <f>IF('Műszaki adattábla'!F560="","",'Műszaki adattábla'!F560)</f>
        <v/>
      </c>
      <c r="E569" s="169" t="str">
        <f>IF(D569="","",VLOOKUP(D569,'Műszaki adattábla'!F:R,13,0))</f>
        <v/>
      </c>
      <c r="F569" s="29" t="str">
        <f>IF(D569="","",VLOOKUP(D569,'Műszaki adattábla'!F:M,8,0))</f>
        <v/>
      </c>
      <c r="G569" s="29" t="str">
        <f>IF(D569="","",IF('Műszaki adattábla'!L560="20-99",IF('Műszaki adattábla'!O560="","Nem adott meg lekötött teljesítményt",VLOOKUP(D569,'Műszaki adattábla'!F:O,10,0)),0))</f>
        <v/>
      </c>
      <c r="H569" s="29" t="str">
        <f>IF(D569="","",VLOOKUP(D569,'Műszaki adattábla'!F:P,11,0))</f>
        <v/>
      </c>
      <c r="I569" s="30"/>
      <c r="J569" s="30"/>
      <c r="K569" s="31" t="str">
        <f>IF(D569="","",ROUND(((F569*I569*'Műszaki adattábla'!$C$7/'Műszaki adattábla'!$C$8)+(G569*I569)+(H569*I569))/12*'Műszaki adattábla'!T560,0))</f>
        <v/>
      </c>
      <c r="L569" s="32" t="str">
        <f t="shared" si="23"/>
        <v/>
      </c>
    </row>
    <row r="570" spans="2:12" ht="14.4" thickBot="1" x14ac:dyDescent="0.3">
      <c r="B570" s="28" t="str">
        <f t="shared" si="22"/>
        <v/>
      </c>
      <c r="C570" s="167" t="str">
        <f>IF(D570="","",VLOOKUP(D570,'Műszaki adattábla'!F:G,2,0))</f>
        <v/>
      </c>
      <c r="D570" s="168" t="str">
        <f>IF('Műszaki adattábla'!F561="","",'Műszaki adattábla'!F561)</f>
        <v/>
      </c>
      <c r="E570" s="169" t="str">
        <f>IF(D570="","",VLOOKUP(D570,'Műszaki adattábla'!F:R,13,0))</f>
        <v/>
      </c>
      <c r="F570" s="29" t="str">
        <f>IF(D570="","",VLOOKUP(D570,'Műszaki adattábla'!F:M,8,0))</f>
        <v/>
      </c>
      <c r="G570" s="29" t="str">
        <f>IF(D570="","",IF('Műszaki adattábla'!L561="20-99",IF('Műszaki adattábla'!O561="","Nem adott meg lekötött teljesítményt",VLOOKUP(D570,'Műszaki adattábla'!F:O,10,0)),0))</f>
        <v/>
      </c>
      <c r="H570" s="29" t="str">
        <f>IF(D570="","",VLOOKUP(D570,'Műszaki adattábla'!F:P,11,0))</f>
        <v/>
      </c>
      <c r="I570" s="30"/>
      <c r="J570" s="30"/>
      <c r="K570" s="31" t="str">
        <f>IF(D570="","",ROUND(((F570*I570*'Műszaki adattábla'!$C$7/'Műszaki adattábla'!$C$8)+(G570*I570)+(H570*I570))/12*'Műszaki adattábla'!T561,0))</f>
        <v/>
      </c>
      <c r="L570" s="32" t="str">
        <f t="shared" si="23"/>
        <v/>
      </c>
    </row>
    <row r="571" spans="2:12" ht="14.4" thickBot="1" x14ac:dyDescent="0.3">
      <c r="B571" s="28" t="str">
        <f t="shared" si="22"/>
        <v/>
      </c>
      <c r="C571" s="167" t="str">
        <f>IF(D571="","",VLOOKUP(D571,'Műszaki adattábla'!F:G,2,0))</f>
        <v/>
      </c>
      <c r="D571" s="168" t="str">
        <f>IF('Műszaki adattábla'!F562="","",'Műszaki adattábla'!F562)</f>
        <v/>
      </c>
      <c r="E571" s="169" t="str">
        <f>IF(D571="","",VLOOKUP(D571,'Műszaki adattábla'!F:R,13,0))</f>
        <v/>
      </c>
      <c r="F571" s="29" t="str">
        <f>IF(D571="","",VLOOKUP(D571,'Műszaki adattábla'!F:M,8,0))</f>
        <v/>
      </c>
      <c r="G571" s="29" t="str">
        <f>IF(D571="","",IF('Műszaki adattábla'!L562="20-99",IF('Műszaki adattábla'!O562="","Nem adott meg lekötött teljesítményt",VLOOKUP(D571,'Műszaki adattábla'!F:O,10,0)),0))</f>
        <v/>
      </c>
      <c r="H571" s="29" t="str">
        <f>IF(D571="","",VLOOKUP(D571,'Műszaki adattábla'!F:P,11,0))</f>
        <v/>
      </c>
      <c r="I571" s="30"/>
      <c r="J571" s="30"/>
      <c r="K571" s="31" t="str">
        <f>IF(D571="","",ROUND(((F571*I571*'Műszaki adattábla'!$C$7/'Műszaki adattábla'!$C$8)+(G571*I571)+(H571*I571))/12*'Műszaki adattábla'!T562,0))</f>
        <v/>
      </c>
      <c r="L571" s="32" t="str">
        <f t="shared" si="23"/>
        <v/>
      </c>
    </row>
    <row r="572" spans="2:12" ht="14.4" thickBot="1" x14ac:dyDescent="0.3">
      <c r="B572" s="28" t="str">
        <f t="shared" si="22"/>
        <v/>
      </c>
      <c r="C572" s="167" t="str">
        <f>IF(D572="","",VLOOKUP(D572,'Műszaki adattábla'!F:G,2,0))</f>
        <v/>
      </c>
      <c r="D572" s="168" t="str">
        <f>IF('Műszaki adattábla'!F563="","",'Műszaki adattábla'!F563)</f>
        <v/>
      </c>
      <c r="E572" s="169" t="str">
        <f>IF(D572="","",VLOOKUP(D572,'Műszaki adattábla'!F:R,13,0))</f>
        <v/>
      </c>
      <c r="F572" s="29" t="str">
        <f>IF(D572="","",VLOOKUP(D572,'Műszaki adattábla'!F:M,8,0))</f>
        <v/>
      </c>
      <c r="G572" s="29" t="str">
        <f>IF(D572="","",IF('Műszaki adattábla'!L563="20-99",IF('Műszaki adattábla'!O563="","Nem adott meg lekötött teljesítményt",VLOOKUP(D572,'Műszaki adattábla'!F:O,10,0)),0))</f>
        <v/>
      </c>
      <c r="H572" s="29" t="str">
        <f>IF(D572="","",VLOOKUP(D572,'Műszaki adattábla'!F:P,11,0))</f>
        <v/>
      </c>
      <c r="I572" s="30"/>
      <c r="J572" s="30"/>
      <c r="K572" s="31" t="str">
        <f>IF(D572="","",ROUND(((F572*I572*'Műszaki adattábla'!$C$7/'Műszaki adattábla'!$C$8)+(G572*I572)+(H572*I572))/12*'Műszaki adattábla'!T563,0))</f>
        <v/>
      </c>
      <c r="L572" s="32" t="str">
        <f t="shared" si="23"/>
        <v/>
      </c>
    </row>
    <row r="573" spans="2:12" ht="14.4" thickBot="1" x14ac:dyDescent="0.3">
      <c r="B573" s="28" t="str">
        <f t="shared" si="22"/>
        <v/>
      </c>
      <c r="C573" s="167" t="str">
        <f>IF(D573="","",VLOOKUP(D573,'Műszaki adattábla'!F:G,2,0))</f>
        <v/>
      </c>
      <c r="D573" s="168" t="str">
        <f>IF('Műszaki adattábla'!F564="","",'Műszaki adattábla'!F564)</f>
        <v/>
      </c>
      <c r="E573" s="169" t="str">
        <f>IF(D573="","",VLOOKUP(D573,'Műszaki adattábla'!F:R,13,0))</f>
        <v/>
      </c>
      <c r="F573" s="29" t="str">
        <f>IF(D573="","",VLOOKUP(D573,'Műszaki adattábla'!F:M,8,0))</f>
        <v/>
      </c>
      <c r="G573" s="29" t="str">
        <f>IF(D573="","",IF('Műszaki adattábla'!L564="20-99",IF('Műszaki adattábla'!O564="","Nem adott meg lekötött teljesítményt",VLOOKUP(D573,'Műszaki adattábla'!F:O,10,0)),0))</f>
        <v/>
      </c>
      <c r="H573" s="29" t="str">
        <f>IF(D573="","",VLOOKUP(D573,'Műszaki adattábla'!F:P,11,0))</f>
        <v/>
      </c>
      <c r="I573" s="30"/>
      <c r="J573" s="30"/>
      <c r="K573" s="31" t="str">
        <f>IF(D573="","",ROUND(((F573*I573*'Műszaki adattábla'!$C$7/'Műszaki adattábla'!$C$8)+(G573*I573)+(H573*I573))/12*'Műszaki adattábla'!T564,0))</f>
        <v/>
      </c>
      <c r="L573" s="32" t="str">
        <f t="shared" si="23"/>
        <v/>
      </c>
    </row>
    <row r="574" spans="2:12" ht="14.4" thickBot="1" x14ac:dyDescent="0.3">
      <c r="B574" s="28" t="str">
        <f t="shared" si="22"/>
        <v/>
      </c>
      <c r="C574" s="167" t="str">
        <f>IF(D574="","",VLOOKUP(D574,'Műszaki adattábla'!F:G,2,0))</f>
        <v/>
      </c>
      <c r="D574" s="168" t="str">
        <f>IF('Műszaki adattábla'!F565="","",'Műszaki adattábla'!F565)</f>
        <v/>
      </c>
      <c r="E574" s="169" t="str">
        <f>IF(D574="","",VLOOKUP(D574,'Műszaki adattábla'!F:R,13,0))</f>
        <v/>
      </c>
      <c r="F574" s="29" t="str">
        <f>IF(D574="","",VLOOKUP(D574,'Műszaki adattábla'!F:M,8,0))</f>
        <v/>
      </c>
      <c r="G574" s="29" t="str">
        <f>IF(D574="","",IF('Műszaki adattábla'!L565="20-99",IF('Műszaki adattábla'!O565="","Nem adott meg lekötött teljesítményt",VLOOKUP(D574,'Műszaki adattábla'!F:O,10,0)),0))</f>
        <v/>
      </c>
      <c r="H574" s="29" t="str">
        <f>IF(D574="","",VLOOKUP(D574,'Műszaki adattábla'!F:P,11,0))</f>
        <v/>
      </c>
      <c r="I574" s="30"/>
      <c r="J574" s="30"/>
      <c r="K574" s="31" t="str">
        <f>IF(D574="","",ROUND(((F574*I574*'Műszaki adattábla'!$C$7/'Műszaki adattábla'!$C$8)+(G574*I574)+(H574*I574))/12*'Műszaki adattábla'!T565,0))</f>
        <v/>
      </c>
      <c r="L574" s="32" t="str">
        <f t="shared" si="23"/>
        <v/>
      </c>
    </row>
    <row r="575" spans="2:12" ht="14.4" thickBot="1" x14ac:dyDescent="0.3">
      <c r="B575" s="28" t="str">
        <f t="shared" si="22"/>
        <v/>
      </c>
      <c r="C575" s="167" t="str">
        <f>IF(D575="","",VLOOKUP(D575,'Műszaki adattábla'!F:G,2,0))</f>
        <v/>
      </c>
      <c r="D575" s="168" t="str">
        <f>IF('Műszaki adattábla'!F566="","",'Műszaki adattábla'!F566)</f>
        <v/>
      </c>
      <c r="E575" s="169" t="str">
        <f>IF(D575="","",VLOOKUP(D575,'Műszaki adattábla'!F:R,13,0))</f>
        <v/>
      </c>
      <c r="F575" s="29" t="str">
        <f>IF(D575="","",VLOOKUP(D575,'Műszaki adattábla'!F:M,8,0))</f>
        <v/>
      </c>
      <c r="G575" s="29" t="str">
        <f>IF(D575="","",IF('Műszaki adattábla'!L566="20-99",IF('Műszaki adattábla'!O566="","Nem adott meg lekötött teljesítményt",VLOOKUP(D575,'Műszaki adattábla'!F:O,10,0)),0))</f>
        <v/>
      </c>
      <c r="H575" s="29" t="str">
        <f>IF(D575="","",VLOOKUP(D575,'Műszaki adattábla'!F:P,11,0))</f>
        <v/>
      </c>
      <c r="I575" s="30"/>
      <c r="J575" s="30"/>
      <c r="K575" s="31" t="str">
        <f>IF(D575="","",ROUND(((F575*I575*'Műszaki adattábla'!$C$7/'Műszaki adattábla'!$C$8)+(G575*I575)+(H575*I575))/12*'Műszaki adattábla'!T566,0))</f>
        <v/>
      </c>
      <c r="L575" s="32" t="str">
        <f t="shared" si="23"/>
        <v/>
      </c>
    </row>
    <row r="576" spans="2:12" ht="14.4" thickBot="1" x14ac:dyDescent="0.3">
      <c r="B576" s="28" t="str">
        <f t="shared" si="22"/>
        <v/>
      </c>
      <c r="C576" s="167" t="str">
        <f>IF(D576="","",VLOOKUP(D576,'Műszaki adattábla'!F:G,2,0))</f>
        <v/>
      </c>
      <c r="D576" s="168" t="str">
        <f>IF('Műszaki adattábla'!F567="","",'Műszaki adattábla'!F567)</f>
        <v/>
      </c>
      <c r="E576" s="169" t="str">
        <f>IF(D576="","",VLOOKUP(D576,'Műszaki adattábla'!F:R,13,0))</f>
        <v/>
      </c>
      <c r="F576" s="29" t="str">
        <f>IF(D576="","",VLOOKUP(D576,'Műszaki adattábla'!F:M,8,0))</f>
        <v/>
      </c>
      <c r="G576" s="29" t="str">
        <f>IF(D576="","",IF('Műszaki adattábla'!L567="20-99",IF('Műszaki adattábla'!O567="","Nem adott meg lekötött teljesítményt",VLOOKUP(D576,'Műszaki adattábla'!F:O,10,0)),0))</f>
        <v/>
      </c>
      <c r="H576" s="29" t="str">
        <f>IF(D576="","",VLOOKUP(D576,'Műszaki adattábla'!F:P,11,0))</f>
        <v/>
      </c>
      <c r="I576" s="30"/>
      <c r="J576" s="30"/>
      <c r="K576" s="31" t="str">
        <f>IF(D576="","",ROUND(((F576*I576*'Műszaki adattábla'!$C$7/'Műszaki adattábla'!$C$8)+(G576*I576)+(H576*I576))/12*'Műszaki adattábla'!T567,0))</f>
        <v/>
      </c>
      <c r="L576" s="32" t="str">
        <f t="shared" si="23"/>
        <v/>
      </c>
    </row>
    <row r="577" spans="2:12" ht="14.4" thickBot="1" x14ac:dyDescent="0.3">
      <c r="B577" s="28" t="str">
        <f t="shared" si="22"/>
        <v/>
      </c>
      <c r="C577" s="167" t="str">
        <f>IF(D577="","",VLOOKUP(D577,'Műszaki adattábla'!F:G,2,0))</f>
        <v/>
      </c>
      <c r="D577" s="168" t="str">
        <f>IF('Műszaki adattábla'!F568="","",'Műszaki adattábla'!F568)</f>
        <v/>
      </c>
      <c r="E577" s="169" t="str">
        <f>IF(D577="","",VLOOKUP(D577,'Műszaki adattábla'!F:R,13,0))</f>
        <v/>
      </c>
      <c r="F577" s="29" t="str">
        <f>IF(D577="","",VLOOKUP(D577,'Műszaki adattábla'!F:M,8,0))</f>
        <v/>
      </c>
      <c r="G577" s="29" t="str">
        <f>IF(D577="","",IF('Műszaki adattábla'!L568="20-99",IF('Műszaki adattábla'!O568="","Nem adott meg lekötött teljesítményt",VLOOKUP(D577,'Műszaki adattábla'!F:O,10,0)),0))</f>
        <v/>
      </c>
      <c r="H577" s="29" t="str">
        <f>IF(D577="","",VLOOKUP(D577,'Műszaki adattábla'!F:P,11,0))</f>
        <v/>
      </c>
      <c r="I577" s="30"/>
      <c r="J577" s="30"/>
      <c r="K577" s="31" t="str">
        <f>IF(D577="","",ROUND(((F577*I577*'Műszaki adattábla'!$C$7/'Műszaki adattábla'!$C$8)+(G577*I577)+(H577*I577))/12*'Műszaki adattábla'!T568,0))</f>
        <v/>
      </c>
      <c r="L577" s="32" t="str">
        <f t="shared" si="23"/>
        <v/>
      </c>
    </row>
    <row r="578" spans="2:12" ht="14.4" thickBot="1" x14ac:dyDescent="0.3">
      <c r="B578" s="28" t="str">
        <f t="shared" si="22"/>
        <v/>
      </c>
      <c r="C578" s="167" t="str">
        <f>IF(D578="","",VLOOKUP(D578,'Műszaki adattábla'!F:G,2,0))</f>
        <v/>
      </c>
      <c r="D578" s="168" t="str">
        <f>IF('Műszaki adattábla'!F569="","",'Műszaki adattábla'!F569)</f>
        <v/>
      </c>
      <c r="E578" s="169" t="str">
        <f>IF(D578="","",VLOOKUP(D578,'Műszaki adattábla'!F:R,13,0))</f>
        <v/>
      </c>
      <c r="F578" s="29" t="str">
        <f>IF(D578="","",VLOOKUP(D578,'Műszaki adattábla'!F:M,8,0))</f>
        <v/>
      </c>
      <c r="G578" s="29" t="str">
        <f>IF(D578="","",IF('Műszaki adattábla'!L569="20-99",IF('Műszaki adattábla'!O569="","Nem adott meg lekötött teljesítményt",VLOOKUP(D578,'Műszaki adattábla'!F:O,10,0)),0))</f>
        <v/>
      </c>
      <c r="H578" s="29" t="str">
        <f>IF(D578="","",VLOOKUP(D578,'Műszaki adattábla'!F:P,11,0))</f>
        <v/>
      </c>
      <c r="I578" s="30"/>
      <c r="J578" s="30"/>
      <c r="K578" s="31" t="str">
        <f>IF(D578="","",ROUND(((F578*I578*'Műszaki adattábla'!$C$7/'Műszaki adattábla'!$C$8)+(G578*I578)+(H578*I578))/12*'Műszaki adattábla'!T569,0))</f>
        <v/>
      </c>
      <c r="L578" s="32" t="str">
        <f t="shared" si="23"/>
        <v/>
      </c>
    </row>
    <row r="579" spans="2:12" ht="14.4" thickBot="1" x14ac:dyDescent="0.3">
      <c r="B579" s="28" t="str">
        <f t="shared" si="22"/>
        <v/>
      </c>
      <c r="C579" s="167" t="str">
        <f>IF(D579="","",VLOOKUP(D579,'Műszaki adattábla'!F:G,2,0))</f>
        <v/>
      </c>
      <c r="D579" s="168" t="str">
        <f>IF('Műszaki adattábla'!F570="","",'Műszaki adattábla'!F570)</f>
        <v/>
      </c>
      <c r="E579" s="169" t="str">
        <f>IF(D579="","",VLOOKUP(D579,'Műszaki adattábla'!F:R,13,0))</f>
        <v/>
      </c>
      <c r="F579" s="29" t="str">
        <f>IF(D579="","",VLOOKUP(D579,'Műszaki adattábla'!F:M,8,0))</f>
        <v/>
      </c>
      <c r="G579" s="29" t="str">
        <f>IF(D579="","",IF('Műszaki adattábla'!L570="20-99",IF('Műszaki adattábla'!O570="","Nem adott meg lekötött teljesítményt",VLOOKUP(D579,'Műszaki adattábla'!F:O,10,0)),0))</f>
        <v/>
      </c>
      <c r="H579" s="29" t="str">
        <f>IF(D579="","",VLOOKUP(D579,'Műszaki adattábla'!F:P,11,0))</f>
        <v/>
      </c>
      <c r="I579" s="30"/>
      <c r="J579" s="30"/>
      <c r="K579" s="31" t="str">
        <f>IF(D579="","",ROUND(((F579*I579*'Műszaki adattábla'!$C$7/'Műszaki adattábla'!$C$8)+(G579*I579)+(H579*I579))/12*'Műszaki adattábla'!T570,0))</f>
        <v/>
      </c>
      <c r="L579" s="32" t="str">
        <f t="shared" si="23"/>
        <v/>
      </c>
    </row>
    <row r="580" spans="2:12" ht="14.4" thickBot="1" x14ac:dyDescent="0.3">
      <c r="B580" s="28" t="str">
        <f t="shared" si="22"/>
        <v/>
      </c>
      <c r="C580" s="167" t="str">
        <f>IF(D580="","",VLOOKUP(D580,'Műszaki adattábla'!F:G,2,0))</f>
        <v/>
      </c>
      <c r="D580" s="168" t="str">
        <f>IF('Műszaki adattábla'!F571="","",'Műszaki adattábla'!F571)</f>
        <v/>
      </c>
      <c r="E580" s="169" t="str">
        <f>IF(D580="","",VLOOKUP(D580,'Műszaki adattábla'!F:R,13,0))</f>
        <v/>
      </c>
      <c r="F580" s="29" t="str">
        <f>IF(D580="","",VLOOKUP(D580,'Műszaki adattábla'!F:M,8,0))</f>
        <v/>
      </c>
      <c r="G580" s="29" t="str">
        <f>IF(D580="","",IF('Műszaki adattábla'!L571="20-99",IF('Műszaki adattábla'!O571="","Nem adott meg lekötött teljesítményt",VLOOKUP(D580,'Műszaki adattábla'!F:O,10,0)),0))</f>
        <v/>
      </c>
      <c r="H580" s="29" t="str">
        <f>IF(D580="","",VLOOKUP(D580,'Műszaki adattábla'!F:P,11,0))</f>
        <v/>
      </c>
      <c r="I580" s="30"/>
      <c r="J580" s="30"/>
      <c r="K580" s="31" t="str">
        <f>IF(D580="","",ROUND(((F580*I580*'Műszaki adattábla'!$C$7/'Műszaki adattábla'!$C$8)+(G580*I580)+(H580*I580))/12*'Műszaki adattábla'!T571,0))</f>
        <v/>
      </c>
      <c r="L580" s="32" t="str">
        <f t="shared" si="23"/>
        <v/>
      </c>
    </row>
    <row r="581" spans="2:12" ht="14.4" thickBot="1" x14ac:dyDescent="0.3">
      <c r="B581" s="28" t="str">
        <f t="shared" si="22"/>
        <v/>
      </c>
      <c r="C581" s="167" t="str">
        <f>IF(D581="","",VLOOKUP(D581,'Műszaki adattábla'!F:G,2,0))</f>
        <v/>
      </c>
      <c r="D581" s="168" t="str">
        <f>IF('Műszaki adattábla'!F572="","",'Műszaki adattábla'!F572)</f>
        <v/>
      </c>
      <c r="E581" s="169" t="str">
        <f>IF(D581="","",VLOOKUP(D581,'Műszaki adattábla'!F:R,13,0))</f>
        <v/>
      </c>
      <c r="F581" s="29" t="str">
        <f>IF(D581="","",VLOOKUP(D581,'Műszaki adattábla'!F:M,8,0))</f>
        <v/>
      </c>
      <c r="G581" s="29" t="str">
        <f>IF(D581="","",IF('Műszaki adattábla'!L572="20-99",IF('Műszaki adattábla'!O572="","Nem adott meg lekötött teljesítményt",VLOOKUP(D581,'Műszaki adattábla'!F:O,10,0)),0))</f>
        <v/>
      </c>
      <c r="H581" s="29" t="str">
        <f>IF(D581="","",VLOOKUP(D581,'Műszaki adattábla'!F:P,11,0))</f>
        <v/>
      </c>
      <c r="I581" s="30"/>
      <c r="J581" s="30"/>
      <c r="K581" s="31" t="str">
        <f>IF(D581="","",ROUND(((F581*I581*'Műszaki adattábla'!$C$7/'Műszaki adattábla'!$C$8)+(G581*I581)+(H581*I581))/12*'Műszaki adattábla'!T572,0))</f>
        <v/>
      </c>
      <c r="L581" s="32" t="str">
        <f t="shared" si="23"/>
        <v/>
      </c>
    </row>
    <row r="582" spans="2:12" ht="14.4" thickBot="1" x14ac:dyDescent="0.3">
      <c r="B582" s="28" t="str">
        <f t="shared" si="22"/>
        <v/>
      </c>
      <c r="C582" s="167" t="str">
        <f>IF(D582="","",VLOOKUP(D582,'Műszaki adattábla'!F:G,2,0))</f>
        <v/>
      </c>
      <c r="D582" s="168" t="str">
        <f>IF('Műszaki adattábla'!F573="","",'Műszaki adattábla'!F573)</f>
        <v/>
      </c>
      <c r="E582" s="169" t="str">
        <f>IF(D582="","",VLOOKUP(D582,'Műszaki adattábla'!F:R,13,0))</f>
        <v/>
      </c>
      <c r="F582" s="29" t="str">
        <f>IF(D582="","",VLOOKUP(D582,'Műszaki adattábla'!F:M,8,0))</f>
        <v/>
      </c>
      <c r="G582" s="29" t="str">
        <f>IF(D582="","",IF('Műszaki adattábla'!L573="20-99",IF('Műszaki adattábla'!O573="","Nem adott meg lekötött teljesítményt",VLOOKUP(D582,'Műszaki adattábla'!F:O,10,0)),0))</f>
        <v/>
      </c>
      <c r="H582" s="29" t="str">
        <f>IF(D582="","",VLOOKUP(D582,'Műszaki adattábla'!F:P,11,0))</f>
        <v/>
      </c>
      <c r="I582" s="30"/>
      <c r="J582" s="30"/>
      <c r="K582" s="31" t="str">
        <f>IF(D582="","",ROUND(((F582*I582*'Műszaki adattábla'!$C$7/'Műszaki adattábla'!$C$8)+(G582*I582)+(H582*I582))/12*'Műszaki adattábla'!T573,0))</f>
        <v/>
      </c>
      <c r="L582" s="32" t="str">
        <f t="shared" si="23"/>
        <v/>
      </c>
    </row>
    <row r="583" spans="2:12" ht="14.4" thickBot="1" x14ac:dyDescent="0.3">
      <c r="B583" s="28" t="str">
        <f t="shared" si="22"/>
        <v/>
      </c>
      <c r="C583" s="167" t="str">
        <f>IF(D583="","",VLOOKUP(D583,'Műszaki adattábla'!F:G,2,0))</f>
        <v/>
      </c>
      <c r="D583" s="168" t="str">
        <f>IF('Műszaki adattábla'!F574="","",'Műszaki adattábla'!F574)</f>
        <v/>
      </c>
      <c r="E583" s="169" t="str">
        <f>IF(D583="","",VLOOKUP(D583,'Műszaki adattábla'!F:R,13,0))</f>
        <v/>
      </c>
      <c r="F583" s="29" t="str">
        <f>IF(D583="","",VLOOKUP(D583,'Műszaki adattábla'!F:M,8,0))</f>
        <v/>
      </c>
      <c r="G583" s="29" t="str">
        <f>IF(D583="","",IF('Műszaki adattábla'!L574="20-99",IF('Műszaki adattábla'!O574="","Nem adott meg lekötött teljesítményt",VLOOKUP(D583,'Műszaki adattábla'!F:O,10,0)),0))</f>
        <v/>
      </c>
      <c r="H583" s="29" t="str">
        <f>IF(D583="","",VLOOKUP(D583,'Műszaki adattábla'!F:P,11,0))</f>
        <v/>
      </c>
      <c r="I583" s="30"/>
      <c r="J583" s="30"/>
      <c r="K583" s="31" t="str">
        <f>IF(D583="","",ROUND(((F583*I583*'Műszaki adattábla'!$C$7/'Műszaki adattábla'!$C$8)+(G583*I583)+(H583*I583))/12*'Műszaki adattábla'!T574,0))</f>
        <v/>
      </c>
      <c r="L583" s="32" t="str">
        <f t="shared" si="23"/>
        <v/>
      </c>
    </row>
    <row r="584" spans="2:12" ht="14.4" thickBot="1" x14ac:dyDescent="0.3">
      <c r="B584" s="28" t="str">
        <f t="shared" si="22"/>
        <v/>
      </c>
      <c r="C584" s="167" t="str">
        <f>IF(D584="","",VLOOKUP(D584,'Műszaki adattábla'!F:G,2,0))</f>
        <v/>
      </c>
      <c r="D584" s="168" t="str">
        <f>IF('Műszaki adattábla'!F575="","",'Műszaki adattábla'!F575)</f>
        <v/>
      </c>
      <c r="E584" s="169" t="str">
        <f>IF(D584="","",VLOOKUP(D584,'Műszaki adattábla'!F:R,13,0))</f>
        <v/>
      </c>
      <c r="F584" s="29" t="str">
        <f>IF(D584="","",VLOOKUP(D584,'Műszaki adattábla'!F:M,8,0))</f>
        <v/>
      </c>
      <c r="G584" s="29" t="str">
        <f>IF(D584="","",IF('Műszaki adattábla'!L575="20-99",IF('Műszaki adattábla'!O575="","Nem adott meg lekötött teljesítményt",VLOOKUP(D584,'Műszaki adattábla'!F:O,10,0)),0))</f>
        <v/>
      </c>
      <c r="H584" s="29" t="str">
        <f>IF(D584="","",VLOOKUP(D584,'Műszaki adattábla'!F:P,11,0))</f>
        <v/>
      </c>
      <c r="I584" s="30"/>
      <c r="J584" s="30"/>
      <c r="K584" s="31" t="str">
        <f>IF(D584="","",ROUND(((F584*I584*'Műszaki adattábla'!$C$7/'Műszaki adattábla'!$C$8)+(G584*I584)+(H584*I584))/12*'Műszaki adattábla'!T575,0))</f>
        <v/>
      </c>
      <c r="L584" s="32" t="str">
        <f t="shared" si="23"/>
        <v/>
      </c>
    </row>
    <row r="585" spans="2:12" ht="14.4" thickBot="1" x14ac:dyDescent="0.3">
      <c r="B585" s="28" t="str">
        <f t="shared" si="22"/>
        <v/>
      </c>
      <c r="C585" s="167" t="str">
        <f>IF(D585="","",VLOOKUP(D585,'Műszaki adattábla'!F:G,2,0))</f>
        <v/>
      </c>
      <c r="D585" s="168" t="str">
        <f>IF('Műszaki adattábla'!F576="","",'Műszaki adattábla'!F576)</f>
        <v/>
      </c>
      <c r="E585" s="169" t="str">
        <f>IF(D585="","",VLOOKUP(D585,'Műszaki adattábla'!F:R,13,0))</f>
        <v/>
      </c>
      <c r="F585" s="29" t="str">
        <f>IF(D585="","",VLOOKUP(D585,'Műszaki adattábla'!F:M,8,0))</f>
        <v/>
      </c>
      <c r="G585" s="29" t="str">
        <f>IF(D585="","",IF('Műszaki adattábla'!L576="20-99",IF('Műszaki adattábla'!O576="","Nem adott meg lekötött teljesítményt",VLOOKUP(D585,'Műszaki adattábla'!F:O,10,0)),0))</f>
        <v/>
      </c>
      <c r="H585" s="29" t="str">
        <f>IF(D585="","",VLOOKUP(D585,'Műszaki adattábla'!F:P,11,0))</f>
        <v/>
      </c>
      <c r="I585" s="30"/>
      <c r="J585" s="30"/>
      <c r="K585" s="31" t="str">
        <f>IF(D585="","",ROUND(((F585*I585*'Műszaki adattábla'!$C$7/'Műszaki adattábla'!$C$8)+(G585*I585)+(H585*I585))/12*'Műszaki adattábla'!T576,0))</f>
        <v/>
      </c>
      <c r="L585" s="32" t="str">
        <f t="shared" si="23"/>
        <v/>
      </c>
    </row>
    <row r="586" spans="2:12" ht="14.4" thickBot="1" x14ac:dyDescent="0.3">
      <c r="B586" s="28" t="str">
        <f t="shared" si="22"/>
        <v/>
      </c>
      <c r="C586" s="167" t="str">
        <f>IF(D586="","",VLOOKUP(D586,'Műszaki adattábla'!F:G,2,0))</f>
        <v/>
      </c>
      <c r="D586" s="168" t="str">
        <f>IF('Műszaki adattábla'!F577="","",'Műszaki adattábla'!F577)</f>
        <v/>
      </c>
      <c r="E586" s="169" t="str">
        <f>IF(D586="","",VLOOKUP(D586,'Műszaki adattábla'!F:R,13,0))</f>
        <v/>
      </c>
      <c r="F586" s="29" t="str">
        <f>IF(D586="","",VLOOKUP(D586,'Műszaki adattábla'!F:M,8,0))</f>
        <v/>
      </c>
      <c r="G586" s="29" t="str">
        <f>IF(D586="","",IF('Műszaki adattábla'!L577="20-99",IF('Műszaki adattábla'!O577="","Nem adott meg lekötött teljesítményt",VLOOKUP(D586,'Műszaki adattábla'!F:O,10,0)),0))</f>
        <v/>
      </c>
      <c r="H586" s="29" t="str">
        <f>IF(D586="","",VLOOKUP(D586,'Műszaki adattábla'!F:P,11,0))</f>
        <v/>
      </c>
      <c r="I586" s="30"/>
      <c r="J586" s="30"/>
      <c r="K586" s="31" t="str">
        <f>IF(D586="","",ROUND(((F586*I586*'Műszaki adattábla'!$C$7/'Műszaki adattábla'!$C$8)+(G586*I586)+(H586*I586))/12*'Műszaki adattábla'!T577,0))</f>
        <v/>
      </c>
      <c r="L586" s="32" t="str">
        <f t="shared" si="23"/>
        <v/>
      </c>
    </row>
    <row r="587" spans="2:12" ht="14.4" thickBot="1" x14ac:dyDescent="0.3">
      <c r="B587" s="28" t="str">
        <f t="shared" si="22"/>
        <v/>
      </c>
      <c r="C587" s="167" t="str">
        <f>IF(D587="","",VLOOKUP(D587,'Műszaki adattábla'!F:G,2,0))</f>
        <v/>
      </c>
      <c r="D587" s="168" t="str">
        <f>IF('Műszaki adattábla'!F578="","",'Műszaki adattábla'!F578)</f>
        <v/>
      </c>
      <c r="E587" s="169" t="str">
        <f>IF(D587="","",VLOOKUP(D587,'Műszaki adattábla'!F:R,13,0))</f>
        <v/>
      </c>
      <c r="F587" s="29" t="str">
        <f>IF(D587="","",VLOOKUP(D587,'Műszaki adattábla'!F:M,8,0))</f>
        <v/>
      </c>
      <c r="G587" s="29" t="str">
        <f>IF(D587="","",IF('Műszaki adattábla'!L578="20-99",IF('Műszaki adattábla'!O578="","Nem adott meg lekötött teljesítményt",VLOOKUP(D587,'Műszaki adattábla'!F:O,10,0)),0))</f>
        <v/>
      </c>
      <c r="H587" s="29" t="str">
        <f>IF(D587="","",VLOOKUP(D587,'Műszaki adattábla'!F:P,11,0))</f>
        <v/>
      </c>
      <c r="I587" s="30"/>
      <c r="J587" s="30"/>
      <c r="K587" s="31" t="str">
        <f>IF(D587="","",ROUND(((F587*I587*'Műszaki adattábla'!$C$7/'Műszaki adattábla'!$C$8)+(G587*I587)+(H587*I587))/12*'Műszaki adattábla'!T578,0))</f>
        <v/>
      </c>
      <c r="L587" s="32" t="str">
        <f t="shared" si="23"/>
        <v/>
      </c>
    </row>
    <row r="588" spans="2:12" ht="14.4" thickBot="1" x14ac:dyDescent="0.3">
      <c r="B588" s="28" t="str">
        <f t="shared" si="22"/>
        <v/>
      </c>
      <c r="C588" s="167" t="str">
        <f>IF(D588="","",VLOOKUP(D588,'Műszaki adattábla'!F:G,2,0))</f>
        <v/>
      </c>
      <c r="D588" s="168" t="str">
        <f>IF('Műszaki adattábla'!F579="","",'Műszaki adattábla'!F579)</f>
        <v/>
      </c>
      <c r="E588" s="169" t="str">
        <f>IF(D588="","",VLOOKUP(D588,'Műszaki adattábla'!F:R,13,0))</f>
        <v/>
      </c>
      <c r="F588" s="29" t="str">
        <f>IF(D588="","",VLOOKUP(D588,'Műszaki adattábla'!F:M,8,0))</f>
        <v/>
      </c>
      <c r="G588" s="29" t="str">
        <f>IF(D588="","",IF('Műszaki adattábla'!L579="20-99",IF('Műszaki adattábla'!O579="","Nem adott meg lekötött teljesítményt",VLOOKUP(D588,'Műszaki adattábla'!F:O,10,0)),0))</f>
        <v/>
      </c>
      <c r="H588" s="29" t="str">
        <f>IF(D588="","",VLOOKUP(D588,'Műszaki adattábla'!F:P,11,0))</f>
        <v/>
      </c>
      <c r="I588" s="30"/>
      <c r="J588" s="30"/>
      <c r="K588" s="31" t="str">
        <f>IF(D588="","",ROUND(((F588*I588*'Műszaki adattábla'!$C$7/'Műszaki adattábla'!$C$8)+(G588*I588)+(H588*I588))/12*'Műszaki adattábla'!T579,0))</f>
        <v/>
      </c>
      <c r="L588" s="32" t="str">
        <f t="shared" si="23"/>
        <v/>
      </c>
    </row>
    <row r="589" spans="2:12" ht="14.4" thickBot="1" x14ac:dyDescent="0.3">
      <c r="B589" s="28" t="str">
        <f t="shared" si="22"/>
        <v/>
      </c>
      <c r="C589" s="167" t="str">
        <f>IF(D589="","",VLOOKUP(D589,'Műszaki adattábla'!F:G,2,0))</f>
        <v/>
      </c>
      <c r="D589" s="168" t="str">
        <f>IF('Műszaki adattábla'!F580="","",'Műszaki adattábla'!F580)</f>
        <v/>
      </c>
      <c r="E589" s="169" t="str">
        <f>IF(D589="","",VLOOKUP(D589,'Műszaki adattábla'!F:R,13,0))</f>
        <v/>
      </c>
      <c r="F589" s="29" t="str">
        <f>IF(D589="","",VLOOKUP(D589,'Műszaki adattábla'!F:M,8,0))</f>
        <v/>
      </c>
      <c r="G589" s="29" t="str">
        <f>IF(D589="","",IF('Műszaki adattábla'!L580="20-99",IF('Műszaki adattábla'!O580="","Nem adott meg lekötött teljesítményt",VLOOKUP(D589,'Műszaki adattábla'!F:O,10,0)),0))</f>
        <v/>
      </c>
      <c r="H589" s="29" t="str">
        <f>IF(D589="","",VLOOKUP(D589,'Műszaki adattábla'!F:P,11,0))</f>
        <v/>
      </c>
      <c r="I589" s="30"/>
      <c r="J589" s="30"/>
      <c r="K589" s="31" t="str">
        <f>IF(D589="","",ROUND(((F589*I589*'Műszaki adattábla'!$C$7/'Műszaki adattábla'!$C$8)+(G589*I589)+(H589*I589))/12*'Műszaki adattábla'!T580,0))</f>
        <v/>
      </c>
      <c r="L589" s="32" t="str">
        <f t="shared" si="23"/>
        <v/>
      </c>
    </row>
    <row r="590" spans="2:12" ht="14.4" thickBot="1" x14ac:dyDescent="0.3">
      <c r="B590" s="28" t="str">
        <f t="shared" si="22"/>
        <v/>
      </c>
      <c r="C590" s="167" t="str">
        <f>IF(D590="","",VLOOKUP(D590,'Műszaki adattábla'!F:G,2,0))</f>
        <v/>
      </c>
      <c r="D590" s="168" t="str">
        <f>IF('Műszaki adattábla'!F581="","",'Műszaki adattábla'!F581)</f>
        <v/>
      </c>
      <c r="E590" s="169" t="str">
        <f>IF(D590="","",VLOOKUP(D590,'Műszaki adattábla'!F:R,13,0))</f>
        <v/>
      </c>
      <c r="F590" s="29" t="str">
        <f>IF(D590="","",VLOOKUP(D590,'Műszaki adattábla'!F:M,8,0))</f>
        <v/>
      </c>
      <c r="G590" s="29" t="str">
        <f>IF(D590="","",IF('Műszaki adattábla'!L581="20-99",IF('Műszaki adattábla'!O581="","Nem adott meg lekötött teljesítményt",VLOOKUP(D590,'Műszaki adattábla'!F:O,10,0)),0))</f>
        <v/>
      </c>
      <c r="H590" s="29" t="str">
        <f>IF(D590="","",VLOOKUP(D590,'Műszaki adattábla'!F:P,11,0))</f>
        <v/>
      </c>
      <c r="I590" s="30"/>
      <c r="J590" s="30"/>
      <c r="K590" s="31" t="str">
        <f>IF(D590="","",ROUND(((F590*I590*'Műszaki adattábla'!$C$7/'Műszaki adattábla'!$C$8)+(G590*I590)+(H590*I590))/12*'Műszaki adattábla'!T581,0))</f>
        <v/>
      </c>
      <c r="L590" s="32" t="str">
        <f t="shared" si="23"/>
        <v/>
      </c>
    </row>
    <row r="591" spans="2:12" ht="14.4" thickBot="1" x14ac:dyDescent="0.3">
      <c r="B591" s="28" t="str">
        <f t="shared" si="22"/>
        <v/>
      </c>
      <c r="C591" s="167" t="str">
        <f>IF(D591="","",VLOOKUP(D591,'Műszaki adattábla'!F:G,2,0))</f>
        <v/>
      </c>
      <c r="D591" s="168" t="str">
        <f>IF('Műszaki adattábla'!F582="","",'Műszaki adattábla'!F582)</f>
        <v/>
      </c>
      <c r="E591" s="169" t="str">
        <f>IF(D591="","",VLOOKUP(D591,'Műszaki adattábla'!F:R,13,0))</f>
        <v/>
      </c>
      <c r="F591" s="29" t="str">
        <f>IF(D591="","",VLOOKUP(D591,'Műszaki adattábla'!F:M,8,0))</f>
        <v/>
      </c>
      <c r="G591" s="29" t="str">
        <f>IF(D591="","",IF('Műszaki adattábla'!L582="20-99",IF('Műszaki adattábla'!O582="","Nem adott meg lekötött teljesítményt",VLOOKUP(D591,'Műszaki adattábla'!F:O,10,0)),0))</f>
        <v/>
      </c>
      <c r="H591" s="29" t="str">
        <f>IF(D591="","",VLOOKUP(D591,'Műszaki adattábla'!F:P,11,0))</f>
        <v/>
      </c>
      <c r="I591" s="30"/>
      <c r="J591" s="30"/>
      <c r="K591" s="31" t="str">
        <f>IF(D591="","",ROUND(((F591*I591*'Műszaki adattábla'!$C$7/'Műszaki adattábla'!$C$8)+(G591*I591)+(H591*I591))/12*'Műszaki adattábla'!T582,0))</f>
        <v/>
      </c>
      <c r="L591" s="32" t="str">
        <f t="shared" si="23"/>
        <v/>
      </c>
    </row>
    <row r="592" spans="2:12" ht="14.4" thickBot="1" x14ac:dyDescent="0.3">
      <c r="B592" s="28" t="str">
        <f t="shared" si="22"/>
        <v/>
      </c>
      <c r="C592" s="167" t="str">
        <f>IF(D592="","",VLOOKUP(D592,'Műszaki adattábla'!F:G,2,0))</f>
        <v/>
      </c>
      <c r="D592" s="168" t="str">
        <f>IF('Műszaki adattábla'!F583="","",'Műszaki adattábla'!F583)</f>
        <v/>
      </c>
      <c r="E592" s="169" t="str">
        <f>IF(D592="","",VLOOKUP(D592,'Műszaki adattábla'!F:R,13,0))</f>
        <v/>
      </c>
      <c r="F592" s="29" t="str">
        <f>IF(D592="","",VLOOKUP(D592,'Műszaki adattábla'!F:M,8,0))</f>
        <v/>
      </c>
      <c r="G592" s="29" t="str">
        <f>IF(D592="","",IF('Műszaki adattábla'!L583="20-99",IF('Műszaki adattábla'!O583="","Nem adott meg lekötött teljesítményt",VLOOKUP(D592,'Műszaki adattábla'!F:O,10,0)),0))</f>
        <v/>
      </c>
      <c r="H592" s="29" t="str">
        <f>IF(D592="","",VLOOKUP(D592,'Műszaki adattábla'!F:P,11,0))</f>
        <v/>
      </c>
      <c r="I592" s="30"/>
      <c r="J592" s="30"/>
      <c r="K592" s="31" t="str">
        <f>IF(D592="","",ROUND(((F592*I592*'Műszaki adattábla'!$C$7/'Műszaki adattábla'!$C$8)+(G592*I592)+(H592*I592))/12*'Műszaki adattábla'!T583,0))</f>
        <v/>
      </c>
      <c r="L592" s="32" t="str">
        <f t="shared" si="23"/>
        <v/>
      </c>
    </row>
    <row r="593" spans="2:12" ht="14.4" thickBot="1" x14ac:dyDescent="0.3">
      <c r="B593" s="28" t="str">
        <f t="shared" si="22"/>
        <v/>
      </c>
      <c r="C593" s="167" t="str">
        <f>IF(D593="","",VLOOKUP(D593,'Műszaki adattábla'!F:G,2,0))</f>
        <v/>
      </c>
      <c r="D593" s="168" t="str">
        <f>IF('Műszaki adattábla'!F584="","",'Műszaki adattábla'!F584)</f>
        <v/>
      </c>
      <c r="E593" s="169" t="str">
        <f>IF(D593="","",VLOOKUP(D593,'Műszaki adattábla'!F:R,13,0))</f>
        <v/>
      </c>
      <c r="F593" s="29" t="str">
        <f>IF(D593="","",VLOOKUP(D593,'Műszaki adattábla'!F:M,8,0))</f>
        <v/>
      </c>
      <c r="G593" s="29" t="str">
        <f>IF(D593="","",IF('Műszaki adattábla'!L584="20-99",IF('Műszaki adattábla'!O584="","Nem adott meg lekötött teljesítményt",VLOOKUP(D593,'Műszaki adattábla'!F:O,10,0)),0))</f>
        <v/>
      </c>
      <c r="H593" s="29" t="str">
        <f>IF(D593="","",VLOOKUP(D593,'Műszaki adattábla'!F:P,11,0))</f>
        <v/>
      </c>
      <c r="I593" s="30"/>
      <c r="J593" s="30"/>
      <c r="K593" s="31" t="str">
        <f>IF(D593="","",ROUND(((F593*I593*'Műszaki adattábla'!$C$7/'Műszaki adattábla'!$C$8)+(G593*I593)+(H593*I593))/12*'Műszaki adattábla'!T584,0))</f>
        <v/>
      </c>
      <c r="L593" s="32" t="str">
        <f t="shared" si="23"/>
        <v/>
      </c>
    </row>
    <row r="594" spans="2:12" ht="14.4" thickBot="1" x14ac:dyDescent="0.3">
      <c r="B594" s="28" t="str">
        <f t="shared" si="22"/>
        <v/>
      </c>
      <c r="C594" s="167" t="str">
        <f>IF(D594="","",VLOOKUP(D594,'Műszaki adattábla'!F:G,2,0))</f>
        <v/>
      </c>
      <c r="D594" s="168" t="str">
        <f>IF('Műszaki adattábla'!F585="","",'Műszaki adattábla'!F585)</f>
        <v/>
      </c>
      <c r="E594" s="169" t="str">
        <f>IF(D594="","",VLOOKUP(D594,'Műszaki adattábla'!F:R,13,0))</f>
        <v/>
      </c>
      <c r="F594" s="29" t="str">
        <f>IF(D594="","",VLOOKUP(D594,'Műszaki adattábla'!F:M,8,0))</f>
        <v/>
      </c>
      <c r="G594" s="29" t="str">
        <f>IF(D594="","",IF('Műszaki adattábla'!L585="20-99",IF('Műszaki adattábla'!O585="","Nem adott meg lekötött teljesítményt",VLOOKUP(D594,'Műszaki adattábla'!F:O,10,0)),0))</f>
        <v/>
      </c>
      <c r="H594" s="29" t="str">
        <f>IF(D594="","",VLOOKUP(D594,'Műszaki adattábla'!F:P,11,0))</f>
        <v/>
      </c>
      <c r="I594" s="30"/>
      <c r="J594" s="30"/>
      <c r="K594" s="31" t="str">
        <f>IF(D594="","",ROUND(((F594*I594*'Műszaki adattábla'!$C$7/'Műszaki adattábla'!$C$8)+(G594*I594)+(H594*I594))/12*'Műszaki adattábla'!T585,0))</f>
        <v/>
      </c>
      <c r="L594" s="32" t="str">
        <f t="shared" si="23"/>
        <v/>
      </c>
    </row>
    <row r="595" spans="2:12" ht="14.4" thickBot="1" x14ac:dyDescent="0.3">
      <c r="B595" s="28" t="str">
        <f t="shared" si="22"/>
        <v/>
      </c>
      <c r="C595" s="167" t="str">
        <f>IF(D595="","",VLOOKUP(D595,'Műszaki adattábla'!F:G,2,0))</f>
        <v/>
      </c>
      <c r="D595" s="168" t="str">
        <f>IF('Műszaki adattábla'!F586="","",'Műszaki adattábla'!F586)</f>
        <v/>
      </c>
      <c r="E595" s="169" t="str">
        <f>IF(D595="","",VLOOKUP(D595,'Műszaki adattábla'!F:R,13,0))</f>
        <v/>
      </c>
      <c r="F595" s="29" t="str">
        <f>IF(D595="","",VLOOKUP(D595,'Műszaki adattábla'!F:M,8,0))</f>
        <v/>
      </c>
      <c r="G595" s="29" t="str">
        <f>IF(D595="","",IF('Műszaki adattábla'!L586="20-99",IF('Műszaki adattábla'!O586="","Nem adott meg lekötött teljesítményt",VLOOKUP(D595,'Műszaki adattábla'!F:O,10,0)),0))</f>
        <v/>
      </c>
      <c r="H595" s="29" t="str">
        <f>IF(D595="","",VLOOKUP(D595,'Műszaki adattábla'!F:P,11,0))</f>
        <v/>
      </c>
      <c r="I595" s="30"/>
      <c r="J595" s="30"/>
      <c r="K595" s="31" t="str">
        <f>IF(D595="","",ROUND(((F595*I595*'Műszaki adattábla'!$C$7/'Műszaki adattábla'!$C$8)+(G595*I595)+(H595*I595))/12*'Műszaki adattábla'!T586,0))</f>
        <v/>
      </c>
      <c r="L595" s="32" t="str">
        <f t="shared" si="23"/>
        <v/>
      </c>
    </row>
    <row r="596" spans="2:12" ht="14.4" thickBot="1" x14ac:dyDescent="0.3">
      <c r="B596" s="28" t="str">
        <f t="shared" si="22"/>
        <v/>
      </c>
      <c r="C596" s="167" t="str">
        <f>IF(D596="","",VLOOKUP(D596,'Műszaki adattábla'!F:G,2,0))</f>
        <v/>
      </c>
      <c r="D596" s="168" t="str">
        <f>IF('Műszaki adattábla'!F587="","",'Műszaki adattábla'!F587)</f>
        <v/>
      </c>
      <c r="E596" s="169" t="str">
        <f>IF(D596="","",VLOOKUP(D596,'Műszaki adattábla'!F:R,13,0))</f>
        <v/>
      </c>
      <c r="F596" s="29" t="str">
        <f>IF(D596="","",VLOOKUP(D596,'Műszaki adattábla'!F:M,8,0))</f>
        <v/>
      </c>
      <c r="G596" s="29" t="str">
        <f>IF(D596="","",IF('Műszaki adattábla'!L587="20-99",IF('Műszaki adattábla'!O587="","Nem adott meg lekötött teljesítményt",VLOOKUP(D596,'Műszaki adattábla'!F:O,10,0)),0))</f>
        <v/>
      </c>
      <c r="H596" s="29" t="str">
        <f>IF(D596="","",VLOOKUP(D596,'Műszaki adattábla'!F:P,11,0))</f>
        <v/>
      </c>
      <c r="I596" s="30"/>
      <c r="J596" s="30"/>
      <c r="K596" s="31" t="str">
        <f>IF(D596="","",ROUND(((F596*I596*'Műszaki adattábla'!$C$7/'Műszaki adattábla'!$C$8)+(G596*I596)+(H596*I596))/12*'Műszaki adattábla'!T587,0))</f>
        <v/>
      </c>
      <c r="L596" s="32" t="str">
        <f t="shared" si="23"/>
        <v/>
      </c>
    </row>
    <row r="597" spans="2:12" ht="14.4" thickBot="1" x14ac:dyDescent="0.3">
      <c r="B597" s="28" t="str">
        <f t="shared" si="22"/>
        <v/>
      </c>
      <c r="C597" s="167" t="str">
        <f>IF(D597="","",VLOOKUP(D597,'Műszaki adattábla'!F:G,2,0))</f>
        <v/>
      </c>
      <c r="D597" s="168" t="str">
        <f>IF('Műszaki adattábla'!F588="","",'Műszaki adattábla'!F588)</f>
        <v/>
      </c>
      <c r="E597" s="169" t="str">
        <f>IF(D597="","",VLOOKUP(D597,'Műszaki adattábla'!F:R,13,0))</f>
        <v/>
      </c>
      <c r="F597" s="29" t="str">
        <f>IF(D597="","",VLOOKUP(D597,'Műszaki adattábla'!F:M,8,0))</f>
        <v/>
      </c>
      <c r="G597" s="29" t="str">
        <f>IF(D597="","",IF('Műszaki adattábla'!L588="20-99",IF('Műszaki adattábla'!O588="","Nem adott meg lekötött teljesítményt",VLOOKUP(D597,'Műszaki adattábla'!F:O,10,0)),0))</f>
        <v/>
      </c>
      <c r="H597" s="29" t="str">
        <f>IF(D597="","",VLOOKUP(D597,'Műszaki adattábla'!F:P,11,0))</f>
        <v/>
      </c>
      <c r="I597" s="30"/>
      <c r="J597" s="30"/>
      <c r="K597" s="31" t="str">
        <f>IF(D597="","",ROUND(((F597*I597*'Műszaki adattábla'!$C$7/'Műszaki adattábla'!$C$8)+(G597*I597)+(H597*I597))/12*'Műszaki adattábla'!T588,0))</f>
        <v/>
      </c>
      <c r="L597" s="32" t="str">
        <f t="shared" si="23"/>
        <v/>
      </c>
    </row>
    <row r="598" spans="2:12" ht="14.4" thickBot="1" x14ac:dyDescent="0.3">
      <c r="B598" s="28" t="str">
        <f t="shared" si="22"/>
        <v/>
      </c>
      <c r="C598" s="167" t="str">
        <f>IF(D598="","",VLOOKUP(D598,'Műszaki adattábla'!F:G,2,0))</f>
        <v/>
      </c>
      <c r="D598" s="168" t="str">
        <f>IF('Műszaki adattábla'!F589="","",'Műszaki adattábla'!F589)</f>
        <v/>
      </c>
      <c r="E598" s="169" t="str">
        <f>IF(D598="","",VLOOKUP(D598,'Műszaki adattábla'!F:R,13,0))</f>
        <v/>
      </c>
      <c r="F598" s="29" t="str">
        <f>IF(D598="","",VLOOKUP(D598,'Műszaki adattábla'!F:M,8,0))</f>
        <v/>
      </c>
      <c r="G598" s="29" t="str">
        <f>IF(D598="","",IF('Műszaki adattábla'!L589="20-99",IF('Műszaki adattábla'!O589="","Nem adott meg lekötött teljesítményt",VLOOKUP(D598,'Műszaki adattábla'!F:O,10,0)),0))</f>
        <v/>
      </c>
      <c r="H598" s="29" t="str">
        <f>IF(D598="","",VLOOKUP(D598,'Műszaki adattábla'!F:P,11,0))</f>
        <v/>
      </c>
      <c r="I598" s="30"/>
      <c r="J598" s="30"/>
      <c r="K598" s="31" t="str">
        <f>IF(D598="","",ROUND(((F598*I598*'Műszaki adattábla'!$C$7/'Műszaki adattábla'!$C$8)+(G598*I598)+(H598*I598))/12*'Műszaki adattábla'!T589,0))</f>
        <v/>
      </c>
      <c r="L598" s="32" t="str">
        <f t="shared" si="23"/>
        <v/>
      </c>
    </row>
    <row r="599" spans="2:12" ht="14.4" thickBot="1" x14ac:dyDescent="0.3">
      <c r="B599" s="28" t="str">
        <f t="shared" si="22"/>
        <v/>
      </c>
      <c r="C599" s="167" t="str">
        <f>IF(D599="","",VLOOKUP(D599,'Műszaki adattábla'!F:G,2,0))</f>
        <v/>
      </c>
      <c r="D599" s="168" t="str">
        <f>IF('Műszaki adattábla'!F590="","",'Műszaki adattábla'!F590)</f>
        <v/>
      </c>
      <c r="E599" s="169" t="str">
        <f>IF(D599="","",VLOOKUP(D599,'Műszaki adattábla'!F:R,13,0))</f>
        <v/>
      </c>
      <c r="F599" s="29" t="str">
        <f>IF(D599="","",VLOOKUP(D599,'Műszaki adattábla'!F:M,8,0))</f>
        <v/>
      </c>
      <c r="G599" s="29" t="str">
        <f>IF(D599="","",IF('Műszaki adattábla'!L590="20-99",IF('Műszaki adattábla'!O590="","Nem adott meg lekötött teljesítményt",VLOOKUP(D599,'Műszaki adattábla'!F:O,10,0)),0))</f>
        <v/>
      </c>
      <c r="H599" s="29" t="str">
        <f>IF(D599="","",VLOOKUP(D599,'Műszaki adattábla'!F:P,11,0))</f>
        <v/>
      </c>
      <c r="I599" s="30"/>
      <c r="J599" s="30"/>
      <c r="K599" s="31" t="str">
        <f>IF(D599="","",ROUND(((F599*I599*'Műszaki adattábla'!$C$7/'Műszaki adattábla'!$C$8)+(G599*I599)+(H599*I599))/12*'Műszaki adattábla'!T590,0))</f>
        <v/>
      </c>
      <c r="L599" s="32" t="str">
        <f t="shared" si="23"/>
        <v/>
      </c>
    </row>
    <row r="600" spans="2:12" ht="14.4" thickBot="1" x14ac:dyDescent="0.3">
      <c r="B600" s="28" t="str">
        <f t="shared" ref="B600:B663" si="24">IF(D600="","",B599+1)</f>
        <v/>
      </c>
      <c r="C600" s="167" t="str">
        <f>IF(D600="","",VLOOKUP(D600,'Műszaki adattábla'!F:G,2,0))</f>
        <v/>
      </c>
      <c r="D600" s="168" t="str">
        <f>IF('Műszaki adattábla'!F591="","",'Műszaki adattábla'!F591)</f>
        <v/>
      </c>
      <c r="E600" s="169" t="str">
        <f>IF(D600="","",VLOOKUP(D600,'Műszaki adattábla'!F:R,13,0))</f>
        <v/>
      </c>
      <c r="F600" s="29" t="str">
        <f>IF(D600="","",VLOOKUP(D600,'Műszaki adattábla'!F:M,8,0))</f>
        <v/>
      </c>
      <c r="G600" s="29" t="str">
        <f>IF(D600="","",IF('Műszaki adattábla'!L591="20-99",IF('Műszaki adattábla'!O591="","Nem adott meg lekötött teljesítményt",VLOOKUP(D600,'Műszaki adattábla'!F:O,10,0)),0))</f>
        <v/>
      </c>
      <c r="H600" s="29" t="str">
        <f>IF(D600="","",VLOOKUP(D600,'Műszaki adattábla'!F:P,11,0))</f>
        <v/>
      </c>
      <c r="I600" s="30"/>
      <c r="J600" s="30"/>
      <c r="K600" s="31" t="str">
        <f>IF(D600="","",ROUND(((F600*I600*'Műszaki adattábla'!$C$7/'Műszaki adattábla'!$C$8)+(G600*I600)+(H600*I600))/12*'Műszaki adattábla'!T591,0))</f>
        <v/>
      </c>
      <c r="L600" s="32" t="str">
        <f t="shared" ref="L600:L663" si="25">IF(D600="","",ROUND((J600/1000)*E600,0))</f>
        <v/>
      </c>
    </row>
    <row r="601" spans="2:12" ht="14.4" thickBot="1" x14ac:dyDescent="0.3">
      <c r="B601" s="28" t="str">
        <f t="shared" si="24"/>
        <v/>
      </c>
      <c r="C601" s="167" t="str">
        <f>IF(D601="","",VLOOKUP(D601,'Műszaki adattábla'!F:G,2,0))</f>
        <v/>
      </c>
      <c r="D601" s="168" t="str">
        <f>IF('Műszaki adattábla'!F592="","",'Műszaki adattábla'!F592)</f>
        <v/>
      </c>
      <c r="E601" s="169" t="str">
        <f>IF(D601="","",VLOOKUP(D601,'Műszaki adattábla'!F:R,13,0))</f>
        <v/>
      </c>
      <c r="F601" s="29" t="str">
        <f>IF(D601="","",VLOOKUP(D601,'Műszaki adattábla'!F:M,8,0))</f>
        <v/>
      </c>
      <c r="G601" s="29" t="str">
        <f>IF(D601="","",IF('Műszaki adattábla'!L592="20-99",IF('Műszaki adattábla'!O592="","Nem adott meg lekötött teljesítményt",VLOOKUP(D601,'Műszaki adattábla'!F:O,10,0)),0))</f>
        <v/>
      </c>
      <c r="H601" s="29" t="str">
        <f>IF(D601="","",VLOOKUP(D601,'Műszaki adattábla'!F:P,11,0))</f>
        <v/>
      </c>
      <c r="I601" s="30"/>
      <c r="J601" s="30"/>
      <c r="K601" s="31" t="str">
        <f>IF(D601="","",ROUND(((F601*I601*'Műszaki adattábla'!$C$7/'Műszaki adattábla'!$C$8)+(G601*I601)+(H601*I601))/12*'Műszaki adattábla'!T592,0))</f>
        <v/>
      </c>
      <c r="L601" s="32" t="str">
        <f t="shared" si="25"/>
        <v/>
      </c>
    </row>
    <row r="602" spans="2:12" ht="14.4" thickBot="1" x14ac:dyDescent="0.3">
      <c r="B602" s="28" t="str">
        <f t="shared" si="24"/>
        <v/>
      </c>
      <c r="C602" s="167" t="str">
        <f>IF(D602="","",VLOOKUP(D602,'Műszaki adattábla'!F:G,2,0))</f>
        <v/>
      </c>
      <c r="D602" s="168" t="str">
        <f>IF('Műszaki adattábla'!F593="","",'Műszaki adattábla'!F593)</f>
        <v/>
      </c>
      <c r="E602" s="169" t="str">
        <f>IF(D602="","",VLOOKUP(D602,'Műszaki adattábla'!F:R,13,0))</f>
        <v/>
      </c>
      <c r="F602" s="29" t="str">
        <f>IF(D602="","",VLOOKUP(D602,'Műszaki adattábla'!F:M,8,0))</f>
        <v/>
      </c>
      <c r="G602" s="29" t="str">
        <f>IF(D602="","",IF('Műszaki adattábla'!L593="20-99",IF('Műszaki adattábla'!O593="","Nem adott meg lekötött teljesítményt",VLOOKUP(D602,'Műszaki adattábla'!F:O,10,0)),0))</f>
        <v/>
      </c>
      <c r="H602" s="29" t="str">
        <f>IF(D602="","",VLOOKUP(D602,'Műszaki adattábla'!F:P,11,0))</f>
        <v/>
      </c>
      <c r="I602" s="30"/>
      <c r="J602" s="30"/>
      <c r="K602" s="31" t="str">
        <f>IF(D602="","",ROUND(((F602*I602*'Műszaki adattábla'!$C$7/'Műszaki adattábla'!$C$8)+(G602*I602)+(H602*I602))/12*'Műszaki adattábla'!T593,0))</f>
        <v/>
      </c>
      <c r="L602" s="32" t="str">
        <f t="shared" si="25"/>
        <v/>
      </c>
    </row>
    <row r="603" spans="2:12" ht="14.4" thickBot="1" x14ac:dyDescent="0.3">
      <c r="B603" s="28" t="str">
        <f t="shared" si="24"/>
        <v/>
      </c>
      <c r="C603" s="167" t="str">
        <f>IF(D603="","",VLOOKUP(D603,'Műszaki adattábla'!F:G,2,0))</f>
        <v/>
      </c>
      <c r="D603" s="168" t="str">
        <f>IF('Műszaki adattábla'!F594="","",'Műszaki adattábla'!F594)</f>
        <v/>
      </c>
      <c r="E603" s="169" t="str">
        <f>IF(D603="","",VLOOKUP(D603,'Műszaki adattábla'!F:R,13,0))</f>
        <v/>
      </c>
      <c r="F603" s="29" t="str">
        <f>IF(D603="","",VLOOKUP(D603,'Műszaki adattábla'!F:M,8,0))</f>
        <v/>
      </c>
      <c r="G603" s="29" t="str">
        <f>IF(D603="","",IF('Műszaki adattábla'!L594="20-99",IF('Műszaki adattábla'!O594="","Nem adott meg lekötött teljesítményt",VLOOKUP(D603,'Műszaki adattábla'!F:O,10,0)),0))</f>
        <v/>
      </c>
      <c r="H603" s="29" t="str">
        <f>IF(D603="","",VLOOKUP(D603,'Műszaki adattábla'!F:P,11,0))</f>
        <v/>
      </c>
      <c r="I603" s="30"/>
      <c r="J603" s="30"/>
      <c r="K603" s="31" t="str">
        <f>IF(D603="","",ROUND(((F603*I603*'Műszaki adattábla'!$C$7/'Műszaki adattábla'!$C$8)+(G603*I603)+(H603*I603))/12*'Műszaki adattábla'!T594,0))</f>
        <v/>
      </c>
      <c r="L603" s="32" t="str">
        <f t="shared" si="25"/>
        <v/>
      </c>
    </row>
    <row r="604" spans="2:12" ht="14.4" thickBot="1" x14ac:dyDescent="0.3">
      <c r="B604" s="28" t="str">
        <f t="shared" si="24"/>
        <v/>
      </c>
      <c r="C604" s="167" t="str">
        <f>IF(D604="","",VLOOKUP(D604,'Műszaki adattábla'!F:G,2,0))</f>
        <v/>
      </c>
      <c r="D604" s="168" t="str">
        <f>IF('Műszaki adattábla'!F595="","",'Műszaki adattábla'!F595)</f>
        <v/>
      </c>
      <c r="E604" s="169" t="str">
        <f>IF(D604="","",VLOOKUP(D604,'Műszaki adattábla'!F:R,13,0))</f>
        <v/>
      </c>
      <c r="F604" s="29" t="str">
        <f>IF(D604="","",VLOOKUP(D604,'Műszaki adattábla'!F:M,8,0))</f>
        <v/>
      </c>
      <c r="G604" s="29" t="str">
        <f>IF(D604="","",IF('Műszaki adattábla'!L595="20-99",IF('Műszaki adattábla'!O595="","Nem adott meg lekötött teljesítményt",VLOOKUP(D604,'Műszaki adattábla'!F:O,10,0)),0))</f>
        <v/>
      </c>
      <c r="H604" s="29" t="str">
        <f>IF(D604="","",VLOOKUP(D604,'Műszaki adattábla'!F:P,11,0))</f>
        <v/>
      </c>
      <c r="I604" s="30"/>
      <c r="J604" s="30"/>
      <c r="K604" s="31" t="str">
        <f>IF(D604="","",ROUND(((F604*I604*'Műszaki adattábla'!$C$7/'Műszaki adattábla'!$C$8)+(G604*I604)+(H604*I604))/12*'Műszaki adattábla'!T595,0))</f>
        <v/>
      </c>
      <c r="L604" s="32" t="str">
        <f t="shared" si="25"/>
        <v/>
      </c>
    </row>
    <row r="605" spans="2:12" ht="14.4" thickBot="1" x14ac:dyDescent="0.3">
      <c r="B605" s="28" t="str">
        <f t="shared" si="24"/>
        <v/>
      </c>
      <c r="C605" s="167" t="str">
        <f>IF(D605="","",VLOOKUP(D605,'Műszaki adattábla'!F:G,2,0))</f>
        <v/>
      </c>
      <c r="D605" s="168" t="str">
        <f>IF('Műszaki adattábla'!F596="","",'Műszaki adattábla'!F596)</f>
        <v/>
      </c>
      <c r="E605" s="169" t="str">
        <f>IF(D605="","",VLOOKUP(D605,'Műszaki adattábla'!F:R,13,0))</f>
        <v/>
      </c>
      <c r="F605" s="29" t="str">
        <f>IF(D605="","",VLOOKUP(D605,'Műszaki adattábla'!F:M,8,0))</f>
        <v/>
      </c>
      <c r="G605" s="29" t="str">
        <f>IF(D605="","",IF('Műszaki adattábla'!L596="20-99",IF('Műszaki adattábla'!O596="","Nem adott meg lekötött teljesítményt",VLOOKUP(D605,'Műszaki adattábla'!F:O,10,0)),0))</f>
        <v/>
      </c>
      <c r="H605" s="29" t="str">
        <f>IF(D605="","",VLOOKUP(D605,'Műszaki adattábla'!F:P,11,0))</f>
        <v/>
      </c>
      <c r="I605" s="30"/>
      <c r="J605" s="30"/>
      <c r="K605" s="31" t="str">
        <f>IF(D605="","",ROUND(((F605*I605*'Műszaki adattábla'!$C$7/'Műszaki adattábla'!$C$8)+(G605*I605)+(H605*I605))/12*'Műszaki adattábla'!T596,0))</f>
        <v/>
      </c>
      <c r="L605" s="32" t="str">
        <f t="shared" si="25"/>
        <v/>
      </c>
    </row>
    <row r="606" spans="2:12" ht="14.4" thickBot="1" x14ac:dyDescent="0.3">
      <c r="B606" s="28" t="str">
        <f t="shared" si="24"/>
        <v/>
      </c>
      <c r="C606" s="167" t="str">
        <f>IF(D606="","",VLOOKUP(D606,'Műszaki adattábla'!F:G,2,0))</f>
        <v/>
      </c>
      <c r="D606" s="168" t="str">
        <f>IF('Műszaki adattábla'!F597="","",'Műszaki adattábla'!F597)</f>
        <v/>
      </c>
      <c r="E606" s="169" t="str">
        <f>IF(D606="","",VLOOKUP(D606,'Műszaki adattábla'!F:R,13,0))</f>
        <v/>
      </c>
      <c r="F606" s="29" t="str">
        <f>IF(D606="","",VLOOKUP(D606,'Műszaki adattábla'!F:M,8,0))</f>
        <v/>
      </c>
      <c r="G606" s="29" t="str">
        <f>IF(D606="","",IF('Műszaki adattábla'!L597="20-99",IF('Műszaki adattábla'!O597="","Nem adott meg lekötött teljesítményt",VLOOKUP(D606,'Műszaki adattábla'!F:O,10,0)),0))</f>
        <v/>
      </c>
      <c r="H606" s="29" t="str">
        <f>IF(D606="","",VLOOKUP(D606,'Műszaki adattábla'!F:P,11,0))</f>
        <v/>
      </c>
      <c r="I606" s="30"/>
      <c r="J606" s="30"/>
      <c r="K606" s="31" t="str">
        <f>IF(D606="","",ROUND(((F606*I606*'Műszaki adattábla'!$C$7/'Műszaki adattábla'!$C$8)+(G606*I606)+(H606*I606))/12*'Műszaki adattábla'!T597,0))</f>
        <v/>
      </c>
      <c r="L606" s="32" t="str">
        <f t="shared" si="25"/>
        <v/>
      </c>
    </row>
    <row r="607" spans="2:12" ht="14.4" thickBot="1" x14ac:dyDescent="0.3">
      <c r="B607" s="28" t="str">
        <f t="shared" si="24"/>
        <v/>
      </c>
      <c r="C607" s="167" t="str">
        <f>IF(D607="","",VLOOKUP(D607,'Műszaki adattábla'!F:G,2,0))</f>
        <v/>
      </c>
      <c r="D607" s="168" t="str">
        <f>IF('Műszaki adattábla'!F598="","",'Műszaki adattábla'!F598)</f>
        <v/>
      </c>
      <c r="E607" s="169" t="str">
        <f>IF(D607="","",VLOOKUP(D607,'Műszaki adattábla'!F:R,13,0))</f>
        <v/>
      </c>
      <c r="F607" s="29" t="str">
        <f>IF(D607="","",VLOOKUP(D607,'Műszaki adattábla'!F:M,8,0))</f>
        <v/>
      </c>
      <c r="G607" s="29" t="str">
        <f>IF(D607="","",IF('Műszaki adattábla'!L598="20-99",IF('Műszaki adattábla'!O598="","Nem adott meg lekötött teljesítményt",VLOOKUP(D607,'Műszaki adattábla'!F:O,10,0)),0))</f>
        <v/>
      </c>
      <c r="H607" s="29" t="str">
        <f>IF(D607="","",VLOOKUP(D607,'Műszaki adattábla'!F:P,11,0))</f>
        <v/>
      </c>
      <c r="I607" s="30"/>
      <c r="J607" s="30"/>
      <c r="K607" s="31" t="str">
        <f>IF(D607="","",ROUND(((F607*I607*'Műszaki adattábla'!$C$7/'Műszaki adattábla'!$C$8)+(G607*I607)+(H607*I607))/12*'Műszaki adattábla'!T598,0))</f>
        <v/>
      </c>
      <c r="L607" s="32" t="str">
        <f t="shared" si="25"/>
        <v/>
      </c>
    </row>
    <row r="608" spans="2:12" ht="14.4" thickBot="1" x14ac:dyDescent="0.3">
      <c r="B608" s="28" t="str">
        <f t="shared" si="24"/>
        <v/>
      </c>
      <c r="C608" s="167" t="str">
        <f>IF(D608="","",VLOOKUP(D608,'Műszaki adattábla'!F:G,2,0))</f>
        <v/>
      </c>
      <c r="D608" s="168" t="str">
        <f>IF('Műszaki adattábla'!F599="","",'Műszaki adattábla'!F599)</f>
        <v/>
      </c>
      <c r="E608" s="169" t="str">
        <f>IF(D608="","",VLOOKUP(D608,'Műszaki adattábla'!F:R,13,0))</f>
        <v/>
      </c>
      <c r="F608" s="29" t="str">
        <f>IF(D608="","",VLOOKUP(D608,'Műszaki adattábla'!F:M,8,0))</f>
        <v/>
      </c>
      <c r="G608" s="29" t="str">
        <f>IF(D608="","",IF('Műszaki adattábla'!L599="20-99",IF('Műszaki adattábla'!O599="","Nem adott meg lekötött teljesítményt",VLOOKUP(D608,'Műszaki adattábla'!F:O,10,0)),0))</f>
        <v/>
      </c>
      <c r="H608" s="29" t="str">
        <f>IF(D608="","",VLOOKUP(D608,'Műszaki adattábla'!F:P,11,0))</f>
        <v/>
      </c>
      <c r="I608" s="30"/>
      <c r="J608" s="30"/>
      <c r="K608" s="31" t="str">
        <f>IF(D608="","",ROUND(((F608*I608*'Műszaki adattábla'!$C$7/'Műszaki adattábla'!$C$8)+(G608*I608)+(H608*I608))/12*'Műszaki adattábla'!T599,0))</f>
        <v/>
      </c>
      <c r="L608" s="32" t="str">
        <f t="shared" si="25"/>
        <v/>
      </c>
    </row>
    <row r="609" spans="2:12" ht="14.4" thickBot="1" x14ac:dyDescent="0.3">
      <c r="B609" s="28" t="str">
        <f t="shared" si="24"/>
        <v/>
      </c>
      <c r="C609" s="167" t="str">
        <f>IF(D609="","",VLOOKUP(D609,'Műszaki adattábla'!F:G,2,0))</f>
        <v/>
      </c>
      <c r="D609" s="168" t="str">
        <f>IF('Műszaki adattábla'!F600="","",'Műszaki adattábla'!F600)</f>
        <v/>
      </c>
      <c r="E609" s="169" t="str">
        <f>IF(D609="","",VLOOKUP(D609,'Műszaki adattábla'!F:R,13,0))</f>
        <v/>
      </c>
      <c r="F609" s="29" t="str">
        <f>IF(D609="","",VLOOKUP(D609,'Műszaki adattábla'!F:M,8,0))</f>
        <v/>
      </c>
      <c r="G609" s="29" t="str">
        <f>IF(D609="","",IF('Műszaki adattábla'!L600="20-99",IF('Műszaki adattábla'!O600="","Nem adott meg lekötött teljesítményt",VLOOKUP(D609,'Műszaki adattábla'!F:O,10,0)),0))</f>
        <v/>
      </c>
      <c r="H609" s="29" t="str">
        <f>IF(D609="","",VLOOKUP(D609,'Műszaki adattábla'!F:P,11,0))</f>
        <v/>
      </c>
      <c r="I609" s="30"/>
      <c r="J609" s="30"/>
      <c r="K609" s="31" t="str">
        <f>IF(D609="","",ROUND(((F609*I609*'Műszaki adattábla'!$C$7/'Műszaki adattábla'!$C$8)+(G609*I609)+(H609*I609))/12*'Műszaki adattábla'!T600,0))</f>
        <v/>
      </c>
      <c r="L609" s="32" t="str">
        <f t="shared" si="25"/>
        <v/>
      </c>
    </row>
    <row r="610" spans="2:12" ht="14.4" thickBot="1" x14ac:dyDescent="0.3">
      <c r="B610" s="28" t="str">
        <f t="shared" si="24"/>
        <v/>
      </c>
      <c r="C610" s="167" t="str">
        <f>IF(D610="","",VLOOKUP(D610,'Műszaki adattábla'!F:G,2,0))</f>
        <v/>
      </c>
      <c r="D610" s="168" t="str">
        <f>IF('Műszaki adattábla'!F601="","",'Műszaki adattábla'!F601)</f>
        <v/>
      </c>
      <c r="E610" s="169" t="str">
        <f>IF(D610="","",VLOOKUP(D610,'Műszaki adattábla'!F:R,13,0))</f>
        <v/>
      </c>
      <c r="F610" s="29" t="str">
        <f>IF(D610="","",VLOOKUP(D610,'Műszaki adattábla'!F:M,8,0))</f>
        <v/>
      </c>
      <c r="G610" s="29" t="str">
        <f>IF(D610="","",IF('Műszaki adattábla'!L601="20-99",IF('Műszaki adattábla'!O601="","Nem adott meg lekötött teljesítményt",VLOOKUP(D610,'Műszaki adattábla'!F:O,10,0)),0))</f>
        <v/>
      </c>
      <c r="H610" s="29" t="str">
        <f>IF(D610="","",VLOOKUP(D610,'Műszaki adattábla'!F:P,11,0))</f>
        <v/>
      </c>
      <c r="I610" s="30"/>
      <c r="J610" s="30"/>
      <c r="K610" s="31" t="str">
        <f>IF(D610="","",ROUND(((F610*I610*'Műszaki adattábla'!$C$7/'Műszaki adattábla'!$C$8)+(G610*I610)+(H610*I610))/12*'Műszaki adattábla'!T601,0))</f>
        <v/>
      </c>
      <c r="L610" s="32" t="str">
        <f t="shared" si="25"/>
        <v/>
      </c>
    </row>
    <row r="611" spans="2:12" ht="14.4" thickBot="1" x14ac:dyDescent="0.3">
      <c r="B611" s="28" t="str">
        <f t="shared" si="24"/>
        <v/>
      </c>
      <c r="C611" s="167" t="str">
        <f>IF(D611="","",VLOOKUP(D611,'Műszaki adattábla'!F:G,2,0))</f>
        <v/>
      </c>
      <c r="D611" s="168" t="str">
        <f>IF('Műszaki adattábla'!F602="","",'Műszaki adattábla'!F602)</f>
        <v/>
      </c>
      <c r="E611" s="169" t="str">
        <f>IF(D611="","",VLOOKUP(D611,'Műszaki adattábla'!F:R,13,0))</f>
        <v/>
      </c>
      <c r="F611" s="29" t="str">
        <f>IF(D611="","",VLOOKUP(D611,'Műszaki adattábla'!F:M,8,0))</f>
        <v/>
      </c>
      <c r="G611" s="29" t="str">
        <f>IF(D611="","",IF('Műszaki adattábla'!L602="20-99",IF('Műszaki adattábla'!O602="","Nem adott meg lekötött teljesítményt",VLOOKUP(D611,'Műszaki adattábla'!F:O,10,0)),0))</f>
        <v/>
      </c>
      <c r="H611" s="29" t="str">
        <f>IF(D611="","",VLOOKUP(D611,'Műszaki adattábla'!F:P,11,0))</f>
        <v/>
      </c>
      <c r="I611" s="30"/>
      <c r="J611" s="30"/>
      <c r="K611" s="31" t="str">
        <f>IF(D611="","",ROUND(((F611*I611*'Műszaki adattábla'!$C$7/'Műszaki adattábla'!$C$8)+(G611*I611)+(H611*I611))/12*'Műszaki adattábla'!T602,0))</f>
        <v/>
      </c>
      <c r="L611" s="32" t="str">
        <f t="shared" si="25"/>
        <v/>
      </c>
    </row>
    <row r="612" spans="2:12" ht="14.4" thickBot="1" x14ac:dyDescent="0.3">
      <c r="B612" s="28" t="str">
        <f t="shared" si="24"/>
        <v/>
      </c>
      <c r="C612" s="167" t="str">
        <f>IF(D612="","",VLOOKUP(D612,'Műszaki adattábla'!F:G,2,0))</f>
        <v/>
      </c>
      <c r="D612" s="168" t="str">
        <f>IF('Műszaki adattábla'!F603="","",'Műszaki adattábla'!F603)</f>
        <v/>
      </c>
      <c r="E612" s="169" t="str">
        <f>IF(D612="","",VLOOKUP(D612,'Műszaki adattábla'!F:R,13,0))</f>
        <v/>
      </c>
      <c r="F612" s="29" t="str">
        <f>IF(D612="","",VLOOKUP(D612,'Műszaki adattábla'!F:M,8,0))</f>
        <v/>
      </c>
      <c r="G612" s="29" t="str">
        <f>IF(D612="","",IF('Műszaki adattábla'!L603="20-99",IF('Műszaki adattábla'!O603="","Nem adott meg lekötött teljesítményt",VLOOKUP(D612,'Műszaki adattábla'!F:O,10,0)),0))</f>
        <v/>
      </c>
      <c r="H612" s="29" t="str">
        <f>IF(D612="","",VLOOKUP(D612,'Műszaki adattábla'!F:P,11,0))</f>
        <v/>
      </c>
      <c r="I612" s="30"/>
      <c r="J612" s="30"/>
      <c r="K612" s="31" t="str">
        <f>IF(D612="","",ROUND(((F612*I612*'Műszaki adattábla'!$C$7/'Műszaki adattábla'!$C$8)+(G612*I612)+(H612*I612))/12*'Műszaki adattábla'!T603,0))</f>
        <v/>
      </c>
      <c r="L612" s="32" t="str">
        <f t="shared" si="25"/>
        <v/>
      </c>
    </row>
    <row r="613" spans="2:12" ht="14.4" thickBot="1" x14ac:dyDescent="0.3">
      <c r="B613" s="28" t="str">
        <f t="shared" si="24"/>
        <v/>
      </c>
      <c r="C613" s="167" t="str">
        <f>IF(D613="","",VLOOKUP(D613,'Műszaki adattábla'!F:G,2,0))</f>
        <v/>
      </c>
      <c r="D613" s="168" t="str">
        <f>IF('Műszaki adattábla'!F604="","",'Műszaki adattábla'!F604)</f>
        <v/>
      </c>
      <c r="E613" s="169" t="str">
        <f>IF(D613="","",VLOOKUP(D613,'Műszaki adattábla'!F:R,13,0))</f>
        <v/>
      </c>
      <c r="F613" s="29" t="str">
        <f>IF(D613="","",VLOOKUP(D613,'Műszaki adattábla'!F:M,8,0))</f>
        <v/>
      </c>
      <c r="G613" s="29" t="str">
        <f>IF(D613="","",IF('Műszaki adattábla'!L604="20-99",IF('Műszaki adattábla'!O604="","Nem adott meg lekötött teljesítményt",VLOOKUP(D613,'Műszaki adattábla'!F:O,10,0)),0))</f>
        <v/>
      </c>
      <c r="H613" s="29" t="str">
        <f>IF(D613="","",VLOOKUP(D613,'Műszaki adattábla'!F:P,11,0))</f>
        <v/>
      </c>
      <c r="I613" s="30"/>
      <c r="J613" s="30"/>
      <c r="K613" s="31" t="str">
        <f>IF(D613="","",ROUND(((F613*I613*'Műszaki adattábla'!$C$7/'Műszaki adattábla'!$C$8)+(G613*I613)+(H613*I613))/12*'Műszaki adattábla'!T604,0))</f>
        <v/>
      </c>
      <c r="L613" s="32" t="str">
        <f t="shared" si="25"/>
        <v/>
      </c>
    </row>
    <row r="614" spans="2:12" ht="14.4" thickBot="1" x14ac:dyDescent="0.3">
      <c r="B614" s="28" t="str">
        <f t="shared" si="24"/>
        <v/>
      </c>
      <c r="C614" s="167" t="str">
        <f>IF(D614="","",VLOOKUP(D614,'Műszaki adattábla'!F:G,2,0))</f>
        <v/>
      </c>
      <c r="D614" s="168" t="str">
        <f>IF('Műszaki adattábla'!F605="","",'Műszaki adattábla'!F605)</f>
        <v/>
      </c>
      <c r="E614" s="169" t="str">
        <f>IF(D614="","",VLOOKUP(D614,'Műszaki adattábla'!F:R,13,0))</f>
        <v/>
      </c>
      <c r="F614" s="29" t="str">
        <f>IF(D614="","",VLOOKUP(D614,'Műszaki adattábla'!F:M,8,0))</f>
        <v/>
      </c>
      <c r="G614" s="29" t="str">
        <f>IF(D614="","",IF('Műszaki adattábla'!L605="20-99",IF('Műszaki adattábla'!O605="","Nem adott meg lekötött teljesítményt",VLOOKUP(D614,'Műszaki adattábla'!F:O,10,0)),0))</f>
        <v/>
      </c>
      <c r="H614" s="29" t="str">
        <f>IF(D614="","",VLOOKUP(D614,'Műszaki adattábla'!F:P,11,0))</f>
        <v/>
      </c>
      <c r="I614" s="30"/>
      <c r="J614" s="30"/>
      <c r="K614" s="31" t="str">
        <f>IF(D614="","",ROUND(((F614*I614*'Műszaki adattábla'!$C$7/'Műszaki adattábla'!$C$8)+(G614*I614)+(H614*I614))/12*'Műszaki adattábla'!T605,0))</f>
        <v/>
      </c>
      <c r="L614" s="32" t="str">
        <f t="shared" si="25"/>
        <v/>
      </c>
    </row>
    <row r="615" spans="2:12" ht="14.4" thickBot="1" x14ac:dyDescent="0.3">
      <c r="B615" s="28" t="str">
        <f t="shared" si="24"/>
        <v/>
      </c>
      <c r="C615" s="167" t="str">
        <f>IF(D615="","",VLOOKUP(D615,'Műszaki adattábla'!F:G,2,0))</f>
        <v/>
      </c>
      <c r="D615" s="168" t="str">
        <f>IF('Műszaki adattábla'!F606="","",'Műszaki adattábla'!F606)</f>
        <v/>
      </c>
      <c r="E615" s="169" t="str">
        <f>IF(D615="","",VLOOKUP(D615,'Műszaki adattábla'!F:R,13,0))</f>
        <v/>
      </c>
      <c r="F615" s="29" t="str">
        <f>IF(D615="","",VLOOKUP(D615,'Műszaki adattábla'!F:M,8,0))</f>
        <v/>
      </c>
      <c r="G615" s="29" t="str">
        <f>IF(D615="","",IF('Műszaki adattábla'!L606="20-99",IF('Műszaki adattábla'!O606="","Nem adott meg lekötött teljesítményt",VLOOKUP(D615,'Műszaki adattábla'!F:O,10,0)),0))</f>
        <v/>
      </c>
      <c r="H615" s="29" t="str">
        <f>IF(D615="","",VLOOKUP(D615,'Műszaki adattábla'!F:P,11,0))</f>
        <v/>
      </c>
      <c r="I615" s="30"/>
      <c r="J615" s="30"/>
      <c r="K615" s="31" t="str">
        <f>IF(D615="","",ROUND(((F615*I615*'Műszaki adattábla'!$C$7/'Műszaki adattábla'!$C$8)+(G615*I615)+(H615*I615))/12*'Műszaki adattábla'!T606,0))</f>
        <v/>
      </c>
      <c r="L615" s="32" t="str">
        <f t="shared" si="25"/>
        <v/>
      </c>
    </row>
    <row r="616" spans="2:12" ht="14.4" thickBot="1" x14ac:dyDescent="0.3">
      <c r="B616" s="28" t="str">
        <f t="shared" si="24"/>
        <v/>
      </c>
      <c r="C616" s="167" t="str">
        <f>IF(D616="","",VLOOKUP(D616,'Műszaki adattábla'!F:G,2,0))</f>
        <v/>
      </c>
      <c r="D616" s="168" t="str">
        <f>IF('Műszaki adattábla'!F607="","",'Műszaki adattábla'!F607)</f>
        <v/>
      </c>
      <c r="E616" s="169" t="str">
        <f>IF(D616="","",VLOOKUP(D616,'Műszaki adattábla'!F:R,13,0))</f>
        <v/>
      </c>
      <c r="F616" s="29" t="str">
        <f>IF(D616="","",VLOOKUP(D616,'Műszaki adattábla'!F:M,8,0))</f>
        <v/>
      </c>
      <c r="G616" s="29" t="str">
        <f>IF(D616="","",IF('Műszaki adattábla'!L607="20-99",IF('Műszaki adattábla'!O607="","Nem adott meg lekötött teljesítményt",VLOOKUP(D616,'Műszaki adattábla'!F:O,10,0)),0))</f>
        <v/>
      </c>
      <c r="H616" s="29" t="str">
        <f>IF(D616="","",VLOOKUP(D616,'Műszaki adattábla'!F:P,11,0))</f>
        <v/>
      </c>
      <c r="I616" s="30"/>
      <c r="J616" s="30"/>
      <c r="K616" s="31" t="str">
        <f>IF(D616="","",ROUND(((F616*I616*'Műszaki adattábla'!$C$7/'Műszaki adattábla'!$C$8)+(G616*I616)+(H616*I616))/12*'Műszaki adattábla'!T607,0))</f>
        <v/>
      </c>
      <c r="L616" s="32" t="str">
        <f t="shared" si="25"/>
        <v/>
      </c>
    </row>
    <row r="617" spans="2:12" ht="14.4" thickBot="1" x14ac:dyDescent="0.3">
      <c r="B617" s="28" t="str">
        <f t="shared" si="24"/>
        <v/>
      </c>
      <c r="C617" s="167" t="str">
        <f>IF(D617="","",VLOOKUP(D617,'Műszaki adattábla'!F:G,2,0))</f>
        <v/>
      </c>
      <c r="D617" s="168" t="str">
        <f>IF('Műszaki adattábla'!F608="","",'Műszaki adattábla'!F608)</f>
        <v/>
      </c>
      <c r="E617" s="169" t="str">
        <f>IF(D617="","",VLOOKUP(D617,'Műszaki adattábla'!F:R,13,0))</f>
        <v/>
      </c>
      <c r="F617" s="29" t="str">
        <f>IF(D617="","",VLOOKUP(D617,'Műszaki adattábla'!F:M,8,0))</f>
        <v/>
      </c>
      <c r="G617" s="29" t="str">
        <f>IF(D617="","",IF('Műszaki adattábla'!L608="20-99",IF('Műszaki adattábla'!O608="","Nem adott meg lekötött teljesítményt",VLOOKUP(D617,'Műszaki adattábla'!F:O,10,0)),0))</f>
        <v/>
      </c>
      <c r="H617" s="29" t="str">
        <f>IF(D617="","",VLOOKUP(D617,'Műszaki adattábla'!F:P,11,0))</f>
        <v/>
      </c>
      <c r="I617" s="30"/>
      <c r="J617" s="30"/>
      <c r="K617" s="31" t="str">
        <f>IF(D617="","",ROUND(((F617*I617*'Műszaki adattábla'!$C$7/'Műszaki adattábla'!$C$8)+(G617*I617)+(H617*I617))/12*'Műszaki adattábla'!T608,0))</f>
        <v/>
      </c>
      <c r="L617" s="32" t="str">
        <f t="shared" si="25"/>
        <v/>
      </c>
    </row>
    <row r="618" spans="2:12" ht="14.4" thickBot="1" x14ac:dyDescent="0.3">
      <c r="B618" s="28" t="str">
        <f t="shared" si="24"/>
        <v/>
      </c>
      <c r="C618" s="167" t="str">
        <f>IF(D618="","",VLOOKUP(D618,'Műszaki adattábla'!F:G,2,0))</f>
        <v/>
      </c>
      <c r="D618" s="168" t="str">
        <f>IF('Műszaki adattábla'!F609="","",'Műszaki adattábla'!F609)</f>
        <v/>
      </c>
      <c r="E618" s="169" t="str">
        <f>IF(D618="","",VLOOKUP(D618,'Műszaki adattábla'!F:R,13,0))</f>
        <v/>
      </c>
      <c r="F618" s="29" t="str">
        <f>IF(D618="","",VLOOKUP(D618,'Műszaki adattábla'!F:M,8,0))</f>
        <v/>
      </c>
      <c r="G618" s="29" t="str">
        <f>IF(D618="","",IF('Műszaki adattábla'!L609="20-99",IF('Műszaki adattábla'!O609="","Nem adott meg lekötött teljesítményt",VLOOKUP(D618,'Műszaki adattábla'!F:O,10,0)),0))</f>
        <v/>
      </c>
      <c r="H618" s="29" t="str">
        <f>IF(D618="","",VLOOKUP(D618,'Műszaki adattábla'!F:P,11,0))</f>
        <v/>
      </c>
      <c r="I618" s="30"/>
      <c r="J618" s="30"/>
      <c r="K618" s="31" t="str">
        <f>IF(D618="","",ROUND(((F618*I618*'Műszaki adattábla'!$C$7/'Műszaki adattábla'!$C$8)+(G618*I618)+(H618*I618))/12*'Műszaki adattábla'!T609,0))</f>
        <v/>
      </c>
      <c r="L618" s="32" t="str">
        <f t="shared" si="25"/>
        <v/>
      </c>
    </row>
    <row r="619" spans="2:12" ht="14.4" thickBot="1" x14ac:dyDescent="0.3">
      <c r="B619" s="28" t="str">
        <f t="shared" si="24"/>
        <v/>
      </c>
      <c r="C619" s="167" t="str">
        <f>IF(D619="","",VLOOKUP(D619,'Műszaki adattábla'!F:G,2,0))</f>
        <v/>
      </c>
      <c r="D619" s="168" t="str">
        <f>IF('Műszaki adattábla'!F610="","",'Műszaki adattábla'!F610)</f>
        <v/>
      </c>
      <c r="E619" s="169" t="str">
        <f>IF(D619="","",VLOOKUP(D619,'Műszaki adattábla'!F:R,13,0))</f>
        <v/>
      </c>
      <c r="F619" s="29" t="str">
        <f>IF(D619="","",VLOOKUP(D619,'Műszaki adattábla'!F:M,8,0))</f>
        <v/>
      </c>
      <c r="G619" s="29" t="str">
        <f>IF(D619="","",IF('Műszaki adattábla'!L610="20-99",IF('Műszaki adattábla'!O610="","Nem adott meg lekötött teljesítményt",VLOOKUP(D619,'Műszaki adattábla'!F:O,10,0)),0))</f>
        <v/>
      </c>
      <c r="H619" s="29" t="str">
        <f>IF(D619="","",VLOOKUP(D619,'Műszaki adattábla'!F:P,11,0))</f>
        <v/>
      </c>
      <c r="I619" s="30"/>
      <c r="J619" s="30"/>
      <c r="K619" s="31" t="str">
        <f>IF(D619="","",ROUND(((F619*I619*'Műszaki adattábla'!$C$7/'Műszaki adattábla'!$C$8)+(G619*I619)+(H619*I619))/12*'Műszaki adattábla'!T610,0))</f>
        <v/>
      </c>
      <c r="L619" s="32" t="str">
        <f t="shared" si="25"/>
        <v/>
      </c>
    </row>
    <row r="620" spans="2:12" ht="14.4" thickBot="1" x14ac:dyDescent="0.3">
      <c r="B620" s="28" t="str">
        <f t="shared" si="24"/>
        <v/>
      </c>
      <c r="C620" s="167" t="str">
        <f>IF(D620="","",VLOOKUP(D620,'Műszaki adattábla'!F:G,2,0))</f>
        <v/>
      </c>
      <c r="D620" s="168" t="str">
        <f>IF('Műszaki adattábla'!F611="","",'Műszaki adattábla'!F611)</f>
        <v/>
      </c>
      <c r="E620" s="169" t="str">
        <f>IF(D620="","",VLOOKUP(D620,'Műszaki adattábla'!F:R,13,0))</f>
        <v/>
      </c>
      <c r="F620" s="29" t="str">
        <f>IF(D620="","",VLOOKUP(D620,'Műszaki adattábla'!F:M,8,0))</f>
        <v/>
      </c>
      <c r="G620" s="29" t="str">
        <f>IF(D620="","",IF('Műszaki adattábla'!L611="20-99",IF('Műszaki adattábla'!O611="","Nem adott meg lekötött teljesítményt",VLOOKUP(D620,'Műszaki adattábla'!F:O,10,0)),0))</f>
        <v/>
      </c>
      <c r="H620" s="29" t="str">
        <f>IF(D620="","",VLOOKUP(D620,'Műszaki adattábla'!F:P,11,0))</f>
        <v/>
      </c>
      <c r="I620" s="30"/>
      <c r="J620" s="30"/>
      <c r="K620" s="31" t="str">
        <f>IF(D620="","",ROUND(((F620*I620*'Műszaki adattábla'!$C$7/'Műszaki adattábla'!$C$8)+(G620*I620)+(H620*I620))/12*'Műszaki adattábla'!T611,0))</f>
        <v/>
      </c>
      <c r="L620" s="32" t="str">
        <f t="shared" si="25"/>
        <v/>
      </c>
    </row>
    <row r="621" spans="2:12" ht="14.4" thickBot="1" x14ac:dyDescent="0.3">
      <c r="B621" s="28" t="str">
        <f t="shared" si="24"/>
        <v/>
      </c>
      <c r="C621" s="167" t="str">
        <f>IF(D621="","",VLOOKUP(D621,'Műszaki adattábla'!F:G,2,0))</f>
        <v/>
      </c>
      <c r="D621" s="168" t="str">
        <f>IF('Műszaki adattábla'!F612="","",'Műszaki adattábla'!F612)</f>
        <v/>
      </c>
      <c r="E621" s="169" t="str">
        <f>IF(D621="","",VLOOKUP(D621,'Műszaki adattábla'!F:R,13,0))</f>
        <v/>
      </c>
      <c r="F621" s="29" t="str">
        <f>IF(D621="","",VLOOKUP(D621,'Műszaki adattábla'!F:M,8,0))</f>
        <v/>
      </c>
      <c r="G621" s="29" t="str">
        <f>IF(D621="","",IF('Műszaki adattábla'!L612="20-99",IF('Műszaki adattábla'!O612="","Nem adott meg lekötött teljesítményt",VLOOKUP(D621,'Műszaki adattábla'!F:O,10,0)),0))</f>
        <v/>
      </c>
      <c r="H621" s="29" t="str">
        <f>IF(D621="","",VLOOKUP(D621,'Műszaki adattábla'!F:P,11,0))</f>
        <v/>
      </c>
      <c r="I621" s="30"/>
      <c r="J621" s="30"/>
      <c r="K621" s="31" t="str">
        <f>IF(D621="","",ROUND(((F621*I621*'Műszaki adattábla'!$C$7/'Műszaki adattábla'!$C$8)+(G621*I621)+(H621*I621))/12*'Műszaki adattábla'!T612,0))</f>
        <v/>
      </c>
      <c r="L621" s="32" t="str">
        <f t="shared" si="25"/>
        <v/>
      </c>
    </row>
    <row r="622" spans="2:12" ht="14.4" thickBot="1" x14ac:dyDescent="0.3">
      <c r="B622" s="28" t="str">
        <f t="shared" si="24"/>
        <v/>
      </c>
      <c r="C622" s="167" t="str">
        <f>IF(D622="","",VLOOKUP(D622,'Műszaki adattábla'!F:G,2,0))</f>
        <v/>
      </c>
      <c r="D622" s="168" t="str">
        <f>IF('Műszaki adattábla'!F613="","",'Műszaki adattábla'!F613)</f>
        <v/>
      </c>
      <c r="E622" s="169" t="str">
        <f>IF(D622="","",VLOOKUP(D622,'Műszaki adattábla'!F:R,13,0))</f>
        <v/>
      </c>
      <c r="F622" s="29" t="str">
        <f>IF(D622="","",VLOOKUP(D622,'Műszaki adattábla'!F:M,8,0))</f>
        <v/>
      </c>
      <c r="G622" s="29" t="str">
        <f>IF(D622="","",IF('Műszaki adattábla'!L613="20-99",IF('Műszaki adattábla'!O613="","Nem adott meg lekötött teljesítményt",VLOOKUP(D622,'Műszaki adattábla'!F:O,10,0)),0))</f>
        <v/>
      </c>
      <c r="H622" s="29" t="str">
        <f>IF(D622="","",VLOOKUP(D622,'Műszaki adattábla'!F:P,11,0))</f>
        <v/>
      </c>
      <c r="I622" s="30"/>
      <c r="J622" s="30"/>
      <c r="K622" s="31" t="str">
        <f>IF(D622="","",ROUND(((F622*I622*'Műszaki adattábla'!$C$7/'Műszaki adattábla'!$C$8)+(G622*I622)+(H622*I622))/12*'Műszaki adattábla'!T613,0))</f>
        <v/>
      </c>
      <c r="L622" s="32" t="str">
        <f t="shared" si="25"/>
        <v/>
      </c>
    </row>
    <row r="623" spans="2:12" ht="14.4" thickBot="1" x14ac:dyDescent="0.3">
      <c r="B623" s="28" t="str">
        <f t="shared" si="24"/>
        <v/>
      </c>
      <c r="C623" s="167" t="str">
        <f>IF(D623="","",VLOOKUP(D623,'Műszaki adattábla'!F:G,2,0))</f>
        <v/>
      </c>
      <c r="D623" s="168" t="str">
        <f>IF('Műszaki adattábla'!F614="","",'Műszaki adattábla'!F614)</f>
        <v/>
      </c>
      <c r="E623" s="169" t="str">
        <f>IF(D623="","",VLOOKUP(D623,'Műszaki adattábla'!F:R,13,0))</f>
        <v/>
      </c>
      <c r="F623" s="29" t="str">
        <f>IF(D623="","",VLOOKUP(D623,'Műszaki adattábla'!F:M,8,0))</f>
        <v/>
      </c>
      <c r="G623" s="29" t="str">
        <f>IF(D623="","",IF('Műszaki adattábla'!L614="20-99",IF('Műszaki adattábla'!O614="","Nem adott meg lekötött teljesítményt",VLOOKUP(D623,'Műszaki adattábla'!F:O,10,0)),0))</f>
        <v/>
      </c>
      <c r="H623" s="29" t="str">
        <f>IF(D623="","",VLOOKUP(D623,'Műszaki adattábla'!F:P,11,0))</f>
        <v/>
      </c>
      <c r="I623" s="30"/>
      <c r="J623" s="30"/>
      <c r="K623" s="31" t="str">
        <f>IF(D623="","",ROUND(((F623*I623*'Műszaki adattábla'!$C$7/'Műszaki adattábla'!$C$8)+(G623*I623)+(H623*I623))/12*'Műszaki adattábla'!T614,0))</f>
        <v/>
      </c>
      <c r="L623" s="32" t="str">
        <f t="shared" si="25"/>
        <v/>
      </c>
    </row>
    <row r="624" spans="2:12" ht="14.4" thickBot="1" x14ac:dyDescent="0.3">
      <c r="B624" s="28" t="str">
        <f t="shared" si="24"/>
        <v/>
      </c>
      <c r="C624" s="167" t="str">
        <f>IF(D624="","",VLOOKUP(D624,'Műszaki adattábla'!F:G,2,0))</f>
        <v/>
      </c>
      <c r="D624" s="168" t="str">
        <f>IF('Műszaki adattábla'!F615="","",'Műszaki adattábla'!F615)</f>
        <v/>
      </c>
      <c r="E624" s="169" t="str">
        <f>IF(D624="","",VLOOKUP(D624,'Műszaki adattábla'!F:R,13,0))</f>
        <v/>
      </c>
      <c r="F624" s="29" t="str">
        <f>IF(D624="","",VLOOKUP(D624,'Műszaki adattábla'!F:M,8,0))</f>
        <v/>
      </c>
      <c r="G624" s="29" t="str">
        <f>IF(D624="","",IF('Műszaki adattábla'!L615="20-99",IF('Műszaki adattábla'!O615="","Nem adott meg lekötött teljesítményt",VLOOKUP(D624,'Műszaki adattábla'!F:O,10,0)),0))</f>
        <v/>
      </c>
      <c r="H624" s="29" t="str">
        <f>IF(D624="","",VLOOKUP(D624,'Műszaki adattábla'!F:P,11,0))</f>
        <v/>
      </c>
      <c r="I624" s="30"/>
      <c r="J624" s="30"/>
      <c r="K624" s="31" t="str">
        <f>IF(D624="","",ROUND(((F624*I624*'Műszaki adattábla'!$C$7/'Műszaki adattábla'!$C$8)+(G624*I624)+(H624*I624))/12*'Műszaki adattábla'!T615,0))</f>
        <v/>
      </c>
      <c r="L624" s="32" t="str">
        <f t="shared" si="25"/>
        <v/>
      </c>
    </row>
    <row r="625" spans="2:12" ht="14.4" thickBot="1" x14ac:dyDescent="0.3">
      <c r="B625" s="28" t="str">
        <f t="shared" si="24"/>
        <v/>
      </c>
      <c r="C625" s="167" t="str">
        <f>IF(D625="","",VLOOKUP(D625,'Műszaki adattábla'!F:G,2,0))</f>
        <v/>
      </c>
      <c r="D625" s="168" t="str">
        <f>IF('Műszaki adattábla'!F616="","",'Műszaki adattábla'!F616)</f>
        <v/>
      </c>
      <c r="E625" s="169" t="str">
        <f>IF(D625="","",VLOOKUP(D625,'Műszaki adattábla'!F:R,13,0))</f>
        <v/>
      </c>
      <c r="F625" s="29" t="str">
        <f>IF(D625="","",VLOOKUP(D625,'Műszaki adattábla'!F:M,8,0))</f>
        <v/>
      </c>
      <c r="G625" s="29" t="str">
        <f>IF(D625="","",IF('Műszaki adattábla'!L616="20-99",IF('Műszaki adattábla'!O616="","Nem adott meg lekötött teljesítményt",VLOOKUP(D625,'Műszaki adattábla'!F:O,10,0)),0))</f>
        <v/>
      </c>
      <c r="H625" s="29" t="str">
        <f>IF(D625="","",VLOOKUP(D625,'Műszaki adattábla'!F:P,11,0))</f>
        <v/>
      </c>
      <c r="I625" s="30"/>
      <c r="J625" s="30"/>
      <c r="K625" s="31" t="str">
        <f>IF(D625="","",ROUND(((F625*I625*'Műszaki adattábla'!$C$7/'Műszaki adattábla'!$C$8)+(G625*I625)+(H625*I625))/12*'Műszaki adattábla'!T616,0))</f>
        <v/>
      </c>
      <c r="L625" s="32" t="str">
        <f t="shared" si="25"/>
        <v/>
      </c>
    </row>
    <row r="626" spans="2:12" ht="14.4" thickBot="1" x14ac:dyDescent="0.3">
      <c r="B626" s="28" t="str">
        <f t="shared" si="24"/>
        <v/>
      </c>
      <c r="C626" s="167" t="str">
        <f>IF(D626="","",VLOOKUP(D626,'Műszaki adattábla'!F:G,2,0))</f>
        <v/>
      </c>
      <c r="D626" s="168" t="str">
        <f>IF('Műszaki adattábla'!F617="","",'Műszaki adattábla'!F617)</f>
        <v/>
      </c>
      <c r="E626" s="169" t="str">
        <f>IF(D626="","",VLOOKUP(D626,'Műszaki adattábla'!F:R,13,0))</f>
        <v/>
      </c>
      <c r="F626" s="29" t="str">
        <f>IF(D626="","",VLOOKUP(D626,'Műszaki adattábla'!F:M,8,0))</f>
        <v/>
      </c>
      <c r="G626" s="29" t="str">
        <f>IF(D626="","",IF('Műszaki adattábla'!L617="20-99",IF('Műszaki adattábla'!O617="","Nem adott meg lekötött teljesítményt",VLOOKUP(D626,'Műszaki adattábla'!F:O,10,0)),0))</f>
        <v/>
      </c>
      <c r="H626" s="29" t="str">
        <f>IF(D626="","",VLOOKUP(D626,'Műszaki adattábla'!F:P,11,0))</f>
        <v/>
      </c>
      <c r="I626" s="30"/>
      <c r="J626" s="30"/>
      <c r="K626" s="31" t="str">
        <f>IF(D626="","",ROUND(((F626*I626*'Műszaki adattábla'!$C$7/'Műszaki adattábla'!$C$8)+(G626*I626)+(H626*I626))/12*'Műszaki adattábla'!T617,0))</f>
        <v/>
      </c>
      <c r="L626" s="32" t="str">
        <f t="shared" si="25"/>
        <v/>
      </c>
    </row>
    <row r="627" spans="2:12" ht="14.4" thickBot="1" x14ac:dyDescent="0.3">
      <c r="B627" s="28" t="str">
        <f t="shared" si="24"/>
        <v/>
      </c>
      <c r="C627" s="167" t="str">
        <f>IF(D627="","",VLOOKUP(D627,'Műszaki adattábla'!F:G,2,0))</f>
        <v/>
      </c>
      <c r="D627" s="168" t="str">
        <f>IF('Műszaki adattábla'!F618="","",'Műszaki adattábla'!F618)</f>
        <v/>
      </c>
      <c r="E627" s="169" t="str">
        <f>IF(D627="","",VLOOKUP(D627,'Műszaki adattábla'!F:R,13,0))</f>
        <v/>
      </c>
      <c r="F627" s="29" t="str">
        <f>IF(D627="","",VLOOKUP(D627,'Műszaki adattábla'!F:M,8,0))</f>
        <v/>
      </c>
      <c r="G627" s="29" t="str">
        <f>IF(D627="","",IF('Műszaki adattábla'!L618="20-99",IF('Műszaki adattábla'!O618="","Nem adott meg lekötött teljesítményt",VLOOKUP(D627,'Műszaki adattábla'!F:O,10,0)),0))</f>
        <v/>
      </c>
      <c r="H627" s="29" t="str">
        <f>IF(D627="","",VLOOKUP(D627,'Műszaki adattábla'!F:P,11,0))</f>
        <v/>
      </c>
      <c r="I627" s="30"/>
      <c r="J627" s="30"/>
      <c r="K627" s="31" t="str">
        <f>IF(D627="","",ROUND(((F627*I627*'Műszaki adattábla'!$C$7/'Műszaki adattábla'!$C$8)+(G627*I627)+(H627*I627))/12*'Műszaki adattábla'!T618,0))</f>
        <v/>
      </c>
      <c r="L627" s="32" t="str">
        <f t="shared" si="25"/>
        <v/>
      </c>
    </row>
    <row r="628" spans="2:12" ht="14.4" thickBot="1" x14ac:dyDescent="0.3">
      <c r="B628" s="28" t="str">
        <f t="shared" si="24"/>
        <v/>
      </c>
      <c r="C628" s="167" t="str">
        <f>IF(D628="","",VLOOKUP(D628,'Műszaki adattábla'!F:G,2,0))</f>
        <v/>
      </c>
      <c r="D628" s="168" t="str">
        <f>IF('Műszaki adattábla'!F619="","",'Műszaki adattábla'!F619)</f>
        <v/>
      </c>
      <c r="E628" s="169" t="str">
        <f>IF(D628="","",VLOOKUP(D628,'Műszaki adattábla'!F:R,13,0))</f>
        <v/>
      </c>
      <c r="F628" s="29" t="str">
        <f>IF(D628="","",VLOOKUP(D628,'Műszaki adattábla'!F:M,8,0))</f>
        <v/>
      </c>
      <c r="G628" s="29" t="str">
        <f>IF(D628="","",IF('Műszaki adattábla'!L619="20-99",IF('Műszaki adattábla'!O619="","Nem adott meg lekötött teljesítményt",VLOOKUP(D628,'Műszaki adattábla'!F:O,10,0)),0))</f>
        <v/>
      </c>
      <c r="H628" s="29" t="str">
        <f>IF(D628="","",VLOOKUP(D628,'Műszaki adattábla'!F:P,11,0))</f>
        <v/>
      </c>
      <c r="I628" s="30"/>
      <c r="J628" s="30"/>
      <c r="K628" s="31" t="str">
        <f>IF(D628="","",ROUND(((F628*I628*'Műszaki adattábla'!$C$7/'Műszaki adattábla'!$C$8)+(G628*I628)+(H628*I628))/12*'Műszaki adattábla'!T619,0))</f>
        <v/>
      </c>
      <c r="L628" s="32" t="str">
        <f t="shared" si="25"/>
        <v/>
      </c>
    </row>
    <row r="629" spans="2:12" ht="14.4" thickBot="1" x14ac:dyDescent="0.3">
      <c r="B629" s="28" t="str">
        <f t="shared" si="24"/>
        <v/>
      </c>
      <c r="C629" s="167" t="str">
        <f>IF(D629="","",VLOOKUP(D629,'Műszaki adattábla'!F:G,2,0))</f>
        <v/>
      </c>
      <c r="D629" s="168" t="str">
        <f>IF('Műszaki adattábla'!F620="","",'Műszaki adattábla'!F620)</f>
        <v/>
      </c>
      <c r="E629" s="169" t="str">
        <f>IF(D629="","",VLOOKUP(D629,'Műszaki adattábla'!F:R,13,0))</f>
        <v/>
      </c>
      <c r="F629" s="29" t="str">
        <f>IF(D629="","",VLOOKUP(D629,'Műszaki adattábla'!F:M,8,0))</f>
        <v/>
      </c>
      <c r="G629" s="29" t="str">
        <f>IF(D629="","",IF('Műszaki adattábla'!L620="20-99",IF('Műszaki adattábla'!O620="","Nem adott meg lekötött teljesítményt",VLOOKUP(D629,'Műszaki adattábla'!F:O,10,0)),0))</f>
        <v/>
      </c>
      <c r="H629" s="29" t="str">
        <f>IF(D629="","",VLOOKUP(D629,'Műszaki adattábla'!F:P,11,0))</f>
        <v/>
      </c>
      <c r="I629" s="30"/>
      <c r="J629" s="30"/>
      <c r="K629" s="31" t="str">
        <f>IF(D629="","",ROUND(((F629*I629*'Műszaki adattábla'!$C$7/'Műszaki adattábla'!$C$8)+(G629*I629)+(H629*I629))/12*'Műszaki adattábla'!T620,0))</f>
        <v/>
      </c>
      <c r="L629" s="32" t="str">
        <f t="shared" si="25"/>
        <v/>
      </c>
    </row>
    <row r="630" spans="2:12" ht="14.4" thickBot="1" x14ac:dyDescent="0.3">
      <c r="B630" s="28" t="str">
        <f t="shared" si="24"/>
        <v/>
      </c>
      <c r="C630" s="167" t="str">
        <f>IF(D630="","",VLOOKUP(D630,'Műszaki adattábla'!F:G,2,0))</f>
        <v/>
      </c>
      <c r="D630" s="168" t="str">
        <f>IF('Műszaki adattábla'!F621="","",'Műszaki adattábla'!F621)</f>
        <v/>
      </c>
      <c r="E630" s="169" t="str">
        <f>IF(D630="","",VLOOKUP(D630,'Műszaki adattábla'!F:R,13,0))</f>
        <v/>
      </c>
      <c r="F630" s="29" t="str">
        <f>IF(D630="","",VLOOKUP(D630,'Műszaki adattábla'!F:M,8,0))</f>
        <v/>
      </c>
      <c r="G630" s="29" t="str">
        <f>IF(D630="","",IF('Műszaki adattábla'!L621="20-99",IF('Műszaki adattábla'!O621="","Nem adott meg lekötött teljesítményt",VLOOKUP(D630,'Műszaki adattábla'!F:O,10,0)),0))</f>
        <v/>
      </c>
      <c r="H630" s="29" t="str">
        <f>IF(D630="","",VLOOKUP(D630,'Műszaki adattábla'!F:P,11,0))</f>
        <v/>
      </c>
      <c r="I630" s="30"/>
      <c r="J630" s="30"/>
      <c r="K630" s="31" t="str">
        <f>IF(D630="","",ROUND(((F630*I630*'Műszaki adattábla'!$C$7/'Műszaki adattábla'!$C$8)+(G630*I630)+(H630*I630))/12*'Műszaki adattábla'!T621,0))</f>
        <v/>
      </c>
      <c r="L630" s="32" t="str">
        <f t="shared" si="25"/>
        <v/>
      </c>
    </row>
    <row r="631" spans="2:12" ht="14.4" thickBot="1" x14ac:dyDescent="0.3">
      <c r="B631" s="28" t="str">
        <f t="shared" si="24"/>
        <v/>
      </c>
      <c r="C631" s="167" t="str">
        <f>IF(D631="","",VLOOKUP(D631,'Műszaki adattábla'!F:G,2,0))</f>
        <v/>
      </c>
      <c r="D631" s="168" t="str">
        <f>IF('Műszaki adattábla'!F622="","",'Műszaki adattábla'!F622)</f>
        <v/>
      </c>
      <c r="E631" s="169" t="str">
        <f>IF(D631="","",VLOOKUP(D631,'Műszaki adattábla'!F:R,13,0))</f>
        <v/>
      </c>
      <c r="F631" s="29" t="str">
        <f>IF(D631="","",VLOOKUP(D631,'Műszaki adattábla'!F:M,8,0))</f>
        <v/>
      </c>
      <c r="G631" s="29" t="str">
        <f>IF(D631="","",IF('Műszaki adattábla'!L622="20-99",IF('Műszaki adattábla'!O622="","Nem adott meg lekötött teljesítményt",VLOOKUP(D631,'Műszaki adattábla'!F:O,10,0)),0))</f>
        <v/>
      </c>
      <c r="H631" s="29" t="str">
        <f>IF(D631="","",VLOOKUP(D631,'Műszaki adattábla'!F:P,11,0))</f>
        <v/>
      </c>
      <c r="I631" s="30"/>
      <c r="J631" s="30"/>
      <c r="K631" s="31" t="str">
        <f>IF(D631="","",ROUND(((F631*I631*'Műszaki adattábla'!$C$7/'Műszaki adattábla'!$C$8)+(G631*I631)+(H631*I631))/12*'Műszaki adattábla'!T622,0))</f>
        <v/>
      </c>
      <c r="L631" s="32" t="str">
        <f t="shared" si="25"/>
        <v/>
      </c>
    </row>
    <row r="632" spans="2:12" ht="14.4" thickBot="1" x14ac:dyDescent="0.3">
      <c r="B632" s="28" t="str">
        <f t="shared" si="24"/>
        <v/>
      </c>
      <c r="C632" s="167" t="str">
        <f>IF(D632="","",VLOOKUP(D632,'Műszaki adattábla'!F:G,2,0))</f>
        <v/>
      </c>
      <c r="D632" s="168" t="str">
        <f>IF('Műszaki adattábla'!F623="","",'Műszaki adattábla'!F623)</f>
        <v/>
      </c>
      <c r="E632" s="169" t="str">
        <f>IF(D632="","",VLOOKUP(D632,'Műszaki adattábla'!F:R,13,0))</f>
        <v/>
      </c>
      <c r="F632" s="29" t="str">
        <f>IF(D632="","",VLOOKUP(D632,'Műszaki adattábla'!F:M,8,0))</f>
        <v/>
      </c>
      <c r="G632" s="29" t="str">
        <f>IF(D632="","",IF('Műszaki adattábla'!L623="20-99",IF('Műszaki adattábla'!O623="","Nem adott meg lekötött teljesítményt",VLOOKUP(D632,'Műszaki adattábla'!F:O,10,0)),0))</f>
        <v/>
      </c>
      <c r="H632" s="29" t="str">
        <f>IF(D632="","",VLOOKUP(D632,'Műszaki adattábla'!F:P,11,0))</f>
        <v/>
      </c>
      <c r="I632" s="30"/>
      <c r="J632" s="30"/>
      <c r="K632" s="31" t="str">
        <f>IF(D632="","",ROUND(((F632*I632*'Műszaki adattábla'!$C$7/'Műszaki adattábla'!$C$8)+(G632*I632)+(H632*I632))/12*'Műszaki adattábla'!T623,0))</f>
        <v/>
      </c>
      <c r="L632" s="32" t="str">
        <f t="shared" si="25"/>
        <v/>
      </c>
    </row>
    <row r="633" spans="2:12" ht="14.4" thickBot="1" x14ac:dyDescent="0.3">
      <c r="B633" s="28" t="str">
        <f t="shared" si="24"/>
        <v/>
      </c>
      <c r="C633" s="167" t="str">
        <f>IF(D633="","",VLOOKUP(D633,'Műszaki adattábla'!F:G,2,0))</f>
        <v/>
      </c>
      <c r="D633" s="168" t="str">
        <f>IF('Műszaki adattábla'!F624="","",'Műszaki adattábla'!F624)</f>
        <v/>
      </c>
      <c r="E633" s="169" t="str">
        <f>IF(D633="","",VLOOKUP(D633,'Műszaki adattábla'!F:R,13,0))</f>
        <v/>
      </c>
      <c r="F633" s="29" t="str">
        <f>IF(D633="","",VLOOKUP(D633,'Műszaki adattábla'!F:M,8,0))</f>
        <v/>
      </c>
      <c r="G633" s="29" t="str">
        <f>IF(D633="","",IF('Műszaki adattábla'!L624="20-99",IF('Műszaki adattábla'!O624="","Nem adott meg lekötött teljesítményt",VLOOKUP(D633,'Műszaki adattábla'!F:O,10,0)),0))</f>
        <v/>
      </c>
      <c r="H633" s="29" t="str">
        <f>IF(D633="","",VLOOKUP(D633,'Műszaki adattábla'!F:P,11,0))</f>
        <v/>
      </c>
      <c r="I633" s="30"/>
      <c r="J633" s="30"/>
      <c r="K633" s="31" t="str">
        <f>IF(D633="","",ROUND(((F633*I633*'Műszaki adattábla'!$C$7/'Műszaki adattábla'!$C$8)+(G633*I633)+(H633*I633))/12*'Műszaki adattábla'!T624,0))</f>
        <v/>
      </c>
      <c r="L633" s="32" t="str">
        <f t="shared" si="25"/>
        <v/>
      </c>
    </row>
    <row r="634" spans="2:12" ht="14.4" thickBot="1" x14ac:dyDescent="0.3">
      <c r="B634" s="28" t="str">
        <f t="shared" si="24"/>
        <v/>
      </c>
      <c r="C634" s="167" t="str">
        <f>IF(D634="","",VLOOKUP(D634,'Műszaki adattábla'!F:G,2,0))</f>
        <v/>
      </c>
      <c r="D634" s="168" t="str">
        <f>IF('Műszaki adattábla'!F625="","",'Műszaki adattábla'!F625)</f>
        <v/>
      </c>
      <c r="E634" s="169" t="str">
        <f>IF(D634="","",VLOOKUP(D634,'Műszaki adattábla'!F:R,13,0))</f>
        <v/>
      </c>
      <c r="F634" s="29" t="str">
        <f>IF(D634="","",VLOOKUP(D634,'Műszaki adattábla'!F:M,8,0))</f>
        <v/>
      </c>
      <c r="G634" s="29" t="str">
        <f>IF(D634="","",IF('Műszaki adattábla'!L625="20-99",IF('Műszaki adattábla'!O625="","Nem adott meg lekötött teljesítményt",VLOOKUP(D634,'Műszaki adattábla'!F:O,10,0)),0))</f>
        <v/>
      </c>
      <c r="H634" s="29" t="str">
        <f>IF(D634="","",VLOOKUP(D634,'Műszaki adattábla'!F:P,11,0))</f>
        <v/>
      </c>
      <c r="I634" s="30"/>
      <c r="J634" s="30"/>
      <c r="K634" s="31" t="str">
        <f>IF(D634="","",ROUND(((F634*I634*'Műszaki adattábla'!$C$7/'Műszaki adattábla'!$C$8)+(G634*I634)+(H634*I634))/12*'Műszaki adattábla'!T625,0))</f>
        <v/>
      </c>
      <c r="L634" s="32" t="str">
        <f t="shared" si="25"/>
        <v/>
      </c>
    </row>
    <row r="635" spans="2:12" ht="14.4" thickBot="1" x14ac:dyDescent="0.3">
      <c r="B635" s="28" t="str">
        <f t="shared" si="24"/>
        <v/>
      </c>
      <c r="C635" s="167" t="str">
        <f>IF(D635="","",VLOOKUP(D635,'Műszaki adattábla'!F:G,2,0))</f>
        <v/>
      </c>
      <c r="D635" s="168" t="str">
        <f>IF('Műszaki adattábla'!F626="","",'Műszaki adattábla'!F626)</f>
        <v/>
      </c>
      <c r="E635" s="169" t="str">
        <f>IF(D635="","",VLOOKUP(D635,'Műszaki adattábla'!F:R,13,0))</f>
        <v/>
      </c>
      <c r="F635" s="29" t="str">
        <f>IF(D635="","",VLOOKUP(D635,'Műszaki adattábla'!F:M,8,0))</f>
        <v/>
      </c>
      <c r="G635" s="29" t="str">
        <f>IF(D635="","",IF('Műszaki adattábla'!L626="20-99",IF('Műszaki adattábla'!O626="","Nem adott meg lekötött teljesítményt",VLOOKUP(D635,'Műszaki adattábla'!F:O,10,0)),0))</f>
        <v/>
      </c>
      <c r="H635" s="29" t="str">
        <f>IF(D635="","",VLOOKUP(D635,'Műszaki adattábla'!F:P,11,0))</f>
        <v/>
      </c>
      <c r="I635" s="30"/>
      <c r="J635" s="30"/>
      <c r="K635" s="31" t="str">
        <f>IF(D635="","",ROUND(((F635*I635*'Műszaki adattábla'!$C$7/'Műszaki adattábla'!$C$8)+(G635*I635)+(H635*I635))/12*'Műszaki adattábla'!T626,0))</f>
        <v/>
      </c>
      <c r="L635" s="32" t="str">
        <f t="shared" si="25"/>
        <v/>
      </c>
    </row>
    <row r="636" spans="2:12" ht="14.4" thickBot="1" x14ac:dyDescent="0.3">
      <c r="B636" s="28" t="str">
        <f t="shared" si="24"/>
        <v/>
      </c>
      <c r="C636" s="167" t="str">
        <f>IF(D636="","",VLOOKUP(D636,'Műszaki adattábla'!F:G,2,0))</f>
        <v/>
      </c>
      <c r="D636" s="168" t="str">
        <f>IF('Műszaki adattábla'!F627="","",'Műszaki adattábla'!F627)</f>
        <v/>
      </c>
      <c r="E636" s="169" t="str">
        <f>IF(D636="","",VLOOKUP(D636,'Műszaki adattábla'!F:R,13,0))</f>
        <v/>
      </c>
      <c r="F636" s="29" t="str">
        <f>IF(D636="","",VLOOKUP(D636,'Műszaki adattábla'!F:M,8,0))</f>
        <v/>
      </c>
      <c r="G636" s="29" t="str">
        <f>IF(D636="","",IF('Műszaki adattábla'!L627="20-99",IF('Műszaki adattábla'!O627="","Nem adott meg lekötött teljesítményt",VLOOKUP(D636,'Műszaki adattábla'!F:O,10,0)),0))</f>
        <v/>
      </c>
      <c r="H636" s="29" t="str">
        <f>IF(D636="","",VLOOKUP(D636,'Műszaki adattábla'!F:P,11,0))</f>
        <v/>
      </c>
      <c r="I636" s="30"/>
      <c r="J636" s="30"/>
      <c r="K636" s="31" t="str">
        <f>IF(D636="","",ROUND(((F636*I636*'Műszaki adattábla'!$C$7/'Műszaki adattábla'!$C$8)+(G636*I636)+(H636*I636))/12*'Műszaki adattábla'!T627,0))</f>
        <v/>
      </c>
      <c r="L636" s="32" t="str">
        <f t="shared" si="25"/>
        <v/>
      </c>
    </row>
    <row r="637" spans="2:12" ht="14.4" thickBot="1" x14ac:dyDescent="0.3">
      <c r="B637" s="28" t="str">
        <f t="shared" si="24"/>
        <v/>
      </c>
      <c r="C637" s="167" t="str">
        <f>IF(D637="","",VLOOKUP(D637,'Műszaki adattábla'!F:G,2,0))</f>
        <v/>
      </c>
      <c r="D637" s="168" t="str">
        <f>IF('Műszaki adattábla'!F628="","",'Műszaki adattábla'!F628)</f>
        <v/>
      </c>
      <c r="E637" s="169" t="str">
        <f>IF(D637="","",VLOOKUP(D637,'Műszaki adattábla'!F:R,13,0))</f>
        <v/>
      </c>
      <c r="F637" s="29" t="str">
        <f>IF(D637="","",VLOOKUP(D637,'Műszaki adattábla'!F:M,8,0))</f>
        <v/>
      </c>
      <c r="G637" s="29" t="str">
        <f>IF(D637="","",IF('Műszaki adattábla'!L628="20-99",IF('Műszaki adattábla'!O628="","Nem adott meg lekötött teljesítményt",VLOOKUP(D637,'Műszaki adattábla'!F:O,10,0)),0))</f>
        <v/>
      </c>
      <c r="H637" s="29" t="str">
        <f>IF(D637="","",VLOOKUP(D637,'Műszaki adattábla'!F:P,11,0))</f>
        <v/>
      </c>
      <c r="I637" s="30"/>
      <c r="J637" s="30"/>
      <c r="K637" s="31" t="str">
        <f>IF(D637="","",ROUND(((F637*I637*'Műszaki adattábla'!$C$7/'Műszaki adattábla'!$C$8)+(G637*I637)+(H637*I637))/12*'Műszaki adattábla'!T628,0))</f>
        <v/>
      </c>
      <c r="L637" s="32" t="str">
        <f t="shared" si="25"/>
        <v/>
      </c>
    </row>
    <row r="638" spans="2:12" ht="14.4" thickBot="1" x14ac:dyDescent="0.3">
      <c r="B638" s="28" t="str">
        <f t="shared" si="24"/>
        <v/>
      </c>
      <c r="C638" s="167" t="str">
        <f>IF(D638="","",VLOOKUP(D638,'Műszaki adattábla'!F:G,2,0))</f>
        <v/>
      </c>
      <c r="D638" s="168" t="str">
        <f>IF('Műszaki adattábla'!F629="","",'Műszaki adattábla'!F629)</f>
        <v/>
      </c>
      <c r="E638" s="169" t="str">
        <f>IF(D638="","",VLOOKUP(D638,'Műszaki adattábla'!F:R,13,0))</f>
        <v/>
      </c>
      <c r="F638" s="29" t="str">
        <f>IF(D638="","",VLOOKUP(D638,'Műszaki adattábla'!F:M,8,0))</f>
        <v/>
      </c>
      <c r="G638" s="29" t="str">
        <f>IF(D638="","",IF('Műszaki adattábla'!L629="20-99",IF('Műszaki adattábla'!O629="","Nem adott meg lekötött teljesítményt",VLOOKUP(D638,'Műszaki adattábla'!F:O,10,0)),0))</f>
        <v/>
      </c>
      <c r="H638" s="29" t="str">
        <f>IF(D638="","",VLOOKUP(D638,'Műszaki adattábla'!F:P,11,0))</f>
        <v/>
      </c>
      <c r="I638" s="30"/>
      <c r="J638" s="30"/>
      <c r="K638" s="31" t="str">
        <f>IF(D638="","",ROUND(((F638*I638*'Műszaki adattábla'!$C$7/'Műszaki adattábla'!$C$8)+(G638*I638)+(H638*I638))/12*'Műszaki adattábla'!T629,0))</f>
        <v/>
      </c>
      <c r="L638" s="32" t="str">
        <f t="shared" si="25"/>
        <v/>
      </c>
    </row>
    <row r="639" spans="2:12" ht="14.4" thickBot="1" x14ac:dyDescent="0.3">
      <c r="B639" s="28" t="str">
        <f t="shared" si="24"/>
        <v/>
      </c>
      <c r="C639" s="167" t="str">
        <f>IF(D639="","",VLOOKUP(D639,'Műszaki adattábla'!F:G,2,0))</f>
        <v/>
      </c>
      <c r="D639" s="168" t="str">
        <f>IF('Műszaki adattábla'!F630="","",'Műszaki adattábla'!F630)</f>
        <v/>
      </c>
      <c r="E639" s="169" t="str">
        <f>IF(D639="","",VLOOKUP(D639,'Műszaki adattábla'!F:R,13,0))</f>
        <v/>
      </c>
      <c r="F639" s="29" t="str">
        <f>IF(D639="","",VLOOKUP(D639,'Műszaki adattábla'!F:M,8,0))</f>
        <v/>
      </c>
      <c r="G639" s="29" t="str">
        <f>IF(D639="","",IF('Műszaki adattábla'!L630="20-99",IF('Műszaki adattábla'!O630="","Nem adott meg lekötött teljesítményt",VLOOKUP(D639,'Műszaki adattábla'!F:O,10,0)),0))</f>
        <v/>
      </c>
      <c r="H639" s="29" t="str">
        <f>IF(D639="","",VLOOKUP(D639,'Műszaki adattábla'!F:P,11,0))</f>
        <v/>
      </c>
      <c r="I639" s="30"/>
      <c r="J639" s="30"/>
      <c r="K639" s="31" t="str">
        <f>IF(D639="","",ROUND(((F639*I639*'Műszaki adattábla'!$C$7/'Műszaki adattábla'!$C$8)+(G639*I639)+(H639*I639))/12*'Műszaki adattábla'!T630,0))</f>
        <v/>
      </c>
      <c r="L639" s="32" t="str">
        <f t="shared" si="25"/>
        <v/>
      </c>
    </row>
    <row r="640" spans="2:12" ht="14.4" thickBot="1" x14ac:dyDescent="0.3">
      <c r="B640" s="28" t="str">
        <f t="shared" si="24"/>
        <v/>
      </c>
      <c r="C640" s="167" t="str">
        <f>IF(D640="","",VLOOKUP(D640,'Műszaki adattábla'!F:G,2,0))</f>
        <v/>
      </c>
      <c r="D640" s="168" t="str">
        <f>IF('Műszaki adattábla'!F631="","",'Műszaki adattábla'!F631)</f>
        <v/>
      </c>
      <c r="E640" s="169" t="str">
        <f>IF(D640="","",VLOOKUP(D640,'Műszaki adattábla'!F:R,13,0))</f>
        <v/>
      </c>
      <c r="F640" s="29" t="str">
        <f>IF(D640="","",VLOOKUP(D640,'Műszaki adattábla'!F:M,8,0))</f>
        <v/>
      </c>
      <c r="G640" s="29" t="str">
        <f>IF(D640="","",IF('Műszaki adattábla'!L631="20-99",IF('Műszaki adattábla'!O631="","Nem adott meg lekötött teljesítményt",VLOOKUP(D640,'Műszaki adattábla'!F:O,10,0)),0))</f>
        <v/>
      </c>
      <c r="H640" s="29" t="str">
        <f>IF(D640="","",VLOOKUP(D640,'Műszaki adattábla'!F:P,11,0))</f>
        <v/>
      </c>
      <c r="I640" s="30"/>
      <c r="J640" s="30"/>
      <c r="K640" s="31" t="str">
        <f>IF(D640="","",ROUND(((F640*I640*'Műszaki adattábla'!$C$7/'Műszaki adattábla'!$C$8)+(G640*I640)+(H640*I640))/12*'Műszaki adattábla'!T631,0))</f>
        <v/>
      </c>
      <c r="L640" s="32" t="str">
        <f t="shared" si="25"/>
        <v/>
      </c>
    </row>
    <row r="641" spans="2:12" ht="14.4" thickBot="1" x14ac:dyDescent="0.3">
      <c r="B641" s="28" t="str">
        <f t="shared" si="24"/>
        <v/>
      </c>
      <c r="C641" s="167" t="str">
        <f>IF(D641="","",VLOOKUP(D641,'Műszaki adattábla'!F:G,2,0))</f>
        <v/>
      </c>
      <c r="D641" s="168" t="str">
        <f>IF('Műszaki adattábla'!F632="","",'Műszaki adattábla'!F632)</f>
        <v/>
      </c>
      <c r="E641" s="169" t="str">
        <f>IF(D641="","",VLOOKUP(D641,'Műszaki adattábla'!F:R,13,0))</f>
        <v/>
      </c>
      <c r="F641" s="29" t="str">
        <f>IF(D641="","",VLOOKUP(D641,'Műszaki adattábla'!F:M,8,0))</f>
        <v/>
      </c>
      <c r="G641" s="29" t="str">
        <f>IF(D641="","",IF('Műszaki adattábla'!L632="20-99",IF('Műszaki adattábla'!O632="","Nem adott meg lekötött teljesítményt",VLOOKUP(D641,'Műszaki adattábla'!F:O,10,0)),0))</f>
        <v/>
      </c>
      <c r="H641" s="29" t="str">
        <f>IF(D641="","",VLOOKUP(D641,'Műszaki adattábla'!F:P,11,0))</f>
        <v/>
      </c>
      <c r="I641" s="30"/>
      <c r="J641" s="30"/>
      <c r="K641" s="31" t="str">
        <f>IF(D641="","",ROUND(((F641*I641*'Műszaki adattábla'!$C$7/'Műszaki adattábla'!$C$8)+(G641*I641)+(H641*I641))/12*'Műszaki adattábla'!T632,0))</f>
        <v/>
      </c>
      <c r="L641" s="32" t="str">
        <f t="shared" si="25"/>
        <v/>
      </c>
    </row>
    <row r="642" spans="2:12" ht="14.4" thickBot="1" x14ac:dyDescent="0.3">
      <c r="B642" s="28" t="str">
        <f t="shared" si="24"/>
        <v/>
      </c>
      <c r="C642" s="167" t="str">
        <f>IF(D642="","",VLOOKUP(D642,'Műszaki adattábla'!F:G,2,0))</f>
        <v/>
      </c>
      <c r="D642" s="168" t="str">
        <f>IF('Műszaki adattábla'!F633="","",'Műszaki adattábla'!F633)</f>
        <v/>
      </c>
      <c r="E642" s="169" t="str">
        <f>IF(D642="","",VLOOKUP(D642,'Műszaki adattábla'!F:R,13,0))</f>
        <v/>
      </c>
      <c r="F642" s="29" t="str">
        <f>IF(D642="","",VLOOKUP(D642,'Műszaki adattábla'!F:M,8,0))</f>
        <v/>
      </c>
      <c r="G642" s="29" t="str">
        <f>IF(D642="","",IF('Műszaki adattábla'!L633="20-99",IF('Műszaki adattábla'!O633="","Nem adott meg lekötött teljesítményt",VLOOKUP(D642,'Műszaki adattábla'!F:O,10,0)),0))</f>
        <v/>
      </c>
      <c r="H642" s="29" t="str">
        <f>IF(D642="","",VLOOKUP(D642,'Műszaki adattábla'!F:P,11,0))</f>
        <v/>
      </c>
      <c r="I642" s="30"/>
      <c r="J642" s="30"/>
      <c r="K642" s="31" t="str">
        <f>IF(D642="","",ROUND(((F642*I642*'Műszaki adattábla'!$C$7/'Műszaki adattábla'!$C$8)+(G642*I642)+(H642*I642))/12*'Műszaki adattábla'!T633,0))</f>
        <v/>
      </c>
      <c r="L642" s="32" t="str">
        <f t="shared" si="25"/>
        <v/>
      </c>
    </row>
    <row r="643" spans="2:12" ht="14.4" thickBot="1" x14ac:dyDescent="0.3">
      <c r="B643" s="28" t="str">
        <f t="shared" si="24"/>
        <v/>
      </c>
      <c r="C643" s="167" t="str">
        <f>IF(D643="","",VLOOKUP(D643,'Műszaki adattábla'!F:G,2,0))</f>
        <v/>
      </c>
      <c r="D643" s="168" t="str">
        <f>IF('Műszaki adattábla'!F634="","",'Műszaki adattábla'!F634)</f>
        <v/>
      </c>
      <c r="E643" s="169" t="str">
        <f>IF(D643="","",VLOOKUP(D643,'Műszaki adattábla'!F:R,13,0))</f>
        <v/>
      </c>
      <c r="F643" s="29" t="str">
        <f>IF(D643="","",VLOOKUP(D643,'Műszaki adattábla'!F:M,8,0))</f>
        <v/>
      </c>
      <c r="G643" s="29" t="str">
        <f>IF(D643="","",IF('Műszaki adattábla'!L634="20-99",IF('Műszaki adattábla'!O634="","Nem adott meg lekötött teljesítményt",VLOOKUP(D643,'Műszaki adattábla'!F:O,10,0)),0))</f>
        <v/>
      </c>
      <c r="H643" s="29" t="str">
        <f>IF(D643="","",VLOOKUP(D643,'Műszaki adattábla'!F:P,11,0))</f>
        <v/>
      </c>
      <c r="I643" s="30"/>
      <c r="J643" s="30"/>
      <c r="K643" s="31" t="str">
        <f>IF(D643="","",ROUND(((F643*I643*'Műszaki adattábla'!$C$7/'Műszaki adattábla'!$C$8)+(G643*I643)+(H643*I643))/12*'Műszaki adattábla'!T634,0))</f>
        <v/>
      </c>
      <c r="L643" s="32" t="str">
        <f t="shared" si="25"/>
        <v/>
      </c>
    </row>
    <row r="644" spans="2:12" ht="14.4" thickBot="1" x14ac:dyDescent="0.3">
      <c r="B644" s="28" t="str">
        <f t="shared" si="24"/>
        <v/>
      </c>
      <c r="C644" s="167" t="str">
        <f>IF(D644="","",VLOOKUP(D644,'Műszaki adattábla'!F:G,2,0))</f>
        <v/>
      </c>
      <c r="D644" s="168" t="str">
        <f>IF('Műszaki adattábla'!F635="","",'Műszaki adattábla'!F635)</f>
        <v/>
      </c>
      <c r="E644" s="169" t="str">
        <f>IF(D644="","",VLOOKUP(D644,'Műszaki adattábla'!F:R,13,0))</f>
        <v/>
      </c>
      <c r="F644" s="29" t="str">
        <f>IF(D644="","",VLOOKUP(D644,'Műszaki adattábla'!F:M,8,0))</f>
        <v/>
      </c>
      <c r="G644" s="29" t="str">
        <f>IF(D644="","",IF('Műszaki adattábla'!L635="20-99",IF('Műszaki adattábla'!O635="","Nem adott meg lekötött teljesítményt",VLOOKUP(D644,'Műszaki adattábla'!F:O,10,0)),0))</f>
        <v/>
      </c>
      <c r="H644" s="29" t="str">
        <f>IF(D644="","",VLOOKUP(D644,'Műszaki adattábla'!F:P,11,0))</f>
        <v/>
      </c>
      <c r="I644" s="30"/>
      <c r="J644" s="30"/>
      <c r="K644" s="31" t="str">
        <f>IF(D644="","",ROUND(((F644*I644*'Műszaki adattábla'!$C$7/'Műszaki adattábla'!$C$8)+(G644*I644)+(H644*I644))/12*'Műszaki adattábla'!T635,0))</f>
        <v/>
      </c>
      <c r="L644" s="32" t="str">
        <f t="shared" si="25"/>
        <v/>
      </c>
    </row>
    <row r="645" spans="2:12" ht="14.4" thickBot="1" x14ac:dyDescent="0.3">
      <c r="B645" s="28" t="str">
        <f t="shared" si="24"/>
        <v/>
      </c>
      <c r="C645" s="167" t="str">
        <f>IF(D645="","",VLOOKUP(D645,'Műszaki adattábla'!F:G,2,0))</f>
        <v/>
      </c>
      <c r="D645" s="168" t="str">
        <f>IF('Műszaki adattábla'!F636="","",'Műszaki adattábla'!F636)</f>
        <v/>
      </c>
      <c r="E645" s="169" t="str">
        <f>IF(D645="","",VLOOKUP(D645,'Műszaki adattábla'!F:R,13,0))</f>
        <v/>
      </c>
      <c r="F645" s="29" t="str">
        <f>IF(D645="","",VLOOKUP(D645,'Műszaki adattábla'!F:M,8,0))</f>
        <v/>
      </c>
      <c r="G645" s="29" t="str">
        <f>IF(D645="","",IF('Műszaki adattábla'!L636="20-99",IF('Műszaki adattábla'!O636="","Nem adott meg lekötött teljesítményt",VLOOKUP(D645,'Műszaki adattábla'!F:O,10,0)),0))</f>
        <v/>
      </c>
      <c r="H645" s="29" t="str">
        <f>IF(D645="","",VLOOKUP(D645,'Műszaki adattábla'!F:P,11,0))</f>
        <v/>
      </c>
      <c r="I645" s="30"/>
      <c r="J645" s="30"/>
      <c r="K645" s="31" t="str">
        <f>IF(D645="","",ROUND(((F645*I645*'Műszaki adattábla'!$C$7/'Műszaki adattábla'!$C$8)+(G645*I645)+(H645*I645))/12*'Műszaki adattábla'!T636,0))</f>
        <v/>
      </c>
      <c r="L645" s="32" t="str">
        <f t="shared" si="25"/>
        <v/>
      </c>
    </row>
    <row r="646" spans="2:12" ht="14.4" thickBot="1" x14ac:dyDescent="0.3">
      <c r="B646" s="28" t="str">
        <f t="shared" si="24"/>
        <v/>
      </c>
      <c r="C646" s="167" t="str">
        <f>IF(D646="","",VLOOKUP(D646,'Műszaki adattábla'!F:G,2,0))</f>
        <v/>
      </c>
      <c r="D646" s="168" t="str">
        <f>IF('Műszaki adattábla'!F637="","",'Műszaki adattábla'!F637)</f>
        <v/>
      </c>
      <c r="E646" s="169" t="str">
        <f>IF(D646="","",VLOOKUP(D646,'Műszaki adattábla'!F:R,13,0))</f>
        <v/>
      </c>
      <c r="F646" s="29" t="str">
        <f>IF(D646="","",VLOOKUP(D646,'Műszaki adattábla'!F:M,8,0))</f>
        <v/>
      </c>
      <c r="G646" s="29" t="str">
        <f>IF(D646="","",IF('Műszaki adattábla'!L637="20-99",IF('Műszaki adattábla'!O637="","Nem adott meg lekötött teljesítményt",VLOOKUP(D646,'Műszaki adattábla'!F:O,10,0)),0))</f>
        <v/>
      </c>
      <c r="H646" s="29" t="str">
        <f>IF(D646="","",VLOOKUP(D646,'Műszaki adattábla'!F:P,11,0))</f>
        <v/>
      </c>
      <c r="I646" s="30"/>
      <c r="J646" s="30"/>
      <c r="K646" s="31" t="str">
        <f>IF(D646="","",ROUND(((F646*I646*'Műszaki adattábla'!$C$7/'Műszaki adattábla'!$C$8)+(G646*I646)+(H646*I646))/12*'Műszaki adattábla'!T637,0))</f>
        <v/>
      </c>
      <c r="L646" s="32" t="str">
        <f t="shared" si="25"/>
        <v/>
      </c>
    </row>
    <row r="647" spans="2:12" ht="14.4" thickBot="1" x14ac:dyDescent="0.3">
      <c r="B647" s="28" t="str">
        <f t="shared" si="24"/>
        <v/>
      </c>
      <c r="C647" s="167" t="str">
        <f>IF(D647="","",VLOOKUP(D647,'Műszaki adattábla'!F:G,2,0))</f>
        <v/>
      </c>
      <c r="D647" s="168" t="str">
        <f>IF('Műszaki adattábla'!F638="","",'Műszaki adattábla'!F638)</f>
        <v/>
      </c>
      <c r="E647" s="169" t="str">
        <f>IF(D647="","",VLOOKUP(D647,'Műszaki adattábla'!F:R,13,0))</f>
        <v/>
      </c>
      <c r="F647" s="29" t="str">
        <f>IF(D647="","",VLOOKUP(D647,'Műszaki adattábla'!F:M,8,0))</f>
        <v/>
      </c>
      <c r="G647" s="29" t="str">
        <f>IF(D647="","",IF('Műszaki adattábla'!L638="20-99",IF('Műszaki adattábla'!O638="","Nem adott meg lekötött teljesítményt",VLOOKUP(D647,'Műszaki adattábla'!F:O,10,0)),0))</f>
        <v/>
      </c>
      <c r="H647" s="29" t="str">
        <f>IF(D647="","",VLOOKUP(D647,'Műszaki adattábla'!F:P,11,0))</f>
        <v/>
      </c>
      <c r="I647" s="30"/>
      <c r="J647" s="30"/>
      <c r="K647" s="31" t="str">
        <f>IF(D647="","",ROUND(((F647*I647*'Műszaki adattábla'!$C$7/'Műszaki adattábla'!$C$8)+(G647*I647)+(H647*I647))/12*'Műszaki adattábla'!T638,0))</f>
        <v/>
      </c>
      <c r="L647" s="32" t="str">
        <f t="shared" si="25"/>
        <v/>
      </c>
    </row>
    <row r="648" spans="2:12" ht="14.4" thickBot="1" x14ac:dyDescent="0.3">
      <c r="B648" s="28" t="str">
        <f t="shared" si="24"/>
        <v/>
      </c>
      <c r="C648" s="167" t="str">
        <f>IF(D648="","",VLOOKUP(D648,'Műszaki adattábla'!F:G,2,0))</f>
        <v/>
      </c>
      <c r="D648" s="168" t="str">
        <f>IF('Műszaki adattábla'!F639="","",'Műszaki adattábla'!F639)</f>
        <v/>
      </c>
      <c r="E648" s="169" t="str">
        <f>IF(D648="","",VLOOKUP(D648,'Műszaki adattábla'!F:R,13,0))</f>
        <v/>
      </c>
      <c r="F648" s="29" t="str">
        <f>IF(D648="","",VLOOKUP(D648,'Műszaki adattábla'!F:M,8,0))</f>
        <v/>
      </c>
      <c r="G648" s="29" t="str">
        <f>IF(D648="","",IF('Műszaki adattábla'!L639="20-99",IF('Műszaki adattábla'!O639="","Nem adott meg lekötött teljesítményt",VLOOKUP(D648,'Műszaki adattábla'!F:O,10,0)),0))</f>
        <v/>
      </c>
      <c r="H648" s="29" t="str">
        <f>IF(D648="","",VLOOKUP(D648,'Műszaki adattábla'!F:P,11,0))</f>
        <v/>
      </c>
      <c r="I648" s="30"/>
      <c r="J648" s="30"/>
      <c r="K648" s="31" t="str">
        <f>IF(D648="","",ROUND(((F648*I648*'Műszaki adattábla'!$C$7/'Műszaki adattábla'!$C$8)+(G648*I648)+(H648*I648))/12*'Műszaki adattábla'!T639,0))</f>
        <v/>
      </c>
      <c r="L648" s="32" t="str">
        <f t="shared" si="25"/>
        <v/>
      </c>
    </row>
    <row r="649" spans="2:12" ht="14.4" thickBot="1" x14ac:dyDescent="0.3">
      <c r="B649" s="28" t="str">
        <f t="shared" si="24"/>
        <v/>
      </c>
      <c r="C649" s="167" t="str">
        <f>IF(D649="","",VLOOKUP(D649,'Műszaki adattábla'!F:G,2,0))</f>
        <v/>
      </c>
      <c r="D649" s="168" t="str">
        <f>IF('Műszaki adattábla'!F640="","",'Műszaki adattábla'!F640)</f>
        <v/>
      </c>
      <c r="E649" s="169" t="str">
        <f>IF(D649="","",VLOOKUP(D649,'Műszaki adattábla'!F:R,13,0))</f>
        <v/>
      </c>
      <c r="F649" s="29" t="str">
        <f>IF(D649="","",VLOOKUP(D649,'Műszaki adattábla'!F:M,8,0))</f>
        <v/>
      </c>
      <c r="G649" s="29" t="str">
        <f>IF(D649="","",IF('Műszaki adattábla'!L640="20-99",IF('Műszaki adattábla'!O640="","Nem adott meg lekötött teljesítményt",VLOOKUP(D649,'Műszaki adattábla'!F:O,10,0)),0))</f>
        <v/>
      </c>
      <c r="H649" s="29" t="str">
        <f>IF(D649="","",VLOOKUP(D649,'Műszaki adattábla'!F:P,11,0))</f>
        <v/>
      </c>
      <c r="I649" s="30"/>
      <c r="J649" s="30"/>
      <c r="K649" s="31" t="str">
        <f>IF(D649="","",ROUND(((F649*I649*'Műszaki adattábla'!$C$7/'Műszaki adattábla'!$C$8)+(G649*I649)+(H649*I649))/12*'Műszaki adattábla'!T640,0))</f>
        <v/>
      </c>
      <c r="L649" s="32" t="str">
        <f t="shared" si="25"/>
        <v/>
      </c>
    </row>
    <row r="650" spans="2:12" ht="14.4" thickBot="1" x14ac:dyDescent="0.3">
      <c r="B650" s="28" t="str">
        <f t="shared" si="24"/>
        <v/>
      </c>
      <c r="C650" s="167" t="str">
        <f>IF(D650="","",VLOOKUP(D650,'Műszaki adattábla'!F:G,2,0))</f>
        <v/>
      </c>
      <c r="D650" s="168" t="str">
        <f>IF('Műszaki adattábla'!F641="","",'Műszaki adattábla'!F641)</f>
        <v/>
      </c>
      <c r="E650" s="169" t="str">
        <f>IF(D650="","",VLOOKUP(D650,'Műszaki adattábla'!F:R,13,0))</f>
        <v/>
      </c>
      <c r="F650" s="29" t="str">
        <f>IF(D650="","",VLOOKUP(D650,'Műszaki adattábla'!F:M,8,0))</f>
        <v/>
      </c>
      <c r="G650" s="29" t="str">
        <f>IF(D650="","",IF('Műszaki adattábla'!L641="20-99",IF('Műszaki adattábla'!O641="","Nem adott meg lekötött teljesítményt",VLOOKUP(D650,'Műszaki adattábla'!F:O,10,0)),0))</f>
        <v/>
      </c>
      <c r="H650" s="29" t="str">
        <f>IF(D650="","",VLOOKUP(D650,'Műszaki adattábla'!F:P,11,0))</f>
        <v/>
      </c>
      <c r="I650" s="30"/>
      <c r="J650" s="30"/>
      <c r="K650" s="31" t="str">
        <f>IF(D650="","",ROUND(((F650*I650*'Műszaki adattábla'!$C$7/'Műszaki adattábla'!$C$8)+(G650*I650)+(H650*I650))/12*'Műszaki adattábla'!T641,0))</f>
        <v/>
      </c>
      <c r="L650" s="32" t="str">
        <f t="shared" si="25"/>
        <v/>
      </c>
    </row>
    <row r="651" spans="2:12" ht="14.4" thickBot="1" x14ac:dyDescent="0.3">
      <c r="B651" s="28" t="str">
        <f t="shared" si="24"/>
        <v/>
      </c>
      <c r="C651" s="167" t="str">
        <f>IF(D651="","",VLOOKUP(D651,'Műszaki adattábla'!F:G,2,0))</f>
        <v/>
      </c>
      <c r="D651" s="168" t="str">
        <f>IF('Műszaki adattábla'!F642="","",'Műszaki adattábla'!F642)</f>
        <v/>
      </c>
      <c r="E651" s="169" t="str">
        <f>IF(D651="","",VLOOKUP(D651,'Műszaki adattábla'!F:R,13,0))</f>
        <v/>
      </c>
      <c r="F651" s="29" t="str">
        <f>IF(D651="","",VLOOKUP(D651,'Műszaki adattábla'!F:M,8,0))</f>
        <v/>
      </c>
      <c r="G651" s="29" t="str">
        <f>IF(D651="","",IF('Műszaki adattábla'!L642="20-99",IF('Műszaki adattábla'!O642="","Nem adott meg lekötött teljesítményt",VLOOKUP(D651,'Műszaki adattábla'!F:O,10,0)),0))</f>
        <v/>
      </c>
      <c r="H651" s="29" t="str">
        <f>IF(D651="","",VLOOKUP(D651,'Műszaki adattábla'!F:P,11,0))</f>
        <v/>
      </c>
      <c r="I651" s="30"/>
      <c r="J651" s="30"/>
      <c r="K651" s="31" t="str">
        <f>IF(D651="","",ROUND(((F651*I651*'Műszaki adattábla'!$C$7/'Műszaki adattábla'!$C$8)+(G651*I651)+(H651*I651))/12*'Műszaki adattábla'!T642,0))</f>
        <v/>
      </c>
      <c r="L651" s="32" t="str">
        <f t="shared" si="25"/>
        <v/>
      </c>
    </row>
    <row r="652" spans="2:12" ht="14.4" thickBot="1" x14ac:dyDescent="0.3">
      <c r="B652" s="28" t="str">
        <f t="shared" si="24"/>
        <v/>
      </c>
      <c r="C652" s="167" t="str">
        <f>IF(D652="","",VLOOKUP(D652,'Műszaki adattábla'!F:G,2,0))</f>
        <v/>
      </c>
      <c r="D652" s="168" t="str">
        <f>IF('Műszaki adattábla'!F643="","",'Műszaki adattábla'!F643)</f>
        <v/>
      </c>
      <c r="E652" s="169" t="str">
        <f>IF(D652="","",VLOOKUP(D652,'Műszaki adattábla'!F:R,13,0))</f>
        <v/>
      </c>
      <c r="F652" s="29" t="str">
        <f>IF(D652="","",VLOOKUP(D652,'Műszaki adattábla'!F:M,8,0))</f>
        <v/>
      </c>
      <c r="G652" s="29" t="str">
        <f>IF(D652="","",IF('Műszaki adattábla'!L643="20-99",IF('Műszaki adattábla'!O643="","Nem adott meg lekötött teljesítményt",VLOOKUP(D652,'Műszaki adattábla'!F:O,10,0)),0))</f>
        <v/>
      </c>
      <c r="H652" s="29" t="str">
        <f>IF(D652="","",VLOOKUP(D652,'Műszaki adattábla'!F:P,11,0))</f>
        <v/>
      </c>
      <c r="I652" s="30"/>
      <c r="J652" s="30"/>
      <c r="K652" s="31" t="str">
        <f>IF(D652="","",ROUND(((F652*I652*'Műszaki adattábla'!$C$7/'Műszaki adattábla'!$C$8)+(G652*I652)+(H652*I652))/12*'Műszaki adattábla'!T643,0))</f>
        <v/>
      </c>
      <c r="L652" s="32" t="str">
        <f t="shared" si="25"/>
        <v/>
      </c>
    </row>
    <row r="653" spans="2:12" ht="14.4" thickBot="1" x14ac:dyDescent="0.3">
      <c r="B653" s="28" t="str">
        <f t="shared" si="24"/>
        <v/>
      </c>
      <c r="C653" s="167" t="str">
        <f>IF(D653="","",VLOOKUP(D653,'Műszaki adattábla'!F:G,2,0))</f>
        <v/>
      </c>
      <c r="D653" s="168" t="str">
        <f>IF('Műszaki adattábla'!F644="","",'Műszaki adattábla'!F644)</f>
        <v/>
      </c>
      <c r="E653" s="169" t="str">
        <f>IF(D653="","",VLOOKUP(D653,'Műszaki adattábla'!F:R,13,0))</f>
        <v/>
      </c>
      <c r="F653" s="29" t="str">
        <f>IF(D653="","",VLOOKUP(D653,'Műszaki adattábla'!F:M,8,0))</f>
        <v/>
      </c>
      <c r="G653" s="29" t="str">
        <f>IF(D653="","",IF('Műszaki adattábla'!L644="20-99",IF('Műszaki adattábla'!O644="","Nem adott meg lekötött teljesítményt",VLOOKUP(D653,'Műszaki adattábla'!F:O,10,0)),0))</f>
        <v/>
      </c>
      <c r="H653" s="29" t="str">
        <f>IF(D653="","",VLOOKUP(D653,'Műszaki adattábla'!F:P,11,0))</f>
        <v/>
      </c>
      <c r="I653" s="30"/>
      <c r="J653" s="30"/>
      <c r="K653" s="31" t="str">
        <f>IF(D653="","",ROUND(((F653*I653*'Műszaki adattábla'!$C$7/'Műszaki adattábla'!$C$8)+(G653*I653)+(H653*I653))/12*'Műszaki adattábla'!T644,0))</f>
        <v/>
      </c>
      <c r="L653" s="32" t="str">
        <f t="shared" si="25"/>
        <v/>
      </c>
    </row>
    <row r="654" spans="2:12" ht="14.4" thickBot="1" x14ac:dyDescent="0.3">
      <c r="B654" s="28" t="str">
        <f t="shared" si="24"/>
        <v/>
      </c>
      <c r="C654" s="167" t="str">
        <f>IF(D654="","",VLOOKUP(D654,'Műszaki adattábla'!F:G,2,0))</f>
        <v/>
      </c>
      <c r="D654" s="168" t="str">
        <f>IF('Műszaki adattábla'!F645="","",'Műszaki adattábla'!F645)</f>
        <v/>
      </c>
      <c r="E654" s="169" t="str">
        <f>IF(D654="","",VLOOKUP(D654,'Műszaki adattábla'!F:R,13,0))</f>
        <v/>
      </c>
      <c r="F654" s="29" t="str">
        <f>IF(D654="","",VLOOKUP(D654,'Műszaki adattábla'!F:M,8,0))</f>
        <v/>
      </c>
      <c r="G654" s="29" t="str">
        <f>IF(D654="","",IF('Műszaki adattábla'!L645="20-99",IF('Műszaki adattábla'!O645="","Nem adott meg lekötött teljesítményt",VLOOKUP(D654,'Műszaki adattábla'!F:O,10,0)),0))</f>
        <v/>
      </c>
      <c r="H654" s="29" t="str">
        <f>IF(D654="","",VLOOKUP(D654,'Műszaki adattábla'!F:P,11,0))</f>
        <v/>
      </c>
      <c r="I654" s="30"/>
      <c r="J654" s="30"/>
      <c r="K654" s="31" t="str">
        <f>IF(D654="","",ROUND(((F654*I654*'Műszaki adattábla'!$C$7/'Műszaki adattábla'!$C$8)+(G654*I654)+(H654*I654))/12*'Műszaki adattábla'!T645,0))</f>
        <v/>
      </c>
      <c r="L654" s="32" t="str">
        <f t="shared" si="25"/>
        <v/>
      </c>
    </row>
    <row r="655" spans="2:12" ht="14.4" thickBot="1" x14ac:dyDescent="0.3">
      <c r="B655" s="28" t="str">
        <f t="shared" si="24"/>
        <v/>
      </c>
      <c r="C655" s="167" t="str">
        <f>IF(D655="","",VLOOKUP(D655,'Műszaki adattábla'!F:G,2,0))</f>
        <v/>
      </c>
      <c r="D655" s="168" t="str">
        <f>IF('Műszaki adattábla'!F646="","",'Műszaki adattábla'!F646)</f>
        <v/>
      </c>
      <c r="E655" s="169" t="str">
        <f>IF(D655="","",VLOOKUP(D655,'Műszaki adattábla'!F:R,13,0))</f>
        <v/>
      </c>
      <c r="F655" s="29" t="str">
        <f>IF(D655="","",VLOOKUP(D655,'Műszaki adattábla'!F:M,8,0))</f>
        <v/>
      </c>
      <c r="G655" s="29" t="str">
        <f>IF(D655="","",IF('Műszaki adattábla'!L646="20-99",IF('Műszaki adattábla'!O646="","Nem adott meg lekötött teljesítményt",VLOOKUP(D655,'Műszaki adattábla'!F:O,10,0)),0))</f>
        <v/>
      </c>
      <c r="H655" s="29" t="str">
        <f>IF(D655="","",VLOOKUP(D655,'Műszaki adattábla'!F:P,11,0))</f>
        <v/>
      </c>
      <c r="I655" s="30"/>
      <c r="J655" s="30"/>
      <c r="K655" s="31" t="str">
        <f>IF(D655="","",ROUND(((F655*I655*'Műszaki adattábla'!$C$7/'Műszaki adattábla'!$C$8)+(G655*I655)+(H655*I655))/12*'Műszaki adattábla'!T646,0))</f>
        <v/>
      </c>
      <c r="L655" s="32" t="str">
        <f t="shared" si="25"/>
        <v/>
      </c>
    </row>
    <row r="656" spans="2:12" ht="14.4" thickBot="1" x14ac:dyDescent="0.3">
      <c r="B656" s="28" t="str">
        <f t="shared" si="24"/>
        <v/>
      </c>
      <c r="C656" s="167" t="str">
        <f>IF(D656="","",VLOOKUP(D656,'Műszaki adattábla'!F:G,2,0))</f>
        <v/>
      </c>
      <c r="D656" s="168" t="str">
        <f>IF('Műszaki adattábla'!F647="","",'Műszaki adattábla'!F647)</f>
        <v/>
      </c>
      <c r="E656" s="169" t="str">
        <f>IF(D656="","",VLOOKUP(D656,'Műszaki adattábla'!F:R,13,0))</f>
        <v/>
      </c>
      <c r="F656" s="29" t="str">
        <f>IF(D656="","",VLOOKUP(D656,'Műszaki adattábla'!F:M,8,0))</f>
        <v/>
      </c>
      <c r="G656" s="29" t="str">
        <f>IF(D656="","",IF('Műszaki adattábla'!L647="20-99",IF('Műszaki adattábla'!O647="","Nem adott meg lekötött teljesítményt",VLOOKUP(D656,'Műszaki adattábla'!F:O,10,0)),0))</f>
        <v/>
      </c>
      <c r="H656" s="29" t="str">
        <f>IF(D656="","",VLOOKUP(D656,'Műszaki adattábla'!F:P,11,0))</f>
        <v/>
      </c>
      <c r="I656" s="30"/>
      <c r="J656" s="30"/>
      <c r="K656" s="31" t="str">
        <f>IF(D656="","",ROUND(((F656*I656*'Műszaki adattábla'!$C$7/'Műszaki adattábla'!$C$8)+(G656*I656)+(H656*I656))/12*'Műszaki adattábla'!T647,0))</f>
        <v/>
      </c>
      <c r="L656" s="32" t="str">
        <f t="shared" si="25"/>
        <v/>
      </c>
    </row>
    <row r="657" spans="2:12" ht="14.4" thickBot="1" x14ac:dyDescent="0.3">
      <c r="B657" s="28" t="str">
        <f t="shared" si="24"/>
        <v/>
      </c>
      <c r="C657" s="167" t="str">
        <f>IF(D657="","",VLOOKUP(D657,'Műszaki adattábla'!F:G,2,0))</f>
        <v/>
      </c>
      <c r="D657" s="168" t="str">
        <f>IF('Műszaki adattábla'!F648="","",'Műszaki adattábla'!F648)</f>
        <v/>
      </c>
      <c r="E657" s="169" t="str">
        <f>IF(D657="","",VLOOKUP(D657,'Műszaki adattábla'!F:R,13,0))</f>
        <v/>
      </c>
      <c r="F657" s="29" t="str">
        <f>IF(D657="","",VLOOKUP(D657,'Műszaki adattábla'!F:M,8,0))</f>
        <v/>
      </c>
      <c r="G657" s="29" t="str">
        <f>IF(D657="","",IF('Műszaki adattábla'!L648="20-99",IF('Műszaki adattábla'!O648="","Nem adott meg lekötött teljesítményt",VLOOKUP(D657,'Műszaki adattábla'!F:O,10,0)),0))</f>
        <v/>
      </c>
      <c r="H657" s="29" t="str">
        <f>IF(D657="","",VLOOKUP(D657,'Műszaki adattábla'!F:P,11,0))</f>
        <v/>
      </c>
      <c r="I657" s="30"/>
      <c r="J657" s="30"/>
      <c r="K657" s="31" t="str">
        <f>IF(D657="","",ROUND(((F657*I657*'Műszaki adattábla'!$C$7/'Műszaki adattábla'!$C$8)+(G657*I657)+(H657*I657))/12*'Műszaki adattábla'!T648,0))</f>
        <v/>
      </c>
      <c r="L657" s="32" t="str">
        <f t="shared" si="25"/>
        <v/>
      </c>
    </row>
    <row r="658" spans="2:12" ht="14.4" thickBot="1" x14ac:dyDescent="0.3">
      <c r="B658" s="28" t="str">
        <f t="shared" si="24"/>
        <v/>
      </c>
      <c r="C658" s="167" t="str">
        <f>IF(D658="","",VLOOKUP(D658,'Műszaki adattábla'!F:G,2,0))</f>
        <v/>
      </c>
      <c r="D658" s="168" t="str">
        <f>IF('Műszaki adattábla'!F649="","",'Műszaki adattábla'!F649)</f>
        <v/>
      </c>
      <c r="E658" s="169" t="str">
        <f>IF(D658="","",VLOOKUP(D658,'Műszaki adattábla'!F:R,13,0))</f>
        <v/>
      </c>
      <c r="F658" s="29" t="str">
        <f>IF(D658="","",VLOOKUP(D658,'Műszaki adattábla'!F:M,8,0))</f>
        <v/>
      </c>
      <c r="G658" s="29" t="str">
        <f>IF(D658="","",IF('Műszaki adattábla'!L649="20-99",IF('Műszaki adattábla'!O649="","Nem adott meg lekötött teljesítményt",VLOOKUP(D658,'Műszaki adattábla'!F:O,10,0)),0))</f>
        <v/>
      </c>
      <c r="H658" s="29" t="str">
        <f>IF(D658="","",VLOOKUP(D658,'Műszaki adattábla'!F:P,11,0))</f>
        <v/>
      </c>
      <c r="I658" s="30"/>
      <c r="J658" s="30"/>
      <c r="K658" s="31" t="str">
        <f>IF(D658="","",ROUND(((F658*I658*'Műszaki adattábla'!$C$7/'Műszaki adattábla'!$C$8)+(G658*I658)+(H658*I658))/12*'Műszaki adattábla'!T649,0))</f>
        <v/>
      </c>
      <c r="L658" s="32" t="str">
        <f t="shared" si="25"/>
        <v/>
      </c>
    </row>
    <row r="659" spans="2:12" ht="14.4" thickBot="1" x14ac:dyDescent="0.3">
      <c r="B659" s="28" t="str">
        <f t="shared" si="24"/>
        <v/>
      </c>
      <c r="C659" s="167" t="str">
        <f>IF(D659="","",VLOOKUP(D659,'Műszaki adattábla'!F:G,2,0))</f>
        <v/>
      </c>
      <c r="D659" s="168" t="str">
        <f>IF('Műszaki adattábla'!F650="","",'Műszaki adattábla'!F650)</f>
        <v/>
      </c>
      <c r="E659" s="169" t="str">
        <f>IF(D659="","",VLOOKUP(D659,'Műszaki adattábla'!F:R,13,0))</f>
        <v/>
      </c>
      <c r="F659" s="29" t="str">
        <f>IF(D659="","",VLOOKUP(D659,'Műszaki adattábla'!F:M,8,0))</f>
        <v/>
      </c>
      <c r="G659" s="29" t="str">
        <f>IF(D659="","",IF('Műszaki adattábla'!L650="20-99",IF('Műszaki adattábla'!O650="","Nem adott meg lekötött teljesítményt",VLOOKUP(D659,'Műszaki adattábla'!F:O,10,0)),0))</f>
        <v/>
      </c>
      <c r="H659" s="29" t="str">
        <f>IF(D659="","",VLOOKUP(D659,'Műszaki adattábla'!F:P,11,0))</f>
        <v/>
      </c>
      <c r="I659" s="30"/>
      <c r="J659" s="30"/>
      <c r="K659" s="31" t="str">
        <f>IF(D659="","",ROUND(((F659*I659*'Műszaki adattábla'!$C$7/'Műszaki adattábla'!$C$8)+(G659*I659)+(H659*I659))/12*'Műszaki adattábla'!T650,0))</f>
        <v/>
      </c>
      <c r="L659" s="32" t="str">
        <f t="shared" si="25"/>
        <v/>
      </c>
    </row>
    <row r="660" spans="2:12" ht="14.4" thickBot="1" x14ac:dyDescent="0.3">
      <c r="B660" s="28" t="str">
        <f t="shared" si="24"/>
        <v/>
      </c>
      <c r="C660" s="167" t="str">
        <f>IF(D660="","",VLOOKUP(D660,'Műszaki adattábla'!F:G,2,0))</f>
        <v/>
      </c>
      <c r="D660" s="168" t="str">
        <f>IF('Műszaki adattábla'!F651="","",'Műszaki adattábla'!F651)</f>
        <v/>
      </c>
      <c r="E660" s="169" t="str">
        <f>IF(D660="","",VLOOKUP(D660,'Műszaki adattábla'!F:R,13,0))</f>
        <v/>
      </c>
      <c r="F660" s="29" t="str">
        <f>IF(D660="","",VLOOKUP(D660,'Műszaki adattábla'!F:M,8,0))</f>
        <v/>
      </c>
      <c r="G660" s="29" t="str">
        <f>IF(D660="","",IF('Műszaki adattábla'!L651="20-99",IF('Műszaki adattábla'!O651="","Nem adott meg lekötött teljesítményt",VLOOKUP(D660,'Műszaki adattábla'!F:O,10,0)),0))</f>
        <v/>
      </c>
      <c r="H660" s="29" t="str">
        <f>IF(D660="","",VLOOKUP(D660,'Műszaki adattábla'!F:P,11,0))</f>
        <v/>
      </c>
      <c r="I660" s="30"/>
      <c r="J660" s="30"/>
      <c r="K660" s="31" t="str">
        <f>IF(D660="","",ROUND(((F660*I660*'Műszaki adattábla'!$C$7/'Műszaki adattábla'!$C$8)+(G660*I660)+(H660*I660))/12*'Műszaki adattábla'!T651,0))</f>
        <v/>
      </c>
      <c r="L660" s="32" t="str">
        <f t="shared" si="25"/>
        <v/>
      </c>
    </row>
    <row r="661" spans="2:12" ht="14.4" thickBot="1" x14ac:dyDescent="0.3">
      <c r="B661" s="28" t="str">
        <f t="shared" si="24"/>
        <v/>
      </c>
      <c r="C661" s="167" t="str">
        <f>IF(D661="","",VLOOKUP(D661,'Műszaki adattábla'!F:G,2,0))</f>
        <v/>
      </c>
      <c r="D661" s="168" t="str">
        <f>IF('Műszaki adattábla'!F652="","",'Műszaki adattábla'!F652)</f>
        <v/>
      </c>
      <c r="E661" s="169" t="str">
        <f>IF(D661="","",VLOOKUP(D661,'Műszaki adattábla'!F:R,13,0))</f>
        <v/>
      </c>
      <c r="F661" s="29" t="str">
        <f>IF(D661="","",VLOOKUP(D661,'Műszaki adattábla'!F:M,8,0))</f>
        <v/>
      </c>
      <c r="G661" s="29" t="str">
        <f>IF(D661="","",IF('Műszaki adattábla'!L652="20-99",IF('Műszaki adattábla'!O652="","Nem adott meg lekötött teljesítményt",VLOOKUP(D661,'Műszaki adattábla'!F:O,10,0)),0))</f>
        <v/>
      </c>
      <c r="H661" s="29" t="str">
        <f>IF(D661="","",VLOOKUP(D661,'Műszaki adattábla'!F:P,11,0))</f>
        <v/>
      </c>
      <c r="I661" s="30"/>
      <c r="J661" s="30"/>
      <c r="K661" s="31" t="str">
        <f>IF(D661="","",ROUND(((F661*I661*'Műszaki adattábla'!$C$7/'Műszaki adattábla'!$C$8)+(G661*I661)+(H661*I661))/12*'Műszaki adattábla'!T652,0))</f>
        <v/>
      </c>
      <c r="L661" s="32" t="str">
        <f t="shared" si="25"/>
        <v/>
      </c>
    </row>
    <row r="662" spans="2:12" ht="14.4" thickBot="1" x14ac:dyDescent="0.3">
      <c r="B662" s="28" t="str">
        <f t="shared" si="24"/>
        <v/>
      </c>
      <c r="C662" s="167" t="str">
        <f>IF(D662="","",VLOOKUP(D662,'Műszaki adattábla'!F:G,2,0))</f>
        <v/>
      </c>
      <c r="D662" s="168" t="str">
        <f>IF('Műszaki adattábla'!F653="","",'Műszaki adattábla'!F653)</f>
        <v/>
      </c>
      <c r="E662" s="169" t="str">
        <f>IF(D662="","",VLOOKUP(D662,'Műszaki adattábla'!F:R,13,0))</f>
        <v/>
      </c>
      <c r="F662" s="29" t="str">
        <f>IF(D662="","",VLOOKUP(D662,'Műszaki adattábla'!F:M,8,0))</f>
        <v/>
      </c>
      <c r="G662" s="29" t="str">
        <f>IF(D662="","",IF('Műszaki adattábla'!L653="20-99",IF('Műszaki adattábla'!O653="","Nem adott meg lekötött teljesítményt",VLOOKUP(D662,'Műszaki adattábla'!F:O,10,0)),0))</f>
        <v/>
      </c>
      <c r="H662" s="29" t="str">
        <f>IF(D662="","",VLOOKUP(D662,'Műszaki adattábla'!F:P,11,0))</f>
        <v/>
      </c>
      <c r="I662" s="30"/>
      <c r="J662" s="30"/>
      <c r="K662" s="31" t="str">
        <f>IF(D662="","",ROUND(((F662*I662*'Műszaki adattábla'!$C$7/'Műszaki adattábla'!$C$8)+(G662*I662)+(H662*I662))/12*'Műszaki adattábla'!T653,0))</f>
        <v/>
      </c>
      <c r="L662" s="32" t="str">
        <f t="shared" si="25"/>
        <v/>
      </c>
    </row>
    <row r="663" spans="2:12" ht="14.4" thickBot="1" x14ac:dyDescent="0.3">
      <c r="B663" s="28" t="str">
        <f t="shared" si="24"/>
        <v/>
      </c>
      <c r="C663" s="167" t="str">
        <f>IF(D663="","",VLOOKUP(D663,'Műszaki adattábla'!F:G,2,0))</f>
        <v/>
      </c>
      <c r="D663" s="168" t="str">
        <f>IF('Műszaki adattábla'!F654="","",'Műszaki adattábla'!F654)</f>
        <v/>
      </c>
      <c r="E663" s="169" t="str">
        <f>IF(D663="","",VLOOKUP(D663,'Műszaki adattábla'!F:R,13,0))</f>
        <v/>
      </c>
      <c r="F663" s="29" t="str">
        <f>IF(D663="","",VLOOKUP(D663,'Műszaki adattábla'!F:M,8,0))</f>
        <v/>
      </c>
      <c r="G663" s="29" t="str">
        <f>IF(D663="","",IF('Műszaki adattábla'!L654="20-99",IF('Műszaki adattábla'!O654="","Nem adott meg lekötött teljesítményt",VLOOKUP(D663,'Műszaki adattábla'!F:O,10,0)),0))</f>
        <v/>
      </c>
      <c r="H663" s="29" t="str">
        <f>IF(D663="","",VLOOKUP(D663,'Műszaki adattábla'!F:P,11,0))</f>
        <v/>
      </c>
      <c r="I663" s="30"/>
      <c r="J663" s="30"/>
      <c r="K663" s="31" t="str">
        <f>IF(D663="","",ROUND(((F663*I663*'Műszaki adattábla'!$C$7/'Műszaki adattábla'!$C$8)+(G663*I663)+(H663*I663))/12*'Műszaki adattábla'!T654,0))</f>
        <v/>
      </c>
      <c r="L663" s="32" t="str">
        <f t="shared" si="25"/>
        <v/>
      </c>
    </row>
    <row r="664" spans="2:12" ht="14.4" thickBot="1" x14ac:dyDescent="0.3">
      <c r="B664" s="28" t="str">
        <f t="shared" ref="B664:B727" si="26">IF(D664="","",B663+1)</f>
        <v/>
      </c>
      <c r="C664" s="167" t="str">
        <f>IF(D664="","",VLOOKUP(D664,'Műszaki adattábla'!F:G,2,0))</f>
        <v/>
      </c>
      <c r="D664" s="168" t="str">
        <f>IF('Műszaki adattábla'!F655="","",'Műszaki adattábla'!F655)</f>
        <v/>
      </c>
      <c r="E664" s="169" t="str">
        <f>IF(D664="","",VLOOKUP(D664,'Műszaki adattábla'!F:R,13,0))</f>
        <v/>
      </c>
      <c r="F664" s="29" t="str">
        <f>IF(D664="","",VLOOKUP(D664,'Műszaki adattábla'!F:M,8,0))</f>
        <v/>
      </c>
      <c r="G664" s="29" t="str">
        <f>IF(D664="","",IF('Műszaki adattábla'!L655="20-99",IF('Műszaki adattábla'!O655="","Nem adott meg lekötött teljesítményt",VLOOKUP(D664,'Műszaki adattábla'!F:O,10,0)),0))</f>
        <v/>
      </c>
      <c r="H664" s="29" t="str">
        <f>IF(D664="","",VLOOKUP(D664,'Műszaki adattábla'!F:P,11,0))</f>
        <v/>
      </c>
      <c r="I664" s="30"/>
      <c r="J664" s="30"/>
      <c r="K664" s="31" t="str">
        <f>IF(D664="","",ROUND(((F664*I664*'Műszaki adattábla'!$C$7/'Műszaki adattábla'!$C$8)+(G664*I664)+(H664*I664))/12*'Műszaki adattábla'!T655,0))</f>
        <v/>
      </c>
      <c r="L664" s="32" t="str">
        <f t="shared" ref="L664:L727" si="27">IF(D664="","",ROUND((J664/1000)*E664,0))</f>
        <v/>
      </c>
    </row>
    <row r="665" spans="2:12" ht="14.4" thickBot="1" x14ac:dyDescent="0.3">
      <c r="B665" s="28" t="str">
        <f t="shared" si="26"/>
        <v/>
      </c>
      <c r="C665" s="167" t="str">
        <f>IF(D665="","",VLOOKUP(D665,'Műszaki adattábla'!F:G,2,0))</f>
        <v/>
      </c>
      <c r="D665" s="168" t="str">
        <f>IF('Műszaki adattábla'!F656="","",'Műszaki adattábla'!F656)</f>
        <v/>
      </c>
      <c r="E665" s="169" t="str">
        <f>IF(D665="","",VLOOKUP(D665,'Műszaki adattábla'!F:R,13,0))</f>
        <v/>
      </c>
      <c r="F665" s="29" t="str">
        <f>IF(D665="","",VLOOKUP(D665,'Műszaki adattábla'!F:M,8,0))</f>
        <v/>
      </c>
      <c r="G665" s="29" t="str">
        <f>IF(D665="","",IF('Műszaki adattábla'!L656="20-99",IF('Műszaki adattábla'!O656="","Nem adott meg lekötött teljesítményt",VLOOKUP(D665,'Műszaki adattábla'!F:O,10,0)),0))</f>
        <v/>
      </c>
      <c r="H665" s="29" t="str">
        <f>IF(D665="","",VLOOKUP(D665,'Műszaki adattábla'!F:P,11,0))</f>
        <v/>
      </c>
      <c r="I665" s="30"/>
      <c r="J665" s="30"/>
      <c r="K665" s="31" t="str">
        <f>IF(D665="","",ROUND(((F665*I665*'Műszaki adattábla'!$C$7/'Műszaki adattábla'!$C$8)+(G665*I665)+(H665*I665))/12*'Műszaki adattábla'!T656,0))</f>
        <v/>
      </c>
      <c r="L665" s="32" t="str">
        <f t="shared" si="27"/>
        <v/>
      </c>
    </row>
    <row r="666" spans="2:12" ht="14.4" thickBot="1" x14ac:dyDescent="0.3">
      <c r="B666" s="28" t="str">
        <f t="shared" si="26"/>
        <v/>
      </c>
      <c r="C666" s="167" t="str">
        <f>IF(D666="","",VLOOKUP(D666,'Műszaki adattábla'!F:G,2,0))</f>
        <v/>
      </c>
      <c r="D666" s="168" t="str">
        <f>IF('Műszaki adattábla'!F657="","",'Műszaki adattábla'!F657)</f>
        <v/>
      </c>
      <c r="E666" s="169" t="str">
        <f>IF(D666="","",VLOOKUP(D666,'Műszaki adattábla'!F:R,13,0))</f>
        <v/>
      </c>
      <c r="F666" s="29" t="str">
        <f>IF(D666="","",VLOOKUP(D666,'Műszaki adattábla'!F:M,8,0))</f>
        <v/>
      </c>
      <c r="G666" s="29" t="str">
        <f>IF(D666="","",IF('Műszaki adattábla'!L657="20-99",IF('Műszaki adattábla'!O657="","Nem adott meg lekötött teljesítményt",VLOOKUP(D666,'Műszaki adattábla'!F:O,10,0)),0))</f>
        <v/>
      </c>
      <c r="H666" s="29" t="str">
        <f>IF(D666="","",VLOOKUP(D666,'Műszaki adattábla'!F:P,11,0))</f>
        <v/>
      </c>
      <c r="I666" s="30"/>
      <c r="J666" s="30"/>
      <c r="K666" s="31" t="str">
        <f>IF(D666="","",ROUND(((F666*I666*'Műszaki adattábla'!$C$7/'Műszaki adattábla'!$C$8)+(G666*I666)+(H666*I666))/12*'Műszaki adattábla'!T657,0))</f>
        <v/>
      </c>
      <c r="L666" s="32" t="str">
        <f t="shared" si="27"/>
        <v/>
      </c>
    </row>
    <row r="667" spans="2:12" ht="14.4" thickBot="1" x14ac:dyDescent="0.3">
      <c r="B667" s="28" t="str">
        <f t="shared" si="26"/>
        <v/>
      </c>
      <c r="C667" s="167" t="str">
        <f>IF(D667="","",VLOOKUP(D667,'Műszaki adattábla'!F:G,2,0))</f>
        <v/>
      </c>
      <c r="D667" s="168" t="str">
        <f>IF('Műszaki adattábla'!F658="","",'Műszaki adattábla'!F658)</f>
        <v/>
      </c>
      <c r="E667" s="169" t="str">
        <f>IF(D667="","",VLOOKUP(D667,'Műszaki adattábla'!F:R,13,0))</f>
        <v/>
      </c>
      <c r="F667" s="29" t="str">
        <f>IF(D667="","",VLOOKUP(D667,'Műszaki adattábla'!F:M,8,0))</f>
        <v/>
      </c>
      <c r="G667" s="29" t="str">
        <f>IF(D667="","",IF('Műszaki adattábla'!L658="20-99",IF('Műszaki adattábla'!O658="","Nem adott meg lekötött teljesítményt",VLOOKUP(D667,'Műszaki adattábla'!F:O,10,0)),0))</f>
        <v/>
      </c>
      <c r="H667" s="29" t="str">
        <f>IF(D667="","",VLOOKUP(D667,'Műszaki adattábla'!F:P,11,0))</f>
        <v/>
      </c>
      <c r="I667" s="30"/>
      <c r="J667" s="30"/>
      <c r="K667" s="31" t="str">
        <f>IF(D667="","",ROUND(((F667*I667*'Műszaki adattábla'!$C$7/'Műszaki adattábla'!$C$8)+(G667*I667)+(H667*I667))/12*'Műszaki adattábla'!T658,0))</f>
        <v/>
      </c>
      <c r="L667" s="32" t="str">
        <f t="shared" si="27"/>
        <v/>
      </c>
    </row>
    <row r="668" spans="2:12" ht="14.4" thickBot="1" x14ac:dyDescent="0.3">
      <c r="B668" s="28" t="str">
        <f t="shared" si="26"/>
        <v/>
      </c>
      <c r="C668" s="167" t="str">
        <f>IF(D668="","",VLOOKUP(D668,'Műszaki adattábla'!F:G,2,0))</f>
        <v/>
      </c>
      <c r="D668" s="168" t="str">
        <f>IF('Műszaki adattábla'!F659="","",'Műszaki adattábla'!F659)</f>
        <v/>
      </c>
      <c r="E668" s="169" t="str">
        <f>IF(D668="","",VLOOKUP(D668,'Műszaki adattábla'!F:R,13,0))</f>
        <v/>
      </c>
      <c r="F668" s="29" t="str">
        <f>IF(D668="","",VLOOKUP(D668,'Műszaki adattábla'!F:M,8,0))</f>
        <v/>
      </c>
      <c r="G668" s="29" t="str">
        <f>IF(D668="","",IF('Műszaki adattábla'!L659="20-99",IF('Műszaki adattábla'!O659="","Nem adott meg lekötött teljesítményt",VLOOKUP(D668,'Műszaki adattábla'!F:O,10,0)),0))</f>
        <v/>
      </c>
      <c r="H668" s="29" t="str">
        <f>IF(D668="","",VLOOKUP(D668,'Műszaki adattábla'!F:P,11,0))</f>
        <v/>
      </c>
      <c r="I668" s="30"/>
      <c r="J668" s="30"/>
      <c r="K668" s="31" t="str">
        <f>IF(D668="","",ROUND(((F668*I668*'Műszaki adattábla'!$C$7/'Műszaki adattábla'!$C$8)+(G668*I668)+(H668*I668))/12*'Műszaki adattábla'!T659,0))</f>
        <v/>
      </c>
      <c r="L668" s="32" t="str">
        <f t="shared" si="27"/>
        <v/>
      </c>
    </row>
    <row r="669" spans="2:12" ht="14.4" thickBot="1" x14ac:dyDescent="0.3">
      <c r="B669" s="28" t="str">
        <f t="shared" si="26"/>
        <v/>
      </c>
      <c r="C669" s="167" t="str">
        <f>IF(D669="","",VLOOKUP(D669,'Műszaki adattábla'!F:G,2,0))</f>
        <v/>
      </c>
      <c r="D669" s="168" t="str">
        <f>IF('Műszaki adattábla'!F660="","",'Műszaki adattábla'!F660)</f>
        <v/>
      </c>
      <c r="E669" s="169" t="str">
        <f>IF(D669="","",VLOOKUP(D669,'Műszaki adattábla'!F:R,13,0))</f>
        <v/>
      </c>
      <c r="F669" s="29" t="str">
        <f>IF(D669="","",VLOOKUP(D669,'Műszaki adattábla'!F:M,8,0))</f>
        <v/>
      </c>
      <c r="G669" s="29" t="str">
        <f>IF(D669="","",IF('Műszaki adattábla'!L660="20-99",IF('Műszaki adattábla'!O660="","Nem adott meg lekötött teljesítményt",VLOOKUP(D669,'Műszaki adattábla'!F:O,10,0)),0))</f>
        <v/>
      </c>
      <c r="H669" s="29" t="str">
        <f>IF(D669="","",VLOOKUP(D669,'Műszaki adattábla'!F:P,11,0))</f>
        <v/>
      </c>
      <c r="I669" s="30"/>
      <c r="J669" s="30"/>
      <c r="K669" s="31" t="str">
        <f>IF(D669="","",ROUND(((F669*I669*'Műszaki adattábla'!$C$7/'Műszaki adattábla'!$C$8)+(G669*I669)+(H669*I669))/12*'Műszaki adattábla'!T660,0))</f>
        <v/>
      </c>
      <c r="L669" s="32" t="str">
        <f t="shared" si="27"/>
        <v/>
      </c>
    </row>
    <row r="670" spans="2:12" ht="14.4" thickBot="1" x14ac:dyDescent="0.3">
      <c r="B670" s="28" t="str">
        <f t="shared" si="26"/>
        <v/>
      </c>
      <c r="C670" s="167" t="str">
        <f>IF(D670="","",VLOOKUP(D670,'Műszaki adattábla'!F:G,2,0))</f>
        <v/>
      </c>
      <c r="D670" s="168" t="str">
        <f>IF('Műszaki adattábla'!F661="","",'Műszaki adattábla'!F661)</f>
        <v/>
      </c>
      <c r="E670" s="169" t="str">
        <f>IF(D670="","",VLOOKUP(D670,'Műszaki adattábla'!F:R,13,0))</f>
        <v/>
      </c>
      <c r="F670" s="29" t="str">
        <f>IF(D670="","",VLOOKUP(D670,'Műszaki adattábla'!F:M,8,0))</f>
        <v/>
      </c>
      <c r="G670" s="29" t="str">
        <f>IF(D670="","",IF('Műszaki adattábla'!L661="20-99",IF('Műszaki adattábla'!O661="","Nem adott meg lekötött teljesítményt",VLOOKUP(D670,'Műszaki adattábla'!F:O,10,0)),0))</f>
        <v/>
      </c>
      <c r="H670" s="29" t="str">
        <f>IF(D670="","",VLOOKUP(D670,'Műszaki adattábla'!F:P,11,0))</f>
        <v/>
      </c>
      <c r="I670" s="30"/>
      <c r="J670" s="30"/>
      <c r="K670" s="31" t="str">
        <f>IF(D670="","",ROUND(((F670*I670*'Műszaki adattábla'!$C$7/'Műszaki adattábla'!$C$8)+(G670*I670)+(H670*I670))/12*'Műszaki adattábla'!T661,0))</f>
        <v/>
      </c>
      <c r="L670" s="32" t="str">
        <f t="shared" si="27"/>
        <v/>
      </c>
    </row>
    <row r="671" spans="2:12" ht="14.4" thickBot="1" x14ac:dyDescent="0.3">
      <c r="B671" s="28" t="str">
        <f t="shared" si="26"/>
        <v/>
      </c>
      <c r="C671" s="167" t="str">
        <f>IF(D671="","",VLOOKUP(D671,'Műszaki adattábla'!F:G,2,0))</f>
        <v/>
      </c>
      <c r="D671" s="168" t="str">
        <f>IF('Műszaki adattábla'!F662="","",'Műszaki adattábla'!F662)</f>
        <v/>
      </c>
      <c r="E671" s="169" t="str">
        <f>IF(D671="","",VLOOKUP(D671,'Műszaki adattábla'!F:R,13,0))</f>
        <v/>
      </c>
      <c r="F671" s="29" t="str">
        <f>IF(D671="","",VLOOKUP(D671,'Műszaki adattábla'!F:M,8,0))</f>
        <v/>
      </c>
      <c r="G671" s="29" t="str">
        <f>IF(D671="","",IF('Műszaki adattábla'!L662="20-99",IF('Műszaki adattábla'!O662="","Nem adott meg lekötött teljesítményt",VLOOKUP(D671,'Műszaki adattábla'!F:O,10,0)),0))</f>
        <v/>
      </c>
      <c r="H671" s="29" t="str">
        <f>IF(D671="","",VLOOKUP(D671,'Műszaki adattábla'!F:P,11,0))</f>
        <v/>
      </c>
      <c r="I671" s="30"/>
      <c r="J671" s="30"/>
      <c r="K671" s="31" t="str">
        <f>IF(D671="","",ROUND(((F671*I671*'Műszaki adattábla'!$C$7/'Műszaki adattábla'!$C$8)+(G671*I671)+(H671*I671))/12*'Műszaki adattábla'!T662,0))</f>
        <v/>
      </c>
      <c r="L671" s="32" t="str">
        <f t="shared" si="27"/>
        <v/>
      </c>
    </row>
    <row r="672" spans="2:12" ht="14.4" thickBot="1" x14ac:dyDescent="0.3">
      <c r="B672" s="28" t="str">
        <f t="shared" si="26"/>
        <v/>
      </c>
      <c r="C672" s="167" t="str">
        <f>IF(D672="","",VLOOKUP(D672,'Műszaki adattábla'!F:G,2,0))</f>
        <v/>
      </c>
      <c r="D672" s="168" t="str">
        <f>IF('Műszaki adattábla'!F663="","",'Műszaki adattábla'!F663)</f>
        <v/>
      </c>
      <c r="E672" s="169" t="str">
        <f>IF(D672="","",VLOOKUP(D672,'Műszaki adattábla'!F:R,13,0))</f>
        <v/>
      </c>
      <c r="F672" s="29" t="str">
        <f>IF(D672="","",VLOOKUP(D672,'Műszaki adattábla'!F:M,8,0))</f>
        <v/>
      </c>
      <c r="G672" s="29" t="str">
        <f>IF(D672="","",IF('Műszaki adattábla'!L663="20-99",IF('Műszaki adattábla'!O663="","Nem adott meg lekötött teljesítményt",VLOOKUP(D672,'Műszaki adattábla'!F:O,10,0)),0))</f>
        <v/>
      </c>
      <c r="H672" s="29" t="str">
        <f>IF(D672="","",VLOOKUP(D672,'Műszaki adattábla'!F:P,11,0))</f>
        <v/>
      </c>
      <c r="I672" s="30"/>
      <c r="J672" s="30"/>
      <c r="K672" s="31" t="str">
        <f>IF(D672="","",ROUND(((F672*I672*'Műszaki adattábla'!$C$7/'Műszaki adattábla'!$C$8)+(G672*I672)+(H672*I672))/12*'Műszaki adattábla'!T663,0))</f>
        <v/>
      </c>
      <c r="L672" s="32" t="str">
        <f t="shared" si="27"/>
        <v/>
      </c>
    </row>
    <row r="673" spans="2:12" ht="14.4" thickBot="1" x14ac:dyDescent="0.3">
      <c r="B673" s="28" t="str">
        <f t="shared" si="26"/>
        <v/>
      </c>
      <c r="C673" s="167" t="str">
        <f>IF(D673="","",VLOOKUP(D673,'Műszaki adattábla'!F:G,2,0))</f>
        <v/>
      </c>
      <c r="D673" s="168" t="str">
        <f>IF('Műszaki adattábla'!F664="","",'Műszaki adattábla'!F664)</f>
        <v/>
      </c>
      <c r="E673" s="169" t="str">
        <f>IF(D673="","",VLOOKUP(D673,'Műszaki adattábla'!F:R,13,0))</f>
        <v/>
      </c>
      <c r="F673" s="29" t="str">
        <f>IF(D673="","",VLOOKUP(D673,'Műszaki adattábla'!F:M,8,0))</f>
        <v/>
      </c>
      <c r="G673" s="29" t="str">
        <f>IF(D673="","",IF('Műszaki adattábla'!L664="20-99",IF('Műszaki adattábla'!O664="","Nem adott meg lekötött teljesítményt",VLOOKUP(D673,'Műszaki adattábla'!F:O,10,0)),0))</f>
        <v/>
      </c>
      <c r="H673" s="29" t="str">
        <f>IF(D673="","",VLOOKUP(D673,'Műszaki adattábla'!F:P,11,0))</f>
        <v/>
      </c>
      <c r="I673" s="30"/>
      <c r="J673" s="30"/>
      <c r="K673" s="31" t="str">
        <f>IF(D673="","",ROUND(((F673*I673*'Műszaki adattábla'!$C$7/'Műszaki adattábla'!$C$8)+(G673*I673)+(H673*I673))/12*'Műszaki adattábla'!T664,0))</f>
        <v/>
      </c>
      <c r="L673" s="32" t="str">
        <f t="shared" si="27"/>
        <v/>
      </c>
    </row>
    <row r="674" spans="2:12" ht="14.4" thickBot="1" x14ac:dyDescent="0.3">
      <c r="B674" s="28" t="str">
        <f t="shared" si="26"/>
        <v/>
      </c>
      <c r="C674" s="167" t="str">
        <f>IF(D674="","",VLOOKUP(D674,'Műszaki adattábla'!F:G,2,0))</f>
        <v/>
      </c>
      <c r="D674" s="168" t="str">
        <f>IF('Műszaki adattábla'!F665="","",'Műszaki adattábla'!F665)</f>
        <v/>
      </c>
      <c r="E674" s="169" t="str">
        <f>IF(D674="","",VLOOKUP(D674,'Műszaki adattábla'!F:R,13,0))</f>
        <v/>
      </c>
      <c r="F674" s="29" t="str">
        <f>IF(D674="","",VLOOKUP(D674,'Műszaki adattábla'!F:M,8,0))</f>
        <v/>
      </c>
      <c r="G674" s="29" t="str">
        <f>IF(D674="","",IF('Műszaki adattábla'!L665="20-99",IF('Műszaki adattábla'!O665="","Nem adott meg lekötött teljesítményt",VLOOKUP(D674,'Műszaki adattábla'!F:O,10,0)),0))</f>
        <v/>
      </c>
      <c r="H674" s="29" t="str">
        <f>IF(D674="","",VLOOKUP(D674,'Műszaki adattábla'!F:P,11,0))</f>
        <v/>
      </c>
      <c r="I674" s="30"/>
      <c r="J674" s="30"/>
      <c r="K674" s="31" t="str">
        <f>IF(D674="","",ROUND(((F674*I674*'Műszaki adattábla'!$C$7/'Műszaki adattábla'!$C$8)+(G674*I674)+(H674*I674))/12*'Műszaki adattábla'!T665,0))</f>
        <v/>
      </c>
      <c r="L674" s="32" t="str">
        <f t="shared" si="27"/>
        <v/>
      </c>
    </row>
    <row r="675" spans="2:12" ht="14.4" thickBot="1" x14ac:dyDescent="0.3">
      <c r="B675" s="28" t="str">
        <f t="shared" si="26"/>
        <v/>
      </c>
      <c r="C675" s="167" t="str">
        <f>IF(D675="","",VLOOKUP(D675,'Műszaki adattábla'!F:G,2,0))</f>
        <v/>
      </c>
      <c r="D675" s="168" t="str">
        <f>IF('Műszaki adattábla'!F666="","",'Műszaki adattábla'!F666)</f>
        <v/>
      </c>
      <c r="E675" s="169" t="str">
        <f>IF(D675="","",VLOOKUP(D675,'Műszaki adattábla'!F:R,13,0))</f>
        <v/>
      </c>
      <c r="F675" s="29" t="str">
        <f>IF(D675="","",VLOOKUP(D675,'Műszaki adattábla'!F:M,8,0))</f>
        <v/>
      </c>
      <c r="G675" s="29" t="str">
        <f>IF(D675="","",IF('Műszaki adattábla'!L666="20-99",IF('Műszaki adattábla'!O666="","Nem adott meg lekötött teljesítményt",VLOOKUP(D675,'Műszaki adattábla'!F:O,10,0)),0))</f>
        <v/>
      </c>
      <c r="H675" s="29" t="str">
        <f>IF(D675="","",VLOOKUP(D675,'Műszaki adattábla'!F:P,11,0))</f>
        <v/>
      </c>
      <c r="I675" s="30"/>
      <c r="J675" s="30"/>
      <c r="K675" s="31" t="str">
        <f>IF(D675="","",ROUND(((F675*I675*'Műszaki adattábla'!$C$7/'Műszaki adattábla'!$C$8)+(G675*I675)+(H675*I675))/12*'Műszaki adattábla'!T666,0))</f>
        <v/>
      </c>
      <c r="L675" s="32" t="str">
        <f t="shared" si="27"/>
        <v/>
      </c>
    </row>
    <row r="676" spans="2:12" ht="14.4" thickBot="1" x14ac:dyDescent="0.3">
      <c r="B676" s="28" t="str">
        <f t="shared" si="26"/>
        <v/>
      </c>
      <c r="C676" s="167" t="str">
        <f>IF(D676="","",VLOOKUP(D676,'Műszaki adattábla'!F:G,2,0))</f>
        <v/>
      </c>
      <c r="D676" s="168" t="str">
        <f>IF('Műszaki adattábla'!F667="","",'Műszaki adattábla'!F667)</f>
        <v/>
      </c>
      <c r="E676" s="169" t="str">
        <f>IF(D676="","",VLOOKUP(D676,'Műszaki adattábla'!F:R,13,0))</f>
        <v/>
      </c>
      <c r="F676" s="29" t="str">
        <f>IF(D676="","",VLOOKUP(D676,'Műszaki adattábla'!F:M,8,0))</f>
        <v/>
      </c>
      <c r="G676" s="29" t="str">
        <f>IF(D676="","",IF('Műszaki adattábla'!L667="20-99",IF('Műszaki adattábla'!O667="","Nem adott meg lekötött teljesítményt",VLOOKUP(D676,'Műszaki adattábla'!F:O,10,0)),0))</f>
        <v/>
      </c>
      <c r="H676" s="29" t="str">
        <f>IF(D676="","",VLOOKUP(D676,'Műszaki adattábla'!F:P,11,0))</f>
        <v/>
      </c>
      <c r="I676" s="30"/>
      <c r="J676" s="30"/>
      <c r="K676" s="31" t="str">
        <f>IF(D676="","",ROUND(((F676*I676*'Műszaki adattábla'!$C$7/'Műszaki adattábla'!$C$8)+(G676*I676)+(H676*I676))/12*'Műszaki adattábla'!T667,0))</f>
        <v/>
      </c>
      <c r="L676" s="32" t="str">
        <f t="shared" si="27"/>
        <v/>
      </c>
    </row>
    <row r="677" spans="2:12" ht="14.4" thickBot="1" x14ac:dyDescent="0.3">
      <c r="B677" s="28" t="str">
        <f t="shared" si="26"/>
        <v/>
      </c>
      <c r="C677" s="167" t="str">
        <f>IF(D677="","",VLOOKUP(D677,'Műszaki adattábla'!F:G,2,0))</f>
        <v/>
      </c>
      <c r="D677" s="168" t="str">
        <f>IF('Műszaki adattábla'!F668="","",'Műszaki adattábla'!F668)</f>
        <v/>
      </c>
      <c r="E677" s="169" t="str">
        <f>IF(D677="","",VLOOKUP(D677,'Műszaki adattábla'!F:R,13,0))</f>
        <v/>
      </c>
      <c r="F677" s="29" t="str">
        <f>IF(D677="","",VLOOKUP(D677,'Műszaki adattábla'!F:M,8,0))</f>
        <v/>
      </c>
      <c r="G677" s="29" t="str">
        <f>IF(D677="","",IF('Műszaki adattábla'!L668="20-99",IF('Műszaki adattábla'!O668="","Nem adott meg lekötött teljesítményt",VLOOKUP(D677,'Műszaki adattábla'!F:O,10,0)),0))</f>
        <v/>
      </c>
      <c r="H677" s="29" t="str">
        <f>IF(D677="","",VLOOKUP(D677,'Műszaki adattábla'!F:P,11,0))</f>
        <v/>
      </c>
      <c r="I677" s="30"/>
      <c r="J677" s="30"/>
      <c r="K677" s="31" t="str">
        <f>IF(D677="","",ROUND(((F677*I677*'Műszaki adattábla'!$C$7/'Műszaki adattábla'!$C$8)+(G677*I677)+(H677*I677))/12*'Műszaki adattábla'!T668,0))</f>
        <v/>
      </c>
      <c r="L677" s="32" t="str">
        <f t="shared" si="27"/>
        <v/>
      </c>
    </row>
    <row r="678" spans="2:12" ht="14.4" thickBot="1" x14ac:dyDescent="0.3">
      <c r="B678" s="28" t="str">
        <f t="shared" si="26"/>
        <v/>
      </c>
      <c r="C678" s="167" t="str">
        <f>IF(D678="","",VLOOKUP(D678,'Műszaki adattábla'!F:G,2,0))</f>
        <v/>
      </c>
      <c r="D678" s="168" t="str">
        <f>IF('Műszaki adattábla'!F669="","",'Műszaki adattábla'!F669)</f>
        <v/>
      </c>
      <c r="E678" s="169" t="str">
        <f>IF(D678="","",VLOOKUP(D678,'Műszaki adattábla'!F:R,13,0))</f>
        <v/>
      </c>
      <c r="F678" s="29" t="str">
        <f>IF(D678="","",VLOOKUP(D678,'Műszaki adattábla'!F:M,8,0))</f>
        <v/>
      </c>
      <c r="G678" s="29" t="str">
        <f>IF(D678="","",IF('Műszaki adattábla'!L669="20-99",IF('Műszaki adattábla'!O669="","Nem adott meg lekötött teljesítményt",VLOOKUP(D678,'Műszaki adattábla'!F:O,10,0)),0))</f>
        <v/>
      </c>
      <c r="H678" s="29" t="str">
        <f>IF(D678="","",VLOOKUP(D678,'Műszaki adattábla'!F:P,11,0))</f>
        <v/>
      </c>
      <c r="I678" s="30"/>
      <c r="J678" s="30"/>
      <c r="K678" s="31" t="str">
        <f>IF(D678="","",ROUND(((F678*I678*'Műszaki adattábla'!$C$7/'Műszaki adattábla'!$C$8)+(G678*I678)+(H678*I678))/12*'Műszaki adattábla'!T669,0))</f>
        <v/>
      </c>
      <c r="L678" s="32" t="str">
        <f t="shared" si="27"/>
        <v/>
      </c>
    </row>
    <row r="679" spans="2:12" ht="14.4" thickBot="1" x14ac:dyDescent="0.3">
      <c r="B679" s="28" t="str">
        <f t="shared" si="26"/>
        <v/>
      </c>
      <c r="C679" s="167" t="str">
        <f>IF(D679="","",VLOOKUP(D679,'Műszaki adattábla'!F:G,2,0))</f>
        <v/>
      </c>
      <c r="D679" s="168" t="str">
        <f>IF('Műszaki adattábla'!F670="","",'Műszaki adattábla'!F670)</f>
        <v/>
      </c>
      <c r="E679" s="169" t="str">
        <f>IF(D679="","",VLOOKUP(D679,'Műszaki adattábla'!F:R,13,0))</f>
        <v/>
      </c>
      <c r="F679" s="29" t="str">
        <f>IF(D679="","",VLOOKUP(D679,'Műszaki adattábla'!F:M,8,0))</f>
        <v/>
      </c>
      <c r="G679" s="29" t="str">
        <f>IF(D679="","",IF('Műszaki adattábla'!L670="20-99",IF('Műszaki adattábla'!O670="","Nem adott meg lekötött teljesítményt",VLOOKUP(D679,'Műszaki adattábla'!F:O,10,0)),0))</f>
        <v/>
      </c>
      <c r="H679" s="29" t="str">
        <f>IF(D679="","",VLOOKUP(D679,'Műszaki adattábla'!F:P,11,0))</f>
        <v/>
      </c>
      <c r="I679" s="30"/>
      <c r="J679" s="30"/>
      <c r="K679" s="31" t="str">
        <f>IF(D679="","",ROUND(((F679*I679*'Műszaki adattábla'!$C$7/'Műszaki adattábla'!$C$8)+(G679*I679)+(H679*I679))/12*'Műszaki adattábla'!T670,0))</f>
        <v/>
      </c>
      <c r="L679" s="32" t="str">
        <f t="shared" si="27"/>
        <v/>
      </c>
    </row>
    <row r="680" spans="2:12" ht="14.4" thickBot="1" x14ac:dyDescent="0.3">
      <c r="B680" s="28" t="str">
        <f t="shared" si="26"/>
        <v/>
      </c>
      <c r="C680" s="167" t="str">
        <f>IF(D680="","",VLOOKUP(D680,'Műszaki adattábla'!F:G,2,0))</f>
        <v/>
      </c>
      <c r="D680" s="168" t="str">
        <f>IF('Műszaki adattábla'!F671="","",'Műszaki adattábla'!F671)</f>
        <v/>
      </c>
      <c r="E680" s="169" t="str">
        <f>IF(D680="","",VLOOKUP(D680,'Műszaki adattábla'!F:R,13,0))</f>
        <v/>
      </c>
      <c r="F680" s="29" t="str">
        <f>IF(D680="","",VLOOKUP(D680,'Műszaki adattábla'!F:M,8,0))</f>
        <v/>
      </c>
      <c r="G680" s="29" t="str">
        <f>IF(D680="","",IF('Műszaki adattábla'!L671="20-99",IF('Műszaki adattábla'!O671="","Nem adott meg lekötött teljesítményt",VLOOKUP(D680,'Műszaki adattábla'!F:O,10,0)),0))</f>
        <v/>
      </c>
      <c r="H680" s="29" t="str">
        <f>IF(D680="","",VLOOKUP(D680,'Műszaki adattábla'!F:P,11,0))</f>
        <v/>
      </c>
      <c r="I680" s="30"/>
      <c r="J680" s="30"/>
      <c r="K680" s="31" t="str">
        <f>IF(D680="","",ROUND(((F680*I680*'Műszaki adattábla'!$C$7/'Műszaki adattábla'!$C$8)+(G680*I680)+(H680*I680))/12*'Műszaki adattábla'!T671,0))</f>
        <v/>
      </c>
      <c r="L680" s="32" t="str">
        <f t="shared" si="27"/>
        <v/>
      </c>
    </row>
    <row r="681" spans="2:12" ht="14.4" thickBot="1" x14ac:dyDescent="0.3">
      <c r="B681" s="28" t="str">
        <f t="shared" si="26"/>
        <v/>
      </c>
      <c r="C681" s="167" t="str">
        <f>IF(D681="","",VLOOKUP(D681,'Műszaki adattábla'!F:G,2,0))</f>
        <v/>
      </c>
      <c r="D681" s="168" t="str">
        <f>IF('Műszaki adattábla'!F672="","",'Műszaki adattábla'!F672)</f>
        <v/>
      </c>
      <c r="E681" s="169" t="str">
        <f>IF(D681="","",VLOOKUP(D681,'Műszaki adattábla'!F:R,13,0))</f>
        <v/>
      </c>
      <c r="F681" s="29" t="str">
        <f>IF(D681="","",VLOOKUP(D681,'Műszaki adattábla'!F:M,8,0))</f>
        <v/>
      </c>
      <c r="G681" s="29" t="str">
        <f>IF(D681="","",IF('Műszaki adattábla'!L672="20-99",IF('Műszaki adattábla'!O672="","Nem adott meg lekötött teljesítményt",VLOOKUP(D681,'Műszaki adattábla'!F:O,10,0)),0))</f>
        <v/>
      </c>
      <c r="H681" s="29" t="str">
        <f>IF(D681="","",VLOOKUP(D681,'Műszaki adattábla'!F:P,11,0))</f>
        <v/>
      </c>
      <c r="I681" s="30"/>
      <c r="J681" s="30"/>
      <c r="K681" s="31" t="str">
        <f>IF(D681="","",ROUND(((F681*I681*'Műszaki adattábla'!$C$7/'Műszaki adattábla'!$C$8)+(G681*I681)+(H681*I681))/12*'Műszaki adattábla'!T672,0))</f>
        <v/>
      </c>
      <c r="L681" s="32" t="str">
        <f t="shared" si="27"/>
        <v/>
      </c>
    </row>
    <row r="682" spans="2:12" ht="14.4" thickBot="1" x14ac:dyDescent="0.3">
      <c r="B682" s="28" t="str">
        <f t="shared" si="26"/>
        <v/>
      </c>
      <c r="C682" s="167" t="str">
        <f>IF(D682="","",VLOOKUP(D682,'Műszaki adattábla'!F:G,2,0))</f>
        <v/>
      </c>
      <c r="D682" s="168" t="str">
        <f>IF('Műszaki adattábla'!F673="","",'Műszaki adattábla'!F673)</f>
        <v/>
      </c>
      <c r="E682" s="169" t="str">
        <f>IF(D682="","",VLOOKUP(D682,'Műszaki adattábla'!F:R,13,0))</f>
        <v/>
      </c>
      <c r="F682" s="29" t="str">
        <f>IF(D682="","",VLOOKUP(D682,'Műszaki adattábla'!F:M,8,0))</f>
        <v/>
      </c>
      <c r="G682" s="29" t="str">
        <f>IF(D682="","",IF('Műszaki adattábla'!L673="20-99",IF('Műszaki adattábla'!O673="","Nem adott meg lekötött teljesítményt",VLOOKUP(D682,'Műszaki adattábla'!F:O,10,0)),0))</f>
        <v/>
      </c>
      <c r="H682" s="29" t="str">
        <f>IF(D682="","",VLOOKUP(D682,'Műszaki adattábla'!F:P,11,0))</f>
        <v/>
      </c>
      <c r="I682" s="30"/>
      <c r="J682" s="30"/>
      <c r="K682" s="31" t="str">
        <f>IF(D682="","",ROUND(((F682*I682*'Műszaki adattábla'!$C$7/'Műszaki adattábla'!$C$8)+(G682*I682)+(H682*I682))/12*'Műszaki adattábla'!T673,0))</f>
        <v/>
      </c>
      <c r="L682" s="32" t="str">
        <f t="shared" si="27"/>
        <v/>
      </c>
    </row>
    <row r="683" spans="2:12" ht="14.4" thickBot="1" x14ac:dyDescent="0.3">
      <c r="B683" s="28" t="str">
        <f t="shared" si="26"/>
        <v/>
      </c>
      <c r="C683" s="167" t="str">
        <f>IF(D683="","",VLOOKUP(D683,'Műszaki adattábla'!F:G,2,0))</f>
        <v/>
      </c>
      <c r="D683" s="168" t="str">
        <f>IF('Műszaki adattábla'!F674="","",'Műszaki adattábla'!F674)</f>
        <v/>
      </c>
      <c r="E683" s="169" t="str">
        <f>IF(D683="","",VLOOKUP(D683,'Műszaki adattábla'!F:R,13,0))</f>
        <v/>
      </c>
      <c r="F683" s="29" t="str">
        <f>IF(D683="","",VLOOKUP(D683,'Műszaki adattábla'!F:M,8,0))</f>
        <v/>
      </c>
      <c r="G683" s="29" t="str">
        <f>IF(D683="","",IF('Műszaki adattábla'!L674="20-99",IF('Műszaki adattábla'!O674="","Nem adott meg lekötött teljesítményt",VLOOKUP(D683,'Műszaki adattábla'!F:O,10,0)),0))</f>
        <v/>
      </c>
      <c r="H683" s="29" t="str">
        <f>IF(D683="","",VLOOKUP(D683,'Műszaki adattábla'!F:P,11,0))</f>
        <v/>
      </c>
      <c r="I683" s="30"/>
      <c r="J683" s="30"/>
      <c r="K683" s="31" t="str">
        <f>IF(D683="","",ROUND(((F683*I683*'Műszaki adattábla'!$C$7/'Műszaki adattábla'!$C$8)+(G683*I683)+(H683*I683))/12*'Műszaki adattábla'!T674,0))</f>
        <v/>
      </c>
      <c r="L683" s="32" t="str">
        <f t="shared" si="27"/>
        <v/>
      </c>
    </row>
    <row r="684" spans="2:12" ht="14.4" thickBot="1" x14ac:dyDescent="0.3">
      <c r="B684" s="28" t="str">
        <f t="shared" si="26"/>
        <v/>
      </c>
      <c r="C684" s="167" t="str">
        <f>IF(D684="","",VLOOKUP(D684,'Műszaki adattábla'!F:G,2,0))</f>
        <v/>
      </c>
      <c r="D684" s="168" t="str">
        <f>IF('Műszaki adattábla'!F675="","",'Műszaki adattábla'!F675)</f>
        <v/>
      </c>
      <c r="E684" s="169" t="str">
        <f>IF(D684="","",VLOOKUP(D684,'Műszaki adattábla'!F:R,13,0))</f>
        <v/>
      </c>
      <c r="F684" s="29" t="str">
        <f>IF(D684="","",VLOOKUP(D684,'Műszaki adattábla'!F:M,8,0))</f>
        <v/>
      </c>
      <c r="G684" s="29" t="str">
        <f>IF(D684="","",IF('Műszaki adattábla'!L675="20-99",IF('Műszaki adattábla'!O675="","Nem adott meg lekötött teljesítményt",VLOOKUP(D684,'Műszaki adattábla'!F:O,10,0)),0))</f>
        <v/>
      </c>
      <c r="H684" s="29" t="str">
        <f>IF(D684="","",VLOOKUP(D684,'Műszaki adattábla'!F:P,11,0))</f>
        <v/>
      </c>
      <c r="I684" s="30"/>
      <c r="J684" s="30"/>
      <c r="K684" s="31" t="str">
        <f>IF(D684="","",ROUND(((F684*I684*'Műszaki adattábla'!$C$7/'Műszaki adattábla'!$C$8)+(G684*I684)+(H684*I684))/12*'Műszaki adattábla'!T675,0))</f>
        <v/>
      </c>
      <c r="L684" s="32" t="str">
        <f t="shared" si="27"/>
        <v/>
      </c>
    </row>
    <row r="685" spans="2:12" ht="14.4" thickBot="1" x14ac:dyDescent="0.3">
      <c r="B685" s="28" t="str">
        <f t="shared" si="26"/>
        <v/>
      </c>
      <c r="C685" s="167" t="str">
        <f>IF(D685="","",VLOOKUP(D685,'Műszaki adattábla'!F:G,2,0))</f>
        <v/>
      </c>
      <c r="D685" s="168" t="str">
        <f>IF('Műszaki adattábla'!F676="","",'Műszaki adattábla'!F676)</f>
        <v/>
      </c>
      <c r="E685" s="169" t="str">
        <f>IF(D685="","",VLOOKUP(D685,'Műszaki adattábla'!F:R,13,0))</f>
        <v/>
      </c>
      <c r="F685" s="29" t="str">
        <f>IF(D685="","",VLOOKUP(D685,'Műszaki adattábla'!F:M,8,0))</f>
        <v/>
      </c>
      <c r="G685" s="29" t="str">
        <f>IF(D685="","",IF('Műszaki adattábla'!L676="20-99",IF('Műszaki adattábla'!O676="","Nem adott meg lekötött teljesítményt",VLOOKUP(D685,'Műszaki adattábla'!F:O,10,0)),0))</f>
        <v/>
      </c>
      <c r="H685" s="29" t="str">
        <f>IF(D685="","",VLOOKUP(D685,'Műszaki adattábla'!F:P,11,0))</f>
        <v/>
      </c>
      <c r="I685" s="30"/>
      <c r="J685" s="30"/>
      <c r="K685" s="31" t="str">
        <f>IF(D685="","",ROUND(((F685*I685*'Műszaki adattábla'!$C$7/'Műszaki adattábla'!$C$8)+(G685*I685)+(H685*I685))/12*'Műszaki adattábla'!T676,0))</f>
        <v/>
      </c>
      <c r="L685" s="32" t="str">
        <f t="shared" si="27"/>
        <v/>
      </c>
    </row>
    <row r="686" spans="2:12" ht="14.4" thickBot="1" x14ac:dyDescent="0.3">
      <c r="B686" s="28" t="str">
        <f t="shared" si="26"/>
        <v/>
      </c>
      <c r="C686" s="167" t="str">
        <f>IF(D686="","",VLOOKUP(D686,'Műszaki adattábla'!F:G,2,0))</f>
        <v/>
      </c>
      <c r="D686" s="168" t="str">
        <f>IF('Műszaki adattábla'!F677="","",'Műszaki adattábla'!F677)</f>
        <v/>
      </c>
      <c r="E686" s="169" t="str">
        <f>IF(D686="","",VLOOKUP(D686,'Műszaki adattábla'!F:R,13,0))</f>
        <v/>
      </c>
      <c r="F686" s="29" t="str">
        <f>IF(D686="","",VLOOKUP(D686,'Műszaki adattábla'!F:M,8,0))</f>
        <v/>
      </c>
      <c r="G686" s="29" t="str">
        <f>IF(D686="","",IF('Műszaki adattábla'!L677="20-99",IF('Műszaki adattábla'!O677="","Nem adott meg lekötött teljesítményt",VLOOKUP(D686,'Műszaki adattábla'!F:O,10,0)),0))</f>
        <v/>
      </c>
      <c r="H686" s="29" t="str">
        <f>IF(D686="","",VLOOKUP(D686,'Műszaki adattábla'!F:P,11,0))</f>
        <v/>
      </c>
      <c r="I686" s="30"/>
      <c r="J686" s="30"/>
      <c r="K686" s="31" t="str">
        <f>IF(D686="","",ROUND(((F686*I686*'Műszaki adattábla'!$C$7/'Műszaki adattábla'!$C$8)+(G686*I686)+(H686*I686))/12*'Műszaki adattábla'!T677,0))</f>
        <v/>
      </c>
      <c r="L686" s="32" t="str">
        <f t="shared" si="27"/>
        <v/>
      </c>
    </row>
    <row r="687" spans="2:12" ht="14.4" thickBot="1" x14ac:dyDescent="0.3">
      <c r="B687" s="28" t="str">
        <f t="shared" si="26"/>
        <v/>
      </c>
      <c r="C687" s="167" t="str">
        <f>IF(D687="","",VLOOKUP(D687,'Műszaki adattábla'!F:G,2,0))</f>
        <v/>
      </c>
      <c r="D687" s="168" t="str">
        <f>IF('Műszaki adattábla'!F678="","",'Műszaki adattábla'!F678)</f>
        <v/>
      </c>
      <c r="E687" s="169" t="str">
        <f>IF(D687="","",VLOOKUP(D687,'Műszaki adattábla'!F:R,13,0))</f>
        <v/>
      </c>
      <c r="F687" s="29" t="str">
        <f>IF(D687="","",VLOOKUP(D687,'Műszaki adattábla'!F:M,8,0))</f>
        <v/>
      </c>
      <c r="G687" s="29" t="str">
        <f>IF(D687="","",IF('Műszaki adattábla'!L678="20-99",IF('Műszaki adattábla'!O678="","Nem adott meg lekötött teljesítményt",VLOOKUP(D687,'Műszaki adattábla'!F:O,10,0)),0))</f>
        <v/>
      </c>
      <c r="H687" s="29" t="str">
        <f>IF(D687="","",VLOOKUP(D687,'Műszaki adattábla'!F:P,11,0))</f>
        <v/>
      </c>
      <c r="I687" s="30"/>
      <c r="J687" s="30"/>
      <c r="K687" s="31" t="str">
        <f>IF(D687="","",ROUND(((F687*I687*'Műszaki adattábla'!$C$7/'Műszaki adattábla'!$C$8)+(G687*I687)+(H687*I687))/12*'Műszaki adattábla'!T678,0))</f>
        <v/>
      </c>
      <c r="L687" s="32" t="str">
        <f t="shared" si="27"/>
        <v/>
      </c>
    </row>
    <row r="688" spans="2:12" ht="14.4" thickBot="1" x14ac:dyDescent="0.3">
      <c r="B688" s="28" t="str">
        <f t="shared" si="26"/>
        <v/>
      </c>
      <c r="C688" s="167" t="str">
        <f>IF(D688="","",VLOOKUP(D688,'Műszaki adattábla'!F:G,2,0))</f>
        <v/>
      </c>
      <c r="D688" s="168" t="str">
        <f>IF('Műszaki adattábla'!F679="","",'Műszaki adattábla'!F679)</f>
        <v/>
      </c>
      <c r="E688" s="169" t="str">
        <f>IF(D688="","",VLOOKUP(D688,'Műszaki adattábla'!F:R,13,0))</f>
        <v/>
      </c>
      <c r="F688" s="29" t="str">
        <f>IF(D688="","",VLOOKUP(D688,'Műszaki adattábla'!F:M,8,0))</f>
        <v/>
      </c>
      <c r="G688" s="29" t="str">
        <f>IF(D688="","",IF('Műszaki adattábla'!L679="20-99",IF('Műszaki adattábla'!O679="","Nem adott meg lekötött teljesítményt",VLOOKUP(D688,'Műszaki adattábla'!F:O,10,0)),0))</f>
        <v/>
      </c>
      <c r="H688" s="29" t="str">
        <f>IF(D688="","",VLOOKUP(D688,'Műszaki adattábla'!F:P,11,0))</f>
        <v/>
      </c>
      <c r="I688" s="30"/>
      <c r="J688" s="30"/>
      <c r="K688" s="31" t="str">
        <f>IF(D688="","",ROUND(((F688*I688*'Műszaki adattábla'!$C$7/'Műszaki adattábla'!$C$8)+(G688*I688)+(H688*I688))/12*'Műszaki adattábla'!T679,0))</f>
        <v/>
      </c>
      <c r="L688" s="32" t="str">
        <f t="shared" si="27"/>
        <v/>
      </c>
    </row>
    <row r="689" spans="2:12" ht="14.4" thickBot="1" x14ac:dyDescent="0.3">
      <c r="B689" s="28" t="str">
        <f t="shared" si="26"/>
        <v/>
      </c>
      <c r="C689" s="167" t="str">
        <f>IF(D689="","",VLOOKUP(D689,'Műszaki adattábla'!F:G,2,0))</f>
        <v/>
      </c>
      <c r="D689" s="168" t="str">
        <f>IF('Műszaki adattábla'!F680="","",'Műszaki adattábla'!F680)</f>
        <v/>
      </c>
      <c r="E689" s="169" t="str">
        <f>IF(D689="","",VLOOKUP(D689,'Műszaki adattábla'!F:R,13,0))</f>
        <v/>
      </c>
      <c r="F689" s="29" t="str">
        <f>IF(D689="","",VLOOKUP(D689,'Műszaki adattábla'!F:M,8,0))</f>
        <v/>
      </c>
      <c r="G689" s="29" t="str">
        <f>IF(D689="","",IF('Műszaki adattábla'!L680="20-99",IF('Műszaki adattábla'!O680="","Nem adott meg lekötött teljesítményt",VLOOKUP(D689,'Műszaki adattábla'!F:O,10,0)),0))</f>
        <v/>
      </c>
      <c r="H689" s="29" t="str">
        <f>IF(D689="","",VLOOKUP(D689,'Műszaki adattábla'!F:P,11,0))</f>
        <v/>
      </c>
      <c r="I689" s="30"/>
      <c r="J689" s="30"/>
      <c r="K689" s="31" t="str">
        <f>IF(D689="","",ROUND(((F689*I689*'Műszaki adattábla'!$C$7/'Műszaki adattábla'!$C$8)+(G689*I689)+(H689*I689))/12*'Műszaki adattábla'!T680,0))</f>
        <v/>
      </c>
      <c r="L689" s="32" t="str">
        <f t="shared" si="27"/>
        <v/>
      </c>
    </row>
    <row r="690" spans="2:12" ht="14.4" thickBot="1" x14ac:dyDescent="0.3">
      <c r="B690" s="28" t="str">
        <f t="shared" si="26"/>
        <v/>
      </c>
      <c r="C690" s="167" t="str">
        <f>IF(D690="","",VLOOKUP(D690,'Műszaki adattábla'!F:G,2,0))</f>
        <v/>
      </c>
      <c r="D690" s="168" t="str">
        <f>IF('Műszaki adattábla'!F681="","",'Műszaki adattábla'!F681)</f>
        <v/>
      </c>
      <c r="E690" s="169" t="str">
        <f>IF(D690="","",VLOOKUP(D690,'Műszaki adattábla'!F:R,13,0))</f>
        <v/>
      </c>
      <c r="F690" s="29" t="str">
        <f>IF(D690="","",VLOOKUP(D690,'Műszaki adattábla'!F:M,8,0))</f>
        <v/>
      </c>
      <c r="G690" s="29" t="str">
        <f>IF(D690="","",IF('Műszaki adattábla'!L681="20-99",IF('Műszaki adattábla'!O681="","Nem adott meg lekötött teljesítményt",VLOOKUP(D690,'Műszaki adattábla'!F:O,10,0)),0))</f>
        <v/>
      </c>
      <c r="H690" s="29" t="str">
        <f>IF(D690="","",VLOOKUP(D690,'Műszaki adattábla'!F:P,11,0))</f>
        <v/>
      </c>
      <c r="I690" s="30"/>
      <c r="J690" s="30"/>
      <c r="K690" s="31" t="str">
        <f>IF(D690="","",ROUND(((F690*I690*'Műszaki adattábla'!$C$7/'Műszaki adattábla'!$C$8)+(G690*I690)+(H690*I690))/12*'Műszaki adattábla'!T681,0))</f>
        <v/>
      </c>
      <c r="L690" s="32" t="str">
        <f t="shared" si="27"/>
        <v/>
      </c>
    </row>
    <row r="691" spans="2:12" ht="14.4" thickBot="1" x14ac:dyDescent="0.3">
      <c r="B691" s="28" t="str">
        <f t="shared" si="26"/>
        <v/>
      </c>
      <c r="C691" s="167" t="str">
        <f>IF(D691="","",VLOOKUP(D691,'Műszaki adattábla'!F:G,2,0))</f>
        <v/>
      </c>
      <c r="D691" s="168" t="str">
        <f>IF('Műszaki adattábla'!F682="","",'Műszaki adattábla'!F682)</f>
        <v/>
      </c>
      <c r="E691" s="169" t="str">
        <f>IF(D691="","",VLOOKUP(D691,'Műszaki adattábla'!F:R,13,0))</f>
        <v/>
      </c>
      <c r="F691" s="29" t="str">
        <f>IF(D691="","",VLOOKUP(D691,'Műszaki adattábla'!F:M,8,0))</f>
        <v/>
      </c>
      <c r="G691" s="29" t="str">
        <f>IF(D691="","",IF('Műszaki adattábla'!L682="20-99",IF('Műszaki adattábla'!O682="","Nem adott meg lekötött teljesítményt",VLOOKUP(D691,'Műszaki adattábla'!F:O,10,0)),0))</f>
        <v/>
      </c>
      <c r="H691" s="29" t="str">
        <f>IF(D691="","",VLOOKUP(D691,'Műszaki adattábla'!F:P,11,0))</f>
        <v/>
      </c>
      <c r="I691" s="30"/>
      <c r="J691" s="30"/>
      <c r="K691" s="31" t="str">
        <f>IF(D691="","",ROUND(((F691*I691*'Műszaki adattábla'!$C$7/'Műszaki adattábla'!$C$8)+(G691*I691)+(H691*I691))/12*'Műszaki adattábla'!T682,0))</f>
        <v/>
      </c>
      <c r="L691" s="32" t="str">
        <f t="shared" si="27"/>
        <v/>
      </c>
    </row>
    <row r="692" spans="2:12" ht="14.4" thickBot="1" x14ac:dyDescent="0.3">
      <c r="B692" s="28" t="str">
        <f t="shared" si="26"/>
        <v/>
      </c>
      <c r="C692" s="167" t="str">
        <f>IF(D692="","",VLOOKUP(D692,'Műszaki adattábla'!F:G,2,0))</f>
        <v/>
      </c>
      <c r="D692" s="168" t="str">
        <f>IF('Műszaki adattábla'!F683="","",'Műszaki adattábla'!F683)</f>
        <v/>
      </c>
      <c r="E692" s="169" t="str">
        <f>IF(D692="","",VLOOKUP(D692,'Műszaki adattábla'!F:R,13,0))</f>
        <v/>
      </c>
      <c r="F692" s="29" t="str">
        <f>IF(D692="","",VLOOKUP(D692,'Műszaki adattábla'!F:M,8,0))</f>
        <v/>
      </c>
      <c r="G692" s="29" t="str">
        <f>IF(D692="","",IF('Műszaki adattábla'!L683="20-99",IF('Műszaki adattábla'!O683="","Nem adott meg lekötött teljesítményt",VLOOKUP(D692,'Műszaki adattábla'!F:O,10,0)),0))</f>
        <v/>
      </c>
      <c r="H692" s="29" t="str">
        <f>IF(D692="","",VLOOKUP(D692,'Műszaki adattábla'!F:P,11,0))</f>
        <v/>
      </c>
      <c r="I692" s="30"/>
      <c r="J692" s="30"/>
      <c r="K692" s="31" t="str">
        <f>IF(D692="","",ROUND(((F692*I692*'Műszaki adattábla'!$C$7/'Műszaki adattábla'!$C$8)+(G692*I692)+(H692*I692))/12*'Műszaki adattábla'!T683,0))</f>
        <v/>
      </c>
      <c r="L692" s="32" t="str">
        <f t="shared" si="27"/>
        <v/>
      </c>
    </row>
    <row r="693" spans="2:12" ht="14.4" thickBot="1" x14ac:dyDescent="0.3">
      <c r="B693" s="28" t="str">
        <f t="shared" si="26"/>
        <v/>
      </c>
      <c r="C693" s="167" t="str">
        <f>IF(D693="","",VLOOKUP(D693,'Műszaki adattábla'!F:G,2,0))</f>
        <v/>
      </c>
      <c r="D693" s="168" t="str">
        <f>IF('Műszaki adattábla'!F684="","",'Műszaki adattábla'!F684)</f>
        <v/>
      </c>
      <c r="E693" s="169" t="str">
        <f>IF(D693="","",VLOOKUP(D693,'Műszaki adattábla'!F:R,13,0))</f>
        <v/>
      </c>
      <c r="F693" s="29" t="str">
        <f>IF(D693="","",VLOOKUP(D693,'Műszaki adattábla'!F:M,8,0))</f>
        <v/>
      </c>
      <c r="G693" s="29" t="str">
        <f>IF(D693="","",IF('Műszaki adattábla'!L684="20-99",IF('Műszaki adattábla'!O684="","Nem adott meg lekötött teljesítményt",VLOOKUP(D693,'Műszaki adattábla'!F:O,10,0)),0))</f>
        <v/>
      </c>
      <c r="H693" s="29" t="str">
        <f>IF(D693="","",VLOOKUP(D693,'Műszaki adattábla'!F:P,11,0))</f>
        <v/>
      </c>
      <c r="I693" s="30"/>
      <c r="J693" s="30"/>
      <c r="K693" s="31" t="str">
        <f>IF(D693="","",ROUND(((F693*I693*'Műszaki adattábla'!$C$7/'Műszaki adattábla'!$C$8)+(G693*I693)+(H693*I693))/12*'Műszaki adattábla'!T684,0))</f>
        <v/>
      </c>
      <c r="L693" s="32" t="str">
        <f t="shared" si="27"/>
        <v/>
      </c>
    </row>
    <row r="694" spans="2:12" ht="14.4" thickBot="1" x14ac:dyDescent="0.3">
      <c r="B694" s="28" t="str">
        <f t="shared" si="26"/>
        <v/>
      </c>
      <c r="C694" s="167" t="str">
        <f>IF(D694="","",VLOOKUP(D694,'Műszaki adattábla'!F:G,2,0))</f>
        <v/>
      </c>
      <c r="D694" s="168" t="str">
        <f>IF('Műszaki adattábla'!F685="","",'Műszaki adattábla'!F685)</f>
        <v/>
      </c>
      <c r="E694" s="169" t="str">
        <f>IF(D694="","",VLOOKUP(D694,'Műszaki adattábla'!F:R,13,0))</f>
        <v/>
      </c>
      <c r="F694" s="29" t="str">
        <f>IF(D694="","",VLOOKUP(D694,'Műszaki adattábla'!F:M,8,0))</f>
        <v/>
      </c>
      <c r="G694" s="29" t="str">
        <f>IF(D694="","",IF('Műszaki adattábla'!L685="20-99",IF('Műszaki adattábla'!O685="","Nem adott meg lekötött teljesítményt",VLOOKUP(D694,'Műszaki adattábla'!F:O,10,0)),0))</f>
        <v/>
      </c>
      <c r="H694" s="29" t="str">
        <f>IF(D694="","",VLOOKUP(D694,'Műszaki adattábla'!F:P,11,0))</f>
        <v/>
      </c>
      <c r="I694" s="30"/>
      <c r="J694" s="30"/>
      <c r="K694" s="31" t="str">
        <f>IF(D694="","",ROUND(((F694*I694*'Műszaki adattábla'!$C$7/'Műszaki adattábla'!$C$8)+(G694*I694)+(H694*I694))/12*'Műszaki adattábla'!T685,0))</f>
        <v/>
      </c>
      <c r="L694" s="32" t="str">
        <f t="shared" si="27"/>
        <v/>
      </c>
    </row>
    <row r="695" spans="2:12" ht="14.4" thickBot="1" x14ac:dyDescent="0.3">
      <c r="B695" s="28" t="str">
        <f t="shared" si="26"/>
        <v/>
      </c>
      <c r="C695" s="167" t="str">
        <f>IF(D695="","",VLOOKUP(D695,'Műszaki adattábla'!F:G,2,0))</f>
        <v/>
      </c>
      <c r="D695" s="168" t="str">
        <f>IF('Műszaki adattábla'!F686="","",'Műszaki adattábla'!F686)</f>
        <v/>
      </c>
      <c r="E695" s="169" t="str">
        <f>IF(D695="","",VLOOKUP(D695,'Műszaki adattábla'!F:R,13,0))</f>
        <v/>
      </c>
      <c r="F695" s="29" t="str">
        <f>IF(D695="","",VLOOKUP(D695,'Műszaki adattábla'!F:M,8,0))</f>
        <v/>
      </c>
      <c r="G695" s="29" t="str">
        <f>IF(D695="","",IF('Műszaki adattábla'!L686="20-99",IF('Műszaki adattábla'!O686="","Nem adott meg lekötött teljesítményt",VLOOKUP(D695,'Műszaki adattábla'!F:O,10,0)),0))</f>
        <v/>
      </c>
      <c r="H695" s="29" t="str">
        <f>IF(D695="","",VLOOKUP(D695,'Műszaki adattábla'!F:P,11,0))</f>
        <v/>
      </c>
      <c r="I695" s="30"/>
      <c r="J695" s="30"/>
      <c r="K695" s="31" t="str">
        <f>IF(D695="","",ROUND(((F695*I695*'Műszaki adattábla'!$C$7/'Műszaki adattábla'!$C$8)+(G695*I695)+(H695*I695))/12*'Műszaki adattábla'!T686,0))</f>
        <v/>
      </c>
      <c r="L695" s="32" t="str">
        <f t="shared" si="27"/>
        <v/>
      </c>
    </row>
    <row r="696" spans="2:12" ht="14.4" thickBot="1" x14ac:dyDescent="0.3">
      <c r="B696" s="28" t="str">
        <f t="shared" si="26"/>
        <v/>
      </c>
      <c r="C696" s="167" t="str">
        <f>IF(D696="","",VLOOKUP(D696,'Műszaki adattábla'!F:G,2,0))</f>
        <v/>
      </c>
      <c r="D696" s="168" t="str">
        <f>IF('Műszaki adattábla'!F687="","",'Műszaki adattábla'!F687)</f>
        <v/>
      </c>
      <c r="E696" s="169" t="str">
        <f>IF(D696="","",VLOOKUP(D696,'Műszaki adattábla'!F:R,13,0))</f>
        <v/>
      </c>
      <c r="F696" s="29" t="str">
        <f>IF(D696="","",VLOOKUP(D696,'Műszaki adattábla'!F:M,8,0))</f>
        <v/>
      </c>
      <c r="G696" s="29" t="str">
        <f>IF(D696="","",IF('Műszaki adattábla'!L687="20-99",IF('Műszaki adattábla'!O687="","Nem adott meg lekötött teljesítményt",VLOOKUP(D696,'Műszaki adattábla'!F:O,10,0)),0))</f>
        <v/>
      </c>
      <c r="H696" s="29" t="str">
        <f>IF(D696="","",VLOOKUP(D696,'Műszaki adattábla'!F:P,11,0))</f>
        <v/>
      </c>
      <c r="I696" s="30"/>
      <c r="J696" s="30"/>
      <c r="K696" s="31" t="str">
        <f>IF(D696="","",ROUND(((F696*I696*'Műszaki adattábla'!$C$7/'Műszaki adattábla'!$C$8)+(G696*I696)+(H696*I696))/12*'Műszaki adattábla'!T687,0))</f>
        <v/>
      </c>
      <c r="L696" s="32" t="str">
        <f t="shared" si="27"/>
        <v/>
      </c>
    </row>
    <row r="697" spans="2:12" ht="14.4" thickBot="1" x14ac:dyDescent="0.3">
      <c r="B697" s="28" t="str">
        <f t="shared" si="26"/>
        <v/>
      </c>
      <c r="C697" s="167" t="str">
        <f>IF(D697="","",VLOOKUP(D697,'Műszaki adattábla'!F:G,2,0))</f>
        <v/>
      </c>
      <c r="D697" s="168" t="str">
        <f>IF('Műszaki adattábla'!F688="","",'Műszaki adattábla'!F688)</f>
        <v/>
      </c>
      <c r="E697" s="169" t="str">
        <f>IF(D697="","",VLOOKUP(D697,'Műszaki adattábla'!F:R,13,0))</f>
        <v/>
      </c>
      <c r="F697" s="29" t="str">
        <f>IF(D697="","",VLOOKUP(D697,'Műszaki adattábla'!F:M,8,0))</f>
        <v/>
      </c>
      <c r="G697" s="29" t="str">
        <f>IF(D697="","",IF('Műszaki adattábla'!L688="20-99",IF('Műszaki adattábla'!O688="","Nem adott meg lekötött teljesítményt",VLOOKUP(D697,'Műszaki adattábla'!F:O,10,0)),0))</f>
        <v/>
      </c>
      <c r="H697" s="29" t="str">
        <f>IF(D697="","",VLOOKUP(D697,'Műszaki adattábla'!F:P,11,0))</f>
        <v/>
      </c>
      <c r="I697" s="30"/>
      <c r="J697" s="30"/>
      <c r="K697" s="31" t="str">
        <f>IF(D697="","",ROUND(((F697*I697*'Műszaki adattábla'!$C$7/'Műszaki adattábla'!$C$8)+(G697*I697)+(H697*I697))/12*'Műszaki adattábla'!T688,0))</f>
        <v/>
      </c>
      <c r="L697" s="32" t="str">
        <f t="shared" si="27"/>
        <v/>
      </c>
    </row>
    <row r="698" spans="2:12" ht="14.4" thickBot="1" x14ac:dyDescent="0.3">
      <c r="B698" s="28" t="str">
        <f t="shared" si="26"/>
        <v/>
      </c>
      <c r="C698" s="167" t="str">
        <f>IF(D698="","",VLOOKUP(D698,'Műszaki adattábla'!F:G,2,0))</f>
        <v/>
      </c>
      <c r="D698" s="168" t="str">
        <f>IF('Műszaki adattábla'!F689="","",'Műszaki adattábla'!F689)</f>
        <v/>
      </c>
      <c r="E698" s="169" t="str">
        <f>IF(D698="","",VLOOKUP(D698,'Műszaki adattábla'!F:R,13,0))</f>
        <v/>
      </c>
      <c r="F698" s="29" t="str">
        <f>IF(D698="","",VLOOKUP(D698,'Műszaki adattábla'!F:M,8,0))</f>
        <v/>
      </c>
      <c r="G698" s="29" t="str">
        <f>IF(D698="","",IF('Műszaki adattábla'!L689="20-99",IF('Műszaki adattábla'!O689="","Nem adott meg lekötött teljesítményt",VLOOKUP(D698,'Műszaki adattábla'!F:O,10,0)),0))</f>
        <v/>
      </c>
      <c r="H698" s="29" t="str">
        <f>IF(D698="","",VLOOKUP(D698,'Műszaki adattábla'!F:P,11,0))</f>
        <v/>
      </c>
      <c r="I698" s="30"/>
      <c r="J698" s="30"/>
      <c r="K698" s="31" t="str">
        <f>IF(D698="","",ROUND(((F698*I698*'Műszaki adattábla'!$C$7/'Műszaki adattábla'!$C$8)+(G698*I698)+(H698*I698))/12*'Műszaki adattábla'!T689,0))</f>
        <v/>
      </c>
      <c r="L698" s="32" t="str">
        <f t="shared" si="27"/>
        <v/>
      </c>
    </row>
    <row r="699" spans="2:12" ht="14.4" thickBot="1" x14ac:dyDescent="0.3">
      <c r="B699" s="28" t="str">
        <f t="shared" si="26"/>
        <v/>
      </c>
      <c r="C699" s="167" t="str">
        <f>IF(D699="","",VLOOKUP(D699,'Műszaki adattábla'!F:G,2,0))</f>
        <v/>
      </c>
      <c r="D699" s="168" t="str">
        <f>IF('Műszaki adattábla'!F690="","",'Műszaki adattábla'!F690)</f>
        <v/>
      </c>
      <c r="E699" s="169" t="str">
        <f>IF(D699="","",VLOOKUP(D699,'Műszaki adattábla'!F:R,13,0))</f>
        <v/>
      </c>
      <c r="F699" s="29" t="str">
        <f>IF(D699="","",VLOOKUP(D699,'Műszaki adattábla'!F:M,8,0))</f>
        <v/>
      </c>
      <c r="G699" s="29" t="str">
        <f>IF(D699="","",IF('Műszaki adattábla'!L690="20-99",IF('Műszaki adattábla'!O690="","Nem adott meg lekötött teljesítményt",VLOOKUP(D699,'Műszaki adattábla'!F:O,10,0)),0))</f>
        <v/>
      </c>
      <c r="H699" s="29" t="str">
        <f>IF(D699="","",VLOOKUP(D699,'Műszaki adattábla'!F:P,11,0))</f>
        <v/>
      </c>
      <c r="I699" s="30"/>
      <c r="J699" s="30"/>
      <c r="K699" s="31" t="str">
        <f>IF(D699="","",ROUND(((F699*I699*'Műszaki adattábla'!$C$7/'Műszaki adattábla'!$C$8)+(G699*I699)+(H699*I699))/12*'Műszaki adattábla'!T690,0))</f>
        <v/>
      </c>
      <c r="L699" s="32" t="str">
        <f t="shared" si="27"/>
        <v/>
      </c>
    </row>
    <row r="700" spans="2:12" ht="14.4" thickBot="1" x14ac:dyDescent="0.3">
      <c r="B700" s="28" t="str">
        <f t="shared" si="26"/>
        <v/>
      </c>
      <c r="C700" s="167" t="str">
        <f>IF(D700="","",VLOOKUP(D700,'Műszaki adattábla'!F:G,2,0))</f>
        <v/>
      </c>
      <c r="D700" s="168" t="str">
        <f>IF('Műszaki adattábla'!F691="","",'Műszaki adattábla'!F691)</f>
        <v/>
      </c>
      <c r="E700" s="169" t="str">
        <f>IF(D700="","",VLOOKUP(D700,'Műszaki adattábla'!F:R,13,0))</f>
        <v/>
      </c>
      <c r="F700" s="29" t="str">
        <f>IF(D700="","",VLOOKUP(D700,'Műszaki adattábla'!F:M,8,0))</f>
        <v/>
      </c>
      <c r="G700" s="29" t="str">
        <f>IF(D700="","",IF('Műszaki adattábla'!L691="20-99",IF('Műszaki adattábla'!O691="","Nem adott meg lekötött teljesítményt",VLOOKUP(D700,'Műszaki adattábla'!F:O,10,0)),0))</f>
        <v/>
      </c>
      <c r="H700" s="29" t="str">
        <f>IF(D700="","",VLOOKUP(D700,'Műszaki adattábla'!F:P,11,0))</f>
        <v/>
      </c>
      <c r="I700" s="30"/>
      <c r="J700" s="30"/>
      <c r="K700" s="31" t="str">
        <f>IF(D700="","",ROUND(((F700*I700*'Műszaki adattábla'!$C$7/'Műszaki adattábla'!$C$8)+(G700*I700)+(H700*I700))/12*'Műszaki adattábla'!T691,0))</f>
        <v/>
      </c>
      <c r="L700" s="32" t="str">
        <f t="shared" si="27"/>
        <v/>
      </c>
    </row>
    <row r="701" spans="2:12" ht="14.4" thickBot="1" x14ac:dyDescent="0.3">
      <c r="B701" s="28" t="str">
        <f t="shared" si="26"/>
        <v/>
      </c>
      <c r="C701" s="167" t="str">
        <f>IF(D701="","",VLOOKUP(D701,'Műszaki adattábla'!F:G,2,0))</f>
        <v/>
      </c>
      <c r="D701" s="168" t="str">
        <f>IF('Műszaki adattábla'!F692="","",'Műszaki adattábla'!F692)</f>
        <v/>
      </c>
      <c r="E701" s="169" t="str">
        <f>IF(D701="","",VLOOKUP(D701,'Műszaki adattábla'!F:R,13,0))</f>
        <v/>
      </c>
      <c r="F701" s="29" t="str">
        <f>IF(D701="","",VLOOKUP(D701,'Műszaki adattábla'!F:M,8,0))</f>
        <v/>
      </c>
      <c r="G701" s="29" t="str">
        <f>IF(D701="","",IF('Műszaki adattábla'!L692="20-99",IF('Műszaki adattábla'!O692="","Nem adott meg lekötött teljesítményt",VLOOKUP(D701,'Műszaki adattábla'!F:O,10,0)),0))</f>
        <v/>
      </c>
      <c r="H701" s="29" t="str">
        <f>IF(D701="","",VLOOKUP(D701,'Műszaki adattábla'!F:P,11,0))</f>
        <v/>
      </c>
      <c r="I701" s="30"/>
      <c r="J701" s="30"/>
      <c r="K701" s="31" t="str">
        <f>IF(D701="","",ROUND(((F701*I701*'Műszaki adattábla'!$C$7/'Műszaki adattábla'!$C$8)+(G701*I701)+(H701*I701))/12*'Műszaki adattábla'!T692,0))</f>
        <v/>
      </c>
      <c r="L701" s="32" t="str">
        <f t="shared" si="27"/>
        <v/>
      </c>
    </row>
    <row r="702" spans="2:12" ht="14.4" thickBot="1" x14ac:dyDescent="0.3">
      <c r="B702" s="28" t="str">
        <f t="shared" si="26"/>
        <v/>
      </c>
      <c r="C702" s="167" t="str">
        <f>IF(D702="","",VLOOKUP(D702,'Műszaki adattábla'!F:G,2,0))</f>
        <v/>
      </c>
      <c r="D702" s="168" t="str">
        <f>IF('Műszaki adattábla'!F693="","",'Műszaki adattábla'!F693)</f>
        <v/>
      </c>
      <c r="E702" s="169" t="str">
        <f>IF(D702="","",VLOOKUP(D702,'Műszaki adattábla'!F:R,13,0))</f>
        <v/>
      </c>
      <c r="F702" s="29" t="str">
        <f>IF(D702="","",VLOOKUP(D702,'Műszaki adattábla'!F:M,8,0))</f>
        <v/>
      </c>
      <c r="G702" s="29" t="str">
        <f>IF(D702="","",IF('Műszaki adattábla'!L693="20-99",IF('Műszaki adattábla'!O693="","Nem adott meg lekötött teljesítményt",VLOOKUP(D702,'Műszaki adattábla'!F:O,10,0)),0))</f>
        <v/>
      </c>
      <c r="H702" s="29" t="str">
        <f>IF(D702="","",VLOOKUP(D702,'Műszaki adattábla'!F:P,11,0))</f>
        <v/>
      </c>
      <c r="I702" s="30"/>
      <c r="J702" s="30"/>
      <c r="K702" s="31" t="str">
        <f>IF(D702="","",ROUND(((F702*I702*'Műszaki adattábla'!$C$7/'Műszaki adattábla'!$C$8)+(G702*I702)+(H702*I702))/12*'Műszaki adattábla'!T693,0))</f>
        <v/>
      </c>
      <c r="L702" s="32" t="str">
        <f t="shared" si="27"/>
        <v/>
      </c>
    </row>
    <row r="703" spans="2:12" ht="14.4" thickBot="1" x14ac:dyDescent="0.3">
      <c r="B703" s="28" t="str">
        <f t="shared" si="26"/>
        <v/>
      </c>
      <c r="C703" s="167" t="str">
        <f>IF(D703="","",VLOOKUP(D703,'Műszaki adattábla'!F:G,2,0))</f>
        <v/>
      </c>
      <c r="D703" s="168" t="str">
        <f>IF('Műszaki adattábla'!F694="","",'Műszaki adattábla'!F694)</f>
        <v/>
      </c>
      <c r="E703" s="169" t="str">
        <f>IF(D703="","",VLOOKUP(D703,'Műszaki adattábla'!F:R,13,0))</f>
        <v/>
      </c>
      <c r="F703" s="29" t="str">
        <f>IF(D703="","",VLOOKUP(D703,'Műszaki adattábla'!F:M,8,0))</f>
        <v/>
      </c>
      <c r="G703" s="29" t="str">
        <f>IF(D703="","",IF('Műszaki adattábla'!L694="20-99",IF('Műszaki adattábla'!O694="","Nem adott meg lekötött teljesítményt",VLOOKUP(D703,'Műszaki adattábla'!F:O,10,0)),0))</f>
        <v/>
      </c>
      <c r="H703" s="29" t="str">
        <f>IF(D703="","",VLOOKUP(D703,'Műszaki adattábla'!F:P,11,0))</f>
        <v/>
      </c>
      <c r="I703" s="30"/>
      <c r="J703" s="30"/>
      <c r="K703" s="31" t="str">
        <f>IF(D703="","",ROUND(((F703*I703*'Műszaki adattábla'!$C$7/'Műszaki adattábla'!$C$8)+(G703*I703)+(H703*I703))/12*'Műszaki adattábla'!T694,0))</f>
        <v/>
      </c>
      <c r="L703" s="32" t="str">
        <f t="shared" si="27"/>
        <v/>
      </c>
    </row>
    <row r="704" spans="2:12" ht="14.4" thickBot="1" x14ac:dyDescent="0.3">
      <c r="B704" s="28" t="str">
        <f t="shared" si="26"/>
        <v/>
      </c>
      <c r="C704" s="167" t="str">
        <f>IF(D704="","",VLOOKUP(D704,'Műszaki adattábla'!F:G,2,0))</f>
        <v/>
      </c>
      <c r="D704" s="168" t="str">
        <f>IF('Műszaki adattábla'!F695="","",'Műszaki adattábla'!F695)</f>
        <v/>
      </c>
      <c r="E704" s="169" t="str">
        <f>IF(D704="","",VLOOKUP(D704,'Műszaki adattábla'!F:R,13,0))</f>
        <v/>
      </c>
      <c r="F704" s="29" t="str">
        <f>IF(D704="","",VLOOKUP(D704,'Műszaki adattábla'!F:M,8,0))</f>
        <v/>
      </c>
      <c r="G704" s="29" t="str">
        <f>IF(D704="","",IF('Műszaki adattábla'!L695="20-99",IF('Műszaki adattábla'!O695="","Nem adott meg lekötött teljesítményt",VLOOKUP(D704,'Műszaki adattábla'!F:O,10,0)),0))</f>
        <v/>
      </c>
      <c r="H704" s="29" t="str">
        <f>IF(D704="","",VLOOKUP(D704,'Műszaki adattábla'!F:P,11,0))</f>
        <v/>
      </c>
      <c r="I704" s="30"/>
      <c r="J704" s="30"/>
      <c r="K704" s="31" t="str">
        <f>IF(D704="","",ROUND(((F704*I704*'Műszaki adattábla'!$C$7/'Műszaki adattábla'!$C$8)+(G704*I704)+(H704*I704))/12*'Műszaki adattábla'!T695,0))</f>
        <v/>
      </c>
      <c r="L704" s="32" t="str">
        <f t="shared" si="27"/>
        <v/>
      </c>
    </row>
    <row r="705" spans="2:12" ht="14.4" thickBot="1" x14ac:dyDescent="0.3">
      <c r="B705" s="28" t="str">
        <f t="shared" si="26"/>
        <v/>
      </c>
      <c r="C705" s="167" t="str">
        <f>IF(D705="","",VLOOKUP(D705,'Műszaki adattábla'!F:G,2,0))</f>
        <v/>
      </c>
      <c r="D705" s="168" t="str">
        <f>IF('Műszaki adattábla'!F696="","",'Műszaki adattábla'!F696)</f>
        <v/>
      </c>
      <c r="E705" s="169" t="str">
        <f>IF(D705="","",VLOOKUP(D705,'Műszaki adattábla'!F:R,13,0))</f>
        <v/>
      </c>
      <c r="F705" s="29" t="str">
        <f>IF(D705="","",VLOOKUP(D705,'Műszaki adattábla'!F:M,8,0))</f>
        <v/>
      </c>
      <c r="G705" s="29" t="str">
        <f>IF(D705="","",IF('Műszaki adattábla'!L696="20-99",IF('Műszaki adattábla'!O696="","Nem adott meg lekötött teljesítményt",VLOOKUP(D705,'Műszaki adattábla'!F:O,10,0)),0))</f>
        <v/>
      </c>
      <c r="H705" s="29" t="str">
        <f>IF(D705="","",VLOOKUP(D705,'Műszaki adattábla'!F:P,11,0))</f>
        <v/>
      </c>
      <c r="I705" s="30"/>
      <c r="J705" s="30"/>
      <c r="K705" s="31" t="str">
        <f>IF(D705="","",ROUND(((F705*I705*'Műszaki adattábla'!$C$7/'Műszaki adattábla'!$C$8)+(G705*I705)+(H705*I705))/12*'Műszaki adattábla'!T696,0))</f>
        <v/>
      </c>
      <c r="L705" s="32" t="str">
        <f t="shared" si="27"/>
        <v/>
      </c>
    </row>
    <row r="706" spans="2:12" ht="14.4" thickBot="1" x14ac:dyDescent="0.3">
      <c r="B706" s="28" t="str">
        <f t="shared" si="26"/>
        <v/>
      </c>
      <c r="C706" s="167" t="str">
        <f>IF(D706="","",VLOOKUP(D706,'Műszaki adattábla'!F:G,2,0))</f>
        <v/>
      </c>
      <c r="D706" s="168" t="str">
        <f>IF('Műszaki adattábla'!F697="","",'Műszaki adattábla'!F697)</f>
        <v/>
      </c>
      <c r="E706" s="169" t="str">
        <f>IF(D706="","",VLOOKUP(D706,'Műszaki adattábla'!F:R,13,0))</f>
        <v/>
      </c>
      <c r="F706" s="29" t="str">
        <f>IF(D706="","",VLOOKUP(D706,'Műszaki adattábla'!F:M,8,0))</f>
        <v/>
      </c>
      <c r="G706" s="29" t="str">
        <f>IF(D706="","",IF('Műszaki adattábla'!L697="20-99",IF('Műszaki adattábla'!O697="","Nem adott meg lekötött teljesítményt",VLOOKUP(D706,'Műszaki adattábla'!F:O,10,0)),0))</f>
        <v/>
      </c>
      <c r="H706" s="29" t="str">
        <f>IF(D706="","",VLOOKUP(D706,'Műszaki adattábla'!F:P,11,0))</f>
        <v/>
      </c>
      <c r="I706" s="30"/>
      <c r="J706" s="30"/>
      <c r="K706" s="31" t="str">
        <f>IF(D706="","",ROUND(((F706*I706*'Műszaki adattábla'!$C$7/'Műszaki adattábla'!$C$8)+(G706*I706)+(H706*I706))/12*'Műszaki adattábla'!T697,0))</f>
        <v/>
      </c>
      <c r="L706" s="32" t="str">
        <f t="shared" si="27"/>
        <v/>
      </c>
    </row>
    <row r="707" spans="2:12" ht="14.4" thickBot="1" x14ac:dyDescent="0.3">
      <c r="B707" s="28" t="str">
        <f t="shared" si="26"/>
        <v/>
      </c>
      <c r="C707" s="167" t="str">
        <f>IF(D707="","",VLOOKUP(D707,'Műszaki adattábla'!F:G,2,0))</f>
        <v/>
      </c>
      <c r="D707" s="168" t="str">
        <f>IF('Műszaki adattábla'!F698="","",'Műszaki adattábla'!F698)</f>
        <v/>
      </c>
      <c r="E707" s="169" t="str">
        <f>IF(D707="","",VLOOKUP(D707,'Műszaki adattábla'!F:R,13,0))</f>
        <v/>
      </c>
      <c r="F707" s="29" t="str">
        <f>IF(D707="","",VLOOKUP(D707,'Műszaki adattábla'!F:M,8,0))</f>
        <v/>
      </c>
      <c r="G707" s="29" t="str">
        <f>IF(D707="","",IF('Műszaki adattábla'!L698="20-99",IF('Műszaki adattábla'!O698="","Nem adott meg lekötött teljesítményt",VLOOKUP(D707,'Műszaki adattábla'!F:O,10,0)),0))</f>
        <v/>
      </c>
      <c r="H707" s="29" t="str">
        <f>IF(D707="","",VLOOKUP(D707,'Műszaki adattábla'!F:P,11,0))</f>
        <v/>
      </c>
      <c r="I707" s="30"/>
      <c r="J707" s="30"/>
      <c r="K707" s="31" t="str">
        <f>IF(D707="","",ROUND(((F707*I707*'Műszaki adattábla'!$C$7/'Műszaki adattábla'!$C$8)+(G707*I707)+(H707*I707))/12*'Műszaki adattábla'!T698,0))</f>
        <v/>
      </c>
      <c r="L707" s="32" t="str">
        <f t="shared" si="27"/>
        <v/>
      </c>
    </row>
    <row r="708" spans="2:12" ht="14.4" thickBot="1" x14ac:dyDescent="0.3">
      <c r="B708" s="28" t="str">
        <f t="shared" si="26"/>
        <v/>
      </c>
      <c r="C708" s="167" t="str">
        <f>IF(D708="","",VLOOKUP(D708,'Műszaki adattábla'!F:G,2,0))</f>
        <v/>
      </c>
      <c r="D708" s="168" t="str">
        <f>IF('Műszaki adattábla'!F699="","",'Műszaki adattábla'!F699)</f>
        <v/>
      </c>
      <c r="E708" s="169" t="str">
        <f>IF(D708="","",VLOOKUP(D708,'Műszaki adattábla'!F:R,13,0))</f>
        <v/>
      </c>
      <c r="F708" s="29" t="str">
        <f>IF(D708="","",VLOOKUP(D708,'Műszaki adattábla'!F:M,8,0))</f>
        <v/>
      </c>
      <c r="G708" s="29" t="str">
        <f>IF(D708="","",IF('Műszaki adattábla'!L699="20-99",IF('Műszaki adattábla'!O699="","Nem adott meg lekötött teljesítményt",VLOOKUP(D708,'Műszaki adattábla'!F:O,10,0)),0))</f>
        <v/>
      </c>
      <c r="H708" s="29" t="str">
        <f>IF(D708="","",VLOOKUP(D708,'Műszaki adattábla'!F:P,11,0))</f>
        <v/>
      </c>
      <c r="I708" s="30"/>
      <c r="J708" s="30"/>
      <c r="K708" s="31" t="str">
        <f>IF(D708="","",ROUND(((F708*I708*'Műszaki adattábla'!$C$7/'Műszaki adattábla'!$C$8)+(G708*I708)+(H708*I708))/12*'Műszaki adattábla'!T699,0))</f>
        <v/>
      </c>
      <c r="L708" s="32" t="str">
        <f t="shared" si="27"/>
        <v/>
      </c>
    </row>
    <row r="709" spans="2:12" ht="14.4" thickBot="1" x14ac:dyDescent="0.3">
      <c r="B709" s="28" t="str">
        <f t="shared" si="26"/>
        <v/>
      </c>
      <c r="C709" s="167" t="str">
        <f>IF(D709="","",VLOOKUP(D709,'Műszaki adattábla'!F:G,2,0))</f>
        <v/>
      </c>
      <c r="D709" s="168" t="str">
        <f>IF('Műszaki adattábla'!F700="","",'Műszaki adattábla'!F700)</f>
        <v/>
      </c>
      <c r="E709" s="169" t="str">
        <f>IF(D709="","",VLOOKUP(D709,'Műszaki adattábla'!F:R,13,0))</f>
        <v/>
      </c>
      <c r="F709" s="29" t="str">
        <f>IF(D709="","",VLOOKUP(D709,'Műszaki adattábla'!F:M,8,0))</f>
        <v/>
      </c>
      <c r="G709" s="29" t="str">
        <f>IF(D709="","",IF('Műszaki adattábla'!L700="20-99",IF('Műszaki adattábla'!O700="","Nem adott meg lekötött teljesítményt",VLOOKUP(D709,'Műszaki adattábla'!F:O,10,0)),0))</f>
        <v/>
      </c>
      <c r="H709" s="29" t="str">
        <f>IF(D709="","",VLOOKUP(D709,'Műszaki adattábla'!F:P,11,0))</f>
        <v/>
      </c>
      <c r="I709" s="30"/>
      <c r="J709" s="30"/>
      <c r="K709" s="31" t="str">
        <f>IF(D709="","",ROUND(((F709*I709*'Műszaki adattábla'!$C$7/'Műszaki adattábla'!$C$8)+(G709*I709)+(H709*I709))/12*'Műszaki adattábla'!T700,0))</f>
        <v/>
      </c>
      <c r="L709" s="32" t="str">
        <f t="shared" si="27"/>
        <v/>
      </c>
    </row>
    <row r="710" spans="2:12" ht="14.4" thickBot="1" x14ac:dyDescent="0.3">
      <c r="B710" s="28" t="str">
        <f t="shared" si="26"/>
        <v/>
      </c>
      <c r="C710" s="167" t="str">
        <f>IF(D710="","",VLOOKUP(D710,'Műszaki adattábla'!F:G,2,0))</f>
        <v/>
      </c>
      <c r="D710" s="168" t="str">
        <f>IF('Műszaki adattábla'!F701="","",'Műszaki adattábla'!F701)</f>
        <v/>
      </c>
      <c r="E710" s="169" t="str">
        <f>IF(D710="","",VLOOKUP(D710,'Műszaki adattábla'!F:R,13,0))</f>
        <v/>
      </c>
      <c r="F710" s="29" t="str">
        <f>IF(D710="","",VLOOKUP(D710,'Műszaki adattábla'!F:M,8,0))</f>
        <v/>
      </c>
      <c r="G710" s="29" t="str">
        <f>IF(D710="","",IF('Műszaki adattábla'!L701="20-99",IF('Műszaki adattábla'!O701="","Nem adott meg lekötött teljesítményt",VLOOKUP(D710,'Műszaki adattábla'!F:O,10,0)),0))</f>
        <v/>
      </c>
      <c r="H710" s="29" t="str">
        <f>IF(D710="","",VLOOKUP(D710,'Műszaki adattábla'!F:P,11,0))</f>
        <v/>
      </c>
      <c r="I710" s="30"/>
      <c r="J710" s="30"/>
      <c r="K710" s="31" t="str">
        <f>IF(D710="","",ROUND(((F710*I710*'Műszaki adattábla'!$C$7/'Műszaki adattábla'!$C$8)+(G710*I710)+(H710*I710))/12*'Műszaki adattábla'!T701,0))</f>
        <v/>
      </c>
      <c r="L710" s="32" t="str">
        <f t="shared" si="27"/>
        <v/>
      </c>
    </row>
    <row r="711" spans="2:12" ht="14.4" thickBot="1" x14ac:dyDescent="0.3">
      <c r="B711" s="28" t="str">
        <f t="shared" si="26"/>
        <v/>
      </c>
      <c r="C711" s="167" t="str">
        <f>IF(D711="","",VLOOKUP(D711,'Műszaki adattábla'!F:G,2,0))</f>
        <v/>
      </c>
      <c r="D711" s="168" t="str">
        <f>IF('Műszaki adattábla'!F702="","",'Műszaki adattábla'!F702)</f>
        <v/>
      </c>
      <c r="E711" s="169" t="str">
        <f>IF(D711="","",VLOOKUP(D711,'Műszaki adattábla'!F:R,13,0))</f>
        <v/>
      </c>
      <c r="F711" s="29" t="str">
        <f>IF(D711="","",VLOOKUP(D711,'Műszaki adattábla'!F:M,8,0))</f>
        <v/>
      </c>
      <c r="G711" s="29" t="str">
        <f>IF(D711="","",IF('Műszaki adattábla'!L702="20-99",IF('Műszaki adattábla'!O702="","Nem adott meg lekötött teljesítményt",VLOOKUP(D711,'Műszaki adattábla'!F:O,10,0)),0))</f>
        <v/>
      </c>
      <c r="H711" s="29" t="str">
        <f>IF(D711="","",VLOOKUP(D711,'Műszaki adattábla'!F:P,11,0))</f>
        <v/>
      </c>
      <c r="I711" s="30"/>
      <c r="J711" s="30"/>
      <c r="K711" s="31" t="str">
        <f>IF(D711="","",ROUND(((F711*I711*'Műszaki adattábla'!$C$7/'Műszaki adattábla'!$C$8)+(G711*I711)+(H711*I711))/12*'Műszaki adattábla'!T702,0))</f>
        <v/>
      </c>
      <c r="L711" s="32" t="str">
        <f t="shared" si="27"/>
        <v/>
      </c>
    </row>
    <row r="712" spans="2:12" ht="14.4" thickBot="1" x14ac:dyDescent="0.3">
      <c r="B712" s="28" t="str">
        <f t="shared" si="26"/>
        <v/>
      </c>
      <c r="C712" s="167" t="str">
        <f>IF(D712="","",VLOOKUP(D712,'Műszaki adattábla'!F:G,2,0))</f>
        <v/>
      </c>
      <c r="D712" s="168" t="str">
        <f>IF('Műszaki adattábla'!F703="","",'Műszaki adattábla'!F703)</f>
        <v/>
      </c>
      <c r="E712" s="169" t="str">
        <f>IF(D712="","",VLOOKUP(D712,'Műszaki adattábla'!F:R,13,0))</f>
        <v/>
      </c>
      <c r="F712" s="29" t="str">
        <f>IF(D712="","",VLOOKUP(D712,'Műszaki adattábla'!F:M,8,0))</f>
        <v/>
      </c>
      <c r="G712" s="29" t="str">
        <f>IF(D712="","",IF('Műszaki adattábla'!L703="20-99",IF('Műszaki adattábla'!O703="","Nem adott meg lekötött teljesítményt",VLOOKUP(D712,'Műszaki adattábla'!F:O,10,0)),0))</f>
        <v/>
      </c>
      <c r="H712" s="29" t="str">
        <f>IF(D712="","",VLOOKUP(D712,'Műszaki adattábla'!F:P,11,0))</f>
        <v/>
      </c>
      <c r="I712" s="30"/>
      <c r="J712" s="30"/>
      <c r="K712" s="31" t="str">
        <f>IF(D712="","",ROUND(((F712*I712*'Műszaki adattábla'!$C$7/'Műszaki adattábla'!$C$8)+(G712*I712)+(H712*I712))/12*'Műszaki adattábla'!T703,0))</f>
        <v/>
      </c>
      <c r="L712" s="32" t="str">
        <f t="shared" si="27"/>
        <v/>
      </c>
    </row>
    <row r="713" spans="2:12" ht="14.4" thickBot="1" x14ac:dyDescent="0.3">
      <c r="B713" s="28" t="str">
        <f t="shared" si="26"/>
        <v/>
      </c>
      <c r="C713" s="167" t="str">
        <f>IF(D713="","",VLOOKUP(D713,'Műszaki adattábla'!F:G,2,0))</f>
        <v/>
      </c>
      <c r="D713" s="168" t="str">
        <f>IF('Műszaki adattábla'!F704="","",'Műszaki adattábla'!F704)</f>
        <v/>
      </c>
      <c r="E713" s="169" t="str">
        <f>IF(D713="","",VLOOKUP(D713,'Műszaki adattábla'!F:R,13,0))</f>
        <v/>
      </c>
      <c r="F713" s="29" t="str">
        <f>IF(D713="","",VLOOKUP(D713,'Műszaki adattábla'!F:M,8,0))</f>
        <v/>
      </c>
      <c r="G713" s="29" t="str">
        <f>IF(D713="","",IF('Műszaki adattábla'!L704="20-99",IF('Műszaki adattábla'!O704="","Nem adott meg lekötött teljesítményt",VLOOKUP(D713,'Műszaki adattábla'!F:O,10,0)),0))</f>
        <v/>
      </c>
      <c r="H713" s="29" t="str">
        <f>IF(D713="","",VLOOKUP(D713,'Műszaki adattábla'!F:P,11,0))</f>
        <v/>
      </c>
      <c r="I713" s="30"/>
      <c r="J713" s="30"/>
      <c r="K713" s="31" t="str">
        <f>IF(D713="","",ROUND(((F713*I713*'Műszaki adattábla'!$C$7/'Műszaki adattábla'!$C$8)+(G713*I713)+(H713*I713))/12*'Műszaki adattábla'!T704,0))</f>
        <v/>
      </c>
      <c r="L713" s="32" t="str">
        <f t="shared" si="27"/>
        <v/>
      </c>
    </row>
    <row r="714" spans="2:12" ht="14.4" thickBot="1" x14ac:dyDescent="0.3">
      <c r="B714" s="28" t="str">
        <f t="shared" si="26"/>
        <v/>
      </c>
      <c r="C714" s="167" t="str">
        <f>IF(D714="","",VLOOKUP(D714,'Műszaki adattábla'!F:G,2,0))</f>
        <v/>
      </c>
      <c r="D714" s="168" t="str">
        <f>IF('Műszaki adattábla'!F705="","",'Műszaki adattábla'!F705)</f>
        <v/>
      </c>
      <c r="E714" s="169" t="str">
        <f>IF(D714="","",VLOOKUP(D714,'Műszaki adattábla'!F:R,13,0))</f>
        <v/>
      </c>
      <c r="F714" s="29" t="str">
        <f>IF(D714="","",VLOOKUP(D714,'Műszaki adattábla'!F:M,8,0))</f>
        <v/>
      </c>
      <c r="G714" s="29" t="str">
        <f>IF(D714="","",IF('Műszaki adattábla'!L705="20-99",IF('Műszaki adattábla'!O705="","Nem adott meg lekötött teljesítményt",VLOOKUP(D714,'Műszaki adattábla'!F:O,10,0)),0))</f>
        <v/>
      </c>
      <c r="H714" s="29" t="str">
        <f>IF(D714="","",VLOOKUP(D714,'Műszaki adattábla'!F:P,11,0))</f>
        <v/>
      </c>
      <c r="I714" s="30"/>
      <c r="J714" s="30"/>
      <c r="K714" s="31" t="str">
        <f>IF(D714="","",ROUND(((F714*I714*'Műszaki adattábla'!$C$7/'Műszaki adattábla'!$C$8)+(G714*I714)+(H714*I714))/12*'Műszaki adattábla'!T705,0))</f>
        <v/>
      </c>
      <c r="L714" s="32" t="str">
        <f t="shared" si="27"/>
        <v/>
      </c>
    </row>
    <row r="715" spans="2:12" ht="14.4" thickBot="1" x14ac:dyDescent="0.3">
      <c r="B715" s="28" t="str">
        <f t="shared" si="26"/>
        <v/>
      </c>
      <c r="C715" s="167" t="str">
        <f>IF(D715="","",VLOOKUP(D715,'Műszaki adattábla'!F:G,2,0))</f>
        <v/>
      </c>
      <c r="D715" s="168" t="str">
        <f>IF('Műszaki adattábla'!F706="","",'Műszaki adattábla'!F706)</f>
        <v/>
      </c>
      <c r="E715" s="169" t="str">
        <f>IF(D715="","",VLOOKUP(D715,'Műszaki adattábla'!F:R,13,0))</f>
        <v/>
      </c>
      <c r="F715" s="29" t="str">
        <f>IF(D715="","",VLOOKUP(D715,'Műszaki adattábla'!F:M,8,0))</f>
        <v/>
      </c>
      <c r="G715" s="29" t="str">
        <f>IF(D715="","",IF('Műszaki adattábla'!L706="20-99",IF('Műszaki adattábla'!O706="","Nem adott meg lekötött teljesítményt",VLOOKUP(D715,'Műszaki adattábla'!F:O,10,0)),0))</f>
        <v/>
      </c>
      <c r="H715" s="29" t="str">
        <f>IF(D715="","",VLOOKUP(D715,'Műszaki adattábla'!F:P,11,0))</f>
        <v/>
      </c>
      <c r="I715" s="30"/>
      <c r="J715" s="30"/>
      <c r="K715" s="31" t="str">
        <f>IF(D715="","",ROUND(((F715*I715*'Műszaki adattábla'!$C$7/'Műszaki adattábla'!$C$8)+(G715*I715)+(H715*I715))/12*'Műszaki adattábla'!T706,0))</f>
        <v/>
      </c>
      <c r="L715" s="32" t="str">
        <f t="shared" si="27"/>
        <v/>
      </c>
    </row>
    <row r="716" spans="2:12" ht="14.4" thickBot="1" x14ac:dyDescent="0.3">
      <c r="B716" s="28" t="str">
        <f t="shared" si="26"/>
        <v/>
      </c>
      <c r="C716" s="167" t="str">
        <f>IF(D716="","",VLOOKUP(D716,'Műszaki adattábla'!F:G,2,0))</f>
        <v/>
      </c>
      <c r="D716" s="168" t="str">
        <f>IF('Műszaki adattábla'!F707="","",'Műszaki adattábla'!F707)</f>
        <v/>
      </c>
      <c r="E716" s="169" t="str">
        <f>IF(D716="","",VLOOKUP(D716,'Műszaki adattábla'!F:R,13,0))</f>
        <v/>
      </c>
      <c r="F716" s="29" t="str">
        <f>IF(D716="","",VLOOKUP(D716,'Műszaki adattábla'!F:M,8,0))</f>
        <v/>
      </c>
      <c r="G716" s="29" t="str">
        <f>IF(D716="","",IF('Műszaki adattábla'!L707="20-99",IF('Műszaki adattábla'!O707="","Nem adott meg lekötött teljesítményt",VLOOKUP(D716,'Műszaki adattábla'!F:O,10,0)),0))</f>
        <v/>
      </c>
      <c r="H716" s="29" t="str">
        <f>IF(D716="","",VLOOKUP(D716,'Műszaki adattábla'!F:P,11,0))</f>
        <v/>
      </c>
      <c r="I716" s="30"/>
      <c r="J716" s="30"/>
      <c r="K716" s="31" t="str">
        <f>IF(D716="","",ROUND(((F716*I716*'Műszaki adattábla'!$C$7/'Műszaki adattábla'!$C$8)+(G716*I716)+(H716*I716))/12*'Műszaki adattábla'!T707,0))</f>
        <v/>
      </c>
      <c r="L716" s="32" t="str">
        <f t="shared" si="27"/>
        <v/>
      </c>
    </row>
    <row r="717" spans="2:12" ht="14.4" thickBot="1" x14ac:dyDescent="0.3">
      <c r="B717" s="28" t="str">
        <f t="shared" si="26"/>
        <v/>
      </c>
      <c r="C717" s="167" t="str">
        <f>IF(D717="","",VLOOKUP(D717,'Műszaki adattábla'!F:G,2,0))</f>
        <v/>
      </c>
      <c r="D717" s="168" t="str">
        <f>IF('Műszaki adattábla'!F708="","",'Műszaki adattábla'!F708)</f>
        <v/>
      </c>
      <c r="E717" s="169" t="str">
        <f>IF(D717="","",VLOOKUP(D717,'Műszaki adattábla'!F:R,13,0))</f>
        <v/>
      </c>
      <c r="F717" s="29" t="str">
        <f>IF(D717="","",VLOOKUP(D717,'Műszaki adattábla'!F:M,8,0))</f>
        <v/>
      </c>
      <c r="G717" s="29" t="str">
        <f>IF(D717="","",IF('Műszaki adattábla'!L708="20-99",IF('Műszaki adattábla'!O708="","Nem adott meg lekötött teljesítményt",VLOOKUP(D717,'Műszaki adattábla'!F:O,10,0)),0))</f>
        <v/>
      </c>
      <c r="H717" s="29" t="str">
        <f>IF(D717="","",VLOOKUP(D717,'Műszaki adattábla'!F:P,11,0))</f>
        <v/>
      </c>
      <c r="I717" s="30"/>
      <c r="J717" s="30"/>
      <c r="K717" s="31" t="str">
        <f>IF(D717="","",ROUND(((F717*I717*'Műszaki adattábla'!$C$7/'Műszaki adattábla'!$C$8)+(G717*I717)+(H717*I717))/12*'Műszaki adattábla'!T708,0))</f>
        <v/>
      </c>
      <c r="L717" s="32" t="str">
        <f t="shared" si="27"/>
        <v/>
      </c>
    </row>
    <row r="718" spans="2:12" ht="14.4" thickBot="1" x14ac:dyDescent="0.3">
      <c r="B718" s="28" t="str">
        <f t="shared" si="26"/>
        <v/>
      </c>
      <c r="C718" s="167" t="str">
        <f>IF(D718="","",VLOOKUP(D718,'Műszaki adattábla'!F:G,2,0))</f>
        <v/>
      </c>
      <c r="D718" s="168" t="str">
        <f>IF('Műszaki adattábla'!F709="","",'Műszaki adattábla'!F709)</f>
        <v/>
      </c>
      <c r="E718" s="169" t="str">
        <f>IF(D718="","",VLOOKUP(D718,'Műszaki adattábla'!F:R,13,0))</f>
        <v/>
      </c>
      <c r="F718" s="29" t="str">
        <f>IF(D718="","",VLOOKUP(D718,'Műszaki adattábla'!F:M,8,0))</f>
        <v/>
      </c>
      <c r="G718" s="29" t="str">
        <f>IF(D718="","",IF('Műszaki adattábla'!L709="20-99",IF('Műszaki adattábla'!O709="","Nem adott meg lekötött teljesítményt",VLOOKUP(D718,'Műszaki adattábla'!F:O,10,0)),0))</f>
        <v/>
      </c>
      <c r="H718" s="29" t="str">
        <f>IF(D718="","",VLOOKUP(D718,'Műszaki adattábla'!F:P,11,0))</f>
        <v/>
      </c>
      <c r="I718" s="30"/>
      <c r="J718" s="30"/>
      <c r="K718" s="31" t="str">
        <f>IF(D718="","",ROUND(((F718*I718*'Műszaki adattábla'!$C$7/'Műszaki adattábla'!$C$8)+(G718*I718)+(H718*I718))/12*'Műszaki adattábla'!T709,0))</f>
        <v/>
      </c>
      <c r="L718" s="32" t="str">
        <f t="shared" si="27"/>
        <v/>
      </c>
    </row>
    <row r="719" spans="2:12" ht="14.4" thickBot="1" x14ac:dyDescent="0.3">
      <c r="B719" s="28" t="str">
        <f t="shared" si="26"/>
        <v/>
      </c>
      <c r="C719" s="167" t="str">
        <f>IF(D719="","",VLOOKUP(D719,'Műszaki adattábla'!F:G,2,0))</f>
        <v/>
      </c>
      <c r="D719" s="168" t="str">
        <f>IF('Műszaki adattábla'!F710="","",'Műszaki adattábla'!F710)</f>
        <v/>
      </c>
      <c r="E719" s="169" t="str">
        <f>IF(D719="","",VLOOKUP(D719,'Műszaki adattábla'!F:R,13,0))</f>
        <v/>
      </c>
      <c r="F719" s="29" t="str">
        <f>IF(D719="","",VLOOKUP(D719,'Műszaki adattábla'!F:M,8,0))</f>
        <v/>
      </c>
      <c r="G719" s="29" t="str">
        <f>IF(D719="","",IF('Műszaki adattábla'!L710="20-99",IF('Műszaki adattábla'!O710="","Nem adott meg lekötött teljesítményt",VLOOKUP(D719,'Műszaki adattábla'!F:O,10,0)),0))</f>
        <v/>
      </c>
      <c r="H719" s="29" t="str">
        <f>IF(D719="","",VLOOKUP(D719,'Műszaki adattábla'!F:P,11,0))</f>
        <v/>
      </c>
      <c r="I719" s="30"/>
      <c r="J719" s="30"/>
      <c r="K719" s="31" t="str">
        <f>IF(D719="","",ROUND(((F719*I719*'Műszaki adattábla'!$C$7/'Műszaki adattábla'!$C$8)+(G719*I719)+(H719*I719))/12*'Műszaki adattábla'!T710,0))</f>
        <v/>
      </c>
      <c r="L719" s="32" t="str">
        <f t="shared" si="27"/>
        <v/>
      </c>
    </row>
    <row r="720" spans="2:12" ht="14.4" thickBot="1" x14ac:dyDescent="0.3">
      <c r="B720" s="28" t="str">
        <f t="shared" si="26"/>
        <v/>
      </c>
      <c r="C720" s="167" t="str">
        <f>IF(D720="","",VLOOKUP(D720,'Műszaki adattábla'!F:G,2,0))</f>
        <v/>
      </c>
      <c r="D720" s="168" t="str">
        <f>IF('Műszaki adattábla'!F711="","",'Műszaki adattábla'!F711)</f>
        <v/>
      </c>
      <c r="E720" s="169" t="str">
        <f>IF(D720="","",VLOOKUP(D720,'Műszaki adattábla'!F:R,13,0))</f>
        <v/>
      </c>
      <c r="F720" s="29" t="str">
        <f>IF(D720="","",VLOOKUP(D720,'Műszaki adattábla'!F:M,8,0))</f>
        <v/>
      </c>
      <c r="G720" s="29" t="str">
        <f>IF(D720="","",IF('Műszaki adattábla'!L711="20-99",IF('Műszaki adattábla'!O711="","Nem adott meg lekötött teljesítményt",VLOOKUP(D720,'Műszaki adattábla'!F:O,10,0)),0))</f>
        <v/>
      </c>
      <c r="H720" s="29" t="str">
        <f>IF(D720="","",VLOOKUP(D720,'Műszaki adattábla'!F:P,11,0))</f>
        <v/>
      </c>
      <c r="I720" s="30"/>
      <c r="J720" s="30"/>
      <c r="K720" s="31" t="str">
        <f>IF(D720="","",ROUND(((F720*I720*'Műszaki adattábla'!$C$7/'Műszaki adattábla'!$C$8)+(G720*I720)+(H720*I720))/12*'Műszaki adattábla'!T711,0))</f>
        <v/>
      </c>
      <c r="L720" s="32" t="str">
        <f t="shared" si="27"/>
        <v/>
      </c>
    </row>
    <row r="721" spans="2:12" ht="14.4" thickBot="1" x14ac:dyDescent="0.3">
      <c r="B721" s="28" t="str">
        <f t="shared" si="26"/>
        <v/>
      </c>
      <c r="C721" s="167" t="str">
        <f>IF(D721="","",VLOOKUP(D721,'Műszaki adattábla'!F:G,2,0))</f>
        <v/>
      </c>
      <c r="D721" s="168" t="str">
        <f>IF('Műszaki adattábla'!F712="","",'Műszaki adattábla'!F712)</f>
        <v/>
      </c>
      <c r="E721" s="169" t="str">
        <f>IF(D721="","",VLOOKUP(D721,'Műszaki adattábla'!F:R,13,0))</f>
        <v/>
      </c>
      <c r="F721" s="29" t="str">
        <f>IF(D721="","",VLOOKUP(D721,'Műszaki adattábla'!F:M,8,0))</f>
        <v/>
      </c>
      <c r="G721" s="29" t="str">
        <f>IF(D721="","",IF('Műszaki adattábla'!L712="20-99",IF('Műszaki adattábla'!O712="","Nem adott meg lekötött teljesítményt",VLOOKUP(D721,'Műszaki adattábla'!F:O,10,0)),0))</f>
        <v/>
      </c>
      <c r="H721" s="29" t="str">
        <f>IF(D721="","",VLOOKUP(D721,'Műszaki adattábla'!F:P,11,0))</f>
        <v/>
      </c>
      <c r="I721" s="30"/>
      <c r="J721" s="30"/>
      <c r="K721" s="31" t="str">
        <f>IF(D721="","",ROUND(((F721*I721*'Műszaki adattábla'!$C$7/'Műszaki adattábla'!$C$8)+(G721*I721)+(H721*I721))/12*'Műszaki adattábla'!T712,0))</f>
        <v/>
      </c>
      <c r="L721" s="32" t="str">
        <f t="shared" si="27"/>
        <v/>
      </c>
    </row>
    <row r="722" spans="2:12" ht="14.4" thickBot="1" x14ac:dyDescent="0.3">
      <c r="B722" s="28" t="str">
        <f t="shared" si="26"/>
        <v/>
      </c>
      <c r="C722" s="167" t="str">
        <f>IF(D722="","",VLOOKUP(D722,'Műszaki adattábla'!F:G,2,0))</f>
        <v/>
      </c>
      <c r="D722" s="168" t="str">
        <f>IF('Műszaki adattábla'!F713="","",'Műszaki adattábla'!F713)</f>
        <v/>
      </c>
      <c r="E722" s="169" t="str">
        <f>IF(D722="","",VLOOKUP(D722,'Műszaki adattábla'!F:R,13,0))</f>
        <v/>
      </c>
      <c r="F722" s="29" t="str">
        <f>IF(D722="","",VLOOKUP(D722,'Műszaki adattábla'!F:M,8,0))</f>
        <v/>
      </c>
      <c r="G722" s="29" t="str">
        <f>IF(D722="","",IF('Műszaki adattábla'!L713="20-99",IF('Műszaki adattábla'!O713="","Nem adott meg lekötött teljesítményt",VLOOKUP(D722,'Műszaki adattábla'!F:O,10,0)),0))</f>
        <v/>
      </c>
      <c r="H722" s="29" t="str">
        <f>IF(D722="","",VLOOKUP(D722,'Műszaki adattábla'!F:P,11,0))</f>
        <v/>
      </c>
      <c r="I722" s="30"/>
      <c r="J722" s="30"/>
      <c r="K722" s="31" t="str">
        <f>IF(D722="","",ROUND(((F722*I722*'Műszaki adattábla'!$C$7/'Műszaki adattábla'!$C$8)+(G722*I722)+(H722*I722))/12*'Műszaki adattábla'!T713,0))</f>
        <v/>
      </c>
      <c r="L722" s="32" t="str">
        <f t="shared" si="27"/>
        <v/>
      </c>
    </row>
    <row r="723" spans="2:12" ht="14.4" thickBot="1" x14ac:dyDescent="0.3">
      <c r="B723" s="28" t="str">
        <f t="shared" si="26"/>
        <v/>
      </c>
      <c r="C723" s="167" t="str">
        <f>IF(D723="","",VLOOKUP(D723,'Műszaki adattábla'!F:G,2,0))</f>
        <v/>
      </c>
      <c r="D723" s="168" t="str">
        <f>IF('Műszaki adattábla'!F714="","",'Műszaki adattábla'!F714)</f>
        <v/>
      </c>
      <c r="E723" s="169" t="str">
        <f>IF(D723="","",VLOOKUP(D723,'Műszaki adattábla'!F:R,13,0))</f>
        <v/>
      </c>
      <c r="F723" s="29" t="str">
        <f>IF(D723="","",VLOOKUP(D723,'Műszaki adattábla'!F:M,8,0))</f>
        <v/>
      </c>
      <c r="G723" s="29" t="str">
        <f>IF(D723="","",IF('Műszaki adattábla'!L714="20-99",IF('Műszaki adattábla'!O714="","Nem adott meg lekötött teljesítményt",VLOOKUP(D723,'Műszaki adattábla'!F:O,10,0)),0))</f>
        <v/>
      </c>
      <c r="H723" s="29" t="str">
        <f>IF(D723="","",VLOOKUP(D723,'Műszaki adattábla'!F:P,11,0))</f>
        <v/>
      </c>
      <c r="I723" s="30"/>
      <c r="J723" s="30"/>
      <c r="K723" s="31" t="str">
        <f>IF(D723="","",ROUND(((F723*I723*'Műszaki adattábla'!$C$7/'Műszaki adattábla'!$C$8)+(G723*I723)+(H723*I723))/12*'Műszaki adattábla'!T714,0))</f>
        <v/>
      </c>
      <c r="L723" s="32" t="str">
        <f t="shared" si="27"/>
        <v/>
      </c>
    </row>
    <row r="724" spans="2:12" ht="14.4" thickBot="1" x14ac:dyDescent="0.3">
      <c r="B724" s="28" t="str">
        <f t="shared" si="26"/>
        <v/>
      </c>
      <c r="C724" s="167" t="str">
        <f>IF(D724="","",VLOOKUP(D724,'Műszaki adattábla'!F:G,2,0))</f>
        <v/>
      </c>
      <c r="D724" s="168" t="str">
        <f>IF('Műszaki adattábla'!F715="","",'Műszaki adattábla'!F715)</f>
        <v/>
      </c>
      <c r="E724" s="169" t="str">
        <f>IF(D724="","",VLOOKUP(D724,'Műszaki adattábla'!F:R,13,0))</f>
        <v/>
      </c>
      <c r="F724" s="29" t="str">
        <f>IF(D724="","",VLOOKUP(D724,'Műszaki adattábla'!F:M,8,0))</f>
        <v/>
      </c>
      <c r="G724" s="29" t="str">
        <f>IF(D724="","",IF('Műszaki adattábla'!L715="20-99",IF('Műszaki adattábla'!O715="","Nem adott meg lekötött teljesítményt",VLOOKUP(D724,'Műszaki adattábla'!F:O,10,0)),0))</f>
        <v/>
      </c>
      <c r="H724" s="29" t="str">
        <f>IF(D724="","",VLOOKUP(D724,'Műszaki adattábla'!F:P,11,0))</f>
        <v/>
      </c>
      <c r="I724" s="30"/>
      <c r="J724" s="30"/>
      <c r="K724" s="31" t="str">
        <f>IF(D724="","",ROUND(((F724*I724*'Műszaki adattábla'!$C$7/'Műszaki adattábla'!$C$8)+(G724*I724)+(H724*I724))/12*'Műszaki adattábla'!T715,0))</f>
        <v/>
      </c>
      <c r="L724" s="32" t="str">
        <f t="shared" si="27"/>
        <v/>
      </c>
    </row>
    <row r="725" spans="2:12" ht="14.4" thickBot="1" x14ac:dyDescent="0.3">
      <c r="B725" s="28" t="str">
        <f t="shared" si="26"/>
        <v/>
      </c>
      <c r="C725" s="167" t="str">
        <f>IF(D725="","",VLOOKUP(D725,'Műszaki adattábla'!F:G,2,0))</f>
        <v/>
      </c>
      <c r="D725" s="168" t="str">
        <f>IF('Műszaki adattábla'!F716="","",'Műszaki adattábla'!F716)</f>
        <v/>
      </c>
      <c r="E725" s="169" t="str">
        <f>IF(D725="","",VLOOKUP(D725,'Műszaki adattábla'!F:R,13,0))</f>
        <v/>
      </c>
      <c r="F725" s="29" t="str">
        <f>IF(D725="","",VLOOKUP(D725,'Műszaki adattábla'!F:M,8,0))</f>
        <v/>
      </c>
      <c r="G725" s="29" t="str">
        <f>IF(D725="","",IF('Műszaki adattábla'!L716="20-99",IF('Műszaki adattábla'!O716="","Nem adott meg lekötött teljesítményt",VLOOKUP(D725,'Műszaki adattábla'!F:O,10,0)),0))</f>
        <v/>
      </c>
      <c r="H725" s="29" t="str">
        <f>IF(D725="","",VLOOKUP(D725,'Műszaki adattábla'!F:P,11,0))</f>
        <v/>
      </c>
      <c r="I725" s="30"/>
      <c r="J725" s="30"/>
      <c r="K725" s="31" t="str">
        <f>IF(D725="","",ROUND(((F725*I725*'Műszaki adattábla'!$C$7/'Műszaki adattábla'!$C$8)+(G725*I725)+(H725*I725))/12*'Műszaki adattábla'!T716,0))</f>
        <v/>
      </c>
      <c r="L725" s="32" t="str">
        <f t="shared" si="27"/>
        <v/>
      </c>
    </row>
    <row r="726" spans="2:12" ht="14.4" thickBot="1" x14ac:dyDescent="0.3">
      <c r="B726" s="28" t="str">
        <f t="shared" si="26"/>
        <v/>
      </c>
      <c r="C726" s="167" t="str">
        <f>IF(D726="","",VLOOKUP(D726,'Műszaki adattábla'!F:G,2,0))</f>
        <v/>
      </c>
      <c r="D726" s="168" t="str">
        <f>IF('Műszaki adattábla'!F717="","",'Műszaki adattábla'!F717)</f>
        <v/>
      </c>
      <c r="E726" s="169" t="str">
        <f>IF(D726="","",VLOOKUP(D726,'Műszaki adattábla'!F:R,13,0))</f>
        <v/>
      </c>
      <c r="F726" s="29" t="str">
        <f>IF(D726="","",VLOOKUP(D726,'Műszaki adattábla'!F:M,8,0))</f>
        <v/>
      </c>
      <c r="G726" s="29" t="str">
        <f>IF(D726="","",IF('Műszaki adattábla'!L717="20-99",IF('Műszaki adattábla'!O717="","Nem adott meg lekötött teljesítményt",VLOOKUP(D726,'Műszaki adattábla'!F:O,10,0)),0))</f>
        <v/>
      </c>
      <c r="H726" s="29" t="str">
        <f>IF(D726="","",VLOOKUP(D726,'Műszaki adattábla'!F:P,11,0))</f>
        <v/>
      </c>
      <c r="I726" s="30"/>
      <c r="J726" s="30"/>
      <c r="K726" s="31" t="str">
        <f>IF(D726="","",ROUND(((F726*I726*'Műszaki adattábla'!$C$7/'Műszaki adattábla'!$C$8)+(G726*I726)+(H726*I726))/12*'Műszaki adattábla'!T717,0))</f>
        <v/>
      </c>
      <c r="L726" s="32" t="str">
        <f t="shared" si="27"/>
        <v/>
      </c>
    </row>
    <row r="727" spans="2:12" ht="14.4" thickBot="1" x14ac:dyDescent="0.3">
      <c r="B727" s="28" t="str">
        <f t="shared" si="26"/>
        <v/>
      </c>
      <c r="C727" s="167" t="str">
        <f>IF(D727="","",VLOOKUP(D727,'Műszaki adattábla'!F:G,2,0))</f>
        <v/>
      </c>
      <c r="D727" s="168" t="str">
        <f>IF('Műszaki adattábla'!F718="","",'Műszaki adattábla'!F718)</f>
        <v/>
      </c>
      <c r="E727" s="169" t="str">
        <f>IF(D727="","",VLOOKUP(D727,'Műszaki adattábla'!F:R,13,0))</f>
        <v/>
      </c>
      <c r="F727" s="29" t="str">
        <f>IF(D727="","",VLOOKUP(D727,'Műszaki adattábla'!F:M,8,0))</f>
        <v/>
      </c>
      <c r="G727" s="29" t="str">
        <f>IF(D727="","",IF('Műszaki adattábla'!L718="20-99",IF('Műszaki adattábla'!O718="","Nem adott meg lekötött teljesítményt",VLOOKUP(D727,'Műszaki adattábla'!F:O,10,0)),0))</f>
        <v/>
      </c>
      <c r="H727" s="29" t="str">
        <f>IF(D727="","",VLOOKUP(D727,'Műszaki adattábla'!F:P,11,0))</f>
        <v/>
      </c>
      <c r="I727" s="30"/>
      <c r="J727" s="30"/>
      <c r="K727" s="31" t="str">
        <f>IF(D727="","",ROUND(((F727*I727*'Műszaki adattábla'!$C$7/'Műszaki adattábla'!$C$8)+(G727*I727)+(H727*I727))/12*'Műszaki adattábla'!T718,0))</f>
        <v/>
      </c>
      <c r="L727" s="32" t="str">
        <f t="shared" si="27"/>
        <v/>
      </c>
    </row>
    <row r="728" spans="2:12" ht="14.4" thickBot="1" x14ac:dyDescent="0.3">
      <c r="B728" s="28" t="str">
        <f t="shared" ref="B728:B791" si="28">IF(D728="","",B727+1)</f>
        <v/>
      </c>
      <c r="C728" s="167" t="str">
        <f>IF(D728="","",VLOOKUP(D728,'Műszaki adattábla'!F:G,2,0))</f>
        <v/>
      </c>
      <c r="D728" s="168" t="str">
        <f>IF('Műszaki adattábla'!F719="","",'Műszaki adattábla'!F719)</f>
        <v/>
      </c>
      <c r="E728" s="169" t="str">
        <f>IF(D728="","",VLOOKUP(D728,'Műszaki adattábla'!F:R,13,0))</f>
        <v/>
      </c>
      <c r="F728" s="29" t="str">
        <f>IF(D728="","",VLOOKUP(D728,'Műszaki adattábla'!F:M,8,0))</f>
        <v/>
      </c>
      <c r="G728" s="29" t="str">
        <f>IF(D728="","",IF('Műszaki adattábla'!L719="20-99",IF('Műszaki adattábla'!O719="","Nem adott meg lekötött teljesítményt",VLOOKUP(D728,'Műszaki adattábla'!F:O,10,0)),0))</f>
        <v/>
      </c>
      <c r="H728" s="29" t="str">
        <f>IF(D728="","",VLOOKUP(D728,'Műszaki adattábla'!F:P,11,0))</f>
        <v/>
      </c>
      <c r="I728" s="30"/>
      <c r="J728" s="30"/>
      <c r="K728" s="31" t="str">
        <f>IF(D728="","",ROUND(((F728*I728*'Műszaki adattábla'!$C$7/'Műszaki adattábla'!$C$8)+(G728*I728)+(H728*I728))/12*'Műszaki adattábla'!T719,0))</f>
        <v/>
      </c>
      <c r="L728" s="32" t="str">
        <f t="shared" ref="L728:L791" si="29">IF(D728="","",ROUND((J728/1000)*E728,0))</f>
        <v/>
      </c>
    </row>
    <row r="729" spans="2:12" ht="14.4" thickBot="1" x14ac:dyDescent="0.3">
      <c r="B729" s="28" t="str">
        <f t="shared" si="28"/>
        <v/>
      </c>
      <c r="C729" s="167" t="str">
        <f>IF(D729="","",VLOOKUP(D729,'Műszaki adattábla'!F:G,2,0))</f>
        <v/>
      </c>
      <c r="D729" s="168" t="str">
        <f>IF('Műszaki adattábla'!F720="","",'Műszaki adattábla'!F720)</f>
        <v/>
      </c>
      <c r="E729" s="169" t="str">
        <f>IF(D729="","",VLOOKUP(D729,'Műszaki adattábla'!F:R,13,0))</f>
        <v/>
      </c>
      <c r="F729" s="29" t="str">
        <f>IF(D729="","",VLOOKUP(D729,'Műszaki adattábla'!F:M,8,0))</f>
        <v/>
      </c>
      <c r="G729" s="29" t="str">
        <f>IF(D729="","",IF('Műszaki adattábla'!L720="20-99",IF('Műszaki adattábla'!O720="","Nem adott meg lekötött teljesítményt",VLOOKUP(D729,'Műszaki adattábla'!F:O,10,0)),0))</f>
        <v/>
      </c>
      <c r="H729" s="29" t="str">
        <f>IF(D729="","",VLOOKUP(D729,'Műszaki adattábla'!F:P,11,0))</f>
        <v/>
      </c>
      <c r="I729" s="30"/>
      <c r="J729" s="30"/>
      <c r="K729" s="31" t="str">
        <f>IF(D729="","",ROUND(((F729*I729*'Műszaki adattábla'!$C$7/'Műszaki adattábla'!$C$8)+(G729*I729)+(H729*I729))/12*'Műszaki adattábla'!T720,0))</f>
        <v/>
      </c>
      <c r="L729" s="32" t="str">
        <f t="shared" si="29"/>
        <v/>
      </c>
    </row>
    <row r="730" spans="2:12" ht="14.4" thickBot="1" x14ac:dyDescent="0.3">
      <c r="B730" s="28" t="str">
        <f t="shared" si="28"/>
        <v/>
      </c>
      <c r="C730" s="167" t="str">
        <f>IF(D730="","",VLOOKUP(D730,'Műszaki adattábla'!F:G,2,0))</f>
        <v/>
      </c>
      <c r="D730" s="168" t="str">
        <f>IF('Műszaki adattábla'!F721="","",'Műszaki adattábla'!F721)</f>
        <v/>
      </c>
      <c r="E730" s="169" t="str">
        <f>IF(D730="","",VLOOKUP(D730,'Műszaki adattábla'!F:R,13,0))</f>
        <v/>
      </c>
      <c r="F730" s="29" t="str">
        <f>IF(D730="","",VLOOKUP(D730,'Műszaki adattábla'!F:M,8,0))</f>
        <v/>
      </c>
      <c r="G730" s="29" t="str">
        <f>IF(D730="","",IF('Műszaki adattábla'!L721="20-99",IF('Műszaki adattábla'!O721="","Nem adott meg lekötött teljesítményt",VLOOKUP(D730,'Műszaki adattábla'!F:O,10,0)),0))</f>
        <v/>
      </c>
      <c r="H730" s="29" t="str">
        <f>IF(D730="","",VLOOKUP(D730,'Műszaki adattábla'!F:P,11,0))</f>
        <v/>
      </c>
      <c r="I730" s="30"/>
      <c r="J730" s="30"/>
      <c r="K730" s="31" t="str">
        <f>IF(D730="","",ROUND(((F730*I730*'Műszaki adattábla'!$C$7/'Műszaki adattábla'!$C$8)+(G730*I730)+(H730*I730))/12*'Műszaki adattábla'!T721,0))</f>
        <v/>
      </c>
      <c r="L730" s="32" t="str">
        <f t="shared" si="29"/>
        <v/>
      </c>
    </row>
    <row r="731" spans="2:12" ht="14.4" thickBot="1" x14ac:dyDescent="0.3">
      <c r="B731" s="28" t="str">
        <f t="shared" si="28"/>
        <v/>
      </c>
      <c r="C731" s="167" t="str">
        <f>IF(D731="","",VLOOKUP(D731,'Műszaki adattábla'!F:G,2,0))</f>
        <v/>
      </c>
      <c r="D731" s="168" t="str">
        <f>IF('Műszaki adattábla'!F722="","",'Műszaki adattábla'!F722)</f>
        <v/>
      </c>
      <c r="E731" s="169" t="str">
        <f>IF(D731="","",VLOOKUP(D731,'Műszaki adattábla'!F:R,13,0))</f>
        <v/>
      </c>
      <c r="F731" s="29" t="str">
        <f>IF(D731="","",VLOOKUP(D731,'Műszaki adattábla'!F:M,8,0))</f>
        <v/>
      </c>
      <c r="G731" s="29" t="str">
        <f>IF(D731="","",IF('Műszaki adattábla'!L722="20-99",IF('Műszaki adattábla'!O722="","Nem adott meg lekötött teljesítményt",VLOOKUP(D731,'Műszaki adattábla'!F:O,10,0)),0))</f>
        <v/>
      </c>
      <c r="H731" s="29" t="str">
        <f>IF(D731="","",VLOOKUP(D731,'Műszaki adattábla'!F:P,11,0))</f>
        <v/>
      </c>
      <c r="I731" s="30"/>
      <c r="J731" s="30"/>
      <c r="K731" s="31" t="str">
        <f>IF(D731="","",ROUND(((F731*I731*'Műszaki adattábla'!$C$7/'Műszaki adattábla'!$C$8)+(G731*I731)+(H731*I731))/12*'Műszaki adattábla'!T722,0))</f>
        <v/>
      </c>
      <c r="L731" s="32" t="str">
        <f t="shared" si="29"/>
        <v/>
      </c>
    </row>
    <row r="732" spans="2:12" ht="14.4" thickBot="1" x14ac:dyDescent="0.3">
      <c r="B732" s="28" t="str">
        <f t="shared" si="28"/>
        <v/>
      </c>
      <c r="C732" s="167" t="str">
        <f>IF(D732="","",VLOOKUP(D732,'Műszaki adattábla'!F:G,2,0))</f>
        <v/>
      </c>
      <c r="D732" s="168" t="str">
        <f>IF('Műszaki adattábla'!F723="","",'Műszaki adattábla'!F723)</f>
        <v/>
      </c>
      <c r="E732" s="169" t="str">
        <f>IF(D732="","",VLOOKUP(D732,'Műszaki adattábla'!F:R,13,0))</f>
        <v/>
      </c>
      <c r="F732" s="29" t="str">
        <f>IF(D732="","",VLOOKUP(D732,'Műszaki adattábla'!F:M,8,0))</f>
        <v/>
      </c>
      <c r="G732" s="29" t="str">
        <f>IF(D732="","",IF('Műszaki adattábla'!L723="20-99",IF('Műszaki adattábla'!O723="","Nem adott meg lekötött teljesítményt",VLOOKUP(D732,'Műszaki adattábla'!F:O,10,0)),0))</f>
        <v/>
      </c>
      <c r="H732" s="29" t="str">
        <f>IF(D732="","",VLOOKUP(D732,'Műszaki adattábla'!F:P,11,0))</f>
        <v/>
      </c>
      <c r="I732" s="30"/>
      <c r="J732" s="30"/>
      <c r="K732" s="31" t="str">
        <f>IF(D732="","",ROUND(((F732*I732*'Műszaki adattábla'!$C$7/'Műszaki adattábla'!$C$8)+(G732*I732)+(H732*I732))/12*'Műszaki adattábla'!T723,0))</f>
        <v/>
      </c>
      <c r="L732" s="32" t="str">
        <f t="shared" si="29"/>
        <v/>
      </c>
    </row>
    <row r="733" spans="2:12" ht="14.4" thickBot="1" x14ac:dyDescent="0.3">
      <c r="B733" s="28" t="str">
        <f t="shared" si="28"/>
        <v/>
      </c>
      <c r="C733" s="167" t="str">
        <f>IF(D733="","",VLOOKUP(D733,'Műszaki adattábla'!F:G,2,0))</f>
        <v/>
      </c>
      <c r="D733" s="168" t="str">
        <f>IF('Műszaki adattábla'!F724="","",'Műszaki adattábla'!F724)</f>
        <v/>
      </c>
      <c r="E733" s="169" t="str">
        <f>IF(D733="","",VLOOKUP(D733,'Műszaki adattábla'!F:R,13,0))</f>
        <v/>
      </c>
      <c r="F733" s="29" t="str">
        <f>IF(D733="","",VLOOKUP(D733,'Műszaki adattábla'!F:M,8,0))</f>
        <v/>
      </c>
      <c r="G733" s="29" t="str">
        <f>IF(D733="","",IF('Műszaki adattábla'!L724="20-99",IF('Műszaki adattábla'!O724="","Nem adott meg lekötött teljesítményt",VLOOKUP(D733,'Műszaki adattábla'!F:O,10,0)),0))</f>
        <v/>
      </c>
      <c r="H733" s="29" t="str">
        <f>IF(D733="","",VLOOKUP(D733,'Műszaki adattábla'!F:P,11,0))</f>
        <v/>
      </c>
      <c r="I733" s="30"/>
      <c r="J733" s="30"/>
      <c r="K733" s="31" t="str">
        <f>IF(D733="","",ROUND(((F733*I733*'Műszaki adattábla'!$C$7/'Műszaki adattábla'!$C$8)+(G733*I733)+(H733*I733))/12*'Műszaki adattábla'!T724,0))</f>
        <v/>
      </c>
      <c r="L733" s="32" t="str">
        <f t="shared" si="29"/>
        <v/>
      </c>
    </row>
    <row r="734" spans="2:12" ht="14.4" thickBot="1" x14ac:dyDescent="0.3">
      <c r="B734" s="28" t="str">
        <f t="shared" si="28"/>
        <v/>
      </c>
      <c r="C734" s="167" t="str">
        <f>IF(D734="","",VLOOKUP(D734,'Műszaki adattábla'!F:G,2,0))</f>
        <v/>
      </c>
      <c r="D734" s="168" t="str">
        <f>IF('Műszaki adattábla'!F725="","",'Műszaki adattábla'!F725)</f>
        <v/>
      </c>
      <c r="E734" s="169" t="str">
        <f>IF(D734="","",VLOOKUP(D734,'Műszaki adattábla'!F:R,13,0))</f>
        <v/>
      </c>
      <c r="F734" s="29" t="str">
        <f>IF(D734="","",VLOOKUP(D734,'Műszaki adattábla'!F:M,8,0))</f>
        <v/>
      </c>
      <c r="G734" s="29" t="str">
        <f>IF(D734="","",IF('Műszaki adattábla'!L725="20-99",IF('Műszaki adattábla'!O725="","Nem adott meg lekötött teljesítményt",VLOOKUP(D734,'Műszaki adattábla'!F:O,10,0)),0))</f>
        <v/>
      </c>
      <c r="H734" s="29" t="str">
        <f>IF(D734="","",VLOOKUP(D734,'Műszaki adattábla'!F:P,11,0))</f>
        <v/>
      </c>
      <c r="I734" s="30"/>
      <c r="J734" s="30"/>
      <c r="K734" s="31" t="str">
        <f>IF(D734="","",ROUND(((F734*I734*'Műszaki adattábla'!$C$7/'Műszaki adattábla'!$C$8)+(G734*I734)+(H734*I734))/12*'Műszaki adattábla'!T725,0))</f>
        <v/>
      </c>
      <c r="L734" s="32" t="str">
        <f t="shared" si="29"/>
        <v/>
      </c>
    </row>
    <row r="735" spans="2:12" ht="14.4" thickBot="1" x14ac:dyDescent="0.3">
      <c r="B735" s="28" t="str">
        <f t="shared" si="28"/>
        <v/>
      </c>
      <c r="C735" s="167" t="str">
        <f>IF(D735="","",VLOOKUP(D735,'Műszaki adattábla'!F:G,2,0))</f>
        <v/>
      </c>
      <c r="D735" s="168" t="str">
        <f>IF('Műszaki adattábla'!F726="","",'Műszaki adattábla'!F726)</f>
        <v/>
      </c>
      <c r="E735" s="169" t="str">
        <f>IF(D735="","",VLOOKUP(D735,'Műszaki adattábla'!F:R,13,0))</f>
        <v/>
      </c>
      <c r="F735" s="29" t="str">
        <f>IF(D735="","",VLOOKUP(D735,'Műszaki adattábla'!F:M,8,0))</f>
        <v/>
      </c>
      <c r="G735" s="29" t="str">
        <f>IF(D735="","",IF('Műszaki adattábla'!L726="20-99",IF('Műszaki adattábla'!O726="","Nem adott meg lekötött teljesítményt",VLOOKUP(D735,'Műszaki adattábla'!F:O,10,0)),0))</f>
        <v/>
      </c>
      <c r="H735" s="29" t="str">
        <f>IF(D735="","",VLOOKUP(D735,'Műszaki adattábla'!F:P,11,0))</f>
        <v/>
      </c>
      <c r="I735" s="30"/>
      <c r="J735" s="30"/>
      <c r="K735" s="31" t="str">
        <f>IF(D735="","",ROUND(((F735*I735*'Műszaki adattábla'!$C$7/'Műszaki adattábla'!$C$8)+(G735*I735)+(H735*I735))/12*'Műszaki adattábla'!T726,0))</f>
        <v/>
      </c>
      <c r="L735" s="32" t="str">
        <f t="shared" si="29"/>
        <v/>
      </c>
    </row>
    <row r="736" spans="2:12" ht="14.4" thickBot="1" x14ac:dyDescent="0.3">
      <c r="B736" s="28" t="str">
        <f t="shared" si="28"/>
        <v/>
      </c>
      <c r="C736" s="167" t="str">
        <f>IF(D736="","",VLOOKUP(D736,'Műszaki adattábla'!F:G,2,0))</f>
        <v/>
      </c>
      <c r="D736" s="168" t="str">
        <f>IF('Műszaki adattábla'!F727="","",'Műszaki adattábla'!F727)</f>
        <v/>
      </c>
      <c r="E736" s="169" t="str">
        <f>IF(D736="","",VLOOKUP(D736,'Műszaki adattábla'!F:R,13,0))</f>
        <v/>
      </c>
      <c r="F736" s="29" t="str">
        <f>IF(D736="","",VLOOKUP(D736,'Műszaki adattábla'!F:M,8,0))</f>
        <v/>
      </c>
      <c r="G736" s="29" t="str">
        <f>IF(D736="","",IF('Műszaki adattábla'!L727="20-99",IF('Műszaki adattábla'!O727="","Nem adott meg lekötött teljesítményt",VLOOKUP(D736,'Műszaki adattábla'!F:O,10,0)),0))</f>
        <v/>
      </c>
      <c r="H736" s="29" t="str">
        <f>IF(D736="","",VLOOKUP(D736,'Műszaki adattábla'!F:P,11,0))</f>
        <v/>
      </c>
      <c r="I736" s="30"/>
      <c r="J736" s="30"/>
      <c r="K736" s="31" t="str">
        <f>IF(D736="","",ROUND(((F736*I736*'Műszaki adattábla'!$C$7/'Műszaki adattábla'!$C$8)+(G736*I736)+(H736*I736))/12*'Műszaki adattábla'!T727,0))</f>
        <v/>
      </c>
      <c r="L736" s="32" t="str">
        <f t="shared" si="29"/>
        <v/>
      </c>
    </row>
    <row r="737" spans="2:12" ht="14.4" thickBot="1" x14ac:dyDescent="0.3">
      <c r="B737" s="28" t="str">
        <f t="shared" si="28"/>
        <v/>
      </c>
      <c r="C737" s="167" t="str">
        <f>IF(D737="","",VLOOKUP(D737,'Műszaki adattábla'!F:G,2,0))</f>
        <v/>
      </c>
      <c r="D737" s="168" t="str">
        <f>IF('Műszaki adattábla'!F728="","",'Műszaki adattábla'!F728)</f>
        <v/>
      </c>
      <c r="E737" s="169" t="str">
        <f>IF(D737="","",VLOOKUP(D737,'Műszaki adattábla'!F:R,13,0))</f>
        <v/>
      </c>
      <c r="F737" s="29" t="str">
        <f>IF(D737="","",VLOOKUP(D737,'Műszaki adattábla'!F:M,8,0))</f>
        <v/>
      </c>
      <c r="G737" s="29" t="str">
        <f>IF(D737="","",IF('Műszaki adattábla'!L728="20-99",IF('Műszaki adattábla'!O728="","Nem adott meg lekötött teljesítményt",VLOOKUP(D737,'Műszaki adattábla'!F:O,10,0)),0))</f>
        <v/>
      </c>
      <c r="H737" s="29" t="str">
        <f>IF(D737="","",VLOOKUP(D737,'Műszaki adattábla'!F:P,11,0))</f>
        <v/>
      </c>
      <c r="I737" s="30"/>
      <c r="J737" s="30"/>
      <c r="K737" s="31" t="str">
        <f>IF(D737="","",ROUND(((F737*I737*'Műszaki adattábla'!$C$7/'Műszaki adattábla'!$C$8)+(G737*I737)+(H737*I737))/12*'Műszaki adattábla'!T728,0))</f>
        <v/>
      </c>
      <c r="L737" s="32" t="str">
        <f t="shared" si="29"/>
        <v/>
      </c>
    </row>
    <row r="738" spans="2:12" ht="14.4" thickBot="1" x14ac:dyDescent="0.3">
      <c r="B738" s="28" t="str">
        <f t="shared" si="28"/>
        <v/>
      </c>
      <c r="C738" s="167" t="str">
        <f>IF(D738="","",VLOOKUP(D738,'Műszaki adattábla'!F:G,2,0))</f>
        <v/>
      </c>
      <c r="D738" s="168" t="str">
        <f>IF('Műszaki adattábla'!F729="","",'Műszaki adattábla'!F729)</f>
        <v/>
      </c>
      <c r="E738" s="169" t="str">
        <f>IF(D738="","",VLOOKUP(D738,'Műszaki adattábla'!F:R,13,0))</f>
        <v/>
      </c>
      <c r="F738" s="29" t="str">
        <f>IF(D738="","",VLOOKUP(D738,'Műszaki adattábla'!F:M,8,0))</f>
        <v/>
      </c>
      <c r="G738" s="29" t="str">
        <f>IF(D738="","",IF('Műszaki adattábla'!L729="20-99",IF('Műszaki adattábla'!O729="","Nem adott meg lekötött teljesítményt",VLOOKUP(D738,'Műszaki adattábla'!F:O,10,0)),0))</f>
        <v/>
      </c>
      <c r="H738" s="29" t="str">
        <f>IF(D738="","",VLOOKUP(D738,'Műszaki adattábla'!F:P,11,0))</f>
        <v/>
      </c>
      <c r="I738" s="30"/>
      <c r="J738" s="30"/>
      <c r="K738" s="31" t="str">
        <f>IF(D738="","",ROUND(((F738*I738*'Műszaki adattábla'!$C$7/'Műszaki adattábla'!$C$8)+(G738*I738)+(H738*I738))/12*'Műszaki adattábla'!T729,0))</f>
        <v/>
      </c>
      <c r="L738" s="32" t="str">
        <f t="shared" si="29"/>
        <v/>
      </c>
    </row>
    <row r="739" spans="2:12" ht="14.4" thickBot="1" x14ac:dyDescent="0.3">
      <c r="B739" s="28" t="str">
        <f t="shared" si="28"/>
        <v/>
      </c>
      <c r="C739" s="167" t="str">
        <f>IF(D739="","",VLOOKUP(D739,'Műszaki adattábla'!F:G,2,0))</f>
        <v/>
      </c>
      <c r="D739" s="168" t="str">
        <f>IF('Műszaki adattábla'!F730="","",'Műszaki adattábla'!F730)</f>
        <v/>
      </c>
      <c r="E739" s="169" t="str">
        <f>IF(D739="","",VLOOKUP(D739,'Műszaki adattábla'!F:R,13,0))</f>
        <v/>
      </c>
      <c r="F739" s="29" t="str">
        <f>IF(D739="","",VLOOKUP(D739,'Műszaki adattábla'!F:M,8,0))</f>
        <v/>
      </c>
      <c r="G739" s="29" t="str">
        <f>IF(D739="","",IF('Műszaki adattábla'!L730="20-99",IF('Műszaki adattábla'!O730="","Nem adott meg lekötött teljesítményt",VLOOKUP(D739,'Műszaki adattábla'!F:O,10,0)),0))</f>
        <v/>
      </c>
      <c r="H739" s="29" t="str">
        <f>IF(D739="","",VLOOKUP(D739,'Műszaki adattábla'!F:P,11,0))</f>
        <v/>
      </c>
      <c r="I739" s="30"/>
      <c r="J739" s="30"/>
      <c r="K739" s="31" t="str">
        <f>IF(D739="","",ROUND(((F739*I739*'Műszaki adattábla'!$C$7/'Műszaki adattábla'!$C$8)+(G739*I739)+(H739*I739))/12*'Műszaki adattábla'!T730,0))</f>
        <v/>
      </c>
      <c r="L739" s="32" t="str">
        <f t="shared" si="29"/>
        <v/>
      </c>
    </row>
    <row r="740" spans="2:12" ht="14.4" thickBot="1" x14ac:dyDescent="0.3">
      <c r="B740" s="28" t="str">
        <f t="shared" si="28"/>
        <v/>
      </c>
      <c r="C740" s="167" t="str">
        <f>IF(D740="","",VLOOKUP(D740,'Műszaki adattábla'!F:G,2,0))</f>
        <v/>
      </c>
      <c r="D740" s="168" t="str">
        <f>IF('Műszaki adattábla'!F731="","",'Műszaki adattábla'!F731)</f>
        <v/>
      </c>
      <c r="E740" s="169" t="str">
        <f>IF(D740="","",VLOOKUP(D740,'Műszaki adattábla'!F:R,13,0))</f>
        <v/>
      </c>
      <c r="F740" s="29" t="str">
        <f>IF(D740="","",VLOOKUP(D740,'Műszaki adattábla'!F:M,8,0))</f>
        <v/>
      </c>
      <c r="G740" s="29" t="str">
        <f>IF(D740="","",IF('Műszaki adattábla'!L731="20-99",IF('Műszaki adattábla'!O731="","Nem adott meg lekötött teljesítményt",VLOOKUP(D740,'Műszaki adattábla'!F:O,10,0)),0))</f>
        <v/>
      </c>
      <c r="H740" s="29" t="str">
        <f>IF(D740="","",VLOOKUP(D740,'Műszaki adattábla'!F:P,11,0))</f>
        <v/>
      </c>
      <c r="I740" s="30"/>
      <c r="J740" s="30"/>
      <c r="K740" s="31" t="str">
        <f>IF(D740="","",ROUND(((F740*I740*'Műszaki adattábla'!$C$7/'Műszaki adattábla'!$C$8)+(G740*I740)+(H740*I740))/12*'Műszaki adattábla'!T731,0))</f>
        <v/>
      </c>
      <c r="L740" s="32" t="str">
        <f t="shared" si="29"/>
        <v/>
      </c>
    </row>
    <row r="741" spans="2:12" ht="14.4" thickBot="1" x14ac:dyDescent="0.3">
      <c r="B741" s="28" t="str">
        <f t="shared" si="28"/>
        <v/>
      </c>
      <c r="C741" s="167" t="str">
        <f>IF(D741="","",VLOOKUP(D741,'Műszaki adattábla'!F:G,2,0))</f>
        <v/>
      </c>
      <c r="D741" s="168" t="str">
        <f>IF('Műszaki adattábla'!F732="","",'Műszaki adattábla'!F732)</f>
        <v/>
      </c>
      <c r="E741" s="169" t="str">
        <f>IF(D741="","",VLOOKUP(D741,'Műszaki adattábla'!F:R,13,0))</f>
        <v/>
      </c>
      <c r="F741" s="29" t="str">
        <f>IF(D741="","",VLOOKUP(D741,'Műszaki adattábla'!F:M,8,0))</f>
        <v/>
      </c>
      <c r="G741" s="29" t="str">
        <f>IF(D741="","",IF('Műszaki adattábla'!L732="20-99",IF('Műszaki adattábla'!O732="","Nem adott meg lekötött teljesítményt",VLOOKUP(D741,'Műszaki adattábla'!F:O,10,0)),0))</f>
        <v/>
      </c>
      <c r="H741" s="29" t="str">
        <f>IF(D741="","",VLOOKUP(D741,'Műszaki adattábla'!F:P,11,0))</f>
        <v/>
      </c>
      <c r="I741" s="30"/>
      <c r="J741" s="30"/>
      <c r="K741" s="31" t="str">
        <f>IF(D741="","",ROUND(((F741*I741*'Műszaki adattábla'!$C$7/'Műszaki adattábla'!$C$8)+(G741*I741)+(H741*I741))/12*'Műszaki adattábla'!T732,0))</f>
        <v/>
      </c>
      <c r="L741" s="32" t="str">
        <f t="shared" si="29"/>
        <v/>
      </c>
    </row>
    <row r="742" spans="2:12" ht="14.4" thickBot="1" x14ac:dyDescent="0.3">
      <c r="B742" s="28" t="str">
        <f t="shared" si="28"/>
        <v/>
      </c>
      <c r="C742" s="167" t="str">
        <f>IF(D742="","",VLOOKUP(D742,'Műszaki adattábla'!F:G,2,0))</f>
        <v/>
      </c>
      <c r="D742" s="168" t="str">
        <f>IF('Műszaki adattábla'!F733="","",'Műszaki adattábla'!F733)</f>
        <v/>
      </c>
      <c r="E742" s="169" t="str">
        <f>IF(D742="","",VLOOKUP(D742,'Műszaki adattábla'!F:R,13,0))</f>
        <v/>
      </c>
      <c r="F742" s="29" t="str">
        <f>IF(D742="","",VLOOKUP(D742,'Műszaki adattábla'!F:M,8,0))</f>
        <v/>
      </c>
      <c r="G742" s="29" t="str">
        <f>IF(D742="","",IF('Műszaki adattábla'!L733="20-99",IF('Műszaki adattábla'!O733="","Nem adott meg lekötött teljesítményt",VLOOKUP(D742,'Műszaki adattábla'!F:O,10,0)),0))</f>
        <v/>
      </c>
      <c r="H742" s="29" t="str">
        <f>IF(D742="","",VLOOKUP(D742,'Műszaki adattábla'!F:P,11,0))</f>
        <v/>
      </c>
      <c r="I742" s="30"/>
      <c r="J742" s="30"/>
      <c r="K742" s="31" t="str">
        <f>IF(D742="","",ROUND(((F742*I742*'Műszaki adattábla'!$C$7/'Műszaki adattábla'!$C$8)+(G742*I742)+(H742*I742))/12*'Műszaki adattábla'!T733,0))</f>
        <v/>
      </c>
      <c r="L742" s="32" t="str">
        <f t="shared" si="29"/>
        <v/>
      </c>
    </row>
    <row r="743" spans="2:12" ht="14.4" thickBot="1" x14ac:dyDescent="0.3">
      <c r="B743" s="28" t="str">
        <f t="shared" si="28"/>
        <v/>
      </c>
      <c r="C743" s="167" t="str">
        <f>IF(D743="","",VLOOKUP(D743,'Műszaki adattábla'!F:G,2,0))</f>
        <v/>
      </c>
      <c r="D743" s="168" t="str">
        <f>IF('Műszaki adattábla'!F734="","",'Műszaki adattábla'!F734)</f>
        <v/>
      </c>
      <c r="E743" s="169" t="str">
        <f>IF(D743="","",VLOOKUP(D743,'Műszaki adattábla'!F:R,13,0))</f>
        <v/>
      </c>
      <c r="F743" s="29" t="str">
        <f>IF(D743="","",VLOOKUP(D743,'Műszaki adattábla'!F:M,8,0))</f>
        <v/>
      </c>
      <c r="G743" s="29" t="str">
        <f>IF(D743="","",IF('Műszaki adattábla'!L734="20-99",IF('Műszaki adattábla'!O734="","Nem adott meg lekötött teljesítményt",VLOOKUP(D743,'Műszaki adattábla'!F:O,10,0)),0))</f>
        <v/>
      </c>
      <c r="H743" s="29" t="str">
        <f>IF(D743="","",VLOOKUP(D743,'Műszaki adattábla'!F:P,11,0))</f>
        <v/>
      </c>
      <c r="I743" s="30"/>
      <c r="J743" s="30"/>
      <c r="K743" s="31" t="str">
        <f>IF(D743="","",ROUND(((F743*I743*'Műszaki adattábla'!$C$7/'Műszaki adattábla'!$C$8)+(G743*I743)+(H743*I743))/12*'Műszaki adattábla'!T734,0))</f>
        <v/>
      </c>
      <c r="L743" s="32" t="str">
        <f t="shared" si="29"/>
        <v/>
      </c>
    </row>
    <row r="744" spans="2:12" ht="14.4" thickBot="1" x14ac:dyDescent="0.3">
      <c r="B744" s="28" t="str">
        <f t="shared" si="28"/>
        <v/>
      </c>
      <c r="C744" s="167" t="str">
        <f>IF(D744="","",VLOOKUP(D744,'Műszaki adattábla'!F:G,2,0))</f>
        <v/>
      </c>
      <c r="D744" s="168" t="str">
        <f>IF('Műszaki adattábla'!F735="","",'Műszaki adattábla'!F735)</f>
        <v/>
      </c>
      <c r="E744" s="169" t="str">
        <f>IF(D744="","",VLOOKUP(D744,'Műszaki adattábla'!F:R,13,0))</f>
        <v/>
      </c>
      <c r="F744" s="29" t="str">
        <f>IF(D744="","",VLOOKUP(D744,'Műszaki adattábla'!F:M,8,0))</f>
        <v/>
      </c>
      <c r="G744" s="29" t="str">
        <f>IF(D744="","",IF('Műszaki adattábla'!L735="20-99",IF('Műszaki adattábla'!O735="","Nem adott meg lekötött teljesítményt",VLOOKUP(D744,'Műszaki adattábla'!F:O,10,0)),0))</f>
        <v/>
      </c>
      <c r="H744" s="29" t="str">
        <f>IF(D744="","",VLOOKUP(D744,'Műszaki adattábla'!F:P,11,0))</f>
        <v/>
      </c>
      <c r="I744" s="30"/>
      <c r="J744" s="30"/>
      <c r="K744" s="31" t="str">
        <f>IF(D744="","",ROUND(((F744*I744*'Műszaki adattábla'!$C$7/'Műszaki adattábla'!$C$8)+(G744*I744)+(H744*I744))/12*'Műszaki adattábla'!T735,0))</f>
        <v/>
      </c>
      <c r="L744" s="32" t="str">
        <f t="shared" si="29"/>
        <v/>
      </c>
    </row>
    <row r="745" spans="2:12" ht="14.4" thickBot="1" x14ac:dyDescent="0.3">
      <c r="B745" s="28" t="str">
        <f t="shared" si="28"/>
        <v/>
      </c>
      <c r="C745" s="167" t="str">
        <f>IF(D745="","",VLOOKUP(D745,'Műszaki adattábla'!F:G,2,0))</f>
        <v/>
      </c>
      <c r="D745" s="168" t="str">
        <f>IF('Műszaki adattábla'!F736="","",'Műszaki adattábla'!F736)</f>
        <v/>
      </c>
      <c r="E745" s="169" t="str">
        <f>IF(D745="","",VLOOKUP(D745,'Műszaki adattábla'!F:R,13,0))</f>
        <v/>
      </c>
      <c r="F745" s="29" t="str">
        <f>IF(D745="","",VLOOKUP(D745,'Műszaki adattábla'!F:M,8,0))</f>
        <v/>
      </c>
      <c r="G745" s="29" t="str">
        <f>IF(D745="","",IF('Műszaki adattábla'!L736="20-99",IF('Műszaki adattábla'!O736="","Nem adott meg lekötött teljesítményt",VLOOKUP(D745,'Műszaki adattábla'!F:O,10,0)),0))</f>
        <v/>
      </c>
      <c r="H745" s="29" t="str">
        <f>IF(D745="","",VLOOKUP(D745,'Műszaki adattábla'!F:P,11,0))</f>
        <v/>
      </c>
      <c r="I745" s="30"/>
      <c r="J745" s="30"/>
      <c r="K745" s="31" t="str">
        <f>IF(D745="","",ROUND(((F745*I745*'Műszaki adattábla'!$C$7/'Műszaki adattábla'!$C$8)+(G745*I745)+(H745*I745))/12*'Műszaki adattábla'!T736,0))</f>
        <v/>
      </c>
      <c r="L745" s="32" t="str">
        <f t="shared" si="29"/>
        <v/>
      </c>
    </row>
    <row r="746" spans="2:12" ht="14.4" thickBot="1" x14ac:dyDescent="0.3">
      <c r="B746" s="28" t="str">
        <f t="shared" si="28"/>
        <v/>
      </c>
      <c r="C746" s="167" t="str">
        <f>IF(D746="","",VLOOKUP(D746,'Műszaki adattábla'!F:G,2,0))</f>
        <v/>
      </c>
      <c r="D746" s="168" t="str">
        <f>IF('Műszaki adattábla'!F737="","",'Műszaki adattábla'!F737)</f>
        <v/>
      </c>
      <c r="E746" s="169" t="str">
        <f>IF(D746="","",VLOOKUP(D746,'Műszaki adattábla'!F:R,13,0))</f>
        <v/>
      </c>
      <c r="F746" s="29" t="str">
        <f>IF(D746="","",VLOOKUP(D746,'Műszaki adattábla'!F:M,8,0))</f>
        <v/>
      </c>
      <c r="G746" s="29" t="str">
        <f>IF(D746="","",IF('Műszaki adattábla'!L737="20-99",IF('Műszaki adattábla'!O737="","Nem adott meg lekötött teljesítményt",VLOOKUP(D746,'Műszaki adattábla'!F:O,10,0)),0))</f>
        <v/>
      </c>
      <c r="H746" s="29" t="str">
        <f>IF(D746="","",VLOOKUP(D746,'Műszaki adattábla'!F:P,11,0))</f>
        <v/>
      </c>
      <c r="I746" s="30"/>
      <c r="J746" s="30"/>
      <c r="K746" s="31" t="str">
        <f>IF(D746="","",ROUND(((F746*I746*'Műszaki adattábla'!$C$7/'Műszaki adattábla'!$C$8)+(G746*I746)+(H746*I746))/12*'Műszaki adattábla'!T737,0))</f>
        <v/>
      </c>
      <c r="L746" s="32" t="str">
        <f t="shared" si="29"/>
        <v/>
      </c>
    </row>
    <row r="747" spans="2:12" ht="14.4" thickBot="1" x14ac:dyDescent="0.3">
      <c r="B747" s="28" t="str">
        <f t="shared" si="28"/>
        <v/>
      </c>
      <c r="C747" s="167" t="str">
        <f>IF(D747="","",VLOOKUP(D747,'Műszaki adattábla'!F:G,2,0))</f>
        <v/>
      </c>
      <c r="D747" s="168" t="str">
        <f>IF('Műszaki adattábla'!F738="","",'Műszaki adattábla'!F738)</f>
        <v/>
      </c>
      <c r="E747" s="169" t="str">
        <f>IF(D747="","",VLOOKUP(D747,'Műszaki adattábla'!F:R,13,0))</f>
        <v/>
      </c>
      <c r="F747" s="29" t="str">
        <f>IF(D747="","",VLOOKUP(D747,'Műszaki adattábla'!F:M,8,0))</f>
        <v/>
      </c>
      <c r="G747" s="29" t="str">
        <f>IF(D747="","",IF('Műszaki adattábla'!L738="20-99",IF('Műszaki adattábla'!O738="","Nem adott meg lekötött teljesítményt",VLOOKUP(D747,'Műszaki adattábla'!F:O,10,0)),0))</f>
        <v/>
      </c>
      <c r="H747" s="29" t="str">
        <f>IF(D747="","",VLOOKUP(D747,'Műszaki adattábla'!F:P,11,0))</f>
        <v/>
      </c>
      <c r="I747" s="30"/>
      <c r="J747" s="30"/>
      <c r="K747" s="31" t="str">
        <f>IF(D747="","",ROUND(((F747*I747*'Műszaki adattábla'!$C$7/'Műszaki adattábla'!$C$8)+(G747*I747)+(H747*I747))/12*'Műszaki adattábla'!T738,0))</f>
        <v/>
      </c>
      <c r="L747" s="32" t="str">
        <f t="shared" si="29"/>
        <v/>
      </c>
    </row>
    <row r="748" spans="2:12" ht="14.4" thickBot="1" x14ac:dyDescent="0.3">
      <c r="B748" s="28" t="str">
        <f t="shared" si="28"/>
        <v/>
      </c>
      <c r="C748" s="167" t="str">
        <f>IF(D748="","",VLOOKUP(D748,'Műszaki adattábla'!F:G,2,0))</f>
        <v/>
      </c>
      <c r="D748" s="168" t="str">
        <f>IF('Műszaki adattábla'!F739="","",'Műszaki adattábla'!F739)</f>
        <v/>
      </c>
      <c r="E748" s="169" t="str">
        <f>IF(D748="","",VLOOKUP(D748,'Műszaki adattábla'!F:R,13,0))</f>
        <v/>
      </c>
      <c r="F748" s="29" t="str">
        <f>IF(D748="","",VLOOKUP(D748,'Műszaki adattábla'!F:M,8,0))</f>
        <v/>
      </c>
      <c r="G748" s="29" t="str">
        <f>IF(D748="","",IF('Műszaki adattábla'!L739="20-99",IF('Műszaki adattábla'!O739="","Nem adott meg lekötött teljesítményt",VLOOKUP(D748,'Műszaki adattábla'!F:O,10,0)),0))</f>
        <v/>
      </c>
      <c r="H748" s="29" t="str">
        <f>IF(D748="","",VLOOKUP(D748,'Műszaki adattábla'!F:P,11,0))</f>
        <v/>
      </c>
      <c r="I748" s="30"/>
      <c r="J748" s="30"/>
      <c r="K748" s="31" t="str">
        <f>IF(D748="","",ROUND(((F748*I748*'Műszaki adattábla'!$C$7/'Műszaki adattábla'!$C$8)+(G748*I748)+(H748*I748))/12*'Műszaki adattábla'!T739,0))</f>
        <v/>
      </c>
      <c r="L748" s="32" t="str">
        <f t="shared" si="29"/>
        <v/>
      </c>
    </row>
    <row r="749" spans="2:12" ht="14.4" thickBot="1" x14ac:dyDescent="0.3">
      <c r="B749" s="28" t="str">
        <f t="shared" si="28"/>
        <v/>
      </c>
      <c r="C749" s="167" t="str">
        <f>IF(D749="","",VLOOKUP(D749,'Műszaki adattábla'!F:G,2,0))</f>
        <v/>
      </c>
      <c r="D749" s="168" t="str">
        <f>IF('Műszaki adattábla'!F740="","",'Műszaki adattábla'!F740)</f>
        <v/>
      </c>
      <c r="E749" s="169" t="str">
        <f>IF(D749="","",VLOOKUP(D749,'Műszaki adattábla'!F:R,13,0))</f>
        <v/>
      </c>
      <c r="F749" s="29" t="str">
        <f>IF(D749="","",VLOOKUP(D749,'Műszaki adattábla'!F:M,8,0))</f>
        <v/>
      </c>
      <c r="G749" s="29" t="str">
        <f>IF(D749="","",IF('Műszaki adattábla'!L740="20-99",IF('Műszaki adattábla'!O740="","Nem adott meg lekötött teljesítményt",VLOOKUP(D749,'Műszaki adattábla'!F:O,10,0)),0))</f>
        <v/>
      </c>
      <c r="H749" s="29" t="str">
        <f>IF(D749="","",VLOOKUP(D749,'Műszaki adattábla'!F:P,11,0))</f>
        <v/>
      </c>
      <c r="I749" s="30"/>
      <c r="J749" s="30"/>
      <c r="K749" s="31" t="str">
        <f>IF(D749="","",ROUND(((F749*I749*'Műszaki adattábla'!$C$7/'Műszaki adattábla'!$C$8)+(G749*I749)+(H749*I749))/12*'Műszaki adattábla'!T740,0))</f>
        <v/>
      </c>
      <c r="L749" s="32" t="str">
        <f t="shared" si="29"/>
        <v/>
      </c>
    </row>
    <row r="750" spans="2:12" ht="14.4" thickBot="1" x14ac:dyDescent="0.3">
      <c r="B750" s="28" t="str">
        <f t="shared" si="28"/>
        <v/>
      </c>
      <c r="C750" s="167" t="str">
        <f>IF(D750="","",VLOOKUP(D750,'Műszaki adattábla'!F:G,2,0))</f>
        <v/>
      </c>
      <c r="D750" s="168" t="str">
        <f>IF('Műszaki adattábla'!F741="","",'Műszaki adattábla'!F741)</f>
        <v/>
      </c>
      <c r="E750" s="169" t="str">
        <f>IF(D750="","",VLOOKUP(D750,'Műszaki adattábla'!F:R,13,0))</f>
        <v/>
      </c>
      <c r="F750" s="29" t="str">
        <f>IF(D750="","",VLOOKUP(D750,'Műszaki adattábla'!F:M,8,0))</f>
        <v/>
      </c>
      <c r="G750" s="29" t="str">
        <f>IF(D750="","",IF('Műszaki adattábla'!L741="20-99",IF('Műszaki adattábla'!O741="","Nem adott meg lekötött teljesítményt",VLOOKUP(D750,'Műszaki adattábla'!F:O,10,0)),0))</f>
        <v/>
      </c>
      <c r="H750" s="29" t="str">
        <f>IF(D750="","",VLOOKUP(D750,'Műszaki adattábla'!F:P,11,0))</f>
        <v/>
      </c>
      <c r="I750" s="30"/>
      <c r="J750" s="30"/>
      <c r="K750" s="31" t="str">
        <f>IF(D750="","",ROUND(((F750*I750*'Műszaki adattábla'!$C$7/'Műszaki adattábla'!$C$8)+(G750*I750)+(H750*I750))/12*'Műszaki adattábla'!T741,0))</f>
        <v/>
      </c>
      <c r="L750" s="32" t="str">
        <f t="shared" si="29"/>
        <v/>
      </c>
    </row>
    <row r="751" spans="2:12" ht="14.4" thickBot="1" x14ac:dyDescent="0.3">
      <c r="B751" s="28" t="str">
        <f t="shared" si="28"/>
        <v/>
      </c>
      <c r="C751" s="167" t="str">
        <f>IF(D751="","",VLOOKUP(D751,'Műszaki adattábla'!F:G,2,0))</f>
        <v/>
      </c>
      <c r="D751" s="168" t="str">
        <f>IF('Műszaki adattábla'!F742="","",'Műszaki adattábla'!F742)</f>
        <v/>
      </c>
      <c r="E751" s="169" t="str">
        <f>IF(D751="","",VLOOKUP(D751,'Műszaki adattábla'!F:R,13,0))</f>
        <v/>
      </c>
      <c r="F751" s="29" t="str">
        <f>IF(D751="","",VLOOKUP(D751,'Műszaki adattábla'!F:M,8,0))</f>
        <v/>
      </c>
      <c r="G751" s="29" t="str">
        <f>IF(D751="","",IF('Műszaki adattábla'!L742="20-99",IF('Műszaki adattábla'!O742="","Nem adott meg lekötött teljesítményt",VLOOKUP(D751,'Műszaki adattábla'!F:O,10,0)),0))</f>
        <v/>
      </c>
      <c r="H751" s="29" t="str">
        <f>IF(D751="","",VLOOKUP(D751,'Műszaki adattábla'!F:P,11,0))</f>
        <v/>
      </c>
      <c r="I751" s="30"/>
      <c r="J751" s="30"/>
      <c r="K751" s="31" t="str">
        <f>IF(D751="","",ROUND(((F751*I751*'Műszaki adattábla'!$C$7/'Műszaki adattábla'!$C$8)+(G751*I751)+(H751*I751))/12*'Műszaki adattábla'!T742,0))</f>
        <v/>
      </c>
      <c r="L751" s="32" t="str">
        <f t="shared" si="29"/>
        <v/>
      </c>
    </row>
    <row r="752" spans="2:12" ht="14.4" thickBot="1" x14ac:dyDescent="0.3">
      <c r="B752" s="28" t="str">
        <f t="shared" si="28"/>
        <v/>
      </c>
      <c r="C752" s="167" t="str">
        <f>IF(D752="","",VLOOKUP(D752,'Műszaki adattábla'!F:G,2,0))</f>
        <v/>
      </c>
      <c r="D752" s="168" t="str">
        <f>IF('Műszaki adattábla'!F743="","",'Műszaki adattábla'!F743)</f>
        <v/>
      </c>
      <c r="E752" s="169" t="str">
        <f>IF(D752="","",VLOOKUP(D752,'Műszaki adattábla'!F:R,13,0))</f>
        <v/>
      </c>
      <c r="F752" s="29" t="str">
        <f>IF(D752="","",VLOOKUP(D752,'Műszaki adattábla'!F:M,8,0))</f>
        <v/>
      </c>
      <c r="G752" s="29" t="str">
        <f>IF(D752="","",IF('Műszaki adattábla'!L743="20-99",IF('Műszaki adattábla'!O743="","Nem adott meg lekötött teljesítményt",VLOOKUP(D752,'Műszaki adattábla'!F:O,10,0)),0))</f>
        <v/>
      </c>
      <c r="H752" s="29" t="str">
        <f>IF(D752="","",VLOOKUP(D752,'Műszaki adattábla'!F:P,11,0))</f>
        <v/>
      </c>
      <c r="I752" s="30"/>
      <c r="J752" s="30"/>
      <c r="K752" s="31" t="str">
        <f>IF(D752="","",ROUND(((F752*I752*'Műszaki adattábla'!$C$7/'Műszaki adattábla'!$C$8)+(G752*I752)+(H752*I752))/12*'Műszaki adattábla'!T743,0))</f>
        <v/>
      </c>
      <c r="L752" s="32" t="str">
        <f t="shared" si="29"/>
        <v/>
      </c>
    </row>
    <row r="753" spans="2:12" ht="14.4" thickBot="1" x14ac:dyDescent="0.3">
      <c r="B753" s="28" t="str">
        <f t="shared" si="28"/>
        <v/>
      </c>
      <c r="C753" s="167" t="str">
        <f>IF(D753="","",VLOOKUP(D753,'Műszaki adattábla'!F:G,2,0))</f>
        <v/>
      </c>
      <c r="D753" s="168" t="str">
        <f>IF('Műszaki adattábla'!F744="","",'Műszaki adattábla'!F744)</f>
        <v/>
      </c>
      <c r="E753" s="169" t="str">
        <f>IF(D753="","",VLOOKUP(D753,'Műszaki adattábla'!F:R,13,0))</f>
        <v/>
      </c>
      <c r="F753" s="29" t="str">
        <f>IF(D753="","",VLOOKUP(D753,'Műszaki adattábla'!F:M,8,0))</f>
        <v/>
      </c>
      <c r="G753" s="29" t="str">
        <f>IF(D753="","",IF('Műszaki adattábla'!L744="20-99",IF('Műszaki adattábla'!O744="","Nem adott meg lekötött teljesítményt",VLOOKUP(D753,'Műszaki adattábla'!F:O,10,0)),0))</f>
        <v/>
      </c>
      <c r="H753" s="29" t="str">
        <f>IF(D753="","",VLOOKUP(D753,'Műszaki adattábla'!F:P,11,0))</f>
        <v/>
      </c>
      <c r="I753" s="30"/>
      <c r="J753" s="30"/>
      <c r="K753" s="31" t="str">
        <f>IF(D753="","",ROUND(((F753*I753*'Műszaki adattábla'!$C$7/'Műszaki adattábla'!$C$8)+(G753*I753)+(H753*I753))/12*'Műszaki adattábla'!T744,0))</f>
        <v/>
      </c>
      <c r="L753" s="32" t="str">
        <f t="shared" si="29"/>
        <v/>
      </c>
    </row>
    <row r="754" spans="2:12" ht="14.4" thickBot="1" x14ac:dyDescent="0.3">
      <c r="B754" s="28" t="str">
        <f t="shared" si="28"/>
        <v/>
      </c>
      <c r="C754" s="167" t="str">
        <f>IF(D754="","",VLOOKUP(D754,'Műszaki adattábla'!F:G,2,0))</f>
        <v/>
      </c>
      <c r="D754" s="168" t="str">
        <f>IF('Műszaki adattábla'!F745="","",'Műszaki adattábla'!F745)</f>
        <v/>
      </c>
      <c r="E754" s="169" t="str">
        <f>IF(D754="","",VLOOKUP(D754,'Műszaki adattábla'!F:R,13,0))</f>
        <v/>
      </c>
      <c r="F754" s="29" t="str">
        <f>IF(D754="","",VLOOKUP(D754,'Műszaki adattábla'!F:M,8,0))</f>
        <v/>
      </c>
      <c r="G754" s="29" t="str">
        <f>IF(D754="","",IF('Műszaki adattábla'!L745="20-99",IF('Műszaki adattábla'!O745="","Nem adott meg lekötött teljesítményt",VLOOKUP(D754,'Műszaki adattábla'!F:O,10,0)),0))</f>
        <v/>
      </c>
      <c r="H754" s="29" t="str">
        <f>IF(D754="","",VLOOKUP(D754,'Műszaki adattábla'!F:P,11,0))</f>
        <v/>
      </c>
      <c r="I754" s="30"/>
      <c r="J754" s="30"/>
      <c r="K754" s="31" t="str">
        <f>IF(D754="","",ROUND(((F754*I754*'Műszaki adattábla'!$C$7/'Műszaki adattábla'!$C$8)+(G754*I754)+(H754*I754))/12*'Műszaki adattábla'!T745,0))</f>
        <v/>
      </c>
      <c r="L754" s="32" t="str">
        <f t="shared" si="29"/>
        <v/>
      </c>
    </row>
    <row r="755" spans="2:12" ht="14.4" thickBot="1" x14ac:dyDescent="0.3">
      <c r="B755" s="28" t="str">
        <f t="shared" si="28"/>
        <v/>
      </c>
      <c r="C755" s="167" t="str">
        <f>IF(D755="","",VLOOKUP(D755,'Műszaki adattábla'!F:G,2,0))</f>
        <v/>
      </c>
      <c r="D755" s="168" t="str">
        <f>IF('Műszaki adattábla'!F746="","",'Műszaki adattábla'!F746)</f>
        <v/>
      </c>
      <c r="E755" s="169" t="str">
        <f>IF(D755="","",VLOOKUP(D755,'Műszaki adattábla'!F:R,13,0))</f>
        <v/>
      </c>
      <c r="F755" s="29" t="str">
        <f>IF(D755="","",VLOOKUP(D755,'Műszaki adattábla'!F:M,8,0))</f>
        <v/>
      </c>
      <c r="G755" s="29" t="str">
        <f>IF(D755="","",IF('Műszaki adattábla'!L746="20-99",IF('Műszaki adattábla'!O746="","Nem adott meg lekötött teljesítményt",VLOOKUP(D755,'Műszaki adattábla'!F:O,10,0)),0))</f>
        <v/>
      </c>
      <c r="H755" s="29" t="str">
        <f>IF(D755="","",VLOOKUP(D755,'Műszaki adattábla'!F:P,11,0))</f>
        <v/>
      </c>
      <c r="I755" s="30"/>
      <c r="J755" s="30"/>
      <c r="K755" s="31" t="str">
        <f>IF(D755="","",ROUND(((F755*I755*'Műszaki adattábla'!$C$7/'Műszaki adattábla'!$C$8)+(G755*I755)+(H755*I755))/12*'Műszaki adattábla'!T746,0))</f>
        <v/>
      </c>
      <c r="L755" s="32" t="str">
        <f t="shared" si="29"/>
        <v/>
      </c>
    </row>
    <row r="756" spans="2:12" ht="14.4" thickBot="1" x14ac:dyDescent="0.3">
      <c r="B756" s="28" t="str">
        <f t="shared" si="28"/>
        <v/>
      </c>
      <c r="C756" s="167" t="str">
        <f>IF(D756="","",VLOOKUP(D756,'Műszaki adattábla'!F:G,2,0))</f>
        <v/>
      </c>
      <c r="D756" s="168" t="str">
        <f>IF('Műszaki adattábla'!F747="","",'Műszaki adattábla'!F747)</f>
        <v/>
      </c>
      <c r="E756" s="169" t="str">
        <f>IF(D756="","",VLOOKUP(D756,'Műszaki adattábla'!F:R,13,0))</f>
        <v/>
      </c>
      <c r="F756" s="29" t="str">
        <f>IF(D756="","",VLOOKUP(D756,'Műszaki adattábla'!F:M,8,0))</f>
        <v/>
      </c>
      <c r="G756" s="29" t="str">
        <f>IF(D756="","",IF('Műszaki adattábla'!L747="20-99",IF('Műszaki adattábla'!O747="","Nem adott meg lekötött teljesítményt",VLOOKUP(D756,'Műszaki adattábla'!F:O,10,0)),0))</f>
        <v/>
      </c>
      <c r="H756" s="29" t="str">
        <f>IF(D756="","",VLOOKUP(D756,'Műszaki adattábla'!F:P,11,0))</f>
        <v/>
      </c>
      <c r="I756" s="30"/>
      <c r="J756" s="30"/>
      <c r="K756" s="31" t="str">
        <f>IF(D756="","",ROUND(((F756*I756*'Műszaki adattábla'!$C$7/'Műszaki adattábla'!$C$8)+(G756*I756)+(H756*I756))/12*'Műszaki adattábla'!T747,0))</f>
        <v/>
      </c>
      <c r="L756" s="32" t="str">
        <f t="shared" si="29"/>
        <v/>
      </c>
    </row>
    <row r="757" spans="2:12" ht="14.4" thickBot="1" x14ac:dyDescent="0.3">
      <c r="B757" s="28" t="str">
        <f t="shared" si="28"/>
        <v/>
      </c>
      <c r="C757" s="167" t="str">
        <f>IF(D757="","",VLOOKUP(D757,'Műszaki adattábla'!F:G,2,0))</f>
        <v/>
      </c>
      <c r="D757" s="168" t="str">
        <f>IF('Műszaki adattábla'!F748="","",'Műszaki adattábla'!F748)</f>
        <v/>
      </c>
      <c r="E757" s="169" t="str">
        <f>IF(D757="","",VLOOKUP(D757,'Műszaki adattábla'!F:R,13,0))</f>
        <v/>
      </c>
      <c r="F757" s="29" t="str">
        <f>IF(D757="","",VLOOKUP(D757,'Műszaki adattábla'!F:M,8,0))</f>
        <v/>
      </c>
      <c r="G757" s="29" t="str">
        <f>IF(D757="","",IF('Műszaki adattábla'!L748="20-99",IF('Műszaki adattábla'!O748="","Nem adott meg lekötött teljesítményt",VLOOKUP(D757,'Műszaki adattábla'!F:O,10,0)),0))</f>
        <v/>
      </c>
      <c r="H757" s="29" t="str">
        <f>IF(D757="","",VLOOKUP(D757,'Műszaki adattábla'!F:P,11,0))</f>
        <v/>
      </c>
      <c r="I757" s="30"/>
      <c r="J757" s="30"/>
      <c r="K757" s="31" t="str">
        <f>IF(D757="","",ROUND(((F757*I757*'Műszaki adattábla'!$C$7/'Műszaki adattábla'!$C$8)+(G757*I757)+(H757*I757))/12*'Műszaki adattábla'!T748,0))</f>
        <v/>
      </c>
      <c r="L757" s="32" t="str">
        <f t="shared" si="29"/>
        <v/>
      </c>
    </row>
    <row r="758" spans="2:12" ht="14.4" thickBot="1" x14ac:dyDescent="0.3">
      <c r="B758" s="28" t="str">
        <f t="shared" si="28"/>
        <v/>
      </c>
      <c r="C758" s="167" t="str">
        <f>IF(D758="","",VLOOKUP(D758,'Műszaki adattábla'!F:G,2,0))</f>
        <v/>
      </c>
      <c r="D758" s="168" t="str">
        <f>IF('Műszaki adattábla'!F749="","",'Műszaki adattábla'!F749)</f>
        <v/>
      </c>
      <c r="E758" s="169" t="str">
        <f>IF(D758="","",VLOOKUP(D758,'Műszaki adattábla'!F:R,13,0))</f>
        <v/>
      </c>
      <c r="F758" s="29" t="str">
        <f>IF(D758="","",VLOOKUP(D758,'Műszaki adattábla'!F:M,8,0))</f>
        <v/>
      </c>
      <c r="G758" s="29" t="str">
        <f>IF(D758="","",IF('Műszaki adattábla'!L749="20-99",IF('Műszaki adattábla'!O749="","Nem adott meg lekötött teljesítményt",VLOOKUP(D758,'Műszaki adattábla'!F:O,10,0)),0))</f>
        <v/>
      </c>
      <c r="H758" s="29" t="str">
        <f>IF(D758="","",VLOOKUP(D758,'Műszaki adattábla'!F:P,11,0))</f>
        <v/>
      </c>
      <c r="I758" s="30"/>
      <c r="J758" s="30"/>
      <c r="K758" s="31" t="str">
        <f>IF(D758="","",ROUND(((F758*I758*'Műszaki adattábla'!$C$7/'Műszaki adattábla'!$C$8)+(G758*I758)+(H758*I758))/12*'Műszaki adattábla'!T749,0))</f>
        <v/>
      </c>
      <c r="L758" s="32" t="str">
        <f t="shared" si="29"/>
        <v/>
      </c>
    </row>
    <row r="759" spans="2:12" ht="14.4" thickBot="1" x14ac:dyDescent="0.3">
      <c r="B759" s="28" t="str">
        <f t="shared" si="28"/>
        <v/>
      </c>
      <c r="C759" s="167" t="str">
        <f>IF(D759="","",VLOOKUP(D759,'Műszaki adattábla'!F:G,2,0))</f>
        <v/>
      </c>
      <c r="D759" s="168" t="str">
        <f>IF('Műszaki adattábla'!F750="","",'Műszaki adattábla'!F750)</f>
        <v/>
      </c>
      <c r="E759" s="169" t="str">
        <f>IF(D759="","",VLOOKUP(D759,'Műszaki adattábla'!F:R,13,0))</f>
        <v/>
      </c>
      <c r="F759" s="29" t="str">
        <f>IF(D759="","",VLOOKUP(D759,'Műszaki adattábla'!F:M,8,0))</f>
        <v/>
      </c>
      <c r="G759" s="29" t="str">
        <f>IF(D759="","",IF('Műszaki adattábla'!L750="20-99",IF('Műszaki adattábla'!O750="","Nem adott meg lekötött teljesítményt",VLOOKUP(D759,'Műszaki adattábla'!F:O,10,0)),0))</f>
        <v/>
      </c>
      <c r="H759" s="29" t="str">
        <f>IF(D759="","",VLOOKUP(D759,'Műszaki adattábla'!F:P,11,0))</f>
        <v/>
      </c>
      <c r="I759" s="30"/>
      <c r="J759" s="30"/>
      <c r="K759" s="31" t="str">
        <f>IF(D759="","",ROUND(((F759*I759*'Műszaki adattábla'!$C$7/'Műszaki adattábla'!$C$8)+(G759*I759)+(H759*I759))/12*'Műszaki adattábla'!T750,0))</f>
        <v/>
      </c>
      <c r="L759" s="32" t="str">
        <f t="shared" si="29"/>
        <v/>
      </c>
    </row>
    <row r="760" spans="2:12" ht="14.4" thickBot="1" x14ac:dyDescent="0.3">
      <c r="B760" s="28" t="str">
        <f t="shared" si="28"/>
        <v/>
      </c>
      <c r="C760" s="167" t="str">
        <f>IF(D760="","",VLOOKUP(D760,'Műszaki adattábla'!F:G,2,0))</f>
        <v/>
      </c>
      <c r="D760" s="168" t="str">
        <f>IF('Műszaki adattábla'!F751="","",'Műszaki adattábla'!F751)</f>
        <v/>
      </c>
      <c r="E760" s="169" t="str">
        <f>IF(D760="","",VLOOKUP(D760,'Műszaki adattábla'!F:R,13,0))</f>
        <v/>
      </c>
      <c r="F760" s="29" t="str">
        <f>IF(D760="","",VLOOKUP(D760,'Műszaki adattábla'!F:M,8,0))</f>
        <v/>
      </c>
      <c r="G760" s="29" t="str">
        <f>IF(D760="","",IF('Műszaki adattábla'!L751="20-99",IF('Műszaki adattábla'!O751="","Nem adott meg lekötött teljesítményt",VLOOKUP(D760,'Műszaki adattábla'!F:O,10,0)),0))</f>
        <v/>
      </c>
      <c r="H760" s="29" t="str">
        <f>IF(D760="","",VLOOKUP(D760,'Műszaki adattábla'!F:P,11,0))</f>
        <v/>
      </c>
      <c r="I760" s="30"/>
      <c r="J760" s="30"/>
      <c r="K760" s="31" t="str">
        <f>IF(D760="","",ROUND(((F760*I760*'Műszaki adattábla'!$C$7/'Műszaki adattábla'!$C$8)+(G760*I760)+(H760*I760))/12*'Műszaki adattábla'!T751,0))</f>
        <v/>
      </c>
      <c r="L760" s="32" t="str">
        <f t="shared" si="29"/>
        <v/>
      </c>
    </row>
    <row r="761" spans="2:12" ht="14.4" thickBot="1" x14ac:dyDescent="0.3">
      <c r="B761" s="28" t="str">
        <f t="shared" si="28"/>
        <v/>
      </c>
      <c r="C761" s="167" t="str">
        <f>IF(D761="","",VLOOKUP(D761,'Műszaki adattábla'!F:G,2,0))</f>
        <v/>
      </c>
      <c r="D761" s="168" t="str">
        <f>IF('Műszaki adattábla'!F752="","",'Műszaki adattábla'!F752)</f>
        <v/>
      </c>
      <c r="E761" s="169" t="str">
        <f>IF(D761="","",VLOOKUP(D761,'Műszaki adattábla'!F:R,13,0))</f>
        <v/>
      </c>
      <c r="F761" s="29" t="str">
        <f>IF(D761="","",VLOOKUP(D761,'Műszaki adattábla'!F:M,8,0))</f>
        <v/>
      </c>
      <c r="G761" s="29" t="str">
        <f>IF(D761="","",IF('Műszaki adattábla'!L752="20-99",IF('Műszaki adattábla'!O752="","Nem adott meg lekötött teljesítményt",VLOOKUP(D761,'Műszaki adattábla'!F:O,10,0)),0))</f>
        <v/>
      </c>
      <c r="H761" s="29" t="str">
        <f>IF(D761="","",VLOOKUP(D761,'Műszaki adattábla'!F:P,11,0))</f>
        <v/>
      </c>
      <c r="I761" s="30"/>
      <c r="J761" s="30"/>
      <c r="K761" s="31" t="str">
        <f>IF(D761="","",ROUND(((F761*I761*'Műszaki adattábla'!$C$7/'Műszaki adattábla'!$C$8)+(G761*I761)+(H761*I761))/12*'Műszaki adattábla'!T752,0))</f>
        <v/>
      </c>
      <c r="L761" s="32" t="str">
        <f t="shared" si="29"/>
        <v/>
      </c>
    </row>
    <row r="762" spans="2:12" ht="14.4" thickBot="1" x14ac:dyDescent="0.3">
      <c r="B762" s="28" t="str">
        <f t="shared" si="28"/>
        <v/>
      </c>
      <c r="C762" s="167" t="str">
        <f>IF(D762="","",VLOOKUP(D762,'Műszaki adattábla'!F:G,2,0))</f>
        <v/>
      </c>
      <c r="D762" s="168" t="str">
        <f>IF('Műszaki adattábla'!F753="","",'Műszaki adattábla'!F753)</f>
        <v/>
      </c>
      <c r="E762" s="169" t="str">
        <f>IF(D762="","",VLOOKUP(D762,'Műszaki adattábla'!F:R,13,0))</f>
        <v/>
      </c>
      <c r="F762" s="29" t="str">
        <f>IF(D762="","",VLOOKUP(D762,'Műszaki adattábla'!F:M,8,0))</f>
        <v/>
      </c>
      <c r="G762" s="29" t="str">
        <f>IF(D762="","",IF('Műszaki adattábla'!L753="20-99",IF('Műszaki adattábla'!O753="","Nem adott meg lekötött teljesítményt",VLOOKUP(D762,'Műszaki adattábla'!F:O,10,0)),0))</f>
        <v/>
      </c>
      <c r="H762" s="29" t="str">
        <f>IF(D762="","",VLOOKUP(D762,'Műszaki adattábla'!F:P,11,0))</f>
        <v/>
      </c>
      <c r="I762" s="30"/>
      <c r="J762" s="30"/>
      <c r="K762" s="31" t="str">
        <f>IF(D762="","",ROUND(((F762*I762*'Műszaki adattábla'!$C$7/'Műszaki adattábla'!$C$8)+(G762*I762)+(H762*I762))/12*'Műszaki adattábla'!T753,0))</f>
        <v/>
      </c>
      <c r="L762" s="32" t="str">
        <f t="shared" si="29"/>
        <v/>
      </c>
    </row>
    <row r="763" spans="2:12" ht="14.4" thickBot="1" x14ac:dyDescent="0.3">
      <c r="B763" s="28" t="str">
        <f t="shared" si="28"/>
        <v/>
      </c>
      <c r="C763" s="167" t="str">
        <f>IF(D763="","",VLOOKUP(D763,'Műszaki adattábla'!F:G,2,0))</f>
        <v/>
      </c>
      <c r="D763" s="168" t="str">
        <f>IF('Műszaki adattábla'!F754="","",'Műszaki adattábla'!F754)</f>
        <v/>
      </c>
      <c r="E763" s="169" t="str">
        <f>IF(D763="","",VLOOKUP(D763,'Műszaki adattábla'!F:R,13,0))</f>
        <v/>
      </c>
      <c r="F763" s="29" t="str">
        <f>IF(D763="","",VLOOKUP(D763,'Műszaki adattábla'!F:M,8,0))</f>
        <v/>
      </c>
      <c r="G763" s="29" t="str">
        <f>IF(D763="","",IF('Műszaki adattábla'!L754="20-99",IF('Műszaki adattábla'!O754="","Nem adott meg lekötött teljesítményt",VLOOKUP(D763,'Műszaki adattábla'!F:O,10,0)),0))</f>
        <v/>
      </c>
      <c r="H763" s="29" t="str">
        <f>IF(D763="","",VLOOKUP(D763,'Műszaki adattábla'!F:P,11,0))</f>
        <v/>
      </c>
      <c r="I763" s="30"/>
      <c r="J763" s="30"/>
      <c r="K763" s="31" t="str">
        <f>IF(D763="","",ROUND(((F763*I763*'Műszaki adattábla'!$C$7/'Műszaki adattábla'!$C$8)+(G763*I763)+(H763*I763))/12*'Műszaki adattábla'!T754,0))</f>
        <v/>
      </c>
      <c r="L763" s="32" t="str">
        <f t="shared" si="29"/>
        <v/>
      </c>
    </row>
    <row r="764" spans="2:12" ht="14.4" thickBot="1" x14ac:dyDescent="0.3">
      <c r="B764" s="28" t="str">
        <f t="shared" si="28"/>
        <v/>
      </c>
      <c r="C764" s="167" t="str">
        <f>IF(D764="","",VLOOKUP(D764,'Műszaki adattábla'!F:G,2,0))</f>
        <v/>
      </c>
      <c r="D764" s="168" t="str">
        <f>IF('Műszaki adattábla'!F755="","",'Műszaki adattábla'!F755)</f>
        <v/>
      </c>
      <c r="E764" s="169" t="str">
        <f>IF(D764="","",VLOOKUP(D764,'Műszaki adattábla'!F:R,13,0))</f>
        <v/>
      </c>
      <c r="F764" s="29" t="str">
        <f>IF(D764="","",VLOOKUP(D764,'Műszaki adattábla'!F:M,8,0))</f>
        <v/>
      </c>
      <c r="G764" s="29" t="str">
        <f>IF(D764="","",IF('Műszaki adattábla'!L755="20-99",IF('Műszaki adattábla'!O755="","Nem adott meg lekötött teljesítményt",VLOOKUP(D764,'Műszaki adattábla'!F:O,10,0)),0))</f>
        <v/>
      </c>
      <c r="H764" s="29" t="str">
        <f>IF(D764="","",VLOOKUP(D764,'Műszaki adattábla'!F:P,11,0))</f>
        <v/>
      </c>
      <c r="I764" s="30"/>
      <c r="J764" s="30"/>
      <c r="K764" s="31" t="str">
        <f>IF(D764="","",ROUND(((F764*I764*'Műszaki adattábla'!$C$7/'Műszaki adattábla'!$C$8)+(G764*I764)+(H764*I764))/12*'Műszaki adattábla'!T755,0))</f>
        <v/>
      </c>
      <c r="L764" s="32" t="str">
        <f t="shared" si="29"/>
        <v/>
      </c>
    </row>
    <row r="765" spans="2:12" ht="14.4" thickBot="1" x14ac:dyDescent="0.3">
      <c r="B765" s="28" t="str">
        <f t="shared" si="28"/>
        <v/>
      </c>
      <c r="C765" s="167" t="str">
        <f>IF(D765="","",VLOOKUP(D765,'Műszaki adattábla'!F:G,2,0))</f>
        <v/>
      </c>
      <c r="D765" s="168" t="str">
        <f>IF('Műszaki adattábla'!F756="","",'Műszaki adattábla'!F756)</f>
        <v/>
      </c>
      <c r="E765" s="169" t="str">
        <f>IF(D765="","",VLOOKUP(D765,'Műszaki adattábla'!F:R,13,0))</f>
        <v/>
      </c>
      <c r="F765" s="29" t="str">
        <f>IF(D765="","",VLOOKUP(D765,'Műszaki adattábla'!F:M,8,0))</f>
        <v/>
      </c>
      <c r="G765" s="29" t="str">
        <f>IF(D765="","",IF('Műszaki adattábla'!L756="20-99",IF('Műszaki adattábla'!O756="","Nem adott meg lekötött teljesítményt",VLOOKUP(D765,'Műszaki adattábla'!F:O,10,0)),0))</f>
        <v/>
      </c>
      <c r="H765" s="29" t="str">
        <f>IF(D765="","",VLOOKUP(D765,'Műszaki adattábla'!F:P,11,0))</f>
        <v/>
      </c>
      <c r="I765" s="30"/>
      <c r="J765" s="30"/>
      <c r="K765" s="31" t="str">
        <f>IF(D765="","",ROUND(((F765*I765*'Műszaki adattábla'!$C$7/'Műszaki adattábla'!$C$8)+(G765*I765)+(H765*I765))/12*'Műszaki adattábla'!T756,0))</f>
        <v/>
      </c>
      <c r="L765" s="32" t="str">
        <f t="shared" si="29"/>
        <v/>
      </c>
    </row>
    <row r="766" spans="2:12" ht="14.4" thickBot="1" x14ac:dyDescent="0.3">
      <c r="B766" s="28" t="str">
        <f t="shared" si="28"/>
        <v/>
      </c>
      <c r="C766" s="167" t="str">
        <f>IF(D766="","",VLOOKUP(D766,'Műszaki adattábla'!F:G,2,0))</f>
        <v/>
      </c>
      <c r="D766" s="168" t="str">
        <f>IF('Műszaki adattábla'!F757="","",'Műszaki adattábla'!F757)</f>
        <v/>
      </c>
      <c r="E766" s="169" t="str">
        <f>IF(D766="","",VLOOKUP(D766,'Műszaki adattábla'!F:R,13,0))</f>
        <v/>
      </c>
      <c r="F766" s="29" t="str">
        <f>IF(D766="","",VLOOKUP(D766,'Műszaki adattábla'!F:M,8,0))</f>
        <v/>
      </c>
      <c r="G766" s="29" t="str">
        <f>IF(D766="","",IF('Műszaki adattábla'!L757="20-99",IF('Műszaki adattábla'!O757="","Nem adott meg lekötött teljesítményt",VLOOKUP(D766,'Műszaki adattábla'!F:O,10,0)),0))</f>
        <v/>
      </c>
      <c r="H766" s="29" t="str">
        <f>IF(D766="","",VLOOKUP(D766,'Műszaki adattábla'!F:P,11,0))</f>
        <v/>
      </c>
      <c r="I766" s="30"/>
      <c r="J766" s="30"/>
      <c r="K766" s="31" t="str">
        <f>IF(D766="","",ROUND(((F766*I766*'Műszaki adattábla'!$C$7/'Műszaki adattábla'!$C$8)+(G766*I766)+(H766*I766))/12*'Műszaki adattábla'!T757,0))</f>
        <v/>
      </c>
      <c r="L766" s="32" t="str">
        <f t="shared" si="29"/>
        <v/>
      </c>
    </row>
    <row r="767" spans="2:12" ht="14.4" thickBot="1" x14ac:dyDescent="0.3">
      <c r="B767" s="28" t="str">
        <f t="shared" si="28"/>
        <v/>
      </c>
      <c r="C767" s="167" t="str">
        <f>IF(D767="","",VLOOKUP(D767,'Műszaki adattábla'!F:G,2,0))</f>
        <v/>
      </c>
      <c r="D767" s="168" t="str">
        <f>IF('Műszaki adattábla'!F758="","",'Műszaki adattábla'!F758)</f>
        <v/>
      </c>
      <c r="E767" s="169" t="str">
        <f>IF(D767="","",VLOOKUP(D767,'Műszaki adattábla'!F:R,13,0))</f>
        <v/>
      </c>
      <c r="F767" s="29" t="str">
        <f>IF(D767="","",VLOOKUP(D767,'Műszaki adattábla'!F:M,8,0))</f>
        <v/>
      </c>
      <c r="G767" s="29" t="str">
        <f>IF(D767="","",IF('Műszaki adattábla'!L758="20-99",IF('Műszaki adattábla'!O758="","Nem adott meg lekötött teljesítményt",VLOOKUP(D767,'Műszaki adattábla'!F:O,10,0)),0))</f>
        <v/>
      </c>
      <c r="H767" s="29" t="str">
        <f>IF(D767="","",VLOOKUP(D767,'Műszaki adattábla'!F:P,11,0))</f>
        <v/>
      </c>
      <c r="I767" s="30"/>
      <c r="J767" s="30"/>
      <c r="K767" s="31" t="str">
        <f>IF(D767="","",ROUND(((F767*I767*'Műszaki adattábla'!$C$7/'Műszaki adattábla'!$C$8)+(G767*I767)+(H767*I767))/12*'Műszaki adattábla'!T758,0))</f>
        <v/>
      </c>
      <c r="L767" s="32" t="str">
        <f t="shared" si="29"/>
        <v/>
      </c>
    </row>
    <row r="768" spans="2:12" ht="14.4" thickBot="1" x14ac:dyDescent="0.3">
      <c r="B768" s="28" t="str">
        <f t="shared" si="28"/>
        <v/>
      </c>
      <c r="C768" s="167" t="str">
        <f>IF(D768="","",VLOOKUP(D768,'Műszaki adattábla'!F:G,2,0))</f>
        <v/>
      </c>
      <c r="D768" s="168" t="str">
        <f>IF('Műszaki adattábla'!F759="","",'Műszaki adattábla'!F759)</f>
        <v/>
      </c>
      <c r="E768" s="169" t="str">
        <f>IF(D768="","",VLOOKUP(D768,'Műszaki adattábla'!F:R,13,0))</f>
        <v/>
      </c>
      <c r="F768" s="29" t="str">
        <f>IF(D768="","",VLOOKUP(D768,'Műszaki adattábla'!F:M,8,0))</f>
        <v/>
      </c>
      <c r="G768" s="29" t="str">
        <f>IF(D768="","",IF('Műszaki adattábla'!L759="20-99",IF('Műszaki adattábla'!O759="","Nem adott meg lekötött teljesítményt",VLOOKUP(D768,'Műszaki adattábla'!F:O,10,0)),0))</f>
        <v/>
      </c>
      <c r="H768" s="29" t="str">
        <f>IF(D768="","",VLOOKUP(D768,'Műszaki adattábla'!F:P,11,0))</f>
        <v/>
      </c>
      <c r="I768" s="30"/>
      <c r="J768" s="30"/>
      <c r="K768" s="31" t="str">
        <f>IF(D768="","",ROUND(((F768*I768*'Műszaki adattábla'!$C$7/'Műszaki adattábla'!$C$8)+(G768*I768)+(H768*I768))/12*'Műszaki adattábla'!T759,0))</f>
        <v/>
      </c>
      <c r="L768" s="32" t="str">
        <f t="shared" si="29"/>
        <v/>
      </c>
    </row>
    <row r="769" spans="2:12" ht="14.4" thickBot="1" x14ac:dyDescent="0.3">
      <c r="B769" s="28" t="str">
        <f t="shared" si="28"/>
        <v/>
      </c>
      <c r="C769" s="167" t="str">
        <f>IF(D769="","",VLOOKUP(D769,'Műszaki adattábla'!F:G,2,0))</f>
        <v/>
      </c>
      <c r="D769" s="168" t="str">
        <f>IF('Műszaki adattábla'!F760="","",'Műszaki adattábla'!F760)</f>
        <v/>
      </c>
      <c r="E769" s="169" t="str">
        <f>IF(D769="","",VLOOKUP(D769,'Műszaki adattábla'!F:R,13,0))</f>
        <v/>
      </c>
      <c r="F769" s="29" t="str">
        <f>IF(D769="","",VLOOKUP(D769,'Műszaki adattábla'!F:M,8,0))</f>
        <v/>
      </c>
      <c r="G769" s="29" t="str">
        <f>IF(D769="","",IF('Műszaki adattábla'!L760="20-99",IF('Műszaki adattábla'!O760="","Nem adott meg lekötött teljesítményt",VLOOKUP(D769,'Műszaki adattábla'!F:O,10,0)),0))</f>
        <v/>
      </c>
      <c r="H769" s="29" t="str">
        <f>IF(D769="","",VLOOKUP(D769,'Műszaki adattábla'!F:P,11,0))</f>
        <v/>
      </c>
      <c r="I769" s="30"/>
      <c r="J769" s="30"/>
      <c r="K769" s="31" t="str">
        <f>IF(D769="","",ROUND(((F769*I769*'Műszaki adattábla'!$C$7/'Műszaki adattábla'!$C$8)+(G769*I769)+(H769*I769))/12*'Műszaki adattábla'!T760,0))</f>
        <v/>
      </c>
      <c r="L769" s="32" t="str">
        <f t="shared" si="29"/>
        <v/>
      </c>
    </row>
    <row r="770" spans="2:12" ht="14.4" thickBot="1" x14ac:dyDescent="0.3">
      <c r="B770" s="28" t="str">
        <f t="shared" si="28"/>
        <v/>
      </c>
      <c r="C770" s="167" t="str">
        <f>IF(D770="","",VLOOKUP(D770,'Műszaki adattábla'!F:G,2,0))</f>
        <v/>
      </c>
      <c r="D770" s="168" t="str">
        <f>IF('Műszaki adattábla'!F761="","",'Műszaki adattábla'!F761)</f>
        <v/>
      </c>
      <c r="E770" s="169" t="str">
        <f>IF(D770="","",VLOOKUP(D770,'Műszaki adattábla'!F:R,13,0))</f>
        <v/>
      </c>
      <c r="F770" s="29" t="str">
        <f>IF(D770="","",VLOOKUP(D770,'Műszaki adattábla'!F:M,8,0))</f>
        <v/>
      </c>
      <c r="G770" s="29" t="str">
        <f>IF(D770="","",IF('Műszaki adattábla'!L761="20-99",IF('Műszaki adattábla'!O761="","Nem adott meg lekötött teljesítményt",VLOOKUP(D770,'Műszaki adattábla'!F:O,10,0)),0))</f>
        <v/>
      </c>
      <c r="H770" s="29" t="str">
        <f>IF(D770="","",VLOOKUP(D770,'Műszaki adattábla'!F:P,11,0))</f>
        <v/>
      </c>
      <c r="I770" s="30"/>
      <c r="J770" s="30"/>
      <c r="K770" s="31" t="str">
        <f>IF(D770="","",ROUND(((F770*I770*'Műszaki adattábla'!$C$7/'Műszaki adattábla'!$C$8)+(G770*I770)+(H770*I770))/12*'Műszaki adattábla'!T761,0))</f>
        <v/>
      </c>
      <c r="L770" s="32" t="str">
        <f t="shared" si="29"/>
        <v/>
      </c>
    </row>
    <row r="771" spans="2:12" ht="14.4" thickBot="1" x14ac:dyDescent="0.3">
      <c r="B771" s="28" t="str">
        <f t="shared" si="28"/>
        <v/>
      </c>
      <c r="C771" s="167" t="str">
        <f>IF(D771="","",VLOOKUP(D771,'Műszaki adattábla'!F:G,2,0))</f>
        <v/>
      </c>
      <c r="D771" s="168" t="str">
        <f>IF('Műszaki adattábla'!F762="","",'Műszaki adattábla'!F762)</f>
        <v/>
      </c>
      <c r="E771" s="169" t="str">
        <f>IF(D771="","",VLOOKUP(D771,'Műszaki adattábla'!F:R,13,0))</f>
        <v/>
      </c>
      <c r="F771" s="29" t="str">
        <f>IF(D771="","",VLOOKUP(D771,'Műszaki adattábla'!F:M,8,0))</f>
        <v/>
      </c>
      <c r="G771" s="29" t="str">
        <f>IF(D771="","",IF('Műszaki adattábla'!L762="20-99",IF('Műszaki adattábla'!O762="","Nem adott meg lekötött teljesítményt",VLOOKUP(D771,'Műszaki adattábla'!F:O,10,0)),0))</f>
        <v/>
      </c>
      <c r="H771" s="29" t="str">
        <f>IF(D771="","",VLOOKUP(D771,'Műszaki adattábla'!F:P,11,0))</f>
        <v/>
      </c>
      <c r="I771" s="30"/>
      <c r="J771" s="30"/>
      <c r="K771" s="31" t="str">
        <f>IF(D771="","",ROUND(((F771*I771*'Műszaki adattábla'!$C$7/'Műszaki adattábla'!$C$8)+(G771*I771)+(H771*I771))/12*'Műszaki adattábla'!T762,0))</f>
        <v/>
      </c>
      <c r="L771" s="32" t="str">
        <f t="shared" si="29"/>
        <v/>
      </c>
    </row>
    <row r="772" spans="2:12" ht="14.4" thickBot="1" x14ac:dyDescent="0.3">
      <c r="B772" s="28" t="str">
        <f t="shared" si="28"/>
        <v/>
      </c>
      <c r="C772" s="167" t="str">
        <f>IF(D772="","",VLOOKUP(D772,'Műszaki adattábla'!F:G,2,0))</f>
        <v/>
      </c>
      <c r="D772" s="168" t="str">
        <f>IF('Műszaki adattábla'!F763="","",'Műszaki adattábla'!F763)</f>
        <v/>
      </c>
      <c r="E772" s="169" t="str">
        <f>IF(D772="","",VLOOKUP(D772,'Műszaki adattábla'!F:R,13,0))</f>
        <v/>
      </c>
      <c r="F772" s="29" t="str">
        <f>IF(D772="","",VLOOKUP(D772,'Műszaki adattábla'!F:M,8,0))</f>
        <v/>
      </c>
      <c r="G772" s="29" t="str">
        <f>IF(D772="","",IF('Műszaki adattábla'!L763="20-99",IF('Műszaki adattábla'!O763="","Nem adott meg lekötött teljesítményt",VLOOKUP(D772,'Műszaki adattábla'!F:O,10,0)),0))</f>
        <v/>
      </c>
      <c r="H772" s="29" t="str">
        <f>IF(D772="","",VLOOKUP(D772,'Műszaki adattábla'!F:P,11,0))</f>
        <v/>
      </c>
      <c r="I772" s="30"/>
      <c r="J772" s="30"/>
      <c r="K772" s="31" t="str">
        <f>IF(D772="","",ROUND(((F772*I772*'Műszaki adattábla'!$C$7/'Műszaki adattábla'!$C$8)+(G772*I772)+(H772*I772))/12*'Műszaki adattábla'!T763,0))</f>
        <v/>
      </c>
      <c r="L772" s="32" t="str">
        <f t="shared" si="29"/>
        <v/>
      </c>
    </row>
    <row r="773" spans="2:12" ht="14.4" thickBot="1" x14ac:dyDescent="0.3">
      <c r="B773" s="28" t="str">
        <f t="shared" si="28"/>
        <v/>
      </c>
      <c r="C773" s="167" t="str">
        <f>IF(D773="","",VLOOKUP(D773,'Műszaki adattábla'!F:G,2,0))</f>
        <v/>
      </c>
      <c r="D773" s="168" t="str">
        <f>IF('Műszaki adattábla'!F764="","",'Műszaki adattábla'!F764)</f>
        <v/>
      </c>
      <c r="E773" s="169" t="str">
        <f>IF(D773="","",VLOOKUP(D773,'Műszaki adattábla'!F:R,13,0))</f>
        <v/>
      </c>
      <c r="F773" s="29" t="str">
        <f>IF(D773="","",VLOOKUP(D773,'Műszaki adattábla'!F:M,8,0))</f>
        <v/>
      </c>
      <c r="G773" s="29" t="str">
        <f>IF(D773="","",IF('Műszaki adattábla'!L764="20-99",IF('Műszaki adattábla'!O764="","Nem adott meg lekötött teljesítményt",VLOOKUP(D773,'Műszaki adattábla'!F:O,10,0)),0))</f>
        <v/>
      </c>
      <c r="H773" s="29" t="str">
        <f>IF(D773="","",VLOOKUP(D773,'Műszaki adattábla'!F:P,11,0))</f>
        <v/>
      </c>
      <c r="I773" s="30"/>
      <c r="J773" s="30"/>
      <c r="K773" s="31" t="str">
        <f>IF(D773="","",ROUND(((F773*I773*'Műszaki adattábla'!$C$7/'Műszaki adattábla'!$C$8)+(G773*I773)+(H773*I773))/12*'Műszaki adattábla'!T764,0))</f>
        <v/>
      </c>
      <c r="L773" s="32" t="str">
        <f t="shared" si="29"/>
        <v/>
      </c>
    </row>
    <row r="774" spans="2:12" ht="14.4" thickBot="1" x14ac:dyDescent="0.3">
      <c r="B774" s="28" t="str">
        <f t="shared" si="28"/>
        <v/>
      </c>
      <c r="C774" s="167" t="str">
        <f>IF(D774="","",VLOOKUP(D774,'Műszaki adattábla'!F:G,2,0))</f>
        <v/>
      </c>
      <c r="D774" s="168" t="str">
        <f>IF('Műszaki adattábla'!F765="","",'Műszaki adattábla'!F765)</f>
        <v/>
      </c>
      <c r="E774" s="169" t="str">
        <f>IF(D774="","",VLOOKUP(D774,'Műszaki adattábla'!F:R,13,0))</f>
        <v/>
      </c>
      <c r="F774" s="29" t="str">
        <f>IF(D774="","",VLOOKUP(D774,'Műszaki adattábla'!F:M,8,0))</f>
        <v/>
      </c>
      <c r="G774" s="29" t="str">
        <f>IF(D774="","",IF('Műszaki adattábla'!L765="20-99",IF('Műszaki adattábla'!O765="","Nem adott meg lekötött teljesítményt",VLOOKUP(D774,'Műszaki adattábla'!F:O,10,0)),0))</f>
        <v/>
      </c>
      <c r="H774" s="29" t="str">
        <f>IF(D774="","",VLOOKUP(D774,'Műszaki adattábla'!F:P,11,0))</f>
        <v/>
      </c>
      <c r="I774" s="30"/>
      <c r="J774" s="30"/>
      <c r="K774" s="31" t="str">
        <f>IF(D774="","",ROUND(((F774*I774*'Műszaki adattábla'!$C$7/'Műszaki adattábla'!$C$8)+(G774*I774)+(H774*I774))/12*'Műszaki adattábla'!T765,0))</f>
        <v/>
      </c>
      <c r="L774" s="32" t="str">
        <f t="shared" si="29"/>
        <v/>
      </c>
    </row>
    <row r="775" spans="2:12" ht="14.4" thickBot="1" x14ac:dyDescent="0.3">
      <c r="B775" s="28" t="str">
        <f t="shared" si="28"/>
        <v/>
      </c>
      <c r="C775" s="167" t="str">
        <f>IF(D775="","",VLOOKUP(D775,'Műszaki adattábla'!F:G,2,0))</f>
        <v/>
      </c>
      <c r="D775" s="168" t="str">
        <f>IF('Műszaki adattábla'!F766="","",'Műszaki adattábla'!F766)</f>
        <v/>
      </c>
      <c r="E775" s="169" t="str">
        <f>IF(D775="","",VLOOKUP(D775,'Műszaki adattábla'!F:R,13,0))</f>
        <v/>
      </c>
      <c r="F775" s="29" t="str">
        <f>IF(D775="","",VLOOKUP(D775,'Műszaki adattábla'!F:M,8,0))</f>
        <v/>
      </c>
      <c r="G775" s="29" t="str">
        <f>IF(D775="","",IF('Műszaki adattábla'!L766="20-99",IF('Műszaki adattábla'!O766="","Nem adott meg lekötött teljesítményt",VLOOKUP(D775,'Műszaki adattábla'!F:O,10,0)),0))</f>
        <v/>
      </c>
      <c r="H775" s="29" t="str">
        <f>IF(D775="","",VLOOKUP(D775,'Műszaki adattábla'!F:P,11,0))</f>
        <v/>
      </c>
      <c r="I775" s="30"/>
      <c r="J775" s="30"/>
      <c r="K775" s="31" t="str">
        <f>IF(D775="","",ROUND(((F775*I775*'Műszaki adattábla'!$C$7/'Műszaki adattábla'!$C$8)+(G775*I775)+(H775*I775))/12*'Műszaki adattábla'!T766,0))</f>
        <v/>
      </c>
      <c r="L775" s="32" t="str">
        <f t="shared" si="29"/>
        <v/>
      </c>
    </row>
    <row r="776" spans="2:12" ht="14.4" thickBot="1" x14ac:dyDescent="0.3">
      <c r="B776" s="28" t="str">
        <f t="shared" si="28"/>
        <v/>
      </c>
      <c r="C776" s="167" t="str">
        <f>IF(D776="","",VLOOKUP(D776,'Műszaki adattábla'!F:G,2,0))</f>
        <v/>
      </c>
      <c r="D776" s="168" t="str">
        <f>IF('Műszaki adattábla'!F767="","",'Műszaki adattábla'!F767)</f>
        <v/>
      </c>
      <c r="E776" s="169" t="str">
        <f>IF(D776="","",VLOOKUP(D776,'Műszaki adattábla'!F:R,13,0))</f>
        <v/>
      </c>
      <c r="F776" s="29" t="str">
        <f>IF(D776="","",VLOOKUP(D776,'Műszaki adattábla'!F:M,8,0))</f>
        <v/>
      </c>
      <c r="G776" s="29" t="str">
        <f>IF(D776="","",IF('Műszaki adattábla'!L767="20-99",IF('Műszaki adattábla'!O767="","Nem adott meg lekötött teljesítményt",VLOOKUP(D776,'Műszaki adattábla'!F:O,10,0)),0))</f>
        <v/>
      </c>
      <c r="H776" s="29" t="str">
        <f>IF(D776="","",VLOOKUP(D776,'Műszaki adattábla'!F:P,11,0))</f>
        <v/>
      </c>
      <c r="I776" s="30"/>
      <c r="J776" s="30"/>
      <c r="K776" s="31" t="str">
        <f>IF(D776="","",ROUND(((F776*I776*'Műszaki adattábla'!$C$7/'Műszaki adattábla'!$C$8)+(G776*I776)+(H776*I776))/12*'Műszaki adattábla'!T767,0))</f>
        <v/>
      </c>
      <c r="L776" s="32" t="str">
        <f t="shared" si="29"/>
        <v/>
      </c>
    </row>
    <row r="777" spans="2:12" ht="14.4" thickBot="1" x14ac:dyDescent="0.3">
      <c r="B777" s="28" t="str">
        <f t="shared" si="28"/>
        <v/>
      </c>
      <c r="C777" s="167" t="str">
        <f>IF(D777="","",VLOOKUP(D777,'Műszaki adattábla'!F:G,2,0))</f>
        <v/>
      </c>
      <c r="D777" s="168" t="str">
        <f>IF('Műszaki adattábla'!F768="","",'Műszaki adattábla'!F768)</f>
        <v/>
      </c>
      <c r="E777" s="169" t="str">
        <f>IF(D777="","",VLOOKUP(D777,'Műszaki adattábla'!F:R,13,0))</f>
        <v/>
      </c>
      <c r="F777" s="29" t="str">
        <f>IF(D777="","",VLOOKUP(D777,'Műszaki adattábla'!F:M,8,0))</f>
        <v/>
      </c>
      <c r="G777" s="29" t="str">
        <f>IF(D777="","",IF('Műszaki adattábla'!L768="20-99",IF('Műszaki adattábla'!O768="","Nem adott meg lekötött teljesítményt",VLOOKUP(D777,'Műszaki adattábla'!F:O,10,0)),0))</f>
        <v/>
      </c>
      <c r="H777" s="29" t="str">
        <f>IF(D777="","",VLOOKUP(D777,'Műszaki adattábla'!F:P,11,0))</f>
        <v/>
      </c>
      <c r="I777" s="30"/>
      <c r="J777" s="30"/>
      <c r="K777" s="31" t="str">
        <f>IF(D777="","",ROUND(((F777*I777*'Műszaki adattábla'!$C$7/'Műszaki adattábla'!$C$8)+(G777*I777)+(H777*I777))/12*'Műszaki adattábla'!T768,0))</f>
        <v/>
      </c>
      <c r="L777" s="32" t="str">
        <f t="shared" si="29"/>
        <v/>
      </c>
    </row>
    <row r="778" spans="2:12" ht="14.4" thickBot="1" x14ac:dyDescent="0.3">
      <c r="B778" s="28" t="str">
        <f t="shared" si="28"/>
        <v/>
      </c>
      <c r="C778" s="167" t="str">
        <f>IF(D778="","",VLOOKUP(D778,'Műszaki adattábla'!F:G,2,0))</f>
        <v/>
      </c>
      <c r="D778" s="168" t="str">
        <f>IF('Műszaki adattábla'!F769="","",'Műszaki adattábla'!F769)</f>
        <v/>
      </c>
      <c r="E778" s="169" t="str">
        <f>IF(D778="","",VLOOKUP(D778,'Műszaki adattábla'!F:R,13,0))</f>
        <v/>
      </c>
      <c r="F778" s="29" t="str">
        <f>IF(D778="","",VLOOKUP(D778,'Műszaki adattábla'!F:M,8,0))</f>
        <v/>
      </c>
      <c r="G778" s="29" t="str">
        <f>IF(D778="","",IF('Műszaki adattábla'!L769="20-99",IF('Műszaki adattábla'!O769="","Nem adott meg lekötött teljesítményt",VLOOKUP(D778,'Műszaki adattábla'!F:O,10,0)),0))</f>
        <v/>
      </c>
      <c r="H778" s="29" t="str">
        <f>IF(D778="","",VLOOKUP(D778,'Műszaki adattábla'!F:P,11,0))</f>
        <v/>
      </c>
      <c r="I778" s="30"/>
      <c r="J778" s="30"/>
      <c r="K778" s="31" t="str">
        <f>IF(D778="","",ROUND(((F778*I778*'Műszaki adattábla'!$C$7/'Műszaki adattábla'!$C$8)+(G778*I778)+(H778*I778))/12*'Műszaki adattábla'!T769,0))</f>
        <v/>
      </c>
      <c r="L778" s="32" t="str">
        <f t="shared" si="29"/>
        <v/>
      </c>
    </row>
    <row r="779" spans="2:12" ht="14.4" thickBot="1" x14ac:dyDescent="0.3">
      <c r="B779" s="28" t="str">
        <f t="shared" si="28"/>
        <v/>
      </c>
      <c r="C779" s="167" t="str">
        <f>IF(D779="","",VLOOKUP(D779,'Műszaki adattábla'!F:G,2,0))</f>
        <v/>
      </c>
      <c r="D779" s="168" t="str">
        <f>IF('Műszaki adattábla'!F770="","",'Műszaki adattábla'!F770)</f>
        <v/>
      </c>
      <c r="E779" s="169" t="str">
        <f>IF(D779="","",VLOOKUP(D779,'Műszaki adattábla'!F:R,13,0))</f>
        <v/>
      </c>
      <c r="F779" s="29" t="str">
        <f>IF(D779="","",VLOOKUP(D779,'Műszaki adattábla'!F:M,8,0))</f>
        <v/>
      </c>
      <c r="G779" s="29" t="str">
        <f>IF(D779="","",IF('Műszaki adattábla'!L770="20-99",IF('Műszaki adattábla'!O770="","Nem adott meg lekötött teljesítményt",VLOOKUP(D779,'Műszaki adattábla'!F:O,10,0)),0))</f>
        <v/>
      </c>
      <c r="H779" s="29" t="str">
        <f>IF(D779="","",VLOOKUP(D779,'Műszaki adattábla'!F:P,11,0))</f>
        <v/>
      </c>
      <c r="I779" s="30"/>
      <c r="J779" s="30"/>
      <c r="K779" s="31" t="str">
        <f>IF(D779="","",ROUND(((F779*I779*'Műszaki adattábla'!$C$7/'Műszaki adattábla'!$C$8)+(G779*I779)+(H779*I779))/12*'Műszaki adattábla'!T770,0))</f>
        <v/>
      </c>
      <c r="L779" s="32" t="str">
        <f t="shared" si="29"/>
        <v/>
      </c>
    </row>
    <row r="780" spans="2:12" ht="14.4" thickBot="1" x14ac:dyDescent="0.3">
      <c r="B780" s="28" t="str">
        <f t="shared" si="28"/>
        <v/>
      </c>
      <c r="C780" s="167" t="str">
        <f>IF(D780="","",VLOOKUP(D780,'Műszaki adattábla'!F:G,2,0))</f>
        <v/>
      </c>
      <c r="D780" s="168" t="str">
        <f>IF('Műszaki adattábla'!F771="","",'Műszaki adattábla'!F771)</f>
        <v/>
      </c>
      <c r="E780" s="169" t="str">
        <f>IF(D780="","",VLOOKUP(D780,'Műszaki adattábla'!F:R,13,0))</f>
        <v/>
      </c>
      <c r="F780" s="29" t="str">
        <f>IF(D780="","",VLOOKUP(D780,'Műszaki adattábla'!F:M,8,0))</f>
        <v/>
      </c>
      <c r="G780" s="29" t="str">
        <f>IF(D780="","",IF('Műszaki adattábla'!L771="20-99",IF('Műszaki adattábla'!O771="","Nem adott meg lekötött teljesítményt",VLOOKUP(D780,'Műszaki adattábla'!F:O,10,0)),0))</f>
        <v/>
      </c>
      <c r="H780" s="29" t="str">
        <f>IF(D780="","",VLOOKUP(D780,'Műszaki adattábla'!F:P,11,0))</f>
        <v/>
      </c>
      <c r="I780" s="30"/>
      <c r="J780" s="30"/>
      <c r="K780" s="31" t="str">
        <f>IF(D780="","",ROUND(((F780*I780*'Műszaki adattábla'!$C$7/'Műszaki adattábla'!$C$8)+(G780*I780)+(H780*I780))/12*'Műszaki adattábla'!T771,0))</f>
        <v/>
      </c>
      <c r="L780" s="32" t="str">
        <f t="shared" si="29"/>
        <v/>
      </c>
    </row>
    <row r="781" spans="2:12" ht="14.4" thickBot="1" x14ac:dyDescent="0.3">
      <c r="B781" s="28" t="str">
        <f t="shared" si="28"/>
        <v/>
      </c>
      <c r="C781" s="167" t="str">
        <f>IF(D781="","",VLOOKUP(D781,'Műszaki adattábla'!F:G,2,0))</f>
        <v/>
      </c>
      <c r="D781" s="168" t="str">
        <f>IF('Műszaki adattábla'!F772="","",'Műszaki adattábla'!F772)</f>
        <v/>
      </c>
      <c r="E781" s="169" t="str">
        <f>IF(D781="","",VLOOKUP(D781,'Műszaki adattábla'!F:R,13,0))</f>
        <v/>
      </c>
      <c r="F781" s="29" t="str">
        <f>IF(D781="","",VLOOKUP(D781,'Műszaki adattábla'!F:M,8,0))</f>
        <v/>
      </c>
      <c r="G781" s="29" t="str">
        <f>IF(D781="","",IF('Műszaki adattábla'!L772="20-99",IF('Műszaki adattábla'!O772="","Nem adott meg lekötött teljesítményt",VLOOKUP(D781,'Műszaki adattábla'!F:O,10,0)),0))</f>
        <v/>
      </c>
      <c r="H781" s="29" t="str">
        <f>IF(D781="","",VLOOKUP(D781,'Műszaki adattábla'!F:P,11,0))</f>
        <v/>
      </c>
      <c r="I781" s="30"/>
      <c r="J781" s="30"/>
      <c r="K781" s="31" t="str">
        <f>IF(D781="","",ROUND(((F781*I781*'Műszaki adattábla'!$C$7/'Műszaki adattábla'!$C$8)+(G781*I781)+(H781*I781))/12*'Műszaki adattábla'!T772,0))</f>
        <v/>
      </c>
      <c r="L781" s="32" t="str">
        <f t="shared" si="29"/>
        <v/>
      </c>
    </row>
    <row r="782" spans="2:12" ht="14.4" thickBot="1" x14ac:dyDescent="0.3">
      <c r="B782" s="28" t="str">
        <f t="shared" si="28"/>
        <v/>
      </c>
      <c r="C782" s="167" t="str">
        <f>IF(D782="","",VLOOKUP(D782,'Műszaki adattábla'!F:G,2,0))</f>
        <v/>
      </c>
      <c r="D782" s="168" t="str">
        <f>IF('Műszaki adattábla'!F773="","",'Műszaki adattábla'!F773)</f>
        <v/>
      </c>
      <c r="E782" s="169" t="str">
        <f>IF(D782="","",VLOOKUP(D782,'Műszaki adattábla'!F:R,13,0))</f>
        <v/>
      </c>
      <c r="F782" s="29" t="str">
        <f>IF(D782="","",VLOOKUP(D782,'Műszaki adattábla'!F:M,8,0))</f>
        <v/>
      </c>
      <c r="G782" s="29" t="str">
        <f>IF(D782="","",IF('Műszaki adattábla'!L773="20-99",IF('Műszaki adattábla'!O773="","Nem adott meg lekötött teljesítményt",VLOOKUP(D782,'Műszaki adattábla'!F:O,10,0)),0))</f>
        <v/>
      </c>
      <c r="H782" s="29" t="str">
        <f>IF(D782="","",VLOOKUP(D782,'Műszaki adattábla'!F:P,11,0))</f>
        <v/>
      </c>
      <c r="I782" s="30"/>
      <c r="J782" s="30"/>
      <c r="K782" s="31" t="str">
        <f>IF(D782="","",ROUND(((F782*I782*'Műszaki adattábla'!$C$7/'Műszaki adattábla'!$C$8)+(G782*I782)+(H782*I782))/12*'Műszaki adattábla'!T773,0))</f>
        <v/>
      </c>
      <c r="L782" s="32" t="str">
        <f t="shared" si="29"/>
        <v/>
      </c>
    </row>
    <row r="783" spans="2:12" ht="14.4" thickBot="1" x14ac:dyDescent="0.3">
      <c r="B783" s="28" t="str">
        <f t="shared" si="28"/>
        <v/>
      </c>
      <c r="C783" s="167" t="str">
        <f>IF(D783="","",VLOOKUP(D783,'Műszaki adattábla'!F:G,2,0))</f>
        <v/>
      </c>
      <c r="D783" s="168" t="str">
        <f>IF('Műszaki adattábla'!F774="","",'Műszaki adattábla'!F774)</f>
        <v/>
      </c>
      <c r="E783" s="169" t="str">
        <f>IF(D783="","",VLOOKUP(D783,'Műszaki adattábla'!F:R,13,0))</f>
        <v/>
      </c>
      <c r="F783" s="29" t="str">
        <f>IF(D783="","",VLOOKUP(D783,'Műszaki adattábla'!F:M,8,0))</f>
        <v/>
      </c>
      <c r="G783" s="29" t="str">
        <f>IF(D783="","",IF('Műszaki adattábla'!L774="20-99",IF('Műszaki adattábla'!O774="","Nem adott meg lekötött teljesítményt",VLOOKUP(D783,'Műszaki adattábla'!F:O,10,0)),0))</f>
        <v/>
      </c>
      <c r="H783" s="29" t="str">
        <f>IF(D783="","",VLOOKUP(D783,'Műszaki adattábla'!F:P,11,0))</f>
        <v/>
      </c>
      <c r="I783" s="30"/>
      <c r="J783" s="30"/>
      <c r="K783" s="31" t="str">
        <f>IF(D783="","",ROUND(((F783*I783*'Műszaki adattábla'!$C$7/'Műszaki adattábla'!$C$8)+(G783*I783)+(H783*I783))/12*'Műszaki adattábla'!T774,0))</f>
        <v/>
      </c>
      <c r="L783" s="32" t="str">
        <f t="shared" si="29"/>
        <v/>
      </c>
    </row>
    <row r="784" spans="2:12" ht="14.4" thickBot="1" x14ac:dyDescent="0.3">
      <c r="B784" s="28" t="str">
        <f t="shared" si="28"/>
        <v/>
      </c>
      <c r="C784" s="167" t="str">
        <f>IF(D784="","",VLOOKUP(D784,'Műszaki adattábla'!F:G,2,0))</f>
        <v/>
      </c>
      <c r="D784" s="168" t="str">
        <f>IF('Műszaki adattábla'!F775="","",'Műszaki adattábla'!F775)</f>
        <v/>
      </c>
      <c r="E784" s="169" t="str">
        <f>IF(D784="","",VLOOKUP(D784,'Műszaki adattábla'!F:R,13,0))</f>
        <v/>
      </c>
      <c r="F784" s="29" t="str">
        <f>IF(D784="","",VLOOKUP(D784,'Műszaki adattábla'!F:M,8,0))</f>
        <v/>
      </c>
      <c r="G784" s="29" t="str">
        <f>IF(D784="","",IF('Műszaki adattábla'!L775="20-99",IF('Műszaki adattábla'!O775="","Nem adott meg lekötött teljesítményt",VLOOKUP(D784,'Műszaki adattábla'!F:O,10,0)),0))</f>
        <v/>
      </c>
      <c r="H784" s="29" t="str">
        <f>IF(D784="","",VLOOKUP(D784,'Műszaki adattábla'!F:P,11,0))</f>
        <v/>
      </c>
      <c r="I784" s="30"/>
      <c r="J784" s="30"/>
      <c r="K784" s="31" t="str">
        <f>IF(D784="","",ROUND(((F784*I784*'Műszaki adattábla'!$C$7/'Műszaki adattábla'!$C$8)+(G784*I784)+(H784*I784))/12*'Műszaki adattábla'!T775,0))</f>
        <v/>
      </c>
      <c r="L784" s="32" t="str">
        <f t="shared" si="29"/>
        <v/>
      </c>
    </row>
    <row r="785" spans="2:12" ht="14.4" thickBot="1" x14ac:dyDescent="0.3">
      <c r="B785" s="28" t="str">
        <f t="shared" si="28"/>
        <v/>
      </c>
      <c r="C785" s="167" t="str">
        <f>IF(D785="","",VLOOKUP(D785,'Műszaki adattábla'!F:G,2,0))</f>
        <v/>
      </c>
      <c r="D785" s="168" t="str">
        <f>IF('Műszaki adattábla'!F776="","",'Műszaki adattábla'!F776)</f>
        <v/>
      </c>
      <c r="E785" s="169" t="str">
        <f>IF(D785="","",VLOOKUP(D785,'Műszaki adattábla'!F:R,13,0))</f>
        <v/>
      </c>
      <c r="F785" s="29" t="str">
        <f>IF(D785="","",VLOOKUP(D785,'Műszaki adattábla'!F:M,8,0))</f>
        <v/>
      </c>
      <c r="G785" s="29" t="str">
        <f>IF(D785="","",IF('Műszaki adattábla'!L776="20-99",IF('Műszaki adattábla'!O776="","Nem adott meg lekötött teljesítményt",VLOOKUP(D785,'Műszaki adattábla'!F:O,10,0)),0))</f>
        <v/>
      </c>
      <c r="H785" s="29" t="str">
        <f>IF(D785="","",VLOOKUP(D785,'Műszaki adattábla'!F:P,11,0))</f>
        <v/>
      </c>
      <c r="I785" s="30"/>
      <c r="J785" s="30"/>
      <c r="K785" s="31" t="str">
        <f>IF(D785="","",ROUND(((F785*I785*'Műszaki adattábla'!$C$7/'Műszaki adattábla'!$C$8)+(G785*I785)+(H785*I785))/12*'Műszaki adattábla'!T776,0))</f>
        <v/>
      </c>
      <c r="L785" s="32" t="str">
        <f t="shared" si="29"/>
        <v/>
      </c>
    </row>
    <row r="786" spans="2:12" ht="14.4" thickBot="1" x14ac:dyDescent="0.3">
      <c r="B786" s="28" t="str">
        <f t="shared" si="28"/>
        <v/>
      </c>
      <c r="C786" s="167" t="str">
        <f>IF(D786="","",VLOOKUP(D786,'Műszaki adattábla'!F:G,2,0))</f>
        <v/>
      </c>
      <c r="D786" s="168" t="str">
        <f>IF('Műszaki adattábla'!F777="","",'Műszaki adattábla'!F777)</f>
        <v/>
      </c>
      <c r="E786" s="169" t="str">
        <f>IF(D786="","",VLOOKUP(D786,'Műszaki adattábla'!F:R,13,0))</f>
        <v/>
      </c>
      <c r="F786" s="29" t="str">
        <f>IF(D786="","",VLOOKUP(D786,'Műszaki adattábla'!F:M,8,0))</f>
        <v/>
      </c>
      <c r="G786" s="29" t="str">
        <f>IF(D786="","",IF('Műszaki adattábla'!L777="20-99",IF('Műszaki adattábla'!O777="","Nem adott meg lekötött teljesítményt",VLOOKUP(D786,'Műszaki adattábla'!F:O,10,0)),0))</f>
        <v/>
      </c>
      <c r="H786" s="29" t="str">
        <f>IF(D786="","",VLOOKUP(D786,'Műszaki adattábla'!F:P,11,0))</f>
        <v/>
      </c>
      <c r="I786" s="30"/>
      <c r="J786" s="30"/>
      <c r="K786" s="31" t="str">
        <f>IF(D786="","",ROUND(((F786*I786*'Műszaki adattábla'!$C$7/'Műszaki adattábla'!$C$8)+(G786*I786)+(H786*I786))/12*'Műszaki adattábla'!T777,0))</f>
        <v/>
      </c>
      <c r="L786" s="32" t="str">
        <f t="shared" si="29"/>
        <v/>
      </c>
    </row>
    <row r="787" spans="2:12" ht="14.4" thickBot="1" x14ac:dyDescent="0.3">
      <c r="B787" s="28" t="str">
        <f t="shared" si="28"/>
        <v/>
      </c>
      <c r="C787" s="167" t="str">
        <f>IF(D787="","",VLOOKUP(D787,'Műszaki adattábla'!F:G,2,0))</f>
        <v/>
      </c>
      <c r="D787" s="168" t="str">
        <f>IF('Műszaki adattábla'!F778="","",'Műszaki adattábla'!F778)</f>
        <v/>
      </c>
      <c r="E787" s="169" t="str">
        <f>IF(D787="","",VLOOKUP(D787,'Műszaki adattábla'!F:R,13,0))</f>
        <v/>
      </c>
      <c r="F787" s="29" t="str">
        <f>IF(D787="","",VLOOKUP(D787,'Műszaki adattábla'!F:M,8,0))</f>
        <v/>
      </c>
      <c r="G787" s="29" t="str">
        <f>IF(D787="","",IF('Műszaki adattábla'!L778="20-99",IF('Műszaki adattábla'!O778="","Nem adott meg lekötött teljesítményt",VLOOKUP(D787,'Műszaki adattábla'!F:O,10,0)),0))</f>
        <v/>
      </c>
      <c r="H787" s="29" t="str">
        <f>IF(D787="","",VLOOKUP(D787,'Műszaki adattábla'!F:P,11,0))</f>
        <v/>
      </c>
      <c r="I787" s="30"/>
      <c r="J787" s="30"/>
      <c r="K787" s="31" t="str">
        <f>IF(D787="","",ROUND(((F787*I787*'Műszaki adattábla'!$C$7/'Műszaki adattábla'!$C$8)+(G787*I787)+(H787*I787))/12*'Műszaki adattábla'!T778,0))</f>
        <v/>
      </c>
      <c r="L787" s="32" t="str">
        <f t="shared" si="29"/>
        <v/>
      </c>
    </row>
    <row r="788" spans="2:12" ht="14.4" thickBot="1" x14ac:dyDescent="0.3">
      <c r="B788" s="28" t="str">
        <f t="shared" si="28"/>
        <v/>
      </c>
      <c r="C788" s="167" t="str">
        <f>IF(D788="","",VLOOKUP(D788,'Műszaki adattábla'!F:G,2,0))</f>
        <v/>
      </c>
      <c r="D788" s="168" t="str">
        <f>IF('Műszaki adattábla'!F779="","",'Műszaki adattábla'!F779)</f>
        <v/>
      </c>
      <c r="E788" s="169" t="str">
        <f>IF(D788="","",VLOOKUP(D788,'Műszaki adattábla'!F:R,13,0))</f>
        <v/>
      </c>
      <c r="F788" s="29" t="str">
        <f>IF(D788="","",VLOOKUP(D788,'Műszaki adattábla'!F:M,8,0))</f>
        <v/>
      </c>
      <c r="G788" s="29" t="str">
        <f>IF(D788="","",IF('Műszaki adattábla'!L779="20-99",IF('Műszaki adattábla'!O779="","Nem adott meg lekötött teljesítményt",VLOOKUP(D788,'Műszaki adattábla'!F:O,10,0)),0))</f>
        <v/>
      </c>
      <c r="H788" s="29" t="str">
        <f>IF(D788="","",VLOOKUP(D788,'Műszaki adattábla'!F:P,11,0))</f>
        <v/>
      </c>
      <c r="I788" s="30"/>
      <c r="J788" s="30"/>
      <c r="K788" s="31" t="str">
        <f>IF(D788="","",ROUND(((F788*I788*'Műszaki adattábla'!$C$7/'Műszaki adattábla'!$C$8)+(G788*I788)+(H788*I788))/12*'Műszaki adattábla'!T779,0))</f>
        <v/>
      </c>
      <c r="L788" s="32" t="str">
        <f t="shared" si="29"/>
        <v/>
      </c>
    </row>
    <row r="789" spans="2:12" ht="14.4" thickBot="1" x14ac:dyDescent="0.3">
      <c r="B789" s="28" t="str">
        <f t="shared" si="28"/>
        <v/>
      </c>
      <c r="C789" s="167" t="str">
        <f>IF(D789="","",VLOOKUP(D789,'Műszaki adattábla'!F:G,2,0))</f>
        <v/>
      </c>
      <c r="D789" s="168" t="str">
        <f>IF('Műszaki adattábla'!F780="","",'Műszaki adattábla'!F780)</f>
        <v/>
      </c>
      <c r="E789" s="169" t="str">
        <f>IF(D789="","",VLOOKUP(D789,'Műszaki adattábla'!F:R,13,0))</f>
        <v/>
      </c>
      <c r="F789" s="29" t="str">
        <f>IF(D789="","",VLOOKUP(D789,'Műszaki adattábla'!F:M,8,0))</f>
        <v/>
      </c>
      <c r="G789" s="29" t="str">
        <f>IF(D789="","",IF('Műszaki adattábla'!L780="20-99",IF('Műszaki adattábla'!O780="","Nem adott meg lekötött teljesítményt",VLOOKUP(D789,'Műszaki adattábla'!F:O,10,0)),0))</f>
        <v/>
      </c>
      <c r="H789" s="29" t="str">
        <f>IF(D789="","",VLOOKUP(D789,'Műszaki adattábla'!F:P,11,0))</f>
        <v/>
      </c>
      <c r="I789" s="30"/>
      <c r="J789" s="30"/>
      <c r="K789" s="31" t="str">
        <f>IF(D789="","",ROUND(((F789*I789*'Műszaki adattábla'!$C$7/'Műszaki adattábla'!$C$8)+(G789*I789)+(H789*I789))/12*'Műszaki adattábla'!T780,0))</f>
        <v/>
      </c>
      <c r="L789" s="32" t="str">
        <f t="shared" si="29"/>
        <v/>
      </c>
    </row>
    <row r="790" spans="2:12" ht="14.4" thickBot="1" x14ac:dyDescent="0.3">
      <c r="B790" s="28" t="str">
        <f t="shared" si="28"/>
        <v/>
      </c>
      <c r="C790" s="167" t="str">
        <f>IF(D790="","",VLOOKUP(D790,'Műszaki adattábla'!F:G,2,0))</f>
        <v/>
      </c>
      <c r="D790" s="168" t="str">
        <f>IF('Műszaki adattábla'!F781="","",'Műszaki adattábla'!F781)</f>
        <v/>
      </c>
      <c r="E790" s="169" t="str">
        <f>IF(D790="","",VLOOKUP(D790,'Műszaki adattábla'!F:R,13,0))</f>
        <v/>
      </c>
      <c r="F790" s="29" t="str">
        <f>IF(D790="","",VLOOKUP(D790,'Műszaki adattábla'!F:M,8,0))</f>
        <v/>
      </c>
      <c r="G790" s="29" t="str">
        <f>IF(D790="","",IF('Műszaki adattábla'!L781="20-99",IF('Műszaki adattábla'!O781="","Nem adott meg lekötött teljesítményt",VLOOKUP(D790,'Műszaki adattábla'!F:O,10,0)),0))</f>
        <v/>
      </c>
      <c r="H790" s="29" t="str">
        <f>IF(D790="","",VLOOKUP(D790,'Műszaki adattábla'!F:P,11,0))</f>
        <v/>
      </c>
      <c r="I790" s="30"/>
      <c r="J790" s="30"/>
      <c r="K790" s="31" t="str">
        <f>IF(D790="","",ROUND(((F790*I790*'Műszaki adattábla'!$C$7/'Műszaki adattábla'!$C$8)+(G790*I790)+(H790*I790))/12*'Műszaki adattábla'!T781,0))</f>
        <v/>
      </c>
      <c r="L790" s="32" t="str">
        <f t="shared" si="29"/>
        <v/>
      </c>
    </row>
    <row r="791" spans="2:12" ht="14.4" thickBot="1" x14ac:dyDescent="0.3">
      <c r="B791" s="28" t="str">
        <f t="shared" si="28"/>
        <v/>
      </c>
      <c r="C791" s="167" t="str">
        <f>IF(D791="","",VLOOKUP(D791,'Műszaki adattábla'!F:G,2,0))</f>
        <v/>
      </c>
      <c r="D791" s="168" t="str">
        <f>IF('Műszaki adattábla'!F782="","",'Műszaki adattábla'!F782)</f>
        <v/>
      </c>
      <c r="E791" s="169" t="str">
        <f>IF(D791="","",VLOOKUP(D791,'Műszaki adattábla'!F:R,13,0))</f>
        <v/>
      </c>
      <c r="F791" s="29" t="str">
        <f>IF(D791="","",VLOOKUP(D791,'Műszaki adattábla'!F:M,8,0))</f>
        <v/>
      </c>
      <c r="G791" s="29" t="str">
        <f>IF(D791="","",IF('Műszaki adattábla'!L782="20-99",IF('Műszaki adattábla'!O782="","Nem adott meg lekötött teljesítményt",VLOOKUP(D791,'Műszaki adattábla'!F:O,10,0)),0))</f>
        <v/>
      </c>
      <c r="H791" s="29" t="str">
        <f>IF(D791="","",VLOOKUP(D791,'Műszaki adattábla'!F:P,11,0))</f>
        <v/>
      </c>
      <c r="I791" s="30"/>
      <c r="J791" s="30"/>
      <c r="K791" s="31" t="str">
        <f>IF(D791="","",ROUND(((F791*I791*'Műszaki adattábla'!$C$7/'Műszaki adattábla'!$C$8)+(G791*I791)+(H791*I791))/12*'Műszaki adattábla'!T782,0))</f>
        <v/>
      </c>
      <c r="L791" s="32" t="str">
        <f t="shared" si="29"/>
        <v/>
      </c>
    </row>
    <row r="792" spans="2:12" ht="14.4" thickBot="1" x14ac:dyDescent="0.3">
      <c r="B792" s="28" t="str">
        <f t="shared" ref="B792:B855" si="30">IF(D792="","",B791+1)</f>
        <v/>
      </c>
      <c r="C792" s="167" t="str">
        <f>IF(D792="","",VLOOKUP(D792,'Műszaki adattábla'!F:G,2,0))</f>
        <v/>
      </c>
      <c r="D792" s="168" t="str">
        <f>IF('Műszaki adattábla'!F783="","",'Műszaki adattábla'!F783)</f>
        <v/>
      </c>
      <c r="E792" s="169" t="str">
        <f>IF(D792="","",VLOOKUP(D792,'Műszaki adattábla'!F:R,13,0))</f>
        <v/>
      </c>
      <c r="F792" s="29" t="str">
        <f>IF(D792="","",VLOOKUP(D792,'Műszaki adattábla'!F:M,8,0))</f>
        <v/>
      </c>
      <c r="G792" s="29" t="str">
        <f>IF(D792="","",IF('Műszaki adattábla'!L783="20-99",IF('Műszaki adattábla'!O783="","Nem adott meg lekötött teljesítményt",VLOOKUP(D792,'Műszaki adattábla'!F:O,10,0)),0))</f>
        <v/>
      </c>
      <c r="H792" s="29" t="str">
        <f>IF(D792="","",VLOOKUP(D792,'Műszaki adattábla'!F:P,11,0))</f>
        <v/>
      </c>
      <c r="I792" s="30"/>
      <c r="J792" s="30"/>
      <c r="K792" s="31" t="str">
        <f>IF(D792="","",ROUND(((F792*I792*'Műszaki adattábla'!$C$7/'Műszaki adattábla'!$C$8)+(G792*I792)+(H792*I792))/12*'Műszaki adattábla'!T783,0))</f>
        <v/>
      </c>
      <c r="L792" s="32" t="str">
        <f t="shared" ref="L792:L855" si="31">IF(D792="","",ROUND((J792/1000)*E792,0))</f>
        <v/>
      </c>
    </row>
    <row r="793" spans="2:12" ht="14.4" thickBot="1" x14ac:dyDescent="0.3">
      <c r="B793" s="28" t="str">
        <f t="shared" si="30"/>
        <v/>
      </c>
      <c r="C793" s="167" t="str">
        <f>IF(D793="","",VLOOKUP(D793,'Műszaki adattábla'!F:G,2,0))</f>
        <v/>
      </c>
      <c r="D793" s="168" t="str">
        <f>IF('Műszaki adattábla'!F784="","",'Műszaki adattábla'!F784)</f>
        <v/>
      </c>
      <c r="E793" s="169" t="str">
        <f>IF(D793="","",VLOOKUP(D793,'Műszaki adattábla'!F:R,13,0))</f>
        <v/>
      </c>
      <c r="F793" s="29" t="str">
        <f>IF(D793="","",VLOOKUP(D793,'Műszaki adattábla'!F:M,8,0))</f>
        <v/>
      </c>
      <c r="G793" s="29" t="str">
        <f>IF(D793="","",IF('Műszaki adattábla'!L784="20-99",IF('Műszaki adattábla'!O784="","Nem adott meg lekötött teljesítményt",VLOOKUP(D793,'Műszaki adattábla'!F:O,10,0)),0))</f>
        <v/>
      </c>
      <c r="H793" s="29" t="str">
        <f>IF(D793="","",VLOOKUP(D793,'Műszaki adattábla'!F:P,11,0))</f>
        <v/>
      </c>
      <c r="I793" s="30"/>
      <c r="J793" s="30"/>
      <c r="K793" s="31" t="str">
        <f>IF(D793="","",ROUND(((F793*I793*'Műszaki adattábla'!$C$7/'Műszaki adattábla'!$C$8)+(G793*I793)+(H793*I793))/12*'Műszaki adattábla'!T784,0))</f>
        <v/>
      </c>
      <c r="L793" s="32" t="str">
        <f t="shared" si="31"/>
        <v/>
      </c>
    </row>
    <row r="794" spans="2:12" ht="14.4" thickBot="1" x14ac:dyDescent="0.3">
      <c r="B794" s="28" t="str">
        <f t="shared" si="30"/>
        <v/>
      </c>
      <c r="C794" s="167" t="str">
        <f>IF(D794="","",VLOOKUP(D794,'Műszaki adattábla'!F:G,2,0))</f>
        <v/>
      </c>
      <c r="D794" s="168" t="str">
        <f>IF('Műszaki adattábla'!F785="","",'Műszaki adattábla'!F785)</f>
        <v/>
      </c>
      <c r="E794" s="169" t="str">
        <f>IF(D794="","",VLOOKUP(D794,'Műszaki adattábla'!F:R,13,0))</f>
        <v/>
      </c>
      <c r="F794" s="29" t="str">
        <f>IF(D794="","",VLOOKUP(D794,'Műszaki adattábla'!F:M,8,0))</f>
        <v/>
      </c>
      <c r="G794" s="29" t="str">
        <f>IF(D794="","",IF('Műszaki adattábla'!L785="20-99",IF('Műszaki adattábla'!O785="","Nem adott meg lekötött teljesítményt",VLOOKUP(D794,'Műszaki adattábla'!F:O,10,0)),0))</f>
        <v/>
      </c>
      <c r="H794" s="29" t="str">
        <f>IF(D794="","",VLOOKUP(D794,'Műszaki adattábla'!F:P,11,0))</f>
        <v/>
      </c>
      <c r="I794" s="30"/>
      <c r="J794" s="30"/>
      <c r="K794" s="31" t="str">
        <f>IF(D794="","",ROUND(((F794*I794*'Műszaki adattábla'!$C$7/'Műszaki adattábla'!$C$8)+(G794*I794)+(H794*I794))/12*'Műszaki adattábla'!T785,0))</f>
        <v/>
      </c>
      <c r="L794" s="32" t="str">
        <f t="shared" si="31"/>
        <v/>
      </c>
    </row>
    <row r="795" spans="2:12" ht="14.4" thickBot="1" x14ac:dyDescent="0.3">
      <c r="B795" s="28" t="str">
        <f t="shared" si="30"/>
        <v/>
      </c>
      <c r="C795" s="167" t="str">
        <f>IF(D795="","",VLOOKUP(D795,'Műszaki adattábla'!F:G,2,0))</f>
        <v/>
      </c>
      <c r="D795" s="168" t="str">
        <f>IF('Műszaki adattábla'!F786="","",'Műszaki adattábla'!F786)</f>
        <v/>
      </c>
      <c r="E795" s="169" t="str">
        <f>IF(D795="","",VLOOKUP(D795,'Műszaki adattábla'!F:R,13,0))</f>
        <v/>
      </c>
      <c r="F795" s="29" t="str">
        <f>IF(D795="","",VLOOKUP(D795,'Műszaki adattábla'!F:M,8,0))</f>
        <v/>
      </c>
      <c r="G795" s="29" t="str">
        <f>IF(D795="","",IF('Műszaki adattábla'!L786="20-99",IF('Műszaki adattábla'!O786="","Nem adott meg lekötött teljesítményt",VLOOKUP(D795,'Műszaki adattábla'!F:O,10,0)),0))</f>
        <v/>
      </c>
      <c r="H795" s="29" t="str">
        <f>IF(D795="","",VLOOKUP(D795,'Műszaki adattábla'!F:P,11,0))</f>
        <v/>
      </c>
      <c r="I795" s="30"/>
      <c r="J795" s="30"/>
      <c r="K795" s="31" t="str">
        <f>IF(D795="","",ROUND(((F795*I795*'Műszaki adattábla'!$C$7/'Műszaki adattábla'!$C$8)+(G795*I795)+(H795*I795))/12*'Műszaki adattábla'!T786,0))</f>
        <v/>
      </c>
      <c r="L795" s="32" t="str">
        <f t="shared" si="31"/>
        <v/>
      </c>
    </row>
    <row r="796" spans="2:12" ht="14.4" thickBot="1" x14ac:dyDescent="0.3">
      <c r="B796" s="28" t="str">
        <f t="shared" si="30"/>
        <v/>
      </c>
      <c r="C796" s="167" t="str">
        <f>IF(D796="","",VLOOKUP(D796,'Műszaki adattábla'!F:G,2,0))</f>
        <v/>
      </c>
      <c r="D796" s="168" t="str">
        <f>IF('Műszaki adattábla'!F787="","",'Műszaki adattábla'!F787)</f>
        <v/>
      </c>
      <c r="E796" s="169" t="str">
        <f>IF(D796="","",VLOOKUP(D796,'Műszaki adattábla'!F:R,13,0))</f>
        <v/>
      </c>
      <c r="F796" s="29" t="str">
        <f>IF(D796="","",VLOOKUP(D796,'Műszaki adattábla'!F:M,8,0))</f>
        <v/>
      </c>
      <c r="G796" s="29" t="str">
        <f>IF(D796="","",IF('Műszaki adattábla'!L787="20-99",IF('Műszaki adattábla'!O787="","Nem adott meg lekötött teljesítményt",VLOOKUP(D796,'Műszaki adattábla'!F:O,10,0)),0))</f>
        <v/>
      </c>
      <c r="H796" s="29" t="str">
        <f>IF(D796="","",VLOOKUP(D796,'Műszaki adattábla'!F:P,11,0))</f>
        <v/>
      </c>
      <c r="I796" s="30"/>
      <c r="J796" s="30"/>
      <c r="K796" s="31" t="str">
        <f>IF(D796="","",ROUND(((F796*I796*'Műszaki adattábla'!$C$7/'Műszaki adattábla'!$C$8)+(G796*I796)+(H796*I796))/12*'Műszaki adattábla'!T787,0))</f>
        <v/>
      </c>
      <c r="L796" s="32" t="str">
        <f t="shared" si="31"/>
        <v/>
      </c>
    </row>
    <row r="797" spans="2:12" ht="14.4" thickBot="1" x14ac:dyDescent="0.3">
      <c r="B797" s="28" t="str">
        <f t="shared" si="30"/>
        <v/>
      </c>
      <c r="C797" s="167" t="str">
        <f>IF(D797="","",VLOOKUP(D797,'Műszaki adattábla'!F:G,2,0))</f>
        <v/>
      </c>
      <c r="D797" s="168" t="str">
        <f>IF('Műszaki adattábla'!F788="","",'Műszaki adattábla'!F788)</f>
        <v/>
      </c>
      <c r="E797" s="169" t="str">
        <f>IF(D797="","",VLOOKUP(D797,'Műszaki adattábla'!F:R,13,0))</f>
        <v/>
      </c>
      <c r="F797" s="29" t="str">
        <f>IF(D797="","",VLOOKUP(D797,'Műszaki adattábla'!F:M,8,0))</f>
        <v/>
      </c>
      <c r="G797" s="29" t="str">
        <f>IF(D797="","",IF('Műszaki adattábla'!L788="20-99",IF('Műszaki adattábla'!O788="","Nem adott meg lekötött teljesítményt",VLOOKUP(D797,'Műszaki adattábla'!F:O,10,0)),0))</f>
        <v/>
      </c>
      <c r="H797" s="29" t="str">
        <f>IF(D797="","",VLOOKUP(D797,'Műszaki adattábla'!F:P,11,0))</f>
        <v/>
      </c>
      <c r="I797" s="30"/>
      <c r="J797" s="30"/>
      <c r="K797" s="31" t="str">
        <f>IF(D797="","",ROUND(((F797*I797*'Műszaki adattábla'!$C$7/'Műszaki adattábla'!$C$8)+(G797*I797)+(H797*I797))/12*'Műszaki adattábla'!T788,0))</f>
        <v/>
      </c>
      <c r="L797" s="32" t="str">
        <f t="shared" si="31"/>
        <v/>
      </c>
    </row>
    <row r="798" spans="2:12" ht="14.4" thickBot="1" x14ac:dyDescent="0.3">
      <c r="B798" s="28" t="str">
        <f t="shared" si="30"/>
        <v/>
      </c>
      <c r="C798" s="167" t="str">
        <f>IF(D798="","",VLOOKUP(D798,'Műszaki adattábla'!F:G,2,0))</f>
        <v/>
      </c>
      <c r="D798" s="168" t="str">
        <f>IF('Műszaki adattábla'!F789="","",'Műszaki adattábla'!F789)</f>
        <v/>
      </c>
      <c r="E798" s="169" t="str">
        <f>IF(D798="","",VLOOKUP(D798,'Műszaki adattábla'!F:R,13,0))</f>
        <v/>
      </c>
      <c r="F798" s="29" t="str">
        <f>IF(D798="","",VLOOKUP(D798,'Műszaki adattábla'!F:M,8,0))</f>
        <v/>
      </c>
      <c r="G798" s="29" t="str">
        <f>IF(D798="","",IF('Műszaki adattábla'!L789="20-99",IF('Műszaki adattábla'!O789="","Nem adott meg lekötött teljesítményt",VLOOKUP(D798,'Műszaki adattábla'!F:O,10,0)),0))</f>
        <v/>
      </c>
      <c r="H798" s="29" t="str">
        <f>IF(D798="","",VLOOKUP(D798,'Műszaki adattábla'!F:P,11,0))</f>
        <v/>
      </c>
      <c r="I798" s="30"/>
      <c r="J798" s="30"/>
      <c r="K798" s="31" t="str">
        <f>IF(D798="","",ROUND(((F798*I798*'Műszaki adattábla'!$C$7/'Műszaki adattábla'!$C$8)+(G798*I798)+(H798*I798))/12*'Műszaki adattábla'!T789,0))</f>
        <v/>
      </c>
      <c r="L798" s="32" t="str">
        <f t="shared" si="31"/>
        <v/>
      </c>
    </row>
    <row r="799" spans="2:12" ht="14.4" thickBot="1" x14ac:dyDescent="0.3">
      <c r="B799" s="28" t="str">
        <f t="shared" si="30"/>
        <v/>
      </c>
      <c r="C799" s="167" t="str">
        <f>IF(D799="","",VLOOKUP(D799,'Műszaki adattábla'!F:G,2,0))</f>
        <v/>
      </c>
      <c r="D799" s="168" t="str">
        <f>IF('Műszaki adattábla'!F790="","",'Műszaki adattábla'!F790)</f>
        <v/>
      </c>
      <c r="E799" s="169" t="str">
        <f>IF(D799="","",VLOOKUP(D799,'Műszaki adattábla'!F:R,13,0))</f>
        <v/>
      </c>
      <c r="F799" s="29" t="str">
        <f>IF(D799="","",VLOOKUP(D799,'Műszaki adattábla'!F:M,8,0))</f>
        <v/>
      </c>
      <c r="G799" s="29" t="str">
        <f>IF(D799="","",IF('Műszaki adattábla'!L790="20-99",IF('Műszaki adattábla'!O790="","Nem adott meg lekötött teljesítményt",VLOOKUP(D799,'Műszaki adattábla'!F:O,10,0)),0))</f>
        <v/>
      </c>
      <c r="H799" s="29" t="str">
        <f>IF(D799="","",VLOOKUP(D799,'Műszaki adattábla'!F:P,11,0))</f>
        <v/>
      </c>
      <c r="I799" s="30"/>
      <c r="J799" s="30"/>
      <c r="K799" s="31" t="str">
        <f>IF(D799="","",ROUND(((F799*I799*'Műszaki adattábla'!$C$7/'Műszaki adattábla'!$C$8)+(G799*I799)+(H799*I799))/12*'Műszaki adattábla'!T790,0))</f>
        <v/>
      </c>
      <c r="L799" s="32" t="str">
        <f t="shared" si="31"/>
        <v/>
      </c>
    </row>
    <row r="800" spans="2:12" ht="14.4" thickBot="1" x14ac:dyDescent="0.3">
      <c r="B800" s="28" t="str">
        <f t="shared" si="30"/>
        <v/>
      </c>
      <c r="C800" s="167" t="str">
        <f>IF(D800="","",VLOOKUP(D800,'Műszaki adattábla'!F:G,2,0))</f>
        <v/>
      </c>
      <c r="D800" s="168" t="str">
        <f>IF('Műszaki adattábla'!F791="","",'Műszaki adattábla'!F791)</f>
        <v/>
      </c>
      <c r="E800" s="169" t="str">
        <f>IF(D800="","",VLOOKUP(D800,'Műszaki adattábla'!F:R,13,0))</f>
        <v/>
      </c>
      <c r="F800" s="29" t="str">
        <f>IF(D800="","",VLOOKUP(D800,'Műszaki adattábla'!F:M,8,0))</f>
        <v/>
      </c>
      <c r="G800" s="29" t="str">
        <f>IF(D800="","",IF('Műszaki adattábla'!L791="20-99",IF('Műszaki adattábla'!O791="","Nem adott meg lekötött teljesítményt",VLOOKUP(D800,'Műszaki adattábla'!F:O,10,0)),0))</f>
        <v/>
      </c>
      <c r="H800" s="29" t="str">
        <f>IF(D800="","",VLOOKUP(D800,'Műszaki adattábla'!F:P,11,0))</f>
        <v/>
      </c>
      <c r="I800" s="30"/>
      <c r="J800" s="30"/>
      <c r="K800" s="31" t="str">
        <f>IF(D800="","",ROUND(((F800*I800*'Műszaki adattábla'!$C$7/'Műszaki adattábla'!$C$8)+(G800*I800)+(H800*I800))/12*'Műszaki adattábla'!T791,0))</f>
        <v/>
      </c>
      <c r="L800" s="32" t="str">
        <f t="shared" si="31"/>
        <v/>
      </c>
    </row>
    <row r="801" spans="2:12" ht="14.4" thickBot="1" x14ac:dyDescent="0.3">
      <c r="B801" s="28" t="str">
        <f t="shared" si="30"/>
        <v/>
      </c>
      <c r="C801" s="167" t="str">
        <f>IF(D801="","",VLOOKUP(D801,'Műszaki adattábla'!F:G,2,0))</f>
        <v/>
      </c>
      <c r="D801" s="168" t="str">
        <f>IF('Műszaki adattábla'!F792="","",'Műszaki adattábla'!F792)</f>
        <v/>
      </c>
      <c r="E801" s="169" t="str">
        <f>IF(D801="","",VLOOKUP(D801,'Műszaki adattábla'!F:R,13,0))</f>
        <v/>
      </c>
      <c r="F801" s="29" t="str">
        <f>IF(D801="","",VLOOKUP(D801,'Műszaki adattábla'!F:M,8,0))</f>
        <v/>
      </c>
      <c r="G801" s="29" t="str">
        <f>IF(D801="","",IF('Műszaki adattábla'!L792="20-99",IF('Műszaki adattábla'!O792="","Nem adott meg lekötött teljesítményt",VLOOKUP(D801,'Műszaki adattábla'!F:O,10,0)),0))</f>
        <v/>
      </c>
      <c r="H801" s="29" t="str">
        <f>IF(D801="","",VLOOKUP(D801,'Műszaki adattábla'!F:P,11,0))</f>
        <v/>
      </c>
      <c r="I801" s="30"/>
      <c r="J801" s="30"/>
      <c r="K801" s="31" t="str">
        <f>IF(D801="","",ROUND(((F801*I801*'Műszaki adattábla'!$C$7/'Műszaki adattábla'!$C$8)+(G801*I801)+(H801*I801))/12*'Műszaki adattábla'!T792,0))</f>
        <v/>
      </c>
      <c r="L801" s="32" t="str">
        <f t="shared" si="31"/>
        <v/>
      </c>
    </row>
    <row r="802" spans="2:12" ht="14.4" thickBot="1" x14ac:dyDescent="0.3">
      <c r="B802" s="28" t="str">
        <f t="shared" si="30"/>
        <v/>
      </c>
      <c r="C802" s="167" t="str">
        <f>IF(D802="","",VLOOKUP(D802,'Műszaki adattábla'!F:G,2,0))</f>
        <v/>
      </c>
      <c r="D802" s="168" t="str">
        <f>IF('Műszaki adattábla'!F793="","",'Műszaki adattábla'!F793)</f>
        <v/>
      </c>
      <c r="E802" s="169" t="str">
        <f>IF(D802="","",VLOOKUP(D802,'Műszaki adattábla'!F:R,13,0))</f>
        <v/>
      </c>
      <c r="F802" s="29" t="str">
        <f>IF(D802="","",VLOOKUP(D802,'Műszaki adattábla'!F:M,8,0))</f>
        <v/>
      </c>
      <c r="G802" s="29" t="str">
        <f>IF(D802="","",IF('Műszaki adattábla'!L793="20-99",IF('Műszaki adattábla'!O793="","Nem adott meg lekötött teljesítményt",VLOOKUP(D802,'Műszaki adattábla'!F:O,10,0)),0))</f>
        <v/>
      </c>
      <c r="H802" s="29" t="str">
        <f>IF(D802="","",VLOOKUP(D802,'Műszaki adattábla'!F:P,11,0))</f>
        <v/>
      </c>
      <c r="I802" s="30"/>
      <c r="J802" s="30"/>
      <c r="K802" s="31" t="str">
        <f>IF(D802="","",ROUND(((F802*I802*'Műszaki adattábla'!$C$7/'Műszaki adattábla'!$C$8)+(G802*I802)+(H802*I802))/12*'Műszaki adattábla'!T793,0))</f>
        <v/>
      </c>
      <c r="L802" s="32" t="str">
        <f t="shared" si="31"/>
        <v/>
      </c>
    </row>
    <row r="803" spans="2:12" ht="14.4" thickBot="1" x14ac:dyDescent="0.3">
      <c r="B803" s="28" t="str">
        <f t="shared" si="30"/>
        <v/>
      </c>
      <c r="C803" s="167" t="str">
        <f>IF(D803="","",VLOOKUP(D803,'Műszaki adattábla'!F:G,2,0))</f>
        <v/>
      </c>
      <c r="D803" s="168" t="str">
        <f>IF('Műszaki adattábla'!F794="","",'Műszaki adattábla'!F794)</f>
        <v/>
      </c>
      <c r="E803" s="169" t="str">
        <f>IF(D803="","",VLOOKUP(D803,'Műszaki adattábla'!F:R,13,0))</f>
        <v/>
      </c>
      <c r="F803" s="29" t="str">
        <f>IF(D803="","",VLOOKUP(D803,'Műszaki adattábla'!F:M,8,0))</f>
        <v/>
      </c>
      <c r="G803" s="29" t="str">
        <f>IF(D803="","",IF('Műszaki adattábla'!L794="20-99",IF('Műszaki adattábla'!O794="","Nem adott meg lekötött teljesítményt",VLOOKUP(D803,'Műszaki adattábla'!F:O,10,0)),0))</f>
        <v/>
      </c>
      <c r="H803" s="29" t="str">
        <f>IF(D803="","",VLOOKUP(D803,'Műszaki adattábla'!F:P,11,0))</f>
        <v/>
      </c>
      <c r="I803" s="30"/>
      <c r="J803" s="30"/>
      <c r="K803" s="31" t="str">
        <f>IF(D803="","",ROUND(((F803*I803*'Műszaki adattábla'!$C$7/'Műszaki adattábla'!$C$8)+(G803*I803)+(H803*I803))/12*'Műszaki adattábla'!T794,0))</f>
        <v/>
      </c>
      <c r="L803" s="32" t="str">
        <f t="shared" si="31"/>
        <v/>
      </c>
    </row>
    <row r="804" spans="2:12" ht="14.4" thickBot="1" x14ac:dyDescent="0.3">
      <c r="B804" s="28" t="str">
        <f t="shared" si="30"/>
        <v/>
      </c>
      <c r="C804" s="167" t="str">
        <f>IF(D804="","",VLOOKUP(D804,'Műszaki adattábla'!F:G,2,0))</f>
        <v/>
      </c>
      <c r="D804" s="168" t="str">
        <f>IF('Műszaki adattábla'!F795="","",'Műszaki adattábla'!F795)</f>
        <v/>
      </c>
      <c r="E804" s="169" t="str">
        <f>IF(D804="","",VLOOKUP(D804,'Műszaki adattábla'!F:R,13,0))</f>
        <v/>
      </c>
      <c r="F804" s="29" t="str">
        <f>IF(D804="","",VLOOKUP(D804,'Műszaki adattábla'!F:M,8,0))</f>
        <v/>
      </c>
      <c r="G804" s="29" t="str">
        <f>IF(D804="","",IF('Műszaki adattábla'!L795="20-99",IF('Műszaki adattábla'!O795="","Nem adott meg lekötött teljesítményt",VLOOKUP(D804,'Műszaki adattábla'!F:O,10,0)),0))</f>
        <v/>
      </c>
      <c r="H804" s="29" t="str">
        <f>IF(D804="","",VLOOKUP(D804,'Műszaki adattábla'!F:P,11,0))</f>
        <v/>
      </c>
      <c r="I804" s="30"/>
      <c r="J804" s="30"/>
      <c r="K804" s="31" t="str">
        <f>IF(D804="","",ROUND(((F804*I804*'Műszaki adattábla'!$C$7/'Műszaki adattábla'!$C$8)+(G804*I804)+(H804*I804))/12*'Műszaki adattábla'!T795,0))</f>
        <v/>
      </c>
      <c r="L804" s="32" t="str">
        <f t="shared" si="31"/>
        <v/>
      </c>
    </row>
    <row r="805" spans="2:12" ht="14.4" thickBot="1" x14ac:dyDescent="0.3">
      <c r="B805" s="28" t="str">
        <f t="shared" si="30"/>
        <v/>
      </c>
      <c r="C805" s="167" t="str">
        <f>IF(D805="","",VLOOKUP(D805,'Műszaki adattábla'!F:G,2,0))</f>
        <v/>
      </c>
      <c r="D805" s="168" t="str">
        <f>IF('Műszaki adattábla'!F796="","",'Műszaki adattábla'!F796)</f>
        <v/>
      </c>
      <c r="E805" s="169" t="str">
        <f>IF(D805="","",VLOOKUP(D805,'Műszaki adattábla'!F:R,13,0))</f>
        <v/>
      </c>
      <c r="F805" s="29" t="str">
        <f>IF(D805="","",VLOOKUP(D805,'Műszaki adattábla'!F:M,8,0))</f>
        <v/>
      </c>
      <c r="G805" s="29" t="str">
        <f>IF(D805="","",IF('Műszaki adattábla'!L796="20-99",IF('Műszaki adattábla'!O796="","Nem adott meg lekötött teljesítményt",VLOOKUP(D805,'Műszaki adattábla'!F:O,10,0)),0))</f>
        <v/>
      </c>
      <c r="H805" s="29" t="str">
        <f>IF(D805="","",VLOOKUP(D805,'Műszaki adattábla'!F:P,11,0))</f>
        <v/>
      </c>
      <c r="I805" s="30"/>
      <c r="J805" s="30"/>
      <c r="K805" s="31" t="str">
        <f>IF(D805="","",ROUND(((F805*I805*'Műszaki adattábla'!$C$7/'Műszaki adattábla'!$C$8)+(G805*I805)+(H805*I805))/12*'Műszaki adattábla'!T796,0))</f>
        <v/>
      </c>
      <c r="L805" s="32" t="str">
        <f t="shared" si="31"/>
        <v/>
      </c>
    </row>
    <row r="806" spans="2:12" ht="14.4" thickBot="1" x14ac:dyDescent="0.3">
      <c r="B806" s="28" t="str">
        <f t="shared" si="30"/>
        <v/>
      </c>
      <c r="C806" s="167" t="str">
        <f>IF(D806="","",VLOOKUP(D806,'Műszaki adattábla'!F:G,2,0))</f>
        <v/>
      </c>
      <c r="D806" s="168" t="str">
        <f>IF('Műszaki adattábla'!F797="","",'Műszaki adattábla'!F797)</f>
        <v/>
      </c>
      <c r="E806" s="169" t="str">
        <f>IF(D806="","",VLOOKUP(D806,'Műszaki adattábla'!F:R,13,0))</f>
        <v/>
      </c>
      <c r="F806" s="29" t="str">
        <f>IF(D806="","",VLOOKUP(D806,'Műszaki adattábla'!F:M,8,0))</f>
        <v/>
      </c>
      <c r="G806" s="29" t="str">
        <f>IF(D806="","",IF('Műszaki adattábla'!L797="20-99",IF('Műszaki adattábla'!O797="","Nem adott meg lekötött teljesítményt",VLOOKUP(D806,'Műszaki adattábla'!F:O,10,0)),0))</f>
        <v/>
      </c>
      <c r="H806" s="29" t="str">
        <f>IF(D806="","",VLOOKUP(D806,'Műszaki adattábla'!F:P,11,0))</f>
        <v/>
      </c>
      <c r="I806" s="30"/>
      <c r="J806" s="30"/>
      <c r="K806" s="31" t="str">
        <f>IF(D806="","",ROUND(((F806*I806*'Műszaki adattábla'!$C$7/'Műszaki adattábla'!$C$8)+(G806*I806)+(H806*I806))/12*'Műszaki adattábla'!T797,0))</f>
        <v/>
      </c>
      <c r="L806" s="32" t="str">
        <f t="shared" si="31"/>
        <v/>
      </c>
    </row>
    <row r="807" spans="2:12" ht="14.4" thickBot="1" x14ac:dyDescent="0.3">
      <c r="B807" s="28" t="str">
        <f t="shared" si="30"/>
        <v/>
      </c>
      <c r="C807" s="167" t="str">
        <f>IF(D807="","",VLOOKUP(D807,'Műszaki adattábla'!F:G,2,0))</f>
        <v/>
      </c>
      <c r="D807" s="168" t="str">
        <f>IF('Műszaki adattábla'!F798="","",'Műszaki adattábla'!F798)</f>
        <v/>
      </c>
      <c r="E807" s="169" t="str">
        <f>IF(D807="","",VLOOKUP(D807,'Műszaki adattábla'!F:R,13,0))</f>
        <v/>
      </c>
      <c r="F807" s="29" t="str">
        <f>IF(D807="","",VLOOKUP(D807,'Műszaki adattábla'!F:M,8,0))</f>
        <v/>
      </c>
      <c r="G807" s="29" t="str">
        <f>IF(D807="","",IF('Műszaki adattábla'!L798="20-99",IF('Műszaki adattábla'!O798="","Nem adott meg lekötött teljesítményt",VLOOKUP(D807,'Műszaki adattábla'!F:O,10,0)),0))</f>
        <v/>
      </c>
      <c r="H807" s="29" t="str">
        <f>IF(D807="","",VLOOKUP(D807,'Műszaki adattábla'!F:P,11,0))</f>
        <v/>
      </c>
      <c r="I807" s="30"/>
      <c r="J807" s="30"/>
      <c r="K807" s="31" t="str">
        <f>IF(D807="","",ROUND(((F807*I807*'Műszaki adattábla'!$C$7/'Műszaki adattábla'!$C$8)+(G807*I807)+(H807*I807))/12*'Műszaki adattábla'!T798,0))</f>
        <v/>
      </c>
      <c r="L807" s="32" t="str">
        <f t="shared" si="31"/>
        <v/>
      </c>
    </row>
    <row r="808" spans="2:12" ht="14.4" thickBot="1" x14ac:dyDescent="0.3">
      <c r="B808" s="28" t="str">
        <f t="shared" si="30"/>
        <v/>
      </c>
      <c r="C808" s="167" t="str">
        <f>IF(D808="","",VLOOKUP(D808,'Műszaki adattábla'!F:G,2,0))</f>
        <v/>
      </c>
      <c r="D808" s="168" t="str">
        <f>IF('Műszaki adattábla'!F799="","",'Műszaki adattábla'!F799)</f>
        <v/>
      </c>
      <c r="E808" s="169" t="str">
        <f>IF(D808="","",VLOOKUP(D808,'Műszaki adattábla'!F:R,13,0))</f>
        <v/>
      </c>
      <c r="F808" s="29" t="str">
        <f>IF(D808="","",VLOOKUP(D808,'Műszaki adattábla'!F:M,8,0))</f>
        <v/>
      </c>
      <c r="G808" s="29" t="str">
        <f>IF(D808="","",IF('Műszaki adattábla'!L799="20-99",IF('Műszaki adattábla'!O799="","Nem adott meg lekötött teljesítményt",VLOOKUP(D808,'Műszaki adattábla'!F:O,10,0)),0))</f>
        <v/>
      </c>
      <c r="H808" s="29" t="str">
        <f>IF(D808="","",VLOOKUP(D808,'Műszaki adattábla'!F:P,11,0))</f>
        <v/>
      </c>
      <c r="I808" s="30"/>
      <c r="J808" s="30"/>
      <c r="K808" s="31" t="str">
        <f>IF(D808="","",ROUND(((F808*I808*'Műszaki adattábla'!$C$7/'Műszaki adattábla'!$C$8)+(G808*I808)+(H808*I808))/12*'Műszaki adattábla'!T799,0))</f>
        <v/>
      </c>
      <c r="L808" s="32" t="str">
        <f t="shared" si="31"/>
        <v/>
      </c>
    </row>
    <row r="809" spans="2:12" ht="14.4" thickBot="1" x14ac:dyDescent="0.3">
      <c r="B809" s="28" t="str">
        <f t="shared" si="30"/>
        <v/>
      </c>
      <c r="C809" s="167" t="str">
        <f>IF(D809="","",VLOOKUP(D809,'Műszaki adattábla'!F:G,2,0))</f>
        <v/>
      </c>
      <c r="D809" s="168" t="str">
        <f>IF('Műszaki adattábla'!F800="","",'Műszaki adattábla'!F800)</f>
        <v/>
      </c>
      <c r="E809" s="169" t="str">
        <f>IF(D809="","",VLOOKUP(D809,'Műszaki adattábla'!F:R,13,0))</f>
        <v/>
      </c>
      <c r="F809" s="29" t="str">
        <f>IF(D809="","",VLOOKUP(D809,'Műszaki adattábla'!F:M,8,0))</f>
        <v/>
      </c>
      <c r="G809" s="29" t="str">
        <f>IF(D809="","",IF('Műszaki adattábla'!L800="20-99",IF('Műszaki adattábla'!O800="","Nem adott meg lekötött teljesítményt",VLOOKUP(D809,'Műszaki adattábla'!F:O,10,0)),0))</f>
        <v/>
      </c>
      <c r="H809" s="29" t="str">
        <f>IF(D809="","",VLOOKUP(D809,'Műszaki adattábla'!F:P,11,0))</f>
        <v/>
      </c>
      <c r="I809" s="30"/>
      <c r="J809" s="30"/>
      <c r="K809" s="31" t="str">
        <f>IF(D809="","",ROUND(((F809*I809*'Műszaki adattábla'!$C$7/'Műszaki adattábla'!$C$8)+(G809*I809)+(H809*I809))/12*'Műszaki adattábla'!T800,0))</f>
        <v/>
      </c>
      <c r="L809" s="32" t="str">
        <f t="shared" si="31"/>
        <v/>
      </c>
    </row>
    <row r="810" spans="2:12" ht="14.4" thickBot="1" x14ac:dyDescent="0.3">
      <c r="B810" s="28" t="str">
        <f t="shared" si="30"/>
        <v/>
      </c>
      <c r="C810" s="167" t="str">
        <f>IF(D810="","",VLOOKUP(D810,'Műszaki adattábla'!F:G,2,0))</f>
        <v/>
      </c>
      <c r="D810" s="168" t="str">
        <f>IF('Műszaki adattábla'!F801="","",'Műszaki adattábla'!F801)</f>
        <v/>
      </c>
      <c r="E810" s="169" t="str">
        <f>IF(D810="","",VLOOKUP(D810,'Műszaki adattábla'!F:R,13,0))</f>
        <v/>
      </c>
      <c r="F810" s="29" t="str">
        <f>IF(D810="","",VLOOKUP(D810,'Műszaki adattábla'!F:M,8,0))</f>
        <v/>
      </c>
      <c r="G810" s="29" t="str">
        <f>IF(D810="","",IF('Műszaki adattábla'!L801="20-99",IF('Műszaki adattábla'!O801="","Nem adott meg lekötött teljesítményt",VLOOKUP(D810,'Műszaki adattábla'!F:O,10,0)),0))</f>
        <v/>
      </c>
      <c r="H810" s="29" t="str">
        <f>IF(D810="","",VLOOKUP(D810,'Műszaki adattábla'!F:P,11,0))</f>
        <v/>
      </c>
      <c r="I810" s="30"/>
      <c r="J810" s="30"/>
      <c r="K810" s="31" t="str">
        <f>IF(D810="","",ROUND(((F810*I810*'Műszaki adattábla'!$C$7/'Műszaki adattábla'!$C$8)+(G810*I810)+(H810*I810))/12*'Műszaki adattábla'!T801,0))</f>
        <v/>
      </c>
      <c r="L810" s="32" t="str">
        <f t="shared" si="31"/>
        <v/>
      </c>
    </row>
    <row r="811" spans="2:12" ht="14.4" thickBot="1" x14ac:dyDescent="0.3">
      <c r="B811" s="28" t="str">
        <f t="shared" si="30"/>
        <v/>
      </c>
      <c r="C811" s="167" t="str">
        <f>IF(D811="","",VLOOKUP(D811,'Műszaki adattábla'!F:G,2,0))</f>
        <v/>
      </c>
      <c r="D811" s="168" t="str">
        <f>IF('Műszaki adattábla'!F802="","",'Műszaki adattábla'!F802)</f>
        <v/>
      </c>
      <c r="E811" s="169" t="str">
        <f>IF(D811="","",VLOOKUP(D811,'Műszaki adattábla'!F:R,13,0))</f>
        <v/>
      </c>
      <c r="F811" s="29" t="str">
        <f>IF(D811="","",VLOOKUP(D811,'Műszaki adattábla'!F:M,8,0))</f>
        <v/>
      </c>
      <c r="G811" s="29" t="str">
        <f>IF(D811="","",IF('Műszaki adattábla'!L802="20-99",IF('Műszaki adattábla'!O802="","Nem adott meg lekötött teljesítményt",VLOOKUP(D811,'Műszaki adattábla'!F:O,10,0)),0))</f>
        <v/>
      </c>
      <c r="H811" s="29" t="str">
        <f>IF(D811="","",VLOOKUP(D811,'Műszaki adattábla'!F:P,11,0))</f>
        <v/>
      </c>
      <c r="I811" s="30"/>
      <c r="J811" s="30"/>
      <c r="K811" s="31" t="str">
        <f>IF(D811="","",ROUND(((F811*I811*'Műszaki adattábla'!$C$7/'Műszaki adattábla'!$C$8)+(G811*I811)+(H811*I811))/12*'Műszaki adattábla'!T802,0))</f>
        <v/>
      </c>
      <c r="L811" s="32" t="str">
        <f t="shared" si="31"/>
        <v/>
      </c>
    </row>
    <row r="812" spans="2:12" ht="14.4" thickBot="1" x14ac:dyDescent="0.3">
      <c r="B812" s="28" t="str">
        <f t="shared" si="30"/>
        <v/>
      </c>
      <c r="C812" s="167" t="str">
        <f>IF(D812="","",VLOOKUP(D812,'Műszaki adattábla'!F:G,2,0))</f>
        <v/>
      </c>
      <c r="D812" s="168" t="str">
        <f>IF('Műszaki adattábla'!F803="","",'Műszaki adattábla'!F803)</f>
        <v/>
      </c>
      <c r="E812" s="169" t="str">
        <f>IF(D812="","",VLOOKUP(D812,'Műszaki adattábla'!F:R,13,0))</f>
        <v/>
      </c>
      <c r="F812" s="29" t="str">
        <f>IF(D812="","",VLOOKUP(D812,'Műszaki adattábla'!F:M,8,0))</f>
        <v/>
      </c>
      <c r="G812" s="29" t="str">
        <f>IF(D812="","",IF('Műszaki adattábla'!L803="20-99",IF('Műszaki adattábla'!O803="","Nem adott meg lekötött teljesítményt",VLOOKUP(D812,'Műszaki adattábla'!F:O,10,0)),0))</f>
        <v/>
      </c>
      <c r="H812" s="29" t="str">
        <f>IF(D812="","",VLOOKUP(D812,'Műszaki adattábla'!F:P,11,0))</f>
        <v/>
      </c>
      <c r="I812" s="30"/>
      <c r="J812" s="30"/>
      <c r="K812" s="31" t="str">
        <f>IF(D812="","",ROUND(((F812*I812*'Műszaki adattábla'!$C$7/'Műszaki adattábla'!$C$8)+(G812*I812)+(H812*I812))/12*'Műszaki adattábla'!T803,0))</f>
        <v/>
      </c>
      <c r="L812" s="32" t="str">
        <f t="shared" si="31"/>
        <v/>
      </c>
    </row>
    <row r="813" spans="2:12" ht="14.4" thickBot="1" x14ac:dyDescent="0.3">
      <c r="B813" s="28" t="str">
        <f t="shared" si="30"/>
        <v/>
      </c>
      <c r="C813" s="167" t="str">
        <f>IF(D813="","",VLOOKUP(D813,'Műszaki adattábla'!F:G,2,0))</f>
        <v/>
      </c>
      <c r="D813" s="168" t="str">
        <f>IF('Műszaki adattábla'!F804="","",'Műszaki adattábla'!F804)</f>
        <v/>
      </c>
      <c r="E813" s="169" t="str">
        <f>IF(D813="","",VLOOKUP(D813,'Műszaki adattábla'!F:R,13,0))</f>
        <v/>
      </c>
      <c r="F813" s="29" t="str">
        <f>IF(D813="","",VLOOKUP(D813,'Műszaki adattábla'!F:M,8,0))</f>
        <v/>
      </c>
      <c r="G813" s="29" t="str">
        <f>IF(D813="","",IF('Műszaki adattábla'!L804="20-99",IF('Műszaki adattábla'!O804="","Nem adott meg lekötött teljesítményt",VLOOKUP(D813,'Műszaki adattábla'!F:O,10,0)),0))</f>
        <v/>
      </c>
      <c r="H813" s="29" t="str">
        <f>IF(D813="","",VLOOKUP(D813,'Műszaki adattábla'!F:P,11,0))</f>
        <v/>
      </c>
      <c r="I813" s="30"/>
      <c r="J813" s="30"/>
      <c r="K813" s="31" t="str">
        <f>IF(D813="","",ROUND(((F813*I813*'Műszaki adattábla'!$C$7/'Műszaki adattábla'!$C$8)+(G813*I813)+(H813*I813))/12*'Műszaki adattábla'!T804,0))</f>
        <v/>
      </c>
      <c r="L813" s="32" t="str">
        <f t="shared" si="31"/>
        <v/>
      </c>
    </row>
    <row r="814" spans="2:12" ht="14.4" thickBot="1" x14ac:dyDescent="0.3">
      <c r="B814" s="28" t="str">
        <f t="shared" si="30"/>
        <v/>
      </c>
      <c r="C814" s="167" t="str">
        <f>IF(D814="","",VLOOKUP(D814,'Műszaki adattábla'!F:G,2,0))</f>
        <v/>
      </c>
      <c r="D814" s="168" t="str">
        <f>IF('Műszaki adattábla'!F805="","",'Műszaki adattábla'!F805)</f>
        <v/>
      </c>
      <c r="E814" s="169" t="str">
        <f>IF(D814="","",VLOOKUP(D814,'Műszaki adattábla'!F:R,13,0))</f>
        <v/>
      </c>
      <c r="F814" s="29" t="str">
        <f>IF(D814="","",VLOOKUP(D814,'Műszaki adattábla'!F:M,8,0))</f>
        <v/>
      </c>
      <c r="G814" s="29" t="str">
        <f>IF(D814="","",IF('Műszaki adattábla'!L805="20-99",IF('Műszaki adattábla'!O805="","Nem adott meg lekötött teljesítményt",VLOOKUP(D814,'Műszaki adattábla'!F:O,10,0)),0))</f>
        <v/>
      </c>
      <c r="H814" s="29" t="str">
        <f>IF(D814="","",VLOOKUP(D814,'Műszaki adattábla'!F:P,11,0))</f>
        <v/>
      </c>
      <c r="I814" s="30"/>
      <c r="J814" s="30"/>
      <c r="K814" s="31" t="str">
        <f>IF(D814="","",ROUND(((F814*I814*'Műszaki adattábla'!$C$7/'Műszaki adattábla'!$C$8)+(G814*I814)+(H814*I814))/12*'Műszaki adattábla'!T805,0))</f>
        <v/>
      </c>
      <c r="L814" s="32" t="str">
        <f t="shared" si="31"/>
        <v/>
      </c>
    </row>
    <row r="815" spans="2:12" ht="14.4" thickBot="1" x14ac:dyDescent="0.3">
      <c r="B815" s="28" t="str">
        <f t="shared" si="30"/>
        <v/>
      </c>
      <c r="C815" s="167" t="str">
        <f>IF(D815="","",VLOOKUP(D815,'Műszaki adattábla'!F:G,2,0))</f>
        <v/>
      </c>
      <c r="D815" s="168" t="str">
        <f>IF('Műszaki adattábla'!F806="","",'Műszaki adattábla'!F806)</f>
        <v/>
      </c>
      <c r="E815" s="169" t="str">
        <f>IF(D815="","",VLOOKUP(D815,'Műszaki adattábla'!F:R,13,0))</f>
        <v/>
      </c>
      <c r="F815" s="29" t="str">
        <f>IF(D815="","",VLOOKUP(D815,'Műszaki adattábla'!F:M,8,0))</f>
        <v/>
      </c>
      <c r="G815" s="29" t="str">
        <f>IF(D815="","",IF('Műszaki adattábla'!L806="20-99",IF('Műszaki adattábla'!O806="","Nem adott meg lekötött teljesítményt",VLOOKUP(D815,'Műszaki adattábla'!F:O,10,0)),0))</f>
        <v/>
      </c>
      <c r="H815" s="29" t="str">
        <f>IF(D815="","",VLOOKUP(D815,'Műszaki adattábla'!F:P,11,0))</f>
        <v/>
      </c>
      <c r="I815" s="30"/>
      <c r="J815" s="30"/>
      <c r="K815" s="31" t="str">
        <f>IF(D815="","",ROUND(((F815*I815*'Műszaki adattábla'!$C$7/'Műszaki adattábla'!$C$8)+(G815*I815)+(H815*I815))/12*'Műszaki adattábla'!T806,0))</f>
        <v/>
      </c>
      <c r="L815" s="32" t="str">
        <f t="shared" si="31"/>
        <v/>
      </c>
    </row>
    <row r="816" spans="2:12" ht="14.4" thickBot="1" x14ac:dyDescent="0.3">
      <c r="B816" s="28" t="str">
        <f t="shared" si="30"/>
        <v/>
      </c>
      <c r="C816" s="167" t="str">
        <f>IF(D816="","",VLOOKUP(D816,'Műszaki adattábla'!F:G,2,0))</f>
        <v/>
      </c>
      <c r="D816" s="168" t="str">
        <f>IF('Műszaki adattábla'!F807="","",'Műszaki adattábla'!F807)</f>
        <v/>
      </c>
      <c r="E816" s="169" t="str">
        <f>IF(D816="","",VLOOKUP(D816,'Műszaki adattábla'!F:R,13,0))</f>
        <v/>
      </c>
      <c r="F816" s="29" t="str">
        <f>IF(D816="","",VLOOKUP(D816,'Műszaki adattábla'!F:M,8,0))</f>
        <v/>
      </c>
      <c r="G816" s="29" t="str">
        <f>IF(D816="","",IF('Műszaki adattábla'!L807="20-99",IF('Műszaki adattábla'!O807="","Nem adott meg lekötött teljesítményt",VLOOKUP(D816,'Műszaki adattábla'!F:O,10,0)),0))</f>
        <v/>
      </c>
      <c r="H816" s="29" t="str">
        <f>IF(D816="","",VLOOKUP(D816,'Műszaki adattábla'!F:P,11,0))</f>
        <v/>
      </c>
      <c r="I816" s="30"/>
      <c r="J816" s="30"/>
      <c r="K816" s="31" t="str">
        <f>IF(D816="","",ROUND(((F816*I816*'Műszaki adattábla'!$C$7/'Műszaki adattábla'!$C$8)+(G816*I816)+(H816*I816))/12*'Műszaki adattábla'!T807,0))</f>
        <v/>
      </c>
      <c r="L816" s="32" t="str">
        <f t="shared" si="31"/>
        <v/>
      </c>
    </row>
    <row r="817" spans="2:12" ht="14.4" thickBot="1" x14ac:dyDescent="0.3">
      <c r="B817" s="28" t="str">
        <f t="shared" si="30"/>
        <v/>
      </c>
      <c r="C817" s="167" t="str">
        <f>IF(D817="","",VLOOKUP(D817,'Műszaki adattábla'!F:G,2,0))</f>
        <v/>
      </c>
      <c r="D817" s="168" t="str">
        <f>IF('Műszaki adattábla'!F808="","",'Műszaki adattábla'!F808)</f>
        <v/>
      </c>
      <c r="E817" s="169" t="str">
        <f>IF(D817="","",VLOOKUP(D817,'Műszaki adattábla'!F:R,13,0))</f>
        <v/>
      </c>
      <c r="F817" s="29" t="str">
        <f>IF(D817="","",VLOOKUP(D817,'Műszaki adattábla'!F:M,8,0))</f>
        <v/>
      </c>
      <c r="G817" s="29" t="str">
        <f>IF(D817="","",IF('Műszaki adattábla'!L808="20-99",IF('Műszaki adattábla'!O808="","Nem adott meg lekötött teljesítményt",VLOOKUP(D817,'Műszaki adattábla'!F:O,10,0)),0))</f>
        <v/>
      </c>
      <c r="H817" s="29" t="str">
        <f>IF(D817="","",VLOOKUP(D817,'Műszaki adattábla'!F:P,11,0))</f>
        <v/>
      </c>
      <c r="I817" s="30"/>
      <c r="J817" s="30"/>
      <c r="K817" s="31" t="str">
        <f>IF(D817="","",ROUND(((F817*I817*'Műszaki adattábla'!$C$7/'Műszaki adattábla'!$C$8)+(G817*I817)+(H817*I817))/12*'Műszaki adattábla'!T808,0))</f>
        <v/>
      </c>
      <c r="L817" s="32" t="str">
        <f t="shared" si="31"/>
        <v/>
      </c>
    </row>
    <row r="818" spans="2:12" ht="14.4" thickBot="1" x14ac:dyDescent="0.3">
      <c r="B818" s="28" t="str">
        <f t="shared" si="30"/>
        <v/>
      </c>
      <c r="C818" s="167" t="str">
        <f>IF(D818="","",VLOOKUP(D818,'Műszaki adattábla'!F:G,2,0))</f>
        <v/>
      </c>
      <c r="D818" s="168" t="str">
        <f>IF('Műszaki adattábla'!F809="","",'Műszaki adattábla'!F809)</f>
        <v/>
      </c>
      <c r="E818" s="169" t="str">
        <f>IF(D818="","",VLOOKUP(D818,'Műszaki adattábla'!F:R,13,0))</f>
        <v/>
      </c>
      <c r="F818" s="29" t="str">
        <f>IF(D818="","",VLOOKUP(D818,'Műszaki adattábla'!F:M,8,0))</f>
        <v/>
      </c>
      <c r="G818" s="29" t="str">
        <f>IF(D818="","",IF('Műszaki adattábla'!L809="20-99",IF('Műszaki adattábla'!O809="","Nem adott meg lekötött teljesítményt",VLOOKUP(D818,'Műszaki adattábla'!F:O,10,0)),0))</f>
        <v/>
      </c>
      <c r="H818" s="29" t="str">
        <f>IF(D818="","",VLOOKUP(D818,'Műszaki adattábla'!F:P,11,0))</f>
        <v/>
      </c>
      <c r="I818" s="30"/>
      <c r="J818" s="30"/>
      <c r="K818" s="31" t="str">
        <f>IF(D818="","",ROUND(((F818*I818*'Műszaki adattábla'!$C$7/'Műszaki adattábla'!$C$8)+(G818*I818)+(H818*I818))/12*'Műszaki adattábla'!T809,0))</f>
        <v/>
      </c>
      <c r="L818" s="32" t="str">
        <f t="shared" si="31"/>
        <v/>
      </c>
    </row>
    <row r="819" spans="2:12" ht="14.4" thickBot="1" x14ac:dyDescent="0.3">
      <c r="B819" s="28" t="str">
        <f t="shared" si="30"/>
        <v/>
      </c>
      <c r="C819" s="167" t="str">
        <f>IF(D819="","",VLOOKUP(D819,'Műszaki adattábla'!F:G,2,0))</f>
        <v/>
      </c>
      <c r="D819" s="168" t="str">
        <f>IF('Műszaki adattábla'!F810="","",'Műszaki adattábla'!F810)</f>
        <v/>
      </c>
      <c r="E819" s="169" t="str">
        <f>IF(D819="","",VLOOKUP(D819,'Műszaki adattábla'!F:R,13,0))</f>
        <v/>
      </c>
      <c r="F819" s="29" t="str">
        <f>IF(D819="","",VLOOKUP(D819,'Műszaki adattábla'!F:M,8,0))</f>
        <v/>
      </c>
      <c r="G819" s="29" t="str">
        <f>IF(D819="","",IF('Műszaki adattábla'!L810="20-99",IF('Műszaki adattábla'!O810="","Nem adott meg lekötött teljesítményt",VLOOKUP(D819,'Műszaki adattábla'!F:O,10,0)),0))</f>
        <v/>
      </c>
      <c r="H819" s="29" t="str">
        <f>IF(D819="","",VLOOKUP(D819,'Műszaki adattábla'!F:P,11,0))</f>
        <v/>
      </c>
      <c r="I819" s="30"/>
      <c r="J819" s="30"/>
      <c r="K819" s="31" t="str">
        <f>IF(D819="","",ROUND(((F819*I819*'Műszaki adattábla'!$C$7/'Műszaki adattábla'!$C$8)+(G819*I819)+(H819*I819))/12*'Műszaki adattábla'!T810,0))</f>
        <v/>
      </c>
      <c r="L819" s="32" t="str">
        <f t="shared" si="31"/>
        <v/>
      </c>
    </row>
    <row r="820" spans="2:12" ht="14.4" thickBot="1" x14ac:dyDescent="0.3">
      <c r="B820" s="28" t="str">
        <f t="shared" si="30"/>
        <v/>
      </c>
      <c r="C820" s="167" t="str">
        <f>IF(D820="","",VLOOKUP(D820,'Műszaki adattábla'!F:G,2,0))</f>
        <v/>
      </c>
      <c r="D820" s="168" t="str">
        <f>IF('Műszaki adattábla'!F811="","",'Műszaki adattábla'!F811)</f>
        <v/>
      </c>
      <c r="E820" s="169" t="str">
        <f>IF(D820="","",VLOOKUP(D820,'Műszaki adattábla'!F:R,13,0))</f>
        <v/>
      </c>
      <c r="F820" s="29" t="str">
        <f>IF(D820="","",VLOOKUP(D820,'Műszaki adattábla'!F:M,8,0))</f>
        <v/>
      </c>
      <c r="G820" s="29" t="str">
        <f>IF(D820="","",IF('Műszaki adattábla'!L811="20-99",IF('Műszaki adattábla'!O811="","Nem adott meg lekötött teljesítményt",VLOOKUP(D820,'Műszaki adattábla'!F:O,10,0)),0))</f>
        <v/>
      </c>
      <c r="H820" s="29" t="str">
        <f>IF(D820="","",VLOOKUP(D820,'Műszaki adattábla'!F:P,11,0))</f>
        <v/>
      </c>
      <c r="I820" s="30"/>
      <c r="J820" s="30"/>
      <c r="K820" s="31" t="str">
        <f>IF(D820="","",ROUND(((F820*I820*'Műszaki adattábla'!$C$7/'Műszaki adattábla'!$C$8)+(G820*I820)+(H820*I820))/12*'Műszaki adattábla'!T811,0))</f>
        <v/>
      </c>
      <c r="L820" s="32" t="str">
        <f t="shared" si="31"/>
        <v/>
      </c>
    </row>
    <row r="821" spans="2:12" ht="14.4" thickBot="1" x14ac:dyDescent="0.3">
      <c r="B821" s="28" t="str">
        <f t="shared" si="30"/>
        <v/>
      </c>
      <c r="C821" s="167" t="str">
        <f>IF(D821="","",VLOOKUP(D821,'Műszaki adattábla'!F:G,2,0))</f>
        <v/>
      </c>
      <c r="D821" s="168" t="str">
        <f>IF('Műszaki adattábla'!F812="","",'Műszaki adattábla'!F812)</f>
        <v/>
      </c>
      <c r="E821" s="169" t="str">
        <f>IF(D821="","",VLOOKUP(D821,'Műszaki adattábla'!F:R,13,0))</f>
        <v/>
      </c>
      <c r="F821" s="29" t="str">
        <f>IF(D821="","",VLOOKUP(D821,'Műszaki adattábla'!F:M,8,0))</f>
        <v/>
      </c>
      <c r="G821" s="29" t="str">
        <f>IF(D821="","",IF('Műszaki adattábla'!L812="20-99",IF('Műszaki adattábla'!O812="","Nem adott meg lekötött teljesítményt",VLOOKUP(D821,'Műszaki adattábla'!F:O,10,0)),0))</f>
        <v/>
      </c>
      <c r="H821" s="29" t="str">
        <f>IF(D821="","",VLOOKUP(D821,'Műszaki adattábla'!F:P,11,0))</f>
        <v/>
      </c>
      <c r="I821" s="30"/>
      <c r="J821" s="30"/>
      <c r="K821" s="31" t="str">
        <f>IF(D821="","",ROUND(((F821*I821*'Műszaki adattábla'!$C$7/'Műszaki adattábla'!$C$8)+(G821*I821)+(H821*I821))/12*'Műszaki adattábla'!T812,0))</f>
        <v/>
      </c>
      <c r="L821" s="32" t="str">
        <f t="shared" si="31"/>
        <v/>
      </c>
    </row>
    <row r="822" spans="2:12" ht="14.4" thickBot="1" x14ac:dyDescent="0.3">
      <c r="B822" s="28" t="str">
        <f t="shared" si="30"/>
        <v/>
      </c>
      <c r="C822" s="167" t="str">
        <f>IF(D822="","",VLOOKUP(D822,'Műszaki adattábla'!F:G,2,0))</f>
        <v/>
      </c>
      <c r="D822" s="168" t="str">
        <f>IF('Műszaki adattábla'!F813="","",'Műszaki adattábla'!F813)</f>
        <v/>
      </c>
      <c r="E822" s="169" t="str">
        <f>IF(D822="","",VLOOKUP(D822,'Műszaki adattábla'!F:R,13,0))</f>
        <v/>
      </c>
      <c r="F822" s="29" t="str">
        <f>IF(D822="","",VLOOKUP(D822,'Műszaki adattábla'!F:M,8,0))</f>
        <v/>
      </c>
      <c r="G822" s="29" t="str">
        <f>IF(D822="","",IF('Műszaki adattábla'!L813="20-99",IF('Műszaki adattábla'!O813="","Nem adott meg lekötött teljesítményt",VLOOKUP(D822,'Műszaki adattábla'!F:O,10,0)),0))</f>
        <v/>
      </c>
      <c r="H822" s="29" t="str">
        <f>IF(D822="","",VLOOKUP(D822,'Műszaki adattábla'!F:P,11,0))</f>
        <v/>
      </c>
      <c r="I822" s="30"/>
      <c r="J822" s="30"/>
      <c r="K822" s="31" t="str">
        <f>IF(D822="","",ROUND(((F822*I822*'Műszaki adattábla'!$C$7/'Műszaki adattábla'!$C$8)+(G822*I822)+(H822*I822))/12*'Műszaki adattábla'!T813,0))</f>
        <v/>
      </c>
      <c r="L822" s="32" t="str">
        <f t="shared" si="31"/>
        <v/>
      </c>
    </row>
    <row r="823" spans="2:12" ht="14.4" thickBot="1" x14ac:dyDescent="0.3">
      <c r="B823" s="28" t="str">
        <f t="shared" si="30"/>
        <v/>
      </c>
      <c r="C823" s="167" t="str">
        <f>IF(D823="","",VLOOKUP(D823,'Műszaki adattábla'!F:G,2,0))</f>
        <v/>
      </c>
      <c r="D823" s="168" t="str">
        <f>IF('Műszaki adattábla'!F814="","",'Műszaki adattábla'!F814)</f>
        <v/>
      </c>
      <c r="E823" s="169" t="str">
        <f>IF(D823="","",VLOOKUP(D823,'Műszaki adattábla'!F:R,13,0))</f>
        <v/>
      </c>
      <c r="F823" s="29" t="str">
        <f>IF(D823="","",VLOOKUP(D823,'Műszaki adattábla'!F:M,8,0))</f>
        <v/>
      </c>
      <c r="G823" s="29" t="str">
        <f>IF(D823="","",IF('Műszaki adattábla'!L814="20-99",IF('Műszaki adattábla'!O814="","Nem adott meg lekötött teljesítményt",VLOOKUP(D823,'Műszaki adattábla'!F:O,10,0)),0))</f>
        <v/>
      </c>
      <c r="H823" s="29" t="str">
        <f>IF(D823="","",VLOOKUP(D823,'Műszaki adattábla'!F:P,11,0))</f>
        <v/>
      </c>
      <c r="I823" s="30"/>
      <c r="J823" s="30"/>
      <c r="K823" s="31" t="str">
        <f>IF(D823="","",ROUND(((F823*I823*'Műszaki adattábla'!$C$7/'Műszaki adattábla'!$C$8)+(G823*I823)+(H823*I823))/12*'Műszaki adattábla'!T814,0))</f>
        <v/>
      </c>
      <c r="L823" s="32" t="str">
        <f t="shared" si="31"/>
        <v/>
      </c>
    </row>
    <row r="824" spans="2:12" ht="14.4" thickBot="1" x14ac:dyDescent="0.3">
      <c r="B824" s="28" t="str">
        <f t="shared" si="30"/>
        <v/>
      </c>
      <c r="C824" s="167" t="str">
        <f>IF(D824="","",VLOOKUP(D824,'Műszaki adattábla'!F:G,2,0))</f>
        <v/>
      </c>
      <c r="D824" s="168" t="str">
        <f>IF('Műszaki adattábla'!F815="","",'Műszaki adattábla'!F815)</f>
        <v/>
      </c>
      <c r="E824" s="169" t="str">
        <f>IF(D824="","",VLOOKUP(D824,'Műszaki adattábla'!F:R,13,0))</f>
        <v/>
      </c>
      <c r="F824" s="29" t="str">
        <f>IF(D824="","",VLOOKUP(D824,'Műszaki adattábla'!F:M,8,0))</f>
        <v/>
      </c>
      <c r="G824" s="29" t="str">
        <f>IF(D824="","",IF('Műszaki adattábla'!L815="20-99",IF('Műszaki adattábla'!O815="","Nem adott meg lekötött teljesítményt",VLOOKUP(D824,'Műszaki adattábla'!F:O,10,0)),0))</f>
        <v/>
      </c>
      <c r="H824" s="29" t="str">
        <f>IF(D824="","",VLOOKUP(D824,'Műszaki adattábla'!F:P,11,0))</f>
        <v/>
      </c>
      <c r="I824" s="30"/>
      <c r="J824" s="30"/>
      <c r="K824" s="31" t="str">
        <f>IF(D824="","",ROUND(((F824*I824*'Műszaki adattábla'!$C$7/'Műszaki adattábla'!$C$8)+(G824*I824)+(H824*I824))/12*'Műszaki adattábla'!T815,0))</f>
        <v/>
      </c>
      <c r="L824" s="32" t="str">
        <f t="shared" si="31"/>
        <v/>
      </c>
    </row>
    <row r="825" spans="2:12" ht="14.4" thickBot="1" x14ac:dyDescent="0.3">
      <c r="B825" s="28" t="str">
        <f t="shared" si="30"/>
        <v/>
      </c>
      <c r="C825" s="167" t="str">
        <f>IF(D825="","",VLOOKUP(D825,'Műszaki adattábla'!F:G,2,0))</f>
        <v/>
      </c>
      <c r="D825" s="168" t="str">
        <f>IF('Műszaki adattábla'!F816="","",'Műszaki adattábla'!F816)</f>
        <v/>
      </c>
      <c r="E825" s="169" t="str">
        <f>IF(D825="","",VLOOKUP(D825,'Műszaki adattábla'!F:R,13,0))</f>
        <v/>
      </c>
      <c r="F825" s="29" t="str">
        <f>IF(D825="","",VLOOKUP(D825,'Műszaki adattábla'!F:M,8,0))</f>
        <v/>
      </c>
      <c r="G825" s="29" t="str">
        <f>IF(D825="","",IF('Műszaki adattábla'!L816="20-99",IF('Műszaki adattábla'!O816="","Nem adott meg lekötött teljesítményt",VLOOKUP(D825,'Műszaki adattábla'!F:O,10,0)),0))</f>
        <v/>
      </c>
      <c r="H825" s="29" t="str">
        <f>IF(D825="","",VLOOKUP(D825,'Műszaki adattábla'!F:P,11,0))</f>
        <v/>
      </c>
      <c r="I825" s="30"/>
      <c r="J825" s="30"/>
      <c r="K825" s="31" t="str">
        <f>IF(D825="","",ROUND(((F825*I825*'Műszaki adattábla'!$C$7/'Műszaki adattábla'!$C$8)+(G825*I825)+(H825*I825))/12*'Műszaki adattábla'!T816,0))</f>
        <v/>
      </c>
      <c r="L825" s="32" t="str">
        <f t="shared" si="31"/>
        <v/>
      </c>
    </row>
    <row r="826" spans="2:12" ht="14.4" thickBot="1" x14ac:dyDescent="0.3">
      <c r="B826" s="28" t="str">
        <f t="shared" si="30"/>
        <v/>
      </c>
      <c r="C826" s="167" t="str">
        <f>IF(D826="","",VLOOKUP(D826,'Műszaki adattábla'!F:G,2,0))</f>
        <v/>
      </c>
      <c r="D826" s="168" t="str">
        <f>IF('Műszaki adattábla'!F817="","",'Műszaki adattábla'!F817)</f>
        <v/>
      </c>
      <c r="E826" s="169" t="str">
        <f>IF(D826="","",VLOOKUP(D826,'Műszaki adattábla'!F:R,13,0))</f>
        <v/>
      </c>
      <c r="F826" s="29" t="str">
        <f>IF(D826="","",VLOOKUP(D826,'Műszaki adattábla'!F:M,8,0))</f>
        <v/>
      </c>
      <c r="G826" s="29" t="str">
        <f>IF(D826="","",IF('Műszaki adattábla'!L817="20-99",IF('Műszaki adattábla'!O817="","Nem adott meg lekötött teljesítményt",VLOOKUP(D826,'Műszaki adattábla'!F:O,10,0)),0))</f>
        <v/>
      </c>
      <c r="H826" s="29" t="str">
        <f>IF(D826="","",VLOOKUP(D826,'Műszaki adattábla'!F:P,11,0))</f>
        <v/>
      </c>
      <c r="I826" s="30"/>
      <c r="J826" s="30"/>
      <c r="K826" s="31" t="str">
        <f>IF(D826="","",ROUND(((F826*I826*'Műszaki adattábla'!$C$7/'Műszaki adattábla'!$C$8)+(G826*I826)+(H826*I826))/12*'Műszaki adattábla'!T817,0))</f>
        <v/>
      </c>
      <c r="L826" s="32" t="str">
        <f t="shared" si="31"/>
        <v/>
      </c>
    </row>
    <row r="827" spans="2:12" ht="14.4" thickBot="1" x14ac:dyDescent="0.3">
      <c r="B827" s="28" t="str">
        <f t="shared" si="30"/>
        <v/>
      </c>
      <c r="C827" s="167" t="str">
        <f>IF(D827="","",VLOOKUP(D827,'Műszaki adattábla'!F:G,2,0))</f>
        <v/>
      </c>
      <c r="D827" s="168" t="str">
        <f>IF('Műszaki adattábla'!F818="","",'Műszaki adattábla'!F818)</f>
        <v/>
      </c>
      <c r="E827" s="169" t="str">
        <f>IF(D827="","",VLOOKUP(D827,'Műszaki adattábla'!F:R,13,0))</f>
        <v/>
      </c>
      <c r="F827" s="29" t="str">
        <f>IF(D827="","",VLOOKUP(D827,'Műszaki adattábla'!F:M,8,0))</f>
        <v/>
      </c>
      <c r="G827" s="29" t="str">
        <f>IF(D827="","",IF('Műszaki adattábla'!L818="20-99",IF('Műszaki adattábla'!O818="","Nem adott meg lekötött teljesítményt",VLOOKUP(D827,'Műszaki adattábla'!F:O,10,0)),0))</f>
        <v/>
      </c>
      <c r="H827" s="29" t="str">
        <f>IF(D827="","",VLOOKUP(D827,'Műszaki adattábla'!F:P,11,0))</f>
        <v/>
      </c>
      <c r="I827" s="30"/>
      <c r="J827" s="30"/>
      <c r="K827" s="31" t="str">
        <f>IF(D827="","",ROUND(((F827*I827*'Műszaki adattábla'!$C$7/'Műszaki adattábla'!$C$8)+(G827*I827)+(H827*I827))/12*'Műszaki adattábla'!T818,0))</f>
        <v/>
      </c>
      <c r="L827" s="32" t="str">
        <f t="shared" si="31"/>
        <v/>
      </c>
    </row>
    <row r="828" spans="2:12" ht="14.4" thickBot="1" x14ac:dyDescent="0.3">
      <c r="B828" s="28" t="str">
        <f t="shared" si="30"/>
        <v/>
      </c>
      <c r="C828" s="167" t="str">
        <f>IF(D828="","",VLOOKUP(D828,'Műszaki adattábla'!F:G,2,0))</f>
        <v/>
      </c>
      <c r="D828" s="168" t="str">
        <f>IF('Műszaki adattábla'!F819="","",'Műszaki adattábla'!F819)</f>
        <v/>
      </c>
      <c r="E828" s="169" t="str">
        <f>IF(D828="","",VLOOKUP(D828,'Műszaki adattábla'!F:R,13,0))</f>
        <v/>
      </c>
      <c r="F828" s="29" t="str">
        <f>IF(D828="","",VLOOKUP(D828,'Műszaki adattábla'!F:M,8,0))</f>
        <v/>
      </c>
      <c r="G828" s="29" t="str">
        <f>IF(D828="","",IF('Műszaki adattábla'!L819="20-99",IF('Műszaki adattábla'!O819="","Nem adott meg lekötött teljesítményt",VLOOKUP(D828,'Műszaki adattábla'!F:O,10,0)),0))</f>
        <v/>
      </c>
      <c r="H828" s="29" t="str">
        <f>IF(D828="","",VLOOKUP(D828,'Műszaki adattábla'!F:P,11,0))</f>
        <v/>
      </c>
      <c r="I828" s="30"/>
      <c r="J828" s="30"/>
      <c r="K828" s="31" t="str">
        <f>IF(D828="","",ROUND(((F828*I828*'Műszaki adattábla'!$C$7/'Műszaki adattábla'!$C$8)+(G828*I828)+(H828*I828))/12*'Műszaki adattábla'!T819,0))</f>
        <v/>
      </c>
      <c r="L828" s="32" t="str">
        <f t="shared" si="31"/>
        <v/>
      </c>
    </row>
    <row r="829" spans="2:12" ht="14.4" thickBot="1" x14ac:dyDescent="0.3">
      <c r="B829" s="28" t="str">
        <f t="shared" si="30"/>
        <v/>
      </c>
      <c r="C829" s="167" t="str">
        <f>IF(D829="","",VLOOKUP(D829,'Műszaki adattábla'!F:G,2,0))</f>
        <v/>
      </c>
      <c r="D829" s="168" t="str">
        <f>IF('Műszaki adattábla'!F820="","",'Műszaki adattábla'!F820)</f>
        <v/>
      </c>
      <c r="E829" s="169" t="str">
        <f>IF(D829="","",VLOOKUP(D829,'Műszaki adattábla'!F:R,13,0))</f>
        <v/>
      </c>
      <c r="F829" s="29" t="str">
        <f>IF(D829="","",VLOOKUP(D829,'Műszaki adattábla'!F:M,8,0))</f>
        <v/>
      </c>
      <c r="G829" s="29" t="str">
        <f>IF(D829="","",IF('Műszaki adattábla'!L820="20-99",IF('Műszaki adattábla'!O820="","Nem adott meg lekötött teljesítményt",VLOOKUP(D829,'Műszaki adattábla'!F:O,10,0)),0))</f>
        <v/>
      </c>
      <c r="H829" s="29" t="str">
        <f>IF(D829="","",VLOOKUP(D829,'Műszaki adattábla'!F:P,11,0))</f>
        <v/>
      </c>
      <c r="I829" s="30"/>
      <c r="J829" s="30"/>
      <c r="K829" s="31" t="str">
        <f>IF(D829="","",ROUND(((F829*I829*'Műszaki adattábla'!$C$7/'Műszaki adattábla'!$C$8)+(G829*I829)+(H829*I829))/12*'Műszaki adattábla'!T820,0))</f>
        <v/>
      </c>
      <c r="L829" s="32" t="str">
        <f t="shared" si="31"/>
        <v/>
      </c>
    </row>
    <row r="830" spans="2:12" ht="14.4" thickBot="1" x14ac:dyDescent="0.3">
      <c r="B830" s="28" t="str">
        <f t="shared" si="30"/>
        <v/>
      </c>
      <c r="C830" s="167" t="str">
        <f>IF(D830="","",VLOOKUP(D830,'Műszaki adattábla'!F:G,2,0))</f>
        <v/>
      </c>
      <c r="D830" s="168" t="str">
        <f>IF('Műszaki adattábla'!F821="","",'Műszaki adattábla'!F821)</f>
        <v/>
      </c>
      <c r="E830" s="169" t="str">
        <f>IF(D830="","",VLOOKUP(D830,'Műszaki adattábla'!F:R,13,0))</f>
        <v/>
      </c>
      <c r="F830" s="29" t="str">
        <f>IF(D830="","",VLOOKUP(D830,'Műszaki adattábla'!F:M,8,0))</f>
        <v/>
      </c>
      <c r="G830" s="29" t="str">
        <f>IF(D830="","",IF('Műszaki adattábla'!L821="20-99",IF('Műszaki adattábla'!O821="","Nem adott meg lekötött teljesítményt",VLOOKUP(D830,'Műszaki adattábla'!F:O,10,0)),0))</f>
        <v/>
      </c>
      <c r="H830" s="29" t="str">
        <f>IF(D830="","",VLOOKUP(D830,'Műszaki adattábla'!F:P,11,0))</f>
        <v/>
      </c>
      <c r="I830" s="30"/>
      <c r="J830" s="30"/>
      <c r="K830" s="31" t="str">
        <f>IF(D830="","",ROUND(((F830*I830*'Műszaki adattábla'!$C$7/'Műszaki adattábla'!$C$8)+(G830*I830)+(H830*I830))/12*'Műszaki adattábla'!T821,0))</f>
        <v/>
      </c>
      <c r="L830" s="32" t="str">
        <f t="shared" si="31"/>
        <v/>
      </c>
    </row>
    <row r="831" spans="2:12" ht="14.4" thickBot="1" x14ac:dyDescent="0.3">
      <c r="B831" s="28" t="str">
        <f t="shared" si="30"/>
        <v/>
      </c>
      <c r="C831" s="167" t="str">
        <f>IF(D831="","",VLOOKUP(D831,'Műszaki adattábla'!F:G,2,0))</f>
        <v/>
      </c>
      <c r="D831" s="168" t="str">
        <f>IF('Műszaki adattábla'!F822="","",'Műszaki adattábla'!F822)</f>
        <v/>
      </c>
      <c r="E831" s="169" t="str">
        <f>IF(D831="","",VLOOKUP(D831,'Műszaki adattábla'!F:R,13,0))</f>
        <v/>
      </c>
      <c r="F831" s="29" t="str">
        <f>IF(D831="","",VLOOKUP(D831,'Műszaki adattábla'!F:M,8,0))</f>
        <v/>
      </c>
      <c r="G831" s="29" t="str">
        <f>IF(D831="","",IF('Műszaki adattábla'!L822="20-99",IF('Műszaki adattábla'!O822="","Nem adott meg lekötött teljesítményt",VLOOKUP(D831,'Műszaki adattábla'!F:O,10,0)),0))</f>
        <v/>
      </c>
      <c r="H831" s="29" t="str">
        <f>IF(D831="","",VLOOKUP(D831,'Műszaki adattábla'!F:P,11,0))</f>
        <v/>
      </c>
      <c r="I831" s="30"/>
      <c r="J831" s="30"/>
      <c r="K831" s="31" t="str">
        <f>IF(D831="","",ROUND(((F831*I831*'Műszaki adattábla'!$C$7/'Műszaki adattábla'!$C$8)+(G831*I831)+(H831*I831))/12*'Műszaki adattábla'!T822,0))</f>
        <v/>
      </c>
      <c r="L831" s="32" t="str">
        <f t="shared" si="31"/>
        <v/>
      </c>
    </row>
    <row r="832" spans="2:12" ht="14.4" thickBot="1" x14ac:dyDescent="0.3">
      <c r="B832" s="28" t="str">
        <f t="shared" si="30"/>
        <v/>
      </c>
      <c r="C832" s="167" t="str">
        <f>IF(D832="","",VLOOKUP(D832,'Műszaki adattábla'!F:G,2,0))</f>
        <v/>
      </c>
      <c r="D832" s="168" t="str">
        <f>IF('Műszaki adattábla'!F823="","",'Műszaki adattábla'!F823)</f>
        <v/>
      </c>
      <c r="E832" s="169" t="str">
        <f>IF(D832="","",VLOOKUP(D832,'Műszaki adattábla'!F:R,13,0))</f>
        <v/>
      </c>
      <c r="F832" s="29" t="str">
        <f>IF(D832="","",VLOOKUP(D832,'Műszaki adattábla'!F:M,8,0))</f>
        <v/>
      </c>
      <c r="G832" s="29" t="str">
        <f>IF(D832="","",IF('Műszaki adattábla'!L823="20-99",IF('Műszaki adattábla'!O823="","Nem adott meg lekötött teljesítményt",VLOOKUP(D832,'Műszaki adattábla'!F:O,10,0)),0))</f>
        <v/>
      </c>
      <c r="H832" s="29" t="str">
        <f>IF(D832="","",VLOOKUP(D832,'Műszaki adattábla'!F:P,11,0))</f>
        <v/>
      </c>
      <c r="I832" s="30"/>
      <c r="J832" s="30"/>
      <c r="K832" s="31" t="str">
        <f>IF(D832="","",ROUND(((F832*I832*'Műszaki adattábla'!$C$7/'Műszaki adattábla'!$C$8)+(G832*I832)+(H832*I832))/12*'Műszaki adattábla'!T823,0))</f>
        <v/>
      </c>
      <c r="L832" s="32" t="str">
        <f t="shared" si="31"/>
        <v/>
      </c>
    </row>
    <row r="833" spans="2:12" ht="14.4" thickBot="1" x14ac:dyDescent="0.3">
      <c r="B833" s="28" t="str">
        <f t="shared" si="30"/>
        <v/>
      </c>
      <c r="C833" s="167" t="str">
        <f>IF(D833="","",VLOOKUP(D833,'Műszaki adattábla'!F:G,2,0))</f>
        <v/>
      </c>
      <c r="D833" s="168" t="str">
        <f>IF('Műszaki adattábla'!F824="","",'Műszaki adattábla'!F824)</f>
        <v/>
      </c>
      <c r="E833" s="169" t="str">
        <f>IF(D833="","",VLOOKUP(D833,'Műszaki adattábla'!F:R,13,0))</f>
        <v/>
      </c>
      <c r="F833" s="29" t="str">
        <f>IF(D833="","",VLOOKUP(D833,'Műszaki adattábla'!F:M,8,0))</f>
        <v/>
      </c>
      <c r="G833" s="29" t="str">
        <f>IF(D833="","",IF('Műszaki adattábla'!L824="20-99",IF('Műszaki adattábla'!O824="","Nem adott meg lekötött teljesítményt",VLOOKUP(D833,'Műszaki adattábla'!F:O,10,0)),0))</f>
        <v/>
      </c>
      <c r="H833" s="29" t="str">
        <f>IF(D833="","",VLOOKUP(D833,'Műszaki adattábla'!F:P,11,0))</f>
        <v/>
      </c>
      <c r="I833" s="30"/>
      <c r="J833" s="30"/>
      <c r="K833" s="31" t="str">
        <f>IF(D833="","",ROUND(((F833*I833*'Műszaki adattábla'!$C$7/'Műszaki adattábla'!$C$8)+(G833*I833)+(H833*I833))/12*'Műszaki adattábla'!T824,0))</f>
        <v/>
      </c>
      <c r="L833" s="32" t="str">
        <f t="shared" si="31"/>
        <v/>
      </c>
    </row>
    <row r="834" spans="2:12" ht="14.4" thickBot="1" x14ac:dyDescent="0.3">
      <c r="B834" s="28" t="str">
        <f t="shared" si="30"/>
        <v/>
      </c>
      <c r="C834" s="167" t="str">
        <f>IF(D834="","",VLOOKUP(D834,'Műszaki adattábla'!F:G,2,0))</f>
        <v/>
      </c>
      <c r="D834" s="168" t="str">
        <f>IF('Műszaki adattábla'!F825="","",'Műszaki adattábla'!F825)</f>
        <v/>
      </c>
      <c r="E834" s="169" t="str">
        <f>IF(D834="","",VLOOKUP(D834,'Műszaki adattábla'!F:R,13,0))</f>
        <v/>
      </c>
      <c r="F834" s="29" t="str">
        <f>IF(D834="","",VLOOKUP(D834,'Műszaki adattábla'!F:M,8,0))</f>
        <v/>
      </c>
      <c r="G834" s="29" t="str">
        <f>IF(D834="","",IF('Műszaki adattábla'!L825="20-99",IF('Műszaki adattábla'!O825="","Nem adott meg lekötött teljesítményt",VLOOKUP(D834,'Műszaki adattábla'!F:O,10,0)),0))</f>
        <v/>
      </c>
      <c r="H834" s="29" t="str">
        <f>IF(D834="","",VLOOKUP(D834,'Műszaki adattábla'!F:P,11,0))</f>
        <v/>
      </c>
      <c r="I834" s="30"/>
      <c r="J834" s="30"/>
      <c r="K834" s="31" t="str">
        <f>IF(D834="","",ROUND(((F834*I834*'Műszaki adattábla'!$C$7/'Műszaki adattábla'!$C$8)+(G834*I834)+(H834*I834))/12*'Műszaki adattábla'!T825,0))</f>
        <v/>
      </c>
      <c r="L834" s="32" t="str">
        <f t="shared" si="31"/>
        <v/>
      </c>
    </row>
    <row r="835" spans="2:12" ht="14.4" thickBot="1" x14ac:dyDescent="0.3">
      <c r="B835" s="28" t="str">
        <f t="shared" si="30"/>
        <v/>
      </c>
      <c r="C835" s="167" t="str">
        <f>IF(D835="","",VLOOKUP(D835,'Műszaki adattábla'!F:G,2,0))</f>
        <v/>
      </c>
      <c r="D835" s="168" t="str">
        <f>IF('Műszaki adattábla'!F826="","",'Műszaki adattábla'!F826)</f>
        <v/>
      </c>
      <c r="E835" s="169" t="str">
        <f>IF(D835="","",VLOOKUP(D835,'Műszaki adattábla'!F:R,13,0))</f>
        <v/>
      </c>
      <c r="F835" s="29" t="str">
        <f>IF(D835="","",VLOOKUP(D835,'Műszaki adattábla'!F:M,8,0))</f>
        <v/>
      </c>
      <c r="G835" s="29" t="str">
        <f>IF(D835="","",IF('Műszaki adattábla'!L826="20-99",IF('Műszaki adattábla'!O826="","Nem adott meg lekötött teljesítményt",VLOOKUP(D835,'Műszaki adattábla'!F:O,10,0)),0))</f>
        <v/>
      </c>
      <c r="H835" s="29" t="str">
        <f>IF(D835="","",VLOOKUP(D835,'Műszaki adattábla'!F:P,11,0))</f>
        <v/>
      </c>
      <c r="I835" s="30"/>
      <c r="J835" s="30"/>
      <c r="K835" s="31" t="str">
        <f>IF(D835="","",ROUND(((F835*I835*'Műszaki adattábla'!$C$7/'Műszaki adattábla'!$C$8)+(G835*I835)+(H835*I835))/12*'Műszaki adattábla'!T826,0))</f>
        <v/>
      </c>
      <c r="L835" s="32" t="str">
        <f t="shared" si="31"/>
        <v/>
      </c>
    </row>
    <row r="836" spans="2:12" ht="14.4" thickBot="1" x14ac:dyDescent="0.3">
      <c r="B836" s="28" t="str">
        <f t="shared" si="30"/>
        <v/>
      </c>
      <c r="C836" s="167" t="str">
        <f>IF(D836="","",VLOOKUP(D836,'Műszaki adattábla'!F:G,2,0))</f>
        <v/>
      </c>
      <c r="D836" s="168" t="str">
        <f>IF('Műszaki adattábla'!F827="","",'Műszaki adattábla'!F827)</f>
        <v/>
      </c>
      <c r="E836" s="169" t="str">
        <f>IF(D836="","",VLOOKUP(D836,'Műszaki adattábla'!F:R,13,0))</f>
        <v/>
      </c>
      <c r="F836" s="29" t="str">
        <f>IF(D836="","",VLOOKUP(D836,'Műszaki adattábla'!F:M,8,0))</f>
        <v/>
      </c>
      <c r="G836" s="29" t="str">
        <f>IF(D836="","",IF('Műszaki adattábla'!L827="20-99",IF('Műszaki adattábla'!O827="","Nem adott meg lekötött teljesítményt",VLOOKUP(D836,'Műszaki adattábla'!F:O,10,0)),0))</f>
        <v/>
      </c>
      <c r="H836" s="29" t="str">
        <f>IF(D836="","",VLOOKUP(D836,'Műszaki adattábla'!F:P,11,0))</f>
        <v/>
      </c>
      <c r="I836" s="30"/>
      <c r="J836" s="30"/>
      <c r="K836" s="31" t="str">
        <f>IF(D836="","",ROUND(((F836*I836*'Műszaki adattábla'!$C$7/'Műszaki adattábla'!$C$8)+(G836*I836)+(H836*I836))/12*'Műszaki adattábla'!T827,0))</f>
        <v/>
      </c>
      <c r="L836" s="32" t="str">
        <f t="shared" si="31"/>
        <v/>
      </c>
    </row>
    <row r="837" spans="2:12" ht="14.4" thickBot="1" x14ac:dyDescent="0.3">
      <c r="B837" s="28" t="str">
        <f t="shared" si="30"/>
        <v/>
      </c>
      <c r="C837" s="167" t="str">
        <f>IF(D837="","",VLOOKUP(D837,'Műszaki adattábla'!F:G,2,0))</f>
        <v/>
      </c>
      <c r="D837" s="168" t="str">
        <f>IF('Műszaki adattábla'!F828="","",'Műszaki adattábla'!F828)</f>
        <v/>
      </c>
      <c r="E837" s="169" t="str">
        <f>IF(D837="","",VLOOKUP(D837,'Műszaki adattábla'!F:R,13,0))</f>
        <v/>
      </c>
      <c r="F837" s="29" t="str">
        <f>IF(D837="","",VLOOKUP(D837,'Műszaki adattábla'!F:M,8,0))</f>
        <v/>
      </c>
      <c r="G837" s="29" t="str">
        <f>IF(D837="","",IF('Műszaki adattábla'!L828="20-99",IF('Műszaki adattábla'!O828="","Nem adott meg lekötött teljesítményt",VLOOKUP(D837,'Műszaki adattábla'!F:O,10,0)),0))</f>
        <v/>
      </c>
      <c r="H837" s="29" t="str">
        <f>IF(D837="","",VLOOKUP(D837,'Műszaki adattábla'!F:P,11,0))</f>
        <v/>
      </c>
      <c r="I837" s="30"/>
      <c r="J837" s="30"/>
      <c r="K837" s="31" t="str">
        <f>IF(D837="","",ROUND(((F837*I837*'Műszaki adattábla'!$C$7/'Műszaki adattábla'!$C$8)+(G837*I837)+(H837*I837))/12*'Műszaki adattábla'!T828,0))</f>
        <v/>
      </c>
      <c r="L837" s="32" t="str">
        <f t="shared" si="31"/>
        <v/>
      </c>
    </row>
    <row r="838" spans="2:12" ht="14.4" thickBot="1" x14ac:dyDescent="0.3">
      <c r="B838" s="28" t="str">
        <f t="shared" si="30"/>
        <v/>
      </c>
      <c r="C838" s="167" t="str">
        <f>IF(D838="","",VLOOKUP(D838,'Műszaki adattábla'!F:G,2,0))</f>
        <v/>
      </c>
      <c r="D838" s="168" t="str">
        <f>IF('Műszaki adattábla'!F829="","",'Műszaki adattábla'!F829)</f>
        <v/>
      </c>
      <c r="E838" s="169" t="str">
        <f>IF(D838="","",VLOOKUP(D838,'Műszaki adattábla'!F:R,13,0))</f>
        <v/>
      </c>
      <c r="F838" s="29" t="str">
        <f>IF(D838="","",VLOOKUP(D838,'Műszaki adattábla'!F:M,8,0))</f>
        <v/>
      </c>
      <c r="G838" s="29" t="str">
        <f>IF(D838="","",IF('Műszaki adattábla'!L829="20-99",IF('Műszaki adattábla'!O829="","Nem adott meg lekötött teljesítményt",VLOOKUP(D838,'Műszaki adattábla'!F:O,10,0)),0))</f>
        <v/>
      </c>
      <c r="H838" s="29" t="str">
        <f>IF(D838="","",VLOOKUP(D838,'Műszaki adattábla'!F:P,11,0))</f>
        <v/>
      </c>
      <c r="I838" s="30"/>
      <c r="J838" s="30"/>
      <c r="K838" s="31" t="str">
        <f>IF(D838="","",ROUND(((F838*I838*'Műszaki adattábla'!$C$7/'Műszaki adattábla'!$C$8)+(G838*I838)+(H838*I838))/12*'Műszaki adattábla'!T829,0))</f>
        <v/>
      </c>
      <c r="L838" s="32" t="str">
        <f t="shared" si="31"/>
        <v/>
      </c>
    </row>
    <row r="839" spans="2:12" ht="14.4" thickBot="1" x14ac:dyDescent="0.3">
      <c r="B839" s="28" t="str">
        <f t="shared" si="30"/>
        <v/>
      </c>
      <c r="C839" s="167" t="str">
        <f>IF(D839="","",VLOOKUP(D839,'Műszaki adattábla'!F:G,2,0))</f>
        <v/>
      </c>
      <c r="D839" s="168" t="str">
        <f>IF('Műszaki adattábla'!F830="","",'Műszaki adattábla'!F830)</f>
        <v/>
      </c>
      <c r="E839" s="169" t="str">
        <f>IF(D839="","",VLOOKUP(D839,'Műszaki adattábla'!F:R,13,0))</f>
        <v/>
      </c>
      <c r="F839" s="29" t="str">
        <f>IF(D839="","",VLOOKUP(D839,'Műszaki adattábla'!F:M,8,0))</f>
        <v/>
      </c>
      <c r="G839" s="29" t="str">
        <f>IF(D839="","",IF('Műszaki adattábla'!L830="20-99",IF('Műszaki adattábla'!O830="","Nem adott meg lekötött teljesítményt",VLOOKUP(D839,'Műszaki adattábla'!F:O,10,0)),0))</f>
        <v/>
      </c>
      <c r="H839" s="29" t="str">
        <f>IF(D839="","",VLOOKUP(D839,'Műszaki adattábla'!F:P,11,0))</f>
        <v/>
      </c>
      <c r="I839" s="30"/>
      <c r="J839" s="30"/>
      <c r="K839" s="31" t="str">
        <f>IF(D839="","",ROUND(((F839*I839*'Műszaki adattábla'!$C$7/'Műszaki adattábla'!$C$8)+(G839*I839)+(H839*I839))/12*'Műszaki adattábla'!T830,0))</f>
        <v/>
      </c>
      <c r="L839" s="32" t="str">
        <f t="shared" si="31"/>
        <v/>
      </c>
    </row>
    <row r="840" spans="2:12" ht="14.4" thickBot="1" x14ac:dyDescent="0.3">
      <c r="B840" s="28" t="str">
        <f t="shared" si="30"/>
        <v/>
      </c>
      <c r="C840" s="167" t="str">
        <f>IF(D840="","",VLOOKUP(D840,'Műszaki adattábla'!F:G,2,0))</f>
        <v/>
      </c>
      <c r="D840" s="168" t="str">
        <f>IF('Műszaki adattábla'!F831="","",'Műszaki adattábla'!F831)</f>
        <v/>
      </c>
      <c r="E840" s="169" t="str">
        <f>IF(D840="","",VLOOKUP(D840,'Műszaki adattábla'!F:R,13,0))</f>
        <v/>
      </c>
      <c r="F840" s="29" t="str">
        <f>IF(D840="","",VLOOKUP(D840,'Műszaki adattábla'!F:M,8,0))</f>
        <v/>
      </c>
      <c r="G840" s="29" t="str">
        <f>IF(D840="","",IF('Műszaki adattábla'!L831="20-99",IF('Műszaki adattábla'!O831="","Nem adott meg lekötött teljesítményt",VLOOKUP(D840,'Műszaki adattábla'!F:O,10,0)),0))</f>
        <v/>
      </c>
      <c r="H840" s="29" t="str">
        <f>IF(D840="","",VLOOKUP(D840,'Műszaki adattábla'!F:P,11,0))</f>
        <v/>
      </c>
      <c r="I840" s="30"/>
      <c r="J840" s="30"/>
      <c r="K840" s="31" t="str">
        <f>IF(D840="","",ROUND(((F840*I840*'Műszaki adattábla'!$C$7/'Műszaki adattábla'!$C$8)+(G840*I840)+(H840*I840))/12*'Műszaki adattábla'!T831,0))</f>
        <v/>
      </c>
      <c r="L840" s="32" t="str">
        <f t="shared" si="31"/>
        <v/>
      </c>
    </row>
    <row r="841" spans="2:12" ht="14.4" thickBot="1" x14ac:dyDescent="0.3">
      <c r="B841" s="28" t="str">
        <f t="shared" si="30"/>
        <v/>
      </c>
      <c r="C841" s="167" t="str">
        <f>IF(D841="","",VLOOKUP(D841,'Műszaki adattábla'!F:G,2,0))</f>
        <v/>
      </c>
      <c r="D841" s="168" t="str">
        <f>IF('Műszaki adattábla'!F832="","",'Műszaki adattábla'!F832)</f>
        <v/>
      </c>
      <c r="E841" s="169" t="str">
        <f>IF(D841="","",VLOOKUP(D841,'Műszaki adattábla'!F:R,13,0))</f>
        <v/>
      </c>
      <c r="F841" s="29" t="str">
        <f>IF(D841="","",VLOOKUP(D841,'Műszaki adattábla'!F:M,8,0))</f>
        <v/>
      </c>
      <c r="G841" s="29" t="str">
        <f>IF(D841="","",IF('Műszaki adattábla'!L832="20-99",IF('Műszaki adattábla'!O832="","Nem adott meg lekötött teljesítményt",VLOOKUP(D841,'Műszaki adattábla'!F:O,10,0)),0))</f>
        <v/>
      </c>
      <c r="H841" s="29" t="str">
        <f>IF(D841="","",VLOOKUP(D841,'Műszaki adattábla'!F:P,11,0))</f>
        <v/>
      </c>
      <c r="I841" s="30"/>
      <c r="J841" s="30"/>
      <c r="K841" s="31" t="str">
        <f>IF(D841="","",ROUND(((F841*I841*'Műszaki adattábla'!$C$7/'Műszaki adattábla'!$C$8)+(G841*I841)+(H841*I841))/12*'Műszaki adattábla'!T832,0))</f>
        <v/>
      </c>
      <c r="L841" s="32" t="str">
        <f t="shared" si="31"/>
        <v/>
      </c>
    </row>
    <row r="842" spans="2:12" ht="14.4" thickBot="1" x14ac:dyDescent="0.3">
      <c r="B842" s="28" t="str">
        <f t="shared" si="30"/>
        <v/>
      </c>
      <c r="C842" s="167" t="str">
        <f>IF(D842="","",VLOOKUP(D842,'Műszaki adattábla'!F:G,2,0))</f>
        <v/>
      </c>
      <c r="D842" s="168" t="str">
        <f>IF('Műszaki adattábla'!F833="","",'Műszaki adattábla'!F833)</f>
        <v/>
      </c>
      <c r="E842" s="169" t="str">
        <f>IF(D842="","",VLOOKUP(D842,'Műszaki adattábla'!F:R,13,0))</f>
        <v/>
      </c>
      <c r="F842" s="29" t="str">
        <f>IF(D842="","",VLOOKUP(D842,'Műszaki adattábla'!F:M,8,0))</f>
        <v/>
      </c>
      <c r="G842" s="29" t="str">
        <f>IF(D842="","",IF('Műszaki adattábla'!L833="20-99",IF('Műszaki adattábla'!O833="","Nem adott meg lekötött teljesítményt",VLOOKUP(D842,'Műszaki adattábla'!F:O,10,0)),0))</f>
        <v/>
      </c>
      <c r="H842" s="29" t="str">
        <f>IF(D842="","",VLOOKUP(D842,'Műszaki adattábla'!F:P,11,0))</f>
        <v/>
      </c>
      <c r="I842" s="30"/>
      <c r="J842" s="30"/>
      <c r="K842" s="31" t="str">
        <f>IF(D842="","",ROUND(((F842*I842*'Műszaki adattábla'!$C$7/'Műszaki adattábla'!$C$8)+(G842*I842)+(H842*I842))/12*'Műszaki adattábla'!T833,0))</f>
        <v/>
      </c>
      <c r="L842" s="32" t="str">
        <f t="shared" si="31"/>
        <v/>
      </c>
    </row>
    <row r="843" spans="2:12" ht="14.4" thickBot="1" x14ac:dyDescent="0.3">
      <c r="B843" s="28" t="str">
        <f t="shared" si="30"/>
        <v/>
      </c>
      <c r="C843" s="167" t="str">
        <f>IF(D843="","",VLOOKUP(D843,'Műszaki adattábla'!F:G,2,0))</f>
        <v/>
      </c>
      <c r="D843" s="168" t="str">
        <f>IF('Műszaki adattábla'!F834="","",'Műszaki adattábla'!F834)</f>
        <v/>
      </c>
      <c r="E843" s="169" t="str">
        <f>IF(D843="","",VLOOKUP(D843,'Műszaki adattábla'!F:R,13,0))</f>
        <v/>
      </c>
      <c r="F843" s="29" t="str">
        <f>IF(D843="","",VLOOKUP(D843,'Műszaki adattábla'!F:M,8,0))</f>
        <v/>
      </c>
      <c r="G843" s="29" t="str">
        <f>IF(D843="","",IF('Műszaki adattábla'!L834="20-99",IF('Műszaki adattábla'!O834="","Nem adott meg lekötött teljesítményt",VLOOKUP(D843,'Műszaki adattábla'!F:O,10,0)),0))</f>
        <v/>
      </c>
      <c r="H843" s="29" t="str">
        <f>IF(D843="","",VLOOKUP(D843,'Műszaki adattábla'!F:P,11,0))</f>
        <v/>
      </c>
      <c r="I843" s="30"/>
      <c r="J843" s="30"/>
      <c r="K843" s="31" t="str">
        <f>IF(D843="","",ROUND(((F843*I843*'Műszaki adattábla'!$C$7/'Műszaki adattábla'!$C$8)+(G843*I843)+(H843*I843))/12*'Műszaki adattábla'!T834,0))</f>
        <v/>
      </c>
      <c r="L843" s="32" t="str">
        <f t="shared" si="31"/>
        <v/>
      </c>
    </row>
    <row r="844" spans="2:12" ht="14.4" thickBot="1" x14ac:dyDescent="0.3">
      <c r="B844" s="28" t="str">
        <f t="shared" si="30"/>
        <v/>
      </c>
      <c r="C844" s="167" t="str">
        <f>IF(D844="","",VLOOKUP(D844,'Műszaki adattábla'!F:G,2,0))</f>
        <v/>
      </c>
      <c r="D844" s="168" t="str">
        <f>IF('Műszaki adattábla'!F835="","",'Műszaki adattábla'!F835)</f>
        <v/>
      </c>
      <c r="E844" s="169" t="str">
        <f>IF(D844="","",VLOOKUP(D844,'Műszaki adattábla'!F:R,13,0))</f>
        <v/>
      </c>
      <c r="F844" s="29" t="str">
        <f>IF(D844="","",VLOOKUP(D844,'Műszaki adattábla'!F:M,8,0))</f>
        <v/>
      </c>
      <c r="G844" s="29" t="str">
        <f>IF(D844="","",IF('Műszaki adattábla'!L835="20-99",IF('Műszaki adattábla'!O835="","Nem adott meg lekötött teljesítményt",VLOOKUP(D844,'Műszaki adattábla'!F:O,10,0)),0))</f>
        <v/>
      </c>
      <c r="H844" s="29" t="str">
        <f>IF(D844="","",VLOOKUP(D844,'Műszaki adattábla'!F:P,11,0))</f>
        <v/>
      </c>
      <c r="I844" s="30"/>
      <c r="J844" s="30"/>
      <c r="K844" s="31" t="str">
        <f>IF(D844="","",ROUND(((F844*I844*'Műszaki adattábla'!$C$7/'Műszaki adattábla'!$C$8)+(G844*I844)+(H844*I844))/12*'Műszaki adattábla'!T835,0))</f>
        <v/>
      </c>
      <c r="L844" s="32" t="str">
        <f t="shared" si="31"/>
        <v/>
      </c>
    </row>
    <row r="845" spans="2:12" ht="14.4" thickBot="1" x14ac:dyDescent="0.3">
      <c r="B845" s="28" t="str">
        <f t="shared" si="30"/>
        <v/>
      </c>
      <c r="C845" s="167" t="str">
        <f>IF(D845="","",VLOOKUP(D845,'Műszaki adattábla'!F:G,2,0))</f>
        <v/>
      </c>
      <c r="D845" s="168" t="str">
        <f>IF('Műszaki adattábla'!F836="","",'Műszaki adattábla'!F836)</f>
        <v/>
      </c>
      <c r="E845" s="169" t="str">
        <f>IF(D845="","",VLOOKUP(D845,'Műszaki adattábla'!F:R,13,0))</f>
        <v/>
      </c>
      <c r="F845" s="29" t="str">
        <f>IF(D845="","",VLOOKUP(D845,'Műszaki adattábla'!F:M,8,0))</f>
        <v/>
      </c>
      <c r="G845" s="29" t="str">
        <f>IF(D845="","",IF('Műszaki adattábla'!L836="20-99",IF('Műszaki adattábla'!O836="","Nem adott meg lekötött teljesítményt",VLOOKUP(D845,'Műszaki adattábla'!F:O,10,0)),0))</f>
        <v/>
      </c>
      <c r="H845" s="29" t="str">
        <f>IF(D845="","",VLOOKUP(D845,'Műszaki adattábla'!F:P,11,0))</f>
        <v/>
      </c>
      <c r="I845" s="30"/>
      <c r="J845" s="30"/>
      <c r="K845" s="31" t="str">
        <f>IF(D845="","",ROUND(((F845*I845*'Műszaki adattábla'!$C$7/'Műszaki adattábla'!$C$8)+(G845*I845)+(H845*I845))/12*'Műszaki adattábla'!T836,0))</f>
        <v/>
      </c>
      <c r="L845" s="32" t="str">
        <f t="shared" si="31"/>
        <v/>
      </c>
    </row>
    <row r="846" spans="2:12" ht="14.4" thickBot="1" x14ac:dyDescent="0.3">
      <c r="B846" s="28" t="str">
        <f t="shared" si="30"/>
        <v/>
      </c>
      <c r="C846" s="167" t="str">
        <f>IF(D846="","",VLOOKUP(D846,'Műszaki adattábla'!F:G,2,0))</f>
        <v/>
      </c>
      <c r="D846" s="168" t="str">
        <f>IF('Műszaki adattábla'!F837="","",'Műszaki adattábla'!F837)</f>
        <v/>
      </c>
      <c r="E846" s="169" t="str">
        <f>IF(D846="","",VLOOKUP(D846,'Műszaki adattábla'!F:R,13,0))</f>
        <v/>
      </c>
      <c r="F846" s="29" t="str">
        <f>IF(D846="","",VLOOKUP(D846,'Műszaki adattábla'!F:M,8,0))</f>
        <v/>
      </c>
      <c r="G846" s="29" t="str">
        <f>IF(D846="","",IF('Műszaki adattábla'!L837="20-99",IF('Műszaki adattábla'!O837="","Nem adott meg lekötött teljesítményt",VLOOKUP(D846,'Műszaki adattábla'!F:O,10,0)),0))</f>
        <v/>
      </c>
      <c r="H846" s="29" t="str">
        <f>IF(D846="","",VLOOKUP(D846,'Műszaki adattábla'!F:P,11,0))</f>
        <v/>
      </c>
      <c r="I846" s="30"/>
      <c r="J846" s="30"/>
      <c r="K846" s="31" t="str">
        <f>IF(D846="","",ROUND(((F846*I846*'Műszaki adattábla'!$C$7/'Műszaki adattábla'!$C$8)+(G846*I846)+(H846*I846))/12*'Műszaki adattábla'!T837,0))</f>
        <v/>
      </c>
      <c r="L846" s="32" t="str">
        <f t="shared" si="31"/>
        <v/>
      </c>
    </row>
    <row r="847" spans="2:12" ht="14.4" thickBot="1" x14ac:dyDescent="0.3">
      <c r="B847" s="28" t="str">
        <f t="shared" si="30"/>
        <v/>
      </c>
      <c r="C847" s="167" t="str">
        <f>IF(D847="","",VLOOKUP(D847,'Műszaki adattábla'!F:G,2,0))</f>
        <v/>
      </c>
      <c r="D847" s="168" t="str">
        <f>IF('Műszaki adattábla'!F838="","",'Műszaki adattábla'!F838)</f>
        <v/>
      </c>
      <c r="E847" s="169" t="str">
        <f>IF(D847="","",VLOOKUP(D847,'Műszaki adattábla'!F:R,13,0))</f>
        <v/>
      </c>
      <c r="F847" s="29" t="str">
        <f>IF(D847="","",VLOOKUP(D847,'Műszaki adattábla'!F:M,8,0))</f>
        <v/>
      </c>
      <c r="G847" s="29" t="str">
        <f>IF(D847="","",IF('Műszaki adattábla'!L838="20-99",IF('Műszaki adattábla'!O838="","Nem adott meg lekötött teljesítményt",VLOOKUP(D847,'Műszaki adattábla'!F:O,10,0)),0))</f>
        <v/>
      </c>
      <c r="H847" s="29" t="str">
        <f>IF(D847="","",VLOOKUP(D847,'Műszaki adattábla'!F:P,11,0))</f>
        <v/>
      </c>
      <c r="I847" s="30"/>
      <c r="J847" s="30"/>
      <c r="K847" s="31" t="str">
        <f>IF(D847="","",ROUND(((F847*I847*'Műszaki adattábla'!$C$7/'Műszaki adattábla'!$C$8)+(G847*I847)+(H847*I847))/12*'Műszaki adattábla'!T838,0))</f>
        <v/>
      </c>
      <c r="L847" s="32" t="str">
        <f t="shared" si="31"/>
        <v/>
      </c>
    </row>
    <row r="848" spans="2:12" ht="14.4" thickBot="1" x14ac:dyDescent="0.3">
      <c r="B848" s="28" t="str">
        <f t="shared" si="30"/>
        <v/>
      </c>
      <c r="C848" s="167" t="str">
        <f>IF(D848="","",VLOOKUP(D848,'Műszaki adattábla'!F:G,2,0))</f>
        <v/>
      </c>
      <c r="D848" s="168" t="str">
        <f>IF('Műszaki adattábla'!F839="","",'Műszaki adattábla'!F839)</f>
        <v/>
      </c>
      <c r="E848" s="169" t="str">
        <f>IF(D848="","",VLOOKUP(D848,'Műszaki adattábla'!F:R,13,0))</f>
        <v/>
      </c>
      <c r="F848" s="29" t="str">
        <f>IF(D848="","",VLOOKUP(D848,'Műszaki adattábla'!F:M,8,0))</f>
        <v/>
      </c>
      <c r="G848" s="29" t="str">
        <f>IF(D848="","",IF('Műszaki adattábla'!L839="20-99",IF('Műszaki adattábla'!O839="","Nem adott meg lekötött teljesítményt",VLOOKUP(D848,'Műszaki adattábla'!F:O,10,0)),0))</f>
        <v/>
      </c>
      <c r="H848" s="29" t="str">
        <f>IF(D848="","",VLOOKUP(D848,'Műszaki adattábla'!F:P,11,0))</f>
        <v/>
      </c>
      <c r="I848" s="30"/>
      <c r="J848" s="30"/>
      <c r="K848" s="31" t="str">
        <f>IF(D848="","",ROUND(((F848*I848*'Műszaki adattábla'!$C$7/'Műszaki adattábla'!$C$8)+(G848*I848)+(H848*I848))/12*'Műszaki adattábla'!T839,0))</f>
        <v/>
      </c>
      <c r="L848" s="32" t="str">
        <f t="shared" si="31"/>
        <v/>
      </c>
    </row>
    <row r="849" spans="2:12" ht="14.4" thickBot="1" x14ac:dyDescent="0.3">
      <c r="B849" s="28" t="str">
        <f t="shared" si="30"/>
        <v/>
      </c>
      <c r="C849" s="167" t="str">
        <f>IF(D849="","",VLOOKUP(D849,'Műszaki adattábla'!F:G,2,0))</f>
        <v/>
      </c>
      <c r="D849" s="168" t="str">
        <f>IF('Műszaki adattábla'!F840="","",'Műszaki adattábla'!F840)</f>
        <v/>
      </c>
      <c r="E849" s="169" t="str">
        <f>IF(D849="","",VLOOKUP(D849,'Műszaki adattábla'!F:R,13,0))</f>
        <v/>
      </c>
      <c r="F849" s="29" t="str">
        <f>IF(D849="","",VLOOKUP(D849,'Műszaki adattábla'!F:M,8,0))</f>
        <v/>
      </c>
      <c r="G849" s="29" t="str">
        <f>IF(D849="","",IF('Műszaki adattábla'!L840="20-99",IF('Műszaki adattábla'!O840="","Nem adott meg lekötött teljesítményt",VLOOKUP(D849,'Műszaki adattábla'!F:O,10,0)),0))</f>
        <v/>
      </c>
      <c r="H849" s="29" t="str">
        <f>IF(D849="","",VLOOKUP(D849,'Műszaki adattábla'!F:P,11,0))</f>
        <v/>
      </c>
      <c r="I849" s="30"/>
      <c r="J849" s="30"/>
      <c r="K849" s="31" t="str">
        <f>IF(D849="","",ROUND(((F849*I849*'Műszaki adattábla'!$C$7/'Műszaki adattábla'!$C$8)+(G849*I849)+(H849*I849))/12*'Műszaki adattábla'!T840,0))</f>
        <v/>
      </c>
      <c r="L849" s="32" t="str">
        <f t="shared" si="31"/>
        <v/>
      </c>
    </row>
    <row r="850" spans="2:12" ht="14.4" thickBot="1" x14ac:dyDescent="0.3">
      <c r="B850" s="28" t="str">
        <f t="shared" si="30"/>
        <v/>
      </c>
      <c r="C850" s="167" t="str">
        <f>IF(D850="","",VLOOKUP(D850,'Műszaki adattábla'!F:G,2,0))</f>
        <v/>
      </c>
      <c r="D850" s="168" t="str">
        <f>IF('Műszaki adattábla'!F841="","",'Műszaki adattábla'!F841)</f>
        <v/>
      </c>
      <c r="E850" s="169" t="str">
        <f>IF(D850="","",VLOOKUP(D850,'Műszaki adattábla'!F:R,13,0))</f>
        <v/>
      </c>
      <c r="F850" s="29" t="str">
        <f>IF(D850="","",VLOOKUP(D850,'Műszaki adattábla'!F:M,8,0))</f>
        <v/>
      </c>
      <c r="G850" s="29" t="str">
        <f>IF(D850="","",IF('Műszaki adattábla'!L841="20-99",IF('Műszaki adattábla'!O841="","Nem adott meg lekötött teljesítményt",VLOOKUP(D850,'Műszaki adattábla'!F:O,10,0)),0))</f>
        <v/>
      </c>
      <c r="H850" s="29" t="str">
        <f>IF(D850="","",VLOOKUP(D850,'Műszaki adattábla'!F:P,11,0))</f>
        <v/>
      </c>
      <c r="I850" s="30"/>
      <c r="J850" s="30"/>
      <c r="K850" s="31" t="str">
        <f>IF(D850="","",ROUND(((F850*I850*'Műszaki adattábla'!$C$7/'Műszaki adattábla'!$C$8)+(G850*I850)+(H850*I850))/12*'Műszaki adattábla'!T841,0))</f>
        <v/>
      </c>
      <c r="L850" s="32" t="str">
        <f t="shared" si="31"/>
        <v/>
      </c>
    </row>
    <row r="851" spans="2:12" ht="14.4" thickBot="1" x14ac:dyDescent="0.3">
      <c r="B851" s="28" t="str">
        <f t="shared" si="30"/>
        <v/>
      </c>
      <c r="C851" s="167" t="str">
        <f>IF(D851="","",VLOOKUP(D851,'Műszaki adattábla'!F:G,2,0))</f>
        <v/>
      </c>
      <c r="D851" s="168" t="str">
        <f>IF('Műszaki adattábla'!F842="","",'Műszaki adattábla'!F842)</f>
        <v/>
      </c>
      <c r="E851" s="169" t="str">
        <f>IF(D851="","",VLOOKUP(D851,'Műszaki adattábla'!F:R,13,0))</f>
        <v/>
      </c>
      <c r="F851" s="29" t="str">
        <f>IF(D851="","",VLOOKUP(D851,'Műszaki adattábla'!F:M,8,0))</f>
        <v/>
      </c>
      <c r="G851" s="29" t="str">
        <f>IF(D851="","",IF('Műszaki adattábla'!L842="20-99",IF('Műszaki adattábla'!O842="","Nem adott meg lekötött teljesítményt",VLOOKUP(D851,'Műszaki adattábla'!F:O,10,0)),0))</f>
        <v/>
      </c>
      <c r="H851" s="29" t="str">
        <f>IF(D851="","",VLOOKUP(D851,'Műszaki adattábla'!F:P,11,0))</f>
        <v/>
      </c>
      <c r="I851" s="30"/>
      <c r="J851" s="30"/>
      <c r="K851" s="31" t="str">
        <f>IF(D851="","",ROUND(((F851*I851*'Műszaki adattábla'!$C$7/'Műszaki adattábla'!$C$8)+(G851*I851)+(H851*I851))/12*'Műszaki adattábla'!T842,0))</f>
        <v/>
      </c>
      <c r="L851" s="32" t="str">
        <f t="shared" si="31"/>
        <v/>
      </c>
    </row>
    <row r="852" spans="2:12" ht="14.4" thickBot="1" x14ac:dyDescent="0.3">
      <c r="B852" s="28" t="str">
        <f t="shared" si="30"/>
        <v/>
      </c>
      <c r="C852" s="167" t="str">
        <f>IF(D852="","",VLOOKUP(D852,'Műszaki adattábla'!F:G,2,0))</f>
        <v/>
      </c>
      <c r="D852" s="168" t="str">
        <f>IF('Műszaki adattábla'!F843="","",'Műszaki adattábla'!F843)</f>
        <v/>
      </c>
      <c r="E852" s="169" t="str">
        <f>IF(D852="","",VLOOKUP(D852,'Műszaki adattábla'!F:R,13,0))</f>
        <v/>
      </c>
      <c r="F852" s="29" t="str">
        <f>IF(D852="","",VLOOKUP(D852,'Műszaki adattábla'!F:M,8,0))</f>
        <v/>
      </c>
      <c r="G852" s="29" t="str">
        <f>IF(D852="","",IF('Műszaki adattábla'!L843="20-99",IF('Műszaki adattábla'!O843="","Nem adott meg lekötött teljesítményt",VLOOKUP(D852,'Műszaki adattábla'!F:O,10,0)),0))</f>
        <v/>
      </c>
      <c r="H852" s="29" t="str">
        <f>IF(D852="","",VLOOKUP(D852,'Műszaki adattábla'!F:P,11,0))</f>
        <v/>
      </c>
      <c r="I852" s="30"/>
      <c r="J852" s="30"/>
      <c r="K852" s="31" t="str">
        <f>IF(D852="","",ROUND(((F852*I852*'Műszaki adattábla'!$C$7/'Műszaki adattábla'!$C$8)+(G852*I852)+(H852*I852))/12*'Műszaki adattábla'!T843,0))</f>
        <v/>
      </c>
      <c r="L852" s="32" t="str">
        <f t="shared" si="31"/>
        <v/>
      </c>
    </row>
    <row r="853" spans="2:12" ht="14.4" thickBot="1" x14ac:dyDescent="0.3">
      <c r="B853" s="28" t="str">
        <f t="shared" si="30"/>
        <v/>
      </c>
      <c r="C853" s="167" t="str">
        <f>IF(D853="","",VLOOKUP(D853,'Műszaki adattábla'!F:G,2,0))</f>
        <v/>
      </c>
      <c r="D853" s="168" t="str">
        <f>IF('Műszaki adattábla'!F844="","",'Műszaki adattábla'!F844)</f>
        <v/>
      </c>
      <c r="E853" s="169" t="str">
        <f>IF(D853="","",VLOOKUP(D853,'Műszaki adattábla'!F:R,13,0))</f>
        <v/>
      </c>
      <c r="F853" s="29" t="str">
        <f>IF(D853="","",VLOOKUP(D853,'Műszaki adattábla'!F:M,8,0))</f>
        <v/>
      </c>
      <c r="G853" s="29" t="str">
        <f>IF(D853="","",IF('Műszaki adattábla'!L844="20-99",IF('Műszaki adattábla'!O844="","Nem adott meg lekötött teljesítményt",VLOOKUP(D853,'Műszaki adattábla'!F:O,10,0)),0))</f>
        <v/>
      </c>
      <c r="H853" s="29" t="str">
        <f>IF(D853="","",VLOOKUP(D853,'Műszaki adattábla'!F:P,11,0))</f>
        <v/>
      </c>
      <c r="I853" s="30"/>
      <c r="J853" s="30"/>
      <c r="K853" s="31" t="str">
        <f>IF(D853="","",ROUND(((F853*I853*'Műszaki adattábla'!$C$7/'Műszaki adattábla'!$C$8)+(G853*I853)+(H853*I853))/12*'Műszaki adattábla'!T844,0))</f>
        <v/>
      </c>
      <c r="L853" s="32" t="str">
        <f t="shared" si="31"/>
        <v/>
      </c>
    </row>
    <row r="854" spans="2:12" ht="14.4" thickBot="1" x14ac:dyDescent="0.3">
      <c r="B854" s="28" t="str">
        <f t="shared" si="30"/>
        <v/>
      </c>
      <c r="C854" s="167" t="str">
        <f>IF(D854="","",VLOOKUP(D854,'Műszaki adattábla'!F:G,2,0))</f>
        <v/>
      </c>
      <c r="D854" s="168" t="str">
        <f>IF('Műszaki adattábla'!F845="","",'Műszaki adattábla'!F845)</f>
        <v/>
      </c>
      <c r="E854" s="169" t="str">
        <f>IF(D854="","",VLOOKUP(D854,'Műszaki adattábla'!F:R,13,0))</f>
        <v/>
      </c>
      <c r="F854" s="29" t="str">
        <f>IF(D854="","",VLOOKUP(D854,'Műszaki adattábla'!F:M,8,0))</f>
        <v/>
      </c>
      <c r="G854" s="29" t="str">
        <f>IF(D854="","",IF('Műszaki adattábla'!L845="20-99",IF('Műszaki adattábla'!O845="","Nem adott meg lekötött teljesítményt",VLOOKUP(D854,'Műszaki adattábla'!F:O,10,0)),0))</f>
        <v/>
      </c>
      <c r="H854" s="29" t="str">
        <f>IF(D854="","",VLOOKUP(D854,'Műszaki adattábla'!F:P,11,0))</f>
        <v/>
      </c>
      <c r="I854" s="30"/>
      <c r="J854" s="30"/>
      <c r="K854" s="31" t="str">
        <f>IF(D854="","",ROUND(((F854*I854*'Műszaki adattábla'!$C$7/'Műszaki adattábla'!$C$8)+(G854*I854)+(H854*I854))/12*'Műszaki adattábla'!T845,0))</f>
        <v/>
      </c>
      <c r="L854" s="32" t="str">
        <f t="shared" si="31"/>
        <v/>
      </c>
    </row>
    <row r="855" spans="2:12" ht="14.4" thickBot="1" x14ac:dyDescent="0.3">
      <c r="B855" s="28" t="str">
        <f t="shared" si="30"/>
        <v/>
      </c>
      <c r="C855" s="167" t="str">
        <f>IF(D855="","",VLOOKUP(D855,'Műszaki adattábla'!F:G,2,0))</f>
        <v/>
      </c>
      <c r="D855" s="168" t="str">
        <f>IF('Műszaki adattábla'!F846="","",'Műszaki adattábla'!F846)</f>
        <v/>
      </c>
      <c r="E855" s="169" t="str">
        <f>IF(D855="","",VLOOKUP(D855,'Műszaki adattábla'!F:R,13,0))</f>
        <v/>
      </c>
      <c r="F855" s="29" t="str">
        <f>IF(D855="","",VLOOKUP(D855,'Műszaki adattábla'!F:M,8,0))</f>
        <v/>
      </c>
      <c r="G855" s="29" t="str">
        <f>IF(D855="","",IF('Műszaki adattábla'!L846="20-99",IF('Műszaki adattábla'!O846="","Nem adott meg lekötött teljesítményt",VLOOKUP(D855,'Műszaki adattábla'!F:O,10,0)),0))</f>
        <v/>
      </c>
      <c r="H855" s="29" t="str">
        <f>IF(D855="","",VLOOKUP(D855,'Műszaki adattábla'!F:P,11,0))</f>
        <v/>
      </c>
      <c r="I855" s="30"/>
      <c r="J855" s="30"/>
      <c r="K855" s="31" t="str">
        <f>IF(D855="","",ROUND(((F855*I855*'Műszaki adattábla'!$C$7/'Műszaki adattábla'!$C$8)+(G855*I855)+(H855*I855))/12*'Műszaki adattábla'!T846,0))</f>
        <v/>
      </c>
      <c r="L855" s="32" t="str">
        <f t="shared" si="31"/>
        <v/>
      </c>
    </row>
    <row r="856" spans="2:12" ht="14.4" thickBot="1" x14ac:dyDescent="0.3">
      <c r="B856" s="28" t="str">
        <f t="shared" ref="B856:B919" si="32">IF(D856="","",B855+1)</f>
        <v/>
      </c>
      <c r="C856" s="167" t="str">
        <f>IF(D856="","",VLOOKUP(D856,'Műszaki adattábla'!F:G,2,0))</f>
        <v/>
      </c>
      <c r="D856" s="168" t="str">
        <f>IF('Műszaki adattábla'!F847="","",'Műszaki adattábla'!F847)</f>
        <v/>
      </c>
      <c r="E856" s="169" t="str">
        <f>IF(D856="","",VLOOKUP(D856,'Műszaki adattábla'!F:R,13,0))</f>
        <v/>
      </c>
      <c r="F856" s="29" t="str">
        <f>IF(D856="","",VLOOKUP(D856,'Műszaki adattábla'!F:M,8,0))</f>
        <v/>
      </c>
      <c r="G856" s="29" t="str">
        <f>IF(D856="","",IF('Műszaki adattábla'!L847="20-99",IF('Műszaki adattábla'!O847="","Nem adott meg lekötött teljesítményt",VLOOKUP(D856,'Műszaki adattábla'!F:O,10,0)),0))</f>
        <v/>
      </c>
      <c r="H856" s="29" t="str">
        <f>IF(D856="","",VLOOKUP(D856,'Műszaki adattábla'!F:P,11,0))</f>
        <v/>
      </c>
      <c r="I856" s="30"/>
      <c r="J856" s="30"/>
      <c r="K856" s="31" t="str">
        <f>IF(D856="","",ROUND(((F856*I856*'Műszaki adattábla'!$C$7/'Műszaki adattábla'!$C$8)+(G856*I856)+(H856*I856))/12*'Műszaki adattábla'!T847,0))</f>
        <v/>
      </c>
      <c r="L856" s="32" t="str">
        <f t="shared" ref="L856:L919" si="33">IF(D856="","",ROUND((J856/1000)*E856,0))</f>
        <v/>
      </c>
    </row>
    <row r="857" spans="2:12" ht="14.4" thickBot="1" x14ac:dyDescent="0.3">
      <c r="B857" s="28" t="str">
        <f t="shared" si="32"/>
        <v/>
      </c>
      <c r="C857" s="167" t="str">
        <f>IF(D857="","",VLOOKUP(D857,'Műszaki adattábla'!F:G,2,0))</f>
        <v/>
      </c>
      <c r="D857" s="168" t="str">
        <f>IF('Műszaki adattábla'!F848="","",'Műszaki adattábla'!F848)</f>
        <v/>
      </c>
      <c r="E857" s="169" t="str">
        <f>IF(D857="","",VLOOKUP(D857,'Műszaki adattábla'!F:R,13,0))</f>
        <v/>
      </c>
      <c r="F857" s="29" t="str">
        <f>IF(D857="","",VLOOKUP(D857,'Műszaki adattábla'!F:M,8,0))</f>
        <v/>
      </c>
      <c r="G857" s="29" t="str">
        <f>IF(D857="","",IF('Műszaki adattábla'!L848="20-99",IF('Műszaki adattábla'!O848="","Nem adott meg lekötött teljesítményt",VLOOKUP(D857,'Műszaki adattábla'!F:O,10,0)),0))</f>
        <v/>
      </c>
      <c r="H857" s="29" t="str">
        <f>IF(D857="","",VLOOKUP(D857,'Műszaki adattábla'!F:P,11,0))</f>
        <v/>
      </c>
      <c r="I857" s="30"/>
      <c r="J857" s="30"/>
      <c r="K857" s="31" t="str">
        <f>IF(D857="","",ROUND(((F857*I857*'Műszaki adattábla'!$C$7/'Műszaki adattábla'!$C$8)+(G857*I857)+(H857*I857))/12*'Műszaki adattábla'!T848,0))</f>
        <v/>
      </c>
      <c r="L857" s="32" t="str">
        <f t="shared" si="33"/>
        <v/>
      </c>
    </row>
    <row r="858" spans="2:12" ht="14.4" thickBot="1" x14ac:dyDescent="0.3">
      <c r="B858" s="28" t="str">
        <f t="shared" si="32"/>
        <v/>
      </c>
      <c r="C858" s="167" t="str">
        <f>IF(D858="","",VLOOKUP(D858,'Műszaki adattábla'!F:G,2,0))</f>
        <v/>
      </c>
      <c r="D858" s="168" t="str">
        <f>IF('Műszaki adattábla'!F849="","",'Műszaki adattábla'!F849)</f>
        <v/>
      </c>
      <c r="E858" s="169" t="str">
        <f>IF(D858="","",VLOOKUP(D858,'Műszaki adattábla'!F:R,13,0))</f>
        <v/>
      </c>
      <c r="F858" s="29" t="str">
        <f>IF(D858="","",VLOOKUP(D858,'Műszaki adattábla'!F:M,8,0))</f>
        <v/>
      </c>
      <c r="G858" s="29" t="str">
        <f>IF(D858="","",IF('Műszaki adattábla'!L849="20-99",IF('Műszaki adattábla'!O849="","Nem adott meg lekötött teljesítményt",VLOOKUP(D858,'Műszaki adattábla'!F:O,10,0)),0))</f>
        <v/>
      </c>
      <c r="H858" s="29" t="str">
        <f>IF(D858="","",VLOOKUP(D858,'Műszaki adattábla'!F:P,11,0))</f>
        <v/>
      </c>
      <c r="I858" s="30"/>
      <c r="J858" s="30"/>
      <c r="K858" s="31" t="str">
        <f>IF(D858="","",ROUND(((F858*I858*'Műszaki adattábla'!$C$7/'Műszaki adattábla'!$C$8)+(G858*I858)+(H858*I858))/12*'Műszaki adattábla'!T849,0))</f>
        <v/>
      </c>
      <c r="L858" s="32" t="str">
        <f t="shared" si="33"/>
        <v/>
      </c>
    </row>
    <row r="859" spans="2:12" ht="14.4" thickBot="1" x14ac:dyDescent="0.3">
      <c r="B859" s="28" t="str">
        <f t="shared" si="32"/>
        <v/>
      </c>
      <c r="C859" s="167" t="str">
        <f>IF(D859="","",VLOOKUP(D859,'Műszaki adattábla'!F:G,2,0))</f>
        <v/>
      </c>
      <c r="D859" s="168" t="str">
        <f>IF('Műszaki adattábla'!F850="","",'Műszaki adattábla'!F850)</f>
        <v/>
      </c>
      <c r="E859" s="169" t="str">
        <f>IF(D859="","",VLOOKUP(D859,'Műszaki adattábla'!F:R,13,0))</f>
        <v/>
      </c>
      <c r="F859" s="29" t="str">
        <f>IF(D859="","",VLOOKUP(D859,'Műszaki adattábla'!F:M,8,0))</f>
        <v/>
      </c>
      <c r="G859" s="29" t="str">
        <f>IF(D859="","",IF('Műszaki adattábla'!L850="20-99",IF('Műszaki adattábla'!O850="","Nem adott meg lekötött teljesítményt",VLOOKUP(D859,'Műszaki adattábla'!F:O,10,0)),0))</f>
        <v/>
      </c>
      <c r="H859" s="29" t="str">
        <f>IF(D859="","",VLOOKUP(D859,'Műszaki adattábla'!F:P,11,0))</f>
        <v/>
      </c>
      <c r="I859" s="30"/>
      <c r="J859" s="30"/>
      <c r="K859" s="31" t="str">
        <f>IF(D859="","",ROUND(((F859*I859*'Műszaki adattábla'!$C$7/'Műszaki adattábla'!$C$8)+(G859*I859)+(H859*I859))/12*'Műszaki adattábla'!T850,0))</f>
        <v/>
      </c>
      <c r="L859" s="32" t="str">
        <f t="shared" si="33"/>
        <v/>
      </c>
    </row>
    <row r="860" spans="2:12" ht="14.4" thickBot="1" x14ac:dyDescent="0.3">
      <c r="B860" s="28" t="str">
        <f t="shared" si="32"/>
        <v/>
      </c>
      <c r="C860" s="167" t="str">
        <f>IF(D860="","",VLOOKUP(D860,'Műszaki adattábla'!F:G,2,0))</f>
        <v/>
      </c>
      <c r="D860" s="168" t="str">
        <f>IF('Műszaki adattábla'!F851="","",'Műszaki adattábla'!F851)</f>
        <v/>
      </c>
      <c r="E860" s="169" t="str">
        <f>IF(D860="","",VLOOKUP(D860,'Műszaki adattábla'!F:R,13,0))</f>
        <v/>
      </c>
      <c r="F860" s="29" t="str">
        <f>IF(D860="","",VLOOKUP(D860,'Műszaki adattábla'!F:M,8,0))</f>
        <v/>
      </c>
      <c r="G860" s="29" t="str">
        <f>IF(D860="","",IF('Műszaki adattábla'!L851="20-99",IF('Műszaki adattábla'!O851="","Nem adott meg lekötött teljesítményt",VLOOKUP(D860,'Műszaki adattábla'!F:O,10,0)),0))</f>
        <v/>
      </c>
      <c r="H860" s="29" t="str">
        <f>IF(D860="","",VLOOKUP(D860,'Műszaki adattábla'!F:P,11,0))</f>
        <v/>
      </c>
      <c r="I860" s="30"/>
      <c r="J860" s="30"/>
      <c r="K860" s="31" t="str">
        <f>IF(D860="","",ROUND(((F860*I860*'Műszaki adattábla'!$C$7/'Műszaki adattábla'!$C$8)+(G860*I860)+(H860*I860))/12*'Műszaki adattábla'!T851,0))</f>
        <v/>
      </c>
      <c r="L860" s="32" t="str">
        <f t="shared" si="33"/>
        <v/>
      </c>
    </row>
    <row r="861" spans="2:12" ht="14.4" thickBot="1" x14ac:dyDescent="0.3">
      <c r="B861" s="28" t="str">
        <f t="shared" si="32"/>
        <v/>
      </c>
      <c r="C861" s="167" t="str">
        <f>IF(D861="","",VLOOKUP(D861,'Műszaki adattábla'!F:G,2,0))</f>
        <v/>
      </c>
      <c r="D861" s="168" t="str">
        <f>IF('Műszaki adattábla'!F852="","",'Műszaki adattábla'!F852)</f>
        <v/>
      </c>
      <c r="E861" s="169" t="str">
        <f>IF(D861="","",VLOOKUP(D861,'Műszaki adattábla'!F:R,13,0))</f>
        <v/>
      </c>
      <c r="F861" s="29" t="str">
        <f>IF(D861="","",VLOOKUP(D861,'Műszaki adattábla'!F:M,8,0))</f>
        <v/>
      </c>
      <c r="G861" s="29" t="str">
        <f>IF(D861="","",IF('Műszaki adattábla'!L852="20-99",IF('Műszaki adattábla'!O852="","Nem adott meg lekötött teljesítményt",VLOOKUP(D861,'Műszaki adattábla'!F:O,10,0)),0))</f>
        <v/>
      </c>
      <c r="H861" s="29" t="str">
        <f>IF(D861="","",VLOOKUP(D861,'Műszaki adattábla'!F:P,11,0))</f>
        <v/>
      </c>
      <c r="I861" s="30"/>
      <c r="J861" s="30"/>
      <c r="K861" s="31" t="str">
        <f>IF(D861="","",ROUND(((F861*I861*'Műszaki adattábla'!$C$7/'Műszaki adattábla'!$C$8)+(G861*I861)+(H861*I861))/12*'Műszaki adattábla'!T852,0))</f>
        <v/>
      </c>
      <c r="L861" s="32" t="str">
        <f t="shared" si="33"/>
        <v/>
      </c>
    </row>
    <row r="862" spans="2:12" ht="14.4" thickBot="1" x14ac:dyDescent="0.3">
      <c r="B862" s="28" t="str">
        <f t="shared" si="32"/>
        <v/>
      </c>
      <c r="C862" s="167" t="str">
        <f>IF(D862="","",VLOOKUP(D862,'Műszaki adattábla'!F:G,2,0))</f>
        <v/>
      </c>
      <c r="D862" s="168" t="str">
        <f>IF('Műszaki adattábla'!F853="","",'Műszaki adattábla'!F853)</f>
        <v/>
      </c>
      <c r="E862" s="169" t="str">
        <f>IF(D862="","",VLOOKUP(D862,'Műszaki adattábla'!F:R,13,0))</f>
        <v/>
      </c>
      <c r="F862" s="29" t="str">
        <f>IF(D862="","",VLOOKUP(D862,'Műszaki adattábla'!F:M,8,0))</f>
        <v/>
      </c>
      <c r="G862" s="29" t="str">
        <f>IF(D862="","",IF('Műszaki adattábla'!L853="20-99",IF('Műszaki adattábla'!O853="","Nem adott meg lekötött teljesítményt",VLOOKUP(D862,'Műszaki adattábla'!F:O,10,0)),0))</f>
        <v/>
      </c>
      <c r="H862" s="29" t="str">
        <f>IF(D862="","",VLOOKUP(D862,'Műszaki adattábla'!F:P,11,0))</f>
        <v/>
      </c>
      <c r="I862" s="30"/>
      <c r="J862" s="30"/>
      <c r="K862" s="31" t="str">
        <f>IF(D862="","",ROUND(((F862*I862*'Műszaki adattábla'!$C$7/'Műszaki adattábla'!$C$8)+(G862*I862)+(H862*I862))/12*'Műszaki adattábla'!T853,0))</f>
        <v/>
      </c>
      <c r="L862" s="32" t="str">
        <f t="shared" si="33"/>
        <v/>
      </c>
    </row>
    <row r="863" spans="2:12" ht="14.4" thickBot="1" x14ac:dyDescent="0.3">
      <c r="B863" s="28" t="str">
        <f t="shared" si="32"/>
        <v/>
      </c>
      <c r="C863" s="167" t="str">
        <f>IF(D863="","",VLOOKUP(D863,'Műszaki adattábla'!F:G,2,0))</f>
        <v/>
      </c>
      <c r="D863" s="168" t="str">
        <f>IF('Műszaki adattábla'!F854="","",'Műszaki adattábla'!F854)</f>
        <v/>
      </c>
      <c r="E863" s="169" t="str">
        <f>IF(D863="","",VLOOKUP(D863,'Műszaki adattábla'!F:R,13,0))</f>
        <v/>
      </c>
      <c r="F863" s="29" t="str">
        <f>IF(D863="","",VLOOKUP(D863,'Műszaki adattábla'!F:M,8,0))</f>
        <v/>
      </c>
      <c r="G863" s="29" t="str">
        <f>IF(D863="","",IF('Műszaki adattábla'!L854="20-99",IF('Műszaki adattábla'!O854="","Nem adott meg lekötött teljesítményt",VLOOKUP(D863,'Műszaki adattábla'!F:O,10,0)),0))</f>
        <v/>
      </c>
      <c r="H863" s="29" t="str">
        <f>IF(D863="","",VLOOKUP(D863,'Műszaki adattábla'!F:P,11,0))</f>
        <v/>
      </c>
      <c r="I863" s="30"/>
      <c r="J863" s="30"/>
      <c r="K863" s="31" t="str">
        <f>IF(D863="","",ROUND(((F863*I863*'Műszaki adattábla'!$C$7/'Műszaki adattábla'!$C$8)+(G863*I863)+(H863*I863))/12*'Műszaki adattábla'!T854,0))</f>
        <v/>
      </c>
      <c r="L863" s="32" t="str">
        <f t="shared" si="33"/>
        <v/>
      </c>
    </row>
    <row r="864" spans="2:12" ht="14.4" thickBot="1" x14ac:dyDescent="0.3">
      <c r="B864" s="28" t="str">
        <f t="shared" si="32"/>
        <v/>
      </c>
      <c r="C864" s="167" t="str">
        <f>IF(D864="","",VLOOKUP(D864,'Műszaki adattábla'!F:G,2,0))</f>
        <v/>
      </c>
      <c r="D864" s="168" t="str">
        <f>IF('Műszaki adattábla'!F855="","",'Műszaki adattábla'!F855)</f>
        <v/>
      </c>
      <c r="E864" s="169" t="str">
        <f>IF(D864="","",VLOOKUP(D864,'Műszaki adattábla'!F:R,13,0))</f>
        <v/>
      </c>
      <c r="F864" s="29" t="str">
        <f>IF(D864="","",VLOOKUP(D864,'Műszaki adattábla'!F:M,8,0))</f>
        <v/>
      </c>
      <c r="G864" s="29" t="str">
        <f>IF(D864="","",IF('Műszaki adattábla'!L855="20-99",IF('Műszaki adattábla'!O855="","Nem adott meg lekötött teljesítményt",VLOOKUP(D864,'Műszaki adattábla'!F:O,10,0)),0))</f>
        <v/>
      </c>
      <c r="H864" s="29" t="str">
        <f>IF(D864="","",VLOOKUP(D864,'Műszaki adattábla'!F:P,11,0))</f>
        <v/>
      </c>
      <c r="I864" s="30"/>
      <c r="J864" s="30"/>
      <c r="K864" s="31" t="str">
        <f>IF(D864="","",ROUND(((F864*I864*'Műszaki adattábla'!$C$7/'Műszaki adattábla'!$C$8)+(G864*I864)+(H864*I864))/12*'Műszaki adattábla'!T855,0))</f>
        <v/>
      </c>
      <c r="L864" s="32" t="str">
        <f t="shared" si="33"/>
        <v/>
      </c>
    </row>
    <row r="865" spans="2:12" ht="14.4" thickBot="1" x14ac:dyDescent="0.3">
      <c r="B865" s="28" t="str">
        <f t="shared" si="32"/>
        <v/>
      </c>
      <c r="C865" s="167" t="str">
        <f>IF(D865="","",VLOOKUP(D865,'Műszaki adattábla'!F:G,2,0))</f>
        <v/>
      </c>
      <c r="D865" s="168" t="str">
        <f>IF('Műszaki adattábla'!F856="","",'Műszaki adattábla'!F856)</f>
        <v/>
      </c>
      <c r="E865" s="169" t="str">
        <f>IF(D865="","",VLOOKUP(D865,'Műszaki adattábla'!F:R,13,0))</f>
        <v/>
      </c>
      <c r="F865" s="29" t="str">
        <f>IF(D865="","",VLOOKUP(D865,'Műszaki adattábla'!F:M,8,0))</f>
        <v/>
      </c>
      <c r="G865" s="29" t="str">
        <f>IF(D865="","",IF('Műszaki adattábla'!L856="20-99",IF('Műszaki adattábla'!O856="","Nem adott meg lekötött teljesítményt",VLOOKUP(D865,'Műszaki adattábla'!F:O,10,0)),0))</f>
        <v/>
      </c>
      <c r="H865" s="29" t="str">
        <f>IF(D865="","",VLOOKUP(D865,'Műszaki adattábla'!F:P,11,0))</f>
        <v/>
      </c>
      <c r="I865" s="30"/>
      <c r="J865" s="30"/>
      <c r="K865" s="31" t="str">
        <f>IF(D865="","",ROUND(((F865*I865*'Műszaki adattábla'!$C$7/'Műszaki adattábla'!$C$8)+(G865*I865)+(H865*I865))/12*'Műszaki adattábla'!T856,0))</f>
        <v/>
      </c>
      <c r="L865" s="32" t="str">
        <f t="shared" si="33"/>
        <v/>
      </c>
    </row>
    <row r="866" spans="2:12" ht="14.4" thickBot="1" x14ac:dyDescent="0.3">
      <c r="B866" s="28" t="str">
        <f t="shared" si="32"/>
        <v/>
      </c>
      <c r="C866" s="167" t="str">
        <f>IF(D866="","",VLOOKUP(D866,'Műszaki adattábla'!F:G,2,0))</f>
        <v/>
      </c>
      <c r="D866" s="168" t="str">
        <f>IF('Műszaki adattábla'!F857="","",'Műszaki adattábla'!F857)</f>
        <v/>
      </c>
      <c r="E866" s="169" t="str">
        <f>IF(D866="","",VLOOKUP(D866,'Műszaki adattábla'!F:R,13,0))</f>
        <v/>
      </c>
      <c r="F866" s="29" t="str">
        <f>IF(D866="","",VLOOKUP(D866,'Műszaki adattábla'!F:M,8,0))</f>
        <v/>
      </c>
      <c r="G866" s="29" t="str">
        <f>IF(D866="","",IF('Műszaki adattábla'!L857="20-99",IF('Műszaki adattábla'!O857="","Nem adott meg lekötött teljesítményt",VLOOKUP(D866,'Műszaki adattábla'!F:O,10,0)),0))</f>
        <v/>
      </c>
      <c r="H866" s="29" t="str">
        <f>IF(D866="","",VLOOKUP(D866,'Műszaki adattábla'!F:P,11,0))</f>
        <v/>
      </c>
      <c r="I866" s="30"/>
      <c r="J866" s="30"/>
      <c r="K866" s="31" t="str">
        <f>IF(D866="","",ROUND(((F866*I866*'Műszaki adattábla'!$C$7/'Műszaki adattábla'!$C$8)+(G866*I866)+(H866*I866))/12*'Műszaki adattábla'!T857,0))</f>
        <v/>
      </c>
      <c r="L866" s="32" t="str">
        <f t="shared" si="33"/>
        <v/>
      </c>
    </row>
    <row r="867" spans="2:12" ht="14.4" thickBot="1" x14ac:dyDescent="0.3">
      <c r="B867" s="28" t="str">
        <f t="shared" si="32"/>
        <v/>
      </c>
      <c r="C867" s="167" t="str">
        <f>IF(D867="","",VLOOKUP(D867,'Műszaki adattábla'!F:G,2,0))</f>
        <v/>
      </c>
      <c r="D867" s="168" t="str">
        <f>IF('Műszaki adattábla'!F858="","",'Műszaki adattábla'!F858)</f>
        <v/>
      </c>
      <c r="E867" s="169" t="str">
        <f>IF(D867="","",VLOOKUP(D867,'Műszaki adattábla'!F:R,13,0))</f>
        <v/>
      </c>
      <c r="F867" s="29" t="str">
        <f>IF(D867="","",VLOOKUP(D867,'Műszaki adattábla'!F:M,8,0))</f>
        <v/>
      </c>
      <c r="G867" s="29" t="str">
        <f>IF(D867="","",IF('Műszaki adattábla'!L858="20-99",IF('Műszaki adattábla'!O858="","Nem adott meg lekötött teljesítményt",VLOOKUP(D867,'Műszaki adattábla'!F:O,10,0)),0))</f>
        <v/>
      </c>
      <c r="H867" s="29" t="str">
        <f>IF(D867="","",VLOOKUP(D867,'Műszaki adattábla'!F:P,11,0))</f>
        <v/>
      </c>
      <c r="I867" s="30"/>
      <c r="J867" s="30"/>
      <c r="K867" s="31" t="str">
        <f>IF(D867="","",ROUND(((F867*I867*'Műszaki adattábla'!$C$7/'Műszaki adattábla'!$C$8)+(G867*I867)+(H867*I867))/12*'Műszaki adattábla'!T858,0))</f>
        <v/>
      </c>
      <c r="L867" s="32" t="str">
        <f t="shared" si="33"/>
        <v/>
      </c>
    </row>
    <row r="868" spans="2:12" ht="14.4" thickBot="1" x14ac:dyDescent="0.3">
      <c r="B868" s="28" t="str">
        <f t="shared" si="32"/>
        <v/>
      </c>
      <c r="C868" s="167" t="str">
        <f>IF(D868="","",VLOOKUP(D868,'Műszaki adattábla'!F:G,2,0))</f>
        <v/>
      </c>
      <c r="D868" s="168" t="str">
        <f>IF('Műszaki adattábla'!F859="","",'Műszaki adattábla'!F859)</f>
        <v/>
      </c>
      <c r="E868" s="169" t="str">
        <f>IF(D868="","",VLOOKUP(D868,'Műszaki adattábla'!F:R,13,0))</f>
        <v/>
      </c>
      <c r="F868" s="29" t="str">
        <f>IF(D868="","",VLOOKUP(D868,'Műszaki adattábla'!F:M,8,0))</f>
        <v/>
      </c>
      <c r="G868" s="29" t="str">
        <f>IF(D868="","",IF('Műszaki adattábla'!L859="20-99",IF('Műszaki adattábla'!O859="","Nem adott meg lekötött teljesítményt",VLOOKUP(D868,'Műszaki adattábla'!F:O,10,0)),0))</f>
        <v/>
      </c>
      <c r="H868" s="29" t="str">
        <f>IF(D868="","",VLOOKUP(D868,'Műszaki adattábla'!F:P,11,0))</f>
        <v/>
      </c>
      <c r="I868" s="30"/>
      <c r="J868" s="30"/>
      <c r="K868" s="31" t="str">
        <f>IF(D868="","",ROUND(((F868*I868*'Műszaki adattábla'!$C$7/'Műszaki adattábla'!$C$8)+(G868*I868)+(H868*I868))/12*'Műszaki adattábla'!T859,0))</f>
        <v/>
      </c>
      <c r="L868" s="32" t="str">
        <f t="shared" si="33"/>
        <v/>
      </c>
    </row>
    <row r="869" spans="2:12" ht="14.4" thickBot="1" x14ac:dyDescent="0.3">
      <c r="B869" s="28" t="str">
        <f t="shared" si="32"/>
        <v/>
      </c>
      <c r="C869" s="167" t="str">
        <f>IF(D869="","",VLOOKUP(D869,'Műszaki adattábla'!F:G,2,0))</f>
        <v/>
      </c>
      <c r="D869" s="168" t="str">
        <f>IF('Műszaki adattábla'!F860="","",'Műszaki adattábla'!F860)</f>
        <v/>
      </c>
      <c r="E869" s="169" t="str">
        <f>IF(D869="","",VLOOKUP(D869,'Műszaki adattábla'!F:R,13,0))</f>
        <v/>
      </c>
      <c r="F869" s="29" t="str">
        <f>IF(D869="","",VLOOKUP(D869,'Műszaki adattábla'!F:M,8,0))</f>
        <v/>
      </c>
      <c r="G869" s="29" t="str">
        <f>IF(D869="","",IF('Műszaki adattábla'!L860="20-99",IF('Műszaki adattábla'!O860="","Nem adott meg lekötött teljesítményt",VLOOKUP(D869,'Műszaki adattábla'!F:O,10,0)),0))</f>
        <v/>
      </c>
      <c r="H869" s="29" t="str">
        <f>IF(D869="","",VLOOKUP(D869,'Műszaki adattábla'!F:P,11,0))</f>
        <v/>
      </c>
      <c r="I869" s="30"/>
      <c r="J869" s="30"/>
      <c r="K869" s="31" t="str">
        <f>IF(D869="","",ROUND(((F869*I869*'Műszaki adattábla'!$C$7/'Műszaki adattábla'!$C$8)+(G869*I869)+(H869*I869))/12*'Műszaki adattábla'!T860,0))</f>
        <v/>
      </c>
      <c r="L869" s="32" t="str">
        <f t="shared" si="33"/>
        <v/>
      </c>
    </row>
    <row r="870" spans="2:12" ht="14.4" thickBot="1" x14ac:dyDescent="0.3">
      <c r="B870" s="28" t="str">
        <f t="shared" si="32"/>
        <v/>
      </c>
      <c r="C870" s="167" t="str">
        <f>IF(D870="","",VLOOKUP(D870,'Műszaki adattábla'!F:G,2,0))</f>
        <v/>
      </c>
      <c r="D870" s="168" t="str">
        <f>IF('Műszaki adattábla'!F861="","",'Műszaki adattábla'!F861)</f>
        <v/>
      </c>
      <c r="E870" s="169" t="str">
        <f>IF(D870="","",VLOOKUP(D870,'Műszaki adattábla'!F:R,13,0))</f>
        <v/>
      </c>
      <c r="F870" s="29" t="str">
        <f>IF(D870="","",VLOOKUP(D870,'Műszaki adattábla'!F:M,8,0))</f>
        <v/>
      </c>
      <c r="G870" s="29" t="str">
        <f>IF(D870="","",IF('Műszaki adattábla'!L861="20-99",IF('Műszaki adattábla'!O861="","Nem adott meg lekötött teljesítményt",VLOOKUP(D870,'Műszaki adattábla'!F:O,10,0)),0))</f>
        <v/>
      </c>
      <c r="H870" s="29" t="str">
        <f>IF(D870="","",VLOOKUP(D870,'Műszaki adattábla'!F:P,11,0))</f>
        <v/>
      </c>
      <c r="I870" s="30"/>
      <c r="J870" s="30"/>
      <c r="K870" s="31" t="str">
        <f>IF(D870="","",ROUND(((F870*I870*'Műszaki adattábla'!$C$7/'Műszaki adattábla'!$C$8)+(G870*I870)+(H870*I870))/12*'Műszaki adattábla'!T861,0))</f>
        <v/>
      </c>
      <c r="L870" s="32" t="str">
        <f t="shared" si="33"/>
        <v/>
      </c>
    </row>
    <row r="871" spans="2:12" ht="14.4" thickBot="1" x14ac:dyDescent="0.3">
      <c r="B871" s="28" t="str">
        <f t="shared" si="32"/>
        <v/>
      </c>
      <c r="C871" s="167" t="str">
        <f>IF(D871="","",VLOOKUP(D871,'Műszaki adattábla'!F:G,2,0))</f>
        <v/>
      </c>
      <c r="D871" s="168" t="str">
        <f>IF('Műszaki adattábla'!F862="","",'Műszaki adattábla'!F862)</f>
        <v/>
      </c>
      <c r="E871" s="169" t="str">
        <f>IF(D871="","",VLOOKUP(D871,'Műszaki adattábla'!F:R,13,0))</f>
        <v/>
      </c>
      <c r="F871" s="29" t="str">
        <f>IF(D871="","",VLOOKUP(D871,'Műszaki adattábla'!F:M,8,0))</f>
        <v/>
      </c>
      <c r="G871" s="29" t="str">
        <f>IF(D871="","",IF('Műszaki adattábla'!L862="20-99",IF('Műszaki adattábla'!O862="","Nem adott meg lekötött teljesítményt",VLOOKUP(D871,'Műszaki adattábla'!F:O,10,0)),0))</f>
        <v/>
      </c>
      <c r="H871" s="29" t="str">
        <f>IF(D871="","",VLOOKUP(D871,'Műszaki adattábla'!F:P,11,0))</f>
        <v/>
      </c>
      <c r="I871" s="30"/>
      <c r="J871" s="30"/>
      <c r="K871" s="31" t="str">
        <f>IF(D871="","",ROUND(((F871*I871*'Műszaki adattábla'!$C$7/'Műszaki adattábla'!$C$8)+(G871*I871)+(H871*I871))/12*'Műszaki adattábla'!T862,0))</f>
        <v/>
      </c>
      <c r="L871" s="32" t="str">
        <f t="shared" si="33"/>
        <v/>
      </c>
    </row>
    <row r="872" spans="2:12" ht="14.4" thickBot="1" x14ac:dyDescent="0.3">
      <c r="B872" s="28" t="str">
        <f t="shared" si="32"/>
        <v/>
      </c>
      <c r="C872" s="167" t="str">
        <f>IF(D872="","",VLOOKUP(D872,'Műszaki adattábla'!F:G,2,0))</f>
        <v/>
      </c>
      <c r="D872" s="168" t="str">
        <f>IF('Műszaki adattábla'!F863="","",'Műszaki adattábla'!F863)</f>
        <v/>
      </c>
      <c r="E872" s="169" t="str">
        <f>IF(D872="","",VLOOKUP(D872,'Műszaki adattábla'!F:R,13,0))</f>
        <v/>
      </c>
      <c r="F872" s="29" t="str">
        <f>IF(D872="","",VLOOKUP(D872,'Műszaki adattábla'!F:M,8,0))</f>
        <v/>
      </c>
      <c r="G872" s="29" t="str">
        <f>IF(D872="","",IF('Műszaki adattábla'!L863="20-99",IF('Műszaki adattábla'!O863="","Nem adott meg lekötött teljesítményt",VLOOKUP(D872,'Műszaki adattábla'!F:O,10,0)),0))</f>
        <v/>
      </c>
      <c r="H872" s="29" t="str">
        <f>IF(D872="","",VLOOKUP(D872,'Műszaki adattábla'!F:P,11,0))</f>
        <v/>
      </c>
      <c r="I872" s="30"/>
      <c r="J872" s="30"/>
      <c r="K872" s="31" t="str">
        <f>IF(D872="","",ROUND(((F872*I872*'Műszaki adattábla'!$C$7/'Műszaki adattábla'!$C$8)+(G872*I872)+(H872*I872))/12*'Műszaki adattábla'!T863,0))</f>
        <v/>
      </c>
      <c r="L872" s="32" t="str">
        <f t="shared" si="33"/>
        <v/>
      </c>
    </row>
    <row r="873" spans="2:12" ht="14.4" thickBot="1" x14ac:dyDescent="0.3">
      <c r="B873" s="28" t="str">
        <f t="shared" si="32"/>
        <v/>
      </c>
      <c r="C873" s="167" t="str">
        <f>IF(D873="","",VLOOKUP(D873,'Műszaki adattábla'!F:G,2,0))</f>
        <v/>
      </c>
      <c r="D873" s="168" t="str">
        <f>IF('Műszaki adattábla'!F864="","",'Műszaki adattábla'!F864)</f>
        <v/>
      </c>
      <c r="E873" s="169" t="str">
        <f>IF(D873="","",VLOOKUP(D873,'Műszaki adattábla'!F:R,13,0))</f>
        <v/>
      </c>
      <c r="F873" s="29" t="str">
        <f>IF(D873="","",VLOOKUP(D873,'Műszaki adattábla'!F:M,8,0))</f>
        <v/>
      </c>
      <c r="G873" s="29" t="str">
        <f>IF(D873="","",IF('Műszaki adattábla'!L864="20-99",IF('Műszaki adattábla'!O864="","Nem adott meg lekötött teljesítményt",VLOOKUP(D873,'Műszaki adattábla'!F:O,10,0)),0))</f>
        <v/>
      </c>
      <c r="H873" s="29" t="str">
        <f>IF(D873="","",VLOOKUP(D873,'Műszaki adattábla'!F:P,11,0))</f>
        <v/>
      </c>
      <c r="I873" s="30"/>
      <c r="J873" s="30"/>
      <c r="K873" s="31" t="str">
        <f>IF(D873="","",ROUND(((F873*I873*'Műszaki adattábla'!$C$7/'Műszaki adattábla'!$C$8)+(G873*I873)+(H873*I873))/12*'Műszaki adattábla'!T864,0))</f>
        <v/>
      </c>
      <c r="L873" s="32" t="str">
        <f t="shared" si="33"/>
        <v/>
      </c>
    </row>
    <row r="874" spans="2:12" ht="14.4" thickBot="1" x14ac:dyDescent="0.3">
      <c r="B874" s="28" t="str">
        <f t="shared" si="32"/>
        <v/>
      </c>
      <c r="C874" s="167" t="str">
        <f>IF(D874="","",VLOOKUP(D874,'Műszaki adattábla'!F:G,2,0))</f>
        <v/>
      </c>
      <c r="D874" s="168" t="str">
        <f>IF('Műszaki adattábla'!F865="","",'Műszaki adattábla'!F865)</f>
        <v/>
      </c>
      <c r="E874" s="169" t="str">
        <f>IF(D874="","",VLOOKUP(D874,'Műszaki adattábla'!F:R,13,0))</f>
        <v/>
      </c>
      <c r="F874" s="29" t="str">
        <f>IF(D874="","",VLOOKUP(D874,'Műszaki adattábla'!F:M,8,0))</f>
        <v/>
      </c>
      <c r="G874" s="29" t="str">
        <f>IF(D874="","",IF('Műszaki adattábla'!L865="20-99",IF('Műszaki adattábla'!O865="","Nem adott meg lekötött teljesítményt",VLOOKUP(D874,'Műszaki adattábla'!F:O,10,0)),0))</f>
        <v/>
      </c>
      <c r="H874" s="29" t="str">
        <f>IF(D874="","",VLOOKUP(D874,'Műszaki adattábla'!F:P,11,0))</f>
        <v/>
      </c>
      <c r="I874" s="30"/>
      <c r="J874" s="30"/>
      <c r="K874" s="31" t="str">
        <f>IF(D874="","",ROUND(((F874*I874*'Műszaki adattábla'!$C$7/'Műszaki adattábla'!$C$8)+(G874*I874)+(H874*I874))/12*'Műszaki adattábla'!T865,0))</f>
        <v/>
      </c>
      <c r="L874" s="32" t="str">
        <f t="shared" si="33"/>
        <v/>
      </c>
    </row>
    <row r="875" spans="2:12" ht="14.4" thickBot="1" x14ac:dyDescent="0.3">
      <c r="B875" s="28" t="str">
        <f t="shared" si="32"/>
        <v/>
      </c>
      <c r="C875" s="167" t="str">
        <f>IF(D875="","",VLOOKUP(D875,'Műszaki adattábla'!F:G,2,0))</f>
        <v/>
      </c>
      <c r="D875" s="168" t="str">
        <f>IF('Műszaki adattábla'!F866="","",'Műszaki adattábla'!F866)</f>
        <v/>
      </c>
      <c r="E875" s="169" t="str">
        <f>IF(D875="","",VLOOKUP(D875,'Műszaki adattábla'!F:R,13,0))</f>
        <v/>
      </c>
      <c r="F875" s="29" t="str">
        <f>IF(D875="","",VLOOKUP(D875,'Műszaki adattábla'!F:M,8,0))</f>
        <v/>
      </c>
      <c r="G875" s="29" t="str">
        <f>IF(D875="","",IF('Műszaki adattábla'!L866="20-99",IF('Műszaki adattábla'!O866="","Nem adott meg lekötött teljesítményt",VLOOKUP(D875,'Műszaki adattábla'!F:O,10,0)),0))</f>
        <v/>
      </c>
      <c r="H875" s="29" t="str">
        <f>IF(D875="","",VLOOKUP(D875,'Műszaki adattábla'!F:P,11,0))</f>
        <v/>
      </c>
      <c r="I875" s="30"/>
      <c r="J875" s="30"/>
      <c r="K875" s="31" t="str">
        <f>IF(D875="","",ROUND(((F875*I875*'Műszaki adattábla'!$C$7/'Műszaki adattábla'!$C$8)+(G875*I875)+(H875*I875))/12*'Műszaki adattábla'!T866,0))</f>
        <v/>
      </c>
      <c r="L875" s="32" t="str">
        <f t="shared" si="33"/>
        <v/>
      </c>
    </row>
    <row r="876" spans="2:12" ht="14.4" thickBot="1" x14ac:dyDescent="0.3">
      <c r="B876" s="28" t="str">
        <f t="shared" si="32"/>
        <v/>
      </c>
      <c r="C876" s="167" t="str">
        <f>IF(D876="","",VLOOKUP(D876,'Műszaki adattábla'!F:G,2,0))</f>
        <v/>
      </c>
      <c r="D876" s="168" t="str">
        <f>IF('Műszaki adattábla'!F867="","",'Műszaki adattábla'!F867)</f>
        <v/>
      </c>
      <c r="E876" s="169" t="str">
        <f>IF(D876="","",VLOOKUP(D876,'Műszaki adattábla'!F:R,13,0))</f>
        <v/>
      </c>
      <c r="F876" s="29" t="str">
        <f>IF(D876="","",VLOOKUP(D876,'Műszaki adattábla'!F:M,8,0))</f>
        <v/>
      </c>
      <c r="G876" s="29" t="str">
        <f>IF(D876="","",IF('Műszaki adattábla'!L867="20-99",IF('Műszaki adattábla'!O867="","Nem adott meg lekötött teljesítményt",VLOOKUP(D876,'Műszaki adattábla'!F:O,10,0)),0))</f>
        <v/>
      </c>
      <c r="H876" s="29" t="str">
        <f>IF(D876="","",VLOOKUP(D876,'Műszaki adattábla'!F:P,11,0))</f>
        <v/>
      </c>
      <c r="I876" s="30"/>
      <c r="J876" s="30"/>
      <c r="K876" s="31" t="str">
        <f>IF(D876="","",ROUND(((F876*I876*'Műszaki adattábla'!$C$7/'Műszaki adattábla'!$C$8)+(G876*I876)+(H876*I876))/12*'Műszaki adattábla'!T867,0))</f>
        <v/>
      </c>
      <c r="L876" s="32" t="str">
        <f t="shared" si="33"/>
        <v/>
      </c>
    </row>
    <row r="877" spans="2:12" ht="14.4" thickBot="1" x14ac:dyDescent="0.3">
      <c r="B877" s="28" t="str">
        <f t="shared" si="32"/>
        <v/>
      </c>
      <c r="C877" s="167" t="str">
        <f>IF(D877="","",VLOOKUP(D877,'Műszaki adattábla'!F:G,2,0))</f>
        <v/>
      </c>
      <c r="D877" s="168" t="str">
        <f>IF('Műszaki adattábla'!F868="","",'Műszaki adattábla'!F868)</f>
        <v/>
      </c>
      <c r="E877" s="169" t="str">
        <f>IF(D877="","",VLOOKUP(D877,'Műszaki adattábla'!F:R,13,0))</f>
        <v/>
      </c>
      <c r="F877" s="29" t="str">
        <f>IF(D877="","",VLOOKUP(D877,'Műszaki adattábla'!F:M,8,0))</f>
        <v/>
      </c>
      <c r="G877" s="29" t="str">
        <f>IF(D877="","",IF('Műszaki adattábla'!L868="20-99",IF('Műszaki adattábla'!O868="","Nem adott meg lekötött teljesítményt",VLOOKUP(D877,'Műszaki adattábla'!F:O,10,0)),0))</f>
        <v/>
      </c>
      <c r="H877" s="29" t="str">
        <f>IF(D877="","",VLOOKUP(D877,'Műszaki adattábla'!F:P,11,0))</f>
        <v/>
      </c>
      <c r="I877" s="30"/>
      <c r="J877" s="30"/>
      <c r="K877" s="31" t="str">
        <f>IF(D877="","",ROUND(((F877*I877*'Műszaki adattábla'!$C$7/'Műszaki adattábla'!$C$8)+(G877*I877)+(H877*I877))/12*'Műszaki adattábla'!T868,0))</f>
        <v/>
      </c>
      <c r="L877" s="32" t="str">
        <f t="shared" si="33"/>
        <v/>
      </c>
    </row>
    <row r="878" spans="2:12" ht="14.4" thickBot="1" x14ac:dyDescent="0.3">
      <c r="B878" s="28" t="str">
        <f t="shared" si="32"/>
        <v/>
      </c>
      <c r="C878" s="167" t="str">
        <f>IF(D878="","",VLOOKUP(D878,'Műszaki adattábla'!F:G,2,0))</f>
        <v/>
      </c>
      <c r="D878" s="168" t="str">
        <f>IF('Műszaki adattábla'!F869="","",'Műszaki adattábla'!F869)</f>
        <v/>
      </c>
      <c r="E878" s="169" t="str">
        <f>IF(D878="","",VLOOKUP(D878,'Műszaki adattábla'!F:R,13,0))</f>
        <v/>
      </c>
      <c r="F878" s="29" t="str">
        <f>IF(D878="","",VLOOKUP(D878,'Műszaki adattábla'!F:M,8,0))</f>
        <v/>
      </c>
      <c r="G878" s="29" t="str">
        <f>IF(D878="","",IF('Műszaki adattábla'!L869="20-99",IF('Műszaki adattábla'!O869="","Nem adott meg lekötött teljesítményt",VLOOKUP(D878,'Műszaki adattábla'!F:O,10,0)),0))</f>
        <v/>
      </c>
      <c r="H878" s="29" t="str">
        <f>IF(D878="","",VLOOKUP(D878,'Műszaki adattábla'!F:P,11,0))</f>
        <v/>
      </c>
      <c r="I878" s="30"/>
      <c r="J878" s="30"/>
      <c r="K878" s="31" t="str">
        <f>IF(D878="","",ROUND(((F878*I878*'Műszaki adattábla'!$C$7/'Műszaki adattábla'!$C$8)+(G878*I878)+(H878*I878))/12*'Műszaki adattábla'!T869,0))</f>
        <v/>
      </c>
      <c r="L878" s="32" t="str">
        <f t="shared" si="33"/>
        <v/>
      </c>
    </row>
    <row r="879" spans="2:12" ht="14.4" thickBot="1" x14ac:dyDescent="0.3">
      <c r="B879" s="28" t="str">
        <f t="shared" si="32"/>
        <v/>
      </c>
      <c r="C879" s="167" t="str">
        <f>IF(D879="","",VLOOKUP(D879,'Műszaki adattábla'!F:G,2,0))</f>
        <v/>
      </c>
      <c r="D879" s="168" t="str">
        <f>IF('Műszaki adattábla'!F870="","",'Műszaki adattábla'!F870)</f>
        <v/>
      </c>
      <c r="E879" s="169" t="str">
        <f>IF(D879="","",VLOOKUP(D879,'Műszaki adattábla'!F:R,13,0))</f>
        <v/>
      </c>
      <c r="F879" s="29" t="str">
        <f>IF(D879="","",VLOOKUP(D879,'Műszaki adattábla'!F:M,8,0))</f>
        <v/>
      </c>
      <c r="G879" s="29" t="str">
        <f>IF(D879="","",IF('Műszaki adattábla'!L870="20-99",IF('Műszaki adattábla'!O870="","Nem adott meg lekötött teljesítményt",VLOOKUP(D879,'Műszaki adattábla'!F:O,10,0)),0))</f>
        <v/>
      </c>
      <c r="H879" s="29" t="str">
        <f>IF(D879="","",VLOOKUP(D879,'Műszaki adattábla'!F:P,11,0))</f>
        <v/>
      </c>
      <c r="I879" s="30"/>
      <c r="J879" s="30"/>
      <c r="K879" s="31" t="str">
        <f>IF(D879="","",ROUND(((F879*I879*'Műszaki adattábla'!$C$7/'Műszaki adattábla'!$C$8)+(G879*I879)+(H879*I879))/12*'Műszaki adattábla'!T870,0))</f>
        <v/>
      </c>
      <c r="L879" s="32" t="str">
        <f t="shared" si="33"/>
        <v/>
      </c>
    </row>
    <row r="880" spans="2:12" ht="14.4" thickBot="1" x14ac:dyDescent="0.3">
      <c r="B880" s="28" t="str">
        <f t="shared" si="32"/>
        <v/>
      </c>
      <c r="C880" s="167" t="str">
        <f>IF(D880="","",VLOOKUP(D880,'Műszaki adattábla'!F:G,2,0))</f>
        <v/>
      </c>
      <c r="D880" s="168" t="str">
        <f>IF('Műszaki adattábla'!F871="","",'Műszaki adattábla'!F871)</f>
        <v/>
      </c>
      <c r="E880" s="169" t="str">
        <f>IF(D880="","",VLOOKUP(D880,'Műszaki adattábla'!F:R,13,0))</f>
        <v/>
      </c>
      <c r="F880" s="29" t="str">
        <f>IF(D880="","",VLOOKUP(D880,'Műszaki adattábla'!F:M,8,0))</f>
        <v/>
      </c>
      <c r="G880" s="29" t="str">
        <f>IF(D880="","",IF('Műszaki adattábla'!L871="20-99",IF('Műszaki adattábla'!O871="","Nem adott meg lekötött teljesítményt",VLOOKUP(D880,'Műszaki adattábla'!F:O,10,0)),0))</f>
        <v/>
      </c>
      <c r="H880" s="29" t="str">
        <f>IF(D880="","",VLOOKUP(D880,'Műszaki adattábla'!F:P,11,0))</f>
        <v/>
      </c>
      <c r="I880" s="30"/>
      <c r="J880" s="30"/>
      <c r="K880" s="31" t="str">
        <f>IF(D880="","",ROUND(((F880*I880*'Műszaki adattábla'!$C$7/'Műszaki adattábla'!$C$8)+(G880*I880)+(H880*I880))/12*'Műszaki adattábla'!T871,0))</f>
        <v/>
      </c>
      <c r="L880" s="32" t="str">
        <f t="shared" si="33"/>
        <v/>
      </c>
    </row>
    <row r="881" spans="2:12" ht="14.4" thickBot="1" x14ac:dyDescent="0.3">
      <c r="B881" s="28" t="str">
        <f t="shared" si="32"/>
        <v/>
      </c>
      <c r="C881" s="167" t="str">
        <f>IF(D881="","",VLOOKUP(D881,'Műszaki adattábla'!F:G,2,0))</f>
        <v/>
      </c>
      <c r="D881" s="168" t="str">
        <f>IF('Műszaki adattábla'!F872="","",'Műszaki adattábla'!F872)</f>
        <v/>
      </c>
      <c r="E881" s="169" t="str">
        <f>IF(D881="","",VLOOKUP(D881,'Műszaki adattábla'!F:R,13,0))</f>
        <v/>
      </c>
      <c r="F881" s="29" t="str">
        <f>IF(D881="","",VLOOKUP(D881,'Műszaki adattábla'!F:M,8,0))</f>
        <v/>
      </c>
      <c r="G881" s="29" t="str">
        <f>IF(D881="","",IF('Műszaki adattábla'!L872="20-99",IF('Műszaki adattábla'!O872="","Nem adott meg lekötött teljesítményt",VLOOKUP(D881,'Műszaki adattábla'!F:O,10,0)),0))</f>
        <v/>
      </c>
      <c r="H881" s="29" t="str">
        <f>IF(D881="","",VLOOKUP(D881,'Műszaki adattábla'!F:P,11,0))</f>
        <v/>
      </c>
      <c r="I881" s="30"/>
      <c r="J881" s="30"/>
      <c r="K881" s="31" t="str">
        <f>IF(D881="","",ROUND(((F881*I881*'Műszaki adattábla'!$C$7/'Műszaki adattábla'!$C$8)+(G881*I881)+(H881*I881))/12*'Műszaki adattábla'!T872,0))</f>
        <v/>
      </c>
      <c r="L881" s="32" t="str">
        <f t="shared" si="33"/>
        <v/>
      </c>
    </row>
    <row r="882" spans="2:12" ht="14.4" thickBot="1" x14ac:dyDescent="0.3">
      <c r="B882" s="28" t="str">
        <f t="shared" si="32"/>
        <v/>
      </c>
      <c r="C882" s="167" t="str">
        <f>IF(D882="","",VLOOKUP(D882,'Műszaki adattábla'!F:G,2,0))</f>
        <v/>
      </c>
      <c r="D882" s="168" t="str">
        <f>IF('Műszaki adattábla'!F873="","",'Műszaki adattábla'!F873)</f>
        <v/>
      </c>
      <c r="E882" s="169" t="str">
        <f>IF(D882="","",VLOOKUP(D882,'Műszaki adattábla'!F:R,13,0))</f>
        <v/>
      </c>
      <c r="F882" s="29" t="str">
        <f>IF(D882="","",VLOOKUP(D882,'Műszaki adattábla'!F:M,8,0))</f>
        <v/>
      </c>
      <c r="G882" s="29" t="str">
        <f>IF(D882="","",IF('Műszaki adattábla'!L873="20-99",IF('Műszaki adattábla'!O873="","Nem adott meg lekötött teljesítményt",VLOOKUP(D882,'Műszaki adattábla'!F:O,10,0)),0))</f>
        <v/>
      </c>
      <c r="H882" s="29" t="str">
        <f>IF(D882="","",VLOOKUP(D882,'Műszaki adattábla'!F:P,11,0))</f>
        <v/>
      </c>
      <c r="I882" s="30"/>
      <c r="J882" s="30"/>
      <c r="K882" s="31" t="str">
        <f>IF(D882="","",ROUND(((F882*I882*'Műszaki adattábla'!$C$7/'Műszaki adattábla'!$C$8)+(G882*I882)+(H882*I882))/12*'Műszaki adattábla'!T873,0))</f>
        <v/>
      </c>
      <c r="L882" s="32" t="str">
        <f t="shared" si="33"/>
        <v/>
      </c>
    </row>
    <row r="883" spans="2:12" ht="14.4" thickBot="1" x14ac:dyDescent="0.3">
      <c r="B883" s="28" t="str">
        <f t="shared" si="32"/>
        <v/>
      </c>
      <c r="C883" s="167" t="str">
        <f>IF(D883="","",VLOOKUP(D883,'Műszaki adattábla'!F:G,2,0))</f>
        <v/>
      </c>
      <c r="D883" s="168" t="str">
        <f>IF('Műszaki adattábla'!F874="","",'Műszaki adattábla'!F874)</f>
        <v/>
      </c>
      <c r="E883" s="169" t="str">
        <f>IF(D883="","",VLOOKUP(D883,'Műszaki adattábla'!F:R,13,0))</f>
        <v/>
      </c>
      <c r="F883" s="29" t="str">
        <f>IF(D883="","",VLOOKUP(D883,'Műszaki adattábla'!F:M,8,0))</f>
        <v/>
      </c>
      <c r="G883" s="29" t="str">
        <f>IF(D883="","",IF('Műszaki adattábla'!L874="20-99",IF('Műszaki adattábla'!O874="","Nem adott meg lekötött teljesítményt",VLOOKUP(D883,'Műszaki adattábla'!F:O,10,0)),0))</f>
        <v/>
      </c>
      <c r="H883" s="29" t="str">
        <f>IF(D883="","",VLOOKUP(D883,'Műszaki adattábla'!F:P,11,0))</f>
        <v/>
      </c>
      <c r="I883" s="30"/>
      <c r="J883" s="30"/>
      <c r="K883" s="31" t="str">
        <f>IF(D883="","",ROUND(((F883*I883*'Műszaki adattábla'!$C$7/'Műszaki adattábla'!$C$8)+(G883*I883)+(H883*I883))/12*'Műszaki adattábla'!T874,0))</f>
        <v/>
      </c>
      <c r="L883" s="32" t="str">
        <f t="shared" si="33"/>
        <v/>
      </c>
    </row>
    <row r="884" spans="2:12" ht="14.4" thickBot="1" x14ac:dyDescent="0.3">
      <c r="B884" s="28" t="str">
        <f t="shared" si="32"/>
        <v/>
      </c>
      <c r="C884" s="167" t="str">
        <f>IF(D884="","",VLOOKUP(D884,'Műszaki adattábla'!F:G,2,0))</f>
        <v/>
      </c>
      <c r="D884" s="168" t="str">
        <f>IF('Műszaki adattábla'!F875="","",'Műszaki adattábla'!F875)</f>
        <v/>
      </c>
      <c r="E884" s="169" t="str">
        <f>IF(D884="","",VLOOKUP(D884,'Műszaki adattábla'!F:R,13,0))</f>
        <v/>
      </c>
      <c r="F884" s="29" t="str">
        <f>IF(D884="","",VLOOKUP(D884,'Műszaki adattábla'!F:M,8,0))</f>
        <v/>
      </c>
      <c r="G884" s="29" t="str">
        <f>IF(D884="","",IF('Műszaki adattábla'!L875="20-99",IF('Műszaki adattábla'!O875="","Nem adott meg lekötött teljesítményt",VLOOKUP(D884,'Műszaki adattábla'!F:O,10,0)),0))</f>
        <v/>
      </c>
      <c r="H884" s="29" t="str">
        <f>IF(D884="","",VLOOKUP(D884,'Műszaki adattábla'!F:P,11,0))</f>
        <v/>
      </c>
      <c r="I884" s="30"/>
      <c r="J884" s="30"/>
      <c r="K884" s="31" t="str">
        <f>IF(D884="","",ROUND(((F884*I884*'Műszaki adattábla'!$C$7/'Műszaki adattábla'!$C$8)+(G884*I884)+(H884*I884))/12*'Műszaki adattábla'!T875,0))</f>
        <v/>
      </c>
      <c r="L884" s="32" t="str">
        <f t="shared" si="33"/>
        <v/>
      </c>
    </row>
    <row r="885" spans="2:12" ht="14.4" thickBot="1" x14ac:dyDescent="0.3">
      <c r="B885" s="28" t="str">
        <f t="shared" si="32"/>
        <v/>
      </c>
      <c r="C885" s="167" t="str">
        <f>IF(D885="","",VLOOKUP(D885,'Műszaki adattábla'!F:G,2,0))</f>
        <v/>
      </c>
      <c r="D885" s="168" t="str">
        <f>IF('Műszaki adattábla'!F876="","",'Műszaki adattábla'!F876)</f>
        <v/>
      </c>
      <c r="E885" s="169" t="str">
        <f>IF(D885="","",VLOOKUP(D885,'Műszaki adattábla'!F:R,13,0))</f>
        <v/>
      </c>
      <c r="F885" s="29" t="str">
        <f>IF(D885="","",VLOOKUP(D885,'Műszaki adattábla'!F:M,8,0))</f>
        <v/>
      </c>
      <c r="G885" s="29" t="str">
        <f>IF(D885="","",IF('Műszaki adattábla'!L876="20-99",IF('Műszaki adattábla'!O876="","Nem adott meg lekötött teljesítményt",VLOOKUP(D885,'Műszaki adattábla'!F:O,10,0)),0))</f>
        <v/>
      </c>
      <c r="H885" s="29" t="str">
        <f>IF(D885="","",VLOOKUP(D885,'Műszaki adattábla'!F:P,11,0))</f>
        <v/>
      </c>
      <c r="I885" s="30"/>
      <c r="J885" s="30"/>
      <c r="K885" s="31" t="str">
        <f>IF(D885="","",ROUND(((F885*I885*'Műszaki adattábla'!$C$7/'Műszaki adattábla'!$C$8)+(G885*I885)+(H885*I885))/12*'Műszaki adattábla'!T876,0))</f>
        <v/>
      </c>
      <c r="L885" s="32" t="str">
        <f t="shared" si="33"/>
        <v/>
      </c>
    </row>
    <row r="886" spans="2:12" ht="14.4" thickBot="1" x14ac:dyDescent="0.3">
      <c r="B886" s="28" t="str">
        <f t="shared" si="32"/>
        <v/>
      </c>
      <c r="C886" s="167" t="str">
        <f>IF(D886="","",VLOOKUP(D886,'Műszaki adattábla'!F:G,2,0))</f>
        <v/>
      </c>
      <c r="D886" s="168" t="str">
        <f>IF('Műszaki adattábla'!F877="","",'Műszaki adattábla'!F877)</f>
        <v/>
      </c>
      <c r="E886" s="169" t="str">
        <f>IF(D886="","",VLOOKUP(D886,'Műszaki adattábla'!F:R,13,0))</f>
        <v/>
      </c>
      <c r="F886" s="29" t="str">
        <f>IF(D886="","",VLOOKUP(D886,'Műszaki adattábla'!F:M,8,0))</f>
        <v/>
      </c>
      <c r="G886" s="29" t="str">
        <f>IF(D886="","",IF('Műszaki adattábla'!L877="20-99",IF('Műszaki adattábla'!O877="","Nem adott meg lekötött teljesítményt",VLOOKUP(D886,'Műszaki adattábla'!F:O,10,0)),0))</f>
        <v/>
      </c>
      <c r="H886" s="29" t="str">
        <f>IF(D886="","",VLOOKUP(D886,'Műszaki adattábla'!F:P,11,0))</f>
        <v/>
      </c>
      <c r="I886" s="30"/>
      <c r="J886" s="30"/>
      <c r="K886" s="31" t="str">
        <f>IF(D886="","",ROUND(((F886*I886*'Műszaki adattábla'!$C$7/'Műszaki adattábla'!$C$8)+(G886*I886)+(H886*I886))/12*'Műszaki adattábla'!T877,0))</f>
        <v/>
      </c>
      <c r="L886" s="32" t="str">
        <f t="shared" si="33"/>
        <v/>
      </c>
    </row>
    <row r="887" spans="2:12" ht="14.4" thickBot="1" x14ac:dyDescent="0.3">
      <c r="B887" s="28" t="str">
        <f t="shared" si="32"/>
        <v/>
      </c>
      <c r="C887" s="167" t="str">
        <f>IF(D887="","",VLOOKUP(D887,'Műszaki adattábla'!F:G,2,0))</f>
        <v/>
      </c>
      <c r="D887" s="168" t="str">
        <f>IF('Műszaki adattábla'!F878="","",'Műszaki adattábla'!F878)</f>
        <v/>
      </c>
      <c r="E887" s="169" t="str">
        <f>IF(D887="","",VLOOKUP(D887,'Műszaki adattábla'!F:R,13,0))</f>
        <v/>
      </c>
      <c r="F887" s="29" t="str">
        <f>IF(D887="","",VLOOKUP(D887,'Műszaki adattábla'!F:M,8,0))</f>
        <v/>
      </c>
      <c r="G887" s="29" t="str">
        <f>IF(D887="","",IF('Műszaki adattábla'!L878="20-99",IF('Műszaki adattábla'!O878="","Nem adott meg lekötött teljesítményt",VLOOKUP(D887,'Műszaki adattábla'!F:O,10,0)),0))</f>
        <v/>
      </c>
      <c r="H887" s="29" t="str">
        <f>IF(D887="","",VLOOKUP(D887,'Műszaki adattábla'!F:P,11,0))</f>
        <v/>
      </c>
      <c r="I887" s="30"/>
      <c r="J887" s="30"/>
      <c r="K887" s="31" t="str">
        <f>IF(D887="","",ROUND(((F887*I887*'Műszaki adattábla'!$C$7/'Műszaki adattábla'!$C$8)+(G887*I887)+(H887*I887))/12*'Műszaki adattábla'!T878,0))</f>
        <v/>
      </c>
      <c r="L887" s="32" t="str">
        <f t="shared" si="33"/>
        <v/>
      </c>
    </row>
    <row r="888" spans="2:12" ht="14.4" thickBot="1" x14ac:dyDescent="0.3">
      <c r="B888" s="28" t="str">
        <f t="shared" si="32"/>
        <v/>
      </c>
      <c r="C888" s="167" t="str">
        <f>IF(D888="","",VLOOKUP(D888,'Műszaki adattábla'!F:G,2,0))</f>
        <v/>
      </c>
      <c r="D888" s="168" t="str">
        <f>IF('Műszaki adattábla'!F879="","",'Műszaki adattábla'!F879)</f>
        <v/>
      </c>
      <c r="E888" s="169" t="str">
        <f>IF(D888="","",VLOOKUP(D888,'Műszaki adattábla'!F:R,13,0))</f>
        <v/>
      </c>
      <c r="F888" s="29" t="str">
        <f>IF(D888="","",VLOOKUP(D888,'Műszaki adattábla'!F:M,8,0))</f>
        <v/>
      </c>
      <c r="G888" s="29" t="str">
        <f>IF(D888="","",IF('Műszaki adattábla'!L879="20-99",IF('Műszaki adattábla'!O879="","Nem adott meg lekötött teljesítményt",VLOOKUP(D888,'Műszaki adattábla'!F:O,10,0)),0))</f>
        <v/>
      </c>
      <c r="H888" s="29" t="str">
        <f>IF(D888="","",VLOOKUP(D888,'Műszaki adattábla'!F:P,11,0))</f>
        <v/>
      </c>
      <c r="I888" s="30"/>
      <c r="J888" s="30"/>
      <c r="K888" s="31" t="str">
        <f>IF(D888="","",ROUND(((F888*I888*'Műszaki adattábla'!$C$7/'Műszaki adattábla'!$C$8)+(G888*I888)+(H888*I888))/12*'Műszaki adattábla'!T879,0))</f>
        <v/>
      </c>
      <c r="L888" s="32" t="str">
        <f t="shared" si="33"/>
        <v/>
      </c>
    </row>
    <row r="889" spans="2:12" ht="14.4" thickBot="1" x14ac:dyDescent="0.3">
      <c r="B889" s="28" t="str">
        <f t="shared" si="32"/>
        <v/>
      </c>
      <c r="C889" s="167" t="str">
        <f>IF(D889="","",VLOOKUP(D889,'Műszaki adattábla'!F:G,2,0))</f>
        <v/>
      </c>
      <c r="D889" s="168" t="str">
        <f>IF('Műszaki adattábla'!F880="","",'Műszaki adattábla'!F880)</f>
        <v/>
      </c>
      <c r="E889" s="169" t="str">
        <f>IF(D889="","",VLOOKUP(D889,'Műszaki adattábla'!F:R,13,0))</f>
        <v/>
      </c>
      <c r="F889" s="29" t="str">
        <f>IF(D889="","",VLOOKUP(D889,'Műszaki adattábla'!F:M,8,0))</f>
        <v/>
      </c>
      <c r="G889" s="29" t="str">
        <f>IF(D889="","",IF('Műszaki adattábla'!L880="20-99",IF('Műszaki adattábla'!O880="","Nem adott meg lekötött teljesítményt",VLOOKUP(D889,'Műszaki adattábla'!F:O,10,0)),0))</f>
        <v/>
      </c>
      <c r="H889" s="29" t="str">
        <f>IF(D889="","",VLOOKUP(D889,'Műszaki adattábla'!F:P,11,0))</f>
        <v/>
      </c>
      <c r="I889" s="30"/>
      <c r="J889" s="30"/>
      <c r="K889" s="31" t="str">
        <f>IF(D889="","",ROUND(((F889*I889*'Műszaki adattábla'!$C$7/'Műszaki adattábla'!$C$8)+(G889*I889)+(H889*I889))/12*'Műszaki adattábla'!T880,0))</f>
        <v/>
      </c>
      <c r="L889" s="32" t="str">
        <f t="shared" si="33"/>
        <v/>
      </c>
    </row>
    <row r="890" spans="2:12" ht="14.4" thickBot="1" x14ac:dyDescent="0.3">
      <c r="B890" s="28" t="str">
        <f t="shared" si="32"/>
        <v/>
      </c>
      <c r="C890" s="167" t="str">
        <f>IF(D890="","",VLOOKUP(D890,'Műszaki adattábla'!F:G,2,0))</f>
        <v/>
      </c>
      <c r="D890" s="168" t="str">
        <f>IF('Műszaki adattábla'!F881="","",'Műszaki adattábla'!F881)</f>
        <v/>
      </c>
      <c r="E890" s="169" t="str">
        <f>IF(D890="","",VLOOKUP(D890,'Műszaki adattábla'!F:R,13,0))</f>
        <v/>
      </c>
      <c r="F890" s="29" t="str">
        <f>IF(D890="","",VLOOKUP(D890,'Műszaki adattábla'!F:M,8,0))</f>
        <v/>
      </c>
      <c r="G890" s="29" t="str">
        <f>IF(D890="","",IF('Műszaki adattábla'!L881="20-99",IF('Műszaki adattábla'!O881="","Nem adott meg lekötött teljesítményt",VLOOKUP(D890,'Műszaki adattábla'!F:O,10,0)),0))</f>
        <v/>
      </c>
      <c r="H890" s="29" t="str">
        <f>IF(D890="","",VLOOKUP(D890,'Műszaki adattábla'!F:P,11,0))</f>
        <v/>
      </c>
      <c r="I890" s="30"/>
      <c r="J890" s="30"/>
      <c r="K890" s="31" t="str">
        <f>IF(D890="","",ROUND(((F890*I890*'Műszaki adattábla'!$C$7/'Műszaki adattábla'!$C$8)+(G890*I890)+(H890*I890))/12*'Műszaki adattábla'!T881,0))</f>
        <v/>
      </c>
      <c r="L890" s="32" t="str">
        <f t="shared" si="33"/>
        <v/>
      </c>
    </row>
    <row r="891" spans="2:12" ht="14.4" thickBot="1" x14ac:dyDescent="0.3">
      <c r="B891" s="28" t="str">
        <f t="shared" si="32"/>
        <v/>
      </c>
      <c r="C891" s="167" t="str">
        <f>IF(D891="","",VLOOKUP(D891,'Műszaki adattábla'!F:G,2,0))</f>
        <v/>
      </c>
      <c r="D891" s="168" t="str">
        <f>IF('Műszaki adattábla'!F882="","",'Műszaki adattábla'!F882)</f>
        <v/>
      </c>
      <c r="E891" s="169" t="str">
        <f>IF(D891="","",VLOOKUP(D891,'Műszaki adattábla'!F:R,13,0))</f>
        <v/>
      </c>
      <c r="F891" s="29" t="str">
        <f>IF(D891="","",VLOOKUP(D891,'Műszaki adattábla'!F:M,8,0))</f>
        <v/>
      </c>
      <c r="G891" s="29" t="str">
        <f>IF(D891="","",IF('Műszaki adattábla'!L882="20-99",IF('Műszaki adattábla'!O882="","Nem adott meg lekötött teljesítményt",VLOOKUP(D891,'Műszaki adattábla'!F:O,10,0)),0))</f>
        <v/>
      </c>
      <c r="H891" s="29" t="str">
        <f>IF(D891="","",VLOOKUP(D891,'Műszaki adattábla'!F:P,11,0))</f>
        <v/>
      </c>
      <c r="I891" s="30"/>
      <c r="J891" s="30"/>
      <c r="K891" s="31" t="str">
        <f>IF(D891="","",ROUND(((F891*I891*'Műszaki adattábla'!$C$7/'Műszaki adattábla'!$C$8)+(G891*I891)+(H891*I891))/12*'Műszaki adattábla'!T882,0))</f>
        <v/>
      </c>
      <c r="L891" s="32" t="str">
        <f t="shared" si="33"/>
        <v/>
      </c>
    </row>
    <row r="892" spans="2:12" ht="14.4" thickBot="1" x14ac:dyDescent="0.3">
      <c r="B892" s="28" t="str">
        <f t="shared" si="32"/>
        <v/>
      </c>
      <c r="C892" s="167" t="str">
        <f>IF(D892="","",VLOOKUP(D892,'Műszaki adattábla'!F:G,2,0))</f>
        <v/>
      </c>
      <c r="D892" s="168" t="str">
        <f>IF('Műszaki adattábla'!F883="","",'Műszaki adattábla'!F883)</f>
        <v/>
      </c>
      <c r="E892" s="169" t="str">
        <f>IF(D892="","",VLOOKUP(D892,'Műszaki adattábla'!F:R,13,0))</f>
        <v/>
      </c>
      <c r="F892" s="29" t="str">
        <f>IF(D892="","",VLOOKUP(D892,'Műszaki adattábla'!F:M,8,0))</f>
        <v/>
      </c>
      <c r="G892" s="29" t="str">
        <f>IF(D892="","",IF('Műszaki adattábla'!L883="20-99",IF('Műszaki adattábla'!O883="","Nem adott meg lekötött teljesítményt",VLOOKUP(D892,'Műszaki adattábla'!F:O,10,0)),0))</f>
        <v/>
      </c>
      <c r="H892" s="29" t="str">
        <f>IF(D892="","",VLOOKUP(D892,'Műszaki adattábla'!F:P,11,0))</f>
        <v/>
      </c>
      <c r="I892" s="30"/>
      <c r="J892" s="30"/>
      <c r="K892" s="31" t="str">
        <f>IF(D892="","",ROUND(((F892*I892*'Műszaki adattábla'!$C$7/'Műszaki adattábla'!$C$8)+(G892*I892)+(H892*I892))/12*'Műszaki adattábla'!T883,0))</f>
        <v/>
      </c>
      <c r="L892" s="32" t="str">
        <f t="shared" si="33"/>
        <v/>
      </c>
    </row>
    <row r="893" spans="2:12" ht="14.4" thickBot="1" x14ac:dyDescent="0.3">
      <c r="B893" s="28" t="str">
        <f t="shared" si="32"/>
        <v/>
      </c>
      <c r="C893" s="167" t="str">
        <f>IF(D893="","",VLOOKUP(D893,'Műszaki adattábla'!F:G,2,0))</f>
        <v/>
      </c>
      <c r="D893" s="168" t="str">
        <f>IF('Műszaki adattábla'!F884="","",'Műszaki adattábla'!F884)</f>
        <v/>
      </c>
      <c r="E893" s="169" t="str">
        <f>IF(D893="","",VLOOKUP(D893,'Műszaki adattábla'!F:R,13,0))</f>
        <v/>
      </c>
      <c r="F893" s="29" t="str">
        <f>IF(D893="","",VLOOKUP(D893,'Műszaki adattábla'!F:M,8,0))</f>
        <v/>
      </c>
      <c r="G893" s="29" t="str">
        <f>IF(D893="","",IF('Műszaki adattábla'!L884="20-99",IF('Műszaki adattábla'!O884="","Nem adott meg lekötött teljesítményt",VLOOKUP(D893,'Műszaki adattábla'!F:O,10,0)),0))</f>
        <v/>
      </c>
      <c r="H893" s="29" t="str">
        <f>IF(D893="","",VLOOKUP(D893,'Műszaki adattábla'!F:P,11,0))</f>
        <v/>
      </c>
      <c r="I893" s="30"/>
      <c r="J893" s="30"/>
      <c r="K893" s="31" t="str">
        <f>IF(D893="","",ROUND(((F893*I893*'Műszaki adattábla'!$C$7/'Műszaki adattábla'!$C$8)+(G893*I893)+(H893*I893))/12*'Műszaki adattábla'!T884,0))</f>
        <v/>
      </c>
      <c r="L893" s="32" t="str">
        <f t="shared" si="33"/>
        <v/>
      </c>
    </row>
    <row r="894" spans="2:12" ht="14.4" thickBot="1" x14ac:dyDescent="0.3">
      <c r="B894" s="28" t="str">
        <f t="shared" si="32"/>
        <v/>
      </c>
      <c r="C894" s="167" t="str">
        <f>IF(D894="","",VLOOKUP(D894,'Műszaki adattábla'!F:G,2,0))</f>
        <v/>
      </c>
      <c r="D894" s="168" t="str">
        <f>IF('Műszaki adattábla'!F885="","",'Műszaki adattábla'!F885)</f>
        <v/>
      </c>
      <c r="E894" s="169" t="str">
        <f>IF(D894="","",VLOOKUP(D894,'Műszaki adattábla'!F:R,13,0))</f>
        <v/>
      </c>
      <c r="F894" s="29" t="str">
        <f>IF(D894="","",VLOOKUP(D894,'Műszaki adattábla'!F:M,8,0))</f>
        <v/>
      </c>
      <c r="G894" s="29" t="str">
        <f>IF(D894="","",IF('Műszaki adattábla'!L885="20-99",IF('Műszaki adattábla'!O885="","Nem adott meg lekötött teljesítményt",VLOOKUP(D894,'Műszaki adattábla'!F:O,10,0)),0))</f>
        <v/>
      </c>
      <c r="H894" s="29" t="str">
        <f>IF(D894="","",VLOOKUP(D894,'Műszaki adattábla'!F:P,11,0))</f>
        <v/>
      </c>
      <c r="I894" s="30"/>
      <c r="J894" s="30"/>
      <c r="K894" s="31" t="str">
        <f>IF(D894="","",ROUND(((F894*I894*'Műszaki adattábla'!$C$7/'Műszaki adattábla'!$C$8)+(G894*I894)+(H894*I894))/12*'Műszaki adattábla'!T885,0))</f>
        <v/>
      </c>
      <c r="L894" s="32" t="str">
        <f t="shared" si="33"/>
        <v/>
      </c>
    </row>
    <row r="895" spans="2:12" ht="14.4" thickBot="1" x14ac:dyDescent="0.3">
      <c r="B895" s="28" t="str">
        <f t="shared" si="32"/>
        <v/>
      </c>
      <c r="C895" s="167" t="str">
        <f>IF(D895="","",VLOOKUP(D895,'Műszaki adattábla'!F:G,2,0))</f>
        <v/>
      </c>
      <c r="D895" s="168" t="str">
        <f>IF('Műszaki adattábla'!F886="","",'Műszaki adattábla'!F886)</f>
        <v/>
      </c>
      <c r="E895" s="169" t="str">
        <f>IF(D895="","",VLOOKUP(D895,'Műszaki adattábla'!F:R,13,0))</f>
        <v/>
      </c>
      <c r="F895" s="29" t="str">
        <f>IF(D895="","",VLOOKUP(D895,'Műszaki adattábla'!F:M,8,0))</f>
        <v/>
      </c>
      <c r="G895" s="29" t="str">
        <f>IF(D895="","",IF('Műszaki adattábla'!L886="20-99",IF('Műszaki adattábla'!O886="","Nem adott meg lekötött teljesítményt",VLOOKUP(D895,'Műszaki adattábla'!F:O,10,0)),0))</f>
        <v/>
      </c>
      <c r="H895" s="29" t="str">
        <f>IF(D895="","",VLOOKUP(D895,'Műszaki adattábla'!F:P,11,0))</f>
        <v/>
      </c>
      <c r="I895" s="30"/>
      <c r="J895" s="30"/>
      <c r="K895" s="31" t="str">
        <f>IF(D895="","",ROUND(((F895*I895*'Műszaki adattábla'!$C$7/'Műszaki adattábla'!$C$8)+(G895*I895)+(H895*I895))/12*'Műszaki adattábla'!T886,0))</f>
        <v/>
      </c>
      <c r="L895" s="32" t="str">
        <f t="shared" si="33"/>
        <v/>
      </c>
    </row>
    <row r="896" spans="2:12" ht="14.4" thickBot="1" x14ac:dyDescent="0.3">
      <c r="B896" s="28" t="str">
        <f t="shared" si="32"/>
        <v/>
      </c>
      <c r="C896" s="167" t="str">
        <f>IF(D896="","",VLOOKUP(D896,'Műszaki adattábla'!F:G,2,0))</f>
        <v/>
      </c>
      <c r="D896" s="168" t="str">
        <f>IF('Műszaki adattábla'!F887="","",'Műszaki adattábla'!F887)</f>
        <v/>
      </c>
      <c r="E896" s="169" t="str">
        <f>IF(D896="","",VLOOKUP(D896,'Műszaki adattábla'!F:R,13,0))</f>
        <v/>
      </c>
      <c r="F896" s="29" t="str">
        <f>IF(D896="","",VLOOKUP(D896,'Műszaki adattábla'!F:M,8,0))</f>
        <v/>
      </c>
      <c r="G896" s="29" t="str">
        <f>IF(D896="","",IF('Műszaki adattábla'!L887="20-99",IF('Műszaki adattábla'!O887="","Nem adott meg lekötött teljesítményt",VLOOKUP(D896,'Műszaki adattábla'!F:O,10,0)),0))</f>
        <v/>
      </c>
      <c r="H896" s="29" t="str">
        <f>IF(D896="","",VLOOKUP(D896,'Műszaki adattábla'!F:P,11,0))</f>
        <v/>
      </c>
      <c r="I896" s="30"/>
      <c r="J896" s="30"/>
      <c r="K896" s="31" t="str">
        <f>IF(D896="","",ROUND(((F896*I896*'Műszaki adattábla'!$C$7/'Műszaki adattábla'!$C$8)+(G896*I896)+(H896*I896))/12*'Műszaki adattábla'!T887,0))</f>
        <v/>
      </c>
      <c r="L896" s="32" t="str">
        <f t="shared" si="33"/>
        <v/>
      </c>
    </row>
    <row r="897" spans="2:12" ht="14.4" thickBot="1" x14ac:dyDescent="0.3">
      <c r="B897" s="28" t="str">
        <f t="shared" si="32"/>
        <v/>
      </c>
      <c r="C897" s="167" t="str">
        <f>IF(D897="","",VLOOKUP(D897,'Műszaki adattábla'!F:G,2,0))</f>
        <v/>
      </c>
      <c r="D897" s="168" t="str">
        <f>IF('Műszaki adattábla'!F888="","",'Műszaki adattábla'!F888)</f>
        <v/>
      </c>
      <c r="E897" s="169" t="str">
        <f>IF(D897="","",VLOOKUP(D897,'Műszaki adattábla'!F:R,13,0))</f>
        <v/>
      </c>
      <c r="F897" s="29" t="str">
        <f>IF(D897="","",VLOOKUP(D897,'Műszaki adattábla'!F:M,8,0))</f>
        <v/>
      </c>
      <c r="G897" s="29" t="str">
        <f>IF(D897="","",IF('Műszaki adattábla'!L888="20-99",IF('Műszaki adattábla'!O888="","Nem adott meg lekötött teljesítményt",VLOOKUP(D897,'Műszaki adattábla'!F:O,10,0)),0))</f>
        <v/>
      </c>
      <c r="H897" s="29" t="str">
        <f>IF(D897="","",VLOOKUP(D897,'Műszaki adattábla'!F:P,11,0))</f>
        <v/>
      </c>
      <c r="I897" s="30"/>
      <c r="J897" s="30"/>
      <c r="K897" s="31" t="str">
        <f>IF(D897="","",ROUND(((F897*I897*'Műszaki adattábla'!$C$7/'Műszaki adattábla'!$C$8)+(G897*I897)+(H897*I897))/12*'Műszaki adattábla'!T888,0))</f>
        <v/>
      </c>
      <c r="L897" s="32" t="str">
        <f t="shared" si="33"/>
        <v/>
      </c>
    </row>
    <row r="898" spans="2:12" ht="14.4" thickBot="1" x14ac:dyDescent="0.3">
      <c r="B898" s="28" t="str">
        <f t="shared" si="32"/>
        <v/>
      </c>
      <c r="C898" s="167" t="str">
        <f>IF(D898="","",VLOOKUP(D898,'Műszaki adattábla'!F:G,2,0))</f>
        <v/>
      </c>
      <c r="D898" s="168" t="str">
        <f>IF('Műszaki adattábla'!F889="","",'Műszaki adattábla'!F889)</f>
        <v/>
      </c>
      <c r="E898" s="169" t="str">
        <f>IF(D898="","",VLOOKUP(D898,'Műszaki adattábla'!F:R,13,0))</f>
        <v/>
      </c>
      <c r="F898" s="29" t="str">
        <f>IF(D898="","",VLOOKUP(D898,'Műszaki adattábla'!F:M,8,0))</f>
        <v/>
      </c>
      <c r="G898" s="29" t="str">
        <f>IF(D898="","",IF('Műszaki adattábla'!L889="20-99",IF('Műszaki adattábla'!O889="","Nem adott meg lekötött teljesítményt",VLOOKUP(D898,'Műszaki adattábla'!F:O,10,0)),0))</f>
        <v/>
      </c>
      <c r="H898" s="29" t="str">
        <f>IF(D898="","",VLOOKUP(D898,'Műszaki adattábla'!F:P,11,0))</f>
        <v/>
      </c>
      <c r="I898" s="30"/>
      <c r="J898" s="30"/>
      <c r="K898" s="31" t="str">
        <f>IF(D898="","",ROUND(((F898*I898*'Műszaki adattábla'!$C$7/'Műszaki adattábla'!$C$8)+(G898*I898)+(H898*I898))/12*'Műszaki adattábla'!T889,0))</f>
        <v/>
      </c>
      <c r="L898" s="32" t="str">
        <f t="shared" si="33"/>
        <v/>
      </c>
    </row>
    <row r="899" spans="2:12" ht="14.4" thickBot="1" x14ac:dyDescent="0.3">
      <c r="B899" s="28" t="str">
        <f t="shared" si="32"/>
        <v/>
      </c>
      <c r="C899" s="167" t="str">
        <f>IF(D899="","",VLOOKUP(D899,'Műszaki adattábla'!F:G,2,0))</f>
        <v/>
      </c>
      <c r="D899" s="168" t="str">
        <f>IF('Műszaki adattábla'!F890="","",'Műszaki adattábla'!F890)</f>
        <v/>
      </c>
      <c r="E899" s="169" t="str">
        <f>IF(D899="","",VLOOKUP(D899,'Műszaki adattábla'!F:R,13,0))</f>
        <v/>
      </c>
      <c r="F899" s="29" t="str">
        <f>IF(D899="","",VLOOKUP(D899,'Műszaki adattábla'!F:M,8,0))</f>
        <v/>
      </c>
      <c r="G899" s="29" t="str">
        <f>IF(D899="","",IF('Műszaki adattábla'!L890="20-99",IF('Műszaki adattábla'!O890="","Nem adott meg lekötött teljesítményt",VLOOKUP(D899,'Műszaki adattábla'!F:O,10,0)),0))</f>
        <v/>
      </c>
      <c r="H899" s="29" t="str">
        <f>IF(D899="","",VLOOKUP(D899,'Műszaki adattábla'!F:P,11,0))</f>
        <v/>
      </c>
      <c r="I899" s="30"/>
      <c r="J899" s="30"/>
      <c r="K899" s="31" t="str">
        <f>IF(D899="","",ROUND(((F899*I899*'Műszaki adattábla'!$C$7/'Műszaki adattábla'!$C$8)+(G899*I899)+(H899*I899))/12*'Műszaki adattábla'!T890,0))</f>
        <v/>
      </c>
      <c r="L899" s="32" t="str">
        <f t="shared" si="33"/>
        <v/>
      </c>
    </row>
    <row r="900" spans="2:12" ht="14.4" thickBot="1" x14ac:dyDescent="0.3">
      <c r="B900" s="28" t="str">
        <f t="shared" si="32"/>
        <v/>
      </c>
      <c r="C900" s="167" t="str">
        <f>IF(D900="","",VLOOKUP(D900,'Műszaki adattábla'!F:G,2,0))</f>
        <v/>
      </c>
      <c r="D900" s="168" t="str">
        <f>IF('Műszaki adattábla'!F891="","",'Műszaki adattábla'!F891)</f>
        <v/>
      </c>
      <c r="E900" s="169" t="str">
        <f>IF(D900="","",VLOOKUP(D900,'Műszaki adattábla'!F:R,13,0))</f>
        <v/>
      </c>
      <c r="F900" s="29" t="str">
        <f>IF(D900="","",VLOOKUP(D900,'Műszaki adattábla'!F:M,8,0))</f>
        <v/>
      </c>
      <c r="G900" s="29" t="str">
        <f>IF(D900="","",IF('Műszaki adattábla'!L891="20-99",IF('Műszaki adattábla'!O891="","Nem adott meg lekötött teljesítményt",VLOOKUP(D900,'Műszaki adattábla'!F:O,10,0)),0))</f>
        <v/>
      </c>
      <c r="H900" s="29" t="str">
        <f>IF(D900="","",VLOOKUP(D900,'Műszaki adattábla'!F:P,11,0))</f>
        <v/>
      </c>
      <c r="I900" s="30"/>
      <c r="J900" s="30"/>
      <c r="K900" s="31" t="str">
        <f>IF(D900="","",ROUND(((F900*I900*'Műszaki adattábla'!$C$7/'Műszaki adattábla'!$C$8)+(G900*I900)+(H900*I900))/12*'Műszaki adattábla'!T891,0))</f>
        <v/>
      </c>
      <c r="L900" s="32" t="str">
        <f t="shared" si="33"/>
        <v/>
      </c>
    </row>
    <row r="901" spans="2:12" ht="14.4" thickBot="1" x14ac:dyDescent="0.3">
      <c r="B901" s="28" t="str">
        <f t="shared" si="32"/>
        <v/>
      </c>
      <c r="C901" s="167" t="str">
        <f>IF(D901="","",VLOOKUP(D901,'Műszaki adattábla'!F:G,2,0))</f>
        <v/>
      </c>
      <c r="D901" s="168" t="str">
        <f>IF('Műszaki adattábla'!F892="","",'Műszaki adattábla'!F892)</f>
        <v/>
      </c>
      <c r="E901" s="169" t="str">
        <f>IF(D901="","",VLOOKUP(D901,'Műszaki adattábla'!F:R,13,0))</f>
        <v/>
      </c>
      <c r="F901" s="29" t="str">
        <f>IF(D901="","",VLOOKUP(D901,'Műszaki adattábla'!F:M,8,0))</f>
        <v/>
      </c>
      <c r="G901" s="29" t="str">
        <f>IF(D901="","",IF('Műszaki adattábla'!L892="20-99",IF('Műszaki adattábla'!O892="","Nem adott meg lekötött teljesítményt",VLOOKUP(D901,'Műszaki adattábla'!F:O,10,0)),0))</f>
        <v/>
      </c>
      <c r="H901" s="29" t="str">
        <f>IF(D901="","",VLOOKUP(D901,'Műszaki adattábla'!F:P,11,0))</f>
        <v/>
      </c>
      <c r="I901" s="30"/>
      <c r="J901" s="30"/>
      <c r="K901" s="31" t="str">
        <f>IF(D901="","",ROUND(((F901*I901*'Műszaki adattábla'!$C$7/'Műszaki adattábla'!$C$8)+(G901*I901)+(H901*I901))/12*'Műszaki adattábla'!T892,0))</f>
        <v/>
      </c>
      <c r="L901" s="32" t="str">
        <f t="shared" si="33"/>
        <v/>
      </c>
    </row>
    <row r="902" spans="2:12" ht="14.4" thickBot="1" x14ac:dyDescent="0.3">
      <c r="B902" s="28" t="str">
        <f t="shared" si="32"/>
        <v/>
      </c>
      <c r="C902" s="167" t="str">
        <f>IF(D902="","",VLOOKUP(D902,'Műszaki adattábla'!F:G,2,0))</f>
        <v/>
      </c>
      <c r="D902" s="168" t="str">
        <f>IF('Műszaki adattábla'!F893="","",'Műszaki adattábla'!F893)</f>
        <v/>
      </c>
      <c r="E902" s="169" t="str">
        <f>IF(D902="","",VLOOKUP(D902,'Műszaki adattábla'!F:R,13,0))</f>
        <v/>
      </c>
      <c r="F902" s="29" t="str">
        <f>IF(D902="","",VLOOKUP(D902,'Műszaki adattábla'!F:M,8,0))</f>
        <v/>
      </c>
      <c r="G902" s="29" t="str">
        <f>IF(D902="","",IF('Műszaki adattábla'!L893="20-99",IF('Műszaki adattábla'!O893="","Nem adott meg lekötött teljesítményt",VLOOKUP(D902,'Műszaki adattábla'!F:O,10,0)),0))</f>
        <v/>
      </c>
      <c r="H902" s="29" t="str">
        <f>IF(D902="","",VLOOKUP(D902,'Műszaki adattábla'!F:P,11,0))</f>
        <v/>
      </c>
      <c r="I902" s="30"/>
      <c r="J902" s="30"/>
      <c r="K902" s="31" t="str">
        <f>IF(D902="","",ROUND(((F902*I902*'Műszaki adattábla'!$C$7/'Műszaki adattábla'!$C$8)+(G902*I902)+(H902*I902))/12*'Műszaki adattábla'!T893,0))</f>
        <v/>
      </c>
      <c r="L902" s="32" t="str">
        <f t="shared" si="33"/>
        <v/>
      </c>
    </row>
    <row r="903" spans="2:12" ht="14.4" thickBot="1" x14ac:dyDescent="0.3">
      <c r="B903" s="28" t="str">
        <f t="shared" si="32"/>
        <v/>
      </c>
      <c r="C903" s="167" t="str">
        <f>IF(D903="","",VLOOKUP(D903,'Műszaki adattábla'!F:G,2,0))</f>
        <v/>
      </c>
      <c r="D903" s="168" t="str">
        <f>IF('Műszaki adattábla'!F894="","",'Műszaki adattábla'!F894)</f>
        <v/>
      </c>
      <c r="E903" s="169" t="str">
        <f>IF(D903="","",VLOOKUP(D903,'Műszaki adattábla'!F:R,13,0))</f>
        <v/>
      </c>
      <c r="F903" s="29" t="str">
        <f>IF(D903="","",VLOOKUP(D903,'Műszaki adattábla'!F:M,8,0))</f>
        <v/>
      </c>
      <c r="G903" s="29" t="str">
        <f>IF(D903="","",IF('Műszaki adattábla'!L894="20-99",IF('Műszaki adattábla'!O894="","Nem adott meg lekötött teljesítményt",VLOOKUP(D903,'Műszaki adattábla'!F:O,10,0)),0))</f>
        <v/>
      </c>
      <c r="H903" s="29" t="str">
        <f>IF(D903="","",VLOOKUP(D903,'Műszaki adattábla'!F:P,11,0))</f>
        <v/>
      </c>
      <c r="I903" s="30"/>
      <c r="J903" s="30"/>
      <c r="K903" s="31" t="str">
        <f>IF(D903="","",ROUND(((F903*I903*'Műszaki adattábla'!$C$7/'Műszaki adattábla'!$C$8)+(G903*I903)+(H903*I903))/12*'Műszaki adattábla'!T894,0))</f>
        <v/>
      </c>
      <c r="L903" s="32" t="str">
        <f t="shared" si="33"/>
        <v/>
      </c>
    </row>
    <row r="904" spans="2:12" ht="14.4" thickBot="1" x14ac:dyDescent="0.3">
      <c r="B904" s="28" t="str">
        <f t="shared" si="32"/>
        <v/>
      </c>
      <c r="C904" s="167" t="str">
        <f>IF(D904="","",VLOOKUP(D904,'Műszaki adattábla'!F:G,2,0))</f>
        <v/>
      </c>
      <c r="D904" s="168" t="str">
        <f>IF('Műszaki adattábla'!F895="","",'Műszaki adattábla'!F895)</f>
        <v/>
      </c>
      <c r="E904" s="169" t="str">
        <f>IF(D904="","",VLOOKUP(D904,'Műszaki adattábla'!F:R,13,0))</f>
        <v/>
      </c>
      <c r="F904" s="29" t="str">
        <f>IF(D904="","",VLOOKUP(D904,'Műszaki adattábla'!F:M,8,0))</f>
        <v/>
      </c>
      <c r="G904" s="29" t="str">
        <f>IF(D904="","",IF('Műszaki adattábla'!L895="20-99",IF('Műszaki adattábla'!O895="","Nem adott meg lekötött teljesítményt",VLOOKUP(D904,'Műszaki adattábla'!F:O,10,0)),0))</f>
        <v/>
      </c>
      <c r="H904" s="29" t="str">
        <f>IF(D904="","",VLOOKUP(D904,'Műszaki adattábla'!F:P,11,0))</f>
        <v/>
      </c>
      <c r="I904" s="30"/>
      <c r="J904" s="30"/>
      <c r="K904" s="31" t="str">
        <f>IF(D904="","",ROUND(((F904*I904*'Műszaki adattábla'!$C$7/'Műszaki adattábla'!$C$8)+(G904*I904)+(H904*I904))/12*'Műszaki adattábla'!T895,0))</f>
        <v/>
      </c>
      <c r="L904" s="32" t="str">
        <f t="shared" si="33"/>
        <v/>
      </c>
    </row>
    <row r="905" spans="2:12" ht="14.4" thickBot="1" x14ac:dyDescent="0.3">
      <c r="B905" s="28" t="str">
        <f t="shared" si="32"/>
        <v/>
      </c>
      <c r="C905" s="167" t="str">
        <f>IF(D905="","",VLOOKUP(D905,'Műszaki adattábla'!F:G,2,0))</f>
        <v/>
      </c>
      <c r="D905" s="168" t="str">
        <f>IF('Műszaki adattábla'!F896="","",'Műszaki adattábla'!F896)</f>
        <v/>
      </c>
      <c r="E905" s="169" t="str">
        <f>IF(D905="","",VLOOKUP(D905,'Műszaki adattábla'!F:R,13,0))</f>
        <v/>
      </c>
      <c r="F905" s="29" t="str">
        <f>IF(D905="","",VLOOKUP(D905,'Műszaki adattábla'!F:M,8,0))</f>
        <v/>
      </c>
      <c r="G905" s="29" t="str">
        <f>IF(D905="","",IF('Műszaki adattábla'!L896="20-99",IF('Műszaki adattábla'!O896="","Nem adott meg lekötött teljesítményt",VLOOKUP(D905,'Műszaki adattábla'!F:O,10,0)),0))</f>
        <v/>
      </c>
      <c r="H905" s="29" t="str">
        <f>IF(D905="","",VLOOKUP(D905,'Műszaki adattábla'!F:P,11,0))</f>
        <v/>
      </c>
      <c r="I905" s="30"/>
      <c r="J905" s="30"/>
      <c r="K905" s="31" t="str">
        <f>IF(D905="","",ROUND(((F905*I905*'Műszaki adattábla'!$C$7/'Műszaki adattábla'!$C$8)+(G905*I905)+(H905*I905))/12*'Műszaki adattábla'!T896,0))</f>
        <v/>
      </c>
      <c r="L905" s="32" t="str">
        <f t="shared" si="33"/>
        <v/>
      </c>
    </row>
    <row r="906" spans="2:12" ht="14.4" thickBot="1" x14ac:dyDescent="0.3">
      <c r="B906" s="28" t="str">
        <f t="shared" si="32"/>
        <v/>
      </c>
      <c r="C906" s="167" t="str">
        <f>IF(D906="","",VLOOKUP(D906,'Műszaki adattábla'!F:G,2,0))</f>
        <v/>
      </c>
      <c r="D906" s="168" t="str">
        <f>IF('Műszaki adattábla'!F897="","",'Műszaki adattábla'!F897)</f>
        <v/>
      </c>
      <c r="E906" s="169" t="str">
        <f>IF(D906="","",VLOOKUP(D906,'Műszaki adattábla'!F:R,13,0))</f>
        <v/>
      </c>
      <c r="F906" s="29" t="str">
        <f>IF(D906="","",VLOOKUP(D906,'Műszaki adattábla'!F:M,8,0))</f>
        <v/>
      </c>
      <c r="G906" s="29" t="str">
        <f>IF(D906="","",IF('Műszaki adattábla'!L897="20-99",IF('Műszaki adattábla'!O897="","Nem adott meg lekötött teljesítményt",VLOOKUP(D906,'Műszaki adattábla'!F:O,10,0)),0))</f>
        <v/>
      </c>
      <c r="H906" s="29" t="str">
        <f>IF(D906="","",VLOOKUP(D906,'Műszaki adattábla'!F:P,11,0))</f>
        <v/>
      </c>
      <c r="I906" s="30"/>
      <c r="J906" s="30"/>
      <c r="K906" s="31" t="str">
        <f>IF(D906="","",ROUND(((F906*I906*'Műszaki adattábla'!$C$7/'Műszaki adattábla'!$C$8)+(G906*I906)+(H906*I906))/12*'Műszaki adattábla'!T897,0))</f>
        <v/>
      </c>
      <c r="L906" s="32" t="str">
        <f t="shared" si="33"/>
        <v/>
      </c>
    </row>
    <row r="907" spans="2:12" ht="14.4" thickBot="1" x14ac:dyDescent="0.3">
      <c r="B907" s="28" t="str">
        <f t="shared" si="32"/>
        <v/>
      </c>
      <c r="C907" s="167" t="str">
        <f>IF(D907="","",VLOOKUP(D907,'Műszaki adattábla'!F:G,2,0))</f>
        <v/>
      </c>
      <c r="D907" s="168" t="str">
        <f>IF('Műszaki adattábla'!F898="","",'Műszaki adattábla'!F898)</f>
        <v/>
      </c>
      <c r="E907" s="169" t="str">
        <f>IF(D907="","",VLOOKUP(D907,'Műszaki adattábla'!F:R,13,0))</f>
        <v/>
      </c>
      <c r="F907" s="29" t="str">
        <f>IF(D907="","",VLOOKUP(D907,'Műszaki adattábla'!F:M,8,0))</f>
        <v/>
      </c>
      <c r="G907" s="29" t="str">
        <f>IF(D907="","",IF('Műszaki adattábla'!L898="20-99",IF('Műszaki adattábla'!O898="","Nem adott meg lekötött teljesítményt",VLOOKUP(D907,'Műszaki adattábla'!F:O,10,0)),0))</f>
        <v/>
      </c>
      <c r="H907" s="29" t="str">
        <f>IF(D907="","",VLOOKUP(D907,'Műszaki adattábla'!F:P,11,0))</f>
        <v/>
      </c>
      <c r="I907" s="30"/>
      <c r="J907" s="30"/>
      <c r="K907" s="31" t="str">
        <f>IF(D907="","",ROUND(((F907*I907*'Műszaki adattábla'!$C$7/'Műszaki adattábla'!$C$8)+(G907*I907)+(H907*I907))/12*'Műszaki adattábla'!T898,0))</f>
        <v/>
      </c>
      <c r="L907" s="32" t="str">
        <f t="shared" si="33"/>
        <v/>
      </c>
    </row>
    <row r="908" spans="2:12" ht="14.4" thickBot="1" x14ac:dyDescent="0.3">
      <c r="B908" s="28" t="str">
        <f t="shared" si="32"/>
        <v/>
      </c>
      <c r="C908" s="167" t="str">
        <f>IF(D908="","",VLOOKUP(D908,'Műszaki adattábla'!F:G,2,0))</f>
        <v/>
      </c>
      <c r="D908" s="168" t="str">
        <f>IF('Műszaki adattábla'!F899="","",'Műszaki adattábla'!F899)</f>
        <v/>
      </c>
      <c r="E908" s="169" t="str">
        <f>IF(D908="","",VLOOKUP(D908,'Műszaki adattábla'!F:R,13,0))</f>
        <v/>
      </c>
      <c r="F908" s="29" t="str">
        <f>IF(D908="","",VLOOKUP(D908,'Műszaki adattábla'!F:M,8,0))</f>
        <v/>
      </c>
      <c r="G908" s="29" t="str">
        <f>IF(D908="","",IF('Műszaki adattábla'!L899="20-99",IF('Műszaki adattábla'!O899="","Nem adott meg lekötött teljesítményt",VLOOKUP(D908,'Műszaki adattábla'!F:O,10,0)),0))</f>
        <v/>
      </c>
      <c r="H908" s="29" t="str">
        <f>IF(D908="","",VLOOKUP(D908,'Műszaki adattábla'!F:P,11,0))</f>
        <v/>
      </c>
      <c r="I908" s="30"/>
      <c r="J908" s="30"/>
      <c r="K908" s="31" t="str">
        <f>IF(D908="","",ROUND(((F908*I908*'Műszaki adattábla'!$C$7/'Műszaki adattábla'!$C$8)+(G908*I908)+(H908*I908))/12*'Műszaki adattábla'!T899,0))</f>
        <v/>
      </c>
      <c r="L908" s="32" t="str">
        <f t="shared" si="33"/>
        <v/>
      </c>
    </row>
    <row r="909" spans="2:12" ht="14.4" thickBot="1" x14ac:dyDescent="0.3">
      <c r="B909" s="28" t="str">
        <f t="shared" si="32"/>
        <v/>
      </c>
      <c r="C909" s="167" t="str">
        <f>IF(D909="","",VLOOKUP(D909,'Műszaki adattábla'!F:G,2,0))</f>
        <v/>
      </c>
      <c r="D909" s="168" t="str">
        <f>IF('Műszaki adattábla'!F900="","",'Műszaki adattábla'!F900)</f>
        <v/>
      </c>
      <c r="E909" s="169" t="str">
        <f>IF(D909="","",VLOOKUP(D909,'Műszaki adattábla'!F:R,13,0))</f>
        <v/>
      </c>
      <c r="F909" s="29" t="str">
        <f>IF(D909="","",VLOOKUP(D909,'Műszaki adattábla'!F:M,8,0))</f>
        <v/>
      </c>
      <c r="G909" s="29" t="str">
        <f>IF(D909="","",IF('Műszaki adattábla'!L900="20-99",IF('Műszaki adattábla'!O900="","Nem adott meg lekötött teljesítményt",VLOOKUP(D909,'Műszaki adattábla'!F:O,10,0)),0))</f>
        <v/>
      </c>
      <c r="H909" s="29" t="str">
        <f>IF(D909="","",VLOOKUP(D909,'Műszaki adattábla'!F:P,11,0))</f>
        <v/>
      </c>
      <c r="I909" s="30"/>
      <c r="J909" s="30"/>
      <c r="K909" s="31" t="str">
        <f>IF(D909="","",ROUND(((F909*I909*'Műszaki adattábla'!$C$7/'Műszaki adattábla'!$C$8)+(G909*I909)+(H909*I909))/12*'Műszaki adattábla'!T900,0))</f>
        <v/>
      </c>
      <c r="L909" s="32" t="str">
        <f t="shared" si="33"/>
        <v/>
      </c>
    </row>
    <row r="910" spans="2:12" ht="14.4" thickBot="1" x14ac:dyDescent="0.3">
      <c r="B910" s="28" t="str">
        <f t="shared" si="32"/>
        <v/>
      </c>
      <c r="C910" s="167" t="str">
        <f>IF(D910="","",VLOOKUP(D910,'Műszaki adattábla'!F:G,2,0))</f>
        <v/>
      </c>
      <c r="D910" s="168" t="str">
        <f>IF('Műszaki adattábla'!F901="","",'Műszaki adattábla'!F901)</f>
        <v/>
      </c>
      <c r="E910" s="169" t="str">
        <f>IF(D910="","",VLOOKUP(D910,'Műszaki adattábla'!F:R,13,0))</f>
        <v/>
      </c>
      <c r="F910" s="29" t="str">
        <f>IF(D910="","",VLOOKUP(D910,'Műszaki adattábla'!F:M,8,0))</f>
        <v/>
      </c>
      <c r="G910" s="29" t="str">
        <f>IF(D910="","",IF('Műszaki adattábla'!L901="20-99",IF('Műszaki adattábla'!O901="","Nem adott meg lekötött teljesítményt",VLOOKUP(D910,'Műszaki adattábla'!F:O,10,0)),0))</f>
        <v/>
      </c>
      <c r="H910" s="29" t="str">
        <f>IF(D910="","",VLOOKUP(D910,'Műszaki adattábla'!F:P,11,0))</f>
        <v/>
      </c>
      <c r="I910" s="30"/>
      <c r="J910" s="30"/>
      <c r="K910" s="31" t="str">
        <f>IF(D910="","",ROUND(((F910*I910*'Műszaki adattábla'!$C$7/'Műszaki adattábla'!$C$8)+(G910*I910)+(H910*I910))/12*'Műszaki adattábla'!T901,0))</f>
        <v/>
      </c>
      <c r="L910" s="32" t="str">
        <f t="shared" si="33"/>
        <v/>
      </c>
    </row>
    <row r="911" spans="2:12" ht="14.4" thickBot="1" x14ac:dyDescent="0.3">
      <c r="B911" s="28" t="str">
        <f t="shared" si="32"/>
        <v/>
      </c>
      <c r="C911" s="167" t="str">
        <f>IF(D911="","",VLOOKUP(D911,'Műszaki adattábla'!F:G,2,0))</f>
        <v/>
      </c>
      <c r="D911" s="168" t="str">
        <f>IF('Műszaki adattábla'!F902="","",'Műszaki adattábla'!F902)</f>
        <v/>
      </c>
      <c r="E911" s="169" t="str">
        <f>IF(D911="","",VLOOKUP(D911,'Műszaki adattábla'!F:R,13,0))</f>
        <v/>
      </c>
      <c r="F911" s="29" t="str">
        <f>IF(D911="","",VLOOKUP(D911,'Műszaki adattábla'!F:M,8,0))</f>
        <v/>
      </c>
      <c r="G911" s="29" t="str">
        <f>IF(D911="","",IF('Műszaki adattábla'!L902="20-99",IF('Műszaki adattábla'!O902="","Nem adott meg lekötött teljesítményt",VLOOKUP(D911,'Műszaki adattábla'!F:O,10,0)),0))</f>
        <v/>
      </c>
      <c r="H911" s="29" t="str">
        <f>IF(D911="","",VLOOKUP(D911,'Műszaki adattábla'!F:P,11,0))</f>
        <v/>
      </c>
      <c r="I911" s="30"/>
      <c r="J911" s="30"/>
      <c r="K911" s="31" t="str">
        <f>IF(D911="","",ROUND(((F911*I911*'Műszaki adattábla'!$C$7/'Műszaki adattábla'!$C$8)+(G911*I911)+(H911*I911))/12*'Műszaki adattábla'!T902,0))</f>
        <v/>
      </c>
      <c r="L911" s="32" t="str">
        <f t="shared" si="33"/>
        <v/>
      </c>
    </row>
    <row r="912" spans="2:12" ht="14.4" thickBot="1" x14ac:dyDescent="0.3">
      <c r="B912" s="28" t="str">
        <f t="shared" si="32"/>
        <v/>
      </c>
      <c r="C912" s="167" t="str">
        <f>IF(D912="","",VLOOKUP(D912,'Műszaki adattábla'!F:G,2,0))</f>
        <v/>
      </c>
      <c r="D912" s="168" t="str">
        <f>IF('Műszaki adattábla'!F903="","",'Műszaki adattábla'!F903)</f>
        <v/>
      </c>
      <c r="E912" s="169" t="str">
        <f>IF(D912="","",VLOOKUP(D912,'Műszaki adattábla'!F:R,13,0))</f>
        <v/>
      </c>
      <c r="F912" s="29" t="str">
        <f>IF(D912="","",VLOOKUP(D912,'Műszaki adattábla'!F:M,8,0))</f>
        <v/>
      </c>
      <c r="G912" s="29" t="str">
        <f>IF(D912="","",IF('Műszaki adattábla'!L903="20-99",IF('Műszaki adattábla'!O903="","Nem adott meg lekötött teljesítményt",VLOOKUP(D912,'Műszaki adattábla'!F:O,10,0)),0))</f>
        <v/>
      </c>
      <c r="H912" s="29" t="str">
        <f>IF(D912="","",VLOOKUP(D912,'Műszaki adattábla'!F:P,11,0))</f>
        <v/>
      </c>
      <c r="I912" s="30"/>
      <c r="J912" s="30"/>
      <c r="K912" s="31" t="str">
        <f>IF(D912="","",ROUND(((F912*I912*'Műszaki adattábla'!$C$7/'Műszaki adattábla'!$C$8)+(G912*I912)+(H912*I912))/12*'Műszaki adattábla'!T903,0))</f>
        <v/>
      </c>
      <c r="L912" s="32" t="str">
        <f t="shared" si="33"/>
        <v/>
      </c>
    </row>
    <row r="913" spans="2:12" ht="14.4" thickBot="1" x14ac:dyDescent="0.3">
      <c r="B913" s="28" t="str">
        <f t="shared" si="32"/>
        <v/>
      </c>
      <c r="C913" s="167" t="str">
        <f>IF(D913="","",VLOOKUP(D913,'Műszaki adattábla'!F:G,2,0))</f>
        <v/>
      </c>
      <c r="D913" s="168" t="str">
        <f>IF('Műszaki adattábla'!F904="","",'Műszaki adattábla'!F904)</f>
        <v/>
      </c>
      <c r="E913" s="169" t="str">
        <f>IF(D913="","",VLOOKUP(D913,'Műszaki adattábla'!F:R,13,0))</f>
        <v/>
      </c>
      <c r="F913" s="29" t="str">
        <f>IF(D913="","",VLOOKUP(D913,'Műszaki adattábla'!F:M,8,0))</f>
        <v/>
      </c>
      <c r="G913" s="29" t="str">
        <f>IF(D913="","",IF('Műszaki adattábla'!L904="20-99",IF('Műszaki adattábla'!O904="","Nem adott meg lekötött teljesítményt",VLOOKUP(D913,'Műszaki adattábla'!F:O,10,0)),0))</f>
        <v/>
      </c>
      <c r="H913" s="29" t="str">
        <f>IF(D913="","",VLOOKUP(D913,'Műszaki adattábla'!F:P,11,0))</f>
        <v/>
      </c>
      <c r="I913" s="30"/>
      <c r="J913" s="30"/>
      <c r="K913" s="31" t="str">
        <f>IF(D913="","",ROUND(((F913*I913*'Műszaki adattábla'!$C$7/'Műszaki adattábla'!$C$8)+(G913*I913)+(H913*I913))/12*'Műszaki adattábla'!T904,0))</f>
        <v/>
      </c>
      <c r="L913" s="32" t="str">
        <f t="shared" si="33"/>
        <v/>
      </c>
    </row>
    <row r="914" spans="2:12" ht="14.4" thickBot="1" x14ac:dyDescent="0.3">
      <c r="B914" s="28" t="str">
        <f t="shared" si="32"/>
        <v/>
      </c>
      <c r="C914" s="167" t="str">
        <f>IF(D914="","",VLOOKUP(D914,'Műszaki adattábla'!F:G,2,0))</f>
        <v/>
      </c>
      <c r="D914" s="168" t="str">
        <f>IF('Műszaki adattábla'!F905="","",'Műszaki adattábla'!F905)</f>
        <v/>
      </c>
      <c r="E914" s="169" t="str">
        <f>IF(D914="","",VLOOKUP(D914,'Műszaki adattábla'!F:R,13,0))</f>
        <v/>
      </c>
      <c r="F914" s="29" t="str">
        <f>IF(D914="","",VLOOKUP(D914,'Műszaki adattábla'!F:M,8,0))</f>
        <v/>
      </c>
      <c r="G914" s="29" t="str">
        <f>IF(D914="","",IF('Műszaki adattábla'!L905="20-99",IF('Műszaki adattábla'!O905="","Nem adott meg lekötött teljesítményt",VLOOKUP(D914,'Műszaki adattábla'!F:O,10,0)),0))</f>
        <v/>
      </c>
      <c r="H914" s="29" t="str">
        <f>IF(D914="","",VLOOKUP(D914,'Műszaki adattábla'!F:P,11,0))</f>
        <v/>
      </c>
      <c r="I914" s="30"/>
      <c r="J914" s="30"/>
      <c r="K914" s="31" t="str">
        <f>IF(D914="","",ROUND(((F914*I914*'Műszaki adattábla'!$C$7/'Műszaki adattábla'!$C$8)+(G914*I914)+(H914*I914))/12*'Műszaki adattábla'!T905,0))</f>
        <v/>
      </c>
      <c r="L914" s="32" t="str">
        <f t="shared" si="33"/>
        <v/>
      </c>
    </row>
    <row r="915" spans="2:12" ht="14.4" thickBot="1" x14ac:dyDescent="0.3">
      <c r="B915" s="28" t="str">
        <f t="shared" si="32"/>
        <v/>
      </c>
      <c r="C915" s="167" t="str">
        <f>IF(D915="","",VLOOKUP(D915,'Műszaki adattábla'!F:G,2,0))</f>
        <v/>
      </c>
      <c r="D915" s="168" t="str">
        <f>IF('Műszaki adattábla'!F906="","",'Műszaki adattábla'!F906)</f>
        <v/>
      </c>
      <c r="E915" s="169" t="str">
        <f>IF(D915="","",VLOOKUP(D915,'Műszaki adattábla'!F:R,13,0))</f>
        <v/>
      </c>
      <c r="F915" s="29" t="str">
        <f>IF(D915="","",VLOOKUP(D915,'Műszaki adattábla'!F:M,8,0))</f>
        <v/>
      </c>
      <c r="G915" s="29" t="str">
        <f>IF(D915="","",IF('Műszaki adattábla'!L906="20-99",IF('Műszaki adattábla'!O906="","Nem adott meg lekötött teljesítményt",VLOOKUP(D915,'Műszaki adattábla'!F:O,10,0)),0))</f>
        <v/>
      </c>
      <c r="H915" s="29" t="str">
        <f>IF(D915="","",VLOOKUP(D915,'Műszaki adattábla'!F:P,11,0))</f>
        <v/>
      </c>
      <c r="I915" s="30"/>
      <c r="J915" s="30"/>
      <c r="K915" s="31" t="str">
        <f>IF(D915="","",ROUND(((F915*I915*'Műszaki adattábla'!$C$7/'Műszaki adattábla'!$C$8)+(G915*I915)+(H915*I915))/12*'Műszaki adattábla'!T906,0))</f>
        <v/>
      </c>
      <c r="L915" s="32" t="str">
        <f t="shared" si="33"/>
        <v/>
      </c>
    </row>
    <row r="916" spans="2:12" ht="14.4" thickBot="1" x14ac:dyDescent="0.3">
      <c r="B916" s="28" t="str">
        <f t="shared" si="32"/>
        <v/>
      </c>
      <c r="C916" s="167" t="str">
        <f>IF(D916="","",VLOOKUP(D916,'Műszaki adattábla'!F:G,2,0))</f>
        <v/>
      </c>
      <c r="D916" s="168" t="str">
        <f>IF('Műszaki adattábla'!F907="","",'Műszaki adattábla'!F907)</f>
        <v/>
      </c>
      <c r="E916" s="169" t="str">
        <f>IF(D916="","",VLOOKUP(D916,'Műszaki adattábla'!F:R,13,0))</f>
        <v/>
      </c>
      <c r="F916" s="29" t="str">
        <f>IF(D916="","",VLOOKUP(D916,'Műszaki adattábla'!F:M,8,0))</f>
        <v/>
      </c>
      <c r="G916" s="29" t="str">
        <f>IF(D916="","",IF('Műszaki adattábla'!L907="20-99",IF('Műszaki adattábla'!O907="","Nem adott meg lekötött teljesítményt",VLOOKUP(D916,'Műszaki adattábla'!F:O,10,0)),0))</f>
        <v/>
      </c>
      <c r="H916" s="29" t="str">
        <f>IF(D916="","",VLOOKUP(D916,'Műszaki adattábla'!F:P,11,0))</f>
        <v/>
      </c>
      <c r="I916" s="30"/>
      <c r="J916" s="30"/>
      <c r="K916" s="31" t="str">
        <f>IF(D916="","",ROUND(((F916*I916*'Műszaki adattábla'!$C$7/'Műszaki adattábla'!$C$8)+(G916*I916)+(H916*I916))/12*'Műszaki adattábla'!T907,0))</f>
        <v/>
      </c>
      <c r="L916" s="32" t="str">
        <f t="shared" si="33"/>
        <v/>
      </c>
    </row>
    <row r="917" spans="2:12" ht="14.4" thickBot="1" x14ac:dyDescent="0.3">
      <c r="B917" s="28" t="str">
        <f t="shared" si="32"/>
        <v/>
      </c>
      <c r="C917" s="167" t="str">
        <f>IF(D917="","",VLOOKUP(D917,'Műszaki adattábla'!F:G,2,0))</f>
        <v/>
      </c>
      <c r="D917" s="168" t="str">
        <f>IF('Műszaki adattábla'!F908="","",'Műszaki adattábla'!F908)</f>
        <v/>
      </c>
      <c r="E917" s="169" t="str">
        <f>IF(D917="","",VLOOKUP(D917,'Műszaki adattábla'!F:R,13,0))</f>
        <v/>
      </c>
      <c r="F917" s="29" t="str">
        <f>IF(D917="","",VLOOKUP(D917,'Műszaki adattábla'!F:M,8,0))</f>
        <v/>
      </c>
      <c r="G917" s="29" t="str">
        <f>IF(D917="","",IF('Műszaki adattábla'!L908="20-99",IF('Műszaki adattábla'!O908="","Nem adott meg lekötött teljesítményt",VLOOKUP(D917,'Műszaki adattábla'!F:O,10,0)),0))</f>
        <v/>
      </c>
      <c r="H917" s="29" t="str">
        <f>IF(D917="","",VLOOKUP(D917,'Műszaki adattábla'!F:P,11,0))</f>
        <v/>
      </c>
      <c r="I917" s="30"/>
      <c r="J917" s="30"/>
      <c r="K917" s="31" t="str">
        <f>IF(D917="","",ROUND(((F917*I917*'Műszaki adattábla'!$C$7/'Műszaki adattábla'!$C$8)+(G917*I917)+(H917*I917))/12*'Műszaki adattábla'!T908,0))</f>
        <v/>
      </c>
      <c r="L917" s="32" t="str">
        <f t="shared" si="33"/>
        <v/>
      </c>
    </row>
    <row r="918" spans="2:12" ht="14.4" thickBot="1" x14ac:dyDescent="0.3">
      <c r="B918" s="28" t="str">
        <f t="shared" si="32"/>
        <v/>
      </c>
      <c r="C918" s="167" t="str">
        <f>IF(D918="","",VLOOKUP(D918,'Műszaki adattábla'!F:G,2,0))</f>
        <v/>
      </c>
      <c r="D918" s="168" t="str">
        <f>IF('Műszaki adattábla'!F909="","",'Műszaki adattábla'!F909)</f>
        <v/>
      </c>
      <c r="E918" s="169" t="str">
        <f>IF(D918="","",VLOOKUP(D918,'Műszaki adattábla'!F:R,13,0))</f>
        <v/>
      </c>
      <c r="F918" s="29" t="str">
        <f>IF(D918="","",VLOOKUP(D918,'Műszaki adattábla'!F:M,8,0))</f>
        <v/>
      </c>
      <c r="G918" s="29" t="str">
        <f>IF(D918="","",IF('Műszaki adattábla'!L909="20-99",IF('Műszaki adattábla'!O909="","Nem adott meg lekötött teljesítményt",VLOOKUP(D918,'Műszaki adattábla'!F:O,10,0)),0))</f>
        <v/>
      </c>
      <c r="H918" s="29" t="str">
        <f>IF(D918="","",VLOOKUP(D918,'Műszaki adattábla'!F:P,11,0))</f>
        <v/>
      </c>
      <c r="I918" s="30"/>
      <c r="J918" s="30"/>
      <c r="K918" s="31" t="str">
        <f>IF(D918="","",ROUND(((F918*I918*'Műszaki adattábla'!$C$7/'Műszaki adattábla'!$C$8)+(G918*I918)+(H918*I918))/12*'Műszaki adattábla'!T909,0))</f>
        <v/>
      </c>
      <c r="L918" s="32" t="str">
        <f t="shared" si="33"/>
        <v/>
      </c>
    </row>
    <row r="919" spans="2:12" ht="14.4" thickBot="1" x14ac:dyDescent="0.3">
      <c r="B919" s="28" t="str">
        <f t="shared" si="32"/>
        <v/>
      </c>
      <c r="C919" s="167" t="str">
        <f>IF(D919="","",VLOOKUP(D919,'Műszaki adattábla'!F:G,2,0))</f>
        <v/>
      </c>
      <c r="D919" s="168" t="str">
        <f>IF('Műszaki adattábla'!F910="","",'Műszaki adattábla'!F910)</f>
        <v/>
      </c>
      <c r="E919" s="169" t="str">
        <f>IF(D919="","",VLOOKUP(D919,'Műszaki adattábla'!F:R,13,0))</f>
        <v/>
      </c>
      <c r="F919" s="29" t="str">
        <f>IF(D919="","",VLOOKUP(D919,'Műszaki adattábla'!F:M,8,0))</f>
        <v/>
      </c>
      <c r="G919" s="29" t="str">
        <f>IF(D919="","",IF('Műszaki adattábla'!L910="20-99",IF('Műszaki adattábla'!O910="","Nem adott meg lekötött teljesítményt",VLOOKUP(D919,'Műszaki adattábla'!F:O,10,0)),0))</f>
        <v/>
      </c>
      <c r="H919" s="29" t="str">
        <f>IF(D919="","",VLOOKUP(D919,'Műszaki adattábla'!F:P,11,0))</f>
        <v/>
      </c>
      <c r="I919" s="30"/>
      <c r="J919" s="30"/>
      <c r="K919" s="31" t="str">
        <f>IF(D919="","",ROUND(((F919*I919*'Műszaki adattábla'!$C$7/'Műszaki adattábla'!$C$8)+(G919*I919)+(H919*I919))/12*'Műszaki adattábla'!T910,0))</f>
        <v/>
      </c>
      <c r="L919" s="32" t="str">
        <f t="shared" si="33"/>
        <v/>
      </c>
    </row>
    <row r="920" spans="2:12" ht="14.4" thickBot="1" x14ac:dyDescent="0.3">
      <c r="B920" s="28" t="str">
        <f t="shared" ref="B920:B983" si="34">IF(D920="","",B919+1)</f>
        <v/>
      </c>
      <c r="C920" s="167" t="str">
        <f>IF(D920="","",VLOOKUP(D920,'Műszaki adattábla'!F:G,2,0))</f>
        <v/>
      </c>
      <c r="D920" s="168" t="str">
        <f>IF('Műszaki adattábla'!F911="","",'Műszaki adattábla'!F911)</f>
        <v/>
      </c>
      <c r="E920" s="169" t="str">
        <f>IF(D920="","",VLOOKUP(D920,'Műszaki adattábla'!F:R,13,0))</f>
        <v/>
      </c>
      <c r="F920" s="29" t="str">
        <f>IF(D920="","",VLOOKUP(D920,'Műszaki adattábla'!F:M,8,0))</f>
        <v/>
      </c>
      <c r="G920" s="29" t="str">
        <f>IF(D920="","",IF('Műszaki adattábla'!L911="20-99",IF('Műszaki adattábla'!O911="","Nem adott meg lekötött teljesítményt",VLOOKUP(D920,'Műszaki adattábla'!F:O,10,0)),0))</f>
        <v/>
      </c>
      <c r="H920" s="29" t="str">
        <f>IF(D920="","",VLOOKUP(D920,'Műszaki adattábla'!F:P,11,0))</f>
        <v/>
      </c>
      <c r="I920" s="30"/>
      <c r="J920" s="30"/>
      <c r="K920" s="31" t="str">
        <f>IF(D920="","",ROUND(((F920*I920*'Műszaki adattábla'!$C$7/'Műszaki adattábla'!$C$8)+(G920*I920)+(H920*I920))/12*'Műszaki adattábla'!T911,0))</f>
        <v/>
      </c>
      <c r="L920" s="32" t="str">
        <f t="shared" ref="L920:L983" si="35">IF(D920="","",ROUND((J920/1000)*E920,0))</f>
        <v/>
      </c>
    </row>
    <row r="921" spans="2:12" ht="14.4" thickBot="1" x14ac:dyDescent="0.3">
      <c r="B921" s="28" t="str">
        <f t="shared" si="34"/>
        <v/>
      </c>
      <c r="C921" s="167" t="str">
        <f>IF(D921="","",VLOOKUP(D921,'Műszaki adattábla'!F:G,2,0))</f>
        <v/>
      </c>
      <c r="D921" s="168" t="str">
        <f>IF('Műszaki adattábla'!F912="","",'Műszaki adattábla'!F912)</f>
        <v/>
      </c>
      <c r="E921" s="169" t="str">
        <f>IF(D921="","",VLOOKUP(D921,'Műszaki adattábla'!F:R,13,0))</f>
        <v/>
      </c>
      <c r="F921" s="29" t="str">
        <f>IF(D921="","",VLOOKUP(D921,'Műszaki adattábla'!F:M,8,0))</f>
        <v/>
      </c>
      <c r="G921" s="29" t="str">
        <f>IF(D921="","",IF('Műszaki adattábla'!L912="20-99",IF('Műszaki adattábla'!O912="","Nem adott meg lekötött teljesítményt",VLOOKUP(D921,'Műszaki adattábla'!F:O,10,0)),0))</f>
        <v/>
      </c>
      <c r="H921" s="29" t="str">
        <f>IF(D921="","",VLOOKUP(D921,'Műszaki adattábla'!F:P,11,0))</f>
        <v/>
      </c>
      <c r="I921" s="30"/>
      <c r="J921" s="30"/>
      <c r="K921" s="31" t="str">
        <f>IF(D921="","",ROUND(((F921*I921*'Műszaki adattábla'!$C$7/'Műszaki adattábla'!$C$8)+(G921*I921)+(H921*I921))/12*'Műszaki adattábla'!T912,0))</f>
        <v/>
      </c>
      <c r="L921" s="32" t="str">
        <f t="shared" si="35"/>
        <v/>
      </c>
    </row>
    <row r="922" spans="2:12" ht="14.4" thickBot="1" x14ac:dyDescent="0.3">
      <c r="B922" s="28" t="str">
        <f t="shared" si="34"/>
        <v/>
      </c>
      <c r="C922" s="167" t="str">
        <f>IF(D922="","",VLOOKUP(D922,'Műszaki adattábla'!F:G,2,0))</f>
        <v/>
      </c>
      <c r="D922" s="168" t="str">
        <f>IF('Műszaki adattábla'!F913="","",'Műszaki adattábla'!F913)</f>
        <v/>
      </c>
      <c r="E922" s="169" t="str">
        <f>IF(D922="","",VLOOKUP(D922,'Műszaki adattábla'!F:R,13,0))</f>
        <v/>
      </c>
      <c r="F922" s="29" t="str">
        <f>IF(D922="","",VLOOKUP(D922,'Műszaki adattábla'!F:M,8,0))</f>
        <v/>
      </c>
      <c r="G922" s="29" t="str">
        <f>IF(D922="","",IF('Műszaki adattábla'!L913="20-99",IF('Műszaki adattábla'!O913="","Nem adott meg lekötött teljesítményt",VLOOKUP(D922,'Műszaki adattábla'!F:O,10,0)),0))</f>
        <v/>
      </c>
      <c r="H922" s="29" t="str">
        <f>IF(D922="","",VLOOKUP(D922,'Műszaki adattábla'!F:P,11,0))</f>
        <v/>
      </c>
      <c r="I922" s="30"/>
      <c r="J922" s="30"/>
      <c r="K922" s="31" t="str">
        <f>IF(D922="","",ROUND(((F922*I922*'Műszaki adattábla'!$C$7/'Műszaki adattábla'!$C$8)+(G922*I922)+(H922*I922))/12*'Műszaki adattábla'!T913,0))</f>
        <v/>
      </c>
      <c r="L922" s="32" t="str">
        <f t="shared" si="35"/>
        <v/>
      </c>
    </row>
    <row r="923" spans="2:12" ht="14.4" thickBot="1" x14ac:dyDescent="0.3">
      <c r="B923" s="28" t="str">
        <f t="shared" si="34"/>
        <v/>
      </c>
      <c r="C923" s="167" t="str">
        <f>IF(D923="","",VLOOKUP(D923,'Műszaki adattábla'!F:G,2,0))</f>
        <v/>
      </c>
      <c r="D923" s="168" t="str">
        <f>IF('Műszaki adattábla'!F914="","",'Műszaki adattábla'!F914)</f>
        <v/>
      </c>
      <c r="E923" s="169" t="str">
        <f>IF(D923="","",VLOOKUP(D923,'Műszaki adattábla'!F:R,13,0))</f>
        <v/>
      </c>
      <c r="F923" s="29" t="str">
        <f>IF(D923="","",VLOOKUP(D923,'Műszaki adattábla'!F:M,8,0))</f>
        <v/>
      </c>
      <c r="G923" s="29" t="str">
        <f>IF(D923="","",IF('Műszaki adattábla'!L914="20-99",IF('Műszaki adattábla'!O914="","Nem adott meg lekötött teljesítményt",VLOOKUP(D923,'Műszaki adattábla'!F:O,10,0)),0))</f>
        <v/>
      </c>
      <c r="H923" s="29" t="str">
        <f>IF(D923="","",VLOOKUP(D923,'Műszaki adattábla'!F:P,11,0))</f>
        <v/>
      </c>
      <c r="I923" s="30"/>
      <c r="J923" s="30"/>
      <c r="K923" s="31" t="str">
        <f>IF(D923="","",ROUND(((F923*I923*'Műszaki adattábla'!$C$7/'Műszaki adattábla'!$C$8)+(G923*I923)+(H923*I923))/12*'Műszaki adattábla'!T914,0))</f>
        <v/>
      </c>
      <c r="L923" s="32" t="str">
        <f t="shared" si="35"/>
        <v/>
      </c>
    </row>
    <row r="924" spans="2:12" ht="14.4" thickBot="1" x14ac:dyDescent="0.3">
      <c r="B924" s="28" t="str">
        <f t="shared" si="34"/>
        <v/>
      </c>
      <c r="C924" s="167" t="str">
        <f>IF(D924="","",VLOOKUP(D924,'Műszaki adattábla'!F:G,2,0))</f>
        <v/>
      </c>
      <c r="D924" s="168" t="str">
        <f>IF('Műszaki adattábla'!F915="","",'Műszaki adattábla'!F915)</f>
        <v/>
      </c>
      <c r="E924" s="169" t="str">
        <f>IF(D924="","",VLOOKUP(D924,'Műszaki adattábla'!F:R,13,0))</f>
        <v/>
      </c>
      <c r="F924" s="29" t="str">
        <f>IF(D924="","",VLOOKUP(D924,'Műszaki adattábla'!F:M,8,0))</f>
        <v/>
      </c>
      <c r="G924" s="29" t="str">
        <f>IF(D924="","",IF('Műszaki adattábla'!L915="20-99",IF('Műszaki adattábla'!O915="","Nem adott meg lekötött teljesítményt",VLOOKUP(D924,'Műszaki adattábla'!F:O,10,0)),0))</f>
        <v/>
      </c>
      <c r="H924" s="29" t="str">
        <f>IF(D924="","",VLOOKUP(D924,'Műszaki adattábla'!F:P,11,0))</f>
        <v/>
      </c>
      <c r="I924" s="30"/>
      <c r="J924" s="30"/>
      <c r="K924" s="31" t="str">
        <f>IF(D924="","",ROUND(((F924*I924*'Műszaki adattábla'!$C$7/'Műszaki adattábla'!$C$8)+(G924*I924)+(H924*I924))/12*'Műszaki adattábla'!T915,0))</f>
        <v/>
      </c>
      <c r="L924" s="32" t="str">
        <f t="shared" si="35"/>
        <v/>
      </c>
    </row>
    <row r="925" spans="2:12" ht="14.4" thickBot="1" x14ac:dyDescent="0.3">
      <c r="B925" s="28" t="str">
        <f t="shared" si="34"/>
        <v/>
      </c>
      <c r="C925" s="167" t="str">
        <f>IF(D925="","",VLOOKUP(D925,'Műszaki adattábla'!F:G,2,0))</f>
        <v/>
      </c>
      <c r="D925" s="168" t="str">
        <f>IF('Műszaki adattábla'!F916="","",'Műszaki adattábla'!F916)</f>
        <v/>
      </c>
      <c r="E925" s="169" t="str">
        <f>IF(D925="","",VLOOKUP(D925,'Műszaki adattábla'!F:R,13,0))</f>
        <v/>
      </c>
      <c r="F925" s="29" t="str">
        <f>IF(D925="","",VLOOKUP(D925,'Műszaki adattábla'!F:M,8,0))</f>
        <v/>
      </c>
      <c r="G925" s="29" t="str">
        <f>IF(D925="","",IF('Műszaki adattábla'!L916="20-99",IF('Műszaki adattábla'!O916="","Nem adott meg lekötött teljesítményt",VLOOKUP(D925,'Műszaki adattábla'!F:O,10,0)),0))</f>
        <v/>
      </c>
      <c r="H925" s="29" t="str">
        <f>IF(D925="","",VLOOKUP(D925,'Műszaki adattábla'!F:P,11,0))</f>
        <v/>
      </c>
      <c r="I925" s="30"/>
      <c r="J925" s="30"/>
      <c r="K925" s="31" t="str">
        <f>IF(D925="","",ROUND(((F925*I925*'Műszaki adattábla'!$C$7/'Műszaki adattábla'!$C$8)+(G925*I925)+(H925*I925))/12*'Műszaki adattábla'!T916,0))</f>
        <v/>
      </c>
      <c r="L925" s="32" t="str">
        <f t="shared" si="35"/>
        <v/>
      </c>
    </row>
    <row r="926" spans="2:12" ht="14.4" thickBot="1" x14ac:dyDescent="0.3">
      <c r="B926" s="28" t="str">
        <f t="shared" si="34"/>
        <v/>
      </c>
      <c r="C926" s="167" t="str">
        <f>IF(D926="","",VLOOKUP(D926,'Műszaki adattábla'!F:G,2,0))</f>
        <v/>
      </c>
      <c r="D926" s="168" t="str">
        <f>IF('Műszaki adattábla'!F917="","",'Műszaki adattábla'!F917)</f>
        <v/>
      </c>
      <c r="E926" s="169" t="str">
        <f>IF(D926="","",VLOOKUP(D926,'Műszaki adattábla'!F:R,13,0))</f>
        <v/>
      </c>
      <c r="F926" s="29" t="str">
        <f>IF(D926="","",VLOOKUP(D926,'Műszaki adattábla'!F:M,8,0))</f>
        <v/>
      </c>
      <c r="G926" s="29" t="str">
        <f>IF(D926="","",IF('Műszaki adattábla'!L917="20-99",IF('Műszaki adattábla'!O917="","Nem adott meg lekötött teljesítményt",VLOOKUP(D926,'Műszaki adattábla'!F:O,10,0)),0))</f>
        <v/>
      </c>
      <c r="H926" s="29" t="str">
        <f>IF(D926="","",VLOOKUP(D926,'Műszaki adattábla'!F:P,11,0))</f>
        <v/>
      </c>
      <c r="I926" s="30"/>
      <c r="J926" s="30"/>
      <c r="K926" s="31" t="str">
        <f>IF(D926="","",ROUND(((F926*I926*'Műszaki adattábla'!$C$7/'Műszaki adattábla'!$C$8)+(G926*I926)+(H926*I926))/12*'Műszaki adattábla'!T917,0))</f>
        <v/>
      </c>
      <c r="L926" s="32" t="str">
        <f t="shared" si="35"/>
        <v/>
      </c>
    </row>
    <row r="927" spans="2:12" ht="14.4" thickBot="1" x14ac:dyDescent="0.3">
      <c r="B927" s="28" t="str">
        <f t="shared" si="34"/>
        <v/>
      </c>
      <c r="C927" s="167" t="str">
        <f>IF(D927="","",VLOOKUP(D927,'Műszaki adattábla'!F:G,2,0))</f>
        <v/>
      </c>
      <c r="D927" s="168" t="str">
        <f>IF('Műszaki adattábla'!F918="","",'Műszaki adattábla'!F918)</f>
        <v/>
      </c>
      <c r="E927" s="169" t="str">
        <f>IF(D927="","",VLOOKUP(D927,'Műszaki adattábla'!F:R,13,0))</f>
        <v/>
      </c>
      <c r="F927" s="29" t="str">
        <f>IF(D927="","",VLOOKUP(D927,'Műszaki adattábla'!F:M,8,0))</f>
        <v/>
      </c>
      <c r="G927" s="29" t="str">
        <f>IF(D927="","",IF('Műszaki adattábla'!L918="20-99",IF('Műszaki adattábla'!O918="","Nem adott meg lekötött teljesítményt",VLOOKUP(D927,'Műszaki adattábla'!F:O,10,0)),0))</f>
        <v/>
      </c>
      <c r="H927" s="29" t="str">
        <f>IF(D927="","",VLOOKUP(D927,'Műszaki adattábla'!F:P,11,0))</f>
        <v/>
      </c>
      <c r="I927" s="30"/>
      <c r="J927" s="30"/>
      <c r="K927" s="31" t="str">
        <f>IF(D927="","",ROUND(((F927*I927*'Műszaki adattábla'!$C$7/'Műszaki adattábla'!$C$8)+(G927*I927)+(H927*I927))/12*'Műszaki adattábla'!T918,0))</f>
        <v/>
      </c>
      <c r="L927" s="32" t="str">
        <f t="shared" si="35"/>
        <v/>
      </c>
    </row>
    <row r="928" spans="2:12" ht="14.4" thickBot="1" x14ac:dyDescent="0.3">
      <c r="B928" s="28" t="str">
        <f t="shared" si="34"/>
        <v/>
      </c>
      <c r="C928" s="167" t="str">
        <f>IF(D928="","",VLOOKUP(D928,'Műszaki adattábla'!F:G,2,0))</f>
        <v/>
      </c>
      <c r="D928" s="168" t="str">
        <f>IF('Műszaki adattábla'!F919="","",'Műszaki adattábla'!F919)</f>
        <v/>
      </c>
      <c r="E928" s="169" t="str">
        <f>IF(D928="","",VLOOKUP(D928,'Műszaki adattábla'!F:R,13,0))</f>
        <v/>
      </c>
      <c r="F928" s="29" t="str">
        <f>IF(D928="","",VLOOKUP(D928,'Műszaki adattábla'!F:M,8,0))</f>
        <v/>
      </c>
      <c r="G928" s="29" t="str">
        <f>IF(D928="","",IF('Műszaki adattábla'!L919="20-99",IF('Műszaki adattábla'!O919="","Nem adott meg lekötött teljesítményt",VLOOKUP(D928,'Műszaki adattábla'!F:O,10,0)),0))</f>
        <v/>
      </c>
      <c r="H928" s="29" t="str">
        <f>IF(D928="","",VLOOKUP(D928,'Műszaki adattábla'!F:P,11,0))</f>
        <v/>
      </c>
      <c r="I928" s="30"/>
      <c r="J928" s="30"/>
      <c r="K928" s="31" t="str">
        <f>IF(D928="","",ROUND(((F928*I928*'Műszaki adattábla'!$C$7/'Műszaki adattábla'!$C$8)+(G928*I928)+(H928*I928))/12*'Műszaki adattábla'!T919,0))</f>
        <v/>
      </c>
      <c r="L928" s="32" t="str">
        <f t="shared" si="35"/>
        <v/>
      </c>
    </row>
    <row r="929" spans="2:12" ht="14.4" thickBot="1" x14ac:dyDescent="0.3">
      <c r="B929" s="28" t="str">
        <f t="shared" si="34"/>
        <v/>
      </c>
      <c r="C929" s="167" t="str">
        <f>IF(D929="","",VLOOKUP(D929,'Műszaki adattábla'!F:G,2,0))</f>
        <v/>
      </c>
      <c r="D929" s="168" t="str">
        <f>IF('Műszaki adattábla'!F920="","",'Műszaki adattábla'!F920)</f>
        <v/>
      </c>
      <c r="E929" s="169" t="str">
        <f>IF(D929="","",VLOOKUP(D929,'Műszaki adattábla'!F:R,13,0))</f>
        <v/>
      </c>
      <c r="F929" s="29" t="str">
        <f>IF(D929="","",VLOOKUP(D929,'Műszaki adattábla'!F:M,8,0))</f>
        <v/>
      </c>
      <c r="G929" s="29" t="str">
        <f>IF(D929="","",IF('Műszaki adattábla'!L920="20-99",IF('Műszaki adattábla'!O920="","Nem adott meg lekötött teljesítményt",VLOOKUP(D929,'Műszaki adattábla'!F:O,10,0)),0))</f>
        <v/>
      </c>
      <c r="H929" s="29" t="str">
        <f>IF(D929="","",VLOOKUP(D929,'Műszaki adattábla'!F:P,11,0))</f>
        <v/>
      </c>
      <c r="I929" s="30"/>
      <c r="J929" s="30"/>
      <c r="K929" s="31" t="str">
        <f>IF(D929="","",ROUND(((F929*I929*'Műszaki adattábla'!$C$7/'Műszaki adattábla'!$C$8)+(G929*I929)+(H929*I929))/12*'Műszaki adattábla'!T920,0))</f>
        <v/>
      </c>
      <c r="L929" s="32" t="str">
        <f t="shared" si="35"/>
        <v/>
      </c>
    </row>
    <row r="930" spans="2:12" ht="14.4" thickBot="1" x14ac:dyDescent="0.3">
      <c r="B930" s="28" t="str">
        <f t="shared" si="34"/>
        <v/>
      </c>
      <c r="C930" s="167" t="str">
        <f>IF(D930="","",VLOOKUP(D930,'Műszaki adattábla'!F:G,2,0))</f>
        <v/>
      </c>
      <c r="D930" s="168" t="str">
        <f>IF('Műszaki adattábla'!F921="","",'Műszaki adattábla'!F921)</f>
        <v/>
      </c>
      <c r="E930" s="169" t="str">
        <f>IF(D930="","",VLOOKUP(D930,'Műszaki adattábla'!F:R,13,0))</f>
        <v/>
      </c>
      <c r="F930" s="29" t="str">
        <f>IF(D930="","",VLOOKUP(D930,'Műszaki adattábla'!F:M,8,0))</f>
        <v/>
      </c>
      <c r="G930" s="29" t="str">
        <f>IF(D930="","",IF('Műszaki adattábla'!L921="20-99",IF('Műszaki adattábla'!O921="","Nem adott meg lekötött teljesítményt",VLOOKUP(D930,'Műszaki adattábla'!F:O,10,0)),0))</f>
        <v/>
      </c>
      <c r="H930" s="29" t="str">
        <f>IF(D930="","",VLOOKUP(D930,'Műszaki adattábla'!F:P,11,0))</f>
        <v/>
      </c>
      <c r="I930" s="30"/>
      <c r="J930" s="30"/>
      <c r="K930" s="31" t="str">
        <f>IF(D930="","",ROUND(((F930*I930*'Műszaki adattábla'!$C$7/'Műszaki adattábla'!$C$8)+(G930*I930)+(H930*I930))/12*'Műszaki adattábla'!T921,0))</f>
        <v/>
      </c>
      <c r="L930" s="32" t="str">
        <f t="shared" si="35"/>
        <v/>
      </c>
    </row>
    <row r="931" spans="2:12" ht="14.4" thickBot="1" x14ac:dyDescent="0.3">
      <c r="B931" s="28" t="str">
        <f t="shared" si="34"/>
        <v/>
      </c>
      <c r="C931" s="167" t="str">
        <f>IF(D931="","",VLOOKUP(D931,'Műszaki adattábla'!F:G,2,0))</f>
        <v/>
      </c>
      <c r="D931" s="168" t="str">
        <f>IF('Műszaki adattábla'!F922="","",'Műszaki adattábla'!F922)</f>
        <v/>
      </c>
      <c r="E931" s="169" t="str">
        <f>IF(D931="","",VLOOKUP(D931,'Műszaki adattábla'!F:R,13,0))</f>
        <v/>
      </c>
      <c r="F931" s="29" t="str">
        <f>IF(D931="","",VLOOKUP(D931,'Műszaki adattábla'!F:M,8,0))</f>
        <v/>
      </c>
      <c r="G931" s="29" t="str">
        <f>IF(D931="","",IF('Műszaki adattábla'!L922="20-99",IF('Műszaki adattábla'!O922="","Nem adott meg lekötött teljesítményt",VLOOKUP(D931,'Műszaki adattábla'!F:O,10,0)),0))</f>
        <v/>
      </c>
      <c r="H931" s="29" t="str">
        <f>IF(D931="","",VLOOKUP(D931,'Műszaki adattábla'!F:P,11,0))</f>
        <v/>
      </c>
      <c r="I931" s="30"/>
      <c r="J931" s="30"/>
      <c r="K931" s="31" t="str">
        <f>IF(D931="","",ROUND(((F931*I931*'Műszaki adattábla'!$C$7/'Műszaki adattábla'!$C$8)+(G931*I931)+(H931*I931))/12*'Műszaki adattábla'!T922,0))</f>
        <v/>
      </c>
      <c r="L931" s="32" t="str">
        <f t="shared" si="35"/>
        <v/>
      </c>
    </row>
    <row r="932" spans="2:12" ht="14.4" thickBot="1" x14ac:dyDescent="0.3">
      <c r="B932" s="28" t="str">
        <f t="shared" si="34"/>
        <v/>
      </c>
      <c r="C932" s="167" t="str">
        <f>IF(D932="","",VLOOKUP(D932,'Műszaki adattábla'!F:G,2,0))</f>
        <v/>
      </c>
      <c r="D932" s="168" t="str">
        <f>IF('Műszaki adattábla'!F923="","",'Műszaki adattábla'!F923)</f>
        <v/>
      </c>
      <c r="E932" s="169" t="str">
        <f>IF(D932="","",VLOOKUP(D932,'Műszaki adattábla'!F:R,13,0))</f>
        <v/>
      </c>
      <c r="F932" s="29" t="str">
        <f>IF(D932="","",VLOOKUP(D932,'Műszaki adattábla'!F:M,8,0))</f>
        <v/>
      </c>
      <c r="G932" s="29" t="str">
        <f>IF(D932="","",IF('Műszaki adattábla'!L923="20-99",IF('Műszaki adattábla'!O923="","Nem adott meg lekötött teljesítményt",VLOOKUP(D932,'Műszaki adattábla'!F:O,10,0)),0))</f>
        <v/>
      </c>
      <c r="H932" s="29" t="str">
        <f>IF(D932="","",VLOOKUP(D932,'Műszaki adattábla'!F:P,11,0))</f>
        <v/>
      </c>
      <c r="I932" s="30"/>
      <c r="J932" s="30"/>
      <c r="K932" s="31" t="str">
        <f>IF(D932="","",ROUND(((F932*I932*'Műszaki adattábla'!$C$7/'Műszaki adattábla'!$C$8)+(G932*I932)+(H932*I932))/12*'Műszaki adattábla'!T923,0))</f>
        <v/>
      </c>
      <c r="L932" s="32" t="str">
        <f t="shared" si="35"/>
        <v/>
      </c>
    </row>
    <row r="933" spans="2:12" ht="14.4" thickBot="1" x14ac:dyDescent="0.3">
      <c r="B933" s="28" t="str">
        <f t="shared" si="34"/>
        <v/>
      </c>
      <c r="C933" s="167" t="str">
        <f>IF(D933="","",VLOOKUP(D933,'Műszaki adattábla'!F:G,2,0))</f>
        <v/>
      </c>
      <c r="D933" s="168" t="str">
        <f>IF('Műszaki adattábla'!F924="","",'Műszaki adattábla'!F924)</f>
        <v/>
      </c>
      <c r="E933" s="169" t="str">
        <f>IF(D933="","",VLOOKUP(D933,'Műszaki adattábla'!F:R,13,0))</f>
        <v/>
      </c>
      <c r="F933" s="29" t="str">
        <f>IF(D933="","",VLOOKUP(D933,'Műszaki adattábla'!F:M,8,0))</f>
        <v/>
      </c>
      <c r="G933" s="29" t="str">
        <f>IF(D933="","",IF('Műszaki adattábla'!L924="20-99",IF('Műszaki adattábla'!O924="","Nem adott meg lekötött teljesítményt",VLOOKUP(D933,'Műszaki adattábla'!F:O,10,0)),0))</f>
        <v/>
      </c>
      <c r="H933" s="29" t="str">
        <f>IF(D933="","",VLOOKUP(D933,'Műszaki adattábla'!F:P,11,0))</f>
        <v/>
      </c>
      <c r="I933" s="30"/>
      <c r="J933" s="30"/>
      <c r="K933" s="31" t="str">
        <f>IF(D933="","",ROUND(((F933*I933*'Műszaki adattábla'!$C$7/'Műszaki adattábla'!$C$8)+(G933*I933)+(H933*I933))/12*'Műszaki adattábla'!T924,0))</f>
        <v/>
      </c>
      <c r="L933" s="32" t="str">
        <f t="shared" si="35"/>
        <v/>
      </c>
    </row>
    <row r="934" spans="2:12" ht="14.4" thickBot="1" x14ac:dyDescent="0.3">
      <c r="B934" s="28" t="str">
        <f t="shared" si="34"/>
        <v/>
      </c>
      <c r="C934" s="167" t="str">
        <f>IF(D934="","",VLOOKUP(D934,'Műszaki adattábla'!F:G,2,0))</f>
        <v/>
      </c>
      <c r="D934" s="168" t="str">
        <f>IF('Műszaki adattábla'!F925="","",'Műszaki adattábla'!F925)</f>
        <v/>
      </c>
      <c r="E934" s="169" t="str">
        <f>IF(D934="","",VLOOKUP(D934,'Műszaki adattábla'!F:R,13,0))</f>
        <v/>
      </c>
      <c r="F934" s="29" t="str">
        <f>IF(D934="","",VLOOKUP(D934,'Műszaki adattábla'!F:M,8,0))</f>
        <v/>
      </c>
      <c r="G934" s="29" t="str">
        <f>IF(D934="","",IF('Műszaki adattábla'!L925="20-99",IF('Műszaki adattábla'!O925="","Nem adott meg lekötött teljesítményt",VLOOKUP(D934,'Műszaki adattábla'!F:O,10,0)),0))</f>
        <v/>
      </c>
      <c r="H934" s="29" t="str">
        <f>IF(D934="","",VLOOKUP(D934,'Műszaki adattábla'!F:P,11,0))</f>
        <v/>
      </c>
      <c r="I934" s="30"/>
      <c r="J934" s="30"/>
      <c r="K934" s="31" t="str">
        <f>IF(D934="","",ROUND(((F934*I934*'Műszaki adattábla'!$C$7/'Műszaki adattábla'!$C$8)+(G934*I934)+(H934*I934))/12*'Műszaki adattábla'!T925,0))</f>
        <v/>
      </c>
      <c r="L934" s="32" t="str">
        <f t="shared" si="35"/>
        <v/>
      </c>
    </row>
    <row r="935" spans="2:12" ht="14.4" thickBot="1" x14ac:dyDescent="0.3">
      <c r="B935" s="28" t="str">
        <f t="shared" si="34"/>
        <v/>
      </c>
      <c r="C935" s="167" t="str">
        <f>IF(D935="","",VLOOKUP(D935,'Műszaki adattábla'!F:G,2,0))</f>
        <v/>
      </c>
      <c r="D935" s="168" t="str">
        <f>IF('Műszaki adattábla'!F926="","",'Műszaki adattábla'!F926)</f>
        <v/>
      </c>
      <c r="E935" s="169" t="str">
        <f>IF(D935="","",VLOOKUP(D935,'Műszaki adattábla'!F:R,13,0))</f>
        <v/>
      </c>
      <c r="F935" s="29" t="str">
        <f>IF(D935="","",VLOOKUP(D935,'Műszaki adattábla'!F:M,8,0))</f>
        <v/>
      </c>
      <c r="G935" s="29" t="str">
        <f>IF(D935="","",IF('Műszaki adattábla'!L926="20-99",IF('Műszaki adattábla'!O926="","Nem adott meg lekötött teljesítményt",VLOOKUP(D935,'Műszaki adattábla'!F:O,10,0)),0))</f>
        <v/>
      </c>
      <c r="H935" s="29" t="str">
        <f>IF(D935="","",VLOOKUP(D935,'Műszaki adattábla'!F:P,11,0))</f>
        <v/>
      </c>
      <c r="I935" s="30"/>
      <c r="J935" s="30"/>
      <c r="K935" s="31" t="str">
        <f>IF(D935="","",ROUND(((F935*I935*'Műszaki adattábla'!$C$7/'Műszaki adattábla'!$C$8)+(G935*I935)+(H935*I935))/12*'Műszaki adattábla'!T926,0))</f>
        <v/>
      </c>
      <c r="L935" s="32" t="str">
        <f t="shared" si="35"/>
        <v/>
      </c>
    </row>
    <row r="936" spans="2:12" ht="14.4" thickBot="1" x14ac:dyDescent="0.3">
      <c r="B936" s="28" t="str">
        <f t="shared" si="34"/>
        <v/>
      </c>
      <c r="C936" s="167" t="str">
        <f>IF(D936="","",VLOOKUP(D936,'Műszaki adattábla'!F:G,2,0))</f>
        <v/>
      </c>
      <c r="D936" s="168" t="str">
        <f>IF('Műszaki adattábla'!F927="","",'Műszaki adattábla'!F927)</f>
        <v/>
      </c>
      <c r="E936" s="169" t="str">
        <f>IF(D936="","",VLOOKUP(D936,'Műszaki adattábla'!F:R,13,0))</f>
        <v/>
      </c>
      <c r="F936" s="29" t="str">
        <f>IF(D936="","",VLOOKUP(D936,'Műszaki adattábla'!F:M,8,0))</f>
        <v/>
      </c>
      <c r="G936" s="29" t="str">
        <f>IF(D936="","",IF('Műszaki adattábla'!L927="20-99",IF('Műszaki adattábla'!O927="","Nem adott meg lekötött teljesítményt",VLOOKUP(D936,'Műszaki adattábla'!F:O,10,0)),0))</f>
        <v/>
      </c>
      <c r="H936" s="29" t="str">
        <f>IF(D936="","",VLOOKUP(D936,'Műszaki adattábla'!F:P,11,0))</f>
        <v/>
      </c>
      <c r="I936" s="30"/>
      <c r="J936" s="30"/>
      <c r="K936" s="31" t="str">
        <f>IF(D936="","",ROUND(((F936*I936*'Műszaki adattábla'!$C$7/'Műszaki adattábla'!$C$8)+(G936*I936)+(H936*I936))/12*'Műszaki adattábla'!T927,0))</f>
        <v/>
      </c>
      <c r="L936" s="32" t="str">
        <f t="shared" si="35"/>
        <v/>
      </c>
    </row>
    <row r="937" spans="2:12" ht="14.4" thickBot="1" x14ac:dyDescent="0.3">
      <c r="B937" s="28" t="str">
        <f t="shared" si="34"/>
        <v/>
      </c>
      <c r="C937" s="167" t="str">
        <f>IF(D937="","",VLOOKUP(D937,'Műszaki adattábla'!F:G,2,0))</f>
        <v/>
      </c>
      <c r="D937" s="168" t="str">
        <f>IF('Műszaki adattábla'!F928="","",'Műszaki adattábla'!F928)</f>
        <v/>
      </c>
      <c r="E937" s="169" t="str">
        <f>IF(D937="","",VLOOKUP(D937,'Műszaki adattábla'!F:R,13,0))</f>
        <v/>
      </c>
      <c r="F937" s="29" t="str">
        <f>IF(D937="","",VLOOKUP(D937,'Műszaki adattábla'!F:M,8,0))</f>
        <v/>
      </c>
      <c r="G937" s="29" t="str">
        <f>IF(D937="","",IF('Műszaki adattábla'!L928="20-99",IF('Műszaki adattábla'!O928="","Nem adott meg lekötött teljesítményt",VLOOKUP(D937,'Műszaki adattábla'!F:O,10,0)),0))</f>
        <v/>
      </c>
      <c r="H937" s="29" t="str">
        <f>IF(D937="","",VLOOKUP(D937,'Műszaki adattábla'!F:P,11,0))</f>
        <v/>
      </c>
      <c r="I937" s="30"/>
      <c r="J937" s="30"/>
      <c r="K937" s="31" t="str">
        <f>IF(D937="","",ROUND(((F937*I937*'Műszaki adattábla'!$C$7/'Műszaki adattábla'!$C$8)+(G937*I937)+(H937*I937))/12*'Műszaki adattábla'!T928,0))</f>
        <v/>
      </c>
      <c r="L937" s="32" t="str">
        <f t="shared" si="35"/>
        <v/>
      </c>
    </row>
    <row r="938" spans="2:12" ht="14.4" thickBot="1" x14ac:dyDescent="0.3">
      <c r="B938" s="28" t="str">
        <f t="shared" si="34"/>
        <v/>
      </c>
      <c r="C938" s="167" t="str">
        <f>IF(D938="","",VLOOKUP(D938,'Műszaki adattábla'!F:G,2,0))</f>
        <v/>
      </c>
      <c r="D938" s="168" t="str">
        <f>IF('Műszaki adattábla'!F929="","",'Műszaki adattábla'!F929)</f>
        <v/>
      </c>
      <c r="E938" s="169" t="str">
        <f>IF(D938="","",VLOOKUP(D938,'Műszaki adattábla'!F:R,13,0))</f>
        <v/>
      </c>
      <c r="F938" s="29" t="str">
        <f>IF(D938="","",VLOOKUP(D938,'Műszaki adattábla'!F:M,8,0))</f>
        <v/>
      </c>
      <c r="G938" s="29" t="str">
        <f>IF(D938="","",IF('Műszaki adattábla'!L929="20-99",IF('Műszaki adattábla'!O929="","Nem adott meg lekötött teljesítményt",VLOOKUP(D938,'Műszaki adattábla'!F:O,10,0)),0))</f>
        <v/>
      </c>
      <c r="H938" s="29" t="str">
        <f>IF(D938="","",VLOOKUP(D938,'Műszaki adattábla'!F:P,11,0))</f>
        <v/>
      </c>
      <c r="I938" s="30"/>
      <c r="J938" s="30"/>
      <c r="K938" s="31" t="str">
        <f>IF(D938="","",ROUND(((F938*I938*'Műszaki adattábla'!$C$7/'Műszaki adattábla'!$C$8)+(G938*I938)+(H938*I938))/12*'Műszaki adattábla'!T929,0))</f>
        <v/>
      </c>
      <c r="L938" s="32" t="str">
        <f t="shared" si="35"/>
        <v/>
      </c>
    </row>
    <row r="939" spans="2:12" ht="14.4" thickBot="1" x14ac:dyDescent="0.3">
      <c r="B939" s="28" t="str">
        <f t="shared" si="34"/>
        <v/>
      </c>
      <c r="C939" s="167" t="str">
        <f>IF(D939="","",VLOOKUP(D939,'Műszaki adattábla'!F:G,2,0))</f>
        <v/>
      </c>
      <c r="D939" s="168" t="str">
        <f>IF('Műszaki adattábla'!F930="","",'Műszaki adattábla'!F930)</f>
        <v/>
      </c>
      <c r="E939" s="169" t="str">
        <f>IF(D939="","",VLOOKUP(D939,'Műszaki adattábla'!F:R,13,0))</f>
        <v/>
      </c>
      <c r="F939" s="29" t="str">
        <f>IF(D939="","",VLOOKUP(D939,'Műszaki adattábla'!F:M,8,0))</f>
        <v/>
      </c>
      <c r="G939" s="29" t="str">
        <f>IF(D939="","",IF('Műszaki adattábla'!L930="20-99",IF('Műszaki adattábla'!O930="","Nem adott meg lekötött teljesítményt",VLOOKUP(D939,'Műszaki adattábla'!F:O,10,0)),0))</f>
        <v/>
      </c>
      <c r="H939" s="29" t="str">
        <f>IF(D939="","",VLOOKUP(D939,'Műszaki adattábla'!F:P,11,0))</f>
        <v/>
      </c>
      <c r="I939" s="30"/>
      <c r="J939" s="30"/>
      <c r="K939" s="31" t="str">
        <f>IF(D939="","",ROUND(((F939*I939*'Műszaki adattábla'!$C$7/'Műszaki adattábla'!$C$8)+(G939*I939)+(H939*I939))/12*'Műszaki adattábla'!T930,0))</f>
        <v/>
      </c>
      <c r="L939" s="32" t="str">
        <f t="shared" si="35"/>
        <v/>
      </c>
    </row>
    <row r="940" spans="2:12" ht="14.4" thickBot="1" x14ac:dyDescent="0.3">
      <c r="B940" s="28" t="str">
        <f t="shared" si="34"/>
        <v/>
      </c>
      <c r="C940" s="167" t="str">
        <f>IF(D940="","",VLOOKUP(D940,'Műszaki adattábla'!F:G,2,0))</f>
        <v/>
      </c>
      <c r="D940" s="168" t="str">
        <f>IF('Műszaki adattábla'!F931="","",'Műszaki adattábla'!F931)</f>
        <v/>
      </c>
      <c r="E940" s="169" t="str">
        <f>IF(D940="","",VLOOKUP(D940,'Műszaki adattábla'!F:R,13,0))</f>
        <v/>
      </c>
      <c r="F940" s="29" t="str">
        <f>IF(D940="","",VLOOKUP(D940,'Műszaki adattábla'!F:M,8,0))</f>
        <v/>
      </c>
      <c r="G940" s="29" t="str">
        <f>IF(D940="","",IF('Műszaki adattábla'!L931="20-99",IF('Műszaki adattábla'!O931="","Nem adott meg lekötött teljesítményt",VLOOKUP(D940,'Műszaki adattábla'!F:O,10,0)),0))</f>
        <v/>
      </c>
      <c r="H940" s="29" t="str">
        <f>IF(D940="","",VLOOKUP(D940,'Műszaki adattábla'!F:P,11,0))</f>
        <v/>
      </c>
      <c r="I940" s="30"/>
      <c r="J940" s="30"/>
      <c r="K940" s="31" t="str">
        <f>IF(D940="","",ROUND(((F940*I940*'Műszaki adattábla'!$C$7/'Műszaki adattábla'!$C$8)+(G940*I940)+(H940*I940))/12*'Műszaki adattábla'!T931,0))</f>
        <v/>
      </c>
      <c r="L940" s="32" t="str">
        <f t="shared" si="35"/>
        <v/>
      </c>
    </row>
    <row r="941" spans="2:12" ht="14.4" thickBot="1" x14ac:dyDescent="0.3">
      <c r="B941" s="28" t="str">
        <f t="shared" si="34"/>
        <v/>
      </c>
      <c r="C941" s="167" t="str">
        <f>IF(D941="","",VLOOKUP(D941,'Műszaki adattábla'!F:G,2,0))</f>
        <v/>
      </c>
      <c r="D941" s="168" t="str">
        <f>IF('Műszaki adattábla'!F932="","",'Műszaki adattábla'!F932)</f>
        <v/>
      </c>
      <c r="E941" s="169" t="str">
        <f>IF(D941="","",VLOOKUP(D941,'Műszaki adattábla'!F:R,13,0))</f>
        <v/>
      </c>
      <c r="F941" s="29" t="str">
        <f>IF(D941="","",VLOOKUP(D941,'Műszaki adattábla'!F:M,8,0))</f>
        <v/>
      </c>
      <c r="G941" s="29" t="str">
        <f>IF(D941="","",IF('Műszaki adattábla'!L932="20-99",IF('Műszaki adattábla'!O932="","Nem adott meg lekötött teljesítményt",VLOOKUP(D941,'Műszaki adattábla'!F:O,10,0)),0))</f>
        <v/>
      </c>
      <c r="H941" s="29" t="str">
        <f>IF(D941="","",VLOOKUP(D941,'Műszaki adattábla'!F:P,11,0))</f>
        <v/>
      </c>
      <c r="I941" s="30"/>
      <c r="J941" s="30"/>
      <c r="K941" s="31" t="str">
        <f>IF(D941="","",ROUND(((F941*I941*'Műszaki adattábla'!$C$7/'Műszaki adattábla'!$C$8)+(G941*I941)+(H941*I941))/12*'Műszaki adattábla'!T932,0))</f>
        <v/>
      </c>
      <c r="L941" s="32" t="str">
        <f t="shared" si="35"/>
        <v/>
      </c>
    </row>
    <row r="942" spans="2:12" ht="14.4" thickBot="1" x14ac:dyDescent="0.3">
      <c r="B942" s="28" t="str">
        <f t="shared" si="34"/>
        <v/>
      </c>
      <c r="C942" s="167" t="str">
        <f>IF(D942="","",VLOOKUP(D942,'Műszaki adattábla'!F:G,2,0))</f>
        <v/>
      </c>
      <c r="D942" s="168" t="str">
        <f>IF('Műszaki adattábla'!F933="","",'Műszaki adattábla'!F933)</f>
        <v/>
      </c>
      <c r="E942" s="169" t="str">
        <f>IF(D942="","",VLOOKUP(D942,'Műszaki adattábla'!F:R,13,0))</f>
        <v/>
      </c>
      <c r="F942" s="29" t="str">
        <f>IF(D942="","",VLOOKUP(D942,'Műszaki adattábla'!F:M,8,0))</f>
        <v/>
      </c>
      <c r="G942" s="29" t="str">
        <f>IF(D942="","",IF('Műszaki adattábla'!L933="20-99",IF('Műszaki adattábla'!O933="","Nem adott meg lekötött teljesítményt",VLOOKUP(D942,'Műszaki adattábla'!F:O,10,0)),0))</f>
        <v/>
      </c>
      <c r="H942" s="29" t="str">
        <f>IF(D942="","",VLOOKUP(D942,'Műszaki adattábla'!F:P,11,0))</f>
        <v/>
      </c>
      <c r="I942" s="30"/>
      <c r="J942" s="30"/>
      <c r="K942" s="31" t="str">
        <f>IF(D942="","",ROUND(((F942*I942*'Műszaki adattábla'!$C$7/'Műszaki adattábla'!$C$8)+(G942*I942)+(H942*I942))/12*'Műszaki adattábla'!T933,0))</f>
        <v/>
      </c>
      <c r="L942" s="32" t="str">
        <f t="shared" si="35"/>
        <v/>
      </c>
    </row>
    <row r="943" spans="2:12" ht="14.4" thickBot="1" x14ac:dyDescent="0.3">
      <c r="B943" s="28" t="str">
        <f t="shared" si="34"/>
        <v/>
      </c>
      <c r="C943" s="167" t="str">
        <f>IF(D943="","",VLOOKUP(D943,'Műszaki adattábla'!F:G,2,0))</f>
        <v/>
      </c>
      <c r="D943" s="168" t="str">
        <f>IF('Műszaki adattábla'!F934="","",'Műszaki adattábla'!F934)</f>
        <v/>
      </c>
      <c r="E943" s="169" t="str">
        <f>IF(D943="","",VLOOKUP(D943,'Műszaki adattábla'!F:R,13,0))</f>
        <v/>
      </c>
      <c r="F943" s="29" t="str">
        <f>IF(D943="","",VLOOKUP(D943,'Műszaki adattábla'!F:M,8,0))</f>
        <v/>
      </c>
      <c r="G943" s="29" t="str">
        <f>IF(D943="","",IF('Műszaki adattábla'!L934="20-99",IF('Műszaki adattábla'!O934="","Nem adott meg lekötött teljesítményt",VLOOKUP(D943,'Műszaki adattábla'!F:O,10,0)),0))</f>
        <v/>
      </c>
      <c r="H943" s="29" t="str">
        <f>IF(D943="","",VLOOKUP(D943,'Műszaki adattábla'!F:P,11,0))</f>
        <v/>
      </c>
      <c r="I943" s="30"/>
      <c r="J943" s="30"/>
      <c r="K943" s="31" t="str">
        <f>IF(D943="","",ROUND(((F943*I943*'Műszaki adattábla'!$C$7/'Műszaki adattábla'!$C$8)+(G943*I943)+(H943*I943))/12*'Műszaki adattábla'!T934,0))</f>
        <v/>
      </c>
      <c r="L943" s="32" t="str">
        <f t="shared" si="35"/>
        <v/>
      </c>
    </row>
    <row r="944" spans="2:12" ht="14.4" thickBot="1" x14ac:dyDescent="0.3">
      <c r="B944" s="28" t="str">
        <f t="shared" si="34"/>
        <v/>
      </c>
      <c r="C944" s="167" t="str">
        <f>IF(D944="","",VLOOKUP(D944,'Műszaki adattábla'!F:G,2,0))</f>
        <v/>
      </c>
      <c r="D944" s="168" t="str">
        <f>IF('Műszaki adattábla'!F935="","",'Műszaki adattábla'!F935)</f>
        <v/>
      </c>
      <c r="E944" s="169" t="str">
        <f>IF(D944="","",VLOOKUP(D944,'Műszaki adattábla'!F:R,13,0))</f>
        <v/>
      </c>
      <c r="F944" s="29" t="str">
        <f>IF(D944="","",VLOOKUP(D944,'Műszaki adattábla'!F:M,8,0))</f>
        <v/>
      </c>
      <c r="G944" s="29" t="str">
        <f>IF(D944="","",IF('Műszaki adattábla'!L935="20-99",IF('Műszaki adattábla'!O935="","Nem adott meg lekötött teljesítményt",VLOOKUP(D944,'Műszaki adattábla'!F:O,10,0)),0))</f>
        <v/>
      </c>
      <c r="H944" s="29" t="str">
        <f>IF(D944="","",VLOOKUP(D944,'Műszaki adattábla'!F:P,11,0))</f>
        <v/>
      </c>
      <c r="I944" s="30"/>
      <c r="J944" s="30"/>
      <c r="K944" s="31" t="str">
        <f>IF(D944="","",ROUND(((F944*I944*'Műszaki adattábla'!$C$7/'Műszaki adattábla'!$C$8)+(G944*I944)+(H944*I944))/12*'Műszaki adattábla'!T935,0))</f>
        <v/>
      </c>
      <c r="L944" s="32" t="str">
        <f t="shared" si="35"/>
        <v/>
      </c>
    </row>
    <row r="945" spans="2:12" ht="14.4" thickBot="1" x14ac:dyDescent="0.3">
      <c r="B945" s="28" t="str">
        <f t="shared" si="34"/>
        <v/>
      </c>
      <c r="C945" s="167" t="str">
        <f>IF(D945="","",VLOOKUP(D945,'Műszaki adattábla'!F:G,2,0))</f>
        <v/>
      </c>
      <c r="D945" s="168" t="str">
        <f>IF('Műszaki adattábla'!F936="","",'Műszaki adattábla'!F936)</f>
        <v/>
      </c>
      <c r="E945" s="169" t="str">
        <f>IF(D945="","",VLOOKUP(D945,'Műszaki adattábla'!F:R,13,0))</f>
        <v/>
      </c>
      <c r="F945" s="29" t="str">
        <f>IF(D945="","",VLOOKUP(D945,'Műszaki adattábla'!F:M,8,0))</f>
        <v/>
      </c>
      <c r="G945" s="29" t="str">
        <f>IF(D945="","",IF('Műszaki adattábla'!L936="20-99",IF('Műszaki adattábla'!O936="","Nem adott meg lekötött teljesítményt",VLOOKUP(D945,'Műszaki adattábla'!F:O,10,0)),0))</f>
        <v/>
      </c>
      <c r="H945" s="29" t="str">
        <f>IF(D945="","",VLOOKUP(D945,'Műszaki adattábla'!F:P,11,0))</f>
        <v/>
      </c>
      <c r="I945" s="30"/>
      <c r="J945" s="30"/>
      <c r="K945" s="31" t="str">
        <f>IF(D945="","",ROUND(((F945*I945*'Műszaki adattábla'!$C$7/'Műszaki adattábla'!$C$8)+(G945*I945)+(H945*I945))/12*'Műszaki adattábla'!T936,0))</f>
        <v/>
      </c>
      <c r="L945" s="32" t="str">
        <f t="shared" si="35"/>
        <v/>
      </c>
    </row>
    <row r="946" spans="2:12" ht="14.4" thickBot="1" x14ac:dyDescent="0.3">
      <c r="B946" s="28" t="str">
        <f t="shared" si="34"/>
        <v/>
      </c>
      <c r="C946" s="167" t="str">
        <f>IF(D946="","",VLOOKUP(D946,'Műszaki adattábla'!F:G,2,0))</f>
        <v/>
      </c>
      <c r="D946" s="168" t="str">
        <f>IF('Műszaki adattábla'!F937="","",'Műszaki adattábla'!F937)</f>
        <v/>
      </c>
      <c r="E946" s="169" t="str">
        <f>IF(D946="","",VLOOKUP(D946,'Műszaki adattábla'!F:R,13,0))</f>
        <v/>
      </c>
      <c r="F946" s="29" t="str">
        <f>IF(D946="","",VLOOKUP(D946,'Műszaki adattábla'!F:M,8,0))</f>
        <v/>
      </c>
      <c r="G946" s="29" t="str">
        <f>IF(D946="","",IF('Műszaki adattábla'!L937="20-99",IF('Műszaki adattábla'!O937="","Nem adott meg lekötött teljesítményt",VLOOKUP(D946,'Műszaki adattábla'!F:O,10,0)),0))</f>
        <v/>
      </c>
      <c r="H946" s="29" t="str">
        <f>IF(D946="","",VLOOKUP(D946,'Műszaki adattábla'!F:P,11,0))</f>
        <v/>
      </c>
      <c r="I946" s="30"/>
      <c r="J946" s="30"/>
      <c r="K946" s="31" t="str">
        <f>IF(D946="","",ROUND(((F946*I946*'Műszaki adattábla'!$C$7/'Műszaki adattábla'!$C$8)+(G946*I946)+(H946*I946))/12*'Műszaki adattábla'!T937,0))</f>
        <v/>
      </c>
      <c r="L946" s="32" t="str">
        <f t="shared" si="35"/>
        <v/>
      </c>
    </row>
    <row r="947" spans="2:12" ht="14.4" thickBot="1" x14ac:dyDescent="0.3">
      <c r="B947" s="28" t="str">
        <f t="shared" si="34"/>
        <v/>
      </c>
      <c r="C947" s="167" t="str">
        <f>IF(D947="","",VLOOKUP(D947,'Műszaki adattábla'!F:G,2,0))</f>
        <v/>
      </c>
      <c r="D947" s="168" t="str">
        <f>IF('Műszaki adattábla'!F938="","",'Műszaki adattábla'!F938)</f>
        <v/>
      </c>
      <c r="E947" s="169" t="str">
        <f>IF(D947="","",VLOOKUP(D947,'Műszaki adattábla'!F:R,13,0))</f>
        <v/>
      </c>
      <c r="F947" s="29" t="str">
        <f>IF(D947="","",VLOOKUP(D947,'Műszaki adattábla'!F:M,8,0))</f>
        <v/>
      </c>
      <c r="G947" s="29" t="str">
        <f>IF(D947="","",IF('Műszaki adattábla'!L938="20-99",IF('Műszaki adattábla'!O938="","Nem adott meg lekötött teljesítményt",VLOOKUP(D947,'Műszaki adattábla'!F:O,10,0)),0))</f>
        <v/>
      </c>
      <c r="H947" s="29" t="str">
        <f>IF(D947="","",VLOOKUP(D947,'Műszaki adattábla'!F:P,11,0))</f>
        <v/>
      </c>
      <c r="I947" s="30"/>
      <c r="J947" s="30"/>
      <c r="K947" s="31" t="str">
        <f>IF(D947="","",ROUND(((F947*I947*'Műszaki adattábla'!$C$7/'Műszaki adattábla'!$C$8)+(G947*I947)+(H947*I947))/12*'Műszaki adattábla'!T938,0))</f>
        <v/>
      </c>
      <c r="L947" s="32" t="str">
        <f t="shared" si="35"/>
        <v/>
      </c>
    </row>
    <row r="948" spans="2:12" ht="14.4" thickBot="1" x14ac:dyDescent="0.3">
      <c r="B948" s="28" t="str">
        <f t="shared" si="34"/>
        <v/>
      </c>
      <c r="C948" s="167" t="str">
        <f>IF(D948="","",VLOOKUP(D948,'Műszaki adattábla'!F:G,2,0))</f>
        <v/>
      </c>
      <c r="D948" s="168" t="str">
        <f>IF('Műszaki adattábla'!F939="","",'Műszaki adattábla'!F939)</f>
        <v/>
      </c>
      <c r="E948" s="169" t="str">
        <f>IF(D948="","",VLOOKUP(D948,'Műszaki adattábla'!F:R,13,0))</f>
        <v/>
      </c>
      <c r="F948" s="29" t="str">
        <f>IF(D948="","",VLOOKUP(D948,'Műszaki adattábla'!F:M,8,0))</f>
        <v/>
      </c>
      <c r="G948" s="29" t="str">
        <f>IF(D948="","",IF('Műszaki adattábla'!L939="20-99",IF('Műszaki adattábla'!O939="","Nem adott meg lekötött teljesítményt",VLOOKUP(D948,'Műszaki adattábla'!F:O,10,0)),0))</f>
        <v/>
      </c>
      <c r="H948" s="29" t="str">
        <f>IF(D948="","",VLOOKUP(D948,'Műszaki adattábla'!F:P,11,0))</f>
        <v/>
      </c>
      <c r="I948" s="30"/>
      <c r="J948" s="30"/>
      <c r="K948" s="31" t="str">
        <f>IF(D948="","",ROUND(((F948*I948*'Műszaki adattábla'!$C$7/'Műszaki adattábla'!$C$8)+(G948*I948)+(H948*I948))/12*'Műszaki adattábla'!T939,0))</f>
        <v/>
      </c>
      <c r="L948" s="32" t="str">
        <f t="shared" si="35"/>
        <v/>
      </c>
    </row>
    <row r="949" spans="2:12" ht="14.4" thickBot="1" x14ac:dyDescent="0.3">
      <c r="B949" s="28" t="str">
        <f t="shared" si="34"/>
        <v/>
      </c>
      <c r="C949" s="167" t="str">
        <f>IF(D949="","",VLOOKUP(D949,'Műszaki adattábla'!F:G,2,0))</f>
        <v/>
      </c>
      <c r="D949" s="168" t="str">
        <f>IF('Műszaki adattábla'!F940="","",'Műszaki adattábla'!F940)</f>
        <v/>
      </c>
      <c r="E949" s="169" t="str">
        <f>IF(D949="","",VLOOKUP(D949,'Műszaki adattábla'!F:R,13,0))</f>
        <v/>
      </c>
      <c r="F949" s="29" t="str">
        <f>IF(D949="","",VLOOKUP(D949,'Műszaki adattábla'!F:M,8,0))</f>
        <v/>
      </c>
      <c r="G949" s="29" t="str">
        <f>IF(D949="","",IF('Műszaki adattábla'!L940="20-99",IF('Műszaki adattábla'!O940="","Nem adott meg lekötött teljesítményt",VLOOKUP(D949,'Műszaki adattábla'!F:O,10,0)),0))</f>
        <v/>
      </c>
      <c r="H949" s="29" t="str">
        <f>IF(D949="","",VLOOKUP(D949,'Műszaki adattábla'!F:P,11,0))</f>
        <v/>
      </c>
      <c r="I949" s="30"/>
      <c r="J949" s="30"/>
      <c r="K949" s="31" t="str">
        <f>IF(D949="","",ROUND(((F949*I949*'Műszaki adattábla'!$C$7/'Műszaki adattábla'!$C$8)+(G949*I949)+(H949*I949))/12*'Műszaki adattábla'!T940,0))</f>
        <v/>
      </c>
      <c r="L949" s="32" t="str">
        <f t="shared" si="35"/>
        <v/>
      </c>
    </row>
    <row r="950" spans="2:12" ht="14.4" thickBot="1" x14ac:dyDescent="0.3">
      <c r="B950" s="28" t="str">
        <f t="shared" si="34"/>
        <v/>
      </c>
      <c r="C950" s="167" t="str">
        <f>IF(D950="","",VLOOKUP(D950,'Műszaki adattábla'!F:G,2,0))</f>
        <v/>
      </c>
      <c r="D950" s="168" t="str">
        <f>IF('Műszaki adattábla'!F941="","",'Műszaki adattábla'!F941)</f>
        <v/>
      </c>
      <c r="E950" s="169" t="str">
        <f>IF(D950="","",VLOOKUP(D950,'Műszaki adattábla'!F:R,13,0))</f>
        <v/>
      </c>
      <c r="F950" s="29" t="str">
        <f>IF(D950="","",VLOOKUP(D950,'Műszaki adattábla'!F:M,8,0))</f>
        <v/>
      </c>
      <c r="G950" s="29" t="str">
        <f>IF(D950="","",IF('Műszaki adattábla'!L941="20-99",IF('Műszaki adattábla'!O941="","Nem adott meg lekötött teljesítményt",VLOOKUP(D950,'Műszaki adattábla'!F:O,10,0)),0))</f>
        <v/>
      </c>
      <c r="H950" s="29" t="str">
        <f>IF(D950="","",VLOOKUP(D950,'Műszaki adattábla'!F:P,11,0))</f>
        <v/>
      </c>
      <c r="I950" s="30"/>
      <c r="J950" s="30"/>
      <c r="K950" s="31" t="str">
        <f>IF(D950="","",ROUND(((F950*I950*'Műszaki adattábla'!$C$7/'Műszaki adattábla'!$C$8)+(G950*I950)+(H950*I950))/12*'Műszaki adattábla'!T941,0))</f>
        <v/>
      </c>
      <c r="L950" s="32" t="str">
        <f t="shared" si="35"/>
        <v/>
      </c>
    </row>
    <row r="951" spans="2:12" ht="14.4" thickBot="1" x14ac:dyDescent="0.3">
      <c r="B951" s="28" t="str">
        <f t="shared" si="34"/>
        <v/>
      </c>
      <c r="C951" s="167" t="str">
        <f>IF(D951="","",VLOOKUP(D951,'Műszaki adattábla'!F:G,2,0))</f>
        <v/>
      </c>
      <c r="D951" s="168" t="str">
        <f>IF('Műszaki adattábla'!F942="","",'Műszaki adattábla'!F942)</f>
        <v/>
      </c>
      <c r="E951" s="169" t="str">
        <f>IF(D951="","",VLOOKUP(D951,'Műszaki adattábla'!F:R,13,0))</f>
        <v/>
      </c>
      <c r="F951" s="29" t="str">
        <f>IF(D951="","",VLOOKUP(D951,'Műszaki adattábla'!F:M,8,0))</f>
        <v/>
      </c>
      <c r="G951" s="29" t="str">
        <f>IF(D951="","",IF('Műszaki adattábla'!L942="20-99",IF('Műszaki adattábla'!O942="","Nem adott meg lekötött teljesítményt",VLOOKUP(D951,'Műszaki adattábla'!F:O,10,0)),0))</f>
        <v/>
      </c>
      <c r="H951" s="29" t="str">
        <f>IF(D951="","",VLOOKUP(D951,'Műszaki adattábla'!F:P,11,0))</f>
        <v/>
      </c>
      <c r="I951" s="30"/>
      <c r="J951" s="30"/>
      <c r="K951" s="31" t="str">
        <f>IF(D951="","",ROUND(((F951*I951*'Műszaki adattábla'!$C$7/'Műszaki adattábla'!$C$8)+(G951*I951)+(H951*I951))/12*'Műszaki adattábla'!T942,0))</f>
        <v/>
      </c>
      <c r="L951" s="32" t="str">
        <f t="shared" si="35"/>
        <v/>
      </c>
    </row>
    <row r="952" spans="2:12" ht="14.4" thickBot="1" x14ac:dyDescent="0.3">
      <c r="B952" s="28" t="str">
        <f t="shared" si="34"/>
        <v/>
      </c>
      <c r="C952" s="167" t="str">
        <f>IF(D952="","",VLOOKUP(D952,'Műszaki adattábla'!F:G,2,0))</f>
        <v/>
      </c>
      <c r="D952" s="168" t="str">
        <f>IF('Műszaki adattábla'!F943="","",'Műszaki adattábla'!F943)</f>
        <v/>
      </c>
      <c r="E952" s="169" t="str">
        <f>IF(D952="","",VLOOKUP(D952,'Műszaki adattábla'!F:R,13,0))</f>
        <v/>
      </c>
      <c r="F952" s="29" t="str">
        <f>IF(D952="","",VLOOKUP(D952,'Műszaki adattábla'!F:M,8,0))</f>
        <v/>
      </c>
      <c r="G952" s="29" t="str">
        <f>IF(D952="","",IF('Műszaki adattábla'!L943="20-99",IF('Műszaki adattábla'!O943="","Nem adott meg lekötött teljesítményt",VLOOKUP(D952,'Műszaki adattábla'!F:O,10,0)),0))</f>
        <v/>
      </c>
      <c r="H952" s="29" t="str">
        <f>IF(D952="","",VLOOKUP(D952,'Műszaki adattábla'!F:P,11,0))</f>
        <v/>
      </c>
      <c r="I952" s="30"/>
      <c r="J952" s="30"/>
      <c r="K952" s="31" t="str">
        <f>IF(D952="","",ROUND(((F952*I952*'Műszaki adattábla'!$C$7/'Műszaki adattábla'!$C$8)+(G952*I952)+(H952*I952))/12*'Műszaki adattábla'!T943,0))</f>
        <v/>
      </c>
      <c r="L952" s="32" t="str">
        <f t="shared" si="35"/>
        <v/>
      </c>
    </row>
    <row r="953" spans="2:12" ht="14.4" thickBot="1" x14ac:dyDescent="0.3">
      <c r="B953" s="28" t="str">
        <f t="shared" si="34"/>
        <v/>
      </c>
      <c r="C953" s="167" t="str">
        <f>IF(D953="","",VLOOKUP(D953,'Műszaki adattábla'!F:G,2,0))</f>
        <v/>
      </c>
      <c r="D953" s="168" t="str">
        <f>IF('Műszaki adattábla'!F944="","",'Műszaki adattábla'!F944)</f>
        <v/>
      </c>
      <c r="E953" s="169" t="str">
        <f>IF(D953="","",VLOOKUP(D953,'Műszaki adattábla'!F:R,13,0))</f>
        <v/>
      </c>
      <c r="F953" s="29" t="str">
        <f>IF(D953="","",VLOOKUP(D953,'Műszaki adattábla'!F:M,8,0))</f>
        <v/>
      </c>
      <c r="G953" s="29" t="str">
        <f>IF(D953="","",IF('Műszaki adattábla'!L944="20-99",IF('Műszaki adattábla'!O944="","Nem adott meg lekötött teljesítményt",VLOOKUP(D953,'Műszaki adattábla'!F:O,10,0)),0))</f>
        <v/>
      </c>
      <c r="H953" s="29" t="str">
        <f>IF(D953="","",VLOOKUP(D953,'Műszaki adattábla'!F:P,11,0))</f>
        <v/>
      </c>
      <c r="I953" s="30"/>
      <c r="J953" s="30"/>
      <c r="K953" s="31" t="str">
        <f>IF(D953="","",ROUND(((F953*I953*'Műszaki adattábla'!$C$7/'Műszaki adattábla'!$C$8)+(G953*I953)+(H953*I953))/12*'Műszaki adattábla'!T944,0))</f>
        <v/>
      </c>
      <c r="L953" s="32" t="str">
        <f t="shared" si="35"/>
        <v/>
      </c>
    </row>
    <row r="954" spans="2:12" ht="14.4" thickBot="1" x14ac:dyDescent="0.3">
      <c r="B954" s="28" t="str">
        <f t="shared" si="34"/>
        <v/>
      </c>
      <c r="C954" s="167" t="str">
        <f>IF(D954="","",VLOOKUP(D954,'Műszaki adattábla'!F:G,2,0))</f>
        <v/>
      </c>
      <c r="D954" s="168" t="str">
        <f>IF('Műszaki adattábla'!F945="","",'Műszaki adattábla'!F945)</f>
        <v/>
      </c>
      <c r="E954" s="169" t="str">
        <f>IF(D954="","",VLOOKUP(D954,'Műszaki adattábla'!F:R,13,0))</f>
        <v/>
      </c>
      <c r="F954" s="29" t="str">
        <f>IF(D954="","",VLOOKUP(D954,'Műszaki adattábla'!F:M,8,0))</f>
        <v/>
      </c>
      <c r="G954" s="29" t="str">
        <f>IF(D954="","",IF('Műszaki adattábla'!L945="20-99",IF('Műszaki adattábla'!O945="","Nem adott meg lekötött teljesítményt",VLOOKUP(D954,'Műszaki adattábla'!F:O,10,0)),0))</f>
        <v/>
      </c>
      <c r="H954" s="29" t="str">
        <f>IF(D954="","",VLOOKUP(D954,'Műszaki adattábla'!F:P,11,0))</f>
        <v/>
      </c>
      <c r="I954" s="30"/>
      <c r="J954" s="30"/>
      <c r="K954" s="31" t="str">
        <f>IF(D954="","",ROUND(((F954*I954*'Műszaki adattábla'!$C$7/'Műszaki adattábla'!$C$8)+(G954*I954)+(H954*I954))/12*'Műszaki adattábla'!T945,0))</f>
        <v/>
      </c>
      <c r="L954" s="32" t="str">
        <f t="shared" si="35"/>
        <v/>
      </c>
    </row>
    <row r="955" spans="2:12" ht="14.4" thickBot="1" x14ac:dyDescent="0.3">
      <c r="B955" s="28" t="str">
        <f t="shared" si="34"/>
        <v/>
      </c>
      <c r="C955" s="167" t="str">
        <f>IF(D955="","",VLOOKUP(D955,'Műszaki adattábla'!F:G,2,0))</f>
        <v/>
      </c>
      <c r="D955" s="168" t="str">
        <f>IF('Műszaki adattábla'!F946="","",'Műszaki adattábla'!F946)</f>
        <v/>
      </c>
      <c r="E955" s="169" t="str">
        <f>IF(D955="","",VLOOKUP(D955,'Műszaki adattábla'!F:R,13,0))</f>
        <v/>
      </c>
      <c r="F955" s="29" t="str">
        <f>IF(D955="","",VLOOKUP(D955,'Műszaki adattábla'!F:M,8,0))</f>
        <v/>
      </c>
      <c r="G955" s="29" t="str">
        <f>IF(D955="","",IF('Műszaki adattábla'!L946="20-99",IF('Műszaki adattábla'!O946="","Nem adott meg lekötött teljesítményt",VLOOKUP(D955,'Műszaki adattábla'!F:O,10,0)),0))</f>
        <v/>
      </c>
      <c r="H955" s="29" t="str">
        <f>IF(D955="","",VLOOKUP(D955,'Műszaki adattábla'!F:P,11,0))</f>
        <v/>
      </c>
      <c r="I955" s="30"/>
      <c r="J955" s="30"/>
      <c r="K955" s="31" t="str">
        <f>IF(D955="","",ROUND(((F955*I955*'Műszaki adattábla'!$C$7/'Műszaki adattábla'!$C$8)+(G955*I955)+(H955*I955))/12*'Műszaki adattábla'!T946,0))</f>
        <v/>
      </c>
      <c r="L955" s="32" t="str">
        <f t="shared" si="35"/>
        <v/>
      </c>
    </row>
    <row r="956" spans="2:12" ht="14.4" thickBot="1" x14ac:dyDescent="0.3">
      <c r="B956" s="28" t="str">
        <f t="shared" si="34"/>
        <v/>
      </c>
      <c r="C956" s="167" t="str">
        <f>IF(D956="","",VLOOKUP(D956,'Műszaki adattábla'!F:G,2,0))</f>
        <v/>
      </c>
      <c r="D956" s="168" t="str">
        <f>IF('Műszaki adattábla'!F947="","",'Műszaki adattábla'!F947)</f>
        <v/>
      </c>
      <c r="E956" s="169" t="str">
        <f>IF(D956="","",VLOOKUP(D956,'Műszaki adattábla'!F:R,13,0))</f>
        <v/>
      </c>
      <c r="F956" s="29" t="str">
        <f>IF(D956="","",VLOOKUP(D956,'Műszaki adattábla'!F:M,8,0))</f>
        <v/>
      </c>
      <c r="G956" s="29" t="str">
        <f>IF(D956="","",IF('Műszaki adattábla'!L947="20-99",IF('Műszaki adattábla'!O947="","Nem adott meg lekötött teljesítményt",VLOOKUP(D956,'Műszaki adattábla'!F:O,10,0)),0))</f>
        <v/>
      </c>
      <c r="H956" s="29" t="str">
        <f>IF(D956="","",VLOOKUP(D956,'Műszaki adattábla'!F:P,11,0))</f>
        <v/>
      </c>
      <c r="I956" s="30"/>
      <c r="J956" s="30"/>
      <c r="K956" s="31" t="str">
        <f>IF(D956="","",ROUND(((F956*I956*'Műszaki adattábla'!$C$7/'Műszaki adattábla'!$C$8)+(G956*I956)+(H956*I956))/12*'Műszaki adattábla'!T947,0))</f>
        <v/>
      </c>
      <c r="L956" s="32" t="str">
        <f t="shared" si="35"/>
        <v/>
      </c>
    </row>
    <row r="957" spans="2:12" ht="14.4" thickBot="1" x14ac:dyDescent="0.3">
      <c r="B957" s="28" t="str">
        <f t="shared" si="34"/>
        <v/>
      </c>
      <c r="C957" s="167" t="str">
        <f>IF(D957="","",VLOOKUP(D957,'Műszaki adattábla'!F:G,2,0))</f>
        <v/>
      </c>
      <c r="D957" s="168" t="str">
        <f>IF('Műszaki adattábla'!F948="","",'Műszaki adattábla'!F948)</f>
        <v/>
      </c>
      <c r="E957" s="169" t="str">
        <f>IF(D957="","",VLOOKUP(D957,'Műszaki adattábla'!F:R,13,0))</f>
        <v/>
      </c>
      <c r="F957" s="29" t="str">
        <f>IF(D957="","",VLOOKUP(D957,'Műszaki adattábla'!F:M,8,0))</f>
        <v/>
      </c>
      <c r="G957" s="29" t="str">
        <f>IF(D957="","",IF('Műszaki adattábla'!L948="20-99",IF('Műszaki adattábla'!O948="","Nem adott meg lekötött teljesítményt",VLOOKUP(D957,'Műszaki adattábla'!F:O,10,0)),0))</f>
        <v/>
      </c>
      <c r="H957" s="29" t="str">
        <f>IF(D957="","",VLOOKUP(D957,'Műszaki adattábla'!F:P,11,0))</f>
        <v/>
      </c>
      <c r="I957" s="30"/>
      <c r="J957" s="30"/>
      <c r="K957" s="31" t="str">
        <f>IF(D957="","",ROUND(((F957*I957*'Műszaki adattábla'!$C$7/'Műszaki adattábla'!$C$8)+(G957*I957)+(H957*I957))/12*'Műszaki adattábla'!T948,0))</f>
        <v/>
      </c>
      <c r="L957" s="32" t="str">
        <f t="shared" si="35"/>
        <v/>
      </c>
    </row>
    <row r="958" spans="2:12" ht="14.4" thickBot="1" x14ac:dyDescent="0.3">
      <c r="B958" s="28" t="str">
        <f t="shared" si="34"/>
        <v/>
      </c>
      <c r="C958" s="167" t="str">
        <f>IF(D958="","",VLOOKUP(D958,'Műszaki adattábla'!F:G,2,0))</f>
        <v/>
      </c>
      <c r="D958" s="168" t="str">
        <f>IF('Műszaki adattábla'!F949="","",'Műszaki adattábla'!F949)</f>
        <v/>
      </c>
      <c r="E958" s="169" t="str">
        <f>IF(D958="","",VLOOKUP(D958,'Műszaki adattábla'!F:R,13,0))</f>
        <v/>
      </c>
      <c r="F958" s="29" t="str">
        <f>IF(D958="","",VLOOKUP(D958,'Műszaki adattábla'!F:M,8,0))</f>
        <v/>
      </c>
      <c r="G958" s="29" t="str">
        <f>IF(D958="","",IF('Műszaki adattábla'!L949="20-99",IF('Műszaki adattábla'!O949="","Nem adott meg lekötött teljesítményt",VLOOKUP(D958,'Műszaki adattábla'!F:O,10,0)),0))</f>
        <v/>
      </c>
      <c r="H958" s="29" t="str">
        <f>IF(D958="","",VLOOKUP(D958,'Műszaki adattábla'!F:P,11,0))</f>
        <v/>
      </c>
      <c r="I958" s="30"/>
      <c r="J958" s="30"/>
      <c r="K958" s="31" t="str">
        <f>IF(D958="","",ROUND(((F958*I958*'Műszaki adattábla'!$C$7/'Műszaki adattábla'!$C$8)+(G958*I958)+(H958*I958))/12*'Műszaki adattábla'!T949,0))</f>
        <v/>
      </c>
      <c r="L958" s="32" t="str">
        <f t="shared" si="35"/>
        <v/>
      </c>
    </row>
    <row r="959" spans="2:12" ht="14.4" thickBot="1" x14ac:dyDescent="0.3">
      <c r="B959" s="28" t="str">
        <f t="shared" si="34"/>
        <v/>
      </c>
      <c r="C959" s="167" t="str">
        <f>IF(D959="","",VLOOKUP(D959,'Műszaki adattábla'!F:G,2,0))</f>
        <v/>
      </c>
      <c r="D959" s="168" t="str">
        <f>IF('Műszaki adattábla'!F950="","",'Műszaki adattábla'!F950)</f>
        <v/>
      </c>
      <c r="E959" s="169" t="str">
        <f>IF(D959="","",VLOOKUP(D959,'Műszaki adattábla'!F:R,13,0))</f>
        <v/>
      </c>
      <c r="F959" s="29" t="str">
        <f>IF(D959="","",VLOOKUP(D959,'Műszaki adattábla'!F:M,8,0))</f>
        <v/>
      </c>
      <c r="G959" s="29" t="str">
        <f>IF(D959="","",IF('Műszaki adattábla'!L950="20-99",IF('Műszaki adattábla'!O950="","Nem adott meg lekötött teljesítményt",VLOOKUP(D959,'Műszaki adattábla'!F:O,10,0)),0))</f>
        <v/>
      </c>
      <c r="H959" s="29" t="str">
        <f>IF(D959="","",VLOOKUP(D959,'Műszaki adattábla'!F:P,11,0))</f>
        <v/>
      </c>
      <c r="I959" s="30"/>
      <c r="J959" s="30"/>
      <c r="K959" s="31" t="str">
        <f>IF(D959="","",ROUND(((F959*I959*'Műszaki adattábla'!$C$7/'Műszaki adattábla'!$C$8)+(G959*I959)+(H959*I959))/12*'Műszaki adattábla'!T950,0))</f>
        <v/>
      </c>
      <c r="L959" s="32" t="str">
        <f t="shared" si="35"/>
        <v/>
      </c>
    </row>
    <row r="960" spans="2:12" ht="14.4" thickBot="1" x14ac:dyDescent="0.3">
      <c r="B960" s="28" t="str">
        <f t="shared" si="34"/>
        <v/>
      </c>
      <c r="C960" s="167" t="str">
        <f>IF(D960="","",VLOOKUP(D960,'Műszaki adattábla'!F:G,2,0))</f>
        <v/>
      </c>
      <c r="D960" s="168" t="str">
        <f>IF('Műszaki adattábla'!F951="","",'Műszaki adattábla'!F951)</f>
        <v/>
      </c>
      <c r="E960" s="169" t="str">
        <f>IF(D960="","",VLOOKUP(D960,'Műszaki adattábla'!F:R,13,0))</f>
        <v/>
      </c>
      <c r="F960" s="29" t="str">
        <f>IF(D960="","",VLOOKUP(D960,'Műszaki adattábla'!F:M,8,0))</f>
        <v/>
      </c>
      <c r="G960" s="29" t="str">
        <f>IF(D960="","",IF('Műszaki adattábla'!L951="20-99",IF('Műszaki adattábla'!O951="","Nem adott meg lekötött teljesítményt",VLOOKUP(D960,'Műszaki adattábla'!F:O,10,0)),0))</f>
        <v/>
      </c>
      <c r="H960" s="29" t="str">
        <f>IF(D960="","",VLOOKUP(D960,'Műszaki adattábla'!F:P,11,0))</f>
        <v/>
      </c>
      <c r="I960" s="30"/>
      <c r="J960" s="30"/>
      <c r="K960" s="31" t="str">
        <f>IF(D960="","",ROUND(((F960*I960*'Műszaki adattábla'!$C$7/'Műszaki adattábla'!$C$8)+(G960*I960)+(H960*I960))/12*'Műszaki adattábla'!T951,0))</f>
        <v/>
      </c>
      <c r="L960" s="32" t="str">
        <f t="shared" si="35"/>
        <v/>
      </c>
    </row>
    <row r="961" spans="2:12" ht="14.4" thickBot="1" x14ac:dyDescent="0.3">
      <c r="B961" s="28" t="str">
        <f t="shared" si="34"/>
        <v/>
      </c>
      <c r="C961" s="167" t="str">
        <f>IF(D961="","",VLOOKUP(D961,'Műszaki adattábla'!F:G,2,0))</f>
        <v/>
      </c>
      <c r="D961" s="168" t="str">
        <f>IF('Műszaki adattábla'!F952="","",'Műszaki adattábla'!F952)</f>
        <v/>
      </c>
      <c r="E961" s="169" t="str">
        <f>IF(D961="","",VLOOKUP(D961,'Műszaki adattábla'!F:R,13,0))</f>
        <v/>
      </c>
      <c r="F961" s="29" t="str">
        <f>IF(D961="","",VLOOKUP(D961,'Műszaki adattábla'!F:M,8,0))</f>
        <v/>
      </c>
      <c r="G961" s="29" t="str">
        <f>IF(D961="","",IF('Műszaki adattábla'!L952="20-99",IF('Műszaki adattábla'!O952="","Nem adott meg lekötött teljesítményt",VLOOKUP(D961,'Műszaki adattábla'!F:O,10,0)),0))</f>
        <v/>
      </c>
      <c r="H961" s="29" t="str">
        <f>IF(D961="","",VLOOKUP(D961,'Műszaki adattábla'!F:P,11,0))</f>
        <v/>
      </c>
      <c r="I961" s="30"/>
      <c r="J961" s="30"/>
      <c r="K961" s="31" t="str">
        <f>IF(D961="","",ROUND(((F961*I961*'Műszaki adattábla'!$C$7/'Műszaki adattábla'!$C$8)+(G961*I961)+(H961*I961))/12*'Műszaki adattábla'!T952,0))</f>
        <v/>
      </c>
      <c r="L961" s="32" t="str">
        <f t="shared" si="35"/>
        <v/>
      </c>
    </row>
    <row r="962" spans="2:12" ht="14.4" thickBot="1" x14ac:dyDescent="0.3">
      <c r="B962" s="28" t="str">
        <f t="shared" si="34"/>
        <v/>
      </c>
      <c r="C962" s="167" t="str">
        <f>IF(D962="","",VLOOKUP(D962,'Műszaki adattábla'!F:G,2,0))</f>
        <v/>
      </c>
      <c r="D962" s="168" t="str">
        <f>IF('Műszaki adattábla'!F953="","",'Műszaki adattábla'!F953)</f>
        <v/>
      </c>
      <c r="E962" s="169" t="str">
        <f>IF(D962="","",VLOOKUP(D962,'Műszaki adattábla'!F:R,13,0))</f>
        <v/>
      </c>
      <c r="F962" s="29" t="str">
        <f>IF(D962="","",VLOOKUP(D962,'Műszaki adattábla'!F:M,8,0))</f>
        <v/>
      </c>
      <c r="G962" s="29" t="str">
        <f>IF(D962="","",IF('Műszaki adattábla'!L953="20-99",IF('Műszaki adattábla'!O953="","Nem adott meg lekötött teljesítményt",VLOOKUP(D962,'Műszaki adattábla'!F:O,10,0)),0))</f>
        <v/>
      </c>
      <c r="H962" s="29" t="str">
        <f>IF(D962="","",VLOOKUP(D962,'Műszaki adattábla'!F:P,11,0))</f>
        <v/>
      </c>
      <c r="I962" s="30"/>
      <c r="J962" s="30"/>
      <c r="K962" s="31" t="str">
        <f>IF(D962="","",ROUND(((F962*I962*'Műszaki adattábla'!$C$7/'Műszaki adattábla'!$C$8)+(G962*I962)+(H962*I962))/12*'Műszaki adattábla'!T953,0))</f>
        <v/>
      </c>
      <c r="L962" s="32" t="str">
        <f t="shared" si="35"/>
        <v/>
      </c>
    </row>
    <row r="963" spans="2:12" ht="14.4" thickBot="1" x14ac:dyDescent="0.3">
      <c r="B963" s="28" t="str">
        <f t="shared" si="34"/>
        <v/>
      </c>
      <c r="C963" s="167" t="str">
        <f>IF(D963="","",VLOOKUP(D963,'Műszaki adattábla'!F:G,2,0))</f>
        <v/>
      </c>
      <c r="D963" s="168" t="str">
        <f>IF('Műszaki adattábla'!F954="","",'Műszaki adattábla'!F954)</f>
        <v/>
      </c>
      <c r="E963" s="169" t="str">
        <f>IF(D963="","",VLOOKUP(D963,'Műszaki adattábla'!F:R,13,0))</f>
        <v/>
      </c>
      <c r="F963" s="29" t="str">
        <f>IF(D963="","",VLOOKUP(D963,'Műszaki adattábla'!F:M,8,0))</f>
        <v/>
      </c>
      <c r="G963" s="29" t="str">
        <f>IF(D963="","",IF('Műszaki adattábla'!L954="20-99",IF('Műszaki adattábla'!O954="","Nem adott meg lekötött teljesítményt",VLOOKUP(D963,'Műszaki adattábla'!F:O,10,0)),0))</f>
        <v/>
      </c>
      <c r="H963" s="29" t="str">
        <f>IF(D963="","",VLOOKUP(D963,'Műszaki adattábla'!F:P,11,0))</f>
        <v/>
      </c>
      <c r="I963" s="30"/>
      <c r="J963" s="30"/>
      <c r="K963" s="31" t="str">
        <f>IF(D963="","",ROUND(((F963*I963*'Műszaki adattábla'!$C$7/'Műszaki adattábla'!$C$8)+(G963*I963)+(H963*I963))/12*'Műszaki adattábla'!T954,0))</f>
        <v/>
      </c>
      <c r="L963" s="32" t="str">
        <f t="shared" si="35"/>
        <v/>
      </c>
    </row>
    <row r="964" spans="2:12" ht="14.4" thickBot="1" x14ac:dyDescent="0.3">
      <c r="B964" s="28" t="str">
        <f t="shared" si="34"/>
        <v/>
      </c>
      <c r="C964" s="167" t="str">
        <f>IF(D964="","",VLOOKUP(D964,'Műszaki adattábla'!F:G,2,0))</f>
        <v/>
      </c>
      <c r="D964" s="168" t="str">
        <f>IF('Műszaki adattábla'!F955="","",'Műszaki adattábla'!F955)</f>
        <v/>
      </c>
      <c r="E964" s="169" t="str">
        <f>IF(D964="","",VLOOKUP(D964,'Műszaki adattábla'!F:R,13,0))</f>
        <v/>
      </c>
      <c r="F964" s="29" t="str">
        <f>IF(D964="","",VLOOKUP(D964,'Műszaki adattábla'!F:M,8,0))</f>
        <v/>
      </c>
      <c r="G964" s="29" t="str">
        <f>IF(D964="","",IF('Műszaki adattábla'!L955="20-99",IF('Műszaki adattábla'!O955="","Nem adott meg lekötött teljesítményt",VLOOKUP(D964,'Műszaki adattábla'!F:O,10,0)),0))</f>
        <v/>
      </c>
      <c r="H964" s="29" t="str">
        <f>IF(D964="","",VLOOKUP(D964,'Műszaki adattábla'!F:P,11,0))</f>
        <v/>
      </c>
      <c r="I964" s="30"/>
      <c r="J964" s="30"/>
      <c r="K964" s="31" t="str">
        <f>IF(D964="","",ROUND(((F964*I964*'Műszaki adattábla'!$C$7/'Műszaki adattábla'!$C$8)+(G964*I964)+(H964*I964))/12*'Műszaki adattábla'!T955,0))</f>
        <v/>
      </c>
      <c r="L964" s="32" t="str">
        <f t="shared" si="35"/>
        <v/>
      </c>
    </row>
    <row r="965" spans="2:12" ht="14.4" thickBot="1" x14ac:dyDescent="0.3">
      <c r="B965" s="28" t="str">
        <f t="shared" si="34"/>
        <v/>
      </c>
      <c r="C965" s="167" t="str">
        <f>IF(D965="","",VLOOKUP(D965,'Műszaki adattábla'!F:G,2,0))</f>
        <v/>
      </c>
      <c r="D965" s="168" t="str">
        <f>IF('Műszaki adattábla'!F956="","",'Műszaki adattábla'!F956)</f>
        <v/>
      </c>
      <c r="E965" s="169" t="str">
        <f>IF(D965="","",VLOOKUP(D965,'Műszaki adattábla'!F:R,13,0))</f>
        <v/>
      </c>
      <c r="F965" s="29" t="str">
        <f>IF(D965="","",VLOOKUP(D965,'Műszaki adattábla'!F:M,8,0))</f>
        <v/>
      </c>
      <c r="G965" s="29" t="str">
        <f>IF(D965="","",IF('Műszaki adattábla'!L956="20-99",IF('Műszaki adattábla'!O956="","Nem adott meg lekötött teljesítményt",VLOOKUP(D965,'Műszaki adattábla'!F:O,10,0)),0))</f>
        <v/>
      </c>
      <c r="H965" s="29" t="str">
        <f>IF(D965="","",VLOOKUP(D965,'Műszaki adattábla'!F:P,11,0))</f>
        <v/>
      </c>
      <c r="I965" s="30"/>
      <c r="J965" s="30"/>
      <c r="K965" s="31" t="str">
        <f>IF(D965="","",ROUND(((F965*I965*'Műszaki adattábla'!$C$7/'Műszaki adattábla'!$C$8)+(G965*I965)+(H965*I965))/12*'Műszaki adattábla'!T956,0))</f>
        <v/>
      </c>
      <c r="L965" s="32" t="str">
        <f t="shared" si="35"/>
        <v/>
      </c>
    </row>
    <row r="966" spans="2:12" ht="14.4" thickBot="1" x14ac:dyDescent="0.3">
      <c r="B966" s="28" t="str">
        <f t="shared" si="34"/>
        <v/>
      </c>
      <c r="C966" s="167" t="str">
        <f>IF(D966="","",VLOOKUP(D966,'Műszaki adattábla'!F:G,2,0))</f>
        <v/>
      </c>
      <c r="D966" s="168" t="str">
        <f>IF('Műszaki adattábla'!F957="","",'Műszaki adattábla'!F957)</f>
        <v/>
      </c>
      <c r="E966" s="169" t="str">
        <f>IF(D966="","",VLOOKUP(D966,'Műszaki adattábla'!F:R,13,0))</f>
        <v/>
      </c>
      <c r="F966" s="29" t="str">
        <f>IF(D966="","",VLOOKUP(D966,'Műszaki adattábla'!F:M,8,0))</f>
        <v/>
      </c>
      <c r="G966" s="29" t="str">
        <f>IF(D966="","",IF('Műszaki adattábla'!L957="20-99",IF('Műszaki adattábla'!O957="","Nem adott meg lekötött teljesítményt",VLOOKUP(D966,'Műszaki adattábla'!F:O,10,0)),0))</f>
        <v/>
      </c>
      <c r="H966" s="29" t="str">
        <f>IF(D966="","",VLOOKUP(D966,'Műszaki adattábla'!F:P,11,0))</f>
        <v/>
      </c>
      <c r="I966" s="30"/>
      <c r="J966" s="30"/>
      <c r="K966" s="31" t="str">
        <f>IF(D966="","",ROUND(((F966*I966*'Műszaki adattábla'!$C$7/'Műszaki adattábla'!$C$8)+(G966*I966)+(H966*I966))/12*'Műszaki adattábla'!T957,0))</f>
        <v/>
      </c>
      <c r="L966" s="32" t="str">
        <f t="shared" si="35"/>
        <v/>
      </c>
    </row>
    <row r="967" spans="2:12" ht="14.4" thickBot="1" x14ac:dyDescent="0.3">
      <c r="B967" s="28" t="str">
        <f t="shared" si="34"/>
        <v/>
      </c>
      <c r="C967" s="167" t="str">
        <f>IF(D967="","",VLOOKUP(D967,'Műszaki adattábla'!F:G,2,0))</f>
        <v/>
      </c>
      <c r="D967" s="168" t="str">
        <f>IF('Műszaki adattábla'!F958="","",'Műszaki adattábla'!F958)</f>
        <v/>
      </c>
      <c r="E967" s="169" t="str">
        <f>IF(D967="","",VLOOKUP(D967,'Műszaki adattábla'!F:R,13,0))</f>
        <v/>
      </c>
      <c r="F967" s="29" t="str">
        <f>IF(D967="","",VLOOKUP(D967,'Műszaki adattábla'!F:M,8,0))</f>
        <v/>
      </c>
      <c r="G967" s="29" t="str">
        <f>IF(D967="","",IF('Műszaki adattábla'!L958="20-99",IF('Műszaki adattábla'!O958="","Nem adott meg lekötött teljesítményt",VLOOKUP(D967,'Műszaki adattábla'!F:O,10,0)),0))</f>
        <v/>
      </c>
      <c r="H967" s="29" t="str">
        <f>IF(D967="","",VLOOKUP(D967,'Műszaki adattábla'!F:P,11,0))</f>
        <v/>
      </c>
      <c r="I967" s="30"/>
      <c r="J967" s="30"/>
      <c r="K967" s="31" t="str">
        <f>IF(D967="","",ROUND(((F967*I967*'Műszaki adattábla'!$C$7/'Műszaki adattábla'!$C$8)+(G967*I967)+(H967*I967))/12*'Műszaki adattábla'!T958,0))</f>
        <v/>
      </c>
      <c r="L967" s="32" t="str">
        <f t="shared" si="35"/>
        <v/>
      </c>
    </row>
    <row r="968" spans="2:12" ht="14.4" thickBot="1" x14ac:dyDescent="0.3">
      <c r="B968" s="28" t="str">
        <f t="shared" si="34"/>
        <v/>
      </c>
      <c r="C968" s="167" t="str">
        <f>IF(D968="","",VLOOKUP(D968,'Műszaki adattábla'!F:G,2,0))</f>
        <v/>
      </c>
      <c r="D968" s="168" t="str">
        <f>IF('Műszaki adattábla'!F959="","",'Műszaki adattábla'!F959)</f>
        <v/>
      </c>
      <c r="E968" s="169" t="str">
        <f>IF(D968="","",VLOOKUP(D968,'Műszaki adattábla'!F:R,13,0))</f>
        <v/>
      </c>
      <c r="F968" s="29" t="str">
        <f>IF(D968="","",VLOOKUP(D968,'Műszaki adattábla'!F:M,8,0))</f>
        <v/>
      </c>
      <c r="G968" s="29" t="str">
        <f>IF(D968="","",IF('Műszaki adattábla'!L959="20-99",IF('Műszaki adattábla'!O959="","Nem adott meg lekötött teljesítményt",VLOOKUP(D968,'Műszaki adattábla'!F:O,10,0)),0))</f>
        <v/>
      </c>
      <c r="H968" s="29" t="str">
        <f>IF(D968="","",VLOOKUP(D968,'Műszaki adattábla'!F:P,11,0))</f>
        <v/>
      </c>
      <c r="I968" s="30"/>
      <c r="J968" s="30"/>
      <c r="K968" s="31" t="str">
        <f>IF(D968="","",ROUND(((F968*I968*'Műszaki adattábla'!$C$7/'Műszaki adattábla'!$C$8)+(G968*I968)+(H968*I968))/12*'Műszaki adattábla'!T959,0))</f>
        <v/>
      </c>
      <c r="L968" s="32" t="str">
        <f t="shared" si="35"/>
        <v/>
      </c>
    </row>
    <row r="969" spans="2:12" ht="14.4" thickBot="1" x14ac:dyDescent="0.3">
      <c r="B969" s="28" t="str">
        <f t="shared" si="34"/>
        <v/>
      </c>
      <c r="C969" s="167" t="str">
        <f>IF(D969="","",VLOOKUP(D969,'Műszaki adattábla'!F:G,2,0))</f>
        <v/>
      </c>
      <c r="D969" s="168" t="str">
        <f>IF('Műszaki adattábla'!F960="","",'Műszaki adattábla'!F960)</f>
        <v/>
      </c>
      <c r="E969" s="169" t="str">
        <f>IF(D969="","",VLOOKUP(D969,'Műszaki adattábla'!F:R,13,0))</f>
        <v/>
      </c>
      <c r="F969" s="29" t="str">
        <f>IF(D969="","",VLOOKUP(D969,'Műszaki adattábla'!F:M,8,0))</f>
        <v/>
      </c>
      <c r="G969" s="29" t="str">
        <f>IF(D969="","",IF('Műszaki adattábla'!L960="20-99",IF('Műszaki adattábla'!O960="","Nem adott meg lekötött teljesítményt",VLOOKUP(D969,'Műszaki adattábla'!F:O,10,0)),0))</f>
        <v/>
      </c>
      <c r="H969" s="29" t="str">
        <f>IF(D969="","",VLOOKUP(D969,'Műszaki adattábla'!F:P,11,0))</f>
        <v/>
      </c>
      <c r="I969" s="30"/>
      <c r="J969" s="30"/>
      <c r="K969" s="31" t="str">
        <f>IF(D969="","",ROUND(((F969*I969*'Műszaki adattábla'!$C$7/'Műszaki adattábla'!$C$8)+(G969*I969)+(H969*I969))/12*'Műszaki adattábla'!T960,0))</f>
        <v/>
      </c>
      <c r="L969" s="32" t="str">
        <f t="shared" si="35"/>
        <v/>
      </c>
    </row>
    <row r="970" spans="2:12" ht="14.4" thickBot="1" x14ac:dyDescent="0.3">
      <c r="B970" s="28" t="str">
        <f t="shared" si="34"/>
        <v/>
      </c>
      <c r="C970" s="167" t="str">
        <f>IF(D970="","",VLOOKUP(D970,'Műszaki adattábla'!F:G,2,0))</f>
        <v/>
      </c>
      <c r="D970" s="168" t="str">
        <f>IF('Műszaki adattábla'!F961="","",'Műszaki adattábla'!F961)</f>
        <v/>
      </c>
      <c r="E970" s="169" t="str">
        <f>IF(D970="","",VLOOKUP(D970,'Műszaki adattábla'!F:R,13,0))</f>
        <v/>
      </c>
      <c r="F970" s="29" t="str">
        <f>IF(D970="","",VLOOKUP(D970,'Műszaki adattábla'!F:M,8,0))</f>
        <v/>
      </c>
      <c r="G970" s="29" t="str">
        <f>IF(D970="","",IF('Műszaki adattábla'!L961="20-99",IF('Műszaki adattábla'!O961="","Nem adott meg lekötött teljesítményt",VLOOKUP(D970,'Műszaki adattábla'!F:O,10,0)),0))</f>
        <v/>
      </c>
      <c r="H970" s="29" t="str">
        <f>IF(D970="","",VLOOKUP(D970,'Műszaki adattábla'!F:P,11,0))</f>
        <v/>
      </c>
      <c r="I970" s="30"/>
      <c r="J970" s="30"/>
      <c r="K970" s="31" t="str">
        <f>IF(D970="","",ROUND(((F970*I970*'Műszaki adattábla'!$C$7/'Műszaki adattábla'!$C$8)+(G970*I970)+(H970*I970))/12*'Műszaki adattábla'!T961,0))</f>
        <v/>
      </c>
      <c r="L970" s="32" t="str">
        <f t="shared" si="35"/>
        <v/>
      </c>
    </row>
    <row r="971" spans="2:12" ht="14.4" thickBot="1" x14ac:dyDescent="0.3">
      <c r="B971" s="28" t="str">
        <f t="shared" si="34"/>
        <v/>
      </c>
      <c r="C971" s="167" t="str">
        <f>IF(D971="","",VLOOKUP(D971,'Műszaki adattábla'!F:G,2,0))</f>
        <v/>
      </c>
      <c r="D971" s="168" t="str">
        <f>IF('Műszaki adattábla'!F962="","",'Műszaki adattábla'!F962)</f>
        <v/>
      </c>
      <c r="E971" s="169" t="str">
        <f>IF(D971="","",VLOOKUP(D971,'Műszaki adattábla'!F:R,13,0))</f>
        <v/>
      </c>
      <c r="F971" s="29" t="str">
        <f>IF(D971="","",VLOOKUP(D971,'Műszaki adattábla'!F:M,8,0))</f>
        <v/>
      </c>
      <c r="G971" s="29" t="str">
        <f>IF(D971="","",IF('Műszaki adattábla'!L962="20-99",IF('Műszaki adattábla'!O962="","Nem adott meg lekötött teljesítményt",VLOOKUP(D971,'Műszaki adattábla'!F:O,10,0)),0))</f>
        <v/>
      </c>
      <c r="H971" s="29" t="str">
        <f>IF(D971="","",VLOOKUP(D971,'Műszaki adattábla'!F:P,11,0))</f>
        <v/>
      </c>
      <c r="I971" s="30"/>
      <c r="J971" s="30"/>
      <c r="K971" s="31" t="str">
        <f>IF(D971="","",ROUND(((F971*I971*'Műszaki adattábla'!$C$7/'Műszaki adattábla'!$C$8)+(G971*I971)+(H971*I971))/12*'Műszaki adattábla'!T962,0))</f>
        <v/>
      </c>
      <c r="L971" s="32" t="str">
        <f t="shared" si="35"/>
        <v/>
      </c>
    </row>
    <row r="972" spans="2:12" ht="14.4" thickBot="1" x14ac:dyDescent="0.3">
      <c r="B972" s="28" t="str">
        <f t="shared" si="34"/>
        <v/>
      </c>
      <c r="C972" s="167" t="str">
        <f>IF(D972="","",VLOOKUP(D972,'Műszaki adattábla'!F:G,2,0))</f>
        <v/>
      </c>
      <c r="D972" s="168" t="str">
        <f>IF('Műszaki adattábla'!F963="","",'Műszaki adattábla'!F963)</f>
        <v/>
      </c>
      <c r="E972" s="169" t="str">
        <f>IF(D972="","",VLOOKUP(D972,'Műszaki adattábla'!F:R,13,0))</f>
        <v/>
      </c>
      <c r="F972" s="29" t="str">
        <f>IF(D972="","",VLOOKUP(D972,'Műszaki adattábla'!F:M,8,0))</f>
        <v/>
      </c>
      <c r="G972" s="29" t="str">
        <f>IF(D972="","",IF('Műszaki adattábla'!L963="20-99",IF('Műszaki adattábla'!O963="","Nem adott meg lekötött teljesítményt",VLOOKUP(D972,'Műszaki adattábla'!F:O,10,0)),0))</f>
        <v/>
      </c>
      <c r="H972" s="29" t="str">
        <f>IF(D972="","",VLOOKUP(D972,'Műszaki adattábla'!F:P,11,0))</f>
        <v/>
      </c>
      <c r="I972" s="30"/>
      <c r="J972" s="30"/>
      <c r="K972" s="31" t="str">
        <f>IF(D972="","",ROUND(((F972*I972*'Műszaki adattábla'!$C$7/'Műszaki adattábla'!$C$8)+(G972*I972)+(H972*I972))/12*'Műszaki adattábla'!T963,0))</f>
        <v/>
      </c>
      <c r="L972" s="32" t="str">
        <f t="shared" si="35"/>
        <v/>
      </c>
    </row>
    <row r="973" spans="2:12" ht="14.4" thickBot="1" x14ac:dyDescent="0.3">
      <c r="B973" s="28" t="str">
        <f t="shared" si="34"/>
        <v/>
      </c>
      <c r="C973" s="167" t="str">
        <f>IF(D973="","",VLOOKUP(D973,'Műszaki adattábla'!F:G,2,0))</f>
        <v/>
      </c>
      <c r="D973" s="168" t="str">
        <f>IF('Műszaki adattábla'!F964="","",'Műszaki adattábla'!F964)</f>
        <v/>
      </c>
      <c r="E973" s="169" t="str">
        <f>IF(D973="","",VLOOKUP(D973,'Műszaki adattábla'!F:R,13,0))</f>
        <v/>
      </c>
      <c r="F973" s="29" t="str">
        <f>IF(D973="","",VLOOKUP(D973,'Műszaki adattábla'!F:M,8,0))</f>
        <v/>
      </c>
      <c r="G973" s="29" t="str">
        <f>IF(D973="","",IF('Műszaki adattábla'!L964="20-99",IF('Műszaki adattábla'!O964="","Nem adott meg lekötött teljesítményt",VLOOKUP(D973,'Műszaki adattábla'!F:O,10,0)),0))</f>
        <v/>
      </c>
      <c r="H973" s="29" t="str">
        <f>IF(D973="","",VLOOKUP(D973,'Műszaki adattábla'!F:P,11,0))</f>
        <v/>
      </c>
      <c r="I973" s="30"/>
      <c r="J973" s="30"/>
      <c r="K973" s="31" t="str">
        <f>IF(D973="","",ROUND(((F973*I973*'Műszaki adattábla'!$C$7/'Műszaki adattábla'!$C$8)+(G973*I973)+(H973*I973))/12*'Műszaki adattábla'!T964,0))</f>
        <v/>
      </c>
      <c r="L973" s="32" t="str">
        <f t="shared" si="35"/>
        <v/>
      </c>
    </row>
    <row r="974" spans="2:12" ht="14.4" thickBot="1" x14ac:dyDescent="0.3">
      <c r="B974" s="28" t="str">
        <f t="shared" si="34"/>
        <v/>
      </c>
      <c r="C974" s="167" t="str">
        <f>IF(D974="","",VLOOKUP(D974,'Műszaki adattábla'!F:G,2,0))</f>
        <v/>
      </c>
      <c r="D974" s="168" t="str">
        <f>IF('Műszaki adattábla'!F965="","",'Műszaki adattábla'!F965)</f>
        <v/>
      </c>
      <c r="E974" s="169" t="str">
        <f>IF(D974="","",VLOOKUP(D974,'Műszaki adattábla'!F:R,13,0))</f>
        <v/>
      </c>
      <c r="F974" s="29" t="str">
        <f>IF(D974="","",VLOOKUP(D974,'Műszaki adattábla'!F:M,8,0))</f>
        <v/>
      </c>
      <c r="G974" s="29" t="str">
        <f>IF(D974="","",IF('Műszaki adattábla'!L965="20-99",IF('Műszaki adattábla'!O965="","Nem adott meg lekötött teljesítményt",VLOOKUP(D974,'Műszaki adattábla'!F:O,10,0)),0))</f>
        <v/>
      </c>
      <c r="H974" s="29" t="str">
        <f>IF(D974="","",VLOOKUP(D974,'Műszaki adattábla'!F:P,11,0))</f>
        <v/>
      </c>
      <c r="I974" s="30"/>
      <c r="J974" s="30"/>
      <c r="K974" s="31" t="str">
        <f>IF(D974="","",ROUND(((F974*I974*'Műszaki adattábla'!$C$7/'Műszaki adattábla'!$C$8)+(G974*I974)+(H974*I974))/12*'Műszaki adattábla'!T965,0))</f>
        <v/>
      </c>
      <c r="L974" s="32" t="str">
        <f t="shared" si="35"/>
        <v/>
      </c>
    </row>
    <row r="975" spans="2:12" ht="14.4" thickBot="1" x14ac:dyDescent="0.3">
      <c r="B975" s="28" t="str">
        <f t="shared" si="34"/>
        <v/>
      </c>
      <c r="C975" s="167" t="str">
        <f>IF(D975="","",VLOOKUP(D975,'Műszaki adattábla'!F:G,2,0))</f>
        <v/>
      </c>
      <c r="D975" s="168" t="str">
        <f>IF('Műszaki adattábla'!F966="","",'Műszaki adattábla'!F966)</f>
        <v/>
      </c>
      <c r="E975" s="169" t="str">
        <f>IF(D975="","",VLOOKUP(D975,'Műszaki adattábla'!F:R,13,0))</f>
        <v/>
      </c>
      <c r="F975" s="29" t="str">
        <f>IF(D975="","",VLOOKUP(D975,'Műszaki adattábla'!F:M,8,0))</f>
        <v/>
      </c>
      <c r="G975" s="29" t="str">
        <f>IF(D975="","",IF('Műszaki adattábla'!L966="20-99",IF('Műszaki adattábla'!O966="","Nem adott meg lekötött teljesítményt",VLOOKUP(D975,'Műszaki adattábla'!F:O,10,0)),0))</f>
        <v/>
      </c>
      <c r="H975" s="29" t="str">
        <f>IF(D975="","",VLOOKUP(D975,'Műszaki adattábla'!F:P,11,0))</f>
        <v/>
      </c>
      <c r="I975" s="30"/>
      <c r="J975" s="30"/>
      <c r="K975" s="31" t="str">
        <f>IF(D975="","",ROUND(((F975*I975*'Műszaki adattábla'!$C$7/'Műszaki adattábla'!$C$8)+(G975*I975)+(H975*I975))/12*'Műszaki adattábla'!T966,0))</f>
        <v/>
      </c>
      <c r="L975" s="32" t="str">
        <f t="shared" si="35"/>
        <v/>
      </c>
    </row>
    <row r="976" spans="2:12" ht="14.4" thickBot="1" x14ac:dyDescent="0.3">
      <c r="B976" s="28" t="str">
        <f t="shared" si="34"/>
        <v/>
      </c>
      <c r="C976" s="167" t="str">
        <f>IF(D976="","",VLOOKUP(D976,'Műszaki adattábla'!F:G,2,0))</f>
        <v/>
      </c>
      <c r="D976" s="168" t="str">
        <f>IF('Műszaki adattábla'!F967="","",'Műszaki adattábla'!F967)</f>
        <v/>
      </c>
      <c r="E976" s="169" t="str">
        <f>IF(D976="","",VLOOKUP(D976,'Műszaki adattábla'!F:R,13,0))</f>
        <v/>
      </c>
      <c r="F976" s="29" t="str">
        <f>IF(D976="","",VLOOKUP(D976,'Műszaki adattábla'!F:M,8,0))</f>
        <v/>
      </c>
      <c r="G976" s="29" t="str">
        <f>IF(D976="","",IF('Műszaki adattábla'!L967="20-99",IF('Műszaki adattábla'!O967="","Nem adott meg lekötött teljesítményt",VLOOKUP(D976,'Műszaki adattábla'!F:O,10,0)),0))</f>
        <v/>
      </c>
      <c r="H976" s="29" t="str">
        <f>IF(D976="","",VLOOKUP(D976,'Műszaki adattábla'!F:P,11,0))</f>
        <v/>
      </c>
      <c r="I976" s="30"/>
      <c r="J976" s="30"/>
      <c r="K976" s="31" t="str">
        <f>IF(D976="","",ROUND(((F976*I976*'Műszaki adattábla'!$C$7/'Műszaki adattábla'!$C$8)+(G976*I976)+(H976*I976))/12*'Műszaki adattábla'!T967,0))</f>
        <v/>
      </c>
      <c r="L976" s="32" t="str">
        <f t="shared" si="35"/>
        <v/>
      </c>
    </row>
    <row r="977" spans="2:12" ht="14.4" thickBot="1" x14ac:dyDescent="0.3">
      <c r="B977" s="28" t="str">
        <f t="shared" si="34"/>
        <v/>
      </c>
      <c r="C977" s="167" t="str">
        <f>IF(D977="","",VLOOKUP(D977,'Műszaki adattábla'!F:G,2,0))</f>
        <v/>
      </c>
      <c r="D977" s="168" t="str">
        <f>IF('Műszaki adattábla'!F968="","",'Műszaki adattábla'!F968)</f>
        <v/>
      </c>
      <c r="E977" s="169" t="str">
        <f>IF(D977="","",VLOOKUP(D977,'Műszaki adattábla'!F:R,13,0))</f>
        <v/>
      </c>
      <c r="F977" s="29" t="str">
        <f>IF(D977="","",VLOOKUP(D977,'Műszaki adattábla'!F:M,8,0))</f>
        <v/>
      </c>
      <c r="G977" s="29" t="str">
        <f>IF(D977="","",IF('Műszaki adattábla'!L968="20-99",IF('Műszaki adattábla'!O968="","Nem adott meg lekötött teljesítményt",VLOOKUP(D977,'Műszaki adattábla'!F:O,10,0)),0))</f>
        <v/>
      </c>
      <c r="H977" s="29" t="str">
        <f>IF(D977="","",VLOOKUP(D977,'Műszaki adattábla'!F:P,11,0))</f>
        <v/>
      </c>
      <c r="I977" s="30"/>
      <c r="J977" s="30"/>
      <c r="K977" s="31" t="str">
        <f>IF(D977="","",ROUND(((F977*I977*'Műszaki adattábla'!$C$7/'Műszaki adattábla'!$C$8)+(G977*I977)+(H977*I977))/12*'Műszaki adattábla'!T968,0))</f>
        <v/>
      </c>
      <c r="L977" s="32" t="str">
        <f t="shared" si="35"/>
        <v/>
      </c>
    </row>
    <row r="978" spans="2:12" ht="14.4" thickBot="1" x14ac:dyDescent="0.3">
      <c r="B978" s="28" t="str">
        <f t="shared" si="34"/>
        <v/>
      </c>
      <c r="C978" s="167" t="str">
        <f>IF(D978="","",VLOOKUP(D978,'Műszaki adattábla'!F:G,2,0))</f>
        <v/>
      </c>
      <c r="D978" s="168" t="str">
        <f>IF('Műszaki adattábla'!F969="","",'Műszaki adattábla'!F969)</f>
        <v/>
      </c>
      <c r="E978" s="169" t="str">
        <f>IF(D978="","",VLOOKUP(D978,'Műszaki adattábla'!F:R,13,0))</f>
        <v/>
      </c>
      <c r="F978" s="29" t="str">
        <f>IF(D978="","",VLOOKUP(D978,'Műszaki adattábla'!F:M,8,0))</f>
        <v/>
      </c>
      <c r="G978" s="29" t="str">
        <f>IF(D978="","",IF('Műszaki adattábla'!L969="20-99",IF('Műszaki adattábla'!O969="","Nem adott meg lekötött teljesítményt",VLOOKUP(D978,'Műszaki adattábla'!F:O,10,0)),0))</f>
        <v/>
      </c>
      <c r="H978" s="29" t="str">
        <f>IF(D978="","",VLOOKUP(D978,'Műszaki adattábla'!F:P,11,0))</f>
        <v/>
      </c>
      <c r="I978" s="30"/>
      <c r="J978" s="30"/>
      <c r="K978" s="31" t="str">
        <f>IF(D978="","",ROUND(((F978*I978*'Műszaki adattábla'!$C$7/'Műszaki adattábla'!$C$8)+(G978*I978)+(H978*I978))/12*'Műszaki adattábla'!T969,0))</f>
        <v/>
      </c>
      <c r="L978" s="32" t="str">
        <f t="shared" si="35"/>
        <v/>
      </c>
    </row>
    <row r="979" spans="2:12" ht="14.4" thickBot="1" x14ac:dyDescent="0.3">
      <c r="B979" s="28" t="str">
        <f t="shared" si="34"/>
        <v/>
      </c>
      <c r="C979" s="167" t="str">
        <f>IF(D979="","",VLOOKUP(D979,'Műszaki adattábla'!F:G,2,0))</f>
        <v/>
      </c>
      <c r="D979" s="168" t="str">
        <f>IF('Műszaki adattábla'!F970="","",'Műszaki adattábla'!F970)</f>
        <v/>
      </c>
      <c r="E979" s="169" t="str">
        <f>IF(D979="","",VLOOKUP(D979,'Műszaki adattábla'!F:R,13,0))</f>
        <v/>
      </c>
      <c r="F979" s="29" t="str">
        <f>IF(D979="","",VLOOKUP(D979,'Műszaki adattábla'!F:M,8,0))</f>
        <v/>
      </c>
      <c r="G979" s="29" t="str">
        <f>IF(D979="","",IF('Műszaki adattábla'!L970="20-99",IF('Műszaki adattábla'!O970="","Nem adott meg lekötött teljesítményt",VLOOKUP(D979,'Műszaki adattábla'!F:O,10,0)),0))</f>
        <v/>
      </c>
      <c r="H979" s="29" t="str">
        <f>IF(D979="","",VLOOKUP(D979,'Műszaki adattábla'!F:P,11,0))</f>
        <v/>
      </c>
      <c r="I979" s="30"/>
      <c r="J979" s="30"/>
      <c r="K979" s="31" t="str">
        <f>IF(D979="","",ROUND(((F979*I979*'Műszaki adattábla'!$C$7/'Műszaki adattábla'!$C$8)+(G979*I979)+(H979*I979))/12*'Műszaki adattábla'!T970,0))</f>
        <v/>
      </c>
      <c r="L979" s="32" t="str">
        <f t="shared" si="35"/>
        <v/>
      </c>
    </row>
    <row r="980" spans="2:12" ht="14.4" thickBot="1" x14ac:dyDescent="0.3">
      <c r="B980" s="28" t="str">
        <f t="shared" si="34"/>
        <v/>
      </c>
      <c r="C980" s="167" t="str">
        <f>IF(D980="","",VLOOKUP(D980,'Műszaki adattábla'!F:G,2,0))</f>
        <v/>
      </c>
      <c r="D980" s="168" t="str">
        <f>IF('Műszaki adattábla'!F971="","",'Műszaki adattábla'!F971)</f>
        <v/>
      </c>
      <c r="E980" s="169" t="str">
        <f>IF(D980="","",VLOOKUP(D980,'Műszaki adattábla'!F:R,13,0))</f>
        <v/>
      </c>
      <c r="F980" s="29" t="str">
        <f>IF(D980="","",VLOOKUP(D980,'Műszaki adattábla'!F:M,8,0))</f>
        <v/>
      </c>
      <c r="G980" s="29" t="str">
        <f>IF(D980="","",IF('Műszaki adattábla'!L971="20-99",IF('Műszaki adattábla'!O971="","Nem adott meg lekötött teljesítményt",VLOOKUP(D980,'Műszaki adattábla'!F:O,10,0)),0))</f>
        <v/>
      </c>
      <c r="H980" s="29" t="str">
        <f>IF(D980="","",VLOOKUP(D980,'Műszaki adattábla'!F:P,11,0))</f>
        <v/>
      </c>
      <c r="I980" s="30"/>
      <c r="J980" s="30"/>
      <c r="K980" s="31" t="str">
        <f>IF(D980="","",ROUND(((F980*I980*'Műszaki adattábla'!$C$7/'Műszaki adattábla'!$C$8)+(G980*I980)+(H980*I980))/12*'Műszaki adattábla'!T971,0))</f>
        <v/>
      </c>
      <c r="L980" s="32" t="str">
        <f t="shared" si="35"/>
        <v/>
      </c>
    </row>
    <row r="981" spans="2:12" ht="14.4" thickBot="1" x14ac:dyDescent="0.3">
      <c r="B981" s="28" t="str">
        <f t="shared" si="34"/>
        <v/>
      </c>
      <c r="C981" s="167" t="str">
        <f>IF(D981="","",VLOOKUP(D981,'Műszaki adattábla'!F:G,2,0))</f>
        <v/>
      </c>
      <c r="D981" s="168" t="str">
        <f>IF('Műszaki adattábla'!F972="","",'Műszaki adattábla'!F972)</f>
        <v/>
      </c>
      <c r="E981" s="169" t="str">
        <f>IF(D981="","",VLOOKUP(D981,'Műszaki adattábla'!F:R,13,0))</f>
        <v/>
      </c>
      <c r="F981" s="29" t="str">
        <f>IF(D981="","",VLOOKUP(D981,'Műszaki adattábla'!F:M,8,0))</f>
        <v/>
      </c>
      <c r="G981" s="29" t="str">
        <f>IF(D981="","",IF('Műszaki adattábla'!L972="20-99",IF('Műszaki adattábla'!O972="","Nem adott meg lekötött teljesítményt",VLOOKUP(D981,'Műszaki adattábla'!F:O,10,0)),0))</f>
        <v/>
      </c>
      <c r="H981" s="29" t="str">
        <f>IF(D981="","",VLOOKUP(D981,'Műszaki adattábla'!F:P,11,0))</f>
        <v/>
      </c>
      <c r="I981" s="30"/>
      <c r="J981" s="30"/>
      <c r="K981" s="31" t="str">
        <f>IF(D981="","",ROUND(((F981*I981*'Műszaki adattábla'!$C$7/'Műszaki adattábla'!$C$8)+(G981*I981)+(H981*I981))/12*'Műszaki adattábla'!T972,0))</f>
        <v/>
      </c>
      <c r="L981" s="32" t="str">
        <f t="shared" si="35"/>
        <v/>
      </c>
    </row>
    <row r="982" spans="2:12" ht="14.4" thickBot="1" x14ac:dyDescent="0.3">
      <c r="B982" s="28" t="str">
        <f t="shared" si="34"/>
        <v/>
      </c>
      <c r="C982" s="167" t="str">
        <f>IF(D982="","",VLOOKUP(D982,'Műszaki adattábla'!F:G,2,0))</f>
        <v/>
      </c>
      <c r="D982" s="168" t="str">
        <f>IF('Műszaki adattábla'!F973="","",'Műszaki adattábla'!F973)</f>
        <v/>
      </c>
      <c r="E982" s="169" t="str">
        <f>IF(D982="","",VLOOKUP(D982,'Műszaki adattábla'!F:R,13,0))</f>
        <v/>
      </c>
      <c r="F982" s="29" t="str">
        <f>IF(D982="","",VLOOKUP(D982,'Műszaki adattábla'!F:M,8,0))</f>
        <v/>
      </c>
      <c r="G982" s="29" t="str">
        <f>IF(D982="","",IF('Műszaki adattábla'!L973="20-99",IF('Műszaki adattábla'!O973="","Nem adott meg lekötött teljesítményt",VLOOKUP(D982,'Műszaki adattábla'!F:O,10,0)),0))</f>
        <v/>
      </c>
      <c r="H982" s="29" t="str">
        <f>IF(D982="","",VLOOKUP(D982,'Műszaki adattábla'!F:P,11,0))</f>
        <v/>
      </c>
      <c r="I982" s="30"/>
      <c r="J982" s="30"/>
      <c r="K982" s="31" t="str">
        <f>IF(D982="","",ROUND(((F982*I982*'Műszaki adattábla'!$C$7/'Műszaki adattábla'!$C$8)+(G982*I982)+(H982*I982))/12*'Műszaki adattábla'!T973,0))</f>
        <v/>
      </c>
      <c r="L982" s="32" t="str">
        <f t="shared" si="35"/>
        <v/>
      </c>
    </row>
    <row r="983" spans="2:12" ht="14.4" thickBot="1" x14ac:dyDescent="0.3">
      <c r="B983" s="28" t="str">
        <f t="shared" si="34"/>
        <v/>
      </c>
      <c r="C983" s="167" t="str">
        <f>IF(D983="","",VLOOKUP(D983,'Műszaki adattábla'!F:G,2,0))</f>
        <v/>
      </c>
      <c r="D983" s="168" t="str">
        <f>IF('Műszaki adattábla'!F974="","",'Műszaki adattábla'!F974)</f>
        <v/>
      </c>
      <c r="E983" s="169" t="str">
        <f>IF(D983="","",VLOOKUP(D983,'Műszaki adattábla'!F:R,13,0))</f>
        <v/>
      </c>
      <c r="F983" s="29" t="str">
        <f>IF(D983="","",VLOOKUP(D983,'Műszaki adattábla'!F:M,8,0))</f>
        <v/>
      </c>
      <c r="G983" s="29" t="str">
        <f>IF(D983="","",IF('Műszaki adattábla'!L974="20-99",IF('Műszaki adattábla'!O974="","Nem adott meg lekötött teljesítményt",VLOOKUP(D983,'Műszaki adattábla'!F:O,10,0)),0))</f>
        <v/>
      </c>
      <c r="H983" s="29" t="str">
        <f>IF(D983="","",VLOOKUP(D983,'Műszaki adattábla'!F:P,11,0))</f>
        <v/>
      </c>
      <c r="I983" s="30"/>
      <c r="J983" s="30"/>
      <c r="K983" s="31" t="str">
        <f>IF(D983="","",ROUND(((F983*I983*'Műszaki adattábla'!$C$7/'Műszaki adattábla'!$C$8)+(G983*I983)+(H983*I983))/12*'Műszaki adattábla'!T974,0))</f>
        <v/>
      </c>
      <c r="L983" s="32" t="str">
        <f t="shared" si="35"/>
        <v/>
      </c>
    </row>
    <row r="984" spans="2:12" ht="14.4" thickBot="1" x14ac:dyDescent="0.3">
      <c r="B984" s="28" t="str">
        <f t="shared" ref="B984:B1047" si="36">IF(D984="","",B983+1)</f>
        <v/>
      </c>
      <c r="C984" s="167" t="str">
        <f>IF(D984="","",VLOOKUP(D984,'Műszaki adattábla'!F:G,2,0))</f>
        <v/>
      </c>
      <c r="D984" s="168" t="str">
        <f>IF('Műszaki adattábla'!F975="","",'Műszaki adattábla'!F975)</f>
        <v/>
      </c>
      <c r="E984" s="169" t="str">
        <f>IF(D984="","",VLOOKUP(D984,'Műszaki adattábla'!F:R,13,0))</f>
        <v/>
      </c>
      <c r="F984" s="29" t="str">
        <f>IF(D984="","",VLOOKUP(D984,'Műszaki adattábla'!F:M,8,0))</f>
        <v/>
      </c>
      <c r="G984" s="29" t="str">
        <f>IF(D984="","",IF('Műszaki adattábla'!L975="20-99",IF('Műszaki adattábla'!O975="","Nem adott meg lekötött teljesítményt",VLOOKUP(D984,'Műszaki adattábla'!F:O,10,0)),0))</f>
        <v/>
      </c>
      <c r="H984" s="29" t="str">
        <f>IF(D984="","",VLOOKUP(D984,'Műszaki adattábla'!F:P,11,0))</f>
        <v/>
      </c>
      <c r="I984" s="30"/>
      <c r="J984" s="30"/>
      <c r="K984" s="31" t="str">
        <f>IF(D984="","",ROUND(((F984*I984*'Műszaki adattábla'!$C$7/'Műszaki adattábla'!$C$8)+(G984*I984)+(H984*I984))/12*'Műszaki adattábla'!T975,0))</f>
        <v/>
      </c>
      <c r="L984" s="32" t="str">
        <f t="shared" ref="L984:L1047" si="37">IF(D984="","",ROUND((J984/1000)*E984,0))</f>
        <v/>
      </c>
    </row>
    <row r="985" spans="2:12" ht="14.4" thickBot="1" x14ac:dyDescent="0.3">
      <c r="B985" s="28" t="str">
        <f t="shared" si="36"/>
        <v/>
      </c>
      <c r="C985" s="167" t="str">
        <f>IF(D985="","",VLOOKUP(D985,'Műszaki adattábla'!F:G,2,0))</f>
        <v/>
      </c>
      <c r="D985" s="168" t="str">
        <f>IF('Műszaki adattábla'!F976="","",'Műszaki adattábla'!F976)</f>
        <v/>
      </c>
      <c r="E985" s="169" t="str">
        <f>IF(D985="","",VLOOKUP(D985,'Műszaki adattábla'!F:R,13,0))</f>
        <v/>
      </c>
      <c r="F985" s="29" t="str">
        <f>IF(D985="","",VLOOKUP(D985,'Műszaki adattábla'!F:M,8,0))</f>
        <v/>
      </c>
      <c r="G985" s="29" t="str">
        <f>IF(D985="","",IF('Műszaki adattábla'!L976="20-99",IF('Műszaki adattábla'!O976="","Nem adott meg lekötött teljesítményt",VLOOKUP(D985,'Műszaki adattábla'!F:O,10,0)),0))</f>
        <v/>
      </c>
      <c r="H985" s="29" t="str">
        <f>IF(D985="","",VLOOKUP(D985,'Műszaki adattábla'!F:P,11,0))</f>
        <v/>
      </c>
      <c r="I985" s="30"/>
      <c r="J985" s="30"/>
      <c r="K985" s="31" t="str">
        <f>IF(D985="","",ROUND(((F985*I985*'Műszaki adattábla'!$C$7/'Műszaki adattábla'!$C$8)+(G985*I985)+(H985*I985))/12*'Műszaki adattábla'!T976,0))</f>
        <v/>
      </c>
      <c r="L985" s="32" t="str">
        <f t="shared" si="37"/>
        <v/>
      </c>
    </row>
    <row r="986" spans="2:12" ht="14.4" thickBot="1" x14ac:dyDescent="0.3">
      <c r="B986" s="28" t="str">
        <f t="shared" si="36"/>
        <v/>
      </c>
      <c r="C986" s="167" t="str">
        <f>IF(D986="","",VLOOKUP(D986,'Műszaki adattábla'!F:G,2,0))</f>
        <v/>
      </c>
      <c r="D986" s="168" t="str">
        <f>IF('Műszaki adattábla'!F977="","",'Műszaki adattábla'!F977)</f>
        <v/>
      </c>
      <c r="E986" s="169" t="str">
        <f>IF(D986="","",VLOOKUP(D986,'Műszaki adattábla'!F:R,13,0))</f>
        <v/>
      </c>
      <c r="F986" s="29" t="str">
        <f>IF(D986="","",VLOOKUP(D986,'Műszaki adattábla'!F:M,8,0))</f>
        <v/>
      </c>
      <c r="G986" s="29" t="str">
        <f>IF(D986="","",IF('Műszaki adattábla'!L977="20-99",IF('Műszaki adattábla'!O977="","Nem adott meg lekötött teljesítményt",VLOOKUP(D986,'Műszaki adattábla'!F:O,10,0)),0))</f>
        <v/>
      </c>
      <c r="H986" s="29" t="str">
        <f>IF(D986="","",VLOOKUP(D986,'Műszaki adattábla'!F:P,11,0))</f>
        <v/>
      </c>
      <c r="I986" s="30"/>
      <c r="J986" s="30"/>
      <c r="K986" s="31" t="str">
        <f>IF(D986="","",ROUND(((F986*I986*'Műszaki adattábla'!$C$7/'Műszaki adattábla'!$C$8)+(G986*I986)+(H986*I986))/12*'Műszaki adattábla'!T977,0))</f>
        <v/>
      </c>
      <c r="L986" s="32" t="str">
        <f t="shared" si="37"/>
        <v/>
      </c>
    </row>
    <row r="987" spans="2:12" ht="14.4" thickBot="1" x14ac:dyDescent="0.3">
      <c r="B987" s="28" t="str">
        <f t="shared" si="36"/>
        <v/>
      </c>
      <c r="C987" s="167" t="str">
        <f>IF(D987="","",VLOOKUP(D987,'Műszaki adattábla'!F:G,2,0))</f>
        <v/>
      </c>
      <c r="D987" s="168" t="str">
        <f>IF('Műszaki adattábla'!F978="","",'Műszaki adattábla'!F978)</f>
        <v/>
      </c>
      <c r="E987" s="169" t="str">
        <f>IF(D987="","",VLOOKUP(D987,'Műszaki adattábla'!F:R,13,0))</f>
        <v/>
      </c>
      <c r="F987" s="29" t="str">
        <f>IF(D987="","",VLOOKUP(D987,'Műszaki adattábla'!F:M,8,0))</f>
        <v/>
      </c>
      <c r="G987" s="29" t="str">
        <f>IF(D987="","",IF('Műszaki adattábla'!L978="20-99",IF('Műszaki adattábla'!O978="","Nem adott meg lekötött teljesítményt",VLOOKUP(D987,'Műszaki adattábla'!F:O,10,0)),0))</f>
        <v/>
      </c>
      <c r="H987" s="29" t="str">
        <f>IF(D987="","",VLOOKUP(D987,'Műszaki adattábla'!F:P,11,0))</f>
        <v/>
      </c>
      <c r="I987" s="30"/>
      <c r="J987" s="30"/>
      <c r="K987" s="31" t="str">
        <f>IF(D987="","",ROUND(((F987*I987*'Műszaki adattábla'!$C$7/'Műszaki adattábla'!$C$8)+(G987*I987)+(H987*I987))/12*'Műszaki adattábla'!T978,0))</f>
        <v/>
      </c>
      <c r="L987" s="32" t="str">
        <f t="shared" si="37"/>
        <v/>
      </c>
    </row>
    <row r="988" spans="2:12" ht="14.4" thickBot="1" x14ac:dyDescent="0.3">
      <c r="B988" s="28" t="str">
        <f t="shared" si="36"/>
        <v/>
      </c>
      <c r="C988" s="167" t="str">
        <f>IF(D988="","",VLOOKUP(D988,'Műszaki adattábla'!F:G,2,0))</f>
        <v/>
      </c>
      <c r="D988" s="168" t="str">
        <f>IF('Műszaki adattábla'!F979="","",'Műszaki adattábla'!F979)</f>
        <v/>
      </c>
      <c r="E988" s="169" t="str">
        <f>IF(D988="","",VLOOKUP(D988,'Műszaki adattábla'!F:R,13,0))</f>
        <v/>
      </c>
      <c r="F988" s="29" t="str">
        <f>IF(D988="","",VLOOKUP(D988,'Műszaki adattábla'!F:M,8,0))</f>
        <v/>
      </c>
      <c r="G988" s="29" t="str">
        <f>IF(D988="","",IF('Műszaki adattábla'!L979="20-99",IF('Műszaki adattábla'!O979="","Nem adott meg lekötött teljesítményt",VLOOKUP(D988,'Műszaki adattábla'!F:O,10,0)),0))</f>
        <v/>
      </c>
      <c r="H988" s="29" t="str">
        <f>IF(D988="","",VLOOKUP(D988,'Műszaki adattábla'!F:P,11,0))</f>
        <v/>
      </c>
      <c r="I988" s="30"/>
      <c r="J988" s="30"/>
      <c r="K988" s="31" t="str">
        <f>IF(D988="","",ROUND(((F988*I988*'Műszaki adattábla'!$C$7/'Műszaki adattábla'!$C$8)+(G988*I988)+(H988*I988))/12*'Műszaki adattábla'!T979,0))</f>
        <v/>
      </c>
      <c r="L988" s="32" t="str">
        <f t="shared" si="37"/>
        <v/>
      </c>
    </row>
    <row r="989" spans="2:12" ht="14.4" thickBot="1" x14ac:dyDescent="0.3">
      <c r="B989" s="28" t="str">
        <f t="shared" si="36"/>
        <v/>
      </c>
      <c r="C989" s="167" t="str">
        <f>IF(D989="","",VLOOKUP(D989,'Műszaki adattábla'!F:G,2,0))</f>
        <v/>
      </c>
      <c r="D989" s="168" t="str">
        <f>IF('Műszaki adattábla'!F980="","",'Műszaki adattábla'!F980)</f>
        <v/>
      </c>
      <c r="E989" s="169" t="str">
        <f>IF(D989="","",VLOOKUP(D989,'Műszaki adattábla'!F:R,13,0))</f>
        <v/>
      </c>
      <c r="F989" s="29" t="str">
        <f>IF(D989="","",VLOOKUP(D989,'Műszaki adattábla'!F:M,8,0))</f>
        <v/>
      </c>
      <c r="G989" s="29" t="str">
        <f>IF(D989="","",IF('Műszaki adattábla'!L980="20-99",IF('Műszaki adattábla'!O980="","Nem adott meg lekötött teljesítményt",VLOOKUP(D989,'Műszaki adattábla'!F:O,10,0)),0))</f>
        <v/>
      </c>
      <c r="H989" s="29" t="str">
        <f>IF(D989="","",VLOOKUP(D989,'Műszaki adattábla'!F:P,11,0))</f>
        <v/>
      </c>
      <c r="I989" s="30"/>
      <c r="J989" s="30"/>
      <c r="K989" s="31" t="str">
        <f>IF(D989="","",ROUND(((F989*I989*'Műszaki adattábla'!$C$7/'Műszaki adattábla'!$C$8)+(G989*I989)+(H989*I989))/12*'Műszaki adattábla'!T980,0))</f>
        <v/>
      </c>
      <c r="L989" s="32" t="str">
        <f t="shared" si="37"/>
        <v/>
      </c>
    </row>
    <row r="990" spans="2:12" ht="14.4" thickBot="1" x14ac:dyDescent="0.3">
      <c r="B990" s="28" t="str">
        <f t="shared" si="36"/>
        <v/>
      </c>
      <c r="C990" s="167" t="str">
        <f>IF(D990="","",VLOOKUP(D990,'Műszaki adattábla'!F:G,2,0))</f>
        <v/>
      </c>
      <c r="D990" s="168" t="str">
        <f>IF('Műszaki adattábla'!F981="","",'Műszaki adattábla'!F981)</f>
        <v/>
      </c>
      <c r="E990" s="169" t="str">
        <f>IF(D990="","",VLOOKUP(D990,'Műszaki adattábla'!F:R,13,0))</f>
        <v/>
      </c>
      <c r="F990" s="29" t="str">
        <f>IF(D990="","",VLOOKUP(D990,'Műszaki adattábla'!F:M,8,0))</f>
        <v/>
      </c>
      <c r="G990" s="29" t="str">
        <f>IF(D990="","",IF('Műszaki adattábla'!L981="20-99",IF('Műszaki adattábla'!O981="","Nem adott meg lekötött teljesítményt",VLOOKUP(D990,'Műszaki adattábla'!F:O,10,0)),0))</f>
        <v/>
      </c>
      <c r="H990" s="29" t="str">
        <f>IF(D990="","",VLOOKUP(D990,'Műszaki adattábla'!F:P,11,0))</f>
        <v/>
      </c>
      <c r="I990" s="30"/>
      <c r="J990" s="30"/>
      <c r="K990" s="31" t="str">
        <f>IF(D990="","",ROUND(((F990*I990*'Műszaki adattábla'!$C$7/'Műszaki adattábla'!$C$8)+(G990*I990)+(H990*I990))/12*'Műszaki adattábla'!T981,0))</f>
        <v/>
      </c>
      <c r="L990" s="32" t="str">
        <f t="shared" si="37"/>
        <v/>
      </c>
    </row>
    <row r="991" spans="2:12" ht="14.4" thickBot="1" x14ac:dyDescent="0.3">
      <c r="B991" s="28" t="str">
        <f t="shared" si="36"/>
        <v/>
      </c>
      <c r="C991" s="167" t="str">
        <f>IF(D991="","",VLOOKUP(D991,'Műszaki adattábla'!F:G,2,0))</f>
        <v/>
      </c>
      <c r="D991" s="168" t="str">
        <f>IF('Műszaki adattábla'!F982="","",'Műszaki adattábla'!F982)</f>
        <v/>
      </c>
      <c r="E991" s="169" t="str">
        <f>IF(D991="","",VLOOKUP(D991,'Műszaki adattábla'!F:R,13,0))</f>
        <v/>
      </c>
      <c r="F991" s="29" t="str">
        <f>IF(D991="","",VLOOKUP(D991,'Műszaki adattábla'!F:M,8,0))</f>
        <v/>
      </c>
      <c r="G991" s="29" t="str">
        <f>IF(D991="","",IF('Műszaki adattábla'!L982="20-99",IF('Műszaki adattábla'!O982="","Nem adott meg lekötött teljesítményt",VLOOKUP(D991,'Műszaki adattábla'!F:O,10,0)),0))</f>
        <v/>
      </c>
      <c r="H991" s="29" t="str">
        <f>IF(D991="","",VLOOKUP(D991,'Műszaki adattábla'!F:P,11,0))</f>
        <v/>
      </c>
      <c r="I991" s="30"/>
      <c r="J991" s="30"/>
      <c r="K991" s="31" t="str">
        <f>IF(D991="","",ROUND(((F991*I991*'Műszaki adattábla'!$C$7/'Műszaki adattábla'!$C$8)+(G991*I991)+(H991*I991))/12*'Műszaki adattábla'!T982,0))</f>
        <v/>
      </c>
      <c r="L991" s="32" t="str">
        <f t="shared" si="37"/>
        <v/>
      </c>
    </row>
    <row r="992" spans="2:12" ht="14.4" thickBot="1" x14ac:dyDescent="0.3">
      <c r="B992" s="28" t="str">
        <f t="shared" si="36"/>
        <v/>
      </c>
      <c r="C992" s="167" t="str">
        <f>IF(D992="","",VLOOKUP(D992,'Műszaki adattábla'!F:G,2,0))</f>
        <v/>
      </c>
      <c r="D992" s="168" t="str">
        <f>IF('Műszaki adattábla'!F983="","",'Műszaki adattábla'!F983)</f>
        <v/>
      </c>
      <c r="E992" s="169" t="str">
        <f>IF(D992="","",VLOOKUP(D992,'Műszaki adattábla'!F:R,13,0))</f>
        <v/>
      </c>
      <c r="F992" s="29" t="str">
        <f>IF(D992="","",VLOOKUP(D992,'Műszaki adattábla'!F:M,8,0))</f>
        <v/>
      </c>
      <c r="G992" s="29" t="str">
        <f>IF(D992="","",IF('Műszaki adattábla'!L983="20-99",IF('Műszaki adattábla'!O983="","Nem adott meg lekötött teljesítményt",VLOOKUP(D992,'Műszaki adattábla'!F:O,10,0)),0))</f>
        <v/>
      </c>
      <c r="H992" s="29" t="str">
        <f>IF(D992="","",VLOOKUP(D992,'Műszaki adattábla'!F:P,11,0))</f>
        <v/>
      </c>
      <c r="I992" s="30"/>
      <c r="J992" s="30"/>
      <c r="K992" s="31" t="str">
        <f>IF(D992="","",ROUND(((F992*I992*'Műszaki adattábla'!$C$7/'Műszaki adattábla'!$C$8)+(G992*I992)+(H992*I992))/12*'Műszaki adattábla'!T983,0))</f>
        <v/>
      </c>
      <c r="L992" s="32" t="str">
        <f t="shared" si="37"/>
        <v/>
      </c>
    </row>
    <row r="993" spans="2:12" ht="14.4" thickBot="1" x14ac:dyDescent="0.3">
      <c r="B993" s="28" t="str">
        <f t="shared" si="36"/>
        <v/>
      </c>
      <c r="C993" s="167" t="str">
        <f>IF(D993="","",VLOOKUP(D993,'Műszaki adattábla'!F:G,2,0))</f>
        <v/>
      </c>
      <c r="D993" s="168" t="str">
        <f>IF('Műszaki adattábla'!F984="","",'Műszaki adattábla'!F984)</f>
        <v/>
      </c>
      <c r="E993" s="169" t="str">
        <f>IF(D993="","",VLOOKUP(D993,'Műszaki adattábla'!F:R,13,0))</f>
        <v/>
      </c>
      <c r="F993" s="29" t="str">
        <f>IF(D993="","",VLOOKUP(D993,'Műszaki adattábla'!F:M,8,0))</f>
        <v/>
      </c>
      <c r="G993" s="29" t="str">
        <f>IF(D993="","",IF('Műszaki adattábla'!L984="20-99",IF('Műszaki adattábla'!O984="","Nem adott meg lekötött teljesítményt",VLOOKUP(D993,'Műszaki adattábla'!F:O,10,0)),0))</f>
        <v/>
      </c>
      <c r="H993" s="29" t="str">
        <f>IF(D993="","",VLOOKUP(D993,'Műszaki adattábla'!F:P,11,0))</f>
        <v/>
      </c>
      <c r="I993" s="30"/>
      <c r="J993" s="30"/>
      <c r="K993" s="31" t="str">
        <f>IF(D993="","",ROUND(((F993*I993*'Műszaki adattábla'!$C$7/'Műszaki adattábla'!$C$8)+(G993*I993)+(H993*I993))/12*'Műszaki adattábla'!T984,0))</f>
        <v/>
      </c>
      <c r="L993" s="32" t="str">
        <f t="shared" si="37"/>
        <v/>
      </c>
    </row>
    <row r="994" spans="2:12" ht="14.4" thickBot="1" x14ac:dyDescent="0.3">
      <c r="B994" s="28" t="str">
        <f t="shared" si="36"/>
        <v/>
      </c>
      <c r="C994" s="167" t="str">
        <f>IF(D994="","",VLOOKUP(D994,'Műszaki adattábla'!F:G,2,0))</f>
        <v/>
      </c>
      <c r="D994" s="168" t="str">
        <f>IF('Műszaki adattábla'!F985="","",'Műszaki adattábla'!F985)</f>
        <v/>
      </c>
      <c r="E994" s="169" t="str">
        <f>IF(D994="","",VLOOKUP(D994,'Műszaki adattábla'!F:R,13,0))</f>
        <v/>
      </c>
      <c r="F994" s="29" t="str">
        <f>IF(D994="","",VLOOKUP(D994,'Műszaki adattábla'!F:M,8,0))</f>
        <v/>
      </c>
      <c r="G994" s="29" t="str">
        <f>IF(D994="","",IF('Műszaki adattábla'!L985="20-99",IF('Műszaki adattábla'!O985="","Nem adott meg lekötött teljesítményt",VLOOKUP(D994,'Műszaki adattábla'!F:O,10,0)),0))</f>
        <v/>
      </c>
      <c r="H994" s="29" t="str">
        <f>IF(D994="","",VLOOKUP(D994,'Műszaki adattábla'!F:P,11,0))</f>
        <v/>
      </c>
      <c r="I994" s="30"/>
      <c r="J994" s="30"/>
      <c r="K994" s="31" t="str">
        <f>IF(D994="","",ROUND(((F994*I994*'Műszaki adattábla'!$C$7/'Műszaki adattábla'!$C$8)+(G994*I994)+(H994*I994))/12*'Műszaki adattábla'!T985,0))</f>
        <v/>
      </c>
      <c r="L994" s="32" t="str">
        <f t="shared" si="37"/>
        <v/>
      </c>
    </row>
    <row r="995" spans="2:12" ht="14.4" thickBot="1" x14ac:dyDescent="0.3">
      <c r="B995" s="28" t="str">
        <f t="shared" si="36"/>
        <v/>
      </c>
      <c r="C995" s="167" t="str">
        <f>IF(D995="","",VLOOKUP(D995,'Műszaki adattábla'!F:G,2,0))</f>
        <v/>
      </c>
      <c r="D995" s="168" t="str">
        <f>IF('Műszaki adattábla'!F986="","",'Műszaki adattábla'!F986)</f>
        <v/>
      </c>
      <c r="E995" s="169" t="str">
        <f>IF(D995="","",VLOOKUP(D995,'Műszaki adattábla'!F:R,13,0))</f>
        <v/>
      </c>
      <c r="F995" s="29" t="str">
        <f>IF(D995="","",VLOOKUP(D995,'Műszaki adattábla'!F:M,8,0))</f>
        <v/>
      </c>
      <c r="G995" s="29" t="str">
        <f>IF(D995="","",IF('Műszaki adattábla'!L986="20-99",IF('Műszaki adattábla'!O986="","Nem adott meg lekötött teljesítményt",VLOOKUP(D995,'Műszaki adattábla'!F:O,10,0)),0))</f>
        <v/>
      </c>
      <c r="H995" s="29" t="str">
        <f>IF(D995="","",VLOOKUP(D995,'Műszaki adattábla'!F:P,11,0))</f>
        <v/>
      </c>
      <c r="I995" s="30"/>
      <c r="J995" s="30"/>
      <c r="K995" s="31" t="str">
        <f>IF(D995="","",ROUND(((F995*I995*'Műszaki adattábla'!$C$7/'Műszaki adattábla'!$C$8)+(G995*I995)+(H995*I995))/12*'Műszaki adattábla'!T986,0))</f>
        <v/>
      </c>
      <c r="L995" s="32" t="str">
        <f t="shared" si="37"/>
        <v/>
      </c>
    </row>
    <row r="996" spans="2:12" ht="14.4" thickBot="1" x14ac:dyDescent="0.3">
      <c r="B996" s="28" t="str">
        <f t="shared" si="36"/>
        <v/>
      </c>
      <c r="C996" s="167" t="str">
        <f>IF(D996="","",VLOOKUP(D996,'Műszaki adattábla'!F:G,2,0))</f>
        <v/>
      </c>
      <c r="D996" s="168" t="str">
        <f>IF('Műszaki adattábla'!F987="","",'Műszaki adattábla'!F987)</f>
        <v/>
      </c>
      <c r="E996" s="169" t="str">
        <f>IF(D996="","",VLOOKUP(D996,'Műszaki adattábla'!F:R,13,0))</f>
        <v/>
      </c>
      <c r="F996" s="29" t="str">
        <f>IF(D996="","",VLOOKUP(D996,'Műszaki adattábla'!F:M,8,0))</f>
        <v/>
      </c>
      <c r="G996" s="29" t="str">
        <f>IF(D996="","",IF('Műszaki adattábla'!L987="20-99",IF('Műszaki adattábla'!O987="","Nem adott meg lekötött teljesítményt",VLOOKUP(D996,'Műszaki adattábla'!F:O,10,0)),0))</f>
        <v/>
      </c>
      <c r="H996" s="29" t="str">
        <f>IF(D996="","",VLOOKUP(D996,'Műszaki adattábla'!F:P,11,0))</f>
        <v/>
      </c>
      <c r="I996" s="30"/>
      <c r="J996" s="30"/>
      <c r="K996" s="31" t="str">
        <f>IF(D996="","",ROUND(((F996*I996*'Műszaki adattábla'!$C$7/'Műszaki adattábla'!$C$8)+(G996*I996)+(H996*I996))/12*'Műszaki adattábla'!T987,0))</f>
        <v/>
      </c>
      <c r="L996" s="32" t="str">
        <f t="shared" si="37"/>
        <v/>
      </c>
    </row>
    <row r="997" spans="2:12" ht="14.4" thickBot="1" x14ac:dyDescent="0.3">
      <c r="B997" s="28" t="str">
        <f t="shared" si="36"/>
        <v/>
      </c>
      <c r="C997" s="167" t="str">
        <f>IF(D997="","",VLOOKUP(D997,'Műszaki adattábla'!F:G,2,0))</f>
        <v/>
      </c>
      <c r="D997" s="168" t="str">
        <f>IF('Műszaki adattábla'!F988="","",'Műszaki adattábla'!F988)</f>
        <v/>
      </c>
      <c r="E997" s="169" t="str">
        <f>IF(D997="","",VLOOKUP(D997,'Műszaki adattábla'!F:R,13,0))</f>
        <v/>
      </c>
      <c r="F997" s="29" t="str">
        <f>IF(D997="","",VLOOKUP(D997,'Műszaki adattábla'!F:M,8,0))</f>
        <v/>
      </c>
      <c r="G997" s="29" t="str">
        <f>IF(D997="","",IF('Műszaki adattábla'!L988="20-99",IF('Műszaki adattábla'!O988="","Nem adott meg lekötött teljesítményt",VLOOKUP(D997,'Műszaki adattábla'!F:O,10,0)),0))</f>
        <v/>
      </c>
      <c r="H997" s="29" t="str">
        <f>IF(D997="","",VLOOKUP(D997,'Műszaki adattábla'!F:P,11,0))</f>
        <v/>
      </c>
      <c r="I997" s="30"/>
      <c r="J997" s="30"/>
      <c r="K997" s="31" t="str">
        <f>IF(D997="","",ROUND(((F997*I997*'Műszaki adattábla'!$C$7/'Műszaki adattábla'!$C$8)+(G997*I997)+(H997*I997))/12*'Műszaki adattábla'!T988,0))</f>
        <v/>
      </c>
      <c r="L997" s="32" t="str">
        <f t="shared" si="37"/>
        <v/>
      </c>
    </row>
    <row r="998" spans="2:12" ht="14.4" thickBot="1" x14ac:dyDescent="0.3">
      <c r="B998" s="28" t="str">
        <f t="shared" si="36"/>
        <v/>
      </c>
      <c r="C998" s="167" t="str">
        <f>IF(D998="","",VLOOKUP(D998,'Műszaki adattábla'!F:G,2,0))</f>
        <v/>
      </c>
      <c r="D998" s="168" t="str">
        <f>IF('Műszaki adattábla'!F989="","",'Műszaki adattábla'!F989)</f>
        <v/>
      </c>
      <c r="E998" s="169" t="str">
        <f>IF(D998="","",VLOOKUP(D998,'Műszaki adattábla'!F:R,13,0))</f>
        <v/>
      </c>
      <c r="F998" s="29" t="str">
        <f>IF(D998="","",VLOOKUP(D998,'Műszaki adattábla'!F:M,8,0))</f>
        <v/>
      </c>
      <c r="G998" s="29" t="str">
        <f>IF(D998="","",IF('Műszaki adattábla'!L989="20-99",IF('Műszaki adattábla'!O989="","Nem adott meg lekötött teljesítményt",VLOOKUP(D998,'Műszaki adattábla'!F:O,10,0)),0))</f>
        <v/>
      </c>
      <c r="H998" s="29" t="str">
        <f>IF(D998="","",VLOOKUP(D998,'Műszaki adattábla'!F:P,11,0))</f>
        <v/>
      </c>
      <c r="I998" s="30"/>
      <c r="J998" s="30"/>
      <c r="K998" s="31" t="str">
        <f>IF(D998="","",ROUND(((F998*I998*'Műszaki adattábla'!$C$7/'Műszaki adattábla'!$C$8)+(G998*I998)+(H998*I998))/12*'Műszaki adattábla'!T989,0))</f>
        <v/>
      </c>
      <c r="L998" s="32" t="str">
        <f t="shared" si="37"/>
        <v/>
      </c>
    </row>
    <row r="999" spans="2:12" ht="14.4" thickBot="1" x14ac:dyDescent="0.3">
      <c r="B999" s="28" t="str">
        <f t="shared" si="36"/>
        <v/>
      </c>
      <c r="C999" s="167" t="str">
        <f>IF(D999="","",VLOOKUP(D999,'Műszaki adattábla'!F:G,2,0))</f>
        <v/>
      </c>
      <c r="D999" s="168" t="str">
        <f>IF('Műszaki adattábla'!F990="","",'Műszaki adattábla'!F990)</f>
        <v/>
      </c>
      <c r="E999" s="169" t="str">
        <f>IF(D999="","",VLOOKUP(D999,'Műszaki adattábla'!F:R,13,0))</f>
        <v/>
      </c>
      <c r="F999" s="29" t="str">
        <f>IF(D999="","",VLOOKUP(D999,'Műszaki adattábla'!F:M,8,0))</f>
        <v/>
      </c>
      <c r="G999" s="29" t="str">
        <f>IF(D999="","",IF('Műszaki adattábla'!L990="20-99",IF('Műszaki adattábla'!O990="","Nem adott meg lekötött teljesítményt",VLOOKUP(D999,'Műszaki adattábla'!F:O,10,0)),0))</f>
        <v/>
      </c>
      <c r="H999" s="29" t="str">
        <f>IF(D999="","",VLOOKUP(D999,'Műszaki adattábla'!F:P,11,0))</f>
        <v/>
      </c>
      <c r="I999" s="30"/>
      <c r="J999" s="30"/>
      <c r="K999" s="31" t="str">
        <f>IF(D999="","",ROUND(((F999*I999*'Műszaki adattábla'!$C$7/'Műszaki adattábla'!$C$8)+(G999*I999)+(H999*I999))/12*'Műszaki adattábla'!T990,0))</f>
        <v/>
      </c>
      <c r="L999" s="32" t="str">
        <f t="shared" si="37"/>
        <v/>
      </c>
    </row>
    <row r="1000" spans="2:12" ht="14.4" thickBot="1" x14ac:dyDescent="0.3">
      <c r="B1000" s="28" t="str">
        <f t="shared" si="36"/>
        <v/>
      </c>
      <c r="C1000" s="167" t="str">
        <f>IF(D1000="","",VLOOKUP(D1000,'Műszaki adattábla'!F:G,2,0))</f>
        <v/>
      </c>
      <c r="D1000" s="168" t="str">
        <f>IF('Műszaki adattábla'!F991="","",'Műszaki adattábla'!F991)</f>
        <v/>
      </c>
      <c r="E1000" s="169" t="str">
        <f>IF(D1000="","",VLOOKUP(D1000,'Műszaki adattábla'!F:R,13,0))</f>
        <v/>
      </c>
      <c r="F1000" s="29" t="str">
        <f>IF(D1000="","",VLOOKUP(D1000,'Műszaki adattábla'!F:M,8,0))</f>
        <v/>
      </c>
      <c r="G1000" s="29" t="str">
        <f>IF(D1000="","",IF('Műszaki adattábla'!L991="20-99",IF('Műszaki adattábla'!O991="","Nem adott meg lekötött teljesítményt",VLOOKUP(D1000,'Műszaki adattábla'!F:O,10,0)),0))</f>
        <v/>
      </c>
      <c r="H1000" s="29" t="str">
        <f>IF(D1000="","",VLOOKUP(D1000,'Műszaki adattábla'!F:P,11,0))</f>
        <v/>
      </c>
      <c r="I1000" s="30"/>
      <c r="J1000" s="30"/>
      <c r="K1000" s="31" t="str">
        <f>IF(D1000="","",ROUND(((F1000*I1000*'Műszaki adattábla'!$C$7/'Műszaki adattábla'!$C$8)+(G1000*I1000)+(H1000*I1000))/12*'Műszaki adattábla'!T991,0))</f>
        <v/>
      </c>
      <c r="L1000" s="32" t="str">
        <f t="shared" si="37"/>
        <v/>
      </c>
    </row>
    <row r="1001" spans="2:12" ht="14.4" thickBot="1" x14ac:dyDescent="0.3">
      <c r="B1001" s="28" t="str">
        <f t="shared" si="36"/>
        <v/>
      </c>
      <c r="C1001" s="167" t="str">
        <f>IF(D1001="","",VLOOKUP(D1001,'Műszaki adattábla'!F:G,2,0))</f>
        <v/>
      </c>
      <c r="D1001" s="168" t="str">
        <f>IF('Műszaki adattábla'!F992="","",'Műszaki adattábla'!F992)</f>
        <v/>
      </c>
      <c r="E1001" s="169" t="str">
        <f>IF(D1001="","",VLOOKUP(D1001,'Műszaki adattábla'!F:R,13,0))</f>
        <v/>
      </c>
      <c r="F1001" s="29" t="str">
        <f>IF(D1001="","",VLOOKUP(D1001,'Műszaki adattábla'!F:M,8,0))</f>
        <v/>
      </c>
      <c r="G1001" s="29" t="str">
        <f>IF(D1001="","",IF('Műszaki adattábla'!L992="20-99",IF('Műszaki adattábla'!O992="","Nem adott meg lekötött teljesítményt",VLOOKUP(D1001,'Műszaki adattábla'!F:O,10,0)),0))</f>
        <v/>
      </c>
      <c r="H1001" s="29" t="str">
        <f>IF(D1001="","",VLOOKUP(D1001,'Műszaki adattábla'!F:P,11,0))</f>
        <v/>
      </c>
      <c r="I1001" s="30"/>
      <c r="J1001" s="30"/>
      <c r="K1001" s="31" t="str">
        <f>IF(D1001="","",ROUND(((F1001*I1001*'Műszaki adattábla'!$C$7/'Műszaki adattábla'!$C$8)+(G1001*I1001)+(H1001*I1001))/12*'Műszaki adattábla'!T992,0))</f>
        <v/>
      </c>
      <c r="L1001" s="32" t="str">
        <f t="shared" si="37"/>
        <v/>
      </c>
    </row>
    <row r="1002" spans="2:12" ht="14.4" thickBot="1" x14ac:dyDescent="0.3">
      <c r="B1002" s="28" t="str">
        <f t="shared" si="36"/>
        <v/>
      </c>
      <c r="C1002" s="167" t="str">
        <f>IF(D1002="","",VLOOKUP(D1002,'Műszaki adattábla'!F:G,2,0))</f>
        <v/>
      </c>
      <c r="D1002" s="168" t="str">
        <f>IF('Műszaki adattábla'!F993="","",'Műszaki adattábla'!F993)</f>
        <v/>
      </c>
      <c r="E1002" s="169" t="str">
        <f>IF(D1002="","",VLOOKUP(D1002,'Műszaki adattábla'!F:R,13,0))</f>
        <v/>
      </c>
      <c r="F1002" s="29" t="str">
        <f>IF(D1002="","",VLOOKUP(D1002,'Műszaki adattábla'!F:M,8,0))</f>
        <v/>
      </c>
      <c r="G1002" s="29" t="str">
        <f>IF(D1002="","",IF('Műszaki adattábla'!L993="20-99",IF('Műszaki adattábla'!O993="","Nem adott meg lekötött teljesítményt",VLOOKUP(D1002,'Műszaki adattábla'!F:O,10,0)),0))</f>
        <v/>
      </c>
      <c r="H1002" s="29" t="str">
        <f>IF(D1002="","",VLOOKUP(D1002,'Műszaki adattábla'!F:P,11,0))</f>
        <v/>
      </c>
      <c r="I1002" s="30"/>
      <c r="J1002" s="30"/>
      <c r="K1002" s="31" t="str">
        <f>IF(D1002="","",ROUND(((F1002*I1002*'Műszaki adattábla'!$C$7/'Műszaki adattábla'!$C$8)+(G1002*I1002)+(H1002*I1002))/12*'Műszaki adattábla'!T993,0))</f>
        <v/>
      </c>
      <c r="L1002" s="32" t="str">
        <f t="shared" si="37"/>
        <v/>
      </c>
    </row>
    <row r="1003" spans="2:12" ht="14.4" thickBot="1" x14ac:dyDescent="0.3">
      <c r="B1003" s="28" t="str">
        <f t="shared" si="36"/>
        <v/>
      </c>
      <c r="C1003" s="167" t="str">
        <f>IF(D1003="","",VLOOKUP(D1003,'Műszaki adattábla'!F:G,2,0))</f>
        <v/>
      </c>
      <c r="D1003" s="168" t="str">
        <f>IF('Műszaki adattábla'!F994="","",'Műszaki adattábla'!F994)</f>
        <v/>
      </c>
      <c r="E1003" s="169" t="str">
        <f>IF(D1003="","",VLOOKUP(D1003,'Műszaki adattábla'!F:R,13,0))</f>
        <v/>
      </c>
      <c r="F1003" s="29" t="str">
        <f>IF(D1003="","",VLOOKUP(D1003,'Műszaki adattábla'!F:M,8,0))</f>
        <v/>
      </c>
      <c r="G1003" s="29" t="str">
        <f>IF(D1003="","",IF('Műszaki adattábla'!L994="20-99",IF('Műszaki adattábla'!O994="","Nem adott meg lekötött teljesítményt",VLOOKUP(D1003,'Műszaki adattábla'!F:O,10,0)),0))</f>
        <v/>
      </c>
      <c r="H1003" s="29" t="str">
        <f>IF(D1003="","",VLOOKUP(D1003,'Műszaki adattábla'!F:P,11,0))</f>
        <v/>
      </c>
      <c r="I1003" s="30"/>
      <c r="J1003" s="30"/>
      <c r="K1003" s="31" t="str">
        <f>IF(D1003="","",ROUND(((F1003*I1003*'Műszaki adattábla'!$C$7/'Műszaki adattábla'!$C$8)+(G1003*I1003)+(H1003*I1003))/12*'Műszaki adattábla'!T994,0))</f>
        <v/>
      </c>
      <c r="L1003" s="32" t="str">
        <f t="shared" si="37"/>
        <v/>
      </c>
    </row>
    <row r="1004" spans="2:12" ht="14.4" thickBot="1" x14ac:dyDescent="0.3">
      <c r="B1004" s="28" t="str">
        <f t="shared" si="36"/>
        <v/>
      </c>
      <c r="C1004" s="167" t="str">
        <f>IF(D1004="","",VLOOKUP(D1004,'Műszaki adattábla'!F:G,2,0))</f>
        <v/>
      </c>
      <c r="D1004" s="168" t="str">
        <f>IF('Műszaki adattábla'!F995="","",'Műszaki adattábla'!F995)</f>
        <v/>
      </c>
      <c r="E1004" s="169" t="str">
        <f>IF(D1004="","",VLOOKUP(D1004,'Műszaki adattábla'!F:R,13,0))</f>
        <v/>
      </c>
      <c r="F1004" s="29" t="str">
        <f>IF(D1004="","",VLOOKUP(D1004,'Műszaki adattábla'!F:M,8,0))</f>
        <v/>
      </c>
      <c r="G1004" s="29" t="str">
        <f>IF(D1004="","",IF('Műszaki adattábla'!L995="20-99",IF('Műszaki adattábla'!O995="","Nem adott meg lekötött teljesítményt",VLOOKUP(D1004,'Műszaki adattábla'!F:O,10,0)),0))</f>
        <v/>
      </c>
      <c r="H1004" s="29" t="str">
        <f>IF(D1004="","",VLOOKUP(D1004,'Műszaki adattábla'!F:P,11,0))</f>
        <v/>
      </c>
      <c r="I1004" s="30"/>
      <c r="J1004" s="30"/>
      <c r="K1004" s="31" t="str">
        <f>IF(D1004="","",ROUND(((F1004*I1004*'Műszaki adattábla'!$C$7/'Műszaki adattábla'!$C$8)+(G1004*I1004)+(H1004*I1004))/12*'Műszaki adattábla'!T995,0))</f>
        <v/>
      </c>
      <c r="L1004" s="32" t="str">
        <f t="shared" si="37"/>
        <v/>
      </c>
    </row>
    <row r="1005" spans="2:12" ht="14.4" thickBot="1" x14ac:dyDescent="0.3">
      <c r="B1005" s="28" t="str">
        <f t="shared" si="36"/>
        <v/>
      </c>
      <c r="C1005" s="167" t="str">
        <f>IF(D1005="","",VLOOKUP(D1005,'Műszaki adattábla'!F:G,2,0))</f>
        <v/>
      </c>
      <c r="D1005" s="168" t="str">
        <f>IF('Műszaki adattábla'!F996="","",'Műszaki adattábla'!F996)</f>
        <v/>
      </c>
      <c r="E1005" s="169" t="str">
        <f>IF(D1005="","",VLOOKUP(D1005,'Műszaki adattábla'!F:R,13,0))</f>
        <v/>
      </c>
      <c r="F1005" s="29" t="str">
        <f>IF(D1005="","",VLOOKUP(D1005,'Műszaki adattábla'!F:M,8,0))</f>
        <v/>
      </c>
      <c r="G1005" s="29" t="str">
        <f>IF(D1005="","",IF('Műszaki adattábla'!L996="20-99",IF('Műszaki adattábla'!O996="","Nem adott meg lekötött teljesítményt",VLOOKUP(D1005,'Műszaki adattábla'!F:O,10,0)),0))</f>
        <v/>
      </c>
      <c r="H1005" s="29" t="str">
        <f>IF(D1005="","",VLOOKUP(D1005,'Műszaki adattábla'!F:P,11,0))</f>
        <v/>
      </c>
      <c r="I1005" s="30"/>
      <c r="J1005" s="30"/>
      <c r="K1005" s="31" t="str">
        <f>IF(D1005="","",ROUND(((F1005*I1005*'Műszaki adattábla'!$C$7/'Műszaki adattábla'!$C$8)+(G1005*I1005)+(H1005*I1005))/12*'Műszaki adattábla'!T996,0))</f>
        <v/>
      </c>
      <c r="L1005" s="32" t="str">
        <f t="shared" si="37"/>
        <v/>
      </c>
    </row>
    <row r="1006" spans="2:12" ht="14.4" thickBot="1" x14ac:dyDescent="0.3">
      <c r="B1006" s="28" t="str">
        <f t="shared" si="36"/>
        <v/>
      </c>
      <c r="C1006" s="167" t="str">
        <f>IF(D1006="","",VLOOKUP(D1006,'Műszaki adattábla'!F:G,2,0))</f>
        <v/>
      </c>
      <c r="D1006" s="168" t="str">
        <f>IF('Műszaki adattábla'!F997="","",'Műszaki adattábla'!F997)</f>
        <v/>
      </c>
      <c r="E1006" s="169" t="str">
        <f>IF(D1006="","",VLOOKUP(D1006,'Műszaki adattábla'!F:R,13,0))</f>
        <v/>
      </c>
      <c r="F1006" s="29" t="str">
        <f>IF(D1006="","",VLOOKUP(D1006,'Műszaki adattábla'!F:M,8,0))</f>
        <v/>
      </c>
      <c r="G1006" s="29" t="str">
        <f>IF(D1006="","",IF('Műszaki adattábla'!L997="20-99",IF('Műszaki adattábla'!O997="","Nem adott meg lekötött teljesítményt",VLOOKUP(D1006,'Műszaki adattábla'!F:O,10,0)),0))</f>
        <v/>
      </c>
      <c r="H1006" s="29" t="str">
        <f>IF(D1006="","",VLOOKUP(D1006,'Műszaki adattábla'!F:P,11,0))</f>
        <v/>
      </c>
      <c r="I1006" s="30"/>
      <c r="J1006" s="30"/>
      <c r="K1006" s="31" t="str">
        <f>IF(D1006="","",ROUND(((F1006*I1006*'Műszaki adattábla'!$C$7/'Műszaki adattábla'!$C$8)+(G1006*I1006)+(H1006*I1006))/12*'Műszaki adattábla'!T997,0))</f>
        <v/>
      </c>
      <c r="L1006" s="32" t="str">
        <f t="shared" si="37"/>
        <v/>
      </c>
    </row>
    <row r="1007" spans="2:12" ht="14.4" thickBot="1" x14ac:dyDescent="0.3">
      <c r="B1007" s="28" t="str">
        <f t="shared" si="36"/>
        <v/>
      </c>
      <c r="C1007" s="167" t="str">
        <f>IF(D1007="","",VLOOKUP(D1007,'Műszaki adattábla'!F:G,2,0))</f>
        <v/>
      </c>
      <c r="D1007" s="168" t="str">
        <f>IF('Műszaki adattábla'!F998="","",'Műszaki adattábla'!F998)</f>
        <v/>
      </c>
      <c r="E1007" s="169" t="str">
        <f>IF(D1007="","",VLOOKUP(D1007,'Műszaki adattábla'!F:R,13,0))</f>
        <v/>
      </c>
      <c r="F1007" s="29" t="str">
        <f>IF(D1007="","",VLOOKUP(D1007,'Műszaki adattábla'!F:M,8,0))</f>
        <v/>
      </c>
      <c r="G1007" s="29" t="str">
        <f>IF(D1007="","",IF('Műszaki adattábla'!L998="20-99",IF('Műszaki adattábla'!O998="","Nem adott meg lekötött teljesítményt",VLOOKUP(D1007,'Műszaki adattábla'!F:O,10,0)),0))</f>
        <v/>
      </c>
      <c r="H1007" s="29" t="str">
        <f>IF(D1007="","",VLOOKUP(D1007,'Műszaki adattábla'!F:P,11,0))</f>
        <v/>
      </c>
      <c r="I1007" s="30"/>
      <c r="J1007" s="30"/>
      <c r="K1007" s="31" t="str">
        <f>IF(D1007="","",ROUND(((F1007*I1007*'Műszaki adattábla'!$C$7/'Műszaki adattábla'!$C$8)+(G1007*I1007)+(H1007*I1007))/12*'Műszaki adattábla'!T998,0))</f>
        <v/>
      </c>
      <c r="L1007" s="32" t="str">
        <f t="shared" si="37"/>
        <v/>
      </c>
    </row>
    <row r="1008" spans="2:12" ht="14.4" thickBot="1" x14ac:dyDescent="0.3">
      <c r="B1008" s="28" t="str">
        <f t="shared" si="36"/>
        <v/>
      </c>
      <c r="C1008" s="167" t="str">
        <f>IF(D1008="","",VLOOKUP(D1008,'Műszaki adattábla'!F:G,2,0))</f>
        <v/>
      </c>
      <c r="D1008" s="168" t="str">
        <f>IF('Műszaki adattábla'!F999="","",'Műszaki adattábla'!F999)</f>
        <v/>
      </c>
      <c r="E1008" s="169" t="str">
        <f>IF(D1008="","",VLOOKUP(D1008,'Műszaki adattábla'!F:R,13,0))</f>
        <v/>
      </c>
      <c r="F1008" s="29" t="str">
        <f>IF(D1008="","",VLOOKUP(D1008,'Műszaki adattábla'!F:M,8,0))</f>
        <v/>
      </c>
      <c r="G1008" s="29" t="str">
        <f>IF(D1008="","",IF('Műszaki adattábla'!L999="20-99",IF('Műszaki adattábla'!O999="","Nem adott meg lekötött teljesítményt",VLOOKUP(D1008,'Műszaki adattábla'!F:O,10,0)),0))</f>
        <v/>
      </c>
      <c r="H1008" s="29" t="str">
        <f>IF(D1008="","",VLOOKUP(D1008,'Műszaki adattábla'!F:P,11,0))</f>
        <v/>
      </c>
      <c r="I1008" s="30"/>
      <c r="J1008" s="30"/>
      <c r="K1008" s="31" t="str">
        <f>IF(D1008="","",ROUND(((F1008*I1008*'Műszaki adattábla'!$C$7/'Műszaki adattábla'!$C$8)+(G1008*I1008)+(H1008*I1008))/12*'Műszaki adattábla'!T999,0))</f>
        <v/>
      </c>
      <c r="L1008" s="32" t="str">
        <f t="shared" si="37"/>
        <v/>
      </c>
    </row>
    <row r="1009" spans="2:12" ht="14.4" thickBot="1" x14ac:dyDescent="0.3">
      <c r="B1009" s="28" t="str">
        <f t="shared" si="36"/>
        <v/>
      </c>
      <c r="C1009" s="167" t="str">
        <f>IF(D1009="","",VLOOKUP(D1009,'Műszaki adattábla'!F:G,2,0))</f>
        <v/>
      </c>
      <c r="D1009" s="168" t="str">
        <f>IF('Műszaki adattábla'!F1000="","",'Műszaki adattábla'!F1000)</f>
        <v/>
      </c>
      <c r="E1009" s="169" t="str">
        <f>IF(D1009="","",VLOOKUP(D1009,'Műszaki adattábla'!F:R,13,0))</f>
        <v/>
      </c>
      <c r="F1009" s="29" t="str">
        <f>IF(D1009="","",VLOOKUP(D1009,'Műszaki adattábla'!F:M,8,0))</f>
        <v/>
      </c>
      <c r="G1009" s="29" t="str">
        <f>IF(D1009="","",IF('Műszaki adattábla'!L1000="20-99",IF('Műszaki adattábla'!O1000="","Nem adott meg lekötött teljesítményt",VLOOKUP(D1009,'Műszaki adattábla'!F:O,10,0)),0))</f>
        <v/>
      </c>
      <c r="H1009" s="29" t="str">
        <f>IF(D1009="","",VLOOKUP(D1009,'Műszaki adattábla'!F:P,11,0))</f>
        <v/>
      </c>
      <c r="I1009" s="30"/>
      <c r="J1009" s="30"/>
      <c r="K1009" s="31" t="str">
        <f>IF(D1009="","",ROUND(((F1009*I1009*'Műszaki adattábla'!$C$7/'Műszaki adattábla'!$C$8)+(G1009*I1009)+(H1009*I1009))/12*'Műszaki adattábla'!T1000,0))</f>
        <v/>
      </c>
      <c r="L1009" s="32" t="str">
        <f t="shared" si="37"/>
        <v/>
      </c>
    </row>
    <row r="1010" spans="2:12" ht="14.4" thickBot="1" x14ac:dyDescent="0.3">
      <c r="B1010" s="28" t="str">
        <f t="shared" si="36"/>
        <v/>
      </c>
      <c r="C1010" s="167" t="str">
        <f>IF(D1010="","",VLOOKUP(D1010,'Műszaki adattábla'!F:G,2,0))</f>
        <v/>
      </c>
      <c r="D1010" s="168" t="str">
        <f>IF('Műszaki adattábla'!F1001="","",'Műszaki adattábla'!F1001)</f>
        <v/>
      </c>
      <c r="E1010" s="169" t="str">
        <f>IF(D1010="","",VLOOKUP(D1010,'Műszaki adattábla'!F:R,13,0))</f>
        <v/>
      </c>
      <c r="F1010" s="29" t="str">
        <f>IF(D1010="","",VLOOKUP(D1010,'Műszaki adattábla'!F:M,8,0))</f>
        <v/>
      </c>
      <c r="G1010" s="29" t="str">
        <f>IF(D1010="","",IF('Műszaki adattábla'!L1001="20-99",IF('Műszaki adattábla'!O1001="","Nem adott meg lekötött teljesítményt",VLOOKUP(D1010,'Műszaki adattábla'!F:O,10,0)),0))</f>
        <v/>
      </c>
      <c r="H1010" s="29" t="str">
        <f>IF(D1010="","",VLOOKUP(D1010,'Műszaki adattábla'!F:P,11,0))</f>
        <v/>
      </c>
      <c r="I1010" s="30"/>
      <c r="J1010" s="30"/>
      <c r="K1010" s="31" t="str">
        <f>IF(D1010="","",ROUND(((F1010*I1010*'Műszaki adattábla'!$C$7/'Műszaki adattábla'!$C$8)+(G1010*I1010)+(H1010*I1010))/12*'Műszaki adattábla'!T1001,0))</f>
        <v/>
      </c>
      <c r="L1010" s="32" t="str">
        <f t="shared" si="37"/>
        <v/>
      </c>
    </row>
    <row r="1011" spans="2:12" ht="14.4" thickBot="1" x14ac:dyDescent="0.3">
      <c r="B1011" s="28" t="str">
        <f t="shared" si="36"/>
        <v/>
      </c>
      <c r="C1011" s="167" t="str">
        <f>IF(D1011="","",VLOOKUP(D1011,'Műszaki adattábla'!F:G,2,0))</f>
        <v/>
      </c>
      <c r="D1011" s="168" t="str">
        <f>IF('Műszaki adattábla'!F1002="","",'Műszaki adattábla'!F1002)</f>
        <v/>
      </c>
      <c r="E1011" s="169" t="str">
        <f>IF(D1011="","",VLOOKUP(D1011,'Műszaki adattábla'!F:R,13,0))</f>
        <v/>
      </c>
      <c r="F1011" s="29" t="str">
        <f>IF(D1011="","",VLOOKUP(D1011,'Műszaki adattábla'!F:M,8,0))</f>
        <v/>
      </c>
      <c r="G1011" s="29" t="str">
        <f>IF(D1011="","",IF('Műszaki adattábla'!L1002="20-99",IF('Műszaki adattábla'!O1002="","Nem adott meg lekötött teljesítményt",VLOOKUP(D1011,'Műszaki adattábla'!F:O,10,0)),0))</f>
        <v/>
      </c>
      <c r="H1011" s="29" t="str">
        <f>IF(D1011="","",VLOOKUP(D1011,'Műszaki adattábla'!F:P,11,0))</f>
        <v/>
      </c>
      <c r="I1011" s="30"/>
      <c r="J1011" s="30"/>
      <c r="K1011" s="31" t="str">
        <f>IF(D1011="","",ROUND(((F1011*I1011*'Műszaki adattábla'!$C$7/'Műszaki adattábla'!$C$8)+(G1011*I1011)+(H1011*I1011))/12*'Műszaki adattábla'!T1002,0))</f>
        <v/>
      </c>
      <c r="L1011" s="32" t="str">
        <f t="shared" si="37"/>
        <v/>
      </c>
    </row>
    <row r="1012" spans="2:12" ht="14.4" thickBot="1" x14ac:dyDescent="0.3">
      <c r="B1012" s="28" t="str">
        <f t="shared" si="36"/>
        <v/>
      </c>
      <c r="C1012" s="167" t="str">
        <f>IF(D1012="","",VLOOKUP(D1012,'Műszaki adattábla'!F:G,2,0))</f>
        <v/>
      </c>
      <c r="D1012" s="168" t="str">
        <f>IF('Műszaki adattábla'!F1003="","",'Műszaki adattábla'!F1003)</f>
        <v/>
      </c>
      <c r="E1012" s="169" t="str">
        <f>IF(D1012="","",VLOOKUP(D1012,'Műszaki adattábla'!F:R,13,0))</f>
        <v/>
      </c>
      <c r="F1012" s="29" t="str">
        <f>IF(D1012="","",VLOOKUP(D1012,'Műszaki adattábla'!F:M,8,0))</f>
        <v/>
      </c>
      <c r="G1012" s="29" t="str">
        <f>IF(D1012="","",IF('Műszaki adattábla'!L1003="20-99",IF('Műszaki adattábla'!O1003="","Nem adott meg lekötött teljesítményt",VLOOKUP(D1012,'Műszaki adattábla'!F:O,10,0)),0))</f>
        <v/>
      </c>
      <c r="H1012" s="29" t="str">
        <f>IF(D1012="","",VLOOKUP(D1012,'Műszaki adattábla'!F:P,11,0))</f>
        <v/>
      </c>
      <c r="I1012" s="30"/>
      <c r="J1012" s="30"/>
      <c r="K1012" s="31" t="str">
        <f>IF(D1012="","",ROUND(((F1012*I1012*'Műszaki adattábla'!$C$7/'Műszaki adattábla'!$C$8)+(G1012*I1012)+(H1012*I1012))/12*'Műszaki adattábla'!T1003,0))</f>
        <v/>
      </c>
      <c r="L1012" s="32" t="str">
        <f t="shared" si="37"/>
        <v/>
      </c>
    </row>
    <row r="1013" spans="2:12" ht="14.4" thickBot="1" x14ac:dyDescent="0.3">
      <c r="B1013" s="28" t="str">
        <f t="shared" si="36"/>
        <v/>
      </c>
      <c r="C1013" s="167" t="str">
        <f>IF(D1013="","",VLOOKUP(D1013,'Műszaki adattábla'!F:G,2,0))</f>
        <v/>
      </c>
      <c r="D1013" s="168" t="str">
        <f>IF('Műszaki adattábla'!F1004="","",'Műszaki adattábla'!F1004)</f>
        <v/>
      </c>
      <c r="E1013" s="169" t="str">
        <f>IF(D1013="","",VLOOKUP(D1013,'Műszaki adattábla'!F:R,13,0))</f>
        <v/>
      </c>
      <c r="F1013" s="29" t="str">
        <f>IF(D1013="","",VLOOKUP(D1013,'Műszaki adattábla'!F:M,8,0))</f>
        <v/>
      </c>
      <c r="G1013" s="29" t="str">
        <f>IF(D1013="","",IF('Műszaki adattábla'!L1004="20-99",IF('Műszaki adattábla'!O1004="","Nem adott meg lekötött teljesítményt",VLOOKUP(D1013,'Műszaki adattábla'!F:O,10,0)),0))</f>
        <v/>
      </c>
      <c r="H1013" s="29" t="str">
        <f>IF(D1013="","",VLOOKUP(D1013,'Műszaki adattábla'!F:P,11,0))</f>
        <v/>
      </c>
      <c r="I1013" s="30"/>
      <c r="J1013" s="30"/>
      <c r="K1013" s="31" t="str">
        <f>IF(D1013="","",ROUND(((F1013*I1013*'Műszaki adattábla'!$C$7/'Műszaki adattábla'!$C$8)+(G1013*I1013)+(H1013*I1013))/12*'Műszaki adattábla'!T1004,0))</f>
        <v/>
      </c>
      <c r="L1013" s="32" t="str">
        <f t="shared" si="37"/>
        <v/>
      </c>
    </row>
    <row r="1014" spans="2:12" ht="14.4" thickBot="1" x14ac:dyDescent="0.3">
      <c r="B1014" s="28" t="str">
        <f t="shared" si="36"/>
        <v/>
      </c>
      <c r="C1014" s="167" t="str">
        <f>IF(D1014="","",VLOOKUP(D1014,'Műszaki adattábla'!F:G,2,0))</f>
        <v/>
      </c>
      <c r="D1014" s="168" t="str">
        <f>IF('Műszaki adattábla'!F1005="","",'Műszaki adattábla'!F1005)</f>
        <v/>
      </c>
      <c r="E1014" s="169" t="str">
        <f>IF(D1014="","",VLOOKUP(D1014,'Műszaki adattábla'!F:R,13,0))</f>
        <v/>
      </c>
      <c r="F1014" s="29" t="str">
        <f>IF(D1014="","",VLOOKUP(D1014,'Műszaki adattábla'!F:M,8,0))</f>
        <v/>
      </c>
      <c r="G1014" s="29" t="str">
        <f>IF(D1014="","",IF('Műszaki adattábla'!L1005="20-99",IF('Műszaki adattábla'!O1005="","Nem adott meg lekötött teljesítményt",VLOOKUP(D1014,'Műszaki adattábla'!F:O,10,0)),0))</f>
        <v/>
      </c>
      <c r="H1014" s="29" t="str">
        <f>IF(D1014="","",VLOOKUP(D1014,'Műszaki adattábla'!F:P,11,0))</f>
        <v/>
      </c>
      <c r="I1014" s="30"/>
      <c r="J1014" s="30"/>
      <c r="K1014" s="31" t="str">
        <f>IF(D1014="","",ROUND(((F1014*I1014*'Műszaki adattábla'!$C$7/'Műszaki adattábla'!$C$8)+(G1014*I1014)+(H1014*I1014))/12*'Műszaki adattábla'!T1005,0))</f>
        <v/>
      </c>
      <c r="L1014" s="32" t="str">
        <f t="shared" si="37"/>
        <v/>
      </c>
    </row>
    <row r="1015" spans="2:12" ht="14.4" thickBot="1" x14ac:dyDescent="0.3">
      <c r="B1015" s="28" t="str">
        <f t="shared" si="36"/>
        <v/>
      </c>
      <c r="C1015" s="167" t="str">
        <f>IF(D1015="","",VLOOKUP(D1015,'Műszaki adattábla'!F:G,2,0))</f>
        <v/>
      </c>
      <c r="D1015" s="168" t="str">
        <f>IF('Műszaki adattábla'!F1006="","",'Műszaki adattábla'!F1006)</f>
        <v/>
      </c>
      <c r="E1015" s="169" t="str">
        <f>IF(D1015="","",VLOOKUP(D1015,'Műszaki adattábla'!F:R,13,0))</f>
        <v/>
      </c>
      <c r="F1015" s="29" t="str">
        <f>IF(D1015="","",VLOOKUP(D1015,'Műszaki adattábla'!F:M,8,0))</f>
        <v/>
      </c>
      <c r="G1015" s="29" t="str">
        <f>IF(D1015="","",IF('Műszaki adattábla'!L1006="20-99",IF('Műszaki adattábla'!O1006="","Nem adott meg lekötött teljesítményt",VLOOKUP(D1015,'Műszaki adattábla'!F:O,10,0)),0))</f>
        <v/>
      </c>
      <c r="H1015" s="29" t="str">
        <f>IF(D1015="","",VLOOKUP(D1015,'Műszaki adattábla'!F:P,11,0))</f>
        <v/>
      </c>
      <c r="I1015" s="30"/>
      <c r="J1015" s="30"/>
      <c r="K1015" s="31" t="str">
        <f>IF(D1015="","",ROUND(((F1015*I1015*'Műszaki adattábla'!$C$7/'Műszaki adattábla'!$C$8)+(G1015*I1015)+(H1015*I1015))/12*'Műszaki adattábla'!T1006,0))</f>
        <v/>
      </c>
      <c r="L1015" s="32" t="str">
        <f t="shared" si="37"/>
        <v/>
      </c>
    </row>
    <row r="1016" spans="2:12" ht="14.4" thickBot="1" x14ac:dyDescent="0.3">
      <c r="B1016" s="28" t="str">
        <f t="shared" si="36"/>
        <v/>
      </c>
      <c r="C1016" s="167" t="str">
        <f>IF(D1016="","",VLOOKUP(D1016,'Műszaki adattábla'!F:G,2,0))</f>
        <v/>
      </c>
      <c r="D1016" s="168" t="str">
        <f>IF('Műszaki adattábla'!F1007="","",'Műszaki adattábla'!F1007)</f>
        <v/>
      </c>
      <c r="E1016" s="169" t="str">
        <f>IF(D1016="","",VLOOKUP(D1016,'Műszaki adattábla'!F:R,13,0))</f>
        <v/>
      </c>
      <c r="F1016" s="29" t="str">
        <f>IF(D1016="","",VLOOKUP(D1016,'Műszaki adattábla'!F:M,8,0))</f>
        <v/>
      </c>
      <c r="G1016" s="29" t="str">
        <f>IF(D1016="","",IF('Műszaki adattábla'!L1007="20-99",IF('Műszaki adattábla'!O1007="","Nem adott meg lekötött teljesítményt",VLOOKUP(D1016,'Műszaki adattábla'!F:O,10,0)),0))</f>
        <v/>
      </c>
      <c r="H1016" s="29" t="str">
        <f>IF(D1016="","",VLOOKUP(D1016,'Műszaki adattábla'!F:P,11,0))</f>
        <v/>
      </c>
      <c r="I1016" s="30"/>
      <c r="J1016" s="30"/>
      <c r="K1016" s="31" t="str">
        <f>IF(D1016="","",ROUND(((F1016*I1016*'Műszaki adattábla'!$C$7/'Műszaki adattábla'!$C$8)+(G1016*I1016)+(H1016*I1016))/12*'Műszaki adattábla'!T1007,0))</f>
        <v/>
      </c>
      <c r="L1016" s="32" t="str">
        <f t="shared" si="37"/>
        <v/>
      </c>
    </row>
    <row r="1017" spans="2:12" ht="14.4" thickBot="1" x14ac:dyDescent="0.3">
      <c r="B1017" s="28" t="str">
        <f t="shared" si="36"/>
        <v/>
      </c>
      <c r="C1017" s="167" t="str">
        <f>IF(D1017="","",VLOOKUP(D1017,'Műszaki adattábla'!F:G,2,0))</f>
        <v/>
      </c>
      <c r="D1017" s="168" t="str">
        <f>IF('Műszaki adattábla'!F1008="","",'Műszaki adattábla'!F1008)</f>
        <v/>
      </c>
      <c r="E1017" s="169" t="str">
        <f>IF(D1017="","",VLOOKUP(D1017,'Műszaki adattábla'!F:R,13,0))</f>
        <v/>
      </c>
      <c r="F1017" s="29" t="str">
        <f>IF(D1017="","",VLOOKUP(D1017,'Műszaki adattábla'!F:M,8,0))</f>
        <v/>
      </c>
      <c r="G1017" s="29" t="str">
        <f>IF(D1017="","",IF('Műszaki adattábla'!L1008="20-99",IF('Műszaki adattábla'!O1008="","Nem adott meg lekötött teljesítményt",VLOOKUP(D1017,'Műszaki adattábla'!F:O,10,0)),0))</f>
        <v/>
      </c>
      <c r="H1017" s="29" t="str">
        <f>IF(D1017="","",VLOOKUP(D1017,'Műszaki adattábla'!F:P,11,0))</f>
        <v/>
      </c>
      <c r="I1017" s="30"/>
      <c r="J1017" s="30"/>
      <c r="K1017" s="31" t="str">
        <f>IF(D1017="","",ROUND(((F1017*I1017*'Műszaki adattábla'!$C$7/'Műszaki adattábla'!$C$8)+(G1017*I1017)+(H1017*I1017))/12*'Műszaki adattábla'!T1008,0))</f>
        <v/>
      </c>
      <c r="L1017" s="32" t="str">
        <f t="shared" si="37"/>
        <v/>
      </c>
    </row>
    <row r="1018" spans="2:12" ht="14.4" thickBot="1" x14ac:dyDescent="0.3">
      <c r="B1018" s="28" t="str">
        <f t="shared" si="36"/>
        <v/>
      </c>
      <c r="C1018" s="167" t="str">
        <f>IF(D1018="","",VLOOKUP(D1018,'Műszaki adattábla'!F:G,2,0))</f>
        <v/>
      </c>
      <c r="D1018" s="168" t="str">
        <f>IF('Műszaki adattábla'!F1009="","",'Műszaki adattábla'!F1009)</f>
        <v/>
      </c>
      <c r="E1018" s="169" t="str">
        <f>IF(D1018="","",VLOOKUP(D1018,'Műszaki adattábla'!F:R,13,0))</f>
        <v/>
      </c>
      <c r="F1018" s="29" t="str">
        <f>IF(D1018="","",VLOOKUP(D1018,'Műszaki adattábla'!F:M,8,0))</f>
        <v/>
      </c>
      <c r="G1018" s="29" t="str">
        <f>IF(D1018="","",IF('Műszaki adattábla'!L1009="20-99",IF('Műszaki adattábla'!O1009="","Nem adott meg lekötött teljesítményt",VLOOKUP(D1018,'Műszaki adattábla'!F:O,10,0)),0))</f>
        <v/>
      </c>
      <c r="H1018" s="29" t="str">
        <f>IF(D1018="","",VLOOKUP(D1018,'Műszaki adattábla'!F:P,11,0))</f>
        <v/>
      </c>
      <c r="I1018" s="30"/>
      <c r="J1018" s="30"/>
      <c r="K1018" s="31" t="str">
        <f>IF(D1018="","",ROUND(((F1018*I1018*'Műszaki adattábla'!$C$7/'Műszaki adattábla'!$C$8)+(G1018*I1018)+(H1018*I1018))/12*'Műszaki adattábla'!T1009,0))</f>
        <v/>
      </c>
      <c r="L1018" s="32" t="str">
        <f t="shared" si="37"/>
        <v/>
      </c>
    </row>
    <row r="1019" spans="2:12" ht="14.4" thickBot="1" x14ac:dyDescent="0.3">
      <c r="B1019" s="28" t="str">
        <f t="shared" si="36"/>
        <v/>
      </c>
      <c r="C1019" s="167" t="str">
        <f>IF(D1019="","",VLOOKUP(D1019,'Műszaki adattábla'!F:G,2,0))</f>
        <v/>
      </c>
      <c r="D1019" s="168" t="str">
        <f>IF('Műszaki adattábla'!F1010="","",'Műszaki adattábla'!F1010)</f>
        <v/>
      </c>
      <c r="E1019" s="169" t="str">
        <f>IF(D1019="","",VLOOKUP(D1019,'Műszaki adattábla'!F:R,13,0))</f>
        <v/>
      </c>
      <c r="F1019" s="29" t="str">
        <f>IF(D1019="","",VLOOKUP(D1019,'Műszaki adattábla'!F:M,8,0))</f>
        <v/>
      </c>
      <c r="G1019" s="29" t="str">
        <f>IF(D1019="","",IF('Műszaki adattábla'!L1010="20-99",IF('Műszaki adattábla'!O1010="","Nem adott meg lekötött teljesítményt",VLOOKUP(D1019,'Műszaki adattábla'!F:O,10,0)),0))</f>
        <v/>
      </c>
      <c r="H1019" s="29" t="str">
        <f>IF(D1019="","",VLOOKUP(D1019,'Műszaki adattábla'!F:P,11,0))</f>
        <v/>
      </c>
      <c r="I1019" s="30"/>
      <c r="J1019" s="30"/>
      <c r="K1019" s="31" t="str">
        <f>IF(D1019="","",ROUND(((F1019*I1019*'Műszaki adattábla'!$C$7/'Műszaki adattábla'!$C$8)+(G1019*I1019)+(H1019*I1019))/12*'Műszaki adattábla'!T1010,0))</f>
        <v/>
      </c>
      <c r="L1019" s="32" t="str">
        <f t="shared" si="37"/>
        <v/>
      </c>
    </row>
    <row r="1020" spans="2:12" ht="14.4" thickBot="1" x14ac:dyDescent="0.3">
      <c r="B1020" s="28" t="str">
        <f t="shared" si="36"/>
        <v/>
      </c>
      <c r="C1020" s="167" t="str">
        <f>IF(D1020="","",VLOOKUP(D1020,'Műszaki adattábla'!F:G,2,0))</f>
        <v/>
      </c>
      <c r="D1020" s="168" t="str">
        <f>IF('Műszaki adattábla'!F1011="","",'Műszaki adattábla'!F1011)</f>
        <v/>
      </c>
      <c r="E1020" s="169" t="str">
        <f>IF(D1020="","",VLOOKUP(D1020,'Műszaki adattábla'!F:R,13,0))</f>
        <v/>
      </c>
      <c r="F1020" s="29" t="str">
        <f>IF(D1020="","",VLOOKUP(D1020,'Műszaki adattábla'!F:M,8,0))</f>
        <v/>
      </c>
      <c r="G1020" s="29" t="str">
        <f>IF(D1020="","",IF('Műszaki adattábla'!L1011="20-99",IF('Műszaki adattábla'!O1011="","Nem adott meg lekötött teljesítményt",VLOOKUP(D1020,'Műszaki adattábla'!F:O,10,0)),0))</f>
        <v/>
      </c>
      <c r="H1020" s="29" t="str">
        <f>IF(D1020="","",VLOOKUP(D1020,'Műszaki adattábla'!F:P,11,0))</f>
        <v/>
      </c>
      <c r="I1020" s="30"/>
      <c r="J1020" s="30"/>
      <c r="K1020" s="31" t="str">
        <f>IF(D1020="","",ROUND(((F1020*I1020*'Műszaki adattábla'!$C$7/'Műszaki adattábla'!$C$8)+(G1020*I1020)+(H1020*I1020))/12*'Műszaki adattábla'!T1011,0))</f>
        <v/>
      </c>
      <c r="L1020" s="32" t="str">
        <f t="shared" si="37"/>
        <v/>
      </c>
    </row>
    <row r="1021" spans="2:12" ht="14.4" thickBot="1" x14ac:dyDescent="0.3">
      <c r="B1021" s="28" t="str">
        <f t="shared" si="36"/>
        <v/>
      </c>
      <c r="C1021" s="167" t="str">
        <f>IF(D1021="","",VLOOKUP(D1021,'Műszaki adattábla'!F:G,2,0))</f>
        <v/>
      </c>
      <c r="D1021" s="168" t="str">
        <f>IF('Műszaki adattábla'!F1012="","",'Műszaki adattábla'!F1012)</f>
        <v/>
      </c>
      <c r="E1021" s="169" t="str">
        <f>IF(D1021="","",VLOOKUP(D1021,'Műszaki adattábla'!F:R,13,0))</f>
        <v/>
      </c>
      <c r="F1021" s="29" t="str">
        <f>IF(D1021="","",VLOOKUP(D1021,'Műszaki adattábla'!F:M,8,0))</f>
        <v/>
      </c>
      <c r="G1021" s="29" t="str">
        <f>IF(D1021="","",IF('Műszaki adattábla'!L1012="20-99",IF('Műszaki adattábla'!O1012="","Nem adott meg lekötött teljesítményt",VLOOKUP(D1021,'Műszaki adattábla'!F:O,10,0)),0))</f>
        <v/>
      </c>
      <c r="H1021" s="29" t="str">
        <f>IF(D1021="","",VLOOKUP(D1021,'Műszaki adattábla'!F:P,11,0))</f>
        <v/>
      </c>
      <c r="I1021" s="30"/>
      <c r="J1021" s="30"/>
      <c r="K1021" s="31" t="str">
        <f>IF(D1021="","",ROUND(((F1021*I1021*'Műszaki adattábla'!$C$7/'Műszaki adattábla'!$C$8)+(G1021*I1021)+(H1021*I1021))/12*'Műszaki adattábla'!T1012,0))</f>
        <v/>
      </c>
      <c r="L1021" s="32" t="str">
        <f t="shared" si="37"/>
        <v/>
      </c>
    </row>
    <row r="1022" spans="2:12" ht="14.4" thickBot="1" x14ac:dyDescent="0.3">
      <c r="B1022" s="28" t="str">
        <f t="shared" si="36"/>
        <v/>
      </c>
      <c r="C1022" s="167" t="str">
        <f>IF(D1022="","",VLOOKUP(D1022,'Műszaki adattábla'!F:G,2,0))</f>
        <v/>
      </c>
      <c r="D1022" s="168" t="str">
        <f>IF('Műszaki adattábla'!F1013="","",'Műszaki adattábla'!F1013)</f>
        <v/>
      </c>
      <c r="E1022" s="169" t="str">
        <f>IF(D1022="","",VLOOKUP(D1022,'Műszaki adattábla'!F:R,13,0))</f>
        <v/>
      </c>
      <c r="F1022" s="29" t="str">
        <f>IF(D1022="","",VLOOKUP(D1022,'Műszaki adattábla'!F:M,8,0))</f>
        <v/>
      </c>
      <c r="G1022" s="29" t="str">
        <f>IF(D1022="","",IF('Műszaki adattábla'!L1013="20-99",IF('Műszaki adattábla'!O1013="","Nem adott meg lekötött teljesítményt",VLOOKUP(D1022,'Műszaki adattábla'!F:O,10,0)),0))</f>
        <v/>
      </c>
      <c r="H1022" s="29" t="str">
        <f>IF(D1022="","",VLOOKUP(D1022,'Műszaki adattábla'!F:P,11,0))</f>
        <v/>
      </c>
      <c r="I1022" s="30"/>
      <c r="J1022" s="30"/>
      <c r="K1022" s="31" t="str">
        <f>IF(D1022="","",ROUND(((F1022*I1022*'Műszaki adattábla'!$C$7/'Műszaki adattábla'!$C$8)+(G1022*I1022)+(H1022*I1022))/12*'Műszaki adattábla'!T1013,0))</f>
        <v/>
      </c>
      <c r="L1022" s="32" t="str">
        <f t="shared" si="37"/>
        <v/>
      </c>
    </row>
    <row r="1023" spans="2:12" ht="14.4" thickBot="1" x14ac:dyDescent="0.3">
      <c r="B1023" s="28" t="str">
        <f t="shared" si="36"/>
        <v/>
      </c>
      <c r="C1023" s="167" t="str">
        <f>IF(D1023="","",VLOOKUP(D1023,'Műszaki adattábla'!F:G,2,0))</f>
        <v/>
      </c>
      <c r="D1023" s="168" t="str">
        <f>IF('Műszaki adattábla'!F1014="","",'Műszaki adattábla'!F1014)</f>
        <v/>
      </c>
      <c r="E1023" s="169" t="str">
        <f>IF(D1023="","",VLOOKUP(D1023,'Műszaki adattábla'!F:R,13,0))</f>
        <v/>
      </c>
      <c r="F1023" s="29" t="str">
        <f>IF(D1023="","",VLOOKUP(D1023,'Műszaki adattábla'!F:M,8,0))</f>
        <v/>
      </c>
      <c r="G1023" s="29" t="str">
        <f>IF(D1023="","",IF('Műszaki adattábla'!L1014="20-99",IF('Műszaki adattábla'!O1014="","Nem adott meg lekötött teljesítményt",VLOOKUP(D1023,'Műszaki adattábla'!F:O,10,0)),0))</f>
        <v/>
      </c>
      <c r="H1023" s="29" t="str">
        <f>IF(D1023="","",VLOOKUP(D1023,'Műszaki adattábla'!F:P,11,0))</f>
        <v/>
      </c>
      <c r="I1023" s="30"/>
      <c r="J1023" s="30"/>
      <c r="K1023" s="31" t="str">
        <f>IF(D1023="","",ROUND(((F1023*I1023*'Műszaki adattábla'!$C$7/'Műszaki adattábla'!$C$8)+(G1023*I1023)+(H1023*I1023))/12*'Műszaki adattábla'!T1014,0))</f>
        <v/>
      </c>
      <c r="L1023" s="32" t="str">
        <f t="shared" si="37"/>
        <v/>
      </c>
    </row>
    <row r="1024" spans="2:12" ht="14.4" thickBot="1" x14ac:dyDescent="0.3">
      <c r="B1024" s="28" t="str">
        <f t="shared" si="36"/>
        <v/>
      </c>
      <c r="C1024" s="167" t="str">
        <f>IF(D1024="","",VLOOKUP(D1024,'Műszaki adattábla'!F:G,2,0))</f>
        <v/>
      </c>
      <c r="D1024" s="168" t="str">
        <f>IF('Műszaki adattábla'!F1015="","",'Műszaki adattábla'!F1015)</f>
        <v/>
      </c>
      <c r="E1024" s="169" t="str">
        <f>IF(D1024="","",VLOOKUP(D1024,'Műszaki adattábla'!F:R,13,0))</f>
        <v/>
      </c>
      <c r="F1024" s="29" t="str">
        <f>IF(D1024="","",VLOOKUP(D1024,'Műszaki adattábla'!F:M,8,0))</f>
        <v/>
      </c>
      <c r="G1024" s="29" t="str">
        <f>IF(D1024="","",IF('Műszaki adattábla'!L1015="20-99",IF('Műszaki adattábla'!O1015="","Nem adott meg lekötött teljesítményt",VLOOKUP(D1024,'Műszaki adattábla'!F:O,10,0)),0))</f>
        <v/>
      </c>
      <c r="H1024" s="29" t="str">
        <f>IF(D1024="","",VLOOKUP(D1024,'Műszaki adattábla'!F:P,11,0))</f>
        <v/>
      </c>
      <c r="I1024" s="30"/>
      <c r="J1024" s="30"/>
      <c r="K1024" s="31" t="str">
        <f>IF(D1024="","",ROUND(((F1024*I1024*'Műszaki adattábla'!$C$7/'Műszaki adattábla'!$C$8)+(G1024*I1024)+(H1024*I1024))/12*'Műszaki adattábla'!T1015,0))</f>
        <v/>
      </c>
      <c r="L1024" s="32" t="str">
        <f t="shared" si="37"/>
        <v/>
      </c>
    </row>
    <row r="1025" spans="2:12" ht="14.4" thickBot="1" x14ac:dyDescent="0.3">
      <c r="B1025" s="28" t="str">
        <f t="shared" si="36"/>
        <v/>
      </c>
      <c r="C1025" s="167" t="str">
        <f>IF(D1025="","",VLOOKUP(D1025,'Műszaki adattábla'!F:G,2,0))</f>
        <v/>
      </c>
      <c r="D1025" s="168" t="str">
        <f>IF('Műszaki adattábla'!F1016="","",'Műszaki adattábla'!F1016)</f>
        <v/>
      </c>
      <c r="E1025" s="169" t="str">
        <f>IF(D1025="","",VLOOKUP(D1025,'Műszaki adattábla'!F:R,13,0))</f>
        <v/>
      </c>
      <c r="F1025" s="29" t="str">
        <f>IF(D1025="","",VLOOKUP(D1025,'Műszaki adattábla'!F:M,8,0))</f>
        <v/>
      </c>
      <c r="G1025" s="29" t="str">
        <f>IF(D1025="","",IF('Műszaki adattábla'!L1016="20-99",IF('Műszaki adattábla'!O1016="","Nem adott meg lekötött teljesítményt",VLOOKUP(D1025,'Műszaki adattábla'!F:O,10,0)),0))</f>
        <v/>
      </c>
      <c r="H1025" s="29" t="str">
        <f>IF(D1025="","",VLOOKUP(D1025,'Műszaki adattábla'!F:P,11,0))</f>
        <v/>
      </c>
      <c r="I1025" s="30"/>
      <c r="J1025" s="30"/>
      <c r="K1025" s="31" t="str">
        <f>IF(D1025="","",ROUND(((F1025*I1025*'Műszaki adattábla'!$C$7/'Műszaki adattábla'!$C$8)+(G1025*I1025)+(H1025*I1025))/12*'Műszaki adattábla'!T1016,0))</f>
        <v/>
      </c>
      <c r="L1025" s="32" t="str">
        <f t="shared" si="37"/>
        <v/>
      </c>
    </row>
    <row r="1026" spans="2:12" ht="14.4" thickBot="1" x14ac:dyDescent="0.3">
      <c r="B1026" s="28" t="str">
        <f t="shared" si="36"/>
        <v/>
      </c>
      <c r="C1026" s="167" t="str">
        <f>IF(D1026="","",VLOOKUP(D1026,'Műszaki adattábla'!F:G,2,0))</f>
        <v/>
      </c>
      <c r="D1026" s="168" t="str">
        <f>IF('Műszaki adattábla'!F1017="","",'Műszaki adattábla'!F1017)</f>
        <v/>
      </c>
      <c r="E1026" s="169" t="str">
        <f>IF(D1026="","",VLOOKUP(D1026,'Műszaki adattábla'!F:R,13,0))</f>
        <v/>
      </c>
      <c r="F1026" s="29" t="str">
        <f>IF(D1026="","",VLOOKUP(D1026,'Műszaki adattábla'!F:M,8,0))</f>
        <v/>
      </c>
      <c r="G1026" s="29" t="str">
        <f>IF(D1026="","",IF('Műszaki adattábla'!L1017="20-99",IF('Műszaki adattábla'!O1017="","Nem adott meg lekötött teljesítményt",VLOOKUP(D1026,'Műszaki adattábla'!F:O,10,0)),0))</f>
        <v/>
      </c>
      <c r="H1026" s="29" t="str">
        <f>IF(D1026="","",VLOOKUP(D1026,'Műszaki adattábla'!F:P,11,0))</f>
        <v/>
      </c>
      <c r="I1026" s="30"/>
      <c r="J1026" s="30"/>
      <c r="K1026" s="31" t="str">
        <f>IF(D1026="","",ROUND(((F1026*I1026*'Műszaki adattábla'!$C$7/'Műszaki adattábla'!$C$8)+(G1026*I1026)+(H1026*I1026))/12*'Műszaki adattábla'!T1017,0))</f>
        <v/>
      </c>
      <c r="L1026" s="32" t="str">
        <f t="shared" si="37"/>
        <v/>
      </c>
    </row>
    <row r="1027" spans="2:12" ht="14.4" thickBot="1" x14ac:dyDescent="0.3">
      <c r="B1027" s="28" t="str">
        <f t="shared" si="36"/>
        <v/>
      </c>
      <c r="C1027" s="167" t="str">
        <f>IF(D1027="","",VLOOKUP(D1027,'Műszaki adattábla'!F:G,2,0))</f>
        <v/>
      </c>
      <c r="D1027" s="168" t="str">
        <f>IF('Műszaki adattábla'!F1018="","",'Műszaki adattábla'!F1018)</f>
        <v/>
      </c>
      <c r="E1027" s="169" t="str">
        <f>IF(D1027="","",VLOOKUP(D1027,'Műszaki adattábla'!F:R,13,0))</f>
        <v/>
      </c>
      <c r="F1027" s="29" t="str">
        <f>IF(D1027="","",VLOOKUP(D1027,'Műszaki adattábla'!F:M,8,0))</f>
        <v/>
      </c>
      <c r="G1027" s="29" t="str">
        <f>IF(D1027="","",IF('Műszaki adattábla'!L1018="20-99",IF('Műszaki adattábla'!O1018="","Nem adott meg lekötött teljesítményt",VLOOKUP(D1027,'Műszaki adattábla'!F:O,10,0)),0))</f>
        <v/>
      </c>
      <c r="H1027" s="29" t="str">
        <f>IF(D1027="","",VLOOKUP(D1027,'Műszaki adattábla'!F:P,11,0))</f>
        <v/>
      </c>
      <c r="I1027" s="30"/>
      <c r="J1027" s="30"/>
      <c r="K1027" s="31" t="str">
        <f>IF(D1027="","",ROUND(((F1027*I1027*'Műszaki adattábla'!$C$7/'Műszaki adattábla'!$C$8)+(G1027*I1027)+(H1027*I1027))/12*'Műszaki adattábla'!T1018,0))</f>
        <v/>
      </c>
      <c r="L1027" s="32" t="str">
        <f t="shared" si="37"/>
        <v/>
      </c>
    </row>
    <row r="1028" spans="2:12" ht="14.4" thickBot="1" x14ac:dyDescent="0.3">
      <c r="B1028" s="28" t="str">
        <f t="shared" si="36"/>
        <v/>
      </c>
      <c r="C1028" s="167" t="str">
        <f>IF(D1028="","",VLOOKUP(D1028,'Műszaki adattábla'!F:G,2,0))</f>
        <v/>
      </c>
      <c r="D1028" s="168" t="str">
        <f>IF('Műszaki adattábla'!F1019="","",'Műszaki adattábla'!F1019)</f>
        <v/>
      </c>
      <c r="E1028" s="169" t="str">
        <f>IF(D1028="","",VLOOKUP(D1028,'Műszaki adattábla'!F:R,13,0))</f>
        <v/>
      </c>
      <c r="F1028" s="29" t="str">
        <f>IF(D1028="","",VLOOKUP(D1028,'Műszaki adattábla'!F:M,8,0))</f>
        <v/>
      </c>
      <c r="G1028" s="29" t="str">
        <f>IF(D1028="","",IF('Műszaki adattábla'!L1019="20-99",IF('Műszaki adattábla'!O1019="","Nem adott meg lekötött teljesítményt",VLOOKUP(D1028,'Műszaki adattábla'!F:O,10,0)),0))</f>
        <v/>
      </c>
      <c r="H1028" s="29" t="str">
        <f>IF(D1028="","",VLOOKUP(D1028,'Műszaki adattábla'!F:P,11,0))</f>
        <v/>
      </c>
      <c r="I1028" s="30"/>
      <c r="J1028" s="30"/>
      <c r="K1028" s="31" t="str">
        <f>IF(D1028="","",ROUND(((F1028*I1028*'Műszaki adattábla'!$C$7/'Műszaki adattábla'!$C$8)+(G1028*I1028)+(H1028*I1028))/12*'Műszaki adattábla'!T1019,0))</f>
        <v/>
      </c>
      <c r="L1028" s="32" t="str">
        <f t="shared" si="37"/>
        <v/>
      </c>
    </row>
    <row r="1029" spans="2:12" ht="14.4" thickBot="1" x14ac:dyDescent="0.3">
      <c r="B1029" s="28" t="str">
        <f t="shared" si="36"/>
        <v/>
      </c>
      <c r="C1029" s="167" t="str">
        <f>IF(D1029="","",VLOOKUP(D1029,'Műszaki adattábla'!F:G,2,0))</f>
        <v/>
      </c>
      <c r="D1029" s="168" t="str">
        <f>IF('Műszaki adattábla'!F1020="","",'Műszaki adattábla'!F1020)</f>
        <v/>
      </c>
      <c r="E1029" s="169" t="str">
        <f>IF(D1029="","",VLOOKUP(D1029,'Műszaki adattábla'!F:R,13,0))</f>
        <v/>
      </c>
      <c r="F1029" s="29" t="str">
        <f>IF(D1029="","",VLOOKUP(D1029,'Műszaki adattábla'!F:M,8,0))</f>
        <v/>
      </c>
      <c r="G1029" s="29" t="str">
        <f>IF(D1029="","",IF('Műszaki adattábla'!L1020="20-99",IF('Műszaki adattábla'!O1020="","Nem adott meg lekötött teljesítményt",VLOOKUP(D1029,'Műszaki adattábla'!F:O,10,0)),0))</f>
        <v/>
      </c>
      <c r="H1029" s="29" t="str">
        <f>IF(D1029="","",VLOOKUP(D1029,'Műszaki adattábla'!F:P,11,0))</f>
        <v/>
      </c>
      <c r="I1029" s="30"/>
      <c r="J1029" s="30"/>
      <c r="K1029" s="31" t="str">
        <f>IF(D1029="","",ROUND(((F1029*I1029*'Műszaki adattábla'!$C$7/'Műszaki adattábla'!$C$8)+(G1029*I1029)+(H1029*I1029))/12*'Műszaki adattábla'!T1020,0))</f>
        <v/>
      </c>
      <c r="L1029" s="32" t="str">
        <f t="shared" si="37"/>
        <v/>
      </c>
    </row>
    <row r="1030" spans="2:12" ht="14.4" thickBot="1" x14ac:dyDescent="0.3">
      <c r="B1030" s="28" t="str">
        <f t="shared" si="36"/>
        <v/>
      </c>
      <c r="C1030" s="167" t="str">
        <f>IF(D1030="","",VLOOKUP(D1030,'Műszaki adattábla'!F:G,2,0))</f>
        <v/>
      </c>
      <c r="D1030" s="168" t="str">
        <f>IF('Műszaki adattábla'!F1021="","",'Műszaki adattábla'!F1021)</f>
        <v/>
      </c>
      <c r="E1030" s="169" t="str">
        <f>IF(D1030="","",VLOOKUP(D1030,'Műszaki adattábla'!F:R,13,0))</f>
        <v/>
      </c>
      <c r="F1030" s="29" t="str">
        <f>IF(D1030="","",VLOOKUP(D1030,'Műszaki adattábla'!F:M,8,0))</f>
        <v/>
      </c>
      <c r="G1030" s="29" t="str">
        <f>IF(D1030="","",IF('Műszaki adattábla'!L1021="20-99",IF('Műszaki adattábla'!O1021="","Nem adott meg lekötött teljesítményt",VLOOKUP(D1030,'Műszaki adattábla'!F:O,10,0)),0))</f>
        <v/>
      </c>
      <c r="H1030" s="29" t="str">
        <f>IF(D1030="","",VLOOKUP(D1030,'Műszaki adattábla'!F:P,11,0))</f>
        <v/>
      </c>
      <c r="I1030" s="30"/>
      <c r="J1030" s="30"/>
      <c r="K1030" s="31" t="str">
        <f>IF(D1030="","",ROUND(((F1030*I1030*'Műszaki adattábla'!$C$7/'Műszaki adattábla'!$C$8)+(G1030*I1030)+(H1030*I1030))/12*'Műszaki adattábla'!T1021,0))</f>
        <v/>
      </c>
      <c r="L1030" s="32" t="str">
        <f t="shared" si="37"/>
        <v/>
      </c>
    </row>
    <row r="1031" spans="2:12" ht="14.4" thickBot="1" x14ac:dyDescent="0.3">
      <c r="B1031" s="28" t="str">
        <f t="shared" si="36"/>
        <v/>
      </c>
      <c r="C1031" s="167" t="str">
        <f>IF(D1031="","",VLOOKUP(D1031,'Műszaki adattábla'!F:G,2,0))</f>
        <v/>
      </c>
      <c r="D1031" s="168" t="str">
        <f>IF('Műszaki adattábla'!F1022="","",'Műszaki adattábla'!F1022)</f>
        <v/>
      </c>
      <c r="E1031" s="169" t="str">
        <f>IF(D1031="","",VLOOKUP(D1031,'Műszaki adattábla'!F:R,13,0))</f>
        <v/>
      </c>
      <c r="F1031" s="29" t="str">
        <f>IF(D1031="","",VLOOKUP(D1031,'Műszaki adattábla'!F:M,8,0))</f>
        <v/>
      </c>
      <c r="G1031" s="29" t="str">
        <f>IF(D1031="","",IF('Műszaki adattábla'!L1022="20-99",IF('Műszaki adattábla'!O1022="","Nem adott meg lekötött teljesítményt",VLOOKUP(D1031,'Műszaki adattábla'!F:O,10,0)),0))</f>
        <v/>
      </c>
      <c r="H1031" s="29" t="str">
        <f>IF(D1031="","",VLOOKUP(D1031,'Műszaki adattábla'!F:P,11,0))</f>
        <v/>
      </c>
      <c r="I1031" s="30"/>
      <c r="J1031" s="30"/>
      <c r="K1031" s="31" t="str">
        <f>IF(D1031="","",ROUND(((F1031*I1031*'Műszaki adattábla'!$C$7/'Műszaki adattábla'!$C$8)+(G1031*I1031)+(H1031*I1031))/12*'Műszaki adattábla'!T1022,0))</f>
        <v/>
      </c>
      <c r="L1031" s="32" t="str">
        <f t="shared" si="37"/>
        <v/>
      </c>
    </row>
    <row r="1032" spans="2:12" ht="14.4" thickBot="1" x14ac:dyDescent="0.3">
      <c r="B1032" s="28" t="str">
        <f t="shared" si="36"/>
        <v/>
      </c>
      <c r="C1032" s="167" t="str">
        <f>IF(D1032="","",VLOOKUP(D1032,'Műszaki adattábla'!F:G,2,0))</f>
        <v/>
      </c>
      <c r="D1032" s="168" t="str">
        <f>IF('Műszaki adattábla'!F1023="","",'Műszaki adattábla'!F1023)</f>
        <v/>
      </c>
      <c r="E1032" s="169" t="str">
        <f>IF(D1032="","",VLOOKUP(D1032,'Műszaki adattábla'!F:R,13,0))</f>
        <v/>
      </c>
      <c r="F1032" s="29" t="str">
        <f>IF(D1032="","",VLOOKUP(D1032,'Műszaki adattábla'!F:M,8,0))</f>
        <v/>
      </c>
      <c r="G1032" s="29" t="str">
        <f>IF(D1032="","",IF('Műszaki adattábla'!L1023="20-99",IF('Műszaki adattábla'!O1023="","Nem adott meg lekötött teljesítményt",VLOOKUP(D1032,'Műszaki adattábla'!F:O,10,0)),0))</f>
        <v/>
      </c>
      <c r="H1032" s="29" t="str">
        <f>IF(D1032="","",VLOOKUP(D1032,'Műszaki adattábla'!F:P,11,0))</f>
        <v/>
      </c>
      <c r="I1032" s="30"/>
      <c r="J1032" s="30"/>
      <c r="K1032" s="31" t="str">
        <f>IF(D1032="","",ROUND(((F1032*I1032*'Műszaki adattábla'!$C$7/'Műszaki adattábla'!$C$8)+(G1032*I1032)+(H1032*I1032))/12*'Műszaki adattábla'!T1023,0))</f>
        <v/>
      </c>
      <c r="L1032" s="32" t="str">
        <f t="shared" si="37"/>
        <v/>
      </c>
    </row>
    <row r="1033" spans="2:12" ht="14.4" thickBot="1" x14ac:dyDescent="0.3">
      <c r="B1033" s="28" t="str">
        <f t="shared" si="36"/>
        <v/>
      </c>
      <c r="C1033" s="167" t="str">
        <f>IF(D1033="","",VLOOKUP(D1033,'Műszaki adattábla'!F:G,2,0))</f>
        <v/>
      </c>
      <c r="D1033" s="168" t="str">
        <f>IF('Műszaki adattábla'!F1024="","",'Műszaki adattábla'!F1024)</f>
        <v/>
      </c>
      <c r="E1033" s="169" t="str">
        <f>IF(D1033="","",VLOOKUP(D1033,'Műszaki adattábla'!F:R,13,0))</f>
        <v/>
      </c>
      <c r="F1033" s="29" t="str">
        <f>IF(D1033="","",VLOOKUP(D1033,'Műszaki adattábla'!F:M,8,0))</f>
        <v/>
      </c>
      <c r="G1033" s="29" t="str">
        <f>IF(D1033="","",IF('Műszaki adattábla'!L1024="20-99",IF('Műszaki adattábla'!O1024="","Nem adott meg lekötött teljesítményt",VLOOKUP(D1033,'Műszaki adattábla'!F:O,10,0)),0))</f>
        <v/>
      </c>
      <c r="H1033" s="29" t="str">
        <f>IF(D1033="","",VLOOKUP(D1033,'Műszaki adattábla'!F:P,11,0))</f>
        <v/>
      </c>
      <c r="I1033" s="30"/>
      <c r="J1033" s="30"/>
      <c r="K1033" s="31" t="str">
        <f>IF(D1033="","",ROUND(((F1033*I1033*'Műszaki adattábla'!$C$7/'Műszaki adattábla'!$C$8)+(G1033*I1033)+(H1033*I1033))/12*'Műszaki adattábla'!T1024,0))</f>
        <v/>
      </c>
      <c r="L1033" s="32" t="str">
        <f t="shared" si="37"/>
        <v/>
      </c>
    </row>
    <row r="1034" spans="2:12" ht="14.4" thickBot="1" x14ac:dyDescent="0.3">
      <c r="B1034" s="28" t="str">
        <f t="shared" si="36"/>
        <v/>
      </c>
      <c r="C1034" s="167" t="str">
        <f>IF(D1034="","",VLOOKUP(D1034,'Műszaki adattábla'!F:G,2,0))</f>
        <v/>
      </c>
      <c r="D1034" s="168" t="str">
        <f>IF('Műszaki adattábla'!F1025="","",'Műszaki adattábla'!F1025)</f>
        <v/>
      </c>
      <c r="E1034" s="169" t="str">
        <f>IF(D1034="","",VLOOKUP(D1034,'Műszaki adattábla'!F:R,13,0))</f>
        <v/>
      </c>
      <c r="F1034" s="29" t="str">
        <f>IF(D1034="","",VLOOKUP(D1034,'Műszaki adattábla'!F:M,8,0))</f>
        <v/>
      </c>
      <c r="G1034" s="29" t="str">
        <f>IF(D1034="","",IF('Műszaki adattábla'!L1025="20-99",IF('Műszaki adattábla'!O1025="","Nem adott meg lekötött teljesítményt",VLOOKUP(D1034,'Műszaki adattábla'!F:O,10,0)),0))</f>
        <v/>
      </c>
      <c r="H1034" s="29" t="str">
        <f>IF(D1034="","",VLOOKUP(D1034,'Műszaki adattábla'!F:P,11,0))</f>
        <v/>
      </c>
      <c r="I1034" s="30"/>
      <c r="J1034" s="30"/>
      <c r="K1034" s="31" t="str">
        <f>IF(D1034="","",ROUND(((F1034*I1034*'Műszaki adattábla'!$C$7/'Műszaki adattábla'!$C$8)+(G1034*I1034)+(H1034*I1034))/12*'Műszaki adattábla'!T1025,0))</f>
        <v/>
      </c>
      <c r="L1034" s="32" t="str">
        <f t="shared" si="37"/>
        <v/>
      </c>
    </row>
    <row r="1035" spans="2:12" ht="14.4" thickBot="1" x14ac:dyDescent="0.3">
      <c r="B1035" s="28" t="str">
        <f t="shared" si="36"/>
        <v/>
      </c>
      <c r="C1035" s="167" t="str">
        <f>IF(D1035="","",VLOOKUP(D1035,'Műszaki adattábla'!F:G,2,0))</f>
        <v/>
      </c>
      <c r="D1035" s="168" t="str">
        <f>IF('Műszaki adattábla'!F1026="","",'Műszaki adattábla'!F1026)</f>
        <v/>
      </c>
      <c r="E1035" s="169" t="str">
        <f>IF(D1035="","",VLOOKUP(D1035,'Műszaki adattábla'!F:R,13,0))</f>
        <v/>
      </c>
      <c r="F1035" s="29" t="str">
        <f>IF(D1035="","",VLOOKUP(D1035,'Műszaki adattábla'!F:M,8,0))</f>
        <v/>
      </c>
      <c r="G1035" s="29" t="str">
        <f>IF(D1035="","",IF('Műszaki adattábla'!L1026="20-99",IF('Műszaki adattábla'!O1026="","Nem adott meg lekötött teljesítményt",VLOOKUP(D1035,'Műszaki adattábla'!F:O,10,0)),0))</f>
        <v/>
      </c>
      <c r="H1035" s="29" t="str">
        <f>IF(D1035="","",VLOOKUP(D1035,'Műszaki adattábla'!F:P,11,0))</f>
        <v/>
      </c>
      <c r="I1035" s="30"/>
      <c r="J1035" s="30"/>
      <c r="K1035" s="31" t="str">
        <f>IF(D1035="","",ROUND(((F1035*I1035*'Műszaki adattábla'!$C$7/'Műszaki adattábla'!$C$8)+(G1035*I1035)+(H1035*I1035))/12*'Műszaki adattábla'!T1026,0))</f>
        <v/>
      </c>
      <c r="L1035" s="32" t="str">
        <f t="shared" si="37"/>
        <v/>
      </c>
    </row>
    <row r="1036" spans="2:12" ht="14.4" thickBot="1" x14ac:dyDescent="0.3">
      <c r="B1036" s="28" t="str">
        <f t="shared" si="36"/>
        <v/>
      </c>
      <c r="C1036" s="167" t="str">
        <f>IF(D1036="","",VLOOKUP(D1036,'Műszaki adattábla'!F:G,2,0))</f>
        <v/>
      </c>
      <c r="D1036" s="168" t="str">
        <f>IF('Műszaki adattábla'!F1027="","",'Műszaki adattábla'!F1027)</f>
        <v/>
      </c>
      <c r="E1036" s="169" t="str">
        <f>IF(D1036="","",VLOOKUP(D1036,'Műszaki adattábla'!F:R,13,0))</f>
        <v/>
      </c>
      <c r="F1036" s="29" t="str">
        <f>IF(D1036="","",VLOOKUP(D1036,'Műszaki adattábla'!F:M,8,0))</f>
        <v/>
      </c>
      <c r="G1036" s="29" t="str">
        <f>IF(D1036="","",IF('Műszaki adattábla'!L1027="20-99",IF('Műszaki adattábla'!O1027="","Nem adott meg lekötött teljesítményt",VLOOKUP(D1036,'Műszaki adattábla'!F:O,10,0)),0))</f>
        <v/>
      </c>
      <c r="H1036" s="29" t="str">
        <f>IF(D1036="","",VLOOKUP(D1036,'Műszaki adattábla'!F:P,11,0))</f>
        <v/>
      </c>
      <c r="I1036" s="30"/>
      <c r="J1036" s="30"/>
      <c r="K1036" s="31" t="str">
        <f>IF(D1036="","",ROUND(((F1036*I1036*'Műszaki adattábla'!$C$7/'Műszaki adattábla'!$C$8)+(G1036*I1036)+(H1036*I1036))/12*'Műszaki adattábla'!T1027,0))</f>
        <v/>
      </c>
      <c r="L1036" s="32" t="str">
        <f t="shared" si="37"/>
        <v/>
      </c>
    </row>
    <row r="1037" spans="2:12" ht="14.4" thickBot="1" x14ac:dyDescent="0.3">
      <c r="B1037" s="28" t="str">
        <f t="shared" si="36"/>
        <v/>
      </c>
      <c r="C1037" s="167" t="str">
        <f>IF(D1037="","",VLOOKUP(D1037,'Műszaki adattábla'!F:G,2,0))</f>
        <v/>
      </c>
      <c r="D1037" s="168" t="str">
        <f>IF('Műszaki adattábla'!F1028="","",'Műszaki adattábla'!F1028)</f>
        <v/>
      </c>
      <c r="E1037" s="169" t="str">
        <f>IF(D1037="","",VLOOKUP(D1037,'Műszaki adattábla'!F:R,13,0))</f>
        <v/>
      </c>
      <c r="F1037" s="29" t="str">
        <f>IF(D1037="","",VLOOKUP(D1037,'Műszaki adattábla'!F:M,8,0))</f>
        <v/>
      </c>
      <c r="G1037" s="29" t="str">
        <f>IF(D1037="","",IF('Műszaki adattábla'!L1028="20-99",IF('Műszaki adattábla'!O1028="","Nem adott meg lekötött teljesítményt",VLOOKUP(D1037,'Műszaki adattábla'!F:O,10,0)),0))</f>
        <v/>
      </c>
      <c r="H1037" s="29" t="str">
        <f>IF(D1037="","",VLOOKUP(D1037,'Műszaki adattábla'!F:P,11,0))</f>
        <v/>
      </c>
      <c r="I1037" s="30"/>
      <c r="J1037" s="30"/>
      <c r="K1037" s="31" t="str">
        <f>IF(D1037="","",ROUND(((F1037*I1037*'Műszaki adattábla'!$C$7/'Műszaki adattábla'!$C$8)+(G1037*I1037)+(H1037*I1037))/12*'Műszaki adattábla'!T1028,0))</f>
        <v/>
      </c>
      <c r="L1037" s="32" t="str">
        <f t="shared" si="37"/>
        <v/>
      </c>
    </row>
    <row r="1038" spans="2:12" ht="14.4" thickBot="1" x14ac:dyDescent="0.3">
      <c r="B1038" s="28" t="str">
        <f t="shared" si="36"/>
        <v/>
      </c>
      <c r="C1038" s="167" t="str">
        <f>IF(D1038="","",VLOOKUP(D1038,'Műszaki adattábla'!F:G,2,0))</f>
        <v/>
      </c>
      <c r="D1038" s="168" t="str">
        <f>IF('Műszaki adattábla'!F1029="","",'Műszaki adattábla'!F1029)</f>
        <v/>
      </c>
      <c r="E1038" s="169" t="str">
        <f>IF(D1038="","",VLOOKUP(D1038,'Műszaki adattábla'!F:R,13,0))</f>
        <v/>
      </c>
      <c r="F1038" s="29" t="str">
        <f>IF(D1038="","",VLOOKUP(D1038,'Műszaki adattábla'!F:M,8,0))</f>
        <v/>
      </c>
      <c r="G1038" s="29" t="str">
        <f>IF(D1038="","",IF('Műszaki adattábla'!L1029="20-99",IF('Műszaki adattábla'!O1029="","Nem adott meg lekötött teljesítményt",VLOOKUP(D1038,'Műszaki adattábla'!F:O,10,0)),0))</f>
        <v/>
      </c>
      <c r="H1038" s="29" t="str">
        <f>IF(D1038="","",VLOOKUP(D1038,'Műszaki adattábla'!F:P,11,0))</f>
        <v/>
      </c>
      <c r="I1038" s="30"/>
      <c r="J1038" s="30"/>
      <c r="K1038" s="31" t="str">
        <f>IF(D1038="","",ROUND(((F1038*I1038*'Műszaki adattábla'!$C$7/'Műszaki adattábla'!$C$8)+(G1038*I1038)+(H1038*I1038))/12*'Műszaki adattábla'!T1029,0))</f>
        <v/>
      </c>
      <c r="L1038" s="32" t="str">
        <f t="shared" si="37"/>
        <v/>
      </c>
    </row>
    <row r="1039" spans="2:12" ht="14.4" thickBot="1" x14ac:dyDescent="0.3">
      <c r="B1039" s="28" t="str">
        <f t="shared" si="36"/>
        <v/>
      </c>
      <c r="C1039" s="167" t="str">
        <f>IF(D1039="","",VLOOKUP(D1039,'Műszaki adattábla'!F:G,2,0))</f>
        <v/>
      </c>
      <c r="D1039" s="168" t="str">
        <f>IF('Műszaki adattábla'!F1030="","",'Műszaki adattábla'!F1030)</f>
        <v/>
      </c>
      <c r="E1039" s="169" t="str">
        <f>IF(D1039="","",VLOOKUP(D1039,'Műszaki adattábla'!F:R,13,0))</f>
        <v/>
      </c>
      <c r="F1039" s="29" t="str">
        <f>IF(D1039="","",VLOOKUP(D1039,'Műszaki adattábla'!F:M,8,0))</f>
        <v/>
      </c>
      <c r="G1039" s="29" t="str">
        <f>IF(D1039="","",IF('Műszaki adattábla'!L1030="20-99",IF('Műszaki adattábla'!O1030="","Nem adott meg lekötött teljesítményt",VLOOKUP(D1039,'Műszaki adattábla'!F:O,10,0)),0))</f>
        <v/>
      </c>
      <c r="H1039" s="29" t="str">
        <f>IF(D1039="","",VLOOKUP(D1039,'Műszaki adattábla'!F:P,11,0))</f>
        <v/>
      </c>
      <c r="I1039" s="30"/>
      <c r="J1039" s="30"/>
      <c r="K1039" s="31" t="str">
        <f>IF(D1039="","",ROUND(((F1039*I1039*'Műszaki adattábla'!$C$7/'Műszaki adattábla'!$C$8)+(G1039*I1039)+(H1039*I1039))/12*'Műszaki adattábla'!T1030,0))</f>
        <v/>
      </c>
      <c r="L1039" s="32" t="str">
        <f t="shared" si="37"/>
        <v/>
      </c>
    </row>
    <row r="1040" spans="2:12" ht="14.4" thickBot="1" x14ac:dyDescent="0.3">
      <c r="B1040" s="28" t="str">
        <f t="shared" si="36"/>
        <v/>
      </c>
      <c r="C1040" s="167" t="str">
        <f>IF(D1040="","",VLOOKUP(D1040,'Műszaki adattábla'!F:G,2,0))</f>
        <v/>
      </c>
      <c r="D1040" s="168" t="str">
        <f>IF('Műszaki adattábla'!F1031="","",'Műszaki adattábla'!F1031)</f>
        <v/>
      </c>
      <c r="E1040" s="169" t="str">
        <f>IF(D1040="","",VLOOKUP(D1040,'Műszaki adattábla'!F:R,13,0))</f>
        <v/>
      </c>
      <c r="F1040" s="29" t="str">
        <f>IF(D1040="","",VLOOKUP(D1040,'Műszaki adattábla'!F:M,8,0))</f>
        <v/>
      </c>
      <c r="G1040" s="29" t="str">
        <f>IF(D1040="","",IF('Műszaki adattábla'!L1031="20-99",IF('Műszaki adattábla'!O1031="","Nem adott meg lekötött teljesítményt",VLOOKUP(D1040,'Műszaki adattábla'!F:O,10,0)),0))</f>
        <v/>
      </c>
      <c r="H1040" s="29" t="str">
        <f>IF(D1040="","",VLOOKUP(D1040,'Műszaki adattábla'!F:P,11,0))</f>
        <v/>
      </c>
      <c r="I1040" s="30"/>
      <c r="J1040" s="30"/>
      <c r="K1040" s="31" t="str">
        <f>IF(D1040="","",ROUND(((F1040*I1040*'Műszaki adattábla'!$C$7/'Műszaki adattábla'!$C$8)+(G1040*I1040)+(H1040*I1040))/12*'Műszaki adattábla'!T1031,0))</f>
        <v/>
      </c>
      <c r="L1040" s="32" t="str">
        <f t="shared" si="37"/>
        <v/>
      </c>
    </row>
    <row r="1041" spans="2:12" ht="14.4" thickBot="1" x14ac:dyDescent="0.3">
      <c r="B1041" s="28" t="str">
        <f t="shared" si="36"/>
        <v/>
      </c>
      <c r="C1041" s="167" t="str">
        <f>IF(D1041="","",VLOOKUP(D1041,'Műszaki adattábla'!F:G,2,0))</f>
        <v/>
      </c>
      <c r="D1041" s="168" t="str">
        <f>IF('Műszaki adattábla'!F1032="","",'Műszaki adattábla'!F1032)</f>
        <v/>
      </c>
      <c r="E1041" s="169" t="str">
        <f>IF(D1041="","",VLOOKUP(D1041,'Műszaki adattábla'!F:R,13,0))</f>
        <v/>
      </c>
      <c r="F1041" s="29" t="str">
        <f>IF(D1041="","",VLOOKUP(D1041,'Műszaki adattábla'!F:M,8,0))</f>
        <v/>
      </c>
      <c r="G1041" s="29" t="str">
        <f>IF(D1041="","",IF('Műszaki adattábla'!L1032="20-99",IF('Műszaki adattábla'!O1032="","Nem adott meg lekötött teljesítményt",VLOOKUP(D1041,'Műszaki adattábla'!F:O,10,0)),0))</f>
        <v/>
      </c>
      <c r="H1041" s="29" t="str">
        <f>IF(D1041="","",VLOOKUP(D1041,'Műszaki adattábla'!F:P,11,0))</f>
        <v/>
      </c>
      <c r="I1041" s="30"/>
      <c r="J1041" s="30"/>
      <c r="K1041" s="31" t="str">
        <f>IF(D1041="","",ROUND(((F1041*I1041*'Műszaki adattábla'!$C$7/'Műszaki adattábla'!$C$8)+(G1041*I1041)+(H1041*I1041))/12*'Műszaki adattábla'!T1032,0))</f>
        <v/>
      </c>
      <c r="L1041" s="32" t="str">
        <f t="shared" si="37"/>
        <v/>
      </c>
    </row>
    <row r="1042" spans="2:12" ht="14.4" thickBot="1" x14ac:dyDescent="0.3">
      <c r="B1042" s="28" t="str">
        <f t="shared" si="36"/>
        <v/>
      </c>
      <c r="C1042" s="167" t="str">
        <f>IF(D1042="","",VLOOKUP(D1042,'Műszaki adattábla'!F:G,2,0))</f>
        <v/>
      </c>
      <c r="D1042" s="168" t="str">
        <f>IF('Műszaki adattábla'!F1033="","",'Műszaki adattábla'!F1033)</f>
        <v/>
      </c>
      <c r="E1042" s="169" t="str">
        <f>IF(D1042="","",VLOOKUP(D1042,'Műszaki adattábla'!F:R,13,0))</f>
        <v/>
      </c>
      <c r="F1042" s="29" t="str">
        <f>IF(D1042="","",VLOOKUP(D1042,'Műszaki adattábla'!F:M,8,0))</f>
        <v/>
      </c>
      <c r="G1042" s="29" t="str">
        <f>IF(D1042="","",IF('Műszaki adattábla'!L1033="20-99",IF('Műszaki adattábla'!O1033="","Nem adott meg lekötött teljesítményt",VLOOKUP(D1042,'Műszaki adattábla'!F:O,10,0)),0))</f>
        <v/>
      </c>
      <c r="H1042" s="29" t="str">
        <f>IF(D1042="","",VLOOKUP(D1042,'Műszaki adattábla'!F:P,11,0))</f>
        <v/>
      </c>
      <c r="I1042" s="30"/>
      <c r="J1042" s="30"/>
      <c r="K1042" s="31" t="str">
        <f>IF(D1042="","",ROUND(((F1042*I1042*'Műszaki adattábla'!$C$7/'Műszaki adattábla'!$C$8)+(G1042*I1042)+(H1042*I1042))/12*'Műszaki adattábla'!T1033,0))</f>
        <v/>
      </c>
      <c r="L1042" s="32" t="str">
        <f t="shared" si="37"/>
        <v/>
      </c>
    </row>
    <row r="1043" spans="2:12" ht="14.4" thickBot="1" x14ac:dyDescent="0.3">
      <c r="B1043" s="28" t="str">
        <f t="shared" si="36"/>
        <v/>
      </c>
      <c r="C1043" s="167" t="str">
        <f>IF(D1043="","",VLOOKUP(D1043,'Műszaki adattábla'!F:G,2,0))</f>
        <v/>
      </c>
      <c r="D1043" s="168" t="str">
        <f>IF('Műszaki adattábla'!F1034="","",'Műszaki adattábla'!F1034)</f>
        <v/>
      </c>
      <c r="E1043" s="169" t="str">
        <f>IF(D1043="","",VLOOKUP(D1043,'Műszaki adattábla'!F:R,13,0))</f>
        <v/>
      </c>
      <c r="F1043" s="29" t="str">
        <f>IF(D1043="","",VLOOKUP(D1043,'Műszaki adattábla'!F:M,8,0))</f>
        <v/>
      </c>
      <c r="G1043" s="29" t="str">
        <f>IF(D1043="","",IF('Műszaki adattábla'!L1034="20-99",IF('Műszaki adattábla'!O1034="","Nem adott meg lekötött teljesítményt",VLOOKUP(D1043,'Műszaki adattábla'!F:O,10,0)),0))</f>
        <v/>
      </c>
      <c r="H1043" s="29" t="str">
        <f>IF(D1043="","",VLOOKUP(D1043,'Műszaki adattábla'!F:P,11,0))</f>
        <v/>
      </c>
      <c r="I1043" s="30"/>
      <c r="J1043" s="30"/>
      <c r="K1043" s="31" t="str">
        <f>IF(D1043="","",ROUND(((F1043*I1043*'Műszaki adattábla'!$C$7/'Műszaki adattábla'!$C$8)+(G1043*I1043)+(H1043*I1043))/12*'Műszaki adattábla'!T1034,0))</f>
        <v/>
      </c>
      <c r="L1043" s="32" t="str">
        <f t="shared" si="37"/>
        <v/>
      </c>
    </row>
    <row r="1044" spans="2:12" ht="14.4" thickBot="1" x14ac:dyDescent="0.3">
      <c r="B1044" s="28" t="str">
        <f t="shared" si="36"/>
        <v/>
      </c>
      <c r="C1044" s="167" t="str">
        <f>IF(D1044="","",VLOOKUP(D1044,'Műszaki adattábla'!F:G,2,0))</f>
        <v/>
      </c>
      <c r="D1044" s="168" t="str">
        <f>IF('Műszaki adattábla'!F1035="","",'Műszaki adattábla'!F1035)</f>
        <v/>
      </c>
      <c r="E1044" s="169" t="str">
        <f>IF(D1044="","",VLOOKUP(D1044,'Műszaki adattábla'!F:R,13,0))</f>
        <v/>
      </c>
      <c r="F1044" s="29" t="str">
        <f>IF(D1044="","",VLOOKUP(D1044,'Műszaki adattábla'!F:M,8,0))</f>
        <v/>
      </c>
      <c r="G1044" s="29" t="str">
        <f>IF(D1044="","",IF('Műszaki adattábla'!L1035="20-99",IF('Műszaki adattábla'!O1035="","Nem adott meg lekötött teljesítményt",VLOOKUP(D1044,'Műszaki adattábla'!F:O,10,0)),0))</f>
        <v/>
      </c>
      <c r="H1044" s="29" t="str">
        <f>IF(D1044="","",VLOOKUP(D1044,'Műszaki adattábla'!F:P,11,0))</f>
        <v/>
      </c>
      <c r="I1044" s="30"/>
      <c r="J1044" s="30"/>
      <c r="K1044" s="31" t="str">
        <f>IF(D1044="","",ROUND(((F1044*I1044*'Műszaki adattábla'!$C$7/'Műszaki adattábla'!$C$8)+(G1044*I1044)+(H1044*I1044))/12*'Műszaki adattábla'!T1035,0))</f>
        <v/>
      </c>
      <c r="L1044" s="32" t="str">
        <f t="shared" si="37"/>
        <v/>
      </c>
    </row>
    <row r="1045" spans="2:12" ht="14.4" thickBot="1" x14ac:dyDescent="0.3">
      <c r="B1045" s="28" t="str">
        <f t="shared" si="36"/>
        <v/>
      </c>
      <c r="C1045" s="167" t="str">
        <f>IF(D1045="","",VLOOKUP(D1045,'Műszaki adattábla'!F:G,2,0))</f>
        <v/>
      </c>
      <c r="D1045" s="168" t="str">
        <f>IF('Műszaki adattábla'!F1036="","",'Műszaki adattábla'!F1036)</f>
        <v/>
      </c>
      <c r="E1045" s="169" t="str">
        <f>IF(D1045="","",VLOOKUP(D1045,'Műszaki adattábla'!F:R,13,0))</f>
        <v/>
      </c>
      <c r="F1045" s="29" t="str">
        <f>IF(D1045="","",VLOOKUP(D1045,'Műszaki adattábla'!F:M,8,0))</f>
        <v/>
      </c>
      <c r="G1045" s="29" t="str">
        <f>IF(D1045="","",IF('Műszaki adattábla'!L1036="20-99",IF('Műszaki adattábla'!O1036="","Nem adott meg lekötött teljesítményt",VLOOKUP(D1045,'Műszaki adattábla'!F:O,10,0)),0))</f>
        <v/>
      </c>
      <c r="H1045" s="29" t="str">
        <f>IF(D1045="","",VLOOKUP(D1045,'Műszaki adattábla'!F:P,11,0))</f>
        <v/>
      </c>
      <c r="I1045" s="30"/>
      <c r="J1045" s="30"/>
      <c r="K1045" s="31" t="str">
        <f>IF(D1045="","",ROUND(((F1045*I1045*'Műszaki adattábla'!$C$7/'Műszaki adattábla'!$C$8)+(G1045*I1045)+(H1045*I1045))/12*'Műszaki adattábla'!T1036,0))</f>
        <v/>
      </c>
      <c r="L1045" s="32" t="str">
        <f t="shared" si="37"/>
        <v/>
      </c>
    </row>
    <row r="1046" spans="2:12" ht="14.4" thickBot="1" x14ac:dyDescent="0.3">
      <c r="B1046" s="28" t="str">
        <f t="shared" si="36"/>
        <v/>
      </c>
      <c r="C1046" s="167" t="str">
        <f>IF(D1046="","",VLOOKUP(D1046,'Műszaki adattábla'!F:G,2,0))</f>
        <v/>
      </c>
      <c r="D1046" s="168" t="str">
        <f>IF('Műszaki adattábla'!F1037="","",'Műszaki adattábla'!F1037)</f>
        <v/>
      </c>
      <c r="E1046" s="169" t="str">
        <f>IF(D1046="","",VLOOKUP(D1046,'Műszaki adattábla'!F:R,13,0))</f>
        <v/>
      </c>
      <c r="F1046" s="29" t="str">
        <f>IF(D1046="","",VLOOKUP(D1046,'Műszaki adattábla'!F:M,8,0))</f>
        <v/>
      </c>
      <c r="G1046" s="29" t="str">
        <f>IF(D1046="","",IF('Műszaki adattábla'!L1037="20-99",IF('Műszaki adattábla'!O1037="","Nem adott meg lekötött teljesítményt",VLOOKUP(D1046,'Műszaki adattábla'!F:O,10,0)),0))</f>
        <v/>
      </c>
      <c r="H1046" s="29" t="str">
        <f>IF(D1046="","",VLOOKUP(D1046,'Műszaki adattábla'!F:P,11,0))</f>
        <v/>
      </c>
      <c r="I1046" s="30"/>
      <c r="J1046" s="30"/>
      <c r="K1046" s="31" t="str">
        <f>IF(D1046="","",ROUND(((F1046*I1046*'Műszaki adattábla'!$C$7/'Műszaki adattábla'!$C$8)+(G1046*I1046)+(H1046*I1046))/12*'Műszaki adattábla'!T1037,0))</f>
        <v/>
      </c>
      <c r="L1046" s="32" t="str">
        <f t="shared" si="37"/>
        <v/>
      </c>
    </row>
    <row r="1047" spans="2:12" ht="14.4" thickBot="1" x14ac:dyDescent="0.3">
      <c r="B1047" s="28" t="str">
        <f t="shared" si="36"/>
        <v/>
      </c>
      <c r="C1047" s="167" t="str">
        <f>IF(D1047="","",VLOOKUP(D1047,'Műszaki adattábla'!F:G,2,0))</f>
        <v/>
      </c>
      <c r="D1047" s="168" t="str">
        <f>IF('Műszaki adattábla'!F1038="","",'Műszaki adattábla'!F1038)</f>
        <v/>
      </c>
      <c r="E1047" s="169" t="str">
        <f>IF(D1047="","",VLOOKUP(D1047,'Műszaki adattábla'!F:R,13,0))</f>
        <v/>
      </c>
      <c r="F1047" s="29" t="str">
        <f>IF(D1047="","",VLOOKUP(D1047,'Műszaki adattábla'!F:M,8,0))</f>
        <v/>
      </c>
      <c r="G1047" s="29" t="str">
        <f>IF(D1047="","",IF('Műszaki adattábla'!L1038="20-99",IF('Műszaki adattábla'!O1038="","Nem adott meg lekötött teljesítményt",VLOOKUP(D1047,'Műszaki adattábla'!F:O,10,0)),0))</f>
        <v/>
      </c>
      <c r="H1047" s="29" t="str">
        <f>IF(D1047="","",VLOOKUP(D1047,'Műszaki adattábla'!F:P,11,0))</f>
        <v/>
      </c>
      <c r="I1047" s="30"/>
      <c r="J1047" s="30"/>
      <c r="K1047" s="31" t="str">
        <f>IF(D1047="","",ROUND(((F1047*I1047*'Műszaki adattábla'!$C$7/'Műszaki adattábla'!$C$8)+(G1047*I1047)+(H1047*I1047))/12*'Műszaki adattábla'!T1038,0))</f>
        <v/>
      </c>
      <c r="L1047" s="32" t="str">
        <f t="shared" si="37"/>
        <v/>
      </c>
    </row>
    <row r="1048" spans="2:12" ht="14.4" thickBot="1" x14ac:dyDescent="0.3">
      <c r="B1048" s="28" t="str">
        <f t="shared" ref="B1048:B1111" si="38">IF(D1048="","",B1047+1)</f>
        <v/>
      </c>
      <c r="C1048" s="167" t="str">
        <f>IF(D1048="","",VLOOKUP(D1048,'Műszaki adattábla'!F:G,2,0))</f>
        <v/>
      </c>
      <c r="D1048" s="168" t="str">
        <f>IF('Műszaki adattábla'!F1039="","",'Műszaki adattábla'!F1039)</f>
        <v/>
      </c>
      <c r="E1048" s="169" t="str">
        <f>IF(D1048="","",VLOOKUP(D1048,'Műszaki adattábla'!F:R,13,0))</f>
        <v/>
      </c>
      <c r="F1048" s="29" t="str">
        <f>IF(D1048="","",VLOOKUP(D1048,'Műszaki adattábla'!F:M,8,0))</f>
        <v/>
      </c>
      <c r="G1048" s="29" t="str">
        <f>IF(D1048="","",IF('Műszaki adattábla'!L1039="20-99",IF('Műszaki adattábla'!O1039="","Nem adott meg lekötött teljesítményt",VLOOKUP(D1048,'Műszaki adattábla'!F:O,10,0)),0))</f>
        <v/>
      </c>
      <c r="H1048" s="29" t="str">
        <f>IF(D1048="","",VLOOKUP(D1048,'Műszaki adattábla'!F:P,11,0))</f>
        <v/>
      </c>
      <c r="I1048" s="30"/>
      <c r="J1048" s="30"/>
      <c r="K1048" s="31" t="str">
        <f>IF(D1048="","",ROUND(((F1048*I1048*'Műszaki adattábla'!$C$7/'Műszaki adattábla'!$C$8)+(G1048*I1048)+(H1048*I1048))/12*'Műszaki adattábla'!T1039,0))</f>
        <v/>
      </c>
      <c r="L1048" s="32" t="str">
        <f t="shared" ref="L1048:L1111" si="39">IF(D1048="","",ROUND((J1048/1000)*E1048,0))</f>
        <v/>
      </c>
    </row>
    <row r="1049" spans="2:12" ht="14.4" thickBot="1" x14ac:dyDescent="0.3">
      <c r="B1049" s="28" t="str">
        <f t="shared" si="38"/>
        <v/>
      </c>
      <c r="C1049" s="167" t="str">
        <f>IF(D1049="","",VLOOKUP(D1049,'Műszaki adattábla'!F:G,2,0))</f>
        <v/>
      </c>
      <c r="D1049" s="168" t="str">
        <f>IF('Műszaki adattábla'!F1040="","",'Műszaki adattábla'!F1040)</f>
        <v/>
      </c>
      <c r="E1049" s="169" t="str">
        <f>IF(D1049="","",VLOOKUP(D1049,'Műszaki adattábla'!F:R,13,0))</f>
        <v/>
      </c>
      <c r="F1049" s="29" t="str">
        <f>IF(D1049="","",VLOOKUP(D1049,'Műszaki adattábla'!F:M,8,0))</f>
        <v/>
      </c>
      <c r="G1049" s="29" t="str">
        <f>IF(D1049="","",IF('Műszaki adattábla'!L1040="20-99",IF('Műszaki adattábla'!O1040="","Nem adott meg lekötött teljesítményt",VLOOKUP(D1049,'Műszaki adattábla'!F:O,10,0)),0))</f>
        <v/>
      </c>
      <c r="H1049" s="29" t="str">
        <f>IF(D1049="","",VLOOKUP(D1049,'Műszaki adattábla'!F:P,11,0))</f>
        <v/>
      </c>
      <c r="I1049" s="30"/>
      <c r="J1049" s="30"/>
      <c r="K1049" s="31" t="str">
        <f>IF(D1049="","",ROUND(((F1049*I1049*'Műszaki adattábla'!$C$7/'Műszaki adattábla'!$C$8)+(G1049*I1049)+(H1049*I1049))/12*'Műszaki adattábla'!T1040,0))</f>
        <v/>
      </c>
      <c r="L1049" s="32" t="str">
        <f t="shared" si="39"/>
        <v/>
      </c>
    </row>
    <row r="1050" spans="2:12" ht="14.4" thickBot="1" x14ac:dyDescent="0.3">
      <c r="B1050" s="28" t="str">
        <f t="shared" si="38"/>
        <v/>
      </c>
      <c r="C1050" s="167" t="str">
        <f>IF(D1050="","",VLOOKUP(D1050,'Műszaki adattábla'!F:G,2,0))</f>
        <v/>
      </c>
      <c r="D1050" s="168" t="str">
        <f>IF('Műszaki adattábla'!F1041="","",'Műszaki adattábla'!F1041)</f>
        <v/>
      </c>
      <c r="E1050" s="169" t="str">
        <f>IF(D1050="","",VLOOKUP(D1050,'Műszaki adattábla'!F:R,13,0))</f>
        <v/>
      </c>
      <c r="F1050" s="29" t="str">
        <f>IF(D1050="","",VLOOKUP(D1050,'Műszaki adattábla'!F:M,8,0))</f>
        <v/>
      </c>
      <c r="G1050" s="29" t="str">
        <f>IF(D1050="","",IF('Műszaki adattábla'!L1041="20-99",IF('Műszaki adattábla'!O1041="","Nem adott meg lekötött teljesítményt",VLOOKUP(D1050,'Műszaki adattábla'!F:O,10,0)),0))</f>
        <v/>
      </c>
      <c r="H1050" s="29" t="str">
        <f>IF(D1050="","",VLOOKUP(D1050,'Műszaki adattábla'!F:P,11,0))</f>
        <v/>
      </c>
      <c r="I1050" s="30"/>
      <c r="J1050" s="30"/>
      <c r="K1050" s="31" t="str">
        <f>IF(D1050="","",ROUND(((F1050*I1050*'Műszaki adattábla'!$C$7/'Műszaki adattábla'!$C$8)+(G1050*I1050)+(H1050*I1050))/12*'Műszaki adattábla'!T1041,0))</f>
        <v/>
      </c>
      <c r="L1050" s="32" t="str">
        <f t="shared" si="39"/>
        <v/>
      </c>
    </row>
    <row r="1051" spans="2:12" ht="14.4" thickBot="1" x14ac:dyDescent="0.3">
      <c r="B1051" s="28" t="str">
        <f t="shared" si="38"/>
        <v/>
      </c>
      <c r="C1051" s="167" t="str">
        <f>IF(D1051="","",VLOOKUP(D1051,'Műszaki adattábla'!F:G,2,0))</f>
        <v/>
      </c>
      <c r="D1051" s="168" t="str">
        <f>IF('Műszaki adattábla'!F1042="","",'Műszaki adattábla'!F1042)</f>
        <v/>
      </c>
      <c r="E1051" s="169" t="str">
        <f>IF(D1051="","",VLOOKUP(D1051,'Műszaki adattábla'!F:R,13,0))</f>
        <v/>
      </c>
      <c r="F1051" s="29" t="str">
        <f>IF(D1051="","",VLOOKUP(D1051,'Műszaki adattábla'!F:M,8,0))</f>
        <v/>
      </c>
      <c r="G1051" s="29" t="str">
        <f>IF(D1051="","",IF('Műszaki adattábla'!L1042="20-99",IF('Műszaki adattábla'!O1042="","Nem adott meg lekötött teljesítményt",VLOOKUP(D1051,'Műszaki adattábla'!F:O,10,0)),0))</f>
        <v/>
      </c>
      <c r="H1051" s="29" t="str">
        <f>IF(D1051="","",VLOOKUP(D1051,'Műszaki adattábla'!F:P,11,0))</f>
        <v/>
      </c>
      <c r="I1051" s="30"/>
      <c r="J1051" s="30"/>
      <c r="K1051" s="31" t="str">
        <f>IF(D1051="","",ROUND(((F1051*I1051*'Műszaki adattábla'!$C$7/'Műszaki adattábla'!$C$8)+(G1051*I1051)+(H1051*I1051))/12*'Műszaki adattábla'!T1042,0))</f>
        <v/>
      </c>
      <c r="L1051" s="32" t="str">
        <f t="shared" si="39"/>
        <v/>
      </c>
    </row>
    <row r="1052" spans="2:12" ht="14.4" thickBot="1" x14ac:dyDescent="0.3">
      <c r="B1052" s="28" t="str">
        <f t="shared" si="38"/>
        <v/>
      </c>
      <c r="C1052" s="167" t="str">
        <f>IF(D1052="","",VLOOKUP(D1052,'Műszaki adattábla'!F:G,2,0))</f>
        <v/>
      </c>
      <c r="D1052" s="168" t="str">
        <f>IF('Műszaki adattábla'!F1043="","",'Műszaki adattábla'!F1043)</f>
        <v/>
      </c>
      <c r="E1052" s="169" t="str">
        <f>IF(D1052="","",VLOOKUP(D1052,'Műszaki adattábla'!F:R,13,0))</f>
        <v/>
      </c>
      <c r="F1052" s="29" t="str">
        <f>IF(D1052="","",VLOOKUP(D1052,'Műszaki adattábla'!F:M,8,0))</f>
        <v/>
      </c>
      <c r="G1052" s="29" t="str">
        <f>IF(D1052="","",IF('Műszaki adattábla'!L1043="20-99",IF('Műszaki adattábla'!O1043="","Nem adott meg lekötött teljesítményt",VLOOKUP(D1052,'Műszaki adattábla'!F:O,10,0)),0))</f>
        <v/>
      </c>
      <c r="H1052" s="29" t="str">
        <f>IF(D1052="","",VLOOKUP(D1052,'Műszaki adattábla'!F:P,11,0))</f>
        <v/>
      </c>
      <c r="I1052" s="30"/>
      <c r="J1052" s="30"/>
      <c r="K1052" s="31" t="str">
        <f>IF(D1052="","",ROUND(((F1052*I1052*'Műszaki adattábla'!$C$7/'Műszaki adattábla'!$C$8)+(G1052*I1052)+(H1052*I1052))/12*'Műszaki adattábla'!T1043,0))</f>
        <v/>
      </c>
      <c r="L1052" s="32" t="str">
        <f t="shared" si="39"/>
        <v/>
      </c>
    </row>
    <row r="1053" spans="2:12" ht="14.4" thickBot="1" x14ac:dyDescent="0.3">
      <c r="B1053" s="28" t="str">
        <f t="shared" si="38"/>
        <v/>
      </c>
      <c r="C1053" s="167" t="str">
        <f>IF(D1053="","",VLOOKUP(D1053,'Műszaki adattábla'!F:G,2,0))</f>
        <v/>
      </c>
      <c r="D1053" s="168" t="str">
        <f>IF('Műszaki adattábla'!F1044="","",'Műszaki adattábla'!F1044)</f>
        <v/>
      </c>
      <c r="E1053" s="169" t="str">
        <f>IF(D1053="","",VLOOKUP(D1053,'Műszaki adattábla'!F:R,13,0))</f>
        <v/>
      </c>
      <c r="F1053" s="29" t="str">
        <f>IF(D1053="","",VLOOKUP(D1053,'Műszaki adattábla'!F:M,8,0))</f>
        <v/>
      </c>
      <c r="G1053" s="29" t="str">
        <f>IF(D1053="","",IF('Műszaki adattábla'!L1044="20-99",IF('Műszaki adattábla'!O1044="","Nem adott meg lekötött teljesítményt",VLOOKUP(D1053,'Műszaki adattábla'!F:O,10,0)),0))</f>
        <v/>
      </c>
      <c r="H1053" s="29" t="str">
        <f>IF(D1053="","",VLOOKUP(D1053,'Műszaki adattábla'!F:P,11,0))</f>
        <v/>
      </c>
      <c r="I1053" s="30"/>
      <c r="J1053" s="30"/>
      <c r="K1053" s="31" t="str">
        <f>IF(D1053="","",ROUND(((F1053*I1053*'Műszaki adattábla'!$C$7/'Műszaki adattábla'!$C$8)+(G1053*I1053)+(H1053*I1053))/12*'Műszaki adattábla'!T1044,0))</f>
        <v/>
      </c>
      <c r="L1053" s="32" t="str">
        <f t="shared" si="39"/>
        <v/>
      </c>
    </row>
    <row r="1054" spans="2:12" ht="14.4" thickBot="1" x14ac:dyDescent="0.3">
      <c r="B1054" s="28" t="str">
        <f t="shared" si="38"/>
        <v/>
      </c>
      <c r="C1054" s="167" t="str">
        <f>IF(D1054="","",VLOOKUP(D1054,'Műszaki adattábla'!F:G,2,0))</f>
        <v/>
      </c>
      <c r="D1054" s="168" t="str">
        <f>IF('Műszaki adattábla'!F1045="","",'Műszaki adattábla'!F1045)</f>
        <v/>
      </c>
      <c r="E1054" s="169" t="str">
        <f>IF(D1054="","",VLOOKUP(D1054,'Műszaki adattábla'!F:R,13,0))</f>
        <v/>
      </c>
      <c r="F1054" s="29" t="str">
        <f>IF(D1054="","",VLOOKUP(D1054,'Műszaki adattábla'!F:M,8,0))</f>
        <v/>
      </c>
      <c r="G1054" s="29" t="str">
        <f>IF(D1054="","",IF('Műszaki adattábla'!L1045="20-99",IF('Műszaki adattábla'!O1045="","Nem adott meg lekötött teljesítményt",VLOOKUP(D1054,'Műszaki adattábla'!F:O,10,0)),0))</f>
        <v/>
      </c>
      <c r="H1054" s="29" t="str">
        <f>IF(D1054="","",VLOOKUP(D1054,'Műszaki adattábla'!F:P,11,0))</f>
        <v/>
      </c>
      <c r="I1054" s="30"/>
      <c r="J1054" s="30"/>
      <c r="K1054" s="31" t="str">
        <f>IF(D1054="","",ROUND(((F1054*I1054*'Műszaki adattábla'!$C$7/'Műszaki adattábla'!$C$8)+(G1054*I1054)+(H1054*I1054))/12*'Műszaki adattábla'!T1045,0))</f>
        <v/>
      </c>
      <c r="L1054" s="32" t="str">
        <f t="shared" si="39"/>
        <v/>
      </c>
    </row>
    <row r="1055" spans="2:12" ht="14.4" thickBot="1" x14ac:dyDescent="0.3">
      <c r="B1055" s="28" t="str">
        <f t="shared" si="38"/>
        <v/>
      </c>
      <c r="C1055" s="167" t="str">
        <f>IF(D1055="","",VLOOKUP(D1055,'Műszaki adattábla'!F:G,2,0))</f>
        <v/>
      </c>
      <c r="D1055" s="168" t="str">
        <f>IF('Műszaki adattábla'!F1046="","",'Műszaki adattábla'!F1046)</f>
        <v/>
      </c>
      <c r="E1055" s="169" t="str">
        <f>IF(D1055="","",VLOOKUP(D1055,'Műszaki adattábla'!F:R,13,0))</f>
        <v/>
      </c>
      <c r="F1055" s="29" t="str">
        <f>IF(D1055="","",VLOOKUP(D1055,'Műszaki adattábla'!F:M,8,0))</f>
        <v/>
      </c>
      <c r="G1055" s="29" t="str">
        <f>IF(D1055="","",IF('Műszaki adattábla'!L1046="20-99",IF('Műszaki adattábla'!O1046="","Nem adott meg lekötött teljesítményt",VLOOKUP(D1055,'Műszaki adattábla'!F:O,10,0)),0))</f>
        <v/>
      </c>
      <c r="H1055" s="29" t="str">
        <f>IF(D1055="","",VLOOKUP(D1055,'Műszaki adattábla'!F:P,11,0))</f>
        <v/>
      </c>
      <c r="I1055" s="30"/>
      <c r="J1055" s="30"/>
      <c r="K1055" s="31" t="str">
        <f>IF(D1055="","",ROUND(((F1055*I1055*'Műszaki adattábla'!$C$7/'Műszaki adattábla'!$C$8)+(G1055*I1055)+(H1055*I1055))/12*'Műszaki adattábla'!T1046,0))</f>
        <v/>
      </c>
      <c r="L1055" s="32" t="str">
        <f t="shared" si="39"/>
        <v/>
      </c>
    </row>
    <row r="1056" spans="2:12" ht="14.4" thickBot="1" x14ac:dyDescent="0.3">
      <c r="B1056" s="28" t="str">
        <f t="shared" si="38"/>
        <v/>
      </c>
      <c r="C1056" s="167" t="str">
        <f>IF(D1056="","",VLOOKUP(D1056,'Műszaki adattábla'!F:G,2,0))</f>
        <v/>
      </c>
      <c r="D1056" s="168" t="str">
        <f>IF('Műszaki adattábla'!F1047="","",'Műszaki adattábla'!F1047)</f>
        <v/>
      </c>
      <c r="E1056" s="169" t="str">
        <f>IF(D1056="","",VLOOKUP(D1056,'Műszaki adattábla'!F:R,13,0))</f>
        <v/>
      </c>
      <c r="F1056" s="29" t="str">
        <f>IF(D1056="","",VLOOKUP(D1056,'Műszaki adattábla'!F:M,8,0))</f>
        <v/>
      </c>
      <c r="G1056" s="29" t="str">
        <f>IF(D1056="","",IF('Műszaki adattábla'!L1047="20-99",IF('Műszaki adattábla'!O1047="","Nem adott meg lekötött teljesítményt",VLOOKUP(D1056,'Műszaki adattábla'!F:O,10,0)),0))</f>
        <v/>
      </c>
      <c r="H1056" s="29" t="str">
        <f>IF(D1056="","",VLOOKUP(D1056,'Műszaki adattábla'!F:P,11,0))</f>
        <v/>
      </c>
      <c r="I1056" s="30"/>
      <c r="J1056" s="30"/>
      <c r="K1056" s="31" t="str">
        <f>IF(D1056="","",ROUND(((F1056*I1056*'Műszaki adattábla'!$C$7/'Műszaki adattábla'!$C$8)+(G1056*I1056)+(H1056*I1056))/12*'Műszaki adattábla'!T1047,0))</f>
        <v/>
      </c>
      <c r="L1056" s="32" t="str">
        <f t="shared" si="39"/>
        <v/>
      </c>
    </row>
    <row r="1057" spans="2:12" ht="14.4" thickBot="1" x14ac:dyDescent="0.3">
      <c r="B1057" s="28" t="str">
        <f t="shared" si="38"/>
        <v/>
      </c>
      <c r="C1057" s="167" t="str">
        <f>IF(D1057="","",VLOOKUP(D1057,'Műszaki adattábla'!F:G,2,0))</f>
        <v/>
      </c>
      <c r="D1057" s="168" t="str">
        <f>IF('Műszaki adattábla'!F1048="","",'Műszaki adattábla'!F1048)</f>
        <v/>
      </c>
      <c r="E1057" s="169" t="str">
        <f>IF(D1057="","",VLOOKUP(D1057,'Műszaki adattábla'!F:R,13,0))</f>
        <v/>
      </c>
      <c r="F1057" s="29" t="str">
        <f>IF(D1057="","",VLOOKUP(D1057,'Műszaki adattábla'!F:M,8,0))</f>
        <v/>
      </c>
      <c r="G1057" s="29" t="str">
        <f>IF(D1057="","",IF('Műszaki adattábla'!L1048="20-99",IF('Műszaki adattábla'!O1048="","Nem adott meg lekötött teljesítményt",VLOOKUP(D1057,'Műszaki adattábla'!F:O,10,0)),0))</f>
        <v/>
      </c>
      <c r="H1057" s="29" t="str">
        <f>IF(D1057="","",VLOOKUP(D1057,'Műszaki adattábla'!F:P,11,0))</f>
        <v/>
      </c>
      <c r="I1057" s="30"/>
      <c r="J1057" s="30"/>
      <c r="K1057" s="31" t="str">
        <f>IF(D1057="","",ROUND(((F1057*I1057*'Műszaki adattábla'!$C$7/'Műszaki adattábla'!$C$8)+(G1057*I1057)+(H1057*I1057))/12*'Műszaki adattábla'!T1048,0))</f>
        <v/>
      </c>
      <c r="L1057" s="32" t="str">
        <f t="shared" si="39"/>
        <v/>
      </c>
    </row>
    <row r="1058" spans="2:12" ht="14.4" thickBot="1" x14ac:dyDescent="0.3">
      <c r="B1058" s="28" t="str">
        <f t="shared" si="38"/>
        <v/>
      </c>
      <c r="C1058" s="167" t="str">
        <f>IF(D1058="","",VLOOKUP(D1058,'Műszaki adattábla'!F:G,2,0))</f>
        <v/>
      </c>
      <c r="D1058" s="168" t="str">
        <f>IF('Műszaki adattábla'!F1049="","",'Műszaki adattábla'!F1049)</f>
        <v/>
      </c>
      <c r="E1058" s="169" t="str">
        <f>IF(D1058="","",VLOOKUP(D1058,'Műszaki adattábla'!F:R,13,0))</f>
        <v/>
      </c>
      <c r="F1058" s="29" t="str">
        <f>IF(D1058="","",VLOOKUP(D1058,'Műszaki adattábla'!F:M,8,0))</f>
        <v/>
      </c>
      <c r="G1058" s="29" t="str">
        <f>IF(D1058="","",IF('Műszaki adattábla'!L1049="20-99",IF('Műszaki adattábla'!O1049="","Nem adott meg lekötött teljesítményt",VLOOKUP(D1058,'Műszaki adattábla'!F:O,10,0)),0))</f>
        <v/>
      </c>
      <c r="H1058" s="29" t="str">
        <f>IF(D1058="","",VLOOKUP(D1058,'Műszaki adattábla'!F:P,11,0))</f>
        <v/>
      </c>
      <c r="I1058" s="30"/>
      <c r="J1058" s="30"/>
      <c r="K1058" s="31" t="str">
        <f>IF(D1058="","",ROUND(((F1058*I1058*'Műszaki adattábla'!$C$7/'Műszaki adattábla'!$C$8)+(G1058*I1058)+(H1058*I1058))/12*'Műszaki adattábla'!T1049,0))</f>
        <v/>
      </c>
      <c r="L1058" s="32" t="str">
        <f t="shared" si="39"/>
        <v/>
      </c>
    </row>
    <row r="1059" spans="2:12" ht="14.4" thickBot="1" x14ac:dyDescent="0.3">
      <c r="B1059" s="28" t="str">
        <f t="shared" si="38"/>
        <v/>
      </c>
      <c r="C1059" s="167" t="str">
        <f>IF(D1059="","",VLOOKUP(D1059,'Műszaki adattábla'!F:G,2,0))</f>
        <v/>
      </c>
      <c r="D1059" s="168" t="str">
        <f>IF('Műszaki adattábla'!F1050="","",'Műszaki adattábla'!F1050)</f>
        <v/>
      </c>
      <c r="E1059" s="169" t="str">
        <f>IF(D1059="","",VLOOKUP(D1059,'Műszaki adattábla'!F:R,13,0))</f>
        <v/>
      </c>
      <c r="F1059" s="29" t="str">
        <f>IF(D1059="","",VLOOKUP(D1059,'Műszaki adattábla'!F:M,8,0))</f>
        <v/>
      </c>
      <c r="G1059" s="29" t="str">
        <f>IF(D1059="","",IF('Műszaki adattábla'!L1050="20-99",IF('Műszaki adattábla'!O1050="","Nem adott meg lekötött teljesítményt",VLOOKUP(D1059,'Műszaki adattábla'!F:O,10,0)),0))</f>
        <v/>
      </c>
      <c r="H1059" s="29" t="str">
        <f>IF(D1059="","",VLOOKUP(D1059,'Műszaki adattábla'!F:P,11,0))</f>
        <v/>
      </c>
      <c r="I1059" s="30"/>
      <c r="J1059" s="30"/>
      <c r="K1059" s="31" t="str">
        <f>IF(D1059="","",ROUND(((F1059*I1059*'Műszaki adattábla'!$C$7/'Műszaki adattábla'!$C$8)+(G1059*I1059)+(H1059*I1059))/12*'Műszaki adattábla'!T1050,0))</f>
        <v/>
      </c>
      <c r="L1059" s="32" t="str">
        <f t="shared" si="39"/>
        <v/>
      </c>
    </row>
    <row r="1060" spans="2:12" ht="14.4" thickBot="1" x14ac:dyDescent="0.3">
      <c r="B1060" s="28" t="str">
        <f t="shared" si="38"/>
        <v/>
      </c>
      <c r="C1060" s="167" t="str">
        <f>IF(D1060="","",VLOOKUP(D1060,'Műszaki adattábla'!F:G,2,0))</f>
        <v/>
      </c>
      <c r="D1060" s="168" t="str">
        <f>IF('Műszaki adattábla'!F1051="","",'Műszaki adattábla'!F1051)</f>
        <v/>
      </c>
      <c r="E1060" s="169" t="str">
        <f>IF(D1060="","",VLOOKUP(D1060,'Műszaki adattábla'!F:R,13,0))</f>
        <v/>
      </c>
      <c r="F1060" s="29" t="str">
        <f>IF(D1060="","",VLOOKUP(D1060,'Műszaki adattábla'!F:M,8,0))</f>
        <v/>
      </c>
      <c r="G1060" s="29" t="str">
        <f>IF(D1060="","",IF('Műszaki adattábla'!L1051="20-99",IF('Műszaki adattábla'!O1051="","Nem adott meg lekötött teljesítményt",VLOOKUP(D1060,'Műszaki adattábla'!F:O,10,0)),0))</f>
        <v/>
      </c>
      <c r="H1060" s="29" t="str">
        <f>IF(D1060="","",VLOOKUP(D1060,'Műszaki adattábla'!F:P,11,0))</f>
        <v/>
      </c>
      <c r="I1060" s="30"/>
      <c r="J1060" s="30"/>
      <c r="K1060" s="31" t="str">
        <f>IF(D1060="","",ROUND(((F1060*I1060*'Műszaki adattábla'!$C$7/'Műszaki adattábla'!$C$8)+(G1060*I1060)+(H1060*I1060))/12*'Műszaki adattábla'!T1051,0))</f>
        <v/>
      </c>
      <c r="L1060" s="32" t="str">
        <f t="shared" si="39"/>
        <v/>
      </c>
    </row>
    <row r="1061" spans="2:12" ht="14.4" thickBot="1" x14ac:dyDescent="0.3">
      <c r="B1061" s="28" t="str">
        <f t="shared" si="38"/>
        <v/>
      </c>
      <c r="C1061" s="167" t="str">
        <f>IF(D1061="","",VLOOKUP(D1061,'Műszaki adattábla'!F:G,2,0))</f>
        <v/>
      </c>
      <c r="D1061" s="168" t="str">
        <f>IF('Műszaki adattábla'!F1052="","",'Műszaki adattábla'!F1052)</f>
        <v/>
      </c>
      <c r="E1061" s="169" t="str">
        <f>IF(D1061="","",VLOOKUP(D1061,'Műszaki adattábla'!F:R,13,0))</f>
        <v/>
      </c>
      <c r="F1061" s="29" t="str">
        <f>IF(D1061="","",VLOOKUP(D1061,'Műszaki adattábla'!F:M,8,0))</f>
        <v/>
      </c>
      <c r="G1061" s="29" t="str">
        <f>IF(D1061="","",IF('Műszaki adattábla'!L1052="20-99",IF('Műszaki adattábla'!O1052="","Nem adott meg lekötött teljesítményt",VLOOKUP(D1061,'Műszaki adattábla'!F:O,10,0)),0))</f>
        <v/>
      </c>
      <c r="H1061" s="29" t="str">
        <f>IF(D1061="","",VLOOKUP(D1061,'Műszaki adattábla'!F:P,11,0))</f>
        <v/>
      </c>
      <c r="I1061" s="30"/>
      <c r="J1061" s="30"/>
      <c r="K1061" s="31" t="str">
        <f>IF(D1061="","",ROUND(((F1061*I1061*'Műszaki adattábla'!$C$7/'Műszaki adattábla'!$C$8)+(G1061*I1061)+(H1061*I1061))/12*'Műszaki adattábla'!T1052,0))</f>
        <v/>
      </c>
      <c r="L1061" s="32" t="str">
        <f t="shared" si="39"/>
        <v/>
      </c>
    </row>
    <row r="1062" spans="2:12" ht="14.4" thickBot="1" x14ac:dyDescent="0.3">
      <c r="B1062" s="28" t="str">
        <f t="shared" si="38"/>
        <v/>
      </c>
      <c r="C1062" s="167" t="str">
        <f>IF(D1062="","",VLOOKUP(D1062,'Műszaki adattábla'!F:G,2,0))</f>
        <v/>
      </c>
      <c r="D1062" s="168" t="str">
        <f>IF('Műszaki adattábla'!F1053="","",'Műszaki adattábla'!F1053)</f>
        <v/>
      </c>
      <c r="E1062" s="169" t="str">
        <f>IF(D1062="","",VLOOKUP(D1062,'Műszaki adattábla'!F:R,13,0))</f>
        <v/>
      </c>
      <c r="F1062" s="29" t="str">
        <f>IF(D1062="","",VLOOKUP(D1062,'Műszaki adattábla'!F:M,8,0))</f>
        <v/>
      </c>
      <c r="G1062" s="29" t="str">
        <f>IF(D1062="","",IF('Műszaki adattábla'!L1053="20-99",IF('Műszaki adattábla'!O1053="","Nem adott meg lekötött teljesítményt",VLOOKUP(D1062,'Műszaki adattábla'!F:O,10,0)),0))</f>
        <v/>
      </c>
      <c r="H1062" s="29" t="str">
        <f>IF(D1062="","",VLOOKUP(D1062,'Műszaki adattábla'!F:P,11,0))</f>
        <v/>
      </c>
      <c r="I1062" s="30"/>
      <c r="J1062" s="30"/>
      <c r="K1062" s="31" t="str">
        <f>IF(D1062="","",ROUND(((F1062*I1062*'Műszaki adattábla'!$C$7/'Műszaki adattábla'!$C$8)+(G1062*I1062)+(H1062*I1062))/12*'Műszaki adattábla'!T1053,0))</f>
        <v/>
      </c>
      <c r="L1062" s="32" t="str">
        <f t="shared" si="39"/>
        <v/>
      </c>
    </row>
    <row r="1063" spans="2:12" ht="14.4" thickBot="1" x14ac:dyDescent="0.3">
      <c r="B1063" s="28" t="str">
        <f t="shared" si="38"/>
        <v/>
      </c>
      <c r="C1063" s="167" t="str">
        <f>IF(D1063="","",VLOOKUP(D1063,'Műszaki adattábla'!F:G,2,0))</f>
        <v/>
      </c>
      <c r="D1063" s="168" t="str">
        <f>IF('Műszaki adattábla'!F1054="","",'Műszaki adattábla'!F1054)</f>
        <v/>
      </c>
      <c r="E1063" s="169" t="str">
        <f>IF(D1063="","",VLOOKUP(D1063,'Műszaki adattábla'!F:R,13,0))</f>
        <v/>
      </c>
      <c r="F1063" s="29" t="str">
        <f>IF(D1063="","",VLOOKUP(D1063,'Műszaki adattábla'!F:M,8,0))</f>
        <v/>
      </c>
      <c r="G1063" s="29" t="str">
        <f>IF(D1063="","",IF('Műszaki adattábla'!L1054="20-99",IF('Műszaki adattábla'!O1054="","Nem adott meg lekötött teljesítményt",VLOOKUP(D1063,'Műszaki adattábla'!F:O,10,0)),0))</f>
        <v/>
      </c>
      <c r="H1063" s="29" t="str">
        <f>IF(D1063="","",VLOOKUP(D1063,'Műszaki adattábla'!F:P,11,0))</f>
        <v/>
      </c>
      <c r="I1063" s="30"/>
      <c r="J1063" s="30"/>
      <c r="K1063" s="31" t="str">
        <f>IF(D1063="","",ROUND(((F1063*I1063*'Műszaki adattábla'!$C$7/'Műszaki adattábla'!$C$8)+(G1063*I1063)+(H1063*I1063))/12*'Műszaki adattábla'!T1054,0))</f>
        <v/>
      </c>
      <c r="L1063" s="32" t="str">
        <f t="shared" si="39"/>
        <v/>
      </c>
    </row>
    <row r="1064" spans="2:12" ht="14.4" thickBot="1" x14ac:dyDescent="0.3">
      <c r="B1064" s="28" t="str">
        <f t="shared" si="38"/>
        <v/>
      </c>
      <c r="C1064" s="167" t="str">
        <f>IF(D1064="","",VLOOKUP(D1064,'Műszaki adattábla'!F:G,2,0))</f>
        <v/>
      </c>
      <c r="D1064" s="168" t="str">
        <f>IF('Műszaki adattábla'!F1055="","",'Műszaki adattábla'!F1055)</f>
        <v/>
      </c>
      <c r="E1064" s="169" t="str">
        <f>IF(D1064="","",VLOOKUP(D1064,'Műszaki adattábla'!F:R,13,0))</f>
        <v/>
      </c>
      <c r="F1064" s="29" t="str">
        <f>IF(D1064="","",VLOOKUP(D1064,'Műszaki adattábla'!F:M,8,0))</f>
        <v/>
      </c>
      <c r="G1064" s="29" t="str">
        <f>IF(D1064="","",IF('Műszaki adattábla'!L1055="20-99",IF('Műszaki adattábla'!O1055="","Nem adott meg lekötött teljesítményt",VLOOKUP(D1064,'Műszaki adattábla'!F:O,10,0)),0))</f>
        <v/>
      </c>
      <c r="H1064" s="29" t="str">
        <f>IF(D1064="","",VLOOKUP(D1064,'Műszaki adattábla'!F:P,11,0))</f>
        <v/>
      </c>
      <c r="I1064" s="30"/>
      <c r="J1064" s="30"/>
      <c r="K1064" s="31" t="str">
        <f>IF(D1064="","",ROUND(((F1064*I1064*'Műszaki adattábla'!$C$7/'Műszaki adattábla'!$C$8)+(G1064*I1064)+(H1064*I1064))/12*'Műszaki adattábla'!T1055,0))</f>
        <v/>
      </c>
      <c r="L1064" s="32" t="str">
        <f t="shared" si="39"/>
        <v/>
      </c>
    </row>
    <row r="1065" spans="2:12" ht="14.4" thickBot="1" x14ac:dyDescent="0.3">
      <c r="B1065" s="28" t="str">
        <f t="shared" si="38"/>
        <v/>
      </c>
      <c r="C1065" s="167" t="str">
        <f>IF(D1065="","",VLOOKUP(D1065,'Műszaki adattábla'!F:G,2,0))</f>
        <v/>
      </c>
      <c r="D1065" s="168" t="str">
        <f>IF('Műszaki adattábla'!F1056="","",'Műszaki adattábla'!F1056)</f>
        <v/>
      </c>
      <c r="E1065" s="169" t="str">
        <f>IF(D1065="","",VLOOKUP(D1065,'Műszaki adattábla'!F:R,13,0))</f>
        <v/>
      </c>
      <c r="F1065" s="29" t="str">
        <f>IF(D1065="","",VLOOKUP(D1065,'Műszaki adattábla'!F:M,8,0))</f>
        <v/>
      </c>
      <c r="G1065" s="29" t="str">
        <f>IF(D1065="","",IF('Műszaki adattábla'!L1056="20-99",IF('Műszaki adattábla'!O1056="","Nem adott meg lekötött teljesítményt",VLOOKUP(D1065,'Műszaki adattábla'!F:O,10,0)),0))</f>
        <v/>
      </c>
      <c r="H1065" s="29" t="str">
        <f>IF(D1065="","",VLOOKUP(D1065,'Műszaki adattábla'!F:P,11,0))</f>
        <v/>
      </c>
      <c r="I1065" s="30"/>
      <c r="J1065" s="30"/>
      <c r="K1065" s="31" t="str">
        <f>IF(D1065="","",ROUND(((F1065*I1065*'Műszaki adattábla'!$C$7/'Műszaki adattábla'!$C$8)+(G1065*I1065)+(H1065*I1065))/12*'Műszaki adattábla'!T1056,0))</f>
        <v/>
      </c>
      <c r="L1065" s="32" t="str">
        <f t="shared" si="39"/>
        <v/>
      </c>
    </row>
    <row r="1066" spans="2:12" ht="14.4" thickBot="1" x14ac:dyDescent="0.3">
      <c r="B1066" s="28" t="str">
        <f t="shared" si="38"/>
        <v/>
      </c>
      <c r="C1066" s="167" t="str">
        <f>IF(D1066="","",VLOOKUP(D1066,'Műszaki adattábla'!F:G,2,0))</f>
        <v/>
      </c>
      <c r="D1066" s="168" t="str">
        <f>IF('Műszaki adattábla'!F1057="","",'Műszaki adattábla'!F1057)</f>
        <v/>
      </c>
      <c r="E1066" s="169" t="str">
        <f>IF(D1066="","",VLOOKUP(D1066,'Műszaki adattábla'!F:R,13,0))</f>
        <v/>
      </c>
      <c r="F1066" s="29" t="str">
        <f>IF(D1066="","",VLOOKUP(D1066,'Műszaki adattábla'!F:M,8,0))</f>
        <v/>
      </c>
      <c r="G1066" s="29" t="str">
        <f>IF(D1066="","",IF('Műszaki adattábla'!L1057="20-99",IF('Műszaki adattábla'!O1057="","Nem adott meg lekötött teljesítményt",VLOOKUP(D1066,'Műszaki adattábla'!F:O,10,0)),0))</f>
        <v/>
      </c>
      <c r="H1066" s="29" t="str">
        <f>IF(D1066="","",VLOOKUP(D1066,'Műszaki adattábla'!F:P,11,0))</f>
        <v/>
      </c>
      <c r="I1066" s="30"/>
      <c r="J1066" s="30"/>
      <c r="K1066" s="31" t="str">
        <f>IF(D1066="","",ROUND(((F1066*I1066*'Műszaki adattábla'!$C$7/'Műszaki adattábla'!$C$8)+(G1066*I1066)+(H1066*I1066))/12*'Műszaki adattábla'!T1057,0))</f>
        <v/>
      </c>
      <c r="L1066" s="32" t="str">
        <f t="shared" si="39"/>
        <v/>
      </c>
    </row>
    <row r="1067" spans="2:12" ht="14.4" thickBot="1" x14ac:dyDescent="0.3">
      <c r="B1067" s="28" t="str">
        <f t="shared" si="38"/>
        <v/>
      </c>
      <c r="C1067" s="167" t="str">
        <f>IF(D1067="","",VLOOKUP(D1067,'Műszaki adattábla'!F:G,2,0))</f>
        <v/>
      </c>
      <c r="D1067" s="168" t="str">
        <f>IF('Műszaki adattábla'!F1058="","",'Műszaki adattábla'!F1058)</f>
        <v/>
      </c>
      <c r="E1067" s="169" t="str">
        <f>IF(D1067="","",VLOOKUP(D1067,'Műszaki adattábla'!F:R,13,0))</f>
        <v/>
      </c>
      <c r="F1067" s="29" t="str">
        <f>IF(D1067="","",VLOOKUP(D1067,'Műszaki adattábla'!F:M,8,0))</f>
        <v/>
      </c>
      <c r="G1067" s="29" t="str">
        <f>IF(D1067="","",IF('Műszaki adattábla'!L1058="20-99",IF('Műszaki adattábla'!O1058="","Nem adott meg lekötött teljesítményt",VLOOKUP(D1067,'Műszaki adattábla'!F:O,10,0)),0))</f>
        <v/>
      </c>
      <c r="H1067" s="29" t="str">
        <f>IF(D1067="","",VLOOKUP(D1067,'Műszaki adattábla'!F:P,11,0))</f>
        <v/>
      </c>
      <c r="I1067" s="30"/>
      <c r="J1067" s="30"/>
      <c r="K1067" s="31" t="str">
        <f>IF(D1067="","",ROUND(((F1067*I1067*'Műszaki adattábla'!$C$7/'Műszaki adattábla'!$C$8)+(G1067*I1067)+(H1067*I1067))/12*'Műszaki adattábla'!T1058,0))</f>
        <v/>
      </c>
      <c r="L1067" s="32" t="str">
        <f t="shared" si="39"/>
        <v/>
      </c>
    </row>
    <row r="1068" spans="2:12" ht="14.4" thickBot="1" x14ac:dyDescent="0.3">
      <c r="B1068" s="28" t="str">
        <f t="shared" si="38"/>
        <v/>
      </c>
      <c r="C1068" s="167" t="str">
        <f>IF(D1068="","",VLOOKUP(D1068,'Műszaki adattábla'!F:G,2,0))</f>
        <v/>
      </c>
      <c r="D1068" s="168" t="str">
        <f>IF('Műszaki adattábla'!F1059="","",'Műszaki adattábla'!F1059)</f>
        <v/>
      </c>
      <c r="E1068" s="169" t="str">
        <f>IF(D1068="","",VLOOKUP(D1068,'Műszaki adattábla'!F:R,13,0))</f>
        <v/>
      </c>
      <c r="F1068" s="29" t="str">
        <f>IF(D1068="","",VLOOKUP(D1068,'Műszaki adattábla'!F:M,8,0))</f>
        <v/>
      </c>
      <c r="G1068" s="29" t="str">
        <f>IF(D1068="","",IF('Műszaki adattábla'!L1059="20-99",IF('Műszaki adattábla'!O1059="","Nem adott meg lekötött teljesítményt",VLOOKUP(D1068,'Műszaki adattábla'!F:O,10,0)),0))</f>
        <v/>
      </c>
      <c r="H1068" s="29" t="str">
        <f>IF(D1068="","",VLOOKUP(D1068,'Műszaki adattábla'!F:P,11,0))</f>
        <v/>
      </c>
      <c r="I1068" s="30"/>
      <c r="J1068" s="30"/>
      <c r="K1068" s="31" t="str">
        <f>IF(D1068="","",ROUND(((F1068*I1068*'Műszaki adattábla'!$C$7/'Műszaki adattábla'!$C$8)+(G1068*I1068)+(H1068*I1068))/12*'Műszaki adattábla'!T1059,0))</f>
        <v/>
      </c>
      <c r="L1068" s="32" t="str">
        <f t="shared" si="39"/>
        <v/>
      </c>
    </row>
    <row r="1069" spans="2:12" ht="14.4" thickBot="1" x14ac:dyDescent="0.3">
      <c r="B1069" s="28" t="str">
        <f t="shared" si="38"/>
        <v/>
      </c>
      <c r="C1069" s="167" t="str">
        <f>IF(D1069="","",VLOOKUP(D1069,'Műszaki adattábla'!F:G,2,0))</f>
        <v/>
      </c>
      <c r="D1069" s="168" t="str">
        <f>IF('Műszaki adattábla'!F1060="","",'Műszaki adattábla'!F1060)</f>
        <v/>
      </c>
      <c r="E1069" s="169" t="str">
        <f>IF(D1069="","",VLOOKUP(D1069,'Műszaki adattábla'!F:R,13,0))</f>
        <v/>
      </c>
      <c r="F1069" s="29" t="str">
        <f>IF(D1069="","",VLOOKUP(D1069,'Műszaki adattábla'!F:M,8,0))</f>
        <v/>
      </c>
      <c r="G1069" s="29" t="str">
        <f>IF(D1069="","",IF('Műszaki adattábla'!L1060="20-99",IF('Műszaki adattábla'!O1060="","Nem adott meg lekötött teljesítményt",VLOOKUP(D1069,'Műszaki adattábla'!F:O,10,0)),0))</f>
        <v/>
      </c>
      <c r="H1069" s="29" t="str">
        <f>IF(D1069="","",VLOOKUP(D1069,'Műszaki adattábla'!F:P,11,0))</f>
        <v/>
      </c>
      <c r="I1069" s="30"/>
      <c r="J1069" s="30"/>
      <c r="K1069" s="31" t="str">
        <f>IF(D1069="","",ROUND(((F1069*I1069*'Műszaki adattábla'!$C$7/'Műszaki adattábla'!$C$8)+(G1069*I1069)+(H1069*I1069))/12*'Műszaki adattábla'!T1060,0))</f>
        <v/>
      </c>
      <c r="L1069" s="32" t="str">
        <f t="shared" si="39"/>
        <v/>
      </c>
    </row>
    <row r="1070" spans="2:12" ht="14.4" thickBot="1" x14ac:dyDescent="0.3">
      <c r="B1070" s="28" t="str">
        <f t="shared" si="38"/>
        <v/>
      </c>
      <c r="C1070" s="167" t="str">
        <f>IF(D1070="","",VLOOKUP(D1070,'Műszaki adattábla'!F:G,2,0))</f>
        <v/>
      </c>
      <c r="D1070" s="168" t="str">
        <f>IF('Műszaki adattábla'!F1061="","",'Műszaki adattábla'!F1061)</f>
        <v/>
      </c>
      <c r="E1070" s="169" t="str">
        <f>IF(D1070="","",VLOOKUP(D1070,'Műszaki adattábla'!F:R,13,0))</f>
        <v/>
      </c>
      <c r="F1070" s="29" t="str">
        <f>IF(D1070="","",VLOOKUP(D1070,'Műszaki adattábla'!F:M,8,0))</f>
        <v/>
      </c>
      <c r="G1070" s="29" t="str">
        <f>IF(D1070="","",IF('Műszaki adattábla'!L1061="20-99",IF('Műszaki adattábla'!O1061="","Nem adott meg lekötött teljesítményt",VLOOKUP(D1070,'Műszaki adattábla'!F:O,10,0)),0))</f>
        <v/>
      </c>
      <c r="H1070" s="29" t="str">
        <f>IF(D1070="","",VLOOKUP(D1070,'Műszaki adattábla'!F:P,11,0))</f>
        <v/>
      </c>
      <c r="I1070" s="30"/>
      <c r="J1070" s="30"/>
      <c r="K1070" s="31" t="str">
        <f>IF(D1070="","",ROUND(((F1070*I1070*'Műszaki adattábla'!$C$7/'Műszaki adattábla'!$C$8)+(G1070*I1070)+(H1070*I1070))/12*'Műszaki adattábla'!T1061,0))</f>
        <v/>
      </c>
      <c r="L1070" s="32" t="str">
        <f t="shared" si="39"/>
        <v/>
      </c>
    </row>
    <row r="1071" spans="2:12" ht="14.4" thickBot="1" x14ac:dyDescent="0.3">
      <c r="B1071" s="28" t="str">
        <f t="shared" si="38"/>
        <v/>
      </c>
      <c r="C1071" s="167" t="str">
        <f>IF(D1071="","",VLOOKUP(D1071,'Műszaki adattábla'!F:G,2,0))</f>
        <v/>
      </c>
      <c r="D1071" s="168" t="str">
        <f>IF('Műszaki adattábla'!F1062="","",'Műszaki adattábla'!F1062)</f>
        <v/>
      </c>
      <c r="E1071" s="169" t="str">
        <f>IF(D1071="","",VLOOKUP(D1071,'Műszaki adattábla'!F:R,13,0))</f>
        <v/>
      </c>
      <c r="F1071" s="29" t="str">
        <f>IF(D1071="","",VLOOKUP(D1071,'Műszaki adattábla'!F:M,8,0))</f>
        <v/>
      </c>
      <c r="G1071" s="29" t="str">
        <f>IF(D1071="","",IF('Műszaki adattábla'!L1062="20-99",IF('Műszaki adattábla'!O1062="","Nem adott meg lekötött teljesítményt",VLOOKUP(D1071,'Műszaki adattábla'!F:O,10,0)),0))</f>
        <v/>
      </c>
      <c r="H1071" s="29" t="str">
        <f>IF(D1071="","",VLOOKUP(D1071,'Műszaki adattábla'!F:P,11,0))</f>
        <v/>
      </c>
      <c r="I1071" s="30"/>
      <c r="J1071" s="30"/>
      <c r="K1071" s="31" t="str">
        <f>IF(D1071="","",ROUND(((F1071*I1071*'Műszaki adattábla'!$C$7/'Műszaki adattábla'!$C$8)+(G1071*I1071)+(H1071*I1071))/12*'Műszaki adattábla'!T1062,0))</f>
        <v/>
      </c>
      <c r="L1071" s="32" t="str">
        <f t="shared" si="39"/>
        <v/>
      </c>
    </row>
    <row r="1072" spans="2:12" ht="14.4" thickBot="1" x14ac:dyDescent="0.3">
      <c r="B1072" s="28" t="str">
        <f t="shared" si="38"/>
        <v/>
      </c>
      <c r="C1072" s="167" t="str">
        <f>IF(D1072="","",VLOOKUP(D1072,'Műszaki adattábla'!F:G,2,0))</f>
        <v/>
      </c>
      <c r="D1072" s="168" t="str">
        <f>IF('Műszaki adattábla'!F1063="","",'Műszaki adattábla'!F1063)</f>
        <v/>
      </c>
      <c r="E1072" s="169" t="str">
        <f>IF(D1072="","",VLOOKUP(D1072,'Műszaki adattábla'!F:R,13,0))</f>
        <v/>
      </c>
      <c r="F1072" s="29" t="str">
        <f>IF(D1072="","",VLOOKUP(D1072,'Műszaki adattábla'!F:M,8,0))</f>
        <v/>
      </c>
      <c r="G1072" s="29" t="str">
        <f>IF(D1072="","",IF('Műszaki adattábla'!L1063="20-99",IF('Műszaki adattábla'!O1063="","Nem adott meg lekötött teljesítményt",VLOOKUP(D1072,'Műszaki adattábla'!F:O,10,0)),0))</f>
        <v/>
      </c>
      <c r="H1072" s="29" t="str">
        <f>IF(D1072="","",VLOOKUP(D1072,'Műszaki adattábla'!F:P,11,0))</f>
        <v/>
      </c>
      <c r="I1072" s="30"/>
      <c r="J1072" s="30"/>
      <c r="K1072" s="31" t="str">
        <f>IF(D1072="","",ROUND(((F1072*I1072*'Műszaki adattábla'!$C$7/'Műszaki adattábla'!$C$8)+(G1072*I1072)+(H1072*I1072))/12*'Műszaki adattábla'!T1063,0))</f>
        <v/>
      </c>
      <c r="L1072" s="32" t="str">
        <f t="shared" si="39"/>
        <v/>
      </c>
    </row>
    <row r="1073" spans="2:12" ht="14.4" thickBot="1" x14ac:dyDescent="0.3">
      <c r="B1073" s="28" t="str">
        <f t="shared" si="38"/>
        <v/>
      </c>
      <c r="C1073" s="167" t="str">
        <f>IF(D1073="","",VLOOKUP(D1073,'Műszaki adattábla'!F:G,2,0))</f>
        <v/>
      </c>
      <c r="D1073" s="168" t="str">
        <f>IF('Műszaki adattábla'!F1064="","",'Műszaki adattábla'!F1064)</f>
        <v/>
      </c>
      <c r="E1073" s="169" t="str">
        <f>IF(D1073="","",VLOOKUP(D1073,'Műszaki adattábla'!F:R,13,0))</f>
        <v/>
      </c>
      <c r="F1073" s="29" t="str">
        <f>IF(D1073="","",VLOOKUP(D1073,'Műszaki adattábla'!F:M,8,0))</f>
        <v/>
      </c>
      <c r="G1073" s="29" t="str">
        <f>IF(D1073="","",IF('Műszaki adattábla'!L1064="20-99",IF('Műszaki adattábla'!O1064="","Nem adott meg lekötött teljesítményt",VLOOKUP(D1073,'Műszaki adattábla'!F:O,10,0)),0))</f>
        <v/>
      </c>
      <c r="H1073" s="29" t="str">
        <f>IF(D1073="","",VLOOKUP(D1073,'Műszaki adattábla'!F:P,11,0))</f>
        <v/>
      </c>
      <c r="I1073" s="30"/>
      <c r="J1073" s="30"/>
      <c r="K1073" s="31" t="str">
        <f>IF(D1073="","",ROUND(((F1073*I1073*'Műszaki adattábla'!$C$7/'Műszaki adattábla'!$C$8)+(G1073*I1073)+(H1073*I1073))/12*'Műszaki adattábla'!T1064,0))</f>
        <v/>
      </c>
      <c r="L1073" s="32" t="str">
        <f t="shared" si="39"/>
        <v/>
      </c>
    </row>
    <row r="1074" spans="2:12" ht="14.4" thickBot="1" x14ac:dyDescent="0.3">
      <c r="B1074" s="28" t="str">
        <f t="shared" si="38"/>
        <v/>
      </c>
      <c r="C1074" s="167" t="str">
        <f>IF(D1074="","",VLOOKUP(D1074,'Műszaki adattábla'!F:G,2,0))</f>
        <v/>
      </c>
      <c r="D1074" s="168" t="str">
        <f>IF('Műszaki adattábla'!F1065="","",'Műszaki adattábla'!F1065)</f>
        <v/>
      </c>
      <c r="E1074" s="169" t="str">
        <f>IF(D1074="","",VLOOKUP(D1074,'Műszaki adattábla'!F:R,13,0))</f>
        <v/>
      </c>
      <c r="F1074" s="29" t="str">
        <f>IF(D1074="","",VLOOKUP(D1074,'Műszaki adattábla'!F:M,8,0))</f>
        <v/>
      </c>
      <c r="G1074" s="29" t="str">
        <f>IF(D1074="","",IF('Műszaki adattábla'!L1065="20-99",IF('Műszaki adattábla'!O1065="","Nem adott meg lekötött teljesítményt",VLOOKUP(D1074,'Műszaki adattábla'!F:O,10,0)),0))</f>
        <v/>
      </c>
      <c r="H1074" s="29" t="str">
        <f>IF(D1074="","",VLOOKUP(D1074,'Műszaki adattábla'!F:P,11,0))</f>
        <v/>
      </c>
      <c r="I1074" s="30"/>
      <c r="J1074" s="30"/>
      <c r="K1074" s="31" t="str">
        <f>IF(D1074="","",ROUND(((F1074*I1074*'Műszaki adattábla'!$C$7/'Műszaki adattábla'!$C$8)+(G1074*I1074)+(H1074*I1074))/12*'Műszaki adattábla'!T1065,0))</f>
        <v/>
      </c>
      <c r="L1074" s="32" t="str">
        <f t="shared" si="39"/>
        <v/>
      </c>
    </row>
    <row r="1075" spans="2:12" ht="14.4" thickBot="1" x14ac:dyDescent="0.3">
      <c r="B1075" s="28" t="str">
        <f t="shared" si="38"/>
        <v/>
      </c>
      <c r="C1075" s="167" t="str">
        <f>IF(D1075="","",VLOOKUP(D1075,'Műszaki adattábla'!F:G,2,0))</f>
        <v/>
      </c>
      <c r="D1075" s="168" t="str">
        <f>IF('Műszaki adattábla'!F1066="","",'Műszaki adattábla'!F1066)</f>
        <v/>
      </c>
      <c r="E1075" s="169" t="str">
        <f>IF(D1075="","",VLOOKUP(D1075,'Műszaki adattábla'!F:R,13,0))</f>
        <v/>
      </c>
      <c r="F1075" s="29" t="str">
        <f>IF(D1075="","",VLOOKUP(D1075,'Műszaki adattábla'!F:M,8,0))</f>
        <v/>
      </c>
      <c r="G1075" s="29" t="str">
        <f>IF(D1075="","",IF('Műszaki adattábla'!L1066="20-99",IF('Műszaki adattábla'!O1066="","Nem adott meg lekötött teljesítményt",VLOOKUP(D1075,'Műszaki adattábla'!F:O,10,0)),0))</f>
        <v/>
      </c>
      <c r="H1075" s="29" t="str">
        <f>IF(D1075="","",VLOOKUP(D1075,'Műszaki adattábla'!F:P,11,0))</f>
        <v/>
      </c>
      <c r="I1075" s="30"/>
      <c r="J1075" s="30"/>
      <c r="K1075" s="31" t="str">
        <f>IF(D1075="","",ROUND(((F1075*I1075*'Műszaki adattábla'!$C$7/'Műszaki adattábla'!$C$8)+(G1075*I1075)+(H1075*I1075))/12*'Műszaki adattábla'!T1066,0))</f>
        <v/>
      </c>
      <c r="L1075" s="32" t="str">
        <f t="shared" si="39"/>
        <v/>
      </c>
    </row>
    <row r="1076" spans="2:12" ht="14.4" thickBot="1" x14ac:dyDescent="0.3">
      <c r="B1076" s="28" t="str">
        <f t="shared" si="38"/>
        <v/>
      </c>
      <c r="C1076" s="167" t="str">
        <f>IF(D1076="","",VLOOKUP(D1076,'Műszaki adattábla'!F:G,2,0))</f>
        <v/>
      </c>
      <c r="D1076" s="168" t="str">
        <f>IF('Műszaki adattábla'!F1067="","",'Műszaki adattábla'!F1067)</f>
        <v/>
      </c>
      <c r="E1076" s="169" t="str">
        <f>IF(D1076="","",VLOOKUP(D1076,'Műszaki adattábla'!F:R,13,0))</f>
        <v/>
      </c>
      <c r="F1076" s="29" t="str">
        <f>IF(D1076="","",VLOOKUP(D1076,'Műszaki adattábla'!F:M,8,0))</f>
        <v/>
      </c>
      <c r="G1076" s="29" t="str">
        <f>IF(D1076="","",IF('Műszaki adattábla'!L1067="20-99",IF('Műszaki adattábla'!O1067="","Nem adott meg lekötött teljesítményt",VLOOKUP(D1076,'Műszaki adattábla'!F:O,10,0)),0))</f>
        <v/>
      </c>
      <c r="H1076" s="29" t="str">
        <f>IF(D1076="","",VLOOKUP(D1076,'Műszaki adattábla'!F:P,11,0))</f>
        <v/>
      </c>
      <c r="I1076" s="30"/>
      <c r="J1076" s="30"/>
      <c r="K1076" s="31" t="str">
        <f>IF(D1076="","",ROUND(((F1076*I1076*'Műszaki adattábla'!$C$7/'Műszaki adattábla'!$C$8)+(G1076*I1076)+(H1076*I1076))/12*'Műszaki adattábla'!T1067,0))</f>
        <v/>
      </c>
      <c r="L1076" s="32" t="str">
        <f t="shared" si="39"/>
        <v/>
      </c>
    </row>
    <row r="1077" spans="2:12" ht="14.4" thickBot="1" x14ac:dyDescent="0.3">
      <c r="B1077" s="28" t="str">
        <f t="shared" si="38"/>
        <v/>
      </c>
      <c r="C1077" s="167" t="str">
        <f>IF(D1077="","",VLOOKUP(D1077,'Műszaki adattábla'!F:G,2,0))</f>
        <v/>
      </c>
      <c r="D1077" s="168" t="str">
        <f>IF('Műszaki adattábla'!F1068="","",'Műszaki adattábla'!F1068)</f>
        <v/>
      </c>
      <c r="E1077" s="169" t="str">
        <f>IF(D1077="","",VLOOKUP(D1077,'Műszaki adattábla'!F:R,13,0))</f>
        <v/>
      </c>
      <c r="F1077" s="29" t="str">
        <f>IF(D1077="","",VLOOKUP(D1077,'Műszaki adattábla'!F:M,8,0))</f>
        <v/>
      </c>
      <c r="G1077" s="29" t="str">
        <f>IF(D1077="","",IF('Műszaki adattábla'!L1068="20-99",IF('Műszaki adattábla'!O1068="","Nem adott meg lekötött teljesítményt",VLOOKUP(D1077,'Műszaki adattábla'!F:O,10,0)),0))</f>
        <v/>
      </c>
      <c r="H1077" s="29" t="str">
        <f>IF(D1077="","",VLOOKUP(D1077,'Műszaki adattábla'!F:P,11,0))</f>
        <v/>
      </c>
      <c r="I1077" s="30"/>
      <c r="J1077" s="30"/>
      <c r="K1077" s="31" t="str">
        <f>IF(D1077="","",ROUND(((F1077*I1077*'Műszaki adattábla'!$C$7/'Műszaki adattábla'!$C$8)+(G1077*I1077)+(H1077*I1077))/12*'Műszaki adattábla'!T1068,0))</f>
        <v/>
      </c>
      <c r="L1077" s="32" t="str">
        <f t="shared" si="39"/>
        <v/>
      </c>
    </row>
    <row r="1078" spans="2:12" ht="14.4" thickBot="1" x14ac:dyDescent="0.3">
      <c r="B1078" s="28" t="str">
        <f t="shared" si="38"/>
        <v/>
      </c>
      <c r="C1078" s="167" t="str">
        <f>IF(D1078="","",VLOOKUP(D1078,'Műszaki adattábla'!F:G,2,0))</f>
        <v/>
      </c>
      <c r="D1078" s="168" t="str">
        <f>IF('Műszaki adattábla'!F1069="","",'Műszaki adattábla'!F1069)</f>
        <v/>
      </c>
      <c r="E1078" s="169" t="str">
        <f>IF(D1078="","",VLOOKUP(D1078,'Műszaki adattábla'!F:R,13,0))</f>
        <v/>
      </c>
      <c r="F1078" s="29" t="str">
        <f>IF(D1078="","",VLOOKUP(D1078,'Műszaki adattábla'!F:M,8,0))</f>
        <v/>
      </c>
      <c r="G1078" s="29" t="str">
        <f>IF(D1078="","",IF('Műszaki adattábla'!L1069="20-99",IF('Műszaki adattábla'!O1069="","Nem adott meg lekötött teljesítményt",VLOOKUP(D1078,'Műszaki adattábla'!F:O,10,0)),0))</f>
        <v/>
      </c>
      <c r="H1078" s="29" t="str">
        <f>IF(D1078="","",VLOOKUP(D1078,'Műszaki adattábla'!F:P,11,0))</f>
        <v/>
      </c>
      <c r="I1078" s="30"/>
      <c r="J1078" s="30"/>
      <c r="K1078" s="31" t="str">
        <f>IF(D1078="","",ROUND(((F1078*I1078*'Műszaki adattábla'!$C$7/'Műszaki adattábla'!$C$8)+(G1078*I1078)+(H1078*I1078))/12*'Műszaki adattábla'!T1069,0))</f>
        <v/>
      </c>
      <c r="L1078" s="32" t="str">
        <f t="shared" si="39"/>
        <v/>
      </c>
    </row>
    <row r="1079" spans="2:12" ht="14.4" thickBot="1" x14ac:dyDescent="0.3">
      <c r="B1079" s="28" t="str">
        <f t="shared" si="38"/>
        <v/>
      </c>
      <c r="C1079" s="167" t="str">
        <f>IF(D1079="","",VLOOKUP(D1079,'Műszaki adattábla'!F:G,2,0))</f>
        <v/>
      </c>
      <c r="D1079" s="168" t="str">
        <f>IF('Műszaki adattábla'!F1070="","",'Műszaki adattábla'!F1070)</f>
        <v/>
      </c>
      <c r="E1079" s="169" t="str">
        <f>IF(D1079="","",VLOOKUP(D1079,'Műszaki adattábla'!F:R,13,0))</f>
        <v/>
      </c>
      <c r="F1079" s="29" t="str">
        <f>IF(D1079="","",VLOOKUP(D1079,'Műszaki adattábla'!F:M,8,0))</f>
        <v/>
      </c>
      <c r="G1079" s="29" t="str">
        <f>IF(D1079="","",IF('Műszaki adattábla'!L1070="20-99",IF('Műszaki adattábla'!O1070="","Nem adott meg lekötött teljesítményt",VLOOKUP(D1079,'Műszaki adattábla'!F:O,10,0)),0))</f>
        <v/>
      </c>
      <c r="H1079" s="29" t="str">
        <f>IF(D1079="","",VLOOKUP(D1079,'Műszaki adattábla'!F:P,11,0))</f>
        <v/>
      </c>
      <c r="I1079" s="30"/>
      <c r="J1079" s="30"/>
      <c r="K1079" s="31" t="str">
        <f>IF(D1079="","",ROUND(((F1079*I1079*'Műszaki adattábla'!$C$7/'Műszaki adattábla'!$C$8)+(G1079*I1079)+(H1079*I1079))/12*'Műszaki adattábla'!T1070,0))</f>
        <v/>
      </c>
      <c r="L1079" s="32" t="str">
        <f t="shared" si="39"/>
        <v/>
      </c>
    </row>
    <row r="1080" spans="2:12" ht="14.4" thickBot="1" x14ac:dyDescent="0.3">
      <c r="B1080" s="28" t="str">
        <f t="shared" si="38"/>
        <v/>
      </c>
      <c r="C1080" s="167" t="str">
        <f>IF(D1080="","",VLOOKUP(D1080,'Műszaki adattábla'!F:G,2,0))</f>
        <v/>
      </c>
      <c r="D1080" s="168" t="str">
        <f>IF('Műszaki adattábla'!F1071="","",'Műszaki adattábla'!F1071)</f>
        <v/>
      </c>
      <c r="E1080" s="169" t="str">
        <f>IF(D1080="","",VLOOKUP(D1080,'Műszaki adattábla'!F:R,13,0))</f>
        <v/>
      </c>
      <c r="F1080" s="29" t="str">
        <f>IF(D1080="","",VLOOKUP(D1080,'Műszaki adattábla'!F:M,8,0))</f>
        <v/>
      </c>
      <c r="G1080" s="29" t="str">
        <f>IF(D1080="","",IF('Műszaki adattábla'!L1071="20-99",IF('Műszaki adattábla'!O1071="","Nem adott meg lekötött teljesítményt",VLOOKUP(D1080,'Műszaki adattábla'!F:O,10,0)),0))</f>
        <v/>
      </c>
      <c r="H1080" s="29" t="str">
        <f>IF(D1080="","",VLOOKUP(D1080,'Műszaki adattábla'!F:P,11,0))</f>
        <v/>
      </c>
      <c r="I1080" s="30"/>
      <c r="J1080" s="30"/>
      <c r="K1080" s="31" t="str">
        <f>IF(D1080="","",ROUND(((F1080*I1080*'Műszaki adattábla'!$C$7/'Műszaki adattábla'!$C$8)+(G1080*I1080)+(H1080*I1080))/12*'Műszaki adattábla'!T1071,0))</f>
        <v/>
      </c>
      <c r="L1080" s="32" t="str">
        <f t="shared" si="39"/>
        <v/>
      </c>
    </row>
    <row r="1081" spans="2:12" ht="14.4" thickBot="1" x14ac:dyDescent="0.3">
      <c r="B1081" s="28" t="str">
        <f t="shared" si="38"/>
        <v/>
      </c>
      <c r="C1081" s="167" t="str">
        <f>IF(D1081="","",VLOOKUP(D1081,'Műszaki adattábla'!F:G,2,0))</f>
        <v/>
      </c>
      <c r="D1081" s="168" t="str">
        <f>IF('Műszaki adattábla'!F1072="","",'Műszaki adattábla'!F1072)</f>
        <v/>
      </c>
      <c r="E1081" s="169" t="str">
        <f>IF(D1081="","",VLOOKUP(D1081,'Műszaki adattábla'!F:R,13,0))</f>
        <v/>
      </c>
      <c r="F1081" s="29" t="str">
        <f>IF(D1081="","",VLOOKUP(D1081,'Műszaki adattábla'!F:M,8,0))</f>
        <v/>
      </c>
      <c r="G1081" s="29" t="str">
        <f>IF(D1081="","",IF('Műszaki adattábla'!L1072="20-99",IF('Műszaki adattábla'!O1072="","Nem adott meg lekötött teljesítményt",VLOOKUP(D1081,'Műszaki adattábla'!F:O,10,0)),0))</f>
        <v/>
      </c>
      <c r="H1081" s="29" t="str">
        <f>IF(D1081="","",VLOOKUP(D1081,'Műszaki adattábla'!F:P,11,0))</f>
        <v/>
      </c>
      <c r="I1081" s="30"/>
      <c r="J1081" s="30"/>
      <c r="K1081" s="31" t="str">
        <f>IF(D1081="","",ROUND(((F1081*I1081*'Műszaki adattábla'!$C$7/'Műszaki adattábla'!$C$8)+(G1081*I1081)+(H1081*I1081))/12*'Műszaki adattábla'!T1072,0))</f>
        <v/>
      </c>
      <c r="L1081" s="32" t="str">
        <f t="shared" si="39"/>
        <v/>
      </c>
    </row>
    <row r="1082" spans="2:12" ht="14.4" thickBot="1" x14ac:dyDescent="0.3">
      <c r="B1082" s="28" t="str">
        <f t="shared" si="38"/>
        <v/>
      </c>
      <c r="C1082" s="167" t="str">
        <f>IF(D1082="","",VLOOKUP(D1082,'Műszaki adattábla'!F:G,2,0))</f>
        <v/>
      </c>
      <c r="D1082" s="168" t="str">
        <f>IF('Műszaki adattábla'!F1073="","",'Műszaki adattábla'!F1073)</f>
        <v/>
      </c>
      <c r="E1082" s="169" t="str">
        <f>IF(D1082="","",VLOOKUP(D1082,'Műszaki adattábla'!F:R,13,0))</f>
        <v/>
      </c>
      <c r="F1082" s="29" t="str">
        <f>IF(D1082="","",VLOOKUP(D1082,'Műszaki adattábla'!F:M,8,0))</f>
        <v/>
      </c>
      <c r="G1082" s="29" t="str">
        <f>IF(D1082="","",IF('Műszaki adattábla'!L1073="20-99",IF('Műszaki adattábla'!O1073="","Nem adott meg lekötött teljesítményt",VLOOKUP(D1082,'Műszaki adattábla'!F:O,10,0)),0))</f>
        <v/>
      </c>
      <c r="H1082" s="29" t="str">
        <f>IF(D1082="","",VLOOKUP(D1082,'Műszaki adattábla'!F:P,11,0))</f>
        <v/>
      </c>
      <c r="I1082" s="30"/>
      <c r="J1082" s="30"/>
      <c r="K1082" s="31" t="str">
        <f>IF(D1082="","",ROUND(((F1082*I1082*'Műszaki adattábla'!$C$7/'Műszaki adattábla'!$C$8)+(G1082*I1082)+(H1082*I1082))/12*'Műszaki adattábla'!T1073,0))</f>
        <v/>
      </c>
      <c r="L1082" s="32" t="str">
        <f t="shared" si="39"/>
        <v/>
      </c>
    </row>
    <row r="1083" spans="2:12" ht="14.4" thickBot="1" x14ac:dyDescent="0.3">
      <c r="B1083" s="28" t="str">
        <f t="shared" si="38"/>
        <v/>
      </c>
      <c r="C1083" s="167" t="str">
        <f>IF(D1083="","",VLOOKUP(D1083,'Műszaki adattábla'!F:G,2,0))</f>
        <v/>
      </c>
      <c r="D1083" s="168" t="str">
        <f>IF('Műszaki adattábla'!F1074="","",'Műszaki adattábla'!F1074)</f>
        <v/>
      </c>
      <c r="E1083" s="169" t="str">
        <f>IF(D1083="","",VLOOKUP(D1083,'Műszaki adattábla'!F:R,13,0))</f>
        <v/>
      </c>
      <c r="F1083" s="29" t="str">
        <f>IF(D1083="","",VLOOKUP(D1083,'Műszaki adattábla'!F:M,8,0))</f>
        <v/>
      </c>
      <c r="G1083" s="29" t="str">
        <f>IF(D1083="","",IF('Műszaki adattábla'!L1074="20-99",IF('Műszaki adattábla'!O1074="","Nem adott meg lekötött teljesítményt",VLOOKUP(D1083,'Műszaki adattábla'!F:O,10,0)),0))</f>
        <v/>
      </c>
      <c r="H1083" s="29" t="str">
        <f>IF(D1083="","",VLOOKUP(D1083,'Műszaki adattábla'!F:P,11,0))</f>
        <v/>
      </c>
      <c r="I1083" s="30"/>
      <c r="J1083" s="30"/>
      <c r="K1083" s="31" t="str">
        <f>IF(D1083="","",ROUND(((F1083*I1083*'Műszaki adattábla'!$C$7/'Műszaki adattábla'!$C$8)+(G1083*I1083)+(H1083*I1083))/12*'Műszaki adattábla'!T1074,0))</f>
        <v/>
      </c>
      <c r="L1083" s="32" t="str">
        <f t="shared" si="39"/>
        <v/>
      </c>
    </row>
    <row r="1084" spans="2:12" ht="14.4" thickBot="1" x14ac:dyDescent="0.3">
      <c r="B1084" s="28" t="str">
        <f t="shared" si="38"/>
        <v/>
      </c>
      <c r="C1084" s="167" t="str">
        <f>IF(D1084="","",VLOOKUP(D1084,'Műszaki adattábla'!F:G,2,0))</f>
        <v/>
      </c>
      <c r="D1084" s="168" t="str">
        <f>IF('Műszaki adattábla'!F1075="","",'Műszaki adattábla'!F1075)</f>
        <v/>
      </c>
      <c r="E1084" s="169" t="str">
        <f>IF(D1084="","",VLOOKUP(D1084,'Műszaki adattábla'!F:R,13,0))</f>
        <v/>
      </c>
      <c r="F1084" s="29" t="str">
        <f>IF(D1084="","",VLOOKUP(D1084,'Műszaki adattábla'!F:M,8,0))</f>
        <v/>
      </c>
      <c r="G1084" s="29" t="str">
        <f>IF(D1084="","",IF('Műszaki adattábla'!L1075="20-99",IF('Műszaki adattábla'!O1075="","Nem adott meg lekötött teljesítményt",VLOOKUP(D1084,'Műszaki adattábla'!F:O,10,0)),0))</f>
        <v/>
      </c>
      <c r="H1084" s="29" t="str">
        <f>IF(D1084="","",VLOOKUP(D1084,'Műszaki adattábla'!F:P,11,0))</f>
        <v/>
      </c>
      <c r="I1084" s="30"/>
      <c r="J1084" s="30"/>
      <c r="K1084" s="31" t="str">
        <f>IF(D1084="","",ROUND(((F1084*I1084*'Műszaki adattábla'!$C$7/'Műszaki adattábla'!$C$8)+(G1084*I1084)+(H1084*I1084))/12*'Műszaki adattábla'!T1075,0))</f>
        <v/>
      </c>
      <c r="L1084" s="32" t="str">
        <f t="shared" si="39"/>
        <v/>
      </c>
    </row>
    <row r="1085" spans="2:12" ht="14.4" thickBot="1" x14ac:dyDescent="0.3">
      <c r="B1085" s="28" t="str">
        <f t="shared" si="38"/>
        <v/>
      </c>
      <c r="C1085" s="167" t="str">
        <f>IF(D1085="","",VLOOKUP(D1085,'Műszaki adattábla'!F:G,2,0))</f>
        <v/>
      </c>
      <c r="D1085" s="168" t="str">
        <f>IF('Műszaki adattábla'!F1076="","",'Műszaki adattábla'!F1076)</f>
        <v/>
      </c>
      <c r="E1085" s="169" t="str">
        <f>IF(D1085="","",VLOOKUP(D1085,'Műszaki adattábla'!F:R,13,0))</f>
        <v/>
      </c>
      <c r="F1085" s="29" t="str">
        <f>IF(D1085="","",VLOOKUP(D1085,'Műszaki adattábla'!F:M,8,0))</f>
        <v/>
      </c>
      <c r="G1085" s="29" t="str">
        <f>IF(D1085="","",IF('Műszaki adattábla'!L1076="20-99",IF('Műszaki adattábla'!O1076="","Nem adott meg lekötött teljesítményt",VLOOKUP(D1085,'Műszaki adattábla'!F:O,10,0)),0))</f>
        <v/>
      </c>
      <c r="H1085" s="29" t="str">
        <f>IF(D1085="","",VLOOKUP(D1085,'Műszaki adattábla'!F:P,11,0))</f>
        <v/>
      </c>
      <c r="I1085" s="30"/>
      <c r="J1085" s="30"/>
      <c r="K1085" s="31" t="str">
        <f>IF(D1085="","",ROUND(((F1085*I1085*'Műszaki adattábla'!$C$7/'Műszaki adattábla'!$C$8)+(G1085*I1085)+(H1085*I1085))/12*'Műszaki adattábla'!T1076,0))</f>
        <v/>
      </c>
      <c r="L1085" s="32" t="str">
        <f t="shared" si="39"/>
        <v/>
      </c>
    </row>
    <row r="1086" spans="2:12" ht="14.4" thickBot="1" x14ac:dyDescent="0.3">
      <c r="B1086" s="28" t="str">
        <f t="shared" si="38"/>
        <v/>
      </c>
      <c r="C1086" s="167" t="str">
        <f>IF(D1086="","",VLOOKUP(D1086,'Műszaki adattábla'!F:G,2,0))</f>
        <v/>
      </c>
      <c r="D1086" s="168" t="str">
        <f>IF('Műszaki adattábla'!F1077="","",'Műszaki adattábla'!F1077)</f>
        <v/>
      </c>
      <c r="E1086" s="169" t="str">
        <f>IF(D1086="","",VLOOKUP(D1086,'Műszaki adattábla'!F:R,13,0))</f>
        <v/>
      </c>
      <c r="F1086" s="29" t="str">
        <f>IF(D1086="","",VLOOKUP(D1086,'Műszaki adattábla'!F:M,8,0))</f>
        <v/>
      </c>
      <c r="G1086" s="29" t="str">
        <f>IF(D1086="","",IF('Műszaki adattábla'!L1077="20-99",IF('Műszaki adattábla'!O1077="","Nem adott meg lekötött teljesítményt",VLOOKUP(D1086,'Műszaki adattábla'!F:O,10,0)),0))</f>
        <v/>
      </c>
      <c r="H1086" s="29" t="str">
        <f>IF(D1086="","",VLOOKUP(D1086,'Műszaki adattábla'!F:P,11,0))</f>
        <v/>
      </c>
      <c r="I1086" s="30"/>
      <c r="J1086" s="30"/>
      <c r="K1086" s="31" t="str">
        <f>IF(D1086="","",ROUND(((F1086*I1086*'Műszaki adattábla'!$C$7/'Műszaki adattábla'!$C$8)+(G1086*I1086)+(H1086*I1086))/12*'Műszaki adattábla'!T1077,0))</f>
        <v/>
      </c>
      <c r="L1086" s="32" t="str">
        <f t="shared" si="39"/>
        <v/>
      </c>
    </row>
    <row r="1087" spans="2:12" ht="14.4" thickBot="1" x14ac:dyDescent="0.3">
      <c r="B1087" s="28" t="str">
        <f t="shared" si="38"/>
        <v/>
      </c>
      <c r="C1087" s="167" t="str">
        <f>IF(D1087="","",VLOOKUP(D1087,'Műszaki adattábla'!F:G,2,0))</f>
        <v/>
      </c>
      <c r="D1087" s="168" t="str">
        <f>IF('Műszaki adattábla'!F1078="","",'Műszaki adattábla'!F1078)</f>
        <v/>
      </c>
      <c r="E1087" s="169" t="str">
        <f>IF(D1087="","",VLOOKUP(D1087,'Műszaki adattábla'!F:R,13,0))</f>
        <v/>
      </c>
      <c r="F1087" s="29" t="str">
        <f>IF(D1087="","",VLOOKUP(D1087,'Műszaki adattábla'!F:M,8,0))</f>
        <v/>
      </c>
      <c r="G1087" s="29" t="str">
        <f>IF(D1087="","",IF('Műszaki adattábla'!L1078="20-99",IF('Műszaki adattábla'!O1078="","Nem adott meg lekötött teljesítményt",VLOOKUP(D1087,'Műszaki adattábla'!F:O,10,0)),0))</f>
        <v/>
      </c>
      <c r="H1087" s="29" t="str">
        <f>IF(D1087="","",VLOOKUP(D1087,'Műszaki adattábla'!F:P,11,0))</f>
        <v/>
      </c>
      <c r="I1087" s="30"/>
      <c r="J1087" s="30"/>
      <c r="K1087" s="31" t="str">
        <f>IF(D1087="","",ROUND(((F1087*I1087*'Műszaki adattábla'!$C$7/'Műszaki adattábla'!$C$8)+(G1087*I1087)+(H1087*I1087))/12*'Műszaki adattábla'!T1078,0))</f>
        <v/>
      </c>
      <c r="L1087" s="32" t="str">
        <f t="shared" si="39"/>
        <v/>
      </c>
    </row>
    <row r="1088" spans="2:12" ht="14.4" thickBot="1" x14ac:dyDescent="0.3">
      <c r="B1088" s="28" t="str">
        <f t="shared" si="38"/>
        <v/>
      </c>
      <c r="C1088" s="167" t="str">
        <f>IF(D1088="","",VLOOKUP(D1088,'Műszaki adattábla'!F:G,2,0))</f>
        <v/>
      </c>
      <c r="D1088" s="168" t="str">
        <f>IF('Műszaki adattábla'!F1079="","",'Műszaki adattábla'!F1079)</f>
        <v/>
      </c>
      <c r="E1088" s="169" t="str">
        <f>IF(D1088="","",VLOOKUP(D1088,'Műszaki adattábla'!F:R,13,0))</f>
        <v/>
      </c>
      <c r="F1088" s="29" t="str">
        <f>IF(D1088="","",VLOOKUP(D1088,'Műszaki adattábla'!F:M,8,0))</f>
        <v/>
      </c>
      <c r="G1088" s="29" t="str">
        <f>IF(D1088="","",IF('Műszaki adattábla'!L1079="20-99",IF('Műszaki adattábla'!O1079="","Nem adott meg lekötött teljesítményt",VLOOKUP(D1088,'Műszaki adattábla'!F:O,10,0)),0))</f>
        <v/>
      </c>
      <c r="H1088" s="29" t="str">
        <f>IF(D1088="","",VLOOKUP(D1088,'Műszaki adattábla'!F:P,11,0))</f>
        <v/>
      </c>
      <c r="I1088" s="30"/>
      <c r="J1088" s="30"/>
      <c r="K1088" s="31" t="str">
        <f>IF(D1088="","",ROUND(((F1088*I1088*'Műszaki adattábla'!$C$7/'Műszaki adattábla'!$C$8)+(G1088*I1088)+(H1088*I1088))/12*'Műszaki adattábla'!T1079,0))</f>
        <v/>
      </c>
      <c r="L1088" s="32" t="str">
        <f t="shared" si="39"/>
        <v/>
      </c>
    </row>
    <row r="1089" spans="2:12" ht="14.4" thickBot="1" x14ac:dyDescent="0.3">
      <c r="B1089" s="28" t="str">
        <f t="shared" si="38"/>
        <v/>
      </c>
      <c r="C1089" s="167" t="str">
        <f>IF(D1089="","",VLOOKUP(D1089,'Műszaki adattábla'!F:G,2,0))</f>
        <v/>
      </c>
      <c r="D1089" s="168" t="str">
        <f>IF('Műszaki adattábla'!F1080="","",'Műszaki adattábla'!F1080)</f>
        <v/>
      </c>
      <c r="E1089" s="169" t="str">
        <f>IF(D1089="","",VLOOKUP(D1089,'Műszaki adattábla'!F:R,13,0))</f>
        <v/>
      </c>
      <c r="F1089" s="29" t="str">
        <f>IF(D1089="","",VLOOKUP(D1089,'Műszaki adattábla'!F:M,8,0))</f>
        <v/>
      </c>
      <c r="G1089" s="29" t="str">
        <f>IF(D1089="","",IF('Műszaki adattábla'!L1080="20-99",IF('Műszaki adattábla'!O1080="","Nem adott meg lekötött teljesítményt",VLOOKUP(D1089,'Műszaki adattábla'!F:O,10,0)),0))</f>
        <v/>
      </c>
      <c r="H1089" s="29" t="str">
        <f>IF(D1089="","",VLOOKUP(D1089,'Műszaki adattábla'!F:P,11,0))</f>
        <v/>
      </c>
      <c r="I1089" s="30"/>
      <c r="J1089" s="30"/>
      <c r="K1089" s="31" t="str">
        <f>IF(D1089="","",ROUND(((F1089*I1089*'Műszaki adattábla'!$C$7/'Műszaki adattábla'!$C$8)+(G1089*I1089)+(H1089*I1089))/12*'Műszaki adattábla'!T1080,0))</f>
        <v/>
      </c>
      <c r="L1089" s="32" t="str">
        <f t="shared" si="39"/>
        <v/>
      </c>
    </row>
    <row r="1090" spans="2:12" ht="14.4" thickBot="1" x14ac:dyDescent="0.3">
      <c r="B1090" s="28" t="str">
        <f t="shared" si="38"/>
        <v/>
      </c>
      <c r="C1090" s="167" t="str">
        <f>IF(D1090="","",VLOOKUP(D1090,'Műszaki adattábla'!F:G,2,0))</f>
        <v/>
      </c>
      <c r="D1090" s="168" t="str">
        <f>IF('Műszaki adattábla'!F1081="","",'Műszaki adattábla'!F1081)</f>
        <v/>
      </c>
      <c r="E1090" s="169" t="str">
        <f>IF(D1090="","",VLOOKUP(D1090,'Műszaki adattábla'!F:R,13,0))</f>
        <v/>
      </c>
      <c r="F1090" s="29" t="str">
        <f>IF(D1090="","",VLOOKUP(D1090,'Műszaki adattábla'!F:M,8,0))</f>
        <v/>
      </c>
      <c r="G1090" s="29" t="str">
        <f>IF(D1090="","",IF('Műszaki adattábla'!L1081="20-99",IF('Műszaki adattábla'!O1081="","Nem adott meg lekötött teljesítményt",VLOOKUP(D1090,'Műszaki adattábla'!F:O,10,0)),0))</f>
        <v/>
      </c>
      <c r="H1090" s="29" t="str">
        <f>IF(D1090="","",VLOOKUP(D1090,'Műszaki adattábla'!F:P,11,0))</f>
        <v/>
      </c>
      <c r="I1090" s="30"/>
      <c r="J1090" s="30"/>
      <c r="K1090" s="31" t="str">
        <f>IF(D1090="","",ROUND(((F1090*I1090*'Műszaki adattábla'!$C$7/'Műszaki adattábla'!$C$8)+(G1090*I1090)+(H1090*I1090))/12*'Műszaki adattábla'!T1081,0))</f>
        <v/>
      </c>
      <c r="L1090" s="32" t="str">
        <f t="shared" si="39"/>
        <v/>
      </c>
    </row>
    <row r="1091" spans="2:12" ht="14.4" thickBot="1" x14ac:dyDescent="0.3">
      <c r="B1091" s="28" t="str">
        <f t="shared" si="38"/>
        <v/>
      </c>
      <c r="C1091" s="167" t="str">
        <f>IF(D1091="","",VLOOKUP(D1091,'Műszaki adattábla'!F:G,2,0))</f>
        <v/>
      </c>
      <c r="D1091" s="168" t="str">
        <f>IF('Műszaki adattábla'!F1082="","",'Műszaki adattábla'!F1082)</f>
        <v/>
      </c>
      <c r="E1091" s="169" t="str">
        <f>IF(D1091="","",VLOOKUP(D1091,'Műszaki adattábla'!F:R,13,0))</f>
        <v/>
      </c>
      <c r="F1091" s="29" t="str">
        <f>IF(D1091="","",VLOOKUP(D1091,'Műszaki adattábla'!F:M,8,0))</f>
        <v/>
      </c>
      <c r="G1091" s="29" t="str">
        <f>IF(D1091="","",IF('Műszaki adattábla'!L1082="20-99",IF('Műszaki adattábla'!O1082="","Nem adott meg lekötött teljesítményt",VLOOKUP(D1091,'Műszaki adattábla'!F:O,10,0)),0))</f>
        <v/>
      </c>
      <c r="H1091" s="29" t="str">
        <f>IF(D1091="","",VLOOKUP(D1091,'Műszaki adattábla'!F:P,11,0))</f>
        <v/>
      </c>
      <c r="I1091" s="30"/>
      <c r="J1091" s="30"/>
      <c r="K1091" s="31" t="str">
        <f>IF(D1091="","",ROUND(((F1091*I1091*'Műszaki adattábla'!$C$7/'Műszaki adattábla'!$C$8)+(G1091*I1091)+(H1091*I1091))/12*'Műszaki adattábla'!T1082,0))</f>
        <v/>
      </c>
      <c r="L1091" s="32" t="str">
        <f t="shared" si="39"/>
        <v/>
      </c>
    </row>
    <row r="1092" spans="2:12" ht="14.4" thickBot="1" x14ac:dyDescent="0.3">
      <c r="B1092" s="28" t="str">
        <f t="shared" si="38"/>
        <v/>
      </c>
      <c r="C1092" s="167" t="str">
        <f>IF(D1092="","",VLOOKUP(D1092,'Műszaki adattábla'!F:G,2,0))</f>
        <v/>
      </c>
      <c r="D1092" s="168" t="str">
        <f>IF('Műszaki adattábla'!F1083="","",'Műszaki adattábla'!F1083)</f>
        <v/>
      </c>
      <c r="E1092" s="169" t="str">
        <f>IF(D1092="","",VLOOKUP(D1092,'Műszaki adattábla'!F:R,13,0))</f>
        <v/>
      </c>
      <c r="F1092" s="29" t="str">
        <f>IF(D1092="","",VLOOKUP(D1092,'Műszaki adattábla'!F:M,8,0))</f>
        <v/>
      </c>
      <c r="G1092" s="29" t="str">
        <f>IF(D1092="","",IF('Műszaki adattábla'!L1083="20-99",IF('Műszaki adattábla'!O1083="","Nem adott meg lekötött teljesítményt",VLOOKUP(D1092,'Műszaki adattábla'!F:O,10,0)),0))</f>
        <v/>
      </c>
      <c r="H1092" s="29" t="str">
        <f>IF(D1092="","",VLOOKUP(D1092,'Műszaki adattábla'!F:P,11,0))</f>
        <v/>
      </c>
      <c r="I1092" s="30"/>
      <c r="J1092" s="30"/>
      <c r="K1092" s="31" t="str">
        <f>IF(D1092="","",ROUND(((F1092*I1092*'Műszaki adattábla'!$C$7/'Műszaki adattábla'!$C$8)+(G1092*I1092)+(H1092*I1092))/12*'Műszaki adattábla'!T1083,0))</f>
        <v/>
      </c>
      <c r="L1092" s="32" t="str">
        <f t="shared" si="39"/>
        <v/>
      </c>
    </row>
    <row r="1093" spans="2:12" ht="14.4" thickBot="1" x14ac:dyDescent="0.3">
      <c r="B1093" s="28" t="str">
        <f t="shared" si="38"/>
        <v/>
      </c>
      <c r="C1093" s="167" t="str">
        <f>IF(D1093="","",VLOOKUP(D1093,'Műszaki adattábla'!F:G,2,0))</f>
        <v/>
      </c>
      <c r="D1093" s="168" t="str">
        <f>IF('Műszaki adattábla'!F1084="","",'Műszaki adattábla'!F1084)</f>
        <v/>
      </c>
      <c r="E1093" s="169" t="str">
        <f>IF(D1093="","",VLOOKUP(D1093,'Műszaki adattábla'!F:R,13,0))</f>
        <v/>
      </c>
      <c r="F1093" s="29" t="str">
        <f>IF(D1093="","",VLOOKUP(D1093,'Műszaki adattábla'!F:M,8,0))</f>
        <v/>
      </c>
      <c r="G1093" s="29" t="str">
        <f>IF(D1093="","",IF('Műszaki adattábla'!L1084="20-99",IF('Műszaki adattábla'!O1084="","Nem adott meg lekötött teljesítményt",VLOOKUP(D1093,'Műszaki adattábla'!F:O,10,0)),0))</f>
        <v/>
      </c>
      <c r="H1093" s="29" t="str">
        <f>IF(D1093="","",VLOOKUP(D1093,'Műszaki adattábla'!F:P,11,0))</f>
        <v/>
      </c>
      <c r="I1093" s="30"/>
      <c r="J1093" s="30"/>
      <c r="K1093" s="31" t="str">
        <f>IF(D1093="","",ROUND(((F1093*I1093*'Műszaki adattábla'!$C$7/'Műszaki adattábla'!$C$8)+(G1093*I1093)+(H1093*I1093))/12*'Műszaki adattábla'!T1084,0))</f>
        <v/>
      </c>
      <c r="L1093" s="32" t="str">
        <f t="shared" si="39"/>
        <v/>
      </c>
    </row>
    <row r="1094" spans="2:12" ht="14.4" thickBot="1" x14ac:dyDescent="0.3">
      <c r="B1094" s="28" t="str">
        <f t="shared" si="38"/>
        <v/>
      </c>
      <c r="C1094" s="167" t="str">
        <f>IF(D1094="","",VLOOKUP(D1094,'Műszaki adattábla'!F:G,2,0))</f>
        <v/>
      </c>
      <c r="D1094" s="168" t="str">
        <f>IF('Műszaki adattábla'!F1085="","",'Műszaki adattábla'!F1085)</f>
        <v/>
      </c>
      <c r="E1094" s="169" t="str">
        <f>IF(D1094="","",VLOOKUP(D1094,'Műszaki adattábla'!F:R,13,0))</f>
        <v/>
      </c>
      <c r="F1094" s="29" t="str">
        <f>IF(D1094="","",VLOOKUP(D1094,'Műszaki adattábla'!F:M,8,0))</f>
        <v/>
      </c>
      <c r="G1094" s="29" t="str">
        <f>IF(D1094="","",IF('Műszaki adattábla'!L1085="20-99",IF('Műszaki adattábla'!O1085="","Nem adott meg lekötött teljesítményt",VLOOKUP(D1094,'Műszaki adattábla'!F:O,10,0)),0))</f>
        <v/>
      </c>
      <c r="H1094" s="29" t="str">
        <f>IF(D1094="","",VLOOKUP(D1094,'Műszaki adattábla'!F:P,11,0))</f>
        <v/>
      </c>
      <c r="I1094" s="30"/>
      <c r="J1094" s="30"/>
      <c r="K1094" s="31" t="str">
        <f>IF(D1094="","",ROUND(((F1094*I1094*'Műszaki adattábla'!$C$7/'Műszaki adattábla'!$C$8)+(G1094*I1094)+(H1094*I1094))/12*'Műszaki adattábla'!T1085,0))</f>
        <v/>
      </c>
      <c r="L1094" s="32" t="str">
        <f t="shared" si="39"/>
        <v/>
      </c>
    </row>
    <row r="1095" spans="2:12" ht="14.4" thickBot="1" x14ac:dyDescent="0.3">
      <c r="B1095" s="28" t="str">
        <f t="shared" si="38"/>
        <v/>
      </c>
      <c r="C1095" s="167" t="str">
        <f>IF(D1095="","",VLOOKUP(D1095,'Műszaki adattábla'!F:G,2,0))</f>
        <v/>
      </c>
      <c r="D1095" s="168" t="str">
        <f>IF('Műszaki adattábla'!F1086="","",'Műszaki adattábla'!F1086)</f>
        <v/>
      </c>
      <c r="E1095" s="169" t="str">
        <f>IF(D1095="","",VLOOKUP(D1095,'Műszaki adattábla'!F:R,13,0))</f>
        <v/>
      </c>
      <c r="F1095" s="29" t="str">
        <f>IF(D1095="","",VLOOKUP(D1095,'Műszaki adattábla'!F:M,8,0))</f>
        <v/>
      </c>
      <c r="G1095" s="29" t="str">
        <f>IF(D1095="","",IF('Műszaki adattábla'!L1086="20-99",IF('Műszaki adattábla'!O1086="","Nem adott meg lekötött teljesítményt",VLOOKUP(D1095,'Műszaki adattábla'!F:O,10,0)),0))</f>
        <v/>
      </c>
      <c r="H1095" s="29" t="str">
        <f>IF(D1095="","",VLOOKUP(D1095,'Műszaki adattábla'!F:P,11,0))</f>
        <v/>
      </c>
      <c r="I1095" s="30"/>
      <c r="J1095" s="30"/>
      <c r="K1095" s="31" t="str">
        <f>IF(D1095="","",ROUND(((F1095*I1095*'Műszaki adattábla'!$C$7/'Műszaki adattábla'!$C$8)+(G1095*I1095)+(H1095*I1095))/12*'Műszaki adattábla'!T1086,0))</f>
        <v/>
      </c>
      <c r="L1095" s="32" t="str">
        <f t="shared" si="39"/>
        <v/>
      </c>
    </row>
    <row r="1096" spans="2:12" ht="14.4" thickBot="1" x14ac:dyDescent="0.3">
      <c r="B1096" s="28" t="str">
        <f t="shared" si="38"/>
        <v/>
      </c>
      <c r="C1096" s="167" t="str">
        <f>IF(D1096="","",VLOOKUP(D1096,'Műszaki adattábla'!F:G,2,0))</f>
        <v/>
      </c>
      <c r="D1096" s="168" t="str">
        <f>IF('Műszaki adattábla'!F1087="","",'Műszaki adattábla'!F1087)</f>
        <v/>
      </c>
      <c r="E1096" s="169" t="str">
        <f>IF(D1096="","",VLOOKUP(D1096,'Műszaki adattábla'!F:R,13,0))</f>
        <v/>
      </c>
      <c r="F1096" s="29" t="str">
        <f>IF(D1096="","",VLOOKUP(D1096,'Műszaki adattábla'!F:M,8,0))</f>
        <v/>
      </c>
      <c r="G1096" s="29" t="str">
        <f>IF(D1096="","",IF('Műszaki adattábla'!L1087="20-99",IF('Műszaki adattábla'!O1087="","Nem adott meg lekötött teljesítményt",VLOOKUP(D1096,'Műszaki adattábla'!F:O,10,0)),0))</f>
        <v/>
      </c>
      <c r="H1096" s="29" t="str">
        <f>IF(D1096="","",VLOOKUP(D1096,'Műszaki adattábla'!F:P,11,0))</f>
        <v/>
      </c>
      <c r="I1096" s="30"/>
      <c r="J1096" s="30"/>
      <c r="K1096" s="31" t="str">
        <f>IF(D1096="","",ROUND(((F1096*I1096*'Műszaki adattábla'!$C$7/'Műszaki adattábla'!$C$8)+(G1096*I1096)+(H1096*I1096))/12*'Műszaki adattábla'!T1087,0))</f>
        <v/>
      </c>
      <c r="L1096" s="32" t="str">
        <f t="shared" si="39"/>
        <v/>
      </c>
    </row>
    <row r="1097" spans="2:12" ht="14.4" thickBot="1" x14ac:dyDescent="0.3">
      <c r="B1097" s="28" t="str">
        <f t="shared" si="38"/>
        <v/>
      </c>
      <c r="C1097" s="167" t="str">
        <f>IF(D1097="","",VLOOKUP(D1097,'Műszaki adattábla'!F:G,2,0))</f>
        <v/>
      </c>
      <c r="D1097" s="168" t="str">
        <f>IF('Műszaki adattábla'!F1088="","",'Műszaki adattábla'!F1088)</f>
        <v/>
      </c>
      <c r="E1097" s="169" t="str">
        <f>IF(D1097="","",VLOOKUP(D1097,'Műszaki adattábla'!F:R,13,0))</f>
        <v/>
      </c>
      <c r="F1097" s="29" t="str">
        <f>IF(D1097="","",VLOOKUP(D1097,'Műszaki adattábla'!F:M,8,0))</f>
        <v/>
      </c>
      <c r="G1097" s="29" t="str">
        <f>IF(D1097="","",IF('Műszaki adattábla'!L1088="20-99",IF('Műszaki adattábla'!O1088="","Nem adott meg lekötött teljesítményt",VLOOKUP(D1097,'Műszaki adattábla'!F:O,10,0)),0))</f>
        <v/>
      </c>
      <c r="H1097" s="29" t="str">
        <f>IF(D1097="","",VLOOKUP(D1097,'Műszaki adattábla'!F:P,11,0))</f>
        <v/>
      </c>
      <c r="I1097" s="30"/>
      <c r="J1097" s="30"/>
      <c r="K1097" s="31" t="str">
        <f>IF(D1097="","",ROUND(((F1097*I1097*'Műszaki adattábla'!$C$7/'Műszaki adattábla'!$C$8)+(G1097*I1097)+(H1097*I1097))/12*'Műszaki adattábla'!T1088,0))</f>
        <v/>
      </c>
      <c r="L1097" s="32" t="str">
        <f t="shared" si="39"/>
        <v/>
      </c>
    </row>
    <row r="1098" spans="2:12" ht="14.4" thickBot="1" x14ac:dyDescent="0.3">
      <c r="B1098" s="28" t="str">
        <f t="shared" si="38"/>
        <v/>
      </c>
      <c r="C1098" s="167" t="str">
        <f>IF(D1098="","",VLOOKUP(D1098,'Műszaki adattábla'!F:G,2,0))</f>
        <v/>
      </c>
      <c r="D1098" s="168" t="str">
        <f>IF('Műszaki adattábla'!F1089="","",'Műszaki adattábla'!F1089)</f>
        <v/>
      </c>
      <c r="E1098" s="169" t="str">
        <f>IF(D1098="","",VLOOKUP(D1098,'Műszaki adattábla'!F:R,13,0))</f>
        <v/>
      </c>
      <c r="F1098" s="29" t="str">
        <f>IF(D1098="","",VLOOKUP(D1098,'Műszaki adattábla'!F:M,8,0))</f>
        <v/>
      </c>
      <c r="G1098" s="29" t="str">
        <f>IF(D1098="","",IF('Műszaki adattábla'!L1089="20-99",IF('Műszaki adattábla'!O1089="","Nem adott meg lekötött teljesítményt",VLOOKUP(D1098,'Műszaki adattábla'!F:O,10,0)),0))</f>
        <v/>
      </c>
      <c r="H1098" s="29" t="str">
        <f>IF(D1098="","",VLOOKUP(D1098,'Műszaki adattábla'!F:P,11,0))</f>
        <v/>
      </c>
      <c r="I1098" s="30"/>
      <c r="J1098" s="30"/>
      <c r="K1098" s="31" t="str">
        <f>IF(D1098="","",ROUND(((F1098*I1098*'Műszaki adattábla'!$C$7/'Műszaki adattábla'!$C$8)+(G1098*I1098)+(H1098*I1098))/12*'Műszaki adattábla'!T1089,0))</f>
        <v/>
      </c>
      <c r="L1098" s="32" t="str">
        <f t="shared" si="39"/>
        <v/>
      </c>
    </row>
    <row r="1099" spans="2:12" ht="14.4" thickBot="1" x14ac:dyDescent="0.3">
      <c r="B1099" s="28" t="str">
        <f t="shared" si="38"/>
        <v/>
      </c>
      <c r="C1099" s="167" t="str">
        <f>IF(D1099="","",VLOOKUP(D1099,'Műszaki adattábla'!F:G,2,0))</f>
        <v/>
      </c>
      <c r="D1099" s="168" t="str">
        <f>IF('Műszaki adattábla'!F1090="","",'Műszaki adattábla'!F1090)</f>
        <v/>
      </c>
      <c r="E1099" s="169" t="str">
        <f>IF(D1099="","",VLOOKUP(D1099,'Műszaki adattábla'!F:R,13,0))</f>
        <v/>
      </c>
      <c r="F1099" s="29" t="str">
        <f>IF(D1099="","",VLOOKUP(D1099,'Műszaki adattábla'!F:M,8,0))</f>
        <v/>
      </c>
      <c r="G1099" s="29" t="str">
        <f>IF(D1099="","",IF('Műszaki adattábla'!L1090="20-99",IF('Műszaki adattábla'!O1090="","Nem adott meg lekötött teljesítményt",VLOOKUP(D1099,'Műszaki adattábla'!F:O,10,0)),0))</f>
        <v/>
      </c>
      <c r="H1099" s="29" t="str">
        <f>IF(D1099="","",VLOOKUP(D1099,'Műszaki adattábla'!F:P,11,0))</f>
        <v/>
      </c>
      <c r="I1099" s="30"/>
      <c r="J1099" s="30"/>
      <c r="K1099" s="31" t="str">
        <f>IF(D1099="","",ROUND(((F1099*I1099*'Műszaki adattábla'!$C$7/'Műszaki adattábla'!$C$8)+(G1099*I1099)+(H1099*I1099))/12*'Műszaki adattábla'!T1090,0))</f>
        <v/>
      </c>
      <c r="L1099" s="32" t="str">
        <f t="shared" si="39"/>
        <v/>
      </c>
    </row>
    <row r="1100" spans="2:12" ht="14.4" thickBot="1" x14ac:dyDescent="0.3">
      <c r="B1100" s="28" t="str">
        <f t="shared" si="38"/>
        <v/>
      </c>
      <c r="C1100" s="167" t="str">
        <f>IF(D1100="","",VLOOKUP(D1100,'Műszaki adattábla'!F:G,2,0))</f>
        <v/>
      </c>
      <c r="D1100" s="168" t="str">
        <f>IF('Műszaki adattábla'!F1091="","",'Műszaki adattábla'!F1091)</f>
        <v/>
      </c>
      <c r="E1100" s="169" t="str">
        <f>IF(D1100="","",VLOOKUP(D1100,'Műszaki adattábla'!F:R,13,0))</f>
        <v/>
      </c>
      <c r="F1100" s="29" t="str">
        <f>IF(D1100="","",VLOOKUP(D1100,'Műszaki adattábla'!F:M,8,0))</f>
        <v/>
      </c>
      <c r="G1100" s="29" t="str">
        <f>IF(D1100="","",IF('Műszaki adattábla'!L1091="20-99",IF('Műszaki adattábla'!O1091="","Nem adott meg lekötött teljesítményt",VLOOKUP(D1100,'Műszaki adattábla'!F:O,10,0)),0))</f>
        <v/>
      </c>
      <c r="H1100" s="29" t="str">
        <f>IF(D1100="","",VLOOKUP(D1100,'Műszaki adattábla'!F:P,11,0))</f>
        <v/>
      </c>
      <c r="I1100" s="30"/>
      <c r="J1100" s="30"/>
      <c r="K1100" s="31" t="str">
        <f>IF(D1100="","",ROUND(((F1100*I1100*'Műszaki adattábla'!$C$7/'Műszaki adattábla'!$C$8)+(G1100*I1100)+(H1100*I1100))/12*'Műszaki adattábla'!T1091,0))</f>
        <v/>
      </c>
      <c r="L1100" s="32" t="str">
        <f t="shared" si="39"/>
        <v/>
      </c>
    </row>
    <row r="1101" spans="2:12" ht="14.4" thickBot="1" x14ac:dyDescent="0.3">
      <c r="B1101" s="28" t="str">
        <f t="shared" si="38"/>
        <v/>
      </c>
      <c r="C1101" s="167" t="str">
        <f>IF(D1101="","",VLOOKUP(D1101,'Műszaki adattábla'!F:G,2,0))</f>
        <v/>
      </c>
      <c r="D1101" s="168" t="str">
        <f>IF('Műszaki adattábla'!F1092="","",'Műszaki adattábla'!F1092)</f>
        <v/>
      </c>
      <c r="E1101" s="169" t="str">
        <f>IF(D1101="","",VLOOKUP(D1101,'Műszaki adattábla'!F:R,13,0))</f>
        <v/>
      </c>
      <c r="F1101" s="29" t="str">
        <f>IF(D1101="","",VLOOKUP(D1101,'Műszaki adattábla'!F:M,8,0))</f>
        <v/>
      </c>
      <c r="G1101" s="29" t="str">
        <f>IF(D1101="","",IF('Műszaki adattábla'!L1092="20-99",IF('Műszaki adattábla'!O1092="","Nem adott meg lekötött teljesítményt",VLOOKUP(D1101,'Műszaki adattábla'!F:O,10,0)),0))</f>
        <v/>
      </c>
      <c r="H1101" s="29" t="str">
        <f>IF(D1101="","",VLOOKUP(D1101,'Műszaki adattábla'!F:P,11,0))</f>
        <v/>
      </c>
      <c r="I1101" s="30"/>
      <c r="J1101" s="30"/>
      <c r="K1101" s="31" t="str">
        <f>IF(D1101="","",ROUND(((F1101*I1101*'Műszaki adattábla'!$C$7/'Műszaki adattábla'!$C$8)+(G1101*I1101)+(H1101*I1101))/12*'Műszaki adattábla'!T1092,0))</f>
        <v/>
      </c>
      <c r="L1101" s="32" t="str">
        <f t="shared" si="39"/>
        <v/>
      </c>
    </row>
    <row r="1102" spans="2:12" ht="14.4" thickBot="1" x14ac:dyDescent="0.3">
      <c r="B1102" s="28" t="str">
        <f t="shared" si="38"/>
        <v/>
      </c>
      <c r="C1102" s="167" t="str">
        <f>IF(D1102="","",VLOOKUP(D1102,'Műszaki adattábla'!F:G,2,0))</f>
        <v/>
      </c>
      <c r="D1102" s="168" t="str">
        <f>IF('Műszaki adattábla'!F1093="","",'Műszaki adattábla'!F1093)</f>
        <v/>
      </c>
      <c r="E1102" s="169" t="str">
        <f>IF(D1102="","",VLOOKUP(D1102,'Műszaki adattábla'!F:R,13,0))</f>
        <v/>
      </c>
      <c r="F1102" s="29" t="str">
        <f>IF(D1102="","",VLOOKUP(D1102,'Műszaki adattábla'!F:M,8,0))</f>
        <v/>
      </c>
      <c r="G1102" s="29" t="str">
        <f>IF(D1102="","",IF('Műszaki adattábla'!L1093="20-99",IF('Műszaki adattábla'!O1093="","Nem adott meg lekötött teljesítményt",VLOOKUP(D1102,'Műszaki adattábla'!F:O,10,0)),0))</f>
        <v/>
      </c>
      <c r="H1102" s="29" t="str">
        <f>IF(D1102="","",VLOOKUP(D1102,'Műszaki adattábla'!F:P,11,0))</f>
        <v/>
      </c>
      <c r="I1102" s="30"/>
      <c r="J1102" s="30"/>
      <c r="K1102" s="31" t="str">
        <f>IF(D1102="","",ROUND(((F1102*I1102*'Műszaki adattábla'!$C$7/'Műszaki adattábla'!$C$8)+(G1102*I1102)+(H1102*I1102))/12*'Műszaki adattábla'!T1093,0))</f>
        <v/>
      </c>
      <c r="L1102" s="32" t="str">
        <f t="shared" si="39"/>
        <v/>
      </c>
    </row>
    <row r="1103" spans="2:12" ht="14.4" thickBot="1" x14ac:dyDescent="0.3">
      <c r="B1103" s="28" t="str">
        <f t="shared" si="38"/>
        <v/>
      </c>
      <c r="C1103" s="167" t="str">
        <f>IF(D1103="","",VLOOKUP(D1103,'Műszaki adattábla'!F:G,2,0))</f>
        <v/>
      </c>
      <c r="D1103" s="168" t="str">
        <f>IF('Műszaki adattábla'!F1094="","",'Műszaki adattábla'!F1094)</f>
        <v/>
      </c>
      <c r="E1103" s="169" t="str">
        <f>IF(D1103="","",VLOOKUP(D1103,'Műszaki adattábla'!F:R,13,0))</f>
        <v/>
      </c>
      <c r="F1103" s="29" t="str">
        <f>IF(D1103="","",VLOOKUP(D1103,'Műszaki adattábla'!F:M,8,0))</f>
        <v/>
      </c>
      <c r="G1103" s="29" t="str">
        <f>IF(D1103="","",IF('Műszaki adattábla'!L1094="20-99",IF('Műszaki adattábla'!O1094="","Nem adott meg lekötött teljesítményt",VLOOKUP(D1103,'Műszaki adattábla'!F:O,10,0)),0))</f>
        <v/>
      </c>
      <c r="H1103" s="29" t="str">
        <f>IF(D1103="","",VLOOKUP(D1103,'Műszaki adattábla'!F:P,11,0))</f>
        <v/>
      </c>
      <c r="I1103" s="30"/>
      <c r="J1103" s="30"/>
      <c r="K1103" s="31" t="str">
        <f>IF(D1103="","",ROUND(((F1103*I1103*'Műszaki adattábla'!$C$7/'Műszaki adattábla'!$C$8)+(G1103*I1103)+(H1103*I1103))/12*'Műszaki adattábla'!T1094,0))</f>
        <v/>
      </c>
      <c r="L1103" s="32" t="str">
        <f t="shared" si="39"/>
        <v/>
      </c>
    </row>
    <row r="1104" spans="2:12" ht="14.4" thickBot="1" x14ac:dyDescent="0.3">
      <c r="B1104" s="28" t="str">
        <f t="shared" si="38"/>
        <v/>
      </c>
      <c r="C1104" s="167" t="str">
        <f>IF(D1104="","",VLOOKUP(D1104,'Műszaki adattábla'!F:G,2,0))</f>
        <v/>
      </c>
      <c r="D1104" s="168" t="str">
        <f>IF('Műszaki adattábla'!F1095="","",'Műszaki adattábla'!F1095)</f>
        <v/>
      </c>
      <c r="E1104" s="169" t="str">
        <f>IF(D1104="","",VLOOKUP(D1104,'Műszaki adattábla'!F:R,13,0))</f>
        <v/>
      </c>
      <c r="F1104" s="29" t="str">
        <f>IF(D1104="","",VLOOKUP(D1104,'Műszaki adattábla'!F:M,8,0))</f>
        <v/>
      </c>
      <c r="G1104" s="29" t="str">
        <f>IF(D1104="","",IF('Műszaki adattábla'!L1095="20-99",IF('Műszaki adattábla'!O1095="","Nem adott meg lekötött teljesítményt",VLOOKUP(D1104,'Műszaki adattábla'!F:O,10,0)),0))</f>
        <v/>
      </c>
      <c r="H1104" s="29" t="str">
        <f>IF(D1104="","",VLOOKUP(D1104,'Műszaki adattábla'!F:P,11,0))</f>
        <v/>
      </c>
      <c r="I1104" s="30"/>
      <c r="J1104" s="30"/>
      <c r="K1104" s="31" t="str">
        <f>IF(D1104="","",ROUND(((F1104*I1104*'Műszaki adattábla'!$C$7/'Műszaki adattábla'!$C$8)+(G1104*I1104)+(H1104*I1104))/12*'Műszaki adattábla'!T1095,0))</f>
        <v/>
      </c>
      <c r="L1104" s="32" t="str">
        <f t="shared" si="39"/>
        <v/>
      </c>
    </row>
    <row r="1105" spans="2:12" ht="14.4" thickBot="1" x14ac:dyDescent="0.3">
      <c r="B1105" s="28" t="str">
        <f t="shared" si="38"/>
        <v/>
      </c>
      <c r="C1105" s="167" t="str">
        <f>IF(D1105="","",VLOOKUP(D1105,'Műszaki adattábla'!F:G,2,0))</f>
        <v/>
      </c>
      <c r="D1105" s="168" t="str">
        <f>IF('Műszaki adattábla'!F1096="","",'Műszaki adattábla'!F1096)</f>
        <v/>
      </c>
      <c r="E1105" s="169" t="str">
        <f>IF(D1105="","",VLOOKUP(D1105,'Műszaki adattábla'!F:R,13,0))</f>
        <v/>
      </c>
      <c r="F1105" s="29" t="str">
        <f>IF(D1105="","",VLOOKUP(D1105,'Műszaki adattábla'!F:M,8,0))</f>
        <v/>
      </c>
      <c r="G1105" s="29" t="str">
        <f>IF(D1105="","",IF('Műszaki adattábla'!L1096="20-99",IF('Műszaki adattábla'!O1096="","Nem adott meg lekötött teljesítményt",VLOOKUP(D1105,'Műszaki adattábla'!F:O,10,0)),0))</f>
        <v/>
      </c>
      <c r="H1105" s="29" t="str">
        <f>IF(D1105="","",VLOOKUP(D1105,'Műszaki adattábla'!F:P,11,0))</f>
        <v/>
      </c>
      <c r="I1105" s="30"/>
      <c r="J1105" s="30"/>
      <c r="K1105" s="31" t="str">
        <f>IF(D1105="","",ROUND(((F1105*I1105*'Műszaki adattábla'!$C$7/'Műszaki adattábla'!$C$8)+(G1105*I1105)+(H1105*I1105))/12*'Műszaki adattábla'!T1096,0))</f>
        <v/>
      </c>
      <c r="L1105" s="32" t="str">
        <f t="shared" si="39"/>
        <v/>
      </c>
    </row>
    <row r="1106" spans="2:12" ht="14.4" thickBot="1" x14ac:dyDescent="0.3">
      <c r="B1106" s="28" t="str">
        <f t="shared" si="38"/>
        <v/>
      </c>
      <c r="C1106" s="167" t="str">
        <f>IF(D1106="","",VLOOKUP(D1106,'Műszaki adattábla'!F:G,2,0))</f>
        <v/>
      </c>
      <c r="D1106" s="168" t="str">
        <f>IF('Műszaki adattábla'!F1097="","",'Műszaki adattábla'!F1097)</f>
        <v/>
      </c>
      <c r="E1106" s="169" t="str">
        <f>IF(D1106="","",VLOOKUP(D1106,'Műszaki adattábla'!F:R,13,0))</f>
        <v/>
      </c>
      <c r="F1106" s="29" t="str">
        <f>IF(D1106="","",VLOOKUP(D1106,'Műszaki adattábla'!F:M,8,0))</f>
        <v/>
      </c>
      <c r="G1106" s="29" t="str">
        <f>IF(D1106="","",IF('Műszaki adattábla'!L1097="20-99",IF('Műszaki adattábla'!O1097="","Nem adott meg lekötött teljesítményt",VLOOKUP(D1106,'Műszaki adattábla'!F:O,10,0)),0))</f>
        <v/>
      </c>
      <c r="H1106" s="29" t="str">
        <f>IF(D1106="","",VLOOKUP(D1106,'Műszaki adattábla'!F:P,11,0))</f>
        <v/>
      </c>
      <c r="I1106" s="30"/>
      <c r="J1106" s="30"/>
      <c r="K1106" s="31" t="str">
        <f>IF(D1106="","",ROUND(((F1106*I1106*'Műszaki adattábla'!$C$7/'Műszaki adattábla'!$C$8)+(G1106*I1106)+(H1106*I1106))/12*'Műszaki adattábla'!T1097,0))</f>
        <v/>
      </c>
      <c r="L1106" s="32" t="str">
        <f t="shared" si="39"/>
        <v/>
      </c>
    </row>
    <row r="1107" spans="2:12" ht="14.4" thickBot="1" x14ac:dyDescent="0.3">
      <c r="B1107" s="28" t="str">
        <f t="shared" si="38"/>
        <v/>
      </c>
      <c r="C1107" s="167" t="str">
        <f>IF(D1107="","",VLOOKUP(D1107,'Műszaki adattábla'!F:G,2,0))</f>
        <v/>
      </c>
      <c r="D1107" s="168" t="str">
        <f>IF('Műszaki adattábla'!F1098="","",'Műszaki adattábla'!F1098)</f>
        <v/>
      </c>
      <c r="E1107" s="169" t="str">
        <f>IF(D1107="","",VLOOKUP(D1107,'Műszaki adattábla'!F:R,13,0))</f>
        <v/>
      </c>
      <c r="F1107" s="29" t="str">
        <f>IF(D1107="","",VLOOKUP(D1107,'Műszaki adattábla'!F:M,8,0))</f>
        <v/>
      </c>
      <c r="G1107" s="29" t="str">
        <f>IF(D1107="","",IF('Műszaki adattábla'!L1098="20-99",IF('Műszaki adattábla'!O1098="","Nem adott meg lekötött teljesítményt",VLOOKUP(D1107,'Műszaki adattábla'!F:O,10,0)),0))</f>
        <v/>
      </c>
      <c r="H1107" s="29" t="str">
        <f>IF(D1107="","",VLOOKUP(D1107,'Műszaki adattábla'!F:P,11,0))</f>
        <v/>
      </c>
      <c r="I1107" s="30"/>
      <c r="J1107" s="30"/>
      <c r="K1107" s="31" t="str">
        <f>IF(D1107="","",ROUND(((F1107*I1107*'Műszaki adattábla'!$C$7/'Műszaki adattábla'!$C$8)+(G1107*I1107)+(H1107*I1107))/12*'Műszaki adattábla'!T1098,0))</f>
        <v/>
      </c>
      <c r="L1107" s="32" t="str">
        <f t="shared" si="39"/>
        <v/>
      </c>
    </row>
    <row r="1108" spans="2:12" ht="14.4" thickBot="1" x14ac:dyDescent="0.3">
      <c r="B1108" s="28" t="str">
        <f t="shared" si="38"/>
        <v/>
      </c>
      <c r="C1108" s="167" t="str">
        <f>IF(D1108="","",VLOOKUP(D1108,'Műszaki adattábla'!F:G,2,0))</f>
        <v/>
      </c>
      <c r="D1108" s="168" t="str">
        <f>IF('Műszaki adattábla'!F1099="","",'Műszaki adattábla'!F1099)</f>
        <v/>
      </c>
      <c r="E1108" s="169" t="str">
        <f>IF(D1108="","",VLOOKUP(D1108,'Műszaki adattábla'!F:R,13,0))</f>
        <v/>
      </c>
      <c r="F1108" s="29" t="str">
        <f>IF(D1108="","",VLOOKUP(D1108,'Műszaki adattábla'!F:M,8,0))</f>
        <v/>
      </c>
      <c r="G1108" s="29" t="str">
        <f>IF(D1108="","",IF('Műszaki adattábla'!L1099="20-99",IF('Műszaki adattábla'!O1099="","Nem adott meg lekötött teljesítményt",VLOOKUP(D1108,'Műszaki adattábla'!F:O,10,0)),0))</f>
        <v/>
      </c>
      <c r="H1108" s="29" t="str">
        <f>IF(D1108="","",VLOOKUP(D1108,'Műszaki adattábla'!F:P,11,0))</f>
        <v/>
      </c>
      <c r="I1108" s="30"/>
      <c r="J1108" s="30"/>
      <c r="K1108" s="31" t="str">
        <f>IF(D1108="","",ROUND(((F1108*I1108*'Műszaki adattábla'!$C$7/'Műszaki adattábla'!$C$8)+(G1108*I1108)+(H1108*I1108))/12*'Műszaki adattábla'!T1099,0))</f>
        <v/>
      </c>
      <c r="L1108" s="32" t="str">
        <f t="shared" si="39"/>
        <v/>
      </c>
    </row>
    <row r="1109" spans="2:12" ht="14.4" thickBot="1" x14ac:dyDescent="0.3">
      <c r="B1109" s="28" t="str">
        <f t="shared" si="38"/>
        <v/>
      </c>
      <c r="C1109" s="167" t="str">
        <f>IF(D1109="","",VLOOKUP(D1109,'Műszaki adattábla'!F:G,2,0))</f>
        <v/>
      </c>
      <c r="D1109" s="168" t="str">
        <f>IF('Műszaki adattábla'!F1100="","",'Műszaki adattábla'!F1100)</f>
        <v/>
      </c>
      <c r="E1109" s="169" t="str">
        <f>IF(D1109="","",VLOOKUP(D1109,'Műszaki adattábla'!F:R,13,0))</f>
        <v/>
      </c>
      <c r="F1109" s="29" t="str">
        <f>IF(D1109="","",VLOOKUP(D1109,'Műszaki adattábla'!F:M,8,0))</f>
        <v/>
      </c>
      <c r="G1109" s="29" t="str">
        <f>IF(D1109="","",IF('Műszaki adattábla'!L1100="20-99",IF('Műszaki adattábla'!O1100="","Nem adott meg lekötött teljesítményt",VLOOKUP(D1109,'Műszaki adattábla'!F:O,10,0)),0))</f>
        <v/>
      </c>
      <c r="H1109" s="29" t="str">
        <f>IF(D1109="","",VLOOKUP(D1109,'Műszaki adattábla'!F:P,11,0))</f>
        <v/>
      </c>
      <c r="I1109" s="30"/>
      <c r="J1109" s="30"/>
      <c r="K1109" s="31" t="str">
        <f>IF(D1109="","",ROUND(((F1109*I1109*'Műszaki adattábla'!$C$7/'Műszaki adattábla'!$C$8)+(G1109*I1109)+(H1109*I1109))/12*'Műszaki adattábla'!T1100,0))</f>
        <v/>
      </c>
      <c r="L1109" s="32" t="str">
        <f t="shared" si="39"/>
        <v/>
      </c>
    </row>
    <row r="1110" spans="2:12" ht="14.4" thickBot="1" x14ac:dyDescent="0.3">
      <c r="B1110" s="28" t="str">
        <f t="shared" si="38"/>
        <v/>
      </c>
      <c r="C1110" s="167" t="str">
        <f>IF(D1110="","",VLOOKUP(D1110,'Műszaki adattábla'!F:G,2,0))</f>
        <v/>
      </c>
      <c r="D1110" s="168" t="str">
        <f>IF('Műszaki adattábla'!F1101="","",'Műszaki adattábla'!F1101)</f>
        <v/>
      </c>
      <c r="E1110" s="169" t="str">
        <f>IF(D1110="","",VLOOKUP(D1110,'Műszaki adattábla'!F:R,13,0))</f>
        <v/>
      </c>
      <c r="F1110" s="29" t="str">
        <f>IF(D1110="","",VLOOKUP(D1110,'Műszaki adattábla'!F:M,8,0))</f>
        <v/>
      </c>
      <c r="G1110" s="29" t="str">
        <f>IF(D1110="","",IF('Műszaki adattábla'!L1101="20-99",IF('Műszaki adattábla'!O1101="","Nem adott meg lekötött teljesítményt",VLOOKUP(D1110,'Műszaki adattábla'!F:O,10,0)),0))</f>
        <v/>
      </c>
      <c r="H1110" s="29" t="str">
        <f>IF(D1110="","",VLOOKUP(D1110,'Műszaki adattábla'!F:P,11,0))</f>
        <v/>
      </c>
      <c r="I1110" s="30"/>
      <c r="J1110" s="30"/>
      <c r="K1110" s="31" t="str">
        <f>IF(D1110="","",ROUND(((F1110*I1110*'Műszaki adattábla'!$C$7/'Műszaki adattábla'!$C$8)+(G1110*I1110)+(H1110*I1110))/12*'Műszaki adattábla'!T1101,0))</f>
        <v/>
      </c>
      <c r="L1110" s="32" t="str">
        <f t="shared" si="39"/>
        <v/>
      </c>
    </row>
    <row r="1111" spans="2:12" ht="14.4" thickBot="1" x14ac:dyDescent="0.3">
      <c r="B1111" s="28" t="str">
        <f t="shared" si="38"/>
        <v/>
      </c>
      <c r="C1111" s="167" t="str">
        <f>IF(D1111="","",VLOOKUP(D1111,'Műszaki adattábla'!F:G,2,0))</f>
        <v/>
      </c>
      <c r="D1111" s="168" t="str">
        <f>IF('Műszaki adattábla'!F1102="","",'Műszaki adattábla'!F1102)</f>
        <v/>
      </c>
      <c r="E1111" s="169" t="str">
        <f>IF(D1111="","",VLOOKUP(D1111,'Műszaki adattábla'!F:R,13,0))</f>
        <v/>
      </c>
      <c r="F1111" s="29" t="str">
        <f>IF(D1111="","",VLOOKUP(D1111,'Műszaki adattábla'!F:M,8,0))</f>
        <v/>
      </c>
      <c r="G1111" s="29" t="str">
        <f>IF(D1111="","",IF('Műszaki adattábla'!L1102="20-99",IF('Műszaki adattábla'!O1102="","Nem adott meg lekötött teljesítményt",VLOOKUP(D1111,'Műszaki adattábla'!F:O,10,0)),0))</f>
        <v/>
      </c>
      <c r="H1111" s="29" t="str">
        <f>IF(D1111="","",VLOOKUP(D1111,'Műszaki adattábla'!F:P,11,0))</f>
        <v/>
      </c>
      <c r="I1111" s="30"/>
      <c r="J1111" s="30"/>
      <c r="K1111" s="31" t="str">
        <f>IF(D1111="","",ROUND(((F1111*I1111*'Műszaki adattábla'!$C$7/'Műszaki adattábla'!$C$8)+(G1111*I1111)+(H1111*I1111))/12*'Műszaki adattábla'!T1102,0))</f>
        <v/>
      </c>
      <c r="L1111" s="32" t="str">
        <f t="shared" si="39"/>
        <v/>
      </c>
    </row>
    <row r="1112" spans="2:12" ht="14.4" thickBot="1" x14ac:dyDescent="0.3">
      <c r="B1112" s="28" t="str">
        <f t="shared" ref="B1112:B1175" si="40">IF(D1112="","",B1111+1)</f>
        <v/>
      </c>
      <c r="C1112" s="167" t="str">
        <f>IF(D1112="","",VLOOKUP(D1112,'Műszaki adattábla'!F:G,2,0))</f>
        <v/>
      </c>
      <c r="D1112" s="168" t="str">
        <f>IF('Műszaki adattábla'!F1103="","",'Műszaki adattábla'!F1103)</f>
        <v/>
      </c>
      <c r="E1112" s="169" t="str">
        <f>IF(D1112="","",VLOOKUP(D1112,'Műszaki adattábla'!F:R,13,0))</f>
        <v/>
      </c>
      <c r="F1112" s="29" t="str">
        <f>IF(D1112="","",VLOOKUP(D1112,'Műszaki adattábla'!F:M,8,0))</f>
        <v/>
      </c>
      <c r="G1112" s="29" t="str">
        <f>IF(D1112="","",IF('Műszaki adattábla'!L1103="20-99",IF('Műszaki adattábla'!O1103="","Nem adott meg lekötött teljesítményt",VLOOKUP(D1112,'Műszaki adattábla'!F:O,10,0)),0))</f>
        <v/>
      </c>
      <c r="H1112" s="29" t="str">
        <f>IF(D1112="","",VLOOKUP(D1112,'Műszaki adattábla'!F:P,11,0))</f>
        <v/>
      </c>
      <c r="I1112" s="30"/>
      <c r="J1112" s="30"/>
      <c r="K1112" s="31" t="str">
        <f>IF(D1112="","",ROUND(((F1112*I1112*'Műszaki adattábla'!$C$7/'Műszaki adattábla'!$C$8)+(G1112*I1112)+(H1112*I1112))/12*'Műszaki adattábla'!T1103,0))</f>
        <v/>
      </c>
      <c r="L1112" s="32" t="str">
        <f t="shared" ref="L1112:L1175" si="41">IF(D1112="","",ROUND((J1112/1000)*E1112,0))</f>
        <v/>
      </c>
    </row>
    <row r="1113" spans="2:12" ht="14.4" thickBot="1" x14ac:dyDescent="0.3">
      <c r="B1113" s="28" t="str">
        <f t="shared" si="40"/>
        <v/>
      </c>
      <c r="C1113" s="167" t="str">
        <f>IF(D1113="","",VLOOKUP(D1113,'Műszaki adattábla'!F:G,2,0))</f>
        <v/>
      </c>
      <c r="D1113" s="168" t="str">
        <f>IF('Műszaki adattábla'!F1104="","",'Műszaki adattábla'!F1104)</f>
        <v/>
      </c>
      <c r="E1113" s="169" t="str">
        <f>IF(D1113="","",VLOOKUP(D1113,'Műszaki adattábla'!F:R,13,0))</f>
        <v/>
      </c>
      <c r="F1113" s="29" t="str">
        <f>IF(D1113="","",VLOOKUP(D1113,'Műszaki adattábla'!F:M,8,0))</f>
        <v/>
      </c>
      <c r="G1113" s="29" t="str">
        <f>IF(D1113="","",IF('Műszaki adattábla'!L1104="20-99",IF('Műszaki adattábla'!O1104="","Nem adott meg lekötött teljesítményt",VLOOKUP(D1113,'Műszaki adattábla'!F:O,10,0)),0))</f>
        <v/>
      </c>
      <c r="H1113" s="29" t="str">
        <f>IF(D1113="","",VLOOKUP(D1113,'Műszaki adattábla'!F:P,11,0))</f>
        <v/>
      </c>
      <c r="I1113" s="30"/>
      <c r="J1113" s="30"/>
      <c r="K1113" s="31" t="str">
        <f>IF(D1113="","",ROUND(((F1113*I1113*'Műszaki adattábla'!$C$7/'Műszaki adattábla'!$C$8)+(G1113*I1113)+(H1113*I1113))/12*'Műszaki adattábla'!T1104,0))</f>
        <v/>
      </c>
      <c r="L1113" s="32" t="str">
        <f t="shared" si="41"/>
        <v/>
      </c>
    </row>
    <row r="1114" spans="2:12" ht="14.4" thickBot="1" x14ac:dyDescent="0.3">
      <c r="B1114" s="28" t="str">
        <f t="shared" si="40"/>
        <v/>
      </c>
      <c r="C1114" s="167" t="str">
        <f>IF(D1114="","",VLOOKUP(D1114,'Műszaki adattábla'!F:G,2,0))</f>
        <v/>
      </c>
      <c r="D1114" s="168" t="str">
        <f>IF('Műszaki adattábla'!F1105="","",'Műszaki adattábla'!F1105)</f>
        <v/>
      </c>
      <c r="E1114" s="169" t="str">
        <f>IF(D1114="","",VLOOKUP(D1114,'Műszaki adattábla'!F:R,13,0))</f>
        <v/>
      </c>
      <c r="F1114" s="29" t="str">
        <f>IF(D1114="","",VLOOKUP(D1114,'Műszaki adattábla'!F:M,8,0))</f>
        <v/>
      </c>
      <c r="G1114" s="29" t="str">
        <f>IF(D1114="","",IF('Műszaki adattábla'!L1105="20-99",IF('Műszaki adattábla'!O1105="","Nem adott meg lekötött teljesítményt",VLOOKUP(D1114,'Műszaki adattábla'!F:O,10,0)),0))</f>
        <v/>
      </c>
      <c r="H1114" s="29" t="str">
        <f>IF(D1114="","",VLOOKUP(D1114,'Műszaki adattábla'!F:P,11,0))</f>
        <v/>
      </c>
      <c r="I1114" s="30"/>
      <c r="J1114" s="30"/>
      <c r="K1114" s="31" t="str">
        <f>IF(D1114="","",ROUND(((F1114*I1114*'Műszaki adattábla'!$C$7/'Műszaki adattábla'!$C$8)+(G1114*I1114)+(H1114*I1114))/12*'Műszaki adattábla'!T1105,0))</f>
        <v/>
      </c>
      <c r="L1114" s="32" t="str">
        <f t="shared" si="41"/>
        <v/>
      </c>
    </row>
    <row r="1115" spans="2:12" ht="14.4" thickBot="1" x14ac:dyDescent="0.3">
      <c r="B1115" s="28" t="str">
        <f t="shared" si="40"/>
        <v/>
      </c>
      <c r="C1115" s="167" t="str">
        <f>IF(D1115="","",VLOOKUP(D1115,'Műszaki adattábla'!F:G,2,0))</f>
        <v/>
      </c>
      <c r="D1115" s="168" t="str">
        <f>IF('Műszaki adattábla'!F1106="","",'Műszaki adattábla'!F1106)</f>
        <v/>
      </c>
      <c r="E1115" s="169" t="str">
        <f>IF(D1115="","",VLOOKUP(D1115,'Műszaki adattábla'!F:R,13,0))</f>
        <v/>
      </c>
      <c r="F1115" s="29" t="str">
        <f>IF(D1115="","",VLOOKUP(D1115,'Műszaki adattábla'!F:M,8,0))</f>
        <v/>
      </c>
      <c r="G1115" s="29" t="str">
        <f>IF(D1115="","",IF('Műszaki adattábla'!L1106="20-99",IF('Műszaki adattábla'!O1106="","Nem adott meg lekötött teljesítményt",VLOOKUP(D1115,'Műszaki adattábla'!F:O,10,0)),0))</f>
        <v/>
      </c>
      <c r="H1115" s="29" t="str">
        <f>IF(D1115="","",VLOOKUP(D1115,'Műszaki adattábla'!F:P,11,0))</f>
        <v/>
      </c>
      <c r="I1115" s="30"/>
      <c r="J1115" s="30"/>
      <c r="K1115" s="31" t="str">
        <f>IF(D1115="","",ROUND(((F1115*I1115*'Műszaki adattábla'!$C$7/'Műszaki adattábla'!$C$8)+(G1115*I1115)+(H1115*I1115))/12*'Műszaki adattábla'!T1106,0))</f>
        <v/>
      </c>
      <c r="L1115" s="32" t="str">
        <f t="shared" si="41"/>
        <v/>
      </c>
    </row>
    <row r="1116" spans="2:12" ht="14.4" thickBot="1" x14ac:dyDescent="0.3">
      <c r="B1116" s="28" t="str">
        <f t="shared" si="40"/>
        <v/>
      </c>
      <c r="C1116" s="167" t="str">
        <f>IF(D1116="","",VLOOKUP(D1116,'Műszaki adattábla'!F:G,2,0))</f>
        <v/>
      </c>
      <c r="D1116" s="168" t="str">
        <f>IF('Műszaki adattábla'!F1107="","",'Műszaki adattábla'!F1107)</f>
        <v/>
      </c>
      <c r="E1116" s="169" t="str">
        <f>IF(D1116="","",VLOOKUP(D1116,'Műszaki adattábla'!F:R,13,0))</f>
        <v/>
      </c>
      <c r="F1116" s="29" t="str">
        <f>IF(D1116="","",VLOOKUP(D1116,'Műszaki adattábla'!F:M,8,0))</f>
        <v/>
      </c>
      <c r="G1116" s="29" t="str">
        <f>IF(D1116="","",IF('Műszaki adattábla'!L1107="20-99",IF('Műszaki adattábla'!O1107="","Nem adott meg lekötött teljesítményt",VLOOKUP(D1116,'Műszaki adattábla'!F:O,10,0)),0))</f>
        <v/>
      </c>
      <c r="H1116" s="29" t="str">
        <f>IF(D1116="","",VLOOKUP(D1116,'Műszaki adattábla'!F:P,11,0))</f>
        <v/>
      </c>
      <c r="I1116" s="30"/>
      <c r="J1116" s="30"/>
      <c r="K1116" s="31" t="str">
        <f>IF(D1116="","",ROUND(((F1116*I1116*'Műszaki adattábla'!$C$7/'Műszaki adattábla'!$C$8)+(G1116*I1116)+(H1116*I1116))/12*'Műszaki adattábla'!T1107,0))</f>
        <v/>
      </c>
      <c r="L1116" s="32" t="str">
        <f t="shared" si="41"/>
        <v/>
      </c>
    </row>
    <row r="1117" spans="2:12" ht="14.4" thickBot="1" x14ac:dyDescent="0.3">
      <c r="B1117" s="28" t="str">
        <f t="shared" si="40"/>
        <v/>
      </c>
      <c r="C1117" s="167" t="str">
        <f>IF(D1117="","",VLOOKUP(D1117,'Műszaki adattábla'!F:G,2,0))</f>
        <v/>
      </c>
      <c r="D1117" s="168" t="str">
        <f>IF('Műszaki adattábla'!F1108="","",'Műszaki adattábla'!F1108)</f>
        <v/>
      </c>
      <c r="E1117" s="169" t="str">
        <f>IF(D1117="","",VLOOKUP(D1117,'Műszaki adattábla'!F:R,13,0))</f>
        <v/>
      </c>
      <c r="F1117" s="29" t="str">
        <f>IF(D1117="","",VLOOKUP(D1117,'Műszaki adattábla'!F:M,8,0))</f>
        <v/>
      </c>
      <c r="G1117" s="29" t="str">
        <f>IF(D1117="","",IF('Műszaki adattábla'!L1108="20-99",IF('Műszaki adattábla'!O1108="","Nem adott meg lekötött teljesítményt",VLOOKUP(D1117,'Műszaki adattábla'!F:O,10,0)),0))</f>
        <v/>
      </c>
      <c r="H1117" s="29" t="str">
        <f>IF(D1117="","",VLOOKUP(D1117,'Műszaki adattábla'!F:P,11,0))</f>
        <v/>
      </c>
      <c r="I1117" s="30"/>
      <c r="J1117" s="30"/>
      <c r="K1117" s="31" t="str">
        <f>IF(D1117="","",ROUND(((F1117*I1117*'Műszaki adattábla'!$C$7/'Műszaki adattábla'!$C$8)+(G1117*I1117)+(H1117*I1117))/12*'Műszaki adattábla'!T1108,0))</f>
        <v/>
      </c>
      <c r="L1117" s="32" t="str">
        <f t="shared" si="41"/>
        <v/>
      </c>
    </row>
    <row r="1118" spans="2:12" ht="14.4" thickBot="1" x14ac:dyDescent="0.3">
      <c r="B1118" s="28" t="str">
        <f t="shared" si="40"/>
        <v/>
      </c>
      <c r="C1118" s="167" t="str">
        <f>IF(D1118="","",VLOOKUP(D1118,'Műszaki adattábla'!F:G,2,0))</f>
        <v/>
      </c>
      <c r="D1118" s="168" t="str">
        <f>IF('Műszaki adattábla'!F1109="","",'Műszaki adattábla'!F1109)</f>
        <v/>
      </c>
      <c r="E1118" s="169" t="str">
        <f>IF(D1118="","",VLOOKUP(D1118,'Műszaki adattábla'!F:R,13,0))</f>
        <v/>
      </c>
      <c r="F1118" s="29" t="str">
        <f>IF(D1118="","",VLOOKUP(D1118,'Műszaki adattábla'!F:M,8,0))</f>
        <v/>
      </c>
      <c r="G1118" s="29" t="str">
        <f>IF(D1118="","",IF('Műszaki adattábla'!L1109="20-99",IF('Műszaki adattábla'!O1109="","Nem adott meg lekötött teljesítményt",VLOOKUP(D1118,'Műszaki adattábla'!F:O,10,0)),0))</f>
        <v/>
      </c>
      <c r="H1118" s="29" t="str">
        <f>IF(D1118="","",VLOOKUP(D1118,'Műszaki adattábla'!F:P,11,0))</f>
        <v/>
      </c>
      <c r="I1118" s="30"/>
      <c r="J1118" s="30"/>
      <c r="K1118" s="31" t="str">
        <f>IF(D1118="","",ROUND(((F1118*I1118*'Műszaki adattábla'!$C$7/'Műszaki adattábla'!$C$8)+(G1118*I1118)+(H1118*I1118))/12*'Műszaki adattábla'!T1109,0))</f>
        <v/>
      </c>
      <c r="L1118" s="32" t="str">
        <f t="shared" si="41"/>
        <v/>
      </c>
    </row>
    <row r="1119" spans="2:12" ht="14.4" thickBot="1" x14ac:dyDescent="0.3">
      <c r="B1119" s="28" t="str">
        <f t="shared" si="40"/>
        <v/>
      </c>
      <c r="C1119" s="167" t="str">
        <f>IF(D1119="","",VLOOKUP(D1119,'Műszaki adattábla'!F:G,2,0))</f>
        <v/>
      </c>
      <c r="D1119" s="168" t="str">
        <f>IF('Műszaki adattábla'!F1110="","",'Műszaki adattábla'!F1110)</f>
        <v/>
      </c>
      <c r="E1119" s="169" t="str">
        <f>IF(D1119="","",VLOOKUP(D1119,'Műszaki adattábla'!F:R,13,0))</f>
        <v/>
      </c>
      <c r="F1119" s="29" t="str">
        <f>IF(D1119="","",VLOOKUP(D1119,'Műszaki adattábla'!F:M,8,0))</f>
        <v/>
      </c>
      <c r="G1119" s="29" t="str">
        <f>IF(D1119="","",IF('Műszaki adattábla'!L1110="20-99",IF('Műszaki adattábla'!O1110="","Nem adott meg lekötött teljesítményt",VLOOKUP(D1119,'Műszaki adattábla'!F:O,10,0)),0))</f>
        <v/>
      </c>
      <c r="H1119" s="29" t="str">
        <f>IF(D1119="","",VLOOKUP(D1119,'Műszaki adattábla'!F:P,11,0))</f>
        <v/>
      </c>
      <c r="I1119" s="30"/>
      <c r="J1119" s="30"/>
      <c r="K1119" s="31" t="str">
        <f>IF(D1119="","",ROUND(((F1119*I1119*'Műszaki adattábla'!$C$7/'Műszaki adattábla'!$C$8)+(G1119*I1119)+(H1119*I1119))/12*'Műszaki adattábla'!T1110,0))</f>
        <v/>
      </c>
      <c r="L1119" s="32" t="str">
        <f t="shared" si="41"/>
        <v/>
      </c>
    </row>
    <row r="1120" spans="2:12" ht="14.4" thickBot="1" x14ac:dyDescent="0.3">
      <c r="B1120" s="28" t="str">
        <f t="shared" si="40"/>
        <v/>
      </c>
      <c r="C1120" s="167" t="str">
        <f>IF(D1120="","",VLOOKUP(D1120,'Műszaki adattábla'!F:G,2,0))</f>
        <v/>
      </c>
      <c r="D1120" s="168" t="str">
        <f>IF('Műszaki adattábla'!F1111="","",'Műszaki adattábla'!F1111)</f>
        <v/>
      </c>
      <c r="E1120" s="169" t="str">
        <f>IF(D1120="","",VLOOKUP(D1120,'Műszaki adattábla'!F:R,13,0))</f>
        <v/>
      </c>
      <c r="F1120" s="29" t="str">
        <f>IF(D1120="","",VLOOKUP(D1120,'Műszaki adattábla'!F:M,8,0))</f>
        <v/>
      </c>
      <c r="G1120" s="29" t="str">
        <f>IF(D1120="","",IF('Műszaki adattábla'!L1111="20-99",IF('Műszaki adattábla'!O1111="","Nem adott meg lekötött teljesítményt",VLOOKUP(D1120,'Műszaki adattábla'!F:O,10,0)),0))</f>
        <v/>
      </c>
      <c r="H1120" s="29" t="str">
        <f>IF(D1120="","",VLOOKUP(D1120,'Műszaki adattábla'!F:P,11,0))</f>
        <v/>
      </c>
      <c r="I1120" s="30"/>
      <c r="J1120" s="30"/>
      <c r="K1120" s="31" t="str">
        <f>IF(D1120="","",ROUND(((F1120*I1120*'Műszaki adattábla'!$C$7/'Műszaki adattábla'!$C$8)+(G1120*I1120)+(H1120*I1120))/12*'Műszaki adattábla'!T1111,0))</f>
        <v/>
      </c>
      <c r="L1120" s="32" t="str">
        <f t="shared" si="41"/>
        <v/>
      </c>
    </row>
    <row r="1121" spans="2:12" ht="14.4" thickBot="1" x14ac:dyDescent="0.3">
      <c r="B1121" s="28" t="str">
        <f t="shared" si="40"/>
        <v/>
      </c>
      <c r="C1121" s="167" t="str">
        <f>IF(D1121="","",VLOOKUP(D1121,'Műszaki adattábla'!F:G,2,0))</f>
        <v/>
      </c>
      <c r="D1121" s="168" t="str">
        <f>IF('Műszaki adattábla'!F1112="","",'Műszaki adattábla'!F1112)</f>
        <v/>
      </c>
      <c r="E1121" s="169" t="str">
        <f>IF(D1121="","",VLOOKUP(D1121,'Műszaki adattábla'!F:R,13,0))</f>
        <v/>
      </c>
      <c r="F1121" s="29" t="str">
        <f>IF(D1121="","",VLOOKUP(D1121,'Műszaki adattábla'!F:M,8,0))</f>
        <v/>
      </c>
      <c r="G1121" s="29" t="str">
        <f>IF(D1121="","",IF('Műszaki adattábla'!L1112="20-99",IF('Műszaki adattábla'!O1112="","Nem adott meg lekötött teljesítményt",VLOOKUP(D1121,'Műszaki adattábla'!F:O,10,0)),0))</f>
        <v/>
      </c>
      <c r="H1121" s="29" t="str">
        <f>IF(D1121="","",VLOOKUP(D1121,'Műszaki adattábla'!F:P,11,0))</f>
        <v/>
      </c>
      <c r="I1121" s="30"/>
      <c r="J1121" s="30"/>
      <c r="K1121" s="31" t="str">
        <f>IF(D1121="","",ROUND(((F1121*I1121*'Műszaki adattábla'!$C$7/'Műszaki adattábla'!$C$8)+(G1121*I1121)+(H1121*I1121))/12*'Műszaki adattábla'!T1112,0))</f>
        <v/>
      </c>
      <c r="L1121" s="32" t="str">
        <f t="shared" si="41"/>
        <v/>
      </c>
    </row>
    <row r="1122" spans="2:12" ht="14.4" thickBot="1" x14ac:dyDescent="0.3">
      <c r="B1122" s="28" t="str">
        <f t="shared" si="40"/>
        <v/>
      </c>
      <c r="C1122" s="167" t="str">
        <f>IF(D1122="","",VLOOKUP(D1122,'Műszaki adattábla'!F:G,2,0))</f>
        <v/>
      </c>
      <c r="D1122" s="168" t="str">
        <f>IF('Műszaki adattábla'!F1113="","",'Műszaki adattábla'!F1113)</f>
        <v/>
      </c>
      <c r="E1122" s="169" t="str">
        <f>IF(D1122="","",VLOOKUP(D1122,'Műszaki adattábla'!F:R,13,0))</f>
        <v/>
      </c>
      <c r="F1122" s="29" t="str">
        <f>IF(D1122="","",VLOOKUP(D1122,'Műszaki adattábla'!F:M,8,0))</f>
        <v/>
      </c>
      <c r="G1122" s="29" t="str">
        <f>IF(D1122="","",IF('Műszaki adattábla'!L1113="20-99",IF('Műszaki adattábla'!O1113="","Nem adott meg lekötött teljesítményt",VLOOKUP(D1122,'Műszaki adattábla'!F:O,10,0)),0))</f>
        <v/>
      </c>
      <c r="H1122" s="29" t="str">
        <f>IF(D1122="","",VLOOKUP(D1122,'Műszaki adattábla'!F:P,11,0))</f>
        <v/>
      </c>
      <c r="I1122" s="30"/>
      <c r="J1122" s="30"/>
      <c r="K1122" s="31" t="str">
        <f>IF(D1122="","",ROUND(((F1122*I1122*'Műszaki adattábla'!$C$7/'Műszaki adattábla'!$C$8)+(G1122*I1122)+(H1122*I1122))/12*'Műszaki adattábla'!T1113,0))</f>
        <v/>
      </c>
      <c r="L1122" s="32" t="str">
        <f t="shared" si="41"/>
        <v/>
      </c>
    </row>
    <row r="1123" spans="2:12" ht="14.4" thickBot="1" x14ac:dyDescent="0.3">
      <c r="B1123" s="28" t="str">
        <f t="shared" si="40"/>
        <v/>
      </c>
      <c r="C1123" s="167" t="str">
        <f>IF(D1123="","",VLOOKUP(D1123,'Műszaki adattábla'!F:G,2,0))</f>
        <v/>
      </c>
      <c r="D1123" s="168" t="str">
        <f>IF('Műszaki adattábla'!F1114="","",'Műszaki adattábla'!F1114)</f>
        <v/>
      </c>
      <c r="E1123" s="169" t="str">
        <f>IF(D1123="","",VLOOKUP(D1123,'Műszaki adattábla'!F:R,13,0))</f>
        <v/>
      </c>
      <c r="F1123" s="29" t="str">
        <f>IF(D1123="","",VLOOKUP(D1123,'Műszaki adattábla'!F:M,8,0))</f>
        <v/>
      </c>
      <c r="G1123" s="29" t="str">
        <f>IF(D1123="","",IF('Műszaki adattábla'!L1114="20-99",IF('Műszaki adattábla'!O1114="","Nem adott meg lekötött teljesítményt",VLOOKUP(D1123,'Műszaki adattábla'!F:O,10,0)),0))</f>
        <v/>
      </c>
      <c r="H1123" s="29" t="str">
        <f>IF(D1123="","",VLOOKUP(D1123,'Műszaki adattábla'!F:P,11,0))</f>
        <v/>
      </c>
      <c r="I1123" s="30"/>
      <c r="J1123" s="30"/>
      <c r="K1123" s="31" t="str">
        <f>IF(D1123="","",ROUND(((F1123*I1123*'Műszaki adattábla'!$C$7/'Műszaki adattábla'!$C$8)+(G1123*I1123)+(H1123*I1123))/12*'Műszaki adattábla'!T1114,0))</f>
        <v/>
      </c>
      <c r="L1123" s="32" t="str">
        <f t="shared" si="41"/>
        <v/>
      </c>
    </row>
    <row r="1124" spans="2:12" ht="14.4" thickBot="1" x14ac:dyDescent="0.3">
      <c r="B1124" s="28" t="str">
        <f t="shared" si="40"/>
        <v/>
      </c>
      <c r="C1124" s="167" t="str">
        <f>IF(D1124="","",VLOOKUP(D1124,'Műszaki adattábla'!F:G,2,0))</f>
        <v/>
      </c>
      <c r="D1124" s="168" t="str">
        <f>IF('Műszaki adattábla'!F1115="","",'Műszaki adattábla'!F1115)</f>
        <v/>
      </c>
      <c r="E1124" s="169" t="str">
        <f>IF(D1124="","",VLOOKUP(D1124,'Műszaki adattábla'!F:R,13,0))</f>
        <v/>
      </c>
      <c r="F1124" s="29" t="str">
        <f>IF(D1124="","",VLOOKUP(D1124,'Műszaki adattábla'!F:M,8,0))</f>
        <v/>
      </c>
      <c r="G1124" s="29" t="str">
        <f>IF(D1124="","",IF('Műszaki adattábla'!L1115="20-99",IF('Műszaki adattábla'!O1115="","Nem adott meg lekötött teljesítményt",VLOOKUP(D1124,'Műszaki adattábla'!F:O,10,0)),0))</f>
        <v/>
      </c>
      <c r="H1124" s="29" t="str">
        <f>IF(D1124="","",VLOOKUP(D1124,'Műszaki adattábla'!F:P,11,0))</f>
        <v/>
      </c>
      <c r="I1124" s="30"/>
      <c r="J1124" s="30"/>
      <c r="K1124" s="31" t="str">
        <f>IF(D1124="","",ROUND(((F1124*I1124*'Műszaki adattábla'!$C$7/'Műszaki adattábla'!$C$8)+(G1124*I1124)+(H1124*I1124))/12*'Műszaki adattábla'!T1115,0))</f>
        <v/>
      </c>
      <c r="L1124" s="32" t="str">
        <f t="shared" si="41"/>
        <v/>
      </c>
    </row>
    <row r="1125" spans="2:12" ht="14.4" thickBot="1" x14ac:dyDescent="0.3">
      <c r="B1125" s="28" t="str">
        <f t="shared" si="40"/>
        <v/>
      </c>
      <c r="C1125" s="167" t="str">
        <f>IF(D1125="","",VLOOKUP(D1125,'Műszaki adattábla'!F:G,2,0))</f>
        <v/>
      </c>
      <c r="D1125" s="168" t="str">
        <f>IF('Műszaki adattábla'!F1116="","",'Műszaki adattábla'!F1116)</f>
        <v/>
      </c>
      <c r="E1125" s="169" t="str">
        <f>IF(D1125="","",VLOOKUP(D1125,'Műszaki adattábla'!F:R,13,0))</f>
        <v/>
      </c>
      <c r="F1125" s="29" t="str">
        <f>IF(D1125="","",VLOOKUP(D1125,'Műszaki adattábla'!F:M,8,0))</f>
        <v/>
      </c>
      <c r="G1125" s="29" t="str">
        <f>IF(D1125="","",IF('Műszaki adattábla'!L1116="20-99",IF('Műszaki adattábla'!O1116="","Nem adott meg lekötött teljesítményt",VLOOKUP(D1125,'Műszaki adattábla'!F:O,10,0)),0))</f>
        <v/>
      </c>
      <c r="H1125" s="29" t="str">
        <f>IF(D1125="","",VLOOKUP(D1125,'Műszaki adattábla'!F:P,11,0))</f>
        <v/>
      </c>
      <c r="I1125" s="30"/>
      <c r="J1125" s="30"/>
      <c r="K1125" s="31" t="str">
        <f>IF(D1125="","",ROUND(((F1125*I1125*'Műszaki adattábla'!$C$7/'Műszaki adattábla'!$C$8)+(G1125*I1125)+(H1125*I1125))/12*'Műszaki adattábla'!T1116,0))</f>
        <v/>
      </c>
      <c r="L1125" s="32" t="str">
        <f t="shared" si="41"/>
        <v/>
      </c>
    </row>
    <row r="1126" spans="2:12" ht="14.4" thickBot="1" x14ac:dyDescent="0.3">
      <c r="B1126" s="28" t="str">
        <f t="shared" si="40"/>
        <v/>
      </c>
      <c r="C1126" s="167" t="str">
        <f>IF(D1126="","",VLOOKUP(D1126,'Műszaki adattábla'!F:G,2,0))</f>
        <v/>
      </c>
      <c r="D1126" s="168" t="str">
        <f>IF('Műszaki adattábla'!F1117="","",'Műszaki adattábla'!F1117)</f>
        <v/>
      </c>
      <c r="E1126" s="169" t="str">
        <f>IF(D1126="","",VLOOKUP(D1126,'Műszaki adattábla'!F:R,13,0))</f>
        <v/>
      </c>
      <c r="F1126" s="29" t="str">
        <f>IF(D1126="","",VLOOKUP(D1126,'Műszaki adattábla'!F:M,8,0))</f>
        <v/>
      </c>
      <c r="G1126" s="29" t="str">
        <f>IF(D1126="","",IF('Műszaki adattábla'!L1117="20-99",IF('Műszaki adattábla'!O1117="","Nem adott meg lekötött teljesítményt",VLOOKUP(D1126,'Műszaki adattábla'!F:O,10,0)),0))</f>
        <v/>
      </c>
      <c r="H1126" s="29" t="str">
        <f>IF(D1126="","",VLOOKUP(D1126,'Műszaki adattábla'!F:P,11,0))</f>
        <v/>
      </c>
      <c r="I1126" s="30"/>
      <c r="J1126" s="30"/>
      <c r="K1126" s="31" t="str">
        <f>IF(D1126="","",ROUND(((F1126*I1126*'Műszaki adattábla'!$C$7/'Műszaki adattábla'!$C$8)+(G1126*I1126)+(H1126*I1126))/12*'Műszaki adattábla'!T1117,0))</f>
        <v/>
      </c>
      <c r="L1126" s="32" t="str">
        <f t="shared" si="41"/>
        <v/>
      </c>
    </row>
    <row r="1127" spans="2:12" ht="14.4" thickBot="1" x14ac:dyDescent="0.3">
      <c r="B1127" s="28" t="str">
        <f t="shared" si="40"/>
        <v/>
      </c>
      <c r="C1127" s="167" t="str">
        <f>IF(D1127="","",VLOOKUP(D1127,'Műszaki adattábla'!F:G,2,0))</f>
        <v/>
      </c>
      <c r="D1127" s="168" t="str">
        <f>IF('Műszaki adattábla'!F1118="","",'Műszaki adattábla'!F1118)</f>
        <v/>
      </c>
      <c r="E1127" s="169" t="str">
        <f>IF(D1127="","",VLOOKUP(D1127,'Műszaki adattábla'!F:R,13,0))</f>
        <v/>
      </c>
      <c r="F1127" s="29" t="str">
        <f>IF(D1127="","",VLOOKUP(D1127,'Műszaki adattábla'!F:M,8,0))</f>
        <v/>
      </c>
      <c r="G1127" s="29" t="str">
        <f>IF(D1127="","",IF('Műszaki adattábla'!L1118="20-99",IF('Műszaki adattábla'!O1118="","Nem adott meg lekötött teljesítményt",VLOOKUP(D1127,'Műszaki adattábla'!F:O,10,0)),0))</f>
        <v/>
      </c>
      <c r="H1127" s="29" t="str">
        <f>IF(D1127="","",VLOOKUP(D1127,'Műszaki adattábla'!F:P,11,0))</f>
        <v/>
      </c>
      <c r="I1127" s="30"/>
      <c r="J1127" s="30"/>
      <c r="K1127" s="31" t="str">
        <f>IF(D1127="","",ROUND(((F1127*I1127*'Műszaki adattábla'!$C$7/'Műszaki adattábla'!$C$8)+(G1127*I1127)+(H1127*I1127))/12*'Műszaki adattábla'!T1118,0))</f>
        <v/>
      </c>
      <c r="L1127" s="32" t="str">
        <f t="shared" si="41"/>
        <v/>
      </c>
    </row>
    <row r="1128" spans="2:12" ht="14.4" thickBot="1" x14ac:dyDescent="0.3">
      <c r="B1128" s="28" t="str">
        <f t="shared" si="40"/>
        <v/>
      </c>
      <c r="C1128" s="167" t="str">
        <f>IF(D1128="","",VLOOKUP(D1128,'Műszaki adattábla'!F:G,2,0))</f>
        <v/>
      </c>
      <c r="D1128" s="168" t="str">
        <f>IF('Műszaki adattábla'!F1119="","",'Műszaki adattábla'!F1119)</f>
        <v/>
      </c>
      <c r="E1128" s="169" t="str">
        <f>IF(D1128="","",VLOOKUP(D1128,'Műszaki adattábla'!F:R,13,0))</f>
        <v/>
      </c>
      <c r="F1128" s="29" t="str">
        <f>IF(D1128="","",VLOOKUP(D1128,'Műszaki adattábla'!F:M,8,0))</f>
        <v/>
      </c>
      <c r="G1128" s="29" t="str">
        <f>IF(D1128="","",IF('Műszaki adattábla'!L1119="20-99",IF('Műszaki adattábla'!O1119="","Nem adott meg lekötött teljesítményt",VLOOKUP(D1128,'Műszaki adattábla'!F:O,10,0)),0))</f>
        <v/>
      </c>
      <c r="H1128" s="29" t="str">
        <f>IF(D1128="","",VLOOKUP(D1128,'Műszaki adattábla'!F:P,11,0))</f>
        <v/>
      </c>
      <c r="I1128" s="30"/>
      <c r="J1128" s="30"/>
      <c r="K1128" s="31" t="str">
        <f>IF(D1128="","",ROUND(((F1128*I1128*'Műszaki adattábla'!$C$7/'Műszaki adattábla'!$C$8)+(G1128*I1128)+(H1128*I1128))/12*'Műszaki adattábla'!T1119,0))</f>
        <v/>
      </c>
      <c r="L1128" s="32" t="str">
        <f t="shared" si="41"/>
        <v/>
      </c>
    </row>
    <row r="1129" spans="2:12" ht="14.4" thickBot="1" x14ac:dyDescent="0.3">
      <c r="B1129" s="28" t="str">
        <f t="shared" si="40"/>
        <v/>
      </c>
      <c r="C1129" s="167" t="str">
        <f>IF(D1129="","",VLOOKUP(D1129,'Műszaki adattábla'!F:G,2,0))</f>
        <v/>
      </c>
      <c r="D1129" s="168" t="str">
        <f>IF('Műszaki adattábla'!F1120="","",'Műszaki adattábla'!F1120)</f>
        <v/>
      </c>
      <c r="E1129" s="169" t="str">
        <f>IF(D1129="","",VLOOKUP(D1129,'Műszaki adattábla'!F:R,13,0))</f>
        <v/>
      </c>
      <c r="F1129" s="29" t="str">
        <f>IF(D1129="","",VLOOKUP(D1129,'Műszaki adattábla'!F:M,8,0))</f>
        <v/>
      </c>
      <c r="G1129" s="29" t="str">
        <f>IF(D1129="","",IF('Műszaki adattábla'!L1120="20-99",IF('Műszaki adattábla'!O1120="","Nem adott meg lekötött teljesítményt",VLOOKUP(D1129,'Műszaki adattábla'!F:O,10,0)),0))</f>
        <v/>
      </c>
      <c r="H1129" s="29" t="str">
        <f>IF(D1129="","",VLOOKUP(D1129,'Műszaki adattábla'!F:P,11,0))</f>
        <v/>
      </c>
      <c r="I1129" s="30"/>
      <c r="J1129" s="30"/>
      <c r="K1129" s="31" t="str">
        <f>IF(D1129="","",ROUND(((F1129*I1129*'Műszaki adattábla'!$C$7/'Műszaki adattábla'!$C$8)+(G1129*I1129)+(H1129*I1129))/12*'Műszaki adattábla'!T1120,0))</f>
        <v/>
      </c>
      <c r="L1129" s="32" t="str">
        <f t="shared" si="41"/>
        <v/>
      </c>
    </row>
    <row r="1130" spans="2:12" ht="14.4" thickBot="1" x14ac:dyDescent="0.3">
      <c r="B1130" s="28" t="str">
        <f t="shared" si="40"/>
        <v/>
      </c>
      <c r="C1130" s="167" t="str">
        <f>IF(D1130="","",VLOOKUP(D1130,'Műszaki adattábla'!F:G,2,0))</f>
        <v/>
      </c>
      <c r="D1130" s="168" t="str">
        <f>IF('Műszaki adattábla'!F1121="","",'Műszaki adattábla'!F1121)</f>
        <v/>
      </c>
      <c r="E1130" s="169" t="str">
        <f>IF(D1130="","",VLOOKUP(D1130,'Műszaki adattábla'!F:R,13,0))</f>
        <v/>
      </c>
      <c r="F1130" s="29" t="str">
        <f>IF(D1130="","",VLOOKUP(D1130,'Műszaki adattábla'!F:M,8,0))</f>
        <v/>
      </c>
      <c r="G1130" s="29" t="str">
        <f>IF(D1130="","",IF('Műszaki adattábla'!L1121="20-99",IF('Műszaki adattábla'!O1121="","Nem adott meg lekötött teljesítményt",VLOOKUP(D1130,'Műszaki adattábla'!F:O,10,0)),0))</f>
        <v/>
      </c>
      <c r="H1130" s="29" t="str">
        <f>IF(D1130="","",VLOOKUP(D1130,'Műszaki adattábla'!F:P,11,0))</f>
        <v/>
      </c>
      <c r="I1130" s="30"/>
      <c r="J1130" s="30"/>
      <c r="K1130" s="31" t="str">
        <f>IF(D1130="","",ROUND(((F1130*I1130*'Műszaki adattábla'!$C$7/'Műszaki adattábla'!$C$8)+(G1130*I1130)+(H1130*I1130))/12*'Műszaki adattábla'!T1121,0))</f>
        <v/>
      </c>
      <c r="L1130" s="32" t="str">
        <f t="shared" si="41"/>
        <v/>
      </c>
    </row>
    <row r="1131" spans="2:12" ht="14.4" thickBot="1" x14ac:dyDescent="0.3">
      <c r="B1131" s="28" t="str">
        <f t="shared" si="40"/>
        <v/>
      </c>
      <c r="C1131" s="167" t="str">
        <f>IF(D1131="","",VLOOKUP(D1131,'Műszaki adattábla'!F:G,2,0))</f>
        <v/>
      </c>
      <c r="D1131" s="168" t="str">
        <f>IF('Műszaki adattábla'!F1122="","",'Műszaki adattábla'!F1122)</f>
        <v/>
      </c>
      <c r="E1131" s="169" t="str">
        <f>IF(D1131="","",VLOOKUP(D1131,'Műszaki adattábla'!F:R,13,0))</f>
        <v/>
      </c>
      <c r="F1131" s="29" t="str">
        <f>IF(D1131="","",VLOOKUP(D1131,'Műszaki adattábla'!F:M,8,0))</f>
        <v/>
      </c>
      <c r="G1131" s="29" t="str">
        <f>IF(D1131="","",IF('Műszaki adattábla'!L1122="20-99",IF('Műszaki adattábla'!O1122="","Nem adott meg lekötött teljesítményt",VLOOKUP(D1131,'Műszaki adattábla'!F:O,10,0)),0))</f>
        <v/>
      </c>
      <c r="H1131" s="29" t="str">
        <f>IF(D1131="","",VLOOKUP(D1131,'Műszaki adattábla'!F:P,11,0))</f>
        <v/>
      </c>
      <c r="I1131" s="30"/>
      <c r="J1131" s="30"/>
      <c r="K1131" s="31" t="str">
        <f>IF(D1131="","",ROUND(((F1131*I1131*'Műszaki adattábla'!$C$7/'Műszaki adattábla'!$C$8)+(G1131*I1131)+(H1131*I1131))/12*'Műszaki adattábla'!T1122,0))</f>
        <v/>
      </c>
      <c r="L1131" s="32" t="str">
        <f t="shared" si="41"/>
        <v/>
      </c>
    </row>
    <row r="1132" spans="2:12" ht="14.4" thickBot="1" x14ac:dyDescent="0.3">
      <c r="B1132" s="28" t="str">
        <f t="shared" si="40"/>
        <v/>
      </c>
      <c r="C1132" s="167" t="str">
        <f>IF(D1132="","",VLOOKUP(D1132,'Műszaki adattábla'!F:G,2,0))</f>
        <v/>
      </c>
      <c r="D1132" s="168" t="str">
        <f>IF('Műszaki adattábla'!F1123="","",'Műszaki adattábla'!F1123)</f>
        <v/>
      </c>
      <c r="E1132" s="169" t="str">
        <f>IF(D1132="","",VLOOKUP(D1132,'Műszaki adattábla'!F:R,13,0))</f>
        <v/>
      </c>
      <c r="F1132" s="29" t="str">
        <f>IF(D1132="","",VLOOKUP(D1132,'Műszaki adattábla'!F:M,8,0))</f>
        <v/>
      </c>
      <c r="G1132" s="29" t="str">
        <f>IF(D1132="","",IF('Műszaki adattábla'!L1123="20-99",IF('Műszaki adattábla'!O1123="","Nem adott meg lekötött teljesítményt",VLOOKUP(D1132,'Műszaki adattábla'!F:O,10,0)),0))</f>
        <v/>
      </c>
      <c r="H1132" s="29" t="str">
        <f>IF(D1132="","",VLOOKUP(D1132,'Műszaki adattábla'!F:P,11,0))</f>
        <v/>
      </c>
      <c r="I1132" s="30"/>
      <c r="J1132" s="30"/>
      <c r="K1132" s="31" t="str">
        <f>IF(D1132="","",ROUND(((F1132*I1132*'Műszaki adattábla'!$C$7/'Műszaki adattábla'!$C$8)+(G1132*I1132)+(H1132*I1132))/12*'Műszaki adattábla'!T1123,0))</f>
        <v/>
      </c>
      <c r="L1132" s="32" t="str">
        <f t="shared" si="41"/>
        <v/>
      </c>
    </row>
    <row r="1133" spans="2:12" ht="14.4" thickBot="1" x14ac:dyDescent="0.3">
      <c r="B1133" s="28" t="str">
        <f t="shared" si="40"/>
        <v/>
      </c>
      <c r="C1133" s="167" t="str">
        <f>IF(D1133="","",VLOOKUP(D1133,'Műszaki adattábla'!F:G,2,0))</f>
        <v/>
      </c>
      <c r="D1133" s="168" t="str">
        <f>IF('Műszaki adattábla'!F1124="","",'Műszaki adattábla'!F1124)</f>
        <v/>
      </c>
      <c r="E1133" s="169" t="str">
        <f>IF(D1133="","",VLOOKUP(D1133,'Műszaki adattábla'!F:R,13,0))</f>
        <v/>
      </c>
      <c r="F1133" s="29" t="str">
        <f>IF(D1133="","",VLOOKUP(D1133,'Műszaki adattábla'!F:M,8,0))</f>
        <v/>
      </c>
      <c r="G1133" s="29" t="str">
        <f>IF(D1133="","",IF('Műszaki adattábla'!L1124="20-99",IF('Műszaki adattábla'!O1124="","Nem adott meg lekötött teljesítményt",VLOOKUP(D1133,'Műszaki adattábla'!F:O,10,0)),0))</f>
        <v/>
      </c>
      <c r="H1133" s="29" t="str">
        <f>IF(D1133="","",VLOOKUP(D1133,'Műszaki adattábla'!F:P,11,0))</f>
        <v/>
      </c>
      <c r="I1133" s="30"/>
      <c r="J1133" s="30"/>
      <c r="K1133" s="31" t="str">
        <f>IF(D1133="","",ROUND(((F1133*I1133*'Műszaki adattábla'!$C$7/'Műszaki adattábla'!$C$8)+(G1133*I1133)+(H1133*I1133))/12*'Műszaki adattábla'!T1124,0))</f>
        <v/>
      </c>
      <c r="L1133" s="32" t="str">
        <f t="shared" si="41"/>
        <v/>
      </c>
    </row>
    <row r="1134" spans="2:12" ht="14.4" thickBot="1" x14ac:dyDescent="0.3">
      <c r="B1134" s="28" t="str">
        <f t="shared" si="40"/>
        <v/>
      </c>
      <c r="C1134" s="167" t="str">
        <f>IF(D1134="","",VLOOKUP(D1134,'Műszaki adattábla'!F:G,2,0))</f>
        <v/>
      </c>
      <c r="D1134" s="168" t="str">
        <f>IF('Műszaki adattábla'!F1125="","",'Műszaki adattábla'!F1125)</f>
        <v/>
      </c>
      <c r="E1134" s="169" t="str">
        <f>IF(D1134="","",VLOOKUP(D1134,'Műszaki adattábla'!F:R,13,0))</f>
        <v/>
      </c>
      <c r="F1134" s="29" t="str">
        <f>IF(D1134="","",VLOOKUP(D1134,'Műszaki adattábla'!F:M,8,0))</f>
        <v/>
      </c>
      <c r="G1134" s="29" t="str">
        <f>IF(D1134="","",IF('Műszaki adattábla'!L1125="20-99",IF('Műszaki adattábla'!O1125="","Nem adott meg lekötött teljesítményt",VLOOKUP(D1134,'Műszaki adattábla'!F:O,10,0)),0))</f>
        <v/>
      </c>
      <c r="H1134" s="29" t="str">
        <f>IF(D1134="","",VLOOKUP(D1134,'Műszaki adattábla'!F:P,11,0))</f>
        <v/>
      </c>
      <c r="I1134" s="30"/>
      <c r="J1134" s="30"/>
      <c r="K1134" s="31" t="str">
        <f>IF(D1134="","",ROUND(((F1134*I1134*'Műszaki adattábla'!$C$7/'Műszaki adattábla'!$C$8)+(G1134*I1134)+(H1134*I1134))/12*'Műszaki adattábla'!T1125,0))</f>
        <v/>
      </c>
      <c r="L1134" s="32" t="str">
        <f t="shared" si="41"/>
        <v/>
      </c>
    </row>
    <row r="1135" spans="2:12" ht="14.4" thickBot="1" x14ac:dyDescent="0.3">
      <c r="B1135" s="28" t="str">
        <f t="shared" si="40"/>
        <v/>
      </c>
      <c r="C1135" s="167" t="str">
        <f>IF(D1135="","",VLOOKUP(D1135,'Műszaki adattábla'!F:G,2,0))</f>
        <v/>
      </c>
      <c r="D1135" s="168" t="str">
        <f>IF('Műszaki adattábla'!F1126="","",'Műszaki adattábla'!F1126)</f>
        <v/>
      </c>
      <c r="E1135" s="169" t="str">
        <f>IF(D1135="","",VLOOKUP(D1135,'Műszaki adattábla'!F:R,13,0))</f>
        <v/>
      </c>
      <c r="F1135" s="29" t="str">
        <f>IF(D1135="","",VLOOKUP(D1135,'Műszaki adattábla'!F:M,8,0))</f>
        <v/>
      </c>
      <c r="G1135" s="29" t="str">
        <f>IF(D1135="","",IF('Műszaki adattábla'!L1126="20-99",IF('Műszaki adattábla'!O1126="","Nem adott meg lekötött teljesítményt",VLOOKUP(D1135,'Műszaki adattábla'!F:O,10,0)),0))</f>
        <v/>
      </c>
      <c r="H1135" s="29" t="str">
        <f>IF(D1135="","",VLOOKUP(D1135,'Műszaki adattábla'!F:P,11,0))</f>
        <v/>
      </c>
      <c r="I1135" s="30"/>
      <c r="J1135" s="30"/>
      <c r="K1135" s="31" t="str">
        <f>IF(D1135="","",ROUND(((F1135*I1135*'Műszaki adattábla'!$C$7/'Műszaki adattábla'!$C$8)+(G1135*I1135)+(H1135*I1135))/12*'Műszaki adattábla'!T1126,0))</f>
        <v/>
      </c>
      <c r="L1135" s="32" t="str">
        <f t="shared" si="41"/>
        <v/>
      </c>
    </row>
    <row r="1136" spans="2:12" ht="14.4" thickBot="1" x14ac:dyDescent="0.3">
      <c r="B1136" s="28" t="str">
        <f t="shared" si="40"/>
        <v/>
      </c>
      <c r="C1136" s="167" t="str">
        <f>IF(D1136="","",VLOOKUP(D1136,'Műszaki adattábla'!F:G,2,0))</f>
        <v/>
      </c>
      <c r="D1136" s="168" t="str">
        <f>IF('Műszaki adattábla'!F1127="","",'Műszaki adattábla'!F1127)</f>
        <v/>
      </c>
      <c r="E1136" s="169" t="str">
        <f>IF(D1136="","",VLOOKUP(D1136,'Műszaki adattábla'!F:R,13,0))</f>
        <v/>
      </c>
      <c r="F1136" s="29" t="str">
        <f>IF(D1136="","",VLOOKUP(D1136,'Műszaki adattábla'!F:M,8,0))</f>
        <v/>
      </c>
      <c r="G1136" s="29" t="str">
        <f>IF(D1136="","",IF('Műszaki adattábla'!L1127="20-99",IF('Műszaki adattábla'!O1127="","Nem adott meg lekötött teljesítményt",VLOOKUP(D1136,'Műszaki adattábla'!F:O,10,0)),0))</f>
        <v/>
      </c>
      <c r="H1136" s="29" t="str">
        <f>IF(D1136="","",VLOOKUP(D1136,'Műszaki adattábla'!F:P,11,0))</f>
        <v/>
      </c>
      <c r="I1136" s="30"/>
      <c r="J1136" s="30"/>
      <c r="K1136" s="31" t="str">
        <f>IF(D1136="","",ROUND(((F1136*I1136*'Műszaki adattábla'!$C$7/'Műszaki adattábla'!$C$8)+(G1136*I1136)+(H1136*I1136))/12*'Műszaki adattábla'!T1127,0))</f>
        <v/>
      </c>
      <c r="L1136" s="32" t="str">
        <f t="shared" si="41"/>
        <v/>
      </c>
    </row>
    <row r="1137" spans="2:12" ht="14.4" thickBot="1" x14ac:dyDescent="0.3">
      <c r="B1137" s="28" t="str">
        <f t="shared" si="40"/>
        <v/>
      </c>
      <c r="C1137" s="167" t="str">
        <f>IF(D1137="","",VLOOKUP(D1137,'Műszaki adattábla'!F:G,2,0))</f>
        <v/>
      </c>
      <c r="D1137" s="168" t="str">
        <f>IF('Műszaki adattábla'!F1128="","",'Műszaki adattábla'!F1128)</f>
        <v/>
      </c>
      <c r="E1137" s="169" t="str">
        <f>IF(D1137="","",VLOOKUP(D1137,'Műszaki adattábla'!F:R,13,0))</f>
        <v/>
      </c>
      <c r="F1137" s="29" t="str">
        <f>IF(D1137="","",VLOOKUP(D1137,'Műszaki adattábla'!F:M,8,0))</f>
        <v/>
      </c>
      <c r="G1137" s="29" t="str">
        <f>IF(D1137="","",IF('Műszaki adattábla'!L1128="20-99",IF('Műszaki adattábla'!O1128="","Nem adott meg lekötött teljesítményt",VLOOKUP(D1137,'Műszaki adattábla'!F:O,10,0)),0))</f>
        <v/>
      </c>
      <c r="H1137" s="29" t="str">
        <f>IF(D1137="","",VLOOKUP(D1137,'Műszaki adattábla'!F:P,11,0))</f>
        <v/>
      </c>
      <c r="I1137" s="30"/>
      <c r="J1137" s="30"/>
      <c r="K1137" s="31" t="str">
        <f>IF(D1137="","",ROUND(((F1137*I1137*'Műszaki adattábla'!$C$7/'Műszaki adattábla'!$C$8)+(G1137*I1137)+(H1137*I1137))/12*'Műszaki adattábla'!T1128,0))</f>
        <v/>
      </c>
      <c r="L1137" s="32" t="str">
        <f t="shared" si="41"/>
        <v/>
      </c>
    </row>
    <row r="1138" spans="2:12" ht="14.4" thickBot="1" x14ac:dyDescent="0.3">
      <c r="B1138" s="28" t="str">
        <f t="shared" si="40"/>
        <v/>
      </c>
      <c r="C1138" s="167" t="str">
        <f>IF(D1138="","",VLOOKUP(D1138,'Műszaki adattábla'!F:G,2,0))</f>
        <v/>
      </c>
      <c r="D1138" s="168" t="str">
        <f>IF('Műszaki adattábla'!F1129="","",'Műszaki adattábla'!F1129)</f>
        <v/>
      </c>
      <c r="E1138" s="169" t="str">
        <f>IF(D1138="","",VLOOKUP(D1138,'Műszaki adattábla'!F:R,13,0))</f>
        <v/>
      </c>
      <c r="F1138" s="29" t="str">
        <f>IF(D1138="","",VLOOKUP(D1138,'Műszaki adattábla'!F:M,8,0))</f>
        <v/>
      </c>
      <c r="G1138" s="29" t="str">
        <f>IF(D1138="","",IF('Műszaki adattábla'!L1129="20-99",IF('Műszaki adattábla'!O1129="","Nem adott meg lekötött teljesítményt",VLOOKUP(D1138,'Műszaki adattábla'!F:O,10,0)),0))</f>
        <v/>
      </c>
      <c r="H1138" s="29" t="str">
        <f>IF(D1138="","",VLOOKUP(D1138,'Műszaki adattábla'!F:P,11,0))</f>
        <v/>
      </c>
      <c r="I1138" s="30"/>
      <c r="J1138" s="30"/>
      <c r="K1138" s="31" t="str">
        <f>IF(D1138="","",ROUND(((F1138*I1138*'Műszaki adattábla'!$C$7/'Műszaki adattábla'!$C$8)+(G1138*I1138)+(H1138*I1138))/12*'Műszaki adattábla'!T1129,0))</f>
        <v/>
      </c>
      <c r="L1138" s="32" t="str">
        <f t="shared" si="41"/>
        <v/>
      </c>
    </row>
    <row r="1139" spans="2:12" ht="14.4" thickBot="1" x14ac:dyDescent="0.3">
      <c r="B1139" s="28" t="str">
        <f t="shared" si="40"/>
        <v/>
      </c>
      <c r="C1139" s="167" t="str">
        <f>IF(D1139="","",VLOOKUP(D1139,'Műszaki adattábla'!F:G,2,0))</f>
        <v/>
      </c>
      <c r="D1139" s="168" t="str">
        <f>IF('Műszaki adattábla'!F1130="","",'Műszaki adattábla'!F1130)</f>
        <v/>
      </c>
      <c r="E1139" s="169" t="str">
        <f>IF(D1139="","",VLOOKUP(D1139,'Műszaki adattábla'!F:R,13,0))</f>
        <v/>
      </c>
      <c r="F1139" s="29" t="str">
        <f>IF(D1139="","",VLOOKUP(D1139,'Műszaki adattábla'!F:M,8,0))</f>
        <v/>
      </c>
      <c r="G1139" s="29" t="str">
        <f>IF(D1139="","",IF('Műszaki adattábla'!L1130="20-99",IF('Műszaki adattábla'!O1130="","Nem adott meg lekötött teljesítményt",VLOOKUP(D1139,'Műszaki adattábla'!F:O,10,0)),0))</f>
        <v/>
      </c>
      <c r="H1139" s="29" t="str">
        <f>IF(D1139="","",VLOOKUP(D1139,'Műszaki adattábla'!F:P,11,0))</f>
        <v/>
      </c>
      <c r="I1139" s="30"/>
      <c r="J1139" s="30"/>
      <c r="K1139" s="31" t="str">
        <f>IF(D1139="","",ROUND(((F1139*I1139*'Műszaki adattábla'!$C$7/'Műszaki adattábla'!$C$8)+(G1139*I1139)+(H1139*I1139))/12*'Műszaki adattábla'!T1130,0))</f>
        <v/>
      </c>
      <c r="L1139" s="32" t="str">
        <f t="shared" si="41"/>
        <v/>
      </c>
    </row>
    <row r="1140" spans="2:12" ht="14.4" thickBot="1" x14ac:dyDescent="0.3">
      <c r="B1140" s="28" t="str">
        <f t="shared" si="40"/>
        <v/>
      </c>
      <c r="C1140" s="167" t="str">
        <f>IF(D1140="","",VLOOKUP(D1140,'Műszaki adattábla'!F:G,2,0))</f>
        <v/>
      </c>
      <c r="D1140" s="168" t="str">
        <f>IF('Műszaki adattábla'!F1131="","",'Műszaki adattábla'!F1131)</f>
        <v/>
      </c>
      <c r="E1140" s="169" t="str">
        <f>IF(D1140="","",VLOOKUP(D1140,'Műszaki adattábla'!F:R,13,0))</f>
        <v/>
      </c>
      <c r="F1140" s="29" t="str">
        <f>IF(D1140="","",VLOOKUP(D1140,'Műszaki adattábla'!F:M,8,0))</f>
        <v/>
      </c>
      <c r="G1140" s="29" t="str">
        <f>IF(D1140="","",IF('Műszaki adattábla'!L1131="20-99",IF('Műszaki adattábla'!O1131="","Nem adott meg lekötött teljesítményt",VLOOKUP(D1140,'Műszaki adattábla'!F:O,10,0)),0))</f>
        <v/>
      </c>
      <c r="H1140" s="29" t="str">
        <f>IF(D1140="","",VLOOKUP(D1140,'Műszaki adattábla'!F:P,11,0))</f>
        <v/>
      </c>
      <c r="I1140" s="30"/>
      <c r="J1140" s="30"/>
      <c r="K1140" s="31" t="str">
        <f>IF(D1140="","",ROUND(((F1140*I1140*'Műszaki adattábla'!$C$7/'Műszaki adattábla'!$C$8)+(G1140*I1140)+(H1140*I1140))/12*'Műszaki adattábla'!T1131,0))</f>
        <v/>
      </c>
      <c r="L1140" s="32" t="str">
        <f t="shared" si="41"/>
        <v/>
      </c>
    </row>
    <row r="1141" spans="2:12" ht="14.4" thickBot="1" x14ac:dyDescent="0.3">
      <c r="B1141" s="28" t="str">
        <f t="shared" si="40"/>
        <v/>
      </c>
      <c r="C1141" s="167" t="str">
        <f>IF(D1141="","",VLOOKUP(D1141,'Műszaki adattábla'!F:G,2,0))</f>
        <v/>
      </c>
      <c r="D1141" s="168" t="str">
        <f>IF('Műszaki adattábla'!F1132="","",'Műszaki adattábla'!F1132)</f>
        <v/>
      </c>
      <c r="E1141" s="169" t="str">
        <f>IF(D1141="","",VLOOKUP(D1141,'Műszaki adattábla'!F:R,13,0))</f>
        <v/>
      </c>
      <c r="F1141" s="29" t="str">
        <f>IF(D1141="","",VLOOKUP(D1141,'Műszaki adattábla'!F:M,8,0))</f>
        <v/>
      </c>
      <c r="G1141" s="29" t="str">
        <f>IF(D1141="","",IF('Műszaki adattábla'!L1132="20-99",IF('Műszaki adattábla'!O1132="","Nem adott meg lekötött teljesítményt",VLOOKUP(D1141,'Műszaki adattábla'!F:O,10,0)),0))</f>
        <v/>
      </c>
      <c r="H1141" s="29" t="str">
        <f>IF(D1141="","",VLOOKUP(D1141,'Műszaki adattábla'!F:P,11,0))</f>
        <v/>
      </c>
      <c r="I1141" s="30"/>
      <c r="J1141" s="30"/>
      <c r="K1141" s="31" t="str">
        <f>IF(D1141="","",ROUND(((F1141*I1141*'Műszaki adattábla'!$C$7/'Műszaki adattábla'!$C$8)+(G1141*I1141)+(H1141*I1141))/12*'Műszaki adattábla'!T1132,0))</f>
        <v/>
      </c>
      <c r="L1141" s="32" t="str">
        <f t="shared" si="41"/>
        <v/>
      </c>
    </row>
    <row r="1142" spans="2:12" ht="14.4" thickBot="1" x14ac:dyDescent="0.3">
      <c r="B1142" s="28" t="str">
        <f t="shared" si="40"/>
        <v/>
      </c>
      <c r="C1142" s="167" t="str">
        <f>IF(D1142="","",VLOOKUP(D1142,'Műszaki adattábla'!F:G,2,0))</f>
        <v/>
      </c>
      <c r="D1142" s="168" t="str">
        <f>IF('Műszaki adattábla'!F1133="","",'Műszaki adattábla'!F1133)</f>
        <v/>
      </c>
      <c r="E1142" s="169" t="str">
        <f>IF(D1142="","",VLOOKUP(D1142,'Műszaki adattábla'!F:R,13,0))</f>
        <v/>
      </c>
      <c r="F1142" s="29" t="str">
        <f>IF(D1142="","",VLOOKUP(D1142,'Műszaki adattábla'!F:M,8,0))</f>
        <v/>
      </c>
      <c r="G1142" s="29" t="str">
        <f>IF(D1142="","",IF('Műszaki adattábla'!L1133="20-99",IF('Műszaki adattábla'!O1133="","Nem adott meg lekötött teljesítményt",VLOOKUP(D1142,'Műszaki adattábla'!F:O,10,0)),0))</f>
        <v/>
      </c>
      <c r="H1142" s="29" t="str">
        <f>IF(D1142="","",VLOOKUP(D1142,'Műszaki adattábla'!F:P,11,0))</f>
        <v/>
      </c>
      <c r="I1142" s="30"/>
      <c r="J1142" s="30"/>
      <c r="K1142" s="31" t="str">
        <f>IF(D1142="","",ROUND(((F1142*I1142*'Műszaki adattábla'!$C$7/'Műszaki adattábla'!$C$8)+(G1142*I1142)+(H1142*I1142))/12*'Műszaki adattábla'!T1133,0))</f>
        <v/>
      </c>
      <c r="L1142" s="32" t="str">
        <f t="shared" si="41"/>
        <v/>
      </c>
    </row>
    <row r="1143" spans="2:12" ht="14.4" thickBot="1" x14ac:dyDescent="0.3">
      <c r="B1143" s="28" t="str">
        <f t="shared" si="40"/>
        <v/>
      </c>
      <c r="C1143" s="167" t="str">
        <f>IF(D1143="","",VLOOKUP(D1143,'Műszaki adattábla'!F:G,2,0))</f>
        <v/>
      </c>
      <c r="D1143" s="168" t="str">
        <f>IF('Műszaki adattábla'!F1134="","",'Műszaki adattábla'!F1134)</f>
        <v/>
      </c>
      <c r="E1143" s="169" t="str">
        <f>IF(D1143="","",VLOOKUP(D1143,'Műszaki adattábla'!F:R,13,0))</f>
        <v/>
      </c>
      <c r="F1143" s="29" t="str">
        <f>IF(D1143="","",VLOOKUP(D1143,'Műszaki adattábla'!F:M,8,0))</f>
        <v/>
      </c>
      <c r="G1143" s="29" t="str">
        <f>IF(D1143="","",IF('Műszaki adattábla'!L1134="20-99",IF('Műszaki adattábla'!O1134="","Nem adott meg lekötött teljesítményt",VLOOKUP(D1143,'Műszaki adattábla'!F:O,10,0)),0))</f>
        <v/>
      </c>
      <c r="H1143" s="29" t="str">
        <f>IF(D1143="","",VLOOKUP(D1143,'Műszaki adattábla'!F:P,11,0))</f>
        <v/>
      </c>
      <c r="I1143" s="30"/>
      <c r="J1143" s="30"/>
      <c r="K1143" s="31" t="str">
        <f>IF(D1143="","",ROUND(((F1143*I1143*'Műszaki adattábla'!$C$7/'Műszaki adattábla'!$C$8)+(G1143*I1143)+(H1143*I1143))/12*'Műszaki adattábla'!T1134,0))</f>
        <v/>
      </c>
      <c r="L1143" s="32" t="str">
        <f t="shared" si="41"/>
        <v/>
      </c>
    </row>
    <row r="1144" spans="2:12" ht="14.4" thickBot="1" x14ac:dyDescent="0.3">
      <c r="B1144" s="28" t="str">
        <f t="shared" si="40"/>
        <v/>
      </c>
      <c r="C1144" s="167" t="str">
        <f>IF(D1144="","",VLOOKUP(D1144,'Műszaki adattábla'!F:G,2,0))</f>
        <v/>
      </c>
      <c r="D1144" s="168" t="str">
        <f>IF('Műszaki adattábla'!F1135="","",'Műszaki adattábla'!F1135)</f>
        <v/>
      </c>
      <c r="E1144" s="169" t="str">
        <f>IF(D1144="","",VLOOKUP(D1144,'Műszaki adattábla'!F:R,13,0))</f>
        <v/>
      </c>
      <c r="F1144" s="29" t="str">
        <f>IF(D1144="","",VLOOKUP(D1144,'Műszaki adattábla'!F:M,8,0))</f>
        <v/>
      </c>
      <c r="G1144" s="29" t="str">
        <f>IF(D1144="","",IF('Műszaki adattábla'!L1135="20-99",IF('Műszaki adattábla'!O1135="","Nem adott meg lekötött teljesítményt",VLOOKUP(D1144,'Műszaki adattábla'!F:O,10,0)),0))</f>
        <v/>
      </c>
      <c r="H1144" s="29" t="str">
        <f>IF(D1144="","",VLOOKUP(D1144,'Műszaki adattábla'!F:P,11,0))</f>
        <v/>
      </c>
      <c r="I1144" s="30"/>
      <c r="J1144" s="30"/>
      <c r="K1144" s="31" t="str">
        <f>IF(D1144="","",ROUND(((F1144*I1144*'Műszaki adattábla'!$C$7/'Műszaki adattábla'!$C$8)+(G1144*I1144)+(H1144*I1144))/12*'Műszaki adattábla'!T1135,0))</f>
        <v/>
      </c>
      <c r="L1144" s="32" t="str">
        <f t="shared" si="41"/>
        <v/>
      </c>
    </row>
    <row r="1145" spans="2:12" ht="14.4" thickBot="1" x14ac:dyDescent="0.3">
      <c r="B1145" s="28" t="str">
        <f t="shared" si="40"/>
        <v/>
      </c>
      <c r="C1145" s="167" t="str">
        <f>IF(D1145="","",VLOOKUP(D1145,'Műszaki adattábla'!F:G,2,0))</f>
        <v/>
      </c>
      <c r="D1145" s="168" t="str">
        <f>IF('Műszaki adattábla'!F1136="","",'Műszaki adattábla'!F1136)</f>
        <v/>
      </c>
      <c r="E1145" s="169" t="str">
        <f>IF(D1145="","",VLOOKUP(D1145,'Műszaki adattábla'!F:R,13,0))</f>
        <v/>
      </c>
      <c r="F1145" s="29" t="str">
        <f>IF(D1145="","",VLOOKUP(D1145,'Műszaki adattábla'!F:M,8,0))</f>
        <v/>
      </c>
      <c r="G1145" s="29" t="str">
        <f>IF(D1145="","",IF('Műszaki adattábla'!L1136="20-99",IF('Műszaki adattábla'!O1136="","Nem adott meg lekötött teljesítményt",VLOOKUP(D1145,'Műszaki adattábla'!F:O,10,0)),0))</f>
        <v/>
      </c>
      <c r="H1145" s="29" t="str">
        <f>IF(D1145="","",VLOOKUP(D1145,'Műszaki adattábla'!F:P,11,0))</f>
        <v/>
      </c>
      <c r="I1145" s="30"/>
      <c r="J1145" s="30"/>
      <c r="K1145" s="31" t="str">
        <f>IF(D1145="","",ROUND(((F1145*I1145*'Műszaki adattábla'!$C$7/'Műszaki adattábla'!$C$8)+(G1145*I1145)+(H1145*I1145))/12*'Műszaki adattábla'!T1136,0))</f>
        <v/>
      </c>
      <c r="L1145" s="32" t="str">
        <f t="shared" si="41"/>
        <v/>
      </c>
    </row>
    <row r="1146" spans="2:12" ht="14.4" thickBot="1" x14ac:dyDescent="0.3">
      <c r="B1146" s="28" t="str">
        <f t="shared" si="40"/>
        <v/>
      </c>
      <c r="C1146" s="167" t="str">
        <f>IF(D1146="","",VLOOKUP(D1146,'Műszaki adattábla'!F:G,2,0))</f>
        <v/>
      </c>
      <c r="D1146" s="168" t="str">
        <f>IF('Műszaki adattábla'!F1137="","",'Műszaki adattábla'!F1137)</f>
        <v/>
      </c>
      <c r="E1146" s="169" t="str">
        <f>IF(D1146="","",VLOOKUP(D1146,'Műszaki adattábla'!F:R,13,0))</f>
        <v/>
      </c>
      <c r="F1146" s="29" t="str">
        <f>IF(D1146="","",VLOOKUP(D1146,'Műszaki adattábla'!F:M,8,0))</f>
        <v/>
      </c>
      <c r="G1146" s="29" t="str">
        <f>IF(D1146="","",IF('Műszaki adattábla'!L1137="20-99",IF('Műszaki adattábla'!O1137="","Nem adott meg lekötött teljesítményt",VLOOKUP(D1146,'Műszaki adattábla'!F:O,10,0)),0))</f>
        <v/>
      </c>
      <c r="H1146" s="29" t="str">
        <f>IF(D1146="","",VLOOKUP(D1146,'Műszaki adattábla'!F:P,11,0))</f>
        <v/>
      </c>
      <c r="I1146" s="30"/>
      <c r="J1146" s="30"/>
      <c r="K1146" s="31" t="str">
        <f>IF(D1146="","",ROUND(((F1146*I1146*'Műszaki adattábla'!$C$7/'Műszaki adattábla'!$C$8)+(G1146*I1146)+(H1146*I1146))/12*'Műszaki adattábla'!T1137,0))</f>
        <v/>
      </c>
      <c r="L1146" s="32" t="str">
        <f t="shared" si="41"/>
        <v/>
      </c>
    </row>
    <row r="1147" spans="2:12" ht="14.4" thickBot="1" x14ac:dyDescent="0.3">
      <c r="B1147" s="28" t="str">
        <f t="shared" si="40"/>
        <v/>
      </c>
      <c r="C1147" s="167" t="str">
        <f>IF(D1147="","",VLOOKUP(D1147,'Műszaki adattábla'!F:G,2,0))</f>
        <v/>
      </c>
      <c r="D1147" s="168" t="str">
        <f>IF('Műszaki adattábla'!F1138="","",'Műszaki adattábla'!F1138)</f>
        <v/>
      </c>
      <c r="E1147" s="169" t="str">
        <f>IF(D1147="","",VLOOKUP(D1147,'Műszaki adattábla'!F:R,13,0))</f>
        <v/>
      </c>
      <c r="F1147" s="29" t="str">
        <f>IF(D1147="","",VLOOKUP(D1147,'Műszaki adattábla'!F:M,8,0))</f>
        <v/>
      </c>
      <c r="G1147" s="29" t="str">
        <f>IF(D1147="","",IF('Műszaki adattábla'!L1138="20-99",IF('Műszaki adattábla'!O1138="","Nem adott meg lekötött teljesítményt",VLOOKUP(D1147,'Műszaki adattábla'!F:O,10,0)),0))</f>
        <v/>
      </c>
      <c r="H1147" s="29" t="str">
        <f>IF(D1147="","",VLOOKUP(D1147,'Műszaki adattábla'!F:P,11,0))</f>
        <v/>
      </c>
      <c r="I1147" s="30"/>
      <c r="J1147" s="30"/>
      <c r="K1147" s="31" t="str">
        <f>IF(D1147="","",ROUND(((F1147*I1147*'Műszaki adattábla'!$C$7/'Műszaki adattábla'!$C$8)+(G1147*I1147)+(H1147*I1147))/12*'Műszaki adattábla'!T1138,0))</f>
        <v/>
      </c>
      <c r="L1147" s="32" t="str">
        <f t="shared" si="41"/>
        <v/>
      </c>
    </row>
    <row r="1148" spans="2:12" ht="14.4" thickBot="1" x14ac:dyDescent="0.3">
      <c r="B1148" s="28" t="str">
        <f t="shared" si="40"/>
        <v/>
      </c>
      <c r="C1148" s="167" t="str">
        <f>IF(D1148="","",VLOOKUP(D1148,'Műszaki adattábla'!F:G,2,0))</f>
        <v/>
      </c>
      <c r="D1148" s="168" t="str">
        <f>IF('Műszaki adattábla'!F1139="","",'Műszaki adattábla'!F1139)</f>
        <v/>
      </c>
      <c r="E1148" s="169" t="str">
        <f>IF(D1148="","",VLOOKUP(D1148,'Műszaki adattábla'!F:R,13,0))</f>
        <v/>
      </c>
      <c r="F1148" s="29" t="str">
        <f>IF(D1148="","",VLOOKUP(D1148,'Műszaki adattábla'!F:M,8,0))</f>
        <v/>
      </c>
      <c r="G1148" s="29" t="str">
        <f>IF(D1148="","",IF('Műszaki adattábla'!L1139="20-99",IF('Műszaki adattábla'!O1139="","Nem adott meg lekötött teljesítményt",VLOOKUP(D1148,'Műszaki adattábla'!F:O,10,0)),0))</f>
        <v/>
      </c>
      <c r="H1148" s="29" t="str">
        <f>IF(D1148="","",VLOOKUP(D1148,'Műszaki adattábla'!F:P,11,0))</f>
        <v/>
      </c>
      <c r="I1148" s="30"/>
      <c r="J1148" s="30"/>
      <c r="K1148" s="31" t="str">
        <f>IF(D1148="","",ROUND(((F1148*I1148*'Műszaki adattábla'!$C$7/'Műszaki adattábla'!$C$8)+(G1148*I1148)+(H1148*I1148))/12*'Műszaki adattábla'!T1139,0))</f>
        <v/>
      </c>
      <c r="L1148" s="32" t="str">
        <f t="shared" si="41"/>
        <v/>
      </c>
    </row>
    <row r="1149" spans="2:12" ht="14.4" thickBot="1" x14ac:dyDescent="0.3">
      <c r="B1149" s="28" t="str">
        <f t="shared" si="40"/>
        <v/>
      </c>
      <c r="C1149" s="167" t="str">
        <f>IF(D1149="","",VLOOKUP(D1149,'Műszaki adattábla'!F:G,2,0))</f>
        <v/>
      </c>
      <c r="D1149" s="168" t="str">
        <f>IF('Műszaki adattábla'!F1140="","",'Műszaki adattábla'!F1140)</f>
        <v/>
      </c>
      <c r="E1149" s="169" t="str">
        <f>IF(D1149="","",VLOOKUP(D1149,'Műszaki adattábla'!F:R,13,0))</f>
        <v/>
      </c>
      <c r="F1149" s="29" t="str">
        <f>IF(D1149="","",VLOOKUP(D1149,'Műszaki adattábla'!F:M,8,0))</f>
        <v/>
      </c>
      <c r="G1149" s="29" t="str">
        <f>IF(D1149="","",IF('Műszaki adattábla'!L1140="20-99",IF('Műszaki adattábla'!O1140="","Nem adott meg lekötött teljesítményt",VLOOKUP(D1149,'Műszaki adattábla'!F:O,10,0)),0))</f>
        <v/>
      </c>
      <c r="H1149" s="29" t="str">
        <f>IF(D1149="","",VLOOKUP(D1149,'Műszaki adattábla'!F:P,11,0))</f>
        <v/>
      </c>
      <c r="I1149" s="30"/>
      <c r="J1149" s="30"/>
      <c r="K1149" s="31" t="str">
        <f>IF(D1149="","",ROUND(((F1149*I1149*'Műszaki adattábla'!$C$7/'Műszaki adattábla'!$C$8)+(G1149*I1149)+(H1149*I1149))/12*'Műszaki adattábla'!T1140,0))</f>
        <v/>
      </c>
      <c r="L1149" s="32" t="str">
        <f t="shared" si="41"/>
        <v/>
      </c>
    </row>
    <row r="1150" spans="2:12" ht="14.4" thickBot="1" x14ac:dyDescent="0.3">
      <c r="B1150" s="28" t="str">
        <f t="shared" si="40"/>
        <v/>
      </c>
      <c r="C1150" s="167" t="str">
        <f>IF(D1150="","",VLOOKUP(D1150,'Műszaki adattábla'!F:G,2,0))</f>
        <v/>
      </c>
      <c r="D1150" s="168" t="str">
        <f>IF('Műszaki adattábla'!F1141="","",'Műszaki adattábla'!F1141)</f>
        <v/>
      </c>
      <c r="E1150" s="169" t="str">
        <f>IF(D1150="","",VLOOKUP(D1150,'Műszaki adattábla'!F:R,13,0))</f>
        <v/>
      </c>
      <c r="F1150" s="29" t="str">
        <f>IF(D1150="","",VLOOKUP(D1150,'Műszaki adattábla'!F:M,8,0))</f>
        <v/>
      </c>
      <c r="G1150" s="29" t="str">
        <f>IF(D1150="","",IF('Műszaki adattábla'!L1141="20-99",IF('Műszaki adattábla'!O1141="","Nem adott meg lekötött teljesítményt",VLOOKUP(D1150,'Műszaki adattábla'!F:O,10,0)),0))</f>
        <v/>
      </c>
      <c r="H1150" s="29" t="str">
        <f>IF(D1150="","",VLOOKUP(D1150,'Műszaki adattábla'!F:P,11,0))</f>
        <v/>
      </c>
      <c r="I1150" s="30"/>
      <c r="J1150" s="30"/>
      <c r="K1150" s="31" t="str">
        <f>IF(D1150="","",ROUND(((F1150*I1150*'Műszaki adattábla'!$C$7/'Műszaki adattábla'!$C$8)+(G1150*I1150)+(H1150*I1150))/12*'Műszaki adattábla'!T1141,0))</f>
        <v/>
      </c>
      <c r="L1150" s="32" t="str">
        <f t="shared" si="41"/>
        <v/>
      </c>
    </row>
    <row r="1151" spans="2:12" ht="14.4" thickBot="1" x14ac:dyDescent="0.3">
      <c r="B1151" s="28" t="str">
        <f t="shared" si="40"/>
        <v/>
      </c>
      <c r="C1151" s="167" t="str">
        <f>IF(D1151="","",VLOOKUP(D1151,'Műszaki adattábla'!F:G,2,0))</f>
        <v/>
      </c>
      <c r="D1151" s="168" t="str">
        <f>IF('Műszaki adattábla'!F1142="","",'Műszaki adattábla'!F1142)</f>
        <v/>
      </c>
      <c r="E1151" s="169" t="str">
        <f>IF(D1151="","",VLOOKUP(D1151,'Műszaki adattábla'!F:R,13,0))</f>
        <v/>
      </c>
      <c r="F1151" s="29" t="str">
        <f>IF(D1151="","",VLOOKUP(D1151,'Műszaki adattábla'!F:M,8,0))</f>
        <v/>
      </c>
      <c r="G1151" s="29" t="str">
        <f>IF(D1151="","",IF('Műszaki adattábla'!L1142="20-99",IF('Műszaki adattábla'!O1142="","Nem adott meg lekötött teljesítményt",VLOOKUP(D1151,'Műszaki adattábla'!F:O,10,0)),0))</f>
        <v/>
      </c>
      <c r="H1151" s="29" t="str">
        <f>IF(D1151="","",VLOOKUP(D1151,'Műszaki adattábla'!F:P,11,0))</f>
        <v/>
      </c>
      <c r="I1151" s="30"/>
      <c r="J1151" s="30"/>
      <c r="K1151" s="31" t="str">
        <f>IF(D1151="","",ROUND(((F1151*I1151*'Műszaki adattábla'!$C$7/'Műszaki adattábla'!$C$8)+(G1151*I1151)+(H1151*I1151))/12*'Műszaki adattábla'!T1142,0))</f>
        <v/>
      </c>
      <c r="L1151" s="32" t="str">
        <f t="shared" si="41"/>
        <v/>
      </c>
    </row>
    <row r="1152" spans="2:12" ht="14.4" thickBot="1" x14ac:dyDescent="0.3">
      <c r="B1152" s="28" t="str">
        <f t="shared" si="40"/>
        <v/>
      </c>
      <c r="C1152" s="167" t="str">
        <f>IF(D1152="","",VLOOKUP(D1152,'Műszaki adattábla'!F:G,2,0))</f>
        <v/>
      </c>
      <c r="D1152" s="168" t="str">
        <f>IF('Műszaki adattábla'!F1143="","",'Műszaki adattábla'!F1143)</f>
        <v/>
      </c>
      <c r="E1152" s="169" t="str">
        <f>IF(D1152="","",VLOOKUP(D1152,'Műszaki adattábla'!F:R,13,0))</f>
        <v/>
      </c>
      <c r="F1152" s="29" t="str">
        <f>IF(D1152="","",VLOOKUP(D1152,'Műszaki adattábla'!F:M,8,0))</f>
        <v/>
      </c>
      <c r="G1152" s="29" t="str">
        <f>IF(D1152="","",IF('Műszaki adattábla'!L1143="20-99",IF('Műszaki adattábla'!O1143="","Nem adott meg lekötött teljesítményt",VLOOKUP(D1152,'Műszaki adattábla'!F:O,10,0)),0))</f>
        <v/>
      </c>
      <c r="H1152" s="29" t="str">
        <f>IF(D1152="","",VLOOKUP(D1152,'Műszaki adattábla'!F:P,11,0))</f>
        <v/>
      </c>
      <c r="I1152" s="30"/>
      <c r="J1152" s="30"/>
      <c r="K1152" s="31" t="str">
        <f>IF(D1152="","",ROUND(((F1152*I1152*'Műszaki adattábla'!$C$7/'Műszaki adattábla'!$C$8)+(G1152*I1152)+(H1152*I1152))/12*'Műszaki adattábla'!T1143,0))</f>
        <v/>
      </c>
      <c r="L1152" s="32" t="str">
        <f t="shared" si="41"/>
        <v/>
      </c>
    </row>
    <row r="1153" spans="2:12" ht="14.4" thickBot="1" x14ac:dyDescent="0.3">
      <c r="B1153" s="28" t="str">
        <f t="shared" si="40"/>
        <v/>
      </c>
      <c r="C1153" s="167" t="str">
        <f>IF(D1153="","",VLOOKUP(D1153,'Műszaki adattábla'!F:G,2,0))</f>
        <v/>
      </c>
      <c r="D1153" s="168" t="str">
        <f>IF('Műszaki adattábla'!F1144="","",'Műszaki adattábla'!F1144)</f>
        <v/>
      </c>
      <c r="E1153" s="169" t="str">
        <f>IF(D1153="","",VLOOKUP(D1153,'Műszaki adattábla'!F:R,13,0))</f>
        <v/>
      </c>
      <c r="F1153" s="29" t="str">
        <f>IF(D1153="","",VLOOKUP(D1153,'Műszaki adattábla'!F:M,8,0))</f>
        <v/>
      </c>
      <c r="G1153" s="29" t="str">
        <f>IF(D1153="","",IF('Műszaki adattábla'!L1144="20-99",IF('Műszaki adattábla'!O1144="","Nem adott meg lekötött teljesítményt",VLOOKUP(D1153,'Műszaki adattábla'!F:O,10,0)),0))</f>
        <v/>
      </c>
      <c r="H1153" s="29" t="str">
        <f>IF(D1153="","",VLOOKUP(D1153,'Műszaki adattábla'!F:P,11,0))</f>
        <v/>
      </c>
      <c r="I1153" s="30"/>
      <c r="J1153" s="30"/>
      <c r="K1153" s="31" t="str">
        <f>IF(D1153="","",ROUND(((F1153*I1153*'Műszaki adattábla'!$C$7/'Műszaki adattábla'!$C$8)+(G1153*I1153)+(H1153*I1153))/12*'Műszaki adattábla'!T1144,0))</f>
        <v/>
      </c>
      <c r="L1153" s="32" t="str">
        <f t="shared" si="41"/>
        <v/>
      </c>
    </row>
    <row r="1154" spans="2:12" ht="14.4" thickBot="1" x14ac:dyDescent="0.3">
      <c r="B1154" s="28" t="str">
        <f t="shared" si="40"/>
        <v/>
      </c>
      <c r="C1154" s="167" t="str">
        <f>IF(D1154="","",VLOOKUP(D1154,'Műszaki adattábla'!F:G,2,0))</f>
        <v/>
      </c>
      <c r="D1154" s="168" t="str">
        <f>IF('Műszaki adattábla'!F1145="","",'Műszaki adattábla'!F1145)</f>
        <v/>
      </c>
      <c r="E1154" s="169" t="str">
        <f>IF(D1154="","",VLOOKUP(D1154,'Műszaki adattábla'!F:R,13,0))</f>
        <v/>
      </c>
      <c r="F1154" s="29" t="str">
        <f>IF(D1154="","",VLOOKUP(D1154,'Műszaki adattábla'!F:M,8,0))</f>
        <v/>
      </c>
      <c r="G1154" s="29" t="str">
        <f>IF(D1154="","",IF('Műszaki adattábla'!L1145="20-99",IF('Műszaki adattábla'!O1145="","Nem adott meg lekötött teljesítményt",VLOOKUP(D1154,'Műszaki adattábla'!F:O,10,0)),0))</f>
        <v/>
      </c>
      <c r="H1154" s="29" t="str">
        <f>IF(D1154="","",VLOOKUP(D1154,'Műszaki adattábla'!F:P,11,0))</f>
        <v/>
      </c>
      <c r="I1154" s="30"/>
      <c r="J1154" s="30"/>
      <c r="K1154" s="31" t="str">
        <f>IF(D1154="","",ROUND(((F1154*I1154*'Műszaki adattábla'!$C$7/'Műszaki adattábla'!$C$8)+(G1154*I1154)+(H1154*I1154))/12*'Műszaki adattábla'!T1145,0))</f>
        <v/>
      </c>
      <c r="L1154" s="32" t="str">
        <f t="shared" si="41"/>
        <v/>
      </c>
    </row>
    <row r="1155" spans="2:12" ht="14.4" thickBot="1" x14ac:dyDescent="0.3">
      <c r="B1155" s="28" t="str">
        <f t="shared" si="40"/>
        <v/>
      </c>
      <c r="C1155" s="167" t="str">
        <f>IF(D1155="","",VLOOKUP(D1155,'Műszaki adattábla'!F:G,2,0))</f>
        <v/>
      </c>
      <c r="D1155" s="168" t="str">
        <f>IF('Műszaki adattábla'!F1146="","",'Műszaki adattábla'!F1146)</f>
        <v/>
      </c>
      <c r="E1155" s="169" t="str">
        <f>IF(D1155="","",VLOOKUP(D1155,'Műszaki adattábla'!F:R,13,0))</f>
        <v/>
      </c>
      <c r="F1155" s="29" t="str">
        <f>IF(D1155="","",VLOOKUP(D1155,'Műszaki adattábla'!F:M,8,0))</f>
        <v/>
      </c>
      <c r="G1155" s="29" t="str">
        <f>IF(D1155="","",IF('Műszaki adattábla'!L1146="20-99",IF('Műszaki adattábla'!O1146="","Nem adott meg lekötött teljesítményt",VLOOKUP(D1155,'Műszaki adattábla'!F:O,10,0)),0))</f>
        <v/>
      </c>
      <c r="H1155" s="29" t="str">
        <f>IF(D1155="","",VLOOKUP(D1155,'Műszaki adattábla'!F:P,11,0))</f>
        <v/>
      </c>
      <c r="I1155" s="30"/>
      <c r="J1155" s="30"/>
      <c r="K1155" s="31" t="str">
        <f>IF(D1155="","",ROUND(((F1155*I1155*'Műszaki adattábla'!$C$7/'Műszaki adattábla'!$C$8)+(G1155*I1155)+(H1155*I1155))/12*'Műszaki adattábla'!T1146,0))</f>
        <v/>
      </c>
      <c r="L1155" s="32" t="str">
        <f t="shared" si="41"/>
        <v/>
      </c>
    </row>
    <row r="1156" spans="2:12" ht="14.4" thickBot="1" x14ac:dyDescent="0.3">
      <c r="B1156" s="28" t="str">
        <f t="shared" si="40"/>
        <v/>
      </c>
      <c r="C1156" s="167" t="str">
        <f>IF(D1156="","",VLOOKUP(D1156,'Műszaki adattábla'!F:G,2,0))</f>
        <v/>
      </c>
      <c r="D1156" s="168" t="str">
        <f>IF('Műszaki adattábla'!F1147="","",'Műszaki adattábla'!F1147)</f>
        <v/>
      </c>
      <c r="E1156" s="169" t="str">
        <f>IF(D1156="","",VLOOKUP(D1156,'Műszaki adattábla'!F:R,13,0))</f>
        <v/>
      </c>
      <c r="F1156" s="29" t="str">
        <f>IF(D1156="","",VLOOKUP(D1156,'Műszaki adattábla'!F:M,8,0))</f>
        <v/>
      </c>
      <c r="G1156" s="29" t="str">
        <f>IF(D1156="","",IF('Műszaki adattábla'!L1147="20-99",IF('Műszaki adattábla'!O1147="","Nem adott meg lekötött teljesítményt",VLOOKUP(D1156,'Műszaki adattábla'!F:O,10,0)),0))</f>
        <v/>
      </c>
      <c r="H1156" s="29" t="str">
        <f>IF(D1156="","",VLOOKUP(D1156,'Műszaki adattábla'!F:P,11,0))</f>
        <v/>
      </c>
      <c r="I1156" s="30"/>
      <c r="J1156" s="30"/>
      <c r="K1156" s="31" t="str">
        <f>IF(D1156="","",ROUND(((F1156*I1156*'Műszaki adattábla'!$C$7/'Műszaki adattábla'!$C$8)+(G1156*I1156)+(H1156*I1156))/12*'Műszaki adattábla'!T1147,0))</f>
        <v/>
      </c>
      <c r="L1156" s="32" t="str">
        <f t="shared" si="41"/>
        <v/>
      </c>
    </row>
    <row r="1157" spans="2:12" ht="14.4" thickBot="1" x14ac:dyDescent="0.3">
      <c r="B1157" s="28" t="str">
        <f t="shared" si="40"/>
        <v/>
      </c>
      <c r="C1157" s="167" t="str">
        <f>IF(D1157="","",VLOOKUP(D1157,'Műszaki adattábla'!F:G,2,0))</f>
        <v/>
      </c>
      <c r="D1157" s="168" t="str">
        <f>IF('Műszaki adattábla'!F1148="","",'Műszaki adattábla'!F1148)</f>
        <v/>
      </c>
      <c r="E1157" s="169" t="str">
        <f>IF(D1157="","",VLOOKUP(D1157,'Műszaki adattábla'!F:R,13,0))</f>
        <v/>
      </c>
      <c r="F1157" s="29" t="str">
        <f>IF(D1157="","",VLOOKUP(D1157,'Műszaki adattábla'!F:M,8,0))</f>
        <v/>
      </c>
      <c r="G1157" s="29" t="str">
        <f>IF(D1157="","",IF('Műszaki adattábla'!L1148="20-99",IF('Műszaki adattábla'!O1148="","Nem adott meg lekötött teljesítményt",VLOOKUP(D1157,'Műszaki adattábla'!F:O,10,0)),0))</f>
        <v/>
      </c>
      <c r="H1157" s="29" t="str">
        <f>IF(D1157="","",VLOOKUP(D1157,'Műszaki adattábla'!F:P,11,0))</f>
        <v/>
      </c>
      <c r="I1157" s="30"/>
      <c r="J1157" s="30"/>
      <c r="K1157" s="31" t="str">
        <f>IF(D1157="","",ROUND(((F1157*I1157*'Műszaki adattábla'!$C$7/'Műszaki adattábla'!$C$8)+(G1157*I1157)+(H1157*I1157))/12*'Műszaki adattábla'!T1148,0))</f>
        <v/>
      </c>
      <c r="L1157" s="32" t="str">
        <f t="shared" si="41"/>
        <v/>
      </c>
    </row>
    <row r="1158" spans="2:12" ht="14.4" thickBot="1" x14ac:dyDescent="0.3">
      <c r="B1158" s="28" t="str">
        <f t="shared" si="40"/>
        <v/>
      </c>
      <c r="C1158" s="167" t="str">
        <f>IF(D1158="","",VLOOKUP(D1158,'Műszaki adattábla'!F:G,2,0))</f>
        <v/>
      </c>
      <c r="D1158" s="168" t="str">
        <f>IF('Műszaki adattábla'!F1149="","",'Műszaki adattábla'!F1149)</f>
        <v/>
      </c>
      <c r="E1158" s="169" t="str">
        <f>IF(D1158="","",VLOOKUP(D1158,'Műszaki adattábla'!F:R,13,0))</f>
        <v/>
      </c>
      <c r="F1158" s="29" t="str">
        <f>IF(D1158="","",VLOOKUP(D1158,'Műszaki adattábla'!F:M,8,0))</f>
        <v/>
      </c>
      <c r="G1158" s="29" t="str">
        <f>IF(D1158="","",IF('Műszaki adattábla'!L1149="20-99",IF('Műszaki adattábla'!O1149="","Nem adott meg lekötött teljesítményt",VLOOKUP(D1158,'Műszaki adattábla'!F:O,10,0)),0))</f>
        <v/>
      </c>
      <c r="H1158" s="29" t="str">
        <f>IF(D1158="","",VLOOKUP(D1158,'Műszaki adattábla'!F:P,11,0))</f>
        <v/>
      </c>
      <c r="I1158" s="30"/>
      <c r="J1158" s="30"/>
      <c r="K1158" s="31" t="str">
        <f>IF(D1158="","",ROUND(((F1158*I1158*'Műszaki adattábla'!$C$7/'Műszaki adattábla'!$C$8)+(G1158*I1158)+(H1158*I1158))/12*'Műszaki adattábla'!T1149,0))</f>
        <v/>
      </c>
      <c r="L1158" s="32" t="str">
        <f t="shared" si="41"/>
        <v/>
      </c>
    </row>
    <row r="1159" spans="2:12" ht="14.4" thickBot="1" x14ac:dyDescent="0.3">
      <c r="B1159" s="28" t="str">
        <f t="shared" si="40"/>
        <v/>
      </c>
      <c r="C1159" s="167" t="str">
        <f>IF(D1159="","",VLOOKUP(D1159,'Műszaki adattábla'!F:G,2,0))</f>
        <v/>
      </c>
      <c r="D1159" s="168" t="str">
        <f>IF('Műszaki adattábla'!F1150="","",'Műszaki adattábla'!F1150)</f>
        <v/>
      </c>
      <c r="E1159" s="169" t="str">
        <f>IF(D1159="","",VLOOKUP(D1159,'Műszaki adattábla'!F:R,13,0))</f>
        <v/>
      </c>
      <c r="F1159" s="29" t="str">
        <f>IF(D1159="","",VLOOKUP(D1159,'Műszaki adattábla'!F:M,8,0))</f>
        <v/>
      </c>
      <c r="G1159" s="29" t="str">
        <f>IF(D1159="","",IF('Műszaki adattábla'!L1150="20-99",IF('Műszaki adattábla'!O1150="","Nem adott meg lekötött teljesítményt",VLOOKUP(D1159,'Műszaki adattábla'!F:O,10,0)),0))</f>
        <v/>
      </c>
      <c r="H1159" s="29" t="str">
        <f>IF(D1159="","",VLOOKUP(D1159,'Műszaki adattábla'!F:P,11,0))</f>
        <v/>
      </c>
      <c r="I1159" s="30"/>
      <c r="J1159" s="30"/>
      <c r="K1159" s="31" t="str">
        <f>IF(D1159="","",ROUND(((F1159*I1159*'Műszaki adattábla'!$C$7/'Műszaki adattábla'!$C$8)+(G1159*I1159)+(H1159*I1159))/12*'Műszaki adattábla'!T1150,0))</f>
        <v/>
      </c>
      <c r="L1159" s="32" t="str">
        <f t="shared" si="41"/>
        <v/>
      </c>
    </row>
    <row r="1160" spans="2:12" ht="14.4" thickBot="1" x14ac:dyDescent="0.3">
      <c r="B1160" s="28" t="str">
        <f t="shared" si="40"/>
        <v/>
      </c>
      <c r="C1160" s="167" t="str">
        <f>IF(D1160="","",VLOOKUP(D1160,'Műszaki adattábla'!F:G,2,0))</f>
        <v/>
      </c>
      <c r="D1160" s="168" t="str">
        <f>IF('Műszaki adattábla'!F1151="","",'Műszaki adattábla'!F1151)</f>
        <v/>
      </c>
      <c r="E1160" s="169" t="str">
        <f>IF(D1160="","",VLOOKUP(D1160,'Műszaki adattábla'!F:R,13,0))</f>
        <v/>
      </c>
      <c r="F1160" s="29" t="str">
        <f>IF(D1160="","",VLOOKUP(D1160,'Műszaki adattábla'!F:M,8,0))</f>
        <v/>
      </c>
      <c r="G1160" s="29" t="str">
        <f>IF(D1160="","",IF('Műszaki adattábla'!L1151="20-99",IF('Műszaki adattábla'!O1151="","Nem adott meg lekötött teljesítményt",VLOOKUP(D1160,'Műszaki adattábla'!F:O,10,0)),0))</f>
        <v/>
      </c>
      <c r="H1160" s="29" t="str">
        <f>IF(D1160="","",VLOOKUP(D1160,'Műszaki adattábla'!F:P,11,0))</f>
        <v/>
      </c>
      <c r="I1160" s="30"/>
      <c r="J1160" s="30"/>
      <c r="K1160" s="31" t="str">
        <f>IF(D1160="","",ROUND(((F1160*I1160*'Műszaki adattábla'!$C$7/'Műszaki adattábla'!$C$8)+(G1160*I1160)+(H1160*I1160))/12*'Műszaki adattábla'!T1151,0))</f>
        <v/>
      </c>
      <c r="L1160" s="32" t="str">
        <f t="shared" si="41"/>
        <v/>
      </c>
    </row>
    <row r="1161" spans="2:12" ht="14.4" thickBot="1" x14ac:dyDescent="0.3">
      <c r="B1161" s="28" t="str">
        <f t="shared" si="40"/>
        <v/>
      </c>
      <c r="C1161" s="167" t="str">
        <f>IF(D1161="","",VLOOKUP(D1161,'Műszaki adattábla'!F:G,2,0))</f>
        <v/>
      </c>
      <c r="D1161" s="168" t="str">
        <f>IF('Műszaki adattábla'!F1152="","",'Műszaki adattábla'!F1152)</f>
        <v/>
      </c>
      <c r="E1161" s="169" t="str">
        <f>IF(D1161="","",VLOOKUP(D1161,'Műszaki adattábla'!F:R,13,0))</f>
        <v/>
      </c>
      <c r="F1161" s="29" t="str">
        <f>IF(D1161="","",VLOOKUP(D1161,'Műszaki adattábla'!F:M,8,0))</f>
        <v/>
      </c>
      <c r="G1161" s="29" t="str">
        <f>IF(D1161="","",IF('Műszaki adattábla'!L1152="20-99",IF('Műszaki adattábla'!O1152="","Nem adott meg lekötött teljesítményt",VLOOKUP(D1161,'Műszaki adattábla'!F:O,10,0)),0))</f>
        <v/>
      </c>
      <c r="H1161" s="29" t="str">
        <f>IF(D1161="","",VLOOKUP(D1161,'Műszaki adattábla'!F:P,11,0))</f>
        <v/>
      </c>
      <c r="I1161" s="30"/>
      <c r="J1161" s="30"/>
      <c r="K1161" s="31" t="str">
        <f>IF(D1161="","",ROUND(((F1161*I1161*'Műszaki adattábla'!$C$7/'Műszaki adattábla'!$C$8)+(G1161*I1161)+(H1161*I1161))/12*'Műszaki adattábla'!T1152,0))</f>
        <v/>
      </c>
      <c r="L1161" s="32" t="str">
        <f t="shared" si="41"/>
        <v/>
      </c>
    </row>
    <row r="1162" spans="2:12" ht="14.4" thickBot="1" x14ac:dyDescent="0.3">
      <c r="B1162" s="28" t="str">
        <f t="shared" si="40"/>
        <v/>
      </c>
      <c r="C1162" s="167" t="str">
        <f>IF(D1162="","",VLOOKUP(D1162,'Műszaki adattábla'!F:G,2,0))</f>
        <v/>
      </c>
      <c r="D1162" s="168" t="str">
        <f>IF('Műszaki adattábla'!F1153="","",'Műszaki adattábla'!F1153)</f>
        <v/>
      </c>
      <c r="E1162" s="169" t="str">
        <f>IF(D1162="","",VLOOKUP(D1162,'Műszaki adattábla'!F:R,13,0))</f>
        <v/>
      </c>
      <c r="F1162" s="29" t="str">
        <f>IF(D1162="","",VLOOKUP(D1162,'Műszaki adattábla'!F:M,8,0))</f>
        <v/>
      </c>
      <c r="G1162" s="29" t="str">
        <f>IF(D1162="","",IF('Műszaki adattábla'!L1153="20-99",IF('Műszaki adattábla'!O1153="","Nem adott meg lekötött teljesítményt",VLOOKUP(D1162,'Műszaki adattábla'!F:O,10,0)),0))</f>
        <v/>
      </c>
      <c r="H1162" s="29" t="str">
        <f>IF(D1162="","",VLOOKUP(D1162,'Műszaki adattábla'!F:P,11,0))</f>
        <v/>
      </c>
      <c r="I1162" s="30"/>
      <c r="J1162" s="30"/>
      <c r="K1162" s="31" t="str">
        <f>IF(D1162="","",ROUND(((F1162*I1162*'Műszaki adattábla'!$C$7/'Műszaki adattábla'!$C$8)+(G1162*I1162)+(H1162*I1162))/12*'Műszaki adattábla'!T1153,0))</f>
        <v/>
      </c>
      <c r="L1162" s="32" t="str">
        <f t="shared" si="41"/>
        <v/>
      </c>
    </row>
    <row r="1163" spans="2:12" ht="14.4" thickBot="1" x14ac:dyDescent="0.3">
      <c r="B1163" s="28" t="str">
        <f t="shared" si="40"/>
        <v/>
      </c>
      <c r="C1163" s="167" t="str">
        <f>IF(D1163="","",VLOOKUP(D1163,'Műszaki adattábla'!F:G,2,0))</f>
        <v/>
      </c>
      <c r="D1163" s="168" t="str">
        <f>IF('Műszaki adattábla'!F1154="","",'Műszaki adattábla'!F1154)</f>
        <v/>
      </c>
      <c r="E1163" s="169" t="str">
        <f>IF(D1163="","",VLOOKUP(D1163,'Műszaki adattábla'!F:R,13,0))</f>
        <v/>
      </c>
      <c r="F1163" s="29" t="str">
        <f>IF(D1163="","",VLOOKUP(D1163,'Műszaki adattábla'!F:M,8,0))</f>
        <v/>
      </c>
      <c r="G1163" s="29" t="str">
        <f>IF(D1163="","",IF('Műszaki adattábla'!L1154="20-99",IF('Műszaki adattábla'!O1154="","Nem adott meg lekötött teljesítményt",VLOOKUP(D1163,'Műszaki adattábla'!F:O,10,0)),0))</f>
        <v/>
      </c>
      <c r="H1163" s="29" t="str">
        <f>IF(D1163="","",VLOOKUP(D1163,'Műszaki adattábla'!F:P,11,0))</f>
        <v/>
      </c>
      <c r="I1163" s="30"/>
      <c r="J1163" s="30"/>
      <c r="K1163" s="31" t="str">
        <f>IF(D1163="","",ROUND(((F1163*I1163*'Műszaki adattábla'!$C$7/'Műszaki adattábla'!$C$8)+(G1163*I1163)+(H1163*I1163))/12*'Műszaki adattábla'!T1154,0))</f>
        <v/>
      </c>
      <c r="L1163" s="32" t="str">
        <f t="shared" si="41"/>
        <v/>
      </c>
    </row>
    <row r="1164" spans="2:12" ht="14.4" thickBot="1" x14ac:dyDescent="0.3">
      <c r="B1164" s="28" t="str">
        <f t="shared" si="40"/>
        <v/>
      </c>
      <c r="C1164" s="167" t="str">
        <f>IF(D1164="","",VLOOKUP(D1164,'Műszaki adattábla'!F:G,2,0))</f>
        <v/>
      </c>
      <c r="D1164" s="168" t="str">
        <f>IF('Műszaki adattábla'!F1155="","",'Műszaki adattábla'!F1155)</f>
        <v/>
      </c>
      <c r="E1164" s="169" t="str">
        <f>IF(D1164="","",VLOOKUP(D1164,'Műszaki adattábla'!F:R,13,0))</f>
        <v/>
      </c>
      <c r="F1164" s="29" t="str">
        <f>IF(D1164="","",VLOOKUP(D1164,'Műszaki adattábla'!F:M,8,0))</f>
        <v/>
      </c>
      <c r="G1164" s="29" t="str">
        <f>IF(D1164="","",IF('Műszaki adattábla'!L1155="20-99",IF('Műszaki adattábla'!O1155="","Nem adott meg lekötött teljesítményt",VLOOKUP(D1164,'Műszaki adattábla'!F:O,10,0)),0))</f>
        <v/>
      </c>
      <c r="H1164" s="29" t="str">
        <f>IF(D1164="","",VLOOKUP(D1164,'Műszaki adattábla'!F:P,11,0))</f>
        <v/>
      </c>
      <c r="I1164" s="30"/>
      <c r="J1164" s="30"/>
      <c r="K1164" s="31" t="str">
        <f>IF(D1164="","",ROUND(((F1164*I1164*'Műszaki adattábla'!$C$7/'Műszaki adattábla'!$C$8)+(G1164*I1164)+(H1164*I1164))/12*'Műszaki adattábla'!T1155,0))</f>
        <v/>
      </c>
      <c r="L1164" s="32" t="str">
        <f t="shared" si="41"/>
        <v/>
      </c>
    </row>
    <row r="1165" spans="2:12" ht="14.4" thickBot="1" x14ac:dyDescent="0.3">
      <c r="B1165" s="28" t="str">
        <f t="shared" si="40"/>
        <v/>
      </c>
      <c r="C1165" s="167" t="str">
        <f>IF(D1165="","",VLOOKUP(D1165,'Műszaki adattábla'!F:G,2,0))</f>
        <v/>
      </c>
      <c r="D1165" s="168" t="str">
        <f>IF('Műszaki adattábla'!F1156="","",'Műszaki adattábla'!F1156)</f>
        <v/>
      </c>
      <c r="E1165" s="169" t="str">
        <f>IF(D1165="","",VLOOKUP(D1165,'Műszaki adattábla'!F:R,13,0))</f>
        <v/>
      </c>
      <c r="F1165" s="29" t="str">
        <f>IF(D1165="","",VLOOKUP(D1165,'Műszaki adattábla'!F:M,8,0))</f>
        <v/>
      </c>
      <c r="G1165" s="29" t="str">
        <f>IF(D1165="","",IF('Műszaki adattábla'!L1156="20-99",IF('Műszaki adattábla'!O1156="","Nem adott meg lekötött teljesítményt",VLOOKUP(D1165,'Műszaki adattábla'!F:O,10,0)),0))</f>
        <v/>
      </c>
      <c r="H1165" s="29" t="str">
        <f>IF(D1165="","",VLOOKUP(D1165,'Műszaki adattábla'!F:P,11,0))</f>
        <v/>
      </c>
      <c r="I1165" s="30"/>
      <c r="J1165" s="30"/>
      <c r="K1165" s="31" t="str">
        <f>IF(D1165="","",ROUND(((F1165*I1165*'Műszaki adattábla'!$C$7/'Műszaki adattábla'!$C$8)+(G1165*I1165)+(H1165*I1165))/12*'Műszaki adattábla'!T1156,0))</f>
        <v/>
      </c>
      <c r="L1165" s="32" t="str">
        <f t="shared" si="41"/>
        <v/>
      </c>
    </row>
    <row r="1166" spans="2:12" ht="14.4" thickBot="1" x14ac:dyDescent="0.3">
      <c r="B1166" s="28" t="str">
        <f t="shared" si="40"/>
        <v/>
      </c>
      <c r="C1166" s="167" t="str">
        <f>IF(D1166="","",VLOOKUP(D1166,'Műszaki adattábla'!F:G,2,0))</f>
        <v/>
      </c>
      <c r="D1166" s="168" t="str">
        <f>IF('Műszaki adattábla'!F1157="","",'Műszaki adattábla'!F1157)</f>
        <v/>
      </c>
      <c r="E1166" s="169" t="str">
        <f>IF(D1166="","",VLOOKUP(D1166,'Műszaki adattábla'!F:R,13,0))</f>
        <v/>
      </c>
      <c r="F1166" s="29" t="str">
        <f>IF(D1166="","",VLOOKUP(D1166,'Műszaki adattábla'!F:M,8,0))</f>
        <v/>
      </c>
      <c r="G1166" s="29" t="str">
        <f>IF(D1166="","",IF('Műszaki adattábla'!L1157="20-99",IF('Műszaki adattábla'!O1157="","Nem adott meg lekötött teljesítményt",VLOOKUP(D1166,'Műszaki adattábla'!F:O,10,0)),0))</f>
        <v/>
      </c>
      <c r="H1166" s="29" t="str">
        <f>IF(D1166="","",VLOOKUP(D1166,'Műszaki adattábla'!F:P,11,0))</f>
        <v/>
      </c>
      <c r="I1166" s="30"/>
      <c r="J1166" s="30"/>
      <c r="K1166" s="31" t="str">
        <f>IF(D1166="","",ROUND(((F1166*I1166*'Műszaki adattábla'!$C$7/'Műszaki adattábla'!$C$8)+(G1166*I1166)+(H1166*I1166))/12*'Műszaki adattábla'!T1157,0))</f>
        <v/>
      </c>
      <c r="L1166" s="32" t="str">
        <f t="shared" si="41"/>
        <v/>
      </c>
    </row>
    <row r="1167" spans="2:12" ht="14.4" thickBot="1" x14ac:dyDescent="0.3">
      <c r="B1167" s="28" t="str">
        <f t="shared" si="40"/>
        <v/>
      </c>
      <c r="C1167" s="167" t="str">
        <f>IF(D1167="","",VLOOKUP(D1167,'Műszaki adattábla'!F:G,2,0))</f>
        <v/>
      </c>
      <c r="D1167" s="168" t="str">
        <f>IF('Műszaki adattábla'!F1158="","",'Műszaki adattábla'!F1158)</f>
        <v/>
      </c>
      <c r="E1167" s="169" t="str">
        <f>IF(D1167="","",VLOOKUP(D1167,'Műszaki adattábla'!F:R,13,0))</f>
        <v/>
      </c>
      <c r="F1167" s="29" t="str">
        <f>IF(D1167="","",VLOOKUP(D1167,'Műszaki adattábla'!F:M,8,0))</f>
        <v/>
      </c>
      <c r="G1167" s="29" t="str">
        <f>IF(D1167="","",IF('Műszaki adattábla'!L1158="20-99",IF('Műszaki adattábla'!O1158="","Nem adott meg lekötött teljesítményt",VLOOKUP(D1167,'Műszaki adattábla'!F:O,10,0)),0))</f>
        <v/>
      </c>
      <c r="H1167" s="29" t="str">
        <f>IF(D1167="","",VLOOKUP(D1167,'Műszaki adattábla'!F:P,11,0))</f>
        <v/>
      </c>
      <c r="I1167" s="30"/>
      <c r="J1167" s="30"/>
      <c r="K1167" s="31" t="str">
        <f>IF(D1167="","",ROUND(((F1167*I1167*'Műszaki adattábla'!$C$7/'Műszaki adattábla'!$C$8)+(G1167*I1167)+(H1167*I1167))/12*'Műszaki adattábla'!T1158,0))</f>
        <v/>
      </c>
      <c r="L1167" s="32" t="str">
        <f t="shared" si="41"/>
        <v/>
      </c>
    </row>
    <row r="1168" spans="2:12" ht="14.4" thickBot="1" x14ac:dyDescent="0.3">
      <c r="B1168" s="28" t="str">
        <f t="shared" si="40"/>
        <v/>
      </c>
      <c r="C1168" s="167" t="str">
        <f>IF(D1168="","",VLOOKUP(D1168,'Műszaki adattábla'!F:G,2,0))</f>
        <v/>
      </c>
      <c r="D1168" s="168" t="str">
        <f>IF('Műszaki adattábla'!F1159="","",'Műszaki adattábla'!F1159)</f>
        <v/>
      </c>
      <c r="E1168" s="169" t="str">
        <f>IF(D1168="","",VLOOKUP(D1168,'Műszaki adattábla'!F:R,13,0))</f>
        <v/>
      </c>
      <c r="F1168" s="29" t="str">
        <f>IF(D1168="","",VLOOKUP(D1168,'Műszaki adattábla'!F:M,8,0))</f>
        <v/>
      </c>
      <c r="G1168" s="29" t="str">
        <f>IF(D1168="","",IF('Műszaki adattábla'!L1159="20-99",IF('Műszaki adattábla'!O1159="","Nem adott meg lekötött teljesítményt",VLOOKUP(D1168,'Műszaki adattábla'!F:O,10,0)),0))</f>
        <v/>
      </c>
      <c r="H1168" s="29" t="str">
        <f>IF(D1168="","",VLOOKUP(D1168,'Műszaki adattábla'!F:P,11,0))</f>
        <v/>
      </c>
      <c r="I1168" s="30"/>
      <c r="J1168" s="30"/>
      <c r="K1168" s="31" t="str">
        <f>IF(D1168="","",ROUND(((F1168*I1168*'Műszaki adattábla'!$C$7/'Műszaki adattábla'!$C$8)+(G1168*I1168)+(H1168*I1168))/12*'Műszaki adattábla'!T1159,0))</f>
        <v/>
      </c>
      <c r="L1168" s="32" t="str">
        <f t="shared" si="41"/>
        <v/>
      </c>
    </row>
    <row r="1169" spans="2:12" ht="14.4" thickBot="1" x14ac:dyDescent="0.3">
      <c r="B1169" s="28" t="str">
        <f t="shared" si="40"/>
        <v/>
      </c>
      <c r="C1169" s="167" t="str">
        <f>IF(D1169="","",VLOOKUP(D1169,'Műszaki adattábla'!F:G,2,0))</f>
        <v/>
      </c>
      <c r="D1169" s="168" t="str">
        <f>IF('Műszaki adattábla'!F1160="","",'Műszaki adattábla'!F1160)</f>
        <v/>
      </c>
      <c r="E1169" s="169" t="str">
        <f>IF(D1169="","",VLOOKUP(D1169,'Műszaki adattábla'!F:R,13,0))</f>
        <v/>
      </c>
      <c r="F1169" s="29" t="str">
        <f>IF(D1169="","",VLOOKUP(D1169,'Műszaki adattábla'!F:M,8,0))</f>
        <v/>
      </c>
      <c r="G1169" s="29" t="str">
        <f>IF(D1169="","",IF('Műszaki adattábla'!L1160="20-99",IF('Műszaki adattábla'!O1160="","Nem adott meg lekötött teljesítményt",VLOOKUP(D1169,'Műszaki adattábla'!F:O,10,0)),0))</f>
        <v/>
      </c>
      <c r="H1169" s="29" t="str">
        <f>IF(D1169="","",VLOOKUP(D1169,'Műszaki adattábla'!F:P,11,0))</f>
        <v/>
      </c>
      <c r="I1169" s="30"/>
      <c r="J1169" s="30"/>
      <c r="K1169" s="31" t="str">
        <f>IF(D1169="","",ROUND(((F1169*I1169*'Műszaki adattábla'!$C$7/'Műszaki adattábla'!$C$8)+(G1169*I1169)+(H1169*I1169))/12*'Műszaki adattábla'!T1160,0))</f>
        <v/>
      </c>
      <c r="L1169" s="32" t="str">
        <f t="shared" si="41"/>
        <v/>
      </c>
    </row>
    <row r="1170" spans="2:12" ht="14.4" thickBot="1" x14ac:dyDescent="0.3">
      <c r="B1170" s="28" t="str">
        <f t="shared" si="40"/>
        <v/>
      </c>
      <c r="C1170" s="167" t="str">
        <f>IF(D1170="","",VLOOKUP(D1170,'Műszaki adattábla'!F:G,2,0))</f>
        <v/>
      </c>
      <c r="D1170" s="168" t="str">
        <f>IF('Műszaki adattábla'!F1161="","",'Műszaki adattábla'!F1161)</f>
        <v/>
      </c>
      <c r="E1170" s="169" t="str">
        <f>IF(D1170="","",VLOOKUP(D1170,'Műszaki adattábla'!F:R,13,0))</f>
        <v/>
      </c>
      <c r="F1170" s="29" t="str">
        <f>IF(D1170="","",VLOOKUP(D1170,'Műszaki adattábla'!F:M,8,0))</f>
        <v/>
      </c>
      <c r="G1170" s="29" t="str">
        <f>IF(D1170="","",IF('Műszaki adattábla'!L1161="20-99",IF('Műszaki adattábla'!O1161="","Nem adott meg lekötött teljesítményt",VLOOKUP(D1170,'Műszaki adattábla'!F:O,10,0)),0))</f>
        <v/>
      </c>
      <c r="H1170" s="29" t="str">
        <f>IF(D1170="","",VLOOKUP(D1170,'Műszaki adattábla'!F:P,11,0))</f>
        <v/>
      </c>
      <c r="I1170" s="30"/>
      <c r="J1170" s="30"/>
      <c r="K1170" s="31" t="str">
        <f>IF(D1170="","",ROUND(((F1170*I1170*'Műszaki adattábla'!$C$7/'Műszaki adattábla'!$C$8)+(G1170*I1170)+(H1170*I1170))/12*'Műszaki adattábla'!T1161,0))</f>
        <v/>
      </c>
      <c r="L1170" s="32" t="str">
        <f t="shared" si="41"/>
        <v/>
      </c>
    </row>
    <row r="1171" spans="2:12" ht="14.4" thickBot="1" x14ac:dyDescent="0.3">
      <c r="B1171" s="28" t="str">
        <f t="shared" si="40"/>
        <v/>
      </c>
      <c r="C1171" s="167" t="str">
        <f>IF(D1171="","",VLOOKUP(D1171,'Műszaki adattábla'!F:G,2,0))</f>
        <v/>
      </c>
      <c r="D1171" s="168" t="str">
        <f>IF('Műszaki adattábla'!F1162="","",'Műszaki adattábla'!F1162)</f>
        <v/>
      </c>
      <c r="E1171" s="169" t="str">
        <f>IF(D1171="","",VLOOKUP(D1171,'Műszaki adattábla'!F:R,13,0))</f>
        <v/>
      </c>
      <c r="F1171" s="29" t="str">
        <f>IF(D1171="","",VLOOKUP(D1171,'Műszaki adattábla'!F:M,8,0))</f>
        <v/>
      </c>
      <c r="G1171" s="29" t="str">
        <f>IF(D1171="","",IF('Műszaki adattábla'!L1162="20-99",IF('Műszaki adattábla'!O1162="","Nem adott meg lekötött teljesítményt",VLOOKUP(D1171,'Műszaki adattábla'!F:O,10,0)),0))</f>
        <v/>
      </c>
      <c r="H1171" s="29" t="str">
        <f>IF(D1171="","",VLOOKUP(D1171,'Műszaki adattábla'!F:P,11,0))</f>
        <v/>
      </c>
      <c r="I1171" s="30"/>
      <c r="J1171" s="30"/>
      <c r="K1171" s="31" t="str">
        <f>IF(D1171="","",ROUND(((F1171*I1171*'Műszaki adattábla'!$C$7/'Műszaki adattábla'!$C$8)+(G1171*I1171)+(H1171*I1171))/12*'Műszaki adattábla'!T1162,0))</f>
        <v/>
      </c>
      <c r="L1171" s="32" t="str">
        <f t="shared" si="41"/>
        <v/>
      </c>
    </row>
    <row r="1172" spans="2:12" ht="14.4" thickBot="1" x14ac:dyDescent="0.3">
      <c r="B1172" s="28" t="str">
        <f t="shared" si="40"/>
        <v/>
      </c>
      <c r="C1172" s="167" t="str">
        <f>IF(D1172="","",VLOOKUP(D1172,'Műszaki adattábla'!F:G,2,0))</f>
        <v/>
      </c>
      <c r="D1172" s="168" t="str">
        <f>IF('Műszaki adattábla'!F1163="","",'Műszaki adattábla'!F1163)</f>
        <v/>
      </c>
      <c r="E1172" s="169" t="str">
        <f>IF(D1172="","",VLOOKUP(D1172,'Műszaki adattábla'!F:R,13,0))</f>
        <v/>
      </c>
      <c r="F1172" s="29" t="str">
        <f>IF(D1172="","",VLOOKUP(D1172,'Műszaki adattábla'!F:M,8,0))</f>
        <v/>
      </c>
      <c r="G1172" s="29" t="str">
        <f>IF(D1172="","",IF('Műszaki adattábla'!L1163="20-99",IF('Műszaki adattábla'!O1163="","Nem adott meg lekötött teljesítményt",VLOOKUP(D1172,'Műszaki adattábla'!F:O,10,0)),0))</f>
        <v/>
      </c>
      <c r="H1172" s="29" t="str">
        <f>IF(D1172="","",VLOOKUP(D1172,'Műszaki adattábla'!F:P,11,0))</f>
        <v/>
      </c>
      <c r="I1172" s="30"/>
      <c r="J1172" s="30"/>
      <c r="K1172" s="31" t="str">
        <f>IF(D1172="","",ROUND(((F1172*I1172*'Műszaki adattábla'!$C$7/'Műszaki adattábla'!$C$8)+(G1172*I1172)+(H1172*I1172))/12*'Műszaki adattábla'!T1163,0))</f>
        <v/>
      </c>
      <c r="L1172" s="32" t="str">
        <f t="shared" si="41"/>
        <v/>
      </c>
    </row>
    <row r="1173" spans="2:12" ht="14.4" thickBot="1" x14ac:dyDescent="0.3">
      <c r="B1173" s="28" t="str">
        <f t="shared" si="40"/>
        <v/>
      </c>
      <c r="C1173" s="167" t="str">
        <f>IF(D1173="","",VLOOKUP(D1173,'Műszaki adattábla'!F:G,2,0))</f>
        <v/>
      </c>
      <c r="D1173" s="168" t="str">
        <f>IF('Műszaki adattábla'!F1164="","",'Műszaki adattábla'!F1164)</f>
        <v/>
      </c>
      <c r="E1173" s="169" t="str">
        <f>IF(D1173="","",VLOOKUP(D1173,'Műszaki adattábla'!F:R,13,0))</f>
        <v/>
      </c>
      <c r="F1173" s="29" t="str">
        <f>IF(D1173="","",VLOOKUP(D1173,'Műszaki adattábla'!F:M,8,0))</f>
        <v/>
      </c>
      <c r="G1173" s="29" t="str">
        <f>IF(D1173="","",IF('Műszaki adattábla'!L1164="20-99",IF('Műszaki adattábla'!O1164="","Nem adott meg lekötött teljesítményt",VLOOKUP(D1173,'Műszaki adattábla'!F:O,10,0)),0))</f>
        <v/>
      </c>
      <c r="H1173" s="29" t="str">
        <f>IF(D1173="","",VLOOKUP(D1173,'Műszaki adattábla'!F:P,11,0))</f>
        <v/>
      </c>
      <c r="I1173" s="30"/>
      <c r="J1173" s="30"/>
      <c r="K1173" s="31" t="str">
        <f>IF(D1173="","",ROUND(((F1173*I1173*'Műszaki adattábla'!$C$7/'Műszaki adattábla'!$C$8)+(G1173*I1173)+(H1173*I1173))/12*'Műszaki adattábla'!T1164,0))</f>
        <v/>
      </c>
      <c r="L1173" s="32" t="str">
        <f t="shared" si="41"/>
        <v/>
      </c>
    </row>
    <row r="1174" spans="2:12" ht="14.4" thickBot="1" x14ac:dyDescent="0.3">
      <c r="B1174" s="28" t="str">
        <f t="shared" si="40"/>
        <v/>
      </c>
      <c r="C1174" s="167" t="str">
        <f>IF(D1174="","",VLOOKUP(D1174,'Műszaki adattábla'!F:G,2,0))</f>
        <v/>
      </c>
      <c r="D1174" s="168" t="str">
        <f>IF('Műszaki adattábla'!F1165="","",'Műszaki adattábla'!F1165)</f>
        <v/>
      </c>
      <c r="E1174" s="169" t="str">
        <f>IF(D1174="","",VLOOKUP(D1174,'Műszaki adattábla'!F:R,13,0))</f>
        <v/>
      </c>
      <c r="F1174" s="29" t="str">
        <f>IF(D1174="","",VLOOKUP(D1174,'Műszaki adattábla'!F:M,8,0))</f>
        <v/>
      </c>
      <c r="G1174" s="29" t="str">
        <f>IF(D1174="","",IF('Műszaki adattábla'!L1165="20-99",IF('Műszaki adattábla'!O1165="","Nem adott meg lekötött teljesítményt",VLOOKUP(D1174,'Műszaki adattábla'!F:O,10,0)),0))</f>
        <v/>
      </c>
      <c r="H1174" s="29" t="str">
        <f>IF(D1174="","",VLOOKUP(D1174,'Műszaki adattábla'!F:P,11,0))</f>
        <v/>
      </c>
      <c r="I1174" s="30"/>
      <c r="J1174" s="30"/>
      <c r="K1174" s="31" t="str">
        <f>IF(D1174="","",ROUND(((F1174*I1174*'Műszaki adattábla'!$C$7/'Műszaki adattábla'!$C$8)+(G1174*I1174)+(H1174*I1174))/12*'Műszaki adattábla'!T1165,0))</f>
        <v/>
      </c>
      <c r="L1174" s="32" t="str">
        <f t="shared" si="41"/>
        <v/>
      </c>
    </row>
    <row r="1175" spans="2:12" ht="14.4" thickBot="1" x14ac:dyDescent="0.3">
      <c r="B1175" s="28" t="str">
        <f t="shared" si="40"/>
        <v/>
      </c>
      <c r="C1175" s="167" t="str">
        <f>IF(D1175="","",VLOOKUP(D1175,'Műszaki adattábla'!F:G,2,0))</f>
        <v/>
      </c>
      <c r="D1175" s="168" t="str">
        <f>IF('Műszaki adattábla'!F1166="","",'Műszaki adattábla'!F1166)</f>
        <v/>
      </c>
      <c r="E1175" s="169" t="str">
        <f>IF(D1175="","",VLOOKUP(D1175,'Műszaki adattábla'!F:R,13,0))</f>
        <v/>
      </c>
      <c r="F1175" s="29" t="str">
        <f>IF(D1175="","",VLOOKUP(D1175,'Műszaki adattábla'!F:M,8,0))</f>
        <v/>
      </c>
      <c r="G1175" s="29" t="str">
        <f>IF(D1175="","",IF('Műszaki adattábla'!L1166="20-99",IF('Műszaki adattábla'!O1166="","Nem adott meg lekötött teljesítményt",VLOOKUP(D1175,'Műszaki adattábla'!F:O,10,0)),0))</f>
        <v/>
      </c>
      <c r="H1175" s="29" t="str">
        <f>IF(D1175="","",VLOOKUP(D1175,'Műszaki adattábla'!F:P,11,0))</f>
        <v/>
      </c>
      <c r="I1175" s="30"/>
      <c r="J1175" s="30"/>
      <c r="K1175" s="31" t="str">
        <f>IF(D1175="","",ROUND(((F1175*I1175*'Műszaki adattábla'!$C$7/'Műszaki adattábla'!$C$8)+(G1175*I1175)+(H1175*I1175))/12*'Műszaki adattábla'!T1166,0))</f>
        <v/>
      </c>
      <c r="L1175" s="32" t="str">
        <f t="shared" si="41"/>
        <v/>
      </c>
    </row>
    <row r="1176" spans="2:12" ht="14.4" thickBot="1" x14ac:dyDescent="0.3">
      <c r="B1176" s="28" t="str">
        <f t="shared" ref="B1176:B1239" si="42">IF(D1176="","",B1175+1)</f>
        <v/>
      </c>
      <c r="C1176" s="167" t="str">
        <f>IF(D1176="","",VLOOKUP(D1176,'Műszaki adattábla'!F:G,2,0))</f>
        <v/>
      </c>
      <c r="D1176" s="168" t="str">
        <f>IF('Műszaki adattábla'!F1167="","",'Műszaki adattábla'!F1167)</f>
        <v/>
      </c>
      <c r="E1176" s="169" t="str">
        <f>IF(D1176="","",VLOOKUP(D1176,'Műszaki adattábla'!F:R,13,0))</f>
        <v/>
      </c>
      <c r="F1176" s="29" t="str">
        <f>IF(D1176="","",VLOOKUP(D1176,'Műszaki adattábla'!F:M,8,0))</f>
        <v/>
      </c>
      <c r="G1176" s="29" t="str">
        <f>IF(D1176="","",IF('Műszaki adattábla'!L1167="20-99",IF('Műszaki adattábla'!O1167="","Nem adott meg lekötött teljesítményt",VLOOKUP(D1176,'Műszaki adattábla'!F:O,10,0)),0))</f>
        <v/>
      </c>
      <c r="H1176" s="29" t="str">
        <f>IF(D1176="","",VLOOKUP(D1176,'Műszaki adattábla'!F:P,11,0))</f>
        <v/>
      </c>
      <c r="I1176" s="30"/>
      <c r="J1176" s="30"/>
      <c r="K1176" s="31" t="str">
        <f>IF(D1176="","",ROUND(((F1176*I1176*'Műszaki adattábla'!$C$7/'Műszaki adattábla'!$C$8)+(G1176*I1176)+(H1176*I1176))/12*'Műszaki adattábla'!T1167,0))</f>
        <v/>
      </c>
      <c r="L1176" s="32" t="str">
        <f t="shared" ref="L1176:L1239" si="43">IF(D1176="","",ROUND((J1176/1000)*E1176,0))</f>
        <v/>
      </c>
    </row>
    <row r="1177" spans="2:12" ht="14.4" thickBot="1" x14ac:dyDescent="0.3">
      <c r="B1177" s="28" t="str">
        <f t="shared" si="42"/>
        <v/>
      </c>
      <c r="C1177" s="167" t="str">
        <f>IF(D1177="","",VLOOKUP(D1177,'Műszaki adattábla'!F:G,2,0))</f>
        <v/>
      </c>
      <c r="D1177" s="168" t="str">
        <f>IF('Műszaki adattábla'!F1168="","",'Műszaki adattábla'!F1168)</f>
        <v/>
      </c>
      <c r="E1177" s="169" t="str">
        <f>IF(D1177="","",VLOOKUP(D1177,'Műszaki adattábla'!F:R,13,0))</f>
        <v/>
      </c>
      <c r="F1177" s="29" t="str">
        <f>IF(D1177="","",VLOOKUP(D1177,'Műszaki adattábla'!F:M,8,0))</f>
        <v/>
      </c>
      <c r="G1177" s="29" t="str">
        <f>IF(D1177="","",IF('Műszaki adattábla'!L1168="20-99",IF('Műszaki adattábla'!O1168="","Nem adott meg lekötött teljesítményt",VLOOKUP(D1177,'Műszaki adattábla'!F:O,10,0)),0))</f>
        <v/>
      </c>
      <c r="H1177" s="29" t="str">
        <f>IF(D1177="","",VLOOKUP(D1177,'Műszaki adattábla'!F:P,11,0))</f>
        <v/>
      </c>
      <c r="I1177" s="30"/>
      <c r="J1177" s="30"/>
      <c r="K1177" s="31" t="str">
        <f>IF(D1177="","",ROUND(((F1177*I1177*'Műszaki adattábla'!$C$7/'Műszaki adattábla'!$C$8)+(G1177*I1177)+(H1177*I1177))/12*'Műszaki adattábla'!T1168,0))</f>
        <v/>
      </c>
      <c r="L1177" s="32" t="str">
        <f t="shared" si="43"/>
        <v/>
      </c>
    </row>
    <row r="1178" spans="2:12" ht="14.4" thickBot="1" x14ac:dyDescent="0.3">
      <c r="B1178" s="28" t="str">
        <f t="shared" si="42"/>
        <v/>
      </c>
      <c r="C1178" s="167" t="str">
        <f>IF(D1178="","",VLOOKUP(D1178,'Műszaki adattábla'!F:G,2,0))</f>
        <v/>
      </c>
      <c r="D1178" s="168" t="str">
        <f>IF('Műszaki adattábla'!F1169="","",'Műszaki adattábla'!F1169)</f>
        <v/>
      </c>
      <c r="E1178" s="169" t="str">
        <f>IF(D1178="","",VLOOKUP(D1178,'Műszaki adattábla'!F:R,13,0))</f>
        <v/>
      </c>
      <c r="F1178" s="29" t="str">
        <f>IF(D1178="","",VLOOKUP(D1178,'Műszaki adattábla'!F:M,8,0))</f>
        <v/>
      </c>
      <c r="G1178" s="29" t="str">
        <f>IF(D1178="","",IF('Műszaki adattábla'!L1169="20-99",IF('Műszaki adattábla'!O1169="","Nem adott meg lekötött teljesítményt",VLOOKUP(D1178,'Műszaki adattábla'!F:O,10,0)),0))</f>
        <v/>
      </c>
      <c r="H1178" s="29" t="str">
        <f>IF(D1178="","",VLOOKUP(D1178,'Műszaki adattábla'!F:P,11,0))</f>
        <v/>
      </c>
      <c r="I1178" s="30"/>
      <c r="J1178" s="30"/>
      <c r="K1178" s="31" t="str">
        <f>IF(D1178="","",ROUND(((F1178*I1178*'Műszaki adattábla'!$C$7/'Műszaki adattábla'!$C$8)+(G1178*I1178)+(H1178*I1178))/12*'Műszaki adattábla'!T1169,0))</f>
        <v/>
      </c>
      <c r="L1178" s="32" t="str">
        <f t="shared" si="43"/>
        <v/>
      </c>
    </row>
    <row r="1179" spans="2:12" ht="14.4" thickBot="1" x14ac:dyDescent="0.3">
      <c r="B1179" s="28" t="str">
        <f t="shared" si="42"/>
        <v/>
      </c>
      <c r="C1179" s="167" t="str">
        <f>IF(D1179="","",VLOOKUP(D1179,'Műszaki adattábla'!F:G,2,0))</f>
        <v/>
      </c>
      <c r="D1179" s="168" t="str">
        <f>IF('Műszaki adattábla'!F1170="","",'Műszaki adattábla'!F1170)</f>
        <v/>
      </c>
      <c r="E1179" s="169" t="str">
        <f>IF(D1179="","",VLOOKUP(D1179,'Műszaki adattábla'!F:R,13,0))</f>
        <v/>
      </c>
      <c r="F1179" s="29" t="str">
        <f>IF(D1179="","",VLOOKUP(D1179,'Műszaki adattábla'!F:M,8,0))</f>
        <v/>
      </c>
      <c r="G1179" s="29" t="str">
        <f>IF(D1179="","",IF('Műszaki adattábla'!L1170="20-99",IF('Műszaki adattábla'!O1170="","Nem adott meg lekötött teljesítményt",VLOOKUP(D1179,'Műszaki adattábla'!F:O,10,0)),0))</f>
        <v/>
      </c>
      <c r="H1179" s="29" t="str">
        <f>IF(D1179="","",VLOOKUP(D1179,'Műszaki adattábla'!F:P,11,0))</f>
        <v/>
      </c>
      <c r="I1179" s="30"/>
      <c r="J1179" s="30"/>
      <c r="K1179" s="31" t="str">
        <f>IF(D1179="","",ROUND(((F1179*I1179*'Műszaki adattábla'!$C$7/'Műszaki adattábla'!$C$8)+(G1179*I1179)+(H1179*I1179))/12*'Műszaki adattábla'!T1170,0))</f>
        <v/>
      </c>
      <c r="L1179" s="32" t="str">
        <f t="shared" si="43"/>
        <v/>
      </c>
    </row>
    <row r="1180" spans="2:12" ht="14.4" thickBot="1" x14ac:dyDescent="0.3">
      <c r="B1180" s="28" t="str">
        <f t="shared" si="42"/>
        <v/>
      </c>
      <c r="C1180" s="167" t="str">
        <f>IF(D1180="","",VLOOKUP(D1180,'Műszaki adattábla'!F:G,2,0))</f>
        <v/>
      </c>
      <c r="D1180" s="168" t="str">
        <f>IF('Műszaki adattábla'!F1171="","",'Műszaki adattábla'!F1171)</f>
        <v/>
      </c>
      <c r="E1180" s="169" t="str">
        <f>IF(D1180="","",VLOOKUP(D1180,'Műszaki adattábla'!F:R,13,0))</f>
        <v/>
      </c>
      <c r="F1180" s="29" t="str">
        <f>IF(D1180="","",VLOOKUP(D1180,'Műszaki adattábla'!F:M,8,0))</f>
        <v/>
      </c>
      <c r="G1180" s="29" t="str">
        <f>IF(D1180="","",IF('Műszaki adattábla'!L1171="20-99",IF('Műszaki adattábla'!O1171="","Nem adott meg lekötött teljesítményt",VLOOKUP(D1180,'Műszaki adattábla'!F:O,10,0)),0))</f>
        <v/>
      </c>
      <c r="H1180" s="29" t="str">
        <f>IF(D1180="","",VLOOKUP(D1180,'Műszaki adattábla'!F:P,11,0))</f>
        <v/>
      </c>
      <c r="I1180" s="30"/>
      <c r="J1180" s="30"/>
      <c r="K1180" s="31" t="str">
        <f>IF(D1180="","",ROUND(((F1180*I1180*'Műszaki adattábla'!$C$7/'Műszaki adattábla'!$C$8)+(G1180*I1180)+(H1180*I1180))/12*'Műszaki adattábla'!T1171,0))</f>
        <v/>
      </c>
      <c r="L1180" s="32" t="str">
        <f t="shared" si="43"/>
        <v/>
      </c>
    </row>
    <row r="1181" spans="2:12" ht="14.4" thickBot="1" x14ac:dyDescent="0.3">
      <c r="B1181" s="28" t="str">
        <f t="shared" si="42"/>
        <v/>
      </c>
      <c r="C1181" s="167" t="str">
        <f>IF(D1181="","",VLOOKUP(D1181,'Műszaki adattábla'!F:G,2,0))</f>
        <v/>
      </c>
      <c r="D1181" s="168" t="str">
        <f>IF('Műszaki adattábla'!F1172="","",'Műszaki adattábla'!F1172)</f>
        <v/>
      </c>
      <c r="E1181" s="169" t="str">
        <f>IF(D1181="","",VLOOKUP(D1181,'Műszaki adattábla'!F:R,13,0))</f>
        <v/>
      </c>
      <c r="F1181" s="29" t="str">
        <f>IF(D1181="","",VLOOKUP(D1181,'Műszaki adattábla'!F:M,8,0))</f>
        <v/>
      </c>
      <c r="G1181" s="29" t="str">
        <f>IF(D1181="","",IF('Műszaki adattábla'!L1172="20-99",IF('Műszaki adattábla'!O1172="","Nem adott meg lekötött teljesítményt",VLOOKUP(D1181,'Műszaki adattábla'!F:O,10,0)),0))</f>
        <v/>
      </c>
      <c r="H1181" s="29" t="str">
        <f>IF(D1181="","",VLOOKUP(D1181,'Műszaki adattábla'!F:P,11,0))</f>
        <v/>
      </c>
      <c r="I1181" s="30"/>
      <c r="J1181" s="30"/>
      <c r="K1181" s="31" t="str">
        <f>IF(D1181="","",ROUND(((F1181*I1181*'Műszaki adattábla'!$C$7/'Műszaki adattábla'!$C$8)+(G1181*I1181)+(H1181*I1181))/12*'Műszaki adattábla'!T1172,0))</f>
        <v/>
      </c>
      <c r="L1181" s="32" t="str">
        <f t="shared" si="43"/>
        <v/>
      </c>
    </row>
    <row r="1182" spans="2:12" ht="14.4" thickBot="1" x14ac:dyDescent="0.3">
      <c r="B1182" s="28" t="str">
        <f t="shared" si="42"/>
        <v/>
      </c>
      <c r="C1182" s="167" t="str">
        <f>IF(D1182="","",VLOOKUP(D1182,'Műszaki adattábla'!F:G,2,0))</f>
        <v/>
      </c>
      <c r="D1182" s="168" t="str">
        <f>IF('Műszaki adattábla'!F1173="","",'Műszaki adattábla'!F1173)</f>
        <v/>
      </c>
      <c r="E1182" s="169" t="str">
        <f>IF(D1182="","",VLOOKUP(D1182,'Műszaki adattábla'!F:R,13,0))</f>
        <v/>
      </c>
      <c r="F1182" s="29" t="str">
        <f>IF(D1182="","",VLOOKUP(D1182,'Műszaki adattábla'!F:M,8,0))</f>
        <v/>
      </c>
      <c r="G1182" s="29" t="str">
        <f>IF(D1182="","",IF('Műszaki adattábla'!L1173="20-99",IF('Műszaki adattábla'!O1173="","Nem adott meg lekötött teljesítményt",VLOOKUP(D1182,'Műszaki adattábla'!F:O,10,0)),0))</f>
        <v/>
      </c>
      <c r="H1182" s="29" t="str">
        <f>IF(D1182="","",VLOOKUP(D1182,'Műszaki adattábla'!F:P,11,0))</f>
        <v/>
      </c>
      <c r="I1182" s="30"/>
      <c r="J1182" s="30"/>
      <c r="K1182" s="31" t="str">
        <f>IF(D1182="","",ROUND(((F1182*I1182*'Műszaki adattábla'!$C$7/'Műszaki adattábla'!$C$8)+(G1182*I1182)+(H1182*I1182))/12*'Műszaki adattábla'!T1173,0))</f>
        <v/>
      </c>
      <c r="L1182" s="32" t="str">
        <f t="shared" si="43"/>
        <v/>
      </c>
    </row>
    <row r="1183" spans="2:12" ht="14.4" thickBot="1" x14ac:dyDescent="0.3">
      <c r="B1183" s="28" t="str">
        <f t="shared" si="42"/>
        <v/>
      </c>
      <c r="C1183" s="167" t="str">
        <f>IF(D1183="","",VLOOKUP(D1183,'Műszaki adattábla'!F:G,2,0))</f>
        <v/>
      </c>
      <c r="D1183" s="168" t="str">
        <f>IF('Műszaki adattábla'!F1174="","",'Műszaki adattábla'!F1174)</f>
        <v/>
      </c>
      <c r="E1183" s="169" t="str">
        <f>IF(D1183="","",VLOOKUP(D1183,'Műszaki adattábla'!F:R,13,0))</f>
        <v/>
      </c>
      <c r="F1183" s="29" t="str">
        <f>IF(D1183="","",VLOOKUP(D1183,'Műszaki adattábla'!F:M,8,0))</f>
        <v/>
      </c>
      <c r="G1183" s="29" t="str">
        <f>IF(D1183="","",IF('Műszaki adattábla'!L1174="20-99",IF('Műszaki adattábla'!O1174="","Nem adott meg lekötött teljesítményt",VLOOKUP(D1183,'Műszaki adattábla'!F:O,10,0)),0))</f>
        <v/>
      </c>
      <c r="H1183" s="29" t="str">
        <f>IF(D1183="","",VLOOKUP(D1183,'Műszaki adattábla'!F:P,11,0))</f>
        <v/>
      </c>
      <c r="I1183" s="30"/>
      <c r="J1183" s="30"/>
      <c r="K1183" s="31" t="str">
        <f>IF(D1183="","",ROUND(((F1183*I1183*'Műszaki adattábla'!$C$7/'Műszaki adattábla'!$C$8)+(G1183*I1183)+(H1183*I1183))/12*'Műszaki adattábla'!T1174,0))</f>
        <v/>
      </c>
      <c r="L1183" s="32" t="str">
        <f t="shared" si="43"/>
        <v/>
      </c>
    </row>
    <row r="1184" spans="2:12" ht="14.4" thickBot="1" x14ac:dyDescent="0.3">
      <c r="B1184" s="28" t="str">
        <f t="shared" si="42"/>
        <v/>
      </c>
      <c r="C1184" s="167" t="str">
        <f>IF(D1184="","",VLOOKUP(D1184,'Műszaki adattábla'!F:G,2,0))</f>
        <v/>
      </c>
      <c r="D1184" s="168" t="str">
        <f>IF('Műszaki adattábla'!F1175="","",'Műszaki adattábla'!F1175)</f>
        <v/>
      </c>
      <c r="E1184" s="169" t="str">
        <f>IF(D1184="","",VLOOKUP(D1184,'Műszaki adattábla'!F:R,13,0))</f>
        <v/>
      </c>
      <c r="F1184" s="29" t="str">
        <f>IF(D1184="","",VLOOKUP(D1184,'Műszaki adattábla'!F:M,8,0))</f>
        <v/>
      </c>
      <c r="G1184" s="29" t="str">
        <f>IF(D1184="","",IF('Műszaki adattábla'!L1175="20-99",IF('Műszaki adattábla'!O1175="","Nem adott meg lekötött teljesítményt",VLOOKUP(D1184,'Műszaki adattábla'!F:O,10,0)),0))</f>
        <v/>
      </c>
      <c r="H1184" s="29" t="str">
        <f>IF(D1184="","",VLOOKUP(D1184,'Műszaki adattábla'!F:P,11,0))</f>
        <v/>
      </c>
      <c r="I1184" s="30"/>
      <c r="J1184" s="30"/>
      <c r="K1184" s="31" t="str">
        <f>IF(D1184="","",ROUND(((F1184*I1184*'Műszaki adattábla'!$C$7/'Műszaki adattábla'!$C$8)+(G1184*I1184)+(H1184*I1184))/12*'Műszaki adattábla'!T1175,0))</f>
        <v/>
      </c>
      <c r="L1184" s="32" t="str">
        <f t="shared" si="43"/>
        <v/>
      </c>
    </row>
    <row r="1185" spans="2:12" ht="14.4" thickBot="1" x14ac:dyDescent="0.3">
      <c r="B1185" s="28" t="str">
        <f t="shared" si="42"/>
        <v/>
      </c>
      <c r="C1185" s="167" t="str">
        <f>IF(D1185="","",VLOOKUP(D1185,'Műszaki adattábla'!F:G,2,0))</f>
        <v/>
      </c>
      <c r="D1185" s="168" t="str">
        <f>IF('Műszaki adattábla'!F1176="","",'Műszaki adattábla'!F1176)</f>
        <v/>
      </c>
      <c r="E1185" s="169" t="str">
        <f>IF(D1185="","",VLOOKUP(D1185,'Műszaki adattábla'!F:R,13,0))</f>
        <v/>
      </c>
      <c r="F1185" s="29" t="str">
        <f>IF(D1185="","",VLOOKUP(D1185,'Műszaki adattábla'!F:M,8,0))</f>
        <v/>
      </c>
      <c r="G1185" s="29" t="str">
        <f>IF(D1185="","",IF('Műszaki adattábla'!L1176="20-99",IF('Műszaki adattábla'!O1176="","Nem adott meg lekötött teljesítményt",VLOOKUP(D1185,'Műszaki adattábla'!F:O,10,0)),0))</f>
        <v/>
      </c>
      <c r="H1185" s="29" t="str">
        <f>IF(D1185="","",VLOOKUP(D1185,'Műszaki adattábla'!F:P,11,0))</f>
        <v/>
      </c>
      <c r="I1185" s="30"/>
      <c r="J1185" s="30"/>
      <c r="K1185" s="31" t="str">
        <f>IF(D1185="","",ROUND(((F1185*I1185*'Műszaki adattábla'!$C$7/'Műszaki adattábla'!$C$8)+(G1185*I1185)+(H1185*I1185))/12*'Műszaki adattábla'!T1176,0))</f>
        <v/>
      </c>
      <c r="L1185" s="32" t="str">
        <f t="shared" si="43"/>
        <v/>
      </c>
    </row>
    <row r="1186" spans="2:12" ht="14.4" thickBot="1" x14ac:dyDescent="0.3">
      <c r="B1186" s="28" t="str">
        <f t="shared" si="42"/>
        <v/>
      </c>
      <c r="C1186" s="167" t="str">
        <f>IF(D1186="","",VLOOKUP(D1186,'Műszaki adattábla'!F:G,2,0))</f>
        <v/>
      </c>
      <c r="D1186" s="168" t="str">
        <f>IF('Műszaki adattábla'!F1177="","",'Műszaki adattábla'!F1177)</f>
        <v/>
      </c>
      <c r="E1186" s="169" t="str">
        <f>IF(D1186="","",VLOOKUP(D1186,'Műszaki adattábla'!F:R,13,0))</f>
        <v/>
      </c>
      <c r="F1186" s="29" t="str">
        <f>IF(D1186="","",VLOOKUP(D1186,'Műszaki adattábla'!F:M,8,0))</f>
        <v/>
      </c>
      <c r="G1186" s="29" t="str">
        <f>IF(D1186="","",IF('Műszaki adattábla'!L1177="20-99",IF('Műszaki adattábla'!O1177="","Nem adott meg lekötött teljesítményt",VLOOKUP(D1186,'Műszaki adattábla'!F:O,10,0)),0))</f>
        <v/>
      </c>
      <c r="H1186" s="29" t="str">
        <f>IF(D1186="","",VLOOKUP(D1186,'Műszaki adattábla'!F:P,11,0))</f>
        <v/>
      </c>
      <c r="I1186" s="30"/>
      <c r="J1186" s="30"/>
      <c r="K1186" s="31" t="str">
        <f>IF(D1186="","",ROUND(((F1186*I1186*'Műszaki adattábla'!$C$7/'Műszaki adattábla'!$C$8)+(G1186*I1186)+(H1186*I1186))/12*'Műszaki adattábla'!T1177,0))</f>
        <v/>
      </c>
      <c r="L1186" s="32" t="str">
        <f t="shared" si="43"/>
        <v/>
      </c>
    </row>
    <row r="1187" spans="2:12" ht="14.4" thickBot="1" x14ac:dyDescent="0.3">
      <c r="B1187" s="28" t="str">
        <f t="shared" si="42"/>
        <v/>
      </c>
      <c r="C1187" s="167" t="str">
        <f>IF(D1187="","",VLOOKUP(D1187,'Műszaki adattábla'!F:G,2,0))</f>
        <v/>
      </c>
      <c r="D1187" s="168" t="str">
        <f>IF('Műszaki adattábla'!F1178="","",'Műszaki adattábla'!F1178)</f>
        <v/>
      </c>
      <c r="E1187" s="169" t="str">
        <f>IF(D1187="","",VLOOKUP(D1187,'Műszaki adattábla'!F:R,13,0))</f>
        <v/>
      </c>
      <c r="F1187" s="29" t="str">
        <f>IF(D1187="","",VLOOKUP(D1187,'Műszaki adattábla'!F:M,8,0))</f>
        <v/>
      </c>
      <c r="G1187" s="29" t="str">
        <f>IF(D1187="","",IF('Műszaki adattábla'!L1178="20-99",IF('Műszaki adattábla'!O1178="","Nem adott meg lekötött teljesítményt",VLOOKUP(D1187,'Műszaki adattábla'!F:O,10,0)),0))</f>
        <v/>
      </c>
      <c r="H1187" s="29" t="str">
        <f>IF(D1187="","",VLOOKUP(D1187,'Műszaki adattábla'!F:P,11,0))</f>
        <v/>
      </c>
      <c r="I1187" s="30"/>
      <c r="J1187" s="30"/>
      <c r="K1187" s="31" t="str">
        <f>IF(D1187="","",ROUND(((F1187*I1187*'Műszaki adattábla'!$C$7/'Műszaki adattábla'!$C$8)+(G1187*I1187)+(H1187*I1187))/12*'Műszaki adattábla'!T1178,0))</f>
        <v/>
      </c>
      <c r="L1187" s="32" t="str">
        <f t="shared" si="43"/>
        <v/>
      </c>
    </row>
    <row r="1188" spans="2:12" ht="14.4" thickBot="1" x14ac:dyDescent="0.3">
      <c r="B1188" s="28" t="str">
        <f t="shared" si="42"/>
        <v/>
      </c>
      <c r="C1188" s="167" t="str">
        <f>IF(D1188="","",VLOOKUP(D1188,'Műszaki adattábla'!F:G,2,0))</f>
        <v/>
      </c>
      <c r="D1188" s="168" t="str">
        <f>IF('Műszaki adattábla'!F1179="","",'Műszaki adattábla'!F1179)</f>
        <v/>
      </c>
      <c r="E1188" s="169" t="str">
        <f>IF(D1188="","",VLOOKUP(D1188,'Műszaki adattábla'!F:R,13,0))</f>
        <v/>
      </c>
      <c r="F1188" s="29" t="str">
        <f>IF(D1188="","",VLOOKUP(D1188,'Műszaki adattábla'!F:M,8,0))</f>
        <v/>
      </c>
      <c r="G1188" s="29" t="str">
        <f>IF(D1188="","",IF('Műszaki adattábla'!L1179="20-99",IF('Műszaki adattábla'!O1179="","Nem adott meg lekötött teljesítményt",VLOOKUP(D1188,'Műszaki adattábla'!F:O,10,0)),0))</f>
        <v/>
      </c>
      <c r="H1188" s="29" t="str">
        <f>IF(D1188="","",VLOOKUP(D1188,'Műszaki adattábla'!F:P,11,0))</f>
        <v/>
      </c>
      <c r="I1188" s="30"/>
      <c r="J1188" s="30"/>
      <c r="K1188" s="31" t="str">
        <f>IF(D1188="","",ROUND(((F1188*I1188*'Műszaki adattábla'!$C$7/'Műszaki adattábla'!$C$8)+(G1188*I1188)+(H1188*I1188))/12*'Műszaki adattábla'!T1179,0))</f>
        <v/>
      </c>
      <c r="L1188" s="32" t="str">
        <f t="shared" si="43"/>
        <v/>
      </c>
    </row>
    <row r="1189" spans="2:12" ht="14.4" thickBot="1" x14ac:dyDescent="0.3">
      <c r="B1189" s="28" t="str">
        <f t="shared" si="42"/>
        <v/>
      </c>
      <c r="C1189" s="167" t="str">
        <f>IF(D1189="","",VLOOKUP(D1189,'Műszaki adattábla'!F:G,2,0))</f>
        <v/>
      </c>
      <c r="D1189" s="168" t="str">
        <f>IF('Műszaki adattábla'!F1180="","",'Műszaki adattábla'!F1180)</f>
        <v/>
      </c>
      <c r="E1189" s="169" t="str">
        <f>IF(D1189="","",VLOOKUP(D1189,'Műszaki adattábla'!F:R,13,0))</f>
        <v/>
      </c>
      <c r="F1189" s="29" t="str">
        <f>IF(D1189="","",VLOOKUP(D1189,'Műszaki adattábla'!F:M,8,0))</f>
        <v/>
      </c>
      <c r="G1189" s="29" t="str">
        <f>IF(D1189="","",IF('Műszaki adattábla'!L1180="20-99",IF('Műszaki adattábla'!O1180="","Nem adott meg lekötött teljesítményt",VLOOKUP(D1189,'Műszaki adattábla'!F:O,10,0)),0))</f>
        <v/>
      </c>
      <c r="H1189" s="29" t="str">
        <f>IF(D1189="","",VLOOKUP(D1189,'Műszaki adattábla'!F:P,11,0))</f>
        <v/>
      </c>
      <c r="I1189" s="30"/>
      <c r="J1189" s="30"/>
      <c r="K1189" s="31" t="str">
        <f>IF(D1189="","",ROUND(((F1189*I1189*'Műszaki adattábla'!$C$7/'Műszaki adattábla'!$C$8)+(G1189*I1189)+(H1189*I1189))/12*'Műszaki adattábla'!T1180,0))</f>
        <v/>
      </c>
      <c r="L1189" s="32" t="str">
        <f t="shared" si="43"/>
        <v/>
      </c>
    </row>
    <row r="1190" spans="2:12" ht="14.4" thickBot="1" x14ac:dyDescent="0.3">
      <c r="B1190" s="28" t="str">
        <f t="shared" si="42"/>
        <v/>
      </c>
      <c r="C1190" s="167" t="str">
        <f>IF(D1190="","",VLOOKUP(D1190,'Műszaki adattábla'!F:G,2,0))</f>
        <v/>
      </c>
      <c r="D1190" s="168" t="str">
        <f>IF('Műszaki adattábla'!F1181="","",'Műszaki adattábla'!F1181)</f>
        <v/>
      </c>
      <c r="E1190" s="169" t="str">
        <f>IF(D1190="","",VLOOKUP(D1190,'Műszaki adattábla'!F:R,13,0))</f>
        <v/>
      </c>
      <c r="F1190" s="29" t="str">
        <f>IF(D1190="","",VLOOKUP(D1190,'Műszaki adattábla'!F:M,8,0))</f>
        <v/>
      </c>
      <c r="G1190" s="29" t="str">
        <f>IF(D1190="","",IF('Műszaki adattábla'!L1181="20-99",IF('Műszaki adattábla'!O1181="","Nem adott meg lekötött teljesítményt",VLOOKUP(D1190,'Műszaki adattábla'!F:O,10,0)),0))</f>
        <v/>
      </c>
      <c r="H1190" s="29" t="str">
        <f>IF(D1190="","",VLOOKUP(D1190,'Műszaki adattábla'!F:P,11,0))</f>
        <v/>
      </c>
      <c r="I1190" s="30"/>
      <c r="J1190" s="30"/>
      <c r="K1190" s="31" t="str">
        <f>IF(D1190="","",ROUND(((F1190*I1190*'Műszaki adattábla'!$C$7/'Műszaki adattábla'!$C$8)+(G1190*I1190)+(H1190*I1190))/12*'Műszaki adattábla'!T1181,0))</f>
        <v/>
      </c>
      <c r="L1190" s="32" t="str">
        <f t="shared" si="43"/>
        <v/>
      </c>
    </row>
    <row r="1191" spans="2:12" ht="14.4" thickBot="1" x14ac:dyDescent="0.3">
      <c r="B1191" s="28" t="str">
        <f t="shared" si="42"/>
        <v/>
      </c>
      <c r="C1191" s="167" t="str">
        <f>IF(D1191="","",VLOOKUP(D1191,'Műszaki adattábla'!F:G,2,0))</f>
        <v/>
      </c>
      <c r="D1191" s="168" t="str">
        <f>IF('Műszaki adattábla'!F1182="","",'Műszaki adattábla'!F1182)</f>
        <v/>
      </c>
      <c r="E1191" s="169" t="str">
        <f>IF(D1191="","",VLOOKUP(D1191,'Műszaki adattábla'!F:R,13,0))</f>
        <v/>
      </c>
      <c r="F1191" s="29" t="str">
        <f>IF(D1191="","",VLOOKUP(D1191,'Műszaki adattábla'!F:M,8,0))</f>
        <v/>
      </c>
      <c r="G1191" s="29" t="str">
        <f>IF(D1191="","",IF('Műszaki adattábla'!L1182="20-99",IF('Műszaki adattábla'!O1182="","Nem adott meg lekötött teljesítményt",VLOOKUP(D1191,'Műszaki adattábla'!F:O,10,0)),0))</f>
        <v/>
      </c>
      <c r="H1191" s="29" t="str">
        <f>IF(D1191="","",VLOOKUP(D1191,'Műszaki adattábla'!F:P,11,0))</f>
        <v/>
      </c>
      <c r="I1191" s="30"/>
      <c r="J1191" s="30"/>
      <c r="K1191" s="31" t="str">
        <f>IF(D1191="","",ROUND(((F1191*I1191*'Műszaki adattábla'!$C$7/'Műszaki adattábla'!$C$8)+(G1191*I1191)+(H1191*I1191))/12*'Műszaki adattábla'!T1182,0))</f>
        <v/>
      </c>
      <c r="L1191" s="32" t="str">
        <f t="shared" si="43"/>
        <v/>
      </c>
    </row>
    <row r="1192" spans="2:12" ht="14.4" thickBot="1" x14ac:dyDescent="0.3">
      <c r="B1192" s="28" t="str">
        <f t="shared" si="42"/>
        <v/>
      </c>
      <c r="C1192" s="167" t="str">
        <f>IF(D1192="","",VLOOKUP(D1192,'Műszaki adattábla'!F:G,2,0))</f>
        <v/>
      </c>
      <c r="D1192" s="168" t="str">
        <f>IF('Műszaki adattábla'!F1183="","",'Műszaki adattábla'!F1183)</f>
        <v/>
      </c>
      <c r="E1192" s="169" t="str">
        <f>IF(D1192="","",VLOOKUP(D1192,'Műszaki adattábla'!F:R,13,0))</f>
        <v/>
      </c>
      <c r="F1192" s="29" t="str">
        <f>IF(D1192="","",VLOOKUP(D1192,'Műszaki adattábla'!F:M,8,0))</f>
        <v/>
      </c>
      <c r="G1192" s="29" t="str">
        <f>IF(D1192="","",IF('Műszaki adattábla'!L1183="20-99",IF('Műszaki adattábla'!O1183="","Nem adott meg lekötött teljesítményt",VLOOKUP(D1192,'Műszaki adattábla'!F:O,10,0)),0))</f>
        <v/>
      </c>
      <c r="H1192" s="29" t="str">
        <f>IF(D1192="","",VLOOKUP(D1192,'Műszaki adattábla'!F:P,11,0))</f>
        <v/>
      </c>
      <c r="I1192" s="30"/>
      <c r="J1192" s="30"/>
      <c r="K1192" s="31" t="str">
        <f>IF(D1192="","",ROUND(((F1192*I1192*'Műszaki adattábla'!$C$7/'Műszaki adattábla'!$C$8)+(G1192*I1192)+(H1192*I1192))/12*'Műszaki adattábla'!T1183,0))</f>
        <v/>
      </c>
      <c r="L1192" s="32" t="str">
        <f t="shared" si="43"/>
        <v/>
      </c>
    </row>
    <row r="1193" spans="2:12" ht="14.4" thickBot="1" x14ac:dyDescent="0.3">
      <c r="B1193" s="28" t="str">
        <f t="shared" si="42"/>
        <v/>
      </c>
      <c r="C1193" s="167" t="str">
        <f>IF(D1193="","",VLOOKUP(D1193,'Műszaki adattábla'!F:G,2,0))</f>
        <v/>
      </c>
      <c r="D1193" s="168" t="str">
        <f>IF('Műszaki adattábla'!F1184="","",'Műszaki adattábla'!F1184)</f>
        <v/>
      </c>
      <c r="E1193" s="169" t="str">
        <f>IF(D1193="","",VLOOKUP(D1193,'Műszaki adattábla'!F:R,13,0))</f>
        <v/>
      </c>
      <c r="F1193" s="29" t="str">
        <f>IF(D1193="","",VLOOKUP(D1193,'Műszaki adattábla'!F:M,8,0))</f>
        <v/>
      </c>
      <c r="G1193" s="29" t="str">
        <f>IF(D1193="","",IF('Műszaki adattábla'!L1184="20-99",IF('Műszaki adattábla'!O1184="","Nem adott meg lekötött teljesítményt",VLOOKUP(D1193,'Műszaki adattábla'!F:O,10,0)),0))</f>
        <v/>
      </c>
      <c r="H1193" s="29" t="str">
        <f>IF(D1193="","",VLOOKUP(D1193,'Műszaki adattábla'!F:P,11,0))</f>
        <v/>
      </c>
      <c r="I1193" s="30"/>
      <c r="J1193" s="30"/>
      <c r="K1193" s="31" t="str">
        <f>IF(D1193="","",ROUND(((F1193*I1193*'Műszaki adattábla'!$C$7/'Műszaki adattábla'!$C$8)+(G1193*I1193)+(H1193*I1193))/12*'Műszaki adattábla'!T1184,0))</f>
        <v/>
      </c>
      <c r="L1193" s="32" t="str">
        <f t="shared" si="43"/>
        <v/>
      </c>
    </row>
    <row r="1194" spans="2:12" ht="14.4" thickBot="1" x14ac:dyDescent="0.3">
      <c r="B1194" s="28" t="str">
        <f t="shared" si="42"/>
        <v/>
      </c>
      <c r="C1194" s="167" t="str">
        <f>IF(D1194="","",VLOOKUP(D1194,'Műszaki adattábla'!F:G,2,0))</f>
        <v/>
      </c>
      <c r="D1194" s="168" t="str">
        <f>IF('Műszaki adattábla'!F1185="","",'Műszaki adattábla'!F1185)</f>
        <v/>
      </c>
      <c r="E1194" s="169" t="str">
        <f>IF(D1194="","",VLOOKUP(D1194,'Műszaki adattábla'!F:R,13,0))</f>
        <v/>
      </c>
      <c r="F1194" s="29" t="str">
        <f>IF(D1194="","",VLOOKUP(D1194,'Műszaki adattábla'!F:M,8,0))</f>
        <v/>
      </c>
      <c r="G1194" s="29" t="str">
        <f>IF(D1194="","",IF('Műszaki adattábla'!L1185="20-99",IF('Műszaki adattábla'!O1185="","Nem adott meg lekötött teljesítményt",VLOOKUP(D1194,'Műszaki adattábla'!F:O,10,0)),0))</f>
        <v/>
      </c>
      <c r="H1194" s="29" t="str">
        <f>IF(D1194="","",VLOOKUP(D1194,'Műszaki adattábla'!F:P,11,0))</f>
        <v/>
      </c>
      <c r="I1194" s="30"/>
      <c r="J1194" s="30"/>
      <c r="K1194" s="31" t="str">
        <f>IF(D1194="","",ROUND(((F1194*I1194*'Műszaki adattábla'!$C$7/'Műszaki adattábla'!$C$8)+(G1194*I1194)+(H1194*I1194))/12*'Műszaki adattábla'!T1185,0))</f>
        <v/>
      </c>
      <c r="L1194" s="32" t="str">
        <f t="shared" si="43"/>
        <v/>
      </c>
    </row>
    <row r="1195" spans="2:12" ht="14.4" thickBot="1" x14ac:dyDescent="0.3">
      <c r="B1195" s="28" t="str">
        <f t="shared" si="42"/>
        <v/>
      </c>
      <c r="C1195" s="167" t="str">
        <f>IF(D1195="","",VLOOKUP(D1195,'Műszaki adattábla'!F:G,2,0))</f>
        <v/>
      </c>
      <c r="D1195" s="168" t="str">
        <f>IF('Műszaki adattábla'!F1186="","",'Műszaki adattábla'!F1186)</f>
        <v/>
      </c>
      <c r="E1195" s="169" t="str">
        <f>IF(D1195="","",VLOOKUP(D1195,'Műszaki adattábla'!F:R,13,0))</f>
        <v/>
      </c>
      <c r="F1195" s="29" t="str">
        <f>IF(D1195="","",VLOOKUP(D1195,'Műszaki adattábla'!F:M,8,0))</f>
        <v/>
      </c>
      <c r="G1195" s="29" t="str">
        <f>IF(D1195="","",IF('Műszaki adattábla'!L1186="20-99",IF('Műszaki adattábla'!O1186="","Nem adott meg lekötött teljesítményt",VLOOKUP(D1195,'Műszaki adattábla'!F:O,10,0)),0))</f>
        <v/>
      </c>
      <c r="H1195" s="29" t="str">
        <f>IF(D1195="","",VLOOKUP(D1195,'Műszaki adattábla'!F:P,11,0))</f>
        <v/>
      </c>
      <c r="I1195" s="30"/>
      <c r="J1195" s="30"/>
      <c r="K1195" s="31" t="str">
        <f>IF(D1195="","",ROUND(((F1195*I1195*'Műszaki adattábla'!$C$7/'Műszaki adattábla'!$C$8)+(G1195*I1195)+(H1195*I1195))/12*'Műszaki adattábla'!T1186,0))</f>
        <v/>
      </c>
      <c r="L1195" s="32" t="str">
        <f t="shared" si="43"/>
        <v/>
      </c>
    </row>
    <row r="1196" spans="2:12" ht="14.4" thickBot="1" x14ac:dyDescent="0.3">
      <c r="B1196" s="28" t="str">
        <f t="shared" si="42"/>
        <v/>
      </c>
      <c r="C1196" s="167" t="str">
        <f>IF(D1196="","",VLOOKUP(D1196,'Műszaki adattábla'!F:G,2,0))</f>
        <v/>
      </c>
      <c r="D1196" s="168" t="str">
        <f>IF('Műszaki adattábla'!F1187="","",'Műszaki adattábla'!F1187)</f>
        <v/>
      </c>
      <c r="E1196" s="169" t="str">
        <f>IF(D1196="","",VLOOKUP(D1196,'Műszaki adattábla'!F:R,13,0))</f>
        <v/>
      </c>
      <c r="F1196" s="29" t="str">
        <f>IF(D1196="","",VLOOKUP(D1196,'Műszaki adattábla'!F:M,8,0))</f>
        <v/>
      </c>
      <c r="G1196" s="29" t="str">
        <f>IF(D1196="","",IF('Műszaki adattábla'!L1187="20-99",IF('Műszaki adattábla'!O1187="","Nem adott meg lekötött teljesítményt",VLOOKUP(D1196,'Műszaki adattábla'!F:O,10,0)),0))</f>
        <v/>
      </c>
      <c r="H1196" s="29" t="str">
        <f>IF(D1196="","",VLOOKUP(D1196,'Műszaki adattábla'!F:P,11,0))</f>
        <v/>
      </c>
      <c r="I1196" s="30"/>
      <c r="J1196" s="30"/>
      <c r="K1196" s="31" t="str">
        <f>IF(D1196="","",ROUND(((F1196*I1196*'Műszaki adattábla'!$C$7/'Műszaki adattábla'!$C$8)+(G1196*I1196)+(H1196*I1196))/12*'Műszaki adattábla'!T1187,0))</f>
        <v/>
      </c>
      <c r="L1196" s="32" t="str">
        <f t="shared" si="43"/>
        <v/>
      </c>
    </row>
    <row r="1197" spans="2:12" ht="14.4" thickBot="1" x14ac:dyDescent="0.3">
      <c r="B1197" s="28" t="str">
        <f t="shared" si="42"/>
        <v/>
      </c>
      <c r="C1197" s="167" t="str">
        <f>IF(D1197="","",VLOOKUP(D1197,'Műszaki adattábla'!F:G,2,0))</f>
        <v/>
      </c>
      <c r="D1197" s="168" t="str">
        <f>IF('Műszaki adattábla'!F1188="","",'Műszaki adattábla'!F1188)</f>
        <v/>
      </c>
      <c r="E1197" s="169" t="str">
        <f>IF(D1197="","",VLOOKUP(D1197,'Műszaki adattábla'!F:R,13,0))</f>
        <v/>
      </c>
      <c r="F1197" s="29" t="str">
        <f>IF(D1197="","",VLOOKUP(D1197,'Műszaki adattábla'!F:M,8,0))</f>
        <v/>
      </c>
      <c r="G1197" s="29" t="str">
        <f>IF(D1197="","",IF('Műszaki adattábla'!L1188="20-99",IF('Műszaki adattábla'!O1188="","Nem adott meg lekötött teljesítményt",VLOOKUP(D1197,'Műszaki adattábla'!F:O,10,0)),0))</f>
        <v/>
      </c>
      <c r="H1197" s="29" t="str">
        <f>IF(D1197="","",VLOOKUP(D1197,'Műszaki adattábla'!F:P,11,0))</f>
        <v/>
      </c>
      <c r="I1197" s="30"/>
      <c r="J1197" s="30"/>
      <c r="K1197" s="31" t="str">
        <f>IF(D1197="","",ROUND(((F1197*I1197*'Műszaki adattábla'!$C$7/'Műszaki adattábla'!$C$8)+(G1197*I1197)+(H1197*I1197))/12*'Műszaki adattábla'!T1188,0))</f>
        <v/>
      </c>
      <c r="L1197" s="32" t="str">
        <f t="shared" si="43"/>
        <v/>
      </c>
    </row>
    <row r="1198" spans="2:12" ht="14.4" thickBot="1" x14ac:dyDescent="0.3">
      <c r="B1198" s="28" t="str">
        <f t="shared" si="42"/>
        <v/>
      </c>
      <c r="C1198" s="167" t="str">
        <f>IF(D1198="","",VLOOKUP(D1198,'Műszaki adattábla'!F:G,2,0))</f>
        <v/>
      </c>
      <c r="D1198" s="168" t="str">
        <f>IF('Műszaki adattábla'!F1189="","",'Műszaki adattábla'!F1189)</f>
        <v/>
      </c>
      <c r="E1198" s="169" t="str">
        <f>IF(D1198="","",VLOOKUP(D1198,'Műszaki adattábla'!F:R,13,0))</f>
        <v/>
      </c>
      <c r="F1198" s="29" t="str">
        <f>IF(D1198="","",VLOOKUP(D1198,'Műszaki adattábla'!F:M,8,0))</f>
        <v/>
      </c>
      <c r="G1198" s="29" t="str">
        <f>IF(D1198="","",IF('Műszaki adattábla'!L1189="20-99",IF('Műszaki adattábla'!O1189="","Nem adott meg lekötött teljesítményt",VLOOKUP(D1198,'Műszaki adattábla'!F:O,10,0)),0))</f>
        <v/>
      </c>
      <c r="H1198" s="29" t="str">
        <f>IF(D1198="","",VLOOKUP(D1198,'Műszaki adattábla'!F:P,11,0))</f>
        <v/>
      </c>
      <c r="I1198" s="30"/>
      <c r="J1198" s="30"/>
      <c r="K1198" s="31" t="str">
        <f>IF(D1198="","",ROUND(((F1198*I1198*'Műszaki adattábla'!$C$7/'Műszaki adattábla'!$C$8)+(G1198*I1198)+(H1198*I1198))/12*'Műszaki adattábla'!T1189,0))</f>
        <v/>
      </c>
      <c r="L1198" s="32" t="str">
        <f t="shared" si="43"/>
        <v/>
      </c>
    </row>
    <row r="1199" spans="2:12" ht="14.4" thickBot="1" x14ac:dyDescent="0.3">
      <c r="B1199" s="28" t="str">
        <f t="shared" si="42"/>
        <v/>
      </c>
      <c r="C1199" s="167" t="str">
        <f>IF(D1199="","",VLOOKUP(D1199,'Műszaki adattábla'!F:G,2,0))</f>
        <v/>
      </c>
      <c r="D1199" s="168" t="str">
        <f>IF('Műszaki adattábla'!F1190="","",'Műszaki adattábla'!F1190)</f>
        <v/>
      </c>
      <c r="E1199" s="169" t="str">
        <f>IF(D1199="","",VLOOKUP(D1199,'Műszaki adattábla'!F:R,13,0))</f>
        <v/>
      </c>
      <c r="F1199" s="29" t="str">
        <f>IF(D1199="","",VLOOKUP(D1199,'Műszaki adattábla'!F:M,8,0))</f>
        <v/>
      </c>
      <c r="G1199" s="29" t="str">
        <f>IF(D1199="","",IF('Műszaki adattábla'!L1190="20-99",IF('Műszaki adattábla'!O1190="","Nem adott meg lekötött teljesítményt",VLOOKUP(D1199,'Műszaki adattábla'!F:O,10,0)),0))</f>
        <v/>
      </c>
      <c r="H1199" s="29" t="str">
        <f>IF(D1199="","",VLOOKUP(D1199,'Műszaki adattábla'!F:P,11,0))</f>
        <v/>
      </c>
      <c r="I1199" s="30"/>
      <c r="J1199" s="30"/>
      <c r="K1199" s="31" t="str">
        <f>IF(D1199="","",ROUND(((F1199*I1199*'Műszaki adattábla'!$C$7/'Műszaki adattábla'!$C$8)+(G1199*I1199)+(H1199*I1199))/12*'Műszaki adattábla'!T1190,0))</f>
        <v/>
      </c>
      <c r="L1199" s="32" t="str">
        <f t="shared" si="43"/>
        <v/>
      </c>
    </row>
    <row r="1200" spans="2:12" ht="14.4" thickBot="1" x14ac:dyDescent="0.3">
      <c r="B1200" s="28" t="str">
        <f t="shared" si="42"/>
        <v/>
      </c>
      <c r="C1200" s="167" t="str">
        <f>IF(D1200="","",VLOOKUP(D1200,'Műszaki adattábla'!F:G,2,0))</f>
        <v/>
      </c>
      <c r="D1200" s="168" t="str">
        <f>IF('Műszaki adattábla'!F1191="","",'Műszaki adattábla'!F1191)</f>
        <v/>
      </c>
      <c r="E1200" s="169" t="str">
        <f>IF(D1200="","",VLOOKUP(D1200,'Műszaki adattábla'!F:R,13,0))</f>
        <v/>
      </c>
      <c r="F1200" s="29" t="str">
        <f>IF(D1200="","",VLOOKUP(D1200,'Műszaki adattábla'!F:M,8,0))</f>
        <v/>
      </c>
      <c r="G1200" s="29" t="str">
        <f>IF(D1200="","",IF('Műszaki adattábla'!L1191="20-99",IF('Műszaki adattábla'!O1191="","Nem adott meg lekötött teljesítményt",VLOOKUP(D1200,'Műszaki adattábla'!F:O,10,0)),0))</f>
        <v/>
      </c>
      <c r="H1200" s="29" t="str">
        <f>IF(D1200="","",VLOOKUP(D1200,'Műszaki adattábla'!F:P,11,0))</f>
        <v/>
      </c>
      <c r="I1200" s="30"/>
      <c r="J1200" s="30"/>
      <c r="K1200" s="31" t="str">
        <f>IF(D1200="","",ROUND(((F1200*I1200*'Műszaki adattábla'!$C$7/'Műszaki adattábla'!$C$8)+(G1200*I1200)+(H1200*I1200))/12*'Műszaki adattábla'!T1191,0))</f>
        <v/>
      </c>
      <c r="L1200" s="32" t="str">
        <f t="shared" si="43"/>
        <v/>
      </c>
    </row>
    <row r="1201" spans="2:12" ht="14.4" thickBot="1" x14ac:dyDescent="0.3">
      <c r="B1201" s="28" t="str">
        <f t="shared" si="42"/>
        <v/>
      </c>
      <c r="C1201" s="167" t="str">
        <f>IF(D1201="","",VLOOKUP(D1201,'Műszaki adattábla'!F:G,2,0))</f>
        <v/>
      </c>
      <c r="D1201" s="168" t="str">
        <f>IF('Műszaki adattábla'!F1192="","",'Műszaki adattábla'!F1192)</f>
        <v/>
      </c>
      <c r="E1201" s="169" t="str">
        <f>IF(D1201="","",VLOOKUP(D1201,'Műszaki adattábla'!F:R,13,0))</f>
        <v/>
      </c>
      <c r="F1201" s="29" t="str">
        <f>IF(D1201="","",VLOOKUP(D1201,'Műszaki adattábla'!F:M,8,0))</f>
        <v/>
      </c>
      <c r="G1201" s="29" t="str">
        <f>IF(D1201="","",IF('Műszaki adattábla'!L1192="20-99",IF('Műszaki adattábla'!O1192="","Nem adott meg lekötött teljesítményt",VLOOKUP(D1201,'Műszaki adattábla'!F:O,10,0)),0))</f>
        <v/>
      </c>
      <c r="H1201" s="29" t="str">
        <f>IF(D1201="","",VLOOKUP(D1201,'Műszaki adattábla'!F:P,11,0))</f>
        <v/>
      </c>
      <c r="I1201" s="30"/>
      <c r="J1201" s="30"/>
      <c r="K1201" s="31" t="str">
        <f>IF(D1201="","",ROUND(((F1201*I1201*'Műszaki adattábla'!$C$7/'Műszaki adattábla'!$C$8)+(G1201*I1201)+(H1201*I1201))/12*'Műszaki adattábla'!T1192,0))</f>
        <v/>
      </c>
      <c r="L1201" s="32" t="str">
        <f t="shared" si="43"/>
        <v/>
      </c>
    </row>
    <row r="1202" spans="2:12" ht="14.4" thickBot="1" x14ac:dyDescent="0.3">
      <c r="B1202" s="28" t="str">
        <f t="shared" si="42"/>
        <v/>
      </c>
      <c r="C1202" s="167" t="str">
        <f>IF(D1202="","",VLOOKUP(D1202,'Műszaki adattábla'!F:G,2,0))</f>
        <v/>
      </c>
      <c r="D1202" s="168" t="str">
        <f>IF('Műszaki adattábla'!F1193="","",'Műszaki adattábla'!F1193)</f>
        <v/>
      </c>
      <c r="E1202" s="169" t="str">
        <f>IF(D1202="","",VLOOKUP(D1202,'Műszaki adattábla'!F:R,13,0))</f>
        <v/>
      </c>
      <c r="F1202" s="29" t="str">
        <f>IF(D1202="","",VLOOKUP(D1202,'Műszaki adattábla'!F:M,8,0))</f>
        <v/>
      </c>
      <c r="G1202" s="29" t="str">
        <f>IF(D1202="","",IF('Műszaki adattábla'!L1193="20-99",IF('Műszaki adattábla'!O1193="","Nem adott meg lekötött teljesítményt",VLOOKUP(D1202,'Műszaki adattábla'!F:O,10,0)),0))</f>
        <v/>
      </c>
      <c r="H1202" s="29" t="str">
        <f>IF(D1202="","",VLOOKUP(D1202,'Műszaki adattábla'!F:P,11,0))</f>
        <v/>
      </c>
      <c r="I1202" s="30"/>
      <c r="J1202" s="30"/>
      <c r="K1202" s="31" t="str">
        <f>IF(D1202="","",ROUND(((F1202*I1202*'Műszaki adattábla'!$C$7/'Műszaki adattábla'!$C$8)+(G1202*I1202)+(H1202*I1202))/12*'Műszaki adattábla'!T1193,0))</f>
        <v/>
      </c>
      <c r="L1202" s="32" t="str">
        <f t="shared" si="43"/>
        <v/>
      </c>
    </row>
    <row r="1203" spans="2:12" ht="14.4" thickBot="1" x14ac:dyDescent="0.3">
      <c r="B1203" s="28" t="str">
        <f t="shared" si="42"/>
        <v/>
      </c>
      <c r="C1203" s="167" t="str">
        <f>IF(D1203="","",VLOOKUP(D1203,'Műszaki adattábla'!F:G,2,0))</f>
        <v/>
      </c>
      <c r="D1203" s="168" t="str">
        <f>IF('Műszaki adattábla'!F1194="","",'Műszaki adattábla'!F1194)</f>
        <v/>
      </c>
      <c r="E1203" s="169" t="str">
        <f>IF(D1203="","",VLOOKUP(D1203,'Műszaki adattábla'!F:R,13,0))</f>
        <v/>
      </c>
      <c r="F1203" s="29" t="str">
        <f>IF(D1203="","",VLOOKUP(D1203,'Műszaki adattábla'!F:M,8,0))</f>
        <v/>
      </c>
      <c r="G1203" s="29" t="str">
        <f>IF(D1203="","",IF('Műszaki adattábla'!L1194="20-99",IF('Műszaki adattábla'!O1194="","Nem adott meg lekötött teljesítményt",VLOOKUP(D1203,'Műszaki adattábla'!F:O,10,0)),0))</f>
        <v/>
      </c>
      <c r="H1203" s="29" t="str">
        <f>IF(D1203="","",VLOOKUP(D1203,'Műszaki adattábla'!F:P,11,0))</f>
        <v/>
      </c>
      <c r="I1203" s="30"/>
      <c r="J1203" s="30"/>
      <c r="K1203" s="31" t="str">
        <f>IF(D1203="","",ROUND(((F1203*I1203*'Műszaki adattábla'!$C$7/'Műszaki adattábla'!$C$8)+(G1203*I1203)+(H1203*I1203))/12*'Műszaki adattábla'!T1194,0))</f>
        <v/>
      </c>
      <c r="L1203" s="32" t="str">
        <f t="shared" si="43"/>
        <v/>
      </c>
    </row>
    <row r="1204" spans="2:12" ht="14.4" thickBot="1" x14ac:dyDescent="0.3">
      <c r="B1204" s="28" t="str">
        <f t="shared" si="42"/>
        <v/>
      </c>
      <c r="C1204" s="167" t="str">
        <f>IF(D1204="","",VLOOKUP(D1204,'Műszaki adattábla'!F:G,2,0))</f>
        <v/>
      </c>
      <c r="D1204" s="168" t="str">
        <f>IF('Műszaki adattábla'!F1195="","",'Műszaki adattábla'!F1195)</f>
        <v/>
      </c>
      <c r="E1204" s="169" t="str">
        <f>IF(D1204="","",VLOOKUP(D1204,'Műszaki adattábla'!F:R,13,0))</f>
        <v/>
      </c>
      <c r="F1204" s="29" t="str">
        <f>IF(D1204="","",VLOOKUP(D1204,'Műszaki adattábla'!F:M,8,0))</f>
        <v/>
      </c>
      <c r="G1204" s="29" t="str">
        <f>IF(D1204="","",IF('Műszaki adattábla'!L1195="20-99",IF('Műszaki adattábla'!O1195="","Nem adott meg lekötött teljesítményt",VLOOKUP(D1204,'Műszaki adattábla'!F:O,10,0)),0))</f>
        <v/>
      </c>
      <c r="H1204" s="29" t="str">
        <f>IF(D1204="","",VLOOKUP(D1204,'Műszaki adattábla'!F:P,11,0))</f>
        <v/>
      </c>
      <c r="I1204" s="30"/>
      <c r="J1204" s="30"/>
      <c r="K1204" s="31" t="str">
        <f>IF(D1204="","",ROUND(((F1204*I1204*'Műszaki adattábla'!$C$7/'Műszaki adattábla'!$C$8)+(G1204*I1204)+(H1204*I1204))/12*'Műszaki adattábla'!T1195,0))</f>
        <v/>
      </c>
      <c r="L1204" s="32" t="str">
        <f t="shared" si="43"/>
        <v/>
      </c>
    </row>
    <row r="1205" spans="2:12" ht="14.4" thickBot="1" x14ac:dyDescent="0.3">
      <c r="B1205" s="28" t="str">
        <f t="shared" si="42"/>
        <v/>
      </c>
      <c r="C1205" s="167" t="str">
        <f>IF(D1205="","",VLOOKUP(D1205,'Műszaki adattábla'!F:G,2,0))</f>
        <v/>
      </c>
      <c r="D1205" s="168" t="str">
        <f>IF('Műszaki adattábla'!F1196="","",'Műszaki adattábla'!F1196)</f>
        <v/>
      </c>
      <c r="E1205" s="169" t="str">
        <f>IF(D1205="","",VLOOKUP(D1205,'Műszaki adattábla'!F:R,13,0))</f>
        <v/>
      </c>
      <c r="F1205" s="29" t="str">
        <f>IF(D1205="","",VLOOKUP(D1205,'Műszaki adattábla'!F:M,8,0))</f>
        <v/>
      </c>
      <c r="G1205" s="29" t="str">
        <f>IF(D1205="","",IF('Műszaki adattábla'!L1196="20-99",IF('Műszaki adattábla'!O1196="","Nem adott meg lekötött teljesítményt",VLOOKUP(D1205,'Műszaki adattábla'!F:O,10,0)),0))</f>
        <v/>
      </c>
      <c r="H1205" s="29" t="str">
        <f>IF(D1205="","",VLOOKUP(D1205,'Műszaki adattábla'!F:P,11,0))</f>
        <v/>
      </c>
      <c r="I1205" s="30"/>
      <c r="J1205" s="30"/>
      <c r="K1205" s="31" t="str">
        <f>IF(D1205="","",ROUND(((F1205*I1205*'Műszaki adattábla'!$C$7/'Műszaki adattábla'!$C$8)+(G1205*I1205)+(H1205*I1205))/12*'Műszaki adattábla'!T1196,0))</f>
        <v/>
      </c>
      <c r="L1205" s="32" t="str">
        <f t="shared" si="43"/>
        <v/>
      </c>
    </row>
    <row r="1206" spans="2:12" ht="14.4" thickBot="1" x14ac:dyDescent="0.3">
      <c r="B1206" s="28" t="str">
        <f t="shared" si="42"/>
        <v/>
      </c>
      <c r="C1206" s="167" t="str">
        <f>IF(D1206="","",VLOOKUP(D1206,'Műszaki adattábla'!F:G,2,0))</f>
        <v/>
      </c>
      <c r="D1206" s="168" t="str">
        <f>IF('Műszaki adattábla'!F1197="","",'Műszaki adattábla'!F1197)</f>
        <v/>
      </c>
      <c r="E1206" s="169" t="str">
        <f>IF(D1206="","",VLOOKUP(D1206,'Műszaki adattábla'!F:R,13,0))</f>
        <v/>
      </c>
      <c r="F1206" s="29" t="str">
        <f>IF(D1206="","",VLOOKUP(D1206,'Műszaki adattábla'!F:M,8,0))</f>
        <v/>
      </c>
      <c r="G1206" s="29" t="str">
        <f>IF(D1206="","",IF('Műszaki adattábla'!L1197="20-99",IF('Műszaki adattábla'!O1197="","Nem adott meg lekötött teljesítményt",VLOOKUP(D1206,'Műszaki adattábla'!F:O,10,0)),0))</f>
        <v/>
      </c>
      <c r="H1206" s="29" t="str">
        <f>IF(D1206="","",VLOOKUP(D1206,'Műszaki adattábla'!F:P,11,0))</f>
        <v/>
      </c>
      <c r="I1206" s="30"/>
      <c r="J1206" s="30"/>
      <c r="K1206" s="31" t="str">
        <f>IF(D1206="","",ROUND(((F1206*I1206*'Műszaki adattábla'!$C$7/'Műszaki adattábla'!$C$8)+(G1206*I1206)+(H1206*I1206))/12*'Műszaki adattábla'!T1197,0))</f>
        <v/>
      </c>
      <c r="L1206" s="32" t="str">
        <f t="shared" si="43"/>
        <v/>
      </c>
    </row>
    <row r="1207" spans="2:12" ht="14.4" thickBot="1" x14ac:dyDescent="0.3">
      <c r="B1207" s="28" t="str">
        <f t="shared" si="42"/>
        <v/>
      </c>
      <c r="C1207" s="167" t="str">
        <f>IF(D1207="","",VLOOKUP(D1207,'Műszaki adattábla'!F:G,2,0))</f>
        <v/>
      </c>
      <c r="D1207" s="168" t="str">
        <f>IF('Műszaki adattábla'!F1198="","",'Műszaki adattábla'!F1198)</f>
        <v/>
      </c>
      <c r="E1207" s="169" t="str">
        <f>IF(D1207="","",VLOOKUP(D1207,'Műszaki adattábla'!F:R,13,0))</f>
        <v/>
      </c>
      <c r="F1207" s="29" t="str">
        <f>IF(D1207="","",VLOOKUP(D1207,'Műszaki adattábla'!F:M,8,0))</f>
        <v/>
      </c>
      <c r="G1207" s="29" t="str">
        <f>IF(D1207="","",IF('Műszaki adattábla'!L1198="20-99",IF('Műszaki adattábla'!O1198="","Nem adott meg lekötött teljesítményt",VLOOKUP(D1207,'Műszaki adattábla'!F:O,10,0)),0))</f>
        <v/>
      </c>
      <c r="H1207" s="29" t="str">
        <f>IF(D1207="","",VLOOKUP(D1207,'Műszaki adattábla'!F:P,11,0))</f>
        <v/>
      </c>
      <c r="I1207" s="30"/>
      <c r="J1207" s="30"/>
      <c r="K1207" s="31" t="str">
        <f>IF(D1207="","",ROUND(((F1207*I1207*'Műszaki adattábla'!$C$7/'Műszaki adattábla'!$C$8)+(G1207*I1207)+(H1207*I1207))/12*'Műszaki adattábla'!T1198,0))</f>
        <v/>
      </c>
      <c r="L1207" s="32" t="str">
        <f t="shared" si="43"/>
        <v/>
      </c>
    </row>
    <row r="1208" spans="2:12" ht="14.4" thickBot="1" x14ac:dyDescent="0.3">
      <c r="B1208" s="28" t="str">
        <f t="shared" si="42"/>
        <v/>
      </c>
      <c r="C1208" s="167" t="str">
        <f>IF(D1208="","",VLOOKUP(D1208,'Műszaki adattábla'!F:G,2,0))</f>
        <v/>
      </c>
      <c r="D1208" s="168" t="str">
        <f>IF('Műszaki adattábla'!F1199="","",'Műszaki adattábla'!F1199)</f>
        <v/>
      </c>
      <c r="E1208" s="169" t="str">
        <f>IF(D1208="","",VLOOKUP(D1208,'Műszaki adattábla'!F:R,13,0))</f>
        <v/>
      </c>
      <c r="F1208" s="29" t="str">
        <f>IF(D1208="","",VLOOKUP(D1208,'Műszaki adattábla'!F:M,8,0))</f>
        <v/>
      </c>
      <c r="G1208" s="29" t="str">
        <f>IF(D1208="","",IF('Műszaki adattábla'!L1199="20-99",IF('Műszaki adattábla'!O1199="","Nem adott meg lekötött teljesítményt",VLOOKUP(D1208,'Műszaki adattábla'!F:O,10,0)),0))</f>
        <v/>
      </c>
      <c r="H1208" s="29" t="str">
        <f>IF(D1208="","",VLOOKUP(D1208,'Műszaki adattábla'!F:P,11,0))</f>
        <v/>
      </c>
      <c r="I1208" s="30"/>
      <c r="J1208" s="30"/>
      <c r="K1208" s="31" t="str">
        <f>IF(D1208="","",ROUND(((F1208*I1208*'Műszaki adattábla'!$C$7/'Műszaki adattábla'!$C$8)+(G1208*I1208)+(H1208*I1208))/12*'Műszaki adattábla'!T1199,0))</f>
        <v/>
      </c>
      <c r="L1208" s="32" t="str">
        <f t="shared" si="43"/>
        <v/>
      </c>
    </row>
    <row r="1209" spans="2:12" ht="14.4" thickBot="1" x14ac:dyDescent="0.3">
      <c r="B1209" s="28" t="str">
        <f t="shared" si="42"/>
        <v/>
      </c>
      <c r="C1209" s="167" t="str">
        <f>IF(D1209="","",VLOOKUP(D1209,'Műszaki adattábla'!F:G,2,0))</f>
        <v/>
      </c>
      <c r="D1209" s="168" t="str">
        <f>IF('Műszaki adattábla'!F1200="","",'Műszaki adattábla'!F1200)</f>
        <v/>
      </c>
      <c r="E1209" s="169" t="str">
        <f>IF(D1209="","",VLOOKUP(D1209,'Műszaki adattábla'!F:R,13,0))</f>
        <v/>
      </c>
      <c r="F1209" s="29" t="str">
        <f>IF(D1209="","",VLOOKUP(D1209,'Műszaki adattábla'!F:M,8,0))</f>
        <v/>
      </c>
      <c r="G1209" s="29" t="str">
        <f>IF(D1209="","",IF('Műszaki adattábla'!L1200="20-99",IF('Műszaki adattábla'!O1200="","Nem adott meg lekötött teljesítményt",VLOOKUP(D1209,'Műszaki adattábla'!F:O,10,0)),0))</f>
        <v/>
      </c>
      <c r="H1209" s="29" t="str">
        <f>IF(D1209="","",VLOOKUP(D1209,'Műszaki adattábla'!F:P,11,0))</f>
        <v/>
      </c>
      <c r="I1209" s="30"/>
      <c r="J1209" s="30"/>
      <c r="K1209" s="31" t="str">
        <f>IF(D1209="","",ROUND(((F1209*I1209*'Műszaki adattábla'!$C$7/'Műszaki adattábla'!$C$8)+(G1209*I1209)+(H1209*I1209))/12*'Műszaki adattábla'!T1200,0))</f>
        <v/>
      </c>
      <c r="L1209" s="32" t="str">
        <f t="shared" si="43"/>
        <v/>
      </c>
    </row>
    <row r="1210" spans="2:12" ht="14.4" thickBot="1" x14ac:dyDescent="0.3">
      <c r="B1210" s="28" t="str">
        <f t="shared" si="42"/>
        <v/>
      </c>
      <c r="C1210" s="167" t="str">
        <f>IF(D1210="","",VLOOKUP(D1210,'Műszaki adattábla'!F:G,2,0))</f>
        <v/>
      </c>
      <c r="D1210" s="168" t="str">
        <f>IF('Műszaki adattábla'!F1201="","",'Műszaki adattábla'!F1201)</f>
        <v/>
      </c>
      <c r="E1210" s="169" t="str">
        <f>IF(D1210="","",VLOOKUP(D1210,'Műszaki adattábla'!F:R,13,0))</f>
        <v/>
      </c>
      <c r="F1210" s="29" t="str">
        <f>IF(D1210="","",VLOOKUP(D1210,'Műszaki adattábla'!F:M,8,0))</f>
        <v/>
      </c>
      <c r="G1210" s="29" t="str">
        <f>IF(D1210="","",IF('Műszaki adattábla'!L1201="20-99",IF('Műszaki adattábla'!O1201="","Nem adott meg lekötött teljesítményt",VLOOKUP(D1210,'Műszaki adattábla'!F:O,10,0)),0))</f>
        <v/>
      </c>
      <c r="H1210" s="29" t="str">
        <f>IF(D1210="","",VLOOKUP(D1210,'Műszaki adattábla'!F:P,11,0))</f>
        <v/>
      </c>
      <c r="I1210" s="30"/>
      <c r="J1210" s="30"/>
      <c r="K1210" s="31" t="str">
        <f>IF(D1210="","",ROUND(((F1210*I1210*'Műszaki adattábla'!$C$7/'Műszaki adattábla'!$C$8)+(G1210*I1210)+(H1210*I1210))/12*'Műszaki adattábla'!T1201,0))</f>
        <v/>
      </c>
      <c r="L1210" s="32" t="str">
        <f t="shared" si="43"/>
        <v/>
      </c>
    </row>
    <row r="1211" spans="2:12" ht="14.4" thickBot="1" x14ac:dyDescent="0.3">
      <c r="B1211" s="28" t="str">
        <f t="shared" si="42"/>
        <v/>
      </c>
      <c r="C1211" s="167" t="str">
        <f>IF(D1211="","",VLOOKUP(D1211,'Műszaki adattábla'!F:G,2,0))</f>
        <v/>
      </c>
      <c r="D1211" s="168" t="str">
        <f>IF('Műszaki adattábla'!F1202="","",'Műszaki adattábla'!F1202)</f>
        <v/>
      </c>
      <c r="E1211" s="169" t="str">
        <f>IF(D1211="","",VLOOKUP(D1211,'Műszaki adattábla'!F:R,13,0))</f>
        <v/>
      </c>
      <c r="F1211" s="29" t="str">
        <f>IF(D1211="","",VLOOKUP(D1211,'Műszaki adattábla'!F:M,8,0))</f>
        <v/>
      </c>
      <c r="G1211" s="29" t="str">
        <f>IF(D1211="","",IF('Műszaki adattábla'!L1202="20-99",IF('Műszaki adattábla'!O1202="","Nem adott meg lekötött teljesítményt",VLOOKUP(D1211,'Műszaki adattábla'!F:O,10,0)),0))</f>
        <v/>
      </c>
      <c r="H1211" s="29" t="str">
        <f>IF(D1211="","",VLOOKUP(D1211,'Műszaki adattábla'!F:P,11,0))</f>
        <v/>
      </c>
      <c r="I1211" s="30"/>
      <c r="J1211" s="30"/>
      <c r="K1211" s="31" t="str">
        <f>IF(D1211="","",ROUND(((F1211*I1211*'Műszaki adattábla'!$C$7/'Műszaki adattábla'!$C$8)+(G1211*I1211)+(H1211*I1211))/12*'Műszaki adattábla'!T1202,0))</f>
        <v/>
      </c>
      <c r="L1211" s="32" t="str">
        <f t="shared" si="43"/>
        <v/>
      </c>
    </row>
    <row r="1212" spans="2:12" ht="14.4" thickBot="1" x14ac:dyDescent="0.3">
      <c r="B1212" s="28" t="str">
        <f t="shared" si="42"/>
        <v/>
      </c>
      <c r="C1212" s="167" t="str">
        <f>IF(D1212="","",VLOOKUP(D1212,'Műszaki adattábla'!F:G,2,0))</f>
        <v/>
      </c>
      <c r="D1212" s="168" t="str">
        <f>IF('Műszaki adattábla'!F1203="","",'Műszaki adattábla'!F1203)</f>
        <v/>
      </c>
      <c r="E1212" s="169" t="str">
        <f>IF(D1212="","",VLOOKUP(D1212,'Műszaki adattábla'!F:R,13,0))</f>
        <v/>
      </c>
      <c r="F1212" s="29" t="str">
        <f>IF(D1212="","",VLOOKUP(D1212,'Műszaki adattábla'!F:M,8,0))</f>
        <v/>
      </c>
      <c r="G1212" s="29" t="str">
        <f>IF(D1212="","",IF('Műszaki adattábla'!L1203="20-99",IF('Műszaki adattábla'!O1203="","Nem adott meg lekötött teljesítményt",VLOOKUP(D1212,'Műszaki adattábla'!F:O,10,0)),0))</f>
        <v/>
      </c>
      <c r="H1212" s="29" t="str">
        <f>IF(D1212="","",VLOOKUP(D1212,'Műszaki adattábla'!F:P,11,0))</f>
        <v/>
      </c>
      <c r="I1212" s="30"/>
      <c r="J1212" s="30"/>
      <c r="K1212" s="31" t="str">
        <f>IF(D1212="","",ROUND(((F1212*I1212*'Műszaki adattábla'!$C$7/'Műszaki adattábla'!$C$8)+(G1212*I1212)+(H1212*I1212))/12*'Műszaki adattábla'!T1203,0))</f>
        <v/>
      </c>
      <c r="L1212" s="32" t="str">
        <f t="shared" si="43"/>
        <v/>
      </c>
    </row>
    <row r="1213" spans="2:12" ht="14.4" thickBot="1" x14ac:dyDescent="0.3">
      <c r="B1213" s="28" t="str">
        <f t="shared" si="42"/>
        <v/>
      </c>
      <c r="C1213" s="167" t="str">
        <f>IF(D1213="","",VLOOKUP(D1213,'Műszaki adattábla'!F:G,2,0))</f>
        <v/>
      </c>
      <c r="D1213" s="168" t="str">
        <f>IF('Műszaki adattábla'!F1204="","",'Műszaki adattábla'!F1204)</f>
        <v/>
      </c>
      <c r="E1213" s="169" t="str">
        <f>IF(D1213="","",VLOOKUP(D1213,'Műszaki adattábla'!F:R,13,0))</f>
        <v/>
      </c>
      <c r="F1213" s="29" t="str">
        <f>IF(D1213="","",VLOOKUP(D1213,'Műszaki adattábla'!F:M,8,0))</f>
        <v/>
      </c>
      <c r="G1213" s="29" t="str">
        <f>IF(D1213="","",IF('Műszaki adattábla'!L1204="20-99",IF('Műszaki adattábla'!O1204="","Nem adott meg lekötött teljesítményt",VLOOKUP(D1213,'Műszaki adattábla'!F:O,10,0)),0))</f>
        <v/>
      </c>
      <c r="H1213" s="29" t="str">
        <f>IF(D1213="","",VLOOKUP(D1213,'Műszaki adattábla'!F:P,11,0))</f>
        <v/>
      </c>
      <c r="I1213" s="30"/>
      <c r="J1213" s="30"/>
      <c r="K1213" s="31" t="str">
        <f>IF(D1213="","",ROUND(((F1213*I1213*'Műszaki adattábla'!$C$7/'Műszaki adattábla'!$C$8)+(G1213*I1213)+(H1213*I1213))/12*'Műszaki adattábla'!T1204,0))</f>
        <v/>
      </c>
      <c r="L1213" s="32" t="str">
        <f t="shared" si="43"/>
        <v/>
      </c>
    </row>
    <row r="1214" spans="2:12" ht="14.4" thickBot="1" x14ac:dyDescent="0.3">
      <c r="B1214" s="28" t="str">
        <f t="shared" si="42"/>
        <v/>
      </c>
      <c r="C1214" s="167" t="str">
        <f>IF(D1214="","",VLOOKUP(D1214,'Műszaki adattábla'!F:G,2,0))</f>
        <v/>
      </c>
      <c r="D1214" s="168" t="str">
        <f>IF('Műszaki adattábla'!F1205="","",'Műszaki adattábla'!F1205)</f>
        <v/>
      </c>
      <c r="E1214" s="169" t="str">
        <f>IF(D1214="","",VLOOKUP(D1214,'Műszaki adattábla'!F:R,13,0))</f>
        <v/>
      </c>
      <c r="F1214" s="29" t="str">
        <f>IF(D1214="","",VLOOKUP(D1214,'Műszaki adattábla'!F:M,8,0))</f>
        <v/>
      </c>
      <c r="G1214" s="29" t="str">
        <f>IF(D1214="","",IF('Műszaki adattábla'!L1205="20-99",IF('Műszaki adattábla'!O1205="","Nem adott meg lekötött teljesítményt",VLOOKUP(D1214,'Műszaki adattábla'!F:O,10,0)),0))</f>
        <v/>
      </c>
      <c r="H1214" s="29" t="str">
        <f>IF(D1214="","",VLOOKUP(D1214,'Műszaki adattábla'!F:P,11,0))</f>
        <v/>
      </c>
      <c r="I1214" s="30"/>
      <c r="J1214" s="30"/>
      <c r="K1214" s="31" t="str">
        <f>IF(D1214="","",ROUND(((F1214*I1214*'Műszaki adattábla'!$C$7/'Műszaki adattábla'!$C$8)+(G1214*I1214)+(H1214*I1214))/12*'Műszaki adattábla'!T1205,0))</f>
        <v/>
      </c>
      <c r="L1214" s="32" t="str">
        <f t="shared" si="43"/>
        <v/>
      </c>
    </row>
    <row r="1215" spans="2:12" ht="14.4" thickBot="1" x14ac:dyDescent="0.3">
      <c r="B1215" s="28" t="str">
        <f t="shared" si="42"/>
        <v/>
      </c>
      <c r="C1215" s="167" t="str">
        <f>IF(D1215="","",VLOOKUP(D1215,'Műszaki adattábla'!F:G,2,0))</f>
        <v/>
      </c>
      <c r="D1215" s="168" t="str">
        <f>IF('Műszaki adattábla'!F1206="","",'Műszaki adattábla'!F1206)</f>
        <v/>
      </c>
      <c r="E1215" s="169" t="str">
        <f>IF(D1215="","",VLOOKUP(D1215,'Műszaki adattábla'!F:R,13,0))</f>
        <v/>
      </c>
      <c r="F1215" s="29" t="str">
        <f>IF(D1215="","",VLOOKUP(D1215,'Műszaki adattábla'!F:M,8,0))</f>
        <v/>
      </c>
      <c r="G1215" s="29" t="str">
        <f>IF(D1215="","",IF('Műszaki adattábla'!L1206="20-99",IF('Műszaki adattábla'!O1206="","Nem adott meg lekötött teljesítményt",VLOOKUP(D1215,'Műszaki adattábla'!F:O,10,0)),0))</f>
        <v/>
      </c>
      <c r="H1215" s="29" t="str">
        <f>IF(D1215="","",VLOOKUP(D1215,'Műszaki adattábla'!F:P,11,0))</f>
        <v/>
      </c>
      <c r="I1215" s="30"/>
      <c r="J1215" s="30"/>
      <c r="K1215" s="31" t="str">
        <f>IF(D1215="","",ROUND(((F1215*I1215*'Műszaki adattábla'!$C$7/'Műszaki adattábla'!$C$8)+(G1215*I1215)+(H1215*I1215))/12*'Műszaki adattábla'!T1206,0))</f>
        <v/>
      </c>
      <c r="L1215" s="32" t="str">
        <f t="shared" si="43"/>
        <v/>
      </c>
    </row>
    <row r="1216" spans="2:12" ht="14.4" thickBot="1" x14ac:dyDescent="0.3">
      <c r="B1216" s="28" t="str">
        <f t="shared" si="42"/>
        <v/>
      </c>
      <c r="C1216" s="167" t="str">
        <f>IF(D1216="","",VLOOKUP(D1216,'Műszaki adattábla'!F:G,2,0))</f>
        <v/>
      </c>
      <c r="D1216" s="168" t="str">
        <f>IF('Műszaki adattábla'!F1207="","",'Műszaki adattábla'!F1207)</f>
        <v/>
      </c>
      <c r="E1216" s="169" t="str">
        <f>IF(D1216="","",VLOOKUP(D1216,'Műszaki adattábla'!F:R,13,0))</f>
        <v/>
      </c>
      <c r="F1216" s="29" t="str">
        <f>IF(D1216="","",VLOOKUP(D1216,'Műszaki adattábla'!F:M,8,0))</f>
        <v/>
      </c>
      <c r="G1216" s="29" t="str">
        <f>IF(D1216="","",IF('Műszaki adattábla'!L1207="20-99",IF('Műszaki adattábla'!O1207="","Nem adott meg lekötött teljesítményt",VLOOKUP(D1216,'Műszaki adattábla'!F:O,10,0)),0))</f>
        <v/>
      </c>
      <c r="H1216" s="29" t="str">
        <f>IF(D1216="","",VLOOKUP(D1216,'Műszaki adattábla'!F:P,11,0))</f>
        <v/>
      </c>
      <c r="I1216" s="30"/>
      <c r="J1216" s="30"/>
      <c r="K1216" s="31" t="str">
        <f>IF(D1216="","",ROUND(((F1216*I1216*'Műszaki adattábla'!$C$7/'Műszaki adattábla'!$C$8)+(G1216*I1216)+(H1216*I1216))/12*'Műszaki adattábla'!T1207,0))</f>
        <v/>
      </c>
      <c r="L1216" s="32" t="str">
        <f t="shared" si="43"/>
        <v/>
      </c>
    </row>
    <row r="1217" spans="2:12" ht="14.4" thickBot="1" x14ac:dyDescent="0.3">
      <c r="B1217" s="28" t="str">
        <f t="shared" si="42"/>
        <v/>
      </c>
      <c r="C1217" s="167" t="str">
        <f>IF(D1217="","",VLOOKUP(D1217,'Műszaki adattábla'!F:G,2,0))</f>
        <v/>
      </c>
      <c r="D1217" s="168" t="str">
        <f>IF('Műszaki adattábla'!F1208="","",'Műszaki adattábla'!F1208)</f>
        <v/>
      </c>
      <c r="E1217" s="169" t="str">
        <f>IF(D1217="","",VLOOKUP(D1217,'Műszaki adattábla'!F:R,13,0))</f>
        <v/>
      </c>
      <c r="F1217" s="29" t="str">
        <f>IF(D1217="","",VLOOKUP(D1217,'Műszaki adattábla'!F:M,8,0))</f>
        <v/>
      </c>
      <c r="G1217" s="29" t="str">
        <f>IF(D1217="","",IF('Műszaki adattábla'!L1208="20-99",IF('Műszaki adattábla'!O1208="","Nem adott meg lekötött teljesítményt",VLOOKUP(D1217,'Műszaki adattábla'!F:O,10,0)),0))</f>
        <v/>
      </c>
      <c r="H1217" s="29" t="str">
        <f>IF(D1217="","",VLOOKUP(D1217,'Műszaki adattábla'!F:P,11,0))</f>
        <v/>
      </c>
      <c r="I1217" s="30"/>
      <c r="J1217" s="30"/>
      <c r="K1217" s="31" t="str">
        <f>IF(D1217="","",ROUND(((F1217*I1217*'Műszaki adattábla'!$C$7/'Műszaki adattábla'!$C$8)+(G1217*I1217)+(H1217*I1217))/12*'Műszaki adattábla'!T1208,0))</f>
        <v/>
      </c>
      <c r="L1217" s="32" t="str">
        <f t="shared" si="43"/>
        <v/>
      </c>
    </row>
    <row r="1218" spans="2:12" ht="14.4" thickBot="1" x14ac:dyDescent="0.3">
      <c r="B1218" s="28" t="str">
        <f t="shared" si="42"/>
        <v/>
      </c>
      <c r="C1218" s="167" t="str">
        <f>IF(D1218="","",VLOOKUP(D1218,'Műszaki adattábla'!F:G,2,0))</f>
        <v/>
      </c>
      <c r="D1218" s="168" t="str">
        <f>IF('Műszaki adattábla'!F1209="","",'Műszaki adattábla'!F1209)</f>
        <v/>
      </c>
      <c r="E1218" s="169" t="str">
        <f>IF(D1218="","",VLOOKUP(D1218,'Műszaki adattábla'!F:R,13,0))</f>
        <v/>
      </c>
      <c r="F1218" s="29" t="str">
        <f>IF(D1218="","",VLOOKUP(D1218,'Műszaki adattábla'!F:M,8,0))</f>
        <v/>
      </c>
      <c r="G1218" s="29" t="str">
        <f>IF(D1218="","",IF('Műszaki adattábla'!L1209="20-99",IF('Műszaki adattábla'!O1209="","Nem adott meg lekötött teljesítményt",VLOOKUP(D1218,'Műszaki adattábla'!F:O,10,0)),0))</f>
        <v/>
      </c>
      <c r="H1218" s="29" t="str">
        <f>IF(D1218="","",VLOOKUP(D1218,'Műszaki adattábla'!F:P,11,0))</f>
        <v/>
      </c>
      <c r="I1218" s="30"/>
      <c r="J1218" s="30"/>
      <c r="K1218" s="31" t="str">
        <f>IF(D1218="","",ROUND(((F1218*I1218*'Műszaki adattábla'!$C$7/'Műszaki adattábla'!$C$8)+(G1218*I1218)+(H1218*I1218))/12*'Műszaki adattábla'!T1209,0))</f>
        <v/>
      </c>
      <c r="L1218" s="32" t="str">
        <f t="shared" si="43"/>
        <v/>
      </c>
    </row>
    <row r="1219" spans="2:12" ht="14.4" thickBot="1" x14ac:dyDescent="0.3">
      <c r="B1219" s="28" t="str">
        <f t="shared" si="42"/>
        <v/>
      </c>
      <c r="C1219" s="167" t="str">
        <f>IF(D1219="","",VLOOKUP(D1219,'Műszaki adattábla'!F:G,2,0))</f>
        <v/>
      </c>
      <c r="D1219" s="168" t="str">
        <f>IF('Műszaki adattábla'!F1210="","",'Műszaki adattábla'!F1210)</f>
        <v/>
      </c>
      <c r="E1219" s="169" t="str">
        <f>IF(D1219="","",VLOOKUP(D1219,'Műszaki adattábla'!F:R,13,0))</f>
        <v/>
      </c>
      <c r="F1219" s="29" t="str">
        <f>IF(D1219="","",VLOOKUP(D1219,'Műszaki adattábla'!F:M,8,0))</f>
        <v/>
      </c>
      <c r="G1219" s="29" t="str">
        <f>IF(D1219="","",IF('Műszaki adattábla'!L1210="20-99",IF('Műszaki adattábla'!O1210="","Nem adott meg lekötött teljesítményt",VLOOKUP(D1219,'Műszaki adattábla'!F:O,10,0)),0))</f>
        <v/>
      </c>
      <c r="H1219" s="29" t="str">
        <f>IF(D1219="","",VLOOKUP(D1219,'Műszaki adattábla'!F:P,11,0))</f>
        <v/>
      </c>
      <c r="I1219" s="30"/>
      <c r="J1219" s="30"/>
      <c r="K1219" s="31" t="str">
        <f>IF(D1219="","",ROUND(((F1219*I1219*'Műszaki adattábla'!$C$7/'Műszaki adattábla'!$C$8)+(G1219*I1219)+(H1219*I1219))/12*'Műszaki adattábla'!T1210,0))</f>
        <v/>
      </c>
      <c r="L1219" s="32" t="str">
        <f t="shared" si="43"/>
        <v/>
      </c>
    </row>
    <row r="1220" spans="2:12" ht="14.4" thickBot="1" x14ac:dyDescent="0.3">
      <c r="B1220" s="28" t="str">
        <f t="shared" si="42"/>
        <v/>
      </c>
      <c r="C1220" s="167" t="str">
        <f>IF(D1220="","",VLOOKUP(D1220,'Műszaki adattábla'!F:G,2,0))</f>
        <v/>
      </c>
      <c r="D1220" s="168" t="str">
        <f>IF('Műszaki adattábla'!F1211="","",'Műszaki adattábla'!F1211)</f>
        <v/>
      </c>
      <c r="E1220" s="169" t="str">
        <f>IF(D1220="","",VLOOKUP(D1220,'Műszaki adattábla'!F:R,13,0))</f>
        <v/>
      </c>
      <c r="F1220" s="29" t="str">
        <f>IF(D1220="","",VLOOKUP(D1220,'Műszaki adattábla'!F:M,8,0))</f>
        <v/>
      </c>
      <c r="G1220" s="29" t="str">
        <f>IF(D1220="","",IF('Műszaki adattábla'!L1211="20-99",IF('Műszaki adattábla'!O1211="","Nem adott meg lekötött teljesítményt",VLOOKUP(D1220,'Műszaki adattábla'!F:O,10,0)),0))</f>
        <v/>
      </c>
      <c r="H1220" s="29" t="str">
        <f>IF(D1220="","",VLOOKUP(D1220,'Műszaki adattábla'!F:P,11,0))</f>
        <v/>
      </c>
      <c r="I1220" s="30"/>
      <c r="J1220" s="30"/>
      <c r="K1220" s="31" t="str">
        <f>IF(D1220="","",ROUND(((F1220*I1220*'Műszaki adattábla'!$C$7/'Műszaki adattábla'!$C$8)+(G1220*I1220)+(H1220*I1220))/12*'Műszaki adattábla'!T1211,0))</f>
        <v/>
      </c>
      <c r="L1220" s="32" t="str">
        <f t="shared" si="43"/>
        <v/>
      </c>
    </row>
    <row r="1221" spans="2:12" ht="14.4" thickBot="1" x14ac:dyDescent="0.3">
      <c r="B1221" s="28" t="str">
        <f t="shared" si="42"/>
        <v/>
      </c>
      <c r="C1221" s="167" t="str">
        <f>IF(D1221="","",VLOOKUP(D1221,'Műszaki adattábla'!F:G,2,0))</f>
        <v/>
      </c>
      <c r="D1221" s="168" t="str">
        <f>IF('Műszaki adattábla'!F1212="","",'Műszaki adattábla'!F1212)</f>
        <v/>
      </c>
      <c r="E1221" s="169" t="str">
        <f>IF(D1221="","",VLOOKUP(D1221,'Műszaki adattábla'!F:R,13,0))</f>
        <v/>
      </c>
      <c r="F1221" s="29" t="str">
        <f>IF(D1221="","",VLOOKUP(D1221,'Műszaki adattábla'!F:M,8,0))</f>
        <v/>
      </c>
      <c r="G1221" s="29" t="str">
        <f>IF(D1221="","",IF('Műszaki adattábla'!L1212="20-99",IF('Műszaki adattábla'!O1212="","Nem adott meg lekötött teljesítményt",VLOOKUP(D1221,'Műszaki adattábla'!F:O,10,0)),0))</f>
        <v/>
      </c>
      <c r="H1221" s="29" t="str">
        <f>IF(D1221="","",VLOOKUP(D1221,'Műszaki adattábla'!F:P,11,0))</f>
        <v/>
      </c>
      <c r="I1221" s="30"/>
      <c r="J1221" s="30"/>
      <c r="K1221" s="31" t="str">
        <f>IF(D1221="","",ROUND(((F1221*I1221*'Műszaki adattábla'!$C$7/'Műszaki adattábla'!$C$8)+(G1221*I1221)+(H1221*I1221))/12*'Műszaki adattábla'!T1212,0))</f>
        <v/>
      </c>
      <c r="L1221" s="32" t="str">
        <f t="shared" si="43"/>
        <v/>
      </c>
    </row>
    <row r="1222" spans="2:12" ht="14.4" thickBot="1" x14ac:dyDescent="0.3">
      <c r="B1222" s="28" t="str">
        <f t="shared" si="42"/>
        <v/>
      </c>
      <c r="C1222" s="167" t="str">
        <f>IF(D1222="","",VLOOKUP(D1222,'Műszaki adattábla'!F:G,2,0))</f>
        <v/>
      </c>
      <c r="D1222" s="168" t="str">
        <f>IF('Műszaki adattábla'!F1213="","",'Műszaki adattábla'!F1213)</f>
        <v/>
      </c>
      <c r="E1222" s="169" t="str">
        <f>IF(D1222="","",VLOOKUP(D1222,'Műszaki adattábla'!F:R,13,0))</f>
        <v/>
      </c>
      <c r="F1222" s="29" t="str">
        <f>IF(D1222="","",VLOOKUP(D1222,'Műszaki adattábla'!F:M,8,0))</f>
        <v/>
      </c>
      <c r="G1222" s="29" t="str">
        <f>IF(D1222="","",IF('Műszaki adattábla'!L1213="20-99",IF('Műszaki adattábla'!O1213="","Nem adott meg lekötött teljesítményt",VLOOKUP(D1222,'Műszaki adattábla'!F:O,10,0)),0))</f>
        <v/>
      </c>
      <c r="H1222" s="29" t="str">
        <f>IF(D1222="","",VLOOKUP(D1222,'Műszaki adattábla'!F:P,11,0))</f>
        <v/>
      </c>
      <c r="I1222" s="30"/>
      <c r="J1222" s="30"/>
      <c r="K1222" s="31" t="str">
        <f>IF(D1222="","",ROUND(((F1222*I1222*'Műszaki adattábla'!$C$7/'Műszaki adattábla'!$C$8)+(G1222*I1222)+(H1222*I1222))/12*'Műszaki adattábla'!T1213,0))</f>
        <v/>
      </c>
      <c r="L1222" s="32" t="str">
        <f t="shared" si="43"/>
        <v/>
      </c>
    </row>
    <row r="1223" spans="2:12" ht="14.4" thickBot="1" x14ac:dyDescent="0.3">
      <c r="B1223" s="28" t="str">
        <f t="shared" si="42"/>
        <v/>
      </c>
      <c r="C1223" s="167" t="str">
        <f>IF(D1223="","",VLOOKUP(D1223,'Műszaki adattábla'!F:G,2,0))</f>
        <v/>
      </c>
      <c r="D1223" s="168" t="str">
        <f>IF('Műszaki adattábla'!F1214="","",'Műszaki adattábla'!F1214)</f>
        <v/>
      </c>
      <c r="E1223" s="169" t="str">
        <f>IF(D1223="","",VLOOKUP(D1223,'Műszaki adattábla'!F:R,13,0))</f>
        <v/>
      </c>
      <c r="F1223" s="29" t="str">
        <f>IF(D1223="","",VLOOKUP(D1223,'Műszaki adattábla'!F:M,8,0))</f>
        <v/>
      </c>
      <c r="G1223" s="29" t="str">
        <f>IF(D1223="","",IF('Műszaki adattábla'!L1214="20-99",IF('Műszaki adattábla'!O1214="","Nem adott meg lekötött teljesítményt",VLOOKUP(D1223,'Műszaki adattábla'!F:O,10,0)),0))</f>
        <v/>
      </c>
      <c r="H1223" s="29" t="str">
        <f>IF(D1223="","",VLOOKUP(D1223,'Műszaki adattábla'!F:P,11,0))</f>
        <v/>
      </c>
      <c r="I1223" s="30"/>
      <c r="J1223" s="30"/>
      <c r="K1223" s="31" t="str">
        <f>IF(D1223="","",ROUND(((F1223*I1223*'Műszaki adattábla'!$C$7/'Műszaki adattábla'!$C$8)+(G1223*I1223)+(H1223*I1223))/12*'Műszaki adattábla'!T1214,0))</f>
        <v/>
      </c>
      <c r="L1223" s="32" t="str">
        <f t="shared" si="43"/>
        <v/>
      </c>
    </row>
    <row r="1224" spans="2:12" ht="14.4" thickBot="1" x14ac:dyDescent="0.3">
      <c r="B1224" s="28" t="str">
        <f t="shared" si="42"/>
        <v/>
      </c>
      <c r="C1224" s="167" t="str">
        <f>IF(D1224="","",VLOOKUP(D1224,'Műszaki adattábla'!F:G,2,0))</f>
        <v/>
      </c>
      <c r="D1224" s="168" t="str">
        <f>IF('Műszaki adattábla'!F1215="","",'Műszaki adattábla'!F1215)</f>
        <v/>
      </c>
      <c r="E1224" s="169" t="str">
        <f>IF(D1224="","",VLOOKUP(D1224,'Műszaki adattábla'!F:R,13,0))</f>
        <v/>
      </c>
      <c r="F1224" s="29" t="str">
        <f>IF(D1224="","",VLOOKUP(D1224,'Műszaki adattábla'!F:M,8,0))</f>
        <v/>
      </c>
      <c r="G1224" s="29" t="str">
        <f>IF(D1224="","",IF('Műszaki adattábla'!L1215="20-99",IF('Műszaki adattábla'!O1215="","Nem adott meg lekötött teljesítményt",VLOOKUP(D1224,'Műszaki adattábla'!F:O,10,0)),0))</f>
        <v/>
      </c>
      <c r="H1224" s="29" t="str">
        <f>IF(D1224="","",VLOOKUP(D1224,'Műszaki adattábla'!F:P,11,0))</f>
        <v/>
      </c>
      <c r="I1224" s="30"/>
      <c r="J1224" s="30"/>
      <c r="K1224" s="31" t="str">
        <f>IF(D1224="","",ROUND(((F1224*I1224*'Műszaki adattábla'!$C$7/'Műszaki adattábla'!$C$8)+(G1224*I1224)+(H1224*I1224))/12*'Műszaki adattábla'!T1215,0))</f>
        <v/>
      </c>
      <c r="L1224" s="32" t="str">
        <f t="shared" si="43"/>
        <v/>
      </c>
    </row>
    <row r="1225" spans="2:12" ht="14.4" thickBot="1" x14ac:dyDescent="0.3">
      <c r="B1225" s="28" t="str">
        <f t="shared" si="42"/>
        <v/>
      </c>
      <c r="C1225" s="167" t="str">
        <f>IF(D1225="","",VLOOKUP(D1225,'Műszaki adattábla'!F:G,2,0))</f>
        <v/>
      </c>
      <c r="D1225" s="168" t="str">
        <f>IF('Műszaki adattábla'!F1216="","",'Műszaki adattábla'!F1216)</f>
        <v/>
      </c>
      <c r="E1225" s="169" t="str">
        <f>IF(D1225="","",VLOOKUP(D1225,'Műszaki adattábla'!F:R,13,0))</f>
        <v/>
      </c>
      <c r="F1225" s="29" t="str">
        <f>IF(D1225="","",VLOOKUP(D1225,'Műszaki adattábla'!F:M,8,0))</f>
        <v/>
      </c>
      <c r="G1225" s="29" t="str">
        <f>IF(D1225="","",IF('Műszaki adattábla'!L1216="20-99",IF('Műszaki adattábla'!O1216="","Nem adott meg lekötött teljesítményt",VLOOKUP(D1225,'Műszaki adattábla'!F:O,10,0)),0))</f>
        <v/>
      </c>
      <c r="H1225" s="29" t="str">
        <f>IF(D1225="","",VLOOKUP(D1225,'Műszaki adattábla'!F:P,11,0))</f>
        <v/>
      </c>
      <c r="I1225" s="30"/>
      <c r="J1225" s="30"/>
      <c r="K1225" s="31" t="str">
        <f>IF(D1225="","",ROUND(((F1225*I1225*'Műszaki adattábla'!$C$7/'Műszaki adattábla'!$C$8)+(G1225*I1225)+(H1225*I1225))/12*'Műszaki adattábla'!T1216,0))</f>
        <v/>
      </c>
      <c r="L1225" s="32" t="str">
        <f t="shared" si="43"/>
        <v/>
      </c>
    </row>
    <row r="1226" spans="2:12" ht="14.4" thickBot="1" x14ac:dyDescent="0.3">
      <c r="B1226" s="28" t="str">
        <f t="shared" si="42"/>
        <v/>
      </c>
      <c r="C1226" s="167" t="str">
        <f>IF(D1226="","",VLOOKUP(D1226,'Műszaki adattábla'!F:G,2,0))</f>
        <v/>
      </c>
      <c r="D1226" s="168" t="str">
        <f>IF('Műszaki adattábla'!F1217="","",'Műszaki adattábla'!F1217)</f>
        <v/>
      </c>
      <c r="E1226" s="169" t="str">
        <f>IF(D1226="","",VLOOKUP(D1226,'Műszaki adattábla'!F:R,13,0))</f>
        <v/>
      </c>
      <c r="F1226" s="29" t="str">
        <f>IF(D1226="","",VLOOKUP(D1226,'Műszaki adattábla'!F:M,8,0))</f>
        <v/>
      </c>
      <c r="G1226" s="29" t="str">
        <f>IF(D1226="","",IF('Műszaki adattábla'!L1217="20-99",IF('Műszaki adattábla'!O1217="","Nem adott meg lekötött teljesítményt",VLOOKUP(D1226,'Műszaki adattábla'!F:O,10,0)),0))</f>
        <v/>
      </c>
      <c r="H1226" s="29" t="str">
        <f>IF(D1226="","",VLOOKUP(D1226,'Műszaki adattábla'!F:P,11,0))</f>
        <v/>
      </c>
      <c r="I1226" s="30"/>
      <c r="J1226" s="30"/>
      <c r="K1226" s="31" t="str">
        <f>IF(D1226="","",ROUND(((F1226*I1226*'Műszaki adattábla'!$C$7/'Műszaki adattábla'!$C$8)+(G1226*I1226)+(H1226*I1226))/12*'Műszaki adattábla'!T1217,0))</f>
        <v/>
      </c>
      <c r="L1226" s="32" t="str">
        <f t="shared" si="43"/>
        <v/>
      </c>
    </row>
    <row r="1227" spans="2:12" ht="14.4" thickBot="1" x14ac:dyDescent="0.3">
      <c r="B1227" s="28" t="str">
        <f t="shared" si="42"/>
        <v/>
      </c>
      <c r="C1227" s="167" t="str">
        <f>IF(D1227="","",VLOOKUP(D1227,'Műszaki adattábla'!F:G,2,0))</f>
        <v/>
      </c>
      <c r="D1227" s="168" t="str">
        <f>IF('Műszaki adattábla'!F1218="","",'Műszaki adattábla'!F1218)</f>
        <v/>
      </c>
      <c r="E1227" s="169" t="str">
        <f>IF(D1227="","",VLOOKUP(D1227,'Műszaki adattábla'!F:R,13,0))</f>
        <v/>
      </c>
      <c r="F1227" s="29" t="str">
        <f>IF(D1227="","",VLOOKUP(D1227,'Műszaki adattábla'!F:M,8,0))</f>
        <v/>
      </c>
      <c r="G1227" s="29" t="str">
        <f>IF(D1227="","",IF('Műszaki adattábla'!L1218="20-99",IF('Műszaki adattábla'!O1218="","Nem adott meg lekötött teljesítményt",VLOOKUP(D1227,'Műszaki adattábla'!F:O,10,0)),0))</f>
        <v/>
      </c>
      <c r="H1227" s="29" t="str">
        <f>IF(D1227="","",VLOOKUP(D1227,'Műszaki adattábla'!F:P,11,0))</f>
        <v/>
      </c>
      <c r="I1227" s="30"/>
      <c r="J1227" s="30"/>
      <c r="K1227" s="31" t="str">
        <f>IF(D1227="","",ROUND(((F1227*I1227*'Műszaki adattábla'!$C$7/'Műszaki adattábla'!$C$8)+(G1227*I1227)+(H1227*I1227))/12*'Műszaki adattábla'!T1218,0))</f>
        <v/>
      </c>
      <c r="L1227" s="32" t="str">
        <f t="shared" si="43"/>
        <v/>
      </c>
    </row>
    <row r="1228" spans="2:12" ht="14.4" thickBot="1" x14ac:dyDescent="0.3">
      <c r="B1228" s="28" t="str">
        <f t="shared" si="42"/>
        <v/>
      </c>
      <c r="C1228" s="167" t="str">
        <f>IF(D1228="","",VLOOKUP(D1228,'Műszaki adattábla'!F:G,2,0))</f>
        <v/>
      </c>
      <c r="D1228" s="168" t="str">
        <f>IF('Műszaki adattábla'!F1219="","",'Műszaki adattábla'!F1219)</f>
        <v/>
      </c>
      <c r="E1228" s="169" t="str">
        <f>IF(D1228="","",VLOOKUP(D1228,'Műszaki adattábla'!F:R,13,0))</f>
        <v/>
      </c>
      <c r="F1228" s="29" t="str">
        <f>IF(D1228="","",VLOOKUP(D1228,'Műszaki adattábla'!F:M,8,0))</f>
        <v/>
      </c>
      <c r="G1228" s="29" t="str">
        <f>IF(D1228="","",IF('Műszaki adattábla'!L1219="20-99",IF('Műszaki adattábla'!O1219="","Nem adott meg lekötött teljesítményt",VLOOKUP(D1228,'Műszaki adattábla'!F:O,10,0)),0))</f>
        <v/>
      </c>
      <c r="H1228" s="29" t="str">
        <f>IF(D1228="","",VLOOKUP(D1228,'Műszaki adattábla'!F:P,11,0))</f>
        <v/>
      </c>
      <c r="I1228" s="30"/>
      <c r="J1228" s="30"/>
      <c r="K1228" s="31" t="str">
        <f>IF(D1228="","",ROUND(((F1228*I1228*'Műszaki adattábla'!$C$7/'Műszaki adattábla'!$C$8)+(G1228*I1228)+(H1228*I1228))/12*'Műszaki adattábla'!T1219,0))</f>
        <v/>
      </c>
      <c r="L1228" s="32" t="str">
        <f t="shared" si="43"/>
        <v/>
      </c>
    </row>
    <row r="1229" spans="2:12" ht="14.4" thickBot="1" x14ac:dyDescent="0.3">
      <c r="B1229" s="28" t="str">
        <f t="shared" si="42"/>
        <v/>
      </c>
      <c r="C1229" s="167" t="str">
        <f>IF(D1229="","",VLOOKUP(D1229,'Műszaki adattábla'!F:G,2,0))</f>
        <v/>
      </c>
      <c r="D1229" s="168" t="str">
        <f>IF('Műszaki adattábla'!F1220="","",'Műszaki adattábla'!F1220)</f>
        <v/>
      </c>
      <c r="E1229" s="169" t="str">
        <f>IF(D1229="","",VLOOKUP(D1229,'Műszaki adattábla'!F:R,13,0))</f>
        <v/>
      </c>
      <c r="F1229" s="29" t="str">
        <f>IF(D1229="","",VLOOKUP(D1229,'Műszaki adattábla'!F:M,8,0))</f>
        <v/>
      </c>
      <c r="G1229" s="29" t="str">
        <f>IF(D1229="","",IF('Műszaki adattábla'!L1220="20-99",IF('Műszaki adattábla'!O1220="","Nem adott meg lekötött teljesítményt",VLOOKUP(D1229,'Műszaki adattábla'!F:O,10,0)),0))</f>
        <v/>
      </c>
      <c r="H1229" s="29" t="str">
        <f>IF(D1229="","",VLOOKUP(D1229,'Műszaki adattábla'!F:P,11,0))</f>
        <v/>
      </c>
      <c r="I1229" s="30"/>
      <c r="J1229" s="30"/>
      <c r="K1229" s="31" t="str">
        <f>IF(D1229="","",ROUND(((F1229*I1229*'Műszaki adattábla'!$C$7/'Műszaki adattábla'!$C$8)+(G1229*I1229)+(H1229*I1229))/12*'Műszaki adattábla'!T1220,0))</f>
        <v/>
      </c>
      <c r="L1229" s="32" t="str">
        <f t="shared" si="43"/>
        <v/>
      </c>
    </row>
    <row r="1230" spans="2:12" ht="14.4" thickBot="1" x14ac:dyDescent="0.3">
      <c r="B1230" s="28" t="str">
        <f t="shared" si="42"/>
        <v/>
      </c>
      <c r="C1230" s="167" t="str">
        <f>IF(D1230="","",VLOOKUP(D1230,'Műszaki adattábla'!F:G,2,0))</f>
        <v/>
      </c>
      <c r="D1230" s="168" t="str">
        <f>IF('Műszaki adattábla'!F1221="","",'Műszaki adattábla'!F1221)</f>
        <v/>
      </c>
      <c r="E1230" s="169" t="str">
        <f>IF(D1230="","",VLOOKUP(D1230,'Műszaki adattábla'!F:R,13,0))</f>
        <v/>
      </c>
      <c r="F1230" s="29" t="str">
        <f>IF(D1230="","",VLOOKUP(D1230,'Műszaki adattábla'!F:M,8,0))</f>
        <v/>
      </c>
      <c r="G1230" s="29" t="str">
        <f>IF(D1230="","",IF('Műszaki adattábla'!L1221="20-99",IF('Műszaki adattábla'!O1221="","Nem adott meg lekötött teljesítményt",VLOOKUP(D1230,'Műszaki adattábla'!F:O,10,0)),0))</f>
        <v/>
      </c>
      <c r="H1230" s="29" t="str">
        <f>IF(D1230="","",VLOOKUP(D1230,'Műszaki adattábla'!F:P,11,0))</f>
        <v/>
      </c>
      <c r="I1230" s="30"/>
      <c r="J1230" s="30"/>
      <c r="K1230" s="31" t="str">
        <f>IF(D1230="","",ROUND(((F1230*I1230*'Műszaki adattábla'!$C$7/'Műszaki adattábla'!$C$8)+(G1230*I1230)+(H1230*I1230))/12*'Műszaki adattábla'!T1221,0))</f>
        <v/>
      </c>
      <c r="L1230" s="32" t="str">
        <f t="shared" si="43"/>
        <v/>
      </c>
    </row>
    <row r="1231" spans="2:12" ht="14.4" thickBot="1" x14ac:dyDescent="0.3">
      <c r="B1231" s="28" t="str">
        <f t="shared" si="42"/>
        <v/>
      </c>
      <c r="C1231" s="167" t="str">
        <f>IF(D1231="","",VLOOKUP(D1231,'Műszaki adattábla'!F:G,2,0))</f>
        <v/>
      </c>
      <c r="D1231" s="168" t="str">
        <f>IF('Műszaki adattábla'!F1222="","",'Műszaki adattábla'!F1222)</f>
        <v/>
      </c>
      <c r="E1231" s="169" t="str">
        <f>IF(D1231="","",VLOOKUP(D1231,'Műszaki adattábla'!F:R,13,0))</f>
        <v/>
      </c>
      <c r="F1231" s="29" t="str">
        <f>IF(D1231="","",VLOOKUP(D1231,'Műszaki adattábla'!F:M,8,0))</f>
        <v/>
      </c>
      <c r="G1231" s="29" t="str">
        <f>IF(D1231="","",IF('Műszaki adattábla'!L1222="20-99",IF('Műszaki adattábla'!O1222="","Nem adott meg lekötött teljesítményt",VLOOKUP(D1231,'Műszaki adattábla'!F:O,10,0)),0))</f>
        <v/>
      </c>
      <c r="H1231" s="29" t="str">
        <f>IF(D1231="","",VLOOKUP(D1231,'Műszaki adattábla'!F:P,11,0))</f>
        <v/>
      </c>
      <c r="I1231" s="30"/>
      <c r="J1231" s="30"/>
      <c r="K1231" s="31" t="str">
        <f>IF(D1231="","",ROUND(((F1231*I1231*'Műszaki adattábla'!$C$7/'Műszaki adattábla'!$C$8)+(G1231*I1231)+(H1231*I1231))/12*'Műszaki adattábla'!T1222,0))</f>
        <v/>
      </c>
      <c r="L1231" s="32" t="str">
        <f t="shared" si="43"/>
        <v/>
      </c>
    </row>
    <row r="1232" spans="2:12" ht="14.4" thickBot="1" x14ac:dyDescent="0.3">
      <c r="B1232" s="28" t="str">
        <f t="shared" si="42"/>
        <v/>
      </c>
      <c r="C1232" s="167" t="str">
        <f>IF(D1232="","",VLOOKUP(D1232,'Műszaki adattábla'!F:G,2,0))</f>
        <v/>
      </c>
      <c r="D1232" s="168" t="str">
        <f>IF('Műszaki adattábla'!F1223="","",'Műszaki adattábla'!F1223)</f>
        <v/>
      </c>
      <c r="E1232" s="169" t="str">
        <f>IF(D1232="","",VLOOKUP(D1232,'Műszaki adattábla'!F:R,13,0))</f>
        <v/>
      </c>
      <c r="F1232" s="29" t="str">
        <f>IF(D1232="","",VLOOKUP(D1232,'Műszaki adattábla'!F:M,8,0))</f>
        <v/>
      </c>
      <c r="G1232" s="29" t="str">
        <f>IF(D1232="","",IF('Műszaki adattábla'!L1223="20-99",IF('Műszaki adattábla'!O1223="","Nem adott meg lekötött teljesítményt",VLOOKUP(D1232,'Műszaki adattábla'!F:O,10,0)),0))</f>
        <v/>
      </c>
      <c r="H1232" s="29" t="str">
        <f>IF(D1232="","",VLOOKUP(D1232,'Műszaki adattábla'!F:P,11,0))</f>
        <v/>
      </c>
      <c r="I1232" s="30"/>
      <c r="J1232" s="30"/>
      <c r="K1232" s="31" t="str">
        <f>IF(D1232="","",ROUND(((F1232*I1232*'Műszaki adattábla'!$C$7/'Műszaki adattábla'!$C$8)+(G1232*I1232)+(H1232*I1232))/12*'Műszaki adattábla'!T1223,0))</f>
        <v/>
      </c>
      <c r="L1232" s="32" t="str">
        <f t="shared" si="43"/>
        <v/>
      </c>
    </row>
    <row r="1233" spans="2:12" ht="14.4" thickBot="1" x14ac:dyDescent="0.3">
      <c r="B1233" s="28" t="str">
        <f t="shared" si="42"/>
        <v/>
      </c>
      <c r="C1233" s="167" t="str">
        <f>IF(D1233="","",VLOOKUP(D1233,'Műszaki adattábla'!F:G,2,0))</f>
        <v/>
      </c>
      <c r="D1233" s="168" t="str">
        <f>IF('Műszaki adattábla'!F1224="","",'Műszaki adattábla'!F1224)</f>
        <v/>
      </c>
      <c r="E1233" s="169" t="str">
        <f>IF(D1233="","",VLOOKUP(D1233,'Műszaki adattábla'!F:R,13,0))</f>
        <v/>
      </c>
      <c r="F1233" s="29" t="str">
        <f>IF(D1233="","",VLOOKUP(D1233,'Műszaki adattábla'!F:M,8,0))</f>
        <v/>
      </c>
      <c r="G1233" s="29" t="str">
        <f>IF(D1233="","",IF('Műszaki adattábla'!L1224="20-99",IF('Műszaki adattábla'!O1224="","Nem adott meg lekötött teljesítményt",VLOOKUP(D1233,'Műszaki adattábla'!F:O,10,0)),0))</f>
        <v/>
      </c>
      <c r="H1233" s="29" t="str">
        <f>IF(D1233="","",VLOOKUP(D1233,'Műszaki adattábla'!F:P,11,0))</f>
        <v/>
      </c>
      <c r="I1233" s="30"/>
      <c r="J1233" s="30"/>
      <c r="K1233" s="31" t="str">
        <f>IF(D1233="","",ROUND(((F1233*I1233*'Műszaki adattábla'!$C$7/'Műszaki adattábla'!$C$8)+(G1233*I1233)+(H1233*I1233))/12*'Műszaki adattábla'!T1224,0))</f>
        <v/>
      </c>
      <c r="L1233" s="32" t="str">
        <f t="shared" si="43"/>
        <v/>
      </c>
    </row>
    <row r="1234" spans="2:12" ht="14.4" thickBot="1" x14ac:dyDescent="0.3">
      <c r="B1234" s="28" t="str">
        <f t="shared" si="42"/>
        <v/>
      </c>
      <c r="C1234" s="167" t="str">
        <f>IF(D1234="","",VLOOKUP(D1234,'Műszaki adattábla'!F:G,2,0))</f>
        <v/>
      </c>
      <c r="D1234" s="168" t="str">
        <f>IF('Műszaki adattábla'!F1225="","",'Műszaki adattábla'!F1225)</f>
        <v/>
      </c>
      <c r="E1234" s="169" t="str">
        <f>IF(D1234="","",VLOOKUP(D1234,'Műszaki adattábla'!F:R,13,0))</f>
        <v/>
      </c>
      <c r="F1234" s="29" t="str">
        <f>IF(D1234="","",VLOOKUP(D1234,'Műszaki adattábla'!F:M,8,0))</f>
        <v/>
      </c>
      <c r="G1234" s="29" t="str">
        <f>IF(D1234="","",IF('Műszaki adattábla'!L1225="20-99",IF('Műszaki adattábla'!O1225="","Nem adott meg lekötött teljesítményt",VLOOKUP(D1234,'Műszaki adattábla'!F:O,10,0)),0))</f>
        <v/>
      </c>
      <c r="H1234" s="29" t="str">
        <f>IF(D1234="","",VLOOKUP(D1234,'Műszaki adattábla'!F:P,11,0))</f>
        <v/>
      </c>
      <c r="I1234" s="30"/>
      <c r="J1234" s="30"/>
      <c r="K1234" s="31" t="str">
        <f>IF(D1234="","",ROUND(((F1234*I1234*'Műszaki adattábla'!$C$7/'Műszaki adattábla'!$C$8)+(G1234*I1234)+(H1234*I1234))/12*'Műszaki adattábla'!T1225,0))</f>
        <v/>
      </c>
      <c r="L1234" s="32" t="str">
        <f t="shared" si="43"/>
        <v/>
      </c>
    </row>
    <row r="1235" spans="2:12" ht="14.4" thickBot="1" x14ac:dyDescent="0.3">
      <c r="B1235" s="28" t="str">
        <f t="shared" si="42"/>
        <v/>
      </c>
      <c r="C1235" s="167" t="str">
        <f>IF(D1235="","",VLOOKUP(D1235,'Műszaki adattábla'!F:G,2,0))</f>
        <v/>
      </c>
      <c r="D1235" s="168" t="str">
        <f>IF('Műszaki adattábla'!F1226="","",'Műszaki adattábla'!F1226)</f>
        <v/>
      </c>
      <c r="E1235" s="169" t="str">
        <f>IF(D1235="","",VLOOKUP(D1235,'Műszaki adattábla'!F:R,13,0))</f>
        <v/>
      </c>
      <c r="F1235" s="29" t="str">
        <f>IF(D1235="","",VLOOKUP(D1235,'Műszaki adattábla'!F:M,8,0))</f>
        <v/>
      </c>
      <c r="G1235" s="29" t="str">
        <f>IF(D1235="","",IF('Műszaki adattábla'!L1226="20-99",IF('Műszaki adattábla'!O1226="","Nem adott meg lekötött teljesítményt",VLOOKUP(D1235,'Műszaki adattábla'!F:O,10,0)),0))</f>
        <v/>
      </c>
      <c r="H1235" s="29" t="str">
        <f>IF(D1235="","",VLOOKUP(D1235,'Műszaki adattábla'!F:P,11,0))</f>
        <v/>
      </c>
      <c r="I1235" s="30"/>
      <c r="J1235" s="30"/>
      <c r="K1235" s="31" t="str">
        <f>IF(D1235="","",ROUND(((F1235*I1235*'Műszaki adattábla'!$C$7/'Műszaki adattábla'!$C$8)+(G1235*I1235)+(H1235*I1235))/12*'Műszaki adattábla'!T1226,0))</f>
        <v/>
      </c>
      <c r="L1235" s="32" t="str">
        <f t="shared" si="43"/>
        <v/>
      </c>
    </row>
    <row r="1236" spans="2:12" ht="14.4" thickBot="1" x14ac:dyDescent="0.3">
      <c r="B1236" s="28" t="str">
        <f t="shared" si="42"/>
        <v/>
      </c>
      <c r="C1236" s="167" t="str">
        <f>IF(D1236="","",VLOOKUP(D1236,'Műszaki adattábla'!F:G,2,0))</f>
        <v/>
      </c>
      <c r="D1236" s="168" t="str">
        <f>IF('Műszaki adattábla'!F1227="","",'Műszaki adattábla'!F1227)</f>
        <v/>
      </c>
      <c r="E1236" s="169" t="str">
        <f>IF(D1236="","",VLOOKUP(D1236,'Műszaki adattábla'!F:R,13,0))</f>
        <v/>
      </c>
      <c r="F1236" s="29" t="str">
        <f>IF(D1236="","",VLOOKUP(D1236,'Műszaki adattábla'!F:M,8,0))</f>
        <v/>
      </c>
      <c r="G1236" s="29" t="str">
        <f>IF(D1236="","",IF('Műszaki adattábla'!L1227="20-99",IF('Műszaki adattábla'!O1227="","Nem adott meg lekötött teljesítményt",VLOOKUP(D1236,'Műszaki adattábla'!F:O,10,0)),0))</f>
        <v/>
      </c>
      <c r="H1236" s="29" t="str">
        <f>IF(D1236="","",VLOOKUP(D1236,'Műszaki adattábla'!F:P,11,0))</f>
        <v/>
      </c>
      <c r="I1236" s="30"/>
      <c r="J1236" s="30"/>
      <c r="K1236" s="31" t="str">
        <f>IF(D1236="","",ROUND(((F1236*I1236*'Műszaki adattábla'!$C$7/'Műszaki adattábla'!$C$8)+(G1236*I1236)+(H1236*I1236))/12*'Műszaki adattábla'!T1227,0))</f>
        <v/>
      </c>
      <c r="L1236" s="32" t="str">
        <f t="shared" si="43"/>
        <v/>
      </c>
    </row>
    <row r="1237" spans="2:12" ht="14.4" thickBot="1" x14ac:dyDescent="0.3">
      <c r="B1237" s="28" t="str">
        <f t="shared" si="42"/>
        <v/>
      </c>
      <c r="C1237" s="167" t="str">
        <f>IF(D1237="","",VLOOKUP(D1237,'Műszaki adattábla'!F:G,2,0))</f>
        <v/>
      </c>
      <c r="D1237" s="168" t="str">
        <f>IF('Műszaki adattábla'!F1228="","",'Műszaki adattábla'!F1228)</f>
        <v/>
      </c>
      <c r="E1237" s="169" t="str">
        <f>IF(D1237="","",VLOOKUP(D1237,'Műszaki adattábla'!F:R,13,0))</f>
        <v/>
      </c>
      <c r="F1237" s="29" t="str">
        <f>IF(D1237="","",VLOOKUP(D1237,'Műszaki adattábla'!F:M,8,0))</f>
        <v/>
      </c>
      <c r="G1237" s="29" t="str">
        <f>IF(D1237="","",IF('Műszaki adattábla'!L1228="20-99",IF('Műszaki adattábla'!O1228="","Nem adott meg lekötött teljesítményt",VLOOKUP(D1237,'Műszaki adattábla'!F:O,10,0)),0))</f>
        <v/>
      </c>
      <c r="H1237" s="29" t="str">
        <f>IF(D1237="","",VLOOKUP(D1237,'Műszaki adattábla'!F:P,11,0))</f>
        <v/>
      </c>
      <c r="I1237" s="30"/>
      <c r="J1237" s="30"/>
      <c r="K1237" s="31" t="str">
        <f>IF(D1237="","",ROUND(((F1237*I1237*'Műszaki adattábla'!$C$7/'Műszaki adattábla'!$C$8)+(G1237*I1237)+(H1237*I1237))/12*'Műszaki adattábla'!T1228,0))</f>
        <v/>
      </c>
      <c r="L1237" s="32" t="str">
        <f t="shared" si="43"/>
        <v/>
      </c>
    </row>
    <row r="1238" spans="2:12" ht="14.4" thickBot="1" x14ac:dyDescent="0.3">
      <c r="B1238" s="28" t="str">
        <f t="shared" si="42"/>
        <v/>
      </c>
      <c r="C1238" s="167" t="str">
        <f>IF(D1238="","",VLOOKUP(D1238,'Műszaki adattábla'!F:G,2,0))</f>
        <v/>
      </c>
      <c r="D1238" s="168" t="str">
        <f>IF('Műszaki adattábla'!F1229="","",'Műszaki adattábla'!F1229)</f>
        <v/>
      </c>
      <c r="E1238" s="169" t="str">
        <f>IF(D1238="","",VLOOKUP(D1238,'Műszaki adattábla'!F:R,13,0))</f>
        <v/>
      </c>
      <c r="F1238" s="29" t="str">
        <f>IF(D1238="","",VLOOKUP(D1238,'Műszaki adattábla'!F:M,8,0))</f>
        <v/>
      </c>
      <c r="G1238" s="29" t="str">
        <f>IF(D1238="","",IF('Műszaki adattábla'!L1229="20-99",IF('Műszaki adattábla'!O1229="","Nem adott meg lekötött teljesítményt",VLOOKUP(D1238,'Műszaki adattábla'!F:O,10,0)),0))</f>
        <v/>
      </c>
      <c r="H1238" s="29" t="str">
        <f>IF(D1238="","",VLOOKUP(D1238,'Műszaki adattábla'!F:P,11,0))</f>
        <v/>
      </c>
      <c r="I1238" s="30"/>
      <c r="J1238" s="30"/>
      <c r="K1238" s="31" t="str">
        <f>IF(D1238="","",ROUND(((F1238*I1238*'Műszaki adattábla'!$C$7/'Műszaki adattábla'!$C$8)+(G1238*I1238)+(H1238*I1238))/12*'Műszaki adattábla'!T1229,0))</f>
        <v/>
      </c>
      <c r="L1238" s="32" t="str">
        <f t="shared" si="43"/>
        <v/>
      </c>
    </row>
    <row r="1239" spans="2:12" ht="14.4" thickBot="1" x14ac:dyDescent="0.3">
      <c r="B1239" s="28" t="str">
        <f t="shared" si="42"/>
        <v/>
      </c>
      <c r="C1239" s="167" t="str">
        <f>IF(D1239="","",VLOOKUP(D1239,'Műszaki adattábla'!F:G,2,0))</f>
        <v/>
      </c>
      <c r="D1239" s="168" t="str">
        <f>IF('Műszaki adattábla'!F1230="","",'Műszaki adattábla'!F1230)</f>
        <v/>
      </c>
      <c r="E1239" s="169" t="str">
        <f>IF(D1239="","",VLOOKUP(D1239,'Műszaki adattábla'!F:R,13,0))</f>
        <v/>
      </c>
      <c r="F1239" s="29" t="str">
        <f>IF(D1239="","",VLOOKUP(D1239,'Műszaki adattábla'!F:M,8,0))</f>
        <v/>
      </c>
      <c r="G1239" s="29" t="str">
        <f>IF(D1239="","",IF('Műszaki adattábla'!L1230="20-99",IF('Műszaki adattábla'!O1230="","Nem adott meg lekötött teljesítményt",VLOOKUP(D1239,'Műszaki adattábla'!F:O,10,0)),0))</f>
        <v/>
      </c>
      <c r="H1239" s="29" t="str">
        <f>IF(D1239="","",VLOOKUP(D1239,'Műszaki adattábla'!F:P,11,0))</f>
        <v/>
      </c>
      <c r="I1239" s="30"/>
      <c r="J1239" s="30"/>
      <c r="K1239" s="31" t="str">
        <f>IF(D1239="","",ROUND(((F1239*I1239*'Műszaki adattábla'!$C$7/'Műszaki adattábla'!$C$8)+(G1239*I1239)+(H1239*I1239))/12*'Műszaki adattábla'!T1230,0))</f>
        <v/>
      </c>
      <c r="L1239" s="32" t="str">
        <f t="shared" si="43"/>
        <v/>
      </c>
    </row>
    <row r="1240" spans="2:12" ht="14.4" thickBot="1" x14ac:dyDescent="0.3">
      <c r="B1240" s="28" t="str">
        <f t="shared" ref="B1240:B1303" si="44">IF(D1240="","",B1239+1)</f>
        <v/>
      </c>
      <c r="C1240" s="167" t="str">
        <f>IF(D1240="","",VLOOKUP(D1240,'Műszaki adattábla'!F:G,2,0))</f>
        <v/>
      </c>
      <c r="D1240" s="168" t="str">
        <f>IF('Műszaki adattábla'!F1231="","",'Műszaki adattábla'!F1231)</f>
        <v/>
      </c>
      <c r="E1240" s="169" t="str">
        <f>IF(D1240="","",VLOOKUP(D1240,'Műszaki adattábla'!F:R,13,0))</f>
        <v/>
      </c>
      <c r="F1240" s="29" t="str">
        <f>IF(D1240="","",VLOOKUP(D1240,'Műszaki adattábla'!F:M,8,0))</f>
        <v/>
      </c>
      <c r="G1240" s="29" t="str">
        <f>IF(D1240="","",IF('Műszaki adattábla'!L1231="20-99",IF('Műszaki adattábla'!O1231="","Nem adott meg lekötött teljesítményt",VLOOKUP(D1240,'Műszaki adattábla'!F:O,10,0)),0))</f>
        <v/>
      </c>
      <c r="H1240" s="29" t="str">
        <f>IF(D1240="","",VLOOKUP(D1240,'Műszaki adattábla'!F:P,11,0))</f>
        <v/>
      </c>
      <c r="I1240" s="30"/>
      <c r="J1240" s="30"/>
      <c r="K1240" s="31" t="str">
        <f>IF(D1240="","",ROUND(((F1240*I1240*'Műszaki adattábla'!$C$7/'Műszaki adattábla'!$C$8)+(G1240*I1240)+(H1240*I1240))/12*'Műszaki adattábla'!T1231,0))</f>
        <v/>
      </c>
      <c r="L1240" s="32" t="str">
        <f t="shared" ref="L1240:L1303" si="45">IF(D1240="","",ROUND((J1240/1000)*E1240,0))</f>
        <v/>
      </c>
    </row>
    <row r="1241" spans="2:12" ht="14.4" thickBot="1" x14ac:dyDescent="0.3">
      <c r="B1241" s="28" t="str">
        <f t="shared" si="44"/>
        <v/>
      </c>
      <c r="C1241" s="167" t="str">
        <f>IF(D1241="","",VLOOKUP(D1241,'Műszaki adattábla'!F:G,2,0))</f>
        <v/>
      </c>
      <c r="D1241" s="168" t="str">
        <f>IF('Műszaki adattábla'!F1232="","",'Műszaki adattábla'!F1232)</f>
        <v/>
      </c>
      <c r="E1241" s="169" t="str">
        <f>IF(D1241="","",VLOOKUP(D1241,'Műszaki adattábla'!F:R,13,0))</f>
        <v/>
      </c>
      <c r="F1241" s="29" t="str">
        <f>IF(D1241="","",VLOOKUP(D1241,'Műszaki adattábla'!F:M,8,0))</f>
        <v/>
      </c>
      <c r="G1241" s="29" t="str">
        <f>IF(D1241="","",IF('Műszaki adattábla'!L1232="20-99",IF('Műszaki adattábla'!O1232="","Nem adott meg lekötött teljesítményt",VLOOKUP(D1241,'Műszaki adattábla'!F:O,10,0)),0))</f>
        <v/>
      </c>
      <c r="H1241" s="29" t="str">
        <f>IF(D1241="","",VLOOKUP(D1241,'Műszaki adattábla'!F:P,11,0))</f>
        <v/>
      </c>
      <c r="I1241" s="30"/>
      <c r="J1241" s="30"/>
      <c r="K1241" s="31" t="str">
        <f>IF(D1241="","",ROUND(((F1241*I1241*'Műszaki adattábla'!$C$7/'Műszaki adattábla'!$C$8)+(G1241*I1241)+(H1241*I1241))/12*'Műszaki adattábla'!T1232,0))</f>
        <v/>
      </c>
      <c r="L1241" s="32" t="str">
        <f t="shared" si="45"/>
        <v/>
      </c>
    </row>
    <row r="1242" spans="2:12" ht="14.4" thickBot="1" x14ac:dyDescent="0.3">
      <c r="B1242" s="28" t="str">
        <f t="shared" si="44"/>
        <v/>
      </c>
      <c r="C1242" s="167" t="str">
        <f>IF(D1242="","",VLOOKUP(D1242,'Műszaki adattábla'!F:G,2,0))</f>
        <v/>
      </c>
      <c r="D1242" s="168" t="str">
        <f>IF('Műszaki adattábla'!F1233="","",'Műszaki adattábla'!F1233)</f>
        <v/>
      </c>
      <c r="E1242" s="169" t="str">
        <f>IF(D1242="","",VLOOKUP(D1242,'Műszaki adattábla'!F:R,13,0))</f>
        <v/>
      </c>
      <c r="F1242" s="29" t="str">
        <f>IF(D1242="","",VLOOKUP(D1242,'Műszaki adattábla'!F:M,8,0))</f>
        <v/>
      </c>
      <c r="G1242" s="29" t="str">
        <f>IF(D1242="","",IF('Műszaki adattábla'!L1233="20-99",IF('Műszaki adattábla'!O1233="","Nem adott meg lekötött teljesítményt",VLOOKUP(D1242,'Műszaki adattábla'!F:O,10,0)),0))</f>
        <v/>
      </c>
      <c r="H1242" s="29" t="str">
        <f>IF(D1242="","",VLOOKUP(D1242,'Műszaki adattábla'!F:P,11,0))</f>
        <v/>
      </c>
      <c r="I1242" s="30"/>
      <c r="J1242" s="30"/>
      <c r="K1242" s="31" t="str">
        <f>IF(D1242="","",ROUND(((F1242*I1242*'Műszaki adattábla'!$C$7/'Műszaki adattábla'!$C$8)+(G1242*I1242)+(H1242*I1242))/12*'Műszaki adattábla'!T1233,0))</f>
        <v/>
      </c>
      <c r="L1242" s="32" t="str">
        <f t="shared" si="45"/>
        <v/>
      </c>
    </row>
    <row r="1243" spans="2:12" ht="14.4" thickBot="1" x14ac:dyDescent="0.3">
      <c r="B1243" s="28" t="str">
        <f t="shared" si="44"/>
        <v/>
      </c>
      <c r="C1243" s="167" t="str">
        <f>IF(D1243="","",VLOOKUP(D1243,'Műszaki adattábla'!F:G,2,0))</f>
        <v/>
      </c>
      <c r="D1243" s="168" t="str">
        <f>IF('Műszaki adattábla'!F1234="","",'Műszaki adattábla'!F1234)</f>
        <v/>
      </c>
      <c r="E1243" s="169" t="str">
        <f>IF(D1243="","",VLOOKUP(D1243,'Műszaki adattábla'!F:R,13,0))</f>
        <v/>
      </c>
      <c r="F1243" s="29" t="str">
        <f>IF(D1243="","",VLOOKUP(D1243,'Műszaki adattábla'!F:M,8,0))</f>
        <v/>
      </c>
      <c r="G1243" s="29" t="str">
        <f>IF(D1243="","",IF('Műszaki adattábla'!L1234="20-99",IF('Műszaki adattábla'!O1234="","Nem adott meg lekötött teljesítményt",VLOOKUP(D1243,'Műszaki adattábla'!F:O,10,0)),0))</f>
        <v/>
      </c>
      <c r="H1243" s="29" t="str">
        <f>IF(D1243="","",VLOOKUP(D1243,'Műszaki adattábla'!F:P,11,0))</f>
        <v/>
      </c>
      <c r="I1243" s="30"/>
      <c r="J1243" s="30"/>
      <c r="K1243" s="31" t="str">
        <f>IF(D1243="","",ROUND(((F1243*I1243*'Műszaki adattábla'!$C$7/'Műszaki adattábla'!$C$8)+(G1243*I1243)+(H1243*I1243))/12*'Műszaki adattábla'!T1234,0))</f>
        <v/>
      </c>
      <c r="L1243" s="32" t="str">
        <f t="shared" si="45"/>
        <v/>
      </c>
    </row>
    <row r="1244" spans="2:12" ht="14.4" thickBot="1" x14ac:dyDescent="0.3">
      <c r="B1244" s="28" t="str">
        <f t="shared" si="44"/>
        <v/>
      </c>
      <c r="C1244" s="167" t="str">
        <f>IF(D1244="","",VLOOKUP(D1244,'Műszaki adattábla'!F:G,2,0))</f>
        <v/>
      </c>
      <c r="D1244" s="168" t="str">
        <f>IF('Műszaki adattábla'!F1235="","",'Műszaki adattábla'!F1235)</f>
        <v/>
      </c>
      <c r="E1244" s="169" t="str">
        <f>IF(D1244="","",VLOOKUP(D1244,'Műszaki adattábla'!F:R,13,0))</f>
        <v/>
      </c>
      <c r="F1244" s="29" t="str">
        <f>IF(D1244="","",VLOOKUP(D1244,'Műszaki adattábla'!F:M,8,0))</f>
        <v/>
      </c>
      <c r="G1244" s="29" t="str">
        <f>IF(D1244="","",IF('Műszaki adattábla'!L1235="20-99",IF('Műszaki adattábla'!O1235="","Nem adott meg lekötött teljesítményt",VLOOKUP(D1244,'Műszaki adattábla'!F:O,10,0)),0))</f>
        <v/>
      </c>
      <c r="H1244" s="29" t="str">
        <f>IF(D1244="","",VLOOKUP(D1244,'Műszaki adattábla'!F:P,11,0))</f>
        <v/>
      </c>
      <c r="I1244" s="30"/>
      <c r="J1244" s="30"/>
      <c r="K1244" s="31" t="str">
        <f>IF(D1244="","",ROUND(((F1244*I1244*'Műszaki adattábla'!$C$7/'Műszaki adattábla'!$C$8)+(G1244*I1244)+(H1244*I1244))/12*'Műszaki adattábla'!T1235,0))</f>
        <v/>
      </c>
      <c r="L1244" s="32" t="str">
        <f t="shared" si="45"/>
        <v/>
      </c>
    </row>
    <row r="1245" spans="2:12" ht="14.4" thickBot="1" x14ac:dyDescent="0.3">
      <c r="B1245" s="28" t="str">
        <f t="shared" si="44"/>
        <v/>
      </c>
      <c r="C1245" s="167" t="str">
        <f>IF(D1245="","",VLOOKUP(D1245,'Műszaki adattábla'!F:G,2,0))</f>
        <v/>
      </c>
      <c r="D1245" s="168" t="str">
        <f>IF('Műszaki adattábla'!F1236="","",'Műszaki adattábla'!F1236)</f>
        <v/>
      </c>
      <c r="E1245" s="169" t="str">
        <f>IF(D1245="","",VLOOKUP(D1245,'Műszaki adattábla'!F:R,13,0))</f>
        <v/>
      </c>
      <c r="F1245" s="29" t="str">
        <f>IF(D1245="","",VLOOKUP(D1245,'Műszaki adattábla'!F:M,8,0))</f>
        <v/>
      </c>
      <c r="G1245" s="29" t="str">
        <f>IF(D1245="","",IF('Műszaki adattábla'!L1236="20-99",IF('Műszaki adattábla'!O1236="","Nem adott meg lekötött teljesítményt",VLOOKUP(D1245,'Műszaki adattábla'!F:O,10,0)),0))</f>
        <v/>
      </c>
      <c r="H1245" s="29" t="str">
        <f>IF(D1245="","",VLOOKUP(D1245,'Műszaki adattábla'!F:P,11,0))</f>
        <v/>
      </c>
      <c r="I1245" s="30"/>
      <c r="J1245" s="30"/>
      <c r="K1245" s="31" t="str">
        <f>IF(D1245="","",ROUND(((F1245*I1245*'Műszaki adattábla'!$C$7/'Műszaki adattábla'!$C$8)+(G1245*I1245)+(H1245*I1245))/12*'Műszaki adattábla'!T1236,0))</f>
        <v/>
      </c>
      <c r="L1245" s="32" t="str">
        <f t="shared" si="45"/>
        <v/>
      </c>
    </row>
    <row r="1246" spans="2:12" ht="14.4" thickBot="1" x14ac:dyDescent="0.3">
      <c r="B1246" s="28" t="str">
        <f t="shared" si="44"/>
        <v/>
      </c>
      <c r="C1246" s="167" t="str">
        <f>IF(D1246="","",VLOOKUP(D1246,'Műszaki adattábla'!F:G,2,0))</f>
        <v/>
      </c>
      <c r="D1246" s="168" t="str">
        <f>IF('Műszaki adattábla'!F1237="","",'Műszaki adattábla'!F1237)</f>
        <v/>
      </c>
      <c r="E1246" s="169" t="str">
        <f>IF(D1246="","",VLOOKUP(D1246,'Műszaki adattábla'!F:R,13,0))</f>
        <v/>
      </c>
      <c r="F1246" s="29" t="str">
        <f>IF(D1246="","",VLOOKUP(D1246,'Műszaki adattábla'!F:M,8,0))</f>
        <v/>
      </c>
      <c r="G1246" s="29" t="str">
        <f>IF(D1246="","",IF('Műszaki adattábla'!L1237="20-99",IF('Műszaki adattábla'!O1237="","Nem adott meg lekötött teljesítményt",VLOOKUP(D1246,'Műszaki adattábla'!F:O,10,0)),0))</f>
        <v/>
      </c>
      <c r="H1246" s="29" t="str">
        <f>IF(D1246="","",VLOOKUP(D1246,'Műszaki adattábla'!F:P,11,0))</f>
        <v/>
      </c>
      <c r="I1246" s="30"/>
      <c r="J1246" s="30"/>
      <c r="K1246" s="31" t="str">
        <f>IF(D1246="","",ROUND(((F1246*I1246*'Műszaki adattábla'!$C$7/'Műszaki adattábla'!$C$8)+(G1246*I1246)+(H1246*I1246))/12*'Műszaki adattábla'!T1237,0))</f>
        <v/>
      </c>
      <c r="L1246" s="32" t="str">
        <f t="shared" si="45"/>
        <v/>
      </c>
    </row>
    <row r="1247" spans="2:12" ht="14.4" thickBot="1" x14ac:dyDescent="0.3">
      <c r="B1247" s="28" t="str">
        <f t="shared" si="44"/>
        <v/>
      </c>
      <c r="C1247" s="167" t="str">
        <f>IF(D1247="","",VLOOKUP(D1247,'Műszaki adattábla'!F:G,2,0))</f>
        <v/>
      </c>
      <c r="D1247" s="168" t="str">
        <f>IF('Műszaki adattábla'!F1238="","",'Műszaki adattábla'!F1238)</f>
        <v/>
      </c>
      <c r="E1247" s="169" t="str">
        <f>IF(D1247="","",VLOOKUP(D1247,'Műszaki adattábla'!F:R,13,0))</f>
        <v/>
      </c>
      <c r="F1247" s="29" t="str">
        <f>IF(D1247="","",VLOOKUP(D1247,'Műszaki adattábla'!F:M,8,0))</f>
        <v/>
      </c>
      <c r="G1247" s="29" t="str">
        <f>IF(D1247="","",IF('Műszaki adattábla'!L1238="20-99",IF('Műszaki adattábla'!O1238="","Nem adott meg lekötött teljesítményt",VLOOKUP(D1247,'Műszaki adattábla'!F:O,10,0)),0))</f>
        <v/>
      </c>
      <c r="H1247" s="29" t="str">
        <f>IF(D1247="","",VLOOKUP(D1247,'Műszaki adattábla'!F:P,11,0))</f>
        <v/>
      </c>
      <c r="I1247" s="30"/>
      <c r="J1247" s="30"/>
      <c r="K1247" s="31" t="str">
        <f>IF(D1247="","",ROUND(((F1247*I1247*'Műszaki adattábla'!$C$7/'Műszaki adattábla'!$C$8)+(G1247*I1247)+(H1247*I1247))/12*'Műszaki adattábla'!T1238,0))</f>
        <v/>
      </c>
      <c r="L1247" s="32" t="str">
        <f t="shared" si="45"/>
        <v/>
      </c>
    </row>
    <row r="1248" spans="2:12" ht="14.4" thickBot="1" x14ac:dyDescent="0.3">
      <c r="B1248" s="28" t="str">
        <f t="shared" si="44"/>
        <v/>
      </c>
      <c r="C1248" s="167" t="str">
        <f>IF(D1248="","",VLOOKUP(D1248,'Műszaki adattábla'!F:G,2,0))</f>
        <v/>
      </c>
      <c r="D1248" s="168" t="str">
        <f>IF('Műszaki adattábla'!F1239="","",'Műszaki adattábla'!F1239)</f>
        <v/>
      </c>
      <c r="E1248" s="169" t="str">
        <f>IF(D1248="","",VLOOKUP(D1248,'Műszaki adattábla'!F:R,13,0))</f>
        <v/>
      </c>
      <c r="F1248" s="29" t="str">
        <f>IF(D1248="","",VLOOKUP(D1248,'Műszaki adattábla'!F:M,8,0))</f>
        <v/>
      </c>
      <c r="G1248" s="29" t="str">
        <f>IF(D1248="","",IF('Műszaki adattábla'!L1239="20-99",IF('Műszaki adattábla'!O1239="","Nem adott meg lekötött teljesítményt",VLOOKUP(D1248,'Műszaki adattábla'!F:O,10,0)),0))</f>
        <v/>
      </c>
      <c r="H1248" s="29" t="str">
        <f>IF(D1248="","",VLOOKUP(D1248,'Műszaki adattábla'!F:P,11,0))</f>
        <v/>
      </c>
      <c r="I1248" s="30"/>
      <c r="J1248" s="30"/>
      <c r="K1248" s="31" t="str">
        <f>IF(D1248="","",ROUND(((F1248*I1248*'Műszaki adattábla'!$C$7/'Műszaki adattábla'!$C$8)+(G1248*I1248)+(H1248*I1248))/12*'Műszaki adattábla'!T1239,0))</f>
        <v/>
      </c>
      <c r="L1248" s="32" t="str">
        <f t="shared" si="45"/>
        <v/>
      </c>
    </row>
    <row r="1249" spans="2:12" ht="14.4" thickBot="1" x14ac:dyDescent="0.3">
      <c r="B1249" s="28" t="str">
        <f t="shared" si="44"/>
        <v/>
      </c>
      <c r="C1249" s="167" t="str">
        <f>IF(D1249="","",VLOOKUP(D1249,'Műszaki adattábla'!F:G,2,0))</f>
        <v/>
      </c>
      <c r="D1249" s="168" t="str">
        <f>IF('Műszaki adattábla'!F1240="","",'Műszaki adattábla'!F1240)</f>
        <v/>
      </c>
      <c r="E1249" s="169" t="str">
        <f>IF(D1249="","",VLOOKUP(D1249,'Műszaki adattábla'!F:R,13,0))</f>
        <v/>
      </c>
      <c r="F1249" s="29" t="str">
        <f>IF(D1249="","",VLOOKUP(D1249,'Műszaki adattábla'!F:M,8,0))</f>
        <v/>
      </c>
      <c r="G1249" s="29" t="str">
        <f>IF(D1249="","",IF('Műszaki adattábla'!L1240="20-99",IF('Műszaki adattábla'!O1240="","Nem adott meg lekötött teljesítményt",VLOOKUP(D1249,'Műszaki adattábla'!F:O,10,0)),0))</f>
        <v/>
      </c>
      <c r="H1249" s="29" t="str">
        <f>IF(D1249="","",VLOOKUP(D1249,'Műszaki adattábla'!F:P,11,0))</f>
        <v/>
      </c>
      <c r="I1249" s="30"/>
      <c r="J1249" s="30"/>
      <c r="K1249" s="31" t="str">
        <f>IF(D1249="","",ROUND(((F1249*I1249*'Műszaki adattábla'!$C$7/'Műszaki adattábla'!$C$8)+(G1249*I1249)+(H1249*I1249))/12*'Műszaki adattábla'!T1240,0))</f>
        <v/>
      </c>
      <c r="L1249" s="32" t="str">
        <f t="shared" si="45"/>
        <v/>
      </c>
    </row>
    <row r="1250" spans="2:12" ht="14.4" thickBot="1" x14ac:dyDescent="0.3">
      <c r="B1250" s="28" t="str">
        <f t="shared" si="44"/>
        <v/>
      </c>
      <c r="C1250" s="167" t="str">
        <f>IF(D1250="","",VLOOKUP(D1250,'Műszaki adattábla'!F:G,2,0))</f>
        <v/>
      </c>
      <c r="D1250" s="168" t="str">
        <f>IF('Műszaki adattábla'!F1241="","",'Műszaki adattábla'!F1241)</f>
        <v/>
      </c>
      <c r="E1250" s="169" t="str">
        <f>IF(D1250="","",VLOOKUP(D1250,'Műszaki adattábla'!F:R,13,0))</f>
        <v/>
      </c>
      <c r="F1250" s="29" t="str">
        <f>IF(D1250="","",VLOOKUP(D1250,'Műszaki adattábla'!F:M,8,0))</f>
        <v/>
      </c>
      <c r="G1250" s="29" t="str">
        <f>IF(D1250="","",IF('Műszaki adattábla'!L1241="20-99",IF('Műszaki adattábla'!O1241="","Nem adott meg lekötött teljesítményt",VLOOKUP(D1250,'Műszaki adattábla'!F:O,10,0)),0))</f>
        <v/>
      </c>
      <c r="H1250" s="29" t="str">
        <f>IF(D1250="","",VLOOKUP(D1250,'Műszaki adattábla'!F:P,11,0))</f>
        <v/>
      </c>
      <c r="I1250" s="30"/>
      <c r="J1250" s="30"/>
      <c r="K1250" s="31" t="str">
        <f>IF(D1250="","",ROUND(((F1250*I1250*'Műszaki adattábla'!$C$7/'Műszaki adattábla'!$C$8)+(G1250*I1250)+(H1250*I1250))/12*'Műszaki adattábla'!T1241,0))</f>
        <v/>
      </c>
      <c r="L1250" s="32" t="str">
        <f t="shared" si="45"/>
        <v/>
      </c>
    </row>
    <row r="1251" spans="2:12" ht="14.4" thickBot="1" x14ac:dyDescent="0.3">
      <c r="B1251" s="28" t="str">
        <f t="shared" si="44"/>
        <v/>
      </c>
      <c r="C1251" s="167" t="str">
        <f>IF(D1251="","",VLOOKUP(D1251,'Műszaki adattábla'!F:G,2,0))</f>
        <v/>
      </c>
      <c r="D1251" s="168" t="str">
        <f>IF('Műszaki adattábla'!F1242="","",'Műszaki adattábla'!F1242)</f>
        <v/>
      </c>
      <c r="E1251" s="169" t="str">
        <f>IF(D1251="","",VLOOKUP(D1251,'Műszaki adattábla'!F:R,13,0))</f>
        <v/>
      </c>
      <c r="F1251" s="29" t="str">
        <f>IF(D1251="","",VLOOKUP(D1251,'Műszaki adattábla'!F:M,8,0))</f>
        <v/>
      </c>
      <c r="G1251" s="29" t="str">
        <f>IF(D1251="","",IF('Műszaki adattábla'!L1242="20-99",IF('Műszaki adattábla'!O1242="","Nem adott meg lekötött teljesítményt",VLOOKUP(D1251,'Műszaki adattábla'!F:O,10,0)),0))</f>
        <v/>
      </c>
      <c r="H1251" s="29" t="str">
        <f>IF(D1251="","",VLOOKUP(D1251,'Műszaki adattábla'!F:P,11,0))</f>
        <v/>
      </c>
      <c r="I1251" s="30"/>
      <c r="J1251" s="30"/>
      <c r="K1251" s="31" t="str">
        <f>IF(D1251="","",ROUND(((F1251*I1251*'Műszaki adattábla'!$C$7/'Műszaki adattábla'!$C$8)+(G1251*I1251)+(H1251*I1251))/12*'Műszaki adattábla'!T1242,0))</f>
        <v/>
      </c>
      <c r="L1251" s="32" t="str">
        <f t="shared" si="45"/>
        <v/>
      </c>
    </row>
    <row r="1252" spans="2:12" ht="14.4" thickBot="1" x14ac:dyDescent="0.3">
      <c r="B1252" s="28" t="str">
        <f t="shared" si="44"/>
        <v/>
      </c>
      <c r="C1252" s="167" t="str">
        <f>IF(D1252="","",VLOOKUP(D1252,'Műszaki adattábla'!F:G,2,0))</f>
        <v/>
      </c>
      <c r="D1252" s="168" t="str">
        <f>IF('Műszaki adattábla'!F1243="","",'Műszaki adattábla'!F1243)</f>
        <v/>
      </c>
      <c r="E1252" s="169" t="str">
        <f>IF(D1252="","",VLOOKUP(D1252,'Műszaki adattábla'!F:R,13,0))</f>
        <v/>
      </c>
      <c r="F1252" s="29" t="str">
        <f>IF(D1252="","",VLOOKUP(D1252,'Műszaki adattábla'!F:M,8,0))</f>
        <v/>
      </c>
      <c r="G1252" s="29" t="str">
        <f>IF(D1252="","",IF('Műszaki adattábla'!L1243="20-99",IF('Műszaki adattábla'!O1243="","Nem adott meg lekötött teljesítményt",VLOOKUP(D1252,'Műszaki adattábla'!F:O,10,0)),0))</f>
        <v/>
      </c>
      <c r="H1252" s="29" t="str">
        <f>IF(D1252="","",VLOOKUP(D1252,'Műszaki adattábla'!F:P,11,0))</f>
        <v/>
      </c>
      <c r="I1252" s="30"/>
      <c r="J1252" s="30"/>
      <c r="K1252" s="31" t="str">
        <f>IF(D1252="","",ROUND(((F1252*I1252*'Műszaki adattábla'!$C$7/'Műszaki adattábla'!$C$8)+(G1252*I1252)+(H1252*I1252))/12*'Műszaki adattábla'!T1243,0))</f>
        <v/>
      </c>
      <c r="L1252" s="32" t="str">
        <f t="shared" si="45"/>
        <v/>
      </c>
    </row>
    <row r="1253" spans="2:12" ht="14.4" thickBot="1" x14ac:dyDescent="0.3">
      <c r="B1253" s="28" t="str">
        <f t="shared" si="44"/>
        <v/>
      </c>
      <c r="C1253" s="167" t="str">
        <f>IF(D1253="","",VLOOKUP(D1253,'Műszaki adattábla'!F:G,2,0))</f>
        <v/>
      </c>
      <c r="D1253" s="168" t="str">
        <f>IF('Műszaki adattábla'!F1244="","",'Műszaki adattábla'!F1244)</f>
        <v/>
      </c>
      <c r="E1253" s="169" t="str">
        <f>IF(D1253="","",VLOOKUP(D1253,'Műszaki adattábla'!F:R,13,0))</f>
        <v/>
      </c>
      <c r="F1253" s="29" t="str">
        <f>IF(D1253="","",VLOOKUP(D1253,'Műszaki adattábla'!F:M,8,0))</f>
        <v/>
      </c>
      <c r="G1253" s="29" t="str">
        <f>IF(D1253="","",IF('Műszaki adattábla'!L1244="20-99",IF('Műszaki adattábla'!O1244="","Nem adott meg lekötött teljesítményt",VLOOKUP(D1253,'Műszaki adattábla'!F:O,10,0)),0))</f>
        <v/>
      </c>
      <c r="H1253" s="29" t="str">
        <f>IF(D1253="","",VLOOKUP(D1253,'Műszaki adattábla'!F:P,11,0))</f>
        <v/>
      </c>
      <c r="I1253" s="30"/>
      <c r="J1253" s="30"/>
      <c r="K1253" s="31" t="str">
        <f>IF(D1253="","",ROUND(((F1253*I1253*'Műszaki adattábla'!$C$7/'Műszaki adattábla'!$C$8)+(G1253*I1253)+(H1253*I1253))/12*'Műszaki adattábla'!T1244,0))</f>
        <v/>
      </c>
      <c r="L1253" s="32" t="str">
        <f t="shared" si="45"/>
        <v/>
      </c>
    </row>
    <row r="1254" spans="2:12" ht="14.4" thickBot="1" x14ac:dyDescent="0.3">
      <c r="B1254" s="28" t="str">
        <f t="shared" si="44"/>
        <v/>
      </c>
      <c r="C1254" s="167" t="str">
        <f>IF(D1254="","",VLOOKUP(D1254,'Műszaki adattábla'!F:G,2,0))</f>
        <v/>
      </c>
      <c r="D1254" s="168" t="str">
        <f>IF('Műszaki adattábla'!F1245="","",'Műszaki adattábla'!F1245)</f>
        <v/>
      </c>
      <c r="E1254" s="169" t="str">
        <f>IF(D1254="","",VLOOKUP(D1254,'Műszaki adattábla'!F:R,13,0))</f>
        <v/>
      </c>
      <c r="F1254" s="29" t="str">
        <f>IF(D1254="","",VLOOKUP(D1254,'Műszaki adattábla'!F:M,8,0))</f>
        <v/>
      </c>
      <c r="G1254" s="29" t="str">
        <f>IF(D1254="","",IF('Műszaki adattábla'!L1245="20-99",IF('Műszaki adattábla'!O1245="","Nem adott meg lekötött teljesítményt",VLOOKUP(D1254,'Műszaki adattábla'!F:O,10,0)),0))</f>
        <v/>
      </c>
      <c r="H1254" s="29" t="str">
        <f>IF(D1254="","",VLOOKUP(D1254,'Műszaki adattábla'!F:P,11,0))</f>
        <v/>
      </c>
      <c r="I1254" s="30"/>
      <c r="J1254" s="30"/>
      <c r="K1254" s="31" t="str">
        <f>IF(D1254="","",ROUND(((F1254*I1254*'Műszaki adattábla'!$C$7/'Műszaki adattábla'!$C$8)+(G1254*I1254)+(H1254*I1254))/12*'Műszaki adattábla'!T1245,0))</f>
        <v/>
      </c>
      <c r="L1254" s="32" t="str">
        <f t="shared" si="45"/>
        <v/>
      </c>
    </row>
    <row r="1255" spans="2:12" ht="14.4" thickBot="1" x14ac:dyDescent="0.3">
      <c r="B1255" s="28" t="str">
        <f t="shared" si="44"/>
        <v/>
      </c>
      <c r="C1255" s="167" t="str">
        <f>IF(D1255="","",VLOOKUP(D1255,'Műszaki adattábla'!F:G,2,0))</f>
        <v/>
      </c>
      <c r="D1255" s="168" t="str">
        <f>IF('Műszaki adattábla'!F1246="","",'Műszaki adattábla'!F1246)</f>
        <v/>
      </c>
      <c r="E1255" s="169" t="str">
        <f>IF(D1255="","",VLOOKUP(D1255,'Műszaki adattábla'!F:R,13,0))</f>
        <v/>
      </c>
      <c r="F1255" s="29" t="str">
        <f>IF(D1255="","",VLOOKUP(D1255,'Műszaki adattábla'!F:M,8,0))</f>
        <v/>
      </c>
      <c r="G1255" s="29" t="str">
        <f>IF(D1255="","",IF('Műszaki adattábla'!L1246="20-99",IF('Műszaki adattábla'!O1246="","Nem adott meg lekötött teljesítményt",VLOOKUP(D1255,'Műszaki adattábla'!F:O,10,0)),0))</f>
        <v/>
      </c>
      <c r="H1255" s="29" t="str">
        <f>IF(D1255="","",VLOOKUP(D1255,'Műszaki adattábla'!F:P,11,0))</f>
        <v/>
      </c>
      <c r="I1255" s="30"/>
      <c r="J1255" s="30"/>
      <c r="K1255" s="31" t="str">
        <f>IF(D1255="","",ROUND(((F1255*I1255*'Műszaki adattábla'!$C$7/'Műszaki adattábla'!$C$8)+(G1255*I1255)+(H1255*I1255))/12*'Műszaki adattábla'!T1246,0))</f>
        <v/>
      </c>
      <c r="L1255" s="32" t="str">
        <f t="shared" si="45"/>
        <v/>
      </c>
    </row>
    <row r="1256" spans="2:12" ht="14.4" thickBot="1" x14ac:dyDescent="0.3">
      <c r="B1256" s="28" t="str">
        <f t="shared" si="44"/>
        <v/>
      </c>
      <c r="C1256" s="167" t="str">
        <f>IF(D1256="","",VLOOKUP(D1256,'Műszaki adattábla'!F:G,2,0))</f>
        <v/>
      </c>
      <c r="D1256" s="168" t="str">
        <f>IF('Műszaki adattábla'!F1247="","",'Műszaki adattábla'!F1247)</f>
        <v/>
      </c>
      <c r="E1256" s="169" t="str">
        <f>IF(D1256="","",VLOOKUP(D1256,'Műszaki adattábla'!F:R,13,0))</f>
        <v/>
      </c>
      <c r="F1256" s="29" t="str">
        <f>IF(D1256="","",VLOOKUP(D1256,'Műszaki adattábla'!F:M,8,0))</f>
        <v/>
      </c>
      <c r="G1256" s="29" t="str">
        <f>IF(D1256="","",IF('Műszaki adattábla'!L1247="20-99",IF('Műszaki adattábla'!O1247="","Nem adott meg lekötött teljesítményt",VLOOKUP(D1256,'Műszaki adattábla'!F:O,10,0)),0))</f>
        <v/>
      </c>
      <c r="H1256" s="29" t="str">
        <f>IF(D1256="","",VLOOKUP(D1256,'Műszaki adattábla'!F:P,11,0))</f>
        <v/>
      </c>
      <c r="I1256" s="30"/>
      <c r="J1256" s="30"/>
      <c r="K1256" s="31" t="str">
        <f>IF(D1256="","",ROUND(((F1256*I1256*'Műszaki adattábla'!$C$7/'Műszaki adattábla'!$C$8)+(G1256*I1256)+(H1256*I1256))/12*'Műszaki adattábla'!T1247,0))</f>
        <v/>
      </c>
      <c r="L1256" s="32" t="str">
        <f t="shared" si="45"/>
        <v/>
      </c>
    </row>
    <row r="1257" spans="2:12" ht="14.4" thickBot="1" x14ac:dyDescent="0.3">
      <c r="B1257" s="28" t="str">
        <f t="shared" si="44"/>
        <v/>
      </c>
      <c r="C1257" s="167" t="str">
        <f>IF(D1257="","",VLOOKUP(D1257,'Műszaki adattábla'!F:G,2,0))</f>
        <v/>
      </c>
      <c r="D1257" s="168" t="str">
        <f>IF('Műszaki adattábla'!F1248="","",'Műszaki adattábla'!F1248)</f>
        <v/>
      </c>
      <c r="E1257" s="169" t="str">
        <f>IF(D1257="","",VLOOKUP(D1257,'Műszaki adattábla'!F:R,13,0))</f>
        <v/>
      </c>
      <c r="F1257" s="29" t="str">
        <f>IF(D1257="","",VLOOKUP(D1257,'Műszaki adattábla'!F:M,8,0))</f>
        <v/>
      </c>
      <c r="G1257" s="29" t="str">
        <f>IF(D1257="","",IF('Műszaki adattábla'!L1248="20-99",IF('Műszaki adattábla'!O1248="","Nem adott meg lekötött teljesítményt",VLOOKUP(D1257,'Műszaki adattábla'!F:O,10,0)),0))</f>
        <v/>
      </c>
      <c r="H1257" s="29" t="str">
        <f>IF(D1257="","",VLOOKUP(D1257,'Műszaki adattábla'!F:P,11,0))</f>
        <v/>
      </c>
      <c r="I1257" s="30"/>
      <c r="J1257" s="30"/>
      <c r="K1257" s="31" t="str">
        <f>IF(D1257="","",ROUND(((F1257*I1257*'Műszaki adattábla'!$C$7/'Műszaki adattábla'!$C$8)+(G1257*I1257)+(H1257*I1257))/12*'Műszaki adattábla'!T1248,0))</f>
        <v/>
      </c>
      <c r="L1257" s="32" t="str">
        <f t="shared" si="45"/>
        <v/>
      </c>
    </row>
    <row r="1258" spans="2:12" ht="14.4" thickBot="1" x14ac:dyDescent="0.3">
      <c r="B1258" s="28" t="str">
        <f t="shared" si="44"/>
        <v/>
      </c>
      <c r="C1258" s="167" t="str">
        <f>IF(D1258="","",VLOOKUP(D1258,'Műszaki adattábla'!F:G,2,0))</f>
        <v/>
      </c>
      <c r="D1258" s="168" t="str">
        <f>IF('Műszaki adattábla'!F1249="","",'Műszaki adattábla'!F1249)</f>
        <v/>
      </c>
      <c r="E1258" s="169" t="str">
        <f>IF(D1258="","",VLOOKUP(D1258,'Műszaki adattábla'!F:R,13,0))</f>
        <v/>
      </c>
      <c r="F1258" s="29" t="str">
        <f>IF(D1258="","",VLOOKUP(D1258,'Műszaki adattábla'!F:M,8,0))</f>
        <v/>
      </c>
      <c r="G1258" s="29" t="str">
        <f>IF(D1258="","",IF('Műszaki adattábla'!L1249="20-99",IF('Műszaki adattábla'!O1249="","Nem adott meg lekötött teljesítményt",VLOOKUP(D1258,'Műszaki adattábla'!F:O,10,0)),0))</f>
        <v/>
      </c>
      <c r="H1258" s="29" t="str">
        <f>IF(D1258="","",VLOOKUP(D1258,'Műszaki adattábla'!F:P,11,0))</f>
        <v/>
      </c>
      <c r="I1258" s="30"/>
      <c r="J1258" s="30"/>
      <c r="K1258" s="31" t="str">
        <f>IF(D1258="","",ROUND(((F1258*I1258*'Műszaki adattábla'!$C$7/'Műszaki adattábla'!$C$8)+(G1258*I1258)+(H1258*I1258))/12*'Műszaki adattábla'!T1249,0))</f>
        <v/>
      </c>
      <c r="L1258" s="32" t="str">
        <f t="shared" si="45"/>
        <v/>
      </c>
    </row>
    <row r="1259" spans="2:12" ht="14.4" thickBot="1" x14ac:dyDescent="0.3">
      <c r="B1259" s="28" t="str">
        <f t="shared" si="44"/>
        <v/>
      </c>
      <c r="C1259" s="167" t="str">
        <f>IF(D1259="","",VLOOKUP(D1259,'Műszaki adattábla'!F:G,2,0))</f>
        <v/>
      </c>
      <c r="D1259" s="168" t="str">
        <f>IF('Műszaki adattábla'!F1250="","",'Műszaki adattábla'!F1250)</f>
        <v/>
      </c>
      <c r="E1259" s="169" t="str">
        <f>IF(D1259="","",VLOOKUP(D1259,'Műszaki adattábla'!F:R,13,0))</f>
        <v/>
      </c>
      <c r="F1259" s="29" t="str">
        <f>IF(D1259="","",VLOOKUP(D1259,'Műszaki adattábla'!F:M,8,0))</f>
        <v/>
      </c>
      <c r="G1259" s="29" t="str">
        <f>IF(D1259="","",IF('Műszaki adattábla'!L1250="20-99",IF('Műszaki adattábla'!O1250="","Nem adott meg lekötött teljesítményt",VLOOKUP(D1259,'Műszaki adattábla'!F:O,10,0)),0))</f>
        <v/>
      </c>
      <c r="H1259" s="29" t="str">
        <f>IF(D1259="","",VLOOKUP(D1259,'Műszaki adattábla'!F:P,11,0))</f>
        <v/>
      </c>
      <c r="I1259" s="30"/>
      <c r="J1259" s="30"/>
      <c r="K1259" s="31" t="str">
        <f>IF(D1259="","",ROUND(((F1259*I1259*'Műszaki adattábla'!$C$7/'Műszaki adattábla'!$C$8)+(G1259*I1259)+(H1259*I1259))/12*'Műszaki adattábla'!T1250,0))</f>
        <v/>
      </c>
      <c r="L1259" s="32" t="str">
        <f t="shared" si="45"/>
        <v/>
      </c>
    </row>
    <row r="1260" spans="2:12" ht="14.4" thickBot="1" x14ac:dyDescent="0.3">
      <c r="B1260" s="28" t="str">
        <f t="shared" si="44"/>
        <v/>
      </c>
      <c r="C1260" s="167" t="str">
        <f>IF(D1260="","",VLOOKUP(D1260,'Műszaki adattábla'!F:G,2,0))</f>
        <v/>
      </c>
      <c r="D1260" s="168" t="str">
        <f>IF('Műszaki adattábla'!F1251="","",'Műszaki adattábla'!F1251)</f>
        <v/>
      </c>
      <c r="E1260" s="169" t="str">
        <f>IF(D1260="","",VLOOKUP(D1260,'Műszaki adattábla'!F:R,13,0))</f>
        <v/>
      </c>
      <c r="F1260" s="29" t="str">
        <f>IF(D1260="","",VLOOKUP(D1260,'Műszaki adattábla'!F:M,8,0))</f>
        <v/>
      </c>
      <c r="G1260" s="29" t="str">
        <f>IF(D1260="","",IF('Műszaki adattábla'!L1251="20-99",IF('Műszaki adattábla'!O1251="","Nem adott meg lekötött teljesítményt",VLOOKUP(D1260,'Műszaki adattábla'!F:O,10,0)),0))</f>
        <v/>
      </c>
      <c r="H1260" s="29" t="str">
        <f>IF(D1260="","",VLOOKUP(D1260,'Műszaki adattábla'!F:P,11,0))</f>
        <v/>
      </c>
      <c r="I1260" s="30"/>
      <c r="J1260" s="30"/>
      <c r="K1260" s="31" t="str">
        <f>IF(D1260="","",ROUND(((F1260*I1260*'Műszaki adattábla'!$C$7/'Műszaki adattábla'!$C$8)+(G1260*I1260)+(H1260*I1260))/12*'Műszaki adattábla'!T1251,0))</f>
        <v/>
      </c>
      <c r="L1260" s="32" t="str">
        <f t="shared" si="45"/>
        <v/>
      </c>
    </row>
    <row r="1261" spans="2:12" ht="14.4" thickBot="1" x14ac:dyDescent="0.3">
      <c r="B1261" s="28" t="str">
        <f t="shared" si="44"/>
        <v/>
      </c>
      <c r="C1261" s="167" t="str">
        <f>IF(D1261="","",VLOOKUP(D1261,'Műszaki adattábla'!F:G,2,0))</f>
        <v/>
      </c>
      <c r="D1261" s="168" t="str">
        <f>IF('Műszaki adattábla'!F1252="","",'Műszaki adattábla'!F1252)</f>
        <v/>
      </c>
      <c r="E1261" s="169" t="str">
        <f>IF(D1261="","",VLOOKUP(D1261,'Műszaki adattábla'!F:R,13,0))</f>
        <v/>
      </c>
      <c r="F1261" s="29" t="str">
        <f>IF(D1261="","",VLOOKUP(D1261,'Műszaki adattábla'!F:M,8,0))</f>
        <v/>
      </c>
      <c r="G1261" s="29" t="str">
        <f>IF(D1261="","",IF('Műszaki adattábla'!L1252="20-99",IF('Műszaki adattábla'!O1252="","Nem adott meg lekötött teljesítményt",VLOOKUP(D1261,'Műszaki adattábla'!F:O,10,0)),0))</f>
        <v/>
      </c>
      <c r="H1261" s="29" t="str">
        <f>IF(D1261="","",VLOOKUP(D1261,'Műszaki adattábla'!F:P,11,0))</f>
        <v/>
      </c>
      <c r="I1261" s="30"/>
      <c r="J1261" s="30"/>
      <c r="K1261" s="31" t="str">
        <f>IF(D1261="","",ROUND(((F1261*I1261*'Műszaki adattábla'!$C$7/'Műszaki adattábla'!$C$8)+(G1261*I1261)+(H1261*I1261))/12*'Műszaki adattábla'!T1252,0))</f>
        <v/>
      </c>
      <c r="L1261" s="32" t="str">
        <f t="shared" si="45"/>
        <v/>
      </c>
    </row>
    <row r="1262" spans="2:12" ht="14.4" thickBot="1" x14ac:dyDescent="0.3">
      <c r="B1262" s="28" t="str">
        <f t="shared" si="44"/>
        <v/>
      </c>
      <c r="C1262" s="167" t="str">
        <f>IF(D1262="","",VLOOKUP(D1262,'Műszaki adattábla'!F:G,2,0))</f>
        <v/>
      </c>
      <c r="D1262" s="168" t="str">
        <f>IF('Műszaki adattábla'!F1253="","",'Műszaki adattábla'!F1253)</f>
        <v/>
      </c>
      <c r="E1262" s="169" t="str">
        <f>IF(D1262="","",VLOOKUP(D1262,'Műszaki adattábla'!F:R,13,0))</f>
        <v/>
      </c>
      <c r="F1262" s="29" t="str">
        <f>IF(D1262="","",VLOOKUP(D1262,'Műszaki adattábla'!F:M,8,0))</f>
        <v/>
      </c>
      <c r="G1262" s="29" t="str">
        <f>IF(D1262="","",IF('Műszaki adattábla'!L1253="20-99",IF('Műszaki adattábla'!O1253="","Nem adott meg lekötött teljesítményt",VLOOKUP(D1262,'Műszaki adattábla'!F:O,10,0)),0))</f>
        <v/>
      </c>
      <c r="H1262" s="29" t="str">
        <f>IF(D1262="","",VLOOKUP(D1262,'Műszaki adattábla'!F:P,11,0))</f>
        <v/>
      </c>
      <c r="I1262" s="30"/>
      <c r="J1262" s="30"/>
      <c r="K1262" s="31" t="str">
        <f>IF(D1262="","",ROUND(((F1262*I1262*'Műszaki adattábla'!$C$7/'Műszaki adattábla'!$C$8)+(G1262*I1262)+(H1262*I1262))/12*'Műszaki adattábla'!T1253,0))</f>
        <v/>
      </c>
      <c r="L1262" s="32" t="str">
        <f t="shared" si="45"/>
        <v/>
      </c>
    </row>
    <row r="1263" spans="2:12" ht="14.4" thickBot="1" x14ac:dyDescent="0.3">
      <c r="B1263" s="28" t="str">
        <f t="shared" si="44"/>
        <v/>
      </c>
      <c r="C1263" s="167" t="str">
        <f>IF(D1263="","",VLOOKUP(D1263,'Műszaki adattábla'!F:G,2,0))</f>
        <v/>
      </c>
      <c r="D1263" s="168" t="str">
        <f>IF('Műszaki adattábla'!F1254="","",'Műszaki adattábla'!F1254)</f>
        <v/>
      </c>
      <c r="E1263" s="169" t="str">
        <f>IF(D1263="","",VLOOKUP(D1263,'Műszaki adattábla'!F:R,13,0))</f>
        <v/>
      </c>
      <c r="F1263" s="29" t="str">
        <f>IF(D1263="","",VLOOKUP(D1263,'Műszaki adattábla'!F:M,8,0))</f>
        <v/>
      </c>
      <c r="G1263" s="29" t="str">
        <f>IF(D1263="","",IF('Műszaki adattábla'!L1254="20-99",IF('Műszaki adattábla'!O1254="","Nem adott meg lekötött teljesítményt",VLOOKUP(D1263,'Műszaki adattábla'!F:O,10,0)),0))</f>
        <v/>
      </c>
      <c r="H1263" s="29" t="str">
        <f>IF(D1263="","",VLOOKUP(D1263,'Műszaki adattábla'!F:P,11,0))</f>
        <v/>
      </c>
      <c r="I1263" s="30"/>
      <c r="J1263" s="30"/>
      <c r="K1263" s="31" t="str">
        <f>IF(D1263="","",ROUND(((F1263*I1263*'Műszaki adattábla'!$C$7/'Műszaki adattábla'!$C$8)+(G1263*I1263)+(H1263*I1263))/12*'Műszaki adattábla'!T1254,0))</f>
        <v/>
      </c>
      <c r="L1263" s="32" t="str">
        <f t="shared" si="45"/>
        <v/>
      </c>
    </row>
    <row r="1264" spans="2:12" ht="14.4" thickBot="1" x14ac:dyDescent="0.3">
      <c r="B1264" s="28" t="str">
        <f t="shared" si="44"/>
        <v/>
      </c>
      <c r="C1264" s="167" t="str">
        <f>IF(D1264="","",VLOOKUP(D1264,'Műszaki adattábla'!F:G,2,0))</f>
        <v/>
      </c>
      <c r="D1264" s="168" t="str">
        <f>IF('Műszaki adattábla'!F1255="","",'Műszaki adattábla'!F1255)</f>
        <v/>
      </c>
      <c r="E1264" s="169" t="str">
        <f>IF(D1264="","",VLOOKUP(D1264,'Műszaki adattábla'!F:R,13,0))</f>
        <v/>
      </c>
      <c r="F1264" s="29" t="str">
        <f>IF(D1264="","",VLOOKUP(D1264,'Műszaki adattábla'!F:M,8,0))</f>
        <v/>
      </c>
      <c r="G1264" s="29" t="str">
        <f>IF(D1264="","",IF('Műszaki adattábla'!L1255="20-99",IF('Műszaki adattábla'!O1255="","Nem adott meg lekötött teljesítményt",VLOOKUP(D1264,'Műszaki adattábla'!F:O,10,0)),0))</f>
        <v/>
      </c>
      <c r="H1264" s="29" t="str">
        <f>IF(D1264="","",VLOOKUP(D1264,'Műszaki adattábla'!F:P,11,0))</f>
        <v/>
      </c>
      <c r="I1264" s="30"/>
      <c r="J1264" s="30"/>
      <c r="K1264" s="31" t="str">
        <f>IF(D1264="","",ROUND(((F1264*I1264*'Műszaki adattábla'!$C$7/'Műszaki adattábla'!$C$8)+(G1264*I1264)+(H1264*I1264))/12*'Műszaki adattábla'!T1255,0))</f>
        <v/>
      </c>
      <c r="L1264" s="32" t="str">
        <f t="shared" si="45"/>
        <v/>
      </c>
    </row>
    <row r="1265" spans="2:12" ht="14.4" thickBot="1" x14ac:dyDescent="0.3">
      <c r="B1265" s="28" t="str">
        <f t="shared" si="44"/>
        <v/>
      </c>
      <c r="C1265" s="167" t="str">
        <f>IF(D1265="","",VLOOKUP(D1265,'Műszaki adattábla'!F:G,2,0))</f>
        <v/>
      </c>
      <c r="D1265" s="168" t="str">
        <f>IF('Műszaki adattábla'!F1256="","",'Műszaki adattábla'!F1256)</f>
        <v/>
      </c>
      <c r="E1265" s="169" t="str">
        <f>IF(D1265="","",VLOOKUP(D1265,'Műszaki adattábla'!F:R,13,0))</f>
        <v/>
      </c>
      <c r="F1265" s="29" t="str">
        <f>IF(D1265="","",VLOOKUP(D1265,'Műszaki adattábla'!F:M,8,0))</f>
        <v/>
      </c>
      <c r="G1265" s="29" t="str">
        <f>IF(D1265="","",IF('Műszaki adattábla'!L1256="20-99",IF('Műszaki adattábla'!O1256="","Nem adott meg lekötött teljesítményt",VLOOKUP(D1265,'Műszaki adattábla'!F:O,10,0)),0))</f>
        <v/>
      </c>
      <c r="H1265" s="29" t="str">
        <f>IF(D1265="","",VLOOKUP(D1265,'Műszaki adattábla'!F:P,11,0))</f>
        <v/>
      </c>
      <c r="I1265" s="30"/>
      <c r="J1265" s="30"/>
      <c r="K1265" s="31" t="str">
        <f>IF(D1265="","",ROUND(((F1265*I1265*'Műszaki adattábla'!$C$7/'Műszaki adattábla'!$C$8)+(G1265*I1265)+(H1265*I1265))/12*'Műszaki adattábla'!T1256,0))</f>
        <v/>
      </c>
      <c r="L1265" s="32" t="str">
        <f t="shared" si="45"/>
        <v/>
      </c>
    </row>
    <row r="1266" spans="2:12" ht="14.4" thickBot="1" x14ac:dyDescent="0.3">
      <c r="B1266" s="28" t="str">
        <f t="shared" si="44"/>
        <v/>
      </c>
      <c r="C1266" s="167" t="str">
        <f>IF(D1266="","",VLOOKUP(D1266,'Műszaki adattábla'!F:G,2,0))</f>
        <v/>
      </c>
      <c r="D1266" s="168" t="str">
        <f>IF('Műszaki adattábla'!F1257="","",'Műszaki adattábla'!F1257)</f>
        <v/>
      </c>
      <c r="E1266" s="169" t="str">
        <f>IF(D1266="","",VLOOKUP(D1266,'Műszaki adattábla'!F:R,13,0))</f>
        <v/>
      </c>
      <c r="F1266" s="29" t="str">
        <f>IF(D1266="","",VLOOKUP(D1266,'Műszaki adattábla'!F:M,8,0))</f>
        <v/>
      </c>
      <c r="G1266" s="29" t="str">
        <f>IF(D1266="","",IF('Műszaki adattábla'!L1257="20-99",IF('Műszaki adattábla'!O1257="","Nem adott meg lekötött teljesítményt",VLOOKUP(D1266,'Műszaki adattábla'!F:O,10,0)),0))</f>
        <v/>
      </c>
      <c r="H1266" s="29" t="str">
        <f>IF(D1266="","",VLOOKUP(D1266,'Műszaki adattábla'!F:P,11,0))</f>
        <v/>
      </c>
      <c r="I1266" s="30"/>
      <c r="J1266" s="30"/>
      <c r="K1266" s="31" t="str">
        <f>IF(D1266="","",ROUND(((F1266*I1266*'Műszaki adattábla'!$C$7/'Műszaki adattábla'!$C$8)+(G1266*I1266)+(H1266*I1266))/12*'Műszaki adattábla'!T1257,0))</f>
        <v/>
      </c>
      <c r="L1266" s="32" t="str">
        <f t="shared" si="45"/>
        <v/>
      </c>
    </row>
    <row r="1267" spans="2:12" ht="14.4" thickBot="1" x14ac:dyDescent="0.3">
      <c r="B1267" s="28" t="str">
        <f t="shared" si="44"/>
        <v/>
      </c>
      <c r="C1267" s="167" t="str">
        <f>IF(D1267="","",VLOOKUP(D1267,'Műszaki adattábla'!F:G,2,0))</f>
        <v/>
      </c>
      <c r="D1267" s="168" t="str">
        <f>IF('Műszaki adattábla'!F1258="","",'Műszaki adattábla'!F1258)</f>
        <v/>
      </c>
      <c r="E1267" s="169" t="str">
        <f>IF(D1267="","",VLOOKUP(D1267,'Műszaki adattábla'!F:R,13,0))</f>
        <v/>
      </c>
      <c r="F1267" s="29" t="str">
        <f>IF(D1267="","",VLOOKUP(D1267,'Műszaki adattábla'!F:M,8,0))</f>
        <v/>
      </c>
      <c r="G1267" s="29" t="str">
        <f>IF(D1267="","",IF('Műszaki adattábla'!L1258="20-99",IF('Műszaki adattábla'!O1258="","Nem adott meg lekötött teljesítményt",VLOOKUP(D1267,'Műszaki adattábla'!F:O,10,0)),0))</f>
        <v/>
      </c>
      <c r="H1267" s="29" t="str">
        <f>IF(D1267="","",VLOOKUP(D1267,'Műszaki adattábla'!F:P,11,0))</f>
        <v/>
      </c>
      <c r="I1267" s="30"/>
      <c r="J1267" s="30"/>
      <c r="K1267" s="31" t="str">
        <f>IF(D1267="","",ROUND(((F1267*I1267*'Műszaki adattábla'!$C$7/'Műszaki adattábla'!$C$8)+(G1267*I1267)+(H1267*I1267))/12*'Műszaki adattábla'!T1258,0))</f>
        <v/>
      </c>
      <c r="L1267" s="32" t="str">
        <f t="shared" si="45"/>
        <v/>
      </c>
    </row>
    <row r="1268" spans="2:12" ht="14.4" thickBot="1" x14ac:dyDescent="0.3">
      <c r="B1268" s="28" t="str">
        <f t="shared" si="44"/>
        <v/>
      </c>
      <c r="C1268" s="167" t="str">
        <f>IF(D1268="","",VLOOKUP(D1268,'Műszaki adattábla'!F:G,2,0))</f>
        <v/>
      </c>
      <c r="D1268" s="168" t="str">
        <f>IF('Műszaki adattábla'!F1259="","",'Műszaki adattábla'!F1259)</f>
        <v/>
      </c>
      <c r="E1268" s="169" t="str">
        <f>IF(D1268="","",VLOOKUP(D1268,'Műszaki adattábla'!F:R,13,0))</f>
        <v/>
      </c>
      <c r="F1268" s="29" t="str">
        <f>IF(D1268="","",VLOOKUP(D1268,'Műszaki adattábla'!F:M,8,0))</f>
        <v/>
      </c>
      <c r="G1268" s="29" t="str">
        <f>IF(D1268="","",IF('Műszaki adattábla'!L1259="20-99",IF('Műszaki adattábla'!O1259="","Nem adott meg lekötött teljesítményt",VLOOKUP(D1268,'Műszaki adattábla'!F:O,10,0)),0))</f>
        <v/>
      </c>
      <c r="H1268" s="29" t="str">
        <f>IF(D1268="","",VLOOKUP(D1268,'Műszaki adattábla'!F:P,11,0))</f>
        <v/>
      </c>
      <c r="I1268" s="30"/>
      <c r="J1268" s="30"/>
      <c r="K1268" s="31" t="str">
        <f>IF(D1268="","",ROUND(((F1268*I1268*'Műszaki adattábla'!$C$7/'Műszaki adattábla'!$C$8)+(G1268*I1268)+(H1268*I1268))/12*'Műszaki adattábla'!T1259,0))</f>
        <v/>
      </c>
      <c r="L1268" s="32" t="str">
        <f t="shared" si="45"/>
        <v/>
      </c>
    </row>
    <row r="1269" spans="2:12" ht="14.4" thickBot="1" x14ac:dyDescent="0.3">
      <c r="B1269" s="28" t="str">
        <f t="shared" si="44"/>
        <v/>
      </c>
      <c r="C1269" s="167" t="str">
        <f>IF(D1269="","",VLOOKUP(D1269,'Műszaki adattábla'!F:G,2,0))</f>
        <v/>
      </c>
      <c r="D1269" s="168" t="str">
        <f>IF('Műszaki adattábla'!F1260="","",'Műszaki adattábla'!F1260)</f>
        <v/>
      </c>
      <c r="E1269" s="169" t="str">
        <f>IF(D1269="","",VLOOKUP(D1269,'Műszaki adattábla'!F:R,13,0))</f>
        <v/>
      </c>
      <c r="F1269" s="29" t="str">
        <f>IF(D1269="","",VLOOKUP(D1269,'Műszaki adattábla'!F:M,8,0))</f>
        <v/>
      </c>
      <c r="G1269" s="29" t="str">
        <f>IF(D1269="","",IF('Műszaki adattábla'!L1260="20-99",IF('Műszaki adattábla'!O1260="","Nem adott meg lekötött teljesítményt",VLOOKUP(D1269,'Műszaki adattábla'!F:O,10,0)),0))</f>
        <v/>
      </c>
      <c r="H1269" s="29" t="str">
        <f>IF(D1269="","",VLOOKUP(D1269,'Műszaki adattábla'!F:P,11,0))</f>
        <v/>
      </c>
      <c r="I1269" s="30"/>
      <c r="J1269" s="30"/>
      <c r="K1269" s="31" t="str">
        <f>IF(D1269="","",ROUND(((F1269*I1269*'Műszaki adattábla'!$C$7/'Műszaki adattábla'!$C$8)+(G1269*I1269)+(H1269*I1269))/12*'Műszaki adattábla'!T1260,0))</f>
        <v/>
      </c>
      <c r="L1269" s="32" t="str">
        <f t="shared" si="45"/>
        <v/>
      </c>
    </row>
    <row r="1270" spans="2:12" ht="14.4" thickBot="1" x14ac:dyDescent="0.3">
      <c r="B1270" s="28" t="str">
        <f t="shared" si="44"/>
        <v/>
      </c>
      <c r="C1270" s="167" t="str">
        <f>IF(D1270="","",VLOOKUP(D1270,'Műszaki adattábla'!F:G,2,0))</f>
        <v/>
      </c>
      <c r="D1270" s="168" t="str">
        <f>IF('Műszaki adattábla'!F1261="","",'Műszaki adattábla'!F1261)</f>
        <v/>
      </c>
      <c r="E1270" s="169" t="str">
        <f>IF(D1270="","",VLOOKUP(D1270,'Műszaki adattábla'!F:R,13,0))</f>
        <v/>
      </c>
      <c r="F1270" s="29" t="str">
        <f>IF(D1270="","",VLOOKUP(D1270,'Műszaki adattábla'!F:M,8,0))</f>
        <v/>
      </c>
      <c r="G1270" s="29" t="str">
        <f>IF(D1270="","",IF('Műszaki adattábla'!L1261="20-99",IF('Műszaki adattábla'!O1261="","Nem adott meg lekötött teljesítményt",VLOOKUP(D1270,'Műszaki adattábla'!F:O,10,0)),0))</f>
        <v/>
      </c>
      <c r="H1270" s="29" t="str">
        <f>IF(D1270="","",VLOOKUP(D1270,'Műszaki adattábla'!F:P,11,0))</f>
        <v/>
      </c>
      <c r="I1270" s="30"/>
      <c r="J1270" s="30"/>
      <c r="K1270" s="31" t="str">
        <f>IF(D1270="","",ROUND(((F1270*I1270*'Műszaki adattábla'!$C$7/'Műszaki adattábla'!$C$8)+(G1270*I1270)+(H1270*I1270))/12*'Műszaki adattábla'!T1261,0))</f>
        <v/>
      </c>
      <c r="L1270" s="32" t="str">
        <f t="shared" si="45"/>
        <v/>
      </c>
    </row>
    <row r="1271" spans="2:12" ht="14.4" thickBot="1" x14ac:dyDescent="0.3">
      <c r="B1271" s="28" t="str">
        <f t="shared" si="44"/>
        <v/>
      </c>
      <c r="C1271" s="167" t="str">
        <f>IF(D1271="","",VLOOKUP(D1271,'Műszaki adattábla'!F:G,2,0))</f>
        <v/>
      </c>
      <c r="D1271" s="168" t="str">
        <f>IF('Műszaki adattábla'!F1262="","",'Műszaki adattábla'!F1262)</f>
        <v/>
      </c>
      <c r="E1271" s="169" t="str">
        <f>IF(D1271="","",VLOOKUP(D1271,'Műszaki adattábla'!F:R,13,0))</f>
        <v/>
      </c>
      <c r="F1271" s="29" t="str">
        <f>IF(D1271="","",VLOOKUP(D1271,'Műszaki adattábla'!F:M,8,0))</f>
        <v/>
      </c>
      <c r="G1271" s="29" t="str">
        <f>IF(D1271="","",IF('Műszaki adattábla'!L1262="20-99",IF('Műszaki adattábla'!O1262="","Nem adott meg lekötött teljesítményt",VLOOKUP(D1271,'Műszaki adattábla'!F:O,10,0)),0))</f>
        <v/>
      </c>
      <c r="H1271" s="29" t="str">
        <f>IF(D1271="","",VLOOKUP(D1271,'Műszaki adattábla'!F:P,11,0))</f>
        <v/>
      </c>
      <c r="I1271" s="30"/>
      <c r="J1271" s="30"/>
      <c r="K1271" s="31" t="str">
        <f>IF(D1271="","",ROUND(((F1271*I1271*'Műszaki adattábla'!$C$7/'Műszaki adattábla'!$C$8)+(G1271*I1271)+(H1271*I1271))/12*'Műszaki adattábla'!T1262,0))</f>
        <v/>
      </c>
      <c r="L1271" s="32" t="str">
        <f t="shared" si="45"/>
        <v/>
      </c>
    </row>
    <row r="1272" spans="2:12" ht="14.4" thickBot="1" x14ac:dyDescent="0.3">
      <c r="B1272" s="28" t="str">
        <f t="shared" si="44"/>
        <v/>
      </c>
      <c r="C1272" s="167" t="str">
        <f>IF(D1272="","",VLOOKUP(D1272,'Műszaki adattábla'!F:G,2,0))</f>
        <v/>
      </c>
      <c r="D1272" s="168" t="str">
        <f>IF('Műszaki adattábla'!F1263="","",'Műszaki adattábla'!F1263)</f>
        <v/>
      </c>
      <c r="E1272" s="169" t="str">
        <f>IF(D1272="","",VLOOKUP(D1272,'Műszaki adattábla'!F:R,13,0))</f>
        <v/>
      </c>
      <c r="F1272" s="29" t="str">
        <f>IF(D1272="","",VLOOKUP(D1272,'Műszaki adattábla'!F:M,8,0))</f>
        <v/>
      </c>
      <c r="G1272" s="29" t="str">
        <f>IF(D1272="","",IF('Műszaki adattábla'!L1263="20-99",IF('Műszaki adattábla'!O1263="","Nem adott meg lekötött teljesítményt",VLOOKUP(D1272,'Műszaki adattábla'!F:O,10,0)),0))</f>
        <v/>
      </c>
      <c r="H1272" s="29" t="str">
        <f>IF(D1272="","",VLOOKUP(D1272,'Műszaki adattábla'!F:P,11,0))</f>
        <v/>
      </c>
      <c r="I1272" s="30"/>
      <c r="J1272" s="30"/>
      <c r="K1272" s="31" t="str">
        <f>IF(D1272="","",ROUND(((F1272*I1272*'Műszaki adattábla'!$C$7/'Műszaki adattábla'!$C$8)+(G1272*I1272)+(H1272*I1272))/12*'Műszaki adattábla'!T1263,0))</f>
        <v/>
      </c>
      <c r="L1272" s="32" t="str">
        <f t="shared" si="45"/>
        <v/>
      </c>
    </row>
    <row r="1273" spans="2:12" ht="14.4" thickBot="1" x14ac:dyDescent="0.3">
      <c r="B1273" s="28" t="str">
        <f t="shared" si="44"/>
        <v/>
      </c>
      <c r="C1273" s="167" t="str">
        <f>IF(D1273="","",VLOOKUP(D1273,'Műszaki adattábla'!F:G,2,0))</f>
        <v/>
      </c>
      <c r="D1273" s="168" t="str">
        <f>IF('Műszaki adattábla'!F1264="","",'Műszaki adattábla'!F1264)</f>
        <v/>
      </c>
      <c r="E1273" s="169" t="str">
        <f>IF(D1273="","",VLOOKUP(D1273,'Műszaki adattábla'!F:R,13,0))</f>
        <v/>
      </c>
      <c r="F1273" s="29" t="str">
        <f>IF(D1273="","",VLOOKUP(D1273,'Műszaki adattábla'!F:M,8,0))</f>
        <v/>
      </c>
      <c r="G1273" s="29" t="str">
        <f>IF(D1273="","",IF('Műszaki adattábla'!L1264="20-99",IF('Műszaki adattábla'!O1264="","Nem adott meg lekötött teljesítményt",VLOOKUP(D1273,'Műszaki adattábla'!F:O,10,0)),0))</f>
        <v/>
      </c>
      <c r="H1273" s="29" t="str">
        <f>IF(D1273="","",VLOOKUP(D1273,'Műszaki adattábla'!F:P,11,0))</f>
        <v/>
      </c>
      <c r="I1273" s="30"/>
      <c r="J1273" s="30"/>
      <c r="K1273" s="31" t="str">
        <f>IF(D1273="","",ROUND(((F1273*I1273*'Műszaki adattábla'!$C$7/'Műszaki adattábla'!$C$8)+(G1273*I1273)+(H1273*I1273))/12*'Műszaki adattábla'!T1264,0))</f>
        <v/>
      </c>
      <c r="L1273" s="32" t="str">
        <f t="shared" si="45"/>
        <v/>
      </c>
    </row>
    <row r="1274" spans="2:12" ht="14.4" thickBot="1" x14ac:dyDescent="0.3">
      <c r="B1274" s="28" t="str">
        <f t="shared" si="44"/>
        <v/>
      </c>
      <c r="C1274" s="167" t="str">
        <f>IF(D1274="","",VLOOKUP(D1274,'Műszaki adattábla'!F:G,2,0))</f>
        <v/>
      </c>
      <c r="D1274" s="168" t="str">
        <f>IF('Műszaki adattábla'!F1265="","",'Műszaki adattábla'!F1265)</f>
        <v/>
      </c>
      <c r="E1274" s="169" t="str">
        <f>IF(D1274="","",VLOOKUP(D1274,'Műszaki adattábla'!F:R,13,0))</f>
        <v/>
      </c>
      <c r="F1274" s="29" t="str">
        <f>IF(D1274="","",VLOOKUP(D1274,'Műszaki adattábla'!F:M,8,0))</f>
        <v/>
      </c>
      <c r="G1274" s="29" t="str">
        <f>IF(D1274="","",IF('Műszaki adattábla'!L1265="20-99",IF('Műszaki adattábla'!O1265="","Nem adott meg lekötött teljesítményt",VLOOKUP(D1274,'Műszaki adattábla'!F:O,10,0)),0))</f>
        <v/>
      </c>
      <c r="H1274" s="29" t="str">
        <f>IF(D1274="","",VLOOKUP(D1274,'Műszaki adattábla'!F:P,11,0))</f>
        <v/>
      </c>
      <c r="I1274" s="30"/>
      <c r="J1274" s="30"/>
      <c r="K1274" s="31" t="str">
        <f>IF(D1274="","",ROUND(((F1274*I1274*'Műszaki adattábla'!$C$7/'Műszaki adattábla'!$C$8)+(G1274*I1274)+(H1274*I1274))/12*'Műszaki adattábla'!T1265,0))</f>
        <v/>
      </c>
      <c r="L1274" s="32" t="str">
        <f t="shared" si="45"/>
        <v/>
      </c>
    </row>
    <row r="1275" spans="2:12" ht="14.4" thickBot="1" x14ac:dyDescent="0.3">
      <c r="B1275" s="28" t="str">
        <f t="shared" si="44"/>
        <v/>
      </c>
      <c r="C1275" s="167" t="str">
        <f>IF(D1275="","",VLOOKUP(D1275,'Műszaki adattábla'!F:G,2,0))</f>
        <v/>
      </c>
      <c r="D1275" s="168" t="str">
        <f>IF('Műszaki adattábla'!F1266="","",'Műszaki adattábla'!F1266)</f>
        <v/>
      </c>
      <c r="E1275" s="169" t="str">
        <f>IF(D1275="","",VLOOKUP(D1275,'Műszaki adattábla'!F:R,13,0))</f>
        <v/>
      </c>
      <c r="F1275" s="29" t="str">
        <f>IF(D1275="","",VLOOKUP(D1275,'Műszaki adattábla'!F:M,8,0))</f>
        <v/>
      </c>
      <c r="G1275" s="29" t="str">
        <f>IF(D1275="","",IF('Műszaki adattábla'!L1266="20-99",IF('Műszaki adattábla'!O1266="","Nem adott meg lekötött teljesítményt",VLOOKUP(D1275,'Műszaki adattábla'!F:O,10,0)),0))</f>
        <v/>
      </c>
      <c r="H1275" s="29" t="str">
        <f>IF(D1275="","",VLOOKUP(D1275,'Műszaki adattábla'!F:P,11,0))</f>
        <v/>
      </c>
      <c r="I1275" s="30"/>
      <c r="J1275" s="30"/>
      <c r="K1275" s="31" t="str">
        <f>IF(D1275="","",ROUND(((F1275*I1275*'Műszaki adattábla'!$C$7/'Műszaki adattábla'!$C$8)+(G1275*I1275)+(H1275*I1275))/12*'Műszaki adattábla'!T1266,0))</f>
        <v/>
      </c>
      <c r="L1275" s="32" t="str">
        <f t="shared" si="45"/>
        <v/>
      </c>
    </row>
    <row r="1276" spans="2:12" ht="14.4" thickBot="1" x14ac:dyDescent="0.3">
      <c r="B1276" s="28" t="str">
        <f t="shared" si="44"/>
        <v/>
      </c>
      <c r="C1276" s="167" t="str">
        <f>IF(D1276="","",VLOOKUP(D1276,'Műszaki adattábla'!F:G,2,0))</f>
        <v/>
      </c>
      <c r="D1276" s="168" t="str">
        <f>IF('Műszaki adattábla'!F1267="","",'Műszaki adattábla'!F1267)</f>
        <v/>
      </c>
      <c r="E1276" s="169" t="str">
        <f>IF(D1276="","",VLOOKUP(D1276,'Műszaki adattábla'!F:R,13,0))</f>
        <v/>
      </c>
      <c r="F1276" s="29" t="str">
        <f>IF(D1276="","",VLOOKUP(D1276,'Műszaki adattábla'!F:M,8,0))</f>
        <v/>
      </c>
      <c r="G1276" s="29" t="str">
        <f>IF(D1276="","",IF('Műszaki adattábla'!L1267="20-99",IF('Műszaki adattábla'!O1267="","Nem adott meg lekötött teljesítményt",VLOOKUP(D1276,'Műszaki adattábla'!F:O,10,0)),0))</f>
        <v/>
      </c>
      <c r="H1276" s="29" t="str">
        <f>IF(D1276="","",VLOOKUP(D1276,'Műszaki adattábla'!F:P,11,0))</f>
        <v/>
      </c>
      <c r="I1276" s="30"/>
      <c r="J1276" s="30"/>
      <c r="K1276" s="31" t="str">
        <f>IF(D1276="","",ROUND(((F1276*I1276*'Műszaki adattábla'!$C$7/'Műszaki adattábla'!$C$8)+(G1276*I1276)+(H1276*I1276))/12*'Műszaki adattábla'!T1267,0))</f>
        <v/>
      </c>
      <c r="L1276" s="32" t="str">
        <f t="shared" si="45"/>
        <v/>
      </c>
    </row>
    <row r="1277" spans="2:12" ht="14.4" thickBot="1" x14ac:dyDescent="0.3">
      <c r="B1277" s="28" t="str">
        <f t="shared" si="44"/>
        <v/>
      </c>
      <c r="C1277" s="167" t="str">
        <f>IF(D1277="","",VLOOKUP(D1277,'Műszaki adattábla'!F:G,2,0))</f>
        <v/>
      </c>
      <c r="D1277" s="168" t="str">
        <f>IF('Műszaki adattábla'!F1268="","",'Műszaki adattábla'!F1268)</f>
        <v/>
      </c>
      <c r="E1277" s="169" t="str">
        <f>IF(D1277="","",VLOOKUP(D1277,'Műszaki adattábla'!F:R,13,0))</f>
        <v/>
      </c>
      <c r="F1277" s="29" t="str">
        <f>IF(D1277="","",VLOOKUP(D1277,'Műszaki adattábla'!F:M,8,0))</f>
        <v/>
      </c>
      <c r="G1277" s="29" t="str">
        <f>IF(D1277="","",IF('Műszaki adattábla'!L1268="20-99",IF('Műszaki adattábla'!O1268="","Nem adott meg lekötött teljesítményt",VLOOKUP(D1277,'Műszaki adattábla'!F:O,10,0)),0))</f>
        <v/>
      </c>
      <c r="H1277" s="29" t="str">
        <f>IF(D1277="","",VLOOKUP(D1277,'Műszaki adattábla'!F:P,11,0))</f>
        <v/>
      </c>
      <c r="I1277" s="30"/>
      <c r="J1277" s="30"/>
      <c r="K1277" s="31" t="str">
        <f>IF(D1277="","",ROUND(((F1277*I1277*'Műszaki adattábla'!$C$7/'Műszaki adattábla'!$C$8)+(G1277*I1277)+(H1277*I1277))/12*'Műszaki adattábla'!T1268,0))</f>
        <v/>
      </c>
      <c r="L1277" s="32" t="str">
        <f t="shared" si="45"/>
        <v/>
      </c>
    </row>
    <row r="1278" spans="2:12" ht="14.4" thickBot="1" x14ac:dyDescent="0.3">
      <c r="B1278" s="28" t="str">
        <f t="shared" si="44"/>
        <v/>
      </c>
      <c r="C1278" s="167" t="str">
        <f>IF(D1278="","",VLOOKUP(D1278,'Műszaki adattábla'!F:G,2,0))</f>
        <v/>
      </c>
      <c r="D1278" s="168" t="str">
        <f>IF('Műszaki adattábla'!F1269="","",'Műszaki adattábla'!F1269)</f>
        <v/>
      </c>
      <c r="E1278" s="169" t="str">
        <f>IF(D1278="","",VLOOKUP(D1278,'Műszaki adattábla'!F:R,13,0))</f>
        <v/>
      </c>
      <c r="F1278" s="29" t="str">
        <f>IF(D1278="","",VLOOKUP(D1278,'Műszaki adattábla'!F:M,8,0))</f>
        <v/>
      </c>
      <c r="G1278" s="29" t="str">
        <f>IF(D1278="","",IF('Műszaki adattábla'!L1269="20-99",IF('Műszaki adattábla'!O1269="","Nem adott meg lekötött teljesítményt",VLOOKUP(D1278,'Műszaki adattábla'!F:O,10,0)),0))</f>
        <v/>
      </c>
      <c r="H1278" s="29" t="str">
        <f>IF(D1278="","",VLOOKUP(D1278,'Műszaki adattábla'!F:P,11,0))</f>
        <v/>
      </c>
      <c r="I1278" s="30"/>
      <c r="J1278" s="30"/>
      <c r="K1278" s="31" t="str">
        <f>IF(D1278="","",ROUND(((F1278*I1278*'Műszaki adattábla'!$C$7/'Műszaki adattábla'!$C$8)+(G1278*I1278)+(H1278*I1278))/12*'Műszaki adattábla'!T1269,0))</f>
        <v/>
      </c>
      <c r="L1278" s="32" t="str">
        <f t="shared" si="45"/>
        <v/>
      </c>
    </row>
    <row r="1279" spans="2:12" ht="14.4" thickBot="1" x14ac:dyDescent="0.3">
      <c r="B1279" s="28" t="str">
        <f t="shared" si="44"/>
        <v/>
      </c>
      <c r="C1279" s="167" t="str">
        <f>IF(D1279="","",VLOOKUP(D1279,'Műszaki adattábla'!F:G,2,0))</f>
        <v/>
      </c>
      <c r="D1279" s="168" t="str">
        <f>IF('Műszaki adattábla'!F1270="","",'Műszaki adattábla'!F1270)</f>
        <v/>
      </c>
      <c r="E1279" s="169" t="str">
        <f>IF(D1279="","",VLOOKUP(D1279,'Műszaki adattábla'!F:R,13,0))</f>
        <v/>
      </c>
      <c r="F1279" s="29" t="str">
        <f>IF(D1279="","",VLOOKUP(D1279,'Műszaki adattábla'!F:M,8,0))</f>
        <v/>
      </c>
      <c r="G1279" s="29" t="str">
        <f>IF(D1279="","",IF('Műszaki adattábla'!L1270="20-99",IF('Műszaki adattábla'!O1270="","Nem adott meg lekötött teljesítményt",VLOOKUP(D1279,'Műszaki adattábla'!F:O,10,0)),0))</f>
        <v/>
      </c>
      <c r="H1279" s="29" t="str">
        <f>IF(D1279="","",VLOOKUP(D1279,'Műszaki adattábla'!F:P,11,0))</f>
        <v/>
      </c>
      <c r="I1279" s="30"/>
      <c r="J1279" s="30"/>
      <c r="K1279" s="31" t="str">
        <f>IF(D1279="","",ROUND(((F1279*I1279*'Műszaki adattábla'!$C$7/'Műszaki adattábla'!$C$8)+(G1279*I1279)+(H1279*I1279))/12*'Műszaki adattábla'!T1270,0))</f>
        <v/>
      </c>
      <c r="L1279" s="32" t="str">
        <f t="shared" si="45"/>
        <v/>
      </c>
    </row>
    <row r="1280" spans="2:12" ht="14.4" thickBot="1" x14ac:dyDescent="0.3">
      <c r="B1280" s="28" t="str">
        <f t="shared" si="44"/>
        <v/>
      </c>
      <c r="C1280" s="167" t="str">
        <f>IF(D1280="","",VLOOKUP(D1280,'Műszaki adattábla'!F:G,2,0))</f>
        <v/>
      </c>
      <c r="D1280" s="168" t="str">
        <f>IF('Műszaki adattábla'!F1271="","",'Műszaki adattábla'!F1271)</f>
        <v/>
      </c>
      <c r="E1280" s="169" t="str">
        <f>IF(D1280="","",VLOOKUP(D1280,'Műszaki adattábla'!F:R,13,0))</f>
        <v/>
      </c>
      <c r="F1280" s="29" t="str">
        <f>IF(D1280="","",VLOOKUP(D1280,'Műszaki adattábla'!F:M,8,0))</f>
        <v/>
      </c>
      <c r="G1280" s="29" t="str">
        <f>IF(D1280="","",IF('Műszaki adattábla'!L1271="20-99",IF('Műszaki adattábla'!O1271="","Nem adott meg lekötött teljesítményt",VLOOKUP(D1280,'Műszaki adattábla'!F:O,10,0)),0))</f>
        <v/>
      </c>
      <c r="H1280" s="29" t="str">
        <f>IF(D1280="","",VLOOKUP(D1280,'Műszaki adattábla'!F:P,11,0))</f>
        <v/>
      </c>
      <c r="I1280" s="30"/>
      <c r="J1280" s="30"/>
      <c r="K1280" s="31" t="str">
        <f>IF(D1280="","",ROUND(((F1280*I1280*'Műszaki adattábla'!$C$7/'Műszaki adattábla'!$C$8)+(G1280*I1280)+(H1280*I1280))/12*'Műszaki adattábla'!T1271,0))</f>
        <v/>
      </c>
      <c r="L1280" s="32" t="str">
        <f t="shared" si="45"/>
        <v/>
      </c>
    </row>
    <row r="1281" spans="2:12" ht="14.4" thickBot="1" x14ac:dyDescent="0.3">
      <c r="B1281" s="28" t="str">
        <f t="shared" si="44"/>
        <v/>
      </c>
      <c r="C1281" s="167" t="str">
        <f>IF(D1281="","",VLOOKUP(D1281,'Műszaki adattábla'!F:G,2,0))</f>
        <v/>
      </c>
      <c r="D1281" s="168" t="str">
        <f>IF('Műszaki adattábla'!F1272="","",'Műszaki adattábla'!F1272)</f>
        <v/>
      </c>
      <c r="E1281" s="169" t="str">
        <f>IF(D1281="","",VLOOKUP(D1281,'Műszaki adattábla'!F:R,13,0))</f>
        <v/>
      </c>
      <c r="F1281" s="29" t="str">
        <f>IF(D1281="","",VLOOKUP(D1281,'Műszaki adattábla'!F:M,8,0))</f>
        <v/>
      </c>
      <c r="G1281" s="29" t="str">
        <f>IF(D1281="","",IF('Műszaki adattábla'!L1272="20-99",IF('Műszaki adattábla'!O1272="","Nem adott meg lekötött teljesítményt",VLOOKUP(D1281,'Műszaki adattábla'!F:O,10,0)),0))</f>
        <v/>
      </c>
      <c r="H1281" s="29" t="str">
        <f>IF(D1281="","",VLOOKUP(D1281,'Műszaki adattábla'!F:P,11,0))</f>
        <v/>
      </c>
      <c r="I1281" s="30"/>
      <c r="J1281" s="30"/>
      <c r="K1281" s="31" t="str">
        <f>IF(D1281="","",ROUND(((F1281*I1281*'Műszaki adattábla'!$C$7/'Műszaki adattábla'!$C$8)+(G1281*I1281)+(H1281*I1281))/12*'Műszaki adattábla'!T1272,0))</f>
        <v/>
      </c>
      <c r="L1281" s="32" t="str">
        <f t="shared" si="45"/>
        <v/>
      </c>
    </row>
    <row r="1282" spans="2:12" ht="14.4" thickBot="1" x14ac:dyDescent="0.3">
      <c r="B1282" s="28" t="str">
        <f t="shared" si="44"/>
        <v/>
      </c>
      <c r="C1282" s="167" t="str">
        <f>IF(D1282="","",VLOOKUP(D1282,'Műszaki adattábla'!F:G,2,0))</f>
        <v/>
      </c>
      <c r="D1282" s="168" t="str">
        <f>IF('Műszaki adattábla'!F1273="","",'Műszaki adattábla'!F1273)</f>
        <v/>
      </c>
      <c r="E1282" s="169" t="str">
        <f>IF(D1282="","",VLOOKUP(D1282,'Műszaki adattábla'!F:R,13,0))</f>
        <v/>
      </c>
      <c r="F1282" s="29" t="str">
        <f>IF(D1282="","",VLOOKUP(D1282,'Műszaki adattábla'!F:M,8,0))</f>
        <v/>
      </c>
      <c r="G1282" s="29" t="str">
        <f>IF(D1282="","",IF('Műszaki adattábla'!L1273="20-99",IF('Műszaki adattábla'!O1273="","Nem adott meg lekötött teljesítményt",VLOOKUP(D1282,'Műszaki adattábla'!F:O,10,0)),0))</f>
        <v/>
      </c>
      <c r="H1282" s="29" t="str">
        <f>IF(D1282="","",VLOOKUP(D1282,'Műszaki adattábla'!F:P,11,0))</f>
        <v/>
      </c>
      <c r="I1282" s="30"/>
      <c r="J1282" s="30"/>
      <c r="K1282" s="31" t="str">
        <f>IF(D1282="","",ROUND(((F1282*I1282*'Műszaki adattábla'!$C$7/'Műszaki adattábla'!$C$8)+(G1282*I1282)+(H1282*I1282))/12*'Műszaki adattábla'!T1273,0))</f>
        <v/>
      </c>
      <c r="L1282" s="32" t="str">
        <f t="shared" si="45"/>
        <v/>
      </c>
    </row>
    <row r="1283" spans="2:12" ht="14.4" thickBot="1" x14ac:dyDescent="0.3">
      <c r="B1283" s="28" t="str">
        <f t="shared" si="44"/>
        <v/>
      </c>
      <c r="C1283" s="167" t="str">
        <f>IF(D1283="","",VLOOKUP(D1283,'Műszaki adattábla'!F:G,2,0))</f>
        <v/>
      </c>
      <c r="D1283" s="168" t="str">
        <f>IF('Műszaki adattábla'!F1274="","",'Műszaki adattábla'!F1274)</f>
        <v/>
      </c>
      <c r="E1283" s="169" t="str">
        <f>IF(D1283="","",VLOOKUP(D1283,'Műszaki adattábla'!F:R,13,0))</f>
        <v/>
      </c>
      <c r="F1283" s="29" t="str">
        <f>IF(D1283="","",VLOOKUP(D1283,'Műszaki adattábla'!F:M,8,0))</f>
        <v/>
      </c>
      <c r="G1283" s="29" t="str">
        <f>IF(D1283="","",IF('Műszaki adattábla'!L1274="20-99",IF('Műszaki adattábla'!O1274="","Nem adott meg lekötött teljesítményt",VLOOKUP(D1283,'Műszaki adattábla'!F:O,10,0)),0))</f>
        <v/>
      </c>
      <c r="H1283" s="29" t="str">
        <f>IF(D1283="","",VLOOKUP(D1283,'Műszaki adattábla'!F:P,11,0))</f>
        <v/>
      </c>
      <c r="I1283" s="30"/>
      <c r="J1283" s="30"/>
      <c r="K1283" s="31" t="str">
        <f>IF(D1283="","",ROUND(((F1283*I1283*'Műszaki adattábla'!$C$7/'Műszaki adattábla'!$C$8)+(G1283*I1283)+(H1283*I1283))/12*'Műszaki adattábla'!T1274,0))</f>
        <v/>
      </c>
      <c r="L1283" s="32" t="str">
        <f t="shared" si="45"/>
        <v/>
      </c>
    </row>
    <row r="1284" spans="2:12" ht="14.4" thickBot="1" x14ac:dyDescent="0.3">
      <c r="B1284" s="28" t="str">
        <f t="shared" si="44"/>
        <v/>
      </c>
      <c r="C1284" s="167" t="str">
        <f>IF(D1284="","",VLOOKUP(D1284,'Műszaki adattábla'!F:G,2,0))</f>
        <v/>
      </c>
      <c r="D1284" s="168" t="str">
        <f>IF('Műszaki adattábla'!F1275="","",'Műszaki adattábla'!F1275)</f>
        <v/>
      </c>
      <c r="E1284" s="169" t="str">
        <f>IF(D1284="","",VLOOKUP(D1284,'Műszaki adattábla'!F:R,13,0))</f>
        <v/>
      </c>
      <c r="F1284" s="29" t="str">
        <f>IF(D1284="","",VLOOKUP(D1284,'Műszaki adattábla'!F:M,8,0))</f>
        <v/>
      </c>
      <c r="G1284" s="29" t="str">
        <f>IF(D1284="","",IF('Műszaki adattábla'!L1275="20-99",IF('Műszaki adattábla'!O1275="","Nem adott meg lekötött teljesítményt",VLOOKUP(D1284,'Műszaki adattábla'!F:O,10,0)),0))</f>
        <v/>
      </c>
      <c r="H1284" s="29" t="str">
        <f>IF(D1284="","",VLOOKUP(D1284,'Műszaki adattábla'!F:P,11,0))</f>
        <v/>
      </c>
      <c r="I1284" s="30"/>
      <c r="J1284" s="30"/>
      <c r="K1284" s="31" t="str">
        <f>IF(D1284="","",ROUND(((F1284*I1284*'Műszaki adattábla'!$C$7/'Műszaki adattábla'!$C$8)+(G1284*I1284)+(H1284*I1284))/12*'Műszaki adattábla'!T1275,0))</f>
        <v/>
      </c>
      <c r="L1284" s="32" t="str">
        <f t="shared" si="45"/>
        <v/>
      </c>
    </row>
    <row r="1285" spans="2:12" ht="14.4" thickBot="1" x14ac:dyDescent="0.3">
      <c r="B1285" s="28" t="str">
        <f t="shared" si="44"/>
        <v/>
      </c>
      <c r="C1285" s="167" t="str">
        <f>IF(D1285="","",VLOOKUP(D1285,'Műszaki adattábla'!F:G,2,0))</f>
        <v/>
      </c>
      <c r="D1285" s="168" t="str">
        <f>IF('Műszaki adattábla'!F1276="","",'Műszaki adattábla'!F1276)</f>
        <v/>
      </c>
      <c r="E1285" s="169" t="str">
        <f>IF(D1285="","",VLOOKUP(D1285,'Műszaki adattábla'!F:R,13,0))</f>
        <v/>
      </c>
      <c r="F1285" s="29" t="str">
        <f>IF(D1285="","",VLOOKUP(D1285,'Műszaki adattábla'!F:M,8,0))</f>
        <v/>
      </c>
      <c r="G1285" s="29" t="str">
        <f>IF(D1285="","",IF('Műszaki adattábla'!L1276="20-99",IF('Műszaki adattábla'!O1276="","Nem adott meg lekötött teljesítményt",VLOOKUP(D1285,'Műszaki adattábla'!F:O,10,0)),0))</f>
        <v/>
      </c>
      <c r="H1285" s="29" t="str">
        <f>IF(D1285="","",VLOOKUP(D1285,'Műszaki adattábla'!F:P,11,0))</f>
        <v/>
      </c>
      <c r="I1285" s="30"/>
      <c r="J1285" s="30"/>
      <c r="K1285" s="31" t="str">
        <f>IF(D1285="","",ROUND(((F1285*I1285*'Műszaki adattábla'!$C$7/'Műszaki adattábla'!$C$8)+(G1285*I1285)+(H1285*I1285))/12*'Műszaki adattábla'!T1276,0))</f>
        <v/>
      </c>
      <c r="L1285" s="32" t="str">
        <f t="shared" si="45"/>
        <v/>
      </c>
    </row>
    <row r="1286" spans="2:12" ht="14.4" thickBot="1" x14ac:dyDescent="0.3">
      <c r="B1286" s="28" t="str">
        <f t="shared" si="44"/>
        <v/>
      </c>
      <c r="C1286" s="167" t="str">
        <f>IF(D1286="","",VLOOKUP(D1286,'Műszaki adattábla'!F:G,2,0))</f>
        <v/>
      </c>
      <c r="D1286" s="168" t="str">
        <f>IF('Műszaki adattábla'!F1277="","",'Műszaki adattábla'!F1277)</f>
        <v/>
      </c>
      <c r="E1286" s="169" t="str">
        <f>IF(D1286="","",VLOOKUP(D1286,'Műszaki adattábla'!F:R,13,0))</f>
        <v/>
      </c>
      <c r="F1286" s="29" t="str">
        <f>IF(D1286="","",VLOOKUP(D1286,'Műszaki adattábla'!F:M,8,0))</f>
        <v/>
      </c>
      <c r="G1286" s="29" t="str">
        <f>IF(D1286="","",IF('Műszaki adattábla'!L1277="20-99",IF('Műszaki adattábla'!O1277="","Nem adott meg lekötött teljesítményt",VLOOKUP(D1286,'Műszaki adattábla'!F:O,10,0)),0))</f>
        <v/>
      </c>
      <c r="H1286" s="29" t="str">
        <f>IF(D1286="","",VLOOKUP(D1286,'Műszaki adattábla'!F:P,11,0))</f>
        <v/>
      </c>
      <c r="I1286" s="30"/>
      <c r="J1286" s="30"/>
      <c r="K1286" s="31" t="str">
        <f>IF(D1286="","",ROUND(((F1286*I1286*'Műszaki adattábla'!$C$7/'Műszaki adattábla'!$C$8)+(G1286*I1286)+(H1286*I1286))/12*'Műszaki adattábla'!T1277,0))</f>
        <v/>
      </c>
      <c r="L1286" s="32" t="str">
        <f t="shared" si="45"/>
        <v/>
      </c>
    </row>
    <row r="1287" spans="2:12" ht="14.4" thickBot="1" x14ac:dyDescent="0.3">
      <c r="B1287" s="28" t="str">
        <f t="shared" si="44"/>
        <v/>
      </c>
      <c r="C1287" s="167" t="str">
        <f>IF(D1287="","",VLOOKUP(D1287,'Műszaki adattábla'!F:G,2,0))</f>
        <v/>
      </c>
      <c r="D1287" s="168" t="str">
        <f>IF('Műszaki adattábla'!F1278="","",'Műszaki adattábla'!F1278)</f>
        <v/>
      </c>
      <c r="E1287" s="169" t="str">
        <f>IF(D1287="","",VLOOKUP(D1287,'Műszaki adattábla'!F:R,13,0))</f>
        <v/>
      </c>
      <c r="F1287" s="29" t="str">
        <f>IF(D1287="","",VLOOKUP(D1287,'Műszaki adattábla'!F:M,8,0))</f>
        <v/>
      </c>
      <c r="G1287" s="29" t="str">
        <f>IF(D1287="","",IF('Műszaki adattábla'!L1278="20-99",IF('Műszaki adattábla'!O1278="","Nem adott meg lekötött teljesítményt",VLOOKUP(D1287,'Műszaki adattábla'!F:O,10,0)),0))</f>
        <v/>
      </c>
      <c r="H1287" s="29" t="str">
        <f>IF(D1287="","",VLOOKUP(D1287,'Műszaki adattábla'!F:P,11,0))</f>
        <v/>
      </c>
      <c r="I1287" s="30"/>
      <c r="J1287" s="30"/>
      <c r="K1287" s="31" t="str">
        <f>IF(D1287="","",ROUND(((F1287*I1287*'Műszaki adattábla'!$C$7/'Műszaki adattábla'!$C$8)+(G1287*I1287)+(H1287*I1287))/12*'Műszaki adattábla'!T1278,0))</f>
        <v/>
      </c>
      <c r="L1287" s="32" t="str">
        <f t="shared" si="45"/>
        <v/>
      </c>
    </row>
    <row r="1288" spans="2:12" ht="14.4" thickBot="1" x14ac:dyDescent="0.3">
      <c r="B1288" s="28" t="str">
        <f t="shared" si="44"/>
        <v/>
      </c>
      <c r="C1288" s="167" t="str">
        <f>IF(D1288="","",VLOOKUP(D1288,'Műszaki adattábla'!F:G,2,0))</f>
        <v/>
      </c>
      <c r="D1288" s="168" t="str">
        <f>IF('Műszaki adattábla'!F1279="","",'Műszaki adattábla'!F1279)</f>
        <v/>
      </c>
      <c r="E1288" s="169" t="str">
        <f>IF(D1288="","",VLOOKUP(D1288,'Műszaki adattábla'!F:R,13,0))</f>
        <v/>
      </c>
      <c r="F1288" s="29" t="str">
        <f>IF(D1288="","",VLOOKUP(D1288,'Műszaki adattábla'!F:M,8,0))</f>
        <v/>
      </c>
      <c r="G1288" s="29" t="str">
        <f>IF(D1288="","",IF('Műszaki adattábla'!L1279="20-99",IF('Műszaki adattábla'!O1279="","Nem adott meg lekötött teljesítményt",VLOOKUP(D1288,'Műszaki adattábla'!F:O,10,0)),0))</f>
        <v/>
      </c>
      <c r="H1288" s="29" t="str">
        <f>IF(D1288="","",VLOOKUP(D1288,'Műszaki adattábla'!F:P,11,0))</f>
        <v/>
      </c>
      <c r="I1288" s="30"/>
      <c r="J1288" s="30"/>
      <c r="K1288" s="31" t="str">
        <f>IF(D1288="","",ROUND(((F1288*I1288*'Műszaki adattábla'!$C$7/'Műszaki adattábla'!$C$8)+(G1288*I1288)+(H1288*I1288))/12*'Műszaki adattábla'!T1279,0))</f>
        <v/>
      </c>
      <c r="L1288" s="32" t="str">
        <f t="shared" si="45"/>
        <v/>
      </c>
    </row>
    <row r="1289" spans="2:12" ht="14.4" thickBot="1" x14ac:dyDescent="0.3">
      <c r="B1289" s="28" t="str">
        <f t="shared" si="44"/>
        <v/>
      </c>
      <c r="C1289" s="167" t="str">
        <f>IF(D1289="","",VLOOKUP(D1289,'Műszaki adattábla'!F:G,2,0))</f>
        <v/>
      </c>
      <c r="D1289" s="168" t="str">
        <f>IF('Műszaki adattábla'!F1280="","",'Műszaki adattábla'!F1280)</f>
        <v/>
      </c>
      <c r="E1289" s="169" t="str">
        <f>IF(D1289="","",VLOOKUP(D1289,'Műszaki adattábla'!F:R,13,0))</f>
        <v/>
      </c>
      <c r="F1289" s="29" t="str">
        <f>IF(D1289="","",VLOOKUP(D1289,'Műszaki adattábla'!F:M,8,0))</f>
        <v/>
      </c>
      <c r="G1289" s="29" t="str">
        <f>IF(D1289="","",IF('Műszaki adattábla'!L1280="20-99",IF('Műszaki adattábla'!O1280="","Nem adott meg lekötött teljesítményt",VLOOKUP(D1289,'Műszaki adattábla'!F:O,10,0)),0))</f>
        <v/>
      </c>
      <c r="H1289" s="29" t="str">
        <f>IF(D1289="","",VLOOKUP(D1289,'Műszaki adattábla'!F:P,11,0))</f>
        <v/>
      </c>
      <c r="I1289" s="30"/>
      <c r="J1289" s="30"/>
      <c r="K1289" s="31" t="str">
        <f>IF(D1289="","",ROUND(((F1289*I1289*'Műszaki adattábla'!$C$7/'Műszaki adattábla'!$C$8)+(G1289*I1289)+(H1289*I1289))/12*'Műszaki adattábla'!T1280,0))</f>
        <v/>
      </c>
      <c r="L1289" s="32" t="str">
        <f t="shared" si="45"/>
        <v/>
      </c>
    </row>
    <row r="1290" spans="2:12" ht="14.4" thickBot="1" x14ac:dyDescent="0.3">
      <c r="B1290" s="28" t="str">
        <f t="shared" si="44"/>
        <v/>
      </c>
      <c r="C1290" s="167" t="str">
        <f>IF(D1290="","",VLOOKUP(D1290,'Műszaki adattábla'!F:G,2,0))</f>
        <v/>
      </c>
      <c r="D1290" s="168" t="str">
        <f>IF('Műszaki adattábla'!F1281="","",'Műszaki adattábla'!F1281)</f>
        <v/>
      </c>
      <c r="E1290" s="169" t="str">
        <f>IF(D1290="","",VLOOKUP(D1290,'Műszaki adattábla'!F:R,13,0))</f>
        <v/>
      </c>
      <c r="F1290" s="29" t="str">
        <f>IF(D1290="","",VLOOKUP(D1290,'Műszaki adattábla'!F:M,8,0))</f>
        <v/>
      </c>
      <c r="G1290" s="29" t="str">
        <f>IF(D1290="","",IF('Műszaki adattábla'!L1281="20-99",IF('Műszaki adattábla'!O1281="","Nem adott meg lekötött teljesítményt",VLOOKUP(D1290,'Műszaki adattábla'!F:O,10,0)),0))</f>
        <v/>
      </c>
      <c r="H1290" s="29" t="str">
        <f>IF(D1290="","",VLOOKUP(D1290,'Műszaki adattábla'!F:P,11,0))</f>
        <v/>
      </c>
      <c r="I1290" s="30"/>
      <c r="J1290" s="30"/>
      <c r="K1290" s="31" t="str">
        <f>IF(D1290="","",ROUND(((F1290*I1290*'Műszaki adattábla'!$C$7/'Műszaki adattábla'!$C$8)+(G1290*I1290)+(H1290*I1290))/12*'Műszaki adattábla'!T1281,0))</f>
        <v/>
      </c>
      <c r="L1290" s="32" t="str">
        <f t="shared" si="45"/>
        <v/>
      </c>
    </row>
    <row r="1291" spans="2:12" ht="14.4" thickBot="1" x14ac:dyDescent="0.3">
      <c r="B1291" s="28" t="str">
        <f t="shared" si="44"/>
        <v/>
      </c>
      <c r="C1291" s="167" t="str">
        <f>IF(D1291="","",VLOOKUP(D1291,'Műszaki adattábla'!F:G,2,0))</f>
        <v/>
      </c>
      <c r="D1291" s="168" t="str">
        <f>IF('Műszaki adattábla'!F1282="","",'Műszaki adattábla'!F1282)</f>
        <v/>
      </c>
      <c r="E1291" s="169" t="str">
        <f>IF(D1291="","",VLOOKUP(D1291,'Műszaki adattábla'!F:R,13,0))</f>
        <v/>
      </c>
      <c r="F1291" s="29" t="str">
        <f>IF(D1291="","",VLOOKUP(D1291,'Műszaki adattábla'!F:M,8,0))</f>
        <v/>
      </c>
      <c r="G1291" s="29" t="str">
        <f>IF(D1291="","",IF('Műszaki adattábla'!L1282="20-99",IF('Műszaki adattábla'!O1282="","Nem adott meg lekötött teljesítményt",VLOOKUP(D1291,'Műszaki adattábla'!F:O,10,0)),0))</f>
        <v/>
      </c>
      <c r="H1291" s="29" t="str">
        <f>IF(D1291="","",VLOOKUP(D1291,'Műszaki adattábla'!F:P,11,0))</f>
        <v/>
      </c>
      <c r="I1291" s="30"/>
      <c r="J1291" s="30"/>
      <c r="K1291" s="31" t="str">
        <f>IF(D1291="","",ROUND(((F1291*I1291*'Műszaki adattábla'!$C$7/'Műszaki adattábla'!$C$8)+(G1291*I1291)+(H1291*I1291))/12*'Műszaki adattábla'!T1282,0))</f>
        <v/>
      </c>
      <c r="L1291" s="32" t="str">
        <f t="shared" si="45"/>
        <v/>
      </c>
    </row>
    <row r="1292" spans="2:12" ht="14.4" thickBot="1" x14ac:dyDescent="0.3">
      <c r="B1292" s="28" t="str">
        <f t="shared" si="44"/>
        <v/>
      </c>
      <c r="C1292" s="167" t="str">
        <f>IF(D1292="","",VLOOKUP(D1292,'Műszaki adattábla'!F:G,2,0))</f>
        <v/>
      </c>
      <c r="D1292" s="168" t="str">
        <f>IF('Műszaki adattábla'!F1283="","",'Műszaki adattábla'!F1283)</f>
        <v/>
      </c>
      <c r="E1292" s="169" t="str">
        <f>IF(D1292="","",VLOOKUP(D1292,'Műszaki adattábla'!F:R,13,0))</f>
        <v/>
      </c>
      <c r="F1292" s="29" t="str">
        <f>IF(D1292="","",VLOOKUP(D1292,'Műszaki adattábla'!F:M,8,0))</f>
        <v/>
      </c>
      <c r="G1292" s="29" t="str">
        <f>IF(D1292="","",IF('Műszaki adattábla'!L1283="20-99",IF('Műszaki adattábla'!O1283="","Nem adott meg lekötött teljesítményt",VLOOKUP(D1292,'Műszaki adattábla'!F:O,10,0)),0))</f>
        <v/>
      </c>
      <c r="H1292" s="29" t="str">
        <f>IF(D1292="","",VLOOKUP(D1292,'Műszaki adattábla'!F:P,11,0))</f>
        <v/>
      </c>
      <c r="I1292" s="30"/>
      <c r="J1292" s="30"/>
      <c r="K1292" s="31" t="str">
        <f>IF(D1292="","",ROUND(((F1292*I1292*'Műszaki adattábla'!$C$7/'Műszaki adattábla'!$C$8)+(G1292*I1292)+(H1292*I1292))/12*'Műszaki adattábla'!T1283,0))</f>
        <v/>
      </c>
      <c r="L1292" s="32" t="str">
        <f t="shared" si="45"/>
        <v/>
      </c>
    </row>
    <row r="1293" spans="2:12" ht="14.4" thickBot="1" x14ac:dyDescent="0.3">
      <c r="B1293" s="28" t="str">
        <f t="shared" si="44"/>
        <v/>
      </c>
      <c r="C1293" s="167" t="str">
        <f>IF(D1293="","",VLOOKUP(D1293,'Műszaki adattábla'!F:G,2,0))</f>
        <v/>
      </c>
      <c r="D1293" s="168" t="str">
        <f>IF('Műszaki adattábla'!F1284="","",'Műszaki adattábla'!F1284)</f>
        <v/>
      </c>
      <c r="E1293" s="169" t="str">
        <f>IF(D1293="","",VLOOKUP(D1293,'Műszaki adattábla'!F:R,13,0))</f>
        <v/>
      </c>
      <c r="F1293" s="29" t="str">
        <f>IF(D1293="","",VLOOKUP(D1293,'Műszaki adattábla'!F:M,8,0))</f>
        <v/>
      </c>
      <c r="G1293" s="29" t="str">
        <f>IF(D1293="","",IF('Műszaki adattábla'!L1284="20-99",IF('Műszaki adattábla'!O1284="","Nem adott meg lekötött teljesítményt",VLOOKUP(D1293,'Műszaki adattábla'!F:O,10,0)),0))</f>
        <v/>
      </c>
      <c r="H1293" s="29" t="str">
        <f>IF(D1293="","",VLOOKUP(D1293,'Műszaki adattábla'!F:P,11,0))</f>
        <v/>
      </c>
      <c r="I1293" s="30"/>
      <c r="J1293" s="30"/>
      <c r="K1293" s="31" t="str">
        <f>IF(D1293="","",ROUND(((F1293*I1293*'Műszaki adattábla'!$C$7/'Műszaki adattábla'!$C$8)+(G1293*I1293)+(H1293*I1293))/12*'Műszaki adattábla'!T1284,0))</f>
        <v/>
      </c>
      <c r="L1293" s="32" t="str">
        <f t="shared" si="45"/>
        <v/>
      </c>
    </row>
    <row r="1294" spans="2:12" ht="14.4" thickBot="1" x14ac:dyDescent="0.3">
      <c r="B1294" s="28" t="str">
        <f t="shared" si="44"/>
        <v/>
      </c>
      <c r="C1294" s="167" t="str">
        <f>IF(D1294="","",VLOOKUP(D1294,'Műszaki adattábla'!F:G,2,0))</f>
        <v/>
      </c>
      <c r="D1294" s="168" t="str">
        <f>IF('Műszaki adattábla'!F1285="","",'Műszaki adattábla'!F1285)</f>
        <v/>
      </c>
      <c r="E1294" s="169" t="str">
        <f>IF(D1294="","",VLOOKUP(D1294,'Műszaki adattábla'!F:R,13,0))</f>
        <v/>
      </c>
      <c r="F1294" s="29" t="str">
        <f>IF(D1294="","",VLOOKUP(D1294,'Műszaki adattábla'!F:M,8,0))</f>
        <v/>
      </c>
      <c r="G1294" s="29" t="str">
        <f>IF(D1294="","",IF('Műszaki adattábla'!L1285="20-99",IF('Műszaki adattábla'!O1285="","Nem adott meg lekötött teljesítményt",VLOOKUP(D1294,'Műszaki adattábla'!F:O,10,0)),0))</f>
        <v/>
      </c>
      <c r="H1294" s="29" t="str">
        <f>IF(D1294="","",VLOOKUP(D1294,'Műszaki adattábla'!F:P,11,0))</f>
        <v/>
      </c>
      <c r="I1294" s="30"/>
      <c r="J1294" s="30"/>
      <c r="K1294" s="31" t="str">
        <f>IF(D1294="","",ROUND(((F1294*I1294*'Műszaki adattábla'!$C$7/'Műszaki adattábla'!$C$8)+(G1294*I1294)+(H1294*I1294))/12*'Műszaki adattábla'!T1285,0))</f>
        <v/>
      </c>
      <c r="L1294" s="32" t="str">
        <f t="shared" si="45"/>
        <v/>
      </c>
    </row>
    <row r="1295" spans="2:12" ht="14.4" thickBot="1" x14ac:dyDescent="0.3">
      <c r="B1295" s="28" t="str">
        <f t="shared" si="44"/>
        <v/>
      </c>
      <c r="C1295" s="167" t="str">
        <f>IF(D1295="","",VLOOKUP(D1295,'Műszaki adattábla'!F:G,2,0))</f>
        <v/>
      </c>
      <c r="D1295" s="168" t="str">
        <f>IF('Műszaki adattábla'!F1286="","",'Műszaki adattábla'!F1286)</f>
        <v/>
      </c>
      <c r="E1295" s="169" t="str">
        <f>IF(D1295="","",VLOOKUP(D1295,'Műszaki adattábla'!F:R,13,0))</f>
        <v/>
      </c>
      <c r="F1295" s="29" t="str">
        <f>IF(D1295="","",VLOOKUP(D1295,'Műszaki adattábla'!F:M,8,0))</f>
        <v/>
      </c>
      <c r="G1295" s="29" t="str">
        <f>IF(D1295="","",IF('Műszaki adattábla'!L1286="20-99",IF('Műszaki adattábla'!O1286="","Nem adott meg lekötött teljesítményt",VLOOKUP(D1295,'Műszaki adattábla'!F:O,10,0)),0))</f>
        <v/>
      </c>
      <c r="H1295" s="29" t="str">
        <f>IF(D1295="","",VLOOKUP(D1295,'Műszaki adattábla'!F:P,11,0))</f>
        <v/>
      </c>
      <c r="I1295" s="30"/>
      <c r="J1295" s="30"/>
      <c r="K1295" s="31" t="str">
        <f>IF(D1295="","",ROUND(((F1295*I1295*'Műszaki adattábla'!$C$7/'Műszaki adattábla'!$C$8)+(G1295*I1295)+(H1295*I1295))/12*'Műszaki adattábla'!T1286,0))</f>
        <v/>
      </c>
      <c r="L1295" s="32" t="str">
        <f t="shared" si="45"/>
        <v/>
      </c>
    </row>
    <row r="1296" spans="2:12" ht="14.4" thickBot="1" x14ac:dyDescent="0.3">
      <c r="B1296" s="28" t="str">
        <f t="shared" si="44"/>
        <v/>
      </c>
      <c r="C1296" s="167" t="str">
        <f>IF(D1296="","",VLOOKUP(D1296,'Műszaki adattábla'!F:G,2,0))</f>
        <v/>
      </c>
      <c r="D1296" s="168" t="str">
        <f>IF('Műszaki adattábla'!F1287="","",'Műszaki adattábla'!F1287)</f>
        <v/>
      </c>
      <c r="E1296" s="169" t="str">
        <f>IF(D1296="","",VLOOKUP(D1296,'Műszaki adattábla'!F:R,13,0))</f>
        <v/>
      </c>
      <c r="F1296" s="29" t="str">
        <f>IF(D1296="","",VLOOKUP(D1296,'Műszaki adattábla'!F:M,8,0))</f>
        <v/>
      </c>
      <c r="G1296" s="29" t="str">
        <f>IF(D1296="","",IF('Műszaki adattábla'!L1287="20-99",IF('Műszaki adattábla'!O1287="","Nem adott meg lekötött teljesítményt",VLOOKUP(D1296,'Műszaki adattábla'!F:O,10,0)),0))</f>
        <v/>
      </c>
      <c r="H1296" s="29" t="str">
        <f>IF(D1296="","",VLOOKUP(D1296,'Műszaki adattábla'!F:P,11,0))</f>
        <v/>
      </c>
      <c r="I1296" s="30"/>
      <c r="J1296" s="30"/>
      <c r="K1296" s="31" t="str">
        <f>IF(D1296="","",ROUND(((F1296*I1296*'Műszaki adattábla'!$C$7/'Műszaki adattábla'!$C$8)+(G1296*I1296)+(H1296*I1296))/12*'Műszaki adattábla'!T1287,0))</f>
        <v/>
      </c>
      <c r="L1296" s="32" t="str">
        <f t="shared" si="45"/>
        <v/>
      </c>
    </row>
    <row r="1297" spans="2:12" ht="14.4" thickBot="1" x14ac:dyDescent="0.3">
      <c r="B1297" s="28" t="str">
        <f t="shared" si="44"/>
        <v/>
      </c>
      <c r="C1297" s="167" t="str">
        <f>IF(D1297="","",VLOOKUP(D1297,'Műszaki adattábla'!F:G,2,0))</f>
        <v/>
      </c>
      <c r="D1297" s="168" t="str">
        <f>IF('Műszaki adattábla'!F1288="","",'Műszaki adattábla'!F1288)</f>
        <v/>
      </c>
      <c r="E1297" s="169" t="str">
        <f>IF(D1297="","",VLOOKUP(D1297,'Műszaki adattábla'!F:R,13,0))</f>
        <v/>
      </c>
      <c r="F1297" s="29" t="str">
        <f>IF(D1297="","",VLOOKUP(D1297,'Műszaki adattábla'!F:M,8,0))</f>
        <v/>
      </c>
      <c r="G1297" s="29" t="str">
        <f>IF(D1297="","",IF('Műszaki adattábla'!L1288="20-99",IF('Műszaki adattábla'!O1288="","Nem adott meg lekötött teljesítményt",VLOOKUP(D1297,'Műszaki adattábla'!F:O,10,0)),0))</f>
        <v/>
      </c>
      <c r="H1297" s="29" t="str">
        <f>IF(D1297="","",VLOOKUP(D1297,'Műszaki adattábla'!F:P,11,0))</f>
        <v/>
      </c>
      <c r="I1297" s="30"/>
      <c r="J1297" s="30"/>
      <c r="K1297" s="31" t="str">
        <f>IF(D1297="","",ROUND(((F1297*I1297*'Műszaki adattábla'!$C$7/'Műszaki adattábla'!$C$8)+(G1297*I1297)+(H1297*I1297))/12*'Műszaki adattábla'!T1288,0))</f>
        <v/>
      </c>
      <c r="L1297" s="32" t="str">
        <f t="shared" si="45"/>
        <v/>
      </c>
    </row>
    <row r="1298" spans="2:12" ht="14.4" thickBot="1" x14ac:dyDescent="0.3">
      <c r="B1298" s="28" t="str">
        <f t="shared" si="44"/>
        <v/>
      </c>
      <c r="C1298" s="167" t="str">
        <f>IF(D1298="","",VLOOKUP(D1298,'Műszaki adattábla'!F:G,2,0))</f>
        <v/>
      </c>
      <c r="D1298" s="168" t="str">
        <f>IF('Műszaki adattábla'!F1289="","",'Műszaki adattábla'!F1289)</f>
        <v/>
      </c>
      <c r="E1298" s="169" t="str">
        <f>IF(D1298="","",VLOOKUP(D1298,'Műszaki adattábla'!F:R,13,0))</f>
        <v/>
      </c>
      <c r="F1298" s="29" t="str">
        <f>IF(D1298="","",VLOOKUP(D1298,'Műszaki adattábla'!F:M,8,0))</f>
        <v/>
      </c>
      <c r="G1298" s="29" t="str">
        <f>IF(D1298="","",IF('Műszaki adattábla'!L1289="20-99",IF('Műszaki adattábla'!O1289="","Nem adott meg lekötött teljesítményt",VLOOKUP(D1298,'Műszaki adattábla'!F:O,10,0)),0))</f>
        <v/>
      </c>
      <c r="H1298" s="29" t="str">
        <f>IF(D1298="","",VLOOKUP(D1298,'Műszaki adattábla'!F:P,11,0))</f>
        <v/>
      </c>
      <c r="I1298" s="30"/>
      <c r="J1298" s="30"/>
      <c r="K1298" s="31" t="str">
        <f>IF(D1298="","",ROUND(((F1298*I1298*'Műszaki adattábla'!$C$7/'Műszaki adattábla'!$C$8)+(G1298*I1298)+(H1298*I1298))/12*'Műszaki adattábla'!T1289,0))</f>
        <v/>
      </c>
      <c r="L1298" s="32" t="str">
        <f t="shared" si="45"/>
        <v/>
      </c>
    </row>
    <row r="1299" spans="2:12" ht="14.4" thickBot="1" x14ac:dyDescent="0.3">
      <c r="B1299" s="28" t="str">
        <f t="shared" si="44"/>
        <v/>
      </c>
      <c r="C1299" s="167" t="str">
        <f>IF(D1299="","",VLOOKUP(D1299,'Műszaki adattábla'!F:G,2,0))</f>
        <v/>
      </c>
      <c r="D1299" s="168" t="str">
        <f>IF('Műszaki adattábla'!F1290="","",'Műszaki adattábla'!F1290)</f>
        <v/>
      </c>
      <c r="E1299" s="169" t="str">
        <f>IF(D1299="","",VLOOKUP(D1299,'Műszaki adattábla'!F:R,13,0))</f>
        <v/>
      </c>
      <c r="F1299" s="29" t="str">
        <f>IF(D1299="","",VLOOKUP(D1299,'Műszaki adattábla'!F:M,8,0))</f>
        <v/>
      </c>
      <c r="G1299" s="29" t="str">
        <f>IF(D1299="","",IF('Műszaki adattábla'!L1290="20-99",IF('Műszaki adattábla'!O1290="","Nem adott meg lekötött teljesítményt",VLOOKUP(D1299,'Műszaki adattábla'!F:O,10,0)),0))</f>
        <v/>
      </c>
      <c r="H1299" s="29" t="str">
        <f>IF(D1299="","",VLOOKUP(D1299,'Műszaki adattábla'!F:P,11,0))</f>
        <v/>
      </c>
      <c r="I1299" s="30"/>
      <c r="J1299" s="30"/>
      <c r="K1299" s="31" t="str">
        <f>IF(D1299="","",ROUND(((F1299*I1299*'Műszaki adattábla'!$C$7/'Műszaki adattábla'!$C$8)+(G1299*I1299)+(H1299*I1299))/12*'Műszaki adattábla'!T1290,0))</f>
        <v/>
      </c>
      <c r="L1299" s="32" t="str">
        <f t="shared" si="45"/>
        <v/>
      </c>
    </row>
    <row r="1300" spans="2:12" ht="14.4" thickBot="1" x14ac:dyDescent="0.3">
      <c r="B1300" s="28" t="str">
        <f t="shared" si="44"/>
        <v/>
      </c>
      <c r="C1300" s="167" t="str">
        <f>IF(D1300="","",VLOOKUP(D1300,'Műszaki adattábla'!F:G,2,0))</f>
        <v/>
      </c>
      <c r="D1300" s="168" t="str">
        <f>IF('Műszaki adattábla'!F1291="","",'Műszaki adattábla'!F1291)</f>
        <v/>
      </c>
      <c r="E1300" s="169" t="str">
        <f>IF(D1300="","",VLOOKUP(D1300,'Műszaki adattábla'!F:R,13,0))</f>
        <v/>
      </c>
      <c r="F1300" s="29" t="str">
        <f>IF(D1300="","",VLOOKUP(D1300,'Műszaki adattábla'!F:M,8,0))</f>
        <v/>
      </c>
      <c r="G1300" s="29" t="str">
        <f>IF(D1300="","",IF('Műszaki adattábla'!L1291="20-99",IF('Műszaki adattábla'!O1291="","Nem adott meg lekötött teljesítményt",VLOOKUP(D1300,'Műszaki adattábla'!F:O,10,0)),0))</f>
        <v/>
      </c>
      <c r="H1300" s="29" t="str">
        <f>IF(D1300="","",VLOOKUP(D1300,'Műszaki adattábla'!F:P,11,0))</f>
        <v/>
      </c>
      <c r="I1300" s="30"/>
      <c r="J1300" s="30"/>
      <c r="K1300" s="31" t="str">
        <f>IF(D1300="","",ROUND(((F1300*I1300*'Műszaki adattábla'!$C$7/'Műszaki adattábla'!$C$8)+(G1300*I1300)+(H1300*I1300))/12*'Műszaki adattábla'!T1291,0))</f>
        <v/>
      </c>
      <c r="L1300" s="32" t="str">
        <f t="shared" si="45"/>
        <v/>
      </c>
    </row>
    <row r="1301" spans="2:12" ht="14.4" thickBot="1" x14ac:dyDescent="0.3">
      <c r="B1301" s="28" t="str">
        <f t="shared" si="44"/>
        <v/>
      </c>
      <c r="C1301" s="167" t="str">
        <f>IF(D1301="","",VLOOKUP(D1301,'Műszaki adattábla'!F:G,2,0))</f>
        <v/>
      </c>
      <c r="D1301" s="168" t="str">
        <f>IF('Műszaki adattábla'!F1292="","",'Műszaki adattábla'!F1292)</f>
        <v/>
      </c>
      <c r="E1301" s="169" t="str">
        <f>IF(D1301="","",VLOOKUP(D1301,'Műszaki adattábla'!F:R,13,0))</f>
        <v/>
      </c>
      <c r="F1301" s="29" t="str">
        <f>IF(D1301="","",VLOOKUP(D1301,'Műszaki adattábla'!F:M,8,0))</f>
        <v/>
      </c>
      <c r="G1301" s="29" t="str">
        <f>IF(D1301="","",IF('Műszaki adattábla'!L1292="20-99",IF('Műszaki adattábla'!O1292="","Nem adott meg lekötött teljesítményt",VLOOKUP(D1301,'Műszaki adattábla'!F:O,10,0)),0))</f>
        <v/>
      </c>
      <c r="H1301" s="29" t="str">
        <f>IF(D1301="","",VLOOKUP(D1301,'Műszaki adattábla'!F:P,11,0))</f>
        <v/>
      </c>
      <c r="I1301" s="30"/>
      <c r="J1301" s="30"/>
      <c r="K1301" s="31" t="str">
        <f>IF(D1301="","",ROUND(((F1301*I1301*'Műszaki adattábla'!$C$7/'Műszaki adattábla'!$C$8)+(G1301*I1301)+(H1301*I1301))/12*'Műszaki adattábla'!T1292,0))</f>
        <v/>
      </c>
      <c r="L1301" s="32" t="str">
        <f t="shared" si="45"/>
        <v/>
      </c>
    </row>
    <row r="1302" spans="2:12" ht="14.4" thickBot="1" x14ac:dyDescent="0.3">
      <c r="B1302" s="28" t="str">
        <f t="shared" si="44"/>
        <v/>
      </c>
      <c r="C1302" s="167" t="str">
        <f>IF(D1302="","",VLOOKUP(D1302,'Műszaki adattábla'!F:G,2,0))</f>
        <v/>
      </c>
      <c r="D1302" s="168" t="str">
        <f>IF('Műszaki adattábla'!F1293="","",'Műszaki adattábla'!F1293)</f>
        <v/>
      </c>
      <c r="E1302" s="169" t="str">
        <f>IF(D1302="","",VLOOKUP(D1302,'Műszaki adattábla'!F:R,13,0))</f>
        <v/>
      </c>
      <c r="F1302" s="29" t="str">
        <f>IF(D1302="","",VLOOKUP(D1302,'Műszaki adattábla'!F:M,8,0))</f>
        <v/>
      </c>
      <c r="G1302" s="29" t="str">
        <f>IF(D1302="","",IF('Műszaki adattábla'!L1293="20-99",IF('Műszaki adattábla'!O1293="","Nem adott meg lekötött teljesítményt",VLOOKUP(D1302,'Műszaki adattábla'!F:O,10,0)),0))</f>
        <v/>
      </c>
      <c r="H1302" s="29" t="str">
        <f>IF(D1302="","",VLOOKUP(D1302,'Műszaki adattábla'!F:P,11,0))</f>
        <v/>
      </c>
      <c r="I1302" s="30"/>
      <c r="J1302" s="30"/>
      <c r="K1302" s="31" t="str">
        <f>IF(D1302="","",ROUND(((F1302*I1302*'Műszaki adattábla'!$C$7/'Műszaki adattábla'!$C$8)+(G1302*I1302)+(H1302*I1302))/12*'Műszaki adattábla'!T1293,0))</f>
        <v/>
      </c>
      <c r="L1302" s="32" t="str">
        <f t="shared" si="45"/>
        <v/>
      </c>
    </row>
    <row r="1303" spans="2:12" ht="14.4" thickBot="1" x14ac:dyDescent="0.3">
      <c r="B1303" s="28" t="str">
        <f t="shared" si="44"/>
        <v/>
      </c>
      <c r="C1303" s="167" t="str">
        <f>IF(D1303="","",VLOOKUP(D1303,'Műszaki adattábla'!F:G,2,0))</f>
        <v/>
      </c>
      <c r="D1303" s="168" t="str">
        <f>IF('Műszaki adattábla'!F1294="","",'Műszaki adattábla'!F1294)</f>
        <v/>
      </c>
      <c r="E1303" s="169" t="str">
        <f>IF(D1303="","",VLOOKUP(D1303,'Műszaki adattábla'!F:R,13,0))</f>
        <v/>
      </c>
      <c r="F1303" s="29" t="str">
        <f>IF(D1303="","",VLOOKUP(D1303,'Műszaki adattábla'!F:M,8,0))</f>
        <v/>
      </c>
      <c r="G1303" s="29" t="str">
        <f>IF(D1303="","",IF('Műszaki adattábla'!L1294="20-99",IF('Műszaki adattábla'!O1294="","Nem adott meg lekötött teljesítményt",VLOOKUP(D1303,'Műszaki adattábla'!F:O,10,0)),0))</f>
        <v/>
      </c>
      <c r="H1303" s="29" t="str">
        <f>IF(D1303="","",VLOOKUP(D1303,'Műszaki adattábla'!F:P,11,0))</f>
        <v/>
      </c>
      <c r="I1303" s="30"/>
      <c r="J1303" s="30"/>
      <c r="K1303" s="31" t="str">
        <f>IF(D1303="","",ROUND(((F1303*I1303*'Műszaki adattábla'!$C$7/'Műszaki adattábla'!$C$8)+(G1303*I1303)+(H1303*I1303))/12*'Műszaki adattábla'!T1294,0))</f>
        <v/>
      </c>
      <c r="L1303" s="32" t="str">
        <f t="shared" si="45"/>
        <v/>
      </c>
    </row>
    <row r="1304" spans="2:12" ht="14.4" thickBot="1" x14ac:dyDescent="0.3">
      <c r="B1304" s="28" t="str">
        <f t="shared" ref="B1304:B1367" si="46">IF(D1304="","",B1303+1)</f>
        <v/>
      </c>
      <c r="C1304" s="167" t="str">
        <f>IF(D1304="","",VLOOKUP(D1304,'Műszaki adattábla'!F:G,2,0))</f>
        <v/>
      </c>
      <c r="D1304" s="168" t="str">
        <f>IF('Műszaki adattábla'!F1295="","",'Műszaki adattábla'!F1295)</f>
        <v/>
      </c>
      <c r="E1304" s="169" t="str">
        <f>IF(D1304="","",VLOOKUP(D1304,'Műszaki adattábla'!F:R,13,0))</f>
        <v/>
      </c>
      <c r="F1304" s="29" t="str">
        <f>IF(D1304="","",VLOOKUP(D1304,'Műszaki adattábla'!F:M,8,0))</f>
        <v/>
      </c>
      <c r="G1304" s="29" t="str">
        <f>IF(D1304="","",IF('Műszaki adattábla'!L1295="20-99",IF('Műszaki adattábla'!O1295="","Nem adott meg lekötött teljesítményt",VLOOKUP(D1304,'Műszaki adattábla'!F:O,10,0)),0))</f>
        <v/>
      </c>
      <c r="H1304" s="29" t="str">
        <f>IF(D1304="","",VLOOKUP(D1304,'Műszaki adattábla'!F:P,11,0))</f>
        <v/>
      </c>
      <c r="I1304" s="30"/>
      <c r="J1304" s="30"/>
      <c r="K1304" s="31" t="str">
        <f>IF(D1304="","",ROUND(((F1304*I1304*'Műszaki adattábla'!$C$7/'Műszaki adattábla'!$C$8)+(G1304*I1304)+(H1304*I1304))/12*'Műszaki adattábla'!T1295,0))</f>
        <v/>
      </c>
      <c r="L1304" s="32" t="str">
        <f t="shared" ref="L1304:L1367" si="47">IF(D1304="","",ROUND((J1304/1000)*E1304,0))</f>
        <v/>
      </c>
    </row>
    <row r="1305" spans="2:12" ht="14.4" thickBot="1" x14ac:dyDescent="0.3">
      <c r="B1305" s="28" t="str">
        <f t="shared" si="46"/>
        <v/>
      </c>
      <c r="C1305" s="167" t="str">
        <f>IF(D1305="","",VLOOKUP(D1305,'Műszaki adattábla'!F:G,2,0))</f>
        <v/>
      </c>
      <c r="D1305" s="168" t="str">
        <f>IF('Műszaki adattábla'!F1296="","",'Műszaki adattábla'!F1296)</f>
        <v/>
      </c>
      <c r="E1305" s="169" t="str">
        <f>IF(D1305="","",VLOOKUP(D1305,'Műszaki adattábla'!F:R,13,0))</f>
        <v/>
      </c>
      <c r="F1305" s="29" t="str">
        <f>IF(D1305="","",VLOOKUP(D1305,'Műszaki adattábla'!F:M,8,0))</f>
        <v/>
      </c>
      <c r="G1305" s="29" t="str">
        <f>IF(D1305="","",IF('Műszaki adattábla'!L1296="20-99",IF('Műszaki adattábla'!O1296="","Nem adott meg lekötött teljesítményt",VLOOKUP(D1305,'Műszaki adattábla'!F:O,10,0)),0))</f>
        <v/>
      </c>
      <c r="H1305" s="29" t="str">
        <f>IF(D1305="","",VLOOKUP(D1305,'Műszaki adattábla'!F:P,11,0))</f>
        <v/>
      </c>
      <c r="I1305" s="30"/>
      <c r="J1305" s="30"/>
      <c r="K1305" s="31" t="str">
        <f>IF(D1305="","",ROUND(((F1305*I1305*'Műszaki adattábla'!$C$7/'Műszaki adattábla'!$C$8)+(G1305*I1305)+(H1305*I1305))/12*'Műszaki adattábla'!T1296,0))</f>
        <v/>
      </c>
      <c r="L1305" s="32" t="str">
        <f t="shared" si="47"/>
        <v/>
      </c>
    </row>
    <row r="1306" spans="2:12" ht="14.4" thickBot="1" x14ac:dyDescent="0.3">
      <c r="B1306" s="28" t="str">
        <f t="shared" si="46"/>
        <v/>
      </c>
      <c r="C1306" s="167" t="str">
        <f>IF(D1306="","",VLOOKUP(D1306,'Műszaki adattábla'!F:G,2,0))</f>
        <v/>
      </c>
      <c r="D1306" s="168" t="str">
        <f>IF('Műszaki adattábla'!F1297="","",'Műszaki adattábla'!F1297)</f>
        <v/>
      </c>
      <c r="E1306" s="169" t="str">
        <f>IF(D1306="","",VLOOKUP(D1306,'Műszaki adattábla'!F:R,13,0))</f>
        <v/>
      </c>
      <c r="F1306" s="29" t="str">
        <f>IF(D1306="","",VLOOKUP(D1306,'Műszaki adattábla'!F:M,8,0))</f>
        <v/>
      </c>
      <c r="G1306" s="29" t="str">
        <f>IF(D1306="","",IF('Műszaki adattábla'!L1297="20-99",IF('Műszaki adattábla'!O1297="","Nem adott meg lekötött teljesítményt",VLOOKUP(D1306,'Műszaki adattábla'!F:O,10,0)),0))</f>
        <v/>
      </c>
      <c r="H1306" s="29" t="str">
        <f>IF(D1306="","",VLOOKUP(D1306,'Műszaki adattábla'!F:P,11,0))</f>
        <v/>
      </c>
      <c r="I1306" s="30"/>
      <c r="J1306" s="30"/>
      <c r="K1306" s="31" t="str">
        <f>IF(D1306="","",ROUND(((F1306*I1306*'Műszaki adattábla'!$C$7/'Műszaki adattábla'!$C$8)+(G1306*I1306)+(H1306*I1306))/12*'Műszaki adattábla'!T1297,0))</f>
        <v/>
      </c>
      <c r="L1306" s="32" t="str">
        <f t="shared" si="47"/>
        <v/>
      </c>
    </row>
    <row r="1307" spans="2:12" ht="14.4" thickBot="1" x14ac:dyDescent="0.3">
      <c r="B1307" s="28" t="str">
        <f t="shared" si="46"/>
        <v/>
      </c>
      <c r="C1307" s="167" t="str">
        <f>IF(D1307="","",VLOOKUP(D1307,'Műszaki adattábla'!F:G,2,0))</f>
        <v/>
      </c>
      <c r="D1307" s="168" t="str">
        <f>IF('Műszaki adattábla'!F1298="","",'Műszaki adattábla'!F1298)</f>
        <v/>
      </c>
      <c r="E1307" s="169" t="str">
        <f>IF(D1307="","",VLOOKUP(D1307,'Műszaki adattábla'!F:R,13,0))</f>
        <v/>
      </c>
      <c r="F1307" s="29" t="str">
        <f>IF(D1307="","",VLOOKUP(D1307,'Műszaki adattábla'!F:M,8,0))</f>
        <v/>
      </c>
      <c r="G1307" s="29" t="str">
        <f>IF(D1307="","",IF('Műszaki adattábla'!L1298="20-99",IF('Műszaki adattábla'!O1298="","Nem adott meg lekötött teljesítményt",VLOOKUP(D1307,'Műszaki adattábla'!F:O,10,0)),0))</f>
        <v/>
      </c>
      <c r="H1307" s="29" t="str">
        <f>IF(D1307="","",VLOOKUP(D1307,'Műszaki adattábla'!F:P,11,0))</f>
        <v/>
      </c>
      <c r="I1307" s="30"/>
      <c r="J1307" s="30"/>
      <c r="K1307" s="31" t="str">
        <f>IF(D1307="","",ROUND(((F1307*I1307*'Műszaki adattábla'!$C$7/'Műszaki adattábla'!$C$8)+(G1307*I1307)+(H1307*I1307))/12*'Műszaki adattábla'!T1298,0))</f>
        <v/>
      </c>
      <c r="L1307" s="32" t="str">
        <f t="shared" si="47"/>
        <v/>
      </c>
    </row>
    <row r="1308" spans="2:12" ht="14.4" thickBot="1" x14ac:dyDescent="0.3">
      <c r="B1308" s="28" t="str">
        <f t="shared" si="46"/>
        <v/>
      </c>
      <c r="C1308" s="167" t="str">
        <f>IF(D1308="","",VLOOKUP(D1308,'Műszaki adattábla'!F:G,2,0))</f>
        <v/>
      </c>
      <c r="D1308" s="168" t="str">
        <f>IF('Műszaki adattábla'!F1299="","",'Műszaki adattábla'!F1299)</f>
        <v/>
      </c>
      <c r="E1308" s="169" t="str">
        <f>IF(D1308="","",VLOOKUP(D1308,'Műszaki adattábla'!F:R,13,0))</f>
        <v/>
      </c>
      <c r="F1308" s="29" t="str">
        <f>IF(D1308="","",VLOOKUP(D1308,'Műszaki adattábla'!F:M,8,0))</f>
        <v/>
      </c>
      <c r="G1308" s="29" t="str">
        <f>IF(D1308="","",IF('Műszaki adattábla'!L1299="20-99",IF('Műszaki adattábla'!O1299="","Nem adott meg lekötött teljesítményt",VLOOKUP(D1308,'Műszaki adattábla'!F:O,10,0)),0))</f>
        <v/>
      </c>
      <c r="H1308" s="29" t="str">
        <f>IF(D1308="","",VLOOKUP(D1308,'Műszaki adattábla'!F:P,11,0))</f>
        <v/>
      </c>
      <c r="I1308" s="30"/>
      <c r="J1308" s="30"/>
      <c r="K1308" s="31" t="str">
        <f>IF(D1308="","",ROUND(((F1308*I1308*'Műszaki adattábla'!$C$7/'Műszaki adattábla'!$C$8)+(G1308*I1308)+(H1308*I1308))/12*'Műszaki adattábla'!T1299,0))</f>
        <v/>
      </c>
      <c r="L1308" s="32" t="str">
        <f t="shared" si="47"/>
        <v/>
      </c>
    </row>
    <row r="1309" spans="2:12" ht="14.4" thickBot="1" x14ac:dyDescent="0.3">
      <c r="B1309" s="28" t="str">
        <f t="shared" si="46"/>
        <v/>
      </c>
      <c r="C1309" s="167" t="str">
        <f>IF(D1309="","",VLOOKUP(D1309,'Műszaki adattábla'!F:G,2,0))</f>
        <v/>
      </c>
      <c r="D1309" s="168" t="str">
        <f>IF('Műszaki adattábla'!F1300="","",'Műszaki adattábla'!F1300)</f>
        <v/>
      </c>
      <c r="E1309" s="169" t="str">
        <f>IF(D1309="","",VLOOKUP(D1309,'Műszaki adattábla'!F:R,13,0))</f>
        <v/>
      </c>
      <c r="F1309" s="29" t="str">
        <f>IF(D1309="","",VLOOKUP(D1309,'Műszaki adattábla'!F:M,8,0))</f>
        <v/>
      </c>
      <c r="G1309" s="29" t="str">
        <f>IF(D1309="","",IF('Műszaki adattábla'!L1300="20-99",IF('Műszaki adattábla'!O1300="","Nem adott meg lekötött teljesítményt",VLOOKUP(D1309,'Műszaki adattábla'!F:O,10,0)),0))</f>
        <v/>
      </c>
      <c r="H1309" s="29" t="str">
        <f>IF(D1309="","",VLOOKUP(D1309,'Műszaki adattábla'!F:P,11,0))</f>
        <v/>
      </c>
      <c r="I1309" s="30"/>
      <c r="J1309" s="30"/>
      <c r="K1309" s="31" t="str">
        <f>IF(D1309="","",ROUND(((F1309*I1309*'Műszaki adattábla'!$C$7/'Műszaki adattábla'!$C$8)+(G1309*I1309)+(H1309*I1309))/12*'Műszaki adattábla'!T1300,0))</f>
        <v/>
      </c>
      <c r="L1309" s="32" t="str">
        <f t="shared" si="47"/>
        <v/>
      </c>
    </row>
    <row r="1310" spans="2:12" ht="14.4" thickBot="1" x14ac:dyDescent="0.3">
      <c r="B1310" s="28" t="str">
        <f t="shared" si="46"/>
        <v/>
      </c>
      <c r="C1310" s="167" t="str">
        <f>IF(D1310="","",VLOOKUP(D1310,'Műszaki adattábla'!F:G,2,0))</f>
        <v/>
      </c>
      <c r="D1310" s="168" t="str">
        <f>IF('Műszaki adattábla'!F1301="","",'Műszaki adattábla'!F1301)</f>
        <v/>
      </c>
      <c r="E1310" s="169" t="str">
        <f>IF(D1310="","",VLOOKUP(D1310,'Műszaki adattábla'!F:R,13,0))</f>
        <v/>
      </c>
      <c r="F1310" s="29" t="str">
        <f>IF(D1310="","",VLOOKUP(D1310,'Műszaki adattábla'!F:M,8,0))</f>
        <v/>
      </c>
      <c r="G1310" s="29" t="str">
        <f>IF(D1310="","",IF('Műszaki adattábla'!L1301="20-99",IF('Műszaki adattábla'!O1301="","Nem adott meg lekötött teljesítményt",VLOOKUP(D1310,'Műszaki adattábla'!F:O,10,0)),0))</f>
        <v/>
      </c>
      <c r="H1310" s="29" t="str">
        <f>IF(D1310="","",VLOOKUP(D1310,'Műszaki adattábla'!F:P,11,0))</f>
        <v/>
      </c>
      <c r="I1310" s="30"/>
      <c r="J1310" s="30"/>
      <c r="K1310" s="31" t="str">
        <f>IF(D1310="","",ROUND(((F1310*I1310*'Műszaki adattábla'!$C$7/'Műszaki adattábla'!$C$8)+(G1310*I1310)+(H1310*I1310))/12*'Műszaki adattábla'!T1301,0))</f>
        <v/>
      </c>
      <c r="L1310" s="32" t="str">
        <f t="shared" si="47"/>
        <v/>
      </c>
    </row>
    <row r="1311" spans="2:12" ht="14.4" thickBot="1" x14ac:dyDescent="0.3">
      <c r="B1311" s="28" t="str">
        <f t="shared" si="46"/>
        <v/>
      </c>
      <c r="C1311" s="167" t="str">
        <f>IF(D1311="","",VLOOKUP(D1311,'Műszaki adattábla'!F:G,2,0))</f>
        <v/>
      </c>
      <c r="D1311" s="168" t="str">
        <f>IF('Műszaki adattábla'!F1302="","",'Műszaki adattábla'!F1302)</f>
        <v/>
      </c>
      <c r="E1311" s="169" t="str">
        <f>IF(D1311="","",VLOOKUP(D1311,'Műszaki adattábla'!F:R,13,0))</f>
        <v/>
      </c>
      <c r="F1311" s="29" t="str">
        <f>IF(D1311="","",VLOOKUP(D1311,'Műszaki adattábla'!F:M,8,0))</f>
        <v/>
      </c>
      <c r="G1311" s="29" t="str">
        <f>IF(D1311="","",IF('Műszaki adattábla'!L1302="20-99",IF('Műszaki adattábla'!O1302="","Nem adott meg lekötött teljesítményt",VLOOKUP(D1311,'Műszaki adattábla'!F:O,10,0)),0))</f>
        <v/>
      </c>
      <c r="H1311" s="29" t="str">
        <f>IF(D1311="","",VLOOKUP(D1311,'Műszaki adattábla'!F:P,11,0))</f>
        <v/>
      </c>
      <c r="I1311" s="30"/>
      <c r="J1311" s="30"/>
      <c r="K1311" s="31" t="str">
        <f>IF(D1311="","",ROUND(((F1311*I1311*'Műszaki adattábla'!$C$7/'Műszaki adattábla'!$C$8)+(G1311*I1311)+(H1311*I1311))/12*'Műszaki adattábla'!T1302,0))</f>
        <v/>
      </c>
      <c r="L1311" s="32" t="str">
        <f t="shared" si="47"/>
        <v/>
      </c>
    </row>
    <row r="1312" spans="2:12" ht="14.4" thickBot="1" x14ac:dyDescent="0.3">
      <c r="B1312" s="28" t="str">
        <f t="shared" si="46"/>
        <v/>
      </c>
      <c r="C1312" s="167" t="str">
        <f>IF(D1312="","",VLOOKUP(D1312,'Műszaki adattábla'!F:G,2,0))</f>
        <v/>
      </c>
      <c r="D1312" s="168" t="str">
        <f>IF('Műszaki adattábla'!F1303="","",'Műszaki adattábla'!F1303)</f>
        <v/>
      </c>
      <c r="E1312" s="169" t="str">
        <f>IF(D1312="","",VLOOKUP(D1312,'Műszaki adattábla'!F:R,13,0))</f>
        <v/>
      </c>
      <c r="F1312" s="29" t="str">
        <f>IF(D1312="","",VLOOKUP(D1312,'Műszaki adattábla'!F:M,8,0))</f>
        <v/>
      </c>
      <c r="G1312" s="29" t="str">
        <f>IF(D1312="","",IF('Műszaki adattábla'!L1303="20-99",IF('Műszaki adattábla'!O1303="","Nem adott meg lekötött teljesítményt",VLOOKUP(D1312,'Műszaki adattábla'!F:O,10,0)),0))</f>
        <v/>
      </c>
      <c r="H1312" s="29" t="str">
        <f>IF(D1312="","",VLOOKUP(D1312,'Műszaki adattábla'!F:P,11,0))</f>
        <v/>
      </c>
      <c r="I1312" s="30"/>
      <c r="J1312" s="30"/>
      <c r="K1312" s="31" t="str">
        <f>IF(D1312="","",ROUND(((F1312*I1312*'Műszaki adattábla'!$C$7/'Műszaki adattábla'!$C$8)+(G1312*I1312)+(H1312*I1312))/12*'Műszaki adattábla'!T1303,0))</f>
        <v/>
      </c>
      <c r="L1312" s="32" t="str">
        <f t="shared" si="47"/>
        <v/>
      </c>
    </row>
    <row r="1313" spans="2:12" ht="14.4" thickBot="1" x14ac:dyDescent="0.3">
      <c r="B1313" s="28" t="str">
        <f t="shared" si="46"/>
        <v/>
      </c>
      <c r="C1313" s="167" t="str">
        <f>IF(D1313="","",VLOOKUP(D1313,'Műszaki adattábla'!F:G,2,0))</f>
        <v/>
      </c>
      <c r="D1313" s="168" t="str">
        <f>IF('Műszaki adattábla'!F1304="","",'Műszaki adattábla'!F1304)</f>
        <v/>
      </c>
      <c r="E1313" s="169" t="str">
        <f>IF(D1313="","",VLOOKUP(D1313,'Műszaki adattábla'!F:R,13,0))</f>
        <v/>
      </c>
      <c r="F1313" s="29" t="str">
        <f>IF(D1313="","",VLOOKUP(D1313,'Műszaki adattábla'!F:M,8,0))</f>
        <v/>
      </c>
      <c r="G1313" s="29" t="str">
        <f>IF(D1313="","",IF('Műszaki adattábla'!L1304="20-99",IF('Műszaki adattábla'!O1304="","Nem adott meg lekötött teljesítményt",VLOOKUP(D1313,'Műszaki adattábla'!F:O,10,0)),0))</f>
        <v/>
      </c>
      <c r="H1313" s="29" t="str">
        <f>IF(D1313="","",VLOOKUP(D1313,'Műszaki adattábla'!F:P,11,0))</f>
        <v/>
      </c>
      <c r="I1313" s="30"/>
      <c r="J1313" s="30"/>
      <c r="K1313" s="31" t="str">
        <f>IF(D1313="","",ROUND(((F1313*I1313*'Műszaki adattábla'!$C$7/'Műszaki adattábla'!$C$8)+(G1313*I1313)+(H1313*I1313))/12*'Műszaki adattábla'!T1304,0))</f>
        <v/>
      </c>
      <c r="L1313" s="32" t="str">
        <f t="shared" si="47"/>
        <v/>
      </c>
    </row>
    <row r="1314" spans="2:12" ht="14.4" thickBot="1" x14ac:dyDescent="0.3">
      <c r="B1314" s="28" t="str">
        <f t="shared" si="46"/>
        <v/>
      </c>
      <c r="C1314" s="167" t="str">
        <f>IF(D1314="","",VLOOKUP(D1314,'Műszaki adattábla'!F:G,2,0))</f>
        <v/>
      </c>
      <c r="D1314" s="168" t="str">
        <f>IF('Műszaki adattábla'!F1305="","",'Műszaki adattábla'!F1305)</f>
        <v/>
      </c>
      <c r="E1314" s="169" t="str">
        <f>IF(D1314="","",VLOOKUP(D1314,'Műszaki adattábla'!F:R,13,0))</f>
        <v/>
      </c>
      <c r="F1314" s="29" t="str">
        <f>IF(D1314="","",VLOOKUP(D1314,'Műszaki adattábla'!F:M,8,0))</f>
        <v/>
      </c>
      <c r="G1314" s="29" t="str">
        <f>IF(D1314="","",IF('Műszaki adattábla'!L1305="20-99",IF('Műszaki adattábla'!O1305="","Nem adott meg lekötött teljesítményt",VLOOKUP(D1314,'Műszaki adattábla'!F:O,10,0)),0))</f>
        <v/>
      </c>
      <c r="H1314" s="29" t="str">
        <f>IF(D1314="","",VLOOKUP(D1314,'Műszaki adattábla'!F:P,11,0))</f>
        <v/>
      </c>
      <c r="I1314" s="30"/>
      <c r="J1314" s="30"/>
      <c r="K1314" s="31" t="str">
        <f>IF(D1314="","",ROUND(((F1314*I1314*'Műszaki adattábla'!$C$7/'Műszaki adattábla'!$C$8)+(G1314*I1314)+(H1314*I1314))/12*'Műszaki adattábla'!T1305,0))</f>
        <v/>
      </c>
      <c r="L1314" s="32" t="str">
        <f t="shared" si="47"/>
        <v/>
      </c>
    </row>
    <row r="1315" spans="2:12" ht="14.4" thickBot="1" x14ac:dyDescent="0.3">
      <c r="B1315" s="28" t="str">
        <f t="shared" si="46"/>
        <v/>
      </c>
      <c r="C1315" s="167" t="str">
        <f>IF(D1315="","",VLOOKUP(D1315,'Műszaki adattábla'!F:G,2,0))</f>
        <v/>
      </c>
      <c r="D1315" s="168" t="str">
        <f>IF('Műszaki adattábla'!F1306="","",'Műszaki adattábla'!F1306)</f>
        <v/>
      </c>
      <c r="E1315" s="169" t="str">
        <f>IF(D1315="","",VLOOKUP(D1315,'Műszaki adattábla'!F:R,13,0))</f>
        <v/>
      </c>
      <c r="F1315" s="29" t="str">
        <f>IF(D1315="","",VLOOKUP(D1315,'Műszaki adattábla'!F:M,8,0))</f>
        <v/>
      </c>
      <c r="G1315" s="29" t="str">
        <f>IF(D1315="","",IF('Műszaki adattábla'!L1306="20-99",IF('Műszaki adattábla'!O1306="","Nem adott meg lekötött teljesítményt",VLOOKUP(D1315,'Műszaki adattábla'!F:O,10,0)),0))</f>
        <v/>
      </c>
      <c r="H1315" s="29" t="str">
        <f>IF(D1315="","",VLOOKUP(D1315,'Műszaki adattábla'!F:P,11,0))</f>
        <v/>
      </c>
      <c r="I1315" s="30"/>
      <c r="J1315" s="30"/>
      <c r="K1315" s="31" t="str">
        <f>IF(D1315="","",ROUND(((F1315*I1315*'Műszaki adattábla'!$C$7/'Műszaki adattábla'!$C$8)+(G1315*I1315)+(H1315*I1315))/12*'Műszaki adattábla'!T1306,0))</f>
        <v/>
      </c>
      <c r="L1315" s="32" t="str">
        <f t="shared" si="47"/>
        <v/>
      </c>
    </row>
    <row r="1316" spans="2:12" ht="14.4" thickBot="1" x14ac:dyDescent="0.3">
      <c r="B1316" s="28" t="str">
        <f t="shared" si="46"/>
        <v/>
      </c>
      <c r="C1316" s="167" t="str">
        <f>IF(D1316="","",VLOOKUP(D1316,'Műszaki adattábla'!F:G,2,0))</f>
        <v/>
      </c>
      <c r="D1316" s="168" t="str">
        <f>IF('Műszaki adattábla'!F1307="","",'Műszaki adattábla'!F1307)</f>
        <v/>
      </c>
      <c r="E1316" s="169" t="str">
        <f>IF(D1316="","",VLOOKUP(D1316,'Műszaki adattábla'!F:R,13,0))</f>
        <v/>
      </c>
      <c r="F1316" s="29" t="str">
        <f>IF(D1316="","",VLOOKUP(D1316,'Műszaki adattábla'!F:M,8,0))</f>
        <v/>
      </c>
      <c r="G1316" s="29" t="str">
        <f>IF(D1316="","",IF('Műszaki adattábla'!L1307="20-99",IF('Műszaki adattábla'!O1307="","Nem adott meg lekötött teljesítményt",VLOOKUP(D1316,'Műszaki adattábla'!F:O,10,0)),0))</f>
        <v/>
      </c>
      <c r="H1316" s="29" t="str">
        <f>IF(D1316="","",VLOOKUP(D1316,'Műszaki adattábla'!F:P,11,0))</f>
        <v/>
      </c>
      <c r="I1316" s="30"/>
      <c r="J1316" s="30"/>
      <c r="K1316" s="31" t="str">
        <f>IF(D1316="","",ROUND(((F1316*I1316*'Műszaki adattábla'!$C$7/'Műszaki adattábla'!$C$8)+(G1316*I1316)+(H1316*I1316))/12*'Műszaki adattábla'!T1307,0))</f>
        <v/>
      </c>
      <c r="L1316" s="32" t="str">
        <f t="shared" si="47"/>
        <v/>
      </c>
    </row>
    <row r="1317" spans="2:12" ht="14.4" thickBot="1" x14ac:dyDescent="0.3">
      <c r="B1317" s="28" t="str">
        <f t="shared" si="46"/>
        <v/>
      </c>
      <c r="C1317" s="167" t="str">
        <f>IF(D1317="","",VLOOKUP(D1317,'Műszaki adattábla'!F:G,2,0))</f>
        <v/>
      </c>
      <c r="D1317" s="168" t="str">
        <f>IF('Műszaki adattábla'!F1308="","",'Műszaki adattábla'!F1308)</f>
        <v/>
      </c>
      <c r="E1317" s="169" t="str">
        <f>IF(D1317="","",VLOOKUP(D1317,'Műszaki adattábla'!F:R,13,0))</f>
        <v/>
      </c>
      <c r="F1317" s="29" t="str">
        <f>IF(D1317="","",VLOOKUP(D1317,'Műszaki adattábla'!F:M,8,0))</f>
        <v/>
      </c>
      <c r="G1317" s="29" t="str">
        <f>IF(D1317="","",IF('Műszaki adattábla'!L1308="20-99",IF('Műszaki adattábla'!O1308="","Nem adott meg lekötött teljesítményt",VLOOKUP(D1317,'Műszaki adattábla'!F:O,10,0)),0))</f>
        <v/>
      </c>
      <c r="H1317" s="29" t="str">
        <f>IF(D1317="","",VLOOKUP(D1317,'Műszaki adattábla'!F:P,11,0))</f>
        <v/>
      </c>
      <c r="I1317" s="30"/>
      <c r="J1317" s="30"/>
      <c r="K1317" s="31" t="str">
        <f>IF(D1317="","",ROUND(((F1317*I1317*'Műszaki adattábla'!$C$7/'Műszaki adattábla'!$C$8)+(G1317*I1317)+(H1317*I1317))/12*'Műszaki adattábla'!T1308,0))</f>
        <v/>
      </c>
      <c r="L1317" s="32" t="str">
        <f t="shared" si="47"/>
        <v/>
      </c>
    </row>
    <row r="1318" spans="2:12" ht="14.4" thickBot="1" x14ac:dyDescent="0.3">
      <c r="B1318" s="28" t="str">
        <f t="shared" si="46"/>
        <v/>
      </c>
      <c r="C1318" s="167" t="str">
        <f>IF(D1318="","",VLOOKUP(D1318,'Műszaki adattábla'!F:G,2,0))</f>
        <v/>
      </c>
      <c r="D1318" s="168" t="str">
        <f>IF('Műszaki adattábla'!F1309="","",'Műszaki adattábla'!F1309)</f>
        <v/>
      </c>
      <c r="E1318" s="169" t="str">
        <f>IF(D1318="","",VLOOKUP(D1318,'Műszaki adattábla'!F:R,13,0))</f>
        <v/>
      </c>
      <c r="F1318" s="29" t="str">
        <f>IF(D1318="","",VLOOKUP(D1318,'Műszaki adattábla'!F:M,8,0))</f>
        <v/>
      </c>
      <c r="G1318" s="29" t="str">
        <f>IF(D1318="","",IF('Műszaki adattábla'!L1309="20-99",IF('Műszaki adattábla'!O1309="","Nem adott meg lekötött teljesítményt",VLOOKUP(D1318,'Műszaki adattábla'!F:O,10,0)),0))</f>
        <v/>
      </c>
      <c r="H1318" s="29" t="str">
        <f>IF(D1318="","",VLOOKUP(D1318,'Műszaki adattábla'!F:P,11,0))</f>
        <v/>
      </c>
      <c r="I1318" s="30"/>
      <c r="J1318" s="30"/>
      <c r="K1318" s="31" t="str">
        <f>IF(D1318="","",ROUND(((F1318*I1318*'Műszaki adattábla'!$C$7/'Műszaki adattábla'!$C$8)+(G1318*I1318)+(H1318*I1318))/12*'Műszaki adattábla'!T1309,0))</f>
        <v/>
      </c>
      <c r="L1318" s="32" t="str">
        <f t="shared" si="47"/>
        <v/>
      </c>
    </row>
    <row r="1319" spans="2:12" ht="14.4" thickBot="1" x14ac:dyDescent="0.3">
      <c r="B1319" s="28" t="str">
        <f t="shared" si="46"/>
        <v/>
      </c>
      <c r="C1319" s="167" t="str">
        <f>IF(D1319="","",VLOOKUP(D1319,'Műszaki adattábla'!F:G,2,0))</f>
        <v/>
      </c>
      <c r="D1319" s="168" t="str">
        <f>IF('Műszaki adattábla'!F1310="","",'Műszaki adattábla'!F1310)</f>
        <v/>
      </c>
      <c r="E1319" s="169" t="str">
        <f>IF(D1319="","",VLOOKUP(D1319,'Műszaki adattábla'!F:R,13,0))</f>
        <v/>
      </c>
      <c r="F1319" s="29" t="str">
        <f>IF(D1319="","",VLOOKUP(D1319,'Műszaki adattábla'!F:M,8,0))</f>
        <v/>
      </c>
      <c r="G1319" s="29" t="str">
        <f>IF(D1319="","",IF('Műszaki adattábla'!L1310="20-99",IF('Műszaki adattábla'!O1310="","Nem adott meg lekötött teljesítményt",VLOOKUP(D1319,'Műszaki adattábla'!F:O,10,0)),0))</f>
        <v/>
      </c>
      <c r="H1319" s="29" t="str">
        <f>IF(D1319="","",VLOOKUP(D1319,'Műszaki adattábla'!F:P,11,0))</f>
        <v/>
      </c>
      <c r="I1319" s="30"/>
      <c r="J1319" s="30"/>
      <c r="K1319" s="31" t="str">
        <f>IF(D1319="","",ROUND(((F1319*I1319*'Műszaki adattábla'!$C$7/'Műszaki adattábla'!$C$8)+(G1319*I1319)+(H1319*I1319))/12*'Műszaki adattábla'!T1310,0))</f>
        <v/>
      </c>
      <c r="L1319" s="32" t="str">
        <f t="shared" si="47"/>
        <v/>
      </c>
    </row>
    <row r="1320" spans="2:12" ht="14.4" thickBot="1" x14ac:dyDescent="0.3">
      <c r="B1320" s="28" t="str">
        <f t="shared" si="46"/>
        <v/>
      </c>
      <c r="C1320" s="167" t="str">
        <f>IF(D1320="","",VLOOKUP(D1320,'Műszaki adattábla'!F:G,2,0))</f>
        <v/>
      </c>
      <c r="D1320" s="168" t="str">
        <f>IF('Műszaki adattábla'!F1311="","",'Műszaki adattábla'!F1311)</f>
        <v/>
      </c>
      <c r="E1320" s="169" t="str">
        <f>IF(D1320="","",VLOOKUP(D1320,'Műszaki adattábla'!F:R,13,0))</f>
        <v/>
      </c>
      <c r="F1320" s="29" t="str">
        <f>IF(D1320="","",VLOOKUP(D1320,'Műszaki adattábla'!F:M,8,0))</f>
        <v/>
      </c>
      <c r="G1320" s="29" t="str">
        <f>IF(D1320="","",IF('Műszaki adattábla'!L1311="20-99",IF('Műszaki adattábla'!O1311="","Nem adott meg lekötött teljesítményt",VLOOKUP(D1320,'Műszaki adattábla'!F:O,10,0)),0))</f>
        <v/>
      </c>
      <c r="H1320" s="29" t="str">
        <f>IF(D1320="","",VLOOKUP(D1320,'Műszaki adattábla'!F:P,11,0))</f>
        <v/>
      </c>
      <c r="I1320" s="30"/>
      <c r="J1320" s="30"/>
      <c r="K1320" s="31" t="str">
        <f>IF(D1320="","",ROUND(((F1320*I1320*'Műszaki adattábla'!$C$7/'Műszaki adattábla'!$C$8)+(G1320*I1320)+(H1320*I1320))/12*'Műszaki adattábla'!T1311,0))</f>
        <v/>
      </c>
      <c r="L1320" s="32" t="str">
        <f t="shared" si="47"/>
        <v/>
      </c>
    </row>
    <row r="1321" spans="2:12" ht="14.4" thickBot="1" x14ac:dyDescent="0.3">
      <c r="B1321" s="28" t="str">
        <f t="shared" si="46"/>
        <v/>
      </c>
      <c r="C1321" s="167" t="str">
        <f>IF(D1321="","",VLOOKUP(D1321,'Műszaki adattábla'!F:G,2,0))</f>
        <v/>
      </c>
      <c r="D1321" s="168" t="str">
        <f>IF('Műszaki adattábla'!F1312="","",'Műszaki adattábla'!F1312)</f>
        <v/>
      </c>
      <c r="E1321" s="169" t="str">
        <f>IF(D1321="","",VLOOKUP(D1321,'Műszaki adattábla'!F:R,13,0))</f>
        <v/>
      </c>
      <c r="F1321" s="29" t="str">
        <f>IF(D1321="","",VLOOKUP(D1321,'Műszaki adattábla'!F:M,8,0))</f>
        <v/>
      </c>
      <c r="G1321" s="29" t="str">
        <f>IF(D1321="","",IF('Műszaki adattábla'!L1312="20-99",IF('Műszaki adattábla'!O1312="","Nem adott meg lekötött teljesítményt",VLOOKUP(D1321,'Műszaki adattábla'!F:O,10,0)),0))</f>
        <v/>
      </c>
      <c r="H1321" s="29" t="str">
        <f>IF(D1321="","",VLOOKUP(D1321,'Műszaki adattábla'!F:P,11,0))</f>
        <v/>
      </c>
      <c r="I1321" s="30"/>
      <c r="J1321" s="30"/>
      <c r="K1321" s="31" t="str">
        <f>IF(D1321="","",ROUND(((F1321*I1321*'Műszaki adattábla'!$C$7/'Műszaki adattábla'!$C$8)+(G1321*I1321)+(H1321*I1321))/12*'Műszaki adattábla'!T1312,0))</f>
        <v/>
      </c>
      <c r="L1321" s="32" t="str">
        <f t="shared" si="47"/>
        <v/>
      </c>
    </row>
    <row r="1322" spans="2:12" ht="14.4" thickBot="1" x14ac:dyDescent="0.3">
      <c r="B1322" s="28" t="str">
        <f t="shared" si="46"/>
        <v/>
      </c>
      <c r="C1322" s="167" t="str">
        <f>IF(D1322="","",VLOOKUP(D1322,'Műszaki adattábla'!F:G,2,0))</f>
        <v/>
      </c>
      <c r="D1322" s="168" t="str">
        <f>IF('Műszaki adattábla'!F1313="","",'Műszaki adattábla'!F1313)</f>
        <v/>
      </c>
      <c r="E1322" s="169" t="str">
        <f>IF(D1322="","",VLOOKUP(D1322,'Műszaki adattábla'!F:R,13,0))</f>
        <v/>
      </c>
      <c r="F1322" s="29" t="str">
        <f>IF(D1322="","",VLOOKUP(D1322,'Műszaki adattábla'!F:M,8,0))</f>
        <v/>
      </c>
      <c r="G1322" s="29" t="str">
        <f>IF(D1322="","",IF('Műszaki adattábla'!L1313="20-99",IF('Műszaki adattábla'!O1313="","Nem adott meg lekötött teljesítményt",VLOOKUP(D1322,'Műszaki adattábla'!F:O,10,0)),0))</f>
        <v/>
      </c>
      <c r="H1322" s="29" t="str">
        <f>IF(D1322="","",VLOOKUP(D1322,'Műszaki adattábla'!F:P,11,0))</f>
        <v/>
      </c>
      <c r="I1322" s="30"/>
      <c r="J1322" s="30"/>
      <c r="K1322" s="31" t="str">
        <f>IF(D1322="","",ROUND(((F1322*I1322*'Műszaki adattábla'!$C$7/'Műszaki adattábla'!$C$8)+(G1322*I1322)+(H1322*I1322))/12*'Műszaki adattábla'!T1313,0))</f>
        <v/>
      </c>
      <c r="L1322" s="32" t="str">
        <f t="shared" si="47"/>
        <v/>
      </c>
    </row>
    <row r="1323" spans="2:12" ht="14.4" thickBot="1" x14ac:dyDescent="0.3">
      <c r="B1323" s="28" t="str">
        <f t="shared" si="46"/>
        <v/>
      </c>
      <c r="C1323" s="167" t="str">
        <f>IF(D1323="","",VLOOKUP(D1323,'Műszaki adattábla'!F:G,2,0))</f>
        <v/>
      </c>
      <c r="D1323" s="168" t="str">
        <f>IF('Műszaki adattábla'!F1314="","",'Műszaki adattábla'!F1314)</f>
        <v/>
      </c>
      <c r="E1323" s="169" t="str">
        <f>IF(D1323="","",VLOOKUP(D1323,'Műszaki adattábla'!F:R,13,0))</f>
        <v/>
      </c>
      <c r="F1323" s="29" t="str">
        <f>IF(D1323="","",VLOOKUP(D1323,'Műszaki adattábla'!F:M,8,0))</f>
        <v/>
      </c>
      <c r="G1323" s="29" t="str">
        <f>IF(D1323="","",IF('Műszaki adattábla'!L1314="20-99",IF('Műszaki adattábla'!O1314="","Nem adott meg lekötött teljesítményt",VLOOKUP(D1323,'Műszaki adattábla'!F:O,10,0)),0))</f>
        <v/>
      </c>
      <c r="H1323" s="29" t="str">
        <f>IF(D1323="","",VLOOKUP(D1323,'Műszaki adattábla'!F:P,11,0))</f>
        <v/>
      </c>
      <c r="I1323" s="30"/>
      <c r="J1323" s="30"/>
      <c r="K1323" s="31" t="str">
        <f>IF(D1323="","",ROUND(((F1323*I1323*'Műszaki adattábla'!$C$7/'Műszaki adattábla'!$C$8)+(G1323*I1323)+(H1323*I1323))/12*'Műszaki adattábla'!T1314,0))</f>
        <v/>
      </c>
      <c r="L1323" s="32" t="str">
        <f t="shared" si="47"/>
        <v/>
      </c>
    </row>
    <row r="1324" spans="2:12" ht="14.4" thickBot="1" x14ac:dyDescent="0.3">
      <c r="B1324" s="28" t="str">
        <f t="shared" si="46"/>
        <v/>
      </c>
      <c r="C1324" s="167" t="str">
        <f>IF(D1324="","",VLOOKUP(D1324,'Műszaki adattábla'!F:G,2,0))</f>
        <v/>
      </c>
      <c r="D1324" s="168" t="str">
        <f>IF('Műszaki adattábla'!F1315="","",'Műszaki adattábla'!F1315)</f>
        <v/>
      </c>
      <c r="E1324" s="169" t="str">
        <f>IF(D1324="","",VLOOKUP(D1324,'Műszaki adattábla'!F:R,13,0))</f>
        <v/>
      </c>
      <c r="F1324" s="29" t="str">
        <f>IF(D1324="","",VLOOKUP(D1324,'Műszaki adattábla'!F:M,8,0))</f>
        <v/>
      </c>
      <c r="G1324" s="29" t="str">
        <f>IF(D1324="","",IF('Műszaki adattábla'!L1315="20-99",IF('Műszaki adattábla'!O1315="","Nem adott meg lekötött teljesítményt",VLOOKUP(D1324,'Műszaki adattábla'!F:O,10,0)),0))</f>
        <v/>
      </c>
      <c r="H1324" s="29" t="str">
        <f>IF(D1324="","",VLOOKUP(D1324,'Műszaki adattábla'!F:P,11,0))</f>
        <v/>
      </c>
      <c r="I1324" s="30"/>
      <c r="J1324" s="30"/>
      <c r="K1324" s="31" t="str">
        <f>IF(D1324="","",ROUND(((F1324*I1324*'Műszaki adattábla'!$C$7/'Műszaki adattábla'!$C$8)+(G1324*I1324)+(H1324*I1324))/12*'Műszaki adattábla'!T1315,0))</f>
        <v/>
      </c>
      <c r="L1324" s="32" t="str">
        <f t="shared" si="47"/>
        <v/>
      </c>
    </row>
    <row r="1325" spans="2:12" ht="14.4" thickBot="1" x14ac:dyDescent="0.3">
      <c r="B1325" s="28" t="str">
        <f t="shared" si="46"/>
        <v/>
      </c>
      <c r="C1325" s="167" t="str">
        <f>IF(D1325="","",VLOOKUP(D1325,'Műszaki adattábla'!F:G,2,0))</f>
        <v/>
      </c>
      <c r="D1325" s="168" t="str">
        <f>IF('Műszaki adattábla'!F1316="","",'Műszaki adattábla'!F1316)</f>
        <v/>
      </c>
      <c r="E1325" s="169" t="str">
        <f>IF(D1325="","",VLOOKUP(D1325,'Műszaki adattábla'!F:R,13,0))</f>
        <v/>
      </c>
      <c r="F1325" s="29" t="str">
        <f>IF(D1325="","",VLOOKUP(D1325,'Műszaki adattábla'!F:M,8,0))</f>
        <v/>
      </c>
      <c r="G1325" s="29" t="str">
        <f>IF(D1325="","",IF('Műszaki adattábla'!L1316="20-99",IF('Műszaki adattábla'!O1316="","Nem adott meg lekötött teljesítményt",VLOOKUP(D1325,'Műszaki adattábla'!F:O,10,0)),0))</f>
        <v/>
      </c>
      <c r="H1325" s="29" t="str">
        <f>IF(D1325="","",VLOOKUP(D1325,'Műszaki adattábla'!F:P,11,0))</f>
        <v/>
      </c>
      <c r="I1325" s="30"/>
      <c r="J1325" s="30"/>
      <c r="K1325" s="31" t="str">
        <f>IF(D1325="","",ROUND(((F1325*I1325*'Műszaki adattábla'!$C$7/'Műszaki adattábla'!$C$8)+(G1325*I1325)+(H1325*I1325))/12*'Műszaki adattábla'!T1316,0))</f>
        <v/>
      </c>
      <c r="L1325" s="32" t="str">
        <f t="shared" si="47"/>
        <v/>
      </c>
    </row>
    <row r="1326" spans="2:12" ht="14.4" thickBot="1" x14ac:dyDescent="0.3">
      <c r="B1326" s="28" t="str">
        <f t="shared" si="46"/>
        <v/>
      </c>
      <c r="C1326" s="167" t="str">
        <f>IF(D1326="","",VLOOKUP(D1326,'Műszaki adattábla'!F:G,2,0))</f>
        <v/>
      </c>
      <c r="D1326" s="168" t="str">
        <f>IF('Műszaki adattábla'!F1317="","",'Műszaki adattábla'!F1317)</f>
        <v/>
      </c>
      <c r="E1326" s="169" t="str">
        <f>IF(D1326="","",VLOOKUP(D1326,'Műszaki adattábla'!F:R,13,0))</f>
        <v/>
      </c>
      <c r="F1326" s="29" t="str">
        <f>IF(D1326="","",VLOOKUP(D1326,'Műszaki adattábla'!F:M,8,0))</f>
        <v/>
      </c>
      <c r="G1326" s="29" t="str">
        <f>IF(D1326="","",IF('Műszaki adattábla'!L1317="20-99",IF('Műszaki adattábla'!O1317="","Nem adott meg lekötött teljesítményt",VLOOKUP(D1326,'Műszaki adattábla'!F:O,10,0)),0))</f>
        <v/>
      </c>
      <c r="H1326" s="29" t="str">
        <f>IF(D1326="","",VLOOKUP(D1326,'Műszaki adattábla'!F:P,11,0))</f>
        <v/>
      </c>
      <c r="I1326" s="30"/>
      <c r="J1326" s="30"/>
      <c r="K1326" s="31" t="str">
        <f>IF(D1326="","",ROUND(((F1326*I1326*'Műszaki adattábla'!$C$7/'Műszaki adattábla'!$C$8)+(G1326*I1326)+(H1326*I1326))/12*'Műszaki adattábla'!T1317,0))</f>
        <v/>
      </c>
      <c r="L1326" s="32" t="str">
        <f t="shared" si="47"/>
        <v/>
      </c>
    </row>
    <row r="1327" spans="2:12" ht="14.4" thickBot="1" x14ac:dyDescent="0.3">
      <c r="B1327" s="28" t="str">
        <f t="shared" si="46"/>
        <v/>
      </c>
      <c r="C1327" s="167" t="str">
        <f>IF(D1327="","",VLOOKUP(D1327,'Műszaki adattábla'!F:G,2,0))</f>
        <v/>
      </c>
      <c r="D1327" s="168" t="str">
        <f>IF('Műszaki adattábla'!F1318="","",'Műszaki adattábla'!F1318)</f>
        <v/>
      </c>
      <c r="E1327" s="169" t="str">
        <f>IF(D1327="","",VLOOKUP(D1327,'Műszaki adattábla'!F:R,13,0))</f>
        <v/>
      </c>
      <c r="F1327" s="29" t="str">
        <f>IF(D1327="","",VLOOKUP(D1327,'Műszaki adattábla'!F:M,8,0))</f>
        <v/>
      </c>
      <c r="G1327" s="29" t="str">
        <f>IF(D1327="","",IF('Műszaki adattábla'!L1318="20-99",IF('Műszaki adattábla'!O1318="","Nem adott meg lekötött teljesítményt",VLOOKUP(D1327,'Műszaki adattábla'!F:O,10,0)),0))</f>
        <v/>
      </c>
      <c r="H1327" s="29" t="str">
        <f>IF(D1327="","",VLOOKUP(D1327,'Műszaki adattábla'!F:P,11,0))</f>
        <v/>
      </c>
      <c r="I1327" s="30"/>
      <c r="J1327" s="30"/>
      <c r="K1327" s="31" t="str">
        <f>IF(D1327="","",ROUND(((F1327*I1327*'Műszaki adattábla'!$C$7/'Műszaki adattábla'!$C$8)+(G1327*I1327)+(H1327*I1327))/12*'Műszaki adattábla'!T1318,0))</f>
        <v/>
      </c>
      <c r="L1327" s="32" t="str">
        <f t="shared" si="47"/>
        <v/>
      </c>
    </row>
    <row r="1328" spans="2:12" ht="14.4" thickBot="1" x14ac:dyDescent="0.3">
      <c r="B1328" s="28" t="str">
        <f t="shared" si="46"/>
        <v/>
      </c>
      <c r="C1328" s="167" t="str">
        <f>IF(D1328="","",VLOOKUP(D1328,'Műszaki adattábla'!F:G,2,0))</f>
        <v/>
      </c>
      <c r="D1328" s="168" t="str">
        <f>IF('Műszaki adattábla'!F1319="","",'Műszaki adattábla'!F1319)</f>
        <v/>
      </c>
      <c r="E1328" s="169" t="str">
        <f>IF(D1328="","",VLOOKUP(D1328,'Műszaki adattábla'!F:R,13,0))</f>
        <v/>
      </c>
      <c r="F1328" s="29" t="str">
        <f>IF(D1328="","",VLOOKUP(D1328,'Műszaki adattábla'!F:M,8,0))</f>
        <v/>
      </c>
      <c r="G1328" s="29" t="str">
        <f>IF(D1328="","",IF('Műszaki adattábla'!L1319="20-99",IF('Műszaki adattábla'!O1319="","Nem adott meg lekötött teljesítményt",VLOOKUP(D1328,'Műszaki adattábla'!F:O,10,0)),0))</f>
        <v/>
      </c>
      <c r="H1328" s="29" t="str">
        <f>IF(D1328="","",VLOOKUP(D1328,'Műszaki adattábla'!F:P,11,0))</f>
        <v/>
      </c>
      <c r="I1328" s="30"/>
      <c r="J1328" s="30"/>
      <c r="K1328" s="31" t="str">
        <f>IF(D1328="","",ROUND(((F1328*I1328*'Műszaki adattábla'!$C$7/'Műszaki adattábla'!$C$8)+(G1328*I1328)+(H1328*I1328))/12*'Műszaki adattábla'!T1319,0))</f>
        <v/>
      </c>
      <c r="L1328" s="32" t="str">
        <f t="shared" si="47"/>
        <v/>
      </c>
    </row>
    <row r="1329" spans="2:12" ht="14.4" thickBot="1" x14ac:dyDescent="0.3">
      <c r="B1329" s="28" t="str">
        <f t="shared" si="46"/>
        <v/>
      </c>
      <c r="C1329" s="167" t="str">
        <f>IF(D1329="","",VLOOKUP(D1329,'Műszaki adattábla'!F:G,2,0))</f>
        <v/>
      </c>
      <c r="D1329" s="168" t="str">
        <f>IF('Műszaki adattábla'!F1320="","",'Műszaki adattábla'!F1320)</f>
        <v/>
      </c>
      <c r="E1329" s="169" t="str">
        <f>IF(D1329="","",VLOOKUP(D1329,'Műszaki adattábla'!F:R,13,0))</f>
        <v/>
      </c>
      <c r="F1329" s="29" t="str">
        <f>IF(D1329="","",VLOOKUP(D1329,'Műszaki adattábla'!F:M,8,0))</f>
        <v/>
      </c>
      <c r="G1329" s="29" t="str">
        <f>IF(D1329="","",IF('Műszaki adattábla'!L1320="20-99",IF('Műszaki adattábla'!O1320="","Nem adott meg lekötött teljesítményt",VLOOKUP(D1329,'Műszaki adattábla'!F:O,10,0)),0))</f>
        <v/>
      </c>
      <c r="H1329" s="29" t="str">
        <f>IF(D1329="","",VLOOKUP(D1329,'Műszaki adattábla'!F:P,11,0))</f>
        <v/>
      </c>
      <c r="I1329" s="30"/>
      <c r="J1329" s="30"/>
      <c r="K1329" s="31" t="str">
        <f>IF(D1329="","",ROUND(((F1329*I1329*'Műszaki adattábla'!$C$7/'Műszaki adattábla'!$C$8)+(G1329*I1329)+(H1329*I1329))/12*'Műszaki adattábla'!T1320,0))</f>
        <v/>
      </c>
      <c r="L1329" s="32" t="str">
        <f t="shared" si="47"/>
        <v/>
      </c>
    </row>
    <row r="1330" spans="2:12" ht="14.4" thickBot="1" x14ac:dyDescent="0.3">
      <c r="B1330" s="28" t="str">
        <f t="shared" si="46"/>
        <v/>
      </c>
      <c r="C1330" s="167" t="str">
        <f>IF(D1330="","",VLOOKUP(D1330,'Műszaki adattábla'!F:G,2,0))</f>
        <v/>
      </c>
      <c r="D1330" s="168" t="str">
        <f>IF('Műszaki adattábla'!F1321="","",'Műszaki adattábla'!F1321)</f>
        <v/>
      </c>
      <c r="E1330" s="169" t="str">
        <f>IF(D1330="","",VLOOKUP(D1330,'Műszaki adattábla'!F:R,13,0))</f>
        <v/>
      </c>
      <c r="F1330" s="29" t="str">
        <f>IF(D1330="","",VLOOKUP(D1330,'Műszaki adattábla'!F:M,8,0))</f>
        <v/>
      </c>
      <c r="G1330" s="29" t="str">
        <f>IF(D1330="","",IF('Műszaki adattábla'!L1321="20-99",IF('Műszaki adattábla'!O1321="","Nem adott meg lekötött teljesítményt",VLOOKUP(D1330,'Műszaki adattábla'!F:O,10,0)),0))</f>
        <v/>
      </c>
      <c r="H1330" s="29" t="str">
        <f>IF(D1330="","",VLOOKUP(D1330,'Műszaki adattábla'!F:P,11,0))</f>
        <v/>
      </c>
      <c r="I1330" s="30"/>
      <c r="J1330" s="30"/>
      <c r="K1330" s="31" t="str">
        <f>IF(D1330="","",ROUND(((F1330*I1330*'Műszaki adattábla'!$C$7/'Műszaki adattábla'!$C$8)+(G1330*I1330)+(H1330*I1330))/12*'Műszaki adattábla'!T1321,0))</f>
        <v/>
      </c>
      <c r="L1330" s="32" t="str">
        <f t="shared" si="47"/>
        <v/>
      </c>
    </row>
    <row r="1331" spans="2:12" ht="14.4" thickBot="1" x14ac:dyDescent="0.3">
      <c r="B1331" s="28" t="str">
        <f t="shared" si="46"/>
        <v/>
      </c>
      <c r="C1331" s="167" t="str">
        <f>IF(D1331="","",VLOOKUP(D1331,'Műszaki adattábla'!F:G,2,0))</f>
        <v/>
      </c>
      <c r="D1331" s="168" t="str">
        <f>IF('Műszaki adattábla'!F1322="","",'Műszaki adattábla'!F1322)</f>
        <v/>
      </c>
      <c r="E1331" s="169" t="str">
        <f>IF(D1331="","",VLOOKUP(D1331,'Műszaki adattábla'!F:R,13,0))</f>
        <v/>
      </c>
      <c r="F1331" s="29" t="str">
        <f>IF(D1331="","",VLOOKUP(D1331,'Műszaki adattábla'!F:M,8,0))</f>
        <v/>
      </c>
      <c r="G1331" s="29" t="str">
        <f>IF(D1331="","",IF('Műszaki adattábla'!L1322="20-99",IF('Műszaki adattábla'!O1322="","Nem adott meg lekötött teljesítményt",VLOOKUP(D1331,'Műszaki adattábla'!F:O,10,0)),0))</f>
        <v/>
      </c>
      <c r="H1331" s="29" t="str">
        <f>IF(D1331="","",VLOOKUP(D1331,'Műszaki adattábla'!F:P,11,0))</f>
        <v/>
      </c>
      <c r="I1331" s="30"/>
      <c r="J1331" s="30"/>
      <c r="K1331" s="31" t="str">
        <f>IF(D1331="","",ROUND(((F1331*I1331*'Műszaki adattábla'!$C$7/'Műszaki adattábla'!$C$8)+(G1331*I1331)+(H1331*I1331))/12*'Műszaki adattábla'!T1322,0))</f>
        <v/>
      </c>
      <c r="L1331" s="32" t="str">
        <f t="shared" si="47"/>
        <v/>
      </c>
    </row>
    <row r="1332" spans="2:12" ht="14.4" thickBot="1" x14ac:dyDescent="0.3">
      <c r="B1332" s="28" t="str">
        <f t="shared" si="46"/>
        <v/>
      </c>
      <c r="C1332" s="167" t="str">
        <f>IF(D1332="","",VLOOKUP(D1332,'Műszaki adattábla'!F:G,2,0))</f>
        <v/>
      </c>
      <c r="D1332" s="168" t="str">
        <f>IF('Műszaki adattábla'!F1323="","",'Műszaki adattábla'!F1323)</f>
        <v/>
      </c>
      <c r="E1332" s="169" t="str">
        <f>IF(D1332="","",VLOOKUP(D1332,'Műszaki adattábla'!F:R,13,0))</f>
        <v/>
      </c>
      <c r="F1332" s="29" t="str">
        <f>IF(D1332="","",VLOOKUP(D1332,'Műszaki adattábla'!F:M,8,0))</f>
        <v/>
      </c>
      <c r="G1332" s="29" t="str">
        <f>IF(D1332="","",IF('Műszaki adattábla'!L1323="20-99",IF('Műszaki adattábla'!O1323="","Nem adott meg lekötött teljesítményt",VLOOKUP(D1332,'Műszaki adattábla'!F:O,10,0)),0))</f>
        <v/>
      </c>
      <c r="H1332" s="29" t="str">
        <f>IF(D1332="","",VLOOKUP(D1332,'Műszaki adattábla'!F:P,11,0))</f>
        <v/>
      </c>
      <c r="I1332" s="30"/>
      <c r="J1332" s="30"/>
      <c r="K1332" s="31" t="str">
        <f>IF(D1332="","",ROUND(((F1332*I1332*'Műszaki adattábla'!$C$7/'Műszaki adattábla'!$C$8)+(G1332*I1332)+(H1332*I1332))/12*'Műszaki adattábla'!T1323,0))</f>
        <v/>
      </c>
      <c r="L1332" s="32" t="str">
        <f t="shared" si="47"/>
        <v/>
      </c>
    </row>
    <row r="1333" spans="2:12" ht="14.4" thickBot="1" x14ac:dyDescent="0.3">
      <c r="B1333" s="28" t="str">
        <f t="shared" si="46"/>
        <v/>
      </c>
      <c r="C1333" s="167" t="str">
        <f>IF(D1333="","",VLOOKUP(D1333,'Műszaki adattábla'!F:G,2,0))</f>
        <v/>
      </c>
      <c r="D1333" s="168" t="str">
        <f>IF('Műszaki adattábla'!F1324="","",'Műszaki adattábla'!F1324)</f>
        <v/>
      </c>
      <c r="E1333" s="169" t="str">
        <f>IF(D1333="","",VLOOKUP(D1333,'Műszaki adattábla'!F:R,13,0))</f>
        <v/>
      </c>
      <c r="F1333" s="29" t="str">
        <f>IF(D1333="","",VLOOKUP(D1333,'Műszaki adattábla'!F:M,8,0))</f>
        <v/>
      </c>
      <c r="G1333" s="29" t="str">
        <f>IF(D1333="","",IF('Műszaki adattábla'!L1324="20-99",IF('Műszaki adattábla'!O1324="","Nem adott meg lekötött teljesítményt",VLOOKUP(D1333,'Műszaki adattábla'!F:O,10,0)),0))</f>
        <v/>
      </c>
      <c r="H1333" s="29" t="str">
        <f>IF(D1333="","",VLOOKUP(D1333,'Műszaki adattábla'!F:P,11,0))</f>
        <v/>
      </c>
      <c r="I1333" s="30"/>
      <c r="J1333" s="30"/>
      <c r="K1333" s="31" t="str">
        <f>IF(D1333="","",ROUND(((F1333*I1333*'Műszaki adattábla'!$C$7/'Műszaki adattábla'!$C$8)+(G1333*I1333)+(H1333*I1333))/12*'Műszaki adattábla'!T1324,0))</f>
        <v/>
      </c>
      <c r="L1333" s="32" t="str">
        <f t="shared" si="47"/>
        <v/>
      </c>
    </row>
    <row r="1334" spans="2:12" ht="14.4" thickBot="1" x14ac:dyDescent="0.3">
      <c r="B1334" s="28" t="str">
        <f t="shared" si="46"/>
        <v/>
      </c>
      <c r="C1334" s="167" t="str">
        <f>IF(D1334="","",VLOOKUP(D1334,'Műszaki adattábla'!F:G,2,0))</f>
        <v/>
      </c>
      <c r="D1334" s="168" t="str">
        <f>IF('Műszaki adattábla'!F1325="","",'Műszaki adattábla'!F1325)</f>
        <v/>
      </c>
      <c r="E1334" s="169" t="str">
        <f>IF(D1334="","",VLOOKUP(D1334,'Műszaki adattábla'!F:R,13,0))</f>
        <v/>
      </c>
      <c r="F1334" s="29" t="str">
        <f>IF(D1334="","",VLOOKUP(D1334,'Műszaki adattábla'!F:M,8,0))</f>
        <v/>
      </c>
      <c r="G1334" s="29" t="str">
        <f>IF(D1334="","",IF('Műszaki adattábla'!L1325="20-99",IF('Műszaki adattábla'!O1325="","Nem adott meg lekötött teljesítményt",VLOOKUP(D1334,'Műszaki adattábla'!F:O,10,0)),0))</f>
        <v/>
      </c>
      <c r="H1334" s="29" t="str">
        <f>IF(D1334="","",VLOOKUP(D1334,'Műszaki adattábla'!F:P,11,0))</f>
        <v/>
      </c>
      <c r="I1334" s="30"/>
      <c r="J1334" s="30"/>
      <c r="K1334" s="31" t="str">
        <f>IF(D1334="","",ROUND(((F1334*I1334*'Műszaki adattábla'!$C$7/'Műszaki adattábla'!$C$8)+(G1334*I1334)+(H1334*I1334))/12*'Műszaki adattábla'!T1325,0))</f>
        <v/>
      </c>
      <c r="L1334" s="32" t="str">
        <f t="shared" si="47"/>
        <v/>
      </c>
    </row>
    <row r="1335" spans="2:12" ht="14.4" thickBot="1" x14ac:dyDescent="0.3">
      <c r="B1335" s="28" t="str">
        <f t="shared" si="46"/>
        <v/>
      </c>
      <c r="C1335" s="167" t="str">
        <f>IF(D1335="","",VLOOKUP(D1335,'Műszaki adattábla'!F:G,2,0))</f>
        <v/>
      </c>
      <c r="D1335" s="168" t="str">
        <f>IF('Műszaki adattábla'!F1326="","",'Műszaki adattábla'!F1326)</f>
        <v/>
      </c>
      <c r="E1335" s="169" t="str">
        <f>IF(D1335="","",VLOOKUP(D1335,'Műszaki adattábla'!F:R,13,0))</f>
        <v/>
      </c>
      <c r="F1335" s="29" t="str">
        <f>IF(D1335="","",VLOOKUP(D1335,'Műszaki adattábla'!F:M,8,0))</f>
        <v/>
      </c>
      <c r="G1335" s="29" t="str">
        <f>IF(D1335="","",IF('Műszaki adattábla'!L1326="20-99",IF('Műszaki adattábla'!O1326="","Nem adott meg lekötött teljesítményt",VLOOKUP(D1335,'Műszaki adattábla'!F:O,10,0)),0))</f>
        <v/>
      </c>
      <c r="H1335" s="29" t="str">
        <f>IF(D1335="","",VLOOKUP(D1335,'Műszaki adattábla'!F:P,11,0))</f>
        <v/>
      </c>
      <c r="I1335" s="30"/>
      <c r="J1335" s="30"/>
      <c r="K1335" s="31" t="str">
        <f>IF(D1335="","",ROUND(((F1335*I1335*'Műszaki adattábla'!$C$7/'Műszaki adattábla'!$C$8)+(G1335*I1335)+(H1335*I1335))/12*'Műszaki adattábla'!T1326,0))</f>
        <v/>
      </c>
      <c r="L1335" s="32" t="str">
        <f t="shared" si="47"/>
        <v/>
      </c>
    </row>
    <row r="1336" spans="2:12" ht="14.4" thickBot="1" x14ac:dyDescent="0.3">
      <c r="B1336" s="28" t="str">
        <f t="shared" si="46"/>
        <v/>
      </c>
      <c r="C1336" s="167" t="str">
        <f>IF(D1336="","",VLOOKUP(D1336,'Műszaki adattábla'!F:G,2,0))</f>
        <v/>
      </c>
      <c r="D1336" s="168" t="str">
        <f>IF('Műszaki adattábla'!F1327="","",'Műszaki adattábla'!F1327)</f>
        <v/>
      </c>
      <c r="E1336" s="169" t="str">
        <f>IF(D1336="","",VLOOKUP(D1336,'Műszaki adattábla'!F:R,13,0))</f>
        <v/>
      </c>
      <c r="F1336" s="29" t="str">
        <f>IF(D1336="","",VLOOKUP(D1336,'Műszaki adattábla'!F:M,8,0))</f>
        <v/>
      </c>
      <c r="G1336" s="29" t="str">
        <f>IF(D1336="","",IF('Műszaki adattábla'!L1327="20-99",IF('Műszaki adattábla'!O1327="","Nem adott meg lekötött teljesítményt",VLOOKUP(D1336,'Műszaki adattábla'!F:O,10,0)),0))</f>
        <v/>
      </c>
      <c r="H1336" s="29" t="str">
        <f>IF(D1336="","",VLOOKUP(D1336,'Műszaki adattábla'!F:P,11,0))</f>
        <v/>
      </c>
      <c r="I1336" s="30"/>
      <c r="J1336" s="30"/>
      <c r="K1336" s="31" t="str">
        <f>IF(D1336="","",ROUND(((F1336*I1336*'Műszaki adattábla'!$C$7/'Műszaki adattábla'!$C$8)+(G1336*I1336)+(H1336*I1336))/12*'Műszaki adattábla'!T1327,0))</f>
        <v/>
      </c>
      <c r="L1336" s="32" t="str">
        <f t="shared" si="47"/>
        <v/>
      </c>
    </row>
    <row r="1337" spans="2:12" ht="14.4" thickBot="1" x14ac:dyDescent="0.3">
      <c r="B1337" s="28" t="str">
        <f t="shared" si="46"/>
        <v/>
      </c>
      <c r="C1337" s="167" t="str">
        <f>IF(D1337="","",VLOOKUP(D1337,'Műszaki adattábla'!F:G,2,0))</f>
        <v/>
      </c>
      <c r="D1337" s="168" t="str">
        <f>IF('Műszaki adattábla'!F1328="","",'Műszaki adattábla'!F1328)</f>
        <v/>
      </c>
      <c r="E1337" s="169" t="str">
        <f>IF(D1337="","",VLOOKUP(D1337,'Műszaki adattábla'!F:R,13,0))</f>
        <v/>
      </c>
      <c r="F1337" s="29" t="str">
        <f>IF(D1337="","",VLOOKUP(D1337,'Műszaki adattábla'!F:M,8,0))</f>
        <v/>
      </c>
      <c r="G1337" s="29" t="str">
        <f>IF(D1337="","",IF('Műszaki adattábla'!L1328="20-99",IF('Műszaki adattábla'!O1328="","Nem adott meg lekötött teljesítményt",VLOOKUP(D1337,'Műszaki adattábla'!F:O,10,0)),0))</f>
        <v/>
      </c>
      <c r="H1337" s="29" t="str">
        <f>IF(D1337="","",VLOOKUP(D1337,'Műszaki adattábla'!F:P,11,0))</f>
        <v/>
      </c>
      <c r="I1337" s="30"/>
      <c r="J1337" s="30"/>
      <c r="K1337" s="31" t="str">
        <f>IF(D1337="","",ROUND(((F1337*I1337*'Műszaki adattábla'!$C$7/'Műszaki adattábla'!$C$8)+(G1337*I1337)+(H1337*I1337))/12*'Műszaki adattábla'!T1328,0))</f>
        <v/>
      </c>
      <c r="L1337" s="32" t="str">
        <f t="shared" si="47"/>
        <v/>
      </c>
    </row>
    <row r="1338" spans="2:12" ht="14.4" thickBot="1" x14ac:dyDescent="0.3">
      <c r="B1338" s="28" t="str">
        <f t="shared" si="46"/>
        <v/>
      </c>
      <c r="C1338" s="167" t="str">
        <f>IF(D1338="","",VLOOKUP(D1338,'Műszaki adattábla'!F:G,2,0))</f>
        <v/>
      </c>
      <c r="D1338" s="168" t="str">
        <f>IF('Műszaki adattábla'!F1329="","",'Műszaki adattábla'!F1329)</f>
        <v/>
      </c>
      <c r="E1338" s="169" t="str">
        <f>IF(D1338="","",VLOOKUP(D1338,'Műszaki adattábla'!F:R,13,0))</f>
        <v/>
      </c>
      <c r="F1338" s="29" t="str">
        <f>IF(D1338="","",VLOOKUP(D1338,'Műszaki adattábla'!F:M,8,0))</f>
        <v/>
      </c>
      <c r="G1338" s="29" t="str">
        <f>IF(D1338="","",IF('Műszaki adattábla'!L1329="20-99",IF('Műszaki adattábla'!O1329="","Nem adott meg lekötött teljesítményt",VLOOKUP(D1338,'Műszaki adattábla'!F:O,10,0)),0))</f>
        <v/>
      </c>
      <c r="H1338" s="29" t="str">
        <f>IF(D1338="","",VLOOKUP(D1338,'Műszaki adattábla'!F:P,11,0))</f>
        <v/>
      </c>
      <c r="I1338" s="30"/>
      <c r="J1338" s="30"/>
      <c r="K1338" s="31" t="str">
        <f>IF(D1338="","",ROUND(((F1338*I1338*'Műszaki adattábla'!$C$7/'Műszaki adattábla'!$C$8)+(G1338*I1338)+(H1338*I1338))/12*'Műszaki adattábla'!T1329,0))</f>
        <v/>
      </c>
      <c r="L1338" s="32" t="str">
        <f t="shared" si="47"/>
        <v/>
      </c>
    </row>
    <row r="1339" spans="2:12" ht="14.4" thickBot="1" x14ac:dyDescent="0.3">
      <c r="B1339" s="28" t="str">
        <f t="shared" si="46"/>
        <v/>
      </c>
      <c r="C1339" s="167" t="str">
        <f>IF(D1339="","",VLOOKUP(D1339,'Műszaki adattábla'!F:G,2,0))</f>
        <v/>
      </c>
      <c r="D1339" s="168" t="str">
        <f>IF('Műszaki adattábla'!F1330="","",'Műszaki adattábla'!F1330)</f>
        <v/>
      </c>
      <c r="E1339" s="169" t="str">
        <f>IF(D1339="","",VLOOKUP(D1339,'Műszaki adattábla'!F:R,13,0))</f>
        <v/>
      </c>
      <c r="F1339" s="29" t="str">
        <f>IF(D1339="","",VLOOKUP(D1339,'Műszaki adattábla'!F:M,8,0))</f>
        <v/>
      </c>
      <c r="G1339" s="29" t="str">
        <f>IF(D1339="","",IF('Műszaki adattábla'!L1330="20-99",IF('Műszaki adattábla'!O1330="","Nem adott meg lekötött teljesítményt",VLOOKUP(D1339,'Műszaki adattábla'!F:O,10,0)),0))</f>
        <v/>
      </c>
      <c r="H1339" s="29" t="str">
        <f>IF(D1339="","",VLOOKUP(D1339,'Műszaki adattábla'!F:P,11,0))</f>
        <v/>
      </c>
      <c r="I1339" s="30"/>
      <c r="J1339" s="30"/>
      <c r="K1339" s="31" t="str">
        <f>IF(D1339="","",ROUND(((F1339*I1339*'Műszaki adattábla'!$C$7/'Műszaki adattábla'!$C$8)+(G1339*I1339)+(H1339*I1339))/12*'Műszaki adattábla'!T1330,0))</f>
        <v/>
      </c>
      <c r="L1339" s="32" t="str">
        <f t="shared" si="47"/>
        <v/>
      </c>
    </row>
    <row r="1340" spans="2:12" ht="14.4" thickBot="1" x14ac:dyDescent="0.3">
      <c r="B1340" s="28" t="str">
        <f t="shared" si="46"/>
        <v/>
      </c>
      <c r="C1340" s="167" t="str">
        <f>IF(D1340="","",VLOOKUP(D1340,'Műszaki adattábla'!F:G,2,0))</f>
        <v/>
      </c>
      <c r="D1340" s="168" t="str">
        <f>IF('Műszaki adattábla'!F1331="","",'Műszaki adattábla'!F1331)</f>
        <v/>
      </c>
      <c r="E1340" s="169" t="str">
        <f>IF(D1340="","",VLOOKUP(D1340,'Műszaki adattábla'!F:R,13,0))</f>
        <v/>
      </c>
      <c r="F1340" s="29" t="str">
        <f>IF(D1340="","",VLOOKUP(D1340,'Műszaki adattábla'!F:M,8,0))</f>
        <v/>
      </c>
      <c r="G1340" s="29" t="str">
        <f>IF(D1340="","",IF('Műszaki adattábla'!L1331="20-99",IF('Műszaki adattábla'!O1331="","Nem adott meg lekötött teljesítményt",VLOOKUP(D1340,'Műszaki adattábla'!F:O,10,0)),0))</f>
        <v/>
      </c>
      <c r="H1340" s="29" t="str">
        <f>IF(D1340="","",VLOOKUP(D1340,'Műszaki adattábla'!F:P,11,0))</f>
        <v/>
      </c>
      <c r="I1340" s="30"/>
      <c r="J1340" s="30"/>
      <c r="K1340" s="31" t="str">
        <f>IF(D1340="","",ROUND(((F1340*I1340*'Műszaki adattábla'!$C$7/'Műszaki adattábla'!$C$8)+(G1340*I1340)+(H1340*I1340))/12*'Műszaki adattábla'!T1331,0))</f>
        <v/>
      </c>
      <c r="L1340" s="32" t="str">
        <f t="shared" si="47"/>
        <v/>
      </c>
    </row>
    <row r="1341" spans="2:12" ht="14.4" thickBot="1" x14ac:dyDescent="0.3">
      <c r="B1341" s="28" t="str">
        <f t="shared" si="46"/>
        <v/>
      </c>
      <c r="C1341" s="167" t="str">
        <f>IF(D1341="","",VLOOKUP(D1341,'Műszaki adattábla'!F:G,2,0))</f>
        <v/>
      </c>
      <c r="D1341" s="168" t="str">
        <f>IF('Műszaki adattábla'!F1332="","",'Műszaki adattábla'!F1332)</f>
        <v/>
      </c>
      <c r="E1341" s="169" t="str">
        <f>IF(D1341="","",VLOOKUP(D1341,'Műszaki adattábla'!F:R,13,0))</f>
        <v/>
      </c>
      <c r="F1341" s="29" t="str">
        <f>IF(D1341="","",VLOOKUP(D1341,'Műszaki adattábla'!F:M,8,0))</f>
        <v/>
      </c>
      <c r="G1341" s="29" t="str">
        <f>IF(D1341="","",IF('Műszaki adattábla'!L1332="20-99",IF('Műszaki adattábla'!O1332="","Nem adott meg lekötött teljesítményt",VLOOKUP(D1341,'Műszaki adattábla'!F:O,10,0)),0))</f>
        <v/>
      </c>
      <c r="H1341" s="29" t="str">
        <f>IF(D1341="","",VLOOKUP(D1341,'Műszaki adattábla'!F:P,11,0))</f>
        <v/>
      </c>
      <c r="I1341" s="30"/>
      <c r="J1341" s="30"/>
      <c r="K1341" s="31" t="str">
        <f>IF(D1341="","",ROUND(((F1341*I1341*'Műszaki adattábla'!$C$7/'Műszaki adattábla'!$C$8)+(G1341*I1341)+(H1341*I1341))/12*'Műszaki adattábla'!T1332,0))</f>
        <v/>
      </c>
      <c r="L1341" s="32" t="str">
        <f t="shared" si="47"/>
        <v/>
      </c>
    </row>
    <row r="1342" spans="2:12" ht="14.4" thickBot="1" x14ac:dyDescent="0.3">
      <c r="B1342" s="28" t="str">
        <f t="shared" si="46"/>
        <v/>
      </c>
      <c r="C1342" s="167" t="str">
        <f>IF(D1342="","",VLOOKUP(D1342,'Műszaki adattábla'!F:G,2,0))</f>
        <v/>
      </c>
      <c r="D1342" s="168" t="str">
        <f>IF('Műszaki adattábla'!F1333="","",'Műszaki adattábla'!F1333)</f>
        <v/>
      </c>
      <c r="E1342" s="169" t="str">
        <f>IF(D1342="","",VLOOKUP(D1342,'Műszaki adattábla'!F:R,13,0))</f>
        <v/>
      </c>
      <c r="F1342" s="29" t="str">
        <f>IF(D1342="","",VLOOKUP(D1342,'Műszaki adattábla'!F:M,8,0))</f>
        <v/>
      </c>
      <c r="G1342" s="29" t="str">
        <f>IF(D1342="","",IF('Műszaki adattábla'!L1333="20-99",IF('Műszaki adattábla'!O1333="","Nem adott meg lekötött teljesítményt",VLOOKUP(D1342,'Műszaki adattábla'!F:O,10,0)),0))</f>
        <v/>
      </c>
      <c r="H1342" s="29" t="str">
        <f>IF(D1342="","",VLOOKUP(D1342,'Műszaki adattábla'!F:P,11,0))</f>
        <v/>
      </c>
      <c r="I1342" s="30"/>
      <c r="J1342" s="30"/>
      <c r="K1342" s="31" t="str">
        <f>IF(D1342="","",ROUND(((F1342*I1342*'Műszaki adattábla'!$C$7/'Műszaki adattábla'!$C$8)+(G1342*I1342)+(H1342*I1342))/12*'Műszaki adattábla'!T1333,0))</f>
        <v/>
      </c>
      <c r="L1342" s="32" t="str">
        <f t="shared" si="47"/>
        <v/>
      </c>
    </row>
    <row r="1343" spans="2:12" ht="14.4" thickBot="1" x14ac:dyDescent="0.3">
      <c r="B1343" s="28" t="str">
        <f t="shared" si="46"/>
        <v/>
      </c>
      <c r="C1343" s="167" t="str">
        <f>IF(D1343="","",VLOOKUP(D1343,'Műszaki adattábla'!F:G,2,0))</f>
        <v/>
      </c>
      <c r="D1343" s="168" t="str">
        <f>IF('Műszaki adattábla'!F1334="","",'Műszaki adattábla'!F1334)</f>
        <v/>
      </c>
      <c r="E1343" s="169" t="str">
        <f>IF(D1343="","",VLOOKUP(D1343,'Műszaki adattábla'!F:R,13,0))</f>
        <v/>
      </c>
      <c r="F1343" s="29" t="str">
        <f>IF(D1343="","",VLOOKUP(D1343,'Műszaki adattábla'!F:M,8,0))</f>
        <v/>
      </c>
      <c r="G1343" s="29" t="str">
        <f>IF(D1343="","",IF('Műszaki adattábla'!L1334="20-99",IF('Műszaki adattábla'!O1334="","Nem adott meg lekötött teljesítményt",VLOOKUP(D1343,'Műszaki adattábla'!F:O,10,0)),0))</f>
        <v/>
      </c>
      <c r="H1343" s="29" t="str">
        <f>IF(D1343="","",VLOOKUP(D1343,'Műszaki adattábla'!F:P,11,0))</f>
        <v/>
      </c>
      <c r="I1343" s="30"/>
      <c r="J1343" s="30"/>
      <c r="K1343" s="31" t="str">
        <f>IF(D1343="","",ROUND(((F1343*I1343*'Műszaki adattábla'!$C$7/'Műszaki adattábla'!$C$8)+(G1343*I1343)+(H1343*I1343))/12*'Műszaki adattábla'!T1334,0))</f>
        <v/>
      </c>
      <c r="L1343" s="32" t="str">
        <f t="shared" si="47"/>
        <v/>
      </c>
    </row>
    <row r="1344" spans="2:12" ht="14.4" thickBot="1" x14ac:dyDescent="0.3">
      <c r="B1344" s="28" t="str">
        <f t="shared" si="46"/>
        <v/>
      </c>
      <c r="C1344" s="167" t="str">
        <f>IF(D1344="","",VLOOKUP(D1344,'Műszaki adattábla'!F:G,2,0))</f>
        <v/>
      </c>
      <c r="D1344" s="168" t="str">
        <f>IF('Műszaki adattábla'!F1335="","",'Műszaki adattábla'!F1335)</f>
        <v/>
      </c>
      <c r="E1344" s="169" t="str">
        <f>IF(D1344="","",VLOOKUP(D1344,'Műszaki adattábla'!F:R,13,0))</f>
        <v/>
      </c>
      <c r="F1344" s="29" t="str">
        <f>IF(D1344="","",VLOOKUP(D1344,'Műszaki adattábla'!F:M,8,0))</f>
        <v/>
      </c>
      <c r="G1344" s="29" t="str">
        <f>IF(D1344="","",IF('Műszaki adattábla'!L1335="20-99",IF('Műszaki adattábla'!O1335="","Nem adott meg lekötött teljesítményt",VLOOKUP(D1344,'Műszaki adattábla'!F:O,10,0)),0))</f>
        <v/>
      </c>
      <c r="H1344" s="29" t="str">
        <f>IF(D1344="","",VLOOKUP(D1344,'Műszaki adattábla'!F:P,11,0))</f>
        <v/>
      </c>
      <c r="I1344" s="30"/>
      <c r="J1344" s="30"/>
      <c r="K1344" s="31" t="str">
        <f>IF(D1344="","",ROUND(((F1344*I1344*'Műszaki adattábla'!$C$7/'Műszaki adattábla'!$C$8)+(G1344*I1344)+(H1344*I1344))/12*'Műszaki adattábla'!T1335,0))</f>
        <v/>
      </c>
      <c r="L1344" s="32" t="str">
        <f t="shared" si="47"/>
        <v/>
      </c>
    </row>
    <row r="1345" spans="2:12" ht="14.4" thickBot="1" x14ac:dyDescent="0.3">
      <c r="B1345" s="28" t="str">
        <f t="shared" si="46"/>
        <v/>
      </c>
      <c r="C1345" s="167" t="str">
        <f>IF(D1345="","",VLOOKUP(D1345,'Műszaki adattábla'!F:G,2,0))</f>
        <v/>
      </c>
      <c r="D1345" s="168" t="str">
        <f>IF('Műszaki adattábla'!F1336="","",'Műszaki adattábla'!F1336)</f>
        <v/>
      </c>
      <c r="E1345" s="169" t="str">
        <f>IF(D1345="","",VLOOKUP(D1345,'Műszaki adattábla'!F:R,13,0))</f>
        <v/>
      </c>
      <c r="F1345" s="29" t="str">
        <f>IF(D1345="","",VLOOKUP(D1345,'Műszaki adattábla'!F:M,8,0))</f>
        <v/>
      </c>
      <c r="G1345" s="29" t="str">
        <f>IF(D1345="","",IF('Műszaki adattábla'!L1336="20-99",IF('Műszaki adattábla'!O1336="","Nem adott meg lekötött teljesítményt",VLOOKUP(D1345,'Műszaki adattábla'!F:O,10,0)),0))</f>
        <v/>
      </c>
      <c r="H1345" s="29" t="str">
        <f>IF(D1345="","",VLOOKUP(D1345,'Műszaki adattábla'!F:P,11,0))</f>
        <v/>
      </c>
      <c r="I1345" s="30"/>
      <c r="J1345" s="30"/>
      <c r="K1345" s="31" t="str">
        <f>IF(D1345="","",ROUND(((F1345*I1345*'Műszaki adattábla'!$C$7/'Műszaki adattábla'!$C$8)+(G1345*I1345)+(H1345*I1345))/12*'Műszaki adattábla'!T1336,0))</f>
        <v/>
      </c>
      <c r="L1345" s="32" t="str">
        <f t="shared" si="47"/>
        <v/>
      </c>
    </row>
    <row r="1346" spans="2:12" ht="14.4" thickBot="1" x14ac:dyDescent="0.3">
      <c r="B1346" s="28" t="str">
        <f t="shared" si="46"/>
        <v/>
      </c>
      <c r="C1346" s="167" t="str">
        <f>IF(D1346="","",VLOOKUP(D1346,'Műszaki adattábla'!F:G,2,0))</f>
        <v/>
      </c>
      <c r="D1346" s="168" t="str">
        <f>IF('Műszaki adattábla'!F1337="","",'Műszaki adattábla'!F1337)</f>
        <v/>
      </c>
      <c r="E1346" s="169" t="str">
        <f>IF(D1346="","",VLOOKUP(D1346,'Műszaki adattábla'!F:R,13,0))</f>
        <v/>
      </c>
      <c r="F1346" s="29" t="str">
        <f>IF(D1346="","",VLOOKUP(D1346,'Műszaki adattábla'!F:M,8,0))</f>
        <v/>
      </c>
      <c r="G1346" s="29" t="str">
        <f>IF(D1346="","",IF('Műszaki adattábla'!L1337="20-99",IF('Műszaki adattábla'!O1337="","Nem adott meg lekötött teljesítményt",VLOOKUP(D1346,'Műszaki adattábla'!F:O,10,0)),0))</f>
        <v/>
      </c>
      <c r="H1346" s="29" t="str">
        <f>IF(D1346="","",VLOOKUP(D1346,'Műszaki adattábla'!F:P,11,0))</f>
        <v/>
      </c>
      <c r="I1346" s="30"/>
      <c r="J1346" s="30"/>
      <c r="K1346" s="31" t="str">
        <f>IF(D1346="","",ROUND(((F1346*I1346*'Műszaki adattábla'!$C$7/'Műszaki adattábla'!$C$8)+(G1346*I1346)+(H1346*I1346))/12*'Műszaki adattábla'!T1337,0))</f>
        <v/>
      </c>
      <c r="L1346" s="32" t="str">
        <f t="shared" si="47"/>
        <v/>
      </c>
    </row>
    <row r="1347" spans="2:12" ht="14.4" thickBot="1" x14ac:dyDescent="0.3">
      <c r="B1347" s="28" t="str">
        <f t="shared" si="46"/>
        <v/>
      </c>
      <c r="C1347" s="167" t="str">
        <f>IF(D1347="","",VLOOKUP(D1347,'Műszaki adattábla'!F:G,2,0))</f>
        <v/>
      </c>
      <c r="D1347" s="168" t="str">
        <f>IF('Műszaki adattábla'!F1338="","",'Műszaki adattábla'!F1338)</f>
        <v/>
      </c>
      <c r="E1347" s="169" t="str">
        <f>IF(D1347="","",VLOOKUP(D1347,'Műszaki adattábla'!F:R,13,0))</f>
        <v/>
      </c>
      <c r="F1347" s="29" t="str">
        <f>IF(D1347="","",VLOOKUP(D1347,'Műszaki adattábla'!F:M,8,0))</f>
        <v/>
      </c>
      <c r="G1347" s="29" t="str">
        <f>IF(D1347="","",IF('Műszaki adattábla'!L1338="20-99",IF('Műszaki adattábla'!O1338="","Nem adott meg lekötött teljesítményt",VLOOKUP(D1347,'Műszaki adattábla'!F:O,10,0)),0))</f>
        <v/>
      </c>
      <c r="H1347" s="29" t="str">
        <f>IF(D1347="","",VLOOKUP(D1347,'Műszaki adattábla'!F:P,11,0))</f>
        <v/>
      </c>
      <c r="I1347" s="30"/>
      <c r="J1347" s="30"/>
      <c r="K1347" s="31" t="str">
        <f>IF(D1347="","",ROUND(((F1347*I1347*'Műszaki adattábla'!$C$7/'Műszaki adattábla'!$C$8)+(G1347*I1347)+(H1347*I1347))/12*'Műszaki adattábla'!T1338,0))</f>
        <v/>
      </c>
      <c r="L1347" s="32" t="str">
        <f t="shared" si="47"/>
        <v/>
      </c>
    </row>
    <row r="1348" spans="2:12" ht="14.4" thickBot="1" x14ac:dyDescent="0.3">
      <c r="B1348" s="28" t="str">
        <f t="shared" si="46"/>
        <v/>
      </c>
      <c r="C1348" s="167" t="str">
        <f>IF(D1348="","",VLOOKUP(D1348,'Műszaki adattábla'!F:G,2,0))</f>
        <v/>
      </c>
      <c r="D1348" s="168" t="str">
        <f>IF('Műszaki adattábla'!F1339="","",'Műszaki adattábla'!F1339)</f>
        <v/>
      </c>
      <c r="E1348" s="169" t="str">
        <f>IF(D1348="","",VLOOKUP(D1348,'Műszaki adattábla'!F:R,13,0))</f>
        <v/>
      </c>
      <c r="F1348" s="29" t="str">
        <f>IF(D1348="","",VLOOKUP(D1348,'Műszaki adattábla'!F:M,8,0))</f>
        <v/>
      </c>
      <c r="G1348" s="29" t="str">
        <f>IF(D1348="","",IF('Műszaki adattábla'!L1339="20-99",IF('Műszaki adattábla'!O1339="","Nem adott meg lekötött teljesítményt",VLOOKUP(D1348,'Műszaki adattábla'!F:O,10,0)),0))</f>
        <v/>
      </c>
      <c r="H1348" s="29" t="str">
        <f>IF(D1348="","",VLOOKUP(D1348,'Műszaki adattábla'!F:P,11,0))</f>
        <v/>
      </c>
      <c r="I1348" s="30"/>
      <c r="J1348" s="30"/>
      <c r="K1348" s="31" t="str">
        <f>IF(D1348="","",ROUND(((F1348*I1348*'Műszaki adattábla'!$C$7/'Műszaki adattábla'!$C$8)+(G1348*I1348)+(H1348*I1348))/12*'Műszaki adattábla'!T1339,0))</f>
        <v/>
      </c>
      <c r="L1348" s="32" t="str">
        <f t="shared" si="47"/>
        <v/>
      </c>
    </row>
    <row r="1349" spans="2:12" ht="14.4" thickBot="1" x14ac:dyDescent="0.3">
      <c r="B1349" s="28" t="str">
        <f t="shared" si="46"/>
        <v/>
      </c>
      <c r="C1349" s="167" t="str">
        <f>IF(D1349="","",VLOOKUP(D1349,'Műszaki adattábla'!F:G,2,0))</f>
        <v/>
      </c>
      <c r="D1349" s="168" t="str">
        <f>IF('Műszaki adattábla'!F1340="","",'Műszaki adattábla'!F1340)</f>
        <v/>
      </c>
      <c r="E1349" s="169" t="str">
        <f>IF(D1349="","",VLOOKUP(D1349,'Műszaki adattábla'!F:R,13,0))</f>
        <v/>
      </c>
      <c r="F1349" s="29" t="str">
        <f>IF(D1349="","",VLOOKUP(D1349,'Műszaki adattábla'!F:M,8,0))</f>
        <v/>
      </c>
      <c r="G1349" s="29" t="str">
        <f>IF(D1349="","",IF('Műszaki adattábla'!L1340="20-99",IF('Műszaki adattábla'!O1340="","Nem adott meg lekötött teljesítményt",VLOOKUP(D1349,'Műszaki adattábla'!F:O,10,0)),0))</f>
        <v/>
      </c>
      <c r="H1349" s="29" t="str">
        <f>IF(D1349="","",VLOOKUP(D1349,'Műszaki adattábla'!F:P,11,0))</f>
        <v/>
      </c>
      <c r="I1349" s="30"/>
      <c r="J1349" s="30"/>
      <c r="K1349" s="31" t="str">
        <f>IF(D1349="","",ROUND(((F1349*I1349*'Műszaki adattábla'!$C$7/'Műszaki adattábla'!$C$8)+(G1349*I1349)+(H1349*I1349))/12*'Műszaki adattábla'!T1340,0))</f>
        <v/>
      </c>
      <c r="L1349" s="32" t="str">
        <f t="shared" si="47"/>
        <v/>
      </c>
    </row>
    <row r="1350" spans="2:12" ht="14.4" thickBot="1" x14ac:dyDescent="0.3">
      <c r="B1350" s="28" t="str">
        <f t="shared" si="46"/>
        <v/>
      </c>
      <c r="C1350" s="167" t="str">
        <f>IF(D1350="","",VLOOKUP(D1350,'Műszaki adattábla'!F:G,2,0))</f>
        <v/>
      </c>
      <c r="D1350" s="168" t="str">
        <f>IF('Műszaki adattábla'!F1341="","",'Műszaki adattábla'!F1341)</f>
        <v/>
      </c>
      <c r="E1350" s="169" t="str">
        <f>IF(D1350="","",VLOOKUP(D1350,'Műszaki adattábla'!F:R,13,0))</f>
        <v/>
      </c>
      <c r="F1350" s="29" t="str">
        <f>IF(D1350="","",VLOOKUP(D1350,'Műszaki adattábla'!F:M,8,0))</f>
        <v/>
      </c>
      <c r="G1350" s="29" t="str">
        <f>IF(D1350="","",IF('Műszaki adattábla'!L1341="20-99",IF('Műszaki adattábla'!O1341="","Nem adott meg lekötött teljesítményt",VLOOKUP(D1350,'Műszaki adattábla'!F:O,10,0)),0))</f>
        <v/>
      </c>
      <c r="H1350" s="29" t="str">
        <f>IF(D1350="","",VLOOKUP(D1350,'Műszaki adattábla'!F:P,11,0))</f>
        <v/>
      </c>
      <c r="I1350" s="30"/>
      <c r="J1350" s="30"/>
      <c r="K1350" s="31" t="str">
        <f>IF(D1350="","",ROUND(((F1350*I1350*'Műszaki adattábla'!$C$7/'Műszaki adattábla'!$C$8)+(G1350*I1350)+(H1350*I1350))/12*'Műszaki adattábla'!T1341,0))</f>
        <v/>
      </c>
      <c r="L1350" s="32" t="str">
        <f t="shared" si="47"/>
        <v/>
      </c>
    </row>
    <row r="1351" spans="2:12" ht="14.4" thickBot="1" x14ac:dyDescent="0.3">
      <c r="B1351" s="28" t="str">
        <f t="shared" si="46"/>
        <v/>
      </c>
      <c r="C1351" s="167" t="str">
        <f>IF(D1351="","",VLOOKUP(D1351,'Műszaki adattábla'!F:G,2,0))</f>
        <v/>
      </c>
      <c r="D1351" s="168" t="str">
        <f>IF('Műszaki adattábla'!F1342="","",'Műszaki adattábla'!F1342)</f>
        <v/>
      </c>
      <c r="E1351" s="169" t="str">
        <f>IF(D1351="","",VLOOKUP(D1351,'Műszaki adattábla'!F:R,13,0))</f>
        <v/>
      </c>
      <c r="F1351" s="29" t="str">
        <f>IF(D1351="","",VLOOKUP(D1351,'Műszaki adattábla'!F:M,8,0))</f>
        <v/>
      </c>
      <c r="G1351" s="29" t="str">
        <f>IF(D1351="","",IF('Műszaki adattábla'!L1342="20-99",IF('Műszaki adattábla'!O1342="","Nem adott meg lekötött teljesítményt",VLOOKUP(D1351,'Műszaki adattábla'!F:O,10,0)),0))</f>
        <v/>
      </c>
      <c r="H1351" s="29" t="str">
        <f>IF(D1351="","",VLOOKUP(D1351,'Műszaki adattábla'!F:P,11,0))</f>
        <v/>
      </c>
      <c r="I1351" s="30"/>
      <c r="J1351" s="30"/>
      <c r="K1351" s="31" t="str">
        <f>IF(D1351="","",ROUND(((F1351*I1351*'Műszaki adattábla'!$C$7/'Műszaki adattábla'!$C$8)+(G1351*I1351)+(H1351*I1351))/12*'Műszaki adattábla'!T1342,0))</f>
        <v/>
      </c>
      <c r="L1351" s="32" t="str">
        <f t="shared" si="47"/>
        <v/>
      </c>
    </row>
    <row r="1352" spans="2:12" ht="14.4" thickBot="1" x14ac:dyDescent="0.3">
      <c r="B1352" s="28" t="str">
        <f t="shared" si="46"/>
        <v/>
      </c>
      <c r="C1352" s="167" t="str">
        <f>IF(D1352="","",VLOOKUP(D1352,'Műszaki adattábla'!F:G,2,0))</f>
        <v/>
      </c>
      <c r="D1352" s="168" t="str">
        <f>IF('Műszaki adattábla'!F1343="","",'Műszaki adattábla'!F1343)</f>
        <v/>
      </c>
      <c r="E1352" s="169" t="str">
        <f>IF(D1352="","",VLOOKUP(D1352,'Műszaki adattábla'!F:R,13,0))</f>
        <v/>
      </c>
      <c r="F1352" s="29" t="str">
        <f>IF(D1352="","",VLOOKUP(D1352,'Műszaki adattábla'!F:M,8,0))</f>
        <v/>
      </c>
      <c r="G1352" s="29" t="str">
        <f>IF(D1352="","",IF('Műszaki adattábla'!L1343="20-99",IF('Műszaki adattábla'!O1343="","Nem adott meg lekötött teljesítményt",VLOOKUP(D1352,'Műszaki adattábla'!F:O,10,0)),0))</f>
        <v/>
      </c>
      <c r="H1352" s="29" t="str">
        <f>IF(D1352="","",VLOOKUP(D1352,'Műszaki adattábla'!F:P,11,0))</f>
        <v/>
      </c>
      <c r="I1352" s="30"/>
      <c r="J1352" s="30"/>
      <c r="K1352" s="31" t="str">
        <f>IF(D1352="","",ROUND(((F1352*I1352*'Műszaki adattábla'!$C$7/'Műszaki adattábla'!$C$8)+(G1352*I1352)+(H1352*I1352))/12*'Műszaki adattábla'!T1343,0))</f>
        <v/>
      </c>
      <c r="L1352" s="32" t="str">
        <f t="shared" si="47"/>
        <v/>
      </c>
    </row>
    <row r="1353" spans="2:12" ht="14.4" thickBot="1" x14ac:dyDescent="0.3">
      <c r="B1353" s="28" t="str">
        <f t="shared" si="46"/>
        <v/>
      </c>
      <c r="C1353" s="167" t="str">
        <f>IF(D1353="","",VLOOKUP(D1353,'Műszaki adattábla'!F:G,2,0))</f>
        <v/>
      </c>
      <c r="D1353" s="168" t="str">
        <f>IF('Műszaki adattábla'!F1344="","",'Műszaki adattábla'!F1344)</f>
        <v/>
      </c>
      <c r="E1353" s="169" t="str">
        <f>IF(D1353="","",VLOOKUP(D1353,'Műszaki adattábla'!F:R,13,0))</f>
        <v/>
      </c>
      <c r="F1353" s="29" t="str">
        <f>IF(D1353="","",VLOOKUP(D1353,'Műszaki adattábla'!F:M,8,0))</f>
        <v/>
      </c>
      <c r="G1353" s="29" t="str">
        <f>IF(D1353="","",IF('Műszaki adattábla'!L1344="20-99",IF('Műszaki adattábla'!O1344="","Nem adott meg lekötött teljesítményt",VLOOKUP(D1353,'Műszaki adattábla'!F:O,10,0)),0))</f>
        <v/>
      </c>
      <c r="H1353" s="29" t="str">
        <f>IF(D1353="","",VLOOKUP(D1353,'Műszaki adattábla'!F:P,11,0))</f>
        <v/>
      </c>
      <c r="I1353" s="30"/>
      <c r="J1353" s="30"/>
      <c r="K1353" s="31" t="str">
        <f>IF(D1353="","",ROUND(((F1353*I1353*'Műszaki adattábla'!$C$7/'Műszaki adattábla'!$C$8)+(G1353*I1353)+(H1353*I1353))/12*'Műszaki adattábla'!T1344,0))</f>
        <v/>
      </c>
      <c r="L1353" s="32" t="str">
        <f t="shared" si="47"/>
        <v/>
      </c>
    </row>
    <row r="1354" spans="2:12" ht="14.4" thickBot="1" x14ac:dyDescent="0.3">
      <c r="B1354" s="28" t="str">
        <f t="shared" si="46"/>
        <v/>
      </c>
      <c r="C1354" s="167" t="str">
        <f>IF(D1354="","",VLOOKUP(D1354,'Műszaki adattábla'!F:G,2,0))</f>
        <v/>
      </c>
      <c r="D1354" s="168" t="str">
        <f>IF('Műszaki adattábla'!F1345="","",'Műszaki adattábla'!F1345)</f>
        <v/>
      </c>
      <c r="E1354" s="169" t="str">
        <f>IF(D1354="","",VLOOKUP(D1354,'Műszaki adattábla'!F:R,13,0))</f>
        <v/>
      </c>
      <c r="F1354" s="29" t="str">
        <f>IF(D1354="","",VLOOKUP(D1354,'Műszaki adattábla'!F:M,8,0))</f>
        <v/>
      </c>
      <c r="G1354" s="29" t="str">
        <f>IF(D1354="","",IF('Műszaki adattábla'!L1345="20-99",IF('Műszaki adattábla'!O1345="","Nem adott meg lekötött teljesítményt",VLOOKUP(D1354,'Műszaki adattábla'!F:O,10,0)),0))</f>
        <v/>
      </c>
      <c r="H1354" s="29" t="str">
        <f>IF(D1354="","",VLOOKUP(D1354,'Műszaki adattábla'!F:P,11,0))</f>
        <v/>
      </c>
      <c r="I1354" s="30"/>
      <c r="J1354" s="30"/>
      <c r="K1354" s="31" t="str">
        <f>IF(D1354="","",ROUND(((F1354*I1354*'Műszaki adattábla'!$C$7/'Műszaki adattábla'!$C$8)+(G1354*I1354)+(H1354*I1354))/12*'Műszaki adattábla'!T1345,0))</f>
        <v/>
      </c>
      <c r="L1354" s="32" t="str">
        <f t="shared" si="47"/>
        <v/>
      </c>
    </row>
    <row r="1355" spans="2:12" ht="14.4" thickBot="1" x14ac:dyDescent="0.3">
      <c r="B1355" s="28" t="str">
        <f t="shared" si="46"/>
        <v/>
      </c>
      <c r="C1355" s="167" t="str">
        <f>IF(D1355="","",VLOOKUP(D1355,'Műszaki adattábla'!F:G,2,0))</f>
        <v/>
      </c>
      <c r="D1355" s="168" t="str">
        <f>IF('Műszaki adattábla'!F1346="","",'Műszaki adattábla'!F1346)</f>
        <v/>
      </c>
      <c r="E1355" s="169" t="str">
        <f>IF(D1355="","",VLOOKUP(D1355,'Műszaki adattábla'!F:R,13,0))</f>
        <v/>
      </c>
      <c r="F1355" s="29" t="str">
        <f>IF(D1355="","",VLOOKUP(D1355,'Műszaki adattábla'!F:M,8,0))</f>
        <v/>
      </c>
      <c r="G1355" s="29" t="str">
        <f>IF(D1355="","",IF('Műszaki adattábla'!L1346="20-99",IF('Műszaki adattábla'!O1346="","Nem adott meg lekötött teljesítményt",VLOOKUP(D1355,'Műszaki adattábla'!F:O,10,0)),0))</f>
        <v/>
      </c>
      <c r="H1355" s="29" t="str">
        <f>IF(D1355="","",VLOOKUP(D1355,'Műszaki adattábla'!F:P,11,0))</f>
        <v/>
      </c>
      <c r="I1355" s="30"/>
      <c r="J1355" s="30"/>
      <c r="K1355" s="31" t="str">
        <f>IF(D1355="","",ROUND(((F1355*I1355*'Műszaki adattábla'!$C$7/'Műszaki adattábla'!$C$8)+(G1355*I1355)+(H1355*I1355))/12*'Műszaki adattábla'!T1346,0))</f>
        <v/>
      </c>
      <c r="L1355" s="32" t="str">
        <f t="shared" si="47"/>
        <v/>
      </c>
    </row>
    <row r="1356" spans="2:12" ht="14.4" thickBot="1" x14ac:dyDescent="0.3">
      <c r="B1356" s="28" t="str">
        <f t="shared" si="46"/>
        <v/>
      </c>
      <c r="C1356" s="167" t="str">
        <f>IF(D1356="","",VLOOKUP(D1356,'Műszaki adattábla'!F:G,2,0))</f>
        <v/>
      </c>
      <c r="D1356" s="168" t="str">
        <f>IF('Műszaki adattábla'!F1347="","",'Műszaki adattábla'!F1347)</f>
        <v/>
      </c>
      <c r="E1356" s="169" t="str">
        <f>IF(D1356="","",VLOOKUP(D1356,'Műszaki adattábla'!F:R,13,0))</f>
        <v/>
      </c>
      <c r="F1356" s="29" t="str">
        <f>IF(D1356="","",VLOOKUP(D1356,'Műszaki adattábla'!F:M,8,0))</f>
        <v/>
      </c>
      <c r="G1356" s="29" t="str">
        <f>IF(D1356="","",IF('Műszaki adattábla'!L1347="20-99",IF('Műszaki adattábla'!O1347="","Nem adott meg lekötött teljesítményt",VLOOKUP(D1356,'Műszaki adattábla'!F:O,10,0)),0))</f>
        <v/>
      </c>
      <c r="H1356" s="29" t="str">
        <f>IF(D1356="","",VLOOKUP(D1356,'Műszaki adattábla'!F:P,11,0))</f>
        <v/>
      </c>
      <c r="I1356" s="30"/>
      <c r="J1356" s="30"/>
      <c r="K1356" s="31" t="str">
        <f>IF(D1356="","",ROUND(((F1356*I1356*'Műszaki adattábla'!$C$7/'Műszaki adattábla'!$C$8)+(G1356*I1356)+(H1356*I1356))/12*'Műszaki adattábla'!T1347,0))</f>
        <v/>
      </c>
      <c r="L1356" s="32" t="str">
        <f t="shared" si="47"/>
        <v/>
      </c>
    </row>
    <row r="1357" spans="2:12" ht="14.4" thickBot="1" x14ac:dyDescent="0.3">
      <c r="B1357" s="28" t="str">
        <f t="shared" si="46"/>
        <v/>
      </c>
      <c r="C1357" s="167" t="str">
        <f>IF(D1357="","",VLOOKUP(D1357,'Műszaki adattábla'!F:G,2,0))</f>
        <v/>
      </c>
      <c r="D1357" s="168" t="str">
        <f>IF('Műszaki adattábla'!F1348="","",'Műszaki adattábla'!F1348)</f>
        <v/>
      </c>
      <c r="E1357" s="169" t="str">
        <f>IF(D1357="","",VLOOKUP(D1357,'Műszaki adattábla'!F:R,13,0))</f>
        <v/>
      </c>
      <c r="F1357" s="29" t="str">
        <f>IF(D1357="","",VLOOKUP(D1357,'Műszaki adattábla'!F:M,8,0))</f>
        <v/>
      </c>
      <c r="G1357" s="29" t="str">
        <f>IF(D1357="","",IF('Műszaki adattábla'!L1348="20-99",IF('Műszaki adattábla'!O1348="","Nem adott meg lekötött teljesítményt",VLOOKUP(D1357,'Műszaki adattábla'!F:O,10,0)),0))</f>
        <v/>
      </c>
      <c r="H1357" s="29" t="str">
        <f>IF(D1357="","",VLOOKUP(D1357,'Műszaki adattábla'!F:P,11,0))</f>
        <v/>
      </c>
      <c r="I1357" s="30"/>
      <c r="J1357" s="30"/>
      <c r="K1357" s="31" t="str">
        <f>IF(D1357="","",ROUND(((F1357*I1357*'Műszaki adattábla'!$C$7/'Műszaki adattábla'!$C$8)+(G1357*I1357)+(H1357*I1357))/12*'Műszaki adattábla'!T1348,0))</f>
        <v/>
      </c>
      <c r="L1357" s="32" t="str">
        <f t="shared" si="47"/>
        <v/>
      </c>
    </row>
    <row r="1358" spans="2:12" ht="14.4" thickBot="1" x14ac:dyDescent="0.3">
      <c r="B1358" s="28" t="str">
        <f t="shared" si="46"/>
        <v/>
      </c>
      <c r="C1358" s="167" t="str">
        <f>IF(D1358="","",VLOOKUP(D1358,'Műszaki adattábla'!F:G,2,0))</f>
        <v/>
      </c>
      <c r="D1358" s="168" t="str">
        <f>IF('Műszaki adattábla'!F1349="","",'Műszaki adattábla'!F1349)</f>
        <v/>
      </c>
      <c r="E1358" s="169" t="str">
        <f>IF(D1358="","",VLOOKUP(D1358,'Műszaki adattábla'!F:R,13,0))</f>
        <v/>
      </c>
      <c r="F1358" s="29" t="str">
        <f>IF(D1358="","",VLOOKUP(D1358,'Műszaki adattábla'!F:M,8,0))</f>
        <v/>
      </c>
      <c r="G1358" s="29" t="str">
        <f>IF(D1358="","",IF('Műszaki adattábla'!L1349="20-99",IF('Műszaki adattábla'!O1349="","Nem adott meg lekötött teljesítményt",VLOOKUP(D1358,'Műszaki adattábla'!F:O,10,0)),0))</f>
        <v/>
      </c>
      <c r="H1358" s="29" t="str">
        <f>IF(D1358="","",VLOOKUP(D1358,'Műszaki adattábla'!F:P,11,0))</f>
        <v/>
      </c>
      <c r="I1358" s="30"/>
      <c r="J1358" s="30"/>
      <c r="K1358" s="31" t="str">
        <f>IF(D1358="","",ROUND(((F1358*I1358*'Műszaki adattábla'!$C$7/'Műszaki adattábla'!$C$8)+(G1358*I1358)+(H1358*I1358))/12*'Műszaki adattábla'!T1349,0))</f>
        <v/>
      </c>
      <c r="L1358" s="32" t="str">
        <f t="shared" si="47"/>
        <v/>
      </c>
    </row>
    <row r="1359" spans="2:12" ht="14.4" thickBot="1" x14ac:dyDescent="0.3">
      <c r="B1359" s="28" t="str">
        <f t="shared" si="46"/>
        <v/>
      </c>
      <c r="C1359" s="167" t="str">
        <f>IF(D1359="","",VLOOKUP(D1359,'Műszaki adattábla'!F:G,2,0))</f>
        <v/>
      </c>
      <c r="D1359" s="168" t="str">
        <f>IF('Műszaki adattábla'!F1350="","",'Műszaki adattábla'!F1350)</f>
        <v/>
      </c>
      <c r="E1359" s="169" t="str">
        <f>IF(D1359="","",VLOOKUP(D1359,'Műszaki adattábla'!F:R,13,0))</f>
        <v/>
      </c>
      <c r="F1359" s="29" t="str">
        <f>IF(D1359="","",VLOOKUP(D1359,'Műszaki adattábla'!F:M,8,0))</f>
        <v/>
      </c>
      <c r="G1359" s="29" t="str">
        <f>IF(D1359="","",IF('Műszaki adattábla'!L1350="20-99",IF('Műszaki adattábla'!O1350="","Nem adott meg lekötött teljesítményt",VLOOKUP(D1359,'Műszaki adattábla'!F:O,10,0)),0))</f>
        <v/>
      </c>
      <c r="H1359" s="29" t="str">
        <f>IF(D1359="","",VLOOKUP(D1359,'Műszaki adattábla'!F:P,11,0))</f>
        <v/>
      </c>
      <c r="I1359" s="30"/>
      <c r="J1359" s="30"/>
      <c r="K1359" s="31" t="str">
        <f>IF(D1359="","",ROUND(((F1359*I1359*'Műszaki adattábla'!$C$7/'Műszaki adattábla'!$C$8)+(G1359*I1359)+(H1359*I1359))/12*'Műszaki adattábla'!T1350,0))</f>
        <v/>
      </c>
      <c r="L1359" s="32" t="str">
        <f t="shared" si="47"/>
        <v/>
      </c>
    </row>
    <row r="1360" spans="2:12" ht="14.4" thickBot="1" x14ac:dyDescent="0.3">
      <c r="B1360" s="28" t="str">
        <f t="shared" si="46"/>
        <v/>
      </c>
      <c r="C1360" s="167" t="str">
        <f>IF(D1360="","",VLOOKUP(D1360,'Műszaki adattábla'!F:G,2,0))</f>
        <v/>
      </c>
      <c r="D1360" s="168" t="str">
        <f>IF('Műszaki adattábla'!F1351="","",'Műszaki adattábla'!F1351)</f>
        <v/>
      </c>
      <c r="E1360" s="169" t="str">
        <f>IF(D1360="","",VLOOKUP(D1360,'Műszaki adattábla'!F:R,13,0))</f>
        <v/>
      </c>
      <c r="F1360" s="29" t="str">
        <f>IF(D1360="","",VLOOKUP(D1360,'Műszaki adattábla'!F:M,8,0))</f>
        <v/>
      </c>
      <c r="G1360" s="29" t="str">
        <f>IF(D1360="","",IF('Műszaki adattábla'!L1351="20-99",IF('Műszaki adattábla'!O1351="","Nem adott meg lekötött teljesítményt",VLOOKUP(D1360,'Műszaki adattábla'!F:O,10,0)),0))</f>
        <v/>
      </c>
      <c r="H1360" s="29" t="str">
        <f>IF(D1360="","",VLOOKUP(D1360,'Műszaki adattábla'!F:P,11,0))</f>
        <v/>
      </c>
      <c r="I1360" s="30"/>
      <c r="J1360" s="30"/>
      <c r="K1360" s="31" t="str">
        <f>IF(D1360="","",ROUND(((F1360*I1360*'Műszaki adattábla'!$C$7/'Műszaki adattábla'!$C$8)+(G1360*I1360)+(H1360*I1360))/12*'Műszaki adattábla'!T1351,0))</f>
        <v/>
      </c>
      <c r="L1360" s="32" t="str">
        <f t="shared" si="47"/>
        <v/>
      </c>
    </row>
    <row r="1361" spans="2:12" ht="14.4" thickBot="1" x14ac:dyDescent="0.3">
      <c r="B1361" s="28" t="str">
        <f t="shared" si="46"/>
        <v/>
      </c>
      <c r="C1361" s="167" t="str">
        <f>IF(D1361="","",VLOOKUP(D1361,'Műszaki adattábla'!F:G,2,0))</f>
        <v/>
      </c>
      <c r="D1361" s="168" t="str">
        <f>IF('Műszaki adattábla'!F1352="","",'Műszaki adattábla'!F1352)</f>
        <v/>
      </c>
      <c r="E1361" s="169" t="str">
        <f>IF(D1361="","",VLOOKUP(D1361,'Műszaki adattábla'!F:R,13,0))</f>
        <v/>
      </c>
      <c r="F1361" s="29" t="str">
        <f>IF(D1361="","",VLOOKUP(D1361,'Műszaki adattábla'!F:M,8,0))</f>
        <v/>
      </c>
      <c r="G1361" s="29" t="str">
        <f>IF(D1361="","",IF('Műszaki adattábla'!L1352="20-99",IF('Műszaki adattábla'!O1352="","Nem adott meg lekötött teljesítményt",VLOOKUP(D1361,'Műszaki adattábla'!F:O,10,0)),0))</f>
        <v/>
      </c>
      <c r="H1361" s="29" t="str">
        <f>IF(D1361="","",VLOOKUP(D1361,'Műszaki adattábla'!F:P,11,0))</f>
        <v/>
      </c>
      <c r="I1361" s="30"/>
      <c r="J1361" s="30"/>
      <c r="K1361" s="31" t="str">
        <f>IF(D1361="","",ROUND(((F1361*I1361*'Műszaki adattábla'!$C$7/'Műszaki adattábla'!$C$8)+(G1361*I1361)+(H1361*I1361))/12*'Műszaki adattábla'!T1352,0))</f>
        <v/>
      </c>
      <c r="L1361" s="32" t="str">
        <f t="shared" si="47"/>
        <v/>
      </c>
    </row>
    <row r="1362" spans="2:12" ht="14.4" thickBot="1" x14ac:dyDescent="0.3">
      <c r="B1362" s="28" t="str">
        <f t="shared" si="46"/>
        <v/>
      </c>
      <c r="C1362" s="167" t="str">
        <f>IF(D1362="","",VLOOKUP(D1362,'Műszaki adattábla'!F:G,2,0))</f>
        <v/>
      </c>
      <c r="D1362" s="168" t="str">
        <f>IF('Műszaki adattábla'!F1353="","",'Műszaki adattábla'!F1353)</f>
        <v/>
      </c>
      <c r="E1362" s="169" t="str">
        <f>IF(D1362="","",VLOOKUP(D1362,'Műszaki adattábla'!F:R,13,0))</f>
        <v/>
      </c>
      <c r="F1362" s="29" t="str">
        <f>IF(D1362="","",VLOOKUP(D1362,'Műszaki adattábla'!F:M,8,0))</f>
        <v/>
      </c>
      <c r="G1362" s="29" t="str">
        <f>IF(D1362="","",IF('Műszaki adattábla'!L1353="20-99",IF('Műszaki adattábla'!O1353="","Nem adott meg lekötött teljesítményt",VLOOKUP(D1362,'Műszaki adattábla'!F:O,10,0)),0))</f>
        <v/>
      </c>
      <c r="H1362" s="29" t="str">
        <f>IF(D1362="","",VLOOKUP(D1362,'Műszaki adattábla'!F:P,11,0))</f>
        <v/>
      </c>
      <c r="I1362" s="30"/>
      <c r="J1362" s="30"/>
      <c r="K1362" s="31" t="str">
        <f>IF(D1362="","",ROUND(((F1362*I1362*'Műszaki adattábla'!$C$7/'Műszaki adattábla'!$C$8)+(G1362*I1362)+(H1362*I1362))/12*'Műszaki adattábla'!T1353,0))</f>
        <v/>
      </c>
      <c r="L1362" s="32" t="str">
        <f t="shared" si="47"/>
        <v/>
      </c>
    </row>
    <row r="1363" spans="2:12" ht="14.4" thickBot="1" x14ac:dyDescent="0.3">
      <c r="B1363" s="28" t="str">
        <f t="shared" si="46"/>
        <v/>
      </c>
      <c r="C1363" s="167" t="str">
        <f>IF(D1363="","",VLOOKUP(D1363,'Műszaki adattábla'!F:G,2,0))</f>
        <v/>
      </c>
      <c r="D1363" s="168" t="str">
        <f>IF('Műszaki adattábla'!F1354="","",'Műszaki adattábla'!F1354)</f>
        <v/>
      </c>
      <c r="E1363" s="169" t="str">
        <f>IF(D1363="","",VLOOKUP(D1363,'Műszaki adattábla'!F:R,13,0))</f>
        <v/>
      </c>
      <c r="F1363" s="29" t="str">
        <f>IF(D1363="","",VLOOKUP(D1363,'Műszaki adattábla'!F:M,8,0))</f>
        <v/>
      </c>
      <c r="G1363" s="29" t="str">
        <f>IF(D1363="","",IF('Műszaki adattábla'!L1354="20-99",IF('Műszaki adattábla'!O1354="","Nem adott meg lekötött teljesítményt",VLOOKUP(D1363,'Műszaki adattábla'!F:O,10,0)),0))</f>
        <v/>
      </c>
      <c r="H1363" s="29" t="str">
        <f>IF(D1363="","",VLOOKUP(D1363,'Műszaki adattábla'!F:P,11,0))</f>
        <v/>
      </c>
      <c r="I1363" s="30"/>
      <c r="J1363" s="30"/>
      <c r="K1363" s="31" t="str">
        <f>IF(D1363="","",ROUND(((F1363*I1363*'Műszaki adattábla'!$C$7/'Műszaki adattábla'!$C$8)+(G1363*I1363)+(H1363*I1363))/12*'Műszaki adattábla'!T1354,0))</f>
        <v/>
      </c>
      <c r="L1363" s="32" t="str">
        <f t="shared" si="47"/>
        <v/>
      </c>
    </row>
    <row r="1364" spans="2:12" ht="14.4" thickBot="1" x14ac:dyDescent="0.3">
      <c r="B1364" s="28" t="str">
        <f t="shared" si="46"/>
        <v/>
      </c>
      <c r="C1364" s="167" t="str">
        <f>IF(D1364="","",VLOOKUP(D1364,'Műszaki adattábla'!F:G,2,0))</f>
        <v/>
      </c>
      <c r="D1364" s="168" t="str">
        <f>IF('Műszaki adattábla'!F1355="","",'Műszaki adattábla'!F1355)</f>
        <v/>
      </c>
      <c r="E1364" s="169" t="str">
        <f>IF(D1364="","",VLOOKUP(D1364,'Műszaki adattábla'!F:R,13,0))</f>
        <v/>
      </c>
      <c r="F1364" s="29" t="str">
        <f>IF(D1364="","",VLOOKUP(D1364,'Műszaki adattábla'!F:M,8,0))</f>
        <v/>
      </c>
      <c r="G1364" s="29" t="str">
        <f>IF(D1364="","",IF('Műszaki adattábla'!L1355="20-99",IF('Műszaki adattábla'!O1355="","Nem adott meg lekötött teljesítményt",VLOOKUP(D1364,'Műszaki adattábla'!F:O,10,0)),0))</f>
        <v/>
      </c>
      <c r="H1364" s="29" t="str">
        <f>IF(D1364="","",VLOOKUP(D1364,'Műszaki adattábla'!F:P,11,0))</f>
        <v/>
      </c>
      <c r="I1364" s="30"/>
      <c r="J1364" s="30"/>
      <c r="K1364" s="31" t="str">
        <f>IF(D1364="","",ROUND(((F1364*I1364*'Műszaki adattábla'!$C$7/'Műszaki adattábla'!$C$8)+(G1364*I1364)+(H1364*I1364))/12*'Műszaki adattábla'!T1355,0))</f>
        <v/>
      </c>
      <c r="L1364" s="32" t="str">
        <f t="shared" si="47"/>
        <v/>
      </c>
    </row>
    <row r="1365" spans="2:12" ht="14.4" thickBot="1" x14ac:dyDescent="0.3">
      <c r="B1365" s="28" t="str">
        <f t="shared" si="46"/>
        <v/>
      </c>
      <c r="C1365" s="167" t="str">
        <f>IF(D1365="","",VLOOKUP(D1365,'Műszaki adattábla'!F:G,2,0))</f>
        <v/>
      </c>
      <c r="D1365" s="168" t="str">
        <f>IF('Műszaki adattábla'!F1356="","",'Műszaki adattábla'!F1356)</f>
        <v/>
      </c>
      <c r="E1365" s="169" t="str">
        <f>IF(D1365="","",VLOOKUP(D1365,'Műszaki adattábla'!F:R,13,0))</f>
        <v/>
      </c>
      <c r="F1365" s="29" t="str">
        <f>IF(D1365="","",VLOOKUP(D1365,'Műszaki adattábla'!F:M,8,0))</f>
        <v/>
      </c>
      <c r="G1365" s="29" t="str">
        <f>IF(D1365="","",IF('Műszaki adattábla'!L1356="20-99",IF('Műszaki adattábla'!O1356="","Nem adott meg lekötött teljesítményt",VLOOKUP(D1365,'Műszaki adattábla'!F:O,10,0)),0))</f>
        <v/>
      </c>
      <c r="H1365" s="29" t="str">
        <f>IF(D1365="","",VLOOKUP(D1365,'Műszaki adattábla'!F:P,11,0))</f>
        <v/>
      </c>
      <c r="I1365" s="30"/>
      <c r="J1365" s="30"/>
      <c r="K1365" s="31" t="str">
        <f>IF(D1365="","",ROUND(((F1365*I1365*'Műszaki adattábla'!$C$7/'Műszaki adattábla'!$C$8)+(G1365*I1365)+(H1365*I1365))/12*'Műszaki adattábla'!T1356,0))</f>
        <v/>
      </c>
      <c r="L1365" s="32" t="str">
        <f t="shared" si="47"/>
        <v/>
      </c>
    </row>
    <row r="1366" spans="2:12" ht="14.4" thickBot="1" x14ac:dyDescent="0.3">
      <c r="B1366" s="28" t="str">
        <f t="shared" si="46"/>
        <v/>
      </c>
      <c r="C1366" s="167" t="str">
        <f>IF(D1366="","",VLOOKUP(D1366,'Műszaki adattábla'!F:G,2,0))</f>
        <v/>
      </c>
      <c r="D1366" s="168" t="str">
        <f>IF('Műszaki adattábla'!F1357="","",'Műszaki adattábla'!F1357)</f>
        <v/>
      </c>
      <c r="E1366" s="169" t="str">
        <f>IF(D1366="","",VLOOKUP(D1366,'Műszaki adattábla'!F:R,13,0))</f>
        <v/>
      </c>
      <c r="F1366" s="29" t="str">
        <f>IF(D1366="","",VLOOKUP(D1366,'Műszaki adattábla'!F:M,8,0))</f>
        <v/>
      </c>
      <c r="G1366" s="29" t="str">
        <f>IF(D1366="","",IF('Műszaki adattábla'!L1357="20-99",IF('Műszaki adattábla'!O1357="","Nem adott meg lekötött teljesítményt",VLOOKUP(D1366,'Műszaki adattábla'!F:O,10,0)),0))</f>
        <v/>
      </c>
      <c r="H1366" s="29" t="str">
        <f>IF(D1366="","",VLOOKUP(D1366,'Műszaki adattábla'!F:P,11,0))</f>
        <v/>
      </c>
      <c r="I1366" s="30"/>
      <c r="J1366" s="30"/>
      <c r="K1366" s="31" t="str">
        <f>IF(D1366="","",ROUND(((F1366*I1366*'Műszaki adattábla'!$C$7/'Műszaki adattábla'!$C$8)+(G1366*I1366)+(H1366*I1366))/12*'Műszaki adattábla'!T1357,0))</f>
        <v/>
      </c>
      <c r="L1366" s="32" t="str">
        <f t="shared" si="47"/>
        <v/>
      </c>
    </row>
    <row r="1367" spans="2:12" ht="14.4" thickBot="1" x14ac:dyDescent="0.3">
      <c r="B1367" s="28" t="str">
        <f t="shared" si="46"/>
        <v/>
      </c>
      <c r="C1367" s="167" t="str">
        <f>IF(D1367="","",VLOOKUP(D1367,'Műszaki adattábla'!F:G,2,0))</f>
        <v/>
      </c>
      <c r="D1367" s="168" t="str">
        <f>IF('Műszaki adattábla'!F1358="","",'Műszaki adattábla'!F1358)</f>
        <v/>
      </c>
      <c r="E1367" s="169" t="str">
        <f>IF(D1367="","",VLOOKUP(D1367,'Műszaki adattábla'!F:R,13,0))</f>
        <v/>
      </c>
      <c r="F1367" s="29" t="str">
        <f>IF(D1367="","",VLOOKUP(D1367,'Műszaki adattábla'!F:M,8,0))</f>
        <v/>
      </c>
      <c r="G1367" s="29" t="str">
        <f>IF(D1367="","",IF('Műszaki adattábla'!L1358="20-99",IF('Műszaki adattábla'!O1358="","Nem adott meg lekötött teljesítményt",VLOOKUP(D1367,'Műszaki adattábla'!F:O,10,0)),0))</f>
        <v/>
      </c>
      <c r="H1367" s="29" t="str">
        <f>IF(D1367="","",VLOOKUP(D1367,'Műszaki adattábla'!F:P,11,0))</f>
        <v/>
      </c>
      <c r="I1367" s="30"/>
      <c r="J1367" s="30"/>
      <c r="K1367" s="31" t="str">
        <f>IF(D1367="","",ROUND(((F1367*I1367*'Műszaki adattábla'!$C$7/'Műszaki adattábla'!$C$8)+(G1367*I1367)+(H1367*I1367))/12*'Műszaki adattábla'!T1358,0))</f>
        <v/>
      </c>
      <c r="L1367" s="32" t="str">
        <f t="shared" si="47"/>
        <v/>
      </c>
    </row>
    <row r="1368" spans="2:12" ht="14.4" thickBot="1" x14ac:dyDescent="0.3">
      <c r="B1368" s="28" t="str">
        <f t="shared" ref="B1368:B1431" si="48">IF(D1368="","",B1367+1)</f>
        <v/>
      </c>
      <c r="C1368" s="167" t="str">
        <f>IF(D1368="","",VLOOKUP(D1368,'Műszaki adattábla'!F:G,2,0))</f>
        <v/>
      </c>
      <c r="D1368" s="168" t="str">
        <f>IF('Műszaki adattábla'!F1359="","",'Műszaki adattábla'!F1359)</f>
        <v/>
      </c>
      <c r="E1368" s="169" t="str">
        <f>IF(D1368="","",VLOOKUP(D1368,'Műszaki adattábla'!F:R,13,0))</f>
        <v/>
      </c>
      <c r="F1368" s="29" t="str">
        <f>IF(D1368="","",VLOOKUP(D1368,'Műszaki adattábla'!F:M,8,0))</f>
        <v/>
      </c>
      <c r="G1368" s="29" t="str">
        <f>IF(D1368="","",IF('Műszaki adattábla'!L1359="20-99",IF('Műszaki adattábla'!O1359="","Nem adott meg lekötött teljesítményt",VLOOKUP(D1368,'Műszaki adattábla'!F:O,10,0)),0))</f>
        <v/>
      </c>
      <c r="H1368" s="29" t="str">
        <f>IF(D1368="","",VLOOKUP(D1368,'Műszaki adattábla'!F:P,11,0))</f>
        <v/>
      </c>
      <c r="I1368" s="30"/>
      <c r="J1368" s="30"/>
      <c r="K1368" s="31" t="str">
        <f>IF(D1368="","",ROUND(((F1368*I1368*'Műszaki adattábla'!$C$7/'Műszaki adattábla'!$C$8)+(G1368*I1368)+(H1368*I1368))/12*'Műszaki adattábla'!T1359,0))</f>
        <v/>
      </c>
      <c r="L1368" s="32" t="str">
        <f t="shared" ref="L1368:L1431" si="49">IF(D1368="","",ROUND((J1368/1000)*E1368,0))</f>
        <v/>
      </c>
    </row>
    <row r="1369" spans="2:12" ht="14.4" thickBot="1" x14ac:dyDescent="0.3">
      <c r="B1369" s="28" t="str">
        <f t="shared" si="48"/>
        <v/>
      </c>
      <c r="C1369" s="167" t="str">
        <f>IF(D1369="","",VLOOKUP(D1369,'Műszaki adattábla'!F:G,2,0))</f>
        <v/>
      </c>
      <c r="D1369" s="168" t="str">
        <f>IF('Műszaki adattábla'!F1360="","",'Műszaki adattábla'!F1360)</f>
        <v/>
      </c>
      <c r="E1369" s="169" t="str">
        <f>IF(D1369="","",VLOOKUP(D1369,'Műszaki adattábla'!F:R,13,0))</f>
        <v/>
      </c>
      <c r="F1369" s="29" t="str">
        <f>IF(D1369="","",VLOOKUP(D1369,'Műszaki adattábla'!F:M,8,0))</f>
        <v/>
      </c>
      <c r="G1369" s="29" t="str">
        <f>IF(D1369="","",IF('Műszaki adattábla'!L1360="20-99",IF('Műszaki adattábla'!O1360="","Nem adott meg lekötött teljesítményt",VLOOKUP(D1369,'Műszaki adattábla'!F:O,10,0)),0))</f>
        <v/>
      </c>
      <c r="H1369" s="29" t="str">
        <f>IF(D1369="","",VLOOKUP(D1369,'Műszaki adattábla'!F:P,11,0))</f>
        <v/>
      </c>
      <c r="I1369" s="30"/>
      <c r="J1369" s="30"/>
      <c r="K1369" s="31" t="str">
        <f>IF(D1369="","",ROUND(((F1369*I1369*'Műszaki adattábla'!$C$7/'Műszaki adattábla'!$C$8)+(G1369*I1369)+(H1369*I1369))/12*'Műszaki adattábla'!T1360,0))</f>
        <v/>
      </c>
      <c r="L1369" s="32" t="str">
        <f t="shared" si="49"/>
        <v/>
      </c>
    </row>
    <row r="1370" spans="2:12" ht="14.4" thickBot="1" x14ac:dyDescent="0.3">
      <c r="B1370" s="28" t="str">
        <f t="shared" si="48"/>
        <v/>
      </c>
      <c r="C1370" s="167" t="str">
        <f>IF(D1370="","",VLOOKUP(D1370,'Műszaki adattábla'!F:G,2,0))</f>
        <v/>
      </c>
      <c r="D1370" s="168" t="str">
        <f>IF('Műszaki adattábla'!F1361="","",'Műszaki adattábla'!F1361)</f>
        <v/>
      </c>
      <c r="E1370" s="169" t="str">
        <f>IF(D1370="","",VLOOKUP(D1370,'Műszaki adattábla'!F:R,13,0))</f>
        <v/>
      </c>
      <c r="F1370" s="29" t="str">
        <f>IF(D1370="","",VLOOKUP(D1370,'Műszaki adattábla'!F:M,8,0))</f>
        <v/>
      </c>
      <c r="G1370" s="29" t="str">
        <f>IF(D1370="","",IF('Műszaki adattábla'!L1361="20-99",IF('Műszaki adattábla'!O1361="","Nem adott meg lekötött teljesítményt",VLOOKUP(D1370,'Műszaki adattábla'!F:O,10,0)),0))</f>
        <v/>
      </c>
      <c r="H1370" s="29" t="str">
        <f>IF(D1370="","",VLOOKUP(D1370,'Műszaki adattábla'!F:P,11,0))</f>
        <v/>
      </c>
      <c r="I1370" s="30"/>
      <c r="J1370" s="30"/>
      <c r="K1370" s="31" t="str">
        <f>IF(D1370="","",ROUND(((F1370*I1370*'Műszaki adattábla'!$C$7/'Műszaki adattábla'!$C$8)+(G1370*I1370)+(H1370*I1370))/12*'Műszaki adattábla'!T1361,0))</f>
        <v/>
      </c>
      <c r="L1370" s="32" t="str">
        <f t="shared" si="49"/>
        <v/>
      </c>
    </row>
    <row r="1371" spans="2:12" ht="14.4" thickBot="1" x14ac:dyDescent="0.3">
      <c r="B1371" s="28" t="str">
        <f t="shared" si="48"/>
        <v/>
      </c>
      <c r="C1371" s="167" t="str">
        <f>IF(D1371="","",VLOOKUP(D1371,'Műszaki adattábla'!F:G,2,0))</f>
        <v/>
      </c>
      <c r="D1371" s="168" t="str">
        <f>IF('Műszaki adattábla'!F1362="","",'Műszaki adattábla'!F1362)</f>
        <v/>
      </c>
      <c r="E1371" s="169" t="str">
        <f>IF(D1371="","",VLOOKUP(D1371,'Műszaki adattábla'!F:R,13,0))</f>
        <v/>
      </c>
      <c r="F1371" s="29" t="str">
        <f>IF(D1371="","",VLOOKUP(D1371,'Műszaki adattábla'!F:M,8,0))</f>
        <v/>
      </c>
      <c r="G1371" s="29" t="str">
        <f>IF(D1371="","",IF('Műszaki adattábla'!L1362="20-99",IF('Műszaki adattábla'!O1362="","Nem adott meg lekötött teljesítményt",VLOOKUP(D1371,'Műszaki adattábla'!F:O,10,0)),0))</f>
        <v/>
      </c>
      <c r="H1371" s="29" t="str">
        <f>IF(D1371="","",VLOOKUP(D1371,'Műszaki adattábla'!F:P,11,0))</f>
        <v/>
      </c>
      <c r="I1371" s="30"/>
      <c r="J1371" s="30"/>
      <c r="K1371" s="31" t="str">
        <f>IF(D1371="","",ROUND(((F1371*I1371*'Műszaki adattábla'!$C$7/'Műszaki adattábla'!$C$8)+(G1371*I1371)+(H1371*I1371))/12*'Műszaki adattábla'!T1362,0))</f>
        <v/>
      </c>
      <c r="L1371" s="32" t="str">
        <f t="shared" si="49"/>
        <v/>
      </c>
    </row>
    <row r="1372" spans="2:12" ht="14.4" thickBot="1" x14ac:dyDescent="0.3">
      <c r="B1372" s="28" t="str">
        <f t="shared" si="48"/>
        <v/>
      </c>
      <c r="C1372" s="167" t="str">
        <f>IF(D1372="","",VLOOKUP(D1372,'Műszaki adattábla'!F:G,2,0))</f>
        <v/>
      </c>
      <c r="D1372" s="168" t="str">
        <f>IF('Műszaki adattábla'!F1363="","",'Műszaki adattábla'!F1363)</f>
        <v/>
      </c>
      <c r="E1372" s="169" t="str">
        <f>IF(D1372="","",VLOOKUP(D1372,'Műszaki adattábla'!F:R,13,0))</f>
        <v/>
      </c>
      <c r="F1372" s="29" t="str">
        <f>IF(D1372="","",VLOOKUP(D1372,'Műszaki adattábla'!F:M,8,0))</f>
        <v/>
      </c>
      <c r="G1372" s="29" t="str">
        <f>IF(D1372="","",IF('Műszaki adattábla'!L1363="20-99",IF('Műszaki adattábla'!O1363="","Nem adott meg lekötött teljesítményt",VLOOKUP(D1372,'Műszaki adattábla'!F:O,10,0)),0))</f>
        <v/>
      </c>
      <c r="H1372" s="29" t="str">
        <f>IF(D1372="","",VLOOKUP(D1372,'Műszaki adattábla'!F:P,11,0))</f>
        <v/>
      </c>
      <c r="I1372" s="30"/>
      <c r="J1372" s="30"/>
      <c r="K1372" s="31" t="str">
        <f>IF(D1372="","",ROUND(((F1372*I1372*'Műszaki adattábla'!$C$7/'Műszaki adattábla'!$C$8)+(G1372*I1372)+(H1372*I1372))/12*'Műszaki adattábla'!T1363,0))</f>
        <v/>
      </c>
      <c r="L1372" s="32" t="str">
        <f t="shared" si="49"/>
        <v/>
      </c>
    </row>
    <row r="1373" spans="2:12" ht="14.4" thickBot="1" x14ac:dyDescent="0.3">
      <c r="B1373" s="28" t="str">
        <f t="shared" si="48"/>
        <v/>
      </c>
      <c r="C1373" s="167" t="str">
        <f>IF(D1373="","",VLOOKUP(D1373,'Műszaki adattábla'!F:G,2,0))</f>
        <v/>
      </c>
      <c r="D1373" s="168" t="str">
        <f>IF('Műszaki adattábla'!F1364="","",'Műszaki adattábla'!F1364)</f>
        <v/>
      </c>
      <c r="E1373" s="169" t="str">
        <f>IF(D1373="","",VLOOKUP(D1373,'Műszaki adattábla'!F:R,13,0))</f>
        <v/>
      </c>
      <c r="F1373" s="29" t="str">
        <f>IF(D1373="","",VLOOKUP(D1373,'Műszaki adattábla'!F:M,8,0))</f>
        <v/>
      </c>
      <c r="G1373" s="29" t="str">
        <f>IF(D1373="","",IF('Műszaki adattábla'!L1364="20-99",IF('Műszaki adattábla'!O1364="","Nem adott meg lekötött teljesítményt",VLOOKUP(D1373,'Műszaki adattábla'!F:O,10,0)),0))</f>
        <v/>
      </c>
      <c r="H1373" s="29" t="str">
        <f>IF(D1373="","",VLOOKUP(D1373,'Műszaki adattábla'!F:P,11,0))</f>
        <v/>
      </c>
      <c r="I1373" s="30"/>
      <c r="J1373" s="30"/>
      <c r="K1373" s="31" t="str">
        <f>IF(D1373="","",ROUND(((F1373*I1373*'Műszaki adattábla'!$C$7/'Műszaki adattábla'!$C$8)+(G1373*I1373)+(H1373*I1373))/12*'Műszaki adattábla'!T1364,0))</f>
        <v/>
      </c>
      <c r="L1373" s="32" t="str">
        <f t="shared" si="49"/>
        <v/>
      </c>
    </row>
    <row r="1374" spans="2:12" ht="14.4" thickBot="1" x14ac:dyDescent="0.3">
      <c r="B1374" s="28" t="str">
        <f t="shared" si="48"/>
        <v/>
      </c>
      <c r="C1374" s="167" t="str">
        <f>IF(D1374="","",VLOOKUP(D1374,'Műszaki adattábla'!F:G,2,0))</f>
        <v/>
      </c>
      <c r="D1374" s="168" t="str">
        <f>IF('Műszaki adattábla'!F1365="","",'Műszaki adattábla'!F1365)</f>
        <v/>
      </c>
      <c r="E1374" s="169" t="str">
        <f>IF(D1374="","",VLOOKUP(D1374,'Műszaki adattábla'!F:R,13,0))</f>
        <v/>
      </c>
      <c r="F1374" s="29" t="str">
        <f>IF(D1374="","",VLOOKUP(D1374,'Műszaki adattábla'!F:M,8,0))</f>
        <v/>
      </c>
      <c r="G1374" s="29" t="str">
        <f>IF(D1374="","",IF('Műszaki adattábla'!L1365="20-99",IF('Műszaki adattábla'!O1365="","Nem adott meg lekötött teljesítményt",VLOOKUP(D1374,'Műszaki adattábla'!F:O,10,0)),0))</f>
        <v/>
      </c>
      <c r="H1374" s="29" t="str">
        <f>IF(D1374="","",VLOOKUP(D1374,'Műszaki adattábla'!F:P,11,0))</f>
        <v/>
      </c>
      <c r="I1374" s="30"/>
      <c r="J1374" s="30"/>
      <c r="K1374" s="31" t="str">
        <f>IF(D1374="","",ROUND(((F1374*I1374*'Műszaki adattábla'!$C$7/'Műszaki adattábla'!$C$8)+(G1374*I1374)+(H1374*I1374))/12*'Műszaki adattábla'!T1365,0))</f>
        <v/>
      </c>
      <c r="L1374" s="32" t="str">
        <f t="shared" si="49"/>
        <v/>
      </c>
    </row>
    <row r="1375" spans="2:12" ht="14.4" thickBot="1" x14ac:dyDescent="0.3">
      <c r="B1375" s="28" t="str">
        <f t="shared" si="48"/>
        <v/>
      </c>
      <c r="C1375" s="167" t="str">
        <f>IF(D1375="","",VLOOKUP(D1375,'Műszaki adattábla'!F:G,2,0))</f>
        <v/>
      </c>
      <c r="D1375" s="168" t="str">
        <f>IF('Műszaki adattábla'!F1366="","",'Műszaki adattábla'!F1366)</f>
        <v/>
      </c>
      <c r="E1375" s="169" t="str">
        <f>IF(D1375="","",VLOOKUP(D1375,'Műszaki adattábla'!F:R,13,0))</f>
        <v/>
      </c>
      <c r="F1375" s="29" t="str">
        <f>IF(D1375="","",VLOOKUP(D1375,'Műszaki adattábla'!F:M,8,0))</f>
        <v/>
      </c>
      <c r="G1375" s="29" t="str">
        <f>IF(D1375="","",IF('Műszaki adattábla'!L1366="20-99",IF('Műszaki adattábla'!O1366="","Nem adott meg lekötött teljesítményt",VLOOKUP(D1375,'Műszaki adattábla'!F:O,10,0)),0))</f>
        <v/>
      </c>
      <c r="H1375" s="29" t="str">
        <f>IF(D1375="","",VLOOKUP(D1375,'Műszaki adattábla'!F:P,11,0))</f>
        <v/>
      </c>
      <c r="I1375" s="30"/>
      <c r="J1375" s="30"/>
      <c r="K1375" s="31" t="str">
        <f>IF(D1375="","",ROUND(((F1375*I1375*'Műszaki adattábla'!$C$7/'Műszaki adattábla'!$C$8)+(G1375*I1375)+(H1375*I1375))/12*'Műszaki adattábla'!T1366,0))</f>
        <v/>
      </c>
      <c r="L1375" s="32" t="str">
        <f t="shared" si="49"/>
        <v/>
      </c>
    </row>
    <row r="1376" spans="2:12" ht="14.4" thickBot="1" x14ac:dyDescent="0.3">
      <c r="B1376" s="28" t="str">
        <f t="shared" si="48"/>
        <v/>
      </c>
      <c r="C1376" s="167" t="str">
        <f>IF(D1376="","",VLOOKUP(D1376,'Műszaki adattábla'!F:G,2,0))</f>
        <v/>
      </c>
      <c r="D1376" s="168" t="str">
        <f>IF('Műszaki adattábla'!F1367="","",'Műszaki adattábla'!F1367)</f>
        <v/>
      </c>
      <c r="E1376" s="169" t="str">
        <f>IF(D1376="","",VLOOKUP(D1376,'Műszaki adattábla'!F:R,13,0))</f>
        <v/>
      </c>
      <c r="F1376" s="29" t="str">
        <f>IF(D1376="","",VLOOKUP(D1376,'Műszaki adattábla'!F:M,8,0))</f>
        <v/>
      </c>
      <c r="G1376" s="29" t="str">
        <f>IF(D1376="","",IF('Műszaki adattábla'!L1367="20-99",IF('Műszaki adattábla'!O1367="","Nem adott meg lekötött teljesítményt",VLOOKUP(D1376,'Műszaki adattábla'!F:O,10,0)),0))</f>
        <v/>
      </c>
      <c r="H1376" s="29" t="str">
        <f>IF(D1376="","",VLOOKUP(D1376,'Műszaki adattábla'!F:P,11,0))</f>
        <v/>
      </c>
      <c r="I1376" s="30"/>
      <c r="J1376" s="30"/>
      <c r="K1376" s="31" t="str">
        <f>IF(D1376="","",ROUND(((F1376*I1376*'Műszaki adattábla'!$C$7/'Műszaki adattábla'!$C$8)+(G1376*I1376)+(H1376*I1376))/12*'Műszaki adattábla'!T1367,0))</f>
        <v/>
      </c>
      <c r="L1376" s="32" t="str">
        <f t="shared" si="49"/>
        <v/>
      </c>
    </row>
    <row r="1377" spans="2:12" ht="14.4" thickBot="1" x14ac:dyDescent="0.3">
      <c r="B1377" s="28" t="str">
        <f t="shared" si="48"/>
        <v/>
      </c>
      <c r="C1377" s="167" t="str">
        <f>IF(D1377="","",VLOOKUP(D1377,'Műszaki adattábla'!F:G,2,0))</f>
        <v/>
      </c>
      <c r="D1377" s="168" t="str">
        <f>IF('Műszaki adattábla'!F1368="","",'Műszaki adattábla'!F1368)</f>
        <v/>
      </c>
      <c r="E1377" s="169" t="str">
        <f>IF(D1377="","",VLOOKUP(D1377,'Műszaki adattábla'!F:R,13,0))</f>
        <v/>
      </c>
      <c r="F1377" s="29" t="str">
        <f>IF(D1377="","",VLOOKUP(D1377,'Műszaki adattábla'!F:M,8,0))</f>
        <v/>
      </c>
      <c r="G1377" s="29" t="str">
        <f>IF(D1377="","",IF('Műszaki adattábla'!L1368="20-99",IF('Műszaki adattábla'!O1368="","Nem adott meg lekötött teljesítményt",VLOOKUP(D1377,'Műszaki adattábla'!F:O,10,0)),0))</f>
        <v/>
      </c>
      <c r="H1377" s="29" t="str">
        <f>IF(D1377="","",VLOOKUP(D1377,'Műszaki adattábla'!F:P,11,0))</f>
        <v/>
      </c>
      <c r="I1377" s="30"/>
      <c r="J1377" s="30"/>
      <c r="K1377" s="31" t="str">
        <f>IF(D1377="","",ROUND(((F1377*I1377*'Műszaki adattábla'!$C$7/'Műszaki adattábla'!$C$8)+(G1377*I1377)+(H1377*I1377))/12*'Műszaki adattábla'!T1368,0))</f>
        <v/>
      </c>
      <c r="L1377" s="32" t="str">
        <f t="shared" si="49"/>
        <v/>
      </c>
    </row>
    <row r="1378" spans="2:12" ht="14.4" thickBot="1" x14ac:dyDescent="0.3">
      <c r="B1378" s="28" t="str">
        <f t="shared" si="48"/>
        <v/>
      </c>
      <c r="C1378" s="167" t="str">
        <f>IF(D1378="","",VLOOKUP(D1378,'Műszaki adattábla'!F:G,2,0))</f>
        <v/>
      </c>
      <c r="D1378" s="168" t="str">
        <f>IF('Műszaki adattábla'!F1369="","",'Műszaki adattábla'!F1369)</f>
        <v/>
      </c>
      <c r="E1378" s="169" t="str">
        <f>IF(D1378="","",VLOOKUP(D1378,'Műszaki adattábla'!F:R,13,0))</f>
        <v/>
      </c>
      <c r="F1378" s="29" t="str">
        <f>IF(D1378="","",VLOOKUP(D1378,'Műszaki adattábla'!F:M,8,0))</f>
        <v/>
      </c>
      <c r="G1378" s="29" t="str">
        <f>IF(D1378="","",IF('Műszaki adattábla'!L1369="20-99",IF('Műszaki adattábla'!O1369="","Nem adott meg lekötött teljesítményt",VLOOKUP(D1378,'Műszaki adattábla'!F:O,10,0)),0))</f>
        <v/>
      </c>
      <c r="H1378" s="29" t="str">
        <f>IF(D1378="","",VLOOKUP(D1378,'Műszaki adattábla'!F:P,11,0))</f>
        <v/>
      </c>
      <c r="I1378" s="30"/>
      <c r="J1378" s="30"/>
      <c r="K1378" s="31" t="str">
        <f>IF(D1378="","",ROUND(((F1378*I1378*'Műszaki adattábla'!$C$7/'Műszaki adattábla'!$C$8)+(G1378*I1378)+(H1378*I1378))/12*'Műszaki adattábla'!T1369,0))</f>
        <v/>
      </c>
      <c r="L1378" s="32" t="str">
        <f t="shared" si="49"/>
        <v/>
      </c>
    </row>
    <row r="1379" spans="2:12" ht="14.4" thickBot="1" x14ac:dyDescent="0.3">
      <c r="B1379" s="28" t="str">
        <f t="shared" si="48"/>
        <v/>
      </c>
      <c r="C1379" s="167" t="str">
        <f>IF(D1379="","",VLOOKUP(D1379,'Műszaki adattábla'!F:G,2,0))</f>
        <v/>
      </c>
      <c r="D1379" s="168" t="str">
        <f>IF('Műszaki adattábla'!F1370="","",'Műszaki adattábla'!F1370)</f>
        <v/>
      </c>
      <c r="E1379" s="169" t="str">
        <f>IF(D1379="","",VLOOKUP(D1379,'Műszaki adattábla'!F:R,13,0))</f>
        <v/>
      </c>
      <c r="F1379" s="29" t="str">
        <f>IF(D1379="","",VLOOKUP(D1379,'Műszaki adattábla'!F:M,8,0))</f>
        <v/>
      </c>
      <c r="G1379" s="29" t="str">
        <f>IF(D1379="","",IF('Műszaki adattábla'!L1370="20-99",IF('Műszaki adattábla'!O1370="","Nem adott meg lekötött teljesítményt",VLOOKUP(D1379,'Műszaki adattábla'!F:O,10,0)),0))</f>
        <v/>
      </c>
      <c r="H1379" s="29" t="str">
        <f>IF(D1379="","",VLOOKUP(D1379,'Műszaki adattábla'!F:P,11,0))</f>
        <v/>
      </c>
      <c r="I1379" s="30"/>
      <c r="J1379" s="30"/>
      <c r="K1379" s="31" t="str">
        <f>IF(D1379="","",ROUND(((F1379*I1379*'Műszaki adattábla'!$C$7/'Műszaki adattábla'!$C$8)+(G1379*I1379)+(H1379*I1379))/12*'Műszaki adattábla'!T1370,0))</f>
        <v/>
      </c>
      <c r="L1379" s="32" t="str">
        <f t="shared" si="49"/>
        <v/>
      </c>
    </row>
    <row r="1380" spans="2:12" ht="14.4" thickBot="1" x14ac:dyDescent="0.3">
      <c r="B1380" s="28" t="str">
        <f t="shared" si="48"/>
        <v/>
      </c>
      <c r="C1380" s="167" t="str">
        <f>IF(D1380="","",VLOOKUP(D1380,'Műszaki adattábla'!F:G,2,0))</f>
        <v/>
      </c>
      <c r="D1380" s="168" t="str">
        <f>IF('Műszaki adattábla'!F1371="","",'Műszaki adattábla'!F1371)</f>
        <v/>
      </c>
      <c r="E1380" s="169" t="str">
        <f>IF(D1380="","",VLOOKUP(D1380,'Műszaki adattábla'!F:R,13,0))</f>
        <v/>
      </c>
      <c r="F1380" s="29" t="str">
        <f>IF(D1380="","",VLOOKUP(D1380,'Műszaki adattábla'!F:M,8,0))</f>
        <v/>
      </c>
      <c r="G1380" s="29" t="str">
        <f>IF(D1380="","",IF('Műszaki adattábla'!L1371="20-99",IF('Műszaki adattábla'!O1371="","Nem adott meg lekötött teljesítményt",VLOOKUP(D1380,'Műszaki adattábla'!F:O,10,0)),0))</f>
        <v/>
      </c>
      <c r="H1380" s="29" t="str">
        <f>IF(D1380="","",VLOOKUP(D1380,'Műszaki adattábla'!F:P,11,0))</f>
        <v/>
      </c>
      <c r="I1380" s="30"/>
      <c r="J1380" s="30"/>
      <c r="K1380" s="31" t="str">
        <f>IF(D1380="","",ROUND(((F1380*I1380*'Műszaki adattábla'!$C$7/'Műszaki adattábla'!$C$8)+(G1380*I1380)+(H1380*I1380))/12*'Műszaki adattábla'!T1371,0))</f>
        <v/>
      </c>
      <c r="L1380" s="32" t="str">
        <f t="shared" si="49"/>
        <v/>
      </c>
    </row>
    <row r="1381" spans="2:12" ht="14.4" thickBot="1" x14ac:dyDescent="0.3">
      <c r="B1381" s="28" t="str">
        <f t="shared" si="48"/>
        <v/>
      </c>
      <c r="C1381" s="167" t="str">
        <f>IF(D1381="","",VLOOKUP(D1381,'Műszaki adattábla'!F:G,2,0))</f>
        <v/>
      </c>
      <c r="D1381" s="168" t="str">
        <f>IF('Műszaki adattábla'!F1372="","",'Műszaki adattábla'!F1372)</f>
        <v/>
      </c>
      <c r="E1381" s="169" t="str">
        <f>IF(D1381="","",VLOOKUP(D1381,'Műszaki adattábla'!F:R,13,0))</f>
        <v/>
      </c>
      <c r="F1381" s="29" t="str">
        <f>IF(D1381="","",VLOOKUP(D1381,'Műszaki adattábla'!F:M,8,0))</f>
        <v/>
      </c>
      <c r="G1381" s="29" t="str">
        <f>IF(D1381="","",IF('Műszaki adattábla'!L1372="20-99",IF('Műszaki adattábla'!O1372="","Nem adott meg lekötött teljesítményt",VLOOKUP(D1381,'Műszaki adattábla'!F:O,10,0)),0))</f>
        <v/>
      </c>
      <c r="H1381" s="29" t="str">
        <f>IF(D1381="","",VLOOKUP(D1381,'Műszaki adattábla'!F:P,11,0))</f>
        <v/>
      </c>
      <c r="I1381" s="30"/>
      <c r="J1381" s="30"/>
      <c r="K1381" s="31" t="str">
        <f>IF(D1381="","",ROUND(((F1381*I1381*'Műszaki adattábla'!$C$7/'Műszaki adattábla'!$C$8)+(G1381*I1381)+(H1381*I1381))/12*'Műszaki adattábla'!T1372,0))</f>
        <v/>
      </c>
      <c r="L1381" s="32" t="str">
        <f t="shared" si="49"/>
        <v/>
      </c>
    </row>
    <row r="1382" spans="2:12" ht="14.4" thickBot="1" x14ac:dyDescent="0.3">
      <c r="B1382" s="28" t="str">
        <f t="shared" si="48"/>
        <v/>
      </c>
      <c r="C1382" s="167" t="str">
        <f>IF(D1382="","",VLOOKUP(D1382,'Műszaki adattábla'!F:G,2,0))</f>
        <v/>
      </c>
      <c r="D1382" s="168" t="str">
        <f>IF('Műszaki adattábla'!F1373="","",'Műszaki adattábla'!F1373)</f>
        <v/>
      </c>
      <c r="E1382" s="169" t="str">
        <f>IF(D1382="","",VLOOKUP(D1382,'Műszaki adattábla'!F:R,13,0))</f>
        <v/>
      </c>
      <c r="F1382" s="29" t="str">
        <f>IF(D1382="","",VLOOKUP(D1382,'Műszaki adattábla'!F:M,8,0))</f>
        <v/>
      </c>
      <c r="G1382" s="29" t="str">
        <f>IF(D1382="","",IF('Műszaki adattábla'!L1373="20-99",IF('Műszaki adattábla'!O1373="","Nem adott meg lekötött teljesítményt",VLOOKUP(D1382,'Műszaki adattábla'!F:O,10,0)),0))</f>
        <v/>
      </c>
      <c r="H1382" s="29" t="str">
        <f>IF(D1382="","",VLOOKUP(D1382,'Műszaki adattábla'!F:P,11,0))</f>
        <v/>
      </c>
      <c r="I1382" s="30"/>
      <c r="J1382" s="30"/>
      <c r="K1382" s="31" t="str">
        <f>IF(D1382="","",ROUND(((F1382*I1382*'Műszaki adattábla'!$C$7/'Műszaki adattábla'!$C$8)+(G1382*I1382)+(H1382*I1382))/12*'Műszaki adattábla'!T1373,0))</f>
        <v/>
      </c>
      <c r="L1382" s="32" t="str">
        <f t="shared" si="49"/>
        <v/>
      </c>
    </row>
    <row r="1383" spans="2:12" ht="14.4" thickBot="1" x14ac:dyDescent="0.3">
      <c r="B1383" s="28" t="str">
        <f t="shared" si="48"/>
        <v/>
      </c>
      <c r="C1383" s="167" t="str">
        <f>IF(D1383="","",VLOOKUP(D1383,'Műszaki adattábla'!F:G,2,0))</f>
        <v/>
      </c>
      <c r="D1383" s="168" t="str">
        <f>IF('Műszaki adattábla'!F1374="","",'Műszaki adattábla'!F1374)</f>
        <v/>
      </c>
      <c r="E1383" s="169" t="str">
        <f>IF(D1383="","",VLOOKUP(D1383,'Műszaki adattábla'!F:R,13,0))</f>
        <v/>
      </c>
      <c r="F1383" s="29" t="str">
        <f>IF(D1383="","",VLOOKUP(D1383,'Műszaki adattábla'!F:M,8,0))</f>
        <v/>
      </c>
      <c r="G1383" s="29" t="str">
        <f>IF(D1383="","",IF('Műszaki adattábla'!L1374="20-99",IF('Műszaki adattábla'!O1374="","Nem adott meg lekötött teljesítményt",VLOOKUP(D1383,'Műszaki adattábla'!F:O,10,0)),0))</f>
        <v/>
      </c>
      <c r="H1383" s="29" t="str">
        <f>IF(D1383="","",VLOOKUP(D1383,'Műszaki adattábla'!F:P,11,0))</f>
        <v/>
      </c>
      <c r="I1383" s="30"/>
      <c r="J1383" s="30"/>
      <c r="K1383" s="31" t="str">
        <f>IF(D1383="","",ROUND(((F1383*I1383*'Műszaki adattábla'!$C$7/'Műszaki adattábla'!$C$8)+(G1383*I1383)+(H1383*I1383))/12*'Műszaki adattábla'!T1374,0))</f>
        <v/>
      </c>
      <c r="L1383" s="32" t="str">
        <f t="shared" si="49"/>
        <v/>
      </c>
    </row>
    <row r="1384" spans="2:12" ht="14.4" thickBot="1" x14ac:dyDescent="0.3">
      <c r="B1384" s="28" t="str">
        <f t="shared" si="48"/>
        <v/>
      </c>
      <c r="C1384" s="167" t="str">
        <f>IF(D1384="","",VLOOKUP(D1384,'Műszaki adattábla'!F:G,2,0))</f>
        <v/>
      </c>
      <c r="D1384" s="168" t="str">
        <f>IF('Műszaki adattábla'!F1375="","",'Műszaki adattábla'!F1375)</f>
        <v/>
      </c>
      <c r="E1384" s="169" t="str">
        <f>IF(D1384="","",VLOOKUP(D1384,'Műszaki adattábla'!F:R,13,0))</f>
        <v/>
      </c>
      <c r="F1384" s="29" t="str">
        <f>IF(D1384="","",VLOOKUP(D1384,'Műszaki adattábla'!F:M,8,0))</f>
        <v/>
      </c>
      <c r="G1384" s="29" t="str">
        <f>IF(D1384="","",IF('Műszaki adattábla'!L1375="20-99",IF('Műszaki adattábla'!O1375="","Nem adott meg lekötött teljesítményt",VLOOKUP(D1384,'Műszaki adattábla'!F:O,10,0)),0))</f>
        <v/>
      </c>
      <c r="H1384" s="29" t="str">
        <f>IF(D1384="","",VLOOKUP(D1384,'Műszaki adattábla'!F:P,11,0))</f>
        <v/>
      </c>
      <c r="I1384" s="30"/>
      <c r="J1384" s="30"/>
      <c r="K1384" s="31" t="str">
        <f>IF(D1384="","",ROUND(((F1384*I1384*'Műszaki adattábla'!$C$7/'Műszaki adattábla'!$C$8)+(G1384*I1384)+(H1384*I1384))/12*'Műszaki adattábla'!T1375,0))</f>
        <v/>
      </c>
      <c r="L1384" s="32" t="str">
        <f t="shared" si="49"/>
        <v/>
      </c>
    </row>
    <row r="1385" spans="2:12" ht="14.4" thickBot="1" x14ac:dyDescent="0.3">
      <c r="B1385" s="28" t="str">
        <f t="shared" si="48"/>
        <v/>
      </c>
      <c r="C1385" s="167" t="str">
        <f>IF(D1385="","",VLOOKUP(D1385,'Műszaki adattábla'!F:G,2,0))</f>
        <v/>
      </c>
      <c r="D1385" s="168" t="str">
        <f>IF('Műszaki adattábla'!F1376="","",'Műszaki adattábla'!F1376)</f>
        <v/>
      </c>
      <c r="E1385" s="169" t="str">
        <f>IF(D1385="","",VLOOKUP(D1385,'Műszaki adattábla'!F:R,13,0))</f>
        <v/>
      </c>
      <c r="F1385" s="29" t="str">
        <f>IF(D1385="","",VLOOKUP(D1385,'Műszaki adattábla'!F:M,8,0))</f>
        <v/>
      </c>
      <c r="G1385" s="29" t="str">
        <f>IF(D1385="","",IF('Műszaki adattábla'!L1376="20-99",IF('Műszaki adattábla'!O1376="","Nem adott meg lekötött teljesítményt",VLOOKUP(D1385,'Műszaki adattábla'!F:O,10,0)),0))</f>
        <v/>
      </c>
      <c r="H1385" s="29" t="str">
        <f>IF(D1385="","",VLOOKUP(D1385,'Műszaki adattábla'!F:P,11,0))</f>
        <v/>
      </c>
      <c r="I1385" s="30"/>
      <c r="J1385" s="30"/>
      <c r="K1385" s="31" t="str">
        <f>IF(D1385="","",ROUND(((F1385*I1385*'Műszaki adattábla'!$C$7/'Műszaki adattábla'!$C$8)+(G1385*I1385)+(H1385*I1385))/12*'Műszaki adattábla'!T1376,0))</f>
        <v/>
      </c>
      <c r="L1385" s="32" t="str">
        <f t="shared" si="49"/>
        <v/>
      </c>
    </row>
    <row r="1386" spans="2:12" ht="14.4" thickBot="1" x14ac:dyDescent="0.3">
      <c r="B1386" s="28" t="str">
        <f t="shared" si="48"/>
        <v/>
      </c>
      <c r="C1386" s="167" t="str">
        <f>IF(D1386="","",VLOOKUP(D1386,'Műszaki adattábla'!F:G,2,0))</f>
        <v/>
      </c>
      <c r="D1386" s="168" t="str">
        <f>IF('Műszaki adattábla'!F1377="","",'Műszaki adattábla'!F1377)</f>
        <v/>
      </c>
      <c r="E1386" s="169" t="str">
        <f>IF(D1386="","",VLOOKUP(D1386,'Műszaki adattábla'!F:R,13,0))</f>
        <v/>
      </c>
      <c r="F1386" s="29" t="str">
        <f>IF(D1386="","",VLOOKUP(D1386,'Műszaki adattábla'!F:M,8,0))</f>
        <v/>
      </c>
      <c r="G1386" s="29" t="str">
        <f>IF(D1386="","",IF('Műszaki adattábla'!L1377="20-99",IF('Műszaki adattábla'!O1377="","Nem adott meg lekötött teljesítményt",VLOOKUP(D1386,'Műszaki adattábla'!F:O,10,0)),0))</f>
        <v/>
      </c>
      <c r="H1386" s="29" t="str">
        <f>IF(D1386="","",VLOOKUP(D1386,'Műszaki adattábla'!F:P,11,0))</f>
        <v/>
      </c>
      <c r="I1386" s="30"/>
      <c r="J1386" s="30"/>
      <c r="K1386" s="31" t="str">
        <f>IF(D1386="","",ROUND(((F1386*I1386*'Műszaki adattábla'!$C$7/'Műszaki adattábla'!$C$8)+(G1386*I1386)+(H1386*I1386))/12*'Műszaki adattábla'!T1377,0))</f>
        <v/>
      </c>
      <c r="L1386" s="32" t="str">
        <f t="shared" si="49"/>
        <v/>
      </c>
    </row>
    <row r="1387" spans="2:12" ht="14.4" thickBot="1" x14ac:dyDescent="0.3">
      <c r="B1387" s="28" t="str">
        <f t="shared" si="48"/>
        <v/>
      </c>
      <c r="C1387" s="167" t="str">
        <f>IF(D1387="","",VLOOKUP(D1387,'Műszaki adattábla'!F:G,2,0))</f>
        <v/>
      </c>
      <c r="D1387" s="168" t="str">
        <f>IF('Műszaki adattábla'!F1378="","",'Műszaki adattábla'!F1378)</f>
        <v/>
      </c>
      <c r="E1387" s="169" t="str">
        <f>IF(D1387="","",VLOOKUP(D1387,'Műszaki adattábla'!F:R,13,0))</f>
        <v/>
      </c>
      <c r="F1387" s="29" t="str">
        <f>IF(D1387="","",VLOOKUP(D1387,'Műszaki adattábla'!F:M,8,0))</f>
        <v/>
      </c>
      <c r="G1387" s="29" t="str">
        <f>IF(D1387="","",IF('Műszaki adattábla'!L1378="20-99",IF('Műszaki adattábla'!O1378="","Nem adott meg lekötött teljesítményt",VLOOKUP(D1387,'Műszaki adattábla'!F:O,10,0)),0))</f>
        <v/>
      </c>
      <c r="H1387" s="29" t="str">
        <f>IF(D1387="","",VLOOKUP(D1387,'Műszaki adattábla'!F:P,11,0))</f>
        <v/>
      </c>
      <c r="I1387" s="30"/>
      <c r="J1387" s="30"/>
      <c r="K1387" s="31" t="str">
        <f>IF(D1387="","",ROUND(((F1387*I1387*'Műszaki adattábla'!$C$7/'Műszaki adattábla'!$C$8)+(G1387*I1387)+(H1387*I1387))/12*'Műszaki adattábla'!T1378,0))</f>
        <v/>
      </c>
      <c r="L1387" s="32" t="str">
        <f t="shared" si="49"/>
        <v/>
      </c>
    </row>
    <row r="1388" spans="2:12" ht="14.4" thickBot="1" x14ac:dyDescent="0.3">
      <c r="B1388" s="28" t="str">
        <f t="shared" si="48"/>
        <v/>
      </c>
      <c r="C1388" s="167" t="str">
        <f>IF(D1388="","",VLOOKUP(D1388,'Műszaki adattábla'!F:G,2,0))</f>
        <v/>
      </c>
      <c r="D1388" s="168" t="str">
        <f>IF('Műszaki adattábla'!F1379="","",'Műszaki adattábla'!F1379)</f>
        <v/>
      </c>
      <c r="E1388" s="169" t="str">
        <f>IF(D1388="","",VLOOKUP(D1388,'Műszaki adattábla'!F:R,13,0))</f>
        <v/>
      </c>
      <c r="F1388" s="29" t="str">
        <f>IF(D1388="","",VLOOKUP(D1388,'Műszaki adattábla'!F:M,8,0))</f>
        <v/>
      </c>
      <c r="G1388" s="29" t="str">
        <f>IF(D1388="","",IF('Műszaki adattábla'!L1379="20-99",IF('Műszaki adattábla'!O1379="","Nem adott meg lekötött teljesítményt",VLOOKUP(D1388,'Műszaki adattábla'!F:O,10,0)),0))</f>
        <v/>
      </c>
      <c r="H1388" s="29" t="str">
        <f>IF(D1388="","",VLOOKUP(D1388,'Műszaki adattábla'!F:P,11,0))</f>
        <v/>
      </c>
      <c r="I1388" s="30"/>
      <c r="J1388" s="30"/>
      <c r="K1388" s="31" t="str">
        <f>IF(D1388="","",ROUND(((F1388*I1388*'Műszaki adattábla'!$C$7/'Műszaki adattábla'!$C$8)+(G1388*I1388)+(H1388*I1388))/12*'Műszaki adattábla'!T1379,0))</f>
        <v/>
      </c>
      <c r="L1388" s="32" t="str">
        <f t="shared" si="49"/>
        <v/>
      </c>
    </row>
    <row r="1389" spans="2:12" ht="14.4" thickBot="1" x14ac:dyDescent="0.3">
      <c r="B1389" s="28" t="str">
        <f t="shared" si="48"/>
        <v/>
      </c>
      <c r="C1389" s="167" t="str">
        <f>IF(D1389="","",VLOOKUP(D1389,'Műszaki adattábla'!F:G,2,0))</f>
        <v/>
      </c>
      <c r="D1389" s="168" t="str">
        <f>IF('Műszaki adattábla'!F1380="","",'Műszaki adattábla'!F1380)</f>
        <v/>
      </c>
      <c r="E1389" s="169" t="str">
        <f>IF(D1389="","",VLOOKUP(D1389,'Műszaki adattábla'!F:R,13,0))</f>
        <v/>
      </c>
      <c r="F1389" s="29" t="str">
        <f>IF(D1389="","",VLOOKUP(D1389,'Műszaki adattábla'!F:M,8,0))</f>
        <v/>
      </c>
      <c r="G1389" s="29" t="str">
        <f>IF(D1389="","",IF('Műszaki adattábla'!L1380="20-99",IF('Műszaki adattábla'!O1380="","Nem adott meg lekötött teljesítményt",VLOOKUP(D1389,'Műszaki adattábla'!F:O,10,0)),0))</f>
        <v/>
      </c>
      <c r="H1389" s="29" t="str">
        <f>IF(D1389="","",VLOOKUP(D1389,'Műszaki adattábla'!F:P,11,0))</f>
        <v/>
      </c>
      <c r="I1389" s="30"/>
      <c r="J1389" s="30"/>
      <c r="K1389" s="31" t="str">
        <f>IF(D1389="","",ROUND(((F1389*I1389*'Műszaki adattábla'!$C$7/'Műszaki adattábla'!$C$8)+(G1389*I1389)+(H1389*I1389))/12*'Műszaki adattábla'!T1380,0))</f>
        <v/>
      </c>
      <c r="L1389" s="32" t="str">
        <f t="shared" si="49"/>
        <v/>
      </c>
    </row>
    <row r="1390" spans="2:12" ht="14.4" thickBot="1" x14ac:dyDescent="0.3">
      <c r="B1390" s="28" t="str">
        <f t="shared" si="48"/>
        <v/>
      </c>
      <c r="C1390" s="167" t="str">
        <f>IF(D1390="","",VLOOKUP(D1390,'Műszaki adattábla'!F:G,2,0))</f>
        <v/>
      </c>
      <c r="D1390" s="168" t="str">
        <f>IF('Műszaki adattábla'!F1381="","",'Műszaki adattábla'!F1381)</f>
        <v/>
      </c>
      <c r="E1390" s="169" t="str">
        <f>IF(D1390="","",VLOOKUP(D1390,'Műszaki adattábla'!F:R,13,0))</f>
        <v/>
      </c>
      <c r="F1390" s="29" t="str">
        <f>IF(D1390="","",VLOOKUP(D1390,'Műszaki adattábla'!F:M,8,0))</f>
        <v/>
      </c>
      <c r="G1390" s="29" t="str">
        <f>IF(D1390="","",IF('Műszaki adattábla'!L1381="20-99",IF('Műszaki adattábla'!O1381="","Nem adott meg lekötött teljesítményt",VLOOKUP(D1390,'Műszaki adattábla'!F:O,10,0)),0))</f>
        <v/>
      </c>
      <c r="H1390" s="29" t="str">
        <f>IF(D1390="","",VLOOKUP(D1390,'Műszaki adattábla'!F:P,11,0))</f>
        <v/>
      </c>
      <c r="I1390" s="30"/>
      <c r="J1390" s="30"/>
      <c r="K1390" s="31" t="str">
        <f>IF(D1390="","",ROUND(((F1390*I1390*'Műszaki adattábla'!$C$7/'Műszaki adattábla'!$C$8)+(G1390*I1390)+(H1390*I1390))/12*'Műszaki adattábla'!T1381,0))</f>
        <v/>
      </c>
      <c r="L1390" s="32" t="str">
        <f t="shared" si="49"/>
        <v/>
      </c>
    </row>
    <row r="1391" spans="2:12" ht="14.4" thickBot="1" x14ac:dyDescent="0.3">
      <c r="B1391" s="28" t="str">
        <f t="shared" si="48"/>
        <v/>
      </c>
      <c r="C1391" s="167" t="str">
        <f>IF(D1391="","",VLOOKUP(D1391,'Műszaki adattábla'!F:G,2,0))</f>
        <v/>
      </c>
      <c r="D1391" s="168" t="str">
        <f>IF('Műszaki adattábla'!F1382="","",'Műszaki adattábla'!F1382)</f>
        <v/>
      </c>
      <c r="E1391" s="169" t="str">
        <f>IF(D1391="","",VLOOKUP(D1391,'Műszaki adattábla'!F:R,13,0))</f>
        <v/>
      </c>
      <c r="F1391" s="29" t="str">
        <f>IF(D1391="","",VLOOKUP(D1391,'Műszaki adattábla'!F:M,8,0))</f>
        <v/>
      </c>
      <c r="G1391" s="29" t="str">
        <f>IF(D1391="","",IF('Műszaki adattábla'!L1382="20-99",IF('Műszaki adattábla'!O1382="","Nem adott meg lekötött teljesítményt",VLOOKUP(D1391,'Műszaki adattábla'!F:O,10,0)),0))</f>
        <v/>
      </c>
      <c r="H1391" s="29" t="str">
        <f>IF(D1391="","",VLOOKUP(D1391,'Műszaki adattábla'!F:P,11,0))</f>
        <v/>
      </c>
      <c r="I1391" s="30"/>
      <c r="J1391" s="30"/>
      <c r="K1391" s="31" t="str">
        <f>IF(D1391="","",ROUND(((F1391*I1391*'Műszaki adattábla'!$C$7/'Műszaki adattábla'!$C$8)+(G1391*I1391)+(H1391*I1391))/12*'Műszaki adattábla'!T1382,0))</f>
        <v/>
      </c>
      <c r="L1391" s="32" t="str">
        <f t="shared" si="49"/>
        <v/>
      </c>
    </row>
    <row r="1392" spans="2:12" ht="14.4" thickBot="1" x14ac:dyDescent="0.3">
      <c r="B1392" s="28" t="str">
        <f t="shared" si="48"/>
        <v/>
      </c>
      <c r="C1392" s="167" t="str">
        <f>IF(D1392="","",VLOOKUP(D1392,'Műszaki adattábla'!F:G,2,0))</f>
        <v/>
      </c>
      <c r="D1392" s="168" t="str">
        <f>IF('Műszaki adattábla'!F1383="","",'Műszaki adattábla'!F1383)</f>
        <v/>
      </c>
      <c r="E1392" s="169" t="str">
        <f>IF(D1392="","",VLOOKUP(D1392,'Műszaki adattábla'!F:R,13,0))</f>
        <v/>
      </c>
      <c r="F1392" s="29" t="str">
        <f>IF(D1392="","",VLOOKUP(D1392,'Műszaki adattábla'!F:M,8,0))</f>
        <v/>
      </c>
      <c r="G1392" s="29" t="str">
        <f>IF(D1392="","",IF('Műszaki adattábla'!L1383="20-99",IF('Műszaki adattábla'!O1383="","Nem adott meg lekötött teljesítményt",VLOOKUP(D1392,'Műszaki adattábla'!F:O,10,0)),0))</f>
        <v/>
      </c>
      <c r="H1392" s="29" t="str">
        <f>IF(D1392="","",VLOOKUP(D1392,'Műszaki adattábla'!F:P,11,0))</f>
        <v/>
      </c>
      <c r="I1392" s="30"/>
      <c r="J1392" s="30"/>
      <c r="K1392" s="31" t="str">
        <f>IF(D1392="","",ROUND(((F1392*I1392*'Műszaki adattábla'!$C$7/'Műszaki adattábla'!$C$8)+(G1392*I1392)+(H1392*I1392))/12*'Műszaki adattábla'!T1383,0))</f>
        <v/>
      </c>
      <c r="L1392" s="32" t="str">
        <f t="shared" si="49"/>
        <v/>
      </c>
    </row>
    <row r="1393" spans="2:12" ht="14.4" thickBot="1" x14ac:dyDescent="0.3">
      <c r="B1393" s="28" t="str">
        <f t="shared" si="48"/>
        <v/>
      </c>
      <c r="C1393" s="167" t="str">
        <f>IF(D1393="","",VLOOKUP(D1393,'Műszaki adattábla'!F:G,2,0))</f>
        <v/>
      </c>
      <c r="D1393" s="168" t="str">
        <f>IF('Műszaki adattábla'!F1384="","",'Műszaki adattábla'!F1384)</f>
        <v/>
      </c>
      <c r="E1393" s="169" t="str">
        <f>IF(D1393="","",VLOOKUP(D1393,'Műszaki adattábla'!F:R,13,0))</f>
        <v/>
      </c>
      <c r="F1393" s="29" t="str">
        <f>IF(D1393="","",VLOOKUP(D1393,'Műszaki adattábla'!F:M,8,0))</f>
        <v/>
      </c>
      <c r="G1393" s="29" t="str">
        <f>IF(D1393="","",IF('Műszaki adattábla'!L1384="20-99",IF('Műszaki adattábla'!O1384="","Nem adott meg lekötött teljesítményt",VLOOKUP(D1393,'Műszaki adattábla'!F:O,10,0)),0))</f>
        <v/>
      </c>
      <c r="H1393" s="29" t="str">
        <f>IF(D1393="","",VLOOKUP(D1393,'Műszaki adattábla'!F:P,11,0))</f>
        <v/>
      </c>
      <c r="I1393" s="30"/>
      <c r="J1393" s="30"/>
      <c r="K1393" s="31" t="str">
        <f>IF(D1393="","",ROUND(((F1393*I1393*'Műszaki adattábla'!$C$7/'Műszaki adattábla'!$C$8)+(G1393*I1393)+(H1393*I1393))/12*'Műszaki adattábla'!T1384,0))</f>
        <v/>
      </c>
      <c r="L1393" s="32" t="str">
        <f t="shared" si="49"/>
        <v/>
      </c>
    </row>
    <row r="1394" spans="2:12" ht="14.4" thickBot="1" x14ac:dyDescent="0.3">
      <c r="B1394" s="28" t="str">
        <f t="shared" si="48"/>
        <v/>
      </c>
      <c r="C1394" s="167" t="str">
        <f>IF(D1394="","",VLOOKUP(D1394,'Műszaki adattábla'!F:G,2,0))</f>
        <v/>
      </c>
      <c r="D1394" s="168" t="str">
        <f>IF('Műszaki adattábla'!F1385="","",'Műszaki adattábla'!F1385)</f>
        <v/>
      </c>
      <c r="E1394" s="169" t="str">
        <f>IF(D1394="","",VLOOKUP(D1394,'Műszaki adattábla'!F:R,13,0))</f>
        <v/>
      </c>
      <c r="F1394" s="29" t="str">
        <f>IF(D1394="","",VLOOKUP(D1394,'Műszaki adattábla'!F:M,8,0))</f>
        <v/>
      </c>
      <c r="G1394" s="29" t="str">
        <f>IF(D1394="","",IF('Műszaki adattábla'!L1385="20-99",IF('Műszaki adattábla'!O1385="","Nem adott meg lekötött teljesítményt",VLOOKUP(D1394,'Műszaki adattábla'!F:O,10,0)),0))</f>
        <v/>
      </c>
      <c r="H1394" s="29" t="str">
        <f>IF(D1394="","",VLOOKUP(D1394,'Műszaki adattábla'!F:P,11,0))</f>
        <v/>
      </c>
      <c r="I1394" s="30"/>
      <c r="J1394" s="30"/>
      <c r="K1394" s="31" t="str">
        <f>IF(D1394="","",ROUND(((F1394*I1394*'Műszaki adattábla'!$C$7/'Műszaki adattábla'!$C$8)+(G1394*I1394)+(H1394*I1394))/12*'Műszaki adattábla'!T1385,0))</f>
        <v/>
      </c>
      <c r="L1394" s="32" t="str">
        <f t="shared" si="49"/>
        <v/>
      </c>
    </row>
    <row r="1395" spans="2:12" ht="14.4" thickBot="1" x14ac:dyDescent="0.3">
      <c r="B1395" s="28" t="str">
        <f t="shared" si="48"/>
        <v/>
      </c>
      <c r="C1395" s="167" t="str">
        <f>IF(D1395="","",VLOOKUP(D1395,'Műszaki adattábla'!F:G,2,0))</f>
        <v/>
      </c>
      <c r="D1395" s="168" t="str">
        <f>IF('Műszaki adattábla'!F1386="","",'Műszaki adattábla'!F1386)</f>
        <v/>
      </c>
      <c r="E1395" s="169" t="str">
        <f>IF(D1395="","",VLOOKUP(D1395,'Műszaki adattábla'!F:R,13,0))</f>
        <v/>
      </c>
      <c r="F1395" s="29" t="str">
        <f>IF(D1395="","",VLOOKUP(D1395,'Műszaki adattábla'!F:M,8,0))</f>
        <v/>
      </c>
      <c r="G1395" s="29" t="str">
        <f>IF(D1395="","",IF('Műszaki adattábla'!L1386="20-99",IF('Műszaki adattábla'!O1386="","Nem adott meg lekötött teljesítményt",VLOOKUP(D1395,'Műszaki adattábla'!F:O,10,0)),0))</f>
        <v/>
      </c>
      <c r="H1395" s="29" t="str">
        <f>IF(D1395="","",VLOOKUP(D1395,'Műszaki adattábla'!F:P,11,0))</f>
        <v/>
      </c>
      <c r="I1395" s="30"/>
      <c r="J1395" s="30"/>
      <c r="K1395" s="31" t="str">
        <f>IF(D1395="","",ROUND(((F1395*I1395*'Műszaki adattábla'!$C$7/'Műszaki adattábla'!$C$8)+(G1395*I1395)+(H1395*I1395))/12*'Műszaki adattábla'!T1386,0))</f>
        <v/>
      </c>
      <c r="L1395" s="32" t="str">
        <f t="shared" si="49"/>
        <v/>
      </c>
    </row>
    <row r="1396" spans="2:12" ht="14.4" thickBot="1" x14ac:dyDescent="0.3">
      <c r="B1396" s="28" t="str">
        <f t="shared" si="48"/>
        <v/>
      </c>
      <c r="C1396" s="167" t="str">
        <f>IF(D1396="","",VLOOKUP(D1396,'Műszaki adattábla'!F:G,2,0))</f>
        <v/>
      </c>
      <c r="D1396" s="168" t="str">
        <f>IF('Műszaki adattábla'!F1387="","",'Műszaki adattábla'!F1387)</f>
        <v/>
      </c>
      <c r="E1396" s="169" t="str">
        <f>IF(D1396="","",VLOOKUP(D1396,'Műszaki adattábla'!F:R,13,0))</f>
        <v/>
      </c>
      <c r="F1396" s="29" t="str">
        <f>IF(D1396="","",VLOOKUP(D1396,'Műszaki adattábla'!F:M,8,0))</f>
        <v/>
      </c>
      <c r="G1396" s="29" t="str">
        <f>IF(D1396="","",IF('Műszaki adattábla'!L1387="20-99",IF('Műszaki adattábla'!O1387="","Nem adott meg lekötött teljesítményt",VLOOKUP(D1396,'Műszaki adattábla'!F:O,10,0)),0))</f>
        <v/>
      </c>
      <c r="H1396" s="29" t="str">
        <f>IF(D1396="","",VLOOKUP(D1396,'Műszaki adattábla'!F:P,11,0))</f>
        <v/>
      </c>
      <c r="I1396" s="30"/>
      <c r="J1396" s="30"/>
      <c r="K1396" s="31" t="str">
        <f>IF(D1396="","",ROUND(((F1396*I1396*'Műszaki adattábla'!$C$7/'Műszaki adattábla'!$C$8)+(G1396*I1396)+(H1396*I1396))/12*'Műszaki adattábla'!T1387,0))</f>
        <v/>
      </c>
      <c r="L1396" s="32" t="str">
        <f t="shared" si="49"/>
        <v/>
      </c>
    </row>
    <row r="1397" spans="2:12" ht="14.4" thickBot="1" x14ac:dyDescent="0.3">
      <c r="B1397" s="28" t="str">
        <f t="shared" si="48"/>
        <v/>
      </c>
      <c r="C1397" s="167" t="str">
        <f>IF(D1397="","",VLOOKUP(D1397,'Műszaki adattábla'!F:G,2,0))</f>
        <v/>
      </c>
      <c r="D1397" s="168" t="str">
        <f>IF('Műszaki adattábla'!F1388="","",'Műszaki adattábla'!F1388)</f>
        <v/>
      </c>
      <c r="E1397" s="169" t="str">
        <f>IF(D1397="","",VLOOKUP(D1397,'Műszaki adattábla'!F:R,13,0))</f>
        <v/>
      </c>
      <c r="F1397" s="29" t="str">
        <f>IF(D1397="","",VLOOKUP(D1397,'Műszaki adattábla'!F:M,8,0))</f>
        <v/>
      </c>
      <c r="G1397" s="29" t="str">
        <f>IF(D1397="","",IF('Műszaki adattábla'!L1388="20-99",IF('Műszaki adattábla'!O1388="","Nem adott meg lekötött teljesítményt",VLOOKUP(D1397,'Műszaki adattábla'!F:O,10,0)),0))</f>
        <v/>
      </c>
      <c r="H1397" s="29" t="str">
        <f>IF(D1397="","",VLOOKUP(D1397,'Műszaki adattábla'!F:P,11,0))</f>
        <v/>
      </c>
      <c r="I1397" s="30"/>
      <c r="J1397" s="30"/>
      <c r="K1397" s="31" t="str">
        <f>IF(D1397="","",ROUND(((F1397*I1397*'Műszaki adattábla'!$C$7/'Műszaki adattábla'!$C$8)+(G1397*I1397)+(H1397*I1397))/12*'Műszaki adattábla'!T1388,0))</f>
        <v/>
      </c>
      <c r="L1397" s="32" t="str">
        <f t="shared" si="49"/>
        <v/>
      </c>
    </row>
    <row r="1398" spans="2:12" ht="14.4" thickBot="1" x14ac:dyDescent="0.3">
      <c r="B1398" s="28" t="str">
        <f t="shared" si="48"/>
        <v/>
      </c>
      <c r="C1398" s="167" t="str">
        <f>IF(D1398="","",VLOOKUP(D1398,'Műszaki adattábla'!F:G,2,0))</f>
        <v/>
      </c>
      <c r="D1398" s="168" t="str">
        <f>IF('Műszaki adattábla'!F1389="","",'Műszaki adattábla'!F1389)</f>
        <v/>
      </c>
      <c r="E1398" s="169" t="str">
        <f>IF(D1398="","",VLOOKUP(D1398,'Műszaki adattábla'!F:R,13,0))</f>
        <v/>
      </c>
      <c r="F1398" s="29" t="str">
        <f>IF(D1398="","",VLOOKUP(D1398,'Műszaki adattábla'!F:M,8,0))</f>
        <v/>
      </c>
      <c r="G1398" s="29" t="str">
        <f>IF(D1398="","",IF('Műszaki adattábla'!L1389="20-99",IF('Műszaki adattábla'!O1389="","Nem adott meg lekötött teljesítményt",VLOOKUP(D1398,'Műszaki adattábla'!F:O,10,0)),0))</f>
        <v/>
      </c>
      <c r="H1398" s="29" t="str">
        <f>IF(D1398="","",VLOOKUP(D1398,'Műszaki adattábla'!F:P,11,0))</f>
        <v/>
      </c>
      <c r="I1398" s="30"/>
      <c r="J1398" s="30"/>
      <c r="K1398" s="31" t="str">
        <f>IF(D1398="","",ROUND(((F1398*I1398*'Műszaki adattábla'!$C$7/'Műszaki adattábla'!$C$8)+(G1398*I1398)+(H1398*I1398))/12*'Műszaki adattábla'!T1389,0))</f>
        <v/>
      </c>
      <c r="L1398" s="32" t="str">
        <f t="shared" si="49"/>
        <v/>
      </c>
    </row>
    <row r="1399" spans="2:12" ht="14.4" thickBot="1" x14ac:dyDescent="0.3">
      <c r="B1399" s="28" t="str">
        <f t="shared" si="48"/>
        <v/>
      </c>
      <c r="C1399" s="167" t="str">
        <f>IF(D1399="","",VLOOKUP(D1399,'Műszaki adattábla'!F:G,2,0))</f>
        <v/>
      </c>
      <c r="D1399" s="168" t="str">
        <f>IF('Műszaki adattábla'!F1390="","",'Műszaki adattábla'!F1390)</f>
        <v/>
      </c>
      <c r="E1399" s="169" t="str">
        <f>IF(D1399="","",VLOOKUP(D1399,'Műszaki adattábla'!F:R,13,0))</f>
        <v/>
      </c>
      <c r="F1399" s="29" t="str">
        <f>IF(D1399="","",VLOOKUP(D1399,'Műszaki adattábla'!F:M,8,0))</f>
        <v/>
      </c>
      <c r="G1399" s="29" t="str">
        <f>IF(D1399="","",IF('Műszaki adattábla'!L1390="20-99",IF('Műszaki adattábla'!O1390="","Nem adott meg lekötött teljesítményt",VLOOKUP(D1399,'Műszaki adattábla'!F:O,10,0)),0))</f>
        <v/>
      </c>
      <c r="H1399" s="29" t="str">
        <f>IF(D1399="","",VLOOKUP(D1399,'Műszaki adattábla'!F:P,11,0))</f>
        <v/>
      </c>
      <c r="I1399" s="30"/>
      <c r="J1399" s="30"/>
      <c r="K1399" s="31" t="str">
        <f>IF(D1399="","",ROUND(((F1399*I1399*'Műszaki adattábla'!$C$7/'Műszaki adattábla'!$C$8)+(G1399*I1399)+(H1399*I1399))/12*'Műszaki adattábla'!T1390,0))</f>
        <v/>
      </c>
      <c r="L1399" s="32" t="str">
        <f t="shared" si="49"/>
        <v/>
      </c>
    </row>
    <row r="1400" spans="2:12" ht="14.4" thickBot="1" x14ac:dyDescent="0.3">
      <c r="B1400" s="28" t="str">
        <f t="shared" si="48"/>
        <v/>
      </c>
      <c r="C1400" s="167" t="str">
        <f>IF(D1400="","",VLOOKUP(D1400,'Műszaki adattábla'!F:G,2,0))</f>
        <v/>
      </c>
      <c r="D1400" s="168" t="str">
        <f>IF('Műszaki adattábla'!F1391="","",'Műszaki adattábla'!F1391)</f>
        <v/>
      </c>
      <c r="E1400" s="169" t="str">
        <f>IF(D1400="","",VLOOKUP(D1400,'Műszaki adattábla'!F:R,13,0))</f>
        <v/>
      </c>
      <c r="F1400" s="29" t="str">
        <f>IF(D1400="","",VLOOKUP(D1400,'Műszaki adattábla'!F:M,8,0))</f>
        <v/>
      </c>
      <c r="G1400" s="29" t="str">
        <f>IF(D1400="","",IF('Műszaki adattábla'!L1391="20-99",IF('Műszaki adattábla'!O1391="","Nem adott meg lekötött teljesítményt",VLOOKUP(D1400,'Műszaki adattábla'!F:O,10,0)),0))</f>
        <v/>
      </c>
      <c r="H1400" s="29" t="str">
        <f>IF(D1400="","",VLOOKUP(D1400,'Műszaki adattábla'!F:P,11,0))</f>
        <v/>
      </c>
      <c r="I1400" s="30"/>
      <c r="J1400" s="30"/>
      <c r="K1400" s="31" t="str">
        <f>IF(D1400="","",ROUND(((F1400*I1400*'Műszaki adattábla'!$C$7/'Műszaki adattábla'!$C$8)+(G1400*I1400)+(H1400*I1400))/12*'Műszaki adattábla'!T1391,0))</f>
        <v/>
      </c>
      <c r="L1400" s="32" t="str">
        <f t="shared" si="49"/>
        <v/>
      </c>
    </row>
    <row r="1401" spans="2:12" ht="14.4" thickBot="1" x14ac:dyDescent="0.3">
      <c r="B1401" s="28" t="str">
        <f t="shared" si="48"/>
        <v/>
      </c>
      <c r="C1401" s="167" t="str">
        <f>IF(D1401="","",VLOOKUP(D1401,'Műszaki adattábla'!F:G,2,0))</f>
        <v/>
      </c>
      <c r="D1401" s="168" t="str">
        <f>IF('Műszaki adattábla'!F1392="","",'Műszaki adattábla'!F1392)</f>
        <v/>
      </c>
      <c r="E1401" s="169" t="str">
        <f>IF(D1401="","",VLOOKUP(D1401,'Műszaki adattábla'!F:R,13,0))</f>
        <v/>
      </c>
      <c r="F1401" s="29" t="str">
        <f>IF(D1401="","",VLOOKUP(D1401,'Műszaki adattábla'!F:M,8,0))</f>
        <v/>
      </c>
      <c r="G1401" s="29" t="str">
        <f>IF(D1401="","",IF('Műszaki adattábla'!L1392="20-99",IF('Műszaki adattábla'!O1392="","Nem adott meg lekötött teljesítményt",VLOOKUP(D1401,'Műszaki adattábla'!F:O,10,0)),0))</f>
        <v/>
      </c>
      <c r="H1401" s="29" t="str">
        <f>IF(D1401="","",VLOOKUP(D1401,'Műszaki adattábla'!F:P,11,0))</f>
        <v/>
      </c>
      <c r="I1401" s="30"/>
      <c r="J1401" s="30"/>
      <c r="K1401" s="31" t="str">
        <f>IF(D1401="","",ROUND(((F1401*I1401*'Műszaki adattábla'!$C$7/'Műszaki adattábla'!$C$8)+(G1401*I1401)+(H1401*I1401))/12*'Műszaki adattábla'!T1392,0))</f>
        <v/>
      </c>
      <c r="L1401" s="32" t="str">
        <f t="shared" si="49"/>
        <v/>
      </c>
    </row>
    <row r="1402" spans="2:12" ht="14.4" thickBot="1" x14ac:dyDescent="0.3">
      <c r="B1402" s="28" t="str">
        <f t="shared" si="48"/>
        <v/>
      </c>
      <c r="C1402" s="167" t="str">
        <f>IF(D1402="","",VLOOKUP(D1402,'Műszaki adattábla'!F:G,2,0))</f>
        <v/>
      </c>
      <c r="D1402" s="168" t="str">
        <f>IF('Műszaki adattábla'!F1393="","",'Műszaki adattábla'!F1393)</f>
        <v/>
      </c>
      <c r="E1402" s="169" t="str">
        <f>IF(D1402="","",VLOOKUP(D1402,'Műszaki adattábla'!F:R,13,0))</f>
        <v/>
      </c>
      <c r="F1402" s="29" t="str">
        <f>IF(D1402="","",VLOOKUP(D1402,'Műszaki adattábla'!F:M,8,0))</f>
        <v/>
      </c>
      <c r="G1402" s="29" t="str">
        <f>IF(D1402="","",IF('Műszaki adattábla'!L1393="20-99",IF('Műszaki adattábla'!O1393="","Nem adott meg lekötött teljesítményt",VLOOKUP(D1402,'Műszaki adattábla'!F:O,10,0)),0))</f>
        <v/>
      </c>
      <c r="H1402" s="29" t="str">
        <f>IF(D1402="","",VLOOKUP(D1402,'Műszaki adattábla'!F:P,11,0))</f>
        <v/>
      </c>
      <c r="I1402" s="30"/>
      <c r="J1402" s="30"/>
      <c r="K1402" s="31" t="str">
        <f>IF(D1402="","",ROUND(((F1402*I1402*'Műszaki adattábla'!$C$7/'Műszaki adattábla'!$C$8)+(G1402*I1402)+(H1402*I1402))/12*'Műszaki adattábla'!T1393,0))</f>
        <v/>
      </c>
      <c r="L1402" s="32" t="str">
        <f t="shared" si="49"/>
        <v/>
      </c>
    </row>
    <row r="1403" spans="2:12" ht="14.4" thickBot="1" x14ac:dyDescent="0.3">
      <c r="B1403" s="28" t="str">
        <f t="shared" si="48"/>
        <v/>
      </c>
      <c r="C1403" s="167" t="str">
        <f>IF(D1403="","",VLOOKUP(D1403,'Műszaki adattábla'!F:G,2,0))</f>
        <v/>
      </c>
      <c r="D1403" s="168" t="str">
        <f>IF('Műszaki adattábla'!F1394="","",'Műszaki adattábla'!F1394)</f>
        <v/>
      </c>
      <c r="E1403" s="169" t="str">
        <f>IF(D1403="","",VLOOKUP(D1403,'Műszaki adattábla'!F:R,13,0))</f>
        <v/>
      </c>
      <c r="F1403" s="29" t="str">
        <f>IF(D1403="","",VLOOKUP(D1403,'Műszaki adattábla'!F:M,8,0))</f>
        <v/>
      </c>
      <c r="G1403" s="29" t="str">
        <f>IF(D1403="","",IF('Műszaki adattábla'!L1394="20-99",IF('Műszaki adattábla'!O1394="","Nem adott meg lekötött teljesítményt",VLOOKUP(D1403,'Műszaki adattábla'!F:O,10,0)),0))</f>
        <v/>
      </c>
      <c r="H1403" s="29" t="str">
        <f>IF(D1403="","",VLOOKUP(D1403,'Műszaki adattábla'!F:P,11,0))</f>
        <v/>
      </c>
      <c r="I1403" s="30"/>
      <c r="J1403" s="30"/>
      <c r="K1403" s="31" t="str">
        <f>IF(D1403="","",ROUND(((F1403*I1403*'Műszaki adattábla'!$C$7/'Műszaki adattábla'!$C$8)+(G1403*I1403)+(H1403*I1403))/12*'Műszaki adattábla'!T1394,0))</f>
        <v/>
      </c>
      <c r="L1403" s="32" t="str">
        <f t="shared" si="49"/>
        <v/>
      </c>
    </row>
    <row r="1404" spans="2:12" ht="14.4" thickBot="1" x14ac:dyDescent="0.3">
      <c r="B1404" s="28" t="str">
        <f t="shared" si="48"/>
        <v/>
      </c>
      <c r="C1404" s="167" t="str">
        <f>IF(D1404="","",VLOOKUP(D1404,'Műszaki adattábla'!F:G,2,0))</f>
        <v/>
      </c>
      <c r="D1404" s="168" t="str">
        <f>IF('Műszaki adattábla'!F1395="","",'Műszaki adattábla'!F1395)</f>
        <v/>
      </c>
      <c r="E1404" s="169" t="str">
        <f>IF(D1404="","",VLOOKUP(D1404,'Műszaki adattábla'!F:R,13,0))</f>
        <v/>
      </c>
      <c r="F1404" s="29" t="str">
        <f>IF(D1404="","",VLOOKUP(D1404,'Műszaki adattábla'!F:M,8,0))</f>
        <v/>
      </c>
      <c r="G1404" s="29" t="str">
        <f>IF(D1404="","",IF('Műszaki adattábla'!L1395="20-99",IF('Műszaki adattábla'!O1395="","Nem adott meg lekötött teljesítményt",VLOOKUP(D1404,'Műszaki adattábla'!F:O,10,0)),0))</f>
        <v/>
      </c>
      <c r="H1404" s="29" t="str">
        <f>IF(D1404="","",VLOOKUP(D1404,'Műszaki adattábla'!F:P,11,0))</f>
        <v/>
      </c>
      <c r="I1404" s="30"/>
      <c r="J1404" s="30"/>
      <c r="K1404" s="31" t="str">
        <f>IF(D1404="","",ROUND(((F1404*I1404*'Műszaki adattábla'!$C$7/'Műszaki adattábla'!$C$8)+(G1404*I1404)+(H1404*I1404))/12*'Műszaki adattábla'!T1395,0))</f>
        <v/>
      </c>
      <c r="L1404" s="32" t="str">
        <f t="shared" si="49"/>
        <v/>
      </c>
    </row>
    <row r="1405" spans="2:12" ht="14.4" thickBot="1" x14ac:dyDescent="0.3">
      <c r="B1405" s="28" t="str">
        <f t="shared" si="48"/>
        <v/>
      </c>
      <c r="C1405" s="167" t="str">
        <f>IF(D1405="","",VLOOKUP(D1405,'Műszaki adattábla'!F:G,2,0))</f>
        <v/>
      </c>
      <c r="D1405" s="168" t="str">
        <f>IF('Műszaki adattábla'!F1396="","",'Műszaki adattábla'!F1396)</f>
        <v/>
      </c>
      <c r="E1405" s="169" t="str">
        <f>IF(D1405="","",VLOOKUP(D1405,'Műszaki adattábla'!F:R,13,0))</f>
        <v/>
      </c>
      <c r="F1405" s="29" t="str">
        <f>IF(D1405="","",VLOOKUP(D1405,'Műszaki adattábla'!F:M,8,0))</f>
        <v/>
      </c>
      <c r="G1405" s="29" t="str">
        <f>IF(D1405="","",IF('Műszaki adattábla'!L1396="20-99",IF('Műszaki adattábla'!O1396="","Nem adott meg lekötött teljesítményt",VLOOKUP(D1405,'Műszaki adattábla'!F:O,10,0)),0))</f>
        <v/>
      </c>
      <c r="H1405" s="29" t="str">
        <f>IF(D1405="","",VLOOKUP(D1405,'Műszaki adattábla'!F:P,11,0))</f>
        <v/>
      </c>
      <c r="I1405" s="30"/>
      <c r="J1405" s="30"/>
      <c r="K1405" s="31" t="str">
        <f>IF(D1405="","",ROUND(((F1405*I1405*'Műszaki adattábla'!$C$7/'Műszaki adattábla'!$C$8)+(G1405*I1405)+(H1405*I1405))/12*'Műszaki adattábla'!T1396,0))</f>
        <v/>
      </c>
      <c r="L1405" s="32" t="str">
        <f t="shared" si="49"/>
        <v/>
      </c>
    </row>
    <row r="1406" spans="2:12" ht="14.4" thickBot="1" x14ac:dyDescent="0.3">
      <c r="B1406" s="28" t="str">
        <f t="shared" si="48"/>
        <v/>
      </c>
      <c r="C1406" s="167" t="str">
        <f>IF(D1406="","",VLOOKUP(D1406,'Műszaki adattábla'!F:G,2,0))</f>
        <v/>
      </c>
      <c r="D1406" s="168" t="str">
        <f>IF('Műszaki adattábla'!F1397="","",'Műszaki adattábla'!F1397)</f>
        <v/>
      </c>
      <c r="E1406" s="169" t="str">
        <f>IF(D1406="","",VLOOKUP(D1406,'Műszaki adattábla'!F:R,13,0))</f>
        <v/>
      </c>
      <c r="F1406" s="29" t="str">
        <f>IF(D1406="","",VLOOKUP(D1406,'Műszaki adattábla'!F:M,8,0))</f>
        <v/>
      </c>
      <c r="G1406" s="29" t="str">
        <f>IF(D1406="","",IF('Műszaki adattábla'!L1397="20-99",IF('Műszaki adattábla'!O1397="","Nem adott meg lekötött teljesítményt",VLOOKUP(D1406,'Műszaki adattábla'!F:O,10,0)),0))</f>
        <v/>
      </c>
      <c r="H1406" s="29" t="str">
        <f>IF(D1406="","",VLOOKUP(D1406,'Műszaki adattábla'!F:P,11,0))</f>
        <v/>
      </c>
      <c r="I1406" s="30"/>
      <c r="J1406" s="30"/>
      <c r="K1406" s="31" t="str">
        <f>IF(D1406="","",ROUND(((F1406*I1406*'Műszaki adattábla'!$C$7/'Műszaki adattábla'!$C$8)+(G1406*I1406)+(H1406*I1406))/12*'Műszaki adattábla'!T1397,0))</f>
        <v/>
      </c>
      <c r="L1406" s="32" t="str">
        <f t="shared" si="49"/>
        <v/>
      </c>
    </row>
    <row r="1407" spans="2:12" ht="14.4" thickBot="1" x14ac:dyDescent="0.3">
      <c r="B1407" s="28" t="str">
        <f t="shared" si="48"/>
        <v/>
      </c>
      <c r="C1407" s="167" t="str">
        <f>IF(D1407="","",VLOOKUP(D1407,'Műszaki adattábla'!F:G,2,0))</f>
        <v/>
      </c>
      <c r="D1407" s="168" t="str">
        <f>IF('Műszaki adattábla'!F1398="","",'Műszaki adattábla'!F1398)</f>
        <v/>
      </c>
      <c r="E1407" s="169" t="str">
        <f>IF(D1407="","",VLOOKUP(D1407,'Műszaki adattábla'!F:R,13,0))</f>
        <v/>
      </c>
      <c r="F1407" s="29" t="str">
        <f>IF(D1407="","",VLOOKUP(D1407,'Műszaki adattábla'!F:M,8,0))</f>
        <v/>
      </c>
      <c r="G1407" s="29" t="str">
        <f>IF(D1407="","",IF('Műszaki adattábla'!L1398="20-99",IF('Műszaki adattábla'!O1398="","Nem adott meg lekötött teljesítményt",VLOOKUP(D1407,'Műszaki adattábla'!F:O,10,0)),0))</f>
        <v/>
      </c>
      <c r="H1407" s="29" t="str">
        <f>IF(D1407="","",VLOOKUP(D1407,'Műszaki adattábla'!F:P,11,0))</f>
        <v/>
      </c>
      <c r="I1407" s="30"/>
      <c r="J1407" s="30"/>
      <c r="K1407" s="31" t="str">
        <f>IF(D1407="","",ROUND(((F1407*I1407*'Műszaki adattábla'!$C$7/'Műszaki adattábla'!$C$8)+(G1407*I1407)+(H1407*I1407))/12*'Műszaki adattábla'!T1398,0))</f>
        <v/>
      </c>
      <c r="L1407" s="32" t="str">
        <f t="shared" si="49"/>
        <v/>
      </c>
    </row>
    <row r="1408" spans="2:12" ht="14.4" thickBot="1" x14ac:dyDescent="0.3">
      <c r="B1408" s="28" t="str">
        <f t="shared" si="48"/>
        <v/>
      </c>
      <c r="C1408" s="167" t="str">
        <f>IF(D1408="","",VLOOKUP(D1408,'Műszaki adattábla'!F:G,2,0))</f>
        <v/>
      </c>
      <c r="D1408" s="168" t="str">
        <f>IF('Műszaki adattábla'!F1399="","",'Műszaki adattábla'!F1399)</f>
        <v/>
      </c>
      <c r="E1408" s="169" t="str">
        <f>IF(D1408="","",VLOOKUP(D1408,'Műszaki adattábla'!F:R,13,0))</f>
        <v/>
      </c>
      <c r="F1408" s="29" t="str">
        <f>IF(D1408="","",VLOOKUP(D1408,'Műszaki adattábla'!F:M,8,0))</f>
        <v/>
      </c>
      <c r="G1408" s="29" t="str">
        <f>IF(D1408="","",IF('Műszaki adattábla'!L1399="20-99",IF('Műszaki adattábla'!O1399="","Nem adott meg lekötött teljesítményt",VLOOKUP(D1408,'Műszaki adattábla'!F:O,10,0)),0))</f>
        <v/>
      </c>
      <c r="H1408" s="29" t="str">
        <f>IF(D1408="","",VLOOKUP(D1408,'Műszaki adattábla'!F:P,11,0))</f>
        <v/>
      </c>
      <c r="I1408" s="30"/>
      <c r="J1408" s="30"/>
      <c r="K1408" s="31" t="str">
        <f>IF(D1408="","",ROUND(((F1408*I1408*'Műszaki adattábla'!$C$7/'Műszaki adattábla'!$C$8)+(G1408*I1408)+(H1408*I1408))/12*'Műszaki adattábla'!T1399,0))</f>
        <v/>
      </c>
      <c r="L1408" s="32" t="str">
        <f t="shared" si="49"/>
        <v/>
      </c>
    </row>
    <row r="1409" spans="2:12" ht="14.4" thickBot="1" x14ac:dyDescent="0.3">
      <c r="B1409" s="28" t="str">
        <f t="shared" si="48"/>
        <v/>
      </c>
      <c r="C1409" s="167" t="str">
        <f>IF(D1409="","",VLOOKUP(D1409,'Műszaki adattábla'!F:G,2,0))</f>
        <v/>
      </c>
      <c r="D1409" s="168" t="str">
        <f>IF('Műszaki adattábla'!F1400="","",'Műszaki adattábla'!F1400)</f>
        <v/>
      </c>
      <c r="E1409" s="169" t="str">
        <f>IF(D1409="","",VLOOKUP(D1409,'Műszaki adattábla'!F:R,13,0))</f>
        <v/>
      </c>
      <c r="F1409" s="29" t="str">
        <f>IF(D1409="","",VLOOKUP(D1409,'Műszaki adattábla'!F:M,8,0))</f>
        <v/>
      </c>
      <c r="G1409" s="29" t="str">
        <f>IF(D1409="","",IF('Műszaki adattábla'!L1400="20-99",IF('Műszaki adattábla'!O1400="","Nem adott meg lekötött teljesítményt",VLOOKUP(D1409,'Műszaki adattábla'!F:O,10,0)),0))</f>
        <v/>
      </c>
      <c r="H1409" s="29" t="str">
        <f>IF(D1409="","",VLOOKUP(D1409,'Műszaki adattábla'!F:P,11,0))</f>
        <v/>
      </c>
      <c r="I1409" s="30"/>
      <c r="J1409" s="30"/>
      <c r="K1409" s="31" t="str">
        <f>IF(D1409="","",ROUND(((F1409*I1409*'Műszaki adattábla'!$C$7/'Műszaki adattábla'!$C$8)+(G1409*I1409)+(H1409*I1409))/12*'Műszaki adattábla'!T1400,0))</f>
        <v/>
      </c>
      <c r="L1409" s="32" t="str">
        <f t="shared" si="49"/>
        <v/>
      </c>
    </row>
    <row r="1410" spans="2:12" ht="14.4" thickBot="1" x14ac:dyDescent="0.3">
      <c r="B1410" s="28" t="str">
        <f t="shared" si="48"/>
        <v/>
      </c>
      <c r="C1410" s="167" t="str">
        <f>IF(D1410="","",VLOOKUP(D1410,'Műszaki adattábla'!F:G,2,0))</f>
        <v/>
      </c>
      <c r="D1410" s="168" t="str">
        <f>IF('Műszaki adattábla'!F1401="","",'Műszaki adattábla'!F1401)</f>
        <v/>
      </c>
      <c r="E1410" s="169" t="str">
        <f>IF(D1410="","",VLOOKUP(D1410,'Műszaki adattábla'!F:R,13,0))</f>
        <v/>
      </c>
      <c r="F1410" s="29" t="str">
        <f>IF(D1410="","",VLOOKUP(D1410,'Műszaki adattábla'!F:M,8,0))</f>
        <v/>
      </c>
      <c r="G1410" s="29" t="str">
        <f>IF(D1410="","",IF('Műszaki adattábla'!L1401="20-99",IF('Műszaki adattábla'!O1401="","Nem adott meg lekötött teljesítményt",VLOOKUP(D1410,'Műszaki adattábla'!F:O,10,0)),0))</f>
        <v/>
      </c>
      <c r="H1410" s="29" t="str">
        <f>IF(D1410="","",VLOOKUP(D1410,'Műszaki adattábla'!F:P,11,0))</f>
        <v/>
      </c>
      <c r="I1410" s="30"/>
      <c r="J1410" s="30"/>
      <c r="K1410" s="31" t="str">
        <f>IF(D1410="","",ROUND(((F1410*I1410*'Műszaki adattábla'!$C$7/'Műszaki adattábla'!$C$8)+(G1410*I1410)+(H1410*I1410))/12*'Műszaki adattábla'!T1401,0))</f>
        <v/>
      </c>
      <c r="L1410" s="32" t="str">
        <f t="shared" si="49"/>
        <v/>
      </c>
    </row>
    <row r="1411" spans="2:12" ht="14.4" thickBot="1" x14ac:dyDescent="0.3">
      <c r="B1411" s="28" t="str">
        <f t="shared" si="48"/>
        <v/>
      </c>
      <c r="C1411" s="167" t="str">
        <f>IF(D1411="","",VLOOKUP(D1411,'Műszaki adattábla'!F:G,2,0))</f>
        <v/>
      </c>
      <c r="D1411" s="168" t="str">
        <f>IF('Műszaki adattábla'!F1402="","",'Műszaki adattábla'!F1402)</f>
        <v/>
      </c>
      <c r="E1411" s="169" t="str">
        <f>IF(D1411="","",VLOOKUP(D1411,'Műszaki adattábla'!F:R,13,0))</f>
        <v/>
      </c>
      <c r="F1411" s="29" t="str">
        <f>IF(D1411="","",VLOOKUP(D1411,'Műszaki adattábla'!F:M,8,0))</f>
        <v/>
      </c>
      <c r="G1411" s="29" t="str">
        <f>IF(D1411="","",IF('Műszaki adattábla'!L1402="20-99",IF('Műszaki adattábla'!O1402="","Nem adott meg lekötött teljesítményt",VLOOKUP(D1411,'Műszaki adattábla'!F:O,10,0)),0))</f>
        <v/>
      </c>
      <c r="H1411" s="29" t="str">
        <f>IF(D1411="","",VLOOKUP(D1411,'Műszaki adattábla'!F:P,11,0))</f>
        <v/>
      </c>
      <c r="I1411" s="30"/>
      <c r="J1411" s="30"/>
      <c r="K1411" s="31" t="str">
        <f>IF(D1411="","",ROUND(((F1411*I1411*'Műszaki adattábla'!$C$7/'Műszaki adattábla'!$C$8)+(G1411*I1411)+(H1411*I1411))/12*'Műszaki adattábla'!T1402,0))</f>
        <v/>
      </c>
      <c r="L1411" s="32" t="str">
        <f t="shared" si="49"/>
        <v/>
      </c>
    </row>
    <row r="1412" spans="2:12" ht="14.4" thickBot="1" x14ac:dyDescent="0.3">
      <c r="B1412" s="28" t="str">
        <f t="shared" si="48"/>
        <v/>
      </c>
      <c r="C1412" s="167" t="str">
        <f>IF(D1412="","",VLOOKUP(D1412,'Műszaki adattábla'!F:G,2,0))</f>
        <v/>
      </c>
      <c r="D1412" s="168" t="str">
        <f>IF('Műszaki adattábla'!F1403="","",'Műszaki adattábla'!F1403)</f>
        <v/>
      </c>
      <c r="E1412" s="169" t="str">
        <f>IF(D1412="","",VLOOKUP(D1412,'Műszaki adattábla'!F:R,13,0))</f>
        <v/>
      </c>
      <c r="F1412" s="29" t="str">
        <f>IF(D1412="","",VLOOKUP(D1412,'Műszaki adattábla'!F:M,8,0))</f>
        <v/>
      </c>
      <c r="G1412" s="29" t="str">
        <f>IF(D1412="","",IF('Műszaki adattábla'!L1403="20-99",IF('Műszaki adattábla'!O1403="","Nem adott meg lekötött teljesítményt",VLOOKUP(D1412,'Műszaki adattábla'!F:O,10,0)),0))</f>
        <v/>
      </c>
      <c r="H1412" s="29" t="str">
        <f>IF(D1412="","",VLOOKUP(D1412,'Műszaki adattábla'!F:P,11,0))</f>
        <v/>
      </c>
      <c r="I1412" s="30"/>
      <c r="J1412" s="30"/>
      <c r="K1412" s="31" t="str">
        <f>IF(D1412="","",ROUND(((F1412*I1412*'Műszaki adattábla'!$C$7/'Műszaki adattábla'!$C$8)+(G1412*I1412)+(H1412*I1412))/12*'Műszaki adattábla'!T1403,0))</f>
        <v/>
      </c>
      <c r="L1412" s="32" t="str">
        <f t="shared" si="49"/>
        <v/>
      </c>
    </row>
    <row r="1413" spans="2:12" ht="14.4" thickBot="1" x14ac:dyDescent="0.3">
      <c r="B1413" s="28" t="str">
        <f t="shared" si="48"/>
        <v/>
      </c>
      <c r="C1413" s="167" t="str">
        <f>IF(D1413="","",VLOOKUP(D1413,'Műszaki adattábla'!F:G,2,0))</f>
        <v/>
      </c>
      <c r="D1413" s="168" t="str">
        <f>IF('Műszaki adattábla'!F1404="","",'Műszaki adattábla'!F1404)</f>
        <v/>
      </c>
      <c r="E1413" s="169" t="str">
        <f>IF(D1413="","",VLOOKUP(D1413,'Műszaki adattábla'!F:R,13,0))</f>
        <v/>
      </c>
      <c r="F1413" s="29" t="str">
        <f>IF(D1413="","",VLOOKUP(D1413,'Műszaki adattábla'!F:M,8,0))</f>
        <v/>
      </c>
      <c r="G1413" s="29" t="str">
        <f>IF(D1413="","",IF('Műszaki adattábla'!L1404="20-99",IF('Műszaki adattábla'!O1404="","Nem adott meg lekötött teljesítményt",VLOOKUP(D1413,'Műszaki adattábla'!F:O,10,0)),0))</f>
        <v/>
      </c>
      <c r="H1413" s="29" t="str">
        <f>IF(D1413="","",VLOOKUP(D1413,'Műszaki adattábla'!F:P,11,0))</f>
        <v/>
      </c>
      <c r="I1413" s="30"/>
      <c r="J1413" s="30"/>
      <c r="K1413" s="31" t="str">
        <f>IF(D1413="","",ROUND(((F1413*I1413*'Műszaki adattábla'!$C$7/'Műszaki adattábla'!$C$8)+(G1413*I1413)+(H1413*I1413))/12*'Műszaki adattábla'!T1404,0))</f>
        <v/>
      </c>
      <c r="L1413" s="32" t="str">
        <f t="shared" si="49"/>
        <v/>
      </c>
    </row>
    <row r="1414" spans="2:12" ht="14.4" thickBot="1" x14ac:dyDescent="0.3">
      <c r="B1414" s="28" t="str">
        <f t="shared" si="48"/>
        <v/>
      </c>
      <c r="C1414" s="167" t="str">
        <f>IF(D1414="","",VLOOKUP(D1414,'Műszaki adattábla'!F:G,2,0))</f>
        <v/>
      </c>
      <c r="D1414" s="168" t="str">
        <f>IF('Műszaki adattábla'!F1405="","",'Műszaki adattábla'!F1405)</f>
        <v/>
      </c>
      <c r="E1414" s="169" t="str">
        <f>IF(D1414="","",VLOOKUP(D1414,'Műszaki adattábla'!F:R,13,0))</f>
        <v/>
      </c>
      <c r="F1414" s="29" t="str">
        <f>IF(D1414="","",VLOOKUP(D1414,'Műszaki adattábla'!F:M,8,0))</f>
        <v/>
      </c>
      <c r="G1414" s="29" t="str">
        <f>IF(D1414="","",IF('Műszaki adattábla'!L1405="20-99",IF('Műszaki adattábla'!O1405="","Nem adott meg lekötött teljesítményt",VLOOKUP(D1414,'Műszaki adattábla'!F:O,10,0)),0))</f>
        <v/>
      </c>
      <c r="H1414" s="29" t="str">
        <f>IF(D1414="","",VLOOKUP(D1414,'Műszaki adattábla'!F:P,11,0))</f>
        <v/>
      </c>
      <c r="I1414" s="30"/>
      <c r="J1414" s="30"/>
      <c r="K1414" s="31" t="str">
        <f>IF(D1414="","",ROUND(((F1414*I1414*'Műszaki adattábla'!$C$7/'Műszaki adattábla'!$C$8)+(G1414*I1414)+(H1414*I1414))/12*'Műszaki adattábla'!T1405,0))</f>
        <v/>
      </c>
      <c r="L1414" s="32" t="str">
        <f t="shared" si="49"/>
        <v/>
      </c>
    </row>
    <row r="1415" spans="2:12" ht="14.4" thickBot="1" x14ac:dyDescent="0.3">
      <c r="B1415" s="28" t="str">
        <f t="shared" si="48"/>
        <v/>
      </c>
      <c r="C1415" s="167" t="str">
        <f>IF(D1415="","",VLOOKUP(D1415,'Műszaki adattábla'!F:G,2,0))</f>
        <v/>
      </c>
      <c r="D1415" s="168" t="str">
        <f>IF('Műszaki adattábla'!F1406="","",'Műszaki adattábla'!F1406)</f>
        <v/>
      </c>
      <c r="E1415" s="169" t="str">
        <f>IF(D1415="","",VLOOKUP(D1415,'Műszaki adattábla'!F:R,13,0))</f>
        <v/>
      </c>
      <c r="F1415" s="29" t="str">
        <f>IF(D1415="","",VLOOKUP(D1415,'Műszaki adattábla'!F:M,8,0))</f>
        <v/>
      </c>
      <c r="G1415" s="29" t="str">
        <f>IF(D1415="","",IF('Műszaki adattábla'!L1406="20-99",IF('Műszaki adattábla'!O1406="","Nem adott meg lekötött teljesítményt",VLOOKUP(D1415,'Műszaki adattábla'!F:O,10,0)),0))</f>
        <v/>
      </c>
      <c r="H1415" s="29" t="str">
        <f>IF(D1415="","",VLOOKUP(D1415,'Műszaki adattábla'!F:P,11,0))</f>
        <v/>
      </c>
      <c r="I1415" s="30"/>
      <c r="J1415" s="30"/>
      <c r="K1415" s="31" t="str">
        <f>IF(D1415="","",ROUND(((F1415*I1415*'Műszaki adattábla'!$C$7/'Műszaki adattábla'!$C$8)+(G1415*I1415)+(H1415*I1415))/12*'Műszaki adattábla'!T1406,0))</f>
        <v/>
      </c>
      <c r="L1415" s="32" t="str">
        <f t="shared" si="49"/>
        <v/>
      </c>
    </row>
    <row r="1416" spans="2:12" ht="14.4" thickBot="1" x14ac:dyDescent="0.3">
      <c r="B1416" s="28" t="str">
        <f t="shared" si="48"/>
        <v/>
      </c>
      <c r="C1416" s="167" t="str">
        <f>IF(D1416="","",VLOOKUP(D1416,'Műszaki adattábla'!F:G,2,0))</f>
        <v/>
      </c>
      <c r="D1416" s="168" t="str">
        <f>IF('Műszaki adattábla'!F1407="","",'Műszaki adattábla'!F1407)</f>
        <v/>
      </c>
      <c r="E1416" s="169" t="str">
        <f>IF(D1416="","",VLOOKUP(D1416,'Műszaki adattábla'!F:R,13,0))</f>
        <v/>
      </c>
      <c r="F1416" s="29" t="str">
        <f>IF(D1416="","",VLOOKUP(D1416,'Műszaki adattábla'!F:M,8,0))</f>
        <v/>
      </c>
      <c r="G1416" s="29" t="str">
        <f>IF(D1416="","",IF('Műszaki adattábla'!L1407="20-99",IF('Műszaki adattábla'!O1407="","Nem adott meg lekötött teljesítményt",VLOOKUP(D1416,'Műszaki adattábla'!F:O,10,0)),0))</f>
        <v/>
      </c>
      <c r="H1416" s="29" t="str">
        <f>IF(D1416="","",VLOOKUP(D1416,'Műszaki adattábla'!F:P,11,0))</f>
        <v/>
      </c>
      <c r="I1416" s="30"/>
      <c r="J1416" s="30"/>
      <c r="K1416" s="31" t="str">
        <f>IF(D1416="","",ROUND(((F1416*I1416*'Műszaki adattábla'!$C$7/'Műszaki adattábla'!$C$8)+(G1416*I1416)+(H1416*I1416))/12*'Műszaki adattábla'!T1407,0))</f>
        <v/>
      </c>
      <c r="L1416" s="32" t="str">
        <f t="shared" si="49"/>
        <v/>
      </c>
    </row>
    <row r="1417" spans="2:12" ht="14.4" thickBot="1" x14ac:dyDescent="0.3">
      <c r="B1417" s="28" t="str">
        <f t="shared" si="48"/>
        <v/>
      </c>
      <c r="C1417" s="167" t="str">
        <f>IF(D1417="","",VLOOKUP(D1417,'Műszaki adattábla'!F:G,2,0))</f>
        <v/>
      </c>
      <c r="D1417" s="168" t="str">
        <f>IF('Műszaki adattábla'!F1408="","",'Műszaki adattábla'!F1408)</f>
        <v/>
      </c>
      <c r="E1417" s="169" t="str">
        <f>IF(D1417="","",VLOOKUP(D1417,'Műszaki adattábla'!F:R,13,0))</f>
        <v/>
      </c>
      <c r="F1417" s="29" t="str">
        <f>IF(D1417="","",VLOOKUP(D1417,'Műszaki adattábla'!F:M,8,0))</f>
        <v/>
      </c>
      <c r="G1417" s="29" t="str">
        <f>IF(D1417="","",IF('Műszaki adattábla'!L1408="20-99",IF('Műszaki adattábla'!O1408="","Nem adott meg lekötött teljesítményt",VLOOKUP(D1417,'Műszaki adattábla'!F:O,10,0)),0))</f>
        <v/>
      </c>
      <c r="H1417" s="29" t="str">
        <f>IF(D1417="","",VLOOKUP(D1417,'Műszaki adattábla'!F:P,11,0))</f>
        <v/>
      </c>
      <c r="I1417" s="30"/>
      <c r="J1417" s="30"/>
      <c r="K1417" s="31" t="str">
        <f>IF(D1417="","",ROUND(((F1417*I1417*'Műszaki adattábla'!$C$7/'Műszaki adattábla'!$C$8)+(G1417*I1417)+(H1417*I1417))/12*'Műszaki adattábla'!T1408,0))</f>
        <v/>
      </c>
      <c r="L1417" s="32" t="str">
        <f t="shared" si="49"/>
        <v/>
      </c>
    </row>
    <row r="1418" spans="2:12" ht="14.4" thickBot="1" x14ac:dyDescent="0.3">
      <c r="B1418" s="28" t="str">
        <f t="shared" si="48"/>
        <v/>
      </c>
      <c r="C1418" s="167" t="str">
        <f>IF(D1418="","",VLOOKUP(D1418,'Műszaki adattábla'!F:G,2,0))</f>
        <v/>
      </c>
      <c r="D1418" s="168" t="str">
        <f>IF('Műszaki adattábla'!F1409="","",'Műszaki adattábla'!F1409)</f>
        <v/>
      </c>
      <c r="E1418" s="169" t="str">
        <f>IF(D1418="","",VLOOKUP(D1418,'Műszaki adattábla'!F:R,13,0))</f>
        <v/>
      </c>
      <c r="F1418" s="29" t="str">
        <f>IF(D1418="","",VLOOKUP(D1418,'Műszaki adattábla'!F:M,8,0))</f>
        <v/>
      </c>
      <c r="G1418" s="29" t="str">
        <f>IF(D1418="","",IF('Műszaki adattábla'!L1409="20-99",IF('Műszaki adattábla'!O1409="","Nem adott meg lekötött teljesítményt",VLOOKUP(D1418,'Műszaki adattábla'!F:O,10,0)),0))</f>
        <v/>
      </c>
      <c r="H1418" s="29" t="str">
        <f>IF(D1418="","",VLOOKUP(D1418,'Műszaki adattábla'!F:P,11,0))</f>
        <v/>
      </c>
      <c r="I1418" s="30"/>
      <c r="J1418" s="30"/>
      <c r="K1418" s="31" t="str">
        <f>IF(D1418="","",ROUND(((F1418*I1418*'Műszaki adattábla'!$C$7/'Műszaki adattábla'!$C$8)+(G1418*I1418)+(H1418*I1418))/12*'Műszaki adattábla'!T1409,0))</f>
        <v/>
      </c>
      <c r="L1418" s="32" t="str">
        <f t="shared" si="49"/>
        <v/>
      </c>
    </row>
    <row r="1419" spans="2:12" ht="14.4" thickBot="1" x14ac:dyDescent="0.3">
      <c r="B1419" s="28" t="str">
        <f t="shared" si="48"/>
        <v/>
      </c>
      <c r="C1419" s="167" t="str">
        <f>IF(D1419="","",VLOOKUP(D1419,'Műszaki adattábla'!F:G,2,0))</f>
        <v/>
      </c>
      <c r="D1419" s="168" t="str">
        <f>IF('Műszaki adattábla'!F1410="","",'Műszaki adattábla'!F1410)</f>
        <v/>
      </c>
      <c r="E1419" s="169" t="str">
        <f>IF(D1419="","",VLOOKUP(D1419,'Műszaki adattábla'!F:R,13,0))</f>
        <v/>
      </c>
      <c r="F1419" s="29" t="str">
        <f>IF(D1419="","",VLOOKUP(D1419,'Műszaki adattábla'!F:M,8,0))</f>
        <v/>
      </c>
      <c r="G1419" s="29" t="str">
        <f>IF(D1419="","",IF('Műszaki adattábla'!L1410="20-99",IF('Műszaki adattábla'!O1410="","Nem adott meg lekötött teljesítményt",VLOOKUP(D1419,'Műszaki adattábla'!F:O,10,0)),0))</f>
        <v/>
      </c>
      <c r="H1419" s="29" t="str">
        <f>IF(D1419="","",VLOOKUP(D1419,'Műszaki adattábla'!F:P,11,0))</f>
        <v/>
      </c>
      <c r="I1419" s="30"/>
      <c r="J1419" s="30"/>
      <c r="K1419" s="31" t="str">
        <f>IF(D1419="","",ROUND(((F1419*I1419*'Műszaki adattábla'!$C$7/'Műszaki adattábla'!$C$8)+(G1419*I1419)+(H1419*I1419))/12*'Műszaki adattábla'!T1410,0))</f>
        <v/>
      </c>
      <c r="L1419" s="32" t="str">
        <f t="shared" si="49"/>
        <v/>
      </c>
    </row>
    <row r="1420" spans="2:12" ht="14.4" thickBot="1" x14ac:dyDescent="0.3">
      <c r="B1420" s="28" t="str">
        <f t="shared" si="48"/>
        <v/>
      </c>
      <c r="C1420" s="167" t="str">
        <f>IF(D1420="","",VLOOKUP(D1420,'Műszaki adattábla'!F:G,2,0))</f>
        <v/>
      </c>
      <c r="D1420" s="168" t="str">
        <f>IF('Műszaki adattábla'!F1411="","",'Műszaki adattábla'!F1411)</f>
        <v/>
      </c>
      <c r="E1420" s="169" t="str">
        <f>IF(D1420="","",VLOOKUP(D1420,'Műszaki adattábla'!F:R,13,0))</f>
        <v/>
      </c>
      <c r="F1420" s="29" t="str">
        <f>IF(D1420="","",VLOOKUP(D1420,'Műszaki adattábla'!F:M,8,0))</f>
        <v/>
      </c>
      <c r="G1420" s="29" t="str">
        <f>IF(D1420="","",IF('Műszaki adattábla'!L1411="20-99",IF('Műszaki adattábla'!O1411="","Nem adott meg lekötött teljesítményt",VLOOKUP(D1420,'Műszaki adattábla'!F:O,10,0)),0))</f>
        <v/>
      </c>
      <c r="H1420" s="29" t="str">
        <f>IF(D1420="","",VLOOKUP(D1420,'Műszaki adattábla'!F:P,11,0))</f>
        <v/>
      </c>
      <c r="I1420" s="30"/>
      <c r="J1420" s="30"/>
      <c r="K1420" s="31" t="str">
        <f>IF(D1420="","",ROUND(((F1420*I1420*'Műszaki adattábla'!$C$7/'Műszaki adattábla'!$C$8)+(G1420*I1420)+(H1420*I1420))/12*'Műszaki adattábla'!T1411,0))</f>
        <v/>
      </c>
      <c r="L1420" s="32" t="str">
        <f t="shared" si="49"/>
        <v/>
      </c>
    </row>
    <row r="1421" spans="2:12" ht="14.4" thickBot="1" x14ac:dyDescent="0.3">
      <c r="B1421" s="28" t="str">
        <f t="shared" si="48"/>
        <v/>
      </c>
      <c r="C1421" s="167" t="str">
        <f>IF(D1421="","",VLOOKUP(D1421,'Műszaki adattábla'!F:G,2,0))</f>
        <v/>
      </c>
      <c r="D1421" s="168" t="str">
        <f>IF('Műszaki adattábla'!F1412="","",'Műszaki adattábla'!F1412)</f>
        <v/>
      </c>
      <c r="E1421" s="169" t="str">
        <f>IF(D1421="","",VLOOKUP(D1421,'Műszaki adattábla'!F:R,13,0))</f>
        <v/>
      </c>
      <c r="F1421" s="29" t="str">
        <f>IF(D1421="","",VLOOKUP(D1421,'Műszaki adattábla'!F:M,8,0))</f>
        <v/>
      </c>
      <c r="G1421" s="29" t="str">
        <f>IF(D1421="","",IF('Műszaki adattábla'!L1412="20-99",IF('Műszaki adattábla'!O1412="","Nem adott meg lekötött teljesítményt",VLOOKUP(D1421,'Műszaki adattábla'!F:O,10,0)),0))</f>
        <v/>
      </c>
      <c r="H1421" s="29" t="str">
        <f>IF(D1421="","",VLOOKUP(D1421,'Műszaki adattábla'!F:P,11,0))</f>
        <v/>
      </c>
      <c r="I1421" s="30"/>
      <c r="J1421" s="30"/>
      <c r="K1421" s="31" t="str">
        <f>IF(D1421="","",ROUND(((F1421*I1421*'Műszaki adattábla'!$C$7/'Műszaki adattábla'!$C$8)+(G1421*I1421)+(H1421*I1421))/12*'Műszaki adattábla'!T1412,0))</f>
        <v/>
      </c>
      <c r="L1421" s="32" t="str">
        <f t="shared" si="49"/>
        <v/>
      </c>
    </row>
    <row r="1422" spans="2:12" ht="14.4" thickBot="1" x14ac:dyDescent="0.3">
      <c r="B1422" s="28" t="str">
        <f t="shared" si="48"/>
        <v/>
      </c>
      <c r="C1422" s="167" t="str">
        <f>IF(D1422="","",VLOOKUP(D1422,'Műszaki adattábla'!F:G,2,0))</f>
        <v/>
      </c>
      <c r="D1422" s="168" t="str">
        <f>IF('Műszaki adattábla'!F1413="","",'Műszaki adattábla'!F1413)</f>
        <v/>
      </c>
      <c r="E1422" s="169" t="str">
        <f>IF(D1422="","",VLOOKUP(D1422,'Műszaki adattábla'!F:R,13,0))</f>
        <v/>
      </c>
      <c r="F1422" s="29" t="str">
        <f>IF(D1422="","",VLOOKUP(D1422,'Műszaki adattábla'!F:M,8,0))</f>
        <v/>
      </c>
      <c r="G1422" s="29" t="str">
        <f>IF(D1422="","",IF('Műszaki adattábla'!L1413="20-99",IF('Műszaki adattábla'!O1413="","Nem adott meg lekötött teljesítményt",VLOOKUP(D1422,'Műszaki adattábla'!F:O,10,0)),0))</f>
        <v/>
      </c>
      <c r="H1422" s="29" t="str">
        <f>IF(D1422="","",VLOOKUP(D1422,'Műszaki adattábla'!F:P,11,0))</f>
        <v/>
      </c>
      <c r="I1422" s="30"/>
      <c r="J1422" s="30"/>
      <c r="K1422" s="31" t="str">
        <f>IF(D1422="","",ROUND(((F1422*I1422*'Műszaki adattábla'!$C$7/'Műszaki adattábla'!$C$8)+(G1422*I1422)+(H1422*I1422))/12*'Műszaki adattábla'!T1413,0))</f>
        <v/>
      </c>
      <c r="L1422" s="32" t="str">
        <f t="shared" si="49"/>
        <v/>
      </c>
    </row>
    <row r="1423" spans="2:12" ht="14.4" thickBot="1" x14ac:dyDescent="0.3">
      <c r="B1423" s="28" t="str">
        <f t="shared" si="48"/>
        <v/>
      </c>
      <c r="C1423" s="167" t="str">
        <f>IF(D1423="","",VLOOKUP(D1423,'Műszaki adattábla'!F:G,2,0))</f>
        <v/>
      </c>
      <c r="D1423" s="168" t="str">
        <f>IF('Műszaki adattábla'!F1414="","",'Műszaki adattábla'!F1414)</f>
        <v/>
      </c>
      <c r="E1423" s="169" t="str">
        <f>IF(D1423="","",VLOOKUP(D1423,'Műszaki adattábla'!F:R,13,0))</f>
        <v/>
      </c>
      <c r="F1423" s="29" t="str">
        <f>IF(D1423="","",VLOOKUP(D1423,'Műszaki adattábla'!F:M,8,0))</f>
        <v/>
      </c>
      <c r="G1423" s="29" t="str">
        <f>IF(D1423="","",IF('Műszaki adattábla'!L1414="20-99",IF('Műszaki adattábla'!O1414="","Nem adott meg lekötött teljesítményt",VLOOKUP(D1423,'Műszaki adattábla'!F:O,10,0)),0))</f>
        <v/>
      </c>
      <c r="H1423" s="29" t="str">
        <f>IF(D1423="","",VLOOKUP(D1423,'Műszaki adattábla'!F:P,11,0))</f>
        <v/>
      </c>
      <c r="I1423" s="30"/>
      <c r="J1423" s="30"/>
      <c r="K1423" s="31" t="str">
        <f>IF(D1423="","",ROUND(((F1423*I1423*'Műszaki adattábla'!$C$7/'Műszaki adattábla'!$C$8)+(G1423*I1423)+(H1423*I1423))/12*'Műszaki adattábla'!T1414,0))</f>
        <v/>
      </c>
      <c r="L1423" s="32" t="str">
        <f t="shared" si="49"/>
        <v/>
      </c>
    </row>
    <row r="1424" spans="2:12" ht="14.4" thickBot="1" x14ac:dyDescent="0.3">
      <c r="B1424" s="28" t="str">
        <f t="shared" si="48"/>
        <v/>
      </c>
      <c r="C1424" s="167" t="str">
        <f>IF(D1424="","",VLOOKUP(D1424,'Műszaki adattábla'!F:G,2,0))</f>
        <v/>
      </c>
      <c r="D1424" s="168" t="str">
        <f>IF('Műszaki adattábla'!F1415="","",'Műszaki adattábla'!F1415)</f>
        <v/>
      </c>
      <c r="E1424" s="169" t="str">
        <f>IF(D1424="","",VLOOKUP(D1424,'Műszaki adattábla'!F:R,13,0))</f>
        <v/>
      </c>
      <c r="F1424" s="29" t="str">
        <f>IF(D1424="","",VLOOKUP(D1424,'Műszaki adattábla'!F:M,8,0))</f>
        <v/>
      </c>
      <c r="G1424" s="29" t="str">
        <f>IF(D1424="","",IF('Műszaki adattábla'!L1415="20-99",IF('Műszaki adattábla'!O1415="","Nem adott meg lekötött teljesítményt",VLOOKUP(D1424,'Műszaki adattábla'!F:O,10,0)),0))</f>
        <v/>
      </c>
      <c r="H1424" s="29" t="str">
        <f>IF(D1424="","",VLOOKUP(D1424,'Műszaki adattábla'!F:P,11,0))</f>
        <v/>
      </c>
      <c r="I1424" s="30"/>
      <c r="J1424" s="30"/>
      <c r="K1424" s="31" t="str">
        <f>IF(D1424="","",ROUND(((F1424*I1424*'Műszaki adattábla'!$C$7/'Műszaki adattábla'!$C$8)+(G1424*I1424)+(H1424*I1424))/12*'Műszaki adattábla'!T1415,0))</f>
        <v/>
      </c>
      <c r="L1424" s="32" t="str">
        <f t="shared" si="49"/>
        <v/>
      </c>
    </row>
    <row r="1425" spans="2:12" ht="14.4" thickBot="1" x14ac:dyDescent="0.3">
      <c r="B1425" s="28" t="str">
        <f t="shared" si="48"/>
        <v/>
      </c>
      <c r="C1425" s="167" t="str">
        <f>IF(D1425="","",VLOOKUP(D1425,'Műszaki adattábla'!F:G,2,0))</f>
        <v/>
      </c>
      <c r="D1425" s="168" t="str">
        <f>IF('Műszaki adattábla'!F1416="","",'Műszaki adattábla'!F1416)</f>
        <v/>
      </c>
      <c r="E1425" s="169" t="str">
        <f>IF(D1425="","",VLOOKUP(D1425,'Műszaki adattábla'!F:R,13,0))</f>
        <v/>
      </c>
      <c r="F1425" s="29" t="str">
        <f>IF(D1425="","",VLOOKUP(D1425,'Műszaki adattábla'!F:M,8,0))</f>
        <v/>
      </c>
      <c r="G1425" s="29" t="str">
        <f>IF(D1425="","",IF('Műszaki adattábla'!L1416="20-99",IF('Műszaki adattábla'!O1416="","Nem adott meg lekötött teljesítményt",VLOOKUP(D1425,'Műszaki adattábla'!F:O,10,0)),0))</f>
        <v/>
      </c>
      <c r="H1425" s="29" t="str">
        <f>IF(D1425="","",VLOOKUP(D1425,'Műszaki adattábla'!F:P,11,0))</f>
        <v/>
      </c>
      <c r="I1425" s="30"/>
      <c r="J1425" s="30"/>
      <c r="K1425" s="31" t="str">
        <f>IF(D1425="","",ROUND(((F1425*I1425*'Műszaki adattábla'!$C$7/'Műszaki adattábla'!$C$8)+(G1425*I1425)+(H1425*I1425))/12*'Műszaki adattábla'!T1416,0))</f>
        <v/>
      </c>
      <c r="L1425" s="32" t="str">
        <f t="shared" si="49"/>
        <v/>
      </c>
    </row>
    <row r="1426" spans="2:12" ht="14.4" thickBot="1" x14ac:dyDescent="0.3">
      <c r="B1426" s="28" t="str">
        <f t="shared" si="48"/>
        <v/>
      </c>
      <c r="C1426" s="167" t="str">
        <f>IF(D1426="","",VLOOKUP(D1426,'Műszaki adattábla'!F:G,2,0))</f>
        <v/>
      </c>
      <c r="D1426" s="168" t="str">
        <f>IF('Műszaki adattábla'!F1417="","",'Műszaki adattábla'!F1417)</f>
        <v/>
      </c>
      <c r="E1426" s="169" t="str">
        <f>IF(D1426="","",VLOOKUP(D1426,'Műszaki adattábla'!F:R,13,0))</f>
        <v/>
      </c>
      <c r="F1426" s="29" t="str">
        <f>IF(D1426="","",VLOOKUP(D1426,'Műszaki adattábla'!F:M,8,0))</f>
        <v/>
      </c>
      <c r="G1426" s="29" t="str">
        <f>IF(D1426="","",IF('Műszaki adattábla'!L1417="20-99",IF('Műszaki adattábla'!O1417="","Nem adott meg lekötött teljesítményt",VLOOKUP(D1426,'Műszaki adattábla'!F:O,10,0)),0))</f>
        <v/>
      </c>
      <c r="H1426" s="29" t="str">
        <f>IF(D1426="","",VLOOKUP(D1426,'Műszaki adattábla'!F:P,11,0))</f>
        <v/>
      </c>
      <c r="I1426" s="30"/>
      <c r="J1426" s="30"/>
      <c r="K1426" s="31" t="str">
        <f>IF(D1426="","",ROUND(((F1426*I1426*'Műszaki adattábla'!$C$7/'Műszaki adattábla'!$C$8)+(G1426*I1426)+(H1426*I1426))/12*'Műszaki adattábla'!T1417,0))</f>
        <v/>
      </c>
      <c r="L1426" s="32" t="str">
        <f t="shared" si="49"/>
        <v/>
      </c>
    </row>
    <row r="1427" spans="2:12" ht="14.4" thickBot="1" x14ac:dyDescent="0.3">
      <c r="B1427" s="28" t="str">
        <f t="shared" si="48"/>
        <v/>
      </c>
      <c r="C1427" s="167" t="str">
        <f>IF(D1427="","",VLOOKUP(D1427,'Műszaki adattábla'!F:G,2,0))</f>
        <v/>
      </c>
      <c r="D1427" s="168" t="str">
        <f>IF('Műszaki adattábla'!F1418="","",'Műszaki adattábla'!F1418)</f>
        <v/>
      </c>
      <c r="E1427" s="169" t="str">
        <f>IF(D1427="","",VLOOKUP(D1427,'Műszaki adattábla'!F:R,13,0))</f>
        <v/>
      </c>
      <c r="F1427" s="29" t="str">
        <f>IF(D1427="","",VLOOKUP(D1427,'Műszaki adattábla'!F:M,8,0))</f>
        <v/>
      </c>
      <c r="G1427" s="29" t="str">
        <f>IF(D1427="","",IF('Műszaki adattábla'!L1418="20-99",IF('Műszaki adattábla'!O1418="","Nem adott meg lekötött teljesítményt",VLOOKUP(D1427,'Műszaki adattábla'!F:O,10,0)),0))</f>
        <v/>
      </c>
      <c r="H1427" s="29" t="str">
        <f>IF(D1427="","",VLOOKUP(D1427,'Műszaki adattábla'!F:P,11,0))</f>
        <v/>
      </c>
      <c r="I1427" s="30"/>
      <c r="J1427" s="30"/>
      <c r="K1427" s="31" t="str">
        <f>IF(D1427="","",ROUND(((F1427*I1427*'Műszaki adattábla'!$C$7/'Műszaki adattábla'!$C$8)+(G1427*I1427)+(H1427*I1427))/12*'Műszaki adattábla'!T1418,0))</f>
        <v/>
      </c>
      <c r="L1427" s="32" t="str">
        <f t="shared" si="49"/>
        <v/>
      </c>
    </row>
    <row r="1428" spans="2:12" ht="14.4" thickBot="1" x14ac:dyDescent="0.3">
      <c r="B1428" s="28" t="str">
        <f t="shared" si="48"/>
        <v/>
      </c>
      <c r="C1428" s="167" t="str">
        <f>IF(D1428="","",VLOOKUP(D1428,'Műszaki adattábla'!F:G,2,0))</f>
        <v/>
      </c>
      <c r="D1428" s="168" t="str">
        <f>IF('Műszaki adattábla'!F1419="","",'Műszaki adattábla'!F1419)</f>
        <v/>
      </c>
      <c r="E1428" s="169" t="str">
        <f>IF(D1428="","",VLOOKUP(D1428,'Műszaki adattábla'!F:R,13,0))</f>
        <v/>
      </c>
      <c r="F1428" s="29" t="str">
        <f>IF(D1428="","",VLOOKUP(D1428,'Műszaki adattábla'!F:M,8,0))</f>
        <v/>
      </c>
      <c r="G1428" s="29" t="str">
        <f>IF(D1428="","",IF('Műszaki adattábla'!L1419="20-99",IF('Műszaki adattábla'!O1419="","Nem adott meg lekötött teljesítményt",VLOOKUP(D1428,'Műszaki adattábla'!F:O,10,0)),0))</f>
        <v/>
      </c>
      <c r="H1428" s="29" t="str">
        <f>IF(D1428="","",VLOOKUP(D1428,'Műszaki adattábla'!F:P,11,0))</f>
        <v/>
      </c>
      <c r="I1428" s="30"/>
      <c r="J1428" s="30"/>
      <c r="K1428" s="31" t="str">
        <f>IF(D1428="","",ROUND(((F1428*I1428*'Műszaki adattábla'!$C$7/'Műszaki adattábla'!$C$8)+(G1428*I1428)+(H1428*I1428))/12*'Műszaki adattábla'!T1419,0))</f>
        <v/>
      </c>
      <c r="L1428" s="32" t="str">
        <f t="shared" si="49"/>
        <v/>
      </c>
    </row>
    <row r="1429" spans="2:12" ht="14.4" thickBot="1" x14ac:dyDescent="0.3">
      <c r="B1429" s="28" t="str">
        <f t="shared" si="48"/>
        <v/>
      </c>
      <c r="C1429" s="167" t="str">
        <f>IF(D1429="","",VLOOKUP(D1429,'Műszaki adattábla'!F:G,2,0))</f>
        <v/>
      </c>
      <c r="D1429" s="168" t="str">
        <f>IF('Műszaki adattábla'!F1420="","",'Műszaki adattábla'!F1420)</f>
        <v/>
      </c>
      <c r="E1429" s="169" t="str">
        <f>IF(D1429="","",VLOOKUP(D1429,'Műszaki adattábla'!F:R,13,0))</f>
        <v/>
      </c>
      <c r="F1429" s="29" t="str">
        <f>IF(D1429="","",VLOOKUP(D1429,'Műszaki adattábla'!F:M,8,0))</f>
        <v/>
      </c>
      <c r="G1429" s="29" t="str">
        <f>IF(D1429="","",IF('Műszaki adattábla'!L1420="20-99",IF('Műszaki adattábla'!O1420="","Nem adott meg lekötött teljesítményt",VLOOKUP(D1429,'Műszaki adattábla'!F:O,10,0)),0))</f>
        <v/>
      </c>
      <c r="H1429" s="29" t="str">
        <f>IF(D1429="","",VLOOKUP(D1429,'Műszaki adattábla'!F:P,11,0))</f>
        <v/>
      </c>
      <c r="I1429" s="30"/>
      <c r="J1429" s="30"/>
      <c r="K1429" s="31" t="str">
        <f>IF(D1429="","",ROUND(((F1429*I1429*'Műszaki adattábla'!$C$7/'Műszaki adattábla'!$C$8)+(G1429*I1429)+(H1429*I1429))/12*'Műszaki adattábla'!T1420,0))</f>
        <v/>
      </c>
      <c r="L1429" s="32" t="str">
        <f t="shared" si="49"/>
        <v/>
      </c>
    </row>
    <row r="1430" spans="2:12" ht="14.4" thickBot="1" x14ac:dyDescent="0.3">
      <c r="B1430" s="28" t="str">
        <f t="shared" si="48"/>
        <v/>
      </c>
      <c r="C1430" s="167" t="str">
        <f>IF(D1430="","",VLOOKUP(D1430,'Műszaki adattábla'!F:G,2,0))</f>
        <v/>
      </c>
      <c r="D1430" s="168" t="str">
        <f>IF('Műszaki adattábla'!F1421="","",'Műszaki adattábla'!F1421)</f>
        <v/>
      </c>
      <c r="E1430" s="169" t="str">
        <f>IF(D1430="","",VLOOKUP(D1430,'Műszaki adattábla'!F:R,13,0))</f>
        <v/>
      </c>
      <c r="F1430" s="29" t="str">
        <f>IF(D1430="","",VLOOKUP(D1430,'Műszaki adattábla'!F:M,8,0))</f>
        <v/>
      </c>
      <c r="G1430" s="29" t="str">
        <f>IF(D1430="","",IF('Műszaki adattábla'!L1421="20-99",IF('Műszaki adattábla'!O1421="","Nem adott meg lekötött teljesítményt",VLOOKUP(D1430,'Műszaki adattábla'!F:O,10,0)),0))</f>
        <v/>
      </c>
      <c r="H1430" s="29" t="str">
        <f>IF(D1430="","",VLOOKUP(D1430,'Műszaki adattábla'!F:P,11,0))</f>
        <v/>
      </c>
      <c r="I1430" s="30"/>
      <c r="J1430" s="30"/>
      <c r="K1430" s="31" t="str">
        <f>IF(D1430="","",ROUND(((F1430*I1430*'Műszaki adattábla'!$C$7/'Műszaki adattábla'!$C$8)+(G1430*I1430)+(H1430*I1430))/12*'Műszaki adattábla'!T1421,0))</f>
        <v/>
      </c>
      <c r="L1430" s="32" t="str">
        <f t="shared" si="49"/>
        <v/>
      </c>
    </row>
    <row r="1431" spans="2:12" ht="14.4" thickBot="1" x14ac:dyDescent="0.3">
      <c r="B1431" s="28" t="str">
        <f t="shared" si="48"/>
        <v/>
      </c>
      <c r="C1431" s="167" t="str">
        <f>IF(D1431="","",VLOOKUP(D1431,'Műszaki adattábla'!F:G,2,0))</f>
        <v/>
      </c>
      <c r="D1431" s="168" t="str">
        <f>IF('Műszaki adattábla'!F1422="","",'Műszaki adattábla'!F1422)</f>
        <v/>
      </c>
      <c r="E1431" s="169" t="str">
        <f>IF(D1431="","",VLOOKUP(D1431,'Műszaki adattábla'!F:R,13,0))</f>
        <v/>
      </c>
      <c r="F1431" s="29" t="str">
        <f>IF(D1431="","",VLOOKUP(D1431,'Műszaki adattábla'!F:M,8,0))</f>
        <v/>
      </c>
      <c r="G1431" s="29" t="str">
        <f>IF(D1431="","",IF('Műszaki adattábla'!L1422="20-99",IF('Műszaki adattábla'!O1422="","Nem adott meg lekötött teljesítményt",VLOOKUP(D1431,'Műszaki adattábla'!F:O,10,0)),0))</f>
        <v/>
      </c>
      <c r="H1431" s="29" t="str">
        <f>IF(D1431="","",VLOOKUP(D1431,'Műszaki adattábla'!F:P,11,0))</f>
        <v/>
      </c>
      <c r="I1431" s="30"/>
      <c r="J1431" s="30"/>
      <c r="K1431" s="31" t="str">
        <f>IF(D1431="","",ROUND(((F1431*I1431*'Műszaki adattábla'!$C$7/'Műszaki adattábla'!$C$8)+(G1431*I1431)+(H1431*I1431))/12*'Műszaki adattábla'!T1422,0))</f>
        <v/>
      </c>
      <c r="L1431" s="32" t="str">
        <f t="shared" si="49"/>
        <v/>
      </c>
    </row>
    <row r="1432" spans="2:12" ht="14.4" thickBot="1" x14ac:dyDescent="0.3">
      <c r="B1432" s="28" t="str">
        <f t="shared" ref="B1432:B1495" si="50">IF(D1432="","",B1431+1)</f>
        <v/>
      </c>
      <c r="C1432" s="167" t="str">
        <f>IF(D1432="","",VLOOKUP(D1432,'Műszaki adattábla'!F:G,2,0))</f>
        <v/>
      </c>
      <c r="D1432" s="168" t="str">
        <f>IF('Műszaki adattábla'!F1423="","",'Műszaki adattábla'!F1423)</f>
        <v/>
      </c>
      <c r="E1432" s="169" t="str">
        <f>IF(D1432="","",VLOOKUP(D1432,'Műszaki adattábla'!F:R,13,0))</f>
        <v/>
      </c>
      <c r="F1432" s="29" t="str">
        <f>IF(D1432="","",VLOOKUP(D1432,'Műszaki adattábla'!F:M,8,0))</f>
        <v/>
      </c>
      <c r="G1432" s="29" t="str">
        <f>IF(D1432="","",IF('Műszaki adattábla'!L1423="20-99",IF('Műszaki adattábla'!O1423="","Nem adott meg lekötött teljesítményt",VLOOKUP(D1432,'Műszaki adattábla'!F:O,10,0)),0))</f>
        <v/>
      </c>
      <c r="H1432" s="29" t="str">
        <f>IF(D1432="","",VLOOKUP(D1432,'Műszaki adattábla'!F:P,11,0))</f>
        <v/>
      </c>
      <c r="I1432" s="30"/>
      <c r="J1432" s="30"/>
      <c r="K1432" s="31" t="str">
        <f>IF(D1432="","",ROUND(((F1432*I1432*'Műszaki adattábla'!$C$7/'Műszaki adattábla'!$C$8)+(G1432*I1432)+(H1432*I1432))/12*'Műszaki adattábla'!T1423,0))</f>
        <v/>
      </c>
      <c r="L1432" s="32" t="str">
        <f t="shared" ref="L1432:L1495" si="51">IF(D1432="","",ROUND((J1432/1000)*E1432,0))</f>
        <v/>
      </c>
    </row>
    <row r="1433" spans="2:12" ht="14.4" thickBot="1" x14ac:dyDescent="0.3">
      <c r="B1433" s="28" t="str">
        <f t="shared" si="50"/>
        <v/>
      </c>
      <c r="C1433" s="167" t="str">
        <f>IF(D1433="","",VLOOKUP(D1433,'Műszaki adattábla'!F:G,2,0))</f>
        <v/>
      </c>
      <c r="D1433" s="168" t="str">
        <f>IF('Műszaki adattábla'!F1424="","",'Műszaki adattábla'!F1424)</f>
        <v/>
      </c>
      <c r="E1433" s="169" t="str">
        <f>IF(D1433="","",VLOOKUP(D1433,'Műszaki adattábla'!F:R,13,0))</f>
        <v/>
      </c>
      <c r="F1433" s="29" t="str">
        <f>IF(D1433="","",VLOOKUP(D1433,'Műszaki adattábla'!F:M,8,0))</f>
        <v/>
      </c>
      <c r="G1433" s="29" t="str">
        <f>IF(D1433="","",IF('Műszaki adattábla'!L1424="20-99",IF('Műszaki adattábla'!O1424="","Nem adott meg lekötött teljesítményt",VLOOKUP(D1433,'Műszaki adattábla'!F:O,10,0)),0))</f>
        <v/>
      </c>
      <c r="H1433" s="29" t="str">
        <f>IF(D1433="","",VLOOKUP(D1433,'Műszaki adattábla'!F:P,11,0))</f>
        <v/>
      </c>
      <c r="I1433" s="30"/>
      <c r="J1433" s="30"/>
      <c r="K1433" s="31" t="str">
        <f>IF(D1433="","",ROUND(((F1433*I1433*'Műszaki adattábla'!$C$7/'Műszaki adattábla'!$C$8)+(G1433*I1433)+(H1433*I1433))/12*'Műszaki adattábla'!T1424,0))</f>
        <v/>
      </c>
      <c r="L1433" s="32" t="str">
        <f t="shared" si="51"/>
        <v/>
      </c>
    </row>
    <row r="1434" spans="2:12" ht="14.4" thickBot="1" x14ac:dyDescent="0.3">
      <c r="B1434" s="28" t="str">
        <f t="shared" si="50"/>
        <v/>
      </c>
      <c r="C1434" s="167" t="str">
        <f>IF(D1434="","",VLOOKUP(D1434,'Műszaki adattábla'!F:G,2,0))</f>
        <v/>
      </c>
      <c r="D1434" s="168" t="str">
        <f>IF('Műszaki adattábla'!F1425="","",'Műszaki adattábla'!F1425)</f>
        <v/>
      </c>
      <c r="E1434" s="169" t="str">
        <f>IF(D1434="","",VLOOKUP(D1434,'Műszaki adattábla'!F:R,13,0))</f>
        <v/>
      </c>
      <c r="F1434" s="29" t="str">
        <f>IF(D1434="","",VLOOKUP(D1434,'Műszaki adattábla'!F:M,8,0))</f>
        <v/>
      </c>
      <c r="G1434" s="29" t="str">
        <f>IF(D1434="","",IF('Műszaki adattábla'!L1425="20-99",IF('Műszaki adattábla'!O1425="","Nem adott meg lekötött teljesítményt",VLOOKUP(D1434,'Műszaki adattábla'!F:O,10,0)),0))</f>
        <v/>
      </c>
      <c r="H1434" s="29" t="str">
        <f>IF(D1434="","",VLOOKUP(D1434,'Műszaki adattábla'!F:P,11,0))</f>
        <v/>
      </c>
      <c r="I1434" s="30"/>
      <c r="J1434" s="30"/>
      <c r="K1434" s="31" t="str">
        <f>IF(D1434="","",ROUND(((F1434*I1434*'Műszaki adattábla'!$C$7/'Műszaki adattábla'!$C$8)+(G1434*I1434)+(H1434*I1434))/12*'Műszaki adattábla'!T1425,0))</f>
        <v/>
      </c>
      <c r="L1434" s="32" t="str">
        <f t="shared" si="51"/>
        <v/>
      </c>
    </row>
    <row r="1435" spans="2:12" ht="14.4" thickBot="1" x14ac:dyDescent="0.3">
      <c r="B1435" s="28" t="str">
        <f t="shared" si="50"/>
        <v/>
      </c>
      <c r="C1435" s="167" t="str">
        <f>IF(D1435="","",VLOOKUP(D1435,'Műszaki adattábla'!F:G,2,0))</f>
        <v/>
      </c>
      <c r="D1435" s="168" t="str">
        <f>IF('Műszaki adattábla'!F1426="","",'Műszaki adattábla'!F1426)</f>
        <v/>
      </c>
      <c r="E1435" s="169" t="str">
        <f>IF(D1435="","",VLOOKUP(D1435,'Műszaki adattábla'!F:R,13,0))</f>
        <v/>
      </c>
      <c r="F1435" s="29" t="str">
        <f>IF(D1435="","",VLOOKUP(D1435,'Műszaki adattábla'!F:M,8,0))</f>
        <v/>
      </c>
      <c r="G1435" s="29" t="str">
        <f>IF(D1435="","",IF('Műszaki adattábla'!L1426="20-99",IF('Műszaki adattábla'!O1426="","Nem adott meg lekötött teljesítményt",VLOOKUP(D1435,'Műszaki adattábla'!F:O,10,0)),0))</f>
        <v/>
      </c>
      <c r="H1435" s="29" t="str">
        <f>IF(D1435="","",VLOOKUP(D1435,'Műszaki adattábla'!F:P,11,0))</f>
        <v/>
      </c>
      <c r="I1435" s="30"/>
      <c r="J1435" s="30"/>
      <c r="K1435" s="31" t="str">
        <f>IF(D1435="","",ROUND(((F1435*I1435*'Műszaki adattábla'!$C$7/'Műszaki adattábla'!$C$8)+(G1435*I1435)+(H1435*I1435))/12*'Műszaki adattábla'!T1426,0))</f>
        <v/>
      </c>
      <c r="L1435" s="32" t="str">
        <f t="shared" si="51"/>
        <v/>
      </c>
    </row>
    <row r="1436" spans="2:12" ht="14.4" thickBot="1" x14ac:dyDescent="0.3">
      <c r="B1436" s="28" t="str">
        <f t="shared" si="50"/>
        <v/>
      </c>
      <c r="C1436" s="167" t="str">
        <f>IF(D1436="","",VLOOKUP(D1436,'Műszaki adattábla'!F:G,2,0))</f>
        <v/>
      </c>
      <c r="D1436" s="168" t="str">
        <f>IF('Műszaki adattábla'!F1427="","",'Műszaki adattábla'!F1427)</f>
        <v/>
      </c>
      <c r="E1436" s="169" t="str">
        <f>IF(D1436="","",VLOOKUP(D1436,'Műszaki adattábla'!F:R,13,0))</f>
        <v/>
      </c>
      <c r="F1436" s="29" t="str">
        <f>IF(D1436="","",VLOOKUP(D1436,'Műszaki adattábla'!F:M,8,0))</f>
        <v/>
      </c>
      <c r="G1436" s="29" t="str">
        <f>IF(D1436="","",IF('Műszaki adattábla'!L1427="20-99",IF('Műszaki adattábla'!O1427="","Nem adott meg lekötött teljesítményt",VLOOKUP(D1436,'Műszaki adattábla'!F:O,10,0)),0))</f>
        <v/>
      </c>
      <c r="H1436" s="29" t="str">
        <f>IF(D1436="","",VLOOKUP(D1436,'Műszaki adattábla'!F:P,11,0))</f>
        <v/>
      </c>
      <c r="I1436" s="30"/>
      <c r="J1436" s="30"/>
      <c r="K1436" s="31" t="str">
        <f>IF(D1436="","",ROUND(((F1436*I1436*'Műszaki adattábla'!$C$7/'Műszaki adattábla'!$C$8)+(G1436*I1436)+(H1436*I1436))/12*'Műszaki adattábla'!T1427,0))</f>
        <v/>
      </c>
      <c r="L1436" s="32" t="str">
        <f t="shared" si="51"/>
        <v/>
      </c>
    </row>
    <row r="1437" spans="2:12" ht="14.4" thickBot="1" x14ac:dyDescent="0.3">
      <c r="B1437" s="28" t="str">
        <f t="shared" si="50"/>
        <v/>
      </c>
      <c r="C1437" s="167" t="str">
        <f>IF(D1437="","",VLOOKUP(D1437,'Műszaki adattábla'!F:G,2,0))</f>
        <v/>
      </c>
      <c r="D1437" s="168" t="str">
        <f>IF('Műszaki adattábla'!F1428="","",'Műszaki adattábla'!F1428)</f>
        <v/>
      </c>
      <c r="E1437" s="169" t="str">
        <f>IF(D1437="","",VLOOKUP(D1437,'Műszaki adattábla'!F:R,13,0))</f>
        <v/>
      </c>
      <c r="F1437" s="29" t="str">
        <f>IF(D1437="","",VLOOKUP(D1437,'Műszaki adattábla'!F:M,8,0))</f>
        <v/>
      </c>
      <c r="G1437" s="29" t="str">
        <f>IF(D1437="","",IF('Műszaki adattábla'!L1428="20-99",IF('Műszaki adattábla'!O1428="","Nem adott meg lekötött teljesítményt",VLOOKUP(D1437,'Műszaki adattábla'!F:O,10,0)),0))</f>
        <v/>
      </c>
      <c r="H1437" s="29" t="str">
        <f>IF(D1437="","",VLOOKUP(D1437,'Műszaki adattábla'!F:P,11,0))</f>
        <v/>
      </c>
      <c r="I1437" s="30"/>
      <c r="J1437" s="30"/>
      <c r="K1437" s="31" t="str">
        <f>IF(D1437="","",ROUND(((F1437*I1437*'Műszaki adattábla'!$C$7/'Műszaki adattábla'!$C$8)+(G1437*I1437)+(H1437*I1437))/12*'Műszaki adattábla'!T1428,0))</f>
        <v/>
      </c>
      <c r="L1437" s="32" t="str">
        <f t="shared" si="51"/>
        <v/>
      </c>
    </row>
    <row r="1438" spans="2:12" ht="14.4" thickBot="1" x14ac:dyDescent="0.3">
      <c r="B1438" s="28" t="str">
        <f t="shared" si="50"/>
        <v/>
      </c>
      <c r="C1438" s="167" t="str">
        <f>IF(D1438="","",VLOOKUP(D1438,'Műszaki adattábla'!F:G,2,0))</f>
        <v/>
      </c>
      <c r="D1438" s="168" t="str">
        <f>IF('Műszaki adattábla'!F1429="","",'Műszaki adattábla'!F1429)</f>
        <v/>
      </c>
      <c r="E1438" s="169" t="str">
        <f>IF(D1438="","",VLOOKUP(D1438,'Műszaki adattábla'!F:R,13,0))</f>
        <v/>
      </c>
      <c r="F1438" s="29" t="str">
        <f>IF(D1438="","",VLOOKUP(D1438,'Műszaki adattábla'!F:M,8,0))</f>
        <v/>
      </c>
      <c r="G1438" s="29" t="str">
        <f>IF(D1438="","",IF('Műszaki adattábla'!L1429="20-99",IF('Műszaki adattábla'!O1429="","Nem adott meg lekötött teljesítményt",VLOOKUP(D1438,'Műszaki adattábla'!F:O,10,0)),0))</f>
        <v/>
      </c>
      <c r="H1438" s="29" t="str">
        <f>IF(D1438="","",VLOOKUP(D1438,'Műszaki adattábla'!F:P,11,0))</f>
        <v/>
      </c>
      <c r="I1438" s="30"/>
      <c r="J1438" s="30"/>
      <c r="K1438" s="31" t="str">
        <f>IF(D1438="","",ROUND(((F1438*I1438*'Műszaki adattábla'!$C$7/'Műszaki adattábla'!$C$8)+(G1438*I1438)+(H1438*I1438))/12*'Műszaki adattábla'!T1429,0))</f>
        <v/>
      </c>
      <c r="L1438" s="32" t="str">
        <f t="shared" si="51"/>
        <v/>
      </c>
    </row>
    <row r="1439" spans="2:12" ht="14.4" thickBot="1" x14ac:dyDescent="0.3">
      <c r="B1439" s="28" t="str">
        <f t="shared" si="50"/>
        <v/>
      </c>
      <c r="C1439" s="167" t="str">
        <f>IF(D1439="","",VLOOKUP(D1439,'Műszaki adattábla'!F:G,2,0))</f>
        <v/>
      </c>
      <c r="D1439" s="168" t="str">
        <f>IF('Műszaki adattábla'!F1430="","",'Műszaki adattábla'!F1430)</f>
        <v/>
      </c>
      <c r="E1439" s="169" t="str">
        <f>IF(D1439="","",VLOOKUP(D1439,'Műszaki adattábla'!F:R,13,0))</f>
        <v/>
      </c>
      <c r="F1439" s="29" t="str">
        <f>IF(D1439="","",VLOOKUP(D1439,'Műszaki adattábla'!F:M,8,0))</f>
        <v/>
      </c>
      <c r="G1439" s="29" t="str">
        <f>IF(D1439="","",IF('Műszaki adattábla'!L1430="20-99",IF('Műszaki adattábla'!O1430="","Nem adott meg lekötött teljesítményt",VLOOKUP(D1439,'Műszaki adattábla'!F:O,10,0)),0))</f>
        <v/>
      </c>
      <c r="H1439" s="29" t="str">
        <f>IF(D1439="","",VLOOKUP(D1439,'Műszaki adattábla'!F:P,11,0))</f>
        <v/>
      </c>
      <c r="I1439" s="30"/>
      <c r="J1439" s="30"/>
      <c r="K1439" s="31" t="str">
        <f>IF(D1439="","",ROUND(((F1439*I1439*'Műszaki adattábla'!$C$7/'Műszaki adattábla'!$C$8)+(G1439*I1439)+(H1439*I1439))/12*'Műszaki adattábla'!T1430,0))</f>
        <v/>
      </c>
      <c r="L1439" s="32" t="str">
        <f t="shared" si="51"/>
        <v/>
      </c>
    </row>
    <row r="1440" spans="2:12" ht="14.4" thickBot="1" x14ac:dyDescent="0.3">
      <c r="B1440" s="28" t="str">
        <f t="shared" si="50"/>
        <v/>
      </c>
      <c r="C1440" s="167" t="str">
        <f>IF(D1440="","",VLOOKUP(D1440,'Műszaki adattábla'!F:G,2,0))</f>
        <v/>
      </c>
      <c r="D1440" s="168" t="str">
        <f>IF('Műszaki adattábla'!F1431="","",'Műszaki adattábla'!F1431)</f>
        <v/>
      </c>
      <c r="E1440" s="169" t="str">
        <f>IF(D1440="","",VLOOKUP(D1440,'Műszaki adattábla'!F:R,13,0))</f>
        <v/>
      </c>
      <c r="F1440" s="29" t="str">
        <f>IF(D1440="","",VLOOKUP(D1440,'Műszaki adattábla'!F:M,8,0))</f>
        <v/>
      </c>
      <c r="G1440" s="29" t="str">
        <f>IF(D1440="","",IF('Műszaki adattábla'!L1431="20-99",IF('Műszaki adattábla'!O1431="","Nem adott meg lekötött teljesítményt",VLOOKUP(D1440,'Műszaki adattábla'!F:O,10,0)),0))</f>
        <v/>
      </c>
      <c r="H1440" s="29" t="str">
        <f>IF(D1440="","",VLOOKUP(D1440,'Műszaki adattábla'!F:P,11,0))</f>
        <v/>
      </c>
      <c r="I1440" s="30"/>
      <c r="J1440" s="30"/>
      <c r="K1440" s="31" t="str">
        <f>IF(D1440="","",ROUND(((F1440*I1440*'Műszaki adattábla'!$C$7/'Műszaki adattábla'!$C$8)+(G1440*I1440)+(H1440*I1440))/12*'Műszaki adattábla'!T1431,0))</f>
        <v/>
      </c>
      <c r="L1440" s="32" t="str">
        <f t="shared" si="51"/>
        <v/>
      </c>
    </row>
    <row r="1441" spans="2:12" ht="14.4" thickBot="1" x14ac:dyDescent="0.3">
      <c r="B1441" s="28" t="str">
        <f t="shared" si="50"/>
        <v/>
      </c>
      <c r="C1441" s="167" t="str">
        <f>IF(D1441="","",VLOOKUP(D1441,'Műszaki adattábla'!F:G,2,0))</f>
        <v/>
      </c>
      <c r="D1441" s="168" t="str">
        <f>IF('Műszaki adattábla'!F1432="","",'Műszaki adattábla'!F1432)</f>
        <v/>
      </c>
      <c r="E1441" s="169" t="str">
        <f>IF(D1441="","",VLOOKUP(D1441,'Műszaki adattábla'!F:R,13,0))</f>
        <v/>
      </c>
      <c r="F1441" s="29" t="str">
        <f>IF(D1441="","",VLOOKUP(D1441,'Műszaki adattábla'!F:M,8,0))</f>
        <v/>
      </c>
      <c r="G1441" s="29" t="str">
        <f>IF(D1441="","",IF('Műszaki adattábla'!L1432="20-99",IF('Műszaki adattábla'!O1432="","Nem adott meg lekötött teljesítményt",VLOOKUP(D1441,'Műszaki adattábla'!F:O,10,0)),0))</f>
        <v/>
      </c>
      <c r="H1441" s="29" t="str">
        <f>IF(D1441="","",VLOOKUP(D1441,'Műszaki adattábla'!F:P,11,0))</f>
        <v/>
      </c>
      <c r="I1441" s="30"/>
      <c r="J1441" s="30"/>
      <c r="K1441" s="31" t="str">
        <f>IF(D1441="","",ROUND(((F1441*I1441*'Műszaki adattábla'!$C$7/'Műszaki adattábla'!$C$8)+(G1441*I1441)+(H1441*I1441))/12*'Műszaki adattábla'!T1432,0))</f>
        <v/>
      </c>
      <c r="L1441" s="32" t="str">
        <f t="shared" si="51"/>
        <v/>
      </c>
    </row>
    <row r="1442" spans="2:12" ht="14.4" thickBot="1" x14ac:dyDescent="0.3">
      <c r="B1442" s="28" t="str">
        <f t="shared" si="50"/>
        <v/>
      </c>
      <c r="C1442" s="167" t="str">
        <f>IF(D1442="","",VLOOKUP(D1442,'Műszaki adattábla'!F:G,2,0))</f>
        <v/>
      </c>
      <c r="D1442" s="168" t="str">
        <f>IF('Műszaki adattábla'!F1433="","",'Műszaki adattábla'!F1433)</f>
        <v/>
      </c>
      <c r="E1442" s="169" t="str">
        <f>IF(D1442="","",VLOOKUP(D1442,'Műszaki adattábla'!F:R,13,0))</f>
        <v/>
      </c>
      <c r="F1442" s="29" t="str">
        <f>IF(D1442="","",VLOOKUP(D1442,'Műszaki adattábla'!F:M,8,0))</f>
        <v/>
      </c>
      <c r="G1442" s="29" t="str">
        <f>IF(D1442="","",IF('Műszaki adattábla'!L1433="20-99",IF('Műszaki adattábla'!O1433="","Nem adott meg lekötött teljesítményt",VLOOKUP(D1442,'Műszaki adattábla'!F:O,10,0)),0))</f>
        <v/>
      </c>
      <c r="H1442" s="29" t="str">
        <f>IF(D1442="","",VLOOKUP(D1442,'Műszaki adattábla'!F:P,11,0))</f>
        <v/>
      </c>
      <c r="I1442" s="30"/>
      <c r="J1442" s="30"/>
      <c r="K1442" s="31" t="str">
        <f>IF(D1442="","",ROUND(((F1442*I1442*'Műszaki adattábla'!$C$7/'Műszaki adattábla'!$C$8)+(G1442*I1442)+(H1442*I1442))/12*'Műszaki adattábla'!T1433,0))</f>
        <v/>
      </c>
      <c r="L1442" s="32" t="str">
        <f t="shared" si="51"/>
        <v/>
      </c>
    </row>
    <row r="1443" spans="2:12" ht="14.4" thickBot="1" x14ac:dyDescent="0.3">
      <c r="B1443" s="28" t="str">
        <f t="shared" si="50"/>
        <v/>
      </c>
      <c r="C1443" s="167" t="str">
        <f>IF(D1443="","",VLOOKUP(D1443,'Műszaki adattábla'!F:G,2,0))</f>
        <v/>
      </c>
      <c r="D1443" s="168" t="str">
        <f>IF('Műszaki adattábla'!F1434="","",'Műszaki adattábla'!F1434)</f>
        <v/>
      </c>
      <c r="E1443" s="169" t="str">
        <f>IF(D1443="","",VLOOKUP(D1443,'Műszaki adattábla'!F:R,13,0))</f>
        <v/>
      </c>
      <c r="F1443" s="29" t="str">
        <f>IF(D1443="","",VLOOKUP(D1443,'Műszaki adattábla'!F:M,8,0))</f>
        <v/>
      </c>
      <c r="G1443" s="29" t="str">
        <f>IF(D1443="","",IF('Műszaki adattábla'!L1434="20-99",IF('Műszaki adattábla'!O1434="","Nem adott meg lekötött teljesítményt",VLOOKUP(D1443,'Műszaki adattábla'!F:O,10,0)),0))</f>
        <v/>
      </c>
      <c r="H1443" s="29" t="str">
        <f>IF(D1443="","",VLOOKUP(D1443,'Műszaki adattábla'!F:P,11,0))</f>
        <v/>
      </c>
      <c r="I1443" s="30"/>
      <c r="J1443" s="30"/>
      <c r="K1443" s="31" t="str">
        <f>IF(D1443="","",ROUND(((F1443*I1443*'Műszaki adattábla'!$C$7/'Műszaki adattábla'!$C$8)+(G1443*I1443)+(H1443*I1443))/12*'Műszaki adattábla'!T1434,0))</f>
        <v/>
      </c>
      <c r="L1443" s="32" t="str">
        <f t="shared" si="51"/>
        <v/>
      </c>
    </row>
    <row r="1444" spans="2:12" ht="14.4" thickBot="1" x14ac:dyDescent="0.3">
      <c r="B1444" s="28" t="str">
        <f t="shared" si="50"/>
        <v/>
      </c>
      <c r="C1444" s="167" t="str">
        <f>IF(D1444="","",VLOOKUP(D1444,'Műszaki adattábla'!F:G,2,0))</f>
        <v/>
      </c>
      <c r="D1444" s="168" t="str">
        <f>IF('Műszaki adattábla'!F1435="","",'Műszaki adattábla'!F1435)</f>
        <v/>
      </c>
      <c r="E1444" s="169" t="str">
        <f>IF(D1444="","",VLOOKUP(D1444,'Műszaki adattábla'!F:R,13,0))</f>
        <v/>
      </c>
      <c r="F1444" s="29" t="str">
        <f>IF(D1444="","",VLOOKUP(D1444,'Műszaki adattábla'!F:M,8,0))</f>
        <v/>
      </c>
      <c r="G1444" s="29" t="str">
        <f>IF(D1444="","",IF('Műszaki adattábla'!L1435="20-99",IF('Műszaki adattábla'!O1435="","Nem adott meg lekötött teljesítményt",VLOOKUP(D1444,'Műszaki adattábla'!F:O,10,0)),0))</f>
        <v/>
      </c>
      <c r="H1444" s="29" t="str">
        <f>IF(D1444="","",VLOOKUP(D1444,'Műszaki adattábla'!F:P,11,0))</f>
        <v/>
      </c>
      <c r="I1444" s="30"/>
      <c r="J1444" s="30"/>
      <c r="K1444" s="31" t="str">
        <f>IF(D1444="","",ROUND(((F1444*I1444*'Műszaki adattábla'!$C$7/'Műszaki adattábla'!$C$8)+(G1444*I1444)+(H1444*I1444))/12*'Műszaki adattábla'!T1435,0))</f>
        <v/>
      </c>
      <c r="L1444" s="32" t="str">
        <f t="shared" si="51"/>
        <v/>
      </c>
    </row>
    <row r="1445" spans="2:12" ht="14.4" thickBot="1" x14ac:dyDescent="0.3">
      <c r="B1445" s="28" t="str">
        <f t="shared" si="50"/>
        <v/>
      </c>
      <c r="C1445" s="167" t="str">
        <f>IF(D1445="","",VLOOKUP(D1445,'Műszaki adattábla'!F:G,2,0))</f>
        <v/>
      </c>
      <c r="D1445" s="168" t="str">
        <f>IF('Műszaki adattábla'!F1436="","",'Műszaki adattábla'!F1436)</f>
        <v/>
      </c>
      <c r="E1445" s="169" t="str">
        <f>IF(D1445="","",VLOOKUP(D1445,'Műszaki adattábla'!F:R,13,0))</f>
        <v/>
      </c>
      <c r="F1445" s="29" t="str">
        <f>IF(D1445="","",VLOOKUP(D1445,'Műszaki adattábla'!F:M,8,0))</f>
        <v/>
      </c>
      <c r="G1445" s="29" t="str">
        <f>IF(D1445="","",IF('Műszaki adattábla'!L1436="20-99",IF('Műszaki adattábla'!O1436="","Nem adott meg lekötött teljesítményt",VLOOKUP(D1445,'Műszaki adattábla'!F:O,10,0)),0))</f>
        <v/>
      </c>
      <c r="H1445" s="29" t="str">
        <f>IF(D1445="","",VLOOKUP(D1445,'Műszaki adattábla'!F:P,11,0))</f>
        <v/>
      </c>
      <c r="I1445" s="30"/>
      <c r="J1445" s="30"/>
      <c r="K1445" s="31" t="str">
        <f>IF(D1445="","",ROUND(((F1445*I1445*'Műszaki adattábla'!$C$7/'Műszaki adattábla'!$C$8)+(G1445*I1445)+(H1445*I1445))/12*'Műszaki adattábla'!T1436,0))</f>
        <v/>
      </c>
      <c r="L1445" s="32" t="str">
        <f t="shared" si="51"/>
        <v/>
      </c>
    </row>
    <row r="1446" spans="2:12" ht="14.4" thickBot="1" x14ac:dyDescent="0.3">
      <c r="B1446" s="28" t="str">
        <f t="shared" si="50"/>
        <v/>
      </c>
      <c r="C1446" s="167" t="str">
        <f>IF(D1446="","",VLOOKUP(D1446,'Műszaki adattábla'!F:G,2,0))</f>
        <v/>
      </c>
      <c r="D1446" s="168" t="str">
        <f>IF('Műszaki adattábla'!F1437="","",'Műszaki adattábla'!F1437)</f>
        <v/>
      </c>
      <c r="E1446" s="169" t="str">
        <f>IF(D1446="","",VLOOKUP(D1446,'Műszaki adattábla'!F:R,13,0))</f>
        <v/>
      </c>
      <c r="F1446" s="29" t="str">
        <f>IF(D1446="","",VLOOKUP(D1446,'Műszaki adattábla'!F:M,8,0))</f>
        <v/>
      </c>
      <c r="G1446" s="29" t="str">
        <f>IF(D1446="","",IF('Műszaki adattábla'!L1437="20-99",IF('Műszaki adattábla'!O1437="","Nem adott meg lekötött teljesítményt",VLOOKUP(D1446,'Műszaki adattábla'!F:O,10,0)),0))</f>
        <v/>
      </c>
      <c r="H1446" s="29" t="str">
        <f>IF(D1446="","",VLOOKUP(D1446,'Műszaki adattábla'!F:P,11,0))</f>
        <v/>
      </c>
      <c r="I1446" s="30"/>
      <c r="J1446" s="30"/>
      <c r="K1446" s="31" t="str">
        <f>IF(D1446="","",ROUND(((F1446*I1446*'Műszaki adattábla'!$C$7/'Műszaki adattábla'!$C$8)+(G1446*I1446)+(H1446*I1446))/12*'Műszaki adattábla'!T1437,0))</f>
        <v/>
      </c>
      <c r="L1446" s="32" t="str">
        <f t="shared" si="51"/>
        <v/>
      </c>
    </row>
    <row r="1447" spans="2:12" ht="14.4" thickBot="1" x14ac:dyDescent="0.3">
      <c r="B1447" s="28" t="str">
        <f t="shared" si="50"/>
        <v/>
      </c>
      <c r="C1447" s="167" t="str">
        <f>IF(D1447="","",VLOOKUP(D1447,'Műszaki adattábla'!F:G,2,0))</f>
        <v/>
      </c>
      <c r="D1447" s="168" t="str">
        <f>IF('Műszaki adattábla'!F1438="","",'Műszaki adattábla'!F1438)</f>
        <v/>
      </c>
      <c r="E1447" s="169" t="str">
        <f>IF(D1447="","",VLOOKUP(D1447,'Műszaki adattábla'!F:R,13,0))</f>
        <v/>
      </c>
      <c r="F1447" s="29" t="str">
        <f>IF(D1447="","",VLOOKUP(D1447,'Műszaki adattábla'!F:M,8,0))</f>
        <v/>
      </c>
      <c r="G1447" s="29" t="str">
        <f>IF(D1447="","",IF('Műszaki adattábla'!L1438="20-99",IF('Műszaki adattábla'!O1438="","Nem adott meg lekötött teljesítményt",VLOOKUP(D1447,'Műszaki adattábla'!F:O,10,0)),0))</f>
        <v/>
      </c>
      <c r="H1447" s="29" t="str">
        <f>IF(D1447="","",VLOOKUP(D1447,'Műszaki adattábla'!F:P,11,0))</f>
        <v/>
      </c>
      <c r="I1447" s="30"/>
      <c r="J1447" s="30"/>
      <c r="K1447" s="31" t="str">
        <f>IF(D1447="","",ROUND(((F1447*I1447*'Műszaki adattábla'!$C$7/'Műszaki adattábla'!$C$8)+(G1447*I1447)+(H1447*I1447))/12*'Műszaki adattábla'!T1438,0))</f>
        <v/>
      </c>
      <c r="L1447" s="32" t="str">
        <f t="shared" si="51"/>
        <v/>
      </c>
    </row>
    <row r="1448" spans="2:12" ht="14.4" thickBot="1" x14ac:dyDescent="0.3">
      <c r="B1448" s="28" t="str">
        <f t="shared" si="50"/>
        <v/>
      </c>
      <c r="C1448" s="167" t="str">
        <f>IF(D1448="","",VLOOKUP(D1448,'Műszaki adattábla'!F:G,2,0))</f>
        <v/>
      </c>
      <c r="D1448" s="168" t="str">
        <f>IF('Műszaki adattábla'!F1439="","",'Műszaki adattábla'!F1439)</f>
        <v/>
      </c>
      <c r="E1448" s="169" t="str">
        <f>IF(D1448="","",VLOOKUP(D1448,'Műszaki adattábla'!F:R,13,0))</f>
        <v/>
      </c>
      <c r="F1448" s="29" t="str">
        <f>IF(D1448="","",VLOOKUP(D1448,'Műszaki adattábla'!F:M,8,0))</f>
        <v/>
      </c>
      <c r="G1448" s="29" t="str">
        <f>IF(D1448="","",IF('Műszaki adattábla'!L1439="20-99",IF('Műszaki adattábla'!O1439="","Nem adott meg lekötött teljesítményt",VLOOKUP(D1448,'Műszaki adattábla'!F:O,10,0)),0))</f>
        <v/>
      </c>
      <c r="H1448" s="29" t="str">
        <f>IF(D1448="","",VLOOKUP(D1448,'Műszaki adattábla'!F:P,11,0))</f>
        <v/>
      </c>
      <c r="I1448" s="30"/>
      <c r="J1448" s="30"/>
      <c r="K1448" s="31" t="str">
        <f>IF(D1448="","",ROUND(((F1448*I1448*'Műszaki adattábla'!$C$7/'Műszaki adattábla'!$C$8)+(G1448*I1448)+(H1448*I1448))/12*'Műszaki adattábla'!T1439,0))</f>
        <v/>
      </c>
      <c r="L1448" s="32" t="str">
        <f t="shared" si="51"/>
        <v/>
      </c>
    </row>
    <row r="1449" spans="2:12" ht="14.4" thickBot="1" x14ac:dyDescent="0.3">
      <c r="B1449" s="28" t="str">
        <f t="shared" si="50"/>
        <v/>
      </c>
      <c r="C1449" s="167" t="str">
        <f>IF(D1449="","",VLOOKUP(D1449,'Műszaki adattábla'!F:G,2,0))</f>
        <v/>
      </c>
      <c r="D1449" s="168" t="str">
        <f>IF('Műszaki adattábla'!F1440="","",'Műszaki adattábla'!F1440)</f>
        <v/>
      </c>
      <c r="E1449" s="169" t="str">
        <f>IF(D1449="","",VLOOKUP(D1449,'Műszaki adattábla'!F:R,13,0))</f>
        <v/>
      </c>
      <c r="F1449" s="29" t="str">
        <f>IF(D1449="","",VLOOKUP(D1449,'Műszaki adattábla'!F:M,8,0))</f>
        <v/>
      </c>
      <c r="G1449" s="29" t="str">
        <f>IF(D1449="","",IF('Műszaki adattábla'!L1440="20-99",IF('Műszaki adattábla'!O1440="","Nem adott meg lekötött teljesítményt",VLOOKUP(D1449,'Műszaki adattábla'!F:O,10,0)),0))</f>
        <v/>
      </c>
      <c r="H1449" s="29" t="str">
        <f>IF(D1449="","",VLOOKUP(D1449,'Műszaki adattábla'!F:P,11,0))</f>
        <v/>
      </c>
      <c r="I1449" s="30"/>
      <c r="J1449" s="30"/>
      <c r="K1449" s="31" t="str">
        <f>IF(D1449="","",ROUND(((F1449*I1449*'Műszaki adattábla'!$C$7/'Műszaki adattábla'!$C$8)+(G1449*I1449)+(H1449*I1449))/12*'Műszaki adattábla'!T1440,0))</f>
        <v/>
      </c>
      <c r="L1449" s="32" t="str">
        <f t="shared" si="51"/>
        <v/>
      </c>
    </row>
    <row r="1450" spans="2:12" ht="14.4" thickBot="1" x14ac:dyDescent="0.3">
      <c r="B1450" s="28" t="str">
        <f t="shared" si="50"/>
        <v/>
      </c>
      <c r="C1450" s="167" t="str">
        <f>IF(D1450="","",VLOOKUP(D1450,'Műszaki adattábla'!F:G,2,0))</f>
        <v/>
      </c>
      <c r="D1450" s="168" t="str">
        <f>IF('Műszaki adattábla'!F1441="","",'Műszaki adattábla'!F1441)</f>
        <v/>
      </c>
      <c r="E1450" s="169" t="str">
        <f>IF(D1450="","",VLOOKUP(D1450,'Műszaki adattábla'!F:R,13,0))</f>
        <v/>
      </c>
      <c r="F1450" s="29" t="str">
        <f>IF(D1450="","",VLOOKUP(D1450,'Műszaki adattábla'!F:M,8,0))</f>
        <v/>
      </c>
      <c r="G1450" s="29" t="str">
        <f>IF(D1450="","",IF('Műszaki adattábla'!L1441="20-99",IF('Műszaki adattábla'!O1441="","Nem adott meg lekötött teljesítményt",VLOOKUP(D1450,'Műszaki adattábla'!F:O,10,0)),0))</f>
        <v/>
      </c>
      <c r="H1450" s="29" t="str">
        <f>IF(D1450="","",VLOOKUP(D1450,'Műszaki adattábla'!F:P,11,0))</f>
        <v/>
      </c>
      <c r="I1450" s="30"/>
      <c r="J1450" s="30"/>
      <c r="K1450" s="31" t="str">
        <f>IF(D1450="","",ROUND(((F1450*I1450*'Műszaki adattábla'!$C$7/'Műszaki adattábla'!$C$8)+(G1450*I1450)+(H1450*I1450))/12*'Műszaki adattábla'!T1441,0))</f>
        <v/>
      </c>
      <c r="L1450" s="32" t="str">
        <f t="shared" si="51"/>
        <v/>
      </c>
    </row>
    <row r="1451" spans="2:12" ht="14.4" thickBot="1" x14ac:dyDescent="0.3">
      <c r="B1451" s="28" t="str">
        <f t="shared" si="50"/>
        <v/>
      </c>
      <c r="C1451" s="167" t="str">
        <f>IF(D1451="","",VLOOKUP(D1451,'Műszaki adattábla'!F:G,2,0))</f>
        <v/>
      </c>
      <c r="D1451" s="168" t="str">
        <f>IF('Műszaki adattábla'!F1442="","",'Műszaki adattábla'!F1442)</f>
        <v/>
      </c>
      <c r="E1451" s="169" t="str">
        <f>IF(D1451="","",VLOOKUP(D1451,'Műszaki adattábla'!F:R,13,0))</f>
        <v/>
      </c>
      <c r="F1451" s="29" t="str">
        <f>IF(D1451="","",VLOOKUP(D1451,'Műszaki adattábla'!F:M,8,0))</f>
        <v/>
      </c>
      <c r="G1451" s="29" t="str">
        <f>IF(D1451="","",IF('Műszaki adattábla'!L1442="20-99",IF('Műszaki adattábla'!O1442="","Nem adott meg lekötött teljesítményt",VLOOKUP(D1451,'Műszaki adattábla'!F:O,10,0)),0))</f>
        <v/>
      </c>
      <c r="H1451" s="29" t="str">
        <f>IF(D1451="","",VLOOKUP(D1451,'Műszaki adattábla'!F:P,11,0))</f>
        <v/>
      </c>
      <c r="I1451" s="30"/>
      <c r="J1451" s="30"/>
      <c r="K1451" s="31" t="str">
        <f>IF(D1451="","",ROUND(((F1451*I1451*'Műszaki adattábla'!$C$7/'Műszaki adattábla'!$C$8)+(G1451*I1451)+(H1451*I1451))/12*'Műszaki adattábla'!T1442,0))</f>
        <v/>
      </c>
      <c r="L1451" s="32" t="str">
        <f t="shared" si="51"/>
        <v/>
      </c>
    </row>
    <row r="1452" spans="2:12" ht="14.4" thickBot="1" x14ac:dyDescent="0.3">
      <c r="B1452" s="28" t="str">
        <f t="shared" si="50"/>
        <v/>
      </c>
      <c r="C1452" s="167" t="str">
        <f>IF(D1452="","",VLOOKUP(D1452,'Műszaki adattábla'!F:G,2,0))</f>
        <v/>
      </c>
      <c r="D1452" s="168" t="str">
        <f>IF('Műszaki adattábla'!F1443="","",'Műszaki adattábla'!F1443)</f>
        <v/>
      </c>
      <c r="E1452" s="169" t="str">
        <f>IF(D1452="","",VLOOKUP(D1452,'Műszaki adattábla'!F:R,13,0))</f>
        <v/>
      </c>
      <c r="F1452" s="29" t="str">
        <f>IF(D1452="","",VLOOKUP(D1452,'Műszaki adattábla'!F:M,8,0))</f>
        <v/>
      </c>
      <c r="G1452" s="29" t="str">
        <f>IF(D1452="","",IF('Műszaki adattábla'!L1443="20-99",IF('Műszaki adattábla'!O1443="","Nem adott meg lekötött teljesítményt",VLOOKUP(D1452,'Műszaki adattábla'!F:O,10,0)),0))</f>
        <v/>
      </c>
      <c r="H1452" s="29" t="str">
        <f>IF(D1452="","",VLOOKUP(D1452,'Műszaki adattábla'!F:P,11,0))</f>
        <v/>
      </c>
      <c r="I1452" s="30"/>
      <c r="J1452" s="30"/>
      <c r="K1452" s="31" t="str">
        <f>IF(D1452="","",ROUND(((F1452*I1452*'Műszaki adattábla'!$C$7/'Műszaki adattábla'!$C$8)+(G1452*I1452)+(H1452*I1452))/12*'Műszaki adattábla'!T1443,0))</f>
        <v/>
      </c>
      <c r="L1452" s="32" t="str">
        <f t="shared" si="51"/>
        <v/>
      </c>
    </row>
    <row r="1453" spans="2:12" ht="14.4" thickBot="1" x14ac:dyDescent="0.3">
      <c r="B1453" s="28" t="str">
        <f t="shared" si="50"/>
        <v/>
      </c>
      <c r="C1453" s="167" t="str">
        <f>IF(D1453="","",VLOOKUP(D1453,'Műszaki adattábla'!F:G,2,0))</f>
        <v/>
      </c>
      <c r="D1453" s="168" t="str">
        <f>IF('Műszaki adattábla'!F1444="","",'Műszaki adattábla'!F1444)</f>
        <v/>
      </c>
      <c r="E1453" s="169" t="str">
        <f>IF(D1453="","",VLOOKUP(D1453,'Műszaki adattábla'!F:R,13,0))</f>
        <v/>
      </c>
      <c r="F1453" s="29" t="str">
        <f>IF(D1453="","",VLOOKUP(D1453,'Műszaki adattábla'!F:M,8,0))</f>
        <v/>
      </c>
      <c r="G1453" s="29" t="str">
        <f>IF(D1453="","",IF('Műszaki adattábla'!L1444="20-99",IF('Műszaki adattábla'!O1444="","Nem adott meg lekötött teljesítményt",VLOOKUP(D1453,'Műszaki adattábla'!F:O,10,0)),0))</f>
        <v/>
      </c>
      <c r="H1453" s="29" t="str">
        <f>IF(D1453="","",VLOOKUP(D1453,'Műszaki adattábla'!F:P,11,0))</f>
        <v/>
      </c>
      <c r="I1453" s="30"/>
      <c r="J1453" s="30"/>
      <c r="K1453" s="31" t="str">
        <f>IF(D1453="","",ROUND(((F1453*I1453*'Műszaki adattábla'!$C$7/'Műszaki adattábla'!$C$8)+(G1453*I1453)+(H1453*I1453))/12*'Műszaki adattábla'!T1444,0))</f>
        <v/>
      </c>
      <c r="L1453" s="32" t="str">
        <f t="shared" si="51"/>
        <v/>
      </c>
    </row>
    <row r="1454" spans="2:12" ht="14.4" thickBot="1" x14ac:dyDescent="0.3">
      <c r="B1454" s="28" t="str">
        <f t="shared" si="50"/>
        <v/>
      </c>
      <c r="C1454" s="167" t="str">
        <f>IF(D1454="","",VLOOKUP(D1454,'Műszaki adattábla'!F:G,2,0))</f>
        <v/>
      </c>
      <c r="D1454" s="168" t="str">
        <f>IF('Műszaki adattábla'!F1445="","",'Műszaki adattábla'!F1445)</f>
        <v/>
      </c>
      <c r="E1454" s="169" t="str">
        <f>IF(D1454="","",VLOOKUP(D1454,'Műszaki adattábla'!F:R,13,0))</f>
        <v/>
      </c>
      <c r="F1454" s="29" t="str">
        <f>IF(D1454="","",VLOOKUP(D1454,'Műszaki adattábla'!F:M,8,0))</f>
        <v/>
      </c>
      <c r="G1454" s="29" t="str">
        <f>IF(D1454="","",IF('Műszaki adattábla'!L1445="20-99",IF('Műszaki adattábla'!O1445="","Nem adott meg lekötött teljesítményt",VLOOKUP(D1454,'Műszaki adattábla'!F:O,10,0)),0))</f>
        <v/>
      </c>
      <c r="H1454" s="29" t="str">
        <f>IF(D1454="","",VLOOKUP(D1454,'Műszaki adattábla'!F:P,11,0))</f>
        <v/>
      </c>
      <c r="I1454" s="30"/>
      <c r="J1454" s="30"/>
      <c r="K1454" s="31" t="str">
        <f>IF(D1454="","",ROUND(((F1454*I1454*'Műszaki adattábla'!$C$7/'Műszaki adattábla'!$C$8)+(G1454*I1454)+(H1454*I1454))/12*'Műszaki adattábla'!T1445,0))</f>
        <v/>
      </c>
      <c r="L1454" s="32" t="str">
        <f t="shared" si="51"/>
        <v/>
      </c>
    </row>
    <row r="1455" spans="2:12" ht="14.4" thickBot="1" x14ac:dyDescent="0.3">
      <c r="B1455" s="28" t="str">
        <f t="shared" si="50"/>
        <v/>
      </c>
      <c r="C1455" s="167" t="str">
        <f>IF(D1455="","",VLOOKUP(D1455,'Műszaki adattábla'!F:G,2,0))</f>
        <v/>
      </c>
      <c r="D1455" s="168" t="str">
        <f>IF('Műszaki adattábla'!F1446="","",'Műszaki adattábla'!F1446)</f>
        <v/>
      </c>
      <c r="E1455" s="169" t="str">
        <f>IF(D1455="","",VLOOKUP(D1455,'Műszaki adattábla'!F:R,13,0))</f>
        <v/>
      </c>
      <c r="F1455" s="29" t="str">
        <f>IF(D1455="","",VLOOKUP(D1455,'Műszaki adattábla'!F:M,8,0))</f>
        <v/>
      </c>
      <c r="G1455" s="29" t="str">
        <f>IF(D1455="","",IF('Műszaki adattábla'!L1446="20-99",IF('Műszaki adattábla'!O1446="","Nem adott meg lekötött teljesítményt",VLOOKUP(D1455,'Műszaki adattábla'!F:O,10,0)),0))</f>
        <v/>
      </c>
      <c r="H1455" s="29" t="str">
        <f>IF(D1455="","",VLOOKUP(D1455,'Műszaki adattábla'!F:P,11,0))</f>
        <v/>
      </c>
      <c r="I1455" s="30"/>
      <c r="J1455" s="30"/>
      <c r="K1455" s="31" t="str">
        <f>IF(D1455="","",ROUND(((F1455*I1455*'Műszaki adattábla'!$C$7/'Műszaki adattábla'!$C$8)+(G1455*I1455)+(H1455*I1455))/12*'Műszaki adattábla'!T1446,0))</f>
        <v/>
      </c>
      <c r="L1455" s="32" t="str">
        <f t="shared" si="51"/>
        <v/>
      </c>
    </row>
    <row r="1456" spans="2:12" ht="14.4" thickBot="1" x14ac:dyDescent="0.3">
      <c r="B1456" s="28" t="str">
        <f t="shared" si="50"/>
        <v/>
      </c>
      <c r="C1456" s="167" t="str">
        <f>IF(D1456="","",VLOOKUP(D1456,'Műszaki adattábla'!F:G,2,0))</f>
        <v/>
      </c>
      <c r="D1456" s="168" t="str">
        <f>IF('Műszaki adattábla'!F1447="","",'Műszaki adattábla'!F1447)</f>
        <v/>
      </c>
      <c r="E1456" s="169" t="str">
        <f>IF(D1456="","",VLOOKUP(D1456,'Műszaki adattábla'!F:R,13,0))</f>
        <v/>
      </c>
      <c r="F1456" s="29" t="str">
        <f>IF(D1456="","",VLOOKUP(D1456,'Műszaki adattábla'!F:M,8,0))</f>
        <v/>
      </c>
      <c r="G1456" s="29" t="str">
        <f>IF(D1456="","",IF('Műszaki adattábla'!L1447="20-99",IF('Műszaki adattábla'!O1447="","Nem adott meg lekötött teljesítményt",VLOOKUP(D1456,'Műszaki adattábla'!F:O,10,0)),0))</f>
        <v/>
      </c>
      <c r="H1456" s="29" t="str">
        <f>IF(D1456="","",VLOOKUP(D1456,'Műszaki adattábla'!F:P,11,0))</f>
        <v/>
      </c>
      <c r="I1456" s="30"/>
      <c r="J1456" s="30"/>
      <c r="K1456" s="31" t="str">
        <f>IF(D1456="","",ROUND(((F1456*I1456*'Műszaki adattábla'!$C$7/'Műszaki adattábla'!$C$8)+(G1456*I1456)+(H1456*I1456))/12*'Műszaki adattábla'!T1447,0))</f>
        <v/>
      </c>
      <c r="L1456" s="32" t="str">
        <f t="shared" si="51"/>
        <v/>
      </c>
    </row>
    <row r="1457" spans="2:12" ht="14.4" thickBot="1" x14ac:dyDescent="0.3">
      <c r="B1457" s="28" t="str">
        <f t="shared" si="50"/>
        <v/>
      </c>
      <c r="C1457" s="167" t="str">
        <f>IF(D1457="","",VLOOKUP(D1457,'Műszaki adattábla'!F:G,2,0))</f>
        <v/>
      </c>
      <c r="D1457" s="168" t="str">
        <f>IF('Műszaki adattábla'!F1448="","",'Műszaki adattábla'!F1448)</f>
        <v/>
      </c>
      <c r="E1457" s="169" t="str">
        <f>IF(D1457="","",VLOOKUP(D1457,'Műszaki adattábla'!F:R,13,0))</f>
        <v/>
      </c>
      <c r="F1457" s="29" t="str">
        <f>IF(D1457="","",VLOOKUP(D1457,'Műszaki adattábla'!F:M,8,0))</f>
        <v/>
      </c>
      <c r="G1457" s="29" t="str">
        <f>IF(D1457="","",IF('Műszaki adattábla'!L1448="20-99",IF('Műszaki adattábla'!O1448="","Nem adott meg lekötött teljesítményt",VLOOKUP(D1457,'Műszaki adattábla'!F:O,10,0)),0))</f>
        <v/>
      </c>
      <c r="H1457" s="29" t="str">
        <f>IF(D1457="","",VLOOKUP(D1457,'Műszaki adattábla'!F:P,11,0))</f>
        <v/>
      </c>
      <c r="I1457" s="30"/>
      <c r="J1457" s="30"/>
      <c r="K1457" s="31" t="str">
        <f>IF(D1457="","",ROUND(((F1457*I1457*'Műszaki adattábla'!$C$7/'Műszaki adattábla'!$C$8)+(G1457*I1457)+(H1457*I1457))/12*'Műszaki adattábla'!T1448,0))</f>
        <v/>
      </c>
      <c r="L1457" s="32" t="str">
        <f t="shared" si="51"/>
        <v/>
      </c>
    </row>
    <row r="1458" spans="2:12" ht="14.4" thickBot="1" x14ac:dyDescent="0.3">
      <c r="B1458" s="28" t="str">
        <f t="shared" si="50"/>
        <v/>
      </c>
      <c r="C1458" s="167" t="str">
        <f>IF(D1458="","",VLOOKUP(D1458,'Műszaki adattábla'!F:G,2,0))</f>
        <v/>
      </c>
      <c r="D1458" s="168" t="str">
        <f>IF('Műszaki adattábla'!F1449="","",'Műszaki adattábla'!F1449)</f>
        <v/>
      </c>
      <c r="E1458" s="169" t="str">
        <f>IF(D1458="","",VLOOKUP(D1458,'Műszaki adattábla'!F:R,13,0))</f>
        <v/>
      </c>
      <c r="F1458" s="29" t="str">
        <f>IF(D1458="","",VLOOKUP(D1458,'Műszaki adattábla'!F:M,8,0))</f>
        <v/>
      </c>
      <c r="G1458" s="29" t="str">
        <f>IF(D1458="","",IF('Műszaki adattábla'!L1449="20-99",IF('Műszaki adattábla'!O1449="","Nem adott meg lekötött teljesítményt",VLOOKUP(D1458,'Műszaki adattábla'!F:O,10,0)),0))</f>
        <v/>
      </c>
      <c r="H1458" s="29" t="str">
        <f>IF(D1458="","",VLOOKUP(D1458,'Műszaki adattábla'!F:P,11,0))</f>
        <v/>
      </c>
      <c r="I1458" s="30"/>
      <c r="J1458" s="30"/>
      <c r="K1458" s="31" t="str">
        <f>IF(D1458="","",ROUND(((F1458*I1458*'Műszaki adattábla'!$C$7/'Műszaki adattábla'!$C$8)+(G1458*I1458)+(H1458*I1458))/12*'Műszaki adattábla'!T1449,0))</f>
        <v/>
      </c>
      <c r="L1458" s="32" t="str">
        <f t="shared" si="51"/>
        <v/>
      </c>
    </row>
    <row r="1459" spans="2:12" ht="14.4" thickBot="1" x14ac:dyDescent="0.3">
      <c r="B1459" s="28" t="str">
        <f t="shared" si="50"/>
        <v/>
      </c>
      <c r="C1459" s="167" t="str">
        <f>IF(D1459="","",VLOOKUP(D1459,'Műszaki adattábla'!F:G,2,0))</f>
        <v/>
      </c>
      <c r="D1459" s="168" t="str">
        <f>IF('Műszaki adattábla'!F1450="","",'Műszaki adattábla'!F1450)</f>
        <v/>
      </c>
      <c r="E1459" s="169" t="str">
        <f>IF(D1459="","",VLOOKUP(D1459,'Műszaki adattábla'!F:R,13,0))</f>
        <v/>
      </c>
      <c r="F1459" s="29" t="str">
        <f>IF(D1459="","",VLOOKUP(D1459,'Műszaki adattábla'!F:M,8,0))</f>
        <v/>
      </c>
      <c r="G1459" s="29" t="str">
        <f>IF(D1459="","",IF('Műszaki adattábla'!L1450="20-99",IF('Műszaki adattábla'!O1450="","Nem adott meg lekötött teljesítményt",VLOOKUP(D1459,'Műszaki adattábla'!F:O,10,0)),0))</f>
        <v/>
      </c>
      <c r="H1459" s="29" t="str">
        <f>IF(D1459="","",VLOOKUP(D1459,'Műszaki adattábla'!F:P,11,0))</f>
        <v/>
      </c>
      <c r="I1459" s="30"/>
      <c r="J1459" s="30"/>
      <c r="K1459" s="31" t="str">
        <f>IF(D1459="","",ROUND(((F1459*I1459*'Műszaki adattábla'!$C$7/'Műszaki adattábla'!$C$8)+(G1459*I1459)+(H1459*I1459))/12*'Műszaki adattábla'!T1450,0))</f>
        <v/>
      </c>
      <c r="L1459" s="32" t="str">
        <f t="shared" si="51"/>
        <v/>
      </c>
    </row>
    <row r="1460" spans="2:12" ht="14.4" thickBot="1" x14ac:dyDescent="0.3">
      <c r="B1460" s="28" t="str">
        <f t="shared" si="50"/>
        <v/>
      </c>
      <c r="C1460" s="167" t="str">
        <f>IF(D1460="","",VLOOKUP(D1460,'Műszaki adattábla'!F:G,2,0))</f>
        <v/>
      </c>
      <c r="D1460" s="168" t="str">
        <f>IF('Műszaki adattábla'!F1451="","",'Műszaki adattábla'!F1451)</f>
        <v/>
      </c>
      <c r="E1460" s="169" t="str">
        <f>IF(D1460="","",VLOOKUP(D1460,'Műszaki adattábla'!F:R,13,0))</f>
        <v/>
      </c>
      <c r="F1460" s="29" t="str">
        <f>IF(D1460="","",VLOOKUP(D1460,'Műszaki adattábla'!F:M,8,0))</f>
        <v/>
      </c>
      <c r="G1460" s="29" t="str">
        <f>IF(D1460="","",IF('Műszaki adattábla'!L1451="20-99",IF('Műszaki adattábla'!O1451="","Nem adott meg lekötött teljesítményt",VLOOKUP(D1460,'Műszaki adattábla'!F:O,10,0)),0))</f>
        <v/>
      </c>
      <c r="H1460" s="29" t="str">
        <f>IF(D1460="","",VLOOKUP(D1460,'Műszaki adattábla'!F:P,11,0))</f>
        <v/>
      </c>
      <c r="I1460" s="30"/>
      <c r="J1460" s="30"/>
      <c r="K1460" s="31" t="str">
        <f>IF(D1460="","",ROUND(((F1460*I1460*'Műszaki adattábla'!$C$7/'Műszaki adattábla'!$C$8)+(G1460*I1460)+(H1460*I1460))/12*'Műszaki adattábla'!T1451,0))</f>
        <v/>
      </c>
      <c r="L1460" s="32" t="str">
        <f t="shared" si="51"/>
        <v/>
      </c>
    </row>
    <row r="1461" spans="2:12" ht="14.4" thickBot="1" x14ac:dyDescent="0.3">
      <c r="B1461" s="28" t="str">
        <f t="shared" si="50"/>
        <v/>
      </c>
      <c r="C1461" s="167" t="str">
        <f>IF(D1461="","",VLOOKUP(D1461,'Műszaki adattábla'!F:G,2,0))</f>
        <v/>
      </c>
      <c r="D1461" s="168" t="str">
        <f>IF('Műszaki adattábla'!F1452="","",'Műszaki adattábla'!F1452)</f>
        <v/>
      </c>
      <c r="E1461" s="169" t="str">
        <f>IF(D1461="","",VLOOKUP(D1461,'Műszaki adattábla'!F:R,13,0))</f>
        <v/>
      </c>
      <c r="F1461" s="29" t="str">
        <f>IF(D1461="","",VLOOKUP(D1461,'Műszaki adattábla'!F:M,8,0))</f>
        <v/>
      </c>
      <c r="G1461" s="29" t="str">
        <f>IF(D1461="","",IF('Műszaki adattábla'!L1452="20-99",IF('Műszaki adattábla'!O1452="","Nem adott meg lekötött teljesítményt",VLOOKUP(D1461,'Műszaki adattábla'!F:O,10,0)),0))</f>
        <v/>
      </c>
      <c r="H1461" s="29" t="str">
        <f>IF(D1461="","",VLOOKUP(D1461,'Műszaki adattábla'!F:P,11,0))</f>
        <v/>
      </c>
      <c r="I1461" s="30"/>
      <c r="J1461" s="30"/>
      <c r="K1461" s="31" t="str">
        <f>IF(D1461="","",ROUND(((F1461*I1461*'Műszaki adattábla'!$C$7/'Műszaki adattábla'!$C$8)+(G1461*I1461)+(H1461*I1461))/12*'Műszaki adattábla'!T1452,0))</f>
        <v/>
      </c>
      <c r="L1461" s="32" t="str">
        <f t="shared" si="51"/>
        <v/>
      </c>
    </row>
    <row r="1462" spans="2:12" ht="14.4" thickBot="1" x14ac:dyDescent="0.3">
      <c r="B1462" s="28" t="str">
        <f t="shared" si="50"/>
        <v/>
      </c>
      <c r="C1462" s="167" t="str">
        <f>IF(D1462="","",VLOOKUP(D1462,'Műszaki adattábla'!F:G,2,0))</f>
        <v/>
      </c>
      <c r="D1462" s="168" t="str">
        <f>IF('Műszaki adattábla'!F1453="","",'Műszaki adattábla'!F1453)</f>
        <v/>
      </c>
      <c r="E1462" s="169" t="str">
        <f>IF(D1462="","",VLOOKUP(D1462,'Műszaki adattábla'!F:R,13,0))</f>
        <v/>
      </c>
      <c r="F1462" s="29" t="str">
        <f>IF(D1462="","",VLOOKUP(D1462,'Műszaki adattábla'!F:M,8,0))</f>
        <v/>
      </c>
      <c r="G1462" s="29" t="str">
        <f>IF(D1462="","",IF('Műszaki adattábla'!L1453="20-99",IF('Műszaki adattábla'!O1453="","Nem adott meg lekötött teljesítményt",VLOOKUP(D1462,'Műszaki adattábla'!F:O,10,0)),0))</f>
        <v/>
      </c>
      <c r="H1462" s="29" t="str">
        <f>IF(D1462="","",VLOOKUP(D1462,'Műszaki adattábla'!F:P,11,0))</f>
        <v/>
      </c>
      <c r="I1462" s="30"/>
      <c r="J1462" s="30"/>
      <c r="K1462" s="31" t="str">
        <f>IF(D1462="","",ROUND(((F1462*I1462*'Műszaki adattábla'!$C$7/'Műszaki adattábla'!$C$8)+(G1462*I1462)+(H1462*I1462))/12*'Műszaki adattábla'!T1453,0))</f>
        <v/>
      </c>
      <c r="L1462" s="32" t="str">
        <f t="shared" si="51"/>
        <v/>
      </c>
    </row>
    <row r="1463" spans="2:12" ht="14.4" thickBot="1" x14ac:dyDescent="0.3">
      <c r="B1463" s="28" t="str">
        <f t="shared" si="50"/>
        <v/>
      </c>
      <c r="C1463" s="167" t="str">
        <f>IF(D1463="","",VLOOKUP(D1463,'Műszaki adattábla'!F:G,2,0))</f>
        <v/>
      </c>
      <c r="D1463" s="168" t="str">
        <f>IF('Műszaki adattábla'!F1454="","",'Műszaki adattábla'!F1454)</f>
        <v/>
      </c>
      <c r="E1463" s="169" t="str">
        <f>IF(D1463="","",VLOOKUP(D1463,'Műszaki adattábla'!F:R,13,0))</f>
        <v/>
      </c>
      <c r="F1463" s="29" t="str">
        <f>IF(D1463="","",VLOOKUP(D1463,'Műszaki adattábla'!F:M,8,0))</f>
        <v/>
      </c>
      <c r="G1463" s="29" t="str">
        <f>IF(D1463="","",IF('Műszaki adattábla'!L1454="20-99",IF('Műszaki adattábla'!O1454="","Nem adott meg lekötött teljesítményt",VLOOKUP(D1463,'Műszaki adattábla'!F:O,10,0)),0))</f>
        <v/>
      </c>
      <c r="H1463" s="29" t="str">
        <f>IF(D1463="","",VLOOKUP(D1463,'Műszaki adattábla'!F:P,11,0))</f>
        <v/>
      </c>
      <c r="I1463" s="30"/>
      <c r="J1463" s="30"/>
      <c r="K1463" s="31" t="str">
        <f>IF(D1463="","",ROUND(((F1463*I1463*'Műszaki adattábla'!$C$7/'Műszaki adattábla'!$C$8)+(G1463*I1463)+(H1463*I1463))/12*'Műszaki adattábla'!T1454,0))</f>
        <v/>
      </c>
      <c r="L1463" s="32" t="str">
        <f t="shared" si="51"/>
        <v/>
      </c>
    </row>
    <row r="1464" spans="2:12" ht="14.4" thickBot="1" x14ac:dyDescent="0.3">
      <c r="B1464" s="28" t="str">
        <f t="shared" si="50"/>
        <v/>
      </c>
      <c r="C1464" s="167" t="str">
        <f>IF(D1464="","",VLOOKUP(D1464,'Műszaki adattábla'!F:G,2,0))</f>
        <v/>
      </c>
      <c r="D1464" s="168" t="str">
        <f>IF('Műszaki adattábla'!F1455="","",'Műszaki adattábla'!F1455)</f>
        <v/>
      </c>
      <c r="E1464" s="169" t="str">
        <f>IF(D1464="","",VLOOKUP(D1464,'Műszaki adattábla'!F:R,13,0))</f>
        <v/>
      </c>
      <c r="F1464" s="29" t="str">
        <f>IF(D1464="","",VLOOKUP(D1464,'Műszaki adattábla'!F:M,8,0))</f>
        <v/>
      </c>
      <c r="G1464" s="29" t="str">
        <f>IF(D1464="","",IF('Műszaki adattábla'!L1455="20-99",IF('Műszaki adattábla'!O1455="","Nem adott meg lekötött teljesítményt",VLOOKUP(D1464,'Műszaki adattábla'!F:O,10,0)),0))</f>
        <v/>
      </c>
      <c r="H1464" s="29" t="str">
        <f>IF(D1464="","",VLOOKUP(D1464,'Műszaki adattábla'!F:P,11,0))</f>
        <v/>
      </c>
      <c r="I1464" s="30"/>
      <c r="J1464" s="30"/>
      <c r="K1464" s="31" t="str">
        <f>IF(D1464="","",ROUND(((F1464*I1464*'Műszaki adattábla'!$C$7/'Műszaki adattábla'!$C$8)+(G1464*I1464)+(H1464*I1464))/12*'Műszaki adattábla'!T1455,0))</f>
        <v/>
      </c>
      <c r="L1464" s="32" t="str">
        <f t="shared" si="51"/>
        <v/>
      </c>
    </row>
    <row r="1465" spans="2:12" ht="14.4" thickBot="1" x14ac:dyDescent="0.3">
      <c r="B1465" s="28" t="str">
        <f t="shared" si="50"/>
        <v/>
      </c>
      <c r="C1465" s="167" t="str">
        <f>IF(D1465="","",VLOOKUP(D1465,'Műszaki adattábla'!F:G,2,0))</f>
        <v/>
      </c>
      <c r="D1465" s="168" t="str">
        <f>IF('Műszaki adattábla'!F1456="","",'Műszaki adattábla'!F1456)</f>
        <v/>
      </c>
      <c r="E1465" s="169" t="str">
        <f>IF(D1465="","",VLOOKUP(D1465,'Műszaki adattábla'!F:R,13,0))</f>
        <v/>
      </c>
      <c r="F1465" s="29" t="str">
        <f>IF(D1465="","",VLOOKUP(D1465,'Műszaki adattábla'!F:M,8,0))</f>
        <v/>
      </c>
      <c r="G1465" s="29" t="str">
        <f>IF(D1465="","",IF('Műszaki adattábla'!L1456="20-99",IF('Műszaki adattábla'!O1456="","Nem adott meg lekötött teljesítményt",VLOOKUP(D1465,'Műszaki adattábla'!F:O,10,0)),0))</f>
        <v/>
      </c>
      <c r="H1465" s="29" t="str">
        <f>IF(D1465="","",VLOOKUP(D1465,'Műszaki adattábla'!F:P,11,0))</f>
        <v/>
      </c>
      <c r="I1465" s="30"/>
      <c r="J1465" s="30"/>
      <c r="K1465" s="31" t="str">
        <f>IF(D1465="","",ROUND(((F1465*I1465*'Műszaki adattábla'!$C$7/'Műszaki adattábla'!$C$8)+(G1465*I1465)+(H1465*I1465))/12*'Műszaki adattábla'!T1456,0))</f>
        <v/>
      </c>
      <c r="L1465" s="32" t="str">
        <f t="shared" si="51"/>
        <v/>
      </c>
    </row>
    <row r="1466" spans="2:12" ht="14.4" thickBot="1" x14ac:dyDescent="0.3">
      <c r="B1466" s="28" t="str">
        <f t="shared" si="50"/>
        <v/>
      </c>
      <c r="C1466" s="167" t="str">
        <f>IF(D1466="","",VLOOKUP(D1466,'Műszaki adattábla'!F:G,2,0))</f>
        <v/>
      </c>
      <c r="D1466" s="168" t="str">
        <f>IF('Műszaki adattábla'!F1457="","",'Műszaki adattábla'!F1457)</f>
        <v/>
      </c>
      <c r="E1466" s="169" t="str">
        <f>IF(D1466="","",VLOOKUP(D1466,'Műszaki adattábla'!F:R,13,0))</f>
        <v/>
      </c>
      <c r="F1466" s="29" t="str">
        <f>IF(D1466="","",VLOOKUP(D1466,'Műszaki adattábla'!F:M,8,0))</f>
        <v/>
      </c>
      <c r="G1466" s="29" t="str">
        <f>IF(D1466="","",IF('Műszaki adattábla'!L1457="20-99",IF('Műszaki adattábla'!O1457="","Nem adott meg lekötött teljesítményt",VLOOKUP(D1466,'Műszaki adattábla'!F:O,10,0)),0))</f>
        <v/>
      </c>
      <c r="H1466" s="29" t="str">
        <f>IF(D1466="","",VLOOKUP(D1466,'Műszaki adattábla'!F:P,11,0))</f>
        <v/>
      </c>
      <c r="I1466" s="30"/>
      <c r="J1466" s="30"/>
      <c r="K1466" s="31" t="str">
        <f>IF(D1466="","",ROUND(((F1466*I1466*'Műszaki adattábla'!$C$7/'Műszaki adattábla'!$C$8)+(G1466*I1466)+(H1466*I1466))/12*'Műszaki adattábla'!T1457,0))</f>
        <v/>
      </c>
      <c r="L1466" s="32" t="str">
        <f t="shared" si="51"/>
        <v/>
      </c>
    </row>
    <row r="1467" spans="2:12" ht="14.4" thickBot="1" x14ac:dyDescent="0.3">
      <c r="B1467" s="28" t="str">
        <f t="shared" si="50"/>
        <v/>
      </c>
      <c r="C1467" s="167" t="str">
        <f>IF(D1467="","",VLOOKUP(D1467,'Műszaki adattábla'!F:G,2,0))</f>
        <v/>
      </c>
      <c r="D1467" s="168" t="str">
        <f>IF('Műszaki adattábla'!F1458="","",'Műszaki adattábla'!F1458)</f>
        <v/>
      </c>
      <c r="E1467" s="169" t="str">
        <f>IF(D1467="","",VLOOKUP(D1467,'Műszaki adattábla'!F:R,13,0))</f>
        <v/>
      </c>
      <c r="F1467" s="29" t="str">
        <f>IF(D1467="","",VLOOKUP(D1467,'Műszaki adattábla'!F:M,8,0))</f>
        <v/>
      </c>
      <c r="G1467" s="29" t="str">
        <f>IF(D1467="","",IF('Műszaki adattábla'!L1458="20-99",IF('Műszaki adattábla'!O1458="","Nem adott meg lekötött teljesítményt",VLOOKUP(D1467,'Műszaki adattábla'!F:O,10,0)),0))</f>
        <v/>
      </c>
      <c r="H1467" s="29" t="str">
        <f>IF(D1467="","",VLOOKUP(D1467,'Műszaki adattábla'!F:P,11,0))</f>
        <v/>
      </c>
      <c r="I1467" s="30"/>
      <c r="J1467" s="30"/>
      <c r="K1467" s="31" t="str">
        <f>IF(D1467="","",ROUND(((F1467*I1467*'Műszaki adattábla'!$C$7/'Műszaki adattábla'!$C$8)+(G1467*I1467)+(H1467*I1467))/12*'Műszaki adattábla'!T1458,0))</f>
        <v/>
      </c>
      <c r="L1467" s="32" t="str">
        <f t="shared" si="51"/>
        <v/>
      </c>
    </row>
    <row r="1468" spans="2:12" ht="14.4" thickBot="1" x14ac:dyDescent="0.3">
      <c r="B1468" s="28" t="str">
        <f t="shared" si="50"/>
        <v/>
      </c>
      <c r="C1468" s="167" t="str">
        <f>IF(D1468="","",VLOOKUP(D1468,'Műszaki adattábla'!F:G,2,0))</f>
        <v/>
      </c>
      <c r="D1468" s="168" t="str">
        <f>IF('Műszaki adattábla'!F1459="","",'Műszaki adattábla'!F1459)</f>
        <v/>
      </c>
      <c r="E1468" s="169" t="str">
        <f>IF(D1468="","",VLOOKUP(D1468,'Műszaki adattábla'!F:R,13,0))</f>
        <v/>
      </c>
      <c r="F1468" s="29" t="str">
        <f>IF(D1468="","",VLOOKUP(D1468,'Műszaki adattábla'!F:M,8,0))</f>
        <v/>
      </c>
      <c r="G1468" s="29" t="str">
        <f>IF(D1468="","",IF('Műszaki adattábla'!L1459="20-99",IF('Műszaki adattábla'!O1459="","Nem adott meg lekötött teljesítményt",VLOOKUP(D1468,'Műszaki adattábla'!F:O,10,0)),0))</f>
        <v/>
      </c>
      <c r="H1468" s="29" t="str">
        <f>IF(D1468="","",VLOOKUP(D1468,'Műszaki adattábla'!F:P,11,0))</f>
        <v/>
      </c>
      <c r="I1468" s="30"/>
      <c r="J1468" s="30"/>
      <c r="K1468" s="31" t="str">
        <f>IF(D1468="","",ROUND(((F1468*I1468*'Műszaki adattábla'!$C$7/'Műszaki adattábla'!$C$8)+(G1468*I1468)+(H1468*I1468))/12*'Műszaki adattábla'!T1459,0))</f>
        <v/>
      </c>
      <c r="L1468" s="32" t="str">
        <f t="shared" si="51"/>
        <v/>
      </c>
    </row>
    <row r="1469" spans="2:12" ht="14.4" thickBot="1" x14ac:dyDescent="0.3">
      <c r="B1469" s="28" t="str">
        <f t="shared" si="50"/>
        <v/>
      </c>
      <c r="C1469" s="167" t="str">
        <f>IF(D1469="","",VLOOKUP(D1469,'Műszaki adattábla'!F:G,2,0))</f>
        <v/>
      </c>
      <c r="D1469" s="168" t="str">
        <f>IF('Műszaki adattábla'!F1460="","",'Műszaki adattábla'!F1460)</f>
        <v/>
      </c>
      <c r="E1469" s="169" t="str">
        <f>IF(D1469="","",VLOOKUP(D1469,'Műszaki adattábla'!F:R,13,0))</f>
        <v/>
      </c>
      <c r="F1469" s="29" t="str">
        <f>IF(D1469="","",VLOOKUP(D1469,'Műszaki adattábla'!F:M,8,0))</f>
        <v/>
      </c>
      <c r="G1469" s="29" t="str">
        <f>IF(D1469="","",IF('Műszaki adattábla'!L1460="20-99",IF('Műszaki adattábla'!O1460="","Nem adott meg lekötött teljesítményt",VLOOKUP(D1469,'Műszaki adattábla'!F:O,10,0)),0))</f>
        <v/>
      </c>
      <c r="H1469" s="29" t="str">
        <f>IF(D1469="","",VLOOKUP(D1469,'Műszaki adattábla'!F:P,11,0))</f>
        <v/>
      </c>
      <c r="I1469" s="30"/>
      <c r="J1469" s="30"/>
      <c r="K1469" s="31" t="str">
        <f>IF(D1469="","",ROUND(((F1469*I1469*'Műszaki adattábla'!$C$7/'Műszaki adattábla'!$C$8)+(G1469*I1469)+(H1469*I1469))/12*'Műszaki adattábla'!T1460,0))</f>
        <v/>
      </c>
      <c r="L1469" s="32" t="str">
        <f t="shared" si="51"/>
        <v/>
      </c>
    </row>
    <row r="1470" spans="2:12" ht="14.4" thickBot="1" x14ac:dyDescent="0.3">
      <c r="B1470" s="28" t="str">
        <f t="shared" si="50"/>
        <v/>
      </c>
      <c r="C1470" s="167" t="str">
        <f>IF(D1470="","",VLOOKUP(D1470,'Műszaki adattábla'!F:G,2,0))</f>
        <v/>
      </c>
      <c r="D1470" s="168" t="str">
        <f>IF('Műszaki adattábla'!F1461="","",'Műszaki adattábla'!F1461)</f>
        <v/>
      </c>
      <c r="E1470" s="169" t="str">
        <f>IF(D1470="","",VLOOKUP(D1470,'Műszaki adattábla'!F:R,13,0))</f>
        <v/>
      </c>
      <c r="F1470" s="29" t="str">
        <f>IF(D1470="","",VLOOKUP(D1470,'Műszaki adattábla'!F:M,8,0))</f>
        <v/>
      </c>
      <c r="G1470" s="29" t="str">
        <f>IF(D1470="","",IF('Műszaki adattábla'!L1461="20-99",IF('Műszaki adattábla'!O1461="","Nem adott meg lekötött teljesítményt",VLOOKUP(D1470,'Műszaki adattábla'!F:O,10,0)),0))</f>
        <v/>
      </c>
      <c r="H1470" s="29" t="str">
        <f>IF(D1470="","",VLOOKUP(D1470,'Műszaki adattábla'!F:P,11,0))</f>
        <v/>
      </c>
      <c r="I1470" s="30"/>
      <c r="J1470" s="30"/>
      <c r="K1470" s="31" t="str">
        <f>IF(D1470="","",ROUND(((F1470*I1470*'Műszaki adattábla'!$C$7/'Műszaki adattábla'!$C$8)+(G1470*I1470)+(H1470*I1470))/12*'Műszaki adattábla'!T1461,0))</f>
        <v/>
      </c>
      <c r="L1470" s="32" t="str">
        <f t="shared" si="51"/>
        <v/>
      </c>
    </row>
    <row r="1471" spans="2:12" ht="14.4" thickBot="1" x14ac:dyDescent="0.3">
      <c r="B1471" s="28" t="str">
        <f t="shared" si="50"/>
        <v/>
      </c>
      <c r="C1471" s="167" t="str">
        <f>IF(D1471="","",VLOOKUP(D1471,'Műszaki adattábla'!F:G,2,0))</f>
        <v/>
      </c>
      <c r="D1471" s="168" t="str">
        <f>IF('Műszaki adattábla'!F1462="","",'Műszaki adattábla'!F1462)</f>
        <v/>
      </c>
      <c r="E1471" s="169" t="str">
        <f>IF(D1471="","",VLOOKUP(D1471,'Műszaki adattábla'!F:R,13,0))</f>
        <v/>
      </c>
      <c r="F1471" s="29" t="str">
        <f>IF(D1471="","",VLOOKUP(D1471,'Műszaki adattábla'!F:M,8,0))</f>
        <v/>
      </c>
      <c r="G1471" s="29" t="str">
        <f>IF(D1471="","",IF('Műszaki adattábla'!L1462="20-99",IF('Műszaki adattábla'!O1462="","Nem adott meg lekötött teljesítményt",VLOOKUP(D1471,'Műszaki adattábla'!F:O,10,0)),0))</f>
        <v/>
      </c>
      <c r="H1471" s="29" t="str">
        <f>IF(D1471="","",VLOOKUP(D1471,'Műszaki adattábla'!F:P,11,0))</f>
        <v/>
      </c>
      <c r="I1471" s="30"/>
      <c r="J1471" s="30"/>
      <c r="K1471" s="31" t="str">
        <f>IF(D1471="","",ROUND(((F1471*I1471*'Műszaki adattábla'!$C$7/'Műszaki adattábla'!$C$8)+(G1471*I1471)+(H1471*I1471))/12*'Műszaki adattábla'!T1462,0))</f>
        <v/>
      </c>
      <c r="L1471" s="32" t="str">
        <f t="shared" si="51"/>
        <v/>
      </c>
    </row>
    <row r="1472" spans="2:12" ht="14.4" thickBot="1" x14ac:dyDescent="0.3">
      <c r="B1472" s="28" t="str">
        <f t="shared" si="50"/>
        <v/>
      </c>
      <c r="C1472" s="167" t="str">
        <f>IF(D1472="","",VLOOKUP(D1472,'Műszaki adattábla'!F:G,2,0))</f>
        <v/>
      </c>
      <c r="D1472" s="168" t="str">
        <f>IF('Műszaki adattábla'!F1463="","",'Műszaki adattábla'!F1463)</f>
        <v/>
      </c>
      <c r="E1472" s="169" t="str">
        <f>IF(D1472="","",VLOOKUP(D1472,'Műszaki adattábla'!F:R,13,0))</f>
        <v/>
      </c>
      <c r="F1472" s="29" t="str">
        <f>IF(D1472="","",VLOOKUP(D1472,'Műszaki adattábla'!F:M,8,0))</f>
        <v/>
      </c>
      <c r="G1472" s="29" t="str">
        <f>IF(D1472="","",IF('Műszaki adattábla'!L1463="20-99",IF('Műszaki adattábla'!O1463="","Nem adott meg lekötött teljesítményt",VLOOKUP(D1472,'Műszaki adattábla'!F:O,10,0)),0))</f>
        <v/>
      </c>
      <c r="H1472" s="29" t="str">
        <f>IF(D1472="","",VLOOKUP(D1472,'Műszaki adattábla'!F:P,11,0))</f>
        <v/>
      </c>
      <c r="I1472" s="30"/>
      <c r="J1472" s="30"/>
      <c r="K1472" s="31" t="str">
        <f>IF(D1472="","",ROUND(((F1472*I1472*'Műszaki adattábla'!$C$7/'Műszaki adattábla'!$C$8)+(G1472*I1472)+(H1472*I1472))/12*'Műszaki adattábla'!T1463,0))</f>
        <v/>
      </c>
      <c r="L1472" s="32" t="str">
        <f t="shared" si="51"/>
        <v/>
      </c>
    </row>
    <row r="1473" spans="2:12" ht="14.4" thickBot="1" x14ac:dyDescent="0.3">
      <c r="B1473" s="28" t="str">
        <f t="shared" si="50"/>
        <v/>
      </c>
      <c r="C1473" s="167" t="str">
        <f>IF(D1473="","",VLOOKUP(D1473,'Műszaki adattábla'!F:G,2,0))</f>
        <v/>
      </c>
      <c r="D1473" s="168" t="str">
        <f>IF('Műszaki adattábla'!F1464="","",'Műszaki adattábla'!F1464)</f>
        <v/>
      </c>
      <c r="E1473" s="169" t="str">
        <f>IF(D1473="","",VLOOKUP(D1473,'Műszaki adattábla'!F:R,13,0))</f>
        <v/>
      </c>
      <c r="F1473" s="29" t="str">
        <f>IF(D1473="","",VLOOKUP(D1473,'Műszaki adattábla'!F:M,8,0))</f>
        <v/>
      </c>
      <c r="G1473" s="29" t="str">
        <f>IF(D1473="","",IF('Műszaki adattábla'!L1464="20-99",IF('Műszaki adattábla'!O1464="","Nem adott meg lekötött teljesítményt",VLOOKUP(D1473,'Műszaki adattábla'!F:O,10,0)),0))</f>
        <v/>
      </c>
      <c r="H1473" s="29" t="str">
        <f>IF(D1473="","",VLOOKUP(D1473,'Műszaki adattábla'!F:P,11,0))</f>
        <v/>
      </c>
      <c r="I1473" s="30"/>
      <c r="J1473" s="30"/>
      <c r="K1473" s="31" t="str">
        <f>IF(D1473="","",ROUND(((F1473*I1473*'Műszaki adattábla'!$C$7/'Műszaki adattábla'!$C$8)+(G1473*I1473)+(H1473*I1473))/12*'Műszaki adattábla'!T1464,0))</f>
        <v/>
      </c>
      <c r="L1473" s="32" t="str">
        <f t="shared" si="51"/>
        <v/>
      </c>
    </row>
    <row r="1474" spans="2:12" ht="14.4" thickBot="1" x14ac:dyDescent="0.3">
      <c r="B1474" s="28" t="str">
        <f t="shared" si="50"/>
        <v/>
      </c>
      <c r="C1474" s="167" t="str">
        <f>IF(D1474="","",VLOOKUP(D1474,'Műszaki adattábla'!F:G,2,0))</f>
        <v/>
      </c>
      <c r="D1474" s="168" t="str">
        <f>IF('Műszaki adattábla'!F1465="","",'Műszaki adattábla'!F1465)</f>
        <v/>
      </c>
      <c r="E1474" s="169" t="str">
        <f>IF(D1474="","",VLOOKUP(D1474,'Műszaki adattábla'!F:R,13,0))</f>
        <v/>
      </c>
      <c r="F1474" s="29" t="str">
        <f>IF(D1474="","",VLOOKUP(D1474,'Műszaki adattábla'!F:M,8,0))</f>
        <v/>
      </c>
      <c r="G1474" s="29" t="str">
        <f>IF(D1474="","",IF('Műszaki adattábla'!L1465="20-99",IF('Műszaki adattábla'!O1465="","Nem adott meg lekötött teljesítményt",VLOOKUP(D1474,'Műszaki adattábla'!F:O,10,0)),0))</f>
        <v/>
      </c>
      <c r="H1474" s="29" t="str">
        <f>IF(D1474="","",VLOOKUP(D1474,'Műszaki adattábla'!F:P,11,0))</f>
        <v/>
      </c>
      <c r="I1474" s="30"/>
      <c r="J1474" s="30"/>
      <c r="K1474" s="31" t="str">
        <f>IF(D1474="","",ROUND(((F1474*I1474*'Műszaki adattábla'!$C$7/'Műszaki adattábla'!$C$8)+(G1474*I1474)+(H1474*I1474))/12*'Műszaki adattábla'!T1465,0))</f>
        <v/>
      </c>
      <c r="L1474" s="32" t="str">
        <f t="shared" si="51"/>
        <v/>
      </c>
    </row>
    <row r="1475" spans="2:12" ht="14.4" thickBot="1" x14ac:dyDescent="0.3">
      <c r="B1475" s="28" t="str">
        <f t="shared" si="50"/>
        <v/>
      </c>
      <c r="C1475" s="167" t="str">
        <f>IF(D1475="","",VLOOKUP(D1475,'Műszaki adattábla'!F:G,2,0))</f>
        <v/>
      </c>
      <c r="D1475" s="168" t="str">
        <f>IF('Műszaki adattábla'!F1466="","",'Műszaki adattábla'!F1466)</f>
        <v/>
      </c>
      <c r="E1475" s="169" t="str">
        <f>IF(D1475="","",VLOOKUP(D1475,'Műszaki adattábla'!F:R,13,0))</f>
        <v/>
      </c>
      <c r="F1475" s="29" t="str">
        <f>IF(D1475="","",VLOOKUP(D1475,'Műszaki adattábla'!F:M,8,0))</f>
        <v/>
      </c>
      <c r="G1475" s="29" t="str">
        <f>IF(D1475="","",IF('Műszaki adattábla'!L1466="20-99",IF('Műszaki adattábla'!O1466="","Nem adott meg lekötött teljesítményt",VLOOKUP(D1475,'Műszaki adattábla'!F:O,10,0)),0))</f>
        <v/>
      </c>
      <c r="H1475" s="29" t="str">
        <f>IF(D1475="","",VLOOKUP(D1475,'Műszaki adattábla'!F:P,11,0))</f>
        <v/>
      </c>
      <c r="I1475" s="30"/>
      <c r="J1475" s="30"/>
      <c r="K1475" s="31" t="str">
        <f>IF(D1475="","",ROUND(((F1475*I1475*'Műszaki adattábla'!$C$7/'Műszaki adattábla'!$C$8)+(G1475*I1475)+(H1475*I1475))/12*'Műszaki adattábla'!T1466,0))</f>
        <v/>
      </c>
      <c r="L1475" s="32" t="str">
        <f t="shared" si="51"/>
        <v/>
      </c>
    </row>
    <row r="1476" spans="2:12" ht="14.4" thickBot="1" x14ac:dyDescent="0.3">
      <c r="B1476" s="28" t="str">
        <f t="shared" si="50"/>
        <v/>
      </c>
      <c r="C1476" s="167" t="str">
        <f>IF(D1476="","",VLOOKUP(D1476,'Műszaki adattábla'!F:G,2,0))</f>
        <v/>
      </c>
      <c r="D1476" s="168" t="str">
        <f>IF('Műszaki adattábla'!F1467="","",'Műszaki adattábla'!F1467)</f>
        <v/>
      </c>
      <c r="E1476" s="169" t="str">
        <f>IF(D1476="","",VLOOKUP(D1476,'Műszaki adattábla'!F:R,13,0))</f>
        <v/>
      </c>
      <c r="F1476" s="29" t="str">
        <f>IF(D1476="","",VLOOKUP(D1476,'Műszaki adattábla'!F:M,8,0))</f>
        <v/>
      </c>
      <c r="G1476" s="29" t="str">
        <f>IF(D1476="","",IF('Műszaki adattábla'!L1467="20-99",IF('Műszaki adattábla'!O1467="","Nem adott meg lekötött teljesítményt",VLOOKUP(D1476,'Műszaki adattábla'!F:O,10,0)),0))</f>
        <v/>
      </c>
      <c r="H1476" s="29" t="str">
        <f>IF(D1476="","",VLOOKUP(D1476,'Műszaki adattábla'!F:P,11,0))</f>
        <v/>
      </c>
      <c r="I1476" s="30"/>
      <c r="J1476" s="30"/>
      <c r="K1476" s="31" t="str">
        <f>IF(D1476="","",ROUND(((F1476*I1476*'Műszaki adattábla'!$C$7/'Műszaki adattábla'!$C$8)+(G1476*I1476)+(H1476*I1476))/12*'Műszaki adattábla'!T1467,0))</f>
        <v/>
      </c>
      <c r="L1476" s="32" t="str">
        <f t="shared" si="51"/>
        <v/>
      </c>
    </row>
    <row r="1477" spans="2:12" ht="14.4" thickBot="1" x14ac:dyDescent="0.3">
      <c r="B1477" s="28" t="str">
        <f t="shared" si="50"/>
        <v/>
      </c>
      <c r="C1477" s="167" t="str">
        <f>IF(D1477="","",VLOOKUP(D1477,'Műszaki adattábla'!F:G,2,0))</f>
        <v/>
      </c>
      <c r="D1477" s="168" t="str">
        <f>IF('Műszaki adattábla'!F1468="","",'Műszaki adattábla'!F1468)</f>
        <v/>
      </c>
      <c r="E1477" s="169" t="str">
        <f>IF(D1477="","",VLOOKUP(D1477,'Műszaki adattábla'!F:R,13,0))</f>
        <v/>
      </c>
      <c r="F1477" s="29" t="str">
        <f>IF(D1477="","",VLOOKUP(D1477,'Műszaki adattábla'!F:M,8,0))</f>
        <v/>
      </c>
      <c r="G1477" s="29" t="str">
        <f>IF(D1477="","",IF('Műszaki adattábla'!L1468="20-99",IF('Műszaki adattábla'!O1468="","Nem adott meg lekötött teljesítményt",VLOOKUP(D1477,'Műszaki adattábla'!F:O,10,0)),0))</f>
        <v/>
      </c>
      <c r="H1477" s="29" t="str">
        <f>IF(D1477="","",VLOOKUP(D1477,'Műszaki adattábla'!F:P,11,0))</f>
        <v/>
      </c>
      <c r="I1477" s="30"/>
      <c r="J1477" s="30"/>
      <c r="K1477" s="31" t="str">
        <f>IF(D1477="","",ROUND(((F1477*I1477*'Műszaki adattábla'!$C$7/'Műszaki adattábla'!$C$8)+(G1477*I1477)+(H1477*I1477))/12*'Műszaki adattábla'!T1468,0))</f>
        <v/>
      </c>
      <c r="L1477" s="32" t="str">
        <f t="shared" si="51"/>
        <v/>
      </c>
    </row>
    <row r="1478" spans="2:12" ht="14.4" thickBot="1" x14ac:dyDescent="0.3">
      <c r="B1478" s="28" t="str">
        <f t="shared" si="50"/>
        <v/>
      </c>
      <c r="C1478" s="167" t="str">
        <f>IF(D1478="","",VLOOKUP(D1478,'Műszaki adattábla'!F:G,2,0))</f>
        <v/>
      </c>
      <c r="D1478" s="168" t="str">
        <f>IF('Műszaki adattábla'!F1469="","",'Műszaki adattábla'!F1469)</f>
        <v/>
      </c>
      <c r="E1478" s="169" t="str">
        <f>IF(D1478="","",VLOOKUP(D1478,'Műszaki adattábla'!F:R,13,0))</f>
        <v/>
      </c>
      <c r="F1478" s="29" t="str">
        <f>IF(D1478="","",VLOOKUP(D1478,'Műszaki adattábla'!F:M,8,0))</f>
        <v/>
      </c>
      <c r="G1478" s="29" t="str">
        <f>IF(D1478="","",IF('Műszaki adattábla'!L1469="20-99",IF('Műszaki adattábla'!O1469="","Nem adott meg lekötött teljesítményt",VLOOKUP(D1478,'Műszaki adattábla'!F:O,10,0)),0))</f>
        <v/>
      </c>
      <c r="H1478" s="29" t="str">
        <f>IF(D1478="","",VLOOKUP(D1478,'Műszaki adattábla'!F:P,11,0))</f>
        <v/>
      </c>
      <c r="I1478" s="30"/>
      <c r="J1478" s="30"/>
      <c r="K1478" s="31" t="str">
        <f>IF(D1478="","",ROUND(((F1478*I1478*'Műszaki adattábla'!$C$7/'Műszaki adattábla'!$C$8)+(G1478*I1478)+(H1478*I1478))/12*'Műszaki adattábla'!T1469,0))</f>
        <v/>
      </c>
      <c r="L1478" s="32" t="str">
        <f t="shared" si="51"/>
        <v/>
      </c>
    </row>
    <row r="1479" spans="2:12" ht="14.4" thickBot="1" x14ac:dyDescent="0.3">
      <c r="B1479" s="28" t="str">
        <f t="shared" si="50"/>
        <v/>
      </c>
      <c r="C1479" s="167" t="str">
        <f>IF(D1479="","",VLOOKUP(D1479,'Műszaki adattábla'!F:G,2,0))</f>
        <v/>
      </c>
      <c r="D1479" s="168" t="str">
        <f>IF('Műszaki adattábla'!F1470="","",'Műszaki adattábla'!F1470)</f>
        <v/>
      </c>
      <c r="E1479" s="169" t="str">
        <f>IF(D1479="","",VLOOKUP(D1479,'Műszaki adattábla'!F:R,13,0))</f>
        <v/>
      </c>
      <c r="F1479" s="29" t="str">
        <f>IF(D1479="","",VLOOKUP(D1479,'Műszaki adattábla'!F:M,8,0))</f>
        <v/>
      </c>
      <c r="G1479" s="29" t="str">
        <f>IF(D1479="","",IF('Műszaki adattábla'!L1470="20-99",IF('Műszaki adattábla'!O1470="","Nem adott meg lekötött teljesítményt",VLOOKUP(D1479,'Műszaki adattábla'!F:O,10,0)),0))</f>
        <v/>
      </c>
      <c r="H1479" s="29" t="str">
        <f>IF(D1479="","",VLOOKUP(D1479,'Műszaki adattábla'!F:P,11,0))</f>
        <v/>
      </c>
      <c r="I1479" s="30"/>
      <c r="J1479" s="30"/>
      <c r="K1479" s="31" t="str">
        <f>IF(D1479="","",ROUND(((F1479*I1479*'Műszaki adattábla'!$C$7/'Műszaki adattábla'!$C$8)+(G1479*I1479)+(H1479*I1479))/12*'Műszaki adattábla'!T1470,0))</f>
        <v/>
      </c>
      <c r="L1479" s="32" t="str">
        <f t="shared" si="51"/>
        <v/>
      </c>
    </row>
    <row r="1480" spans="2:12" ht="14.4" thickBot="1" x14ac:dyDescent="0.3">
      <c r="B1480" s="28" t="str">
        <f t="shared" si="50"/>
        <v/>
      </c>
      <c r="C1480" s="167" t="str">
        <f>IF(D1480="","",VLOOKUP(D1480,'Műszaki adattábla'!F:G,2,0))</f>
        <v/>
      </c>
      <c r="D1480" s="168" t="str">
        <f>IF('Műszaki adattábla'!F1471="","",'Műszaki adattábla'!F1471)</f>
        <v/>
      </c>
      <c r="E1480" s="169" t="str">
        <f>IF(D1480="","",VLOOKUP(D1480,'Műszaki adattábla'!F:R,13,0))</f>
        <v/>
      </c>
      <c r="F1480" s="29" t="str">
        <f>IF(D1480="","",VLOOKUP(D1480,'Műszaki adattábla'!F:M,8,0))</f>
        <v/>
      </c>
      <c r="G1480" s="29" t="str">
        <f>IF(D1480="","",IF('Műszaki adattábla'!L1471="20-99",IF('Műszaki adattábla'!O1471="","Nem adott meg lekötött teljesítményt",VLOOKUP(D1480,'Műszaki adattábla'!F:O,10,0)),0))</f>
        <v/>
      </c>
      <c r="H1480" s="29" t="str">
        <f>IF(D1480="","",VLOOKUP(D1480,'Műszaki adattábla'!F:P,11,0))</f>
        <v/>
      </c>
      <c r="I1480" s="30"/>
      <c r="J1480" s="30"/>
      <c r="K1480" s="31" t="str">
        <f>IF(D1480="","",ROUND(((F1480*I1480*'Műszaki adattábla'!$C$7/'Műszaki adattábla'!$C$8)+(G1480*I1480)+(H1480*I1480))/12*'Műszaki adattábla'!T1471,0))</f>
        <v/>
      </c>
      <c r="L1480" s="32" t="str">
        <f t="shared" si="51"/>
        <v/>
      </c>
    </row>
    <row r="1481" spans="2:12" ht="14.4" thickBot="1" x14ac:dyDescent="0.3">
      <c r="B1481" s="28" t="str">
        <f t="shared" si="50"/>
        <v/>
      </c>
      <c r="C1481" s="167" t="str">
        <f>IF(D1481="","",VLOOKUP(D1481,'Műszaki adattábla'!F:G,2,0))</f>
        <v/>
      </c>
      <c r="D1481" s="168" t="str">
        <f>IF('Műszaki adattábla'!F1472="","",'Műszaki adattábla'!F1472)</f>
        <v/>
      </c>
      <c r="E1481" s="169" t="str">
        <f>IF(D1481="","",VLOOKUP(D1481,'Műszaki adattábla'!F:R,13,0))</f>
        <v/>
      </c>
      <c r="F1481" s="29" t="str">
        <f>IF(D1481="","",VLOOKUP(D1481,'Műszaki adattábla'!F:M,8,0))</f>
        <v/>
      </c>
      <c r="G1481" s="29" t="str">
        <f>IF(D1481="","",IF('Műszaki adattábla'!L1472="20-99",IF('Műszaki adattábla'!O1472="","Nem adott meg lekötött teljesítményt",VLOOKUP(D1481,'Műszaki adattábla'!F:O,10,0)),0))</f>
        <v/>
      </c>
      <c r="H1481" s="29" t="str">
        <f>IF(D1481="","",VLOOKUP(D1481,'Műszaki adattábla'!F:P,11,0))</f>
        <v/>
      </c>
      <c r="I1481" s="30"/>
      <c r="J1481" s="30"/>
      <c r="K1481" s="31" t="str">
        <f>IF(D1481="","",ROUND(((F1481*I1481*'Műszaki adattábla'!$C$7/'Műszaki adattábla'!$C$8)+(G1481*I1481)+(H1481*I1481))/12*'Műszaki adattábla'!T1472,0))</f>
        <v/>
      </c>
      <c r="L1481" s="32" t="str">
        <f t="shared" si="51"/>
        <v/>
      </c>
    </row>
    <row r="1482" spans="2:12" ht="14.4" thickBot="1" x14ac:dyDescent="0.3">
      <c r="B1482" s="28" t="str">
        <f t="shared" si="50"/>
        <v/>
      </c>
      <c r="C1482" s="167" t="str">
        <f>IF(D1482="","",VLOOKUP(D1482,'Műszaki adattábla'!F:G,2,0))</f>
        <v/>
      </c>
      <c r="D1482" s="168" t="str">
        <f>IF('Műszaki adattábla'!F1473="","",'Műszaki adattábla'!F1473)</f>
        <v/>
      </c>
      <c r="E1482" s="169" t="str">
        <f>IF(D1482="","",VLOOKUP(D1482,'Műszaki adattábla'!F:R,13,0))</f>
        <v/>
      </c>
      <c r="F1482" s="29" t="str">
        <f>IF(D1482="","",VLOOKUP(D1482,'Műszaki adattábla'!F:M,8,0))</f>
        <v/>
      </c>
      <c r="G1482" s="29" t="str">
        <f>IF(D1482="","",IF('Műszaki adattábla'!L1473="20-99",IF('Műszaki adattábla'!O1473="","Nem adott meg lekötött teljesítményt",VLOOKUP(D1482,'Műszaki adattábla'!F:O,10,0)),0))</f>
        <v/>
      </c>
      <c r="H1482" s="29" t="str">
        <f>IF(D1482="","",VLOOKUP(D1482,'Műszaki adattábla'!F:P,11,0))</f>
        <v/>
      </c>
      <c r="I1482" s="30"/>
      <c r="J1482" s="30"/>
      <c r="K1482" s="31" t="str">
        <f>IF(D1482="","",ROUND(((F1482*I1482*'Műszaki adattábla'!$C$7/'Műszaki adattábla'!$C$8)+(G1482*I1482)+(H1482*I1482))/12*'Műszaki adattábla'!T1473,0))</f>
        <v/>
      </c>
      <c r="L1482" s="32" t="str">
        <f t="shared" si="51"/>
        <v/>
      </c>
    </row>
    <row r="1483" spans="2:12" ht="14.4" thickBot="1" x14ac:dyDescent="0.3">
      <c r="B1483" s="28" t="str">
        <f t="shared" si="50"/>
        <v/>
      </c>
      <c r="C1483" s="167" t="str">
        <f>IF(D1483="","",VLOOKUP(D1483,'Műszaki adattábla'!F:G,2,0))</f>
        <v/>
      </c>
      <c r="D1483" s="168" t="str">
        <f>IF('Műszaki adattábla'!F1474="","",'Műszaki adattábla'!F1474)</f>
        <v/>
      </c>
      <c r="E1483" s="169" t="str">
        <f>IF(D1483="","",VLOOKUP(D1483,'Műszaki adattábla'!F:R,13,0))</f>
        <v/>
      </c>
      <c r="F1483" s="29" t="str">
        <f>IF(D1483="","",VLOOKUP(D1483,'Műszaki adattábla'!F:M,8,0))</f>
        <v/>
      </c>
      <c r="G1483" s="29" t="str">
        <f>IF(D1483="","",IF('Műszaki adattábla'!L1474="20-99",IF('Műszaki adattábla'!O1474="","Nem adott meg lekötött teljesítményt",VLOOKUP(D1483,'Műszaki adattábla'!F:O,10,0)),0))</f>
        <v/>
      </c>
      <c r="H1483" s="29" t="str">
        <f>IF(D1483="","",VLOOKUP(D1483,'Műszaki adattábla'!F:P,11,0))</f>
        <v/>
      </c>
      <c r="I1483" s="30"/>
      <c r="J1483" s="30"/>
      <c r="K1483" s="31" t="str">
        <f>IF(D1483="","",ROUND(((F1483*I1483*'Műszaki adattábla'!$C$7/'Műszaki adattábla'!$C$8)+(G1483*I1483)+(H1483*I1483))/12*'Műszaki adattábla'!T1474,0))</f>
        <v/>
      </c>
      <c r="L1483" s="32" t="str">
        <f t="shared" si="51"/>
        <v/>
      </c>
    </row>
    <row r="1484" spans="2:12" ht="14.4" thickBot="1" x14ac:dyDescent="0.3">
      <c r="B1484" s="28" t="str">
        <f t="shared" si="50"/>
        <v/>
      </c>
      <c r="C1484" s="167" t="str">
        <f>IF(D1484="","",VLOOKUP(D1484,'Műszaki adattábla'!F:G,2,0))</f>
        <v/>
      </c>
      <c r="D1484" s="168" t="str">
        <f>IF('Műszaki adattábla'!F1475="","",'Műszaki adattábla'!F1475)</f>
        <v/>
      </c>
      <c r="E1484" s="169" t="str">
        <f>IF(D1484="","",VLOOKUP(D1484,'Műszaki adattábla'!F:R,13,0))</f>
        <v/>
      </c>
      <c r="F1484" s="29" t="str">
        <f>IF(D1484="","",VLOOKUP(D1484,'Műszaki adattábla'!F:M,8,0))</f>
        <v/>
      </c>
      <c r="G1484" s="29" t="str">
        <f>IF(D1484="","",IF('Műszaki adattábla'!L1475="20-99",IF('Műszaki adattábla'!O1475="","Nem adott meg lekötött teljesítményt",VLOOKUP(D1484,'Műszaki adattábla'!F:O,10,0)),0))</f>
        <v/>
      </c>
      <c r="H1484" s="29" t="str">
        <f>IF(D1484="","",VLOOKUP(D1484,'Műszaki adattábla'!F:P,11,0))</f>
        <v/>
      </c>
      <c r="I1484" s="30"/>
      <c r="J1484" s="30"/>
      <c r="K1484" s="31" t="str">
        <f>IF(D1484="","",ROUND(((F1484*I1484*'Műszaki adattábla'!$C$7/'Műszaki adattábla'!$C$8)+(G1484*I1484)+(H1484*I1484))/12*'Műszaki adattábla'!T1475,0))</f>
        <v/>
      </c>
      <c r="L1484" s="32" t="str">
        <f t="shared" si="51"/>
        <v/>
      </c>
    </row>
    <row r="1485" spans="2:12" ht="14.4" thickBot="1" x14ac:dyDescent="0.3">
      <c r="B1485" s="28" t="str">
        <f t="shared" si="50"/>
        <v/>
      </c>
      <c r="C1485" s="167" t="str">
        <f>IF(D1485="","",VLOOKUP(D1485,'Műszaki adattábla'!F:G,2,0))</f>
        <v/>
      </c>
      <c r="D1485" s="168" t="str">
        <f>IF('Műszaki adattábla'!F1476="","",'Műszaki adattábla'!F1476)</f>
        <v/>
      </c>
      <c r="E1485" s="169" t="str">
        <f>IF(D1485="","",VLOOKUP(D1485,'Műszaki adattábla'!F:R,13,0))</f>
        <v/>
      </c>
      <c r="F1485" s="29" t="str">
        <f>IF(D1485="","",VLOOKUP(D1485,'Műszaki adattábla'!F:M,8,0))</f>
        <v/>
      </c>
      <c r="G1485" s="29" t="str">
        <f>IF(D1485="","",IF('Műszaki adattábla'!L1476="20-99",IF('Műszaki adattábla'!O1476="","Nem adott meg lekötött teljesítményt",VLOOKUP(D1485,'Műszaki adattábla'!F:O,10,0)),0))</f>
        <v/>
      </c>
      <c r="H1485" s="29" t="str">
        <f>IF(D1485="","",VLOOKUP(D1485,'Műszaki adattábla'!F:P,11,0))</f>
        <v/>
      </c>
      <c r="I1485" s="30"/>
      <c r="J1485" s="30"/>
      <c r="K1485" s="31" t="str">
        <f>IF(D1485="","",ROUND(((F1485*I1485*'Műszaki adattábla'!$C$7/'Műszaki adattábla'!$C$8)+(G1485*I1485)+(H1485*I1485))/12*'Műszaki adattábla'!T1476,0))</f>
        <v/>
      </c>
      <c r="L1485" s="32" t="str">
        <f t="shared" si="51"/>
        <v/>
      </c>
    </row>
    <row r="1486" spans="2:12" ht="14.4" thickBot="1" x14ac:dyDescent="0.3">
      <c r="B1486" s="28" t="str">
        <f t="shared" si="50"/>
        <v/>
      </c>
      <c r="C1486" s="167" t="str">
        <f>IF(D1486="","",VLOOKUP(D1486,'Műszaki adattábla'!F:G,2,0))</f>
        <v/>
      </c>
      <c r="D1486" s="168" t="str">
        <f>IF('Műszaki adattábla'!F1477="","",'Műszaki adattábla'!F1477)</f>
        <v/>
      </c>
      <c r="E1486" s="169" t="str">
        <f>IF(D1486="","",VLOOKUP(D1486,'Műszaki adattábla'!F:R,13,0))</f>
        <v/>
      </c>
      <c r="F1486" s="29" t="str">
        <f>IF(D1486="","",VLOOKUP(D1486,'Műszaki adattábla'!F:M,8,0))</f>
        <v/>
      </c>
      <c r="G1486" s="29" t="str">
        <f>IF(D1486="","",IF('Műszaki adattábla'!L1477="20-99",IF('Műszaki adattábla'!O1477="","Nem adott meg lekötött teljesítményt",VLOOKUP(D1486,'Műszaki adattábla'!F:O,10,0)),0))</f>
        <v/>
      </c>
      <c r="H1486" s="29" t="str">
        <f>IF(D1486="","",VLOOKUP(D1486,'Műszaki adattábla'!F:P,11,0))</f>
        <v/>
      </c>
      <c r="I1486" s="30"/>
      <c r="J1486" s="30"/>
      <c r="K1486" s="31" t="str">
        <f>IF(D1486="","",ROUND(((F1486*I1486*'Műszaki adattábla'!$C$7/'Műszaki adattábla'!$C$8)+(G1486*I1486)+(H1486*I1486))/12*'Műszaki adattábla'!T1477,0))</f>
        <v/>
      </c>
      <c r="L1486" s="32" t="str">
        <f t="shared" si="51"/>
        <v/>
      </c>
    </row>
    <row r="1487" spans="2:12" ht="14.4" thickBot="1" x14ac:dyDescent="0.3">
      <c r="B1487" s="28" t="str">
        <f t="shared" si="50"/>
        <v/>
      </c>
      <c r="C1487" s="167" t="str">
        <f>IF(D1487="","",VLOOKUP(D1487,'Műszaki adattábla'!F:G,2,0))</f>
        <v/>
      </c>
      <c r="D1487" s="168" t="str">
        <f>IF('Műszaki adattábla'!F1478="","",'Műszaki adattábla'!F1478)</f>
        <v/>
      </c>
      <c r="E1487" s="169" t="str">
        <f>IF(D1487="","",VLOOKUP(D1487,'Műszaki adattábla'!F:R,13,0))</f>
        <v/>
      </c>
      <c r="F1487" s="29" t="str">
        <f>IF(D1487="","",VLOOKUP(D1487,'Műszaki adattábla'!F:M,8,0))</f>
        <v/>
      </c>
      <c r="G1487" s="29" t="str">
        <f>IF(D1487="","",IF('Műszaki adattábla'!L1478="20-99",IF('Műszaki adattábla'!O1478="","Nem adott meg lekötött teljesítményt",VLOOKUP(D1487,'Műszaki adattábla'!F:O,10,0)),0))</f>
        <v/>
      </c>
      <c r="H1487" s="29" t="str">
        <f>IF(D1487="","",VLOOKUP(D1487,'Műszaki adattábla'!F:P,11,0))</f>
        <v/>
      </c>
      <c r="I1487" s="30"/>
      <c r="J1487" s="30"/>
      <c r="K1487" s="31" t="str">
        <f>IF(D1487="","",ROUND(((F1487*I1487*'Műszaki adattábla'!$C$7/'Műszaki adattábla'!$C$8)+(G1487*I1487)+(H1487*I1487))/12*'Műszaki adattábla'!T1478,0))</f>
        <v/>
      </c>
      <c r="L1487" s="32" t="str">
        <f t="shared" si="51"/>
        <v/>
      </c>
    </row>
    <row r="1488" spans="2:12" ht="14.4" thickBot="1" x14ac:dyDescent="0.3">
      <c r="B1488" s="28" t="str">
        <f t="shared" si="50"/>
        <v/>
      </c>
      <c r="C1488" s="167" t="str">
        <f>IF(D1488="","",VLOOKUP(D1488,'Műszaki adattábla'!F:G,2,0))</f>
        <v/>
      </c>
      <c r="D1488" s="168" t="str">
        <f>IF('Műszaki adattábla'!F1479="","",'Műszaki adattábla'!F1479)</f>
        <v/>
      </c>
      <c r="E1488" s="169" t="str">
        <f>IF(D1488="","",VLOOKUP(D1488,'Műszaki adattábla'!F:R,13,0))</f>
        <v/>
      </c>
      <c r="F1488" s="29" t="str">
        <f>IF(D1488="","",VLOOKUP(D1488,'Műszaki adattábla'!F:M,8,0))</f>
        <v/>
      </c>
      <c r="G1488" s="29" t="str">
        <f>IF(D1488="","",IF('Műszaki adattábla'!L1479="20-99",IF('Műszaki adattábla'!O1479="","Nem adott meg lekötött teljesítményt",VLOOKUP(D1488,'Műszaki adattábla'!F:O,10,0)),0))</f>
        <v/>
      </c>
      <c r="H1488" s="29" t="str">
        <f>IF(D1488="","",VLOOKUP(D1488,'Műszaki adattábla'!F:P,11,0))</f>
        <v/>
      </c>
      <c r="I1488" s="30"/>
      <c r="J1488" s="30"/>
      <c r="K1488" s="31" t="str">
        <f>IF(D1488="","",ROUND(((F1488*I1488*'Műszaki adattábla'!$C$7/'Műszaki adattábla'!$C$8)+(G1488*I1488)+(H1488*I1488))/12*'Műszaki adattábla'!T1479,0))</f>
        <v/>
      </c>
      <c r="L1488" s="32" t="str">
        <f t="shared" si="51"/>
        <v/>
      </c>
    </row>
    <row r="1489" spans="2:12" ht="14.4" thickBot="1" x14ac:dyDescent="0.3">
      <c r="B1489" s="28" t="str">
        <f t="shared" si="50"/>
        <v/>
      </c>
      <c r="C1489" s="167" t="str">
        <f>IF(D1489="","",VLOOKUP(D1489,'Műszaki adattábla'!F:G,2,0))</f>
        <v/>
      </c>
      <c r="D1489" s="168" t="str">
        <f>IF('Műszaki adattábla'!F1480="","",'Műszaki adattábla'!F1480)</f>
        <v/>
      </c>
      <c r="E1489" s="169" t="str">
        <f>IF(D1489="","",VLOOKUP(D1489,'Műszaki adattábla'!F:R,13,0))</f>
        <v/>
      </c>
      <c r="F1489" s="29" t="str">
        <f>IF(D1489="","",VLOOKUP(D1489,'Műszaki adattábla'!F:M,8,0))</f>
        <v/>
      </c>
      <c r="G1489" s="29" t="str">
        <f>IF(D1489="","",IF('Műszaki adattábla'!L1480="20-99",IF('Műszaki adattábla'!O1480="","Nem adott meg lekötött teljesítményt",VLOOKUP(D1489,'Műszaki adattábla'!F:O,10,0)),0))</f>
        <v/>
      </c>
      <c r="H1489" s="29" t="str">
        <f>IF(D1489="","",VLOOKUP(D1489,'Műszaki adattábla'!F:P,11,0))</f>
        <v/>
      </c>
      <c r="I1489" s="30"/>
      <c r="J1489" s="30"/>
      <c r="K1489" s="31" t="str">
        <f>IF(D1489="","",ROUND(((F1489*I1489*'Műszaki adattábla'!$C$7/'Műszaki adattábla'!$C$8)+(G1489*I1489)+(H1489*I1489))/12*'Műszaki adattábla'!T1480,0))</f>
        <v/>
      </c>
      <c r="L1489" s="32" t="str">
        <f t="shared" si="51"/>
        <v/>
      </c>
    </row>
    <row r="1490" spans="2:12" ht="14.4" thickBot="1" x14ac:dyDescent="0.3">
      <c r="B1490" s="28" t="str">
        <f t="shared" si="50"/>
        <v/>
      </c>
      <c r="C1490" s="167" t="str">
        <f>IF(D1490="","",VLOOKUP(D1490,'Műszaki adattábla'!F:G,2,0))</f>
        <v/>
      </c>
      <c r="D1490" s="168" t="str">
        <f>IF('Műszaki adattábla'!F1481="","",'Műszaki adattábla'!F1481)</f>
        <v/>
      </c>
      <c r="E1490" s="169" t="str">
        <f>IF(D1490="","",VLOOKUP(D1490,'Műszaki adattábla'!F:R,13,0))</f>
        <v/>
      </c>
      <c r="F1490" s="29" t="str">
        <f>IF(D1490="","",VLOOKUP(D1490,'Műszaki adattábla'!F:M,8,0))</f>
        <v/>
      </c>
      <c r="G1490" s="29" t="str">
        <f>IF(D1490="","",IF('Műszaki adattábla'!L1481="20-99",IF('Műszaki adattábla'!O1481="","Nem adott meg lekötött teljesítményt",VLOOKUP(D1490,'Műszaki adattábla'!F:O,10,0)),0))</f>
        <v/>
      </c>
      <c r="H1490" s="29" t="str">
        <f>IF(D1490="","",VLOOKUP(D1490,'Műszaki adattábla'!F:P,11,0))</f>
        <v/>
      </c>
      <c r="I1490" s="30"/>
      <c r="J1490" s="30"/>
      <c r="K1490" s="31" t="str">
        <f>IF(D1490="","",ROUND(((F1490*I1490*'Műszaki adattábla'!$C$7/'Műszaki adattábla'!$C$8)+(G1490*I1490)+(H1490*I1490))/12*'Műszaki adattábla'!T1481,0))</f>
        <v/>
      </c>
      <c r="L1490" s="32" t="str">
        <f t="shared" si="51"/>
        <v/>
      </c>
    </row>
    <row r="1491" spans="2:12" ht="14.4" thickBot="1" x14ac:dyDescent="0.3">
      <c r="B1491" s="28" t="str">
        <f t="shared" si="50"/>
        <v/>
      </c>
      <c r="C1491" s="167" t="str">
        <f>IF(D1491="","",VLOOKUP(D1491,'Műszaki adattábla'!F:G,2,0))</f>
        <v/>
      </c>
      <c r="D1491" s="168" t="str">
        <f>IF('Műszaki adattábla'!F1482="","",'Műszaki adattábla'!F1482)</f>
        <v/>
      </c>
      <c r="E1491" s="169" t="str">
        <f>IF(D1491="","",VLOOKUP(D1491,'Műszaki adattábla'!F:R,13,0))</f>
        <v/>
      </c>
      <c r="F1491" s="29" t="str">
        <f>IF(D1491="","",VLOOKUP(D1491,'Műszaki adattábla'!F:M,8,0))</f>
        <v/>
      </c>
      <c r="G1491" s="29" t="str">
        <f>IF(D1491="","",IF('Műszaki adattábla'!L1482="20-99",IF('Műszaki adattábla'!O1482="","Nem adott meg lekötött teljesítményt",VLOOKUP(D1491,'Műszaki adattábla'!F:O,10,0)),0))</f>
        <v/>
      </c>
      <c r="H1491" s="29" t="str">
        <f>IF(D1491="","",VLOOKUP(D1491,'Műszaki adattábla'!F:P,11,0))</f>
        <v/>
      </c>
      <c r="I1491" s="30"/>
      <c r="J1491" s="30"/>
      <c r="K1491" s="31" t="str">
        <f>IF(D1491="","",ROUND(((F1491*I1491*'Műszaki adattábla'!$C$7/'Műszaki adattábla'!$C$8)+(G1491*I1491)+(H1491*I1491))/12*'Műszaki adattábla'!T1482,0))</f>
        <v/>
      </c>
      <c r="L1491" s="32" t="str">
        <f t="shared" si="51"/>
        <v/>
      </c>
    </row>
    <row r="1492" spans="2:12" ht="14.4" thickBot="1" x14ac:dyDescent="0.3">
      <c r="B1492" s="28" t="str">
        <f t="shared" si="50"/>
        <v/>
      </c>
      <c r="C1492" s="167" t="str">
        <f>IF(D1492="","",VLOOKUP(D1492,'Műszaki adattábla'!F:G,2,0))</f>
        <v/>
      </c>
      <c r="D1492" s="168" t="str">
        <f>IF('Műszaki adattábla'!F1483="","",'Műszaki adattábla'!F1483)</f>
        <v/>
      </c>
      <c r="E1492" s="169" t="str">
        <f>IF(D1492="","",VLOOKUP(D1492,'Műszaki adattábla'!F:R,13,0))</f>
        <v/>
      </c>
      <c r="F1492" s="29" t="str">
        <f>IF(D1492="","",VLOOKUP(D1492,'Műszaki adattábla'!F:M,8,0))</f>
        <v/>
      </c>
      <c r="G1492" s="29" t="str">
        <f>IF(D1492="","",IF('Műszaki adattábla'!L1483="20-99",IF('Műszaki adattábla'!O1483="","Nem adott meg lekötött teljesítményt",VLOOKUP(D1492,'Műszaki adattábla'!F:O,10,0)),0))</f>
        <v/>
      </c>
      <c r="H1492" s="29" t="str">
        <f>IF(D1492="","",VLOOKUP(D1492,'Műszaki adattábla'!F:P,11,0))</f>
        <v/>
      </c>
      <c r="I1492" s="30"/>
      <c r="J1492" s="30"/>
      <c r="K1492" s="31" t="str">
        <f>IF(D1492="","",ROUND(((F1492*I1492*'Műszaki adattábla'!$C$7/'Műszaki adattábla'!$C$8)+(G1492*I1492)+(H1492*I1492))/12*'Műszaki adattábla'!T1483,0))</f>
        <v/>
      </c>
      <c r="L1492" s="32" t="str">
        <f t="shared" si="51"/>
        <v/>
      </c>
    </row>
    <row r="1493" spans="2:12" ht="14.4" thickBot="1" x14ac:dyDescent="0.3">
      <c r="B1493" s="28" t="str">
        <f t="shared" si="50"/>
        <v/>
      </c>
      <c r="C1493" s="167" t="str">
        <f>IF(D1493="","",VLOOKUP(D1493,'Műszaki adattábla'!F:G,2,0))</f>
        <v/>
      </c>
      <c r="D1493" s="168" t="str">
        <f>IF('Műszaki adattábla'!F1484="","",'Műszaki adattábla'!F1484)</f>
        <v/>
      </c>
      <c r="E1493" s="169" t="str">
        <f>IF(D1493="","",VLOOKUP(D1493,'Műszaki adattábla'!F:R,13,0))</f>
        <v/>
      </c>
      <c r="F1493" s="29" t="str">
        <f>IF(D1493="","",VLOOKUP(D1493,'Műszaki adattábla'!F:M,8,0))</f>
        <v/>
      </c>
      <c r="G1493" s="29" t="str">
        <f>IF(D1493="","",IF('Műszaki adattábla'!L1484="20-99",IF('Műszaki adattábla'!O1484="","Nem adott meg lekötött teljesítményt",VLOOKUP(D1493,'Műszaki adattábla'!F:O,10,0)),0))</f>
        <v/>
      </c>
      <c r="H1493" s="29" t="str">
        <f>IF(D1493="","",VLOOKUP(D1493,'Műszaki adattábla'!F:P,11,0))</f>
        <v/>
      </c>
      <c r="I1493" s="30"/>
      <c r="J1493" s="30"/>
      <c r="K1493" s="31" t="str">
        <f>IF(D1493="","",ROUND(((F1493*I1493*'Műszaki adattábla'!$C$7/'Műszaki adattábla'!$C$8)+(G1493*I1493)+(H1493*I1493))/12*'Műszaki adattábla'!T1484,0))</f>
        <v/>
      </c>
      <c r="L1493" s="32" t="str">
        <f t="shared" si="51"/>
        <v/>
      </c>
    </row>
    <row r="1494" spans="2:12" ht="14.4" thickBot="1" x14ac:dyDescent="0.3">
      <c r="B1494" s="28" t="str">
        <f t="shared" si="50"/>
        <v/>
      </c>
      <c r="C1494" s="167" t="str">
        <f>IF(D1494="","",VLOOKUP(D1494,'Műszaki adattábla'!F:G,2,0))</f>
        <v/>
      </c>
      <c r="D1494" s="168" t="str">
        <f>IF('Műszaki adattábla'!F1485="","",'Műszaki adattábla'!F1485)</f>
        <v/>
      </c>
      <c r="E1494" s="169" t="str">
        <f>IF(D1494="","",VLOOKUP(D1494,'Műszaki adattábla'!F:R,13,0))</f>
        <v/>
      </c>
      <c r="F1494" s="29" t="str">
        <f>IF(D1494="","",VLOOKUP(D1494,'Műszaki adattábla'!F:M,8,0))</f>
        <v/>
      </c>
      <c r="G1494" s="29" t="str">
        <f>IF(D1494="","",IF('Műszaki adattábla'!L1485="20-99",IF('Műszaki adattábla'!O1485="","Nem adott meg lekötött teljesítményt",VLOOKUP(D1494,'Műszaki adattábla'!F:O,10,0)),0))</f>
        <v/>
      </c>
      <c r="H1494" s="29" t="str">
        <f>IF(D1494="","",VLOOKUP(D1494,'Műszaki adattábla'!F:P,11,0))</f>
        <v/>
      </c>
      <c r="I1494" s="30"/>
      <c r="J1494" s="30"/>
      <c r="K1494" s="31" t="str">
        <f>IF(D1494="","",ROUND(((F1494*I1494*'Műszaki adattábla'!$C$7/'Műszaki adattábla'!$C$8)+(G1494*I1494)+(H1494*I1494))/12*'Műszaki adattábla'!T1485,0))</f>
        <v/>
      </c>
      <c r="L1494" s="32" t="str">
        <f t="shared" si="51"/>
        <v/>
      </c>
    </row>
    <row r="1495" spans="2:12" ht="14.4" thickBot="1" x14ac:dyDescent="0.3">
      <c r="B1495" s="28" t="str">
        <f t="shared" si="50"/>
        <v/>
      </c>
      <c r="C1495" s="167" t="str">
        <f>IF(D1495="","",VLOOKUP(D1495,'Műszaki adattábla'!F:G,2,0))</f>
        <v/>
      </c>
      <c r="D1495" s="168" t="str">
        <f>IF('Műszaki adattábla'!F1486="","",'Műszaki adattábla'!F1486)</f>
        <v/>
      </c>
      <c r="E1495" s="169" t="str">
        <f>IF(D1495="","",VLOOKUP(D1495,'Műszaki adattábla'!F:R,13,0))</f>
        <v/>
      </c>
      <c r="F1495" s="29" t="str">
        <f>IF(D1495="","",VLOOKUP(D1495,'Műszaki adattábla'!F:M,8,0))</f>
        <v/>
      </c>
      <c r="G1495" s="29" t="str">
        <f>IF(D1495="","",IF('Műszaki adattábla'!L1486="20-99",IF('Műszaki adattábla'!O1486="","Nem adott meg lekötött teljesítményt",VLOOKUP(D1495,'Műszaki adattábla'!F:O,10,0)),0))</f>
        <v/>
      </c>
      <c r="H1495" s="29" t="str">
        <f>IF(D1495="","",VLOOKUP(D1495,'Műszaki adattábla'!F:P,11,0))</f>
        <v/>
      </c>
      <c r="I1495" s="30"/>
      <c r="J1495" s="30"/>
      <c r="K1495" s="31" t="str">
        <f>IF(D1495="","",ROUND(((F1495*I1495*'Műszaki adattábla'!$C$7/'Műszaki adattábla'!$C$8)+(G1495*I1495)+(H1495*I1495))/12*'Műszaki adattábla'!T1486,0))</f>
        <v/>
      </c>
      <c r="L1495" s="32" t="str">
        <f t="shared" si="51"/>
        <v/>
      </c>
    </row>
    <row r="1496" spans="2:12" ht="14.4" thickBot="1" x14ac:dyDescent="0.3">
      <c r="B1496" s="28" t="str">
        <f t="shared" ref="B1496:B1559" si="52">IF(D1496="","",B1495+1)</f>
        <v/>
      </c>
      <c r="C1496" s="167" t="str">
        <f>IF(D1496="","",VLOOKUP(D1496,'Műszaki adattábla'!F:G,2,0))</f>
        <v/>
      </c>
      <c r="D1496" s="168" t="str">
        <f>IF('Műszaki adattábla'!F1487="","",'Műszaki adattábla'!F1487)</f>
        <v/>
      </c>
      <c r="E1496" s="169" t="str">
        <f>IF(D1496="","",VLOOKUP(D1496,'Műszaki adattábla'!F:R,13,0))</f>
        <v/>
      </c>
      <c r="F1496" s="29" t="str">
        <f>IF(D1496="","",VLOOKUP(D1496,'Műszaki adattábla'!F:M,8,0))</f>
        <v/>
      </c>
      <c r="G1496" s="29" t="str">
        <f>IF(D1496="","",IF('Műszaki adattábla'!L1487="20-99",IF('Műszaki adattábla'!O1487="","Nem adott meg lekötött teljesítményt",VLOOKUP(D1496,'Műszaki adattábla'!F:O,10,0)),0))</f>
        <v/>
      </c>
      <c r="H1496" s="29" t="str">
        <f>IF(D1496="","",VLOOKUP(D1496,'Műszaki adattábla'!F:P,11,0))</f>
        <v/>
      </c>
      <c r="I1496" s="30"/>
      <c r="J1496" s="30"/>
      <c r="K1496" s="31" t="str">
        <f>IF(D1496="","",ROUND(((F1496*I1496*'Műszaki adattábla'!$C$7/'Műszaki adattábla'!$C$8)+(G1496*I1496)+(H1496*I1496))/12*'Műszaki adattábla'!T1487,0))</f>
        <v/>
      </c>
      <c r="L1496" s="32" t="str">
        <f t="shared" ref="L1496:L1559" si="53">IF(D1496="","",ROUND((J1496/1000)*E1496,0))</f>
        <v/>
      </c>
    </row>
    <row r="1497" spans="2:12" ht="14.4" thickBot="1" x14ac:dyDescent="0.3">
      <c r="B1497" s="28" t="str">
        <f t="shared" si="52"/>
        <v/>
      </c>
      <c r="C1497" s="167" t="str">
        <f>IF(D1497="","",VLOOKUP(D1497,'Műszaki adattábla'!F:G,2,0))</f>
        <v/>
      </c>
      <c r="D1497" s="168" t="str">
        <f>IF('Műszaki adattábla'!F1488="","",'Műszaki adattábla'!F1488)</f>
        <v/>
      </c>
      <c r="E1497" s="169" t="str">
        <f>IF(D1497="","",VLOOKUP(D1497,'Műszaki adattábla'!F:R,13,0))</f>
        <v/>
      </c>
      <c r="F1497" s="29" t="str">
        <f>IF(D1497="","",VLOOKUP(D1497,'Műszaki adattábla'!F:M,8,0))</f>
        <v/>
      </c>
      <c r="G1497" s="29" t="str">
        <f>IF(D1497="","",IF('Műszaki adattábla'!L1488="20-99",IF('Műszaki adattábla'!O1488="","Nem adott meg lekötött teljesítményt",VLOOKUP(D1497,'Műszaki adattábla'!F:O,10,0)),0))</f>
        <v/>
      </c>
      <c r="H1497" s="29" t="str">
        <f>IF(D1497="","",VLOOKUP(D1497,'Műszaki adattábla'!F:P,11,0))</f>
        <v/>
      </c>
      <c r="I1497" s="30"/>
      <c r="J1497" s="30"/>
      <c r="K1497" s="31" t="str">
        <f>IF(D1497="","",ROUND(((F1497*I1497*'Műszaki adattábla'!$C$7/'Műszaki adattábla'!$C$8)+(G1497*I1497)+(H1497*I1497))/12*'Műszaki adattábla'!T1488,0))</f>
        <v/>
      </c>
      <c r="L1497" s="32" t="str">
        <f t="shared" si="53"/>
        <v/>
      </c>
    </row>
    <row r="1498" spans="2:12" ht="14.4" thickBot="1" x14ac:dyDescent="0.3">
      <c r="B1498" s="28" t="str">
        <f t="shared" si="52"/>
        <v/>
      </c>
      <c r="C1498" s="167" t="str">
        <f>IF(D1498="","",VLOOKUP(D1498,'Műszaki adattábla'!F:G,2,0))</f>
        <v/>
      </c>
      <c r="D1498" s="168" t="str">
        <f>IF('Műszaki adattábla'!F1489="","",'Műszaki adattábla'!F1489)</f>
        <v/>
      </c>
      <c r="E1498" s="169" t="str">
        <f>IF(D1498="","",VLOOKUP(D1498,'Műszaki adattábla'!F:R,13,0))</f>
        <v/>
      </c>
      <c r="F1498" s="29" t="str">
        <f>IF(D1498="","",VLOOKUP(D1498,'Műszaki adattábla'!F:M,8,0))</f>
        <v/>
      </c>
      <c r="G1498" s="29" t="str">
        <f>IF(D1498="","",IF('Műszaki adattábla'!L1489="20-99",IF('Műszaki adattábla'!O1489="","Nem adott meg lekötött teljesítményt",VLOOKUP(D1498,'Műszaki adattábla'!F:O,10,0)),0))</f>
        <v/>
      </c>
      <c r="H1498" s="29" t="str">
        <f>IF(D1498="","",VLOOKUP(D1498,'Műszaki adattábla'!F:P,11,0))</f>
        <v/>
      </c>
      <c r="I1498" s="30"/>
      <c r="J1498" s="30"/>
      <c r="K1498" s="31" t="str">
        <f>IF(D1498="","",ROUND(((F1498*I1498*'Műszaki adattábla'!$C$7/'Műszaki adattábla'!$C$8)+(G1498*I1498)+(H1498*I1498))/12*'Műszaki adattábla'!T1489,0))</f>
        <v/>
      </c>
      <c r="L1498" s="32" t="str">
        <f t="shared" si="53"/>
        <v/>
      </c>
    </row>
    <row r="1499" spans="2:12" ht="14.4" thickBot="1" x14ac:dyDescent="0.3">
      <c r="B1499" s="28" t="str">
        <f t="shared" si="52"/>
        <v/>
      </c>
      <c r="C1499" s="167" t="str">
        <f>IF(D1499="","",VLOOKUP(D1499,'Műszaki adattábla'!F:G,2,0))</f>
        <v/>
      </c>
      <c r="D1499" s="168" t="str">
        <f>IF('Műszaki adattábla'!F1490="","",'Műszaki adattábla'!F1490)</f>
        <v/>
      </c>
      <c r="E1499" s="169" t="str">
        <f>IF(D1499="","",VLOOKUP(D1499,'Műszaki adattábla'!F:R,13,0))</f>
        <v/>
      </c>
      <c r="F1499" s="29" t="str">
        <f>IF(D1499="","",VLOOKUP(D1499,'Műszaki adattábla'!F:M,8,0))</f>
        <v/>
      </c>
      <c r="G1499" s="29" t="str">
        <f>IF(D1499="","",IF('Műszaki adattábla'!L1490="20-99",IF('Műszaki adattábla'!O1490="","Nem adott meg lekötött teljesítményt",VLOOKUP(D1499,'Műszaki adattábla'!F:O,10,0)),0))</f>
        <v/>
      </c>
      <c r="H1499" s="29" t="str">
        <f>IF(D1499="","",VLOOKUP(D1499,'Műszaki adattábla'!F:P,11,0))</f>
        <v/>
      </c>
      <c r="I1499" s="30"/>
      <c r="J1499" s="30"/>
      <c r="K1499" s="31" t="str">
        <f>IF(D1499="","",ROUND(((F1499*I1499*'Műszaki adattábla'!$C$7/'Műszaki adattábla'!$C$8)+(G1499*I1499)+(H1499*I1499))/12*'Műszaki adattábla'!T1490,0))</f>
        <v/>
      </c>
      <c r="L1499" s="32" t="str">
        <f t="shared" si="53"/>
        <v/>
      </c>
    </row>
    <row r="1500" spans="2:12" ht="14.4" thickBot="1" x14ac:dyDescent="0.3">
      <c r="B1500" s="28" t="str">
        <f t="shared" si="52"/>
        <v/>
      </c>
      <c r="C1500" s="167" t="str">
        <f>IF(D1500="","",VLOOKUP(D1500,'Műszaki adattábla'!F:G,2,0))</f>
        <v/>
      </c>
      <c r="D1500" s="168" t="str">
        <f>IF('Műszaki adattábla'!F1491="","",'Műszaki adattábla'!F1491)</f>
        <v/>
      </c>
      <c r="E1500" s="169" t="str">
        <f>IF(D1500="","",VLOOKUP(D1500,'Műszaki adattábla'!F:R,13,0))</f>
        <v/>
      </c>
      <c r="F1500" s="29" t="str">
        <f>IF(D1500="","",VLOOKUP(D1500,'Műszaki adattábla'!F:M,8,0))</f>
        <v/>
      </c>
      <c r="G1500" s="29" t="str">
        <f>IF(D1500="","",IF('Műszaki adattábla'!L1491="20-99",IF('Műszaki adattábla'!O1491="","Nem adott meg lekötött teljesítményt",VLOOKUP(D1500,'Műszaki adattábla'!F:O,10,0)),0))</f>
        <v/>
      </c>
      <c r="H1500" s="29" t="str">
        <f>IF(D1500="","",VLOOKUP(D1500,'Műszaki adattábla'!F:P,11,0))</f>
        <v/>
      </c>
      <c r="I1500" s="30"/>
      <c r="J1500" s="30"/>
      <c r="K1500" s="31" t="str">
        <f>IF(D1500="","",ROUND(((F1500*I1500*'Műszaki adattábla'!$C$7/'Műszaki adattábla'!$C$8)+(G1500*I1500)+(H1500*I1500))/12*'Műszaki adattábla'!T1491,0))</f>
        <v/>
      </c>
      <c r="L1500" s="32" t="str">
        <f t="shared" si="53"/>
        <v/>
      </c>
    </row>
    <row r="1501" spans="2:12" ht="14.4" thickBot="1" x14ac:dyDescent="0.3">
      <c r="B1501" s="28" t="str">
        <f t="shared" si="52"/>
        <v/>
      </c>
      <c r="C1501" s="167" t="str">
        <f>IF(D1501="","",VLOOKUP(D1501,'Műszaki adattábla'!F:G,2,0))</f>
        <v/>
      </c>
      <c r="D1501" s="168" t="str">
        <f>IF('Műszaki adattábla'!F1492="","",'Műszaki adattábla'!F1492)</f>
        <v/>
      </c>
      <c r="E1501" s="169" t="str">
        <f>IF(D1501="","",VLOOKUP(D1501,'Műszaki adattábla'!F:R,13,0))</f>
        <v/>
      </c>
      <c r="F1501" s="29" t="str">
        <f>IF(D1501="","",VLOOKUP(D1501,'Műszaki adattábla'!F:M,8,0))</f>
        <v/>
      </c>
      <c r="G1501" s="29" t="str">
        <f>IF(D1501="","",IF('Műszaki adattábla'!L1492="20-99",IF('Műszaki adattábla'!O1492="","Nem adott meg lekötött teljesítményt",VLOOKUP(D1501,'Műszaki adattábla'!F:O,10,0)),0))</f>
        <v/>
      </c>
      <c r="H1501" s="29" t="str">
        <f>IF(D1501="","",VLOOKUP(D1501,'Műszaki adattábla'!F:P,11,0))</f>
        <v/>
      </c>
      <c r="I1501" s="30"/>
      <c r="J1501" s="30"/>
      <c r="K1501" s="31" t="str">
        <f>IF(D1501="","",ROUND(((F1501*I1501*'Műszaki adattábla'!$C$7/'Műszaki adattábla'!$C$8)+(G1501*I1501)+(H1501*I1501))/12*'Műszaki adattábla'!T1492,0))</f>
        <v/>
      </c>
      <c r="L1501" s="32" t="str">
        <f t="shared" si="53"/>
        <v/>
      </c>
    </row>
    <row r="1502" spans="2:12" ht="14.4" thickBot="1" x14ac:dyDescent="0.3">
      <c r="B1502" s="28" t="str">
        <f t="shared" si="52"/>
        <v/>
      </c>
      <c r="C1502" s="167" t="str">
        <f>IF(D1502="","",VLOOKUP(D1502,'Műszaki adattábla'!F:G,2,0))</f>
        <v/>
      </c>
      <c r="D1502" s="168" t="str">
        <f>IF('Műszaki adattábla'!F1493="","",'Műszaki adattábla'!F1493)</f>
        <v/>
      </c>
      <c r="E1502" s="169" t="str">
        <f>IF(D1502="","",VLOOKUP(D1502,'Műszaki adattábla'!F:R,13,0))</f>
        <v/>
      </c>
      <c r="F1502" s="29" t="str">
        <f>IF(D1502="","",VLOOKUP(D1502,'Műszaki adattábla'!F:M,8,0))</f>
        <v/>
      </c>
      <c r="G1502" s="29" t="str">
        <f>IF(D1502="","",IF('Műszaki adattábla'!L1493="20-99",IF('Műszaki adattábla'!O1493="","Nem adott meg lekötött teljesítményt",VLOOKUP(D1502,'Műszaki adattábla'!F:O,10,0)),0))</f>
        <v/>
      </c>
      <c r="H1502" s="29" t="str">
        <f>IF(D1502="","",VLOOKUP(D1502,'Műszaki adattábla'!F:P,11,0))</f>
        <v/>
      </c>
      <c r="I1502" s="30"/>
      <c r="J1502" s="30"/>
      <c r="K1502" s="31" t="str">
        <f>IF(D1502="","",ROUND(((F1502*I1502*'Műszaki adattábla'!$C$7/'Műszaki adattábla'!$C$8)+(G1502*I1502)+(H1502*I1502))/12*'Műszaki adattábla'!T1493,0))</f>
        <v/>
      </c>
      <c r="L1502" s="32" t="str">
        <f t="shared" si="53"/>
        <v/>
      </c>
    </row>
    <row r="1503" spans="2:12" ht="14.4" thickBot="1" x14ac:dyDescent="0.3">
      <c r="B1503" s="28" t="str">
        <f t="shared" si="52"/>
        <v/>
      </c>
      <c r="C1503" s="167" t="str">
        <f>IF(D1503="","",VLOOKUP(D1503,'Műszaki adattábla'!F:G,2,0))</f>
        <v/>
      </c>
      <c r="D1503" s="168" t="str">
        <f>IF('Műszaki adattábla'!F1494="","",'Műszaki adattábla'!F1494)</f>
        <v/>
      </c>
      <c r="E1503" s="169" t="str">
        <f>IF(D1503="","",VLOOKUP(D1503,'Műszaki adattábla'!F:R,13,0))</f>
        <v/>
      </c>
      <c r="F1503" s="29" t="str">
        <f>IF(D1503="","",VLOOKUP(D1503,'Műszaki adattábla'!F:M,8,0))</f>
        <v/>
      </c>
      <c r="G1503" s="29" t="str">
        <f>IF(D1503="","",IF('Műszaki adattábla'!L1494="20-99",IF('Műszaki adattábla'!O1494="","Nem adott meg lekötött teljesítményt",VLOOKUP(D1503,'Műszaki adattábla'!F:O,10,0)),0))</f>
        <v/>
      </c>
      <c r="H1503" s="29" t="str">
        <f>IF(D1503="","",VLOOKUP(D1503,'Műszaki adattábla'!F:P,11,0))</f>
        <v/>
      </c>
      <c r="I1503" s="30"/>
      <c r="J1503" s="30"/>
      <c r="K1503" s="31" t="str">
        <f>IF(D1503="","",ROUND(((F1503*I1503*'Műszaki adattábla'!$C$7/'Műszaki adattábla'!$C$8)+(G1503*I1503)+(H1503*I1503))/12*'Műszaki adattábla'!T1494,0))</f>
        <v/>
      </c>
      <c r="L1503" s="32" t="str">
        <f t="shared" si="53"/>
        <v/>
      </c>
    </row>
    <row r="1504" spans="2:12" ht="14.4" thickBot="1" x14ac:dyDescent="0.3">
      <c r="B1504" s="28" t="str">
        <f t="shared" si="52"/>
        <v/>
      </c>
      <c r="C1504" s="167" t="str">
        <f>IF(D1504="","",VLOOKUP(D1504,'Műszaki adattábla'!F:G,2,0))</f>
        <v/>
      </c>
      <c r="D1504" s="168" t="str">
        <f>IF('Műszaki adattábla'!F1495="","",'Műszaki adattábla'!F1495)</f>
        <v/>
      </c>
      <c r="E1504" s="169" t="str">
        <f>IF(D1504="","",VLOOKUP(D1504,'Műszaki adattábla'!F:R,13,0))</f>
        <v/>
      </c>
      <c r="F1504" s="29" t="str">
        <f>IF(D1504="","",VLOOKUP(D1504,'Műszaki adattábla'!F:M,8,0))</f>
        <v/>
      </c>
      <c r="G1504" s="29" t="str">
        <f>IF(D1504="","",IF('Műszaki adattábla'!L1495="20-99",IF('Műszaki adattábla'!O1495="","Nem adott meg lekötött teljesítményt",VLOOKUP(D1504,'Műszaki adattábla'!F:O,10,0)),0))</f>
        <v/>
      </c>
      <c r="H1504" s="29" t="str">
        <f>IF(D1504="","",VLOOKUP(D1504,'Műszaki adattábla'!F:P,11,0))</f>
        <v/>
      </c>
      <c r="I1504" s="30"/>
      <c r="J1504" s="30"/>
      <c r="K1504" s="31" t="str">
        <f>IF(D1504="","",ROUND(((F1504*I1504*'Műszaki adattábla'!$C$7/'Műszaki adattábla'!$C$8)+(G1504*I1504)+(H1504*I1504))/12*'Műszaki adattábla'!T1495,0))</f>
        <v/>
      </c>
      <c r="L1504" s="32" t="str">
        <f t="shared" si="53"/>
        <v/>
      </c>
    </row>
    <row r="1505" spans="2:12" ht="14.4" thickBot="1" x14ac:dyDescent="0.3">
      <c r="B1505" s="28" t="str">
        <f t="shared" si="52"/>
        <v/>
      </c>
      <c r="C1505" s="167" t="str">
        <f>IF(D1505="","",VLOOKUP(D1505,'Műszaki adattábla'!F:G,2,0))</f>
        <v/>
      </c>
      <c r="D1505" s="168" t="str">
        <f>IF('Műszaki adattábla'!F1496="","",'Műszaki adattábla'!F1496)</f>
        <v/>
      </c>
      <c r="E1505" s="169" t="str">
        <f>IF(D1505="","",VLOOKUP(D1505,'Műszaki adattábla'!F:R,13,0))</f>
        <v/>
      </c>
      <c r="F1505" s="29" t="str">
        <f>IF(D1505="","",VLOOKUP(D1505,'Műszaki adattábla'!F:M,8,0))</f>
        <v/>
      </c>
      <c r="G1505" s="29" t="str">
        <f>IF(D1505="","",IF('Műszaki adattábla'!L1496="20-99",IF('Műszaki adattábla'!O1496="","Nem adott meg lekötött teljesítményt",VLOOKUP(D1505,'Műszaki adattábla'!F:O,10,0)),0))</f>
        <v/>
      </c>
      <c r="H1505" s="29" t="str">
        <f>IF(D1505="","",VLOOKUP(D1505,'Műszaki adattábla'!F:P,11,0))</f>
        <v/>
      </c>
      <c r="I1505" s="30"/>
      <c r="J1505" s="30"/>
      <c r="K1505" s="31" t="str">
        <f>IF(D1505="","",ROUND(((F1505*I1505*'Műszaki adattábla'!$C$7/'Műszaki adattábla'!$C$8)+(G1505*I1505)+(H1505*I1505))/12*'Műszaki adattábla'!T1496,0))</f>
        <v/>
      </c>
      <c r="L1505" s="32" t="str">
        <f t="shared" si="53"/>
        <v/>
      </c>
    </row>
    <row r="1506" spans="2:12" ht="14.4" thickBot="1" x14ac:dyDescent="0.3">
      <c r="B1506" s="28" t="str">
        <f t="shared" si="52"/>
        <v/>
      </c>
      <c r="C1506" s="167" t="str">
        <f>IF(D1506="","",VLOOKUP(D1506,'Műszaki adattábla'!F:G,2,0))</f>
        <v/>
      </c>
      <c r="D1506" s="168" t="str">
        <f>IF('Műszaki adattábla'!F1497="","",'Műszaki adattábla'!F1497)</f>
        <v/>
      </c>
      <c r="E1506" s="169" t="str">
        <f>IF(D1506="","",VLOOKUP(D1506,'Műszaki adattábla'!F:R,13,0))</f>
        <v/>
      </c>
      <c r="F1506" s="29" t="str">
        <f>IF(D1506="","",VLOOKUP(D1506,'Műszaki adattábla'!F:M,8,0))</f>
        <v/>
      </c>
      <c r="G1506" s="29" t="str">
        <f>IF(D1506="","",IF('Műszaki adattábla'!L1497="20-99",IF('Műszaki adattábla'!O1497="","Nem adott meg lekötött teljesítményt",VLOOKUP(D1506,'Műszaki adattábla'!F:O,10,0)),0))</f>
        <v/>
      </c>
      <c r="H1506" s="29" t="str">
        <f>IF(D1506="","",VLOOKUP(D1506,'Műszaki adattábla'!F:P,11,0))</f>
        <v/>
      </c>
      <c r="I1506" s="30"/>
      <c r="J1506" s="30"/>
      <c r="K1506" s="31" t="str">
        <f>IF(D1506="","",ROUND(((F1506*I1506*'Műszaki adattábla'!$C$7/'Műszaki adattábla'!$C$8)+(G1506*I1506)+(H1506*I1506))/12*'Műszaki adattábla'!T1497,0))</f>
        <v/>
      </c>
      <c r="L1506" s="32" t="str">
        <f t="shared" si="53"/>
        <v/>
      </c>
    </row>
    <row r="1507" spans="2:12" ht="14.4" thickBot="1" x14ac:dyDescent="0.3">
      <c r="B1507" s="28" t="str">
        <f t="shared" si="52"/>
        <v/>
      </c>
      <c r="C1507" s="167" t="str">
        <f>IF(D1507="","",VLOOKUP(D1507,'Műszaki adattábla'!F:G,2,0))</f>
        <v/>
      </c>
      <c r="D1507" s="168" t="str">
        <f>IF('Műszaki adattábla'!F1498="","",'Műszaki adattábla'!F1498)</f>
        <v/>
      </c>
      <c r="E1507" s="169" t="str">
        <f>IF(D1507="","",VLOOKUP(D1507,'Műszaki adattábla'!F:R,13,0))</f>
        <v/>
      </c>
      <c r="F1507" s="29" t="str">
        <f>IF(D1507="","",VLOOKUP(D1507,'Műszaki adattábla'!F:M,8,0))</f>
        <v/>
      </c>
      <c r="G1507" s="29" t="str">
        <f>IF(D1507="","",IF('Műszaki adattábla'!L1498="20-99",IF('Műszaki adattábla'!O1498="","Nem adott meg lekötött teljesítményt",VLOOKUP(D1507,'Műszaki adattábla'!F:O,10,0)),0))</f>
        <v/>
      </c>
      <c r="H1507" s="29" t="str">
        <f>IF(D1507="","",VLOOKUP(D1507,'Műszaki adattábla'!F:P,11,0))</f>
        <v/>
      </c>
      <c r="I1507" s="30"/>
      <c r="J1507" s="30"/>
      <c r="K1507" s="31" t="str">
        <f>IF(D1507="","",ROUND(((F1507*I1507*'Műszaki adattábla'!$C$7/'Műszaki adattábla'!$C$8)+(G1507*I1507)+(H1507*I1507))/12*'Műszaki adattábla'!T1498,0))</f>
        <v/>
      </c>
      <c r="L1507" s="32" t="str">
        <f t="shared" si="53"/>
        <v/>
      </c>
    </row>
    <row r="1508" spans="2:12" ht="14.4" thickBot="1" x14ac:dyDescent="0.3">
      <c r="B1508" s="28" t="str">
        <f t="shared" si="52"/>
        <v/>
      </c>
      <c r="C1508" s="167" t="str">
        <f>IF(D1508="","",VLOOKUP(D1508,'Műszaki adattábla'!F:G,2,0))</f>
        <v/>
      </c>
      <c r="D1508" s="168" t="str">
        <f>IF('Műszaki adattábla'!F1499="","",'Műszaki adattábla'!F1499)</f>
        <v/>
      </c>
      <c r="E1508" s="169" t="str">
        <f>IF(D1508="","",VLOOKUP(D1508,'Műszaki adattábla'!F:R,13,0))</f>
        <v/>
      </c>
      <c r="F1508" s="29" t="str">
        <f>IF(D1508="","",VLOOKUP(D1508,'Műszaki adattábla'!F:M,8,0))</f>
        <v/>
      </c>
      <c r="G1508" s="29" t="str">
        <f>IF(D1508="","",IF('Műszaki adattábla'!L1499="20-99",IF('Műszaki adattábla'!O1499="","Nem adott meg lekötött teljesítményt",VLOOKUP(D1508,'Műszaki adattábla'!F:O,10,0)),0))</f>
        <v/>
      </c>
      <c r="H1508" s="29" t="str">
        <f>IF(D1508="","",VLOOKUP(D1508,'Műszaki adattábla'!F:P,11,0))</f>
        <v/>
      </c>
      <c r="I1508" s="30"/>
      <c r="J1508" s="30"/>
      <c r="K1508" s="31" t="str">
        <f>IF(D1508="","",ROUND(((F1508*I1508*'Műszaki adattábla'!$C$7/'Műszaki adattábla'!$C$8)+(G1508*I1508)+(H1508*I1508))/12*'Műszaki adattábla'!T1499,0))</f>
        <v/>
      </c>
      <c r="L1508" s="32" t="str">
        <f t="shared" si="53"/>
        <v/>
      </c>
    </row>
    <row r="1509" spans="2:12" ht="14.4" thickBot="1" x14ac:dyDescent="0.3">
      <c r="B1509" s="28" t="str">
        <f t="shared" si="52"/>
        <v/>
      </c>
      <c r="C1509" s="167" t="str">
        <f>IF(D1509="","",VLOOKUP(D1509,'Műszaki adattábla'!F:G,2,0))</f>
        <v/>
      </c>
      <c r="D1509" s="168" t="str">
        <f>IF('Műszaki adattábla'!F1500="","",'Műszaki adattábla'!F1500)</f>
        <v/>
      </c>
      <c r="E1509" s="169" t="str">
        <f>IF(D1509="","",VLOOKUP(D1509,'Műszaki adattábla'!F:R,13,0))</f>
        <v/>
      </c>
      <c r="F1509" s="29" t="str">
        <f>IF(D1509="","",VLOOKUP(D1509,'Műszaki adattábla'!F:M,8,0))</f>
        <v/>
      </c>
      <c r="G1509" s="29" t="str">
        <f>IF(D1509="","",IF('Műszaki adattábla'!L1500="20-99",IF('Műszaki adattábla'!O1500="","Nem adott meg lekötött teljesítményt",VLOOKUP(D1509,'Műszaki adattábla'!F:O,10,0)),0))</f>
        <v/>
      </c>
      <c r="H1509" s="29" t="str">
        <f>IF(D1509="","",VLOOKUP(D1509,'Műszaki adattábla'!F:P,11,0))</f>
        <v/>
      </c>
      <c r="I1509" s="30"/>
      <c r="J1509" s="30"/>
      <c r="K1509" s="31" t="str">
        <f>IF(D1509="","",ROUND(((F1509*I1509*'Műszaki adattábla'!$C$7/'Műszaki adattábla'!$C$8)+(G1509*I1509)+(H1509*I1509))/12*'Műszaki adattábla'!T1500,0))</f>
        <v/>
      </c>
      <c r="L1509" s="32" t="str">
        <f t="shared" si="53"/>
        <v/>
      </c>
    </row>
    <row r="1510" spans="2:12" ht="14.4" thickBot="1" x14ac:dyDescent="0.3">
      <c r="B1510" s="28" t="str">
        <f t="shared" si="52"/>
        <v/>
      </c>
      <c r="C1510" s="167" t="str">
        <f>IF(D1510="","",VLOOKUP(D1510,'Műszaki adattábla'!F:G,2,0))</f>
        <v/>
      </c>
      <c r="D1510" s="168" t="str">
        <f>IF('Műszaki adattábla'!F1501="","",'Műszaki adattábla'!F1501)</f>
        <v/>
      </c>
      <c r="E1510" s="169" t="str">
        <f>IF(D1510="","",VLOOKUP(D1510,'Műszaki adattábla'!F:R,13,0))</f>
        <v/>
      </c>
      <c r="F1510" s="29" t="str">
        <f>IF(D1510="","",VLOOKUP(D1510,'Műszaki adattábla'!F:M,8,0))</f>
        <v/>
      </c>
      <c r="G1510" s="29" t="str">
        <f>IF(D1510="","",IF('Műszaki adattábla'!L1501="20-99",IF('Műszaki adattábla'!O1501="","Nem adott meg lekötött teljesítményt",VLOOKUP(D1510,'Műszaki adattábla'!F:O,10,0)),0))</f>
        <v/>
      </c>
      <c r="H1510" s="29" t="str">
        <f>IF(D1510="","",VLOOKUP(D1510,'Műszaki adattábla'!F:P,11,0))</f>
        <v/>
      </c>
      <c r="I1510" s="30"/>
      <c r="J1510" s="30"/>
      <c r="K1510" s="31" t="str">
        <f>IF(D1510="","",ROUND(((F1510*I1510*'Műszaki adattábla'!$C$7/'Műszaki adattábla'!$C$8)+(G1510*I1510)+(H1510*I1510))/12*'Műszaki adattábla'!T1501,0))</f>
        <v/>
      </c>
      <c r="L1510" s="32" t="str">
        <f t="shared" si="53"/>
        <v/>
      </c>
    </row>
    <row r="1511" spans="2:12" ht="14.4" thickBot="1" x14ac:dyDescent="0.3">
      <c r="B1511" s="28" t="str">
        <f t="shared" si="52"/>
        <v/>
      </c>
      <c r="C1511" s="167" t="str">
        <f>IF(D1511="","",VLOOKUP(D1511,'Műszaki adattábla'!F:G,2,0))</f>
        <v/>
      </c>
      <c r="D1511" s="168" t="str">
        <f>IF('Műszaki adattábla'!F1502="","",'Műszaki adattábla'!F1502)</f>
        <v/>
      </c>
      <c r="E1511" s="169" t="str">
        <f>IF(D1511="","",VLOOKUP(D1511,'Műszaki adattábla'!F:R,13,0))</f>
        <v/>
      </c>
      <c r="F1511" s="29" t="str">
        <f>IF(D1511="","",VLOOKUP(D1511,'Műszaki adattábla'!F:M,8,0))</f>
        <v/>
      </c>
      <c r="G1511" s="29" t="str">
        <f>IF(D1511="","",IF('Műszaki adattábla'!L1502="20-99",IF('Műszaki adattábla'!O1502="","Nem adott meg lekötött teljesítményt",VLOOKUP(D1511,'Műszaki adattábla'!F:O,10,0)),0))</f>
        <v/>
      </c>
      <c r="H1511" s="29" t="str">
        <f>IF(D1511="","",VLOOKUP(D1511,'Műszaki adattábla'!F:P,11,0))</f>
        <v/>
      </c>
      <c r="I1511" s="30"/>
      <c r="J1511" s="30"/>
      <c r="K1511" s="31" t="str">
        <f>IF(D1511="","",ROUND(((F1511*I1511*'Műszaki adattábla'!$C$7/'Műszaki adattábla'!$C$8)+(G1511*I1511)+(H1511*I1511))/12*'Műszaki adattábla'!T1502,0))</f>
        <v/>
      </c>
      <c r="L1511" s="32" t="str">
        <f t="shared" si="53"/>
        <v/>
      </c>
    </row>
    <row r="1512" spans="2:12" ht="14.4" thickBot="1" x14ac:dyDescent="0.3">
      <c r="B1512" s="28" t="str">
        <f t="shared" si="52"/>
        <v/>
      </c>
      <c r="C1512" s="167" t="str">
        <f>IF(D1512="","",VLOOKUP(D1512,'Műszaki adattábla'!F:G,2,0))</f>
        <v/>
      </c>
      <c r="D1512" s="168" t="str">
        <f>IF('Műszaki adattábla'!F1503="","",'Műszaki adattábla'!F1503)</f>
        <v/>
      </c>
      <c r="E1512" s="169" t="str">
        <f>IF(D1512="","",VLOOKUP(D1512,'Műszaki adattábla'!F:R,13,0))</f>
        <v/>
      </c>
      <c r="F1512" s="29" t="str">
        <f>IF(D1512="","",VLOOKUP(D1512,'Műszaki adattábla'!F:M,8,0))</f>
        <v/>
      </c>
      <c r="G1512" s="29" t="str">
        <f>IF(D1512="","",IF('Műszaki adattábla'!L1503="20-99",IF('Műszaki adattábla'!O1503="","Nem adott meg lekötött teljesítményt",VLOOKUP(D1512,'Műszaki adattábla'!F:O,10,0)),0))</f>
        <v/>
      </c>
      <c r="H1512" s="29" t="str">
        <f>IF(D1512="","",VLOOKUP(D1512,'Műszaki adattábla'!F:P,11,0))</f>
        <v/>
      </c>
      <c r="I1512" s="30"/>
      <c r="J1512" s="30"/>
      <c r="K1512" s="31" t="str">
        <f>IF(D1512="","",ROUND(((F1512*I1512*'Műszaki adattábla'!$C$7/'Műszaki adattábla'!$C$8)+(G1512*I1512)+(H1512*I1512))/12*'Műszaki adattábla'!T1503,0))</f>
        <v/>
      </c>
      <c r="L1512" s="32" t="str">
        <f t="shared" si="53"/>
        <v/>
      </c>
    </row>
    <row r="1513" spans="2:12" ht="14.4" thickBot="1" x14ac:dyDescent="0.3">
      <c r="B1513" s="28" t="str">
        <f t="shared" si="52"/>
        <v/>
      </c>
      <c r="C1513" s="167" t="str">
        <f>IF(D1513="","",VLOOKUP(D1513,'Műszaki adattábla'!F:G,2,0))</f>
        <v/>
      </c>
      <c r="D1513" s="168" t="str">
        <f>IF('Műszaki adattábla'!F1504="","",'Műszaki adattábla'!F1504)</f>
        <v/>
      </c>
      <c r="E1513" s="169" t="str">
        <f>IF(D1513="","",VLOOKUP(D1513,'Műszaki adattábla'!F:R,13,0))</f>
        <v/>
      </c>
      <c r="F1513" s="29" t="str">
        <f>IF(D1513="","",VLOOKUP(D1513,'Műszaki adattábla'!F:M,8,0))</f>
        <v/>
      </c>
      <c r="G1513" s="29" t="str">
        <f>IF(D1513="","",IF('Műszaki adattábla'!L1504="20-99",IF('Műszaki adattábla'!O1504="","Nem adott meg lekötött teljesítményt",VLOOKUP(D1513,'Műszaki adattábla'!F:O,10,0)),0))</f>
        <v/>
      </c>
      <c r="H1513" s="29" t="str">
        <f>IF(D1513="","",VLOOKUP(D1513,'Műszaki adattábla'!F:P,11,0))</f>
        <v/>
      </c>
      <c r="I1513" s="30"/>
      <c r="J1513" s="30"/>
      <c r="K1513" s="31" t="str">
        <f>IF(D1513="","",ROUND(((F1513*I1513*'Műszaki adattábla'!$C$7/'Műszaki adattábla'!$C$8)+(G1513*I1513)+(H1513*I1513))/12*'Műszaki adattábla'!T1504,0))</f>
        <v/>
      </c>
      <c r="L1513" s="32" t="str">
        <f t="shared" si="53"/>
        <v/>
      </c>
    </row>
    <row r="1514" spans="2:12" ht="14.4" thickBot="1" x14ac:dyDescent="0.3">
      <c r="B1514" s="28" t="str">
        <f t="shared" si="52"/>
        <v/>
      </c>
      <c r="C1514" s="167" t="str">
        <f>IF(D1514="","",VLOOKUP(D1514,'Műszaki adattábla'!F:G,2,0))</f>
        <v/>
      </c>
      <c r="D1514" s="168" t="str">
        <f>IF('Műszaki adattábla'!F1505="","",'Műszaki adattábla'!F1505)</f>
        <v/>
      </c>
      <c r="E1514" s="169" t="str">
        <f>IF(D1514="","",VLOOKUP(D1514,'Műszaki adattábla'!F:R,13,0))</f>
        <v/>
      </c>
      <c r="F1514" s="29" t="str">
        <f>IF(D1514="","",VLOOKUP(D1514,'Műszaki adattábla'!F:M,8,0))</f>
        <v/>
      </c>
      <c r="G1514" s="29" t="str">
        <f>IF(D1514="","",IF('Műszaki adattábla'!L1505="20-99",IF('Műszaki adattábla'!O1505="","Nem adott meg lekötött teljesítményt",VLOOKUP(D1514,'Műszaki adattábla'!F:O,10,0)),0))</f>
        <v/>
      </c>
      <c r="H1514" s="29" t="str">
        <f>IF(D1514="","",VLOOKUP(D1514,'Műszaki adattábla'!F:P,11,0))</f>
        <v/>
      </c>
      <c r="I1514" s="30"/>
      <c r="J1514" s="30"/>
      <c r="K1514" s="31" t="str">
        <f>IF(D1514="","",ROUND(((F1514*I1514*'Műszaki adattábla'!$C$7/'Műszaki adattábla'!$C$8)+(G1514*I1514)+(H1514*I1514))/12*'Műszaki adattábla'!T1505,0))</f>
        <v/>
      </c>
      <c r="L1514" s="32" t="str">
        <f t="shared" si="53"/>
        <v/>
      </c>
    </row>
    <row r="1515" spans="2:12" ht="14.4" thickBot="1" x14ac:dyDescent="0.3">
      <c r="B1515" s="28" t="str">
        <f t="shared" si="52"/>
        <v/>
      </c>
      <c r="C1515" s="167" t="str">
        <f>IF(D1515="","",VLOOKUP(D1515,'Műszaki adattábla'!F:G,2,0))</f>
        <v/>
      </c>
      <c r="D1515" s="168" t="str">
        <f>IF('Műszaki adattábla'!F1506="","",'Műszaki adattábla'!F1506)</f>
        <v/>
      </c>
      <c r="E1515" s="169" t="str">
        <f>IF(D1515="","",VLOOKUP(D1515,'Műszaki adattábla'!F:R,13,0))</f>
        <v/>
      </c>
      <c r="F1515" s="29" t="str">
        <f>IF(D1515="","",VLOOKUP(D1515,'Műszaki adattábla'!F:M,8,0))</f>
        <v/>
      </c>
      <c r="G1515" s="29" t="str">
        <f>IF(D1515="","",IF('Műszaki adattábla'!L1506="20-99",IF('Műszaki adattábla'!O1506="","Nem adott meg lekötött teljesítményt",VLOOKUP(D1515,'Műszaki adattábla'!F:O,10,0)),0))</f>
        <v/>
      </c>
      <c r="H1515" s="29" t="str">
        <f>IF(D1515="","",VLOOKUP(D1515,'Műszaki adattábla'!F:P,11,0))</f>
        <v/>
      </c>
      <c r="I1515" s="30"/>
      <c r="J1515" s="30"/>
      <c r="K1515" s="31" t="str">
        <f>IF(D1515="","",ROUND(((F1515*I1515*'Műszaki adattábla'!$C$7/'Műszaki adattábla'!$C$8)+(G1515*I1515)+(H1515*I1515))/12*'Műszaki adattábla'!T1506,0))</f>
        <v/>
      </c>
      <c r="L1515" s="32" t="str">
        <f t="shared" si="53"/>
        <v/>
      </c>
    </row>
    <row r="1516" spans="2:12" ht="14.4" thickBot="1" x14ac:dyDescent="0.3">
      <c r="B1516" s="28" t="str">
        <f t="shared" si="52"/>
        <v/>
      </c>
      <c r="C1516" s="167" t="str">
        <f>IF(D1516="","",VLOOKUP(D1516,'Műszaki adattábla'!F:G,2,0))</f>
        <v/>
      </c>
      <c r="D1516" s="168" t="str">
        <f>IF('Műszaki adattábla'!F1507="","",'Műszaki adattábla'!F1507)</f>
        <v/>
      </c>
      <c r="E1516" s="169" t="str">
        <f>IF(D1516="","",VLOOKUP(D1516,'Műszaki adattábla'!F:R,13,0))</f>
        <v/>
      </c>
      <c r="F1516" s="29" t="str">
        <f>IF(D1516="","",VLOOKUP(D1516,'Műszaki adattábla'!F:M,8,0))</f>
        <v/>
      </c>
      <c r="G1516" s="29" t="str">
        <f>IF(D1516="","",IF('Műszaki adattábla'!L1507="20-99",IF('Műszaki adattábla'!O1507="","Nem adott meg lekötött teljesítményt",VLOOKUP(D1516,'Műszaki adattábla'!F:O,10,0)),0))</f>
        <v/>
      </c>
      <c r="H1516" s="29" t="str">
        <f>IF(D1516="","",VLOOKUP(D1516,'Műszaki adattábla'!F:P,11,0))</f>
        <v/>
      </c>
      <c r="I1516" s="30"/>
      <c r="J1516" s="30"/>
      <c r="K1516" s="31" t="str">
        <f>IF(D1516="","",ROUND(((F1516*I1516*'Műszaki adattábla'!$C$7/'Műszaki adattábla'!$C$8)+(G1516*I1516)+(H1516*I1516))/12*'Műszaki adattábla'!T1507,0))</f>
        <v/>
      </c>
      <c r="L1516" s="32" t="str">
        <f t="shared" si="53"/>
        <v/>
      </c>
    </row>
    <row r="1517" spans="2:12" ht="14.4" thickBot="1" x14ac:dyDescent="0.3">
      <c r="B1517" s="28" t="str">
        <f t="shared" si="52"/>
        <v/>
      </c>
      <c r="C1517" s="167" t="str">
        <f>IF(D1517="","",VLOOKUP(D1517,'Műszaki adattábla'!F:G,2,0))</f>
        <v/>
      </c>
      <c r="D1517" s="168" t="str">
        <f>IF('Műszaki adattábla'!F1508="","",'Műszaki adattábla'!F1508)</f>
        <v/>
      </c>
      <c r="E1517" s="169" t="str">
        <f>IF(D1517="","",VLOOKUP(D1517,'Műszaki adattábla'!F:R,13,0))</f>
        <v/>
      </c>
      <c r="F1517" s="29" t="str">
        <f>IF(D1517="","",VLOOKUP(D1517,'Műszaki adattábla'!F:M,8,0))</f>
        <v/>
      </c>
      <c r="G1517" s="29" t="str">
        <f>IF(D1517="","",IF('Műszaki adattábla'!L1508="20-99",IF('Műszaki adattábla'!O1508="","Nem adott meg lekötött teljesítményt",VLOOKUP(D1517,'Műszaki adattábla'!F:O,10,0)),0))</f>
        <v/>
      </c>
      <c r="H1517" s="29" t="str">
        <f>IF(D1517="","",VLOOKUP(D1517,'Műszaki adattábla'!F:P,11,0))</f>
        <v/>
      </c>
      <c r="I1517" s="30"/>
      <c r="J1517" s="30"/>
      <c r="K1517" s="31" t="str">
        <f>IF(D1517="","",ROUND(((F1517*I1517*'Műszaki adattábla'!$C$7/'Műszaki adattábla'!$C$8)+(G1517*I1517)+(H1517*I1517))/12*'Műszaki adattábla'!T1508,0))</f>
        <v/>
      </c>
      <c r="L1517" s="32" t="str">
        <f t="shared" si="53"/>
        <v/>
      </c>
    </row>
    <row r="1518" spans="2:12" ht="14.4" thickBot="1" x14ac:dyDescent="0.3">
      <c r="B1518" s="28" t="str">
        <f t="shared" si="52"/>
        <v/>
      </c>
      <c r="C1518" s="167" t="str">
        <f>IF(D1518="","",VLOOKUP(D1518,'Műszaki adattábla'!F:G,2,0))</f>
        <v/>
      </c>
      <c r="D1518" s="168" t="str">
        <f>IF('Műszaki adattábla'!F1509="","",'Műszaki adattábla'!F1509)</f>
        <v/>
      </c>
      <c r="E1518" s="169" t="str">
        <f>IF(D1518="","",VLOOKUP(D1518,'Műszaki adattábla'!F:R,13,0))</f>
        <v/>
      </c>
      <c r="F1518" s="29" t="str">
        <f>IF(D1518="","",VLOOKUP(D1518,'Műszaki adattábla'!F:M,8,0))</f>
        <v/>
      </c>
      <c r="G1518" s="29" t="str">
        <f>IF(D1518="","",IF('Műszaki adattábla'!L1509="20-99",IF('Műszaki adattábla'!O1509="","Nem adott meg lekötött teljesítményt",VLOOKUP(D1518,'Műszaki adattábla'!F:O,10,0)),0))</f>
        <v/>
      </c>
      <c r="H1518" s="29" t="str">
        <f>IF(D1518="","",VLOOKUP(D1518,'Műszaki adattábla'!F:P,11,0))</f>
        <v/>
      </c>
      <c r="I1518" s="30"/>
      <c r="J1518" s="30"/>
      <c r="K1518" s="31" t="str">
        <f>IF(D1518="","",ROUND(((F1518*I1518*'Műszaki adattábla'!$C$7/'Műszaki adattábla'!$C$8)+(G1518*I1518)+(H1518*I1518))/12*'Műszaki adattábla'!T1509,0))</f>
        <v/>
      </c>
      <c r="L1518" s="32" t="str">
        <f t="shared" si="53"/>
        <v/>
      </c>
    </row>
    <row r="1519" spans="2:12" ht="14.4" thickBot="1" x14ac:dyDescent="0.3">
      <c r="B1519" s="28" t="str">
        <f t="shared" si="52"/>
        <v/>
      </c>
      <c r="C1519" s="167" t="str">
        <f>IF(D1519="","",VLOOKUP(D1519,'Műszaki adattábla'!F:G,2,0))</f>
        <v/>
      </c>
      <c r="D1519" s="168" t="str">
        <f>IF('Műszaki adattábla'!F1510="","",'Műszaki adattábla'!F1510)</f>
        <v/>
      </c>
      <c r="E1519" s="169" t="str">
        <f>IF(D1519="","",VLOOKUP(D1519,'Műszaki adattábla'!F:R,13,0))</f>
        <v/>
      </c>
      <c r="F1519" s="29" t="str">
        <f>IF(D1519="","",VLOOKUP(D1519,'Műszaki adattábla'!F:M,8,0))</f>
        <v/>
      </c>
      <c r="G1519" s="29" t="str">
        <f>IF(D1519="","",IF('Műszaki adattábla'!L1510="20-99",IF('Műszaki adattábla'!O1510="","Nem adott meg lekötött teljesítményt",VLOOKUP(D1519,'Műszaki adattábla'!F:O,10,0)),0))</f>
        <v/>
      </c>
      <c r="H1519" s="29" t="str">
        <f>IF(D1519="","",VLOOKUP(D1519,'Műszaki adattábla'!F:P,11,0))</f>
        <v/>
      </c>
      <c r="I1519" s="30"/>
      <c r="J1519" s="30"/>
      <c r="K1519" s="31" t="str">
        <f>IF(D1519="","",ROUND(((F1519*I1519*'Műszaki adattábla'!$C$7/'Műszaki adattábla'!$C$8)+(G1519*I1519)+(H1519*I1519))/12*'Műszaki adattábla'!T1510,0))</f>
        <v/>
      </c>
      <c r="L1519" s="32" t="str">
        <f t="shared" si="53"/>
        <v/>
      </c>
    </row>
    <row r="1520" spans="2:12" ht="14.4" thickBot="1" x14ac:dyDescent="0.3">
      <c r="B1520" s="28" t="str">
        <f t="shared" si="52"/>
        <v/>
      </c>
      <c r="C1520" s="167" t="str">
        <f>IF(D1520="","",VLOOKUP(D1520,'Műszaki adattábla'!F:G,2,0))</f>
        <v/>
      </c>
      <c r="D1520" s="168" t="str">
        <f>IF('Műszaki adattábla'!F1511="","",'Műszaki adattábla'!F1511)</f>
        <v/>
      </c>
      <c r="E1520" s="169" t="str">
        <f>IF(D1520="","",VLOOKUP(D1520,'Műszaki adattábla'!F:R,13,0))</f>
        <v/>
      </c>
      <c r="F1520" s="29" t="str">
        <f>IF(D1520="","",VLOOKUP(D1520,'Műszaki adattábla'!F:M,8,0))</f>
        <v/>
      </c>
      <c r="G1520" s="29" t="str">
        <f>IF(D1520="","",IF('Műszaki adattábla'!L1511="20-99",IF('Műszaki adattábla'!O1511="","Nem adott meg lekötött teljesítményt",VLOOKUP(D1520,'Műszaki adattábla'!F:O,10,0)),0))</f>
        <v/>
      </c>
      <c r="H1520" s="29" t="str">
        <f>IF(D1520="","",VLOOKUP(D1520,'Műszaki adattábla'!F:P,11,0))</f>
        <v/>
      </c>
      <c r="I1520" s="30"/>
      <c r="J1520" s="30"/>
      <c r="K1520" s="31" t="str">
        <f>IF(D1520="","",ROUND(((F1520*I1520*'Műszaki adattábla'!$C$7/'Műszaki adattábla'!$C$8)+(G1520*I1520)+(H1520*I1520))/12*'Műszaki adattábla'!T1511,0))</f>
        <v/>
      </c>
      <c r="L1520" s="32" t="str">
        <f t="shared" si="53"/>
        <v/>
      </c>
    </row>
    <row r="1521" spans="2:12" ht="14.4" thickBot="1" x14ac:dyDescent="0.3">
      <c r="B1521" s="28" t="str">
        <f t="shared" si="52"/>
        <v/>
      </c>
      <c r="C1521" s="167" t="str">
        <f>IF(D1521="","",VLOOKUP(D1521,'Műszaki adattábla'!F:G,2,0))</f>
        <v/>
      </c>
      <c r="D1521" s="168" t="str">
        <f>IF('Műszaki adattábla'!F1512="","",'Műszaki adattábla'!F1512)</f>
        <v/>
      </c>
      <c r="E1521" s="169" t="str">
        <f>IF(D1521="","",VLOOKUP(D1521,'Műszaki adattábla'!F:R,13,0))</f>
        <v/>
      </c>
      <c r="F1521" s="29" t="str">
        <f>IF(D1521="","",VLOOKUP(D1521,'Műszaki adattábla'!F:M,8,0))</f>
        <v/>
      </c>
      <c r="G1521" s="29" t="str">
        <f>IF(D1521="","",IF('Műszaki adattábla'!L1512="20-99",IF('Műszaki adattábla'!O1512="","Nem adott meg lekötött teljesítményt",VLOOKUP(D1521,'Műszaki adattábla'!F:O,10,0)),0))</f>
        <v/>
      </c>
      <c r="H1521" s="29" t="str">
        <f>IF(D1521="","",VLOOKUP(D1521,'Műszaki adattábla'!F:P,11,0))</f>
        <v/>
      </c>
      <c r="I1521" s="30"/>
      <c r="J1521" s="30"/>
      <c r="K1521" s="31" t="str">
        <f>IF(D1521="","",ROUND(((F1521*I1521*'Műszaki adattábla'!$C$7/'Műszaki adattábla'!$C$8)+(G1521*I1521)+(H1521*I1521))/12*'Műszaki adattábla'!T1512,0))</f>
        <v/>
      </c>
      <c r="L1521" s="32" t="str">
        <f t="shared" si="53"/>
        <v/>
      </c>
    </row>
    <row r="1522" spans="2:12" ht="14.4" thickBot="1" x14ac:dyDescent="0.3">
      <c r="B1522" s="28" t="str">
        <f t="shared" si="52"/>
        <v/>
      </c>
      <c r="C1522" s="167" t="str">
        <f>IF(D1522="","",VLOOKUP(D1522,'Műszaki adattábla'!F:G,2,0))</f>
        <v/>
      </c>
      <c r="D1522" s="168" t="str">
        <f>IF('Műszaki adattábla'!F1513="","",'Műszaki adattábla'!F1513)</f>
        <v/>
      </c>
      <c r="E1522" s="169" t="str">
        <f>IF(D1522="","",VLOOKUP(D1522,'Műszaki adattábla'!F:R,13,0))</f>
        <v/>
      </c>
      <c r="F1522" s="29" t="str">
        <f>IF(D1522="","",VLOOKUP(D1522,'Műszaki adattábla'!F:M,8,0))</f>
        <v/>
      </c>
      <c r="G1522" s="29" t="str">
        <f>IF(D1522="","",IF('Műszaki adattábla'!L1513="20-99",IF('Műszaki adattábla'!O1513="","Nem adott meg lekötött teljesítményt",VLOOKUP(D1522,'Műszaki adattábla'!F:O,10,0)),0))</f>
        <v/>
      </c>
      <c r="H1522" s="29" t="str">
        <f>IF(D1522="","",VLOOKUP(D1522,'Műszaki adattábla'!F:P,11,0))</f>
        <v/>
      </c>
      <c r="I1522" s="30"/>
      <c r="J1522" s="30"/>
      <c r="K1522" s="31" t="str">
        <f>IF(D1522="","",ROUND(((F1522*I1522*'Műszaki adattábla'!$C$7/'Műszaki adattábla'!$C$8)+(G1522*I1522)+(H1522*I1522))/12*'Műszaki adattábla'!T1513,0))</f>
        <v/>
      </c>
      <c r="L1522" s="32" t="str">
        <f t="shared" si="53"/>
        <v/>
      </c>
    </row>
    <row r="1523" spans="2:12" ht="14.4" thickBot="1" x14ac:dyDescent="0.3">
      <c r="B1523" s="28" t="str">
        <f t="shared" si="52"/>
        <v/>
      </c>
      <c r="C1523" s="167" t="str">
        <f>IF(D1523="","",VLOOKUP(D1523,'Műszaki adattábla'!F:G,2,0))</f>
        <v/>
      </c>
      <c r="D1523" s="168" t="str">
        <f>IF('Műszaki adattábla'!F1514="","",'Műszaki adattábla'!F1514)</f>
        <v/>
      </c>
      <c r="E1523" s="169" t="str">
        <f>IF(D1523="","",VLOOKUP(D1523,'Műszaki adattábla'!F:R,13,0))</f>
        <v/>
      </c>
      <c r="F1523" s="29" t="str">
        <f>IF(D1523="","",VLOOKUP(D1523,'Műszaki adattábla'!F:M,8,0))</f>
        <v/>
      </c>
      <c r="G1523" s="29" t="str">
        <f>IF(D1523="","",IF('Műszaki adattábla'!L1514="20-99",IF('Műszaki adattábla'!O1514="","Nem adott meg lekötött teljesítményt",VLOOKUP(D1523,'Műszaki adattábla'!F:O,10,0)),0))</f>
        <v/>
      </c>
      <c r="H1523" s="29" t="str">
        <f>IF(D1523="","",VLOOKUP(D1523,'Műszaki adattábla'!F:P,11,0))</f>
        <v/>
      </c>
      <c r="I1523" s="30"/>
      <c r="J1523" s="30"/>
      <c r="K1523" s="31" t="str">
        <f>IF(D1523="","",ROUND(((F1523*I1523*'Műszaki adattábla'!$C$7/'Műszaki adattábla'!$C$8)+(G1523*I1523)+(H1523*I1523))/12*'Műszaki adattábla'!T1514,0))</f>
        <v/>
      </c>
      <c r="L1523" s="32" t="str">
        <f t="shared" si="53"/>
        <v/>
      </c>
    </row>
    <row r="1524" spans="2:12" ht="14.4" thickBot="1" x14ac:dyDescent="0.3">
      <c r="B1524" s="28" t="str">
        <f t="shared" si="52"/>
        <v/>
      </c>
      <c r="C1524" s="167" t="str">
        <f>IF(D1524="","",VLOOKUP(D1524,'Műszaki adattábla'!F:G,2,0))</f>
        <v/>
      </c>
      <c r="D1524" s="168" t="str">
        <f>IF('Műszaki adattábla'!F1515="","",'Műszaki adattábla'!F1515)</f>
        <v/>
      </c>
      <c r="E1524" s="169" t="str">
        <f>IF(D1524="","",VLOOKUP(D1524,'Műszaki adattábla'!F:R,13,0))</f>
        <v/>
      </c>
      <c r="F1524" s="29" t="str">
        <f>IF(D1524="","",VLOOKUP(D1524,'Műszaki adattábla'!F:M,8,0))</f>
        <v/>
      </c>
      <c r="G1524" s="29" t="str">
        <f>IF(D1524="","",IF('Műszaki adattábla'!L1515="20-99",IF('Műszaki adattábla'!O1515="","Nem adott meg lekötött teljesítményt",VLOOKUP(D1524,'Műszaki adattábla'!F:O,10,0)),0))</f>
        <v/>
      </c>
      <c r="H1524" s="29" t="str">
        <f>IF(D1524="","",VLOOKUP(D1524,'Műszaki adattábla'!F:P,11,0))</f>
        <v/>
      </c>
      <c r="I1524" s="30"/>
      <c r="J1524" s="30"/>
      <c r="K1524" s="31" t="str">
        <f>IF(D1524="","",ROUND(((F1524*I1524*'Műszaki adattábla'!$C$7/'Műszaki adattábla'!$C$8)+(G1524*I1524)+(H1524*I1524))/12*'Műszaki adattábla'!T1515,0))</f>
        <v/>
      </c>
      <c r="L1524" s="32" t="str">
        <f t="shared" si="53"/>
        <v/>
      </c>
    </row>
    <row r="1525" spans="2:12" ht="14.4" thickBot="1" x14ac:dyDescent="0.3">
      <c r="B1525" s="28" t="str">
        <f t="shared" si="52"/>
        <v/>
      </c>
      <c r="C1525" s="167" t="str">
        <f>IF(D1525="","",VLOOKUP(D1525,'Műszaki adattábla'!F:G,2,0))</f>
        <v/>
      </c>
      <c r="D1525" s="168" t="str">
        <f>IF('Műszaki adattábla'!F1516="","",'Műszaki adattábla'!F1516)</f>
        <v/>
      </c>
      <c r="E1525" s="169" t="str">
        <f>IF(D1525="","",VLOOKUP(D1525,'Műszaki adattábla'!F:R,13,0))</f>
        <v/>
      </c>
      <c r="F1525" s="29" t="str">
        <f>IF(D1525="","",VLOOKUP(D1525,'Műszaki adattábla'!F:M,8,0))</f>
        <v/>
      </c>
      <c r="G1525" s="29" t="str">
        <f>IF(D1525="","",IF('Műszaki adattábla'!L1516="20-99",IF('Műszaki adattábla'!O1516="","Nem adott meg lekötött teljesítményt",VLOOKUP(D1525,'Műszaki adattábla'!F:O,10,0)),0))</f>
        <v/>
      </c>
      <c r="H1525" s="29" t="str">
        <f>IF(D1525="","",VLOOKUP(D1525,'Műszaki adattábla'!F:P,11,0))</f>
        <v/>
      </c>
      <c r="I1525" s="30"/>
      <c r="J1525" s="30"/>
      <c r="K1525" s="31" t="str">
        <f>IF(D1525="","",ROUND(((F1525*I1525*'Műszaki adattábla'!$C$7/'Műszaki adattábla'!$C$8)+(G1525*I1525)+(H1525*I1525))/12*'Műszaki adattábla'!T1516,0))</f>
        <v/>
      </c>
      <c r="L1525" s="32" t="str">
        <f t="shared" si="53"/>
        <v/>
      </c>
    </row>
    <row r="1526" spans="2:12" ht="14.4" thickBot="1" x14ac:dyDescent="0.3">
      <c r="B1526" s="28" t="str">
        <f t="shared" si="52"/>
        <v/>
      </c>
      <c r="C1526" s="167" t="str">
        <f>IF(D1526="","",VLOOKUP(D1526,'Műszaki adattábla'!F:G,2,0))</f>
        <v/>
      </c>
      <c r="D1526" s="168" t="str">
        <f>IF('Műszaki adattábla'!F1517="","",'Műszaki adattábla'!F1517)</f>
        <v/>
      </c>
      <c r="E1526" s="169" t="str">
        <f>IF(D1526="","",VLOOKUP(D1526,'Műszaki adattábla'!F:R,13,0))</f>
        <v/>
      </c>
      <c r="F1526" s="29" t="str">
        <f>IF(D1526="","",VLOOKUP(D1526,'Műszaki adattábla'!F:M,8,0))</f>
        <v/>
      </c>
      <c r="G1526" s="29" t="str">
        <f>IF(D1526="","",IF('Műszaki adattábla'!L1517="20-99",IF('Műszaki adattábla'!O1517="","Nem adott meg lekötött teljesítményt",VLOOKUP(D1526,'Műszaki adattábla'!F:O,10,0)),0))</f>
        <v/>
      </c>
      <c r="H1526" s="29" t="str">
        <f>IF(D1526="","",VLOOKUP(D1526,'Műszaki adattábla'!F:P,11,0))</f>
        <v/>
      </c>
      <c r="I1526" s="30"/>
      <c r="J1526" s="30"/>
      <c r="K1526" s="31" t="str">
        <f>IF(D1526="","",ROUND(((F1526*I1526*'Műszaki adattábla'!$C$7/'Műszaki adattábla'!$C$8)+(G1526*I1526)+(H1526*I1526))/12*'Műszaki adattábla'!T1517,0))</f>
        <v/>
      </c>
      <c r="L1526" s="32" t="str">
        <f t="shared" si="53"/>
        <v/>
      </c>
    </row>
    <row r="1527" spans="2:12" ht="14.4" thickBot="1" x14ac:dyDescent="0.3">
      <c r="B1527" s="28" t="str">
        <f t="shared" si="52"/>
        <v/>
      </c>
      <c r="C1527" s="167" t="str">
        <f>IF(D1527="","",VLOOKUP(D1527,'Műszaki adattábla'!F:G,2,0))</f>
        <v/>
      </c>
      <c r="D1527" s="168" t="str">
        <f>IF('Műszaki adattábla'!F1518="","",'Műszaki adattábla'!F1518)</f>
        <v/>
      </c>
      <c r="E1527" s="169" t="str">
        <f>IF(D1527="","",VLOOKUP(D1527,'Műszaki adattábla'!F:R,13,0))</f>
        <v/>
      </c>
      <c r="F1527" s="29" t="str">
        <f>IF(D1527="","",VLOOKUP(D1527,'Műszaki adattábla'!F:M,8,0))</f>
        <v/>
      </c>
      <c r="G1527" s="29" t="str">
        <f>IF(D1527="","",IF('Műszaki adattábla'!L1518="20-99",IF('Műszaki adattábla'!O1518="","Nem adott meg lekötött teljesítményt",VLOOKUP(D1527,'Műszaki adattábla'!F:O,10,0)),0))</f>
        <v/>
      </c>
      <c r="H1527" s="29" t="str">
        <f>IF(D1527="","",VLOOKUP(D1527,'Műszaki adattábla'!F:P,11,0))</f>
        <v/>
      </c>
      <c r="I1527" s="30"/>
      <c r="J1527" s="30"/>
      <c r="K1527" s="31" t="str">
        <f>IF(D1527="","",ROUND(((F1527*I1527*'Műszaki adattábla'!$C$7/'Műszaki adattábla'!$C$8)+(G1527*I1527)+(H1527*I1527))/12*'Műszaki adattábla'!T1518,0))</f>
        <v/>
      </c>
      <c r="L1527" s="32" t="str">
        <f t="shared" si="53"/>
        <v/>
      </c>
    </row>
    <row r="1528" spans="2:12" ht="14.4" thickBot="1" x14ac:dyDescent="0.3">
      <c r="B1528" s="28" t="str">
        <f t="shared" si="52"/>
        <v/>
      </c>
      <c r="C1528" s="167" t="str">
        <f>IF(D1528="","",VLOOKUP(D1528,'Műszaki adattábla'!F:G,2,0))</f>
        <v/>
      </c>
      <c r="D1528" s="168" t="str">
        <f>IF('Műszaki adattábla'!F1519="","",'Műszaki adattábla'!F1519)</f>
        <v/>
      </c>
      <c r="E1528" s="169" t="str">
        <f>IF(D1528="","",VLOOKUP(D1528,'Műszaki adattábla'!F:R,13,0))</f>
        <v/>
      </c>
      <c r="F1528" s="29" t="str">
        <f>IF(D1528="","",VLOOKUP(D1528,'Műszaki adattábla'!F:M,8,0))</f>
        <v/>
      </c>
      <c r="G1528" s="29" t="str">
        <f>IF(D1528="","",IF('Műszaki adattábla'!L1519="20-99",IF('Műszaki adattábla'!O1519="","Nem adott meg lekötött teljesítményt",VLOOKUP(D1528,'Műszaki adattábla'!F:O,10,0)),0))</f>
        <v/>
      </c>
      <c r="H1528" s="29" t="str">
        <f>IF(D1528="","",VLOOKUP(D1528,'Műszaki adattábla'!F:P,11,0))</f>
        <v/>
      </c>
      <c r="I1528" s="30"/>
      <c r="J1528" s="30"/>
      <c r="K1528" s="31" t="str">
        <f>IF(D1528="","",ROUND(((F1528*I1528*'Műszaki adattábla'!$C$7/'Műszaki adattábla'!$C$8)+(G1528*I1528)+(H1528*I1528))/12*'Műszaki adattábla'!T1519,0))</f>
        <v/>
      </c>
      <c r="L1528" s="32" t="str">
        <f t="shared" si="53"/>
        <v/>
      </c>
    </row>
    <row r="1529" spans="2:12" ht="14.4" thickBot="1" x14ac:dyDescent="0.3">
      <c r="B1529" s="28" t="str">
        <f t="shared" si="52"/>
        <v/>
      </c>
      <c r="C1529" s="167" t="str">
        <f>IF(D1529="","",VLOOKUP(D1529,'Műszaki adattábla'!F:G,2,0))</f>
        <v/>
      </c>
      <c r="D1529" s="168" t="str">
        <f>IF('Műszaki adattábla'!F1520="","",'Műszaki adattábla'!F1520)</f>
        <v/>
      </c>
      <c r="E1529" s="169" t="str">
        <f>IF(D1529="","",VLOOKUP(D1529,'Műszaki adattábla'!F:R,13,0))</f>
        <v/>
      </c>
      <c r="F1529" s="29" t="str">
        <f>IF(D1529="","",VLOOKUP(D1529,'Műszaki adattábla'!F:M,8,0))</f>
        <v/>
      </c>
      <c r="G1529" s="29" t="str">
        <f>IF(D1529="","",IF('Műszaki adattábla'!L1520="20-99",IF('Műszaki adattábla'!O1520="","Nem adott meg lekötött teljesítményt",VLOOKUP(D1529,'Műszaki adattábla'!F:O,10,0)),0))</f>
        <v/>
      </c>
      <c r="H1529" s="29" t="str">
        <f>IF(D1529="","",VLOOKUP(D1529,'Műszaki adattábla'!F:P,11,0))</f>
        <v/>
      </c>
      <c r="I1529" s="30"/>
      <c r="J1529" s="30"/>
      <c r="K1529" s="31" t="str">
        <f>IF(D1529="","",ROUND(((F1529*I1529*'Műszaki adattábla'!$C$7/'Műszaki adattábla'!$C$8)+(G1529*I1529)+(H1529*I1529))/12*'Műszaki adattábla'!T1520,0))</f>
        <v/>
      </c>
      <c r="L1529" s="32" t="str">
        <f t="shared" si="53"/>
        <v/>
      </c>
    </row>
    <row r="1530" spans="2:12" ht="14.4" thickBot="1" x14ac:dyDescent="0.3">
      <c r="B1530" s="28" t="str">
        <f t="shared" si="52"/>
        <v/>
      </c>
      <c r="C1530" s="167" t="str">
        <f>IF(D1530="","",VLOOKUP(D1530,'Műszaki adattábla'!F:G,2,0))</f>
        <v/>
      </c>
      <c r="D1530" s="168" t="str">
        <f>IF('Műszaki adattábla'!F1521="","",'Műszaki adattábla'!F1521)</f>
        <v/>
      </c>
      <c r="E1530" s="169" t="str">
        <f>IF(D1530="","",VLOOKUP(D1530,'Műszaki adattábla'!F:R,13,0))</f>
        <v/>
      </c>
      <c r="F1530" s="29" t="str">
        <f>IF(D1530="","",VLOOKUP(D1530,'Műszaki adattábla'!F:M,8,0))</f>
        <v/>
      </c>
      <c r="G1530" s="29" t="str">
        <f>IF(D1530="","",IF('Műszaki adattábla'!L1521="20-99",IF('Műszaki adattábla'!O1521="","Nem adott meg lekötött teljesítményt",VLOOKUP(D1530,'Műszaki adattábla'!F:O,10,0)),0))</f>
        <v/>
      </c>
      <c r="H1530" s="29" t="str">
        <f>IF(D1530="","",VLOOKUP(D1530,'Műszaki adattábla'!F:P,11,0))</f>
        <v/>
      </c>
      <c r="I1530" s="30"/>
      <c r="J1530" s="30"/>
      <c r="K1530" s="31" t="str">
        <f>IF(D1530="","",ROUND(((F1530*I1530*'Műszaki adattábla'!$C$7/'Műszaki adattábla'!$C$8)+(G1530*I1530)+(H1530*I1530))/12*'Műszaki adattábla'!T1521,0))</f>
        <v/>
      </c>
      <c r="L1530" s="32" t="str">
        <f t="shared" si="53"/>
        <v/>
      </c>
    </row>
    <row r="1531" spans="2:12" ht="14.4" thickBot="1" x14ac:dyDescent="0.3">
      <c r="B1531" s="28" t="str">
        <f t="shared" si="52"/>
        <v/>
      </c>
      <c r="C1531" s="167" t="str">
        <f>IF(D1531="","",VLOOKUP(D1531,'Műszaki adattábla'!F:G,2,0))</f>
        <v/>
      </c>
      <c r="D1531" s="168" t="str">
        <f>IF('Műszaki adattábla'!F1522="","",'Műszaki adattábla'!F1522)</f>
        <v/>
      </c>
      <c r="E1531" s="169" t="str">
        <f>IF(D1531="","",VLOOKUP(D1531,'Műszaki adattábla'!F:R,13,0))</f>
        <v/>
      </c>
      <c r="F1531" s="29" t="str">
        <f>IF(D1531="","",VLOOKUP(D1531,'Műszaki adattábla'!F:M,8,0))</f>
        <v/>
      </c>
      <c r="G1531" s="29" t="str">
        <f>IF(D1531="","",IF('Műszaki adattábla'!L1522="20-99",IF('Műszaki adattábla'!O1522="","Nem adott meg lekötött teljesítményt",VLOOKUP(D1531,'Műszaki adattábla'!F:O,10,0)),0))</f>
        <v/>
      </c>
      <c r="H1531" s="29" t="str">
        <f>IF(D1531="","",VLOOKUP(D1531,'Műszaki adattábla'!F:P,11,0))</f>
        <v/>
      </c>
      <c r="I1531" s="30"/>
      <c r="J1531" s="30"/>
      <c r="K1531" s="31" t="str">
        <f>IF(D1531="","",ROUND(((F1531*I1531*'Műszaki adattábla'!$C$7/'Műszaki adattábla'!$C$8)+(G1531*I1531)+(H1531*I1531))/12*'Műszaki adattábla'!T1522,0))</f>
        <v/>
      </c>
      <c r="L1531" s="32" t="str">
        <f t="shared" si="53"/>
        <v/>
      </c>
    </row>
    <row r="1532" spans="2:12" ht="14.4" thickBot="1" x14ac:dyDescent="0.3">
      <c r="B1532" s="28" t="str">
        <f t="shared" si="52"/>
        <v/>
      </c>
      <c r="C1532" s="167" t="str">
        <f>IF(D1532="","",VLOOKUP(D1532,'Műszaki adattábla'!F:G,2,0))</f>
        <v/>
      </c>
      <c r="D1532" s="168" t="str">
        <f>IF('Műszaki adattábla'!F1523="","",'Műszaki adattábla'!F1523)</f>
        <v/>
      </c>
      <c r="E1532" s="169" t="str">
        <f>IF(D1532="","",VLOOKUP(D1532,'Műszaki adattábla'!F:R,13,0))</f>
        <v/>
      </c>
      <c r="F1532" s="29" t="str">
        <f>IF(D1532="","",VLOOKUP(D1532,'Műszaki adattábla'!F:M,8,0))</f>
        <v/>
      </c>
      <c r="G1532" s="29" t="str">
        <f>IF(D1532="","",IF('Műszaki adattábla'!L1523="20-99",IF('Műszaki adattábla'!O1523="","Nem adott meg lekötött teljesítményt",VLOOKUP(D1532,'Műszaki adattábla'!F:O,10,0)),0))</f>
        <v/>
      </c>
      <c r="H1532" s="29" t="str">
        <f>IF(D1532="","",VLOOKUP(D1532,'Műszaki adattábla'!F:P,11,0))</f>
        <v/>
      </c>
      <c r="I1532" s="30"/>
      <c r="J1532" s="30"/>
      <c r="K1532" s="31" t="str">
        <f>IF(D1532="","",ROUND(((F1532*I1532*'Műszaki adattábla'!$C$7/'Műszaki adattábla'!$C$8)+(G1532*I1532)+(H1532*I1532))/12*'Műszaki adattábla'!T1523,0))</f>
        <v/>
      </c>
      <c r="L1532" s="32" t="str">
        <f t="shared" si="53"/>
        <v/>
      </c>
    </row>
    <row r="1533" spans="2:12" ht="14.4" thickBot="1" x14ac:dyDescent="0.3">
      <c r="B1533" s="28" t="str">
        <f t="shared" si="52"/>
        <v/>
      </c>
      <c r="C1533" s="167" t="str">
        <f>IF(D1533="","",VLOOKUP(D1533,'Műszaki adattábla'!F:G,2,0))</f>
        <v/>
      </c>
      <c r="D1533" s="168" t="str">
        <f>IF('Műszaki adattábla'!F1524="","",'Műszaki adattábla'!F1524)</f>
        <v/>
      </c>
      <c r="E1533" s="169" t="str">
        <f>IF(D1533="","",VLOOKUP(D1533,'Műszaki adattábla'!F:R,13,0))</f>
        <v/>
      </c>
      <c r="F1533" s="29" t="str">
        <f>IF(D1533="","",VLOOKUP(D1533,'Műszaki adattábla'!F:M,8,0))</f>
        <v/>
      </c>
      <c r="G1533" s="29" t="str">
        <f>IF(D1533="","",IF('Műszaki adattábla'!L1524="20-99",IF('Műszaki adattábla'!O1524="","Nem adott meg lekötött teljesítményt",VLOOKUP(D1533,'Műszaki adattábla'!F:O,10,0)),0))</f>
        <v/>
      </c>
      <c r="H1533" s="29" t="str">
        <f>IF(D1533="","",VLOOKUP(D1533,'Műszaki adattábla'!F:P,11,0))</f>
        <v/>
      </c>
      <c r="I1533" s="30"/>
      <c r="J1533" s="30"/>
      <c r="K1533" s="31" t="str">
        <f>IF(D1533="","",ROUND(((F1533*I1533*'Műszaki adattábla'!$C$7/'Műszaki adattábla'!$C$8)+(G1533*I1533)+(H1533*I1533))/12*'Műszaki adattábla'!T1524,0))</f>
        <v/>
      </c>
      <c r="L1533" s="32" t="str">
        <f t="shared" si="53"/>
        <v/>
      </c>
    </row>
    <row r="1534" spans="2:12" ht="14.4" thickBot="1" x14ac:dyDescent="0.3">
      <c r="B1534" s="28" t="str">
        <f t="shared" si="52"/>
        <v/>
      </c>
      <c r="C1534" s="167" t="str">
        <f>IF(D1534="","",VLOOKUP(D1534,'Műszaki adattábla'!F:G,2,0))</f>
        <v/>
      </c>
      <c r="D1534" s="168" t="str">
        <f>IF('Műszaki adattábla'!F1525="","",'Műszaki adattábla'!F1525)</f>
        <v/>
      </c>
      <c r="E1534" s="169" t="str">
        <f>IF(D1534="","",VLOOKUP(D1534,'Műszaki adattábla'!F:R,13,0))</f>
        <v/>
      </c>
      <c r="F1534" s="29" t="str">
        <f>IF(D1534="","",VLOOKUP(D1534,'Műszaki adattábla'!F:M,8,0))</f>
        <v/>
      </c>
      <c r="G1534" s="29" t="str">
        <f>IF(D1534="","",IF('Műszaki adattábla'!L1525="20-99",IF('Műszaki adattábla'!O1525="","Nem adott meg lekötött teljesítményt",VLOOKUP(D1534,'Műszaki adattábla'!F:O,10,0)),0))</f>
        <v/>
      </c>
      <c r="H1534" s="29" t="str">
        <f>IF(D1534="","",VLOOKUP(D1534,'Műszaki adattábla'!F:P,11,0))</f>
        <v/>
      </c>
      <c r="I1534" s="30"/>
      <c r="J1534" s="30"/>
      <c r="K1534" s="31" t="str">
        <f>IF(D1534="","",ROUND(((F1534*I1534*'Műszaki adattábla'!$C$7/'Műszaki adattábla'!$C$8)+(G1534*I1534)+(H1534*I1534))/12*'Műszaki adattábla'!T1525,0))</f>
        <v/>
      </c>
      <c r="L1534" s="32" t="str">
        <f t="shared" si="53"/>
        <v/>
      </c>
    </row>
    <row r="1535" spans="2:12" ht="14.4" thickBot="1" x14ac:dyDescent="0.3">
      <c r="B1535" s="28" t="str">
        <f t="shared" si="52"/>
        <v/>
      </c>
      <c r="C1535" s="167" t="str">
        <f>IF(D1535="","",VLOOKUP(D1535,'Műszaki adattábla'!F:G,2,0))</f>
        <v/>
      </c>
      <c r="D1535" s="168" t="str">
        <f>IF('Műszaki adattábla'!F1526="","",'Műszaki adattábla'!F1526)</f>
        <v/>
      </c>
      <c r="E1535" s="169" t="str">
        <f>IF(D1535="","",VLOOKUP(D1535,'Műszaki adattábla'!F:R,13,0))</f>
        <v/>
      </c>
      <c r="F1535" s="29" t="str">
        <f>IF(D1535="","",VLOOKUP(D1535,'Műszaki adattábla'!F:M,8,0))</f>
        <v/>
      </c>
      <c r="G1535" s="29" t="str">
        <f>IF(D1535="","",IF('Műszaki adattábla'!L1526="20-99",IF('Műszaki adattábla'!O1526="","Nem adott meg lekötött teljesítményt",VLOOKUP(D1535,'Műszaki adattábla'!F:O,10,0)),0))</f>
        <v/>
      </c>
      <c r="H1535" s="29" t="str">
        <f>IF(D1535="","",VLOOKUP(D1535,'Műszaki adattábla'!F:P,11,0))</f>
        <v/>
      </c>
      <c r="I1535" s="30"/>
      <c r="J1535" s="30"/>
      <c r="K1535" s="31" t="str">
        <f>IF(D1535="","",ROUND(((F1535*I1535*'Műszaki adattábla'!$C$7/'Műszaki adattábla'!$C$8)+(G1535*I1535)+(H1535*I1535))/12*'Műszaki adattábla'!T1526,0))</f>
        <v/>
      </c>
      <c r="L1535" s="32" t="str">
        <f t="shared" si="53"/>
        <v/>
      </c>
    </row>
    <row r="1536" spans="2:12" ht="14.4" thickBot="1" x14ac:dyDescent="0.3">
      <c r="B1536" s="28" t="str">
        <f t="shared" si="52"/>
        <v/>
      </c>
      <c r="C1536" s="167" t="str">
        <f>IF(D1536="","",VLOOKUP(D1536,'Műszaki adattábla'!F:G,2,0))</f>
        <v/>
      </c>
      <c r="D1536" s="168" t="str">
        <f>IF('Műszaki adattábla'!F1527="","",'Műszaki adattábla'!F1527)</f>
        <v/>
      </c>
      <c r="E1536" s="169" t="str">
        <f>IF(D1536="","",VLOOKUP(D1536,'Műszaki adattábla'!F:R,13,0))</f>
        <v/>
      </c>
      <c r="F1536" s="29" t="str">
        <f>IF(D1536="","",VLOOKUP(D1536,'Műszaki adattábla'!F:M,8,0))</f>
        <v/>
      </c>
      <c r="G1536" s="29" t="str">
        <f>IF(D1536="","",IF('Műszaki adattábla'!L1527="20-99",IF('Műszaki adattábla'!O1527="","Nem adott meg lekötött teljesítményt",VLOOKUP(D1536,'Műszaki adattábla'!F:O,10,0)),0))</f>
        <v/>
      </c>
      <c r="H1536" s="29" t="str">
        <f>IF(D1536="","",VLOOKUP(D1536,'Műszaki adattábla'!F:P,11,0))</f>
        <v/>
      </c>
      <c r="I1536" s="30"/>
      <c r="J1536" s="30"/>
      <c r="K1536" s="31" t="str">
        <f>IF(D1536="","",ROUND(((F1536*I1536*'Műszaki adattábla'!$C$7/'Műszaki adattábla'!$C$8)+(G1536*I1536)+(H1536*I1536))/12*'Műszaki adattábla'!T1527,0))</f>
        <v/>
      </c>
      <c r="L1536" s="32" t="str">
        <f t="shared" si="53"/>
        <v/>
      </c>
    </row>
    <row r="1537" spans="2:12" ht="14.4" thickBot="1" x14ac:dyDescent="0.3">
      <c r="B1537" s="28" t="str">
        <f t="shared" si="52"/>
        <v/>
      </c>
      <c r="C1537" s="167" t="str">
        <f>IF(D1537="","",VLOOKUP(D1537,'Műszaki adattábla'!F:G,2,0))</f>
        <v/>
      </c>
      <c r="D1537" s="168" t="str">
        <f>IF('Műszaki adattábla'!F1528="","",'Műszaki adattábla'!F1528)</f>
        <v/>
      </c>
      <c r="E1537" s="169" t="str">
        <f>IF(D1537="","",VLOOKUP(D1537,'Műszaki adattábla'!F:R,13,0))</f>
        <v/>
      </c>
      <c r="F1537" s="29" t="str">
        <f>IF(D1537="","",VLOOKUP(D1537,'Műszaki adattábla'!F:M,8,0))</f>
        <v/>
      </c>
      <c r="G1537" s="29" t="str">
        <f>IF(D1537="","",IF('Műszaki adattábla'!L1528="20-99",IF('Műszaki adattábla'!O1528="","Nem adott meg lekötött teljesítményt",VLOOKUP(D1537,'Műszaki adattábla'!F:O,10,0)),0))</f>
        <v/>
      </c>
      <c r="H1537" s="29" t="str">
        <f>IF(D1537="","",VLOOKUP(D1537,'Műszaki adattábla'!F:P,11,0))</f>
        <v/>
      </c>
      <c r="I1537" s="30"/>
      <c r="J1537" s="30"/>
      <c r="K1537" s="31" t="str">
        <f>IF(D1537="","",ROUND(((F1537*I1537*'Műszaki adattábla'!$C$7/'Műszaki adattábla'!$C$8)+(G1537*I1537)+(H1537*I1537))/12*'Műszaki adattábla'!T1528,0))</f>
        <v/>
      </c>
      <c r="L1537" s="32" t="str">
        <f t="shared" si="53"/>
        <v/>
      </c>
    </row>
    <row r="1538" spans="2:12" ht="14.4" thickBot="1" x14ac:dyDescent="0.3">
      <c r="B1538" s="28" t="str">
        <f t="shared" si="52"/>
        <v/>
      </c>
      <c r="C1538" s="167" t="str">
        <f>IF(D1538="","",VLOOKUP(D1538,'Műszaki adattábla'!F:G,2,0))</f>
        <v/>
      </c>
      <c r="D1538" s="168" t="str">
        <f>IF('Műszaki adattábla'!F1529="","",'Műszaki adattábla'!F1529)</f>
        <v/>
      </c>
      <c r="E1538" s="169" t="str">
        <f>IF(D1538="","",VLOOKUP(D1538,'Műszaki adattábla'!F:R,13,0))</f>
        <v/>
      </c>
      <c r="F1538" s="29" t="str">
        <f>IF(D1538="","",VLOOKUP(D1538,'Műszaki adattábla'!F:M,8,0))</f>
        <v/>
      </c>
      <c r="G1538" s="29" t="str">
        <f>IF(D1538="","",IF('Műszaki adattábla'!L1529="20-99",IF('Műszaki adattábla'!O1529="","Nem adott meg lekötött teljesítményt",VLOOKUP(D1538,'Műszaki adattábla'!F:O,10,0)),0))</f>
        <v/>
      </c>
      <c r="H1538" s="29" t="str">
        <f>IF(D1538="","",VLOOKUP(D1538,'Műszaki adattábla'!F:P,11,0))</f>
        <v/>
      </c>
      <c r="I1538" s="30"/>
      <c r="J1538" s="30"/>
      <c r="K1538" s="31" t="str">
        <f>IF(D1538="","",ROUND(((F1538*I1538*'Műszaki adattábla'!$C$7/'Műszaki adattábla'!$C$8)+(G1538*I1538)+(H1538*I1538))/12*'Műszaki adattábla'!T1529,0))</f>
        <v/>
      </c>
      <c r="L1538" s="32" t="str">
        <f t="shared" si="53"/>
        <v/>
      </c>
    </row>
    <row r="1539" spans="2:12" ht="14.4" thickBot="1" x14ac:dyDescent="0.3">
      <c r="B1539" s="28" t="str">
        <f t="shared" si="52"/>
        <v/>
      </c>
      <c r="C1539" s="167" t="str">
        <f>IF(D1539="","",VLOOKUP(D1539,'Műszaki adattábla'!F:G,2,0))</f>
        <v/>
      </c>
      <c r="D1539" s="168" t="str">
        <f>IF('Műszaki adattábla'!F1530="","",'Műszaki adattábla'!F1530)</f>
        <v/>
      </c>
      <c r="E1539" s="169" t="str">
        <f>IF(D1539="","",VLOOKUP(D1539,'Műszaki adattábla'!F:R,13,0))</f>
        <v/>
      </c>
      <c r="F1539" s="29" t="str">
        <f>IF(D1539="","",VLOOKUP(D1539,'Műszaki adattábla'!F:M,8,0))</f>
        <v/>
      </c>
      <c r="G1539" s="29" t="str">
        <f>IF(D1539="","",IF('Műszaki adattábla'!L1530="20-99",IF('Műszaki adattábla'!O1530="","Nem adott meg lekötött teljesítményt",VLOOKUP(D1539,'Műszaki adattábla'!F:O,10,0)),0))</f>
        <v/>
      </c>
      <c r="H1539" s="29" t="str">
        <f>IF(D1539="","",VLOOKUP(D1539,'Műszaki adattábla'!F:P,11,0))</f>
        <v/>
      </c>
      <c r="I1539" s="30"/>
      <c r="J1539" s="30"/>
      <c r="K1539" s="31" t="str">
        <f>IF(D1539="","",ROUND(((F1539*I1539*'Műszaki adattábla'!$C$7/'Műszaki adattábla'!$C$8)+(G1539*I1539)+(H1539*I1539))/12*'Műszaki adattábla'!T1530,0))</f>
        <v/>
      </c>
      <c r="L1539" s="32" t="str">
        <f t="shared" si="53"/>
        <v/>
      </c>
    </row>
    <row r="1540" spans="2:12" ht="14.4" thickBot="1" x14ac:dyDescent="0.3">
      <c r="B1540" s="28" t="str">
        <f t="shared" si="52"/>
        <v/>
      </c>
      <c r="C1540" s="167" t="str">
        <f>IF(D1540="","",VLOOKUP(D1540,'Műszaki adattábla'!F:G,2,0))</f>
        <v/>
      </c>
      <c r="D1540" s="168" t="str">
        <f>IF('Műszaki adattábla'!F1531="","",'Műszaki adattábla'!F1531)</f>
        <v/>
      </c>
      <c r="E1540" s="169" t="str">
        <f>IF(D1540="","",VLOOKUP(D1540,'Műszaki adattábla'!F:R,13,0))</f>
        <v/>
      </c>
      <c r="F1540" s="29" t="str">
        <f>IF(D1540="","",VLOOKUP(D1540,'Műszaki adattábla'!F:M,8,0))</f>
        <v/>
      </c>
      <c r="G1540" s="29" t="str">
        <f>IF(D1540="","",IF('Műszaki adattábla'!L1531="20-99",IF('Műszaki adattábla'!O1531="","Nem adott meg lekötött teljesítményt",VLOOKUP(D1540,'Műszaki adattábla'!F:O,10,0)),0))</f>
        <v/>
      </c>
      <c r="H1540" s="29" t="str">
        <f>IF(D1540="","",VLOOKUP(D1540,'Műszaki adattábla'!F:P,11,0))</f>
        <v/>
      </c>
      <c r="I1540" s="30"/>
      <c r="J1540" s="30"/>
      <c r="K1540" s="31" t="str">
        <f>IF(D1540="","",ROUND(((F1540*I1540*'Műszaki adattábla'!$C$7/'Műszaki adattábla'!$C$8)+(G1540*I1540)+(H1540*I1540))/12*'Műszaki adattábla'!T1531,0))</f>
        <v/>
      </c>
      <c r="L1540" s="32" t="str">
        <f t="shared" si="53"/>
        <v/>
      </c>
    </row>
    <row r="1541" spans="2:12" ht="14.4" thickBot="1" x14ac:dyDescent="0.3">
      <c r="B1541" s="28" t="str">
        <f t="shared" si="52"/>
        <v/>
      </c>
      <c r="C1541" s="167" t="str">
        <f>IF(D1541="","",VLOOKUP(D1541,'Műszaki adattábla'!F:G,2,0))</f>
        <v/>
      </c>
      <c r="D1541" s="168" t="str">
        <f>IF('Műszaki adattábla'!F1532="","",'Műszaki adattábla'!F1532)</f>
        <v/>
      </c>
      <c r="E1541" s="169" t="str">
        <f>IF(D1541="","",VLOOKUP(D1541,'Műszaki adattábla'!F:R,13,0))</f>
        <v/>
      </c>
      <c r="F1541" s="29" t="str">
        <f>IF(D1541="","",VLOOKUP(D1541,'Műszaki adattábla'!F:M,8,0))</f>
        <v/>
      </c>
      <c r="G1541" s="29" t="str">
        <f>IF(D1541="","",IF('Műszaki adattábla'!L1532="20-99",IF('Műszaki adattábla'!O1532="","Nem adott meg lekötött teljesítményt",VLOOKUP(D1541,'Műszaki adattábla'!F:O,10,0)),0))</f>
        <v/>
      </c>
      <c r="H1541" s="29" t="str">
        <f>IF(D1541="","",VLOOKUP(D1541,'Műszaki adattábla'!F:P,11,0))</f>
        <v/>
      </c>
      <c r="I1541" s="30"/>
      <c r="J1541" s="30"/>
      <c r="K1541" s="31" t="str">
        <f>IF(D1541="","",ROUND(((F1541*I1541*'Műszaki adattábla'!$C$7/'Műszaki adattábla'!$C$8)+(G1541*I1541)+(H1541*I1541))/12*'Műszaki adattábla'!T1532,0))</f>
        <v/>
      </c>
      <c r="L1541" s="32" t="str">
        <f t="shared" si="53"/>
        <v/>
      </c>
    </row>
    <row r="1542" spans="2:12" ht="14.4" thickBot="1" x14ac:dyDescent="0.3">
      <c r="B1542" s="28" t="str">
        <f t="shared" si="52"/>
        <v/>
      </c>
      <c r="C1542" s="167" t="str">
        <f>IF(D1542="","",VLOOKUP(D1542,'Műszaki adattábla'!F:G,2,0))</f>
        <v/>
      </c>
      <c r="D1542" s="168" t="str">
        <f>IF('Műszaki adattábla'!F1533="","",'Műszaki adattábla'!F1533)</f>
        <v/>
      </c>
      <c r="E1542" s="169" t="str">
        <f>IF(D1542="","",VLOOKUP(D1542,'Műszaki adattábla'!F:R,13,0))</f>
        <v/>
      </c>
      <c r="F1542" s="29" t="str">
        <f>IF(D1542="","",VLOOKUP(D1542,'Műszaki adattábla'!F:M,8,0))</f>
        <v/>
      </c>
      <c r="G1542" s="29" t="str">
        <f>IF(D1542="","",IF('Műszaki adattábla'!L1533="20-99",IF('Műszaki adattábla'!O1533="","Nem adott meg lekötött teljesítményt",VLOOKUP(D1542,'Műszaki adattábla'!F:O,10,0)),0))</f>
        <v/>
      </c>
      <c r="H1542" s="29" t="str">
        <f>IF(D1542="","",VLOOKUP(D1542,'Műszaki adattábla'!F:P,11,0))</f>
        <v/>
      </c>
      <c r="I1542" s="30"/>
      <c r="J1542" s="30"/>
      <c r="K1542" s="31" t="str">
        <f>IF(D1542="","",ROUND(((F1542*I1542*'Műszaki adattábla'!$C$7/'Műszaki adattábla'!$C$8)+(G1542*I1542)+(H1542*I1542))/12*'Műszaki adattábla'!T1533,0))</f>
        <v/>
      </c>
      <c r="L1542" s="32" t="str">
        <f t="shared" si="53"/>
        <v/>
      </c>
    </row>
    <row r="1543" spans="2:12" ht="14.4" thickBot="1" x14ac:dyDescent="0.3">
      <c r="B1543" s="28" t="str">
        <f t="shared" si="52"/>
        <v/>
      </c>
      <c r="C1543" s="167" t="str">
        <f>IF(D1543="","",VLOOKUP(D1543,'Műszaki adattábla'!F:G,2,0))</f>
        <v/>
      </c>
      <c r="D1543" s="168" t="str">
        <f>IF('Műszaki adattábla'!F1534="","",'Műszaki adattábla'!F1534)</f>
        <v/>
      </c>
      <c r="E1543" s="169" t="str">
        <f>IF(D1543="","",VLOOKUP(D1543,'Műszaki adattábla'!F:R,13,0))</f>
        <v/>
      </c>
      <c r="F1543" s="29" t="str">
        <f>IF(D1543="","",VLOOKUP(D1543,'Műszaki adattábla'!F:M,8,0))</f>
        <v/>
      </c>
      <c r="G1543" s="29" t="str">
        <f>IF(D1543="","",IF('Műszaki adattábla'!L1534="20-99",IF('Műszaki adattábla'!O1534="","Nem adott meg lekötött teljesítményt",VLOOKUP(D1543,'Műszaki adattábla'!F:O,10,0)),0))</f>
        <v/>
      </c>
      <c r="H1543" s="29" t="str">
        <f>IF(D1543="","",VLOOKUP(D1543,'Műszaki adattábla'!F:P,11,0))</f>
        <v/>
      </c>
      <c r="I1543" s="30"/>
      <c r="J1543" s="30"/>
      <c r="K1543" s="31" t="str">
        <f>IF(D1543="","",ROUND(((F1543*I1543*'Műszaki adattábla'!$C$7/'Műszaki adattábla'!$C$8)+(G1543*I1543)+(H1543*I1543))/12*'Műszaki adattábla'!T1534,0))</f>
        <v/>
      </c>
      <c r="L1543" s="32" t="str">
        <f t="shared" si="53"/>
        <v/>
      </c>
    </row>
    <row r="1544" spans="2:12" ht="14.4" thickBot="1" x14ac:dyDescent="0.3">
      <c r="B1544" s="28" t="str">
        <f t="shared" si="52"/>
        <v/>
      </c>
      <c r="C1544" s="167" t="str">
        <f>IF(D1544="","",VLOOKUP(D1544,'Műszaki adattábla'!F:G,2,0))</f>
        <v/>
      </c>
      <c r="D1544" s="168" t="str">
        <f>IF('Műszaki adattábla'!F1535="","",'Műszaki adattábla'!F1535)</f>
        <v/>
      </c>
      <c r="E1544" s="169" t="str">
        <f>IF(D1544="","",VLOOKUP(D1544,'Műszaki adattábla'!F:R,13,0))</f>
        <v/>
      </c>
      <c r="F1544" s="29" t="str">
        <f>IF(D1544="","",VLOOKUP(D1544,'Műszaki adattábla'!F:M,8,0))</f>
        <v/>
      </c>
      <c r="G1544" s="29" t="str">
        <f>IF(D1544="","",IF('Műszaki adattábla'!L1535="20-99",IF('Műszaki adattábla'!O1535="","Nem adott meg lekötött teljesítményt",VLOOKUP(D1544,'Műszaki adattábla'!F:O,10,0)),0))</f>
        <v/>
      </c>
      <c r="H1544" s="29" t="str">
        <f>IF(D1544="","",VLOOKUP(D1544,'Műszaki adattábla'!F:P,11,0))</f>
        <v/>
      </c>
      <c r="I1544" s="30"/>
      <c r="J1544" s="30"/>
      <c r="K1544" s="31" t="str">
        <f>IF(D1544="","",ROUND(((F1544*I1544*'Műszaki adattábla'!$C$7/'Műszaki adattábla'!$C$8)+(G1544*I1544)+(H1544*I1544))/12*'Műszaki adattábla'!T1535,0))</f>
        <v/>
      </c>
      <c r="L1544" s="32" t="str">
        <f t="shared" si="53"/>
        <v/>
      </c>
    </row>
    <row r="1545" spans="2:12" ht="14.4" thickBot="1" x14ac:dyDescent="0.3">
      <c r="B1545" s="28" t="str">
        <f t="shared" si="52"/>
        <v/>
      </c>
      <c r="C1545" s="167" t="str">
        <f>IF(D1545="","",VLOOKUP(D1545,'Műszaki adattábla'!F:G,2,0))</f>
        <v/>
      </c>
      <c r="D1545" s="168" t="str">
        <f>IF('Műszaki adattábla'!F1536="","",'Műszaki adattábla'!F1536)</f>
        <v/>
      </c>
      <c r="E1545" s="169" t="str">
        <f>IF(D1545="","",VLOOKUP(D1545,'Műszaki adattábla'!F:R,13,0))</f>
        <v/>
      </c>
      <c r="F1545" s="29" t="str">
        <f>IF(D1545="","",VLOOKUP(D1545,'Műszaki adattábla'!F:M,8,0))</f>
        <v/>
      </c>
      <c r="G1545" s="29" t="str">
        <f>IF(D1545="","",IF('Műszaki adattábla'!L1536="20-99",IF('Műszaki adattábla'!O1536="","Nem adott meg lekötött teljesítményt",VLOOKUP(D1545,'Műszaki adattábla'!F:O,10,0)),0))</f>
        <v/>
      </c>
      <c r="H1545" s="29" t="str">
        <f>IF(D1545="","",VLOOKUP(D1545,'Műszaki adattábla'!F:P,11,0))</f>
        <v/>
      </c>
      <c r="I1545" s="30"/>
      <c r="J1545" s="30"/>
      <c r="K1545" s="31" t="str">
        <f>IF(D1545="","",ROUND(((F1545*I1545*'Műszaki adattábla'!$C$7/'Műszaki adattábla'!$C$8)+(G1545*I1545)+(H1545*I1545))/12*'Műszaki adattábla'!T1536,0))</f>
        <v/>
      </c>
      <c r="L1545" s="32" t="str">
        <f t="shared" si="53"/>
        <v/>
      </c>
    </row>
    <row r="1546" spans="2:12" ht="14.4" thickBot="1" x14ac:dyDescent="0.3">
      <c r="B1546" s="28" t="str">
        <f t="shared" si="52"/>
        <v/>
      </c>
      <c r="C1546" s="167" t="str">
        <f>IF(D1546="","",VLOOKUP(D1546,'Műszaki adattábla'!F:G,2,0))</f>
        <v/>
      </c>
      <c r="D1546" s="168" t="str">
        <f>IF('Műszaki adattábla'!F1537="","",'Műszaki adattábla'!F1537)</f>
        <v/>
      </c>
      <c r="E1546" s="169" t="str">
        <f>IF(D1546="","",VLOOKUP(D1546,'Műszaki adattábla'!F:R,13,0))</f>
        <v/>
      </c>
      <c r="F1546" s="29" t="str">
        <f>IF(D1546="","",VLOOKUP(D1546,'Műszaki adattábla'!F:M,8,0))</f>
        <v/>
      </c>
      <c r="G1546" s="29" t="str">
        <f>IF(D1546="","",IF('Műszaki adattábla'!L1537="20-99",IF('Műszaki adattábla'!O1537="","Nem adott meg lekötött teljesítményt",VLOOKUP(D1546,'Műszaki adattábla'!F:O,10,0)),0))</f>
        <v/>
      </c>
      <c r="H1546" s="29" t="str">
        <f>IF(D1546="","",VLOOKUP(D1546,'Műszaki adattábla'!F:P,11,0))</f>
        <v/>
      </c>
      <c r="I1546" s="30"/>
      <c r="J1546" s="30"/>
      <c r="K1546" s="31" t="str">
        <f>IF(D1546="","",ROUND(((F1546*I1546*'Műszaki adattábla'!$C$7/'Műszaki adattábla'!$C$8)+(G1546*I1546)+(H1546*I1546))/12*'Műszaki adattábla'!T1537,0))</f>
        <v/>
      </c>
      <c r="L1546" s="32" t="str">
        <f t="shared" si="53"/>
        <v/>
      </c>
    </row>
    <row r="1547" spans="2:12" ht="14.4" thickBot="1" x14ac:dyDescent="0.3">
      <c r="B1547" s="28" t="str">
        <f t="shared" si="52"/>
        <v/>
      </c>
      <c r="C1547" s="167" t="str">
        <f>IF(D1547="","",VLOOKUP(D1547,'Műszaki adattábla'!F:G,2,0))</f>
        <v/>
      </c>
      <c r="D1547" s="168" t="str">
        <f>IF('Műszaki adattábla'!F1538="","",'Műszaki adattábla'!F1538)</f>
        <v/>
      </c>
      <c r="E1547" s="169" t="str">
        <f>IF(D1547="","",VLOOKUP(D1547,'Műszaki adattábla'!F:R,13,0))</f>
        <v/>
      </c>
      <c r="F1547" s="29" t="str">
        <f>IF(D1547="","",VLOOKUP(D1547,'Műszaki adattábla'!F:M,8,0))</f>
        <v/>
      </c>
      <c r="G1547" s="29" t="str">
        <f>IF(D1547="","",IF('Műszaki adattábla'!L1538="20-99",IF('Műszaki adattábla'!O1538="","Nem adott meg lekötött teljesítményt",VLOOKUP(D1547,'Műszaki adattábla'!F:O,10,0)),0))</f>
        <v/>
      </c>
      <c r="H1547" s="29" t="str">
        <f>IF(D1547="","",VLOOKUP(D1547,'Műszaki adattábla'!F:P,11,0))</f>
        <v/>
      </c>
      <c r="I1547" s="30"/>
      <c r="J1547" s="30"/>
      <c r="K1547" s="31" t="str">
        <f>IF(D1547="","",ROUND(((F1547*I1547*'Műszaki adattábla'!$C$7/'Műszaki adattábla'!$C$8)+(G1547*I1547)+(H1547*I1547))/12*'Műszaki adattábla'!T1538,0))</f>
        <v/>
      </c>
      <c r="L1547" s="32" t="str">
        <f t="shared" si="53"/>
        <v/>
      </c>
    </row>
    <row r="1548" spans="2:12" ht="14.4" thickBot="1" x14ac:dyDescent="0.3">
      <c r="B1548" s="28" t="str">
        <f t="shared" si="52"/>
        <v/>
      </c>
      <c r="C1548" s="167" t="str">
        <f>IF(D1548="","",VLOOKUP(D1548,'Műszaki adattábla'!F:G,2,0))</f>
        <v/>
      </c>
      <c r="D1548" s="168" t="str">
        <f>IF('Műszaki adattábla'!F1539="","",'Műszaki adattábla'!F1539)</f>
        <v/>
      </c>
      <c r="E1548" s="169" t="str">
        <f>IF(D1548="","",VLOOKUP(D1548,'Műszaki adattábla'!F:R,13,0))</f>
        <v/>
      </c>
      <c r="F1548" s="29" t="str">
        <f>IF(D1548="","",VLOOKUP(D1548,'Műszaki adattábla'!F:M,8,0))</f>
        <v/>
      </c>
      <c r="G1548" s="29" t="str">
        <f>IF(D1548="","",IF('Műszaki adattábla'!L1539="20-99",IF('Műszaki adattábla'!O1539="","Nem adott meg lekötött teljesítményt",VLOOKUP(D1548,'Műszaki adattábla'!F:O,10,0)),0))</f>
        <v/>
      </c>
      <c r="H1548" s="29" t="str">
        <f>IF(D1548="","",VLOOKUP(D1548,'Műszaki adattábla'!F:P,11,0))</f>
        <v/>
      </c>
      <c r="I1548" s="30"/>
      <c r="J1548" s="30"/>
      <c r="K1548" s="31" t="str">
        <f>IF(D1548="","",ROUND(((F1548*I1548*'Műszaki adattábla'!$C$7/'Műszaki adattábla'!$C$8)+(G1548*I1548)+(H1548*I1548))/12*'Műszaki adattábla'!T1539,0))</f>
        <v/>
      </c>
      <c r="L1548" s="32" t="str">
        <f t="shared" si="53"/>
        <v/>
      </c>
    </row>
    <row r="1549" spans="2:12" ht="14.4" thickBot="1" x14ac:dyDescent="0.3">
      <c r="B1549" s="28" t="str">
        <f t="shared" si="52"/>
        <v/>
      </c>
      <c r="C1549" s="167" t="str">
        <f>IF(D1549="","",VLOOKUP(D1549,'Műszaki adattábla'!F:G,2,0))</f>
        <v/>
      </c>
      <c r="D1549" s="168" t="str">
        <f>IF('Műszaki adattábla'!F1540="","",'Műszaki adattábla'!F1540)</f>
        <v/>
      </c>
      <c r="E1549" s="169" t="str">
        <f>IF(D1549="","",VLOOKUP(D1549,'Műszaki adattábla'!F:R,13,0))</f>
        <v/>
      </c>
      <c r="F1549" s="29" t="str">
        <f>IF(D1549="","",VLOOKUP(D1549,'Műszaki adattábla'!F:M,8,0))</f>
        <v/>
      </c>
      <c r="G1549" s="29" t="str">
        <f>IF(D1549="","",IF('Műszaki adattábla'!L1540="20-99",IF('Műszaki adattábla'!O1540="","Nem adott meg lekötött teljesítményt",VLOOKUP(D1549,'Műszaki adattábla'!F:O,10,0)),0))</f>
        <v/>
      </c>
      <c r="H1549" s="29" t="str">
        <f>IF(D1549="","",VLOOKUP(D1549,'Műszaki adattábla'!F:P,11,0))</f>
        <v/>
      </c>
      <c r="I1549" s="30"/>
      <c r="J1549" s="30"/>
      <c r="K1549" s="31" t="str">
        <f>IF(D1549="","",ROUND(((F1549*I1549*'Műszaki adattábla'!$C$7/'Műszaki adattábla'!$C$8)+(G1549*I1549)+(H1549*I1549))/12*'Műszaki adattábla'!T1540,0))</f>
        <v/>
      </c>
      <c r="L1549" s="32" t="str">
        <f t="shared" si="53"/>
        <v/>
      </c>
    </row>
    <row r="1550" spans="2:12" ht="14.4" thickBot="1" x14ac:dyDescent="0.3">
      <c r="B1550" s="28" t="str">
        <f t="shared" si="52"/>
        <v/>
      </c>
      <c r="C1550" s="167" t="str">
        <f>IF(D1550="","",VLOOKUP(D1550,'Műszaki adattábla'!F:G,2,0))</f>
        <v/>
      </c>
      <c r="D1550" s="168" t="str">
        <f>IF('Műszaki adattábla'!F1541="","",'Műszaki adattábla'!F1541)</f>
        <v/>
      </c>
      <c r="E1550" s="169" t="str">
        <f>IF(D1550="","",VLOOKUP(D1550,'Műszaki adattábla'!F:R,13,0))</f>
        <v/>
      </c>
      <c r="F1550" s="29" t="str">
        <f>IF(D1550="","",VLOOKUP(D1550,'Műszaki adattábla'!F:M,8,0))</f>
        <v/>
      </c>
      <c r="G1550" s="29" t="str">
        <f>IF(D1550="","",IF('Műszaki adattábla'!L1541="20-99",IF('Műszaki adattábla'!O1541="","Nem adott meg lekötött teljesítményt",VLOOKUP(D1550,'Műszaki adattábla'!F:O,10,0)),0))</f>
        <v/>
      </c>
      <c r="H1550" s="29" t="str">
        <f>IF(D1550="","",VLOOKUP(D1550,'Műszaki adattábla'!F:P,11,0))</f>
        <v/>
      </c>
      <c r="I1550" s="30"/>
      <c r="J1550" s="30"/>
      <c r="K1550" s="31" t="str">
        <f>IF(D1550="","",ROUND(((F1550*I1550*'Műszaki adattábla'!$C$7/'Műszaki adattábla'!$C$8)+(G1550*I1550)+(H1550*I1550))/12*'Műszaki adattábla'!T1541,0))</f>
        <v/>
      </c>
      <c r="L1550" s="32" t="str">
        <f t="shared" si="53"/>
        <v/>
      </c>
    </row>
    <row r="1551" spans="2:12" ht="14.4" thickBot="1" x14ac:dyDescent="0.3">
      <c r="B1551" s="28" t="str">
        <f t="shared" si="52"/>
        <v/>
      </c>
      <c r="C1551" s="167" t="str">
        <f>IF(D1551="","",VLOOKUP(D1551,'Műszaki adattábla'!F:G,2,0))</f>
        <v/>
      </c>
      <c r="D1551" s="168" t="str">
        <f>IF('Műszaki adattábla'!F1542="","",'Műszaki adattábla'!F1542)</f>
        <v/>
      </c>
      <c r="E1551" s="169" t="str">
        <f>IF(D1551="","",VLOOKUP(D1551,'Műszaki adattábla'!F:R,13,0))</f>
        <v/>
      </c>
      <c r="F1551" s="29" t="str">
        <f>IF(D1551="","",VLOOKUP(D1551,'Műszaki adattábla'!F:M,8,0))</f>
        <v/>
      </c>
      <c r="G1551" s="29" t="str">
        <f>IF(D1551="","",IF('Műszaki adattábla'!L1542="20-99",IF('Műszaki adattábla'!O1542="","Nem adott meg lekötött teljesítményt",VLOOKUP(D1551,'Műszaki adattábla'!F:O,10,0)),0))</f>
        <v/>
      </c>
      <c r="H1551" s="29" t="str">
        <f>IF(D1551="","",VLOOKUP(D1551,'Műszaki adattábla'!F:P,11,0))</f>
        <v/>
      </c>
      <c r="I1551" s="30"/>
      <c r="J1551" s="30"/>
      <c r="K1551" s="31" t="str">
        <f>IF(D1551="","",ROUND(((F1551*I1551*'Műszaki adattábla'!$C$7/'Műszaki adattábla'!$C$8)+(G1551*I1551)+(H1551*I1551))/12*'Műszaki adattábla'!T1542,0))</f>
        <v/>
      </c>
      <c r="L1551" s="32" t="str">
        <f t="shared" si="53"/>
        <v/>
      </c>
    </row>
    <row r="1552" spans="2:12" ht="14.4" thickBot="1" x14ac:dyDescent="0.3">
      <c r="B1552" s="28" t="str">
        <f t="shared" si="52"/>
        <v/>
      </c>
      <c r="C1552" s="167" t="str">
        <f>IF(D1552="","",VLOOKUP(D1552,'Műszaki adattábla'!F:G,2,0))</f>
        <v/>
      </c>
      <c r="D1552" s="168" t="str">
        <f>IF('Műszaki adattábla'!F1543="","",'Műszaki adattábla'!F1543)</f>
        <v/>
      </c>
      <c r="E1552" s="169" t="str">
        <f>IF(D1552="","",VLOOKUP(D1552,'Műszaki adattábla'!F:R,13,0))</f>
        <v/>
      </c>
      <c r="F1552" s="29" t="str">
        <f>IF(D1552="","",VLOOKUP(D1552,'Műszaki adattábla'!F:M,8,0))</f>
        <v/>
      </c>
      <c r="G1552" s="29" t="str">
        <f>IF(D1552="","",IF('Műszaki adattábla'!L1543="20-99",IF('Műszaki adattábla'!O1543="","Nem adott meg lekötött teljesítményt",VLOOKUP(D1552,'Műszaki adattábla'!F:O,10,0)),0))</f>
        <v/>
      </c>
      <c r="H1552" s="29" t="str">
        <f>IF(D1552="","",VLOOKUP(D1552,'Műszaki adattábla'!F:P,11,0))</f>
        <v/>
      </c>
      <c r="I1552" s="30"/>
      <c r="J1552" s="30"/>
      <c r="K1552" s="31" t="str">
        <f>IF(D1552="","",ROUND(((F1552*I1552*'Műszaki adattábla'!$C$7/'Műszaki adattábla'!$C$8)+(G1552*I1552)+(H1552*I1552))/12*'Műszaki adattábla'!T1543,0))</f>
        <v/>
      </c>
      <c r="L1552" s="32" t="str">
        <f t="shared" si="53"/>
        <v/>
      </c>
    </row>
    <row r="1553" spans="2:12" ht="14.4" thickBot="1" x14ac:dyDescent="0.3">
      <c r="B1553" s="28" t="str">
        <f t="shared" si="52"/>
        <v/>
      </c>
      <c r="C1553" s="167" t="str">
        <f>IF(D1553="","",VLOOKUP(D1553,'Műszaki adattábla'!F:G,2,0))</f>
        <v/>
      </c>
      <c r="D1553" s="168" t="str">
        <f>IF('Műszaki adattábla'!F1544="","",'Műszaki adattábla'!F1544)</f>
        <v/>
      </c>
      <c r="E1553" s="169" t="str">
        <f>IF(D1553="","",VLOOKUP(D1553,'Műszaki adattábla'!F:R,13,0))</f>
        <v/>
      </c>
      <c r="F1553" s="29" t="str">
        <f>IF(D1553="","",VLOOKUP(D1553,'Műszaki adattábla'!F:M,8,0))</f>
        <v/>
      </c>
      <c r="G1553" s="29" t="str">
        <f>IF(D1553="","",IF('Műszaki adattábla'!L1544="20-99",IF('Műszaki adattábla'!O1544="","Nem adott meg lekötött teljesítményt",VLOOKUP(D1553,'Műszaki adattábla'!F:O,10,0)),0))</f>
        <v/>
      </c>
      <c r="H1553" s="29" t="str">
        <f>IF(D1553="","",VLOOKUP(D1553,'Műszaki adattábla'!F:P,11,0))</f>
        <v/>
      </c>
      <c r="I1553" s="30"/>
      <c r="J1553" s="30"/>
      <c r="K1553" s="31" t="str">
        <f>IF(D1553="","",ROUND(((F1553*I1553*'Műszaki adattábla'!$C$7/'Műszaki adattábla'!$C$8)+(G1553*I1553)+(H1553*I1553))/12*'Műszaki adattábla'!T1544,0))</f>
        <v/>
      </c>
      <c r="L1553" s="32" t="str">
        <f t="shared" si="53"/>
        <v/>
      </c>
    </row>
    <row r="1554" spans="2:12" ht="14.4" thickBot="1" x14ac:dyDescent="0.3">
      <c r="B1554" s="28" t="str">
        <f t="shared" si="52"/>
        <v/>
      </c>
      <c r="C1554" s="167" t="str">
        <f>IF(D1554="","",VLOOKUP(D1554,'Műszaki adattábla'!F:G,2,0))</f>
        <v/>
      </c>
      <c r="D1554" s="168" t="str">
        <f>IF('Műszaki adattábla'!F1545="","",'Műszaki adattábla'!F1545)</f>
        <v/>
      </c>
      <c r="E1554" s="169" t="str">
        <f>IF(D1554="","",VLOOKUP(D1554,'Műszaki adattábla'!F:R,13,0))</f>
        <v/>
      </c>
      <c r="F1554" s="29" t="str">
        <f>IF(D1554="","",VLOOKUP(D1554,'Műszaki adattábla'!F:M,8,0))</f>
        <v/>
      </c>
      <c r="G1554" s="29" t="str">
        <f>IF(D1554="","",IF('Műszaki adattábla'!L1545="20-99",IF('Műszaki adattábla'!O1545="","Nem adott meg lekötött teljesítményt",VLOOKUP(D1554,'Műszaki adattábla'!F:O,10,0)),0))</f>
        <v/>
      </c>
      <c r="H1554" s="29" t="str">
        <f>IF(D1554="","",VLOOKUP(D1554,'Műszaki adattábla'!F:P,11,0))</f>
        <v/>
      </c>
      <c r="I1554" s="30"/>
      <c r="J1554" s="30"/>
      <c r="K1554" s="31" t="str">
        <f>IF(D1554="","",ROUND(((F1554*I1554*'Műszaki adattábla'!$C$7/'Műszaki adattábla'!$C$8)+(G1554*I1554)+(H1554*I1554))/12*'Műszaki adattábla'!T1545,0))</f>
        <v/>
      </c>
      <c r="L1554" s="32" t="str">
        <f t="shared" si="53"/>
        <v/>
      </c>
    </row>
    <row r="1555" spans="2:12" ht="14.4" thickBot="1" x14ac:dyDescent="0.3">
      <c r="B1555" s="28" t="str">
        <f t="shared" si="52"/>
        <v/>
      </c>
      <c r="C1555" s="167" t="str">
        <f>IF(D1555="","",VLOOKUP(D1555,'Műszaki adattábla'!F:G,2,0))</f>
        <v/>
      </c>
      <c r="D1555" s="168" t="str">
        <f>IF('Műszaki adattábla'!F1546="","",'Műszaki adattábla'!F1546)</f>
        <v/>
      </c>
      <c r="E1555" s="169" t="str">
        <f>IF(D1555="","",VLOOKUP(D1555,'Műszaki adattábla'!F:R,13,0))</f>
        <v/>
      </c>
      <c r="F1555" s="29" t="str">
        <f>IF(D1555="","",VLOOKUP(D1555,'Műszaki adattábla'!F:M,8,0))</f>
        <v/>
      </c>
      <c r="G1555" s="29" t="str">
        <f>IF(D1555="","",IF('Műszaki adattábla'!L1546="20-99",IF('Műszaki adattábla'!O1546="","Nem adott meg lekötött teljesítményt",VLOOKUP(D1555,'Műszaki adattábla'!F:O,10,0)),0))</f>
        <v/>
      </c>
      <c r="H1555" s="29" t="str">
        <f>IF(D1555="","",VLOOKUP(D1555,'Műszaki adattábla'!F:P,11,0))</f>
        <v/>
      </c>
      <c r="I1555" s="30"/>
      <c r="J1555" s="30"/>
      <c r="K1555" s="31" t="str">
        <f>IF(D1555="","",ROUND(((F1555*I1555*'Műszaki adattábla'!$C$7/'Műszaki adattábla'!$C$8)+(G1555*I1555)+(H1555*I1555))/12*'Műszaki adattábla'!T1546,0))</f>
        <v/>
      </c>
      <c r="L1555" s="32" t="str">
        <f t="shared" si="53"/>
        <v/>
      </c>
    </row>
    <row r="1556" spans="2:12" ht="14.4" thickBot="1" x14ac:dyDescent="0.3">
      <c r="B1556" s="28" t="str">
        <f t="shared" si="52"/>
        <v/>
      </c>
      <c r="C1556" s="167" t="str">
        <f>IF(D1556="","",VLOOKUP(D1556,'Műszaki adattábla'!F:G,2,0))</f>
        <v/>
      </c>
      <c r="D1556" s="168" t="str">
        <f>IF('Műszaki adattábla'!F1547="","",'Műszaki adattábla'!F1547)</f>
        <v/>
      </c>
      <c r="E1556" s="169" t="str">
        <f>IF(D1556="","",VLOOKUP(D1556,'Műszaki adattábla'!F:R,13,0))</f>
        <v/>
      </c>
      <c r="F1556" s="29" t="str">
        <f>IF(D1556="","",VLOOKUP(D1556,'Műszaki adattábla'!F:M,8,0))</f>
        <v/>
      </c>
      <c r="G1556" s="29" t="str">
        <f>IF(D1556="","",IF('Műszaki adattábla'!L1547="20-99",IF('Műszaki adattábla'!O1547="","Nem adott meg lekötött teljesítményt",VLOOKUP(D1556,'Műszaki adattábla'!F:O,10,0)),0))</f>
        <v/>
      </c>
      <c r="H1556" s="29" t="str">
        <f>IF(D1556="","",VLOOKUP(D1556,'Műszaki adattábla'!F:P,11,0))</f>
        <v/>
      </c>
      <c r="I1556" s="30"/>
      <c r="J1556" s="30"/>
      <c r="K1556" s="31" t="str">
        <f>IF(D1556="","",ROUND(((F1556*I1556*'Műszaki adattábla'!$C$7/'Műszaki adattábla'!$C$8)+(G1556*I1556)+(H1556*I1556))/12*'Műszaki adattábla'!T1547,0))</f>
        <v/>
      </c>
      <c r="L1556" s="32" t="str">
        <f t="shared" si="53"/>
        <v/>
      </c>
    </row>
    <row r="1557" spans="2:12" ht="14.4" thickBot="1" x14ac:dyDescent="0.3">
      <c r="B1557" s="28" t="str">
        <f t="shared" si="52"/>
        <v/>
      </c>
      <c r="C1557" s="167" t="str">
        <f>IF(D1557="","",VLOOKUP(D1557,'Műszaki adattábla'!F:G,2,0))</f>
        <v/>
      </c>
      <c r="D1557" s="168" t="str">
        <f>IF('Műszaki adattábla'!F1548="","",'Műszaki adattábla'!F1548)</f>
        <v/>
      </c>
      <c r="E1557" s="169" t="str">
        <f>IF(D1557="","",VLOOKUP(D1557,'Műszaki adattábla'!F:R,13,0))</f>
        <v/>
      </c>
      <c r="F1557" s="29" t="str">
        <f>IF(D1557="","",VLOOKUP(D1557,'Műszaki adattábla'!F:M,8,0))</f>
        <v/>
      </c>
      <c r="G1557" s="29" t="str">
        <f>IF(D1557="","",IF('Műszaki adattábla'!L1548="20-99",IF('Műszaki adattábla'!O1548="","Nem adott meg lekötött teljesítményt",VLOOKUP(D1557,'Műszaki adattábla'!F:O,10,0)),0))</f>
        <v/>
      </c>
      <c r="H1557" s="29" t="str">
        <f>IF(D1557="","",VLOOKUP(D1557,'Műszaki adattábla'!F:P,11,0))</f>
        <v/>
      </c>
      <c r="I1557" s="30"/>
      <c r="J1557" s="30"/>
      <c r="K1557" s="31" t="str">
        <f>IF(D1557="","",ROUND(((F1557*I1557*'Műszaki adattábla'!$C$7/'Műszaki adattábla'!$C$8)+(G1557*I1557)+(H1557*I1557))/12*'Műszaki adattábla'!T1548,0))</f>
        <v/>
      </c>
      <c r="L1557" s="32" t="str">
        <f t="shared" si="53"/>
        <v/>
      </c>
    </row>
    <row r="1558" spans="2:12" ht="14.4" thickBot="1" x14ac:dyDescent="0.3">
      <c r="B1558" s="28" t="str">
        <f t="shared" si="52"/>
        <v/>
      </c>
      <c r="C1558" s="167" t="str">
        <f>IF(D1558="","",VLOOKUP(D1558,'Műszaki adattábla'!F:G,2,0))</f>
        <v/>
      </c>
      <c r="D1558" s="168" t="str">
        <f>IF('Műszaki adattábla'!F1549="","",'Műszaki adattábla'!F1549)</f>
        <v/>
      </c>
      <c r="E1558" s="169" t="str">
        <f>IF(D1558="","",VLOOKUP(D1558,'Műszaki adattábla'!F:R,13,0))</f>
        <v/>
      </c>
      <c r="F1558" s="29" t="str">
        <f>IF(D1558="","",VLOOKUP(D1558,'Műszaki adattábla'!F:M,8,0))</f>
        <v/>
      </c>
      <c r="G1558" s="29" t="str">
        <f>IF(D1558="","",IF('Műszaki adattábla'!L1549="20-99",IF('Műszaki adattábla'!O1549="","Nem adott meg lekötött teljesítményt",VLOOKUP(D1558,'Műszaki adattábla'!F:O,10,0)),0))</f>
        <v/>
      </c>
      <c r="H1558" s="29" t="str">
        <f>IF(D1558="","",VLOOKUP(D1558,'Műszaki adattábla'!F:P,11,0))</f>
        <v/>
      </c>
      <c r="I1558" s="30"/>
      <c r="J1558" s="30"/>
      <c r="K1558" s="31" t="str">
        <f>IF(D1558="","",ROUND(((F1558*I1558*'Műszaki adattábla'!$C$7/'Műszaki adattábla'!$C$8)+(G1558*I1558)+(H1558*I1558))/12*'Műszaki adattábla'!T1549,0))</f>
        <v/>
      </c>
      <c r="L1558" s="32" t="str">
        <f t="shared" si="53"/>
        <v/>
      </c>
    </row>
    <row r="1559" spans="2:12" ht="14.4" thickBot="1" x14ac:dyDescent="0.3">
      <c r="B1559" s="28" t="str">
        <f t="shared" si="52"/>
        <v/>
      </c>
      <c r="C1559" s="167" t="str">
        <f>IF(D1559="","",VLOOKUP(D1559,'Műszaki adattábla'!F:G,2,0))</f>
        <v/>
      </c>
      <c r="D1559" s="168" t="str">
        <f>IF('Műszaki adattábla'!F1550="","",'Műszaki adattábla'!F1550)</f>
        <v/>
      </c>
      <c r="E1559" s="169" t="str">
        <f>IF(D1559="","",VLOOKUP(D1559,'Műszaki adattábla'!F:R,13,0))</f>
        <v/>
      </c>
      <c r="F1559" s="29" t="str">
        <f>IF(D1559="","",VLOOKUP(D1559,'Műszaki adattábla'!F:M,8,0))</f>
        <v/>
      </c>
      <c r="G1559" s="29" t="str">
        <f>IF(D1559="","",IF('Műszaki adattábla'!L1550="20-99",IF('Műszaki adattábla'!O1550="","Nem adott meg lekötött teljesítményt",VLOOKUP(D1559,'Műszaki adattábla'!F:O,10,0)),0))</f>
        <v/>
      </c>
      <c r="H1559" s="29" t="str">
        <f>IF(D1559="","",VLOOKUP(D1559,'Műszaki adattábla'!F:P,11,0))</f>
        <v/>
      </c>
      <c r="I1559" s="30"/>
      <c r="J1559" s="30"/>
      <c r="K1559" s="31" t="str">
        <f>IF(D1559="","",ROUND(((F1559*I1559*'Műszaki adattábla'!$C$7/'Műszaki adattábla'!$C$8)+(G1559*I1559)+(H1559*I1559))/12*'Műszaki adattábla'!T1550,0))</f>
        <v/>
      </c>
      <c r="L1559" s="32" t="str">
        <f t="shared" si="53"/>
        <v/>
      </c>
    </row>
    <row r="1560" spans="2:12" ht="14.4" thickBot="1" x14ac:dyDescent="0.3">
      <c r="B1560" s="28" t="str">
        <f t="shared" ref="B1560:B1623" si="54">IF(D1560="","",B1559+1)</f>
        <v/>
      </c>
      <c r="C1560" s="167" t="str">
        <f>IF(D1560="","",VLOOKUP(D1560,'Műszaki adattábla'!F:G,2,0))</f>
        <v/>
      </c>
      <c r="D1560" s="168" t="str">
        <f>IF('Műszaki adattábla'!F1551="","",'Műszaki adattábla'!F1551)</f>
        <v/>
      </c>
      <c r="E1560" s="169" t="str">
        <f>IF(D1560="","",VLOOKUP(D1560,'Műszaki adattábla'!F:R,13,0))</f>
        <v/>
      </c>
      <c r="F1560" s="29" t="str">
        <f>IF(D1560="","",VLOOKUP(D1560,'Műszaki adattábla'!F:M,8,0))</f>
        <v/>
      </c>
      <c r="G1560" s="29" t="str">
        <f>IF(D1560="","",IF('Műszaki adattábla'!L1551="20-99",IF('Műszaki adattábla'!O1551="","Nem adott meg lekötött teljesítményt",VLOOKUP(D1560,'Műszaki adattábla'!F:O,10,0)),0))</f>
        <v/>
      </c>
      <c r="H1560" s="29" t="str">
        <f>IF(D1560="","",VLOOKUP(D1560,'Műszaki adattábla'!F:P,11,0))</f>
        <v/>
      </c>
      <c r="I1560" s="30"/>
      <c r="J1560" s="30"/>
      <c r="K1560" s="31" t="str">
        <f>IF(D1560="","",ROUND(((F1560*I1560*'Műszaki adattábla'!$C$7/'Műszaki adattábla'!$C$8)+(G1560*I1560)+(H1560*I1560))/12*'Műszaki adattábla'!T1551,0))</f>
        <v/>
      </c>
      <c r="L1560" s="32" t="str">
        <f t="shared" ref="L1560:L1623" si="55">IF(D1560="","",ROUND((J1560/1000)*E1560,0))</f>
        <v/>
      </c>
    </row>
    <row r="1561" spans="2:12" ht="14.4" thickBot="1" x14ac:dyDescent="0.3">
      <c r="B1561" s="28" t="str">
        <f t="shared" si="54"/>
        <v/>
      </c>
      <c r="C1561" s="167" t="str">
        <f>IF(D1561="","",VLOOKUP(D1561,'Műszaki adattábla'!F:G,2,0))</f>
        <v/>
      </c>
      <c r="D1561" s="168" t="str">
        <f>IF('Műszaki adattábla'!F1552="","",'Műszaki adattábla'!F1552)</f>
        <v/>
      </c>
      <c r="E1561" s="169" t="str">
        <f>IF(D1561="","",VLOOKUP(D1561,'Műszaki adattábla'!F:R,13,0))</f>
        <v/>
      </c>
      <c r="F1561" s="29" t="str">
        <f>IF(D1561="","",VLOOKUP(D1561,'Műszaki adattábla'!F:M,8,0))</f>
        <v/>
      </c>
      <c r="G1561" s="29" t="str">
        <f>IF(D1561="","",IF('Műszaki adattábla'!L1552="20-99",IF('Műszaki adattábla'!O1552="","Nem adott meg lekötött teljesítményt",VLOOKUP(D1561,'Műszaki adattábla'!F:O,10,0)),0))</f>
        <v/>
      </c>
      <c r="H1561" s="29" t="str">
        <f>IF(D1561="","",VLOOKUP(D1561,'Műszaki adattábla'!F:P,11,0))</f>
        <v/>
      </c>
      <c r="I1561" s="30"/>
      <c r="J1561" s="30"/>
      <c r="K1561" s="31" t="str">
        <f>IF(D1561="","",ROUND(((F1561*I1561*'Műszaki adattábla'!$C$7/'Műszaki adattábla'!$C$8)+(G1561*I1561)+(H1561*I1561))/12*'Műszaki adattábla'!T1552,0))</f>
        <v/>
      </c>
      <c r="L1561" s="32" t="str">
        <f t="shared" si="55"/>
        <v/>
      </c>
    </row>
    <row r="1562" spans="2:12" ht="14.4" thickBot="1" x14ac:dyDescent="0.3">
      <c r="B1562" s="28" t="str">
        <f t="shared" si="54"/>
        <v/>
      </c>
      <c r="C1562" s="167" t="str">
        <f>IF(D1562="","",VLOOKUP(D1562,'Műszaki adattábla'!F:G,2,0))</f>
        <v/>
      </c>
      <c r="D1562" s="168" t="str">
        <f>IF('Műszaki adattábla'!F1553="","",'Műszaki adattábla'!F1553)</f>
        <v/>
      </c>
      <c r="E1562" s="169" t="str">
        <f>IF(D1562="","",VLOOKUP(D1562,'Műszaki adattábla'!F:R,13,0))</f>
        <v/>
      </c>
      <c r="F1562" s="29" t="str">
        <f>IF(D1562="","",VLOOKUP(D1562,'Műszaki adattábla'!F:M,8,0))</f>
        <v/>
      </c>
      <c r="G1562" s="29" t="str">
        <f>IF(D1562="","",IF('Műszaki adattábla'!L1553="20-99",IF('Műszaki adattábla'!O1553="","Nem adott meg lekötött teljesítményt",VLOOKUP(D1562,'Műszaki adattábla'!F:O,10,0)),0))</f>
        <v/>
      </c>
      <c r="H1562" s="29" t="str">
        <f>IF(D1562="","",VLOOKUP(D1562,'Műszaki adattábla'!F:P,11,0))</f>
        <v/>
      </c>
      <c r="I1562" s="30"/>
      <c r="J1562" s="30"/>
      <c r="K1562" s="31" t="str">
        <f>IF(D1562="","",ROUND(((F1562*I1562*'Műszaki adattábla'!$C$7/'Műszaki adattábla'!$C$8)+(G1562*I1562)+(H1562*I1562))/12*'Műszaki adattábla'!T1553,0))</f>
        <v/>
      </c>
      <c r="L1562" s="32" t="str">
        <f t="shared" si="55"/>
        <v/>
      </c>
    </row>
    <row r="1563" spans="2:12" ht="14.4" thickBot="1" x14ac:dyDescent="0.3">
      <c r="B1563" s="28" t="str">
        <f t="shared" si="54"/>
        <v/>
      </c>
      <c r="C1563" s="167" t="str">
        <f>IF(D1563="","",VLOOKUP(D1563,'Műszaki adattábla'!F:G,2,0))</f>
        <v/>
      </c>
      <c r="D1563" s="168" t="str">
        <f>IF('Műszaki adattábla'!F1554="","",'Műszaki adattábla'!F1554)</f>
        <v/>
      </c>
      <c r="E1563" s="169" t="str">
        <f>IF(D1563="","",VLOOKUP(D1563,'Műszaki adattábla'!F:R,13,0))</f>
        <v/>
      </c>
      <c r="F1563" s="29" t="str">
        <f>IF(D1563="","",VLOOKUP(D1563,'Műszaki adattábla'!F:M,8,0))</f>
        <v/>
      </c>
      <c r="G1563" s="29" t="str">
        <f>IF(D1563="","",IF('Műszaki adattábla'!L1554="20-99",IF('Műszaki adattábla'!O1554="","Nem adott meg lekötött teljesítményt",VLOOKUP(D1563,'Műszaki adattábla'!F:O,10,0)),0))</f>
        <v/>
      </c>
      <c r="H1563" s="29" t="str">
        <f>IF(D1563="","",VLOOKUP(D1563,'Műszaki adattábla'!F:P,11,0))</f>
        <v/>
      </c>
      <c r="I1563" s="30"/>
      <c r="J1563" s="30"/>
      <c r="K1563" s="31" t="str">
        <f>IF(D1563="","",ROUND(((F1563*I1563*'Műszaki adattábla'!$C$7/'Műszaki adattábla'!$C$8)+(G1563*I1563)+(H1563*I1563))/12*'Műszaki adattábla'!T1554,0))</f>
        <v/>
      </c>
      <c r="L1563" s="32" t="str">
        <f t="shared" si="55"/>
        <v/>
      </c>
    </row>
    <row r="1564" spans="2:12" ht="14.4" thickBot="1" x14ac:dyDescent="0.3">
      <c r="B1564" s="28" t="str">
        <f t="shared" si="54"/>
        <v/>
      </c>
      <c r="C1564" s="167" t="str">
        <f>IF(D1564="","",VLOOKUP(D1564,'Műszaki adattábla'!F:G,2,0))</f>
        <v/>
      </c>
      <c r="D1564" s="168" t="str">
        <f>IF('Műszaki adattábla'!F1555="","",'Műszaki adattábla'!F1555)</f>
        <v/>
      </c>
      <c r="E1564" s="169" t="str">
        <f>IF(D1564="","",VLOOKUP(D1564,'Műszaki adattábla'!F:R,13,0))</f>
        <v/>
      </c>
      <c r="F1564" s="29" t="str">
        <f>IF(D1564="","",VLOOKUP(D1564,'Műszaki adattábla'!F:M,8,0))</f>
        <v/>
      </c>
      <c r="G1564" s="29" t="str">
        <f>IF(D1564="","",IF('Műszaki adattábla'!L1555="20-99",IF('Műszaki adattábla'!O1555="","Nem adott meg lekötött teljesítményt",VLOOKUP(D1564,'Műszaki adattábla'!F:O,10,0)),0))</f>
        <v/>
      </c>
      <c r="H1564" s="29" t="str">
        <f>IF(D1564="","",VLOOKUP(D1564,'Műszaki adattábla'!F:P,11,0))</f>
        <v/>
      </c>
      <c r="I1564" s="30"/>
      <c r="J1564" s="30"/>
      <c r="K1564" s="31" t="str">
        <f>IF(D1564="","",ROUND(((F1564*I1564*'Műszaki adattábla'!$C$7/'Műszaki adattábla'!$C$8)+(G1564*I1564)+(H1564*I1564))/12*'Műszaki adattábla'!T1555,0))</f>
        <v/>
      </c>
      <c r="L1564" s="32" t="str">
        <f t="shared" si="55"/>
        <v/>
      </c>
    </row>
    <row r="1565" spans="2:12" ht="14.4" thickBot="1" x14ac:dyDescent="0.3">
      <c r="B1565" s="28" t="str">
        <f t="shared" si="54"/>
        <v/>
      </c>
      <c r="C1565" s="167" t="str">
        <f>IF(D1565="","",VLOOKUP(D1565,'Műszaki adattábla'!F:G,2,0))</f>
        <v/>
      </c>
      <c r="D1565" s="168" t="str">
        <f>IF('Műszaki adattábla'!F1556="","",'Műszaki adattábla'!F1556)</f>
        <v/>
      </c>
      <c r="E1565" s="169" t="str">
        <f>IF(D1565="","",VLOOKUP(D1565,'Műszaki adattábla'!F:R,13,0))</f>
        <v/>
      </c>
      <c r="F1565" s="29" t="str">
        <f>IF(D1565="","",VLOOKUP(D1565,'Műszaki adattábla'!F:M,8,0))</f>
        <v/>
      </c>
      <c r="G1565" s="29" t="str">
        <f>IF(D1565="","",IF('Műszaki adattábla'!L1556="20-99",IF('Műszaki adattábla'!O1556="","Nem adott meg lekötött teljesítményt",VLOOKUP(D1565,'Műszaki adattábla'!F:O,10,0)),0))</f>
        <v/>
      </c>
      <c r="H1565" s="29" t="str">
        <f>IF(D1565="","",VLOOKUP(D1565,'Műszaki adattábla'!F:P,11,0))</f>
        <v/>
      </c>
      <c r="I1565" s="30"/>
      <c r="J1565" s="30"/>
      <c r="K1565" s="31" t="str">
        <f>IF(D1565="","",ROUND(((F1565*I1565*'Műszaki adattábla'!$C$7/'Műszaki adattábla'!$C$8)+(G1565*I1565)+(H1565*I1565))/12*'Műszaki adattábla'!T1556,0))</f>
        <v/>
      </c>
      <c r="L1565" s="32" t="str">
        <f t="shared" si="55"/>
        <v/>
      </c>
    </row>
    <row r="1566" spans="2:12" ht="14.4" thickBot="1" x14ac:dyDescent="0.3">
      <c r="B1566" s="28" t="str">
        <f t="shared" si="54"/>
        <v/>
      </c>
      <c r="C1566" s="167" t="str">
        <f>IF(D1566="","",VLOOKUP(D1566,'Műszaki adattábla'!F:G,2,0))</f>
        <v/>
      </c>
      <c r="D1566" s="168" t="str">
        <f>IF('Műszaki adattábla'!F1557="","",'Műszaki adattábla'!F1557)</f>
        <v/>
      </c>
      <c r="E1566" s="169" t="str">
        <f>IF(D1566="","",VLOOKUP(D1566,'Műszaki adattábla'!F:R,13,0))</f>
        <v/>
      </c>
      <c r="F1566" s="29" t="str">
        <f>IF(D1566="","",VLOOKUP(D1566,'Műszaki adattábla'!F:M,8,0))</f>
        <v/>
      </c>
      <c r="G1566" s="29" t="str">
        <f>IF(D1566="","",IF('Műszaki adattábla'!L1557="20-99",IF('Műszaki adattábla'!O1557="","Nem adott meg lekötött teljesítményt",VLOOKUP(D1566,'Műszaki adattábla'!F:O,10,0)),0))</f>
        <v/>
      </c>
      <c r="H1566" s="29" t="str">
        <f>IF(D1566="","",VLOOKUP(D1566,'Műszaki adattábla'!F:P,11,0))</f>
        <v/>
      </c>
      <c r="I1566" s="30"/>
      <c r="J1566" s="30"/>
      <c r="K1566" s="31" t="str">
        <f>IF(D1566="","",ROUND(((F1566*I1566*'Műszaki adattábla'!$C$7/'Műszaki adattábla'!$C$8)+(G1566*I1566)+(H1566*I1566))/12*'Műszaki adattábla'!T1557,0))</f>
        <v/>
      </c>
      <c r="L1566" s="32" t="str">
        <f t="shared" si="55"/>
        <v/>
      </c>
    </row>
    <row r="1567" spans="2:12" ht="14.4" thickBot="1" x14ac:dyDescent="0.3">
      <c r="B1567" s="28" t="str">
        <f t="shared" si="54"/>
        <v/>
      </c>
      <c r="C1567" s="167" t="str">
        <f>IF(D1567="","",VLOOKUP(D1567,'Műszaki adattábla'!F:G,2,0))</f>
        <v/>
      </c>
      <c r="D1567" s="168" t="str">
        <f>IF('Műszaki adattábla'!F1558="","",'Műszaki adattábla'!F1558)</f>
        <v/>
      </c>
      <c r="E1567" s="169" t="str">
        <f>IF(D1567="","",VLOOKUP(D1567,'Műszaki adattábla'!F:R,13,0))</f>
        <v/>
      </c>
      <c r="F1567" s="29" t="str">
        <f>IF(D1567="","",VLOOKUP(D1567,'Műszaki adattábla'!F:M,8,0))</f>
        <v/>
      </c>
      <c r="G1567" s="29" t="str">
        <f>IF(D1567="","",IF('Műszaki adattábla'!L1558="20-99",IF('Műszaki adattábla'!O1558="","Nem adott meg lekötött teljesítményt",VLOOKUP(D1567,'Műszaki adattábla'!F:O,10,0)),0))</f>
        <v/>
      </c>
      <c r="H1567" s="29" t="str">
        <f>IF(D1567="","",VLOOKUP(D1567,'Műszaki adattábla'!F:P,11,0))</f>
        <v/>
      </c>
      <c r="I1567" s="30"/>
      <c r="J1567" s="30"/>
      <c r="K1567" s="31" t="str">
        <f>IF(D1567="","",ROUND(((F1567*I1567*'Műszaki adattábla'!$C$7/'Műszaki adattábla'!$C$8)+(G1567*I1567)+(H1567*I1567))/12*'Műszaki adattábla'!T1558,0))</f>
        <v/>
      </c>
      <c r="L1567" s="32" t="str">
        <f t="shared" si="55"/>
        <v/>
      </c>
    </row>
    <row r="1568" spans="2:12" ht="14.4" thickBot="1" x14ac:dyDescent="0.3">
      <c r="B1568" s="28" t="str">
        <f t="shared" si="54"/>
        <v/>
      </c>
      <c r="C1568" s="167" t="str">
        <f>IF(D1568="","",VLOOKUP(D1568,'Műszaki adattábla'!F:G,2,0))</f>
        <v/>
      </c>
      <c r="D1568" s="168" t="str">
        <f>IF('Műszaki adattábla'!F1559="","",'Műszaki adattábla'!F1559)</f>
        <v/>
      </c>
      <c r="E1568" s="169" t="str">
        <f>IF(D1568="","",VLOOKUP(D1568,'Műszaki adattábla'!F:R,13,0))</f>
        <v/>
      </c>
      <c r="F1568" s="29" t="str">
        <f>IF(D1568="","",VLOOKUP(D1568,'Műszaki adattábla'!F:M,8,0))</f>
        <v/>
      </c>
      <c r="G1568" s="29" t="str">
        <f>IF(D1568="","",IF('Műszaki adattábla'!L1559="20-99",IF('Műszaki adattábla'!O1559="","Nem adott meg lekötött teljesítményt",VLOOKUP(D1568,'Műszaki adattábla'!F:O,10,0)),0))</f>
        <v/>
      </c>
      <c r="H1568" s="29" t="str">
        <f>IF(D1568="","",VLOOKUP(D1568,'Műszaki adattábla'!F:P,11,0))</f>
        <v/>
      </c>
      <c r="I1568" s="30"/>
      <c r="J1568" s="30"/>
      <c r="K1568" s="31" t="str">
        <f>IF(D1568="","",ROUND(((F1568*I1568*'Műszaki adattábla'!$C$7/'Műszaki adattábla'!$C$8)+(G1568*I1568)+(H1568*I1568))/12*'Műszaki adattábla'!T1559,0))</f>
        <v/>
      </c>
      <c r="L1568" s="32" t="str">
        <f t="shared" si="55"/>
        <v/>
      </c>
    </row>
    <row r="1569" spans="2:12" ht="14.4" thickBot="1" x14ac:dyDescent="0.3">
      <c r="B1569" s="28" t="str">
        <f t="shared" si="54"/>
        <v/>
      </c>
      <c r="C1569" s="167" t="str">
        <f>IF(D1569="","",VLOOKUP(D1569,'Műszaki adattábla'!F:G,2,0))</f>
        <v/>
      </c>
      <c r="D1569" s="168" t="str">
        <f>IF('Műszaki adattábla'!F1560="","",'Műszaki adattábla'!F1560)</f>
        <v/>
      </c>
      <c r="E1569" s="169" t="str">
        <f>IF(D1569="","",VLOOKUP(D1569,'Műszaki adattábla'!F:R,13,0))</f>
        <v/>
      </c>
      <c r="F1569" s="29" t="str">
        <f>IF(D1569="","",VLOOKUP(D1569,'Műszaki adattábla'!F:M,8,0))</f>
        <v/>
      </c>
      <c r="G1569" s="29" t="str">
        <f>IF(D1569="","",IF('Műszaki adattábla'!L1560="20-99",IF('Műszaki adattábla'!O1560="","Nem adott meg lekötött teljesítményt",VLOOKUP(D1569,'Műszaki adattábla'!F:O,10,0)),0))</f>
        <v/>
      </c>
      <c r="H1569" s="29" t="str">
        <f>IF(D1569="","",VLOOKUP(D1569,'Műszaki adattábla'!F:P,11,0))</f>
        <v/>
      </c>
      <c r="I1569" s="30"/>
      <c r="J1569" s="30"/>
      <c r="K1569" s="31" t="str">
        <f>IF(D1569="","",ROUND(((F1569*I1569*'Műszaki adattábla'!$C$7/'Műszaki adattábla'!$C$8)+(G1569*I1569)+(H1569*I1569))/12*'Műszaki adattábla'!T1560,0))</f>
        <v/>
      </c>
      <c r="L1569" s="32" t="str">
        <f t="shared" si="55"/>
        <v/>
      </c>
    </row>
    <row r="1570" spans="2:12" ht="14.4" thickBot="1" x14ac:dyDescent="0.3">
      <c r="B1570" s="28" t="str">
        <f t="shared" si="54"/>
        <v/>
      </c>
      <c r="C1570" s="167" t="str">
        <f>IF(D1570="","",VLOOKUP(D1570,'Műszaki adattábla'!F:G,2,0))</f>
        <v/>
      </c>
      <c r="D1570" s="168" t="str">
        <f>IF('Műszaki adattábla'!F1561="","",'Műszaki adattábla'!F1561)</f>
        <v/>
      </c>
      <c r="E1570" s="169" t="str">
        <f>IF(D1570="","",VLOOKUP(D1570,'Műszaki adattábla'!F:R,13,0))</f>
        <v/>
      </c>
      <c r="F1570" s="29" t="str">
        <f>IF(D1570="","",VLOOKUP(D1570,'Műszaki adattábla'!F:M,8,0))</f>
        <v/>
      </c>
      <c r="G1570" s="29" t="str">
        <f>IF(D1570="","",IF('Műszaki adattábla'!L1561="20-99",IF('Műszaki adattábla'!O1561="","Nem adott meg lekötött teljesítményt",VLOOKUP(D1570,'Műszaki adattábla'!F:O,10,0)),0))</f>
        <v/>
      </c>
      <c r="H1570" s="29" t="str">
        <f>IF(D1570="","",VLOOKUP(D1570,'Műszaki adattábla'!F:P,11,0))</f>
        <v/>
      </c>
      <c r="I1570" s="30"/>
      <c r="J1570" s="30"/>
      <c r="K1570" s="31" t="str">
        <f>IF(D1570="","",ROUND(((F1570*I1570*'Műszaki adattábla'!$C$7/'Műszaki adattábla'!$C$8)+(G1570*I1570)+(H1570*I1570))/12*'Műszaki adattábla'!T1561,0))</f>
        <v/>
      </c>
      <c r="L1570" s="32" t="str">
        <f t="shared" si="55"/>
        <v/>
      </c>
    </row>
    <row r="1571" spans="2:12" ht="14.4" thickBot="1" x14ac:dyDescent="0.3">
      <c r="B1571" s="28" t="str">
        <f t="shared" si="54"/>
        <v/>
      </c>
      <c r="C1571" s="167" t="str">
        <f>IF(D1571="","",VLOOKUP(D1571,'Műszaki adattábla'!F:G,2,0))</f>
        <v/>
      </c>
      <c r="D1571" s="168" t="str">
        <f>IF('Műszaki adattábla'!F1562="","",'Műszaki adattábla'!F1562)</f>
        <v/>
      </c>
      <c r="E1571" s="169" t="str">
        <f>IF(D1571="","",VLOOKUP(D1571,'Műszaki adattábla'!F:R,13,0))</f>
        <v/>
      </c>
      <c r="F1571" s="29" t="str">
        <f>IF(D1571="","",VLOOKUP(D1571,'Műszaki adattábla'!F:M,8,0))</f>
        <v/>
      </c>
      <c r="G1571" s="29" t="str">
        <f>IF(D1571="","",IF('Műszaki adattábla'!L1562="20-99",IF('Műszaki adattábla'!O1562="","Nem adott meg lekötött teljesítményt",VLOOKUP(D1571,'Műszaki adattábla'!F:O,10,0)),0))</f>
        <v/>
      </c>
      <c r="H1571" s="29" t="str">
        <f>IF(D1571="","",VLOOKUP(D1571,'Műszaki adattábla'!F:P,11,0))</f>
        <v/>
      </c>
      <c r="I1571" s="30"/>
      <c r="J1571" s="30"/>
      <c r="K1571" s="31" t="str">
        <f>IF(D1571="","",ROUND(((F1571*I1571*'Műszaki adattábla'!$C$7/'Műszaki adattábla'!$C$8)+(G1571*I1571)+(H1571*I1571))/12*'Műszaki adattábla'!T1562,0))</f>
        <v/>
      </c>
      <c r="L1571" s="32" t="str">
        <f t="shared" si="55"/>
        <v/>
      </c>
    </row>
    <row r="1572" spans="2:12" ht="14.4" thickBot="1" x14ac:dyDescent="0.3">
      <c r="B1572" s="28" t="str">
        <f t="shared" si="54"/>
        <v/>
      </c>
      <c r="C1572" s="167" t="str">
        <f>IF(D1572="","",VLOOKUP(D1572,'Műszaki adattábla'!F:G,2,0))</f>
        <v/>
      </c>
      <c r="D1572" s="168" t="str">
        <f>IF('Műszaki adattábla'!F1563="","",'Műszaki adattábla'!F1563)</f>
        <v/>
      </c>
      <c r="E1572" s="169" t="str">
        <f>IF(D1572="","",VLOOKUP(D1572,'Műszaki adattábla'!F:R,13,0))</f>
        <v/>
      </c>
      <c r="F1572" s="29" t="str">
        <f>IF(D1572="","",VLOOKUP(D1572,'Műszaki adattábla'!F:M,8,0))</f>
        <v/>
      </c>
      <c r="G1572" s="29" t="str">
        <f>IF(D1572="","",IF('Műszaki adattábla'!L1563="20-99",IF('Műszaki adattábla'!O1563="","Nem adott meg lekötött teljesítményt",VLOOKUP(D1572,'Műszaki adattábla'!F:O,10,0)),0))</f>
        <v/>
      </c>
      <c r="H1572" s="29" t="str">
        <f>IF(D1572="","",VLOOKUP(D1572,'Műszaki adattábla'!F:P,11,0))</f>
        <v/>
      </c>
      <c r="I1572" s="30"/>
      <c r="J1572" s="30"/>
      <c r="K1572" s="31" t="str">
        <f>IF(D1572="","",ROUND(((F1572*I1572*'Műszaki adattábla'!$C$7/'Műszaki adattábla'!$C$8)+(G1572*I1572)+(H1572*I1572))/12*'Műszaki adattábla'!T1563,0))</f>
        <v/>
      </c>
      <c r="L1572" s="32" t="str">
        <f t="shared" si="55"/>
        <v/>
      </c>
    </row>
    <row r="1573" spans="2:12" ht="14.4" thickBot="1" x14ac:dyDescent="0.3">
      <c r="B1573" s="28" t="str">
        <f t="shared" si="54"/>
        <v/>
      </c>
      <c r="C1573" s="167" t="str">
        <f>IF(D1573="","",VLOOKUP(D1573,'Műszaki adattábla'!F:G,2,0))</f>
        <v/>
      </c>
      <c r="D1573" s="168" t="str">
        <f>IF('Műszaki adattábla'!F1564="","",'Műszaki adattábla'!F1564)</f>
        <v/>
      </c>
      <c r="E1573" s="169" t="str">
        <f>IF(D1573="","",VLOOKUP(D1573,'Műszaki adattábla'!F:R,13,0))</f>
        <v/>
      </c>
      <c r="F1573" s="29" t="str">
        <f>IF(D1573="","",VLOOKUP(D1573,'Műszaki adattábla'!F:M,8,0))</f>
        <v/>
      </c>
      <c r="G1573" s="29" t="str">
        <f>IF(D1573="","",IF('Műszaki adattábla'!L1564="20-99",IF('Műszaki adattábla'!O1564="","Nem adott meg lekötött teljesítményt",VLOOKUP(D1573,'Műszaki adattábla'!F:O,10,0)),0))</f>
        <v/>
      </c>
      <c r="H1573" s="29" t="str">
        <f>IF(D1573="","",VLOOKUP(D1573,'Műszaki adattábla'!F:P,11,0))</f>
        <v/>
      </c>
      <c r="I1573" s="30"/>
      <c r="J1573" s="30"/>
      <c r="K1573" s="31" t="str">
        <f>IF(D1573="","",ROUND(((F1573*I1573*'Műszaki adattábla'!$C$7/'Műszaki adattábla'!$C$8)+(G1573*I1573)+(H1573*I1573))/12*'Műszaki adattábla'!T1564,0))</f>
        <v/>
      </c>
      <c r="L1573" s="32" t="str">
        <f t="shared" si="55"/>
        <v/>
      </c>
    </row>
    <row r="1574" spans="2:12" ht="14.4" thickBot="1" x14ac:dyDescent="0.3">
      <c r="B1574" s="28" t="str">
        <f t="shared" si="54"/>
        <v/>
      </c>
      <c r="C1574" s="167" t="str">
        <f>IF(D1574="","",VLOOKUP(D1574,'Műszaki adattábla'!F:G,2,0))</f>
        <v/>
      </c>
      <c r="D1574" s="168" t="str">
        <f>IF('Műszaki adattábla'!F1565="","",'Műszaki adattábla'!F1565)</f>
        <v/>
      </c>
      <c r="E1574" s="169" t="str">
        <f>IF(D1574="","",VLOOKUP(D1574,'Műszaki adattábla'!F:R,13,0))</f>
        <v/>
      </c>
      <c r="F1574" s="29" t="str">
        <f>IF(D1574="","",VLOOKUP(D1574,'Műszaki adattábla'!F:M,8,0))</f>
        <v/>
      </c>
      <c r="G1574" s="29" t="str">
        <f>IF(D1574="","",IF('Műszaki adattábla'!L1565="20-99",IF('Műszaki adattábla'!O1565="","Nem adott meg lekötött teljesítményt",VLOOKUP(D1574,'Műszaki adattábla'!F:O,10,0)),0))</f>
        <v/>
      </c>
      <c r="H1574" s="29" t="str">
        <f>IF(D1574="","",VLOOKUP(D1574,'Műszaki adattábla'!F:P,11,0))</f>
        <v/>
      </c>
      <c r="I1574" s="30"/>
      <c r="J1574" s="30"/>
      <c r="K1574" s="31" t="str">
        <f>IF(D1574="","",ROUND(((F1574*I1574*'Műszaki adattábla'!$C$7/'Műszaki adattábla'!$C$8)+(G1574*I1574)+(H1574*I1574))/12*'Műszaki adattábla'!T1565,0))</f>
        <v/>
      </c>
      <c r="L1574" s="32" t="str">
        <f t="shared" si="55"/>
        <v/>
      </c>
    </row>
    <row r="1575" spans="2:12" ht="14.4" thickBot="1" x14ac:dyDescent="0.3">
      <c r="B1575" s="28" t="str">
        <f t="shared" si="54"/>
        <v/>
      </c>
      <c r="C1575" s="167" t="str">
        <f>IF(D1575="","",VLOOKUP(D1575,'Műszaki adattábla'!F:G,2,0))</f>
        <v/>
      </c>
      <c r="D1575" s="168" t="str">
        <f>IF('Műszaki adattábla'!F1566="","",'Műszaki adattábla'!F1566)</f>
        <v/>
      </c>
      <c r="E1575" s="169" t="str">
        <f>IF(D1575="","",VLOOKUP(D1575,'Műszaki adattábla'!F:R,13,0))</f>
        <v/>
      </c>
      <c r="F1575" s="29" t="str">
        <f>IF(D1575="","",VLOOKUP(D1575,'Műszaki adattábla'!F:M,8,0))</f>
        <v/>
      </c>
      <c r="G1575" s="29" t="str">
        <f>IF(D1575="","",IF('Műszaki adattábla'!L1566="20-99",IF('Műszaki adattábla'!O1566="","Nem adott meg lekötött teljesítményt",VLOOKUP(D1575,'Műszaki adattábla'!F:O,10,0)),0))</f>
        <v/>
      </c>
      <c r="H1575" s="29" t="str">
        <f>IF(D1575="","",VLOOKUP(D1575,'Műszaki adattábla'!F:P,11,0))</f>
        <v/>
      </c>
      <c r="I1575" s="30"/>
      <c r="J1575" s="30"/>
      <c r="K1575" s="31" t="str">
        <f>IF(D1575="","",ROUND(((F1575*I1575*'Műszaki adattábla'!$C$7/'Műszaki adattábla'!$C$8)+(G1575*I1575)+(H1575*I1575))/12*'Műszaki adattábla'!T1566,0))</f>
        <v/>
      </c>
      <c r="L1575" s="32" t="str">
        <f t="shared" si="55"/>
        <v/>
      </c>
    </row>
    <row r="1576" spans="2:12" ht="14.4" thickBot="1" x14ac:dyDescent="0.3">
      <c r="B1576" s="28" t="str">
        <f t="shared" si="54"/>
        <v/>
      </c>
      <c r="C1576" s="167" t="str">
        <f>IF(D1576="","",VLOOKUP(D1576,'Műszaki adattábla'!F:G,2,0))</f>
        <v/>
      </c>
      <c r="D1576" s="168" t="str">
        <f>IF('Műszaki adattábla'!F1567="","",'Műszaki adattábla'!F1567)</f>
        <v/>
      </c>
      <c r="E1576" s="169" t="str">
        <f>IF(D1576="","",VLOOKUP(D1576,'Műszaki adattábla'!F:R,13,0))</f>
        <v/>
      </c>
      <c r="F1576" s="29" t="str">
        <f>IF(D1576="","",VLOOKUP(D1576,'Műszaki adattábla'!F:M,8,0))</f>
        <v/>
      </c>
      <c r="G1576" s="29" t="str">
        <f>IF(D1576="","",IF('Műszaki adattábla'!L1567="20-99",IF('Műszaki adattábla'!O1567="","Nem adott meg lekötött teljesítményt",VLOOKUP(D1576,'Műszaki adattábla'!F:O,10,0)),0))</f>
        <v/>
      </c>
      <c r="H1576" s="29" t="str">
        <f>IF(D1576="","",VLOOKUP(D1576,'Műszaki adattábla'!F:P,11,0))</f>
        <v/>
      </c>
      <c r="I1576" s="30"/>
      <c r="J1576" s="30"/>
      <c r="K1576" s="31" t="str">
        <f>IF(D1576="","",ROUND(((F1576*I1576*'Műszaki adattábla'!$C$7/'Műszaki adattábla'!$C$8)+(G1576*I1576)+(H1576*I1576))/12*'Műszaki adattábla'!T1567,0))</f>
        <v/>
      </c>
      <c r="L1576" s="32" t="str">
        <f t="shared" si="55"/>
        <v/>
      </c>
    </row>
    <row r="1577" spans="2:12" ht="14.4" thickBot="1" x14ac:dyDescent="0.3">
      <c r="B1577" s="28" t="str">
        <f t="shared" si="54"/>
        <v/>
      </c>
      <c r="C1577" s="167" t="str">
        <f>IF(D1577="","",VLOOKUP(D1577,'Műszaki adattábla'!F:G,2,0))</f>
        <v/>
      </c>
      <c r="D1577" s="168" t="str">
        <f>IF('Műszaki adattábla'!F1568="","",'Műszaki adattábla'!F1568)</f>
        <v/>
      </c>
      <c r="E1577" s="169" t="str">
        <f>IF(D1577="","",VLOOKUP(D1577,'Műszaki adattábla'!F:R,13,0))</f>
        <v/>
      </c>
      <c r="F1577" s="29" t="str">
        <f>IF(D1577="","",VLOOKUP(D1577,'Műszaki adattábla'!F:M,8,0))</f>
        <v/>
      </c>
      <c r="G1577" s="29" t="str">
        <f>IF(D1577="","",IF('Műszaki adattábla'!L1568="20-99",IF('Műszaki adattábla'!O1568="","Nem adott meg lekötött teljesítményt",VLOOKUP(D1577,'Műszaki adattábla'!F:O,10,0)),0))</f>
        <v/>
      </c>
      <c r="H1577" s="29" t="str">
        <f>IF(D1577="","",VLOOKUP(D1577,'Műszaki adattábla'!F:P,11,0))</f>
        <v/>
      </c>
      <c r="I1577" s="30"/>
      <c r="J1577" s="30"/>
      <c r="K1577" s="31" t="str">
        <f>IF(D1577="","",ROUND(((F1577*I1577*'Műszaki adattábla'!$C$7/'Műszaki adattábla'!$C$8)+(G1577*I1577)+(H1577*I1577))/12*'Műszaki adattábla'!T1568,0))</f>
        <v/>
      </c>
      <c r="L1577" s="32" t="str">
        <f t="shared" si="55"/>
        <v/>
      </c>
    </row>
    <row r="1578" spans="2:12" ht="14.4" thickBot="1" x14ac:dyDescent="0.3">
      <c r="B1578" s="28" t="str">
        <f t="shared" si="54"/>
        <v/>
      </c>
      <c r="C1578" s="167" t="str">
        <f>IF(D1578="","",VLOOKUP(D1578,'Műszaki adattábla'!F:G,2,0))</f>
        <v/>
      </c>
      <c r="D1578" s="168" t="str">
        <f>IF('Műszaki adattábla'!F1569="","",'Műszaki adattábla'!F1569)</f>
        <v/>
      </c>
      <c r="E1578" s="169" t="str">
        <f>IF(D1578="","",VLOOKUP(D1578,'Műszaki adattábla'!F:R,13,0))</f>
        <v/>
      </c>
      <c r="F1578" s="29" t="str">
        <f>IF(D1578="","",VLOOKUP(D1578,'Műszaki adattábla'!F:M,8,0))</f>
        <v/>
      </c>
      <c r="G1578" s="29" t="str">
        <f>IF(D1578="","",IF('Műszaki adattábla'!L1569="20-99",IF('Műszaki adattábla'!O1569="","Nem adott meg lekötött teljesítményt",VLOOKUP(D1578,'Műszaki adattábla'!F:O,10,0)),0))</f>
        <v/>
      </c>
      <c r="H1578" s="29" t="str">
        <f>IF(D1578="","",VLOOKUP(D1578,'Műszaki adattábla'!F:P,11,0))</f>
        <v/>
      </c>
      <c r="I1578" s="30"/>
      <c r="J1578" s="30"/>
      <c r="K1578" s="31" t="str">
        <f>IF(D1578="","",ROUND(((F1578*I1578*'Műszaki adattábla'!$C$7/'Műszaki adattábla'!$C$8)+(G1578*I1578)+(H1578*I1578))/12*'Műszaki adattábla'!T1569,0))</f>
        <v/>
      </c>
      <c r="L1578" s="32" t="str">
        <f t="shared" si="55"/>
        <v/>
      </c>
    </row>
    <row r="1579" spans="2:12" ht="14.4" thickBot="1" x14ac:dyDescent="0.3">
      <c r="B1579" s="28" t="str">
        <f t="shared" si="54"/>
        <v/>
      </c>
      <c r="C1579" s="167" t="str">
        <f>IF(D1579="","",VLOOKUP(D1579,'Műszaki adattábla'!F:G,2,0))</f>
        <v/>
      </c>
      <c r="D1579" s="168" t="str">
        <f>IF('Műszaki adattábla'!F1570="","",'Műszaki adattábla'!F1570)</f>
        <v/>
      </c>
      <c r="E1579" s="169" t="str">
        <f>IF(D1579="","",VLOOKUP(D1579,'Műszaki adattábla'!F:R,13,0))</f>
        <v/>
      </c>
      <c r="F1579" s="29" t="str">
        <f>IF(D1579="","",VLOOKUP(D1579,'Műszaki adattábla'!F:M,8,0))</f>
        <v/>
      </c>
      <c r="G1579" s="29" t="str">
        <f>IF(D1579="","",IF('Műszaki adattábla'!L1570="20-99",IF('Műszaki adattábla'!O1570="","Nem adott meg lekötött teljesítményt",VLOOKUP(D1579,'Műszaki adattábla'!F:O,10,0)),0))</f>
        <v/>
      </c>
      <c r="H1579" s="29" t="str">
        <f>IF(D1579="","",VLOOKUP(D1579,'Műszaki adattábla'!F:P,11,0))</f>
        <v/>
      </c>
      <c r="I1579" s="30"/>
      <c r="J1579" s="30"/>
      <c r="K1579" s="31" t="str">
        <f>IF(D1579="","",ROUND(((F1579*I1579*'Műszaki adattábla'!$C$7/'Műszaki adattábla'!$C$8)+(G1579*I1579)+(H1579*I1579))/12*'Műszaki adattábla'!T1570,0))</f>
        <v/>
      </c>
      <c r="L1579" s="32" t="str">
        <f t="shared" si="55"/>
        <v/>
      </c>
    </row>
    <row r="1580" spans="2:12" ht="14.4" thickBot="1" x14ac:dyDescent="0.3">
      <c r="B1580" s="28" t="str">
        <f t="shared" si="54"/>
        <v/>
      </c>
      <c r="C1580" s="167" t="str">
        <f>IF(D1580="","",VLOOKUP(D1580,'Műszaki adattábla'!F:G,2,0))</f>
        <v/>
      </c>
      <c r="D1580" s="168" t="str">
        <f>IF('Műszaki adattábla'!F1571="","",'Műszaki adattábla'!F1571)</f>
        <v/>
      </c>
      <c r="E1580" s="169" t="str">
        <f>IF(D1580="","",VLOOKUP(D1580,'Műszaki adattábla'!F:R,13,0))</f>
        <v/>
      </c>
      <c r="F1580" s="29" t="str">
        <f>IF(D1580="","",VLOOKUP(D1580,'Műszaki adattábla'!F:M,8,0))</f>
        <v/>
      </c>
      <c r="G1580" s="29" t="str">
        <f>IF(D1580="","",IF('Műszaki adattábla'!L1571="20-99",IF('Műszaki adattábla'!O1571="","Nem adott meg lekötött teljesítményt",VLOOKUP(D1580,'Műszaki adattábla'!F:O,10,0)),0))</f>
        <v/>
      </c>
      <c r="H1580" s="29" t="str">
        <f>IF(D1580="","",VLOOKUP(D1580,'Műszaki adattábla'!F:P,11,0))</f>
        <v/>
      </c>
      <c r="I1580" s="30"/>
      <c r="J1580" s="30"/>
      <c r="K1580" s="31" t="str">
        <f>IF(D1580="","",ROUND(((F1580*I1580*'Műszaki adattábla'!$C$7/'Műszaki adattábla'!$C$8)+(G1580*I1580)+(H1580*I1580))/12*'Műszaki adattábla'!T1571,0))</f>
        <v/>
      </c>
      <c r="L1580" s="32" t="str">
        <f t="shared" si="55"/>
        <v/>
      </c>
    </row>
    <row r="1581" spans="2:12" ht="14.4" thickBot="1" x14ac:dyDescent="0.3">
      <c r="B1581" s="28" t="str">
        <f t="shared" si="54"/>
        <v/>
      </c>
      <c r="C1581" s="167" t="str">
        <f>IF(D1581="","",VLOOKUP(D1581,'Műszaki adattábla'!F:G,2,0))</f>
        <v/>
      </c>
      <c r="D1581" s="168" t="str">
        <f>IF('Műszaki adattábla'!F1572="","",'Műszaki adattábla'!F1572)</f>
        <v/>
      </c>
      <c r="E1581" s="169" t="str">
        <f>IF(D1581="","",VLOOKUP(D1581,'Műszaki adattábla'!F:R,13,0))</f>
        <v/>
      </c>
      <c r="F1581" s="29" t="str">
        <f>IF(D1581="","",VLOOKUP(D1581,'Műszaki adattábla'!F:M,8,0))</f>
        <v/>
      </c>
      <c r="G1581" s="29" t="str">
        <f>IF(D1581="","",IF('Műszaki adattábla'!L1572="20-99",IF('Műszaki adattábla'!O1572="","Nem adott meg lekötött teljesítményt",VLOOKUP(D1581,'Műszaki adattábla'!F:O,10,0)),0))</f>
        <v/>
      </c>
      <c r="H1581" s="29" t="str">
        <f>IF(D1581="","",VLOOKUP(D1581,'Műszaki adattábla'!F:P,11,0))</f>
        <v/>
      </c>
      <c r="I1581" s="30"/>
      <c r="J1581" s="30"/>
      <c r="K1581" s="31" t="str">
        <f>IF(D1581="","",ROUND(((F1581*I1581*'Műszaki adattábla'!$C$7/'Műszaki adattábla'!$C$8)+(G1581*I1581)+(H1581*I1581))/12*'Műszaki adattábla'!T1572,0))</f>
        <v/>
      </c>
      <c r="L1581" s="32" t="str">
        <f t="shared" si="55"/>
        <v/>
      </c>
    </row>
    <row r="1582" spans="2:12" ht="14.4" thickBot="1" x14ac:dyDescent="0.3">
      <c r="B1582" s="28" t="str">
        <f t="shared" si="54"/>
        <v/>
      </c>
      <c r="C1582" s="167" t="str">
        <f>IF(D1582="","",VLOOKUP(D1582,'Műszaki adattábla'!F:G,2,0))</f>
        <v/>
      </c>
      <c r="D1582" s="168" t="str">
        <f>IF('Műszaki adattábla'!F1573="","",'Műszaki adattábla'!F1573)</f>
        <v/>
      </c>
      <c r="E1582" s="169" t="str">
        <f>IF(D1582="","",VLOOKUP(D1582,'Műszaki adattábla'!F:R,13,0))</f>
        <v/>
      </c>
      <c r="F1582" s="29" t="str">
        <f>IF(D1582="","",VLOOKUP(D1582,'Műszaki adattábla'!F:M,8,0))</f>
        <v/>
      </c>
      <c r="G1582" s="29" t="str">
        <f>IF(D1582="","",IF('Műszaki adattábla'!L1573="20-99",IF('Műszaki adattábla'!O1573="","Nem adott meg lekötött teljesítményt",VLOOKUP(D1582,'Műszaki adattábla'!F:O,10,0)),0))</f>
        <v/>
      </c>
      <c r="H1582" s="29" t="str">
        <f>IF(D1582="","",VLOOKUP(D1582,'Műszaki adattábla'!F:P,11,0))</f>
        <v/>
      </c>
      <c r="I1582" s="30"/>
      <c r="J1582" s="30"/>
      <c r="K1582" s="31" t="str">
        <f>IF(D1582="","",ROUND(((F1582*I1582*'Műszaki adattábla'!$C$7/'Műszaki adattábla'!$C$8)+(G1582*I1582)+(H1582*I1582))/12*'Műszaki adattábla'!T1573,0))</f>
        <v/>
      </c>
      <c r="L1582" s="32" t="str">
        <f t="shared" si="55"/>
        <v/>
      </c>
    </row>
    <row r="1583" spans="2:12" ht="14.4" thickBot="1" x14ac:dyDescent="0.3">
      <c r="B1583" s="28" t="str">
        <f t="shared" si="54"/>
        <v/>
      </c>
      <c r="C1583" s="167" t="str">
        <f>IF(D1583="","",VLOOKUP(D1583,'Műszaki adattábla'!F:G,2,0))</f>
        <v/>
      </c>
      <c r="D1583" s="168" t="str">
        <f>IF('Műszaki adattábla'!F1574="","",'Műszaki adattábla'!F1574)</f>
        <v/>
      </c>
      <c r="E1583" s="169" t="str">
        <f>IF(D1583="","",VLOOKUP(D1583,'Műszaki adattábla'!F:R,13,0))</f>
        <v/>
      </c>
      <c r="F1583" s="29" t="str">
        <f>IF(D1583="","",VLOOKUP(D1583,'Műszaki adattábla'!F:M,8,0))</f>
        <v/>
      </c>
      <c r="G1583" s="29" t="str">
        <f>IF(D1583="","",IF('Műszaki adattábla'!L1574="20-99",IF('Műszaki adattábla'!O1574="","Nem adott meg lekötött teljesítményt",VLOOKUP(D1583,'Műszaki adattábla'!F:O,10,0)),0))</f>
        <v/>
      </c>
      <c r="H1583" s="29" t="str">
        <f>IF(D1583="","",VLOOKUP(D1583,'Műszaki adattábla'!F:P,11,0))</f>
        <v/>
      </c>
      <c r="I1583" s="30"/>
      <c r="J1583" s="30"/>
      <c r="K1583" s="31" t="str">
        <f>IF(D1583="","",ROUND(((F1583*I1583*'Műszaki adattábla'!$C$7/'Műszaki adattábla'!$C$8)+(G1583*I1583)+(H1583*I1583))/12*'Műszaki adattábla'!T1574,0))</f>
        <v/>
      </c>
      <c r="L1583" s="32" t="str">
        <f t="shared" si="55"/>
        <v/>
      </c>
    </row>
    <row r="1584" spans="2:12" ht="14.4" thickBot="1" x14ac:dyDescent="0.3">
      <c r="B1584" s="28" t="str">
        <f t="shared" si="54"/>
        <v/>
      </c>
      <c r="C1584" s="167" t="str">
        <f>IF(D1584="","",VLOOKUP(D1584,'Műszaki adattábla'!F:G,2,0))</f>
        <v/>
      </c>
      <c r="D1584" s="168" t="str">
        <f>IF('Műszaki adattábla'!F1575="","",'Műszaki adattábla'!F1575)</f>
        <v/>
      </c>
      <c r="E1584" s="169" t="str">
        <f>IF(D1584="","",VLOOKUP(D1584,'Műszaki adattábla'!F:R,13,0))</f>
        <v/>
      </c>
      <c r="F1584" s="29" t="str">
        <f>IF(D1584="","",VLOOKUP(D1584,'Műszaki adattábla'!F:M,8,0))</f>
        <v/>
      </c>
      <c r="G1584" s="29" t="str">
        <f>IF(D1584="","",IF('Műszaki adattábla'!L1575="20-99",IF('Műszaki adattábla'!O1575="","Nem adott meg lekötött teljesítményt",VLOOKUP(D1584,'Műszaki adattábla'!F:O,10,0)),0))</f>
        <v/>
      </c>
      <c r="H1584" s="29" t="str">
        <f>IF(D1584="","",VLOOKUP(D1584,'Műszaki adattábla'!F:P,11,0))</f>
        <v/>
      </c>
      <c r="I1584" s="30"/>
      <c r="J1584" s="30"/>
      <c r="K1584" s="31" t="str">
        <f>IF(D1584="","",ROUND(((F1584*I1584*'Műszaki adattábla'!$C$7/'Műszaki adattábla'!$C$8)+(G1584*I1584)+(H1584*I1584))/12*'Műszaki adattábla'!T1575,0))</f>
        <v/>
      </c>
      <c r="L1584" s="32" t="str">
        <f t="shared" si="55"/>
        <v/>
      </c>
    </row>
    <row r="1585" spans="2:12" ht="14.4" thickBot="1" x14ac:dyDescent="0.3">
      <c r="B1585" s="28" t="str">
        <f t="shared" si="54"/>
        <v/>
      </c>
      <c r="C1585" s="167" t="str">
        <f>IF(D1585="","",VLOOKUP(D1585,'Műszaki adattábla'!F:G,2,0))</f>
        <v/>
      </c>
      <c r="D1585" s="168" t="str">
        <f>IF('Műszaki adattábla'!F1576="","",'Műszaki adattábla'!F1576)</f>
        <v/>
      </c>
      <c r="E1585" s="169" t="str">
        <f>IF(D1585="","",VLOOKUP(D1585,'Műszaki adattábla'!F:R,13,0))</f>
        <v/>
      </c>
      <c r="F1585" s="29" t="str">
        <f>IF(D1585="","",VLOOKUP(D1585,'Műszaki adattábla'!F:M,8,0))</f>
        <v/>
      </c>
      <c r="G1585" s="29" t="str">
        <f>IF(D1585="","",IF('Műszaki adattábla'!L1576="20-99",IF('Műszaki adattábla'!O1576="","Nem adott meg lekötött teljesítményt",VLOOKUP(D1585,'Műszaki adattábla'!F:O,10,0)),0))</f>
        <v/>
      </c>
      <c r="H1585" s="29" t="str">
        <f>IF(D1585="","",VLOOKUP(D1585,'Műszaki adattábla'!F:P,11,0))</f>
        <v/>
      </c>
      <c r="I1585" s="30"/>
      <c r="J1585" s="30"/>
      <c r="K1585" s="31" t="str">
        <f>IF(D1585="","",ROUND(((F1585*I1585*'Műszaki adattábla'!$C$7/'Műszaki adattábla'!$C$8)+(G1585*I1585)+(H1585*I1585))/12*'Műszaki adattábla'!T1576,0))</f>
        <v/>
      </c>
      <c r="L1585" s="32" t="str">
        <f t="shared" si="55"/>
        <v/>
      </c>
    </row>
    <row r="1586" spans="2:12" ht="14.4" thickBot="1" x14ac:dyDescent="0.3">
      <c r="B1586" s="28" t="str">
        <f t="shared" si="54"/>
        <v/>
      </c>
      <c r="C1586" s="167" t="str">
        <f>IF(D1586="","",VLOOKUP(D1586,'Műszaki adattábla'!F:G,2,0))</f>
        <v/>
      </c>
      <c r="D1586" s="168" t="str">
        <f>IF('Műszaki adattábla'!F1577="","",'Műszaki adattábla'!F1577)</f>
        <v/>
      </c>
      <c r="E1586" s="169" t="str">
        <f>IF(D1586="","",VLOOKUP(D1586,'Műszaki adattábla'!F:R,13,0))</f>
        <v/>
      </c>
      <c r="F1586" s="29" t="str">
        <f>IF(D1586="","",VLOOKUP(D1586,'Műszaki adattábla'!F:M,8,0))</f>
        <v/>
      </c>
      <c r="G1586" s="29" t="str">
        <f>IF(D1586="","",IF('Műszaki adattábla'!L1577="20-99",IF('Műszaki adattábla'!O1577="","Nem adott meg lekötött teljesítményt",VLOOKUP(D1586,'Műszaki adattábla'!F:O,10,0)),0))</f>
        <v/>
      </c>
      <c r="H1586" s="29" t="str">
        <f>IF(D1586="","",VLOOKUP(D1586,'Műszaki adattábla'!F:P,11,0))</f>
        <v/>
      </c>
      <c r="I1586" s="30"/>
      <c r="J1586" s="30"/>
      <c r="K1586" s="31" t="str">
        <f>IF(D1586="","",ROUND(((F1586*I1586*'Műszaki adattábla'!$C$7/'Műszaki adattábla'!$C$8)+(G1586*I1586)+(H1586*I1586))/12*'Műszaki adattábla'!T1577,0))</f>
        <v/>
      </c>
      <c r="L1586" s="32" t="str">
        <f t="shared" si="55"/>
        <v/>
      </c>
    </row>
    <row r="1587" spans="2:12" ht="14.4" thickBot="1" x14ac:dyDescent="0.3">
      <c r="B1587" s="28" t="str">
        <f t="shared" si="54"/>
        <v/>
      </c>
      <c r="C1587" s="167" t="str">
        <f>IF(D1587="","",VLOOKUP(D1587,'Műszaki adattábla'!F:G,2,0))</f>
        <v/>
      </c>
      <c r="D1587" s="168" t="str">
        <f>IF('Műszaki adattábla'!F1578="","",'Műszaki adattábla'!F1578)</f>
        <v/>
      </c>
      <c r="E1587" s="169" t="str">
        <f>IF(D1587="","",VLOOKUP(D1587,'Műszaki adattábla'!F:R,13,0))</f>
        <v/>
      </c>
      <c r="F1587" s="29" t="str">
        <f>IF(D1587="","",VLOOKUP(D1587,'Műszaki adattábla'!F:M,8,0))</f>
        <v/>
      </c>
      <c r="G1587" s="29" t="str">
        <f>IF(D1587="","",IF('Műszaki adattábla'!L1578="20-99",IF('Műszaki adattábla'!O1578="","Nem adott meg lekötött teljesítményt",VLOOKUP(D1587,'Műszaki adattábla'!F:O,10,0)),0))</f>
        <v/>
      </c>
      <c r="H1587" s="29" t="str">
        <f>IF(D1587="","",VLOOKUP(D1587,'Műszaki adattábla'!F:P,11,0))</f>
        <v/>
      </c>
      <c r="I1587" s="30"/>
      <c r="J1587" s="30"/>
      <c r="K1587" s="31" t="str">
        <f>IF(D1587="","",ROUND(((F1587*I1587*'Műszaki adattábla'!$C$7/'Műszaki adattábla'!$C$8)+(G1587*I1587)+(H1587*I1587))/12*'Műszaki adattábla'!T1578,0))</f>
        <v/>
      </c>
      <c r="L1587" s="32" t="str">
        <f t="shared" si="55"/>
        <v/>
      </c>
    </row>
    <row r="1588" spans="2:12" ht="14.4" thickBot="1" x14ac:dyDescent="0.3">
      <c r="B1588" s="28" t="str">
        <f t="shared" si="54"/>
        <v/>
      </c>
      <c r="C1588" s="167" t="str">
        <f>IF(D1588="","",VLOOKUP(D1588,'Műszaki adattábla'!F:G,2,0))</f>
        <v/>
      </c>
      <c r="D1588" s="168" t="str">
        <f>IF('Műszaki adattábla'!F1579="","",'Műszaki adattábla'!F1579)</f>
        <v/>
      </c>
      <c r="E1588" s="169" t="str">
        <f>IF(D1588="","",VLOOKUP(D1588,'Műszaki adattábla'!F:R,13,0))</f>
        <v/>
      </c>
      <c r="F1588" s="29" t="str">
        <f>IF(D1588="","",VLOOKUP(D1588,'Műszaki adattábla'!F:M,8,0))</f>
        <v/>
      </c>
      <c r="G1588" s="29" t="str">
        <f>IF(D1588="","",IF('Műszaki adattábla'!L1579="20-99",IF('Műszaki adattábla'!O1579="","Nem adott meg lekötött teljesítményt",VLOOKUP(D1588,'Műszaki adattábla'!F:O,10,0)),0))</f>
        <v/>
      </c>
      <c r="H1588" s="29" t="str">
        <f>IF(D1588="","",VLOOKUP(D1588,'Műszaki adattábla'!F:P,11,0))</f>
        <v/>
      </c>
      <c r="I1588" s="30"/>
      <c r="J1588" s="30"/>
      <c r="K1588" s="31" t="str">
        <f>IF(D1588="","",ROUND(((F1588*I1588*'Műszaki adattábla'!$C$7/'Műszaki adattábla'!$C$8)+(G1588*I1588)+(H1588*I1588))/12*'Műszaki adattábla'!T1579,0))</f>
        <v/>
      </c>
      <c r="L1588" s="32" t="str">
        <f t="shared" si="55"/>
        <v/>
      </c>
    </row>
    <row r="1589" spans="2:12" ht="14.4" thickBot="1" x14ac:dyDescent="0.3">
      <c r="B1589" s="28" t="str">
        <f t="shared" si="54"/>
        <v/>
      </c>
      <c r="C1589" s="167" t="str">
        <f>IF(D1589="","",VLOOKUP(D1589,'Műszaki adattábla'!F:G,2,0))</f>
        <v/>
      </c>
      <c r="D1589" s="168" t="str">
        <f>IF('Műszaki adattábla'!F1580="","",'Műszaki adattábla'!F1580)</f>
        <v/>
      </c>
      <c r="E1589" s="169" t="str">
        <f>IF(D1589="","",VLOOKUP(D1589,'Műszaki adattábla'!F:R,13,0))</f>
        <v/>
      </c>
      <c r="F1589" s="29" t="str">
        <f>IF(D1589="","",VLOOKUP(D1589,'Műszaki adattábla'!F:M,8,0))</f>
        <v/>
      </c>
      <c r="G1589" s="29" t="str">
        <f>IF(D1589="","",IF('Műszaki adattábla'!L1580="20-99",IF('Műszaki adattábla'!O1580="","Nem adott meg lekötött teljesítményt",VLOOKUP(D1589,'Műszaki adattábla'!F:O,10,0)),0))</f>
        <v/>
      </c>
      <c r="H1589" s="29" t="str">
        <f>IF(D1589="","",VLOOKUP(D1589,'Műszaki adattábla'!F:P,11,0))</f>
        <v/>
      </c>
      <c r="I1589" s="30"/>
      <c r="J1589" s="30"/>
      <c r="K1589" s="31" t="str">
        <f>IF(D1589="","",ROUND(((F1589*I1589*'Műszaki adattábla'!$C$7/'Műszaki adattábla'!$C$8)+(G1589*I1589)+(H1589*I1589))/12*'Műszaki adattábla'!T1580,0))</f>
        <v/>
      </c>
      <c r="L1589" s="32" t="str">
        <f t="shared" si="55"/>
        <v/>
      </c>
    </row>
    <row r="1590" spans="2:12" ht="14.4" thickBot="1" x14ac:dyDescent="0.3">
      <c r="B1590" s="28" t="str">
        <f t="shared" si="54"/>
        <v/>
      </c>
      <c r="C1590" s="167" t="str">
        <f>IF(D1590="","",VLOOKUP(D1590,'Műszaki adattábla'!F:G,2,0))</f>
        <v/>
      </c>
      <c r="D1590" s="168" t="str">
        <f>IF('Műszaki adattábla'!F1581="","",'Műszaki adattábla'!F1581)</f>
        <v/>
      </c>
      <c r="E1590" s="169" t="str">
        <f>IF(D1590="","",VLOOKUP(D1590,'Műszaki adattábla'!F:R,13,0))</f>
        <v/>
      </c>
      <c r="F1590" s="29" t="str">
        <f>IF(D1590="","",VLOOKUP(D1590,'Műszaki adattábla'!F:M,8,0))</f>
        <v/>
      </c>
      <c r="G1590" s="29" t="str">
        <f>IF(D1590="","",IF('Műszaki adattábla'!L1581="20-99",IF('Műszaki adattábla'!O1581="","Nem adott meg lekötött teljesítményt",VLOOKUP(D1590,'Műszaki adattábla'!F:O,10,0)),0))</f>
        <v/>
      </c>
      <c r="H1590" s="29" t="str">
        <f>IF(D1590="","",VLOOKUP(D1590,'Műszaki adattábla'!F:P,11,0))</f>
        <v/>
      </c>
      <c r="I1590" s="30"/>
      <c r="J1590" s="30"/>
      <c r="K1590" s="31" t="str">
        <f>IF(D1590="","",ROUND(((F1590*I1590*'Műszaki adattábla'!$C$7/'Műszaki adattábla'!$C$8)+(G1590*I1590)+(H1590*I1590))/12*'Műszaki adattábla'!T1581,0))</f>
        <v/>
      </c>
      <c r="L1590" s="32" t="str">
        <f t="shared" si="55"/>
        <v/>
      </c>
    </row>
    <row r="1591" spans="2:12" ht="14.4" thickBot="1" x14ac:dyDescent="0.3">
      <c r="B1591" s="28" t="str">
        <f t="shared" si="54"/>
        <v/>
      </c>
      <c r="C1591" s="167" t="str">
        <f>IF(D1591="","",VLOOKUP(D1591,'Műszaki adattábla'!F:G,2,0))</f>
        <v/>
      </c>
      <c r="D1591" s="168" t="str">
        <f>IF('Műszaki adattábla'!F1582="","",'Műszaki adattábla'!F1582)</f>
        <v/>
      </c>
      <c r="E1591" s="169" t="str">
        <f>IF(D1591="","",VLOOKUP(D1591,'Műszaki adattábla'!F:R,13,0))</f>
        <v/>
      </c>
      <c r="F1591" s="29" t="str">
        <f>IF(D1591="","",VLOOKUP(D1591,'Műszaki adattábla'!F:M,8,0))</f>
        <v/>
      </c>
      <c r="G1591" s="29" t="str">
        <f>IF(D1591="","",IF('Műszaki adattábla'!L1582="20-99",IF('Műszaki adattábla'!O1582="","Nem adott meg lekötött teljesítményt",VLOOKUP(D1591,'Műszaki adattábla'!F:O,10,0)),0))</f>
        <v/>
      </c>
      <c r="H1591" s="29" t="str">
        <f>IF(D1591="","",VLOOKUP(D1591,'Műszaki adattábla'!F:P,11,0))</f>
        <v/>
      </c>
      <c r="I1591" s="30"/>
      <c r="J1591" s="30"/>
      <c r="K1591" s="31" t="str">
        <f>IF(D1591="","",ROUND(((F1591*I1591*'Műszaki adattábla'!$C$7/'Műszaki adattábla'!$C$8)+(G1591*I1591)+(H1591*I1591))/12*'Műszaki adattábla'!T1582,0))</f>
        <v/>
      </c>
      <c r="L1591" s="32" t="str">
        <f t="shared" si="55"/>
        <v/>
      </c>
    </row>
    <row r="1592" spans="2:12" ht="14.4" thickBot="1" x14ac:dyDescent="0.3">
      <c r="B1592" s="28" t="str">
        <f t="shared" si="54"/>
        <v/>
      </c>
      <c r="C1592" s="167" t="str">
        <f>IF(D1592="","",VLOOKUP(D1592,'Műszaki adattábla'!F:G,2,0))</f>
        <v/>
      </c>
      <c r="D1592" s="168" t="str">
        <f>IF('Műszaki adattábla'!F1583="","",'Műszaki adattábla'!F1583)</f>
        <v/>
      </c>
      <c r="E1592" s="169" t="str">
        <f>IF(D1592="","",VLOOKUP(D1592,'Műszaki adattábla'!F:R,13,0))</f>
        <v/>
      </c>
      <c r="F1592" s="29" t="str">
        <f>IF(D1592="","",VLOOKUP(D1592,'Műszaki adattábla'!F:M,8,0))</f>
        <v/>
      </c>
      <c r="G1592" s="29" t="str">
        <f>IF(D1592="","",IF('Műszaki adattábla'!L1583="20-99",IF('Műszaki adattábla'!O1583="","Nem adott meg lekötött teljesítményt",VLOOKUP(D1592,'Műszaki adattábla'!F:O,10,0)),0))</f>
        <v/>
      </c>
      <c r="H1592" s="29" t="str">
        <f>IF(D1592="","",VLOOKUP(D1592,'Műszaki adattábla'!F:P,11,0))</f>
        <v/>
      </c>
      <c r="I1592" s="30"/>
      <c r="J1592" s="30"/>
      <c r="K1592" s="31" t="str">
        <f>IF(D1592="","",ROUND(((F1592*I1592*'Műszaki adattábla'!$C$7/'Műszaki adattábla'!$C$8)+(G1592*I1592)+(H1592*I1592))/12*'Műszaki adattábla'!T1583,0))</f>
        <v/>
      </c>
      <c r="L1592" s="32" t="str">
        <f t="shared" si="55"/>
        <v/>
      </c>
    </row>
    <row r="1593" spans="2:12" ht="14.4" thickBot="1" x14ac:dyDescent="0.3">
      <c r="B1593" s="28" t="str">
        <f t="shared" si="54"/>
        <v/>
      </c>
      <c r="C1593" s="167" t="str">
        <f>IF(D1593="","",VLOOKUP(D1593,'Műszaki adattábla'!F:G,2,0))</f>
        <v/>
      </c>
      <c r="D1593" s="168" t="str">
        <f>IF('Műszaki adattábla'!F1584="","",'Műszaki adattábla'!F1584)</f>
        <v/>
      </c>
      <c r="E1593" s="169" t="str">
        <f>IF(D1593="","",VLOOKUP(D1593,'Műszaki adattábla'!F:R,13,0))</f>
        <v/>
      </c>
      <c r="F1593" s="29" t="str">
        <f>IF(D1593="","",VLOOKUP(D1593,'Műszaki adattábla'!F:M,8,0))</f>
        <v/>
      </c>
      <c r="G1593" s="29" t="str">
        <f>IF(D1593="","",IF('Műszaki adattábla'!L1584="20-99",IF('Műszaki adattábla'!O1584="","Nem adott meg lekötött teljesítményt",VLOOKUP(D1593,'Műszaki adattábla'!F:O,10,0)),0))</f>
        <v/>
      </c>
      <c r="H1593" s="29" t="str">
        <f>IF(D1593="","",VLOOKUP(D1593,'Műszaki adattábla'!F:P,11,0))</f>
        <v/>
      </c>
      <c r="I1593" s="30"/>
      <c r="J1593" s="30"/>
      <c r="K1593" s="31" t="str">
        <f>IF(D1593="","",ROUND(((F1593*I1593*'Műszaki adattábla'!$C$7/'Műszaki adattábla'!$C$8)+(G1593*I1593)+(H1593*I1593))/12*'Műszaki adattábla'!T1584,0))</f>
        <v/>
      </c>
      <c r="L1593" s="32" t="str">
        <f t="shared" si="55"/>
        <v/>
      </c>
    </row>
    <row r="1594" spans="2:12" ht="14.4" thickBot="1" x14ac:dyDescent="0.3">
      <c r="B1594" s="28" t="str">
        <f t="shared" si="54"/>
        <v/>
      </c>
      <c r="C1594" s="167" t="str">
        <f>IF(D1594="","",VLOOKUP(D1594,'Műszaki adattábla'!F:G,2,0))</f>
        <v/>
      </c>
      <c r="D1594" s="168" t="str">
        <f>IF('Műszaki adattábla'!F1585="","",'Műszaki adattábla'!F1585)</f>
        <v/>
      </c>
      <c r="E1594" s="169" t="str">
        <f>IF(D1594="","",VLOOKUP(D1594,'Műszaki adattábla'!F:R,13,0))</f>
        <v/>
      </c>
      <c r="F1594" s="29" t="str">
        <f>IF(D1594="","",VLOOKUP(D1594,'Műszaki adattábla'!F:M,8,0))</f>
        <v/>
      </c>
      <c r="G1594" s="29" t="str">
        <f>IF(D1594="","",IF('Műszaki adattábla'!L1585="20-99",IF('Műszaki adattábla'!O1585="","Nem adott meg lekötött teljesítményt",VLOOKUP(D1594,'Műszaki adattábla'!F:O,10,0)),0))</f>
        <v/>
      </c>
      <c r="H1594" s="29" t="str">
        <f>IF(D1594="","",VLOOKUP(D1594,'Műszaki adattábla'!F:P,11,0))</f>
        <v/>
      </c>
      <c r="I1594" s="30"/>
      <c r="J1594" s="30"/>
      <c r="K1594" s="31" t="str">
        <f>IF(D1594="","",ROUND(((F1594*I1594*'Műszaki adattábla'!$C$7/'Műszaki adattábla'!$C$8)+(G1594*I1594)+(H1594*I1594))/12*'Műszaki adattábla'!T1585,0))</f>
        <v/>
      </c>
      <c r="L1594" s="32" t="str">
        <f t="shared" si="55"/>
        <v/>
      </c>
    </row>
    <row r="1595" spans="2:12" ht="14.4" thickBot="1" x14ac:dyDescent="0.3">
      <c r="B1595" s="28" t="str">
        <f t="shared" si="54"/>
        <v/>
      </c>
      <c r="C1595" s="167" t="str">
        <f>IF(D1595="","",VLOOKUP(D1595,'Műszaki adattábla'!F:G,2,0))</f>
        <v/>
      </c>
      <c r="D1595" s="168" t="str">
        <f>IF('Műszaki adattábla'!F1586="","",'Műszaki adattábla'!F1586)</f>
        <v/>
      </c>
      <c r="E1595" s="169" t="str">
        <f>IF(D1595="","",VLOOKUP(D1595,'Műszaki adattábla'!F:R,13,0))</f>
        <v/>
      </c>
      <c r="F1595" s="29" t="str">
        <f>IF(D1595="","",VLOOKUP(D1595,'Műszaki adattábla'!F:M,8,0))</f>
        <v/>
      </c>
      <c r="G1595" s="29" t="str">
        <f>IF(D1595="","",IF('Műszaki adattábla'!L1586="20-99",IF('Műszaki adattábla'!O1586="","Nem adott meg lekötött teljesítményt",VLOOKUP(D1595,'Műszaki adattábla'!F:O,10,0)),0))</f>
        <v/>
      </c>
      <c r="H1595" s="29" t="str">
        <f>IF(D1595="","",VLOOKUP(D1595,'Műszaki adattábla'!F:P,11,0))</f>
        <v/>
      </c>
      <c r="I1595" s="30"/>
      <c r="J1595" s="30"/>
      <c r="K1595" s="31" t="str">
        <f>IF(D1595="","",ROUND(((F1595*I1595*'Műszaki adattábla'!$C$7/'Műszaki adattábla'!$C$8)+(G1595*I1595)+(H1595*I1595))/12*'Műszaki adattábla'!T1586,0))</f>
        <v/>
      </c>
      <c r="L1595" s="32" t="str">
        <f t="shared" si="55"/>
        <v/>
      </c>
    </row>
    <row r="1596" spans="2:12" ht="14.4" thickBot="1" x14ac:dyDescent="0.3">
      <c r="B1596" s="28" t="str">
        <f t="shared" si="54"/>
        <v/>
      </c>
      <c r="C1596" s="167" t="str">
        <f>IF(D1596="","",VLOOKUP(D1596,'Műszaki adattábla'!F:G,2,0))</f>
        <v/>
      </c>
      <c r="D1596" s="168" t="str">
        <f>IF('Műszaki adattábla'!F1587="","",'Műszaki adattábla'!F1587)</f>
        <v/>
      </c>
      <c r="E1596" s="169" t="str">
        <f>IF(D1596="","",VLOOKUP(D1596,'Műszaki adattábla'!F:R,13,0))</f>
        <v/>
      </c>
      <c r="F1596" s="29" t="str">
        <f>IF(D1596="","",VLOOKUP(D1596,'Műszaki adattábla'!F:M,8,0))</f>
        <v/>
      </c>
      <c r="G1596" s="29" t="str">
        <f>IF(D1596="","",IF('Műszaki adattábla'!L1587="20-99",IF('Műszaki adattábla'!O1587="","Nem adott meg lekötött teljesítményt",VLOOKUP(D1596,'Műszaki adattábla'!F:O,10,0)),0))</f>
        <v/>
      </c>
      <c r="H1596" s="29" t="str">
        <f>IF(D1596="","",VLOOKUP(D1596,'Műszaki adattábla'!F:P,11,0))</f>
        <v/>
      </c>
      <c r="I1596" s="30"/>
      <c r="J1596" s="30"/>
      <c r="K1596" s="31" t="str">
        <f>IF(D1596="","",ROUND(((F1596*I1596*'Műszaki adattábla'!$C$7/'Műszaki adattábla'!$C$8)+(G1596*I1596)+(H1596*I1596))/12*'Műszaki adattábla'!T1587,0))</f>
        <v/>
      </c>
      <c r="L1596" s="32" t="str">
        <f t="shared" si="55"/>
        <v/>
      </c>
    </row>
    <row r="1597" spans="2:12" ht="14.4" thickBot="1" x14ac:dyDescent="0.3">
      <c r="B1597" s="28" t="str">
        <f t="shared" si="54"/>
        <v/>
      </c>
      <c r="C1597" s="167" t="str">
        <f>IF(D1597="","",VLOOKUP(D1597,'Műszaki adattábla'!F:G,2,0))</f>
        <v/>
      </c>
      <c r="D1597" s="168" t="str">
        <f>IF('Műszaki adattábla'!F1588="","",'Műszaki adattábla'!F1588)</f>
        <v/>
      </c>
      <c r="E1597" s="169" t="str">
        <f>IF(D1597="","",VLOOKUP(D1597,'Műszaki adattábla'!F:R,13,0))</f>
        <v/>
      </c>
      <c r="F1597" s="29" t="str">
        <f>IF(D1597="","",VLOOKUP(D1597,'Műszaki adattábla'!F:M,8,0))</f>
        <v/>
      </c>
      <c r="G1597" s="29" t="str">
        <f>IF(D1597="","",IF('Műszaki adattábla'!L1588="20-99",IF('Műszaki adattábla'!O1588="","Nem adott meg lekötött teljesítményt",VLOOKUP(D1597,'Műszaki adattábla'!F:O,10,0)),0))</f>
        <v/>
      </c>
      <c r="H1597" s="29" t="str">
        <f>IF(D1597="","",VLOOKUP(D1597,'Műszaki adattábla'!F:P,11,0))</f>
        <v/>
      </c>
      <c r="I1597" s="30"/>
      <c r="J1597" s="30"/>
      <c r="K1597" s="31" t="str">
        <f>IF(D1597="","",ROUND(((F1597*I1597*'Műszaki adattábla'!$C$7/'Műszaki adattábla'!$C$8)+(G1597*I1597)+(H1597*I1597))/12*'Műszaki adattábla'!T1588,0))</f>
        <v/>
      </c>
      <c r="L1597" s="32" t="str">
        <f t="shared" si="55"/>
        <v/>
      </c>
    </row>
    <row r="1598" spans="2:12" ht="14.4" thickBot="1" x14ac:dyDescent="0.3">
      <c r="B1598" s="28" t="str">
        <f t="shared" si="54"/>
        <v/>
      </c>
      <c r="C1598" s="167" t="str">
        <f>IF(D1598="","",VLOOKUP(D1598,'Műszaki adattábla'!F:G,2,0))</f>
        <v/>
      </c>
      <c r="D1598" s="168" t="str">
        <f>IF('Műszaki adattábla'!F1589="","",'Műszaki adattábla'!F1589)</f>
        <v/>
      </c>
      <c r="E1598" s="169" t="str">
        <f>IF(D1598="","",VLOOKUP(D1598,'Műszaki adattábla'!F:R,13,0))</f>
        <v/>
      </c>
      <c r="F1598" s="29" t="str">
        <f>IF(D1598="","",VLOOKUP(D1598,'Műszaki adattábla'!F:M,8,0))</f>
        <v/>
      </c>
      <c r="G1598" s="29" t="str">
        <f>IF(D1598="","",IF('Műszaki adattábla'!L1589="20-99",IF('Műszaki adattábla'!O1589="","Nem adott meg lekötött teljesítményt",VLOOKUP(D1598,'Műszaki adattábla'!F:O,10,0)),0))</f>
        <v/>
      </c>
      <c r="H1598" s="29" t="str">
        <f>IF(D1598="","",VLOOKUP(D1598,'Műszaki adattábla'!F:P,11,0))</f>
        <v/>
      </c>
      <c r="I1598" s="30"/>
      <c r="J1598" s="30"/>
      <c r="K1598" s="31" t="str">
        <f>IF(D1598="","",ROUND(((F1598*I1598*'Műszaki adattábla'!$C$7/'Műszaki adattábla'!$C$8)+(G1598*I1598)+(H1598*I1598))/12*'Műszaki adattábla'!T1589,0))</f>
        <v/>
      </c>
      <c r="L1598" s="32" t="str">
        <f t="shared" si="55"/>
        <v/>
      </c>
    </row>
    <row r="1599" spans="2:12" ht="14.4" thickBot="1" x14ac:dyDescent="0.3">
      <c r="B1599" s="28" t="str">
        <f t="shared" si="54"/>
        <v/>
      </c>
      <c r="C1599" s="167" t="str">
        <f>IF(D1599="","",VLOOKUP(D1599,'Műszaki adattábla'!F:G,2,0))</f>
        <v/>
      </c>
      <c r="D1599" s="168" t="str">
        <f>IF('Műszaki adattábla'!F1590="","",'Műszaki adattábla'!F1590)</f>
        <v/>
      </c>
      <c r="E1599" s="169" t="str">
        <f>IF(D1599="","",VLOOKUP(D1599,'Műszaki adattábla'!F:R,13,0))</f>
        <v/>
      </c>
      <c r="F1599" s="29" t="str">
        <f>IF(D1599="","",VLOOKUP(D1599,'Műszaki adattábla'!F:M,8,0))</f>
        <v/>
      </c>
      <c r="G1599" s="29" t="str">
        <f>IF(D1599="","",IF('Műszaki adattábla'!L1590="20-99",IF('Műszaki adattábla'!O1590="","Nem adott meg lekötött teljesítményt",VLOOKUP(D1599,'Műszaki adattábla'!F:O,10,0)),0))</f>
        <v/>
      </c>
      <c r="H1599" s="29" t="str">
        <f>IF(D1599="","",VLOOKUP(D1599,'Műszaki adattábla'!F:P,11,0))</f>
        <v/>
      </c>
      <c r="I1599" s="30"/>
      <c r="J1599" s="30"/>
      <c r="K1599" s="31" t="str">
        <f>IF(D1599="","",ROUND(((F1599*I1599*'Műszaki adattábla'!$C$7/'Műszaki adattábla'!$C$8)+(G1599*I1599)+(H1599*I1599))/12*'Műszaki adattábla'!T1590,0))</f>
        <v/>
      </c>
      <c r="L1599" s="32" t="str">
        <f t="shared" si="55"/>
        <v/>
      </c>
    </row>
    <row r="1600" spans="2:12" ht="14.4" thickBot="1" x14ac:dyDescent="0.3">
      <c r="B1600" s="28" t="str">
        <f t="shared" si="54"/>
        <v/>
      </c>
      <c r="C1600" s="167" t="str">
        <f>IF(D1600="","",VLOOKUP(D1600,'Műszaki adattábla'!F:G,2,0))</f>
        <v/>
      </c>
      <c r="D1600" s="168" t="str">
        <f>IF('Műszaki adattábla'!F1591="","",'Műszaki adattábla'!F1591)</f>
        <v/>
      </c>
      <c r="E1600" s="169" t="str">
        <f>IF(D1600="","",VLOOKUP(D1600,'Műszaki adattábla'!F:R,13,0))</f>
        <v/>
      </c>
      <c r="F1600" s="29" t="str">
        <f>IF(D1600="","",VLOOKUP(D1600,'Műszaki adattábla'!F:M,8,0))</f>
        <v/>
      </c>
      <c r="G1600" s="29" t="str">
        <f>IF(D1600="","",IF('Műszaki adattábla'!L1591="20-99",IF('Műszaki adattábla'!O1591="","Nem adott meg lekötött teljesítményt",VLOOKUP(D1600,'Műszaki adattábla'!F:O,10,0)),0))</f>
        <v/>
      </c>
      <c r="H1600" s="29" t="str">
        <f>IF(D1600="","",VLOOKUP(D1600,'Műszaki adattábla'!F:P,11,0))</f>
        <v/>
      </c>
      <c r="I1600" s="30"/>
      <c r="J1600" s="30"/>
      <c r="K1600" s="31" t="str">
        <f>IF(D1600="","",ROUND(((F1600*I1600*'Műszaki adattábla'!$C$7/'Műszaki adattábla'!$C$8)+(G1600*I1600)+(H1600*I1600))/12*'Műszaki adattábla'!T1591,0))</f>
        <v/>
      </c>
      <c r="L1600" s="32" t="str">
        <f t="shared" si="55"/>
        <v/>
      </c>
    </row>
    <row r="1601" spans="2:12" ht="14.4" thickBot="1" x14ac:dyDescent="0.3">
      <c r="B1601" s="28" t="str">
        <f t="shared" si="54"/>
        <v/>
      </c>
      <c r="C1601" s="167" t="str">
        <f>IF(D1601="","",VLOOKUP(D1601,'Műszaki adattábla'!F:G,2,0))</f>
        <v/>
      </c>
      <c r="D1601" s="168" t="str">
        <f>IF('Műszaki adattábla'!F1592="","",'Műszaki adattábla'!F1592)</f>
        <v/>
      </c>
      <c r="E1601" s="169" t="str">
        <f>IF(D1601="","",VLOOKUP(D1601,'Műszaki adattábla'!F:R,13,0))</f>
        <v/>
      </c>
      <c r="F1601" s="29" t="str">
        <f>IF(D1601="","",VLOOKUP(D1601,'Műszaki adattábla'!F:M,8,0))</f>
        <v/>
      </c>
      <c r="G1601" s="29" t="str">
        <f>IF(D1601="","",IF('Műszaki adattábla'!L1592="20-99",IF('Műszaki adattábla'!O1592="","Nem adott meg lekötött teljesítményt",VLOOKUP(D1601,'Műszaki adattábla'!F:O,10,0)),0))</f>
        <v/>
      </c>
      <c r="H1601" s="29" t="str">
        <f>IF(D1601="","",VLOOKUP(D1601,'Műszaki adattábla'!F:P,11,0))</f>
        <v/>
      </c>
      <c r="I1601" s="30"/>
      <c r="J1601" s="30"/>
      <c r="K1601" s="31" t="str">
        <f>IF(D1601="","",ROUND(((F1601*I1601*'Műszaki adattábla'!$C$7/'Műszaki adattábla'!$C$8)+(G1601*I1601)+(H1601*I1601))/12*'Műszaki adattábla'!T1592,0))</f>
        <v/>
      </c>
      <c r="L1601" s="32" t="str">
        <f t="shared" si="55"/>
        <v/>
      </c>
    </row>
    <row r="1602" spans="2:12" ht="14.4" thickBot="1" x14ac:dyDescent="0.3">
      <c r="B1602" s="28" t="str">
        <f t="shared" si="54"/>
        <v/>
      </c>
      <c r="C1602" s="167" t="str">
        <f>IF(D1602="","",VLOOKUP(D1602,'Műszaki adattábla'!F:G,2,0))</f>
        <v/>
      </c>
      <c r="D1602" s="168" t="str">
        <f>IF('Műszaki adattábla'!F1593="","",'Műszaki adattábla'!F1593)</f>
        <v/>
      </c>
      <c r="E1602" s="169" t="str">
        <f>IF(D1602="","",VLOOKUP(D1602,'Műszaki adattábla'!F:R,13,0))</f>
        <v/>
      </c>
      <c r="F1602" s="29" t="str">
        <f>IF(D1602="","",VLOOKUP(D1602,'Műszaki adattábla'!F:M,8,0))</f>
        <v/>
      </c>
      <c r="G1602" s="29" t="str">
        <f>IF(D1602="","",IF('Műszaki adattábla'!L1593="20-99",IF('Műszaki adattábla'!O1593="","Nem adott meg lekötött teljesítményt",VLOOKUP(D1602,'Műszaki adattábla'!F:O,10,0)),0))</f>
        <v/>
      </c>
      <c r="H1602" s="29" t="str">
        <f>IF(D1602="","",VLOOKUP(D1602,'Műszaki adattábla'!F:P,11,0))</f>
        <v/>
      </c>
      <c r="I1602" s="30"/>
      <c r="J1602" s="30"/>
      <c r="K1602" s="31" t="str">
        <f>IF(D1602="","",ROUND(((F1602*I1602*'Műszaki adattábla'!$C$7/'Műszaki adattábla'!$C$8)+(G1602*I1602)+(H1602*I1602))/12*'Műszaki adattábla'!T1593,0))</f>
        <v/>
      </c>
      <c r="L1602" s="32" t="str">
        <f t="shared" si="55"/>
        <v/>
      </c>
    </row>
    <row r="1603" spans="2:12" ht="14.4" thickBot="1" x14ac:dyDescent="0.3">
      <c r="B1603" s="28" t="str">
        <f t="shared" si="54"/>
        <v/>
      </c>
      <c r="C1603" s="167" t="str">
        <f>IF(D1603="","",VLOOKUP(D1603,'Műszaki adattábla'!F:G,2,0))</f>
        <v/>
      </c>
      <c r="D1603" s="168" t="str">
        <f>IF('Műszaki adattábla'!F1594="","",'Műszaki adattábla'!F1594)</f>
        <v/>
      </c>
      <c r="E1603" s="169" t="str">
        <f>IF(D1603="","",VLOOKUP(D1603,'Műszaki adattábla'!F:R,13,0))</f>
        <v/>
      </c>
      <c r="F1603" s="29" t="str">
        <f>IF(D1603="","",VLOOKUP(D1603,'Műszaki adattábla'!F:M,8,0))</f>
        <v/>
      </c>
      <c r="G1603" s="29" t="str">
        <f>IF(D1603="","",IF('Műszaki adattábla'!L1594="20-99",IF('Műszaki adattábla'!O1594="","Nem adott meg lekötött teljesítményt",VLOOKUP(D1603,'Műszaki adattábla'!F:O,10,0)),0))</f>
        <v/>
      </c>
      <c r="H1603" s="29" t="str">
        <f>IF(D1603="","",VLOOKUP(D1603,'Műszaki adattábla'!F:P,11,0))</f>
        <v/>
      </c>
      <c r="I1603" s="30"/>
      <c r="J1603" s="30"/>
      <c r="K1603" s="31" t="str">
        <f>IF(D1603="","",ROUND(((F1603*I1603*'Műszaki adattábla'!$C$7/'Műszaki adattábla'!$C$8)+(G1603*I1603)+(H1603*I1603))/12*'Műszaki adattábla'!T1594,0))</f>
        <v/>
      </c>
      <c r="L1603" s="32" t="str">
        <f t="shared" si="55"/>
        <v/>
      </c>
    </row>
    <row r="1604" spans="2:12" ht="14.4" thickBot="1" x14ac:dyDescent="0.3">
      <c r="B1604" s="28" t="str">
        <f t="shared" si="54"/>
        <v/>
      </c>
      <c r="C1604" s="167" t="str">
        <f>IF(D1604="","",VLOOKUP(D1604,'Műszaki adattábla'!F:G,2,0))</f>
        <v/>
      </c>
      <c r="D1604" s="168" t="str">
        <f>IF('Műszaki adattábla'!F1595="","",'Műszaki adattábla'!F1595)</f>
        <v/>
      </c>
      <c r="E1604" s="169" t="str">
        <f>IF(D1604="","",VLOOKUP(D1604,'Műszaki adattábla'!F:R,13,0))</f>
        <v/>
      </c>
      <c r="F1604" s="29" t="str">
        <f>IF(D1604="","",VLOOKUP(D1604,'Műszaki adattábla'!F:M,8,0))</f>
        <v/>
      </c>
      <c r="G1604" s="29" t="str">
        <f>IF(D1604="","",IF('Műszaki adattábla'!L1595="20-99",IF('Műszaki adattábla'!O1595="","Nem adott meg lekötött teljesítményt",VLOOKUP(D1604,'Műszaki adattábla'!F:O,10,0)),0))</f>
        <v/>
      </c>
      <c r="H1604" s="29" t="str">
        <f>IF(D1604="","",VLOOKUP(D1604,'Műszaki adattábla'!F:P,11,0))</f>
        <v/>
      </c>
      <c r="I1604" s="30"/>
      <c r="J1604" s="30"/>
      <c r="K1604" s="31" t="str">
        <f>IF(D1604="","",ROUND(((F1604*I1604*'Műszaki adattábla'!$C$7/'Műszaki adattábla'!$C$8)+(G1604*I1604)+(H1604*I1604))/12*'Műszaki adattábla'!T1595,0))</f>
        <v/>
      </c>
      <c r="L1604" s="32" t="str">
        <f t="shared" si="55"/>
        <v/>
      </c>
    </row>
    <row r="1605" spans="2:12" ht="14.4" thickBot="1" x14ac:dyDescent="0.3">
      <c r="B1605" s="28" t="str">
        <f t="shared" si="54"/>
        <v/>
      </c>
      <c r="C1605" s="167" t="str">
        <f>IF(D1605="","",VLOOKUP(D1605,'Műszaki adattábla'!F:G,2,0))</f>
        <v/>
      </c>
      <c r="D1605" s="168" t="str">
        <f>IF('Műszaki adattábla'!F1596="","",'Műszaki adattábla'!F1596)</f>
        <v/>
      </c>
      <c r="E1605" s="169" t="str">
        <f>IF(D1605="","",VLOOKUP(D1605,'Műszaki adattábla'!F:R,13,0))</f>
        <v/>
      </c>
      <c r="F1605" s="29" t="str">
        <f>IF(D1605="","",VLOOKUP(D1605,'Műszaki adattábla'!F:M,8,0))</f>
        <v/>
      </c>
      <c r="G1605" s="29" t="str">
        <f>IF(D1605="","",IF('Műszaki adattábla'!L1596="20-99",IF('Műszaki adattábla'!O1596="","Nem adott meg lekötött teljesítményt",VLOOKUP(D1605,'Műszaki adattábla'!F:O,10,0)),0))</f>
        <v/>
      </c>
      <c r="H1605" s="29" t="str">
        <f>IF(D1605="","",VLOOKUP(D1605,'Műszaki adattábla'!F:P,11,0))</f>
        <v/>
      </c>
      <c r="I1605" s="30"/>
      <c r="J1605" s="30"/>
      <c r="K1605" s="31" t="str">
        <f>IF(D1605="","",ROUND(((F1605*I1605*'Műszaki adattábla'!$C$7/'Műszaki adattábla'!$C$8)+(G1605*I1605)+(H1605*I1605))/12*'Műszaki adattábla'!T1596,0))</f>
        <v/>
      </c>
      <c r="L1605" s="32" t="str">
        <f t="shared" si="55"/>
        <v/>
      </c>
    </row>
    <row r="1606" spans="2:12" ht="14.4" thickBot="1" x14ac:dyDescent="0.3">
      <c r="B1606" s="28" t="str">
        <f t="shared" si="54"/>
        <v/>
      </c>
      <c r="C1606" s="167" t="str">
        <f>IF(D1606="","",VLOOKUP(D1606,'Műszaki adattábla'!F:G,2,0))</f>
        <v/>
      </c>
      <c r="D1606" s="168" t="str">
        <f>IF('Műszaki adattábla'!F1597="","",'Műszaki adattábla'!F1597)</f>
        <v/>
      </c>
      <c r="E1606" s="169" t="str">
        <f>IF(D1606="","",VLOOKUP(D1606,'Műszaki adattábla'!F:R,13,0))</f>
        <v/>
      </c>
      <c r="F1606" s="29" t="str">
        <f>IF(D1606="","",VLOOKUP(D1606,'Műszaki adattábla'!F:M,8,0))</f>
        <v/>
      </c>
      <c r="G1606" s="29" t="str">
        <f>IF(D1606="","",IF('Műszaki adattábla'!L1597="20-99",IF('Műszaki adattábla'!O1597="","Nem adott meg lekötött teljesítményt",VLOOKUP(D1606,'Műszaki adattábla'!F:O,10,0)),0))</f>
        <v/>
      </c>
      <c r="H1606" s="29" t="str">
        <f>IF(D1606="","",VLOOKUP(D1606,'Műszaki adattábla'!F:P,11,0))</f>
        <v/>
      </c>
      <c r="I1606" s="30"/>
      <c r="J1606" s="30"/>
      <c r="K1606" s="31" t="str">
        <f>IF(D1606="","",ROUND(((F1606*I1606*'Műszaki adattábla'!$C$7/'Műszaki adattábla'!$C$8)+(G1606*I1606)+(H1606*I1606))/12*'Műszaki adattábla'!T1597,0))</f>
        <v/>
      </c>
      <c r="L1606" s="32" t="str">
        <f t="shared" si="55"/>
        <v/>
      </c>
    </row>
    <row r="1607" spans="2:12" ht="14.4" thickBot="1" x14ac:dyDescent="0.3">
      <c r="B1607" s="28" t="str">
        <f t="shared" si="54"/>
        <v/>
      </c>
      <c r="C1607" s="167" t="str">
        <f>IF(D1607="","",VLOOKUP(D1607,'Műszaki adattábla'!F:G,2,0))</f>
        <v/>
      </c>
      <c r="D1607" s="168" t="str">
        <f>IF('Műszaki adattábla'!F1598="","",'Műszaki adattábla'!F1598)</f>
        <v/>
      </c>
      <c r="E1607" s="169" t="str">
        <f>IF(D1607="","",VLOOKUP(D1607,'Műszaki adattábla'!F:R,13,0))</f>
        <v/>
      </c>
      <c r="F1607" s="29" t="str">
        <f>IF(D1607="","",VLOOKUP(D1607,'Műszaki adattábla'!F:M,8,0))</f>
        <v/>
      </c>
      <c r="G1607" s="29" t="str">
        <f>IF(D1607="","",IF('Műszaki adattábla'!L1598="20-99",IF('Műszaki adattábla'!O1598="","Nem adott meg lekötött teljesítményt",VLOOKUP(D1607,'Műszaki adattábla'!F:O,10,0)),0))</f>
        <v/>
      </c>
      <c r="H1607" s="29" t="str">
        <f>IF(D1607="","",VLOOKUP(D1607,'Műszaki adattábla'!F:P,11,0))</f>
        <v/>
      </c>
      <c r="I1607" s="30"/>
      <c r="J1607" s="30"/>
      <c r="K1607" s="31" t="str">
        <f>IF(D1607="","",ROUND(((F1607*I1607*'Műszaki adattábla'!$C$7/'Műszaki adattábla'!$C$8)+(G1607*I1607)+(H1607*I1607))/12*'Műszaki adattábla'!T1598,0))</f>
        <v/>
      </c>
      <c r="L1607" s="32" t="str">
        <f t="shared" si="55"/>
        <v/>
      </c>
    </row>
    <row r="1608" spans="2:12" ht="14.4" thickBot="1" x14ac:dyDescent="0.3">
      <c r="B1608" s="28" t="str">
        <f t="shared" si="54"/>
        <v/>
      </c>
      <c r="C1608" s="167" t="str">
        <f>IF(D1608="","",VLOOKUP(D1608,'Műszaki adattábla'!F:G,2,0))</f>
        <v/>
      </c>
      <c r="D1608" s="168" t="str">
        <f>IF('Műszaki adattábla'!F1599="","",'Műszaki adattábla'!F1599)</f>
        <v/>
      </c>
      <c r="E1608" s="169" t="str">
        <f>IF(D1608="","",VLOOKUP(D1608,'Műszaki adattábla'!F:R,13,0))</f>
        <v/>
      </c>
      <c r="F1608" s="29" t="str">
        <f>IF(D1608="","",VLOOKUP(D1608,'Műszaki adattábla'!F:M,8,0))</f>
        <v/>
      </c>
      <c r="G1608" s="29" t="str">
        <f>IF(D1608="","",IF('Műszaki adattábla'!L1599="20-99",IF('Műszaki adattábla'!O1599="","Nem adott meg lekötött teljesítményt",VLOOKUP(D1608,'Műszaki adattábla'!F:O,10,0)),0))</f>
        <v/>
      </c>
      <c r="H1608" s="29" t="str">
        <f>IF(D1608="","",VLOOKUP(D1608,'Műszaki adattábla'!F:P,11,0))</f>
        <v/>
      </c>
      <c r="I1608" s="30"/>
      <c r="J1608" s="30"/>
      <c r="K1608" s="31" t="str">
        <f>IF(D1608="","",ROUND(((F1608*I1608*'Műszaki adattábla'!$C$7/'Műszaki adattábla'!$C$8)+(G1608*I1608)+(H1608*I1608))/12*'Műszaki adattábla'!T1599,0))</f>
        <v/>
      </c>
      <c r="L1608" s="32" t="str">
        <f t="shared" si="55"/>
        <v/>
      </c>
    </row>
    <row r="1609" spans="2:12" ht="14.4" thickBot="1" x14ac:dyDescent="0.3">
      <c r="B1609" s="28" t="str">
        <f t="shared" si="54"/>
        <v/>
      </c>
      <c r="C1609" s="167" t="str">
        <f>IF(D1609="","",VLOOKUP(D1609,'Műszaki adattábla'!F:G,2,0))</f>
        <v/>
      </c>
      <c r="D1609" s="168" t="str">
        <f>IF('Műszaki adattábla'!F1600="","",'Műszaki adattábla'!F1600)</f>
        <v/>
      </c>
      <c r="E1609" s="169" t="str">
        <f>IF(D1609="","",VLOOKUP(D1609,'Műszaki adattábla'!F:R,13,0))</f>
        <v/>
      </c>
      <c r="F1609" s="29" t="str">
        <f>IF(D1609="","",VLOOKUP(D1609,'Műszaki adattábla'!F:M,8,0))</f>
        <v/>
      </c>
      <c r="G1609" s="29" t="str">
        <f>IF(D1609="","",IF('Műszaki adattábla'!L1600="20-99",IF('Műszaki adattábla'!O1600="","Nem adott meg lekötött teljesítményt",VLOOKUP(D1609,'Műszaki adattábla'!F:O,10,0)),0))</f>
        <v/>
      </c>
      <c r="H1609" s="29" t="str">
        <f>IF(D1609="","",VLOOKUP(D1609,'Műszaki adattábla'!F:P,11,0))</f>
        <v/>
      </c>
      <c r="I1609" s="30"/>
      <c r="J1609" s="30"/>
      <c r="K1609" s="31" t="str">
        <f>IF(D1609="","",ROUND(((F1609*I1609*'Műszaki adattábla'!$C$7/'Műszaki adattábla'!$C$8)+(G1609*I1609)+(H1609*I1609))/12*'Műszaki adattábla'!T1600,0))</f>
        <v/>
      </c>
      <c r="L1609" s="32" t="str">
        <f t="shared" si="55"/>
        <v/>
      </c>
    </row>
    <row r="1610" spans="2:12" ht="14.4" thickBot="1" x14ac:dyDescent="0.3">
      <c r="B1610" s="28" t="str">
        <f t="shared" si="54"/>
        <v/>
      </c>
      <c r="C1610" s="167" t="str">
        <f>IF(D1610="","",VLOOKUP(D1610,'Műszaki adattábla'!F:G,2,0))</f>
        <v/>
      </c>
      <c r="D1610" s="168" t="str">
        <f>IF('Műszaki adattábla'!F1601="","",'Műszaki adattábla'!F1601)</f>
        <v/>
      </c>
      <c r="E1610" s="169" t="str">
        <f>IF(D1610="","",VLOOKUP(D1610,'Műszaki adattábla'!F:R,13,0))</f>
        <v/>
      </c>
      <c r="F1610" s="29" t="str">
        <f>IF(D1610="","",VLOOKUP(D1610,'Műszaki adattábla'!F:M,8,0))</f>
        <v/>
      </c>
      <c r="G1610" s="29" t="str">
        <f>IF(D1610="","",IF('Műszaki adattábla'!L1601="20-99",IF('Műszaki adattábla'!O1601="","Nem adott meg lekötött teljesítményt",VLOOKUP(D1610,'Műszaki adattábla'!F:O,10,0)),0))</f>
        <v/>
      </c>
      <c r="H1610" s="29" t="str">
        <f>IF(D1610="","",VLOOKUP(D1610,'Műszaki adattábla'!F:P,11,0))</f>
        <v/>
      </c>
      <c r="I1610" s="30"/>
      <c r="J1610" s="30"/>
      <c r="K1610" s="31" t="str">
        <f>IF(D1610="","",ROUND(((F1610*I1610*'Műszaki adattábla'!$C$7/'Műszaki adattábla'!$C$8)+(G1610*I1610)+(H1610*I1610))/12*'Műszaki adattábla'!T1601,0))</f>
        <v/>
      </c>
      <c r="L1610" s="32" t="str">
        <f t="shared" si="55"/>
        <v/>
      </c>
    </row>
    <row r="1611" spans="2:12" ht="14.4" thickBot="1" x14ac:dyDescent="0.3">
      <c r="B1611" s="28" t="str">
        <f t="shared" si="54"/>
        <v/>
      </c>
      <c r="C1611" s="167" t="str">
        <f>IF(D1611="","",VLOOKUP(D1611,'Műszaki adattábla'!F:G,2,0))</f>
        <v/>
      </c>
      <c r="D1611" s="168" t="str">
        <f>IF('Műszaki adattábla'!F1602="","",'Műszaki adattábla'!F1602)</f>
        <v/>
      </c>
      <c r="E1611" s="169" t="str">
        <f>IF(D1611="","",VLOOKUP(D1611,'Műszaki adattábla'!F:R,13,0))</f>
        <v/>
      </c>
      <c r="F1611" s="29" t="str">
        <f>IF(D1611="","",VLOOKUP(D1611,'Műszaki adattábla'!F:M,8,0))</f>
        <v/>
      </c>
      <c r="G1611" s="29" t="str">
        <f>IF(D1611="","",IF('Műszaki adattábla'!L1602="20-99",IF('Műszaki adattábla'!O1602="","Nem adott meg lekötött teljesítményt",VLOOKUP(D1611,'Műszaki adattábla'!F:O,10,0)),0))</f>
        <v/>
      </c>
      <c r="H1611" s="29" t="str">
        <f>IF(D1611="","",VLOOKUP(D1611,'Műszaki adattábla'!F:P,11,0))</f>
        <v/>
      </c>
      <c r="I1611" s="30"/>
      <c r="J1611" s="30"/>
      <c r="K1611" s="31" t="str">
        <f>IF(D1611="","",ROUND(((F1611*I1611*'Műszaki adattábla'!$C$7/'Műszaki adattábla'!$C$8)+(G1611*I1611)+(H1611*I1611))/12*'Műszaki adattábla'!T1602,0))</f>
        <v/>
      </c>
      <c r="L1611" s="32" t="str">
        <f t="shared" si="55"/>
        <v/>
      </c>
    </row>
    <row r="1612" spans="2:12" ht="14.4" thickBot="1" x14ac:dyDescent="0.3">
      <c r="B1612" s="28" t="str">
        <f t="shared" si="54"/>
        <v/>
      </c>
      <c r="C1612" s="167" t="str">
        <f>IF(D1612="","",VLOOKUP(D1612,'Műszaki adattábla'!F:G,2,0))</f>
        <v/>
      </c>
      <c r="D1612" s="168" t="str">
        <f>IF('Műszaki adattábla'!F1603="","",'Műszaki adattábla'!F1603)</f>
        <v/>
      </c>
      <c r="E1612" s="169" t="str">
        <f>IF(D1612="","",VLOOKUP(D1612,'Műszaki adattábla'!F:R,13,0))</f>
        <v/>
      </c>
      <c r="F1612" s="29" t="str">
        <f>IF(D1612="","",VLOOKUP(D1612,'Műszaki adattábla'!F:M,8,0))</f>
        <v/>
      </c>
      <c r="G1612" s="29" t="str">
        <f>IF(D1612="","",IF('Műszaki adattábla'!L1603="20-99",IF('Műszaki adattábla'!O1603="","Nem adott meg lekötött teljesítményt",VLOOKUP(D1612,'Műszaki adattábla'!F:O,10,0)),0))</f>
        <v/>
      </c>
      <c r="H1612" s="29" t="str">
        <f>IF(D1612="","",VLOOKUP(D1612,'Műszaki adattábla'!F:P,11,0))</f>
        <v/>
      </c>
      <c r="I1612" s="30"/>
      <c r="J1612" s="30"/>
      <c r="K1612" s="31" t="str">
        <f>IF(D1612="","",ROUND(((F1612*I1612*'Műszaki adattábla'!$C$7/'Műszaki adattábla'!$C$8)+(G1612*I1612)+(H1612*I1612))/12*'Műszaki adattábla'!T1603,0))</f>
        <v/>
      </c>
      <c r="L1612" s="32" t="str">
        <f t="shared" si="55"/>
        <v/>
      </c>
    </row>
    <row r="1613" spans="2:12" ht="14.4" thickBot="1" x14ac:dyDescent="0.3">
      <c r="B1613" s="28" t="str">
        <f t="shared" si="54"/>
        <v/>
      </c>
      <c r="C1613" s="167" t="str">
        <f>IF(D1613="","",VLOOKUP(D1613,'Műszaki adattábla'!F:G,2,0))</f>
        <v/>
      </c>
      <c r="D1613" s="168" t="str">
        <f>IF('Műszaki adattábla'!F1604="","",'Műszaki adattábla'!F1604)</f>
        <v/>
      </c>
      <c r="E1613" s="169" t="str">
        <f>IF(D1613="","",VLOOKUP(D1613,'Műszaki adattábla'!F:R,13,0))</f>
        <v/>
      </c>
      <c r="F1613" s="29" t="str">
        <f>IF(D1613="","",VLOOKUP(D1613,'Műszaki adattábla'!F:M,8,0))</f>
        <v/>
      </c>
      <c r="G1613" s="29" t="str">
        <f>IF(D1613="","",IF('Műszaki adattábla'!L1604="20-99",IF('Műszaki adattábla'!O1604="","Nem adott meg lekötött teljesítményt",VLOOKUP(D1613,'Műszaki adattábla'!F:O,10,0)),0))</f>
        <v/>
      </c>
      <c r="H1613" s="29" t="str">
        <f>IF(D1613="","",VLOOKUP(D1613,'Műszaki adattábla'!F:P,11,0))</f>
        <v/>
      </c>
      <c r="I1613" s="30"/>
      <c r="J1613" s="30"/>
      <c r="K1613" s="31" t="str">
        <f>IF(D1613="","",ROUND(((F1613*I1613*'Műszaki adattábla'!$C$7/'Műszaki adattábla'!$C$8)+(G1613*I1613)+(H1613*I1613))/12*'Műszaki adattábla'!T1604,0))</f>
        <v/>
      </c>
      <c r="L1613" s="32" t="str">
        <f t="shared" si="55"/>
        <v/>
      </c>
    </row>
    <row r="1614" spans="2:12" ht="14.4" thickBot="1" x14ac:dyDescent="0.3">
      <c r="B1614" s="28" t="str">
        <f t="shared" si="54"/>
        <v/>
      </c>
      <c r="C1614" s="167" t="str">
        <f>IF(D1614="","",VLOOKUP(D1614,'Műszaki adattábla'!F:G,2,0))</f>
        <v/>
      </c>
      <c r="D1614" s="168" t="str">
        <f>IF('Műszaki adattábla'!F1605="","",'Műszaki adattábla'!F1605)</f>
        <v/>
      </c>
      <c r="E1614" s="169" t="str">
        <f>IF(D1614="","",VLOOKUP(D1614,'Műszaki adattábla'!F:R,13,0))</f>
        <v/>
      </c>
      <c r="F1614" s="29" t="str">
        <f>IF(D1614="","",VLOOKUP(D1614,'Műszaki adattábla'!F:M,8,0))</f>
        <v/>
      </c>
      <c r="G1614" s="29" t="str">
        <f>IF(D1614="","",IF('Műszaki adattábla'!L1605="20-99",IF('Műszaki adattábla'!O1605="","Nem adott meg lekötött teljesítményt",VLOOKUP(D1614,'Műszaki adattábla'!F:O,10,0)),0))</f>
        <v/>
      </c>
      <c r="H1614" s="29" t="str">
        <f>IF(D1614="","",VLOOKUP(D1614,'Műszaki adattábla'!F:P,11,0))</f>
        <v/>
      </c>
      <c r="I1614" s="30"/>
      <c r="J1614" s="30"/>
      <c r="K1614" s="31" t="str">
        <f>IF(D1614="","",ROUND(((F1614*I1614*'Műszaki adattábla'!$C$7/'Műszaki adattábla'!$C$8)+(G1614*I1614)+(H1614*I1614))/12*'Műszaki adattábla'!T1605,0))</f>
        <v/>
      </c>
      <c r="L1614" s="32" t="str">
        <f t="shared" si="55"/>
        <v/>
      </c>
    </row>
    <row r="1615" spans="2:12" ht="14.4" thickBot="1" x14ac:dyDescent="0.3">
      <c r="B1615" s="28" t="str">
        <f t="shared" si="54"/>
        <v/>
      </c>
      <c r="C1615" s="167" t="str">
        <f>IF(D1615="","",VLOOKUP(D1615,'Műszaki adattábla'!F:G,2,0))</f>
        <v/>
      </c>
      <c r="D1615" s="168" t="str">
        <f>IF('Műszaki adattábla'!F1606="","",'Műszaki adattábla'!F1606)</f>
        <v/>
      </c>
      <c r="E1615" s="169" t="str">
        <f>IF(D1615="","",VLOOKUP(D1615,'Műszaki adattábla'!F:R,13,0))</f>
        <v/>
      </c>
      <c r="F1615" s="29" t="str">
        <f>IF(D1615="","",VLOOKUP(D1615,'Műszaki adattábla'!F:M,8,0))</f>
        <v/>
      </c>
      <c r="G1615" s="29" t="str">
        <f>IF(D1615="","",IF('Műszaki adattábla'!L1606="20-99",IF('Műszaki adattábla'!O1606="","Nem adott meg lekötött teljesítményt",VLOOKUP(D1615,'Műszaki adattábla'!F:O,10,0)),0))</f>
        <v/>
      </c>
      <c r="H1615" s="29" t="str">
        <f>IF(D1615="","",VLOOKUP(D1615,'Műszaki adattábla'!F:P,11,0))</f>
        <v/>
      </c>
      <c r="I1615" s="30"/>
      <c r="J1615" s="30"/>
      <c r="K1615" s="31" t="str">
        <f>IF(D1615="","",ROUND(((F1615*I1615*'Műszaki adattábla'!$C$7/'Műszaki adattábla'!$C$8)+(G1615*I1615)+(H1615*I1615))/12*'Műszaki adattábla'!T1606,0))</f>
        <v/>
      </c>
      <c r="L1615" s="32" t="str">
        <f t="shared" si="55"/>
        <v/>
      </c>
    </row>
    <row r="1616" spans="2:12" ht="14.4" thickBot="1" x14ac:dyDescent="0.3">
      <c r="B1616" s="28" t="str">
        <f t="shared" si="54"/>
        <v/>
      </c>
      <c r="C1616" s="167" t="str">
        <f>IF(D1616="","",VLOOKUP(D1616,'Műszaki adattábla'!F:G,2,0))</f>
        <v/>
      </c>
      <c r="D1616" s="168" t="str">
        <f>IF('Műszaki adattábla'!F1607="","",'Műszaki adattábla'!F1607)</f>
        <v/>
      </c>
      <c r="E1616" s="169" t="str">
        <f>IF(D1616="","",VLOOKUP(D1616,'Műszaki adattábla'!F:R,13,0))</f>
        <v/>
      </c>
      <c r="F1616" s="29" t="str">
        <f>IF(D1616="","",VLOOKUP(D1616,'Műszaki adattábla'!F:M,8,0))</f>
        <v/>
      </c>
      <c r="G1616" s="29" t="str">
        <f>IF(D1616="","",IF('Műszaki adattábla'!L1607="20-99",IF('Műszaki adattábla'!O1607="","Nem adott meg lekötött teljesítményt",VLOOKUP(D1616,'Műszaki adattábla'!F:O,10,0)),0))</f>
        <v/>
      </c>
      <c r="H1616" s="29" t="str">
        <f>IF(D1616="","",VLOOKUP(D1616,'Műszaki adattábla'!F:P,11,0))</f>
        <v/>
      </c>
      <c r="I1616" s="30"/>
      <c r="J1616" s="30"/>
      <c r="K1616" s="31" t="str">
        <f>IF(D1616="","",ROUND(((F1616*I1616*'Műszaki adattábla'!$C$7/'Műszaki adattábla'!$C$8)+(G1616*I1616)+(H1616*I1616))/12*'Műszaki adattábla'!T1607,0))</f>
        <v/>
      </c>
      <c r="L1616" s="32" t="str">
        <f t="shared" si="55"/>
        <v/>
      </c>
    </row>
    <row r="1617" spans="2:12" ht="14.4" thickBot="1" x14ac:dyDescent="0.3">
      <c r="B1617" s="28" t="str">
        <f t="shared" si="54"/>
        <v/>
      </c>
      <c r="C1617" s="167" t="str">
        <f>IF(D1617="","",VLOOKUP(D1617,'Műszaki adattábla'!F:G,2,0))</f>
        <v/>
      </c>
      <c r="D1617" s="168" t="str">
        <f>IF('Műszaki adattábla'!F1608="","",'Műszaki adattábla'!F1608)</f>
        <v/>
      </c>
      <c r="E1617" s="169" t="str">
        <f>IF(D1617="","",VLOOKUP(D1617,'Műszaki adattábla'!F:R,13,0))</f>
        <v/>
      </c>
      <c r="F1617" s="29" t="str">
        <f>IF(D1617="","",VLOOKUP(D1617,'Műszaki adattábla'!F:M,8,0))</f>
        <v/>
      </c>
      <c r="G1617" s="29" t="str">
        <f>IF(D1617="","",IF('Műszaki adattábla'!L1608="20-99",IF('Műszaki adattábla'!O1608="","Nem adott meg lekötött teljesítményt",VLOOKUP(D1617,'Műszaki adattábla'!F:O,10,0)),0))</f>
        <v/>
      </c>
      <c r="H1617" s="29" t="str">
        <f>IF(D1617="","",VLOOKUP(D1617,'Műszaki adattábla'!F:P,11,0))</f>
        <v/>
      </c>
      <c r="I1617" s="30"/>
      <c r="J1617" s="30"/>
      <c r="K1617" s="31" t="str">
        <f>IF(D1617="","",ROUND(((F1617*I1617*'Műszaki adattábla'!$C$7/'Műszaki adattábla'!$C$8)+(G1617*I1617)+(H1617*I1617))/12*'Műszaki adattábla'!T1608,0))</f>
        <v/>
      </c>
      <c r="L1617" s="32" t="str">
        <f t="shared" si="55"/>
        <v/>
      </c>
    </row>
    <row r="1618" spans="2:12" ht="14.4" thickBot="1" x14ac:dyDescent="0.3">
      <c r="B1618" s="28" t="str">
        <f t="shared" si="54"/>
        <v/>
      </c>
      <c r="C1618" s="167" t="str">
        <f>IF(D1618="","",VLOOKUP(D1618,'Műszaki adattábla'!F:G,2,0))</f>
        <v/>
      </c>
      <c r="D1618" s="168" t="str">
        <f>IF('Műszaki adattábla'!F1609="","",'Műszaki adattábla'!F1609)</f>
        <v/>
      </c>
      <c r="E1618" s="169" t="str">
        <f>IF(D1618="","",VLOOKUP(D1618,'Műszaki adattábla'!F:R,13,0))</f>
        <v/>
      </c>
      <c r="F1618" s="29" t="str">
        <f>IF(D1618="","",VLOOKUP(D1618,'Műszaki adattábla'!F:M,8,0))</f>
        <v/>
      </c>
      <c r="G1618" s="29" t="str">
        <f>IF(D1618="","",IF('Műszaki adattábla'!L1609="20-99",IF('Műszaki adattábla'!O1609="","Nem adott meg lekötött teljesítményt",VLOOKUP(D1618,'Műszaki adattábla'!F:O,10,0)),0))</f>
        <v/>
      </c>
      <c r="H1618" s="29" t="str">
        <f>IF(D1618="","",VLOOKUP(D1618,'Műszaki adattábla'!F:P,11,0))</f>
        <v/>
      </c>
      <c r="I1618" s="30"/>
      <c r="J1618" s="30"/>
      <c r="K1618" s="31" t="str">
        <f>IF(D1618="","",ROUND(((F1618*I1618*'Műszaki adattábla'!$C$7/'Műszaki adattábla'!$C$8)+(G1618*I1618)+(H1618*I1618))/12*'Műszaki adattábla'!T1609,0))</f>
        <v/>
      </c>
      <c r="L1618" s="32" t="str">
        <f t="shared" si="55"/>
        <v/>
      </c>
    </row>
    <row r="1619" spans="2:12" ht="14.4" thickBot="1" x14ac:dyDescent="0.3">
      <c r="B1619" s="28" t="str">
        <f t="shared" si="54"/>
        <v/>
      </c>
      <c r="C1619" s="167" t="str">
        <f>IF(D1619="","",VLOOKUP(D1619,'Műszaki adattábla'!F:G,2,0))</f>
        <v/>
      </c>
      <c r="D1619" s="168" t="str">
        <f>IF('Műszaki adattábla'!F1610="","",'Műszaki adattábla'!F1610)</f>
        <v/>
      </c>
      <c r="E1619" s="169" t="str">
        <f>IF(D1619="","",VLOOKUP(D1619,'Műszaki adattábla'!F:R,13,0))</f>
        <v/>
      </c>
      <c r="F1619" s="29" t="str">
        <f>IF(D1619="","",VLOOKUP(D1619,'Műszaki adattábla'!F:M,8,0))</f>
        <v/>
      </c>
      <c r="G1619" s="29" t="str">
        <f>IF(D1619="","",IF('Műszaki adattábla'!L1610="20-99",IF('Műszaki adattábla'!O1610="","Nem adott meg lekötött teljesítményt",VLOOKUP(D1619,'Műszaki adattábla'!F:O,10,0)),0))</f>
        <v/>
      </c>
      <c r="H1619" s="29" t="str">
        <f>IF(D1619="","",VLOOKUP(D1619,'Műszaki adattábla'!F:P,11,0))</f>
        <v/>
      </c>
      <c r="I1619" s="30"/>
      <c r="J1619" s="30"/>
      <c r="K1619" s="31" t="str">
        <f>IF(D1619="","",ROUND(((F1619*I1619*'Műszaki adattábla'!$C$7/'Műszaki adattábla'!$C$8)+(G1619*I1619)+(H1619*I1619))/12*'Műszaki adattábla'!T1610,0))</f>
        <v/>
      </c>
      <c r="L1619" s="32" t="str">
        <f t="shared" si="55"/>
        <v/>
      </c>
    </row>
    <row r="1620" spans="2:12" ht="14.4" thickBot="1" x14ac:dyDescent="0.3">
      <c r="B1620" s="28" t="str">
        <f t="shared" si="54"/>
        <v/>
      </c>
      <c r="C1620" s="167" t="str">
        <f>IF(D1620="","",VLOOKUP(D1620,'Műszaki adattábla'!F:G,2,0))</f>
        <v/>
      </c>
      <c r="D1620" s="168" t="str">
        <f>IF('Műszaki adattábla'!F1611="","",'Műszaki adattábla'!F1611)</f>
        <v/>
      </c>
      <c r="E1620" s="169" t="str">
        <f>IF(D1620="","",VLOOKUP(D1620,'Műszaki adattábla'!F:R,13,0))</f>
        <v/>
      </c>
      <c r="F1620" s="29" t="str">
        <f>IF(D1620="","",VLOOKUP(D1620,'Műszaki adattábla'!F:M,8,0))</f>
        <v/>
      </c>
      <c r="G1620" s="29" t="str">
        <f>IF(D1620="","",IF('Műszaki adattábla'!L1611="20-99",IF('Műszaki adattábla'!O1611="","Nem adott meg lekötött teljesítményt",VLOOKUP(D1620,'Műszaki adattábla'!F:O,10,0)),0))</f>
        <v/>
      </c>
      <c r="H1620" s="29" t="str">
        <f>IF(D1620="","",VLOOKUP(D1620,'Műszaki adattábla'!F:P,11,0))</f>
        <v/>
      </c>
      <c r="I1620" s="30"/>
      <c r="J1620" s="30"/>
      <c r="K1620" s="31" t="str">
        <f>IF(D1620="","",ROUND(((F1620*I1620*'Műszaki adattábla'!$C$7/'Műszaki adattábla'!$C$8)+(G1620*I1620)+(H1620*I1620))/12*'Műszaki adattábla'!T1611,0))</f>
        <v/>
      </c>
      <c r="L1620" s="32" t="str">
        <f t="shared" si="55"/>
        <v/>
      </c>
    </row>
    <row r="1621" spans="2:12" ht="14.4" thickBot="1" x14ac:dyDescent="0.3">
      <c r="B1621" s="28" t="str">
        <f t="shared" si="54"/>
        <v/>
      </c>
      <c r="C1621" s="167" t="str">
        <f>IF(D1621="","",VLOOKUP(D1621,'Műszaki adattábla'!F:G,2,0))</f>
        <v/>
      </c>
      <c r="D1621" s="168" t="str">
        <f>IF('Műszaki adattábla'!F1612="","",'Műszaki adattábla'!F1612)</f>
        <v/>
      </c>
      <c r="E1621" s="169" t="str">
        <f>IF(D1621="","",VLOOKUP(D1621,'Műszaki adattábla'!F:R,13,0))</f>
        <v/>
      </c>
      <c r="F1621" s="29" t="str">
        <f>IF(D1621="","",VLOOKUP(D1621,'Műszaki adattábla'!F:M,8,0))</f>
        <v/>
      </c>
      <c r="G1621" s="29" t="str">
        <f>IF(D1621="","",IF('Műszaki adattábla'!L1612="20-99",IF('Műszaki adattábla'!O1612="","Nem adott meg lekötött teljesítményt",VLOOKUP(D1621,'Műszaki adattábla'!F:O,10,0)),0))</f>
        <v/>
      </c>
      <c r="H1621" s="29" t="str">
        <f>IF(D1621="","",VLOOKUP(D1621,'Műszaki adattábla'!F:P,11,0))</f>
        <v/>
      </c>
      <c r="I1621" s="30"/>
      <c r="J1621" s="30"/>
      <c r="K1621" s="31" t="str">
        <f>IF(D1621="","",ROUND(((F1621*I1621*'Műszaki adattábla'!$C$7/'Műszaki adattábla'!$C$8)+(G1621*I1621)+(H1621*I1621))/12*'Műszaki adattábla'!T1612,0))</f>
        <v/>
      </c>
      <c r="L1621" s="32" t="str">
        <f t="shared" si="55"/>
        <v/>
      </c>
    </row>
    <row r="1622" spans="2:12" ht="14.4" thickBot="1" x14ac:dyDescent="0.3">
      <c r="B1622" s="28" t="str">
        <f t="shared" si="54"/>
        <v/>
      </c>
      <c r="C1622" s="167" t="str">
        <f>IF(D1622="","",VLOOKUP(D1622,'Műszaki adattábla'!F:G,2,0))</f>
        <v/>
      </c>
      <c r="D1622" s="168" t="str">
        <f>IF('Műszaki adattábla'!F1613="","",'Műszaki adattábla'!F1613)</f>
        <v/>
      </c>
      <c r="E1622" s="169" t="str">
        <f>IF(D1622="","",VLOOKUP(D1622,'Műszaki adattábla'!F:R,13,0))</f>
        <v/>
      </c>
      <c r="F1622" s="29" t="str">
        <f>IF(D1622="","",VLOOKUP(D1622,'Műszaki adattábla'!F:M,8,0))</f>
        <v/>
      </c>
      <c r="G1622" s="29" t="str">
        <f>IF(D1622="","",IF('Műszaki adattábla'!L1613="20-99",IF('Műszaki adattábla'!O1613="","Nem adott meg lekötött teljesítményt",VLOOKUP(D1622,'Műszaki adattábla'!F:O,10,0)),0))</f>
        <v/>
      </c>
      <c r="H1622" s="29" t="str">
        <f>IF(D1622="","",VLOOKUP(D1622,'Műszaki adattábla'!F:P,11,0))</f>
        <v/>
      </c>
      <c r="I1622" s="30"/>
      <c r="J1622" s="30"/>
      <c r="K1622" s="31" t="str">
        <f>IF(D1622="","",ROUND(((F1622*I1622*'Műszaki adattábla'!$C$7/'Műszaki adattábla'!$C$8)+(G1622*I1622)+(H1622*I1622))/12*'Műszaki adattábla'!T1613,0))</f>
        <v/>
      </c>
      <c r="L1622" s="32" t="str">
        <f t="shared" si="55"/>
        <v/>
      </c>
    </row>
    <row r="1623" spans="2:12" ht="14.4" thickBot="1" x14ac:dyDescent="0.3">
      <c r="B1623" s="28" t="str">
        <f t="shared" si="54"/>
        <v/>
      </c>
      <c r="C1623" s="167" t="str">
        <f>IF(D1623="","",VLOOKUP(D1623,'Műszaki adattábla'!F:G,2,0))</f>
        <v/>
      </c>
      <c r="D1623" s="168" t="str">
        <f>IF('Műszaki adattábla'!F1614="","",'Műszaki adattábla'!F1614)</f>
        <v/>
      </c>
      <c r="E1623" s="169" t="str">
        <f>IF(D1623="","",VLOOKUP(D1623,'Műszaki adattábla'!F:R,13,0))</f>
        <v/>
      </c>
      <c r="F1623" s="29" t="str">
        <f>IF(D1623="","",VLOOKUP(D1623,'Műszaki adattábla'!F:M,8,0))</f>
        <v/>
      </c>
      <c r="G1623" s="29" t="str">
        <f>IF(D1623="","",IF('Műszaki adattábla'!L1614="20-99",IF('Műszaki adattábla'!O1614="","Nem adott meg lekötött teljesítményt",VLOOKUP(D1623,'Műszaki adattábla'!F:O,10,0)),0))</f>
        <v/>
      </c>
      <c r="H1623" s="29" t="str">
        <f>IF(D1623="","",VLOOKUP(D1623,'Műszaki adattábla'!F:P,11,0))</f>
        <v/>
      </c>
      <c r="I1623" s="30"/>
      <c r="J1623" s="30"/>
      <c r="K1623" s="31" t="str">
        <f>IF(D1623="","",ROUND(((F1623*I1623*'Műszaki adattábla'!$C$7/'Műszaki adattábla'!$C$8)+(G1623*I1623)+(H1623*I1623))/12*'Műszaki adattábla'!T1614,0))</f>
        <v/>
      </c>
      <c r="L1623" s="32" t="str">
        <f t="shared" si="55"/>
        <v/>
      </c>
    </row>
    <row r="1624" spans="2:12" ht="14.4" thickBot="1" x14ac:dyDescent="0.3">
      <c r="B1624" s="28" t="str">
        <f t="shared" ref="B1624:B1687" si="56">IF(D1624="","",B1623+1)</f>
        <v/>
      </c>
      <c r="C1624" s="167" t="str">
        <f>IF(D1624="","",VLOOKUP(D1624,'Műszaki adattábla'!F:G,2,0))</f>
        <v/>
      </c>
      <c r="D1624" s="168" t="str">
        <f>IF('Műszaki adattábla'!F1615="","",'Műszaki adattábla'!F1615)</f>
        <v/>
      </c>
      <c r="E1624" s="169" t="str">
        <f>IF(D1624="","",VLOOKUP(D1624,'Műszaki adattábla'!F:R,13,0))</f>
        <v/>
      </c>
      <c r="F1624" s="29" t="str">
        <f>IF(D1624="","",VLOOKUP(D1624,'Műszaki adattábla'!F:M,8,0))</f>
        <v/>
      </c>
      <c r="G1624" s="29" t="str">
        <f>IF(D1624="","",IF('Műszaki adattábla'!L1615="20-99",IF('Műszaki adattábla'!O1615="","Nem adott meg lekötött teljesítményt",VLOOKUP(D1624,'Műszaki adattábla'!F:O,10,0)),0))</f>
        <v/>
      </c>
      <c r="H1624" s="29" t="str">
        <f>IF(D1624="","",VLOOKUP(D1624,'Műszaki adattábla'!F:P,11,0))</f>
        <v/>
      </c>
      <c r="I1624" s="30"/>
      <c r="J1624" s="30"/>
      <c r="K1624" s="31" t="str">
        <f>IF(D1624="","",ROUND(((F1624*I1624*'Műszaki adattábla'!$C$7/'Műszaki adattábla'!$C$8)+(G1624*I1624)+(H1624*I1624))/12*'Műszaki adattábla'!T1615,0))</f>
        <v/>
      </c>
      <c r="L1624" s="32" t="str">
        <f t="shared" ref="L1624:L1687" si="57">IF(D1624="","",ROUND((J1624/1000)*E1624,0))</f>
        <v/>
      </c>
    </row>
    <row r="1625" spans="2:12" ht="14.4" thickBot="1" x14ac:dyDescent="0.3">
      <c r="B1625" s="28" t="str">
        <f t="shared" si="56"/>
        <v/>
      </c>
      <c r="C1625" s="167" t="str">
        <f>IF(D1625="","",VLOOKUP(D1625,'Műszaki adattábla'!F:G,2,0))</f>
        <v/>
      </c>
      <c r="D1625" s="168" t="str">
        <f>IF('Műszaki adattábla'!F1616="","",'Műszaki adattábla'!F1616)</f>
        <v/>
      </c>
      <c r="E1625" s="169" t="str">
        <f>IF(D1625="","",VLOOKUP(D1625,'Műszaki adattábla'!F:R,13,0))</f>
        <v/>
      </c>
      <c r="F1625" s="29" t="str">
        <f>IF(D1625="","",VLOOKUP(D1625,'Műszaki adattábla'!F:M,8,0))</f>
        <v/>
      </c>
      <c r="G1625" s="29" t="str">
        <f>IF(D1625="","",IF('Műszaki adattábla'!L1616="20-99",IF('Műszaki adattábla'!O1616="","Nem adott meg lekötött teljesítményt",VLOOKUP(D1625,'Műszaki adattábla'!F:O,10,0)),0))</f>
        <v/>
      </c>
      <c r="H1625" s="29" t="str">
        <f>IF(D1625="","",VLOOKUP(D1625,'Műszaki adattábla'!F:P,11,0))</f>
        <v/>
      </c>
      <c r="I1625" s="30"/>
      <c r="J1625" s="30"/>
      <c r="K1625" s="31" t="str">
        <f>IF(D1625="","",ROUND(((F1625*I1625*'Műszaki adattábla'!$C$7/'Műszaki adattábla'!$C$8)+(G1625*I1625)+(H1625*I1625))/12*'Műszaki adattábla'!T1616,0))</f>
        <v/>
      </c>
      <c r="L1625" s="32" t="str">
        <f t="shared" si="57"/>
        <v/>
      </c>
    </row>
    <row r="1626" spans="2:12" ht="14.4" thickBot="1" x14ac:dyDescent="0.3">
      <c r="B1626" s="28" t="str">
        <f t="shared" si="56"/>
        <v/>
      </c>
      <c r="C1626" s="167" t="str">
        <f>IF(D1626="","",VLOOKUP(D1626,'Műszaki adattábla'!F:G,2,0))</f>
        <v/>
      </c>
      <c r="D1626" s="168" t="str">
        <f>IF('Műszaki adattábla'!F1617="","",'Műszaki adattábla'!F1617)</f>
        <v/>
      </c>
      <c r="E1626" s="169" t="str">
        <f>IF(D1626="","",VLOOKUP(D1626,'Műszaki adattábla'!F:R,13,0))</f>
        <v/>
      </c>
      <c r="F1626" s="29" t="str">
        <f>IF(D1626="","",VLOOKUP(D1626,'Műszaki adattábla'!F:M,8,0))</f>
        <v/>
      </c>
      <c r="G1626" s="29" t="str">
        <f>IF(D1626="","",IF('Műszaki adattábla'!L1617="20-99",IF('Műszaki adattábla'!O1617="","Nem adott meg lekötött teljesítményt",VLOOKUP(D1626,'Műszaki adattábla'!F:O,10,0)),0))</f>
        <v/>
      </c>
      <c r="H1626" s="29" t="str">
        <f>IF(D1626="","",VLOOKUP(D1626,'Műszaki adattábla'!F:P,11,0))</f>
        <v/>
      </c>
      <c r="I1626" s="30"/>
      <c r="J1626" s="30"/>
      <c r="K1626" s="31" t="str">
        <f>IF(D1626="","",ROUND(((F1626*I1626*'Műszaki adattábla'!$C$7/'Műszaki adattábla'!$C$8)+(G1626*I1626)+(H1626*I1626))/12*'Műszaki adattábla'!T1617,0))</f>
        <v/>
      </c>
      <c r="L1626" s="32" t="str">
        <f t="shared" si="57"/>
        <v/>
      </c>
    </row>
    <row r="1627" spans="2:12" ht="14.4" thickBot="1" x14ac:dyDescent="0.3">
      <c r="B1627" s="28" t="str">
        <f t="shared" si="56"/>
        <v/>
      </c>
      <c r="C1627" s="167" t="str">
        <f>IF(D1627="","",VLOOKUP(D1627,'Műszaki adattábla'!F:G,2,0))</f>
        <v/>
      </c>
      <c r="D1627" s="168" t="str">
        <f>IF('Műszaki adattábla'!F1618="","",'Műszaki adattábla'!F1618)</f>
        <v/>
      </c>
      <c r="E1627" s="169" t="str">
        <f>IF(D1627="","",VLOOKUP(D1627,'Műszaki adattábla'!F:R,13,0))</f>
        <v/>
      </c>
      <c r="F1627" s="29" t="str">
        <f>IF(D1627="","",VLOOKUP(D1627,'Műszaki adattábla'!F:M,8,0))</f>
        <v/>
      </c>
      <c r="G1627" s="29" t="str">
        <f>IF(D1627="","",IF('Műszaki adattábla'!L1618="20-99",IF('Műszaki adattábla'!O1618="","Nem adott meg lekötött teljesítményt",VLOOKUP(D1627,'Műszaki adattábla'!F:O,10,0)),0))</f>
        <v/>
      </c>
      <c r="H1627" s="29" t="str">
        <f>IF(D1627="","",VLOOKUP(D1627,'Műszaki adattábla'!F:P,11,0))</f>
        <v/>
      </c>
      <c r="I1627" s="30"/>
      <c r="J1627" s="30"/>
      <c r="K1627" s="31" t="str">
        <f>IF(D1627="","",ROUND(((F1627*I1627*'Műszaki adattábla'!$C$7/'Műszaki adattábla'!$C$8)+(G1627*I1627)+(H1627*I1627))/12*'Műszaki adattábla'!T1618,0))</f>
        <v/>
      </c>
      <c r="L1627" s="32" t="str">
        <f t="shared" si="57"/>
        <v/>
      </c>
    </row>
    <row r="1628" spans="2:12" ht="14.4" thickBot="1" x14ac:dyDescent="0.3">
      <c r="B1628" s="28" t="str">
        <f t="shared" si="56"/>
        <v/>
      </c>
      <c r="C1628" s="167" t="str">
        <f>IF(D1628="","",VLOOKUP(D1628,'Műszaki adattábla'!F:G,2,0))</f>
        <v/>
      </c>
      <c r="D1628" s="168" t="str">
        <f>IF('Műszaki adattábla'!F1619="","",'Műszaki adattábla'!F1619)</f>
        <v/>
      </c>
      <c r="E1628" s="169" t="str">
        <f>IF(D1628="","",VLOOKUP(D1628,'Műszaki adattábla'!F:R,13,0))</f>
        <v/>
      </c>
      <c r="F1628" s="29" t="str">
        <f>IF(D1628="","",VLOOKUP(D1628,'Műszaki adattábla'!F:M,8,0))</f>
        <v/>
      </c>
      <c r="G1628" s="29" t="str">
        <f>IF(D1628="","",IF('Műszaki adattábla'!L1619="20-99",IF('Műszaki adattábla'!O1619="","Nem adott meg lekötött teljesítményt",VLOOKUP(D1628,'Műszaki adattábla'!F:O,10,0)),0))</f>
        <v/>
      </c>
      <c r="H1628" s="29" t="str">
        <f>IF(D1628="","",VLOOKUP(D1628,'Műszaki adattábla'!F:P,11,0))</f>
        <v/>
      </c>
      <c r="I1628" s="30"/>
      <c r="J1628" s="30"/>
      <c r="K1628" s="31" t="str">
        <f>IF(D1628="","",ROUND(((F1628*I1628*'Műszaki adattábla'!$C$7/'Műszaki adattábla'!$C$8)+(G1628*I1628)+(H1628*I1628))/12*'Műszaki adattábla'!T1619,0))</f>
        <v/>
      </c>
      <c r="L1628" s="32" t="str">
        <f t="shared" si="57"/>
        <v/>
      </c>
    </row>
    <row r="1629" spans="2:12" ht="14.4" thickBot="1" x14ac:dyDescent="0.3">
      <c r="B1629" s="28" t="str">
        <f t="shared" si="56"/>
        <v/>
      </c>
      <c r="C1629" s="167" t="str">
        <f>IF(D1629="","",VLOOKUP(D1629,'Műszaki adattábla'!F:G,2,0))</f>
        <v/>
      </c>
      <c r="D1629" s="168" t="str">
        <f>IF('Műszaki adattábla'!F1620="","",'Műszaki adattábla'!F1620)</f>
        <v/>
      </c>
      <c r="E1629" s="169" t="str">
        <f>IF(D1629="","",VLOOKUP(D1629,'Műszaki adattábla'!F:R,13,0))</f>
        <v/>
      </c>
      <c r="F1629" s="29" t="str">
        <f>IF(D1629="","",VLOOKUP(D1629,'Műszaki adattábla'!F:M,8,0))</f>
        <v/>
      </c>
      <c r="G1629" s="29" t="str">
        <f>IF(D1629="","",IF('Műszaki adattábla'!L1620="20-99",IF('Műszaki adattábla'!O1620="","Nem adott meg lekötött teljesítményt",VLOOKUP(D1629,'Műszaki adattábla'!F:O,10,0)),0))</f>
        <v/>
      </c>
      <c r="H1629" s="29" t="str">
        <f>IF(D1629="","",VLOOKUP(D1629,'Műszaki adattábla'!F:P,11,0))</f>
        <v/>
      </c>
      <c r="I1629" s="30"/>
      <c r="J1629" s="30"/>
      <c r="K1629" s="31" t="str">
        <f>IF(D1629="","",ROUND(((F1629*I1629*'Műszaki adattábla'!$C$7/'Műszaki adattábla'!$C$8)+(G1629*I1629)+(H1629*I1629))/12*'Műszaki adattábla'!T1620,0))</f>
        <v/>
      </c>
      <c r="L1629" s="32" t="str">
        <f t="shared" si="57"/>
        <v/>
      </c>
    </row>
    <row r="1630" spans="2:12" ht="14.4" thickBot="1" x14ac:dyDescent="0.3">
      <c r="B1630" s="28" t="str">
        <f t="shared" si="56"/>
        <v/>
      </c>
      <c r="C1630" s="167" t="str">
        <f>IF(D1630="","",VLOOKUP(D1630,'Műszaki adattábla'!F:G,2,0))</f>
        <v/>
      </c>
      <c r="D1630" s="168" t="str">
        <f>IF('Műszaki adattábla'!F1621="","",'Műszaki adattábla'!F1621)</f>
        <v/>
      </c>
      <c r="E1630" s="169" t="str">
        <f>IF(D1630="","",VLOOKUP(D1630,'Műszaki adattábla'!F:R,13,0))</f>
        <v/>
      </c>
      <c r="F1630" s="29" t="str">
        <f>IF(D1630="","",VLOOKUP(D1630,'Műszaki adattábla'!F:M,8,0))</f>
        <v/>
      </c>
      <c r="G1630" s="29" t="str">
        <f>IF(D1630="","",IF('Műszaki adattábla'!L1621="20-99",IF('Műszaki adattábla'!O1621="","Nem adott meg lekötött teljesítményt",VLOOKUP(D1630,'Műszaki adattábla'!F:O,10,0)),0))</f>
        <v/>
      </c>
      <c r="H1630" s="29" t="str">
        <f>IF(D1630="","",VLOOKUP(D1630,'Műszaki adattábla'!F:P,11,0))</f>
        <v/>
      </c>
      <c r="I1630" s="30"/>
      <c r="J1630" s="30"/>
      <c r="K1630" s="31" t="str">
        <f>IF(D1630="","",ROUND(((F1630*I1630*'Műszaki adattábla'!$C$7/'Műszaki adattábla'!$C$8)+(G1630*I1630)+(H1630*I1630))/12*'Műszaki adattábla'!T1621,0))</f>
        <v/>
      </c>
      <c r="L1630" s="32" t="str">
        <f t="shared" si="57"/>
        <v/>
      </c>
    </row>
    <row r="1631" spans="2:12" ht="14.4" thickBot="1" x14ac:dyDescent="0.3">
      <c r="B1631" s="28" t="str">
        <f t="shared" si="56"/>
        <v/>
      </c>
      <c r="C1631" s="167" t="str">
        <f>IF(D1631="","",VLOOKUP(D1631,'Műszaki adattábla'!F:G,2,0))</f>
        <v/>
      </c>
      <c r="D1631" s="168" t="str">
        <f>IF('Műszaki adattábla'!F1622="","",'Műszaki adattábla'!F1622)</f>
        <v/>
      </c>
      <c r="E1631" s="169" t="str">
        <f>IF(D1631="","",VLOOKUP(D1631,'Műszaki adattábla'!F:R,13,0))</f>
        <v/>
      </c>
      <c r="F1631" s="29" t="str">
        <f>IF(D1631="","",VLOOKUP(D1631,'Műszaki adattábla'!F:M,8,0))</f>
        <v/>
      </c>
      <c r="G1631" s="29" t="str">
        <f>IF(D1631="","",IF('Műszaki adattábla'!L1622="20-99",IF('Műszaki adattábla'!O1622="","Nem adott meg lekötött teljesítményt",VLOOKUP(D1631,'Műszaki adattábla'!F:O,10,0)),0))</f>
        <v/>
      </c>
      <c r="H1631" s="29" t="str">
        <f>IF(D1631="","",VLOOKUP(D1631,'Műszaki adattábla'!F:P,11,0))</f>
        <v/>
      </c>
      <c r="I1631" s="30"/>
      <c r="J1631" s="30"/>
      <c r="K1631" s="31" t="str">
        <f>IF(D1631="","",ROUND(((F1631*I1631*'Műszaki adattábla'!$C$7/'Műszaki adattábla'!$C$8)+(G1631*I1631)+(H1631*I1631))/12*'Műszaki adattábla'!T1622,0))</f>
        <v/>
      </c>
      <c r="L1631" s="32" t="str">
        <f t="shared" si="57"/>
        <v/>
      </c>
    </row>
    <row r="1632" spans="2:12" ht="14.4" thickBot="1" x14ac:dyDescent="0.3">
      <c r="B1632" s="28" t="str">
        <f t="shared" si="56"/>
        <v/>
      </c>
      <c r="C1632" s="167" t="str">
        <f>IF(D1632="","",VLOOKUP(D1632,'Műszaki adattábla'!F:G,2,0))</f>
        <v/>
      </c>
      <c r="D1632" s="168" t="str">
        <f>IF('Műszaki adattábla'!F1623="","",'Műszaki adattábla'!F1623)</f>
        <v/>
      </c>
      <c r="E1632" s="169" t="str">
        <f>IF(D1632="","",VLOOKUP(D1632,'Műszaki adattábla'!F:R,13,0))</f>
        <v/>
      </c>
      <c r="F1632" s="29" t="str">
        <f>IF(D1632="","",VLOOKUP(D1632,'Műszaki adattábla'!F:M,8,0))</f>
        <v/>
      </c>
      <c r="G1632" s="29" t="str">
        <f>IF(D1632="","",IF('Műszaki adattábla'!L1623="20-99",IF('Műszaki adattábla'!O1623="","Nem adott meg lekötött teljesítményt",VLOOKUP(D1632,'Műszaki adattábla'!F:O,10,0)),0))</f>
        <v/>
      </c>
      <c r="H1632" s="29" t="str">
        <f>IF(D1632="","",VLOOKUP(D1632,'Műszaki adattábla'!F:P,11,0))</f>
        <v/>
      </c>
      <c r="I1632" s="30"/>
      <c r="J1632" s="30"/>
      <c r="K1632" s="31" t="str">
        <f>IF(D1632="","",ROUND(((F1632*I1632*'Műszaki adattábla'!$C$7/'Műszaki adattábla'!$C$8)+(G1632*I1632)+(H1632*I1632))/12*'Műszaki adattábla'!T1623,0))</f>
        <v/>
      </c>
      <c r="L1632" s="32" t="str">
        <f t="shared" si="57"/>
        <v/>
      </c>
    </row>
    <row r="1633" spans="2:12" ht="14.4" thickBot="1" x14ac:dyDescent="0.3">
      <c r="B1633" s="28" t="str">
        <f t="shared" si="56"/>
        <v/>
      </c>
      <c r="C1633" s="167" t="str">
        <f>IF(D1633="","",VLOOKUP(D1633,'Műszaki adattábla'!F:G,2,0))</f>
        <v/>
      </c>
      <c r="D1633" s="168" t="str">
        <f>IF('Műszaki adattábla'!F1624="","",'Műszaki adattábla'!F1624)</f>
        <v/>
      </c>
      <c r="E1633" s="169" t="str">
        <f>IF(D1633="","",VLOOKUP(D1633,'Műszaki adattábla'!F:R,13,0))</f>
        <v/>
      </c>
      <c r="F1633" s="29" t="str">
        <f>IF(D1633="","",VLOOKUP(D1633,'Műszaki adattábla'!F:M,8,0))</f>
        <v/>
      </c>
      <c r="G1633" s="29" t="str">
        <f>IF(D1633="","",IF('Műszaki adattábla'!L1624="20-99",IF('Műszaki adattábla'!O1624="","Nem adott meg lekötött teljesítményt",VLOOKUP(D1633,'Műszaki adattábla'!F:O,10,0)),0))</f>
        <v/>
      </c>
      <c r="H1633" s="29" t="str">
        <f>IF(D1633="","",VLOOKUP(D1633,'Műszaki adattábla'!F:P,11,0))</f>
        <v/>
      </c>
      <c r="I1633" s="30"/>
      <c r="J1633" s="30"/>
      <c r="K1633" s="31" t="str">
        <f>IF(D1633="","",ROUND(((F1633*I1633*'Műszaki adattábla'!$C$7/'Műszaki adattábla'!$C$8)+(G1633*I1633)+(H1633*I1633))/12*'Műszaki adattábla'!T1624,0))</f>
        <v/>
      </c>
      <c r="L1633" s="32" t="str">
        <f t="shared" si="57"/>
        <v/>
      </c>
    </row>
    <row r="1634" spans="2:12" ht="14.4" thickBot="1" x14ac:dyDescent="0.3">
      <c r="B1634" s="28" t="str">
        <f t="shared" si="56"/>
        <v/>
      </c>
      <c r="C1634" s="167" t="str">
        <f>IF(D1634="","",VLOOKUP(D1634,'Műszaki adattábla'!F:G,2,0))</f>
        <v/>
      </c>
      <c r="D1634" s="168" t="str">
        <f>IF('Műszaki adattábla'!F1625="","",'Műszaki adattábla'!F1625)</f>
        <v/>
      </c>
      <c r="E1634" s="169" t="str">
        <f>IF(D1634="","",VLOOKUP(D1634,'Műszaki adattábla'!F:R,13,0))</f>
        <v/>
      </c>
      <c r="F1634" s="29" t="str">
        <f>IF(D1634="","",VLOOKUP(D1634,'Műszaki adattábla'!F:M,8,0))</f>
        <v/>
      </c>
      <c r="G1634" s="29" t="str">
        <f>IF(D1634="","",IF('Műszaki adattábla'!L1625="20-99",IF('Műszaki adattábla'!O1625="","Nem adott meg lekötött teljesítményt",VLOOKUP(D1634,'Műszaki adattábla'!F:O,10,0)),0))</f>
        <v/>
      </c>
      <c r="H1634" s="29" t="str">
        <f>IF(D1634="","",VLOOKUP(D1634,'Műszaki adattábla'!F:P,11,0))</f>
        <v/>
      </c>
      <c r="I1634" s="30"/>
      <c r="J1634" s="30"/>
      <c r="K1634" s="31" t="str">
        <f>IF(D1634="","",ROUND(((F1634*I1634*'Műszaki adattábla'!$C$7/'Műszaki adattábla'!$C$8)+(G1634*I1634)+(H1634*I1634))/12*'Műszaki adattábla'!T1625,0))</f>
        <v/>
      </c>
      <c r="L1634" s="32" t="str">
        <f t="shared" si="57"/>
        <v/>
      </c>
    </row>
    <row r="1635" spans="2:12" ht="14.4" thickBot="1" x14ac:dyDescent="0.3">
      <c r="B1635" s="28" t="str">
        <f t="shared" si="56"/>
        <v/>
      </c>
      <c r="C1635" s="167" t="str">
        <f>IF(D1635="","",VLOOKUP(D1635,'Műszaki adattábla'!F:G,2,0))</f>
        <v/>
      </c>
      <c r="D1635" s="168" t="str">
        <f>IF('Műszaki adattábla'!F1626="","",'Műszaki adattábla'!F1626)</f>
        <v/>
      </c>
      <c r="E1635" s="169" t="str">
        <f>IF(D1635="","",VLOOKUP(D1635,'Műszaki adattábla'!F:R,13,0))</f>
        <v/>
      </c>
      <c r="F1635" s="29" t="str">
        <f>IF(D1635="","",VLOOKUP(D1635,'Műszaki adattábla'!F:M,8,0))</f>
        <v/>
      </c>
      <c r="G1635" s="29" t="str">
        <f>IF(D1635="","",IF('Műszaki adattábla'!L1626="20-99",IF('Műszaki adattábla'!O1626="","Nem adott meg lekötött teljesítményt",VLOOKUP(D1635,'Műszaki adattábla'!F:O,10,0)),0))</f>
        <v/>
      </c>
      <c r="H1635" s="29" t="str">
        <f>IF(D1635="","",VLOOKUP(D1635,'Műszaki adattábla'!F:P,11,0))</f>
        <v/>
      </c>
      <c r="I1635" s="30"/>
      <c r="J1635" s="30"/>
      <c r="K1635" s="31" t="str">
        <f>IF(D1635="","",ROUND(((F1635*I1635*'Műszaki adattábla'!$C$7/'Műszaki adattábla'!$C$8)+(G1635*I1635)+(H1635*I1635))/12*'Műszaki adattábla'!T1626,0))</f>
        <v/>
      </c>
      <c r="L1635" s="32" t="str">
        <f t="shared" si="57"/>
        <v/>
      </c>
    </row>
    <row r="1636" spans="2:12" ht="14.4" thickBot="1" x14ac:dyDescent="0.3">
      <c r="B1636" s="28" t="str">
        <f t="shared" si="56"/>
        <v/>
      </c>
      <c r="C1636" s="167" t="str">
        <f>IF(D1636="","",VLOOKUP(D1636,'Műszaki adattábla'!F:G,2,0))</f>
        <v/>
      </c>
      <c r="D1636" s="168" t="str">
        <f>IF('Műszaki adattábla'!F1627="","",'Műszaki adattábla'!F1627)</f>
        <v/>
      </c>
      <c r="E1636" s="169" t="str">
        <f>IF(D1636="","",VLOOKUP(D1636,'Műszaki adattábla'!F:R,13,0))</f>
        <v/>
      </c>
      <c r="F1636" s="29" t="str">
        <f>IF(D1636="","",VLOOKUP(D1636,'Műszaki adattábla'!F:M,8,0))</f>
        <v/>
      </c>
      <c r="G1636" s="29" t="str">
        <f>IF(D1636="","",IF('Műszaki adattábla'!L1627="20-99",IF('Műszaki adattábla'!O1627="","Nem adott meg lekötött teljesítményt",VLOOKUP(D1636,'Műszaki adattábla'!F:O,10,0)),0))</f>
        <v/>
      </c>
      <c r="H1636" s="29" t="str">
        <f>IF(D1636="","",VLOOKUP(D1636,'Műszaki adattábla'!F:P,11,0))</f>
        <v/>
      </c>
      <c r="I1636" s="30"/>
      <c r="J1636" s="30"/>
      <c r="K1636" s="31" t="str">
        <f>IF(D1636="","",ROUND(((F1636*I1636*'Műszaki adattábla'!$C$7/'Műszaki adattábla'!$C$8)+(G1636*I1636)+(H1636*I1636))/12*'Műszaki adattábla'!T1627,0))</f>
        <v/>
      </c>
      <c r="L1636" s="32" t="str">
        <f t="shared" si="57"/>
        <v/>
      </c>
    </row>
    <row r="1637" spans="2:12" ht="14.4" thickBot="1" x14ac:dyDescent="0.3">
      <c r="B1637" s="28" t="str">
        <f t="shared" si="56"/>
        <v/>
      </c>
      <c r="C1637" s="167" t="str">
        <f>IF(D1637="","",VLOOKUP(D1637,'Műszaki adattábla'!F:G,2,0))</f>
        <v/>
      </c>
      <c r="D1637" s="168" t="str">
        <f>IF('Műszaki adattábla'!F1628="","",'Műszaki adattábla'!F1628)</f>
        <v/>
      </c>
      <c r="E1637" s="169" t="str">
        <f>IF(D1637="","",VLOOKUP(D1637,'Műszaki adattábla'!F:R,13,0))</f>
        <v/>
      </c>
      <c r="F1637" s="29" t="str">
        <f>IF(D1637="","",VLOOKUP(D1637,'Műszaki adattábla'!F:M,8,0))</f>
        <v/>
      </c>
      <c r="G1637" s="29" t="str">
        <f>IF(D1637="","",IF('Műszaki adattábla'!L1628="20-99",IF('Műszaki adattábla'!O1628="","Nem adott meg lekötött teljesítményt",VLOOKUP(D1637,'Műszaki adattábla'!F:O,10,0)),0))</f>
        <v/>
      </c>
      <c r="H1637" s="29" t="str">
        <f>IF(D1637="","",VLOOKUP(D1637,'Műszaki adattábla'!F:P,11,0))</f>
        <v/>
      </c>
      <c r="I1637" s="30"/>
      <c r="J1637" s="30"/>
      <c r="K1637" s="31" t="str">
        <f>IF(D1637="","",ROUND(((F1637*I1637*'Műszaki adattábla'!$C$7/'Műszaki adattábla'!$C$8)+(G1637*I1637)+(H1637*I1637))/12*'Műszaki adattábla'!T1628,0))</f>
        <v/>
      </c>
      <c r="L1637" s="32" t="str">
        <f t="shared" si="57"/>
        <v/>
      </c>
    </row>
    <row r="1638" spans="2:12" ht="14.4" thickBot="1" x14ac:dyDescent="0.3">
      <c r="B1638" s="28" t="str">
        <f t="shared" si="56"/>
        <v/>
      </c>
      <c r="C1638" s="167" t="str">
        <f>IF(D1638="","",VLOOKUP(D1638,'Műszaki adattábla'!F:G,2,0))</f>
        <v/>
      </c>
      <c r="D1638" s="168" t="str">
        <f>IF('Műszaki adattábla'!F1629="","",'Műszaki adattábla'!F1629)</f>
        <v/>
      </c>
      <c r="E1638" s="169" t="str">
        <f>IF(D1638="","",VLOOKUP(D1638,'Műszaki adattábla'!F:R,13,0))</f>
        <v/>
      </c>
      <c r="F1638" s="29" t="str">
        <f>IF(D1638="","",VLOOKUP(D1638,'Műszaki adattábla'!F:M,8,0))</f>
        <v/>
      </c>
      <c r="G1638" s="29" t="str">
        <f>IF(D1638="","",IF('Műszaki adattábla'!L1629="20-99",IF('Műszaki adattábla'!O1629="","Nem adott meg lekötött teljesítményt",VLOOKUP(D1638,'Műszaki adattábla'!F:O,10,0)),0))</f>
        <v/>
      </c>
      <c r="H1638" s="29" t="str">
        <f>IF(D1638="","",VLOOKUP(D1638,'Műszaki adattábla'!F:P,11,0))</f>
        <v/>
      </c>
      <c r="I1638" s="30"/>
      <c r="J1638" s="30"/>
      <c r="K1638" s="31" t="str">
        <f>IF(D1638="","",ROUND(((F1638*I1638*'Műszaki adattábla'!$C$7/'Műszaki adattábla'!$C$8)+(G1638*I1638)+(H1638*I1638))/12*'Műszaki adattábla'!T1629,0))</f>
        <v/>
      </c>
      <c r="L1638" s="32" t="str">
        <f t="shared" si="57"/>
        <v/>
      </c>
    </row>
    <row r="1639" spans="2:12" ht="14.4" thickBot="1" x14ac:dyDescent="0.3">
      <c r="B1639" s="28" t="str">
        <f t="shared" si="56"/>
        <v/>
      </c>
      <c r="C1639" s="167" t="str">
        <f>IF(D1639="","",VLOOKUP(D1639,'Műszaki adattábla'!F:G,2,0))</f>
        <v/>
      </c>
      <c r="D1639" s="168" t="str">
        <f>IF('Műszaki adattábla'!F1630="","",'Műszaki adattábla'!F1630)</f>
        <v/>
      </c>
      <c r="E1639" s="169" t="str">
        <f>IF(D1639="","",VLOOKUP(D1639,'Műszaki adattábla'!F:R,13,0))</f>
        <v/>
      </c>
      <c r="F1639" s="29" t="str">
        <f>IF(D1639="","",VLOOKUP(D1639,'Műszaki adattábla'!F:M,8,0))</f>
        <v/>
      </c>
      <c r="G1639" s="29" t="str">
        <f>IF(D1639="","",IF('Műszaki adattábla'!L1630="20-99",IF('Műszaki adattábla'!O1630="","Nem adott meg lekötött teljesítményt",VLOOKUP(D1639,'Műszaki adattábla'!F:O,10,0)),0))</f>
        <v/>
      </c>
      <c r="H1639" s="29" t="str">
        <f>IF(D1639="","",VLOOKUP(D1639,'Műszaki adattábla'!F:P,11,0))</f>
        <v/>
      </c>
      <c r="I1639" s="30"/>
      <c r="J1639" s="30"/>
      <c r="K1639" s="31" t="str">
        <f>IF(D1639="","",ROUND(((F1639*I1639*'Műszaki adattábla'!$C$7/'Műszaki adattábla'!$C$8)+(G1639*I1639)+(H1639*I1639))/12*'Műszaki adattábla'!T1630,0))</f>
        <v/>
      </c>
      <c r="L1639" s="32" t="str">
        <f t="shared" si="57"/>
        <v/>
      </c>
    </row>
    <row r="1640" spans="2:12" ht="14.4" thickBot="1" x14ac:dyDescent="0.3">
      <c r="B1640" s="28" t="str">
        <f t="shared" si="56"/>
        <v/>
      </c>
      <c r="C1640" s="167" t="str">
        <f>IF(D1640="","",VLOOKUP(D1640,'Műszaki adattábla'!F:G,2,0))</f>
        <v/>
      </c>
      <c r="D1640" s="168" t="str">
        <f>IF('Műszaki adattábla'!F1631="","",'Műszaki adattábla'!F1631)</f>
        <v/>
      </c>
      <c r="E1640" s="169" t="str">
        <f>IF(D1640="","",VLOOKUP(D1640,'Műszaki adattábla'!F:R,13,0))</f>
        <v/>
      </c>
      <c r="F1640" s="29" t="str">
        <f>IF(D1640="","",VLOOKUP(D1640,'Műszaki adattábla'!F:M,8,0))</f>
        <v/>
      </c>
      <c r="G1640" s="29" t="str">
        <f>IF(D1640="","",IF('Műszaki adattábla'!L1631="20-99",IF('Műszaki adattábla'!O1631="","Nem adott meg lekötött teljesítményt",VLOOKUP(D1640,'Műszaki adattábla'!F:O,10,0)),0))</f>
        <v/>
      </c>
      <c r="H1640" s="29" t="str">
        <f>IF(D1640="","",VLOOKUP(D1640,'Műszaki adattábla'!F:P,11,0))</f>
        <v/>
      </c>
      <c r="I1640" s="30"/>
      <c r="J1640" s="30"/>
      <c r="K1640" s="31" t="str">
        <f>IF(D1640="","",ROUND(((F1640*I1640*'Műszaki adattábla'!$C$7/'Műszaki adattábla'!$C$8)+(G1640*I1640)+(H1640*I1640))/12*'Műszaki adattábla'!T1631,0))</f>
        <v/>
      </c>
      <c r="L1640" s="32" t="str">
        <f t="shared" si="57"/>
        <v/>
      </c>
    </row>
    <row r="1641" spans="2:12" ht="14.4" thickBot="1" x14ac:dyDescent="0.3">
      <c r="B1641" s="28" t="str">
        <f t="shared" si="56"/>
        <v/>
      </c>
      <c r="C1641" s="167" t="str">
        <f>IF(D1641="","",VLOOKUP(D1641,'Műszaki adattábla'!F:G,2,0))</f>
        <v/>
      </c>
      <c r="D1641" s="168" t="str">
        <f>IF('Műszaki adattábla'!F1632="","",'Műszaki adattábla'!F1632)</f>
        <v/>
      </c>
      <c r="E1641" s="169" t="str">
        <f>IF(D1641="","",VLOOKUP(D1641,'Műszaki adattábla'!F:R,13,0))</f>
        <v/>
      </c>
      <c r="F1641" s="29" t="str">
        <f>IF(D1641="","",VLOOKUP(D1641,'Műszaki adattábla'!F:M,8,0))</f>
        <v/>
      </c>
      <c r="G1641" s="29" t="str">
        <f>IF(D1641="","",IF('Műszaki adattábla'!L1632="20-99",IF('Műszaki adattábla'!O1632="","Nem adott meg lekötött teljesítményt",VLOOKUP(D1641,'Műszaki adattábla'!F:O,10,0)),0))</f>
        <v/>
      </c>
      <c r="H1641" s="29" t="str">
        <f>IF(D1641="","",VLOOKUP(D1641,'Műszaki adattábla'!F:P,11,0))</f>
        <v/>
      </c>
      <c r="I1641" s="30"/>
      <c r="J1641" s="30"/>
      <c r="K1641" s="31" t="str">
        <f>IF(D1641="","",ROUND(((F1641*I1641*'Műszaki adattábla'!$C$7/'Műszaki adattábla'!$C$8)+(G1641*I1641)+(H1641*I1641))/12*'Műszaki adattábla'!T1632,0))</f>
        <v/>
      </c>
      <c r="L1641" s="32" t="str">
        <f t="shared" si="57"/>
        <v/>
      </c>
    </row>
    <row r="1642" spans="2:12" ht="14.4" thickBot="1" x14ac:dyDescent="0.3">
      <c r="B1642" s="28" t="str">
        <f t="shared" si="56"/>
        <v/>
      </c>
      <c r="C1642" s="167" t="str">
        <f>IF(D1642="","",VLOOKUP(D1642,'Műszaki adattábla'!F:G,2,0))</f>
        <v/>
      </c>
      <c r="D1642" s="168" t="str">
        <f>IF('Műszaki adattábla'!F1633="","",'Műszaki adattábla'!F1633)</f>
        <v/>
      </c>
      <c r="E1642" s="169" t="str">
        <f>IF(D1642="","",VLOOKUP(D1642,'Műszaki adattábla'!F:R,13,0))</f>
        <v/>
      </c>
      <c r="F1642" s="29" t="str">
        <f>IF(D1642="","",VLOOKUP(D1642,'Műszaki adattábla'!F:M,8,0))</f>
        <v/>
      </c>
      <c r="G1642" s="29" t="str">
        <f>IF(D1642="","",IF('Műszaki adattábla'!L1633="20-99",IF('Műszaki adattábla'!O1633="","Nem adott meg lekötött teljesítményt",VLOOKUP(D1642,'Műszaki adattábla'!F:O,10,0)),0))</f>
        <v/>
      </c>
      <c r="H1642" s="29" t="str">
        <f>IF(D1642="","",VLOOKUP(D1642,'Műszaki adattábla'!F:P,11,0))</f>
        <v/>
      </c>
      <c r="I1642" s="30"/>
      <c r="J1642" s="30"/>
      <c r="K1642" s="31" t="str">
        <f>IF(D1642="","",ROUND(((F1642*I1642*'Műszaki adattábla'!$C$7/'Műszaki adattábla'!$C$8)+(G1642*I1642)+(H1642*I1642))/12*'Műszaki adattábla'!T1633,0))</f>
        <v/>
      </c>
      <c r="L1642" s="32" t="str">
        <f t="shared" si="57"/>
        <v/>
      </c>
    </row>
    <row r="1643" spans="2:12" ht="14.4" thickBot="1" x14ac:dyDescent="0.3">
      <c r="B1643" s="28" t="str">
        <f t="shared" si="56"/>
        <v/>
      </c>
      <c r="C1643" s="167" t="str">
        <f>IF(D1643="","",VLOOKUP(D1643,'Műszaki adattábla'!F:G,2,0))</f>
        <v/>
      </c>
      <c r="D1643" s="168" t="str">
        <f>IF('Műszaki adattábla'!F1634="","",'Műszaki adattábla'!F1634)</f>
        <v/>
      </c>
      <c r="E1643" s="169" t="str">
        <f>IF(D1643="","",VLOOKUP(D1643,'Műszaki adattábla'!F:R,13,0))</f>
        <v/>
      </c>
      <c r="F1643" s="29" t="str">
        <f>IF(D1643="","",VLOOKUP(D1643,'Műszaki adattábla'!F:M,8,0))</f>
        <v/>
      </c>
      <c r="G1643" s="29" t="str">
        <f>IF(D1643="","",IF('Műszaki adattábla'!L1634="20-99",IF('Műszaki adattábla'!O1634="","Nem adott meg lekötött teljesítményt",VLOOKUP(D1643,'Műszaki adattábla'!F:O,10,0)),0))</f>
        <v/>
      </c>
      <c r="H1643" s="29" t="str">
        <f>IF(D1643="","",VLOOKUP(D1643,'Műszaki adattábla'!F:P,11,0))</f>
        <v/>
      </c>
      <c r="I1643" s="30"/>
      <c r="J1643" s="30"/>
      <c r="K1643" s="31" t="str">
        <f>IF(D1643="","",ROUND(((F1643*I1643*'Műszaki adattábla'!$C$7/'Műszaki adattábla'!$C$8)+(G1643*I1643)+(H1643*I1643))/12*'Műszaki adattábla'!T1634,0))</f>
        <v/>
      </c>
      <c r="L1643" s="32" t="str">
        <f t="shared" si="57"/>
        <v/>
      </c>
    </row>
    <row r="1644" spans="2:12" ht="14.4" thickBot="1" x14ac:dyDescent="0.3">
      <c r="B1644" s="28" t="str">
        <f t="shared" si="56"/>
        <v/>
      </c>
      <c r="C1644" s="167" t="str">
        <f>IF(D1644="","",VLOOKUP(D1644,'Műszaki adattábla'!F:G,2,0))</f>
        <v/>
      </c>
      <c r="D1644" s="168" t="str">
        <f>IF('Műszaki adattábla'!F1635="","",'Műszaki adattábla'!F1635)</f>
        <v/>
      </c>
      <c r="E1644" s="169" t="str">
        <f>IF(D1644="","",VLOOKUP(D1644,'Műszaki adattábla'!F:R,13,0))</f>
        <v/>
      </c>
      <c r="F1644" s="29" t="str">
        <f>IF(D1644="","",VLOOKUP(D1644,'Műszaki adattábla'!F:M,8,0))</f>
        <v/>
      </c>
      <c r="G1644" s="29" t="str">
        <f>IF(D1644="","",IF('Műszaki adattábla'!L1635="20-99",IF('Műszaki adattábla'!O1635="","Nem adott meg lekötött teljesítményt",VLOOKUP(D1644,'Műszaki adattábla'!F:O,10,0)),0))</f>
        <v/>
      </c>
      <c r="H1644" s="29" t="str">
        <f>IF(D1644="","",VLOOKUP(D1644,'Műszaki adattábla'!F:P,11,0))</f>
        <v/>
      </c>
      <c r="I1644" s="30"/>
      <c r="J1644" s="30"/>
      <c r="K1644" s="31" t="str">
        <f>IF(D1644="","",ROUND(((F1644*I1644*'Műszaki adattábla'!$C$7/'Műszaki adattábla'!$C$8)+(G1644*I1644)+(H1644*I1644))/12*'Műszaki adattábla'!T1635,0))</f>
        <v/>
      </c>
      <c r="L1644" s="32" t="str">
        <f t="shared" si="57"/>
        <v/>
      </c>
    </row>
    <row r="1645" spans="2:12" ht="14.4" thickBot="1" x14ac:dyDescent="0.3">
      <c r="B1645" s="28" t="str">
        <f t="shared" si="56"/>
        <v/>
      </c>
      <c r="C1645" s="167" t="str">
        <f>IF(D1645="","",VLOOKUP(D1645,'Műszaki adattábla'!F:G,2,0))</f>
        <v/>
      </c>
      <c r="D1645" s="168" t="str">
        <f>IF('Műszaki adattábla'!F1636="","",'Műszaki adattábla'!F1636)</f>
        <v/>
      </c>
      <c r="E1645" s="169" t="str">
        <f>IF(D1645="","",VLOOKUP(D1645,'Műszaki adattábla'!F:R,13,0))</f>
        <v/>
      </c>
      <c r="F1645" s="29" t="str">
        <f>IF(D1645="","",VLOOKUP(D1645,'Műszaki adattábla'!F:M,8,0))</f>
        <v/>
      </c>
      <c r="G1645" s="29" t="str">
        <f>IF(D1645="","",IF('Műszaki adattábla'!L1636="20-99",IF('Műszaki adattábla'!O1636="","Nem adott meg lekötött teljesítményt",VLOOKUP(D1645,'Műszaki adattábla'!F:O,10,0)),0))</f>
        <v/>
      </c>
      <c r="H1645" s="29" t="str">
        <f>IF(D1645="","",VLOOKUP(D1645,'Műszaki adattábla'!F:P,11,0))</f>
        <v/>
      </c>
      <c r="I1645" s="30"/>
      <c r="J1645" s="30"/>
      <c r="K1645" s="31" t="str">
        <f>IF(D1645="","",ROUND(((F1645*I1645*'Műszaki adattábla'!$C$7/'Műszaki adattábla'!$C$8)+(G1645*I1645)+(H1645*I1645))/12*'Műszaki adattábla'!T1636,0))</f>
        <v/>
      </c>
      <c r="L1645" s="32" t="str">
        <f t="shared" si="57"/>
        <v/>
      </c>
    </row>
    <row r="1646" spans="2:12" ht="14.4" thickBot="1" x14ac:dyDescent="0.3">
      <c r="B1646" s="28" t="str">
        <f t="shared" si="56"/>
        <v/>
      </c>
      <c r="C1646" s="167" t="str">
        <f>IF(D1646="","",VLOOKUP(D1646,'Műszaki adattábla'!F:G,2,0))</f>
        <v/>
      </c>
      <c r="D1646" s="168" t="str">
        <f>IF('Műszaki adattábla'!F1637="","",'Műszaki adattábla'!F1637)</f>
        <v/>
      </c>
      <c r="E1646" s="169" t="str">
        <f>IF(D1646="","",VLOOKUP(D1646,'Műszaki adattábla'!F:R,13,0))</f>
        <v/>
      </c>
      <c r="F1646" s="29" t="str">
        <f>IF(D1646="","",VLOOKUP(D1646,'Műszaki adattábla'!F:M,8,0))</f>
        <v/>
      </c>
      <c r="G1646" s="29" t="str">
        <f>IF(D1646="","",IF('Műszaki adattábla'!L1637="20-99",IF('Műszaki adattábla'!O1637="","Nem adott meg lekötött teljesítményt",VLOOKUP(D1646,'Műszaki adattábla'!F:O,10,0)),0))</f>
        <v/>
      </c>
      <c r="H1646" s="29" t="str">
        <f>IF(D1646="","",VLOOKUP(D1646,'Műszaki adattábla'!F:P,11,0))</f>
        <v/>
      </c>
      <c r="I1646" s="30"/>
      <c r="J1646" s="30"/>
      <c r="K1646" s="31" t="str">
        <f>IF(D1646="","",ROUND(((F1646*I1646*'Műszaki adattábla'!$C$7/'Műszaki adattábla'!$C$8)+(G1646*I1646)+(H1646*I1646))/12*'Műszaki adattábla'!T1637,0))</f>
        <v/>
      </c>
      <c r="L1646" s="32" t="str">
        <f t="shared" si="57"/>
        <v/>
      </c>
    </row>
    <row r="1647" spans="2:12" ht="14.4" thickBot="1" x14ac:dyDescent="0.3">
      <c r="B1647" s="28" t="str">
        <f t="shared" si="56"/>
        <v/>
      </c>
      <c r="C1647" s="167" t="str">
        <f>IF(D1647="","",VLOOKUP(D1647,'Műszaki adattábla'!F:G,2,0))</f>
        <v/>
      </c>
      <c r="D1647" s="168" t="str">
        <f>IF('Műszaki adattábla'!F1638="","",'Műszaki adattábla'!F1638)</f>
        <v/>
      </c>
      <c r="E1647" s="169" t="str">
        <f>IF(D1647="","",VLOOKUP(D1647,'Műszaki adattábla'!F:R,13,0))</f>
        <v/>
      </c>
      <c r="F1647" s="29" t="str">
        <f>IF(D1647="","",VLOOKUP(D1647,'Műszaki adattábla'!F:M,8,0))</f>
        <v/>
      </c>
      <c r="G1647" s="29" t="str">
        <f>IF(D1647="","",IF('Műszaki adattábla'!L1638="20-99",IF('Műszaki adattábla'!O1638="","Nem adott meg lekötött teljesítményt",VLOOKUP(D1647,'Műszaki adattábla'!F:O,10,0)),0))</f>
        <v/>
      </c>
      <c r="H1647" s="29" t="str">
        <f>IF(D1647="","",VLOOKUP(D1647,'Műszaki adattábla'!F:P,11,0))</f>
        <v/>
      </c>
      <c r="I1647" s="30"/>
      <c r="J1647" s="30"/>
      <c r="K1647" s="31" t="str">
        <f>IF(D1647="","",ROUND(((F1647*I1647*'Műszaki adattábla'!$C$7/'Műszaki adattábla'!$C$8)+(G1647*I1647)+(H1647*I1647))/12*'Műszaki adattábla'!T1638,0))</f>
        <v/>
      </c>
      <c r="L1647" s="32" t="str">
        <f t="shared" si="57"/>
        <v/>
      </c>
    </row>
    <row r="1648" spans="2:12" ht="14.4" thickBot="1" x14ac:dyDescent="0.3">
      <c r="B1648" s="28" t="str">
        <f t="shared" si="56"/>
        <v/>
      </c>
      <c r="C1648" s="167" t="str">
        <f>IF(D1648="","",VLOOKUP(D1648,'Műszaki adattábla'!F:G,2,0))</f>
        <v/>
      </c>
      <c r="D1648" s="168" t="str">
        <f>IF('Műszaki adattábla'!F1639="","",'Műszaki adattábla'!F1639)</f>
        <v/>
      </c>
      <c r="E1648" s="169" t="str">
        <f>IF(D1648="","",VLOOKUP(D1648,'Műszaki adattábla'!F:R,13,0))</f>
        <v/>
      </c>
      <c r="F1648" s="29" t="str">
        <f>IF(D1648="","",VLOOKUP(D1648,'Műszaki adattábla'!F:M,8,0))</f>
        <v/>
      </c>
      <c r="G1648" s="29" t="str">
        <f>IF(D1648="","",IF('Műszaki adattábla'!L1639="20-99",IF('Műszaki adattábla'!O1639="","Nem adott meg lekötött teljesítményt",VLOOKUP(D1648,'Műszaki adattábla'!F:O,10,0)),0))</f>
        <v/>
      </c>
      <c r="H1648" s="29" t="str">
        <f>IF(D1648="","",VLOOKUP(D1648,'Műszaki adattábla'!F:P,11,0))</f>
        <v/>
      </c>
      <c r="I1648" s="30"/>
      <c r="J1648" s="30"/>
      <c r="K1648" s="31" t="str">
        <f>IF(D1648="","",ROUND(((F1648*I1648*'Műszaki adattábla'!$C$7/'Műszaki adattábla'!$C$8)+(G1648*I1648)+(H1648*I1648))/12*'Műszaki adattábla'!T1639,0))</f>
        <v/>
      </c>
      <c r="L1648" s="32" t="str">
        <f t="shared" si="57"/>
        <v/>
      </c>
    </row>
    <row r="1649" spans="2:12" ht="14.4" thickBot="1" x14ac:dyDescent="0.3">
      <c r="B1649" s="28" t="str">
        <f t="shared" si="56"/>
        <v/>
      </c>
      <c r="C1649" s="167" t="str">
        <f>IF(D1649="","",VLOOKUP(D1649,'Műszaki adattábla'!F:G,2,0))</f>
        <v/>
      </c>
      <c r="D1649" s="168" t="str">
        <f>IF('Műszaki adattábla'!F1640="","",'Műszaki adattábla'!F1640)</f>
        <v/>
      </c>
      <c r="E1649" s="169" t="str">
        <f>IF(D1649="","",VLOOKUP(D1649,'Műszaki adattábla'!F:R,13,0))</f>
        <v/>
      </c>
      <c r="F1649" s="29" t="str">
        <f>IF(D1649="","",VLOOKUP(D1649,'Műszaki adattábla'!F:M,8,0))</f>
        <v/>
      </c>
      <c r="G1649" s="29" t="str">
        <f>IF(D1649="","",IF('Műszaki adattábla'!L1640="20-99",IF('Műszaki adattábla'!O1640="","Nem adott meg lekötött teljesítményt",VLOOKUP(D1649,'Műszaki adattábla'!F:O,10,0)),0))</f>
        <v/>
      </c>
      <c r="H1649" s="29" t="str">
        <f>IF(D1649="","",VLOOKUP(D1649,'Műszaki adattábla'!F:P,11,0))</f>
        <v/>
      </c>
      <c r="I1649" s="30"/>
      <c r="J1649" s="30"/>
      <c r="K1649" s="31" t="str">
        <f>IF(D1649="","",ROUND(((F1649*I1649*'Műszaki adattábla'!$C$7/'Műszaki adattábla'!$C$8)+(G1649*I1649)+(H1649*I1649))/12*'Műszaki adattábla'!T1640,0))</f>
        <v/>
      </c>
      <c r="L1649" s="32" t="str">
        <f t="shared" si="57"/>
        <v/>
      </c>
    </row>
    <row r="1650" spans="2:12" ht="14.4" thickBot="1" x14ac:dyDescent="0.3">
      <c r="B1650" s="28" t="str">
        <f t="shared" si="56"/>
        <v/>
      </c>
      <c r="C1650" s="167" t="str">
        <f>IF(D1650="","",VLOOKUP(D1650,'Műszaki adattábla'!F:G,2,0))</f>
        <v/>
      </c>
      <c r="D1650" s="168" t="str">
        <f>IF('Műszaki adattábla'!F1641="","",'Műszaki adattábla'!F1641)</f>
        <v/>
      </c>
      <c r="E1650" s="169" t="str">
        <f>IF(D1650="","",VLOOKUP(D1650,'Műszaki adattábla'!F:R,13,0))</f>
        <v/>
      </c>
      <c r="F1650" s="29" t="str">
        <f>IF(D1650="","",VLOOKUP(D1650,'Műszaki adattábla'!F:M,8,0))</f>
        <v/>
      </c>
      <c r="G1650" s="29" t="str">
        <f>IF(D1650="","",IF('Műszaki adattábla'!L1641="20-99",IF('Műszaki adattábla'!O1641="","Nem adott meg lekötött teljesítményt",VLOOKUP(D1650,'Műszaki adattábla'!F:O,10,0)),0))</f>
        <v/>
      </c>
      <c r="H1650" s="29" t="str">
        <f>IF(D1650="","",VLOOKUP(D1650,'Műszaki adattábla'!F:P,11,0))</f>
        <v/>
      </c>
      <c r="I1650" s="30"/>
      <c r="J1650" s="30"/>
      <c r="K1650" s="31" t="str">
        <f>IF(D1650="","",ROUND(((F1650*I1650*'Műszaki adattábla'!$C$7/'Műszaki adattábla'!$C$8)+(G1650*I1650)+(H1650*I1650))/12*'Műszaki adattábla'!T1641,0))</f>
        <v/>
      </c>
      <c r="L1650" s="32" t="str">
        <f t="shared" si="57"/>
        <v/>
      </c>
    </row>
    <row r="1651" spans="2:12" ht="14.4" thickBot="1" x14ac:dyDescent="0.3">
      <c r="B1651" s="28" t="str">
        <f t="shared" si="56"/>
        <v/>
      </c>
      <c r="C1651" s="167" t="str">
        <f>IF(D1651="","",VLOOKUP(D1651,'Műszaki adattábla'!F:G,2,0))</f>
        <v/>
      </c>
      <c r="D1651" s="168" t="str">
        <f>IF('Műszaki adattábla'!F1642="","",'Műszaki adattábla'!F1642)</f>
        <v/>
      </c>
      <c r="E1651" s="169" t="str">
        <f>IF(D1651="","",VLOOKUP(D1651,'Műszaki adattábla'!F:R,13,0))</f>
        <v/>
      </c>
      <c r="F1651" s="29" t="str">
        <f>IF(D1651="","",VLOOKUP(D1651,'Műszaki adattábla'!F:M,8,0))</f>
        <v/>
      </c>
      <c r="G1651" s="29" t="str">
        <f>IF(D1651="","",IF('Műszaki adattábla'!L1642="20-99",IF('Műszaki adattábla'!O1642="","Nem adott meg lekötött teljesítményt",VLOOKUP(D1651,'Műszaki adattábla'!F:O,10,0)),0))</f>
        <v/>
      </c>
      <c r="H1651" s="29" t="str">
        <f>IF(D1651="","",VLOOKUP(D1651,'Műszaki adattábla'!F:P,11,0))</f>
        <v/>
      </c>
      <c r="I1651" s="30"/>
      <c r="J1651" s="30"/>
      <c r="K1651" s="31" t="str">
        <f>IF(D1651="","",ROUND(((F1651*I1651*'Műszaki adattábla'!$C$7/'Műszaki adattábla'!$C$8)+(G1651*I1651)+(H1651*I1651))/12*'Műszaki adattábla'!T1642,0))</f>
        <v/>
      </c>
      <c r="L1651" s="32" t="str">
        <f t="shared" si="57"/>
        <v/>
      </c>
    </row>
    <row r="1652" spans="2:12" ht="14.4" thickBot="1" x14ac:dyDescent="0.3">
      <c r="B1652" s="28" t="str">
        <f t="shared" si="56"/>
        <v/>
      </c>
      <c r="C1652" s="167" t="str">
        <f>IF(D1652="","",VLOOKUP(D1652,'Műszaki adattábla'!F:G,2,0))</f>
        <v/>
      </c>
      <c r="D1652" s="168" t="str">
        <f>IF('Műszaki adattábla'!F1643="","",'Műszaki adattábla'!F1643)</f>
        <v/>
      </c>
      <c r="E1652" s="169" t="str">
        <f>IF(D1652="","",VLOOKUP(D1652,'Műszaki adattábla'!F:R,13,0))</f>
        <v/>
      </c>
      <c r="F1652" s="29" t="str">
        <f>IF(D1652="","",VLOOKUP(D1652,'Műszaki adattábla'!F:M,8,0))</f>
        <v/>
      </c>
      <c r="G1652" s="29" t="str">
        <f>IF(D1652="","",IF('Műszaki adattábla'!L1643="20-99",IF('Műszaki adattábla'!O1643="","Nem adott meg lekötött teljesítményt",VLOOKUP(D1652,'Műszaki adattábla'!F:O,10,0)),0))</f>
        <v/>
      </c>
      <c r="H1652" s="29" t="str">
        <f>IF(D1652="","",VLOOKUP(D1652,'Műszaki adattábla'!F:P,11,0))</f>
        <v/>
      </c>
      <c r="I1652" s="30"/>
      <c r="J1652" s="30"/>
      <c r="K1652" s="31" t="str">
        <f>IF(D1652="","",ROUND(((F1652*I1652*'Műszaki adattábla'!$C$7/'Műszaki adattábla'!$C$8)+(G1652*I1652)+(H1652*I1652))/12*'Műszaki adattábla'!T1643,0))</f>
        <v/>
      </c>
      <c r="L1652" s="32" t="str">
        <f t="shared" si="57"/>
        <v/>
      </c>
    </row>
    <row r="1653" spans="2:12" ht="14.4" thickBot="1" x14ac:dyDescent="0.3">
      <c r="B1653" s="28" t="str">
        <f t="shared" si="56"/>
        <v/>
      </c>
      <c r="C1653" s="167" t="str">
        <f>IF(D1653="","",VLOOKUP(D1653,'Műszaki adattábla'!F:G,2,0))</f>
        <v/>
      </c>
      <c r="D1653" s="168" t="str">
        <f>IF('Műszaki adattábla'!F1644="","",'Műszaki adattábla'!F1644)</f>
        <v/>
      </c>
      <c r="E1653" s="169" t="str">
        <f>IF(D1653="","",VLOOKUP(D1653,'Műszaki adattábla'!F:R,13,0))</f>
        <v/>
      </c>
      <c r="F1653" s="29" t="str">
        <f>IF(D1653="","",VLOOKUP(D1653,'Műszaki adattábla'!F:M,8,0))</f>
        <v/>
      </c>
      <c r="G1653" s="29" t="str">
        <f>IF(D1653="","",IF('Műszaki adattábla'!L1644="20-99",IF('Műszaki adattábla'!O1644="","Nem adott meg lekötött teljesítményt",VLOOKUP(D1653,'Műszaki adattábla'!F:O,10,0)),0))</f>
        <v/>
      </c>
      <c r="H1653" s="29" t="str">
        <f>IF(D1653="","",VLOOKUP(D1653,'Műszaki adattábla'!F:P,11,0))</f>
        <v/>
      </c>
      <c r="I1653" s="30"/>
      <c r="J1653" s="30"/>
      <c r="K1653" s="31" t="str">
        <f>IF(D1653="","",ROUND(((F1653*I1653*'Műszaki adattábla'!$C$7/'Műszaki adattábla'!$C$8)+(G1653*I1653)+(H1653*I1653))/12*'Műszaki adattábla'!T1644,0))</f>
        <v/>
      </c>
      <c r="L1653" s="32" t="str">
        <f t="shared" si="57"/>
        <v/>
      </c>
    </row>
    <row r="1654" spans="2:12" ht="14.4" thickBot="1" x14ac:dyDescent="0.3">
      <c r="B1654" s="28" t="str">
        <f t="shared" si="56"/>
        <v/>
      </c>
      <c r="C1654" s="167" t="str">
        <f>IF(D1654="","",VLOOKUP(D1654,'Műszaki adattábla'!F:G,2,0))</f>
        <v/>
      </c>
      <c r="D1654" s="168" t="str">
        <f>IF('Műszaki adattábla'!F1645="","",'Műszaki adattábla'!F1645)</f>
        <v/>
      </c>
      <c r="E1654" s="169" t="str">
        <f>IF(D1654="","",VLOOKUP(D1654,'Műszaki adattábla'!F:R,13,0))</f>
        <v/>
      </c>
      <c r="F1654" s="29" t="str">
        <f>IF(D1654="","",VLOOKUP(D1654,'Műszaki adattábla'!F:M,8,0))</f>
        <v/>
      </c>
      <c r="G1654" s="29" t="str">
        <f>IF(D1654="","",IF('Műszaki adattábla'!L1645="20-99",IF('Műszaki adattábla'!O1645="","Nem adott meg lekötött teljesítményt",VLOOKUP(D1654,'Műszaki adattábla'!F:O,10,0)),0))</f>
        <v/>
      </c>
      <c r="H1654" s="29" t="str">
        <f>IF(D1654="","",VLOOKUP(D1654,'Műszaki adattábla'!F:P,11,0))</f>
        <v/>
      </c>
      <c r="I1654" s="30"/>
      <c r="J1654" s="30"/>
      <c r="K1654" s="31" t="str">
        <f>IF(D1654="","",ROUND(((F1654*I1654*'Műszaki adattábla'!$C$7/'Műszaki adattábla'!$C$8)+(G1654*I1654)+(H1654*I1654))/12*'Műszaki adattábla'!T1645,0))</f>
        <v/>
      </c>
      <c r="L1654" s="32" t="str">
        <f t="shared" si="57"/>
        <v/>
      </c>
    </row>
    <row r="1655" spans="2:12" ht="14.4" thickBot="1" x14ac:dyDescent="0.3">
      <c r="B1655" s="28" t="str">
        <f t="shared" si="56"/>
        <v/>
      </c>
      <c r="C1655" s="167" t="str">
        <f>IF(D1655="","",VLOOKUP(D1655,'Műszaki adattábla'!F:G,2,0))</f>
        <v/>
      </c>
      <c r="D1655" s="168" t="str">
        <f>IF('Műszaki adattábla'!F1646="","",'Műszaki adattábla'!F1646)</f>
        <v/>
      </c>
      <c r="E1655" s="169" t="str">
        <f>IF(D1655="","",VLOOKUP(D1655,'Műszaki adattábla'!F:R,13,0))</f>
        <v/>
      </c>
      <c r="F1655" s="29" t="str">
        <f>IF(D1655="","",VLOOKUP(D1655,'Műszaki adattábla'!F:M,8,0))</f>
        <v/>
      </c>
      <c r="G1655" s="29" t="str">
        <f>IF(D1655="","",IF('Műszaki adattábla'!L1646="20-99",IF('Műszaki adattábla'!O1646="","Nem adott meg lekötött teljesítményt",VLOOKUP(D1655,'Műszaki adattábla'!F:O,10,0)),0))</f>
        <v/>
      </c>
      <c r="H1655" s="29" t="str">
        <f>IF(D1655="","",VLOOKUP(D1655,'Műszaki adattábla'!F:P,11,0))</f>
        <v/>
      </c>
      <c r="I1655" s="30"/>
      <c r="J1655" s="30"/>
      <c r="K1655" s="31" t="str">
        <f>IF(D1655="","",ROUND(((F1655*I1655*'Műszaki adattábla'!$C$7/'Műszaki adattábla'!$C$8)+(G1655*I1655)+(H1655*I1655))/12*'Műszaki adattábla'!T1646,0))</f>
        <v/>
      </c>
      <c r="L1655" s="32" t="str">
        <f t="shared" si="57"/>
        <v/>
      </c>
    </row>
    <row r="1656" spans="2:12" ht="14.4" thickBot="1" x14ac:dyDescent="0.3">
      <c r="B1656" s="28" t="str">
        <f t="shared" si="56"/>
        <v/>
      </c>
      <c r="C1656" s="167" t="str">
        <f>IF(D1656="","",VLOOKUP(D1656,'Műszaki adattábla'!F:G,2,0))</f>
        <v/>
      </c>
      <c r="D1656" s="168" t="str">
        <f>IF('Műszaki adattábla'!F1647="","",'Műszaki adattábla'!F1647)</f>
        <v/>
      </c>
      <c r="E1656" s="169" t="str">
        <f>IF(D1656="","",VLOOKUP(D1656,'Műszaki adattábla'!F:R,13,0))</f>
        <v/>
      </c>
      <c r="F1656" s="29" t="str">
        <f>IF(D1656="","",VLOOKUP(D1656,'Műszaki adattábla'!F:M,8,0))</f>
        <v/>
      </c>
      <c r="G1656" s="29" t="str">
        <f>IF(D1656="","",IF('Műszaki adattábla'!L1647="20-99",IF('Műszaki adattábla'!O1647="","Nem adott meg lekötött teljesítményt",VLOOKUP(D1656,'Műszaki adattábla'!F:O,10,0)),0))</f>
        <v/>
      </c>
      <c r="H1656" s="29" t="str">
        <f>IF(D1656="","",VLOOKUP(D1656,'Műszaki adattábla'!F:P,11,0))</f>
        <v/>
      </c>
      <c r="I1656" s="30"/>
      <c r="J1656" s="30"/>
      <c r="K1656" s="31" t="str">
        <f>IF(D1656="","",ROUND(((F1656*I1656*'Műszaki adattábla'!$C$7/'Műszaki adattábla'!$C$8)+(G1656*I1656)+(H1656*I1656))/12*'Műszaki adattábla'!T1647,0))</f>
        <v/>
      </c>
      <c r="L1656" s="32" t="str">
        <f t="shared" si="57"/>
        <v/>
      </c>
    </row>
    <row r="1657" spans="2:12" ht="14.4" thickBot="1" x14ac:dyDescent="0.3">
      <c r="B1657" s="28" t="str">
        <f t="shared" si="56"/>
        <v/>
      </c>
      <c r="C1657" s="167" t="str">
        <f>IF(D1657="","",VLOOKUP(D1657,'Műszaki adattábla'!F:G,2,0))</f>
        <v/>
      </c>
      <c r="D1657" s="168" t="str">
        <f>IF('Műszaki adattábla'!F1648="","",'Műszaki adattábla'!F1648)</f>
        <v/>
      </c>
      <c r="E1657" s="169" t="str">
        <f>IF(D1657="","",VLOOKUP(D1657,'Műszaki adattábla'!F:R,13,0))</f>
        <v/>
      </c>
      <c r="F1657" s="29" t="str">
        <f>IF(D1657="","",VLOOKUP(D1657,'Műszaki adattábla'!F:M,8,0))</f>
        <v/>
      </c>
      <c r="G1657" s="29" t="str">
        <f>IF(D1657="","",IF('Műszaki adattábla'!L1648="20-99",IF('Műszaki adattábla'!O1648="","Nem adott meg lekötött teljesítményt",VLOOKUP(D1657,'Műszaki adattábla'!F:O,10,0)),0))</f>
        <v/>
      </c>
      <c r="H1657" s="29" t="str">
        <f>IF(D1657="","",VLOOKUP(D1657,'Műszaki adattábla'!F:P,11,0))</f>
        <v/>
      </c>
      <c r="I1657" s="30"/>
      <c r="J1657" s="30"/>
      <c r="K1657" s="31" t="str">
        <f>IF(D1657="","",ROUND(((F1657*I1657*'Műszaki adattábla'!$C$7/'Műszaki adattábla'!$C$8)+(G1657*I1657)+(H1657*I1657))/12*'Műszaki adattábla'!T1648,0))</f>
        <v/>
      </c>
      <c r="L1657" s="32" t="str">
        <f t="shared" si="57"/>
        <v/>
      </c>
    </row>
    <row r="1658" spans="2:12" ht="14.4" thickBot="1" x14ac:dyDescent="0.3">
      <c r="B1658" s="28" t="str">
        <f t="shared" si="56"/>
        <v/>
      </c>
      <c r="C1658" s="167" t="str">
        <f>IF(D1658="","",VLOOKUP(D1658,'Műszaki adattábla'!F:G,2,0))</f>
        <v/>
      </c>
      <c r="D1658" s="168" t="str">
        <f>IF('Műszaki adattábla'!F1649="","",'Műszaki adattábla'!F1649)</f>
        <v/>
      </c>
      <c r="E1658" s="169" t="str">
        <f>IF(D1658="","",VLOOKUP(D1658,'Műszaki adattábla'!F:R,13,0))</f>
        <v/>
      </c>
      <c r="F1658" s="29" t="str">
        <f>IF(D1658="","",VLOOKUP(D1658,'Műszaki adattábla'!F:M,8,0))</f>
        <v/>
      </c>
      <c r="G1658" s="29" t="str">
        <f>IF(D1658="","",IF('Műszaki adattábla'!L1649="20-99",IF('Műszaki adattábla'!O1649="","Nem adott meg lekötött teljesítményt",VLOOKUP(D1658,'Műszaki adattábla'!F:O,10,0)),0))</f>
        <v/>
      </c>
      <c r="H1658" s="29" t="str">
        <f>IF(D1658="","",VLOOKUP(D1658,'Műszaki adattábla'!F:P,11,0))</f>
        <v/>
      </c>
      <c r="I1658" s="30"/>
      <c r="J1658" s="30"/>
      <c r="K1658" s="31" t="str">
        <f>IF(D1658="","",ROUND(((F1658*I1658*'Műszaki adattábla'!$C$7/'Műszaki adattábla'!$C$8)+(G1658*I1658)+(H1658*I1658))/12*'Műszaki adattábla'!T1649,0))</f>
        <v/>
      </c>
      <c r="L1658" s="32" t="str">
        <f t="shared" si="57"/>
        <v/>
      </c>
    </row>
    <row r="1659" spans="2:12" ht="14.4" thickBot="1" x14ac:dyDescent="0.3">
      <c r="B1659" s="28" t="str">
        <f t="shared" si="56"/>
        <v/>
      </c>
      <c r="C1659" s="167" t="str">
        <f>IF(D1659="","",VLOOKUP(D1659,'Műszaki adattábla'!F:G,2,0))</f>
        <v/>
      </c>
      <c r="D1659" s="168" t="str">
        <f>IF('Műszaki adattábla'!F1650="","",'Műszaki adattábla'!F1650)</f>
        <v/>
      </c>
      <c r="E1659" s="169" t="str">
        <f>IF(D1659="","",VLOOKUP(D1659,'Műszaki adattábla'!F:R,13,0))</f>
        <v/>
      </c>
      <c r="F1659" s="29" t="str">
        <f>IF(D1659="","",VLOOKUP(D1659,'Műszaki adattábla'!F:M,8,0))</f>
        <v/>
      </c>
      <c r="G1659" s="29" t="str">
        <f>IF(D1659="","",IF('Műszaki adattábla'!L1650="20-99",IF('Műszaki adattábla'!O1650="","Nem adott meg lekötött teljesítményt",VLOOKUP(D1659,'Műszaki adattábla'!F:O,10,0)),0))</f>
        <v/>
      </c>
      <c r="H1659" s="29" t="str">
        <f>IF(D1659="","",VLOOKUP(D1659,'Műszaki adattábla'!F:P,11,0))</f>
        <v/>
      </c>
      <c r="I1659" s="30"/>
      <c r="J1659" s="30"/>
      <c r="K1659" s="31" t="str">
        <f>IF(D1659="","",ROUND(((F1659*I1659*'Műszaki adattábla'!$C$7/'Műszaki adattábla'!$C$8)+(G1659*I1659)+(H1659*I1659))/12*'Műszaki adattábla'!T1650,0))</f>
        <v/>
      </c>
      <c r="L1659" s="32" t="str">
        <f t="shared" si="57"/>
        <v/>
      </c>
    </row>
    <row r="1660" spans="2:12" ht="14.4" thickBot="1" x14ac:dyDescent="0.3">
      <c r="B1660" s="28" t="str">
        <f t="shared" si="56"/>
        <v/>
      </c>
      <c r="C1660" s="167" t="str">
        <f>IF(D1660="","",VLOOKUP(D1660,'Műszaki adattábla'!F:G,2,0))</f>
        <v/>
      </c>
      <c r="D1660" s="168" t="str">
        <f>IF('Műszaki adattábla'!F1651="","",'Műszaki adattábla'!F1651)</f>
        <v/>
      </c>
      <c r="E1660" s="169" t="str">
        <f>IF(D1660="","",VLOOKUP(D1660,'Műszaki adattábla'!F:R,13,0))</f>
        <v/>
      </c>
      <c r="F1660" s="29" t="str">
        <f>IF(D1660="","",VLOOKUP(D1660,'Műszaki adattábla'!F:M,8,0))</f>
        <v/>
      </c>
      <c r="G1660" s="29" t="str">
        <f>IF(D1660="","",IF('Műszaki adattábla'!L1651="20-99",IF('Műszaki adattábla'!O1651="","Nem adott meg lekötött teljesítményt",VLOOKUP(D1660,'Műszaki adattábla'!F:O,10,0)),0))</f>
        <v/>
      </c>
      <c r="H1660" s="29" t="str">
        <f>IF(D1660="","",VLOOKUP(D1660,'Műszaki adattábla'!F:P,11,0))</f>
        <v/>
      </c>
      <c r="I1660" s="30"/>
      <c r="J1660" s="30"/>
      <c r="K1660" s="31" t="str">
        <f>IF(D1660="","",ROUND(((F1660*I1660*'Műszaki adattábla'!$C$7/'Műszaki adattábla'!$C$8)+(G1660*I1660)+(H1660*I1660))/12*'Műszaki adattábla'!T1651,0))</f>
        <v/>
      </c>
      <c r="L1660" s="32" t="str">
        <f t="shared" si="57"/>
        <v/>
      </c>
    </row>
    <row r="1661" spans="2:12" ht="14.4" thickBot="1" x14ac:dyDescent="0.3">
      <c r="B1661" s="28" t="str">
        <f t="shared" si="56"/>
        <v/>
      </c>
      <c r="C1661" s="167" t="str">
        <f>IF(D1661="","",VLOOKUP(D1661,'Műszaki adattábla'!F:G,2,0))</f>
        <v/>
      </c>
      <c r="D1661" s="168" t="str">
        <f>IF('Műszaki adattábla'!F1652="","",'Műszaki adattábla'!F1652)</f>
        <v/>
      </c>
      <c r="E1661" s="169" t="str">
        <f>IF(D1661="","",VLOOKUP(D1661,'Műszaki adattábla'!F:R,13,0))</f>
        <v/>
      </c>
      <c r="F1661" s="29" t="str">
        <f>IF(D1661="","",VLOOKUP(D1661,'Műszaki adattábla'!F:M,8,0))</f>
        <v/>
      </c>
      <c r="G1661" s="29" t="str">
        <f>IF(D1661="","",IF('Műszaki adattábla'!L1652="20-99",IF('Műszaki adattábla'!O1652="","Nem adott meg lekötött teljesítményt",VLOOKUP(D1661,'Műszaki adattábla'!F:O,10,0)),0))</f>
        <v/>
      </c>
      <c r="H1661" s="29" t="str">
        <f>IF(D1661="","",VLOOKUP(D1661,'Műszaki adattábla'!F:P,11,0))</f>
        <v/>
      </c>
      <c r="I1661" s="30"/>
      <c r="J1661" s="30"/>
      <c r="K1661" s="31" t="str">
        <f>IF(D1661="","",ROUND(((F1661*I1661*'Műszaki adattábla'!$C$7/'Műszaki adattábla'!$C$8)+(G1661*I1661)+(H1661*I1661))/12*'Műszaki adattábla'!T1652,0))</f>
        <v/>
      </c>
      <c r="L1661" s="32" t="str">
        <f t="shared" si="57"/>
        <v/>
      </c>
    </row>
    <row r="1662" spans="2:12" ht="14.4" thickBot="1" x14ac:dyDescent="0.3">
      <c r="B1662" s="28" t="str">
        <f t="shared" si="56"/>
        <v/>
      </c>
      <c r="C1662" s="167" t="str">
        <f>IF(D1662="","",VLOOKUP(D1662,'Műszaki adattábla'!F:G,2,0))</f>
        <v/>
      </c>
      <c r="D1662" s="168" t="str">
        <f>IF('Műszaki adattábla'!F1653="","",'Műszaki adattábla'!F1653)</f>
        <v/>
      </c>
      <c r="E1662" s="169" t="str">
        <f>IF(D1662="","",VLOOKUP(D1662,'Műszaki adattábla'!F:R,13,0))</f>
        <v/>
      </c>
      <c r="F1662" s="29" t="str">
        <f>IF(D1662="","",VLOOKUP(D1662,'Műszaki adattábla'!F:M,8,0))</f>
        <v/>
      </c>
      <c r="G1662" s="29" t="str">
        <f>IF(D1662="","",IF('Műszaki adattábla'!L1653="20-99",IF('Műszaki adattábla'!O1653="","Nem adott meg lekötött teljesítményt",VLOOKUP(D1662,'Műszaki adattábla'!F:O,10,0)),0))</f>
        <v/>
      </c>
      <c r="H1662" s="29" t="str">
        <f>IF(D1662="","",VLOOKUP(D1662,'Műszaki adattábla'!F:P,11,0))</f>
        <v/>
      </c>
      <c r="I1662" s="30"/>
      <c r="J1662" s="30"/>
      <c r="K1662" s="31" t="str">
        <f>IF(D1662="","",ROUND(((F1662*I1662*'Műszaki adattábla'!$C$7/'Műszaki adattábla'!$C$8)+(G1662*I1662)+(H1662*I1662))/12*'Műszaki adattábla'!T1653,0))</f>
        <v/>
      </c>
      <c r="L1662" s="32" t="str">
        <f t="shared" si="57"/>
        <v/>
      </c>
    </row>
    <row r="1663" spans="2:12" ht="14.4" thickBot="1" x14ac:dyDescent="0.3">
      <c r="B1663" s="28" t="str">
        <f t="shared" si="56"/>
        <v/>
      </c>
      <c r="C1663" s="167" t="str">
        <f>IF(D1663="","",VLOOKUP(D1663,'Műszaki adattábla'!F:G,2,0))</f>
        <v/>
      </c>
      <c r="D1663" s="168" t="str">
        <f>IF('Műszaki adattábla'!F1654="","",'Műszaki adattábla'!F1654)</f>
        <v/>
      </c>
      <c r="E1663" s="169" t="str">
        <f>IF(D1663="","",VLOOKUP(D1663,'Műszaki adattábla'!F:R,13,0))</f>
        <v/>
      </c>
      <c r="F1663" s="29" t="str">
        <f>IF(D1663="","",VLOOKUP(D1663,'Műszaki adattábla'!F:M,8,0))</f>
        <v/>
      </c>
      <c r="G1663" s="29" t="str">
        <f>IF(D1663="","",IF('Műszaki adattábla'!L1654="20-99",IF('Műszaki adattábla'!O1654="","Nem adott meg lekötött teljesítményt",VLOOKUP(D1663,'Műszaki adattábla'!F:O,10,0)),0))</f>
        <v/>
      </c>
      <c r="H1663" s="29" t="str">
        <f>IF(D1663="","",VLOOKUP(D1663,'Műszaki adattábla'!F:P,11,0))</f>
        <v/>
      </c>
      <c r="I1663" s="30"/>
      <c r="J1663" s="30"/>
      <c r="K1663" s="31" t="str">
        <f>IF(D1663="","",ROUND(((F1663*I1663*'Műszaki adattábla'!$C$7/'Műszaki adattábla'!$C$8)+(G1663*I1663)+(H1663*I1663))/12*'Műszaki adattábla'!T1654,0))</f>
        <v/>
      </c>
      <c r="L1663" s="32" t="str">
        <f t="shared" si="57"/>
        <v/>
      </c>
    </row>
    <row r="1664" spans="2:12" ht="14.4" thickBot="1" x14ac:dyDescent="0.3">
      <c r="B1664" s="28" t="str">
        <f t="shared" si="56"/>
        <v/>
      </c>
      <c r="C1664" s="167" t="str">
        <f>IF(D1664="","",VLOOKUP(D1664,'Műszaki adattábla'!F:G,2,0))</f>
        <v/>
      </c>
      <c r="D1664" s="168" t="str">
        <f>IF('Műszaki adattábla'!F1655="","",'Műszaki adattábla'!F1655)</f>
        <v/>
      </c>
      <c r="E1664" s="169" t="str">
        <f>IF(D1664="","",VLOOKUP(D1664,'Műszaki adattábla'!F:R,13,0))</f>
        <v/>
      </c>
      <c r="F1664" s="29" t="str">
        <f>IF(D1664="","",VLOOKUP(D1664,'Műszaki adattábla'!F:M,8,0))</f>
        <v/>
      </c>
      <c r="G1664" s="29" t="str">
        <f>IF(D1664="","",IF('Műszaki adattábla'!L1655="20-99",IF('Műszaki adattábla'!O1655="","Nem adott meg lekötött teljesítményt",VLOOKUP(D1664,'Műszaki adattábla'!F:O,10,0)),0))</f>
        <v/>
      </c>
      <c r="H1664" s="29" t="str">
        <f>IF(D1664="","",VLOOKUP(D1664,'Műszaki adattábla'!F:P,11,0))</f>
        <v/>
      </c>
      <c r="I1664" s="30"/>
      <c r="J1664" s="30"/>
      <c r="K1664" s="31" t="str">
        <f>IF(D1664="","",ROUND(((F1664*I1664*'Műszaki adattábla'!$C$7/'Műszaki adattábla'!$C$8)+(G1664*I1664)+(H1664*I1664))/12*'Műszaki adattábla'!T1655,0))</f>
        <v/>
      </c>
      <c r="L1664" s="32" t="str">
        <f t="shared" si="57"/>
        <v/>
      </c>
    </row>
    <row r="1665" spans="2:12" ht="14.4" thickBot="1" x14ac:dyDescent="0.3">
      <c r="B1665" s="28" t="str">
        <f t="shared" si="56"/>
        <v/>
      </c>
      <c r="C1665" s="167" t="str">
        <f>IF(D1665="","",VLOOKUP(D1665,'Műszaki adattábla'!F:G,2,0))</f>
        <v/>
      </c>
      <c r="D1665" s="168" t="str">
        <f>IF('Műszaki adattábla'!F1656="","",'Műszaki adattábla'!F1656)</f>
        <v/>
      </c>
      <c r="E1665" s="169" t="str">
        <f>IF(D1665="","",VLOOKUP(D1665,'Műszaki adattábla'!F:R,13,0))</f>
        <v/>
      </c>
      <c r="F1665" s="29" t="str">
        <f>IF(D1665="","",VLOOKUP(D1665,'Műszaki adattábla'!F:M,8,0))</f>
        <v/>
      </c>
      <c r="G1665" s="29" t="str">
        <f>IF(D1665="","",IF('Műszaki adattábla'!L1656="20-99",IF('Műszaki adattábla'!O1656="","Nem adott meg lekötött teljesítményt",VLOOKUP(D1665,'Műszaki adattábla'!F:O,10,0)),0))</f>
        <v/>
      </c>
      <c r="H1665" s="29" t="str">
        <f>IF(D1665="","",VLOOKUP(D1665,'Műszaki adattábla'!F:P,11,0))</f>
        <v/>
      </c>
      <c r="I1665" s="30"/>
      <c r="J1665" s="30"/>
      <c r="K1665" s="31" t="str">
        <f>IF(D1665="","",ROUND(((F1665*I1665*'Műszaki adattábla'!$C$7/'Műszaki adattábla'!$C$8)+(G1665*I1665)+(H1665*I1665))/12*'Műszaki adattábla'!T1656,0))</f>
        <v/>
      </c>
      <c r="L1665" s="32" t="str">
        <f t="shared" si="57"/>
        <v/>
      </c>
    </row>
    <row r="1666" spans="2:12" ht="14.4" thickBot="1" x14ac:dyDescent="0.3">
      <c r="B1666" s="28" t="str">
        <f t="shared" si="56"/>
        <v/>
      </c>
      <c r="C1666" s="167" t="str">
        <f>IF(D1666="","",VLOOKUP(D1666,'Műszaki adattábla'!F:G,2,0))</f>
        <v/>
      </c>
      <c r="D1666" s="168" t="str">
        <f>IF('Műszaki adattábla'!F1657="","",'Műszaki adattábla'!F1657)</f>
        <v/>
      </c>
      <c r="E1666" s="169" t="str">
        <f>IF(D1666="","",VLOOKUP(D1666,'Műszaki adattábla'!F:R,13,0))</f>
        <v/>
      </c>
      <c r="F1666" s="29" t="str">
        <f>IF(D1666="","",VLOOKUP(D1666,'Műszaki adattábla'!F:M,8,0))</f>
        <v/>
      </c>
      <c r="G1666" s="29" t="str">
        <f>IF(D1666="","",IF('Műszaki adattábla'!L1657="20-99",IF('Műszaki adattábla'!O1657="","Nem adott meg lekötött teljesítményt",VLOOKUP(D1666,'Műszaki adattábla'!F:O,10,0)),0))</f>
        <v/>
      </c>
      <c r="H1666" s="29" t="str">
        <f>IF(D1666="","",VLOOKUP(D1666,'Műszaki adattábla'!F:P,11,0))</f>
        <v/>
      </c>
      <c r="I1666" s="30"/>
      <c r="J1666" s="30"/>
      <c r="K1666" s="31" t="str">
        <f>IF(D1666="","",ROUND(((F1666*I1666*'Műszaki adattábla'!$C$7/'Műszaki adattábla'!$C$8)+(G1666*I1666)+(H1666*I1666))/12*'Műszaki adattábla'!T1657,0))</f>
        <v/>
      </c>
      <c r="L1666" s="32" t="str">
        <f t="shared" si="57"/>
        <v/>
      </c>
    </row>
    <row r="1667" spans="2:12" ht="14.4" thickBot="1" x14ac:dyDescent="0.3">
      <c r="B1667" s="28" t="str">
        <f t="shared" si="56"/>
        <v/>
      </c>
      <c r="C1667" s="167" t="str">
        <f>IF(D1667="","",VLOOKUP(D1667,'Műszaki adattábla'!F:G,2,0))</f>
        <v/>
      </c>
      <c r="D1667" s="168" t="str">
        <f>IF('Műszaki adattábla'!F1658="","",'Műszaki adattábla'!F1658)</f>
        <v/>
      </c>
      <c r="E1667" s="169" t="str">
        <f>IF(D1667="","",VLOOKUP(D1667,'Műszaki adattábla'!F:R,13,0))</f>
        <v/>
      </c>
      <c r="F1667" s="29" t="str">
        <f>IF(D1667="","",VLOOKUP(D1667,'Műszaki adattábla'!F:M,8,0))</f>
        <v/>
      </c>
      <c r="G1667" s="29" t="str">
        <f>IF(D1667="","",IF('Műszaki adattábla'!L1658="20-99",IF('Műszaki adattábla'!O1658="","Nem adott meg lekötött teljesítményt",VLOOKUP(D1667,'Műszaki adattábla'!F:O,10,0)),0))</f>
        <v/>
      </c>
      <c r="H1667" s="29" t="str">
        <f>IF(D1667="","",VLOOKUP(D1667,'Műszaki adattábla'!F:P,11,0))</f>
        <v/>
      </c>
      <c r="I1667" s="30"/>
      <c r="J1667" s="30"/>
      <c r="K1667" s="31" t="str">
        <f>IF(D1667="","",ROUND(((F1667*I1667*'Műszaki adattábla'!$C$7/'Műszaki adattábla'!$C$8)+(G1667*I1667)+(H1667*I1667))/12*'Műszaki adattábla'!T1658,0))</f>
        <v/>
      </c>
      <c r="L1667" s="32" t="str">
        <f t="shared" si="57"/>
        <v/>
      </c>
    </row>
    <row r="1668" spans="2:12" ht="14.4" thickBot="1" x14ac:dyDescent="0.3">
      <c r="B1668" s="28" t="str">
        <f t="shared" si="56"/>
        <v/>
      </c>
      <c r="C1668" s="167" t="str">
        <f>IF(D1668="","",VLOOKUP(D1668,'Műszaki adattábla'!F:G,2,0))</f>
        <v/>
      </c>
      <c r="D1668" s="168" t="str">
        <f>IF('Műszaki adattábla'!F1659="","",'Műszaki adattábla'!F1659)</f>
        <v/>
      </c>
      <c r="E1668" s="169" t="str">
        <f>IF(D1668="","",VLOOKUP(D1668,'Műszaki adattábla'!F:R,13,0))</f>
        <v/>
      </c>
      <c r="F1668" s="29" t="str">
        <f>IF(D1668="","",VLOOKUP(D1668,'Műszaki adattábla'!F:M,8,0))</f>
        <v/>
      </c>
      <c r="G1668" s="29" t="str">
        <f>IF(D1668="","",IF('Műszaki adattábla'!L1659="20-99",IF('Műszaki adattábla'!O1659="","Nem adott meg lekötött teljesítményt",VLOOKUP(D1668,'Műszaki adattábla'!F:O,10,0)),0))</f>
        <v/>
      </c>
      <c r="H1668" s="29" t="str">
        <f>IF(D1668="","",VLOOKUP(D1668,'Műszaki adattábla'!F:P,11,0))</f>
        <v/>
      </c>
      <c r="I1668" s="30"/>
      <c r="J1668" s="30"/>
      <c r="K1668" s="31" t="str">
        <f>IF(D1668="","",ROUND(((F1668*I1668*'Műszaki adattábla'!$C$7/'Műszaki adattábla'!$C$8)+(G1668*I1668)+(H1668*I1668))/12*'Műszaki adattábla'!T1659,0))</f>
        <v/>
      </c>
      <c r="L1668" s="32" t="str">
        <f t="shared" si="57"/>
        <v/>
      </c>
    </row>
    <row r="1669" spans="2:12" ht="14.4" thickBot="1" x14ac:dyDescent="0.3">
      <c r="B1669" s="28" t="str">
        <f t="shared" si="56"/>
        <v/>
      </c>
      <c r="C1669" s="167" t="str">
        <f>IF(D1669="","",VLOOKUP(D1669,'Műszaki adattábla'!F:G,2,0))</f>
        <v/>
      </c>
      <c r="D1669" s="168" t="str">
        <f>IF('Műszaki adattábla'!F1660="","",'Műszaki adattábla'!F1660)</f>
        <v/>
      </c>
      <c r="E1669" s="169" t="str">
        <f>IF(D1669="","",VLOOKUP(D1669,'Műszaki adattábla'!F:R,13,0))</f>
        <v/>
      </c>
      <c r="F1669" s="29" t="str">
        <f>IF(D1669="","",VLOOKUP(D1669,'Műszaki adattábla'!F:M,8,0))</f>
        <v/>
      </c>
      <c r="G1669" s="29" t="str">
        <f>IF(D1669="","",IF('Műszaki adattábla'!L1660="20-99",IF('Műszaki adattábla'!O1660="","Nem adott meg lekötött teljesítményt",VLOOKUP(D1669,'Műszaki adattábla'!F:O,10,0)),0))</f>
        <v/>
      </c>
      <c r="H1669" s="29" t="str">
        <f>IF(D1669="","",VLOOKUP(D1669,'Műszaki adattábla'!F:P,11,0))</f>
        <v/>
      </c>
      <c r="I1669" s="30"/>
      <c r="J1669" s="30"/>
      <c r="K1669" s="31" t="str">
        <f>IF(D1669="","",ROUND(((F1669*I1669*'Műszaki adattábla'!$C$7/'Műszaki adattábla'!$C$8)+(G1669*I1669)+(H1669*I1669))/12*'Műszaki adattábla'!T1660,0))</f>
        <v/>
      </c>
      <c r="L1669" s="32" t="str">
        <f t="shared" si="57"/>
        <v/>
      </c>
    </row>
    <row r="1670" spans="2:12" ht="14.4" thickBot="1" x14ac:dyDescent="0.3">
      <c r="B1670" s="28" t="str">
        <f t="shared" si="56"/>
        <v/>
      </c>
      <c r="C1670" s="167" t="str">
        <f>IF(D1670="","",VLOOKUP(D1670,'Műszaki adattábla'!F:G,2,0))</f>
        <v/>
      </c>
      <c r="D1670" s="168" t="str">
        <f>IF('Műszaki adattábla'!F1661="","",'Műszaki adattábla'!F1661)</f>
        <v/>
      </c>
      <c r="E1670" s="169" t="str">
        <f>IF(D1670="","",VLOOKUP(D1670,'Műszaki adattábla'!F:R,13,0))</f>
        <v/>
      </c>
      <c r="F1670" s="29" t="str">
        <f>IF(D1670="","",VLOOKUP(D1670,'Műszaki adattábla'!F:M,8,0))</f>
        <v/>
      </c>
      <c r="G1670" s="29" t="str">
        <f>IF(D1670="","",IF('Műszaki adattábla'!L1661="20-99",IF('Műszaki adattábla'!O1661="","Nem adott meg lekötött teljesítményt",VLOOKUP(D1670,'Műszaki adattábla'!F:O,10,0)),0))</f>
        <v/>
      </c>
      <c r="H1670" s="29" t="str">
        <f>IF(D1670="","",VLOOKUP(D1670,'Műszaki adattábla'!F:P,11,0))</f>
        <v/>
      </c>
      <c r="I1670" s="30"/>
      <c r="J1670" s="30"/>
      <c r="K1670" s="31" t="str">
        <f>IF(D1670="","",ROUND(((F1670*I1670*'Műszaki adattábla'!$C$7/'Műszaki adattábla'!$C$8)+(G1670*I1670)+(H1670*I1670))/12*'Műszaki adattábla'!T1661,0))</f>
        <v/>
      </c>
      <c r="L1670" s="32" t="str">
        <f t="shared" si="57"/>
        <v/>
      </c>
    </row>
    <row r="1671" spans="2:12" ht="14.4" thickBot="1" x14ac:dyDescent="0.3">
      <c r="B1671" s="28" t="str">
        <f t="shared" si="56"/>
        <v/>
      </c>
      <c r="C1671" s="167" t="str">
        <f>IF(D1671="","",VLOOKUP(D1671,'Műszaki adattábla'!F:G,2,0))</f>
        <v/>
      </c>
      <c r="D1671" s="168" t="str">
        <f>IF('Műszaki adattábla'!F1662="","",'Műszaki adattábla'!F1662)</f>
        <v/>
      </c>
      <c r="E1671" s="169" t="str">
        <f>IF(D1671="","",VLOOKUP(D1671,'Műszaki adattábla'!F:R,13,0))</f>
        <v/>
      </c>
      <c r="F1671" s="29" t="str">
        <f>IF(D1671="","",VLOOKUP(D1671,'Műszaki adattábla'!F:M,8,0))</f>
        <v/>
      </c>
      <c r="G1671" s="29" t="str">
        <f>IF(D1671="","",IF('Műszaki adattábla'!L1662="20-99",IF('Műszaki adattábla'!O1662="","Nem adott meg lekötött teljesítményt",VLOOKUP(D1671,'Műszaki adattábla'!F:O,10,0)),0))</f>
        <v/>
      </c>
      <c r="H1671" s="29" t="str">
        <f>IF(D1671="","",VLOOKUP(D1671,'Műszaki adattábla'!F:P,11,0))</f>
        <v/>
      </c>
      <c r="I1671" s="30"/>
      <c r="J1671" s="30"/>
      <c r="K1671" s="31" t="str">
        <f>IF(D1671="","",ROUND(((F1671*I1671*'Műszaki adattábla'!$C$7/'Műszaki adattábla'!$C$8)+(G1671*I1671)+(H1671*I1671))/12*'Műszaki adattábla'!T1662,0))</f>
        <v/>
      </c>
      <c r="L1671" s="32" t="str">
        <f t="shared" si="57"/>
        <v/>
      </c>
    </row>
    <row r="1672" spans="2:12" ht="14.4" thickBot="1" x14ac:dyDescent="0.3">
      <c r="B1672" s="28" t="str">
        <f t="shared" si="56"/>
        <v/>
      </c>
      <c r="C1672" s="167" t="str">
        <f>IF(D1672="","",VLOOKUP(D1672,'Műszaki adattábla'!F:G,2,0))</f>
        <v/>
      </c>
      <c r="D1672" s="168" t="str">
        <f>IF('Műszaki adattábla'!F1663="","",'Műszaki adattábla'!F1663)</f>
        <v/>
      </c>
      <c r="E1672" s="169" t="str">
        <f>IF(D1672="","",VLOOKUP(D1672,'Műszaki adattábla'!F:R,13,0))</f>
        <v/>
      </c>
      <c r="F1672" s="29" t="str">
        <f>IF(D1672="","",VLOOKUP(D1672,'Műszaki adattábla'!F:M,8,0))</f>
        <v/>
      </c>
      <c r="G1672" s="29" t="str">
        <f>IF(D1672="","",IF('Műszaki adattábla'!L1663="20-99",IF('Műszaki adattábla'!O1663="","Nem adott meg lekötött teljesítményt",VLOOKUP(D1672,'Műszaki adattábla'!F:O,10,0)),0))</f>
        <v/>
      </c>
      <c r="H1672" s="29" t="str">
        <f>IF(D1672="","",VLOOKUP(D1672,'Műszaki adattábla'!F:P,11,0))</f>
        <v/>
      </c>
      <c r="I1672" s="30"/>
      <c r="J1672" s="30"/>
      <c r="K1672" s="31" t="str">
        <f>IF(D1672="","",ROUND(((F1672*I1672*'Műszaki adattábla'!$C$7/'Műszaki adattábla'!$C$8)+(G1672*I1672)+(H1672*I1672))/12*'Műszaki adattábla'!T1663,0))</f>
        <v/>
      </c>
      <c r="L1672" s="32" t="str">
        <f t="shared" si="57"/>
        <v/>
      </c>
    </row>
    <row r="1673" spans="2:12" ht="14.4" thickBot="1" x14ac:dyDescent="0.3">
      <c r="B1673" s="28" t="str">
        <f t="shared" si="56"/>
        <v/>
      </c>
      <c r="C1673" s="167" t="str">
        <f>IF(D1673="","",VLOOKUP(D1673,'Műszaki adattábla'!F:G,2,0))</f>
        <v/>
      </c>
      <c r="D1673" s="168" t="str">
        <f>IF('Műszaki adattábla'!F1664="","",'Műszaki adattábla'!F1664)</f>
        <v/>
      </c>
      <c r="E1673" s="169" t="str">
        <f>IF(D1673="","",VLOOKUP(D1673,'Műszaki adattábla'!F:R,13,0))</f>
        <v/>
      </c>
      <c r="F1673" s="29" t="str">
        <f>IF(D1673="","",VLOOKUP(D1673,'Műszaki adattábla'!F:M,8,0))</f>
        <v/>
      </c>
      <c r="G1673" s="29" t="str">
        <f>IF(D1673="","",IF('Műszaki adattábla'!L1664="20-99",IF('Műszaki adattábla'!O1664="","Nem adott meg lekötött teljesítményt",VLOOKUP(D1673,'Műszaki adattábla'!F:O,10,0)),0))</f>
        <v/>
      </c>
      <c r="H1673" s="29" t="str">
        <f>IF(D1673="","",VLOOKUP(D1673,'Műszaki adattábla'!F:P,11,0))</f>
        <v/>
      </c>
      <c r="I1673" s="30"/>
      <c r="J1673" s="30"/>
      <c r="K1673" s="31" t="str">
        <f>IF(D1673="","",ROUND(((F1673*I1673*'Műszaki adattábla'!$C$7/'Műszaki adattábla'!$C$8)+(G1673*I1673)+(H1673*I1673))/12*'Műszaki adattábla'!T1664,0))</f>
        <v/>
      </c>
      <c r="L1673" s="32" t="str">
        <f t="shared" si="57"/>
        <v/>
      </c>
    </row>
    <row r="1674" spans="2:12" ht="14.4" thickBot="1" x14ac:dyDescent="0.3">
      <c r="B1674" s="28" t="str">
        <f t="shared" si="56"/>
        <v/>
      </c>
      <c r="C1674" s="167" t="str">
        <f>IF(D1674="","",VLOOKUP(D1674,'Műszaki adattábla'!F:G,2,0))</f>
        <v/>
      </c>
      <c r="D1674" s="168" t="str">
        <f>IF('Műszaki adattábla'!F1665="","",'Műszaki adattábla'!F1665)</f>
        <v/>
      </c>
      <c r="E1674" s="169" t="str">
        <f>IF(D1674="","",VLOOKUP(D1674,'Műszaki adattábla'!F:R,13,0))</f>
        <v/>
      </c>
      <c r="F1674" s="29" t="str">
        <f>IF(D1674="","",VLOOKUP(D1674,'Műszaki adattábla'!F:M,8,0))</f>
        <v/>
      </c>
      <c r="G1674" s="29" t="str">
        <f>IF(D1674="","",IF('Műszaki adattábla'!L1665="20-99",IF('Műszaki adattábla'!O1665="","Nem adott meg lekötött teljesítményt",VLOOKUP(D1674,'Műszaki adattábla'!F:O,10,0)),0))</f>
        <v/>
      </c>
      <c r="H1674" s="29" t="str">
        <f>IF(D1674="","",VLOOKUP(D1674,'Műszaki adattábla'!F:P,11,0))</f>
        <v/>
      </c>
      <c r="I1674" s="30"/>
      <c r="J1674" s="30"/>
      <c r="K1674" s="31" t="str">
        <f>IF(D1674="","",ROUND(((F1674*I1674*'Műszaki adattábla'!$C$7/'Műszaki adattábla'!$C$8)+(G1674*I1674)+(H1674*I1674))/12*'Műszaki adattábla'!T1665,0))</f>
        <v/>
      </c>
      <c r="L1674" s="32" t="str">
        <f t="shared" si="57"/>
        <v/>
      </c>
    </row>
    <row r="1675" spans="2:12" ht="14.4" thickBot="1" x14ac:dyDescent="0.3">
      <c r="B1675" s="28" t="str">
        <f t="shared" si="56"/>
        <v/>
      </c>
      <c r="C1675" s="167" t="str">
        <f>IF(D1675="","",VLOOKUP(D1675,'Műszaki adattábla'!F:G,2,0))</f>
        <v/>
      </c>
      <c r="D1675" s="168" t="str">
        <f>IF('Műszaki adattábla'!F1666="","",'Műszaki adattábla'!F1666)</f>
        <v/>
      </c>
      <c r="E1675" s="169" t="str">
        <f>IF(D1675="","",VLOOKUP(D1675,'Műszaki adattábla'!F:R,13,0))</f>
        <v/>
      </c>
      <c r="F1675" s="29" t="str">
        <f>IF(D1675="","",VLOOKUP(D1675,'Műszaki adattábla'!F:M,8,0))</f>
        <v/>
      </c>
      <c r="G1675" s="29" t="str">
        <f>IF(D1675="","",IF('Műszaki adattábla'!L1666="20-99",IF('Műszaki adattábla'!O1666="","Nem adott meg lekötött teljesítményt",VLOOKUP(D1675,'Műszaki adattábla'!F:O,10,0)),0))</f>
        <v/>
      </c>
      <c r="H1675" s="29" t="str">
        <f>IF(D1675="","",VLOOKUP(D1675,'Műszaki adattábla'!F:P,11,0))</f>
        <v/>
      </c>
      <c r="I1675" s="30"/>
      <c r="J1675" s="30"/>
      <c r="K1675" s="31" t="str">
        <f>IF(D1675="","",ROUND(((F1675*I1675*'Műszaki adattábla'!$C$7/'Műszaki adattábla'!$C$8)+(G1675*I1675)+(H1675*I1675))/12*'Műszaki adattábla'!T1666,0))</f>
        <v/>
      </c>
      <c r="L1675" s="32" t="str">
        <f t="shared" si="57"/>
        <v/>
      </c>
    </row>
    <row r="1676" spans="2:12" ht="14.4" thickBot="1" x14ac:dyDescent="0.3">
      <c r="B1676" s="28" t="str">
        <f t="shared" si="56"/>
        <v/>
      </c>
      <c r="C1676" s="167" t="str">
        <f>IF(D1676="","",VLOOKUP(D1676,'Műszaki adattábla'!F:G,2,0))</f>
        <v/>
      </c>
      <c r="D1676" s="168" t="str">
        <f>IF('Műszaki adattábla'!F1667="","",'Műszaki adattábla'!F1667)</f>
        <v/>
      </c>
      <c r="E1676" s="169" t="str">
        <f>IF(D1676="","",VLOOKUP(D1676,'Műszaki adattábla'!F:R,13,0))</f>
        <v/>
      </c>
      <c r="F1676" s="29" t="str">
        <f>IF(D1676="","",VLOOKUP(D1676,'Műszaki adattábla'!F:M,8,0))</f>
        <v/>
      </c>
      <c r="G1676" s="29" t="str">
        <f>IF(D1676="","",IF('Műszaki adattábla'!L1667="20-99",IF('Műszaki adattábla'!O1667="","Nem adott meg lekötött teljesítményt",VLOOKUP(D1676,'Műszaki adattábla'!F:O,10,0)),0))</f>
        <v/>
      </c>
      <c r="H1676" s="29" t="str">
        <f>IF(D1676="","",VLOOKUP(D1676,'Műszaki adattábla'!F:P,11,0))</f>
        <v/>
      </c>
      <c r="I1676" s="30"/>
      <c r="J1676" s="30"/>
      <c r="K1676" s="31" t="str">
        <f>IF(D1676="","",ROUND(((F1676*I1676*'Műszaki adattábla'!$C$7/'Műszaki adattábla'!$C$8)+(G1676*I1676)+(H1676*I1676))/12*'Műszaki adattábla'!T1667,0))</f>
        <v/>
      </c>
      <c r="L1676" s="32" t="str">
        <f t="shared" si="57"/>
        <v/>
      </c>
    </row>
    <row r="1677" spans="2:12" ht="14.4" thickBot="1" x14ac:dyDescent="0.3">
      <c r="B1677" s="28" t="str">
        <f t="shared" si="56"/>
        <v/>
      </c>
      <c r="C1677" s="167" t="str">
        <f>IF(D1677="","",VLOOKUP(D1677,'Műszaki adattábla'!F:G,2,0))</f>
        <v/>
      </c>
      <c r="D1677" s="168" t="str">
        <f>IF('Műszaki adattábla'!F1668="","",'Műszaki adattábla'!F1668)</f>
        <v/>
      </c>
      <c r="E1677" s="169" t="str">
        <f>IF(D1677="","",VLOOKUP(D1677,'Műszaki adattábla'!F:R,13,0))</f>
        <v/>
      </c>
      <c r="F1677" s="29" t="str">
        <f>IF(D1677="","",VLOOKUP(D1677,'Műszaki adattábla'!F:M,8,0))</f>
        <v/>
      </c>
      <c r="G1677" s="29" t="str">
        <f>IF(D1677="","",IF('Műszaki adattábla'!L1668="20-99",IF('Műszaki adattábla'!O1668="","Nem adott meg lekötött teljesítményt",VLOOKUP(D1677,'Műszaki adattábla'!F:O,10,0)),0))</f>
        <v/>
      </c>
      <c r="H1677" s="29" t="str">
        <f>IF(D1677="","",VLOOKUP(D1677,'Műszaki adattábla'!F:P,11,0))</f>
        <v/>
      </c>
      <c r="I1677" s="30"/>
      <c r="J1677" s="30"/>
      <c r="K1677" s="31" t="str">
        <f>IF(D1677="","",ROUND(((F1677*I1677*'Műszaki adattábla'!$C$7/'Műszaki adattábla'!$C$8)+(G1677*I1677)+(H1677*I1677))/12*'Műszaki adattábla'!T1668,0))</f>
        <v/>
      </c>
      <c r="L1677" s="32" t="str">
        <f t="shared" si="57"/>
        <v/>
      </c>
    </row>
    <row r="1678" spans="2:12" ht="14.4" thickBot="1" x14ac:dyDescent="0.3">
      <c r="B1678" s="28" t="str">
        <f t="shared" si="56"/>
        <v/>
      </c>
      <c r="C1678" s="167" t="str">
        <f>IF(D1678="","",VLOOKUP(D1678,'Műszaki adattábla'!F:G,2,0))</f>
        <v/>
      </c>
      <c r="D1678" s="168" t="str">
        <f>IF('Műszaki adattábla'!F1669="","",'Műszaki adattábla'!F1669)</f>
        <v/>
      </c>
      <c r="E1678" s="169" t="str">
        <f>IF(D1678="","",VLOOKUP(D1678,'Műszaki adattábla'!F:R,13,0))</f>
        <v/>
      </c>
      <c r="F1678" s="29" t="str">
        <f>IF(D1678="","",VLOOKUP(D1678,'Műszaki adattábla'!F:M,8,0))</f>
        <v/>
      </c>
      <c r="G1678" s="29" t="str">
        <f>IF(D1678="","",IF('Műszaki adattábla'!L1669="20-99",IF('Műszaki adattábla'!O1669="","Nem adott meg lekötött teljesítményt",VLOOKUP(D1678,'Műszaki adattábla'!F:O,10,0)),0))</f>
        <v/>
      </c>
      <c r="H1678" s="29" t="str">
        <f>IF(D1678="","",VLOOKUP(D1678,'Műszaki adattábla'!F:P,11,0))</f>
        <v/>
      </c>
      <c r="I1678" s="30"/>
      <c r="J1678" s="30"/>
      <c r="K1678" s="31" t="str">
        <f>IF(D1678="","",ROUND(((F1678*I1678*'Műszaki adattábla'!$C$7/'Műszaki adattábla'!$C$8)+(G1678*I1678)+(H1678*I1678))/12*'Műszaki adattábla'!T1669,0))</f>
        <v/>
      </c>
      <c r="L1678" s="32" t="str">
        <f t="shared" si="57"/>
        <v/>
      </c>
    </row>
    <row r="1679" spans="2:12" ht="14.4" thickBot="1" x14ac:dyDescent="0.3">
      <c r="B1679" s="28" t="str">
        <f t="shared" si="56"/>
        <v/>
      </c>
      <c r="C1679" s="167" t="str">
        <f>IF(D1679="","",VLOOKUP(D1679,'Műszaki adattábla'!F:G,2,0))</f>
        <v/>
      </c>
      <c r="D1679" s="168" t="str">
        <f>IF('Műszaki adattábla'!F1670="","",'Műszaki adattábla'!F1670)</f>
        <v/>
      </c>
      <c r="E1679" s="169" t="str">
        <f>IF(D1679="","",VLOOKUP(D1679,'Műszaki adattábla'!F:R,13,0))</f>
        <v/>
      </c>
      <c r="F1679" s="29" t="str">
        <f>IF(D1679="","",VLOOKUP(D1679,'Műszaki adattábla'!F:M,8,0))</f>
        <v/>
      </c>
      <c r="G1679" s="29" t="str">
        <f>IF(D1679="","",IF('Műszaki adattábla'!L1670="20-99",IF('Műszaki adattábla'!O1670="","Nem adott meg lekötött teljesítményt",VLOOKUP(D1679,'Műszaki adattábla'!F:O,10,0)),0))</f>
        <v/>
      </c>
      <c r="H1679" s="29" t="str">
        <f>IF(D1679="","",VLOOKUP(D1679,'Műszaki adattábla'!F:P,11,0))</f>
        <v/>
      </c>
      <c r="I1679" s="30"/>
      <c r="J1679" s="30"/>
      <c r="K1679" s="31" t="str">
        <f>IF(D1679="","",ROUND(((F1679*I1679*'Műszaki adattábla'!$C$7/'Műszaki adattábla'!$C$8)+(G1679*I1679)+(H1679*I1679))/12*'Műszaki adattábla'!T1670,0))</f>
        <v/>
      </c>
      <c r="L1679" s="32" t="str">
        <f t="shared" si="57"/>
        <v/>
      </c>
    </row>
    <row r="1680" spans="2:12" ht="14.4" thickBot="1" x14ac:dyDescent="0.3">
      <c r="B1680" s="28" t="str">
        <f t="shared" si="56"/>
        <v/>
      </c>
      <c r="C1680" s="167" t="str">
        <f>IF(D1680="","",VLOOKUP(D1680,'Műszaki adattábla'!F:G,2,0))</f>
        <v/>
      </c>
      <c r="D1680" s="168" t="str">
        <f>IF('Műszaki adattábla'!F1671="","",'Műszaki adattábla'!F1671)</f>
        <v/>
      </c>
      <c r="E1680" s="169" t="str">
        <f>IF(D1680="","",VLOOKUP(D1680,'Műszaki adattábla'!F:R,13,0))</f>
        <v/>
      </c>
      <c r="F1680" s="29" t="str">
        <f>IF(D1680="","",VLOOKUP(D1680,'Műszaki adattábla'!F:M,8,0))</f>
        <v/>
      </c>
      <c r="G1680" s="29" t="str">
        <f>IF(D1680="","",IF('Műszaki adattábla'!L1671="20-99",IF('Műszaki adattábla'!O1671="","Nem adott meg lekötött teljesítményt",VLOOKUP(D1680,'Műszaki adattábla'!F:O,10,0)),0))</f>
        <v/>
      </c>
      <c r="H1680" s="29" t="str">
        <f>IF(D1680="","",VLOOKUP(D1680,'Műszaki adattábla'!F:P,11,0))</f>
        <v/>
      </c>
      <c r="I1680" s="30"/>
      <c r="J1680" s="30"/>
      <c r="K1680" s="31" t="str">
        <f>IF(D1680="","",ROUND(((F1680*I1680*'Műszaki adattábla'!$C$7/'Műszaki adattábla'!$C$8)+(G1680*I1680)+(H1680*I1680))/12*'Műszaki adattábla'!T1671,0))</f>
        <v/>
      </c>
      <c r="L1680" s="32" t="str">
        <f t="shared" si="57"/>
        <v/>
      </c>
    </row>
    <row r="1681" spans="2:12" ht="14.4" thickBot="1" x14ac:dyDescent="0.3">
      <c r="B1681" s="28" t="str">
        <f t="shared" si="56"/>
        <v/>
      </c>
      <c r="C1681" s="167" t="str">
        <f>IF(D1681="","",VLOOKUP(D1681,'Műszaki adattábla'!F:G,2,0))</f>
        <v/>
      </c>
      <c r="D1681" s="168" t="str">
        <f>IF('Műszaki adattábla'!F1672="","",'Műszaki adattábla'!F1672)</f>
        <v/>
      </c>
      <c r="E1681" s="169" t="str">
        <f>IF(D1681="","",VLOOKUP(D1681,'Műszaki adattábla'!F:R,13,0))</f>
        <v/>
      </c>
      <c r="F1681" s="29" t="str">
        <f>IF(D1681="","",VLOOKUP(D1681,'Műszaki adattábla'!F:M,8,0))</f>
        <v/>
      </c>
      <c r="G1681" s="29" t="str">
        <f>IF(D1681="","",IF('Műszaki adattábla'!L1672="20-99",IF('Műszaki adattábla'!O1672="","Nem adott meg lekötött teljesítményt",VLOOKUP(D1681,'Műszaki adattábla'!F:O,10,0)),0))</f>
        <v/>
      </c>
      <c r="H1681" s="29" t="str">
        <f>IF(D1681="","",VLOOKUP(D1681,'Műszaki adattábla'!F:P,11,0))</f>
        <v/>
      </c>
      <c r="I1681" s="30"/>
      <c r="J1681" s="30"/>
      <c r="K1681" s="31" t="str">
        <f>IF(D1681="","",ROUND(((F1681*I1681*'Műszaki adattábla'!$C$7/'Műszaki adattábla'!$C$8)+(G1681*I1681)+(H1681*I1681))/12*'Műszaki adattábla'!T1672,0))</f>
        <v/>
      </c>
      <c r="L1681" s="32" t="str">
        <f t="shared" si="57"/>
        <v/>
      </c>
    </row>
    <row r="1682" spans="2:12" ht="14.4" thickBot="1" x14ac:dyDescent="0.3">
      <c r="B1682" s="28" t="str">
        <f t="shared" si="56"/>
        <v/>
      </c>
      <c r="C1682" s="167" t="str">
        <f>IF(D1682="","",VLOOKUP(D1682,'Műszaki adattábla'!F:G,2,0))</f>
        <v/>
      </c>
      <c r="D1682" s="168" t="str">
        <f>IF('Műszaki adattábla'!F1673="","",'Műszaki adattábla'!F1673)</f>
        <v/>
      </c>
      <c r="E1682" s="169" t="str">
        <f>IF(D1682="","",VLOOKUP(D1682,'Műszaki adattábla'!F:R,13,0))</f>
        <v/>
      </c>
      <c r="F1682" s="29" t="str">
        <f>IF(D1682="","",VLOOKUP(D1682,'Műszaki adattábla'!F:M,8,0))</f>
        <v/>
      </c>
      <c r="G1682" s="29" t="str">
        <f>IF(D1682="","",IF('Műszaki adattábla'!L1673="20-99",IF('Műszaki adattábla'!O1673="","Nem adott meg lekötött teljesítményt",VLOOKUP(D1682,'Műszaki adattábla'!F:O,10,0)),0))</f>
        <v/>
      </c>
      <c r="H1682" s="29" t="str">
        <f>IF(D1682="","",VLOOKUP(D1682,'Műszaki adattábla'!F:P,11,0))</f>
        <v/>
      </c>
      <c r="I1682" s="30"/>
      <c r="J1682" s="30"/>
      <c r="K1682" s="31" t="str">
        <f>IF(D1682="","",ROUND(((F1682*I1682*'Műszaki adattábla'!$C$7/'Műszaki adattábla'!$C$8)+(G1682*I1682)+(H1682*I1682))/12*'Műszaki adattábla'!T1673,0))</f>
        <v/>
      </c>
      <c r="L1682" s="32" t="str">
        <f t="shared" si="57"/>
        <v/>
      </c>
    </row>
    <row r="1683" spans="2:12" ht="14.4" thickBot="1" x14ac:dyDescent="0.3">
      <c r="B1683" s="28" t="str">
        <f t="shared" si="56"/>
        <v/>
      </c>
      <c r="C1683" s="167" t="str">
        <f>IF(D1683="","",VLOOKUP(D1683,'Műszaki adattábla'!F:G,2,0))</f>
        <v/>
      </c>
      <c r="D1683" s="168" t="str">
        <f>IF('Műszaki adattábla'!F1674="","",'Műszaki adattábla'!F1674)</f>
        <v/>
      </c>
      <c r="E1683" s="169" t="str">
        <f>IF(D1683="","",VLOOKUP(D1683,'Műszaki adattábla'!F:R,13,0))</f>
        <v/>
      </c>
      <c r="F1683" s="29" t="str">
        <f>IF(D1683="","",VLOOKUP(D1683,'Műszaki adattábla'!F:M,8,0))</f>
        <v/>
      </c>
      <c r="G1683" s="29" t="str">
        <f>IF(D1683="","",IF('Műszaki adattábla'!L1674="20-99",IF('Műszaki adattábla'!O1674="","Nem adott meg lekötött teljesítményt",VLOOKUP(D1683,'Műszaki adattábla'!F:O,10,0)),0))</f>
        <v/>
      </c>
      <c r="H1683" s="29" t="str">
        <f>IF(D1683="","",VLOOKUP(D1683,'Műszaki adattábla'!F:P,11,0))</f>
        <v/>
      </c>
      <c r="I1683" s="30"/>
      <c r="J1683" s="30"/>
      <c r="K1683" s="31" t="str">
        <f>IF(D1683="","",ROUND(((F1683*I1683*'Műszaki adattábla'!$C$7/'Műszaki adattábla'!$C$8)+(G1683*I1683)+(H1683*I1683))/12*'Műszaki adattábla'!T1674,0))</f>
        <v/>
      </c>
      <c r="L1683" s="32" t="str">
        <f t="shared" si="57"/>
        <v/>
      </c>
    </row>
    <row r="1684" spans="2:12" ht="14.4" thickBot="1" x14ac:dyDescent="0.3">
      <c r="B1684" s="28" t="str">
        <f t="shared" si="56"/>
        <v/>
      </c>
      <c r="C1684" s="167" t="str">
        <f>IF(D1684="","",VLOOKUP(D1684,'Műszaki adattábla'!F:G,2,0))</f>
        <v/>
      </c>
      <c r="D1684" s="168" t="str">
        <f>IF('Műszaki adattábla'!F1675="","",'Műszaki adattábla'!F1675)</f>
        <v/>
      </c>
      <c r="E1684" s="169" t="str">
        <f>IF(D1684="","",VLOOKUP(D1684,'Műszaki adattábla'!F:R,13,0))</f>
        <v/>
      </c>
      <c r="F1684" s="29" t="str">
        <f>IF(D1684="","",VLOOKUP(D1684,'Műszaki adattábla'!F:M,8,0))</f>
        <v/>
      </c>
      <c r="G1684" s="29" t="str">
        <f>IF(D1684="","",IF('Műszaki adattábla'!L1675="20-99",IF('Műszaki adattábla'!O1675="","Nem adott meg lekötött teljesítményt",VLOOKUP(D1684,'Műszaki adattábla'!F:O,10,0)),0))</f>
        <v/>
      </c>
      <c r="H1684" s="29" t="str">
        <f>IF(D1684="","",VLOOKUP(D1684,'Műszaki adattábla'!F:P,11,0))</f>
        <v/>
      </c>
      <c r="I1684" s="30"/>
      <c r="J1684" s="30"/>
      <c r="K1684" s="31" t="str">
        <f>IF(D1684="","",ROUND(((F1684*I1684*'Műszaki adattábla'!$C$7/'Műszaki adattábla'!$C$8)+(G1684*I1684)+(H1684*I1684))/12*'Műszaki adattábla'!T1675,0))</f>
        <v/>
      </c>
      <c r="L1684" s="32" t="str">
        <f t="shared" si="57"/>
        <v/>
      </c>
    </row>
    <row r="1685" spans="2:12" ht="14.4" thickBot="1" x14ac:dyDescent="0.3">
      <c r="B1685" s="28" t="str">
        <f t="shared" si="56"/>
        <v/>
      </c>
      <c r="C1685" s="167" t="str">
        <f>IF(D1685="","",VLOOKUP(D1685,'Műszaki adattábla'!F:G,2,0))</f>
        <v/>
      </c>
      <c r="D1685" s="168" t="str">
        <f>IF('Műszaki adattábla'!F1676="","",'Műszaki adattábla'!F1676)</f>
        <v/>
      </c>
      <c r="E1685" s="169" t="str">
        <f>IF(D1685="","",VLOOKUP(D1685,'Műszaki adattábla'!F:R,13,0))</f>
        <v/>
      </c>
      <c r="F1685" s="29" t="str">
        <f>IF(D1685="","",VLOOKUP(D1685,'Műszaki adattábla'!F:M,8,0))</f>
        <v/>
      </c>
      <c r="G1685" s="29" t="str">
        <f>IF(D1685="","",IF('Műszaki adattábla'!L1676="20-99",IF('Műszaki adattábla'!O1676="","Nem adott meg lekötött teljesítményt",VLOOKUP(D1685,'Műszaki adattábla'!F:O,10,0)),0))</f>
        <v/>
      </c>
      <c r="H1685" s="29" t="str">
        <f>IF(D1685="","",VLOOKUP(D1685,'Műszaki adattábla'!F:P,11,0))</f>
        <v/>
      </c>
      <c r="I1685" s="30"/>
      <c r="J1685" s="30"/>
      <c r="K1685" s="31" t="str">
        <f>IF(D1685="","",ROUND(((F1685*I1685*'Műszaki adattábla'!$C$7/'Műszaki adattábla'!$C$8)+(G1685*I1685)+(H1685*I1685))/12*'Műszaki adattábla'!T1676,0))</f>
        <v/>
      </c>
      <c r="L1685" s="32" t="str">
        <f t="shared" si="57"/>
        <v/>
      </c>
    </row>
    <row r="1686" spans="2:12" ht="14.4" thickBot="1" x14ac:dyDescent="0.3">
      <c r="B1686" s="28" t="str">
        <f t="shared" si="56"/>
        <v/>
      </c>
      <c r="C1686" s="167" t="str">
        <f>IF(D1686="","",VLOOKUP(D1686,'Műszaki adattábla'!F:G,2,0))</f>
        <v/>
      </c>
      <c r="D1686" s="168" t="str">
        <f>IF('Műszaki adattábla'!F1677="","",'Műszaki adattábla'!F1677)</f>
        <v/>
      </c>
      <c r="E1686" s="169" t="str">
        <f>IF(D1686="","",VLOOKUP(D1686,'Műszaki adattábla'!F:R,13,0))</f>
        <v/>
      </c>
      <c r="F1686" s="29" t="str">
        <f>IF(D1686="","",VLOOKUP(D1686,'Műszaki adattábla'!F:M,8,0))</f>
        <v/>
      </c>
      <c r="G1686" s="29" t="str">
        <f>IF(D1686="","",IF('Műszaki adattábla'!L1677="20-99",IF('Műszaki adattábla'!O1677="","Nem adott meg lekötött teljesítményt",VLOOKUP(D1686,'Műszaki adattábla'!F:O,10,0)),0))</f>
        <v/>
      </c>
      <c r="H1686" s="29" t="str">
        <f>IF(D1686="","",VLOOKUP(D1686,'Műszaki adattábla'!F:P,11,0))</f>
        <v/>
      </c>
      <c r="I1686" s="30"/>
      <c r="J1686" s="30"/>
      <c r="K1686" s="31" t="str">
        <f>IF(D1686="","",ROUND(((F1686*I1686*'Műszaki adattábla'!$C$7/'Műszaki adattábla'!$C$8)+(G1686*I1686)+(H1686*I1686))/12*'Műszaki adattábla'!T1677,0))</f>
        <v/>
      </c>
      <c r="L1686" s="32" t="str">
        <f t="shared" si="57"/>
        <v/>
      </c>
    </row>
    <row r="1687" spans="2:12" ht="14.4" thickBot="1" x14ac:dyDescent="0.3">
      <c r="B1687" s="28" t="str">
        <f t="shared" si="56"/>
        <v/>
      </c>
      <c r="C1687" s="167" t="str">
        <f>IF(D1687="","",VLOOKUP(D1687,'Műszaki adattábla'!F:G,2,0))</f>
        <v/>
      </c>
      <c r="D1687" s="168" t="str">
        <f>IF('Műszaki adattábla'!F1678="","",'Műszaki adattábla'!F1678)</f>
        <v/>
      </c>
      <c r="E1687" s="169" t="str">
        <f>IF(D1687="","",VLOOKUP(D1687,'Műszaki adattábla'!F:R,13,0))</f>
        <v/>
      </c>
      <c r="F1687" s="29" t="str">
        <f>IF(D1687="","",VLOOKUP(D1687,'Műszaki adattábla'!F:M,8,0))</f>
        <v/>
      </c>
      <c r="G1687" s="29" t="str">
        <f>IF(D1687="","",IF('Műszaki adattábla'!L1678="20-99",IF('Műszaki adattábla'!O1678="","Nem adott meg lekötött teljesítményt",VLOOKUP(D1687,'Műszaki adattábla'!F:O,10,0)),0))</f>
        <v/>
      </c>
      <c r="H1687" s="29" t="str">
        <f>IF(D1687="","",VLOOKUP(D1687,'Műszaki adattábla'!F:P,11,0))</f>
        <v/>
      </c>
      <c r="I1687" s="30"/>
      <c r="J1687" s="30"/>
      <c r="K1687" s="31" t="str">
        <f>IF(D1687="","",ROUND(((F1687*I1687*'Műszaki adattábla'!$C$7/'Műszaki adattábla'!$C$8)+(G1687*I1687)+(H1687*I1687))/12*'Műszaki adattábla'!T1678,0))</f>
        <v/>
      </c>
      <c r="L1687" s="32" t="str">
        <f t="shared" si="57"/>
        <v/>
      </c>
    </row>
    <row r="1688" spans="2:12" ht="14.4" thickBot="1" x14ac:dyDescent="0.3">
      <c r="B1688" s="28" t="str">
        <f t="shared" ref="B1688:B1751" si="58">IF(D1688="","",B1687+1)</f>
        <v/>
      </c>
      <c r="C1688" s="167" t="str">
        <f>IF(D1688="","",VLOOKUP(D1688,'Műszaki adattábla'!F:G,2,0))</f>
        <v/>
      </c>
      <c r="D1688" s="168" t="str">
        <f>IF('Műszaki adattábla'!F1679="","",'Műszaki adattábla'!F1679)</f>
        <v/>
      </c>
      <c r="E1688" s="169" t="str">
        <f>IF(D1688="","",VLOOKUP(D1688,'Műszaki adattábla'!F:R,13,0))</f>
        <v/>
      </c>
      <c r="F1688" s="29" t="str">
        <f>IF(D1688="","",VLOOKUP(D1688,'Műszaki adattábla'!F:M,8,0))</f>
        <v/>
      </c>
      <c r="G1688" s="29" t="str">
        <f>IF(D1688="","",IF('Műszaki adattábla'!L1679="20-99",IF('Műszaki adattábla'!O1679="","Nem adott meg lekötött teljesítményt",VLOOKUP(D1688,'Műszaki adattábla'!F:O,10,0)),0))</f>
        <v/>
      </c>
      <c r="H1688" s="29" t="str">
        <f>IF(D1688="","",VLOOKUP(D1688,'Műszaki adattábla'!F:P,11,0))</f>
        <v/>
      </c>
      <c r="I1688" s="30"/>
      <c r="J1688" s="30"/>
      <c r="K1688" s="31" t="str">
        <f>IF(D1688="","",ROUND(((F1688*I1688*'Műszaki adattábla'!$C$7/'Műszaki adattábla'!$C$8)+(G1688*I1688)+(H1688*I1688))/12*'Műszaki adattábla'!T1679,0))</f>
        <v/>
      </c>
      <c r="L1688" s="32" t="str">
        <f t="shared" ref="L1688:L1751" si="59">IF(D1688="","",ROUND((J1688/1000)*E1688,0))</f>
        <v/>
      </c>
    </row>
    <row r="1689" spans="2:12" ht="14.4" thickBot="1" x14ac:dyDescent="0.3">
      <c r="B1689" s="28" t="str">
        <f t="shared" si="58"/>
        <v/>
      </c>
      <c r="C1689" s="167" t="str">
        <f>IF(D1689="","",VLOOKUP(D1689,'Műszaki adattábla'!F:G,2,0))</f>
        <v/>
      </c>
      <c r="D1689" s="168" t="str">
        <f>IF('Műszaki adattábla'!F1680="","",'Műszaki adattábla'!F1680)</f>
        <v/>
      </c>
      <c r="E1689" s="169" t="str">
        <f>IF(D1689="","",VLOOKUP(D1689,'Műszaki adattábla'!F:R,13,0))</f>
        <v/>
      </c>
      <c r="F1689" s="29" t="str">
        <f>IF(D1689="","",VLOOKUP(D1689,'Műszaki adattábla'!F:M,8,0))</f>
        <v/>
      </c>
      <c r="G1689" s="29" t="str">
        <f>IF(D1689="","",IF('Műszaki adattábla'!L1680="20-99",IF('Műszaki adattábla'!O1680="","Nem adott meg lekötött teljesítményt",VLOOKUP(D1689,'Műszaki adattábla'!F:O,10,0)),0))</f>
        <v/>
      </c>
      <c r="H1689" s="29" t="str">
        <f>IF(D1689="","",VLOOKUP(D1689,'Műszaki adattábla'!F:P,11,0))</f>
        <v/>
      </c>
      <c r="I1689" s="30"/>
      <c r="J1689" s="30"/>
      <c r="K1689" s="31" t="str">
        <f>IF(D1689="","",ROUND(((F1689*I1689*'Műszaki adattábla'!$C$7/'Műszaki adattábla'!$C$8)+(G1689*I1689)+(H1689*I1689))/12*'Műszaki adattábla'!T1680,0))</f>
        <v/>
      </c>
      <c r="L1689" s="32" t="str">
        <f t="shared" si="59"/>
        <v/>
      </c>
    </row>
    <row r="1690" spans="2:12" ht="14.4" thickBot="1" x14ac:dyDescent="0.3">
      <c r="B1690" s="28" t="str">
        <f t="shared" si="58"/>
        <v/>
      </c>
      <c r="C1690" s="167" t="str">
        <f>IF(D1690="","",VLOOKUP(D1690,'Műszaki adattábla'!F:G,2,0))</f>
        <v/>
      </c>
      <c r="D1690" s="168" t="str">
        <f>IF('Műszaki adattábla'!F1681="","",'Műszaki adattábla'!F1681)</f>
        <v/>
      </c>
      <c r="E1690" s="169" t="str">
        <f>IF(D1690="","",VLOOKUP(D1690,'Műszaki adattábla'!F:R,13,0))</f>
        <v/>
      </c>
      <c r="F1690" s="29" t="str">
        <f>IF(D1690="","",VLOOKUP(D1690,'Műszaki adattábla'!F:M,8,0))</f>
        <v/>
      </c>
      <c r="G1690" s="29" t="str">
        <f>IF(D1690="","",IF('Műszaki adattábla'!L1681="20-99",IF('Műszaki adattábla'!O1681="","Nem adott meg lekötött teljesítményt",VLOOKUP(D1690,'Műszaki adattábla'!F:O,10,0)),0))</f>
        <v/>
      </c>
      <c r="H1690" s="29" t="str">
        <f>IF(D1690="","",VLOOKUP(D1690,'Műszaki adattábla'!F:P,11,0))</f>
        <v/>
      </c>
      <c r="I1690" s="30"/>
      <c r="J1690" s="30"/>
      <c r="K1690" s="31" t="str">
        <f>IF(D1690="","",ROUND(((F1690*I1690*'Műszaki adattábla'!$C$7/'Műszaki adattábla'!$C$8)+(G1690*I1690)+(H1690*I1690))/12*'Műszaki adattábla'!T1681,0))</f>
        <v/>
      </c>
      <c r="L1690" s="32" t="str">
        <f t="shared" si="59"/>
        <v/>
      </c>
    </row>
    <row r="1691" spans="2:12" ht="14.4" thickBot="1" x14ac:dyDescent="0.3">
      <c r="B1691" s="28" t="str">
        <f t="shared" si="58"/>
        <v/>
      </c>
      <c r="C1691" s="167" t="str">
        <f>IF(D1691="","",VLOOKUP(D1691,'Műszaki adattábla'!F:G,2,0))</f>
        <v/>
      </c>
      <c r="D1691" s="168" t="str">
        <f>IF('Műszaki adattábla'!F1682="","",'Műszaki adattábla'!F1682)</f>
        <v/>
      </c>
      <c r="E1691" s="169" t="str">
        <f>IF(D1691="","",VLOOKUP(D1691,'Műszaki adattábla'!F:R,13,0))</f>
        <v/>
      </c>
      <c r="F1691" s="29" t="str">
        <f>IF(D1691="","",VLOOKUP(D1691,'Műszaki adattábla'!F:M,8,0))</f>
        <v/>
      </c>
      <c r="G1691" s="29" t="str">
        <f>IF(D1691="","",IF('Műszaki adattábla'!L1682="20-99",IF('Műszaki adattábla'!O1682="","Nem adott meg lekötött teljesítményt",VLOOKUP(D1691,'Műszaki adattábla'!F:O,10,0)),0))</f>
        <v/>
      </c>
      <c r="H1691" s="29" t="str">
        <f>IF(D1691="","",VLOOKUP(D1691,'Műszaki adattábla'!F:P,11,0))</f>
        <v/>
      </c>
      <c r="I1691" s="30"/>
      <c r="J1691" s="30"/>
      <c r="K1691" s="31" t="str">
        <f>IF(D1691="","",ROUND(((F1691*I1691*'Műszaki adattábla'!$C$7/'Műszaki adattábla'!$C$8)+(G1691*I1691)+(H1691*I1691))/12*'Műszaki adattábla'!T1682,0))</f>
        <v/>
      </c>
      <c r="L1691" s="32" t="str">
        <f t="shared" si="59"/>
        <v/>
      </c>
    </row>
    <row r="1692" spans="2:12" ht="14.4" thickBot="1" x14ac:dyDescent="0.3">
      <c r="B1692" s="28" t="str">
        <f t="shared" si="58"/>
        <v/>
      </c>
      <c r="C1692" s="167" t="str">
        <f>IF(D1692="","",VLOOKUP(D1692,'Műszaki adattábla'!F:G,2,0))</f>
        <v/>
      </c>
      <c r="D1692" s="168" t="str">
        <f>IF('Műszaki adattábla'!F1683="","",'Műszaki adattábla'!F1683)</f>
        <v/>
      </c>
      <c r="E1692" s="169" t="str">
        <f>IF(D1692="","",VLOOKUP(D1692,'Műszaki adattábla'!F:R,13,0))</f>
        <v/>
      </c>
      <c r="F1692" s="29" t="str">
        <f>IF(D1692="","",VLOOKUP(D1692,'Műszaki adattábla'!F:M,8,0))</f>
        <v/>
      </c>
      <c r="G1692" s="29" t="str">
        <f>IF(D1692="","",IF('Műszaki adattábla'!L1683="20-99",IF('Műszaki adattábla'!O1683="","Nem adott meg lekötött teljesítményt",VLOOKUP(D1692,'Műszaki adattábla'!F:O,10,0)),0))</f>
        <v/>
      </c>
      <c r="H1692" s="29" t="str">
        <f>IF(D1692="","",VLOOKUP(D1692,'Műszaki adattábla'!F:P,11,0))</f>
        <v/>
      </c>
      <c r="I1692" s="30"/>
      <c r="J1692" s="30"/>
      <c r="K1692" s="31" t="str">
        <f>IF(D1692="","",ROUND(((F1692*I1692*'Műszaki adattábla'!$C$7/'Műszaki adattábla'!$C$8)+(G1692*I1692)+(H1692*I1692))/12*'Műszaki adattábla'!T1683,0))</f>
        <v/>
      </c>
      <c r="L1692" s="32" t="str">
        <f t="shared" si="59"/>
        <v/>
      </c>
    </row>
    <row r="1693" spans="2:12" ht="14.4" thickBot="1" x14ac:dyDescent="0.3">
      <c r="B1693" s="28" t="str">
        <f t="shared" si="58"/>
        <v/>
      </c>
      <c r="C1693" s="167" t="str">
        <f>IF(D1693="","",VLOOKUP(D1693,'Műszaki adattábla'!F:G,2,0))</f>
        <v/>
      </c>
      <c r="D1693" s="168" t="str">
        <f>IF('Műszaki adattábla'!F1684="","",'Műszaki adattábla'!F1684)</f>
        <v/>
      </c>
      <c r="E1693" s="169" t="str">
        <f>IF(D1693="","",VLOOKUP(D1693,'Műszaki adattábla'!F:R,13,0))</f>
        <v/>
      </c>
      <c r="F1693" s="29" t="str">
        <f>IF(D1693="","",VLOOKUP(D1693,'Műszaki adattábla'!F:M,8,0))</f>
        <v/>
      </c>
      <c r="G1693" s="29" t="str">
        <f>IF(D1693="","",IF('Műszaki adattábla'!L1684="20-99",IF('Műszaki adattábla'!O1684="","Nem adott meg lekötött teljesítményt",VLOOKUP(D1693,'Műszaki adattábla'!F:O,10,0)),0))</f>
        <v/>
      </c>
      <c r="H1693" s="29" t="str">
        <f>IF(D1693="","",VLOOKUP(D1693,'Műszaki adattábla'!F:P,11,0))</f>
        <v/>
      </c>
      <c r="I1693" s="30"/>
      <c r="J1693" s="30"/>
      <c r="K1693" s="31" t="str">
        <f>IF(D1693="","",ROUND(((F1693*I1693*'Műszaki adattábla'!$C$7/'Műszaki adattábla'!$C$8)+(G1693*I1693)+(H1693*I1693))/12*'Műszaki adattábla'!T1684,0))</f>
        <v/>
      </c>
      <c r="L1693" s="32" t="str">
        <f t="shared" si="59"/>
        <v/>
      </c>
    </row>
    <row r="1694" spans="2:12" ht="14.4" thickBot="1" x14ac:dyDescent="0.3">
      <c r="B1694" s="28" t="str">
        <f t="shared" si="58"/>
        <v/>
      </c>
      <c r="C1694" s="167" t="str">
        <f>IF(D1694="","",VLOOKUP(D1694,'Műszaki adattábla'!F:G,2,0))</f>
        <v/>
      </c>
      <c r="D1694" s="168" t="str">
        <f>IF('Műszaki adattábla'!F1685="","",'Műszaki adattábla'!F1685)</f>
        <v/>
      </c>
      <c r="E1694" s="169" t="str">
        <f>IF(D1694="","",VLOOKUP(D1694,'Műszaki adattábla'!F:R,13,0))</f>
        <v/>
      </c>
      <c r="F1694" s="29" t="str">
        <f>IF(D1694="","",VLOOKUP(D1694,'Műszaki adattábla'!F:M,8,0))</f>
        <v/>
      </c>
      <c r="G1694" s="29" t="str">
        <f>IF(D1694="","",IF('Műszaki adattábla'!L1685="20-99",IF('Műszaki adattábla'!O1685="","Nem adott meg lekötött teljesítményt",VLOOKUP(D1694,'Műszaki adattábla'!F:O,10,0)),0))</f>
        <v/>
      </c>
      <c r="H1694" s="29" t="str">
        <f>IF(D1694="","",VLOOKUP(D1694,'Műszaki adattábla'!F:P,11,0))</f>
        <v/>
      </c>
      <c r="I1694" s="30"/>
      <c r="J1694" s="30"/>
      <c r="K1694" s="31" t="str">
        <f>IF(D1694="","",ROUND(((F1694*I1694*'Műszaki adattábla'!$C$7/'Műszaki adattábla'!$C$8)+(G1694*I1694)+(H1694*I1694))/12*'Műszaki adattábla'!T1685,0))</f>
        <v/>
      </c>
      <c r="L1694" s="32" t="str">
        <f t="shared" si="59"/>
        <v/>
      </c>
    </row>
    <row r="1695" spans="2:12" ht="14.4" thickBot="1" x14ac:dyDescent="0.3">
      <c r="B1695" s="28" t="str">
        <f t="shared" si="58"/>
        <v/>
      </c>
      <c r="C1695" s="167" t="str">
        <f>IF(D1695="","",VLOOKUP(D1695,'Műszaki adattábla'!F:G,2,0))</f>
        <v/>
      </c>
      <c r="D1695" s="168" t="str">
        <f>IF('Műszaki adattábla'!F1686="","",'Műszaki adattábla'!F1686)</f>
        <v/>
      </c>
      <c r="E1695" s="169" t="str">
        <f>IF(D1695="","",VLOOKUP(D1695,'Műszaki adattábla'!F:R,13,0))</f>
        <v/>
      </c>
      <c r="F1695" s="29" t="str">
        <f>IF(D1695="","",VLOOKUP(D1695,'Műszaki adattábla'!F:M,8,0))</f>
        <v/>
      </c>
      <c r="G1695" s="29" t="str">
        <f>IF(D1695="","",IF('Műszaki adattábla'!L1686="20-99",IF('Műszaki adattábla'!O1686="","Nem adott meg lekötött teljesítményt",VLOOKUP(D1695,'Műszaki adattábla'!F:O,10,0)),0))</f>
        <v/>
      </c>
      <c r="H1695" s="29" t="str">
        <f>IF(D1695="","",VLOOKUP(D1695,'Műszaki adattábla'!F:P,11,0))</f>
        <v/>
      </c>
      <c r="I1695" s="30"/>
      <c r="J1695" s="30"/>
      <c r="K1695" s="31" t="str">
        <f>IF(D1695="","",ROUND(((F1695*I1695*'Műszaki adattábla'!$C$7/'Műszaki adattábla'!$C$8)+(G1695*I1695)+(H1695*I1695))/12*'Műszaki adattábla'!T1686,0))</f>
        <v/>
      </c>
      <c r="L1695" s="32" t="str">
        <f t="shared" si="59"/>
        <v/>
      </c>
    </row>
    <row r="1696" spans="2:12" ht="14.4" thickBot="1" x14ac:dyDescent="0.3">
      <c r="B1696" s="28" t="str">
        <f t="shared" si="58"/>
        <v/>
      </c>
      <c r="C1696" s="167" t="str">
        <f>IF(D1696="","",VLOOKUP(D1696,'Műszaki adattábla'!F:G,2,0))</f>
        <v/>
      </c>
      <c r="D1696" s="168" t="str">
        <f>IF('Műszaki adattábla'!F1687="","",'Műszaki adattábla'!F1687)</f>
        <v/>
      </c>
      <c r="E1696" s="169" t="str">
        <f>IF(D1696="","",VLOOKUP(D1696,'Műszaki adattábla'!F:R,13,0))</f>
        <v/>
      </c>
      <c r="F1696" s="29" t="str">
        <f>IF(D1696="","",VLOOKUP(D1696,'Műszaki adattábla'!F:M,8,0))</f>
        <v/>
      </c>
      <c r="G1696" s="29" t="str">
        <f>IF(D1696="","",IF('Műszaki adattábla'!L1687="20-99",IF('Műszaki adattábla'!O1687="","Nem adott meg lekötött teljesítményt",VLOOKUP(D1696,'Műszaki adattábla'!F:O,10,0)),0))</f>
        <v/>
      </c>
      <c r="H1696" s="29" t="str">
        <f>IF(D1696="","",VLOOKUP(D1696,'Műszaki adattábla'!F:P,11,0))</f>
        <v/>
      </c>
      <c r="I1696" s="30"/>
      <c r="J1696" s="30"/>
      <c r="K1696" s="31" t="str">
        <f>IF(D1696="","",ROUND(((F1696*I1696*'Műszaki adattábla'!$C$7/'Műszaki adattábla'!$C$8)+(G1696*I1696)+(H1696*I1696))/12*'Műszaki adattábla'!T1687,0))</f>
        <v/>
      </c>
      <c r="L1696" s="32" t="str">
        <f t="shared" si="59"/>
        <v/>
      </c>
    </row>
    <row r="1697" spans="2:12" ht="14.4" thickBot="1" x14ac:dyDescent="0.3">
      <c r="B1697" s="28" t="str">
        <f t="shared" si="58"/>
        <v/>
      </c>
      <c r="C1697" s="167" t="str">
        <f>IF(D1697="","",VLOOKUP(D1697,'Műszaki adattábla'!F:G,2,0))</f>
        <v/>
      </c>
      <c r="D1697" s="168" t="str">
        <f>IF('Műszaki adattábla'!F1688="","",'Műszaki adattábla'!F1688)</f>
        <v/>
      </c>
      <c r="E1697" s="169" t="str">
        <f>IF(D1697="","",VLOOKUP(D1697,'Műszaki adattábla'!F:R,13,0))</f>
        <v/>
      </c>
      <c r="F1697" s="29" t="str">
        <f>IF(D1697="","",VLOOKUP(D1697,'Műszaki adattábla'!F:M,8,0))</f>
        <v/>
      </c>
      <c r="G1697" s="29" t="str">
        <f>IF(D1697="","",IF('Műszaki adattábla'!L1688="20-99",IF('Műszaki adattábla'!O1688="","Nem adott meg lekötött teljesítményt",VLOOKUP(D1697,'Műszaki adattábla'!F:O,10,0)),0))</f>
        <v/>
      </c>
      <c r="H1697" s="29" t="str">
        <f>IF(D1697="","",VLOOKUP(D1697,'Műszaki adattábla'!F:P,11,0))</f>
        <v/>
      </c>
      <c r="I1697" s="30"/>
      <c r="J1697" s="30"/>
      <c r="K1697" s="31" t="str">
        <f>IF(D1697="","",ROUND(((F1697*I1697*'Műszaki adattábla'!$C$7/'Műszaki adattábla'!$C$8)+(G1697*I1697)+(H1697*I1697))/12*'Műszaki adattábla'!T1688,0))</f>
        <v/>
      </c>
      <c r="L1697" s="32" t="str">
        <f t="shared" si="59"/>
        <v/>
      </c>
    </row>
    <row r="1698" spans="2:12" ht="14.4" thickBot="1" x14ac:dyDescent="0.3">
      <c r="B1698" s="28" t="str">
        <f t="shared" si="58"/>
        <v/>
      </c>
      <c r="C1698" s="167" t="str">
        <f>IF(D1698="","",VLOOKUP(D1698,'Műszaki adattábla'!F:G,2,0))</f>
        <v/>
      </c>
      <c r="D1698" s="168" t="str">
        <f>IF('Műszaki adattábla'!F1689="","",'Műszaki adattábla'!F1689)</f>
        <v/>
      </c>
      <c r="E1698" s="169" t="str">
        <f>IF(D1698="","",VLOOKUP(D1698,'Műszaki adattábla'!F:R,13,0))</f>
        <v/>
      </c>
      <c r="F1698" s="29" t="str">
        <f>IF(D1698="","",VLOOKUP(D1698,'Műszaki adattábla'!F:M,8,0))</f>
        <v/>
      </c>
      <c r="G1698" s="29" t="str">
        <f>IF(D1698="","",IF('Műszaki adattábla'!L1689="20-99",IF('Műszaki adattábla'!O1689="","Nem adott meg lekötött teljesítményt",VLOOKUP(D1698,'Műszaki adattábla'!F:O,10,0)),0))</f>
        <v/>
      </c>
      <c r="H1698" s="29" t="str">
        <f>IF(D1698="","",VLOOKUP(D1698,'Műszaki adattábla'!F:P,11,0))</f>
        <v/>
      </c>
      <c r="I1698" s="30"/>
      <c r="J1698" s="30"/>
      <c r="K1698" s="31" t="str">
        <f>IF(D1698="","",ROUND(((F1698*I1698*'Műszaki adattábla'!$C$7/'Műszaki adattábla'!$C$8)+(G1698*I1698)+(H1698*I1698))/12*'Műszaki adattábla'!T1689,0))</f>
        <v/>
      </c>
      <c r="L1698" s="32" t="str">
        <f t="shared" si="59"/>
        <v/>
      </c>
    </row>
    <row r="1699" spans="2:12" ht="14.4" thickBot="1" x14ac:dyDescent="0.3">
      <c r="B1699" s="28" t="str">
        <f t="shared" si="58"/>
        <v/>
      </c>
      <c r="C1699" s="167" t="str">
        <f>IF(D1699="","",VLOOKUP(D1699,'Műszaki adattábla'!F:G,2,0))</f>
        <v/>
      </c>
      <c r="D1699" s="168" t="str">
        <f>IF('Műszaki adattábla'!F1690="","",'Műszaki adattábla'!F1690)</f>
        <v/>
      </c>
      <c r="E1699" s="169" t="str">
        <f>IF(D1699="","",VLOOKUP(D1699,'Műszaki adattábla'!F:R,13,0))</f>
        <v/>
      </c>
      <c r="F1699" s="29" t="str">
        <f>IF(D1699="","",VLOOKUP(D1699,'Műszaki adattábla'!F:M,8,0))</f>
        <v/>
      </c>
      <c r="G1699" s="29" t="str">
        <f>IF(D1699="","",IF('Műszaki adattábla'!L1690="20-99",IF('Műszaki adattábla'!O1690="","Nem adott meg lekötött teljesítményt",VLOOKUP(D1699,'Műszaki adattábla'!F:O,10,0)),0))</f>
        <v/>
      </c>
      <c r="H1699" s="29" t="str">
        <f>IF(D1699="","",VLOOKUP(D1699,'Műszaki adattábla'!F:P,11,0))</f>
        <v/>
      </c>
      <c r="I1699" s="30"/>
      <c r="J1699" s="30"/>
      <c r="K1699" s="31" t="str">
        <f>IF(D1699="","",ROUND(((F1699*I1699*'Műszaki adattábla'!$C$7/'Műszaki adattábla'!$C$8)+(G1699*I1699)+(H1699*I1699))/12*'Műszaki adattábla'!T1690,0))</f>
        <v/>
      </c>
      <c r="L1699" s="32" t="str">
        <f t="shared" si="59"/>
        <v/>
      </c>
    </row>
    <row r="1700" spans="2:12" ht="14.4" thickBot="1" x14ac:dyDescent="0.3">
      <c r="B1700" s="28" t="str">
        <f t="shared" si="58"/>
        <v/>
      </c>
      <c r="C1700" s="167" t="str">
        <f>IF(D1700="","",VLOOKUP(D1700,'Műszaki adattábla'!F:G,2,0))</f>
        <v/>
      </c>
      <c r="D1700" s="168" t="str">
        <f>IF('Műszaki adattábla'!F1691="","",'Műszaki adattábla'!F1691)</f>
        <v/>
      </c>
      <c r="E1700" s="169" t="str">
        <f>IF(D1700="","",VLOOKUP(D1700,'Műszaki adattábla'!F:R,13,0))</f>
        <v/>
      </c>
      <c r="F1700" s="29" t="str">
        <f>IF(D1700="","",VLOOKUP(D1700,'Műszaki adattábla'!F:M,8,0))</f>
        <v/>
      </c>
      <c r="G1700" s="29" t="str">
        <f>IF(D1700="","",IF('Műszaki adattábla'!L1691="20-99",IF('Műszaki adattábla'!O1691="","Nem adott meg lekötött teljesítményt",VLOOKUP(D1700,'Műszaki adattábla'!F:O,10,0)),0))</f>
        <v/>
      </c>
      <c r="H1700" s="29" t="str">
        <f>IF(D1700="","",VLOOKUP(D1700,'Műszaki adattábla'!F:P,11,0))</f>
        <v/>
      </c>
      <c r="I1700" s="30"/>
      <c r="J1700" s="30"/>
      <c r="K1700" s="31" t="str">
        <f>IF(D1700="","",ROUND(((F1700*I1700*'Műszaki adattábla'!$C$7/'Műszaki adattábla'!$C$8)+(G1700*I1700)+(H1700*I1700))/12*'Műszaki adattábla'!T1691,0))</f>
        <v/>
      </c>
      <c r="L1700" s="32" t="str">
        <f t="shared" si="59"/>
        <v/>
      </c>
    </row>
    <row r="1701" spans="2:12" ht="14.4" thickBot="1" x14ac:dyDescent="0.3">
      <c r="B1701" s="28" t="str">
        <f t="shared" si="58"/>
        <v/>
      </c>
      <c r="C1701" s="167" t="str">
        <f>IF(D1701="","",VLOOKUP(D1701,'Műszaki adattábla'!F:G,2,0))</f>
        <v/>
      </c>
      <c r="D1701" s="168" t="str">
        <f>IF('Műszaki adattábla'!F1692="","",'Műszaki adattábla'!F1692)</f>
        <v/>
      </c>
      <c r="E1701" s="169" t="str">
        <f>IF(D1701="","",VLOOKUP(D1701,'Műszaki adattábla'!F:R,13,0))</f>
        <v/>
      </c>
      <c r="F1701" s="29" t="str">
        <f>IF(D1701="","",VLOOKUP(D1701,'Műszaki adattábla'!F:M,8,0))</f>
        <v/>
      </c>
      <c r="G1701" s="29" t="str">
        <f>IF(D1701="","",IF('Műszaki adattábla'!L1692="20-99",IF('Műszaki adattábla'!O1692="","Nem adott meg lekötött teljesítményt",VLOOKUP(D1701,'Műszaki adattábla'!F:O,10,0)),0))</f>
        <v/>
      </c>
      <c r="H1701" s="29" t="str">
        <f>IF(D1701="","",VLOOKUP(D1701,'Műszaki adattábla'!F:P,11,0))</f>
        <v/>
      </c>
      <c r="I1701" s="30"/>
      <c r="J1701" s="30"/>
      <c r="K1701" s="31" t="str">
        <f>IF(D1701="","",ROUND(((F1701*I1701*'Műszaki adattábla'!$C$7/'Műszaki adattábla'!$C$8)+(G1701*I1701)+(H1701*I1701))/12*'Műszaki adattábla'!T1692,0))</f>
        <v/>
      </c>
      <c r="L1701" s="32" t="str">
        <f t="shared" si="59"/>
        <v/>
      </c>
    </row>
    <row r="1702" spans="2:12" ht="14.4" thickBot="1" x14ac:dyDescent="0.3">
      <c r="B1702" s="28" t="str">
        <f t="shared" si="58"/>
        <v/>
      </c>
      <c r="C1702" s="167" t="str">
        <f>IF(D1702="","",VLOOKUP(D1702,'Műszaki adattábla'!F:G,2,0))</f>
        <v/>
      </c>
      <c r="D1702" s="168" t="str">
        <f>IF('Műszaki adattábla'!F1693="","",'Műszaki adattábla'!F1693)</f>
        <v/>
      </c>
      <c r="E1702" s="169" t="str">
        <f>IF(D1702="","",VLOOKUP(D1702,'Műszaki adattábla'!F:R,13,0))</f>
        <v/>
      </c>
      <c r="F1702" s="29" t="str">
        <f>IF(D1702="","",VLOOKUP(D1702,'Műszaki adattábla'!F:M,8,0))</f>
        <v/>
      </c>
      <c r="G1702" s="29" t="str">
        <f>IF(D1702="","",IF('Műszaki adattábla'!L1693="20-99",IF('Műszaki adattábla'!O1693="","Nem adott meg lekötött teljesítményt",VLOOKUP(D1702,'Műszaki adattábla'!F:O,10,0)),0))</f>
        <v/>
      </c>
      <c r="H1702" s="29" t="str">
        <f>IF(D1702="","",VLOOKUP(D1702,'Műszaki adattábla'!F:P,11,0))</f>
        <v/>
      </c>
      <c r="I1702" s="30"/>
      <c r="J1702" s="30"/>
      <c r="K1702" s="31" t="str">
        <f>IF(D1702="","",ROUND(((F1702*I1702*'Műszaki adattábla'!$C$7/'Műszaki adattábla'!$C$8)+(G1702*I1702)+(H1702*I1702))/12*'Műszaki adattábla'!T1693,0))</f>
        <v/>
      </c>
      <c r="L1702" s="32" t="str">
        <f t="shared" si="59"/>
        <v/>
      </c>
    </row>
    <row r="1703" spans="2:12" ht="14.4" thickBot="1" x14ac:dyDescent="0.3">
      <c r="B1703" s="28" t="str">
        <f t="shared" si="58"/>
        <v/>
      </c>
      <c r="C1703" s="167" t="str">
        <f>IF(D1703="","",VLOOKUP(D1703,'Műszaki adattábla'!F:G,2,0))</f>
        <v/>
      </c>
      <c r="D1703" s="168" t="str">
        <f>IF('Műszaki adattábla'!F1694="","",'Műszaki adattábla'!F1694)</f>
        <v/>
      </c>
      <c r="E1703" s="169" t="str">
        <f>IF(D1703="","",VLOOKUP(D1703,'Műszaki adattábla'!F:R,13,0))</f>
        <v/>
      </c>
      <c r="F1703" s="29" t="str">
        <f>IF(D1703="","",VLOOKUP(D1703,'Műszaki adattábla'!F:M,8,0))</f>
        <v/>
      </c>
      <c r="G1703" s="29" t="str">
        <f>IF(D1703="","",IF('Műszaki adattábla'!L1694="20-99",IF('Műszaki adattábla'!O1694="","Nem adott meg lekötött teljesítményt",VLOOKUP(D1703,'Műszaki adattábla'!F:O,10,0)),0))</f>
        <v/>
      </c>
      <c r="H1703" s="29" t="str">
        <f>IF(D1703="","",VLOOKUP(D1703,'Műszaki adattábla'!F:P,11,0))</f>
        <v/>
      </c>
      <c r="I1703" s="30"/>
      <c r="J1703" s="30"/>
      <c r="K1703" s="31" t="str">
        <f>IF(D1703="","",ROUND(((F1703*I1703*'Műszaki adattábla'!$C$7/'Műszaki adattábla'!$C$8)+(G1703*I1703)+(H1703*I1703))/12*'Műszaki adattábla'!T1694,0))</f>
        <v/>
      </c>
      <c r="L1703" s="32" t="str">
        <f t="shared" si="59"/>
        <v/>
      </c>
    </row>
    <row r="1704" spans="2:12" ht="14.4" thickBot="1" x14ac:dyDescent="0.3">
      <c r="B1704" s="28" t="str">
        <f t="shared" si="58"/>
        <v/>
      </c>
      <c r="C1704" s="167" t="str">
        <f>IF(D1704="","",VLOOKUP(D1704,'Műszaki adattábla'!F:G,2,0))</f>
        <v/>
      </c>
      <c r="D1704" s="168" t="str">
        <f>IF('Műszaki adattábla'!F1695="","",'Műszaki adattábla'!F1695)</f>
        <v/>
      </c>
      <c r="E1704" s="169" t="str">
        <f>IF(D1704="","",VLOOKUP(D1704,'Műszaki adattábla'!F:R,13,0))</f>
        <v/>
      </c>
      <c r="F1704" s="29" t="str">
        <f>IF(D1704="","",VLOOKUP(D1704,'Műszaki adattábla'!F:M,8,0))</f>
        <v/>
      </c>
      <c r="G1704" s="29" t="str">
        <f>IF(D1704="","",IF('Műszaki adattábla'!L1695="20-99",IF('Műszaki adattábla'!O1695="","Nem adott meg lekötött teljesítményt",VLOOKUP(D1704,'Műszaki adattábla'!F:O,10,0)),0))</f>
        <v/>
      </c>
      <c r="H1704" s="29" t="str">
        <f>IF(D1704="","",VLOOKUP(D1704,'Műszaki adattábla'!F:P,11,0))</f>
        <v/>
      </c>
      <c r="I1704" s="30"/>
      <c r="J1704" s="30"/>
      <c r="K1704" s="31" t="str">
        <f>IF(D1704="","",ROUND(((F1704*I1704*'Műszaki adattábla'!$C$7/'Műszaki adattábla'!$C$8)+(G1704*I1704)+(H1704*I1704))/12*'Műszaki adattábla'!T1695,0))</f>
        <v/>
      </c>
      <c r="L1704" s="32" t="str">
        <f t="shared" si="59"/>
        <v/>
      </c>
    </row>
    <row r="1705" spans="2:12" ht="14.4" thickBot="1" x14ac:dyDescent="0.3">
      <c r="B1705" s="28" t="str">
        <f t="shared" si="58"/>
        <v/>
      </c>
      <c r="C1705" s="167" t="str">
        <f>IF(D1705="","",VLOOKUP(D1705,'Műszaki adattábla'!F:G,2,0))</f>
        <v/>
      </c>
      <c r="D1705" s="168" t="str">
        <f>IF('Műszaki adattábla'!F1696="","",'Műszaki adattábla'!F1696)</f>
        <v/>
      </c>
      <c r="E1705" s="169" t="str">
        <f>IF(D1705="","",VLOOKUP(D1705,'Műszaki adattábla'!F:R,13,0))</f>
        <v/>
      </c>
      <c r="F1705" s="29" t="str">
        <f>IF(D1705="","",VLOOKUP(D1705,'Műszaki adattábla'!F:M,8,0))</f>
        <v/>
      </c>
      <c r="G1705" s="29" t="str">
        <f>IF(D1705="","",IF('Műszaki adattábla'!L1696="20-99",IF('Műszaki adattábla'!O1696="","Nem adott meg lekötött teljesítményt",VLOOKUP(D1705,'Műszaki adattábla'!F:O,10,0)),0))</f>
        <v/>
      </c>
      <c r="H1705" s="29" t="str">
        <f>IF(D1705="","",VLOOKUP(D1705,'Műszaki adattábla'!F:P,11,0))</f>
        <v/>
      </c>
      <c r="I1705" s="30"/>
      <c r="J1705" s="30"/>
      <c r="K1705" s="31" t="str">
        <f>IF(D1705="","",ROUND(((F1705*I1705*'Műszaki adattábla'!$C$7/'Műszaki adattábla'!$C$8)+(G1705*I1705)+(H1705*I1705))/12*'Műszaki adattábla'!T1696,0))</f>
        <v/>
      </c>
      <c r="L1705" s="32" t="str">
        <f t="shared" si="59"/>
        <v/>
      </c>
    </row>
    <row r="1706" spans="2:12" ht="14.4" thickBot="1" x14ac:dyDescent="0.3">
      <c r="B1706" s="28" t="str">
        <f t="shared" si="58"/>
        <v/>
      </c>
      <c r="C1706" s="167" t="str">
        <f>IF(D1706="","",VLOOKUP(D1706,'Műszaki adattábla'!F:G,2,0))</f>
        <v/>
      </c>
      <c r="D1706" s="168" t="str">
        <f>IF('Műszaki adattábla'!F1697="","",'Műszaki adattábla'!F1697)</f>
        <v/>
      </c>
      <c r="E1706" s="169" t="str">
        <f>IF(D1706="","",VLOOKUP(D1706,'Műszaki adattábla'!F:R,13,0))</f>
        <v/>
      </c>
      <c r="F1706" s="29" t="str">
        <f>IF(D1706="","",VLOOKUP(D1706,'Műszaki adattábla'!F:M,8,0))</f>
        <v/>
      </c>
      <c r="G1706" s="29" t="str">
        <f>IF(D1706="","",IF('Műszaki adattábla'!L1697="20-99",IF('Műszaki adattábla'!O1697="","Nem adott meg lekötött teljesítményt",VLOOKUP(D1706,'Műszaki adattábla'!F:O,10,0)),0))</f>
        <v/>
      </c>
      <c r="H1706" s="29" t="str">
        <f>IF(D1706="","",VLOOKUP(D1706,'Műszaki adattábla'!F:P,11,0))</f>
        <v/>
      </c>
      <c r="I1706" s="30"/>
      <c r="J1706" s="30"/>
      <c r="K1706" s="31" t="str">
        <f>IF(D1706="","",ROUND(((F1706*I1706*'Műszaki adattábla'!$C$7/'Műszaki adattábla'!$C$8)+(G1706*I1706)+(H1706*I1706))/12*'Műszaki adattábla'!T1697,0))</f>
        <v/>
      </c>
      <c r="L1706" s="32" t="str">
        <f t="shared" si="59"/>
        <v/>
      </c>
    </row>
    <row r="1707" spans="2:12" ht="14.4" thickBot="1" x14ac:dyDescent="0.3">
      <c r="B1707" s="28" t="str">
        <f t="shared" si="58"/>
        <v/>
      </c>
      <c r="C1707" s="167" t="str">
        <f>IF(D1707="","",VLOOKUP(D1707,'Műszaki adattábla'!F:G,2,0))</f>
        <v/>
      </c>
      <c r="D1707" s="168" t="str">
        <f>IF('Műszaki adattábla'!F1698="","",'Műszaki adattábla'!F1698)</f>
        <v/>
      </c>
      <c r="E1707" s="169" t="str">
        <f>IF(D1707="","",VLOOKUP(D1707,'Műszaki adattábla'!F:R,13,0))</f>
        <v/>
      </c>
      <c r="F1707" s="29" t="str">
        <f>IF(D1707="","",VLOOKUP(D1707,'Műszaki adattábla'!F:M,8,0))</f>
        <v/>
      </c>
      <c r="G1707" s="29" t="str">
        <f>IF(D1707="","",IF('Műszaki adattábla'!L1698="20-99",IF('Műszaki adattábla'!O1698="","Nem adott meg lekötött teljesítményt",VLOOKUP(D1707,'Műszaki adattábla'!F:O,10,0)),0))</f>
        <v/>
      </c>
      <c r="H1707" s="29" t="str">
        <f>IF(D1707="","",VLOOKUP(D1707,'Műszaki adattábla'!F:P,11,0))</f>
        <v/>
      </c>
      <c r="I1707" s="30"/>
      <c r="J1707" s="30"/>
      <c r="K1707" s="31" t="str">
        <f>IF(D1707="","",ROUND(((F1707*I1707*'Műszaki adattábla'!$C$7/'Műszaki adattábla'!$C$8)+(G1707*I1707)+(H1707*I1707))/12*'Műszaki adattábla'!T1698,0))</f>
        <v/>
      </c>
      <c r="L1707" s="32" t="str">
        <f t="shared" si="59"/>
        <v/>
      </c>
    </row>
    <row r="1708" spans="2:12" ht="14.4" thickBot="1" x14ac:dyDescent="0.3">
      <c r="B1708" s="28" t="str">
        <f t="shared" si="58"/>
        <v/>
      </c>
      <c r="C1708" s="167" t="str">
        <f>IF(D1708="","",VLOOKUP(D1708,'Műszaki adattábla'!F:G,2,0))</f>
        <v/>
      </c>
      <c r="D1708" s="168" t="str">
        <f>IF('Műszaki adattábla'!F1699="","",'Műszaki adattábla'!F1699)</f>
        <v/>
      </c>
      <c r="E1708" s="169" t="str">
        <f>IF(D1708="","",VLOOKUP(D1708,'Műszaki adattábla'!F:R,13,0))</f>
        <v/>
      </c>
      <c r="F1708" s="29" t="str">
        <f>IF(D1708="","",VLOOKUP(D1708,'Műszaki adattábla'!F:M,8,0))</f>
        <v/>
      </c>
      <c r="G1708" s="29" t="str">
        <f>IF(D1708="","",IF('Műszaki adattábla'!L1699="20-99",IF('Műszaki adattábla'!O1699="","Nem adott meg lekötött teljesítményt",VLOOKUP(D1708,'Műszaki adattábla'!F:O,10,0)),0))</f>
        <v/>
      </c>
      <c r="H1708" s="29" t="str">
        <f>IF(D1708="","",VLOOKUP(D1708,'Műszaki adattábla'!F:P,11,0))</f>
        <v/>
      </c>
      <c r="I1708" s="30"/>
      <c r="J1708" s="30"/>
      <c r="K1708" s="31" t="str">
        <f>IF(D1708="","",ROUND(((F1708*I1708*'Műszaki adattábla'!$C$7/'Műszaki adattábla'!$C$8)+(G1708*I1708)+(H1708*I1708))/12*'Műszaki adattábla'!T1699,0))</f>
        <v/>
      </c>
      <c r="L1708" s="32" t="str">
        <f t="shared" si="59"/>
        <v/>
      </c>
    </row>
    <row r="1709" spans="2:12" ht="14.4" thickBot="1" x14ac:dyDescent="0.3">
      <c r="B1709" s="28" t="str">
        <f t="shared" si="58"/>
        <v/>
      </c>
      <c r="C1709" s="167" t="str">
        <f>IF(D1709="","",VLOOKUP(D1709,'Műszaki adattábla'!F:G,2,0))</f>
        <v/>
      </c>
      <c r="D1709" s="168" t="str">
        <f>IF('Műszaki adattábla'!F1700="","",'Műszaki adattábla'!F1700)</f>
        <v/>
      </c>
      <c r="E1709" s="169" t="str">
        <f>IF(D1709="","",VLOOKUP(D1709,'Műszaki adattábla'!F:R,13,0))</f>
        <v/>
      </c>
      <c r="F1709" s="29" t="str">
        <f>IF(D1709="","",VLOOKUP(D1709,'Műszaki adattábla'!F:M,8,0))</f>
        <v/>
      </c>
      <c r="G1709" s="29" t="str">
        <f>IF(D1709="","",IF('Műszaki adattábla'!L1700="20-99",IF('Műszaki adattábla'!O1700="","Nem adott meg lekötött teljesítményt",VLOOKUP(D1709,'Műszaki adattábla'!F:O,10,0)),0))</f>
        <v/>
      </c>
      <c r="H1709" s="29" t="str">
        <f>IF(D1709="","",VLOOKUP(D1709,'Műszaki adattábla'!F:P,11,0))</f>
        <v/>
      </c>
      <c r="I1709" s="30"/>
      <c r="J1709" s="30"/>
      <c r="K1709" s="31" t="str">
        <f>IF(D1709="","",ROUND(((F1709*I1709*'Műszaki adattábla'!$C$7/'Műszaki adattábla'!$C$8)+(G1709*I1709)+(H1709*I1709))/12*'Műszaki adattábla'!T1700,0))</f>
        <v/>
      </c>
      <c r="L1709" s="32" t="str">
        <f t="shared" si="59"/>
        <v/>
      </c>
    </row>
    <row r="1710" spans="2:12" ht="14.4" thickBot="1" x14ac:dyDescent="0.3">
      <c r="B1710" s="28" t="str">
        <f t="shared" si="58"/>
        <v/>
      </c>
      <c r="C1710" s="167" t="str">
        <f>IF(D1710="","",VLOOKUP(D1710,'Műszaki adattábla'!F:G,2,0))</f>
        <v/>
      </c>
      <c r="D1710" s="168" t="str">
        <f>IF('Műszaki adattábla'!F1701="","",'Műszaki adattábla'!F1701)</f>
        <v/>
      </c>
      <c r="E1710" s="169" t="str">
        <f>IF(D1710="","",VLOOKUP(D1710,'Műszaki adattábla'!F:R,13,0))</f>
        <v/>
      </c>
      <c r="F1710" s="29" t="str">
        <f>IF(D1710="","",VLOOKUP(D1710,'Műszaki adattábla'!F:M,8,0))</f>
        <v/>
      </c>
      <c r="G1710" s="29" t="str">
        <f>IF(D1710="","",IF('Műszaki adattábla'!L1701="20-99",IF('Műszaki adattábla'!O1701="","Nem adott meg lekötött teljesítményt",VLOOKUP(D1710,'Műszaki adattábla'!F:O,10,0)),0))</f>
        <v/>
      </c>
      <c r="H1710" s="29" t="str">
        <f>IF(D1710="","",VLOOKUP(D1710,'Műszaki adattábla'!F:P,11,0))</f>
        <v/>
      </c>
      <c r="I1710" s="30"/>
      <c r="J1710" s="30"/>
      <c r="K1710" s="31" t="str">
        <f>IF(D1710="","",ROUND(((F1710*I1710*'Műszaki adattábla'!$C$7/'Műszaki adattábla'!$C$8)+(G1710*I1710)+(H1710*I1710))/12*'Műszaki adattábla'!T1701,0))</f>
        <v/>
      </c>
      <c r="L1710" s="32" t="str">
        <f t="shared" si="59"/>
        <v/>
      </c>
    </row>
    <row r="1711" spans="2:12" ht="14.4" thickBot="1" x14ac:dyDescent="0.3">
      <c r="B1711" s="28" t="str">
        <f t="shared" si="58"/>
        <v/>
      </c>
      <c r="C1711" s="167" t="str">
        <f>IF(D1711="","",VLOOKUP(D1711,'Műszaki adattábla'!F:G,2,0))</f>
        <v/>
      </c>
      <c r="D1711" s="168" t="str">
        <f>IF('Műszaki adattábla'!F1702="","",'Műszaki adattábla'!F1702)</f>
        <v/>
      </c>
      <c r="E1711" s="169" t="str">
        <f>IF(D1711="","",VLOOKUP(D1711,'Műszaki adattábla'!F:R,13,0))</f>
        <v/>
      </c>
      <c r="F1711" s="29" t="str">
        <f>IF(D1711="","",VLOOKUP(D1711,'Műszaki adattábla'!F:M,8,0))</f>
        <v/>
      </c>
      <c r="G1711" s="29" t="str">
        <f>IF(D1711="","",IF('Műszaki adattábla'!L1702="20-99",IF('Műszaki adattábla'!O1702="","Nem adott meg lekötött teljesítményt",VLOOKUP(D1711,'Műszaki adattábla'!F:O,10,0)),0))</f>
        <v/>
      </c>
      <c r="H1711" s="29" t="str">
        <f>IF(D1711="","",VLOOKUP(D1711,'Műszaki adattábla'!F:P,11,0))</f>
        <v/>
      </c>
      <c r="I1711" s="30"/>
      <c r="J1711" s="30"/>
      <c r="K1711" s="31" t="str">
        <f>IF(D1711="","",ROUND(((F1711*I1711*'Műszaki adattábla'!$C$7/'Műszaki adattábla'!$C$8)+(G1711*I1711)+(H1711*I1711))/12*'Műszaki adattábla'!T1702,0))</f>
        <v/>
      </c>
      <c r="L1711" s="32" t="str">
        <f t="shared" si="59"/>
        <v/>
      </c>
    </row>
    <row r="1712" spans="2:12" ht="14.4" thickBot="1" x14ac:dyDescent="0.3">
      <c r="B1712" s="28" t="str">
        <f t="shared" si="58"/>
        <v/>
      </c>
      <c r="C1712" s="167" t="str">
        <f>IF(D1712="","",VLOOKUP(D1712,'Műszaki adattábla'!F:G,2,0))</f>
        <v/>
      </c>
      <c r="D1712" s="168" t="str">
        <f>IF('Műszaki adattábla'!F1703="","",'Műszaki adattábla'!F1703)</f>
        <v/>
      </c>
      <c r="E1712" s="169" t="str">
        <f>IF(D1712="","",VLOOKUP(D1712,'Műszaki adattábla'!F:R,13,0))</f>
        <v/>
      </c>
      <c r="F1712" s="29" t="str">
        <f>IF(D1712="","",VLOOKUP(D1712,'Műszaki adattábla'!F:M,8,0))</f>
        <v/>
      </c>
      <c r="G1712" s="29" t="str">
        <f>IF(D1712="","",IF('Műszaki adattábla'!L1703="20-99",IF('Műszaki adattábla'!O1703="","Nem adott meg lekötött teljesítményt",VLOOKUP(D1712,'Műszaki adattábla'!F:O,10,0)),0))</f>
        <v/>
      </c>
      <c r="H1712" s="29" t="str">
        <f>IF(D1712="","",VLOOKUP(D1712,'Műszaki adattábla'!F:P,11,0))</f>
        <v/>
      </c>
      <c r="I1712" s="30"/>
      <c r="J1712" s="30"/>
      <c r="K1712" s="31" t="str">
        <f>IF(D1712="","",ROUND(((F1712*I1712*'Műszaki adattábla'!$C$7/'Műszaki adattábla'!$C$8)+(G1712*I1712)+(H1712*I1712))/12*'Műszaki adattábla'!T1703,0))</f>
        <v/>
      </c>
      <c r="L1712" s="32" t="str">
        <f t="shared" si="59"/>
        <v/>
      </c>
    </row>
    <row r="1713" spans="2:12" ht="14.4" thickBot="1" x14ac:dyDescent="0.3">
      <c r="B1713" s="28" t="str">
        <f t="shared" si="58"/>
        <v/>
      </c>
      <c r="C1713" s="167" t="str">
        <f>IF(D1713="","",VLOOKUP(D1713,'Műszaki adattábla'!F:G,2,0))</f>
        <v/>
      </c>
      <c r="D1713" s="168" t="str">
        <f>IF('Műszaki adattábla'!F1704="","",'Műszaki adattábla'!F1704)</f>
        <v/>
      </c>
      <c r="E1713" s="169" t="str">
        <f>IF(D1713="","",VLOOKUP(D1713,'Műszaki adattábla'!F:R,13,0))</f>
        <v/>
      </c>
      <c r="F1713" s="29" t="str">
        <f>IF(D1713="","",VLOOKUP(D1713,'Műszaki adattábla'!F:M,8,0))</f>
        <v/>
      </c>
      <c r="G1713" s="29" t="str">
        <f>IF(D1713="","",IF('Műszaki adattábla'!L1704="20-99",IF('Műszaki adattábla'!O1704="","Nem adott meg lekötött teljesítményt",VLOOKUP(D1713,'Műszaki adattábla'!F:O,10,0)),0))</f>
        <v/>
      </c>
      <c r="H1713" s="29" t="str">
        <f>IF(D1713="","",VLOOKUP(D1713,'Műszaki adattábla'!F:P,11,0))</f>
        <v/>
      </c>
      <c r="I1713" s="30"/>
      <c r="J1713" s="30"/>
      <c r="K1713" s="31" t="str">
        <f>IF(D1713="","",ROUND(((F1713*I1713*'Műszaki adattábla'!$C$7/'Műszaki adattábla'!$C$8)+(G1713*I1713)+(H1713*I1713))/12*'Műszaki adattábla'!T1704,0))</f>
        <v/>
      </c>
      <c r="L1713" s="32" t="str">
        <f t="shared" si="59"/>
        <v/>
      </c>
    </row>
    <row r="1714" spans="2:12" ht="14.4" thickBot="1" x14ac:dyDescent="0.3">
      <c r="B1714" s="28" t="str">
        <f t="shared" si="58"/>
        <v/>
      </c>
      <c r="C1714" s="167" t="str">
        <f>IF(D1714="","",VLOOKUP(D1714,'Műszaki adattábla'!F:G,2,0))</f>
        <v/>
      </c>
      <c r="D1714" s="168" t="str">
        <f>IF('Műszaki adattábla'!F1705="","",'Műszaki adattábla'!F1705)</f>
        <v/>
      </c>
      <c r="E1714" s="169" t="str">
        <f>IF(D1714="","",VLOOKUP(D1714,'Műszaki adattábla'!F:R,13,0))</f>
        <v/>
      </c>
      <c r="F1714" s="29" t="str">
        <f>IF(D1714="","",VLOOKUP(D1714,'Műszaki adattábla'!F:M,8,0))</f>
        <v/>
      </c>
      <c r="G1714" s="29" t="str">
        <f>IF(D1714="","",IF('Műszaki adattábla'!L1705="20-99",IF('Műszaki adattábla'!O1705="","Nem adott meg lekötött teljesítményt",VLOOKUP(D1714,'Műszaki adattábla'!F:O,10,0)),0))</f>
        <v/>
      </c>
      <c r="H1714" s="29" t="str">
        <f>IF(D1714="","",VLOOKUP(D1714,'Műszaki adattábla'!F:P,11,0))</f>
        <v/>
      </c>
      <c r="I1714" s="30"/>
      <c r="J1714" s="30"/>
      <c r="K1714" s="31" t="str">
        <f>IF(D1714="","",ROUND(((F1714*I1714*'Műszaki adattábla'!$C$7/'Műszaki adattábla'!$C$8)+(G1714*I1714)+(H1714*I1714))/12*'Műszaki adattábla'!T1705,0))</f>
        <v/>
      </c>
      <c r="L1714" s="32" t="str">
        <f t="shared" si="59"/>
        <v/>
      </c>
    </row>
    <row r="1715" spans="2:12" ht="14.4" thickBot="1" x14ac:dyDescent="0.3">
      <c r="B1715" s="28" t="str">
        <f t="shared" si="58"/>
        <v/>
      </c>
      <c r="C1715" s="167" t="str">
        <f>IF(D1715="","",VLOOKUP(D1715,'Műszaki adattábla'!F:G,2,0))</f>
        <v/>
      </c>
      <c r="D1715" s="168" t="str">
        <f>IF('Műszaki adattábla'!F1706="","",'Műszaki adattábla'!F1706)</f>
        <v/>
      </c>
      <c r="E1715" s="169" t="str">
        <f>IF(D1715="","",VLOOKUP(D1715,'Műszaki adattábla'!F:R,13,0))</f>
        <v/>
      </c>
      <c r="F1715" s="29" t="str">
        <f>IF(D1715="","",VLOOKUP(D1715,'Műszaki adattábla'!F:M,8,0))</f>
        <v/>
      </c>
      <c r="G1715" s="29" t="str">
        <f>IF(D1715="","",IF('Műszaki adattábla'!L1706="20-99",IF('Műszaki adattábla'!O1706="","Nem adott meg lekötött teljesítményt",VLOOKUP(D1715,'Műszaki adattábla'!F:O,10,0)),0))</f>
        <v/>
      </c>
      <c r="H1715" s="29" t="str">
        <f>IF(D1715="","",VLOOKUP(D1715,'Műszaki adattábla'!F:P,11,0))</f>
        <v/>
      </c>
      <c r="I1715" s="30"/>
      <c r="J1715" s="30"/>
      <c r="K1715" s="31" t="str">
        <f>IF(D1715="","",ROUND(((F1715*I1715*'Műszaki adattábla'!$C$7/'Műszaki adattábla'!$C$8)+(G1715*I1715)+(H1715*I1715))/12*'Műszaki adattábla'!T1706,0))</f>
        <v/>
      </c>
      <c r="L1715" s="32" t="str">
        <f t="shared" si="59"/>
        <v/>
      </c>
    </row>
    <row r="1716" spans="2:12" ht="14.4" thickBot="1" x14ac:dyDescent="0.3">
      <c r="B1716" s="28" t="str">
        <f t="shared" si="58"/>
        <v/>
      </c>
      <c r="C1716" s="167" t="str">
        <f>IF(D1716="","",VLOOKUP(D1716,'Műszaki adattábla'!F:G,2,0))</f>
        <v/>
      </c>
      <c r="D1716" s="168" t="str">
        <f>IF('Műszaki adattábla'!F1707="","",'Műszaki adattábla'!F1707)</f>
        <v/>
      </c>
      <c r="E1716" s="169" t="str">
        <f>IF(D1716="","",VLOOKUP(D1716,'Műszaki adattábla'!F:R,13,0))</f>
        <v/>
      </c>
      <c r="F1716" s="29" t="str">
        <f>IF(D1716="","",VLOOKUP(D1716,'Műszaki adattábla'!F:M,8,0))</f>
        <v/>
      </c>
      <c r="G1716" s="29" t="str">
        <f>IF(D1716="","",IF('Műszaki adattábla'!L1707="20-99",IF('Műszaki adattábla'!O1707="","Nem adott meg lekötött teljesítményt",VLOOKUP(D1716,'Műszaki adattábla'!F:O,10,0)),0))</f>
        <v/>
      </c>
      <c r="H1716" s="29" t="str">
        <f>IF(D1716="","",VLOOKUP(D1716,'Műszaki adattábla'!F:P,11,0))</f>
        <v/>
      </c>
      <c r="I1716" s="30"/>
      <c r="J1716" s="30"/>
      <c r="K1716" s="31" t="str">
        <f>IF(D1716="","",ROUND(((F1716*I1716*'Műszaki adattábla'!$C$7/'Műszaki adattábla'!$C$8)+(G1716*I1716)+(H1716*I1716))/12*'Műszaki adattábla'!T1707,0))</f>
        <v/>
      </c>
      <c r="L1716" s="32" t="str">
        <f t="shared" si="59"/>
        <v/>
      </c>
    </row>
    <row r="1717" spans="2:12" ht="14.4" thickBot="1" x14ac:dyDescent="0.3">
      <c r="B1717" s="28" t="str">
        <f t="shared" si="58"/>
        <v/>
      </c>
      <c r="C1717" s="167" t="str">
        <f>IF(D1717="","",VLOOKUP(D1717,'Műszaki adattábla'!F:G,2,0))</f>
        <v/>
      </c>
      <c r="D1717" s="168" t="str">
        <f>IF('Műszaki adattábla'!F1708="","",'Műszaki adattábla'!F1708)</f>
        <v/>
      </c>
      <c r="E1717" s="169" t="str">
        <f>IF(D1717="","",VLOOKUP(D1717,'Műszaki adattábla'!F:R,13,0))</f>
        <v/>
      </c>
      <c r="F1717" s="29" t="str">
        <f>IF(D1717="","",VLOOKUP(D1717,'Műszaki adattábla'!F:M,8,0))</f>
        <v/>
      </c>
      <c r="G1717" s="29" t="str">
        <f>IF(D1717="","",IF('Műszaki adattábla'!L1708="20-99",IF('Műszaki adattábla'!O1708="","Nem adott meg lekötött teljesítményt",VLOOKUP(D1717,'Műszaki adattábla'!F:O,10,0)),0))</f>
        <v/>
      </c>
      <c r="H1717" s="29" t="str">
        <f>IF(D1717="","",VLOOKUP(D1717,'Műszaki adattábla'!F:P,11,0))</f>
        <v/>
      </c>
      <c r="I1717" s="30"/>
      <c r="J1717" s="30"/>
      <c r="K1717" s="31" t="str">
        <f>IF(D1717="","",ROUND(((F1717*I1717*'Műszaki adattábla'!$C$7/'Műszaki adattábla'!$C$8)+(G1717*I1717)+(H1717*I1717))/12*'Műszaki adattábla'!T1708,0))</f>
        <v/>
      </c>
      <c r="L1717" s="32" t="str">
        <f t="shared" si="59"/>
        <v/>
      </c>
    </row>
    <row r="1718" spans="2:12" ht="14.4" thickBot="1" x14ac:dyDescent="0.3">
      <c r="B1718" s="28" t="str">
        <f t="shared" si="58"/>
        <v/>
      </c>
      <c r="C1718" s="167" t="str">
        <f>IF(D1718="","",VLOOKUP(D1718,'Műszaki adattábla'!F:G,2,0))</f>
        <v/>
      </c>
      <c r="D1718" s="168" t="str">
        <f>IF('Műszaki adattábla'!F1709="","",'Műszaki adattábla'!F1709)</f>
        <v/>
      </c>
      <c r="E1718" s="169" t="str">
        <f>IF(D1718="","",VLOOKUP(D1718,'Műszaki adattábla'!F:R,13,0))</f>
        <v/>
      </c>
      <c r="F1718" s="29" t="str">
        <f>IF(D1718="","",VLOOKUP(D1718,'Műszaki adattábla'!F:M,8,0))</f>
        <v/>
      </c>
      <c r="G1718" s="29" t="str">
        <f>IF(D1718="","",IF('Műszaki adattábla'!L1709="20-99",IF('Műszaki adattábla'!O1709="","Nem adott meg lekötött teljesítményt",VLOOKUP(D1718,'Műszaki adattábla'!F:O,10,0)),0))</f>
        <v/>
      </c>
      <c r="H1718" s="29" t="str">
        <f>IF(D1718="","",VLOOKUP(D1718,'Műszaki adattábla'!F:P,11,0))</f>
        <v/>
      </c>
      <c r="I1718" s="30"/>
      <c r="J1718" s="30"/>
      <c r="K1718" s="31" t="str">
        <f>IF(D1718="","",ROUND(((F1718*I1718*'Műszaki adattábla'!$C$7/'Műszaki adattábla'!$C$8)+(G1718*I1718)+(H1718*I1718))/12*'Műszaki adattábla'!T1709,0))</f>
        <v/>
      </c>
      <c r="L1718" s="32" t="str">
        <f t="shared" si="59"/>
        <v/>
      </c>
    </row>
    <row r="1719" spans="2:12" ht="14.4" thickBot="1" x14ac:dyDescent="0.3">
      <c r="B1719" s="28" t="str">
        <f t="shared" si="58"/>
        <v/>
      </c>
      <c r="C1719" s="167" t="str">
        <f>IF(D1719="","",VLOOKUP(D1719,'Műszaki adattábla'!F:G,2,0))</f>
        <v/>
      </c>
      <c r="D1719" s="168" t="str">
        <f>IF('Műszaki adattábla'!F1710="","",'Műszaki adattábla'!F1710)</f>
        <v/>
      </c>
      <c r="E1719" s="169" t="str">
        <f>IF(D1719="","",VLOOKUP(D1719,'Műszaki adattábla'!F:R,13,0))</f>
        <v/>
      </c>
      <c r="F1719" s="29" t="str">
        <f>IF(D1719="","",VLOOKUP(D1719,'Műszaki adattábla'!F:M,8,0))</f>
        <v/>
      </c>
      <c r="G1719" s="29" t="str">
        <f>IF(D1719="","",IF('Műszaki adattábla'!L1710="20-99",IF('Műszaki adattábla'!O1710="","Nem adott meg lekötött teljesítményt",VLOOKUP(D1719,'Műszaki adattábla'!F:O,10,0)),0))</f>
        <v/>
      </c>
      <c r="H1719" s="29" t="str">
        <f>IF(D1719="","",VLOOKUP(D1719,'Műszaki adattábla'!F:P,11,0))</f>
        <v/>
      </c>
      <c r="I1719" s="30"/>
      <c r="J1719" s="30"/>
      <c r="K1719" s="31" t="str">
        <f>IF(D1719="","",ROUND(((F1719*I1719*'Műszaki adattábla'!$C$7/'Műszaki adattábla'!$C$8)+(G1719*I1719)+(H1719*I1719))/12*'Műszaki adattábla'!T1710,0))</f>
        <v/>
      </c>
      <c r="L1719" s="32" t="str">
        <f t="shared" si="59"/>
        <v/>
      </c>
    </row>
    <row r="1720" spans="2:12" ht="14.4" thickBot="1" x14ac:dyDescent="0.3">
      <c r="B1720" s="28" t="str">
        <f t="shared" si="58"/>
        <v/>
      </c>
      <c r="C1720" s="167" t="str">
        <f>IF(D1720="","",VLOOKUP(D1720,'Műszaki adattábla'!F:G,2,0))</f>
        <v/>
      </c>
      <c r="D1720" s="168" t="str">
        <f>IF('Műszaki adattábla'!F1711="","",'Műszaki adattábla'!F1711)</f>
        <v/>
      </c>
      <c r="E1720" s="169" t="str">
        <f>IF(D1720="","",VLOOKUP(D1720,'Műszaki adattábla'!F:R,13,0))</f>
        <v/>
      </c>
      <c r="F1720" s="29" t="str">
        <f>IF(D1720="","",VLOOKUP(D1720,'Műszaki adattábla'!F:M,8,0))</f>
        <v/>
      </c>
      <c r="G1720" s="29" t="str">
        <f>IF(D1720="","",IF('Műszaki adattábla'!L1711="20-99",IF('Műszaki adattábla'!O1711="","Nem adott meg lekötött teljesítményt",VLOOKUP(D1720,'Műszaki adattábla'!F:O,10,0)),0))</f>
        <v/>
      </c>
      <c r="H1720" s="29" t="str">
        <f>IF(D1720="","",VLOOKUP(D1720,'Műszaki adattábla'!F:P,11,0))</f>
        <v/>
      </c>
      <c r="I1720" s="30"/>
      <c r="J1720" s="30"/>
      <c r="K1720" s="31" t="str">
        <f>IF(D1720="","",ROUND(((F1720*I1720*'Műszaki adattábla'!$C$7/'Műszaki adattábla'!$C$8)+(G1720*I1720)+(H1720*I1720))/12*'Műszaki adattábla'!T1711,0))</f>
        <v/>
      </c>
      <c r="L1720" s="32" t="str">
        <f t="shared" si="59"/>
        <v/>
      </c>
    </row>
    <row r="1721" spans="2:12" ht="14.4" thickBot="1" x14ac:dyDescent="0.3">
      <c r="B1721" s="28" t="str">
        <f t="shared" si="58"/>
        <v/>
      </c>
      <c r="C1721" s="167" t="str">
        <f>IF(D1721="","",VLOOKUP(D1721,'Műszaki adattábla'!F:G,2,0))</f>
        <v/>
      </c>
      <c r="D1721" s="168" t="str">
        <f>IF('Műszaki adattábla'!F1712="","",'Műszaki adattábla'!F1712)</f>
        <v/>
      </c>
      <c r="E1721" s="169" t="str">
        <f>IF(D1721="","",VLOOKUP(D1721,'Műszaki adattábla'!F:R,13,0))</f>
        <v/>
      </c>
      <c r="F1721" s="29" t="str">
        <f>IF(D1721="","",VLOOKUP(D1721,'Műszaki adattábla'!F:M,8,0))</f>
        <v/>
      </c>
      <c r="G1721" s="29" t="str">
        <f>IF(D1721="","",IF('Műszaki adattábla'!L1712="20-99",IF('Műszaki adattábla'!O1712="","Nem adott meg lekötött teljesítményt",VLOOKUP(D1721,'Műszaki adattábla'!F:O,10,0)),0))</f>
        <v/>
      </c>
      <c r="H1721" s="29" t="str">
        <f>IF(D1721="","",VLOOKUP(D1721,'Műszaki adattábla'!F:P,11,0))</f>
        <v/>
      </c>
      <c r="I1721" s="30"/>
      <c r="J1721" s="30"/>
      <c r="K1721" s="31" t="str">
        <f>IF(D1721="","",ROUND(((F1721*I1721*'Műszaki adattábla'!$C$7/'Műszaki adattábla'!$C$8)+(G1721*I1721)+(H1721*I1721))/12*'Műszaki adattábla'!T1712,0))</f>
        <v/>
      </c>
      <c r="L1721" s="32" t="str">
        <f t="shared" si="59"/>
        <v/>
      </c>
    </row>
    <row r="1722" spans="2:12" ht="14.4" thickBot="1" x14ac:dyDescent="0.3">
      <c r="B1722" s="28" t="str">
        <f t="shared" si="58"/>
        <v/>
      </c>
      <c r="C1722" s="167" t="str">
        <f>IF(D1722="","",VLOOKUP(D1722,'Műszaki adattábla'!F:G,2,0))</f>
        <v/>
      </c>
      <c r="D1722" s="168" t="str">
        <f>IF('Műszaki adattábla'!F1713="","",'Műszaki adattábla'!F1713)</f>
        <v/>
      </c>
      <c r="E1722" s="169" t="str">
        <f>IF(D1722="","",VLOOKUP(D1722,'Műszaki adattábla'!F:R,13,0))</f>
        <v/>
      </c>
      <c r="F1722" s="29" t="str">
        <f>IF(D1722="","",VLOOKUP(D1722,'Műszaki adattábla'!F:M,8,0))</f>
        <v/>
      </c>
      <c r="G1722" s="29" t="str">
        <f>IF(D1722="","",IF('Műszaki adattábla'!L1713="20-99",IF('Műszaki adattábla'!O1713="","Nem adott meg lekötött teljesítményt",VLOOKUP(D1722,'Műszaki adattábla'!F:O,10,0)),0))</f>
        <v/>
      </c>
      <c r="H1722" s="29" t="str">
        <f>IF(D1722="","",VLOOKUP(D1722,'Műszaki adattábla'!F:P,11,0))</f>
        <v/>
      </c>
      <c r="I1722" s="30"/>
      <c r="J1722" s="30"/>
      <c r="K1722" s="31" t="str">
        <f>IF(D1722="","",ROUND(((F1722*I1722*'Műszaki adattábla'!$C$7/'Műszaki adattábla'!$C$8)+(G1722*I1722)+(H1722*I1722))/12*'Műszaki adattábla'!T1713,0))</f>
        <v/>
      </c>
      <c r="L1722" s="32" t="str">
        <f t="shared" si="59"/>
        <v/>
      </c>
    </row>
    <row r="1723" spans="2:12" ht="14.4" thickBot="1" x14ac:dyDescent="0.3">
      <c r="B1723" s="28" t="str">
        <f t="shared" si="58"/>
        <v/>
      </c>
      <c r="C1723" s="167" t="str">
        <f>IF(D1723="","",VLOOKUP(D1723,'Műszaki adattábla'!F:G,2,0))</f>
        <v/>
      </c>
      <c r="D1723" s="168" t="str">
        <f>IF('Műszaki adattábla'!F1714="","",'Műszaki adattábla'!F1714)</f>
        <v/>
      </c>
      <c r="E1723" s="169" t="str">
        <f>IF(D1723="","",VLOOKUP(D1723,'Műszaki adattábla'!F:R,13,0))</f>
        <v/>
      </c>
      <c r="F1723" s="29" t="str">
        <f>IF(D1723="","",VLOOKUP(D1723,'Műszaki adattábla'!F:M,8,0))</f>
        <v/>
      </c>
      <c r="G1723" s="29" t="str">
        <f>IF(D1723="","",IF('Műszaki adattábla'!L1714="20-99",IF('Műszaki adattábla'!O1714="","Nem adott meg lekötött teljesítményt",VLOOKUP(D1723,'Műszaki adattábla'!F:O,10,0)),0))</f>
        <v/>
      </c>
      <c r="H1723" s="29" t="str">
        <f>IF(D1723="","",VLOOKUP(D1723,'Műszaki adattábla'!F:P,11,0))</f>
        <v/>
      </c>
      <c r="I1723" s="30"/>
      <c r="J1723" s="30"/>
      <c r="K1723" s="31" t="str">
        <f>IF(D1723="","",ROUND(((F1723*I1723*'Műszaki adattábla'!$C$7/'Műszaki adattábla'!$C$8)+(G1723*I1723)+(H1723*I1723))/12*'Műszaki adattábla'!T1714,0))</f>
        <v/>
      </c>
      <c r="L1723" s="32" t="str">
        <f t="shared" si="59"/>
        <v/>
      </c>
    </row>
    <row r="1724" spans="2:12" ht="14.4" thickBot="1" x14ac:dyDescent="0.3">
      <c r="B1724" s="28" t="str">
        <f t="shared" si="58"/>
        <v/>
      </c>
      <c r="C1724" s="167" t="str">
        <f>IF(D1724="","",VLOOKUP(D1724,'Műszaki adattábla'!F:G,2,0))</f>
        <v/>
      </c>
      <c r="D1724" s="168" t="str">
        <f>IF('Műszaki adattábla'!F1715="","",'Műszaki adattábla'!F1715)</f>
        <v/>
      </c>
      <c r="E1724" s="169" t="str">
        <f>IF(D1724="","",VLOOKUP(D1724,'Műszaki adattábla'!F:R,13,0))</f>
        <v/>
      </c>
      <c r="F1724" s="29" t="str">
        <f>IF(D1724="","",VLOOKUP(D1724,'Műszaki adattábla'!F:M,8,0))</f>
        <v/>
      </c>
      <c r="G1724" s="29" t="str">
        <f>IF(D1724="","",IF('Műszaki adattábla'!L1715="20-99",IF('Műszaki adattábla'!O1715="","Nem adott meg lekötött teljesítményt",VLOOKUP(D1724,'Műszaki adattábla'!F:O,10,0)),0))</f>
        <v/>
      </c>
      <c r="H1724" s="29" t="str">
        <f>IF(D1724="","",VLOOKUP(D1724,'Műszaki adattábla'!F:P,11,0))</f>
        <v/>
      </c>
      <c r="I1724" s="30"/>
      <c r="J1724" s="30"/>
      <c r="K1724" s="31" t="str">
        <f>IF(D1724="","",ROUND(((F1724*I1724*'Műszaki adattábla'!$C$7/'Műszaki adattábla'!$C$8)+(G1724*I1724)+(H1724*I1724))/12*'Műszaki adattábla'!T1715,0))</f>
        <v/>
      </c>
      <c r="L1724" s="32" t="str">
        <f t="shared" si="59"/>
        <v/>
      </c>
    </row>
    <row r="1725" spans="2:12" ht="14.4" thickBot="1" x14ac:dyDescent="0.3">
      <c r="B1725" s="28" t="str">
        <f t="shared" si="58"/>
        <v/>
      </c>
      <c r="C1725" s="167" t="str">
        <f>IF(D1725="","",VLOOKUP(D1725,'Műszaki adattábla'!F:G,2,0))</f>
        <v/>
      </c>
      <c r="D1725" s="168" t="str">
        <f>IF('Műszaki adattábla'!F1716="","",'Műszaki adattábla'!F1716)</f>
        <v/>
      </c>
      <c r="E1725" s="169" t="str">
        <f>IF(D1725="","",VLOOKUP(D1725,'Műszaki adattábla'!F:R,13,0))</f>
        <v/>
      </c>
      <c r="F1725" s="29" t="str">
        <f>IF(D1725="","",VLOOKUP(D1725,'Műszaki adattábla'!F:M,8,0))</f>
        <v/>
      </c>
      <c r="G1725" s="29" t="str">
        <f>IF(D1725="","",IF('Műszaki adattábla'!L1716="20-99",IF('Műszaki adattábla'!O1716="","Nem adott meg lekötött teljesítményt",VLOOKUP(D1725,'Műszaki adattábla'!F:O,10,0)),0))</f>
        <v/>
      </c>
      <c r="H1725" s="29" t="str">
        <f>IF(D1725="","",VLOOKUP(D1725,'Műszaki adattábla'!F:P,11,0))</f>
        <v/>
      </c>
      <c r="I1725" s="30"/>
      <c r="J1725" s="30"/>
      <c r="K1725" s="31" t="str">
        <f>IF(D1725="","",ROUND(((F1725*I1725*'Műszaki adattábla'!$C$7/'Műszaki adattábla'!$C$8)+(G1725*I1725)+(H1725*I1725))/12*'Műszaki adattábla'!T1716,0))</f>
        <v/>
      </c>
      <c r="L1725" s="32" t="str">
        <f t="shared" si="59"/>
        <v/>
      </c>
    </row>
    <row r="1726" spans="2:12" ht="14.4" thickBot="1" x14ac:dyDescent="0.3">
      <c r="B1726" s="28" t="str">
        <f t="shared" si="58"/>
        <v/>
      </c>
      <c r="C1726" s="167" t="str">
        <f>IF(D1726="","",VLOOKUP(D1726,'Műszaki adattábla'!F:G,2,0))</f>
        <v/>
      </c>
      <c r="D1726" s="168" t="str">
        <f>IF('Műszaki adattábla'!F1717="","",'Műszaki adattábla'!F1717)</f>
        <v/>
      </c>
      <c r="E1726" s="169" t="str">
        <f>IF(D1726="","",VLOOKUP(D1726,'Műszaki adattábla'!F:R,13,0))</f>
        <v/>
      </c>
      <c r="F1726" s="29" t="str">
        <f>IF(D1726="","",VLOOKUP(D1726,'Műszaki adattábla'!F:M,8,0))</f>
        <v/>
      </c>
      <c r="G1726" s="29" t="str">
        <f>IF(D1726="","",IF('Műszaki adattábla'!L1717="20-99",IF('Műszaki adattábla'!O1717="","Nem adott meg lekötött teljesítményt",VLOOKUP(D1726,'Műszaki adattábla'!F:O,10,0)),0))</f>
        <v/>
      </c>
      <c r="H1726" s="29" t="str">
        <f>IF(D1726="","",VLOOKUP(D1726,'Műszaki adattábla'!F:P,11,0))</f>
        <v/>
      </c>
      <c r="I1726" s="30"/>
      <c r="J1726" s="30"/>
      <c r="K1726" s="31" t="str">
        <f>IF(D1726="","",ROUND(((F1726*I1726*'Műszaki adattábla'!$C$7/'Műszaki adattábla'!$C$8)+(G1726*I1726)+(H1726*I1726))/12*'Műszaki adattábla'!T1717,0))</f>
        <v/>
      </c>
      <c r="L1726" s="32" t="str">
        <f t="shared" si="59"/>
        <v/>
      </c>
    </row>
    <row r="1727" spans="2:12" ht="14.4" thickBot="1" x14ac:dyDescent="0.3">
      <c r="B1727" s="28" t="str">
        <f t="shared" si="58"/>
        <v/>
      </c>
      <c r="C1727" s="167" t="str">
        <f>IF(D1727="","",VLOOKUP(D1727,'Műszaki adattábla'!F:G,2,0))</f>
        <v/>
      </c>
      <c r="D1727" s="168" t="str">
        <f>IF('Műszaki adattábla'!F1718="","",'Műszaki adattábla'!F1718)</f>
        <v/>
      </c>
      <c r="E1727" s="169" t="str">
        <f>IF(D1727="","",VLOOKUP(D1727,'Műszaki adattábla'!F:R,13,0))</f>
        <v/>
      </c>
      <c r="F1727" s="29" t="str">
        <f>IF(D1727="","",VLOOKUP(D1727,'Műszaki adattábla'!F:M,8,0))</f>
        <v/>
      </c>
      <c r="G1727" s="29" t="str">
        <f>IF(D1727="","",IF('Műszaki adattábla'!L1718="20-99",IF('Műszaki adattábla'!O1718="","Nem adott meg lekötött teljesítményt",VLOOKUP(D1727,'Műszaki adattábla'!F:O,10,0)),0))</f>
        <v/>
      </c>
      <c r="H1727" s="29" t="str">
        <f>IF(D1727="","",VLOOKUP(D1727,'Műszaki adattábla'!F:P,11,0))</f>
        <v/>
      </c>
      <c r="I1727" s="30"/>
      <c r="J1727" s="30"/>
      <c r="K1727" s="31" t="str">
        <f>IF(D1727="","",ROUND(((F1727*I1727*'Műszaki adattábla'!$C$7/'Műszaki adattábla'!$C$8)+(G1727*I1727)+(H1727*I1727))/12*'Műszaki adattábla'!T1718,0))</f>
        <v/>
      </c>
      <c r="L1727" s="32" t="str">
        <f t="shared" si="59"/>
        <v/>
      </c>
    </row>
    <row r="1728" spans="2:12" ht="14.4" thickBot="1" x14ac:dyDescent="0.3">
      <c r="B1728" s="28" t="str">
        <f t="shared" si="58"/>
        <v/>
      </c>
      <c r="C1728" s="167" t="str">
        <f>IF(D1728="","",VLOOKUP(D1728,'Műszaki adattábla'!F:G,2,0))</f>
        <v/>
      </c>
      <c r="D1728" s="168" t="str">
        <f>IF('Műszaki adattábla'!F1719="","",'Műszaki adattábla'!F1719)</f>
        <v/>
      </c>
      <c r="E1728" s="169" t="str">
        <f>IF(D1728="","",VLOOKUP(D1728,'Műszaki adattábla'!F:R,13,0))</f>
        <v/>
      </c>
      <c r="F1728" s="29" t="str">
        <f>IF(D1728="","",VLOOKUP(D1728,'Műszaki adattábla'!F:M,8,0))</f>
        <v/>
      </c>
      <c r="G1728" s="29" t="str">
        <f>IF(D1728="","",IF('Műszaki adattábla'!L1719="20-99",IF('Műszaki adattábla'!O1719="","Nem adott meg lekötött teljesítményt",VLOOKUP(D1728,'Műszaki adattábla'!F:O,10,0)),0))</f>
        <v/>
      </c>
      <c r="H1728" s="29" t="str">
        <f>IF(D1728="","",VLOOKUP(D1728,'Műszaki adattábla'!F:P,11,0))</f>
        <v/>
      </c>
      <c r="I1728" s="30"/>
      <c r="J1728" s="30"/>
      <c r="K1728" s="31" t="str">
        <f>IF(D1728="","",ROUND(((F1728*I1728*'Műszaki adattábla'!$C$7/'Műszaki adattábla'!$C$8)+(G1728*I1728)+(H1728*I1728))/12*'Műszaki adattábla'!T1719,0))</f>
        <v/>
      </c>
      <c r="L1728" s="32" t="str">
        <f t="shared" si="59"/>
        <v/>
      </c>
    </row>
    <row r="1729" spans="2:12" ht="14.4" thickBot="1" x14ac:dyDescent="0.3">
      <c r="B1729" s="28" t="str">
        <f t="shared" si="58"/>
        <v/>
      </c>
      <c r="C1729" s="167" t="str">
        <f>IF(D1729="","",VLOOKUP(D1729,'Műszaki adattábla'!F:G,2,0))</f>
        <v/>
      </c>
      <c r="D1729" s="168" t="str">
        <f>IF('Műszaki adattábla'!F1720="","",'Műszaki adattábla'!F1720)</f>
        <v/>
      </c>
      <c r="E1729" s="169" t="str">
        <f>IF(D1729="","",VLOOKUP(D1729,'Műszaki adattábla'!F:R,13,0))</f>
        <v/>
      </c>
      <c r="F1729" s="29" t="str">
        <f>IF(D1729="","",VLOOKUP(D1729,'Műszaki adattábla'!F:M,8,0))</f>
        <v/>
      </c>
      <c r="G1729" s="29" t="str">
        <f>IF(D1729="","",IF('Műszaki adattábla'!L1720="20-99",IF('Műszaki adattábla'!O1720="","Nem adott meg lekötött teljesítményt",VLOOKUP(D1729,'Műszaki adattábla'!F:O,10,0)),0))</f>
        <v/>
      </c>
      <c r="H1729" s="29" t="str">
        <f>IF(D1729="","",VLOOKUP(D1729,'Műszaki adattábla'!F:P,11,0))</f>
        <v/>
      </c>
      <c r="I1729" s="30"/>
      <c r="J1729" s="30"/>
      <c r="K1729" s="31" t="str">
        <f>IF(D1729="","",ROUND(((F1729*I1729*'Műszaki adattábla'!$C$7/'Műszaki adattábla'!$C$8)+(G1729*I1729)+(H1729*I1729))/12*'Műszaki adattábla'!T1720,0))</f>
        <v/>
      </c>
      <c r="L1729" s="32" t="str">
        <f t="shared" si="59"/>
        <v/>
      </c>
    </row>
    <row r="1730" spans="2:12" ht="14.4" thickBot="1" x14ac:dyDescent="0.3">
      <c r="B1730" s="28" t="str">
        <f t="shared" si="58"/>
        <v/>
      </c>
      <c r="C1730" s="167" t="str">
        <f>IF(D1730="","",VLOOKUP(D1730,'Műszaki adattábla'!F:G,2,0))</f>
        <v/>
      </c>
      <c r="D1730" s="168" t="str">
        <f>IF('Műszaki adattábla'!F1721="","",'Műszaki adattábla'!F1721)</f>
        <v/>
      </c>
      <c r="E1730" s="169" t="str">
        <f>IF(D1730="","",VLOOKUP(D1730,'Műszaki adattábla'!F:R,13,0))</f>
        <v/>
      </c>
      <c r="F1730" s="29" t="str">
        <f>IF(D1730="","",VLOOKUP(D1730,'Műszaki adattábla'!F:M,8,0))</f>
        <v/>
      </c>
      <c r="G1730" s="29" t="str">
        <f>IF(D1730="","",IF('Műszaki adattábla'!L1721="20-99",IF('Műszaki adattábla'!O1721="","Nem adott meg lekötött teljesítményt",VLOOKUP(D1730,'Műszaki adattábla'!F:O,10,0)),0))</f>
        <v/>
      </c>
      <c r="H1730" s="29" t="str">
        <f>IF(D1730="","",VLOOKUP(D1730,'Műszaki adattábla'!F:P,11,0))</f>
        <v/>
      </c>
      <c r="I1730" s="30"/>
      <c r="J1730" s="30"/>
      <c r="K1730" s="31" t="str">
        <f>IF(D1730="","",ROUND(((F1730*I1730*'Műszaki adattábla'!$C$7/'Műszaki adattábla'!$C$8)+(G1730*I1730)+(H1730*I1730))/12*'Műszaki adattábla'!T1721,0))</f>
        <v/>
      </c>
      <c r="L1730" s="32" t="str">
        <f t="shared" si="59"/>
        <v/>
      </c>
    </row>
    <row r="1731" spans="2:12" ht="14.4" thickBot="1" x14ac:dyDescent="0.3">
      <c r="B1731" s="28" t="str">
        <f t="shared" si="58"/>
        <v/>
      </c>
      <c r="C1731" s="167" t="str">
        <f>IF(D1731="","",VLOOKUP(D1731,'Műszaki adattábla'!F:G,2,0))</f>
        <v/>
      </c>
      <c r="D1731" s="168" t="str">
        <f>IF('Műszaki adattábla'!F1722="","",'Műszaki adattábla'!F1722)</f>
        <v/>
      </c>
      <c r="E1731" s="169" t="str">
        <f>IF(D1731="","",VLOOKUP(D1731,'Műszaki adattábla'!F:R,13,0))</f>
        <v/>
      </c>
      <c r="F1731" s="29" t="str">
        <f>IF(D1731="","",VLOOKUP(D1731,'Műszaki adattábla'!F:M,8,0))</f>
        <v/>
      </c>
      <c r="G1731" s="29" t="str">
        <f>IF(D1731="","",IF('Műszaki adattábla'!L1722="20-99",IF('Műszaki adattábla'!O1722="","Nem adott meg lekötött teljesítményt",VLOOKUP(D1731,'Műszaki adattábla'!F:O,10,0)),0))</f>
        <v/>
      </c>
      <c r="H1731" s="29" t="str">
        <f>IF(D1731="","",VLOOKUP(D1731,'Műszaki adattábla'!F:P,11,0))</f>
        <v/>
      </c>
      <c r="I1731" s="30"/>
      <c r="J1731" s="30"/>
      <c r="K1731" s="31" t="str">
        <f>IF(D1731="","",ROUND(((F1731*I1731*'Műszaki adattábla'!$C$7/'Műszaki adattábla'!$C$8)+(G1731*I1731)+(H1731*I1731))/12*'Műszaki adattábla'!T1722,0))</f>
        <v/>
      </c>
      <c r="L1731" s="32" t="str">
        <f t="shared" si="59"/>
        <v/>
      </c>
    </row>
    <row r="1732" spans="2:12" ht="14.4" thickBot="1" x14ac:dyDescent="0.3">
      <c r="B1732" s="28" t="str">
        <f t="shared" si="58"/>
        <v/>
      </c>
      <c r="C1732" s="167" t="str">
        <f>IF(D1732="","",VLOOKUP(D1732,'Műszaki adattábla'!F:G,2,0))</f>
        <v/>
      </c>
      <c r="D1732" s="168" t="str">
        <f>IF('Műszaki adattábla'!F1723="","",'Műszaki adattábla'!F1723)</f>
        <v/>
      </c>
      <c r="E1732" s="169" t="str">
        <f>IF(D1732="","",VLOOKUP(D1732,'Műszaki adattábla'!F:R,13,0))</f>
        <v/>
      </c>
      <c r="F1732" s="29" t="str">
        <f>IF(D1732="","",VLOOKUP(D1732,'Műszaki adattábla'!F:M,8,0))</f>
        <v/>
      </c>
      <c r="G1732" s="29" t="str">
        <f>IF(D1732="","",IF('Műszaki adattábla'!L1723="20-99",IF('Műszaki adattábla'!O1723="","Nem adott meg lekötött teljesítményt",VLOOKUP(D1732,'Műszaki adattábla'!F:O,10,0)),0))</f>
        <v/>
      </c>
      <c r="H1732" s="29" t="str">
        <f>IF(D1732="","",VLOOKUP(D1732,'Műszaki adattábla'!F:P,11,0))</f>
        <v/>
      </c>
      <c r="I1732" s="30"/>
      <c r="J1732" s="30"/>
      <c r="K1732" s="31" t="str">
        <f>IF(D1732="","",ROUND(((F1732*I1732*'Műszaki adattábla'!$C$7/'Műszaki adattábla'!$C$8)+(G1732*I1732)+(H1732*I1732))/12*'Műszaki adattábla'!T1723,0))</f>
        <v/>
      </c>
      <c r="L1732" s="32" t="str">
        <f t="shared" si="59"/>
        <v/>
      </c>
    </row>
    <row r="1733" spans="2:12" ht="14.4" thickBot="1" x14ac:dyDescent="0.3">
      <c r="B1733" s="28" t="str">
        <f t="shared" si="58"/>
        <v/>
      </c>
      <c r="C1733" s="167" t="str">
        <f>IF(D1733="","",VLOOKUP(D1733,'Műszaki adattábla'!F:G,2,0))</f>
        <v/>
      </c>
      <c r="D1733" s="168" t="str">
        <f>IF('Műszaki adattábla'!F1724="","",'Műszaki adattábla'!F1724)</f>
        <v/>
      </c>
      <c r="E1733" s="169" t="str">
        <f>IF(D1733="","",VLOOKUP(D1733,'Műszaki adattábla'!F:R,13,0))</f>
        <v/>
      </c>
      <c r="F1733" s="29" t="str">
        <f>IF(D1733="","",VLOOKUP(D1733,'Műszaki adattábla'!F:M,8,0))</f>
        <v/>
      </c>
      <c r="G1733" s="29" t="str">
        <f>IF(D1733="","",IF('Műszaki adattábla'!L1724="20-99",IF('Műszaki adattábla'!O1724="","Nem adott meg lekötött teljesítményt",VLOOKUP(D1733,'Műszaki adattábla'!F:O,10,0)),0))</f>
        <v/>
      </c>
      <c r="H1733" s="29" t="str">
        <f>IF(D1733="","",VLOOKUP(D1733,'Műszaki adattábla'!F:P,11,0))</f>
        <v/>
      </c>
      <c r="I1733" s="30"/>
      <c r="J1733" s="30"/>
      <c r="K1733" s="31" t="str">
        <f>IF(D1733="","",ROUND(((F1733*I1733*'Műszaki adattábla'!$C$7/'Műszaki adattábla'!$C$8)+(G1733*I1733)+(H1733*I1733))/12*'Műszaki adattábla'!T1724,0))</f>
        <v/>
      </c>
      <c r="L1733" s="32" t="str">
        <f t="shared" si="59"/>
        <v/>
      </c>
    </row>
    <row r="1734" spans="2:12" ht="14.4" thickBot="1" x14ac:dyDescent="0.3">
      <c r="B1734" s="28" t="str">
        <f t="shared" si="58"/>
        <v/>
      </c>
      <c r="C1734" s="167" t="str">
        <f>IF(D1734="","",VLOOKUP(D1734,'Műszaki adattábla'!F:G,2,0))</f>
        <v/>
      </c>
      <c r="D1734" s="168" t="str">
        <f>IF('Műszaki adattábla'!F1725="","",'Műszaki adattábla'!F1725)</f>
        <v/>
      </c>
      <c r="E1734" s="169" t="str">
        <f>IF(D1734="","",VLOOKUP(D1734,'Műszaki adattábla'!F:R,13,0))</f>
        <v/>
      </c>
      <c r="F1734" s="29" t="str">
        <f>IF(D1734="","",VLOOKUP(D1734,'Műszaki adattábla'!F:M,8,0))</f>
        <v/>
      </c>
      <c r="G1734" s="29" t="str">
        <f>IF(D1734="","",IF('Műszaki adattábla'!L1725="20-99",IF('Műszaki adattábla'!O1725="","Nem adott meg lekötött teljesítményt",VLOOKUP(D1734,'Műszaki adattábla'!F:O,10,0)),0))</f>
        <v/>
      </c>
      <c r="H1734" s="29" t="str">
        <f>IF(D1734="","",VLOOKUP(D1734,'Műszaki adattábla'!F:P,11,0))</f>
        <v/>
      </c>
      <c r="I1734" s="30"/>
      <c r="J1734" s="30"/>
      <c r="K1734" s="31" t="str">
        <f>IF(D1734="","",ROUND(((F1734*I1734*'Műszaki adattábla'!$C$7/'Műszaki adattábla'!$C$8)+(G1734*I1734)+(H1734*I1734))/12*'Műszaki adattábla'!T1725,0))</f>
        <v/>
      </c>
      <c r="L1734" s="32" t="str">
        <f t="shared" si="59"/>
        <v/>
      </c>
    </row>
    <row r="1735" spans="2:12" ht="14.4" thickBot="1" x14ac:dyDescent="0.3">
      <c r="B1735" s="28" t="str">
        <f t="shared" si="58"/>
        <v/>
      </c>
      <c r="C1735" s="167" t="str">
        <f>IF(D1735="","",VLOOKUP(D1735,'Műszaki adattábla'!F:G,2,0))</f>
        <v/>
      </c>
      <c r="D1735" s="168" t="str">
        <f>IF('Műszaki adattábla'!F1726="","",'Műszaki adattábla'!F1726)</f>
        <v/>
      </c>
      <c r="E1735" s="169" t="str">
        <f>IF(D1735="","",VLOOKUP(D1735,'Műszaki adattábla'!F:R,13,0))</f>
        <v/>
      </c>
      <c r="F1735" s="29" t="str">
        <f>IF(D1735="","",VLOOKUP(D1735,'Műszaki adattábla'!F:M,8,0))</f>
        <v/>
      </c>
      <c r="G1735" s="29" t="str">
        <f>IF(D1735="","",IF('Műszaki adattábla'!L1726="20-99",IF('Műszaki adattábla'!O1726="","Nem adott meg lekötött teljesítményt",VLOOKUP(D1735,'Műszaki adattábla'!F:O,10,0)),0))</f>
        <v/>
      </c>
      <c r="H1735" s="29" t="str">
        <f>IF(D1735="","",VLOOKUP(D1735,'Műszaki adattábla'!F:P,11,0))</f>
        <v/>
      </c>
      <c r="I1735" s="30"/>
      <c r="J1735" s="30"/>
      <c r="K1735" s="31" t="str">
        <f>IF(D1735="","",ROUND(((F1735*I1735*'Műszaki adattábla'!$C$7/'Műszaki adattábla'!$C$8)+(G1735*I1735)+(H1735*I1735))/12*'Műszaki adattábla'!T1726,0))</f>
        <v/>
      </c>
      <c r="L1735" s="32" t="str">
        <f t="shared" si="59"/>
        <v/>
      </c>
    </row>
    <row r="1736" spans="2:12" ht="14.4" thickBot="1" x14ac:dyDescent="0.3">
      <c r="B1736" s="28" t="str">
        <f t="shared" si="58"/>
        <v/>
      </c>
      <c r="C1736" s="167" t="str">
        <f>IF(D1736="","",VLOOKUP(D1736,'Műszaki adattábla'!F:G,2,0))</f>
        <v/>
      </c>
      <c r="D1736" s="168" t="str">
        <f>IF('Műszaki adattábla'!F1727="","",'Műszaki adattábla'!F1727)</f>
        <v/>
      </c>
      <c r="E1736" s="169" t="str">
        <f>IF(D1736="","",VLOOKUP(D1736,'Műszaki adattábla'!F:R,13,0))</f>
        <v/>
      </c>
      <c r="F1736" s="29" t="str">
        <f>IF(D1736="","",VLOOKUP(D1736,'Műszaki adattábla'!F:M,8,0))</f>
        <v/>
      </c>
      <c r="G1736" s="29" t="str">
        <f>IF(D1736="","",IF('Műszaki adattábla'!L1727="20-99",IF('Műszaki adattábla'!O1727="","Nem adott meg lekötött teljesítményt",VLOOKUP(D1736,'Műszaki adattábla'!F:O,10,0)),0))</f>
        <v/>
      </c>
      <c r="H1736" s="29" t="str">
        <f>IF(D1736="","",VLOOKUP(D1736,'Műszaki adattábla'!F:P,11,0))</f>
        <v/>
      </c>
      <c r="I1736" s="30"/>
      <c r="J1736" s="30"/>
      <c r="K1736" s="31" t="str">
        <f>IF(D1736="","",ROUND(((F1736*I1736*'Műszaki adattábla'!$C$7/'Műszaki adattábla'!$C$8)+(G1736*I1736)+(H1736*I1736))/12*'Műszaki adattábla'!T1727,0))</f>
        <v/>
      </c>
      <c r="L1736" s="32" t="str">
        <f t="shared" si="59"/>
        <v/>
      </c>
    </row>
    <row r="1737" spans="2:12" ht="14.4" thickBot="1" x14ac:dyDescent="0.3">
      <c r="B1737" s="28" t="str">
        <f t="shared" si="58"/>
        <v/>
      </c>
      <c r="C1737" s="167" t="str">
        <f>IF(D1737="","",VLOOKUP(D1737,'Műszaki adattábla'!F:G,2,0))</f>
        <v/>
      </c>
      <c r="D1737" s="168" t="str">
        <f>IF('Műszaki adattábla'!F1728="","",'Műszaki adattábla'!F1728)</f>
        <v/>
      </c>
      <c r="E1737" s="169" t="str">
        <f>IF(D1737="","",VLOOKUP(D1737,'Műszaki adattábla'!F:R,13,0))</f>
        <v/>
      </c>
      <c r="F1737" s="29" t="str">
        <f>IF(D1737="","",VLOOKUP(D1737,'Műszaki adattábla'!F:M,8,0))</f>
        <v/>
      </c>
      <c r="G1737" s="29" t="str">
        <f>IF(D1737="","",IF('Műszaki adattábla'!L1728="20-99",IF('Műszaki adattábla'!O1728="","Nem adott meg lekötött teljesítményt",VLOOKUP(D1737,'Műszaki adattábla'!F:O,10,0)),0))</f>
        <v/>
      </c>
      <c r="H1737" s="29" t="str">
        <f>IF(D1737="","",VLOOKUP(D1737,'Műszaki adattábla'!F:P,11,0))</f>
        <v/>
      </c>
      <c r="I1737" s="30"/>
      <c r="J1737" s="30"/>
      <c r="K1737" s="31" t="str">
        <f>IF(D1737="","",ROUND(((F1737*I1737*'Műszaki adattábla'!$C$7/'Műszaki adattábla'!$C$8)+(G1737*I1737)+(H1737*I1737))/12*'Műszaki adattábla'!T1728,0))</f>
        <v/>
      </c>
      <c r="L1737" s="32" t="str">
        <f t="shared" si="59"/>
        <v/>
      </c>
    </row>
    <row r="1738" spans="2:12" ht="14.4" thickBot="1" x14ac:dyDescent="0.3">
      <c r="B1738" s="28" t="str">
        <f t="shared" si="58"/>
        <v/>
      </c>
      <c r="C1738" s="167" t="str">
        <f>IF(D1738="","",VLOOKUP(D1738,'Műszaki adattábla'!F:G,2,0))</f>
        <v/>
      </c>
      <c r="D1738" s="168" t="str">
        <f>IF('Műszaki adattábla'!F1729="","",'Műszaki adattábla'!F1729)</f>
        <v/>
      </c>
      <c r="E1738" s="169" t="str">
        <f>IF(D1738="","",VLOOKUP(D1738,'Műszaki adattábla'!F:R,13,0))</f>
        <v/>
      </c>
      <c r="F1738" s="29" t="str">
        <f>IF(D1738="","",VLOOKUP(D1738,'Műszaki adattábla'!F:M,8,0))</f>
        <v/>
      </c>
      <c r="G1738" s="29" t="str">
        <f>IF(D1738="","",IF('Műszaki adattábla'!L1729="20-99",IF('Műszaki adattábla'!O1729="","Nem adott meg lekötött teljesítményt",VLOOKUP(D1738,'Műszaki adattábla'!F:O,10,0)),0))</f>
        <v/>
      </c>
      <c r="H1738" s="29" t="str">
        <f>IF(D1738="","",VLOOKUP(D1738,'Műszaki adattábla'!F:P,11,0))</f>
        <v/>
      </c>
      <c r="I1738" s="30"/>
      <c r="J1738" s="30"/>
      <c r="K1738" s="31" t="str">
        <f>IF(D1738="","",ROUND(((F1738*I1738*'Műszaki adattábla'!$C$7/'Műszaki adattábla'!$C$8)+(G1738*I1738)+(H1738*I1738))/12*'Műszaki adattábla'!T1729,0))</f>
        <v/>
      </c>
      <c r="L1738" s="32" t="str">
        <f t="shared" si="59"/>
        <v/>
      </c>
    </row>
    <row r="1739" spans="2:12" ht="14.4" thickBot="1" x14ac:dyDescent="0.3">
      <c r="B1739" s="28" t="str">
        <f t="shared" si="58"/>
        <v/>
      </c>
      <c r="C1739" s="167" t="str">
        <f>IF(D1739="","",VLOOKUP(D1739,'Műszaki adattábla'!F:G,2,0))</f>
        <v/>
      </c>
      <c r="D1739" s="168" t="str">
        <f>IF('Műszaki adattábla'!F1730="","",'Műszaki adattábla'!F1730)</f>
        <v/>
      </c>
      <c r="E1739" s="169" t="str">
        <f>IF(D1739="","",VLOOKUP(D1739,'Műszaki adattábla'!F:R,13,0))</f>
        <v/>
      </c>
      <c r="F1739" s="29" t="str">
        <f>IF(D1739="","",VLOOKUP(D1739,'Műszaki adattábla'!F:M,8,0))</f>
        <v/>
      </c>
      <c r="G1739" s="29" t="str">
        <f>IF(D1739="","",IF('Műszaki adattábla'!L1730="20-99",IF('Műszaki adattábla'!O1730="","Nem adott meg lekötött teljesítményt",VLOOKUP(D1739,'Műszaki adattábla'!F:O,10,0)),0))</f>
        <v/>
      </c>
      <c r="H1739" s="29" t="str">
        <f>IF(D1739="","",VLOOKUP(D1739,'Műszaki adattábla'!F:P,11,0))</f>
        <v/>
      </c>
      <c r="I1739" s="30"/>
      <c r="J1739" s="30"/>
      <c r="K1739" s="31" t="str">
        <f>IF(D1739="","",ROUND(((F1739*I1739*'Műszaki adattábla'!$C$7/'Műszaki adattábla'!$C$8)+(G1739*I1739)+(H1739*I1739))/12*'Műszaki adattábla'!T1730,0))</f>
        <v/>
      </c>
      <c r="L1739" s="32" t="str">
        <f t="shared" si="59"/>
        <v/>
      </c>
    </row>
    <row r="1740" spans="2:12" ht="14.4" thickBot="1" x14ac:dyDescent="0.3">
      <c r="B1740" s="28" t="str">
        <f t="shared" si="58"/>
        <v/>
      </c>
      <c r="C1740" s="167" t="str">
        <f>IF(D1740="","",VLOOKUP(D1740,'Műszaki adattábla'!F:G,2,0))</f>
        <v/>
      </c>
      <c r="D1740" s="168" t="str">
        <f>IF('Műszaki adattábla'!F1731="","",'Műszaki adattábla'!F1731)</f>
        <v/>
      </c>
      <c r="E1740" s="169" t="str">
        <f>IF(D1740="","",VLOOKUP(D1740,'Műszaki adattábla'!F:R,13,0))</f>
        <v/>
      </c>
      <c r="F1740" s="29" t="str">
        <f>IF(D1740="","",VLOOKUP(D1740,'Műszaki adattábla'!F:M,8,0))</f>
        <v/>
      </c>
      <c r="G1740" s="29" t="str">
        <f>IF(D1740="","",IF('Műszaki adattábla'!L1731="20-99",IF('Műszaki adattábla'!O1731="","Nem adott meg lekötött teljesítményt",VLOOKUP(D1740,'Műszaki adattábla'!F:O,10,0)),0))</f>
        <v/>
      </c>
      <c r="H1740" s="29" t="str">
        <f>IF(D1740="","",VLOOKUP(D1740,'Műszaki adattábla'!F:P,11,0))</f>
        <v/>
      </c>
      <c r="I1740" s="30"/>
      <c r="J1740" s="30"/>
      <c r="K1740" s="31" t="str">
        <f>IF(D1740="","",ROUND(((F1740*I1740*'Műszaki adattábla'!$C$7/'Műszaki adattábla'!$C$8)+(G1740*I1740)+(H1740*I1740))/12*'Műszaki adattábla'!T1731,0))</f>
        <v/>
      </c>
      <c r="L1740" s="32" t="str">
        <f t="shared" si="59"/>
        <v/>
      </c>
    </row>
    <row r="1741" spans="2:12" ht="14.4" thickBot="1" x14ac:dyDescent="0.3">
      <c r="B1741" s="28" t="str">
        <f t="shared" si="58"/>
        <v/>
      </c>
      <c r="C1741" s="167" t="str">
        <f>IF(D1741="","",VLOOKUP(D1741,'Műszaki adattábla'!F:G,2,0))</f>
        <v/>
      </c>
      <c r="D1741" s="168" t="str">
        <f>IF('Műszaki adattábla'!F1732="","",'Műszaki adattábla'!F1732)</f>
        <v/>
      </c>
      <c r="E1741" s="169" t="str">
        <f>IF(D1741="","",VLOOKUP(D1741,'Műszaki adattábla'!F:R,13,0))</f>
        <v/>
      </c>
      <c r="F1741" s="29" t="str">
        <f>IF(D1741="","",VLOOKUP(D1741,'Műszaki adattábla'!F:M,8,0))</f>
        <v/>
      </c>
      <c r="G1741" s="29" t="str">
        <f>IF(D1741="","",IF('Műszaki adattábla'!L1732="20-99",IF('Műszaki adattábla'!O1732="","Nem adott meg lekötött teljesítményt",VLOOKUP(D1741,'Műszaki adattábla'!F:O,10,0)),0))</f>
        <v/>
      </c>
      <c r="H1741" s="29" t="str">
        <f>IF(D1741="","",VLOOKUP(D1741,'Műszaki adattábla'!F:P,11,0))</f>
        <v/>
      </c>
      <c r="I1741" s="30"/>
      <c r="J1741" s="30"/>
      <c r="K1741" s="31" t="str">
        <f>IF(D1741="","",ROUND(((F1741*I1741*'Műszaki adattábla'!$C$7/'Műszaki adattábla'!$C$8)+(G1741*I1741)+(H1741*I1741))/12*'Műszaki adattábla'!T1732,0))</f>
        <v/>
      </c>
      <c r="L1741" s="32" t="str">
        <f t="shared" si="59"/>
        <v/>
      </c>
    </row>
    <row r="1742" spans="2:12" ht="14.4" thickBot="1" x14ac:dyDescent="0.3">
      <c r="B1742" s="28" t="str">
        <f t="shared" si="58"/>
        <v/>
      </c>
      <c r="C1742" s="167" t="str">
        <f>IF(D1742="","",VLOOKUP(D1742,'Műszaki adattábla'!F:G,2,0))</f>
        <v/>
      </c>
      <c r="D1742" s="168" t="str">
        <f>IF('Műszaki adattábla'!F1733="","",'Műszaki adattábla'!F1733)</f>
        <v/>
      </c>
      <c r="E1742" s="169" t="str">
        <f>IF(D1742="","",VLOOKUP(D1742,'Műszaki adattábla'!F:R,13,0))</f>
        <v/>
      </c>
      <c r="F1742" s="29" t="str">
        <f>IF(D1742="","",VLOOKUP(D1742,'Műszaki adattábla'!F:M,8,0))</f>
        <v/>
      </c>
      <c r="G1742" s="29" t="str">
        <f>IF(D1742="","",IF('Műszaki adattábla'!L1733="20-99",IF('Műszaki adattábla'!O1733="","Nem adott meg lekötött teljesítményt",VLOOKUP(D1742,'Műszaki adattábla'!F:O,10,0)),0))</f>
        <v/>
      </c>
      <c r="H1742" s="29" t="str">
        <f>IF(D1742="","",VLOOKUP(D1742,'Műszaki adattábla'!F:P,11,0))</f>
        <v/>
      </c>
      <c r="I1742" s="30"/>
      <c r="J1742" s="30"/>
      <c r="K1742" s="31" t="str">
        <f>IF(D1742="","",ROUND(((F1742*I1742*'Műszaki adattábla'!$C$7/'Műszaki adattábla'!$C$8)+(G1742*I1742)+(H1742*I1742))/12*'Műszaki adattábla'!T1733,0))</f>
        <v/>
      </c>
      <c r="L1742" s="32" t="str">
        <f t="shared" si="59"/>
        <v/>
      </c>
    </row>
    <row r="1743" spans="2:12" ht="14.4" thickBot="1" x14ac:dyDescent="0.3">
      <c r="B1743" s="28" t="str">
        <f t="shared" si="58"/>
        <v/>
      </c>
      <c r="C1743" s="167" t="str">
        <f>IF(D1743="","",VLOOKUP(D1743,'Műszaki adattábla'!F:G,2,0))</f>
        <v/>
      </c>
      <c r="D1743" s="168" t="str">
        <f>IF('Műszaki adattábla'!F1734="","",'Műszaki adattábla'!F1734)</f>
        <v/>
      </c>
      <c r="E1743" s="169" t="str">
        <f>IF(D1743="","",VLOOKUP(D1743,'Műszaki adattábla'!F:R,13,0))</f>
        <v/>
      </c>
      <c r="F1743" s="29" t="str">
        <f>IF(D1743="","",VLOOKUP(D1743,'Műszaki adattábla'!F:M,8,0))</f>
        <v/>
      </c>
      <c r="G1743" s="29" t="str">
        <f>IF(D1743="","",IF('Műszaki adattábla'!L1734="20-99",IF('Műszaki adattábla'!O1734="","Nem adott meg lekötött teljesítményt",VLOOKUP(D1743,'Műszaki adattábla'!F:O,10,0)),0))</f>
        <v/>
      </c>
      <c r="H1743" s="29" t="str">
        <f>IF(D1743="","",VLOOKUP(D1743,'Műszaki adattábla'!F:P,11,0))</f>
        <v/>
      </c>
      <c r="I1743" s="30"/>
      <c r="J1743" s="30"/>
      <c r="K1743" s="31" t="str">
        <f>IF(D1743="","",ROUND(((F1743*I1743*'Műszaki adattábla'!$C$7/'Műszaki adattábla'!$C$8)+(G1743*I1743)+(H1743*I1743))/12*'Műszaki adattábla'!T1734,0))</f>
        <v/>
      </c>
      <c r="L1743" s="32" t="str">
        <f t="shared" si="59"/>
        <v/>
      </c>
    </row>
    <row r="1744" spans="2:12" ht="14.4" thickBot="1" x14ac:dyDescent="0.3">
      <c r="B1744" s="28" t="str">
        <f t="shared" si="58"/>
        <v/>
      </c>
      <c r="C1744" s="167" t="str">
        <f>IF(D1744="","",VLOOKUP(D1744,'Műszaki adattábla'!F:G,2,0))</f>
        <v/>
      </c>
      <c r="D1744" s="168" t="str">
        <f>IF('Műszaki adattábla'!F1735="","",'Műszaki adattábla'!F1735)</f>
        <v/>
      </c>
      <c r="E1744" s="169" t="str">
        <f>IF(D1744="","",VLOOKUP(D1744,'Műszaki adattábla'!F:R,13,0))</f>
        <v/>
      </c>
      <c r="F1744" s="29" t="str">
        <f>IF(D1744="","",VLOOKUP(D1744,'Műszaki adattábla'!F:M,8,0))</f>
        <v/>
      </c>
      <c r="G1744" s="29" t="str">
        <f>IF(D1744="","",IF('Műszaki adattábla'!L1735="20-99",IF('Műszaki adattábla'!O1735="","Nem adott meg lekötött teljesítményt",VLOOKUP(D1744,'Műszaki adattábla'!F:O,10,0)),0))</f>
        <v/>
      </c>
      <c r="H1744" s="29" t="str">
        <f>IF(D1744="","",VLOOKUP(D1744,'Műszaki adattábla'!F:P,11,0))</f>
        <v/>
      </c>
      <c r="I1744" s="30"/>
      <c r="J1744" s="30"/>
      <c r="K1744" s="31" t="str">
        <f>IF(D1744="","",ROUND(((F1744*I1744*'Műszaki adattábla'!$C$7/'Műszaki adattábla'!$C$8)+(G1744*I1744)+(H1744*I1744))/12*'Műszaki adattábla'!T1735,0))</f>
        <v/>
      </c>
      <c r="L1744" s="32" t="str">
        <f t="shared" si="59"/>
        <v/>
      </c>
    </row>
    <row r="1745" spans="2:12" ht="14.4" thickBot="1" x14ac:dyDescent="0.3">
      <c r="B1745" s="28" t="str">
        <f t="shared" si="58"/>
        <v/>
      </c>
      <c r="C1745" s="167" t="str">
        <f>IF(D1745="","",VLOOKUP(D1745,'Műszaki adattábla'!F:G,2,0))</f>
        <v/>
      </c>
      <c r="D1745" s="168" t="str">
        <f>IF('Műszaki adattábla'!F1736="","",'Műszaki adattábla'!F1736)</f>
        <v/>
      </c>
      <c r="E1745" s="169" t="str">
        <f>IF(D1745="","",VLOOKUP(D1745,'Műszaki adattábla'!F:R,13,0))</f>
        <v/>
      </c>
      <c r="F1745" s="29" t="str">
        <f>IF(D1745="","",VLOOKUP(D1745,'Műszaki adattábla'!F:M,8,0))</f>
        <v/>
      </c>
      <c r="G1745" s="29" t="str">
        <f>IF(D1745="","",IF('Műszaki adattábla'!L1736="20-99",IF('Műszaki adattábla'!O1736="","Nem adott meg lekötött teljesítményt",VLOOKUP(D1745,'Műszaki adattábla'!F:O,10,0)),0))</f>
        <v/>
      </c>
      <c r="H1745" s="29" t="str">
        <f>IF(D1745="","",VLOOKUP(D1745,'Műszaki adattábla'!F:P,11,0))</f>
        <v/>
      </c>
      <c r="I1745" s="30"/>
      <c r="J1745" s="30"/>
      <c r="K1745" s="31" t="str">
        <f>IF(D1745="","",ROUND(((F1745*I1745*'Műszaki adattábla'!$C$7/'Műszaki adattábla'!$C$8)+(G1745*I1745)+(H1745*I1745))/12*'Műszaki adattábla'!T1736,0))</f>
        <v/>
      </c>
      <c r="L1745" s="32" t="str">
        <f t="shared" si="59"/>
        <v/>
      </c>
    </row>
    <row r="1746" spans="2:12" ht="14.4" thickBot="1" x14ac:dyDescent="0.3">
      <c r="B1746" s="28" t="str">
        <f t="shared" si="58"/>
        <v/>
      </c>
      <c r="C1746" s="167" t="str">
        <f>IF(D1746="","",VLOOKUP(D1746,'Műszaki adattábla'!F:G,2,0))</f>
        <v/>
      </c>
      <c r="D1746" s="168" t="str">
        <f>IF('Műszaki adattábla'!F1737="","",'Műszaki adattábla'!F1737)</f>
        <v/>
      </c>
      <c r="E1746" s="169" t="str">
        <f>IF(D1746="","",VLOOKUP(D1746,'Műszaki adattábla'!F:R,13,0))</f>
        <v/>
      </c>
      <c r="F1746" s="29" t="str">
        <f>IF(D1746="","",VLOOKUP(D1746,'Műszaki adattábla'!F:M,8,0))</f>
        <v/>
      </c>
      <c r="G1746" s="29" t="str">
        <f>IF(D1746="","",IF('Műszaki adattábla'!L1737="20-99",IF('Műszaki adattábla'!O1737="","Nem adott meg lekötött teljesítményt",VLOOKUP(D1746,'Műszaki adattábla'!F:O,10,0)),0))</f>
        <v/>
      </c>
      <c r="H1746" s="29" t="str">
        <f>IF(D1746="","",VLOOKUP(D1746,'Műszaki adattábla'!F:P,11,0))</f>
        <v/>
      </c>
      <c r="I1746" s="30"/>
      <c r="J1746" s="30"/>
      <c r="K1746" s="31" t="str">
        <f>IF(D1746="","",ROUND(((F1746*I1746*'Műszaki adattábla'!$C$7/'Műszaki adattábla'!$C$8)+(G1746*I1746)+(H1746*I1746))/12*'Műszaki adattábla'!T1737,0))</f>
        <v/>
      </c>
      <c r="L1746" s="32" t="str">
        <f t="shared" si="59"/>
        <v/>
      </c>
    </row>
    <row r="1747" spans="2:12" ht="14.4" thickBot="1" x14ac:dyDescent="0.3">
      <c r="B1747" s="28" t="str">
        <f t="shared" si="58"/>
        <v/>
      </c>
      <c r="C1747" s="167" t="str">
        <f>IF(D1747="","",VLOOKUP(D1747,'Műszaki adattábla'!F:G,2,0))</f>
        <v/>
      </c>
      <c r="D1747" s="168" t="str">
        <f>IF('Műszaki adattábla'!F1738="","",'Műszaki adattábla'!F1738)</f>
        <v/>
      </c>
      <c r="E1747" s="169" t="str">
        <f>IF(D1747="","",VLOOKUP(D1747,'Műszaki adattábla'!F:R,13,0))</f>
        <v/>
      </c>
      <c r="F1747" s="29" t="str">
        <f>IF(D1747="","",VLOOKUP(D1747,'Műszaki adattábla'!F:M,8,0))</f>
        <v/>
      </c>
      <c r="G1747" s="29" t="str">
        <f>IF(D1747="","",IF('Műszaki adattábla'!L1738="20-99",IF('Műszaki adattábla'!O1738="","Nem adott meg lekötött teljesítményt",VLOOKUP(D1747,'Műszaki adattábla'!F:O,10,0)),0))</f>
        <v/>
      </c>
      <c r="H1747" s="29" t="str">
        <f>IF(D1747="","",VLOOKUP(D1747,'Műszaki adattábla'!F:P,11,0))</f>
        <v/>
      </c>
      <c r="I1747" s="30"/>
      <c r="J1747" s="30"/>
      <c r="K1747" s="31" t="str">
        <f>IF(D1747="","",ROUND(((F1747*I1747*'Műszaki adattábla'!$C$7/'Műszaki adattábla'!$C$8)+(G1747*I1747)+(H1747*I1747))/12*'Műszaki adattábla'!T1738,0))</f>
        <v/>
      </c>
      <c r="L1747" s="32" t="str">
        <f t="shared" si="59"/>
        <v/>
      </c>
    </row>
    <row r="1748" spans="2:12" ht="14.4" thickBot="1" x14ac:dyDescent="0.3">
      <c r="B1748" s="28" t="str">
        <f t="shared" si="58"/>
        <v/>
      </c>
      <c r="C1748" s="167" t="str">
        <f>IF(D1748="","",VLOOKUP(D1748,'Műszaki adattábla'!F:G,2,0))</f>
        <v/>
      </c>
      <c r="D1748" s="168" t="str">
        <f>IF('Műszaki adattábla'!F1739="","",'Műszaki adattábla'!F1739)</f>
        <v/>
      </c>
      <c r="E1748" s="169" t="str">
        <f>IF(D1748="","",VLOOKUP(D1748,'Műszaki adattábla'!F:R,13,0))</f>
        <v/>
      </c>
      <c r="F1748" s="29" t="str">
        <f>IF(D1748="","",VLOOKUP(D1748,'Műszaki adattábla'!F:M,8,0))</f>
        <v/>
      </c>
      <c r="G1748" s="29" t="str">
        <f>IF(D1748="","",IF('Műszaki adattábla'!L1739="20-99",IF('Műszaki adattábla'!O1739="","Nem adott meg lekötött teljesítményt",VLOOKUP(D1748,'Műszaki adattábla'!F:O,10,0)),0))</f>
        <v/>
      </c>
      <c r="H1748" s="29" t="str">
        <f>IF(D1748="","",VLOOKUP(D1748,'Műszaki adattábla'!F:P,11,0))</f>
        <v/>
      </c>
      <c r="I1748" s="30"/>
      <c r="J1748" s="30"/>
      <c r="K1748" s="31" t="str">
        <f>IF(D1748="","",ROUND(((F1748*I1748*'Műszaki adattábla'!$C$7/'Műszaki adattábla'!$C$8)+(G1748*I1748)+(H1748*I1748))/12*'Műszaki adattábla'!T1739,0))</f>
        <v/>
      </c>
      <c r="L1748" s="32" t="str">
        <f t="shared" si="59"/>
        <v/>
      </c>
    </row>
    <row r="1749" spans="2:12" ht="14.4" thickBot="1" x14ac:dyDescent="0.3">
      <c r="B1749" s="28" t="str">
        <f t="shared" si="58"/>
        <v/>
      </c>
      <c r="C1749" s="167" t="str">
        <f>IF(D1749="","",VLOOKUP(D1749,'Műszaki adattábla'!F:G,2,0))</f>
        <v/>
      </c>
      <c r="D1749" s="168" t="str">
        <f>IF('Műszaki adattábla'!F1740="","",'Műszaki adattábla'!F1740)</f>
        <v/>
      </c>
      <c r="E1749" s="169" t="str">
        <f>IF(D1749="","",VLOOKUP(D1749,'Műszaki adattábla'!F:R,13,0))</f>
        <v/>
      </c>
      <c r="F1749" s="29" t="str">
        <f>IF(D1749="","",VLOOKUP(D1749,'Műszaki adattábla'!F:M,8,0))</f>
        <v/>
      </c>
      <c r="G1749" s="29" t="str">
        <f>IF(D1749="","",IF('Műszaki adattábla'!L1740="20-99",IF('Műszaki adattábla'!O1740="","Nem adott meg lekötött teljesítményt",VLOOKUP(D1749,'Műszaki adattábla'!F:O,10,0)),0))</f>
        <v/>
      </c>
      <c r="H1749" s="29" t="str">
        <f>IF(D1749="","",VLOOKUP(D1749,'Műszaki adattábla'!F:P,11,0))</f>
        <v/>
      </c>
      <c r="I1749" s="30"/>
      <c r="J1749" s="30"/>
      <c r="K1749" s="31" t="str">
        <f>IF(D1749="","",ROUND(((F1749*I1749*'Műszaki adattábla'!$C$7/'Műszaki adattábla'!$C$8)+(G1749*I1749)+(H1749*I1749))/12*'Műszaki adattábla'!T1740,0))</f>
        <v/>
      </c>
      <c r="L1749" s="32" t="str">
        <f t="shared" si="59"/>
        <v/>
      </c>
    </row>
    <row r="1750" spans="2:12" ht="14.4" thickBot="1" x14ac:dyDescent="0.3">
      <c r="B1750" s="28" t="str">
        <f t="shared" si="58"/>
        <v/>
      </c>
      <c r="C1750" s="167" t="str">
        <f>IF(D1750="","",VLOOKUP(D1750,'Műszaki adattábla'!F:G,2,0))</f>
        <v/>
      </c>
      <c r="D1750" s="168" t="str">
        <f>IF('Műszaki adattábla'!F1741="","",'Műszaki adattábla'!F1741)</f>
        <v/>
      </c>
      <c r="E1750" s="169" t="str">
        <f>IF(D1750="","",VLOOKUP(D1750,'Műszaki adattábla'!F:R,13,0))</f>
        <v/>
      </c>
      <c r="F1750" s="29" t="str">
        <f>IF(D1750="","",VLOOKUP(D1750,'Műszaki adattábla'!F:M,8,0))</f>
        <v/>
      </c>
      <c r="G1750" s="29" t="str">
        <f>IF(D1750="","",IF('Műszaki adattábla'!L1741="20-99",IF('Műszaki adattábla'!O1741="","Nem adott meg lekötött teljesítményt",VLOOKUP(D1750,'Műszaki adattábla'!F:O,10,0)),0))</f>
        <v/>
      </c>
      <c r="H1750" s="29" t="str">
        <f>IF(D1750="","",VLOOKUP(D1750,'Műszaki adattábla'!F:P,11,0))</f>
        <v/>
      </c>
      <c r="I1750" s="30"/>
      <c r="J1750" s="30"/>
      <c r="K1750" s="31" t="str">
        <f>IF(D1750="","",ROUND(((F1750*I1750*'Műszaki adattábla'!$C$7/'Műszaki adattábla'!$C$8)+(G1750*I1750)+(H1750*I1750))/12*'Műszaki adattábla'!T1741,0))</f>
        <v/>
      </c>
      <c r="L1750" s="32" t="str">
        <f t="shared" si="59"/>
        <v/>
      </c>
    </row>
    <row r="1751" spans="2:12" ht="14.4" thickBot="1" x14ac:dyDescent="0.3">
      <c r="B1751" s="28" t="str">
        <f t="shared" si="58"/>
        <v/>
      </c>
      <c r="C1751" s="167" t="str">
        <f>IF(D1751="","",VLOOKUP(D1751,'Műszaki adattábla'!F:G,2,0))</f>
        <v/>
      </c>
      <c r="D1751" s="168" t="str">
        <f>IF('Műszaki adattábla'!F1742="","",'Műszaki adattábla'!F1742)</f>
        <v/>
      </c>
      <c r="E1751" s="169" t="str">
        <f>IF(D1751="","",VLOOKUP(D1751,'Műszaki adattábla'!F:R,13,0))</f>
        <v/>
      </c>
      <c r="F1751" s="29" t="str">
        <f>IF(D1751="","",VLOOKUP(D1751,'Műszaki adattábla'!F:M,8,0))</f>
        <v/>
      </c>
      <c r="G1751" s="29" t="str">
        <f>IF(D1751="","",IF('Műszaki adattábla'!L1742="20-99",IF('Műszaki adattábla'!O1742="","Nem adott meg lekötött teljesítményt",VLOOKUP(D1751,'Műszaki adattábla'!F:O,10,0)),0))</f>
        <v/>
      </c>
      <c r="H1751" s="29" t="str">
        <f>IF(D1751="","",VLOOKUP(D1751,'Műszaki adattábla'!F:P,11,0))</f>
        <v/>
      </c>
      <c r="I1751" s="30"/>
      <c r="J1751" s="30"/>
      <c r="K1751" s="31" t="str">
        <f>IF(D1751="","",ROUND(((F1751*I1751*'Műszaki adattábla'!$C$7/'Műszaki adattábla'!$C$8)+(G1751*I1751)+(H1751*I1751))/12*'Műszaki adattábla'!T1742,0))</f>
        <v/>
      </c>
      <c r="L1751" s="32" t="str">
        <f t="shared" si="59"/>
        <v/>
      </c>
    </row>
    <row r="1752" spans="2:12" ht="14.4" thickBot="1" x14ac:dyDescent="0.3">
      <c r="B1752" s="28" t="str">
        <f t="shared" ref="B1752:B1813" si="60">IF(D1752="","",B1751+1)</f>
        <v/>
      </c>
      <c r="C1752" s="167" t="str">
        <f>IF(D1752="","",VLOOKUP(D1752,'Műszaki adattábla'!F:G,2,0))</f>
        <v/>
      </c>
      <c r="D1752" s="168" t="str">
        <f>IF('Műszaki adattábla'!F1743="","",'Műszaki adattábla'!F1743)</f>
        <v/>
      </c>
      <c r="E1752" s="169" t="str">
        <f>IF(D1752="","",VLOOKUP(D1752,'Műszaki adattábla'!F:R,13,0))</f>
        <v/>
      </c>
      <c r="F1752" s="29" t="str">
        <f>IF(D1752="","",VLOOKUP(D1752,'Műszaki adattábla'!F:M,8,0))</f>
        <v/>
      </c>
      <c r="G1752" s="29" t="str">
        <f>IF(D1752="","",IF('Műszaki adattábla'!L1743="20-99",IF('Műszaki adattábla'!O1743="","Nem adott meg lekötött teljesítményt",VLOOKUP(D1752,'Műszaki adattábla'!F:O,10,0)),0))</f>
        <v/>
      </c>
      <c r="H1752" s="29" t="str">
        <f>IF(D1752="","",VLOOKUP(D1752,'Műszaki adattábla'!F:P,11,0))</f>
        <v/>
      </c>
      <c r="I1752" s="30"/>
      <c r="J1752" s="30"/>
      <c r="K1752" s="31" t="str">
        <f>IF(D1752="","",ROUND(((F1752*I1752*'Műszaki adattábla'!$C$7/'Műszaki adattábla'!$C$8)+(G1752*I1752)+(H1752*I1752))/12*'Műszaki adattábla'!T1743,0))</f>
        <v/>
      </c>
      <c r="L1752" s="32" t="str">
        <f t="shared" ref="L1752:L1813" si="61">IF(D1752="","",ROUND((J1752/1000)*E1752,0))</f>
        <v/>
      </c>
    </row>
    <row r="1753" spans="2:12" ht="14.4" thickBot="1" x14ac:dyDescent="0.3">
      <c r="B1753" s="28" t="str">
        <f t="shared" si="60"/>
        <v/>
      </c>
      <c r="C1753" s="167" t="str">
        <f>IF(D1753="","",VLOOKUP(D1753,'Műszaki adattábla'!F:G,2,0))</f>
        <v/>
      </c>
      <c r="D1753" s="168" t="str">
        <f>IF('Műszaki adattábla'!F1744="","",'Műszaki adattábla'!F1744)</f>
        <v/>
      </c>
      <c r="E1753" s="169" t="str">
        <f>IF(D1753="","",VLOOKUP(D1753,'Műszaki adattábla'!F:R,13,0))</f>
        <v/>
      </c>
      <c r="F1753" s="29" t="str">
        <f>IF(D1753="","",VLOOKUP(D1753,'Műszaki adattábla'!F:M,8,0))</f>
        <v/>
      </c>
      <c r="G1753" s="29" t="str">
        <f>IF(D1753="","",IF('Műszaki adattábla'!L1744="20-99",IF('Műszaki adattábla'!O1744="","Nem adott meg lekötött teljesítményt",VLOOKUP(D1753,'Műszaki adattábla'!F:O,10,0)),0))</f>
        <v/>
      </c>
      <c r="H1753" s="29" t="str">
        <f>IF(D1753="","",VLOOKUP(D1753,'Műszaki adattábla'!F:P,11,0))</f>
        <v/>
      </c>
      <c r="I1753" s="30"/>
      <c r="J1753" s="30"/>
      <c r="K1753" s="31" t="str">
        <f>IF(D1753="","",ROUND(((F1753*I1753*'Műszaki adattábla'!$C$7/'Műszaki adattábla'!$C$8)+(G1753*I1753)+(H1753*I1753))/12*'Műszaki adattábla'!T1744,0))</f>
        <v/>
      </c>
      <c r="L1753" s="32" t="str">
        <f t="shared" si="61"/>
        <v/>
      </c>
    </row>
    <row r="1754" spans="2:12" ht="14.4" thickBot="1" x14ac:dyDescent="0.3">
      <c r="B1754" s="28" t="str">
        <f t="shared" si="60"/>
        <v/>
      </c>
      <c r="C1754" s="167" t="str">
        <f>IF(D1754="","",VLOOKUP(D1754,'Műszaki adattábla'!F:G,2,0))</f>
        <v/>
      </c>
      <c r="D1754" s="168" t="str">
        <f>IF('Műszaki adattábla'!F1745="","",'Műszaki adattábla'!F1745)</f>
        <v/>
      </c>
      <c r="E1754" s="169" t="str">
        <f>IF(D1754="","",VLOOKUP(D1754,'Műszaki adattábla'!F:R,13,0))</f>
        <v/>
      </c>
      <c r="F1754" s="29" t="str">
        <f>IF(D1754="","",VLOOKUP(D1754,'Műszaki adattábla'!F:M,8,0))</f>
        <v/>
      </c>
      <c r="G1754" s="29" t="str">
        <f>IF(D1754="","",IF('Műszaki adattábla'!L1745="20-99",IF('Műszaki adattábla'!O1745="","Nem adott meg lekötött teljesítményt",VLOOKUP(D1754,'Műszaki adattábla'!F:O,10,0)),0))</f>
        <v/>
      </c>
      <c r="H1754" s="29" t="str">
        <f>IF(D1754="","",VLOOKUP(D1754,'Műszaki adattábla'!F:P,11,0))</f>
        <v/>
      </c>
      <c r="I1754" s="30"/>
      <c r="J1754" s="30"/>
      <c r="K1754" s="31" t="str">
        <f>IF(D1754="","",ROUND(((F1754*I1754*'Műszaki adattábla'!$C$7/'Műszaki adattábla'!$C$8)+(G1754*I1754)+(H1754*I1754))/12*'Műszaki adattábla'!T1745,0))</f>
        <v/>
      </c>
      <c r="L1754" s="32" t="str">
        <f t="shared" si="61"/>
        <v/>
      </c>
    </row>
    <row r="1755" spans="2:12" ht="14.4" thickBot="1" x14ac:dyDescent="0.3">
      <c r="B1755" s="28" t="str">
        <f t="shared" si="60"/>
        <v/>
      </c>
      <c r="C1755" s="167" t="str">
        <f>IF(D1755="","",VLOOKUP(D1755,'Műszaki adattábla'!F:G,2,0))</f>
        <v/>
      </c>
      <c r="D1755" s="168" t="str">
        <f>IF('Műszaki adattábla'!F1746="","",'Műszaki adattábla'!F1746)</f>
        <v/>
      </c>
      <c r="E1755" s="169" t="str">
        <f>IF(D1755="","",VLOOKUP(D1755,'Műszaki adattábla'!F:R,13,0))</f>
        <v/>
      </c>
      <c r="F1755" s="29" t="str">
        <f>IF(D1755="","",VLOOKUP(D1755,'Műszaki adattábla'!F:M,8,0))</f>
        <v/>
      </c>
      <c r="G1755" s="29" t="str">
        <f>IF(D1755="","",IF('Műszaki adattábla'!L1746="20-99",IF('Műszaki adattábla'!O1746="","Nem adott meg lekötött teljesítményt",VLOOKUP(D1755,'Műszaki adattábla'!F:O,10,0)),0))</f>
        <v/>
      </c>
      <c r="H1755" s="29" t="str">
        <f>IF(D1755="","",VLOOKUP(D1755,'Műszaki adattábla'!F:P,11,0))</f>
        <v/>
      </c>
      <c r="I1755" s="30"/>
      <c r="J1755" s="30"/>
      <c r="K1755" s="31" t="str">
        <f>IF(D1755="","",ROUND(((F1755*I1755*'Műszaki adattábla'!$C$7/'Műszaki adattábla'!$C$8)+(G1755*I1755)+(H1755*I1755))/12*'Műszaki adattábla'!T1746,0))</f>
        <v/>
      </c>
      <c r="L1755" s="32" t="str">
        <f t="shared" si="61"/>
        <v/>
      </c>
    </row>
    <row r="1756" spans="2:12" ht="14.4" thickBot="1" x14ac:dyDescent="0.3">
      <c r="B1756" s="28" t="str">
        <f t="shared" si="60"/>
        <v/>
      </c>
      <c r="C1756" s="167" t="str">
        <f>IF(D1756="","",VLOOKUP(D1756,'Műszaki adattábla'!F:G,2,0))</f>
        <v/>
      </c>
      <c r="D1756" s="168" t="str">
        <f>IF('Műszaki adattábla'!F1747="","",'Műszaki adattábla'!F1747)</f>
        <v/>
      </c>
      <c r="E1756" s="169" t="str">
        <f>IF(D1756="","",VLOOKUP(D1756,'Műszaki adattábla'!F:R,13,0))</f>
        <v/>
      </c>
      <c r="F1756" s="29" t="str">
        <f>IF(D1756="","",VLOOKUP(D1756,'Műszaki adattábla'!F:M,8,0))</f>
        <v/>
      </c>
      <c r="G1756" s="29" t="str">
        <f>IF(D1756="","",IF('Műszaki adattábla'!L1747="20-99",IF('Műszaki adattábla'!O1747="","Nem adott meg lekötött teljesítményt",VLOOKUP(D1756,'Műszaki adattábla'!F:O,10,0)),0))</f>
        <v/>
      </c>
      <c r="H1756" s="29" t="str">
        <f>IF(D1756="","",VLOOKUP(D1756,'Műszaki adattábla'!F:P,11,0))</f>
        <v/>
      </c>
      <c r="I1756" s="30"/>
      <c r="J1756" s="30"/>
      <c r="K1756" s="31" t="str">
        <f>IF(D1756="","",ROUND(((F1756*I1756*'Műszaki adattábla'!$C$7/'Műszaki adattábla'!$C$8)+(G1756*I1756)+(H1756*I1756))/12*'Műszaki adattábla'!T1747,0))</f>
        <v/>
      </c>
      <c r="L1756" s="32" t="str">
        <f t="shared" si="61"/>
        <v/>
      </c>
    </row>
    <row r="1757" spans="2:12" ht="14.4" thickBot="1" x14ac:dyDescent="0.3">
      <c r="B1757" s="28" t="str">
        <f t="shared" si="60"/>
        <v/>
      </c>
      <c r="C1757" s="167" t="str">
        <f>IF(D1757="","",VLOOKUP(D1757,'Műszaki adattábla'!F:G,2,0))</f>
        <v/>
      </c>
      <c r="D1757" s="168" t="str">
        <f>IF('Műszaki adattábla'!F1748="","",'Műszaki adattábla'!F1748)</f>
        <v/>
      </c>
      <c r="E1757" s="169" t="str">
        <f>IF(D1757="","",VLOOKUP(D1757,'Műszaki adattábla'!F:R,13,0))</f>
        <v/>
      </c>
      <c r="F1757" s="29" t="str">
        <f>IF(D1757="","",VLOOKUP(D1757,'Műszaki adattábla'!F:M,8,0))</f>
        <v/>
      </c>
      <c r="G1757" s="29" t="str">
        <f>IF(D1757="","",IF('Műszaki adattábla'!L1748="20-99",IF('Műszaki adattábla'!O1748="","Nem adott meg lekötött teljesítményt",VLOOKUP(D1757,'Műszaki adattábla'!F:O,10,0)),0))</f>
        <v/>
      </c>
      <c r="H1757" s="29" t="str">
        <f>IF(D1757="","",VLOOKUP(D1757,'Műszaki adattábla'!F:P,11,0))</f>
        <v/>
      </c>
      <c r="I1757" s="30"/>
      <c r="J1757" s="30"/>
      <c r="K1757" s="31" t="str">
        <f>IF(D1757="","",ROUND(((F1757*I1757*'Műszaki adattábla'!$C$7/'Műszaki adattábla'!$C$8)+(G1757*I1757)+(H1757*I1757))/12*'Műszaki adattábla'!T1748,0))</f>
        <v/>
      </c>
      <c r="L1757" s="32" t="str">
        <f t="shared" si="61"/>
        <v/>
      </c>
    </row>
    <row r="1758" spans="2:12" ht="14.4" thickBot="1" x14ac:dyDescent="0.3">
      <c r="B1758" s="28" t="str">
        <f t="shared" si="60"/>
        <v/>
      </c>
      <c r="C1758" s="167" t="str">
        <f>IF(D1758="","",VLOOKUP(D1758,'Műszaki adattábla'!F:G,2,0))</f>
        <v/>
      </c>
      <c r="D1758" s="168" t="str">
        <f>IF('Műszaki adattábla'!F1749="","",'Műszaki adattábla'!F1749)</f>
        <v/>
      </c>
      <c r="E1758" s="169" t="str">
        <f>IF(D1758="","",VLOOKUP(D1758,'Műszaki adattábla'!F:R,13,0))</f>
        <v/>
      </c>
      <c r="F1758" s="29" t="str">
        <f>IF(D1758="","",VLOOKUP(D1758,'Műszaki adattábla'!F:M,8,0))</f>
        <v/>
      </c>
      <c r="G1758" s="29" t="str">
        <f>IF(D1758="","",IF('Műszaki adattábla'!L1749="20-99",IF('Műszaki adattábla'!O1749="","Nem adott meg lekötött teljesítményt",VLOOKUP(D1758,'Műszaki adattábla'!F:O,10,0)),0))</f>
        <v/>
      </c>
      <c r="H1758" s="29" t="str">
        <f>IF(D1758="","",VLOOKUP(D1758,'Műszaki adattábla'!F:P,11,0))</f>
        <v/>
      </c>
      <c r="I1758" s="30"/>
      <c r="J1758" s="30"/>
      <c r="K1758" s="31" t="str">
        <f>IF(D1758="","",ROUND(((F1758*I1758*'Műszaki adattábla'!$C$7/'Műszaki adattábla'!$C$8)+(G1758*I1758)+(H1758*I1758))/12*'Műszaki adattábla'!T1749,0))</f>
        <v/>
      </c>
      <c r="L1758" s="32" t="str">
        <f t="shared" si="61"/>
        <v/>
      </c>
    </row>
    <row r="1759" spans="2:12" ht="14.4" thickBot="1" x14ac:dyDescent="0.3">
      <c r="B1759" s="28" t="str">
        <f t="shared" si="60"/>
        <v/>
      </c>
      <c r="C1759" s="167" t="str">
        <f>IF(D1759="","",VLOOKUP(D1759,'Műszaki adattábla'!F:G,2,0))</f>
        <v/>
      </c>
      <c r="D1759" s="168" t="str">
        <f>IF('Műszaki adattábla'!F1750="","",'Műszaki adattábla'!F1750)</f>
        <v/>
      </c>
      <c r="E1759" s="169" t="str">
        <f>IF(D1759="","",VLOOKUP(D1759,'Műszaki adattábla'!F:R,13,0))</f>
        <v/>
      </c>
      <c r="F1759" s="29" t="str">
        <f>IF(D1759="","",VLOOKUP(D1759,'Műszaki adattábla'!F:M,8,0))</f>
        <v/>
      </c>
      <c r="G1759" s="29" t="str">
        <f>IF(D1759="","",IF('Műszaki adattábla'!L1750="20-99",IF('Műszaki adattábla'!O1750="","Nem adott meg lekötött teljesítményt",VLOOKUP(D1759,'Műszaki adattábla'!F:O,10,0)),0))</f>
        <v/>
      </c>
      <c r="H1759" s="29" t="str">
        <f>IF(D1759="","",VLOOKUP(D1759,'Műszaki adattábla'!F:P,11,0))</f>
        <v/>
      </c>
      <c r="I1759" s="30"/>
      <c r="J1759" s="30"/>
      <c r="K1759" s="31" t="str">
        <f>IF(D1759="","",ROUND(((F1759*I1759*'Műszaki adattábla'!$C$7/'Műszaki adattábla'!$C$8)+(G1759*I1759)+(H1759*I1759))/12*'Műszaki adattábla'!T1750,0))</f>
        <v/>
      </c>
      <c r="L1759" s="32" t="str">
        <f t="shared" si="61"/>
        <v/>
      </c>
    </row>
    <row r="1760" spans="2:12" ht="14.4" thickBot="1" x14ac:dyDescent="0.3">
      <c r="B1760" s="28" t="str">
        <f t="shared" si="60"/>
        <v/>
      </c>
      <c r="C1760" s="167" t="str">
        <f>IF(D1760="","",VLOOKUP(D1760,'Műszaki adattábla'!F:G,2,0))</f>
        <v/>
      </c>
      <c r="D1760" s="168" t="str">
        <f>IF('Műszaki adattábla'!F1751="","",'Műszaki adattábla'!F1751)</f>
        <v/>
      </c>
      <c r="E1760" s="169" t="str">
        <f>IF(D1760="","",VLOOKUP(D1760,'Műszaki adattábla'!F:R,13,0))</f>
        <v/>
      </c>
      <c r="F1760" s="29" t="str">
        <f>IF(D1760="","",VLOOKUP(D1760,'Műszaki adattábla'!F:M,8,0))</f>
        <v/>
      </c>
      <c r="G1760" s="29" t="str">
        <f>IF(D1760="","",IF('Műszaki adattábla'!L1751="20-99",IF('Műszaki adattábla'!O1751="","Nem adott meg lekötött teljesítményt",VLOOKUP(D1760,'Műszaki adattábla'!F:O,10,0)),0))</f>
        <v/>
      </c>
      <c r="H1760" s="29" t="str">
        <f>IF(D1760="","",VLOOKUP(D1760,'Műszaki adattábla'!F:P,11,0))</f>
        <v/>
      </c>
      <c r="I1760" s="30"/>
      <c r="J1760" s="30"/>
      <c r="K1760" s="31" t="str">
        <f>IF(D1760="","",ROUND(((F1760*I1760*'Műszaki adattábla'!$C$7/'Műszaki adattábla'!$C$8)+(G1760*I1760)+(H1760*I1760))/12*'Műszaki adattábla'!T1751,0))</f>
        <v/>
      </c>
      <c r="L1760" s="32" t="str">
        <f t="shared" si="61"/>
        <v/>
      </c>
    </row>
    <row r="1761" spans="2:12" ht="14.4" thickBot="1" x14ac:dyDescent="0.3">
      <c r="B1761" s="28" t="str">
        <f t="shared" si="60"/>
        <v/>
      </c>
      <c r="C1761" s="167" t="str">
        <f>IF(D1761="","",VLOOKUP(D1761,'Műszaki adattábla'!F:G,2,0))</f>
        <v/>
      </c>
      <c r="D1761" s="168" t="str">
        <f>IF('Műszaki adattábla'!F1752="","",'Műszaki adattábla'!F1752)</f>
        <v/>
      </c>
      <c r="E1761" s="169" t="str">
        <f>IF(D1761="","",VLOOKUP(D1761,'Műszaki adattábla'!F:R,13,0))</f>
        <v/>
      </c>
      <c r="F1761" s="29" t="str">
        <f>IF(D1761="","",VLOOKUP(D1761,'Műszaki adattábla'!F:M,8,0))</f>
        <v/>
      </c>
      <c r="G1761" s="29" t="str">
        <f>IF(D1761="","",IF('Műszaki adattábla'!L1752="20-99",IF('Műszaki adattábla'!O1752="","Nem adott meg lekötött teljesítményt",VLOOKUP(D1761,'Műszaki adattábla'!F:O,10,0)),0))</f>
        <v/>
      </c>
      <c r="H1761" s="29" t="str">
        <f>IF(D1761="","",VLOOKUP(D1761,'Műszaki adattábla'!F:P,11,0))</f>
        <v/>
      </c>
      <c r="I1761" s="30"/>
      <c r="J1761" s="30"/>
      <c r="K1761" s="31" t="str">
        <f>IF(D1761="","",ROUND(((F1761*I1761*'Műszaki adattábla'!$C$7/'Műszaki adattábla'!$C$8)+(G1761*I1761)+(H1761*I1761))/12*'Műszaki adattábla'!T1752,0))</f>
        <v/>
      </c>
      <c r="L1761" s="32" t="str">
        <f t="shared" si="61"/>
        <v/>
      </c>
    </row>
    <row r="1762" spans="2:12" ht="14.4" thickBot="1" x14ac:dyDescent="0.3">
      <c r="B1762" s="28" t="str">
        <f t="shared" si="60"/>
        <v/>
      </c>
      <c r="C1762" s="167" t="str">
        <f>IF(D1762="","",VLOOKUP(D1762,'Műszaki adattábla'!F:G,2,0))</f>
        <v/>
      </c>
      <c r="D1762" s="168" t="str">
        <f>IF('Műszaki adattábla'!F1753="","",'Műszaki adattábla'!F1753)</f>
        <v/>
      </c>
      <c r="E1762" s="169" t="str">
        <f>IF(D1762="","",VLOOKUP(D1762,'Műszaki adattábla'!F:R,13,0))</f>
        <v/>
      </c>
      <c r="F1762" s="29" t="str">
        <f>IF(D1762="","",VLOOKUP(D1762,'Műszaki adattábla'!F:M,8,0))</f>
        <v/>
      </c>
      <c r="G1762" s="29" t="str">
        <f>IF(D1762="","",IF('Műszaki adattábla'!L1753="20-99",IF('Műszaki adattábla'!O1753="","Nem adott meg lekötött teljesítményt",VLOOKUP(D1762,'Műszaki adattábla'!F:O,10,0)),0))</f>
        <v/>
      </c>
      <c r="H1762" s="29" t="str">
        <f>IF(D1762="","",VLOOKUP(D1762,'Műszaki adattábla'!F:P,11,0))</f>
        <v/>
      </c>
      <c r="I1762" s="30"/>
      <c r="J1762" s="30"/>
      <c r="K1762" s="31" t="str">
        <f>IF(D1762="","",ROUND(((F1762*I1762*'Műszaki adattábla'!$C$7/'Műszaki adattábla'!$C$8)+(G1762*I1762)+(H1762*I1762))/12*'Műszaki adattábla'!T1753,0))</f>
        <v/>
      </c>
      <c r="L1762" s="32" t="str">
        <f t="shared" si="61"/>
        <v/>
      </c>
    </row>
    <row r="1763" spans="2:12" ht="14.4" thickBot="1" x14ac:dyDescent="0.3">
      <c r="B1763" s="28" t="str">
        <f t="shared" si="60"/>
        <v/>
      </c>
      <c r="C1763" s="167" t="str">
        <f>IF(D1763="","",VLOOKUP(D1763,'Műszaki adattábla'!F:G,2,0))</f>
        <v/>
      </c>
      <c r="D1763" s="168" t="str">
        <f>IF('Műszaki adattábla'!F1754="","",'Műszaki adattábla'!F1754)</f>
        <v/>
      </c>
      <c r="E1763" s="169" t="str">
        <f>IF(D1763="","",VLOOKUP(D1763,'Műszaki adattábla'!F:R,13,0))</f>
        <v/>
      </c>
      <c r="F1763" s="29" t="str">
        <f>IF(D1763="","",VLOOKUP(D1763,'Műszaki adattábla'!F:M,8,0))</f>
        <v/>
      </c>
      <c r="G1763" s="29" t="str">
        <f>IF(D1763="","",IF('Műszaki adattábla'!L1754="20-99",IF('Műszaki adattábla'!O1754="","Nem adott meg lekötött teljesítményt",VLOOKUP(D1763,'Műszaki adattábla'!F:O,10,0)),0))</f>
        <v/>
      </c>
      <c r="H1763" s="29" t="str">
        <f>IF(D1763="","",VLOOKUP(D1763,'Műszaki adattábla'!F:P,11,0))</f>
        <v/>
      </c>
      <c r="I1763" s="30"/>
      <c r="J1763" s="30"/>
      <c r="K1763" s="31" t="str">
        <f>IF(D1763="","",ROUND(((F1763*I1763*'Műszaki adattábla'!$C$7/'Műszaki adattábla'!$C$8)+(G1763*I1763)+(H1763*I1763))/12*'Műszaki adattábla'!T1754,0))</f>
        <v/>
      </c>
      <c r="L1763" s="32" t="str">
        <f t="shared" si="61"/>
        <v/>
      </c>
    </row>
    <row r="1764" spans="2:12" ht="14.4" thickBot="1" x14ac:dyDescent="0.3">
      <c r="B1764" s="28" t="str">
        <f t="shared" si="60"/>
        <v/>
      </c>
      <c r="C1764" s="167" t="str">
        <f>IF(D1764="","",VLOOKUP(D1764,'Műszaki adattábla'!F:G,2,0))</f>
        <v/>
      </c>
      <c r="D1764" s="168" t="str">
        <f>IF('Műszaki adattábla'!F1755="","",'Műszaki adattábla'!F1755)</f>
        <v/>
      </c>
      <c r="E1764" s="169" t="str">
        <f>IF(D1764="","",VLOOKUP(D1764,'Műszaki adattábla'!F:R,13,0))</f>
        <v/>
      </c>
      <c r="F1764" s="29" t="str">
        <f>IF(D1764="","",VLOOKUP(D1764,'Műszaki adattábla'!F:M,8,0))</f>
        <v/>
      </c>
      <c r="G1764" s="29" t="str">
        <f>IF(D1764="","",IF('Műszaki adattábla'!L1755="20-99",IF('Műszaki adattábla'!O1755="","Nem adott meg lekötött teljesítményt",VLOOKUP(D1764,'Műszaki adattábla'!F:O,10,0)),0))</f>
        <v/>
      </c>
      <c r="H1764" s="29" t="str">
        <f>IF(D1764="","",VLOOKUP(D1764,'Műszaki adattábla'!F:P,11,0))</f>
        <v/>
      </c>
      <c r="I1764" s="30"/>
      <c r="J1764" s="30"/>
      <c r="K1764" s="31" t="str">
        <f>IF(D1764="","",ROUND(((F1764*I1764*'Műszaki adattábla'!$C$7/'Műszaki adattábla'!$C$8)+(G1764*I1764)+(H1764*I1764))/12*'Műszaki adattábla'!T1755,0))</f>
        <v/>
      </c>
      <c r="L1764" s="32" t="str">
        <f t="shared" si="61"/>
        <v/>
      </c>
    </row>
    <row r="1765" spans="2:12" ht="14.4" thickBot="1" x14ac:dyDescent="0.3">
      <c r="B1765" s="28" t="str">
        <f t="shared" si="60"/>
        <v/>
      </c>
      <c r="C1765" s="167" t="str">
        <f>IF(D1765="","",VLOOKUP(D1765,'Műszaki adattábla'!F:G,2,0))</f>
        <v/>
      </c>
      <c r="D1765" s="168" t="str">
        <f>IF('Műszaki adattábla'!F1756="","",'Műszaki adattábla'!F1756)</f>
        <v/>
      </c>
      <c r="E1765" s="169" t="str">
        <f>IF(D1765="","",VLOOKUP(D1765,'Műszaki adattábla'!F:R,13,0))</f>
        <v/>
      </c>
      <c r="F1765" s="29" t="str">
        <f>IF(D1765="","",VLOOKUP(D1765,'Műszaki adattábla'!F:M,8,0))</f>
        <v/>
      </c>
      <c r="G1765" s="29" t="str">
        <f>IF(D1765="","",IF('Műszaki adattábla'!L1756="20-99",IF('Műszaki adattábla'!O1756="","Nem adott meg lekötött teljesítményt",VLOOKUP(D1765,'Műszaki adattábla'!F:O,10,0)),0))</f>
        <v/>
      </c>
      <c r="H1765" s="29" t="str">
        <f>IF(D1765="","",VLOOKUP(D1765,'Műszaki adattábla'!F:P,11,0))</f>
        <v/>
      </c>
      <c r="I1765" s="30"/>
      <c r="J1765" s="30"/>
      <c r="K1765" s="31" t="str">
        <f>IF(D1765="","",ROUND(((F1765*I1765*'Műszaki adattábla'!$C$7/'Műszaki adattábla'!$C$8)+(G1765*I1765)+(H1765*I1765))/12*'Műszaki adattábla'!T1756,0))</f>
        <v/>
      </c>
      <c r="L1765" s="32" t="str">
        <f t="shared" si="61"/>
        <v/>
      </c>
    </row>
    <row r="1766" spans="2:12" ht="14.4" thickBot="1" x14ac:dyDescent="0.3">
      <c r="B1766" s="28" t="str">
        <f t="shared" si="60"/>
        <v/>
      </c>
      <c r="C1766" s="167" t="str">
        <f>IF(D1766="","",VLOOKUP(D1766,'Műszaki adattábla'!F:G,2,0))</f>
        <v/>
      </c>
      <c r="D1766" s="168" t="str">
        <f>IF('Műszaki adattábla'!F1757="","",'Műszaki adattábla'!F1757)</f>
        <v/>
      </c>
      <c r="E1766" s="169" t="str">
        <f>IF(D1766="","",VLOOKUP(D1766,'Műszaki adattábla'!F:R,13,0))</f>
        <v/>
      </c>
      <c r="F1766" s="29" t="str">
        <f>IF(D1766="","",VLOOKUP(D1766,'Műszaki adattábla'!F:M,8,0))</f>
        <v/>
      </c>
      <c r="G1766" s="29" t="str">
        <f>IF(D1766="","",IF('Műszaki adattábla'!L1757="20-99",IF('Műszaki adattábla'!O1757="","Nem adott meg lekötött teljesítményt",VLOOKUP(D1766,'Műszaki adattábla'!F:O,10,0)),0))</f>
        <v/>
      </c>
      <c r="H1766" s="29" t="str">
        <f>IF(D1766="","",VLOOKUP(D1766,'Műszaki adattábla'!F:P,11,0))</f>
        <v/>
      </c>
      <c r="I1766" s="30"/>
      <c r="J1766" s="30"/>
      <c r="K1766" s="31" t="str">
        <f>IF(D1766="","",ROUND(((F1766*I1766*'Műszaki adattábla'!$C$7/'Műszaki adattábla'!$C$8)+(G1766*I1766)+(H1766*I1766))/12*'Műszaki adattábla'!T1757,0))</f>
        <v/>
      </c>
      <c r="L1766" s="32" t="str">
        <f t="shared" si="61"/>
        <v/>
      </c>
    </row>
    <row r="1767" spans="2:12" ht="14.4" thickBot="1" x14ac:dyDescent="0.3">
      <c r="B1767" s="28" t="str">
        <f t="shared" si="60"/>
        <v/>
      </c>
      <c r="C1767" s="167" t="str">
        <f>IF(D1767="","",VLOOKUP(D1767,'Műszaki adattábla'!F:G,2,0))</f>
        <v/>
      </c>
      <c r="D1767" s="168" t="str">
        <f>IF('Műszaki adattábla'!F1758="","",'Műszaki adattábla'!F1758)</f>
        <v/>
      </c>
      <c r="E1767" s="169" t="str">
        <f>IF(D1767="","",VLOOKUP(D1767,'Műszaki adattábla'!F:R,13,0))</f>
        <v/>
      </c>
      <c r="F1767" s="29" t="str">
        <f>IF(D1767="","",VLOOKUP(D1767,'Műszaki adattábla'!F:M,8,0))</f>
        <v/>
      </c>
      <c r="G1767" s="29" t="str">
        <f>IF(D1767="","",IF('Műszaki adattábla'!L1758="20-99",IF('Műszaki adattábla'!O1758="","Nem adott meg lekötött teljesítményt",VLOOKUP(D1767,'Műszaki adattábla'!F:O,10,0)),0))</f>
        <v/>
      </c>
      <c r="H1767" s="29" t="str">
        <f>IF(D1767="","",VLOOKUP(D1767,'Műszaki adattábla'!F:P,11,0))</f>
        <v/>
      </c>
      <c r="I1767" s="30"/>
      <c r="J1767" s="30"/>
      <c r="K1767" s="31" t="str">
        <f>IF(D1767="","",ROUND(((F1767*I1767*'Műszaki adattábla'!$C$7/'Műszaki adattábla'!$C$8)+(G1767*I1767)+(H1767*I1767))/12*'Műszaki adattábla'!T1758,0))</f>
        <v/>
      </c>
      <c r="L1767" s="32" t="str">
        <f t="shared" si="61"/>
        <v/>
      </c>
    </row>
    <row r="1768" spans="2:12" ht="14.4" thickBot="1" x14ac:dyDescent="0.3">
      <c r="B1768" s="28" t="str">
        <f t="shared" si="60"/>
        <v/>
      </c>
      <c r="C1768" s="167" t="str">
        <f>IF(D1768="","",VLOOKUP(D1768,'Műszaki adattábla'!F:G,2,0))</f>
        <v/>
      </c>
      <c r="D1768" s="168" t="str">
        <f>IF('Műszaki adattábla'!F1759="","",'Műszaki adattábla'!F1759)</f>
        <v/>
      </c>
      <c r="E1768" s="169" t="str">
        <f>IF(D1768="","",VLOOKUP(D1768,'Műszaki adattábla'!F:R,13,0))</f>
        <v/>
      </c>
      <c r="F1768" s="29" t="str">
        <f>IF(D1768="","",VLOOKUP(D1768,'Műszaki adattábla'!F:M,8,0))</f>
        <v/>
      </c>
      <c r="G1768" s="29" t="str">
        <f>IF(D1768="","",IF('Műszaki adattábla'!L1759="20-99",IF('Műszaki adattábla'!O1759="","Nem adott meg lekötött teljesítményt",VLOOKUP(D1768,'Műszaki adattábla'!F:O,10,0)),0))</f>
        <v/>
      </c>
      <c r="H1768" s="29" t="str">
        <f>IF(D1768="","",VLOOKUP(D1768,'Műszaki adattábla'!F:P,11,0))</f>
        <v/>
      </c>
      <c r="I1768" s="30"/>
      <c r="J1768" s="30"/>
      <c r="K1768" s="31" t="str">
        <f>IF(D1768="","",ROUND(((F1768*I1768*'Műszaki adattábla'!$C$7/'Műszaki adattábla'!$C$8)+(G1768*I1768)+(H1768*I1768))/12*'Műszaki adattábla'!T1759,0))</f>
        <v/>
      </c>
      <c r="L1768" s="32" t="str">
        <f t="shared" si="61"/>
        <v/>
      </c>
    </row>
    <row r="1769" spans="2:12" ht="14.4" thickBot="1" x14ac:dyDescent="0.3">
      <c r="B1769" s="28" t="str">
        <f t="shared" si="60"/>
        <v/>
      </c>
      <c r="C1769" s="167" t="str">
        <f>IF(D1769="","",VLOOKUP(D1769,'Műszaki adattábla'!F:G,2,0))</f>
        <v/>
      </c>
      <c r="D1769" s="168" t="str">
        <f>IF('Műszaki adattábla'!F1760="","",'Műszaki adattábla'!F1760)</f>
        <v/>
      </c>
      <c r="E1769" s="169" t="str">
        <f>IF(D1769="","",VLOOKUP(D1769,'Műszaki adattábla'!F:R,13,0))</f>
        <v/>
      </c>
      <c r="F1769" s="29" t="str">
        <f>IF(D1769="","",VLOOKUP(D1769,'Műszaki adattábla'!F:M,8,0))</f>
        <v/>
      </c>
      <c r="G1769" s="29" t="str">
        <f>IF(D1769="","",IF('Műszaki adattábla'!L1760="20-99",IF('Műszaki adattábla'!O1760="","Nem adott meg lekötött teljesítményt",VLOOKUP(D1769,'Műszaki adattábla'!F:O,10,0)),0))</f>
        <v/>
      </c>
      <c r="H1769" s="29" t="str">
        <f>IF(D1769="","",VLOOKUP(D1769,'Műszaki adattábla'!F:P,11,0))</f>
        <v/>
      </c>
      <c r="I1769" s="30"/>
      <c r="J1769" s="30"/>
      <c r="K1769" s="31" t="str">
        <f>IF(D1769="","",ROUND(((F1769*I1769*'Műszaki adattábla'!$C$7/'Műszaki adattábla'!$C$8)+(G1769*I1769)+(H1769*I1769))/12*'Műszaki adattábla'!T1760,0))</f>
        <v/>
      </c>
      <c r="L1769" s="32" t="str">
        <f t="shared" si="61"/>
        <v/>
      </c>
    </row>
    <row r="1770" spans="2:12" ht="14.4" thickBot="1" x14ac:dyDescent="0.3">
      <c r="B1770" s="28" t="str">
        <f t="shared" si="60"/>
        <v/>
      </c>
      <c r="C1770" s="167" t="str">
        <f>IF(D1770="","",VLOOKUP(D1770,'Műszaki adattábla'!F:G,2,0))</f>
        <v/>
      </c>
      <c r="D1770" s="168" t="str">
        <f>IF('Műszaki adattábla'!F1761="","",'Műszaki adattábla'!F1761)</f>
        <v/>
      </c>
      <c r="E1770" s="169" t="str">
        <f>IF(D1770="","",VLOOKUP(D1770,'Műszaki adattábla'!F:R,13,0))</f>
        <v/>
      </c>
      <c r="F1770" s="29" t="str">
        <f>IF(D1770="","",VLOOKUP(D1770,'Műszaki adattábla'!F:M,8,0))</f>
        <v/>
      </c>
      <c r="G1770" s="29" t="str">
        <f>IF(D1770="","",IF('Műszaki adattábla'!L1761="20-99",IF('Műszaki adattábla'!O1761="","Nem adott meg lekötött teljesítményt",VLOOKUP(D1770,'Műszaki adattábla'!F:O,10,0)),0))</f>
        <v/>
      </c>
      <c r="H1770" s="29" t="str">
        <f>IF(D1770="","",VLOOKUP(D1770,'Műszaki adattábla'!F:P,11,0))</f>
        <v/>
      </c>
      <c r="I1770" s="30"/>
      <c r="J1770" s="30"/>
      <c r="K1770" s="31" t="str">
        <f>IF(D1770="","",ROUND(((F1770*I1770*'Műszaki adattábla'!$C$7/'Műszaki adattábla'!$C$8)+(G1770*I1770)+(H1770*I1770))/12*'Műszaki adattábla'!T1761,0))</f>
        <v/>
      </c>
      <c r="L1770" s="32" t="str">
        <f t="shared" si="61"/>
        <v/>
      </c>
    </row>
    <row r="1771" spans="2:12" ht="14.4" thickBot="1" x14ac:dyDescent="0.3">
      <c r="B1771" s="28" t="str">
        <f t="shared" si="60"/>
        <v/>
      </c>
      <c r="C1771" s="167" t="str">
        <f>IF(D1771="","",VLOOKUP(D1771,'Műszaki adattábla'!F:G,2,0))</f>
        <v/>
      </c>
      <c r="D1771" s="168" t="str">
        <f>IF('Műszaki adattábla'!F1762="","",'Műszaki adattábla'!F1762)</f>
        <v/>
      </c>
      <c r="E1771" s="169" t="str">
        <f>IF(D1771="","",VLOOKUP(D1771,'Műszaki adattábla'!F:R,13,0))</f>
        <v/>
      </c>
      <c r="F1771" s="29" t="str">
        <f>IF(D1771="","",VLOOKUP(D1771,'Műszaki adattábla'!F:M,8,0))</f>
        <v/>
      </c>
      <c r="G1771" s="29" t="str">
        <f>IF(D1771="","",IF('Műszaki adattábla'!L1762="20-99",IF('Műszaki adattábla'!O1762="","Nem adott meg lekötött teljesítményt",VLOOKUP(D1771,'Műszaki adattábla'!F:O,10,0)),0))</f>
        <v/>
      </c>
      <c r="H1771" s="29" t="str">
        <f>IF(D1771="","",VLOOKUP(D1771,'Műszaki adattábla'!F:P,11,0))</f>
        <v/>
      </c>
      <c r="I1771" s="30"/>
      <c r="J1771" s="30"/>
      <c r="K1771" s="31" t="str">
        <f>IF(D1771="","",ROUND(((F1771*I1771*'Műszaki adattábla'!$C$7/'Műszaki adattábla'!$C$8)+(G1771*I1771)+(H1771*I1771))/12*'Műszaki adattábla'!T1762,0))</f>
        <v/>
      </c>
      <c r="L1771" s="32" t="str">
        <f t="shared" si="61"/>
        <v/>
      </c>
    </row>
    <row r="1772" spans="2:12" ht="14.4" thickBot="1" x14ac:dyDescent="0.3">
      <c r="B1772" s="28" t="str">
        <f t="shared" si="60"/>
        <v/>
      </c>
      <c r="C1772" s="167" t="str">
        <f>IF(D1772="","",VLOOKUP(D1772,'Műszaki adattábla'!F:G,2,0))</f>
        <v/>
      </c>
      <c r="D1772" s="168" t="str">
        <f>IF('Műszaki adattábla'!F1763="","",'Műszaki adattábla'!F1763)</f>
        <v/>
      </c>
      <c r="E1772" s="169" t="str">
        <f>IF(D1772="","",VLOOKUP(D1772,'Műszaki adattábla'!F:R,13,0))</f>
        <v/>
      </c>
      <c r="F1772" s="29" t="str">
        <f>IF(D1772="","",VLOOKUP(D1772,'Műszaki adattábla'!F:M,8,0))</f>
        <v/>
      </c>
      <c r="G1772" s="29" t="str">
        <f>IF(D1772="","",IF('Műszaki adattábla'!L1763="20-99",IF('Műszaki adattábla'!O1763="","Nem adott meg lekötött teljesítményt",VLOOKUP(D1772,'Műszaki adattábla'!F:O,10,0)),0))</f>
        <v/>
      </c>
      <c r="H1772" s="29" t="str">
        <f>IF(D1772="","",VLOOKUP(D1772,'Műszaki adattábla'!F:P,11,0))</f>
        <v/>
      </c>
      <c r="I1772" s="30"/>
      <c r="J1772" s="30"/>
      <c r="K1772" s="31" t="str">
        <f>IF(D1772="","",ROUND(((F1772*I1772*'Műszaki adattábla'!$C$7/'Műszaki adattábla'!$C$8)+(G1772*I1772)+(H1772*I1772))/12*'Műszaki adattábla'!T1763,0))</f>
        <v/>
      </c>
      <c r="L1772" s="32" t="str">
        <f t="shared" si="61"/>
        <v/>
      </c>
    </row>
    <row r="1773" spans="2:12" ht="14.4" thickBot="1" x14ac:dyDescent="0.3">
      <c r="B1773" s="28" t="str">
        <f t="shared" si="60"/>
        <v/>
      </c>
      <c r="C1773" s="167" t="str">
        <f>IF(D1773="","",VLOOKUP(D1773,'Műszaki adattábla'!F:G,2,0))</f>
        <v/>
      </c>
      <c r="D1773" s="168" t="str">
        <f>IF('Műszaki adattábla'!F1764="","",'Műszaki adattábla'!F1764)</f>
        <v/>
      </c>
      <c r="E1773" s="169" t="str">
        <f>IF(D1773="","",VLOOKUP(D1773,'Műszaki adattábla'!F:R,13,0))</f>
        <v/>
      </c>
      <c r="F1773" s="29" t="str">
        <f>IF(D1773="","",VLOOKUP(D1773,'Műszaki adattábla'!F:M,8,0))</f>
        <v/>
      </c>
      <c r="G1773" s="29" t="str">
        <f>IF(D1773="","",IF('Műszaki adattábla'!L1764="20-99",IF('Műszaki adattábla'!O1764="","Nem adott meg lekötött teljesítményt",VLOOKUP(D1773,'Műszaki adattábla'!F:O,10,0)),0))</f>
        <v/>
      </c>
      <c r="H1773" s="29" t="str">
        <f>IF(D1773="","",VLOOKUP(D1773,'Műszaki adattábla'!F:P,11,0))</f>
        <v/>
      </c>
      <c r="I1773" s="30"/>
      <c r="J1773" s="30"/>
      <c r="K1773" s="31" t="str">
        <f>IF(D1773="","",ROUND(((F1773*I1773*'Műszaki adattábla'!$C$7/'Műszaki adattábla'!$C$8)+(G1773*I1773)+(H1773*I1773))/12*'Műszaki adattábla'!T1764,0))</f>
        <v/>
      </c>
      <c r="L1773" s="32" t="str">
        <f t="shared" si="61"/>
        <v/>
      </c>
    </row>
    <row r="1774" spans="2:12" ht="14.4" thickBot="1" x14ac:dyDescent="0.3">
      <c r="B1774" s="28" t="str">
        <f t="shared" si="60"/>
        <v/>
      </c>
      <c r="C1774" s="167" t="str">
        <f>IF(D1774="","",VLOOKUP(D1774,'Műszaki adattábla'!F:G,2,0))</f>
        <v/>
      </c>
      <c r="D1774" s="168" t="str">
        <f>IF('Műszaki adattábla'!F1765="","",'Műszaki adattábla'!F1765)</f>
        <v/>
      </c>
      <c r="E1774" s="169" t="str">
        <f>IF(D1774="","",VLOOKUP(D1774,'Műszaki adattábla'!F:R,13,0))</f>
        <v/>
      </c>
      <c r="F1774" s="29" t="str">
        <f>IF(D1774="","",VLOOKUP(D1774,'Műszaki adattábla'!F:M,8,0))</f>
        <v/>
      </c>
      <c r="G1774" s="29" t="str">
        <f>IF(D1774="","",IF('Műszaki adattábla'!L1765="20-99",IF('Műszaki adattábla'!O1765="","Nem adott meg lekötött teljesítményt",VLOOKUP(D1774,'Műszaki adattábla'!F:O,10,0)),0))</f>
        <v/>
      </c>
      <c r="H1774" s="29" t="str">
        <f>IF(D1774="","",VLOOKUP(D1774,'Műszaki adattábla'!F:P,11,0))</f>
        <v/>
      </c>
      <c r="I1774" s="30"/>
      <c r="J1774" s="30"/>
      <c r="K1774" s="31" t="str">
        <f>IF(D1774="","",ROUND(((F1774*I1774*'Műszaki adattábla'!$C$7/'Műszaki adattábla'!$C$8)+(G1774*I1774)+(H1774*I1774))/12*'Műszaki adattábla'!T1765,0))</f>
        <v/>
      </c>
      <c r="L1774" s="32" t="str">
        <f t="shared" si="61"/>
        <v/>
      </c>
    </row>
    <row r="1775" spans="2:12" ht="14.4" thickBot="1" x14ac:dyDescent="0.3">
      <c r="B1775" s="28" t="str">
        <f t="shared" si="60"/>
        <v/>
      </c>
      <c r="C1775" s="167" t="str">
        <f>IF(D1775="","",VLOOKUP(D1775,'Műszaki adattábla'!F:G,2,0))</f>
        <v/>
      </c>
      <c r="D1775" s="168" t="str">
        <f>IF('Műszaki adattábla'!F1766="","",'Műszaki adattábla'!F1766)</f>
        <v/>
      </c>
      <c r="E1775" s="169" t="str">
        <f>IF(D1775="","",VLOOKUP(D1775,'Műszaki adattábla'!F:R,13,0))</f>
        <v/>
      </c>
      <c r="F1775" s="29" t="str">
        <f>IF(D1775="","",VLOOKUP(D1775,'Műszaki adattábla'!F:M,8,0))</f>
        <v/>
      </c>
      <c r="G1775" s="29" t="str">
        <f>IF(D1775="","",IF('Műszaki adattábla'!L1766="20-99",IF('Műszaki adattábla'!O1766="","Nem adott meg lekötött teljesítményt",VLOOKUP(D1775,'Műszaki adattábla'!F:O,10,0)),0))</f>
        <v/>
      </c>
      <c r="H1775" s="29" t="str">
        <f>IF(D1775="","",VLOOKUP(D1775,'Műszaki adattábla'!F:P,11,0))</f>
        <v/>
      </c>
      <c r="I1775" s="30"/>
      <c r="J1775" s="30"/>
      <c r="K1775" s="31" t="str">
        <f>IF(D1775="","",ROUND(((F1775*I1775*'Műszaki adattábla'!$C$7/'Műszaki adattábla'!$C$8)+(G1775*I1775)+(H1775*I1775))/12*'Műszaki adattábla'!T1766,0))</f>
        <v/>
      </c>
      <c r="L1775" s="32" t="str">
        <f t="shared" si="61"/>
        <v/>
      </c>
    </row>
    <row r="1776" spans="2:12" ht="14.4" thickBot="1" x14ac:dyDescent="0.3">
      <c r="B1776" s="28" t="str">
        <f t="shared" si="60"/>
        <v/>
      </c>
      <c r="C1776" s="167" t="str">
        <f>IF(D1776="","",VLOOKUP(D1776,'Műszaki adattábla'!F:G,2,0))</f>
        <v/>
      </c>
      <c r="D1776" s="168" t="str">
        <f>IF('Műszaki adattábla'!F1767="","",'Műszaki adattábla'!F1767)</f>
        <v/>
      </c>
      <c r="E1776" s="169" t="str">
        <f>IF(D1776="","",VLOOKUP(D1776,'Műszaki adattábla'!F:R,13,0))</f>
        <v/>
      </c>
      <c r="F1776" s="29" t="str">
        <f>IF(D1776="","",VLOOKUP(D1776,'Műszaki adattábla'!F:M,8,0))</f>
        <v/>
      </c>
      <c r="G1776" s="29" t="str">
        <f>IF(D1776="","",IF('Műszaki adattábla'!L1767="20-99",IF('Műszaki adattábla'!O1767="","Nem adott meg lekötött teljesítményt",VLOOKUP(D1776,'Műszaki adattábla'!F:O,10,0)),0))</f>
        <v/>
      </c>
      <c r="H1776" s="29" t="str">
        <f>IF(D1776="","",VLOOKUP(D1776,'Műszaki adattábla'!F:P,11,0))</f>
        <v/>
      </c>
      <c r="I1776" s="30"/>
      <c r="J1776" s="30"/>
      <c r="K1776" s="31" t="str">
        <f>IF(D1776="","",ROUND(((F1776*I1776*'Műszaki adattábla'!$C$7/'Műszaki adattábla'!$C$8)+(G1776*I1776)+(H1776*I1776))/12*'Műszaki adattábla'!T1767,0))</f>
        <v/>
      </c>
      <c r="L1776" s="32" t="str">
        <f t="shared" si="61"/>
        <v/>
      </c>
    </row>
    <row r="1777" spans="2:12" ht="14.4" thickBot="1" x14ac:dyDescent="0.3">
      <c r="B1777" s="28" t="str">
        <f t="shared" si="60"/>
        <v/>
      </c>
      <c r="C1777" s="167" t="str">
        <f>IF(D1777="","",VLOOKUP(D1777,'Műszaki adattábla'!F:G,2,0))</f>
        <v/>
      </c>
      <c r="D1777" s="168" t="str">
        <f>IF('Műszaki adattábla'!F1768="","",'Műszaki adattábla'!F1768)</f>
        <v/>
      </c>
      <c r="E1777" s="169" t="str">
        <f>IF(D1777="","",VLOOKUP(D1777,'Műszaki adattábla'!F:R,13,0))</f>
        <v/>
      </c>
      <c r="F1777" s="29" t="str">
        <f>IF(D1777="","",VLOOKUP(D1777,'Műszaki adattábla'!F:M,8,0))</f>
        <v/>
      </c>
      <c r="G1777" s="29" t="str">
        <f>IF(D1777="","",IF('Műszaki adattábla'!L1768="20-99",IF('Műszaki adattábla'!O1768="","Nem adott meg lekötött teljesítményt",VLOOKUP(D1777,'Műszaki adattábla'!F:O,10,0)),0))</f>
        <v/>
      </c>
      <c r="H1777" s="29" t="str">
        <f>IF(D1777="","",VLOOKUP(D1777,'Műszaki adattábla'!F:P,11,0))</f>
        <v/>
      </c>
      <c r="I1777" s="30"/>
      <c r="J1777" s="30"/>
      <c r="K1777" s="31" t="str">
        <f>IF(D1777="","",ROUND(((F1777*I1777*'Műszaki adattábla'!$C$7/'Műszaki adattábla'!$C$8)+(G1777*I1777)+(H1777*I1777))/12*'Műszaki adattábla'!T1768,0))</f>
        <v/>
      </c>
      <c r="L1777" s="32" t="str">
        <f t="shared" si="61"/>
        <v/>
      </c>
    </row>
    <row r="1778" spans="2:12" ht="14.4" thickBot="1" x14ac:dyDescent="0.3">
      <c r="B1778" s="28" t="str">
        <f t="shared" si="60"/>
        <v/>
      </c>
      <c r="C1778" s="167" t="str">
        <f>IF(D1778="","",VLOOKUP(D1778,'Műszaki adattábla'!F:G,2,0))</f>
        <v/>
      </c>
      <c r="D1778" s="168" t="str">
        <f>IF('Műszaki adattábla'!F1769="","",'Műszaki adattábla'!F1769)</f>
        <v/>
      </c>
      <c r="E1778" s="169" t="str">
        <f>IF(D1778="","",VLOOKUP(D1778,'Műszaki adattábla'!F:R,13,0))</f>
        <v/>
      </c>
      <c r="F1778" s="29" t="str">
        <f>IF(D1778="","",VLOOKUP(D1778,'Műszaki adattábla'!F:M,8,0))</f>
        <v/>
      </c>
      <c r="G1778" s="29" t="str">
        <f>IF(D1778="","",IF('Műszaki adattábla'!L1769="20-99",IF('Műszaki adattábla'!O1769="","Nem adott meg lekötött teljesítményt",VLOOKUP(D1778,'Műszaki adattábla'!F:O,10,0)),0))</f>
        <v/>
      </c>
      <c r="H1778" s="29" t="str">
        <f>IF(D1778="","",VLOOKUP(D1778,'Műszaki adattábla'!F:P,11,0))</f>
        <v/>
      </c>
      <c r="I1778" s="30"/>
      <c r="J1778" s="30"/>
      <c r="K1778" s="31" t="str">
        <f>IF(D1778="","",ROUND(((F1778*I1778*'Műszaki adattábla'!$C$7/'Műszaki adattábla'!$C$8)+(G1778*I1778)+(H1778*I1778))/12*'Műszaki adattábla'!T1769,0))</f>
        <v/>
      </c>
      <c r="L1778" s="32" t="str">
        <f t="shared" si="61"/>
        <v/>
      </c>
    </row>
    <row r="1779" spans="2:12" ht="14.4" thickBot="1" x14ac:dyDescent="0.3">
      <c r="B1779" s="28" t="str">
        <f t="shared" si="60"/>
        <v/>
      </c>
      <c r="C1779" s="167" t="str">
        <f>IF(D1779="","",VLOOKUP(D1779,'Műszaki adattábla'!F:G,2,0))</f>
        <v/>
      </c>
      <c r="D1779" s="168" t="str">
        <f>IF('Műszaki adattábla'!F1770="","",'Műszaki adattábla'!F1770)</f>
        <v/>
      </c>
      <c r="E1779" s="169" t="str">
        <f>IF(D1779="","",VLOOKUP(D1779,'Műszaki adattábla'!F:R,13,0))</f>
        <v/>
      </c>
      <c r="F1779" s="29" t="str">
        <f>IF(D1779="","",VLOOKUP(D1779,'Műszaki adattábla'!F:M,8,0))</f>
        <v/>
      </c>
      <c r="G1779" s="29" t="str">
        <f>IF(D1779="","",IF('Műszaki adattábla'!L1770="20-99",IF('Műszaki adattábla'!O1770="","Nem adott meg lekötött teljesítményt",VLOOKUP(D1779,'Műszaki adattábla'!F:O,10,0)),0))</f>
        <v/>
      </c>
      <c r="H1779" s="29" t="str">
        <f>IF(D1779="","",VLOOKUP(D1779,'Műszaki adattábla'!F:P,11,0))</f>
        <v/>
      </c>
      <c r="I1779" s="30"/>
      <c r="J1779" s="30"/>
      <c r="K1779" s="31" t="str">
        <f>IF(D1779="","",ROUND(((F1779*I1779*'Műszaki adattábla'!$C$7/'Műszaki adattábla'!$C$8)+(G1779*I1779)+(H1779*I1779))/12*'Műszaki adattábla'!T1770,0))</f>
        <v/>
      </c>
      <c r="L1779" s="32" t="str">
        <f t="shared" si="61"/>
        <v/>
      </c>
    </row>
    <row r="1780" spans="2:12" ht="14.4" thickBot="1" x14ac:dyDescent="0.3">
      <c r="B1780" s="28" t="str">
        <f t="shared" si="60"/>
        <v/>
      </c>
      <c r="C1780" s="167" t="str">
        <f>IF(D1780="","",VLOOKUP(D1780,'Műszaki adattábla'!F:G,2,0))</f>
        <v/>
      </c>
      <c r="D1780" s="168" t="str">
        <f>IF('Műszaki adattábla'!F1771="","",'Műszaki adattábla'!F1771)</f>
        <v/>
      </c>
      <c r="E1780" s="169" t="str">
        <f>IF(D1780="","",VLOOKUP(D1780,'Műszaki adattábla'!F:R,13,0))</f>
        <v/>
      </c>
      <c r="F1780" s="29" t="str">
        <f>IF(D1780="","",VLOOKUP(D1780,'Műszaki adattábla'!F:M,8,0))</f>
        <v/>
      </c>
      <c r="G1780" s="29" t="str">
        <f>IF(D1780="","",IF('Műszaki adattábla'!L1771="20-99",IF('Műszaki adattábla'!O1771="","Nem adott meg lekötött teljesítményt",VLOOKUP(D1780,'Műszaki adattábla'!F:O,10,0)),0))</f>
        <v/>
      </c>
      <c r="H1780" s="29" t="str">
        <f>IF(D1780="","",VLOOKUP(D1780,'Műszaki adattábla'!F:P,11,0))</f>
        <v/>
      </c>
      <c r="I1780" s="30"/>
      <c r="J1780" s="30"/>
      <c r="K1780" s="31" t="str">
        <f>IF(D1780="","",ROUND(((F1780*I1780*'Műszaki adattábla'!$C$7/'Műszaki adattábla'!$C$8)+(G1780*I1780)+(H1780*I1780))/12*'Műszaki adattábla'!T1771,0))</f>
        <v/>
      </c>
      <c r="L1780" s="32" t="str">
        <f t="shared" si="61"/>
        <v/>
      </c>
    </row>
    <row r="1781" spans="2:12" ht="14.4" thickBot="1" x14ac:dyDescent="0.3">
      <c r="B1781" s="28" t="str">
        <f t="shared" si="60"/>
        <v/>
      </c>
      <c r="C1781" s="167" t="str">
        <f>IF(D1781="","",VLOOKUP(D1781,'Műszaki adattábla'!F:G,2,0))</f>
        <v/>
      </c>
      <c r="D1781" s="168" t="str">
        <f>IF('Műszaki adattábla'!F1772="","",'Műszaki adattábla'!F1772)</f>
        <v/>
      </c>
      <c r="E1781" s="169" t="str">
        <f>IF(D1781="","",VLOOKUP(D1781,'Műszaki adattábla'!F:R,13,0))</f>
        <v/>
      </c>
      <c r="F1781" s="29" t="str">
        <f>IF(D1781="","",VLOOKUP(D1781,'Műszaki adattábla'!F:M,8,0))</f>
        <v/>
      </c>
      <c r="G1781" s="29" t="str">
        <f>IF(D1781="","",IF('Műszaki adattábla'!L1772="20-99",IF('Műszaki adattábla'!O1772="","Nem adott meg lekötött teljesítményt",VLOOKUP(D1781,'Műszaki adattábla'!F:O,10,0)),0))</f>
        <v/>
      </c>
      <c r="H1781" s="29" t="str">
        <f>IF(D1781="","",VLOOKUP(D1781,'Műszaki adattábla'!F:P,11,0))</f>
        <v/>
      </c>
      <c r="I1781" s="30"/>
      <c r="J1781" s="30"/>
      <c r="K1781" s="31" t="str">
        <f>IF(D1781="","",ROUND(((F1781*I1781*'Műszaki adattábla'!$C$7/'Műszaki adattábla'!$C$8)+(G1781*I1781)+(H1781*I1781))/12*'Műszaki adattábla'!T1772,0))</f>
        <v/>
      </c>
      <c r="L1781" s="32" t="str">
        <f t="shared" si="61"/>
        <v/>
      </c>
    </row>
    <row r="1782" spans="2:12" ht="14.4" thickBot="1" x14ac:dyDescent="0.3">
      <c r="B1782" s="28" t="str">
        <f t="shared" si="60"/>
        <v/>
      </c>
      <c r="C1782" s="167" t="str">
        <f>IF(D1782="","",VLOOKUP(D1782,'Műszaki adattábla'!F:G,2,0))</f>
        <v/>
      </c>
      <c r="D1782" s="168" t="str">
        <f>IF('Műszaki adattábla'!F1773="","",'Műszaki adattábla'!F1773)</f>
        <v/>
      </c>
      <c r="E1782" s="169" t="str">
        <f>IF(D1782="","",VLOOKUP(D1782,'Műszaki adattábla'!F:R,13,0))</f>
        <v/>
      </c>
      <c r="F1782" s="29" t="str">
        <f>IF(D1782="","",VLOOKUP(D1782,'Műszaki adattábla'!F:M,8,0))</f>
        <v/>
      </c>
      <c r="G1782" s="29" t="str">
        <f>IF(D1782="","",IF('Műszaki adattábla'!L1773="20-99",IF('Műszaki adattábla'!O1773="","Nem adott meg lekötött teljesítményt",VLOOKUP(D1782,'Műszaki adattábla'!F:O,10,0)),0))</f>
        <v/>
      </c>
      <c r="H1782" s="29" t="str">
        <f>IF(D1782="","",VLOOKUP(D1782,'Műszaki adattábla'!F:P,11,0))</f>
        <v/>
      </c>
      <c r="I1782" s="30"/>
      <c r="J1782" s="30"/>
      <c r="K1782" s="31" t="str">
        <f>IF(D1782="","",ROUND(((F1782*I1782*'Műszaki adattábla'!$C$7/'Műszaki adattábla'!$C$8)+(G1782*I1782)+(H1782*I1782))/12*'Műszaki adattábla'!T1773,0))</f>
        <v/>
      </c>
      <c r="L1782" s="32" t="str">
        <f t="shared" si="61"/>
        <v/>
      </c>
    </row>
    <row r="1783" spans="2:12" ht="14.4" thickBot="1" x14ac:dyDescent="0.3">
      <c r="B1783" s="28" t="str">
        <f t="shared" si="60"/>
        <v/>
      </c>
      <c r="C1783" s="167" t="str">
        <f>IF(D1783="","",VLOOKUP(D1783,'Műszaki adattábla'!F:G,2,0))</f>
        <v/>
      </c>
      <c r="D1783" s="168" t="str">
        <f>IF('Műszaki adattábla'!F1774="","",'Műszaki adattábla'!F1774)</f>
        <v/>
      </c>
      <c r="E1783" s="169" t="str">
        <f>IF(D1783="","",VLOOKUP(D1783,'Műszaki adattábla'!F:R,13,0))</f>
        <v/>
      </c>
      <c r="F1783" s="29" t="str">
        <f>IF(D1783="","",VLOOKUP(D1783,'Műszaki adattábla'!F:M,8,0))</f>
        <v/>
      </c>
      <c r="G1783" s="29" t="str">
        <f>IF(D1783="","",IF('Műszaki adattábla'!L1774="20-99",IF('Műszaki adattábla'!O1774="","Nem adott meg lekötött teljesítményt",VLOOKUP(D1783,'Műszaki adattábla'!F:O,10,0)),0))</f>
        <v/>
      </c>
      <c r="H1783" s="29" t="str">
        <f>IF(D1783="","",VLOOKUP(D1783,'Műszaki adattábla'!F:P,11,0))</f>
        <v/>
      </c>
      <c r="I1783" s="30"/>
      <c r="J1783" s="30"/>
      <c r="K1783" s="31" t="str">
        <f>IF(D1783="","",ROUND(((F1783*I1783*'Műszaki adattábla'!$C$7/'Műszaki adattábla'!$C$8)+(G1783*I1783)+(H1783*I1783))/12*'Műszaki adattábla'!T1774,0))</f>
        <v/>
      </c>
      <c r="L1783" s="32" t="str">
        <f t="shared" si="61"/>
        <v/>
      </c>
    </row>
    <row r="1784" spans="2:12" ht="14.4" thickBot="1" x14ac:dyDescent="0.3">
      <c r="B1784" s="28" t="str">
        <f t="shared" si="60"/>
        <v/>
      </c>
      <c r="C1784" s="167" t="str">
        <f>IF(D1784="","",VLOOKUP(D1784,'Műszaki adattábla'!F:G,2,0))</f>
        <v/>
      </c>
      <c r="D1784" s="168" t="str">
        <f>IF('Műszaki adattábla'!F1775="","",'Műszaki adattábla'!F1775)</f>
        <v/>
      </c>
      <c r="E1784" s="169" t="str">
        <f>IF(D1784="","",VLOOKUP(D1784,'Műszaki adattábla'!F:R,13,0))</f>
        <v/>
      </c>
      <c r="F1784" s="29" t="str">
        <f>IF(D1784="","",VLOOKUP(D1784,'Műszaki adattábla'!F:M,8,0))</f>
        <v/>
      </c>
      <c r="G1784" s="29" t="str">
        <f>IF(D1784="","",IF('Műszaki adattábla'!L1775="20-99",IF('Műszaki adattábla'!O1775="","Nem adott meg lekötött teljesítményt",VLOOKUP(D1784,'Műszaki adattábla'!F:O,10,0)),0))</f>
        <v/>
      </c>
      <c r="H1784" s="29" t="str">
        <f>IF(D1784="","",VLOOKUP(D1784,'Műszaki adattábla'!F:P,11,0))</f>
        <v/>
      </c>
      <c r="I1784" s="30"/>
      <c r="J1784" s="30"/>
      <c r="K1784" s="31" t="str">
        <f>IF(D1784="","",ROUND(((F1784*I1784*'Műszaki adattábla'!$C$7/'Műszaki adattábla'!$C$8)+(G1784*I1784)+(H1784*I1784))/12*'Műszaki adattábla'!T1775,0))</f>
        <v/>
      </c>
      <c r="L1784" s="32" t="str">
        <f t="shared" si="61"/>
        <v/>
      </c>
    </row>
    <row r="1785" spans="2:12" ht="14.4" thickBot="1" x14ac:dyDescent="0.3">
      <c r="B1785" s="28" t="str">
        <f t="shared" si="60"/>
        <v/>
      </c>
      <c r="C1785" s="167" t="str">
        <f>IF(D1785="","",VLOOKUP(D1785,'Műszaki adattábla'!F:G,2,0))</f>
        <v/>
      </c>
      <c r="D1785" s="168" t="str">
        <f>IF('Műszaki adattábla'!F1776="","",'Műszaki adattábla'!F1776)</f>
        <v/>
      </c>
      <c r="E1785" s="169" t="str">
        <f>IF(D1785="","",VLOOKUP(D1785,'Műszaki adattábla'!F:R,13,0))</f>
        <v/>
      </c>
      <c r="F1785" s="29" t="str">
        <f>IF(D1785="","",VLOOKUP(D1785,'Műszaki adattábla'!F:M,8,0))</f>
        <v/>
      </c>
      <c r="G1785" s="29" t="str">
        <f>IF(D1785="","",IF('Műszaki adattábla'!L1776="20-99",IF('Műszaki adattábla'!O1776="","Nem adott meg lekötött teljesítményt",VLOOKUP(D1785,'Műszaki adattábla'!F:O,10,0)),0))</f>
        <v/>
      </c>
      <c r="H1785" s="29" t="str">
        <f>IF(D1785="","",VLOOKUP(D1785,'Műszaki adattábla'!F:P,11,0))</f>
        <v/>
      </c>
      <c r="I1785" s="30"/>
      <c r="J1785" s="30"/>
      <c r="K1785" s="31" t="str">
        <f>IF(D1785="","",ROUND(((F1785*I1785*'Műszaki adattábla'!$C$7/'Műszaki adattábla'!$C$8)+(G1785*I1785)+(H1785*I1785))/12*'Műszaki adattábla'!T1776,0))</f>
        <v/>
      </c>
      <c r="L1785" s="32" t="str">
        <f t="shared" si="61"/>
        <v/>
      </c>
    </row>
    <row r="1786" spans="2:12" ht="14.4" thickBot="1" x14ac:dyDescent="0.3">
      <c r="B1786" s="28" t="str">
        <f t="shared" si="60"/>
        <v/>
      </c>
      <c r="C1786" s="167" t="str">
        <f>IF(D1786="","",VLOOKUP(D1786,'Műszaki adattábla'!F:G,2,0))</f>
        <v/>
      </c>
      <c r="D1786" s="168" t="str">
        <f>IF('Műszaki adattábla'!F1777="","",'Műszaki adattábla'!F1777)</f>
        <v/>
      </c>
      <c r="E1786" s="169" t="str">
        <f>IF(D1786="","",VLOOKUP(D1786,'Műszaki adattábla'!F:R,13,0))</f>
        <v/>
      </c>
      <c r="F1786" s="29" t="str">
        <f>IF(D1786="","",VLOOKUP(D1786,'Műszaki adattábla'!F:M,8,0))</f>
        <v/>
      </c>
      <c r="G1786" s="29" t="str">
        <f>IF(D1786="","",IF('Műszaki adattábla'!L1777="20-99",IF('Műszaki adattábla'!O1777="","Nem adott meg lekötött teljesítményt",VLOOKUP(D1786,'Műszaki adattábla'!F:O,10,0)),0))</f>
        <v/>
      </c>
      <c r="H1786" s="29" t="str">
        <f>IF(D1786="","",VLOOKUP(D1786,'Műszaki adattábla'!F:P,11,0))</f>
        <v/>
      </c>
      <c r="I1786" s="30"/>
      <c r="J1786" s="30"/>
      <c r="K1786" s="31" t="str">
        <f>IF(D1786="","",ROUND(((F1786*I1786*'Műszaki adattábla'!$C$7/'Műszaki adattábla'!$C$8)+(G1786*I1786)+(H1786*I1786))/12*'Műszaki adattábla'!T1777,0))</f>
        <v/>
      </c>
      <c r="L1786" s="32" t="str">
        <f t="shared" si="61"/>
        <v/>
      </c>
    </row>
    <row r="1787" spans="2:12" ht="14.4" thickBot="1" x14ac:dyDescent="0.3">
      <c r="B1787" s="28" t="str">
        <f t="shared" si="60"/>
        <v/>
      </c>
      <c r="C1787" s="167" t="str">
        <f>IF(D1787="","",VLOOKUP(D1787,'Műszaki adattábla'!F:G,2,0))</f>
        <v/>
      </c>
      <c r="D1787" s="168" t="str">
        <f>IF('Műszaki adattábla'!F1778="","",'Műszaki adattábla'!F1778)</f>
        <v/>
      </c>
      <c r="E1787" s="169" t="str">
        <f>IF(D1787="","",VLOOKUP(D1787,'Műszaki adattábla'!F:R,13,0))</f>
        <v/>
      </c>
      <c r="F1787" s="29" t="str">
        <f>IF(D1787="","",VLOOKUP(D1787,'Műszaki adattábla'!F:M,8,0))</f>
        <v/>
      </c>
      <c r="G1787" s="29" t="str">
        <f>IF(D1787="","",IF('Műszaki adattábla'!L1778="20-99",IF('Műszaki adattábla'!O1778="","Nem adott meg lekötött teljesítményt",VLOOKUP(D1787,'Műszaki adattábla'!F:O,10,0)),0))</f>
        <v/>
      </c>
      <c r="H1787" s="29" t="str">
        <f>IF(D1787="","",VLOOKUP(D1787,'Műszaki adattábla'!F:P,11,0))</f>
        <v/>
      </c>
      <c r="I1787" s="30"/>
      <c r="J1787" s="30"/>
      <c r="K1787" s="31" t="str">
        <f>IF(D1787="","",ROUND(((F1787*I1787*'Műszaki adattábla'!$C$7/'Műszaki adattábla'!$C$8)+(G1787*I1787)+(H1787*I1787))/12*'Műszaki adattábla'!T1778,0))</f>
        <v/>
      </c>
      <c r="L1787" s="32" t="str">
        <f t="shared" si="61"/>
        <v/>
      </c>
    </row>
    <row r="1788" spans="2:12" ht="14.4" thickBot="1" x14ac:dyDescent="0.3">
      <c r="B1788" s="28" t="str">
        <f t="shared" si="60"/>
        <v/>
      </c>
      <c r="C1788" s="167" t="str">
        <f>IF(D1788="","",VLOOKUP(D1788,'Műszaki adattábla'!F:G,2,0))</f>
        <v/>
      </c>
      <c r="D1788" s="168" t="str">
        <f>IF('Műszaki adattábla'!F1779="","",'Műszaki adattábla'!F1779)</f>
        <v/>
      </c>
      <c r="E1788" s="169" t="str">
        <f>IF(D1788="","",VLOOKUP(D1788,'Műszaki adattábla'!F:R,13,0))</f>
        <v/>
      </c>
      <c r="F1788" s="29" t="str">
        <f>IF(D1788="","",VLOOKUP(D1788,'Műszaki adattábla'!F:M,8,0))</f>
        <v/>
      </c>
      <c r="G1788" s="29" t="str">
        <f>IF(D1788="","",IF('Műszaki adattábla'!L1779="20-99",IF('Műszaki adattábla'!O1779="","Nem adott meg lekötött teljesítményt",VLOOKUP(D1788,'Műszaki adattábla'!F:O,10,0)),0))</f>
        <v/>
      </c>
      <c r="H1788" s="29" t="str">
        <f>IF(D1788="","",VLOOKUP(D1788,'Műszaki adattábla'!F:P,11,0))</f>
        <v/>
      </c>
      <c r="I1788" s="30"/>
      <c r="J1788" s="30"/>
      <c r="K1788" s="31" t="str">
        <f>IF(D1788="","",ROUND(((F1788*I1788*'Műszaki adattábla'!$C$7/'Műszaki adattábla'!$C$8)+(G1788*I1788)+(H1788*I1788))/12*'Műszaki adattábla'!T1779,0))</f>
        <v/>
      </c>
      <c r="L1788" s="32" t="str">
        <f t="shared" si="61"/>
        <v/>
      </c>
    </row>
    <row r="1789" spans="2:12" ht="14.4" thickBot="1" x14ac:dyDescent="0.3">
      <c r="B1789" s="28" t="str">
        <f t="shared" si="60"/>
        <v/>
      </c>
      <c r="C1789" s="167" t="str">
        <f>IF(D1789="","",VLOOKUP(D1789,'Műszaki adattábla'!F:G,2,0))</f>
        <v/>
      </c>
      <c r="D1789" s="168" t="str">
        <f>IF('Műszaki adattábla'!F1780="","",'Műszaki adattábla'!F1780)</f>
        <v/>
      </c>
      <c r="E1789" s="169" t="str">
        <f>IF(D1789="","",VLOOKUP(D1789,'Műszaki adattábla'!F:R,13,0))</f>
        <v/>
      </c>
      <c r="F1789" s="29" t="str">
        <f>IF(D1789="","",VLOOKUP(D1789,'Műszaki adattábla'!F:M,8,0))</f>
        <v/>
      </c>
      <c r="G1789" s="29" t="str">
        <f>IF(D1789="","",IF('Műszaki adattábla'!L1780="20-99",IF('Műszaki adattábla'!O1780="","Nem adott meg lekötött teljesítményt",VLOOKUP(D1789,'Műszaki adattábla'!F:O,10,0)),0))</f>
        <v/>
      </c>
      <c r="H1789" s="29" t="str">
        <f>IF(D1789="","",VLOOKUP(D1789,'Műszaki adattábla'!F:P,11,0))</f>
        <v/>
      </c>
      <c r="I1789" s="30"/>
      <c r="J1789" s="30"/>
      <c r="K1789" s="31" t="str">
        <f>IF(D1789="","",ROUND(((F1789*I1789*'Műszaki adattábla'!$C$7/'Műszaki adattábla'!$C$8)+(G1789*I1789)+(H1789*I1789))/12*'Műszaki adattábla'!T1780,0))</f>
        <v/>
      </c>
      <c r="L1789" s="32" t="str">
        <f t="shared" si="61"/>
        <v/>
      </c>
    </row>
    <row r="1790" spans="2:12" ht="14.4" thickBot="1" x14ac:dyDescent="0.3">
      <c r="B1790" s="28" t="str">
        <f t="shared" si="60"/>
        <v/>
      </c>
      <c r="C1790" s="167" t="str">
        <f>IF(D1790="","",VLOOKUP(D1790,'Műszaki adattábla'!F:G,2,0))</f>
        <v/>
      </c>
      <c r="D1790" s="168" t="str">
        <f>IF('Műszaki adattábla'!F1781="","",'Műszaki adattábla'!F1781)</f>
        <v/>
      </c>
      <c r="E1790" s="169" t="str">
        <f>IF(D1790="","",VLOOKUP(D1790,'Műszaki adattábla'!F:R,13,0))</f>
        <v/>
      </c>
      <c r="F1790" s="29" t="str">
        <f>IF(D1790="","",VLOOKUP(D1790,'Műszaki adattábla'!F:M,8,0))</f>
        <v/>
      </c>
      <c r="G1790" s="29" t="str">
        <f>IF(D1790="","",IF('Műszaki adattábla'!L1781="20-99",IF('Műszaki adattábla'!O1781="","Nem adott meg lekötött teljesítményt",VLOOKUP(D1790,'Műszaki adattábla'!F:O,10,0)),0))</f>
        <v/>
      </c>
      <c r="H1790" s="29" t="str">
        <f>IF(D1790="","",VLOOKUP(D1790,'Műszaki adattábla'!F:P,11,0))</f>
        <v/>
      </c>
      <c r="I1790" s="30"/>
      <c r="J1790" s="30"/>
      <c r="K1790" s="31" t="str">
        <f>IF(D1790="","",ROUND(((F1790*I1790*'Műszaki adattábla'!$C$7/'Műszaki adattábla'!$C$8)+(G1790*I1790)+(H1790*I1790))/12*'Műszaki adattábla'!T1781,0))</f>
        <v/>
      </c>
      <c r="L1790" s="32" t="str">
        <f t="shared" si="61"/>
        <v/>
      </c>
    </row>
    <row r="1791" spans="2:12" ht="14.4" thickBot="1" x14ac:dyDescent="0.3">
      <c r="B1791" s="28" t="str">
        <f t="shared" si="60"/>
        <v/>
      </c>
      <c r="C1791" s="167" t="str">
        <f>IF(D1791="","",VLOOKUP(D1791,'Műszaki adattábla'!F:G,2,0))</f>
        <v/>
      </c>
      <c r="D1791" s="168" t="str">
        <f>IF('Műszaki adattábla'!F1782="","",'Műszaki adattábla'!F1782)</f>
        <v/>
      </c>
      <c r="E1791" s="169" t="str">
        <f>IF(D1791="","",VLOOKUP(D1791,'Műszaki adattábla'!F:R,13,0))</f>
        <v/>
      </c>
      <c r="F1791" s="29" t="str">
        <f>IF(D1791="","",VLOOKUP(D1791,'Műszaki adattábla'!F:M,8,0))</f>
        <v/>
      </c>
      <c r="G1791" s="29" t="str">
        <f>IF(D1791="","",IF('Műszaki adattábla'!L1782="20-99",IF('Műszaki adattábla'!O1782="","Nem adott meg lekötött teljesítményt",VLOOKUP(D1791,'Műszaki adattábla'!F:O,10,0)),0))</f>
        <v/>
      </c>
      <c r="H1791" s="29" t="str">
        <f>IF(D1791="","",VLOOKUP(D1791,'Műszaki adattábla'!F:P,11,0))</f>
        <v/>
      </c>
      <c r="I1791" s="30"/>
      <c r="J1791" s="30"/>
      <c r="K1791" s="31" t="str">
        <f>IF(D1791="","",ROUND(((F1791*I1791*'Műszaki adattábla'!$C$7/'Műszaki adattábla'!$C$8)+(G1791*I1791)+(H1791*I1791))/12*'Műszaki adattábla'!T1782,0))</f>
        <v/>
      </c>
      <c r="L1791" s="32" t="str">
        <f t="shared" si="61"/>
        <v/>
      </c>
    </row>
    <row r="1792" spans="2:12" ht="14.4" thickBot="1" x14ac:dyDescent="0.3">
      <c r="B1792" s="28" t="str">
        <f t="shared" si="60"/>
        <v/>
      </c>
      <c r="C1792" s="167" t="str">
        <f>IF(D1792="","",VLOOKUP(D1792,'Műszaki adattábla'!F:G,2,0))</f>
        <v/>
      </c>
      <c r="D1792" s="168" t="str">
        <f>IF('Műszaki adattábla'!F1783="","",'Műszaki adattábla'!F1783)</f>
        <v/>
      </c>
      <c r="E1792" s="169" t="str">
        <f>IF(D1792="","",VLOOKUP(D1792,'Műszaki adattábla'!F:R,13,0))</f>
        <v/>
      </c>
      <c r="F1792" s="29" t="str">
        <f>IF(D1792="","",VLOOKUP(D1792,'Műszaki adattábla'!F:M,8,0))</f>
        <v/>
      </c>
      <c r="G1792" s="29" t="str">
        <f>IF(D1792="","",IF('Műszaki adattábla'!L1783="20-99",IF('Műszaki adattábla'!O1783="","Nem adott meg lekötött teljesítményt",VLOOKUP(D1792,'Műszaki adattábla'!F:O,10,0)),0))</f>
        <v/>
      </c>
      <c r="H1792" s="29" t="str">
        <f>IF(D1792="","",VLOOKUP(D1792,'Műszaki adattábla'!F:P,11,0))</f>
        <v/>
      </c>
      <c r="I1792" s="30"/>
      <c r="J1792" s="30"/>
      <c r="K1792" s="31" t="str">
        <f>IF(D1792="","",ROUND(((F1792*I1792*'Műszaki adattábla'!$C$7/'Műszaki adattábla'!$C$8)+(G1792*I1792)+(H1792*I1792))/12*'Műszaki adattábla'!T1783,0))</f>
        <v/>
      </c>
      <c r="L1792" s="32" t="str">
        <f t="shared" si="61"/>
        <v/>
      </c>
    </row>
    <row r="1793" spans="2:12" ht="14.4" thickBot="1" x14ac:dyDescent="0.3">
      <c r="B1793" s="28" t="str">
        <f t="shared" si="60"/>
        <v/>
      </c>
      <c r="C1793" s="167" t="str">
        <f>IF(D1793="","",VLOOKUP(D1793,'Műszaki adattábla'!F:G,2,0))</f>
        <v/>
      </c>
      <c r="D1793" s="168" t="str">
        <f>IF('Műszaki adattábla'!F1784="","",'Műszaki adattábla'!F1784)</f>
        <v/>
      </c>
      <c r="E1793" s="169" t="str">
        <f>IF(D1793="","",VLOOKUP(D1793,'Műszaki adattábla'!F:R,13,0))</f>
        <v/>
      </c>
      <c r="F1793" s="29" t="str">
        <f>IF(D1793="","",VLOOKUP(D1793,'Műszaki adattábla'!F:M,8,0))</f>
        <v/>
      </c>
      <c r="G1793" s="29" t="str">
        <f>IF(D1793="","",IF('Műszaki adattábla'!L1784="20-99",IF('Műszaki adattábla'!O1784="","Nem adott meg lekötött teljesítményt",VLOOKUP(D1793,'Műszaki adattábla'!F:O,10,0)),0))</f>
        <v/>
      </c>
      <c r="H1793" s="29" t="str">
        <f>IF(D1793="","",VLOOKUP(D1793,'Műszaki adattábla'!F:P,11,0))</f>
        <v/>
      </c>
      <c r="I1793" s="30"/>
      <c r="J1793" s="30"/>
      <c r="K1793" s="31" t="str">
        <f>IF(D1793="","",ROUND(((F1793*I1793*'Műszaki adattábla'!$C$7/'Műszaki adattábla'!$C$8)+(G1793*I1793)+(H1793*I1793))/12*'Műszaki adattábla'!T1784,0))</f>
        <v/>
      </c>
      <c r="L1793" s="32" t="str">
        <f t="shared" si="61"/>
        <v/>
      </c>
    </row>
    <row r="1794" spans="2:12" ht="14.4" thickBot="1" x14ac:dyDescent="0.3">
      <c r="B1794" s="28" t="str">
        <f t="shared" si="60"/>
        <v/>
      </c>
      <c r="C1794" s="167" t="str">
        <f>IF(D1794="","",VLOOKUP(D1794,'Műszaki adattábla'!F:G,2,0))</f>
        <v/>
      </c>
      <c r="D1794" s="168" t="str">
        <f>IF('Műszaki adattábla'!F1785="","",'Műszaki adattábla'!F1785)</f>
        <v/>
      </c>
      <c r="E1794" s="169" t="str">
        <f>IF(D1794="","",VLOOKUP(D1794,'Műszaki adattábla'!F:R,13,0))</f>
        <v/>
      </c>
      <c r="F1794" s="29" t="str">
        <f>IF(D1794="","",VLOOKUP(D1794,'Műszaki adattábla'!F:M,8,0))</f>
        <v/>
      </c>
      <c r="G1794" s="29" t="str">
        <f>IF(D1794="","",IF('Műszaki adattábla'!L1785="20-99",IF('Műszaki adattábla'!O1785="","Nem adott meg lekötött teljesítményt",VLOOKUP(D1794,'Műszaki adattábla'!F:O,10,0)),0))</f>
        <v/>
      </c>
      <c r="H1794" s="29" t="str">
        <f>IF(D1794="","",VLOOKUP(D1794,'Műszaki adattábla'!F:P,11,0))</f>
        <v/>
      </c>
      <c r="I1794" s="30"/>
      <c r="J1794" s="30"/>
      <c r="K1794" s="31" t="str">
        <f>IF(D1794="","",ROUND(((F1794*I1794*'Műszaki adattábla'!$C$7/'Műszaki adattábla'!$C$8)+(G1794*I1794)+(H1794*I1794))/12*'Műszaki adattábla'!T1785,0))</f>
        <v/>
      </c>
      <c r="L1794" s="32" t="str">
        <f t="shared" si="61"/>
        <v/>
      </c>
    </row>
    <row r="1795" spans="2:12" ht="14.4" thickBot="1" x14ac:dyDescent="0.3">
      <c r="B1795" s="28" t="str">
        <f t="shared" si="60"/>
        <v/>
      </c>
      <c r="C1795" s="167" t="str">
        <f>IF(D1795="","",VLOOKUP(D1795,'Műszaki adattábla'!F:G,2,0))</f>
        <v/>
      </c>
      <c r="D1795" s="168" t="str">
        <f>IF('Műszaki adattábla'!F1786="","",'Műszaki adattábla'!F1786)</f>
        <v/>
      </c>
      <c r="E1795" s="169" t="str">
        <f>IF(D1795="","",VLOOKUP(D1795,'Műszaki adattábla'!F:R,13,0))</f>
        <v/>
      </c>
      <c r="F1795" s="29" t="str">
        <f>IF(D1795="","",VLOOKUP(D1795,'Műszaki adattábla'!F:M,8,0))</f>
        <v/>
      </c>
      <c r="G1795" s="29" t="str">
        <f>IF(D1795="","",IF('Műszaki adattábla'!L1786="20-99",IF('Műszaki adattábla'!O1786="","Nem adott meg lekötött teljesítményt",VLOOKUP(D1795,'Műszaki adattábla'!F:O,10,0)),0))</f>
        <v/>
      </c>
      <c r="H1795" s="29" t="str">
        <f>IF(D1795="","",VLOOKUP(D1795,'Műszaki adattábla'!F:P,11,0))</f>
        <v/>
      </c>
      <c r="I1795" s="30"/>
      <c r="J1795" s="30"/>
      <c r="K1795" s="31" t="str">
        <f>IF(D1795="","",ROUND(((F1795*I1795*'Műszaki adattábla'!$C$7/'Műszaki adattábla'!$C$8)+(G1795*I1795)+(H1795*I1795))/12*'Műszaki adattábla'!T1786,0))</f>
        <v/>
      </c>
      <c r="L1795" s="32" t="str">
        <f t="shared" si="61"/>
        <v/>
      </c>
    </row>
    <row r="1796" spans="2:12" ht="14.4" thickBot="1" x14ac:dyDescent="0.3">
      <c r="B1796" s="28" t="str">
        <f t="shared" si="60"/>
        <v/>
      </c>
      <c r="C1796" s="167" t="str">
        <f>IF(D1796="","",VLOOKUP(D1796,'Műszaki adattábla'!F:G,2,0))</f>
        <v/>
      </c>
      <c r="D1796" s="168" t="str">
        <f>IF('Műszaki adattábla'!F1787="","",'Műszaki adattábla'!F1787)</f>
        <v/>
      </c>
      <c r="E1796" s="169" t="str">
        <f>IF(D1796="","",VLOOKUP(D1796,'Műszaki adattábla'!F:R,13,0))</f>
        <v/>
      </c>
      <c r="F1796" s="29" t="str">
        <f>IF(D1796="","",VLOOKUP(D1796,'Műszaki adattábla'!F:M,8,0))</f>
        <v/>
      </c>
      <c r="G1796" s="29" t="str">
        <f>IF(D1796="","",IF('Műszaki adattábla'!L1787="20-99",IF('Műszaki adattábla'!O1787="","Nem adott meg lekötött teljesítményt",VLOOKUP(D1796,'Műszaki adattábla'!F:O,10,0)),0))</f>
        <v/>
      </c>
      <c r="H1796" s="29" t="str">
        <f>IF(D1796="","",VLOOKUP(D1796,'Műszaki adattábla'!F:P,11,0))</f>
        <v/>
      </c>
      <c r="I1796" s="30"/>
      <c r="J1796" s="30"/>
      <c r="K1796" s="31" t="str">
        <f>IF(D1796="","",ROUND(((F1796*I1796*'Műszaki adattábla'!$C$7/'Műszaki adattábla'!$C$8)+(G1796*I1796)+(H1796*I1796))/12*'Műszaki adattábla'!T1787,0))</f>
        <v/>
      </c>
      <c r="L1796" s="32" t="str">
        <f t="shared" si="61"/>
        <v/>
      </c>
    </row>
    <row r="1797" spans="2:12" ht="14.4" thickBot="1" x14ac:dyDescent="0.3">
      <c r="B1797" s="28" t="str">
        <f t="shared" si="60"/>
        <v/>
      </c>
      <c r="C1797" s="167" t="str">
        <f>IF(D1797="","",VLOOKUP(D1797,'Műszaki adattábla'!F:G,2,0))</f>
        <v/>
      </c>
      <c r="D1797" s="168" t="str">
        <f>IF('Műszaki adattábla'!F1788="","",'Műszaki adattábla'!F1788)</f>
        <v/>
      </c>
      <c r="E1797" s="169" t="str">
        <f>IF(D1797="","",VLOOKUP(D1797,'Műszaki adattábla'!F:R,13,0))</f>
        <v/>
      </c>
      <c r="F1797" s="29" t="str">
        <f>IF(D1797="","",VLOOKUP(D1797,'Műszaki adattábla'!F:M,8,0))</f>
        <v/>
      </c>
      <c r="G1797" s="29" t="str">
        <f>IF(D1797="","",IF('Műszaki adattábla'!L1788="20-99",IF('Műszaki adattábla'!O1788="","Nem adott meg lekötött teljesítményt",VLOOKUP(D1797,'Műszaki adattábla'!F:O,10,0)),0))</f>
        <v/>
      </c>
      <c r="H1797" s="29" t="str">
        <f>IF(D1797="","",VLOOKUP(D1797,'Műszaki adattábla'!F:P,11,0))</f>
        <v/>
      </c>
      <c r="I1797" s="30"/>
      <c r="J1797" s="30"/>
      <c r="K1797" s="31" t="str">
        <f>IF(D1797="","",ROUND(((F1797*I1797*'Műszaki adattábla'!$C$7/'Műszaki adattábla'!$C$8)+(G1797*I1797)+(H1797*I1797))/12*'Műszaki adattábla'!T1788,0))</f>
        <v/>
      </c>
      <c r="L1797" s="32" t="str">
        <f t="shared" si="61"/>
        <v/>
      </c>
    </row>
    <row r="1798" spans="2:12" ht="14.4" thickBot="1" x14ac:dyDescent="0.3">
      <c r="B1798" s="28" t="str">
        <f t="shared" si="60"/>
        <v/>
      </c>
      <c r="C1798" s="167" t="str">
        <f>IF(D1798="","",VLOOKUP(D1798,'Műszaki adattábla'!F:G,2,0))</f>
        <v/>
      </c>
      <c r="D1798" s="168" t="str">
        <f>IF('Műszaki adattábla'!F1789="","",'Műszaki adattábla'!F1789)</f>
        <v/>
      </c>
      <c r="E1798" s="169" t="str">
        <f>IF(D1798="","",VLOOKUP(D1798,'Műszaki adattábla'!F:R,13,0))</f>
        <v/>
      </c>
      <c r="F1798" s="29" t="str">
        <f>IF(D1798="","",VLOOKUP(D1798,'Műszaki adattábla'!F:M,8,0))</f>
        <v/>
      </c>
      <c r="G1798" s="29" t="str">
        <f>IF(D1798="","",IF('Műszaki adattábla'!L1789="20-99",IF('Műszaki adattábla'!O1789="","Nem adott meg lekötött teljesítményt",VLOOKUP(D1798,'Műszaki adattábla'!F:O,10,0)),0))</f>
        <v/>
      </c>
      <c r="H1798" s="29" t="str">
        <f>IF(D1798="","",VLOOKUP(D1798,'Műszaki adattábla'!F:P,11,0))</f>
        <v/>
      </c>
      <c r="I1798" s="30"/>
      <c r="J1798" s="30"/>
      <c r="K1798" s="31" t="str">
        <f>IF(D1798="","",ROUND(((F1798*I1798*'Műszaki adattábla'!$C$7/'Műszaki adattábla'!$C$8)+(G1798*I1798)+(H1798*I1798))/12*'Műszaki adattábla'!T1789,0))</f>
        <v/>
      </c>
      <c r="L1798" s="32" t="str">
        <f t="shared" si="61"/>
        <v/>
      </c>
    </row>
    <row r="1799" spans="2:12" ht="14.4" thickBot="1" x14ac:dyDescent="0.3">
      <c r="B1799" s="28" t="str">
        <f t="shared" si="60"/>
        <v/>
      </c>
      <c r="C1799" s="167" t="str">
        <f>IF(D1799="","",VLOOKUP(D1799,'Műszaki adattábla'!F:G,2,0))</f>
        <v/>
      </c>
      <c r="D1799" s="168" t="str">
        <f>IF('Műszaki adattábla'!F1790="","",'Műszaki adattábla'!F1790)</f>
        <v/>
      </c>
      <c r="E1799" s="169" t="str">
        <f>IF(D1799="","",VLOOKUP(D1799,'Műszaki adattábla'!F:R,13,0))</f>
        <v/>
      </c>
      <c r="F1799" s="29" t="str">
        <f>IF(D1799="","",VLOOKUP(D1799,'Műszaki adattábla'!F:M,8,0))</f>
        <v/>
      </c>
      <c r="G1799" s="29" t="str">
        <f>IF(D1799="","",IF('Műszaki adattábla'!L1790="20-99",IF('Műszaki adattábla'!O1790="","Nem adott meg lekötött teljesítményt",VLOOKUP(D1799,'Műszaki adattábla'!F:O,10,0)),0))</f>
        <v/>
      </c>
      <c r="H1799" s="29" t="str">
        <f>IF(D1799="","",VLOOKUP(D1799,'Műszaki adattábla'!F:P,11,0))</f>
        <v/>
      </c>
      <c r="I1799" s="30"/>
      <c r="J1799" s="30"/>
      <c r="K1799" s="31" t="str">
        <f>IF(D1799="","",ROUND(((F1799*I1799*'Műszaki adattábla'!$C$7/'Műszaki adattábla'!$C$8)+(G1799*I1799)+(H1799*I1799))/12*'Műszaki adattábla'!T1790,0))</f>
        <v/>
      </c>
      <c r="L1799" s="32" t="str">
        <f t="shared" si="61"/>
        <v/>
      </c>
    </row>
    <row r="1800" spans="2:12" ht="14.4" thickBot="1" x14ac:dyDescent="0.3">
      <c r="B1800" s="28" t="str">
        <f t="shared" si="60"/>
        <v/>
      </c>
      <c r="C1800" s="167" t="str">
        <f>IF(D1800="","",VLOOKUP(D1800,'Műszaki adattábla'!F:G,2,0))</f>
        <v/>
      </c>
      <c r="D1800" s="168" t="str">
        <f>IF('Műszaki adattábla'!F1791="","",'Műszaki adattábla'!F1791)</f>
        <v/>
      </c>
      <c r="E1800" s="169" t="str">
        <f>IF(D1800="","",VLOOKUP(D1800,'Műszaki adattábla'!F:R,13,0))</f>
        <v/>
      </c>
      <c r="F1800" s="29" t="str">
        <f>IF(D1800="","",VLOOKUP(D1800,'Műszaki adattábla'!F:M,8,0))</f>
        <v/>
      </c>
      <c r="G1800" s="29" t="str">
        <f>IF(D1800="","",IF('Műszaki adattábla'!L1791="20-99",IF('Műszaki adattábla'!O1791="","Nem adott meg lekötött teljesítményt",VLOOKUP(D1800,'Műszaki adattábla'!F:O,10,0)),0))</f>
        <v/>
      </c>
      <c r="H1800" s="29" t="str">
        <f>IF(D1800="","",VLOOKUP(D1800,'Műszaki adattábla'!F:P,11,0))</f>
        <v/>
      </c>
      <c r="I1800" s="30"/>
      <c r="J1800" s="30"/>
      <c r="K1800" s="31" t="str">
        <f>IF(D1800="","",ROUND(((F1800*I1800*'Műszaki adattábla'!$C$7/'Műszaki adattábla'!$C$8)+(G1800*I1800)+(H1800*I1800))/12*'Műszaki adattábla'!T1791,0))</f>
        <v/>
      </c>
      <c r="L1800" s="32" t="str">
        <f t="shared" si="61"/>
        <v/>
      </c>
    </row>
    <row r="1801" spans="2:12" ht="14.4" thickBot="1" x14ac:dyDescent="0.3">
      <c r="B1801" s="28" t="str">
        <f t="shared" si="60"/>
        <v/>
      </c>
      <c r="C1801" s="167" t="str">
        <f>IF(D1801="","",VLOOKUP(D1801,'Műszaki adattábla'!F:G,2,0))</f>
        <v/>
      </c>
      <c r="D1801" s="168" t="str">
        <f>IF('Műszaki adattábla'!F1792="","",'Műszaki adattábla'!F1792)</f>
        <v/>
      </c>
      <c r="E1801" s="169" t="str">
        <f>IF(D1801="","",VLOOKUP(D1801,'Műszaki adattábla'!F:R,13,0))</f>
        <v/>
      </c>
      <c r="F1801" s="29" t="str">
        <f>IF(D1801="","",VLOOKUP(D1801,'Műszaki adattábla'!F:M,8,0))</f>
        <v/>
      </c>
      <c r="G1801" s="29" t="str">
        <f>IF(D1801="","",IF('Műszaki adattábla'!L1792="20-99",IF('Műszaki adattábla'!O1792="","Nem adott meg lekötött teljesítményt",VLOOKUP(D1801,'Műszaki adattábla'!F:O,10,0)),0))</f>
        <v/>
      </c>
      <c r="H1801" s="29" t="str">
        <f>IF(D1801="","",VLOOKUP(D1801,'Műszaki adattábla'!F:P,11,0))</f>
        <v/>
      </c>
      <c r="I1801" s="30"/>
      <c r="J1801" s="30"/>
      <c r="K1801" s="31" t="str">
        <f>IF(D1801="","",ROUND(((F1801*I1801*'Műszaki adattábla'!$C$7/'Műszaki adattábla'!$C$8)+(G1801*I1801)+(H1801*I1801))/12*'Műszaki adattábla'!T1792,0))</f>
        <v/>
      </c>
      <c r="L1801" s="32" t="str">
        <f t="shared" si="61"/>
        <v/>
      </c>
    </row>
    <row r="1802" spans="2:12" ht="14.4" thickBot="1" x14ac:dyDescent="0.3">
      <c r="B1802" s="28" t="str">
        <f t="shared" si="60"/>
        <v/>
      </c>
      <c r="C1802" s="167" t="str">
        <f>IF(D1802="","",VLOOKUP(D1802,'Műszaki adattábla'!F:G,2,0))</f>
        <v/>
      </c>
      <c r="D1802" s="168" t="str">
        <f>IF('Műszaki adattábla'!F1793="","",'Műszaki adattábla'!F1793)</f>
        <v/>
      </c>
      <c r="E1802" s="169" t="str">
        <f>IF(D1802="","",VLOOKUP(D1802,'Műszaki adattábla'!F:R,13,0))</f>
        <v/>
      </c>
      <c r="F1802" s="29" t="str">
        <f>IF(D1802="","",VLOOKUP(D1802,'Műszaki adattábla'!F:M,8,0))</f>
        <v/>
      </c>
      <c r="G1802" s="29" t="str">
        <f>IF(D1802="","",IF('Műszaki adattábla'!L1793="20-99",IF('Műszaki adattábla'!O1793="","Nem adott meg lekötött teljesítményt",VLOOKUP(D1802,'Műszaki adattábla'!F:O,10,0)),0))</f>
        <v/>
      </c>
      <c r="H1802" s="29" t="str">
        <f>IF(D1802="","",VLOOKUP(D1802,'Műszaki adattábla'!F:P,11,0))</f>
        <v/>
      </c>
      <c r="I1802" s="30"/>
      <c r="J1802" s="30"/>
      <c r="K1802" s="31" t="str">
        <f>IF(D1802="","",ROUND(((F1802*I1802*'Műszaki adattábla'!$C$7/'Műszaki adattábla'!$C$8)+(G1802*I1802)+(H1802*I1802))/12*'Műszaki adattábla'!T1793,0))</f>
        <v/>
      </c>
      <c r="L1802" s="32" t="str">
        <f t="shared" si="61"/>
        <v/>
      </c>
    </row>
    <row r="1803" spans="2:12" ht="14.4" thickBot="1" x14ac:dyDescent="0.3">
      <c r="B1803" s="28" t="str">
        <f t="shared" si="60"/>
        <v/>
      </c>
      <c r="C1803" s="167" t="str">
        <f>IF(D1803="","",VLOOKUP(D1803,'Műszaki adattábla'!F:G,2,0))</f>
        <v/>
      </c>
      <c r="D1803" s="168" t="str">
        <f>IF('Műszaki adattábla'!F1794="","",'Műszaki adattábla'!F1794)</f>
        <v/>
      </c>
      <c r="E1803" s="169" t="str">
        <f>IF(D1803="","",VLOOKUP(D1803,'Műszaki adattábla'!F:R,13,0))</f>
        <v/>
      </c>
      <c r="F1803" s="29" t="str">
        <f>IF(D1803="","",VLOOKUP(D1803,'Műszaki adattábla'!F:M,8,0))</f>
        <v/>
      </c>
      <c r="G1803" s="29" t="str">
        <f>IF(D1803="","",IF('Műszaki adattábla'!L1794="20-99",IF('Műszaki adattábla'!O1794="","Nem adott meg lekötött teljesítményt",VLOOKUP(D1803,'Műszaki adattábla'!F:O,10,0)),0))</f>
        <v/>
      </c>
      <c r="H1803" s="29" t="str">
        <f>IF(D1803="","",VLOOKUP(D1803,'Műszaki adattábla'!F:P,11,0))</f>
        <v/>
      </c>
      <c r="I1803" s="30"/>
      <c r="J1803" s="30"/>
      <c r="K1803" s="31" t="str">
        <f>IF(D1803="","",ROUND(((F1803*I1803*'Műszaki adattábla'!$C$7/'Műszaki adattábla'!$C$8)+(G1803*I1803)+(H1803*I1803))/12*'Műszaki adattábla'!T1794,0))</f>
        <v/>
      </c>
      <c r="L1803" s="32" t="str">
        <f t="shared" si="61"/>
        <v/>
      </c>
    </row>
    <row r="1804" spans="2:12" ht="14.4" thickBot="1" x14ac:dyDescent="0.3">
      <c r="B1804" s="28" t="str">
        <f t="shared" si="60"/>
        <v/>
      </c>
      <c r="C1804" s="167" t="str">
        <f>IF(D1804="","",VLOOKUP(D1804,'Műszaki adattábla'!F:G,2,0))</f>
        <v/>
      </c>
      <c r="D1804" s="168" t="str">
        <f>IF('Műszaki adattábla'!F1795="","",'Műszaki adattábla'!F1795)</f>
        <v/>
      </c>
      <c r="E1804" s="169" t="str">
        <f>IF(D1804="","",VLOOKUP(D1804,'Műszaki adattábla'!F:R,13,0))</f>
        <v/>
      </c>
      <c r="F1804" s="29" t="str">
        <f>IF(D1804="","",VLOOKUP(D1804,'Műszaki adattábla'!F:M,8,0))</f>
        <v/>
      </c>
      <c r="G1804" s="29" t="str">
        <f>IF(D1804="","",IF('Műszaki adattábla'!L1795="20-99",IF('Műszaki adattábla'!O1795="","Nem adott meg lekötött teljesítményt",VLOOKUP(D1804,'Műszaki adattábla'!F:O,10,0)),0))</f>
        <v/>
      </c>
      <c r="H1804" s="29" t="str">
        <f>IF(D1804="","",VLOOKUP(D1804,'Műszaki adattábla'!F:P,11,0))</f>
        <v/>
      </c>
      <c r="I1804" s="30"/>
      <c r="J1804" s="30"/>
      <c r="K1804" s="31" t="str">
        <f>IF(D1804="","",ROUND(((F1804*I1804*'Műszaki adattábla'!$C$7/'Műszaki adattábla'!$C$8)+(G1804*I1804)+(H1804*I1804))/12*'Műszaki adattábla'!T1795,0))</f>
        <v/>
      </c>
      <c r="L1804" s="32" t="str">
        <f t="shared" si="61"/>
        <v/>
      </c>
    </row>
    <row r="1805" spans="2:12" ht="14.4" thickBot="1" x14ac:dyDescent="0.3">
      <c r="B1805" s="28" t="str">
        <f t="shared" si="60"/>
        <v/>
      </c>
      <c r="C1805" s="167" t="str">
        <f>IF(D1805="","",VLOOKUP(D1805,'Műszaki adattábla'!F:G,2,0))</f>
        <v/>
      </c>
      <c r="D1805" s="168" t="str">
        <f>IF('Műszaki adattábla'!F1796="","",'Műszaki adattábla'!F1796)</f>
        <v/>
      </c>
      <c r="E1805" s="169" t="str">
        <f>IF(D1805="","",VLOOKUP(D1805,'Műszaki adattábla'!F:R,13,0))</f>
        <v/>
      </c>
      <c r="F1805" s="29" t="str">
        <f>IF(D1805="","",VLOOKUP(D1805,'Műszaki adattábla'!F:M,8,0))</f>
        <v/>
      </c>
      <c r="G1805" s="29" t="str">
        <f>IF(D1805="","",IF('Műszaki adattábla'!L1796="20-99",IF('Műszaki adattábla'!O1796="","Nem adott meg lekötött teljesítményt",VLOOKUP(D1805,'Műszaki adattábla'!F:O,10,0)),0))</f>
        <v/>
      </c>
      <c r="H1805" s="29" t="str">
        <f>IF(D1805="","",VLOOKUP(D1805,'Műszaki adattábla'!F:P,11,0))</f>
        <v/>
      </c>
      <c r="I1805" s="30"/>
      <c r="J1805" s="30"/>
      <c r="K1805" s="31" t="str">
        <f>IF(D1805="","",ROUND(((F1805*I1805*'Műszaki adattábla'!$C$7/'Műszaki adattábla'!$C$8)+(G1805*I1805)+(H1805*I1805))/12*'Műszaki adattábla'!T1796,0))</f>
        <v/>
      </c>
      <c r="L1805" s="32" t="str">
        <f t="shared" si="61"/>
        <v/>
      </c>
    </row>
    <row r="1806" spans="2:12" ht="14.4" thickBot="1" x14ac:dyDescent="0.3">
      <c r="B1806" s="28" t="str">
        <f t="shared" si="60"/>
        <v/>
      </c>
      <c r="C1806" s="167" t="str">
        <f>IF(D1806="","",VLOOKUP(D1806,'Műszaki adattábla'!F:G,2,0))</f>
        <v/>
      </c>
      <c r="D1806" s="168" t="str">
        <f>IF('Műszaki adattábla'!F1797="","",'Műszaki adattábla'!F1797)</f>
        <v/>
      </c>
      <c r="E1806" s="169" t="str">
        <f>IF(D1806="","",VLOOKUP(D1806,'Műszaki adattábla'!F:R,13,0))</f>
        <v/>
      </c>
      <c r="F1806" s="29" t="str">
        <f>IF(D1806="","",VLOOKUP(D1806,'Műszaki adattábla'!F:M,8,0))</f>
        <v/>
      </c>
      <c r="G1806" s="29" t="str">
        <f>IF(D1806="","",IF('Műszaki adattábla'!L1797="20-99",IF('Műszaki adattábla'!O1797="","Nem adott meg lekötött teljesítményt",VLOOKUP(D1806,'Műszaki adattábla'!F:O,10,0)),0))</f>
        <v/>
      </c>
      <c r="H1806" s="29" t="str">
        <f>IF(D1806="","",VLOOKUP(D1806,'Műszaki adattábla'!F:P,11,0))</f>
        <v/>
      </c>
      <c r="I1806" s="30"/>
      <c r="J1806" s="30"/>
      <c r="K1806" s="31" t="str">
        <f>IF(D1806="","",ROUND(((F1806*I1806*'Műszaki adattábla'!$C$7/'Műszaki adattábla'!$C$8)+(G1806*I1806)+(H1806*I1806))/12*'Műszaki adattábla'!T1797,0))</f>
        <v/>
      </c>
      <c r="L1806" s="32" t="str">
        <f t="shared" si="61"/>
        <v/>
      </c>
    </row>
    <row r="1807" spans="2:12" ht="14.4" thickBot="1" x14ac:dyDescent="0.3">
      <c r="B1807" s="28" t="str">
        <f t="shared" si="60"/>
        <v/>
      </c>
      <c r="C1807" s="167" t="str">
        <f>IF(D1807="","",VLOOKUP(D1807,'Műszaki adattábla'!F:G,2,0))</f>
        <v/>
      </c>
      <c r="D1807" s="168" t="str">
        <f>IF('Műszaki adattábla'!F1798="","",'Műszaki adattábla'!F1798)</f>
        <v/>
      </c>
      <c r="E1807" s="169" t="str">
        <f>IF(D1807="","",VLOOKUP(D1807,'Műszaki adattábla'!F:R,13,0))</f>
        <v/>
      </c>
      <c r="F1807" s="29" t="str">
        <f>IF(D1807="","",VLOOKUP(D1807,'Műszaki adattábla'!F:M,8,0))</f>
        <v/>
      </c>
      <c r="G1807" s="29" t="str">
        <f>IF(D1807="","",IF('Műszaki adattábla'!L1798="20-99",IF('Műszaki adattábla'!O1798="","Nem adott meg lekötött teljesítményt",VLOOKUP(D1807,'Műszaki adattábla'!F:O,10,0)),0))</f>
        <v/>
      </c>
      <c r="H1807" s="29" t="str">
        <f>IF(D1807="","",VLOOKUP(D1807,'Műszaki adattábla'!F:P,11,0))</f>
        <v/>
      </c>
      <c r="I1807" s="30"/>
      <c r="J1807" s="30"/>
      <c r="K1807" s="31" t="str">
        <f>IF(D1807="","",ROUND(((F1807*I1807*'Műszaki adattábla'!$C$7/'Műszaki adattábla'!$C$8)+(G1807*I1807)+(H1807*I1807))/12*'Műszaki adattábla'!T1798,0))</f>
        <v/>
      </c>
      <c r="L1807" s="32" t="str">
        <f t="shared" si="61"/>
        <v/>
      </c>
    </row>
    <row r="1808" spans="2:12" ht="14.4" thickBot="1" x14ac:dyDescent="0.3">
      <c r="B1808" s="28" t="str">
        <f t="shared" si="60"/>
        <v/>
      </c>
      <c r="C1808" s="167" t="str">
        <f>IF(D1808="","",VLOOKUP(D1808,'Műszaki adattábla'!F:G,2,0))</f>
        <v/>
      </c>
      <c r="D1808" s="168" t="str">
        <f>IF('Műszaki adattábla'!F1799="","",'Műszaki adattábla'!F1799)</f>
        <v/>
      </c>
      <c r="E1808" s="169" t="str">
        <f>IF(D1808="","",VLOOKUP(D1808,'Műszaki adattábla'!F:R,13,0))</f>
        <v/>
      </c>
      <c r="F1808" s="29" t="str">
        <f>IF(D1808="","",VLOOKUP(D1808,'Műszaki adattábla'!F:M,8,0))</f>
        <v/>
      </c>
      <c r="G1808" s="29" t="str">
        <f>IF(D1808="","",IF('Műszaki adattábla'!L1799="20-99",IF('Műszaki adattábla'!O1799="","Nem adott meg lekötött teljesítményt",VLOOKUP(D1808,'Műszaki adattábla'!F:O,10,0)),0))</f>
        <v/>
      </c>
      <c r="H1808" s="29" t="str">
        <f>IF(D1808="","",VLOOKUP(D1808,'Műszaki adattábla'!F:P,11,0))</f>
        <v/>
      </c>
      <c r="I1808" s="30"/>
      <c r="J1808" s="30"/>
      <c r="K1808" s="31" t="str">
        <f>IF(D1808="","",ROUND(((F1808*I1808*'Műszaki adattábla'!$C$7/'Műszaki adattábla'!$C$8)+(G1808*I1808)+(H1808*I1808))/12*'Műszaki adattábla'!T1799,0))</f>
        <v/>
      </c>
      <c r="L1808" s="32" t="str">
        <f t="shared" si="61"/>
        <v/>
      </c>
    </row>
    <row r="1809" spans="2:12" ht="14.4" thickBot="1" x14ac:dyDescent="0.3">
      <c r="B1809" s="28" t="str">
        <f t="shared" si="60"/>
        <v/>
      </c>
      <c r="C1809" s="167" t="str">
        <f>IF(D1809="","",VLOOKUP(D1809,'Műszaki adattábla'!F:G,2,0))</f>
        <v/>
      </c>
      <c r="D1809" s="168" t="str">
        <f>IF('Műszaki adattábla'!F1800="","",'Műszaki adattábla'!F1800)</f>
        <v/>
      </c>
      <c r="E1809" s="169" t="str">
        <f>IF(D1809="","",VLOOKUP(D1809,'Műszaki adattábla'!F:R,13,0))</f>
        <v/>
      </c>
      <c r="F1809" s="29" t="str">
        <f>IF(D1809="","",VLOOKUP(D1809,'Műszaki adattábla'!F:M,8,0))</f>
        <v/>
      </c>
      <c r="G1809" s="29" t="str">
        <f>IF(D1809="","",IF('Műszaki adattábla'!L1800="20-99",IF('Műszaki adattábla'!O1800="","Nem adott meg lekötött teljesítményt",VLOOKUP(D1809,'Műszaki adattábla'!F:O,10,0)),0))</f>
        <v/>
      </c>
      <c r="H1809" s="29" t="str">
        <f>IF(D1809="","",VLOOKUP(D1809,'Műszaki adattábla'!F:P,11,0))</f>
        <v/>
      </c>
      <c r="I1809" s="30"/>
      <c r="J1809" s="30"/>
      <c r="K1809" s="31" t="str">
        <f>IF(D1809="","",ROUND(((F1809*I1809*'Műszaki adattábla'!$C$7/'Műszaki adattábla'!$C$8)+(G1809*I1809)+(H1809*I1809))/12*'Műszaki adattábla'!T1800,0))</f>
        <v/>
      </c>
      <c r="L1809" s="32" t="str">
        <f t="shared" si="61"/>
        <v/>
      </c>
    </row>
    <row r="1810" spans="2:12" ht="14.4" thickBot="1" x14ac:dyDescent="0.3">
      <c r="B1810" s="28" t="str">
        <f t="shared" si="60"/>
        <v/>
      </c>
      <c r="C1810" s="167" t="str">
        <f>IF(D1810="","",VLOOKUP(D1810,'Műszaki adattábla'!F:G,2,0))</f>
        <v/>
      </c>
      <c r="D1810" s="168" t="str">
        <f>IF('Műszaki adattábla'!F1801="","",'Műszaki adattábla'!F1801)</f>
        <v/>
      </c>
      <c r="E1810" s="169" t="str">
        <f>IF(D1810="","",VLOOKUP(D1810,'Műszaki adattábla'!F:R,13,0))</f>
        <v/>
      </c>
      <c r="F1810" s="29" t="str">
        <f>IF(D1810="","",VLOOKUP(D1810,'Műszaki adattábla'!F:M,8,0))</f>
        <v/>
      </c>
      <c r="G1810" s="29" t="str">
        <f>IF(D1810="","",IF('Műszaki adattábla'!L1801="20-99",IF('Műszaki adattábla'!O1801="","Nem adott meg lekötött teljesítményt",VLOOKUP(D1810,'Műszaki adattábla'!F:O,10,0)),0))</f>
        <v/>
      </c>
      <c r="H1810" s="29" t="str">
        <f>IF(D1810="","",VLOOKUP(D1810,'Műszaki adattábla'!F:P,11,0))</f>
        <v/>
      </c>
      <c r="I1810" s="30"/>
      <c r="J1810" s="30"/>
      <c r="K1810" s="31" t="str">
        <f>IF(D1810="","",ROUND(((F1810*I1810*'Műszaki adattábla'!$C$7/'Műszaki adattábla'!$C$8)+(G1810*I1810)+(H1810*I1810))/12*'Műszaki adattábla'!T1801,0))</f>
        <v/>
      </c>
      <c r="L1810" s="32" t="str">
        <f t="shared" si="61"/>
        <v/>
      </c>
    </row>
    <row r="1811" spans="2:12" ht="14.4" thickBot="1" x14ac:dyDescent="0.3">
      <c r="B1811" s="28" t="str">
        <f t="shared" si="60"/>
        <v/>
      </c>
      <c r="C1811" s="167" t="str">
        <f>IF(D1811="","",VLOOKUP(D1811,'Műszaki adattábla'!F:G,2,0))</f>
        <v/>
      </c>
      <c r="D1811" s="168" t="str">
        <f>IF('Műszaki adattábla'!F1802="","",'Műszaki adattábla'!F1802)</f>
        <v/>
      </c>
      <c r="E1811" s="169" t="str">
        <f>IF(D1811="","",VLOOKUP(D1811,'Műszaki adattábla'!F:R,13,0))</f>
        <v/>
      </c>
      <c r="F1811" s="29" t="str">
        <f>IF(D1811="","",VLOOKUP(D1811,'Műszaki adattábla'!F:M,8,0))</f>
        <v/>
      </c>
      <c r="G1811" s="29" t="str">
        <f>IF(D1811="","",IF('Műszaki adattábla'!L1802="20-99",IF('Műszaki adattábla'!O1802="","Nem adott meg lekötött teljesítményt",VLOOKUP(D1811,'Műszaki adattábla'!F:O,10,0)),0))</f>
        <v/>
      </c>
      <c r="H1811" s="29" t="str">
        <f>IF(D1811="","",VLOOKUP(D1811,'Műszaki adattábla'!F:P,11,0))</f>
        <v/>
      </c>
      <c r="I1811" s="30"/>
      <c r="J1811" s="30"/>
      <c r="K1811" s="31" t="str">
        <f>IF(D1811="","",ROUND(((F1811*I1811*'Műszaki adattábla'!$C$7/'Műszaki adattábla'!$C$8)+(G1811*I1811)+(H1811*I1811))/12*'Műszaki adattábla'!T1802,0))</f>
        <v/>
      </c>
      <c r="L1811" s="32" t="str">
        <f t="shared" si="61"/>
        <v/>
      </c>
    </row>
    <row r="1812" spans="2:12" ht="14.4" thickBot="1" x14ac:dyDescent="0.3">
      <c r="B1812" s="28" t="str">
        <f t="shared" si="60"/>
        <v/>
      </c>
      <c r="C1812" s="167" t="str">
        <f>IF(D1812="","",VLOOKUP(D1812,'Műszaki adattábla'!F:G,2,0))</f>
        <v/>
      </c>
      <c r="D1812" s="168" t="str">
        <f>IF('Műszaki adattábla'!F1803="","",'Műszaki adattábla'!F1803)</f>
        <v/>
      </c>
      <c r="E1812" s="169" t="str">
        <f>IF(D1812="","",VLOOKUP(D1812,'Műszaki adattábla'!F:R,13,0))</f>
        <v/>
      </c>
      <c r="F1812" s="29" t="str">
        <f>IF(D1812="","",VLOOKUP(D1812,'Műszaki adattábla'!F:M,8,0))</f>
        <v/>
      </c>
      <c r="G1812" s="29" t="str">
        <f>IF(D1812="","",IF('Műszaki adattábla'!L1803="20-99",IF('Műszaki adattábla'!O1803="","Nem adott meg lekötött teljesítményt",VLOOKUP(D1812,'Műszaki adattábla'!F:O,10,0)),0))</f>
        <v/>
      </c>
      <c r="H1812" s="29" t="str">
        <f>IF(D1812="","",VLOOKUP(D1812,'Műszaki adattábla'!F:P,11,0))</f>
        <v/>
      </c>
      <c r="I1812" s="30"/>
      <c r="J1812" s="30"/>
      <c r="K1812" s="31" t="str">
        <f>IF(D1812="","",ROUND(((F1812*I1812*'Műszaki adattábla'!$C$7/'Műszaki adattábla'!$C$8)+(G1812*I1812)+(H1812*I1812))/12*'Műszaki adattábla'!T1803,0))</f>
        <v/>
      </c>
      <c r="L1812" s="32" t="str">
        <f t="shared" si="61"/>
        <v/>
      </c>
    </row>
    <row r="1813" spans="2:12" ht="14.4" thickBot="1" x14ac:dyDescent="0.3">
      <c r="B1813" s="28" t="str">
        <f t="shared" si="60"/>
        <v/>
      </c>
      <c r="C1813" s="167" t="str">
        <f>IF(D1813="","",VLOOKUP(D1813,'Műszaki adattábla'!F:G,2,0))</f>
        <v/>
      </c>
      <c r="D1813" s="168" t="str">
        <f>IF('Műszaki adattábla'!F1804="","",'Műszaki adattábla'!F1804)</f>
        <v/>
      </c>
      <c r="E1813" s="169" t="str">
        <f>IF(D1813="","",VLOOKUP(D1813,'Műszaki adattábla'!F:R,13,0))</f>
        <v/>
      </c>
      <c r="F1813" s="29" t="str">
        <f>IF(D1813="","",VLOOKUP(D1813,'Műszaki adattábla'!F:M,8,0))</f>
        <v/>
      </c>
      <c r="G1813" s="29" t="str">
        <f>IF(D1813="","",IF('Műszaki adattábla'!L1804="20-99",IF('Műszaki adattábla'!O1804="","Nem adott meg lekötött teljesítményt",VLOOKUP(D1813,'Műszaki adattábla'!F:O,10,0)),0))</f>
        <v/>
      </c>
      <c r="H1813" s="29" t="str">
        <f>IF(D1813="","",VLOOKUP(D1813,'Műszaki adattábla'!F:P,11,0))</f>
        <v/>
      </c>
      <c r="I1813" s="30"/>
      <c r="J1813" s="30"/>
      <c r="K1813" s="31" t="str">
        <f>IF(D1813="","",ROUND(((F1813*I1813*'Műszaki adattábla'!$C$7/'Műszaki adattábla'!$C$8)+(G1813*I1813)+(H1813*I1813))/12*'Műszaki adattábla'!T1804,0))</f>
        <v/>
      </c>
      <c r="L1813" s="32" t="str">
        <f t="shared" si="61"/>
        <v/>
      </c>
    </row>
    <row r="1814" spans="2:12" ht="14.4" thickBot="1" x14ac:dyDescent="0.3">
      <c r="B1814" s="28" t="str">
        <f t="shared" ref="B1814:B1819" si="62">IF(D1814="","",B1813+1)</f>
        <v/>
      </c>
      <c r="C1814" s="167" t="str">
        <f>IF(D1814="","",VLOOKUP(D1814,'Műszaki adattábla'!F:G,2,0))</f>
        <v/>
      </c>
      <c r="D1814" s="168" t="str">
        <f>IF('Műszaki adattábla'!F1805="","",'Műszaki adattábla'!F1805)</f>
        <v/>
      </c>
      <c r="E1814" s="169" t="str">
        <f>IF(D1814="","",VLOOKUP(D1814,'Műszaki adattábla'!F:R,13,0))</f>
        <v/>
      </c>
      <c r="F1814" s="29" t="str">
        <f>IF(D1814="","",VLOOKUP(D1814,'Műszaki adattábla'!F:M,8,0))</f>
        <v/>
      </c>
      <c r="G1814" s="29" t="str">
        <f>IF(D1814="","",IF('Műszaki adattábla'!L1805="20-99",IF('Műszaki adattábla'!O1805="","Nem adott meg lekötött teljesítményt",VLOOKUP(D1814,'Műszaki adattábla'!F:O,10,0)),0))</f>
        <v/>
      </c>
      <c r="H1814" s="29" t="str">
        <f>IF(D1814="","",VLOOKUP(D1814,'Műszaki adattábla'!F:P,11,0))</f>
        <v/>
      </c>
      <c r="I1814" s="30"/>
      <c r="J1814" s="30"/>
      <c r="K1814" s="31" t="str">
        <f>IF(D1814="","",ROUND(((F1814*I1814*'Műszaki adattábla'!$C$7/'Műszaki adattábla'!$C$8)+(G1814*I1814)+(H1814*I1814))/12*'Műszaki adattábla'!T1805,0))</f>
        <v/>
      </c>
      <c r="L1814" s="32" t="str">
        <f t="shared" ref="L1814:L1819" si="63">IF(D1814="","",ROUND((J1814/1000)*E1814,0))</f>
        <v/>
      </c>
    </row>
    <row r="1815" spans="2:12" ht="14.4" thickBot="1" x14ac:dyDescent="0.3">
      <c r="B1815" s="28" t="str">
        <f t="shared" si="62"/>
        <v/>
      </c>
      <c r="C1815" s="167" t="str">
        <f>IF(D1815="","",VLOOKUP(D1815,'Műszaki adattábla'!F:G,2,0))</f>
        <v/>
      </c>
      <c r="D1815" s="168" t="str">
        <f>IF('Műszaki adattábla'!F1806="","",'Műszaki adattábla'!F1806)</f>
        <v/>
      </c>
      <c r="E1815" s="169" t="str">
        <f>IF(D1815="","",VLOOKUP(D1815,'Műszaki adattábla'!F:R,13,0))</f>
        <v/>
      </c>
      <c r="F1815" s="29" t="str">
        <f>IF(D1815="","",VLOOKUP(D1815,'Műszaki adattábla'!F:M,8,0))</f>
        <v/>
      </c>
      <c r="G1815" s="29" t="str">
        <f>IF(D1815="","",IF('Műszaki adattábla'!L1806="20-99",IF('Műszaki adattábla'!O1806="","Nem adott meg lekötött teljesítményt",VLOOKUP(D1815,'Műszaki adattábla'!F:O,10,0)),0))</f>
        <v/>
      </c>
      <c r="H1815" s="29" t="str">
        <f>IF(D1815="","",VLOOKUP(D1815,'Műszaki adattábla'!F:P,11,0))</f>
        <v/>
      </c>
      <c r="I1815" s="30"/>
      <c r="J1815" s="30"/>
      <c r="K1815" s="31" t="str">
        <f>IF(D1815="","",ROUND(((F1815*I1815*'Műszaki adattábla'!$C$7/'Műszaki adattábla'!$C$8)+(G1815*I1815)+(H1815*I1815))/12*'Műszaki adattábla'!T1806,0))</f>
        <v/>
      </c>
      <c r="L1815" s="32" t="str">
        <f t="shared" si="63"/>
        <v/>
      </c>
    </row>
    <row r="1816" spans="2:12" ht="14.4" thickBot="1" x14ac:dyDescent="0.3">
      <c r="B1816" s="28" t="str">
        <f t="shared" si="62"/>
        <v/>
      </c>
      <c r="C1816" s="167" t="str">
        <f>IF(D1816="","",VLOOKUP(D1816,'Műszaki adattábla'!F:G,2,0))</f>
        <v/>
      </c>
      <c r="D1816" s="168" t="str">
        <f>IF('Műszaki adattábla'!F1807="","",'Műszaki adattábla'!F1807)</f>
        <v/>
      </c>
      <c r="E1816" s="169" t="str">
        <f>IF(D1816="","",VLOOKUP(D1816,'Műszaki adattábla'!F:R,13,0))</f>
        <v/>
      </c>
      <c r="F1816" s="29" t="str">
        <f>IF(D1816="","",VLOOKUP(D1816,'Műszaki adattábla'!F:M,8,0))</f>
        <v/>
      </c>
      <c r="G1816" s="29" t="str">
        <f>IF(D1816="","",IF('Műszaki adattábla'!L1807="20-99",IF('Műszaki adattábla'!O1807="","Nem adott meg lekötött teljesítményt",VLOOKUP(D1816,'Műszaki adattábla'!F:O,10,0)),0))</f>
        <v/>
      </c>
      <c r="H1816" s="29" t="str">
        <f>IF(D1816="","",VLOOKUP(D1816,'Műszaki adattábla'!F:P,11,0))</f>
        <v/>
      </c>
      <c r="I1816" s="30"/>
      <c r="J1816" s="30"/>
      <c r="K1816" s="31" t="str">
        <f>IF(D1816="","",ROUND(((F1816*I1816*'Műszaki adattábla'!$C$7/'Műszaki adattábla'!$C$8)+(G1816*I1816)+(H1816*I1816))/12*'Műszaki adattábla'!T1807,0))</f>
        <v/>
      </c>
      <c r="L1816" s="32" t="str">
        <f t="shared" si="63"/>
        <v/>
      </c>
    </row>
    <row r="1817" spans="2:12" ht="14.4" thickBot="1" x14ac:dyDescent="0.3">
      <c r="B1817" s="28" t="str">
        <f t="shared" si="62"/>
        <v/>
      </c>
      <c r="C1817" s="167" t="str">
        <f>IF(D1817="","",VLOOKUP(D1817,'Műszaki adattábla'!F:G,2,0))</f>
        <v/>
      </c>
      <c r="D1817" s="168" t="str">
        <f>IF('Műszaki adattábla'!F1808="","",'Műszaki adattábla'!F1808)</f>
        <v/>
      </c>
      <c r="E1817" s="169" t="str">
        <f>IF(D1817="","",VLOOKUP(D1817,'Műszaki adattábla'!F:R,13,0))</f>
        <v/>
      </c>
      <c r="F1817" s="29" t="str">
        <f>IF(D1817="","",VLOOKUP(D1817,'Műszaki adattábla'!F:M,8,0))</f>
        <v/>
      </c>
      <c r="G1817" s="29" t="str">
        <f>IF(D1817="","",IF('Műszaki adattábla'!L1808="20-99",IF('Műszaki adattábla'!O1808="","Nem adott meg lekötött teljesítményt",VLOOKUP(D1817,'Műszaki adattábla'!F:O,10,0)),0))</f>
        <v/>
      </c>
      <c r="H1817" s="29" t="str">
        <f>IF(D1817="","",VLOOKUP(D1817,'Műszaki adattábla'!F:P,11,0))</f>
        <v/>
      </c>
      <c r="I1817" s="30"/>
      <c r="J1817" s="30"/>
      <c r="K1817" s="31" t="str">
        <f>IF(D1817="","",ROUND(((F1817*I1817*'Műszaki adattábla'!$C$7/'Műszaki adattábla'!$C$8)+(G1817*I1817)+(H1817*I1817))/12*'Műszaki adattábla'!T1808,0))</f>
        <v/>
      </c>
      <c r="L1817" s="32" t="str">
        <f t="shared" si="63"/>
        <v/>
      </c>
    </row>
    <row r="1818" spans="2:12" ht="14.4" thickBot="1" x14ac:dyDescent="0.3">
      <c r="B1818" s="28" t="str">
        <f t="shared" si="62"/>
        <v/>
      </c>
      <c r="C1818" s="167" t="str">
        <f>IF(D1818="","",VLOOKUP(D1818,'Műszaki adattábla'!F:G,2,0))</f>
        <v/>
      </c>
      <c r="D1818" s="168" t="str">
        <f>IF('Műszaki adattábla'!F1809="","",'Műszaki adattábla'!F1809)</f>
        <v/>
      </c>
      <c r="E1818" s="169" t="str">
        <f>IF(D1818="","",VLOOKUP(D1818,'Műszaki adattábla'!F:R,13,0))</f>
        <v/>
      </c>
      <c r="F1818" s="29" t="str">
        <f>IF(D1818="","",VLOOKUP(D1818,'Műszaki adattábla'!F:M,8,0))</f>
        <v/>
      </c>
      <c r="G1818" s="29" t="str">
        <f>IF(D1818="","",IF('Műszaki adattábla'!L1809="20-99",IF('Műszaki adattábla'!O1809="","Nem adott meg lekötött teljesítményt",VLOOKUP(D1818,'Műszaki adattábla'!F:O,10,0)),0))</f>
        <v/>
      </c>
      <c r="H1818" s="29" t="str">
        <f>IF(D1818="","",VLOOKUP(D1818,'Műszaki adattábla'!F:P,11,0))</f>
        <v/>
      </c>
      <c r="I1818" s="30"/>
      <c r="J1818" s="30"/>
      <c r="K1818" s="31" t="str">
        <f>IF(D1818="","",ROUND(((F1818*I1818*'Műszaki adattábla'!$C$7/'Műszaki adattábla'!$C$8)+(G1818*I1818)+(H1818*I1818))/12*'Műszaki adattábla'!T1809,0))</f>
        <v/>
      </c>
      <c r="L1818" s="32" t="str">
        <f t="shared" si="63"/>
        <v/>
      </c>
    </row>
    <row r="1819" spans="2:12" ht="14.4" thickBot="1" x14ac:dyDescent="0.3">
      <c r="B1819" s="28" t="str">
        <f t="shared" si="62"/>
        <v/>
      </c>
      <c r="C1819" s="167" t="str">
        <f>IF(D1819="","",VLOOKUP(D1819,'Műszaki adattábla'!F:G,2,0))</f>
        <v/>
      </c>
      <c r="D1819" s="168" t="str">
        <f>IF('Műszaki adattábla'!F1810="","",'Műszaki adattábla'!F1810)</f>
        <v/>
      </c>
      <c r="E1819" s="169" t="str">
        <f>IF(D1819="","",VLOOKUP(D1819,'Műszaki adattábla'!F:R,13,0))</f>
        <v/>
      </c>
      <c r="F1819" s="29" t="str">
        <f>IF(D1819="","",VLOOKUP(D1819,'Műszaki adattábla'!F:M,8,0))</f>
        <v/>
      </c>
      <c r="G1819" s="29" t="str">
        <f>IF(D1819="","",IF('Műszaki adattábla'!L1810="20-99",IF('Műszaki adattábla'!O1810="","Nem adott meg lekötött teljesítményt",VLOOKUP(D1819,'Műszaki adattábla'!F:O,10,0)),0))</f>
        <v/>
      </c>
      <c r="H1819" s="29" t="str">
        <f>IF(D1819="","",VLOOKUP(D1819,'Műszaki adattábla'!F:P,11,0))</f>
        <v/>
      </c>
      <c r="I1819" s="30"/>
      <c r="J1819" s="30"/>
      <c r="K1819" s="31" t="str">
        <f>IF(D1819="","",ROUND(((F1819*I1819*'Műszaki adattábla'!$C$7/'Műszaki adattábla'!$C$8)+(G1819*I1819)+(H1819*I1819))/12*'Műszaki adattábla'!T1810,0))</f>
        <v/>
      </c>
      <c r="L1819" s="32" t="str">
        <f t="shared" si="63"/>
        <v/>
      </c>
    </row>
    <row r="1820" spans="2:12" ht="14.4" thickBot="1" x14ac:dyDescent="0.3">
      <c r="B1820" s="28" t="str">
        <f t="shared" ref="B1820:B1883" si="64">IF(D1820="","",B1819+1)</f>
        <v/>
      </c>
      <c r="C1820" s="167" t="str">
        <f>IF(D1820="","",VLOOKUP(D1820,'Műszaki adattábla'!F:G,2,0))</f>
        <v/>
      </c>
      <c r="D1820" s="168" t="str">
        <f>IF('Műszaki adattábla'!F1811="","",'Műszaki adattábla'!F1811)</f>
        <v/>
      </c>
      <c r="E1820" s="169" t="str">
        <f>IF(D1820="","",VLOOKUP(D1820,'Műszaki adattábla'!F:R,13,0))</f>
        <v/>
      </c>
      <c r="F1820" s="29" t="str">
        <f>IF(D1820="","",VLOOKUP(D1820,'Műszaki adattábla'!F:M,8,0))</f>
        <v/>
      </c>
      <c r="G1820" s="29" t="str">
        <f>IF(D1820="","",IF('Műszaki adattábla'!L1811="20-99",IF('Műszaki adattábla'!O1811="","Nem adott meg lekötött teljesítményt",VLOOKUP(D1820,'Műszaki adattábla'!F:O,10,0)),0))</f>
        <v/>
      </c>
      <c r="H1820" s="29" t="str">
        <f>IF(D1820="","",VLOOKUP(D1820,'Műszaki adattábla'!F:P,11,0))</f>
        <v/>
      </c>
      <c r="I1820" s="30"/>
      <c r="J1820" s="30"/>
      <c r="K1820" s="31" t="str">
        <f>IF(D1820="","",ROUND(((F1820*I1820*'Műszaki adattábla'!$C$7/'Műszaki adattábla'!$C$8)+(G1820*I1820)+(H1820*I1820))/12*'Műszaki adattábla'!T1811,0))</f>
        <v/>
      </c>
      <c r="L1820" s="32" t="str">
        <f t="shared" ref="L1820:L1883" si="65">IF(D1820="","",ROUND((J1820/1000)*E1820,0))</f>
        <v/>
      </c>
    </row>
    <row r="1821" spans="2:12" ht="14.4" thickBot="1" x14ac:dyDescent="0.3">
      <c r="B1821" s="28" t="str">
        <f t="shared" si="64"/>
        <v/>
      </c>
      <c r="C1821" s="167" t="str">
        <f>IF(D1821="","",VLOOKUP(D1821,'Műszaki adattábla'!F:G,2,0))</f>
        <v/>
      </c>
      <c r="D1821" s="168" t="str">
        <f>IF('Műszaki adattábla'!F1812="","",'Műszaki adattábla'!F1812)</f>
        <v/>
      </c>
      <c r="E1821" s="169" t="str">
        <f>IF(D1821="","",VLOOKUP(D1821,'Műszaki adattábla'!F:R,13,0))</f>
        <v/>
      </c>
      <c r="F1821" s="29" t="str">
        <f>IF(D1821="","",VLOOKUP(D1821,'Műszaki adattábla'!F:M,8,0))</f>
        <v/>
      </c>
      <c r="G1821" s="29" t="str">
        <f>IF(D1821="","",IF('Műszaki adattábla'!L1812="20-99",IF('Műszaki adattábla'!O1812="","Nem adott meg lekötött teljesítményt",VLOOKUP(D1821,'Műszaki adattábla'!F:O,10,0)),0))</f>
        <v/>
      </c>
      <c r="H1821" s="29" t="str">
        <f>IF(D1821="","",VLOOKUP(D1821,'Műszaki adattábla'!F:P,11,0))</f>
        <v/>
      </c>
      <c r="I1821" s="30"/>
      <c r="J1821" s="30"/>
      <c r="K1821" s="31" t="str">
        <f>IF(D1821="","",ROUND(((F1821*I1821*'Műszaki adattábla'!$C$7/'Műszaki adattábla'!$C$8)+(G1821*I1821)+(H1821*I1821))/12*'Műszaki adattábla'!T1812,0))</f>
        <v/>
      </c>
      <c r="L1821" s="32" t="str">
        <f t="shared" si="65"/>
        <v/>
      </c>
    </row>
    <row r="1822" spans="2:12" ht="14.4" thickBot="1" x14ac:dyDescent="0.3">
      <c r="B1822" s="28" t="str">
        <f t="shared" si="64"/>
        <v/>
      </c>
      <c r="C1822" s="167" t="str">
        <f>IF(D1822="","",VLOOKUP(D1822,'Műszaki adattábla'!F:G,2,0))</f>
        <v/>
      </c>
      <c r="D1822" s="168" t="str">
        <f>IF('Műszaki adattábla'!F1813="","",'Műszaki adattábla'!F1813)</f>
        <v/>
      </c>
      <c r="E1822" s="169" t="str">
        <f>IF(D1822="","",VLOOKUP(D1822,'Műszaki adattábla'!F:R,13,0))</f>
        <v/>
      </c>
      <c r="F1822" s="29" t="str">
        <f>IF(D1822="","",VLOOKUP(D1822,'Műszaki adattábla'!F:M,8,0))</f>
        <v/>
      </c>
      <c r="G1822" s="29" t="str">
        <f>IF(D1822="","",IF('Műszaki adattábla'!L1813="20-99",IF('Műszaki adattábla'!O1813="","Nem adott meg lekötött teljesítményt",VLOOKUP(D1822,'Műszaki adattábla'!F:O,10,0)),0))</f>
        <v/>
      </c>
      <c r="H1822" s="29" t="str">
        <f>IF(D1822="","",VLOOKUP(D1822,'Műszaki adattábla'!F:P,11,0))</f>
        <v/>
      </c>
      <c r="I1822" s="30"/>
      <c r="J1822" s="30"/>
      <c r="K1822" s="31" t="str">
        <f>IF(D1822="","",ROUND(((F1822*I1822*'Műszaki adattábla'!$C$7/'Műszaki adattábla'!$C$8)+(G1822*I1822)+(H1822*I1822))/12*'Műszaki adattábla'!T1813,0))</f>
        <v/>
      </c>
      <c r="L1822" s="32" t="str">
        <f t="shared" si="65"/>
        <v/>
      </c>
    </row>
    <row r="1823" spans="2:12" ht="14.4" thickBot="1" x14ac:dyDescent="0.3">
      <c r="B1823" s="28" t="str">
        <f t="shared" si="64"/>
        <v/>
      </c>
      <c r="C1823" s="167" t="str">
        <f>IF(D1823="","",VLOOKUP(D1823,'Műszaki adattábla'!F:G,2,0))</f>
        <v/>
      </c>
      <c r="D1823" s="168" t="str">
        <f>IF('Műszaki adattábla'!F1814="","",'Műszaki adattábla'!F1814)</f>
        <v/>
      </c>
      <c r="E1823" s="169" t="str">
        <f>IF(D1823="","",VLOOKUP(D1823,'Műszaki adattábla'!F:R,13,0))</f>
        <v/>
      </c>
      <c r="F1823" s="29" t="str">
        <f>IF(D1823="","",VLOOKUP(D1823,'Műszaki adattábla'!F:M,8,0))</f>
        <v/>
      </c>
      <c r="G1823" s="29" t="str">
        <f>IF(D1823="","",IF('Műszaki adattábla'!L1814="20-99",IF('Műszaki adattábla'!O1814="","Nem adott meg lekötött teljesítményt",VLOOKUP(D1823,'Műszaki adattábla'!F:O,10,0)),0))</f>
        <v/>
      </c>
      <c r="H1823" s="29" t="str">
        <f>IF(D1823="","",VLOOKUP(D1823,'Műszaki adattábla'!F:P,11,0))</f>
        <v/>
      </c>
      <c r="I1823" s="30"/>
      <c r="J1823" s="30"/>
      <c r="K1823" s="31" t="str">
        <f>IF(D1823="","",ROUND(((F1823*I1823*'Műszaki adattábla'!$C$7/'Műszaki adattábla'!$C$8)+(G1823*I1823)+(H1823*I1823))/12*'Műszaki adattábla'!T1814,0))</f>
        <v/>
      </c>
      <c r="L1823" s="32" t="str">
        <f t="shared" si="65"/>
        <v/>
      </c>
    </row>
    <row r="1824" spans="2:12" ht="14.4" thickBot="1" x14ac:dyDescent="0.3">
      <c r="B1824" s="28" t="str">
        <f t="shared" si="64"/>
        <v/>
      </c>
      <c r="C1824" s="167" t="str">
        <f>IF(D1824="","",VLOOKUP(D1824,'Műszaki adattábla'!F:G,2,0))</f>
        <v/>
      </c>
      <c r="D1824" s="168" t="str">
        <f>IF('Műszaki adattábla'!F1815="","",'Műszaki adattábla'!F1815)</f>
        <v/>
      </c>
      <c r="E1824" s="169" t="str">
        <f>IF(D1824="","",VLOOKUP(D1824,'Műszaki adattábla'!F:R,13,0))</f>
        <v/>
      </c>
      <c r="F1824" s="29" t="str">
        <f>IF(D1824="","",VLOOKUP(D1824,'Műszaki adattábla'!F:M,8,0))</f>
        <v/>
      </c>
      <c r="G1824" s="29" t="str">
        <f>IF(D1824="","",IF('Műszaki adattábla'!L1815="20-99",IF('Műszaki adattábla'!O1815="","Nem adott meg lekötött teljesítményt",VLOOKUP(D1824,'Műszaki adattábla'!F:O,10,0)),0))</f>
        <v/>
      </c>
      <c r="H1824" s="29" t="str">
        <f>IF(D1824="","",VLOOKUP(D1824,'Műszaki adattábla'!F:P,11,0))</f>
        <v/>
      </c>
      <c r="I1824" s="30"/>
      <c r="J1824" s="30"/>
      <c r="K1824" s="31" t="str">
        <f>IF(D1824="","",ROUND(((F1824*I1824*'Műszaki adattábla'!$C$7/'Műszaki adattábla'!$C$8)+(G1824*I1824)+(H1824*I1824))/12*'Műszaki adattábla'!T1815,0))</f>
        <v/>
      </c>
      <c r="L1824" s="32" t="str">
        <f t="shared" si="65"/>
        <v/>
      </c>
    </row>
    <row r="1825" spans="2:12" ht="14.4" thickBot="1" x14ac:dyDescent="0.3">
      <c r="B1825" s="28" t="str">
        <f t="shared" si="64"/>
        <v/>
      </c>
      <c r="C1825" s="167" t="str">
        <f>IF(D1825="","",VLOOKUP(D1825,'Műszaki adattábla'!F:G,2,0))</f>
        <v/>
      </c>
      <c r="D1825" s="168" t="str">
        <f>IF('Műszaki adattábla'!F1816="","",'Műszaki adattábla'!F1816)</f>
        <v/>
      </c>
      <c r="E1825" s="169" t="str">
        <f>IF(D1825="","",VLOOKUP(D1825,'Műszaki adattábla'!F:R,13,0))</f>
        <v/>
      </c>
      <c r="F1825" s="29" t="str">
        <f>IF(D1825="","",VLOOKUP(D1825,'Műszaki adattábla'!F:M,8,0))</f>
        <v/>
      </c>
      <c r="G1825" s="29" t="str">
        <f>IF(D1825="","",IF('Műszaki adattábla'!L1816="20-99",IF('Műszaki adattábla'!O1816="","Nem adott meg lekötött teljesítményt",VLOOKUP(D1825,'Műszaki adattábla'!F:O,10,0)),0))</f>
        <v/>
      </c>
      <c r="H1825" s="29" t="str">
        <f>IF(D1825="","",VLOOKUP(D1825,'Műszaki adattábla'!F:P,11,0))</f>
        <v/>
      </c>
      <c r="I1825" s="30"/>
      <c r="J1825" s="30"/>
      <c r="K1825" s="31" t="str">
        <f>IF(D1825="","",ROUND(((F1825*I1825*'Műszaki adattábla'!$C$7/'Műszaki adattábla'!$C$8)+(G1825*I1825)+(H1825*I1825))/12*'Műszaki adattábla'!T1816,0))</f>
        <v/>
      </c>
      <c r="L1825" s="32" t="str">
        <f t="shared" si="65"/>
        <v/>
      </c>
    </row>
    <row r="1826" spans="2:12" ht="14.4" thickBot="1" x14ac:dyDescent="0.3">
      <c r="B1826" s="28" t="str">
        <f t="shared" si="64"/>
        <v/>
      </c>
      <c r="C1826" s="167" t="str">
        <f>IF(D1826="","",VLOOKUP(D1826,'Műszaki adattábla'!F:G,2,0))</f>
        <v/>
      </c>
      <c r="D1826" s="168" t="str">
        <f>IF('Műszaki adattábla'!F1817="","",'Műszaki adattábla'!F1817)</f>
        <v/>
      </c>
      <c r="E1826" s="169" t="str">
        <f>IF(D1826="","",VLOOKUP(D1826,'Műszaki adattábla'!F:R,13,0))</f>
        <v/>
      </c>
      <c r="F1826" s="29" t="str">
        <f>IF(D1826="","",VLOOKUP(D1826,'Műszaki adattábla'!F:M,8,0))</f>
        <v/>
      </c>
      <c r="G1826" s="29" t="str">
        <f>IF(D1826="","",IF('Műszaki adattábla'!L1817="20-99",IF('Műszaki adattábla'!O1817="","Nem adott meg lekötött teljesítményt",VLOOKUP(D1826,'Műszaki adattábla'!F:O,10,0)),0))</f>
        <v/>
      </c>
      <c r="H1826" s="29" t="str">
        <f>IF(D1826="","",VLOOKUP(D1826,'Műszaki adattábla'!F:P,11,0))</f>
        <v/>
      </c>
      <c r="I1826" s="30"/>
      <c r="J1826" s="30"/>
      <c r="K1826" s="31" t="str">
        <f>IF(D1826="","",ROUND(((F1826*I1826*'Műszaki adattábla'!$C$7/'Műszaki adattábla'!$C$8)+(G1826*I1826)+(H1826*I1826))/12*'Műszaki adattábla'!T1817,0))</f>
        <v/>
      </c>
      <c r="L1826" s="32" t="str">
        <f t="shared" si="65"/>
        <v/>
      </c>
    </row>
    <row r="1827" spans="2:12" ht="14.4" thickBot="1" x14ac:dyDescent="0.3">
      <c r="B1827" s="28" t="str">
        <f t="shared" si="64"/>
        <v/>
      </c>
      <c r="C1827" s="167" t="str">
        <f>IF(D1827="","",VLOOKUP(D1827,'Műszaki adattábla'!F:G,2,0))</f>
        <v/>
      </c>
      <c r="D1827" s="168" t="str">
        <f>IF('Műszaki adattábla'!F1818="","",'Műszaki adattábla'!F1818)</f>
        <v/>
      </c>
      <c r="E1827" s="169" t="str">
        <f>IF(D1827="","",VLOOKUP(D1827,'Műszaki adattábla'!F:R,13,0))</f>
        <v/>
      </c>
      <c r="F1827" s="29" t="str">
        <f>IF(D1827="","",VLOOKUP(D1827,'Műszaki adattábla'!F:M,8,0))</f>
        <v/>
      </c>
      <c r="G1827" s="29" t="str">
        <f>IF(D1827="","",IF('Műszaki adattábla'!L1818="20-99",IF('Műszaki adattábla'!O1818="","Nem adott meg lekötött teljesítményt",VLOOKUP(D1827,'Műszaki adattábla'!F:O,10,0)),0))</f>
        <v/>
      </c>
      <c r="H1827" s="29" t="str">
        <f>IF(D1827="","",VLOOKUP(D1827,'Műszaki adattábla'!F:P,11,0))</f>
        <v/>
      </c>
      <c r="I1827" s="30"/>
      <c r="J1827" s="30"/>
      <c r="K1827" s="31" t="str">
        <f>IF(D1827="","",ROUND(((F1827*I1827*'Műszaki adattábla'!$C$7/'Műszaki adattábla'!$C$8)+(G1827*I1827)+(H1827*I1827))/12*'Műszaki adattábla'!T1818,0))</f>
        <v/>
      </c>
      <c r="L1827" s="32" t="str">
        <f t="shared" si="65"/>
        <v/>
      </c>
    </row>
    <row r="1828" spans="2:12" ht="14.4" thickBot="1" x14ac:dyDescent="0.3">
      <c r="B1828" s="28" t="str">
        <f t="shared" si="64"/>
        <v/>
      </c>
      <c r="C1828" s="167" t="str">
        <f>IF(D1828="","",VLOOKUP(D1828,'Műszaki adattábla'!F:G,2,0))</f>
        <v/>
      </c>
      <c r="D1828" s="168" t="str">
        <f>IF('Műszaki adattábla'!F1819="","",'Műszaki adattábla'!F1819)</f>
        <v/>
      </c>
      <c r="E1828" s="169" t="str">
        <f>IF(D1828="","",VLOOKUP(D1828,'Műszaki adattábla'!F:R,13,0))</f>
        <v/>
      </c>
      <c r="F1828" s="29" t="str">
        <f>IF(D1828="","",VLOOKUP(D1828,'Műszaki adattábla'!F:M,8,0))</f>
        <v/>
      </c>
      <c r="G1828" s="29" t="str">
        <f>IF(D1828="","",IF('Műszaki adattábla'!L1819="20-99",IF('Műszaki adattábla'!O1819="","Nem adott meg lekötött teljesítményt",VLOOKUP(D1828,'Műszaki adattábla'!F:O,10,0)),0))</f>
        <v/>
      </c>
      <c r="H1828" s="29" t="str">
        <f>IF(D1828="","",VLOOKUP(D1828,'Műszaki adattábla'!F:P,11,0))</f>
        <v/>
      </c>
      <c r="I1828" s="30"/>
      <c r="J1828" s="30"/>
      <c r="K1828" s="31" t="str">
        <f>IF(D1828="","",ROUND(((F1828*I1828*'Műszaki adattábla'!$C$7/'Műszaki adattábla'!$C$8)+(G1828*I1828)+(H1828*I1828))/12*'Műszaki adattábla'!T1819,0))</f>
        <v/>
      </c>
      <c r="L1828" s="32" t="str">
        <f t="shared" si="65"/>
        <v/>
      </c>
    </row>
    <row r="1829" spans="2:12" ht="14.4" thickBot="1" x14ac:dyDescent="0.3">
      <c r="B1829" s="28" t="str">
        <f t="shared" si="64"/>
        <v/>
      </c>
      <c r="C1829" s="167" t="str">
        <f>IF(D1829="","",VLOOKUP(D1829,'Műszaki adattábla'!F:G,2,0))</f>
        <v/>
      </c>
      <c r="D1829" s="168" t="str">
        <f>IF('Műszaki adattábla'!F1820="","",'Műszaki adattábla'!F1820)</f>
        <v/>
      </c>
      <c r="E1829" s="169" t="str">
        <f>IF(D1829="","",VLOOKUP(D1829,'Műszaki adattábla'!F:R,13,0))</f>
        <v/>
      </c>
      <c r="F1829" s="29" t="str">
        <f>IF(D1829="","",VLOOKUP(D1829,'Műszaki adattábla'!F:M,8,0))</f>
        <v/>
      </c>
      <c r="G1829" s="29" t="str">
        <f>IF(D1829="","",IF('Műszaki adattábla'!L1820="20-99",IF('Műszaki adattábla'!O1820="","Nem adott meg lekötött teljesítményt",VLOOKUP(D1829,'Műszaki adattábla'!F:O,10,0)),0))</f>
        <v/>
      </c>
      <c r="H1829" s="29" t="str">
        <f>IF(D1829="","",VLOOKUP(D1829,'Műszaki adattábla'!F:P,11,0))</f>
        <v/>
      </c>
      <c r="I1829" s="30"/>
      <c r="J1829" s="30"/>
      <c r="K1829" s="31" t="str">
        <f>IF(D1829="","",ROUND(((F1829*I1829*'Műszaki adattábla'!$C$7/'Műszaki adattábla'!$C$8)+(G1829*I1829)+(H1829*I1829))/12*'Műszaki adattábla'!T1820,0))</f>
        <v/>
      </c>
      <c r="L1829" s="32" t="str">
        <f t="shared" si="65"/>
        <v/>
      </c>
    </row>
    <row r="1830" spans="2:12" ht="14.4" thickBot="1" x14ac:dyDescent="0.3">
      <c r="B1830" s="28" t="str">
        <f t="shared" si="64"/>
        <v/>
      </c>
      <c r="C1830" s="167" t="str">
        <f>IF(D1830="","",VLOOKUP(D1830,'Műszaki adattábla'!F:G,2,0))</f>
        <v/>
      </c>
      <c r="D1830" s="168" t="str">
        <f>IF('Műszaki adattábla'!F1821="","",'Műszaki adattábla'!F1821)</f>
        <v/>
      </c>
      <c r="E1830" s="169" t="str">
        <f>IF(D1830="","",VLOOKUP(D1830,'Műszaki adattábla'!F:R,13,0))</f>
        <v/>
      </c>
      <c r="F1830" s="29" t="str">
        <f>IF(D1830="","",VLOOKUP(D1830,'Műszaki adattábla'!F:M,8,0))</f>
        <v/>
      </c>
      <c r="G1830" s="29" t="str">
        <f>IF(D1830="","",IF('Műszaki adattábla'!L1821="20-99",IF('Műszaki adattábla'!O1821="","Nem adott meg lekötött teljesítményt",VLOOKUP(D1830,'Műszaki adattábla'!F:O,10,0)),0))</f>
        <v/>
      </c>
      <c r="H1830" s="29" t="str">
        <f>IF(D1830="","",VLOOKUP(D1830,'Műszaki adattábla'!F:P,11,0))</f>
        <v/>
      </c>
      <c r="I1830" s="30"/>
      <c r="J1830" s="30"/>
      <c r="K1830" s="31" t="str">
        <f>IF(D1830="","",ROUND(((F1830*I1830*'Műszaki adattábla'!$C$7/'Műszaki adattábla'!$C$8)+(G1830*I1830)+(H1830*I1830))/12*'Műszaki adattábla'!T1821,0))</f>
        <v/>
      </c>
      <c r="L1830" s="32" t="str">
        <f t="shared" si="65"/>
        <v/>
      </c>
    </row>
    <row r="1831" spans="2:12" ht="14.4" thickBot="1" x14ac:dyDescent="0.3">
      <c r="B1831" s="28" t="str">
        <f t="shared" si="64"/>
        <v/>
      </c>
      <c r="C1831" s="167" t="str">
        <f>IF(D1831="","",VLOOKUP(D1831,'Műszaki adattábla'!F:G,2,0))</f>
        <v/>
      </c>
      <c r="D1831" s="168" t="str">
        <f>IF('Műszaki adattábla'!F1822="","",'Műszaki adattábla'!F1822)</f>
        <v/>
      </c>
      <c r="E1831" s="169" t="str">
        <f>IF(D1831="","",VLOOKUP(D1831,'Műszaki adattábla'!F:R,13,0))</f>
        <v/>
      </c>
      <c r="F1831" s="29" t="str">
        <f>IF(D1831="","",VLOOKUP(D1831,'Műszaki adattábla'!F:M,8,0))</f>
        <v/>
      </c>
      <c r="G1831" s="29" t="str">
        <f>IF(D1831="","",IF('Műszaki adattábla'!L1822="20-99",IF('Műszaki adattábla'!O1822="","Nem adott meg lekötött teljesítményt",VLOOKUP(D1831,'Műszaki adattábla'!F:O,10,0)),0))</f>
        <v/>
      </c>
      <c r="H1831" s="29" t="str">
        <f>IF(D1831="","",VLOOKUP(D1831,'Műszaki adattábla'!F:P,11,0))</f>
        <v/>
      </c>
      <c r="I1831" s="30"/>
      <c r="J1831" s="30"/>
      <c r="K1831" s="31" t="str">
        <f>IF(D1831="","",ROUND(((F1831*I1831*'Műszaki adattábla'!$C$7/'Műszaki adattábla'!$C$8)+(G1831*I1831)+(H1831*I1831))/12*'Műszaki adattábla'!T1822,0))</f>
        <v/>
      </c>
      <c r="L1831" s="32" t="str">
        <f t="shared" si="65"/>
        <v/>
      </c>
    </row>
    <row r="1832" spans="2:12" ht="14.4" thickBot="1" x14ac:dyDescent="0.3">
      <c r="B1832" s="28" t="str">
        <f t="shared" si="64"/>
        <v/>
      </c>
      <c r="C1832" s="167" t="str">
        <f>IF(D1832="","",VLOOKUP(D1832,'Műszaki adattábla'!F:G,2,0))</f>
        <v/>
      </c>
      <c r="D1832" s="168" t="str">
        <f>IF('Műszaki adattábla'!F1823="","",'Műszaki adattábla'!F1823)</f>
        <v/>
      </c>
      <c r="E1832" s="169" t="str">
        <f>IF(D1832="","",VLOOKUP(D1832,'Műszaki adattábla'!F:R,13,0))</f>
        <v/>
      </c>
      <c r="F1832" s="29" t="str">
        <f>IF(D1832="","",VLOOKUP(D1832,'Műszaki adattábla'!F:M,8,0))</f>
        <v/>
      </c>
      <c r="G1832" s="29" t="str">
        <f>IF(D1832="","",IF('Műszaki adattábla'!L1823="20-99",IF('Műszaki adattábla'!O1823="","Nem adott meg lekötött teljesítményt",VLOOKUP(D1832,'Műszaki adattábla'!F:O,10,0)),0))</f>
        <v/>
      </c>
      <c r="H1832" s="29" t="str">
        <f>IF(D1832="","",VLOOKUP(D1832,'Műszaki adattábla'!F:P,11,0))</f>
        <v/>
      </c>
      <c r="I1832" s="30"/>
      <c r="J1832" s="30"/>
      <c r="K1832" s="31" t="str">
        <f>IF(D1832="","",ROUND(((F1832*I1832*'Műszaki adattábla'!$C$7/'Műszaki adattábla'!$C$8)+(G1832*I1832)+(H1832*I1832))/12*'Műszaki adattábla'!T1823,0))</f>
        <v/>
      </c>
      <c r="L1832" s="32" t="str">
        <f t="shared" si="65"/>
        <v/>
      </c>
    </row>
    <row r="1833" spans="2:12" ht="14.4" thickBot="1" x14ac:dyDescent="0.3">
      <c r="B1833" s="28" t="str">
        <f t="shared" si="64"/>
        <v/>
      </c>
      <c r="C1833" s="167" t="str">
        <f>IF(D1833="","",VLOOKUP(D1833,'Műszaki adattábla'!F:G,2,0))</f>
        <v/>
      </c>
      <c r="D1833" s="168" t="str">
        <f>IF('Műszaki adattábla'!F1824="","",'Műszaki adattábla'!F1824)</f>
        <v/>
      </c>
      <c r="E1833" s="169" t="str">
        <f>IF(D1833="","",VLOOKUP(D1833,'Műszaki adattábla'!F:R,13,0))</f>
        <v/>
      </c>
      <c r="F1833" s="29" t="str">
        <f>IF(D1833="","",VLOOKUP(D1833,'Műszaki adattábla'!F:M,8,0))</f>
        <v/>
      </c>
      <c r="G1833" s="29" t="str">
        <f>IF(D1833="","",IF('Műszaki adattábla'!L1824="20-99",IF('Műszaki adattábla'!O1824="","Nem adott meg lekötött teljesítményt",VLOOKUP(D1833,'Műszaki adattábla'!F:O,10,0)),0))</f>
        <v/>
      </c>
      <c r="H1833" s="29" t="str">
        <f>IF(D1833="","",VLOOKUP(D1833,'Műszaki adattábla'!F:P,11,0))</f>
        <v/>
      </c>
      <c r="I1833" s="30"/>
      <c r="J1833" s="30"/>
      <c r="K1833" s="31" t="str">
        <f>IF(D1833="","",ROUND(((F1833*I1833*'Műszaki adattábla'!$C$7/'Műszaki adattábla'!$C$8)+(G1833*I1833)+(H1833*I1833))/12*'Műszaki adattábla'!T1824,0))</f>
        <v/>
      </c>
      <c r="L1833" s="32" t="str">
        <f t="shared" si="65"/>
        <v/>
      </c>
    </row>
    <row r="1834" spans="2:12" ht="14.4" thickBot="1" x14ac:dyDescent="0.3">
      <c r="B1834" s="28" t="str">
        <f t="shared" si="64"/>
        <v/>
      </c>
      <c r="C1834" s="167" t="str">
        <f>IF(D1834="","",VLOOKUP(D1834,'Műszaki adattábla'!F:G,2,0))</f>
        <v/>
      </c>
      <c r="D1834" s="168" t="str">
        <f>IF('Műszaki adattábla'!F1825="","",'Műszaki adattábla'!F1825)</f>
        <v/>
      </c>
      <c r="E1834" s="169" t="str">
        <f>IF(D1834="","",VLOOKUP(D1834,'Műszaki adattábla'!F:R,13,0))</f>
        <v/>
      </c>
      <c r="F1834" s="29" t="str">
        <f>IF(D1834="","",VLOOKUP(D1834,'Műszaki adattábla'!F:M,8,0))</f>
        <v/>
      </c>
      <c r="G1834" s="29" t="str">
        <f>IF(D1834="","",IF('Műszaki adattábla'!L1825="20-99",IF('Műszaki adattábla'!O1825="","Nem adott meg lekötött teljesítményt",VLOOKUP(D1834,'Műszaki adattábla'!F:O,10,0)),0))</f>
        <v/>
      </c>
      <c r="H1834" s="29" t="str">
        <f>IF(D1834="","",VLOOKUP(D1834,'Műszaki adattábla'!F:P,11,0))</f>
        <v/>
      </c>
      <c r="I1834" s="30"/>
      <c r="J1834" s="30"/>
      <c r="K1834" s="31" t="str">
        <f>IF(D1834="","",ROUND(((F1834*I1834*'Műszaki adattábla'!$C$7/'Műszaki adattábla'!$C$8)+(G1834*I1834)+(H1834*I1834))/12*'Műszaki adattábla'!T1825,0))</f>
        <v/>
      </c>
      <c r="L1834" s="32" t="str">
        <f t="shared" si="65"/>
        <v/>
      </c>
    </row>
    <row r="1835" spans="2:12" ht="14.4" thickBot="1" x14ac:dyDescent="0.3">
      <c r="B1835" s="28" t="str">
        <f t="shared" si="64"/>
        <v/>
      </c>
      <c r="C1835" s="167" t="str">
        <f>IF(D1835="","",VLOOKUP(D1835,'Műszaki adattábla'!F:G,2,0))</f>
        <v/>
      </c>
      <c r="D1835" s="168" t="str">
        <f>IF('Műszaki adattábla'!F1826="","",'Műszaki adattábla'!F1826)</f>
        <v/>
      </c>
      <c r="E1835" s="169" t="str">
        <f>IF(D1835="","",VLOOKUP(D1835,'Műszaki adattábla'!F:R,13,0))</f>
        <v/>
      </c>
      <c r="F1835" s="29" t="str">
        <f>IF(D1835="","",VLOOKUP(D1835,'Műszaki adattábla'!F:M,8,0))</f>
        <v/>
      </c>
      <c r="G1835" s="29" t="str">
        <f>IF(D1835="","",IF('Műszaki adattábla'!L1826="20-99",IF('Műszaki adattábla'!O1826="","Nem adott meg lekötött teljesítményt",VLOOKUP(D1835,'Műszaki adattábla'!F:O,10,0)),0))</f>
        <v/>
      </c>
      <c r="H1835" s="29" t="str">
        <f>IF(D1835="","",VLOOKUP(D1835,'Műszaki adattábla'!F:P,11,0))</f>
        <v/>
      </c>
      <c r="I1835" s="30"/>
      <c r="J1835" s="30"/>
      <c r="K1835" s="31" t="str">
        <f>IF(D1835="","",ROUND(((F1835*I1835*'Műszaki adattábla'!$C$7/'Műszaki adattábla'!$C$8)+(G1835*I1835)+(H1835*I1835))/12*'Műszaki adattábla'!T1826,0))</f>
        <v/>
      </c>
      <c r="L1835" s="32" t="str">
        <f t="shared" si="65"/>
        <v/>
      </c>
    </row>
    <row r="1836" spans="2:12" ht="14.4" thickBot="1" x14ac:dyDescent="0.3">
      <c r="B1836" s="28" t="str">
        <f t="shared" si="64"/>
        <v/>
      </c>
      <c r="C1836" s="167" t="str">
        <f>IF(D1836="","",VLOOKUP(D1836,'Műszaki adattábla'!F:G,2,0))</f>
        <v/>
      </c>
      <c r="D1836" s="168" t="str">
        <f>IF('Műszaki adattábla'!F1827="","",'Műszaki adattábla'!F1827)</f>
        <v/>
      </c>
      <c r="E1836" s="169" t="str">
        <f>IF(D1836="","",VLOOKUP(D1836,'Műszaki adattábla'!F:R,13,0))</f>
        <v/>
      </c>
      <c r="F1836" s="29" t="str">
        <f>IF(D1836="","",VLOOKUP(D1836,'Műszaki adattábla'!F:M,8,0))</f>
        <v/>
      </c>
      <c r="G1836" s="29" t="str">
        <f>IF(D1836="","",IF('Műszaki adattábla'!L1827="20-99",IF('Műszaki adattábla'!O1827="","Nem adott meg lekötött teljesítményt",VLOOKUP(D1836,'Műszaki adattábla'!F:O,10,0)),0))</f>
        <v/>
      </c>
      <c r="H1836" s="29" t="str">
        <f>IF(D1836="","",VLOOKUP(D1836,'Műszaki adattábla'!F:P,11,0))</f>
        <v/>
      </c>
      <c r="I1836" s="30"/>
      <c r="J1836" s="30"/>
      <c r="K1836" s="31" t="str">
        <f>IF(D1836="","",ROUND(((F1836*I1836*'Műszaki adattábla'!$C$7/'Műszaki adattábla'!$C$8)+(G1836*I1836)+(H1836*I1836))/12*'Műszaki adattábla'!T1827,0))</f>
        <v/>
      </c>
      <c r="L1836" s="32" t="str">
        <f t="shared" si="65"/>
        <v/>
      </c>
    </row>
    <row r="1837" spans="2:12" ht="14.4" thickBot="1" x14ac:dyDescent="0.3">
      <c r="B1837" s="28" t="str">
        <f t="shared" si="64"/>
        <v/>
      </c>
      <c r="C1837" s="167" t="str">
        <f>IF(D1837="","",VLOOKUP(D1837,'Műszaki adattábla'!F:G,2,0))</f>
        <v/>
      </c>
      <c r="D1837" s="168" t="str">
        <f>IF('Műszaki adattábla'!F1828="","",'Műszaki adattábla'!F1828)</f>
        <v/>
      </c>
      <c r="E1837" s="169" t="str">
        <f>IF(D1837="","",VLOOKUP(D1837,'Műszaki adattábla'!F:R,13,0))</f>
        <v/>
      </c>
      <c r="F1837" s="29" t="str">
        <f>IF(D1837="","",VLOOKUP(D1837,'Műszaki adattábla'!F:M,8,0))</f>
        <v/>
      </c>
      <c r="G1837" s="29" t="str">
        <f>IF(D1837="","",IF('Műszaki adattábla'!L1828="20-99",IF('Műszaki adattábla'!O1828="","Nem adott meg lekötött teljesítményt",VLOOKUP(D1837,'Műszaki adattábla'!F:O,10,0)),0))</f>
        <v/>
      </c>
      <c r="H1837" s="29" t="str">
        <f>IF(D1837="","",VLOOKUP(D1837,'Műszaki adattábla'!F:P,11,0))</f>
        <v/>
      </c>
      <c r="I1837" s="30"/>
      <c r="J1837" s="30"/>
      <c r="K1837" s="31" t="str">
        <f>IF(D1837="","",ROUND(((F1837*I1837*'Műszaki adattábla'!$C$7/'Műszaki adattábla'!$C$8)+(G1837*I1837)+(H1837*I1837))/12*'Műszaki adattábla'!T1828,0))</f>
        <v/>
      </c>
      <c r="L1837" s="32" t="str">
        <f t="shared" si="65"/>
        <v/>
      </c>
    </row>
    <row r="1838" spans="2:12" ht="14.4" thickBot="1" x14ac:dyDescent="0.3">
      <c r="B1838" s="28" t="str">
        <f t="shared" si="64"/>
        <v/>
      </c>
      <c r="C1838" s="167" t="str">
        <f>IF(D1838="","",VLOOKUP(D1838,'Műszaki adattábla'!F:G,2,0))</f>
        <v/>
      </c>
      <c r="D1838" s="168" t="str">
        <f>IF('Műszaki adattábla'!F1829="","",'Műszaki adattábla'!F1829)</f>
        <v/>
      </c>
      <c r="E1838" s="169" t="str">
        <f>IF(D1838="","",VLOOKUP(D1838,'Műszaki adattábla'!F:R,13,0))</f>
        <v/>
      </c>
      <c r="F1838" s="29" t="str">
        <f>IF(D1838="","",VLOOKUP(D1838,'Műszaki adattábla'!F:M,8,0))</f>
        <v/>
      </c>
      <c r="G1838" s="29" t="str">
        <f>IF(D1838="","",IF('Műszaki adattábla'!L1829="20-99",IF('Műszaki adattábla'!O1829="","Nem adott meg lekötött teljesítményt",VLOOKUP(D1838,'Műszaki adattábla'!F:O,10,0)),0))</f>
        <v/>
      </c>
      <c r="H1838" s="29" t="str">
        <f>IF(D1838="","",VLOOKUP(D1838,'Műszaki adattábla'!F:P,11,0))</f>
        <v/>
      </c>
      <c r="I1838" s="30"/>
      <c r="J1838" s="30"/>
      <c r="K1838" s="31" t="str">
        <f>IF(D1838="","",ROUND(((F1838*I1838*'Műszaki adattábla'!$C$7/'Műszaki adattábla'!$C$8)+(G1838*I1838)+(H1838*I1838))/12*'Műszaki adattábla'!T1829,0))</f>
        <v/>
      </c>
      <c r="L1838" s="32" t="str">
        <f t="shared" si="65"/>
        <v/>
      </c>
    </row>
    <row r="1839" spans="2:12" ht="14.4" thickBot="1" x14ac:dyDescent="0.3">
      <c r="B1839" s="28" t="str">
        <f t="shared" si="64"/>
        <v/>
      </c>
      <c r="C1839" s="167" t="str">
        <f>IF(D1839="","",VLOOKUP(D1839,'Műszaki adattábla'!F:G,2,0))</f>
        <v/>
      </c>
      <c r="D1839" s="168" t="str">
        <f>IF('Műszaki adattábla'!F1830="","",'Műszaki adattábla'!F1830)</f>
        <v/>
      </c>
      <c r="E1839" s="169" t="str">
        <f>IF(D1839="","",VLOOKUP(D1839,'Műszaki adattábla'!F:R,13,0))</f>
        <v/>
      </c>
      <c r="F1839" s="29" t="str">
        <f>IF(D1839="","",VLOOKUP(D1839,'Műszaki adattábla'!F:M,8,0))</f>
        <v/>
      </c>
      <c r="G1839" s="29" t="str">
        <f>IF(D1839="","",IF('Műszaki adattábla'!L1830="20-99",IF('Műszaki adattábla'!O1830="","Nem adott meg lekötött teljesítményt",VLOOKUP(D1839,'Műszaki adattábla'!F:O,10,0)),0))</f>
        <v/>
      </c>
      <c r="H1839" s="29" t="str">
        <f>IF(D1839="","",VLOOKUP(D1839,'Műszaki adattábla'!F:P,11,0))</f>
        <v/>
      </c>
      <c r="I1839" s="30"/>
      <c r="J1839" s="30"/>
      <c r="K1839" s="31" t="str">
        <f>IF(D1839="","",ROUND(((F1839*I1839*'Műszaki adattábla'!$C$7/'Műszaki adattábla'!$C$8)+(G1839*I1839)+(H1839*I1839))/12*'Műszaki adattábla'!T1830,0))</f>
        <v/>
      </c>
      <c r="L1839" s="32" t="str">
        <f t="shared" si="65"/>
        <v/>
      </c>
    </row>
    <row r="1840" spans="2:12" ht="14.4" thickBot="1" x14ac:dyDescent="0.3">
      <c r="B1840" s="28" t="str">
        <f t="shared" si="64"/>
        <v/>
      </c>
      <c r="C1840" s="167" t="str">
        <f>IF(D1840="","",VLOOKUP(D1840,'Műszaki adattábla'!F:G,2,0))</f>
        <v/>
      </c>
      <c r="D1840" s="168" t="str">
        <f>IF('Műszaki adattábla'!F1831="","",'Műszaki adattábla'!F1831)</f>
        <v/>
      </c>
      <c r="E1840" s="169" t="str">
        <f>IF(D1840="","",VLOOKUP(D1840,'Műszaki adattábla'!F:R,13,0))</f>
        <v/>
      </c>
      <c r="F1840" s="29" t="str">
        <f>IF(D1840="","",VLOOKUP(D1840,'Műszaki adattábla'!F:M,8,0))</f>
        <v/>
      </c>
      <c r="G1840" s="29" t="str">
        <f>IF(D1840="","",IF('Műszaki adattábla'!L1831="20-99",IF('Műszaki adattábla'!O1831="","Nem adott meg lekötött teljesítményt",VLOOKUP(D1840,'Műszaki adattábla'!F:O,10,0)),0))</f>
        <v/>
      </c>
      <c r="H1840" s="29" t="str">
        <f>IF(D1840="","",VLOOKUP(D1840,'Műszaki adattábla'!F:P,11,0))</f>
        <v/>
      </c>
      <c r="I1840" s="30"/>
      <c r="J1840" s="30"/>
      <c r="K1840" s="31" t="str">
        <f>IF(D1840="","",ROUND(((F1840*I1840*'Műszaki adattábla'!$C$7/'Műszaki adattábla'!$C$8)+(G1840*I1840)+(H1840*I1840))/12*'Műszaki adattábla'!T1831,0))</f>
        <v/>
      </c>
      <c r="L1840" s="32" t="str">
        <f t="shared" si="65"/>
        <v/>
      </c>
    </row>
    <row r="1841" spans="2:12" ht="14.4" thickBot="1" x14ac:dyDescent="0.3">
      <c r="B1841" s="28" t="str">
        <f t="shared" si="64"/>
        <v/>
      </c>
      <c r="C1841" s="167" t="str">
        <f>IF(D1841="","",VLOOKUP(D1841,'Műszaki adattábla'!F:G,2,0))</f>
        <v/>
      </c>
      <c r="D1841" s="168" t="str">
        <f>IF('Műszaki adattábla'!F1832="","",'Műszaki adattábla'!F1832)</f>
        <v/>
      </c>
      <c r="E1841" s="169" t="str">
        <f>IF(D1841="","",VLOOKUP(D1841,'Műszaki adattábla'!F:R,13,0))</f>
        <v/>
      </c>
      <c r="F1841" s="29" t="str">
        <f>IF(D1841="","",VLOOKUP(D1841,'Műszaki adattábla'!F:M,8,0))</f>
        <v/>
      </c>
      <c r="G1841" s="29" t="str">
        <f>IF(D1841="","",IF('Műszaki adattábla'!L1832="20-99",IF('Műszaki adattábla'!O1832="","Nem adott meg lekötött teljesítményt",VLOOKUP(D1841,'Műszaki adattábla'!F:O,10,0)),0))</f>
        <v/>
      </c>
      <c r="H1841" s="29" t="str">
        <f>IF(D1841="","",VLOOKUP(D1841,'Műszaki adattábla'!F:P,11,0))</f>
        <v/>
      </c>
      <c r="I1841" s="30"/>
      <c r="J1841" s="30"/>
      <c r="K1841" s="31" t="str">
        <f>IF(D1841="","",ROUND(((F1841*I1841*'Műszaki adattábla'!$C$7/'Műszaki adattábla'!$C$8)+(G1841*I1841)+(H1841*I1841))/12*'Műszaki adattábla'!T1832,0))</f>
        <v/>
      </c>
      <c r="L1841" s="32" t="str">
        <f t="shared" si="65"/>
        <v/>
      </c>
    </row>
    <row r="1842" spans="2:12" ht="14.4" thickBot="1" x14ac:dyDescent="0.3">
      <c r="B1842" s="28" t="str">
        <f t="shared" si="64"/>
        <v/>
      </c>
      <c r="C1842" s="167" t="str">
        <f>IF(D1842="","",VLOOKUP(D1842,'Műszaki adattábla'!F:G,2,0))</f>
        <v/>
      </c>
      <c r="D1842" s="168" t="str">
        <f>IF('Műszaki adattábla'!F1833="","",'Műszaki adattábla'!F1833)</f>
        <v/>
      </c>
      <c r="E1842" s="169" t="str">
        <f>IF(D1842="","",VLOOKUP(D1842,'Műszaki adattábla'!F:R,13,0))</f>
        <v/>
      </c>
      <c r="F1842" s="29" t="str">
        <f>IF(D1842="","",VLOOKUP(D1842,'Műszaki adattábla'!F:M,8,0))</f>
        <v/>
      </c>
      <c r="G1842" s="29" t="str">
        <f>IF(D1842="","",IF('Műszaki adattábla'!L1833="20-99",IF('Műszaki adattábla'!O1833="","Nem adott meg lekötött teljesítményt",VLOOKUP(D1842,'Műszaki adattábla'!F:O,10,0)),0))</f>
        <v/>
      </c>
      <c r="H1842" s="29" t="str">
        <f>IF(D1842="","",VLOOKUP(D1842,'Műszaki adattábla'!F:P,11,0))</f>
        <v/>
      </c>
      <c r="I1842" s="30"/>
      <c r="J1842" s="30"/>
      <c r="K1842" s="31" t="str">
        <f>IF(D1842="","",ROUND(((F1842*I1842*'Műszaki adattábla'!$C$7/'Műszaki adattábla'!$C$8)+(G1842*I1842)+(H1842*I1842))/12*'Műszaki adattábla'!T1833,0))</f>
        <v/>
      </c>
      <c r="L1842" s="32" t="str">
        <f t="shared" si="65"/>
        <v/>
      </c>
    </row>
    <row r="1843" spans="2:12" ht="14.4" thickBot="1" x14ac:dyDescent="0.3">
      <c r="B1843" s="28" t="str">
        <f t="shared" si="64"/>
        <v/>
      </c>
      <c r="C1843" s="167" t="str">
        <f>IF(D1843="","",VLOOKUP(D1843,'Műszaki adattábla'!F:G,2,0))</f>
        <v/>
      </c>
      <c r="D1843" s="168" t="str">
        <f>IF('Műszaki adattábla'!F1834="","",'Műszaki adattábla'!F1834)</f>
        <v/>
      </c>
      <c r="E1843" s="169" t="str">
        <f>IF(D1843="","",VLOOKUP(D1843,'Műszaki adattábla'!F:R,13,0))</f>
        <v/>
      </c>
      <c r="F1843" s="29" t="str">
        <f>IF(D1843="","",VLOOKUP(D1843,'Műszaki adattábla'!F:M,8,0))</f>
        <v/>
      </c>
      <c r="G1843" s="29" t="str">
        <f>IF(D1843="","",IF('Műszaki adattábla'!L1834="20-99",IF('Műszaki adattábla'!O1834="","Nem adott meg lekötött teljesítményt",VLOOKUP(D1843,'Műszaki adattábla'!F:O,10,0)),0))</f>
        <v/>
      </c>
      <c r="H1843" s="29" t="str">
        <f>IF(D1843="","",VLOOKUP(D1843,'Műszaki adattábla'!F:P,11,0))</f>
        <v/>
      </c>
      <c r="I1843" s="30"/>
      <c r="J1843" s="30"/>
      <c r="K1843" s="31" t="str">
        <f>IF(D1843="","",ROUND(((F1843*I1843*'Műszaki adattábla'!$C$7/'Műszaki adattábla'!$C$8)+(G1843*I1843)+(H1843*I1843))/12*'Műszaki adattábla'!T1834,0))</f>
        <v/>
      </c>
      <c r="L1843" s="32" t="str">
        <f t="shared" si="65"/>
        <v/>
      </c>
    </row>
    <row r="1844" spans="2:12" ht="14.4" thickBot="1" x14ac:dyDescent="0.3">
      <c r="B1844" s="28" t="str">
        <f t="shared" si="64"/>
        <v/>
      </c>
      <c r="C1844" s="167" t="str">
        <f>IF(D1844="","",VLOOKUP(D1844,'Műszaki adattábla'!F:G,2,0))</f>
        <v/>
      </c>
      <c r="D1844" s="168" t="str">
        <f>IF('Műszaki adattábla'!F1835="","",'Műszaki adattábla'!F1835)</f>
        <v/>
      </c>
      <c r="E1844" s="169" t="str">
        <f>IF(D1844="","",VLOOKUP(D1844,'Műszaki adattábla'!F:R,13,0))</f>
        <v/>
      </c>
      <c r="F1844" s="29" t="str">
        <f>IF(D1844="","",VLOOKUP(D1844,'Műszaki adattábla'!F:M,8,0))</f>
        <v/>
      </c>
      <c r="G1844" s="29" t="str">
        <f>IF(D1844="","",IF('Műszaki adattábla'!L1835="20-99",IF('Műszaki adattábla'!O1835="","Nem adott meg lekötött teljesítményt",VLOOKUP(D1844,'Műszaki adattábla'!F:O,10,0)),0))</f>
        <v/>
      </c>
      <c r="H1844" s="29" t="str">
        <f>IF(D1844="","",VLOOKUP(D1844,'Műszaki adattábla'!F:P,11,0))</f>
        <v/>
      </c>
      <c r="I1844" s="30"/>
      <c r="J1844" s="30"/>
      <c r="K1844" s="31" t="str">
        <f>IF(D1844="","",ROUND(((F1844*I1844*'Műszaki adattábla'!$C$7/'Műszaki adattábla'!$C$8)+(G1844*I1844)+(H1844*I1844))/12*'Műszaki adattábla'!T1835,0))</f>
        <v/>
      </c>
      <c r="L1844" s="32" t="str">
        <f t="shared" si="65"/>
        <v/>
      </c>
    </row>
    <row r="1845" spans="2:12" ht="14.4" thickBot="1" x14ac:dyDescent="0.3">
      <c r="B1845" s="28" t="str">
        <f t="shared" si="64"/>
        <v/>
      </c>
      <c r="C1845" s="167" t="str">
        <f>IF(D1845="","",VLOOKUP(D1845,'Műszaki adattábla'!F:G,2,0))</f>
        <v/>
      </c>
      <c r="D1845" s="168" t="str">
        <f>IF('Műszaki adattábla'!F1836="","",'Műszaki adattábla'!F1836)</f>
        <v/>
      </c>
      <c r="E1845" s="169" t="str">
        <f>IF(D1845="","",VLOOKUP(D1845,'Műszaki adattábla'!F:R,13,0))</f>
        <v/>
      </c>
      <c r="F1845" s="29" t="str">
        <f>IF(D1845="","",VLOOKUP(D1845,'Műszaki adattábla'!F:M,8,0))</f>
        <v/>
      </c>
      <c r="G1845" s="29" t="str">
        <f>IF(D1845="","",IF('Műszaki adattábla'!L1836="20-99",IF('Műszaki adattábla'!O1836="","Nem adott meg lekötött teljesítményt",VLOOKUP(D1845,'Műszaki adattábla'!F:O,10,0)),0))</f>
        <v/>
      </c>
      <c r="H1845" s="29" t="str">
        <f>IF(D1845="","",VLOOKUP(D1845,'Műszaki adattábla'!F:P,11,0))</f>
        <v/>
      </c>
      <c r="I1845" s="30"/>
      <c r="J1845" s="30"/>
      <c r="K1845" s="31" t="str">
        <f>IF(D1845="","",ROUND(((F1845*I1845*'Műszaki adattábla'!$C$7/'Műszaki adattábla'!$C$8)+(G1845*I1845)+(H1845*I1845))/12*'Műszaki adattábla'!T1836,0))</f>
        <v/>
      </c>
      <c r="L1845" s="32" t="str">
        <f t="shared" si="65"/>
        <v/>
      </c>
    </row>
    <row r="1846" spans="2:12" ht="14.4" thickBot="1" x14ac:dyDescent="0.3">
      <c r="B1846" s="28" t="str">
        <f t="shared" si="64"/>
        <v/>
      </c>
      <c r="C1846" s="167" t="str">
        <f>IF(D1846="","",VLOOKUP(D1846,'Műszaki adattábla'!F:G,2,0))</f>
        <v/>
      </c>
      <c r="D1846" s="168" t="str">
        <f>IF('Műszaki adattábla'!F1837="","",'Műszaki adattábla'!F1837)</f>
        <v/>
      </c>
      <c r="E1846" s="169" t="str">
        <f>IF(D1846="","",VLOOKUP(D1846,'Műszaki adattábla'!F:R,13,0))</f>
        <v/>
      </c>
      <c r="F1846" s="29" t="str">
        <f>IF(D1846="","",VLOOKUP(D1846,'Műszaki adattábla'!F:M,8,0))</f>
        <v/>
      </c>
      <c r="G1846" s="29" t="str">
        <f>IF(D1846="","",IF('Műszaki adattábla'!L1837="20-99",IF('Műszaki adattábla'!O1837="","Nem adott meg lekötött teljesítményt",VLOOKUP(D1846,'Műszaki adattábla'!F:O,10,0)),0))</f>
        <v/>
      </c>
      <c r="H1846" s="29" t="str">
        <f>IF(D1846="","",VLOOKUP(D1846,'Műszaki adattábla'!F:P,11,0))</f>
        <v/>
      </c>
      <c r="I1846" s="30"/>
      <c r="J1846" s="30"/>
      <c r="K1846" s="31" t="str">
        <f>IF(D1846="","",ROUND(((F1846*I1846*'Műszaki adattábla'!$C$7/'Műszaki adattábla'!$C$8)+(G1846*I1846)+(H1846*I1846))/12*'Műszaki adattábla'!T1837,0))</f>
        <v/>
      </c>
      <c r="L1846" s="32" t="str">
        <f t="shared" si="65"/>
        <v/>
      </c>
    </row>
    <row r="1847" spans="2:12" ht="14.4" thickBot="1" x14ac:dyDescent="0.3">
      <c r="B1847" s="28" t="str">
        <f t="shared" si="64"/>
        <v/>
      </c>
      <c r="C1847" s="167" t="str">
        <f>IF(D1847="","",VLOOKUP(D1847,'Műszaki adattábla'!F:G,2,0))</f>
        <v/>
      </c>
      <c r="D1847" s="168" t="str">
        <f>IF('Műszaki adattábla'!F1838="","",'Műszaki adattábla'!F1838)</f>
        <v/>
      </c>
      <c r="E1847" s="169" t="str">
        <f>IF(D1847="","",VLOOKUP(D1847,'Műszaki adattábla'!F:R,13,0))</f>
        <v/>
      </c>
      <c r="F1847" s="29" t="str">
        <f>IF(D1847="","",VLOOKUP(D1847,'Műszaki adattábla'!F:M,8,0))</f>
        <v/>
      </c>
      <c r="G1847" s="29" t="str">
        <f>IF(D1847="","",IF('Műszaki adattábla'!L1838="20-99",IF('Műszaki adattábla'!O1838="","Nem adott meg lekötött teljesítményt",VLOOKUP(D1847,'Műszaki adattábla'!F:O,10,0)),0))</f>
        <v/>
      </c>
      <c r="H1847" s="29" t="str">
        <f>IF(D1847="","",VLOOKUP(D1847,'Műszaki adattábla'!F:P,11,0))</f>
        <v/>
      </c>
      <c r="I1847" s="30"/>
      <c r="J1847" s="30"/>
      <c r="K1847" s="31" t="str">
        <f>IF(D1847="","",ROUND(((F1847*I1847*'Műszaki adattábla'!$C$7/'Műszaki adattábla'!$C$8)+(G1847*I1847)+(H1847*I1847))/12*'Műszaki adattábla'!T1838,0))</f>
        <v/>
      </c>
      <c r="L1847" s="32" t="str">
        <f t="shared" si="65"/>
        <v/>
      </c>
    </row>
    <row r="1848" spans="2:12" ht="14.4" thickBot="1" x14ac:dyDescent="0.3">
      <c r="B1848" s="28" t="str">
        <f t="shared" si="64"/>
        <v/>
      </c>
      <c r="C1848" s="167" t="str">
        <f>IF(D1848="","",VLOOKUP(D1848,'Műszaki adattábla'!F:G,2,0))</f>
        <v/>
      </c>
      <c r="D1848" s="168" t="str">
        <f>IF('Műszaki adattábla'!F1839="","",'Műszaki adattábla'!F1839)</f>
        <v/>
      </c>
      <c r="E1848" s="169" t="str">
        <f>IF(D1848="","",VLOOKUP(D1848,'Műszaki adattábla'!F:R,13,0))</f>
        <v/>
      </c>
      <c r="F1848" s="29" t="str">
        <f>IF(D1848="","",VLOOKUP(D1848,'Műszaki adattábla'!F:M,8,0))</f>
        <v/>
      </c>
      <c r="G1848" s="29" t="str">
        <f>IF(D1848="","",IF('Műszaki adattábla'!L1839="20-99",IF('Műszaki adattábla'!O1839="","Nem adott meg lekötött teljesítményt",VLOOKUP(D1848,'Műszaki adattábla'!F:O,10,0)),0))</f>
        <v/>
      </c>
      <c r="H1848" s="29" t="str">
        <f>IF(D1848="","",VLOOKUP(D1848,'Műszaki adattábla'!F:P,11,0))</f>
        <v/>
      </c>
      <c r="I1848" s="30"/>
      <c r="J1848" s="30"/>
      <c r="K1848" s="31" t="str">
        <f>IF(D1848="","",ROUND(((F1848*I1848*'Műszaki adattábla'!$C$7/'Műszaki adattábla'!$C$8)+(G1848*I1848)+(H1848*I1848))/12*'Műszaki adattábla'!T1839,0))</f>
        <v/>
      </c>
      <c r="L1848" s="32" t="str">
        <f t="shared" si="65"/>
        <v/>
      </c>
    </row>
    <row r="1849" spans="2:12" ht="14.4" thickBot="1" x14ac:dyDescent="0.3">
      <c r="B1849" s="28" t="str">
        <f t="shared" si="64"/>
        <v/>
      </c>
      <c r="C1849" s="167" t="str">
        <f>IF(D1849="","",VLOOKUP(D1849,'Műszaki adattábla'!F:G,2,0))</f>
        <v/>
      </c>
      <c r="D1849" s="168" t="str">
        <f>IF('Műszaki adattábla'!F1840="","",'Műszaki adattábla'!F1840)</f>
        <v/>
      </c>
      <c r="E1849" s="169" t="str">
        <f>IF(D1849="","",VLOOKUP(D1849,'Műszaki adattábla'!F:R,13,0))</f>
        <v/>
      </c>
      <c r="F1849" s="29" t="str">
        <f>IF(D1849="","",VLOOKUP(D1849,'Műszaki adattábla'!F:M,8,0))</f>
        <v/>
      </c>
      <c r="G1849" s="29" t="str">
        <f>IF(D1849="","",IF('Műszaki adattábla'!L1840="20-99",IF('Műszaki adattábla'!O1840="","Nem adott meg lekötött teljesítményt",VLOOKUP(D1849,'Műszaki adattábla'!F:O,10,0)),0))</f>
        <v/>
      </c>
      <c r="H1849" s="29" t="str">
        <f>IF(D1849="","",VLOOKUP(D1849,'Műszaki adattábla'!F:P,11,0))</f>
        <v/>
      </c>
      <c r="I1849" s="30"/>
      <c r="J1849" s="30"/>
      <c r="K1849" s="31" t="str">
        <f>IF(D1849="","",ROUND(((F1849*I1849*'Műszaki adattábla'!$C$7/'Műszaki adattábla'!$C$8)+(G1849*I1849)+(H1849*I1849))/12*'Műszaki adattábla'!T1840,0))</f>
        <v/>
      </c>
      <c r="L1849" s="32" t="str">
        <f t="shared" si="65"/>
        <v/>
      </c>
    </row>
    <row r="1850" spans="2:12" ht="14.4" thickBot="1" x14ac:dyDescent="0.3">
      <c r="B1850" s="28" t="str">
        <f t="shared" si="64"/>
        <v/>
      </c>
      <c r="C1850" s="167" t="str">
        <f>IF(D1850="","",VLOOKUP(D1850,'Műszaki adattábla'!F:G,2,0))</f>
        <v/>
      </c>
      <c r="D1850" s="168" t="str">
        <f>IF('Műszaki adattábla'!F1841="","",'Műszaki adattábla'!F1841)</f>
        <v/>
      </c>
      <c r="E1850" s="169" t="str">
        <f>IF(D1850="","",VLOOKUP(D1850,'Műszaki adattábla'!F:R,13,0))</f>
        <v/>
      </c>
      <c r="F1850" s="29" t="str">
        <f>IF(D1850="","",VLOOKUP(D1850,'Műszaki adattábla'!F:M,8,0))</f>
        <v/>
      </c>
      <c r="G1850" s="29" t="str">
        <f>IF(D1850="","",IF('Műszaki adattábla'!L1841="20-99",IF('Műszaki adattábla'!O1841="","Nem adott meg lekötött teljesítményt",VLOOKUP(D1850,'Műszaki adattábla'!F:O,10,0)),0))</f>
        <v/>
      </c>
      <c r="H1850" s="29" t="str">
        <f>IF(D1850="","",VLOOKUP(D1850,'Műszaki adattábla'!F:P,11,0))</f>
        <v/>
      </c>
      <c r="I1850" s="30"/>
      <c r="J1850" s="30"/>
      <c r="K1850" s="31" t="str">
        <f>IF(D1850="","",ROUND(((F1850*I1850*'Műszaki adattábla'!$C$7/'Műszaki adattábla'!$C$8)+(G1850*I1850)+(H1850*I1850))/12*'Műszaki adattábla'!T1841,0))</f>
        <v/>
      </c>
      <c r="L1850" s="32" t="str">
        <f t="shared" si="65"/>
        <v/>
      </c>
    </row>
    <row r="1851" spans="2:12" ht="14.4" thickBot="1" x14ac:dyDescent="0.3">
      <c r="B1851" s="28" t="str">
        <f t="shared" si="64"/>
        <v/>
      </c>
      <c r="C1851" s="167" t="str">
        <f>IF(D1851="","",VLOOKUP(D1851,'Műszaki adattábla'!F:G,2,0))</f>
        <v/>
      </c>
      <c r="D1851" s="168" t="str">
        <f>IF('Műszaki adattábla'!F1842="","",'Műszaki adattábla'!F1842)</f>
        <v/>
      </c>
      <c r="E1851" s="169" t="str">
        <f>IF(D1851="","",VLOOKUP(D1851,'Műszaki adattábla'!F:R,13,0))</f>
        <v/>
      </c>
      <c r="F1851" s="29" t="str">
        <f>IF(D1851="","",VLOOKUP(D1851,'Műszaki adattábla'!F:M,8,0))</f>
        <v/>
      </c>
      <c r="G1851" s="29" t="str">
        <f>IF(D1851="","",IF('Műszaki adattábla'!L1842="20-99",IF('Műszaki adattábla'!O1842="","Nem adott meg lekötött teljesítményt",VLOOKUP(D1851,'Műszaki adattábla'!F:O,10,0)),0))</f>
        <v/>
      </c>
      <c r="H1851" s="29" t="str">
        <f>IF(D1851="","",VLOOKUP(D1851,'Műszaki adattábla'!F:P,11,0))</f>
        <v/>
      </c>
      <c r="I1851" s="30"/>
      <c r="J1851" s="30"/>
      <c r="K1851" s="31" t="str">
        <f>IF(D1851="","",ROUND(((F1851*I1851*'Műszaki adattábla'!$C$7/'Műszaki adattábla'!$C$8)+(G1851*I1851)+(H1851*I1851))/12*'Műszaki adattábla'!T1842,0))</f>
        <v/>
      </c>
      <c r="L1851" s="32" t="str">
        <f t="shared" si="65"/>
        <v/>
      </c>
    </row>
    <row r="1852" spans="2:12" ht="14.4" thickBot="1" x14ac:dyDescent="0.3">
      <c r="B1852" s="28" t="str">
        <f t="shared" si="64"/>
        <v/>
      </c>
      <c r="C1852" s="167" t="str">
        <f>IF(D1852="","",VLOOKUP(D1852,'Műszaki adattábla'!F:G,2,0))</f>
        <v/>
      </c>
      <c r="D1852" s="168" t="str">
        <f>IF('Műszaki adattábla'!F1843="","",'Műszaki adattábla'!F1843)</f>
        <v/>
      </c>
      <c r="E1852" s="169" t="str">
        <f>IF(D1852="","",VLOOKUP(D1852,'Műszaki adattábla'!F:R,13,0))</f>
        <v/>
      </c>
      <c r="F1852" s="29" t="str">
        <f>IF(D1852="","",VLOOKUP(D1852,'Műszaki adattábla'!F:M,8,0))</f>
        <v/>
      </c>
      <c r="G1852" s="29" t="str">
        <f>IF(D1852="","",IF('Műszaki adattábla'!L1843="20-99",IF('Műszaki adattábla'!O1843="","Nem adott meg lekötött teljesítményt",VLOOKUP(D1852,'Műszaki adattábla'!F:O,10,0)),0))</f>
        <v/>
      </c>
      <c r="H1852" s="29" t="str">
        <f>IF(D1852="","",VLOOKUP(D1852,'Műszaki adattábla'!F:P,11,0))</f>
        <v/>
      </c>
      <c r="I1852" s="30"/>
      <c r="J1852" s="30"/>
      <c r="K1852" s="31" t="str">
        <f>IF(D1852="","",ROUND(((F1852*I1852*'Műszaki adattábla'!$C$7/'Műszaki adattábla'!$C$8)+(G1852*I1852)+(H1852*I1852))/12*'Műszaki adattábla'!T1843,0))</f>
        <v/>
      </c>
      <c r="L1852" s="32" t="str">
        <f t="shared" si="65"/>
        <v/>
      </c>
    </row>
    <row r="1853" spans="2:12" ht="14.4" thickBot="1" x14ac:dyDescent="0.3">
      <c r="B1853" s="28" t="str">
        <f t="shared" si="64"/>
        <v/>
      </c>
      <c r="C1853" s="167" t="str">
        <f>IF(D1853="","",VLOOKUP(D1853,'Műszaki adattábla'!F:G,2,0))</f>
        <v/>
      </c>
      <c r="D1853" s="168" t="str">
        <f>IF('Műszaki adattábla'!F1844="","",'Műszaki adattábla'!F1844)</f>
        <v/>
      </c>
      <c r="E1853" s="169" t="str">
        <f>IF(D1853="","",VLOOKUP(D1853,'Műszaki adattábla'!F:R,13,0))</f>
        <v/>
      </c>
      <c r="F1853" s="29" t="str">
        <f>IF(D1853="","",VLOOKUP(D1853,'Műszaki adattábla'!F:M,8,0))</f>
        <v/>
      </c>
      <c r="G1853" s="29" t="str">
        <f>IF(D1853="","",IF('Műszaki adattábla'!L1844="20-99",IF('Műszaki adattábla'!O1844="","Nem adott meg lekötött teljesítményt",VLOOKUP(D1853,'Műszaki adattábla'!F:O,10,0)),0))</f>
        <v/>
      </c>
      <c r="H1853" s="29" t="str">
        <f>IF(D1853="","",VLOOKUP(D1853,'Műszaki adattábla'!F:P,11,0))</f>
        <v/>
      </c>
      <c r="I1853" s="30"/>
      <c r="J1853" s="30"/>
      <c r="K1853" s="31" t="str">
        <f>IF(D1853="","",ROUND(((F1853*I1853*'Műszaki adattábla'!$C$7/'Műszaki adattábla'!$C$8)+(G1853*I1853)+(H1853*I1853))/12*'Műszaki adattábla'!T1844,0))</f>
        <v/>
      </c>
      <c r="L1853" s="32" t="str">
        <f t="shared" si="65"/>
        <v/>
      </c>
    </row>
    <row r="1854" spans="2:12" ht="14.4" thickBot="1" x14ac:dyDescent="0.3">
      <c r="B1854" s="28" t="str">
        <f t="shared" si="64"/>
        <v/>
      </c>
      <c r="C1854" s="167" t="str">
        <f>IF(D1854="","",VLOOKUP(D1854,'Műszaki adattábla'!F:G,2,0))</f>
        <v/>
      </c>
      <c r="D1854" s="168" t="str">
        <f>IF('Műszaki adattábla'!F1845="","",'Műszaki adattábla'!F1845)</f>
        <v/>
      </c>
      <c r="E1854" s="169" t="str">
        <f>IF(D1854="","",VLOOKUP(D1854,'Műszaki adattábla'!F:R,13,0))</f>
        <v/>
      </c>
      <c r="F1854" s="29" t="str">
        <f>IF(D1854="","",VLOOKUP(D1854,'Műszaki adattábla'!F:M,8,0))</f>
        <v/>
      </c>
      <c r="G1854" s="29" t="str">
        <f>IF(D1854="","",IF('Műszaki adattábla'!L1845="20-99",IF('Műszaki adattábla'!O1845="","Nem adott meg lekötött teljesítményt",VLOOKUP(D1854,'Műszaki adattábla'!F:O,10,0)),0))</f>
        <v/>
      </c>
      <c r="H1854" s="29" t="str">
        <f>IF(D1854="","",VLOOKUP(D1854,'Műszaki adattábla'!F:P,11,0))</f>
        <v/>
      </c>
      <c r="I1854" s="30"/>
      <c r="J1854" s="30"/>
      <c r="K1854" s="31" t="str">
        <f>IF(D1854="","",ROUND(((F1854*I1854*'Műszaki adattábla'!$C$7/'Műszaki adattábla'!$C$8)+(G1854*I1854)+(H1854*I1854))/12*'Műszaki adattábla'!T1845,0))</f>
        <v/>
      </c>
      <c r="L1854" s="32" t="str">
        <f t="shared" si="65"/>
        <v/>
      </c>
    </row>
    <row r="1855" spans="2:12" ht="14.4" thickBot="1" x14ac:dyDescent="0.3">
      <c r="B1855" s="28" t="str">
        <f t="shared" si="64"/>
        <v/>
      </c>
      <c r="C1855" s="167" t="str">
        <f>IF(D1855="","",VLOOKUP(D1855,'Műszaki adattábla'!F:G,2,0))</f>
        <v/>
      </c>
      <c r="D1855" s="168" t="str">
        <f>IF('Műszaki adattábla'!F1846="","",'Műszaki adattábla'!F1846)</f>
        <v/>
      </c>
      <c r="E1855" s="169" t="str">
        <f>IF(D1855="","",VLOOKUP(D1855,'Műszaki adattábla'!F:R,13,0))</f>
        <v/>
      </c>
      <c r="F1855" s="29" t="str">
        <f>IF(D1855="","",VLOOKUP(D1855,'Műszaki adattábla'!F:M,8,0))</f>
        <v/>
      </c>
      <c r="G1855" s="29" t="str">
        <f>IF(D1855="","",IF('Műszaki adattábla'!L1846="20-99",IF('Műszaki adattábla'!O1846="","Nem adott meg lekötött teljesítményt",VLOOKUP(D1855,'Műszaki adattábla'!F:O,10,0)),0))</f>
        <v/>
      </c>
      <c r="H1855" s="29" t="str">
        <f>IF(D1855="","",VLOOKUP(D1855,'Műszaki adattábla'!F:P,11,0))</f>
        <v/>
      </c>
      <c r="I1855" s="30"/>
      <c r="J1855" s="30"/>
      <c r="K1855" s="31" t="str">
        <f>IF(D1855="","",ROUND(((F1855*I1855*'Műszaki adattábla'!$C$7/'Műszaki adattábla'!$C$8)+(G1855*I1855)+(H1855*I1855))/12*'Műszaki adattábla'!T1846,0))</f>
        <v/>
      </c>
      <c r="L1855" s="32" t="str">
        <f t="shared" si="65"/>
        <v/>
      </c>
    </row>
    <row r="1856" spans="2:12" ht="14.4" thickBot="1" x14ac:dyDescent="0.3">
      <c r="B1856" s="28" t="str">
        <f t="shared" si="64"/>
        <v/>
      </c>
      <c r="C1856" s="167" t="str">
        <f>IF(D1856="","",VLOOKUP(D1856,'Műszaki adattábla'!F:G,2,0))</f>
        <v/>
      </c>
      <c r="D1856" s="168" t="str">
        <f>IF('Műszaki adattábla'!F1847="","",'Műszaki adattábla'!F1847)</f>
        <v/>
      </c>
      <c r="E1856" s="169" t="str">
        <f>IF(D1856="","",VLOOKUP(D1856,'Műszaki adattábla'!F:R,13,0))</f>
        <v/>
      </c>
      <c r="F1856" s="29" t="str">
        <f>IF(D1856="","",VLOOKUP(D1856,'Műszaki adattábla'!F:M,8,0))</f>
        <v/>
      </c>
      <c r="G1856" s="29" t="str">
        <f>IF(D1856="","",IF('Műszaki adattábla'!L1847="20-99",IF('Műszaki adattábla'!O1847="","Nem adott meg lekötött teljesítményt",VLOOKUP(D1856,'Műszaki adattábla'!F:O,10,0)),0))</f>
        <v/>
      </c>
      <c r="H1856" s="29" t="str">
        <f>IF(D1856="","",VLOOKUP(D1856,'Műszaki adattábla'!F:P,11,0))</f>
        <v/>
      </c>
      <c r="I1856" s="30"/>
      <c r="J1856" s="30"/>
      <c r="K1856" s="31" t="str">
        <f>IF(D1856="","",ROUND(((F1856*I1856*'Műszaki adattábla'!$C$7/'Műszaki adattábla'!$C$8)+(G1856*I1856)+(H1856*I1856))/12*'Műszaki adattábla'!T1847,0))</f>
        <v/>
      </c>
      <c r="L1856" s="32" t="str">
        <f t="shared" si="65"/>
        <v/>
      </c>
    </row>
    <row r="1857" spans="2:12" ht="14.4" thickBot="1" x14ac:dyDescent="0.3">
      <c r="B1857" s="28" t="str">
        <f t="shared" si="64"/>
        <v/>
      </c>
      <c r="C1857" s="167" t="str">
        <f>IF(D1857="","",VLOOKUP(D1857,'Műszaki adattábla'!F:G,2,0))</f>
        <v/>
      </c>
      <c r="D1857" s="168" t="str">
        <f>IF('Műszaki adattábla'!F1848="","",'Műszaki adattábla'!F1848)</f>
        <v/>
      </c>
      <c r="E1857" s="169" t="str">
        <f>IF(D1857="","",VLOOKUP(D1857,'Műszaki adattábla'!F:R,13,0))</f>
        <v/>
      </c>
      <c r="F1857" s="29" t="str">
        <f>IF(D1857="","",VLOOKUP(D1857,'Műszaki adattábla'!F:M,8,0))</f>
        <v/>
      </c>
      <c r="G1857" s="29" t="str">
        <f>IF(D1857="","",IF('Műszaki adattábla'!L1848="20-99",IF('Műszaki adattábla'!O1848="","Nem adott meg lekötött teljesítményt",VLOOKUP(D1857,'Műszaki adattábla'!F:O,10,0)),0))</f>
        <v/>
      </c>
      <c r="H1857" s="29" t="str">
        <f>IF(D1857="","",VLOOKUP(D1857,'Műszaki adattábla'!F:P,11,0))</f>
        <v/>
      </c>
      <c r="I1857" s="30"/>
      <c r="J1857" s="30"/>
      <c r="K1857" s="31" t="str">
        <f>IF(D1857="","",ROUND(((F1857*I1857*'Műszaki adattábla'!$C$7/'Műszaki adattábla'!$C$8)+(G1857*I1857)+(H1857*I1857))/12*'Műszaki adattábla'!T1848,0))</f>
        <v/>
      </c>
      <c r="L1857" s="32" t="str">
        <f t="shared" si="65"/>
        <v/>
      </c>
    </row>
    <row r="1858" spans="2:12" ht="14.4" thickBot="1" x14ac:dyDescent="0.3">
      <c r="B1858" s="28" t="str">
        <f t="shared" si="64"/>
        <v/>
      </c>
      <c r="C1858" s="167" t="str">
        <f>IF(D1858="","",VLOOKUP(D1858,'Műszaki adattábla'!F:G,2,0))</f>
        <v/>
      </c>
      <c r="D1858" s="168" t="str">
        <f>IF('Műszaki adattábla'!F1849="","",'Műszaki adattábla'!F1849)</f>
        <v/>
      </c>
      <c r="E1858" s="169" t="str">
        <f>IF(D1858="","",VLOOKUP(D1858,'Műszaki adattábla'!F:R,13,0))</f>
        <v/>
      </c>
      <c r="F1858" s="29" t="str">
        <f>IF(D1858="","",VLOOKUP(D1858,'Műszaki adattábla'!F:M,8,0))</f>
        <v/>
      </c>
      <c r="G1858" s="29" t="str">
        <f>IF(D1858="","",IF('Műszaki adattábla'!L1849="20-99",IF('Műszaki adattábla'!O1849="","Nem adott meg lekötött teljesítményt",VLOOKUP(D1858,'Műszaki adattábla'!F:O,10,0)),0))</f>
        <v/>
      </c>
      <c r="H1858" s="29" t="str">
        <f>IF(D1858="","",VLOOKUP(D1858,'Műszaki adattábla'!F:P,11,0))</f>
        <v/>
      </c>
      <c r="I1858" s="30"/>
      <c r="J1858" s="30"/>
      <c r="K1858" s="31" t="str">
        <f>IF(D1858="","",ROUND(((F1858*I1858*'Műszaki adattábla'!$C$7/'Műszaki adattábla'!$C$8)+(G1858*I1858)+(H1858*I1858))/12*'Műszaki adattábla'!T1849,0))</f>
        <v/>
      </c>
      <c r="L1858" s="32" t="str">
        <f t="shared" si="65"/>
        <v/>
      </c>
    </row>
    <row r="1859" spans="2:12" ht="14.4" thickBot="1" x14ac:dyDescent="0.3">
      <c r="B1859" s="28" t="str">
        <f t="shared" si="64"/>
        <v/>
      </c>
      <c r="C1859" s="167" t="str">
        <f>IF(D1859="","",VLOOKUP(D1859,'Műszaki adattábla'!F:G,2,0))</f>
        <v/>
      </c>
      <c r="D1859" s="168" t="str">
        <f>IF('Műszaki adattábla'!F1850="","",'Műszaki adattábla'!F1850)</f>
        <v/>
      </c>
      <c r="E1859" s="169" t="str">
        <f>IF(D1859="","",VLOOKUP(D1859,'Műszaki adattábla'!F:R,13,0))</f>
        <v/>
      </c>
      <c r="F1859" s="29" t="str">
        <f>IF(D1859="","",VLOOKUP(D1859,'Műszaki adattábla'!F:M,8,0))</f>
        <v/>
      </c>
      <c r="G1859" s="29" t="str">
        <f>IF(D1859="","",IF('Műszaki adattábla'!L1850="20-99",IF('Műszaki adattábla'!O1850="","Nem adott meg lekötött teljesítményt",VLOOKUP(D1859,'Műszaki adattábla'!F:O,10,0)),0))</f>
        <v/>
      </c>
      <c r="H1859" s="29" t="str">
        <f>IF(D1859="","",VLOOKUP(D1859,'Műszaki adattábla'!F:P,11,0))</f>
        <v/>
      </c>
      <c r="I1859" s="30"/>
      <c r="J1859" s="30"/>
      <c r="K1859" s="31" t="str">
        <f>IF(D1859="","",ROUND(((F1859*I1859*'Műszaki adattábla'!$C$7/'Műszaki adattábla'!$C$8)+(G1859*I1859)+(H1859*I1859))/12*'Műszaki adattábla'!T1850,0))</f>
        <v/>
      </c>
      <c r="L1859" s="32" t="str">
        <f t="shared" si="65"/>
        <v/>
      </c>
    </row>
    <row r="1860" spans="2:12" ht="14.4" thickBot="1" x14ac:dyDescent="0.3">
      <c r="B1860" s="28" t="str">
        <f t="shared" si="64"/>
        <v/>
      </c>
      <c r="C1860" s="167" t="str">
        <f>IF(D1860="","",VLOOKUP(D1860,'Műszaki adattábla'!F:G,2,0))</f>
        <v/>
      </c>
      <c r="D1860" s="168" t="str">
        <f>IF('Műszaki adattábla'!F1851="","",'Műszaki adattábla'!F1851)</f>
        <v/>
      </c>
      <c r="E1860" s="169" t="str">
        <f>IF(D1860="","",VLOOKUP(D1860,'Műszaki adattábla'!F:R,13,0))</f>
        <v/>
      </c>
      <c r="F1860" s="29" t="str">
        <f>IF(D1860="","",VLOOKUP(D1860,'Műszaki adattábla'!F:M,8,0))</f>
        <v/>
      </c>
      <c r="G1860" s="29" t="str">
        <f>IF(D1860="","",IF('Műszaki adattábla'!L1851="20-99",IF('Műszaki adattábla'!O1851="","Nem adott meg lekötött teljesítményt",VLOOKUP(D1860,'Műszaki adattábla'!F:O,10,0)),0))</f>
        <v/>
      </c>
      <c r="H1860" s="29" t="str">
        <f>IF(D1860="","",VLOOKUP(D1860,'Műszaki adattábla'!F:P,11,0))</f>
        <v/>
      </c>
      <c r="I1860" s="30"/>
      <c r="J1860" s="30"/>
      <c r="K1860" s="31" t="str">
        <f>IF(D1860="","",ROUND(((F1860*I1860*'Műszaki adattábla'!$C$7/'Műszaki adattábla'!$C$8)+(G1860*I1860)+(H1860*I1860))/12*'Műszaki adattábla'!T1851,0))</f>
        <v/>
      </c>
      <c r="L1860" s="32" t="str">
        <f t="shared" si="65"/>
        <v/>
      </c>
    </row>
    <row r="1861" spans="2:12" ht="14.4" thickBot="1" x14ac:dyDescent="0.3">
      <c r="B1861" s="28" t="str">
        <f t="shared" si="64"/>
        <v/>
      </c>
      <c r="C1861" s="167" t="str">
        <f>IF(D1861="","",VLOOKUP(D1861,'Műszaki adattábla'!F:G,2,0))</f>
        <v/>
      </c>
      <c r="D1861" s="168" t="str">
        <f>IF('Műszaki adattábla'!F1852="","",'Műszaki adattábla'!F1852)</f>
        <v/>
      </c>
      <c r="E1861" s="169" t="str">
        <f>IF(D1861="","",VLOOKUP(D1861,'Műszaki adattábla'!F:R,13,0))</f>
        <v/>
      </c>
      <c r="F1861" s="29" t="str">
        <f>IF(D1861="","",VLOOKUP(D1861,'Műszaki adattábla'!F:M,8,0))</f>
        <v/>
      </c>
      <c r="G1861" s="29" t="str">
        <f>IF(D1861="","",IF('Műszaki adattábla'!L1852="20-99",IF('Műszaki adattábla'!O1852="","Nem adott meg lekötött teljesítményt",VLOOKUP(D1861,'Műszaki adattábla'!F:O,10,0)),0))</f>
        <v/>
      </c>
      <c r="H1861" s="29" t="str">
        <f>IF(D1861="","",VLOOKUP(D1861,'Műszaki adattábla'!F:P,11,0))</f>
        <v/>
      </c>
      <c r="I1861" s="30"/>
      <c r="J1861" s="30"/>
      <c r="K1861" s="31" t="str">
        <f>IF(D1861="","",ROUND(((F1861*I1861*'Műszaki adattábla'!$C$7/'Műszaki adattábla'!$C$8)+(G1861*I1861)+(H1861*I1861))/12*'Műszaki adattábla'!T1852,0))</f>
        <v/>
      </c>
      <c r="L1861" s="32" t="str">
        <f t="shared" si="65"/>
        <v/>
      </c>
    </row>
    <row r="1862" spans="2:12" ht="14.4" thickBot="1" x14ac:dyDescent="0.3">
      <c r="B1862" s="28" t="str">
        <f t="shared" si="64"/>
        <v/>
      </c>
      <c r="C1862" s="167" t="str">
        <f>IF(D1862="","",VLOOKUP(D1862,'Műszaki adattábla'!F:G,2,0))</f>
        <v/>
      </c>
      <c r="D1862" s="168" t="str">
        <f>IF('Műszaki adattábla'!F1853="","",'Műszaki adattábla'!F1853)</f>
        <v/>
      </c>
      <c r="E1862" s="169" t="str">
        <f>IF(D1862="","",VLOOKUP(D1862,'Műszaki adattábla'!F:R,13,0))</f>
        <v/>
      </c>
      <c r="F1862" s="29" t="str">
        <f>IF(D1862="","",VLOOKUP(D1862,'Műszaki adattábla'!F:M,8,0))</f>
        <v/>
      </c>
      <c r="G1862" s="29" t="str">
        <f>IF(D1862="","",IF('Műszaki adattábla'!L1853="20-99",IF('Műszaki adattábla'!O1853="","Nem adott meg lekötött teljesítményt",VLOOKUP(D1862,'Műszaki adattábla'!F:O,10,0)),0))</f>
        <v/>
      </c>
      <c r="H1862" s="29" t="str">
        <f>IF(D1862="","",VLOOKUP(D1862,'Műszaki adattábla'!F:P,11,0))</f>
        <v/>
      </c>
      <c r="I1862" s="30"/>
      <c r="J1862" s="30"/>
      <c r="K1862" s="31" t="str">
        <f>IF(D1862="","",ROUND(((F1862*I1862*'Műszaki adattábla'!$C$7/'Műszaki adattábla'!$C$8)+(G1862*I1862)+(H1862*I1862))/12*'Műszaki adattábla'!T1853,0))</f>
        <v/>
      </c>
      <c r="L1862" s="32" t="str">
        <f t="shared" si="65"/>
        <v/>
      </c>
    </row>
    <row r="1863" spans="2:12" ht="14.4" thickBot="1" x14ac:dyDescent="0.3">
      <c r="B1863" s="28" t="str">
        <f t="shared" si="64"/>
        <v/>
      </c>
      <c r="C1863" s="167" t="str">
        <f>IF(D1863="","",VLOOKUP(D1863,'Műszaki adattábla'!F:G,2,0))</f>
        <v/>
      </c>
      <c r="D1863" s="168" t="str">
        <f>IF('Műszaki adattábla'!F1854="","",'Műszaki adattábla'!F1854)</f>
        <v/>
      </c>
      <c r="E1863" s="169" t="str">
        <f>IF(D1863="","",VLOOKUP(D1863,'Műszaki adattábla'!F:R,13,0))</f>
        <v/>
      </c>
      <c r="F1863" s="29" t="str">
        <f>IF(D1863="","",VLOOKUP(D1863,'Műszaki adattábla'!F:M,8,0))</f>
        <v/>
      </c>
      <c r="G1863" s="29" t="str">
        <f>IF(D1863="","",IF('Műszaki adattábla'!L1854="20-99",IF('Műszaki adattábla'!O1854="","Nem adott meg lekötött teljesítményt",VLOOKUP(D1863,'Műszaki adattábla'!F:O,10,0)),0))</f>
        <v/>
      </c>
      <c r="H1863" s="29" t="str">
        <f>IF(D1863="","",VLOOKUP(D1863,'Műszaki adattábla'!F:P,11,0))</f>
        <v/>
      </c>
      <c r="I1863" s="30"/>
      <c r="J1863" s="30"/>
      <c r="K1863" s="31" t="str">
        <f>IF(D1863="","",ROUND(((F1863*I1863*'Műszaki adattábla'!$C$7/'Műszaki adattábla'!$C$8)+(G1863*I1863)+(H1863*I1863))/12*'Műszaki adattábla'!T1854,0))</f>
        <v/>
      </c>
      <c r="L1863" s="32" t="str">
        <f t="shared" si="65"/>
        <v/>
      </c>
    </row>
    <row r="1864" spans="2:12" ht="14.4" thickBot="1" x14ac:dyDescent="0.3">
      <c r="B1864" s="28" t="str">
        <f t="shared" si="64"/>
        <v/>
      </c>
      <c r="C1864" s="167" t="str">
        <f>IF(D1864="","",VLOOKUP(D1864,'Műszaki adattábla'!F:G,2,0))</f>
        <v/>
      </c>
      <c r="D1864" s="168" t="str">
        <f>IF('Műszaki adattábla'!F1855="","",'Műszaki adattábla'!F1855)</f>
        <v/>
      </c>
      <c r="E1864" s="169" t="str">
        <f>IF(D1864="","",VLOOKUP(D1864,'Műszaki adattábla'!F:R,13,0))</f>
        <v/>
      </c>
      <c r="F1864" s="29" t="str">
        <f>IF(D1864="","",VLOOKUP(D1864,'Műszaki adattábla'!F:M,8,0))</f>
        <v/>
      </c>
      <c r="G1864" s="29" t="str">
        <f>IF(D1864="","",IF('Műszaki adattábla'!L1855="20-99",IF('Műszaki adattábla'!O1855="","Nem adott meg lekötött teljesítményt",VLOOKUP(D1864,'Műszaki adattábla'!F:O,10,0)),0))</f>
        <v/>
      </c>
      <c r="H1864" s="29" t="str">
        <f>IF(D1864="","",VLOOKUP(D1864,'Műszaki adattábla'!F:P,11,0))</f>
        <v/>
      </c>
      <c r="I1864" s="30"/>
      <c r="J1864" s="30"/>
      <c r="K1864" s="31" t="str">
        <f>IF(D1864="","",ROUND(((F1864*I1864*'Műszaki adattábla'!$C$7/'Műszaki adattábla'!$C$8)+(G1864*I1864)+(H1864*I1864))/12*'Műszaki adattábla'!T1855,0))</f>
        <v/>
      </c>
      <c r="L1864" s="32" t="str">
        <f t="shared" si="65"/>
        <v/>
      </c>
    </row>
    <row r="1865" spans="2:12" ht="14.4" thickBot="1" x14ac:dyDescent="0.3">
      <c r="B1865" s="28" t="str">
        <f t="shared" si="64"/>
        <v/>
      </c>
      <c r="C1865" s="167" t="str">
        <f>IF(D1865="","",VLOOKUP(D1865,'Műszaki adattábla'!F:G,2,0))</f>
        <v/>
      </c>
      <c r="D1865" s="168" t="str">
        <f>IF('Műszaki adattábla'!F1856="","",'Műszaki adattábla'!F1856)</f>
        <v/>
      </c>
      <c r="E1865" s="169" t="str">
        <f>IF(D1865="","",VLOOKUP(D1865,'Műszaki adattábla'!F:R,13,0))</f>
        <v/>
      </c>
      <c r="F1865" s="29" t="str">
        <f>IF(D1865="","",VLOOKUP(D1865,'Műszaki adattábla'!F:M,8,0))</f>
        <v/>
      </c>
      <c r="G1865" s="29" t="str">
        <f>IF(D1865="","",IF('Műszaki adattábla'!L1856="20-99",IF('Műszaki adattábla'!O1856="","Nem adott meg lekötött teljesítményt",VLOOKUP(D1865,'Műszaki adattábla'!F:O,10,0)),0))</f>
        <v/>
      </c>
      <c r="H1865" s="29" t="str">
        <f>IF(D1865="","",VLOOKUP(D1865,'Műszaki adattábla'!F:P,11,0))</f>
        <v/>
      </c>
      <c r="I1865" s="30"/>
      <c r="J1865" s="30"/>
      <c r="K1865" s="31" t="str">
        <f>IF(D1865="","",ROUND(((F1865*I1865*'Műszaki adattábla'!$C$7/'Műszaki adattábla'!$C$8)+(G1865*I1865)+(H1865*I1865))/12*'Műszaki adattábla'!T1856,0))</f>
        <v/>
      </c>
      <c r="L1865" s="32" t="str">
        <f t="shared" si="65"/>
        <v/>
      </c>
    </row>
    <row r="1866" spans="2:12" ht="14.4" thickBot="1" x14ac:dyDescent="0.3">
      <c r="B1866" s="28" t="str">
        <f t="shared" si="64"/>
        <v/>
      </c>
      <c r="C1866" s="167" t="str">
        <f>IF(D1866="","",VLOOKUP(D1866,'Műszaki adattábla'!F:G,2,0))</f>
        <v/>
      </c>
      <c r="D1866" s="168" t="str">
        <f>IF('Műszaki adattábla'!F1857="","",'Műszaki adattábla'!F1857)</f>
        <v/>
      </c>
      <c r="E1866" s="169" t="str">
        <f>IF(D1866="","",VLOOKUP(D1866,'Műszaki adattábla'!F:R,13,0))</f>
        <v/>
      </c>
      <c r="F1866" s="29" t="str">
        <f>IF(D1866="","",VLOOKUP(D1866,'Műszaki adattábla'!F:M,8,0))</f>
        <v/>
      </c>
      <c r="G1866" s="29" t="str">
        <f>IF(D1866="","",IF('Műszaki adattábla'!L1857="20-99",IF('Műszaki adattábla'!O1857="","Nem adott meg lekötött teljesítményt",VLOOKUP(D1866,'Műszaki adattábla'!F:O,10,0)),0))</f>
        <v/>
      </c>
      <c r="H1866" s="29" t="str">
        <f>IF(D1866="","",VLOOKUP(D1866,'Műszaki adattábla'!F:P,11,0))</f>
        <v/>
      </c>
      <c r="I1866" s="30"/>
      <c r="J1866" s="30"/>
      <c r="K1866" s="31" t="str">
        <f>IF(D1866="","",ROUND(((F1866*I1866*'Műszaki adattábla'!$C$7/'Műszaki adattábla'!$C$8)+(G1866*I1866)+(H1866*I1866))/12*'Műszaki adattábla'!T1857,0))</f>
        <v/>
      </c>
      <c r="L1866" s="32" t="str">
        <f t="shared" si="65"/>
        <v/>
      </c>
    </row>
    <row r="1867" spans="2:12" ht="14.4" thickBot="1" x14ac:dyDescent="0.3">
      <c r="B1867" s="28" t="str">
        <f t="shared" si="64"/>
        <v/>
      </c>
      <c r="C1867" s="167" t="str">
        <f>IF(D1867="","",VLOOKUP(D1867,'Műszaki adattábla'!F:G,2,0))</f>
        <v/>
      </c>
      <c r="D1867" s="168" t="str">
        <f>IF('Műszaki adattábla'!F1858="","",'Műszaki adattábla'!F1858)</f>
        <v/>
      </c>
      <c r="E1867" s="169" t="str">
        <f>IF(D1867="","",VLOOKUP(D1867,'Műszaki adattábla'!F:R,13,0))</f>
        <v/>
      </c>
      <c r="F1867" s="29" t="str">
        <f>IF(D1867="","",VLOOKUP(D1867,'Műszaki adattábla'!F:M,8,0))</f>
        <v/>
      </c>
      <c r="G1867" s="29" t="str">
        <f>IF(D1867="","",IF('Műszaki adattábla'!L1858="20-99",IF('Műszaki adattábla'!O1858="","Nem adott meg lekötött teljesítményt",VLOOKUP(D1867,'Műszaki adattábla'!F:O,10,0)),0))</f>
        <v/>
      </c>
      <c r="H1867" s="29" t="str">
        <f>IF(D1867="","",VLOOKUP(D1867,'Műszaki adattábla'!F:P,11,0))</f>
        <v/>
      </c>
      <c r="I1867" s="30"/>
      <c r="J1867" s="30"/>
      <c r="K1867" s="31" t="str">
        <f>IF(D1867="","",ROUND(((F1867*I1867*'Műszaki adattábla'!$C$7/'Műszaki adattábla'!$C$8)+(G1867*I1867)+(H1867*I1867))/12*'Műszaki adattábla'!T1858,0))</f>
        <v/>
      </c>
      <c r="L1867" s="32" t="str">
        <f t="shared" si="65"/>
        <v/>
      </c>
    </row>
    <row r="1868" spans="2:12" ht="14.4" thickBot="1" x14ac:dyDescent="0.3">
      <c r="B1868" s="28" t="str">
        <f t="shared" si="64"/>
        <v/>
      </c>
      <c r="C1868" s="167" t="str">
        <f>IF(D1868="","",VLOOKUP(D1868,'Műszaki adattábla'!F:G,2,0))</f>
        <v/>
      </c>
      <c r="D1868" s="168" t="str">
        <f>IF('Műszaki adattábla'!F1859="","",'Műszaki adattábla'!F1859)</f>
        <v/>
      </c>
      <c r="E1868" s="169" t="str">
        <f>IF(D1868="","",VLOOKUP(D1868,'Műszaki adattábla'!F:R,13,0))</f>
        <v/>
      </c>
      <c r="F1868" s="29" t="str">
        <f>IF(D1868="","",VLOOKUP(D1868,'Műszaki adattábla'!F:M,8,0))</f>
        <v/>
      </c>
      <c r="G1868" s="29" t="str">
        <f>IF(D1868="","",IF('Műszaki adattábla'!L1859="20-99",IF('Műszaki adattábla'!O1859="","Nem adott meg lekötött teljesítményt",VLOOKUP(D1868,'Műszaki adattábla'!F:O,10,0)),0))</f>
        <v/>
      </c>
      <c r="H1868" s="29" t="str">
        <f>IF(D1868="","",VLOOKUP(D1868,'Műszaki adattábla'!F:P,11,0))</f>
        <v/>
      </c>
      <c r="I1868" s="30"/>
      <c r="J1868" s="30"/>
      <c r="K1868" s="31" t="str">
        <f>IF(D1868="","",ROUND(((F1868*I1868*'Műszaki adattábla'!$C$7/'Műszaki adattábla'!$C$8)+(G1868*I1868)+(H1868*I1868))/12*'Műszaki adattábla'!T1859,0))</f>
        <v/>
      </c>
      <c r="L1868" s="32" t="str">
        <f t="shared" si="65"/>
        <v/>
      </c>
    </row>
    <row r="1869" spans="2:12" ht="14.4" thickBot="1" x14ac:dyDescent="0.3">
      <c r="B1869" s="28" t="str">
        <f t="shared" si="64"/>
        <v/>
      </c>
      <c r="C1869" s="167" t="str">
        <f>IF(D1869="","",VLOOKUP(D1869,'Műszaki adattábla'!F:G,2,0))</f>
        <v/>
      </c>
      <c r="D1869" s="168" t="str">
        <f>IF('Műszaki adattábla'!F1860="","",'Műszaki adattábla'!F1860)</f>
        <v/>
      </c>
      <c r="E1869" s="169" t="str">
        <f>IF(D1869="","",VLOOKUP(D1869,'Műszaki adattábla'!F:R,13,0))</f>
        <v/>
      </c>
      <c r="F1869" s="29" t="str">
        <f>IF(D1869="","",VLOOKUP(D1869,'Műszaki adattábla'!F:M,8,0))</f>
        <v/>
      </c>
      <c r="G1869" s="29" t="str">
        <f>IF(D1869="","",IF('Műszaki adattábla'!L1860="20-99",IF('Műszaki adattábla'!O1860="","Nem adott meg lekötött teljesítményt",VLOOKUP(D1869,'Műszaki adattábla'!F:O,10,0)),0))</f>
        <v/>
      </c>
      <c r="H1869" s="29" t="str">
        <f>IF(D1869="","",VLOOKUP(D1869,'Műszaki adattábla'!F:P,11,0))</f>
        <v/>
      </c>
      <c r="I1869" s="30"/>
      <c r="J1869" s="30"/>
      <c r="K1869" s="31" t="str">
        <f>IF(D1869="","",ROUND(((F1869*I1869*'Műszaki adattábla'!$C$7/'Műszaki adattábla'!$C$8)+(G1869*I1869)+(H1869*I1869))/12*'Műszaki adattábla'!T1860,0))</f>
        <v/>
      </c>
      <c r="L1869" s="32" t="str">
        <f t="shared" si="65"/>
        <v/>
      </c>
    </row>
    <row r="1870" spans="2:12" ht="14.4" thickBot="1" x14ac:dyDescent="0.3">
      <c r="B1870" s="28" t="str">
        <f t="shared" si="64"/>
        <v/>
      </c>
      <c r="C1870" s="167" t="str">
        <f>IF(D1870="","",VLOOKUP(D1870,'Műszaki adattábla'!F:G,2,0))</f>
        <v/>
      </c>
      <c r="D1870" s="168" t="str">
        <f>IF('Műszaki adattábla'!F1861="","",'Műszaki adattábla'!F1861)</f>
        <v/>
      </c>
      <c r="E1870" s="169" t="str">
        <f>IF(D1870="","",VLOOKUP(D1870,'Műszaki adattábla'!F:R,13,0))</f>
        <v/>
      </c>
      <c r="F1870" s="29" t="str">
        <f>IF(D1870="","",VLOOKUP(D1870,'Műszaki adattábla'!F:M,8,0))</f>
        <v/>
      </c>
      <c r="G1870" s="29" t="str">
        <f>IF(D1870="","",IF('Műszaki adattábla'!L1861="20-99",IF('Műszaki adattábla'!O1861="","Nem adott meg lekötött teljesítményt",VLOOKUP(D1870,'Műszaki adattábla'!F:O,10,0)),0))</f>
        <v/>
      </c>
      <c r="H1870" s="29" t="str">
        <f>IF(D1870="","",VLOOKUP(D1870,'Műszaki adattábla'!F:P,11,0))</f>
        <v/>
      </c>
      <c r="I1870" s="30"/>
      <c r="J1870" s="30"/>
      <c r="K1870" s="31" t="str">
        <f>IF(D1870="","",ROUND(((F1870*I1870*'Műszaki adattábla'!$C$7/'Műszaki adattábla'!$C$8)+(G1870*I1870)+(H1870*I1870))/12*'Műszaki adattábla'!T1861,0))</f>
        <v/>
      </c>
      <c r="L1870" s="32" t="str">
        <f t="shared" si="65"/>
        <v/>
      </c>
    </row>
    <row r="1871" spans="2:12" ht="14.4" thickBot="1" x14ac:dyDescent="0.3">
      <c r="B1871" s="28" t="str">
        <f t="shared" si="64"/>
        <v/>
      </c>
      <c r="C1871" s="167" t="str">
        <f>IF(D1871="","",VLOOKUP(D1871,'Műszaki adattábla'!F:G,2,0))</f>
        <v/>
      </c>
      <c r="D1871" s="168" t="str">
        <f>IF('Műszaki adattábla'!F1862="","",'Műszaki adattábla'!F1862)</f>
        <v/>
      </c>
      <c r="E1871" s="169" t="str">
        <f>IF(D1871="","",VLOOKUP(D1871,'Műszaki adattábla'!F:R,13,0))</f>
        <v/>
      </c>
      <c r="F1871" s="29" t="str">
        <f>IF(D1871="","",VLOOKUP(D1871,'Műszaki adattábla'!F:M,8,0))</f>
        <v/>
      </c>
      <c r="G1871" s="29" t="str">
        <f>IF(D1871="","",IF('Műszaki adattábla'!L1862="20-99",IF('Műszaki adattábla'!O1862="","Nem adott meg lekötött teljesítményt",VLOOKUP(D1871,'Műszaki adattábla'!F:O,10,0)),0))</f>
        <v/>
      </c>
      <c r="H1871" s="29" t="str">
        <f>IF(D1871="","",VLOOKUP(D1871,'Műszaki adattábla'!F:P,11,0))</f>
        <v/>
      </c>
      <c r="I1871" s="30"/>
      <c r="J1871" s="30"/>
      <c r="K1871" s="31" t="str">
        <f>IF(D1871="","",ROUND(((F1871*I1871*'Műszaki adattábla'!$C$7/'Műszaki adattábla'!$C$8)+(G1871*I1871)+(H1871*I1871))/12*'Műszaki adattábla'!T1862,0))</f>
        <v/>
      </c>
      <c r="L1871" s="32" t="str">
        <f t="shared" si="65"/>
        <v/>
      </c>
    </row>
    <row r="1872" spans="2:12" ht="14.4" thickBot="1" x14ac:dyDescent="0.3">
      <c r="B1872" s="28" t="str">
        <f t="shared" si="64"/>
        <v/>
      </c>
      <c r="C1872" s="167" t="str">
        <f>IF(D1872="","",VLOOKUP(D1872,'Műszaki adattábla'!F:G,2,0))</f>
        <v/>
      </c>
      <c r="D1872" s="168" t="str">
        <f>IF('Műszaki adattábla'!F1863="","",'Műszaki adattábla'!F1863)</f>
        <v/>
      </c>
      <c r="E1872" s="169" t="str">
        <f>IF(D1872="","",VLOOKUP(D1872,'Műszaki adattábla'!F:R,13,0))</f>
        <v/>
      </c>
      <c r="F1872" s="29" t="str">
        <f>IF(D1872="","",VLOOKUP(D1872,'Műszaki adattábla'!F:M,8,0))</f>
        <v/>
      </c>
      <c r="G1872" s="29" t="str">
        <f>IF(D1872="","",IF('Műszaki adattábla'!L1863="20-99",IF('Műszaki adattábla'!O1863="","Nem adott meg lekötött teljesítményt",VLOOKUP(D1872,'Műszaki adattábla'!F:O,10,0)),0))</f>
        <v/>
      </c>
      <c r="H1872" s="29" t="str">
        <f>IF(D1872="","",VLOOKUP(D1872,'Műszaki adattábla'!F:P,11,0))</f>
        <v/>
      </c>
      <c r="I1872" s="30"/>
      <c r="J1872" s="30"/>
      <c r="K1872" s="31" t="str">
        <f>IF(D1872="","",ROUND(((F1872*I1872*'Műszaki adattábla'!$C$7/'Műszaki adattábla'!$C$8)+(G1872*I1872)+(H1872*I1872))/12*'Műszaki adattábla'!T1863,0))</f>
        <v/>
      </c>
      <c r="L1872" s="32" t="str">
        <f t="shared" si="65"/>
        <v/>
      </c>
    </row>
    <row r="1873" spans="2:12" ht="14.4" thickBot="1" x14ac:dyDescent="0.3">
      <c r="B1873" s="28" t="str">
        <f t="shared" si="64"/>
        <v/>
      </c>
      <c r="C1873" s="167" t="str">
        <f>IF(D1873="","",VLOOKUP(D1873,'Műszaki adattábla'!F:G,2,0))</f>
        <v/>
      </c>
      <c r="D1873" s="168" t="str">
        <f>IF('Műszaki adattábla'!F1864="","",'Műszaki adattábla'!F1864)</f>
        <v/>
      </c>
      <c r="E1873" s="169" t="str">
        <f>IF(D1873="","",VLOOKUP(D1873,'Műszaki adattábla'!F:R,13,0))</f>
        <v/>
      </c>
      <c r="F1873" s="29" t="str">
        <f>IF(D1873="","",VLOOKUP(D1873,'Műszaki adattábla'!F:M,8,0))</f>
        <v/>
      </c>
      <c r="G1873" s="29" t="str">
        <f>IF(D1873="","",IF('Műszaki adattábla'!L1864="20-99",IF('Műszaki adattábla'!O1864="","Nem adott meg lekötött teljesítményt",VLOOKUP(D1873,'Műszaki adattábla'!F:O,10,0)),0))</f>
        <v/>
      </c>
      <c r="H1873" s="29" t="str">
        <f>IF(D1873="","",VLOOKUP(D1873,'Műszaki adattábla'!F:P,11,0))</f>
        <v/>
      </c>
      <c r="I1873" s="30"/>
      <c r="J1873" s="30"/>
      <c r="K1873" s="31" t="str">
        <f>IF(D1873="","",ROUND(((F1873*I1873*'Műszaki adattábla'!$C$7/'Műszaki adattábla'!$C$8)+(G1873*I1873)+(H1873*I1873))/12*'Műszaki adattábla'!T1864,0))</f>
        <v/>
      </c>
      <c r="L1873" s="32" t="str">
        <f t="shared" si="65"/>
        <v/>
      </c>
    </row>
    <row r="1874" spans="2:12" ht="14.4" thickBot="1" x14ac:dyDescent="0.3">
      <c r="B1874" s="28" t="str">
        <f t="shared" si="64"/>
        <v/>
      </c>
      <c r="C1874" s="167" t="str">
        <f>IF(D1874="","",VLOOKUP(D1874,'Műszaki adattábla'!F:G,2,0))</f>
        <v/>
      </c>
      <c r="D1874" s="168" t="str">
        <f>IF('Műszaki adattábla'!F1865="","",'Műszaki adattábla'!F1865)</f>
        <v/>
      </c>
      <c r="E1874" s="169" t="str">
        <f>IF(D1874="","",VLOOKUP(D1874,'Műszaki adattábla'!F:R,13,0))</f>
        <v/>
      </c>
      <c r="F1874" s="29" t="str">
        <f>IF(D1874="","",VLOOKUP(D1874,'Műszaki adattábla'!F:M,8,0))</f>
        <v/>
      </c>
      <c r="G1874" s="29" t="str">
        <f>IF(D1874="","",IF('Műszaki adattábla'!L1865="20-99",IF('Műszaki adattábla'!O1865="","Nem adott meg lekötött teljesítményt",VLOOKUP(D1874,'Műszaki adattábla'!F:O,10,0)),0))</f>
        <v/>
      </c>
      <c r="H1874" s="29" t="str">
        <f>IF(D1874="","",VLOOKUP(D1874,'Műszaki adattábla'!F:P,11,0))</f>
        <v/>
      </c>
      <c r="I1874" s="30"/>
      <c r="J1874" s="30"/>
      <c r="K1874" s="31" t="str">
        <f>IF(D1874="","",ROUND(((F1874*I1874*'Műszaki adattábla'!$C$7/'Műszaki adattábla'!$C$8)+(G1874*I1874)+(H1874*I1874))/12*'Műszaki adattábla'!T1865,0))</f>
        <v/>
      </c>
      <c r="L1874" s="32" t="str">
        <f t="shared" si="65"/>
        <v/>
      </c>
    </row>
    <row r="1875" spans="2:12" ht="14.4" thickBot="1" x14ac:dyDescent="0.3">
      <c r="B1875" s="28" t="str">
        <f t="shared" si="64"/>
        <v/>
      </c>
      <c r="C1875" s="167" t="str">
        <f>IF(D1875="","",VLOOKUP(D1875,'Műszaki adattábla'!F:G,2,0))</f>
        <v/>
      </c>
      <c r="D1875" s="168" t="str">
        <f>IF('Műszaki adattábla'!F1866="","",'Műszaki adattábla'!F1866)</f>
        <v/>
      </c>
      <c r="E1875" s="169" t="str">
        <f>IF(D1875="","",VLOOKUP(D1875,'Műszaki adattábla'!F:R,13,0))</f>
        <v/>
      </c>
      <c r="F1875" s="29" t="str">
        <f>IF(D1875="","",VLOOKUP(D1875,'Műszaki adattábla'!F:M,8,0))</f>
        <v/>
      </c>
      <c r="G1875" s="29" t="str">
        <f>IF(D1875="","",IF('Műszaki adattábla'!L1866="20-99",IF('Műszaki adattábla'!O1866="","Nem adott meg lekötött teljesítményt",VLOOKUP(D1875,'Műszaki adattábla'!F:O,10,0)),0))</f>
        <v/>
      </c>
      <c r="H1875" s="29" t="str">
        <f>IF(D1875="","",VLOOKUP(D1875,'Műszaki adattábla'!F:P,11,0))</f>
        <v/>
      </c>
      <c r="I1875" s="30"/>
      <c r="J1875" s="30"/>
      <c r="K1875" s="31" t="str">
        <f>IF(D1875="","",ROUND(((F1875*I1875*'Műszaki adattábla'!$C$7/'Műszaki adattábla'!$C$8)+(G1875*I1875)+(H1875*I1875))/12*'Műszaki adattábla'!T1866,0))</f>
        <v/>
      </c>
      <c r="L1875" s="32" t="str">
        <f t="shared" si="65"/>
        <v/>
      </c>
    </row>
    <row r="1876" spans="2:12" ht="14.4" thickBot="1" x14ac:dyDescent="0.3">
      <c r="B1876" s="28" t="str">
        <f t="shared" si="64"/>
        <v/>
      </c>
      <c r="C1876" s="167" t="str">
        <f>IF(D1876="","",VLOOKUP(D1876,'Műszaki adattábla'!F:G,2,0))</f>
        <v/>
      </c>
      <c r="D1876" s="168" t="str">
        <f>IF('Műszaki adattábla'!F1867="","",'Műszaki adattábla'!F1867)</f>
        <v/>
      </c>
      <c r="E1876" s="169" t="str">
        <f>IF(D1876="","",VLOOKUP(D1876,'Műszaki adattábla'!F:R,13,0))</f>
        <v/>
      </c>
      <c r="F1876" s="29" t="str">
        <f>IF(D1876="","",VLOOKUP(D1876,'Műszaki adattábla'!F:M,8,0))</f>
        <v/>
      </c>
      <c r="G1876" s="29" t="str">
        <f>IF(D1876="","",IF('Műszaki adattábla'!L1867="20-99",IF('Műszaki adattábla'!O1867="","Nem adott meg lekötött teljesítményt",VLOOKUP(D1876,'Műszaki adattábla'!F:O,10,0)),0))</f>
        <v/>
      </c>
      <c r="H1876" s="29" t="str">
        <f>IF(D1876="","",VLOOKUP(D1876,'Műszaki adattábla'!F:P,11,0))</f>
        <v/>
      </c>
      <c r="I1876" s="30"/>
      <c r="J1876" s="30"/>
      <c r="K1876" s="31" t="str">
        <f>IF(D1876="","",ROUND(((F1876*I1876*'Műszaki adattábla'!$C$7/'Műszaki adattábla'!$C$8)+(G1876*I1876)+(H1876*I1876))/12*'Műszaki adattábla'!T1867,0))</f>
        <v/>
      </c>
      <c r="L1876" s="32" t="str">
        <f t="shared" si="65"/>
        <v/>
      </c>
    </row>
    <row r="1877" spans="2:12" ht="14.4" thickBot="1" x14ac:dyDescent="0.3">
      <c r="B1877" s="28" t="str">
        <f t="shared" si="64"/>
        <v/>
      </c>
      <c r="C1877" s="167" t="str">
        <f>IF(D1877="","",VLOOKUP(D1877,'Műszaki adattábla'!F:G,2,0))</f>
        <v/>
      </c>
      <c r="D1877" s="168" t="str">
        <f>IF('Műszaki adattábla'!F1868="","",'Műszaki adattábla'!F1868)</f>
        <v/>
      </c>
      <c r="E1877" s="169" t="str">
        <f>IF(D1877="","",VLOOKUP(D1877,'Műszaki adattábla'!F:R,13,0))</f>
        <v/>
      </c>
      <c r="F1877" s="29" t="str">
        <f>IF(D1877="","",VLOOKUP(D1877,'Műszaki adattábla'!F:M,8,0))</f>
        <v/>
      </c>
      <c r="G1877" s="29" t="str">
        <f>IF(D1877="","",IF('Műszaki adattábla'!L1868="20-99",IF('Műszaki adattábla'!O1868="","Nem adott meg lekötött teljesítményt",VLOOKUP(D1877,'Műszaki adattábla'!F:O,10,0)),0))</f>
        <v/>
      </c>
      <c r="H1877" s="29" t="str">
        <f>IF(D1877="","",VLOOKUP(D1877,'Műszaki adattábla'!F:P,11,0))</f>
        <v/>
      </c>
      <c r="I1877" s="30"/>
      <c r="J1877" s="30"/>
      <c r="K1877" s="31" t="str">
        <f>IF(D1877="","",ROUND(((F1877*I1877*'Műszaki adattábla'!$C$7/'Műszaki adattábla'!$C$8)+(G1877*I1877)+(H1877*I1877))/12*'Műszaki adattábla'!T1868,0))</f>
        <v/>
      </c>
      <c r="L1877" s="32" t="str">
        <f t="shared" si="65"/>
        <v/>
      </c>
    </row>
    <row r="1878" spans="2:12" ht="14.4" thickBot="1" x14ac:dyDescent="0.3">
      <c r="B1878" s="28" t="str">
        <f t="shared" si="64"/>
        <v/>
      </c>
      <c r="C1878" s="167" t="str">
        <f>IF(D1878="","",VLOOKUP(D1878,'Műszaki adattábla'!F:G,2,0))</f>
        <v/>
      </c>
      <c r="D1878" s="168" t="str">
        <f>IF('Műszaki adattábla'!F1869="","",'Műszaki adattábla'!F1869)</f>
        <v/>
      </c>
      <c r="E1878" s="169" t="str">
        <f>IF(D1878="","",VLOOKUP(D1878,'Műszaki adattábla'!F:R,13,0))</f>
        <v/>
      </c>
      <c r="F1878" s="29" t="str">
        <f>IF(D1878="","",VLOOKUP(D1878,'Műszaki adattábla'!F:M,8,0))</f>
        <v/>
      </c>
      <c r="G1878" s="29" t="str">
        <f>IF(D1878="","",IF('Műszaki adattábla'!L1869="20-99",IF('Műszaki adattábla'!O1869="","Nem adott meg lekötött teljesítményt",VLOOKUP(D1878,'Műszaki adattábla'!F:O,10,0)),0))</f>
        <v/>
      </c>
      <c r="H1878" s="29" t="str">
        <f>IF(D1878="","",VLOOKUP(D1878,'Műszaki adattábla'!F:P,11,0))</f>
        <v/>
      </c>
      <c r="I1878" s="30"/>
      <c r="J1878" s="30"/>
      <c r="K1878" s="31" t="str">
        <f>IF(D1878="","",ROUND(((F1878*I1878*'Műszaki adattábla'!$C$7/'Műszaki adattábla'!$C$8)+(G1878*I1878)+(H1878*I1878))/12*'Műszaki adattábla'!T1869,0))</f>
        <v/>
      </c>
      <c r="L1878" s="32" t="str">
        <f t="shared" si="65"/>
        <v/>
      </c>
    </row>
    <row r="1879" spans="2:12" ht="14.4" thickBot="1" x14ac:dyDescent="0.3">
      <c r="B1879" s="28" t="str">
        <f t="shared" si="64"/>
        <v/>
      </c>
      <c r="C1879" s="167" t="str">
        <f>IF(D1879="","",VLOOKUP(D1879,'Műszaki adattábla'!F:G,2,0))</f>
        <v/>
      </c>
      <c r="D1879" s="168" t="str">
        <f>IF('Műszaki adattábla'!F1870="","",'Műszaki adattábla'!F1870)</f>
        <v/>
      </c>
      <c r="E1879" s="169" t="str">
        <f>IF(D1879="","",VLOOKUP(D1879,'Műszaki adattábla'!F:R,13,0))</f>
        <v/>
      </c>
      <c r="F1879" s="29" t="str">
        <f>IF(D1879="","",VLOOKUP(D1879,'Műszaki adattábla'!F:M,8,0))</f>
        <v/>
      </c>
      <c r="G1879" s="29" t="str">
        <f>IF(D1879="","",IF('Műszaki adattábla'!L1870="20-99",IF('Műszaki adattábla'!O1870="","Nem adott meg lekötött teljesítményt",VLOOKUP(D1879,'Műszaki adattábla'!F:O,10,0)),0))</f>
        <v/>
      </c>
      <c r="H1879" s="29" t="str">
        <f>IF(D1879="","",VLOOKUP(D1879,'Műszaki adattábla'!F:P,11,0))</f>
        <v/>
      </c>
      <c r="I1879" s="30"/>
      <c r="J1879" s="30"/>
      <c r="K1879" s="31" t="str">
        <f>IF(D1879="","",ROUND(((F1879*I1879*'Műszaki adattábla'!$C$7/'Műszaki adattábla'!$C$8)+(G1879*I1879)+(H1879*I1879))/12*'Műszaki adattábla'!T1870,0))</f>
        <v/>
      </c>
      <c r="L1879" s="32" t="str">
        <f t="shared" si="65"/>
        <v/>
      </c>
    </row>
    <row r="1880" spans="2:12" ht="14.4" thickBot="1" x14ac:dyDescent="0.3">
      <c r="B1880" s="28" t="str">
        <f t="shared" si="64"/>
        <v/>
      </c>
      <c r="C1880" s="167" t="str">
        <f>IF(D1880="","",VLOOKUP(D1880,'Műszaki adattábla'!F:G,2,0))</f>
        <v/>
      </c>
      <c r="D1880" s="168" t="str">
        <f>IF('Műszaki adattábla'!F1871="","",'Műszaki adattábla'!F1871)</f>
        <v/>
      </c>
      <c r="E1880" s="169" t="str">
        <f>IF(D1880="","",VLOOKUP(D1880,'Műszaki adattábla'!F:R,13,0))</f>
        <v/>
      </c>
      <c r="F1880" s="29" t="str">
        <f>IF(D1880="","",VLOOKUP(D1880,'Műszaki adattábla'!F:M,8,0))</f>
        <v/>
      </c>
      <c r="G1880" s="29" t="str">
        <f>IF(D1880="","",IF('Műszaki adattábla'!L1871="20-99",IF('Műszaki adattábla'!O1871="","Nem adott meg lekötött teljesítményt",VLOOKUP(D1880,'Műszaki adattábla'!F:O,10,0)),0))</f>
        <v/>
      </c>
      <c r="H1880" s="29" t="str">
        <f>IF(D1880="","",VLOOKUP(D1880,'Műszaki adattábla'!F:P,11,0))</f>
        <v/>
      </c>
      <c r="I1880" s="30"/>
      <c r="J1880" s="30"/>
      <c r="K1880" s="31" t="str">
        <f>IF(D1880="","",ROUND(((F1880*I1880*'Műszaki adattábla'!$C$7/'Műszaki adattábla'!$C$8)+(G1880*I1880)+(H1880*I1880))/12*'Műszaki adattábla'!T1871,0))</f>
        <v/>
      </c>
      <c r="L1880" s="32" t="str">
        <f t="shared" si="65"/>
        <v/>
      </c>
    </row>
    <row r="1881" spans="2:12" ht="14.4" thickBot="1" x14ac:dyDescent="0.3">
      <c r="B1881" s="28" t="str">
        <f t="shared" si="64"/>
        <v/>
      </c>
      <c r="C1881" s="167" t="str">
        <f>IF(D1881="","",VLOOKUP(D1881,'Műszaki adattábla'!F:G,2,0))</f>
        <v/>
      </c>
      <c r="D1881" s="168" t="str">
        <f>IF('Műszaki adattábla'!F1872="","",'Műszaki adattábla'!F1872)</f>
        <v/>
      </c>
      <c r="E1881" s="169" t="str">
        <f>IF(D1881="","",VLOOKUP(D1881,'Műszaki adattábla'!F:R,13,0))</f>
        <v/>
      </c>
      <c r="F1881" s="29" t="str">
        <f>IF(D1881="","",VLOOKUP(D1881,'Műszaki adattábla'!F:M,8,0))</f>
        <v/>
      </c>
      <c r="G1881" s="29" t="str">
        <f>IF(D1881="","",IF('Műszaki adattábla'!L1872="20-99",IF('Műszaki adattábla'!O1872="","Nem adott meg lekötött teljesítményt",VLOOKUP(D1881,'Műszaki adattábla'!F:O,10,0)),0))</f>
        <v/>
      </c>
      <c r="H1881" s="29" t="str">
        <f>IF(D1881="","",VLOOKUP(D1881,'Műszaki adattábla'!F:P,11,0))</f>
        <v/>
      </c>
      <c r="I1881" s="30"/>
      <c r="J1881" s="30"/>
      <c r="K1881" s="31" t="str">
        <f>IF(D1881="","",ROUND(((F1881*I1881*'Műszaki adattábla'!$C$7/'Műszaki adattábla'!$C$8)+(G1881*I1881)+(H1881*I1881))/12*'Műszaki adattábla'!T1872,0))</f>
        <v/>
      </c>
      <c r="L1881" s="32" t="str">
        <f t="shared" si="65"/>
        <v/>
      </c>
    </row>
    <row r="1882" spans="2:12" ht="14.4" thickBot="1" x14ac:dyDescent="0.3">
      <c r="B1882" s="28" t="str">
        <f t="shared" si="64"/>
        <v/>
      </c>
      <c r="C1882" s="167" t="str">
        <f>IF(D1882="","",VLOOKUP(D1882,'Műszaki adattábla'!F:G,2,0))</f>
        <v/>
      </c>
      <c r="D1882" s="168" t="str">
        <f>IF('Műszaki adattábla'!F1873="","",'Műszaki adattábla'!F1873)</f>
        <v/>
      </c>
      <c r="E1882" s="169" t="str">
        <f>IF(D1882="","",VLOOKUP(D1882,'Műszaki adattábla'!F:R,13,0))</f>
        <v/>
      </c>
      <c r="F1882" s="29" t="str">
        <f>IF(D1882="","",VLOOKUP(D1882,'Műszaki adattábla'!F:M,8,0))</f>
        <v/>
      </c>
      <c r="G1882" s="29" t="str">
        <f>IF(D1882="","",IF('Műszaki adattábla'!L1873="20-99",IF('Műszaki adattábla'!O1873="","Nem adott meg lekötött teljesítményt",VLOOKUP(D1882,'Műszaki adattábla'!F:O,10,0)),0))</f>
        <v/>
      </c>
      <c r="H1882" s="29" t="str">
        <f>IF(D1882="","",VLOOKUP(D1882,'Műszaki adattábla'!F:P,11,0))</f>
        <v/>
      </c>
      <c r="I1882" s="30"/>
      <c r="J1882" s="30"/>
      <c r="K1882" s="31" t="str">
        <f>IF(D1882="","",ROUND(((F1882*I1882*'Műszaki adattábla'!$C$7/'Műszaki adattábla'!$C$8)+(G1882*I1882)+(H1882*I1882))/12*'Műszaki adattábla'!T1873,0))</f>
        <v/>
      </c>
      <c r="L1882" s="32" t="str">
        <f t="shared" si="65"/>
        <v/>
      </c>
    </row>
    <row r="1883" spans="2:12" ht="14.4" thickBot="1" x14ac:dyDescent="0.3">
      <c r="B1883" s="28" t="str">
        <f t="shared" si="64"/>
        <v/>
      </c>
      <c r="C1883" s="167" t="str">
        <f>IF(D1883="","",VLOOKUP(D1883,'Műszaki adattábla'!F:G,2,0))</f>
        <v/>
      </c>
      <c r="D1883" s="168" t="str">
        <f>IF('Műszaki adattábla'!F1874="","",'Műszaki adattábla'!F1874)</f>
        <v/>
      </c>
      <c r="E1883" s="169" t="str">
        <f>IF(D1883="","",VLOOKUP(D1883,'Műszaki adattábla'!F:R,13,0))</f>
        <v/>
      </c>
      <c r="F1883" s="29" t="str">
        <f>IF(D1883="","",VLOOKUP(D1883,'Műszaki adattábla'!F:M,8,0))</f>
        <v/>
      </c>
      <c r="G1883" s="29" t="str">
        <f>IF(D1883="","",IF('Műszaki adattábla'!L1874="20-99",IF('Műszaki adattábla'!O1874="","Nem adott meg lekötött teljesítményt",VLOOKUP(D1883,'Műszaki adattábla'!F:O,10,0)),0))</f>
        <v/>
      </c>
      <c r="H1883" s="29" t="str">
        <f>IF(D1883="","",VLOOKUP(D1883,'Műszaki adattábla'!F:P,11,0))</f>
        <v/>
      </c>
      <c r="I1883" s="30"/>
      <c r="J1883" s="30"/>
      <c r="K1883" s="31" t="str">
        <f>IF(D1883="","",ROUND(((F1883*I1883*'Műszaki adattábla'!$C$7/'Műszaki adattábla'!$C$8)+(G1883*I1883)+(H1883*I1883))/12*'Műszaki adattábla'!T1874,0))</f>
        <v/>
      </c>
      <c r="L1883" s="32" t="str">
        <f t="shared" si="65"/>
        <v/>
      </c>
    </row>
    <row r="1884" spans="2:12" ht="14.4" thickBot="1" x14ac:dyDescent="0.3">
      <c r="B1884" s="28" t="str">
        <f t="shared" ref="B1884:B1947" si="66">IF(D1884="","",B1883+1)</f>
        <v/>
      </c>
      <c r="C1884" s="167" t="str">
        <f>IF(D1884="","",VLOOKUP(D1884,'Műszaki adattábla'!F:G,2,0))</f>
        <v/>
      </c>
      <c r="D1884" s="168" t="str">
        <f>IF('Műszaki adattábla'!F1875="","",'Műszaki adattábla'!F1875)</f>
        <v/>
      </c>
      <c r="E1884" s="169" t="str">
        <f>IF(D1884="","",VLOOKUP(D1884,'Műszaki adattábla'!F:R,13,0))</f>
        <v/>
      </c>
      <c r="F1884" s="29" t="str">
        <f>IF(D1884="","",VLOOKUP(D1884,'Műszaki adattábla'!F:M,8,0))</f>
        <v/>
      </c>
      <c r="G1884" s="29" t="str">
        <f>IF(D1884="","",IF('Műszaki adattábla'!L1875="20-99",IF('Műszaki adattábla'!O1875="","Nem adott meg lekötött teljesítményt",VLOOKUP(D1884,'Műszaki adattábla'!F:O,10,0)),0))</f>
        <v/>
      </c>
      <c r="H1884" s="29" t="str">
        <f>IF(D1884="","",VLOOKUP(D1884,'Műszaki adattábla'!F:P,11,0))</f>
        <v/>
      </c>
      <c r="I1884" s="30"/>
      <c r="J1884" s="30"/>
      <c r="K1884" s="31" t="str">
        <f>IF(D1884="","",ROUND(((F1884*I1884*'Műszaki adattábla'!$C$7/'Műszaki adattábla'!$C$8)+(G1884*I1884)+(H1884*I1884))/12*'Műszaki adattábla'!T1875,0))</f>
        <v/>
      </c>
      <c r="L1884" s="32" t="str">
        <f t="shared" ref="L1884:L1947" si="67">IF(D1884="","",ROUND((J1884/1000)*E1884,0))</f>
        <v/>
      </c>
    </row>
    <row r="1885" spans="2:12" ht="14.4" thickBot="1" x14ac:dyDescent="0.3">
      <c r="B1885" s="28" t="str">
        <f t="shared" si="66"/>
        <v/>
      </c>
      <c r="C1885" s="167" t="str">
        <f>IF(D1885="","",VLOOKUP(D1885,'Műszaki adattábla'!F:G,2,0))</f>
        <v/>
      </c>
      <c r="D1885" s="168" t="str">
        <f>IF('Műszaki adattábla'!F1876="","",'Műszaki adattábla'!F1876)</f>
        <v/>
      </c>
      <c r="E1885" s="169" t="str">
        <f>IF(D1885="","",VLOOKUP(D1885,'Műszaki adattábla'!F:R,13,0))</f>
        <v/>
      </c>
      <c r="F1885" s="29" t="str">
        <f>IF(D1885="","",VLOOKUP(D1885,'Műszaki adattábla'!F:M,8,0))</f>
        <v/>
      </c>
      <c r="G1885" s="29" t="str">
        <f>IF(D1885="","",IF('Műszaki adattábla'!L1876="20-99",IF('Műszaki adattábla'!O1876="","Nem adott meg lekötött teljesítményt",VLOOKUP(D1885,'Műszaki adattábla'!F:O,10,0)),0))</f>
        <v/>
      </c>
      <c r="H1885" s="29" t="str">
        <f>IF(D1885="","",VLOOKUP(D1885,'Műszaki adattábla'!F:P,11,0))</f>
        <v/>
      </c>
      <c r="I1885" s="30"/>
      <c r="J1885" s="30"/>
      <c r="K1885" s="31" t="str">
        <f>IF(D1885="","",ROUND(((F1885*I1885*'Műszaki adattábla'!$C$7/'Műszaki adattábla'!$C$8)+(G1885*I1885)+(H1885*I1885))/12*'Műszaki adattábla'!T1876,0))</f>
        <v/>
      </c>
      <c r="L1885" s="32" t="str">
        <f t="shared" si="67"/>
        <v/>
      </c>
    </row>
    <row r="1886" spans="2:12" ht="14.4" thickBot="1" x14ac:dyDescent="0.3">
      <c r="B1886" s="28" t="str">
        <f t="shared" si="66"/>
        <v/>
      </c>
      <c r="C1886" s="167" t="str">
        <f>IF(D1886="","",VLOOKUP(D1886,'Műszaki adattábla'!F:G,2,0))</f>
        <v/>
      </c>
      <c r="D1886" s="168" t="str">
        <f>IF('Műszaki adattábla'!F1877="","",'Műszaki adattábla'!F1877)</f>
        <v/>
      </c>
      <c r="E1886" s="169" t="str">
        <f>IF(D1886="","",VLOOKUP(D1886,'Műszaki adattábla'!F:R,13,0))</f>
        <v/>
      </c>
      <c r="F1886" s="29" t="str">
        <f>IF(D1886="","",VLOOKUP(D1886,'Műszaki adattábla'!F:M,8,0))</f>
        <v/>
      </c>
      <c r="G1886" s="29" t="str">
        <f>IF(D1886="","",IF('Műszaki adattábla'!L1877="20-99",IF('Műszaki adattábla'!O1877="","Nem adott meg lekötött teljesítményt",VLOOKUP(D1886,'Műszaki adattábla'!F:O,10,0)),0))</f>
        <v/>
      </c>
      <c r="H1886" s="29" t="str">
        <f>IF(D1886="","",VLOOKUP(D1886,'Műszaki adattábla'!F:P,11,0))</f>
        <v/>
      </c>
      <c r="I1886" s="30"/>
      <c r="J1886" s="30"/>
      <c r="K1886" s="31" t="str">
        <f>IF(D1886="","",ROUND(((F1886*I1886*'Műszaki adattábla'!$C$7/'Műszaki adattábla'!$C$8)+(G1886*I1886)+(H1886*I1886))/12*'Műszaki adattábla'!T1877,0))</f>
        <v/>
      </c>
      <c r="L1886" s="32" t="str">
        <f t="shared" si="67"/>
        <v/>
      </c>
    </row>
    <row r="1887" spans="2:12" ht="14.4" thickBot="1" x14ac:dyDescent="0.3">
      <c r="B1887" s="28" t="str">
        <f t="shared" si="66"/>
        <v/>
      </c>
      <c r="C1887" s="167" t="str">
        <f>IF(D1887="","",VLOOKUP(D1887,'Műszaki adattábla'!F:G,2,0))</f>
        <v/>
      </c>
      <c r="D1887" s="168" t="str">
        <f>IF('Műszaki adattábla'!F1878="","",'Műszaki adattábla'!F1878)</f>
        <v/>
      </c>
      <c r="E1887" s="169" t="str">
        <f>IF(D1887="","",VLOOKUP(D1887,'Műszaki adattábla'!F:R,13,0))</f>
        <v/>
      </c>
      <c r="F1887" s="29" t="str">
        <f>IF(D1887="","",VLOOKUP(D1887,'Műszaki adattábla'!F:M,8,0))</f>
        <v/>
      </c>
      <c r="G1887" s="29" t="str">
        <f>IF(D1887="","",IF('Műszaki adattábla'!L1878="20-99",IF('Műszaki adattábla'!O1878="","Nem adott meg lekötött teljesítményt",VLOOKUP(D1887,'Műszaki adattábla'!F:O,10,0)),0))</f>
        <v/>
      </c>
      <c r="H1887" s="29" t="str">
        <f>IF(D1887="","",VLOOKUP(D1887,'Műszaki adattábla'!F:P,11,0))</f>
        <v/>
      </c>
      <c r="I1887" s="30"/>
      <c r="J1887" s="30"/>
      <c r="K1887" s="31" t="str">
        <f>IF(D1887="","",ROUND(((F1887*I1887*'Műszaki adattábla'!$C$7/'Műszaki adattábla'!$C$8)+(G1887*I1887)+(H1887*I1887))/12*'Műszaki adattábla'!T1878,0))</f>
        <v/>
      </c>
      <c r="L1887" s="32" t="str">
        <f t="shared" si="67"/>
        <v/>
      </c>
    </row>
    <row r="1888" spans="2:12" ht="14.4" thickBot="1" x14ac:dyDescent="0.3">
      <c r="B1888" s="28" t="str">
        <f t="shared" si="66"/>
        <v/>
      </c>
      <c r="C1888" s="167" t="str">
        <f>IF(D1888="","",VLOOKUP(D1888,'Műszaki adattábla'!F:G,2,0))</f>
        <v/>
      </c>
      <c r="D1888" s="168" t="str">
        <f>IF('Műszaki adattábla'!F1879="","",'Műszaki adattábla'!F1879)</f>
        <v/>
      </c>
      <c r="E1888" s="169" t="str">
        <f>IF(D1888="","",VLOOKUP(D1888,'Műszaki adattábla'!F:R,13,0))</f>
        <v/>
      </c>
      <c r="F1888" s="29" t="str">
        <f>IF(D1888="","",VLOOKUP(D1888,'Műszaki adattábla'!F:M,8,0))</f>
        <v/>
      </c>
      <c r="G1888" s="29" t="str">
        <f>IF(D1888="","",IF('Műszaki adattábla'!L1879="20-99",IF('Műszaki adattábla'!O1879="","Nem adott meg lekötött teljesítményt",VLOOKUP(D1888,'Műszaki adattábla'!F:O,10,0)),0))</f>
        <v/>
      </c>
      <c r="H1888" s="29" t="str">
        <f>IF(D1888="","",VLOOKUP(D1888,'Műszaki adattábla'!F:P,11,0))</f>
        <v/>
      </c>
      <c r="I1888" s="30"/>
      <c r="J1888" s="30"/>
      <c r="K1888" s="31" t="str">
        <f>IF(D1888="","",ROUND(((F1888*I1888*'Műszaki adattábla'!$C$7/'Műszaki adattábla'!$C$8)+(G1888*I1888)+(H1888*I1888))/12*'Műszaki adattábla'!T1879,0))</f>
        <v/>
      </c>
      <c r="L1888" s="32" t="str">
        <f t="shared" si="67"/>
        <v/>
      </c>
    </row>
    <row r="1889" spans="2:12" ht="14.4" thickBot="1" x14ac:dyDescent="0.3">
      <c r="B1889" s="28" t="str">
        <f t="shared" si="66"/>
        <v/>
      </c>
      <c r="C1889" s="167" t="str">
        <f>IF(D1889="","",VLOOKUP(D1889,'Műszaki adattábla'!F:G,2,0))</f>
        <v/>
      </c>
      <c r="D1889" s="168" t="str">
        <f>IF('Műszaki adattábla'!F1880="","",'Műszaki adattábla'!F1880)</f>
        <v/>
      </c>
      <c r="E1889" s="169" t="str">
        <f>IF(D1889="","",VLOOKUP(D1889,'Műszaki adattábla'!F:R,13,0))</f>
        <v/>
      </c>
      <c r="F1889" s="29" t="str">
        <f>IF(D1889="","",VLOOKUP(D1889,'Műszaki adattábla'!F:M,8,0))</f>
        <v/>
      </c>
      <c r="G1889" s="29" t="str">
        <f>IF(D1889="","",IF('Műszaki adattábla'!L1880="20-99",IF('Műszaki adattábla'!O1880="","Nem adott meg lekötött teljesítményt",VLOOKUP(D1889,'Műszaki adattábla'!F:O,10,0)),0))</f>
        <v/>
      </c>
      <c r="H1889" s="29" t="str">
        <f>IF(D1889="","",VLOOKUP(D1889,'Műszaki adattábla'!F:P,11,0))</f>
        <v/>
      </c>
      <c r="I1889" s="30"/>
      <c r="J1889" s="30"/>
      <c r="K1889" s="31" t="str">
        <f>IF(D1889="","",ROUND(((F1889*I1889*'Műszaki adattábla'!$C$7/'Műszaki adattábla'!$C$8)+(G1889*I1889)+(H1889*I1889))/12*'Műszaki adattábla'!T1880,0))</f>
        <v/>
      </c>
      <c r="L1889" s="32" t="str">
        <f t="shared" si="67"/>
        <v/>
      </c>
    </row>
    <row r="1890" spans="2:12" ht="14.4" thickBot="1" x14ac:dyDescent="0.3">
      <c r="B1890" s="28" t="str">
        <f t="shared" si="66"/>
        <v/>
      </c>
      <c r="C1890" s="167" t="str">
        <f>IF(D1890="","",VLOOKUP(D1890,'Műszaki adattábla'!F:G,2,0))</f>
        <v/>
      </c>
      <c r="D1890" s="168" t="str">
        <f>IF('Műszaki adattábla'!F1881="","",'Műszaki adattábla'!F1881)</f>
        <v/>
      </c>
      <c r="E1890" s="169" t="str">
        <f>IF(D1890="","",VLOOKUP(D1890,'Műszaki adattábla'!F:R,13,0))</f>
        <v/>
      </c>
      <c r="F1890" s="29" t="str">
        <f>IF(D1890="","",VLOOKUP(D1890,'Műszaki adattábla'!F:M,8,0))</f>
        <v/>
      </c>
      <c r="G1890" s="29" t="str">
        <f>IF(D1890="","",IF('Műszaki adattábla'!L1881="20-99",IF('Műszaki adattábla'!O1881="","Nem adott meg lekötött teljesítményt",VLOOKUP(D1890,'Műszaki adattábla'!F:O,10,0)),0))</f>
        <v/>
      </c>
      <c r="H1890" s="29" t="str">
        <f>IF(D1890="","",VLOOKUP(D1890,'Műszaki adattábla'!F:P,11,0))</f>
        <v/>
      </c>
      <c r="I1890" s="30"/>
      <c r="J1890" s="30"/>
      <c r="K1890" s="31" t="str">
        <f>IF(D1890="","",ROUND(((F1890*I1890*'Műszaki adattábla'!$C$7/'Műszaki adattábla'!$C$8)+(G1890*I1890)+(H1890*I1890))/12*'Műszaki adattábla'!T1881,0))</f>
        <v/>
      </c>
      <c r="L1890" s="32" t="str">
        <f t="shared" si="67"/>
        <v/>
      </c>
    </row>
    <row r="1891" spans="2:12" ht="14.4" thickBot="1" x14ac:dyDescent="0.3">
      <c r="B1891" s="28" t="str">
        <f t="shared" si="66"/>
        <v/>
      </c>
      <c r="C1891" s="167" t="str">
        <f>IF(D1891="","",VLOOKUP(D1891,'Műszaki adattábla'!F:G,2,0))</f>
        <v/>
      </c>
      <c r="D1891" s="168" t="str">
        <f>IF('Műszaki adattábla'!F1882="","",'Műszaki adattábla'!F1882)</f>
        <v/>
      </c>
      <c r="E1891" s="169" t="str">
        <f>IF(D1891="","",VLOOKUP(D1891,'Műszaki adattábla'!F:R,13,0))</f>
        <v/>
      </c>
      <c r="F1891" s="29" t="str">
        <f>IF(D1891="","",VLOOKUP(D1891,'Műszaki adattábla'!F:M,8,0))</f>
        <v/>
      </c>
      <c r="G1891" s="29" t="str">
        <f>IF(D1891="","",IF('Műszaki adattábla'!L1882="20-99",IF('Műszaki adattábla'!O1882="","Nem adott meg lekötött teljesítményt",VLOOKUP(D1891,'Műszaki adattábla'!F:O,10,0)),0))</f>
        <v/>
      </c>
      <c r="H1891" s="29" t="str">
        <f>IF(D1891="","",VLOOKUP(D1891,'Műszaki adattábla'!F:P,11,0))</f>
        <v/>
      </c>
      <c r="I1891" s="30"/>
      <c r="J1891" s="30"/>
      <c r="K1891" s="31" t="str">
        <f>IF(D1891="","",ROUND(((F1891*I1891*'Műszaki adattábla'!$C$7/'Műszaki adattábla'!$C$8)+(G1891*I1891)+(H1891*I1891))/12*'Műszaki adattábla'!T1882,0))</f>
        <v/>
      </c>
      <c r="L1891" s="32" t="str">
        <f t="shared" si="67"/>
        <v/>
      </c>
    </row>
    <row r="1892" spans="2:12" ht="14.4" thickBot="1" x14ac:dyDescent="0.3">
      <c r="B1892" s="28" t="str">
        <f t="shared" si="66"/>
        <v/>
      </c>
      <c r="C1892" s="167" t="str">
        <f>IF(D1892="","",VLOOKUP(D1892,'Műszaki adattábla'!F:G,2,0))</f>
        <v/>
      </c>
      <c r="D1892" s="168" t="str">
        <f>IF('Műszaki adattábla'!F1883="","",'Műszaki adattábla'!F1883)</f>
        <v/>
      </c>
      <c r="E1892" s="169" t="str">
        <f>IF(D1892="","",VLOOKUP(D1892,'Műszaki adattábla'!F:R,13,0))</f>
        <v/>
      </c>
      <c r="F1892" s="29" t="str">
        <f>IF(D1892="","",VLOOKUP(D1892,'Műszaki adattábla'!F:M,8,0))</f>
        <v/>
      </c>
      <c r="G1892" s="29" t="str">
        <f>IF(D1892="","",IF('Műszaki adattábla'!L1883="20-99",IF('Műszaki adattábla'!O1883="","Nem adott meg lekötött teljesítményt",VLOOKUP(D1892,'Műszaki adattábla'!F:O,10,0)),0))</f>
        <v/>
      </c>
      <c r="H1892" s="29" t="str">
        <f>IF(D1892="","",VLOOKUP(D1892,'Műszaki adattábla'!F:P,11,0))</f>
        <v/>
      </c>
      <c r="I1892" s="30"/>
      <c r="J1892" s="30"/>
      <c r="K1892" s="31" t="str">
        <f>IF(D1892="","",ROUND(((F1892*I1892*'Műszaki adattábla'!$C$7/'Műszaki adattábla'!$C$8)+(G1892*I1892)+(H1892*I1892))/12*'Műszaki adattábla'!T1883,0))</f>
        <v/>
      </c>
      <c r="L1892" s="32" t="str">
        <f t="shared" si="67"/>
        <v/>
      </c>
    </row>
    <row r="1893" spans="2:12" ht="14.4" thickBot="1" x14ac:dyDescent="0.3">
      <c r="B1893" s="28" t="str">
        <f t="shared" si="66"/>
        <v/>
      </c>
      <c r="C1893" s="167" t="str">
        <f>IF(D1893="","",VLOOKUP(D1893,'Műszaki adattábla'!F:G,2,0))</f>
        <v/>
      </c>
      <c r="D1893" s="168" t="str">
        <f>IF('Műszaki adattábla'!F1884="","",'Műszaki adattábla'!F1884)</f>
        <v/>
      </c>
      <c r="E1893" s="169" t="str">
        <f>IF(D1893="","",VLOOKUP(D1893,'Műszaki adattábla'!F:R,13,0))</f>
        <v/>
      </c>
      <c r="F1893" s="29" t="str">
        <f>IF(D1893="","",VLOOKUP(D1893,'Műszaki adattábla'!F:M,8,0))</f>
        <v/>
      </c>
      <c r="G1893" s="29" t="str">
        <f>IF(D1893="","",IF('Műszaki adattábla'!L1884="20-99",IF('Műszaki adattábla'!O1884="","Nem adott meg lekötött teljesítményt",VLOOKUP(D1893,'Műszaki adattábla'!F:O,10,0)),0))</f>
        <v/>
      </c>
      <c r="H1893" s="29" t="str">
        <f>IF(D1893="","",VLOOKUP(D1893,'Műszaki adattábla'!F:P,11,0))</f>
        <v/>
      </c>
      <c r="I1893" s="30"/>
      <c r="J1893" s="30"/>
      <c r="K1893" s="31" t="str">
        <f>IF(D1893="","",ROUND(((F1893*I1893*'Műszaki adattábla'!$C$7/'Műszaki adattábla'!$C$8)+(G1893*I1893)+(H1893*I1893))/12*'Műszaki adattábla'!T1884,0))</f>
        <v/>
      </c>
      <c r="L1893" s="32" t="str">
        <f t="shared" si="67"/>
        <v/>
      </c>
    </row>
    <row r="1894" spans="2:12" ht="14.4" thickBot="1" x14ac:dyDescent="0.3">
      <c r="B1894" s="28" t="str">
        <f t="shared" si="66"/>
        <v/>
      </c>
      <c r="C1894" s="167" t="str">
        <f>IF(D1894="","",VLOOKUP(D1894,'Műszaki adattábla'!F:G,2,0))</f>
        <v/>
      </c>
      <c r="D1894" s="168" t="str">
        <f>IF('Műszaki adattábla'!F1885="","",'Műszaki adattábla'!F1885)</f>
        <v/>
      </c>
      <c r="E1894" s="169" t="str">
        <f>IF(D1894="","",VLOOKUP(D1894,'Műszaki adattábla'!F:R,13,0))</f>
        <v/>
      </c>
      <c r="F1894" s="29" t="str">
        <f>IF(D1894="","",VLOOKUP(D1894,'Műszaki adattábla'!F:M,8,0))</f>
        <v/>
      </c>
      <c r="G1894" s="29" t="str">
        <f>IF(D1894="","",IF('Műszaki adattábla'!L1885="20-99",IF('Műszaki adattábla'!O1885="","Nem adott meg lekötött teljesítményt",VLOOKUP(D1894,'Műszaki adattábla'!F:O,10,0)),0))</f>
        <v/>
      </c>
      <c r="H1894" s="29" t="str">
        <f>IF(D1894="","",VLOOKUP(D1894,'Műszaki adattábla'!F:P,11,0))</f>
        <v/>
      </c>
      <c r="I1894" s="30"/>
      <c r="J1894" s="30"/>
      <c r="K1894" s="31" t="str">
        <f>IF(D1894="","",ROUND(((F1894*I1894*'Műszaki adattábla'!$C$7/'Műszaki adattábla'!$C$8)+(G1894*I1894)+(H1894*I1894))/12*'Műszaki adattábla'!T1885,0))</f>
        <v/>
      </c>
      <c r="L1894" s="32" t="str">
        <f t="shared" si="67"/>
        <v/>
      </c>
    </row>
    <row r="1895" spans="2:12" ht="14.4" thickBot="1" x14ac:dyDescent="0.3">
      <c r="B1895" s="28" t="str">
        <f t="shared" si="66"/>
        <v/>
      </c>
      <c r="C1895" s="167" t="str">
        <f>IF(D1895="","",VLOOKUP(D1895,'Műszaki adattábla'!F:G,2,0))</f>
        <v/>
      </c>
      <c r="D1895" s="168" t="str">
        <f>IF('Műszaki adattábla'!F1886="","",'Műszaki adattábla'!F1886)</f>
        <v/>
      </c>
      <c r="E1895" s="169" t="str">
        <f>IF(D1895="","",VLOOKUP(D1895,'Műszaki adattábla'!F:R,13,0))</f>
        <v/>
      </c>
      <c r="F1895" s="29" t="str">
        <f>IF(D1895="","",VLOOKUP(D1895,'Műszaki adattábla'!F:M,8,0))</f>
        <v/>
      </c>
      <c r="G1895" s="29" t="str">
        <f>IF(D1895="","",IF('Műszaki adattábla'!L1886="20-99",IF('Műszaki adattábla'!O1886="","Nem adott meg lekötött teljesítményt",VLOOKUP(D1895,'Műszaki adattábla'!F:O,10,0)),0))</f>
        <v/>
      </c>
      <c r="H1895" s="29" t="str">
        <f>IF(D1895="","",VLOOKUP(D1895,'Műszaki adattábla'!F:P,11,0))</f>
        <v/>
      </c>
      <c r="I1895" s="30"/>
      <c r="J1895" s="30"/>
      <c r="K1895" s="31" t="str">
        <f>IF(D1895="","",ROUND(((F1895*I1895*'Műszaki adattábla'!$C$7/'Műszaki adattábla'!$C$8)+(G1895*I1895)+(H1895*I1895))/12*'Műszaki adattábla'!T1886,0))</f>
        <v/>
      </c>
      <c r="L1895" s="32" t="str">
        <f t="shared" si="67"/>
        <v/>
      </c>
    </row>
    <row r="1896" spans="2:12" ht="14.4" thickBot="1" x14ac:dyDescent="0.3">
      <c r="B1896" s="28" t="str">
        <f t="shared" si="66"/>
        <v/>
      </c>
      <c r="C1896" s="167" t="str">
        <f>IF(D1896="","",VLOOKUP(D1896,'Műszaki adattábla'!F:G,2,0))</f>
        <v/>
      </c>
      <c r="D1896" s="168" t="str">
        <f>IF('Műszaki adattábla'!F1887="","",'Műszaki adattábla'!F1887)</f>
        <v/>
      </c>
      <c r="E1896" s="169" t="str">
        <f>IF(D1896="","",VLOOKUP(D1896,'Műszaki adattábla'!F:R,13,0))</f>
        <v/>
      </c>
      <c r="F1896" s="29" t="str">
        <f>IF(D1896="","",VLOOKUP(D1896,'Műszaki adattábla'!F:M,8,0))</f>
        <v/>
      </c>
      <c r="G1896" s="29" t="str">
        <f>IF(D1896="","",IF('Műszaki adattábla'!L1887="20-99",IF('Műszaki adattábla'!O1887="","Nem adott meg lekötött teljesítményt",VLOOKUP(D1896,'Műszaki adattábla'!F:O,10,0)),0))</f>
        <v/>
      </c>
      <c r="H1896" s="29" t="str">
        <f>IF(D1896="","",VLOOKUP(D1896,'Műszaki adattábla'!F:P,11,0))</f>
        <v/>
      </c>
      <c r="I1896" s="30"/>
      <c r="J1896" s="30"/>
      <c r="K1896" s="31" t="str">
        <f>IF(D1896="","",ROUND(((F1896*I1896*'Műszaki adattábla'!$C$7/'Műszaki adattábla'!$C$8)+(G1896*I1896)+(H1896*I1896))/12*'Műszaki adattábla'!T1887,0))</f>
        <v/>
      </c>
      <c r="L1896" s="32" t="str">
        <f t="shared" si="67"/>
        <v/>
      </c>
    </row>
    <row r="1897" spans="2:12" ht="14.4" thickBot="1" x14ac:dyDescent="0.3">
      <c r="B1897" s="28" t="str">
        <f t="shared" si="66"/>
        <v/>
      </c>
      <c r="C1897" s="167" t="str">
        <f>IF(D1897="","",VLOOKUP(D1897,'Műszaki adattábla'!F:G,2,0))</f>
        <v/>
      </c>
      <c r="D1897" s="168" t="str">
        <f>IF('Műszaki adattábla'!F1888="","",'Műszaki adattábla'!F1888)</f>
        <v/>
      </c>
      <c r="E1897" s="169" t="str">
        <f>IF(D1897="","",VLOOKUP(D1897,'Műszaki adattábla'!F:R,13,0))</f>
        <v/>
      </c>
      <c r="F1897" s="29" t="str">
        <f>IF(D1897="","",VLOOKUP(D1897,'Műszaki adattábla'!F:M,8,0))</f>
        <v/>
      </c>
      <c r="G1897" s="29" t="str">
        <f>IF(D1897="","",IF('Műszaki adattábla'!L1888="20-99",IF('Műszaki adattábla'!O1888="","Nem adott meg lekötött teljesítményt",VLOOKUP(D1897,'Műszaki adattábla'!F:O,10,0)),0))</f>
        <v/>
      </c>
      <c r="H1897" s="29" t="str">
        <f>IF(D1897="","",VLOOKUP(D1897,'Műszaki adattábla'!F:P,11,0))</f>
        <v/>
      </c>
      <c r="I1897" s="30"/>
      <c r="J1897" s="30"/>
      <c r="K1897" s="31" t="str">
        <f>IF(D1897="","",ROUND(((F1897*I1897*'Műszaki adattábla'!$C$7/'Műszaki adattábla'!$C$8)+(G1897*I1897)+(H1897*I1897))/12*'Műszaki adattábla'!T1888,0))</f>
        <v/>
      </c>
      <c r="L1897" s="32" t="str">
        <f t="shared" si="67"/>
        <v/>
      </c>
    </row>
    <row r="1898" spans="2:12" ht="14.4" thickBot="1" x14ac:dyDescent="0.3">
      <c r="B1898" s="28" t="str">
        <f t="shared" si="66"/>
        <v/>
      </c>
      <c r="C1898" s="167" t="str">
        <f>IF(D1898="","",VLOOKUP(D1898,'Műszaki adattábla'!F:G,2,0))</f>
        <v/>
      </c>
      <c r="D1898" s="168" t="str">
        <f>IF('Műszaki adattábla'!F1889="","",'Műszaki adattábla'!F1889)</f>
        <v/>
      </c>
      <c r="E1898" s="169" t="str">
        <f>IF(D1898="","",VLOOKUP(D1898,'Műszaki adattábla'!F:R,13,0))</f>
        <v/>
      </c>
      <c r="F1898" s="29" t="str">
        <f>IF(D1898="","",VLOOKUP(D1898,'Műszaki adattábla'!F:M,8,0))</f>
        <v/>
      </c>
      <c r="G1898" s="29" t="str">
        <f>IF(D1898="","",IF('Műszaki adattábla'!L1889="20-99",IF('Műszaki adattábla'!O1889="","Nem adott meg lekötött teljesítményt",VLOOKUP(D1898,'Műszaki adattábla'!F:O,10,0)),0))</f>
        <v/>
      </c>
      <c r="H1898" s="29" t="str">
        <f>IF(D1898="","",VLOOKUP(D1898,'Műszaki adattábla'!F:P,11,0))</f>
        <v/>
      </c>
      <c r="I1898" s="30"/>
      <c r="J1898" s="30"/>
      <c r="K1898" s="31" t="str">
        <f>IF(D1898="","",ROUND(((F1898*I1898*'Műszaki adattábla'!$C$7/'Műszaki adattábla'!$C$8)+(G1898*I1898)+(H1898*I1898))/12*'Műszaki adattábla'!T1889,0))</f>
        <v/>
      </c>
      <c r="L1898" s="32" t="str">
        <f t="shared" si="67"/>
        <v/>
      </c>
    </row>
    <row r="1899" spans="2:12" ht="14.4" thickBot="1" x14ac:dyDescent="0.3">
      <c r="B1899" s="28" t="str">
        <f t="shared" si="66"/>
        <v/>
      </c>
      <c r="C1899" s="167" t="str">
        <f>IF(D1899="","",VLOOKUP(D1899,'Műszaki adattábla'!F:G,2,0))</f>
        <v/>
      </c>
      <c r="D1899" s="168" t="str">
        <f>IF('Műszaki adattábla'!F1890="","",'Műszaki adattábla'!F1890)</f>
        <v/>
      </c>
      <c r="E1899" s="169" t="str">
        <f>IF(D1899="","",VLOOKUP(D1899,'Műszaki adattábla'!F:R,13,0))</f>
        <v/>
      </c>
      <c r="F1899" s="29" t="str">
        <f>IF(D1899="","",VLOOKUP(D1899,'Műszaki adattábla'!F:M,8,0))</f>
        <v/>
      </c>
      <c r="G1899" s="29" t="str">
        <f>IF(D1899="","",IF('Műszaki adattábla'!L1890="20-99",IF('Műszaki adattábla'!O1890="","Nem adott meg lekötött teljesítményt",VLOOKUP(D1899,'Műszaki adattábla'!F:O,10,0)),0))</f>
        <v/>
      </c>
      <c r="H1899" s="29" t="str">
        <f>IF(D1899="","",VLOOKUP(D1899,'Műszaki adattábla'!F:P,11,0))</f>
        <v/>
      </c>
      <c r="I1899" s="30"/>
      <c r="J1899" s="30"/>
      <c r="K1899" s="31" t="str">
        <f>IF(D1899="","",ROUND(((F1899*I1899*'Műszaki adattábla'!$C$7/'Műszaki adattábla'!$C$8)+(G1899*I1899)+(H1899*I1899))/12*'Műszaki adattábla'!T1890,0))</f>
        <v/>
      </c>
      <c r="L1899" s="32" t="str">
        <f t="shared" si="67"/>
        <v/>
      </c>
    </row>
    <row r="1900" spans="2:12" ht="14.4" thickBot="1" x14ac:dyDescent="0.3">
      <c r="B1900" s="28" t="str">
        <f t="shared" si="66"/>
        <v/>
      </c>
      <c r="C1900" s="167" t="str">
        <f>IF(D1900="","",VLOOKUP(D1900,'Műszaki adattábla'!F:G,2,0))</f>
        <v/>
      </c>
      <c r="D1900" s="168" t="str">
        <f>IF('Műszaki adattábla'!F1891="","",'Műszaki adattábla'!F1891)</f>
        <v/>
      </c>
      <c r="E1900" s="169" t="str">
        <f>IF(D1900="","",VLOOKUP(D1900,'Műszaki adattábla'!F:R,13,0))</f>
        <v/>
      </c>
      <c r="F1900" s="29" t="str">
        <f>IF(D1900="","",VLOOKUP(D1900,'Műszaki adattábla'!F:M,8,0))</f>
        <v/>
      </c>
      <c r="G1900" s="29" t="str">
        <f>IF(D1900="","",IF('Műszaki adattábla'!L1891="20-99",IF('Műszaki adattábla'!O1891="","Nem adott meg lekötött teljesítményt",VLOOKUP(D1900,'Műszaki adattábla'!F:O,10,0)),0))</f>
        <v/>
      </c>
      <c r="H1900" s="29" t="str">
        <f>IF(D1900="","",VLOOKUP(D1900,'Műszaki adattábla'!F:P,11,0))</f>
        <v/>
      </c>
      <c r="I1900" s="30"/>
      <c r="J1900" s="30"/>
      <c r="K1900" s="31" t="str">
        <f>IF(D1900="","",ROUND(((F1900*I1900*'Műszaki adattábla'!$C$7/'Műszaki adattábla'!$C$8)+(G1900*I1900)+(H1900*I1900))/12*'Műszaki adattábla'!T1891,0))</f>
        <v/>
      </c>
      <c r="L1900" s="32" t="str">
        <f t="shared" si="67"/>
        <v/>
      </c>
    </row>
    <row r="1901" spans="2:12" ht="14.4" thickBot="1" x14ac:dyDescent="0.3">
      <c r="B1901" s="28" t="str">
        <f t="shared" si="66"/>
        <v/>
      </c>
      <c r="C1901" s="167" t="str">
        <f>IF(D1901="","",VLOOKUP(D1901,'Műszaki adattábla'!F:G,2,0))</f>
        <v/>
      </c>
      <c r="D1901" s="168" t="str">
        <f>IF('Műszaki adattábla'!F1892="","",'Műszaki adattábla'!F1892)</f>
        <v/>
      </c>
      <c r="E1901" s="169" t="str">
        <f>IF(D1901="","",VLOOKUP(D1901,'Műszaki adattábla'!F:R,13,0))</f>
        <v/>
      </c>
      <c r="F1901" s="29" t="str">
        <f>IF(D1901="","",VLOOKUP(D1901,'Műszaki adattábla'!F:M,8,0))</f>
        <v/>
      </c>
      <c r="G1901" s="29" t="str">
        <f>IF(D1901="","",IF('Műszaki adattábla'!L1892="20-99",IF('Műszaki adattábla'!O1892="","Nem adott meg lekötött teljesítményt",VLOOKUP(D1901,'Műszaki adattábla'!F:O,10,0)),0))</f>
        <v/>
      </c>
      <c r="H1901" s="29" t="str">
        <f>IF(D1901="","",VLOOKUP(D1901,'Műszaki adattábla'!F:P,11,0))</f>
        <v/>
      </c>
      <c r="I1901" s="30"/>
      <c r="J1901" s="30"/>
      <c r="K1901" s="31" t="str">
        <f>IF(D1901="","",ROUND(((F1901*I1901*'Műszaki adattábla'!$C$7/'Műszaki adattábla'!$C$8)+(G1901*I1901)+(H1901*I1901))/12*'Műszaki adattábla'!T1892,0))</f>
        <v/>
      </c>
      <c r="L1901" s="32" t="str">
        <f t="shared" si="67"/>
        <v/>
      </c>
    </row>
    <row r="1902" spans="2:12" ht="14.4" thickBot="1" x14ac:dyDescent="0.3">
      <c r="B1902" s="28" t="str">
        <f t="shared" si="66"/>
        <v/>
      </c>
      <c r="C1902" s="167" t="str">
        <f>IF(D1902="","",VLOOKUP(D1902,'Műszaki adattábla'!F:G,2,0))</f>
        <v/>
      </c>
      <c r="D1902" s="168" t="str">
        <f>IF('Műszaki adattábla'!F1893="","",'Műszaki adattábla'!F1893)</f>
        <v/>
      </c>
      <c r="E1902" s="169" t="str">
        <f>IF(D1902="","",VLOOKUP(D1902,'Műszaki adattábla'!F:R,13,0))</f>
        <v/>
      </c>
      <c r="F1902" s="29" t="str">
        <f>IF(D1902="","",VLOOKUP(D1902,'Műszaki adattábla'!F:M,8,0))</f>
        <v/>
      </c>
      <c r="G1902" s="29" t="str">
        <f>IF(D1902="","",IF('Műszaki adattábla'!L1893="20-99",IF('Műszaki adattábla'!O1893="","Nem adott meg lekötött teljesítményt",VLOOKUP(D1902,'Műszaki adattábla'!F:O,10,0)),0))</f>
        <v/>
      </c>
      <c r="H1902" s="29" t="str">
        <f>IF(D1902="","",VLOOKUP(D1902,'Műszaki adattábla'!F:P,11,0))</f>
        <v/>
      </c>
      <c r="I1902" s="30"/>
      <c r="J1902" s="30"/>
      <c r="K1902" s="31" t="str">
        <f>IF(D1902="","",ROUND(((F1902*I1902*'Műszaki adattábla'!$C$7/'Műszaki adattábla'!$C$8)+(G1902*I1902)+(H1902*I1902))/12*'Műszaki adattábla'!T1893,0))</f>
        <v/>
      </c>
      <c r="L1902" s="32" t="str">
        <f t="shared" si="67"/>
        <v/>
      </c>
    </row>
    <row r="1903" spans="2:12" ht="14.4" thickBot="1" x14ac:dyDescent="0.3">
      <c r="B1903" s="28" t="str">
        <f t="shared" si="66"/>
        <v/>
      </c>
      <c r="C1903" s="167" t="str">
        <f>IF(D1903="","",VLOOKUP(D1903,'Műszaki adattábla'!F:G,2,0))</f>
        <v/>
      </c>
      <c r="D1903" s="168" t="str">
        <f>IF('Műszaki adattábla'!F1894="","",'Műszaki adattábla'!F1894)</f>
        <v/>
      </c>
      <c r="E1903" s="169" t="str">
        <f>IF(D1903="","",VLOOKUP(D1903,'Műszaki adattábla'!F:R,13,0))</f>
        <v/>
      </c>
      <c r="F1903" s="29" t="str">
        <f>IF(D1903="","",VLOOKUP(D1903,'Műszaki adattábla'!F:M,8,0))</f>
        <v/>
      </c>
      <c r="G1903" s="29" t="str">
        <f>IF(D1903="","",IF('Műszaki adattábla'!L1894="20-99",IF('Műszaki adattábla'!O1894="","Nem adott meg lekötött teljesítményt",VLOOKUP(D1903,'Műszaki adattábla'!F:O,10,0)),0))</f>
        <v/>
      </c>
      <c r="H1903" s="29" t="str">
        <f>IF(D1903="","",VLOOKUP(D1903,'Műszaki adattábla'!F:P,11,0))</f>
        <v/>
      </c>
      <c r="I1903" s="30"/>
      <c r="J1903" s="30"/>
      <c r="K1903" s="31" t="str">
        <f>IF(D1903="","",ROUND(((F1903*I1903*'Műszaki adattábla'!$C$7/'Műszaki adattábla'!$C$8)+(G1903*I1903)+(H1903*I1903))/12*'Műszaki adattábla'!T1894,0))</f>
        <v/>
      </c>
      <c r="L1903" s="32" t="str">
        <f t="shared" si="67"/>
        <v/>
      </c>
    </row>
    <row r="1904" spans="2:12" ht="14.4" thickBot="1" x14ac:dyDescent="0.3">
      <c r="B1904" s="28" t="str">
        <f t="shared" si="66"/>
        <v/>
      </c>
      <c r="C1904" s="167" t="str">
        <f>IF(D1904="","",VLOOKUP(D1904,'Műszaki adattábla'!F:G,2,0))</f>
        <v/>
      </c>
      <c r="D1904" s="168" t="str">
        <f>IF('Műszaki adattábla'!F1895="","",'Műszaki adattábla'!F1895)</f>
        <v/>
      </c>
      <c r="E1904" s="169" t="str">
        <f>IF(D1904="","",VLOOKUP(D1904,'Műszaki adattábla'!F:R,13,0))</f>
        <v/>
      </c>
      <c r="F1904" s="29" t="str">
        <f>IF(D1904="","",VLOOKUP(D1904,'Műszaki adattábla'!F:M,8,0))</f>
        <v/>
      </c>
      <c r="G1904" s="29" t="str">
        <f>IF(D1904="","",IF('Műszaki adattábla'!L1895="20-99",IF('Műszaki adattábla'!O1895="","Nem adott meg lekötött teljesítményt",VLOOKUP(D1904,'Műszaki adattábla'!F:O,10,0)),0))</f>
        <v/>
      </c>
      <c r="H1904" s="29" t="str">
        <f>IF(D1904="","",VLOOKUP(D1904,'Műszaki adattábla'!F:P,11,0))</f>
        <v/>
      </c>
      <c r="I1904" s="30"/>
      <c r="J1904" s="30"/>
      <c r="K1904" s="31" t="str">
        <f>IF(D1904="","",ROUND(((F1904*I1904*'Műszaki adattábla'!$C$7/'Műszaki adattábla'!$C$8)+(G1904*I1904)+(H1904*I1904))/12*'Műszaki adattábla'!T1895,0))</f>
        <v/>
      </c>
      <c r="L1904" s="32" t="str">
        <f t="shared" si="67"/>
        <v/>
      </c>
    </row>
    <row r="1905" spans="2:12" ht="14.4" thickBot="1" x14ac:dyDescent="0.3">
      <c r="B1905" s="28" t="str">
        <f t="shared" si="66"/>
        <v/>
      </c>
      <c r="C1905" s="167" t="str">
        <f>IF(D1905="","",VLOOKUP(D1905,'Műszaki adattábla'!F:G,2,0))</f>
        <v/>
      </c>
      <c r="D1905" s="168" t="str">
        <f>IF('Műszaki adattábla'!F1896="","",'Műszaki adattábla'!F1896)</f>
        <v/>
      </c>
      <c r="E1905" s="169" t="str">
        <f>IF(D1905="","",VLOOKUP(D1905,'Műszaki adattábla'!F:R,13,0))</f>
        <v/>
      </c>
      <c r="F1905" s="29" t="str">
        <f>IF(D1905="","",VLOOKUP(D1905,'Műszaki adattábla'!F:M,8,0))</f>
        <v/>
      </c>
      <c r="G1905" s="29" t="str">
        <f>IF(D1905="","",IF('Műszaki adattábla'!L1896="20-99",IF('Műszaki adattábla'!O1896="","Nem adott meg lekötött teljesítményt",VLOOKUP(D1905,'Műszaki adattábla'!F:O,10,0)),0))</f>
        <v/>
      </c>
      <c r="H1905" s="29" t="str">
        <f>IF(D1905="","",VLOOKUP(D1905,'Műszaki adattábla'!F:P,11,0))</f>
        <v/>
      </c>
      <c r="I1905" s="30"/>
      <c r="J1905" s="30"/>
      <c r="K1905" s="31" t="str">
        <f>IF(D1905="","",ROUND(((F1905*I1905*'Műszaki adattábla'!$C$7/'Műszaki adattábla'!$C$8)+(G1905*I1905)+(H1905*I1905))/12*'Műszaki adattábla'!T1896,0))</f>
        <v/>
      </c>
      <c r="L1905" s="32" t="str">
        <f t="shared" si="67"/>
        <v/>
      </c>
    </row>
    <row r="1906" spans="2:12" ht="14.4" thickBot="1" x14ac:dyDescent="0.3">
      <c r="B1906" s="28" t="str">
        <f t="shared" si="66"/>
        <v/>
      </c>
      <c r="C1906" s="167" t="str">
        <f>IF(D1906="","",VLOOKUP(D1906,'Műszaki adattábla'!F:G,2,0))</f>
        <v/>
      </c>
      <c r="D1906" s="168" t="str">
        <f>IF('Műszaki adattábla'!F1897="","",'Műszaki adattábla'!F1897)</f>
        <v/>
      </c>
      <c r="E1906" s="169" t="str">
        <f>IF(D1906="","",VLOOKUP(D1906,'Műszaki adattábla'!F:R,13,0))</f>
        <v/>
      </c>
      <c r="F1906" s="29" t="str">
        <f>IF(D1906="","",VLOOKUP(D1906,'Műszaki adattábla'!F:M,8,0))</f>
        <v/>
      </c>
      <c r="G1906" s="29" t="str">
        <f>IF(D1906="","",IF('Műszaki adattábla'!L1897="20-99",IF('Műszaki adattábla'!O1897="","Nem adott meg lekötött teljesítményt",VLOOKUP(D1906,'Műszaki adattábla'!F:O,10,0)),0))</f>
        <v/>
      </c>
      <c r="H1906" s="29" t="str">
        <f>IF(D1906="","",VLOOKUP(D1906,'Műszaki adattábla'!F:P,11,0))</f>
        <v/>
      </c>
      <c r="I1906" s="30"/>
      <c r="J1906" s="30"/>
      <c r="K1906" s="31" t="str">
        <f>IF(D1906="","",ROUND(((F1906*I1906*'Műszaki adattábla'!$C$7/'Műszaki adattábla'!$C$8)+(G1906*I1906)+(H1906*I1906))/12*'Műszaki adattábla'!T1897,0))</f>
        <v/>
      </c>
      <c r="L1906" s="32" t="str">
        <f t="shared" si="67"/>
        <v/>
      </c>
    </row>
    <row r="1907" spans="2:12" ht="14.4" thickBot="1" x14ac:dyDescent="0.3">
      <c r="B1907" s="28" t="str">
        <f t="shared" si="66"/>
        <v/>
      </c>
      <c r="C1907" s="167" t="str">
        <f>IF(D1907="","",VLOOKUP(D1907,'Műszaki adattábla'!F:G,2,0))</f>
        <v/>
      </c>
      <c r="D1907" s="168" t="str">
        <f>IF('Műszaki adattábla'!F1898="","",'Műszaki adattábla'!F1898)</f>
        <v/>
      </c>
      <c r="E1907" s="169" t="str">
        <f>IF(D1907="","",VLOOKUP(D1907,'Műszaki adattábla'!F:R,13,0))</f>
        <v/>
      </c>
      <c r="F1907" s="29" t="str">
        <f>IF(D1907="","",VLOOKUP(D1907,'Műszaki adattábla'!F:M,8,0))</f>
        <v/>
      </c>
      <c r="G1907" s="29" t="str">
        <f>IF(D1907="","",IF('Műszaki adattábla'!L1898="20-99",IF('Műszaki adattábla'!O1898="","Nem adott meg lekötött teljesítményt",VLOOKUP(D1907,'Műszaki adattábla'!F:O,10,0)),0))</f>
        <v/>
      </c>
      <c r="H1907" s="29" t="str">
        <f>IF(D1907="","",VLOOKUP(D1907,'Műszaki adattábla'!F:P,11,0))</f>
        <v/>
      </c>
      <c r="I1907" s="30"/>
      <c r="J1907" s="30"/>
      <c r="K1907" s="31" t="str">
        <f>IF(D1907="","",ROUND(((F1907*I1907*'Műszaki adattábla'!$C$7/'Műszaki adattábla'!$C$8)+(G1907*I1907)+(H1907*I1907))/12*'Műszaki adattábla'!T1898,0))</f>
        <v/>
      </c>
      <c r="L1907" s="32" t="str">
        <f t="shared" si="67"/>
        <v/>
      </c>
    </row>
    <row r="1908" spans="2:12" ht="14.4" thickBot="1" x14ac:dyDescent="0.3">
      <c r="B1908" s="28" t="str">
        <f t="shared" si="66"/>
        <v/>
      </c>
      <c r="C1908" s="167" t="str">
        <f>IF(D1908="","",VLOOKUP(D1908,'Műszaki adattábla'!F:G,2,0))</f>
        <v/>
      </c>
      <c r="D1908" s="168" t="str">
        <f>IF('Műszaki adattábla'!F1899="","",'Műszaki adattábla'!F1899)</f>
        <v/>
      </c>
      <c r="E1908" s="169" t="str">
        <f>IF(D1908="","",VLOOKUP(D1908,'Műszaki adattábla'!F:R,13,0))</f>
        <v/>
      </c>
      <c r="F1908" s="29" t="str">
        <f>IF(D1908="","",VLOOKUP(D1908,'Műszaki adattábla'!F:M,8,0))</f>
        <v/>
      </c>
      <c r="G1908" s="29" t="str">
        <f>IF(D1908="","",IF('Műszaki adattábla'!L1899="20-99",IF('Műszaki adattábla'!O1899="","Nem adott meg lekötött teljesítményt",VLOOKUP(D1908,'Műszaki adattábla'!F:O,10,0)),0))</f>
        <v/>
      </c>
      <c r="H1908" s="29" t="str">
        <f>IF(D1908="","",VLOOKUP(D1908,'Műszaki adattábla'!F:P,11,0))</f>
        <v/>
      </c>
      <c r="I1908" s="30"/>
      <c r="J1908" s="30"/>
      <c r="K1908" s="31" t="str">
        <f>IF(D1908="","",ROUND(((F1908*I1908*'Műszaki adattábla'!$C$7/'Műszaki adattábla'!$C$8)+(G1908*I1908)+(H1908*I1908))/12*'Műszaki adattábla'!T1899,0))</f>
        <v/>
      </c>
      <c r="L1908" s="32" t="str">
        <f t="shared" si="67"/>
        <v/>
      </c>
    </row>
    <row r="1909" spans="2:12" ht="14.4" thickBot="1" x14ac:dyDescent="0.3">
      <c r="B1909" s="28" t="str">
        <f t="shared" si="66"/>
        <v/>
      </c>
      <c r="C1909" s="167" t="str">
        <f>IF(D1909="","",VLOOKUP(D1909,'Műszaki adattábla'!F:G,2,0))</f>
        <v/>
      </c>
      <c r="D1909" s="168" t="str">
        <f>IF('Műszaki adattábla'!F1900="","",'Műszaki adattábla'!F1900)</f>
        <v/>
      </c>
      <c r="E1909" s="169" t="str">
        <f>IF(D1909="","",VLOOKUP(D1909,'Műszaki adattábla'!F:R,13,0))</f>
        <v/>
      </c>
      <c r="F1909" s="29" t="str">
        <f>IF(D1909="","",VLOOKUP(D1909,'Műszaki adattábla'!F:M,8,0))</f>
        <v/>
      </c>
      <c r="G1909" s="29" t="str">
        <f>IF(D1909="","",IF('Műszaki adattábla'!L1900="20-99",IF('Műszaki adattábla'!O1900="","Nem adott meg lekötött teljesítményt",VLOOKUP(D1909,'Műszaki adattábla'!F:O,10,0)),0))</f>
        <v/>
      </c>
      <c r="H1909" s="29" t="str">
        <f>IF(D1909="","",VLOOKUP(D1909,'Műszaki adattábla'!F:P,11,0))</f>
        <v/>
      </c>
      <c r="I1909" s="30"/>
      <c r="J1909" s="30"/>
      <c r="K1909" s="31" t="str">
        <f>IF(D1909="","",ROUND(((F1909*I1909*'Műszaki adattábla'!$C$7/'Műszaki adattábla'!$C$8)+(G1909*I1909)+(H1909*I1909))/12*'Műszaki adattábla'!T1900,0))</f>
        <v/>
      </c>
      <c r="L1909" s="32" t="str">
        <f t="shared" si="67"/>
        <v/>
      </c>
    </row>
    <row r="1910" spans="2:12" ht="14.4" thickBot="1" x14ac:dyDescent="0.3">
      <c r="B1910" s="28" t="str">
        <f t="shared" si="66"/>
        <v/>
      </c>
      <c r="C1910" s="167" t="str">
        <f>IF(D1910="","",VLOOKUP(D1910,'Műszaki adattábla'!F:G,2,0))</f>
        <v/>
      </c>
      <c r="D1910" s="168" t="str">
        <f>IF('Műszaki adattábla'!F1901="","",'Műszaki adattábla'!F1901)</f>
        <v/>
      </c>
      <c r="E1910" s="169" t="str">
        <f>IF(D1910="","",VLOOKUP(D1910,'Műszaki adattábla'!F:R,13,0))</f>
        <v/>
      </c>
      <c r="F1910" s="29" t="str">
        <f>IF(D1910="","",VLOOKUP(D1910,'Műszaki adattábla'!F:M,8,0))</f>
        <v/>
      </c>
      <c r="G1910" s="29" t="str">
        <f>IF(D1910="","",IF('Műszaki adattábla'!L1901="20-99",IF('Műszaki adattábla'!O1901="","Nem adott meg lekötött teljesítményt",VLOOKUP(D1910,'Műszaki adattábla'!F:O,10,0)),0))</f>
        <v/>
      </c>
      <c r="H1910" s="29" t="str">
        <f>IF(D1910="","",VLOOKUP(D1910,'Műszaki adattábla'!F:P,11,0))</f>
        <v/>
      </c>
      <c r="I1910" s="30"/>
      <c r="J1910" s="30"/>
      <c r="K1910" s="31" t="str">
        <f>IF(D1910="","",ROUND(((F1910*I1910*'Műszaki adattábla'!$C$7/'Műszaki adattábla'!$C$8)+(G1910*I1910)+(H1910*I1910))/12*'Műszaki adattábla'!T1901,0))</f>
        <v/>
      </c>
      <c r="L1910" s="32" t="str">
        <f t="shared" si="67"/>
        <v/>
      </c>
    </row>
    <row r="1911" spans="2:12" ht="14.4" thickBot="1" x14ac:dyDescent="0.3">
      <c r="B1911" s="28" t="str">
        <f t="shared" si="66"/>
        <v/>
      </c>
      <c r="C1911" s="167" t="str">
        <f>IF(D1911="","",VLOOKUP(D1911,'Műszaki adattábla'!F:G,2,0))</f>
        <v/>
      </c>
      <c r="D1911" s="168" t="str">
        <f>IF('Műszaki adattábla'!F1902="","",'Műszaki adattábla'!F1902)</f>
        <v/>
      </c>
      <c r="E1911" s="169" t="str">
        <f>IF(D1911="","",VLOOKUP(D1911,'Műszaki adattábla'!F:R,13,0))</f>
        <v/>
      </c>
      <c r="F1911" s="29" t="str">
        <f>IF(D1911="","",VLOOKUP(D1911,'Műszaki adattábla'!F:M,8,0))</f>
        <v/>
      </c>
      <c r="G1911" s="29" t="str">
        <f>IF(D1911="","",IF('Műszaki adattábla'!L1902="20-99",IF('Műszaki adattábla'!O1902="","Nem adott meg lekötött teljesítményt",VLOOKUP(D1911,'Műszaki adattábla'!F:O,10,0)),0))</f>
        <v/>
      </c>
      <c r="H1911" s="29" t="str">
        <f>IF(D1911="","",VLOOKUP(D1911,'Műszaki adattábla'!F:P,11,0))</f>
        <v/>
      </c>
      <c r="I1911" s="30"/>
      <c r="J1911" s="30"/>
      <c r="K1911" s="31" t="str">
        <f>IF(D1911="","",ROUND(((F1911*I1911*'Műszaki adattábla'!$C$7/'Műszaki adattábla'!$C$8)+(G1911*I1911)+(H1911*I1911))/12*'Műszaki adattábla'!T1902,0))</f>
        <v/>
      </c>
      <c r="L1911" s="32" t="str">
        <f t="shared" si="67"/>
        <v/>
      </c>
    </row>
    <row r="1912" spans="2:12" ht="14.4" thickBot="1" x14ac:dyDescent="0.3">
      <c r="B1912" s="28" t="str">
        <f t="shared" si="66"/>
        <v/>
      </c>
      <c r="C1912" s="167" t="str">
        <f>IF(D1912="","",VLOOKUP(D1912,'Műszaki adattábla'!F:G,2,0))</f>
        <v/>
      </c>
      <c r="D1912" s="168" t="str">
        <f>IF('Műszaki adattábla'!F1903="","",'Műszaki adattábla'!F1903)</f>
        <v/>
      </c>
      <c r="E1912" s="169" t="str">
        <f>IF(D1912="","",VLOOKUP(D1912,'Műszaki adattábla'!F:R,13,0))</f>
        <v/>
      </c>
      <c r="F1912" s="29" t="str">
        <f>IF(D1912="","",VLOOKUP(D1912,'Műszaki adattábla'!F:M,8,0))</f>
        <v/>
      </c>
      <c r="G1912" s="29" t="str">
        <f>IF(D1912="","",IF('Műszaki adattábla'!L1903="20-99",IF('Műszaki adattábla'!O1903="","Nem adott meg lekötött teljesítményt",VLOOKUP(D1912,'Műszaki adattábla'!F:O,10,0)),0))</f>
        <v/>
      </c>
      <c r="H1912" s="29" t="str">
        <f>IF(D1912="","",VLOOKUP(D1912,'Műszaki adattábla'!F:P,11,0))</f>
        <v/>
      </c>
      <c r="I1912" s="30"/>
      <c r="J1912" s="30"/>
      <c r="K1912" s="31" t="str">
        <f>IF(D1912="","",ROUND(((F1912*I1912*'Műszaki adattábla'!$C$7/'Műszaki adattábla'!$C$8)+(G1912*I1912)+(H1912*I1912))/12*'Műszaki adattábla'!T1903,0))</f>
        <v/>
      </c>
      <c r="L1912" s="32" t="str">
        <f t="shared" si="67"/>
        <v/>
      </c>
    </row>
    <row r="1913" spans="2:12" ht="14.4" thickBot="1" x14ac:dyDescent="0.3">
      <c r="B1913" s="28" t="str">
        <f t="shared" si="66"/>
        <v/>
      </c>
      <c r="C1913" s="167" t="str">
        <f>IF(D1913="","",VLOOKUP(D1913,'Műszaki adattábla'!F:G,2,0))</f>
        <v/>
      </c>
      <c r="D1913" s="168" t="str">
        <f>IF('Műszaki adattábla'!F1904="","",'Műszaki adattábla'!F1904)</f>
        <v/>
      </c>
      <c r="E1913" s="169" t="str">
        <f>IF(D1913="","",VLOOKUP(D1913,'Műszaki adattábla'!F:R,13,0))</f>
        <v/>
      </c>
      <c r="F1913" s="29" t="str">
        <f>IF(D1913="","",VLOOKUP(D1913,'Műszaki adattábla'!F:M,8,0))</f>
        <v/>
      </c>
      <c r="G1913" s="29" t="str">
        <f>IF(D1913="","",IF('Műszaki adattábla'!L1904="20-99",IF('Műszaki adattábla'!O1904="","Nem adott meg lekötött teljesítményt",VLOOKUP(D1913,'Műszaki adattábla'!F:O,10,0)),0))</f>
        <v/>
      </c>
      <c r="H1913" s="29" t="str">
        <f>IF(D1913="","",VLOOKUP(D1913,'Műszaki adattábla'!F:P,11,0))</f>
        <v/>
      </c>
      <c r="I1913" s="30"/>
      <c r="J1913" s="30"/>
      <c r="K1913" s="31" t="str">
        <f>IF(D1913="","",ROUND(((F1913*I1913*'Műszaki adattábla'!$C$7/'Műszaki adattábla'!$C$8)+(G1913*I1913)+(H1913*I1913))/12*'Műszaki adattábla'!T1904,0))</f>
        <v/>
      </c>
      <c r="L1913" s="32" t="str">
        <f t="shared" si="67"/>
        <v/>
      </c>
    </row>
    <row r="1914" spans="2:12" ht="14.4" thickBot="1" x14ac:dyDescent="0.3">
      <c r="B1914" s="28" t="str">
        <f t="shared" si="66"/>
        <v/>
      </c>
      <c r="C1914" s="167" t="str">
        <f>IF(D1914="","",VLOOKUP(D1914,'Műszaki adattábla'!F:G,2,0))</f>
        <v/>
      </c>
      <c r="D1914" s="168" t="str">
        <f>IF('Műszaki adattábla'!F1905="","",'Műszaki adattábla'!F1905)</f>
        <v/>
      </c>
      <c r="E1914" s="169" t="str">
        <f>IF(D1914="","",VLOOKUP(D1914,'Műszaki adattábla'!F:R,13,0))</f>
        <v/>
      </c>
      <c r="F1914" s="29" t="str">
        <f>IF(D1914="","",VLOOKUP(D1914,'Műszaki adattábla'!F:M,8,0))</f>
        <v/>
      </c>
      <c r="G1914" s="29" t="str">
        <f>IF(D1914="","",IF('Műszaki adattábla'!L1905="20-99",IF('Műszaki adattábla'!O1905="","Nem adott meg lekötött teljesítményt",VLOOKUP(D1914,'Műszaki adattábla'!F:O,10,0)),0))</f>
        <v/>
      </c>
      <c r="H1914" s="29" t="str">
        <f>IF(D1914="","",VLOOKUP(D1914,'Műszaki adattábla'!F:P,11,0))</f>
        <v/>
      </c>
      <c r="I1914" s="30"/>
      <c r="J1914" s="30"/>
      <c r="K1914" s="31" t="str">
        <f>IF(D1914="","",ROUND(((F1914*I1914*'Műszaki adattábla'!$C$7/'Műszaki adattábla'!$C$8)+(G1914*I1914)+(H1914*I1914))/12*'Műszaki adattábla'!T1905,0))</f>
        <v/>
      </c>
      <c r="L1914" s="32" t="str">
        <f t="shared" si="67"/>
        <v/>
      </c>
    </row>
    <row r="1915" spans="2:12" ht="14.4" thickBot="1" x14ac:dyDescent="0.3">
      <c r="B1915" s="28" t="str">
        <f t="shared" si="66"/>
        <v/>
      </c>
      <c r="C1915" s="167" t="str">
        <f>IF(D1915="","",VLOOKUP(D1915,'Műszaki adattábla'!F:G,2,0))</f>
        <v/>
      </c>
      <c r="D1915" s="168" t="str">
        <f>IF('Műszaki adattábla'!F1906="","",'Műszaki adattábla'!F1906)</f>
        <v/>
      </c>
      <c r="E1915" s="169" t="str">
        <f>IF(D1915="","",VLOOKUP(D1915,'Műszaki adattábla'!F:R,13,0))</f>
        <v/>
      </c>
      <c r="F1915" s="29" t="str">
        <f>IF(D1915="","",VLOOKUP(D1915,'Műszaki adattábla'!F:M,8,0))</f>
        <v/>
      </c>
      <c r="G1915" s="29" t="str">
        <f>IF(D1915="","",IF('Műszaki adattábla'!L1906="20-99",IF('Műszaki adattábla'!O1906="","Nem adott meg lekötött teljesítményt",VLOOKUP(D1915,'Műszaki adattábla'!F:O,10,0)),0))</f>
        <v/>
      </c>
      <c r="H1915" s="29" t="str">
        <f>IF(D1915="","",VLOOKUP(D1915,'Műszaki adattábla'!F:P,11,0))</f>
        <v/>
      </c>
      <c r="I1915" s="30"/>
      <c r="J1915" s="30"/>
      <c r="K1915" s="31" t="str">
        <f>IF(D1915="","",ROUND(((F1915*I1915*'Műszaki adattábla'!$C$7/'Műszaki adattábla'!$C$8)+(G1915*I1915)+(H1915*I1915))/12*'Műszaki adattábla'!T1906,0))</f>
        <v/>
      </c>
      <c r="L1915" s="32" t="str">
        <f t="shared" si="67"/>
        <v/>
      </c>
    </row>
    <row r="1916" spans="2:12" ht="14.4" thickBot="1" x14ac:dyDescent="0.3">
      <c r="B1916" s="28" t="str">
        <f t="shared" si="66"/>
        <v/>
      </c>
      <c r="C1916" s="167" t="str">
        <f>IF(D1916="","",VLOOKUP(D1916,'Műszaki adattábla'!F:G,2,0))</f>
        <v/>
      </c>
      <c r="D1916" s="168" t="str">
        <f>IF('Műszaki adattábla'!F1907="","",'Műszaki adattábla'!F1907)</f>
        <v/>
      </c>
      <c r="E1916" s="169" t="str">
        <f>IF(D1916="","",VLOOKUP(D1916,'Műszaki adattábla'!F:R,13,0))</f>
        <v/>
      </c>
      <c r="F1916" s="29" t="str">
        <f>IF(D1916="","",VLOOKUP(D1916,'Műszaki adattábla'!F:M,8,0))</f>
        <v/>
      </c>
      <c r="G1916" s="29" t="str">
        <f>IF(D1916="","",IF('Műszaki adattábla'!L1907="20-99",IF('Műszaki adattábla'!O1907="","Nem adott meg lekötött teljesítményt",VLOOKUP(D1916,'Műszaki adattábla'!F:O,10,0)),0))</f>
        <v/>
      </c>
      <c r="H1916" s="29" t="str">
        <f>IF(D1916="","",VLOOKUP(D1916,'Műszaki adattábla'!F:P,11,0))</f>
        <v/>
      </c>
      <c r="I1916" s="30"/>
      <c r="J1916" s="30"/>
      <c r="K1916" s="31" t="str">
        <f>IF(D1916="","",ROUND(((F1916*I1916*'Műszaki adattábla'!$C$7/'Műszaki adattábla'!$C$8)+(G1916*I1916)+(H1916*I1916))/12*'Műszaki adattábla'!T1907,0))</f>
        <v/>
      </c>
      <c r="L1916" s="32" t="str">
        <f t="shared" si="67"/>
        <v/>
      </c>
    </row>
    <row r="1917" spans="2:12" ht="14.4" thickBot="1" x14ac:dyDescent="0.3">
      <c r="B1917" s="28" t="str">
        <f t="shared" si="66"/>
        <v/>
      </c>
      <c r="C1917" s="167" t="str">
        <f>IF(D1917="","",VLOOKUP(D1917,'Műszaki adattábla'!F:G,2,0))</f>
        <v/>
      </c>
      <c r="D1917" s="168" t="str">
        <f>IF('Műszaki adattábla'!F1908="","",'Műszaki adattábla'!F1908)</f>
        <v/>
      </c>
      <c r="E1917" s="169" t="str">
        <f>IF(D1917="","",VLOOKUP(D1917,'Műszaki adattábla'!F:R,13,0))</f>
        <v/>
      </c>
      <c r="F1917" s="29" t="str">
        <f>IF(D1917="","",VLOOKUP(D1917,'Műszaki adattábla'!F:M,8,0))</f>
        <v/>
      </c>
      <c r="G1917" s="29" t="str">
        <f>IF(D1917="","",IF('Műszaki adattábla'!L1908="20-99",IF('Műszaki adattábla'!O1908="","Nem adott meg lekötött teljesítményt",VLOOKUP(D1917,'Műszaki adattábla'!F:O,10,0)),0))</f>
        <v/>
      </c>
      <c r="H1917" s="29" t="str">
        <f>IF(D1917="","",VLOOKUP(D1917,'Műszaki adattábla'!F:P,11,0))</f>
        <v/>
      </c>
      <c r="I1917" s="30"/>
      <c r="J1917" s="30"/>
      <c r="K1917" s="31" t="str">
        <f>IF(D1917="","",ROUND(((F1917*I1917*'Műszaki adattábla'!$C$7/'Műszaki adattábla'!$C$8)+(G1917*I1917)+(H1917*I1917))/12*'Műszaki adattábla'!T1908,0))</f>
        <v/>
      </c>
      <c r="L1917" s="32" t="str">
        <f t="shared" si="67"/>
        <v/>
      </c>
    </row>
    <row r="1918" spans="2:12" ht="14.4" thickBot="1" x14ac:dyDescent="0.3">
      <c r="B1918" s="28" t="str">
        <f t="shared" si="66"/>
        <v/>
      </c>
      <c r="C1918" s="167" t="str">
        <f>IF(D1918="","",VLOOKUP(D1918,'Műszaki adattábla'!F:G,2,0))</f>
        <v/>
      </c>
      <c r="D1918" s="168" t="str">
        <f>IF('Műszaki adattábla'!F1909="","",'Műszaki adattábla'!F1909)</f>
        <v/>
      </c>
      <c r="E1918" s="169" t="str">
        <f>IF(D1918="","",VLOOKUP(D1918,'Műszaki adattábla'!F:R,13,0))</f>
        <v/>
      </c>
      <c r="F1918" s="29" t="str">
        <f>IF(D1918="","",VLOOKUP(D1918,'Műszaki adattábla'!F:M,8,0))</f>
        <v/>
      </c>
      <c r="G1918" s="29" t="str">
        <f>IF(D1918="","",IF('Műszaki adattábla'!L1909="20-99",IF('Műszaki adattábla'!O1909="","Nem adott meg lekötött teljesítményt",VLOOKUP(D1918,'Műszaki adattábla'!F:O,10,0)),0))</f>
        <v/>
      </c>
      <c r="H1918" s="29" t="str">
        <f>IF(D1918="","",VLOOKUP(D1918,'Műszaki adattábla'!F:P,11,0))</f>
        <v/>
      </c>
      <c r="I1918" s="30"/>
      <c r="J1918" s="30"/>
      <c r="K1918" s="31" t="str">
        <f>IF(D1918="","",ROUND(((F1918*I1918*'Műszaki adattábla'!$C$7/'Műszaki adattábla'!$C$8)+(G1918*I1918)+(H1918*I1918))/12*'Műszaki adattábla'!T1909,0))</f>
        <v/>
      </c>
      <c r="L1918" s="32" t="str">
        <f t="shared" si="67"/>
        <v/>
      </c>
    </row>
    <row r="1919" spans="2:12" ht="14.4" thickBot="1" x14ac:dyDescent="0.3">
      <c r="B1919" s="28" t="str">
        <f t="shared" si="66"/>
        <v/>
      </c>
      <c r="C1919" s="167" t="str">
        <f>IF(D1919="","",VLOOKUP(D1919,'Műszaki adattábla'!F:G,2,0))</f>
        <v/>
      </c>
      <c r="D1919" s="168" t="str">
        <f>IF('Műszaki adattábla'!F1910="","",'Műszaki adattábla'!F1910)</f>
        <v/>
      </c>
      <c r="E1919" s="169" t="str">
        <f>IF(D1919="","",VLOOKUP(D1919,'Műszaki adattábla'!F:R,13,0))</f>
        <v/>
      </c>
      <c r="F1919" s="29" t="str">
        <f>IF(D1919="","",VLOOKUP(D1919,'Műszaki adattábla'!F:M,8,0))</f>
        <v/>
      </c>
      <c r="G1919" s="29" t="str">
        <f>IF(D1919="","",IF('Műszaki adattábla'!L1910="20-99",IF('Műszaki adattábla'!O1910="","Nem adott meg lekötött teljesítményt",VLOOKUP(D1919,'Műszaki adattábla'!F:O,10,0)),0))</f>
        <v/>
      </c>
      <c r="H1919" s="29" t="str">
        <f>IF(D1919="","",VLOOKUP(D1919,'Műszaki adattábla'!F:P,11,0))</f>
        <v/>
      </c>
      <c r="I1919" s="30"/>
      <c r="J1919" s="30"/>
      <c r="K1919" s="31" t="str">
        <f>IF(D1919="","",ROUND(((F1919*I1919*'Műszaki adattábla'!$C$7/'Műszaki adattábla'!$C$8)+(G1919*I1919)+(H1919*I1919))/12*'Műszaki adattábla'!T1910,0))</f>
        <v/>
      </c>
      <c r="L1919" s="32" t="str">
        <f t="shared" si="67"/>
        <v/>
      </c>
    </row>
    <row r="1920" spans="2:12" ht="14.4" thickBot="1" x14ac:dyDescent="0.3">
      <c r="B1920" s="28" t="str">
        <f t="shared" si="66"/>
        <v/>
      </c>
      <c r="C1920" s="167" t="str">
        <f>IF(D1920="","",VLOOKUP(D1920,'Műszaki adattábla'!F:G,2,0))</f>
        <v/>
      </c>
      <c r="D1920" s="168" t="str">
        <f>IF('Műszaki adattábla'!F1911="","",'Műszaki adattábla'!F1911)</f>
        <v/>
      </c>
      <c r="E1920" s="169" t="str">
        <f>IF(D1920="","",VLOOKUP(D1920,'Műszaki adattábla'!F:R,13,0))</f>
        <v/>
      </c>
      <c r="F1920" s="29" t="str">
        <f>IF(D1920="","",VLOOKUP(D1920,'Műszaki adattábla'!F:M,8,0))</f>
        <v/>
      </c>
      <c r="G1920" s="29" t="str">
        <f>IF(D1920="","",IF('Műszaki adattábla'!L1911="20-99",IF('Műszaki adattábla'!O1911="","Nem adott meg lekötött teljesítményt",VLOOKUP(D1920,'Műszaki adattábla'!F:O,10,0)),0))</f>
        <v/>
      </c>
      <c r="H1920" s="29" t="str">
        <f>IF(D1920="","",VLOOKUP(D1920,'Műszaki adattábla'!F:P,11,0))</f>
        <v/>
      </c>
      <c r="I1920" s="30"/>
      <c r="J1920" s="30"/>
      <c r="K1920" s="31" t="str">
        <f>IF(D1920="","",ROUND(((F1920*I1920*'Műszaki adattábla'!$C$7/'Műszaki adattábla'!$C$8)+(G1920*I1920)+(H1920*I1920))/12*'Műszaki adattábla'!T1911,0))</f>
        <v/>
      </c>
      <c r="L1920" s="32" t="str">
        <f t="shared" si="67"/>
        <v/>
      </c>
    </row>
    <row r="1921" spans="2:12" ht="14.4" thickBot="1" x14ac:dyDescent="0.3">
      <c r="B1921" s="28" t="str">
        <f t="shared" si="66"/>
        <v/>
      </c>
      <c r="C1921" s="167" t="str">
        <f>IF(D1921="","",VLOOKUP(D1921,'Műszaki adattábla'!F:G,2,0))</f>
        <v/>
      </c>
      <c r="D1921" s="168" t="str">
        <f>IF('Műszaki adattábla'!F1912="","",'Műszaki adattábla'!F1912)</f>
        <v/>
      </c>
      <c r="E1921" s="169" t="str">
        <f>IF(D1921="","",VLOOKUP(D1921,'Műszaki adattábla'!F:R,13,0))</f>
        <v/>
      </c>
      <c r="F1921" s="29" t="str">
        <f>IF(D1921="","",VLOOKUP(D1921,'Műszaki adattábla'!F:M,8,0))</f>
        <v/>
      </c>
      <c r="G1921" s="29" t="str">
        <f>IF(D1921="","",IF('Műszaki adattábla'!L1912="20-99",IF('Műszaki adattábla'!O1912="","Nem adott meg lekötött teljesítményt",VLOOKUP(D1921,'Műszaki adattábla'!F:O,10,0)),0))</f>
        <v/>
      </c>
      <c r="H1921" s="29" t="str">
        <f>IF(D1921="","",VLOOKUP(D1921,'Műszaki adattábla'!F:P,11,0))</f>
        <v/>
      </c>
      <c r="I1921" s="30"/>
      <c r="J1921" s="30"/>
      <c r="K1921" s="31" t="str">
        <f>IF(D1921="","",ROUND(((F1921*I1921*'Műszaki adattábla'!$C$7/'Műszaki adattábla'!$C$8)+(G1921*I1921)+(H1921*I1921))/12*'Műszaki adattábla'!T1912,0))</f>
        <v/>
      </c>
      <c r="L1921" s="32" t="str">
        <f t="shared" si="67"/>
        <v/>
      </c>
    </row>
    <row r="1922" spans="2:12" ht="14.4" thickBot="1" x14ac:dyDescent="0.3">
      <c r="B1922" s="28" t="str">
        <f t="shared" si="66"/>
        <v/>
      </c>
      <c r="C1922" s="167" t="str">
        <f>IF(D1922="","",VLOOKUP(D1922,'Műszaki adattábla'!F:G,2,0))</f>
        <v/>
      </c>
      <c r="D1922" s="168" t="str">
        <f>IF('Műszaki adattábla'!F1913="","",'Műszaki adattábla'!F1913)</f>
        <v/>
      </c>
      <c r="E1922" s="169" t="str">
        <f>IF(D1922="","",VLOOKUP(D1922,'Műszaki adattábla'!F:R,13,0))</f>
        <v/>
      </c>
      <c r="F1922" s="29" t="str">
        <f>IF(D1922="","",VLOOKUP(D1922,'Műszaki adattábla'!F:M,8,0))</f>
        <v/>
      </c>
      <c r="G1922" s="29" t="str">
        <f>IF(D1922="","",IF('Műszaki adattábla'!L1913="20-99",IF('Műszaki adattábla'!O1913="","Nem adott meg lekötött teljesítményt",VLOOKUP(D1922,'Műszaki adattábla'!F:O,10,0)),0))</f>
        <v/>
      </c>
      <c r="H1922" s="29" t="str">
        <f>IF(D1922="","",VLOOKUP(D1922,'Műszaki adattábla'!F:P,11,0))</f>
        <v/>
      </c>
      <c r="I1922" s="30"/>
      <c r="J1922" s="30"/>
      <c r="K1922" s="31" t="str">
        <f>IF(D1922="","",ROUND(((F1922*I1922*'Műszaki adattábla'!$C$7/'Műszaki adattábla'!$C$8)+(G1922*I1922)+(H1922*I1922))/12*'Műszaki adattábla'!T1913,0))</f>
        <v/>
      </c>
      <c r="L1922" s="32" t="str">
        <f t="shared" si="67"/>
        <v/>
      </c>
    </row>
    <row r="1923" spans="2:12" ht="14.4" thickBot="1" x14ac:dyDescent="0.3">
      <c r="B1923" s="28" t="str">
        <f t="shared" si="66"/>
        <v/>
      </c>
      <c r="C1923" s="167" t="str">
        <f>IF(D1923="","",VLOOKUP(D1923,'Műszaki adattábla'!F:G,2,0))</f>
        <v/>
      </c>
      <c r="D1923" s="168" t="str">
        <f>IF('Műszaki adattábla'!F1914="","",'Műszaki adattábla'!F1914)</f>
        <v/>
      </c>
      <c r="E1923" s="169" t="str">
        <f>IF(D1923="","",VLOOKUP(D1923,'Műszaki adattábla'!F:R,13,0))</f>
        <v/>
      </c>
      <c r="F1923" s="29" t="str">
        <f>IF(D1923="","",VLOOKUP(D1923,'Műszaki adattábla'!F:M,8,0))</f>
        <v/>
      </c>
      <c r="G1923" s="29" t="str">
        <f>IF(D1923="","",IF('Műszaki adattábla'!L1914="20-99",IF('Műszaki adattábla'!O1914="","Nem adott meg lekötött teljesítményt",VLOOKUP(D1923,'Műszaki adattábla'!F:O,10,0)),0))</f>
        <v/>
      </c>
      <c r="H1923" s="29" t="str">
        <f>IF(D1923="","",VLOOKUP(D1923,'Műszaki adattábla'!F:P,11,0))</f>
        <v/>
      </c>
      <c r="I1923" s="30"/>
      <c r="J1923" s="30"/>
      <c r="K1923" s="31" t="str">
        <f>IF(D1923="","",ROUND(((F1923*I1923*'Műszaki adattábla'!$C$7/'Műszaki adattábla'!$C$8)+(G1923*I1923)+(H1923*I1923))/12*'Műszaki adattábla'!T1914,0))</f>
        <v/>
      </c>
      <c r="L1923" s="32" t="str">
        <f t="shared" si="67"/>
        <v/>
      </c>
    </row>
    <row r="1924" spans="2:12" ht="14.4" thickBot="1" x14ac:dyDescent="0.3">
      <c r="B1924" s="28" t="str">
        <f t="shared" si="66"/>
        <v/>
      </c>
      <c r="C1924" s="167" t="str">
        <f>IF(D1924="","",VLOOKUP(D1924,'Műszaki adattábla'!F:G,2,0))</f>
        <v/>
      </c>
      <c r="D1924" s="168" t="str">
        <f>IF('Műszaki adattábla'!F1915="","",'Műszaki adattábla'!F1915)</f>
        <v/>
      </c>
      <c r="E1924" s="169" t="str">
        <f>IF(D1924="","",VLOOKUP(D1924,'Műszaki adattábla'!F:R,13,0))</f>
        <v/>
      </c>
      <c r="F1924" s="29" t="str">
        <f>IF(D1924="","",VLOOKUP(D1924,'Műszaki adattábla'!F:M,8,0))</f>
        <v/>
      </c>
      <c r="G1924" s="29" t="str">
        <f>IF(D1924="","",IF('Műszaki adattábla'!L1915="20-99",IF('Műszaki adattábla'!O1915="","Nem adott meg lekötött teljesítményt",VLOOKUP(D1924,'Műszaki adattábla'!F:O,10,0)),0))</f>
        <v/>
      </c>
      <c r="H1924" s="29" t="str">
        <f>IF(D1924="","",VLOOKUP(D1924,'Műszaki adattábla'!F:P,11,0))</f>
        <v/>
      </c>
      <c r="I1924" s="30"/>
      <c r="J1924" s="30"/>
      <c r="K1924" s="31" t="str">
        <f>IF(D1924="","",ROUND(((F1924*I1924*'Műszaki adattábla'!$C$7/'Műszaki adattábla'!$C$8)+(G1924*I1924)+(H1924*I1924))/12*'Műszaki adattábla'!T1915,0))</f>
        <v/>
      </c>
      <c r="L1924" s="32" t="str">
        <f t="shared" si="67"/>
        <v/>
      </c>
    </row>
    <row r="1925" spans="2:12" ht="14.4" thickBot="1" x14ac:dyDescent="0.3">
      <c r="B1925" s="28" t="str">
        <f t="shared" si="66"/>
        <v/>
      </c>
      <c r="C1925" s="167" t="str">
        <f>IF(D1925="","",VLOOKUP(D1925,'Műszaki adattábla'!F:G,2,0))</f>
        <v/>
      </c>
      <c r="D1925" s="168" t="str">
        <f>IF('Műszaki adattábla'!F1916="","",'Műszaki adattábla'!F1916)</f>
        <v/>
      </c>
      <c r="E1925" s="169" t="str">
        <f>IF(D1925="","",VLOOKUP(D1925,'Műszaki adattábla'!F:R,13,0))</f>
        <v/>
      </c>
      <c r="F1925" s="29" t="str">
        <f>IF(D1925="","",VLOOKUP(D1925,'Műszaki adattábla'!F:M,8,0))</f>
        <v/>
      </c>
      <c r="G1925" s="29" t="str">
        <f>IF(D1925="","",IF('Műszaki adattábla'!L1916="20-99",IF('Műszaki adattábla'!O1916="","Nem adott meg lekötött teljesítményt",VLOOKUP(D1925,'Műszaki adattábla'!F:O,10,0)),0))</f>
        <v/>
      </c>
      <c r="H1925" s="29" t="str">
        <f>IF(D1925="","",VLOOKUP(D1925,'Műszaki adattábla'!F:P,11,0))</f>
        <v/>
      </c>
      <c r="I1925" s="30"/>
      <c r="J1925" s="30"/>
      <c r="K1925" s="31" t="str">
        <f>IF(D1925="","",ROUND(((F1925*I1925*'Műszaki adattábla'!$C$7/'Műszaki adattábla'!$C$8)+(G1925*I1925)+(H1925*I1925))/12*'Műszaki adattábla'!T1916,0))</f>
        <v/>
      </c>
      <c r="L1925" s="32" t="str">
        <f t="shared" si="67"/>
        <v/>
      </c>
    </row>
    <row r="1926" spans="2:12" ht="14.4" thickBot="1" x14ac:dyDescent="0.3">
      <c r="B1926" s="28" t="str">
        <f t="shared" si="66"/>
        <v/>
      </c>
      <c r="C1926" s="167" t="str">
        <f>IF(D1926="","",VLOOKUP(D1926,'Műszaki adattábla'!F:G,2,0))</f>
        <v/>
      </c>
      <c r="D1926" s="168" t="str">
        <f>IF('Műszaki adattábla'!F1917="","",'Műszaki adattábla'!F1917)</f>
        <v/>
      </c>
      <c r="E1926" s="169" t="str">
        <f>IF(D1926="","",VLOOKUP(D1926,'Műszaki adattábla'!F:R,13,0))</f>
        <v/>
      </c>
      <c r="F1926" s="29" t="str">
        <f>IF(D1926="","",VLOOKUP(D1926,'Műszaki adattábla'!F:M,8,0))</f>
        <v/>
      </c>
      <c r="G1926" s="29" t="str">
        <f>IF(D1926="","",IF('Műszaki adattábla'!L1917="20-99",IF('Műszaki adattábla'!O1917="","Nem adott meg lekötött teljesítményt",VLOOKUP(D1926,'Műszaki adattábla'!F:O,10,0)),0))</f>
        <v/>
      </c>
      <c r="H1926" s="29" t="str">
        <f>IF(D1926="","",VLOOKUP(D1926,'Műszaki adattábla'!F:P,11,0))</f>
        <v/>
      </c>
      <c r="I1926" s="30"/>
      <c r="J1926" s="30"/>
      <c r="K1926" s="31" t="str">
        <f>IF(D1926="","",ROUND(((F1926*I1926*'Műszaki adattábla'!$C$7/'Műszaki adattábla'!$C$8)+(G1926*I1926)+(H1926*I1926))/12*'Műszaki adattábla'!T1917,0))</f>
        <v/>
      </c>
      <c r="L1926" s="32" t="str">
        <f t="shared" si="67"/>
        <v/>
      </c>
    </row>
    <row r="1927" spans="2:12" ht="14.4" thickBot="1" x14ac:dyDescent="0.3">
      <c r="B1927" s="28" t="str">
        <f t="shared" si="66"/>
        <v/>
      </c>
      <c r="C1927" s="167" t="str">
        <f>IF(D1927="","",VLOOKUP(D1927,'Műszaki adattábla'!F:G,2,0))</f>
        <v/>
      </c>
      <c r="D1927" s="168" t="str">
        <f>IF('Műszaki adattábla'!F1918="","",'Műszaki adattábla'!F1918)</f>
        <v/>
      </c>
      <c r="E1927" s="169" t="str">
        <f>IF(D1927="","",VLOOKUP(D1927,'Műszaki adattábla'!F:R,13,0))</f>
        <v/>
      </c>
      <c r="F1927" s="29" t="str">
        <f>IF(D1927="","",VLOOKUP(D1927,'Műszaki adattábla'!F:M,8,0))</f>
        <v/>
      </c>
      <c r="G1927" s="29" t="str">
        <f>IF(D1927="","",IF('Műszaki adattábla'!L1918="20-99",IF('Műszaki adattábla'!O1918="","Nem adott meg lekötött teljesítményt",VLOOKUP(D1927,'Műszaki adattábla'!F:O,10,0)),0))</f>
        <v/>
      </c>
      <c r="H1927" s="29" t="str">
        <f>IF(D1927="","",VLOOKUP(D1927,'Műszaki adattábla'!F:P,11,0))</f>
        <v/>
      </c>
      <c r="I1927" s="30"/>
      <c r="J1927" s="30"/>
      <c r="K1927" s="31" t="str">
        <f>IF(D1927="","",ROUND(((F1927*I1927*'Műszaki adattábla'!$C$7/'Műszaki adattábla'!$C$8)+(G1927*I1927)+(H1927*I1927))/12*'Műszaki adattábla'!T1918,0))</f>
        <v/>
      </c>
      <c r="L1927" s="32" t="str">
        <f t="shared" si="67"/>
        <v/>
      </c>
    </row>
    <row r="1928" spans="2:12" ht="14.4" thickBot="1" x14ac:dyDescent="0.3">
      <c r="B1928" s="28" t="str">
        <f t="shared" si="66"/>
        <v/>
      </c>
      <c r="C1928" s="167" t="str">
        <f>IF(D1928="","",VLOOKUP(D1928,'Műszaki adattábla'!F:G,2,0))</f>
        <v/>
      </c>
      <c r="D1928" s="168" t="str">
        <f>IF('Műszaki adattábla'!F1919="","",'Műszaki adattábla'!F1919)</f>
        <v/>
      </c>
      <c r="E1928" s="169" t="str">
        <f>IF(D1928="","",VLOOKUP(D1928,'Műszaki adattábla'!F:R,13,0))</f>
        <v/>
      </c>
      <c r="F1928" s="29" t="str">
        <f>IF(D1928="","",VLOOKUP(D1928,'Műszaki adattábla'!F:M,8,0))</f>
        <v/>
      </c>
      <c r="G1928" s="29" t="str">
        <f>IF(D1928="","",IF('Műszaki adattábla'!L1919="20-99",IF('Műszaki adattábla'!O1919="","Nem adott meg lekötött teljesítményt",VLOOKUP(D1928,'Műszaki adattábla'!F:O,10,0)),0))</f>
        <v/>
      </c>
      <c r="H1928" s="29" t="str">
        <f>IF(D1928="","",VLOOKUP(D1928,'Műszaki adattábla'!F:P,11,0))</f>
        <v/>
      </c>
      <c r="I1928" s="30"/>
      <c r="J1928" s="30"/>
      <c r="K1928" s="31" t="str">
        <f>IF(D1928="","",ROUND(((F1928*I1928*'Műszaki adattábla'!$C$7/'Műszaki adattábla'!$C$8)+(G1928*I1928)+(H1928*I1928))/12*'Műszaki adattábla'!T1919,0))</f>
        <v/>
      </c>
      <c r="L1928" s="32" t="str">
        <f t="shared" si="67"/>
        <v/>
      </c>
    </row>
    <row r="1929" spans="2:12" ht="14.4" thickBot="1" x14ac:dyDescent="0.3">
      <c r="B1929" s="28" t="str">
        <f t="shared" si="66"/>
        <v/>
      </c>
      <c r="C1929" s="167" t="str">
        <f>IF(D1929="","",VLOOKUP(D1929,'Műszaki adattábla'!F:G,2,0))</f>
        <v/>
      </c>
      <c r="D1929" s="168" t="str">
        <f>IF('Műszaki adattábla'!F1920="","",'Műszaki adattábla'!F1920)</f>
        <v/>
      </c>
      <c r="E1929" s="169" t="str">
        <f>IF(D1929="","",VLOOKUP(D1929,'Műszaki adattábla'!F:R,13,0))</f>
        <v/>
      </c>
      <c r="F1929" s="29" t="str">
        <f>IF(D1929="","",VLOOKUP(D1929,'Műszaki adattábla'!F:M,8,0))</f>
        <v/>
      </c>
      <c r="G1929" s="29" t="str">
        <f>IF(D1929="","",IF('Műszaki adattábla'!L1920="20-99",IF('Műszaki adattábla'!O1920="","Nem adott meg lekötött teljesítményt",VLOOKUP(D1929,'Műszaki adattábla'!F:O,10,0)),0))</f>
        <v/>
      </c>
      <c r="H1929" s="29" t="str">
        <f>IF(D1929="","",VLOOKUP(D1929,'Műszaki adattábla'!F:P,11,0))</f>
        <v/>
      </c>
      <c r="I1929" s="30"/>
      <c r="J1929" s="30"/>
      <c r="K1929" s="31" t="str">
        <f>IF(D1929="","",ROUND(((F1929*I1929*'Műszaki adattábla'!$C$7/'Műszaki adattábla'!$C$8)+(G1929*I1929)+(H1929*I1929))/12*'Műszaki adattábla'!T1920,0))</f>
        <v/>
      </c>
      <c r="L1929" s="32" t="str">
        <f t="shared" si="67"/>
        <v/>
      </c>
    </row>
    <row r="1930" spans="2:12" ht="14.4" thickBot="1" x14ac:dyDescent="0.3">
      <c r="B1930" s="28" t="str">
        <f t="shared" si="66"/>
        <v/>
      </c>
      <c r="C1930" s="167" t="str">
        <f>IF(D1930="","",VLOOKUP(D1930,'Műszaki adattábla'!F:G,2,0))</f>
        <v/>
      </c>
      <c r="D1930" s="168" t="str">
        <f>IF('Műszaki adattábla'!F1921="","",'Műszaki adattábla'!F1921)</f>
        <v/>
      </c>
      <c r="E1930" s="169" t="str">
        <f>IF(D1930="","",VLOOKUP(D1930,'Műszaki adattábla'!F:R,13,0))</f>
        <v/>
      </c>
      <c r="F1930" s="29" t="str">
        <f>IF(D1930="","",VLOOKUP(D1930,'Műszaki adattábla'!F:M,8,0))</f>
        <v/>
      </c>
      <c r="G1930" s="29" t="str">
        <f>IF(D1930="","",IF('Műszaki adattábla'!L1921="20-99",IF('Műszaki adattábla'!O1921="","Nem adott meg lekötött teljesítményt",VLOOKUP(D1930,'Műszaki adattábla'!F:O,10,0)),0))</f>
        <v/>
      </c>
      <c r="H1930" s="29" t="str">
        <f>IF(D1930="","",VLOOKUP(D1930,'Műszaki adattábla'!F:P,11,0))</f>
        <v/>
      </c>
      <c r="I1930" s="30"/>
      <c r="J1930" s="30"/>
      <c r="K1930" s="31" t="str">
        <f>IF(D1930="","",ROUND(((F1930*I1930*'Műszaki adattábla'!$C$7/'Műszaki adattábla'!$C$8)+(G1930*I1930)+(H1930*I1930))/12*'Műszaki adattábla'!T1921,0))</f>
        <v/>
      </c>
      <c r="L1930" s="32" t="str">
        <f t="shared" si="67"/>
        <v/>
      </c>
    </row>
    <row r="1931" spans="2:12" ht="14.4" thickBot="1" x14ac:dyDescent="0.3">
      <c r="B1931" s="28" t="str">
        <f t="shared" si="66"/>
        <v/>
      </c>
      <c r="C1931" s="167" t="str">
        <f>IF(D1931="","",VLOOKUP(D1931,'Műszaki adattábla'!F:G,2,0))</f>
        <v/>
      </c>
      <c r="D1931" s="168" t="str">
        <f>IF('Műszaki adattábla'!F1922="","",'Műszaki adattábla'!F1922)</f>
        <v/>
      </c>
      <c r="E1931" s="169" t="str">
        <f>IF(D1931="","",VLOOKUP(D1931,'Műszaki adattábla'!F:R,13,0))</f>
        <v/>
      </c>
      <c r="F1931" s="29" t="str">
        <f>IF(D1931="","",VLOOKUP(D1931,'Műszaki adattábla'!F:M,8,0))</f>
        <v/>
      </c>
      <c r="G1931" s="29" t="str">
        <f>IF(D1931="","",IF('Műszaki adattábla'!L1922="20-99",IF('Műszaki adattábla'!O1922="","Nem adott meg lekötött teljesítményt",VLOOKUP(D1931,'Műszaki adattábla'!F:O,10,0)),0))</f>
        <v/>
      </c>
      <c r="H1931" s="29" t="str">
        <f>IF(D1931="","",VLOOKUP(D1931,'Műszaki adattábla'!F:P,11,0))</f>
        <v/>
      </c>
      <c r="I1931" s="30"/>
      <c r="J1931" s="30"/>
      <c r="K1931" s="31" t="str">
        <f>IF(D1931="","",ROUND(((F1931*I1931*'Műszaki adattábla'!$C$7/'Műszaki adattábla'!$C$8)+(G1931*I1931)+(H1931*I1931))/12*'Műszaki adattábla'!T1922,0))</f>
        <v/>
      </c>
      <c r="L1931" s="32" t="str">
        <f t="shared" si="67"/>
        <v/>
      </c>
    </row>
    <row r="1932" spans="2:12" ht="14.4" thickBot="1" x14ac:dyDescent="0.3">
      <c r="B1932" s="28" t="str">
        <f t="shared" si="66"/>
        <v/>
      </c>
      <c r="C1932" s="167" t="str">
        <f>IF(D1932="","",VLOOKUP(D1932,'Műszaki adattábla'!F:G,2,0))</f>
        <v/>
      </c>
      <c r="D1932" s="168" t="str">
        <f>IF('Műszaki adattábla'!F1923="","",'Műszaki adattábla'!F1923)</f>
        <v/>
      </c>
      <c r="E1932" s="169" t="str">
        <f>IF(D1932="","",VLOOKUP(D1932,'Műszaki adattábla'!F:R,13,0))</f>
        <v/>
      </c>
      <c r="F1932" s="29" t="str">
        <f>IF(D1932="","",VLOOKUP(D1932,'Műszaki adattábla'!F:M,8,0))</f>
        <v/>
      </c>
      <c r="G1932" s="29" t="str">
        <f>IF(D1932="","",IF('Műszaki adattábla'!L1923="20-99",IF('Műszaki adattábla'!O1923="","Nem adott meg lekötött teljesítményt",VLOOKUP(D1932,'Műszaki adattábla'!F:O,10,0)),0))</f>
        <v/>
      </c>
      <c r="H1932" s="29" t="str">
        <f>IF(D1932="","",VLOOKUP(D1932,'Műszaki adattábla'!F:P,11,0))</f>
        <v/>
      </c>
      <c r="I1932" s="30"/>
      <c r="J1932" s="30"/>
      <c r="K1932" s="31" t="str">
        <f>IF(D1932="","",ROUND(((F1932*I1932*'Műszaki adattábla'!$C$7/'Műszaki adattábla'!$C$8)+(G1932*I1932)+(H1932*I1932))/12*'Műszaki adattábla'!T1923,0))</f>
        <v/>
      </c>
      <c r="L1932" s="32" t="str">
        <f t="shared" si="67"/>
        <v/>
      </c>
    </row>
    <row r="1933" spans="2:12" ht="14.4" thickBot="1" x14ac:dyDescent="0.3">
      <c r="B1933" s="28" t="str">
        <f t="shared" si="66"/>
        <v/>
      </c>
      <c r="C1933" s="167" t="str">
        <f>IF(D1933="","",VLOOKUP(D1933,'Műszaki adattábla'!F:G,2,0))</f>
        <v/>
      </c>
      <c r="D1933" s="168" t="str">
        <f>IF('Műszaki adattábla'!F1924="","",'Műszaki adattábla'!F1924)</f>
        <v/>
      </c>
      <c r="E1933" s="169" t="str">
        <f>IF(D1933="","",VLOOKUP(D1933,'Műszaki adattábla'!F:R,13,0))</f>
        <v/>
      </c>
      <c r="F1933" s="29" t="str">
        <f>IF(D1933="","",VLOOKUP(D1933,'Műszaki adattábla'!F:M,8,0))</f>
        <v/>
      </c>
      <c r="G1933" s="29" t="str">
        <f>IF(D1933="","",IF('Műszaki adattábla'!L1924="20-99",IF('Műszaki adattábla'!O1924="","Nem adott meg lekötött teljesítményt",VLOOKUP(D1933,'Műszaki adattábla'!F:O,10,0)),0))</f>
        <v/>
      </c>
      <c r="H1933" s="29" t="str">
        <f>IF(D1933="","",VLOOKUP(D1933,'Műszaki adattábla'!F:P,11,0))</f>
        <v/>
      </c>
      <c r="I1933" s="30"/>
      <c r="J1933" s="30"/>
      <c r="K1933" s="31" t="str">
        <f>IF(D1933="","",ROUND(((F1933*I1933*'Műszaki adattábla'!$C$7/'Műszaki adattábla'!$C$8)+(G1933*I1933)+(H1933*I1933))/12*'Műszaki adattábla'!T1924,0))</f>
        <v/>
      </c>
      <c r="L1933" s="32" t="str">
        <f t="shared" si="67"/>
        <v/>
      </c>
    </row>
    <row r="1934" spans="2:12" ht="14.4" thickBot="1" x14ac:dyDescent="0.3">
      <c r="B1934" s="28" t="str">
        <f t="shared" si="66"/>
        <v/>
      </c>
      <c r="C1934" s="167" t="str">
        <f>IF(D1934="","",VLOOKUP(D1934,'Műszaki adattábla'!F:G,2,0))</f>
        <v/>
      </c>
      <c r="D1934" s="168" t="str">
        <f>IF('Műszaki adattábla'!F1925="","",'Műszaki adattábla'!F1925)</f>
        <v/>
      </c>
      <c r="E1934" s="169" t="str">
        <f>IF(D1934="","",VLOOKUP(D1934,'Műszaki adattábla'!F:R,13,0))</f>
        <v/>
      </c>
      <c r="F1934" s="29" t="str">
        <f>IF(D1934="","",VLOOKUP(D1934,'Műszaki adattábla'!F:M,8,0))</f>
        <v/>
      </c>
      <c r="G1934" s="29" t="str">
        <f>IF(D1934="","",IF('Műszaki adattábla'!L1925="20-99",IF('Műszaki adattábla'!O1925="","Nem adott meg lekötött teljesítményt",VLOOKUP(D1934,'Műszaki adattábla'!F:O,10,0)),0))</f>
        <v/>
      </c>
      <c r="H1934" s="29" t="str">
        <f>IF(D1934="","",VLOOKUP(D1934,'Műszaki adattábla'!F:P,11,0))</f>
        <v/>
      </c>
      <c r="I1934" s="30"/>
      <c r="J1934" s="30"/>
      <c r="K1934" s="31" t="str">
        <f>IF(D1934="","",ROUND(((F1934*I1934*'Műszaki adattábla'!$C$7/'Műszaki adattábla'!$C$8)+(G1934*I1934)+(H1934*I1934))/12*'Műszaki adattábla'!T1925,0))</f>
        <v/>
      </c>
      <c r="L1934" s="32" t="str">
        <f t="shared" si="67"/>
        <v/>
      </c>
    </row>
    <row r="1935" spans="2:12" ht="14.4" thickBot="1" x14ac:dyDescent="0.3">
      <c r="B1935" s="28" t="str">
        <f t="shared" si="66"/>
        <v/>
      </c>
      <c r="C1935" s="167" t="str">
        <f>IF(D1935="","",VLOOKUP(D1935,'Műszaki adattábla'!F:G,2,0))</f>
        <v/>
      </c>
      <c r="D1935" s="168" t="str">
        <f>IF('Műszaki adattábla'!F1926="","",'Műszaki adattábla'!F1926)</f>
        <v/>
      </c>
      <c r="E1935" s="169" t="str">
        <f>IF(D1935="","",VLOOKUP(D1935,'Műszaki adattábla'!F:R,13,0))</f>
        <v/>
      </c>
      <c r="F1935" s="29" t="str">
        <f>IF(D1935="","",VLOOKUP(D1935,'Műszaki adattábla'!F:M,8,0))</f>
        <v/>
      </c>
      <c r="G1935" s="29" t="str">
        <f>IF(D1935="","",IF('Műszaki adattábla'!L1926="20-99",IF('Műszaki adattábla'!O1926="","Nem adott meg lekötött teljesítményt",VLOOKUP(D1935,'Műszaki adattábla'!F:O,10,0)),0))</f>
        <v/>
      </c>
      <c r="H1935" s="29" t="str">
        <f>IF(D1935="","",VLOOKUP(D1935,'Műszaki adattábla'!F:P,11,0))</f>
        <v/>
      </c>
      <c r="I1935" s="30"/>
      <c r="J1935" s="30"/>
      <c r="K1935" s="31" t="str">
        <f>IF(D1935="","",ROUND(((F1935*I1935*'Műszaki adattábla'!$C$7/'Műszaki adattábla'!$C$8)+(G1935*I1935)+(H1935*I1935))/12*'Műszaki adattábla'!T1926,0))</f>
        <v/>
      </c>
      <c r="L1935" s="32" t="str">
        <f t="shared" si="67"/>
        <v/>
      </c>
    </row>
    <row r="1936" spans="2:12" ht="14.4" thickBot="1" x14ac:dyDescent="0.3">
      <c r="B1936" s="28" t="str">
        <f t="shared" si="66"/>
        <v/>
      </c>
      <c r="C1936" s="167" t="str">
        <f>IF(D1936="","",VLOOKUP(D1936,'Műszaki adattábla'!F:G,2,0))</f>
        <v/>
      </c>
      <c r="D1936" s="168" t="str">
        <f>IF('Műszaki adattábla'!F1927="","",'Műszaki adattábla'!F1927)</f>
        <v/>
      </c>
      <c r="E1936" s="169" t="str">
        <f>IF(D1936="","",VLOOKUP(D1936,'Műszaki adattábla'!F:R,13,0))</f>
        <v/>
      </c>
      <c r="F1936" s="29" t="str">
        <f>IF(D1936="","",VLOOKUP(D1936,'Műszaki adattábla'!F:M,8,0))</f>
        <v/>
      </c>
      <c r="G1936" s="29" t="str">
        <f>IF(D1936="","",IF('Műszaki adattábla'!L1927="20-99",IF('Műszaki adattábla'!O1927="","Nem adott meg lekötött teljesítményt",VLOOKUP(D1936,'Műszaki adattábla'!F:O,10,0)),0))</f>
        <v/>
      </c>
      <c r="H1936" s="29" t="str">
        <f>IF(D1936="","",VLOOKUP(D1936,'Műszaki adattábla'!F:P,11,0))</f>
        <v/>
      </c>
      <c r="I1936" s="30"/>
      <c r="J1936" s="30"/>
      <c r="K1936" s="31" t="str">
        <f>IF(D1936="","",ROUND(((F1936*I1936*'Műszaki adattábla'!$C$7/'Műszaki adattábla'!$C$8)+(G1936*I1936)+(H1936*I1936))/12*'Műszaki adattábla'!T1927,0))</f>
        <v/>
      </c>
      <c r="L1936" s="32" t="str">
        <f t="shared" si="67"/>
        <v/>
      </c>
    </row>
    <row r="1937" spans="2:12" ht="14.4" thickBot="1" x14ac:dyDescent="0.3">
      <c r="B1937" s="28" t="str">
        <f t="shared" si="66"/>
        <v/>
      </c>
      <c r="C1937" s="167" t="str">
        <f>IF(D1937="","",VLOOKUP(D1937,'Műszaki adattábla'!F:G,2,0))</f>
        <v/>
      </c>
      <c r="D1937" s="168" t="str">
        <f>IF('Műszaki adattábla'!F1928="","",'Műszaki adattábla'!F1928)</f>
        <v/>
      </c>
      <c r="E1937" s="169" t="str">
        <f>IF(D1937="","",VLOOKUP(D1937,'Műszaki adattábla'!F:R,13,0))</f>
        <v/>
      </c>
      <c r="F1937" s="29" t="str">
        <f>IF(D1937="","",VLOOKUP(D1937,'Műszaki adattábla'!F:M,8,0))</f>
        <v/>
      </c>
      <c r="G1937" s="29" t="str">
        <f>IF(D1937="","",IF('Műszaki adattábla'!L1928="20-99",IF('Műszaki adattábla'!O1928="","Nem adott meg lekötött teljesítményt",VLOOKUP(D1937,'Műszaki adattábla'!F:O,10,0)),0))</f>
        <v/>
      </c>
      <c r="H1937" s="29" t="str">
        <f>IF(D1937="","",VLOOKUP(D1937,'Műszaki adattábla'!F:P,11,0))</f>
        <v/>
      </c>
      <c r="I1937" s="30"/>
      <c r="J1937" s="30"/>
      <c r="K1937" s="31" t="str">
        <f>IF(D1937="","",ROUND(((F1937*I1937*'Műszaki adattábla'!$C$7/'Műszaki adattábla'!$C$8)+(G1937*I1937)+(H1937*I1937))/12*'Műszaki adattábla'!T1928,0))</f>
        <v/>
      </c>
      <c r="L1937" s="32" t="str">
        <f t="shared" si="67"/>
        <v/>
      </c>
    </row>
    <row r="1938" spans="2:12" ht="14.4" thickBot="1" x14ac:dyDescent="0.3">
      <c r="B1938" s="28" t="str">
        <f t="shared" si="66"/>
        <v/>
      </c>
      <c r="C1938" s="167" t="str">
        <f>IF(D1938="","",VLOOKUP(D1938,'Műszaki adattábla'!F:G,2,0))</f>
        <v/>
      </c>
      <c r="D1938" s="168" t="str">
        <f>IF('Műszaki adattábla'!F1929="","",'Műszaki adattábla'!F1929)</f>
        <v/>
      </c>
      <c r="E1938" s="169" t="str">
        <f>IF(D1938="","",VLOOKUP(D1938,'Műszaki adattábla'!F:R,13,0))</f>
        <v/>
      </c>
      <c r="F1938" s="29" t="str">
        <f>IF(D1938="","",VLOOKUP(D1938,'Műszaki adattábla'!F:M,8,0))</f>
        <v/>
      </c>
      <c r="G1938" s="29" t="str">
        <f>IF(D1938="","",IF('Műszaki adattábla'!L1929="20-99",IF('Műszaki adattábla'!O1929="","Nem adott meg lekötött teljesítményt",VLOOKUP(D1938,'Műszaki adattábla'!F:O,10,0)),0))</f>
        <v/>
      </c>
      <c r="H1938" s="29" t="str">
        <f>IF(D1938="","",VLOOKUP(D1938,'Műszaki adattábla'!F:P,11,0))</f>
        <v/>
      </c>
      <c r="I1938" s="30"/>
      <c r="J1938" s="30"/>
      <c r="K1938" s="31" t="str">
        <f>IF(D1938="","",ROUND(((F1938*I1938*'Műszaki adattábla'!$C$7/'Műszaki adattábla'!$C$8)+(G1938*I1938)+(H1938*I1938))/12*'Műszaki adattábla'!T1929,0))</f>
        <v/>
      </c>
      <c r="L1938" s="32" t="str">
        <f t="shared" si="67"/>
        <v/>
      </c>
    </row>
    <row r="1939" spans="2:12" ht="14.4" thickBot="1" x14ac:dyDescent="0.3">
      <c r="B1939" s="28" t="str">
        <f t="shared" si="66"/>
        <v/>
      </c>
      <c r="C1939" s="167" t="str">
        <f>IF(D1939="","",VLOOKUP(D1939,'Műszaki adattábla'!F:G,2,0))</f>
        <v/>
      </c>
      <c r="D1939" s="168" t="str">
        <f>IF('Műszaki adattábla'!F1930="","",'Műszaki adattábla'!F1930)</f>
        <v/>
      </c>
      <c r="E1939" s="169" t="str">
        <f>IF(D1939="","",VLOOKUP(D1939,'Műszaki adattábla'!F:R,13,0))</f>
        <v/>
      </c>
      <c r="F1939" s="29" t="str">
        <f>IF(D1939="","",VLOOKUP(D1939,'Műszaki adattábla'!F:M,8,0))</f>
        <v/>
      </c>
      <c r="G1939" s="29" t="str">
        <f>IF(D1939="","",IF('Műszaki adattábla'!L1930="20-99",IF('Műszaki adattábla'!O1930="","Nem adott meg lekötött teljesítményt",VLOOKUP(D1939,'Műszaki adattábla'!F:O,10,0)),0))</f>
        <v/>
      </c>
      <c r="H1939" s="29" t="str">
        <f>IF(D1939="","",VLOOKUP(D1939,'Műszaki adattábla'!F:P,11,0))</f>
        <v/>
      </c>
      <c r="I1939" s="30"/>
      <c r="J1939" s="30"/>
      <c r="K1939" s="31" t="str">
        <f>IF(D1939="","",ROUND(((F1939*I1939*'Műszaki adattábla'!$C$7/'Műszaki adattábla'!$C$8)+(G1939*I1939)+(H1939*I1939))/12*'Műszaki adattábla'!T1930,0))</f>
        <v/>
      </c>
      <c r="L1939" s="32" t="str">
        <f t="shared" si="67"/>
        <v/>
      </c>
    </row>
    <row r="1940" spans="2:12" ht="14.4" thickBot="1" x14ac:dyDescent="0.3">
      <c r="B1940" s="28" t="str">
        <f t="shared" si="66"/>
        <v/>
      </c>
      <c r="C1940" s="167" t="str">
        <f>IF(D1940="","",VLOOKUP(D1940,'Műszaki adattábla'!F:G,2,0))</f>
        <v/>
      </c>
      <c r="D1940" s="168" t="str">
        <f>IF('Műszaki adattábla'!F1931="","",'Műszaki adattábla'!F1931)</f>
        <v/>
      </c>
      <c r="E1940" s="169" t="str">
        <f>IF(D1940="","",VLOOKUP(D1940,'Műszaki adattábla'!F:R,13,0))</f>
        <v/>
      </c>
      <c r="F1940" s="29" t="str">
        <f>IF(D1940="","",VLOOKUP(D1940,'Műszaki adattábla'!F:M,8,0))</f>
        <v/>
      </c>
      <c r="G1940" s="29" t="str">
        <f>IF(D1940="","",IF('Műszaki adattábla'!L1931="20-99",IF('Műszaki adattábla'!O1931="","Nem adott meg lekötött teljesítményt",VLOOKUP(D1940,'Műszaki adattábla'!F:O,10,0)),0))</f>
        <v/>
      </c>
      <c r="H1940" s="29" t="str">
        <f>IF(D1940="","",VLOOKUP(D1940,'Műszaki adattábla'!F:P,11,0))</f>
        <v/>
      </c>
      <c r="I1940" s="30"/>
      <c r="J1940" s="30"/>
      <c r="K1940" s="31" t="str">
        <f>IF(D1940="","",ROUND(((F1940*I1940*'Műszaki adattábla'!$C$7/'Műszaki adattábla'!$C$8)+(G1940*I1940)+(H1940*I1940))/12*'Műszaki adattábla'!T1931,0))</f>
        <v/>
      </c>
      <c r="L1940" s="32" t="str">
        <f t="shared" si="67"/>
        <v/>
      </c>
    </row>
    <row r="1941" spans="2:12" ht="14.4" thickBot="1" x14ac:dyDescent="0.3">
      <c r="B1941" s="28" t="str">
        <f t="shared" si="66"/>
        <v/>
      </c>
      <c r="C1941" s="167" t="str">
        <f>IF(D1941="","",VLOOKUP(D1941,'Műszaki adattábla'!F:G,2,0))</f>
        <v/>
      </c>
      <c r="D1941" s="168" t="str">
        <f>IF('Műszaki adattábla'!F1932="","",'Műszaki adattábla'!F1932)</f>
        <v/>
      </c>
      <c r="E1941" s="169" t="str">
        <f>IF(D1941="","",VLOOKUP(D1941,'Műszaki adattábla'!F:R,13,0))</f>
        <v/>
      </c>
      <c r="F1941" s="29" t="str">
        <f>IF(D1941="","",VLOOKUP(D1941,'Műszaki adattábla'!F:M,8,0))</f>
        <v/>
      </c>
      <c r="G1941" s="29" t="str">
        <f>IF(D1941="","",IF('Műszaki adattábla'!L1932="20-99",IF('Műszaki adattábla'!O1932="","Nem adott meg lekötött teljesítményt",VLOOKUP(D1941,'Műszaki adattábla'!F:O,10,0)),0))</f>
        <v/>
      </c>
      <c r="H1941" s="29" t="str">
        <f>IF(D1941="","",VLOOKUP(D1941,'Műszaki adattábla'!F:P,11,0))</f>
        <v/>
      </c>
      <c r="I1941" s="30"/>
      <c r="J1941" s="30"/>
      <c r="K1941" s="31" t="str">
        <f>IF(D1941="","",ROUND(((F1941*I1941*'Műszaki adattábla'!$C$7/'Műszaki adattábla'!$C$8)+(G1941*I1941)+(H1941*I1941))/12*'Műszaki adattábla'!T1932,0))</f>
        <v/>
      </c>
      <c r="L1941" s="32" t="str">
        <f t="shared" si="67"/>
        <v/>
      </c>
    </row>
    <row r="1942" spans="2:12" ht="14.4" thickBot="1" x14ac:dyDescent="0.3">
      <c r="B1942" s="28" t="str">
        <f t="shared" si="66"/>
        <v/>
      </c>
      <c r="C1942" s="167" t="str">
        <f>IF(D1942="","",VLOOKUP(D1942,'Műszaki adattábla'!F:G,2,0))</f>
        <v/>
      </c>
      <c r="D1942" s="168" t="str">
        <f>IF('Műszaki adattábla'!F1933="","",'Műszaki adattábla'!F1933)</f>
        <v/>
      </c>
      <c r="E1942" s="169" t="str">
        <f>IF(D1942="","",VLOOKUP(D1942,'Műszaki adattábla'!F:R,13,0))</f>
        <v/>
      </c>
      <c r="F1942" s="29" t="str">
        <f>IF(D1942="","",VLOOKUP(D1942,'Műszaki adattábla'!F:M,8,0))</f>
        <v/>
      </c>
      <c r="G1942" s="29" t="str">
        <f>IF(D1942="","",IF('Műszaki adattábla'!L1933="20-99",IF('Műszaki adattábla'!O1933="","Nem adott meg lekötött teljesítményt",VLOOKUP(D1942,'Műszaki adattábla'!F:O,10,0)),0))</f>
        <v/>
      </c>
      <c r="H1942" s="29" t="str">
        <f>IF(D1942="","",VLOOKUP(D1942,'Műszaki adattábla'!F:P,11,0))</f>
        <v/>
      </c>
      <c r="I1942" s="30"/>
      <c r="J1942" s="30"/>
      <c r="K1942" s="31" t="str">
        <f>IF(D1942="","",ROUND(((F1942*I1942*'Műszaki adattábla'!$C$7/'Műszaki adattábla'!$C$8)+(G1942*I1942)+(H1942*I1942))/12*'Műszaki adattábla'!T1933,0))</f>
        <v/>
      </c>
      <c r="L1942" s="32" t="str">
        <f t="shared" si="67"/>
        <v/>
      </c>
    </row>
    <row r="1943" spans="2:12" ht="14.4" thickBot="1" x14ac:dyDescent="0.3">
      <c r="B1943" s="28" t="str">
        <f t="shared" si="66"/>
        <v/>
      </c>
      <c r="C1943" s="167" t="str">
        <f>IF(D1943="","",VLOOKUP(D1943,'Műszaki adattábla'!F:G,2,0))</f>
        <v/>
      </c>
      <c r="D1943" s="168" t="str">
        <f>IF('Műszaki adattábla'!F1934="","",'Műszaki adattábla'!F1934)</f>
        <v/>
      </c>
      <c r="E1943" s="169" t="str">
        <f>IF(D1943="","",VLOOKUP(D1943,'Műszaki adattábla'!F:R,13,0))</f>
        <v/>
      </c>
      <c r="F1943" s="29" t="str">
        <f>IF(D1943="","",VLOOKUP(D1943,'Műszaki adattábla'!F:M,8,0))</f>
        <v/>
      </c>
      <c r="G1943" s="29" t="str">
        <f>IF(D1943="","",IF('Műszaki adattábla'!L1934="20-99",IF('Műszaki adattábla'!O1934="","Nem adott meg lekötött teljesítményt",VLOOKUP(D1943,'Műszaki adattábla'!F:O,10,0)),0))</f>
        <v/>
      </c>
      <c r="H1943" s="29" t="str">
        <f>IF(D1943="","",VLOOKUP(D1943,'Műszaki adattábla'!F:P,11,0))</f>
        <v/>
      </c>
      <c r="I1943" s="30"/>
      <c r="J1943" s="30"/>
      <c r="K1943" s="31" t="str">
        <f>IF(D1943="","",ROUND(((F1943*I1943*'Műszaki adattábla'!$C$7/'Műszaki adattábla'!$C$8)+(G1943*I1943)+(H1943*I1943))/12*'Műszaki adattábla'!T1934,0))</f>
        <v/>
      </c>
      <c r="L1943" s="32" t="str">
        <f t="shared" si="67"/>
        <v/>
      </c>
    </row>
    <row r="1944" spans="2:12" ht="14.4" thickBot="1" x14ac:dyDescent="0.3">
      <c r="B1944" s="28" t="str">
        <f t="shared" si="66"/>
        <v/>
      </c>
      <c r="C1944" s="167" t="str">
        <f>IF(D1944="","",VLOOKUP(D1944,'Műszaki adattábla'!F:G,2,0))</f>
        <v/>
      </c>
      <c r="D1944" s="168" t="str">
        <f>IF('Műszaki adattábla'!F1935="","",'Műszaki adattábla'!F1935)</f>
        <v/>
      </c>
      <c r="E1944" s="169" t="str">
        <f>IF(D1944="","",VLOOKUP(D1944,'Műszaki adattábla'!F:R,13,0))</f>
        <v/>
      </c>
      <c r="F1944" s="29" t="str">
        <f>IF(D1944="","",VLOOKUP(D1944,'Műszaki adattábla'!F:M,8,0))</f>
        <v/>
      </c>
      <c r="G1944" s="29" t="str">
        <f>IF(D1944="","",IF('Műszaki adattábla'!L1935="20-99",IF('Műszaki adattábla'!O1935="","Nem adott meg lekötött teljesítményt",VLOOKUP(D1944,'Műszaki adattábla'!F:O,10,0)),0))</f>
        <v/>
      </c>
      <c r="H1944" s="29" t="str">
        <f>IF(D1944="","",VLOOKUP(D1944,'Műszaki adattábla'!F:P,11,0))</f>
        <v/>
      </c>
      <c r="I1944" s="30"/>
      <c r="J1944" s="30"/>
      <c r="K1944" s="31" t="str">
        <f>IF(D1944="","",ROUND(((F1944*I1944*'Műszaki adattábla'!$C$7/'Műszaki adattábla'!$C$8)+(G1944*I1944)+(H1944*I1944))/12*'Műszaki adattábla'!T1935,0))</f>
        <v/>
      </c>
      <c r="L1944" s="32" t="str">
        <f t="shared" si="67"/>
        <v/>
      </c>
    </row>
    <row r="1945" spans="2:12" ht="14.4" thickBot="1" x14ac:dyDescent="0.3">
      <c r="B1945" s="28" t="str">
        <f t="shared" si="66"/>
        <v/>
      </c>
      <c r="C1945" s="167" t="str">
        <f>IF(D1945="","",VLOOKUP(D1945,'Műszaki adattábla'!F:G,2,0))</f>
        <v/>
      </c>
      <c r="D1945" s="168" t="str">
        <f>IF('Műszaki adattábla'!F1936="","",'Műszaki adattábla'!F1936)</f>
        <v/>
      </c>
      <c r="E1945" s="169" t="str">
        <f>IF(D1945="","",VLOOKUP(D1945,'Műszaki adattábla'!F:R,13,0))</f>
        <v/>
      </c>
      <c r="F1945" s="29" t="str">
        <f>IF(D1945="","",VLOOKUP(D1945,'Műszaki adattábla'!F:M,8,0))</f>
        <v/>
      </c>
      <c r="G1945" s="29" t="str">
        <f>IF(D1945="","",IF('Műszaki adattábla'!L1936="20-99",IF('Műszaki adattábla'!O1936="","Nem adott meg lekötött teljesítményt",VLOOKUP(D1945,'Műszaki adattábla'!F:O,10,0)),0))</f>
        <v/>
      </c>
      <c r="H1945" s="29" t="str">
        <f>IF(D1945="","",VLOOKUP(D1945,'Műszaki adattábla'!F:P,11,0))</f>
        <v/>
      </c>
      <c r="I1945" s="30"/>
      <c r="J1945" s="30"/>
      <c r="K1945" s="31" t="str">
        <f>IF(D1945="","",ROUND(((F1945*I1945*'Műszaki adattábla'!$C$7/'Műszaki adattábla'!$C$8)+(G1945*I1945)+(H1945*I1945))/12*'Műszaki adattábla'!T1936,0))</f>
        <v/>
      </c>
      <c r="L1945" s="32" t="str">
        <f t="shared" si="67"/>
        <v/>
      </c>
    </row>
    <row r="1946" spans="2:12" ht="14.4" thickBot="1" x14ac:dyDescent="0.3">
      <c r="B1946" s="28" t="str">
        <f t="shared" si="66"/>
        <v/>
      </c>
      <c r="C1946" s="167" t="str">
        <f>IF(D1946="","",VLOOKUP(D1946,'Műszaki adattábla'!F:G,2,0))</f>
        <v/>
      </c>
      <c r="D1946" s="168" t="str">
        <f>IF('Műszaki adattábla'!F1937="","",'Műszaki adattábla'!F1937)</f>
        <v/>
      </c>
      <c r="E1946" s="169" t="str">
        <f>IF(D1946="","",VLOOKUP(D1946,'Műszaki adattábla'!F:R,13,0))</f>
        <v/>
      </c>
      <c r="F1946" s="29" t="str">
        <f>IF(D1946="","",VLOOKUP(D1946,'Műszaki adattábla'!F:M,8,0))</f>
        <v/>
      </c>
      <c r="G1946" s="29" t="str">
        <f>IF(D1946="","",IF('Műszaki adattábla'!L1937="20-99",IF('Műszaki adattábla'!O1937="","Nem adott meg lekötött teljesítményt",VLOOKUP(D1946,'Műszaki adattábla'!F:O,10,0)),0))</f>
        <v/>
      </c>
      <c r="H1946" s="29" t="str">
        <f>IF(D1946="","",VLOOKUP(D1946,'Műszaki adattábla'!F:P,11,0))</f>
        <v/>
      </c>
      <c r="I1946" s="30"/>
      <c r="J1946" s="30"/>
      <c r="K1946" s="31" t="str">
        <f>IF(D1946="","",ROUND(((F1946*I1946*'Műszaki adattábla'!$C$7/'Műszaki adattábla'!$C$8)+(G1946*I1946)+(H1946*I1946))/12*'Műszaki adattábla'!T1937,0))</f>
        <v/>
      </c>
      <c r="L1946" s="32" t="str">
        <f t="shared" si="67"/>
        <v/>
      </c>
    </row>
    <row r="1947" spans="2:12" ht="14.4" thickBot="1" x14ac:dyDescent="0.3">
      <c r="B1947" s="28" t="str">
        <f t="shared" si="66"/>
        <v/>
      </c>
      <c r="C1947" s="167" t="str">
        <f>IF(D1947="","",VLOOKUP(D1947,'Műszaki adattábla'!F:G,2,0))</f>
        <v/>
      </c>
      <c r="D1947" s="168" t="str">
        <f>IF('Műszaki adattábla'!F1938="","",'Műszaki adattábla'!F1938)</f>
        <v/>
      </c>
      <c r="E1947" s="169" t="str">
        <f>IF(D1947="","",VLOOKUP(D1947,'Műszaki adattábla'!F:R,13,0))</f>
        <v/>
      </c>
      <c r="F1947" s="29" t="str">
        <f>IF(D1947="","",VLOOKUP(D1947,'Műszaki adattábla'!F:M,8,0))</f>
        <v/>
      </c>
      <c r="G1947" s="29" t="str">
        <f>IF(D1947="","",IF('Műszaki adattábla'!L1938="20-99",IF('Műszaki adattábla'!O1938="","Nem adott meg lekötött teljesítményt",VLOOKUP(D1947,'Műszaki adattábla'!F:O,10,0)),0))</f>
        <v/>
      </c>
      <c r="H1947" s="29" t="str">
        <f>IF(D1947="","",VLOOKUP(D1947,'Műszaki adattábla'!F:P,11,0))</f>
        <v/>
      </c>
      <c r="I1947" s="30"/>
      <c r="J1947" s="30"/>
      <c r="K1947" s="31" t="str">
        <f>IF(D1947="","",ROUND(((F1947*I1947*'Műszaki adattábla'!$C$7/'Műszaki adattábla'!$C$8)+(G1947*I1947)+(H1947*I1947))/12*'Műszaki adattábla'!T1938,0))</f>
        <v/>
      </c>
      <c r="L1947" s="32" t="str">
        <f t="shared" si="67"/>
        <v/>
      </c>
    </row>
    <row r="1948" spans="2:12" ht="14.4" thickBot="1" x14ac:dyDescent="0.3">
      <c r="B1948" s="28" t="str">
        <f t="shared" ref="B1948:B2011" si="68">IF(D1948="","",B1947+1)</f>
        <v/>
      </c>
      <c r="C1948" s="167" t="str">
        <f>IF(D1948="","",VLOOKUP(D1948,'Műszaki adattábla'!F:G,2,0))</f>
        <v/>
      </c>
      <c r="D1948" s="168" t="str">
        <f>IF('Műszaki adattábla'!F1939="","",'Műszaki adattábla'!F1939)</f>
        <v/>
      </c>
      <c r="E1948" s="169" t="str">
        <f>IF(D1948="","",VLOOKUP(D1948,'Műszaki adattábla'!F:R,13,0))</f>
        <v/>
      </c>
      <c r="F1948" s="29" t="str">
        <f>IF(D1948="","",VLOOKUP(D1948,'Műszaki adattábla'!F:M,8,0))</f>
        <v/>
      </c>
      <c r="G1948" s="29" t="str">
        <f>IF(D1948="","",IF('Műszaki adattábla'!L1939="20-99",IF('Műszaki adattábla'!O1939="","Nem adott meg lekötött teljesítményt",VLOOKUP(D1948,'Műszaki adattábla'!F:O,10,0)),0))</f>
        <v/>
      </c>
      <c r="H1948" s="29" t="str">
        <f>IF(D1948="","",VLOOKUP(D1948,'Műszaki adattábla'!F:P,11,0))</f>
        <v/>
      </c>
      <c r="I1948" s="30"/>
      <c r="J1948" s="30"/>
      <c r="K1948" s="31" t="str">
        <f>IF(D1948="","",ROUND(((F1948*I1948*'Műszaki adattábla'!$C$7/'Műszaki adattábla'!$C$8)+(G1948*I1948)+(H1948*I1948))/12*'Műszaki adattábla'!T1939,0))</f>
        <v/>
      </c>
      <c r="L1948" s="32" t="str">
        <f t="shared" ref="L1948:L2011" si="69">IF(D1948="","",ROUND((J1948/1000)*E1948,0))</f>
        <v/>
      </c>
    </row>
    <row r="1949" spans="2:12" ht="14.4" thickBot="1" x14ac:dyDescent="0.3">
      <c r="B1949" s="28" t="str">
        <f t="shared" si="68"/>
        <v/>
      </c>
      <c r="C1949" s="167" t="str">
        <f>IF(D1949="","",VLOOKUP(D1949,'Műszaki adattábla'!F:G,2,0))</f>
        <v/>
      </c>
      <c r="D1949" s="168" t="str">
        <f>IF('Műszaki adattábla'!F1940="","",'Műszaki adattábla'!F1940)</f>
        <v/>
      </c>
      <c r="E1949" s="169" t="str">
        <f>IF(D1949="","",VLOOKUP(D1949,'Műszaki adattábla'!F:R,13,0))</f>
        <v/>
      </c>
      <c r="F1949" s="29" t="str">
        <f>IF(D1949="","",VLOOKUP(D1949,'Műszaki adattábla'!F:M,8,0))</f>
        <v/>
      </c>
      <c r="G1949" s="29" t="str">
        <f>IF(D1949="","",IF('Műszaki adattábla'!L1940="20-99",IF('Műszaki adattábla'!O1940="","Nem adott meg lekötött teljesítményt",VLOOKUP(D1949,'Műszaki adattábla'!F:O,10,0)),0))</f>
        <v/>
      </c>
      <c r="H1949" s="29" t="str">
        <f>IF(D1949="","",VLOOKUP(D1949,'Műszaki adattábla'!F:P,11,0))</f>
        <v/>
      </c>
      <c r="I1949" s="30"/>
      <c r="J1949" s="30"/>
      <c r="K1949" s="31" t="str">
        <f>IF(D1949="","",ROUND(((F1949*I1949*'Műszaki adattábla'!$C$7/'Műszaki adattábla'!$C$8)+(G1949*I1949)+(H1949*I1949))/12*'Műszaki adattábla'!T1940,0))</f>
        <v/>
      </c>
      <c r="L1949" s="32" t="str">
        <f t="shared" si="69"/>
        <v/>
      </c>
    </row>
    <row r="1950" spans="2:12" ht="14.4" thickBot="1" x14ac:dyDescent="0.3">
      <c r="B1950" s="28" t="str">
        <f t="shared" si="68"/>
        <v/>
      </c>
      <c r="C1950" s="167" t="str">
        <f>IF(D1950="","",VLOOKUP(D1950,'Műszaki adattábla'!F:G,2,0))</f>
        <v/>
      </c>
      <c r="D1950" s="168" t="str">
        <f>IF('Műszaki adattábla'!F1941="","",'Műszaki adattábla'!F1941)</f>
        <v/>
      </c>
      <c r="E1950" s="169" t="str">
        <f>IF(D1950="","",VLOOKUP(D1950,'Műszaki adattábla'!F:R,13,0))</f>
        <v/>
      </c>
      <c r="F1950" s="29" t="str">
        <f>IF(D1950="","",VLOOKUP(D1950,'Műszaki adattábla'!F:M,8,0))</f>
        <v/>
      </c>
      <c r="G1950" s="29" t="str">
        <f>IF(D1950="","",IF('Műszaki adattábla'!L1941="20-99",IF('Műszaki adattábla'!O1941="","Nem adott meg lekötött teljesítményt",VLOOKUP(D1950,'Műszaki adattábla'!F:O,10,0)),0))</f>
        <v/>
      </c>
      <c r="H1950" s="29" t="str">
        <f>IF(D1950="","",VLOOKUP(D1950,'Műszaki adattábla'!F:P,11,0))</f>
        <v/>
      </c>
      <c r="I1950" s="30"/>
      <c r="J1950" s="30"/>
      <c r="K1950" s="31" t="str">
        <f>IF(D1950="","",ROUND(((F1950*I1950*'Műszaki adattábla'!$C$7/'Műszaki adattábla'!$C$8)+(G1950*I1950)+(H1950*I1950))/12*'Műszaki adattábla'!T1941,0))</f>
        <v/>
      </c>
      <c r="L1950" s="32" t="str">
        <f t="shared" si="69"/>
        <v/>
      </c>
    </row>
    <row r="1951" spans="2:12" ht="14.4" thickBot="1" x14ac:dyDescent="0.3">
      <c r="B1951" s="28" t="str">
        <f t="shared" si="68"/>
        <v/>
      </c>
      <c r="C1951" s="167" t="str">
        <f>IF(D1951="","",VLOOKUP(D1951,'Műszaki adattábla'!F:G,2,0))</f>
        <v/>
      </c>
      <c r="D1951" s="168" t="str">
        <f>IF('Műszaki adattábla'!F1942="","",'Műszaki adattábla'!F1942)</f>
        <v/>
      </c>
      <c r="E1951" s="169" t="str">
        <f>IF(D1951="","",VLOOKUP(D1951,'Műszaki adattábla'!F:R,13,0))</f>
        <v/>
      </c>
      <c r="F1951" s="29" t="str">
        <f>IF(D1951="","",VLOOKUP(D1951,'Műszaki adattábla'!F:M,8,0))</f>
        <v/>
      </c>
      <c r="G1951" s="29" t="str">
        <f>IF(D1951="","",IF('Műszaki adattábla'!L1942="20-99",IF('Műszaki adattábla'!O1942="","Nem adott meg lekötött teljesítményt",VLOOKUP(D1951,'Műszaki adattábla'!F:O,10,0)),0))</f>
        <v/>
      </c>
      <c r="H1951" s="29" t="str">
        <f>IF(D1951="","",VLOOKUP(D1951,'Műszaki adattábla'!F:P,11,0))</f>
        <v/>
      </c>
      <c r="I1951" s="30"/>
      <c r="J1951" s="30"/>
      <c r="K1951" s="31" t="str">
        <f>IF(D1951="","",ROUND(((F1951*I1951*'Műszaki adattábla'!$C$7/'Műszaki adattábla'!$C$8)+(G1951*I1951)+(H1951*I1951))/12*'Műszaki adattábla'!T1942,0))</f>
        <v/>
      </c>
      <c r="L1951" s="32" t="str">
        <f t="shared" si="69"/>
        <v/>
      </c>
    </row>
    <row r="1952" spans="2:12" ht="14.4" thickBot="1" x14ac:dyDescent="0.3">
      <c r="B1952" s="28" t="str">
        <f t="shared" si="68"/>
        <v/>
      </c>
      <c r="C1952" s="167" t="str">
        <f>IF(D1952="","",VLOOKUP(D1952,'Műszaki adattábla'!F:G,2,0))</f>
        <v/>
      </c>
      <c r="D1952" s="168" t="str">
        <f>IF('Műszaki adattábla'!F1943="","",'Műszaki adattábla'!F1943)</f>
        <v/>
      </c>
      <c r="E1952" s="169" t="str">
        <f>IF(D1952="","",VLOOKUP(D1952,'Műszaki adattábla'!F:R,13,0))</f>
        <v/>
      </c>
      <c r="F1952" s="29" t="str">
        <f>IF(D1952="","",VLOOKUP(D1952,'Műszaki adattábla'!F:M,8,0))</f>
        <v/>
      </c>
      <c r="G1952" s="29" t="str">
        <f>IF(D1952="","",IF('Műszaki adattábla'!L1943="20-99",IF('Műszaki adattábla'!O1943="","Nem adott meg lekötött teljesítményt",VLOOKUP(D1952,'Műszaki adattábla'!F:O,10,0)),0))</f>
        <v/>
      </c>
      <c r="H1952" s="29" t="str">
        <f>IF(D1952="","",VLOOKUP(D1952,'Műszaki adattábla'!F:P,11,0))</f>
        <v/>
      </c>
      <c r="I1952" s="30"/>
      <c r="J1952" s="30"/>
      <c r="K1952" s="31" t="str">
        <f>IF(D1952="","",ROUND(((F1952*I1952*'Műszaki adattábla'!$C$7/'Műszaki adattábla'!$C$8)+(G1952*I1952)+(H1952*I1952))/12*'Műszaki adattábla'!T1943,0))</f>
        <v/>
      </c>
      <c r="L1952" s="32" t="str">
        <f t="shared" si="69"/>
        <v/>
      </c>
    </row>
    <row r="1953" spans="2:12" ht="14.4" thickBot="1" x14ac:dyDescent="0.3">
      <c r="B1953" s="28" t="str">
        <f t="shared" si="68"/>
        <v/>
      </c>
      <c r="C1953" s="167" t="str">
        <f>IF(D1953="","",VLOOKUP(D1953,'Műszaki adattábla'!F:G,2,0))</f>
        <v/>
      </c>
      <c r="D1953" s="168" t="str">
        <f>IF('Műszaki adattábla'!F1944="","",'Műszaki adattábla'!F1944)</f>
        <v/>
      </c>
      <c r="E1953" s="169" t="str">
        <f>IF(D1953="","",VLOOKUP(D1953,'Műszaki adattábla'!F:R,13,0))</f>
        <v/>
      </c>
      <c r="F1953" s="29" t="str">
        <f>IF(D1953="","",VLOOKUP(D1953,'Műszaki adattábla'!F:M,8,0))</f>
        <v/>
      </c>
      <c r="G1953" s="29" t="str">
        <f>IF(D1953="","",IF('Műszaki adattábla'!L1944="20-99",IF('Műszaki adattábla'!O1944="","Nem adott meg lekötött teljesítményt",VLOOKUP(D1953,'Műszaki adattábla'!F:O,10,0)),0))</f>
        <v/>
      </c>
      <c r="H1953" s="29" t="str">
        <f>IF(D1953="","",VLOOKUP(D1953,'Műszaki adattábla'!F:P,11,0))</f>
        <v/>
      </c>
      <c r="I1953" s="30"/>
      <c r="J1953" s="30"/>
      <c r="K1953" s="31" t="str">
        <f>IF(D1953="","",ROUND(((F1953*I1953*'Műszaki adattábla'!$C$7/'Műszaki adattábla'!$C$8)+(G1953*I1953)+(H1953*I1953))/12*'Műszaki adattábla'!T1944,0))</f>
        <v/>
      </c>
      <c r="L1953" s="32" t="str">
        <f t="shared" si="69"/>
        <v/>
      </c>
    </row>
    <row r="1954" spans="2:12" ht="14.4" thickBot="1" x14ac:dyDescent="0.3">
      <c r="B1954" s="28" t="str">
        <f t="shared" si="68"/>
        <v/>
      </c>
      <c r="C1954" s="167" t="str">
        <f>IF(D1954="","",VLOOKUP(D1954,'Műszaki adattábla'!F:G,2,0))</f>
        <v/>
      </c>
      <c r="D1954" s="168" t="str">
        <f>IF('Műszaki adattábla'!F1945="","",'Műszaki adattábla'!F1945)</f>
        <v/>
      </c>
      <c r="E1954" s="169" t="str">
        <f>IF(D1954="","",VLOOKUP(D1954,'Műszaki adattábla'!F:R,13,0))</f>
        <v/>
      </c>
      <c r="F1954" s="29" t="str">
        <f>IF(D1954="","",VLOOKUP(D1954,'Műszaki adattábla'!F:M,8,0))</f>
        <v/>
      </c>
      <c r="G1954" s="29" t="str">
        <f>IF(D1954="","",IF('Műszaki adattábla'!L1945="20-99",IF('Műszaki adattábla'!O1945="","Nem adott meg lekötött teljesítményt",VLOOKUP(D1954,'Műszaki adattábla'!F:O,10,0)),0))</f>
        <v/>
      </c>
      <c r="H1954" s="29" t="str">
        <f>IF(D1954="","",VLOOKUP(D1954,'Műszaki adattábla'!F:P,11,0))</f>
        <v/>
      </c>
      <c r="I1954" s="30"/>
      <c r="J1954" s="30"/>
      <c r="K1954" s="31" t="str">
        <f>IF(D1954="","",ROUND(((F1954*I1954*'Műszaki adattábla'!$C$7/'Műszaki adattábla'!$C$8)+(G1954*I1954)+(H1954*I1954))/12*'Műszaki adattábla'!T1945,0))</f>
        <v/>
      </c>
      <c r="L1954" s="32" t="str">
        <f t="shared" si="69"/>
        <v/>
      </c>
    </row>
    <row r="1955" spans="2:12" ht="14.4" thickBot="1" x14ac:dyDescent="0.3">
      <c r="B1955" s="28" t="str">
        <f t="shared" si="68"/>
        <v/>
      </c>
      <c r="C1955" s="167" t="str">
        <f>IF(D1955="","",VLOOKUP(D1955,'Műszaki adattábla'!F:G,2,0))</f>
        <v/>
      </c>
      <c r="D1955" s="168" t="str">
        <f>IF('Műszaki adattábla'!F1946="","",'Műszaki adattábla'!F1946)</f>
        <v/>
      </c>
      <c r="E1955" s="169" t="str">
        <f>IF(D1955="","",VLOOKUP(D1955,'Műszaki adattábla'!F:R,13,0))</f>
        <v/>
      </c>
      <c r="F1955" s="29" t="str">
        <f>IF(D1955="","",VLOOKUP(D1955,'Műszaki adattábla'!F:M,8,0))</f>
        <v/>
      </c>
      <c r="G1955" s="29" t="str">
        <f>IF(D1955="","",IF('Műszaki adattábla'!L1946="20-99",IF('Műszaki adattábla'!O1946="","Nem adott meg lekötött teljesítményt",VLOOKUP(D1955,'Műszaki adattábla'!F:O,10,0)),0))</f>
        <v/>
      </c>
      <c r="H1955" s="29" t="str">
        <f>IF(D1955="","",VLOOKUP(D1955,'Műszaki adattábla'!F:P,11,0))</f>
        <v/>
      </c>
      <c r="I1955" s="30"/>
      <c r="J1955" s="30"/>
      <c r="K1955" s="31" t="str">
        <f>IF(D1955="","",ROUND(((F1955*I1955*'Műszaki adattábla'!$C$7/'Műszaki adattábla'!$C$8)+(G1955*I1955)+(H1955*I1955))/12*'Műszaki adattábla'!T1946,0))</f>
        <v/>
      </c>
      <c r="L1955" s="32" t="str">
        <f t="shared" si="69"/>
        <v/>
      </c>
    </row>
    <row r="1956" spans="2:12" ht="14.4" thickBot="1" x14ac:dyDescent="0.3">
      <c r="B1956" s="28" t="str">
        <f t="shared" si="68"/>
        <v/>
      </c>
      <c r="C1956" s="167" t="str">
        <f>IF(D1956="","",VLOOKUP(D1956,'Műszaki adattábla'!F:G,2,0))</f>
        <v/>
      </c>
      <c r="D1956" s="168" t="str">
        <f>IF('Műszaki adattábla'!F1947="","",'Műszaki adattábla'!F1947)</f>
        <v/>
      </c>
      <c r="E1956" s="169" t="str">
        <f>IF(D1956="","",VLOOKUP(D1956,'Műszaki adattábla'!F:R,13,0))</f>
        <v/>
      </c>
      <c r="F1956" s="29" t="str">
        <f>IF(D1956="","",VLOOKUP(D1956,'Műszaki adattábla'!F:M,8,0))</f>
        <v/>
      </c>
      <c r="G1956" s="29" t="str">
        <f>IF(D1956="","",IF('Műszaki adattábla'!L1947="20-99",IF('Műszaki adattábla'!O1947="","Nem adott meg lekötött teljesítményt",VLOOKUP(D1956,'Műszaki adattábla'!F:O,10,0)),0))</f>
        <v/>
      </c>
      <c r="H1956" s="29" t="str">
        <f>IF(D1956="","",VLOOKUP(D1956,'Műszaki adattábla'!F:P,11,0))</f>
        <v/>
      </c>
      <c r="I1956" s="30"/>
      <c r="J1956" s="30"/>
      <c r="K1956" s="31" t="str">
        <f>IF(D1956="","",ROUND(((F1956*I1956*'Műszaki adattábla'!$C$7/'Műszaki adattábla'!$C$8)+(G1956*I1956)+(H1956*I1956))/12*'Műszaki adattábla'!T1947,0))</f>
        <v/>
      </c>
      <c r="L1956" s="32" t="str">
        <f t="shared" si="69"/>
        <v/>
      </c>
    </row>
    <row r="1957" spans="2:12" ht="14.4" thickBot="1" x14ac:dyDescent="0.3">
      <c r="B1957" s="28" t="str">
        <f t="shared" si="68"/>
        <v/>
      </c>
      <c r="C1957" s="167" t="str">
        <f>IF(D1957="","",VLOOKUP(D1957,'Műszaki adattábla'!F:G,2,0))</f>
        <v/>
      </c>
      <c r="D1957" s="168" t="str">
        <f>IF('Műszaki adattábla'!F1948="","",'Műszaki adattábla'!F1948)</f>
        <v/>
      </c>
      <c r="E1957" s="169" t="str">
        <f>IF(D1957="","",VLOOKUP(D1957,'Műszaki adattábla'!F:R,13,0))</f>
        <v/>
      </c>
      <c r="F1957" s="29" t="str">
        <f>IF(D1957="","",VLOOKUP(D1957,'Műszaki adattábla'!F:M,8,0))</f>
        <v/>
      </c>
      <c r="G1957" s="29" t="str">
        <f>IF(D1957="","",IF('Műszaki adattábla'!L1948="20-99",IF('Műszaki adattábla'!O1948="","Nem adott meg lekötött teljesítményt",VLOOKUP(D1957,'Műszaki adattábla'!F:O,10,0)),0))</f>
        <v/>
      </c>
      <c r="H1957" s="29" t="str">
        <f>IF(D1957="","",VLOOKUP(D1957,'Műszaki adattábla'!F:P,11,0))</f>
        <v/>
      </c>
      <c r="I1957" s="30"/>
      <c r="J1957" s="30"/>
      <c r="K1957" s="31" t="str">
        <f>IF(D1957="","",ROUND(((F1957*I1957*'Műszaki adattábla'!$C$7/'Műszaki adattábla'!$C$8)+(G1957*I1957)+(H1957*I1957))/12*'Műszaki adattábla'!T1948,0))</f>
        <v/>
      </c>
      <c r="L1957" s="32" t="str">
        <f t="shared" si="69"/>
        <v/>
      </c>
    </row>
    <row r="1958" spans="2:12" ht="14.4" thickBot="1" x14ac:dyDescent="0.3">
      <c r="B1958" s="28" t="str">
        <f t="shared" si="68"/>
        <v/>
      </c>
      <c r="C1958" s="167" t="str">
        <f>IF(D1958="","",VLOOKUP(D1958,'Műszaki adattábla'!F:G,2,0))</f>
        <v/>
      </c>
      <c r="D1958" s="168" t="str">
        <f>IF('Műszaki adattábla'!F1949="","",'Műszaki adattábla'!F1949)</f>
        <v/>
      </c>
      <c r="E1958" s="169" t="str">
        <f>IF(D1958="","",VLOOKUP(D1958,'Műszaki adattábla'!F:R,13,0))</f>
        <v/>
      </c>
      <c r="F1958" s="29" t="str">
        <f>IF(D1958="","",VLOOKUP(D1958,'Műszaki adattábla'!F:M,8,0))</f>
        <v/>
      </c>
      <c r="G1958" s="29" t="str">
        <f>IF(D1958="","",IF('Műszaki adattábla'!L1949="20-99",IF('Műszaki adattábla'!O1949="","Nem adott meg lekötött teljesítményt",VLOOKUP(D1958,'Műszaki adattábla'!F:O,10,0)),0))</f>
        <v/>
      </c>
      <c r="H1958" s="29" t="str">
        <f>IF(D1958="","",VLOOKUP(D1958,'Műszaki adattábla'!F:P,11,0))</f>
        <v/>
      </c>
      <c r="I1958" s="30"/>
      <c r="J1958" s="30"/>
      <c r="K1958" s="31" t="str">
        <f>IF(D1958="","",ROUND(((F1958*I1958*'Műszaki adattábla'!$C$7/'Műszaki adattábla'!$C$8)+(G1958*I1958)+(H1958*I1958))/12*'Műszaki adattábla'!T1949,0))</f>
        <v/>
      </c>
      <c r="L1958" s="32" t="str">
        <f t="shared" si="69"/>
        <v/>
      </c>
    </row>
    <row r="1959" spans="2:12" ht="14.4" thickBot="1" x14ac:dyDescent="0.3">
      <c r="B1959" s="28" t="str">
        <f t="shared" si="68"/>
        <v/>
      </c>
      <c r="C1959" s="167" t="str">
        <f>IF(D1959="","",VLOOKUP(D1959,'Műszaki adattábla'!F:G,2,0))</f>
        <v/>
      </c>
      <c r="D1959" s="168" t="str">
        <f>IF('Műszaki adattábla'!F1950="","",'Műszaki adattábla'!F1950)</f>
        <v/>
      </c>
      <c r="E1959" s="169" t="str">
        <f>IF(D1959="","",VLOOKUP(D1959,'Műszaki adattábla'!F:R,13,0))</f>
        <v/>
      </c>
      <c r="F1959" s="29" t="str">
        <f>IF(D1959="","",VLOOKUP(D1959,'Műszaki adattábla'!F:M,8,0))</f>
        <v/>
      </c>
      <c r="G1959" s="29" t="str">
        <f>IF(D1959="","",IF('Műszaki adattábla'!L1950="20-99",IF('Műszaki adattábla'!O1950="","Nem adott meg lekötött teljesítményt",VLOOKUP(D1959,'Műszaki adattábla'!F:O,10,0)),0))</f>
        <v/>
      </c>
      <c r="H1959" s="29" t="str">
        <f>IF(D1959="","",VLOOKUP(D1959,'Műszaki adattábla'!F:P,11,0))</f>
        <v/>
      </c>
      <c r="I1959" s="30"/>
      <c r="J1959" s="30"/>
      <c r="K1959" s="31" t="str">
        <f>IF(D1959="","",ROUND(((F1959*I1959*'Műszaki adattábla'!$C$7/'Műszaki adattábla'!$C$8)+(G1959*I1959)+(H1959*I1959))/12*'Műszaki adattábla'!T1950,0))</f>
        <v/>
      </c>
      <c r="L1959" s="32" t="str">
        <f t="shared" si="69"/>
        <v/>
      </c>
    </row>
    <row r="1960" spans="2:12" ht="14.4" thickBot="1" x14ac:dyDescent="0.3">
      <c r="B1960" s="28" t="str">
        <f t="shared" si="68"/>
        <v/>
      </c>
      <c r="C1960" s="167" t="str">
        <f>IF(D1960="","",VLOOKUP(D1960,'Műszaki adattábla'!F:G,2,0))</f>
        <v/>
      </c>
      <c r="D1960" s="168" t="str">
        <f>IF('Műszaki adattábla'!F1951="","",'Műszaki adattábla'!F1951)</f>
        <v/>
      </c>
      <c r="E1960" s="169" t="str">
        <f>IF(D1960="","",VLOOKUP(D1960,'Műszaki adattábla'!F:R,13,0))</f>
        <v/>
      </c>
      <c r="F1960" s="29" t="str">
        <f>IF(D1960="","",VLOOKUP(D1960,'Műszaki adattábla'!F:M,8,0))</f>
        <v/>
      </c>
      <c r="G1960" s="29" t="str">
        <f>IF(D1960="","",IF('Műszaki adattábla'!L1951="20-99",IF('Műszaki adattábla'!O1951="","Nem adott meg lekötött teljesítményt",VLOOKUP(D1960,'Műszaki adattábla'!F:O,10,0)),0))</f>
        <v/>
      </c>
      <c r="H1960" s="29" t="str">
        <f>IF(D1960="","",VLOOKUP(D1960,'Műszaki adattábla'!F:P,11,0))</f>
        <v/>
      </c>
      <c r="I1960" s="30"/>
      <c r="J1960" s="30"/>
      <c r="K1960" s="31" t="str">
        <f>IF(D1960="","",ROUND(((F1960*I1960*'Műszaki adattábla'!$C$7/'Műszaki adattábla'!$C$8)+(G1960*I1960)+(H1960*I1960))/12*'Műszaki adattábla'!T1951,0))</f>
        <v/>
      </c>
      <c r="L1960" s="32" t="str">
        <f t="shared" si="69"/>
        <v/>
      </c>
    </row>
    <row r="1961" spans="2:12" ht="14.4" thickBot="1" x14ac:dyDescent="0.3">
      <c r="B1961" s="28" t="str">
        <f t="shared" si="68"/>
        <v/>
      </c>
      <c r="C1961" s="167" t="str">
        <f>IF(D1961="","",VLOOKUP(D1961,'Műszaki adattábla'!F:G,2,0))</f>
        <v/>
      </c>
      <c r="D1961" s="168" t="str">
        <f>IF('Műszaki adattábla'!F1952="","",'Műszaki adattábla'!F1952)</f>
        <v/>
      </c>
      <c r="E1961" s="169" t="str">
        <f>IF(D1961="","",VLOOKUP(D1961,'Műszaki adattábla'!F:R,13,0))</f>
        <v/>
      </c>
      <c r="F1961" s="29" t="str">
        <f>IF(D1961="","",VLOOKUP(D1961,'Műszaki adattábla'!F:M,8,0))</f>
        <v/>
      </c>
      <c r="G1961" s="29" t="str">
        <f>IF(D1961="","",IF('Műszaki adattábla'!L1952="20-99",IF('Műszaki adattábla'!O1952="","Nem adott meg lekötött teljesítményt",VLOOKUP(D1961,'Műszaki adattábla'!F:O,10,0)),0))</f>
        <v/>
      </c>
      <c r="H1961" s="29" t="str">
        <f>IF(D1961="","",VLOOKUP(D1961,'Műszaki adattábla'!F:P,11,0))</f>
        <v/>
      </c>
      <c r="I1961" s="30"/>
      <c r="J1961" s="30"/>
      <c r="K1961" s="31" t="str">
        <f>IF(D1961="","",ROUND(((F1961*I1961*'Műszaki adattábla'!$C$7/'Műszaki adattábla'!$C$8)+(G1961*I1961)+(H1961*I1961))/12*'Műszaki adattábla'!T1952,0))</f>
        <v/>
      </c>
      <c r="L1961" s="32" t="str">
        <f t="shared" si="69"/>
        <v/>
      </c>
    </row>
    <row r="1962" spans="2:12" ht="14.4" thickBot="1" x14ac:dyDescent="0.3">
      <c r="B1962" s="28" t="str">
        <f t="shared" si="68"/>
        <v/>
      </c>
      <c r="C1962" s="167" t="str">
        <f>IF(D1962="","",VLOOKUP(D1962,'Műszaki adattábla'!F:G,2,0))</f>
        <v/>
      </c>
      <c r="D1962" s="168" t="str">
        <f>IF('Műszaki adattábla'!F1953="","",'Műszaki adattábla'!F1953)</f>
        <v/>
      </c>
      <c r="E1962" s="169" t="str">
        <f>IF(D1962="","",VLOOKUP(D1962,'Műszaki adattábla'!F:R,13,0))</f>
        <v/>
      </c>
      <c r="F1962" s="29" t="str">
        <f>IF(D1962="","",VLOOKUP(D1962,'Műszaki adattábla'!F:M,8,0))</f>
        <v/>
      </c>
      <c r="G1962" s="29" t="str">
        <f>IF(D1962="","",IF('Műszaki adattábla'!L1953="20-99",IF('Műszaki adattábla'!O1953="","Nem adott meg lekötött teljesítményt",VLOOKUP(D1962,'Műszaki adattábla'!F:O,10,0)),0))</f>
        <v/>
      </c>
      <c r="H1962" s="29" t="str">
        <f>IF(D1962="","",VLOOKUP(D1962,'Műszaki adattábla'!F:P,11,0))</f>
        <v/>
      </c>
      <c r="I1962" s="30"/>
      <c r="J1962" s="30"/>
      <c r="K1962" s="31" t="str">
        <f>IF(D1962="","",ROUND(((F1962*I1962*'Műszaki adattábla'!$C$7/'Műszaki adattábla'!$C$8)+(G1962*I1962)+(H1962*I1962))/12*'Műszaki adattábla'!T1953,0))</f>
        <v/>
      </c>
      <c r="L1962" s="32" t="str">
        <f t="shared" si="69"/>
        <v/>
      </c>
    </row>
    <row r="1963" spans="2:12" ht="14.4" thickBot="1" x14ac:dyDescent="0.3">
      <c r="B1963" s="28" t="str">
        <f t="shared" si="68"/>
        <v/>
      </c>
      <c r="C1963" s="167" t="str">
        <f>IF(D1963="","",VLOOKUP(D1963,'Műszaki adattábla'!F:G,2,0))</f>
        <v/>
      </c>
      <c r="D1963" s="168" t="str">
        <f>IF('Műszaki adattábla'!F1954="","",'Műszaki adattábla'!F1954)</f>
        <v/>
      </c>
      <c r="E1963" s="169" t="str">
        <f>IF(D1963="","",VLOOKUP(D1963,'Műszaki adattábla'!F:R,13,0))</f>
        <v/>
      </c>
      <c r="F1963" s="29" t="str">
        <f>IF(D1963="","",VLOOKUP(D1963,'Műszaki adattábla'!F:M,8,0))</f>
        <v/>
      </c>
      <c r="G1963" s="29" t="str">
        <f>IF(D1963="","",IF('Műszaki adattábla'!L1954="20-99",IF('Műszaki adattábla'!O1954="","Nem adott meg lekötött teljesítményt",VLOOKUP(D1963,'Műszaki adattábla'!F:O,10,0)),0))</f>
        <v/>
      </c>
      <c r="H1963" s="29" t="str">
        <f>IF(D1963="","",VLOOKUP(D1963,'Műszaki adattábla'!F:P,11,0))</f>
        <v/>
      </c>
      <c r="I1963" s="30"/>
      <c r="J1963" s="30"/>
      <c r="K1963" s="31" t="str">
        <f>IF(D1963="","",ROUND(((F1963*I1963*'Műszaki adattábla'!$C$7/'Műszaki adattábla'!$C$8)+(G1963*I1963)+(H1963*I1963))/12*'Műszaki adattábla'!T1954,0))</f>
        <v/>
      </c>
      <c r="L1963" s="32" t="str">
        <f t="shared" si="69"/>
        <v/>
      </c>
    </row>
    <row r="1964" spans="2:12" ht="14.4" thickBot="1" x14ac:dyDescent="0.3">
      <c r="B1964" s="28" t="str">
        <f t="shared" si="68"/>
        <v/>
      </c>
      <c r="C1964" s="167" t="str">
        <f>IF(D1964="","",VLOOKUP(D1964,'Műszaki adattábla'!F:G,2,0))</f>
        <v/>
      </c>
      <c r="D1964" s="168" t="str">
        <f>IF('Műszaki adattábla'!F1955="","",'Műszaki adattábla'!F1955)</f>
        <v/>
      </c>
      <c r="E1964" s="169" t="str">
        <f>IF(D1964="","",VLOOKUP(D1964,'Műszaki adattábla'!F:R,13,0))</f>
        <v/>
      </c>
      <c r="F1964" s="29" t="str">
        <f>IF(D1964="","",VLOOKUP(D1964,'Műszaki adattábla'!F:M,8,0))</f>
        <v/>
      </c>
      <c r="G1964" s="29" t="str">
        <f>IF(D1964="","",IF('Műszaki adattábla'!L1955="20-99",IF('Műszaki adattábla'!O1955="","Nem adott meg lekötött teljesítményt",VLOOKUP(D1964,'Műszaki adattábla'!F:O,10,0)),0))</f>
        <v/>
      </c>
      <c r="H1964" s="29" t="str">
        <f>IF(D1964="","",VLOOKUP(D1964,'Műszaki adattábla'!F:P,11,0))</f>
        <v/>
      </c>
      <c r="I1964" s="30"/>
      <c r="J1964" s="30"/>
      <c r="K1964" s="31" t="str">
        <f>IF(D1964="","",ROUND(((F1964*I1964*'Műszaki adattábla'!$C$7/'Műszaki adattábla'!$C$8)+(G1964*I1964)+(H1964*I1964))/12*'Műszaki adattábla'!T1955,0))</f>
        <v/>
      </c>
      <c r="L1964" s="32" t="str">
        <f t="shared" si="69"/>
        <v/>
      </c>
    </row>
    <row r="1965" spans="2:12" ht="14.4" thickBot="1" x14ac:dyDescent="0.3">
      <c r="B1965" s="28" t="str">
        <f t="shared" si="68"/>
        <v/>
      </c>
      <c r="C1965" s="167" t="str">
        <f>IF(D1965="","",VLOOKUP(D1965,'Műszaki adattábla'!F:G,2,0))</f>
        <v/>
      </c>
      <c r="D1965" s="168" t="str">
        <f>IF('Műszaki adattábla'!F1956="","",'Műszaki adattábla'!F1956)</f>
        <v/>
      </c>
      <c r="E1965" s="169" t="str">
        <f>IF(D1965="","",VLOOKUP(D1965,'Műszaki adattábla'!F:R,13,0))</f>
        <v/>
      </c>
      <c r="F1965" s="29" t="str">
        <f>IF(D1965="","",VLOOKUP(D1965,'Műszaki adattábla'!F:M,8,0))</f>
        <v/>
      </c>
      <c r="G1965" s="29" t="str">
        <f>IF(D1965="","",IF('Műszaki adattábla'!L1956="20-99",IF('Műszaki adattábla'!O1956="","Nem adott meg lekötött teljesítményt",VLOOKUP(D1965,'Műszaki adattábla'!F:O,10,0)),0))</f>
        <v/>
      </c>
      <c r="H1965" s="29" t="str">
        <f>IF(D1965="","",VLOOKUP(D1965,'Műszaki adattábla'!F:P,11,0))</f>
        <v/>
      </c>
      <c r="I1965" s="30"/>
      <c r="J1965" s="30"/>
      <c r="K1965" s="31" t="str">
        <f>IF(D1965="","",ROUND(((F1965*I1965*'Műszaki adattábla'!$C$7/'Műszaki adattábla'!$C$8)+(G1965*I1965)+(H1965*I1965))/12*'Műszaki adattábla'!T1956,0))</f>
        <v/>
      </c>
      <c r="L1965" s="32" t="str">
        <f t="shared" si="69"/>
        <v/>
      </c>
    </row>
    <row r="1966" spans="2:12" ht="14.4" thickBot="1" x14ac:dyDescent="0.3">
      <c r="B1966" s="28" t="str">
        <f t="shared" si="68"/>
        <v/>
      </c>
      <c r="C1966" s="167" t="str">
        <f>IF(D1966="","",VLOOKUP(D1966,'Műszaki adattábla'!F:G,2,0))</f>
        <v/>
      </c>
      <c r="D1966" s="168" t="str">
        <f>IF('Műszaki adattábla'!F1957="","",'Műszaki adattábla'!F1957)</f>
        <v/>
      </c>
      <c r="E1966" s="169" t="str">
        <f>IF(D1966="","",VLOOKUP(D1966,'Műszaki adattábla'!F:R,13,0))</f>
        <v/>
      </c>
      <c r="F1966" s="29" t="str">
        <f>IF(D1966="","",VLOOKUP(D1966,'Műszaki adattábla'!F:M,8,0))</f>
        <v/>
      </c>
      <c r="G1966" s="29" t="str">
        <f>IF(D1966="","",IF('Műszaki adattábla'!L1957="20-99",IF('Műszaki adattábla'!O1957="","Nem adott meg lekötött teljesítményt",VLOOKUP(D1966,'Műszaki adattábla'!F:O,10,0)),0))</f>
        <v/>
      </c>
      <c r="H1966" s="29" t="str">
        <f>IF(D1966="","",VLOOKUP(D1966,'Műszaki adattábla'!F:P,11,0))</f>
        <v/>
      </c>
      <c r="I1966" s="30"/>
      <c r="J1966" s="30"/>
      <c r="K1966" s="31" t="str">
        <f>IF(D1966="","",ROUND(((F1966*I1966*'Műszaki adattábla'!$C$7/'Műszaki adattábla'!$C$8)+(G1966*I1966)+(H1966*I1966))/12*'Műszaki adattábla'!T1957,0))</f>
        <v/>
      </c>
      <c r="L1966" s="32" t="str">
        <f t="shared" si="69"/>
        <v/>
      </c>
    </row>
    <row r="1967" spans="2:12" ht="14.4" thickBot="1" x14ac:dyDescent="0.3">
      <c r="B1967" s="28" t="str">
        <f t="shared" si="68"/>
        <v/>
      </c>
      <c r="C1967" s="167" t="str">
        <f>IF(D1967="","",VLOOKUP(D1967,'Műszaki adattábla'!F:G,2,0))</f>
        <v/>
      </c>
      <c r="D1967" s="168" t="str">
        <f>IF('Műszaki adattábla'!F1958="","",'Műszaki adattábla'!F1958)</f>
        <v/>
      </c>
      <c r="E1967" s="169" t="str">
        <f>IF(D1967="","",VLOOKUP(D1967,'Műszaki adattábla'!F:R,13,0))</f>
        <v/>
      </c>
      <c r="F1967" s="29" t="str">
        <f>IF(D1967="","",VLOOKUP(D1967,'Műszaki adattábla'!F:M,8,0))</f>
        <v/>
      </c>
      <c r="G1967" s="29" t="str">
        <f>IF(D1967="","",IF('Műszaki adattábla'!L1958="20-99",IF('Műszaki adattábla'!O1958="","Nem adott meg lekötött teljesítményt",VLOOKUP(D1967,'Műszaki adattábla'!F:O,10,0)),0))</f>
        <v/>
      </c>
      <c r="H1967" s="29" t="str">
        <f>IF(D1967="","",VLOOKUP(D1967,'Műszaki adattábla'!F:P,11,0))</f>
        <v/>
      </c>
      <c r="I1967" s="30"/>
      <c r="J1967" s="30"/>
      <c r="K1967" s="31" t="str">
        <f>IF(D1967="","",ROUND(((F1967*I1967*'Műszaki adattábla'!$C$7/'Műszaki adattábla'!$C$8)+(G1967*I1967)+(H1967*I1967))/12*'Műszaki adattábla'!T1958,0))</f>
        <v/>
      </c>
      <c r="L1967" s="32" t="str">
        <f t="shared" si="69"/>
        <v/>
      </c>
    </row>
    <row r="1968" spans="2:12" ht="14.4" thickBot="1" x14ac:dyDescent="0.3">
      <c r="B1968" s="28" t="str">
        <f t="shared" si="68"/>
        <v/>
      </c>
      <c r="C1968" s="167" t="str">
        <f>IF(D1968="","",VLOOKUP(D1968,'Műszaki adattábla'!F:G,2,0))</f>
        <v/>
      </c>
      <c r="D1968" s="168" t="str">
        <f>IF('Műszaki adattábla'!F1959="","",'Műszaki adattábla'!F1959)</f>
        <v/>
      </c>
      <c r="E1968" s="169" t="str">
        <f>IF(D1968="","",VLOOKUP(D1968,'Műszaki adattábla'!F:R,13,0))</f>
        <v/>
      </c>
      <c r="F1968" s="29" t="str">
        <f>IF(D1968="","",VLOOKUP(D1968,'Műszaki adattábla'!F:M,8,0))</f>
        <v/>
      </c>
      <c r="G1968" s="29" t="str">
        <f>IF(D1968="","",IF('Műszaki adattábla'!L1959="20-99",IF('Műszaki adattábla'!O1959="","Nem adott meg lekötött teljesítményt",VLOOKUP(D1968,'Műszaki adattábla'!F:O,10,0)),0))</f>
        <v/>
      </c>
      <c r="H1968" s="29" t="str">
        <f>IF(D1968="","",VLOOKUP(D1968,'Műszaki adattábla'!F:P,11,0))</f>
        <v/>
      </c>
      <c r="I1968" s="30"/>
      <c r="J1968" s="30"/>
      <c r="K1968" s="31" t="str">
        <f>IF(D1968="","",ROUND(((F1968*I1968*'Műszaki adattábla'!$C$7/'Műszaki adattábla'!$C$8)+(G1968*I1968)+(H1968*I1968))/12*'Műszaki adattábla'!T1959,0))</f>
        <v/>
      </c>
      <c r="L1968" s="32" t="str">
        <f t="shared" si="69"/>
        <v/>
      </c>
    </row>
    <row r="1969" spans="2:12" ht="14.4" thickBot="1" x14ac:dyDescent="0.3">
      <c r="B1969" s="28" t="str">
        <f t="shared" si="68"/>
        <v/>
      </c>
      <c r="C1969" s="167" t="str">
        <f>IF(D1969="","",VLOOKUP(D1969,'Műszaki adattábla'!F:G,2,0))</f>
        <v/>
      </c>
      <c r="D1969" s="168" t="str">
        <f>IF('Műszaki adattábla'!F1960="","",'Műszaki adattábla'!F1960)</f>
        <v/>
      </c>
      <c r="E1969" s="169" t="str">
        <f>IF(D1969="","",VLOOKUP(D1969,'Műszaki adattábla'!F:R,13,0))</f>
        <v/>
      </c>
      <c r="F1969" s="29" t="str">
        <f>IF(D1969="","",VLOOKUP(D1969,'Műszaki adattábla'!F:M,8,0))</f>
        <v/>
      </c>
      <c r="G1969" s="29" t="str">
        <f>IF(D1969="","",IF('Műszaki adattábla'!L1960="20-99",IF('Műszaki adattábla'!O1960="","Nem adott meg lekötött teljesítményt",VLOOKUP(D1969,'Műszaki adattábla'!F:O,10,0)),0))</f>
        <v/>
      </c>
      <c r="H1969" s="29" t="str">
        <f>IF(D1969="","",VLOOKUP(D1969,'Műszaki adattábla'!F:P,11,0))</f>
        <v/>
      </c>
      <c r="I1969" s="30"/>
      <c r="J1969" s="30"/>
      <c r="K1969" s="31" t="str">
        <f>IF(D1969="","",ROUND(((F1969*I1969*'Műszaki adattábla'!$C$7/'Műszaki adattábla'!$C$8)+(G1969*I1969)+(H1969*I1969))/12*'Műszaki adattábla'!T1960,0))</f>
        <v/>
      </c>
      <c r="L1969" s="32" t="str">
        <f t="shared" si="69"/>
        <v/>
      </c>
    </row>
    <row r="1970" spans="2:12" ht="14.4" thickBot="1" x14ac:dyDescent="0.3">
      <c r="B1970" s="28" t="str">
        <f t="shared" si="68"/>
        <v/>
      </c>
      <c r="C1970" s="167" t="str">
        <f>IF(D1970="","",VLOOKUP(D1970,'Műszaki adattábla'!F:G,2,0))</f>
        <v/>
      </c>
      <c r="D1970" s="168" t="str">
        <f>IF('Műszaki adattábla'!F1961="","",'Műszaki adattábla'!F1961)</f>
        <v/>
      </c>
      <c r="E1970" s="169" t="str">
        <f>IF(D1970="","",VLOOKUP(D1970,'Műszaki adattábla'!F:R,13,0))</f>
        <v/>
      </c>
      <c r="F1970" s="29" t="str">
        <f>IF(D1970="","",VLOOKUP(D1970,'Műszaki adattábla'!F:M,8,0))</f>
        <v/>
      </c>
      <c r="G1970" s="29" t="str">
        <f>IF(D1970="","",IF('Műszaki adattábla'!L1961="20-99",IF('Műszaki adattábla'!O1961="","Nem adott meg lekötött teljesítményt",VLOOKUP(D1970,'Műszaki adattábla'!F:O,10,0)),0))</f>
        <v/>
      </c>
      <c r="H1970" s="29" t="str">
        <f>IF(D1970="","",VLOOKUP(D1970,'Műszaki adattábla'!F:P,11,0))</f>
        <v/>
      </c>
      <c r="I1970" s="30"/>
      <c r="J1970" s="30"/>
      <c r="K1970" s="31" t="str">
        <f>IF(D1970="","",ROUND(((F1970*I1970*'Műszaki adattábla'!$C$7/'Műszaki adattábla'!$C$8)+(G1970*I1970)+(H1970*I1970))/12*'Műszaki adattábla'!T1961,0))</f>
        <v/>
      </c>
      <c r="L1970" s="32" t="str">
        <f t="shared" si="69"/>
        <v/>
      </c>
    </row>
    <row r="1971" spans="2:12" ht="14.4" thickBot="1" x14ac:dyDescent="0.3">
      <c r="B1971" s="28" t="str">
        <f t="shared" si="68"/>
        <v/>
      </c>
      <c r="C1971" s="167" t="str">
        <f>IF(D1971="","",VLOOKUP(D1971,'Műszaki adattábla'!F:G,2,0))</f>
        <v/>
      </c>
      <c r="D1971" s="168" t="str">
        <f>IF('Műszaki adattábla'!F1962="","",'Műszaki adattábla'!F1962)</f>
        <v/>
      </c>
      <c r="E1971" s="169" t="str">
        <f>IF(D1971="","",VLOOKUP(D1971,'Műszaki adattábla'!F:R,13,0))</f>
        <v/>
      </c>
      <c r="F1971" s="29" t="str">
        <f>IF(D1971="","",VLOOKUP(D1971,'Műszaki adattábla'!F:M,8,0))</f>
        <v/>
      </c>
      <c r="G1971" s="29" t="str">
        <f>IF(D1971="","",IF('Műszaki adattábla'!L1962="20-99",IF('Műszaki adattábla'!O1962="","Nem adott meg lekötött teljesítményt",VLOOKUP(D1971,'Műszaki adattábla'!F:O,10,0)),0))</f>
        <v/>
      </c>
      <c r="H1971" s="29" t="str">
        <f>IF(D1971="","",VLOOKUP(D1971,'Műszaki adattábla'!F:P,11,0))</f>
        <v/>
      </c>
      <c r="I1971" s="30"/>
      <c r="J1971" s="30"/>
      <c r="K1971" s="31" t="str">
        <f>IF(D1971="","",ROUND(((F1971*I1971*'Műszaki adattábla'!$C$7/'Műszaki adattábla'!$C$8)+(G1971*I1971)+(H1971*I1971))/12*'Műszaki adattábla'!T1962,0))</f>
        <v/>
      </c>
      <c r="L1971" s="32" t="str">
        <f t="shared" si="69"/>
        <v/>
      </c>
    </row>
    <row r="1972" spans="2:12" ht="14.4" thickBot="1" x14ac:dyDescent="0.3">
      <c r="B1972" s="28" t="str">
        <f t="shared" si="68"/>
        <v/>
      </c>
      <c r="C1972" s="167" t="str">
        <f>IF(D1972="","",VLOOKUP(D1972,'Műszaki adattábla'!F:G,2,0))</f>
        <v/>
      </c>
      <c r="D1972" s="168" t="str">
        <f>IF('Műszaki adattábla'!F1963="","",'Műszaki adattábla'!F1963)</f>
        <v/>
      </c>
      <c r="E1972" s="169" t="str">
        <f>IF(D1972="","",VLOOKUP(D1972,'Műszaki adattábla'!F:R,13,0))</f>
        <v/>
      </c>
      <c r="F1972" s="29" t="str">
        <f>IF(D1972="","",VLOOKUP(D1972,'Műszaki adattábla'!F:M,8,0))</f>
        <v/>
      </c>
      <c r="G1972" s="29" t="str">
        <f>IF(D1972="","",IF('Műszaki adattábla'!L1963="20-99",IF('Műszaki adattábla'!O1963="","Nem adott meg lekötött teljesítményt",VLOOKUP(D1972,'Műszaki adattábla'!F:O,10,0)),0))</f>
        <v/>
      </c>
      <c r="H1972" s="29" t="str">
        <f>IF(D1972="","",VLOOKUP(D1972,'Műszaki adattábla'!F:P,11,0))</f>
        <v/>
      </c>
      <c r="I1972" s="30"/>
      <c r="J1972" s="30"/>
      <c r="K1972" s="31" t="str">
        <f>IF(D1972="","",ROUND(((F1972*I1972*'Műszaki adattábla'!$C$7/'Műszaki adattábla'!$C$8)+(G1972*I1972)+(H1972*I1972))/12*'Műszaki adattábla'!T1963,0))</f>
        <v/>
      </c>
      <c r="L1972" s="32" t="str">
        <f t="shared" si="69"/>
        <v/>
      </c>
    </row>
    <row r="1973" spans="2:12" ht="14.4" thickBot="1" x14ac:dyDescent="0.3">
      <c r="B1973" s="28" t="str">
        <f t="shared" si="68"/>
        <v/>
      </c>
      <c r="C1973" s="167" t="str">
        <f>IF(D1973="","",VLOOKUP(D1973,'Műszaki adattábla'!F:G,2,0))</f>
        <v/>
      </c>
      <c r="D1973" s="168" t="str">
        <f>IF('Műszaki adattábla'!F1964="","",'Műszaki adattábla'!F1964)</f>
        <v/>
      </c>
      <c r="E1973" s="169" t="str">
        <f>IF(D1973="","",VLOOKUP(D1973,'Műszaki adattábla'!F:R,13,0))</f>
        <v/>
      </c>
      <c r="F1973" s="29" t="str">
        <f>IF(D1973="","",VLOOKUP(D1973,'Műszaki adattábla'!F:M,8,0))</f>
        <v/>
      </c>
      <c r="G1973" s="29" t="str">
        <f>IF(D1973="","",IF('Műszaki adattábla'!L1964="20-99",IF('Műszaki adattábla'!O1964="","Nem adott meg lekötött teljesítményt",VLOOKUP(D1973,'Műszaki adattábla'!F:O,10,0)),0))</f>
        <v/>
      </c>
      <c r="H1973" s="29" t="str">
        <f>IF(D1973="","",VLOOKUP(D1973,'Műszaki adattábla'!F:P,11,0))</f>
        <v/>
      </c>
      <c r="I1973" s="30"/>
      <c r="J1973" s="30"/>
      <c r="K1973" s="31" t="str">
        <f>IF(D1973="","",ROUND(((F1973*I1973*'Műszaki adattábla'!$C$7/'Műszaki adattábla'!$C$8)+(G1973*I1973)+(H1973*I1973))/12*'Műszaki adattábla'!T1964,0))</f>
        <v/>
      </c>
      <c r="L1973" s="32" t="str">
        <f t="shared" si="69"/>
        <v/>
      </c>
    </row>
    <row r="1974" spans="2:12" ht="14.4" thickBot="1" x14ac:dyDescent="0.3">
      <c r="B1974" s="28" t="str">
        <f t="shared" si="68"/>
        <v/>
      </c>
      <c r="C1974" s="167" t="str">
        <f>IF(D1974="","",VLOOKUP(D1974,'Műszaki adattábla'!F:G,2,0))</f>
        <v/>
      </c>
      <c r="D1974" s="168" t="str">
        <f>IF('Műszaki adattábla'!F1965="","",'Műszaki adattábla'!F1965)</f>
        <v/>
      </c>
      <c r="E1974" s="169" t="str">
        <f>IF(D1974="","",VLOOKUP(D1974,'Műszaki adattábla'!F:R,13,0))</f>
        <v/>
      </c>
      <c r="F1974" s="29" t="str">
        <f>IF(D1974="","",VLOOKUP(D1974,'Műszaki adattábla'!F:M,8,0))</f>
        <v/>
      </c>
      <c r="G1974" s="29" t="str">
        <f>IF(D1974="","",IF('Műszaki adattábla'!L1965="20-99",IF('Műszaki adattábla'!O1965="","Nem adott meg lekötött teljesítményt",VLOOKUP(D1974,'Műszaki adattábla'!F:O,10,0)),0))</f>
        <v/>
      </c>
      <c r="H1974" s="29" t="str">
        <f>IF(D1974="","",VLOOKUP(D1974,'Műszaki adattábla'!F:P,11,0))</f>
        <v/>
      </c>
      <c r="I1974" s="30"/>
      <c r="J1974" s="30"/>
      <c r="K1974" s="31" t="str">
        <f>IF(D1974="","",ROUND(((F1974*I1974*'Műszaki adattábla'!$C$7/'Műszaki adattábla'!$C$8)+(G1974*I1974)+(H1974*I1974))/12*'Műszaki adattábla'!T1965,0))</f>
        <v/>
      </c>
      <c r="L1974" s="32" t="str">
        <f t="shared" si="69"/>
        <v/>
      </c>
    </row>
    <row r="1975" spans="2:12" ht="14.4" thickBot="1" x14ac:dyDescent="0.3">
      <c r="B1975" s="28" t="str">
        <f t="shared" si="68"/>
        <v/>
      </c>
      <c r="C1975" s="167" t="str">
        <f>IF(D1975="","",VLOOKUP(D1975,'Műszaki adattábla'!F:G,2,0))</f>
        <v/>
      </c>
      <c r="D1975" s="168" t="str">
        <f>IF('Műszaki adattábla'!F1966="","",'Műszaki adattábla'!F1966)</f>
        <v/>
      </c>
      <c r="E1975" s="169" t="str">
        <f>IF(D1975="","",VLOOKUP(D1975,'Műszaki adattábla'!F:R,13,0))</f>
        <v/>
      </c>
      <c r="F1975" s="29" t="str">
        <f>IF(D1975="","",VLOOKUP(D1975,'Műszaki adattábla'!F:M,8,0))</f>
        <v/>
      </c>
      <c r="G1975" s="29" t="str">
        <f>IF(D1975="","",IF('Műszaki adattábla'!L1966="20-99",IF('Műszaki adattábla'!O1966="","Nem adott meg lekötött teljesítményt",VLOOKUP(D1975,'Műszaki adattábla'!F:O,10,0)),0))</f>
        <v/>
      </c>
      <c r="H1975" s="29" t="str">
        <f>IF(D1975="","",VLOOKUP(D1975,'Műszaki adattábla'!F:P,11,0))</f>
        <v/>
      </c>
      <c r="I1975" s="30"/>
      <c r="J1975" s="30"/>
      <c r="K1975" s="31" t="str">
        <f>IF(D1975="","",ROUND(((F1975*I1975*'Műszaki adattábla'!$C$7/'Műszaki adattábla'!$C$8)+(G1975*I1975)+(H1975*I1975))/12*'Műszaki adattábla'!T1966,0))</f>
        <v/>
      </c>
      <c r="L1975" s="32" t="str">
        <f t="shared" si="69"/>
        <v/>
      </c>
    </row>
    <row r="1976" spans="2:12" ht="14.4" thickBot="1" x14ac:dyDescent="0.3">
      <c r="B1976" s="28" t="str">
        <f t="shared" si="68"/>
        <v/>
      </c>
      <c r="C1976" s="167" t="str">
        <f>IF(D1976="","",VLOOKUP(D1976,'Műszaki adattábla'!F:G,2,0))</f>
        <v/>
      </c>
      <c r="D1976" s="168" t="str">
        <f>IF('Műszaki adattábla'!F1967="","",'Műszaki adattábla'!F1967)</f>
        <v/>
      </c>
      <c r="E1976" s="169" t="str">
        <f>IF(D1976="","",VLOOKUP(D1976,'Műszaki adattábla'!F:R,13,0))</f>
        <v/>
      </c>
      <c r="F1976" s="29" t="str">
        <f>IF(D1976="","",VLOOKUP(D1976,'Műszaki adattábla'!F:M,8,0))</f>
        <v/>
      </c>
      <c r="G1976" s="29" t="str">
        <f>IF(D1976="","",IF('Műszaki adattábla'!L1967="20-99",IF('Műszaki adattábla'!O1967="","Nem adott meg lekötött teljesítményt",VLOOKUP(D1976,'Műszaki adattábla'!F:O,10,0)),0))</f>
        <v/>
      </c>
      <c r="H1976" s="29" t="str">
        <f>IF(D1976="","",VLOOKUP(D1976,'Műszaki adattábla'!F:P,11,0))</f>
        <v/>
      </c>
      <c r="I1976" s="30"/>
      <c r="J1976" s="30"/>
      <c r="K1976" s="31" t="str">
        <f>IF(D1976="","",ROUND(((F1976*I1976*'Műszaki adattábla'!$C$7/'Műszaki adattábla'!$C$8)+(G1976*I1976)+(H1976*I1976))/12*'Műszaki adattábla'!T1967,0))</f>
        <v/>
      </c>
      <c r="L1976" s="32" t="str">
        <f t="shared" si="69"/>
        <v/>
      </c>
    </row>
    <row r="1977" spans="2:12" ht="14.4" thickBot="1" x14ac:dyDescent="0.3">
      <c r="B1977" s="28" t="str">
        <f t="shared" si="68"/>
        <v/>
      </c>
      <c r="C1977" s="167" t="str">
        <f>IF(D1977="","",VLOOKUP(D1977,'Műszaki adattábla'!F:G,2,0))</f>
        <v/>
      </c>
      <c r="D1977" s="168" t="str">
        <f>IF('Műszaki adattábla'!F1968="","",'Műszaki adattábla'!F1968)</f>
        <v/>
      </c>
      <c r="E1977" s="169" t="str">
        <f>IF(D1977="","",VLOOKUP(D1977,'Műszaki adattábla'!F:R,13,0))</f>
        <v/>
      </c>
      <c r="F1977" s="29" t="str">
        <f>IF(D1977="","",VLOOKUP(D1977,'Műszaki adattábla'!F:M,8,0))</f>
        <v/>
      </c>
      <c r="G1977" s="29" t="str">
        <f>IF(D1977="","",IF('Műszaki adattábla'!L1968="20-99",IF('Műszaki adattábla'!O1968="","Nem adott meg lekötött teljesítményt",VLOOKUP(D1977,'Műszaki adattábla'!F:O,10,0)),0))</f>
        <v/>
      </c>
      <c r="H1977" s="29" t="str">
        <f>IF(D1977="","",VLOOKUP(D1977,'Műszaki adattábla'!F:P,11,0))</f>
        <v/>
      </c>
      <c r="I1977" s="30"/>
      <c r="J1977" s="30"/>
      <c r="K1977" s="31" t="str">
        <f>IF(D1977="","",ROUND(((F1977*I1977*'Műszaki adattábla'!$C$7/'Műszaki adattábla'!$C$8)+(G1977*I1977)+(H1977*I1977))/12*'Műszaki adattábla'!T1968,0))</f>
        <v/>
      </c>
      <c r="L1977" s="32" t="str">
        <f t="shared" si="69"/>
        <v/>
      </c>
    </row>
    <row r="1978" spans="2:12" ht="14.4" thickBot="1" x14ac:dyDescent="0.3">
      <c r="B1978" s="28" t="str">
        <f t="shared" si="68"/>
        <v/>
      </c>
      <c r="C1978" s="167" t="str">
        <f>IF(D1978="","",VLOOKUP(D1978,'Műszaki adattábla'!F:G,2,0))</f>
        <v/>
      </c>
      <c r="D1978" s="168" t="str">
        <f>IF('Műszaki adattábla'!F1969="","",'Műszaki adattábla'!F1969)</f>
        <v/>
      </c>
      <c r="E1978" s="169" t="str">
        <f>IF(D1978="","",VLOOKUP(D1978,'Műszaki adattábla'!F:R,13,0))</f>
        <v/>
      </c>
      <c r="F1978" s="29" t="str">
        <f>IF(D1978="","",VLOOKUP(D1978,'Műszaki adattábla'!F:M,8,0))</f>
        <v/>
      </c>
      <c r="G1978" s="29" t="str">
        <f>IF(D1978="","",IF('Műszaki adattábla'!L1969="20-99",IF('Műszaki adattábla'!O1969="","Nem adott meg lekötött teljesítményt",VLOOKUP(D1978,'Műszaki adattábla'!F:O,10,0)),0))</f>
        <v/>
      </c>
      <c r="H1978" s="29" t="str">
        <f>IF(D1978="","",VLOOKUP(D1978,'Műszaki adattábla'!F:P,11,0))</f>
        <v/>
      </c>
      <c r="I1978" s="30"/>
      <c r="J1978" s="30"/>
      <c r="K1978" s="31" t="str">
        <f>IF(D1978="","",ROUND(((F1978*I1978*'Műszaki adattábla'!$C$7/'Műszaki adattábla'!$C$8)+(G1978*I1978)+(H1978*I1978))/12*'Műszaki adattábla'!T1969,0))</f>
        <v/>
      </c>
      <c r="L1978" s="32" t="str">
        <f t="shared" si="69"/>
        <v/>
      </c>
    </row>
    <row r="1979" spans="2:12" ht="14.4" thickBot="1" x14ac:dyDescent="0.3">
      <c r="B1979" s="28" t="str">
        <f t="shared" si="68"/>
        <v/>
      </c>
      <c r="C1979" s="167" t="str">
        <f>IF(D1979="","",VLOOKUP(D1979,'Műszaki adattábla'!F:G,2,0))</f>
        <v/>
      </c>
      <c r="D1979" s="168" t="str">
        <f>IF('Műszaki adattábla'!F1970="","",'Műszaki adattábla'!F1970)</f>
        <v/>
      </c>
      <c r="E1979" s="169" t="str">
        <f>IF(D1979="","",VLOOKUP(D1979,'Műszaki adattábla'!F:R,13,0))</f>
        <v/>
      </c>
      <c r="F1979" s="29" t="str">
        <f>IF(D1979="","",VLOOKUP(D1979,'Műszaki adattábla'!F:M,8,0))</f>
        <v/>
      </c>
      <c r="G1979" s="29" t="str">
        <f>IF(D1979="","",IF('Műszaki adattábla'!L1970="20-99",IF('Műszaki adattábla'!O1970="","Nem adott meg lekötött teljesítményt",VLOOKUP(D1979,'Műszaki adattábla'!F:O,10,0)),0))</f>
        <v/>
      </c>
      <c r="H1979" s="29" t="str">
        <f>IF(D1979="","",VLOOKUP(D1979,'Műszaki adattábla'!F:P,11,0))</f>
        <v/>
      </c>
      <c r="I1979" s="30"/>
      <c r="J1979" s="30"/>
      <c r="K1979" s="31" t="str">
        <f>IF(D1979="","",ROUND(((F1979*I1979*'Műszaki adattábla'!$C$7/'Műszaki adattábla'!$C$8)+(G1979*I1979)+(H1979*I1979))/12*'Műszaki adattábla'!T1970,0))</f>
        <v/>
      </c>
      <c r="L1979" s="32" t="str">
        <f t="shared" si="69"/>
        <v/>
      </c>
    </row>
    <row r="1980" spans="2:12" ht="14.4" thickBot="1" x14ac:dyDescent="0.3">
      <c r="B1980" s="28" t="str">
        <f t="shared" si="68"/>
        <v/>
      </c>
      <c r="C1980" s="167" t="str">
        <f>IF(D1980="","",VLOOKUP(D1980,'Műszaki adattábla'!F:G,2,0))</f>
        <v/>
      </c>
      <c r="D1980" s="168" t="str">
        <f>IF('Műszaki adattábla'!F1971="","",'Műszaki adattábla'!F1971)</f>
        <v/>
      </c>
      <c r="E1980" s="169" t="str">
        <f>IF(D1980="","",VLOOKUP(D1980,'Műszaki adattábla'!F:R,13,0))</f>
        <v/>
      </c>
      <c r="F1980" s="29" t="str">
        <f>IF(D1980="","",VLOOKUP(D1980,'Műszaki adattábla'!F:M,8,0))</f>
        <v/>
      </c>
      <c r="G1980" s="29" t="str">
        <f>IF(D1980="","",IF('Műszaki adattábla'!L1971="20-99",IF('Műszaki adattábla'!O1971="","Nem adott meg lekötött teljesítményt",VLOOKUP(D1980,'Műszaki adattábla'!F:O,10,0)),0))</f>
        <v/>
      </c>
      <c r="H1980" s="29" t="str">
        <f>IF(D1980="","",VLOOKUP(D1980,'Műszaki adattábla'!F:P,11,0))</f>
        <v/>
      </c>
      <c r="I1980" s="30"/>
      <c r="J1980" s="30"/>
      <c r="K1980" s="31" t="str">
        <f>IF(D1980="","",ROUND(((F1980*I1980*'Műszaki adattábla'!$C$7/'Műszaki adattábla'!$C$8)+(G1980*I1980)+(H1980*I1980))/12*'Műszaki adattábla'!T1971,0))</f>
        <v/>
      </c>
      <c r="L1980" s="32" t="str">
        <f t="shared" si="69"/>
        <v/>
      </c>
    </row>
    <row r="1981" spans="2:12" ht="14.4" thickBot="1" x14ac:dyDescent="0.3">
      <c r="B1981" s="28" t="str">
        <f t="shared" si="68"/>
        <v/>
      </c>
      <c r="C1981" s="167" t="str">
        <f>IF(D1981="","",VLOOKUP(D1981,'Műszaki adattábla'!F:G,2,0))</f>
        <v/>
      </c>
      <c r="D1981" s="168" t="str">
        <f>IF('Műszaki adattábla'!F1972="","",'Műszaki adattábla'!F1972)</f>
        <v/>
      </c>
      <c r="E1981" s="169" t="str">
        <f>IF(D1981="","",VLOOKUP(D1981,'Műszaki adattábla'!F:R,13,0))</f>
        <v/>
      </c>
      <c r="F1981" s="29" t="str">
        <f>IF(D1981="","",VLOOKUP(D1981,'Műszaki adattábla'!F:M,8,0))</f>
        <v/>
      </c>
      <c r="G1981" s="29" t="str">
        <f>IF(D1981="","",IF('Műszaki adattábla'!L1972="20-99",IF('Műszaki adattábla'!O1972="","Nem adott meg lekötött teljesítményt",VLOOKUP(D1981,'Műszaki adattábla'!F:O,10,0)),0))</f>
        <v/>
      </c>
      <c r="H1981" s="29" t="str">
        <f>IF(D1981="","",VLOOKUP(D1981,'Műszaki adattábla'!F:P,11,0))</f>
        <v/>
      </c>
      <c r="I1981" s="30"/>
      <c r="J1981" s="30"/>
      <c r="K1981" s="31" t="str">
        <f>IF(D1981="","",ROUND(((F1981*I1981*'Műszaki adattábla'!$C$7/'Műszaki adattábla'!$C$8)+(G1981*I1981)+(H1981*I1981))/12*'Műszaki adattábla'!T1972,0))</f>
        <v/>
      </c>
      <c r="L1981" s="32" t="str">
        <f t="shared" si="69"/>
        <v/>
      </c>
    </row>
    <row r="1982" spans="2:12" ht="14.4" thickBot="1" x14ac:dyDescent="0.3">
      <c r="B1982" s="28" t="str">
        <f t="shared" si="68"/>
        <v/>
      </c>
      <c r="C1982" s="167" t="str">
        <f>IF(D1982="","",VLOOKUP(D1982,'Műszaki adattábla'!F:G,2,0))</f>
        <v/>
      </c>
      <c r="D1982" s="168" t="str">
        <f>IF('Műszaki adattábla'!F1973="","",'Műszaki adattábla'!F1973)</f>
        <v/>
      </c>
      <c r="E1982" s="169" t="str">
        <f>IF(D1982="","",VLOOKUP(D1982,'Műszaki adattábla'!F:R,13,0))</f>
        <v/>
      </c>
      <c r="F1982" s="29" t="str">
        <f>IF(D1982="","",VLOOKUP(D1982,'Műszaki adattábla'!F:M,8,0))</f>
        <v/>
      </c>
      <c r="G1982" s="29" t="str">
        <f>IF(D1982="","",IF('Műszaki adattábla'!L1973="20-99",IF('Műszaki adattábla'!O1973="","Nem adott meg lekötött teljesítményt",VLOOKUP(D1982,'Műszaki adattábla'!F:O,10,0)),0))</f>
        <v/>
      </c>
      <c r="H1982" s="29" t="str">
        <f>IF(D1982="","",VLOOKUP(D1982,'Műszaki adattábla'!F:P,11,0))</f>
        <v/>
      </c>
      <c r="I1982" s="30"/>
      <c r="J1982" s="30"/>
      <c r="K1982" s="31" t="str">
        <f>IF(D1982="","",ROUND(((F1982*I1982*'Műszaki adattábla'!$C$7/'Műszaki adattábla'!$C$8)+(G1982*I1982)+(H1982*I1982))/12*'Műszaki adattábla'!T1973,0))</f>
        <v/>
      </c>
      <c r="L1982" s="32" t="str">
        <f t="shared" si="69"/>
        <v/>
      </c>
    </row>
    <row r="1983" spans="2:12" ht="14.4" thickBot="1" x14ac:dyDescent="0.3">
      <c r="B1983" s="28" t="str">
        <f t="shared" si="68"/>
        <v/>
      </c>
      <c r="C1983" s="167" t="str">
        <f>IF(D1983="","",VLOOKUP(D1983,'Műszaki adattábla'!F:G,2,0))</f>
        <v/>
      </c>
      <c r="D1983" s="168" t="str">
        <f>IF('Műszaki adattábla'!F1974="","",'Műszaki adattábla'!F1974)</f>
        <v/>
      </c>
      <c r="E1983" s="169" t="str">
        <f>IF(D1983="","",VLOOKUP(D1983,'Műszaki adattábla'!F:R,13,0))</f>
        <v/>
      </c>
      <c r="F1983" s="29" t="str">
        <f>IF(D1983="","",VLOOKUP(D1983,'Műszaki adattábla'!F:M,8,0))</f>
        <v/>
      </c>
      <c r="G1983" s="29" t="str">
        <f>IF(D1983="","",IF('Műszaki adattábla'!L1974="20-99",IF('Műszaki adattábla'!O1974="","Nem adott meg lekötött teljesítményt",VLOOKUP(D1983,'Műszaki adattábla'!F:O,10,0)),0))</f>
        <v/>
      </c>
      <c r="H1983" s="29" t="str">
        <f>IF(D1983="","",VLOOKUP(D1983,'Műszaki adattábla'!F:P,11,0))</f>
        <v/>
      </c>
      <c r="I1983" s="30"/>
      <c r="J1983" s="30"/>
      <c r="K1983" s="31" t="str">
        <f>IF(D1983="","",ROUND(((F1983*I1983*'Műszaki adattábla'!$C$7/'Műszaki adattábla'!$C$8)+(G1983*I1983)+(H1983*I1983))/12*'Műszaki adattábla'!T1974,0))</f>
        <v/>
      </c>
      <c r="L1983" s="32" t="str">
        <f t="shared" si="69"/>
        <v/>
      </c>
    </row>
    <row r="1984" spans="2:12" ht="14.4" thickBot="1" x14ac:dyDescent="0.3">
      <c r="B1984" s="28" t="str">
        <f t="shared" si="68"/>
        <v/>
      </c>
      <c r="C1984" s="167" t="str">
        <f>IF(D1984="","",VLOOKUP(D1984,'Műszaki adattábla'!F:G,2,0))</f>
        <v/>
      </c>
      <c r="D1984" s="168" t="str">
        <f>IF('Műszaki adattábla'!F1975="","",'Műszaki adattábla'!F1975)</f>
        <v/>
      </c>
      <c r="E1984" s="169" t="str">
        <f>IF(D1984="","",VLOOKUP(D1984,'Műszaki adattábla'!F:R,13,0))</f>
        <v/>
      </c>
      <c r="F1984" s="29" t="str">
        <f>IF(D1984="","",VLOOKUP(D1984,'Műszaki adattábla'!F:M,8,0))</f>
        <v/>
      </c>
      <c r="G1984" s="29" t="str">
        <f>IF(D1984="","",IF('Műszaki adattábla'!L1975="20-99",IF('Műszaki adattábla'!O1975="","Nem adott meg lekötött teljesítményt",VLOOKUP(D1984,'Műszaki adattábla'!F:O,10,0)),0))</f>
        <v/>
      </c>
      <c r="H1984" s="29" t="str">
        <f>IF(D1984="","",VLOOKUP(D1984,'Műszaki adattábla'!F:P,11,0))</f>
        <v/>
      </c>
      <c r="I1984" s="30"/>
      <c r="J1984" s="30"/>
      <c r="K1984" s="31" t="str">
        <f>IF(D1984="","",ROUND(((F1984*I1984*'Műszaki adattábla'!$C$7/'Műszaki adattábla'!$C$8)+(G1984*I1984)+(H1984*I1984))/12*'Műszaki adattábla'!T1975,0))</f>
        <v/>
      </c>
      <c r="L1984" s="32" t="str">
        <f t="shared" si="69"/>
        <v/>
      </c>
    </row>
    <row r="1985" spans="2:12" ht="14.4" thickBot="1" x14ac:dyDescent="0.3">
      <c r="B1985" s="28" t="str">
        <f t="shared" si="68"/>
        <v/>
      </c>
      <c r="C1985" s="167" t="str">
        <f>IF(D1985="","",VLOOKUP(D1985,'Műszaki adattábla'!F:G,2,0))</f>
        <v/>
      </c>
      <c r="D1985" s="168" t="str">
        <f>IF('Műszaki adattábla'!F1976="","",'Műszaki adattábla'!F1976)</f>
        <v/>
      </c>
      <c r="E1985" s="169" t="str">
        <f>IF(D1985="","",VLOOKUP(D1985,'Műszaki adattábla'!F:R,13,0))</f>
        <v/>
      </c>
      <c r="F1985" s="29" t="str">
        <f>IF(D1985="","",VLOOKUP(D1985,'Műszaki adattábla'!F:M,8,0))</f>
        <v/>
      </c>
      <c r="G1985" s="29" t="str">
        <f>IF(D1985="","",IF('Műszaki adattábla'!L1976="20-99",IF('Műszaki adattábla'!O1976="","Nem adott meg lekötött teljesítményt",VLOOKUP(D1985,'Műszaki adattábla'!F:O,10,0)),0))</f>
        <v/>
      </c>
      <c r="H1985" s="29" t="str">
        <f>IF(D1985="","",VLOOKUP(D1985,'Műszaki adattábla'!F:P,11,0))</f>
        <v/>
      </c>
      <c r="I1985" s="30"/>
      <c r="J1985" s="30"/>
      <c r="K1985" s="31" t="str">
        <f>IF(D1985="","",ROUND(((F1985*I1985*'Műszaki adattábla'!$C$7/'Műszaki adattábla'!$C$8)+(G1985*I1985)+(H1985*I1985))/12*'Műszaki adattábla'!T1976,0))</f>
        <v/>
      </c>
      <c r="L1985" s="32" t="str">
        <f t="shared" si="69"/>
        <v/>
      </c>
    </row>
    <row r="1986" spans="2:12" ht="14.4" thickBot="1" x14ac:dyDescent="0.3">
      <c r="B1986" s="28" t="str">
        <f t="shared" si="68"/>
        <v/>
      </c>
      <c r="C1986" s="167" t="str">
        <f>IF(D1986="","",VLOOKUP(D1986,'Műszaki adattábla'!F:G,2,0))</f>
        <v/>
      </c>
      <c r="D1986" s="168" t="str">
        <f>IF('Műszaki adattábla'!F1977="","",'Műszaki adattábla'!F1977)</f>
        <v/>
      </c>
      <c r="E1986" s="169" t="str">
        <f>IF(D1986="","",VLOOKUP(D1986,'Műszaki adattábla'!F:R,13,0))</f>
        <v/>
      </c>
      <c r="F1986" s="29" t="str">
        <f>IF(D1986="","",VLOOKUP(D1986,'Műszaki adattábla'!F:M,8,0))</f>
        <v/>
      </c>
      <c r="G1986" s="29" t="str">
        <f>IF(D1986="","",IF('Műszaki adattábla'!L1977="20-99",IF('Műszaki adattábla'!O1977="","Nem adott meg lekötött teljesítményt",VLOOKUP(D1986,'Műszaki adattábla'!F:O,10,0)),0))</f>
        <v/>
      </c>
      <c r="H1986" s="29" t="str">
        <f>IF(D1986="","",VLOOKUP(D1986,'Műszaki adattábla'!F:P,11,0))</f>
        <v/>
      </c>
      <c r="I1986" s="30"/>
      <c r="J1986" s="30"/>
      <c r="K1986" s="31" t="str">
        <f>IF(D1986="","",ROUND(((F1986*I1986*'Műszaki adattábla'!$C$7/'Műszaki adattábla'!$C$8)+(G1986*I1986)+(H1986*I1986))/12*'Műszaki adattábla'!T1977,0))</f>
        <v/>
      </c>
      <c r="L1986" s="32" t="str">
        <f t="shared" si="69"/>
        <v/>
      </c>
    </row>
    <row r="1987" spans="2:12" ht="14.4" thickBot="1" x14ac:dyDescent="0.3">
      <c r="B1987" s="28" t="str">
        <f t="shared" si="68"/>
        <v/>
      </c>
      <c r="C1987" s="167" t="str">
        <f>IF(D1987="","",VLOOKUP(D1987,'Műszaki adattábla'!F:G,2,0))</f>
        <v/>
      </c>
      <c r="D1987" s="168" t="str">
        <f>IF('Műszaki adattábla'!F1978="","",'Műszaki adattábla'!F1978)</f>
        <v/>
      </c>
      <c r="E1987" s="169" t="str">
        <f>IF(D1987="","",VLOOKUP(D1987,'Műszaki adattábla'!F:R,13,0))</f>
        <v/>
      </c>
      <c r="F1987" s="29" t="str">
        <f>IF(D1987="","",VLOOKUP(D1987,'Műszaki adattábla'!F:M,8,0))</f>
        <v/>
      </c>
      <c r="G1987" s="29" t="str">
        <f>IF(D1987="","",IF('Műszaki adattábla'!L1978="20-99",IF('Műszaki adattábla'!O1978="","Nem adott meg lekötött teljesítményt",VLOOKUP(D1987,'Műszaki adattábla'!F:O,10,0)),0))</f>
        <v/>
      </c>
      <c r="H1987" s="29" t="str">
        <f>IF(D1987="","",VLOOKUP(D1987,'Műszaki adattábla'!F:P,11,0))</f>
        <v/>
      </c>
      <c r="I1987" s="30"/>
      <c r="J1987" s="30"/>
      <c r="K1987" s="31" t="str">
        <f>IF(D1987="","",ROUND(((F1987*I1987*'Műszaki adattábla'!$C$7/'Műszaki adattábla'!$C$8)+(G1987*I1987)+(H1987*I1987))/12*'Műszaki adattábla'!T1978,0))</f>
        <v/>
      </c>
      <c r="L1987" s="32" t="str">
        <f t="shared" si="69"/>
        <v/>
      </c>
    </row>
    <row r="1988" spans="2:12" ht="14.4" thickBot="1" x14ac:dyDescent="0.3">
      <c r="B1988" s="28" t="str">
        <f t="shared" si="68"/>
        <v/>
      </c>
      <c r="C1988" s="167" t="str">
        <f>IF(D1988="","",VLOOKUP(D1988,'Műszaki adattábla'!F:G,2,0))</f>
        <v/>
      </c>
      <c r="D1988" s="168" t="str">
        <f>IF('Műszaki adattábla'!F1979="","",'Műszaki adattábla'!F1979)</f>
        <v/>
      </c>
      <c r="E1988" s="169" t="str">
        <f>IF(D1988="","",VLOOKUP(D1988,'Műszaki adattábla'!F:R,13,0))</f>
        <v/>
      </c>
      <c r="F1988" s="29" t="str">
        <f>IF(D1988="","",VLOOKUP(D1988,'Műszaki adattábla'!F:M,8,0))</f>
        <v/>
      </c>
      <c r="G1988" s="29" t="str">
        <f>IF(D1988="","",IF('Műszaki adattábla'!L1979="20-99",IF('Műszaki adattábla'!O1979="","Nem adott meg lekötött teljesítményt",VLOOKUP(D1988,'Műszaki adattábla'!F:O,10,0)),0))</f>
        <v/>
      </c>
      <c r="H1988" s="29" t="str">
        <f>IF(D1988="","",VLOOKUP(D1988,'Műszaki adattábla'!F:P,11,0))</f>
        <v/>
      </c>
      <c r="I1988" s="30"/>
      <c r="J1988" s="30"/>
      <c r="K1988" s="31" t="str">
        <f>IF(D1988="","",ROUND(((F1988*I1988*'Műszaki adattábla'!$C$7/'Műszaki adattábla'!$C$8)+(G1988*I1988)+(H1988*I1988))/12*'Műszaki adattábla'!T1979,0))</f>
        <v/>
      </c>
      <c r="L1988" s="32" t="str">
        <f t="shared" si="69"/>
        <v/>
      </c>
    </row>
    <row r="1989" spans="2:12" ht="14.4" thickBot="1" x14ac:dyDescent="0.3">
      <c r="B1989" s="28" t="str">
        <f t="shared" si="68"/>
        <v/>
      </c>
      <c r="C1989" s="167" t="str">
        <f>IF(D1989="","",VLOOKUP(D1989,'Műszaki adattábla'!F:G,2,0))</f>
        <v/>
      </c>
      <c r="D1989" s="168" t="str">
        <f>IF('Műszaki adattábla'!F1980="","",'Műszaki adattábla'!F1980)</f>
        <v/>
      </c>
      <c r="E1989" s="169" t="str">
        <f>IF(D1989="","",VLOOKUP(D1989,'Műszaki adattábla'!F:R,13,0))</f>
        <v/>
      </c>
      <c r="F1989" s="29" t="str">
        <f>IF(D1989="","",VLOOKUP(D1989,'Műszaki adattábla'!F:M,8,0))</f>
        <v/>
      </c>
      <c r="G1989" s="29" t="str">
        <f>IF(D1989="","",IF('Műszaki adattábla'!L1980="20-99",IF('Műszaki adattábla'!O1980="","Nem adott meg lekötött teljesítményt",VLOOKUP(D1989,'Műszaki adattábla'!F:O,10,0)),0))</f>
        <v/>
      </c>
      <c r="H1989" s="29" t="str">
        <f>IF(D1989="","",VLOOKUP(D1989,'Műszaki adattábla'!F:P,11,0))</f>
        <v/>
      </c>
      <c r="I1989" s="30"/>
      <c r="J1989" s="30"/>
      <c r="K1989" s="31" t="str">
        <f>IF(D1989="","",ROUND(((F1989*I1989*'Műszaki adattábla'!$C$7/'Műszaki adattábla'!$C$8)+(G1989*I1989)+(H1989*I1989))/12*'Műszaki adattábla'!T1980,0))</f>
        <v/>
      </c>
      <c r="L1989" s="32" t="str">
        <f t="shared" si="69"/>
        <v/>
      </c>
    </row>
    <row r="1990" spans="2:12" ht="14.4" thickBot="1" x14ac:dyDescent="0.3">
      <c r="B1990" s="28" t="str">
        <f t="shared" si="68"/>
        <v/>
      </c>
      <c r="C1990" s="167" t="str">
        <f>IF(D1990="","",VLOOKUP(D1990,'Műszaki adattábla'!F:G,2,0))</f>
        <v/>
      </c>
      <c r="D1990" s="168" t="str">
        <f>IF('Műszaki adattábla'!F1981="","",'Műszaki adattábla'!F1981)</f>
        <v/>
      </c>
      <c r="E1990" s="169" t="str">
        <f>IF(D1990="","",VLOOKUP(D1990,'Műszaki adattábla'!F:R,13,0))</f>
        <v/>
      </c>
      <c r="F1990" s="29" t="str">
        <f>IF(D1990="","",VLOOKUP(D1990,'Műszaki adattábla'!F:M,8,0))</f>
        <v/>
      </c>
      <c r="G1990" s="29" t="str">
        <f>IF(D1990="","",IF('Műszaki adattábla'!L1981="20-99",IF('Műszaki adattábla'!O1981="","Nem adott meg lekötött teljesítményt",VLOOKUP(D1990,'Műszaki adattábla'!F:O,10,0)),0))</f>
        <v/>
      </c>
      <c r="H1990" s="29" t="str">
        <f>IF(D1990="","",VLOOKUP(D1990,'Műszaki adattábla'!F:P,11,0))</f>
        <v/>
      </c>
      <c r="I1990" s="30"/>
      <c r="J1990" s="30"/>
      <c r="K1990" s="31" t="str">
        <f>IF(D1990="","",ROUND(((F1990*I1990*'Műszaki adattábla'!$C$7/'Műszaki adattábla'!$C$8)+(G1990*I1990)+(H1990*I1990))/12*'Műszaki adattábla'!T1981,0))</f>
        <v/>
      </c>
      <c r="L1990" s="32" t="str">
        <f t="shared" si="69"/>
        <v/>
      </c>
    </row>
    <row r="1991" spans="2:12" ht="14.4" thickBot="1" x14ac:dyDescent="0.3">
      <c r="B1991" s="28" t="str">
        <f t="shared" si="68"/>
        <v/>
      </c>
      <c r="C1991" s="167" t="str">
        <f>IF(D1991="","",VLOOKUP(D1991,'Műszaki adattábla'!F:G,2,0))</f>
        <v/>
      </c>
      <c r="D1991" s="168" t="str">
        <f>IF('Műszaki adattábla'!F1982="","",'Műszaki adattábla'!F1982)</f>
        <v/>
      </c>
      <c r="E1991" s="169" t="str">
        <f>IF(D1991="","",VLOOKUP(D1991,'Műszaki adattábla'!F:R,13,0))</f>
        <v/>
      </c>
      <c r="F1991" s="29" t="str">
        <f>IF(D1991="","",VLOOKUP(D1991,'Műszaki adattábla'!F:M,8,0))</f>
        <v/>
      </c>
      <c r="G1991" s="29" t="str">
        <f>IF(D1991="","",IF('Műszaki adattábla'!L1982="20-99",IF('Műszaki adattábla'!O1982="","Nem adott meg lekötött teljesítményt",VLOOKUP(D1991,'Műszaki adattábla'!F:O,10,0)),0))</f>
        <v/>
      </c>
      <c r="H1991" s="29" t="str">
        <f>IF(D1991="","",VLOOKUP(D1991,'Műszaki adattábla'!F:P,11,0))</f>
        <v/>
      </c>
      <c r="I1991" s="30"/>
      <c r="J1991" s="30"/>
      <c r="K1991" s="31" t="str">
        <f>IF(D1991="","",ROUND(((F1991*I1991*'Műszaki adattábla'!$C$7/'Műszaki adattábla'!$C$8)+(G1991*I1991)+(H1991*I1991))/12*'Műszaki adattábla'!T1982,0))</f>
        <v/>
      </c>
      <c r="L1991" s="32" t="str">
        <f t="shared" si="69"/>
        <v/>
      </c>
    </row>
    <row r="1992" spans="2:12" ht="14.4" thickBot="1" x14ac:dyDescent="0.3">
      <c r="B1992" s="28" t="str">
        <f t="shared" si="68"/>
        <v/>
      </c>
      <c r="C1992" s="167" t="str">
        <f>IF(D1992="","",VLOOKUP(D1992,'Műszaki adattábla'!F:G,2,0))</f>
        <v/>
      </c>
      <c r="D1992" s="168" t="str">
        <f>IF('Műszaki adattábla'!F1983="","",'Műszaki adattábla'!F1983)</f>
        <v/>
      </c>
      <c r="E1992" s="169" t="str">
        <f>IF(D1992="","",VLOOKUP(D1992,'Műszaki adattábla'!F:R,13,0))</f>
        <v/>
      </c>
      <c r="F1992" s="29" t="str">
        <f>IF(D1992="","",VLOOKUP(D1992,'Műszaki adattábla'!F:M,8,0))</f>
        <v/>
      </c>
      <c r="G1992" s="29" t="str">
        <f>IF(D1992="","",IF('Műszaki adattábla'!L1983="20-99",IF('Műszaki adattábla'!O1983="","Nem adott meg lekötött teljesítményt",VLOOKUP(D1992,'Műszaki adattábla'!F:O,10,0)),0))</f>
        <v/>
      </c>
      <c r="H1992" s="29" t="str">
        <f>IF(D1992="","",VLOOKUP(D1992,'Műszaki adattábla'!F:P,11,0))</f>
        <v/>
      </c>
      <c r="I1992" s="30"/>
      <c r="J1992" s="30"/>
      <c r="K1992" s="31" t="str">
        <f>IF(D1992="","",ROUND(((F1992*I1992*'Műszaki adattábla'!$C$7/'Műszaki adattábla'!$C$8)+(G1992*I1992)+(H1992*I1992))/12*'Műszaki adattábla'!T1983,0))</f>
        <v/>
      </c>
      <c r="L1992" s="32" t="str">
        <f t="shared" si="69"/>
        <v/>
      </c>
    </row>
    <row r="1993" spans="2:12" ht="14.4" thickBot="1" x14ac:dyDescent="0.3">
      <c r="B1993" s="28" t="str">
        <f t="shared" si="68"/>
        <v/>
      </c>
      <c r="C1993" s="167" t="str">
        <f>IF(D1993="","",VLOOKUP(D1993,'Műszaki adattábla'!F:G,2,0))</f>
        <v/>
      </c>
      <c r="D1993" s="168" t="str">
        <f>IF('Műszaki adattábla'!F1984="","",'Műszaki adattábla'!F1984)</f>
        <v/>
      </c>
      <c r="E1993" s="169" t="str">
        <f>IF(D1993="","",VLOOKUP(D1993,'Műszaki adattábla'!F:R,13,0))</f>
        <v/>
      </c>
      <c r="F1993" s="29" t="str">
        <f>IF(D1993="","",VLOOKUP(D1993,'Műszaki adattábla'!F:M,8,0))</f>
        <v/>
      </c>
      <c r="G1993" s="29" t="str">
        <f>IF(D1993="","",IF('Műszaki adattábla'!L1984="20-99",IF('Műszaki adattábla'!O1984="","Nem adott meg lekötött teljesítményt",VLOOKUP(D1993,'Műszaki adattábla'!F:O,10,0)),0))</f>
        <v/>
      </c>
      <c r="H1993" s="29" t="str">
        <f>IF(D1993="","",VLOOKUP(D1993,'Műszaki adattábla'!F:P,11,0))</f>
        <v/>
      </c>
      <c r="I1993" s="30"/>
      <c r="J1993" s="30"/>
      <c r="K1993" s="31" t="str">
        <f>IF(D1993="","",ROUND(((F1993*I1993*'Műszaki adattábla'!$C$7/'Műszaki adattábla'!$C$8)+(G1993*I1993)+(H1993*I1993))/12*'Műszaki adattábla'!T1984,0))</f>
        <v/>
      </c>
      <c r="L1993" s="32" t="str">
        <f t="shared" si="69"/>
        <v/>
      </c>
    </row>
    <row r="1994" spans="2:12" ht="14.4" thickBot="1" x14ac:dyDescent="0.3">
      <c r="B1994" s="28" t="str">
        <f t="shared" si="68"/>
        <v/>
      </c>
      <c r="C1994" s="167" t="str">
        <f>IF(D1994="","",VLOOKUP(D1994,'Műszaki adattábla'!F:G,2,0))</f>
        <v/>
      </c>
      <c r="D1994" s="168" t="str">
        <f>IF('Műszaki adattábla'!F1985="","",'Műszaki adattábla'!F1985)</f>
        <v/>
      </c>
      <c r="E1994" s="169" t="str">
        <f>IF(D1994="","",VLOOKUP(D1994,'Műszaki adattábla'!F:R,13,0))</f>
        <v/>
      </c>
      <c r="F1994" s="29" t="str">
        <f>IF(D1994="","",VLOOKUP(D1994,'Műszaki adattábla'!F:M,8,0))</f>
        <v/>
      </c>
      <c r="G1994" s="29" t="str">
        <f>IF(D1994="","",IF('Műszaki adattábla'!L1985="20-99",IF('Műszaki adattábla'!O1985="","Nem adott meg lekötött teljesítményt",VLOOKUP(D1994,'Műszaki adattábla'!F:O,10,0)),0))</f>
        <v/>
      </c>
      <c r="H1994" s="29" t="str">
        <f>IF(D1994="","",VLOOKUP(D1994,'Műszaki adattábla'!F:P,11,0))</f>
        <v/>
      </c>
      <c r="I1994" s="30"/>
      <c r="J1994" s="30"/>
      <c r="K1994" s="31" t="str">
        <f>IF(D1994="","",ROUND(((F1994*I1994*'Műszaki adattábla'!$C$7/'Műszaki adattábla'!$C$8)+(G1994*I1994)+(H1994*I1994))/12*'Műszaki adattábla'!T1985,0))</f>
        <v/>
      </c>
      <c r="L1994" s="32" t="str">
        <f t="shared" si="69"/>
        <v/>
      </c>
    </row>
    <row r="1995" spans="2:12" ht="14.4" thickBot="1" x14ac:dyDescent="0.3">
      <c r="B1995" s="28" t="str">
        <f t="shared" si="68"/>
        <v/>
      </c>
      <c r="C1995" s="167" t="str">
        <f>IF(D1995="","",VLOOKUP(D1995,'Műszaki adattábla'!F:G,2,0))</f>
        <v/>
      </c>
      <c r="D1995" s="168" t="str">
        <f>IF('Műszaki adattábla'!F1986="","",'Műszaki adattábla'!F1986)</f>
        <v/>
      </c>
      <c r="E1995" s="169" t="str">
        <f>IF(D1995="","",VLOOKUP(D1995,'Műszaki adattábla'!F:R,13,0))</f>
        <v/>
      </c>
      <c r="F1995" s="29" t="str">
        <f>IF(D1995="","",VLOOKUP(D1995,'Műszaki adattábla'!F:M,8,0))</f>
        <v/>
      </c>
      <c r="G1995" s="29" t="str">
        <f>IF(D1995="","",IF('Műszaki adattábla'!L1986="20-99",IF('Műszaki adattábla'!O1986="","Nem adott meg lekötött teljesítményt",VLOOKUP(D1995,'Műszaki adattábla'!F:O,10,0)),0))</f>
        <v/>
      </c>
      <c r="H1995" s="29" t="str">
        <f>IF(D1995="","",VLOOKUP(D1995,'Műszaki adattábla'!F:P,11,0))</f>
        <v/>
      </c>
      <c r="I1995" s="30"/>
      <c r="J1995" s="30"/>
      <c r="K1995" s="31" t="str">
        <f>IF(D1995="","",ROUND(((F1995*I1995*'Műszaki adattábla'!$C$7/'Műszaki adattábla'!$C$8)+(G1995*I1995)+(H1995*I1995))/12*'Műszaki adattábla'!T1986,0))</f>
        <v/>
      </c>
      <c r="L1995" s="32" t="str">
        <f t="shared" si="69"/>
        <v/>
      </c>
    </row>
    <row r="1996" spans="2:12" ht="14.4" thickBot="1" x14ac:dyDescent="0.3">
      <c r="B1996" s="28" t="str">
        <f t="shared" si="68"/>
        <v/>
      </c>
      <c r="C1996" s="167" t="str">
        <f>IF(D1996="","",VLOOKUP(D1996,'Műszaki adattábla'!F:G,2,0))</f>
        <v/>
      </c>
      <c r="D1996" s="168" t="str">
        <f>IF('Műszaki adattábla'!F1987="","",'Műszaki adattábla'!F1987)</f>
        <v/>
      </c>
      <c r="E1996" s="169" t="str">
        <f>IF(D1996="","",VLOOKUP(D1996,'Műszaki adattábla'!F:R,13,0))</f>
        <v/>
      </c>
      <c r="F1996" s="29" t="str">
        <f>IF(D1996="","",VLOOKUP(D1996,'Műszaki adattábla'!F:M,8,0))</f>
        <v/>
      </c>
      <c r="G1996" s="29" t="str">
        <f>IF(D1996="","",IF('Műszaki adattábla'!L1987="20-99",IF('Műszaki adattábla'!O1987="","Nem adott meg lekötött teljesítményt",VLOOKUP(D1996,'Műszaki adattábla'!F:O,10,0)),0))</f>
        <v/>
      </c>
      <c r="H1996" s="29" t="str">
        <f>IF(D1996="","",VLOOKUP(D1996,'Műszaki adattábla'!F:P,11,0))</f>
        <v/>
      </c>
      <c r="I1996" s="30"/>
      <c r="J1996" s="30"/>
      <c r="K1996" s="31" t="str">
        <f>IF(D1996="","",ROUND(((F1996*I1996*'Műszaki adattábla'!$C$7/'Műszaki adattábla'!$C$8)+(G1996*I1996)+(H1996*I1996))/12*'Műszaki adattábla'!T1987,0))</f>
        <v/>
      </c>
      <c r="L1996" s="32" t="str">
        <f t="shared" si="69"/>
        <v/>
      </c>
    </row>
    <row r="1997" spans="2:12" ht="14.4" thickBot="1" x14ac:dyDescent="0.3">
      <c r="B1997" s="28" t="str">
        <f t="shared" si="68"/>
        <v/>
      </c>
      <c r="C1997" s="167" t="str">
        <f>IF(D1997="","",VLOOKUP(D1997,'Műszaki adattábla'!F:G,2,0))</f>
        <v/>
      </c>
      <c r="D1997" s="168" t="str">
        <f>IF('Műszaki adattábla'!F1988="","",'Műszaki adattábla'!F1988)</f>
        <v/>
      </c>
      <c r="E1997" s="169" t="str">
        <f>IF(D1997="","",VLOOKUP(D1997,'Műszaki adattábla'!F:R,13,0))</f>
        <v/>
      </c>
      <c r="F1997" s="29" t="str">
        <f>IF(D1997="","",VLOOKUP(D1997,'Műszaki adattábla'!F:M,8,0))</f>
        <v/>
      </c>
      <c r="G1997" s="29" t="str">
        <f>IF(D1997="","",IF('Műszaki adattábla'!L1988="20-99",IF('Műszaki adattábla'!O1988="","Nem adott meg lekötött teljesítményt",VLOOKUP(D1997,'Műszaki adattábla'!F:O,10,0)),0))</f>
        <v/>
      </c>
      <c r="H1997" s="29" t="str">
        <f>IF(D1997="","",VLOOKUP(D1997,'Műszaki adattábla'!F:P,11,0))</f>
        <v/>
      </c>
      <c r="I1997" s="30"/>
      <c r="J1997" s="30"/>
      <c r="K1997" s="31" t="str">
        <f>IF(D1997="","",ROUND(((F1997*I1997*'Műszaki adattábla'!$C$7/'Műszaki adattábla'!$C$8)+(G1997*I1997)+(H1997*I1997))/12*'Műszaki adattábla'!T1988,0))</f>
        <v/>
      </c>
      <c r="L1997" s="32" t="str">
        <f t="shared" si="69"/>
        <v/>
      </c>
    </row>
    <row r="1998" spans="2:12" ht="14.4" thickBot="1" x14ac:dyDescent="0.3">
      <c r="B1998" s="28" t="str">
        <f t="shared" si="68"/>
        <v/>
      </c>
      <c r="C1998" s="167" t="str">
        <f>IF(D1998="","",VLOOKUP(D1998,'Műszaki adattábla'!F:G,2,0))</f>
        <v/>
      </c>
      <c r="D1998" s="168" t="str">
        <f>IF('Műszaki adattábla'!F1989="","",'Műszaki adattábla'!F1989)</f>
        <v/>
      </c>
      <c r="E1998" s="169" t="str">
        <f>IF(D1998="","",VLOOKUP(D1998,'Műszaki adattábla'!F:R,13,0))</f>
        <v/>
      </c>
      <c r="F1998" s="29" t="str">
        <f>IF(D1998="","",VLOOKUP(D1998,'Műszaki adattábla'!F:M,8,0))</f>
        <v/>
      </c>
      <c r="G1998" s="29" t="str">
        <f>IF(D1998="","",IF('Műszaki adattábla'!L1989="20-99",IF('Műszaki adattábla'!O1989="","Nem adott meg lekötött teljesítményt",VLOOKUP(D1998,'Műszaki adattábla'!F:O,10,0)),0))</f>
        <v/>
      </c>
      <c r="H1998" s="29" t="str">
        <f>IF(D1998="","",VLOOKUP(D1998,'Műszaki adattábla'!F:P,11,0))</f>
        <v/>
      </c>
      <c r="I1998" s="30"/>
      <c r="J1998" s="30"/>
      <c r="K1998" s="31" t="str">
        <f>IF(D1998="","",ROUND(((F1998*I1998*'Műszaki adattábla'!$C$7/'Műszaki adattábla'!$C$8)+(G1998*I1998)+(H1998*I1998))/12*'Műszaki adattábla'!T1989,0))</f>
        <v/>
      </c>
      <c r="L1998" s="32" t="str">
        <f t="shared" si="69"/>
        <v/>
      </c>
    </row>
    <row r="1999" spans="2:12" ht="14.4" thickBot="1" x14ac:dyDescent="0.3">
      <c r="B1999" s="28" t="str">
        <f t="shared" si="68"/>
        <v/>
      </c>
      <c r="C1999" s="167" t="str">
        <f>IF(D1999="","",VLOOKUP(D1999,'Műszaki adattábla'!F:G,2,0))</f>
        <v/>
      </c>
      <c r="D1999" s="168" t="str">
        <f>IF('Műszaki adattábla'!F1990="","",'Műszaki adattábla'!F1990)</f>
        <v/>
      </c>
      <c r="E1999" s="169" t="str">
        <f>IF(D1999="","",VLOOKUP(D1999,'Műszaki adattábla'!F:R,13,0))</f>
        <v/>
      </c>
      <c r="F1999" s="29" t="str">
        <f>IF(D1999="","",VLOOKUP(D1999,'Műszaki adattábla'!F:M,8,0))</f>
        <v/>
      </c>
      <c r="G1999" s="29" t="str">
        <f>IF(D1999="","",IF('Műszaki adattábla'!L1990="20-99",IF('Műszaki adattábla'!O1990="","Nem adott meg lekötött teljesítményt",VLOOKUP(D1999,'Műszaki adattábla'!F:O,10,0)),0))</f>
        <v/>
      </c>
      <c r="H1999" s="29" t="str">
        <f>IF(D1999="","",VLOOKUP(D1999,'Műszaki adattábla'!F:P,11,0))</f>
        <v/>
      </c>
      <c r="I1999" s="30"/>
      <c r="J1999" s="30"/>
      <c r="K1999" s="31" t="str">
        <f>IF(D1999="","",ROUND(((F1999*I1999*'Műszaki adattábla'!$C$7/'Műszaki adattábla'!$C$8)+(G1999*I1999)+(H1999*I1999))/12*'Műszaki adattábla'!T1990,0))</f>
        <v/>
      </c>
      <c r="L1999" s="32" t="str">
        <f t="shared" si="69"/>
        <v/>
      </c>
    </row>
    <row r="2000" spans="2:12" ht="14.4" thickBot="1" x14ac:dyDescent="0.3">
      <c r="B2000" s="28" t="str">
        <f t="shared" si="68"/>
        <v/>
      </c>
      <c r="C2000" s="167" t="str">
        <f>IF(D2000="","",VLOOKUP(D2000,'Műszaki adattábla'!F:G,2,0))</f>
        <v/>
      </c>
      <c r="D2000" s="168" t="str">
        <f>IF('Műszaki adattábla'!F1991="","",'Műszaki adattábla'!F1991)</f>
        <v/>
      </c>
      <c r="E2000" s="169" t="str">
        <f>IF(D2000="","",VLOOKUP(D2000,'Műszaki adattábla'!F:R,13,0))</f>
        <v/>
      </c>
      <c r="F2000" s="29" t="str">
        <f>IF(D2000="","",VLOOKUP(D2000,'Műszaki adattábla'!F:M,8,0))</f>
        <v/>
      </c>
      <c r="G2000" s="29" t="str">
        <f>IF(D2000="","",IF('Műszaki adattábla'!L1991="20-99",IF('Műszaki adattábla'!O1991="","Nem adott meg lekötött teljesítményt",VLOOKUP(D2000,'Műszaki adattábla'!F:O,10,0)),0))</f>
        <v/>
      </c>
      <c r="H2000" s="29" t="str">
        <f>IF(D2000="","",VLOOKUP(D2000,'Műszaki adattábla'!F:P,11,0))</f>
        <v/>
      </c>
      <c r="I2000" s="30"/>
      <c r="J2000" s="30"/>
      <c r="K2000" s="31" t="str">
        <f>IF(D2000="","",ROUND(((F2000*I2000*'Műszaki adattábla'!$C$7/'Műszaki adattábla'!$C$8)+(G2000*I2000)+(H2000*I2000))/12*'Műszaki adattábla'!T1991,0))</f>
        <v/>
      </c>
      <c r="L2000" s="32" t="str">
        <f t="shared" si="69"/>
        <v/>
      </c>
    </row>
    <row r="2001" spans="2:12" ht="14.4" thickBot="1" x14ac:dyDescent="0.3">
      <c r="B2001" s="28" t="str">
        <f t="shared" si="68"/>
        <v/>
      </c>
      <c r="C2001" s="167" t="str">
        <f>IF(D2001="","",VLOOKUP(D2001,'Műszaki adattábla'!F:G,2,0))</f>
        <v/>
      </c>
      <c r="D2001" s="168" t="str">
        <f>IF('Műszaki adattábla'!F1992="","",'Műszaki adattábla'!F1992)</f>
        <v/>
      </c>
      <c r="E2001" s="169" t="str">
        <f>IF(D2001="","",VLOOKUP(D2001,'Műszaki adattábla'!F:R,13,0))</f>
        <v/>
      </c>
      <c r="F2001" s="29" t="str">
        <f>IF(D2001="","",VLOOKUP(D2001,'Műszaki adattábla'!F:M,8,0))</f>
        <v/>
      </c>
      <c r="G2001" s="29" t="str">
        <f>IF(D2001="","",IF('Műszaki adattábla'!L1992="20-99",IF('Műszaki adattábla'!O1992="","Nem adott meg lekötött teljesítményt",VLOOKUP(D2001,'Műszaki adattábla'!F:O,10,0)),0))</f>
        <v/>
      </c>
      <c r="H2001" s="29" t="str">
        <f>IF(D2001="","",VLOOKUP(D2001,'Műszaki adattábla'!F:P,11,0))</f>
        <v/>
      </c>
      <c r="I2001" s="30"/>
      <c r="J2001" s="30"/>
      <c r="K2001" s="31" t="str">
        <f>IF(D2001="","",ROUND(((F2001*I2001*'Műszaki adattábla'!$C$7/'Műszaki adattábla'!$C$8)+(G2001*I2001)+(H2001*I2001))/12*'Műszaki adattábla'!T1992,0))</f>
        <v/>
      </c>
      <c r="L2001" s="32" t="str">
        <f t="shared" si="69"/>
        <v/>
      </c>
    </row>
    <row r="2002" spans="2:12" ht="14.4" thickBot="1" x14ac:dyDescent="0.3">
      <c r="B2002" s="28" t="str">
        <f t="shared" si="68"/>
        <v/>
      </c>
      <c r="C2002" s="167" t="str">
        <f>IF(D2002="","",VLOOKUP(D2002,'Műszaki adattábla'!F:G,2,0))</f>
        <v/>
      </c>
      <c r="D2002" s="168" t="str">
        <f>IF('Műszaki adattábla'!F1993="","",'Műszaki adattábla'!F1993)</f>
        <v/>
      </c>
      <c r="E2002" s="169" t="str">
        <f>IF(D2002="","",VLOOKUP(D2002,'Műszaki adattábla'!F:R,13,0))</f>
        <v/>
      </c>
      <c r="F2002" s="29" t="str">
        <f>IF(D2002="","",VLOOKUP(D2002,'Műszaki adattábla'!F:M,8,0))</f>
        <v/>
      </c>
      <c r="G2002" s="29" t="str">
        <f>IF(D2002="","",IF('Műszaki adattábla'!L1993="20-99",IF('Műszaki adattábla'!O1993="","Nem adott meg lekötött teljesítményt",VLOOKUP(D2002,'Műszaki adattábla'!F:O,10,0)),0))</f>
        <v/>
      </c>
      <c r="H2002" s="29" t="str">
        <f>IF(D2002="","",VLOOKUP(D2002,'Műszaki adattábla'!F:P,11,0))</f>
        <v/>
      </c>
      <c r="I2002" s="30"/>
      <c r="J2002" s="30"/>
      <c r="K2002" s="31" t="str">
        <f>IF(D2002="","",ROUND(((F2002*I2002*'Műszaki adattábla'!$C$7/'Műszaki adattábla'!$C$8)+(G2002*I2002)+(H2002*I2002))/12*'Műszaki adattábla'!T1993,0))</f>
        <v/>
      </c>
      <c r="L2002" s="32" t="str">
        <f t="shared" si="69"/>
        <v/>
      </c>
    </row>
    <row r="2003" spans="2:12" ht="14.4" thickBot="1" x14ac:dyDescent="0.3">
      <c r="B2003" s="28" t="str">
        <f t="shared" si="68"/>
        <v/>
      </c>
      <c r="C2003" s="167" t="str">
        <f>IF(D2003="","",VLOOKUP(D2003,'Műszaki adattábla'!F:G,2,0))</f>
        <v/>
      </c>
      <c r="D2003" s="168" t="str">
        <f>IF('Műszaki adattábla'!F1994="","",'Műszaki adattábla'!F1994)</f>
        <v/>
      </c>
      <c r="E2003" s="169" t="str">
        <f>IF(D2003="","",VLOOKUP(D2003,'Műszaki adattábla'!F:R,13,0))</f>
        <v/>
      </c>
      <c r="F2003" s="29" t="str">
        <f>IF(D2003="","",VLOOKUP(D2003,'Műszaki adattábla'!F:M,8,0))</f>
        <v/>
      </c>
      <c r="G2003" s="29" t="str">
        <f>IF(D2003="","",IF('Műszaki adattábla'!L1994="20-99",IF('Műszaki adattábla'!O1994="","Nem adott meg lekötött teljesítményt",VLOOKUP(D2003,'Műszaki adattábla'!F:O,10,0)),0))</f>
        <v/>
      </c>
      <c r="H2003" s="29" t="str">
        <f>IF(D2003="","",VLOOKUP(D2003,'Műszaki adattábla'!F:P,11,0))</f>
        <v/>
      </c>
      <c r="I2003" s="30"/>
      <c r="J2003" s="30"/>
      <c r="K2003" s="31" t="str">
        <f>IF(D2003="","",ROUND(((F2003*I2003*'Műszaki adattábla'!$C$7/'Műszaki adattábla'!$C$8)+(G2003*I2003)+(H2003*I2003))/12*'Műszaki adattábla'!T1994,0))</f>
        <v/>
      </c>
      <c r="L2003" s="32" t="str">
        <f t="shared" si="69"/>
        <v/>
      </c>
    </row>
    <row r="2004" spans="2:12" ht="14.4" thickBot="1" x14ac:dyDescent="0.3">
      <c r="B2004" s="28" t="str">
        <f t="shared" si="68"/>
        <v/>
      </c>
      <c r="C2004" s="167" t="str">
        <f>IF(D2004="","",VLOOKUP(D2004,'Műszaki adattábla'!F:G,2,0))</f>
        <v/>
      </c>
      <c r="D2004" s="168" t="str">
        <f>IF('Műszaki adattábla'!F1995="","",'Műszaki adattábla'!F1995)</f>
        <v/>
      </c>
      <c r="E2004" s="169" t="str">
        <f>IF(D2004="","",VLOOKUP(D2004,'Műszaki adattábla'!F:R,13,0))</f>
        <v/>
      </c>
      <c r="F2004" s="29" t="str">
        <f>IF(D2004="","",VLOOKUP(D2004,'Műszaki adattábla'!F:M,8,0))</f>
        <v/>
      </c>
      <c r="G2004" s="29" t="str">
        <f>IF(D2004="","",IF('Műszaki adattábla'!L1995="20-99",IF('Műszaki adattábla'!O1995="","Nem adott meg lekötött teljesítményt",VLOOKUP(D2004,'Műszaki adattábla'!F:O,10,0)),0))</f>
        <v/>
      </c>
      <c r="H2004" s="29" t="str">
        <f>IF(D2004="","",VLOOKUP(D2004,'Műszaki adattábla'!F:P,11,0))</f>
        <v/>
      </c>
      <c r="I2004" s="30"/>
      <c r="J2004" s="30"/>
      <c r="K2004" s="31" t="str">
        <f>IF(D2004="","",ROUND(((F2004*I2004*'Műszaki adattábla'!$C$7/'Műszaki adattábla'!$C$8)+(G2004*I2004)+(H2004*I2004))/12*'Műszaki adattábla'!T1995,0))</f>
        <v/>
      </c>
      <c r="L2004" s="32" t="str">
        <f t="shared" si="69"/>
        <v/>
      </c>
    </row>
    <row r="2005" spans="2:12" ht="14.4" thickBot="1" x14ac:dyDescent="0.3">
      <c r="B2005" s="28" t="str">
        <f t="shared" si="68"/>
        <v/>
      </c>
      <c r="C2005" s="167" t="str">
        <f>IF(D2005="","",VLOOKUP(D2005,'Műszaki adattábla'!F:G,2,0))</f>
        <v/>
      </c>
      <c r="D2005" s="168" t="str">
        <f>IF('Műszaki adattábla'!F1996="","",'Műszaki adattábla'!F1996)</f>
        <v/>
      </c>
      <c r="E2005" s="169" t="str">
        <f>IF(D2005="","",VLOOKUP(D2005,'Műszaki adattábla'!F:R,13,0))</f>
        <v/>
      </c>
      <c r="F2005" s="29" t="str">
        <f>IF(D2005="","",VLOOKUP(D2005,'Műszaki adattábla'!F:M,8,0))</f>
        <v/>
      </c>
      <c r="G2005" s="29" t="str">
        <f>IF(D2005="","",IF('Műszaki adattábla'!L1996="20-99",IF('Műszaki adattábla'!O1996="","Nem adott meg lekötött teljesítményt",VLOOKUP(D2005,'Műszaki adattábla'!F:O,10,0)),0))</f>
        <v/>
      </c>
      <c r="H2005" s="29" t="str">
        <f>IF(D2005="","",VLOOKUP(D2005,'Műszaki adattábla'!F:P,11,0))</f>
        <v/>
      </c>
      <c r="I2005" s="30"/>
      <c r="J2005" s="30"/>
      <c r="K2005" s="31" t="str">
        <f>IF(D2005="","",ROUND(((F2005*I2005*'Műszaki adattábla'!$C$7/'Műszaki adattábla'!$C$8)+(G2005*I2005)+(H2005*I2005))/12*'Műszaki adattábla'!T1996,0))</f>
        <v/>
      </c>
      <c r="L2005" s="32" t="str">
        <f t="shared" si="69"/>
        <v/>
      </c>
    </row>
    <row r="2006" spans="2:12" ht="14.4" thickBot="1" x14ac:dyDescent="0.3">
      <c r="B2006" s="28" t="str">
        <f t="shared" si="68"/>
        <v/>
      </c>
      <c r="C2006" s="167" t="str">
        <f>IF(D2006="","",VLOOKUP(D2006,'Műszaki adattábla'!F:G,2,0))</f>
        <v/>
      </c>
      <c r="D2006" s="168" t="str">
        <f>IF('Műszaki adattábla'!F1997="","",'Műszaki adattábla'!F1997)</f>
        <v/>
      </c>
      <c r="E2006" s="169" t="str">
        <f>IF(D2006="","",VLOOKUP(D2006,'Műszaki adattábla'!F:R,13,0))</f>
        <v/>
      </c>
      <c r="F2006" s="29" t="str">
        <f>IF(D2006="","",VLOOKUP(D2006,'Műszaki adattábla'!F:M,8,0))</f>
        <v/>
      </c>
      <c r="G2006" s="29" t="str">
        <f>IF(D2006="","",IF('Műszaki adattábla'!L1997="20-99",IF('Műszaki adattábla'!O1997="","Nem adott meg lekötött teljesítményt",VLOOKUP(D2006,'Műszaki adattábla'!F:O,10,0)),0))</f>
        <v/>
      </c>
      <c r="H2006" s="29" t="str">
        <f>IF(D2006="","",VLOOKUP(D2006,'Műszaki adattábla'!F:P,11,0))</f>
        <v/>
      </c>
      <c r="I2006" s="30"/>
      <c r="J2006" s="30"/>
      <c r="K2006" s="31" t="str">
        <f>IF(D2006="","",ROUND(((F2006*I2006*'Műszaki adattábla'!$C$7/'Műszaki adattábla'!$C$8)+(G2006*I2006)+(H2006*I2006))/12*'Műszaki adattábla'!T1997,0))</f>
        <v/>
      </c>
      <c r="L2006" s="32" t="str">
        <f t="shared" si="69"/>
        <v/>
      </c>
    </row>
    <row r="2007" spans="2:12" ht="14.4" thickBot="1" x14ac:dyDescent="0.3">
      <c r="B2007" s="28" t="str">
        <f t="shared" si="68"/>
        <v/>
      </c>
      <c r="C2007" s="167" t="str">
        <f>IF(D2007="","",VLOOKUP(D2007,'Műszaki adattábla'!F:G,2,0))</f>
        <v/>
      </c>
      <c r="D2007" s="168" t="str">
        <f>IF('Műszaki adattábla'!F1998="","",'Műszaki adattábla'!F1998)</f>
        <v/>
      </c>
      <c r="E2007" s="169" t="str">
        <f>IF(D2007="","",VLOOKUP(D2007,'Műszaki adattábla'!F:R,13,0))</f>
        <v/>
      </c>
      <c r="F2007" s="29" t="str">
        <f>IF(D2007="","",VLOOKUP(D2007,'Műszaki adattábla'!F:M,8,0))</f>
        <v/>
      </c>
      <c r="G2007" s="29" t="str">
        <f>IF(D2007="","",IF('Műszaki adattábla'!L1998="20-99",IF('Műszaki adattábla'!O1998="","Nem adott meg lekötött teljesítményt",VLOOKUP(D2007,'Műszaki adattábla'!F:O,10,0)),0))</f>
        <v/>
      </c>
      <c r="H2007" s="29" t="str">
        <f>IF(D2007="","",VLOOKUP(D2007,'Műszaki adattábla'!F:P,11,0))</f>
        <v/>
      </c>
      <c r="I2007" s="30"/>
      <c r="J2007" s="30"/>
      <c r="K2007" s="31" t="str">
        <f>IF(D2007="","",ROUND(((F2007*I2007*'Műszaki adattábla'!$C$7/'Műszaki adattábla'!$C$8)+(G2007*I2007)+(H2007*I2007))/12*'Műszaki adattábla'!T1998,0))</f>
        <v/>
      </c>
      <c r="L2007" s="32" t="str">
        <f t="shared" si="69"/>
        <v/>
      </c>
    </row>
    <row r="2008" spans="2:12" ht="14.4" thickBot="1" x14ac:dyDescent="0.3">
      <c r="B2008" s="28" t="str">
        <f t="shared" si="68"/>
        <v/>
      </c>
      <c r="C2008" s="167" t="str">
        <f>IF(D2008="","",VLOOKUP(D2008,'Műszaki adattábla'!F:G,2,0))</f>
        <v/>
      </c>
      <c r="D2008" s="168" t="str">
        <f>IF('Műszaki adattábla'!F1999="","",'Műszaki adattábla'!F1999)</f>
        <v/>
      </c>
      <c r="E2008" s="169" t="str">
        <f>IF(D2008="","",VLOOKUP(D2008,'Műszaki adattábla'!F:R,13,0))</f>
        <v/>
      </c>
      <c r="F2008" s="29" t="str">
        <f>IF(D2008="","",VLOOKUP(D2008,'Műszaki adattábla'!F:M,8,0))</f>
        <v/>
      </c>
      <c r="G2008" s="29" t="str">
        <f>IF(D2008="","",IF('Műszaki adattábla'!L1999="20-99",IF('Műszaki adattábla'!O1999="","Nem adott meg lekötött teljesítményt",VLOOKUP(D2008,'Műszaki adattábla'!F:O,10,0)),0))</f>
        <v/>
      </c>
      <c r="H2008" s="29" t="str">
        <f>IF(D2008="","",VLOOKUP(D2008,'Műszaki adattábla'!F:P,11,0))</f>
        <v/>
      </c>
      <c r="I2008" s="30"/>
      <c r="J2008" s="30"/>
      <c r="K2008" s="31" t="str">
        <f>IF(D2008="","",ROUND(((F2008*I2008*'Műszaki adattábla'!$C$7/'Műszaki adattábla'!$C$8)+(G2008*I2008)+(H2008*I2008))/12*'Műszaki adattábla'!T1999,0))</f>
        <v/>
      </c>
      <c r="L2008" s="32" t="str">
        <f t="shared" si="69"/>
        <v/>
      </c>
    </row>
    <row r="2009" spans="2:12" ht="14.4" thickBot="1" x14ac:dyDescent="0.3">
      <c r="B2009" s="28" t="str">
        <f t="shared" si="68"/>
        <v/>
      </c>
      <c r="C2009" s="167" t="str">
        <f>IF(D2009="","",VLOOKUP(D2009,'Műszaki adattábla'!F:G,2,0))</f>
        <v/>
      </c>
      <c r="D2009" s="168" t="str">
        <f>IF('Műszaki adattábla'!F2000="","",'Műszaki adattábla'!F2000)</f>
        <v/>
      </c>
      <c r="E2009" s="169" t="str">
        <f>IF(D2009="","",VLOOKUP(D2009,'Műszaki adattábla'!F:R,13,0))</f>
        <v/>
      </c>
      <c r="F2009" s="29" t="str">
        <f>IF(D2009="","",VLOOKUP(D2009,'Műszaki adattábla'!F:M,8,0))</f>
        <v/>
      </c>
      <c r="G2009" s="29" t="str">
        <f>IF(D2009="","",IF('Műszaki adattábla'!L2000="20-99",IF('Műszaki adattábla'!O2000="","Nem adott meg lekötött teljesítményt",VLOOKUP(D2009,'Műszaki adattábla'!F:O,10,0)),0))</f>
        <v/>
      </c>
      <c r="H2009" s="29" t="str">
        <f>IF(D2009="","",VLOOKUP(D2009,'Műszaki adattábla'!F:P,11,0))</f>
        <v/>
      </c>
      <c r="I2009" s="30"/>
      <c r="J2009" s="30"/>
      <c r="K2009" s="31" t="str">
        <f>IF(D2009="","",ROUND(((F2009*I2009*'Műszaki adattábla'!$C$7/'Műszaki adattábla'!$C$8)+(G2009*I2009)+(H2009*I2009))/12*'Műszaki adattábla'!T2000,0))</f>
        <v/>
      </c>
      <c r="L2009" s="32" t="str">
        <f t="shared" si="69"/>
        <v/>
      </c>
    </row>
    <row r="2010" spans="2:12" ht="14.4" thickBot="1" x14ac:dyDescent="0.3">
      <c r="B2010" s="28" t="str">
        <f t="shared" si="68"/>
        <v/>
      </c>
      <c r="C2010" s="167" t="str">
        <f>IF(D2010="","",VLOOKUP(D2010,'Műszaki adattábla'!F:G,2,0))</f>
        <v/>
      </c>
      <c r="D2010" s="168" t="str">
        <f>IF('Műszaki adattábla'!F2001="","",'Műszaki adattábla'!F2001)</f>
        <v/>
      </c>
      <c r="E2010" s="169" t="str">
        <f>IF(D2010="","",VLOOKUP(D2010,'Műszaki adattábla'!F:R,13,0))</f>
        <v/>
      </c>
      <c r="F2010" s="29" t="str">
        <f>IF(D2010="","",VLOOKUP(D2010,'Műszaki adattábla'!F:M,8,0))</f>
        <v/>
      </c>
      <c r="G2010" s="29" t="str">
        <f>IF(D2010="","",IF('Műszaki adattábla'!L2001="20-99",IF('Műszaki adattábla'!O2001="","Nem adott meg lekötött teljesítményt",VLOOKUP(D2010,'Műszaki adattábla'!F:O,10,0)),0))</f>
        <v/>
      </c>
      <c r="H2010" s="29" t="str">
        <f>IF(D2010="","",VLOOKUP(D2010,'Műszaki adattábla'!F:P,11,0))</f>
        <v/>
      </c>
      <c r="I2010" s="30"/>
      <c r="J2010" s="30"/>
      <c r="K2010" s="31" t="str">
        <f>IF(D2010="","",ROUND(((F2010*I2010*'Műszaki adattábla'!$C$7/'Műszaki adattábla'!$C$8)+(G2010*I2010)+(H2010*I2010))/12*'Műszaki adattábla'!T2001,0))</f>
        <v/>
      </c>
      <c r="L2010" s="32" t="str">
        <f t="shared" si="69"/>
        <v/>
      </c>
    </row>
    <row r="2011" spans="2:12" ht="14.4" thickBot="1" x14ac:dyDescent="0.3">
      <c r="B2011" s="28" t="str">
        <f t="shared" si="68"/>
        <v/>
      </c>
      <c r="C2011" s="167" t="str">
        <f>IF(D2011="","",VLOOKUP(D2011,'Műszaki adattábla'!F:G,2,0))</f>
        <v/>
      </c>
      <c r="D2011" s="168" t="str">
        <f>IF('Műszaki adattábla'!F2002="","",'Műszaki adattábla'!F2002)</f>
        <v/>
      </c>
      <c r="E2011" s="169" t="str">
        <f>IF(D2011="","",VLOOKUP(D2011,'Műszaki adattábla'!F:R,13,0))</f>
        <v/>
      </c>
      <c r="F2011" s="29" t="str">
        <f>IF(D2011="","",VLOOKUP(D2011,'Műszaki adattábla'!F:M,8,0))</f>
        <v/>
      </c>
      <c r="G2011" s="29" t="str">
        <f>IF(D2011="","",IF('Műszaki adattábla'!L2002="20-99",IF('Műszaki adattábla'!O2002="","Nem adott meg lekötött teljesítményt",VLOOKUP(D2011,'Műszaki adattábla'!F:O,10,0)),0))</f>
        <v/>
      </c>
      <c r="H2011" s="29" t="str">
        <f>IF(D2011="","",VLOOKUP(D2011,'Műszaki adattábla'!F:P,11,0))</f>
        <v/>
      </c>
      <c r="I2011" s="30"/>
      <c r="J2011" s="30"/>
      <c r="K2011" s="31" t="str">
        <f>IF(D2011="","",ROUND(((F2011*I2011*'Műszaki adattábla'!$C$7/'Műszaki adattábla'!$C$8)+(G2011*I2011)+(H2011*I2011))/12*'Műszaki adattábla'!T2002,0))</f>
        <v/>
      </c>
      <c r="L2011" s="32" t="str">
        <f t="shared" si="69"/>
        <v/>
      </c>
    </row>
    <row r="2012" spans="2:12" ht="14.4" thickBot="1" x14ac:dyDescent="0.3">
      <c r="B2012" s="28" t="str">
        <f t="shared" ref="B2012:B2075" si="70">IF(D2012="","",B2011+1)</f>
        <v/>
      </c>
      <c r="C2012" s="167" t="str">
        <f>IF(D2012="","",VLOOKUP(D2012,'Műszaki adattábla'!F:G,2,0))</f>
        <v/>
      </c>
      <c r="D2012" s="168" t="str">
        <f>IF('Műszaki adattábla'!F2003="","",'Műszaki adattábla'!F2003)</f>
        <v/>
      </c>
      <c r="E2012" s="169" t="str">
        <f>IF(D2012="","",VLOOKUP(D2012,'Műszaki adattábla'!F:R,13,0))</f>
        <v/>
      </c>
      <c r="F2012" s="29" t="str">
        <f>IF(D2012="","",VLOOKUP(D2012,'Műszaki adattábla'!F:M,8,0))</f>
        <v/>
      </c>
      <c r="G2012" s="29" t="str">
        <f>IF(D2012="","",IF('Műszaki adattábla'!L2003="20-99",IF('Műszaki adattábla'!O2003="","Nem adott meg lekötött teljesítményt",VLOOKUP(D2012,'Műszaki adattábla'!F:O,10,0)),0))</f>
        <v/>
      </c>
      <c r="H2012" s="29" t="str">
        <f>IF(D2012="","",VLOOKUP(D2012,'Műszaki adattábla'!F:P,11,0))</f>
        <v/>
      </c>
      <c r="I2012" s="30"/>
      <c r="J2012" s="30"/>
      <c r="K2012" s="31" t="str">
        <f>IF(D2012="","",ROUND(((F2012*I2012*'Műszaki adattábla'!$C$7/'Műszaki adattábla'!$C$8)+(G2012*I2012)+(H2012*I2012))/12*'Műszaki adattábla'!T2003,0))</f>
        <v/>
      </c>
      <c r="L2012" s="32" t="str">
        <f t="shared" ref="L2012:L2075" si="71">IF(D2012="","",ROUND((J2012/1000)*E2012,0))</f>
        <v/>
      </c>
    </row>
    <row r="2013" spans="2:12" ht="14.4" thickBot="1" x14ac:dyDescent="0.3">
      <c r="B2013" s="28" t="str">
        <f t="shared" si="70"/>
        <v/>
      </c>
      <c r="C2013" s="167" t="str">
        <f>IF(D2013="","",VLOOKUP(D2013,'Műszaki adattábla'!F:G,2,0))</f>
        <v/>
      </c>
      <c r="D2013" s="168" t="str">
        <f>IF('Műszaki adattábla'!F2004="","",'Műszaki adattábla'!F2004)</f>
        <v/>
      </c>
      <c r="E2013" s="169" t="str">
        <f>IF(D2013="","",VLOOKUP(D2013,'Műszaki adattábla'!F:R,13,0))</f>
        <v/>
      </c>
      <c r="F2013" s="29" t="str">
        <f>IF(D2013="","",VLOOKUP(D2013,'Műszaki adattábla'!F:M,8,0))</f>
        <v/>
      </c>
      <c r="G2013" s="29" t="str">
        <f>IF(D2013="","",IF('Műszaki adattábla'!L2004="20-99",IF('Műszaki adattábla'!O2004="","Nem adott meg lekötött teljesítményt",VLOOKUP(D2013,'Műszaki adattábla'!F:O,10,0)),0))</f>
        <v/>
      </c>
      <c r="H2013" s="29" t="str">
        <f>IF(D2013="","",VLOOKUP(D2013,'Műszaki adattábla'!F:P,11,0))</f>
        <v/>
      </c>
      <c r="I2013" s="30"/>
      <c r="J2013" s="30"/>
      <c r="K2013" s="31" t="str">
        <f>IF(D2013="","",ROUND(((F2013*I2013*'Műszaki adattábla'!$C$7/'Műszaki adattábla'!$C$8)+(G2013*I2013)+(H2013*I2013))/12*'Műszaki adattábla'!T2004,0))</f>
        <v/>
      </c>
      <c r="L2013" s="32" t="str">
        <f t="shared" si="71"/>
        <v/>
      </c>
    </row>
    <row r="2014" spans="2:12" ht="14.4" thickBot="1" x14ac:dyDescent="0.3">
      <c r="B2014" s="28" t="str">
        <f t="shared" si="70"/>
        <v/>
      </c>
      <c r="C2014" s="167" t="str">
        <f>IF(D2014="","",VLOOKUP(D2014,'Műszaki adattábla'!F:G,2,0))</f>
        <v/>
      </c>
      <c r="D2014" s="168" t="str">
        <f>IF('Műszaki adattábla'!F2005="","",'Műszaki adattábla'!F2005)</f>
        <v/>
      </c>
      <c r="E2014" s="169" t="str">
        <f>IF(D2014="","",VLOOKUP(D2014,'Műszaki adattábla'!F:R,13,0))</f>
        <v/>
      </c>
      <c r="F2014" s="29" t="str">
        <f>IF(D2014="","",VLOOKUP(D2014,'Műszaki adattábla'!F:M,8,0))</f>
        <v/>
      </c>
      <c r="G2014" s="29" t="str">
        <f>IF(D2014="","",IF('Műszaki adattábla'!L2005="20-99",IF('Műszaki adattábla'!O2005="","Nem adott meg lekötött teljesítményt",VLOOKUP(D2014,'Műszaki adattábla'!F:O,10,0)),0))</f>
        <v/>
      </c>
      <c r="H2014" s="29" t="str">
        <f>IF(D2014="","",VLOOKUP(D2014,'Műszaki adattábla'!F:P,11,0))</f>
        <v/>
      </c>
      <c r="I2014" s="30"/>
      <c r="J2014" s="30"/>
      <c r="K2014" s="31" t="str">
        <f>IF(D2014="","",ROUND(((F2014*I2014*'Műszaki adattábla'!$C$7/'Műszaki adattábla'!$C$8)+(G2014*I2014)+(H2014*I2014))/12*'Műszaki adattábla'!T2005,0))</f>
        <v/>
      </c>
      <c r="L2014" s="32" t="str">
        <f t="shared" si="71"/>
        <v/>
      </c>
    </row>
    <row r="2015" spans="2:12" ht="14.4" thickBot="1" x14ac:dyDescent="0.3">
      <c r="B2015" s="28" t="str">
        <f t="shared" si="70"/>
        <v/>
      </c>
      <c r="C2015" s="167" t="str">
        <f>IF(D2015="","",VLOOKUP(D2015,'Műszaki adattábla'!F:G,2,0))</f>
        <v/>
      </c>
      <c r="D2015" s="168" t="str">
        <f>IF('Műszaki adattábla'!F2006="","",'Műszaki adattábla'!F2006)</f>
        <v/>
      </c>
      <c r="E2015" s="169" t="str">
        <f>IF(D2015="","",VLOOKUP(D2015,'Műszaki adattábla'!F:R,13,0))</f>
        <v/>
      </c>
      <c r="F2015" s="29" t="str">
        <f>IF(D2015="","",VLOOKUP(D2015,'Műszaki adattábla'!F:M,8,0))</f>
        <v/>
      </c>
      <c r="G2015" s="29" t="str">
        <f>IF(D2015="","",IF('Műszaki adattábla'!L2006="20-99",IF('Műszaki adattábla'!O2006="","Nem adott meg lekötött teljesítményt",VLOOKUP(D2015,'Műszaki adattábla'!F:O,10,0)),0))</f>
        <v/>
      </c>
      <c r="H2015" s="29" t="str">
        <f>IF(D2015="","",VLOOKUP(D2015,'Műszaki adattábla'!F:P,11,0))</f>
        <v/>
      </c>
      <c r="I2015" s="30"/>
      <c r="J2015" s="30"/>
      <c r="K2015" s="31" t="str">
        <f>IF(D2015="","",ROUND(((F2015*I2015*'Műszaki adattábla'!$C$7/'Műszaki adattábla'!$C$8)+(G2015*I2015)+(H2015*I2015))/12*'Műszaki adattábla'!T2006,0))</f>
        <v/>
      </c>
      <c r="L2015" s="32" t="str">
        <f t="shared" si="71"/>
        <v/>
      </c>
    </row>
    <row r="2016" spans="2:12" ht="14.4" thickBot="1" x14ac:dyDescent="0.3">
      <c r="B2016" s="28" t="str">
        <f t="shared" si="70"/>
        <v/>
      </c>
      <c r="C2016" s="167" t="str">
        <f>IF(D2016="","",VLOOKUP(D2016,'Műszaki adattábla'!F:G,2,0))</f>
        <v/>
      </c>
      <c r="D2016" s="168" t="str">
        <f>IF('Műszaki adattábla'!F2007="","",'Műszaki adattábla'!F2007)</f>
        <v/>
      </c>
      <c r="E2016" s="169" t="str">
        <f>IF(D2016="","",VLOOKUP(D2016,'Műszaki adattábla'!F:R,13,0))</f>
        <v/>
      </c>
      <c r="F2016" s="29" t="str">
        <f>IF(D2016="","",VLOOKUP(D2016,'Műszaki adattábla'!F:M,8,0))</f>
        <v/>
      </c>
      <c r="G2016" s="29" t="str">
        <f>IF(D2016="","",IF('Műszaki adattábla'!L2007="20-99",IF('Műszaki adattábla'!O2007="","Nem adott meg lekötött teljesítményt",VLOOKUP(D2016,'Műszaki adattábla'!F:O,10,0)),0))</f>
        <v/>
      </c>
      <c r="H2016" s="29" t="str">
        <f>IF(D2016="","",VLOOKUP(D2016,'Műszaki adattábla'!F:P,11,0))</f>
        <v/>
      </c>
      <c r="I2016" s="30"/>
      <c r="J2016" s="30"/>
      <c r="K2016" s="31" t="str">
        <f>IF(D2016="","",ROUND(((F2016*I2016*'Műszaki adattábla'!$C$7/'Műszaki adattábla'!$C$8)+(G2016*I2016)+(H2016*I2016))/12*'Műszaki adattábla'!T2007,0))</f>
        <v/>
      </c>
      <c r="L2016" s="32" t="str">
        <f t="shared" si="71"/>
        <v/>
      </c>
    </row>
    <row r="2017" spans="2:12" ht="14.4" thickBot="1" x14ac:dyDescent="0.3">
      <c r="B2017" s="28" t="str">
        <f t="shared" si="70"/>
        <v/>
      </c>
      <c r="C2017" s="167" t="str">
        <f>IF(D2017="","",VLOOKUP(D2017,'Műszaki adattábla'!F:G,2,0))</f>
        <v/>
      </c>
      <c r="D2017" s="168" t="str">
        <f>IF('Műszaki adattábla'!F2008="","",'Műszaki adattábla'!F2008)</f>
        <v/>
      </c>
      <c r="E2017" s="169" t="str">
        <f>IF(D2017="","",VLOOKUP(D2017,'Műszaki adattábla'!F:R,13,0))</f>
        <v/>
      </c>
      <c r="F2017" s="29" t="str">
        <f>IF(D2017="","",VLOOKUP(D2017,'Műszaki adattábla'!F:M,8,0))</f>
        <v/>
      </c>
      <c r="G2017" s="29" t="str">
        <f>IF(D2017="","",IF('Műszaki adattábla'!L2008="20-99",IF('Műszaki adattábla'!O2008="","Nem adott meg lekötött teljesítményt",VLOOKUP(D2017,'Műszaki adattábla'!F:O,10,0)),0))</f>
        <v/>
      </c>
      <c r="H2017" s="29" t="str">
        <f>IF(D2017="","",VLOOKUP(D2017,'Műszaki adattábla'!F:P,11,0))</f>
        <v/>
      </c>
      <c r="I2017" s="30"/>
      <c r="J2017" s="30"/>
      <c r="K2017" s="31" t="str">
        <f>IF(D2017="","",ROUND(((F2017*I2017*'Műszaki adattábla'!$C$7/'Műszaki adattábla'!$C$8)+(G2017*I2017)+(H2017*I2017))/12*'Műszaki adattábla'!T2008,0))</f>
        <v/>
      </c>
      <c r="L2017" s="32" t="str">
        <f t="shared" si="71"/>
        <v/>
      </c>
    </row>
    <row r="2018" spans="2:12" ht="14.4" thickBot="1" x14ac:dyDescent="0.3">
      <c r="B2018" s="28" t="str">
        <f t="shared" si="70"/>
        <v/>
      </c>
      <c r="C2018" s="167" t="str">
        <f>IF(D2018="","",VLOOKUP(D2018,'Műszaki adattábla'!F:G,2,0))</f>
        <v/>
      </c>
      <c r="D2018" s="168" t="str">
        <f>IF('Műszaki adattábla'!F2009="","",'Műszaki adattábla'!F2009)</f>
        <v/>
      </c>
      <c r="E2018" s="169" t="str">
        <f>IF(D2018="","",VLOOKUP(D2018,'Műszaki adattábla'!F:R,13,0))</f>
        <v/>
      </c>
      <c r="F2018" s="29" t="str">
        <f>IF(D2018="","",VLOOKUP(D2018,'Műszaki adattábla'!F:M,8,0))</f>
        <v/>
      </c>
      <c r="G2018" s="29" t="str">
        <f>IF(D2018="","",IF('Műszaki adattábla'!L2009="20-99",IF('Műszaki adattábla'!O2009="","Nem adott meg lekötött teljesítményt",VLOOKUP(D2018,'Műszaki adattábla'!F:O,10,0)),0))</f>
        <v/>
      </c>
      <c r="H2018" s="29" t="str">
        <f>IF(D2018="","",VLOOKUP(D2018,'Műszaki adattábla'!F:P,11,0))</f>
        <v/>
      </c>
      <c r="I2018" s="30"/>
      <c r="J2018" s="30"/>
      <c r="K2018" s="31" t="str">
        <f>IF(D2018="","",ROUND(((F2018*I2018*'Műszaki adattábla'!$C$7/'Műszaki adattábla'!$C$8)+(G2018*I2018)+(H2018*I2018))/12*'Műszaki adattábla'!T2009,0))</f>
        <v/>
      </c>
      <c r="L2018" s="32" t="str">
        <f t="shared" si="71"/>
        <v/>
      </c>
    </row>
    <row r="2019" spans="2:12" ht="14.4" thickBot="1" x14ac:dyDescent="0.3">
      <c r="B2019" s="28" t="str">
        <f t="shared" si="70"/>
        <v/>
      </c>
      <c r="C2019" s="167" t="str">
        <f>IF(D2019="","",VLOOKUP(D2019,'Műszaki adattábla'!F:G,2,0))</f>
        <v/>
      </c>
      <c r="D2019" s="168" t="str">
        <f>IF('Műszaki adattábla'!F2010="","",'Műszaki adattábla'!F2010)</f>
        <v/>
      </c>
      <c r="E2019" s="169" t="str">
        <f>IF(D2019="","",VLOOKUP(D2019,'Műszaki adattábla'!F:R,13,0))</f>
        <v/>
      </c>
      <c r="F2019" s="29" t="str">
        <f>IF(D2019="","",VLOOKUP(D2019,'Műszaki adattábla'!F:M,8,0))</f>
        <v/>
      </c>
      <c r="G2019" s="29" t="str">
        <f>IF(D2019="","",IF('Műszaki adattábla'!L2010="20-99",IF('Műszaki adattábla'!O2010="","Nem adott meg lekötött teljesítményt",VLOOKUP(D2019,'Műszaki adattábla'!F:O,10,0)),0))</f>
        <v/>
      </c>
      <c r="H2019" s="29" t="str">
        <f>IF(D2019="","",VLOOKUP(D2019,'Műszaki adattábla'!F:P,11,0))</f>
        <v/>
      </c>
      <c r="I2019" s="30"/>
      <c r="J2019" s="30"/>
      <c r="K2019" s="31" t="str">
        <f>IF(D2019="","",ROUND(((F2019*I2019*'Műszaki adattábla'!$C$7/'Műszaki adattábla'!$C$8)+(G2019*I2019)+(H2019*I2019))/12*'Műszaki adattábla'!T2010,0))</f>
        <v/>
      </c>
      <c r="L2019" s="32" t="str">
        <f t="shared" si="71"/>
        <v/>
      </c>
    </row>
    <row r="2020" spans="2:12" ht="14.4" thickBot="1" x14ac:dyDescent="0.3">
      <c r="B2020" s="28" t="str">
        <f t="shared" si="70"/>
        <v/>
      </c>
      <c r="C2020" s="167" t="str">
        <f>IF(D2020="","",VLOOKUP(D2020,'Műszaki adattábla'!F:G,2,0))</f>
        <v/>
      </c>
      <c r="D2020" s="168" t="str">
        <f>IF('Műszaki adattábla'!F2011="","",'Műszaki adattábla'!F2011)</f>
        <v/>
      </c>
      <c r="E2020" s="169" t="str">
        <f>IF(D2020="","",VLOOKUP(D2020,'Műszaki adattábla'!F:R,13,0))</f>
        <v/>
      </c>
      <c r="F2020" s="29" t="str">
        <f>IF(D2020="","",VLOOKUP(D2020,'Műszaki adattábla'!F:M,8,0))</f>
        <v/>
      </c>
      <c r="G2020" s="29" t="str">
        <f>IF(D2020="","",IF('Műszaki adattábla'!L2011="20-99",IF('Műszaki adattábla'!O2011="","Nem adott meg lekötött teljesítményt",VLOOKUP(D2020,'Műszaki adattábla'!F:O,10,0)),0))</f>
        <v/>
      </c>
      <c r="H2020" s="29" t="str">
        <f>IF(D2020="","",VLOOKUP(D2020,'Műszaki adattábla'!F:P,11,0))</f>
        <v/>
      </c>
      <c r="I2020" s="30"/>
      <c r="J2020" s="30"/>
      <c r="K2020" s="31" t="str">
        <f>IF(D2020="","",ROUND(((F2020*I2020*'Műszaki adattábla'!$C$7/'Műszaki adattábla'!$C$8)+(G2020*I2020)+(H2020*I2020))/12*'Műszaki adattábla'!T2011,0))</f>
        <v/>
      </c>
      <c r="L2020" s="32" t="str">
        <f t="shared" si="71"/>
        <v/>
      </c>
    </row>
    <row r="2021" spans="2:12" ht="14.4" thickBot="1" x14ac:dyDescent="0.3">
      <c r="B2021" s="28" t="str">
        <f t="shared" si="70"/>
        <v/>
      </c>
      <c r="C2021" s="167" t="str">
        <f>IF(D2021="","",VLOOKUP(D2021,'Műszaki adattábla'!F:G,2,0))</f>
        <v/>
      </c>
      <c r="D2021" s="168" t="str">
        <f>IF('Műszaki adattábla'!F2012="","",'Műszaki adattábla'!F2012)</f>
        <v/>
      </c>
      <c r="E2021" s="169" t="str">
        <f>IF(D2021="","",VLOOKUP(D2021,'Műszaki adattábla'!F:R,13,0))</f>
        <v/>
      </c>
      <c r="F2021" s="29" t="str">
        <f>IF(D2021="","",VLOOKUP(D2021,'Műszaki adattábla'!F:M,8,0))</f>
        <v/>
      </c>
      <c r="G2021" s="29" t="str">
        <f>IF(D2021="","",IF('Műszaki adattábla'!L2012="20-99",IF('Műszaki adattábla'!O2012="","Nem adott meg lekötött teljesítményt",VLOOKUP(D2021,'Műszaki adattábla'!F:O,10,0)),0))</f>
        <v/>
      </c>
      <c r="H2021" s="29" t="str">
        <f>IF(D2021="","",VLOOKUP(D2021,'Műszaki adattábla'!F:P,11,0))</f>
        <v/>
      </c>
      <c r="I2021" s="30"/>
      <c r="J2021" s="30"/>
      <c r="K2021" s="31" t="str">
        <f>IF(D2021="","",ROUND(((F2021*I2021*'Műszaki adattábla'!$C$7/'Műszaki adattábla'!$C$8)+(G2021*I2021)+(H2021*I2021))/12*'Műszaki adattábla'!T2012,0))</f>
        <v/>
      </c>
      <c r="L2021" s="32" t="str">
        <f t="shared" si="71"/>
        <v/>
      </c>
    </row>
    <row r="2022" spans="2:12" ht="14.4" thickBot="1" x14ac:dyDescent="0.3">
      <c r="B2022" s="28" t="str">
        <f t="shared" si="70"/>
        <v/>
      </c>
      <c r="C2022" s="167" t="str">
        <f>IF(D2022="","",VLOOKUP(D2022,'Műszaki adattábla'!F:G,2,0))</f>
        <v/>
      </c>
      <c r="D2022" s="168" t="str">
        <f>IF('Műszaki adattábla'!F2013="","",'Műszaki adattábla'!F2013)</f>
        <v/>
      </c>
      <c r="E2022" s="169" t="str">
        <f>IF(D2022="","",VLOOKUP(D2022,'Műszaki adattábla'!F:R,13,0))</f>
        <v/>
      </c>
      <c r="F2022" s="29" t="str">
        <f>IF(D2022="","",VLOOKUP(D2022,'Műszaki adattábla'!F:M,8,0))</f>
        <v/>
      </c>
      <c r="G2022" s="29" t="str">
        <f>IF(D2022="","",IF('Műszaki adattábla'!L2013="20-99",IF('Műszaki adattábla'!O2013="","Nem adott meg lekötött teljesítményt",VLOOKUP(D2022,'Műszaki adattábla'!F:O,10,0)),0))</f>
        <v/>
      </c>
      <c r="H2022" s="29" t="str">
        <f>IF(D2022="","",VLOOKUP(D2022,'Műszaki adattábla'!F:P,11,0))</f>
        <v/>
      </c>
      <c r="I2022" s="30"/>
      <c r="J2022" s="30"/>
      <c r="K2022" s="31" t="str">
        <f>IF(D2022="","",ROUND(((F2022*I2022*'Műszaki adattábla'!$C$7/'Műszaki adattábla'!$C$8)+(G2022*I2022)+(H2022*I2022))/12*'Műszaki adattábla'!T2013,0))</f>
        <v/>
      </c>
      <c r="L2022" s="32" t="str">
        <f t="shared" si="71"/>
        <v/>
      </c>
    </row>
    <row r="2023" spans="2:12" ht="14.4" thickBot="1" x14ac:dyDescent="0.3">
      <c r="B2023" s="28" t="str">
        <f t="shared" si="70"/>
        <v/>
      </c>
      <c r="C2023" s="167" t="str">
        <f>IF(D2023="","",VLOOKUP(D2023,'Műszaki adattábla'!F:G,2,0))</f>
        <v/>
      </c>
      <c r="D2023" s="168" t="str">
        <f>IF('Műszaki adattábla'!F2014="","",'Műszaki adattábla'!F2014)</f>
        <v/>
      </c>
      <c r="E2023" s="169" t="str">
        <f>IF(D2023="","",VLOOKUP(D2023,'Műszaki adattábla'!F:R,13,0))</f>
        <v/>
      </c>
      <c r="F2023" s="29" t="str">
        <f>IF(D2023="","",VLOOKUP(D2023,'Műszaki adattábla'!F:M,8,0))</f>
        <v/>
      </c>
      <c r="G2023" s="29" t="str">
        <f>IF(D2023="","",IF('Műszaki adattábla'!L2014="20-99",IF('Műszaki adattábla'!O2014="","Nem adott meg lekötött teljesítményt",VLOOKUP(D2023,'Műszaki adattábla'!F:O,10,0)),0))</f>
        <v/>
      </c>
      <c r="H2023" s="29" t="str">
        <f>IF(D2023="","",VLOOKUP(D2023,'Műszaki adattábla'!F:P,11,0))</f>
        <v/>
      </c>
      <c r="I2023" s="30"/>
      <c r="J2023" s="30"/>
      <c r="K2023" s="31" t="str">
        <f>IF(D2023="","",ROUND(((F2023*I2023*'Műszaki adattábla'!$C$7/'Műszaki adattábla'!$C$8)+(G2023*I2023)+(H2023*I2023))/12*'Műszaki adattábla'!T2014,0))</f>
        <v/>
      </c>
      <c r="L2023" s="32" t="str">
        <f t="shared" si="71"/>
        <v/>
      </c>
    </row>
    <row r="2024" spans="2:12" ht="14.4" thickBot="1" x14ac:dyDescent="0.3">
      <c r="B2024" s="28" t="str">
        <f t="shared" si="70"/>
        <v/>
      </c>
      <c r="C2024" s="167" t="str">
        <f>IF(D2024="","",VLOOKUP(D2024,'Műszaki adattábla'!F:G,2,0))</f>
        <v/>
      </c>
      <c r="D2024" s="168" t="str">
        <f>IF('Műszaki adattábla'!F2015="","",'Műszaki adattábla'!F2015)</f>
        <v/>
      </c>
      <c r="E2024" s="169" t="str">
        <f>IF(D2024="","",VLOOKUP(D2024,'Műszaki adattábla'!F:R,13,0))</f>
        <v/>
      </c>
      <c r="F2024" s="29" t="str">
        <f>IF(D2024="","",VLOOKUP(D2024,'Műszaki adattábla'!F:M,8,0))</f>
        <v/>
      </c>
      <c r="G2024" s="29" t="str">
        <f>IF(D2024="","",IF('Műszaki adattábla'!L2015="20-99",IF('Műszaki adattábla'!O2015="","Nem adott meg lekötött teljesítményt",VLOOKUP(D2024,'Műszaki adattábla'!F:O,10,0)),0))</f>
        <v/>
      </c>
      <c r="H2024" s="29" t="str">
        <f>IF(D2024="","",VLOOKUP(D2024,'Műszaki adattábla'!F:P,11,0))</f>
        <v/>
      </c>
      <c r="I2024" s="30"/>
      <c r="J2024" s="30"/>
      <c r="K2024" s="31" t="str">
        <f>IF(D2024="","",ROUND(((F2024*I2024*'Műszaki adattábla'!$C$7/'Műszaki adattábla'!$C$8)+(G2024*I2024)+(H2024*I2024))/12*'Műszaki adattábla'!T2015,0))</f>
        <v/>
      </c>
      <c r="L2024" s="32" t="str">
        <f t="shared" si="71"/>
        <v/>
      </c>
    </row>
    <row r="2025" spans="2:12" ht="14.4" thickBot="1" x14ac:dyDescent="0.3">
      <c r="B2025" s="28" t="str">
        <f t="shared" si="70"/>
        <v/>
      </c>
      <c r="C2025" s="167" t="str">
        <f>IF(D2025="","",VLOOKUP(D2025,'Műszaki adattábla'!F:G,2,0))</f>
        <v/>
      </c>
      <c r="D2025" s="168" t="str">
        <f>IF('Műszaki adattábla'!F2016="","",'Műszaki adattábla'!F2016)</f>
        <v/>
      </c>
      <c r="E2025" s="169" t="str">
        <f>IF(D2025="","",VLOOKUP(D2025,'Műszaki adattábla'!F:R,13,0))</f>
        <v/>
      </c>
      <c r="F2025" s="29" t="str">
        <f>IF(D2025="","",VLOOKUP(D2025,'Műszaki adattábla'!F:M,8,0))</f>
        <v/>
      </c>
      <c r="G2025" s="29" t="str">
        <f>IF(D2025="","",IF('Műszaki adattábla'!L2016="20-99",IF('Műszaki adattábla'!O2016="","Nem adott meg lekötött teljesítményt",VLOOKUP(D2025,'Műszaki adattábla'!F:O,10,0)),0))</f>
        <v/>
      </c>
      <c r="H2025" s="29" t="str">
        <f>IF(D2025="","",VLOOKUP(D2025,'Műszaki adattábla'!F:P,11,0))</f>
        <v/>
      </c>
      <c r="I2025" s="30"/>
      <c r="J2025" s="30"/>
      <c r="K2025" s="31" t="str">
        <f>IF(D2025="","",ROUND(((F2025*I2025*'Műszaki adattábla'!$C$7/'Műszaki adattábla'!$C$8)+(G2025*I2025)+(H2025*I2025))/12*'Műszaki adattábla'!T2016,0))</f>
        <v/>
      </c>
      <c r="L2025" s="32" t="str">
        <f t="shared" si="71"/>
        <v/>
      </c>
    </row>
    <row r="2026" spans="2:12" ht="14.4" thickBot="1" x14ac:dyDescent="0.3">
      <c r="B2026" s="28" t="str">
        <f t="shared" si="70"/>
        <v/>
      </c>
      <c r="C2026" s="167" t="str">
        <f>IF(D2026="","",VLOOKUP(D2026,'Műszaki adattábla'!F:G,2,0))</f>
        <v/>
      </c>
      <c r="D2026" s="168" t="str">
        <f>IF('Műszaki adattábla'!F2017="","",'Műszaki adattábla'!F2017)</f>
        <v/>
      </c>
      <c r="E2026" s="169" t="str">
        <f>IF(D2026="","",VLOOKUP(D2026,'Műszaki adattábla'!F:R,13,0))</f>
        <v/>
      </c>
      <c r="F2026" s="29" t="str">
        <f>IF(D2026="","",VLOOKUP(D2026,'Műszaki adattábla'!F:M,8,0))</f>
        <v/>
      </c>
      <c r="G2026" s="29" t="str">
        <f>IF(D2026="","",IF('Műszaki adattábla'!L2017="20-99",IF('Műszaki adattábla'!O2017="","Nem adott meg lekötött teljesítményt",VLOOKUP(D2026,'Műszaki adattábla'!F:O,10,0)),0))</f>
        <v/>
      </c>
      <c r="H2026" s="29" t="str">
        <f>IF(D2026="","",VLOOKUP(D2026,'Műszaki adattábla'!F:P,11,0))</f>
        <v/>
      </c>
      <c r="I2026" s="30"/>
      <c r="J2026" s="30"/>
      <c r="K2026" s="31" t="str">
        <f>IF(D2026="","",ROUND(((F2026*I2026*'Műszaki adattábla'!$C$7/'Műszaki adattábla'!$C$8)+(G2026*I2026)+(H2026*I2026))/12*'Műszaki adattábla'!T2017,0))</f>
        <v/>
      </c>
      <c r="L2026" s="32" t="str">
        <f t="shared" si="71"/>
        <v/>
      </c>
    </row>
    <row r="2027" spans="2:12" ht="14.4" thickBot="1" x14ac:dyDescent="0.3">
      <c r="B2027" s="28" t="str">
        <f t="shared" si="70"/>
        <v/>
      </c>
      <c r="C2027" s="167" t="str">
        <f>IF(D2027="","",VLOOKUP(D2027,'Műszaki adattábla'!F:G,2,0))</f>
        <v/>
      </c>
      <c r="D2027" s="168" t="str">
        <f>IF('Műszaki adattábla'!F2018="","",'Műszaki adattábla'!F2018)</f>
        <v/>
      </c>
      <c r="E2027" s="169" t="str">
        <f>IF(D2027="","",VLOOKUP(D2027,'Műszaki adattábla'!F:R,13,0))</f>
        <v/>
      </c>
      <c r="F2027" s="29" t="str">
        <f>IF(D2027="","",VLOOKUP(D2027,'Műszaki adattábla'!F:M,8,0))</f>
        <v/>
      </c>
      <c r="G2027" s="29" t="str">
        <f>IF(D2027="","",IF('Műszaki adattábla'!L2018="20-99",IF('Műszaki adattábla'!O2018="","Nem adott meg lekötött teljesítményt",VLOOKUP(D2027,'Műszaki adattábla'!F:O,10,0)),0))</f>
        <v/>
      </c>
      <c r="H2027" s="29" t="str">
        <f>IF(D2027="","",VLOOKUP(D2027,'Műszaki adattábla'!F:P,11,0))</f>
        <v/>
      </c>
      <c r="I2027" s="30"/>
      <c r="J2027" s="30"/>
      <c r="K2027" s="31" t="str">
        <f>IF(D2027="","",ROUND(((F2027*I2027*'Műszaki adattábla'!$C$7/'Műszaki adattábla'!$C$8)+(G2027*I2027)+(H2027*I2027))/12*'Műszaki adattábla'!T2018,0))</f>
        <v/>
      </c>
      <c r="L2027" s="32" t="str">
        <f t="shared" si="71"/>
        <v/>
      </c>
    </row>
    <row r="2028" spans="2:12" ht="14.4" thickBot="1" x14ac:dyDescent="0.3">
      <c r="B2028" s="28" t="str">
        <f t="shared" si="70"/>
        <v/>
      </c>
      <c r="C2028" s="167" t="str">
        <f>IF(D2028="","",VLOOKUP(D2028,'Műszaki adattábla'!F:G,2,0))</f>
        <v/>
      </c>
      <c r="D2028" s="168" t="str">
        <f>IF('Műszaki adattábla'!F2019="","",'Műszaki adattábla'!F2019)</f>
        <v/>
      </c>
      <c r="E2028" s="169" t="str">
        <f>IF(D2028="","",VLOOKUP(D2028,'Műszaki adattábla'!F:R,13,0))</f>
        <v/>
      </c>
      <c r="F2028" s="29" t="str">
        <f>IF(D2028="","",VLOOKUP(D2028,'Műszaki adattábla'!F:M,8,0))</f>
        <v/>
      </c>
      <c r="G2028" s="29" t="str">
        <f>IF(D2028="","",IF('Műszaki adattábla'!L2019="20-99",IF('Műszaki adattábla'!O2019="","Nem adott meg lekötött teljesítményt",VLOOKUP(D2028,'Műszaki adattábla'!F:O,10,0)),0))</f>
        <v/>
      </c>
      <c r="H2028" s="29" t="str">
        <f>IF(D2028="","",VLOOKUP(D2028,'Műszaki adattábla'!F:P,11,0))</f>
        <v/>
      </c>
      <c r="I2028" s="30"/>
      <c r="J2028" s="30"/>
      <c r="K2028" s="31" t="str">
        <f>IF(D2028="","",ROUND(((F2028*I2028*'Műszaki adattábla'!$C$7/'Műszaki adattábla'!$C$8)+(G2028*I2028)+(H2028*I2028))/12*'Műszaki adattábla'!T2019,0))</f>
        <v/>
      </c>
      <c r="L2028" s="32" t="str">
        <f t="shared" si="71"/>
        <v/>
      </c>
    </row>
    <row r="2029" spans="2:12" ht="14.4" thickBot="1" x14ac:dyDescent="0.3">
      <c r="B2029" s="28" t="str">
        <f t="shared" si="70"/>
        <v/>
      </c>
      <c r="C2029" s="167" t="str">
        <f>IF(D2029="","",VLOOKUP(D2029,'Műszaki adattábla'!F:G,2,0))</f>
        <v/>
      </c>
      <c r="D2029" s="168" t="str">
        <f>IF('Műszaki adattábla'!F2020="","",'Műszaki adattábla'!F2020)</f>
        <v/>
      </c>
      <c r="E2029" s="169" t="str">
        <f>IF(D2029="","",VLOOKUP(D2029,'Műszaki adattábla'!F:R,13,0))</f>
        <v/>
      </c>
      <c r="F2029" s="29" t="str">
        <f>IF(D2029="","",VLOOKUP(D2029,'Műszaki adattábla'!F:M,8,0))</f>
        <v/>
      </c>
      <c r="G2029" s="29" t="str">
        <f>IF(D2029="","",IF('Műszaki adattábla'!L2020="20-99",IF('Műszaki adattábla'!O2020="","Nem adott meg lekötött teljesítményt",VLOOKUP(D2029,'Műszaki adattábla'!F:O,10,0)),0))</f>
        <v/>
      </c>
      <c r="H2029" s="29" t="str">
        <f>IF(D2029="","",VLOOKUP(D2029,'Műszaki adattábla'!F:P,11,0))</f>
        <v/>
      </c>
      <c r="I2029" s="30"/>
      <c r="J2029" s="30"/>
      <c r="K2029" s="31" t="str">
        <f>IF(D2029="","",ROUND(((F2029*I2029*'Műszaki adattábla'!$C$7/'Műszaki adattábla'!$C$8)+(G2029*I2029)+(H2029*I2029))/12*'Műszaki adattábla'!T2020,0))</f>
        <v/>
      </c>
      <c r="L2029" s="32" t="str">
        <f t="shared" si="71"/>
        <v/>
      </c>
    </row>
    <row r="2030" spans="2:12" ht="14.4" thickBot="1" x14ac:dyDescent="0.3">
      <c r="B2030" s="28" t="str">
        <f t="shared" si="70"/>
        <v/>
      </c>
      <c r="C2030" s="167" t="str">
        <f>IF(D2030="","",VLOOKUP(D2030,'Műszaki adattábla'!F:G,2,0))</f>
        <v/>
      </c>
      <c r="D2030" s="168" t="str">
        <f>IF('Műszaki adattábla'!F2021="","",'Műszaki adattábla'!F2021)</f>
        <v/>
      </c>
      <c r="E2030" s="169" t="str">
        <f>IF(D2030="","",VLOOKUP(D2030,'Műszaki adattábla'!F:R,13,0))</f>
        <v/>
      </c>
      <c r="F2030" s="29" t="str">
        <f>IF(D2030="","",VLOOKUP(D2030,'Műszaki adattábla'!F:M,8,0))</f>
        <v/>
      </c>
      <c r="G2030" s="29" t="str">
        <f>IF(D2030="","",IF('Műszaki adattábla'!L2021="20-99",IF('Műszaki adattábla'!O2021="","Nem adott meg lekötött teljesítményt",VLOOKUP(D2030,'Műszaki adattábla'!F:O,10,0)),0))</f>
        <v/>
      </c>
      <c r="H2030" s="29" t="str">
        <f>IF(D2030="","",VLOOKUP(D2030,'Műszaki adattábla'!F:P,11,0))</f>
        <v/>
      </c>
      <c r="I2030" s="30"/>
      <c r="J2030" s="30"/>
      <c r="K2030" s="31" t="str">
        <f>IF(D2030="","",ROUND(((F2030*I2030*'Műszaki adattábla'!$C$7/'Műszaki adattábla'!$C$8)+(G2030*I2030)+(H2030*I2030))/12*'Műszaki adattábla'!T2021,0))</f>
        <v/>
      </c>
      <c r="L2030" s="32" t="str">
        <f t="shared" si="71"/>
        <v/>
      </c>
    </row>
    <row r="2031" spans="2:12" ht="14.4" thickBot="1" x14ac:dyDescent="0.3">
      <c r="B2031" s="28" t="str">
        <f t="shared" si="70"/>
        <v/>
      </c>
      <c r="C2031" s="167" t="str">
        <f>IF(D2031="","",VLOOKUP(D2031,'Műszaki adattábla'!F:G,2,0))</f>
        <v/>
      </c>
      <c r="D2031" s="168" t="str">
        <f>IF('Műszaki adattábla'!F2022="","",'Műszaki adattábla'!F2022)</f>
        <v/>
      </c>
      <c r="E2031" s="169" t="str">
        <f>IF(D2031="","",VLOOKUP(D2031,'Műszaki adattábla'!F:R,13,0))</f>
        <v/>
      </c>
      <c r="F2031" s="29" t="str">
        <f>IF(D2031="","",VLOOKUP(D2031,'Műszaki adattábla'!F:M,8,0))</f>
        <v/>
      </c>
      <c r="G2031" s="29" t="str">
        <f>IF(D2031="","",IF('Műszaki adattábla'!L2022="20-99",IF('Műszaki adattábla'!O2022="","Nem adott meg lekötött teljesítményt",VLOOKUP(D2031,'Műszaki adattábla'!F:O,10,0)),0))</f>
        <v/>
      </c>
      <c r="H2031" s="29" t="str">
        <f>IF(D2031="","",VLOOKUP(D2031,'Műszaki adattábla'!F:P,11,0))</f>
        <v/>
      </c>
      <c r="I2031" s="30"/>
      <c r="J2031" s="30"/>
      <c r="K2031" s="31" t="str">
        <f>IF(D2031="","",ROUND(((F2031*I2031*'Műszaki adattábla'!$C$7/'Műszaki adattábla'!$C$8)+(G2031*I2031)+(H2031*I2031))/12*'Műszaki adattábla'!T2022,0))</f>
        <v/>
      </c>
      <c r="L2031" s="32" t="str">
        <f t="shared" si="71"/>
        <v/>
      </c>
    </row>
    <row r="2032" spans="2:12" ht="14.4" thickBot="1" x14ac:dyDescent="0.3">
      <c r="B2032" s="28" t="str">
        <f t="shared" si="70"/>
        <v/>
      </c>
      <c r="C2032" s="167" t="str">
        <f>IF(D2032="","",VLOOKUP(D2032,'Műszaki adattábla'!F:G,2,0))</f>
        <v/>
      </c>
      <c r="D2032" s="168" t="str">
        <f>IF('Műszaki adattábla'!F2023="","",'Műszaki adattábla'!F2023)</f>
        <v/>
      </c>
      <c r="E2032" s="169" t="str">
        <f>IF(D2032="","",VLOOKUP(D2032,'Műszaki adattábla'!F:R,13,0))</f>
        <v/>
      </c>
      <c r="F2032" s="29" t="str">
        <f>IF(D2032="","",VLOOKUP(D2032,'Műszaki adattábla'!F:M,8,0))</f>
        <v/>
      </c>
      <c r="G2032" s="29" t="str">
        <f>IF(D2032="","",IF('Műszaki adattábla'!L2023="20-99",IF('Műszaki adattábla'!O2023="","Nem adott meg lekötött teljesítményt",VLOOKUP(D2032,'Műszaki adattábla'!F:O,10,0)),0))</f>
        <v/>
      </c>
      <c r="H2032" s="29" t="str">
        <f>IF(D2032="","",VLOOKUP(D2032,'Műszaki adattábla'!F:P,11,0))</f>
        <v/>
      </c>
      <c r="I2032" s="30"/>
      <c r="J2032" s="30"/>
      <c r="K2032" s="31" t="str">
        <f>IF(D2032="","",ROUND(((F2032*I2032*'Műszaki adattábla'!$C$7/'Műszaki adattábla'!$C$8)+(G2032*I2032)+(H2032*I2032))/12*'Műszaki adattábla'!T2023,0))</f>
        <v/>
      </c>
      <c r="L2032" s="32" t="str">
        <f t="shared" si="71"/>
        <v/>
      </c>
    </row>
    <row r="2033" spans="2:12" ht="14.4" thickBot="1" x14ac:dyDescent="0.3">
      <c r="B2033" s="28" t="str">
        <f t="shared" si="70"/>
        <v/>
      </c>
      <c r="C2033" s="167" t="str">
        <f>IF(D2033="","",VLOOKUP(D2033,'Műszaki adattábla'!F:G,2,0))</f>
        <v/>
      </c>
      <c r="D2033" s="168" t="str">
        <f>IF('Műszaki adattábla'!F2024="","",'Műszaki adattábla'!F2024)</f>
        <v/>
      </c>
      <c r="E2033" s="169" t="str">
        <f>IF(D2033="","",VLOOKUP(D2033,'Műszaki adattábla'!F:R,13,0))</f>
        <v/>
      </c>
      <c r="F2033" s="29" t="str">
        <f>IF(D2033="","",VLOOKUP(D2033,'Műszaki adattábla'!F:M,8,0))</f>
        <v/>
      </c>
      <c r="G2033" s="29" t="str">
        <f>IF(D2033="","",IF('Műszaki adattábla'!L2024="20-99",IF('Műszaki adattábla'!O2024="","Nem adott meg lekötött teljesítményt",VLOOKUP(D2033,'Műszaki adattábla'!F:O,10,0)),0))</f>
        <v/>
      </c>
      <c r="H2033" s="29" t="str">
        <f>IF(D2033="","",VLOOKUP(D2033,'Műszaki adattábla'!F:P,11,0))</f>
        <v/>
      </c>
      <c r="I2033" s="30"/>
      <c r="J2033" s="30"/>
      <c r="K2033" s="31" t="str">
        <f>IF(D2033="","",ROUND(((F2033*I2033*'Műszaki adattábla'!$C$7/'Műszaki adattábla'!$C$8)+(G2033*I2033)+(H2033*I2033))/12*'Műszaki adattábla'!T2024,0))</f>
        <v/>
      </c>
      <c r="L2033" s="32" t="str">
        <f t="shared" si="71"/>
        <v/>
      </c>
    </row>
    <row r="2034" spans="2:12" ht="14.4" thickBot="1" x14ac:dyDescent="0.3">
      <c r="B2034" s="28" t="str">
        <f t="shared" si="70"/>
        <v/>
      </c>
      <c r="C2034" s="167" t="str">
        <f>IF(D2034="","",VLOOKUP(D2034,'Műszaki adattábla'!F:G,2,0))</f>
        <v/>
      </c>
      <c r="D2034" s="168" t="str">
        <f>IF('Műszaki adattábla'!F2025="","",'Műszaki adattábla'!F2025)</f>
        <v/>
      </c>
      <c r="E2034" s="169" t="str">
        <f>IF(D2034="","",VLOOKUP(D2034,'Műszaki adattábla'!F:R,13,0))</f>
        <v/>
      </c>
      <c r="F2034" s="29" t="str">
        <f>IF(D2034="","",VLOOKUP(D2034,'Műszaki adattábla'!F:M,8,0))</f>
        <v/>
      </c>
      <c r="G2034" s="29" t="str">
        <f>IF(D2034="","",IF('Műszaki adattábla'!L2025="20-99",IF('Műszaki adattábla'!O2025="","Nem adott meg lekötött teljesítményt",VLOOKUP(D2034,'Műszaki adattábla'!F:O,10,0)),0))</f>
        <v/>
      </c>
      <c r="H2034" s="29" t="str">
        <f>IF(D2034="","",VLOOKUP(D2034,'Műszaki adattábla'!F:P,11,0))</f>
        <v/>
      </c>
      <c r="I2034" s="30"/>
      <c r="J2034" s="30"/>
      <c r="K2034" s="31" t="str">
        <f>IF(D2034="","",ROUND(((F2034*I2034*'Műszaki adattábla'!$C$7/'Műszaki adattábla'!$C$8)+(G2034*I2034)+(H2034*I2034))/12*'Műszaki adattábla'!T2025,0))</f>
        <v/>
      </c>
      <c r="L2034" s="32" t="str">
        <f t="shared" si="71"/>
        <v/>
      </c>
    </row>
    <row r="2035" spans="2:12" ht="14.4" thickBot="1" x14ac:dyDescent="0.3">
      <c r="B2035" s="28" t="str">
        <f t="shared" si="70"/>
        <v/>
      </c>
      <c r="C2035" s="167" t="str">
        <f>IF(D2035="","",VLOOKUP(D2035,'Műszaki adattábla'!F:G,2,0))</f>
        <v/>
      </c>
      <c r="D2035" s="168" t="str">
        <f>IF('Műszaki adattábla'!F2026="","",'Műszaki adattábla'!F2026)</f>
        <v/>
      </c>
      <c r="E2035" s="169" t="str">
        <f>IF(D2035="","",VLOOKUP(D2035,'Műszaki adattábla'!F:R,13,0))</f>
        <v/>
      </c>
      <c r="F2035" s="29" t="str">
        <f>IF(D2035="","",VLOOKUP(D2035,'Műszaki adattábla'!F:M,8,0))</f>
        <v/>
      </c>
      <c r="G2035" s="29" t="str">
        <f>IF(D2035="","",IF('Műszaki adattábla'!L2026="20-99",IF('Műszaki adattábla'!O2026="","Nem adott meg lekötött teljesítményt",VLOOKUP(D2035,'Műszaki adattábla'!F:O,10,0)),0))</f>
        <v/>
      </c>
      <c r="H2035" s="29" t="str">
        <f>IF(D2035="","",VLOOKUP(D2035,'Műszaki adattábla'!F:P,11,0))</f>
        <v/>
      </c>
      <c r="I2035" s="30"/>
      <c r="J2035" s="30"/>
      <c r="K2035" s="31" t="str">
        <f>IF(D2035="","",ROUND(((F2035*I2035*'Műszaki adattábla'!$C$7/'Műszaki adattábla'!$C$8)+(G2035*I2035)+(H2035*I2035))/12*'Műszaki adattábla'!T2026,0))</f>
        <v/>
      </c>
      <c r="L2035" s="32" t="str">
        <f t="shared" si="71"/>
        <v/>
      </c>
    </row>
    <row r="2036" spans="2:12" ht="14.4" thickBot="1" x14ac:dyDescent="0.3">
      <c r="B2036" s="28" t="str">
        <f t="shared" si="70"/>
        <v/>
      </c>
      <c r="C2036" s="167" t="str">
        <f>IF(D2036="","",VLOOKUP(D2036,'Műszaki adattábla'!F:G,2,0))</f>
        <v/>
      </c>
      <c r="D2036" s="168" t="str">
        <f>IF('Műszaki adattábla'!F2027="","",'Műszaki adattábla'!F2027)</f>
        <v/>
      </c>
      <c r="E2036" s="169" t="str">
        <f>IF(D2036="","",VLOOKUP(D2036,'Műszaki adattábla'!F:R,13,0))</f>
        <v/>
      </c>
      <c r="F2036" s="29" t="str">
        <f>IF(D2036="","",VLOOKUP(D2036,'Műszaki adattábla'!F:M,8,0))</f>
        <v/>
      </c>
      <c r="G2036" s="29" t="str">
        <f>IF(D2036="","",IF('Műszaki adattábla'!L2027="20-99",IF('Műszaki adattábla'!O2027="","Nem adott meg lekötött teljesítményt",VLOOKUP(D2036,'Műszaki adattábla'!F:O,10,0)),0))</f>
        <v/>
      </c>
      <c r="H2036" s="29" t="str">
        <f>IF(D2036="","",VLOOKUP(D2036,'Műszaki adattábla'!F:P,11,0))</f>
        <v/>
      </c>
      <c r="I2036" s="30"/>
      <c r="J2036" s="30"/>
      <c r="K2036" s="31" t="str">
        <f>IF(D2036="","",ROUND(((F2036*I2036*'Műszaki adattábla'!$C$7/'Műszaki adattábla'!$C$8)+(G2036*I2036)+(H2036*I2036))/12*'Műszaki adattábla'!T2027,0))</f>
        <v/>
      </c>
      <c r="L2036" s="32" t="str">
        <f t="shared" si="71"/>
        <v/>
      </c>
    </row>
    <row r="2037" spans="2:12" ht="14.4" thickBot="1" x14ac:dyDescent="0.3">
      <c r="B2037" s="28" t="str">
        <f t="shared" si="70"/>
        <v/>
      </c>
      <c r="C2037" s="167" t="str">
        <f>IF(D2037="","",VLOOKUP(D2037,'Műszaki adattábla'!F:G,2,0))</f>
        <v/>
      </c>
      <c r="D2037" s="168" t="str">
        <f>IF('Műszaki adattábla'!F2028="","",'Műszaki adattábla'!F2028)</f>
        <v/>
      </c>
      <c r="E2037" s="169" t="str">
        <f>IF(D2037="","",VLOOKUP(D2037,'Műszaki adattábla'!F:R,13,0))</f>
        <v/>
      </c>
      <c r="F2037" s="29" t="str">
        <f>IF(D2037="","",VLOOKUP(D2037,'Műszaki adattábla'!F:M,8,0))</f>
        <v/>
      </c>
      <c r="G2037" s="29" t="str">
        <f>IF(D2037="","",IF('Műszaki adattábla'!L2028="20-99",IF('Műszaki adattábla'!O2028="","Nem adott meg lekötött teljesítményt",VLOOKUP(D2037,'Műszaki adattábla'!F:O,10,0)),0))</f>
        <v/>
      </c>
      <c r="H2037" s="29" t="str">
        <f>IF(D2037="","",VLOOKUP(D2037,'Műszaki adattábla'!F:P,11,0))</f>
        <v/>
      </c>
      <c r="I2037" s="30"/>
      <c r="J2037" s="30"/>
      <c r="K2037" s="31" t="str">
        <f>IF(D2037="","",ROUND(((F2037*I2037*'Műszaki adattábla'!$C$7/'Műszaki adattábla'!$C$8)+(G2037*I2037)+(H2037*I2037))/12*'Műszaki adattábla'!T2028,0))</f>
        <v/>
      </c>
      <c r="L2037" s="32" t="str">
        <f t="shared" si="71"/>
        <v/>
      </c>
    </row>
    <row r="2038" spans="2:12" ht="14.4" thickBot="1" x14ac:dyDescent="0.3">
      <c r="B2038" s="28" t="str">
        <f t="shared" si="70"/>
        <v/>
      </c>
      <c r="C2038" s="167" t="str">
        <f>IF(D2038="","",VLOOKUP(D2038,'Műszaki adattábla'!F:G,2,0))</f>
        <v/>
      </c>
      <c r="D2038" s="168" t="str">
        <f>IF('Műszaki adattábla'!F2029="","",'Műszaki adattábla'!F2029)</f>
        <v/>
      </c>
      <c r="E2038" s="169" t="str">
        <f>IF(D2038="","",VLOOKUP(D2038,'Műszaki adattábla'!F:R,13,0))</f>
        <v/>
      </c>
      <c r="F2038" s="29" t="str">
        <f>IF(D2038="","",VLOOKUP(D2038,'Műszaki adattábla'!F:M,8,0))</f>
        <v/>
      </c>
      <c r="G2038" s="29" t="str">
        <f>IF(D2038="","",IF('Műszaki adattábla'!L2029="20-99",IF('Műszaki adattábla'!O2029="","Nem adott meg lekötött teljesítményt",VLOOKUP(D2038,'Műszaki adattábla'!F:O,10,0)),0))</f>
        <v/>
      </c>
      <c r="H2038" s="29" t="str">
        <f>IF(D2038="","",VLOOKUP(D2038,'Műszaki adattábla'!F:P,11,0))</f>
        <v/>
      </c>
      <c r="I2038" s="30"/>
      <c r="J2038" s="30"/>
      <c r="K2038" s="31" t="str">
        <f>IF(D2038="","",ROUND(((F2038*I2038*'Műszaki adattábla'!$C$7/'Műszaki adattábla'!$C$8)+(G2038*I2038)+(H2038*I2038))/12*'Műszaki adattábla'!T2029,0))</f>
        <v/>
      </c>
      <c r="L2038" s="32" t="str">
        <f t="shared" si="71"/>
        <v/>
      </c>
    </row>
    <row r="2039" spans="2:12" ht="14.4" thickBot="1" x14ac:dyDescent="0.3">
      <c r="B2039" s="28" t="str">
        <f t="shared" si="70"/>
        <v/>
      </c>
      <c r="C2039" s="167" t="str">
        <f>IF(D2039="","",VLOOKUP(D2039,'Műszaki adattábla'!F:G,2,0))</f>
        <v/>
      </c>
      <c r="D2039" s="168" t="str">
        <f>IF('Műszaki adattábla'!F2030="","",'Műszaki adattábla'!F2030)</f>
        <v/>
      </c>
      <c r="E2039" s="169" t="str">
        <f>IF(D2039="","",VLOOKUP(D2039,'Műszaki adattábla'!F:R,13,0))</f>
        <v/>
      </c>
      <c r="F2039" s="29" t="str">
        <f>IF(D2039="","",VLOOKUP(D2039,'Műszaki adattábla'!F:M,8,0))</f>
        <v/>
      </c>
      <c r="G2039" s="29" t="str">
        <f>IF(D2039="","",IF('Műszaki adattábla'!L2030="20-99",IF('Műszaki adattábla'!O2030="","Nem adott meg lekötött teljesítményt",VLOOKUP(D2039,'Műszaki adattábla'!F:O,10,0)),0))</f>
        <v/>
      </c>
      <c r="H2039" s="29" t="str">
        <f>IF(D2039="","",VLOOKUP(D2039,'Műszaki adattábla'!F:P,11,0))</f>
        <v/>
      </c>
      <c r="I2039" s="30"/>
      <c r="J2039" s="30"/>
      <c r="K2039" s="31" t="str">
        <f>IF(D2039="","",ROUND(((F2039*I2039*'Műszaki adattábla'!$C$7/'Műszaki adattábla'!$C$8)+(G2039*I2039)+(H2039*I2039))/12*'Műszaki adattábla'!T2030,0))</f>
        <v/>
      </c>
      <c r="L2039" s="32" t="str">
        <f t="shared" si="71"/>
        <v/>
      </c>
    </row>
    <row r="2040" spans="2:12" ht="14.4" thickBot="1" x14ac:dyDescent="0.3">
      <c r="B2040" s="28" t="str">
        <f t="shared" si="70"/>
        <v/>
      </c>
      <c r="C2040" s="167" t="str">
        <f>IF(D2040="","",VLOOKUP(D2040,'Műszaki adattábla'!F:G,2,0))</f>
        <v/>
      </c>
      <c r="D2040" s="168" t="str">
        <f>IF('Műszaki adattábla'!F2031="","",'Műszaki adattábla'!F2031)</f>
        <v/>
      </c>
      <c r="E2040" s="169" t="str">
        <f>IF(D2040="","",VLOOKUP(D2040,'Műszaki adattábla'!F:R,13,0))</f>
        <v/>
      </c>
      <c r="F2040" s="29" t="str">
        <f>IF(D2040="","",VLOOKUP(D2040,'Műszaki adattábla'!F:M,8,0))</f>
        <v/>
      </c>
      <c r="G2040" s="29" t="str">
        <f>IF(D2040="","",IF('Műszaki adattábla'!L2031="20-99",IF('Műszaki adattábla'!O2031="","Nem adott meg lekötött teljesítményt",VLOOKUP(D2040,'Műszaki adattábla'!F:O,10,0)),0))</f>
        <v/>
      </c>
      <c r="H2040" s="29" t="str">
        <f>IF(D2040="","",VLOOKUP(D2040,'Műszaki adattábla'!F:P,11,0))</f>
        <v/>
      </c>
      <c r="I2040" s="30"/>
      <c r="J2040" s="30"/>
      <c r="K2040" s="31" t="str">
        <f>IF(D2040="","",ROUND(((F2040*I2040*'Műszaki adattábla'!$C$7/'Műszaki adattábla'!$C$8)+(G2040*I2040)+(H2040*I2040))/12*'Műszaki adattábla'!T2031,0))</f>
        <v/>
      </c>
      <c r="L2040" s="32" t="str">
        <f t="shared" si="71"/>
        <v/>
      </c>
    </row>
    <row r="2041" spans="2:12" ht="14.4" thickBot="1" x14ac:dyDescent="0.3">
      <c r="B2041" s="28" t="str">
        <f t="shared" si="70"/>
        <v/>
      </c>
      <c r="C2041" s="167" t="str">
        <f>IF(D2041="","",VLOOKUP(D2041,'Műszaki adattábla'!F:G,2,0))</f>
        <v/>
      </c>
      <c r="D2041" s="168" t="str">
        <f>IF('Műszaki adattábla'!F2032="","",'Műszaki adattábla'!F2032)</f>
        <v/>
      </c>
      <c r="E2041" s="169" t="str">
        <f>IF(D2041="","",VLOOKUP(D2041,'Műszaki adattábla'!F:R,13,0))</f>
        <v/>
      </c>
      <c r="F2041" s="29" t="str">
        <f>IF(D2041="","",VLOOKUP(D2041,'Műszaki adattábla'!F:M,8,0))</f>
        <v/>
      </c>
      <c r="G2041" s="29" t="str">
        <f>IF(D2041="","",IF('Műszaki adattábla'!L2032="20-99",IF('Műszaki adattábla'!O2032="","Nem adott meg lekötött teljesítményt",VLOOKUP(D2041,'Műszaki adattábla'!F:O,10,0)),0))</f>
        <v/>
      </c>
      <c r="H2041" s="29" t="str">
        <f>IF(D2041="","",VLOOKUP(D2041,'Műszaki adattábla'!F:P,11,0))</f>
        <v/>
      </c>
      <c r="I2041" s="30"/>
      <c r="J2041" s="30"/>
      <c r="K2041" s="31" t="str">
        <f>IF(D2041="","",ROUND(((F2041*I2041*'Műszaki adattábla'!$C$7/'Műszaki adattábla'!$C$8)+(G2041*I2041)+(H2041*I2041))/12*'Műszaki adattábla'!T2032,0))</f>
        <v/>
      </c>
      <c r="L2041" s="32" t="str">
        <f t="shared" si="71"/>
        <v/>
      </c>
    </row>
    <row r="2042" spans="2:12" ht="14.4" thickBot="1" x14ac:dyDescent="0.3">
      <c r="B2042" s="28" t="str">
        <f t="shared" si="70"/>
        <v/>
      </c>
      <c r="C2042" s="167" t="str">
        <f>IF(D2042="","",VLOOKUP(D2042,'Műszaki adattábla'!F:G,2,0))</f>
        <v/>
      </c>
      <c r="D2042" s="168" t="str">
        <f>IF('Műszaki adattábla'!F2033="","",'Műszaki adattábla'!F2033)</f>
        <v/>
      </c>
      <c r="E2042" s="169" t="str">
        <f>IF(D2042="","",VLOOKUP(D2042,'Műszaki adattábla'!F:R,13,0))</f>
        <v/>
      </c>
      <c r="F2042" s="29" t="str">
        <f>IF(D2042="","",VLOOKUP(D2042,'Műszaki adattábla'!F:M,8,0))</f>
        <v/>
      </c>
      <c r="G2042" s="29" t="str">
        <f>IF(D2042="","",IF('Műszaki adattábla'!L2033="20-99",IF('Műszaki adattábla'!O2033="","Nem adott meg lekötött teljesítményt",VLOOKUP(D2042,'Műszaki adattábla'!F:O,10,0)),0))</f>
        <v/>
      </c>
      <c r="H2042" s="29" t="str">
        <f>IF(D2042="","",VLOOKUP(D2042,'Műszaki adattábla'!F:P,11,0))</f>
        <v/>
      </c>
      <c r="I2042" s="30"/>
      <c r="J2042" s="30"/>
      <c r="K2042" s="31" t="str">
        <f>IF(D2042="","",ROUND(((F2042*I2042*'Műszaki adattábla'!$C$7/'Műszaki adattábla'!$C$8)+(G2042*I2042)+(H2042*I2042))/12*'Műszaki adattábla'!T2033,0))</f>
        <v/>
      </c>
      <c r="L2042" s="32" t="str">
        <f t="shared" si="71"/>
        <v/>
      </c>
    </row>
    <row r="2043" spans="2:12" ht="14.4" thickBot="1" x14ac:dyDescent="0.3">
      <c r="B2043" s="28" t="str">
        <f t="shared" si="70"/>
        <v/>
      </c>
      <c r="C2043" s="167" t="str">
        <f>IF(D2043="","",VLOOKUP(D2043,'Műszaki adattábla'!F:G,2,0))</f>
        <v/>
      </c>
      <c r="D2043" s="168" t="str">
        <f>IF('Műszaki adattábla'!F2034="","",'Műszaki adattábla'!F2034)</f>
        <v/>
      </c>
      <c r="E2043" s="169" t="str">
        <f>IF(D2043="","",VLOOKUP(D2043,'Műszaki adattábla'!F:R,13,0))</f>
        <v/>
      </c>
      <c r="F2043" s="29" t="str">
        <f>IF(D2043="","",VLOOKUP(D2043,'Műszaki adattábla'!F:M,8,0))</f>
        <v/>
      </c>
      <c r="G2043" s="29" t="str">
        <f>IF(D2043="","",IF('Műszaki adattábla'!L2034="20-99",IF('Műszaki adattábla'!O2034="","Nem adott meg lekötött teljesítményt",VLOOKUP(D2043,'Műszaki adattábla'!F:O,10,0)),0))</f>
        <v/>
      </c>
      <c r="H2043" s="29" t="str">
        <f>IF(D2043="","",VLOOKUP(D2043,'Műszaki adattábla'!F:P,11,0))</f>
        <v/>
      </c>
      <c r="I2043" s="30"/>
      <c r="J2043" s="30"/>
      <c r="K2043" s="31" t="str">
        <f>IF(D2043="","",ROUND(((F2043*I2043*'Műszaki adattábla'!$C$7/'Műszaki adattábla'!$C$8)+(G2043*I2043)+(H2043*I2043))/12*'Műszaki adattábla'!T2034,0))</f>
        <v/>
      </c>
      <c r="L2043" s="32" t="str">
        <f t="shared" si="71"/>
        <v/>
      </c>
    </row>
    <row r="2044" spans="2:12" ht="14.4" thickBot="1" x14ac:dyDescent="0.3">
      <c r="B2044" s="28" t="str">
        <f t="shared" si="70"/>
        <v/>
      </c>
      <c r="C2044" s="167" t="str">
        <f>IF(D2044="","",VLOOKUP(D2044,'Műszaki adattábla'!F:G,2,0))</f>
        <v/>
      </c>
      <c r="D2044" s="168" t="str">
        <f>IF('Műszaki adattábla'!F2035="","",'Műszaki adattábla'!F2035)</f>
        <v/>
      </c>
      <c r="E2044" s="169" t="str">
        <f>IF(D2044="","",VLOOKUP(D2044,'Műszaki adattábla'!F:R,13,0))</f>
        <v/>
      </c>
      <c r="F2044" s="29" t="str">
        <f>IF(D2044="","",VLOOKUP(D2044,'Műszaki adattábla'!F:M,8,0))</f>
        <v/>
      </c>
      <c r="G2044" s="29" t="str">
        <f>IF(D2044="","",IF('Műszaki adattábla'!L2035="20-99",IF('Műszaki adattábla'!O2035="","Nem adott meg lekötött teljesítményt",VLOOKUP(D2044,'Műszaki adattábla'!F:O,10,0)),0))</f>
        <v/>
      </c>
      <c r="H2044" s="29" t="str">
        <f>IF(D2044="","",VLOOKUP(D2044,'Műszaki adattábla'!F:P,11,0))</f>
        <v/>
      </c>
      <c r="I2044" s="30"/>
      <c r="J2044" s="30"/>
      <c r="K2044" s="31" t="str">
        <f>IF(D2044="","",ROUND(((F2044*I2044*'Műszaki adattábla'!$C$7/'Műszaki adattábla'!$C$8)+(G2044*I2044)+(H2044*I2044))/12*'Műszaki adattábla'!T2035,0))</f>
        <v/>
      </c>
      <c r="L2044" s="32" t="str">
        <f t="shared" si="71"/>
        <v/>
      </c>
    </row>
    <row r="2045" spans="2:12" ht="14.4" thickBot="1" x14ac:dyDescent="0.3">
      <c r="B2045" s="28" t="str">
        <f t="shared" si="70"/>
        <v/>
      </c>
      <c r="C2045" s="167" t="str">
        <f>IF(D2045="","",VLOOKUP(D2045,'Műszaki adattábla'!F:G,2,0))</f>
        <v/>
      </c>
      <c r="D2045" s="168" t="str">
        <f>IF('Műszaki adattábla'!F2036="","",'Műszaki adattábla'!F2036)</f>
        <v/>
      </c>
      <c r="E2045" s="169" t="str">
        <f>IF(D2045="","",VLOOKUP(D2045,'Műszaki adattábla'!F:R,13,0))</f>
        <v/>
      </c>
      <c r="F2045" s="29" t="str">
        <f>IF(D2045="","",VLOOKUP(D2045,'Műszaki adattábla'!F:M,8,0))</f>
        <v/>
      </c>
      <c r="G2045" s="29" t="str">
        <f>IF(D2045="","",IF('Műszaki adattábla'!L2036="20-99",IF('Műszaki adattábla'!O2036="","Nem adott meg lekötött teljesítményt",VLOOKUP(D2045,'Műszaki adattábla'!F:O,10,0)),0))</f>
        <v/>
      </c>
      <c r="H2045" s="29" t="str">
        <f>IF(D2045="","",VLOOKUP(D2045,'Műszaki adattábla'!F:P,11,0))</f>
        <v/>
      </c>
      <c r="I2045" s="30"/>
      <c r="J2045" s="30"/>
      <c r="K2045" s="31" t="str">
        <f>IF(D2045="","",ROUND(((F2045*I2045*'Műszaki adattábla'!$C$7/'Műszaki adattábla'!$C$8)+(G2045*I2045)+(H2045*I2045))/12*'Műszaki adattábla'!T2036,0))</f>
        <v/>
      </c>
      <c r="L2045" s="32" t="str">
        <f t="shared" si="71"/>
        <v/>
      </c>
    </row>
    <row r="2046" spans="2:12" ht="14.4" thickBot="1" x14ac:dyDescent="0.3">
      <c r="B2046" s="28" t="str">
        <f t="shared" si="70"/>
        <v/>
      </c>
      <c r="C2046" s="167" t="str">
        <f>IF(D2046="","",VLOOKUP(D2046,'Műszaki adattábla'!F:G,2,0))</f>
        <v/>
      </c>
      <c r="D2046" s="168" t="str">
        <f>IF('Műszaki adattábla'!F2037="","",'Műszaki adattábla'!F2037)</f>
        <v/>
      </c>
      <c r="E2046" s="169" t="str">
        <f>IF(D2046="","",VLOOKUP(D2046,'Műszaki adattábla'!F:R,13,0))</f>
        <v/>
      </c>
      <c r="F2046" s="29" t="str">
        <f>IF(D2046="","",VLOOKUP(D2046,'Műszaki adattábla'!F:M,8,0))</f>
        <v/>
      </c>
      <c r="G2046" s="29" t="str">
        <f>IF(D2046="","",IF('Műszaki adattábla'!L2037="20-99",IF('Műszaki adattábla'!O2037="","Nem adott meg lekötött teljesítményt",VLOOKUP(D2046,'Műszaki adattábla'!F:O,10,0)),0))</f>
        <v/>
      </c>
      <c r="H2046" s="29" t="str">
        <f>IF(D2046="","",VLOOKUP(D2046,'Műszaki adattábla'!F:P,11,0))</f>
        <v/>
      </c>
      <c r="I2046" s="30"/>
      <c r="J2046" s="30"/>
      <c r="K2046" s="31" t="str">
        <f>IF(D2046="","",ROUND(((F2046*I2046*'Műszaki adattábla'!$C$7/'Műszaki adattábla'!$C$8)+(G2046*I2046)+(H2046*I2046))/12*'Műszaki adattábla'!T2037,0))</f>
        <v/>
      </c>
      <c r="L2046" s="32" t="str">
        <f t="shared" si="71"/>
        <v/>
      </c>
    </row>
    <row r="2047" spans="2:12" ht="14.4" thickBot="1" x14ac:dyDescent="0.3">
      <c r="B2047" s="28" t="str">
        <f t="shared" si="70"/>
        <v/>
      </c>
      <c r="C2047" s="167" t="str">
        <f>IF(D2047="","",VLOOKUP(D2047,'Műszaki adattábla'!F:G,2,0))</f>
        <v/>
      </c>
      <c r="D2047" s="168" t="str">
        <f>IF('Műszaki adattábla'!F2038="","",'Műszaki adattábla'!F2038)</f>
        <v/>
      </c>
      <c r="E2047" s="169" t="str">
        <f>IF(D2047="","",VLOOKUP(D2047,'Műszaki adattábla'!F:R,13,0))</f>
        <v/>
      </c>
      <c r="F2047" s="29" t="str">
        <f>IF(D2047="","",VLOOKUP(D2047,'Műszaki adattábla'!F:M,8,0))</f>
        <v/>
      </c>
      <c r="G2047" s="29" t="str">
        <f>IF(D2047="","",IF('Műszaki adattábla'!L2038="20-99",IF('Műszaki adattábla'!O2038="","Nem adott meg lekötött teljesítményt",VLOOKUP(D2047,'Műszaki adattábla'!F:O,10,0)),0))</f>
        <v/>
      </c>
      <c r="H2047" s="29" t="str">
        <f>IF(D2047="","",VLOOKUP(D2047,'Műszaki adattábla'!F:P,11,0))</f>
        <v/>
      </c>
      <c r="I2047" s="30"/>
      <c r="J2047" s="30"/>
      <c r="K2047" s="31" t="str">
        <f>IF(D2047="","",ROUND(((F2047*I2047*'Műszaki adattábla'!$C$7/'Műszaki adattábla'!$C$8)+(G2047*I2047)+(H2047*I2047))/12*'Műszaki adattábla'!T2038,0))</f>
        <v/>
      </c>
      <c r="L2047" s="32" t="str">
        <f t="shared" si="71"/>
        <v/>
      </c>
    </row>
    <row r="2048" spans="2:12" ht="14.4" thickBot="1" x14ac:dyDescent="0.3">
      <c r="B2048" s="28" t="str">
        <f t="shared" si="70"/>
        <v/>
      </c>
      <c r="C2048" s="167" t="str">
        <f>IF(D2048="","",VLOOKUP(D2048,'Műszaki adattábla'!F:G,2,0))</f>
        <v/>
      </c>
      <c r="D2048" s="168" t="str">
        <f>IF('Műszaki adattábla'!F2039="","",'Műszaki adattábla'!F2039)</f>
        <v/>
      </c>
      <c r="E2048" s="169" t="str">
        <f>IF(D2048="","",VLOOKUP(D2048,'Műszaki adattábla'!F:R,13,0))</f>
        <v/>
      </c>
      <c r="F2048" s="29" t="str">
        <f>IF(D2048="","",VLOOKUP(D2048,'Műszaki adattábla'!F:M,8,0))</f>
        <v/>
      </c>
      <c r="G2048" s="29" t="str">
        <f>IF(D2048="","",IF('Műszaki adattábla'!L2039="20-99",IF('Műszaki adattábla'!O2039="","Nem adott meg lekötött teljesítményt",VLOOKUP(D2048,'Műszaki adattábla'!F:O,10,0)),0))</f>
        <v/>
      </c>
      <c r="H2048" s="29" t="str">
        <f>IF(D2048="","",VLOOKUP(D2048,'Műszaki adattábla'!F:P,11,0))</f>
        <v/>
      </c>
      <c r="I2048" s="30"/>
      <c r="J2048" s="30"/>
      <c r="K2048" s="31" t="str">
        <f>IF(D2048="","",ROUND(((F2048*I2048*'Műszaki adattábla'!$C$7/'Műszaki adattábla'!$C$8)+(G2048*I2048)+(H2048*I2048))/12*'Műszaki adattábla'!T2039,0))</f>
        <v/>
      </c>
      <c r="L2048" s="32" t="str">
        <f t="shared" si="71"/>
        <v/>
      </c>
    </row>
    <row r="2049" spans="2:12" ht="14.4" thickBot="1" x14ac:dyDescent="0.3">
      <c r="B2049" s="28" t="str">
        <f t="shared" si="70"/>
        <v/>
      </c>
      <c r="C2049" s="167" t="str">
        <f>IF(D2049="","",VLOOKUP(D2049,'Műszaki adattábla'!F:G,2,0))</f>
        <v/>
      </c>
      <c r="D2049" s="168" t="str">
        <f>IF('Műszaki adattábla'!F2040="","",'Műszaki adattábla'!F2040)</f>
        <v/>
      </c>
      <c r="E2049" s="169" t="str">
        <f>IF(D2049="","",VLOOKUP(D2049,'Műszaki adattábla'!F:R,13,0))</f>
        <v/>
      </c>
      <c r="F2049" s="29" t="str">
        <f>IF(D2049="","",VLOOKUP(D2049,'Műszaki adattábla'!F:M,8,0))</f>
        <v/>
      </c>
      <c r="G2049" s="29" t="str">
        <f>IF(D2049="","",IF('Műszaki adattábla'!L2040="20-99",IF('Műszaki adattábla'!O2040="","Nem adott meg lekötött teljesítményt",VLOOKUP(D2049,'Műszaki adattábla'!F:O,10,0)),0))</f>
        <v/>
      </c>
      <c r="H2049" s="29" t="str">
        <f>IF(D2049="","",VLOOKUP(D2049,'Műszaki adattábla'!F:P,11,0))</f>
        <v/>
      </c>
      <c r="I2049" s="30"/>
      <c r="J2049" s="30"/>
      <c r="K2049" s="31" t="str">
        <f>IF(D2049="","",ROUND(((F2049*I2049*'Műszaki adattábla'!$C$7/'Műszaki adattábla'!$C$8)+(G2049*I2049)+(H2049*I2049))/12*'Műszaki adattábla'!T2040,0))</f>
        <v/>
      </c>
      <c r="L2049" s="32" t="str">
        <f t="shared" si="71"/>
        <v/>
      </c>
    </row>
    <row r="2050" spans="2:12" ht="14.4" thickBot="1" x14ac:dyDescent="0.3">
      <c r="B2050" s="28" t="str">
        <f t="shared" si="70"/>
        <v/>
      </c>
      <c r="C2050" s="167" t="str">
        <f>IF(D2050="","",VLOOKUP(D2050,'Műszaki adattábla'!F:G,2,0))</f>
        <v/>
      </c>
      <c r="D2050" s="168" t="str">
        <f>IF('Műszaki adattábla'!F2041="","",'Műszaki adattábla'!F2041)</f>
        <v/>
      </c>
      <c r="E2050" s="169" t="str">
        <f>IF(D2050="","",VLOOKUP(D2050,'Műszaki adattábla'!F:R,13,0))</f>
        <v/>
      </c>
      <c r="F2050" s="29" t="str">
        <f>IF(D2050="","",VLOOKUP(D2050,'Műszaki adattábla'!F:M,8,0))</f>
        <v/>
      </c>
      <c r="G2050" s="29" t="str">
        <f>IF(D2050="","",IF('Műszaki adattábla'!L2041="20-99",IF('Műszaki adattábla'!O2041="","Nem adott meg lekötött teljesítményt",VLOOKUP(D2050,'Műszaki adattábla'!F:O,10,0)),0))</f>
        <v/>
      </c>
      <c r="H2050" s="29" t="str">
        <f>IF(D2050="","",VLOOKUP(D2050,'Műszaki adattábla'!F:P,11,0))</f>
        <v/>
      </c>
      <c r="I2050" s="30"/>
      <c r="J2050" s="30"/>
      <c r="K2050" s="31" t="str">
        <f>IF(D2050="","",ROUND(((F2050*I2050*'Műszaki adattábla'!$C$7/'Műszaki adattábla'!$C$8)+(G2050*I2050)+(H2050*I2050))/12*'Műszaki adattábla'!T2041,0))</f>
        <v/>
      </c>
      <c r="L2050" s="32" t="str">
        <f t="shared" si="71"/>
        <v/>
      </c>
    </row>
    <row r="2051" spans="2:12" ht="14.4" thickBot="1" x14ac:dyDescent="0.3">
      <c r="B2051" s="28" t="str">
        <f t="shared" si="70"/>
        <v/>
      </c>
      <c r="C2051" s="167" t="str">
        <f>IF(D2051="","",VLOOKUP(D2051,'Műszaki adattábla'!F:G,2,0))</f>
        <v/>
      </c>
      <c r="D2051" s="168" t="str">
        <f>IF('Műszaki adattábla'!F2042="","",'Műszaki adattábla'!F2042)</f>
        <v/>
      </c>
      <c r="E2051" s="169" t="str">
        <f>IF(D2051="","",VLOOKUP(D2051,'Műszaki adattábla'!F:R,13,0))</f>
        <v/>
      </c>
      <c r="F2051" s="29" t="str">
        <f>IF(D2051="","",VLOOKUP(D2051,'Műszaki adattábla'!F:M,8,0))</f>
        <v/>
      </c>
      <c r="G2051" s="29" t="str">
        <f>IF(D2051="","",IF('Műszaki adattábla'!L2042="20-99",IF('Műszaki adattábla'!O2042="","Nem adott meg lekötött teljesítményt",VLOOKUP(D2051,'Műszaki adattábla'!F:O,10,0)),0))</f>
        <v/>
      </c>
      <c r="H2051" s="29" t="str">
        <f>IF(D2051="","",VLOOKUP(D2051,'Műszaki adattábla'!F:P,11,0))</f>
        <v/>
      </c>
      <c r="I2051" s="30"/>
      <c r="J2051" s="30"/>
      <c r="K2051" s="31" t="str">
        <f>IF(D2051="","",ROUND(((F2051*I2051*'Műszaki adattábla'!$C$7/'Műszaki adattábla'!$C$8)+(G2051*I2051)+(H2051*I2051))/12*'Műszaki adattábla'!T2042,0))</f>
        <v/>
      </c>
      <c r="L2051" s="32" t="str">
        <f t="shared" si="71"/>
        <v/>
      </c>
    </row>
    <row r="2052" spans="2:12" ht="14.4" thickBot="1" x14ac:dyDescent="0.3">
      <c r="B2052" s="28" t="str">
        <f t="shared" si="70"/>
        <v/>
      </c>
      <c r="C2052" s="167" t="str">
        <f>IF(D2052="","",VLOOKUP(D2052,'Műszaki adattábla'!F:G,2,0))</f>
        <v/>
      </c>
      <c r="D2052" s="168" t="str">
        <f>IF('Műszaki adattábla'!F2043="","",'Műszaki adattábla'!F2043)</f>
        <v/>
      </c>
      <c r="E2052" s="169" t="str">
        <f>IF(D2052="","",VLOOKUP(D2052,'Műszaki adattábla'!F:R,13,0))</f>
        <v/>
      </c>
      <c r="F2052" s="29" t="str">
        <f>IF(D2052="","",VLOOKUP(D2052,'Műszaki adattábla'!F:M,8,0))</f>
        <v/>
      </c>
      <c r="G2052" s="29" t="str">
        <f>IF(D2052="","",IF('Műszaki adattábla'!L2043="20-99",IF('Műszaki adattábla'!O2043="","Nem adott meg lekötött teljesítményt",VLOOKUP(D2052,'Műszaki adattábla'!F:O,10,0)),0))</f>
        <v/>
      </c>
      <c r="H2052" s="29" t="str">
        <f>IF(D2052="","",VLOOKUP(D2052,'Műszaki adattábla'!F:P,11,0))</f>
        <v/>
      </c>
      <c r="I2052" s="30"/>
      <c r="J2052" s="30"/>
      <c r="K2052" s="31" t="str">
        <f>IF(D2052="","",ROUND(((F2052*I2052*'Műszaki adattábla'!$C$7/'Műszaki adattábla'!$C$8)+(G2052*I2052)+(H2052*I2052))/12*'Műszaki adattábla'!T2043,0))</f>
        <v/>
      </c>
      <c r="L2052" s="32" t="str">
        <f t="shared" si="71"/>
        <v/>
      </c>
    </row>
    <row r="2053" spans="2:12" ht="14.4" thickBot="1" x14ac:dyDescent="0.3">
      <c r="B2053" s="28" t="str">
        <f t="shared" si="70"/>
        <v/>
      </c>
      <c r="C2053" s="167" t="str">
        <f>IF(D2053="","",VLOOKUP(D2053,'Műszaki adattábla'!F:G,2,0))</f>
        <v/>
      </c>
      <c r="D2053" s="168" t="str">
        <f>IF('Műszaki adattábla'!F2044="","",'Műszaki adattábla'!F2044)</f>
        <v/>
      </c>
      <c r="E2053" s="169" t="str">
        <f>IF(D2053="","",VLOOKUP(D2053,'Műszaki adattábla'!F:R,13,0))</f>
        <v/>
      </c>
      <c r="F2053" s="29" t="str">
        <f>IF(D2053="","",VLOOKUP(D2053,'Műszaki adattábla'!F:M,8,0))</f>
        <v/>
      </c>
      <c r="G2053" s="29" t="str">
        <f>IF(D2053="","",IF('Műszaki adattábla'!L2044="20-99",IF('Műszaki adattábla'!O2044="","Nem adott meg lekötött teljesítményt",VLOOKUP(D2053,'Műszaki adattábla'!F:O,10,0)),0))</f>
        <v/>
      </c>
      <c r="H2053" s="29" t="str">
        <f>IF(D2053="","",VLOOKUP(D2053,'Műszaki adattábla'!F:P,11,0))</f>
        <v/>
      </c>
      <c r="I2053" s="30"/>
      <c r="J2053" s="30"/>
      <c r="K2053" s="31" t="str">
        <f>IF(D2053="","",ROUND(((F2053*I2053*'Műszaki adattábla'!$C$7/'Műszaki adattábla'!$C$8)+(G2053*I2053)+(H2053*I2053))/12*'Műszaki adattábla'!T2044,0))</f>
        <v/>
      </c>
      <c r="L2053" s="32" t="str">
        <f t="shared" si="71"/>
        <v/>
      </c>
    </row>
    <row r="2054" spans="2:12" ht="14.4" thickBot="1" x14ac:dyDescent="0.3">
      <c r="B2054" s="28" t="str">
        <f t="shared" si="70"/>
        <v/>
      </c>
      <c r="C2054" s="167" t="str">
        <f>IF(D2054="","",VLOOKUP(D2054,'Műszaki adattábla'!F:G,2,0))</f>
        <v/>
      </c>
      <c r="D2054" s="168" t="str">
        <f>IF('Műszaki adattábla'!F2045="","",'Műszaki adattábla'!F2045)</f>
        <v/>
      </c>
      <c r="E2054" s="169" t="str">
        <f>IF(D2054="","",VLOOKUP(D2054,'Műszaki adattábla'!F:R,13,0))</f>
        <v/>
      </c>
      <c r="F2054" s="29" t="str">
        <f>IF(D2054="","",VLOOKUP(D2054,'Műszaki adattábla'!F:M,8,0))</f>
        <v/>
      </c>
      <c r="G2054" s="29" t="str">
        <f>IF(D2054="","",IF('Műszaki adattábla'!L2045="20-99",IF('Műszaki adattábla'!O2045="","Nem adott meg lekötött teljesítményt",VLOOKUP(D2054,'Műszaki adattábla'!F:O,10,0)),0))</f>
        <v/>
      </c>
      <c r="H2054" s="29" t="str">
        <f>IF(D2054="","",VLOOKUP(D2054,'Műszaki adattábla'!F:P,11,0))</f>
        <v/>
      </c>
      <c r="I2054" s="30"/>
      <c r="J2054" s="30"/>
      <c r="K2054" s="31" t="str">
        <f>IF(D2054="","",ROUND(((F2054*I2054*'Műszaki adattábla'!$C$7/'Műszaki adattábla'!$C$8)+(G2054*I2054)+(H2054*I2054))/12*'Műszaki adattábla'!T2045,0))</f>
        <v/>
      </c>
      <c r="L2054" s="32" t="str">
        <f t="shared" si="71"/>
        <v/>
      </c>
    </row>
    <row r="2055" spans="2:12" ht="14.4" thickBot="1" x14ac:dyDescent="0.3">
      <c r="B2055" s="28" t="str">
        <f t="shared" si="70"/>
        <v/>
      </c>
      <c r="C2055" s="167" t="str">
        <f>IF(D2055="","",VLOOKUP(D2055,'Műszaki adattábla'!F:G,2,0))</f>
        <v/>
      </c>
      <c r="D2055" s="168" t="str">
        <f>IF('Műszaki adattábla'!F2046="","",'Műszaki adattábla'!F2046)</f>
        <v/>
      </c>
      <c r="E2055" s="169" t="str">
        <f>IF(D2055="","",VLOOKUP(D2055,'Műszaki adattábla'!F:R,13,0))</f>
        <v/>
      </c>
      <c r="F2055" s="29" t="str">
        <f>IF(D2055="","",VLOOKUP(D2055,'Műszaki adattábla'!F:M,8,0))</f>
        <v/>
      </c>
      <c r="G2055" s="29" t="str">
        <f>IF(D2055="","",IF('Műszaki adattábla'!L2046="20-99",IF('Műszaki adattábla'!O2046="","Nem adott meg lekötött teljesítményt",VLOOKUP(D2055,'Műszaki adattábla'!F:O,10,0)),0))</f>
        <v/>
      </c>
      <c r="H2055" s="29" t="str">
        <f>IF(D2055="","",VLOOKUP(D2055,'Műszaki adattábla'!F:P,11,0))</f>
        <v/>
      </c>
      <c r="I2055" s="30"/>
      <c r="J2055" s="30"/>
      <c r="K2055" s="31" t="str">
        <f>IF(D2055="","",ROUND(((F2055*I2055*'Műszaki adattábla'!$C$7/'Műszaki adattábla'!$C$8)+(G2055*I2055)+(H2055*I2055))/12*'Műszaki adattábla'!T2046,0))</f>
        <v/>
      </c>
      <c r="L2055" s="32" t="str">
        <f t="shared" si="71"/>
        <v/>
      </c>
    </row>
    <row r="2056" spans="2:12" ht="14.4" thickBot="1" x14ac:dyDescent="0.3">
      <c r="B2056" s="28" t="str">
        <f t="shared" si="70"/>
        <v/>
      </c>
      <c r="C2056" s="167" t="str">
        <f>IF(D2056="","",VLOOKUP(D2056,'Műszaki adattábla'!F:G,2,0))</f>
        <v/>
      </c>
      <c r="D2056" s="168" t="str">
        <f>IF('Műszaki adattábla'!F2047="","",'Műszaki adattábla'!F2047)</f>
        <v/>
      </c>
      <c r="E2056" s="169" t="str">
        <f>IF(D2056="","",VLOOKUP(D2056,'Műszaki adattábla'!F:R,13,0))</f>
        <v/>
      </c>
      <c r="F2056" s="29" t="str">
        <f>IF(D2056="","",VLOOKUP(D2056,'Műszaki adattábla'!F:M,8,0))</f>
        <v/>
      </c>
      <c r="G2056" s="29" t="str">
        <f>IF(D2056="","",IF('Műszaki adattábla'!L2047="20-99",IF('Műszaki adattábla'!O2047="","Nem adott meg lekötött teljesítményt",VLOOKUP(D2056,'Műszaki adattábla'!F:O,10,0)),0))</f>
        <v/>
      </c>
      <c r="H2056" s="29" t="str">
        <f>IF(D2056="","",VLOOKUP(D2056,'Műszaki adattábla'!F:P,11,0))</f>
        <v/>
      </c>
      <c r="I2056" s="30"/>
      <c r="J2056" s="30"/>
      <c r="K2056" s="31" t="str">
        <f>IF(D2056="","",ROUND(((F2056*I2056*'Műszaki adattábla'!$C$7/'Műszaki adattábla'!$C$8)+(G2056*I2056)+(H2056*I2056))/12*'Műszaki adattábla'!T2047,0))</f>
        <v/>
      </c>
      <c r="L2056" s="32" t="str">
        <f t="shared" si="71"/>
        <v/>
      </c>
    </row>
    <row r="2057" spans="2:12" ht="14.4" thickBot="1" x14ac:dyDescent="0.3">
      <c r="B2057" s="28" t="str">
        <f t="shared" si="70"/>
        <v/>
      </c>
      <c r="C2057" s="167" t="str">
        <f>IF(D2057="","",VLOOKUP(D2057,'Műszaki adattábla'!F:G,2,0))</f>
        <v/>
      </c>
      <c r="D2057" s="168" t="str">
        <f>IF('Műszaki adattábla'!F2048="","",'Műszaki adattábla'!F2048)</f>
        <v/>
      </c>
      <c r="E2057" s="169" t="str">
        <f>IF(D2057="","",VLOOKUP(D2057,'Műszaki adattábla'!F:R,13,0))</f>
        <v/>
      </c>
      <c r="F2057" s="29" t="str">
        <f>IF(D2057="","",VLOOKUP(D2057,'Műszaki adattábla'!F:M,8,0))</f>
        <v/>
      </c>
      <c r="G2057" s="29" t="str">
        <f>IF(D2057="","",IF('Műszaki adattábla'!L2048="20-99",IF('Műszaki adattábla'!O2048="","Nem adott meg lekötött teljesítményt",VLOOKUP(D2057,'Műszaki adattábla'!F:O,10,0)),0))</f>
        <v/>
      </c>
      <c r="H2057" s="29" t="str">
        <f>IF(D2057="","",VLOOKUP(D2057,'Műszaki adattábla'!F:P,11,0))</f>
        <v/>
      </c>
      <c r="I2057" s="30"/>
      <c r="J2057" s="30"/>
      <c r="K2057" s="31" t="str">
        <f>IF(D2057="","",ROUND(((F2057*I2057*'Műszaki adattábla'!$C$7/'Műszaki adattábla'!$C$8)+(G2057*I2057)+(H2057*I2057))/12*'Műszaki adattábla'!T2048,0))</f>
        <v/>
      </c>
      <c r="L2057" s="32" t="str">
        <f t="shared" si="71"/>
        <v/>
      </c>
    </row>
    <row r="2058" spans="2:12" ht="14.4" thickBot="1" x14ac:dyDescent="0.3">
      <c r="B2058" s="28" t="str">
        <f t="shared" si="70"/>
        <v/>
      </c>
      <c r="C2058" s="167" t="str">
        <f>IF(D2058="","",VLOOKUP(D2058,'Műszaki adattábla'!F:G,2,0))</f>
        <v/>
      </c>
      <c r="D2058" s="168" t="str">
        <f>IF('Műszaki adattábla'!F2049="","",'Műszaki adattábla'!F2049)</f>
        <v/>
      </c>
      <c r="E2058" s="169" t="str">
        <f>IF(D2058="","",VLOOKUP(D2058,'Műszaki adattábla'!F:R,13,0))</f>
        <v/>
      </c>
      <c r="F2058" s="29" t="str">
        <f>IF(D2058="","",VLOOKUP(D2058,'Műszaki adattábla'!F:M,8,0))</f>
        <v/>
      </c>
      <c r="G2058" s="29" t="str">
        <f>IF(D2058="","",IF('Műszaki adattábla'!L2049="20-99",IF('Műszaki adattábla'!O2049="","Nem adott meg lekötött teljesítményt",VLOOKUP(D2058,'Műszaki adattábla'!F:O,10,0)),0))</f>
        <v/>
      </c>
      <c r="H2058" s="29" t="str">
        <f>IF(D2058="","",VLOOKUP(D2058,'Műszaki adattábla'!F:P,11,0))</f>
        <v/>
      </c>
      <c r="I2058" s="30"/>
      <c r="J2058" s="30"/>
      <c r="K2058" s="31" t="str">
        <f>IF(D2058="","",ROUND(((F2058*I2058*'Műszaki adattábla'!$C$7/'Műszaki adattábla'!$C$8)+(G2058*I2058)+(H2058*I2058))/12*'Műszaki adattábla'!T2049,0))</f>
        <v/>
      </c>
      <c r="L2058" s="32" t="str">
        <f t="shared" si="71"/>
        <v/>
      </c>
    </row>
    <row r="2059" spans="2:12" ht="14.4" thickBot="1" x14ac:dyDescent="0.3">
      <c r="B2059" s="28" t="str">
        <f t="shared" si="70"/>
        <v/>
      </c>
      <c r="C2059" s="167" t="str">
        <f>IF(D2059="","",VLOOKUP(D2059,'Műszaki adattábla'!F:G,2,0))</f>
        <v/>
      </c>
      <c r="D2059" s="168" t="str">
        <f>IF('Műszaki adattábla'!F2050="","",'Műszaki adattábla'!F2050)</f>
        <v/>
      </c>
      <c r="E2059" s="169" t="str">
        <f>IF(D2059="","",VLOOKUP(D2059,'Műszaki adattábla'!F:R,13,0))</f>
        <v/>
      </c>
      <c r="F2059" s="29" t="str">
        <f>IF(D2059="","",VLOOKUP(D2059,'Műszaki adattábla'!F:M,8,0))</f>
        <v/>
      </c>
      <c r="G2059" s="29" t="str">
        <f>IF(D2059="","",IF('Műszaki adattábla'!L2050="20-99",IF('Műszaki adattábla'!O2050="","Nem adott meg lekötött teljesítményt",VLOOKUP(D2059,'Műszaki adattábla'!F:O,10,0)),0))</f>
        <v/>
      </c>
      <c r="H2059" s="29" t="str">
        <f>IF(D2059="","",VLOOKUP(D2059,'Műszaki adattábla'!F:P,11,0))</f>
        <v/>
      </c>
      <c r="I2059" s="30"/>
      <c r="J2059" s="30"/>
      <c r="K2059" s="31" t="str">
        <f>IF(D2059="","",ROUND(((F2059*I2059*'Műszaki adattábla'!$C$7/'Műszaki adattábla'!$C$8)+(G2059*I2059)+(H2059*I2059))/12*'Műszaki adattábla'!T2050,0))</f>
        <v/>
      </c>
      <c r="L2059" s="32" t="str">
        <f t="shared" si="71"/>
        <v/>
      </c>
    </row>
    <row r="2060" spans="2:12" ht="14.4" thickBot="1" x14ac:dyDescent="0.3">
      <c r="B2060" s="28" t="str">
        <f t="shared" si="70"/>
        <v/>
      </c>
      <c r="C2060" s="167" t="str">
        <f>IF(D2060="","",VLOOKUP(D2060,'Műszaki adattábla'!F:G,2,0))</f>
        <v/>
      </c>
      <c r="D2060" s="168" t="str">
        <f>IF('Műszaki adattábla'!F2051="","",'Műszaki adattábla'!F2051)</f>
        <v/>
      </c>
      <c r="E2060" s="169" t="str">
        <f>IF(D2060="","",VLOOKUP(D2060,'Műszaki adattábla'!F:R,13,0))</f>
        <v/>
      </c>
      <c r="F2060" s="29" t="str">
        <f>IF(D2060="","",VLOOKUP(D2060,'Műszaki adattábla'!F:M,8,0))</f>
        <v/>
      </c>
      <c r="G2060" s="29" t="str">
        <f>IF(D2060="","",IF('Műszaki adattábla'!L2051="20-99",IF('Műszaki adattábla'!O2051="","Nem adott meg lekötött teljesítményt",VLOOKUP(D2060,'Műszaki adattábla'!F:O,10,0)),0))</f>
        <v/>
      </c>
      <c r="H2060" s="29" t="str">
        <f>IF(D2060="","",VLOOKUP(D2060,'Műszaki adattábla'!F:P,11,0))</f>
        <v/>
      </c>
      <c r="I2060" s="30"/>
      <c r="J2060" s="30"/>
      <c r="K2060" s="31" t="str">
        <f>IF(D2060="","",ROUND(((F2060*I2060*'Műszaki adattábla'!$C$7/'Műszaki adattábla'!$C$8)+(G2060*I2060)+(H2060*I2060))/12*'Műszaki adattábla'!T2051,0))</f>
        <v/>
      </c>
      <c r="L2060" s="32" t="str">
        <f t="shared" si="71"/>
        <v/>
      </c>
    </row>
    <row r="2061" spans="2:12" ht="14.4" thickBot="1" x14ac:dyDescent="0.3">
      <c r="B2061" s="28" t="str">
        <f t="shared" si="70"/>
        <v/>
      </c>
      <c r="C2061" s="167" t="str">
        <f>IF(D2061="","",VLOOKUP(D2061,'Műszaki adattábla'!F:G,2,0))</f>
        <v/>
      </c>
      <c r="D2061" s="168" t="str">
        <f>IF('Műszaki adattábla'!F2052="","",'Műszaki adattábla'!F2052)</f>
        <v/>
      </c>
      <c r="E2061" s="169" t="str">
        <f>IF(D2061="","",VLOOKUP(D2061,'Műszaki adattábla'!F:R,13,0))</f>
        <v/>
      </c>
      <c r="F2061" s="29" t="str">
        <f>IF(D2061="","",VLOOKUP(D2061,'Műszaki adattábla'!F:M,8,0))</f>
        <v/>
      </c>
      <c r="G2061" s="29" t="str">
        <f>IF(D2061="","",IF('Műszaki adattábla'!L2052="20-99",IF('Műszaki adattábla'!O2052="","Nem adott meg lekötött teljesítményt",VLOOKUP(D2061,'Műszaki adattábla'!F:O,10,0)),0))</f>
        <v/>
      </c>
      <c r="H2061" s="29" t="str">
        <f>IF(D2061="","",VLOOKUP(D2061,'Műszaki adattábla'!F:P,11,0))</f>
        <v/>
      </c>
      <c r="I2061" s="30"/>
      <c r="J2061" s="30"/>
      <c r="K2061" s="31" t="str">
        <f>IF(D2061="","",ROUND(((F2061*I2061*'Műszaki adattábla'!$C$7/'Műszaki adattábla'!$C$8)+(G2061*I2061)+(H2061*I2061))/12*'Műszaki adattábla'!T2052,0))</f>
        <v/>
      </c>
      <c r="L2061" s="32" t="str">
        <f t="shared" si="71"/>
        <v/>
      </c>
    </row>
    <row r="2062" spans="2:12" ht="14.4" thickBot="1" x14ac:dyDescent="0.3">
      <c r="B2062" s="28" t="str">
        <f t="shared" si="70"/>
        <v/>
      </c>
      <c r="C2062" s="167" t="str">
        <f>IF(D2062="","",VLOOKUP(D2062,'Műszaki adattábla'!F:G,2,0))</f>
        <v/>
      </c>
      <c r="D2062" s="168" t="str">
        <f>IF('Műszaki adattábla'!F2053="","",'Műszaki adattábla'!F2053)</f>
        <v/>
      </c>
      <c r="E2062" s="169" t="str">
        <f>IF(D2062="","",VLOOKUP(D2062,'Műszaki adattábla'!F:R,13,0))</f>
        <v/>
      </c>
      <c r="F2062" s="29" t="str">
        <f>IF(D2062="","",VLOOKUP(D2062,'Műszaki adattábla'!F:M,8,0))</f>
        <v/>
      </c>
      <c r="G2062" s="29" t="str">
        <f>IF(D2062="","",IF('Műszaki adattábla'!L2053="20-99",IF('Műszaki adattábla'!O2053="","Nem adott meg lekötött teljesítményt",VLOOKUP(D2062,'Műszaki adattábla'!F:O,10,0)),0))</f>
        <v/>
      </c>
      <c r="H2062" s="29" t="str">
        <f>IF(D2062="","",VLOOKUP(D2062,'Műszaki adattábla'!F:P,11,0))</f>
        <v/>
      </c>
      <c r="I2062" s="30"/>
      <c r="J2062" s="30"/>
      <c r="K2062" s="31" t="str">
        <f>IF(D2062="","",ROUND(((F2062*I2062*'Műszaki adattábla'!$C$7/'Műszaki adattábla'!$C$8)+(G2062*I2062)+(H2062*I2062))/12*'Műszaki adattábla'!T2053,0))</f>
        <v/>
      </c>
      <c r="L2062" s="32" t="str">
        <f t="shared" si="71"/>
        <v/>
      </c>
    </row>
    <row r="2063" spans="2:12" ht="14.4" thickBot="1" x14ac:dyDescent="0.3">
      <c r="B2063" s="28" t="str">
        <f t="shared" si="70"/>
        <v/>
      </c>
      <c r="C2063" s="167" t="str">
        <f>IF(D2063="","",VLOOKUP(D2063,'Műszaki adattábla'!F:G,2,0))</f>
        <v/>
      </c>
      <c r="D2063" s="168" t="str">
        <f>IF('Műszaki adattábla'!F2054="","",'Műszaki adattábla'!F2054)</f>
        <v/>
      </c>
      <c r="E2063" s="169" t="str">
        <f>IF(D2063="","",VLOOKUP(D2063,'Műszaki adattábla'!F:R,13,0))</f>
        <v/>
      </c>
      <c r="F2063" s="29" t="str">
        <f>IF(D2063="","",VLOOKUP(D2063,'Műszaki adattábla'!F:M,8,0))</f>
        <v/>
      </c>
      <c r="G2063" s="29" t="str">
        <f>IF(D2063="","",IF('Műszaki adattábla'!L2054="20-99",IF('Műszaki adattábla'!O2054="","Nem adott meg lekötött teljesítményt",VLOOKUP(D2063,'Műszaki adattábla'!F:O,10,0)),0))</f>
        <v/>
      </c>
      <c r="H2063" s="29" t="str">
        <f>IF(D2063="","",VLOOKUP(D2063,'Műszaki adattábla'!F:P,11,0))</f>
        <v/>
      </c>
      <c r="I2063" s="30"/>
      <c r="J2063" s="30"/>
      <c r="K2063" s="31" t="str">
        <f>IF(D2063="","",ROUND(((F2063*I2063*'Műszaki adattábla'!$C$7/'Műszaki adattábla'!$C$8)+(G2063*I2063)+(H2063*I2063))/12*'Műszaki adattábla'!T2054,0))</f>
        <v/>
      </c>
      <c r="L2063" s="32" t="str">
        <f t="shared" si="71"/>
        <v/>
      </c>
    </row>
    <row r="2064" spans="2:12" ht="14.4" thickBot="1" x14ac:dyDescent="0.3">
      <c r="B2064" s="28" t="str">
        <f t="shared" si="70"/>
        <v/>
      </c>
      <c r="C2064" s="167" t="str">
        <f>IF(D2064="","",VLOOKUP(D2064,'Műszaki adattábla'!F:G,2,0))</f>
        <v/>
      </c>
      <c r="D2064" s="168" t="str">
        <f>IF('Műszaki adattábla'!F2055="","",'Műszaki adattábla'!F2055)</f>
        <v/>
      </c>
      <c r="E2064" s="169" t="str">
        <f>IF(D2064="","",VLOOKUP(D2064,'Műszaki adattábla'!F:R,13,0))</f>
        <v/>
      </c>
      <c r="F2064" s="29" t="str">
        <f>IF(D2064="","",VLOOKUP(D2064,'Műszaki adattábla'!F:M,8,0))</f>
        <v/>
      </c>
      <c r="G2064" s="29" t="str">
        <f>IF(D2064="","",IF('Műszaki adattábla'!L2055="20-99",IF('Műszaki adattábla'!O2055="","Nem adott meg lekötött teljesítményt",VLOOKUP(D2064,'Műszaki adattábla'!F:O,10,0)),0))</f>
        <v/>
      </c>
      <c r="H2064" s="29" t="str">
        <f>IF(D2064="","",VLOOKUP(D2064,'Műszaki adattábla'!F:P,11,0))</f>
        <v/>
      </c>
      <c r="I2064" s="30"/>
      <c r="J2064" s="30"/>
      <c r="K2064" s="31" t="str">
        <f>IF(D2064="","",ROUND(((F2064*I2064*'Műszaki adattábla'!$C$7/'Műszaki adattábla'!$C$8)+(G2064*I2064)+(H2064*I2064))/12*'Műszaki adattábla'!T2055,0))</f>
        <v/>
      </c>
      <c r="L2064" s="32" t="str">
        <f t="shared" si="71"/>
        <v/>
      </c>
    </row>
    <row r="2065" spans="2:12" ht="14.4" thickBot="1" x14ac:dyDescent="0.3">
      <c r="B2065" s="28" t="str">
        <f t="shared" si="70"/>
        <v/>
      </c>
      <c r="C2065" s="167" t="str">
        <f>IF(D2065="","",VLOOKUP(D2065,'Műszaki adattábla'!F:G,2,0))</f>
        <v/>
      </c>
      <c r="D2065" s="168" t="str">
        <f>IF('Műszaki adattábla'!F2056="","",'Műszaki adattábla'!F2056)</f>
        <v/>
      </c>
      <c r="E2065" s="169" t="str">
        <f>IF(D2065="","",VLOOKUP(D2065,'Műszaki adattábla'!F:R,13,0))</f>
        <v/>
      </c>
      <c r="F2065" s="29" t="str">
        <f>IF(D2065="","",VLOOKUP(D2065,'Műszaki adattábla'!F:M,8,0))</f>
        <v/>
      </c>
      <c r="G2065" s="29" t="str">
        <f>IF(D2065="","",IF('Műszaki adattábla'!L2056="20-99",IF('Műszaki adattábla'!O2056="","Nem adott meg lekötött teljesítményt",VLOOKUP(D2065,'Műszaki adattábla'!F:O,10,0)),0))</f>
        <v/>
      </c>
      <c r="H2065" s="29" t="str">
        <f>IF(D2065="","",VLOOKUP(D2065,'Műszaki adattábla'!F:P,11,0))</f>
        <v/>
      </c>
      <c r="I2065" s="30"/>
      <c r="J2065" s="30"/>
      <c r="K2065" s="31" t="str">
        <f>IF(D2065="","",ROUND(((F2065*I2065*'Műszaki adattábla'!$C$7/'Műszaki adattábla'!$C$8)+(G2065*I2065)+(H2065*I2065))/12*'Műszaki adattábla'!T2056,0))</f>
        <v/>
      </c>
      <c r="L2065" s="32" t="str">
        <f t="shared" si="71"/>
        <v/>
      </c>
    </row>
    <row r="2066" spans="2:12" ht="14.4" thickBot="1" x14ac:dyDescent="0.3">
      <c r="B2066" s="28" t="str">
        <f t="shared" si="70"/>
        <v/>
      </c>
      <c r="C2066" s="167" t="str">
        <f>IF(D2066="","",VLOOKUP(D2066,'Műszaki adattábla'!F:G,2,0))</f>
        <v/>
      </c>
      <c r="D2066" s="168" t="str">
        <f>IF('Műszaki adattábla'!F2057="","",'Műszaki adattábla'!F2057)</f>
        <v/>
      </c>
      <c r="E2066" s="169" t="str">
        <f>IF(D2066="","",VLOOKUP(D2066,'Műszaki adattábla'!F:R,13,0))</f>
        <v/>
      </c>
      <c r="F2066" s="29" t="str">
        <f>IF(D2066="","",VLOOKUP(D2066,'Műszaki adattábla'!F:M,8,0))</f>
        <v/>
      </c>
      <c r="G2066" s="29" t="str">
        <f>IF(D2066="","",IF('Műszaki adattábla'!L2057="20-99",IF('Műszaki adattábla'!O2057="","Nem adott meg lekötött teljesítményt",VLOOKUP(D2066,'Műszaki adattábla'!F:O,10,0)),0))</f>
        <v/>
      </c>
      <c r="H2066" s="29" t="str">
        <f>IF(D2066="","",VLOOKUP(D2066,'Műszaki adattábla'!F:P,11,0))</f>
        <v/>
      </c>
      <c r="I2066" s="30"/>
      <c r="J2066" s="30"/>
      <c r="K2066" s="31" t="str">
        <f>IF(D2066="","",ROUND(((F2066*I2066*'Műszaki adattábla'!$C$7/'Műszaki adattábla'!$C$8)+(G2066*I2066)+(H2066*I2066))/12*'Műszaki adattábla'!T2057,0))</f>
        <v/>
      </c>
      <c r="L2066" s="32" t="str">
        <f t="shared" si="71"/>
        <v/>
      </c>
    </row>
    <row r="2067" spans="2:12" ht="14.4" thickBot="1" x14ac:dyDescent="0.3">
      <c r="B2067" s="28" t="str">
        <f t="shared" si="70"/>
        <v/>
      </c>
      <c r="C2067" s="167" t="str">
        <f>IF(D2067="","",VLOOKUP(D2067,'Műszaki adattábla'!F:G,2,0))</f>
        <v/>
      </c>
      <c r="D2067" s="168" t="str">
        <f>IF('Műszaki adattábla'!F2058="","",'Műszaki adattábla'!F2058)</f>
        <v/>
      </c>
      <c r="E2067" s="169" t="str">
        <f>IF(D2067="","",VLOOKUP(D2067,'Műszaki adattábla'!F:R,13,0))</f>
        <v/>
      </c>
      <c r="F2067" s="29" t="str">
        <f>IF(D2067="","",VLOOKUP(D2067,'Műszaki adattábla'!F:M,8,0))</f>
        <v/>
      </c>
      <c r="G2067" s="29" t="str">
        <f>IF(D2067="","",IF('Műszaki adattábla'!L2058="20-99",IF('Műszaki adattábla'!O2058="","Nem adott meg lekötött teljesítményt",VLOOKUP(D2067,'Műszaki adattábla'!F:O,10,0)),0))</f>
        <v/>
      </c>
      <c r="H2067" s="29" t="str">
        <f>IF(D2067="","",VLOOKUP(D2067,'Műszaki adattábla'!F:P,11,0))</f>
        <v/>
      </c>
      <c r="I2067" s="30"/>
      <c r="J2067" s="30"/>
      <c r="K2067" s="31" t="str">
        <f>IF(D2067="","",ROUND(((F2067*I2067*'Műszaki adattábla'!$C$7/'Műszaki adattábla'!$C$8)+(G2067*I2067)+(H2067*I2067))/12*'Műszaki adattábla'!T2058,0))</f>
        <v/>
      </c>
      <c r="L2067" s="32" t="str">
        <f t="shared" si="71"/>
        <v/>
      </c>
    </row>
    <row r="2068" spans="2:12" ht="14.4" thickBot="1" x14ac:dyDescent="0.3">
      <c r="B2068" s="28" t="str">
        <f t="shared" si="70"/>
        <v/>
      </c>
      <c r="C2068" s="167" t="str">
        <f>IF(D2068="","",VLOOKUP(D2068,'Műszaki adattábla'!F:G,2,0))</f>
        <v/>
      </c>
      <c r="D2068" s="168" t="str">
        <f>IF('Műszaki adattábla'!F2059="","",'Műszaki adattábla'!F2059)</f>
        <v/>
      </c>
      <c r="E2068" s="169" t="str">
        <f>IF(D2068="","",VLOOKUP(D2068,'Műszaki adattábla'!F:R,13,0))</f>
        <v/>
      </c>
      <c r="F2068" s="29" t="str">
        <f>IF(D2068="","",VLOOKUP(D2068,'Műszaki adattábla'!F:M,8,0))</f>
        <v/>
      </c>
      <c r="G2068" s="29" t="str">
        <f>IF(D2068="","",IF('Műszaki adattábla'!L2059="20-99",IF('Műszaki adattábla'!O2059="","Nem adott meg lekötött teljesítményt",VLOOKUP(D2068,'Műszaki adattábla'!F:O,10,0)),0))</f>
        <v/>
      </c>
      <c r="H2068" s="29" t="str">
        <f>IF(D2068="","",VLOOKUP(D2068,'Műszaki adattábla'!F:P,11,0))</f>
        <v/>
      </c>
      <c r="I2068" s="30"/>
      <c r="J2068" s="30"/>
      <c r="K2068" s="31" t="str">
        <f>IF(D2068="","",ROUND(((F2068*I2068*'Műszaki adattábla'!$C$7/'Műszaki adattábla'!$C$8)+(G2068*I2068)+(H2068*I2068))/12*'Műszaki adattábla'!T2059,0))</f>
        <v/>
      </c>
      <c r="L2068" s="32" t="str">
        <f t="shared" si="71"/>
        <v/>
      </c>
    </row>
    <row r="2069" spans="2:12" ht="14.4" thickBot="1" x14ac:dyDescent="0.3">
      <c r="B2069" s="28" t="str">
        <f t="shared" si="70"/>
        <v/>
      </c>
      <c r="C2069" s="167" t="str">
        <f>IF(D2069="","",VLOOKUP(D2069,'Műszaki adattábla'!F:G,2,0))</f>
        <v/>
      </c>
      <c r="D2069" s="168" t="str">
        <f>IF('Műszaki adattábla'!F2060="","",'Műszaki adattábla'!F2060)</f>
        <v/>
      </c>
      <c r="E2069" s="169" t="str">
        <f>IF(D2069="","",VLOOKUP(D2069,'Műszaki adattábla'!F:R,13,0))</f>
        <v/>
      </c>
      <c r="F2069" s="29" t="str">
        <f>IF(D2069="","",VLOOKUP(D2069,'Műszaki adattábla'!F:M,8,0))</f>
        <v/>
      </c>
      <c r="G2069" s="29" t="str">
        <f>IF(D2069="","",IF('Műszaki adattábla'!L2060="20-99",IF('Műszaki adattábla'!O2060="","Nem adott meg lekötött teljesítményt",VLOOKUP(D2069,'Műszaki adattábla'!F:O,10,0)),0))</f>
        <v/>
      </c>
      <c r="H2069" s="29" t="str">
        <f>IF(D2069="","",VLOOKUP(D2069,'Műszaki adattábla'!F:P,11,0))</f>
        <v/>
      </c>
      <c r="I2069" s="30"/>
      <c r="J2069" s="30"/>
      <c r="K2069" s="31" t="str">
        <f>IF(D2069="","",ROUND(((F2069*I2069*'Műszaki adattábla'!$C$7/'Műszaki adattábla'!$C$8)+(G2069*I2069)+(H2069*I2069))/12*'Műszaki adattábla'!T2060,0))</f>
        <v/>
      </c>
      <c r="L2069" s="32" t="str">
        <f t="shared" si="71"/>
        <v/>
      </c>
    </row>
    <row r="2070" spans="2:12" ht="14.4" thickBot="1" x14ac:dyDescent="0.3">
      <c r="B2070" s="28" t="str">
        <f t="shared" si="70"/>
        <v/>
      </c>
      <c r="C2070" s="167" t="str">
        <f>IF(D2070="","",VLOOKUP(D2070,'Műszaki adattábla'!F:G,2,0))</f>
        <v/>
      </c>
      <c r="D2070" s="168" t="str">
        <f>IF('Műszaki adattábla'!F2061="","",'Műszaki adattábla'!F2061)</f>
        <v/>
      </c>
      <c r="E2070" s="169" t="str">
        <f>IF(D2070="","",VLOOKUP(D2070,'Műszaki adattábla'!F:R,13,0))</f>
        <v/>
      </c>
      <c r="F2070" s="29" t="str">
        <f>IF(D2070="","",VLOOKUP(D2070,'Műszaki adattábla'!F:M,8,0))</f>
        <v/>
      </c>
      <c r="G2070" s="29" t="str">
        <f>IF(D2070="","",IF('Műszaki adattábla'!L2061="20-99",IF('Műszaki adattábla'!O2061="","Nem adott meg lekötött teljesítményt",VLOOKUP(D2070,'Műszaki adattábla'!F:O,10,0)),0))</f>
        <v/>
      </c>
      <c r="H2070" s="29" t="str">
        <f>IF(D2070="","",VLOOKUP(D2070,'Műszaki adattábla'!F:P,11,0))</f>
        <v/>
      </c>
      <c r="I2070" s="30"/>
      <c r="J2070" s="30"/>
      <c r="K2070" s="31" t="str">
        <f>IF(D2070="","",ROUND(((F2070*I2070*'Műszaki adattábla'!$C$7/'Műszaki adattábla'!$C$8)+(G2070*I2070)+(H2070*I2070))/12*'Műszaki adattábla'!T2061,0))</f>
        <v/>
      </c>
      <c r="L2070" s="32" t="str">
        <f t="shared" si="71"/>
        <v/>
      </c>
    </row>
    <row r="2071" spans="2:12" ht="14.4" thickBot="1" x14ac:dyDescent="0.3">
      <c r="B2071" s="28" t="str">
        <f t="shared" si="70"/>
        <v/>
      </c>
      <c r="C2071" s="167" t="str">
        <f>IF(D2071="","",VLOOKUP(D2071,'Műszaki adattábla'!F:G,2,0))</f>
        <v/>
      </c>
      <c r="D2071" s="168" t="str">
        <f>IF('Műszaki adattábla'!F2062="","",'Műszaki adattábla'!F2062)</f>
        <v/>
      </c>
      <c r="E2071" s="169" t="str">
        <f>IF(D2071="","",VLOOKUP(D2071,'Műszaki adattábla'!F:R,13,0))</f>
        <v/>
      </c>
      <c r="F2071" s="29" t="str">
        <f>IF(D2071="","",VLOOKUP(D2071,'Műszaki adattábla'!F:M,8,0))</f>
        <v/>
      </c>
      <c r="G2071" s="29" t="str">
        <f>IF(D2071="","",IF('Műszaki adattábla'!L2062="20-99",IF('Műszaki adattábla'!O2062="","Nem adott meg lekötött teljesítményt",VLOOKUP(D2071,'Műszaki adattábla'!F:O,10,0)),0))</f>
        <v/>
      </c>
      <c r="H2071" s="29" t="str">
        <f>IF(D2071="","",VLOOKUP(D2071,'Műszaki adattábla'!F:P,11,0))</f>
        <v/>
      </c>
      <c r="I2071" s="30"/>
      <c r="J2071" s="30"/>
      <c r="K2071" s="31" t="str">
        <f>IF(D2071="","",ROUND(((F2071*I2071*'Műszaki adattábla'!$C$7/'Műszaki adattábla'!$C$8)+(G2071*I2071)+(H2071*I2071))/12*'Műszaki adattábla'!T2062,0))</f>
        <v/>
      </c>
      <c r="L2071" s="32" t="str">
        <f t="shared" si="71"/>
        <v/>
      </c>
    </row>
    <row r="2072" spans="2:12" ht="14.4" thickBot="1" x14ac:dyDescent="0.3">
      <c r="B2072" s="28" t="str">
        <f t="shared" si="70"/>
        <v/>
      </c>
      <c r="C2072" s="167" t="str">
        <f>IF(D2072="","",VLOOKUP(D2072,'Műszaki adattábla'!F:G,2,0))</f>
        <v/>
      </c>
      <c r="D2072" s="168" t="str">
        <f>IF('Műszaki adattábla'!F2063="","",'Műszaki adattábla'!F2063)</f>
        <v/>
      </c>
      <c r="E2072" s="169" t="str">
        <f>IF(D2072="","",VLOOKUP(D2072,'Műszaki adattábla'!F:R,13,0))</f>
        <v/>
      </c>
      <c r="F2072" s="29" t="str">
        <f>IF(D2072="","",VLOOKUP(D2072,'Műszaki adattábla'!F:M,8,0))</f>
        <v/>
      </c>
      <c r="G2072" s="29" t="str">
        <f>IF(D2072="","",IF('Műszaki adattábla'!L2063="20-99",IF('Műszaki adattábla'!O2063="","Nem adott meg lekötött teljesítményt",VLOOKUP(D2072,'Műszaki adattábla'!F:O,10,0)),0))</f>
        <v/>
      </c>
      <c r="H2072" s="29" t="str">
        <f>IF(D2072="","",VLOOKUP(D2072,'Műszaki adattábla'!F:P,11,0))</f>
        <v/>
      </c>
      <c r="I2072" s="30"/>
      <c r="J2072" s="30"/>
      <c r="K2072" s="31" t="str">
        <f>IF(D2072="","",ROUND(((F2072*I2072*'Műszaki adattábla'!$C$7/'Műszaki adattábla'!$C$8)+(G2072*I2072)+(H2072*I2072))/12*'Műszaki adattábla'!T2063,0))</f>
        <v/>
      </c>
      <c r="L2072" s="32" t="str">
        <f t="shared" si="71"/>
        <v/>
      </c>
    </row>
    <row r="2073" spans="2:12" ht="14.4" thickBot="1" x14ac:dyDescent="0.3">
      <c r="B2073" s="28" t="str">
        <f t="shared" si="70"/>
        <v/>
      </c>
      <c r="C2073" s="167" t="str">
        <f>IF(D2073="","",VLOOKUP(D2073,'Műszaki adattábla'!F:G,2,0))</f>
        <v/>
      </c>
      <c r="D2073" s="168" t="str">
        <f>IF('Műszaki adattábla'!F2064="","",'Műszaki adattábla'!F2064)</f>
        <v/>
      </c>
      <c r="E2073" s="169" t="str">
        <f>IF(D2073="","",VLOOKUP(D2073,'Műszaki adattábla'!F:R,13,0))</f>
        <v/>
      </c>
      <c r="F2073" s="29" t="str">
        <f>IF(D2073="","",VLOOKUP(D2073,'Műszaki adattábla'!F:M,8,0))</f>
        <v/>
      </c>
      <c r="G2073" s="29" t="str">
        <f>IF(D2073="","",IF('Műszaki adattábla'!L2064="20-99",IF('Műszaki adattábla'!O2064="","Nem adott meg lekötött teljesítményt",VLOOKUP(D2073,'Műszaki adattábla'!F:O,10,0)),0))</f>
        <v/>
      </c>
      <c r="H2073" s="29" t="str">
        <f>IF(D2073="","",VLOOKUP(D2073,'Műszaki adattábla'!F:P,11,0))</f>
        <v/>
      </c>
      <c r="I2073" s="30"/>
      <c r="J2073" s="30"/>
      <c r="K2073" s="31" t="str">
        <f>IF(D2073="","",ROUND(((F2073*I2073*'Műszaki adattábla'!$C$7/'Műszaki adattábla'!$C$8)+(G2073*I2073)+(H2073*I2073))/12*'Műszaki adattábla'!T2064,0))</f>
        <v/>
      </c>
      <c r="L2073" s="32" t="str">
        <f t="shared" si="71"/>
        <v/>
      </c>
    </row>
    <row r="2074" spans="2:12" ht="14.4" thickBot="1" x14ac:dyDescent="0.3">
      <c r="B2074" s="28" t="str">
        <f t="shared" si="70"/>
        <v/>
      </c>
      <c r="C2074" s="167" t="str">
        <f>IF(D2074="","",VLOOKUP(D2074,'Műszaki adattábla'!F:G,2,0))</f>
        <v/>
      </c>
      <c r="D2074" s="168" t="str">
        <f>IF('Műszaki adattábla'!F2065="","",'Műszaki adattábla'!F2065)</f>
        <v/>
      </c>
      <c r="E2074" s="169" t="str">
        <f>IF(D2074="","",VLOOKUP(D2074,'Műszaki adattábla'!F:R,13,0))</f>
        <v/>
      </c>
      <c r="F2074" s="29" t="str">
        <f>IF(D2074="","",VLOOKUP(D2074,'Műszaki adattábla'!F:M,8,0))</f>
        <v/>
      </c>
      <c r="G2074" s="29" t="str">
        <f>IF(D2074="","",IF('Műszaki adattábla'!L2065="20-99",IF('Műszaki adattábla'!O2065="","Nem adott meg lekötött teljesítményt",VLOOKUP(D2074,'Műszaki adattábla'!F:O,10,0)),0))</f>
        <v/>
      </c>
      <c r="H2074" s="29" t="str">
        <f>IF(D2074="","",VLOOKUP(D2074,'Műszaki adattábla'!F:P,11,0))</f>
        <v/>
      </c>
      <c r="I2074" s="30"/>
      <c r="J2074" s="30"/>
      <c r="K2074" s="31" t="str">
        <f>IF(D2074="","",ROUND(((F2074*I2074*'Műszaki adattábla'!$C$7/'Műszaki adattábla'!$C$8)+(G2074*I2074)+(H2074*I2074))/12*'Műszaki adattábla'!T2065,0))</f>
        <v/>
      </c>
      <c r="L2074" s="32" t="str">
        <f t="shared" si="71"/>
        <v/>
      </c>
    </row>
    <row r="2075" spans="2:12" ht="14.4" thickBot="1" x14ac:dyDescent="0.3">
      <c r="B2075" s="28" t="str">
        <f t="shared" si="70"/>
        <v/>
      </c>
      <c r="C2075" s="167" t="str">
        <f>IF(D2075="","",VLOOKUP(D2075,'Műszaki adattábla'!F:G,2,0))</f>
        <v/>
      </c>
      <c r="D2075" s="168" t="str">
        <f>IF('Műszaki adattábla'!F2066="","",'Műszaki adattábla'!F2066)</f>
        <v/>
      </c>
      <c r="E2075" s="169" t="str">
        <f>IF(D2075="","",VLOOKUP(D2075,'Műszaki adattábla'!F:R,13,0))</f>
        <v/>
      </c>
      <c r="F2075" s="29" t="str">
        <f>IF(D2075="","",VLOOKUP(D2075,'Műszaki adattábla'!F:M,8,0))</f>
        <v/>
      </c>
      <c r="G2075" s="29" t="str">
        <f>IF(D2075="","",IF('Műszaki adattábla'!L2066="20-99",IF('Műszaki adattábla'!O2066="","Nem adott meg lekötött teljesítményt",VLOOKUP(D2075,'Műszaki adattábla'!F:O,10,0)),0))</f>
        <v/>
      </c>
      <c r="H2075" s="29" t="str">
        <f>IF(D2075="","",VLOOKUP(D2075,'Műszaki adattábla'!F:P,11,0))</f>
        <v/>
      </c>
      <c r="I2075" s="30"/>
      <c r="J2075" s="30"/>
      <c r="K2075" s="31" t="str">
        <f>IF(D2075="","",ROUND(((F2075*I2075*'Műszaki adattábla'!$C$7/'Műszaki adattábla'!$C$8)+(G2075*I2075)+(H2075*I2075))/12*'Műszaki adattábla'!T2066,0))</f>
        <v/>
      </c>
      <c r="L2075" s="32" t="str">
        <f t="shared" si="71"/>
        <v/>
      </c>
    </row>
    <row r="2076" spans="2:12" ht="14.4" thickBot="1" x14ac:dyDescent="0.3">
      <c r="B2076" s="28" t="str">
        <f t="shared" ref="B2076:B2139" si="72">IF(D2076="","",B2075+1)</f>
        <v/>
      </c>
      <c r="C2076" s="167" t="str">
        <f>IF(D2076="","",VLOOKUP(D2076,'Műszaki adattábla'!F:G,2,0))</f>
        <v/>
      </c>
      <c r="D2076" s="168" t="str">
        <f>IF('Műszaki adattábla'!F2067="","",'Műszaki adattábla'!F2067)</f>
        <v/>
      </c>
      <c r="E2076" s="169" t="str">
        <f>IF(D2076="","",VLOOKUP(D2076,'Műszaki adattábla'!F:R,13,0))</f>
        <v/>
      </c>
      <c r="F2076" s="29" t="str">
        <f>IF(D2076="","",VLOOKUP(D2076,'Műszaki adattábla'!F:M,8,0))</f>
        <v/>
      </c>
      <c r="G2076" s="29" t="str">
        <f>IF(D2076="","",IF('Műszaki adattábla'!L2067="20-99",IF('Műszaki adattábla'!O2067="","Nem adott meg lekötött teljesítményt",VLOOKUP(D2076,'Műszaki adattábla'!F:O,10,0)),0))</f>
        <v/>
      </c>
      <c r="H2076" s="29" t="str">
        <f>IF(D2076="","",VLOOKUP(D2076,'Műszaki adattábla'!F:P,11,0))</f>
        <v/>
      </c>
      <c r="I2076" s="30"/>
      <c r="J2076" s="30"/>
      <c r="K2076" s="31" t="str">
        <f>IF(D2076="","",ROUND(((F2076*I2076*'Műszaki adattábla'!$C$7/'Műszaki adattábla'!$C$8)+(G2076*I2076)+(H2076*I2076))/12*'Műszaki adattábla'!T2067,0))</f>
        <v/>
      </c>
      <c r="L2076" s="32" t="str">
        <f t="shared" ref="L2076:L2139" si="73">IF(D2076="","",ROUND((J2076/1000)*E2076,0))</f>
        <v/>
      </c>
    </row>
    <row r="2077" spans="2:12" ht="14.4" thickBot="1" x14ac:dyDescent="0.3">
      <c r="B2077" s="28" t="str">
        <f t="shared" si="72"/>
        <v/>
      </c>
      <c r="C2077" s="167" t="str">
        <f>IF(D2077="","",VLOOKUP(D2077,'Műszaki adattábla'!F:G,2,0))</f>
        <v/>
      </c>
      <c r="D2077" s="168" t="str">
        <f>IF('Műszaki adattábla'!F2068="","",'Műszaki adattábla'!F2068)</f>
        <v/>
      </c>
      <c r="E2077" s="169" t="str">
        <f>IF(D2077="","",VLOOKUP(D2077,'Műszaki adattábla'!F:R,13,0))</f>
        <v/>
      </c>
      <c r="F2077" s="29" t="str">
        <f>IF(D2077="","",VLOOKUP(D2077,'Műszaki adattábla'!F:M,8,0))</f>
        <v/>
      </c>
      <c r="G2077" s="29" t="str">
        <f>IF(D2077="","",IF('Műszaki adattábla'!L2068="20-99",IF('Műszaki adattábla'!O2068="","Nem adott meg lekötött teljesítményt",VLOOKUP(D2077,'Műszaki adattábla'!F:O,10,0)),0))</f>
        <v/>
      </c>
      <c r="H2077" s="29" t="str">
        <f>IF(D2077="","",VLOOKUP(D2077,'Műszaki adattábla'!F:P,11,0))</f>
        <v/>
      </c>
      <c r="I2077" s="30"/>
      <c r="J2077" s="30"/>
      <c r="K2077" s="31" t="str">
        <f>IF(D2077="","",ROUND(((F2077*I2077*'Műszaki adattábla'!$C$7/'Műszaki adattábla'!$C$8)+(G2077*I2077)+(H2077*I2077))/12*'Műszaki adattábla'!T2068,0))</f>
        <v/>
      </c>
      <c r="L2077" s="32" t="str">
        <f t="shared" si="73"/>
        <v/>
      </c>
    </row>
    <row r="2078" spans="2:12" ht="14.4" thickBot="1" x14ac:dyDescent="0.3">
      <c r="B2078" s="28" t="str">
        <f t="shared" si="72"/>
        <v/>
      </c>
      <c r="C2078" s="167" t="str">
        <f>IF(D2078="","",VLOOKUP(D2078,'Műszaki adattábla'!F:G,2,0))</f>
        <v/>
      </c>
      <c r="D2078" s="168" t="str">
        <f>IF('Műszaki adattábla'!F2069="","",'Műszaki adattábla'!F2069)</f>
        <v/>
      </c>
      <c r="E2078" s="169" t="str">
        <f>IF(D2078="","",VLOOKUP(D2078,'Műszaki adattábla'!F:R,13,0))</f>
        <v/>
      </c>
      <c r="F2078" s="29" t="str">
        <f>IF(D2078="","",VLOOKUP(D2078,'Műszaki adattábla'!F:M,8,0))</f>
        <v/>
      </c>
      <c r="G2078" s="29" t="str">
        <f>IF(D2078="","",IF('Műszaki adattábla'!L2069="20-99",IF('Műszaki adattábla'!O2069="","Nem adott meg lekötött teljesítményt",VLOOKUP(D2078,'Műszaki adattábla'!F:O,10,0)),0))</f>
        <v/>
      </c>
      <c r="H2078" s="29" t="str">
        <f>IF(D2078="","",VLOOKUP(D2078,'Műszaki adattábla'!F:P,11,0))</f>
        <v/>
      </c>
      <c r="I2078" s="30"/>
      <c r="J2078" s="30"/>
      <c r="K2078" s="31" t="str">
        <f>IF(D2078="","",ROUND(((F2078*I2078*'Műszaki adattábla'!$C$7/'Műszaki adattábla'!$C$8)+(G2078*I2078)+(H2078*I2078))/12*'Műszaki adattábla'!T2069,0))</f>
        <v/>
      </c>
      <c r="L2078" s="32" t="str">
        <f t="shared" si="73"/>
        <v/>
      </c>
    </row>
    <row r="2079" spans="2:12" ht="14.4" thickBot="1" x14ac:dyDescent="0.3">
      <c r="B2079" s="28" t="str">
        <f t="shared" si="72"/>
        <v/>
      </c>
      <c r="C2079" s="167" t="str">
        <f>IF(D2079="","",VLOOKUP(D2079,'Műszaki adattábla'!F:G,2,0))</f>
        <v/>
      </c>
      <c r="D2079" s="168" t="str">
        <f>IF('Műszaki adattábla'!F2070="","",'Műszaki adattábla'!F2070)</f>
        <v/>
      </c>
      <c r="E2079" s="169" t="str">
        <f>IF(D2079="","",VLOOKUP(D2079,'Műszaki adattábla'!F:R,13,0))</f>
        <v/>
      </c>
      <c r="F2079" s="29" t="str">
        <f>IF(D2079="","",VLOOKUP(D2079,'Műszaki adattábla'!F:M,8,0))</f>
        <v/>
      </c>
      <c r="G2079" s="29" t="str">
        <f>IF(D2079="","",IF('Műszaki adattábla'!L2070="20-99",IF('Műszaki adattábla'!O2070="","Nem adott meg lekötött teljesítményt",VLOOKUP(D2079,'Műszaki adattábla'!F:O,10,0)),0))</f>
        <v/>
      </c>
      <c r="H2079" s="29" t="str">
        <f>IF(D2079="","",VLOOKUP(D2079,'Műszaki adattábla'!F:P,11,0))</f>
        <v/>
      </c>
      <c r="I2079" s="30"/>
      <c r="J2079" s="30"/>
      <c r="K2079" s="31" t="str">
        <f>IF(D2079="","",ROUND(((F2079*I2079*'Műszaki adattábla'!$C$7/'Műszaki adattábla'!$C$8)+(G2079*I2079)+(H2079*I2079))/12*'Műszaki adattábla'!T2070,0))</f>
        <v/>
      </c>
      <c r="L2079" s="32" t="str">
        <f t="shared" si="73"/>
        <v/>
      </c>
    </row>
    <row r="2080" spans="2:12" ht="14.4" thickBot="1" x14ac:dyDescent="0.3">
      <c r="B2080" s="28" t="str">
        <f t="shared" si="72"/>
        <v/>
      </c>
      <c r="C2080" s="167" t="str">
        <f>IF(D2080="","",VLOOKUP(D2080,'Műszaki adattábla'!F:G,2,0))</f>
        <v/>
      </c>
      <c r="D2080" s="168" t="str">
        <f>IF('Műszaki adattábla'!F2071="","",'Műszaki adattábla'!F2071)</f>
        <v/>
      </c>
      <c r="E2080" s="169" t="str">
        <f>IF(D2080="","",VLOOKUP(D2080,'Műszaki adattábla'!F:R,13,0))</f>
        <v/>
      </c>
      <c r="F2080" s="29" t="str">
        <f>IF(D2080="","",VLOOKUP(D2080,'Műszaki adattábla'!F:M,8,0))</f>
        <v/>
      </c>
      <c r="G2080" s="29" t="str">
        <f>IF(D2080="","",IF('Műszaki adattábla'!L2071="20-99",IF('Műszaki adattábla'!O2071="","Nem adott meg lekötött teljesítményt",VLOOKUP(D2080,'Műszaki adattábla'!F:O,10,0)),0))</f>
        <v/>
      </c>
      <c r="H2080" s="29" t="str">
        <f>IF(D2080="","",VLOOKUP(D2080,'Műszaki adattábla'!F:P,11,0))</f>
        <v/>
      </c>
      <c r="I2080" s="30"/>
      <c r="J2080" s="30"/>
      <c r="K2080" s="31" t="str">
        <f>IF(D2080="","",ROUND(((F2080*I2080*'Műszaki adattábla'!$C$7/'Műszaki adattábla'!$C$8)+(G2080*I2080)+(H2080*I2080))/12*'Műszaki adattábla'!T2071,0))</f>
        <v/>
      </c>
      <c r="L2080" s="32" t="str">
        <f t="shared" si="73"/>
        <v/>
      </c>
    </row>
    <row r="2081" spans="2:12" ht="14.4" thickBot="1" x14ac:dyDescent="0.3">
      <c r="B2081" s="28" t="str">
        <f t="shared" si="72"/>
        <v/>
      </c>
      <c r="C2081" s="167" t="str">
        <f>IF(D2081="","",VLOOKUP(D2081,'Műszaki adattábla'!F:G,2,0))</f>
        <v/>
      </c>
      <c r="D2081" s="168" t="str">
        <f>IF('Műszaki adattábla'!F2072="","",'Műszaki adattábla'!F2072)</f>
        <v/>
      </c>
      <c r="E2081" s="169" t="str">
        <f>IF(D2081="","",VLOOKUP(D2081,'Műszaki adattábla'!F:R,13,0))</f>
        <v/>
      </c>
      <c r="F2081" s="29" t="str">
        <f>IF(D2081="","",VLOOKUP(D2081,'Műszaki adattábla'!F:M,8,0))</f>
        <v/>
      </c>
      <c r="G2081" s="29" t="str">
        <f>IF(D2081="","",IF('Műszaki adattábla'!L2072="20-99",IF('Műszaki adattábla'!O2072="","Nem adott meg lekötött teljesítményt",VLOOKUP(D2081,'Műszaki adattábla'!F:O,10,0)),0))</f>
        <v/>
      </c>
      <c r="H2081" s="29" t="str">
        <f>IF(D2081="","",VLOOKUP(D2081,'Műszaki adattábla'!F:P,11,0))</f>
        <v/>
      </c>
      <c r="I2081" s="30"/>
      <c r="J2081" s="30"/>
      <c r="K2081" s="31" t="str">
        <f>IF(D2081="","",ROUND(((F2081*I2081*'Műszaki adattábla'!$C$7/'Műszaki adattábla'!$C$8)+(G2081*I2081)+(H2081*I2081))/12*'Műszaki adattábla'!T2072,0))</f>
        <v/>
      </c>
      <c r="L2081" s="32" t="str">
        <f t="shared" si="73"/>
        <v/>
      </c>
    </row>
    <row r="2082" spans="2:12" ht="14.4" thickBot="1" x14ac:dyDescent="0.3">
      <c r="B2082" s="28" t="str">
        <f t="shared" si="72"/>
        <v/>
      </c>
      <c r="C2082" s="167" t="str">
        <f>IF(D2082="","",VLOOKUP(D2082,'Műszaki adattábla'!F:G,2,0))</f>
        <v/>
      </c>
      <c r="D2082" s="168" t="str">
        <f>IF('Műszaki adattábla'!F2073="","",'Műszaki adattábla'!F2073)</f>
        <v/>
      </c>
      <c r="E2082" s="169" t="str">
        <f>IF(D2082="","",VLOOKUP(D2082,'Műszaki adattábla'!F:R,13,0))</f>
        <v/>
      </c>
      <c r="F2082" s="29" t="str">
        <f>IF(D2082="","",VLOOKUP(D2082,'Műszaki adattábla'!F:M,8,0))</f>
        <v/>
      </c>
      <c r="G2082" s="29" t="str">
        <f>IF(D2082="","",IF('Műszaki adattábla'!L2073="20-99",IF('Műszaki adattábla'!O2073="","Nem adott meg lekötött teljesítményt",VLOOKUP(D2082,'Műszaki adattábla'!F:O,10,0)),0))</f>
        <v/>
      </c>
      <c r="H2082" s="29" t="str">
        <f>IF(D2082="","",VLOOKUP(D2082,'Műszaki adattábla'!F:P,11,0))</f>
        <v/>
      </c>
      <c r="I2082" s="30"/>
      <c r="J2082" s="30"/>
      <c r="K2082" s="31" t="str">
        <f>IF(D2082="","",ROUND(((F2082*I2082*'Műszaki adattábla'!$C$7/'Műszaki adattábla'!$C$8)+(G2082*I2082)+(H2082*I2082))/12*'Műszaki adattábla'!T2073,0))</f>
        <v/>
      </c>
      <c r="L2082" s="32" t="str">
        <f t="shared" si="73"/>
        <v/>
      </c>
    </row>
    <row r="2083" spans="2:12" ht="14.4" thickBot="1" x14ac:dyDescent="0.3">
      <c r="B2083" s="28" t="str">
        <f t="shared" si="72"/>
        <v/>
      </c>
      <c r="C2083" s="167" t="str">
        <f>IF(D2083="","",VLOOKUP(D2083,'Műszaki adattábla'!F:G,2,0))</f>
        <v/>
      </c>
      <c r="D2083" s="168" t="str">
        <f>IF('Műszaki adattábla'!F2074="","",'Műszaki adattábla'!F2074)</f>
        <v/>
      </c>
      <c r="E2083" s="169" t="str">
        <f>IF(D2083="","",VLOOKUP(D2083,'Műszaki adattábla'!F:R,13,0))</f>
        <v/>
      </c>
      <c r="F2083" s="29" t="str">
        <f>IF(D2083="","",VLOOKUP(D2083,'Műszaki adattábla'!F:M,8,0))</f>
        <v/>
      </c>
      <c r="G2083" s="29" t="str">
        <f>IF(D2083="","",IF('Műszaki adattábla'!L2074="20-99",IF('Műszaki adattábla'!O2074="","Nem adott meg lekötött teljesítményt",VLOOKUP(D2083,'Műszaki adattábla'!F:O,10,0)),0))</f>
        <v/>
      </c>
      <c r="H2083" s="29" t="str">
        <f>IF(D2083="","",VLOOKUP(D2083,'Műszaki adattábla'!F:P,11,0))</f>
        <v/>
      </c>
      <c r="I2083" s="30"/>
      <c r="J2083" s="30"/>
      <c r="K2083" s="31" t="str">
        <f>IF(D2083="","",ROUND(((F2083*I2083*'Műszaki adattábla'!$C$7/'Műszaki adattábla'!$C$8)+(G2083*I2083)+(H2083*I2083))/12*'Műszaki adattábla'!T2074,0))</f>
        <v/>
      </c>
      <c r="L2083" s="32" t="str">
        <f t="shared" si="73"/>
        <v/>
      </c>
    </row>
    <row r="2084" spans="2:12" ht="14.4" thickBot="1" x14ac:dyDescent="0.3">
      <c r="B2084" s="28" t="str">
        <f t="shared" si="72"/>
        <v/>
      </c>
      <c r="C2084" s="167" t="str">
        <f>IF(D2084="","",VLOOKUP(D2084,'Műszaki adattábla'!F:G,2,0))</f>
        <v/>
      </c>
      <c r="D2084" s="168" t="str">
        <f>IF('Műszaki adattábla'!F2075="","",'Műszaki adattábla'!F2075)</f>
        <v/>
      </c>
      <c r="E2084" s="169" t="str">
        <f>IF(D2084="","",VLOOKUP(D2084,'Műszaki adattábla'!F:R,13,0))</f>
        <v/>
      </c>
      <c r="F2084" s="29" t="str">
        <f>IF(D2084="","",VLOOKUP(D2084,'Műszaki adattábla'!F:M,8,0))</f>
        <v/>
      </c>
      <c r="G2084" s="29" t="str">
        <f>IF(D2084="","",IF('Műszaki adattábla'!L2075="20-99",IF('Műszaki adattábla'!O2075="","Nem adott meg lekötött teljesítményt",VLOOKUP(D2084,'Műszaki adattábla'!F:O,10,0)),0))</f>
        <v/>
      </c>
      <c r="H2084" s="29" t="str">
        <f>IF(D2084="","",VLOOKUP(D2084,'Műszaki adattábla'!F:P,11,0))</f>
        <v/>
      </c>
      <c r="I2084" s="30"/>
      <c r="J2084" s="30"/>
      <c r="K2084" s="31" t="str">
        <f>IF(D2084="","",ROUND(((F2084*I2084*'Műszaki adattábla'!$C$7/'Műszaki adattábla'!$C$8)+(G2084*I2084)+(H2084*I2084))/12*'Műszaki adattábla'!T2075,0))</f>
        <v/>
      </c>
      <c r="L2084" s="32" t="str">
        <f t="shared" si="73"/>
        <v/>
      </c>
    </row>
    <row r="2085" spans="2:12" ht="14.4" thickBot="1" x14ac:dyDescent="0.3">
      <c r="B2085" s="28" t="str">
        <f t="shared" si="72"/>
        <v/>
      </c>
      <c r="C2085" s="167" t="str">
        <f>IF(D2085="","",VLOOKUP(D2085,'Műszaki adattábla'!F:G,2,0))</f>
        <v/>
      </c>
      <c r="D2085" s="168" t="str">
        <f>IF('Műszaki adattábla'!F2076="","",'Műszaki adattábla'!F2076)</f>
        <v/>
      </c>
      <c r="E2085" s="169" t="str">
        <f>IF(D2085="","",VLOOKUP(D2085,'Műszaki adattábla'!F:R,13,0))</f>
        <v/>
      </c>
      <c r="F2085" s="29" t="str">
        <f>IF(D2085="","",VLOOKUP(D2085,'Műszaki adattábla'!F:M,8,0))</f>
        <v/>
      </c>
      <c r="G2085" s="29" t="str">
        <f>IF(D2085="","",IF('Műszaki adattábla'!L2076="20-99",IF('Műszaki adattábla'!O2076="","Nem adott meg lekötött teljesítményt",VLOOKUP(D2085,'Műszaki adattábla'!F:O,10,0)),0))</f>
        <v/>
      </c>
      <c r="H2085" s="29" t="str">
        <f>IF(D2085="","",VLOOKUP(D2085,'Műszaki adattábla'!F:P,11,0))</f>
        <v/>
      </c>
      <c r="I2085" s="30"/>
      <c r="J2085" s="30"/>
      <c r="K2085" s="31" t="str">
        <f>IF(D2085="","",ROUND(((F2085*I2085*'Műszaki adattábla'!$C$7/'Műszaki adattábla'!$C$8)+(G2085*I2085)+(H2085*I2085))/12*'Műszaki adattábla'!T2076,0))</f>
        <v/>
      </c>
      <c r="L2085" s="32" t="str">
        <f t="shared" si="73"/>
        <v/>
      </c>
    </row>
    <row r="2086" spans="2:12" ht="14.4" thickBot="1" x14ac:dyDescent="0.3">
      <c r="B2086" s="28" t="str">
        <f t="shared" si="72"/>
        <v/>
      </c>
      <c r="C2086" s="167" t="str">
        <f>IF(D2086="","",VLOOKUP(D2086,'Műszaki adattábla'!F:G,2,0))</f>
        <v/>
      </c>
      <c r="D2086" s="168" t="str">
        <f>IF('Műszaki adattábla'!F2077="","",'Műszaki adattábla'!F2077)</f>
        <v/>
      </c>
      <c r="E2086" s="169" t="str">
        <f>IF(D2086="","",VLOOKUP(D2086,'Műszaki adattábla'!F:R,13,0))</f>
        <v/>
      </c>
      <c r="F2086" s="29" t="str">
        <f>IF(D2086="","",VLOOKUP(D2086,'Műszaki adattábla'!F:M,8,0))</f>
        <v/>
      </c>
      <c r="G2086" s="29" t="str">
        <f>IF(D2086="","",IF('Műszaki adattábla'!L2077="20-99",IF('Műszaki adattábla'!O2077="","Nem adott meg lekötött teljesítményt",VLOOKUP(D2086,'Műszaki adattábla'!F:O,10,0)),0))</f>
        <v/>
      </c>
      <c r="H2086" s="29" t="str">
        <f>IF(D2086="","",VLOOKUP(D2086,'Műszaki adattábla'!F:P,11,0))</f>
        <v/>
      </c>
      <c r="I2086" s="30"/>
      <c r="J2086" s="30"/>
      <c r="K2086" s="31" t="str">
        <f>IF(D2086="","",ROUND(((F2086*I2086*'Műszaki adattábla'!$C$7/'Műszaki adattábla'!$C$8)+(G2086*I2086)+(H2086*I2086))/12*'Műszaki adattábla'!T2077,0))</f>
        <v/>
      </c>
      <c r="L2086" s="32" t="str">
        <f t="shared" si="73"/>
        <v/>
      </c>
    </row>
    <row r="2087" spans="2:12" ht="14.4" thickBot="1" x14ac:dyDescent="0.3">
      <c r="B2087" s="28" t="str">
        <f t="shared" si="72"/>
        <v/>
      </c>
      <c r="C2087" s="167" t="str">
        <f>IF(D2087="","",VLOOKUP(D2087,'Műszaki adattábla'!F:G,2,0))</f>
        <v/>
      </c>
      <c r="D2087" s="168" t="str">
        <f>IF('Műszaki adattábla'!F2078="","",'Műszaki adattábla'!F2078)</f>
        <v/>
      </c>
      <c r="E2087" s="169" t="str">
        <f>IF(D2087="","",VLOOKUP(D2087,'Műszaki adattábla'!F:R,13,0))</f>
        <v/>
      </c>
      <c r="F2087" s="29" t="str">
        <f>IF(D2087="","",VLOOKUP(D2087,'Műszaki adattábla'!F:M,8,0))</f>
        <v/>
      </c>
      <c r="G2087" s="29" t="str">
        <f>IF(D2087="","",IF('Műszaki adattábla'!L2078="20-99",IF('Műszaki adattábla'!O2078="","Nem adott meg lekötött teljesítményt",VLOOKUP(D2087,'Műszaki adattábla'!F:O,10,0)),0))</f>
        <v/>
      </c>
      <c r="H2087" s="29" t="str">
        <f>IF(D2087="","",VLOOKUP(D2087,'Műszaki adattábla'!F:P,11,0))</f>
        <v/>
      </c>
      <c r="I2087" s="30"/>
      <c r="J2087" s="30"/>
      <c r="K2087" s="31" t="str">
        <f>IF(D2087="","",ROUND(((F2087*I2087*'Műszaki adattábla'!$C$7/'Műszaki adattábla'!$C$8)+(G2087*I2087)+(H2087*I2087))/12*'Műszaki adattábla'!T2078,0))</f>
        <v/>
      </c>
      <c r="L2087" s="32" t="str">
        <f t="shared" si="73"/>
        <v/>
      </c>
    </row>
    <row r="2088" spans="2:12" ht="14.4" thickBot="1" x14ac:dyDescent="0.3">
      <c r="B2088" s="28" t="str">
        <f t="shared" si="72"/>
        <v/>
      </c>
      <c r="C2088" s="167" t="str">
        <f>IF(D2088="","",VLOOKUP(D2088,'Műszaki adattábla'!F:G,2,0))</f>
        <v/>
      </c>
      <c r="D2088" s="168" t="str">
        <f>IF('Műszaki adattábla'!F2079="","",'Műszaki adattábla'!F2079)</f>
        <v/>
      </c>
      <c r="E2088" s="169" t="str">
        <f>IF(D2088="","",VLOOKUP(D2088,'Műszaki adattábla'!F:R,13,0))</f>
        <v/>
      </c>
      <c r="F2088" s="29" t="str">
        <f>IF(D2088="","",VLOOKUP(D2088,'Műszaki adattábla'!F:M,8,0))</f>
        <v/>
      </c>
      <c r="G2088" s="29" t="str">
        <f>IF(D2088="","",IF('Műszaki adattábla'!L2079="20-99",IF('Műszaki adattábla'!O2079="","Nem adott meg lekötött teljesítményt",VLOOKUP(D2088,'Műszaki adattábla'!F:O,10,0)),0))</f>
        <v/>
      </c>
      <c r="H2088" s="29" t="str">
        <f>IF(D2088="","",VLOOKUP(D2088,'Műszaki adattábla'!F:P,11,0))</f>
        <v/>
      </c>
      <c r="I2088" s="30"/>
      <c r="J2088" s="30"/>
      <c r="K2088" s="31" t="str">
        <f>IF(D2088="","",ROUND(((F2088*I2088*'Műszaki adattábla'!$C$7/'Műszaki adattábla'!$C$8)+(G2088*I2088)+(H2088*I2088))/12*'Műszaki adattábla'!T2079,0))</f>
        <v/>
      </c>
      <c r="L2088" s="32" t="str">
        <f t="shared" si="73"/>
        <v/>
      </c>
    </row>
    <row r="2089" spans="2:12" ht="14.4" thickBot="1" x14ac:dyDescent="0.3">
      <c r="B2089" s="28" t="str">
        <f t="shared" si="72"/>
        <v/>
      </c>
      <c r="C2089" s="167" t="str">
        <f>IF(D2089="","",VLOOKUP(D2089,'Műszaki adattábla'!F:G,2,0))</f>
        <v/>
      </c>
      <c r="D2089" s="168" t="str">
        <f>IF('Műszaki adattábla'!F2080="","",'Műszaki adattábla'!F2080)</f>
        <v/>
      </c>
      <c r="E2089" s="169" t="str">
        <f>IF(D2089="","",VLOOKUP(D2089,'Műszaki adattábla'!F:R,13,0))</f>
        <v/>
      </c>
      <c r="F2089" s="29" t="str">
        <f>IF(D2089="","",VLOOKUP(D2089,'Műszaki adattábla'!F:M,8,0))</f>
        <v/>
      </c>
      <c r="G2089" s="29" t="str">
        <f>IF(D2089="","",IF('Műszaki adattábla'!L2080="20-99",IF('Műszaki adattábla'!O2080="","Nem adott meg lekötött teljesítményt",VLOOKUP(D2089,'Műszaki adattábla'!F:O,10,0)),0))</f>
        <v/>
      </c>
      <c r="H2089" s="29" t="str">
        <f>IF(D2089="","",VLOOKUP(D2089,'Műszaki adattábla'!F:P,11,0))</f>
        <v/>
      </c>
      <c r="I2089" s="30"/>
      <c r="J2089" s="30"/>
      <c r="K2089" s="31" t="str">
        <f>IF(D2089="","",ROUND(((F2089*I2089*'Műszaki adattábla'!$C$7/'Műszaki adattábla'!$C$8)+(G2089*I2089)+(H2089*I2089))/12*'Műszaki adattábla'!T2080,0))</f>
        <v/>
      </c>
      <c r="L2089" s="32" t="str">
        <f t="shared" si="73"/>
        <v/>
      </c>
    </row>
    <row r="2090" spans="2:12" ht="14.4" thickBot="1" x14ac:dyDescent="0.3">
      <c r="B2090" s="28" t="str">
        <f t="shared" si="72"/>
        <v/>
      </c>
      <c r="C2090" s="167" t="str">
        <f>IF(D2090="","",VLOOKUP(D2090,'Műszaki adattábla'!F:G,2,0))</f>
        <v/>
      </c>
      <c r="D2090" s="168" t="str">
        <f>IF('Műszaki adattábla'!F2081="","",'Műszaki adattábla'!F2081)</f>
        <v/>
      </c>
      <c r="E2090" s="169" t="str">
        <f>IF(D2090="","",VLOOKUP(D2090,'Műszaki adattábla'!F:R,13,0))</f>
        <v/>
      </c>
      <c r="F2090" s="29" t="str">
        <f>IF(D2090="","",VLOOKUP(D2090,'Műszaki adattábla'!F:M,8,0))</f>
        <v/>
      </c>
      <c r="G2090" s="29" t="str">
        <f>IF(D2090="","",IF('Műszaki adattábla'!L2081="20-99",IF('Műszaki adattábla'!O2081="","Nem adott meg lekötött teljesítményt",VLOOKUP(D2090,'Műszaki adattábla'!F:O,10,0)),0))</f>
        <v/>
      </c>
      <c r="H2090" s="29" t="str">
        <f>IF(D2090="","",VLOOKUP(D2090,'Műszaki adattábla'!F:P,11,0))</f>
        <v/>
      </c>
      <c r="I2090" s="30"/>
      <c r="J2090" s="30"/>
      <c r="K2090" s="31" t="str">
        <f>IF(D2090="","",ROUND(((F2090*I2090*'Műszaki adattábla'!$C$7/'Műszaki adattábla'!$C$8)+(G2090*I2090)+(H2090*I2090))/12*'Műszaki adattábla'!T2081,0))</f>
        <v/>
      </c>
      <c r="L2090" s="32" t="str">
        <f t="shared" si="73"/>
        <v/>
      </c>
    </row>
    <row r="2091" spans="2:12" ht="14.4" thickBot="1" x14ac:dyDescent="0.3">
      <c r="B2091" s="28" t="str">
        <f t="shared" si="72"/>
        <v/>
      </c>
      <c r="C2091" s="167" t="str">
        <f>IF(D2091="","",VLOOKUP(D2091,'Műszaki adattábla'!F:G,2,0))</f>
        <v/>
      </c>
      <c r="D2091" s="168" t="str">
        <f>IF('Műszaki adattábla'!F2082="","",'Műszaki adattábla'!F2082)</f>
        <v/>
      </c>
      <c r="E2091" s="169" t="str">
        <f>IF(D2091="","",VLOOKUP(D2091,'Műszaki adattábla'!F:R,13,0))</f>
        <v/>
      </c>
      <c r="F2091" s="29" t="str">
        <f>IF(D2091="","",VLOOKUP(D2091,'Műszaki adattábla'!F:M,8,0))</f>
        <v/>
      </c>
      <c r="G2091" s="29" t="str">
        <f>IF(D2091="","",IF('Műszaki adattábla'!L2082="20-99",IF('Műszaki adattábla'!O2082="","Nem adott meg lekötött teljesítményt",VLOOKUP(D2091,'Műszaki adattábla'!F:O,10,0)),0))</f>
        <v/>
      </c>
      <c r="H2091" s="29" t="str">
        <f>IF(D2091="","",VLOOKUP(D2091,'Műszaki adattábla'!F:P,11,0))</f>
        <v/>
      </c>
      <c r="I2091" s="30"/>
      <c r="J2091" s="30"/>
      <c r="K2091" s="31" t="str">
        <f>IF(D2091="","",ROUND(((F2091*I2091*'Műszaki adattábla'!$C$7/'Műszaki adattábla'!$C$8)+(G2091*I2091)+(H2091*I2091))/12*'Műszaki adattábla'!T2082,0))</f>
        <v/>
      </c>
      <c r="L2091" s="32" t="str">
        <f t="shared" si="73"/>
        <v/>
      </c>
    </row>
    <row r="2092" spans="2:12" ht="14.4" thickBot="1" x14ac:dyDescent="0.3">
      <c r="B2092" s="28" t="str">
        <f t="shared" si="72"/>
        <v/>
      </c>
      <c r="C2092" s="167" t="str">
        <f>IF(D2092="","",VLOOKUP(D2092,'Műszaki adattábla'!F:G,2,0))</f>
        <v/>
      </c>
      <c r="D2092" s="168" t="str">
        <f>IF('Műszaki adattábla'!F2083="","",'Műszaki adattábla'!F2083)</f>
        <v/>
      </c>
      <c r="E2092" s="169" t="str">
        <f>IF(D2092="","",VLOOKUP(D2092,'Műszaki adattábla'!F:R,13,0))</f>
        <v/>
      </c>
      <c r="F2092" s="29" t="str">
        <f>IF(D2092="","",VLOOKUP(D2092,'Műszaki adattábla'!F:M,8,0))</f>
        <v/>
      </c>
      <c r="G2092" s="29" t="str">
        <f>IF(D2092="","",IF('Műszaki adattábla'!L2083="20-99",IF('Műszaki adattábla'!O2083="","Nem adott meg lekötött teljesítményt",VLOOKUP(D2092,'Műszaki adattábla'!F:O,10,0)),0))</f>
        <v/>
      </c>
      <c r="H2092" s="29" t="str">
        <f>IF(D2092="","",VLOOKUP(D2092,'Műszaki adattábla'!F:P,11,0))</f>
        <v/>
      </c>
      <c r="I2092" s="30"/>
      <c r="J2092" s="30"/>
      <c r="K2092" s="31" t="str">
        <f>IF(D2092="","",ROUND(((F2092*I2092*'Műszaki adattábla'!$C$7/'Műszaki adattábla'!$C$8)+(G2092*I2092)+(H2092*I2092))/12*'Műszaki adattábla'!T2083,0))</f>
        <v/>
      </c>
      <c r="L2092" s="32" t="str">
        <f t="shared" si="73"/>
        <v/>
      </c>
    </row>
    <row r="2093" spans="2:12" ht="14.4" thickBot="1" x14ac:dyDescent="0.3">
      <c r="B2093" s="28" t="str">
        <f t="shared" si="72"/>
        <v/>
      </c>
      <c r="C2093" s="167" t="str">
        <f>IF(D2093="","",VLOOKUP(D2093,'Műszaki adattábla'!F:G,2,0))</f>
        <v/>
      </c>
      <c r="D2093" s="168" t="str">
        <f>IF('Műszaki adattábla'!F2084="","",'Műszaki adattábla'!F2084)</f>
        <v/>
      </c>
      <c r="E2093" s="169" t="str">
        <f>IF(D2093="","",VLOOKUP(D2093,'Műszaki adattábla'!F:R,13,0))</f>
        <v/>
      </c>
      <c r="F2093" s="29" t="str">
        <f>IF(D2093="","",VLOOKUP(D2093,'Műszaki adattábla'!F:M,8,0))</f>
        <v/>
      </c>
      <c r="G2093" s="29" t="str">
        <f>IF(D2093="","",IF('Műszaki adattábla'!L2084="20-99",IF('Műszaki adattábla'!O2084="","Nem adott meg lekötött teljesítményt",VLOOKUP(D2093,'Műszaki adattábla'!F:O,10,0)),0))</f>
        <v/>
      </c>
      <c r="H2093" s="29" t="str">
        <f>IF(D2093="","",VLOOKUP(D2093,'Műszaki adattábla'!F:P,11,0))</f>
        <v/>
      </c>
      <c r="I2093" s="30"/>
      <c r="J2093" s="30"/>
      <c r="K2093" s="31" t="str">
        <f>IF(D2093="","",ROUND(((F2093*I2093*'Műszaki adattábla'!$C$7/'Műszaki adattábla'!$C$8)+(G2093*I2093)+(H2093*I2093))/12*'Műszaki adattábla'!T2084,0))</f>
        <v/>
      </c>
      <c r="L2093" s="32" t="str">
        <f t="shared" si="73"/>
        <v/>
      </c>
    </row>
    <row r="2094" spans="2:12" ht="14.4" thickBot="1" x14ac:dyDescent="0.3">
      <c r="B2094" s="28" t="str">
        <f t="shared" si="72"/>
        <v/>
      </c>
      <c r="C2094" s="167" t="str">
        <f>IF(D2094="","",VLOOKUP(D2094,'Műszaki adattábla'!F:G,2,0))</f>
        <v/>
      </c>
      <c r="D2094" s="168" t="str">
        <f>IF('Műszaki adattábla'!F2085="","",'Műszaki adattábla'!F2085)</f>
        <v/>
      </c>
      <c r="E2094" s="169" t="str">
        <f>IF(D2094="","",VLOOKUP(D2094,'Műszaki adattábla'!F:R,13,0))</f>
        <v/>
      </c>
      <c r="F2094" s="29" t="str">
        <f>IF(D2094="","",VLOOKUP(D2094,'Műszaki adattábla'!F:M,8,0))</f>
        <v/>
      </c>
      <c r="G2094" s="29" t="str">
        <f>IF(D2094="","",IF('Műszaki adattábla'!L2085="20-99",IF('Műszaki adattábla'!O2085="","Nem adott meg lekötött teljesítményt",VLOOKUP(D2094,'Műszaki adattábla'!F:O,10,0)),0))</f>
        <v/>
      </c>
      <c r="H2094" s="29" t="str">
        <f>IF(D2094="","",VLOOKUP(D2094,'Műszaki adattábla'!F:P,11,0))</f>
        <v/>
      </c>
      <c r="I2094" s="30"/>
      <c r="J2094" s="30"/>
      <c r="K2094" s="31" t="str">
        <f>IF(D2094="","",ROUND(((F2094*I2094*'Műszaki adattábla'!$C$7/'Műszaki adattábla'!$C$8)+(G2094*I2094)+(H2094*I2094))/12*'Műszaki adattábla'!T2085,0))</f>
        <v/>
      </c>
      <c r="L2094" s="32" t="str">
        <f t="shared" si="73"/>
        <v/>
      </c>
    </row>
    <row r="2095" spans="2:12" ht="14.4" thickBot="1" x14ac:dyDescent="0.3">
      <c r="B2095" s="28" t="str">
        <f t="shared" si="72"/>
        <v/>
      </c>
      <c r="C2095" s="167" t="str">
        <f>IF(D2095="","",VLOOKUP(D2095,'Műszaki adattábla'!F:G,2,0))</f>
        <v/>
      </c>
      <c r="D2095" s="168" t="str">
        <f>IF('Műszaki adattábla'!F2086="","",'Műszaki adattábla'!F2086)</f>
        <v/>
      </c>
      <c r="E2095" s="169" t="str">
        <f>IF(D2095="","",VLOOKUP(D2095,'Műszaki adattábla'!F:R,13,0))</f>
        <v/>
      </c>
      <c r="F2095" s="29" t="str">
        <f>IF(D2095="","",VLOOKUP(D2095,'Műszaki adattábla'!F:M,8,0))</f>
        <v/>
      </c>
      <c r="G2095" s="29" t="str">
        <f>IF(D2095="","",IF('Műszaki adattábla'!L2086="20-99",IF('Műszaki adattábla'!O2086="","Nem adott meg lekötött teljesítményt",VLOOKUP(D2095,'Műszaki adattábla'!F:O,10,0)),0))</f>
        <v/>
      </c>
      <c r="H2095" s="29" t="str">
        <f>IF(D2095="","",VLOOKUP(D2095,'Műszaki adattábla'!F:P,11,0))</f>
        <v/>
      </c>
      <c r="I2095" s="30"/>
      <c r="J2095" s="30"/>
      <c r="K2095" s="31" t="str">
        <f>IF(D2095="","",ROUND(((F2095*I2095*'Műszaki adattábla'!$C$7/'Műszaki adattábla'!$C$8)+(G2095*I2095)+(H2095*I2095))/12*'Műszaki adattábla'!T2086,0))</f>
        <v/>
      </c>
      <c r="L2095" s="32" t="str">
        <f t="shared" si="73"/>
        <v/>
      </c>
    </row>
    <row r="2096" spans="2:12" ht="14.4" thickBot="1" x14ac:dyDescent="0.3">
      <c r="B2096" s="28" t="str">
        <f t="shared" si="72"/>
        <v/>
      </c>
      <c r="C2096" s="167" t="str">
        <f>IF(D2096="","",VLOOKUP(D2096,'Műszaki adattábla'!F:G,2,0))</f>
        <v/>
      </c>
      <c r="D2096" s="168" t="str">
        <f>IF('Műszaki adattábla'!F2087="","",'Műszaki adattábla'!F2087)</f>
        <v/>
      </c>
      <c r="E2096" s="169" t="str">
        <f>IF(D2096="","",VLOOKUP(D2096,'Műszaki adattábla'!F:R,13,0))</f>
        <v/>
      </c>
      <c r="F2096" s="29" t="str">
        <f>IF(D2096="","",VLOOKUP(D2096,'Műszaki adattábla'!F:M,8,0))</f>
        <v/>
      </c>
      <c r="G2096" s="29" t="str">
        <f>IF(D2096="","",IF('Műszaki adattábla'!L2087="20-99",IF('Műszaki adattábla'!O2087="","Nem adott meg lekötött teljesítményt",VLOOKUP(D2096,'Műszaki adattábla'!F:O,10,0)),0))</f>
        <v/>
      </c>
      <c r="H2096" s="29" t="str">
        <f>IF(D2096="","",VLOOKUP(D2096,'Műszaki adattábla'!F:P,11,0))</f>
        <v/>
      </c>
      <c r="I2096" s="30"/>
      <c r="J2096" s="30"/>
      <c r="K2096" s="31" t="str">
        <f>IF(D2096="","",ROUND(((F2096*I2096*'Műszaki adattábla'!$C$7/'Műszaki adattábla'!$C$8)+(G2096*I2096)+(H2096*I2096))/12*'Műszaki adattábla'!T2087,0))</f>
        <v/>
      </c>
      <c r="L2096" s="32" t="str">
        <f t="shared" si="73"/>
        <v/>
      </c>
    </row>
    <row r="2097" spans="2:12" ht="14.4" thickBot="1" x14ac:dyDescent="0.3">
      <c r="B2097" s="28" t="str">
        <f t="shared" si="72"/>
        <v/>
      </c>
      <c r="C2097" s="167" t="str">
        <f>IF(D2097="","",VLOOKUP(D2097,'Műszaki adattábla'!F:G,2,0))</f>
        <v/>
      </c>
      <c r="D2097" s="168" t="str">
        <f>IF('Műszaki adattábla'!F2088="","",'Műszaki adattábla'!F2088)</f>
        <v/>
      </c>
      <c r="E2097" s="169" t="str">
        <f>IF(D2097="","",VLOOKUP(D2097,'Műszaki adattábla'!F:R,13,0))</f>
        <v/>
      </c>
      <c r="F2097" s="29" t="str">
        <f>IF(D2097="","",VLOOKUP(D2097,'Műszaki adattábla'!F:M,8,0))</f>
        <v/>
      </c>
      <c r="G2097" s="29" t="str">
        <f>IF(D2097="","",IF('Műszaki adattábla'!L2088="20-99",IF('Műszaki adattábla'!O2088="","Nem adott meg lekötött teljesítményt",VLOOKUP(D2097,'Műszaki adattábla'!F:O,10,0)),0))</f>
        <v/>
      </c>
      <c r="H2097" s="29" t="str">
        <f>IF(D2097="","",VLOOKUP(D2097,'Műszaki adattábla'!F:P,11,0))</f>
        <v/>
      </c>
      <c r="I2097" s="30"/>
      <c r="J2097" s="30"/>
      <c r="K2097" s="31" t="str">
        <f>IF(D2097="","",ROUND(((F2097*I2097*'Műszaki adattábla'!$C$7/'Műszaki adattábla'!$C$8)+(G2097*I2097)+(H2097*I2097))/12*'Műszaki adattábla'!T2088,0))</f>
        <v/>
      </c>
      <c r="L2097" s="32" t="str">
        <f t="shared" si="73"/>
        <v/>
      </c>
    </row>
    <row r="2098" spans="2:12" ht="14.4" thickBot="1" x14ac:dyDescent="0.3">
      <c r="B2098" s="28" t="str">
        <f t="shared" si="72"/>
        <v/>
      </c>
      <c r="C2098" s="167" t="str">
        <f>IF(D2098="","",VLOOKUP(D2098,'Műszaki adattábla'!F:G,2,0))</f>
        <v/>
      </c>
      <c r="D2098" s="168" t="str">
        <f>IF('Műszaki adattábla'!F2089="","",'Műszaki adattábla'!F2089)</f>
        <v/>
      </c>
      <c r="E2098" s="169" t="str">
        <f>IF(D2098="","",VLOOKUP(D2098,'Műszaki adattábla'!F:R,13,0))</f>
        <v/>
      </c>
      <c r="F2098" s="29" t="str">
        <f>IF(D2098="","",VLOOKUP(D2098,'Műszaki adattábla'!F:M,8,0))</f>
        <v/>
      </c>
      <c r="G2098" s="29" t="str">
        <f>IF(D2098="","",IF('Műszaki adattábla'!L2089="20-99",IF('Műszaki adattábla'!O2089="","Nem adott meg lekötött teljesítményt",VLOOKUP(D2098,'Műszaki adattábla'!F:O,10,0)),0))</f>
        <v/>
      </c>
      <c r="H2098" s="29" t="str">
        <f>IF(D2098="","",VLOOKUP(D2098,'Műszaki adattábla'!F:P,11,0))</f>
        <v/>
      </c>
      <c r="I2098" s="30"/>
      <c r="J2098" s="30"/>
      <c r="K2098" s="31" t="str">
        <f>IF(D2098="","",ROUND(((F2098*I2098*'Műszaki adattábla'!$C$7/'Műszaki adattábla'!$C$8)+(G2098*I2098)+(H2098*I2098))/12*'Műszaki adattábla'!T2089,0))</f>
        <v/>
      </c>
      <c r="L2098" s="32" t="str">
        <f t="shared" si="73"/>
        <v/>
      </c>
    </row>
    <row r="2099" spans="2:12" ht="14.4" thickBot="1" x14ac:dyDescent="0.3">
      <c r="B2099" s="28" t="str">
        <f t="shared" si="72"/>
        <v/>
      </c>
      <c r="C2099" s="167" t="str">
        <f>IF(D2099="","",VLOOKUP(D2099,'Műszaki adattábla'!F:G,2,0))</f>
        <v/>
      </c>
      <c r="D2099" s="168" t="str">
        <f>IF('Műszaki adattábla'!F2090="","",'Műszaki adattábla'!F2090)</f>
        <v/>
      </c>
      <c r="E2099" s="169" t="str">
        <f>IF(D2099="","",VLOOKUP(D2099,'Műszaki adattábla'!F:R,13,0))</f>
        <v/>
      </c>
      <c r="F2099" s="29" t="str">
        <f>IF(D2099="","",VLOOKUP(D2099,'Műszaki adattábla'!F:M,8,0))</f>
        <v/>
      </c>
      <c r="G2099" s="29" t="str">
        <f>IF(D2099="","",IF('Műszaki adattábla'!L2090="20-99",IF('Műszaki adattábla'!O2090="","Nem adott meg lekötött teljesítményt",VLOOKUP(D2099,'Műszaki adattábla'!F:O,10,0)),0))</f>
        <v/>
      </c>
      <c r="H2099" s="29" t="str">
        <f>IF(D2099="","",VLOOKUP(D2099,'Műszaki adattábla'!F:P,11,0))</f>
        <v/>
      </c>
      <c r="I2099" s="30"/>
      <c r="J2099" s="30"/>
      <c r="K2099" s="31" t="str">
        <f>IF(D2099="","",ROUND(((F2099*I2099*'Műszaki adattábla'!$C$7/'Műszaki adattábla'!$C$8)+(G2099*I2099)+(H2099*I2099))/12*'Műszaki adattábla'!T2090,0))</f>
        <v/>
      </c>
      <c r="L2099" s="32" t="str">
        <f t="shared" si="73"/>
        <v/>
      </c>
    </row>
    <row r="2100" spans="2:12" ht="14.4" thickBot="1" x14ac:dyDescent="0.3">
      <c r="B2100" s="28" t="str">
        <f t="shared" si="72"/>
        <v/>
      </c>
      <c r="C2100" s="167" t="str">
        <f>IF(D2100="","",VLOOKUP(D2100,'Műszaki adattábla'!F:G,2,0))</f>
        <v/>
      </c>
      <c r="D2100" s="168" t="str">
        <f>IF('Műszaki adattábla'!F2091="","",'Műszaki adattábla'!F2091)</f>
        <v/>
      </c>
      <c r="E2100" s="169" t="str">
        <f>IF(D2100="","",VLOOKUP(D2100,'Műszaki adattábla'!F:R,13,0))</f>
        <v/>
      </c>
      <c r="F2100" s="29" t="str">
        <f>IF(D2100="","",VLOOKUP(D2100,'Műszaki adattábla'!F:M,8,0))</f>
        <v/>
      </c>
      <c r="G2100" s="29" t="str">
        <f>IF(D2100="","",IF('Műszaki adattábla'!L2091="20-99",IF('Műszaki adattábla'!O2091="","Nem adott meg lekötött teljesítményt",VLOOKUP(D2100,'Műszaki adattábla'!F:O,10,0)),0))</f>
        <v/>
      </c>
      <c r="H2100" s="29" t="str">
        <f>IF(D2100="","",VLOOKUP(D2100,'Műszaki adattábla'!F:P,11,0))</f>
        <v/>
      </c>
      <c r="I2100" s="30"/>
      <c r="J2100" s="30"/>
      <c r="K2100" s="31" t="str">
        <f>IF(D2100="","",ROUND(((F2100*I2100*'Műszaki adattábla'!$C$7/'Műszaki adattábla'!$C$8)+(G2100*I2100)+(H2100*I2100))/12*'Műszaki adattábla'!T2091,0))</f>
        <v/>
      </c>
      <c r="L2100" s="32" t="str">
        <f t="shared" si="73"/>
        <v/>
      </c>
    </row>
    <row r="2101" spans="2:12" ht="14.4" thickBot="1" x14ac:dyDescent="0.3">
      <c r="B2101" s="28" t="str">
        <f t="shared" si="72"/>
        <v/>
      </c>
      <c r="C2101" s="167" t="str">
        <f>IF(D2101="","",VLOOKUP(D2101,'Műszaki adattábla'!F:G,2,0))</f>
        <v/>
      </c>
      <c r="D2101" s="168" t="str">
        <f>IF('Műszaki adattábla'!F2092="","",'Műszaki adattábla'!F2092)</f>
        <v/>
      </c>
      <c r="E2101" s="169" t="str">
        <f>IF(D2101="","",VLOOKUP(D2101,'Műszaki adattábla'!F:R,13,0))</f>
        <v/>
      </c>
      <c r="F2101" s="29" t="str">
        <f>IF(D2101="","",VLOOKUP(D2101,'Műszaki adattábla'!F:M,8,0))</f>
        <v/>
      </c>
      <c r="G2101" s="29" t="str">
        <f>IF(D2101="","",IF('Műszaki adattábla'!L2092="20-99",IF('Műszaki adattábla'!O2092="","Nem adott meg lekötött teljesítményt",VLOOKUP(D2101,'Műszaki adattábla'!F:O,10,0)),0))</f>
        <v/>
      </c>
      <c r="H2101" s="29" t="str">
        <f>IF(D2101="","",VLOOKUP(D2101,'Műszaki adattábla'!F:P,11,0))</f>
        <v/>
      </c>
      <c r="I2101" s="30"/>
      <c r="J2101" s="30"/>
      <c r="K2101" s="31" t="str">
        <f>IF(D2101="","",ROUND(((F2101*I2101*'Műszaki adattábla'!$C$7/'Műszaki adattábla'!$C$8)+(G2101*I2101)+(H2101*I2101))/12*'Műszaki adattábla'!T2092,0))</f>
        <v/>
      </c>
      <c r="L2101" s="32" t="str">
        <f t="shared" si="73"/>
        <v/>
      </c>
    </row>
    <row r="2102" spans="2:12" ht="14.4" thickBot="1" x14ac:dyDescent="0.3">
      <c r="B2102" s="28" t="str">
        <f t="shared" si="72"/>
        <v/>
      </c>
      <c r="C2102" s="167" t="str">
        <f>IF(D2102="","",VLOOKUP(D2102,'Műszaki adattábla'!F:G,2,0))</f>
        <v/>
      </c>
      <c r="D2102" s="168" t="str">
        <f>IF('Műszaki adattábla'!F2093="","",'Műszaki adattábla'!F2093)</f>
        <v/>
      </c>
      <c r="E2102" s="169" t="str">
        <f>IF(D2102="","",VLOOKUP(D2102,'Műszaki adattábla'!F:R,13,0))</f>
        <v/>
      </c>
      <c r="F2102" s="29" t="str">
        <f>IF(D2102="","",VLOOKUP(D2102,'Műszaki adattábla'!F:M,8,0))</f>
        <v/>
      </c>
      <c r="G2102" s="29" t="str">
        <f>IF(D2102="","",IF('Műszaki adattábla'!L2093="20-99",IF('Műszaki adattábla'!O2093="","Nem adott meg lekötött teljesítményt",VLOOKUP(D2102,'Műszaki adattábla'!F:O,10,0)),0))</f>
        <v/>
      </c>
      <c r="H2102" s="29" t="str">
        <f>IF(D2102="","",VLOOKUP(D2102,'Műszaki adattábla'!F:P,11,0))</f>
        <v/>
      </c>
      <c r="I2102" s="30"/>
      <c r="J2102" s="30"/>
      <c r="K2102" s="31" t="str">
        <f>IF(D2102="","",ROUND(((F2102*I2102*'Műszaki adattábla'!$C$7/'Műszaki adattábla'!$C$8)+(G2102*I2102)+(H2102*I2102))/12*'Műszaki adattábla'!T2093,0))</f>
        <v/>
      </c>
      <c r="L2102" s="32" t="str">
        <f t="shared" si="73"/>
        <v/>
      </c>
    </row>
    <row r="2103" spans="2:12" ht="14.4" thickBot="1" x14ac:dyDescent="0.3">
      <c r="B2103" s="28" t="str">
        <f t="shared" si="72"/>
        <v/>
      </c>
      <c r="C2103" s="167" t="str">
        <f>IF(D2103="","",VLOOKUP(D2103,'Műszaki adattábla'!F:G,2,0))</f>
        <v/>
      </c>
      <c r="D2103" s="168" t="str">
        <f>IF('Műszaki adattábla'!F2094="","",'Műszaki adattábla'!F2094)</f>
        <v/>
      </c>
      <c r="E2103" s="169" t="str">
        <f>IF(D2103="","",VLOOKUP(D2103,'Műszaki adattábla'!F:R,13,0))</f>
        <v/>
      </c>
      <c r="F2103" s="29" t="str">
        <f>IF(D2103="","",VLOOKUP(D2103,'Műszaki adattábla'!F:M,8,0))</f>
        <v/>
      </c>
      <c r="G2103" s="29" t="str">
        <f>IF(D2103="","",IF('Műszaki adattábla'!L2094="20-99",IF('Műszaki adattábla'!O2094="","Nem adott meg lekötött teljesítményt",VLOOKUP(D2103,'Műszaki adattábla'!F:O,10,0)),0))</f>
        <v/>
      </c>
      <c r="H2103" s="29" t="str">
        <f>IF(D2103="","",VLOOKUP(D2103,'Műszaki adattábla'!F:P,11,0))</f>
        <v/>
      </c>
      <c r="I2103" s="30"/>
      <c r="J2103" s="30"/>
      <c r="K2103" s="31" t="str">
        <f>IF(D2103="","",ROUND(((F2103*I2103*'Műszaki adattábla'!$C$7/'Műszaki adattábla'!$C$8)+(G2103*I2103)+(H2103*I2103))/12*'Műszaki adattábla'!T2094,0))</f>
        <v/>
      </c>
      <c r="L2103" s="32" t="str">
        <f t="shared" si="73"/>
        <v/>
      </c>
    </row>
    <row r="2104" spans="2:12" ht="14.4" thickBot="1" x14ac:dyDescent="0.3">
      <c r="B2104" s="28" t="str">
        <f t="shared" si="72"/>
        <v/>
      </c>
      <c r="C2104" s="167" t="str">
        <f>IF(D2104="","",VLOOKUP(D2104,'Műszaki adattábla'!F:G,2,0))</f>
        <v/>
      </c>
      <c r="D2104" s="168" t="str">
        <f>IF('Műszaki adattábla'!F2095="","",'Műszaki adattábla'!F2095)</f>
        <v/>
      </c>
      <c r="E2104" s="169" t="str">
        <f>IF(D2104="","",VLOOKUP(D2104,'Műszaki adattábla'!F:R,13,0))</f>
        <v/>
      </c>
      <c r="F2104" s="29" t="str">
        <f>IF(D2104="","",VLOOKUP(D2104,'Műszaki adattábla'!F:M,8,0))</f>
        <v/>
      </c>
      <c r="G2104" s="29" t="str">
        <f>IF(D2104="","",IF('Műszaki adattábla'!L2095="20-99",IF('Műszaki adattábla'!O2095="","Nem adott meg lekötött teljesítményt",VLOOKUP(D2104,'Műszaki adattábla'!F:O,10,0)),0))</f>
        <v/>
      </c>
      <c r="H2104" s="29" t="str">
        <f>IF(D2104="","",VLOOKUP(D2104,'Műszaki adattábla'!F:P,11,0))</f>
        <v/>
      </c>
      <c r="I2104" s="30"/>
      <c r="J2104" s="30"/>
      <c r="K2104" s="31" t="str">
        <f>IF(D2104="","",ROUND(((F2104*I2104*'Műszaki adattábla'!$C$7/'Műszaki adattábla'!$C$8)+(G2104*I2104)+(H2104*I2104))/12*'Műszaki adattábla'!T2095,0))</f>
        <v/>
      </c>
      <c r="L2104" s="32" t="str">
        <f t="shared" si="73"/>
        <v/>
      </c>
    </row>
    <row r="2105" spans="2:12" ht="14.4" thickBot="1" x14ac:dyDescent="0.3">
      <c r="B2105" s="28" t="str">
        <f t="shared" si="72"/>
        <v/>
      </c>
      <c r="C2105" s="167" t="str">
        <f>IF(D2105="","",VLOOKUP(D2105,'Műszaki adattábla'!F:G,2,0))</f>
        <v/>
      </c>
      <c r="D2105" s="168" t="str">
        <f>IF('Műszaki adattábla'!F2096="","",'Műszaki adattábla'!F2096)</f>
        <v/>
      </c>
      <c r="E2105" s="169" t="str">
        <f>IF(D2105="","",VLOOKUP(D2105,'Műszaki adattábla'!F:R,13,0))</f>
        <v/>
      </c>
      <c r="F2105" s="29" t="str">
        <f>IF(D2105="","",VLOOKUP(D2105,'Műszaki adattábla'!F:M,8,0))</f>
        <v/>
      </c>
      <c r="G2105" s="29" t="str">
        <f>IF(D2105="","",IF('Műszaki adattábla'!L2096="20-99",IF('Műszaki adattábla'!O2096="","Nem adott meg lekötött teljesítményt",VLOOKUP(D2105,'Műszaki adattábla'!F:O,10,0)),0))</f>
        <v/>
      </c>
      <c r="H2105" s="29" t="str">
        <f>IF(D2105="","",VLOOKUP(D2105,'Műszaki adattábla'!F:P,11,0))</f>
        <v/>
      </c>
      <c r="I2105" s="30"/>
      <c r="J2105" s="30"/>
      <c r="K2105" s="31" t="str">
        <f>IF(D2105="","",ROUND(((F2105*I2105*'Műszaki adattábla'!$C$7/'Műszaki adattábla'!$C$8)+(G2105*I2105)+(H2105*I2105))/12*'Műszaki adattábla'!T2096,0))</f>
        <v/>
      </c>
      <c r="L2105" s="32" t="str">
        <f t="shared" si="73"/>
        <v/>
      </c>
    </row>
    <row r="2106" spans="2:12" ht="14.4" thickBot="1" x14ac:dyDescent="0.3">
      <c r="B2106" s="28" t="str">
        <f t="shared" si="72"/>
        <v/>
      </c>
      <c r="C2106" s="167" t="str">
        <f>IF(D2106="","",VLOOKUP(D2106,'Műszaki adattábla'!F:G,2,0))</f>
        <v/>
      </c>
      <c r="D2106" s="168" t="str">
        <f>IF('Műszaki adattábla'!F2097="","",'Műszaki adattábla'!F2097)</f>
        <v/>
      </c>
      <c r="E2106" s="169" t="str">
        <f>IF(D2106="","",VLOOKUP(D2106,'Műszaki adattábla'!F:R,13,0))</f>
        <v/>
      </c>
      <c r="F2106" s="29" t="str">
        <f>IF(D2106="","",VLOOKUP(D2106,'Műszaki adattábla'!F:M,8,0))</f>
        <v/>
      </c>
      <c r="G2106" s="29" t="str">
        <f>IF(D2106="","",IF('Műszaki adattábla'!L2097="20-99",IF('Műszaki adattábla'!O2097="","Nem adott meg lekötött teljesítményt",VLOOKUP(D2106,'Műszaki adattábla'!F:O,10,0)),0))</f>
        <v/>
      </c>
      <c r="H2106" s="29" t="str">
        <f>IF(D2106="","",VLOOKUP(D2106,'Műszaki adattábla'!F:P,11,0))</f>
        <v/>
      </c>
      <c r="I2106" s="30"/>
      <c r="J2106" s="30"/>
      <c r="K2106" s="31" t="str">
        <f>IF(D2106="","",ROUND(((F2106*I2106*'Műszaki adattábla'!$C$7/'Műszaki adattábla'!$C$8)+(G2106*I2106)+(H2106*I2106))/12*'Műszaki adattábla'!T2097,0))</f>
        <v/>
      </c>
      <c r="L2106" s="32" t="str">
        <f t="shared" si="73"/>
        <v/>
      </c>
    </row>
    <row r="2107" spans="2:12" ht="14.4" thickBot="1" x14ac:dyDescent="0.3">
      <c r="B2107" s="28" t="str">
        <f t="shared" si="72"/>
        <v/>
      </c>
      <c r="C2107" s="167" t="str">
        <f>IF(D2107="","",VLOOKUP(D2107,'Műszaki adattábla'!F:G,2,0))</f>
        <v/>
      </c>
      <c r="D2107" s="168" t="str">
        <f>IF('Műszaki adattábla'!F2098="","",'Műszaki adattábla'!F2098)</f>
        <v/>
      </c>
      <c r="E2107" s="169" t="str">
        <f>IF(D2107="","",VLOOKUP(D2107,'Műszaki adattábla'!F:R,13,0))</f>
        <v/>
      </c>
      <c r="F2107" s="29" t="str">
        <f>IF(D2107="","",VLOOKUP(D2107,'Műszaki adattábla'!F:M,8,0))</f>
        <v/>
      </c>
      <c r="G2107" s="29" t="str">
        <f>IF(D2107="","",IF('Műszaki adattábla'!L2098="20-99",IF('Műszaki adattábla'!O2098="","Nem adott meg lekötött teljesítményt",VLOOKUP(D2107,'Műszaki adattábla'!F:O,10,0)),0))</f>
        <v/>
      </c>
      <c r="H2107" s="29" t="str">
        <f>IF(D2107="","",VLOOKUP(D2107,'Műszaki adattábla'!F:P,11,0))</f>
        <v/>
      </c>
      <c r="I2107" s="30"/>
      <c r="J2107" s="30"/>
      <c r="K2107" s="31" t="str">
        <f>IF(D2107="","",ROUND(((F2107*I2107*'Műszaki adattábla'!$C$7/'Műszaki adattábla'!$C$8)+(G2107*I2107)+(H2107*I2107))/12*'Műszaki adattábla'!T2098,0))</f>
        <v/>
      </c>
      <c r="L2107" s="32" t="str">
        <f t="shared" si="73"/>
        <v/>
      </c>
    </row>
    <row r="2108" spans="2:12" ht="14.4" thickBot="1" x14ac:dyDescent="0.3">
      <c r="B2108" s="28" t="str">
        <f t="shared" si="72"/>
        <v/>
      </c>
      <c r="C2108" s="167" t="str">
        <f>IF(D2108="","",VLOOKUP(D2108,'Műszaki adattábla'!F:G,2,0))</f>
        <v/>
      </c>
      <c r="D2108" s="168" t="str">
        <f>IF('Műszaki adattábla'!F2099="","",'Műszaki adattábla'!F2099)</f>
        <v/>
      </c>
      <c r="E2108" s="169" t="str">
        <f>IF(D2108="","",VLOOKUP(D2108,'Műszaki adattábla'!F:R,13,0))</f>
        <v/>
      </c>
      <c r="F2108" s="29" t="str">
        <f>IF(D2108="","",VLOOKUP(D2108,'Műszaki adattábla'!F:M,8,0))</f>
        <v/>
      </c>
      <c r="G2108" s="29" t="str">
        <f>IF(D2108="","",IF('Műszaki adattábla'!L2099="20-99",IF('Műszaki adattábla'!O2099="","Nem adott meg lekötött teljesítményt",VLOOKUP(D2108,'Műszaki adattábla'!F:O,10,0)),0))</f>
        <v/>
      </c>
      <c r="H2108" s="29" t="str">
        <f>IF(D2108="","",VLOOKUP(D2108,'Műszaki adattábla'!F:P,11,0))</f>
        <v/>
      </c>
      <c r="I2108" s="30"/>
      <c r="J2108" s="30"/>
      <c r="K2108" s="31" t="str">
        <f>IF(D2108="","",ROUND(((F2108*I2108*'Műszaki adattábla'!$C$7/'Műszaki adattábla'!$C$8)+(G2108*I2108)+(H2108*I2108))/12*'Műszaki adattábla'!T2099,0))</f>
        <v/>
      </c>
      <c r="L2108" s="32" t="str">
        <f t="shared" si="73"/>
        <v/>
      </c>
    </row>
    <row r="2109" spans="2:12" ht="14.4" thickBot="1" x14ac:dyDescent="0.3">
      <c r="B2109" s="28" t="str">
        <f t="shared" si="72"/>
        <v/>
      </c>
      <c r="C2109" s="167" t="str">
        <f>IF(D2109="","",VLOOKUP(D2109,'Műszaki adattábla'!F:G,2,0))</f>
        <v/>
      </c>
      <c r="D2109" s="168" t="str">
        <f>IF('Műszaki adattábla'!F2100="","",'Műszaki adattábla'!F2100)</f>
        <v/>
      </c>
      <c r="E2109" s="169" t="str">
        <f>IF(D2109="","",VLOOKUP(D2109,'Műszaki adattábla'!F:R,13,0))</f>
        <v/>
      </c>
      <c r="F2109" s="29" t="str">
        <f>IF(D2109="","",VLOOKUP(D2109,'Műszaki adattábla'!F:M,8,0))</f>
        <v/>
      </c>
      <c r="G2109" s="29" t="str">
        <f>IF(D2109="","",IF('Műszaki adattábla'!L2100="20-99",IF('Műszaki adattábla'!O2100="","Nem adott meg lekötött teljesítményt",VLOOKUP(D2109,'Műszaki adattábla'!F:O,10,0)),0))</f>
        <v/>
      </c>
      <c r="H2109" s="29" t="str">
        <f>IF(D2109="","",VLOOKUP(D2109,'Műszaki adattábla'!F:P,11,0))</f>
        <v/>
      </c>
      <c r="I2109" s="30"/>
      <c r="J2109" s="30"/>
      <c r="K2109" s="31" t="str">
        <f>IF(D2109="","",ROUND(((F2109*I2109*'Műszaki adattábla'!$C$7/'Műszaki adattábla'!$C$8)+(G2109*I2109)+(H2109*I2109))/12*'Műszaki adattábla'!T2100,0))</f>
        <v/>
      </c>
      <c r="L2109" s="32" t="str">
        <f t="shared" si="73"/>
        <v/>
      </c>
    </row>
    <row r="2110" spans="2:12" ht="14.4" thickBot="1" x14ac:dyDescent="0.3">
      <c r="B2110" s="28" t="str">
        <f t="shared" si="72"/>
        <v/>
      </c>
      <c r="C2110" s="167" t="str">
        <f>IF(D2110="","",VLOOKUP(D2110,'Műszaki adattábla'!F:G,2,0))</f>
        <v/>
      </c>
      <c r="D2110" s="168" t="str">
        <f>IF('Műszaki adattábla'!F2101="","",'Műszaki adattábla'!F2101)</f>
        <v/>
      </c>
      <c r="E2110" s="169" t="str">
        <f>IF(D2110="","",VLOOKUP(D2110,'Műszaki adattábla'!F:R,13,0))</f>
        <v/>
      </c>
      <c r="F2110" s="29" t="str">
        <f>IF(D2110="","",VLOOKUP(D2110,'Műszaki adattábla'!F:M,8,0))</f>
        <v/>
      </c>
      <c r="G2110" s="29" t="str">
        <f>IF(D2110="","",IF('Műszaki adattábla'!L2101="20-99",IF('Műszaki adattábla'!O2101="","Nem adott meg lekötött teljesítményt",VLOOKUP(D2110,'Műszaki adattábla'!F:O,10,0)),0))</f>
        <v/>
      </c>
      <c r="H2110" s="29" t="str">
        <f>IF(D2110="","",VLOOKUP(D2110,'Műszaki adattábla'!F:P,11,0))</f>
        <v/>
      </c>
      <c r="I2110" s="30"/>
      <c r="J2110" s="30"/>
      <c r="K2110" s="31" t="str">
        <f>IF(D2110="","",ROUND(((F2110*I2110*'Műszaki adattábla'!$C$7/'Műszaki adattábla'!$C$8)+(G2110*I2110)+(H2110*I2110))/12*'Műszaki adattábla'!T2101,0))</f>
        <v/>
      </c>
      <c r="L2110" s="32" t="str">
        <f t="shared" si="73"/>
        <v/>
      </c>
    </row>
    <row r="2111" spans="2:12" ht="14.4" thickBot="1" x14ac:dyDescent="0.3">
      <c r="B2111" s="28" t="str">
        <f t="shared" si="72"/>
        <v/>
      </c>
      <c r="C2111" s="167" t="str">
        <f>IF(D2111="","",VLOOKUP(D2111,'Műszaki adattábla'!F:G,2,0))</f>
        <v/>
      </c>
      <c r="D2111" s="168" t="str">
        <f>IF('Műszaki adattábla'!F2102="","",'Műszaki adattábla'!F2102)</f>
        <v/>
      </c>
      <c r="E2111" s="169" t="str">
        <f>IF(D2111="","",VLOOKUP(D2111,'Műszaki adattábla'!F:R,13,0))</f>
        <v/>
      </c>
      <c r="F2111" s="29" t="str">
        <f>IF(D2111="","",VLOOKUP(D2111,'Műszaki adattábla'!F:M,8,0))</f>
        <v/>
      </c>
      <c r="G2111" s="29" t="str">
        <f>IF(D2111="","",IF('Műszaki adattábla'!L2102="20-99",IF('Műszaki adattábla'!O2102="","Nem adott meg lekötött teljesítményt",VLOOKUP(D2111,'Műszaki adattábla'!F:O,10,0)),0))</f>
        <v/>
      </c>
      <c r="H2111" s="29" t="str">
        <f>IF(D2111="","",VLOOKUP(D2111,'Műszaki adattábla'!F:P,11,0))</f>
        <v/>
      </c>
      <c r="I2111" s="30"/>
      <c r="J2111" s="30"/>
      <c r="K2111" s="31" t="str">
        <f>IF(D2111="","",ROUND(((F2111*I2111*'Műszaki adattábla'!$C$7/'Műszaki adattábla'!$C$8)+(G2111*I2111)+(H2111*I2111))/12*'Műszaki adattábla'!T2102,0))</f>
        <v/>
      </c>
      <c r="L2111" s="32" t="str">
        <f t="shared" si="73"/>
        <v/>
      </c>
    </row>
    <row r="2112" spans="2:12" ht="14.4" thickBot="1" x14ac:dyDescent="0.3">
      <c r="B2112" s="28" t="str">
        <f t="shared" si="72"/>
        <v/>
      </c>
      <c r="C2112" s="167" t="str">
        <f>IF(D2112="","",VLOOKUP(D2112,'Műszaki adattábla'!F:G,2,0))</f>
        <v/>
      </c>
      <c r="D2112" s="168" t="str">
        <f>IF('Műszaki adattábla'!F2103="","",'Műszaki adattábla'!F2103)</f>
        <v/>
      </c>
      <c r="E2112" s="169" t="str">
        <f>IF(D2112="","",VLOOKUP(D2112,'Műszaki adattábla'!F:R,13,0))</f>
        <v/>
      </c>
      <c r="F2112" s="29" t="str">
        <f>IF(D2112="","",VLOOKUP(D2112,'Műszaki adattábla'!F:M,8,0))</f>
        <v/>
      </c>
      <c r="G2112" s="29" t="str">
        <f>IF(D2112="","",IF('Műszaki adattábla'!L2103="20-99",IF('Műszaki adattábla'!O2103="","Nem adott meg lekötött teljesítményt",VLOOKUP(D2112,'Műszaki adattábla'!F:O,10,0)),0))</f>
        <v/>
      </c>
      <c r="H2112" s="29" t="str">
        <f>IF(D2112="","",VLOOKUP(D2112,'Műszaki adattábla'!F:P,11,0))</f>
        <v/>
      </c>
      <c r="I2112" s="30"/>
      <c r="J2112" s="30"/>
      <c r="K2112" s="31" t="str">
        <f>IF(D2112="","",ROUND(((F2112*I2112*'Műszaki adattábla'!$C$7/'Műszaki adattábla'!$C$8)+(G2112*I2112)+(H2112*I2112))/12*'Műszaki adattábla'!T2103,0))</f>
        <v/>
      </c>
      <c r="L2112" s="32" t="str">
        <f t="shared" si="73"/>
        <v/>
      </c>
    </row>
    <row r="2113" spans="2:12" ht="14.4" thickBot="1" x14ac:dyDescent="0.3">
      <c r="B2113" s="28" t="str">
        <f t="shared" si="72"/>
        <v/>
      </c>
      <c r="C2113" s="167" t="str">
        <f>IF(D2113="","",VLOOKUP(D2113,'Műszaki adattábla'!F:G,2,0))</f>
        <v/>
      </c>
      <c r="D2113" s="168" t="str">
        <f>IF('Műszaki adattábla'!F2104="","",'Műszaki adattábla'!F2104)</f>
        <v/>
      </c>
      <c r="E2113" s="169" t="str">
        <f>IF(D2113="","",VLOOKUP(D2113,'Műszaki adattábla'!F:R,13,0))</f>
        <v/>
      </c>
      <c r="F2113" s="29" t="str">
        <f>IF(D2113="","",VLOOKUP(D2113,'Műszaki adattábla'!F:M,8,0))</f>
        <v/>
      </c>
      <c r="G2113" s="29" t="str">
        <f>IF(D2113="","",IF('Műszaki adattábla'!L2104="20-99",IF('Műszaki adattábla'!O2104="","Nem adott meg lekötött teljesítményt",VLOOKUP(D2113,'Műszaki adattábla'!F:O,10,0)),0))</f>
        <v/>
      </c>
      <c r="H2113" s="29" t="str">
        <f>IF(D2113="","",VLOOKUP(D2113,'Műszaki adattábla'!F:P,11,0))</f>
        <v/>
      </c>
      <c r="I2113" s="30"/>
      <c r="J2113" s="30"/>
      <c r="K2113" s="31" t="str">
        <f>IF(D2113="","",ROUND(((F2113*I2113*'Műszaki adattábla'!$C$7/'Műszaki adattábla'!$C$8)+(G2113*I2113)+(H2113*I2113))/12*'Műszaki adattábla'!T2104,0))</f>
        <v/>
      </c>
      <c r="L2113" s="32" t="str">
        <f t="shared" si="73"/>
        <v/>
      </c>
    </row>
    <row r="2114" spans="2:12" ht="14.4" thickBot="1" x14ac:dyDescent="0.3">
      <c r="B2114" s="28" t="str">
        <f t="shared" si="72"/>
        <v/>
      </c>
      <c r="C2114" s="167" t="str">
        <f>IF(D2114="","",VLOOKUP(D2114,'Műszaki adattábla'!F:G,2,0))</f>
        <v/>
      </c>
      <c r="D2114" s="168" t="str">
        <f>IF('Műszaki adattábla'!F2105="","",'Műszaki adattábla'!F2105)</f>
        <v/>
      </c>
      <c r="E2114" s="169" t="str">
        <f>IF(D2114="","",VLOOKUP(D2114,'Műszaki adattábla'!F:R,13,0))</f>
        <v/>
      </c>
      <c r="F2114" s="29" t="str">
        <f>IF(D2114="","",VLOOKUP(D2114,'Műszaki adattábla'!F:M,8,0))</f>
        <v/>
      </c>
      <c r="G2114" s="29" t="str">
        <f>IF(D2114="","",IF('Műszaki adattábla'!L2105="20-99",IF('Műszaki adattábla'!O2105="","Nem adott meg lekötött teljesítményt",VLOOKUP(D2114,'Műszaki adattábla'!F:O,10,0)),0))</f>
        <v/>
      </c>
      <c r="H2114" s="29" t="str">
        <f>IF(D2114="","",VLOOKUP(D2114,'Műszaki adattábla'!F:P,11,0))</f>
        <v/>
      </c>
      <c r="I2114" s="30"/>
      <c r="J2114" s="30"/>
      <c r="K2114" s="31" t="str">
        <f>IF(D2114="","",ROUND(((F2114*I2114*'Műszaki adattábla'!$C$7/'Műszaki adattábla'!$C$8)+(G2114*I2114)+(H2114*I2114))/12*'Műszaki adattábla'!T2105,0))</f>
        <v/>
      </c>
      <c r="L2114" s="32" t="str">
        <f t="shared" si="73"/>
        <v/>
      </c>
    </row>
    <row r="2115" spans="2:12" ht="14.4" thickBot="1" x14ac:dyDescent="0.3">
      <c r="B2115" s="28" t="str">
        <f t="shared" si="72"/>
        <v/>
      </c>
      <c r="C2115" s="167" t="str">
        <f>IF(D2115="","",VLOOKUP(D2115,'Műszaki adattábla'!F:G,2,0))</f>
        <v/>
      </c>
      <c r="D2115" s="168" t="str">
        <f>IF('Műszaki adattábla'!F2106="","",'Műszaki adattábla'!F2106)</f>
        <v/>
      </c>
      <c r="E2115" s="169" t="str">
        <f>IF(D2115="","",VLOOKUP(D2115,'Műszaki adattábla'!F:R,13,0))</f>
        <v/>
      </c>
      <c r="F2115" s="29" t="str">
        <f>IF(D2115="","",VLOOKUP(D2115,'Műszaki adattábla'!F:M,8,0))</f>
        <v/>
      </c>
      <c r="G2115" s="29" t="str">
        <f>IF(D2115="","",IF('Műszaki adattábla'!L2106="20-99",IF('Műszaki adattábla'!O2106="","Nem adott meg lekötött teljesítményt",VLOOKUP(D2115,'Műszaki adattábla'!F:O,10,0)),0))</f>
        <v/>
      </c>
      <c r="H2115" s="29" t="str">
        <f>IF(D2115="","",VLOOKUP(D2115,'Műszaki adattábla'!F:P,11,0))</f>
        <v/>
      </c>
      <c r="I2115" s="30"/>
      <c r="J2115" s="30"/>
      <c r="K2115" s="31" t="str">
        <f>IF(D2115="","",ROUND(((F2115*I2115*'Műszaki adattábla'!$C$7/'Műszaki adattábla'!$C$8)+(G2115*I2115)+(H2115*I2115))/12*'Műszaki adattábla'!T2106,0))</f>
        <v/>
      </c>
      <c r="L2115" s="32" t="str">
        <f t="shared" si="73"/>
        <v/>
      </c>
    </row>
    <row r="2116" spans="2:12" ht="14.4" thickBot="1" x14ac:dyDescent="0.3">
      <c r="B2116" s="28" t="str">
        <f t="shared" si="72"/>
        <v/>
      </c>
      <c r="C2116" s="167" t="str">
        <f>IF(D2116="","",VLOOKUP(D2116,'Műszaki adattábla'!F:G,2,0))</f>
        <v/>
      </c>
      <c r="D2116" s="168" t="str">
        <f>IF('Műszaki adattábla'!F2107="","",'Műszaki adattábla'!F2107)</f>
        <v/>
      </c>
      <c r="E2116" s="169" t="str">
        <f>IF(D2116="","",VLOOKUP(D2116,'Műszaki adattábla'!F:R,13,0))</f>
        <v/>
      </c>
      <c r="F2116" s="29" t="str">
        <f>IF(D2116="","",VLOOKUP(D2116,'Műszaki adattábla'!F:M,8,0))</f>
        <v/>
      </c>
      <c r="G2116" s="29" t="str">
        <f>IF(D2116="","",IF('Műszaki adattábla'!L2107="20-99",IF('Műszaki adattábla'!O2107="","Nem adott meg lekötött teljesítményt",VLOOKUP(D2116,'Műszaki adattábla'!F:O,10,0)),0))</f>
        <v/>
      </c>
      <c r="H2116" s="29" t="str">
        <f>IF(D2116="","",VLOOKUP(D2116,'Műszaki adattábla'!F:P,11,0))</f>
        <v/>
      </c>
      <c r="I2116" s="30"/>
      <c r="J2116" s="30"/>
      <c r="K2116" s="31" t="str">
        <f>IF(D2116="","",ROUND(((F2116*I2116*'Műszaki adattábla'!$C$7/'Műszaki adattábla'!$C$8)+(G2116*I2116)+(H2116*I2116))/12*'Műszaki adattábla'!T2107,0))</f>
        <v/>
      </c>
      <c r="L2116" s="32" t="str">
        <f t="shared" si="73"/>
        <v/>
      </c>
    </row>
    <row r="2117" spans="2:12" ht="14.4" thickBot="1" x14ac:dyDescent="0.3">
      <c r="B2117" s="28" t="str">
        <f t="shared" si="72"/>
        <v/>
      </c>
      <c r="C2117" s="167" t="str">
        <f>IF(D2117="","",VLOOKUP(D2117,'Műszaki adattábla'!F:G,2,0))</f>
        <v/>
      </c>
      <c r="D2117" s="168" t="str">
        <f>IF('Műszaki adattábla'!F2108="","",'Műszaki adattábla'!F2108)</f>
        <v/>
      </c>
      <c r="E2117" s="169" t="str">
        <f>IF(D2117="","",VLOOKUP(D2117,'Műszaki adattábla'!F:R,13,0))</f>
        <v/>
      </c>
      <c r="F2117" s="29" t="str">
        <f>IF(D2117="","",VLOOKUP(D2117,'Műszaki adattábla'!F:M,8,0))</f>
        <v/>
      </c>
      <c r="G2117" s="29" t="str">
        <f>IF(D2117="","",IF('Műszaki adattábla'!L2108="20-99",IF('Műszaki adattábla'!O2108="","Nem adott meg lekötött teljesítményt",VLOOKUP(D2117,'Műszaki adattábla'!F:O,10,0)),0))</f>
        <v/>
      </c>
      <c r="H2117" s="29" t="str">
        <f>IF(D2117="","",VLOOKUP(D2117,'Műszaki adattábla'!F:P,11,0))</f>
        <v/>
      </c>
      <c r="I2117" s="30"/>
      <c r="J2117" s="30"/>
      <c r="K2117" s="31" t="str">
        <f>IF(D2117="","",ROUND(((F2117*I2117*'Műszaki adattábla'!$C$7/'Műszaki adattábla'!$C$8)+(G2117*I2117)+(H2117*I2117))/12*'Műszaki adattábla'!T2108,0))</f>
        <v/>
      </c>
      <c r="L2117" s="32" t="str">
        <f t="shared" si="73"/>
        <v/>
      </c>
    </row>
    <row r="2118" spans="2:12" ht="14.4" thickBot="1" x14ac:dyDescent="0.3">
      <c r="B2118" s="28" t="str">
        <f t="shared" si="72"/>
        <v/>
      </c>
      <c r="C2118" s="167" t="str">
        <f>IF(D2118="","",VLOOKUP(D2118,'Műszaki adattábla'!F:G,2,0))</f>
        <v/>
      </c>
      <c r="D2118" s="168" t="str">
        <f>IF('Műszaki adattábla'!F2109="","",'Műszaki adattábla'!F2109)</f>
        <v/>
      </c>
      <c r="E2118" s="169" t="str">
        <f>IF(D2118="","",VLOOKUP(D2118,'Műszaki adattábla'!F:R,13,0))</f>
        <v/>
      </c>
      <c r="F2118" s="29" t="str">
        <f>IF(D2118="","",VLOOKUP(D2118,'Műszaki adattábla'!F:M,8,0))</f>
        <v/>
      </c>
      <c r="G2118" s="29" t="str">
        <f>IF(D2118="","",IF('Műszaki adattábla'!L2109="20-99",IF('Műszaki adattábla'!O2109="","Nem adott meg lekötött teljesítményt",VLOOKUP(D2118,'Műszaki adattábla'!F:O,10,0)),0))</f>
        <v/>
      </c>
      <c r="H2118" s="29" t="str">
        <f>IF(D2118="","",VLOOKUP(D2118,'Műszaki adattábla'!F:P,11,0))</f>
        <v/>
      </c>
      <c r="I2118" s="30"/>
      <c r="J2118" s="30"/>
      <c r="K2118" s="31" t="str">
        <f>IF(D2118="","",ROUND(((F2118*I2118*'Műszaki adattábla'!$C$7/'Műszaki adattábla'!$C$8)+(G2118*I2118)+(H2118*I2118))/12*'Műszaki adattábla'!T2109,0))</f>
        <v/>
      </c>
      <c r="L2118" s="32" t="str">
        <f t="shared" si="73"/>
        <v/>
      </c>
    </row>
    <row r="2119" spans="2:12" ht="14.4" thickBot="1" x14ac:dyDescent="0.3">
      <c r="B2119" s="28" t="str">
        <f t="shared" si="72"/>
        <v/>
      </c>
      <c r="C2119" s="167" t="str">
        <f>IF(D2119="","",VLOOKUP(D2119,'Műszaki adattábla'!F:G,2,0))</f>
        <v/>
      </c>
      <c r="D2119" s="168" t="str">
        <f>IF('Műszaki adattábla'!F2110="","",'Műszaki adattábla'!F2110)</f>
        <v/>
      </c>
      <c r="E2119" s="169" t="str">
        <f>IF(D2119="","",VLOOKUP(D2119,'Műszaki adattábla'!F:R,13,0))</f>
        <v/>
      </c>
      <c r="F2119" s="29" t="str">
        <f>IF(D2119="","",VLOOKUP(D2119,'Műszaki adattábla'!F:M,8,0))</f>
        <v/>
      </c>
      <c r="G2119" s="29" t="str">
        <f>IF(D2119="","",IF('Műszaki adattábla'!L2110="20-99",IF('Műszaki adattábla'!O2110="","Nem adott meg lekötött teljesítményt",VLOOKUP(D2119,'Műszaki adattábla'!F:O,10,0)),0))</f>
        <v/>
      </c>
      <c r="H2119" s="29" t="str">
        <f>IF(D2119="","",VLOOKUP(D2119,'Műszaki adattábla'!F:P,11,0))</f>
        <v/>
      </c>
      <c r="I2119" s="30"/>
      <c r="J2119" s="30"/>
      <c r="K2119" s="31" t="str">
        <f>IF(D2119="","",ROUND(((F2119*I2119*'Műszaki adattábla'!$C$7/'Műszaki adattábla'!$C$8)+(G2119*I2119)+(H2119*I2119))/12*'Műszaki adattábla'!T2110,0))</f>
        <v/>
      </c>
      <c r="L2119" s="32" t="str">
        <f t="shared" si="73"/>
        <v/>
      </c>
    </row>
    <row r="2120" spans="2:12" ht="14.4" thickBot="1" x14ac:dyDescent="0.3">
      <c r="B2120" s="28" t="str">
        <f t="shared" si="72"/>
        <v/>
      </c>
      <c r="C2120" s="167" t="str">
        <f>IF(D2120="","",VLOOKUP(D2120,'Műszaki adattábla'!F:G,2,0))</f>
        <v/>
      </c>
      <c r="D2120" s="168" t="str">
        <f>IF('Műszaki adattábla'!F2111="","",'Műszaki adattábla'!F2111)</f>
        <v/>
      </c>
      <c r="E2120" s="169" t="str">
        <f>IF(D2120="","",VLOOKUP(D2120,'Műszaki adattábla'!F:R,13,0))</f>
        <v/>
      </c>
      <c r="F2120" s="29" t="str">
        <f>IF(D2120="","",VLOOKUP(D2120,'Műszaki adattábla'!F:M,8,0))</f>
        <v/>
      </c>
      <c r="G2120" s="29" t="str">
        <f>IF(D2120="","",IF('Műszaki adattábla'!L2111="20-99",IF('Műszaki adattábla'!O2111="","Nem adott meg lekötött teljesítményt",VLOOKUP(D2120,'Műszaki adattábla'!F:O,10,0)),0))</f>
        <v/>
      </c>
      <c r="H2120" s="29" t="str">
        <f>IF(D2120="","",VLOOKUP(D2120,'Műszaki adattábla'!F:P,11,0))</f>
        <v/>
      </c>
      <c r="I2120" s="30"/>
      <c r="J2120" s="30"/>
      <c r="K2120" s="31" t="str">
        <f>IF(D2120="","",ROUND(((F2120*I2120*'Műszaki adattábla'!$C$7/'Műszaki adattábla'!$C$8)+(G2120*I2120)+(H2120*I2120))/12*'Műszaki adattábla'!T2111,0))</f>
        <v/>
      </c>
      <c r="L2120" s="32" t="str">
        <f t="shared" si="73"/>
        <v/>
      </c>
    </row>
    <row r="2121" spans="2:12" ht="14.4" thickBot="1" x14ac:dyDescent="0.3">
      <c r="B2121" s="28" t="str">
        <f t="shared" si="72"/>
        <v/>
      </c>
      <c r="C2121" s="167" t="str">
        <f>IF(D2121="","",VLOOKUP(D2121,'Műszaki adattábla'!F:G,2,0))</f>
        <v/>
      </c>
      <c r="D2121" s="168" t="str">
        <f>IF('Műszaki adattábla'!F2112="","",'Műszaki adattábla'!F2112)</f>
        <v/>
      </c>
      <c r="E2121" s="169" t="str">
        <f>IF(D2121="","",VLOOKUP(D2121,'Műszaki adattábla'!F:R,13,0))</f>
        <v/>
      </c>
      <c r="F2121" s="29" t="str">
        <f>IF(D2121="","",VLOOKUP(D2121,'Műszaki adattábla'!F:M,8,0))</f>
        <v/>
      </c>
      <c r="G2121" s="29" t="str">
        <f>IF(D2121="","",IF('Műszaki adattábla'!L2112="20-99",IF('Műszaki adattábla'!O2112="","Nem adott meg lekötött teljesítményt",VLOOKUP(D2121,'Műszaki adattábla'!F:O,10,0)),0))</f>
        <v/>
      </c>
      <c r="H2121" s="29" t="str">
        <f>IF(D2121="","",VLOOKUP(D2121,'Műszaki adattábla'!F:P,11,0))</f>
        <v/>
      </c>
      <c r="I2121" s="30"/>
      <c r="J2121" s="30"/>
      <c r="K2121" s="31" t="str">
        <f>IF(D2121="","",ROUND(((F2121*I2121*'Műszaki adattábla'!$C$7/'Műszaki adattábla'!$C$8)+(G2121*I2121)+(H2121*I2121))/12*'Műszaki adattábla'!T2112,0))</f>
        <v/>
      </c>
      <c r="L2121" s="32" t="str">
        <f t="shared" si="73"/>
        <v/>
      </c>
    </row>
    <row r="2122" spans="2:12" ht="14.4" thickBot="1" x14ac:dyDescent="0.3">
      <c r="B2122" s="28" t="str">
        <f t="shared" si="72"/>
        <v/>
      </c>
      <c r="C2122" s="167" t="str">
        <f>IF(D2122="","",VLOOKUP(D2122,'Műszaki adattábla'!F:G,2,0))</f>
        <v/>
      </c>
      <c r="D2122" s="168" t="str">
        <f>IF('Műszaki adattábla'!F2113="","",'Műszaki adattábla'!F2113)</f>
        <v/>
      </c>
      <c r="E2122" s="169" t="str">
        <f>IF(D2122="","",VLOOKUP(D2122,'Műszaki adattábla'!F:R,13,0))</f>
        <v/>
      </c>
      <c r="F2122" s="29" t="str">
        <f>IF(D2122="","",VLOOKUP(D2122,'Műszaki adattábla'!F:M,8,0))</f>
        <v/>
      </c>
      <c r="G2122" s="29" t="str">
        <f>IF(D2122="","",IF('Műszaki adattábla'!L2113="20-99",IF('Műszaki adattábla'!O2113="","Nem adott meg lekötött teljesítményt",VLOOKUP(D2122,'Műszaki adattábla'!F:O,10,0)),0))</f>
        <v/>
      </c>
      <c r="H2122" s="29" t="str">
        <f>IF(D2122="","",VLOOKUP(D2122,'Műszaki adattábla'!F:P,11,0))</f>
        <v/>
      </c>
      <c r="I2122" s="30"/>
      <c r="J2122" s="30"/>
      <c r="K2122" s="31" t="str">
        <f>IF(D2122="","",ROUND(((F2122*I2122*'Műszaki adattábla'!$C$7/'Műszaki adattábla'!$C$8)+(G2122*I2122)+(H2122*I2122))/12*'Műszaki adattábla'!T2113,0))</f>
        <v/>
      </c>
      <c r="L2122" s="32" t="str">
        <f t="shared" si="73"/>
        <v/>
      </c>
    </row>
    <row r="2123" spans="2:12" ht="14.4" thickBot="1" x14ac:dyDescent="0.3">
      <c r="B2123" s="28" t="str">
        <f t="shared" si="72"/>
        <v/>
      </c>
      <c r="C2123" s="167" t="str">
        <f>IF(D2123="","",VLOOKUP(D2123,'Műszaki adattábla'!F:G,2,0))</f>
        <v/>
      </c>
      <c r="D2123" s="168" t="str">
        <f>IF('Műszaki adattábla'!F2114="","",'Műszaki adattábla'!F2114)</f>
        <v/>
      </c>
      <c r="E2123" s="169" t="str">
        <f>IF(D2123="","",VLOOKUP(D2123,'Műszaki adattábla'!F:R,13,0))</f>
        <v/>
      </c>
      <c r="F2123" s="29" t="str">
        <f>IF(D2123="","",VLOOKUP(D2123,'Műszaki adattábla'!F:M,8,0))</f>
        <v/>
      </c>
      <c r="G2123" s="29" t="str">
        <f>IF(D2123="","",IF('Műszaki adattábla'!L2114="20-99",IF('Műszaki adattábla'!O2114="","Nem adott meg lekötött teljesítményt",VLOOKUP(D2123,'Műszaki adattábla'!F:O,10,0)),0))</f>
        <v/>
      </c>
      <c r="H2123" s="29" t="str">
        <f>IF(D2123="","",VLOOKUP(D2123,'Műszaki adattábla'!F:P,11,0))</f>
        <v/>
      </c>
      <c r="I2123" s="30"/>
      <c r="J2123" s="30"/>
      <c r="K2123" s="31" t="str">
        <f>IF(D2123="","",ROUND(((F2123*I2123*'Műszaki adattábla'!$C$7/'Műszaki adattábla'!$C$8)+(G2123*I2123)+(H2123*I2123))/12*'Műszaki adattábla'!T2114,0))</f>
        <v/>
      </c>
      <c r="L2123" s="32" t="str">
        <f t="shared" si="73"/>
        <v/>
      </c>
    </row>
    <row r="2124" spans="2:12" ht="14.4" thickBot="1" x14ac:dyDescent="0.3">
      <c r="B2124" s="28" t="str">
        <f t="shared" si="72"/>
        <v/>
      </c>
      <c r="C2124" s="167" t="str">
        <f>IF(D2124="","",VLOOKUP(D2124,'Műszaki adattábla'!F:G,2,0))</f>
        <v/>
      </c>
      <c r="D2124" s="168" t="str">
        <f>IF('Műszaki adattábla'!F2115="","",'Műszaki adattábla'!F2115)</f>
        <v/>
      </c>
      <c r="E2124" s="169" t="str">
        <f>IF(D2124="","",VLOOKUP(D2124,'Műszaki adattábla'!F:R,13,0))</f>
        <v/>
      </c>
      <c r="F2124" s="29" t="str">
        <f>IF(D2124="","",VLOOKUP(D2124,'Műszaki adattábla'!F:M,8,0))</f>
        <v/>
      </c>
      <c r="G2124" s="29" t="str">
        <f>IF(D2124="","",IF('Műszaki adattábla'!L2115="20-99",IF('Műszaki adattábla'!O2115="","Nem adott meg lekötött teljesítményt",VLOOKUP(D2124,'Műszaki adattábla'!F:O,10,0)),0))</f>
        <v/>
      </c>
      <c r="H2124" s="29" t="str">
        <f>IF(D2124="","",VLOOKUP(D2124,'Műszaki adattábla'!F:P,11,0))</f>
        <v/>
      </c>
      <c r="I2124" s="30"/>
      <c r="J2124" s="30"/>
      <c r="K2124" s="31" t="str">
        <f>IF(D2124="","",ROUND(((F2124*I2124*'Műszaki adattábla'!$C$7/'Műszaki adattábla'!$C$8)+(G2124*I2124)+(H2124*I2124))/12*'Műszaki adattábla'!T2115,0))</f>
        <v/>
      </c>
      <c r="L2124" s="32" t="str">
        <f t="shared" si="73"/>
        <v/>
      </c>
    </row>
    <row r="2125" spans="2:12" ht="14.4" thickBot="1" x14ac:dyDescent="0.3">
      <c r="B2125" s="28" t="str">
        <f t="shared" si="72"/>
        <v/>
      </c>
      <c r="C2125" s="167" t="str">
        <f>IF(D2125="","",VLOOKUP(D2125,'Műszaki adattábla'!F:G,2,0))</f>
        <v/>
      </c>
      <c r="D2125" s="168" t="str">
        <f>IF('Műszaki adattábla'!F2116="","",'Műszaki adattábla'!F2116)</f>
        <v/>
      </c>
      <c r="E2125" s="169" t="str">
        <f>IF(D2125="","",VLOOKUP(D2125,'Műszaki adattábla'!F:R,13,0))</f>
        <v/>
      </c>
      <c r="F2125" s="29" t="str">
        <f>IF(D2125="","",VLOOKUP(D2125,'Műszaki adattábla'!F:M,8,0))</f>
        <v/>
      </c>
      <c r="G2125" s="29" t="str">
        <f>IF(D2125="","",IF('Műszaki adattábla'!L2116="20-99",IF('Műszaki adattábla'!O2116="","Nem adott meg lekötött teljesítményt",VLOOKUP(D2125,'Műszaki adattábla'!F:O,10,0)),0))</f>
        <v/>
      </c>
      <c r="H2125" s="29" t="str">
        <f>IF(D2125="","",VLOOKUP(D2125,'Műszaki adattábla'!F:P,11,0))</f>
        <v/>
      </c>
      <c r="I2125" s="30"/>
      <c r="J2125" s="30"/>
      <c r="K2125" s="31" t="str">
        <f>IF(D2125="","",ROUND(((F2125*I2125*'Műszaki adattábla'!$C$7/'Műszaki adattábla'!$C$8)+(G2125*I2125)+(H2125*I2125))/12*'Műszaki adattábla'!T2116,0))</f>
        <v/>
      </c>
      <c r="L2125" s="32" t="str">
        <f t="shared" si="73"/>
        <v/>
      </c>
    </row>
    <row r="2126" spans="2:12" ht="14.4" thickBot="1" x14ac:dyDescent="0.3">
      <c r="B2126" s="28" t="str">
        <f t="shared" si="72"/>
        <v/>
      </c>
      <c r="C2126" s="167" t="str">
        <f>IF(D2126="","",VLOOKUP(D2126,'Műszaki adattábla'!F:G,2,0))</f>
        <v/>
      </c>
      <c r="D2126" s="168" t="str">
        <f>IF('Műszaki adattábla'!F2117="","",'Műszaki adattábla'!F2117)</f>
        <v/>
      </c>
      <c r="E2126" s="169" t="str">
        <f>IF(D2126="","",VLOOKUP(D2126,'Műszaki adattábla'!F:R,13,0))</f>
        <v/>
      </c>
      <c r="F2126" s="29" t="str">
        <f>IF(D2126="","",VLOOKUP(D2126,'Műszaki adattábla'!F:M,8,0))</f>
        <v/>
      </c>
      <c r="G2126" s="29" t="str">
        <f>IF(D2126="","",IF('Műszaki adattábla'!L2117="20-99",IF('Műszaki adattábla'!O2117="","Nem adott meg lekötött teljesítményt",VLOOKUP(D2126,'Műszaki adattábla'!F:O,10,0)),0))</f>
        <v/>
      </c>
      <c r="H2126" s="29" t="str">
        <f>IF(D2126="","",VLOOKUP(D2126,'Műszaki adattábla'!F:P,11,0))</f>
        <v/>
      </c>
      <c r="I2126" s="30"/>
      <c r="J2126" s="30"/>
      <c r="K2126" s="31" t="str">
        <f>IF(D2126="","",ROUND(((F2126*I2126*'Műszaki adattábla'!$C$7/'Műszaki adattábla'!$C$8)+(G2126*I2126)+(H2126*I2126))/12*'Műszaki adattábla'!T2117,0))</f>
        <v/>
      </c>
      <c r="L2126" s="32" t="str">
        <f t="shared" si="73"/>
        <v/>
      </c>
    </row>
    <row r="2127" spans="2:12" ht="14.4" thickBot="1" x14ac:dyDescent="0.3">
      <c r="B2127" s="28" t="str">
        <f t="shared" si="72"/>
        <v/>
      </c>
      <c r="C2127" s="167" t="str">
        <f>IF(D2127="","",VLOOKUP(D2127,'Műszaki adattábla'!F:G,2,0))</f>
        <v/>
      </c>
      <c r="D2127" s="168" t="str">
        <f>IF('Műszaki adattábla'!F2118="","",'Műszaki adattábla'!F2118)</f>
        <v/>
      </c>
      <c r="E2127" s="169" t="str">
        <f>IF(D2127="","",VLOOKUP(D2127,'Műszaki adattábla'!F:R,13,0))</f>
        <v/>
      </c>
      <c r="F2127" s="29" t="str">
        <f>IF(D2127="","",VLOOKUP(D2127,'Műszaki adattábla'!F:M,8,0))</f>
        <v/>
      </c>
      <c r="G2127" s="29" t="str">
        <f>IF(D2127="","",IF('Műszaki adattábla'!L2118="20-99",IF('Műszaki adattábla'!O2118="","Nem adott meg lekötött teljesítményt",VLOOKUP(D2127,'Műszaki adattábla'!F:O,10,0)),0))</f>
        <v/>
      </c>
      <c r="H2127" s="29" t="str">
        <f>IF(D2127="","",VLOOKUP(D2127,'Műszaki adattábla'!F:P,11,0))</f>
        <v/>
      </c>
      <c r="I2127" s="30"/>
      <c r="J2127" s="30"/>
      <c r="K2127" s="31" t="str">
        <f>IF(D2127="","",ROUND(((F2127*I2127*'Műszaki adattábla'!$C$7/'Műszaki adattábla'!$C$8)+(G2127*I2127)+(H2127*I2127))/12*'Műszaki adattábla'!T2118,0))</f>
        <v/>
      </c>
      <c r="L2127" s="32" t="str">
        <f t="shared" si="73"/>
        <v/>
      </c>
    </row>
    <row r="2128" spans="2:12" ht="14.4" thickBot="1" x14ac:dyDescent="0.3">
      <c r="B2128" s="28" t="str">
        <f t="shared" si="72"/>
        <v/>
      </c>
      <c r="C2128" s="167" t="str">
        <f>IF(D2128="","",VLOOKUP(D2128,'Műszaki adattábla'!F:G,2,0))</f>
        <v/>
      </c>
      <c r="D2128" s="168" t="str">
        <f>IF('Műszaki adattábla'!F2119="","",'Műszaki adattábla'!F2119)</f>
        <v/>
      </c>
      <c r="E2128" s="169" t="str">
        <f>IF(D2128="","",VLOOKUP(D2128,'Műszaki adattábla'!F:R,13,0))</f>
        <v/>
      </c>
      <c r="F2128" s="29" t="str">
        <f>IF(D2128="","",VLOOKUP(D2128,'Műszaki adattábla'!F:M,8,0))</f>
        <v/>
      </c>
      <c r="G2128" s="29" t="str">
        <f>IF(D2128="","",IF('Műszaki adattábla'!L2119="20-99",IF('Műszaki adattábla'!O2119="","Nem adott meg lekötött teljesítményt",VLOOKUP(D2128,'Műszaki adattábla'!F:O,10,0)),0))</f>
        <v/>
      </c>
      <c r="H2128" s="29" t="str">
        <f>IF(D2128="","",VLOOKUP(D2128,'Műszaki adattábla'!F:P,11,0))</f>
        <v/>
      </c>
      <c r="I2128" s="30"/>
      <c r="J2128" s="30"/>
      <c r="K2128" s="31" t="str">
        <f>IF(D2128="","",ROUND(((F2128*I2128*'Műszaki adattábla'!$C$7/'Műszaki adattábla'!$C$8)+(G2128*I2128)+(H2128*I2128))/12*'Műszaki adattábla'!T2119,0))</f>
        <v/>
      </c>
      <c r="L2128" s="32" t="str">
        <f t="shared" si="73"/>
        <v/>
      </c>
    </row>
    <row r="2129" spans="2:12" ht="14.4" thickBot="1" x14ac:dyDescent="0.3">
      <c r="B2129" s="28" t="str">
        <f t="shared" si="72"/>
        <v/>
      </c>
      <c r="C2129" s="167" t="str">
        <f>IF(D2129="","",VLOOKUP(D2129,'Műszaki adattábla'!F:G,2,0))</f>
        <v/>
      </c>
      <c r="D2129" s="168" t="str">
        <f>IF('Műszaki adattábla'!F2120="","",'Műszaki adattábla'!F2120)</f>
        <v/>
      </c>
      <c r="E2129" s="169" t="str">
        <f>IF(D2129="","",VLOOKUP(D2129,'Műszaki adattábla'!F:R,13,0))</f>
        <v/>
      </c>
      <c r="F2129" s="29" t="str">
        <f>IF(D2129="","",VLOOKUP(D2129,'Műszaki adattábla'!F:M,8,0))</f>
        <v/>
      </c>
      <c r="G2129" s="29" t="str">
        <f>IF(D2129="","",IF('Műszaki adattábla'!L2120="20-99",IF('Műszaki adattábla'!O2120="","Nem adott meg lekötött teljesítményt",VLOOKUP(D2129,'Műszaki adattábla'!F:O,10,0)),0))</f>
        <v/>
      </c>
      <c r="H2129" s="29" t="str">
        <f>IF(D2129="","",VLOOKUP(D2129,'Műszaki adattábla'!F:P,11,0))</f>
        <v/>
      </c>
      <c r="I2129" s="30"/>
      <c r="J2129" s="30"/>
      <c r="K2129" s="31" t="str">
        <f>IF(D2129="","",ROUND(((F2129*I2129*'Műszaki adattábla'!$C$7/'Műszaki adattábla'!$C$8)+(G2129*I2129)+(H2129*I2129))/12*'Műszaki adattábla'!T2120,0))</f>
        <v/>
      </c>
      <c r="L2129" s="32" t="str">
        <f t="shared" si="73"/>
        <v/>
      </c>
    </row>
    <row r="2130" spans="2:12" ht="14.4" thickBot="1" x14ac:dyDescent="0.3">
      <c r="B2130" s="28" t="str">
        <f t="shared" si="72"/>
        <v/>
      </c>
      <c r="C2130" s="167" t="str">
        <f>IF(D2130="","",VLOOKUP(D2130,'Műszaki adattábla'!F:G,2,0))</f>
        <v/>
      </c>
      <c r="D2130" s="168" t="str">
        <f>IF('Műszaki adattábla'!F2121="","",'Műszaki adattábla'!F2121)</f>
        <v/>
      </c>
      <c r="E2130" s="169" t="str">
        <f>IF(D2130="","",VLOOKUP(D2130,'Műszaki adattábla'!F:R,13,0))</f>
        <v/>
      </c>
      <c r="F2130" s="29" t="str">
        <f>IF(D2130="","",VLOOKUP(D2130,'Műszaki adattábla'!F:M,8,0))</f>
        <v/>
      </c>
      <c r="G2130" s="29" t="str">
        <f>IF(D2130="","",IF('Műszaki adattábla'!L2121="20-99",IF('Műszaki adattábla'!O2121="","Nem adott meg lekötött teljesítményt",VLOOKUP(D2130,'Műszaki adattábla'!F:O,10,0)),0))</f>
        <v/>
      </c>
      <c r="H2130" s="29" t="str">
        <f>IF(D2130="","",VLOOKUP(D2130,'Műszaki adattábla'!F:P,11,0))</f>
        <v/>
      </c>
      <c r="I2130" s="30"/>
      <c r="J2130" s="30"/>
      <c r="K2130" s="31" t="str">
        <f>IF(D2130="","",ROUND(((F2130*I2130*'Műszaki adattábla'!$C$7/'Műszaki adattábla'!$C$8)+(G2130*I2130)+(H2130*I2130))/12*'Műszaki adattábla'!T2121,0))</f>
        <v/>
      </c>
      <c r="L2130" s="32" t="str">
        <f t="shared" si="73"/>
        <v/>
      </c>
    </row>
    <row r="2131" spans="2:12" ht="14.4" thickBot="1" x14ac:dyDescent="0.3">
      <c r="B2131" s="28" t="str">
        <f t="shared" si="72"/>
        <v/>
      </c>
      <c r="C2131" s="167" t="str">
        <f>IF(D2131="","",VLOOKUP(D2131,'Műszaki adattábla'!F:G,2,0))</f>
        <v/>
      </c>
      <c r="D2131" s="168" t="str">
        <f>IF('Műszaki adattábla'!F2122="","",'Műszaki adattábla'!F2122)</f>
        <v/>
      </c>
      <c r="E2131" s="169" t="str">
        <f>IF(D2131="","",VLOOKUP(D2131,'Műszaki adattábla'!F:R,13,0))</f>
        <v/>
      </c>
      <c r="F2131" s="29" t="str">
        <f>IF(D2131="","",VLOOKUP(D2131,'Műszaki adattábla'!F:M,8,0))</f>
        <v/>
      </c>
      <c r="G2131" s="29" t="str">
        <f>IF(D2131="","",IF('Műszaki adattábla'!L2122="20-99",IF('Műszaki adattábla'!O2122="","Nem adott meg lekötött teljesítményt",VLOOKUP(D2131,'Műszaki adattábla'!F:O,10,0)),0))</f>
        <v/>
      </c>
      <c r="H2131" s="29" t="str">
        <f>IF(D2131="","",VLOOKUP(D2131,'Műszaki adattábla'!F:P,11,0))</f>
        <v/>
      </c>
      <c r="I2131" s="30"/>
      <c r="J2131" s="30"/>
      <c r="K2131" s="31" t="str">
        <f>IF(D2131="","",ROUND(((F2131*I2131*'Műszaki adattábla'!$C$7/'Műszaki adattábla'!$C$8)+(G2131*I2131)+(H2131*I2131))/12*'Műszaki adattábla'!T2122,0))</f>
        <v/>
      </c>
      <c r="L2131" s="32" t="str">
        <f t="shared" si="73"/>
        <v/>
      </c>
    </row>
    <row r="2132" spans="2:12" ht="14.4" thickBot="1" x14ac:dyDescent="0.3">
      <c r="B2132" s="28" t="str">
        <f t="shared" si="72"/>
        <v/>
      </c>
      <c r="C2132" s="167" t="str">
        <f>IF(D2132="","",VLOOKUP(D2132,'Műszaki adattábla'!F:G,2,0))</f>
        <v/>
      </c>
      <c r="D2132" s="168" t="str">
        <f>IF('Műszaki adattábla'!F2123="","",'Műszaki adattábla'!F2123)</f>
        <v/>
      </c>
      <c r="E2132" s="169" t="str">
        <f>IF(D2132="","",VLOOKUP(D2132,'Műszaki adattábla'!F:R,13,0))</f>
        <v/>
      </c>
      <c r="F2132" s="29" t="str">
        <f>IF(D2132="","",VLOOKUP(D2132,'Műszaki adattábla'!F:M,8,0))</f>
        <v/>
      </c>
      <c r="G2132" s="29" t="str">
        <f>IF(D2132="","",IF('Műszaki adattábla'!L2123="20-99",IF('Műszaki adattábla'!O2123="","Nem adott meg lekötött teljesítményt",VLOOKUP(D2132,'Műszaki adattábla'!F:O,10,0)),0))</f>
        <v/>
      </c>
      <c r="H2132" s="29" t="str">
        <f>IF(D2132="","",VLOOKUP(D2132,'Műszaki adattábla'!F:P,11,0))</f>
        <v/>
      </c>
      <c r="I2132" s="30"/>
      <c r="J2132" s="30"/>
      <c r="K2132" s="31" t="str">
        <f>IF(D2132="","",ROUND(((F2132*I2132*'Műszaki adattábla'!$C$7/'Műszaki adattábla'!$C$8)+(G2132*I2132)+(H2132*I2132))/12*'Műszaki adattábla'!T2123,0))</f>
        <v/>
      </c>
      <c r="L2132" s="32" t="str">
        <f t="shared" si="73"/>
        <v/>
      </c>
    </row>
    <row r="2133" spans="2:12" ht="14.4" thickBot="1" x14ac:dyDescent="0.3">
      <c r="B2133" s="28" t="str">
        <f t="shared" si="72"/>
        <v/>
      </c>
      <c r="C2133" s="167" t="str">
        <f>IF(D2133="","",VLOOKUP(D2133,'Műszaki adattábla'!F:G,2,0))</f>
        <v/>
      </c>
      <c r="D2133" s="168" t="str">
        <f>IF('Műszaki adattábla'!F2124="","",'Műszaki adattábla'!F2124)</f>
        <v/>
      </c>
      <c r="E2133" s="169" t="str">
        <f>IF(D2133="","",VLOOKUP(D2133,'Műszaki adattábla'!F:R,13,0))</f>
        <v/>
      </c>
      <c r="F2133" s="29" t="str">
        <f>IF(D2133="","",VLOOKUP(D2133,'Műszaki adattábla'!F:M,8,0))</f>
        <v/>
      </c>
      <c r="G2133" s="29" t="str">
        <f>IF(D2133="","",IF('Műszaki adattábla'!L2124="20-99",IF('Műszaki adattábla'!O2124="","Nem adott meg lekötött teljesítményt",VLOOKUP(D2133,'Műszaki adattábla'!F:O,10,0)),0))</f>
        <v/>
      </c>
      <c r="H2133" s="29" t="str">
        <f>IF(D2133="","",VLOOKUP(D2133,'Műszaki adattábla'!F:P,11,0))</f>
        <v/>
      </c>
      <c r="I2133" s="30"/>
      <c r="J2133" s="30"/>
      <c r="K2133" s="31" t="str">
        <f>IF(D2133="","",ROUND(((F2133*I2133*'Műszaki adattábla'!$C$7/'Műszaki adattábla'!$C$8)+(G2133*I2133)+(H2133*I2133))/12*'Műszaki adattábla'!T2124,0))</f>
        <v/>
      </c>
      <c r="L2133" s="32" t="str">
        <f t="shared" si="73"/>
        <v/>
      </c>
    </row>
    <row r="2134" spans="2:12" ht="14.4" thickBot="1" x14ac:dyDescent="0.3">
      <c r="B2134" s="28" t="str">
        <f t="shared" si="72"/>
        <v/>
      </c>
      <c r="C2134" s="167" t="str">
        <f>IF(D2134="","",VLOOKUP(D2134,'Műszaki adattábla'!F:G,2,0))</f>
        <v/>
      </c>
      <c r="D2134" s="168" t="str">
        <f>IF('Műszaki adattábla'!F2125="","",'Műszaki adattábla'!F2125)</f>
        <v/>
      </c>
      <c r="E2134" s="169" t="str">
        <f>IF(D2134="","",VLOOKUP(D2134,'Műszaki adattábla'!F:R,13,0))</f>
        <v/>
      </c>
      <c r="F2134" s="29" t="str">
        <f>IF(D2134="","",VLOOKUP(D2134,'Műszaki adattábla'!F:M,8,0))</f>
        <v/>
      </c>
      <c r="G2134" s="29" t="str">
        <f>IF(D2134="","",IF('Műszaki adattábla'!L2125="20-99",IF('Műszaki adattábla'!O2125="","Nem adott meg lekötött teljesítményt",VLOOKUP(D2134,'Műszaki adattábla'!F:O,10,0)),0))</f>
        <v/>
      </c>
      <c r="H2134" s="29" t="str">
        <f>IF(D2134="","",VLOOKUP(D2134,'Műszaki adattábla'!F:P,11,0))</f>
        <v/>
      </c>
      <c r="I2134" s="30"/>
      <c r="J2134" s="30"/>
      <c r="K2134" s="31" t="str">
        <f>IF(D2134="","",ROUND(((F2134*I2134*'Műszaki adattábla'!$C$7/'Műszaki adattábla'!$C$8)+(G2134*I2134)+(H2134*I2134))/12*'Műszaki adattábla'!T2125,0))</f>
        <v/>
      </c>
      <c r="L2134" s="32" t="str">
        <f t="shared" si="73"/>
        <v/>
      </c>
    </row>
    <row r="2135" spans="2:12" ht="14.4" thickBot="1" x14ac:dyDescent="0.3">
      <c r="B2135" s="28" t="str">
        <f t="shared" si="72"/>
        <v/>
      </c>
      <c r="C2135" s="167" t="str">
        <f>IF(D2135="","",VLOOKUP(D2135,'Műszaki adattábla'!F:G,2,0))</f>
        <v/>
      </c>
      <c r="D2135" s="168" t="str">
        <f>IF('Műszaki adattábla'!F2126="","",'Műszaki adattábla'!F2126)</f>
        <v/>
      </c>
      <c r="E2135" s="169" t="str">
        <f>IF(D2135="","",VLOOKUP(D2135,'Műszaki adattábla'!F:R,13,0))</f>
        <v/>
      </c>
      <c r="F2135" s="29" t="str">
        <f>IF(D2135="","",VLOOKUP(D2135,'Műszaki adattábla'!F:M,8,0))</f>
        <v/>
      </c>
      <c r="G2135" s="29" t="str">
        <f>IF(D2135="","",IF('Műszaki adattábla'!L2126="20-99",IF('Műszaki adattábla'!O2126="","Nem adott meg lekötött teljesítményt",VLOOKUP(D2135,'Műszaki adattábla'!F:O,10,0)),0))</f>
        <v/>
      </c>
      <c r="H2135" s="29" t="str">
        <f>IF(D2135="","",VLOOKUP(D2135,'Műszaki adattábla'!F:P,11,0))</f>
        <v/>
      </c>
      <c r="I2135" s="30"/>
      <c r="J2135" s="30"/>
      <c r="K2135" s="31" t="str">
        <f>IF(D2135="","",ROUND(((F2135*I2135*'Műszaki adattábla'!$C$7/'Műszaki adattábla'!$C$8)+(G2135*I2135)+(H2135*I2135))/12*'Műszaki adattábla'!T2126,0))</f>
        <v/>
      </c>
      <c r="L2135" s="32" t="str">
        <f t="shared" si="73"/>
        <v/>
      </c>
    </row>
    <row r="2136" spans="2:12" ht="14.4" thickBot="1" x14ac:dyDescent="0.3">
      <c r="B2136" s="28" t="str">
        <f t="shared" si="72"/>
        <v/>
      </c>
      <c r="C2136" s="167" t="str">
        <f>IF(D2136="","",VLOOKUP(D2136,'Műszaki adattábla'!F:G,2,0))</f>
        <v/>
      </c>
      <c r="D2136" s="168" t="str">
        <f>IF('Műszaki adattábla'!F2127="","",'Műszaki adattábla'!F2127)</f>
        <v/>
      </c>
      <c r="E2136" s="169" t="str">
        <f>IF(D2136="","",VLOOKUP(D2136,'Műszaki adattábla'!F:R,13,0))</f>
        <v/>
      </c>
      <c r="F2136" s="29" t="str">
        <f>IF(D2136="","",VLOOKUP(D2136,'Műszaki adattábla'!F:M,8,0))</f>
        <v/>
      </c>
      <c r="G2136" s="29" t="str">
        <f>IF(D2136="","",IF('Műszaki adattábla'!L2127="20-99",IF('Műszaki adattábla'!O2127="","Nem adott meg lekötött teljesítményt",VLOOKUP(D2136,'Műszaki adattábla'!F:O,10,0)),0))</f>
        <v/>
      </c>
      <c r="H2136" s="29" t="str">
        <f>IF(D2136="","",VLOOKUP(D2136,'Műszaki adattábla'!F:P,11,0))</f>
        <v/>
      </c>
      <c r="I2136" s="30"/>
      <c r="J2136" s="30"/>
      <c r="K2136" s="31" t="str">
        <f>IF(D2136="","",ROUND(((F2136*I2136*'Műszaki adattábla'!$C$7/'Műszaki adattábla'!$C$8)+(G2136*I2136)+(H2136*I2136))/12*'Műszaki adattábla'!T2127,0))</f>
        <v/>
      </c>
      <c r="L2136" s="32" t="str">
        <f t="shared" si="73"/>
        <v/>
      </c>
    </row>
    <row r="2137" spans="2:12" ht="14.4" thickBot="1" x14ac:dyDescent="0.3">
      <c r="B2137" s="28" t="str">
        <f t="shared" si="72"/>
        <v/>
      </c>
      <c r="C2137" s="167" t="str">
        <f>IF(D2137="","",VLOOKUP(D2137,'Műszaki adattábla'!F:G,2,0))</f>
        <v/>
      </c>
      <c r="D2137" s="168" t="str">
        <f>IF('Műszaki adattábla'!F2128="","",'Műszaki adattábla'!F2128)</f>
        <v/>
      </c>
      <c r="E2137" s="169" t="str">
        <f>IF(D2137="","",VLOOKUP(D2137,'Műszaki adattábla'!F:R,13,0))</f>
        <v/>
      </c>
      <c r="F2137" s="29" t="str">
        <f>IF(D2137="","",VLOOKUP(D2137,'Műszaki adattábla'!F:M,8,0))</f>
        <v/>
      </c>
      <c r="G2137" s="29" t="str">
        <f>IF(D2137="","",IF('Műszaki adattábla'!L2128="20-99",IF('Műszaki adattábla'!O2128="","Nem adott meg lekötött teljesítményt",VLOOKUP(D2137,'Műszaki adattábla'!F:O,10,0)),0))</f>
        <v/>
      </c>
      <c r="H2137" s="29" t="str">
        <f>IF(D2137="","",VLOOKUP(D2137,'Műszaki adattábla'!F:P,11,0))</f>
        <v/>
      </c>
      <c r="I2137" s="30"/>
      <c r="J2137" s="30"/>
      <c r="K2137" s="31" t="str">
        <f>IF(D2137="","",ROUND(((F2137*I2137*'Műszaki adattábla'!$C$7/'Műszaki adattábla'!$C$8)+(G2137*I2137)+(H2137*I2137))/12*'Műszaki adattábla'!T2128,0))</f>
        <v/>
      </c>
      <c r="L2137" s="32" t="str">
        <f t="shared" si="73"/>
        <v/>
      </c>
    </row>
    <row r="2138" spans="2:12" ht="14.4" thickBot="1" x14ac:dyDescent="0.3">
      <c r="B2138" s="28" t="str">
        <f t="shared" si="72"/>
        <v/>
      </c>
      <c r="C2138" s="167" t="str">
        <f>IF(D2138="","",VLOOKUP(D2138,'Műszaki adattábla'!F:G,2,0))</f>
        <v/>
      </c>
      <c r="D2138" s="168" t="str">
        <f>IF('Műszaki adattábla'!F2129="","",'Műszaki adattábla'!F2129)</f>
        <v/>
      </c>
      <c r="E2138" s="169" t="str">
        <f>IF(D2138="","",VLOOKUP(D2138,'Műszaki adattábla'!F:R,13,0))</f>
        <v/>
      </c>
      <c r="F2138" s="29" t="str">
        <f>IF(D2138="","",VLOOKUP(D2138,'Műszaki adattábla'!F:M,8,0))</f>
        <v/>
      </c>
      <c r="G2138" s="29" t="str">
        <f>IF(D2138="","",IF('Műszaki adattábla'!L2129="20-99",IF('Műszaki adattábla'!O2129="","Nem adott meg lekötött teljesítményt",VLOOKUP(D2138,'Műszaki adattábla'!F:O,10,0)),0))</f>
        <v/>
      </c>
      <c r="H2138" s="29" t="str">
        <f>IF(D2138="","",VLOOKUP(D2138,'Műszaki adattábla'!F:P,11,0))</f>
        <v/>
      </c>
      <c r="I2138" s="30"/>
      <c r="J2138" s="30"/>
      <c r="K2138" s="31" t="str">
        <f>IF(D2138="","",ROUND(((F2138*I2138*'Műszaki adattábla'!$C$7/'Műszaki adattábla'!$C$8)+(G2138*I2138)+(H2138*I2138))/12*'Műszaki adattábla'!T2129,0))</f>
        <v/>
      </c>
      <c r="L2138" s="32" t="str">
        <f t="shared" si="73"/>
        <v/>
      </c>
    </row>
    <row r="2139" spans="2:12" ht="14.4" thickBot="1" x14ac:dyDescent="0.3">
      <c r="B2139" s="28" t="str">
        <f t="shared" si="72"/>
        <v/>
      </c>
      <c r="C2139" s="167" t="str">
        <f>IF(D2139="","",VLOOKUP(D2139,'Műszaki adattábla'!F:G,2,0))</f>
        <v/>
      </c>
      <c r="D2139" s="168" t="str">
        <f>IF('Műszaki adattábla'!F2130="","",'Műszaki adattábla'!F2130)</f>
        <v/>
      </c>
      <c r="E2139" s="169" t="str">
        <f>IF(D2139="","",VLOOKUP(D2139,'Műszaki adattábla'!F:R,13,0))</f>
        <v/>
      </c>
      <c r="F2139" s="29" t="str">
        <f>IF(D2139="","",VLOOKUP(D2139,'Műszaki adattábla'!F:M,8,0))</f>
        <v/>
      </c>
      <c r="G2139" s="29" t="str">
        <f>IF(D2139="","",IF('Műszaki adattábla'!L2130="20-99",IF('Műszaki adattábla'!O2130="","Nem adott meg lekötött teljesítményt",VLOOKUP(D2139,'Műszaki adattábla'!F:O,10,0)),0))</f>
        <v/>
      </c>
      <c r="H2139" s="29" t="str">
        <f>IF(D2139="","",VLOOKUP(D2139,'Műszaki adattábla'!F:P,11,0))</f>
        <v/>
      </c>
      <c r="I2139" s="30"/>
      <c r="J2139" s="30"/>
      <c r="K2139" s="31" t="str">
        <f>IF(D2139="","",ROUND(((F2139*I2139*'Műszaki adattábla'!$C$7/'Műszaki adattábla'!$C$8)+(G2139*I2139)+(H2139*I2139))/12*'Műszaki adattábla'!T2130,0))</f>
        <v/>
      </c>
      <c r="L2139" s="32" t="str">
        <f t="shared" si="73"/>
        <v/>
      </c>
    </row>
    <row r="2140" spans="2:12" ht="14.4" thickBot="1" x14ac:dyDescent="0.3">
      <c r="B2140" s="28" t="str">
        <f t="shared" ref="B2140:B2203" si="74">IF(D2140="","",B2139+1)</f>
        <v/>
      </c>
      <c r="C2140" s="167" t="str">
        <f>IF(D2140="","",VLOOKUP(D2140,'Műszaki adattábla'!F:G,2,0))</f>
        <v/>
      </c>
      <c r="D2140" s="168" t="str">
        <f>IF('Műszaki adattábla'!F2131="","",'Műszaki adattábla'!F2131)</f>
        <v/>
      </c>
      <c r="E2140" s="169" t="str">
        <f>IF(D2140="","",VLOOKUP(D2140,'Műszaki adattábla'!F:R,13,0))</f>
        <v/>
      </c>
      <c r="F2140" s="29" t="str">
        <f>IF(D2140="","",VLOOKUP(D2140,'Műszaki adattábla'!F:M,8,0))</f>
        <v/>
      </c>
      <c r="G2140" s="29" t="str">
        <f>IF(D2140="","",IF('Műszaki adattábla'!L2131="20-99",IF('Műszaki adattábla'!O2131="","Nem adott meg lekötött teljesítményt",VLOOKUP(D2140,'Műszaki adattábla'!F:O,10,0)),0))</f>
        <v/>
      </c>
      <c r="H2140" s="29" t="str">
        <f>IF(D2140="","",VLOOKUP(D2140,'Műszaki adattábla'!F:P,11,0))</f>
        <v/>
      </c>
      <c r="I2140" s="30"/>
      <c r="J2140" s="30"/>
      <c r="K2140" s="31" t="str">
        <f>IF(D2140="","",ROUND(((F2140*I2140*'Műszaki adattábla'!$C$7/'Műszaki adattábla'!$C$8)+(G2140*I2140)+(H2140*I2140))/12*'Műszaki adattábla'!T2131,0))</f>
        <v/>
      </c>
      <c r="L2140" s="32" t="str">
        <f t="shared" ref="L2140:L2203" si="75">IF(D2140="","",ROUND((J2140/1000)*E2140,0))</f>
        <v/>
      </c>
    </row>
    <row r="2141" spans="2:12" ht="14.4" thickBot="1" x14ac:dyDescent="0.3">
      <c r="B2141" s="28" t="str">
        <f t="shared" si="74"/>
        <v/>
      </c>
      <c r="C2141" s="167" t="str">
        <f>IF(D2141="","",VLOOKUP(D2141,'Műszaki adattábla'!F:G,2,0))</f>
        <v/>
      </c>
      <c r="D2141" s="168" t="str">
        <f>IF('Műszaki adattábla'!F2132="","",'Műszaki adattábla'!F2132)</f>
        <v/>
      </c>
      <c r="E2141" s="169" t="str">
        <f>IF(D2141="","",VLOOKUP(D2141,'Műszaki adattábla'!F:R,13,0))</f>
        <v/>
      </c>
      <c r="F2141" s="29" t="str">
        <f>IF(D2141="","",VLOOKUP(D2141,'Műszaki adattábla'!F:M,8,0))</f>
        <v/>
      </c>
      <c r="G2141" s="29" t="str">
        <f>IF(D2141="","",IF('Műszaki adattábla'!L2132="20-99",IF('Műszaki adattábla'!O2132="","Nem adott meg lekötött teljesítményt",VLOOKUP(D2141,'Műszaki adattábla'!F:O,10,0)),0))</f>
        <v/>
      </c>
      <c r="H2141" s="29" t="str">
        <f>IF(D2141="","",VLOOKUP(D2141,'Műszaki adattábla'!F:P,11,0))</f>
        <v/>
      </c>
      <c r="I2141" s="30"/>
      <c r="J2141" s="30"/>
      <c r="K2141" s="31" t="str">
        <f>IF(D2141="","",ROUND(((F2141*I2141*'Műszaki adattábla'!$C$7/'Műszaki adattábla'!$C$8)+(G2141*I2141)+(H2141*I2141))/12*'Műszaki adattábla'!T2132,0))</f>
        <v/>
      </c>
      <c r="L2141" s="32" t="str">
        <f t="shared" si="75"/>
        <v/>
      </c>
    </row>
    <row r="2142" spans="2:12" ht="14.4" thickBot="1" x14ac:dyDescent="0.3">
      <c r="B2142" s="28" t="str">
        <f t="shared" si="74"/>
        <v/>
      </c>
      <c r="C2142" s="167" t="str">
        <f>IF(D2142="","",VLOOKUP(D2142,'Műszaki adattábla'!F:G,2,0))</f>
        <v/>
      </c>
      <c r="D2142" s="168" t="str">
        <f>IF('Műszaki adattábla'!F2133="","",'Műszaki adattábla'!F2133)</f>
        <v/>
      </c>
      <c r="E2142" s="169" t="str">
        <f>IF(D2142="","",VLOOKUP(D2142,'Műszaki adattábla'!F:R,13,0))</f>
        <v/>
      </c>
      <c r="F2142" s="29" t="str">
        <f>IF(D2142="","",VLOOKUP(D2142,'Műszaki adattábla'!F:M,8,0))</f>
        <v/>
      </c>
      <c r="G2142" s="29" t="str">
        <f>IF(D2142="","",IF('Műszaki adattábla'!L2133="20-99",IF('Műszaki adattábla'!O2133="","Nem adott meg lekötött teljesítményt",VLOOKUP(D2142,'Műszaki adattábla'!F:O,10,0)),0))</f>
        <v/>
      </c>
      <c r="H2142" s="29" t="str">
        <f>IF(D2142="","",VLOOKUP(D2142,'Műszaki adattábla'!F:P,11,0))</f>
        <v/>
      </c>
      <c r="I2142" s="30"/>
      <c r="J2142" s="30"/>
      <c r="K2142" s="31" t="str">
        <f>IF(D2142="","",ROUND(((F2142*I2142*'Műszaki adattábla'!$C$7/'Műszaki adattábla'!$C$8)+(G2142*I2142)+(H2142*I2142))/12*'Műszaki adattábla'!T2133,0))</f>
        <v/>
      </c>
      <c r="L2142" s="32" t="str">
        <f t="shared" si="75"/>
        <v/>
      </c>
    </row>
    <row r="2143" spans="2:12" ht="14.4" thickBot="1" x14ac:dyDescent="0.3">
      <c r="B2143" s="28" t="str">
        <f t="shared" si="74"/>
        <v/>
      </c>
      <c r="C2143" s="167" t="str">
        <f>IF(D2143="","",VLOOKUP(D2143,'Műszaki adattábla'!F:G,2,0))</f>
        <v/>
      </c>
      <c r="D2143" s="168" t="str">
        <f>IF('Műszaki adattábla'!F2134="","",'Műszaki adattábla'!F2134)</f>
        <v/>
      </c>
      <c r="E2143" s="169" t="str">
        <f>IF(D2143="","",VLOOKUP(D2143,'Műszaki adattábla'!F:R,13,0))</f>
        <v/>
      </c>
      <c r="F2143" s="29" t="str">
        <f>IF(D2143="","",VLOOKUP(D2143,'Műszaki adattábla'!F:M,8,0))</f>
        <v/>
      </c>
      <c r="G2143" s="29" t="str">
        <f>IF(D2143="","",IF('Műszaki adattábla'!L2134="20-99",IF('Műszaki adattábla'!O2134="","Nem adott meg lekötött teljesítményt",VLOOKUP(D2143,'Műszaki adattábla'!F:O,10,0)),0))</f>
        <v/>
      </c>
      <c r="H2143" s="29" t="str">
        <f>IF(D2143="","",VLOOKUP(D2143,'Műszaki adattábla'!F:P,11,0))</f>
        <v/>
      </c>
      <c r="I2143" s="30"/>
      <c r="J2143" s="30"/>
      <c r="K2143" s="31" t="str">
        <f>IF(D2143="","",ROUND(((F2143*I2143*'Műszaki adattábla'!$C$7/'Műszaki adattábla'!$C$8)+(G2143*I2143)+(H2143*I2143))/12*'Műszaki adattábla'!T2134,0))</f>
        <v/>
      </c>
      <c r="L2143" s="32" t="str">
        <f t="shared" si="75"/>
        <v/>
      </c>
    </row>
    <row r="2144" spans="2:12" ht="14.4" thickBot="1" x14ac:dyDescent="0.3">
      <c r="B2144" s="28" t="str">
        <f t="shared" si="74"/>
        <v/>
      </c>
      <c r="C2144" s="167" t="str">
        <f>IF(D2144="","",VLOOKUP(D2144,'Műszaki adattábla'!F:G,2,0))</f>
        <v/>
      </c>
      <c r="D2144" s="168" t="str">
        <f>IF('Műszaki adattábla'!F2135="","",'Műszaki adattábla'!F2135)</f>
        <v/>
      </c>
      <c r="E2144" s="169" t="str">
        <f>IF(D2144="","",VLOOKUP(D2144,'Műszaki adattábla'!F:R,13,0))</f>
        <v/>
      </c>
      <c r="F2144" s="29" t="str">
        <f>IF(D2144="","",VLOOKUP(D2144,'Műszaki adattábla'!F:M,8,0))</f>
        <v/>
      </c>
      <c r="G2144" s="29" t="str">
        <f>IF(D2144="","",IF('Műszaki adattábla'!L2135="20-99",IF('Műszaki adattábla'!O2135="","Nem adott meg lekötött teljesítményt",VLOOKUP(D2144,'Műszaki adattábla'!F:O,10,0)),0))</f>
        <v/>
      </c>
      <c r="H2144" s="29" t="str">
        <f>IF(D2144="","",VLOOKUP(D2144,'Műszaki adattábla'!F:P,11,0))</f>
        <v/>
      </c>
      <c r="I2144" s="30"/>
      <c r="J2144" s="30"/>
      <c r="K2144" s="31" t="str">
        <f>IF(D2144="","",ROUND(((F2144*I2144*'Műszaki adattábla'!$C$7/'Műszaki adattábla'!$C$8)+(G2144*I2144)+(H2144*I2144))/12*'Műszaki adattábla'!T2135,0))</f>
        <v/>
      </c>
      <c r="L2144" s="32" t="str">
        <f t="shared" si="75"/>
        <v/>
      </c>
    </row>
    <row r="2145" spans="2:12" ht="14.4" thickBot="1" x14ac:dyDescent="0.3">
      <c r="B2145" s="28" t="str">
        <f t="shared" si="74"/>
        <v/>
      </c>
      <c r="C2145" s="167" t="str">
        <f>IF(D2145="","",VLOOKUP(D2145,'Műszaki adattábla'!F:G,2,0))</f>
        <v/>
      </c>
      <c r="D2145" s="168" t="str">
        <f>IF('Műszaki adattábla'!F2136="","",'Műszaki adattábla'!F2136)</f>
        <v/>
      </c>
      <c r="E2145" s="169" t="str">
        <f>IF(D2145="","",VLOOKUP(D2145,'Műszaki adattábla'!F:R,13,0))</f>
        <v/>
      </c>
      <c r="F2145" s="29" t="str">
        <f>IF(D2145="","",VLOOKUP(D2145,'Műszaki adattábla'!F:M,8,0))</f>
        <v/>
      </c>
      <c r="G2145" s="29" t="str">
        <f>IF(D2145="","",IF('Műszaki adattábla'!L2136="20-99",IF('Műszaki adattábla'!O2136="","Nem adott meg lekötött teljesítményt",VLOOKUP(D2145,'Műszaki adattábla'!F:O,10,0)),0))</f>
        <v/>
      </c>
      <c r="H2145" s="29" t="str">
        <f>IF(D2145="","",VLOOKUP(D2145,'Műszaki adattábla'!F:P,11,0))</f>
        <v/>
      </c>
      <c r="I2145" s="30"/>
      <c r="J2145" s="30"/>
      <c r="K2145" s="31" t="str">
        <f>IF(D2145="","",ROUND(((F2145*I2145*'Műszaki adattábla'!$C$7/'Műszaki adattábla'!$C$8)+(G2145*I2145)+(H2145*I2145))/12*'Műszaki adattábla'!T2136,0))</f>
        <v/>
      </c>
      <c r="L2145" s="32" t="str">
        <f t="shared" si="75"/>
        <v/>
      </c>
    </row>
    <row r="2146" spans="2:12" ht="14.4" thickBot="1" x14ac:dyDescent="0.3">
      <c r="B2146" s="28" t="str">
        <f t="shared" si="74"/>
        <v/>
      </c>
      <c r="C2146" s="167" t="str">
        <f>IF(D2146="","",VLOOKUP(D2146,'Műszaki adattábla'!F:G,2,0))</f>
        <v/>
      </c>
      <c r="D2146" s="168" t="str">
        <f>IF('Műszaki adattábla'!F2137="","",'Műszaki adattábla'!F2137)</f>
        <v/>
      </c>
      <c r="E2146" s="169" t="str">
        <f>IF(D2146="","",VLOOKUP(D2146,'Műszaki adattábla'!F:R,13,0))</f>
        <v/>
      </c>
      <c r="F2146" s="29" t="str">
        <f>IF(D2146="","",VLOOKUP(D2146,'Műszaki adattábla'!F:M,8,0))</f>
        <v/>
      </c>
      <c r="G2146" s="29" t="str">
        <f>IF(D2146="","",IF('Műszaki adattábla'!L2137="20-99",IF('Műszaki adattábla'!O2137="","Nem adott meg lekötött teljesítményt",VLOOKUP(D2146,'Műszaki adattábla'!F:O,10,0)),0))</f>
        <v/>
      </c>
      <c r="H2146" s="29" t="str">
        <f>IF(D2146="","",VLOOKUP(D2146,'Műszaki adattábla'!F:P,11,0))</f>
        <v/>
      </c>
      <c r="I2146" s="30"/>
      <c r="J2146" s="30"/>
      <c r="K2146" s="31" t="str">
        <f>IF(D2146="","",ROUND(((F2146*I2146*'Műszaki adattábla'!$C$7/'Műszaki adattábla'!$C$8)+(G2146*I2146)+(H2146*I2146))/12*'Műszaki adattábla'!T2137,0))</f>
        <v/>
      </c>
      <c r="L2146" s="32" t="str">
        <f t="shared" si="75"/>
        <v/>
      </c>
    </row>
    <row r="2147" spans="2:12" ht="14.4" thickBot="1" x14ac:dyDescent="0.3">
      <c r="B2147" s="28" t="str">
        <f t="shared" si="74"/>
        <v/>
      </c>
      <c r="C2147" s="167" t="str">
        <f>IF(D2147="","",VLOOKUP(D2147,'Műszaki adattábla'!F:G,2,0))</f>
        <v/>
      </c>
      <c r="D2147" s="168" t="str">
        <f>IF('Műszaki adattábla'!F2138="","",'Műszaki adattábla'!F2138)</f>
        <v/>
      </c>
      <c r="E2147" s="169" t="str">
        <f>IF(D2147="","",VLOOKUP(D2147,'Műszaki adattábla'!F:R,13,0))</f>
        <v/>
      </c>
      <c r="F2147" s="29" t="str">
        <f>IF(D2147="","",VLOOKUP(D2147,'Műszaki adattábla'!F:M,8,0))</f>
        <v/>
      </c>
      <c r="G2147" s="29" t="str">
        <f>IF(D2147="","",IF('Műszaki adattábla'!L2138="20-99",IF('Műszaki adattábla'!O2138="","Nem adott meg lekötött teljesítményt",VLOOKUP(D2147,'Műszaki adattábla'!F:O,10,0)),0))</f>
        <v/>
      </c>
      <c r="H2147" s="29" t="str">
        <f>IF(D2147="","",VLOOKUP(D2147,'Műszaki adattábla'!F:P,11,0))</f>
        <v/>
      </c>
      <c r="I2147" s="30"/>
      <c r="J2147" s="30"/>
      <c r="K2147" s="31" t="str">
        <f>IF(D2147="","",ROUND(((F2147*I2147*'Műszaki adattábla'!$C$7/'Műszaki adattábla'!$C$8)+(G2147*I2147)+(H2147*I2147))/12*'Műszaki adattábla'!T2138,0))</f>
        <v/>
      </c>
      <c r="L2147" s="32" t="str">
        <f t="shared" si="75"/>
        <v/>
      </c>
    </row>
    <row r="2148" spans="2:12" ht="14.4" thickBot="1" x14ac:dyDescent="0.3">
      <c r="B2148" s="28" t="str">
        <f t="shared" si="74"/>
        <v/>
      </c>
      <c r="C2148" s="167" t="str">
        <f>IF(D2148="","",VLOOKUP(D2148,'Műszaki adattábla'!F:G,2,0))</f>
        <v/>
      </c>
      <c r="D2148" s="168" t="str">
        <f>IF('Műszaki adattábla'!F2139="","",'Műszaki adattábla'!F2139)</f>
        <v/>
      </c>
      <c r="E2148" s="169" t="str">
        <f>IF(D2148="","",VLOOKUP(D2148,'Műszaki adattábla'!F:R,13,0))</f>
        <v/>
      </c>
      <c r="F2148" s="29" t="str">
        <f>IF(D2148="","",VLOOKUP(D2148,'Műszaki adattábla'!F:M,8,0))</f>
        <v/>
      </c>
      <c r="G2148" s="29" t="str">
        <f>IF(D2148="","",IF('Műszaki adattábla'!L2139="20-99",IF('Műszaki adattábla'!O2139="","Nem adott meg lekötött teljesítményt",VLOOKUP(D2148,'Műszaki adattábla'!F:O,10,0)),0))</f>
        <v/>
      </c>
      <c r="H2148" s="29" t="str">
        <f>IF(D2148="","",VLOOKUP(D2148,'Műszaki adattábla'!F:P,11,0))</f>
        <v/>
      </c>
      <c r="I2148" s="30"/>
      <c r="J2148" s="30"/>
      <c r="K2148" s="31" t="str">
        <f>IF(D2148="","",ROUND(((F2148*I2148*'Műszaki adattábla'!$C$7/'Műszaki adattábla'!$C$8)+(G2148*I2148)+(H2148*I2148))/12*'Műszaki adattábla'!T2139,0))</f>
        <v/>
      </c>
      <c r="L2148" s="32" t="str">
        <f t="shared" si="75"/>
        <v/>
      </c>
    </row>
    <row r="2149" spans="2:12" ht="14.4" thickBot="1" x14ac:dyDescent="0.3">
      <c r="B2149" s="28" t="str">
        <f t="shared" si="74"/>
        <v/>
      </c>
      <c r="C2149" s="167" t="str">
        <f>IF(D2149="","",VLOOKUP(D2149,'Műszaki adattábla'!F:G,2,0))</f>
        <v/>
      </c>
      <c r="D2149" s="168" t="str">
        <f>IF('Műszaki adattábla'!F2140="","",'Műszaki adattábla'!F2140)</f>
        <v/>
      </c>
      <c r="E2149" s="169" t="str">
        <f>IF(D2149="","",VLOOKUP(D2149,'Műszaki adattábla'!F:R,13,0))</f>
        <v/>
      </c>
      <c r="F2149" s="29" t="str">
        <f>IF(D2149="","",VLOOKUP(D2149,'Műszaki adattábla'!F:M,8,0))</f>
        <v/>
      </c>
      <c r="G2149" s="29" t="str">
        <f>IF(D2149="","",IF('Műszaki adattábla'!L2140="20-99",IF('Műszaki adattábla'!O2140="","Nem adott meg lekötött teljesítményt",VLOOKUP(D2149,'Műszaki adattábla'!F:O,10,0)),0))</f>
        <v/>
      </c>
      <c r="H2149" s="29" t="str">
        <f>IF(D2149="","",VLOOKUP(D2149,'Műszaki adattábla'!F:P,11,0))</f>
        <v/>
      </c>
      <c r="I2149" s="30"/>
      <c r="J2149" s="30"/>
      <c r="K2149" s="31" t="str">
        <f>IF(D2149="","",ROUND(((F2149*I2149*'Műszaki adattábla'!$C$7/'Műszaki adattábla'!$C$8)+(G2149*I2149)+(H2149*I2149))/12*'Műszaki adattábla'!T2140,0))</f>
        <v/>
      </c>
      <c r="L2149" s="32" t="str">
        <f t="shared" si="75"/>
        <v/>
      </c>
    </row>
    <row r="2150" spans="2:12" ht="14.4" thickBot="1" x14ac:dyDescent="0.3">
      <c r="B2150" s="28" t="str">
        <f t="shared" si="74"/>
        <v/>
      </c>
      <c r="C2150" s="167" t="str">
        <f>IF(D2150="","",VLOOKUP(D2150,'Műszaki adattábla'!F:G,2,0))</f>
        <v/>
      </c>
      <c r="D2150" s="168" t="str">
        <f>IF('Műszaki adattábla'!F2141="","",'Műszaki adattábla'!F2141)</f>
        <v/>
      </c>
      <c r="E2150" s="169" t="str">
        <f>IF(D2150="","",VLOOKUP(D2150,'Műszaki adattábla'!F:R,13,0))</f>
        <v/>
      </c>
      <c r="F2150" s="29" t="str">
        <f>IF(D2150="","",VLOOKUP(D2150,'Műszaki adattábla'!F:M,8,0))</f>
        <v/>
      </c>
      <c r="G2150" s="29" t="str">
        <f>IF(D2150="","",IF('Műszaki adattábla'!L2141="20-99",IF('Műszaki adattábla'!O2141="","Nem adott meg lekötött teljesítményt",VLOOKUP(D2150,'Műszaki adattábla'!F:O,10,0)),0))</f>
        <v/>
      </c>
      <c r="H2150" s="29" t="str">
        <f>IF(D2150="","",VLOOKUP(D2150,'Műszaki adattábla'!F:P,11,0))</f>
        <v/>
      </c>
      <c r="I2150" s="30"/>
      <c r="J2150" s="30"/>
      <c r="K2150" s="31" t="str">
        <f>IF(D2150="","",ROUND(((F2150*I2150*'Műszaki adattábla'!$C$7/'Műszaki adattábla'!$C$8)+(G2150*I2150)+(H2150*I2150))/12*'Műszaki adattábla'!T2141,0))</f>
        <v/>
      </c>
      <c r="L2150" s="32" t="str">
        <f t="shared" si="75"/>
        <v/>
      </c>
    </row>
    <row r="2151" spans="2:12" ht="14.4" thickBot="1" x14ac:dyDescent="0.3">
      <c r="B2151" s="28" t="str">
        <f t="shared" si="74"/>
        <v/>
      </c>
      <c r="C2151" s="167" t="str">
        <f>IF(D2151="","",VLOOKUP(D2151,'Műszaki adattábla'!F:G,2,0))</f>
        <v/>
      </c>
      <c r="D2151" s="168" t="str">
        <f>IF('Műszaki adattábla'!F2142="","",'Műszaki adattábla'!F2142)</f>
        <v/>
      </c>
      <c r="E2151" s="169" t="str">
        <f>IF(D2151="","",VLOOKUP(D2151,'Műszaki adattábla'!F:R,13,0))</f>
        <v/>
      </c>
      <c r="F2151" s="29" t="str">
        <f>IF(D2151="","",VLOOKUP(D2151,'Műszaki adattábla'!F:M,8,0))</f>
        <v/>
      </c>
      <c r="G2151" s="29" t="str">
        <f>IF(D2151="","",IF('Műszaki adattábla'!L2142="20-99",IF('Műszaki adattábla'!O2142="","Nem adott meg lekötött teljesítményt",VLOOKUP(D2151,'Műszaki adattábla'!F:O,10,0)),0))</f>
        <v/>
      </c>
      <c r="H2151" s="29" t="str">
        <f>IF(D2151="","",VLOOKUP(D2151,'Műszaki adattábla'!F:P,11,0))</f>
        <v/>
      </c>
      <c r="I2151" s="30"/>
      <c r="J2151" s="30"/>
      <c r="K2151" s="31" t="str">
        <f>IF(D2151="","",ROUND(((F2151*I2151*'Műszaki adattábla'!$C$7/'Műszaki adattábla'!$C$8)+(G2151*I2151)+(H2151*I2151))/12*'Műszaki adattábla'!T2142,0))</f>
        <v/>
      </c>
      <c r="L2151" s="32" t="str">
        <f t="shared" si="75"/>
        <v/>
      </c>
    </row>
    <row r="2152" spans="2:12" ht="14.4" thickBot="1" x14ac:dyDescent="0.3">
      <c r="B2152" s="28" t="str">
        <f t="shared" si="74"/>
        <v/>
      </c>
      <c r="C2152" s="167" t="str">
        <f>IF(D2152="","",VLOOKUP(D2152,'Műszaki adattábla'!F:G,2,0))</f>
        <v/>
      </c>
      <c r="D2152" s="168" t="str">
        <f>IF('Műszaki adattábla'!F2143="","",'Műszaki adattábla'!F2143)</f>
        <v/>
      </c>
      <c r="E2152" s="169" t="str">
        <f>IF(D2152="","",VLOOKUP(D2152,'Műszaki adattábla'!F:R,13,0))</f>
        <v/>
      </c>
      <c r="F2152" s="29" t="str">
        <f>IF(D2152="","",VLOOKUP(D2152,'Műszaki adattábla'!F:M,8,0))</f>
        <v/>
      </c>
      <c r="G2152" s="29" t="str">
        <f>IF(D2152="","",IF('Műszaki adattábla'!L2143="20-99",IF('Műszaki adattábla'!O2143="","Nem adott meg lekötött teljesítményt",VLOOKUP(D2152,'Műszaki adattábla'!F:O,10,0)),0))</f>
        <v/>
      </c>
      <c r="H2152" s="29" t="str">
        <f>IF(D2152="","",VLOOKUP(D2152,'Műszaki adattábla'!F:P,11,0))</f>
        <v/>
      </c>
      <c r="I2152" s="30"/>
      <c r="J2152" s="30"/>
      <c r="K2152" s="31" t="str">
        <f>IF(D2152="","",ROUND(((F2152*I2152*'Műszaki adattábla'!$C$7/'Műszaki adattábla'!$C$8)+(G2152*I2152)+(H2152*I2152))/12*'Műszaki adattábla'!T2143,0))</f>
        <v/>
      </c>
      <c r="L2152" s="32" t="str">
        <f t="shared" si="75"/>
        <v/>
      </c>
    </row>
    <row r="2153" spans="2:12" ht="14.4" thickBot="1" x14ac:dyDescent="0.3">
      <c r="B2153" s="28" t="str">
        <f t="shared" si="74"/>
        <v/>
      </c>
      <c r="C2153" s="167" t="str">
        <f>IF(D2153="","",VLOOKUP(D2153,'Műszaki adattábla'!F:G,2,0))</f>
        <v/>
      </c>
      <c r="D2153" s="168" t="str">
        <f>IF('Műszaki adattábla'!F2144="","",'Műszaki adattábla'!F2144)</f>
        <v/>
      </c>
      <c r="E2153" s="169" t="str">
        <f>IF(D2153="","",VLOOKUP(D2153,'Műszaki adattábla'!F:R,13,0))</f>
        <v/>
      </c>
      <c r="F2153" s="29" t="str">
        <f>IF(D2153="","",VLOOKUP(D2153,'Műszaki adattábla'!F:M,8,0))</f>
        <v/>
      </c>
      <c r="G2153" s="29" t="str">
        <f>IF(D2153="","",IF('Műszaki adattábla'!L2144="20-99",IF('Műszaki adattábla'!O2144="","Nem adott meg lekötött teljesítményt",VLOOKUP(D2153,'Műszaki adattábla'!F:O,10,0)),0))</f>
        <v/>
      </c>
      <c r="H2153" s="29" t="str">
        <f>IF(D2153="","",VLOOKUP(D2153,'Műszaki adattábla'!F:P,11,0))</f>
        <v/>
      </c>
      <c r="I2153" s="30"/>
      <c r="J2153" s="30"/>
      <c r="K2153" s="31" t="str">
        <f>IF(D2153="","",ROUND(((F2153*I2153*'Műszaki adattábla'!$C$7/'Műszaki adattábla'!$C$8)+(G2153*I2153)+(H2153*I2153))/12*'Műszaki adattábla'!T2144,0))</f>
        <v/>
      </c>
      <c r="L2153" s="32" t="str">
        <f t="shared" si="75"/>
        <v/>
      </c>
    </row>
    <row r="2154" spans="2:12" ht="14.4" thickBot="1" x14ac:dyDescent="0.3">
      <c r="B2154" s="28" t="str">
        <f t="shared" si="74"/>
        <v/>
      </c>
      <c r="C2154" s="167" t="str">
        <f>IF(D2154="","",VLOOKUP(D2154,'Műszaki adattábla'!F:G,2,0))</f>
        <v/>
      </c>
      <c r="D2154" s="168" t="str">
        <f>IF('Műszaki adattábla'!F2145="","",'Műszaki adattábla'!F2145)</f>
        <v/>
      </c>
      <c r="E2154" s="169" t="str">
        <f>IF(D2154="","",VLOOKUP(D2154,'Műszaki adattábla'!F:R,13,0))</f>
        <v/>
      </c>
      <c r="F2154" s="29" t="str">
        <f>IF(D2154="","",VLOOKUP(D2154,'Műszaki adattábla'!F:M,8,0))</f>
        <v/>
      </c>
      <c r="G2154" s="29" t="str">
        <f>IF(D2154="","",IF('Műszaki adattábla'!L2145="20-99",IF('Műszaki adattábla'!O2145="","Nem adott meg lekötött teljesítményt",VLOOKUP(D2154,'Műszaki adattábla'!F:O,10,0)),0))</f>
        <v/>
      </c>
      <c r="H2154" s="29" t="str">
        <f>IF(D2154="","",VLOOKUP(D2154,'Műszaki adattábla'!F:P,11,0))</f>
        <v/>
      </c>
      <c r="I2154" s="30"/>
      <c r="J2154" s="30"/>
      <c r="K2154" s="31" t="str">
        <f>IF(D2154="","",ROUND(((F2154*I2154*'Műszaki adattábla'!$C$7/'Műszaki adattábla'!$C$8)+(G2154*I2154)+(H2154*I2154))/12*'Műszaki adattábla'!T2145,0))</f>
        <v/>
      </c>
      <c r="L2154" s="32" t="str">
        <f t="shared" si="75"/>
        <v/>
      </c>
    </row>
    <row r="2155" spans="2:12" ht="14.4" thickBot="1" x14ac:dyDescent="0.3">
      <c r="B2155" s="28" t="str">
        <f t="shared" si="74"/>
        <v/>
      </c>
      <c r="C2155" s="167" t="str">
        <f>IF(D2155="","",VLOOKUP(D2155,'Műszaki adattábla'!F:G,2,0))</f>
        <v/>
      </c>
      <c r="D2155" s="168" t="str">
        <f>IF('Műszaki adattábla'!F2146="","",'Műszaki adattábla'!F2146)</f>
        <v/>
      </c>
      <c r="E2155" s="169" t="str">
        <f>IF(D2155="","",VLOOKUP(D2155,'Műszaki adattábla'!F:R,13,0))</f>
        <v/>
      </c>
      <c r="F2155" s="29" t="str">
        <f>IF(D2155="","",VLOOKUP(D2155,'Műszaki adattábla'!F:M,8,0))</f>
        <v/>
      </c>
      <c r="G2155" s="29" t="str">
        <f>IF(D2155="","",IF('Műszaki adattábla'!L2146="20-99",IF('Műszaki adattábla'!O2146="","Nem adott meg lekötött teljesítményt",VLOOKUP(D2155,'Műszaki adattábla'!F:O,10,0)),0))</f>
        <v/>
      </c>
      <c r="H2155" s="29" t="str">
        <f>IF(D2155="","",VLOOKUP(D2155,'Műszaki adattábla'!F:P,11,0))</f>
        <v/>
      </c>
      <c r="I2155" s="30"/>
      <c r="J2155" s="30"/>
      <c r="K2155" s="31" t="str">
        <f>IF(D2155="","",ROUND(((F2155*I2155*'Műszaki adattábla'!$C$7/'Műszaki adattábla'!$C$8)+(G2155*I2155)+(H2155*I2155))/12*'Műszaki adattábla'!T2146,0))</f>
        <v/>
      </c>
      <c r="L2155" s="32" t="str">
        <f t="shared" si="75"/>
        <v/>
      </c>
    </row>
    <row r="2156" spans="2:12" ht="14.4" thickBot="1" x14ac:dyDescent="0.3">
      <c r="B2156" s="28" t="str">
        <f t="shared" si="74"/>
        <v/>
      </c>
      <c r="C2156" s="167" t="str">
        <f>IF(D2156="","",VLOOKUP(D2156,'Műszaki adattábla'!F:G,2,0))</f>
        <v/>
      </c>
      <c r="D2156" s="168" t="str">
        <f>IF('Műszaki adattábla'!F2147="","",'Műszaki adattábla'!F2147)</f>
        <v/>
      </c>
      <c r="E2156" s="169" t="str">
        <f>IF(D2156="","",VLOOKUP(D2156,'Műszaki adattábla'!F:R,13,0))</f>
        <v/>
      </c>
      <c r="F2156" s="29" t="str">
        <f>IF(D2156="","",VLOOKUP(D2156,'Műszaki adattábla'!F:M,8,0))</f>
        <v/>
      </c>
      <c r="G2156" s="29" t="str">
        <f>IF(D2156="","",IF('Műszaki adattábla'!L2147="20-99",IF('Műszaki adattábla'!O2147="","Nem adott meg lekötött teljesítményt",VLOOKUP(D2156,'Műszaki adattábla'!F:O,10,0)),0))</f>
        <v/>
      </c>
      <c r="H2156" s="29" t="str">
        <f>IF(D2156="","",VLOOKUP(D2156,'Műszaki adattábla'!F:P,11,0))</f>
        <v/>
      </c>
      <c r="I2156" s="30"/>
      <c r="J2156" s="30"/>
      <c r="K2156" s="31" t="str">
        <f>IF(D2156="","",ROUND(((F2156*I2156*'Műszaki adattábla'!$C$7/'Műszaki adattábla'!$C$8)+(G2156*I2156)+(H2156*I2156))/12*'Műszaki adattábla'!T2147,0))</f>
        <v/>
      </c>
      <c r="L2156" s="32" t="str">
        <f t="shared" si="75"/>
        <v/>
      </c>
    </row>
    <row r="2157" spans="2:12" ht="14.4" thickBot="1" x14ac:dyDescent="0.3">
      <c r="B2157" s="28" t="str">
        <f t="shared" si="74"/>
        <v/>
      </c>
      <c r="C2157" s="167" t="str">
        <f>IF(D2157="","",VLOOKUP(D2157,'Műszaki adattábla'!F:G,2,0))</f>
        <v/>
      </c>
      <c r="D2157" s="168" t="str">
        <f>IF('Műszaki adattábla'!F2148="","",'Műszaki adattábla'!F2148)</f>
        <v/>
      </c>
      <c r="E2157" s="169" t="str">
        <f>IF(D2157="","",VLOOKUP(D2157,'Műszaki adattábla'!F:R,13,0))</f>
        <v/>
      </c>
      <c r="F2157" s="29" t="str">
        <f>IF(D2157="","",VLOOKUP(D2157,'Műszaki adattábla'!F:M,8,0))</f>
        <v/>
      </c>
      <c r="G2157" s="29" t="str">
        <f>IF(D2157="","",IF('Műszaki adattábla'!L2148="20-99",IF('Műszaki adattábla'!O2148="","Nem adott meg lekötött teljesítményt",VLOOKUP(D2157,'Műszaki adattábla'!F:O,10,0)),0))</f>
        <v/>
      </c>
      <c r="H2157" s="29" t="str">
        <f>IF(D2157="","",VLOOKUP(D2157,'Műszaki adattábla'!F:P,11,0))</f>
        <v/>
      </c>
      <c r="I2157" s="30"/>
      <c r="J2157" s="30"/>
      <c r="K2157" s="31" t="str">
        <f>IF(D2157="","",ROUND(((F2157*I2157*'Műszaki adattábla'!$C$7/'Műszaki adattábla'!$C$8)+(G2157*I2157)+(H2157*I2157))/12*'Műszaki adattábla'!T2148,0))</f>
        <v/>
      </c>
      <c r="L2157" s="32" t="str">
        <f t="shared" si="75"/>
        <v/>
      </c>
    </row>
    <row r="2158" spans="2:12" ht="14.4" thickBot="1" x14ac:dyDescent="0.3">
      <c r="B2158" s="28" t="str">
        <f t="shared" si="74"/>
        <v/>
      </c>
      <c r="C2158" s="167" t="str">
        <f>IF(D2158="","",VLOOKUP(D2158,'Műszaki adattábla'!F:G,2,0))</f>
        <v/>
      </c>
      <c r="D2158" s="168" t="str">
        <f>IF('Műszaki adattábla'!F2149="","",'Műszaki adattábla'!F2149)</f>
        <v/>
      </c>
      <c r="E2158" s="169" t="str">
        <f>IF(D2158="","",VLOOKUP(D2158,'Műszaki adattábla'!F:R,13,0))</f>
        <v/>
      </c>
      <c r="F2158" s="29" t="str">
        <f>IF(D2158="","",VLOOKUP(D2158,'Műszaki adattábla'!F:M,8,0))</f>
        <v/>
      </c>
      <c r="G2158" s="29" t="str">
        <f>IF(D2158="","",IF('Műszaki adattábla'!L2149="20-99",IF('Műszaki adattábla'!O2149="","Nem adott meg lekötött teljesítményt",VLOOKUP(D2158,'Műszaki adattábla'!F:O,10,0)),0))</f>
        <v/>
      </c>
      <c r="H2158" s="29" t="str">
        <f>IF(D2158="","",VLOOKUP(D2158,'Műszaki adattábla'!F:P,11,0))</f>
        <v/>
      </c>
      <c r="I2158" s="30"/>
      <c r="J2158" s="30"/>
      <c r="K2158" s="31" t="str">
        <f>IF(D2158="","",ROUND(((F2158*I2158*'Műszaki adattábla'!$C$7/'Műszaki adattábla'!$C$8)+(G2158*I2158)+(H2158*I2158))/12*'Műszaki adattábla'!T2149,0))</f>
        <v/>
      </c>
      <c r="L2158" s="32" t="str">
        <f t="shared" si="75"/>
        <v/>
      </c>
    </row>
    <row r="2159" spans="2:12" ht="14.4" thickBot="1" x14ac:dyDescent="0.3">
      <c r="B2159" s="28" t="str">
        <f t="shared" si="74"/>
        <v/>
      </c>
      <c r="C2159" s="167" t="str">
        <f>IF(D2159="","",VLOOKUP(D2159,'Műszaki adattábla'!F:G,2,0))</f>
        <v/>
      </c>
      <c r="D2159" s="168" t="str">
        <f>IF('Műszaki adattábla'!F2150="","",'Műszaki adattábla'!F2150)</f>
        <v/>
      </c>
      <c r="E2159" s="169" t="str">
        <f>IF(D2159="","",VLOOKUP(D2159,'Műszaki adattábla'!F:R,13,0))</f>
        <v/>
      </c>
      <c r="F2159" s="29" t="str">
        <f>IF(D2159="","",VLOOKUP(D2159,'Műszaki adattábla'!F:M,8,0))</f>
        <v/>
      </c>
      <c r="G2159" s="29" t="str">
        <f>IF(D2159="","",IF('Műszaki adattábla'!L2150="20-99",IF('Műszaki adattábla'!O2150="","Nem adott meg lekötött teljesítményt",VLOOKUP(D2159,'Műszaki adattábla'!F:O,10,0)),0))</f>
        <v/>
      </c>
      <c r="H2159" s="29" t="str">
        <f>IF(D2159="","",VLOOKUP(D2159,'Műszaki adattábla'!F:P,11,0))</f>
        <v/>
      </c>
      <c r="I2159" s="30"/>
      <c r="J2159" s="30"/>
      <c r="K2159" s="31" t="str">
        <f>IF(D2159="","",ROUND(((F2159*I2159*'Műszaki adattábla'!$C$7/'Műszaki adattábla'!$C$8)+(G2159*I2159)+(H2159*I2159))/12*'Műszaki adattábla'!T2150,0))</f>
        <v/>
      </c>
      <c r="L2159" s="32" t="str">
        <f t="shared" si="75"/>
        <v/>
      </c>
    </row>
    <row r="2160" spans="2:12" ht="14.4" thickBot="1" x14ac:dyDescent="0.3">
      <c r="B2160" s="28" t="str">
        <f t="shared" si="74"/>
        <v/>
      </c>
      <c r="C2160" s="167" t="str">
        <f>IF(D2160="","",VLOOKUP(D2160,'Műszaki adattábla'!F:G,2,0))</f>
        <v/>
      </c>
      <c r="D2160" s="168" t="str">
        <f>IF('Műszaki adattábla'!F2151="","",'Műszaki adattábla'!F2151)</f>
        <v/>
      </c>
      <c r="E2160" s="169" t="str">
        <f>IF(D2160="","",VLOOKUP(D2160,'Műszaki adattábla'!F:R,13,0))</f>
        <v/>
      </c>
      <c r="F2160" s="29" t="str">
        <f>IF(D2160="","",VLOOKUP(D2160,'Műszaki adattábla'!F:M,8,0))</f>
        <v/>
      </c>
      <c r="G2160" s="29" t="str">
        <f>IF(D2160="","",IF('Műszaki adattábla'!L2151="20-99",IF('Műszaki adattábla'!O2151="","Nem adott meg lekötött teljesítményt",VLOOKUP(D2160,'Műszaki adattábla'!F:O,10,0)),0))</f>
        <v/>
      </c>
      <c r="H2160" s="29" t="str">
        <f>IF(D2160="","",VLOOKUP(D2160,'Műszaki adattábla'!F:P,11,0))</f>
        <v/>
      </c>
      <c r="I2160" s="30"/>
      <c r="J2160" s="30"/>
      <c r="K2160" s="31" t="str">
        <f>IF(D2160="","",ROUND(((F2160*I2160*'Műszaki adattábla'!$C$7/'Műszaki adattábla'!$C$8)+(G2160*I2160)+(H2160*I2160))/12*'Műszaki adattábla'!T2151,0))</f>
        <v/>
      </c>
      <c r="L2160" s="32" t="str">
        <f t="shared" si="75"/>
        <v/>
      </c>
    </row>
    <row r="2161" spans="2:12" ht="14.4" thickBot="1" x14ac:dyDescent="0.3">
      <c r="B2161" s="28" t="str">
        <f t="shared" si="74"/>
        <v/>
      </c>
      <c r="C2161" s="167" t="str">
        <f>IF(D2161="","",VLOOKUP(D2161,'Műszaki adattábla'!F:G,2,0))</f>
        <v/>
      </c>
      <c r="D2161" s="168" t="str">
        <f>IF('Műszaki adattábla'!F2152="","",'Műszaki adattábla'!F2152)</f>
        <v/>
      </c>
      <c r="E2161" s="169" t="str">
        <f>IF(D2161="","",VLOOKUP(D2161,'Műszaki adattábla'!F:R,13,0))</f>
        <v/>
      </c>
      <c r="F2161" s="29" t="str">
        <f>IF(D2161="","",VLOOKUP(D2161,'Műszaki adattábla'!F:M,8,0))</f>
        <v/>
      </c>
      <c r="G2161" s="29" t="str">
        <f>IF(D2161="","",IF('Műszaki adattábla'!L2152="20-99",IF('Műszaki adattábla'!O2152="","Nem adott meg lekötött teljesítményt",VLOOKUP(D2161,'Műszaki adattábla'!F:O,10,0)),0))</f>
        <v/>
      </c>
      <c r="H2161" s="29" t="str">
        <f>IF(D2161="","",VLOOKUP(D2161,'Műszaki adattábla'!F:P,11,0))</f>
        <v/>
      </c>
      <c r="I2161" s="30"/>
      <c r="J2161" s="30"/>
      <c r="K2161" s="31" t="str">
        <f>IF(D2161="","",ROUND(((F2161*I2161*'Műszaki adattábla'!$C$7/'Műszaki adattábla'!$C$8)+(G2161*I2161)+(H2161*I2161))/12*'Műszaki adattábla'!T2152,0))</f>
        <v/>
      </c>
      <c r="L2161" s="32" t="str">
        <f t="shared" si="75"/>
        <v/>
      </c>
    </row>
    <row r="2162" spans="2:12" ht="14.4" thickBot="1" x14ac:dyDescent="0.3">
      <c r="B2162" s="28" t="str">
        <f t="shared" si="74"/>
        <v/>
      </c>
      <c r="C2162" s="167" t="str">
        <f>IF(D2162="","",VLOOKUP(D2162,'Műszaki adattábla'!F:G,2,0))</f>
        <v/>
      </c>
      <c r="D2162" s="168" t="str">
        <f>IF('Műszaki adattábla'!F2153="","",'Műszaki adattábla'!F2153)</f>
        <v/>
      </c>
      <c r="E2162" s="169" t="str">
        <f>IF(D2162="","",VLOOKUP(D2162,'Műszaki adattábla'!F:R,13,0))</f>
        <v/>
      </c>
      <c r="F2162" s="29" t="str">
        <f>IF(D2162="","",VLOOKUP(D2162,'Műszaki adattábla'!F:M,8,0))</f>
        <v/>
      </c>
      <c r="G2162" s="29" t="str">
        <f>IF(D2162="","",IF('Műszaki adattábla'!L2153="20-99",IF('Műszaki adattábla'!O2153="","Nem adott meg lekötött teljesítményt",VLOOKUP(D2162,'Műszaki adattábla'!F:O,10,0)),0))</f>
        <v/>
      </c>
      <c r="H2162" s="29" t="str">
        <f>IF(D2162="","",VLOOKUP(D2162,'Műszaki adattábla'!F:P,11,0))</f>
        <v/>
      </c>
      <c r="I2162" s="30"/>
      <c r="J2162" s="30"/>
      <c r="K2162" s="31" t="str">
        <f>IF(D2162="","",ROUND(((F2162*I2162*'Műszaki adattábla'!$C$7/'Műszaki adattábla'!$C$8)+(G2162*I2162)+(H2162*I2162))/12*'Műszaki adattábla'!T2153,0))</f>
        <v/>
      </c>
      <c r="L2162" s="32" t="str">
        <f t="shared" si="75"/>
        <v/>
      </c>
    </row>
    <row r="2163" spans="2:12" ht="14.4" thickBot="1" x14ac:dyDescent="0.3">
      <c r="B2163" s="28" t="str">
        <f t="shared" si="74"/>
        <v/>
      </c>
      <c r="C2163" s="167" t="str">
        <f>IF(D2163="","",VLOOKUP(D2163,'Műszaki adattábla'!F:G,2,0))</f>
        <v/>
      </c>
      <c r="D2163" s="168" t="str">
        <f>IF('Műszaki adattábla'!F2154="","",'Műszaki adattábla'!F2154)</f>
        <v/>
      </c>
      <c r="E2163" s="169" t="str">
        <f>IF(D2163="","",VLOOKUP(D2163,'Műszaki adattábla'!F:R,13,0))</f>
        <v/>
      </c>
      <c r="F2163" s="29" t="str">
        <f>IF(D2163="","",VLOOKUP(D2163,'Műszaki adattábla'!F:M,8,0))</f>
        <v/>
      </c>
      <c r="G2163" s="29" t="str">
        <f>IF(D2163="","",IF('Műszaki adattábla'!L2154="20-99",IF('Műszaki adattábla'!O2154="","Nem adott meg lekötött teljesítményt",VLOOKUP(D2163,'Műszaki adattábla'!F:O,10,0)),0))</f>
        <v/>
      </c>
      <c r="H2163" s="29" t="str">
        <f>IF(D2163="","",VLOOKUP(D2163,'Műszaki adattábla'!F:P,11,0))</f>
        <v/>
      </c>
      <c r="I2163" s="30"/>
      <c r="J2163" s="30"/>
      <c r="K2163" s="31" t="str">
        <f>IF(D2163="","",ROUND(((F2163*I2163*'Műszaki adattábla'!$C$7/'Műszaki adattábla'!$C$8)+(G2163*I2163)+(H2163*I2163))/12*'Műszaki adattábla'!T2154,0))</f>
        <v/>
      </c>
      <c r="L2163" s="32" t="str">
        <f t="shared" si="75"/>
        <v/>
      </c>
    </row>
    <row r="2164" spans="2:12" ht="14.4" thickBot="1" x14ac:dyDescent="0.3">
      <c r="B2164" s="28" t="str">
        <f t="shared" si="74"/>
        <v/>
      </c>
      <c r="C2164" s="167" t="str">
        <f>IF(D2164="","",VLOOKUP(D2164,'Műszaki adattábla'!F:G,2,0))</f>
        <v/>
      </c>
      <c r="D2164" s="168" t="str">
        <f>IF('Műszaki adattábla'!F2155="","",'Műszaki adattábla'!F2155)</f>
        <v/>
      </c>
      <c r="E2164" s="169" t="str">
        <f>IF(D2164="","",VLOOKUP(D2164,'Műszaki adattábla'!F:R,13,0))</f>
        <v/>
      </c>
      <c r="F2164" s="29" t="str">
        <f>IF(D2164="","",VLOOKUP(D2164,'Műszaki adattábla'!F:M,8,0))</f>
        <v/>
      </c>
      <c r="G2164" s="29" t="str">
        <f>IF(D2164="","",IF('Műszaki adattábla'!L2155="20-99",IF('Műszaki adattábla'!O2155="","Nem adott meg lekötött teljesítményt",VLOOKUP(D2164,'Műszaki adattábla'!F:O,10,0)),0))</f>
        <v/>
      </c>
      <c r="H2164" s="29" t="str">
        <f>IF(D2164="","",VLOOKUP(D2164,'Műszaki adattábla'!F:P,11,0))</f>
        <v/>
      </c>
      <c r="I2164" s="30"/>
      <c r="J2164" s="30"/>
      <c r="K2164" s="31" t="str">
        <f>IF(D2164="","",ROUND(((F2164*I2164*'Műszaki adattábla'!$C$7/'Műszaki adattábla'!$C$8)+(G2164*I2164)+(H2164*I2164))/12*'Műszaki adattábla'!T2155,0))</f>
        <v/>
      </c>
      <c r="L2164" s="32" t="str">
        <f t="shared" si="75"/>
        <v/>
      </c>
    </row>
    <row r="2165" spans="2:12" ht="14.4" thickBot="1" x14ac:dyDescent="0.3">
      <c r="B2165" s="28" t="str">
        <f t="shared" si="74"/>
        <v/>
      </c>
      <c r="C2165" s="167" t="str">
        <f>IF(D2165="","",VLOOKUP(D2165,'Műszaki adattábla'!F:G,2,0))</f>
        <v/>
      </c>
      <c r="D2165" s="168" t="str">
        <f>IF('Műszaki adattábla'!F2156="","",'Műszaki adattábla'!F2156)</f>
        <v/>
      </c>
      <c r="E2165" s="169" t="str">
        <f>IF(D2165="","",VLOOKUP(D2165,'Műszaki adattábla'!F:R,13,0))</f>
        <v/>
      </c>
      <c r="F2165" s="29" t="str">
        <f>IF(D2165="","",VLOOKUP(D2165,'Műszaki adattábla'!F:M,8,0))</f>
        <v/>
      </c>
      <c r="G2165" s="29" t="str">
        <f>IF(D2165="","",IF('Műszaki adattábla'!L2156="20-99",IF('Műszaki adattábla'!O2156="","Nem adott meg lekötött teljesítményt",VLOOKUP(D2165,'Műszaki adattábla'!F:O,10,0)),0))</f>
        <v/>
      </c>
      <c r="H2165" s="29" t="str">
        <f>IF(D2165="","",VLOOKUP(D2165,'Műszaki adattábla'!F:P,11,0))</f>
        <v/>
      </c>
      <c r="I2165" s="30"/>
      <c r="J2165" s="30"/>
      <c r="K2165" s="31" t="str">
        <f>IF(D2165="","",ROUND(((F2165*I2165*'Műszaki adattábla'!$C$7/'Műszaki adattábla'!$C$8)+(G2165*I2165)+(H2165*I2165))/12*'Műszaki adattábla'!T2156,0))</f>
        <v/>
      </c>
      <c r="L2165" s="32" t="str">
        <f t="shared" si="75"/>
        <v/>
      </c>
    </row>
    <row r="2166" spans="2:12" ht="14.4" thickBot="1" x14ac:dyDescent="0.3">
      <c r="B2166" s="28" t="str">
        <f t="shared" si="74"/>
        <v/>
      </c>
      <c r="C2166" s="167" t="str">
        <f>IF(D2166="","",VLOOKUP(D2166,'Műszaki adattábla'!F:G,2,0))</f>
        <v/>
      </c>
      <c r="D2166" s="168" t="str">
        <f>IF('Műszaki adattábla'!F2157="","",'Műszaki adattábla'!F2157)</f>
        <v/>
      </c>
      <c r="E2166" s="169" t="str">
        <f>IF(D2166="","",VLOOKUP(D2166,'Műszaki adattábla'!F:R,13,0))</f>
        <v/>
      </c>
      <c r="F2166" s="29" t="str">
        <f>IF(D2166="","",VLOOKUP(D2166,'Műszaki adattábla'!F:M,8,0))</f>
        <v/>
      </c>
      <c r="G2166" s="29" t="str">
        <f>IF(D2166="","",IF('Műszaki adattábla'!L2157="20-99",IF('Műszaki adattábla'!O2157="","Nem adott meg lekötött teljesítményt",VLOOKUP(D2166,'Műszaki adattábla'!F:O,10,0)),0))</f>
        <v/>
      </c>
      <c r="H2166" s="29" t="str">
        <f>IF(D2166="","",VLOOKUP(D2166,'Műszaki adattábla'!F:P,11,0))</f>
        <v/>
      </c>
      <c r="I2166" s="30"/>
      <c r="J2166" s="30"/>
      <c r="K2166" s="31" t="str">
        <f>IF(D2166="","",ROUND(((F2166*I2166*'Műszaki adattábla'!$C$7/'Műszaki adattábla'!$C$8)+(G2166*I2166)+(H2166*I2166))/12*'Műszaki adattábla'!T2157,0))</f>
        <v/>
      </c>
      <c r="L2166" s="32" t="str">
        <f t="shared" si="75"/>
        <v/>
      </c>
    </row>
    <row r="2167" spans="2:12" ht="14.4" thickBot="1" x14ac:dyDescent="0.3">
      <c r="B2167" s="28" t="str">
        <f t="shared" si="74"/>
        <v/>
      </c>
      <c r="C2167" s="167" t="str">
        <f>IF(D2167="","",VLOOKUP(D2167,'Műszaki adattábla'!F:G,2,0))</f>
        <v/>
      </c>
      <c r="D2167" s="168" t="str">
        <f>IF('Műszaki adattábla'!F2158="","",'Műszaki adattábla'!F2158)</f>
        <v/>
      </c>
      <c r="E2167" s="169" t="str">
        <f>IF(D2167="","",VLOOKUP(D2167,'Műszaki adattábla'!F:R,13,0))</f>
        <v/>
      </c>
      <c r="F2167" s="29" t="str">
        <f>IF(D2167="","",VLOOKUP(D2167,'Műszaki adattábla'!F:M,8,0))</f>
        <v/>
      </c>
      <c r="G2167" s="29" t="str">
        <f>IF(D2167="","",IF('Műszaki adattábla'!L2158="20-99",IF('Műszaki adattábla'!O2158="","Nem adott meg lekötött teljesítményt",VLOOKUP(D2167,'Műszaki adattábla'!F:O,10,0)),0))</f>
        <v/>
      </c>
      <c r="H2167" s="29" t="str">
        <f>IF(D2167="","",VLOOKUP(D2167,'Műszaki adattábla'!F:P,11,0))</f>
        <v/>
      </c>
      <c r="I2167" s="30"/>
      <c r="J2167" s="30"/>
      <c r="K2167" s="31" t="str">
        <f>IF(D2167="","",ROUND(((F2167*I2167*'Műszaki adattábla'!$C$7/'Műszaki adattábla'!$C$8)+(G2167*I2167)+(H2167*I2167))/12*'Műszaki adattábla'!T2158,0))</f>
        <v/>
      </c>
      <c r="L2167" s="32" t="str">
        <f t="shared" si="75"/>
        <v/>
      </c>
    </row>
    <row r="2168" spans="2:12" ht="14.4" thickBot="1" x14ac:dyDescent="0.3">
      <c r="B2168" s="28" t="str">
        <f t="shared" si="74"/>
        <v/>
      </c>
      <c r="C2168" s="167" t="str">
        <f>IF(D2168="","",VLOOKUP(D2168,'Műszaki adattábla'!F:G,2,0))</f>
        <v/>
      </c>
      <c r="D2168" s="168" t="str">
        <f>IF('Műszaki adattábla'!F2159="","",'Műszaki adattábla'!F2159)</f>
        <v/>
      </c>
      <c r="E2168" s="169" t="str">
        <f>IF(D2168="","",VLOOKUP(D2168,'Műszaki adattábla'!F:R,13,0))</f>
        <v/>
      </c>
      <c r="F2168" s="29" t="str">
        <f>IF(D2168="","",VLOOKUP(D2168,'Műszaki adattábla'!F:M,8,0))</f>
        <v/>
      </c>
      <c r="G2168" s="29" t="str">
        <f>IF(D2168="","",IF('Műszaki adattábla'!L2159="20-99",IF('Műszaki adattábla'!O2159="","Nem adott meg lekötött teljesítményt",VLOOKUP(D2168,'Műszaki adattábla'!F:O,10,0)),0))</f>
        <v/>
      </c>
      <c r="H2168" s="29" t="str">
        <f>IF(D2168="","",VLOOKUP(D2168,'Műszaki adattábla'!F:P,11,0))</f>
        <v/>
      </c>
      <c r="I2168" s="30"/>
      <c r="J2168" s="30"/>
      <c r="K2168" s="31" t="str">
        <f>IF(D2168="","",ROUND(((F2168*I2168*'Műszaki adattábla'!$C$7/'Műszaki adattábla'!$C$8)+(G2168*I2168)+(H2168*I2168))/12*'Műszaki adattábla'!T2159,0))</f>
        <v/>
      </c>
      <c r="L2168" s="32" t="str">
        <f t="shared" si="75"/>
        <v/>
      </c>
    </row>
    <row r="2169" spans="2:12" ht="14.4" thickBot="1" x14ac:dyDescent="0.3">
      <c r="B2169" s="28" t="str">
        <f t="shared" si="74"/>
        <v/>
      </c>
      <c r="C2169" s="167" t="str">
        <f>IF(D2169="","",VLOOKUP(D2169,'Műszaki adattábla'!F:G,2,0))</f>
        <v/>
      </c>
      <c r="D2169" s="168" t="str">
        <f>IF('Műszaki adattábla'!F2160="","",'Műszaki adattábla'!F2160)</f>
        <v/>
      </c>
      <c r="E2169" s="169" t="str">
        <f>IF(D2169="","",VLOOKUP(D2169,'Műszaki adattábla'!F:R,13,0))</f>
        <v/>
      </c>
      <c r="F2169" s="29" t="str">
        <f>IF(D2169="","",VLOOKUP(D2169,'Műszaki adattábla'!F:M,8,0))</f>
        <v/>
      </c>
      <c r="G2169" s="29" t="str">
        <f>IF(D2169="","",IF('Műszaki adattábla'!L2160="20-99",IF('Műszaki adattábla'!O2160="","Nem adott meg lekötött teljesítményt",VLOOKUP(D2169,'Műszaki adattábla'!F:O,10,0)),0))</f>
        <v/>
      </c>
      <c r="H2169" s="29" t="str">
        <f>IF(D2169="","",VLOOKUP(D2169,'Műszaki adattábla'!F:P,11,0))</f>
        <v/>
      </c>
      <c r="I2169" s="30"/>
      <c r="J2169" s="30"/>
      <c r="K2169" s="31" t="str">
        <f>IF(D2169="","",ROUND(((F2169*I2169*'Műszaki adattábla'!$C$7/'Műszaki adattábla'!$C$8)+(G2169*I2169)+(H2169*I2169))/12*'Műszaki adattábla'!T2160,0))</f>
        <v/>
      </c>
      <c r="L2169" s="32" t="str">
        <f t="shared" si="75"/>
        <v/>
      </c>
    </row>
    <row r="2170" spans="2:12" ht="14.4" thickBot="1" x14ac:dyDescent="0.3">
      <c r="B2170" s="28" t="str">
        <f t="shared" si="74"/>
        <v/>
      </c>
      <c r="C2170" s="167" t="str">
        <f>IF(D2170="","",VLOOKUP(D2170,'Műszaki adattábla'!F:G,2,0))</f>
        <v/>
      </c>
      <c r="D2170" s="168" t="str">
        <f>IF('Műszaki adattábla'!F2161="","",'Műszaki adattábla'!F2161)</f>
        <v/>
      </c>
      <c r="E2170" s="169" t="str">
        <f>IF(D2170="","",VLOOKUP(D2170,'Műszaki adattábla'!F:R,13,0))</f>
        <v/>
      </c>
      <c r="F2170" s="29" t="str">
        <f>IF(D2170="","",VLOOKUP(D2170,'Műszaki adattábla'!F:M,8,0))</f>
        <v/>
      </c>
      <c r="G2170" s="29" t="str">
        <f>IF(D2170="","",IF('Műszaki adattábla'!L2161="20-99",IF('Műszaki adattábla'!O2161="","Nem adott meg lekötött teljesítményt",VLOOKUP(D2170,'Műszaki adattábla'!F:O,10,0)),0))</f>
        <v/>
      </c>
      <c r="H2170" s="29" t="str">
        <f>IF(D2170="","",VLOOKUP(D2170,'Műszaki adattábla'!F:P,11,0))</f>
        <v/>
      </c>
      <c r="I2170" s="30"/>
      <c r="J2170" s="30"/>
      <c r="K2170" s="31" t="str">
        <f>IF(D2170="","",ROUND(((F2170*I2170*'Műszaki adattábla'!$C$7/'Műszaki adattábla'!$C$8)+(G2170*I2170)+(H2170*I2170))/12*'Műszaki adattábla'!T2161,0))</f>
        <v/>
      </c>
      <c r="L2170" s="32" t="str">
        <f t="shared" si="75"/>
        <v/>
      </c>
    </row>
    <row r="2171" spans="2:12" ht="14.4" thickBot="1" x14ac:dyDescent="0.3">
      <c r="B2171" s="28" t="str">
        <f t="shared" si="74"/>
        <v/>
      </c>
      <c r="C2171" s="167" t="str">
        <f>IF(D2171="","",VLOOKUP(D2171,'Műszaki adattábla'!F:G,2,0))</f>
        <v/>
      </c>
      <c r="D2171" s="168" t="str">
        <f>IF('Műszaki adattábla'!F2162="","",'Műszaki adattábla'!F2162)</f>
        <v/>
      </c>
      <c r="E2171" s="169" t="str">
        <f>IF(D2171="","",VLOOKUP(D2171,'Műszaki adattábla'!F:R,13,0))</f>
        <v/>
      </c>
      <c r="F2171" s="29" t="str">
        <f>IF(D2171="","",VLOOKUP(D2171,'Műszaki adattábla'!F:M,8,0))</f>
        <v/>
      </c>
      <c r="G2171" s="29" t="str">
        <f>IF(D2171="","",IF('Műszaki adattábla'!L2162="20-99",IF('Műszaki adattábla'!O2162="","Nem adott meg lekötött teljesítményt",VLOOKUP(D2171,'Műszaki adattábla'!F:O,10,0)),0))</f>
        <v/>
      </c>
      <c r="H2171" s="29" t="str">
        <f>IF(D2171="","",VLOOKUP(D2171,'Műszaki adattábla'!F:P,11,0))</f>
        <v/>
      </c>
      <c r="I2171" s="30"/>
      <c r="J2171" s="30"/>
      <c r="K2171" s="31" t="str">
        <f>IF(D2171="","",ROUND(((F2171*I2171*'Műszaki adattábla'!$C$7/'Műszaki adattábla'!$C$8)+(G2171*I2171)+(H2171*I2171))/12*'Műszaki adattábla'!T2162,0))</f>
        <v/>
      </c>
      <c r="L2171" s="32" t="str">
        <f t="shared" si="75"/>
        <v/>
      </c>
    </row>
    <row r="2172" spans="2:12" ht="14.4" thickBot="1" x14ac:dyDescent="0.3">
      <c r="B2172" s="28" t="str">
        <f t="shared" si="74"/>
        <v/>
      </c>
      <c r="C2172" s="167" t="str">
        <f>IF(D2172="","",VLOOKUP(D2172,'Műszaki adattábla'!F:G,2,0))</f>
        <v/>
      </c>
      <c r="D2172" s="168" t="str">
        <f>IF('Műszaki adattábla'!F2163="","",'Műszaki adattábla'!F2163)</f>
        <v/>
      </c>
      <c r="E2172" s="169" t="str">
        <f>IF(D2172="","",VLOOKUP(D2172,'Műszaki adattábla'!F:R,13,0))</f>
        <v/>
      </c>
      <c r="F2172" s="29" t="str">
        <f>IF(D2172="","",VLOOKUP(D2172,'Műszaki adattábla'!F:M,8,0))</f>
        <v/>
      </c>
      <c r="G2172" s="29" t="str">
        <f>IF(D2172="","",IF('Műszaki adattábla'!L2163="20-99",IF('Műszaki adattábla'!O2163="","Nem adott meg lekötött teljesítményt",VLOOKUP(D2172,'Műszaki adattábla'!F:O,10,0)),0))</f>
        <v/>
      </c>
      <c r="H2172" s="29" t="str">
        <f>IF(D2172="","",VLOOKUP(D2172,'Műszaki adattábla'!F:P,11,0))</f>
        <v/>
      </c>
      <c r="I2172" s="30"/>
      <c r="J2172" s="30"/>
      <c r="K2172" s="31" t="str">
        <f>IF(D2172="","",ROUND(((F2172*I2172*'Műszaki adattábla'!$C$7/'Műszaki adattábla'!$C$8)+(G2172*I2172)+(H2172*I2172))/12*'Műszaki adattábla'!T2163,0))</f>
        <v/>
      </c>
      <c r="L2172" s="32" t="str">
        <f t="shared" si="75"/>
        <v/>
      </c>
    </row>
    <row r="2173" spans="2:12" ht="14.4" thickBot="1" x14ac:dyDescent="0.3">
      <c r="B2173" s="28" t="str">
        <f t="shared" si="74"/>
        <v/>
      </c>
      <c r="C2173" s="167" t="str">
        <f>IF(D2173="","",VLOOKUP(D2173,'Műszaki adattábla'!F:G,2,0))</f>
        <v/>
      </c>
      <c r="D2173" s="168" t="str">
        <f>IF('Műszaki adattábla'!F2164="","",'Műszaki adattábla'!F2164)</f>
        <v/>
      </c>
      <c r="E2173" s="169" t="str">
        <f>IF(D2173="","",VLOOKUP(D2173,'Műszaki adattábla'!F:R,13,0))</f>
        <v/>
      </c>
      <c r="F2173" s="29" t="str">
        <f>IF(D2173="","",VLOOKUP(D2173,'Műszaki adattábla'!F:M,8,0))</f>
        <v/>
      </c>
      <c r="G2173" s="29" t="str">
        <f>IF(D2173="","",IF('Műszaki adattábla'!L2164="20-99",IF('Műszaki adattábla'!O2164="","Nem adott meg lekötött teljesítményt",VLOOKUP(D2173,'Műszaki adattábla'!F:O,10,0)),0))</f>
        <v/>
      </c>
      <c r="H2173" s="29" t="str">
        <f>IF(D2173="","",VLOOKUP(D2173,'Műszaki adattábla'!F:P,11,0))</f>
        <v/>
      </c>
      <c r="I2173" s="30"/>
      <c r="J2173" s="30"/>
      <c r="K2173" s="31" t="str">
        <f>IF(D2173="","",ROUND(((F2173*I2173*'Műszaki adattábla'!$C$7/'Műszaki adattábla'!$C$8)+(G2173*I2173)+(H2173*I2173))/12*'Műszaki adattábla'!T2164,0))</f>
        <v/>
      </c>
      <c r="L2173" s="32" t="str">
        <f t="shared" si="75"/>
        <v/>
      </c>
    </row>
    <row r="2174" spans="2:12" ht="14.4" thickBot="1" x14ac:dyDescent="0.3">
      <c r="B2174" s="28" t="str">
        <f t="shared" si="74"/>
        <v/>
      </c>
      <c r="C2174" s="167" t="str">
        <f>IF(D2174="","",VLOOKUP(D2174,'Műszaki adattábla'!F:G,2,0))</f>
        <v/>
      </c>
      <c r="D2174" s="168" t="str">
        <f>IF('Műszaki adattábla'!F2165="","",'Műszaki adattábla'!F2165)</f>
        <v/>
      </c>
      <c r="E2174" s="169" t="str">
        <f>IF(D2174="","",VLOOKUP(D2174,'Műszaki adattábla'!F:R,13,0))</f>
        <v/>
      </c>
      <c r="F2174" s="29" t="str">
        <f>IF(D2174="","",VLOOKUP(D2174,'Műszaki adattábla'!F:M,8,0))</f>
        <v/>
      </c>
      <c r="G2174" s="29" t="str">
        <f>IF(D2174="","",IF('Műszaki adattábla'!L2165="20-99",IF('Műszaki adattábla'!O2165="","Nem adott meg lekötött teljesítményt",VLOOKUP(D2174,'Műszaki adattábla'!F:O,10,0)),0))</f>
        <v/>
      </c>
      <c r="H2174" s="29" t="str">
        <f>IF(D2174="","",VLOOKUP(D2174,'Műszaki adattábla'!F:P,11,0))</f>
        <v/>
      </c>
      <c r="I2174" s="30"/>
      <c r="J2174" s="30"/>
      <c r="K2174" s="31" t="str">
        <f>IF(D2174="","",ROUND(((F2174*I2174*'Műszaki adattábla'!$C$7/'Műszaki adattábla'!$C$8)+(G2174*I2174)+(H2174*I2174))/12*'Műszaki adattábla'!T2165,0))</f>
        <v/>
      </c>
      <c r="L2174" s="32" t="str">
        <f t="shared" si="75"/>
        <v/>
      </c>
    </row>
    <row r="2175" spans="2:12" ht="14.4" thickBot="1" x14ac:dyDescent="0.3">
      <c r="B2175" s="28" t="str">
        <f t="shared" si="74"/>
        <v/>
      </c>
      <c r="C2175" s="167" t="str">
        <f>IF(D2175="","",VLOOKUP(D2175,'Műszaki adattábla'!F:G,2,0))</f>
        <v/>
      </c>
      <c r="D2175" s="168" t="str">
        <f>IF('Műszaki adattábla'!F2166="","",'Műszaki adattábla'!F2166)</f>
        <v/>
      </c>
      <c r="E2175" s="169" t="str">
        <f>IF(D2175="","",VLOOKUP(D2175,'Műszaki adattábla'!F:R,13,0))</f>
        <v/>
      </c>
      <c r="F2175" s="29" t="str">
        <f>IF(D2175="","",VLOOKUP(D2175,'Műszaki adattábla'!F:M,8,0))</f>
        <v/>
      </c>
      <c r="G2175" s="29" t="str">
        <f>IF(D2175="","",IF('Műszaki adattábla'!L2166="20-99",IF('Műszaki adattábla'!O2166="","Nem adott meg lekötött teljesítményt",VLOOKUP(D2175,'Műszaki adattábla'!F:O,10,0)),0))</f>
        <v/>
      </c>
      <c r="H2175" s="29" t="str">
        <f>IF(D2175="","",VLOOKUP(D2175,'Műszaki adattábla'!F:P,11,0))</f>
        <v/>
      </c>
      <c r="I2175" s="30"/>
      <c r="J2175" s="30"/>
      <c r="K2175" s="31" t="str">
        <f>IF(D2175="","",ROUND(((F2175*I2175*'Műszaki adattábla'!$C$7/'Műszaki adattábla'!$C$8)+(G2175*I2175)+(H2175*I2175))/12*'Műszaki adattábla'!T2166,0))</f>
        <v/>
      </c>
      <c r="L2175" s="32" t="str">
        <f t="shared" si="75"/>
        <v/>
      </c>
    </row>
    <row r="2176" spans="2:12" ht="14.4" thickBot="1" x14ac:dyDescent="0.3">
      <c r="B2176" s="28" t="str">
        <f t="shared" si="74"/>
        <v/>
      </c>
      <c r="C2176" s="167" t="str">
        <f>IF(D2176="","",VLOOKUP(D2176,'Műszaki adattábla'!F:G,2,0))</f>
        <v/>
      </c>
      <c r="D2176" s="168" t="str">
        <f>IF('Műszaki adattábla'!F2167="","",'Műszaki adattábla'!F2167)</f>
        <v/>
      </c>
      <c r="E2176" s="169" t="str">
        <f>IF(D2176="","",VLOOKUP(D2176,'Műszaki adattábla'!F:R,13,0))</f>
        <v/>
      </c>
      <c r="F2176" s="29" t="str">
        <f>IF(D2176="","",VLOOKUP(D2176,'Műszaki adattábla'!F:M,8,0))</f>
        <v/>
      </c>
      <c r="G2176" s="29" t="str">
        <f>IF(D2176="","",IF('Műszaki adattábla'!L2167="20-99",IF('Műszaki adattábla'!O2167="","Nem adott meg lekötött teljesítményt",VLOOKUP(D2176,'Műszaki adattábla'!F:O,10,0)),0))</f>
        <v/>
      </c>
      <c r="H2176" s="29" t="str">
        <f>IF(D2176="","",VLOOKUP(D2176,'Műszaki adattábla'!F:P,11,0))</f>
        <v/>
      </c>
      <c r="I2176" s="30"/>
      <c r="J2176" s="30"/>
      <c r="K2176" s="31" t="str">
        <f>IF(D2176="","",ROUND(((F2176*I2176*'Műszaki adattábla'!$C$7/'Műszaki adattábla'!$C$8)+(G2176*I2176)+(H2176*I2176))/12*'Műszaki adattábla'!T2167,0))</f>
        <v/>
      </c>
      <c r="L2176" s="32" t="str">
        <f t="shared" si="75"/>
        <v/>
      </c>
    </row>
    <row r="2177" spans="2:12" ht="14.4" thickBot="1" x14ac:dyDescent="0.3">
      <c r="B2177" s="28" t="str">
        <f t="shared" si="74"/>
        <v/>
      </c>
      <c r="C2177" s="167" t="str">
        <f>IF(D2177="","",VLOOKUP(D2177,'Műszaki adattábla'!F:G,2,0))</f>
        <v/>
      </c>
      <c r="D2177" s="168" t="str">
        <f>IF('Műszaki adattábla'!F2168="","",'Műszaki adattábla'!F2168)</f>
        <v/>
      </c>
      <c r="E2177" s="169" t="str">
        <f>IF(D2177="","",VLOOKUP(D2177,'Műszaki adattábla'!F:R,13,0))</f>
        <v/>
      </c>
      <c r="F2177" s="29" t="str">
        <f>IF(D2177="","",VLOOKUP(D2177,'Műszaki adattábla'!F:M,8,0))</f>
        <v/>
      </c>
      <c r="G2177" s="29" t="str">
        <f>IF(D2177="","",IF('Műszaki adattábla'!L2168="20-99",IF('Műszaki adattábla'!O2168="","Nem adott meg lekötött teljesítményt",VLOOKUP(D2177,'Műszaki adattábla'!F:O,10,0)),0))</f>
        <v/>
      </c>
      <c r="H2177" s="29" t="str">
        <f>IF(D2177="","",VLOOKUP(D2177,'Műszaki adattábla'!F:P,11,0))</f>
        <v/>
      </c>
      <c r="I2177" s="30"/>
      <c r="J2177" s="30"/>
      <c r="K2177" s="31" t="str">
        <f>IF(D2177="","",ROUND(((F2177*I2177*'Műszaki adattábla'!$C$7/'Műszaki adattábla'!$C$8)+(G2177*I2177)+(H2177*I2177))/12*'Műszaki adattábla'!T2168,0))</f>
        <v/>
      </c>
      <c r="L2177" s="32" t="str">
        <f t="shared" si="75"/>
        <v/>
      </c>
    </row>
    <row r="2178" spans="2:12" ht="14.4" thickBot="1" x14ac:dyDescent="0.3">
      <c r="B2178" s="28" t="str">
        <f t="shared" si="74"/>
        <v/>
      </c>
      <c r="C2178" s="167" t="str">
        <f>IF(D2178="","",VLOOKUP(D2178,'Műszaki adattábla'!F:G,2,0))</f>
        <v/>
      </c>
      <c r="D2178" s="168" t="str">
        <f>IF('Műszaki adattábla'!F2169="","",'Műszaki adattábla'!F2169)</f>
        <v/>
      </c>
      <c r="E2178" s="169" t="str">
        <f>IF(D2178="","",VLOOKUP(D2178,'Műszaki adattábla'!F:R,13,0))</f>
        <v/>
      </c>
      <c r="F2178" s="29" t="str">
        <f>IF(D2178="","",VLOOKUP(D2178,'Műszaki adattábla'!F:M,8,0))</f>
        <v/>
      </c>
      <c r="G2178" s="29" t="str">
        <f>IF(D2178="","",IF('Műszaki adattábla'!L2169="20-99",IF('Műszaki adattábla'!O2169="","Nem adott meg lekötött teljesítményt",VLOOKUP(D2178,'Műszaki adattábla'!F:O,10,0)),0))</f>
        <v/>
      </c>
      <c r="H2178" s="29" t="str">
        <f>IF(D2178="","",VLOOKUP(D2178,'Műszaki adattábla'!F:P,11,0))</f>
        <v/>
      </c>
      <c r="I2178" s="30"/>
      <c r="J2178" s="30"/>
      <c r="K2178" s="31" t="str">
        <f>IF(D2178="","",ROUND(((F2178*I2178*'Műszaki adattábla'!$C$7/'Műszaki adattábla'!$C$8)+(G2178*I2178)+(H2178*I2178))/12*'Műszaki adattábla'!T2169,0))</f>
        <v/>
      </c>
      <c r="L2178" s="32" t="str">
        <f t="shared" si="75"/>
        <v/>
      </c>
    </row>
    <row r="2179" spans="2:12" ht="14.4" thickBot="1" x14ac:dyDescent="0.3">
      <c r="B2179" s="28" t="str">
        <f t="shared" si="74"/>
        <v/>
      </c>
      <c r="C2179" s="167" t="str">
        <f>IF(D2179="","",VLOOKUP(D2179,'Műszaki adattábla'!F:G,2,0))</f>
        <v/>
      </c>
      <c r="D2179" s="168" t="str">
        <f>IF('Műszaki adattábla'!F2170="","",'Műszaki adattábla'!F2170)</f>
        <v/>
      </c>
      <c r="E2179" s="169" t="str">
        <f>IF(D2179="","",VLOOKUP(D2179,'Műszaki adattábla'!F:R,13,0))</f>
        <v/>
      </c>
      <c r="F2179" s="29" t="str">
        <f>IF(D2179="","",VLOOKUP(D2179,'Műszaki adattábla'!F:M,8,0))</f>
        <v/>
      </c>
      <c r="G2179" s="29" t="str">
        <f>IF(D2179="","",IF('Műszaki adattábla'!L2170="20-99",IF('Műszaki adattábla'!O2170="","Nem adott meg lekötött teljesítményt",VLOOKUP(D2179,'Műszaki adattábla'!F:O,10,0)),0))</f>
        <v/>
      </c>
      <c r="H2179" s="29" t="str">
        <f>IF(D2179="","",VLOOKUP(D2179,'Műszaki adattábla'!F:P,11,0))</f>
        <v/>
      </c>
      <c r="I2179" s="30"/>
      <c r="J2179" s="30"/>
      <c r="K2179" s="31" t="str">
        <f>IF(D2179="","",ROUND(((F2179*I2179*'Műszaki adattábla'!$C$7/'Műszaki adattábla'!$C$8)+(G2179*I2179)+(H2179*I2179))/12*'Műszaki adattábla'!T2170,0))</f>
        <v/>
      </c>
      <c r="L2179" s="32" t="str">
        <f t="shared" si="75"/>
        <v/>
      </c>
    </row>
    <row r="2180" spans="2:12" ht="14.4" thickBot="1" x14ac:dyDescent="0.3">
      <c r="B2180" s="28" t="str">
        <f t="shared" si="74"/>
        <v/>
      </c>
      <c r="C2180" s="167" t="str">
        <f>IF(D2180="","",VLOOKUP(D2180,'Műszaki adattábla'!F:G,2,0))</f>
        <v/>
      </c>
      <c r="D2180" s="168" t="str">
        <f>IF('Műszaki adattábla'!F2171="","",'Műszaki adattábla'!F2171)</f>
        <v/>
      </c>
      <c r="E2180" s="169" t="str">
        <f>IF(D2180="","",VLOOKUP(D2180,'Műszaki adattábla'!F:R,13,0))</f>
        <v/>
      </c>
      <c r="F2180" s="29" t="str">
        <f>IF(D2180="","",VLOOKUP(D2180,'Műszaki adattábla'!F:M,8,0))</f>
        <v/>
      </c>
      <c r="G2180" s="29" t="str">
        <f>IF(D2180="","",IF('Műszaki adattábla'!L2171="20-99",IF('Műszaki adattábla'!O2171="","Nem adott meg lekötött teljesítményt",VLOOKUP(D2180,'Műszaki adattábla'!F:O,10,0)),0))</f>
        <v/>
      </c>
      <c r="H2180" s="29" t="str">
        <f>IF(D2180="","",VLOOKUP(D2180,'Műszaki adattábla'!F:P,11,0))</f>
        <v/>
      </c>
      <c r="I2180" s="30"/>
      <c r="J2180" s="30"/>
      <c r="K2180" s="31" t="str">
        <f>IF(D2180="","",ROUND(((F2180*I2180*'Műszaki adattábla'!$C$7/'Műszaki adattábla'!$C$8)+(G2180*I2180)+(H2180*I2180))/12*'Műszaki adattábla'!T2171,0))</f>
        <v/>
      </c>
      <c r="L2180" s="32" t="str">
        <f t="shared" si="75"/>
        <v/>
      </c>
    </row>
    <row r="2181" spans="2:12" ht="14.4" thickBot="1" x14ac:dyDescent="0.3">
      <c r="B2181" s="28" t="str">
        <f t="shared" si="74"/>
        <v/>
      </c>
      <c r="C2181" s="167" t="str">
        <f>IF(D2181="","",VLOOKUP(D2181,'Műszaki adattábla'!F:G,2,0))</f>
        <v/>
      </c>
      <c r="D2181" s="168" t="str">
        <f>IF('Műszaki adattábla'!F2172="","",'Műszaki adattábla'!F2172)</f>
        <v/>
      </c>
      <c r="E2181" s="169" t="str">
        <f>IF(D2181="","",VLOOKUP(D2181,'Műszaki adattábla'!F:R,13,0))</f>
        <v/>
      </c>
      <c r="F2181" s="29" t="str">
        <f>IF(D2181="","",VLOOKUP(D2181,'Műszaki adattábla'!F:M,8,0))</f>
        <v/>
      </c>
      <c r="G2181" s="29" t="str">
        <f>IF(D2181="","",IF('Műszaki adattábla'!L2172="20-99",IF('Műszaki adattábla'!O2172="","Nem adott meg lekötött teljesítményt",VLOOKUP(D2181,'Műszaki adattábla'!F:O,10,0)),0))</f>
        <v/>
      </c>
      <c r="H2181" s="29" t="str">
        <f>IF(D2181="","",VLOOKUP(D2181,'Műszaki adattábla'!F:P,11,0))</f>
        <v/>
      </c>
      <c r="I2181" s="30"/>
      <c r="J2181" s="30"/>
      <c r="K2181" s="31" t="str">
        <f>IF(D2181="","",ROUND(((F2181*I2181*'Műszaki adattábla'!$C$7/'Műszaki adattábla'!$C$8)+(G2181*I2181)+(H2181*I2181))/12*'Műszaki adattábla'!T2172,0))</f>
        <v/>
      </c>
      <c r="L2181" s="32" t="str">
        <f t="shared" si="75"/>
        <v/>
      </c>
    </row>
    <row r="2182" spans="2:12" ht="14.4" thickBot="1" x14ac:dyDescent="0.3">
      <c r="B2182" s="28" t="str">
        <f t="shared" si="74"/>
        <v/>
      </c>
      <c r="C2182" s="167" t="str">
        <f>IF(D2182="","",VLOOKUP(D2182,'Műszaki adattábla'!F:G,2,0))</f>
        <v/>
      </c>
      <c r="D2182" s="168" t="str">
        <f>IF('Műszaki adattábla'!F2173="","",'Műszaki adattábla'!F2173)</f>
        <v/>
      </c>
      <c r="E2182" s="169" t="str">
        <f>IF(D2182="","",VLOOKUP(D2182,'Műszaki adattábla'!F:R,13,0))</f>
        <v/>
      </c>
      <c r="F2182" s="29" t="str">
        <f>IF(D2182="","",VLOOKUP(D2182,'Műszaki adattábla'!F:M,8,0))</f>
        <v/>
      </c>
      <c r="G2182" s="29" t="str">
        <f>IF(D2182="","",IF('Műszaki adattábla'!L2173="20-99",IF('Műszaki adattábla'!O2173="","Nem adott meg lekötött teljesítményt",VLOOKUP(D2182,'Műszaki adattábla'!F:O,10,0)),0))</f>
        <v/>
      </c>
      <c r="H2182" s="29" t="str">
        <f>IF(D2182="","",VLOOKUP(D2182,'Műszaki adattábla'!F:P,11,0))</f>
        <v/>
      </c>
      <c r="I2182" s="30"/>
      <c r="J2182" s="30"/>
      <c r="K2182" s="31" t="str">
        <f>IF(D2182="","",ROUND(((F2182*I2182*'Műszaki adattábla'!$C$7/'Műszaki adattábla'!$C$8)+(G2182*I2182)+(H2182*I2182))/12*'Műszaki adattábla'!T2173,0))</f>
        <v/>
      </c>
      <c r="L2182" s="32" t="str">
        <f t="shared" si="75"/>
        <v/>
      </c>
    </row>
    <row r="2183" spans="2:12" ht="14.4" thickBot="1" x14ac:dyDescent="0.3">
      <c r="B2183" s="28" t="str">
        <f t="shared" si="74"/>
        <v/>
      </c>
      <c r="C2183" s="167" t="str">
        <f>IF(D2183="","",VLOOKUP(D2183,'Műszaki adattábla'!F:G,2,0))</f>
        <v/>
      </c>
      <c r="D2183" s="168" t="str">
        <f>IF('Műszaki adattábla'!F2174="","",'Műszaki adattábla'!F2174)</f>
        <v/>
      </c>
      <c r="E2183" s="169" t="str">
        <f>IF(D2183="","",VLOOKUP(D2183,'Műszaki adattábla'!F:R,13,0))</f>
        <v/>
      </c>
      <c r="F2183" s="29" t="str">
        <f>IF(D2183="","",VLOOKUP(D2183,'Műszaki adattábla'!F:M,8,0))</f>
        <v/>
      </c>
      <c r="G2183" s="29" t="str">
        <f>IF(D2183="","",IF('Műszaki adattábla'!L2174="20-99",IF('Műszaki adattábla'!O2174="","Nem adott meg lekötött teljesítményt",VLOOKUP(D2183,'Műszaki adattábla'!F:O,10,0)),0))</f>
        <v/>
      </c>
      <c r="H2183" s="29" t="str">
        <f>IF(D2183="","",VLOOKUP(D2183,'Műszaki adattábla'!F:P,11,0))</f>
        <v/>
      </c>
      <c r="I2183" s="30"/>
      <c r="J2183" s="30"/>
      <c r="K2183" s="31" t="str">
        <f>IF(D2183="","",ROUND(((F2183*I2183*'Műszaki adattábla'!$C$7/'Műszaki adattábla'!$C$8)+(G2183*I2183)+(H2183*I2183))/12*'Műszaki adattábla'!T2174,0))</f>
        <v/>
      </c>
      <c r="L2183" s="32" t="str">
        <f t="shared" si="75"/>
        <v/>
      </c>
    </row>
    <row r="2184" spans="2:12" ht="14.4" thickBot="1" x14ac:dyDescent="0.3">
      <c r="B2184" s="28" t="str">
        <f t="shared" si="74"/>
        <v/>
      </c>
      <c r="C2184" s="167" t="str">
        <f>IF(D2184="","",VLOOKUP(D2184,'Műszaki adattábla'!F:G,2,0))</f>
        <v/>
      </c>
      <c r="D2184" s="168" t="str">
        <f>IF('Műszaki adattábla'!F2175="","",'Műszaki adattábla'!F2175)</f>
        <v/>
      </c>
      <c r="E2184" s="169" t="str">
        <f>IF(D2184="","",VLOOKUP(D2184,'Műszaki adattábla'!F:R,13,0))</f>
        <v/>
      </c>
      <c r="F2184" s="29" t="str">
        <f>IF(D2184="","",VLOOKUP(D2184,'Műszaki adattábla'!F:M,8,0))</f>
        <v/>
      </c>
      <c r="G2184" s="29" t="str">
        <f>IF(D2184="","",IF('Műszaki adattábla'!L2175="20-99",IF('Műszaki adattábla'!O2175="","Nem adott meg lekötött teljesítményt",VLOOKUP(D2184,'Műszaki adattábla'!F:O,10,0)),0))</f>
        <v/>
      </c>
      <c r="H2184" s="29" t="str">
        <f>IF(D2184="","",VLOOKUP(D2184,'Műszaki adattábla'!F:P,11,0))</f>
        <v/>
      </c>
      <c r="I2184" s="30"/>
      <c r="J2184" s="30"/>
      <c r="K2184" s="31" t="str">
        <f>IF(D2184="","",ROUND(((F2184*I2184*'Műszaki adattábla'!$C$7/'Műszaki adattábla'!$C$8)+(G2184*I2184)+(H2184*I2184))/12*'Műszaki adattábla'!T2175,0))</f>
        <v/>
      </c>
      <c r="L2184" s="32" t="str">
        <f t="shared" si="75"/>
        <v/>
      </c>
    </row>
    <row r="2185" spans="2:12" ht="14.4" thickBot="1" x14ac:dyDescent="0.3">
      <c r="B2185" s="28" t="str">
        <f t="shared" si="74"/>
        <v/>
      </c>
      <c r="C2185" s="167" t="str">
        <f>IF(D2185="","",VLOOKUP(D2185,'Műszaki adattábla'!F:G,2,0))</f>
        <v/>
      </c>
      <c r="D2185" s="168" t="str">
        <f>IF('Műszaki adattábla'!F2176="","",'Műszaki adattábla'!F2176)</f>
        <v/>
      </c>
      <c r="E2185" s="169" t="str">
        <f>IF(D2185="","",VLOOKUP(D2185,'Műszaki adattábla'!F:R,13,0))</f>
        <v/>
      </c>
      <c r="F2185" s="29" t="str">
        <f>IF(D2185="","",VLOOKUP(D2185,'Műszaki adattábla'!F:M,8,0))</f>
        <v/>
      </c>
      <c r="G2185" s="29" t="str">
        <f>IF(D2185="","",IF('Műszaki adattábla'!L2176="20-99",IF('Műszaki adattábla'!O2176="","Nem adott meg lekötött teljesítményt",VLOOKUP(D2185,'Műszaki adattábla'!F:O,10,0)),0))</f>
        <v/>
      </c>
      <c r="H2185" s="29" t="str">
        <f>IF(D2185="","",VLOOKUP(D2185,'Műszaki adattábla'!F:P,11,0))</f>
        <v/>
      </c>
      <c r="I2185" s="30"/>
      <c r="J2185" s="30"/>
      <c r="K2185" s="31" t="str">
        <f>IF(D2185="","",ROUND(((F2185*I2185*'Műszaki adattábla'!$C$7/'Műszaki adattábla'!$C$8)+(G2185*I2185)+(H2185*I2185))/12*'Műszaki adattábla'!T2176,0))</f>
        <v/>
      </c>
      <c r="L2185" s="32" t="str">
        <f t="shared" si="75"/>
        <v/>
      </c>
    </row>
    <row r="2186" spans="2:12" ht="14.4" thickBot="1" x14ac:dyDescent="0.3">
      <c r="B2186" s="28" t="str">
        <f t="shared" si="74"/>
        <v/>
      </c>
      <c r="C2186" s="167" t="str">
        <f>IF(D2186="","",VLOOKUP(D2186,'Műszaki adattábla'!F:G,2,0))</f>
        <v/>
      </c>
      <c r="D2186" s="168" t="str">
        <f>IF('Műszaki adattábla'!F2177="","",'Műszaki adattábla'!F2177)</f>
        <v/>
      </c>
      <c r="E2186" s="169" t="str">
        <f>IF(D2186="","",VLOOKUP(D2186,'Műszaki adattábla'!F:R,13,0))</f>
        <v/>
      </c>
      <c r="F2186" s="29" t="str">
        <f>IF(D2186="","",VLOOKUP(D2186,'Műszaki adattábla'!F:M,8,0))</f>
        <v/>
      </c>
      <c r="G2186" s="29" t="str">
        <f>IF(D2186="","",IF('Műszaki adattábla'!L2177="20-99",IF('Műszaki adattábla'!O2177="","Nem adott meg lekötött teljesítményt",VLOOKUP(D2186,'Műszaki adattábla'!F:O,10,0)),0))</f>
        <v/>
      </c>
      <c r="H2186" s="29" t="str">
        <f>IF(D2186="","",VLOOKUP(D2186,'Műszaki adattábla'!F:P,11,0))</f>
        <v/>
      </c>
      <c r="I2186" s="30"/>
      <c r="J2186" s="30"/>
      <c r="K2186" s="31" t="str">
        <f>IF(D2186="","",ROUND(((F2186*I2186*'Műszaki adattábla'!$C$7/'Műszaki adattábla'!$C$8)+(G2186*I2186)+(H2186*I2186))/12*'Műszaki adattábla'!T2177,0))</f>
        <v/>
      </c>
      <c r="L2186" s="32" t="str">
        <f t="shared" si="75"/>
        <v/>
      </c>
    </row>
    <row r="2187" spans="2:12" ht="14.4" thickBot="1" x14ac:dyDescent="0.3">
      <c r="B2187" s="28" t="str">
        <f t="shared" si="74"/>
        <v/>
      </c>
      <c r="C2187" s="167" t="str">
        <f>IF(D2187="","",VLOOKUP(D2187,'Műszaki adattábla'!F:G,2,0))</f>
        <v/>
      </c>
      <c r="D2187" s="168" t="str">
        <f>IF('Műszaki adattábla'!F2178="","",'Műszaki adattábla'!F2178)</f>
        <v/>
      </c>
      <c r="E2187" s="169" t="str">
        <f>IF(D2187="","",VLOOKUP(D2187,'Műszaki adattábla'!F:R,13,0))</f>
        <v/>
      </c>
      <c r="F2187" s="29" t="str">
        <f>IF(D2187="","",VLOOKUP(D2187,'Műszaki adattábla'!F:M,8,0))</f>
        <v/>
      </c>
      <c r="G2187" s="29" t="str">
        <f>IF(D2187="","",IF('Műszaki adattábla'!L2178="20-99",IF('Műszaki adattábla'!O2178="","Nem adott meg lekötött teljesítményt",VLOOKUP(D2187,'Műszaki adattábla'!F:O,10,0)),0))</f>
        <v/>
      </c>
      <c r="H2187" s="29" t="str">
        <f>IF(D2187="","",VLOOKUP(D2187,'Műszaki adattábla'!F:P,11,0))</f>
        <v/>
      </c>
      <c r="I2187" s="30"/>
      <c r="J2187" s="30"/>
      <c r="K2187" s="31" t="str">
        <f>IF(D2187="","",ROUND(((F2187*I2187*'Műszaki adattábla'!$C$7/'Műszaki adattábla'!$C$8)+(G2187*I2187)+(H2187*I2187))/12*'Műszaki adattábla'!T2178,0))</f>
        <v/>
      </c>
      <c r="L2187" s="32" t="str">
        <f t="shared" si="75"/>
        <v/>
      </c>
    </row>
    <row r="2188" spans="2:12" ht="14.4" thickBot="1" x14ac:dyDescent="0.3">
      <c r="B2188" s="28" t="str">
        <f t="shared" si="74"/>
        <v/>
      </c>
      <c r="C2188" s="167" t="str">
        <f>IF(D2188="","",VLOOKUP(D2188,'Műszaki adattábla'!F:G,2,0))</f>
        <v/>
      </c>
      <c r="D2188" s="168" t="str">
        <f>IF('Műszaki adattábla'!F2179="","",'Műszaki adattábla'!F2179)</f>
        <v/>
      </c>
      <c r="E2188" s="169" t="str">
        <f>IF(D2188="","",VLOOKUP(D2188,'Műszaki adattábla'!F:R,13,0))</f>
        <v/>
      </c>
      <c r="F2188" s="29" t="str">
        <f>IF(D2188="","",VLOOKUP(D2188,'Műszaki adattábla'!F:M,8,0))</f>
        <v/>
      </c>
      <c r="G2188" s="29" t="str">
        <f>IF(D2188="","",IF('Műszaki adattábla'!L2179="20-99",IF('Műszaki adattábla'!O2179="","Nem adott meg lekötött teljesítményt",VLOOKUP(D2188,'Műszaki adattábla'!F:O,10,0)),0))</f>
        <v/>
      </c>
      <c r="H2188" s="29" t="str">
        <f>IF(D2188="","",VLOOKUP(D2188,'Műszaki adattábla'!F:P,11,0))</f>
        <v/>
      </c>
      <c r="I2188" s="30"/>
      <c r="J2188" s="30"/>
      <c r="K2188" s="31" t="str">
        <f>IF(D2188="","",ROUND(((F2188*I2188*'Műszaki adattábla'!$C$7/'Műszaki adattábla'!$C$8)+(G2188*I2188)+(H2188*I2188))/12*'Műszaki adattábla'!T2179,0))</f>
        <v/>
      </c>
      <c r="L2188" s="32" t="str">
        <f t="shared" si="75"/>
        <v/>
      </c>
    </row>
    <row r="2189" spans="2:12" ht="14.4" thickBot="1" x14ac:dyDescent="0.3">
      <c r="B2189" s="28" t="str">
        <f t="shared" si="74"/>
        <v/>
      </c>
      <c r="C2189" s="167" t="str">
        <f>IF(D2189="","",VLOOKUP(D2189,'Műszaki adattábla'!F:G,2,0))</f>
        <v/>
      </c>
      <c r="D2189" s="168" t="str">
        <f>IF('Műszaki adattábla'!F2180="","",'Műszaki adattábla'!F2180)</f>
        <v/>
      </c>
      <c r="E2189" s="169" t="str">
        <f>IF(D2189="","",VLOOKUP(D2189,'Műszaki adattábla'!F:R,13,0))</f>
        <v/>
      </c>
      <c r="F2189" s="29" t="str">
        <f>IF(D2189="","",VLOOKUP(D2189,'Műszaki adattábla'!F:M,8,0))</f>
        <v/>
      </c>
      <c r="G2189" s="29" t="str">
        <f>IF(D2189="","",IF('Műszaki adattábla'!L2180="20-99",IF('Műszaki adattábla'!O2180="","Nem adott meg lekötött teljesítményt",VLOOKUP(D2189,'Műszaki adattábla'!F:O,10,0)),0))</f>
        <v/>
      </c>
      <c r="H2189" s="29" t="str">
        <f>IF(D2189="","",VLOOKUP(D2189,'Műszaki adattábla'!F:P,11,0))</f>
        <v/>
      </c>
      <c r="I2189" s="30"/>
      <c r="J2189" s="30"/>
      <c r="K2189" s="31" t="str">
        <f>IF(D2189="","",ROUND(((F2189*I2189*'Műszaki adattábla'!$C$7/'Műszaki adattábla'!$C$8)+(G2189*I2189)+(H2189*I2189))/12*'Műszaki adattábla'!T2180,0))</f>
        <v/>
      </c>
      <c r="L2189" s="32" t="str">
        <f t="shared" si="75"/>
        <v/>
      </c>
    </row>
    <row r="2190" spans="2:12" ht="14.4" thickBot="1" x14ac:dyDescent="0.3">
      <c r="B2190" s="28" t="str">
        <f t="shared" si="74"/>
        <v/>
      </c>
      <c r="C2190" s="167" t="str">
        <f>IF(D2190="","",VLOOKUP(D2190,'Műszaki adattábla'!F:G,2,0))</f>
        <v/>
      </c>
      <c r="D2190" s="168" t="str">
        <f>IF('Műszaki adattábla'!F2181="","",'Műszaki adattábla'!F2181)</f>
        <v/>
      </c>
      <c r="E2190" s="169" t="str">
        <f>IF(D2190="","",VLOOKUP(D2190,'Műszaki adattábla'!F:R,13,0))</f>
        <v/>
      </c>
      <c r="F2190" s="29" t="str">
        <f>IF(D2190="","",VLOOKUP(D2190,'Műszaki adattábla'!F:M,8,0))</f>
        <v/>
      </c>
      <c r="G2190" s="29" t="str">
        <f>IF(D2190="","",IF('Műszaki adattábla'!L2181="20-99",IF('Műszaki adattábla'!O2181="","Nem adott meg lekötött teljesítményt",VLOOKUP(D2190,'Műszaki adattábla'!F:O,10,0)),0))</f>
        <v/>
      </c>
      <c r="H2190" s="29" t="str">
        <f>IF(D2190="","",VLOOKUP(D2190,'Műszaki adattábla'!F:P,11,0))</f>
        <v/>
      </c>
      <c r="I2190" s="30"/>
      <c r="J2190" s="30"/>
      <c r="K2190" s="31" t="str">
        <f>IF(D2190="","",ROUND(((F2190*I2190*'Műszaki adattábla'!$C$7/'Műszaki adattábla'!$C$8)+(G2190*I2190)+(H2190*I2190))/12*'Műszaki adattábla'!T2181,0))</f>
        <v/>
      </c>
      <c r="L2190" s="32" t="str">
        <f t="shared" si="75"/>
        <v/>
      </c>
    </row>
    <row r="2191" spans="2:12" ht="14.4" thickBot="1" x14ac:dyDescent="0.3">
      <c r="B2191" s="28" t="str">
        <f t="shared" si="74"/>
        <v/>
      </c>
      <c r="C2191" s="167" t="str">
        <f>IF(D2191="","",VLOOKUP(D2191,'Műszaki adattábla'!F:G,2,0))</f>
        <v/>
      </c>
      <c r="D2191" s="168" t="str">
        <f>IF('Műszaki adattábla'!F2182="","",'Műszaki adattábla'!F2182)</f>
        <v/>
      </c>
      <c r="E2191" s="169" t="str">
        <f>IF(D2191="","",VLOOKUP(D2191,'Műszaki adattábla'!F:R,13,0))</f>
        <v/>
      </c>
      <c r="F2191" s="29" t="str">
        <f>IF(D2191="","",VLOOKUP(D2191,'Műszaki adattábla'!F:M,8,0))</f>
        <v/>
      </c>
      <c r="G2191" s="29" t="str">
        <f>IF(D2191="","",IF('Műszaki adattábla'!L2182="20-99",IF('Műszaki adattábla'!O2182="","Nem adott meg lekötött teljesítményt",VLOOKUP(D2191,'Műszaki adattábla'!F:O,10,0)),0))</f>
        <v/>
      </c>
      <c r="H2191" s="29" t="str">
        <f>IF(D2191="","",VLOOKUP(D2191,'Műszaki adattábla'!F:P,11,0))</f>
        <v/>
      </c>
      <c r="I2191" s="30"/>
      <c r="J2191" s="30"/>
      <c r="K2191" s="31" t="str">
        <f>IF(D2191="","",ROUND(((F2191*I2191*'Műszaki adattábla'!$C$7/'Műszaki adattábla'!$C$8)+(G2191*I2191)+(H2191*I2191))/12*'Műszaki adattábla'!T2182,0))</f>
        <v/>
      </c>
      <c r="L2191" s="32" t="str">
        <f t="shared" si="75"/>
        <v/>
      </c>
    </row>
    <row r="2192" spans="2:12" ht="14.4" thickBot="1" x14ac:dyDescent="0.3">
      <c r="B2192" s="28" t="str">
        <f t="shared" si="74"/>
        <v/>
      </c>
      <c r="C2192" s="167" t="str">
        <f>IF(D2192="","",VLOOKUP(D2192,'Műszaki adattábla'!F:G,2,0))</f>
        <v/>
      </c>
      <c r="D2192" s="168" t="str">
        <f>IF('Műszaki adattábla'!F2183="","",'Műszaki adattábla'!F2183)</f>
        <v/>
      </c>
      <c r="E2192" s="169" t="str">
        <f>IF(D2192="","",VLOOKUP(D2192,'Műszaki adattábla'!F:R,13,0))</f>
        <v/>
      </c>
      <c r="F2192" s="29" t="str">
        <f>IF(D2192="","",VLOOKUP(D2192,'Műszaki adattábla'!F:M,8,0))</f>
        <v/>
      </c>
      <c r="G2192" s="29" t="str">
        <f>IF(D2192="","",IF('Műszaki adattábla'!L2183="20-99",IF('Műszaki adattábla'!O2183="","Nem adott meg lekötött teljesítményt",VLOOKUP(D2192,'Műszaki adattábla'!F:O,10,0)),0))</f>
        <v/>
      </c>
      <c r="H2192" s="29" t="str">
        <f>IF(D2192="","",VLOOKUP(D2192,'Műszaki adattábla'!F:P,11,0))</f>
        <v/>
      </c>
      <c r="I2192" s="30"/>
      <c r="J2192" s="30"/>
      <c r="K2192" s="31" t="str">
        <f>IF(D2192="","",ROUND(((F2192*I2192*'Műszaki adattábla'!$C$7/'Műszaki adattábla'!$C$8)+(G2192*I2192)+(H2192*I2192))/12*'Műszaki adattábla'!T2183,0))</f>
        <v/>
      </c>
      <c r="L2192" s="32" t="str">
        <f t="shared" si="75"/>
        <v/>
      </c>
    </row>
    <row r="2193" spans="2:12" ht="14.4" thickBot="1" x14ac:dyDescent="0.3">
      <c r="B2193" s="28" t="str">
        <f t="shared" si="74"/>
        <v/>
      </c>
      <c r="C2193" s="167" t="str">
        <f>IF(D2193="","",VLOOKUP(D2193,'Műszaki adattábla'!F:G,2,0))</f>
        <v/>
      </c>
      <c r="D2193" s="168" t="str">
        <f>IF('Műszaki adattábla'!F2184="","",'Műszaki adattábla'!F2184)</f>
        <v/>
      </c>
      <c r="E2193" s="169" t="str">
        <f>IF(D2193="","",VLOOKUP(D2193,'Műszaki adattábla'!F:R,13,0))</f>
        <v/>
      </c>
      <c r="F2193" s="29" t="str">
        <f>IF(D2193="","",VLOOKUP(D2193,'Műszaki adattábla'!F:M,8,0))</f>
        <v/>
      </c>
      <c r="G2193" s="29" t="str">
        <f>IF(D2193="","",IF('Műszaki adattábla'!L2184="20-99",IF('Műszaki adattábla'!O2184="","Nem adott meg lekötött teljesítményt",VLOOKUP(D2193,'Műszaki adattábla'!F:O,10,0)),0))</f>
        <v/>
      </c>
      <c r="H2193" s="29" t="str">
        <f>IF(D2193="","",VLOOKUP(D2193,'Műszaki adattábla'!F:P,11,0))</f>
        <v/>
      </c>
      <c r="I2193" s="30"/>
      <c r="J2193" s="30"/>
      <c r="K2193" s="31" t="str">
        <f>IF(D2193="","",ROUND(((F2193*I2193*'Műszaki adattábla'!$C$7/'Műszaki adattábla'!$C$8)+(G2193*I2193)+(H2193*I2193))/12*'Műszaki adattábla'!T2184,0))</f>
        <v/>
      </c>
      <c r="L2193" s="32" t="str">
        <f t="shared" si="75"/>
        <v/>
      </c>
    </row>
    <row r="2194" spans="2:12" ht="14.4" thickBot="1" x14ac:dyDescent="0.3">
      <c r="B2194" s="28" t="str">
        <f t="shared" si="74"/>
        <v/>
      </c>
      <c r="C2194" s="167" t="str">
        <f>IF(D2194="","",VLOOKUP(D2194,'Műszaki adattábla'!F:G,2,0))</f>
        <v/>
      </c>
      <c r="D2194" s="168" t="str">
        <f>IF('Műszaki adattábla'!F2185="","",'Műszaki adattábla'!F2185)</f>
        <v/>
      </c>
      <c r="E2194" s="169" t="str">
        <f>IF(D2194="","",VLOOKUP(D2194,'Műszaki adattábla'!F:R,13,0))</f>
        <v/>
      </c>
      <c r="F2194" s="29" t="str">
        <f>IF(D2194="","",VLOOKUP(D2194,'Műszaki adattábla'!F:M,8,0))</f>
        <v/>
      </c>
      <c r="G2194" s="29" t="str">
        <f>IF(D2194="","",IF('Műszaki adattábla'!L2185="20-99",IF('Műszaki adattábla'!O2185="","Nem adott meg lekötött teljesítményt",VLOOKUP(D2194,'Műszaki adattábla'!F:O,10,0)),0))</f>
        <v/>
      </c>
      <c r="H2194" s="29" t="str">
        <f>IF(D2194="","",VLOOKUP(D2194,'Műszaki adattábla'!F:P,11,0))</f>
        <v/>
      </c>
      <c r="I2194" s="30"/>
      <c r="J2194" s="30"/>
      <c r="K2194" s="31" t="str">
        <f>IF(D2194="","",ROUND(((F2194*I2194*'Műszaki adattábla'!$C$7/'Műszaki adattábla'!$C$8)+(G2194*I2194)+(H2194*I2194))/12*'Műszaki adattábla'!T2185,0))</f>
        <v/>
      </c>
      <c r="L2194" s="32" t="str">
        <f t="shared" si="75"/>
        <v/>
      </c>
    </row>
    <row r="2195" spans="2:12" ht="14.4" thickBot="1" x14ac:dyDescent="0.3">
      <c r="B2195" s="28" t="str">
        <f t="shared" si="74"/>
        <v/>
      </c>
      <c r="C2195" s="167" t="str">
        <f>IF(D2195="","",VLOOKUP(D2195,'Műszaki adattábla'!F:G,2,0))</f>
        <v/>
      </c>
      <c r="D2195" s="168" t="str">
        <f>IF('Műszaki adattábla'!F2186="","",'Műszaki adattábla'!F2186)</f>
        <v/>
      </c>
      <c r="E2195" s="169" t="str">
        <f>IF(D2195="","",VLOOKUP(D2195,'Műszaki adattábla'!F:R,13,0))</f>
        <v/>
      </c>
      <c r="F2195" s="29" t="str">
        <f>IF(D2195="","",VLOOKUP(D2195,'Műszaki adattábla'!F:M,8,0))</f>
        <v/>
      </c>
      <c r="G2195" s="29" t="str">
        <f>IF(D2195="","",IF('Műszaki adattábla'!L2186="20-99",IF('Műszaki adattábla'!O2186="","Nem adott meg lekötött teljesítményt",VLOOKUP(D2195,'Műszaki adattábla'!F:O,10,0)),0))</f>
        <v/>
      </c>
      <c r="H2195" s="29" t="str">
        <f>IF(D2195="","",VLOOKUP(D2195,'Műszaki adattábla'!F:P,11,0))</f>
        <v/>
      </c>
      <c r="I2195" s="30"/>
      <c r="J2195" s="30"/>
      <c r="K2195" s="31" t="str">
        <f>IF(D2195="","",ROUND(((F2195*I2195*'Műszaki adattábla'!$C$7/'Műszaki adattábla'!$C$8)+(G2195*I2195)+(H2195*I2195))/12*'Műszaki adattábla'!T2186,0))</f>
        <v/>
      </c>
      <c r="L2195" s="32" t="str">
        <f t="shared" si="75"/>
        <v/>
      </c>
    </row>
    <row r="2196" spans="2:12" ht="14.4" thickBot="1" x14ac:dyDescent="0.3">
      <c r="B2196" s="28" t="str">
        <f t="shared" si="74"/>
        <v/>
      </c>
      <c r="C2196" s="167" t="str">
        <f>IF(D2196="","",VLOOKUP(D2196,'Műszaki adattábla'!F:G,2,0))</f>
        <v/>
      </c>
      <c r="D2196" s="168" t="str">
        <f>IF('Műszaki adattábla'!F2187="","",'Műszaki adattábla'!F2187)</f>
        <v/>
      </c>
      <c r="E2196" s="169" t="str">
        <f>IF(D2196="","",VLOOKUP(D2196,'Műszaki adattábla'!F:R,13,0))</f>
        <v/>
      </c>
      <c r="F2196" s="29" t="str">
        <f>IF(D2196="","",VLOOKUP(D2196,'Műszaki adattábla'!F:M,8,0))</f>
        <v/>
      </c>
      <c r="G2196" s="29" t="str">
        <f>IF(D2196="","",IF('Műszaki adattábla'!L2187="20-99",IF('Műszaki adattábla'!O2187="","Nem adott meg lekötött teljesítményt",VLOOKUP(D2196,'Műszaki adattábla'!F:O,10,0)),0))</f>
        <v/>
      </c>
      <c r="H2196" s="29" t="str">
        <f>IF(D2196="","",VLOOKUP(D2196,'Műszaki adattábla'!F:P,11,0))</f>
        <v/>
      </c>
      <c r="I2196" s="30"/>
      <c r="J2196" s="30"/>
      <c r="K2196" s="31" t="str">
        <f>IF(D2196="","",ROUND(((F2196*I2196*'Műszaki adattábla'!$C$7/'Műszaki adattábla'!$C$8)+(G2196*I2196)+(H2196*I2196))/12*'Műszaki adattábla'!T2187,0))</f>
        <v/>
      </c>
      <c r="L2196" s="32" t="str">
        <f t="shared" si="75"/>
        <v/>
      </c>
    </row>
    <row r="2197" spans="2:12" ht="14.4" thickBot="1" x14ac:dyDescent="0.3">
      <c r="B2197" s="28" t="str">
        <f t="shared" si="74"/>
        <v/>
      </c>
      <c r="C2197" s="167" t="str">
        <f>IF(D2197="","",VLOOKUP(D2197,'Műszaki adattábla'!F:G,2,0))</f>
        <v/>
      </c>
      <c r="D2197" s="168" t="str">
        <f>IF('Műszaki adattábla'!F2188="","",'Műszaki adattábla'!F2188)</f>
        <v/>
      </c>
      <c r="E2197" s="169" t="str">
        <f>IF(D2197="","",VLOOKUP(D2197,'Műszaki adattábla'!F:R,13,0))</f>
        <v/>
      </c>
      <c r="F2197" s="29" t="str">
        <f>IF(D2197="","",VLOOKUP(D2197,'Műszaki adattábla'!F:M,8,0))</f>
        <v/>
      </c>
      <c r="G2197" s="29" t="str">
        <f>IF(D2197="","",IF('Műszaki adattábla'!L2188="20-99",IF('Műszaki adattábla'!O2188="","Nem adott meg lekötött teljesítményt",VLOOKUP(D2197,'Műszaki adattábla'!F:O,10,0)),0))</f>
        <v/>
      </c>
      <c r="H2197" s="29" t="str">
        <f>IF(D2197="","",VLOOKUP(D2197,'Műszaki adattábla'!F:P,11,0))</f>
        <v/>
      </c>
      <c r="I2197" s="30"/>
      <c r="J2197" s="30"/>
      <c r="K2197" s="31" t="str">
        <f>IF(D2197="","",ROUND(((F2197*I2197*'Műszaki adattábla'!$C$7/'Műszaki adattábla'!$C$8)+(G2197*I2197)+(H2197*I2197))/12*'Műszaki adattábla'!T2188,0))</f>
        <v/>
      </c>
      <c r="L2197" s="32" t="str">
        <f t="shared" si="75"/>
        <v/>
      </c>
    </row>
    <row r="2198" spans="2:12" ht="14.4" thickBot="1" x14ac:dyDescent="0.3">
      <c r="B2198" s="28" t="str">
        <f t="shared" si="74"/>
        <v/>
      </c>
      <c r="C2198" s="167" t="str">
        <f>IF(D2198="","",VLOOKUP(D2198,'Műszaki adattábla'!F:G,2,0))</f>
        <v/>
      </c>
      <c r="D2198" s="168" t="str">
        <f>IF('Műszaki adattábla'!F2189="","",'Műszaki adattábla'!F2189)</f>
        <v/>
      </c>
      <c r="E2198" s="169" t="str">
        <f>IF(D2198="","",VLOOKUP(D2198,'Műszaki adattábla'!F:R,13,0))</f>
        <v/>
      </c>
      <c r="F2198" s="29" t="str">
        <f>IF(D2198="","",VLOOKUP(D2198,'Műszaki adattábla'!F:M,8,0))</f>
        <v/>
      </c>
      <c r="G2198" s="29" t="str">
        <f>IF(D2198="","",IF('Műszaki adattábla'!L2189="20-99",IF('Műszaki adattábla'!O2189="","Nem adott meg lekötött teljesítményt",VLOOKUP(D2198,'Műszaki adattábla'!F:O,10,0)),0))</f>
        <v/>
      </c>
      <c r="H2198" s="29" t="str">
        <f>IF(D2198="","",VLOOKUP(D2198,'Műszaki adattábla'!F:P,11,0))</f>
        <v/>
      </c>
      <c r="I2198" s="30"/>
      <c r="J2198" s="30"/>
      <c r="K2198" s="31" t="str">
        <f>IF(D2198="","",ROUND(((F2198*I2198*'Műszaki adattábla'!$C$7/'Műszaki adattábla'!$C$8)+(G2198*I2198)+(H2198*I2198))/12*'Műszaki adattábla'!T2189,0))</f>
        <v/>
      </c>
      <c r="L2198" s="32" t="str">
        <f t="shared" si="75"/>
        <v/>
      </c>
    </row>
    <row r="2199" spans="2:12" ht="14.4" thickBot="1" x14ac:dyDescent="0.3">
      <c r="B2199" s="28" t="str">
        <f t="shared" si="74"/>
        <v/>
      </c>
      <c r="C2199" s="167" t="str">
        <f>IF(D2199="","",VLOOKUP(D2199,'Műszaki adattábla'!F:G,2,0))</f>
        <v/>
      </c>
      <c r="D2199" s="168" t="str">
        <f>IF('Műszaki adattábla'!F2190="","",'Műszaki adattábla'!F2190)</f>
        <v/>
      </c>
      <c r="E2199" s="169" t="str">
        <f>IF(D2199="","",VLOOKUP(D2199,'Műszaki adattábla'!F:R,13,0))</f>
        <v/>
      </c>
      <c r="F2199" s="29" t="str">
        <f>IF(D2199="","",VLOOKUP(D2199,'Műszaki adattábla'!F:M,8,0))</f>
        <v/>
      </c>
      <c r="G2199" s="29" t="str">
        <f>IF(D2199="","",IF('Műszaki adattábla'!L2190="20-99",IF('Műszaki adattábla'!O2190="","Nem adott meg lekötött teljesítményt",VLOOKUP(D2199,'Műszaki adattábla'!F:O,10,0)),0))</f>
        <v/>
      </c>
      <c r="H2199" s="29" t="str">
        <f>IF(D2199="","",VLOOKUP(D2199,'Műszaki adattábla'!F:P,11,0))</f>
        <v/>
      </c>
      <c r="I2199" s="30"/>
      <c r="J2199" s="30"/>
      <c r="K2199" s="31" t="str">
        <f>IF(D2199="","",ROUND(((F2199*I2199*'Műszaki adattábla'!$C$7/'Műszaki adattábla'!$C$8)+(G2199*I2199)+(H2199*I2199))/12*'Műszaki adattábla'!T2190,0))</f>
        <v/>
      </c>
      <c r="L2199" s="32" t="str">
        <f t="shared" si="75"/>
        <v/>
      </c>
    </row>
    <row r="2200" spans="2:12" ht="14.4" thickBot="1" x14ac:dyDescent="0.3">
      <c r="B2200" s="28" t="str">
        <f t="shared" si="74"/>
        <v/>
      </c>
      <c r="C2200" s="167" t="str">
        <f>IF(D2200="","",VLOOKUP(D2200,'Műszaki adattábla'!F:G,2,0))</f>
        <v/>
      </c>
      <c r="D2200" s="168" t="str">
        <f>IF('Műszaki adattábla'!F2191="","",'Műszaki adattábla'!F2191)</f>
        <v/>
      </c>
      <c r="E2200" s="169" t="str">
        <f>IF(D2200="","",VLOOKUP(D2200,'Műszaki adattábla'!F:R,13,0))</f>
        <v/>
      </c>
      <c r="F2200" s="29" t="str">
        <f>IF(D2200="","",VLOOKUP(D2200,'Műszaki adattábla'!F:M,8,0))</f>
        <v/>
      </c>
      <c r="G2200" s="29" t="str">
        <f>IF(D2200="","",IF('Műszaki adattábla'!L2191="20-99",IF('Műszaki adattábla'!O2191="","Nem adott meg lekötött teljesítményt",VLOOKUP(D2200,'Műszaki adattábla'!F:O,10,0)),0))</f>
        <v/>
      </c>
      <c r="H2200" s="29" t="str">
        <f>IF(D2200="","",VLOOKUP(D2200,'Műszaki adattábla'!F:P,11,0))</f>
        <v/>
      </c>
      <c r="I2200" s="30"/>
      <c r="J2200" s="30"/>
      <c r="K2200" s="31" t="str">
        <f>IF(D2200="","",ROUND(((F2200*I2200*'Műszaki adattábla'!$C$7/'Műszaki adattábla'!$C$8)+(G2200*I2200)+(H2200*I2200))/12*'Műszaki adattábla'!T2191,0))</f>
        <v/>
      </c>
      <c r="L2200" s="32" t="str">
        <f t="shared" si="75"/>
        <v/>
      </c>
    </row>
    <row r="2201" spans="2:12" ht="14.4" thickBot="1" x14ac:dyDescent="0.3">
      <c r="B2201" s="28" t="str">
        <f t="shared" si="74"/>
        <v/>
      </c>
      <c r="C2201" s="167" t="str">
        <f>IF(D2201="","",VLOOKUP(D2201,'Műszaki adattábla'!F:G,2,0))</f>
        <v/>
      </c>
      <c r="D2201" s="168" t="str">
        <f>IF('Műszaki adattábla'!F2192="","",'Műszaki adattábla'!F2192)</f>
        <v/>
      </c>
      <c r="E2201" s="169" t="str">
        <f>IF(D2201="","",VLOOKUP(D2201,'Műszaki adattábla'!F:R,13,0))</f>
        <v/>
      </c>
      <c r="F2201" s="29" t="str">
        <f>IF(D2201="","",VLOOKUP(D2201,'Műszaki adattábla'!F:M,8,0))</f>
        <v/>
      </c>
      <c r="G2201" s="29" t="str">
        <f>IF(D2201="","",IF('Műszaki adattábla'!L2192="20-99",IF('Műszaki adattábla'!O2192="","Nem adott meg lekötött teljesítményt",VLOOKUP(D2201,'Műszaki adattábla'!F:O,10,0)),0))</f>
        <v/>
      </c>
      <c r="H2201" s="29" t="str">
        <f>IF(D2201="","",VLOOKUP(D2201,'Műszaki adattábla'!F:P,11,0))</f>
        <v/>
      </c>
      <c r="I2201" s="30"/>
      <c r="J2201" s="30"/>
      <c r="K2201" s="31" t="str">
        <f>IF(D2201="","",ROUND(((F2201*I2201*'Műszaki adattábla'!$C$7/'Műszaki adattábla'!$C$8)+(G2201*I2201)+(H2201*I2201))/12*'Műszaki adattábla'!T2192,0))</f>
        <v/>
      </c>
      <c r="L2201" s="32" t="str">
        <f t="shared" si="75"/>
        <v/>
      </c>
    </row>
    <row r="2202" spans="2:12" ht="14.4" thickBot="1" x14ac:dyDescent="0.3">
      <c r="B2202" s="28" t="str">
        <f t="shared" si="74"/>
        <v/>
      </c>
      <c r="C2202" s="167" t="str">
        <f>IF(D2202="","",VLOOKUP(D2202,'Műszaki adattábla'!F:G,2,0))</f>
        <v/>
      </c>
      <c r="D2202" s="168" t="str">
        <f>IF('Műszaki adattábla'!F2193="","",'Műszaki adattábla'!F2193)</f>
        <v/>
      </c>
      <c r="E2202" s="169" t="str">
        <f>IF(D2202="","",VLOOKUP(D2202,'Műszaki adattábla'!F:R,13,0))</f>
        <v/>
      </c>
      <c r="F2202" s="29" t="str">
        <f>IF(D2202="","",VLOOKUP(D2202,'Műszaki adattábla'!F:M,8,0))</f>
        <v/>
      </c>
      <c r="G2202" s="29" t="str">
        <f>IF(D2202="","",IF('Műszaki adattábla'!L2193="20-99",IF('Műszaki adattábla'!O2193="","Nem adott meg lekötött teljesítményt",VLOOKUP(D2202,'Műszaki adattábla'!F:O,10,0)),0))</f>
        <v/>
      </c>
      <c r="H2202" s="29" t="str">
        <f>IF(D2202="","",VLOOKUP(D2202,'Műszaki adattábla'!F:P,11,0))</f>
        <v/>
      </c>
      <c r="I2202" s="30"/>
      <c r="J2202" s="30"/>
      <c r="K2202" s="31" t="str">
        <f>IF(D2202="","",ROUND(((F2202*I2202*'Műszaki adattábla'!$C$7/'Műszaki adattábla'!$C$8)+(G2202*I2202)+(H2202*I2202))/12*'Műszaki adattábla'!T2193,0))</f>
        <v/>
      </c>
      <c r="L2202" s="32" t="str">
        <f t="shared" si="75"/>
        <v/>
      </c>
    </row>
    <row r="2203" spans="2:12" ht="14.4" thickBot="1" x14ac:dyDescent="0.3">
      <c r="B2203" s="28" t="str">
        <f t="shared" si="74"/>
        <v/>
      </c>
      <c r="C2203" s="167" t="str">
        <f>IF(D2203="","",VLOOKUP(D2203,'Műszaki adattábla'!F:G,2,0))</f>
        <v/>
      </c>
      <c r="D2203" s="168" t="str">
        <f>IF('Műszaki adattábla'!F2194="","",'Műszaki adattábla'!F2194)</f>
        <v/>
      </c>
      <c r="E2203" s="169" t="str">
        <f>IF(D2203="","",VLOOKUP(D2203,'Műszaki adattábla'!F:R,13,0))</f>
        <v/>
      </c>
      <c r="F2203" s="29" t="str">
        <f>IF(D2203="","",VLOOKUP(D2203,'Műszaki adattábla'!F:M,8,0))</f>
        <v/>
      </c>
      <c r="G2203" s="29" t="str">
        <f>IF(D2203="","",IF('Műszaki adattábla'!L2194="20-99",IF('Műszaki adattábla'!O2194="","Nem adott meg lekötött teljesítményt",VLOOKUP(D2203,'Műszaki adattábla'!F:O,10,0)),0))</f>
        <v/>
      </c>
      <c r="H2203" s="29" t="str">
        <f>IF(D2203="","",VLOOKUP(D2203,'Műszaki adattábla'!F:P,11,0))</f>
        <v/>
      </c>
      <c r="I2203" s="30"/>
      <c r="J2203" s="30"/>
      <c r="K2203" s="31" t="str">
        <f>IF(D2203="","",ROUND(((F2203*I2203*'Műszaki adattábla'!$C$7/'Műszaki adattábla'!$C$8)+(G2203*I2203)+(H2203*I2203))/12*'Műszaki adattábla'!T2194,0))</f>
        <v/>
      </c>
      <c r="L2203" s="32" t="str">
        <f t="shared" si="75"/>
        <v/>
      </c>
    </row>
    <row r="2204" spans="2:12" ht="14.4" thickBot="1" x14ac:dyDescent="0.3">
      <c r="B2204" s="28" t="str">
        <f t="shared" ref="B2204:B2267" si="76">IF(D2204="","",B2203+1)</f>
        <v/>
      </c>
      <c r="C2204" s="167" t="str">
        <f>IF(D2204="","",VLOOKUP(D2204,'Műszaki adattábla'!F:G,2,0))</f>
        <v/>
      </c>
      <c r="D2204" s="168" t="str">
        <f>IF('Műszaki adattábla'!F2195="","",'Műszaki adattábla'!F2195)</f>
        <v/>
      </c>
      <c r="E2204" s="169" t="str">
        <f>IF(D2204="","",VLOOKUP(D2204,'Műszaki adattábla'!F:R,13,0))</f>
        <v/>
      </c>
      <c r="F2204" s="29" t="str">
        <f>IF(D2204="","",VLOOKUP(D2204,'Műszaki adattábla'!F:M,8,0))</f>
        <v/>
      </c>
      <c r="G2204" s="29" t="str">
        <f>IF(D2204="","",IF('Műszaki adattábla'!L2195="20-99",IF('Műszaki adattábla'!O2195="","Nem adott meg lekötött teljesítményt",VLOOKUP(D2204,'Műszaki adattábla'!F:O,10,0)),0))</f>
        <v/>
      </c>
      <c r="H2204" s="29" t="str">
        <f>IF(D2204="","",VLOOKUP(D2204,'Műszaki adattábla'!F:P,11,0))</f>
        <v/>
      </c>
      <c r="I2204" s="30"/>
      <c r="J2204" s="30"/>
      <c r="K2204" s="31" t="str">
        <f>IF(D2204="","",ROUND(((F2204*I2204*'Műszaki adattábla'!$C$7/'Műszaki adattábla'!$C$8)+(G2204*I2204)+(H2204*I2204))/12*'Műszaki adattábla'!T2195,0))</f>
        <v/>
      </c>
      <c r="L2204" s="32" t="str">
        <f t="shared" ref="L2204:L2267" si="77">IF(D2204="","",ROUND((J2204/1000)*E2204,0))</f>
        <v/>
      </c>
    </row>
    <row r="2205" spans="2:12" ht="14.4" thickBot="1" x14ac:dyDescent="0.3">
      <c r="B2205" s="28" t="str">
        <f t="shared" si="76"/>
        <v/>
      </c>
      <c r="C2205" s="167" t="str">
        <f>IF(D2205="","",VLOOKUP(D2205,'Műszaki adattábla'!F:G,2,0))</f>
        <v/>
      </c>
      <c r="D2205" s="168" t="str">
        <f>IF('Műszaki adattábla'!F2196="","",'Műszaki adattábla'!F2196)</f>
        <v/>
      </c>
      <c r="E2205" s="169" t="str">
        <f>IF(D2205="","",VLOOKUP(D2205,'Műszaki adattábla'!F:R,13,0))</f>
        <v/>
      </c>
      <c r="F2205" s="29" t="str">
        <f>IF(D2205="","",VLOOKUP(D2205,'Műszaki adattábla'!F:M,8,0))</f>
        <v/>
      </c>
      <c r="G2205" s="29" t="str">
        <f>IF(D2205="","",IF('Műszaki adattábla'!L2196="20-99",IF('Műszaki adattábla'!O2196="","Nem adott meg lekötött teljesítményt",VLOOKUP(D2205,'Műszaki adattábla'!F:O,10,0)),0))</f>
        <v/>
      </c>
      <c r="H2205" s="29" t="str">
        <f>IF(D2205="","",VLOOKUP(D2205,'Műszaki adattábla'!F:P,11,0))</f>
        <v/>
      </c>
      <c r="I2205" s="30"/>
      <c r="J2205" s="30"/>
      <c r="K2205" s="31" t="str">
        <f>IF(D2205="","",ROUND(((F2205*I2205*'Műszaki adattábla'!$C$7/'Műszaki adattábla'!$C$8)+(G2205*I2205)+(H2205*I2205))/12*'Műszaki adattábla'!T2196,0))</f>
        <v/>
      </c>
      <c r="L2205" s="32" t="str">
        <f t="shared" si="77"/>
        <v/>
      </c>
    </row>
    <row r="2206" spans="2:12" ht="14.4" thickBot="1" x14ac:dyDescent="0.3">
      <c r="B2206" s="28" t="str">
        <f t="shared" si="76"/>
        <v/>
      </c>
      <c r="C2206" s="167" t="str">
        <f>IF(D2206="","",VLOOKUP(D2206,'Műszaki adattábla'!F:G,2,0))</f>
        <v/>
      </c>
      <c r="D2206" s="168" t="str">
        <f>IF('Műszaki adattábla'!F2197="","",'Műszaki adattábla'!F2197)</f>
        <v/>
      </c>
      <c r="E2206" s="169" t="str">
        <f>IF(D2206="","",VLOOKUP(D2206,'Műszaki adattábla'!F:R,13,0))</f>
        <v/>
      </c>
      <c r="F2206" s="29" t="str">
        <f>IF(D2206="","",VLOOKUP(D2206,'Műszaki adattábla'!F:M,8,0))</f>
        <v/>
      </c>
      <c r="G2206" s="29" t="str">
        <f>IF(D2206="","",IF('Műszaki adattábla'!L2197="20-99",IF('Műszaki adattábla'!O2197="","Nem adott meg lekötött teljesítményt",VLOOKUP(D2206,'Műszaki adattábla'!F:O,10,0)),0))</f>
        <v/>
      </c>
      <c r="H2206" s="29" t="str">
        <f>IF(D2206="","",VLOOKUP(D2206,'Műszaki adattábla'!F:P,11,0))</f>
        <v/>
      </c>
      <c r="I2206" s="30"/>
      <c r="J2206" s="30"/>
      <c r="K2206" s="31" t="str">
        <f>IF(D2206="","",ROUND(((F2206*I2206*'Műszaki adattábla'!$C$7/'Műszaki adattábla'!$C$8)+(G2206*I2206)+(H2206*I2206))/12*'Műszaki adattábla'!T2197,0))</f>
        <v/>
      </c>
      <c r="L2206" s="32" t="str">
        <f t="shared" si="77"/>
        <v/>
      </c>
    </row>
    <row r="2207" spans="2:12" ht="14.4" thickBot="1" x14ac:dyDescent="0.3">
      <c r="B2207" s="28" t="str">
        <f t="shared" si="76"/>
        <v/>
      </c>
      <c r="C2207" s="167" t="str">
        <f>IF(D2207="","",VLOOKUP(D2207,'Műszaki adattábla'!F:G,2,0))</f>
        <v/>
      </c>
      <c r="D2207" s="168" t="str">
        <f>IF('Műszaki adattábla'!F2198="","",'Műszaki adattábla'!F2198)</f>
        <v/>
      </c>
      <c r="E2207" s="169" t="str">
        <f>IF(D2207="","",VLOOKUP(D2207,'Műszaki adattábla'!F:R,13,0))</f>
        <v/>
      </c>
      <c r="F2207" s="29" t="str">
        <f>IF(D2207="","",VLOOKUP(D2207,'Műszaki adattábla'!F:M,8,0))</f>
        <v/>
      </c>
      <c r="G2207" s="29" t="str">
        <f>IF(D2207="","",IF('Műszaki adattábla'!L2198="20-99",IF('Műszaki adattábla'!O2198="","Nem adott meg lekötött teljesítményt",VLOOKUP(D2207,'Műszaki adattábla'!F:O,10,0)),0))</f>
        <v/>
      </c>
      <c r="H2207" s="29" t="str">
        <f>IF(D2207="","",VLOOKUP(D2207,'Műszaki adattábla'!F:P,11,0))</f>
        <v/>
      </c>
      <c r="I2207" s="30"/>
      <c r="J2207" s="30"/>
      <c r="K2207" s="31" t="str">
        <f>IF(D2207="","",ROUND(((F2207*I2207*'Műszaki adattábla'!$C$7/'Műszaki adattábla'!$C$8)+(G2207*I2207)+(H2207*I2207))/12*'Műszaki adattábla'!T2198,0))</f>
        <v/>
      </c>
      <c r="L2207" s="32" t="str">
        <f t="shared" si="77"/>
        <v/>
      </c>
    </row>
    <row r="2208" spans="2:12" ht="14.4" thickBot="1" x14ac:dyDescent="0.3">
      <c r="B2208" s="28" t="str">
        <f t="shared" si="76"/>
        <v/>
      </c>
      <c r="C2208" s="167" t="str">
        <f>IF(D2208="","",VLOOKUP(D2208,'Műszaki adattábla'!F:G,2,0))</f>
        <v/>
      </c>
      <c r="D2208" s="168" t="str">
        <f>IF('Műszaki adattábla'!F2199="","",'Műszaki adattábla'!F2199)</f>
        <v/>
      </c>
      <c r="E2208" s="169" t="str">
        <f>IF(D2208="","",VLOOKUP(D2208,'Műszaki adattábla'!F:R,13,0))</f>
        <v/>
      </c>
      <c r="F2208" s="29" t="str">
        <f>IF(D2208="","",VLOOKUP(D2208,'Műszaki adattábla'!F:M,8,0))</f>
        <v/>
      </c>
      <c r="G2208" s="29" t="str">
        <f>IF(D2208="","",IF('Műszaki adattábla'!L2199="20-99",IF('Műszaki adattábla'!O2199="","Nem adott meg lekötött teljesítményt",VLOOKUP(D2208,'Műszaki adattábla'!F:O,10,0)),0))</f>
        <v/>
      </c>
      <c r="H2208" s="29" t="str">
        <f>IF(D2208="","",VLOOKUP(D2208,'Műszaki adattábla'!F:P,11,0))</f>
        <v/>
      </c>
      <c r="I2208" s="30"/>
      <c r="J2208" s="30"/>
      <c r="K2208" s="31" t="str">
        <f>IF(D2208="","",ROUND(((F2208*I2208*'Műszaki adattábla'!$C$7/'Műszaki adattábla'!$C$8)+(G2208*I2208)+(H2208*I2208))/12*'Műszaki adattábla'!T2199,0))</f>
        <v/>
      </c>
      <c r="L2208" s="32" t="str">
        <f t="shared" si="77"/>
        <v/>
      </c>
    </row>
    <row r="2209" spans="2:12" ht="14.4" thickBot="1" x14ac:dyDescent="0.3">
      <c r="B2209" s="28" t="str">
        <f t="shared" si="76"/>
        <v/>
      </c>
      <c r="C2209" s="167" t="str">
        <f>IF(D2209="","",VLOOKUP(D2209,'Műszaki adattábla'!F:G,2,0))</f>
        <v/>
      </c>
      <c r="D2209" s="168" t="str">
        <f>IF('Műszaki adattábla'!F2200="","",'Műszaki adattábla'!F2200)</f>
        <v/>
      </c>
      <c r="E2209" s="169" t="str">
        <f>IF(D2209="","",VLOOKUP(D2209,'Műszaki adattábla'!F:R,13,0))</f>
        <v/>
      </c>
      <c r="F2209" s="29" t="str">
        <f>IF(D2209="","",VLOOKUP(D2209,'Műszaki adattábla'!F:M,8,0))</f>
        <v/>
      </c>
      <c r="G2209" s="29" t="str">
        <f>IF(D2209="","",IF('Műszaki adattábla'!L2200="20-99",IF('Műszaki adattábla'!O2200="","Nem adott meg lekötött teljesítményt",VLOOKUP(D2209,'Műszaki adattábla'!F:O,10,0)),0))</f>
        <v/>
      </c>
      <c r="H2209" s="29" t="str">
        <f>IF(D2209="","",VLOOKUP(D2209,'Műszaki adattábla'!F:P,11,0))</f>
        <v/>
      </c>
      <c r="I2209" s="30"/>
      <c r="J2209" s="30"/>
      <c r="K2209" s="31" t="str">
        <f>IF(D2209="","",ROUND(((F2209*I2209*'Műszaki adattábla'!$C$7/'Műszaki adattábla'!$C$8)+(G2209*I2209)+(H2209*I2209))/12*'Műszaki adattábla'!T2200,0))</f>
        <v/>
      </c>
      <c r="L2209" s="32" t="str">
        <f t="shared" si="77"/>
        <v/>
      </c>
    </row>
    <row r="2210" spans="2:12" ht="14.4" thickBot="1" x14ac:dyDescent="0.3">
      <c r="B2210" s="28" t="str">
        <f t="shared" si="76"/>
        <v/>
      </c>
      <c r="C2210" s="167" t="str">
        <f>IF(D2210="","",VLOOKUP(D2210,'Műszaki adattábla'!F:G,2,0))</f>
        <v/>
      </c>
      <c r="D2210" s="168" t="str">
        <f>IF('Műszaki adattábla'!F2201="","",'Műszaki adattábla'!F2201)</f>
        <v/>
      </c>
      <c r="E2210" s="169" t="str">
        <f>IF(D2210="","",VLOOKUP(D2210,'Műszaki adattábla'!F:R,13,0))</f>
        <v/>
      </c>
      <c r="F2210" s="29" t="str">
        <f>IF(D2210="","",VLOOKUP(D2210,'Műszaki adattábla'!F:M,8,0))</f>
        <v/>
      </c>
      <c r="G2210" s="29" t="str">
        <f>IF(D2210="","",IF('Műszaki adattábla'!L2201="20-99",IF('Műszaki adattábla'!O2201="","Nem adott meg lekötött teljesítményt",VLOOKUP(D2210,'Műszaki adattábla'!F:O,10,0)),0))</f>
        <v/>
      </c>
      <c r="H2210" s="29" t="str">
        <f>IF(D2210="","",VLOOKUP(D2210,'Műszaki adattábla'!F:P,11,0))</f>
        <v/>
      </c>
      <c r="I2210" s="30"/>
      <c r="J2210" s="30"/>
      <c r="K2210" s="31" t="str">
        <f>IF(D2210="","",ROUND(((F2210*I2210*'Műszaki adattábla'!$C$7/'Műszaki adattábla'!$C$8)+(G2210*I2210)+(H2210*I2210))/12*'Műszaki adattábla'!T2201,0))</f>
        <v/>
      </c>
      <c r="L2210" s="32" t="str">
        <f t="shared" si="77"/>
        <v/>
      </c>
    </row>
    <row r="2211" spans="2:12" ht="14.4" thickBot="1" x14ac:dyDescent="0.3">
      <c r="B2211" s="28" t="str">
        <f t="shared" si="76"/>
        <v/>
      </c>
      <c r="C2211" s="167" t="str">
        <f>IF(D2211="","",VLOOKUP(D2211,'Műszaki adattábla'!F:G,2,0))</f>
        <v/>
      </c>
      <c r="D2211" s="168" t="str">
        <f>IF('Műszaki adattábla'!F2202="","",'Műszaki adattábla'!F2202)</f>
        <v/>
      </c>
      <c r="E2211" s="169" t="str">
        <f>IF(D2211="","",VLOOKUP(D2211,'Műszaki adattábla'!F:R,13,0))</f>
        <v/>
      </c>
      <c r="F2211" s="29" t="str">
        <f>IF(D2211="","",VLOOKUP(D2211,'Műszaki adattábla'!F:M,8,0))</f>
        <v/>
      </c>
      <c r="G2211" s="29" t="str">
        <f>IF(D2211="","",IF('Műszaki adattábla'!L2202="20-99",IF('Műszaki adattábla'!O2202="","Nem adott meg lekötött teljesítményt",VLOOKUP(D2211,'Műszaki adattábla'!F:O,10,0)),0))</f>
        <v/>
      </c>
      <c r="H2211" s="29" t="str">
        <f>IF(D2211="","",VLOOKUP(D2211,'Műszaki adattábla'!F:P,11,0))</f>
        <v/>
      </c>
      <c r="I2211" s="30"/>
      <c r="J2211" s="30"/>
      <c r="K2211" s="31" t="str">
        <f>IF(D2211="","",ROUND(((F2211*I2211*'Műszaki adattábla'!$C$7/'Műszaki adattábla'!$C$8)+(G2211*I2211)+(H2211*I2211))/12*'Műszaki adattábla'!T2202,0))</f>
        <v/>
      </c>
      <c r="L2211" s="32" t="str">
        <f t="shared" si="77"/>
        <v/>
      </c>
    </row>
    <row r="2212" spans="2:12" ht="14.4" thickBot="1" x14ac:dyDescent="0.3">
      <c r="B2212" s="28" t="str">
        <f t="shared" si="76"/>
        <v/>
      </c>
      <c r="C2212" s="167" t="str">
        <f>IF(D2212="","",VLOOKUP(D2212,'Műszaki adattábla'!F:G,2,0))</f>
        <v/>
      </c>
      <c r="D2212" s="168" t="str">
        <f>IF('Műszaki adattábla'!F2203="","",'Műszaki adattábla'!F2203)</f>
        <v/>
      </c>
      <c r="E2212" s="169" t="str">
        <f>IF(D2212="","",VLOOKUP(D2212,'Műszaki adattábla'!F:R,13,0))</f>
        <v/>
      </c>
      <c r="F2212" s="29" t="str">
        <f>IF(D2212="","",VLOOKUP(D2212,'Műszaki adattábla'!F:M,8,0))</f>
        <v/>
      </c>
      <c r="G2212" s="29" t="str">
        <f>IF(D2212="","",IF('Műszaki adattábla'!L2203="20-99",IF('Műszaki adattábla'!O2203="","Nem adott meg lekötött teljesítményt",VLOOKUP(D2212,'Műszaki adattábla'!F:O,10,0)),0))</f>
        <v/>
      </c>
      <c r="H2212" s="29" t="str">
        <f>IF(D2212="","",VLOOKUP(D2212,'Műszaki adattábla'!F:P,11,0))</f>
        <v/>
      </c>
      <c r="I2212" s="30"/>
      <c r="J2212" s="30"/>
      <c r="K2212" s="31" t="str">
        <f>IF(D2212="","",ROUND(((F2212*I2212*'Műszaki adattábla'!$C$7/'Műszaki adattábla'!$C$8)+(G2212*I2212)+(H2212*I2212))/12*'Műszaki adattábla'!T2203,0))</f>
        <v/>
      </c>
      <c r="L2212" s="32" t="str">
        <f t="shared" si="77"/>
        <v/>
      </c>
    </row>
    <row r="2213" spans="2:12" ht="14.4" thickBot="1" x14ac:dyDescent="0.3">
      <c r="B2213" s="28" t="str">
        <f t="shared" si="76"/>
        <v/>
      </c>
      <c r="C2213" s="167" t="str">
        <f>IF(D2213="","",VLOOKUP(D2213,'Műszaki adattábla'!F:G,2,0))</f>
        <v/>
      </c>
      <c r="D2213" s="168" t="str">
        <f>IF('Műszaki adattábla'!F2204="","",'Műszaki adattábla'!F2204)</f>
        <v/>
      </c>
      <c r="E2213" s="169" t="str">
        <f>IF(D2213="","",VLOOKUP(D2213,'Műszaki adattábla'!F:R,13,0))</f>
        <v/>
      </c>
      <c r="F2213" s="29" t="str">
        <f>IF(D2213="","",VLOOKUP(D2213,'Műszaki adattábla'!F:M,8,0))</f>
        <v/>
      </c>
      <c r="G2213" s="29" t="str">
        <f>IF(D2213="","",IF('Műszaki adattábla'!L2204="20-99",IF('Műszaki adattábla'!O2204="","Nem adott meg lekötött teljesítményt",VLOOKUP(D2213,'Műszaki adattábla'!F:O,10,0)),0))</f>
        <v/>
      </c>
      <c r="H2213" s="29" t="str">
        <f>IF(D2213="","",VLOOKUP(D2213,'Műszaki adattábla'!F:P,11,0))</f>
        <v/>
      </c>
      <c r="I2213" s="30"/>
      <c r="J2213" s="30"/>
      <c r="K2213" s="31" t="str">
        <f>IF(D2213="","",ROUND(((F2213*I2213*'Műszaki adattábla'!$C$7/'Műszaki adattábla'!$C$8)+(G2213*I2213)+(H2213*I2213))/12*'Műszaki adattábla'!T2204,0))</f>
        <v/>
      </c>
      <c r="L2213" s="32" t="str">
        <f t="shared" si="77"/>
        <v/>
      </c>
    </row>
    <row r="2214" spans="2:12" ht="14.4" thickBot="1" x14ac:dyDescent="0.3">
      <c r="B2214" s="28" t="str">
        <f t="shared" si="76"/>
        <v/>
      </c>
      <c r="C2214" s="167" t="str">
        <f>IF(D2214="","",VLOOKUP(D2214,'Műszaki adattábla'!F:G,2,0))</f>
        <v/>
      </c>
      <c r="D2214" s="168" t="str">
        <f>IF('Műszaki adattábla'!F2205="","",'Műszaki adattábla'!F2205)</f>
        <v/>
      </c>
      <c r="E2214" s="169" t="str">
        <f>IF(D2214="","",VLOOKUP(D2214,'Műszaki adattábla'!F:R,13,0))</f>
        <v/>
      </c>
      <c r="F2214" s="29" t="str">
        <f>IF(D2214="","",VLOOKUP(D2214,'Műszaki adattábla'!F:M,8,0))</f>
        <v/>
      </c>
      <c r="G2214" s="29" t="str">
        <f>IF(D2214="","",IF('Műszaki adattábla'!L2205="20-99",IF('Műszaki adattábla'!O2205="","Nem adott meg lekötött teljesítményt",VLOOKUP(D2214,'Műszaki adattábla'!F:O,10,0)),0))</f>
        <v/>
      </c>
      <c r="H2214" s="29" t="str">
        <f>IF(D2214="","",VLOOKUP(D2214,'Műszaki adattábla'!F:P,11,0))</f>
        <v/>
      </c>
      <c r="I2214" s="30"/>
      <c r="J2214" s="30"/>
      <c r="K2214" s="31" t="str">
        <f>IF(D2214="","",ROUND(((F2214*I2214*'Műszaki adattábla'!$C$7/'Műszaki adattábla'!$C$8)+(G2214*I2214)+(H2214*I2214))/12*'Műszaki adattábla'!T2205,0))</f>
        <v/>
      </c>
      <c r="L2214" s="32" t="str">
        <f t="shared" si="77"/>
        <v/>
      </c>
    </row>
    <row r="2215" spans="2:12" ht="14.4" thickBot="1" x14ac:dyDescent="0.3">
      <c r="B2215" s="28" t="str">
        <f t="shared" si="76"/>
        <v/>
      </c>
      <c r="C2215" s="167" t="str">
        <f>IF(D2215="","",VLOOKUP(D2215,'Műszaki adattábla'!F:G,2,0))</f>
        <v/>
      </c>
      <c r="D2215" s="168" t="str">
        <f>IF('Műszaki adattábla'!F2206="","",'Műszaki adattábla'!F2206)</f>
        <v/>
      </c>
      <c r="E2215" s="169" t="str">
        <f>IF(D2215="","",VLOOKUP(D2215,'Műszaki adattábla'!F:R,13,0))</f>
        <v/>
      </c>
      <c r="F2215" s="29" t="str">
        <f>IF(D2215="","",VLOOKUP(D2215,'Műszaki adattábla'!F:M,8,0))</f>
        <v/>
      </c>
      <c r="G2215" s="29" t="str">
        <f>IF(D2215="","",IF('Műszaki adattábla'!L2206="20-99",IF('Műszaki adattábla'!O2206="","Nem adott meg lekötött teljesítményt",VLOOKUP(D2215,'Műszaki adattábla'!F:O,10,0)),0))</f>
        <v/>
      </c>
      <c r="H2215" s="29" t="str">
        <f>IF(D2215="","",VLOOKUP(D2215,'Műszaki adattábla'!F:P,11,0))</f>
        <v/>
      </c>
      <c r="I2215" s="30"/>
      <c r="J2215" s="30"/>
      <c r="K2215" s="31" t="str">
        <f>IF(D2215="","",ROUND(((F2215*I2215*'Műszaki adattábla'!$C$7/'Műszaki adattábla'!$C$8)+(G2215*I2215)+(H2215*I2215))/12*'Műszaki adattábla'!T2206,0))</f>
        <v/>
      </c>
      <c r="L2215" s="32" t="str">
        <f t="shared" si="77"/>
        <v/>
      </c>
    </row>
    <row r="2216" spans="2:12" ht="14.4" thickBot="1" x14ac:dyDescent="0.3">
      <c r="B2216" s="28" t="str">
        <f t="shared" si="76"/>
        <v/>
      </c>
      <c r="C2216" s="167" t="str">
        <f>IF(D2216="","",VLOOKUP(D2216,'Műszaki adattábla'!F:G,2,0))</f>
        <v/>
      </c>
      <c r="D2216" s="168" t="str">
        <f>IF('Műszaki adattábla'!F2207="","",'Műszaki adattábla'!F2207)</f>
        <v/>
      </c>
      <c r="E2216" s="169" t="str">
        <f>IF(D2216="","",VLOOKUP(D2216,'Műszaki adattábla'!F:R,13,0))</f>
        <v/>
      </c>
      <c r="F2216" s="29" t="str">
        <f>IF(D2216="","",VLOOKUP(D2216,'Műszaki adattábla'!F:M,8,0))</f>
        <v/>
      </c>
      <c r="G2216" s="29" t="str">
        <f>IF(D2216="","",IF('Műszaki adattábla'!L2207="20-99",IF('Műszaki adattábla'!O2207="","Nem adott meg lekötött teljesítményt",VLOOKUP(D2216,'Műszaki adattábla'!F:O,10,0)),0))</f>
        <v/>
      </c>
      <c r="H2216" s="29" t="str">
        <f>IF(D2216="","",VLOOKUP(D2216,'Műszaki adattábla'!F:P,11,0))</f>
        <v/>
      </c>
      <c r="I2216" s="30"/>
      <c r="J2216" s="30"/>
      <c r="K2216" s="31" t="str">
        <f>IF(D2216="","",ROUND(((F2216*I2216*'Műszaki adattábla'!$C$7/'Műszaki adattábla'!$C$8)+(G2216*I2216)+(H2216*I2216))/12*'Műszaki adattábla'!T2207,0))</f>
        <v/>
      </c>
      <c r="L2216" s="32" t="str">
        <f t="shared" si="77"/>
        <v/>
      </c>
    </row>
    <row r="2217" spans="2:12" ht="14.4" thickBot="1" x14ac:dyDescent="0.3">
      <c r="B2217" s="28" t="str">
        <f t="shared" si="76"/>
        <v/>
      </c>
      <c r="C2217" s="167" t="str">
        <f>IF(D2217="","",VLOOKUP(D2217,'Műszaki adattábla'!F:G,2,0))</f>
        <v/>
      </c>
      <c r="D2217" s="168" t="str">
        <f>IF('Műszaki adattábla'!F2208="","",'Műszaki adattábla'!F2208)</f>
        <v/>
      </c>
      <c r="E2217" s="169" t="str">
        <f>IF(D2217="","",VLOOKUP(D2217,'Műszaki adattábla'!F:R,13,0))</f>
        <v/>
      </c>
      <c r="F2217" s="29" t="str">
        <f>IF(D2217="","",VLOOKUP(D2217,'Műszaki adattábla'!F:M,8,0))</f>
        <v/>
      </c>
      <c r="G2217" s="29" t="str">
        <f>IF(D2217="","",IF('Műszaki adattábla'!L2208="20-99",IF('Műszaki adattábla'!O2208="","Nem adott meg lekötött teljesítményt",VLOOKUP(D2217,'Műszaki adattábla'!F:O,10,0)),0))</f>
        <v/>
      </c>
      <c r="H2217" s="29" t="str">
        <f>IF(D2217="","",VLOOKUP(D2217,'Műszaki adattábla'!F:P,11,0))</f>
        <v/>
      </c>
      <c r="I2217" s="30"/>
      <c r="J2217" s="30"/>
      <c r="K2217" s="31" t="str">
        <f>IF(D2217="","",ROUND(((F2217*I2217*'Műszaki adattábla'!$C$7/'Műszaki adattábla'!$C$8)+(G2217*I2217)+(H2217*I2217))/12*'Műszaki adattábla'!T2208,0))</f>
        <v/>
      </c>
      <c r="L2217" s="32" t="str">
        <f t="shared" si="77"/>
        <v/>
      </c>
    </row>
    <row r="2218" spans="2:12" ht="14.4" thickBot="1" x14ac:dyDescent="0.3">
      <c r="B2218" s="28" t="str">
        <f t="shared" si="76"/>
        <v/>
      </c>
      <c r="C2218" s="167" t="str">
        <f>IF(D2218="","",VLOOKUP(D2218,'Műszaki adattábla'!F:G,2,0))</f>
        <v/>
      </c>
      <c r="D2218" s="168" t="str">
        <f>IF('Műszaki adattábla'!F2209="","",'Műszaki adattábla'!F2209)</f>
        <v/>
      </c>
      <c r="E2218" s="169" t="str">
        <f>IF(D2218="","",VLOOKUP(D2218,'Műszaki adattábla'!F:R,13,0))</f>
        <v/>
      </c>
      <c r="F2218" s="29" t="str">
        <f>IF(D2218="","",VLOOKUP(D2218,'Műszaki adattábla'!F:M,8,0))</f>
        <v/>
      </c>
      <c r="G2218" s="29" t="str">
        <f>IF(D2218="","",IF('Műszaki adattábla'!L2209="20-99",IF('Műszaki adattábla'!O2209="","Nem adott meg lekötött teljesítményt",VLOOKUP(D2218,'Műszaki adattábla'!F:O,10,0)),0))</f>
        <v/>
      </c>
      <c r="H2218" s="29" t="str">
        <f>IF(D2218="","",VLOOKUP(D2218,'Műszaki adattábla'!F:P,11,0))</f>
        <v/>
      </c>
      <c r="I2218" s="30"/>
      <c r="J2218" s="30"/>
      <c r="K2218" s="31" t="str">
        <f>IF(D2218="","",ROUND(((F2218*I2218*'Műszaki adattábla'!$C$7/'Műszaki adattábla'!$C$8)+(G2218*I2218)+(H2218*I2218))/12*'Műszaki adattábla'!T2209,0))</f>
        <v/>
      </c>
      <c r="L2218" s="32" t="str">
        <f t="shared" si="77"/>
        <v/>
      </c>
    </row>
    <row r="2219" spans="2:12" ht="14.4" thickBot="1" x14ac:dyDescent="0.3">
      <c r="B2219" s="28" t="str">
        <f t="shared" si="76"/>
        <v/>
      </c>
      <c r="C2219" s="167" t="str">
        <f>IF(D2219="","",VLOOKUP(D2219,'Műszaki adattábla'!F:G,2,0))</f>
        <v/>
      </c>
      <c r="D2219" s="168" t="str">
        <f>IF('Műszaki adattábla'!F2210="","",'Műszaki adattábla'!F2210)</f>
        <v/>
      </c>
      <c r="E2219" s="169" t="str">
        <f>IF(D2219="","",VLOOKUP(D2219,'Műszaki adattábla'!F:R,13,0))</f>
        <v/>
      </c>
      <c r="F2219" s="29" t="str">
        <f>IF(D2219="","",VLOOKUP(D2219,'Műszaki adattábla'!F:M,8,0))</f>
        <v/>
      </c>
      <c r="G2219" s="29" t="str">
        <f>IF(D2219="","",IF('Műszaki adattábla'!L2210="20-99",IF('Műszaki adattábla'!O2210="","Nem adott meg lekötött teljesítményt",VLOOKUP(D2219,'Műszaki adattábla'!F:O,10,0)),0))</f>
        <v/>
      </c>
      <c r="H2219" s="29" t="str">
        <f>IF(D2219="","",VLOOKUP(D2219,'Műszaki adattábla'!F:P,11,0))</f>
        <v/>
      </c>
      <c r="I2219" s="30"/>
      <c r="J2219" s="30"/>
      <c r="K2219" s="31" t="str">
        <f>IF(D2219="","",ROUND(((F2219*I2219*'Műszaki adattábla'!$C$7/'Műszaki adattábla'!$C$8)+(G2219*I2219)+(H2219*I2219))/12*'Műszaki adattábla'!T2210,0))</f>
        <v/>
      </c>
      <c r="L2219" s="32" t="str">
        <f t="shared" si="77"/>
        <v/>
      </c>
    </row>
    <row r="2220" spans="2:12" ht="14.4" thickBot="1" x14ac:dyDescent="0.3">
      <c r="B2220" s="28" t="str">
        <f t="shared" si="76"/>
        <v/>
      </c>
      <c r="C2220" s="167" t="str">
        <f>IF(D2220="","",VLOOKUP(D2220,'Műszaki adattábla'!F:G,2,0))</f>
        <v/>
      </c>
      <c r="D2220" s="168" t="str">
        <f>IF('Műszaki adattábla'!F2211="","",'Műszaki adattábla'!F2211)</f>
        <v/>
      </c>
      <c r="E2220" s="169" t="str">
        <f>IF(D2220="","",VLOOKUP(D2220,'Műszaki adattábla'!F:R,13,0))</f>
        <v/>
      </c>
      <c r="F2220" s="29" t="str">
        <f>IF(D2220="","",VLOOKUP(D2220,'Műszaki adattábla'!F:M,8,0))</f>
        <v/>
      </c>
      <c r="G2220" s="29" t="str">
        <f>IF(D2220="","",IF('Műszaki adattábla'!L2211="20-99",IF('Műszaki adattábla'!O2211="","Nem adott meg lekötött teljesítményt",VLOOKUP(D2220,'Műszaki adattábla'!F:O,10,0)),0))</f>
        <v/>
      </c>
      <c r="H2220" s="29" t="str">
        <f>IF(D2220="","",VLOOKUP(D2220,'Műszaki adattábla'!F:P,11,0))</f>
        <v/>
      </c>
      <c r="I2220" s="30"/>
      <c r="J2220" s="30"/>
      <c r="K2220" s="31" t="str">
        <f>IF(D2220="","",ROUND(((F2220*I2220*'Műszaki adattábla'!$C$7/'Műszaki adattábla'!$C$8)+(G2220*I2220)+(H2220*I2220))/12*'Műszaki adattábla'!T2211,0))</f>
        <v/>
      </c>
      <c r="L2220" s="32" t="str">
        <f t="shared" si="77"/>
        <v/>
      </c>
    </row>
    <row r="2221" spans="2:12" ht="14.4" thickBot="1" x14ac:dyDescent="0.3">
      <c r="B2221" s="28" t="str">
        <f t="shared" si="76"/>
        <v/>
      </c>
      <c r="C2221" s="167" t="str">
        <f>IF(D2221="","",VLOOKUP(D2221,'Műszaki adattábla'!F:G,2,0))</f>
        <v/>
      </c>
      <c r="D2221" s="168" t="str">
        <f>IF('Műszaki adattábla'!F2212="","",'Műszaki adattábla'!F2212)</f>
        <v/>
      </c>
      <c r="E2221" s="169" t="str">
        <f>IF(D2221="","",VLOOKUP(D2221,'Műszaki adattábla'!F:R,13,0))</f>
        <v/>
      </c>
      <c r="F2221" s="29" t="str">
        <f>IF(D2221="","",VLOOKUP(D2221,'Műszaki adattábla'!F:M,8,0))</f>
        <v/>
      </c>
      <c r="G2221" s="29" t="str">
        <f>IF(D2221="","",IF('Műszaki adattábla'!L2212="20-99",IF('Műszaki adattábla'!O2212="","Nem adott meg lekötött teljesítményt",VLOOKUP(D2221,'Műszaki adattábla'!F:O,10,0)),0))</f>
        <v/>
      </c>
      <c r="H2221" s="29" t="str">
        <f>IF(D2221="","",VLOOKUP(D2221,'Műszaki adattábla'!F:P,11,0))</f>
        <v/>
      </c>
      <c r="I2221" s="30"/>
      <c r="J2221" s="30"/>
      <c r="K2221" s="31" t="str">
        <f>IF(D2221="","",ROUND(((F2221*I2221*'Műszaki adattábla'!$C$7/'Műszaki adattábla'!$C$8)+(G2221*I2221)+(H2221*I2221))/12*'Műszaki adattábla'!T2212,0))</f>
        <v/>
      </c>
      <c r="L2221" s="32" t="str">
        <f t="shared" si="77"/>
        <v/>
      </c>
    </row>
    <row r="2222" spans="2:12" ht="14.4" thickBot="1" x14ac:dyDescent="0.3">
      <c r="B2222" s="28" t="str">
        <f t="shared" si="76"/>
        <v/>
      </c>
      <c r="C2222" s="167" t="str">
        <f>IF(D2222="","",VLOOKUP(D2222,'Műszaki adattábla'!F:G,2,0))</f>
        <v/>
      </c>
      <c r="D2222" s="168" t="str">
        <f>IF('Műszaki adattábla'!F2213="","",'Műszaki adattábla'!F2213)</f>
        <v/>
      </c>
      <c r="E2222" s="169" t="str">
        <f>IF(D2222="","",VLOOKUP(D2222,'Műszaki adattábla'!F:R,13,0))</f>
        <v/>
      </c>
      <c r="F2222" s="29" t="str">
        <f>IF(D2222="","",VLOOKUP(D2222,'Műszaki adattábla'!F:M,8,0))</f>
        <v/>
      </c>
      <c r="G2222" s="29" t="str">
        <f>IF(D2222="","",IF('Műszaki adattábla'!L2213="20-99",IF('Műszaki adattábla'!O2213="","Nem adott meg lekötött teljesítményt",VLOOKUP(D2222,'Műszaki adattábla'!F:O,10,0)),0))</f>
        <v/>
      </c>
      <c r="H2222" s="29" t="str">
        <f>IF(D2222="","",VLOOKUP(D2222,'Műszaki adattábla'!F:P,11,0))</f>
        <v/>
      </c>
      <c r="I2222" s="30"/>
      <c r="J2222" s="30"/>
      <c r="K2222" s="31" t="str">
        <f>IF(D2222="","",ROUND(((F2222*I2222*'Műszaki adattábla'!$C$7/'Műszaki adattábla'!$C$8)+(G2222*I2222)+(H2222*I2222))/12*'Műszaki adattábla'!T2213,0))</f>
        <v/>
      </c>
      <c r="L2222" s="32" t="str">
        <f t="shared" si="77"/>
        <v/>
      </c>
    </row>
    <row r="2223" spans="2:12" ht="14.4" thickBot="1" x14ac:dyDescent="0.3">
      <c r="B2223" s="28" t="str">
        <f t="shared" si="76"/>
        <v/>
      </c>
      <c r="C2223" s="167" t="str">
        <f>IF(D2223="","",VLOOKUP(D2223,'Műszaki adattábla'!F:G,2,0))</f>
        <v/>
      </c>
      <c r="D2223" s="168" t="str">
        <f>IF('Műszaki adattábla'!F2214="","",'Műszaki adattábla'!F2214)</f>
        <v/>
      </c>
      <c r="E2223" s="169" t="str">
        <f>IF(D2223="","",VLOOKUP(D2223,'Műszaki adattábla'!F:R,13,0))</f>
        <v/>
      </c>
      <c r="F2223" s="29" t="str">
        <f>IF(D2223="","",VLOOKUP(D2223,'Műszaki adattábla'!F:M,8,0))</f>
        <v/>
      </c>
      <c r="G2223" s="29" t="str">
        <f>IF(D2223="","",IF('Műszaki adattábla'!L2214="20-99",IF('Műszaki adattábla'!O2214="","Nem adott meg lekötött teljesítményt",VLOOKUP(D2223,'Műszaki adattábla'!F:O,10,0)),0))</f>
        <v/>
      </c>
      <c r="H2223" s="29" t="str">
        <f>IF(D2223="","",VLOOKUP(D2223,'Műszaki adattábla'!F:P,11,0))</f>
        <v/>
      </c>
      <c r="I2223" s="30"/>
      <c r="J2223" s="30"/>
      <c r="K2223" s="31" t="str">
        <f>IF(D2223="","",ROUND(((F2223*I2223*'Műszaki adattábla'!$C$7/'Műszaki adattábla'!$C$8)+(G2223*I2223)+(H2223*I2223))/12*'Műszaki adattábla'!T2214,0))</f>
        <v/>
      </c>
      <c r="L2223" s="32" t="str">
        <f t="shared" si="77"/>
        <v/>
      </c>
    </row>
    <row r="2224" spans="2:12" ht="14.4" thickBot="1" x14ac:dyDescent="0.3">
      <c r="B2224" s="28" t="str">
        <f t="shared" si="76"/>
        <v/>
      </c>
      <c r="C2224" s="167" t="str">
        <f>IF(D2224="","",VLOOKUP(D2224,'Műszaki adattábla'!F:G,2,0))</f>
        <v/>
      </c>
      <c r="D2224" s="168" t="str">
        <f>IF('Műszaki adattábla'!F2215="","",'Műszaki adattábla'!F2215)</f>
        <v/>
      </c>
      <c r="E2224" s="169" t="str">
        <f>IF(D2224="","",VLOOKUP(D2224,'Műszaki adattábla'!F:R,13,0))</f>
        <v/>
      </c>
      <c r="F2224" s="29" t="str">
        <f>IF(D2224="","",VLOOKUP(D2224,'Műszaki adattábla'!F:M,8,0))</f>
        <v/>
      </c>
      <c r="G2224" s="29" t="str">
        <f>IF(D2224="","",IF('Műszaki adattábla'!L2215="20-99",IF('Műszaki adattábla'!O2215="","Nem adott meg lekötött teljesítményt",VLOOKUP(D2224,'Műszaki adattábla'!F:O,10,0)),0))</f>
        <v/>
      </c>
      <c r="H2224" s="29" t="str">
        <f>IF(D2224="","",VLOOKUP(D2224,'Műszaki adattábla'!F:P,11,0))</f>
        <v/>
      </c>
      <c r="I2224" s="30"/>
      <c r="J2224" s="30"/>
      <c r="K2224" s="31" t="str">
        <f>IF(D2224="","",ROUND(((F2224*I2224*'Műszaki adattábla'!$C$7/'Műszaki adattábla'!$C$8)+(G2224*I2224)+(H2224*I2224))/12*'Műszaki adattábla'!T2215,0))</f>
        <v/>
      </c>
      <c r="L2224" s="32" t="str">
        <f t="shared" si="77"/>
        <v/>
      </c>
    </row>
    <row r="2225" spans="2:12" ht="14.4" thickBot="1" x14ac:dyDescent="0.3">
      <c r="B2225" s="28" t="str">
        <f t="shared" si="76"/>
        <v/>
      </c>
      <c r="C2225" s="167" t="str">
        <f>IF(D2225="","",VLOOKUP(D2225,'Műszaki adattábla'!F:G,2,0))</f>
        <v/>
      </c>
      <c r="D2225" s="168" t="str">
        <f>IF('Műszaki adattábla'!F2216="","",'Műszaki adattábla'!F2216)</f>
        <v/>
      </c>
      <c r="E2225" s="169" t="str">
        <f>IF(D2225="","",VLOOKUP(D2225,'Műszaki adattábla'!F:R,13,0))</f>
        <v/>
      </c>
      <c r="F2225" s="29" t="str">
        <f>IF(D2225="","",VLOOKUP(D2225,'Műszaki adattábla'!F:M,8,0))</f>
        <v/>
      </c>
      <c r="G2225" s="29" t="str">
        <f>IF(D2225="","",IF('Műszaki adattábla'!L2216="20-99",IF('Műszaki adattábla'!O2216="","Nem adott meg lekötött teljesítményt",VLOOKUP(D2225,'Műszaki adattábla'!F:O,10,0)),0))</f>
        <v/>
      </c>
      <c r="H2225" s="29" t="str">
        <f>IF(D2225="","",VLOOKUP(D2225,'Műszaki adattábla'!F:P,11,0))</f>
        <v/>
      </c>
      <c r="I2225" s="30"/>
      <c r="J2225" s="30"/>
      <c r="K2225" s="31" t="str">
        <f>IF(D2225="","",ROUND(((F2225*I2225*'Műszaki adattábla'!$C$7/'Műszaki adattábla'!$C$8)+(G2225*I2225)+(H2225*I2225))/12*'Műszaki adattábla'!T2216,0))</f>
        <v/>
      </c>
      <c r="L2225" s="32" t="str">
        <f t="shared" si="77"/>
        <v/>
      </c>
    </row>
    <row r="2226" spans="2:12" ht="14.4" thickBot="1" x14ac:dyDescent="0.3">
      <c r="B2226" s="28" t="str">
        <f t="shared" si="76"/>
        <v/>
      </c>
      <c r="C2226" s="167" t="str">
        <f>IF(D2226="","",VLOOKUP(D2226,'Műszaki adattábla'!F:G,2,0))</f>
        <v/>
      </c>
      <c r="D2226" s="168" t="str">
        <f>IF('Műszaki adattábla'!F2217="","",'Műszaki adattábla'!F2217)</f>
        <v/>
      </c>
      <c r="E2226" s="169" t="str">
        <f>IF(D2226="","",VLOOKUP(D2226,'Műszaki adattábla'!F:R,13,0))</f>
        <v/>
      </c>
      <c r="F2226" s="29" t="str">
        <f>IF(D2226="","",VLOOKUP(D2226,'Műszaki adattábla'!F:M,8,0))</f>
        <v/>
      </c>
      <c r="G2226" s="29" t="str">
        <f>IF(D2226="","",IF('Műszaki adattábla'!L2217="20-99",IF('Műszaki adattábla'!O2217="","Nem adott meg lekötött teljesítményt",VLOOKUP(D2226,'Műszaki adattábla'!F:O,10,0)),0))</f>
        <v/>
      </c>
      <c r="H2226" s="29" t="str">
        <f>IF(D2226="","",VLOOKUP(D2226,'Műszaki adattábla'!F:P,11,0))</f>
        <v/>
      </c>
      <c r="I2226" s="30"/>
      <c r="J2226" s="30"/>
      <c r="K2226" s="31" t="str">
        <f>IF(D2226="","",ROUND(((F2226*I2226*'Műszaki adattábla'!$C$7/'Műszaki adattábla'!$C$8)+(G2226*I2226)+(H2226*I2226))/12*'Műszaki adattábla'!T2217,0))</f>
        <v/>
      </c>
      <c r="L2226" s="32" t="str">
        <f t="shared" si="77"/>
        <v/>
      </c>
    </row>
    <row r="2227" spans="2:12" ht="14.4" thickBot="1" x14ac:dyDescent="0.3">
      <c r="B2227" s="28" t="str">
        <f t="shared" si="76"/>
        <v/>
      </c>
      <c r="C2227" s="167" t="str">
        <f>IF(D2227="","",VLOOKUP(D2227,'Műszaki adattábla'!F:G,2,0))</f>
        <v/>
      </c>
      <c r="D2227" s="168" t="str">
        <f>IF('Műszaki adattábla'!F2218="","",'Műszaki adattábla'!F2218)</f>
        <v/>
      </c>
      <c r="E2227" s="169" t="str">
        <f>IF(D2227="","",VLOOKUP(D2227,'Műszaki adattábla'!F:R,13,0))</f>
        <v/>
      </c>
      <c r="F2227" s="29" t="str">
        <f>IF(D2227="","",VLOOKUP(D2227,'Műszaki adattábla'!F:M,8,0))</f>
        <v/>
      </c>
      <c r="G2227" s="29" t="str">
        <f>IF(D2227="","",IF('Műszaki adattábla'!L2218="20-99",IF('Műszaki adattábla'!O2218="","Nem adott meg lekötött teljesítményt",VLOOKUP(D2227,'Műszaki adattábla'!F:O,10,0)),0))</f>
        <v/>
      </c>
      <c r="H2227" s="29" t="str">
        <f>IF(D2227="","",VLOOKUP(D2227,'Műszaki adattábla'!F:P,11,0))</f>
        <v/>
      </c>
      <c r="I2227" s="30"/>
      <c r="J2227" s="30"/>
      <c r="K2227" s="31" t="str">
        <f>IF(D2227="","",ROUND(((F2227*I2227*'Műszaki adattábla'!$C$7/'Műszaki adattábla'!$C$8)+(G2227*I2227)+(H2227*I2227))/12*'Műszaki adattábla'!T2218,0))</f>
        <v/>
      </c>
      <c r="L2227" s="32" t="str">
        <f t="shared" si="77"/>
        <v/>
      </c>
    </row>
    <row r="2228" spans="2:12" ht="14.4" thickBot="1" x14ac:dyDescent="0.3">
      <c r="B2228" s="28" t="str">
        <f t="shared" si="76"/>
        <v/>
      </c>
      <c r="C2228" s="167" t="str">
        <f>IF(D2228="","",VLOOKUP(D2228,'Műszaki adattábla'!F:G,2,0))</f>
        <v/>
      </c>
      <c r="D2228" s="168" t="str">
        <f>IF('Műszaki adattábla'!F2219="","",'Műszaki adattábla'!F2219)</f>
        <v/>
      </c>
      <c r="E2228" s="169" t="str">
        <f>IF(D2228="","",VLOOKUP(D2228,'Műszaki adattábla'!F:R,13,0))</f>
        <v/>
      </c>
      <c r="F2228" s="29" t="str">
        <f>IF(D2228="","",VLOOKUP(D2228,'Műszaki adattábla'!F:M,8,0))</f>
        <v/>
      </c>
      <c r="G2228" s="29" t="str">
        <f>IF(D2228="","",IF('Műszaki adattábla'!L2219="20-99",IF('Műszaki adattábla'!O2219="","Nem adott meg lekötött teljesítményt",VLOOKUP(D2228,'Műszaki adattábla'!F:O,10,0)),0))</f>
        <v/>
      </c>
      <c r="H2228" s="29" t="str">
        <f>IF(D2228="","",VLOOKUP(D2228,'Műszaki adattábla'!F:P,11,0))</f>
        <v/>
      </c>
      <c r="I2228" s="30"/>
      <c r="J2228" s="30"/>
      <c r="K2228" s="31" t="str">
        <f>IF(D2228="","",ROUND(((F2228*I2228*'Műszaki adattábla'!$C$7/'Műszaki adattábla'!$C$8)+(G2228*I2228)+(H2228*I2228))/12*'Műszaki adattábla'!T2219,0))</f>
        <v/>
      </c>
      <c r="L2228" s="32" t="str">
        <f t="shared" si="77"/>
        <v/>
      </c>
    </row>
    <row r="2229" spans="2:12" ht="14.4" thickBot="1" x14ac:dyDescent="0.3">
      <c r="B2229" s="28" t="str">
        <f t="shared" si="76"/>
        <v/>
      </c>
      <c r="C2229" s="167" t="str">
        <f>IF(D2229="","",VLOOKUP(D2229,'Műszaki adattábla'!F:G,2,0))</f>
        <v/>
      </c>
      <c r="D2229" s="168" t="str">
        <f>IF('Műszaki adattábla'!F2220="","",'Műszaki adattábla'!F2220)</f>
        <v/>
      </c>
      <c r="E2229" s="169" t="str">
        <f>IF(D2229="","",VLOOKUP(D2229,'Műszaki adattábla'!F:R,13,0))</f>
        <v/>
      </c>
      <c r="F2229" s="29" t="str">
        <f>IF(D2229="","",VLOOKUP(D2229,'Műszaki adattábla'!F:M,8,0))</f>
        <v/>
      </c>
      <c r="G2229" s="29" t="str">
        <f>IF(D2229="","",IF('Műszaki adattábla'!L2220="20-99",IF('Műszaki adattábla'!O2220="","Nem adott meg lekötött teljesítményt",VLOOKUP(D2229,'Műszaki adattábla'!F:O,10,0)),0))</f>
        <v/>
      </c>
      <c r="H2229" s="29" t="str">
        <f>IF(D2229="","",VLOOKUP(D2229,'Műszaki adattábla'!F:P,11,0))</f>
        <v/>
      </c>
      <c r="I2229" s="30"/>
      <c r="J2229" s="30"/>
      <c r="K2229" s="31" t="str">
        <f>IF(D2229="","",ROUND(((F2229*I2229*'Műszaki adattábla'!$C$7/'Műszaki adattábla'!$C$8)+(G2229*I2229)+(H2229*I2229))/12*'Műszaki adattábla'!T2220,0))</f>
        <v/>
      </c>
      <c r="L2229" s="32" t="str">
        <f t="shared" si="77"/>
        <v/>
      </c>
    </row>
    <row r="2230" spans="2:12" ht="14.4" thickBot="1" x14ac:dyDescent="0.3">
      <c r="B2230" s="28" t="str">
        <f t="shared" si="76"/>
        <v/>
      </c>
      <c r="C2230" s="167" t="str">
        <f>IF(D2230="","",VLOOKUP(D2230,'Műszaki adattábla'!F:G,2,0))</f>
        <v/>
      </c>
      <c r="D2230" s="168" t="str">
        <f>IF('Műszaki adattábla'!F2221="","",'Műszaki adattábla'!F2221)</f>
        <v/>
      </c>
      <c r="E2230" s="169" t="str">
        <f>IF(D2230="","",VLOOKUP(D2230,'Műszaki adattábla'!F:R,13,0))</f>
        <v/>
      </c>
      <c r="F2230" s="29" t="str">
        <f>IF(D2230="","",VLOOKUP(D2230,'Műszaki adattábla'!F:M,8,0))</f>
        <v/>
      </c>
      <c r="G2230" s="29" t="str">
        <f>IF(D2230="","",IF('Műszaki adattábla'!L2221="20-99",IF('Műszaki adattábla'!O2221="","Nem adott meg lekötött teljesítményt",VLOOKUP(D2230,'Műszaki adattábla'!F:O,10,0)),0))</f>
        <v/>
      </c>
      <c r="H2230" s="29" t="str">
        <f>IF(D2230="","",VLOOKUP(D2230,'Műszaki adattábla'!F:P,11,0))</f>
        <v/>
      </c>
      <c r="I2230" s="30"/>
      <c r="J2230" s="30"/>
      <c r="K2230" s="31" t="str">
        <f>IF(D2230="","",ROUND(((F2230*I2230*'Műszaki adattábla'!$C$7/'Műszaki adattábla'!$C$8)+(G2230*I2230)+(H2230*I2230))/12*'Műszaki adattábla'!T2221,0))</f>
        <v/>
      </c>
      <c r="L2230" s="32" t="str">
        <f t="shared" si="77"/>
        <v/>
      </c>
    </row>
    <row r="2231" spans="2:12" ht="14.4" thickBot="1" x14ac:dyDescent="0.3">
      <c r="B2231" s="28" t="str">
        <f t="shared" si="76"/>
        <v/>
      </c>
      <c r="C2231" s="167" t="str">
        <f>IF(D2231="","",VLOOKUP(D2231,'Műszaki adattábla'!F:G,2,0))</f>
        <v/>
      </c>
      <c r="D2231" s="168" t="str">
        <f>IF('Műszaki adattábla'!F2222="","",'Műszaki adattábla'!F2222)</f>
        <v/>
      </c>
      <c r="E2231" s="169" t="str">
        <f>IF(D2231="","",VLOOKUP(D2231,'Műszaki adattábla'!F:R,13,0))</f>
        <v/>
      </c>
      <c r="F2231" s="29" t="str">
        <f>IF(D2231="","",VLOOKUP(D2231,'Műszaki adattábla'!F:M,8,0))</f>
        <v/>
      </c>
      <c r="G2231" s="29" t="str">
        <f>IF(D2231="","",IF('Műszaki adattábla'!L2222="20-99",IF('Műszaki adattábla'!O2222="","Nem adott meg lekötött teljesítményt",VLOOKUP(D2231,'Műszaki adattábla'!F:O,10,0)),0))</f>
        <v/>
      </c>
      <c r="H2231" s="29" t="str">
        <f>IF(D2231="","",VLOOKUP(D2231,'Műszaki adattábla'!F:P,11,0))</f>
        <v/>
      </c>
      <c r="I2231" s="30"/>
      <c r="J2231" s="30"/>
      <c r="K2231" s="31" t="str">
        <f>IF(D2231="","",ROUND(((F2231*I2231*'Műszaki adattábla'!$C$7/'Műszaki adattábla'!$C$8)+(G2231*I2231)+(H2231*I2231))/12*'Műszaki adattábla'!T2222,0))</f>
        <v/>
      </c>
      <c r="L2231" s="32" t="str">
        <f t="shared" si="77"/>
        <v/>
      </c>
    </row>
    <row r="2232" spans="2:12" ht="14.4" thickBot="1" x14ac:dyDescent="0.3">
      <c r="B2232" s="28" t="str">
        <f t="shared" si="76"/>
        <v/>
      </c>
      <c r="C2232" s="167" t="str">
        <f>IF(D2232="","",VLOOKUP(D2232,'Műszaki adattábla'!F:G,2,0))</f>
        <v/>
      </c>
      <c r="D2232" s="168" t="str">
        <f>IF('Műszaki adattábla'!F2223="","",'Műszaki adattábla'!F2223)</f>
        <v/>
      </c>
      <c r="E2232" s="169" t="str">
        <f>IF(D2232="","",VLOOKUP(D2232,'Műszaki adattábla'!F:R,13,0))</f>
        <v/>
      </c>
      <c r="F2232" s="29" t="str">
        <f>IF(D2232="","",VLOOKUP(D2232,'Műszaki adattábla'!F:M,8,0))</f>
        <v/>
      </c>
      <c r="G2232" s="29" t="str">
        <f>IF(D2232="","",IF('Műszaki adattábla'!L2223="20-99",IF('Műszaki adattábla'!O2223="","Nem adott meg lekötött teljesítményt",VLOOKUP(D2232,'Műszaki adattábla'!F:O,10,0)),0))</f>
        <v/>
      </c>
      <c r="H2232" s="29" t="str">
        <f>IF(D2232="","",VLOOKUP(D2232,'Műszaki adattábla'!F:P,11,0))</f>
        <v/>
      </c>
      <c r="I2232" s="30"/>
      <c r="J2232" s="30"/>
      <c r="K2232" s="31" t="str">
        <f>IF(D2232="","",ROUND(((F2232*I2232*'Műszaki adattábla'!$C$7/'Műszaki adattábla'!$C$8)+(G2232*I2232)+(H2232*I2232))/12*'Műszaki adattábla'!T2223,0))</f>
        <v/>
      </c>
      <c r="L2232" s="32" t="str">
        <f t="shared" si="77"/>
        <v/>
      </c>
    </row>
    <row r="2233" spans="2:12" ht="14.4" thickBot="1" x14ac:dyDescent="0.3">
      <c r="B2233" s="28" t="str">
        <f t="shared" si="76"/>
        <v/>
      </c>
      <c r="C2233" s="167" t="str">
        <f>IF(D2233="","",VLOOKUP(D2233,'Műszaki adattábla'!F:G,2,0))</f>
        <v/>
      </c>
      <c r="D2233" s="168" t="str">
        <f>IF('Műszaki adattábla'!F2224="","",'Műszaki adattábla'!F2224)</f>
        <v/>
      </c>
      <c r="E2233" s="169" t="str">
        <f>IF(D2233="","",VLOOKUP(D2233,'Műszaki adattábla'!F:R,13,0))</f>
        <v/>
      </c>
      <c r="F2233" s="29" t="str">
        <f>IF(D2233="","",VLOOKUP(D2233,'Műszaki adattábla'!F:M,8,0))</f>
        <v/>
      </c>
      <c r="G2233" s="29" t="str">
        <f>IF(D2233="","",IF('Műszaki adattábla'!L2224="20-99",IF('Műszaki adattábla'!O2224="","Nem adott meg lekötött teljesítményt",VLOOKUP(D2233,'Műszaki adattábla'!F:O,10,0)),0))</f>
        <v/>
      </c>
      <c r="H2233" s="29" t="str">
        <f>IF(D2233="","",VLOOKUP(D2233,'Műszaki adattábla'!F:P,11,0))</f>
        <v/>
      </c>
      <c r="I2233" s="30"/>
      <c r="J2233" s="30"/>
      <c r="K2233" s="31" t="str">
        <f>IF(D2233="","",ROUND(((F2233*I2233*'Műszaki adattábla'!$C$7/'Műszaki adattábla'!$C$8)+(G2233*I2233)+(H2233*I2233))/12*'Műszaki adattábla'!T2224,0))</f>
        <v/>
      </c>
      <c r="L2233" s="32" t="str">
        <f t="shared" si="77"/>
        <v/>
      </c>
    </row>
    <row r="2234" spans="2:12" ht="14.4" thickBot="1" x14ac:dyDescent="0.3">
      <c r="B2234" s="28" t="str">
        <f t="shared" si="76"/>
        <v/>
      </c>
      <c r="C2234" s="167" t="str">
        <f>IF(D2234="","",VLOOKUP(D2234,'Műszaki adattábla'!F:G,2,0))</f>
        <v/>
      </c>
      <c r="D2234" s="168" t="str">
        <f>IF('Műszaki adattábla'!F2225="","",'Műszaki adattábla'!F2225)</f>
        <v/>
      </c>
      <c r="E2234" s="169" t="str">
        <f>IF(D2234="","",VLOOKUP(D2234,'Műszaki adattábla'!F:R,13,0))</f>
        <v/>
      </c>
      <c r="F2234" s="29" t="str">
        <f>IF(D2234="","",VLOOKUP(D2234,'Műszaki adattábla'!F:M,8,0))</f>
        <v/>
      </c>
      <c r="G2234" s="29" t="str">
        <f>IF(D2234="","",IF('Műszaki adattábla'!L2225="20-99",IF('Műszaki adattábla'!O2225="","Nem adott meg lekötött teljesítményt",VLOOKUP(D2234,'Műszaki adattábla'!F:O,10,0)),0))</f>
        <v/>
      </c>
      <c r="H2234" s="29" t="str">
        <f>IF(D2234="","",VLOOKUP(D2234,'Műszaki adattábla'!F:P,11,0))</f>
        <v/>
      </c>
      <c r="I2234" s="30"/>
      <c r="J2234" s="30"/>
      <c r="K2234" s="31" t="str">
        <f>IF(D2234="","",ROUND(((F2234*I2234*'Műszaki adattábla'!$C$7/'Műszaki adattábla'!$C$8)+(G2234*I2234)+(H2234*I2234))/12*'Műszaki adattábla'!T2225,0))</f>
        <v/>
      </c>
      <c r="L2234" s="32" t="str">
        <f t="shared" si="77"/>
        <v/>
      </c>
    </row>
    <row r="2235" spans="2:12" ht="14.4" thickBot="1" x14ac:dyDescent="0.3">
      <c r="B2235" s="28" t="str">
        <f t="shared" si="76"/>
        <v/>
      </c>
      <c r="C2235" s="167" t="str">
        <f>IF(D2235="","",VLOOKUP(D2235,'Műszaki adattábla'!F:G,2,0))</f>
        <v/>
      </c>
      <c r="D2235" s="168" t="str">
        <f>IF('Műszaki adattábla'!F2226="","",'Műszaki adattábla'!F2226)</f>
        <v/>
      </c>
      <c r="E2235" s="169" t="str">
        <f>IF(D2235="","",VLOOKUP(D2235,'Műszaki adattábla'!F:R,13,0))</f>
        <v/>
      </c>
      <c r="F2235" s="29" t="str">
        <f>IF(D2235="","",VLOOKUP(D2235,'Műszaki adattábla'!F:M,8,0))</f>
        <v/>
      </c>
      <c r="G2235" s="29" t="str">
        <f>IF(D2235="","",IF('Műszaki adattábla'!L2226="20-99",IF('Műszaki adattábla'!O2226="","Nem adott meg lekötött teljesítményt",VLOOKUP(D2235,'Műszaki adattábla'!F:O,10,0)),0))</f>
        <v/>
      </c>
      <c r="H2235" s="29" t="str">
        <f>IF(D2235="","",VLOOKUP(D2235,'Műszaki adattábla'!F:P,11,0))</f>
        <v/>
      </c>
      <c r="I2235" s="30"/>
      <c r="J2235" s="30"/>
      <c r="K2235" s="31" t="str">
        <f>IF(D2235="","",ROUND(((F2235*I2235*'Műszaki adattábla'!$C$7/'Műszaki adattábla'!$C$8)+(G2235*I2235)+(H2235*I2235))/12*'Műszaki adattábla'!T2226,0))</f>
        <v/>
      </c>
      <c r="L2235" s="32" t="str">
        <f t="shared" si="77"/>
        <v/>
      </c>
    </row>
    <row r="2236" spans="2:12" ht="14.4" thickBot="1" x14ac:dyDescent="0.3">
      <c r="B2236" s="28" t="str">
        <f t="shared" si="76"/>
        <v/>
      </c>
      <c r="C2236" s="167" t="str">
        <f>IF(D2236="","",VLOOKUP(D2236,'Műszaki adattábla'!F:G,2,0))</f>
        <v/>
      </c>
      <c r="D2236" s="168" t="str">
        <f>IF('Műszaki adattábla'!F2227="","",'Műszaki adattábla'!F2227)</f>
        <v/>
      </c>
      <c r="E2236" s="169" t="str">
        <f>IF(D2236="","",VLOOKUP(D2236,'Műszaki adattábla'!F:R,13,0))</f>
        <v/>
      </c>
      <c r="F2236" s="29" t="str">
        <f>IF(D2236="","",VLOOKUP(D2236,'Műszaki adattábla'!F:M,8,0))</f>
        <v/>
      </c>
      <c r="G2236" s="29" t="str">
        <f>IF(D2236="","",IF('Műszaki adattábla'!L2227="20-99",IF('Műszaki adattábla'!O2227="","Nem adott meg lekötött teljesítményt",VLOOKUP(D2236,'Műszaki adattábla'!F:O,10,0)),0))</f>
        <v/>
      </c>
      <c r="H2236" s="29" t="str">
        <f>IF(D2236="","",VLOOKUP(D2236,'Műszaki adattábla'!F:P,11,0))</f>
        <v/>
      </c>
      <c r="I2236" s="30"/>
      <c r="J2236" s="30"/>
      <c r="K2236" s="31" t="str">
        <f>IF(D2236="","",ROUND(((F2236*I2236*'Műszaki adattábla'!$C$7/'Műszaki adattábla'!$C$8)+(G2236*I2236)+(H2236*I2236))/12*'Műszaki adattábla'!T2227,0))</f>
        <v/>
      </c>
      <c r="L2236" s="32" t="str">
        <f t="shared" si="77"/>
        <v/>
      </c>
    </row>
    <row r="2237" spans="2:12" ht="14.4" thickBot="1" x14ac:dyDescent="0.3">
      <c r="B2237" s="28" t="str">
        <f t="shared" si="76"/>
        <v/>
      </c>
      <c r="C2237" s="167" t="str">
        <f>IF(D2237="","",VLOOKUP(D2237,'Műszaki adattábla'!F:G,2,0))</f>
        <v/>
      </c>
      <c r="D2237" s="168" t="str">
        <f>IF('Műszaki adattábla'!F2228="","",'Műszaki adattábla'!F2228)</f>
        <v/>
      </c>
      <c r="E2237" s="169" t="str">
        <f>IF(D2237="","",VLOOKUP(D2237,'Műszaki adattábla'!F:R,13,0))</f>
        <v/>
      </c>
      <c r="F2237" s="29" t="str">
        <f>IF(D2237="","",VLOOKUP(D2237,'Műszaki adattábla'!F:M,8,0))</f>
        <v/>
      </c>
      <c r="G2237" s="29" t="str">
        <f>IF(D2237="","",IF('Műszaki adattábla'!L2228="20-99",IF('Műszaki adattábla'!O2228="","Nem adott meg lekötött teljesítményt",VLOOKUP(D2237,'Műszaki adattábla'!F:O,10,0)),0))</f>
        <v/>
      </c>
      <c r="H2237" s="29" t="str">
        <f>IF(D2237="","",VLOOKUP(D2237,'Műszaki adattábla'!F:P,11,0))</f>
        <v/>
      </c>
      <c r="I2237" s="30"/>
      <c r="J2237" s="30"/>
      <c r="K2237" s="31" t="str">
        <f>IF(D2237="","",ROUND(((F2237*I2237*'Műszaki adattábla'!$C$7/'Műszaki adattábla'!$C$8)+(G2237*I2237)+(H2237*I2237))/12*'Műszaki adattábla'!T2228,0))</f>
        <v/>
      </c>
      <c r="L2237" s="32" t="str">
        <f t="shared" si="77"/>
        <v/>
      </c>
    </row>
    <row r="2238" spans="2:12" ht="14.4" thickBot="1" x14ac:dyDescent="0.3">
      <c r="B2238" s="28" t="str">
        <f t="shared" si="76"/>
        <v/>
      </c>
      <c r="C2238" s="167" t="str">
        <f>IF(D2238="","",VLOOKUP(D2238,'Műszaki adattábla'!F:G,2,0))</f>
        <v/>
      </c>
      <c r="D2238" s="168" t="str">
        <f>IF('Műszaki adattábla'!F2229="","",'Műszaki adattábla'!F2229)</f>
        <v/>
      </c>
      <c r="E2238" s="169" t="str">
        <f>IF(D2238="","",VLOOKUP(D2238,'Műszaki adattábla'!F:R,13,0))</f>
        <v/>
      </c>
      <c r="F2238" s="29" t="str">
        <f>IF(D2238="","",VLOOKUP(D2238,'Műszaki adattábla'!F:M,8,0))</f>
        <v/>
      </c>
      <c r="G2238" s="29" t="str">
        <f>IF(D2238="","",IF('Műszaki adattábla'!L2229="20-99",IF('Műszaki adattábla'!O2229="","Nem adott meg lekötött teljesítményt",VLOOKUP(D2238,'Műszaki adattábla'!F:O,10,0)),0))</f>
        <v/>
      </c>
      <c r="H2238" s="29" t="str">
        <f>IF(D2238="","",VLOOKUP(D2238,'Műszaki adattábla'!F:P,11,0))</f>
        <v/>
      </c>
      <c r="I2238" s="30"/>
      <c r="J2238" s="30"/>
      <c r="K2238" s="31" t="str">
        <f>IF(D2238="","",ROUND(((F2238*I2238*'Műszaki adattábla'!$C$7/'Műszaki adattábla'!$C$8)+(G2238*I2238)+(H2238*I2238))/12*'Műszaki adattábla'!T2229,0))</f>
        <v/>
      </c>
      <c r="L2238" s="32" t="str">
        <f t="shared" si="77"/>
        <v/>
      </c>
    </row>
    <row r="2239" spans="2:12" ht="14.4" thickBot="1" x14ac:dyDescent="0.3">
      <c r="B2239" s="28" t="str">
        <f t="shared" si="76"/>
        <v/>
      </c>
      <c r="C2239" s="167" t="str">
        <f>IF(D2239="","",VLOOKUP(D2239,'Műszaki adattábla'!F:G,2,0))</f>
        <v/>
      </c>
      <c r="D2239" s="168" t="str">
        <f>IF('Műszaki adattábla'!F2230="","",'Műszaki adattábla'!F2230)</f>
        <v/>
      </c>
      <c r="E2239" s="169" t="str">
        <f>IF(D2239="","",VLOOKUP(D2239,'Műszaki adattábla'!F:R,13,0))</f>
        <v/>
      </c>
      <c r="F2239" s="29" t="str">
        <f>IF(D2239="","",VLOOKUP(D2239,'Műszaki adattábla'!F:M,8,0))</f>
        <v/>
      </c>
      <c r="G2239" s="29" t="str">
        <f>IF(D2239="","",IF('Műszaki adattábla'!L2230="20-99",IF('Műszaki adattábla'!O2230="","Nem adott meg lekötött teljesítményt",VLOOKUP(D2239,'Műszaki adattábla'!F:O,10,0)),0))</f>
        <v/>
      </c>
      <c r="H2239" s="29" t="str">
        <f>IF(D2239="","",VLOOKUP(D2239,'Műszaki adattábla'!F:P,11,0))</f>
        <v/>
      </c>
      <c r="I2239" s="30"/>
      <c r="J2239" s="30"/>
      <c r="K2239" s="31" t="str">
        <f>IF(D2239="","",ROUND(((F2239*I2239*'Műszaki adattábla'!$C$7/'Műszaki adattábla'!$C$8)+(G2239*I2239)+(H2239*I2239))/12*'Műszaki adattábla'!T2230,0))</f>
        <v/>
      </c>
      <c r="L2239" s="32" t="str">
        <f t="shared" si="77"/>
        <v/>
      </c>
    </row>
    <row r="2240" spans="2:12" ht="14.4" thickBot="1" x14ac:dyDescent="0.3">
      <c r="B2240" s="28" t="str">
        <f t="shared" si="76"/>
        <v/>
      </c>
      <c r="C2240" s="167" t="str">
        <f>IF(D2240="","",VLOOKUP(D2240,'Műszaki adattábla'!F:G,2,0))</f>
        <v/>
      </c>
      <c r="D2240" s="168" t="str">
        <f>IF('Műszaki adattábla'!F2231="","",'Műszaki adattábla'!F2231)</f>
        <v/>
      </c>
      <c r="E2240" s="169" t="str">
        <f>IF(D2240="","",VLOOKUP(D2240,'Műszaki adattábla'!F:R,13,0))</f>
        <v/>
      </c>
      <c r="F2240" s="29" t="str">
        <f>IF(D2240="","",VLOOKUP(D2240,'Műszaki adattábla'!F:M,8,0))</f>
        <v/>
      </c>
      <c r="G2240" s="29" t="str">
        <f>IF(D2240="","",IF('Műszaki adattábla'!L2231="20-99",IF('Műszaki adattábla'!O2231="","Nem adott meg lekötött teljesítményt",VLOOKUP(D2240,'Műszaki adattábla'!F:O,10,0)),0))</f>
        <v/>
      </c>
      <c r="H2240" s="29" t="str">
        <f>IF(D2240="","",VLOOKUP(D2240,'Műszaki adattábla'!F:P,11,0))</f>
        <v/>
      </c>
      <c r="I2240" s="30"/>
      <c r="J2240" s="30"/>
      <c r="K2240" s="31" t="str">
        <f>IF(D2240="","",ROUND(((F2240*I2240*'Műszaki adattábla'!$C$7/'Műszaki adattábla'!$C$8)+(G2240*I2240)+(H2240*I2240))/12*'Műszaki adattábla'!T2231,0))</f>
        <v/>
      </c>
      <c r="L2240" s="32" t="str">
        <f t="shared" si="77"/>
        <v/>
      </c>
    </row>
    <row r="2241" spans="2:12" ht="14.4" thickBot="1" x14ac:dyDescent="0.3">
      <c r="B2241" s="28" t="str">
        <f t="shared" si="76"/>
        <v/>
      </c>
      <c r="C2241" s="167" t="str">
        <f>IF(D2241="","",VLOOKUP(D2241,'Műszaki adattábla'!F:G,2,0))</f>
        <v/>
      </c>
      <c r="D2241" s="168" t="str">
        <f>IF('Műszaki adattábla'!F2232="","",'Műszaki adattábla'!F2232)</f>
        <v/>
      </c>
      <c r="E2241" s="169" t="str">
        <f>IF(D2241="","",VLOOKUP(D2241,'Műszaki adattábla'!F:R,13,0))</f>
        <v/>
      </c>
      <c r="F2241" s="29" t="str">
        <f>IF(D2241="","",VLOOKUP(D2241,'Műszaki adattábla'!F:M,8,0))</f>
        <v/>
      </c>
      <c r="G2241" s="29" t="str">
        <f>IF(D2241="","",IF('Műszaki adattábla'!L2232="20-99",IF('Műszaki adattábla'!O2232="","Nem adott meg lekötött teljesítményt",VLOOKUP(D2241,'Műszaki adattábla'!F:O,10,0)),0))</f>
        <v/>
      </c>
      <c r="H2241" s="29" t="str">
        <f>IF(D2241="","",VLOOKUP(D2241,'Műszaki adattábla'!F:P,11,0))</f>
        <v/>
      </c>
      <c r="I2241" s="30"/>
      <c r="J2241" s="30"/>
      <c r="K2241" s="31" t="str">
        <f>IF(D2241="","",ROUND(((F2241*I2241*'Műszaki adattábla'!$C$7/'Műszaki adattábla'!$C$8)+(G2241*I2241)+(H2241*I2241))/12*'Műszaki adattábla'!T2232,0))</f>
        <v/>
      </c>
      <c r="L2241" s="32" t="str">
        <f t="shared" si="77"/>
        <v/>
      </c>
    </row>
    <row r="2242" spans="2:12" ht="14.4" thickBot="1" x14ac:dyDescent="0.3">
      <c r="B2242" s="28" t="str">
        <f t="shared" si="76"/>
        <v/>
      </c>
      <c r="C2242" s="167" t="str">
        <f>IF(D2242="","",VLOOKUP(D2242,'Műszaki adattábla'!F:G,2,0))</f>
        <v/>
      </c>
      <c r="D2242" s="168" t="str">
        <f>IF('Műszaki adattábla'!F2233="","",'Műszaki adattábla'!F2233)</f>
        <v/>
      </c>
      <c r="E2242" s="169" t="str">
        <f>IF(D2242="","",VLOOKUP(D2242,'Műszaki adattábla'!F:R,13,0))</f>
        <v/>
      </c>
      <c r="F2242" s="29" t="str">
        <f>IF(D2242="","",VLOOKUP(D2242,'Műszaki adattábla'!F:M,8,0))</f>
        <v/>
      </c>
      <c r="G2242" s="29" t="str">
        <f>IF(D2242="","",IF('Műszaki adattábla'!L2233="20-99",IF('Műszaki adattábla'!O2233="","Nem adott meg lekötött teljesítményt",VLOOKUP(D2242,'Műszaki adattábla'!F:O,10,0)),0))</f>
        <v/>
      </c>
      <c r="H2242" s="29" t="str">
        <f>IF(D2242="","",VLOOKUP(D2242,'Műszaki adattábla'!F:P,11,0))</f>
        <v/>
      </c>
      <c r="I2242" s="30"/>
      <c r="J2242" s="30"/>
      <c r="K2242" s="31" t="str">
        <f>IF(D2242="","",ROUND(((F2242*I2242*'Műszaki adattábla'!$C$7/'Műszaki adattábla'!$C$8)+(G2242*I2242)+(H2242*I2242))/12*'Műszaki adattábla'!T2233,0))</f>
        <v/>
      </c>
      <c r="L2242" s="32" t="str">
        <f t="shared" si="77"/>
        <v/>
      </c>
    </row>
    <row r="2243" spans="2:12" ht="14.4" thickBot="1" x14ac:dyDescent="0.3">
      <c r="B2243" s="28" t="str">
        <f t="shared" si="76"/>
        <v/>
      </c>
      <c r="C2243" s="167" t="str">
        <f>IF(D2243="","",VLOOKUP(D2243,'Műszaki adattábla'!F:G,2,0))</f>
        <v/>
      </c>
      <c r="D2243" s="168" t="str">
        <f>IF('Műszaki adattábla'!F2234="","",'Műszaki adattábla'!F2234)</f>
        <v/>
      </c>
      <c r="E2243" s="169" t="str">
        <f>IF(D2243="","",VLOOKUP(D2243,'Műszaki adattábla'!F:R,13,0))</f>
        <v/>
      </c>
      <c r="F2243" s="29" t="str">
        <f>IF(D2243="","",VLOOKUP(D2243,'Műszaki adattábla'!F:M,8,0))</f>
        <v/>
      </c>
      <c r="G2243" s="29" t="str">
        <f>IF(D2243="","",IF('Műszaki adattábla'!L2234="20-99",IF('Műszaki adattábla'!O2234="","Nem adott meg lekötött teljesítményt",VLOOKUP(D2243,'Műszaki adattábla'!F:O,10,0)),0))</f>
        <v/>
      </c>
      <c r="H2243" s="29" t="str">
        <f>IF(D2243="","",VLOOKUP(D2243,'Műszaki adattábla'!F:P,11,0))</f>
        <v/>
      </c>
      <c r="I2243" s="30"/>
      <c r="J2243" s="30"/>
      <c r="K2243" s="31" t="str">
        <f>IF(D2243="","",ROUND(((F2243*I2243*'Műszaki adattábla'!$C$7/'Műszaki adattábla'!$C$8)+(G2243*I2243)+(H2243*I2243))/12*'Műszaki adattábla'!T2234,0))</f>
        <v/>
      </c>
      <c r="L2243" s="32" t="str">
        <f t="shared" si="77"/>
        <v/>
      </c>
    </row>
    <row r="2244" spans="2:12" ht="14.4" thickBot="1" x14ac:dyDescent="0.3">
      <c r="B2244" s="28" t="str">
        <f t="shared" si="76"/>
        <v/>
      </c>
      <c r="C2244" s="167" t="str">
        <f>IF(D2244="","",VLOOKUP(D2244,'Műszaki adattábla'!F:G,2,0))</f>
        <v/>
      </c>
      <c r="D2244" s="168" t="str">
        <f>IF('Műszaki adattábla'!F2235="","",'Műszaki adattábla'!F2235)</f>
        <v/>
      </c>
      <c r="E2244" s="169" t="str">
        <f>IF(D2244="","",VLOOKUP(D2244,'Műszaki adattábla'!F:R,13,0))</f>
        <v/>
      </c>
      <c r="F2244" s="29" t="str">
        <f>IF(D2244="","",VLOOKUP(D2244,'Műszaki adattábla'!F:M,8,0))</f>
        <v/>
      </c>
      <c r="G2244" s="29" t="str">
        <f>IF(D2244="","",IF('Műszaki adattábla'!L2235="20-99",IF('Műszaki adattábla'!O2235="","Nem adott meg lekötött teljesítményt",VLOOKUP(D2244,'Műszaki adattábla'!F:O,10,0)),0))</f>
        <v/>
      </c>
      <c r="H2244" s="29" t="str">
        <f>IF(D2244="","",VLOOKUP(D2244,'Műszaki adattábla'!F:P,11,0))</f>
        <v/>
      </c>
      <c r="I2244" s="30"/>
      <c r="J2244" s="30"/>
      <c r="K2244" s="31" t="str">
        <f>IF(D2244="","",ROUND(((F2244*I2244*'Műszaki adattábla'!$C$7/'Műszaki adattábla'!$C$8)+(G2244*I2244)+(H2244*I2244))/12*'Műszaki adattábla'!T2235,0))</f>
        <v/>
      </c>
      <c r="L2244" s="32" t="str">
        <f t="shared" si="77"/>
        <v/>
      </c>
    </row>
    <row r="2245" spans="2:12" ht="14.4" thickBot="1" x14ac:dyDescent="0.3">
      <c r="B2245" s="28" t="str">
        <f t="shared" si="76"/>
        <v/>
      </c>
      <c r="C2245" s="167" t="str">
        <f>IF(D2245="","",VLOOKUP(D2245,'Műszaki adattábla'!F:G,2,0))</f>
        <v/>
      </c>
      <c r="D2245" s="168" t="str">
        <f>IF('Műszaki adattábla'!F2236="","",'Műszaki adattábla'!F2236)</f>
        <v/>
      </c>
      <c r="E2245" s="169" t="str">
        <f>IF(D2245="","",VLOOKUP(D2245,'Műszaki adattábla'!F:R,13,0))</f>
        <v/>
      </c>
      <c r="F2245" s="29" t="str">
        <f>IF(D2245="","",VLOOKUP(D2245,'Műszaki adattábla'!F:M,8,0))</f>
        <v/>
      </c>
      <c r="G2245" s="29" t="str">
        <f>IF(D2245="","",IF('Műszaki adattábla'!L2236="20-99",IF('Műszaki adattábla'!O2236="","Nem adott meg lekötött teljesítményt",VLOOKUP(D2245,'Műszaki adattábla'!F:O,10,0)),0))</f>
        <v/>
      </c>
      <c r="H2245" s="29" t="str">
        <f>IF(D2245="","",VLOOKUP(D2245,'Műszaki adattábla'!F:P,11,0))</f>
        <v/>
      </c>
      <c r="I2245" s="30"/>
      <c r="J2245" s="30"/>
      <c r="K2245" s="31" t="str">
        <f>IF(D2245="","",ROUND(((F2245*I2245*'Műszaki adattábla'!$C$7/'Műszaki adattábla'!$C$8)+(G2245*I2245)+(H2245*I2245))/12*'Műszaki adattábla'!T2236,0))</f>
        <v/>
      </c>
      <c r="L2245" s="32" t="str">
        <f t="shared" si="77"/>
        <v/>
      </c>
    </row>
    <row r="2246" spans="2:12" ht="14.4" thickBot="1" x14ac:dyDescent="0.3">
      <c r="B2246" s="28" t="str">
        <f t="shared" si="76"/>
        <v/>
      </c>
      <c r="C2246" s="167" t="str">
        <f>IF(D2246="","",VLOOKUP(D2246,'Műszaki adattábla'!F:G,2,0))</f>
        <v/>
      </c>
      <c r="D2246" s="168" t="str">
        <f>IF('Műszaki adattábla'!F2237="","",'Műszaki adattábla'!F2237)</f>
        <v/>
      </c>
      <c r="E2246" s="169" t="str">
        <f>IF(D2246="","",VLOOKUP(D2246,'Műszaki adattábla'!F:R,13,0))</f>
        <v/>
      </c>
      <c r="F2246" s="29" t="str">
        <f>IF(D2246="","",VLOOKUP(D2246,'Műszaki adattábla'!F:M,8,0))</f>
        <v/>
      </c>
      <c r="G2246" s="29" t="str">
        <f>IF(D2246="","",IF('Műszaki adattábla'!L2237="20-99",IF('Műszaki adattábla'!O2237="","Nem adott meg lekötött teljesítményt",VLOOKUP(D2246,'Műszaki adattábla'!F:O,10,0)),0))</f>
        <v/>
      </c>
      <c r="H2246" s="29" t="str">
        <f>IF(D2246="","",VLOOKUP(D2246,'Műszaki adattábla'!F:P,11,0))</f>
        <v/>
      </c>
      <c r="I2246" s="30"/>
      <c r="J2246" s="30"/>
      <c r="K2246" s="31" t="str">
        <f>IF(D2246="","",ROUND(((F2246*I2246*'Műszaki adattábla'!$C$7/'Műszaki adattábla'!$C$8)+(G2246*I2246)+(H2246*I2246))/12*'Műszaki adattábla'!T2237,0))</f>
        <v/>
      </c>
      <c r="L2246" s="32" t="str">
        <f t="shared" si="77"/>
        <v/>
      </c>
    </row>
    <row r="2247" spans="2:12" ht="14.4" thickBot="1" x14ac:dyDescent="0.3">
      <c r="B2247" s="28" t="str">
        <f t="shared" si="76"/>
        <v/>
      </c>
      <c r="C2247" s="167" t="str">
        <f>IF(D2247="","",VLOOKUP(D2247,'Műszaki adattábla'!F:G,2,0))</f>
        <v/>
      </c>
      <c r="D2247" s="168" t="str">
        <f>IF('Műszaki adattábla'!F2238="","",'Műszaki adattábla'!F2238)</f>
        <v/>
      </c>
      <c r="E2247" s="169" t="str">
        <f>IF(D2247="","",VLOOKUP(D2247,'Műszaki adattábla'!F:R,13,0))</f>
        <v/>
      </c>
      <c r="F2247" s="29" t="str">
        <f>IF(D2247="","",VLOOKUP(D2247,'Műszaki adattábla'!F:M,8,0))</f>
        <v/>
      </c>
      <c r="G2247" s="29" t="str">
        <f>IF(D2247="","",IF('Műszaki adattábla'!L2238="20-99",IF('Műszaki adattábla'!O2238="","Nem adott meg lekötött teljesítményt",VLOOKUP(D2247,'Műszaki adattábla'!F:O,10,0)),0))</f>
        <v/>
      </c>
      <c r="H2247" s="29" t="str">
        <f>IF(D2247="","",VLOOKUP(D2247,'Műszaki adattábla'!F:P,11,0))</f>
        <v/>
      </c>
      <c r="I2247" s="30"/>
      <c r="J2247" s="30"/>
      <c r="K2247" s="31" t="str">
        <f>IF(D2247="","",ROUND(((F2247*I2247*'Műszaki adattábla'!$C$7/'Műszaki adattábla'!$C$8)+(G2247*I2247)+(H2247*I2247))/12*'Műszaki adattábla'!T2238,0))</f>
        <v/>
      </c>
      <c r="L2247" s="32" t="str">
        <f t="shared" si="77"/>
        <v/>
      </c>
    </row>
    <row r="2248" spans="2:12" ht="14.4" thickBot="1" x14ac:dyDescent="0.3">
      <c r="B2248" s="28" t="str">
        <f t="shared" si="76"/>
        <v/>
      </c>
      <c r="C2248" s="167" t="str">
        <f>IF(D2248="","",VLOOKUP(D2248,'Műszaki adattábla'!F:G,2,0))</f>
        <v/>
      </c>
      <c r="D2248" s="168" t="str">
        <f>IF('Műszaki adattábla'!F2239="","",'Műszaki adattábla'!F2239)</f>
        <v/>
      </c>
      <c r="E2248" s="169" t="str">
        <f>IF(D2248="","",VLOOKUP(D2248,'Műszaki adattábla'!F:R,13,0))</f>
        <v/>
      </c>
      <c r="F2248" s="29" t="str">
        <f>IF(D2248="","",VLOOKUP(D2248,'Műszaki adattábla'!F:M,8,0))</f>
        <v/>
      </c>
      <c r="G2248" s="29" t="str">
        <f>IF(D2248="","",IF('Műszaki adattábla'!L2239="20-99",IF('Műszaki adattábla'!O2239="","Nem adott meg lekötött teljesítményt",VLOOKUP(D2248,'Műszaki adattábla'!F:O,10,0)),0))</f>
        <v/>
      </c>
      <c r="H2248" s="29" t="str">
        <f>IF(D2248="","",VLOOKUP(D2248,'Műszaki adattábla'!F:P,11,0))</f>
        <v/>
      </c>
      <c r="I2248" s="30"/>
      <c r="J2248" s="30"/>
      <c r="K2248" s="31" t="str">
        <f>IF(D2248="","",ROUND(((F2248*I2248*'Műszaki adattábla'!$C$7/'Műszaki adattábla'!$C$8)+(G2248*I2248)+(H2248*I2248))/12*'Műszaki adattábla'!T2239,0))</f>
        <v/>
      </c>
      <c r="L2248" s="32" t="str">
        <f t="shared" si="77"/>
        <v/>
      </c>
    </row>
    <row r="2249" spans="2:12" ht="14.4" thickBot="1" x14ac:dyDescent="0.3">
      <c r="B2249" s="28" t="str">
        <f t="shared" si="76"/>
        <v/>
      </c>
      <c r="C2249" s="167" t="str">
        <f>IF(D2249="","",VLOOKUP(D2249,'Műszaki adattábla'!F:G,2,0))</f>
        <v/>
      </c>
      <c r="D2249" s="168" t="str">
        <f>IF('Műszaki adattábla'!F2240="","",'Műszaki adattábla'!F2240)</f>
        <v/>
      </c>
      <c r="E2249" s="169" t="str">
        <f>IF(D2249="","",VLOOKUP(D2249,'Műszaki adattábla'!F:R,13,0))</f>
        <v/>
      </c>
      <c r="F2249" s="29" t="str">
        <f>IF(D2249="","",VLOOKUP(D2249,'Műszaki adattábla'!F:M,8,0))</f>
        <v/>
      </c>
      <c r="G2249" s="29" t="str">
        <f>IF(D2249="","",IF('Műszaki adattábla'!L2240="20-99",IF('Műszaki adattábla'!O2240="","Nem adott meg lekötött teljesítményt",VLOOKUP(D2249,'Műszaki adattábla'!F:O,10,0)),0))</f>
        <v/>
      </c>
      <c r="H2249" s="29" t="str">
        <f>IF(D2249="","",VLOOKUP(D2249,'Műszaki adattábla'!F:P,11,0))</f>
        <v/>
      </c>
      <c r="I2249" s="30"/>
      <c r="J2249" s="30"/>
      <c r="K2249" s="31" t="str">
        <f>IF(D2249="","",ROUND(((F2249*I2249*'Műszaki adattábla'!$C$7/'Műszaki adattábla'!$C$8)+(G2249*I2249)+(H2249*I2249))/12*'Műszaki adattábla'!T2240,0))</f>
        <v/>
      </c>
      <c r="L2249" s="32" t="str">
        <f t="shared" si="77"/>
        <v/>
      </c>
    </row>
    <row r="2250" spans="2:12" ht="14.4" thickBot="1" x14ac:dyDescent="0.3">
      <c r="B2250" s="28" t="str">
        <f t="shared" si="76"/>
        <v/>
      </c>
      <c r="C2250" s="167" t="str">
        <f>IF(D2250="","",VLOOKUP(D2250,'Műszaki adattábla'!F:G,2,0))</f>
        <v/>
      </c>
      <c r="D2250" s="168" t="str">
        <f>IF('Műszaki adattábla'!F2241="","",'Műszaki adattábla'!F2241)</f>
        <v/>
      </c>
      <c r="E2250" s="169" t="str">
        <f>IF(D2250="","",VLOOKUP(D2250,'Műszaki adattábla'!F:R,13,0))</f>
        <v/>
      </c>
      <c r="F2250" s="29" t="str">
        <f>IF(D2250="","",VLOOKUP(D2250,'Műszaki adattábla'!F:M,8,0))</f>
        <v/>
      </c>
      <c r="G2250" s="29" t="str">
        <f>IF(D2250="","",IF('Műszaki adattábla'!L2241="20-99",IF('Műszaki adattábla'!O2241="","Nem adott meg lekötött teljesítményt",VLOOKUP(D2250,'Műszaki adattábla'!F:O,10,0)),0))</f>
        <v/>
      </c>
      <c r="H2250" s="29" t="str">
        <f>IF(D2250="","",VLOOKUP(D2250,'Műszaki adattábla'!F:P,11,0))</f>
        <v/>
      </c>
      <c r="I2250" s="30"/>
      <c r="J2250" s="30"/>
      <c r="K2250" s="31" t="str">
        <f>IF(D2250="","",ROUND(((F2250*I2250*'Műszaki adattábla'!$C$7/'Műszaki adattábla'!$C$8)+(G2250*I2250)+(H2250*I2250))/12*'Műszaki adattábla'!T2241,0))</f>
        <v/>
      </c>
      <c r="L2250" s="32" t="str">
        <f t="shared" si="77"/>
        <v/>
      </c>
    </row>
    <row r="2251" spans="2:12" ht="14.4" thickBot="1" x14ac:dyDescent="0.3">
      <c r="B2251" s="28" t="str">
        <f t="shared" si="76"/>
        <v/>
      </c>
      <c r="C2251" s="167" t="str">
        <f>IF(D2251="","",VLOOKUP(D2251,'Műszaki adattábla'!F:G,2,0))</f>
        <v/>
      </c>
      <c r="D2251" s="168" t="str">
        <f>IF('Műszaki adattábla'!F2242="","",'Műszaki adattábla'!F2242)</f>
        <v/>
      </c>
      <c r="E2251" s="169" t="str">
        <f>IF(D2251="","",VLOOKUP(D2251,'Műszaki adattábla'!F:R,13,0))</f>
        <v/>
      </c>
      <c r="F2251" s="29" t="str">
        <f>IF(D2251="","",VLOOKUP(D2251,'Műszaki adattábla'!F:M,8,0))</f>
        <v/>
      </c>
      <c r="G2251" s="29" t="str">
        <f>IF(D2251="","",IF('Műszaki adattábla'!L2242="20-99",IF('Műszaki adattábla'!O2242="","Nem adott meg lekötött teljesítményt",VLOOKUP(D2251,'Műszaki adattábla'!F:O,10,0)),0))</f>
        <v/>
      </c>
      <c r="H2251" s="29" t="str">
        <f>IF(D2251="","",VLOOKUP(D2251,'Műszaki adattábla'!F:P,11,0))</f>
        <v/>
      </c>
      <c r="I2251" s="30"/>
      <c r="J2251" s="30"/>
      <c r="K2251" s="31" t="str">
        <f>IF(D2251="","",ROUND(((F2251*I2251*'Műszaki adattábla'!$C$7/'Műszaki adattábla'!$C$8)+(G2251*I2251)+(H2251*I2251))/12*'Műszaki adattábla'!T2242,0))</f>
        <v/>
      </c>
      <c r="L2251" s="32" t="str">
        <f t="shared" si="77"/>
        <v/>
      </c>
    </row>
    <row r="2252" spans="2:12" ht="14.4" thickBot="1" x14ac:dyDescent="0.3">
      <c r="B2252" s="28" t="str">
        <f t="shared" si="76"/>
        <v/>
      </c>
      <c r="C2252" s="167" t="str">
        <f>IF(D2252="","",VLOOKUP(D2252,'Műszaki adattábla'!F:G,2,0))</f>
        <v/>
      </c>
      <c r="D2252" s="168" t="str">
        <f>IF('Műszaki adattábla'!F2243="","",'Műszaki adattábla'!F2243)</f>
        <v/>
      </c>
      <c r="E2252" s="169" t="str">
        <f>IF(D2252="","",VLOOKUP(D2252,'Műszaki adattábla'!F:R,13,0))</f>
        <v/>
      </c>
      <c r="F2252" s="29" t="str">
        <f>IF(D2252="","",VLOOKUP(D2252,'Műszaki adattábla'!F:M,8,0))</f>
        <v/>
      </c>
      <c r="G2252" s="29" t="str">
        <f>IF(D2252="","",IF('Műszaki adattábla'!L2243="20-99",IF('Műszaki adattábla'!O2243="","Nem adott meg lekötött teljesítményt",VLOOKUP(D2252,'Műszaki adattábla'!F:O,10,0)),0))</f>
        <v/>
      </c>
      <c r="H2252" s="29" t="str">
        <f>IF(D2252="","",VLOOKUP(D2252,'Műszaki adattábla'!F:P,11,0))</f>
        <v/>
      </c>
      <c r="I2252" s="30"/>
      <c r="J2252" s="30"/>
      <c r="K2252" s="31" t="str">
        <f>IF(D2252="","",ROUND(((F2252*I2252*'Műszaki adattábla'!$C$7/'Műszaki adattábla'!$C$8)+(G2252*I2252)+(H2252*I2252))/12*'Műszaki adattábla'!T2243,0))</f>
        <v/>
      </c>
      <c r="L2252" s="32" t="str">
        <f t="shared" si="77"/>
        <v/>
      </c>
    </row>
    <row r="2253" spans="2:12" ht="14.4" thickBot="1" x14ac:dyDescent="0.3">
      <c r="B2253" s="28" t="str">
        <f t="shared" si="76"/>
        <v/>
      </c>
      <c r="C2253" s="167" t="str">
        <f>IF(D2253="","",VLOOKUP(D2253,'Műszaki adattábla'!F:G,2,0))</f>
        <v/>
      </c>
      <c r="D2253" s="168" t="str">
        <f>IF('Műszaki adattábla'!F2244="","",'Műszaki adattábla'!F2244)</f>
        <v/>
      </c>
      <c r="E2253" s="169" t="str">
        <f>IF(D2253="","",VLOOKUP(D2253,'Műszaki adattábla'!F:R,13,0))</f>
        <v/>
      </c>
      <c r="F2253" s="29" t="str">
        <f>IF(D2253="","",VLOOKUP(D2253,'Műszaki adattábla'!F:M,8,0))</f>
        <v/>
      </c>
      <c r="G2253" s="29" t="str">
        <f>IF(D2253="","",IF('Műszaki adattábla'!L2244="20-99",IF('Műszaki adattábla'!O2244="","Nem adott meg lekötött teljesítményt",VLOOKUP(D2253,'Műszaki adattábla'!F:O,10,0)),0))</f>
        <v/>
      </c>
      <c r="H2253" s="29" t="str">
        <f>IF(D2253="","",VLOOKUP(D2253,'Műszaki adattábla'!F:P,11,0))</f>
        <v/>
      </c>
      <c r="I2253" s="30"/>
      <c r="J2253" s="30"/>
      <c r="K2253" s="31" t="str">
        <f>IF(D2253="","",ROUND(((F2253*I2253*'Műszaki adattábla'!$C$7/'Műszaki adattábla'!$C$8)+(G2253*I2253)+(H2253*I2253))/12*'Műszaki adattábla'!T2244,0))</f>
        <v/>
      </c>
      <c r="L2253" s="32" t="str">
        <f t="shared" si="77"/>
        <v/>
      </c>
    </row>
    <row r="2254" spans="2:12" ht="14.4" thickBot="1" x14ac:dyDescent="0.3">
      <c r="B2254" s="28" t="str">
        <f t="shared" si="76"/>
        <v/>
      </c>
      <c r="C2254" s="167" t="str">
        <f>IF(D2254="","",VLOOKUP(D2254,'Műszaki adattábla'!F:G,2,0))</f>
        <v/>
      </c>
      <c r="D2254" s="168" t="str">
        <f>IF('Műszaki adattábla'!F2245="","",'Műszaki adattábla'!F2245)</f>
        <v/>
      </c>
      <c r="E2254" s="169" t="str">
        <f>IF(D2254="","",VLOOKUP(D2254,'Műszaki adattábla'!F:R,13,0))</f>
        <v/>
      </c>
      <c r="F2254" s="29" t="str">
        <f>IF(D2254="","",VLOOKUP(D2254,'Műszaki adattábla'!F:M,8,0))</f>
        <v/>
      </c>
      <c r="G2254" s="29" t="str">
        <f>IF(D2254="","",IF('Műszaki adattábla'!L2245="20-99",IF('Műszaki adattábla'!O2245="","Nem adott meg lekötött teljesítményt",VLOOKUP(D2254,'Műszaki adattábla'!F:O,10,0)),0))</f>
        <v/>
      </c>
      <c r="H2254" s="29" t="str">
        <f>IF(D2254="","",VLOOKUP(D2254,'Műszaki adattábla'!F:P,11,0))</f>
        <v/>
      </c>
      <c r="I2254" s="30"/>
      <c r="J2254" s="30"/>
      <c r="K2254" s="31" t="str">
        <f>IF(D2254="","",ROUND(((F2254*I2254*'Műszaki adattábla'!$C$7/'Műszaki adattábla'!$C$8)+(G2254*I2254)+(H2254*I2254))/12*'Műszaki adattábla'!T2245,0))</f>
        <v/>
      </c>
      <c r="L2254" s="32" t="str">
        <f t="shared" si="77"/>
        <v/>
      </c>
    </row>
    <row r="2255" spans="2:12" ht="14.4" thickBot="1" x14ac:dyDescent="0.3">
      <c r="B2255" s="28" t="str">
        <f t="shared" si="76"/>
        <v/>
      </c>
      <c r="C2255" s="167" t="str">
        <f>IF(D2255="","",VLOOKUP(D2255,'Műszaki adattábla'!F:G,2,0))</f>
        <v/>
      </c>
      <c r="D2255" s="168" t="str">
        <f>IF('Műszaki adattábla'!F2246="","",'Műszaki adattábla'!F2246)</f>
        <v/>
      </c>
      <c r="E2255" s="169" t="str">
        <f>IF(D2255="","",VLOOKUP(D2255,'Műszaki adattábla'!F:R,13,0))</f>
        <v/>
      </c>
      <c r="F2255" s="29" t="str">
        <f>IF(D2255="","",VLOOKUP(D2255,'Műszaki adattábla'!F:M,8,0))</f>
        <v/>
      </c>
      <c r="G2255" s="29" t="str">
        <f>IF(D2255="","",IF('Műszaki adattábla'!L2246="20-99",IF('Műszaki adattábla'!O2246="","Nem adott meg lekötött teljesítményt",VLOOKUP(D2255,'Műszaki adattábla'!F:O,10,0)),0))</f>
        <v/>
      </c>
      <c r="H2255" s="29" t="str">
        <f>IF(D2255="","",VLOOKUP(D2255,'Műszaki adattábla'!F:P,11,0))</f>
        <v/>
      </c>
      <c r="I2255" s="30"/>
      <c r="J2255" s="30"/>
      <c r="K2255" s="31" t="str">
        <f>IF(D2255="","",ROUND(((F2255*I2255*'Műszaki adattábla'!$C$7/'Műszaki adattábla'!$C$8)+(G2255*I2255)+(H2255*I2255))/12*'Műszaki adattábla'!T2246,0))</f>
        <v/>
      </c>
      <c r="L2255" s="32" t="str">
        <f t="shared" si="77"/>
        <v/>
      </c>
    </row>
    <row r="2256" spans="2:12" ht="14.4" thickBot="1" x14ac:dyDescent="0.3">
      <c r="B2256" s="28" t="str">
        <f t="shared" si="76"/>
        <v/>
      </c>
      <c r="C2256" s="167" t="str">
        <f>IF(D2256="","",VLOOKUP(D2256,'Műszaki adattábla'!F:G,2,0))</f>
        <v/>
      </c>
      <c r="D2256" s="168" t="str">
        <f>IF('Műszaki adattábla'!F2247="","",'Műszaki adattábla'!F2247)</f>
        <v/>
      </c>
      <c r="E2256" s="169" t="str">
        <f>IF(D2256="","",VLOOKUP(D2256,'Műszaki adattábla'!F:R,13,0))</f>
        <v/>
      </c>
      <c r="F2256" s="29" t="str">
        <f>IF(D2256="","",VLOOKUP(D2256,'Műszaki adattábla'!F:M,8,0))</f>
        <v/>
      </c>
      <c r="G2256" s="29" t="str">
        <f>IF(D2256="","",IF('Műszaki adattábla'!L2247="20-99",IF('Műszaki adattábla'!O2247="","Nem adott meg lekötött teljesítményt",VLOOKUP(D2256,'Műszaki adattábla'!F:O,10,0)),0))</f>
        <v/>
      </c>
      <c r="H2256" s="29" t="str">
        <f>IF(D2256="","",VLOOKUP(D2256,'Műszaki adattábla'!F:P,11,0))</f>
        <v/>
      </c>
      <c r="I2256" s="30"/>
      <c r="J2256" s="30"/>
      <c r="K2256" s="31" t="str">
        <f>IF(D2256="","",ROUND(((F2256*I2256*'Műszaki adattábla'!$C$7/'Műszaki adattábla'!$C$8)+(G2256*I2256)+(H2256*I2256))/12*'Műszaki adattábla'!T2247,0))</f>
        <v/>
      </c>
      <c r="L2256" s="32" t="str">
        <f t="shared" si="77"/>
        <v/>
      </c>
    </row>
    <row r="2257" spans="2:12" ht="14.4" thickBot="1" x14ac:dyDescent="0.3">
      <c r="B2257" s="28" t="str">
        <f t="shared" si="76"/>
        <v/>
      </c>
      <c r="C2257" s="167" t="str">
        <f>IF(D2257="","",VLOOKUP(D2257,'Műszaki adattábla'!F:G,2,0))</f>
        <v/>
      </c>
      <c r="D2257" s="168" t="str">
        <f>IF('Műszaki adattábla'!F2248="","",'Műszaki adattábla'!F2248)</f>
        <v/>
      </c>
      <c r="E2257" s="169" t="str">
        <f>IF(D2257="","",VLOOKUP(D2257,'Műszaki adattábla'!F:R,13,0))</f>
        <v/>
      </c>
      <c r="F2257" s="29" t="str">
        <f>IF(D2257="","",VLOOKUP(D2257,'Műszaki adattábla'!F:M,8,0))</f>
        <v/>
      </c>
      <c r="G2257" s="29" t="str">
        <f>IF(D2257="","",IF('Műszaki adattábla'!L2248="20-99",IF('Műszaki adattábla'!O2248="","Nem adott meg lekötött teljesítményt",VLOOKUP(D2257,'Műszaki adattábla'!F:O,10,0)),0))</f>
        <v/>
      </c>
      <c r="H2257" s="29" t="str">
        <f>IF(D2257="","",VLOOKUP(D2257,'Műszaki adattábla'!F:P,11,0))</f>
        <v/>
      </c>
      <c r="I2257" s="30"/>
      <c r="J2257" s="30"/>
      <c r="K2257" s="31" t="str">
        <f>IF(D2257="","",ROUND(((F2257*I2257*'Műszaki adattábla'!$C$7/'Műszaki adattábla'!$C$8)+(G2257*I2257)+(H2257*I2257))/12*'Műszaki adattábla'!T2248,0))</f>
        <v/>
      </c>
      <c r="L2257" s="32" t="str">
        <f t="shared" si="77"/>
        <v/>
      </c>
    </row>
    <row r="2258" spans="2:12" ht="14.4" thickBot="1" x14ac:dyDescent="0.3">
      <c r="B2258" s="28" t="str">
        <f t="shared" si="76"/>
        <v/>
      </c>
      <c r="C2258" s="167" t="str">
        <f>IF(D2258="","",VLOOKUP(D2258,'Műszaki adattábla'!F:G,2,0))</f>
        <v/>
      </c>
      <c r="D2258" s="168" t="str">
        <f>IF('Műszaki adattábla'!F2249="","",'Műszaki adattábla'!F2249)</f>
        <v/>
      </c>
      <c r="E2258" s="169" t="str">
        <f>IF(D2258="","",VLOOKUP(D2258,'Műszaki adattábla'!F:R,13,0))</f>
        <v/>
      </c>
      <c r="F2258" s="29" t="str">
        <f>IF(D2258="","",VLOOKUP(D2258,'Műszaki adattábla'!F:M,8,0))</f>
        <v/>
      </c>
      <c r="G2258" s="29" t="str">
        <f>IF(D2258="","",IF('Műszaki adattábla'!L2249="20-99",IF('Műszaki adattábla'!O2249="","Nem adott meg lekötött teljesítményt",VLOOKUP(D2258,'Műszaki adattábla'!F:O,10,0)),0))</f>
        <v/>
      </c>
      <c r="H2258" s="29" t="str">
        <f>IF(D2258="","",VLOOKUP(D2258,'Műszaki adattábla'!F:P,11,0))</f>
        <v/>
      </c>
      <c r="I2258" s="30"/>
      <c r="J2258" s="30"/>
      <c r="K2258" s="31" t="str">
        <f>IF(D2258="","",ROUND(((F2258*I2258*'Műszaki adattábla'!$C$7/'Műszaki adattábla'!$C$8)+(G2258*I2258)+(H2258*I2258))/12*'Műszaki adattábla'!T2249,0))</f>
        <v/>
      </c>
      <c r="L2258" s="32" t="str">
        <f t="shared" si="77"/>
        <v/>
      </c>
    </row>
    <row r="2259" spans="2:12" ht="14.4" thickBot="1" x14ac:dyDescent="0.3">
      <c r="B2259" s="28" t="str">
        <f t="shared" si="76"/>
        <v/>
      </c>
      <c r="C2259" s="167" t="str">
        <f>IF(D2259="","",VLOOKUP(D2259,'Műszaki adattábla'!F:G,2,0))</f>
        <v/>
      </c>
      <c r="D2259" s="168" t="str">
        <f>IF('Műszaki adattábla'!F2250="","",'Műszaki adattábla'!F2250)</f>
        <v/>
      </c>
      <c r="E2259" s="169" t="str">
        <f>IF(D2259="","",VLOOKUP(D2259,'Műszaki adattábla'!F:R,13,0))</f>
        <v/>
      </c>
      <c r="F2259" s="29" t="str">
        <f>IF(D2259="","",VLOOKUP(D2259,'Műszaki adattábla'!F:M,8,0))</f>
        <v/>
      </c>
      <c r="G2259" s="29" t="str">
        <f>IF(D2259="","",IF('Műszaki adattábla'!L2250="20-99",IF('Műszaki adattábla'!O2250="","Nem adott meg lekötött teljesítményt",VLOOKUP(D2259,'Műszaki adattábla'!F:O,10,0)),0))</f>
        <v/>
      </c>
      <c r="H2259" s="29" t="str">
        <f>IF(D2259="","",VLOOKUP(D2259,'Műszaki adattábla'!F:P,11,0))</f>
        <v/>
      </c>
      <c r="I2259" s="30"/>
      <c r="J2259" s="30"/>
      <c r="K2259" s="31" t="str">
        <f>IF(D2259="","",ROUND(((F2259*I2259*'Műszaki adattábla'!$C$7/'Műszaki adattábla'!$C$8)+(G2259*I2259)+(H2259*I2259))/12*'Műszaki adattábla'!T2250,0))</f>
        <v/>
      </c>
      <c r="L2259" s="32" t="str">
        <f t="shared" si="77"/>
        <v/>
      </c>
    </row>
    <row r="2260" spans="2:12" ht="14.4" thickBot="1" x14ac:dyDescent="0.3">
      <c r="B2260" s="28" t="str">
        <f t="shared" si="76"/>
        <v/>
      </c>
      <c r="C2260" s="167" t="str">
        <f>IF(D2260="","",VLOOKUP(D2260,'Műszaki adattábla'!F:G,2,0))</f>
        <v/>
      </c>
      <c r="D2260" s="168" t="str">
        <f>IF('Műszaki adattábla'!F2251="","",'Műszaki adattábla'!F2251)</f>
        <v/>
      </c>
      <c r="E2260" s="169" t="str">
        <f>IF(D2260="","",VLOOKUP(D2260,'Műszaki adattábla'!F:R,13,0))</f>
        <v/>
      </c>
      <c r="F2260" s="29" t="str">
        <f>IF(D2260="","",VLOOKUP(D2260,'Műszaki adattábla'!F:M,8,0))</f>
        <v/>
      </c>
      <c r="G2260" s="29" t="str">
        <f>IF(D2260="","",IF('Műszaki adattábla'!L2251="20-99",IF('Műszaki adattábla'!O2251="","Nem adott meg lekötött teljesítményt",VLOOKUP(D2260,'Műszaki adattábla'!F:O,10,0)),0))</f>
        <v/>
      </c>
      <c r="H2260" s="29" t="str">
        <f>IF(D2260="","",VLOOKUP(D2260,'Műszaki adattábla'!F:P,11,0))</f>
        <v/>
      </c>
      <c r="I2260" s="30"/>
      <c r="J2260" s="30"/>
      <c r="K2260" s="31" t="str">
        <f>IF(D2260="","",ROUND(((F2260*I2260*'Műszaki adattábla'!$C$7/'Műszaki adattábla'!$C$8)+(G2260*I2260)+(H2260*I2260))/12*'Műszaki adattábla'!T2251,0))</f>
        <v/>
      </c>
      <c r="L2260" s="32" t="str">
        <f t="shared" si="77"/>
        <v/>
      </c>
    </row>
    <row r="2261" spans="2:12" ht="14.4" thickBot="1" x14ac:dyDescent="0.3">
      <c r="B2261" s="28" t="str">
        <f t="shared" si="76"/>
        <v/>
      </c>
      <c r="C2261" s="167" t="str">
        <f>IF(D2261="","",VLOOKUP(D2261,'Műszaki adattábla'!F:G,2,0))</f>
        <v/>
      </c>
      <c r="D2261" s="168" t="str">
        <f>IF('Műszaki adattábla'!F2252="","",'Műszaki adattábla'!F2252)</f>
        <v/>
      </c>
      <c r="E2261" s="169" t="str">
        <f>IF(D2261="","",VLOOKUP(D2261,'Műszaki adattábla'!F:R,13,0))</f>
        <v/>
      </c>
      <c r="F2261" s="29" t="str">
        <f>IF(D2261="","",VLOOKUP(D2261,'Műszaki adattábla'!F:M,8,0))</f>
        <v/>
      </c>
      <c r="G2261" s="29" t="str">
        <f>IF(D2261="","",IF('Műszaki adattábla'!L2252="20-99",IF('Műszaki adattábla'!O2252="","Nem adott meg lekötött teljesítményt",VLOOKUP(D2261,'Műszaki adattábla'!F:O,10,0)),0))</f>
        <v/>
      </c>
      <c r="H2261" s="29" t="str">
        <f>IF(D2261="","",VLOOKUP(D2261,'Műszaki adattábla'!F:P,11,0))</f>
        <v/>
      </c>
      <c r="I2261" s="30"/>
      <c r="J2261" s="30"/>
      <c r="K2261" s="31" t="str">
        <f>IF(D2261="","",ROUND(((F2261*I2261*'Műszaki adattábla'!$C$7/'Műszaki adattábla'!$C$8)+(G2261*I2261)+(H2261*I2261))/12*'Műszaki adattábla'!T2252,0))</f>
        <v/>
      </c>
      <c r="L2261" s="32" t="str">
        <f t="shared" si="77"/>
        <v/>
      </c>
    </row>
    <row r="2262" spans="2:12" ht="14.4" thickBot="1" x14ac:dyDescent="0.3">
      <c r="B2262" s="28" t="str">
        <f t="shared" si="76"/>
        <v/>
      </c>
      <c r="C2262" s="167" t="str">
        <f>IF(D2262="","",VLOOKUP(D2262,'Műszaki adattábla'!F:G,2,0))</f>
        <v/>
      </c>
      <c r="D2262" s="168" t="str">
        <f>IF('Műszaki adattábla'!F2253="","",'Műszaki adattábla'!F2253)</f>
        <v/>
      </c>
      <c r="E2262" s="169" t="str">
        <f>IF(D2262="","",VLOOKUP(D2262,'Műszaki adattábla'!F:R,13,0))</f>
        <v/>
      </c>
      <c r="F2262" s="29" t="str">
        <f>IF(D2262="","",VLOOKUP(D2262,'Műszaki adattábla'!F:M,8,0))</f>
        <v/>
      </c>
      <c r="G2262" s="29" t="str">
        <f>IF(D2262="","",IF('Műszaki adattábla'!L2253="20-99",IF('Műszaki adattábla'!O2253="","Nem adott meg lekötött teljesítményt",VLOOKUP(D2262,'Műszaki adattábla'!F:O,10,0)),0))</f>
        <v/>
      </c>
      <c r="H2262" s="29" t="str">
        <f>IF(D2262="","",VLOOKUP(D2262,'Műszaki adattábla'!F:P,11,0))</f>
        <v/>
      </c>
      <c r="I2262" s="30"/>
      <c r="J2262" s="30"/>
      <c r="K2262" s="31" t="str">
        <f>IF(D2262="","",ROUND(((F2262*I2262*'Műszaki adattábla'!$C$7/'Műszaki adattábla'!$C$8)+(G2262*I2262)+(H2262*I2262))/12*'Műszaki adattábla'!T2253,0))</f>
        <v/>
      </c>
      <c r="L2262" s="32" t="str">
        <f t="shared" si="77"/>
        <v/>
      </c>
    </row>
    <row r="2263" spans="2:12" ht="14.4" thickBot="1" x14ac:dyDescent="0.3">
      <c r="B2263" s="28" t="str">
        <f t="shared" si="76"/>
        <v/>
      </c>
      <c r="C2263" s="167" t="str">
        <f>IF(D2263="","",VLOOKUP(D2263,'Műszaki adattábla'!F:G,2,0))</f>
        <v/>
      </c>
      <c r="D2263" s="168" t="str">
        <f>IF('Műszaki adattábla'!F2254="","",'Műszaki adattábla'!F2254)</f>
        <v/>
      </c>
      <c r="E2263" s="169" t="str">
        <f>IF(D2263="","",VLOOKUP(D2263,'Műszaki adattábla'!F:R,13,0))</f>
        <v/>
      </c>
      <c r="F2263" s="29" t="str">
        <f>IF(D2263="","",VLOOKUP(D2263,'Műszaki adattábla'!F:M,8,0))</f>
        <v/>
      </c>
      <c r="G2263" s="29" t="str">
        <f>IF(D2263="","",IF('Műszaki adattábla'!L2254="20-99",IF('Műszaki adattábla'!O2254="","Nem adott meg lekötött teljesítményt",VLOOKUP(D2263,'Műszaki adattábla'!F:O,10,0)),0))</f>
        <v/>
      </c>
      <c r="H2263" s="29" t="str">
        <f>IF(D2263="","",VLOOKUP(D2263,'Műszaki adattábla'!F:P,11,0))</f>
        <v/>
      </c>
      <c r="I2263" s="30"/>
      <c r="J2263" s="30"/>
      <c r="K2263" s="31" t="str">
        <f>IF(D2263="","",ROUND(((F2263*I2263*'Műszaki adattábla'!$C$7/'Műszaki adattábla'!$C$8)+(G2263*I2263)+(H2263*I2263))/12*'Műszaki adattábla'!T2254,0))</f>
        <v/>
      </c>
      <c r="L2263" s="32" t="str">
        <f t="shared" si="77"/>
        <v/>
      </c>
    </row>
    <row r="2264" spans="2:12" ht="14.4" thickBot="1" x14ac:dyDescent="0.3">
      <c r="B2264" s="28" t="str">
        <f t="shared" si="76"/>
        <v/>
      </c>
      <c r="C2264" s="167" t="str">
        <f>IF(D2264="","",VLOOKUP(D2264,'Műszaki adattábla'!F:G,2,0))</f>
        <v/>
      </c>
      <c r="D2264" s="168" t="str">
        <f>IF('Műszaki adattábla'!F2255="","",'Műszaki adattábla'!F2255)</f>
        <v/>
      </c>
      <c r="E2264" s="169" t="str">
        <f>IF(D2264="","",VLOOKUP(D2264,'Műszaki adattábla'!F:R,13,0))</f>
        <v/>
      </c>
      <c r="F2264" s="29" t="str">
        <f>IF(D2264="","",VLOOKUP(D2264,'Műszaki adattábla'!F:M,8,0))</f>
        <v/>
      </c>
      <c r="G2264" s="29" t="str">
        <f>IF(D2264="","",IF('Műszaki adattábla'!L2255="20-99",IF('Műszaki adattábla'!O2255="","Nem adott meg lekötött teljesítményt",VLOOKUP(D2264,'Műszaki adattábla'!F:O,10,0)),0))</f>
        <v/>
      </c>
      <c r="H2264" s="29" t="str">
        <f>IF(D2264="","",VLOOKUP(D2264,'Műszaki adattábla'!F:P,11,0))</f>
        <v/>
      </c>
      <c r="I2264" s="30"/>
      <c r="J2264" s="30"/>
      <c r="K2264" s="31" t="str">
        <f>IF(D2264="","",ROUND(((F2264*I2264*'Műszaki adattábla'!$C$7/'Műszaki adattábla'!$C$8)+(G2264*I2264)+(H2264*I2264))/12*'Műszaki adattábla'!T2255,0))</f>
        <v/>
      </c>
      <c r="L2264" s="32" t="str">
        <f t="shared" si="77"/>
        <v/>
      </c>
    </row>
    <row r="2265" spans="2:12" ht="14.4" thickBot="1" x14ac:dyDescent="0.3">
      <c r="B2265" s="28" t="str">
        <f t="shared" si="76"/>
        <v/>
      </c>
      <c r="C2265" s="167" t="str">
        <f>IF(D2265="","",VLOOKUP(D2265,'Műszaki adattábla'!F:G,2,0))</f>
        <v/>
      </c>
      <c r="D2265" s="168" t="str">
        <f>IF('Műszaki adattábla'!F2256="","",'Műszaki adattábla'!F2256)</f>
        <v/>
      </c>
      <c r="E2265" s="169" t="str">
        <f>IF(D2265="","",VLOOKUP(D2265,'Műszaki adattábla'!F:R,13,0))</f>
        <v/>
      </c>
      <c r="F2265" s="29" t="str">
        <f>IF(D2265="","",VLOOKUP(D2265,'Műszaki adattábla'!F:M,8,0))</f>
        <v/>
      </c>
      <c r="G2265" s="29" t="str">
        <f>IF(D2265="","",IF('Műszaki adattábla'!L2256="20-99",IF('Műszaki adattábla'!O2256="","Nem adott meg lekötött teljesítményt",VLOOKUP(D2265,'Műszaki adattábla'!F:O,10,0)),0))</f>
        <v/>
      </c>
      <c r="H2265" s="29" t="str">
        <f>IF(D2265="","",VLOOKUP(D2265,'Műszaki adattábla'!F:P,11,0))</f>
        <v/>
      </c>
      <c r="I2265" s="30"/>
      <c r="J2265" s="30"/>
      <c r="K2265" s="31" t="str">
        <f>IF(D2265="","",ROUND(((F2265*I2265*'Műszaki adattábla'!$C$7/'Műszaki adattábla'!$C$8)+(G2265*I2265)+(H2265*I2265))/12*'Műszaki adattábla'!T2256,0))</f>
        <v/>
      </c>
      <c r="L2265" s="32" t="str">
        <f t="shared" si="77"/>
        <v/>
      </c>
    </row>
    <row r="2266" spans="2:12" ht="14.4" thickBot="1" x14ac:dyDescent="0.3">
      <c r="B2266" s="28" t="str">
        <f t="shared" si="76"/>
        <v/>
      </c>
      <c r="C2266" s="167" t="str">
        <f>IF(D2266="","",VLOOKUP(D2266,'Műszaki adattábla'!F:G,2,0))</f>
        <v/>
      </c>
      <c r="D2266" s="168" t="str">
        <f>IF('Műszaki adattábla'!F2257="","",'Műszaki adattábla'!F2257)</f>
        <v/>
      </c>
      <c r="E2266" s="169" t="str">
        <f>IF(D2266="","",VLOOKUP(D2266,'Műszaki adattábla'!F:R,13,0))</f>
        <v/>
      </c>
      <c r="F2266" s="29" t="str">
        <f>IF(D2266="","",VLOOKUP(D2266,'Műszaki adattábla'!F:M,8,0))</f>
        <v/>
      </c>
      <c r="G2266" s="29" t="str">
        <f>IF(D2266="","",IF('Műszaki adattábla'!L2257="20-99",IF('Műszaki adattábla'!O2257="","Nem adott meg lekötött teljesítményt",VLOOKUP(D2266,'Műszaki adattábla'!F:O,10,0)),0))</f>
        <v/>
      </c>
      <c r="H2266" s="29" t="str">
        <f>IF(D2266="","",VLOOKUP(D2266,'Műszaki adattábla'!F:P,11,0))</f>
        <v/>
      </c>
      <c r="I2266" s="30"/>
      <c r="J2266" s="30"/>
      <c r="K2266" s="31" t="str">
        <f>IF(D2266="","",ROUND(((F2266*I2266*'Műszaki adattábla'!$C$7/'Műszaki adattábla'!$C$8)+(G2266*I2266)+(H2266*I2266))/12*'Műszaki adattábla'!T2257,0))</f>
        <v/>
      </c>
      <c r="L2266" s="32" t="str">
        <f t="shared" si="77"/>
        <v/>
      </c>
    </row>
    <row r="2267" spans="2:12" ht="14.4" thickBot="1" x14ac:dyDescent="0.3">
      <c r="B2267" s="28" t="str">
        <f t="shared" si="76"/>
        <v/>
      </c>
      <c r="C2267" s="167" t="str">
        <f>IF(D2267="","",VLOOKUP(D2267,'Műszaki adattábla'!F:G,2,0))</f>
        <v/>
      </c>
      <c r="D2267" s="168" t="str">
        <f>IF('Műszaki adattábla'!F2258="","",'Műszaki adattábla'!F2258)</f>
        <v/>
      </c>
      <c r="E2267" s="169" t="str">
        <f>IF(D2267="","",VLOOKUP(D2267,'Műszaki adattábla'!F:R,13,0))</f>
        <v/>
      </c>
      <c r="F2267" s="29" t="str">
        <f>IF(D2267="","",VLOOKUP(D2267,'Műszaki adattábla'!F:M,8,0))</f>
        <v/>
      </c>
      <c r="G2267" s="29" t="str">
        <f>IF(D2267="","",IF('Műszaki adattábla'!L2258="20-99",IF('Műszaki adattábla'!O2258="","Nem adott meg lekötött teljesítményt",VLOOKUP(D2267,'Műszaki adattábla'!F:O,10,0)),0))</f>
        <v/>
      </c>
      <c r="H2267" s="29" t="str">
        <f>IF(D2267="","",VLOOKUP(D2267,'Műszaki adattábla'!F:P,11,0))</f>
        <v/>
      </c>
      <c r="I2267" s="30"/>
      <c r="J2267" s="30"/>
      <c r="K2267" s="31" t="str">
        <f>IF(D2267="","",ROUND(((F2267*I2267*'Műszaki adattábla'!$C$7/'Műszaki adattábla'!$C$8)+(G2267*I2267)+(H2267*I2267))/12*'Műszaki adattábla'!T2258,0))</f>
        <v/>
      </c>
      <c r="L2267" s="32" t="str">
        <f t="shared" si="77"/>
        <v/>
      </c>
    </row>
    <row r="2268" spans="2:12" ht="14.4" thickBot="1" x14ac:dyDescent="0.3">
      <c r="B2268" s="28" t="str">
        <f t="shared" ref="B2268:B2331" si="78">IF(D2268="","",B2267+1)</f>
        <v/>
      </c>
      <c r="C2268" s="167" t="str">
        <f>IF(D2268="","",VLOOKUP(D2268,'Műszaki adattábla'!F:G,2,0))</f>
        <v/>
      </c>
      <c r="D2268" s="168" t="str">
        <f>IF('Műszaki adattábla'!F2259="","",'Műszaki adattábla'!F2259)</f>
        <v/>
      </c>
      <c r="E2268" s="169" t="str">
        <f>IF(D2268="","",VLOOKUP(D2268,'Műszaki adattábla'!F:R,13,0))</f>
        <v/>
      </c>
      <c r="F2268" s="29" t="str">
        <f>IF(D2268="","",VLOOKUP(D2268,'Műszaki adattábla'!F:M,8,0))</f>
        <v/>
      </c>
      <c r="G2268" s="29" t="str">
        <f>IF(D2268="","",IF('Műszaki adattábla'!L2259="20-99",IF('Műszaki adattábla'!O2259="","Nem adott meg lekötött teljesítményt",VLOOKUP(D2268,'Műszaki adattábla'!F:O,10,0)),0))</f>
        <v/>
      </c>
      <c r="H2268" s="29" t="str">
        <f>IF(D2268="","",VLOOKUP(D2268,'Műszaki adattábla'!F:P,11,0))</f>
        <v/>
      </c>
      <c r="I2268" s="30"/>
      <c r="J2268" s="30"/>
      <c r="K2268" s="31" t="str">
        <f>IF(D2268="","",ROUND(((F2268*I2268*'Műszaki adattábla'!$C$7/'Műszaki adattábla'!$C$8)+(G2268*I2268)+(H2268*I2268))/12*'Műszaki adattábla'!T2259,0))</f>
        <v/>
      </c>
      <c r="L2268" s="32" t="str">
        <f t="shared" ref="L2268:L2331" si="79">IF(D2268="","",ROUND((J2268/1000)*E2268,0))</f>
        <v/>
      </c>
    </row>
    <row r="2269" spans="2:12" ht="14.4" thickBot="1" x14ac:dyDescent="0.3">
      <c r="B2269" s="28" t="str">
        <f t="shared" si="78"/>
        <v/>
      </c>
      <c r="C2269" s="167" t="str">
        <f>IF(D2269="","",VLOOKUP(D2269,'Műszaki adattábla'!F:G,2,0))</f>
        <v/>
      </c>
      <c r="D2269" s="168" t="str">
        <f>IF('Műszaki adattábla'!F2260="","",'Műszaki adattábla'!F2260)</f>
        <v/>
      </c>
      <c r="E2269" s="169" t="str">
        <f>IF(D2269="","",VLOOKUP(D2269,'Műszaki adattábla'!F:R,13,0))</f>
        <v/>
      </c>
      <c r="F2269" s="29" t="str">
        <f>IF(D2269="","",VLOOKUP(D2269,'Műszaki adattábla'!F:M,8,0))</f>
        <v/>
      </c>
      <c r="G2269" s="29" t="str">
        <f>IF(D2269="","",IF('Műszaki adattábla'!L2260="20-99",IF('Műszaki adattábla'!O2260="","Nem adott meg lekötött teljesítményt",VLOOKUP(D2269,'Műszaki adattábla'!F:O,10,0)),0))</f>
        <v/>
      </c>
      <c r="H2269" s="29" t="str">
        <f>IF(D2269="","",VLOOKUP(D2269,'Műszaki adattábla'!F:P,11,0))</f>
        <v/>
      </c>
      <c r="I2269" s="30"/>
      <c r="J2269" s="30"/>
      <c r="K2269" s="31" t="str">
        <f>IF(D2269="","",ROUND(((F2269*I2269*'Műszaki adattábla'!$C$7/'Műszaki adattábla'!$C$8)+(G2269*I2269)+(H2269*I2269))/12*'Műszaki adattábla'!T2260,0))</f>
        <v/>
      </c>
      <c r="L2269" s="32" t="str">
        <f t="shared" si="79"/>
        <v/>
      </c>
    </row>
    <row r="2270" spans="2:12" ht="14.4" thickBot="1" x14ac:dyDescent="0.3">
      <c r="B2270" s="28" t="str">
        <f t="shared" si="78"/>
        <v/>
      </c>
      <c r="C2270" s="167" t="str">
        <f>IF(D2270="","",VLOOKUP(D2270,'Műszaki adattábla'!F:G,2,0))</f>
        <v/>
      </c>
      <c r="D2270" s="168" t="str">
        <f>IF('Műszaki adattábla'!F2261="","",'Műszaki adattábla'!F2261)</f>
        <v/>
      </c>
      <c r="E2270" s="169" t="str">
        <f>IF(D2270="","",VLOOKUP(D2270,'Műszaki adattábla'!F:R,13,0))</f>
        <v/>
      </c>
      <c r="F2270" s="29" t="str">
        <f>IF(D2270="","",VLOOKUP(D2270,'Műszaki adattábla'!F:M,8,0))</f>
        <v/>
      </c>
      <c r="G2270" s="29" t="str">
        <f>IF(D2270="","",IF('Műszaki adattábla'!L2261="20-99",IF('Műszaki adattábla'!O2261="","Nem adott meg lekötött teljesítményt",VLOOKUP(D2270,'Műszaki adattábla'!F:O,10,0)),0))</f>
        <v/>
      </c>
      <c r="H2270" s="29" t="str">
        <f>IF(D2270="","",VLOOKUP(D2270,'Műszaki adattábla'!F:P,11,0))</f>
        <v/>
      </c>
      <c r="I2270" s="30"/>
      <c r="J2270" s="30"/>
      <c r="K2270" s="31" t="str">
        <f>IF(D2270="","",ROUND(((F2270*I2270*'Műszaki adattábla'!$C$7/'Műszaki adattábla'!$C$8)+(G2270*I2270)+(H2270*I2270))/12*'Műszaki adattábla'!T2261,0))</f>
        <v/>
      </c>
      <c r="L2270" s="32" t="str">
        <f t="shared" si="79"/>
        <v/>
      </c>
    </row>
    <row r="2271" spans="2:12" ht="14.4" thickBot="1" x14ac:dyDescent="0.3">
      <c r="B2271" s="28" t="str">
        <f t="shared" si="78"/>
        <v/>
      </c>
      <c r="C2271" s="167" t="str">
        <f>IF(D2271="","",VLOOKUP(D2271,'Műszaki adattábla'!F:G,2,0))</f>
        <v/>
      </c>
      <c r="D2271" s="168" t="str">
        <f>IF('Műszaki adattábla'!F2262="","",'Műszaki adattábla'!F2262)</f>
        <v/>
      </c>
      <c r="E2271" s="169" t="str">
        <f>IF(D2271="","",VLOOKUP(D2271,'Műszaki adattábla'!F:R,13,0))</f>
        <v/>
      </c>
      <c r="F2271" s="29" t="str">
        <f>IF(D2271="","",VLOOKUP(D2271,'Műszaki adattábla'!F:M,8,0))</f>
        <v/>
      </c>
      <c r="G2271" s="29" t="str">
        <f>IF(D2271="","",IF('Műszaki adattábla'!L2262="20-99",IF('Műszaki adattábla'!O2262="","Nem adott meg lekötött teljesítményt",VLOOKUP(D2271,'Műszaki adattábla'!F:O,10,0)),0))</f>
        <v/>
      </c>
      <c r="H2271" s="29" t="str">
        <f>IF(D2271="","",VLOOKUP(D2271,'Műszaki adattábla'!F:P,11,0))</f>
        <v/>
      </c>
      <c r="I2271" s="30"/>
      <c r="J2271" s="30"/>
      <c r="K2271" s="31" t="str">
        <f>IF(D2271="","",ROUND(((F2271*I2271*'Műszaki adattábla'!$C$7/'Műszaki adattábla'!$C$8)+(G2271*I2271)+(H2271*I2271))/12*'Műszaki adattábla'!T2262,0))</f>
        <v/>
      </c>
      <c r="L2271" s="32" t="str">
        <f t="shared" si="79"/>
        <v/>
      </c>
    </row>
    <row r="2272" spans="2:12" ht="14.4" thickBot="1" x14ac:dyDescent="0.3">
      <c r="B2272" s="28" t="str">
        <f t="shared" si="78"/>
        <v/>
      </c>
      <c r="C2272" s="167" t="str">
        <f>IF(D2272="","",VLOOKUP(D2272,'Műszaki adattábla'!F:G,2,0))</f>
        <v/>
      </c>
      <c r="D2272" s="168" t="str">
        <f>IF('Műszaki adattábla'!F2263="","",'Műszaki adattábla'!F2263)</f>
        <v/>
      </c>
      <c r="E2272" s="169" t="str">
        <f>IF(D2272="","",VLOOKUP(D2272,'Műszaki adattábla'!F:R,13,0))</f>
        <v/>
      </c>
      <c r="F2272" s="29" t="str">
        <f>IF(D2272="","",VLOOKUP(D2272,'Műszaki adattábla'!F:M,8,0))</f>
        <v/>
      </c>
      <c r="G2272" s="29" t="str">
        <f>IF(D2272="","",IF('Műszaki adattábla'!L2263="20-99",IF('Műszaki adattábla'!O2263="","Nem adott meg lekötött teljesítményt",VLOOKUP(D2272,'Műszaki adattábla'!F:O,10,0)),0))</f>
        <v/>
      </c>
      <c r="H2272" s="29" t="str">
        <f>IF(D2272="","",VLOOKUP(D2272,'Műszaki adattábla'!F:P,11,0))</f>
        <v/>
      </c>
      <c r="I2272" s="30"/>
      <c r="J2272" s="30"/>
      <c r="K2272" s="31" t="str">
        <f>IF(D2272="","",ROUND(((F2272*I2272*'Műszaki adattábla'!$C$7/'Műszaki adattábla'!$C$8)+(G2272*I2272)+(H2272*I2272))/12*'Műszaki adattábla'!T2263,0))</f>
        <v/>
      </c>
      <c r="L2272" s="32" t="str">
        <f t="shared" si="79"/>
        <v/>
      </c>
    </row>
    <row r="2273" spans="2:12" ht="14.4" thickBot="1" x14ac:dyDescent="0.3">
      <c r="B2273" s="28" t="str">
        <f t="shared" si="78"/>
        <v/>
      </c>
      <c r="C2273" s="167" t="str">
        <f>IF(D2273="","",VLOOKUP(D2273,'Műszaki adattábla'!F:G,2,0))</f>
        <v/>
      </c>
      <c r="D2273" s="168" t="str">
        <f>IF('Műszaki adattábla'!F2264="","",'Műszaki adattábla'!F2264)</f>
        <v/>
      </c>
      <c r="E2273" s="169" t="str">
        <f>IF(D2273="","",VLOOKUP(D2273,'Műszaki adattábla'!F:R,13,0))</f>
        <v/>
      </c>
      <c r="F2273" s="29" t="str">
        <f>IF(D2273="","",VLOOKUP(D2273,'Műszaki adattábla'!F:M,8,0))</f>
        <v/>
      </c>
      <c r="G2273" s="29" t="str">
        <f>IF(D2273="","",IF('Műszaki adattábla'!L2264="20-99",IF('Műszaki adattábla'!O2264="","Nem adott meg lekötött teljesítményt",VLOOKUP(D2273,'Műszaki adattábla'!F:O,10,0)),0))</f>
        <v/>
      </c>
      <c r="H2273" s="29" t="str">
        <f>IF(D2273="","",VLOOKUP(D2273,'Műszaki adattábla'!F:P,11,0))</f>
        <v/>
      </c>
      <c r="I2273" s="30"/>
      <c r="J2273" s="30"/>
      <c r="K2273" s="31" t="str">
        <f>IF(D2273="","",ROUND(((F2273*I2273*'Műszaki adattábla'!$C$7/'Műszaki adattábla'!$C$8)+(G2273*I2273)+(H2273*I2273))/12*'Műszaki adattábla'!T2264,0))</f>
        <v/>
      </c>
      <c r="L2273" s="32" t="str">
        <f t="shared" si="79"/>
        <v/>
      </c>
    </row>
    <row r="2274" spans="2:12" ht="14.4" thickBot="1" x14ac:dyDescent="0.3">
      <c r="B2274" s="28" t="str">
        <f t="shared" si="78"/>
        <v/>
      </c>
      <c r="C2274" s="167" t="str">
        <f>IF(D2274="","",VLOOKUP(D2274,'Műszaki adattábla'!F:G,2,0))</f>
        <v/>
      </c>
      <c r="D2274" s="168" t="str">
        <f>IF('Műszaki adattábla'!F2265="","",'Műszaki adattábla'!F2265)</f>
        <v/>
      </c>
      <c r="E2274" s="169" t="str">
        <f>IF(D2274="","",VLOOKUP(D2274,'Műszaki adattábla'!F:R,13,0))</f>
        <v/>
      </c>
      <c r="F2274" s="29" t="str">
        <f>IF(D2274="","",VLOOKUP(D2274,'Műszaki adattábla'!F:M,8,0))</f>
        <v/>
      </c>
      <c r="G2274" s="29" t="str">
        <f>IF(D2274="","",IF('Műszaki adattábla'!L2265="20-99",IF('Műszaki adattábla'!O2265="","Nem adott meg lekötött teljesítményt",VLOOKUP(D2274,'Műszaki adattábla'!F:O,10,0)),0))</f>
        <v/>
      </c>
      <c r="H2274" s="29" t="str">
        <f>IF(D2274="","",VLOOKUP(D2274,'Műszaki adattábla'!F:P,11,0))</f>
        <v/>
      </c>
      <c r="I2274" s="30"/>
      <c r="J2274" s="30"/>
      <c r="K2274" s="31" t="str">
        <f>IF(D2274="","",ROUND(((F2274*I2274*'Műszaki adattábla'!$C$7/'Műszaki adattábla'!$C$8)+(G2274*I2274)+(H2274*I2274))/12*'Műszaki adattábla'!T2265,0))</f>
        <v/>
      </c>
      <c r="L2274" s="32" t="str">
        <f t="shared" si="79"/>
        <v/>
      </c>
    </row>
    <row r="2275" spans="2:12" ht="14.4" thickBot="1" x14ac:dyDescent="0.3">
      <c r="B2275" s="28" t="str">
        <f t="shared" si="78"/>
        <v/>
      </c>
      <c r="C2275" s="167" t="str">
        <f>IF(D2275="","",VLOOKUP(D2275,'Műszaki adattábla'!F:G,2,0))</f>
        <v/>
      </c>
      <c r="D2275" s="168" t="str">
        <f>IF('Műszaki adattábla'!F2266="","",'Műszaki adattábla'!F2266)</f>
        <v/>
      </c>
      <c r="E2275" s="169" t="str">
        <f>IF(D2275="","",VLOOKUP(D2275,'Műszaki adattábla'!F:R,13,0))</f>
        <v/>
      </c>
      <c r="F2275" s="29" t="str">
        <f>IF(D2275="","",VLOOKUP(D2275,'Műszaki adattábla'!F:M,8,0))</f>
        <v/>
      </c>
      <c r="G2275" s="29" t="str">
        <f>IF(D2275="","",IF('Műszaki adattábla'!L2266="20-99",IF('Műszaki adattábla'!O2266="","Nem adott meg lekötött teljesítményt",VLOOKUP(D2275,'Műszaki adattábla'!F:O,10,0)),0))</f>
        <v/>
      </c>
      <c r="H2275" s="29" t="str">
        <f>IF(D2275="","",VLOOKUP(D2275,'Műszaki adattábla'!F:P,11,0))</f>
        <v/>
      </c>
      <c r="I2275" s="30"/>
      <c r="J2275" s="30"/>
      <c r="K2275" s="31" t="str">
        <f>IF(D2275="","",ROUND(((F2275*I2275*'Műszaki adattábla'!$C$7/'Műszaki adattábla'!$C$8)+(G2275*I2275)+(H2275*I2275))/12*'Műszaki adattábla'!T2266,0))</f>
        <v/>
      </c>
      <c r="L2275" s="32" t="str">
        <f t="shared" si="79"/>
        <v/>
      </c>
    </row>
    <row r="2276" spans="2:12" ht="14.4" thickBot="1" x14ac:dyDescent="0.3">
      <c r="B2276" s="28" t="str">
        <f t="shared" si="78"/>
        <v/>
      </c>
      <c r="C2276" s="167" t="str">
        <f>IF(D2276="","",VLOOKUP(D2276,'Műszaki adattábla'!F:G,2,0))</f>
        <v/>
      </c>
      <c r="D2276" s="168" t="str">
        <f>IF('Műszaki adattábla'!F2267="","",'Műszaki adattábla'!F2267)</f>
        <v/>
      </c>
      <c r="E2276" s="169" t="str">
        <f>IF(D2276="","",VLOOKUP(D2276,'Műszaki adattábla'!F:R,13,0))</f>
        <v/>
      </c>
      <c r="F2276" s="29" t="str">
        <f>IF(D2276="","",VLOOKUP(D2276,'Műszaki adattábla'!F:M,8,0))</f>
        <v/>
      </c>
      <c r="G2276" s="29" t="str">
        <f>IF(D2276="","",IF('Műszaki adattábla'!L2267="20-99",IF('Műszaki adattábla'!O2267="","Nem adott meg lekötött teljesítményt",VLOOKUP(D2276,'Műszaki adattábla'!F:O,10,0)),0))</f>
        <v/>
      </c>
      <c r="H2276" s="29" t="str">
        <f>IF(D2276="","",VLOOKUP(D2276,'Műszaki adattábla'!F:P,11,0))</f>
        <v/>
      </c>
      <c r="I2276" s="30"/>
      <c r="J2276" s="30"/>
      <c r="K2276" s="31" t="str">
        <f>IF(D2276="","",ROUND(((F2276*I2276*'Műszaki adattábla'!$C$7/'Műszaki adattábla'!$C$8)+(G2276*I2276)+(H2276*I2276))/12*'Műszaki adattábla'!T2267,0))</f>
        <v/>
      </c>
      <c r="L2276" s="32" t="str">
        <f t="shared" si="79"/>
        <v/>
      </c>
    </row>
    <row r="2277" spans="2:12" ht="14.4" thickBot="1" x14ac:dyDescent="0.3">
      <c r="B2277" s="28" t="str">
        <f t="shared" si="78"/>
        <v/>
      </c>
      <c r="C2277" s="167" t="str">
        <f>IF(D2277="","",VLOOKUP(D2277,'Műszaki adattábla'!F:G,2,0))</f>
        <v/>
      </c>
      <c r="D2277" s="168" t="str">
        <f>IF('Műszaki adattábla'!F2268="","",'Műszaki adattábla'!F2268)</f>
        <v/>
      </c>
      <c r="E2277" s="169" t="str">
        <f>IF(D2277="","",VLOOKUP(D2277,'Műszaki adattábla'!F:R,13,0))</f>
        <v/>
      </c>
      <c r="F2277" s="29" t="str">
        <f>IF(D2277="","",VLOOKUP(D2277,'Műszaki adattábla'!F:M,8,0))</f>
        <v/>
      </c>
      <c r="G2277" s="29" t="str">
        <f>IF(D2277="","",IF('Műszaki adattábla'!L2268="20-99",IF('Műszaki adattábla'!O2268="","Nem adott meg lekötött teljesítményt",VLOOKUP(D2277,'Műszaki adattábla'!F:O,10,0)),0))</f>
        <v/>
      </c>
      <c r="H2277" s="29" t="str">
        <f>IF(D2277="","",VLOOKUP(D2277,'Műszaki adattábla'!F:P,11,0))</f>
        <v/>
      </c>
      <c r="I2277" s="30"/>
      <c r="J2277" s="30"/>
      <c r="K2277" s="31" t="str">
        <f>IF(D2277="","",ROUND(((F2277*I2277*'Műszaki adattábla'!$C$7/'Műszaki adattábla'!$C$8)+(G2277*I2277)+(H2277*I2277))/12*'Műszaki adattábla'!T2268,0))</f>
        <v/>
      </c>
      <c r="L2277" s="32" t="str">
        <f t="shared" si="79"/>
        <v/>
      </c>
    </row>
    <row r="2278" spans="2:12" ht="14.4" thickBot="1" x14ac:dyDescent="0.3">
      <c r="B2278" s="28" t="str">
        <f t="shared" si="78"/>
        <v/>
      </c>
      <c r="C2278" s="167" t="str">
        <f>IF(D2278="","",VLOOKUP(D2278,'Műszaki adattábla'!F:G,2,0))</f>
        <v/>
      </c>
      <c r="D2278" s="168" t="str">
        <f>IF('Műszaki adattábla'!F2269="","",'Műszaki adattábla'!F2269)</f>
        <v/>
      </c>
      <c r="E2278" s="169" t="str">
        <f>IF(D2278="","",VLOOKUP(D2278,'Műszaki adattábla'!F:R,13,0))</f>
        <v/>
      </c>
      <c r="F2278" s="29" t="str">
        <f>IF(D2278="","",VLOOKUP(D2278,'Műszaki adattábla'!F:M,8,0))</f>
        <v/>
      </c>
      <c r="G2278" s="29" t="str">
        <f>IF(D2278="","",IF('Műszaki adattábla'!L2269="20-99",IF('Műszaki adattábla'!O2269="","Nem adott meg lekötött teljesítményt",VLOOKUP(D2278,'Műszaki adattábla'!F:O,10,0)),0))</f>
        <v/>
      </c>
      <c r="H2278" s="29" t="str">
        <f>IF(D2278="","",VLOOKUP(D2278,'Műszaki adattábla'!F:P,11,0))</f>
        <v/>
      </c>
      <c r="I2278" s="30"/>
      <c r="J2278" s="30"/>
      <c r="K2278" s="31" t="str">
        <f>IF(D2278="","",ROUND(((F2278*I2278*'Műszaki adattábla'!$C$7/'Műszaki adattábla'!$C$8)+(G2278*I2278)+(H2278*I2278))/12*'Műszaki adattábla'!T2269,0))</f>
        <v/>
      </c>
      <c r="L2278" s="32" t="str">
        <f t="shared" si="79"/>
        <v/>
      </c>
    </row>
    <row r="2279" spans="2:12" ht="14.4" thickBot="1" x14ac:dyDescent="0.3">
      <c r="B2279" s="28" t="str">
        <f t="shared" si="78"/>
        <v/>
      </c>
      <c r="C2279" s="167" t="str">
        <f>IF(D2279="","",VLOOKUP(D2279,'Műszaki adattábla'!F:G,2,0))</f>
        <v/>
      </c>
      <c r="D2279" s="168" t="str">
        <f>IF('Műszaki adattábla'!F2270="","",'Műszaki adattábla'!F2270)</f>
        <v/>
      </c>
      <c r="E2279" s="169" t="str">
        <f>IF(D2279="","",VLOOKUP(D2279,'Műszaki adattábla'!F:R,13,0))</f>
        <v/>
      </c>
      <c r="F2279" s="29" t="str">
        <f>IF(D2279="","",VLOOKUP(D2279,'Műszaki adattábla'!F:M,8,0))</f>
        <v/>
      </c>
      <c r="G2279" s="29" t="str">
        <f>IF(D2279="","",IF('Műszaki adattábla'!L2270="20-99",IF('Műszaki adattábla'!O2270="","Nem adott meg lekötött teljesítményt",VLOOKUP(D2279,'Műszaki adattábla'!F:O,10,0)),0))</f>
        <v/>
      </c>
      <c r="H2279" s="29" t="str">
        <f>IF(D2279="","",VLOOKUP(D2279,'Műszaki adattábla'!F:P,11,0))</f>
        <v/>
      </c>
      <c r="I2279" s="30"/>
      <c r="J2279" s="30"/>
      <c r="K2279" s="31" t="str">
        <f>IF(D2279="","",ROUND(((F2279*I2279*'Műszaki adattábla'!$C$7/'Műszaki adattábla'!$C$8)+(G2279*I2279)+(H2279*I2279))/12*'Műszaki adattábla'!T2270,0))</f>
        <v/>
      </c>
      <c r="L2279" s="32" t="str">
        <f t="shared" si="79"/>
        <v/>
      </c>
    </row>
    <row r="2280" spans="2:12" ht="14.4" thickBot="1" x14ac:dyDescent="0.3">
      <c r="B2280" s="28" t="str">
        <f t="shared" si="78"/>
        <v/>
      </c>
      <c r="C2280" s="167" t="str">
        <f>IF(D2280="","",VLOOKUP(D2280,'Műszaki adattábla'!F:G,2,0))</f>
        <v/>
      </c>
      <c r="D2280" s="168" t="str">
        <f>IF('Műszaki adattábla'!F2271="","",'Műszaki adattábla'!F2271)</f>
        <v/>
      </c>
      <c r="E2280" s="169" t="str">
        <f>IF(D2280="","",VLOOKUP(D2280,'Műszaki adattábla'!F:R,13,0))</f>
        <v/>
      </c>
      <c r="F2280" s="29" t="str">
        <f>IF(D2280="","",VLOOKUP(D2280,'Műszaki adattábla'!F:M,8,0))</f>
        <v/>
      </c>
      <c r="G2280" s="29" t="str">
        <f>IF(D2280="","",IF('Műszaki adattábla'!L2271="20-99",IF('Műszaki adattábla'!O2271="","Nem adott meg lekötött teljesítményt",VLOOKUP(D2280,'Műszaki adattábla'!F:O,10,0)),0))</f>
        <v/>
      </c>
      <c r="H2280" s="29" t="str">
        <f>IF(D2280="","",VLOOKUP(D2280,'Műszaki adattábla'!F:P,11,0))</f>
        <v/>
      </c>
      <c r="I2280" s="30"/>
      <c r="J2280" s="30"/>
      <c r="K2280" s="31" t="str">
        <f>IF(D2280="","",ROUND(((F2280*I2280*'Műszaki adattábla'!$C$7/'Műszaki adattábla'!$C$8)+(G2280*I2280)+(H2280*I2280))/12*'Műszaki adattábla'!T2271,0))</f>
        <v/>
      </c>
      <c r="L2280" s="32" t="str">
        <f t="shared" si="79"/>
        <v/>
      </c>
    </row>
    <row r="2281" spans="2:12" ht="14.4" thickBot="1" x14ac:dyDescent="0.3">
      <c r="B2281" s="28" t="str">
        <f t="shared" si="78"/>
        <v/>
      </c>
      <c r="C2281" s="167" t="str">
        <f>IF(D2281="","",VLOOKUP(D2281,'Műszaki adattábla'!F:G,2,0))</f>
        <v/>
      </c>
      <c r="D2281" s="168" t="str">
        <f>IF('Műszaki adattábla'!F2272="","",'Műszaki adattábla'!F2272)</f>
        <v/>
      </c>
      <c r="E2281" s="169" t="str">
        <f>IF(D2281="","",VLOOKUP(D2281,'Műszaki adattábla'!F:R,13,0))</f>
        <v/>
      </c>
      <c r="F2281" s="29" t="str">
        <f>IF(D2281="","",VLOOKUP(D2281,'Műszaki adattábla'!F:M,8,0))</f>
        <v/>
      </c>
      <c r="G2281" s="29" t="str">
        <f>IF(D2281="","",IF('Műszaki adattábla'!L2272="20-99",IF('Műszaki adattábla'!O2272="","Nem adott meg lekötött teljesítményt",VLOOKUP(D2281,'Műszaki adattábla'!F:O,10,0)),0))</f>
        <v/>
      </c>
      <c r="H2281" s="29" t="str">
        <f>IF(D2281="","",VLOOKUP(D2281,'Műszaki adattábla'!F:P,11,0))</f>
        <v/>
      </c>
      <c r="I2281" s="30"/>
      <c r="J2281" s="30"/>
      <c r="K2281" s="31" t="str">
        <f>IF(D2281="","",ROUND(((F2281*I2281*'Műszaki adattábla'!$C$7/'Műszaki adattábla'!$C$8)+(G2281*I2281)+(H2281*I2281))/12*'Műszaki adattábla'!T2272,0))</f>
        <v/>
      </c>
      <c r="L2281" s="32" t="str">
        <f t="shared" si="79"/>
        <v/>
      </c>
    </row>
    <row r="2282" spans="2:12" ht="14.4" thickBot="1" x14ac:dyDescent="0.3">
      <c r="B2282" s="28" t="str">
        <f t="shared" si="78"/>
        <v/>
      </c>
      <c r="C2282" s="167" t="str">
        <f>IF(D2282="","",VLOOKUP(D2282,'Műszaki adattábla'!F:G,2,0))</f>
        <v/>
      </c>
      <c r="D2282" s="168" t="str">
        <f>IF('Műszaki adattábla'!F2273="","",'Műszaki adattábla'!F2273)</f>
        <v/>
      </c>
      <c r="E2282" s="169" t="str">
        <f>IF(D2282="","",VLOOKUP(D2282,'Műszaki adattábla'!F:R,13,0))</f>
        <v/>
      </c>
      <c r="F2282" s="29" t="str">
        <f>IF(D2282="","",VLOOKUP(D2282,'Műszaki adattábla'!F:M,8,0))</f>
        <v/>
      </c>
      <c r="G2282" s="29" t="str">
        <f>IF(D2282="","",IF('Műszaki adattábla'!L2273="20-99",IF('Műszaki adattábla'!O2273="","Nem adott meg lekötött teljesítményt",VLOOKUP(D2282,'Műszaki adattábla'!F:O,10,0)),0))</f>
        <v/>
      </c>
      <c r="H2282" s="29" t="str">
        <f>IF(D2282="","",VLOOKUP(D2282,'Műszaki adattábla'!F:P,11,0))</f>
        <v/>
      </c>
      <c r="I2282" s="30"/>
      <c r="J2282" s="30"/>
      <c r="K2282" s="31" t="str">
        <f>IF(D2282="","",ROUND(((F2282*I2282*'Műszaki adattábla'!$C$7/'Műszaki adattábla'!$C$8)+(G2282*I2282)+(H2282*I2282))/12*'Műszaki adattábla'!T2273,0))</f>
        <v/>
      </c>
      <c r="L2282" s="32" t="str">
        <f t="shared" si="79"/>
        <v/>
      </c>
    </row>
    <row r="2283" spans="2:12" ht="14.4" thickBot="1" x14ac:dyDescent="0.3">
      <c r="B2283" s="28" t="str">
        <f t="shared" si="78"/>
        <v/>
      </c>
      <c r="C2283" s="167" t="str">
        <f>IF(D2283="","",VLOOKUP(D2283,'Műszaki adattábla'!F:G,2,0))</f>
        <v/>
      </c>
      <c r="D2283" s="168" t="str">
        <f>IF('Műszaki adattábla'!F2274="","",'Műszaki adattábla'!F2274)</f>
        <v/>
      </c>
      <c r="E2283" s="169" t="str">
        <f>IF(D2283="","",VLOOKUP(D2283,'Műszaki adattábla'!F:R,13,0))</f>
        <v/>
      </c>
      <c r="F2283" s="29" t="str">
        <f>IF(D2283="","",VLOOKUP(D2283,'Műszaki adattábla'!F:M,8,0))</f>
        <v/>
      </c>
      <c r="G2283" s="29" t="str">
        <f>IF(D2283="","",IF('Műszaki adattábla'!L2274="20-99",IF('Műszaki adattábla'!O2274="","Nem adott meg lekötött teljesítményt",VLOOKUP(D2283,'Műszaki adattábla'!F:O,10,0)),0))</f>
        <v/>
      </c>
      <c r="H2283" s="29" t="str">
        <f>IF(D2283="","",VLOOKUP(D2283,'Műszaki adattábla'!F:P,11,0))</f>
        <v/>
      </c>
      <c r="I2283" s="30"/>
      <c r="J2283" s="30"/>
      <c r="K2283" s="31" t="str">
        <f>IF(D2283="","",ROUND(((F2283*I2283*'Műszaki adattábla'!$C$7/'Műszaki adattábla'!$C$8)+(G2283*I2283)+(H2283*I2283))/12*'Műszaki adattábla'!T2274,0))</f>
        <v/>
      </c>
      <c r="L2283" s="32" t="str">
        <f t="shared" si="79"/>
        <v/>
      </c>
    </row>
    <row r="2284" spans="2:12" ht="14.4" thickBot="1" x14ac:dyDescent="0.3">
      <c r="B2284" s="28" t="str">
        <f t="shared" si="78"/>
        <v/>
      </c>
      <c r="C2284" s="167" t="str">
        <f>IF(D2284="","",VLOOKUP(D2284,'Műszaki adattábla'!F:G,2,0))</f>
        <v/>
      </c>
      <c r="D2284" s="168" t="str">
        <f>IF('Műszaki adattábla'!F2275="","",'Műszaki adattábla'!F2275)</f>
        <v/>
      </c>
      <c r="E2284" s="169" t="str">
        <f>IF(D2284="","",VLOOKUP(D2284,'Műszaki adattábla'!F:R,13,0))</f>
        <v/>
      </c>
      <c r="F2284" s="29" t="str">
        <f>IF(D2284="","",VLOOKUP(D2284,'Műszaki adattábla'!F:M,8,0))</f>
        <v/>
      </c>
      <c r="G2284" s="29" t="str">
        <f>IF(D2284="","",IF('Műszaki adattábla'!L2275="20-99",IF('Műszaki adattábla'!O2275="","Nem adott meg lekötött teljesítményt",VLOOKUP(D2284,'Műszaki adattábla'!F:O,10,0)),0))</f>
        <v/>
      </c>
      <c r="H2284" s="29" t="str">
        <f>IF(D2284="","",VLOOKUP(D2284,'Műszaki adattábla'!F:P,11,0))</f>
        <v/>
      </c>
      <c r="I2284" s="30"/>
      <c r="J2284" s="30"/>
      <c r="K2284" s="31" t="str">
        <f>IF(D2284="","",ROUND(((F2284*I2284*'Műszaki adattábla'!$C$7/'Műszaki adattábla'!$C$8)+(G2284*I2284)+(H2284*I2284))/12*'Műszaki adattábla'!T2275,0))</f>
        <v/>
      </c>
      <c r="L2284" s="32" t="str">
        <f t="shared" si="79"/>
        <v/>
      </c>
    </row>
    <row r="2285" spans="2:12" ht="14.4" thickBot="1" x14ac:dyDescent="0.3">
      <c r="B2285" s="28" t="str">
        <f t="shared" si="78"/>
        <v/>
      </c>
      <c r="C2285" s="167" t="str">
        <f>IF(D2285="","",VLOOKUP(D2285,'Műszaki adattábla'!F:G,2,0))</f>
        <v/>
      </c>
      <c r="D2285" s="168" t="str">
        <f>IF('Műszaki adattábla'!F2276="","",'Műszaki adattábla'!F2276)</f>
        <v/>
      </c>
      <c r="E2285" s="169" t="str">
        <f>IF(D2285="","",VLOOKUP(D2285,'Műszaki adattábla'!F:R,13,0))</f>
        <v/>
      </c>
      <c r="F2285" s="29" t="str">
        <f>IF(D2285="","",VLOOKUP(D2285,'Műszaki adattábla'!F:M,8,0))</f>
        <v/>
      </c>
      <c r="G2285" s="29" t="str">
        <f>IF(D2285="","",IF('Műszaki adattábla'!L2276="20-99",IF('Műszaki adattábla'!O2276="","Nem adott meg lekötött teljesítményt",VLOOKUP(D2285,'Műszaki adattábla'!F:O,10,0)),0))</f>
        <v/>
      </c>
      <c r="H2285" s="29" t="str">
        <f>IF(D2285="","",VLOOKUP(D2285,'Műszaki adattábla'!F:P,11,0))</f>
        <v/>
      </c>
      <c r="I2285" s="30"/>
      <c r="J2285" s="30"/>
      <c r="K2285" s="31" t="str">
        <f>IF(D2285="","",ROUND(((F2285*I2285*'Műszaki adattábla'!$C$7/'Műszaki adattábla'!$C$8)+(G2285*I2285)+(H2285*I2285))/12*'Műszaki adattábla'!T2276,0))</f>
        <v/>
      </c>
      <c r="L2285" s="32" t="str">
        <f t="shared" si="79"/>
        <v/>
      </c>
    </row>
    <row r="2286" spans="2:12" ht="14.4" thickBot="1" x14ac:dyDescent="0.3">
      <c r="B2286" s="28" t="str">
        <f t="shared" si="78"/>
        <v/>
      </c>
      <c r="C2286" s="167" t="str">
        <f>IF(D2286="","",VLOOKUP(D2286,'Műszaki adattábla'!F:G,2,0))</f>
        <v/>
      </c>
      <c r="D2286" s="168" t="str">
        <f>IF('Műszaki adattábla'!F2277="","",'Műszaki adattábla'!F2277)</f>
        <v/>
      </c>
      <c r="E2286" s="169" t="str">
        <f>IF(D2286="","",VLOOKUP(D2286,'Műszaki adattábla'!F:R,13,0))</f>
        <v/>
      </c>
      <c r="F2286" s="29" t="str">
        <f>IF(D2286="","",VLOOKUP(D2286,'Műszaki adattábla'!F:M,8,0))</f>
        <v/>
      </c>
      <c r="G2286" s="29" t="str">
        <f>IF(D2286="","",IF('Műszaki adattábla'!L2277="20-99",IF('Műszaki adattábla'!O2277="","Nem adott meg lekötött teljesítményt",VLOOKUP(D2286,'Műszaki adattábla'!F:O,10,0)),0))</f>
        <v/>
      </c>
      <c r="H2286" s="29" t="str">
        <f>IF(D2286="","",VLOOKUP(D2286,'Műszaki adattábla'!F:P,11,0))</f>
        <v/>
      </c>
      <c r="I2286" s="30"/>
      <c r="J2286" s="30"/>
      <c r="K2286" s="31" t="str">
        <f>IF(D2286="","",ROUND(((F2286*I2286*'Műszaki adattábla'!$C$7/'Műszaki adattábla'!$C$8)+(G2286*I2286)+(H2286*I2286))/12*'Műszaki adattábla'!T2277,0))</f>
        <v/>
      </c>
      <c r="L2286" s="32" t="str">
        <f t="shared" si="79"/>
        <v/>
      </c>
    </row>
    <row r="2287" spans="2:12" ht="14.4" thickBot="1" x14ac:dyDescent="0.3">
      <c r="B2287" s="28" t="str">
        <f t="shared" si="78"/>
        <v/>
      </c>
      <c r="C2287" s="167" t="str">
        <f>IF(D2287="","",VLOOKUP(D2287,'Műszaki adattábla'!F:G,2,0))</f>
        <v/>
      </c>
      <c r="D2287" s="168" t="str">
        <f>IF('Műszaki adattábla'!F2278="","",'Műszaki adattábla'!F2278)</f>
        <v/>
      </c>
      <c r="E2287" s="169" t="str">
        <f>IF(D2287="","",VLOOKUP(D2287,'Műszaki adattábla'!F:R,13,0))</f>
        <v/>
      </c>
      <c r="F2287" s="29" t="str">
        <f>IF(D2287="","",VLOOKUP(D2287,'Műszaki adattábla'!F:M,8,0))</f>
        <v/>
      </c>
      <c r="G2287" s="29" t="str">
        <f>IF(D2287="","",IF('Műszaki adattábla'!L2278="20-99",IF('Műszaki adattábla'!O2278="","Nem adott meg lekötött teljesítményt",VLOOKUP(D2287,'Műszaki adattábla'!F:O,10,0)),0))</f>
        <v/>
      </c>
      <c r="H2287" s="29" t="str">
        <f>IF(D2287="","",VLOOKUP(D2287,'Műszaki adattábla'!F:P,11,0))</f>
        <v/>
      </c>
      <c r="I2287" s="30"/>
      <c r="J2287" s="30"/>
      <c r="K2287" s="31" t="str">
        <f>IF(D2287="","",ROUND(((F2287*I2287*'Műszaki adattábla'!$C$7/'Műszaki adattábla'!$C$8)+(G2287*I2287)+(H2287*I2287))/12*'Műszaki adattábla'!T2278,0))</f>
        <v/>
      </c>
      <c r="L2287" s="32" t="str">
        <f t="shared" si="79"/>
        <v/>
      </c>
    </row>
    <row r="2288" spans="2:12" ht="14.4" thickBot="1" x14ac:dyDescent="0.3">
      <c r="B2288" s="28" t="str">
        <f t="shared" si="78"/>
        <v/>
      </c>
      <c r="C2288" s="167" t="str">
        <f>IF(D2288="","",VLOOKUP(D2288,'Műszaki adattábla'!F:G,2,0))</f>
        <v/>
      </c>
      <c r="D2288" s="168" t="str">
        <f>IF('Műszaki adattábla'!F2279="","",'Műszaki adattábla'!F2279)</f>
        <v/>
      </c>
      <c r="E2288" s="169" t="str">
        <f>IF(D2288="","",VLOOKUP(D2288,'Műszaki adattábla'!F:R,13,0))</f>
        <v/>
      </c>
      <c r="F2288" s="29" t="str">
        <f>IF(D2288="","",VLOOKUP(D2288,'Műszaki adattábla'!F:M,8,0))</f>
        <v/>
      </c>
      <c r="G2288" s="29" t="str">
        <f>IF(D2288="","",IF('Műszaki adattábla'!L2279="20-99",IF('Műszaki adattábla'!O2279="","Nem adott meg lekötött teljesítményt",VLOOKUP(D2288,'Műszaki adattábla'!F:O,10,0)),0))</f>
        <v/>
      </c>
      <c r="H2288" s="29" t="str">
        <f>IF(D2288="","",VLOOKUP(D2288,'Műszaki adattábla'!F:P,11,0))</f>
        <v/>
      </c>
      <c r="I2288" s="30"/>
      <c r="J2288" s="30"/>
      <c r="K2288" s="31" t="str">
        <f>IF(D2288="","",ROUND(((F2288*I2288*'Műszaki adattábla'!$C$7/'Műszaki adattábla'!$C$8)+(G2288*I2288)+(H2288*I2288))/12*'Műszaki adattábla'!T2279,0))</f>
        <v/>
      </c>
      <c r="L2288" s="32" t="str">
        <f t="shared" si="79"/>
        <v/>
      </c>
    </row>
    <row r="2289" spans="2:12" ht="14.4" thickBot="1" x14ac:dyDescent="0.3">
      <c r="B2289" s="28" t="str">
        <f t="shared" si="78"/>
        <v/>
      </c>
      <c r="C2289" s="167" t="str">
        <f>IF(D2289="","",VLOOKUP(D2289,'Műszaki adattábla'!F:G,2,0))</f>
        <v/>
      </c>
      <c r="D2289" s="168" t="str">
        <f>IF('Műszaki adattábla'!F2280="","",'Műszaki adattábla'!F2280)</f>
        <v/>
      </c>
      <c r="E2289" s="169" t="str">
        <f>IF(D2289="","",VLOOKUP(D2289,'Műszaki adattábla'!F:R,13,0))</f>
        <v/>
      </c>
      <c r="F2289" s="29" t="str">
        <f>IF(D2289="","",VLOOKUP(D2289,'Műszaki adattábla'!F:M,8,0))</f>
        <v/>
      </c>
      <c r="G2289" s="29" t="str">
        <f>IF(D2289="","",IF('Műszaki adattábla'!L2280="20-99",IF('Műszaki adattábla'!O2280="","Nem adott meg lekötött teljesítményt",VLOOKUP(D2289,'Műszaki adattábla'!F:O,10,0)),0))</f>
        <v/>
      </c>
      <c r="H2289" s="29" t="str">
        <f>IF(D2289="","",VLOOKUP(D2289,'Műszaki adattábla'!F:P,11,0))</f>
        <v/>
      </c>
      <c r="I2289" s="30"/>
      <c r="J2289" s="30"/>
      <c r="K2289" s="31" t="str">
        <f>IF(D2289="","",ROUND(((F2289*I2289*'Műszaki adattábla'!$C$7/'Műszaki adattábla'!$C$8)+(G2289*I2289)+(H2289*I2289))/12*'Műszaki adattábla'!T2280,0))</f>
        <v/>
      </c>
      <c r="L2289" s="32" t="str">
        <f t="shared" si="79"/>
        <v/>
      </c>
    </row>
    <row r="2290" spans="2:12" ht="14.4" thickBot="1" x14ac:dyDescent="0.3">
      <c r="B2290" s="28" t="str">
        <f t="shared" si="78"/>
        <v/>
      </c>
      <c r="C2290" s="167" t="str">
        <f>IF(D2290="","",VLOOKUP(D2290,'Műszaki adattábla'!F:G,2,0))</f>
        <v/>
      </c>
      <c r="D2290" s="168" t="str">
        <f>IF('Műszaki adattábla'!F2281="","",'Műszaki adattábla'!F2281)</f>
        <v/>
      </c>
      <c r="E2290" s="169" t="str">
        <f>IF(D2290="","",VLOOKUP(D2290,'Műszaki adattábla'!F:R,13,0))</f>
        <v/>
      </c>
      <c r="F2290" s="29" t="str">
        <f>IF(D2290="","",VLOOKUP(D2290,'Műszaki adattábla'!F:M,8,0))</f>
        <v/>
      </c>
      <c r="G2290" s="29" t="str">
        <f>IF(D2290="","",IF('Műszaki adattábla'!L2281="20-99",IF('Műszaki adattábla'!O2281="","Nem adott meg lekötött teljesítményt",VLOOKUP(D2290,'Műszaki adattábla'!F:O,10,0)),0))</f>
        <v/>
      </c>
      <c r="H2290" s="29" t="str">
        <f>IF(D2290="","",VLOOKUP(D2290,'Műszaki adattábla'!F:P,11,0))</f>
        <v/>
      </c>
      <c r="I2290" s="30"/>
      <c r="J2290" s="30"/>
      <c r="K2290" s="31" t="str">
        <f>IF(D2290="","",ROUND(((F2290*I2290*'Műszaki adattábla'!$C$7/'Műszaki adattábla'!$C$8)+(G2290*I2290)+(H2290*I2290))/12*'Műszaki adattábla'!T2281,0))</f>
        <v/>
      </c>
      <c r="L2290" s="32" t="str">
        <f t="shared" si="79"/>
        <v/>
      </c>
    </row>
    <row r="2291" spans="2:12" ht="14.4" thickBot="1" x14ac:dyDescent="0.3">
      <c r="B2291" s="28" t="str">
        <f t="shared" si="78"/>
        <v/>
      </c>
      <c r="C2291" s="167" t="str">
        <f>IF(D2291="","",VLOOKUP(D2291,'Műszaki adattábla'!F:G,2,0))</f>
        <v/>
      </c>
      <c r="D2291" s="168" t="str">
        <f>IF('Műszaki adattábla'!F2282="","",'Műszaki adattábla'!F2282)</f>
        <v/>
      </c>
      <c r="E2291" s="169" t="str">
        <f>IF(D2291="","",VLOOKUP(D2291,'Műszaki adattábla'!F:R,13,0))</f>
        <v/>
      </c>
      <c r="F2291" s="29" t="str">
        <f>IF(D2291="","",VLOOKUP(D2291,'Műszaki adattábla'!F:M,8,0))</f>
        <v/>
      </c>
      <c r="G2291" s="29" t="str">
        <f>IF(D2291="","",IF('Műszaki adattábla'!L2282="20-99",IF('Műszaki adattábla'!O2282="","Nem adott meg lekötött teljesítményt",VLOOKUP(D2291,'Műszaki adattábla'!F:O,10,0)),0))</f>
        <v/>
      </c>
      <c r="H2291" s="29" t="str">
        <f>IF(D2291="","",VLOOKUP(D2291,'Műszaki adattábla'!F:P,11,0))</f>
        <v/>
      </c>
      <c r="I2291" s="30"/>
      <c r="J2291" s="30"/>
      <c r="K2291" s="31" t="str">
        <f>IF(D2291="","",ROUND(((F2291*I2291*'Műszaki adattábla'!$C$7/'Műszaki adattábla'!$C$8)+(G2291*I2291)+(H2291*I2291))/12*'Műszaki adattábla'!T2282,0))</f>
        <v/>
      </c>
      <c r="L2291" s="32" t="str">
        <f t="shared" si="79"/>
        <v/>
      </c>
    </row>
    <row r="2292" spans="2:12" ht="14.4" thickBot="1" x14ac:dyDescent="0.3">
      <c r="B2292" s="28" t="str">
        <f t="shared" si="78"/>
        <v/>
      </c>
      <c r="C2292" s="167" t="str">
        <f>IF(D2292="","",VLOOKUP(D2292,'Műszaki adattábla'!F:G,2,0))</f>
        <v/>
      </c>
      <c r="D2292" s="168" t="str">
        <f>IF('Műszaki adattábla'!F2283="","",'Műszaki adattábla'!F2283)</f>
        <v/>
      </c>
      <c r="E2292" s="169" t="str">
        <f>IF(D2292="","",VLOOKUP(D2292,'Műszaki adattábla'!F:R,13,0))</f>
        <v/>
      </c>
      <c r="F2292" s="29" t="str">
        <f>IF(D2292="","",VLOOKUP(D2292,'Műszaki adattábla'!F:M,8,0))</f>
        <v/>
      </c>
      <c r="G2292" s="29" t="str">
        <f>IF(D2292="","",IF('Műszaki adattábla'!L2283="20-99",IF('Műszaki adattábla'!O2283="","Nem adott meg lekötött teljesítményt",VLOOKUP(D2292,'Műszaki adattábla'!F:O,10,0)),0))</f>
        <v/>
      </c>
      <c r="H2292" s="29" t="str">
        <f>IF(D2292="","",VLOOKUP(D2292,'Műszaki adattábla'!F:P,11,0))</f>
        <v/>
      </c>
      <c r="I2292" s="30"/>
      <c r="J2292" s="30"/>
      <c r="K2292" s="31" t="str">
        <f>IF(D2292="","",ROUND(((F2292*I2292*'Műszaki adattábla'!$C$7/'Műszaki adattábla'!$C$8)+(G2292*I2292)+(H2292*I2292))/12*'Műszaki adattábla'!T2283,0))</f>
        <v/>
      </c>
      <c r="L2292" s="32" t="str">
        <f t="shared" si="79"/>
        <v/>
      </c>
    </row>
    <row r="2293" spans="2:12" ht="14.4" thickBot="1" x14ac:dyDescent="0.3">
      <c r="B2293" s="28" t="str">
        <f t="shared" si="78"/>
        <v/>
      </c>
      <c r="C2293" s="167" t="str">
        <f>IF(D2293="","",VLOOKUP(D2293,'Műszaki adattábla'!F:G,2,0))</f>
        <v/>
      </c>
      <c r="D2293" s="168" t="str">
        <f>IF('Műszaki adattábla'!F2284="","",'Műszaki adattábla'!F2284)</f>
        <v/>
      </c>
      <c r="E2293" s="169" t="str">
        <f>IF(D2293="","",VLOOKUP(D2293,'Műszaki adattábla'!F:R,13,0))</f>
        <v/>
      </c>
      <c r="F2293" s="29" t="str">
        <f>IF(D2293="","",VLOOKUP(D2293,'Műszaki adattábla'!F:M,8,0))</f>
        <v/>
      </c>
      <c r="G2293" s="29" t="str">
        <f>IF(D2293="","",IF('Műszaki adattábla'!L2284="20-99",IF('Műszaki adattábla'!O2284="","Nem adott meg lekötött teljesítményt",VLOOKUP(D2293,'Műszaki adattábla'!F:O,10,0)),0))</f>
        <v/>
      </c>
      <c r="H2293" s="29" t="str">
        <f>IF(D2293="","",VLOOKUP(D2293,'Műszaki adattábla'!F:P,11,0))</f>
        <v/>
      </c>
      <c r="I2293" s="30"/>
      <c r="J2293" s="30"/>
      <c r="K2293" s="31" t="str">
        <f>IF(D2293="","",ROUND(((F2293*I2293*'Műszaki adattábla'!$C$7/'Műszaki adattábla'!$C$8)+(G2293*I2293)+(H2293*I2293))/12*'Műszaki adattábla'!T2284,0))</f>
        <v/>
      </c>
      <c r="L2293" s="32" t="str">
        <f t="shared" si="79"/>
        <v/>
      </c>
    </row>
    <row r="2294" spans="2:12" ht="14.4" thickBot="1" x14ac:dyDescent="0.3">
      <c r="B2294" s="28" t="str">
        <f t="shared" si="78"/>
        <v/>
      </c>
      <c r="C2294" s="167" t="str">
        <f>IF(D2294="","",VLOOKUP(D2294,'Műszaki adattábla'!F:G,2,0))</f>
        <v/>
      </c>
      <c r="D2294" s="168" t="str">
        <f>IF('Műszaki adattábla'!F2285="","",'Műszaki adattábla'!F2285)</f>
        <v/>
      </c>
      <c r="E2294" s="169" t="str">
        <f>IF(D2294="","",VLOOKUP(D2294,'Műszaki adattábla'!F:R,13,0))</f>
        <v/>
      </c>
      <c r="F2294" s="29" t="str">
        <f>IF(D2294="","",VLOOKUP(D2294,'Műszaki adattábla'!F:M,8,0))</f>
        <v/>
      </c>
      <c r="G2294" s="29" t="str">
        <f>IF(D2294="","",IF('Műszaki adattábla'!L2285="20-99",IF('Műszaki adattábla'!O2285="","Nem adott meg lekötött teljesítményt",VLOOKUP(D2294,'Műszaki adattábla'!F:O,10,0)),0))</f>
        <v/>
      </c>
      <c r="H2294" s="29" t="str">
        <f>IF(D2294="","",VLOOKUP(D2294,'Műszaki adattábla'!F:P,11,0))</f>
        <v/>
      </c>
      <c r="I2294" s="30"/>
      <c r="J2294" s="30"/>
      <c r="K2294" s="31" t="str">
        <f>IF(D2294="","",ROUND(((F2294*I2294*'Műszaki adattábla'!$C$7/'Műszaki adattábla'!$C$8)+(G2294*I2294)+(H2294*I2294))/12*'Műszaki adattábla'!T2285,0))</f>
        <v/>
      </c>
      <c r="L2294" s="32" t="str">
        <f t="shared" si="79"/>
        <v/>
      </c>
    </row>
    <row r="2295" spans="2:12" ht="14.4" thickBot="1" x14ac:dyDescent="0.3">
      <c r="B2295" s="28" t="str">
        <f t="shared" si="78"/>
        <v/>
      </c>
      <c r="C2295" s="167" t="str">
        <f>IF(D2295="","",VLOOKUP(D2295,'Műszaki adattábla'!F:G,2,0))</f>
        <v/>
      </c>
      <c r="D2295" s="168" t="str">
        <f>IF('Műszaki adattábla'!F2286="","",'Műszaki adattábla'!F2286)</f>
        <v/>
      </c>
      <c r="E2295" s="169" t="str">
        <f>IF(D2295="","",VLOOKUP(D2295,'Műszaki adattábla'!F:R,13,0))</f>
        <v/>
      </c>
      <c r="F2295" s="29" t="str">
        <f>IF(D2295="","",VLOOKUP(D2295,'Műszaki adattábla'!F:M,8,0))</f>
        <v/>
      </c>
      <c r="G2295" s="29" t="str">
        <f>IF(D2295="","",IF('Műszaki adattábla'!L2286="20-99",IF('Műszaki adattábla'!O2286="","Nem adott meg lekötött teljesítményt",VLOOKUP(D2295,'Műszaki adattábla'!F:O,10,0)),0))</f>
        <v/>
      </c>
      <c r="H2295" s="29" t="str">
        <f>IF(D2295="","",VLOOKUP(D2295,'Műszaki adattábla'!F:P,11,0))</f>
        <v/>
      </c>
      <c r="I2295" s="30"/>
      <c r="J2295" s="30"/>
      <c r="K2295" s="31" t="str">
        <f>IF(D2295="","",ROUND(((F2295*I2295*'Műszaki adattábla'!$C$7/'Műszaki adattábla'!$C$8)+(G2295*I2295)+(H2295*I2295))/12*'Műszaki adattábla'!T2286,0))</f>
        <v/>
      </c>
      <c r="L2295" s="32" t="str">
        <f t="shared" si="79"/>
        <v/>
      </c>
    </row>
    <row r="2296" spans="2:12" ht="14.4" thickBot="1" x14ac:dyDescent="0.3">
      <c r="B2296" s="28" t="str">
        <f t="shared" si="78"/>
        <v/>
      </c>
      <c r="C2296" s="167" t="str">
        <f>IF(D2296="","",VLOOKUP(D2296,'Műszaki adattábla'!F:G,2,0))</f>
        <v/>
      </c>
      <c r="D2296" s="168" t="str">
        <f>IF('Műszaki adattábla'!F2287="","",'Műszaki adattábla'!F2287)</f>
        <v/>
      </c>
      <c r="E2296" s="169" t="str">
        <f>IF(D2296="","",VLOOKUP(D2296,'Műszaki adattábla'!F:R,13,0))</f>
        <v/>
      </c>
      <c r="F2296" s="29" t="str">
        <f>IF(D2296="","",VLOOKUP(D2296,'Műszaki adattábla'!F:M,8,0))</f>
        <v/>
      </c>
      <c r="G2296" s="29" t="str">
        <f>IF(D2296="","",IF('Műszaki adattábla'!L2287="20-99",IF('Műszaki adattábla'!O2287="","Nem adott meg lekötött teljesítményt",VLOOKUP(D2296,'Műszaki adattábla'!F:O,10,0)),0))</f>
        <v/>
      </c>
      <c r="H2296" s="29" t="str">
        <f>IF(D2296="","",VLOOKUP(D2296,'Műszaki adattábla'!F:P,11,0))</f>
        <v/>
      </c>
      <c r="I2296" s="30"/>
      <c r="J2296" s="30"/>
      <c r="K2296" s="31" t="str">
        <f>IF(D2296="","",ROUND(((F2296*I2296*'Műszaki adattábla'!$C$7/'Műszaki adattábla'!$C$8)+(G2296*I2296)+(H2296*I2296))/12*'Műszaki adattábla'!T2287,0))</f>
        <v/>
      </c>
      <c r="L2296" s="32" t="str">
        <f t="shared" si="79"/>
        <v/>
      </c>
    </row>
    <row r="2297" spans="2:12" ht="14.4" thickBot="1" x14ac:dyDescent="0.3">
      <c r="B2297" s="28" t="str">
        <f t="shared" si="78"/>
        <v/>
      </c>
      <c r="C2297" s="167" t="str">
        <f>IF(D2297="","",VLOOKUP(D2297,'Műszaki adattábla'!F:G,2,0))</f>
        <v/>
      </c>
      <c r="D2297" s="168" t="str">
        <f>IF('Műszaki adattábla'!F2288="","",'Műszaki adattábla'!F2288)</f>
        <v/>
      </c>
      <c r="E2297" s="169" t="str">
        <f>IF(D2297="","",VLOOKUP(D2297,'Műszaki adattábla'!F:R,13,0))</f>
        <v/>
      </c>
      <c r="F2297" s="29" t="str">
        <f>IF(D2297="","",VLOOKUP(D2297,'Műszaki adattábla'!F:M,8,0))</f>
        <v/>
      </c>
      <c r="G2297" s="29" t="str">
        <f>IF(D2297="","",IF('Műszaki adattábla'!L2288="20-99",IF('Műszaki adattábla'!O2288="","Nem adott meg lekötött teljesítményt",VLOOKUP(D2297,'Műszaki adattábla'!F:O,10,0)),0))</f>
        <v/>
      </c>
      <c r="H2297" s="29" t="str">
        <f>IF(D2297="","",VLOOKUP(D2297,'Műszaki adattábla'!F:P,11,0))</f>
        <v/>
      </c>
      <c r="I2297" s="30"/>
      <c r="J2297" s="30"/>
      <c r="K2297" s="31" t="str">
        <f>IF(D2297="","",ROUND(((F2297*I2297*'Műszaki adattábla'!$C$7/'Műszaki adattábla'!$C$8)+(G2297*I2297)+(H2297*I2297))/12*'Műszaki adattábla'!T2288,0))</f>
        <v/>
      </c>
      <c r="L2297" s="32" t="str">
        <f t="shared" si="79"/>
        <v/>
      </c>
    </row>
    <row r="2298" spans="2:12" ht="14.4" thickBot="1" x14ac:dyDescent="0.3">
      <c r="B2298" s="28" t="str">
        <f t="shared" si="78"/>
        <v/>
      </c>
      <c r="C2298" s="167" t="str">
        <f>IF(D2298="","",VLOOKUP(D2298,'Műszaki adattábla'!F:G,2,0))</f>
        <v/>
      </c>
      <c r="D2298" s="168" t="str">
        <f>IF('Műszaki adattábla'!F2289="","",'Műszaki adattábla'!F2289)</f>
        <v/>
      </c>
      <c r="E2298" s="169" t="str">
        <f>IF(D2298="","",VLOOKUP(D2298,'Műszaki adattábla'!F:R,13,0))</f>
        <v/>
      </c>
      <c r="F2298" s="29" t="str">
        <f>IF(D2298="","",VLOOKUP(D2298,'Műszaki adattábla'!F:M,8,0))</f>
        <v/>
      </c>
      <c r="G2298" s="29" t="str">
        <f>IF(D2298="","",IF('Műszaki adattábla'!L2289="20-99",IF('Műszaki adattábla'!O2289="","Nem adott meg lekötött teljesítményt",VLOOKUP(D2298,'Műszaki adattábla'!F:O,10,0)),0))</f>
        <v/>
      </c>
      <c r="H2298" s="29" t="str">
        <f>IF(D2298="","",VLOOKUP(D2298,'Műszaki adattábla'!F:P,11,0))</f>
        <v/>
      </c>
      <c r="I2298" s="30"/>
      <c r="J2298" s="30"/>
      <c r="K2298" s="31" t="str">
        <f>IF(D2298="","",ROUND(((F2298*I2298*'Műszaki adattábla'!$C$7/'Műszaki adattábla'!$C$8)+(G2298*I2298)+(H2298*I2298))/12*'Műszaki adattábla'!T2289,0))</f>
        <v/>
      </c>
      <c r="L2298" s="32" t="str">
        <f t="shared" si="79"/>
        <v/>
      </c>
    </row>
    <row r="2299" spans="2:12" ht="14.4" thickBot="1" x14ac:dyDescent="0.3">
      <c r="B2299" s="28" t="str">
        <f t="shared" si="78"/>
        <v/>
      </c>
      <c r="C2299" s="167" t="str">
        <f>IF(D2299="","",VLOOKUP(D2299,'Műszaki adattábla'!F:G,2,0))</f>
        <v/>
      </c>
      <c r="D2299" s="168" t="str">
        <f>IF('Műszaki adattábla'!F2290="","",'Műszaki adattábla'!F2290)</f>
        <v/>
      </c>
      <c r="E2299" s="169" t="str">
        <f>IF(D2299="","",VLOOKUP(D2299,'Műszaki adattábla'!F:R,13,0))</f>
        <v/>
      </c>
      <c r="F2299" s="29" t="str">
        <f>IF(D2299="","",VLOOKUP(D2299,'Műszaki adattábla'!F:M,8,0))</f>
        <v/>
      </c>
      <c r="G2299" s="29" t="str">
        <f>IF(D2299="","",IF('Műszaki adattábla'!L2290="20-99",IF('Műszaki adattábla'!O2290="","Nem adott meg lekötött teljesítményt",VLOOKUP(D2299,'Műszaki adattábla'!F:O,10,0)),0))</f>
        <v/>
      </c>
      <c r="H2299" s="29" t="str">
        <f>IF(D2299="","",VLOOKUP(D2299,'Műszaki adattábla'!F:P,11,0))</f>
        <v/>
      </c>
      <c r="I2299" s="30"/>
      <c r="J2299" s="30"/>
      <c r="K2299" s="31" t="str">
        <f>IF(D2299="","",ROUND(((F2299*I2299*'Műszaki adattábla'!$C$7/'Műszaki adattábla'!$C$8)+(G2299*I2299)+(H2299*I2299))/12*'Műszaki adattábla'!T2290,0))</f>
        <v/>
      </c>
      <c r="L2299" s="32" t="str">
        <f t="shared" si="79"/>
        <v/>
      </c>
    </row>
    <row r="2300" spans="2:12" ht="14.4" thickBot="1" x14ac:dyDescent="0.3">
      <c r="B2300" s="28" t="str">
        <f t="shared" si="78"/>
        <v/>
      </c>
      <c r="C2300" s="167" t="str">
        <f>IF(D2300="","",VLOOKUP(D2300,'Műszaki adattábla'!F:G,2,0))</f>
        <v/>
      </c>
      <c r="D2300" s="168" t="str">
        <f>IF('Műszaki adattábla'!F2291="","",'Műszaki adattábla'!F2291)</f>
        <v/>
      </c>
      <c r="E2300" s="169" t="str">
        <f>IF(D2300="","",VLOOKUP(D2300,'Műszaki adattábla'!F:R,13,0))</f>
        <v/>
      </c>
      <c r="F2300" s="29" t="str">
        <f>IF(D2300="","",VLOOKUP(D2300,'Műszaki adattábla'!F:M,8,0))</f>
        <v/>
      </c>
      <c r="G2300" s="29" t="str">
        <f>IF(D2300="","",IF('Műszaki adattábla'!L2291="20-99",IF('Műszaki adattábla'!O2291="","Nem adott meg lekötött teljesítményt",VLOOKUP(D2300,'Műszaki adattábla'!F:O,10,0)),0))</f>
        <v/>
      </c>
      <c r="H2300" s="29" t="str">
        <f>IF(D2300="","",VLOOKUP(D2300,'Műszaki adattábla'!F:P,11,0))</f>
        <v/>
      </c>
      <c r="I2300" s="30"/>
      <c r="J2300" s="30"/>
      <c r="K2300" s="31" t="str">
        <f>IF(D2300="","",ROUND(((F2300*I2300*'Műszaki adattábla'!$C$7/'Műszaki adattábla'!$C$8)+(G2300*I2300)+(H2300*I2300))/12*'Műszaki adattábla'!T2291,0))</f>
        <v/>
      </c>
      <c r="L2300" s="32" t="str">
        <f t="shared" si="79"/>
        <v/>
      </c>
    </row>
    <row r="2301" spans="2:12" ht="14.4" thickBot="1" x14ac:dyDescent="0.3">
      <c r="B2301" s="28" t="str">
        <f t="shared" si="78"/>
        <v/>
      </c>
      <c r="C2301" s="167" t="str">
        <f>IF(D2301="","",VLOOKUP(D2301,'Műszaki adattábla'!F:G,2,0))</f>
        <v/>
      </c>
      <c r="D2301" s="168" t="str">
        <f>IF('Műszaki adattábla'!F2292="","",'Műszaki adattábla'!F2292)</f>
        <v/>
      </c>
      <c r="E2301" s="169" t="str">
        <f>IF(D2301="","",VLOOKUP(D2301,'Műszaki adattábla'!F:R,13,0))</f>
        <v/>
      </c>
      <c r="F2301" s="29" t="str">
        <f>IF(D2301="","",VLOOKUP(D2301,'Műszaki adattábla'!F:M,8,0))</f>
        <v/>
      </c>
      <c r="G2301" s="29" t="str">
        <f>IF(D2301="","",IF('Műszaki adattábla'!L2292="20-99",IF('Műszaki adattábla'!O2292="","Nem adott meg lekötött teljesítményt",VLOOKUP(D2301,'Műszaki adattábla'!F:O,10,0)),0))</f>
        <v/>
      </c>
      <c r="H2301" s="29" t="str">
        <f>IF(D2301="","",VLOOKUP(D2301,'Műszaki adattábla'!F:P,11,0))</f>
        <v/>
      </c>
      <c r="I2301" s="30"/>
      <c r="J2301" s="30"/>
      <c r="K2301" s="31" t="str">
        <f>IF(D2301="","",ROUND(((F2301*I2301*'Műszaki adattábla'!$C$7/'Műszaki adattábla'!$C$8)+(G2301*I2301)+(H2301*I2301))/12*'Műszaki adattábla'!T2292,0))</f>
        <v/>
      </c>
      <c r="L2301" s="32" t="str">
        <f t="shared" si="79"/>
        <v/>
      </c>
    </row>
    <row r="2302" spans="2:12" ht="14.4" thickBot="1" x14ac:dyDescent="0.3">
      <c r="B2302" s="28" t="str">
        <f t="shared" si="78"/>
        <v/>
      </c>
      <c r="C2302" s="167" t="str">
        <f>IF(D2302="","",VLOOKUP(D2302,'Műszaki adattábla'!F:G,2,0))</f>
        <v/>
      </c>
      <c r="D2302" s="168" t="str">
        <f>IF('Műszaki adattábla'!F2293="","",'Műszaki adattábla'!F2293)</f>
        <v/>
      </c>
      <c r="E2302" s="169" t="str">
        <f>IF(D2302="","",VLOOKUP(D2302,'Műszaki adattábla'!F:R,13,0))</f>
        <v/>
      </c>
      <c r="F2302" s="29" t="str">
        <f>IF(D2302="","",VLOOKUP(D2302,'Műszaki adattábla'!F:M,8,0))</f>
        <v/>
      </c>
      <c r="G2302" s="29" t="str">
        <f>IF(D2302="","",IF('Műszaki adattábla'!L2293="20-99",IF('Műszaki adattábla'!O2293="","Nem adott meg lekötött teljesítményt",VLOOKUP(D2302,'Műszaki adattábla'!F:O,10,0)),0))</f>
        <v/>
      </c>
      <c r="H2302" s="29" t="str">
        <f>IF(D2302="","",VLOOKUP(D2302,'Műszaki adattábla'!F:P,11,0))</f>
        <v/>
      </c>
      <c r="I2302" s="30"/>
      <c r="J2302" s="30"/>
      <c r="K2302" s="31" t="str">
        <f>IF(D2302="","",ROUND(((F2302*I2302*'Műszaki adattábla'!$C$7/'Műszaki adattábla'!$C$8)+(G2302*I2302)+(H2302*I2302))/12*'Műszaki adattábla'!T2293,0))</f>
        <v/>
      </c>
      <c r="L2302" s="32" t="str">
        <f t="shared" si="79"/>
        <v/>
      </c>
    </row>
    <row r="2303" spans="2:12" ht="14.4" thickBot="1" x14ac:dyDescent="0.3">
      <c r="B2303" s="28" t="str">
        <f t="shared" si="78"/>
        <v/>
      </c>
      <c r="C2303" s="167" t="str">
        <f>IF(D2303="","",VLOOKUP(D2303,'Műszaki adattábla'!F:G,2,0))</f>
        <v/>
      </c>
      <c r="D2303" s="168" t="str">
        <f>IF('Műszaki adattábla'!F2294="","",'Műszaki adattábla'!F2294)</f>
        <v/>
      </c>
      <c r="E2303" s="169" t="str">
        <f>IF(D2303="","",VLOOKUP(D2303,'Műszaki adattábla'!F:R,13,0))</f>
        <v/>
      </c>
      <c r="F2303" s="29" t="str">
        <f>IF(D2303="","",VLOOKUP(D2303,'Műszaki adattábla'!F:M,8,0))</f>
        <v/>
      </c>
      <c r="G2303" s="29" t="str">
        <f>IF(D2303="","",IF('Műszaki adattábla'!L2294="20-99",IF('Műszaki adattábla'!O2294="","Nem adott meg lekötött teljesítményt",VLOOKUP(D2303,'Műszaki adattábla'!F:O,10,0)),0))</f>
        <v/>
      </c>
      <c r="H2303" s="29" t="str">
        <f>IF(D2303="","",VLOOKUP(D2303,'Műszaki adattábla'!F:P,11,0))</f>
        <v/>
      </c>
      <c r="I2303" s="30"/>
      <c r="J2303" s="30"/>
      <c r="K2303" s="31" t="str">
        <f>IF(D2303="","",ROUND(((F2303*I2303*'Műszaki adattábla'!$C$7/'Műszaki adattábla'!$C$8)+(G2303*I2303)+(H2303*I2303))/12*'Műszaki adattábla'!T2294,0))</f>
        <v/>
      </c>
      <c r="L2303" s="32" t="str">
        <f t="shared" si="79"/>
        <v/>
      </c>
    </row>
    <row r="2304" spans="2:12" ht="14.4" thickBot="1" x14ac:dyDescent="0.3">
      <c r="B2304" s="28" t="str">
        <f t="shared" si="78"/>
        <v/>
      </c>
      <c r="C2304" s="167" t="str">
        <f>IF(D2304="","",VLOOKUP(D2304,'Műszaki adattábla'!F:G,2,0))</f>
        <v/>
      </c>
      <c r="D2304" s="168" t="str">
        <f>IF('Műszaki adattábla'!F2295="","",'Műszaki adattábla'!F2295)</f>
        <v/>
      </c>
      <c r="E2304" s="169" t="str">
        <f>IF(D2304="","",VLOOKUP(D2304,'Műszaki adattábla'!F:R,13,0))</f>
        <v/>
      </c>
      <c r="F2304" s="29" t="str">
        <f>IF(D2304="","",VLOOKUP(D2304,'Műszaki adattábla'!F:M,8,0))</f>
        <v/>
      </c>
      <c r="G2304" s="29" t="str">
        <f>IF(D2304="","",IF('Műszaki adattábla'!L2295="20-99",IF('Műszaki adattábla'!O2295="","Nem adott meg lekötött teljesítményt",VLOOKUP(D2304,'Műszaki adattábla'!F:O,10,0)),0))</f>
        <v/>
      </c>
      <c r="H2304" s="29" t="str">
        <f>IF(D2304="","",VLOOKUP(D2304,'Műszaki adattábla'!F:P,11,0))</f>
        <v/>
      </c>
      <c r="I2304" s="30"/>
      <c r="J2304" s="30"/>
      <c r="K2304" s="31" t="str">
        <f>IF(D2304="","",ROUND(((F2304*I2304*'Műszaki adattábla'!$C$7/'Műszaki adattábla'!$C$8)+(G2304*I2304)+(H2304*I2304))/12*'Műszaki adattábla'!T2295,0))</f>
        <v/>
      </c>
      <c r="L2304" s="32" t="str">
        <f t="shared" si="79"/>
        <v/>
      </c>
    </row>
    <row r="2305" spans="2:12" ht="14.4" thickBot="1" x14ac:dyDescent="0.3">
      <c r="B2305" s="28" t="str">
        <f t="shared" si="78"/>
        <v/>
      </c>
      <c r="C2305" s="167" t="str">
        <f>IF(D2305="","",VLOOKUP(D2305,'Műszaki adattábla'!F:G,2,0))</f>
        <v/>
      </c>
      <c r="D2305" s="168" t="str">
        <f>IF('Műszaki adattábla'!F2296="","",'Műszaki adattábla'!F2296)</f>
        <v/>
      </c>
      <c r="E2305" s="169" t="str">
        <f>IF(D2305="","",VLOOKUP(D2305,'Műszaki adattábla'!F:R,13,0))</f>
        <v/>
      </c>
      <c r="F2305" s="29" t="str">
        <f>IF(D2305="","",VLOOKUP(D2305,'Műszaki adattábla'!F:M,8,0))</f>
        <v/>
      </c>
      <c r="G2305" s="29" t="str">
        <f>IF(D2305="","",IF('Műszaki adattábla'!L2296="20-99",IF('Műszaki adattábla'!O2296="","Nem adott meg lekötött teljesítményt",VLOOKUP(D2305,'Műszaki adattábla'!F:O,10,0)),0))</f>
        <v/>
      </c>
      <c r="H2305" s="29" t="str">
        <f>IF(D2305="","",VLOOKUP(D2305,'Műszaki adattábla'!F:P,11,0))</f>
        <v/>
      </c>
      <c r="I2305" s="30"/>
      <c r="J2305" s="30"/>
      <c r="K2305" s="31" t="str">
        <f>IF(D2305="","",ROUND(((F2305*I2305*'Műszaki adattábla'!$C$7/'Műszaki adattábla'!$C$8)+(G2305*I2305)+(H2305*I2305))/12*'Műszaki adattábla'!T2296,0))</f>
        <v/>
      </c>
      <c r="L2305" s="32" t="str">
        <f t="shared" si="79"/>
        <v/>
      </c>
    </row>
    <row r="2306" spans="2:12" ht="14.4" thickBot="1" x14ac:dyDescent="0.3">
      <c r="B2306" s="28" t="str">
        <f t="shared" si="78"/>
        <v/>
      </c>
      <c r="C2306" s="167" t="str">
        <f>IF(D2306="","",VLOOKUP(D2306,'Műszaki adattábla'!F:G,2,0))</f>
        <v/>
      </c>
      <c r="D2306" s="168" t="str">
        <f>IF('Műszaki adattábla'!F2297="","",'Műszaki adattábla'!F2297)</f>
        <v/>
      </c>
      <c r="E2306" s="169" t="str">
        <f>IF(D2306="","",VLOOKUP(D2306,'Műszaki adattábla'!F:R,13,0))</f>
        <v/>
      </c>
      <c r="F2306" s="29" t="str">
        <f>IF(D2306="","",VLOOKUP(D2306,'Műszaki adattábla'!F:M,8,0))</f>
        <v/>
      </c>
      <c r="G2306" s="29" t="str">
        <f>IF(D2306="","",IF('Műszaki adattábla'!L2297="20-99",IF('Műszaki adattábla'!O2297="","Nem adott meg lekötött teljesítményt",VLOOKUP(D2306,'Műszaki adattábla'!F:O,10,0)),0))</f>
        <v/>
      </c>
      <c r="H2306" s="29" t="str">
        <f>IF(D2306="","",VLOOKUP(D2306,'Műszaki adattábla'!F:P,11,0))</f>
        <v/>
      </c>
      <c r="I2306" s="30"/>
      <c r="J2306" s="30"/>
      <c r="K2306" s="31" t="str">
        <f>IF(D2306="","",ROUND(((F2306*I2306*'Műszaki adattábla'!$C$7/'Műszaki adattábla'!$C$8)+(G2306*I2306)+(H2306*I2306))/12*'Műszaki adattábla'!T2297,0))</f>
        <v/>
      </c>
      <c r="L2306" s="32" t="str">
        <f t="shared" si="79"/>
        <v/>
      </c>
    </row>
    <row r="2307" spans="2:12" ht="14.4" thickBot="1" x14ac:dyDescent="0.3">
      <c r="B2307" s="28" t="str">
        <f t="shared" si="78"/>
        <v/>
      </c>
      <c r="C2307" s="167" t="str">
        <f>IF(D2307="","",VLOOKUP(D2307,'Műszaki adattábla'!F:G,2,0))</f>
        <v/>
      </c>
      <c r="D2307" s="168" t="str">
        <f>IF('Műszaki adattábla'!F2298="","",'Műszaki adattábla'!F2298)</f>
        <v/>
      </c>
      <c r="E2307" s="169" t="str">
        <f>IF(D2307="","",VLOOKUP(D2307,'Műszaki adattábla'!F:R,13,0))</f>
        <v/>
      </c>
      <c r="F2307" s="29" t="str">
        <f>IF(D2307="","",VLOOKUP(D2307,'Műszaki adattábla'!F:M,8,0))</f>
        <v/>
      </c>
      <c r="G2307" s="29" t="str">
        <f>IF(D2307="","",IF('Műszaki adattábla'!L2298="20-99",IF('Műszaki adattábla'!O2298="","Nem adott meg lekötött teljesítményt",VLOOKUP(D2307,'Műszaki adattábla'!F:O,10,0)),0))</f>
        <v/>
      </c>
      <c r="H2307" s="29" t="str">
        <f>IF(D2307="","",VLOOKUP(D2307,'Műszaki adattábla'!F:P,11,0))</f>
        <v/>
      </c>
      <c r="I2307" s="30"/>
      <c r="J2307" s="30"/>
      <c r="K2307" s="31" t="str">
        <f>IF(D2307="","",ROUND(((F2307*I2307*'Műszaki adattábla'!$C$7/'Műszaki adattábla'!$C$8)+(G2307*I2307)+(H2307*I2307))/12*'Műszaki adattábla'!T2298,0))</f>
        <v/>
      </c>
      <c r="L2307" s="32" t="str">
        <f t="shared" si="79"/>
        <v/>
      </c>
    </row>
    <row r="2308" spans="2:12" ht="14.4" thickBot="1" x14ac:dyDescent="0.3">
      <c r="B2308" s="28" t="str">
        <f t="shared" si="78"/>
        <v/>
      </c>
      <c r="C2308" s="167" t="str">
        <f>IF(D2308="","",VLOOKUP(D2308,'Műszaki adattábla'!F:G,2,0))</f>
        <v/>
      </c>
      <c r="D2308" s="168" t="str">
        <f>IF('Műszaki adattábla'!F2299="","",'Műszaki adattábla'!F2299)</f>
        <v/>
      </c>
      <c r="E2308" s="169" t="str">
        <f>IF(D2308="","",VLOOKUP(D2308,'Műszaki adattábla'!F:R,13,0))</f>
        <v/>
      </c>
      <c r="F2308" s="29" t="str">
        <f>IF(D2308="","",VLOOKUP(D2308,'Műszaki adattábla'!F:M,8,0))</f>
        <v/>
      </c>
      <c r="G2308" s="29" t="str">
        <f>IF(D2308="","",IF('Műszaki adattábla'!L2299="20-99",IF('Műszaki adattábla'!O2299="","Nem adott meg lekötött teljesítményt",VLOOKUP(D2308,'Műszaki adattábla'!F:O,10,0)),0))</f>
        <v/>
      </c>
      <c r="H2308" s="29" t="str">
        <f>IF(D2308="","",VLOOKUP(D2308,'Műszaki adattábla'!F:P,11,0))</f>
        <v/>
      </c>
      <c r="I2308" s="30"/>
      <c r="J2308" s="30"/>
      <c r="K2308" s="31" t="str">
        <f>IF(D2308="","",ROUND(((F2308*I2308*'Műszaki adattábla'!$C$7/'Műszaki adattábla'!$C$8)+(G2308*I2308)+(H2308*I2308))/12*'Műszaki adattábla'!T2299,0))</f>
        <v/>
      </c>
      <c r="L2308" s="32" t="str">
        <f t="shared" si="79"/>
        <v/>
      </c>
    </row>
    <row r="2309" spans="2:12" ht="14.4" thickBot="1" x14ac:dyDescent="0.3">
      <c r="B2309" s="28" t="str">
        <f t="shared" si="78"/>
        <v/>
      </c>
      <c r="C2309" s="167" t="str">
        <f>IF(D2309="","",VLOOKUP(D2309,'Műszaki adattábla'!F:G,2,0))</f>
        <v/>
      </c>
      <c r="D2309" s="168" t="str">
        <f>IF('Műszaki adattábla'!F2300="","",'Műszaki adattábla'!F2300)</f>
        <v/>
      </c>
      <c r="E2309" s="169" t="str">
        <f>IF(D2309="","",VLOOKUP(D2309,'Műszaki adattábla'!F:R,13,0))</f>
        <v/>
      </c>
      <c r="F2309" s="29" t="str">
        <f>IF(D2309="","",VLOOKUP(D2309,'Műszaki adattábla'!F:M,8,0))</f>
        <v/>
      </c>
      <c r="G2309" s="29" t="str">
        <f>IF(D2309="","",IF('Műszaki adattábla'!L2300="20-99",IF('Műszaki adattábla'!O2300="","Nem adott meg lekötött teljesítményt",VLOOKUP(D2309,'Műszaki adattábla'!F:O,10,0)),0))</f>
        <v/>
      </c>
      <c r="H2309" s="29" t="str">
        <f>IF(D2309="","",VLOOKUP(D2309,'Műszaki adattábla'!F:P,11,0))</f>
        <v/>
      </c>
      <c r="I2309" s="30"/>
      <c r="J2309" s="30"/>
      <c r="K2309" s="31" t="str">
        <f>IF(D2309="","",ROUND(((F2309*I2309*'Műszaki adattábla'!$C$7/'Műszaki adattábla'!$C$8)+(G2309*I2309)+(H2309*I2309))/12*'Műszaki adattábla'!T2300,0))</f>
        <v/>
      </c>
      <c r="L2309" s="32" t="str">
        <f t="shared" si="79"/>
        <v/>
      </c>
    </row>
    <row r="2310" spans="2:12" ht="14.4" thickBot="1" x14ac:dyDescent="0.3">
      <c r="B2310" s="28" t="str">
        <f t="shared" si="78"/>
        <v/>
      </c>
      <c r="C2310" s="167" t="str">
        <f>IF(D2310="","",VLOOKUP(D2310,'Műszaki adattábla'!F:G,2,0))</f>
        <v/>
      </c>
      <c r="D2310" s="168" t="str">
        <f>IF('Műszaki adattábla'!F2301="","",'Műszaki adattábla'!F2301)</f>
        <v/>
      </c>
      <c r="E2310" s="169" t="str">
        <f>IF(D2310="","",VLOOKUP(D2310,'Műszaki adattábla'!F:R,13,0))</f>
        <v/>
      </c>
      <c r="F2310" s="29" t="str">
        <f>IF(D2310="","",VLOOKUP(D2310,'Műszaki adattábla'!F:M,8,0))</f>
        <v/>
      </c>
      <c r="G2310" s="29" t="str">
        <f>IF(D2310="","",IF('Műszaki adattábla'!L2301="20-99",IF('Műszaki adattábla'!O2301="","Nem adott meg lekötött teljesítményt",VLOOKUP(D2310,'Műszaki adattábla'!F:O,10,0)),0))</f>
        <v/>
      </c>
      <c r="H2310" s="29" t="str">
        <f>IF(D2310="","",VLOOKUP(D2310,'Műszaki adattábla'!F:P,11,0))</f>
        <v/>
      </c>
      <c r="I2310" s="30"/>
      <c r="J2310" s="30"/>
      <c r="K2310" s="31" t="str">
        <f>IF(D2310="","",ROUND(((F2310*I2310*'Műszaki adattábla'!$C$7/'Műszaki adattábla'!$C$8)+(G2310*I2310)+(H2310*I2310))/12*'Műszaki adattábla'!T2301,0))</f>
        <v/>
      </c>
      <c r="L2310" s="32" t="str">
        <f t="shared" si="79"/>
        <v/>
      </c>
    </row>
    <row r="2311" spans="2:12" ht="14.4" thickBot="1" x14ac:dyDescent="0.3">
      <c r="B2311" s="28" t="str">
        <f t="shared" si="78"/>
        <v/>
      </c>
      <c r="C2311" s="167" t="str">
        <f>IF(D2311="","",VLOOKUP(D2311,'Műszaki adattábla'!F:G,2,0))</f>
        <v/>
      </c>
      <c r="D2311" s="168" t="str">
        <f>IF('Műszaki adattábla'!F2302="","",'Műszaki adattábla'!F2302)</f>
        <v/>
      </c>
      <c r="E2311" s="169" t="str">
        <f>IF(D2311="","",VLOOKUP(D2311,'Műszaki adattábla'!F:R,13,0))</f>
        <v/>
      </c>
      <c r="F2311" s="29" t="str">
        <f>IF(D2311="","",VLOOKUP(D2311,'Műszaki adattábla'!F:M,8,0))</f>
        <v/>
      </c>
      <c r="G2311" s="29" t="str">
        <f>IF(D2311="","",IF('Műszaki adattábla'!L2302="20-99",IF('Műszaki adattábla'!O2302="","Nem adott meg lekötött teljesítményt",VLOOKUP(D2311,'Műszaki adattábla'!F:O,10,0)),0))</f>
        <v/>
      </c>
      <c r="H2311" s="29" t="str">
        <f>IF(D2311="","",VLOOKUP(D2311,'Műszaki adattábla'!F:P,11,0))</f>
        <v/>
      </c>
      <c r="I2311" s="30"/>
      <c r="J2311" s="30"/>
      <c r="K2311" s="31" t="str">
        <f>IF(D2311="","",ROUND(((F2311*I2311*'Műszaki adattábla'!$C$7/'Műszaki adattábla'!$C$8)+(G2311*I2311)+(H2311*I2311))/12*'Műszaki adattábla'!T2302,0))</f>
        <v/>
      </c>
      <c r="L2311" s="32" t="str">
        <f t="shared" si="79"/>
        <v/>
      </c>
    </row>
    <row r="2312" spans="2:12" ht="14.4" thickBot="1" x14ac:dyDescent="0.3">
      <c r="B2312" s="28" t="str">
        <f t="shared" si="78"/>
        <v/>
      </c>
      <c r="C2312" s="167" t="str">
        <f>IF(D2312="","",VLOOKUP(D2312,'Műszaki adattábla'!F:G,2,0))</f>
        <v/>
      </c>
      <c r="D2312" s="168" t="str">
        <f>IF('Műszaki adattábla'!F2303="","",'Műszaki adattábla'!F2303)</f>
        <v/>
      </c>
      <c r="E2312" s="169" t="str">
        <f>IF(D2312="","",VLOOKUP(D2312,'Műszaki adattábla'!F:R,13,0))</f>
        <v/>
      </c>
      <c r="F2312" s="29" t="str">
        <f>IF(D2312="","",VLOOKUP(D2312,'Műszaki adattábla'!F:M,8,0))</f>
        <v/>
      </c>
      <c r="G2312" s="29" t="str">
        <f>IF(D2312="","",IF('Műszaki adattábla'!L2303="20-99",IF('Műszaki adattábla'!O2303="","Nem adott meg lekötött teljesítményt",VLOOKUP(D2312,'Műszaki adattábla'!F:O,10,0)),0))</f>
        <v/>
      </c>
      <c r="H2312" s="29" t="str">
        <f>IF(D2312="","",VLOOKUP(D2312,'Műszaki adattábla'!F:P,11,0))</f>
        <v/>
      </c>
      <c r="I2312" s="30"/>
      <c r="J2312" s="30"/>
      <c r="K2312" s="31" t="str">
        <f>IF(D2312="","",ROUND(((F2312*I2312*'Műszaki adattábla'!$C$7/'Műszaki adattábla'!$C$8)+(G2312*I2312)+(H2312*I2312))/12*'Műszaki adattábla'!T2303,0))</f>
        <v/>
      </c>
      <c r="L2312" s="32" t="str">
        <f t="shared" si="79"/>
        <v/>
      </c>
    </row>
    <row r="2313" spans="2:12" ht="14.4" thickBot="1" x14ac:dyDescent="0.3">
      <c r="B2313" s="28" t="str">
        <f t="shared" si="78"/>
        <v/>
      </c>
      <c r="C2313" s="167" t="str">
        <f>IF(D2313="","",VLOOKUP(D2313,'Műszaki adattábla'!F:G,2,0))</f>
        <v/>
      </c>
      <c r="D2313" s="168" t="str">
        <f>IF('Műszaki adattábla'!F2304="","",'Műszaki adattábla'!F2304)</f>
        <v/>
      </c>
      <c r="E2313" s="169" t="str">
        <f>IF(D2313="","",VLOOKUP(D2313,'Műszaki adattábla'!F:R,13,0))</f>
        <v/>
      </c>
      <c r="F2313" s="29" t="str">
        <f>IF(D2313="","",VLOOKUP(D2313,'Műszaki adattábla'!F:M,8,0))</f>
        <v/>
      </c>
      <c r="G2313" s="29" t="str">
        <f>IF(D2313="","",IF('Műszaki adattábla'!L2304="20-99",IF('Műszaki adattábla'!O2304="","Nem adott meg lekötött teljesítményt",VLOOKUP(D2313,'Műszaki adattábla'!F:O,10,0)),0))</f>
        <v/>
      </c>
      <c r="H2313" s="29" t="str">
        <f>IF(D2313="","",VLOOKUP(D2313,'Műszaki adattábla'!F:P,11,0))</f>
        <v/>
      </c>
      <c r="I2313" s="30"/>
      <c r="J2313" s="30"/>
      <c r="K2313" s="31" t="str">
        <f>IF(D2313="","",ROUND(((F2313*I2313*'Műszaki adattábla'!$C$7/'Műszaki adattábla'!$C$8)+(G2313*I2313)+(H2313*I2313))/12*'Műszaki adattábla'!T2304,0))</f>
        <v/>
      </c>
      <c r="L2313" s="32" t="str">
        <f t="shared" si="79"/>
        <v/>
      </c>
    </row>
    <row r="2314" spans="2:12" ht="14.4" thickBot="1" x14ac:dyDescent="0.3">
      <c r="B2314" s="28" t="str">
        <f t="shared" si="78"/>
        <v/>
      </c>
      <c r="C2314" s="167" t="str">
        <f>IF(D2314="","",VLOOKUP(D2314,'Műszaki adattábla'!F:G,2,0))</f>
        <v/>
      </c>
      <c r="D2314" s="168" t="str">
        <f>IF('Műszaki adattábla'!F2305="","",'Műszaki adattábla'!F2305)</f>
        <v/>
      </c>
      <c r="E2314" s="169" t="str">
        <f>IF(D2314="","",VLOOKUP(D2314,'Műszaki adattábla'!F:R,13,0))</f>
        <v/>
      </c>
      <c r="F2314" s="29" t="str">
        <f>IF(D2314="","",VLOOKUP(D2314,'Műszaki adattábla'!F:M,8,0))</f>
        <v/>
      </c>
      <c r="G2314" s="29" t="str">
        <f>IF(D2314="","",IF('Műszaki adattábla'!L2305="20-99",IF('Műszaki adattábla'!O2305="","Nem adott meg lekötött teljesítményt",VLOOKUP(D2314,'Műszaki adattábla'!F:O,10,0)),0))</f>
        <v/>
      </c>
      <c r="H2314" s="29" t="str">
        <f>IF(D2314="","",VLOOKUP(D2314,'Műszaki adattábla'!F:P,11,0))</f>
        <v/>
      </c>
      <c r="I2314" s="30"/>
      <c r="J2314" s="30"/>
      <c r="K2314" s="31" t="str">
        <f>IF(D2314="","",ROUND(((F2314*I2314*'Műszaki adattábla'!$C$7/'Műszaki adattábla'!$C$8)+(G2314*I2314)+(H2314*I2314))/12*'Műszaki adattábla'!T2305,0))</f>
        <v/>
      </c>
      <c r="L2314" s="32" t="str">
        <f t="shared" si="79"/>
        <v/>
      </c>
    </row>
    <row r="2315" spans="2:12" ht="14.4" thickBot="1" x14ac:dyDescent="0.3">
      <c r="B2315" s="28" t="str">
        <f t="shared" si="78"/>
        <v/>
      </c>
      <c r="C2315" s="167" t="str">
        <f>IF(D2315="","",VLOOKUP(D2315,'Műszaki adattábla'!F:G,2,0))</f>
        <v/>
      </c>
      <c r="D2315" s="168" t="str">
        <f>IF('Műszaki adattábla'!F2306="","",'Műszaki adattábla'!F2306)</f>
        <v/>
      </c>
      <c r="E2315" s="169" t="str">
        <f>IF(D2315="","",VLOOKUP(D2315,'Műszaki adattábla'!F:R,13,0))</f>
        <v/>
      </c>
      <c r="F2315" s="29" t="str">
        <f>IF(D2315="","",VLOOKUP(D2315,'Műszaki adattábla'!F:M,8,0))</f>
        <v/>
      </c>
      <c r="G2315" s="29" t="str">
        <f>IF(D2315="","",IF('Műszaki adattábla'!L2306="20-99",IF('Műszaki adattábla'!O2306="","Nem adott meg lekötött teljesítményt",VLOOKUP(D2315,'Műszaki adattábla'!F:O,10,0)),0))</f>
        <v/>
      </c>
      <c r="H2315" s="29" t="str">
        <f>IF(D2315="","",VLOOKUP(D2315,'Műszaki adattábla'!F:P,11,0))</f>
        <v/>
      </c>
      <c r="I2315" s="30"/>
      <c r="J2315" s="30"/>
      <c r="K2315" s="31" t="str">
        <f>IF(D2315="","",ROUND(((F2315*I2315*'Műszaki adattábla'!$C$7/'Műszaki adattábla'!$C$8)+(G2315*I2315)+(H2315*I2315))/12*'Műszaki adattábla'!T2306,0))</f>
        <v/>
      </c>
      <c r="L2315" s="32" t="str">
        <f t="shared" si="79"/>
        <v/>
      </c>
    </row>
    <row r="2316" spans="2:12" ht="14.4" thickBot="1" x14ac:dyDescent="0.3">
      <c r="B2316" s="28" t="str">
        <f t="shared" si="78"/>
        <v/>
      </c>
      <c r="C2316" s="167" t="str">
        <f>IF(D2316="","",VLOOKUP(D2316,'Műszaki adattábla'!F:G,2,0))</f>
        <v/>
      </c>
      <c r="D2316" s="168" t="str">
        <f>IF('Műszaki adattábla'!F2307="","",'Műszaki adattábla'!F2307)</f>
        <v/>
      </c>
      <c r="E2316" s="169" t="str">
        <f>IF(D2316="","",VLOOKUP(D2316,'Műszaki adattábla'!F:R,13,0))</f>
        <v/>
      </c>
      <c r="F2316" s="29" t="str">
        <f>IF(D2316="","",VLOOKUP(D2316,'Műszaki adattábla'!F:M,8,0))</f>
        <v/>
      </c>
      <c r="G2316" s="29" t="str">
        <f>IF(D2316="","",IF('Műszaki adattábla'!L2307="20-99",IF('Műszaki adattábla'!O2307="","Nem adott meg lekötött teljesítményt",VLOOKUP(D2316,'Műszaki adattábla'!F:O,10,0)),0))</f>
        <v/>
      </c>
      <c r="H2316" s="29" t="str">
        <f>IF(D2316="","",VLOOKUP(D2316,'Műszaki adattábla'!F:P,11,0))</f>
        <v/>
      </c>
      <c r="I2316" s="30"/>
      <c r="J2316" s="30"/>
      <c r="K2316" s="31" t="str">
        <f>IF(D2316="","",ROUND(((F2316*I2316*'Műszaki adattábla'!$C$7/'Műszaki adattábla'!$C$8)+(G2316*I2316)+(H2316*I2316))/12*'Műszaki adattábla'!T2307,0))</f>
        <v/>
      </c>
      <c r="L2316" s="32" t="str">
        <f t="shared" si="79"/>
        <v/>
      </c>
    </row>
    <row r="2317" spans="2:12" ht="14.4" thickBot="1" x14ac:dyDescent="0.3">
      <c r="B2317" s="28" t="str">
        <f t="shared" si="78"/>
        <v/>
      </c>
      <c r="C2317" s="167" t="str">
        <f>IF(D2317="","",VLOOKUP(D2317,'Műszaki adattábla'!F:G,2,0))</f>
        <v/>
      </c>
      <c r="D2317" s="168" t="str">
        <f>IF('Műszaki adattábla'!F2308="","",'Műszaki adattábla'!F2308)</f>
        <v/>
      </c>
      <c r="E2317" s="169" t="str">
        <f>IF(D2317="","",VLOOKUP(D2317,'Műszaki adattábla'!F:R,13,0))</f>
        <v/>
      </c>
      <c r="F2317" s="29" t="str">
        <f>IF(D2317="","",VLOOKUP(D2317,'Műszaki adattábla'!F:M,8,0))</f>
        <v/>
      </c>
      <c r="G2317" s="29" t="str">
        <f>IF(D2317="","",IF('Műszaki adattábla'!L2308="20-99",IF('Műszaki adattábla'!O2308="","Nem adott meg lekötött teljesítményt",VLOOKUP(D2317,'Műszaki adattábla'!F:O,10,0)),0))</f>
        <v/>
      </c>
      <c r="H2317" s="29" t="str">
        <f>IF(D2317="","",VLOOKUP(D2317,'Műszaki adattábla'!F:P,11,0))</f>
        <v/>
      </c>
      <c r="I2317" s="30"/>
      <c r="J2317" s="30"/>
      <c r="K2317" s="31" t="str">
        <f>IF(D2317="","",ROUND(((F2317*I2317*'Műszaki adattábla'!$C$7/'Műszaki adattábla'!$C$8)+(G2317*I2317)+(H2317*I2317))/12*'Műszaki adattábla'!T2308,0))</f>
        <v/>
      </c>
      <c r="L2317" s="32" t="str">
        <f t="shared" si="79"/>
        <v/>
      </c>
    </row>
    <row r="2318" spans="2:12" ht="14.4" thickBot="1" x14ac:dyDescent="0.3">
      <c r="B2318" s="28" t="str">
        <f t="shared" si="78"/>
        <v/>
      </c>
      <c r="C2318" s="167" t="str">
        <f>IF(D2318="","",VLOOKUP(D2318,'Műszaki adattábla'!F:G,2,0))</f>
        <v/>
      </c>
      <c r="D2318" s="168" t="str">
        <f>IF('Műszaki adattábla'!F2309="","",'Műszaki adattábla'!F2309)</f>
        <v/>
      </c>
      <c r="E2318" s="169" t="str">
        <f>IF(D2318="","",VLOOKUP(D2318,'Műszaki adattábla'!F:R,13,0))</f>
        <v/>
      </c>
      <c r="F2318" s="29" t="str">
        <f>IF(D2318="","",VLOOKUP(D2318,'Műszaki adattábla'!F:M,8,0))</f>
        <v/>
      </c>
      <c r="G2318" s="29" t="str">
        <f>IF(D2318="","",IF('Műszaki adattábla'!L2309="20-99",IF('Műszaki adattábla'!O2309="","Nem adott meg lekötött teljesítményt",VLOOKUP(D2318,'Műszaki adattábla'!F:O,10,0)),0))</f>
        <v/>
      </c>
      <c r="H2318" s="29" t="str">
        <f>IF(D2318="","",VLOOKUP(D2318,'Műszaki adattábla'!F:P,11,0))</f>
        <v/>
      </c>
      <c r="I2318" s="30"/>
      <c r="J2318" s="30"/>
      <c r="K2318" s="31" t="str">
        <f>IF(D2318="","",ROUND(((F2318*I2318*'Műszaki adattábla'!$C$7/'Műszaki adattábla'!$C$8)+(G2318*I2318)+(H2318*I2318))/12*'Műszaki adattábla'!T2309,0))</f>
        <v/>
      </c>
      <c r="L2318" s="32" t="str">
        <f t="shared" si="79"/>
        <v/>
      </c>
    </row>
    <row r="2319" spans="2:12" ht="14.4" thickBot="1" x14ac:dyDescent="0.3">
      <c r="B2319" s="28" t="str">
        <f t="shared" si="78"/>
        <v/>
      </c>
      <c r="C2319" s="167" t="str">
        <f>IF(D2319="","",VLOOKUP(D2319,'Műszaki adattábla'!F:G,2,0))</f>
        <v/>
      </c>
      <c r="D2319" s="168" t="str">
        <f>IF('Műszaki adattábla'!F2310="","",'Műszaki adattábla'!F2310)</f>
        <v/>
      </c>
      <c r="E2319" s="169" t="str">
        <f>IF(D2319="","",VLOOKUP(D2319,'Műszaki adattábla'!F:R,13,0))</f>
        <v/>
      </c>
      <c r="F2319" s="29" t="str">
        <f>IF(D2319="","",VLOOKUP(D2319,'Műszaki adattábla'!F:M,8,0))</f>
        <v/>
      </c>
      <c r="G2319" s="29" t="str">
        <f>IF(D2319="","",IF('Műszaki adattábla'!L2310="20-99",IF('Műszaki adattábla'!O2310="","Nem adott meg lekötött teljesítményt",VLOOKUP(D2319,'Műszaki adattábla'!F:O,10,0)),0))</f>
        <v/>
      </c>
      <c r="H2319" s="29" t="str">
        <f>IF(D2319="","",VLOOKUP(D2319,'Műszaki adattábla'!F:P,11,0))</f>
        <v/>
      </c>
      <c r="I2319" s="30"/>
      <c r="J2319" s="30"/>
      <c r="K2319" s="31" t="str">
        <f>IF(D2319="","",ROUND(((F2319*I2319*'Műszaki adattábla'!$C$7/'Műszaki adattábla'!$C$8)+(G2319*I2319)+(H2319*I2319))/12*'Műszaki adattábla'!T2310,0))</f>
        <v/>
      </c>
      <c r="L2319" s="32" t="str">
        <f t="shared" si="79"/>
        <v/>
      </c>
    </row>
    <row r="2320" spans="2:12" ht="14.4" thickBot="1" x14ac:dyDescent="0.3">
      <c r="B2320" s="28" t="str">
        <f t="shared" si="78"/>
        <v/>
      </c>
      <c r="C2320" s="167" t="str">
        <f>IF(D2320="","",VLOOKUP(D2320,'Műszaki adattábla'!F:G,2,0))</f>
        <v/>
      </c>
      <c r="D2320" s="168" t="str">
        <f>IF('Műszaki adattábla'!F2311="","",'Műszaki adattábla'!F2311)</f>
        <v/>
      </c>
      <c r="E2320" s="169" t="str">
        <f>IF(D2320="","",VLOOKUP(D2320,'Műszaki adattábla'!F:R,13,0))</f>
        <v/>
      </c>
      <c r="F2320" s="29" t="str">
        <f>IF(D2320="","",VLOOKUP(D2320,'Műszaki adattábla'!F:M,8,0))</f>
        <v/>
      </c>
      <c r="G2320" s="29" t="str">
        <f>IF(D2320="","",IF('Műszaki adattábla'!L2311="20-99",IF('Műszaki adattábla'!O2311="","Nem adott meg lekötött teljesítményt",VLOOKUP(D2320,'Műszaki adattábla'!F:O,10,0)),0))</f>
        <v/>
      </c>
      <c r="H2320" s="29" t="str">
        <f>IF(D2320="","",VLOOKUP(D2320,'Műszaki adattábla'!F:P,11,0))</f>
        <v/>
      </c>
      <c r="I2320" s="30"/>
      <c r="J2320" s="30"/>
      <c r="K2320" s="31" t="str">
        <f>IF(D2320="","",ROUND(((F2320*I2320*'Műszaki adattábla'!$C$7/'Műszaki adattábla'!$C$8)+(G2320*I2320)+(H2320*I2320))/12*'Műszaki adattábla'!T2311,0))</f>
        <v/>
      </c>
      <c r="L2320" s="32" t="str">
        <f t="shared" si="79"/>
        <v/>
      </c>
    </row>
    <row r="2321" spans="2:12" ht="14.4" thickBot="1" x14ac:dyDescent="0.3">
      <c r="B2321" s="28" t="str">
        <f t="shared" si="78"/>
        <v/>
      </c>
      <c r="C2321" s="167" t="str">
        <f>IF(D2321="","",VLOOKUP(D2321,'Műszaki adattábla'!F:G,2,0))</f>
        <v/>
      </c>
      <c r="D2321" s="168" t="str">
        <f>IF('Műszaki adattábla'!F2312="","",'Műszaki adattábla'!F2312)</f>
        <v/>
      </c>
      <c r="E2321" s="169" t="str">
        <f>IF(D2321="","",VLOOKUP(D2321,'Műszaki adattábla'!F:R,13,0))</f>
        <v/>
      </c>
      <c r="F2321" s="29" t="str">
        <f>IF(D2321="","",VLOOKUP(D2321,'Műszaki adattábla'!F:M,8,0))</f>
        <v/>
      </c>
      <c r="G2321" s="29" t="str">
        <f>IF(D2321="","",IF('Műszaki adattábla'!L2312="20-99",IF('Műszaki adattábla'!O2312="","Nem adott meg lekötött teljesítményt",VLOOKUP(D2321,'Műszaki adattábla'!F:O,10,0)),0))</f>
        <v/>
      </c>
      <c r="H2321" s="29" t="str">
        <f>IF(D2321="","",VLOOKUP(D2321,'Műszaki adattábla'!F:P,11,0))</f>
        <v/>
      </c>
      <c r="I2321" s="30"/>
      <c r="J2321" s="30"/>
      <c r="K2321" s="31" t="str">
        <f>IF(D2321="","",ROUND(((F2321*I2321*'Műszaki adattábla'!$C$7/'Műszaki adattábla'!$C$8)+(G2321*I2321)+(H2321*I2321))/12*'Műszaki adattábla'!T2312,0))</f>
        <v/>
      </c>
      <c r="L2321" s="32" t="str">
        <f t="shared" si="79"/>
        <v/>
      </c>
    </row>
    <row r="2322" spans="2:12" ht="14.4" thickBot="1" x14ac:dyDescent="0.3">
      <c r="B2322" s="28" t="str">
        <f t="shared" si="78"/>
        <v/>
      </c>
      <c r="C2322" s="167" t="str">
        <f>IF(D2322="","",VLOOKUP(D2322,'Műszaki adattábla'!F:G,2,0))</f>
        <v/>
      </c>
      <c r="D2322" s="168" t="str">
        <f>IF('Műszaki adattábla'!F2313="","",'Műszaki adattábla'!F2313)</f>
        <v/>
      </c>
      <c r="E2322" s="169" t="str">
        <f>IF(D2322="","",VLOOKUP(D2322,'Műszaki adattábla'!F:R,13,0))</f>
        <v/>
      </c>
      <c r="F2322" s="29" t="str">
        <f>IF(D2322="","",VLOOKUP(D2322,'Műszaki adattábla'!F:M,8,0))</f>
        <v/>
      </c>
      <c r="G2322" s="29" t="str">
        <f>IF(D2322="","",IF('Műszaki adattábla'!L2313="20-99",IF('Műszaki adattábla'!O2313="","Nem adott meg lekötött teljesítményt",VLOOKUP(D2322,'Műszaki adattábla'!F:O,10,0)),0))</f>
        <v/>
      </c>
      <c r="H2322" s="29" t="str">
        <f>IF(D2322="","",VLOOKUP(D2322,'Műszaki adattábla'!F:P,11,0))</f>
        <v/>
      </c>
      <c r="I2322" s="30"/>
      <c r="J2322" s="30"/>
      <c r="K2322" s="31" t="str">
        <f>IF(D2322="","",ROUND(((F2322*I2322*'Műszaki adattábla'!$C$7/'Műszaki adattábla'!$C$8)+(G2322*I2322)+(H2322*I2322))/12*'Műszaki adattábla'!T2313,0))</f>
        <v/>
      </c>
      <c r="L2322" s="32" t="str">
        <f t="shared" si="79"/>
        <v/>
      </c>
    </row>
    <row r="2323" spans="2:12" ht="14.4" thickBot="1" x14ac:dyDescent="0.3">
      <c r="B2323" s="28" t="str">
        <f t="shared" si="78"/>
        <v/>
      </c>
      <c r="C2323" s="167" t="str">
        <f>IF(D2323="","",VLOOKUP(D2323,'Műszaki adattábla'!F:G,2,0))</f>
        <v/>
      </c>
      <c r="D2323" s="168" t="str">
        <f>IF('Műszaki adattábla'!F2314="","",'Műszaki adattábla'!F2314)</f>
        <v/>
      </c>
      <c r="E2323" s="169" t="str">
        <f>IF(D2323="","",VLOOKUP(D2323,'Műszaki adattábla'!F:R,13,0))</f>
        <v/>
      </c>
      <c r="F2323" s="29" t="str">
        <f>IF(D2323="","",VLOOKUP(D2323,'Műszaki adattábla'!F:M,8,0))</f>
        <v/>
      </c>
      <c r="G2323" s="29" t="str">
        <f>IF(D2323="","",IF('Műszaki adattábla'!L2314="20-99",IF('Műszaki adattábla'!O2314="","Nem adott meg lekötött teljesítményt",VLOOKUP(D2323,'Műszaki adattábla'!F:O,10,0)),0))</f>
        <v/>
      </c>
      <c r="H2323" s="29" t="str">
        <f>IF(D2323="","",VLOOKUP(D2323,'Műszaki adattábla'!F:P,11,0))</f>
        <v/>
      </c>
      <c r="I2323" s="30"/>
      <c r="J2323" s="30"/>
      <c r="K2323" s="31" t="str">
        <f>IF(D2323="","",ROUND(((F2323*I2323*'Műszaki adattábla'!$C$7/'Műszaki adattábla'!$C$8)+(G2323*I2323)+(H2323*I2323))/12*'Műszaki adattábla'!T2314,0))</f>
        <v/>
      </c>
      <c r="L2323" s="32" t="str">
        <f t="shared" si="79"/>
        <v/>
      </c>
    </row>
    <row r="2324" spans="2:12" ht="14.4" thickBot="1" x14ac:dyDescent="0.3">
      <c r="B2324" s="28" t="str">
        <f t="shared" si="78"/>
        <v/>
      </c>
      <c r="C2324" s="167" t="str">
        <f>IF(D2324="","",VLOOKUP(D2324,'Műszaki adattábla'!F:G,2,0))</f>
        <v/>
      </c>
      <c r="D2324" s="168" t="str">
        <f>IF('Műszaki adattábla'!F2315="","",'Műszaki adattábla'!F2315)</f>
        <v/>
      </c>
      <c r="E2324" s="169" t="str">
        <f>IF(D2324="","",VLOOKUP(D2324,'Műszaki adattábla'!F:R,13,0))</f>
        <v/>
      </c>
      <c r="F2324" s="29" t="str">
        <f>IF(D2324="","",VLOOKUP(D2324,'Műszaki adattábla'!F:M,8,0))</f>
        <v/>
      </c>
      <c r="G2324" s="29" t="str">
        <f>IF(D2324="","",IF('Műszaki adattábla'!L2315="20-99",IF('Műszaki adattábla'!O2315="","Nem adott meg lekötött teljesítményt",VLOOKUP(D2324,'Műszaki adattábla'!F:O,10,0)),0))</f>
        <v/>
      </c>
      <c r="H2324" s="29" t="str">
        <f>IF(D2324="","",VLOOKUP(D2324,'Műszaki adattábla'!F:P,11,0))</f>
        <v/>
      </c>
      <c r="I2324" s="30"/>
      <c r="J2324" s="30"/>
      <c r="K2324" s="31" t="str">
        <f>IF(D2324="","",ROUND(((F2324*I2324*'Műszaki adattábla'!$C$7/'Műszaki adattábla'!$C$8)+(G2324*I2324)+(H2324*I2324))/12*'Műszaki adattábla'!T2315,0))</f>
        <v/>
      </c>
      <c r="L2324" s="32" t="str">
        <f t="shared" si="79"/>
        <v/>
      </c>
    </row>
    <row r="2325" spans="2:12" ht="14.4" thickBot="1" x14ac:dyDescent="0.3">
      <c r="B2325" s="28" t="str">
        <f t="shared" si="78"/>
        <v/>
      </c>
      <c r="C2325" s="167" t="str">
        <f>IF(D2325="","",VLOOKUP(D2325,'Műszaki adattábla'!F:G,2,0))</f>
        <v/>
      </c>
      <c r="D2325" s="168" t="str">
        <f>IF('Műszaki adattábla'!F2316="","",'Műszaki adattábla'!F2316)</f>
        <v/>
      </c>
      <c r="E2325" s="169" t="str">
        <f>IF(D2325="","",VLOOKUP(D2325,'Műszaki adattábla'!F:R,13,0))</f>
        <v/>
      </c>
      <c r="F2325" s="29" t="str">
        <f>IF(D2325="","",VLOOKUP(D2325,'Műszaki adattábla'!F:M,8,0))</f>
        <v/>
      </c>
      <c r="G2325" s="29" t="str">
        <f>IF(D2325="","",IF('Műszaki adattábla'!L2316="20-99",IF('Műszaki adattábla'!O2316="","Nem adott meg lekötött teljesítményt",VLOOKUP(D2325,'Műszaki adattábla'!F:O,10,0)),0))</f>
        <v/>
      </c>
      <c r="H2325" s="29" t="str">
        <f>IF(D2325="","",VLOOKUP(D2325,'Műszaki adattábla'!F:P,11,0))</f>
        <v/>
      </c>
      <c r="I2325" s="30"/>
      <c r="J2325" s="30"/>
      <c r="K2325" s="31" t="str">
        <f>IF(D2325="","",ROUND(((F2325*I2325*'Műszaki adattábla'!$C$7/'Műszaki adattábla'!$C$8)+(G2325*I2325)+(H2325*I2325))/12*'Műszaki adattábla'!T2316,0))</f>
        <v/>
      </c>
      <c r="L2325" s="32" t="str">
        <f t="shared" si="79"/>
        <v/>
      </c>
    </row>
    <row r="2326" spans="2:12" ht="14.4" thickBot="1" x14ac:dyDescent="0.3">
      <c r="B2326" s="28" t="str">
        <f t="shared" si="78"/>
        <v/>
      </c>
      <c r="C2326" s="167" t="str">
        <f>IF(D2326="","",VLOOKUP(D2326,'Műszaki adattábla'!F:G,2,0))</f>
        <v/>
      </c>
      <c r="D2326" s="168" t="str">
        <f>IF('Műszaki adattábla'!F2317="","",'Műszaki adattábla'!F2317)</f>
        <v/>
      </c>
      <c r="E2326" s="169" t="str">
        <f>IF(D2326="","",VLOOKUP(D2326,'Műszaki adattábla'!F:R,13,0))</f>
        <v/>
      </c>
      <c r="F2326" s="29" t="str">
        <f>IF(D2326="","",VLOOKUP(D2326,'Műszaki adattábla'!F:M,8,0))</f>
        <v/>
      </c>
      <c r="G2326" s="29" t="str">
        <f>IF(D2326="","",IF('Műszaki adattábla'!L2317="20-99",IF('Műszaki adattábla'!O2317="","Nem adott meg lekötött teljesítményt",VLOOKUP(D2326,'Műszaki adattábla'!F:O,10,0)),0))</f>
        <v/>
      </c>
      <c r="H2326" s="29" t="str">
        <f>IF(D2326="","",VLOOKUP(D2326,'Műszaki adattábla'!F:P,11,0))</f>
        <v/>
      </c>
      <c r="I2326" s="30"/>
      <c r="J2326" s="30"/>
      <c r="K2326" s="31" t="str">
        <f>IF(D2326="","",ROUND(((F2326*I2326*'Műszaki adattábla'!$C$7/'Műszaki adattábla'!$C$8)+(G2326*I2326)+(H2326*I2326))/12*'Műszaki adattábla'!T2317,0))</f>
        <v/>
      </c>
      <c r="L2326" s="32" t="str">
        <f t="shared" si="79"/>
        <v/>
      </c>
    </row>
    <row r="2327" spans="2:12" ht="14.4" thickBot="1" x14ac:dyDescent="0.3">
      <c r="B2327" s="28" t="str">
        <f t="shared" si="78"/>
        <v/>
      </c>
      <c r="C2327" s="167" t="str">
        <f>IF(D2327="","",VLOOKUP(D2327,'Műszaki adattábla'!F:G,2,0))</f>
        <v/>
      </c>
      <c r="D2327" s="168" t="str">
        <f>IF('Műszaki adattábla'!F2318="","",'Műszaki adattábla'!F2318)</f>
        <v/>
      </c>
      <c r="E2327" s="169" t="str">
        <f>IF(D2327="","",VLOOKUP(D2327,'Műszaki adattábla'!F:R,13,0))</f>
        <v/>
      </c>
      <c r="F2327" s="29" t="str">
        <f>IF(D2327="","",VLOOKUP(D2327,'Műszaki adattábla'!F:M,8,0))</f>
        <v/>
      </c>
      <c r="G2327" s="29" t="str">
        <f>IF(D2327="","",IF('Műszaki adattábla'!L2318="20-99",IF('Műszaki adattábla'!O2318="","Nem adott meg lekötött teljesítményt",VLOOKUP(D2327,'Műszaki adattábla'!F:O,10,0)),0))</f>
        <v/>
      </c>
      <c r="H2327" s="29" t="str">
        <f>IF(D2327="","",VLOOKUP(D2327,'Műszaki adattábla'!F:P,11,0))</f>
        <v/>
      </c>
      <c r="I2327" s="30"/>
      <c r="J2327" s="30"/>
      <c r="K2327" s="31" t="str">
        <f>IF(D2327="","",ROUND(((F2327*I2327*'Műszaki adattábla'!$C$7/'Műszaki adattábla'!$C$8)+(G2327*I2327)+(H2327*I2327))/12*'Műszaki adattábla'!T2318,0))</f>
        <v/>
      </c>
      <c r="L2327" s="32" t="str">
        <f t="shared" si="79"/>
        <v/>
      </c>
    </row>
    <row r="2328" spans="2:12" ht="14.4" thickBot="1" x14ac:dyDescent="0.3">
      <c r="B2328" s="28" t="str">
        <f t="shared" si="78"/>
        <v/>
      </c>
      <c r="C2328" s="167" t="str">
        <f>IF(D2328="","",VLOOKUP(D2328,'Műszaki adattábla'!F:G,2,0))</f>
        <v/>
      </c>
      <c r="D2328" s="168" t="str">
        <f>IF('Műszaki adattábla'!F2319="","",'Műszaki adattábla'!F2319)</f>
        <v/>
      </c>
      <c r="E2328" s="169" t="str">
        <f>IF(D2328="","",VLOOKUP(D2328,'Műszaki adattábla'!F:R,13,0))</f>
        <v/>
      </c>
      <c r="F2328" s="29" t="str">
        <f>IF(D2328="","",VLOOKUP(D2328,'Műszaki adattábla'!F:M,8,0))</f>
        <v/>
      </c>
      <c r="G2328" s="29" t="str">
        <f>IF(D2328="","",IF('Műszaki adattábla'!L2319="20-99",IF('Műszaki adattábla'!O2319="","Nem adott meg lekötött teljesítményt",VLOOKUP(D2328,'Műszaki adattábla'!F:O,10,0)),0))</f>
        <v/>
      </c>
      <c r="H2328" s="29" t="str">
        <f>IF(D2328="","",VLOOKUP(D2328,'Műszaki adattábla'!F:P,11,0))</f>
        <v/>
      </c>
      <c r="I2328" s="30"/>
      <c r="J2328" s="30"/>
      <c r="K2328" s="31" t="str">
        <f>IF(D2328="","",ROUND(((F2328*I2328*'Műszaki adattábla'!$C$7/'Műszaki adattábla'!$C$8)+(G2328*I2328)+(H2328*I2328))/12*'Műszaki adattábla'!T2319,0))</f>
        <v/>
      </c>
      <c r="L2328" s="32" t="str">
        <f t="shared" si="79"/>
        <v/>
      </c>
    </row>
    <row r="2329" spans="2:12" ht="14.4" thickBot="1" x14ac:dyDescent="0.3">
      <c r="B2329" s="28" t="str">
        <f t="shared" si="78"/>
        <v/>
      </c>
      <c r="C2329" s="167" t="str">
        <f>IF(D2329="","",VLOOKUP(D2329,'Műszaki adattábla'!F:G,2,0))</f>
        <v/>
      </c>
      <c r="D2329" s="168" t="str">
        <f>IF('Műszaki adattábla'!F2320="","",'Műszaki adattábla'!F2320)</f>
        <v/>
      </c>
      <c r="E2329" s="169" t="str">
        <f>IF(D2329="","",VLOOKUP(D2329,'Műszaki adattábla'!F:R,13,0))</f>
        <v/>
      </c>
      <c r="F2329" s="29" t="str">
        <f>IF(D2329="","",VLOOKUP(D2329,'Műszaki adattábla'!F:M,8,0))</f>
        <v/>
      </c>
      <c r="G2329" s="29" t="str">
        <f>IF(D2329="","",IF('Műszaki adattábla'!L2320="20-99",IF('Műszaki adattábla'!O2320="","Nem adott meg lekötött teljesítményt",VLOOKUP(D2329,'Műszaki adattábla'!F:O,10,0)),0))</f>
        <v/>
      </c>
      <c r="H2329" s="29" t="str">
        <f>IF(D2329="","",VLOOKUP(D2329,'Műszaki adattábla'!F:P,11,0))</f>
        <v/>
      </c>
      <c r="I2329" s="30"/>
      <c r="J2329" s="30"/>
      <c r="K2329" s="31" t="str">
        <f>IF(D2329="","",ROUND(((F2329*I2329*'Műszaki adattábla'!$C$7/'Műszaki adattábla'!$C$8)+(G2329*I2329)+(H2329*I2329))/12*'Műszaki adattábla'!T2320,0))</f>
        <v/>
      </c>
      <c r="L2329" s="32" t="str">
        <f t="shared" si="79"/>
        <v/>
      </c>
    </row>
    <row r="2330" spans="2:12" ht="14.4" thickBot="1" x14ac:dyDescent="0.3">
      <c r="B2330" s="28" t="str">
        <f t="shared" si="78"/>
        <v/>
      </c>
      <c r="C2330" s="167" t="str">
        <f>IF(D2330="","",VLOOKUP(D2330,'Műszaki adattábla'!F:G,2,0))</f>
        <v/>
      </c>
      <c r="D2330" s="168" t="str">
        <f>IF('Műszaki adattábla'!F2321="","",'Műszaki adattábla'!F2321)</f>
        <v/>
      </c>
      <c r="E2330" s="169" t="str">
        <f>IF(D2330="","",VLOOKUP(D2330,'Műszaki adattábla'!F:R,13,0))</f>
        <v/>
      </c>
      <c r="F2330" s="29" t="str">
        <f>IF(D2330="","",VLOOKUP(D2330,'Műszaki adattábla'!F:M,8,0))</f>
        <v/>
      </c>
      <c r="G2330" s="29" t="str">
        <f>IF(D2330="","",IF('Műszaki adattábla'!L2321="20-99",IF('Műszaki adattábla'!O2321="","Nem adott meg lekötött teljesítményt",VLOOKUP(D2330,'Műszaki adattábla'!F:O,10,0)),0))</f>
        <v/>
      </c>
      <c r="H2330" s="29" t="str">
        <f>IF(D2330="","",VLOOKUP(D2330,'Műszaki adattábla'!F:P,11,0))</f>
        <v/>
      </c>
      <c r="I2330" s="30"/>
      <c r="J2330" s="30"/>
      <c r="K2330" s="31" t="str">
        <f>IF(D2330="","",ROUND(((F2330*I2330*'Műszaki adattábla'!$C$7/'Műszaki adattábla'!$C$8)+(G2330*I2330)+(H2330*I2330))/12*'Műszaki adattábla'!T2321,0))</f>
        <v/>
      </c>
      <c r="L2330" s="32" t="str">
        <f t="shared" si="79"/>
        <v/>
      </c>
    </row>
    <row r="2331" spans="2:12" ht="14.4" thickBot="1" x14ac:dyDescent="0.3">
      <c r="B2331" s="28" t="str">
        <f t="shared" si="78"/>
        <v/>
      </c>
      <c r="C2331" s="167" t="str">
        <f>IF(D2331="","",VLOOKUP(D2331,'Műszaki adattábla'!F:G,2,0))</f>
        <v/>
      </c>
      <c r="D2331" s="168" t="str">
        <f>IF('Műszaki adattábla'!F2322="","",'Műszaki adattábla'!F2322)</f>
        <v/>
      </c>
      <c r="E2331" s="169" t="str">
        <f>IF(D2331="","",VLOOKUP(D2331,'Műszaki adattábla'!F:R,13,0))</f>
        <v/>
      </c>
      <c r="F2331" s="29" t="str">
        <f>IF(D2331="","",VLOOKUP(D2331,'Műszaki adattábla'!F:M,8,0))</f>
        <v/>
      </c>
      <c r="G2331" s="29" t="str">
        <f>IF(D2331="","",IF('Műszaki adattábla'!L2322="20-99",IF('Műszaki adattábla'!O2322="","Nem adott meg lekötött teljesítményt",VLOOKUP(D2331,'Műszaki adattábla'!F:O,10,0)),0))</f>
        <v/>
      </c>
      <c r="H2331" s="29" t="str">
        <f>IF(D2331="","",VLOOKUP(D2331,'Műszaki adattábla'!F:P,11,0))</f>
        <v/>
      </c>
      <c r="I2331" s="30"/>
      <c r="J2331" s="30"/>
      <c r="K2331" s="31" t="str">
        <f>IF(D2331="","",ROUND(((F2331*I2331*'Műszaki adattábla'!$C$7/'Műszaki adattábla'!$C$8)+(G2331*I2331)+(H2331*I2331))/12*'Műszaki adattábla'!T2322,0))</f>
        <v/>
      </c>
      <c r="L2331" s="32" t="str">
        <f t="shared" si="79"/>
        <v/>
      </c>
    </row>
    <row r="2332" spans="2:12" ht="14.4" thickBot="1" x14ac:dyDescent="0.3">
      <c r="B2332" s="28" t="str">
        <f t="shared" ref="B2332:B2395" si="80">IF(D2332="","",B2331+1)</f>
        <v/>
      </c>
      <c r="C2332" s="167" t="str">
        <f>IF(D2332="","",VLOOKUP(D2332,'Műszaki adattábla'!F:G,2,0))</f>
        <v/>
      </c>
      <c r="D2332" s="168" t="str">
        <f>IF('Műszaki adattábla'!F2323="","",'Műszaki adattábla'!F2323)</f>
        <v/>
      </c>
      <c r="E2332" s="169" t="str">
        <f>IF(D2332="","",VLOOKUP(D2332,'Műszaki adattábla'!F:R,13,0))</f>
        <v/>
      </c>
      <c r="F2332" s="29" t="str">
        <f>IF(D2332="","",VLOOKUP(D2332,'Műszaki adattábla'!F:M,8,0))</f>
        <v/>
      </c>
      <c r="G2332" s="29" t="str">
        <f>IF(D2332="","",IF('Műszaki adattábla'!L2323="20-99",IF('Műszaki adattábla'!O2323="","Nem adott meg lekötött teljesítményt",VLOOKUP(D2332,'Műszaki adattábla'!F:O,10,0)),0))</f>
        <v/>
      </c>
      <c r="H2332" s="29" t="str">
        <f>IF(D2332="","",VLOOKUP(D2332,'Műszaki adattábla'!F:P,11,0))</f>
        <v/>
      </c>
      <c r="I2332" s="30"/>
      <c r="J2332" s="30"/>
      <c r="K2332" s="31" t="str">
        <f>IF(D2332="","",ROUND(((F2332*I2332*'Műszaki adattábla'!$C$7/'Műszaki adattábla'!$C$8)+(G2332*I2332)+(H2332*I2332))/12*'Műszaki adattábla'!T2323,0))</f>
        <v/>
      </c>
      <c r="L2332" s="32" t="str">
        <f t="shared" ref="L2332:L2395" si="81">IF(D2332="","",ROUND((J2332/1000)*E2332,0))</f>
        <v/>
      </c>
    </row>
    <row r="2333" spans="2:12" ht="14.4" thickBot="1" x14ac:dyDescent="0.3">
      <c r="B2333" s="28" t="str">
        <f t="shared" si="80"/>
        <v/>
      </c>
      <c r="C2333" s="167" t="str">
        <f>IF(D2333="","",VLOOKUP(D2333,'Műszaki adattábla'!F:G,2,0))</f>
        <v/>
      </c>
      <c r="D2333" s="168" t="str">
        <f>IF('Műszaki adattábla'!F2324="","",'Műszaki adattábla'!F2324)</f>
        <v/>
      </c>
      <c r="E2333" s="169" t="str">
        <f>IF(D2333="","",VLOOKUP(D2333,'Műszaki adattábla'!F:R,13,0))</f>
        <v/>
      </c>
      <c r="F2333" s="29" t="str">
        <f>IF(D2333="","",VLOOKUP(D2333,'Műszaki adattábla'!F:M,8,0))</f>
        <v/>
      </c>
      <c r="G2333" s="29" t="str">
        <f>IF(D2333="","",IF('Műszaki adattábla'!L2324="20-99",IF('Műszaki adattábla'!O2324="","Nem adott meg lekötött teljesítményt",VLOOKUP(D2333,'Műszaki adattábla'!F:O,10,0)),0))</f>
        <v/>
      </c>
      <c r="H2333" s="29" t="str">
        <f>IF(D2333="","",VLOOKUP(D2333,'Műszaki adattábla'!F:P,11,0))</f>
        <v/>
      </c>
      <c r="I2333" s="30"/>
      <c r="J2333" s="30"/>
      <c r="K2333" s="31" t="str">
        <f>IF(D2333="","",ROUND(((F2333*I2333*'Műszaki adattábla'!$C$7/'Műszaki adattábla'!$C$8)+(G2333*I2333)+(H2333*I2333))/12*'Műszaki adattábla'!T2324,0))</f>
        <v/>
      </c>
      <c r="L2333" s="32" t="str">
        <f t="shared" si="81"/>
        <v/>
      </c>
    </row>
    <row r="2334" spans="2:12" ht="14.4" thickBot="1" x14ac:dyDescent="0.3">
      <c r="B2334" s="28" t="str">
        <f t="shared" si="80"/>
        <v/>
      </c>
      <c r="C2334" s="167" t="str">
        <f>IF(D2334="","",VLOOKUP(D2334,'Műszaki adattábla'!F:G,2,0))</f>
        <v/>
      </c>
      <c r="D2334" s="168" t="str">
        <f>IF('Műszaki adattábla'!F2325="","",'Műszaki adattábla'!F2325)</f>
        <v/>
      </c>
      <c r="E2334" s="169" t="str">
        <f>IF(D2334="","",VLOOKUP(D2334,'Műszaki adattábla'!F:R,13,0))</f>
        <v/>
      </c>
      <c r="F2334" s="29" t="str">
        <f>IF(D2334="","",VLOOKUP(D2334,'Műszaki adattábla'!F:M,8,0))</f>
        <v/>
      </c>
      <c r="G2334" s="29" t="str">
        <f>IF(D2334="","",IF('Műszaki adattábla'!L2325="20-99",IF('Műszaki adattábla'!O2325="","Nem adott meg lekötött teljesítményt",VLOOKUP(D2334,'Műszaki adattábla'!F:O,10,0)),0))</f>
        <v/>
      </c>
      <c r="H2334" s="29" t="str">
        <f>IF(D2334="","",VLOOKUP(D2334,'Műszaki adattábla'!F:P,11,0))</f>
        <v/>
      </c>
      <c r="I2334" s="30"/>
      <c r="J2334" s="30"/>
      <c r="K2334" s="31" t="str">
        <f>IF(D2334="","",ROUND(((F2334*I2334*'Műszaki adattábla'!$C$7/'Műszaki adattábla'!$C$8)+(G2334*I2334)+(H2334*I2334))/12*'Műszaki adattábla'!T2325,0))</f>
        <v/>
      </c>
      <c r="L2334" s="32" t="str">
        <f t="shared" si="81"/>
        <v/>
      </c>
    </row>
    <row r="2335" spans="2:12" ht="14.4" thickBot="1" x14ac:dyDescent="0.3">
      <c r="B2335" s="28" t="str">
        <f t="shared" si="80"/>
        <v/>
      </c>
      <c r="C2335" s="167" t="str">
        <f>IF(D2335="","",VLOOKUP(D2335,'Műszaki adattábla'!F:G,2,0))</f>
        <v/>
      </c>
      <c r="D2335" s="168" t="str">
        <f>IF('Műszaki adattábla'!F2326="","",'Műszaki adattábla'!F2326)</f>
        <v/>
      </c>
      <c r="E2335" s="169" t="str">
        <f>IF(D2335="","",VLOOKUP(D2335,'Műszaki adattábla'!F:R,13,0))</f>
        <v/>
      </c>
      <c r="F2335" s="29" t="str">
        <f>IF(D2335="","",VLOOKUP(D2335,'Műszaki adattábla'!F:M,8,0))</f>
        <v/>
      </c>
      <c r="G2335" s="29" t="str">
        <f>IF(D2335="","",IF('Műszaki adattábla'!L2326="20-99",IF('Műszaki adattábla'!O2326="","Nem adott meg lekötött teljesítményt",VLOOKUP(D2335,'Műszaki adattábla'!F:O,10,0)),0))</f>
        <v/>
      </c>
      <c r="H2335" s="29" t="str">
        <f>IF(D2335="","",VLOOKUP(D2335,'Műszaki adattábla'!F:P,11,0))</f>
        <v/>
      </c>
      <c r="I2335" s="30"/>
      <c r="J2335" s="30"/>
      <c r="K2335" s="31" t="str">
        <f>IF(D2335="","",ROUND(((F2335*I2335*'Műszaki adattábla'!$C$7/'Műszaki adattábla'!$C$8)+(G2335*I2335)+(H2335*I2335))/12*'Műszaki adattábla'!T2326,0))</f>
        <v/>
      </c>
      <c r="L2335" s="32" t="str">
        <f t="shared" si="81"/>
        <v/>
      </c>
    </row>
    <row r="2336" spans="2:12" ht="14.4" thickBot="1" x14ac:dyDescent="0.3">
      <c r="B2336" s="28" t="str">
        <f t="shared" si="80"/>
        <v/>
      </c>
      <c r="C2336" s="167" t="str">
        <f>IF(D2336="","",VLOOKUP(D2336,'Műszaki adattábla'!F:G,2,0))</f>
        <v/>
      </c>
      <c r="D2336" s="168" t="str">
        <f>IF('Műszaki adattábla'!F2327="","",'Műszaki adattábla'!F2327)</f>
        <v/>
      </c>
      <c r="E2336" s="169" t="str">
        <f>IF(D2336="","",VLOOKUP(D2336,'Műszaki adattábla'!F:R,13,0))</f>
        <v/>
      </c>
      <c r="F2336" s="29" t="str">
        <f>IF(D2336="","",VLOOKUP(D2336,'Műszaki adattábla'!F:M,8,0))</f>
        <v/>
      </c>
      <c r="G2336" s="29" t="str">
        <f>IF(D2336="","",IF('Műszaki adattábla'!L2327="20-99",IF('Műszaki adattábla'!O2327="","Nem adott meg lekötött teljesítményt",VLOOKUP(D2336,'Műszaki adattábla'!F:O,10,0)),0))</f>
        <v/>
      </c>
      <c r="H2336" s="29" t="str">
        <f>IF(D2336="","",VLOOKUP(D2336,'Műszaki adattábla'!F:P,11,0))</f>
        <v/>
      </c>
      <c r="I2336" s="30"/>
      <c r="J2336" s="30"/>
      <c r="K2336" s="31" t="str">
        <f>IF(D2336="","",ROUND(((F2336*I2336*'Műszaki adattábla'!$C$7/'Műszaki adattábla'!$C$8)+(G2336*I2336)+(H2336*I2336))/12*'Műszaki adattábla'!T2327,0))</f>
        <v/>
      </c>
      <c r="L2336" s="32" t="str">
        <f t="shared" si="81"/>
        <v/>
      </c>
    </row>
    <row r="2337" spans="2:12" ht="14.4" thickBot="1" x14ac:dyDescent="0.3">
      <c r="B2337" s="28" t="str">
        <f t="shared" si="80"/>
        <v/>
      </c>
      <c r="C2337" s="167" t="str">
        <f>IF(D2337="","",VLOOKUP(D2337,'Műszaki adattábla'!F:G,2,0))</f>
        <v/>
      </c>
      <c r="D2337" s="168" t="str">
        <f>IF('Műszaki adattábla'!F2328="","",'Műszaki adattábla'!F2328)</f>
        <v/>
      </c>
      <c r="E2337" s="169" t="str">
        <f>IF(D2337="","",VLOOKUP(D2337,'Műszaki adattábla'!F:R,13,0))</f>
        <v/>
      </c>
      <c r="F2337" s="29" t="str">
        <f>IF(D2337="","",VLOOKUP(D2337,'Műszaki adattábla'!F:M,8,0))</f>
        <v/>
      </c>
      <c r="G2337" s="29" t="str">
        <f>IF(D2337="","",IF('Műszaki adattábla'!L2328="20-99",IF('Műszaki adattábla'!O2328="","Nem adott meg lekötött teljesítményt",VLOOKUP(D2337,'Műszaki adattábla'!F:O,10,0)),0))</f>
        <v/>
      </c>
      <c r="H2337" s="29" t="str">
        <f>IF(D2337="","",VLOOKUP(D2337,'Műszaki adattábla'!F:P,11,0))</f>
        <v/>
      </c>
      <c r="I2337" s="30"/>
      <c r="J2337" s="30"/>
      <c r="K2337" s="31" t="str">
        <f>IF(D2337="","",ROUND(((F2337*I2337*'Műszaki adattábla'!$C$7/'Műszaki adattábla'!$C$8)+(G2337*I2337)+(H2337*I2337))/12*'Műszaki adattábla'!T2328,0))</f>
        <v/>
      </c>
      <c r="L2337" s="32" t="str">
        <f t="shared" si="81"/>
        <v/>
      </c>
    </row>
    <row r="2338" spans="2:12" ht="14.4" thickBot="1" x14ac:dyDescent="0.3">
      <c r="B2338" s="28" t="str">
        <f t="shared" si="80"/>
        <v/>
      </c>
      <c r="C2338" s="167" t="str">
        <f>IF(D2338="","",VLOOKUP(D2338,'Műszaki adattábla'!F:G,2,0))</f>
        <v/>
      </c>
      <c r="D2338" s="168" t="str">
        <f>IF('Műszaki adattábla'!F2329="","",'Műszaki adattábla'!F2329)</f>
        <v/>
      </c>
      <c r="E2338" s="169" t="str">
        <f>IF(D2338="","",VLOOKUP(D2338,'Műszaki adattábla'!F:R,13,0))</f>
        <v/>
      </c>
      <c r="F2338" s="29" t="str">
        <f>IF(D2338="","",VLOOKUP(D2338,'Műszaki adattábla'!F:M,8,0))</f>
        <v/>
      </c>
      <c r="G2338" s="29" t="str">
        <f>IF(D2338="","",IF('Műszaki adattábla'!L2329="20-99",IF('Műszaki adattábla'!O2329="","Nem adott meg lekötött teljesítményt",VLOOKUP(D2338,'Műszaki adattábla'!F:O,10,0)),0))</f>
        <v/>
      </c>
      <c r="H2338" s="29" t="str">
        <f>IF(D2338="","",VLOOKUP(D2338,'Műszaki adattábla'!F:P,11,0))</f>
        <v/>
      </c>
      <c r="I2338" s="30"/>
      <c r="J2338" s="30"/>
      <c r="K2338" s="31" t="str">
        <f>IF(D2338="","",ROUND(((F2338*I2338*'Műszaki adattábla'!$C$7/'Műszaki adattábla'!$C$8)+(G2338*I2338)+(H2338*I2338))/12*'Műszaki adattábla'!T2329,0))</f>
        <v/>
      </c>
      <c r="L2338" s="32" t="str">
        <f t="shared" si="81"/>
        <v/>
      </c>
    </row>
    <row r="2339" spans="2:12" ht="14.4" thickBot="1" x14ac:dyDescent="0.3">
      <c r="B2339" s="28" t="str">
        <f t="shared" si="80"/>
        <v/>
      </c>
      <c r="C2339" s="167" t="str">
        <f>IF(D2339="","",VLOOKUP(D2339,'Műszaki adattábla'!F:G,2,0))</f>
        <v/>
      </c>
      <c r="D2339" s="168" t="str">
        <f>IF('Műszaki adattábla'!F2330="","",'Műszaki adattábla'!F2330)</f>
        <v/>
      </c>
      <c r="E2339" s="169" t="str">
        <f>IF(D2339="","",VLOOKUP(D2339,'Műszaki adattábla'!F:R,13,0))</f>
        <v/>
      </c>
      <c r="F2339" s="29" t="str">
        <f>IF(D2339="","",VLOOKUP(D2339,'Műszaki adattábla'!F:M,8,0))</f>
        <v/>
      </c>
      <c r="G2339" s="29" t="str">
        <f>IF(D2339="","",IF('Műszaki adattábla'!L2330="20-99",IF('Műszaki adattábla'!O2330="","Nem adott meg lekötött teljesítményt",VLOOKUP(D2339,'Műszaki adattábla'!F:O,10,0)),0))</f>
        <v/>
      </c>
      <c r="H2339" s="29" t="str">
        <f>IF(D2339="","",VLOOKUP(D2339,'Műszaki adattábla'!F:P,11,0))</f>
        <v/>
      </c>
      <c r="I2339" s="30"/>
      <c r="J2339" s="30"/>
      <c r="K2339" s="31" t="str">
        <f>IF(D2339="","",ROUND(((F2339*I2339*'Műszaki adattábla'!$C$7/'Műszaki adattábla'!$C$8)+(G2339*I2339)+(H2339*I2339))/12*'Műszaki adattábla'!T2330,0))</f>
        <v/>
      </c>
      <c r="L2339" s="32" t="str">
        <f t="shared" si="81"/>
        <v/>
      </c>
    </row>
    <row r="2340" spans="2:12" ht="14.4" thickBot="1" x14ac:dyDescent="0.3">
      <c r="B2340" s="28" t="str">
        <f t="shared" si="80"/>
        <v/>
      </c>
      <c r="C2340" s="167" t="str">
        <f>IF(D2340="","",VLOOKUP(D2340,'Műszaki adattábla'!F:G,2,0))</f>
        <v/>
      </c>
      <c r="D2340" s="168" t="str">
        <f>IF('Műszaki adattábla'!F2331="","",'Műszaki adattábla'!F2331)</f>
        <v/>
      </c>
      <c r="E2340" s="169" t="str">
        <f>IF(D2340="","",VLOOKUP(D2340,'Műszaki adattábla'!F:R,13,0))</f>
        <v/>
      </c>
      <c r="F2340" s="29" t="str">
        <f>IF(D2340="","",VLOOKUP(D2340,'Műszaki adattábla'!F:M,8,0))</f>
        <v/>
      </c>
      <c r="G2340" s="29" t="str">
        <f>IF(D2340="","",IF('Műszaki adattábla'!L2331="20-99",IF('Műszaki adattábla'!O2331="","Nem adott meg lekötött teljesítményt",VLOOKUP(D2340,'Műszaki adattábla'!F:O,10,0)),0))</f>
        <v/>
      </c>
      <c r="H2340" s="29" t="str">
        <f>IF(D2340="","",VLOOKUP(D2340,'Műszaki adattábla'!F:P,11,0))</f>
        <v/>
      </c>
      <c r="I2340" s="30"/>
      <c r="J2340" s="30"/>
      <c r="K2340" s="31" t="str">
        <f>IF(D2340="","",ROUND(((F2340*I2340*'Műszaki adattábla'!$C$7/'Műszaki adattábla'!$C$8)+(G2340*I2340)+(H2340*I2340))/12*'Műszaki adattábla'!T2331,0))</f>
        <v/>
      </c>
      <c r="L2340" s="32" t="str">
        <f t="shared" si="81"/>
        <v/>
      </c>
    </row>
    <row r="2341" spans="2:12" ht="14.4" thickBot="1" x14ac:dyDescent="0.3">
      <c r="B2341" s="28" t="str">
        <f t="shared" si="80"/>
        <v/>
      </c>
      <c r="C2341" s="167" t="str">
        <f>IF(D2341="","",VLOOKUP(D2341,'Műszaki adattábla'!F:G,2,0))</f>
        <v/>
      </c>
      <c r="D2341" s="168" t="str">
        <f>IF('Műszaki adattábla'!F2332="","",'Műszaki adattábla'!F2332)</f>
        <v/>
      </c>
      <c r="E2341" s="169" t="str">
        <f>IF(D2341="","",VLOOKUP(D2341,'Műszaki adattábla'!F:R,13,0))</f>
        <v/>
      </c>
      <c r="F2341" s="29" t="str">
        <f>IF(D2341="","",VLOOKUP(D2341,'Műszaki adattábla'!F:M,8,0))</f>
        <v/>
      </c>
      <c r="G2341" s="29" t="str">
        <f>IF(D2341="","",IF('Műszaki adattábla'!L2332="20-99",IF('Műszaki adattábla'!O2332="","Nem adott meg lekötött teljesítményt",VLOOKUP(D2341,'Műszaki adattábla'!F:O,10,0)),0))</f>
        <v/>
      </c>
      <c r="H2341" s="29" t="str">
        <f>IF(D2341="","",VLOOKUP(D2341,'Műszaki adattábla'!F:P,11,0))</f>
        <v/>
      </c>
      <c r="I2341" s="30"/>
      <c r="J2341" s="30"/>
      <c r="K2341" s="31" t="str">
        <f>IF(D2341="","",ROUND(((F2341*I2341*'Műszaki adattábla'!$C$7/'Műszaki adattábla'!$C$8)+(G2341*I2341)+(H2341*I2341))/12*'Műszaki adattábla'!T2332,0))</f>
        <v/>
      </c>
      <c r="L2341" s="32" t="str">
        <f t="shared" si="81"/>
        <v/>
      </c>
    </row>
    <row r="2342" spans="2:12" ht="14.4" thickBot="1" x14ac:dyDescent="0.3">
      <c r="B2342" s="28" t="str">
        <f t="shared" si="80"/>
        <v/>
      </c>
      <c r="C2342" s="167" t="str">
        <f>IF(D2342="","",VLOOKUP(D2342,'Műszaki adattábla'!F:G,2,0))</f>
        <v/>
      </c>
      <c r="D2342" s="168" t="str">
        <f>IF('Műszaki adattábla'!F2333="","",'Műszaki adattábla'!F2333)</f>
        <v/>
      </c>
      <c r="E2342" s="169" t="str">
        <f>IF(D2342="","",VLOOKUP(D2342,'Műszaki adattábla'!F:R,13,0))</f>
        <v/>
      </c>
      <c r="F2342" s="29" t="str">
        <f>IF(D2342="","",VLOOKUP(D2342,'Műszaki adattábla'!F:M,8,0))</f>
        <v/>
      </c>
      <c r="G2342" s="29" t="str">
        <f>IF(D2342="","",IF('Műszaki adattábla'!L2333="20-99",IF('Műszaki adattábla'!O2333="","Nem adott meg lekötött teljesítményt",VLOOKUP(D2342,'Műszaki adattábla'!F:O,10,0)),0))</f>
        <v/>
      </c>
      <c r="H2342" s="29" t="str">
        <f>IF(D2342="","",VLOOKUP(D2342,'Műszaki adattábla'!F:P,11,0))</f>
        <v/>
      </c>
      <c r="I2342" s="30"/>
      <c r="J2342" s="30"/>
      <c r="K2342" s="31" t="str">
        <f>IF(D2342="","",ROUND(((F2342*I2342*'Műszaki adattábla'!$C$7/'Műszaki adattábla'!$C$8)+(G2342*I2342)+(H2342*I2342))/12*'Műszaki adattábla'!T2333,0))</f>
        <v/>
      </c>
      <c r="L2342" s="32" t="str">
        <f t="shared" si="81"/>
        <v/>
      </c>
    </row>
    <row r="2343" spans="2:12" ht="14.4" thickBot="1" x14ac:dyDescent="0.3">
      <c r="B2343" s="28" t="str">
        <f t="shared" si="80"/>
        <v/>
      </c>
      <c r="C2343" s="167" t="str">
        <f>IF(D2343="","",VLOOKUP(D2343,'Műszaki adattábla'!F:G,2,0))</f>
        <v/>
      </c>
      <c r="D2343" s="168" t="str">
        <f>IF('Műszaki adattábla'!F2334="","",'Műszaki adattábla'!F2334)</f>
        <v/>
      </c>
      <c r="E2343" s="169" t="str">
        <f>IF(D2343="","",VLOOKUP(D2343,'Műszaki adattábla'!F:R,13,0))</f>
        <v/>
      </c>
      <c r="F2343" s="29" t="str">
        <f>IF(D2343="","",VLOOKUP(D2343,'Műszaki adattábla'!F:M,8,0))</f>
        <v/>
      </c>
      <c r="G2343" s="29" t="str">
        <f>IF(D2343="","",IF('Műszaki adattábla'!L2334="20-99",IF('Műszaki adattábla'!O2334="","Nem adott meg lekötött teljesítményt",VLOOKUP(D2343,'Műszaki adattábla'!F:O,10,0)),0))</f>
        <v/>
      </c>
      <c r="H2343" s="29" t="str">
        <f>IF(D2343="","",VLOOKUP(D2343,'Műszaki adattábla'!F:P,11,0))</f>
        <v/>
      </c>
      <c r="I2343" s="30"/>
      <c r="J2343" s="30"/>
      <c r="K2343" s="31" t="str">
        <f>IF(D2343="","",ROUND(((F2343*I2343*'Műszaki adattábla'!$C$7/'Műszaki adattábla'!$C$8)+(G2343*I2343)+(H2343*I2343))/12*'Műszaki adattábla'!T2334,0))</f>
        <v/>
      </c>
      <c r="L2343" s="32" t="str">
        <f t="shared" si="81"/>
        <v/>
      </c>
    </row>
    <row r="2344" spans="2:12" ht="14.4" thickBot="1" x14ac:dyDescent="0.3">
      <c r="B2344" s="28" t="str">
        <f t="shared" si="80"/>
        <v/>
      </c>
      <c r="C2344" s="167" t="str">
        <f>IF(D2344="","",VLOOKUP(D2344,'Műszaki adattábla'!F:G,2,0))</f>
        <v/>
      </c>
      <c r="D2344" s="168" t="str">
        <f>IF('Műszaki adattábla'!F2335="","",'Műszaki adattábla'!F2335)</f>
        <v/>
      </c>
      <c r="E2344" s="169" t="str">
        <f>IF(D2344="","",VLOOKUP(D2344,'Műszaki adattábla'!F:R,13,0))</f>
        <v/>
      </c>
      <c r="F2344" s="29" t="str">
        <f>IF(D2344="","",VLOOKUP(D2344,'Műszaki adattábla'!F:M,8,0))</f>
        <v/>
      </c>
      <c r="G2344" s="29" t="str">
        <f>IF(D2344="","",IF('Műszaki adattábla'!L2335="20-99",IF('Műszaki adattábla'!O2335="","Nem adott meg lekötött teljesítményt",VLOOKUP(D2344,'Műszaki adattábla'!F:O,10,0)),0))</f>
        <v/>
      </c>
      <c r="H2344" s="29" t="str">
        <f>IF(D2344="","",VLOOKUP(D2344,'Műszaki adattábla'!F:P,11,0))</f>
        <v/>
      </c>
      <c r="I2344" s="30"/>
      <c r="J2344" s="30"/>
      <c r="K2344" s="31" t="str">
        <f>IF(D2344="","",ROUND(((F2344*I2344*'Műszaki adattábla'!$C$7/'Műszaki adattábla'!$C$8)+(G2344*I2344)+(H2344*I2344))/12*'Műszaki adattábla'!T2335,0))</f>
        <v/>
      </c>
      <c r="L2344" s="32" t="str">
        <f t="shared" si="81"/>
        <v/>
      </c>
    </row>
    <row r="2345" spans="2:12" ht="14.4" thickBot="1" x14ac:dyDescent="0.3">
      <c r="B2345" s="28" t="str">
        <f t="shared" si="80"/>
        <v/>
      </c>
      <c r="C2345" s="167" t="str">
        <f>IF(D2345="","",VLOOKUP(D2345,'Műszaki adattábla'!F:G,2,0))</f>
        <v/>
      </c>
      <c r="D2345" s="168" t="str">
        <f>IF('Műszaki adattábla'!F2336="","",'Műszaki adattábla'!F2336)</f>
        <v/>
      </c>
      <c r="E2345" s="169" t="str">
        <f>IF(D2345="","",VLOOKUP(D2345,'Műszaki adattábla'!F:R,13,0))</f>
        <v/>
      </c>
      <c r="F2345" s="29" t="str">
        <f>IF(D2345="","",VLOOKUP(D2345,'Műszaki adattábla'!F:M,8,0))</f>
        <v/>
      </c>
      <c r="G2345" s="29" t="str">
        <f>IF(D2345="","",IF('Műszaki adattábla'!L2336="20-99",IF('Műszaki adattábla'!O2336="","Nem adott meg lekötött teljesítményt",VLOOKUP(D2345,'Műszaki adattábla'!F:O,10,0)),0))</f>
        <v/>
      </c>
      <c r="H2345" s="29" t="str">
        <f>IF(D2345="","",VLOOKUP(D2345,'Műszaki adattábla'!F:P,11,0))</f>
        <v/>
      </c>
      <c r="I2345" s="30"/>
      <c r="J2345" s="30"/>
      <c r="K2345" s="31" t="str">
        <f>IF(D2345="","",ROUND(((F2345*I2345*'Műszaki adattábla'!$C$7/'Műszaki adattábla'!$C$8)+(G2345*I2345)+(H2345*I2345))/12*'Műszaki adattábla'!T2336,0))</f>
        <v/>
      </c>
      <c r="L2345" s="32" t="str">
        <f t="shared" si="81"/>
        <v/>
      </c>
    </row>
    <row r="2346" spans="2:12" ht="14.4" thickBot="1" x14ac:dyDescent="0.3">
      <c r="B2346" s="28" t="str">
        <f t="shared" si="80"/>
        <v/>
      </c>
      <c r="C2346" s="167" t="str">
        <f>IF(D2346="","",VLOOKUP(D2346,'Műszaki adattábla'!F:G,2,0))</f>
        <v/>
      </c>
      <c r="D2346" s="168" t="str">
        <f>IF('Műszaki adattábla'!F2337="","",'Műszaki adattábla'!F2337)</f>
        <v/>
      </c>
      <c r="E2346" s="169" t="str">
        <f>IF(D2346="","",VLOOKUP(D2346,'Műszaki adattábla'!F:R,13,0))</f>
        <v/>
      </c>
      <c r="F2346" s="29" t="str">
        <f>IF(D2346="","",VLOOKUP(D2346,'Műszaki adattábla'!F:M,8,0))</f>
        <v/>
      </c>
      <c r="G2346" s="29" t="str">
        <f>IF(D2346="","",IF('Műszaki adattábla'!L2337="20-99",IF('Műszaki adattábla'!O2337="","Nem adott meg lekötött teljesítményt",VLOOKUP(D2346,'Műszaki adattábla'!F:O,10,0)),0))</f>
        <v/>
      </c>
      <c r="H2346" s="29" t="str">
        <f>IF(D2346="","",VLOOKUP(D2346,'Műszaki adattábla'!F:P,11,0))</f>
        <v/>
      </c>
      <c r="I2346" s="30"/>
      <c r="J2346" s="30"/>
      <c r="K2346" s="31" t="str">
        <f>IF(D2346="","",ROUND(((F2346*I2346*'Műszaki adattábla'!$C$7/'Műszaki adattábla'!$C$8)+(G2346*I2346)+(H2346*I2346))/12*'Műszaki adattábla'!T2337,0))</f>
        <v/>
      </c>
      <c r="L2346" s="32" t="str">
        <f t="shared" si="81"/>
        <v/>
      </c>
    </row>
    <row r="2347" spans="2:12" ht="14.4" thickBot="1" x14ac:dyDescent="0.3">
      <c r="B2347" s="28" t="str">
        <f t="shared" si="80"/>
        <v/>
      </c>
      <c r="C2347" s="167" t="str">
        <f>IF(D2347="","",VLOOKUP(D2347,'Műszaki adattábla'!F:G,2,0))</f>
        <v/>
      </c>
      <c r="D2347" s="168" t="str">
        <f>IF('Műszaki adattábla'!F2338="","",'Műszaki adattábla'!F2338)</f>
        <v/>
      </c>
      <c r="E2347" s="169" t="str">
        <f>IF(D2347="","",VLOOKUP(D2347,'Műszaki adattábla'!F:R,13,0))</f>
        <v/>
      </c>
      <c r="F2347" s="29" t="str">
        <f>IF(D2347="","",VLOOKUP(D2347,'Műszaki adattábla'!F:M,8,0))</f>
        <v/>
      </c>
      <c r="G2347" s="29" t="str">
        <f>IF(D2347="","",IF('Műszaki adattábla'!L2338="20-99",IF('Műszaki adattábla'!O2338="","Nem adott meg lekötött teljesítményt",VLOOKUP(D2347,'Műszaki adattábla'!F:O,10,0)),0))</f>
        <v/>
      </c>
      <c r="H2347" s="29" t="str">
        <f>IF(D2347="","",VLOOKUP(D2347,'Műszaki adattábla'!F:P,11,0))</f>
        <v/>
      </c>
      <c r="I2347" s="30"/>
      <c r="J2347" s="30"/>
      <c r="K2347" s="31" t="str">
        <f>IF(D2347="","",ROUND(((F2347*I2347*'Műszaki adattábla'!$C$7/'Műszaki adattábla'!$C$8)+(G2347*I2347)+(H2347*I2347))/12*'Műszaki adattábla'!T2338,0))</f>
        <v/>
      </c>
      <c r="L2347" s="32" t="str">
        <f t="shared" si="81"/>
        <v/>
      </c>
    </row>
    <row r="2348" spans="2:12" ht="14.4" thickBot="1" x14ac:dyDescent="0.3">
      <c r="B2348" s="28" t="str">
        <f t="shared" si="80"/>
        <v/>
      </c>
      <c r="C2348" s="167" t="str">
        <f>IF(D2348="","",VLOOKUP(D2348,'Műszaki adattábla'!F:G,2,0))</f>
        <v/>
      </c>
      <c r="D2348" s="168" t="str">
        <f>IF('Műszaki adattábla'!F2339="","",'Műszaki adattábla'!F2339)</f>
        <v/>
      </c>
      <c r="E2348" s="169" t="str">
        <f>IF(D2348="","",VLOOKUP(D2348,'Műszaki adattábla'!F:R,13,0))</f>
        <v/>
      </c>
      <c r="F2348" s="29" t="str">
        <f>IF(D2348="","",VLOOKUP(D2348,'Műszaki adattábla'!F:M,8,0))</f>
        <v/>
      </c>
      <c r="G2348" s="29" t="str">
        <f>IF(D2348="","",IF('Műszaki adattábla'!L2339="20-99",IF('Műszaki adattábla'!O2339="","Nem adott meg lekötött teljesítményt",VLOOKUP(D2348,'Műszaki adattábla'!F:O,10,0)),0))</f>
        <v/>
      </c>
      <c r="H2348" s="29" t="str">
        <f>IF(D2348="","",VLOOKUP(D2348,'Műszaki adattábla'!F:P,11,0))</f>
        <v/>
      </c>
      <c r="I2348" s="30"/>
      <c r="J2348" s="30"/>
      <c r="K2348" s="31" t="str">
        <f>IF(D2348="","",ROUND(((F2348*I2348*'Műszaki adattábla'!$C$7/'Műszaki adattábla'!$C$8)+(G2348*I2348)+(H2348*I2348))/12*'Műszaki adattábla'!T2339,0))</f>
        <v/>
      </c>
      <c r="L2348" s="32" t="str">
        <f t="shared" si="81"/>
        <v/>
      </c>
    </row>
    <row r="2349" spans="2:12" ht="14.4" thickBot="1" x14ac:dyDescent="0.3">
      <c r="B2349" s="28" t="str">
        <f t="shared" si="80"/>
        <v/>
      </c>
      <c r="C2349" s="167" t="str">
        <f>IF(D2349="","",VLOOKUP(D2349,'Műszaki adattábla'!F:G,2,0))</f>
        <v/>
      </c>
      <c r="D2349" s="168" t="str">
        <f>IF('Műszaki adattábla'!F2340="","",'Műszaki adattábla'!F2340)</f>
        <v/>
      </c>
      <c r="E2349" s="169" t="str">
        <f>IF(D2349="","",VLOOKUP(D2349,'Műszaki adattábla'!F:R,13,0))</f>
        <v/>
      </c>
      <c r="F2349" s="29" t="str">
        <f>IF(D2349="","",VLOOKUP(D2349,'Műszaki adattábla'!F:M,8,0))</f>
        <v/>
      </c>
      <c r="G2349" s="29" t="str">
        <f>IF(D2349="","",IF('Műszaki adattábla'!L2340="20-99",IF('Műszaki adattábla'!O2340="","Nem adott meg lekötött teljesítményt",VLOOKUP(D2349,'Műszaki adattábla'!F:O,10,0)),0))</f>
        <v/>
      </c>
      <c r="H2349" s="29" t="str">
        <f>IF(D2349="","",VLOOKUP(D2349,'Műszaki adattábla'!F:P,11,0))</f>
        <v/>
      </c>
      <c r="I2349" s="30"/>
      <c r="J2349" s="30"/>
      <c r="K2349" s="31" t="str">
        <f>IF(D2349="","",ROUND(((F2349*I2349*'Műszaki adattábla'!$C$7/'Műszaki adattábla'!$C$8)+(G2349*I2349)+(H2349*I2349))/12*'Műszaki adattábla'!T2340,0))</f>
        <v/>
      </c>
      <c r="L2349" s="32" t="str">
        <f t="shared" si="81"/>
        <v/>
      </c>
    </row>
    <row r="2350" spans="2:12" ht="14.4" thickBot="1" x14ac:dyDescent="0.3">
      <c r="B2350" s="28" t="str">
        <f t="shared" si="80"/>
        <v/>
      </c>
      <c r="C2350" s="167" t="str">
        <f>IF(D2350="","",VLOOKUP(D2350,'Műszaki adattábla'!F:G,2,0))</f>
        <v/>
      </c>
      <c r="D2350" s="168" t="str">
        <f>IF('Műszaki adattábla'!F2341="","",'Műszaki adattábla'!F2341)</f>
        <v/>
      </c>
      <c r="E2350" s="169" t="str">
        <f>IF(D2350="","",VLOOKUP(D2350,'Műszaki adattábla'!F:R,13,0))</f>
        <v/>
      </c>
      <c r="F2350" s="29" t="str">
        <f>IF(D2350="","",VLOOKUP(D2350,'Műszaki adattábla'!F:M,8,0))</f>
        <v/>
      </c>
      <c r="G2350" s="29" t="str">
        <f>IF(D2350="","",IF('Műszaki adattábla'!L2341="20-99",IF('Műszaki adattábla'!O2341="","Nem adott meg lekötött teljesítményt",VLOOKUP(D2350,'Műszaki adattábla'!F:O,10,0)),0))</f>
        <v/>
      </c>
      <c r="H2350" s="29" t="str">
        <f>IF(D2350="","",VLOOKUP(D2350,'Műszaki adattábla'!F:P,11,0))</f>
        <v/>
      </c>
      <c r="I2350" s="30"/>
      <c r="J2350" s="30"/>
      <c r="K2350" s="31" t="str">
        <f>IF(D2350="","",ROUND(((F2350*I2350*'Műszaki adattábla'!$C$7/'Műszaki adattábla'!$C$8)+(G2350*I2350)+(H2350*I2350))/12*'Műszaki adattábla'!T2341,0))</f>
        <v/>
      </c>
      <c r="L2350" s="32" t="str">
        <f t="shared" si="81"/>
        <v/>
      </c>
    </row>
    <row r="2351" spans="2:12" ht="14.4" thickBot="1" x14ac:dyDescent="0.3">
      <c r="B2351" s="28" t="str">
        <f t="shared" si="80"/>
        <v/>
      </c>
      <c r="C2351" s="167" t="str">
        <f>IF(D2351="","",VLOOKUP(D2351,'Műszaki adattábla'!F:G,2,0))</f>
        <v/>
      </c>
      <c r="D2351" s="168" t="str">
        <f>IF('Műszaki adattábla'!F2342="","",'Műszaki adattábla'!F2342)</f>
        <v/>
      </c>
      <c r="E2351" s="169" t="str">
        <f>IF(D2351="","",VLOOKUP(D2351,'Műszaki adattábla'!F:R,13,0))</f>
        <v/>
      </c>
      <c r="F2351" s="29" t="str">
        <f>IF(D2351="","",VLOOKUP(D2351,'Műszaki adattábla'!F:M,8,0))</f>
        <v/>
      </c>
      <c r="G2351" s="29" t="str">
        <f>IF(D2351="","",IF('Műszaki adattábla'!L2342="20-99",IF('Műszaki adattábla'!O2342="","Nem adott meg lekötött teljesítményt",VLOOKUP(D2351,'Műszaki adattábla'!F:O,10,0)),0))</f>
        <v/>
      </c>
      <c r="H2351" s="29" t="str">
        <f>IF(D2351="","",VLOOKUP(D2351,'Műszaki adattábla'!F:P,11,0))</f>
        <v/>
      </c>
      <c r="I2351" s="30"/>
      <c r="J2351" s="30"/>
      <c r="K2351" s="31" t="str">
        <f>IF(D2351="","",ROUND(((F2351*I2351*'Műszaki adattábla'!$C$7/'Műszaki adattábla'!$C$8)+(G2351*I2351)+(H2351*I2351))/12*'Műszaki adattábla'!T2342,0))</f>
        <v/>
      </c>
      <c r="L2351" s="32" t="str">
        <f t="shared" si="81"/>
        <v/>
      </c>
    </row>
    <row r="2352" spans="2:12" ht="14.4" thickBot="1" x14ac:dyDescent="0.3">
      <c r="B2352" s="28" t="str">
        <f t="shared" si="80"/>
        <v/>
      </c>
      <c r="C2352" s="167" t="str">
        <f>IF(D2352="","",VLOOKUP(D2352,'Műszaki adattábla'!F:G,2,0))</f>
        <v/>
      </c>
      <c r="D2352" s="168" t="str">
        <f>IF('Műszaki adattábla'!F2343="","",'Műszaki adattábla'!F2343)</f>
        <v/>
      </c>
      <c r="E2352" s="169" t="str">
        <f>IF(D2352="","",VLOOKUP(D2352,'Műszaki adattábla'!F:R,13,0))</f>
        <v/>
      </c>
      <c r="F2352" s="29" t="str">
        <f>IF(D2352="","",VLOOKUP(D2352,'Műszaki adattábla'!F:M,8,0))</f>
        <v/>
      </c>
      <c r="G2352" s="29" t="str">
        <f>IF(D2352="","",IF('Műszaki adattábla'!L2343="20-99",IF('Műszaki adattábla'!O2343="","Nem adott meg lekötött teljesítményt",VLOOKUP(D2352,'Műszaki adattábla'!F:O,10,0)),0))</f>
        <v/>
      </c>
      <c r="H2352" s="29" t="str">
        <f>IF(D2352="","",VLOOKUP(D2352,'Műszaki adattábla'!F:P,11,0))</f>
        <v/>
      </c>
      <c r="I2352" s="30"/>
      <c r="J2352" s="30"/>
      <c r="K2352" s="31" t="str">
        <f>IF(D2352="","",ROUND(((F2352*I2352*'Műszaki adattábla'!$C$7/'Műszaki adattábla'!$C$8)+(G2352*I2352)+(H2352*I2352))/12*'Műszaki adattábla'!T2343,0))</f>
        <v/>
      </c>
      <c r="L2352" s="32" t="str">
        <f t="shared" si="81"/>
        <v/>
      </c>
    </row>
    <row r="2353" spans="2:12" ht="14.4" thickBot="1" x14ac:dyDescent="0.3">
      <c r="B2353" s="28" t="str">
        <f t="shared" si="80"/>
        <v/>
      </c>
      <c r="C2353" s="167" t="str">
        <f>IF(D2353="","",VLOOKUP(D2353,'Műszaki adattábla'!F:G,2,0))</f>
        <v/>
      </c>
      <c r="D2353" s="168" t="str">
        <f>IF('Műszaki adattábla'!F2344="","",'Műszaki adattábla'!F2344)</f>
        <v/>
      </c>
      <c r="E2353" s="169" t="str">
        <f>IF(D2353="","",VLOOKUP(D2353,'Műszaki adattábla'!F:R,13,0))</f>
        <v/>
      </c>
      <c r="F2353" s="29" t="str">
        <f>IF(D2353="","",VLOOKUP(D2353,'Műszaki adattábla'!F:M,8,0))</f>
        <v/>
      </c>
      <c r="G2353" s="29" t="str">
        <f>IF(D2353="","",IF('Műszaki adattábla'!L2344="20-99",IF('Műszaki adattábla'!O2344="","Nem adott meg lekötött teljesítményt",VLOOKUP(D2353,'Műszaki adattábla'!F:O,10,0)),0))</f>
        <v/>
      </c>
      <c r="H2353" s="29" t="str">
        <f>IF(D2353="","",VLOOKUP(D2353,'Műszaki adattábla'!F:P,11,0))</f>
        <v/>
      </c>
      <c r="I2353" s="30"/>
      <c r="J2353" s="30"/>
      <c r="K2353" s="31" t="str">
        <f>IF(D2353="","",ROUND(((F2353*I2353*'Műszaki adattábla'!$C$7/'Műszaki adattábla'!$C$8)+(G2353*I2353)+(H2353*I2353))/12*'Műszaki adattábla'!T2344,0))</f>
        <v/>
      </c>
      <c r="L2353" s="32" t="str">
        <f t="shared" si="81"/>
        <v/>
      </c>
    </row>
    <row r="2354" spans="2:12" ht="14.4" thickBot="1" x14ac:dyDescent="0.3">
      <c r="B2354" s="28" t="str">
        <f t="shared" si="80"/>
        <v/>
      </c>
      <c r="C2354" s="167" t="str">
        <f>IF(D2354="","",VLOOKUP(D2354,'Műszaki adattábla'!F:G,2,0))</f>
        <v/>
      </c>
      <c r="D2354" s="168" t="str">
        <f>IF('Műszaki adattábla'!F2345="","",'Műszaki adattábla'!F2345)</f>
        <v/>
      </c>
      <c r="E2354" s="169" t="str">
        <f>IF(D2354="","",VLOOKUP(D2354,'Műszaki adattábla'!F:R,13,0))</f>
        <v/>
      </c>
      <c r="F2354" s="29" t="str">
        <f>IF(D2354="","",VLOOKUP(D2354,'Műszaki adattábla'!F:M,8,0))</f>
        <v/>
      </c>
      <c r="G2354" s="29" t="str">
        <f>IF(D2354="","",IF('Műszaki adattábla'!L2345="20-99",IF('Műszaki adattábla'!O2345="","Nem adott meg lekötött teljesítményt",VLOOKUP(D2354,'Műszaki adattábla'!F:O,10,0)),0))</f>
        <v/>
      </c>
      <c r="H2354" s="29" t="str">
        <f>IF(D2354="","",VLOOKUP(D2354,'Műszaki adattábla'!F:P,11,0))</f>
        <v/>
      </c>
      <c r="I2354" s="30"/>
      <c r="J2354" s="30"/>
      <c r="K2354" s="31" t="str">
        <f>IF(D2354="","",ROUND(((F2354*I2354*'Műszaki adattábla'!$C$7/'Műszaki adattábla'!$C$8)+(G2354*I2354)+(H2354*I2354))/12*'Műszaki adattábla'!T2345,0))</f>
        <v/>
      </c>
      <c r="L2354" s="32" t="str">
        <f t="shared" si="81"/>
        <v/>
      </c>
    </row>
    <row r="2355" spans="2:12" ht="14.4" thickBot="1" x14ac:dyDescent="0.3">
      <c r="B2355" s="28" t="str">
        <f t="shared" si="80"/>
        <v/>
      </c>
      <c r="C2355" s="167" t="str">
        <f>IF(D2355="","",VLOOKUP(D2355,'Műszaki adattábla'!F:G,2,0))</f>
        <v/>
      </c>
      <c r="D2355" s="168" t="str">
        <f>IF('Műszaki adattábla'!F2346="","",'Műszaki adattábla'!F2346)</f>
        <v/>
      </c>
      <c r="E2355" s="169" t="str">
        <f>IF(D2355="","",VLOOKUP(D2355,'Műszaki adattábla'!F:R,13,0))</f>
        <v/>
      </c>
      <c r="F2355" s="29" t="str">
        <f>IF(D2355="","",VLOOKUP(D2355,'Műszaki adattábla'!F:M,8,0))</f>
        <v/>
      </c>
      <c r="G2355" s="29" t="str">
        <f>IF(D2355="","",IF('Műszaki adattábla'!L2346="20-99",IF('Műszaki adattábla'!O2346="","Nem adott meg lekötött teljesítményt",VLOOKUP(D2355,'Műszaki adattábla'!F:O,10,0)),0))</f>
        <v/>
      </c>
      <c r="H2355" s="29" t="str">
        <f>IF(D2355="","",VLOOKUP(D2355,'Műszaki adattábla'!F:P,11,0))</f>
        <v/>
      </c>
      <c r="I2355" s="30"/>
      <c r="J2355" s="30"/>
      <c r="K2355" s="31" t="str">
        <f>IF(D2355="","",ROUND(((F2355*I2355*'Műszaki adattábla'!$C$7/'Műszaki adattábla'!$C$8)+(G2355*I2355)+(H2355*I2355))/12*'Műszaki adattábla'!T2346,0))</f>
        <v/>
      </c>
      <c r="L2355" s="32" t="str">
        <f t="shared" si="81"/>
        <v/>
      </c>
    </row>
    <row r="2356" spans="2:12" ht="14.4" thickBot="1" x14ac:dyDescent="0.3">
      <c r="B2356" s="28" t="str">
        <f t="shared" si="80"/>
        <v/>
      </c>
      <c r="C2356" s="167" t="str">
        <f>IF(D2356="","",VLOOKUP(D2356,'Műszaki adattábla'!F:G,2,0))</f>
        <v/>
      </c>
      <c r="D2356" s="168" t="str">
        <f>IF('Műszaki adattábla'!F2347="","",'Műszaki adattábla'!F2347)</f>
        <v/>
      </c>
      <c r="E2356" s="169" t="str">
        <f>IF(D2356="","",VLOOKUP(D2356,'Műszaki adattábla'!F:R,13,0))</f>
        <v/>
      </c>
      <c r="F2356" s="29" t="str">
        <f>IF(D2356="","",VLOOKUP(D2356,'Műszaki adattábla'!F:M,8,0))</f>
        <v/>
      </c>
      <c r="G2356" s="29" t="str">
        <f>IF(D2356="","",IF('Műszaki adattábla'!L2347="20-99",IF('Műszaki adattábla'!O2347="","Nem adott meg lekötött teljesítményt",VLOOKUP(D2356,'Műszaki adattábla'!F:O,10,0)),0))</f>
        <v/>
      </c>
      <c r="H2356" s="29" t="str">
        <f>IF(D2356="","",VLOOKUP(D2356,'Műszaki adattábla'!F:P,11,0))</f>
        <v/>
      </c>
      <c r="I2356" s="30"/>
      <c r="J2356" s="30"/>
      <c r="K2356" s="31" t="str">
        <f>IF(D2356="","",ROUND(((F2356*I2356*'Műszaki adattábla'!$C$7/'Műszaki adattábla'!$C$8)+(G2356*I2356)+(H2356*I2356))/12*'Műszaki adattábla'!T2347,0))</f>
        <v/>
      </c>
      <c r="L2356" s="32" t="str">
        <f t="shared" si="81"/>
        <v/>
      </c>
    </row>
    <row r="2357" spans="2:12" ht="14.4" thickBot="1" x14ac:dyDescent="0.3">
      <c r="B2357" s="28" t="str">
        <f t="shared" si="80"/>
        <v/>
      </c>
      <c r="C2357" s="167" t="str">
        <f>IF(D2357="","",VLOOKUP(D2357,'Műszaki adattábla'!F:G,2,0))</f>
        <v/>
      </c>
      <c r="D2357" s="168" t="str">
        <f>IF('Műszaki adattábla'!F2348="","",'Műszaki adattábla'!F2348)</f>
        <v/>
      </c>
      <c r="E2357" s="169" t="str">
        <f>IF(D2357="","",VLOOKUP(D2357,'Műszaki adattábla'!F:R,13,0))</f>
        <v/>
      </c>
      <c r="F2357" s="29" t="str">
        <f>IF(D2357="","",VLOOKUP(D2357,'Műszaki adattábla'!F:M,8,0))</f>
        <v/>
      </c>
      <c r="G2357" s="29" t="str">
        <f>IF(D2357="","",IF('Műszaki adattábla'!L2348="20-99",IF('Műszaki adattábla'!O2348="","Nem adott meg lekötött teljesítményt",VLOOKUP(D2357,'Műszaki adattábla'!F:O,10,0)),0))</f>
        <v/>
      </c>
      <c r="H2357" s="29" t="str">
        <f>IF(D2357="","",VLOOKUP(D2357,'Műszaki adattábla'!F:P,11,0))</f>
        <v/>
      </c>
      <c r="I2357" s="30"/>
      <c r="J2357" s="30"/>
      <c r="K2357" s="31" t="str">
        <f>IF(D2357="","",ROUND(((F2357*I2357*'Műszaki adattábla'!$C$7/'Műszaki adattábla'!$C$8)+(G2357*I2357)+(H2357*I2357))/12*'Műszaki adattábla'!T2348,0))</f>
        <v/>
      </c>
      <c r="L2357" s="32" t="str">
        <f t="shared" si="81"/>
        <v/>
      </c>
    </row>
    <row r="2358" spans="2:12" ht="14.4" thickBot="1" x14ac:dyDescent="0.3">
      <c r="B2358" s="28" t="str">
        <f t="shared" si="80"/>
        <v/>
      </c>
      <c r="C2358" s="167" t="str">
        <f>IF(D2358="","",VLOOKUP(D2358,'Műszaki adattábla'!F:G,2,0))</f>
        <v/>
      </c>
      <c r="D2358" s="168" t="str">
        <f>IF('Műszaki adattábla'!F2349="","",'Műszaki adattábla'!F2349)</f>
        <v/>
      </c>
      <c r="E2358" s="169" t="str">
        <f>IF(D2358="","",VLOOKUP(D2358,'Műszaki adattábla'!F:R,13,0))</f>
        <v/>
      </c>
      <c r="F2358" s="29" t="str">
        <f>IF(D2358="","",VLOOKUP(D2358,'Műszaki adattábla'!F:M,8,0))</f>
        <v/>
      </c>
      <c r="G2358" s="29" t="str">
        <f>IF(D2358="","",IF('Műszaki adattábla'!L2349="20-99",IF('Műszaki adattábla'!O2349="","Nem adott meg lekötött teljesítményt",VLOOKUP(D2358,'Műszaki adattábla'!F:O,10,0)),0))</f>
        <v/>
      </c>
      <c r="H2358" s="29" t="str">
        <f>IF(D2358="","",VLOOKUP(D2358,'Műszaki adattábla'!F:P,11,0))</f>
        <v/>
      </c>
      <c r="I2358" s="30"/>
      <c r="J2358" s="30"/>
      <c r="K2358" s="31" t="str">
        <f>IF(D2358="","",ROUND(((F2358*I2358*'Műszaki adattábla'!$C$7/'Műszaki adattábla'!$C$8)+(G2358*I2358)+(H2358*I2358))/12*'Műszaki adattábla'!T2349,0))</f>
        <v/>
      </c>
      <c r="L2358" s="32" t="str">
        <f t="shared" si="81"/>
        <v/>
      </c>
    </row>
    <row r="2359" spans="2:12" ht="14.4" thickBot="1" x14ac:dyDescent="0.3">
      <c r="B2359" s="28" t="str">
        <f t="shared" si="80"/>
        <v/>
      </c>
      <c r="C2359" s="167" t="str">
        <f>IF(D2359="","",VLOOKUP(D2359,'Műszaki adattábla'!F:G,2,0))</f>
        <v/>
      </c>
      <c r="D2359" s="168" t="str">
        <f>IF('Műszaki adattábla'!F2350="","",'Műszaki adattábla'!F2350)</f>
        <v/>
      </c>
      <c r="E2359" s="169" t="str">
        <f>IF(D2359="","",VLOOKUP(D2359,'Műszaki adattábla'!F:R,13,0))</f>
        <v/>
      </c>
      <c r="F2359" s="29" t="str">
        <f>IF(D2359="","",VLOOKUP(D2359,'Műszaki adattábla'!F:M,8,0))</f>
        <v/>
      </c>
      <c r="G2359" s="29" t="str">
        <f>IF(D2359="","",IF('Műszaki adattábla'!L2350="20-99",IF('Műszaki adattábla'!O2350="","Nem adott meg lekötött teljesítményt",VLOOKUP(D2359,'Műszaki adattábla'!F:O,10,0)),0))</f>
        <v/>
      </c>
      <c r="H2359" s="29" t="str">
        <f>IF(D2359="","",VLOOKUP(D2359,'Műszaki adattábla'!F:P,11,0))</f>
        <v/>
      </c>
      <c r="I2359" s="30"/>
      <c r="J2359" s="30"/>
      <c r="K2359" s="31" t="str">
        <f>IF(D2359="","",ROUND(((F2359*I2359*'Műszaki adattábla'!$C$7/'Műszaki adattábla'!$C$8)+(G2359*I2359)+(H2359*I2359))/12*'Műszaki adattábla'!T2350,0))</f>
        <v/>
      </c>
      <c r="L2359" s="32" t="str">
        <f t="shared" si="81"/>
        <v/>
      </c>
    </row>
    <row r="2360" spans="2:12" ht="14.4" thickBot="1" x14ac:dyDescent="0.3">
      <c r="B2360" s="28" t="str">
        <f t="shared" si="80"/>
        <v/>
      </c>
      <c r="C2360" s="167" t="str">
        <f>IF(D2360="","",VLOOKUP(D2360,'Műszaki adattábla'!F:G,2,0))</f>
        <v/>
      </c>
      <c r="D2360" s="168" t="str">
        <f>IF('Műszaki adattábla'!F2351="","",'Műszaki adattábla'!F2351)</f>
        <v/>
      </c>
      <c r="E2360" s="169" t="str">
        <f>IF(D2360="","",VLOOKUP(D2360,'Műszaki adattábla'!F:R,13,0))</f>
        <v/>
      </c>
      <c r="F2360" s="29" t="str">
        <f>IF(D2360="","",VLOOKUP(D2360,'Műszaki adattábla'!F:M,8,0))</f>
        <v/>
      </c>
      <c r="G2360" s="29" t="str">
        <f>IF(D2360="","",IF('Műszaki adattábla'!L2351="20-99",IF('Műszaki adattábla'!O2351="","Nem adott meg lekötött teljesítményt",VLOOKUP(D2360,'Műszaki adattábla'!F:O,10,0)),0))</f>
        <v/>
      </c>
      <c r="H2360" s="29" t="str">
        <f>IF(D2360="","",VLOOKUP(D2360,'Műszaki adattábla'!F:P,11,0))</f>
        <v/>
      </c>
      <c r="I2360" s="30"/>
      <c r="J2360" s="30"/>
      <c r="K2360" s="31" t="str">
        <f>IF(D2360="","",ROUND(((F2360*I2360*'Műszaki adattábla'!$C$7/'Műszaki adattábla'!$C$8)+(G2360*I2360)+(H2360*I2360))/12*'Műszaki adattábla'!T2351,0))</f>
        <v/>
      </c>
      <c r="L2360" s="32" t="str">
        <f t="shared" si="81"/>
        <v/>
      </c>
    </row>
    <row r="2361" spans="2:12" ht="14.4" thickBot="1" x14ac:dyDescent="0.3">
      <c r="B2361" s="28" t="str">
        <f t="shared" si="80"/>
        <v/>
      </c>
      <c r="C2361" s="167" t="str">
        <f>IF(D2361="","",VLOOKUP(D2361,'Műszaki adattábla'!F:G,2,0))</f>
        <v/>
      </c>
      <c r="D2361" s="168" t="str">
        <f>IF('Műszaki adattábla'!F2352="","",'Műszaki adattábla'!F2352)</f>
        <v/>
      </c>
      <c r="E2361" s="169" t="str">
        <f>IF(D2361="","",VLOOKUP(D2361,'Műszaki adattábla'!F:R,13,0))</f>
        <v/>
      </c>
      <c r="F2361" s="29" t="str">
        <f>IF(D2361="","",VLOOKUP(D2361,'Műszaki adattábla'!F:M,8,0))</f>
        <v/>
      </c>
      <c r="G2361" s="29" t="str">
        <f>IF(D2361="","",IF('Műszaki adattábla'!L2352="20-99",IF('Műszaki adattábla'!O2352="","Nem adott meg lekötött teljesítményt",VLOOKUP(D2361,'Műszaki adattábla'!F:O,10,0)),0))</f>
        <v/>
      </c>
      <c r="H2361" s="29" t="str">
        <f>IF(D2361="","",VLOOKUP(D2361,'Műszaki adattábla'!F:P,11,0))</f>
        <v/>
      </c>
      <c r="I2361" s="30"/>
      <c r="J2361" s="30"/>
      <c r="K2361" s="31" t="str">
        <f>IF(D2361="","",ROUND(((F2361*I2361*'Műszaki adattábla'!$C$7/'Műszaki adattábla'!$C$8)+(G2361*I2361)+(H2361*I2361))/12*'Műszaki adattábla'!T2352,0))</f>
        <v/>
      </c>
      <c r="L2361" s="32" t="str">
        <f t="shared" si="81"/>
        <v/>
      </c>
    </row>
    <row r="2362" spans="2:12" ht="14.4" thickBot="1" x14ac:dyDescent="0.3">
      <c r="B2362" s="28" t="str">
        <f t="shared" si="80"/>
        <v/>
      </c>
      <c r="C2362" s="167" t="str">
        <f>IF(D2362="","",VLOOKUP(D2362,'Műszaki adattábla'!F:G,2,0))</f>
        <v/>
      </c>
      <c r="D2362" s="168" t="str">
        <f>IF('Műszaki adattábla'!F2353="","",'Műszaki adattábla'!F2353)</f>
        <v/>
      </c>
      <c r="E2362" s="169" t="str">
        <f>IF(D2362="","",VLOOKUP(D2362,'Műszaki adattábla'!F:R,13,0))</f>
        <v/>
      </c>
      <c r="F2362" s="29" t="str">
        <f>IF(D2362="","",VLOOKUP(D2362,'Műszaki adattábla'!F:M,8,0))</f>
        <v/>
      </c>
      <c r="G2362" s="29" t="str">
        <f>IF(D2362="","",IF('Műszaki adattábla'!L2353="20-99",IF('Műszaki adattábla'!O2353="","Nem adott meg lekötött teljesítményt",VLOOKUP(D2362,'Műszaki adattábla'!F:O,10,0)),0))</f>
        <v/>
      </c>
      <c r="H2362" s="29" t="str">
        <f>IF(D2362="","",VLOOKUP(D2362,'Műszaki adattábla'!F:P,11,0))</f>
        <v/>
      </c>
      <c r="I2362" s="30"/>
      <c r="J2362" s="30"/>
      <c r="K2362" s="31" t="str">
        <f>IF(D2362="","",ROUND(((F2362*I2362*'Műszaki adattábla'!$C$7/'Műszaki adattábla'!$C$8)+(G2362*I2362)+(H2362*I2362))/12*'Műszaki adattábla'!T2353,0))</f>
        <v/>
      </c>
      <c r="L2362" s="32" t="str">
        <f t="shared" si="81"/>
        <v/>
      </c>
    </row>
    <row r="2363" spans="2:12" ht="14.4" thickBot="1" x14ac:dyDescent="0.3">
      <c r="B2363" s="28" t="str">
        <f t="shared" si="80"/>
        <v/>
      </c>
      <c r="C2363" s="167" t="str">
        <f>IF(D2363="","",VLOOKUP(D2363,'Műszaki adattábla'!F:G,2,0))</f>
        <v/>
      </c>
      <c r="D2363" s="168" t="str">
        <f>IF('Műszaki adattábla'!F2354="","",'Műszaki adattábla'!F2354)</f>
        <v/>
      </c>
      <c r="E2363" s="169" t="str">
        <f>IF(D2363="","",VLOOKUP(D2363,'Műszaki adattábla'!F:R,13,0))</f>
        <v/>
      </c>
      <c r="F2363" s="29" t="str">
        <f>IF(D2363="","",VLOOKUP(D2363,'Műszaki adattábla'!F:M,8,0))</f>
        <v/>
      </c>
      <c r="G2363" s="29" t="str">
        <f>IF(D2363="","",IF('Műszaki adattábla'!L2354="20-99",IF('Műszaki adattábla'!O2354="","Nem adott meg lekötött teljesítményt",VLOOKUP(D2363,'Műszaki adattábla'!F:O,10,0)),0))</f>
        <v/>
      </c>
      <c r="H2363" s="29" t="str">
        <f>IF(D2363="","",VLOOKUP(D2363,'Műszaki adattábla'!F:P,11,0))</f>
        <v/>
      </c>
      <c r="I2363" s="30"/>
      <c r="J2363" s="30"/>
      <c r="K2363" s="31" t="str">
        <f>IF(D2363="","",ROUND(((F2363*I2363*'Műszaki adattábla'!$C$7/'Műszaki adattábla'!$C$8)+(G2363*I2363)+(H2363*I2363))/12*'Műszaki adattábla'!T2354,0))</f>
        <v/>
      </c>
      <c r="L2363" s="32" t="str">
        <f t="shared" si="81"/>
        <v/>
      </c>
    </row>
    <row r="2364" spans="2:12" ht="14.4" thickBot="1" x14ac:dyDescent="0.3">
      <c r="B2364" s="28" t="str">
        <f t="shared" si="80"/>
        <v/>
      </c>
      <c r="C2364" s="167" t="str">
        <f>IF(D2364="","",VLOOKUP(D2364,'Műszaki adattábla'!F:G,2,0))</f>
        <v/>
      </c>
      <c r="D2364" s="168" t="str">
        <f>IF('Műszaki adattábla'!F2355="","",'Műszaki adattábla'!F2355)</f>
        <v/>
      </c>
      <c r="E2364" s="169" t="str">
        <f>IF(D2364="","",VLOOKUP(D2364,'Műszaki adattábla'!F:R,13,0))</f>
        <v/>
      </c>
      <c r="F2364" s="29" t="str">
        <f>IF(D2364="","",VLOOKUP(D2364,'Műszaki adattábla'!F:M,8,0))</f>
        <v/>
      </c>
      <c r="G2364" s="29" t="str">
        <f>IF(D2364="","",IF('Műszaki adattábla'!L2355="20-99",IF('Műszaki adattábla'!O2355="","Nem adott meg lekötött teljesítményt",VLOOKUP(D2364,'Műszaki adattábla'!F:O,10,0)),0))</f>
        <v/>
      </c>
      <c r="H2364" s="29" t="str">
        <f>IF(D2364="","",VLOOKUP(D2364,'Műszaki adattábla'!F:P,11,0))</f>
        <v/>
      </c>
      <c r="I2364" s="30"/>
      <c r="J2364" s="30"/>
      <c r="K2364" s="31" t="str">
        <f>IF(D2364="","",ROUND(((F2364*I2364*'Műszaki adattábla'!$C$7/'Műszaki adattábla'!$C$8)+(G2364*I2364)+(H2364*I2364))/12*'Műszaki adattábla'!T2355,0))</f>
        <v/>
      </c>
      <c r="L2364" s="32" t="str">
        <f t="shared" si="81"/>
        <v/>
      </c>
    </row>
    <row r="2365" spans="2:12" ht="14.4" thickBot="1" x14ac:dyDescent="0.3">
      <c r="B2365" s="28" t="str">
        <f t="shared" si="80"/>
        <v/>
      </c>
      <c r="C2365" s="167" t="str">
        <f>IF(D2365="","",VLOOKUP(D2365,'Műszaki adattábla'!F:G,2,0))</f>
        <v/>
      </c>
      <c r="D2365" s="168" t="str">
        <f>IF('Műszaki adattábla'!F2356="","",'Műszaki adattábla'!F2356)</f>
        <v/>
      </c>
      <c r="E2365" s="169" t="str">
        <f>IF(D2365="","",VLOOKUP(D2365,'Műszaki adattábla'!F:R,13,0))</f>
        <v/>
      </c>
      <c r="F2365" s="29" t="str">
        <f>IF(D2365="","",VLOOKUP(D2365,'Műszaki adattábla'!F:M,8,0))</f>
        <v/>
      </c>
      <c r="G2365" s="29" t="str">
        <f>IF(D2365="","",IF('Műszaki adattábla'!L2356="20-99",IF('Műszaki adattábla'!O2356="","Nem adott meg lekötött teljesítményt",VLOOKUP(D2365,'Műszaki adattábla'!F:O,10,0)),0))</f>
        <v/>
      </c>
      <c r="H2365" s="29" t="str">
        <f>IF(D2365="","",VLOOKUP(D2365,'Műszaki adattábla'!F:P,11,0))</f>
        <v/>
      </c>
      <c r="I2365" s="30"/>
      <c r="J2365" s="30"/>
      <c r="K2365" s="31" t="str">
        <f>IF(D2365="","",ROUND(((F2365*I2365*'Műszaki adattábla'!$C$7/'Műszaki adattábla'!$C$8)+(G2365*I2365)+(H2365*I2365))/12*'Műszaki adattábla'!T2356,0))</f>
        <v/>
      </c>
      <c r="L2365" s="32" t="str">
        <f t="shared" si="81"/>
        <v/>
      </c>
    </row>
    <row r="2366" spans="2:12" ht="14.4" thickBot="1" x14ac:dyDescent="0.3">
      <c r="B2366" s="28" t="str">
        <f t="shared" si="80"/>
        <v/>
      </c>
      <c r="C2366" s="167" t="str">
        <f>IF(D2366="","",VLOOKUP(D2366,'Műszaki adattábla'!F:G,2,0))</f>
        <v/>
      </c>
      <c r="D2366" s="168" t="str">
        <f>IF('Műszaki adattábla'!F2357="","",'Műszaki adattábla'!F2357)</f>
        <v/>
      </c>
      <c r="E2366" s="169" t="str">
        <f>IF(D2366="","",VLOOKUP(D2366,'Műszaki adattábla'!F:R,13,0))</f>
        <v/>
      </c>
      <c r="F2366" s="29" t="str">
        <f>IF(D2366="","",VLOOKUP(D2366,'Műszaki adattábla'!F:M,8,0))</f>
        <v/>
      </c>
      <c r="G2366" s="29" t="str">
        <f>IF(D2366="","",IF('Műszaki adattábla'!L2357="20-99",IF('Műszaki adattábla'!O2357="","Nem adott meg lekötött teljesítményt",VLOOKUP(D2366,'Műszaki adattábla'!F:O,10,0)),0))</f>
        <v/>
      </c>
      <c r="H2366" s="29" t="str">
        <f>IF(D2366="","",VLOOKUP(D2366,'Műszaki adattábla'!F:P,11,0))</f>
        <v/>
      </c>
      <c r="I2366" s="30"/>
      <c r="J2366" s="30"/>
      <c r="K2366" s="31" t="str">
        <f>IF(D2366="","",ROUND(((F2366*I2366*'Műszaki adattábla'!$C$7/'Műszaki adattábla'!$C$8)+(G2366*I2366)+(H2366*I2366))/12*'Műszaki adattábla'!T2357,0))</f>
        <v/>
      </c>
      <c r="L2366" s="32" t="str">
        <f t="shared" si="81"/>
        <v/>
      </c>
    </row>
    <row r="2367" spans="2:12" ht="14.4" thickBot="1" x14ac:dyDescent="0.3">
      <c r="B2367" s="28" t="str">
        <f t="shared" si="80"/>
        <v/>
      </c>
      <c r="C2367" s="167" t="str">
        <f>IF(D2367="","",VLOOKUP(D2367,'Műszaki adattábla'!F:G,2,0))</f>
        <v/>
      </c>
      <c r="D2367" s="168" t="str">
        <f>IF('Műszaki adattábla'!F2358="","",'Műszaki adattábla'!F2358)</f>
        <v/>
      </c>
      <c r="E2367" s="169" t="str">
        <f>IF(D2367="","",VLOOKUP(D2367,'Műszaki adattábla'!F:R,13,0))</f>
        <v/>
      </c>
      <c r="F2367" s="29" t="str">
        <f>IF(D2367="","",VLOOKUP(D2367,'Műszaki adattábla'!F:M,8,0))</f>
        <v/>
      </c>
      <c r="G2367" s="29" t="str">
        <f>IF(D2367="","",IF('Műszaki adattábla'!L2358="20-99",IF('Műszaki adattábla'!O2358="","Nem adott meg lekötött teljesítményt",VLOOKUP(D2367,'Műszaki adattábla'!F:O,10,0)),0))</f>
        <v/>
      </c>
      <c r="H2367" s="29" t="str">
        <f>IF(D2367="","",VLOOKUP(D2367,'Műszaki adattábla'!F:P,11,0))</f>
        <v/>
      </c>
      <c r="I2367" s="30"/>
      <c r="J2367" s="30"/>
      <c r="K2367" s="31" t="str">
        <f>IF(D2367="","",ROUND(((F2367*I2367*'Műszaki adattábla'!$C$7/'Műszaki adattábla'!$C$8)+(G2367*I2367)+(H2367*I2367))/12*'Műszaki adattábla'!T2358,0))</f>
        <v/>
      </c>
      <c r="L2367" s="32" t="str">
        <f t="shared" si="81"/>
        <v/>
      </c>
    </row>
    <row r="2368" spans="2:12" ht="14.4" thickBot="1" x14ac:dyDescent="0.3">
      <c r="B2368" s="28" t="str">
        <f t="shared" si="80"/>
        <v/>
      </c>
      <c r="C2368" s="167" t="str">
        <f>IF(D2368="","",VLOOKUP(D2368,'Műszaki adattábla'!F:G,2,0))</f>
        <v/>
      </c>
      <c r="D2368" s="168" t="str">
        <f>IF('Műszaki adattábla'!F2359="","",'Műszaki adattábla'!F2359)</f>
        <v/>
      </c>
      <c r="E2368" s="169" t="str">
        <f>IF(D2368="","",VLOOKUP(D2368,'Műszaki adattábla'!F:R,13,0))</f>
        <v/>
      </c>
      <c r="F2368" s="29" t="str">
        <f>IF(D2368="","",VLOOKUP(D2368,'Műszaki adattábla'!F:M,8,0))</f>
        <v/>
      </c>
      <c r="G2368" s="29" t="str">
        <f>IF(D2368="","",IF('Műszaki adattábla'!L2359="20-99",IF('Műszaki adattábla'!O2359="","Nem adott meg lekötött teljesítményt",VLOOKUP(D2368,'Műszaki adattábla'!F:O,10,0)),0))</f>
        <v/>
      </c>
      <c r="H2368" s="29" t="str">
        <f>IF(D2368="","",VLOOKUP(D2368,'Műszaki adattábla'!F:P,11,0))</f>
        <v/>
      </c>
      <c r="I2368" s="30"/>
      <c r="J2368" s="30"/>
      <c r="K2368" s="31" t="str">
        <f>IF(D2368="","",ROUND(((F2368*I2368*'Műszaki adattábla'!$C$7/'Műszaki adattábla'!$C$8)+(G2368*I2368)+(H2368*I2368))/12*'Műszaki adattábla'!T2359,0))</f>
        <v/>
      </c>
      <c r="L2368" s="32" t="str">
        <f t="shared" si="81"/>
        <v/>
      </c>
    </row>
    <row r="2369" spans="2:12" ht="14.4" thickBot="1" x14ac:dyDescent="0.3">
      <c r="B2369" s="28" t="str">
        <f t="shared" si="80"/>
        <v/>
      </c>
      <c r="C2369" s="167" t="str">
        <f>IF(D2369="","",VLOOKUP(D2369,'Műszaki adattábla'!F:G,2,0))</f>
        <v/>
      </c>
      <c r="D2369" s="168" t="str">
        <f>IF('Műszaki adattábla'!F2360="","",'Műszaki adattábla'!F2360)</f>
        <v/>
      </c>
      <c r="E2369" s="169" t="str">
        <f>IF(D2369="","",VLOOKUP(D2369,'Műszaki adattábla'!F:R,13,0))</f>
        <v/>
      </c>
      <c r="F2369" s="29" t="str">
        <f>IF(D2369="","",VLOOKUP(D2369,'Műszaki adattábla'!F:M,8,0))</f>
        <v/>
      </c>
      <c r="G2369" s="29" t="str">
        <f>IF(D2369="","",IF('Műszaki adattábla'!L2360="20-99",IF('Műszaki adattábla'!O2360="","Nem adott meg lekötött teljesítményt",VLOOKUP(D2369,'Műszaki adattábla'!F:O,10,0)),0))</f>
        <v/>
      </c>
      <c r="H2369" s="29" t="str">
        <f>IF(D2369="","",VLOOKUP(D2369,'Műszaki adattábla'!F:P,11,0))</f>
        <v/>
      </c>
      <c r="I2369" s="30"/>
      <c r="J2369" s="30"/>
      <c r="K2369" s="31" t="str">
        <f>IF(D2369="","",ROUND(((F2369*I2369*'Műszaki adattábla'!$C$7/'Műszaki adattábla'!$C$8)+(G2369*I2369)+(H2369*I2369))/12*'Műszaki adattábla'!T2360,0))</f>
        <v/>
      </c>
      <c r="L2369" s="32" t="str">
        <f t="shared" si="81"/>
        <v/>
      </c>
    </row>
    <row r="2370" spans="2:12" ht="14.4" thickBot="1" x14ac:dyDescent="0.3">
      <c r="B2370" s="28" t="str">
        <f t="shared" si="80"/>
        <v/>
      </c>
      <c r="C2370" s="167" t="str">
        <f>IF(D2370="","",VLOOKUP(D2370,'Műszaki adattábla'!F:G,2,0))</f>
        <v/>
      </c>
      <c r="D2370" s="168" t="str">
        <f>IF('Műszaki adattábla'!F2361="","",'Műszaki adattábla'!F2361)</f>
        <v/>
      </c>
      <c r="E2370" s="169" t="str">
        <f>IF(D2370="","",VLOOKUP(D2370,'Műszaki adattábla'!F:R,13,0))</f>
        <v/>
      </c>
      <c r="F2370" s="29" t="str">
        <f>IF(D2370="","",VLOOKUP(D2370,'Műszaki adattábla'!F:M,8,0))</f>
        <v/>
      </c>
      <c r="G2370" s="29" t="str">
        <f>IF(D2370="","",IF('Műszaki adattábla'!L2361="20-99",IF('Műszaki adattábla'!O2361="","Nem adott meg lekötött teljesítményt",VLOOKUP(D2370,'Műszaki adattábla'!F:O,10,0)),0))</f>
        <v/>
      </c>
      <c r="H2370" s="29" t="str">
        <f>IF(D2370="","",VLOOKUP(D2370,'Műszaki adattábla'!F:P,11,0))</f>
        <v/>
      </c>
      <c r="I2370" s="30"/>
      <c r="J2370" s="30"/>
      <c r="K2370" s="31" t="str">
        <f>IF(D2370="","",ROUND(((F2370*I2370*'Műszaki adattábla'!$C$7/'Műszaki adattábla'!$C$8)+(G2370*I2370)+(H2370*I2370))/12*'Műszaki adattábla'!T2361,0))</f>
        <v/>
      </c>
      <c r="L2370" s="32" t="str">
        <f t="shared" si="81"/>
        <v/>
      </c>
    </row>
    <row r="2371" spans="2:12" ht="14.4" thickBot="1" x14ac:dyDescent="0.3">
      <c r="B2371" s="28" t="str">
        <f t="shared" si="80"/>
        <v/>
      </c>
      <c r="C2371" s="167" t="str">
        <f>IF(D2371="","",VLOOKUP(D2371,'Műszaki adattábla'!F:G,2,0))</f>
        <v/>
      </c>
      <c r="D2371" s="168" t="str">
        <f>IF('Műszaki adattábla'!F2362="","",'Műszaki adattábla'!F2362)</f>
        <v/>
      </c>
      <c r="E2371" s="169" t="str">
        <f>IF(D2371="","",VLOOKUP(D2371,'Műszaki adattábla'!F:R,13,0))</f>
        <v/>
      </c>
      <c r="F2371" s="29" t="str">
        <f>IF(D2371="","",VLOOKUP(D2371,'Műszaki adattábla'!F:M,8,0))</f>
        <v/>
      </c>
      <c r="G2371" s="29" t="str">
        <f>IF(D2371="","",IF('Műszaki adattábla'!L2362="20-99",IF('Műszaki adattábla'!O2362="","Nem adott meg lekötött teljesítményt",VLOOKUP(D2371,'Műszaki adattábla'!F:O,10,0)),0))</f>
        <v/>
      </c>
      <c r="H2371" s="29" t="str">
        <f>IF(D2371="","",VLOOKUP(D2371,'Műszaki adattábla'!F:P,11,0))</f>
        <v/>
      </c>
      <c r="I2371" s="30"/>
      <c r="J2371" s="30"/>
      <c r="K2371" s="31" t="str">
        <f>IF(D2371="","",ROUND(((F2371*I2371*'Műszaki adattábla'!$C$7/'Műszaki adattábla'!$C$8)+(G2371*I2371)+(H2371*I2371))/12*'Műszaki adattábla'!T2362,0))</f>
        <v/>
      </c>
      <c r="L2371" s="32" t="str">
        <f t="shared" si="81"/>
        <v/>
      </c>
    </row>
    <row r="2372" spans="2:12" ht="14.4" thickBot="1" x14ac:dyDescent="0.3">
      <c r="B2372" s="28" t="str">
        <f t="shared" si="80"/>
        <v/>
      </c>
      <c r="C2372" s="167" t="str">
        <f>IF(D2372="","",VLOOKUP(D2372,'Műszaki adattábla'!F:G,2,0))</f>
        <v/>
      </c>
      <c r="D2372" s="168" t="str">
        <f>IF('Műszaki adattábla'!F2363="","",'Műszaki adattábla'!F2363)</f>
        <v/>
      </c>
      <c r="E2372" s="169" t="str">
        <f>IF(D2372="","",VLOOKUP(D2372,'Műszaki adattábla'!F:R,13,0))</f>
        <v/>
      </c>
      <c r="F2372" s="29" t="str">
        <f>IF(D2372="","",VLOOKUP(D2372,'Műszaki adattábla'!F:M,8,0))</f>
        <v/>
      </c>
      <c r="G2372" s="29" t="str">
        <f>IF(D2372="","",IF('Műszaki adattábla'!L2363="20-99",IF('Műszaki adattábla'!O2363="","Nem adott meg lekötött teljesítményt",VLOOKUP(D2372,'Műszaki adattábla'!F:O,10,0)),0))</f>
        <v/>
      </c>
      <c r="H2372" s="29" t="str">
        <f>IF(D2372="","",VLOOKUP(D2372,'Műszaki adattábla'!F:P,11,0))</f>
        <v/>
      </c>
      <c r="I2372" s="30"/>
      <c r="J2372" s="30"/>
      <c r="K2372" s="31" t="str">
        <f>IF(D2372="","",ROUND(((F2372*I2372*'Műszaki adattábla'!$C$7/'Műszaki adattábla'!$C$8)+(G2372*I2372)+(H2372*I2372))/12*'Műszaki adattábla'!T2363,0))</f>
        <v/>
      </c>
      <c r="L2372" s="32" t="str">
        <f t="shared" si="81"/>
        <v/>
      </c>
    </row>
    <row r="2373" spans="2:12" ht="14.4" thickBot="1" x14ac:dyDescent="0.3">
      <c r="B2373" s="28" t="str">
        <f t="shared" si="80"/>
        <v/>
      </c>
      <c r="C2373" s="167" t="str">
        <f>IF(D2373="","",VLOOKUP(D2373,'Műszaki adattábla'!F:G,2,0))</f>
        <v/>
      </c>
      <c r="D2373" s="168" t="str">
        <f>IF('Műszaki adattábla'!F2364="","",'Műszaki adattábla'!F2364)</f>
        <v/>
      </c>
      <c r="E2373" s="169" t="str">
        <f>IF(D2373="","",VLOOKUP(D2373,'Műszaki adattábla'!F:R,13,0))</f>
        <v/>
      </c>
      <c r="F2373" s="29" t="str">
        <f>IF(D2373="","",VLOOKUP(D2373,'Műszaki adattábla'!F:M,8,0))</f>
        <v/>
      </c>
      <c r="G2373" s="29" t="str">
        <f>IF(D2373="","",IF('Műszaki adattábla'!L2364="20-99",IF('Műszaki adattábla'!O2364="","Nem adott meg lekötött teljesítményt",VLOOKUP(D2373,'Műszaki adattábla'!F:O,10,0)),0))</f>
        <v/>
      </c>
      <c r="H2373" s="29" t="str">
        <f>IF(D2373="","",VLOOKUP(D2373,'Műszaki adattábla'!F:P,11,0))</f>
        <v/>
      </c>
      <c r="I2373" s="30"/>
      <c r="J2373" s="30"/>
      <c r="K2373" s="31" t="str">
        <f>IF(D2373="","",ROUND(((F2373*I2373*'Műszaki adattábla'!$C$7/'Műszaki adattábla'!$C$8)+(G2373*I2373)+(H2373*I2373))/12*'Műszaki adattábla'!T2364,0))</f>
        <v/>
      </c>
      <c r="L2373" s="32" t="str">
        <f t="shared" si="81"/>
        <v/>
      </c>
    </row>
    <row r="2374" spans="2:12" ht="14.4" thickBot="1" x14ac:dyDescent="0.3">
      <c r="B2374" s="28" t="str">
        <f t="shared" si="80"/>
        <v/>
      </c>
      <c r="C2374" s="167" t="str">
        <f>IF(D2374="","",VLOOKUP(D2374,'Műszaki adattábla'!F:G,2,0))</f>
        <v/>
      </c>
      <c r="D2374" s="168" t="str">
        <f>IF('Műszaki adattábla'!F2365="","",'Műszaki adattábla'!F2365)</f>
        <v/>
      </c>
      <c r="E2374" s="169" t="str">
        <f>IF(D2374="","",VLOOKUP(D2374,'Műszaki adattábla'!F:R,13,0))</f>
        <v/>
      </c>
      <c r="F2374" s="29" t="str">
        <f>IF(D2374="","",VLOOKUP(D2374,'Műszaki adattábla'!F:M,8,0))</f>
        <v/>
      </c>
      <c r="G2374" s="29" t="str">
        <f>IF(D2374="","",IF('Műszaki adattábla'!L2365="20-99",IF('Műszaki adattábla'!O2365="","Nem adott meg lekötött teljesítményt",VLOOKUP(D2374,'Műszaki adattábla'!F:O,10,0)),0))</f>
        <v/>
      </c>
      <c r="H2374" s="29" t="str">
        <f>IF(D2374="","",VLOOKUP(D2374,'Műszaki adattábla'!F:P,11,0))</f>
        <v/>
      </c>
      <c r="I2374" s="30"/>
      <c r="J2374" s="30"/>
      <c r="K2374" s="31" t="str">
        <f>IF(D2374="","",ROUND(((F2374*I2374*'Műszaki adattábla'!$C$7/'Műszaki adattábla'!$C$8)+(G2374*I2374)+(H2374*I2374))/12*'Műszaki adattábla'!T2365,0))</f>
        <v/>
      </c>
      <c r="L2374" s="32" t="str">
        <f t="shared" si="81"/>
        <v/>
      </c>
    </row>
    <row r="2375" spans="2:12" ht="14.4" thickBot="1" x14ac:dyDescent="0.3">
      <c r="B2375" s="28" t="str">
        <f t="shared" si="80"/>
        <v/>
      </c>
      <c r="C2375" s="167" t="str">
        <f>IF(D2375="","",VLOOKUP(D2375,'Műszaki adattábla'!F:G,2,0))</f>
        <v/>
      </c>
      <c r="D2375" s="168" t="str">
        <f>IF('Műszaki adattábla'!F2366="","",'Műszaki adattábla'!F2366)</f>
        <v/>
      </c>
      <c r="E2375" s="169" t="str">
        <f>IF(D2375="","",VLOOKUP(D2375,'Műszaki adattábla'!F:R,13,0))</f>
        <v/>
      </c>
      <c r="F2375" s="29" t="str">
        <f>IF(D2375="","",VLOOKUP(D2375,'Műszaki adattábla'!F:M,8,0))</f>
        <v/>
      </c>
      <c r="G2375" s="29" t="str">
        <f>IF(D2375="","",IF('Műszaki adattábla'!L2366="20-99",IF('Műszaki adattábla'!O2366="","Nem adott meg lekötött teljesítményt",VLOOKUP(D2375,'Műszaki adattábla'!F:O,10,0)),0))</f>
        <v/>
      </c>
      <c r="H2375" s="29" t="str">
        <f>IF(D2375="","",VLOOKUP(D2375,'Műszaki adattábla'!F:P,11,0))</f>
        <v/>
      </c>
      <c r="I2375" s="30"/>
      <c r="J2375" s="30"/>
      <c r="K2375" s="31" t="str">
        <f>IF(D2375="","",ROUND(((F2375*I2375*'Műszaki adattábla'!$C$7/'Műszaki adattábla'!$C$8)+(G2375*I2375)+(H2375*I2375))/12*'Műszaki adattábla'!T2366,0))</f>
        <v/>
      </c>
      <c r="L2375" s="32" t="str">
        <f t="shared" si="81"/>
        <v/>
      </c>
    </row>
    <row r="2376" spans="2:12" ht="14.4" thickBot="1" x14ac:dyDescent="0.3">
      <c r="B2376" s="28" t="str">
        <f t="shared" si="80"/>
        <v/>
      </c>
      <c r="C2376" s="167" t="str">
        <f>IF(D2376="","",VLOOKUP(D2376,'Műszaki adattábla'!F:G,2,0))</f>
        <v/>
      </c>
      <c r="D2376" s="168" t="str">
        <f>IF('Műszaki adattábla'!F2367="","",'Műszaki adattábla'!F2367)</f>
        <v/>
      </c>
      <c r="E2376" s="169" t="str">
        <f>IF(D2376="","",VLOOKUP(D2376,'Műszaki adattábla'!F:R,13,0))</f>
        <v/>
      </c>
      <c r="F2376" s="29" t="str">
        <f>IF(D2376="","",VLOOKUP(D2376,'Műszaki adattábla'!F:M,8,0))</f>
        <v/>
      </c>
      <c r="G2376" s="29" t="str">
        <f>IF(D2376="","",IF('Műszaki adattábla'!L2367="20-99",IF('Műszaki adattábla'!O2367="","Nem adott meg lekötött teljesítményt",VLOOKUP(D2376,'Műszaki adattábla'!F:O,10,0)),0))</f>
        <v/>
      </c>
      <c r="H2376" s="29" t="str">
        <f>IF(D2376="","",VLOOKUP(D2376,'Műszaki adattábla'!F:P,11,0))</f>
        <v/>
      </c>
      <c r="I2376" s="30"/>
      <c r="J2376" s="30"/>
      <c r="K2376" s="31" t="str">
        <f>IF(D2376="","",ROUND(((F2376*I2376*'Műszaki adattábla'!$C$7/'Műszaki adattábla'!$C$8)+(G2376*I2376)+(H2376*I2376))/12*'Műszaki adattábla'!T2367,0))</f>
        <v/>
      </c>
      <c r="L2376" s="32" t="str">
        <f t="shared" si="81"/>
        <v/>
      </c>
    </row>
    <row r="2377" spans="2:12" ht="14.4" thickBot="1" x14ac:dyDescent="0.3">
      <c r="B2377" s="28" t="str">
        <f t="shared" si="80"/>
        <v/>
      </c>
      <c r="C2377" s="167" t="str">
        <f>IF(D2377="","",VLOOKUP(D2377,'Műszaki adattábla'!F:G,2,0))</f>
        <v/>
      </c>
      <c r="D2377" s="168" t="str">
        <f>IF('Műszaki adattábla'!F2368="","",'Műszaki adattábla'!F2368)</f>
        <v/>
      </c>
      <c r="E2377" s="169" t="str">
        <f>IF(D2377="","",VLOOKUP(D2377,'Műszaki adattábla'!F:R,13,0))</f>
        <v/>
      </c>
      <c r="F2377" s="29" t="str">
        <f>IF(D2377="","",VLOOKUP(D2377,'Műszaki adattábla'!F:M,8,0))</f>
        <v/>
      </c>
      <c r="G2377" s="29" t="str">
        <f>IF(D2377="","",IF('Műszaki adattábla'!L2368="20-99",IF('Műszaki adattábla'!O2368="","Nem adott meg lekötött teljesítményt",VLOOKUP(D2377,'Műszaki adattábla'!F:O,10,0)),0))</f>
        <v/>
      </c>
      <c r="H2377" s="29" t="str">
        <f>IF(D2377="","",VLOOKUP(D2377,'Műszaki adattábla'!F:P,11,0))</f>
        <v/>
      </c>
      <c r="I2377" s="30"/>
      <c r="J2377" s="30"/>
      <c r="K2377" s="31" t="str">
        <f>IF(D2377="","",ROUND(((F2377*I2377*'Műszaki adattábla'!$C$7/'Műszaki adattábla'!$C$8)+(G2377*I2377)+(H2377*I2377))/12*'Műszaki adattábla'!T2368,0))</f>
        <v/>
      </c>
      <c r="L2377" s="32" t="str">
        <f t="shared" si="81"/>
        <v/>
      </c>
    </row>
    <row r="2378" spans="2:12" ht="14.4" thickBot="1" x14ac:dyDescent="0.3">
      <c r="B2378" s="28" t="str">
        <f t="shared" si="80"/>
        <v/>
      </c>
      <c r="C2378" s="167" t="str">
        <f>IF(D2378="","",VLOOKUP(D2378,'Műszaki adattábla'!F:G,2,0))</f>
        <v/>
      </c>
      <c r="D2378" s="168" t="str">
        <f>IF('Műszaki adattábla'!F2369="","",'Műszaki adattábla'!F2369)</f>
        <v/>
      </c>
      <c r="E2378" s="169" t="str">
        <f>IF(D2378="","",VLOOKUP(D2378,'Műszaki adattábla'!F:R,13,0))</f>
        <v/>
      </c>
      <c r="F2378" s="29" t="str">
        <f>IF(D2378="","",VLOOKUP(D2378,'Műszaki adattábla'!F:M,8,0))</f>
        <v/>
      </c>
      <c r="G2378" s="29" t="str">
        <f>IF(D2378="","",IF('Műszaki adattábla'!L2369="20-99",IF('Műszaki adattábla'!O2369="","Nem adott meg lekötött teljesítményt",VLOOKUP(D2378,'Műszaki adattábla'!F:O,10,0)),0))</f>
        <v/>
      </c>
      <c r="H2378" s="29" t="str">
        <f>IF(D2378="","",VLOOKUP(D2378,'Műszaki adattábla'!F:P,11,0))</f>
        <v/>
      </c>
      <c r="I2378" s="30"/>
      <c r="J2378" s="30"/>
      <c r="K2378" s="31" t="str">
        <f>IF(D2378="","",ROUND(((F2378*I2378*'Műszaki adattábla'!$C$7/'Műszaki adattábla'!$C$8)+(G2378*I2378)+(H2378*I2378))/12*'Műszaki adattábla'!T2369,0))</f>
        <v/>
      </c>
      <c r="L2378" s="32" t="str">
        <f t="shared" si="81"/>
        <v/>
      </c>
    </row>
    <row r="2379" spans="2:12" ht="14.4" thickBot="1" x14ac:dyDescent="0.3">
      <c r="B2379" s="28" t="str">
        <f t="shared" si="80"/>
        <v/>
      </c>
      <c r="C2379" s="167" t="str">
        <f>IF(D2379="","",VLOOKUP(D2379,'Műszaki adattábla'!F:G,2,0))</f>
        <v/>
      </c>
      <c r="D2379" s="168" t="str">
        <f>IF('Műszaki adattábla'!F2370="","",'Műszaki adattábla'!F2370)</f>
        <v/>
      </c>
      <c r="E2379" s="169" t="str">
        <f>IF(D2379="","",VLOOKUP(D2379,'Műszaki adattábla'!F:R,13,0))</f>
        <v/>
      </c>
      <c r="F2379" s="29" t="str">
        <f>IF(D2379="","",VLOOKUP(D2379,'Műszaki adattábla'!F:M,8,0))</f>
        <v/>
      </c>
      <c r="G2379" s="29" t="str">
        <f>IF(D2379="","",IF('Műszaki adattábla'!L2370="20-99",IF('Műszaki adattábla'!O2370="","Nem adott meg lekötött teljesítményt",VLOOKUP(D2379,'Műszaki adattábla'!F:O,10,0)),0))</f>
        <v/>
      </c>
      <c r="H2379" s="29" t="str">
        <f>IF(D2379="","",VLOOKUP(D2379,'Műszaki adattábla'!F:P,11,0))</f>
        <v/>
      </c>
      <c r="I2379" s="30"/>
      <c r="J2379" s="30"/>
      <c r="K2379" s="31" t="str">
        <f>IF(D2379="","",ROUND(((F2379*I2379*'Műszaki adattábla'!$C$7/'Műszaki adattábla'!$C$8)+(G2379*I2379)+(H2379*I2379))/12*'Műszaki adattábla'!T2370,0))</f>
        <v/>
      </c>
      <c r="L2379" s="32" t="str">
        <f t="shared" si="81"/>
        <v/>
      </c>
    </row>
    <row r="2380" spans="2:12" ht="14.4" thickBot="1" x14ac:dyDescent="0.3">
      <c r="B2380" s="28" t="str">
        <f t="shared" si="80"/>
        <v/>
      </c>
      <c r="C2380" s="167" t="str">
        <f>IF(D2380="","",VLOOKUP(D2380,'Műszaki adattábla'!F:G,2,0))</f>
        <v/>
      </c>
      <c r="D2380" s="168" t="str">
        <f>IF('Műszaki adattábla'!F2371="","",'Műszaki adattábla'!F2371)</f>
        <v/>
      </c>
      <c r="E2380" s="169" t="str">
        <f>IF(D2380="","",VLOOKUP(D2380,'Műszaki adattábla'!F:R,13,0))</f>
        <v/>
      </c>
      <c r="F2380" s="29" t="str">
        <f>IF(D2380="","",VLOOKUP(D2380,'Műszaki adattábla'!F:M,8,0))</f>
        <v/>
      </c>
      <c r="G2380" s="29" t="str">
        <f>IF(D2380="","",IF('Műszaki adattábla'!L2371="20-99",IF('Műszaki adattábla'!O2371="","Nem adott meg lekötött teljesítményt",VLOOKUP(D2380,'Műszaki adattábla'!F:O,10,0)),0))</f>
        <v/>
      </c>
      <c r="H2380" s="29" t="str">
        <f>IF(D2380="","",VLOOKUP(D2380,'Műszaki adattábla'!F:P,11,0))</f>
        <v/>
      </c>
      <c r="I2380" s="30"/>
      <c r="J2380" s="30"/>
      <c r="K2380" s="31" t="str">
        <f>IF(D2380="","",ROUND(((F2380*I2380*'Műszaki adattábla'!$C$7/'Műszaki adattábla'!$C$8)+(G2380*I2380)+(H2380*I2380))/12*'Műszaki adattábla'!T2371,0))</f>
        <v/>
      </c>
      <c r="L2380" s="32" t="str">
        <f t="shared" si="81"/>
        <v/>
      </c>
    </row>
    <row r="2381" spans="2:12" ht="14.4" thickBot="1" x14ac:dyDescent="0.3">
      <c r="B2381" s="28" t="str">
        <f t="shared" si="80"/>
        <v/>
      </c>
      <c r="C2381" s="167" t="str">
        <f>IF(D2381="","",VLOOKUP(D2381,'Műszaki adattábla'!F:G,2,0))</f>
        <v/>
      </c>
      <c r="D2381" s="168" t="str">
        <f>IF('Műszaki adattábla'!F2372="","",'Műszaki adattábla'!F2372)</f>
        <v/>
      </c>
      <c r="E2381" s="169" t="str">
        <f>IF(D2381="","",VLOOKUP(D2381,'Műszaki adattábla'!F:R,13,0))</f>
        <v/>
      </c>
      <c r="F2381" s="29" t="str">
        <f>IF(D2381="","",VLOOKUP(D2381,'Műszaki adattábla'!F:M,8,0))</f>
        <v/>
      </c>
      <c r="G2381" s="29" t="str">
        <f>IF(D2381="","",IF('Műszaki adattábla'!L2372="20-99",IF('Műszaki adattábla'!O2372="","Nem adott meg lekötött teljesítményt",VLOOKUP(D2381,'Műszaki adattábla'!F:O,10,0)),0))</f>
        <v/>
      </c>
      <c r="H2381" s="29" t="str">
        <f>IF(D2381="","",VLOOKUP(D2381,'Műszaki adattábla'!F:P,11,0))</f>
        <v/>
      </c>
      <c r="I2381" s="30"/>
      <c r="J2381" s="30"/>
      <c r="K2381" s="31" t="str">
        <f>IF(D2381="","",ROUND(((F2381*I2381*'Műszaki adattábla'!$C$7/'Műszaki adattábla'!$C$8)+(G2381*I2381)+(H2381*I2381))/12*'Műszaki adattábla'!T2372,0))</f>
        <v/>
      </c>
      <c r="L2381" s="32" t="str">
        <f t="shared" si="81"/>
        <v/>
      </c>
    </row>
    <row r="2382" spans="2:12" ht="14.4" thickBot="1" x14ac:dyDescent="0.3">
      <c r="B2382" s="28" t="str">
        <f t="shared" si="80"/>
        <v/>
      </c>
      <c r="C2382" s="167" t="str">
        <f>IF(D2382="","",VLOOKUP(D2382,'Műszaki adattábla'!F:G,2,0))</f>
        <v/>
      </c>
      <c r="D2382" s="168" t="str">
        <f>IF('Műszaki adattábla'!F2373="","",'Műszaki adattábla'!F2373)</f>
        <v/>
      </c>
      <c r="E2382" s="169" t="str">
        <f>IF(D2382="","",VLOOKUP(D2382,'Műszaki adattábla'!F:R,13,0))</f>
        <v/>
      </c>
      <c r="F2382" s="29" t="str">
        <f>IF(D2382="","",VLOOKUP(D2382,'Műszaki adattábla'!F:M,8,0))</f>
        <v/>
      </c>
      <c r="G2382" s="29" t="str">
        <f>IF(D2382="","",IF('Műszaki adattábla'!L2373="20-99",IF('Műszaki adattábla'!O2373="","Nem adott meg lekötött teljesítményt",VLOOKUP(D2382,'Műszaki adattábla'!F:O,10,0)),0))</f>
        <v/>
      </c>
      <c r="H2382" s="29" t="str">
        <f>IF(D2382="","",VLOOKUP(D2382,'Műszaki adattábla'!F:P,11,0))</f>
        <v/>
      </c>
      <c r="I2382" s="30"/>
      <c r="J2382" s="30"/>
      <c r="K2382" s="31" t="str">
        <f>IF(D2382="","",ROUND(((F2382*I2382*'Műszaki adattábla'!$C$7/'Műszaki adattábla'!$C$8)+(G2382*I2382)+(H2382*I2382))/12*'Műszaki adattábla'!T2373,0))</f>
        <v/>
      </c>
      <c r="L2382" s="32" t="str">
        <f t="shared" si="81"/>
        <v/>
      </c>
    </row>
    <row r="2383" spans="2:12" ht="14.4" thickBot="1" x14ac:dyDescent="0.3">
      <c r="B2383" s="28" t="str">
        <f t="shared" si="80"/>
        <v/>
      </c>
      <c r="C2383" s="167" t="str">
        <f>IF(D2383="","",VLOOKUP(D2383,'Műszaki adattábla'!F:G,2,0))</f>
        <v/>
      </c>
      <c r="D2383" s="168" t="str">
        <f>IF('Műszaki adattábla'!F2374="","",'Műszaki adattábla'!F2374)</f>
        <v/>
      </c>
      <c r="E2383" s="169" t="str">
        <f>IF(D2383="","",VLOOKUP(D2383,'Műszaki adattábla'!F:R,13,0))</f>
        <v/>
      </c>
      <c r="F2383" s="29" t="str">
        <f>IF(D2383="","",VLOOKUP(D2383,'Műszaki adattábla'!F:M,8,0))</f>
        <v/>
      </c>
      <c r="G2383" s="29" t="str">
        <f>IF(D2383="","",IF('Műszaki adattábla'!L2374="20-99",IF('Műszaki adattábla'!O2374="","Nem adott meg lekötött teljesítményt",VLOOKUP(D2383,'Műszaki adattábla'!F:O,10,0)),0))</f>
        <v/>
      </c>
      <c r="H2383" s="29" t="str">
        <f>IF(D2383="","",VLOOKUP(D2383,'Műszaki adattábla'!F:P,11,0))</f>
        <v/>
      </c>
      <c r="I2383" s="30"/>
      <c r="J2383" s="30"/>
      <c r="K2383" s="31" t="str">
        <f>IF(D2383="","",ROUND(((F2383*I2383*'Műszaki adattábla'!$C$7/'Műszaki adattábla'!$C$8)+(G2383*I2383)+(H2383*I2383))/12*'Műszaki adattábla'!T2374,0))</f>
        <v/>
      </c>
      <c r="L2383" s="32" t="str">
        <f t="shared" si="81"/>
        <v/>
      </c>
    </row>
    <row r="2384" spans="2:12" ht="14.4" thickBot="1" x14ac:dyDescent="0.3">
      <c r="B2384" s="28" t="str">
        <f t="shared" si="80"/>
        <v/>
      </c>
      <c r="C2384" s="167" t="str">
        <f>IF(D2384="","",VLOOKUP(D2384,'Műszaki adattábla'!F:G,2,0))</f>
        <v/>
      </c>
      <c r="D2384" s="168" t="str">
        <f>IF('Műszaki adattábla'!F2375="","",'Műszaki adattábla'!F2375)</f>
        <v/>
      </c>
      <c r="E2384" s="169" t="str">
        <f>IF(D2384="","",VLOOKUP(D2384,'Műszaki adattábla'!F:R,13,0))</f>
        <v/>
      </c>
      <c r="F2384" s="29" t="str">
        <f>IF(D2384="","",VLOOKUP(D2384,'Műszaki adattábla'!F:M,8,0))</f>
        <v/>
      </c>
      <c r="G2384" s="29" t="str">
        <f>IF(D2384="","",IF('Műszaki adattábla'!L2375="20-99",IF('Műszaki adattábla'!O2375="","Nem adott meg lekötött teljesítményt",VLOOKUP(D2384,'Műszaki adattábla'!F:O,10,0)),0))</f>
        <v/>
      </c>
      <c r="H2384" s="29" t="str">
        <f>IF(D2384="","",VLOOKUP(D2384,'Műszaki adattábla'!F:P,11,0))</f>
        <v/>
      </c>
      <c r="I2384" s="30"/>
      <c r="J2384" s="30"/>
      <c r="K2384" s="31" t="str">
        <f>IF(D2384="","",ROUND(((F2384*I2384*'Műszaki adattábla'!$C$7/'Műszaki adattábla'!$C$8)+(G2384*I2384)+(H2384*I2384))/12*'Műszaki adattábla'!T2375,0))</f>
        <v/>
      </c>
      <c r="L2384" s="32" t="str">
        <f t="shared" si="81"/>
        <v/>
      </c>
    </row>
    <row r="2385" spans="2:12" ht="14.4" thickBot="1" x14ac:dyDescent="0.3">
      <c r="B2385" s="28" t="str">
        <f t="shared" si="80"/>
        <v/>
      </c>
      <c r="C2385" s="167" t="str">
        <f>IF(D2385="","",VLOOKUP(D2385,'Műszaki adattábla'!F:G,2,0))</f>
        <v/>
      </c>
      <c r="D2385" s="168" t="str">
        <f>IF('Műszaki adattábla'!F2376="","",'Műszaki adattábla'!F2376)</f>
        <v/>
      </c>
      <c r="E2385" s="169" t="str">
        <f>IF(D2385="","",VLOOKUP(D2385,'Műszaki adattábla'!F:R,13,0))</f>
        <v/>
      </c>
      <c r="F2385" s="29" t="str">
        <f>IF(D2385="","",VLOOKUP(D2385,'Műszaki adattábla'!F:M,8,0))</f>
        <v/>
      </c>
      <c r="G2385" s="29" t="str">
        <f>IF(D2385="","",IF('Műszaki adattábla'!L2376="20-99",IF('Műszaki adattábla'!O2376="","Nem adott meg lekötött teljesítményt",VLOOKUP(D2385,'Műszaki adattábla'!F:O,10,0)),0))</f>
        <v/>
      </c>
      <c r="H2385" s="29" t="str">
        <f>IF(D2385="","",VLOOKUP(D2385,'Műszaki adattábla'!F:P,11,0))</f>
        <v/>
      </c>
      <c r="I2385" s="30"/>
      <c r="J2385" s="30"/>
      <c r="K2385" s="31" t="str">
        <f>IF(D2385="","",ROUND(((F2385*I2385*'Műszaki adattábla'!$C$7/'Műszaki adattábla'!$C$8)+(G2385*I2385)+(H2385*I2385))/12*'Műszaki adattábla'!T2376,0))</f>
        <v/>
      </c>
      <c r="L2385" s="32" t="str">
        <f t="shared" si="81"/>
        <v/>
      </c>
    </row>
    <row r="2386" spans="2:12" ht="14.4" thickBot="1" x14ac:dyDescent="0.3">
      <c r="B2386" s="28" t="str">
        <f t="shared" si="80"/>
        <v/>
      </c>
      <c r="C2386" s="167" t="str">
        <f>IF(D2386="","",VLOOKUP(D2386,'Műszaki adattábla'!F:G,2,0))</f>
        <v/>
      </c>
      <c r="D2386" s="168" t="str">
        <f>IF('Műszaki adattábla'!F2377="","",'Műszaki adattábla'!F2377)</f>
        <v/>
      </c>
      <c r="E2386" s="169" t="str">
        <f>IF(D2386="","",VLOOKUP(D2386,'Műszaki adattábla'!F:R,13,0))</f>
        <v/>
      </c>
      <c r="F2386" s="29" t="str">
        <f>IF(D2386="","",VLOOKUP(D2386,'Műszaki adattábla'!F:M,8,0))</f>
        <v/>
      </c>
      <c r="G2386" s="29" t="str">
        <f>IF(D2386="","",IF('Műszaki adattábla'!L2377="20-99",IF('Műszaki adattábla'!O2377="","Nem adott meg lekötött teljesítményt",VLOOKUP(D2386,'Műszaki adattábla'!F:O,10,0)),0))</f>
        <v/>
      </c>
      <c r="H2386" s="29" t="str">
        <f>IF(D2386="","",VLOOKUP(D2386,'Műszaki adattábla'!F:P,11,0))</f>
        <v/>
      </c>
      <c r="I2386" s="30"/>
      <c r="J2386" s="30"/>
      <c r="K2386" s="31" t="str">
        <f>IF(D2386="","",ROUND(((F2386*I2386*'Műszaki adattábla'!$C$7/'Műszaki adattábla'!$C$8)+(G2386*I2386)+(H2386*I2386))/12*'Műszaki adattábla'!T2377,0))</f>
        <v/>
      </c>
      <c r="L2386" s="32" t="str">
        <f t="shared" si="81"/>
        <v/>
      </c>
    </row>
    <row r="2387" spans="2:12" ht="14.4" thickBot="1" x14ac:dyDescent="0.3">
      <c r="B2387" s="28" t="str">
        <f t="shared" si="80"/>
        <v/>
      </c>
      <c r="C2387" s="167" t="str">
        <f>IF(D2387="","",VLOOKUP(D2387,'Műszaki adattábla'!F:G,2,0))</f>
        <v/>
      </c>
      <c r="D2387" s="168" t="str">
        <f>IF('Műszaki adattábla'!F2378="","",'Műszaki adattábla'!F2378)</f>
        <v/>
      </c>
      <c r="E2387" s="169" t="str">
        <f>IF(D2387="","",VLOOKUP(D2387,'Műszaki adattábla'!F:R,13,0))</f>
        <v/>
      </c>
      <c r="F2387" s="29" t="str">
        <f>IF(D2387="","",VLOOKUP(D2387,'Műszaki adattábla'!F:M,8,0))</f>
        <v/>
      </c>
      <c r="G2387" s="29" t="str">
        <f>IF(D2387="","",IF('Műszaki adattábla'!L2378="20-99",IF('Műszaki adattábla'!O2378="","Nem adott meg lekötött teljesítményt",VLOOKUP(D2387,'Műszaki adattábla'!F:O,10,0)),0))</f>
        <v/>
      </c>
      <c r="H2387" s="29" t="str">
        <f>IF(D2387="","",VLOOKUP(D2387,'Műszaki adattábla'!F:P,11,0))</f>
        <v/>
      </c>
      <c r="I2387" s="30"/>
      <c r="J2387" s="30"/>
      <c r="K2387" s="31" t="str">
        <f>IF(D2387="","",ROUND(((F2387*I2387*'Műszaki adattábla'!$C$7/'Műszaki adattábla'!$C$8)+(G2387*I2387)+(H2387*I2387))/12*'Műszaki adattábla'!T2378,0))</f>
        <v/>
      </c>
      <c r="L2387" s="32" t="str">
        <f t="shared" si="81"/>
        <v/>
      </c>
    </row>
    <row r="2388" spans="2:12" ht="14.4" thickBot="1" x14ac:dyDescent="0.3">
      <c r="B2388" s="28" t="str">
        <f t="shared" si="80"/>
        <v/>
      </c>
      <c r="C2388" s="167" t="str">
        <f>IF(D2388="","",VLOOKUP(D2388,'Műszaki adattábla'!F:G,2,0))</f>
        <v/>
      </c>
      <c r="D2388" s="168" t="str">
        <f>IF('Műszaki adattábla'!F2379="","",'Műszaki adattábla'!F2379)</f>
        <v/>
      </c>
      <c r="E2388" s="169" t="str">
        <f>IF(D2388="","",VLOOKUP(D2388,'Műszaki adattábla'!F:R,13,0))</f>
        <v/>
      </c>
      <c r="F2388" s="29" t="str">
        <f>IF(D2388="","",VLOOKUP(D2388,'Műszaki adattábla'!F:M,8,0))</f>
        <v/>
      </c>
      <c r="G2388" s="29" t="str">
        <f>IF(D2388="","",IF('Műszaki adattábla'!L2379="20-99",IF('Műszaki adattábla'!O2379="","Nem adott meg lekötött teljesítményt",VLOOKUP(D2388,'Műszaki adattábla'!F:O,10,0)),0))</f>
        <v/>
      </c>
      <c r="H2388" s="29" t="str">
        <f>IF(D2388="","",VLOOKUP(D2388,'Műszaki adattábla'!F:P,11,0))</f>
        <v/>
      </c>
      <c r="I2388" s="30"/>
      <c r="J2388" s="30"/>
      <c r="K2388" s="31" t="str">
        <f>IF(D2388="","",ROUND(((F2388*I2388*'Műszaki adattábla'!$C$7/'Műszaki adattábla'!$C$8)+(G2388*I2388)+(H2388*I2388))/12*'Műszaki adattábla'!T2379,0))</f>
        <v/>
      </c>
      <c r="L2388" s="32" t="str">
        <f t="shared" si="81"/>
        <v/>
      </c>
    </row>
    <row r="2389" spans="2:12" ht="14.4" thickBot="1" x14ac:dyDescent="0.3">
      <c r="B2389" s="28" t="str">
        <f t="shared" si="80"/>
        <v/>
      </c>
      <c r="C2389" s="167" t="str">
        <f>IF(D2389="","",VLOOKUP(D2389,'Műszaki adattábla'!F:G,2,0))</f>
        <v/>
      </c>
      <c r="D2389" s="168" t="str">
        <f>IF('Műszaki adattábla'!F2380="","",'Műszaki adattábla'!F2380)</f>
        <v/>
      </c>
      <c r="E2389" s="169" t="str">
        <f>IF(D2389="","",VLOOKUP(D2389,'Műszaki adattábla'!F:R,13,0))</f>
        <v/>
      </c>
      <c r="F2389" s="29" t="str">
        <f>IF(D2389="","",VLOOKUP(D2389,'Műszaki adattábla'!F:M,8,0))</f>
        <v/>
      </c>
      <c r="G2389" s="29" t="str">
        <f>IF(D2389="","",IF('Műszaki adattábla'!L2380="20-99",IF('Műszaki adattábla'!O2380="","Nem adott meg lekötött teljesítményt",VLOOKUP(D2389,'Műszaki adattábla'!F:O,10,0)),0))</f>
        <v/>
      </c>
      <c r="H2389" s="29" t="str">
        <f>IF(D2389="","",VLOOKUP(D2389,'Műszaki adattábla'!F:P,11,0))</f>
        <v/>
      </c>
      <c r="I2389" s="30"/>
      <c r="J2389" s="30"/>
      <c r="K2389" s="31" t="str">
        <f>IF(D2389="","",ROUND(((F2389*I2389*'Műszaki adattábla'!$C$7/'Műszaki adattábla'!$C$8)+(G2389*I2389)+(H2389*I2389))/12*'Műszaki adattábla'!T2380,0))</f>
        <v/>
      </c>
      <c r="L2389" s="32" t="str">
        <f t="shared" si="81"/>
        <v/>
      </c>
    </row>
    <row r="2390" spans="2:12" ht="14.4" thickBot="1" x14ac:dyDescent="0.3">
      <c r="B2390" s="28" t="str">
        <f t="shared" si="80"/>
        <v/>
      </c>
      <c r="C2390" s="167" t="str">
        <f>IF(D2390="","",VLOOKUP(D2390,'Műszaki adattábla'!F:G,2,0))</f>
        <v/>
      </c>
      <c r="D2390" s="168" t="str">
        <f>IF('Műszaki adattábla'!F2381="","",'Műszaki adattábla'!F2381)</f>
        <v/>
      </c>
      <c r="E2390" s="169" t="str">
        <f>IF(D2390="","",VLOOKUP(D2390,'Műszaki adattábla'!F:R,13,0))</f>
        <v/>
      </c>
      <c r="F2390" s="29" t="str">
        <f>IF(D2390="","",VLOOKUP(D2390,'Műszaki adattábla'!F:M,8,0))</f>
        <v/>
      </c>
      <c r="G2390" s="29" t="str">
        <f>IF(D2390="","",IF('Műszaki adattábla'!L2381="20-99",IF('Műszaki adattábla'!O2381="","Nem adott meg lekötött teljesítményt",VLOOKUP(D2390,'Műszaki adattábla'!F:O,10,0)),0))</f>
        <v/>
      </c>
      <c r="H2390" s="29" t="str">
        <f>IF(D2390="","",VLOOKUP(D2390,'Műszaki adattábla'!F:P,11,0))</f>
        <v/>
      </c>
      <c r="I2390" s="30"/>
      <c r="J2390" s="30"/>
      <c r="K2390" s="31" t="str">
        <f>IF(D2390="","",ROUND(((F2390*I2390*'Műszaki adattábla'!$C$7/'Műszaki adattábla'!$C$8)+(G2390*I2390)+(H2390*I2390))/12*'Műszaki adattábla'!T2381,0))</f>
        <v/>
      </c>
      <c r="L2390" s="32" t="str">
        <f t="shared" si="81"/>
        <v/>
      </c>
    </row>
    <row r="2391" spans="2:12" ht="14.4" thickBot="1" x14ac:dyDescent="0.3">
      <c r="B2391" s="28" t="str">
        <f t="shared" si="80"/>
        <v/>
      </c>
      <c r="C2391" s="167" t="str">
        <f>IF(D2391="","",VLOOKUP(D2391,'Műszaki adattábla'!F:G,2,0))</f>
        <v/>
      </c>
      <c r="D2391" s="168" t="str">
        <f>IF('Műszaki adattábla'!F2382="","",'Műszaki adattábla'!F2382)</f>
        <v/>
      </c>
      <c r="E2391" s="169" t="str">
        <f>IF(D2391="","",VLOOKUP(D2391,'Műszaki adattábla'!F:R,13,0))</f>
        <v/>
      </c>
      <c r="F2391" s="29" t="str">
        <f>IF(D2391="","",VLOOKUP(D2391,'Műszaki adattábla'!F:M,8,0))</f>
        <v/>
      </c>
      <c r="G2391" s="29" t="str">
        <f>IF(D2391="","",IF('Műszaki adattábla'!L2382="20-99",IF('Műszaki adattábla'!O2382="","Nem adott meg lekötött teljesítményt",VLOOKUP(D2391,'Műszaki adattábla'!F:O,10,0)),0))</f>
        <v/>
      </c>
      <c r="H2391" s="29" t="str">
        <f>IF(D2391="","",VLOOKUP(D2391,'Műszaki adattábla'!F:P,11,0))</f>
        <v/>
      </c>
      <c r="I2391" s="30"/>
      <c r="J2391" s="30"/>
      <c r="K2391" s="31" t="str">
        <f>IF(D2391="","",ROUND(((F2391*I2391*'Műszaki adattábla'!$C$7/'Műszaki adattábla'!$C$8)+(G2391*I2391)+(H2391*I2391))/12*'Műszaki adattábla'!T2382,0))</f>
        <v/>
      </c>
      <c r="L2391" s="32" t="str">
        <f t="shared" si="81"/>
        <v/>
      </c>
    </row>
    <row r="2392" spans="2:12" ht="14.4" thickBot="1" x14ac:dyDescent="0.3">
      <c r="B2392" s="28" t="str">
        <f t="shared" si="80"/>
        <v/>
      </c>
      <c r="C2392" s="167" t="str">
        <f>IF(D2392="","",VLOOKUP(D2392,'Műszaki adattábla'!F:G,2,0))</f>
        <v/>
      </c>
      <c r="D2392" s="168" t="str">
        <f>IF('Műszaki adattábla'!F2383="","",'Műszaki adattábla'!F2383)</f>
        <v/>
      </c>
      <c r="E2392" s="169" t="str">
        <f>IF(D2392="","",VLOOKUP(D2392,'Műszaki adattábla'!F:R,13,0))</f>
        <v/>
      </c>
      <c r="F2392" s="29" t="str">
        <f>IF(D2392="","",VLOOKUP(D2392,'Műszaki adattábla'!F:M,8,0))</f>
        <v/>
      </c>
      <c r="G2392" s="29" t="str">
        <f>IF(D2392="","",IF('Műszaki adattábla'!L2383="20-99",IF('Műszaki adattábla'!O2383="","Nem adott meg lekötött teljesítményt",VLOOKUP(D2392,'Műszaki adattábla'!F:O,10,0)),0))</f>
        <v/>
      </c>
      <c r="H2392" s="29" t="str">
        <f>IF(D2392="","",VLOOKUP(D2392,'Műszaki adattábla'!F:P,11,0))</f>
        <v/>
      </c>
      <c r="I2392" s="30"/>
      <c r="J2392" s="30"/>
      <c r="K2392" s="31" t="str">
        <f>IF(D2392="","",ROUND(((F2392*I2392*'Műszaki adattábla'!$C$7/'Műszaki adattábla'!$C$8)+(G2392*I2392)+(H2392*I2392))/12*'Műszaki adattábla'!T2383,0))</f>
        <v/>
      </c>
      <c r="L2392" s="32" t="str">
        <f t="shared" si="81"/>
        <v/>
      </c>
    </row>
    <row r="2393" spans="2:12" ht="14.4" thickBot="1" x14ac:dyDescent="0.3">
      <c r="B2393" s="28" t="str">
        <f t="shared" si="80"/>
        <v/>
      </c>
      <c r="C2393" s="167" t="str">
        <f>IF(D2393="","",VLOOKUP(D2393,'Műszaki adattábla'!F:G,2,0))</f>
        <v/>
      </c>
      <c r="D2393" s="168" t="str">
        <f>IF('Műszaki adattábla'!F2384="","",'Műszaki adattábla'!F2384)</f>
        <v/>
      </c>
      <c r="E2393" s="169" t="str">
        <f>IF(D2393="","",VLOOKUP(D2393,'Műszaki adattábla'!F:R,13,0))</f>
        <v/>
      </c>
      <c r="F2393" s="29" t="str">
        <f>IF(D2393="","",VLOOKUP(D2393,'Műszaki adattábla'!F:M,8,0))</f>
        <v/>
      </c>
      <c r="G2393" s="29" t="str">
        <f>IF(D2393="","",IF('Műszaki adattábla'!L2384="20-99",IF('Műszaki adattábla'!O2384="","Nem adott meg lekötött teljesítményt",VLOOKUP(D2393,'Műszaki adattábla'!F:O,10,0)),0))</f>
        <v/>
      </c>
      <c r="H2393" s="29" t="str">
        <f>IF(D2393="","",VLOOKUP(D2393,'Műszaki adattábla'!F:P,11,0))</f>
        <v/>
      </c>
      <c r="I2393" s="30"/>
      <c r="J2393" s="30"/>
      <c r="K2393" s="31" t="str">
        <f>IF(D2393="","",ROUND(((F2393*I2393*'Műszaki adattábla'!$C$7/'Műszaki adattábla'!$C$8)+(G2393*I2393)+(H2393*I2393))/12*'Műszaki adattábla'!T2384,0))</f>
        <v/>
      </c>
      <c r="L2393" s="32" t="str">
        <f t="shared" si="81"/>
        <v/>
      </c>
    </row>
    <row r="2394" spans="2:12" ht="14.4" thickBot="1" x14ac:dyDescent="0.3">
      <c r="B2394" s="28" t="str">
        <f t="shared" si="80"/>
        <v/>
      </c>
      <c r="C2394" s="167" t="str">
        <f>IF(D2394="","",VLOOKUP(D2394,'Műszaki adattábla'!F:G,2,0))</f>
        <v/>
      </c>
      <c r="D2394" s="168" t="str">
        <f>IF('Műszaki adattábla'!F2385="","",'Műszaki adattábla'!F2385)</f>
        <v/>
      </c>
      <c r="E2394" s="169" t="str">
        <f>IF(D2394="","",VLOOKUP(D2394,'Műszaki adattábla'!F:R,13,0))</f>
        <v/>
      </c>
      <c r="F2394" s="29" t="str">
        <f>IF(D2394="","",VLOOKUP(D2394,'Műszaki adattábla'!F:M,8,0))</f>
        <v/>
      </c>
      <c r="G2394" s="29" t="str">
        <f>IF(D2394="","",IF('Műszaki adattábla'!L2385="20-99",IF('Műszaki adattábla'!O2385="","Nem adott meg lekötött teljesítményt",VLOOKUP(D2394,'Műszaki adattábla'!F:O,10,0)),0))</f>
        <v/>
      </c>
      <c r="H2394" s="29" t="str">
        <f>IF(D2394="","",VLOOKUP(D2394,'Műszaki adattábla'!F:P,11,0))</f>
        <v/>
      </c>
      <c r="I2394" s="30"/>
      <c r="J2394" s="30"/>
      <c r="K2394" s="31" t="str">
        <f>IF(D2394="","",ROUND(((F2394*I2394*'Műszaki adattábla'!$C$7/'Műszaki adattábla'!$C$8)+(G2394*I2394)+(H2394*I2394))/12*'Műszaki adattábla'!T2385,0))</f>
        <v/>
      </c>
      <c r="L2394" s="32" t="str">
        <f t="shared" si="81"/>
        <v/>
      </c>
    </row>
    <row r="2395" spans="2:12" ht="14.4" thickBot="1" x14ac:dyDescent="0.3">
      <c r="B2395" s="28" t="str">
        <f t="shared" si="80"/>
        <v/>
      </c>
      <c r="C2395" s="167" t="str">
        <f>IF(D2395="","",VLOOKUP(D2395,'Műszaki adattábla'!F:G,2,0))</f>
        <v/>
      </c>
      <c r="D2395" s="168" t="str">
        <f>IF('Műszaki adattábla'!F2386="","",'Műszaki adattábla'!F2386)</f>
        <v/>
      </c>
      <c r="E2395" s="169" t="str">
        <f>IF(D2395="","",VLOOKUP(D2395,'Műszaki adattábla'!F:R,13,0))</f>
        <v/>
      </c>
      <c r="F2395" s="29" t="str">
        <f>IF(D2395="","",VLOOKUP(D2395,'Műszaki adattábla'!F:M,8,0))</f>
        <v/>
      </c>
      <c r="G2395" s="29" t="str">
        <f>IF(D2395="","",IF('Műszaki adattábla'!L2386="20-99",IF('Műszaki adattábla'!O2386="","Nem adott meg lekötött teljesítményt",VLOOKUP(D2395,'Műszaki adattábla'!F:O,10,0)),0))</f>
        <v/>
      </c>
      <c r="H2395" s="29" t="str">
        <f>IF(D2395="","",VLOOKUP(D2395,'Műszaki adattábla'!F:P,11,0))</f>
        <v/>
      </c>
      <c r="I2395" s="30"/>
      <c r="J2395" s="30"/>
      <c r="K2395" s="31" t="str">
        <f>IF(D2395="","",ROUND(((F2395*I2395*'Műszaki adattábla'!$C$7/'Műszaki adattábla'!$C$8)+(G2395*I2395)+(H2395*I2395))/12*'Műszaki adattábla'!T2386,0))</f>
        <v/>
      </c>
      <c r="L2395" s="32" t="str">
        <f t="shared" si="81"/>
        <v/>
      </c>
    </row>
    <row r="2396" spans="2:12" ht="14.4" thickBot="1" x14ac:dyDescent="0.3">
      <c r="B2396" s="28" t="str">
        <f t="shared" ref="B2396:B2459" si="82">IF(D2396="","",B2395+1)</f>
        <v/>
      </c>
      <c r="C2396" s="167" t="str">
        <f>IF(D2396="","",VLOOKUP(D2396,'Műszaki adattábla'!F:G,2,0))</f>
        <v/>
      </c>
      <c r="D2396" s="168" t="str">
        <f>IF('Műszaki adattábla'!F2387="","",'Műszaki adattábla'!F2387)</f>
        <v/>
      </c>
      <c r="E2396" s="169" t="str">
        <f>IF(D2396="","",VLOOKUP(D2396,'Műszaki adattábla'!F:R,13,0))</f>
        <v/>
      </c>
      <c r="F2396" s="29" t="str">
        <f>IF(D2396="","",VLOOKUP(D2396,'Műszaki adattábla'!F:M,8,0))</f>
        <v/>
      </c>
      <c r="G2396" s="29" t="str">
        <f>IF(D2396="","",IF('Műszaki adattábla'!L2387="20-99",IF('Műszaki adattábla'!O2387="","Nem adott meg lekötött teljesítményt",VLOOKUP(D2396,'Műszaki adattábla'!F:O,10,0)),0))</f>
        <v/>
      </c>
      <c r="H2396" s="29" t="str">
        <f>IF(D2396="","",VLOOKUP(D2396,'Műszaki adattábla'!F:P,11,0))</f>
        <v/>
      </c>
      <c r="I2396" s="30"/>
      <c r="J2396" s="30"/>
      <c r="K2396" s="31" t="str">
        <f>IF(D2396="","",ROUND(((F2396*I2396*'Műszaki adattábla'!$C$7/'Műszaki adattábla'!$C$8)+(G2396*I2396)+(H2396*I2396))/12*'Műszaki adattábla'!T2387,0))</f>
        <v/>
      </c>
      <c r="L2396" s="32" t="str">
        <f t="shared" ref="L2396:L2459" si="83">IF(D2396="","",ROUND((J2396/1000)*E2396,0))</f>
        <v/>
      </c>
    </row>
    <row r="2397" spans="2:12" ht="14.4" thickBot="1" x14ac:dyDescent="0.3">
      <c r="B2397" s="28" t="str">
        <f t="shared" si="82"/>
        <v/>
      </c>
      <c r="C2397" s="167" t="str">
        <f>IF(D2397="","",VLOOKUP(D2397,'Műszaki adattábla'!F:G,2,0))</f>
        <v/>
      </c>
      <c r="D2397" s="168" t="str">
        <f>IF('Műszaki adattábla'!F2388="","",'Műszaki adattábla'!F2388)</f>
        <v/>
      </c>
      <c r="E2397" s="169" t="str">
        <f>IF(D2397="","",VLOOKUP(D2397,'Műszaki adattábla'!F:R,13,0))</f>
        <v/>
      </c>
      <c r="F2397" s="29" t="str">
        <f>IF(D2397="","",VLOOKUP(D2397,'Műszaki adattábla'!F:M,8,0))</f>
        <v/>
      </c>
      <c r="G2397" s="29" t="str">
        <f>IF(D2397="","",IF('Műszaki adattábla'!L2388="20-99",IF('Műszaki adattábla'!O2388="","Nem adott meg lekötött teljesítményt",VLOOKUP(D2397,'Műszaki adattábla'!F:O,10,0)),0))</f>
        <v/>
      </c>
      <c r="H2397" s="29" t="str">
        <f>IF(D2397="","",VLOOKUP(D2397,'Műszaki adattábla'!F:P,11,0))</f>
        <v/>
      </c>
      <c r="I2397" s="30"/>
      <c r="J2397" s="30"/>
      <c r="K2397" s="31" t="str">
        <f>IF(D2397="","",ROUND(((F2397*I2397*'Műszaki adattábla'!$C$7/'Műszaki adattábla'!$C$8)+(G2397*I2397)+(H2397*I2397))/12*'Műszaki adattábla'!T2388,0))</f>
        <v/>
      </c>
      <c r="L2397" s="32" t="str">
        <f t="shared" si="83"/>
        <v/>
      </c>
    </row>
    <row r="2398" spans="2:12" ht="14.4" thickBot="1" x14ac:dyDescent="0.3">
      <c r="B2398" s="28" t="str">
        <f t="shared" si="82"/>
        <v/>
      </c>
      <c r="C2398" s="167" t="str">
        <f>IF(D2398="","",VLOOKUP(D2398,'Műszaki adattábla'!F:G,2,0))</f>
        <v/>
      </c>
      <c r="D2398" s="168" t="str">
        <f>IF('Műszaki adattábla'!F2389="","",'Műszaki adattábla'!F2389)</f>
        <v/>
      </c>
      <c r="E2398" s="169" t="str">
        <f>IF(D2398="","",VLOOKUP(D2398,'Műszaki adattábla'!F:R,13,0))</f>
        <v/>
      </c>
      <c r="F2398" s="29" t="str">
        <f>IF(D2398="","",VLOOKUP(D2398,'Műszaki adattábla'!F:M,8,0))</f>
        <v/>
      </c>
      <c r="G2398" s="29" t="str">
        <f>IF(D2398="","",IF('Műszaki adattábla'!L2389="20-99",IF('Műszaki adattábla'!O2389="","Nem adott meg lekötött teljesítményt",VLOOKUP(D2398,'Műszaki adattábla'!F:O,10,0)),0))</f>
        <v/>
      </c>
      <c r="H2398" s="29" t="str">
        <f>IF(D2398="","",VLOOKUP(D2398,'Műszaki adattábla'!F:P,11,0))</f>
        <v/>
      </c>
      <c r="I2398" s="30"/>
      <c r="J2398" s="30"/>
      <c r="K2398" s="31" t="str">
        <f>IF(D2398="","",ROUND(((F2398*I2398*'Műszaki adattábla'!$C$7/'Műszaki adattábla'!$C$8)+(G2398*I2398)+(H2398*I2398))/12*'Műszaki adattábla'!T2389,0))</f>
        <v/>
      </c>
      <c r="L2398" s="32" t="str">
        <f t="shared" si="83"/>
        <v/>
      </c>
    </row>
    <row r="2399" spans="2:12" ht="14.4" thickBot="1" x14ac:dyDescent="0.3">
      <c r="B2399" s="28" t="str">
        <f t="shared" si="82"/>
        <v/>
      </c>
      <c r="C2399" s="167" t="str">
        <f>IF(D2399="","",VLOOKUP(D2399,'Műszaki adattábla'!F:G,2,0))</f>
        <v/>
      </c>
      <c r="D2399" s="168" t="str">
        <f>IF('Műszaki adattábla'!F2390="","",'Műszaki adattábla'!F2390)</f>
        <v/>
      </c>
      <c r="E2399" s="169" t="str">
        <f>IF(D2399="","",VLOOKUP(D2399,'Műszaki adattábla'!F:R,13,0))</f>
        <v/>
      </c>
      <c r="F2399" s="29" t="str">
        <f>IF(D2399="","",VLOOKUP(D2399,'Műszaki adattábla'!F:M,8,0))</f>
        <v/>
      </c>
      <c r="G2399" s="29" t="str">
        <f>IF(D2399="","",IF('Műszaki adattábla'!L2390="20-99",IF('Műszaki adattábla'!O2390="","Nem adott meg lekötött teljesítményt",VLOOKUP(D2399,'Műszaki adattábla'!F:O,10,0)),0))</f>
        <v/>
      </c>
      <c r="H2399" s="29" t="str">
        <f>IF(D2399="","",VLOOKUP(D2399,'Műszaki adattábla'!F:P,11,0))</f>
        <v/>
      </c>
      <c r="I2399" s="30"/>
      <c r="J2399" s="30"/>
      <c r="K2399" s="31" t="str">
        <f>IF(D2399="","",ROUND(((F2399*I2399*'Műszaki adattábla'!$C$7/'Műszaki adattábla'!$C$8)+(G2399*I2399)+(H2399*I2399))/12*'Műszaki adattábla'!T2390,0))</f>
        <v/>
      </c>
      <c r="L2399" s="32" t="str">
        <f t="shared" si="83"/>
        <v/>
      </c>
    </row>
    <row r="2400" spans="2:12" ht="14.4" thickBot="1" x14ac:dyDescent="0.3">
      <c r="B2400" s="28" t="str">
        <f t="shared" si="82"/>
        <v/>
      </c>
      <c r="C2400" s="167" t="str">
        <f>IF(D2400="","",VLOOKUP(D2400,'Műszaki adattábla'!F:G,2,0))</f>
        <v/>
      </c>
      <c r="D2400" s="168" t="str">
        <f>IF('Műszaki adattábla'!F2391="","",'Műszaki adattábla'!F2391)</f>
        <v/>
      </c>
      <c r="E2400" s="169" t="str">
        <f>IF(D2400="","",VLOOKUP(D2400,'Műszaki adattábla'!F:R,13,0))</f>
        <v/>
      </c>
      <c r="F2400" s="29" t="str">
        <f>IF(D2400="","",VLOOKUP(D2400,'Műszaki adattábla'!F:M,8,0))</f>
        <v/>
      </c>
      <c r="G2400" s="29" t="str">
        <f>IF(D2400="","",IF('Műszaki adattábla'!L2391="20-99",IF('Műszaki adattábla'!O2391="","Nem adott meg lekötött teljesítményt",VLOOKUP(D2400,'Műszaki adattábla'!F:O,10,0)),0))</f>
        <v/>
      </c>
      <c r="H2400" s="29" t="str">
        <f>IF(D2400="","",VLOOKUP(D2400,'Műszaki adattábla'!F:P,11,0))</f>
        <v/>
      </c>
      <c r="I2400" s="30"/>
      <c r="J2400" s="30"/>
      <c r="K2400" s="31" t="str">
        <f>IF(D2400="","",ROUND(((F2400*I2400*'Műszaki adattábla'!$C$7/'Műszaki adattábla'!$C$8)+(G2400*I2400)+(H2400*I2400))/12*'Műszaki adattábla'!T2391,0))</f>
        <v/>
      </c>
      <c r="L2400" s="32" t="str">
        <f t="shared" si="83"/>
        <v/>
      </c>
    </row>
    <row r="2401" spans="2:12" ht="14.4" thickBot="1" x14ac:dyDescent="0.3">
      <c r="B2401" s="28" t="str">
        <f t="shared" si="82"/>
        <v/>
      </c>
      <c r="C2401" s="167" t="str">
        <f>IF(D2401="","",VLOOKUP(D2401,'Műszaki adattábla'!F:G,2,0))</f>
        <v/>
      </c>
      <c r="D2401" s="168" t="str">
        <f>IF('Műszaki adattábla'!F2392="","",'Műszaki adattábla'!F2392)</f>
        <v/>
      </c>
      <c r="E2401" s="169" t="str">
        <f>IF(D2401="","",VLOOKUP(D2401,'Műszaki adattábla'!F:R,13,0))</f>
        <v/>
      </c>
      <c r="F2401" s="29" t="str">
        <f>IF(D2401="","",VLOOKUP(D2401,'Műszaki adattábla'!F:M,8,0))</f>
        <v/>
      </c>
      <c r="G2401" s="29" t="str">
        <f>IF(D2401="","",IF('Műszaki adattábla'!L2392="20-99",IF('Műszaki adattábla'!O2392="","Nem adott meg lekötött teljesítményt",VLOOKUP(D2401,'Műszaki adattábla'!F:O,10,0)),0))</f>
        <v/>
      </c>
      <c r="H2401" s="29" t="str">
        <f>IF(D2401="","",VLOOKUP(D2401,'Műszaki adattábla'!F:P,11,0))</f>
        <v/>
      </c>
      <c r="I2401" s="30"/>
      <c r="J2401" s="30"/>
      <c r="K2401" s="31" t="str">
        <f>IF(D2401="","",ROUND(((F2401*I2401*'Műszaki adattábla'!$C$7/'Műszaki adattábla'!$C$8)+(G2401*I2401)+(H2401*I2401))/12*'Műszaki adattábla'!T2392,0))</f>
        <v/>
      </c>
      <c r="L2401" s="32" t="str">
        <f t="shared" si="83"/>
        <v/>
      </c>
    </row>
    <row r="2402" spans="2:12" ht="14.4" thickBot="1" x14ac:dyDescent="0.3">
      <c r="B2402" s="28" t="str">
        <f t="shared" si="82"/>
        <v/>
      </c>
      <c r="C2402" s="167" t="str">
        <f>IF(D2402="","",VLOOKUP(D2402,'Műszaki adattábla'!F:G,2,0))</f>
        <v/>
      </c>
      <c r="D2402" s="168" t="str">
        <f>IF('Műszaki adattábla'!F2393="","",'Műszaki adattábla'!F2393)</f>
        <v/>
      </c>
      <c r="E2402" s="169" t="str">
        <f>IF(D2402="","",VLOOKUP(D2402,'Műszaki adattábla'!F:R,13,0))</f>
        <v/>
      </c>
      <c r="F2402" s="29" t="str">
        <f>IF(D2402="","",VLOOKUP(D2402,'Műszaki adattábla'!F:M,8,0))</f>
        <v/>
      </c>
      <c r="G2402" s="29" t="str">
        <f>IF(D2402="","",IF('Műszaki adattábla'!L2393="20-99",IF('Műszaki adattábla'!O2393="","Nem adott meg lekötött teljesítményt",VLOOKUP(D2402,'Műszaki adattábla'!F:O,10,0)),0))</f>
        <v/>
      </c>
      <c r="H2402" s="29" t="str">
        <f>IF(D2402="","",VLOOKUP(D2402,'Műszaki adattábla'!F:P,11,0))</f>
        <v/>
      </c>
      <c r="I2402" s="30"/>
      <c r="J2402" s="30"/>
      <c r="K2402" s="31" t="str">
        <f>IF(D2402="","",ROUND(((F2402*I2402*'Műszaki adattábla'!$C$7/'Műszaki adattábla'!$C$8)+(G2402*I2402)+(H2402*I2402))/12*'Műszaki adattábla'!T2393,0))</f>
        <v/>
      </c>
      <c r="L2402" s="32" t="str">
        <f t="shared" si="83"/>
        <v/>
      </c>
    </row>
    <row r="2403" spans="2:12" ht="14.4" thickBot="1" x14ac:dyDescent="0.3">
      <c r="B2403" s="28" t="str">
        <f t="shared" si="82"/>
        <v/>
      </c>
      <c r="C2403" s="167" t="str">
        <f>IF(D2403="","",VLOOKUP(D2403,'Műszaki adattábla'!F:G,2,0))</f>
        <v/>
      </c>
      <c r="D2403" s="168" t="str">
        <f>IF('Műszaki adattábla'!F2394="","",'Műszaki adattábla'!F2394)</f>
        <v/>
      </c>
      <c r="E2403" s="169" t="str">
        <f>IF(D2403="","",VLOOKUP(D2403,'Műszaki adattábla'!F:R,13,0))</f>
        <v/>
      </c>
      <c r="F2403" s="29" t="str">
        <f>IF(D2403="","",VLOOKUP(D2403,'Műszaki adattábla'!F:M,8,0))</f>
        <v/>
      </c>
      <c r="G2403" s="29" t="str">
        <f>IF(D2403="","",IF('Műszaki adattábla'!L2394="20-99",IF('Műszaki adattábla'!O2394="","Nem adott meg lekötött teljesítményt",VLOOKUP(D2403,'Műszaki adattábla'!F:O,10,0)),0))</f>
        <v/>
      </c>
      <c r="H2403" s="29" t="str">
        <f>IF(D2403="","",VLOOKUP(D2403,'Műszaki adattábla'!F:P,11,0))</f>
        <v/>
      </c>
      <c r="I2403" s="30"/>
      <c r="J2403" s="30"/>
      <c r="K2403" s="31" t="str">
        <f>IF(D2403="","",ROUND(((F2403*I2403*'Műszaki adattábla'!$C$7/'Műszaki adattábla'!$C$8)+(G2403*I2403)+(H2403*I2403))/12*'Műszaki adattábla'!T2394,0))</f>
        <v/>
      </c>
      <c r="L2403" s="32" t="str">
        <f t="shared" si="83"/>
        <v/>
      </c>
    </row>
    <row r="2404" spans="2:12" ht="14.4" thickBot="1" x14ac:dyDescent="0.3">
      <c r="B2404" s="28" t="str">
        <f t="shared" si="82"/>
        <v/>
      </c>
      <c r="C2404" s="167" t="str">
        <f>IF(D2404="","",VLOOKUP(D2404,'Műszaki adattábla'!F:G,2,0))</f>
        <v/>
      </c>
      <c r="D2404" s="168" t="str">
        <f>IF('Műszaki adattábla'!F2395="","",'Műszaki adattábla'!F2395)</f>
        <v/>
      </c>
      <c r="E2404" s="169" t="str">
        <f>IF(D2404="","",VLOOKUP(D2404,'Műszaki adattábla'!F:R,13,0))</f>
        <v/>
      </c>
      <c r="F2404" s="29" t="str">
        <f>IF(D2404="","",VLOOKUP(D2404,'Műszaki adattábla'!F:M,8,0))</f>
        <v/>
      </c>
      <c r="G2404" s="29" t="str">
        <f>IF(D2404="","",IF('Műszaki adattábla'!L2395="20-99",IF('Műszaki adattábla'!O2395="","Nem adott meg lekötött teljesítményt",VLOOKUP(D2404,'Műszaki adattábla'!F:O,10,0)),0))</f>
        <v/>
      </c>
      <c r="H2404" s="29" t="str">
        <f>IF(D2404="","",VLOOKUP(D2404,'Műszaki adattábla'!F:P,11,0))</f>
        <v/>
      </c>
      <c r="I2404" s="30"/>
      <c r="J2404" s="30"/>
      <c r="K2404" s="31" t="str">
        <f>IF(D2404="","",ROUND(((F2404*I2404*'Műszaki adattábla'!$C$7/'Műszaki adattábla'!$C$8)+(G2404*I2404)+(H2404*I2404))/12*'Műszaki adattábla'!T2395,0))</f>
        <v/>
      </c>
      <c r="L2404" s="32" t="str">
        <f t="shared" si="83"/>
        <v/>
      </c>
    </row>
    <row r="2405" spans="2:12" ht="14.4" thickBot="1" x14ac:dyDescent="0.3">
      <c r="B2405" s="28" t="str">
        <f t="shared" si="82"/>
        <v/>
      </c>
      <c r="C2405" s="167" t="str">
        <f>IF(D2405="","",VLOOKUP(D2405,'Műszaki adattábla'!F:G,2,0))</f>
        <v/>
      </c>
      <c r="D2405" s="168" t="str">
        <f>IF('Műszaki adattábla'!F2396="","",'Műszaki adattábla'!F2396)</f>
        <v/>
      </c>
      <c r="E2405" s="169" t="str">
        <f>IF(D2405="","",VLOOKUP(D2405,'Műszaki adattábla'!F:R,13,0))</f>
        <v/>
      </c>
      <c r="F2405" s="29" t="str">
        <f>IF(D2405="","",VLOOKUP(D2405,'Műszaki adattábla'!F:M,8,0))</f>
        <v/>
      </c>
      <c r="G2405" s="29" t="str">
        <f>IF(D2405="","",IF('Műszaki adattábla'!L2396="20-99",IF('Műszaki adattábla'!O2396="","Nem adott meg lekötött teljesítményt",VLOOKUP(D2405,'Műszaki adattábla'!F:O,10,0)),0))</f>
        <v/>
      </c>
      <c r="H2405" s="29" t="str">
        <f>IF(D2405="","",VLOOKUP(D2405,'Műszaki adattábla'!F:P,11,0))</f>
        <v/>
      </c>
      <c r="I2405" s="30"/>
      <c r="J2405" s="30"/>
      <c r="K2405" s="31" t="str">
        <f>IF(D2405="","",ROUND(((F2405*I2405*'Műszaki adattábla'!$C$7/'Műszaki adattábla'!$C$8)+(G2405*I2405)+(H2405*I2405))/12*'Műszaki adattábla'!T2396,0))</f>
        <v/>
      </c>
      <c r="L2405" s="32" t="str">
        <f t="shared" si="83"/>
        <v/>
      </c>
    </row>
    <row r="2406" spans="2:12" ht="14.4" thickBot="1" x14ac:dyDescent="0.3">
      <c r="B2406" s="28" t="str">
        <f t="shared" si="82"/>
        <v/>
      </c>
      <c r="C2406" s="167" t="str">
        <f>IF(D2406="","",VLOOKUP(D2406,'Műszaki adattábla'!F:G,2,0))</f>
        <v/>
      </c>
      <c r="D2406" s="168" t="str">
        <f>IF('Műszaki adattábla'!F2397="","",'Műszaki adattábla'!F2397)</f>
        <v/>
      </c>
      <c r="E2406" s="169" t="str">
        <f>IF(D2406="","",VLOOKUP(D2406,'Műszaki adattábla'!F:R,13,0))</f>
        <v/>
      </c>
      <c r="F2406" s="29" t="str">
        <f>IF(D2406="","",VLOOKUP(D2406,'Műszaki adattábla'!F:M,8,0))</f>
        <v/>
      </c>
      <c r="G2406" s="29" t="str">
        <f>IF(D2406="","",IF('Műszaki adattábla'!L2397="20-99",IF('Műszaki adattábla'!O2397="","Nem adott meg lekötött teljesítményt",VLOOKUP(D2406,'Műszaki adattábla'!F:O,10,0)),0))</f>
        <v/>
      </c>
      <c r="H2406" s="29" t="str">
        <f>IF(D2406="","",VLOOKUP(D2406,'Műszaki adattábla'!F:P,11,0))</f>
        <v/>
      </c>
      <c r="I2406" s="30"/>
      <c r="J2406" s="30"/>
      <c r="K2406" s="31" t="str">
        <f>IF(D2406="","",ROUND(((F2406*I2406*'Műszaki adattábla'!$C$7/'Műszaki adattábla'!$C$8)+(G2406*I2406)+(H2406*I2406))/12*'Műszaki adattábla'!T2397,0))</f>
        <v/>
      </c>
      <c r="L2406" s="32" t="str">
        <f t="shared" si="83"/>
        <v/>
      </c>
    </row>
    <row r="2407" spans="2:12" ht="14.4" thickBot="1" x14ac:dyDescent="0.3">
      <c r="B2407" s="28" t="str">
        <f t="shared" si="82"/>
        <v/>
      </c>
      <c r="C2407" s="167" t="str">
        <f>IF(D2407="","",VLOOKUP(D2407,'Műszaki adattábla'!F:G,2,0))</f>
        <v/>
      </c>
      <c r="D2407" s="168" t="str">
        <f>IF('Műszaki adattábla'!F2398="","",'Műszaki adattábla'!F2398)</f>
        <v/>
      </c>
      <c r="E2407" s="169" t="str">
        <f>IF(D2407="","",VLOOKUP(D2407,'Műszaki adattábla'!F:R,13,0))</f>
        <v/>
      </c>
      <c r="F2407" s="29" t="str">
        <f>IF(D2407="","",VLOOKUP(D2407,'Műszaki adattábla'!F:M,8,0))</f>
        <v/>
      </c>
      <c r="G2407" s="29" t="str">
        <f>IF(D2407="","",IF('Műszaki adattábla'!L2398="20-99",IF('Műszaki adattábla'!O2398="","Nem adott meg lekötött teljesítményt",VLOOKUP(D2407,'Műszaki adattábla'!F:O,10,0)),0))</f>
        <v/>
      </c>
      <c r="H2407" s="29" t="str">
        <f>IF(D2407="","",VLOOKUP(D2407,'Műszaki adattábla'!F:P,11,0))</f>
        <v/>
      </c>
      <c r="I2407" s="30"/>
      <c r="J2407" s="30"/>
      <c r="K2407" s="31" t="str">
        <f>IF(D2407="","",ROUND(((F2407*I2407*'Műszaki adattábla'!$C$7/'Műszaki adattábla'!$C$8)+(G2407*I2407)+(H2407*I2407))/12*'Műszaki adattábla'!T2398,0))</f>
        <v/>
      </c>
      <c r="L2407" s="32" t="str">
        <f t="shared" si="83"/>
        <v/>
      </c>
    </row>
    <row r="2408" spans="2:12" ht="14.4" thickBot="1" x14ac:dyDescent="0.3">
      <c r="B2408" s="28" t="str">
        <f t="shared" si="82"/>
        <v/>
      </c>
      <c r="C2408" s="167" t="str">
        <f>IF(D2408="","",VLOOKUP(D2408,'Műszaki adattábla'!F:G,2,0))</f>
        <v/>
      </c>
      <c r="D2408" s="168" t="str">
        <f>IF('Műszaki adattábla'!F2399="","",'Műszaki adattábla'!F2399)</f>
        <v/>
      </c>
      <c r="E2408" s="169" t="str">
        <f>IF(D2408="","",VLOOKUP(D2408,'Műszaki adattábla'!F:R,13,0))</f>
        <v/>
      </c>
      <c r="F2408" s="29" t="str">
        <f>IF(D2408="","",VLOOKUP(D2408,'Műszaki adattábla'!F:M,8,0))</f>
        <v/>
      </c>
      <c r="G2408" s="29" t="str">
        <f>IF(D2408="","",IF('Műszaki adattábla'!L2399="20-99",IF('Műszaki adattábla'!O2399="","Nem adott meg lekötött teljesítményt",VLOOKUP(D2408,'Műszaki adattábla'!F:O,10,0)),0))</f>
        <v/>
      </c>
      <c r="H2408" s="29" t="str">
        <f>IF(D2408="","",VLOOKUP(D2408,'Műszaki adattábla'!F:P,11,0))</f>
        <v/>
      </c>
      <c r="I2408" s="30"/>
      <c r="J2408" s="30"/>
      <c r="K2408" s="31" t="str">
        <f>IF(D2408="","",ROUND(((F2408*I2408*'Műszaki adattábla'!$C$7/'Műszaki adattábla'!$C$8)+(G2408*I2408)+(H2408*I2408))/12*'Műszaki adattábla'!T2399,0))</f>
        <v/>
      </c>
      <c r="L2408" s="32" t="str">
        <f t="shared" si="83"/>
        <v/>
      </c>
    </row>
    <row r="2409" spans="2:12" ht="14.4" thickBot="1" x14ac:dyDescent="0.3">
      <c r="B2409" s="28" t="str">
        <f t="shared" si="82"/>
        <v/>
      </c>
      <c r="C2409" s="167" t="str">
        <f>IF(D2409="","",VLOOKUP(D2409,'Műszaki adattábla'!F:G,2,0))</f>
        <v/>
      </c>
      <c r="D2409" s="168" t="str">
        <f>IF('Műszaki adattábla'!F2400="","",'Műszaki adattábla'!F2400)</f>
        <v/>
      </c>
      <c r="E2409" s="169" t="str">
        <f>IF(D2409="","",VLOOKUP(D2409,'Műszaki adattábla'!F:R,13,0))</f>
        <v/>
      </c>
      <c r="F2409" s="29" t="str">
        <f>IF(D2409="","",VLOOKUP(D2409,'Műszaki adattábla'!F:M,8,0))</f>
        <v/>
      </c>
      <c r="G2409" s="29" t="str">
        <f>IF(D2409="","",IF('Műszaki adattábla'!L2400="20-99",IF('Műszaki adattábla'!O2400="","Nem adott meg lekötött teljesítményt",VLOOKUP(D2409,'Műszaki adattábla'!F:O,10,0)),0))</f>
        <v/>
      </c>
      <c r="H2409" s="29" t="str">
        <f>IF(D2409="","",VLOOKUP(D2409,'Műszaki adattábla'!F:P,11,0))</f>
        <v/>
      </c>
      <c r="I2409" s="30"/>
      <c r="J2409" s="30"/>
      <c r="K2409" s="31" t="str">
        <f>IF(D2409="","",ROUND(((F2409*I2409*'Műszaki adattábla'!$C$7/'Műszaki adattábla'!$C$8)+(G2409*I2409)+(H2409*I2409))/12*'Műszaki adattábla'!T2400,0))</f>
        <v/>
      </c>
      <c r="L2409" s="32" t="str">
        <f t="shared" si="83"/>
        <v/>
      </c>
    </row>
    <row r="2410" spans="2:12" ht="14.4" thickBot="1" x14ac:dyDescent="0.3">
      <c r="B2410" s="28" t="str">
        <f t="shared" si="82"/>
        <v/>
      </c>
      <c r="C2410" s="167" t="str">
        <f>IF(D2410="","",VLOOKUP(D2410,'Műszaki adattábla'!F:G,2,0))</f>
        <v/>
      </c>
      <c r="D2410" s="168" t="str">
        <f>IF('Műszaki adattábla'!F2401="","",'Műszaki adattábla'!F2401)</f>
        <v/>
      </c>
      <c r="E2410" s="169" t="str">
        <f>IF(D2410="","",VLOOKUP(D2410,'Műszaki adattábla'!F:R,13,0))</f>
        <v/>
      </c>
      <c r="F2410" s="29" t="str">
        <f>IF(D2410="","",VLOOKUP(D2410,'Műszaki adattábla'!F:M,8,0))</f>
        <v/>
      </c>
      <c r="G2410" s="29" t="str">
        <f>IF(D2410="","",IF('Műszaki adattábla'!L2401="20-99",IF('Műszaki adattábla'!O2401="","Nem adott meg lekötött teljesítményt",VLOOKUP(D2410,'Műszaki adattábla'!F:O,10,0)),0))</f>
        <v/>
      </c>
      <c r="H2410" s="29" t="str">
        <f>IF(D2410="","",VLOOKUP(D2410,'Műszaki adattábla'!F:P,11,0))</f>
        <v/>
      </c>
      <c r="I2410" s="30"/>
      <c r="J2410" s="30"/>
      <c r="K2410" s="31" t="str">
        <f>IF(D2410="","",ROUND(((F2410*I2410*'Műszaki adattábla'!$C$7/'Műszaki adattábla'!$C$8)+(G2410*I2410)+(H2410*I2410))/12*'Műszaki adattábla'!T2401,0))</f>
        <v/>
      </c>
      <c r="L2410" s="32" t="str">
        <f t="shared" si="83"/>
        <v/>
      </c>
    </row>
    <row r="2411" spans="2:12" ht="14.4" thickBot="1" x14ac:dyDescent="0.3">
      <c r="B2411" s="28" t="str">
        <f t="shared" si="82"/>
        <v/>
      </c>
      <c r="C2411" s="167" t="str">
        <f>IF(D2411="","",VLOOKUP(D2411,'Műszaki adattábla'!F:G,2,0))</f>
        <v/>
      </c>
      <c r="D2411" s="168" t="str">
        <f>IF('Műszaki adattábla'!F2402="","",'Műszaki adattábla'!F2402)</f>
        <v/>
      </c>
      <c r="E2411" s="169" t="str">
        <f>IF(D2411="","",VLOOKUP(D2411,'Műszaki adattábla'!F:R,13,0))</f>
        <v/>
      </c>
      <c r="F2411" s="29" t="str">
        <f>IF(D2411="","",VLOOKUP(D2411,'Műszaki adattábla'!F:M,8,0))</f>
        <v/>
      </c>
      <c r="G2411" s="29" t="str">
        <f>IF(D2411="","",IF('Műszaki adattábla'!L2402="20-99",IF('Műszaki adattábla'!O2402="","Nem adott meg lekötött teljesítményt",VLOOKUP(D2411,'Műszaki adattábla'!F:O,10,0)),0))</f>
        <v/>
      </c>
      <c r="H2411" s="29" t="str">
        <f>IF(D2411="","",VLOOKUP(D2411,'Műszaki adattábla'!F:P,11,0))</f>
        <v/>
      </c>
      <c r="I2411" s="30"/>
      <c r="J2411" s="30"/>
      <c r="K2411" s="31" t="str">
        <f>IF(D2411="","",ROUND(((F2411*I2411*'Műszaki adattábla'!$C$7/'Műszaki adattábla'!$C$8)+(G2411*I2411)+(H2411*I2411))/12*'Műszaki adattábla'!T2402,0))</f>
        <v/>
      </c>
      <c r="L2411" s="32" t="str">
        <f t="shared" si="83"/>
        <v/>
      </c>
    </row>
    <row r="2412" spans="2:12" ht="14.4" thickBot="1" x14ac:dyDescent="0.3">
      <c r="B2412" s="28" t="str">
        <f t="shared" si="82"/>
        <v/>
      </c>
      <c r="C2412" s="167" t="str">
        <f>IF(D2412="","",VLOOKUP(D2412,'Műszaki adattábla'!F:G,2,0))</f>
        <v/>
      </c>
      <c r="D2412" s="168" t="str">
        <f>IF('Műszaki adattábla'!F2403="","",'Műszaki adattábla'!F2403)</f>
        <v/>
      </c>
      <c r="E2412" s="169" t="str">
        <f>IF(D2412="","",VLOOKUP(D2412,'Műszaki adattábla'!F:R,13,0))</f>
        <v/>
      </c>
      <c r="F2412" s="29" t="str">
        <f>IF(D2412="","",VLOOKUP(D2412,'Műszaki adattábla'!F:M,8,0))</f>
        <v/>
      </c>
      <c r="G2412" s="29" t="str">
        <f>IF(D2412="","",IF('Műszaki adattábla'!L2403="20-99",IF('Műszaki adattábla'!O2403="","Nem adott meg lekötött teljesítményt",VLOOKUP(D2412,'Műszaki adattábla'!F:O,10,0)),0))</f>
        <v/>
      </c>
      <c r="H2412" s="29" t="str">
        <f>IF(D2412="","",VLOOKUP(D2412,'Műszaki adattábla'!F:P,11,0))</f>
        <v/>
      </c>
      <c r="I2412" s="30"/>
      <c r="J2412" s="30"/>
      <c r="K2412" s="31" t="str">
        <f>IF(D2412="","",ROUND(((F2412*I2412*'Műszaki adattábla'!$C$7/'Műszaki adattábla'!$C$8)+(G2412*I2412)+(H2412*I2412))/12*'Műszaki adattábla'!T2403,0))</f>
        <v/>
      </c>
      <c r="L2412" s="32" t="str">
        <f t="shared" si="83"/>
        <v/>
      </c>
    </row>
    <row r="2413" spans="2:12" ht="14.4" thickBot="1" x14ac:dyDescent="0.3">
      <c r="B2413" s="28" t="str">
        <f t="shared" si="82"/>
        <v/>
      </c>
      <c r="C2413" s="167" t="str">
        <f>IF(D2413="","",VLOOKUP(D2413,'Műszaki adattábla'!F:G,2,0))</f>
        <v/>
      </c>
      <c r="D2413" s="168" t="str">
        <f>IF('Műszaki adattábla'!F2404="","",'Műszaki adattábla'!F2404)</f>
        <v/>
      </c>
      <c r="E2413" s="169" t="str">
        <f>IF(D2413="","",VLOOKUP(D2413,'Műszaki adattábla'!F:R,13,0))</f>
        <v/>
      </c>
      <c r="F2413" s="29" t="str">
        <f>IF(D2413="","",VLOOKUP(D2413,'Műszaki adattábla'!F:M,8,0))</f>
        <v/>
      </c>
      <c r="G2413" s="29" t="str">
        <f>IF(D2413="","",IF('Műszaki adattábla'!L2404="20-99",IF('Műszaki adattábla'!O2404="","Nem adott meg lekötött teljesítményt",VLOOKUP(D2413,'Műszaki adattábla'!F:O,10,0)),0))</f>
        <v/>
      </c>
      <c r="H2413" s="29" t="str">
        <f>IF(D2413="","",VLOOKUP(D2413,'Műszaki adattábla'!F:P,11,0))</f>
        <v/>
      </c>
      <c r="I2413" s="30"/>
      <c r="J2413" s="30"/>
      <c r="K2413" s="31" t="str">
        <f>IF(D2413="","",ROUND(((F2413*I2413*'Műszaki adattábla'!$C$7/'Műszaki adattábla'!$C$8)+(G2413*I2413)+(H2413*I2413))/12*'Műszaki adattábla'!T2404,0))</f>
        <v/>
      </c>
      <c r="L2413" s="32" t="str">
        <f t="shared" si="83"/>
        <v/>
      </c>
    </row>
    <row r="2414" spans="2:12" ht="14.4" thickBot="1" x14ac:dyDescent="0.3">
      <c r="B2414" s="28" t="str">
        <f t="shared" si="82"/>
        <v/>
      </c>
      <c r="C2414" s="167" t="str">
        <f>IF(D2414="","",VLOOKUP(D2414,'Műszaki adattábla'!F:G,2,0))</f>
        <v/>
      </c>
      <c r="D2414" s="168" t="str">
        <f>IF('Műszaki adattábla'!F2405="","",'Műszaki adattábla'!F2405)</f>
        <v/>
      </c>
      <c r="E2414" s="169" t="str">
        <f>IF(D2414="","",VLOOKUP(D2414,'Műszaki adattábla'!F:R,13,0))</f>
        <v/>
      </c>
      <c r="F2414" s="29" t="str">
        <f>IF(D2414="","",VLOOKUP(D2414,'Műszaki adattábla'!F:M,8,0))</f>
        <v/>
      </c>
      <c r="G2414" s="29" t="str">
        <f>IF(D2414="","",IF('Műszaki adattábla'!L2405="20-99",IF('Műszaki adattábla'!O2405="","Nem adott meg lekötött teljesítményt",VLOOKUP(D2414,'Műszaki adattábla'!F:O,10,0)),0))</f>
        <v/>
      </c>
      <c r="H2414" s="29" t="str">
        <f>IF(D2414="","",VLOOKUP(D2414,'Műszaki adattábla'!F:P,11,0))</f>
        <v/>
      </c>
      <c r="I2414" s="30"/>
      <c r="J2414" s="30"/>
      <c r="K2414" s="31" t="str">
        <f>IF(D2414="","",ROUND(((F2414*I2414*'Műszaki adattábla'!$C$7/'Műszaki adattábla'!$C$8)+(G2414*I2414)+(H2414*I2414))/12*'Műszaki adattábla'!T2405,0))</f>
        <v/>
      </c>
      <c r="L2414" s="32" t="str">
        <f t="shared" si="83"/>
        <v/>
      </c>
    </row>
    <row r="2415" spans="2:12" ht="14.4" thickBot="1" x14ac:dyDescent="0.3">
      <c r="B2415" s="28" t="str">
        <f t="shared" si="82"/>
        <v/>
      </c>
      <c r="C2415" s="167" t="str">
        <f>IF(D2415="","",VLOOKUP(D2415,'Műszaki adattábla'!F:G,2,0))</f>
        <v/>
      </c>
      <c r="D2415" s="168" t="str">
        <f>IF('Műszaki adattábla'!F2406="","",'Műszaki adattábla'!F2406)</f>
        <v/>
      </c>
      <c r="E2415" s="169" t="str">
        <f>IF(D2415="","",VLOOKUP(D2415,'Műszaki adattábla'!F:R,13,0))</f>
        <v/>
      </c>
      <c r="F2415" s="29" t="str">
        <f>IF(D2415="","",VLOOKUP(D2415,'Műszaki adattábla'!F:M,8,0))</f>
        <v/>
      </c>
      <c r="G2415" s="29" t="str">
        <f>IF(D2415="","",IF('Műszaki adattábla'!L2406="20-99",IF('Műszaki adattábla'!O2406="","Nem adott meg lekötött teljesítményt",VLOOKUP(D2415,'Műszaki adattábla'!F:O,10,0)),0))</f>
        <v/>
      </c>
      <c r="H2415" s="29" t="str">
        <f>IF(D2415="","",VLOOKUP(D2415,'Műszaki adattábla'!F:P,11,0))</f>
        <v/>
      </c>
      <c r="I2415" s="30"/>
      <c r="J2415" s="30"/>
      <c r="K2415" s="31" t="str">
        <f>IF(D2415="","",ROUND(((F2415*I2415*'Műszaki adattábla'!$C$7/'Műszaki adattábla'!$C$8)+(G2415*I2415)+(H2415*I2415))/12*'Műszaki adattábla'!T2406,0))</f>
        <v/>
      </c>
      <c r="L2415" s="32" t="str">
        <f t="shared" si="83"/>
        <v/>
      </c>
    </row>
    <row r="2416" spans="2:12" ht="14.4" thickBot="1" x14ac:dyDescent="0.3">
      <c r="B2416" s="28" t="str">
        <f t="shared" si="82"/>
        <v/>
      </c>
      <c r="C2416" s="167" t="str">
        <f>IF(D2416="","",VLOOKUP(D2416,'Műszaki adattábla'!F:G,2,0))</f>
        <v/>
      </c>
      <c r="D2416" s="168" t="str">
        <f>IF('Műszaki adattábla'!F2407="","",'Műszaki adattábla'!F2407)</f>
        <v/>
      </c>
      <c r="E2416" s="169" t="str">
        <f>IF(D2416="","",VLOOKUP(D2416,'Műszaki adattábla'!F:R,13,0))</f>
        <v/>
      </c>
      <c r="F2416" s="29" t="str">
        <f>IF(D2416="","",VLOOKUP(D2416,'Műszaki adattábla'!F:M,8,0))</f>
        <v/>
      </c>
      <c r="G2416" s="29" t="str">
        <f>IF(D2416="","",IF('Műszaki adattábla'!L2407="20-99",IF('Műszaki adattábla'!O2407="","Nem adott meg lekötött teljesítményt",VLOOKUP(D2416,'Műszaki adattábla'!F:O,10,0)),0))</f>
        <v/>
      </c>
      <c r="H2416" s="29" t="str">
        <f>IF(D2416="","",VLOOKUP(D2416,'Műszaki adattábla'!F:P,11,0))</f>
        <v/>
      </c>
      <c r="I2416" s="30"/>
      <c r="J2416" s="30"/>
      <c r="K2416" s="31" t="str">
        <f>IF(D2416="","",ROUND(((F2416*I2416*'Műszaki adattábla'!$C$7/'Műszaki adattábla'!$C$8)+(G2416*I2416)+(H2416*I2416))/12*'Műszaki adattábla'!T2407,0))</f>
        <v/>
      </c>
      <c r="L2416" s="32" t="str">
        <f t="shared" si="83"/>
        <v/>
      </c>
    </row>
    <row r="2417" spans="2:12" ht="14.4" thickBot="1" x14ac:dyDescent="0.3">
      <c r="B2417" s="28" t="str">
        <f t="shared" si="82"/>
        <v/>
      </c>
      <c r="C2417" s="167" t="str">
        <f>IF(D2417="","",VLOOKUP(D2417,'Műszaki adattábla'!F:G,2,0))</f>
        <v/>
      </c>
      <c r="D2417" s="168" t="str">
        <f>IF('Műszaki adattábla'!F2408="","",'Műszaki adattábla'!F2408)</f>
        <v/>
      </c>
      <c r="E2417" s="169" t="str">
        <f>IF(D2417="","",VLOOKUP(D2417,'Műszaki adattábla'!F:R,13,0))</f>
        <v/>
      </c>
      <c r="F2417" s="29" t="str">
        <f>IF(D2417="","",VLOOKUP(D2417,'Műszaki adattábla'!F:M,8,0))</f>
        <v/>
      </c>
      <c r="G2417" s="29" t="str">
        <f>IF(D2417="","",IF('Műszaki adattábla'!L2408="20-99",IF('Műszaki adattábla'!O2408="","Nem adott meg lekötött teljesítményt",VLOOKUP(D2417,'Műszaki adattábla'!F:O,10,0)),0))</f>
        <v/>
      </c>
      <c r="H2417" s="29" t="str">
        <f>IF(D2417="","",VLOOKUP(D2417,'Műszaki adattábla'!F:P,11,0))</f>
        <v/>
      </c>
      <c r="I2417" s="30"/>
      <c r="J2417" s="30"/>
      <c r="K2417" s="31" t="str">
        <f>IF(D2417="","",ROUND(((F2417*I2417*'Műszaki adattábla'!$C$7/'Műszaki adattábla'!$C$8)+(G2417*I2417)+(H2417*I2417))/12*'Műszaki adattábla'!T2408,0))</f>
        <v/>
      </c>
      <c r="L2417" s="32" t="str">
        <f t="shared" si="83"/>
        <v/>
      </c>
    </row>
    <row r="2418" spans="2:12" ht="14.4" thickBot="1" x14ac:dyDescent="0.3">
      <c r="B2418" s="28" t="str">
        <f t="shared" si="82"/>
        <v/>
      </c>
      <c r="C2418" s="167" t="str">
        <f>IF(D2418="","",VLOOKUP(D2418,'Műszaki adattábla'!F:G,2,0))</f>
        <v/>
      </c>
      <c r="D2418" s="168" t="str">
        <f>IF('Műszaki adattábla'!F2409="","",'Műszaki adattábla'!F2409)</f>
        <v/>
      </c>
      <c r="E2418" s="169" t="str">
        <f>IF(D2418="","",VLOOKUP(D2418,'Műszaki adattábla'!F:R,13,0))</f>
        <v/>
      </c>
      <c r="F2418" s="29" t="str">
        <f>IF(D2418="","",VLOOKUP(D2418,'Műszaki adattábla'!F:M,8,0))</f>
        <v/>
      </c>
      <c r="G2418" s="29" t="str">
        <f>IF(D2418="","",IF('Műszaki adattábla'!L2409="20-99",IF('Műszaki adattábla'!O2409="","Nem adott meg lekötött teljesítményt",VLOOKUP(D2418,'Műszaki adattábla'!F:O,10,0)),0))</f>
        <v/>
      </c>
      <c r="H2418" s="29" t="str">
        <f>IF(D2418="","",VLOOKUP(D2418,'Műszaki adattábla'!F:P,11,0))</f>
        <v/>
      </c>
      <c r="I2418" s="30"/>
      <c r="J2418" s="30"/>
      <c r="K2418" s="31" t="str">
        <f>IF(D2418="","",ROUND(((F2418*I2418*'Műszaki adattábla'!$C$7/'Műszaki adattábla'!$C$8)+(G2418*I2418)+(H2418*I2418))/12*'Műszaki adattábla'!T2409,0))</f>
        <v/>
      </c>
      <c r="L2418" s="32" t="str">
        <f t="shared" si="83"/>
        <v/>
      </c>
    </row>
    <row r="2419" spans="2:12" ht="14.4" thickBot="1" x14ac:dyDescent="0.3">
      <c r="B2419" s="28" t="str">
        <f t="shared" si="82"/>
        <v/>
      </c>
      <c r="C2419" s="167" t="str">
        <f>IF(D2419="","",VLOOKUP(D2419,'Műszaki adattábla'!F:G,2,0))</f>
        <v/>
      </c>
      <c r="D2419" s="168" t="str">
        <f>IF('Műszaki adattábla'!F2410="","",'Műszaki adattábla'!F2410)</f>
        <v/>
      </c>
      <c r="E2419" s="169" t="str">
        <f>IF(D2419="","",VLOOKUP(D2419,'Műszaki adattábla'!F:R,13,0))</f>
        <v/>
      </c>
      <c r="F2419" s="29" t="str">
        <f>IF(D2419="","",VLOOKUP(D2419,'Műszaki adattábla'!F:M,8,0))</f>
        <v/>
      </c>
      <c r="G2419" s="29" t="str">
        <f>IF(D2419="","",IF('Műszaki adattábla'!L2410="20-99",IF('Műszaki adattábla'!O2410="","Nem adott meg lekötött teljesítményt",VLOOKUP(D2419,'Műszaki adattábla'!F:O,10,0)),0))</f>
        <v/>
      </c>
      <c r="H2419" s="29" t="str">
        <f>IF(D2419="","",VLOOKUP(D2419,'Műszaki adattábla'!F:P,11,0))</f>
        <v/>
      </c>
      <c r="I2419" s="30"/>
      <c r="J2419" s="30"/>
      <c r="K2419" s="31" t="str">
        <f>IF(D2419="","",ROUND(((F2419*I2419*'Műszaki adattábla'!$C$7/'Műszaki adattábla'!$C$8)+(G2419*I2419)+(H2419*I2419))/12*'Műszaki adattábla'!T2410,0))</f>
        <v/>
      </c>
      <c r="L2419" s="32" t="str">
        <f t="shared" si="83"/>
        <v/>
      </c>
    </row>
    <row r="2420" spans="2:12" ht="14.4" thickBot="1" x14ac:dyDescent="0.3">
      <c r="B2420" s="28" t="str">
        <f t="shared" si="82"/>
        <v/>
      </c>
      <c r="C2420" s="167" t="str">
        <f>IF(D2420="","",VLOOKUP(D2420,'Műszaki adattábla'!F:G,2,0))</f>
        <v/>
      </c>
      <c r="D2420" s="168" t="str">
        <f>IF('Műszaki adattábla'!F2411="","",'Műszaki adattábla'!F2411)</f>
        <v/>
      </c>
      <c r="E2420" s="169" t="str">
        <f>IF(D2420="","",VLOOKUP(D2420,'Műszaki adattábla'!F:R,13,0))</f>
        <v/>
      </c>
      <c r="F2420" s="29" t="str">
        <f>IF(D2420="","",VLOOKUP(D2420,'Műszaki adattábla'!F:M,8,0))</f>
        <v/>
      </c>
      <c r="G2420" s="29" t="str">
        <f>IF(D2420="","",IF('Műszaki adattábla'!L2411="20-99",IF('Műszaki adattábla'!O2411="","Nem adott meg lekötött teljesítményt",VLOOKUP(D2420,'Műszaki adattábla'!F:O,10,0)),0))</f>
        <v/>
      </c>
      <c r="H2420" s="29" t="str">
        <f>IF(D2420="","",VLOOKUP(D2420,'Műszaki adattábla'!F:P,11,0))</f>
        <v/>
      </c>
      <c r="I2420" s="30"/>
      <c r="J2420" s="30"/>
      <c r="K2420" s="31" t="str">
        <f>IF(D2420="","",ROUND(((F2420*I2420*'Műszaki adattábla'!$C$7/'Műszaki adattábla'!$C$8)+(G2420*I2420)+(H2420*I2420))/12*'Műszaki adattábla'!T2411,0))</f>
        <v/>
      </c>
      <c r="L2420" s="32" t="str">
        <f t="shared" si="83"/>
        <v/>
      </c>
    </row>
    <row r="2421" spans="2:12" ht="14.4" thickBot="1" x14ac:dyDescent="0.3">
      <c r="B2421" s="28" t="str">
        <f t="shared" si="82"/>
        <v/>
      </c>
      <c r="C2421" s="167" t="str">
        <f>IF(D2421="","",VLOOKUP(D2421,'Műszaki adattábla'!F:G,2,0))</f>
        <v/>
      </c>
      <c r="D2421" s="168" t="str">
        <f>IF('Műszaki adattábla'!F2412="","",'Műszaki adattábla'!F2412)</f>
        <v/>
      </c>
      <c r="E2421" s="169" t="str">
        <f>IF(D2421="","",VLOOKUP(D2421,'Műszaki adattábla'!F:R,13,0))</f>
        <v/>
      </c>
      <c r="F2421" s="29" t="str">
        <f>IF(D2421="","",VLOOKUP(D2421,'Műszaki adattábla'!F:M,8,0))</f>
        <v/>
      </c>
      <c r="G2421" s="29" t="str">
        <f>IF(D2421="","",IF('Műszaki adattábla'!L2412="20-99",IF('Műszaki adattábla'!O2412="","Nem adott meg lekötött teljesítményt",VLOOKUP(D2421,'Műszaki adattábla'!F:O,10,0)),0))</f>
        <v/>
      </c>
      <c r="H2421" s="29" t="str">
        <f>IF(D2421="","",VLOOKUP(D2421,'Műszaki adattábla'!F:P,11,0))</f>
        <v/>
      </c>
      <c r="I2421" s="30"/>
      <c r="J2421" s="30"/>
      <c r="K2421" s="31" t="str">
        <f>IF(D2421="","",ROUND(((F2421*I2421*'Műszaki adattábla'!$C$7/'Műszaki adattábla'!$C$8)+(G2421*I2421)+(H2421*I2421))/12*'Műszaki adattábla'!T2412,0))</f>
        <v/>
      </c>
      <c r="L2421" s="32" t="str">
        <f t="shared" si="83"/>
        <v/>
      </c>
    </row>
    <row r="2422" spans="2:12" ht="14.4" thickBot="1" x14ac:dyDescent="0.3">
      <c r="B2422" s="28" t="str">
        <f t="shared" si="82"/>
        <v/>
      </c>
      <c r="C2422" s="167" t="str">
        <f>IF(D2422="","",VLOOKUP(D2422,'Műszaki adattábla'!F:G,2,0))</f>
        <v/>
      </c>
      <c r="D2422" s="168" t="str">
        <f>IF('Műszaki adattábla'!F2413="","",'Műszaki adattábla'!F2413)</f>
        <v/>
      </c>
      <c r="E2422" s="169" t="str">
        <f>IF(D2422="","",VLOOKUP(D2422,'Műszaki adattábla'!F:R,13,0))</f>
        <v/>
      </c>
      <c r="F2422" s="29" t="str">
        <f>IF(D2422="","",VLOOKUP(D2422,'Műszaki adattábla'!F:M,8,0))</f>
        <v/>
      </c>
      <c r="G2422" s="29" t="str">
        <f>IF(D2422="","",IF('Műszaki adattábla'!L2413="20-99",IF('Műszaki adattábla'!O2413="","Nem adott meg lekötött teljesítményt",VLOOKUP(D2422,'Műszaki adattábla'!F:O,10,0)),0))</f>
        <v/>
      </c>
      <c r="H2422" s="29" t="str">
        <f>IF(D2422="","",VLOOKUP(D2422,'Műszaki adattábla'!F:P,11,0))</f>
        <v/>
      </c>
      <c r="I2422" s="30"/>
      <c r="J2422" s="30"/>
      <c r="K2422" s="31" t="str">
        <f>IF(D2422="","",ROUND(((F2422*I2422*'Műszaki adattábla'!$C$7/'Műszaki adattábla'!$C$8)+(G2422*I2422)+(H2422*I2422))/12*'Műszaki adattábla'!T2413,0))</f>
        <v/>
      </c>
      <c r="L2422" s="32" t="str">
        <f t="shared" si="83"/>
        <v/>
      </c>
    </row>
    <row r="2423" spans="2:12" ht="14.4" thickBot="1" x14ac:dyDescent="0.3">
      <c r="B2423" s="28" t="str">
        <f t="shared" si="82"/>
        <v/>
      </c>
      <c r="C2423" s="167" t="str">
        <f>IF(D2423="","",VLOOKUP(D2423,'Műszaki adattábla'!F:G,2,0))</f>
        <v/>
      </c>
      <c r="D2423" s="168" t="str">
        <f>IF('Műszaki adattábla'!F2414="","",'Műszaki adattábla'!F2414)</f>
        <v/>
      </c>
      <c r="E2423" s="169" t="str">
        <f>IF(D2423="","",VLOOKUP(D2423,'Műszaki adattábla'!F:R,13,0))</f>
        <v/>
      </c>
      <c r="F2423" s="29" t="str">
        <f>IF(D2423="","",VLOOKUP(D2423,'Műszaki adattábla'!F:M,8,0))</f>
        <v/>
      </c>
      <c r="G2423" s="29" t="str">
        <f>IF(D2423="","",IF('Műszaki adattábla'!L2414="20-99",IF('Műszaki adattábla'!O2414="","Nem adott meg lekötött teljesítményt",VLOOKUP(D2423,'Műszaki adattábla'!F:O,10,0)),0))</f>
        <v/>
      </c>
      <c r="H2423" s="29" t="str">
        <f>IF(D2423="","",VLOOKUP(D2423,'Műszaki adattábla'!F:P,11,0))</f>
        <v/>
      </c>
      <c r="I2423" s="30"/>
      <c r="J2423" s="30"/>
      <c r="K2423" s="31" t="str">
        <f>IF(D2423="","",ROUND(((F2423*I2423*'Műszaki adattábla'!$C$7/'Műszaki adattábla'!$C$8)+(G2423*I2423)+(H2423*I2423))/12*'Műszaki adattábla'!T2414,0))</f>
        <v/>
      </c>
      <c r="L2423" s="32" t="str">
        <f t="shared" si="83"/>
        <v/>
      </c>
    </row>
    <row r="2424" spans="2:12" ht="14.4" thickBot="1" x14ac:dyDescent="0.3">
      <c r="B2424" s="28" t="str">
        <f t="shared" si="82"/>
        <v/>
      </c>
      <c r="C2424" s="167" t="str">
        <f>IF(D2424="","",VLOOKUP(D2424,'Műszaki adattábla'!F:G,2,0))</f>
        <v/>
      </c>
      <c r="D2424" s="168" t="str">
        <f>IF('Műszaki adattábla'!F2415="","",'Műszaki adattábla'!F2415)</f>
        <v/>
      </c>
      <c r="E2424" s="169" t="str">
        <f>IF(D2424="","",VLOOKUP(D2424,'Műszaki adattábla'!F:R,13,0))</f>
        <v/>
      </c>
      <c r="F2424" s="29" t="str">
        <f>IF(D2424="","",VLOOKUP(D2424,'Műszaki adattábla'!F:M,8,0))</f>
        <v/>
      </c>
      <c r="G2424" s="29" t="str">
        <f>IF(D2424="","",IF('Műszaki adattábla'!L2415="20-99",IF('Műszaki adattábla'!O2415="","Nem adott meg lekötött teljesítményt",VLOOKUP(D2424,'Műszaki adattábla'!F:O,10,0)),0))</f>
        <v/>
      </c>
      <c r="H2424" s="29" t="str">
        <f>IF(D2424="","",VLOOKUP(D2424,'Műszaki adattábla'!F:P,11,0))</f>
        <v/>
      </c>
      <c r="I2424" s="30"/>
      <c r="J2424" s="30"/>
      <c r="K2424" s="31" t="str">
        <f>IF(D2424="","",ROUND(((F2424*I2424*'Műszaki adattábla'!$C$7/'Műszaki adattábla'!$C$8)+(G2424*I2424)+(H2424*I2424))/12*'Műszaki adattábla'!T2415,0))</f>
        <v/>
      </c>
      <c r="L2424" s="32" t="str">
        <f t="shared" si="83"/>
        <v/>
      </c>
    </row>
    <row r="2425" spans="2:12" ht="14.4" thickBot="1" x14ac:dyDescent="0.3">
      <c r="B2425" s="28" t="str">
        <f t="shared" si="82"/>
        <v/>
      </c>
      <c r="C2425" s="167" t="str">
        <f>IF(D2425="","",VLOOKUP(D2425,'Műszaki adattábla'!F:G,2,0))</f>
        <v/>
      </c>
      <c r="D2425" s="168" t="str">
        <f>IF('Műszaki adattábla'!F2416="","",'Műszaki adattábla'!F2416)</f>
        <v/>
      </c>
      <c r="E2425" s="169" t="str">
        <f>IF(D2425="","",VLOOKUP(D2425,'Műszaki adattábla'!F:R,13,0))</f>
        <v/>
      </c>
      <c r="F2425" s="29" t="str">
        <f>IF(D2425="","",VLOOKUP(D2425,'Műszaki adattábla'!F:M,8,0))</f>
        <v/>
      </c>
      <c r="G2425" s="29" t="str">
        <f>IF(D2425="","",IF('Műszaki adattábla'!L2416="20-99",IF('Műszaki adattábla'!O2416="","Nem adott meg lekötött teljesítményt",VLOOKUP(D2425,'Műszaki adattábla'!F:O,10,0)),0))</f>
        <v/>
      </c>
      <c r="H2425" s="29" t="str">
        <f>IF(D2425="","",VLOOKUP(D2425,'Műszaki adattábla'!F:P,11,0))</f>
        <v/>
      </c>
      <c r="I2425" s="30"/>
      <c r="J2425" s="30"/>
      <c r="K2425" s="31" t="str">
        <f>IF(D2425="","",ROUND(((F2425*I2425*'Műszaki adattábla'!$C$7/'Műszaki adattábla'!$C$8)+(G2425*I2425)+(H2425*I2425))/12*'Műszaki adattábla'!T2416,0))</f>
        <v/>
      </c>
      <c r="L2425" s="32" t="str">
        <f t="shared" si="83"/>
        <v/>
      </c>
    </row>
    <row r="2426" spans="2:12" ht="14.4" thickBot="1" x14ac:dyDescent="0.3">
      <c r="B2426" s="28" t="str">
        <f t="shared" si="82"/>
        <v/>
      </c>
      <c r="C2426" s="167" t="str">
        <f>IF(D2426="","",VLOOKUP(D2426,'Műszaki adattábla'!F:G,2,0))</f>
        <v/>
      </c>
      <c r="D2426" s="168" t="str">
        <f>IF('Műszaki adattábla'!F2417="","",'Műszaki adattábla'!F2417)</f>
        <v/>
      </c>
      <c r="E2426" s="169" t="str">
        <f>IF(D2426="","",VLOOKUP(D2426,'Műszaki adattábla'!F:R,13,0))</f>
        <v/>
      </c>
      <c r="F2426" s="29" t="str">
        <f>IF(D2426="","",VLOOKUP(D2426,'Műszaki adattábla'!F:M,8,0))</f>
        <v/>
      </c>
      <c r="G2426" s="29" t="str">
        <f>IF(D2426="","",IF('Műszaki adattábla'!L2417="20-99",IF('Műszaki adattábla'!O2417="","Nem adott meg lekötött teljesítményt",VLOOKUP(D2426,'Műszaki adattábla'!F:O,10,0)),0))</f>
        <v/>
      </c>
      <c r="H2426" s="29" t="str">
        <f>IF(D2426="","",VLOOKUP(D2426,'Műszaki adattábla'!F:P,11,0))</f>
        <v/>
      </c>
      <c r="I2426" s="30"/>
      <c r="J2426" s="30"/>
      <c r="K2426" s="31" t="str">
        <f>IF(D2426="","",ROUND(((F2426*I2426*'Műszaki adattábla'!$C$7/'Műszaki adattábla'!$C$8)+(G2426*I2426)+(H2426*I2426))/12*'Műszaki adattábla'!T2417,0))</f>
        <v/>
      </c>
      <c r="L2426" s="32" t="str">
        <f t="shared" si="83"/>
        <v/>
      </c>
    </row>
    <row r="2427" spans="2:12" ht="14.4" thickBot="1" x14ac:dyDescent="0.3">
      <c r="B2427" s="28" t="str">
        <f t="shared" si="82"/>
        <v/>
      </c>
      <c r="C2427" s="167" t="str">
        <f>IF(D2427="","",VLOOKUP(D2427,'Műszaki adattábla'!F:G,2,0))</f>
        <v/>
      </c>
      <c r="D2427" s="168" t="str">
        <f>IF('Műszaki adattábla'!F2418="","",'Műszaki adattábla'!F2418)</f>
        <v/>
      </c>
      <c r="E2427" s="169" t="str">
        <f>IF(D2427="","",VLOOKUP(D2427,'Műszaki adattábla'!F:R,13,0))</f>
        <v/>
      </c>
      <c r="F2427" s="29" t="str">
        <f>IF(D2427="","",VLOOKUP(D2427,'Műszaki adattábla'!F:M,8,0))</f>
        <v/>
      </c>
      <c r="G2427" s="29" t="str">
        <f>IF(D2427="","",IF('Műszaki adattábla'!L2418="20-99",IF('Műszaki adattábla'!O2418="","Nem adott meg lekötött teljesítményt",VLOOKUP(D2427,'Műszaki adattábla'!F:O,10,0)),0))</f>
        <v/>
      </c>
      <c r="H2427" s="29" t="str">
        <f>IF(D2427="","",VLOOKUP(D2427,'Műszaki adattábla'!F:P,11,0))</f>
        <v/>
      </c>
      <c r="I2427" s="30"/>
      <c r="J2427" s="30"/>
      <c r="K2427" s="31" t="str">
        <f>IF(D2427="","",ROUND(((F2427*I2427*'Műszaki adattábla'!$C$7/'Műszaki adattábla'!$C$8)+(G2427*I2427)+(H2427*I2427))/12*'Műszaki adattábla'!T2418,0))</f>
        <v/>
      </c>
      <c r="L2427" s="32" t="str">
        <f t="shared" si="83"/>
        <v/>
      </c>
    </row>
    <row r="2428" spans="2:12" ht="14.4" thickBot="1" x14ac:dyDescent="0.3">
      <c r="B2428" s="28" t="str">
        <f t="shared" si="82"/>
        <v/>
      </c>
      <c r="C2428" s="167" t="str">
        <f>IF(D2428="","",VLOOKUP(D2428,'Műszaki adattábla'!F:G,2,0))</f>
        <v/>
      </c>
      <c r="D2428" s="168" t="str">
        <f>IF('Műszaki adattábla'!F2419="","",'Műszaki adattábla'!F2419)</f>
        <v/>
      </c>
      <c r="E2428" s="169" t="str">
        <f>IF(D2428="","",VLOOKUP(D2428,'Műszaki adattábla'!F:R,13,0))</f>
        <v/>
      </c>
      <c r="F2428" s="29" t="str">
        <f>IF(D2428="","",VLOOKUP(D2428,'Műszaki adattábla'!F:M,8,0))</f>
        <v/>
      </c>
      <c r="G2428" s="29" t="str">
        <f>IF(D2428="","",IF('Műszaki adattábla'!L2419="20-99",IF('Műszaki adattábla'!O2419="","Nem adott meg lekötött teljesítményt",VLOOKUP(D2428,'Műszaki adattábla'!F:O,10,0)),0))</f>
        <v/>
      </c>
      <c r="H2428" s="29" t="str">
        <f>IF(D2428="","",VLOOKUP(D2428,'Műszaki adattábla'!F:P,11,0))</f>
        <v/>
      </c>
      <c r="I2428" s="30"/>
      <c r="J2428" s="30"/>
      <c r="K2428" s="31" t="str">
        <f>IF(D2428="","",ROUND(((F2428*I2428*'Műszaki adattábla'!$C$7/'Műszaki adattábla'!$C$8)+(G2428*I2428)+(H2428*I2428))/12*'Műszaki adattábla'!T2419,0))</f>
        <v/>
      </c>
      <c r="L2428" s="32" t="str">
        <f t="shared" si="83"/>
        <v/>
      </c>
    </row>
    <row r="2429" spans="2:12" ht="14.4" thickBot="1" x14ac:dyDescent="0.3">
      <c r="B2429" s="28" t="str">
        <f t="shared" si="82"/>
        <v/>
      </c>
      <c r="C2429" s="167" t="str">
        <f>IF(D2429="","",VLOOKUP(D2429,'Műszaki adattábla'!F:G,2,0))</f>
        <v/>
      </c>
      <c r="D2429" s="168" t="str">
        <f>IF('Műszaki adattábla'!F2420="","",'Műszaki adattábla'!F2420)</f>
        <v/>
      </c>
      <c r="E2429" s="169" t="str">
        <f>IF(D2429="","",VLOOKUP(D2429,'Műszaki adattábla'!F:R,13,0))</f>
        <v/>
      </c>
      <c r="F2429" s="29" t="str">
        <f>IF(D2429="","",VLOOKUP(D2429,'Műszaki adattábla'!F:M,8,0))</f>
        <v/>
      </c>
      <c r="G2429" s="29" t="str">
        <f>IF(D2429="","",IF('Műszaki adattábla'!L2420="20-99",IF('Műszaki adattábla'!O2420="","Nem adott meg lekötött teljesítményt",VLOOKUP(D2429,'Műszaki adattábla'!F:O,10,0)),0))</f>
        <v/>
      </c>
      <c r="H2429" s="29" t="str">
        <f>IF(D2429="","",VLOOKUP(D2429,'Műszaki adattábla'!F:P,11,0))</f>
        <v/>
      </c>
      <c r="I2429" s="30"/>
      <c r="J2429" s="30"/>
      <c r="K2429" s="31" t="str">
        <f>IF(D2429="","",ROUND(((F2429*I2429*'Műszaki adattábla'!$C$7/'Műszaki adattábla'!$C$8)+(G2429*I2429)+(H2429*I2429))/12*'Műszaki adattábla'!T2420,0))</f>
        <v/>
      </c>
      <c r="L2429" s="32" t="str">
        <f t="shared" si="83"/>
        <v/>
      </c>
    </row>
    <row r="2430" spans="2:12" ht="14.4" thickBot="1" x14ac:dyDescent="0.3">
      <c r="B2430" s="28" t="str">
        <f t="shared" si="82"/>
        <v/>
      </c>
      <c r="C2430" s="167" t="str">
        <f>IF(D2430="","",VLOOKUP(D2430,'Műszaki adattábla'!F:G,2,0))</f>
        <v/>
      </c>
      <c r="D2430" s="168" t="str">
        <f>IF('Műszaki adattábla'!F2421="","",'Műszaki adattábla'!F2421)</f>
        <v/>
      </c>
      <c r="E2430" s="169" t="str">
        <f>IF(D2430="","",VLOOKUP(D2430,'Műszaki adattábla'!F:R,13,0))</f>
        <v/>
      </c>
      <c r="F2430" s="29" t="str">
        <f>IF(D2430="","",VLOOKUP(D2430,'Műszaki adattábla'!F:M,8,0))</f>
        <v/>
      </c>
      <c r="G2430" s="29" t="str">
        <f>IF(D2430="","",IF('Műszaki adattábla'!L2421="20-99",IF('Műszaki adattábla'!O2421="","Nem adott meg lekötött teljesítményt",VLOOKUP(D2430,'Műszaki adattábla'!F:O,10,0)),0))</f>
        <v/>
      </c>
      <c r="H2430" s="29" t="str">
        <f>IF(D2430="","",VLOOKUP(D2430,'Műszaki adattábla'!F:P,11,0))</f>
        <v/>
      </c>
      <c r="I2430" s="30"/>
      <c r="J2430" s="30"/>
      <c r="K2430" s="31" t="str">
        <f>IF(D2430="","",ROUND(((F2430*I2430*'Műszaki adattábla'!$C$7/'Műszaki adattábla'!$C$8)+(G2430*I2430)+(H2430*I2430))/12*'Műszaki adattábla'!T2421,0))</f>
        <v/>
      </c>
      <c r="L2430" s="32" t="str">
        <f t="shared" si="83"/>
        <v/>
      </c>
    </row>
    <row r="2431" spans="2:12" ht="14.4" thickBot="1" x14ac:dyDescent="0.3">
      <c r="B2431" s="28" t="str">
        <f t="shared" si="82"/>
        <v/>
      </c>
      <c r="C2431" s="167" t="str">
        <f>IF(D2431="","",VLOOKUP(D2431,'Műszaki adattábla'!F:G,2,0))</f>
        <v/>
      </c>
      <c r="D2431" s="168" t="str">
        <f>IF('Műszaki adattábla'!F2422="","",'Műszaki adattábla'!F2422)</f>
        <v/>
      </c>
      <c r="E2431" s="169" t="str">
        <f>IF(D2431="","",VLOOKUP(D2431,'Műszaki adattábla'!F:R,13,0))</f>
        <v/>
      </c>
      <c r="F2431" s="29" t="str">
        <f>IF(D2431="","",VLOOKUP(D2431,'Műszaki adattábla'!F:M,8,0))</f>
        <v/>
      </c>
      <c r="G2431" s="29" t="str">
        <f>IF(D2431="","",IF('Műszaki adattábla'!L2422="20-99",IF('Műszaki adattábla'!O2422="","Nem adott meg lekötött teljesítményt",VLOOKUP(D2431,'Műszaki adattábla'!F:O,10,0)),0))</f>
        <v/>
      </c>
      <c r="H2431" s="29" t="str">
        <f>IF(D2431="","",VLOOKUP(D2431,'Műszaki adattábla'!F:P,11,0))</f>
        <v/>
      </c>
      <c r="I2431" s="30"/>
      <c r="J2431" s="30"/>
      <c r="K2431" s="31" t="str">
        <f>IF(D2431="","",ROUND(((F2431*I2431*'Műszaki adattábla'!$C$7/'Műszaki adattábla'!$C$8)+(G2431*I2431)+(H2431*I2431))/12*'Műszaki adattábla'!T2422,0))</f>
        <v/>
      </c>
      <c r="L2431" s="32" t="str">
        <f t="shared" si="83"/>
        <v/>
      </c>
    </row>
    <row r="2432" spans="2:12" ht="14.4" thickBot="1" x14ac:dyDescent="0.3">
      <c r="B2432" s="28" t="str">
        <f t="shared" si="82"/>
        <v/>
      </c>
      <c r="C2432" s="167" t="str">
        <f>IF(D2432="","",VLOOKUP(D2432,'Műszaki adattábla'!F:G,2,0))</f>
        <v/>
      </c>
      <c r="D2432" s="168" t="str">
        <f>IF('Műszaki adattábla'!F2423="","",'Műszaki adattábla'!F2423)</f>
        <v/>
      </c>
      <c r="E2432" s="169" t="str">
        <f>IF(D2432="","",VLOOKUP(D2432,'Műszaki adattábla'!F:R,13,0))</f>
        <v/>
      </c>
      <c r="F2432" s="29" t="str">
        <f>IF(D2432="","",VLOOKUP(D2432,'Műszaki adattábla'!F:M,8,0))</f>
        <v/>
      </c>
      <c r="G2432" s="29" t="str">
        <f>IF(D2432="","",IF('Műszaki adattábla'!L2423="20-99",IF('Műszaki adattábla'!O2423="","Nem adott meg lekötött teljesítményt",VLOOKUP(D2432,'Műszaki adattábla'!F:O,10,0)),0))</f>
        <v/>
      </c>
      <c r="H2432" s="29" t="str">
        <f>IF(D2432="","",VLOOKUP(D2432,'Műszaki adattábla'!F:P,11,0))</f>
        <v/>
      </c>
      <c r="I2432" s="30"/>
      <c r="J2432" s="30"/>
      <c r="K2432" s="31" t="str">
        <f>IF(D2432="","",ROUND(((F2432*I2432*'Műszaki adattábla'!$C$7/'Műszaki adattábla'!$C$8)+(G2432*I2432)+(H2432*I2432))/12*'Műszaki adattábla'!T2423,0))</f>
        <v/>
      </c>
      <c r="L2432" s="32" t="str">
        <f t="shared" si="83"/>
        <v/>
      </c>
    </row>
    <row r="2433" spans="2:12" ht="14.4" thickBot="1" x14ac:dyDescent="0.3">
      <c r="B2433" s="28" t="str">
        <f t="shared" si="82"/>
        <v/>
      </c>
      <c r="C2433" s="167" t="str">
        <f>IF(D2433="","",VLOOKUP(D2433,'Műszaki adattábla'!F:G,2,0))</f>
        <v/>
      </c>
      <c r="D2433" s="168" t="str">
        <f>IF('Műszaki adattábla'!F2424="","",'Műszaki adattábla'!F2424)</f>
        <v/>
      </c>
      <c r="E2433" s="169" t="str">
        <f>IF(D2433="","",VLOOKUP(D2433,'Műszaki adattábla'!F:R,13,0))</f>
        <v/>
      </c>
      <c r="F2433" s="29" t="str">
        <f>IF(D2433="","",VLOOKUP(D2433,'Műszaki adattábla'!F:M,8,0))</f>
        <v/>
      </c>
      <c r="G2433" s="29" t="str">
        <f>IF(D2433="","",IF('Műszaki adattábla'!L2424="20-99",IF('Műszaki adattábla'!O2424="","Nem adott meg lekötött teljesítményt",VLOOKUP(D2433,'Műszaki adattábla'!F:O,10,0)),0))</f>
        <v/>
      </c>
      <c r="H2433" s="29" t="str">
        <f>IF(D2433="","",VLOOKUP(D2433,'Műszaki adattábla'!F:P,11,0))</f>
        <v/>
      </c>
      <c r="I2433" s="30"/>
      <c r="J2433" s="30"/>
      <c r="K2433" s="31" t="str">
        <f>IF(D2433="","",ROUND(((F2433*I2433*'Műszaki adattábla'!$C$7/'Műszaki adattábla'!$C$8)+(G2433*I2433)+(H2433*I2433))/12*'Műszaki adattábla'!T2424,0))</f>
        <v/>
      </c>
      <c r="L2433" s="32" t="str">
        <f t="shared" si="83"/>
        <v/>
      </c>
    </row>
    <row r="2434" spans="2:12" ht="14.4" thickBot="1" x14ac:dyDescent="0.3">
      <c r="B2434" s="28" t="str">
        <f t="shared" si="82"/>
        <v/>
      </c>
      <c r="C2434" s="167" t="str">
        <f>IF(D2434="","",VLOOKUP(D2434,'Műszaki adattábla'!F:G,2,0))</f>
        <v/>
      </c>
      <c r="D2434" s="168" t="str">
        <f>IF('Műszaki adattábla'!F2425="","",'Műszaki adattábla'!F2425)</f>
        <v/>
      </c>
      <c r="E2434" s="169" t="str">
        <f>IF(D2434="","",VLOOKUP(D2434,'Műszaki adattábla'!F:R,13,0))</f>
        <v/>
      </c>
      <c r="F2434" s="29" t="str">
        <f>IF(D2434="","",VLOOKUP(D2434,'Műszaki adattábla'!F:M,8,0))</f>
        <v/>
      </c>
      <c r="G2434" s="29" t="str">
        <f>IF(D2434="","",IF('Műszaki adattábla'!L2425="20-99",IF('Műszaki adattábla'!O2425="","Nem adott meg lekötött teljesítményt",VLOOKUP(D2434,'Műszaki adattábla'!F:O,10,0)),0))</f>
        <v/>
      </c>
      <c r="H2434" s="29" t="str">
        <f>IF(D2434="","",VLOOKUP(D2434,'Műszaki adattábla'!F:P,11,0))</f>
        <v/>
      </c>
      <c r="I2434" s="30"/>
      <c r="J2434" s="30"/>
      <c r="K2434" s="31" t="str">
        <f>IF(D2434="","",ROUND(((F2434*I2434*'Műszaki adattábla'!$C$7/'Műszaki adattábla'!$C$8)+(G2434*I2434)+(H2434*I2434))/12*'Műszaki adattábla'!T2425,0))</f>
        <v/>
      </c>
      <c r="L2434" s="32" t="str">
        <f t="shared" si="83"/>
        <v/>
      </c>
    </row>
    <row r="2435" spans="2:12" ht="14.4" thickBot="1" x14ac:dyDescent="0.3">
      <c r="B2435" s="28" t="str">
        <f t="shared" si="82"/>
        <v/>
      </c>
      <c r="C2435" s="167" t="str">
        <f>IF(D2435="","",VLOOKUP(D2435,'Műszaki adattábla'!F:G,2,0))</f>
        <v/>
      </c>
      <c r="D2435" s="168" t="str">
        <f>IF('Műszaki adattábla'!F2426="","",'Műszaki adattábla'!F2426)</f>
        <v/>
      </c>
      <c r="E2435" s="169" t="str">
        <f>IF(D2435="","",VLOOKUP(D2435,'Műszaki adattábla'!F:R,13,0))</f>
        <v/>
      </c>
      <c r="F2435" s="29" t="str">
        <f>IF(D2435="","",VLOOKUP(D2435,'Műszaki adattábla'!F:M,8,0))</f>
        <v/>
      </c>
      <c r="G2435" s="29" t="str">
        <f>IF(D2435="","",IF('Műszaki adattábla'!L2426="20-99",IF('Műszaki adattábla'!O2426="","Nem adott meg lekötött teljesítményt",VLOOKUP(D2435,'Műszaki adattábla'!F:O,10,0)),0))</f>
        <v/>
      </c>
      <c r="H2435" s="29" t="str">
        <f>IF(D2435="","",VLOOKUP(D2435,'Műszaki adattábla'!F:P,11,0))</f>
        <v/>
      </c>
      <c r="I2435" s="30"/>
      <c r="J2435" s="30"/>
      <c r="K2435" s="31" t="str">
        <f>IF(D2435="","",ROUND(((F2435*I2435*'Műszaki adattábla'!$C$7/'Műszaki adattábla'!$C$8)+(G2435*I2435)+(H2435*I2435))/12*'Műszaki adattábla'!T2426,0))</f>
        <v/>
      </c>
      <c r="L2435" s="32" t="str">
        <f t="shared" si="83"/>
        <v/>
      </c>
    </row>
    <row r="2436" spans="2:12" ht="14.4" thickBot="1" x14ac:dyDescent="0.3">
      <c r="B2436" s="28" t="str">
        <f t="shared" si="82"/>
        <v/>
      </c>
      <c r="C2436" s="167" t="str">
        <f>IF(D2436="","",VLOOKUP(D2436,'Műszaki adattábla'!F:G,2,0))</f>
        <v/>
      </c>
      <c r="D2436" s="168" t="str">
        <f>IF('Műszaki adattábla'!F2427="","",'Műszaki adattábla'!F2427)</f>
        <v/>
      </c>
      <c r="E2436" s="169" t="str">
        <f>IF(D2436="","",VLOOKUP(D2436,'Műszaki adattábla'!F:R,13,0))</f>
        <v/>
      </c>
      <c r="F2436" s="29" t="str">
        <f>IF(D2436="","",VLOOKUP(D2436,'Műszaki adattábla'!F:M,8,0))</f>
        <v/>
      </c>
      <c r="G2436" s="29" t="str">
        <f>IF(D2436="","",IF('Műszaki adattábla'!L2427="20-99",IF('Műszaki adattábla'!O2427="","Nem adott meg lekötött teljesítményt",VLOOKUP(D2436,'Műszaki adattábla'!F:O,10,0)),0))</f>
        <v/>
      </c>
      <c r="H2436" s="29" t="str">
        <f>IF(D2436="","",VLOOKUP(D2436,'Műszaki adattábla'!F:P,11,0))</f>
        <v/>
      </c>
      <c r="I2436" s="30"/>
      <c r="J2436" s="30"/>
      <c r="K2436" s="31" t="str">
        <f>IF(D2436="","",ROUND(((F2436*I2436*'Műszaki adattábla'!$C$7/'Műszaki adattábla'!$C$8)+(G2436*I2436)+(H2436*I2436))/12*'Műszaki adattábla'!T2427,0))</f>
        <v/>
      </c>
      <c r="L2436" s="32" t="str">
        <f t="shared" si="83"/>
        <v/>
      </c>
    </row>
    <row r="2437" spans="2:12" ht="14.4" thickBot="1" x14ac:dyDescent="0.3">
      <c r="B2437" s="28" t="str">
        <f t="shared" si="82"/>
        <v/>
      </c>
      <c r="C2437" s="167" t="str">
        <f>IF(D2437="","",VLOOKUP(D2437,'Műszaki adattábla'!F:G,2,0))</f>
        <v/>
      </c>
      <c r="D2437" s="168" t="str">
        <f>IF('Műszaki adattábla'!F2428="","",'Műszaki adattábla'!F2428)</f>
        <v/>
      </c>
      <c r="E2437" s="169" t="str">
        <f>IF(D2437="","",VLOOKUP(D2437,'Műszaki adattábla'!F:R,13,0))</f>
        <v/>
      </c>
      <c r="F2437" s="29" t="str">
        <f>IF(D2437="","",VLOOKUP(D2437,'Műszaki adattábla'!F:M,8,0))</f>
        <v/>
      </c>
      <c r="G2437" s="29" t="str">
        <f>IF(D2437="","",IF('Műszaki adattábla'!L2428="20-99",IF('Műszaki adattábla'!O2428="","Nem adott meg lekötött teljesítményt",VLOOKUP(D2437,'Műszaki adattábla'!F:O,10,0)),0))</f>
        <v/>
      </c>
      <c r="H2437" s="29" t="str">
        <f>IF(D2437="","",VLOOKUP(D2437,'Műszaki adattábla'!F:P,11,0))</f>
        <v/>
      </c>
      <c r="I2437" s="30"/>
      <c r="J2437" s="30"/>
      <c r="K2437" s="31" t="str">
        <f>IF(D2437="","",ROUND(((F2437*I2437*'Műszaki adattábla'!$C$7/'Műszaki adattábla'!$C$8)+(G2437*I2437)+(H2437*I2437))/12*'Műszaki adattábla'!T2428,0))</f>
        <v/>
      </c>
      <c r="L2437" s="32" t="str">
        <f t="shared" si="83"/>
        <v/>
      </c>
    </row>
    <row r="2438" spans="2:12" ht="14.4" thickBot="1" x14ac:dyDescent="0.3">
      <c r="B2438" s="28" t="str">
        <f t="shared" si="82"/>
        <v/>
      </c>
      <c r="C2438" s="167" t="str">
        <f>IF(D2438="","",VLOOKUP(D2438,'Műszaki adattábla'!F:G,2,0))</f>
        <v/>
      </c>
      <c r="D2438" s="168" t="str">
        <f>IF('Műszaki adattábla'!F2429="","",'Műszaki adattábla'!F2429)</f>
        <v/>
      </c>
      <c r="E2438" s="169" t="str">
        <f>IF(D2438="","",VLOOKUP(D2438,'Műszaki adattábla'!F:R,13,0))</f>
        <v/>
      </c>
      <c r="F2438" s="29" t="str">
        <f>IF(D2438="","",VLOOKUP(D2438,'Műszaki adattábla'!F:M,8,0))</f>
        <v/>
      </c>
      <c r="G2438" s="29" t="str">
        <f>IF(D2438="","",IF('Műszaki adattábla'!L2429="20-99",IF('Műszaki adattábla'!O2429="","Nem adott meg lekötött teljesítményt",VLOOKUP(D2438,'Műszaki adattábla'!F:O,10,0)),0))</f>
        <v/>
      </c>
      <c r="H2438" s="29" t="str">
        <f>IF(D2438="","",VLOOKUP(D2438,'Műszaki adattábla'!F:P,11,0))</f>
        <v/>
      </c>
      <c r="I2438" s="30"/>
      <c r="J2438" s="30"/>
      <c r="K2438" s="31" t="str">
        <f>IF(D2438="","",ROUND(((F2438*I2438*'Műszaki adattábla'!$C$7/'Műszaki adattábla'!$C$8)+(G2438*I2438)+(H2438*I2438))/12*'Műszaki adattábla'!T2429,0))</f>
        <v/>
      </c>
      <c r="L2438" s="32" t="str">
        <f t="shared" si="83"/>
        <v/>
      </c>
    </row>
    <row r="2439" spans="2:12" ht="14.4" thickBot="1" x14ac:dyDescent="0.3">
      <c r="B2439" s="28" t="str">
        <f t="shared" si="82"/>
        <v/>
      </c>
      <c r="C2439" s="167" t="str">
        <f>IF(D2439="","",VLOOKUP(D2439,'Műszaki adattábla'!F:G,2,0))</f>
        <v/>
      </c>
      <c r="D2439" s="168" t="str">
        <f>IF('Műszaki adattábla'!F2430="","",'Műszaki adattábla'!F2430)</f>
        <v/>
      </c>
      <c r="E2439" s="169" t="str">
        <f>IF(D2439="","",VLOOKUP(D2439,'Műszaki adattábla'!F:R,13,0))</f>
        <v/>
      </c>
      <c r="F2439" s="29" t="str">
        <f>IF(D2439="","",VLOOKUP(D2439,'Műszaki adattábla'!F:M,8,0))</f>
        <v/>
      </c>
      <c r="G2439" s="29" t="str">
        <f>IF(D2439="","",IF('Műszaki adattábla'!L2430="20-99",IF('Műszaki adattábla'!O2430="","Nem adott meg lekötött teljesítményt",VLOOKUP(D2439,'Műszaki adattábla'!F:O,10,0)),0))</f>
        <v/>
      </c>
      <c r="H2439" s="29" t="str">
        <f>IF(D2439="","",VLOOKUP(D2439,'Műszaki adattábla'!F:P,11,0))</f>
        <v/>
      </c>
      <c r="I2439" s="30"/>
      <c r="J2439" s="30"/>
      <c r="K2439" s="31" t="str">
        <f>IF(D2439="","",ROUND(((F2439*I2439*'Műszaki adattábla'!$C$7/'Műszaki adattábla'!$C$8)+(G2439*I2439)+(H2439*I2439))/12*'Műszaki adattábla'!T2430,0))</f>
        <v/>
      </c>
      <c r="L2439" s="32" t="str">
        <f t="shared" si="83"/>
        <v/>
      </c>
    </row>
    <row r="2440" spans="2:12" ht="14.4" thickBot="1" x14ac:dyDescent="0.3">
      <c r="B2440" s="28" t="str">
        <f t="shared" si="82"/>
        <v/>
      </c>
      <c r="C2440" s="167" t="str">
        <f>IF(D2440="","",VLOOKUP(D2440,'Műszaki adattábla'!F:G,2,0))</f>
        <v/>
      </c>
      <c r="D2440" s="168" t="str">
        <f>IF('Műszaki adattábla'!F2431="","",'Műszaki adattábla'!F2431)</f>
        <v/>
      </c>
      <c r="E2440" s="169" t="str">
        <f>IF(D2440="","",VLOOKUP(D2440,'Műszaki adattábla'!F:R,13,0))</f>
        <v/>
      </c>
      <c r="F2440" s="29" t="str">
        <f>IF(D2440="","",VLOOKUP(D2440,'Műszaki adattábla'!F:M,8,0))</f>
        <v/>
      </c>
      <c r="G2440" s="29" t="str">
        <f>IF(D2440="","",IF('Műszaki adattábla'!L2431="20-99",IF('Műszaki adattábla'!O2431="","Nem adott meg lekötött teljesítményt",VLOOKUP(D2440,'Műszaki adattábla'!F:O,10,0)),0))</f>
        <v/>
      </c>
      <c r="H2440" s="29" t="str">
        <f>IF(D2440="","",VLOOKUP(D2440,'Műszaki adattábla'!F:P,11,0))</f>
        <v/>
      </c>
      <c r="I2440" s="30"/>
      <c r="J2440" s="30"/>
      <c r="K2440" s="31" t="str">
        <f>IF(D2440="","",ROUND(((F2440*I2440*'Műszaki adattábla'!$C$7/'Műszaki adattábla'!$C$8)+(G2440*I2440)+(H2440*I2440))/12*'Műszaki adattábla'!T2431,0))</f>
        <v/>
      </c>
      <c r="L2440" s="32" t="str">
        <f t="shared" si="83"/>
        <v/>
      </c>
    </row>
    <row r="2441" spans="2:12" ht="14.4" thickBot="1" x14ac:dyDescent="0.3">
      <c r="B2441" s="28" t="str">
        <f t="shared" si="82"/>
        <v/>
      </c>
      <c r="C2441" s="167" t="str">
        <f>IF(D2441="","",VLOOKUP(D2441,'Műszaki adattábla'!F:G,2,0))</f>
        <v/>
      </c>
      <c r="D2441" s="168" t="str">
        <f>IF('Műszaki adattábla'!F2432="","",'Műszaki adattábla'!F2432)</f>
        <v/>
      </c>
      <c r="E2441" s="169" t="str">
        <f>IF(D2441="","",VLOOKUP(D2441,'Műszaki adattábla'!F:R,13,0))</f>
        <v/>
      </c>
      <c r="F2441" s="29" t="str">
        <f>IF(D2441="","",VLOOKUP(D2441,'Műszaki adattábla'!F:M,8,0))</f>
        <v/>
      </c>
      <c r="G2441" s="29" t="str">
        <f>IF(D2441="","",IF('Műszaki adattábla'!L2432="20-99",IF('Műszaki adattábla'!O2432="","Nem adott meg lekötött teljesítményt",VLOOKUP(D2441,'Műszaki adattábla'!F:O,10,0)),0))</f>
        <v/>
      </c>
      <c r="H2441" s="29" t="str">
        <f>IF(D2441="","",VLOOKUP(D2441,'Műszaki adattábla'!F:P,11,0))</f>
        <v/>
      </c>
      <c r="I2441" s="30"/>
      <c r="J2441" s="30"/>
      <c r="K2441" s="31" t="str">
        <f>IF(D2441="","",ROUND(((F2441*I2441*'Műszaki adattábla'!$C$7/'Műszaki adattábla'!$C$8)+(G2441*I2441)+(H2441*I2441))/12*'Műszaki adattábla'!T2432,0))</f>
        <v/>
      </c>
      <c r="L2441" s="32" t="str">
        <f t="shared" si="83"/>
        <v/>
      </c>
    </row>
    <row r="2442" spans="2:12" ht="14.4" thickBot="1" x14ac:dyDescent="0.3">
      <c r="B2442" s="28" t="str">
        <f t="shared" si="82"/>
        <v/>
      </c>
      <c r="C2442" s="167" t="str">
        <f>IF(D2442="","",VLOOKUP(D2442,'Műszaki adattábla'!F:G,2,0))</f>
        <v/>
      </c>
      <c r="D2442" s="168" t="str">
        <f>IF('Műszaki adattábla'!F2433="","",'Műszaki adattábla'!F2433)</f>
        <v/>
      </c>
      <c r="E2442" s="169" t="str">
        <f>IF(D2442="","",VLOOKUP(D2442,'Műszaki adattábla'!F:R,13,0))</f>
        <v/>
      </c>
      <c r="F2442" s="29" t="str">
        <f>IF(D2442="","",VLOOKUP(D2442,'Műszaki adattábla'!F:M,8,0))</f>
        <v/>
      </c>
      <c r="G2442" s="29" t="str">
        <f>IF(D2442="","",IF('Műszaki adattábla'!L2433="20-99",IF('Műszaki adattábla'!O2433="","Nem adott meg lekötött teljesítményt",VLOOKUP(D2442,'Műszaki adattábla'!F:O,10,0)),0))</f>
        <v/>
      </c>
      <c r="H2442" s="29" t="str">
        <f>IF(D2442="","",VLOOKUP(D2442,'Műszaki adattábla'!F:P,11,0))</f>
        <v/>
      </c>
      <c r="I2442" s="30"/>
      <c r="J2442" s="30"/>
      <c r="K2442" s="31" t="str">
        <f>IF(D2442="","",ROUND(((F2442*I2442*'Műszaki adattábla'!$C$7/'Műszaki adattábla'!$C$8)+(G2442*I2442)+(H2442*I2442))/12*'Műszaki adattábla'!T2433,0))</f>
        <v/>
      </c>
      <c r="L2442" s="32" t="str">
        <f t="shared" si="83"/>
        <v/>
      </c>
    </row>
    <row r="2443" spans="2:12" ht="14.4" thickBot="1" x14ac:dyDescent="0.3">
      <c r="B2443" s="28" t="str">
        <f t="shared" si="82"/>
        <v/>
      </c>
      <c r="C2443" s="167" t="str">
        <f>IF(D2443="","",VLOOKUP(D2443,'Műszaki adattábla'!F:G,2,0))</f>
        <v/>
      </c>
      <c r="D2443" s="168" t="str">
        <f>IF('Műszaki adattábla'!F2434="","",'Műszaki adattábla'!F2434)</f>
        <v/>
      </c>
      <c r="E2443" s="169" t="str">
        <f>IF(D2443="","",VLOOKUP(D2443,'Műszaki adattábla'!F:R,13,0))</f>
        <v/>
      </c>
      <c r="F2443" s="29" t="str">
        <f>IF(D2443="","",VLOOKUP(D2443,'Műszaki adattábla'!F:M,8,0))</f>
        <v/>
      </c>
      <c r="G2443" s="29" t="str">
        <f>IF(D2443="","",IF('Műszaki adattábla'!L2434="20-99",IF('Műszaki adattábla'!O2434="","Nem adott meg lekötött teljesítményt",VLOOKUP(D2443,'Műszaki adattábla'!F:O,10,0)),0))</f>
        <v/>
      </c>
      <c r="H2443" s="29" t="str">
        <f>IF(D2443="","",VLOOKUP(D2443,'Műszaki adattábla'!F:P,11,0))</f>
        <v/>
      </c>
      <c r="I2443" s="30"/>
      <c r="J2443" s="30"/>
      <c r="K2443" s="31" t="str">
        <f>IF(D2443="","",ROUND(((F2443*I2443*'Műszaki adattábla'!$C$7/'Műszaki adattábla'!$C$8)+(G2443*I2443)+(H2443*I2443))/12*'Műszaki adattábla'!T2434,0))</f>
        <v/>
      </c>
      <c r="L2443" s="32" t="str">
        <f t="shared" si="83"/>
        <v/>
      </c>
    </row>
    <row r="2444" spans="2:12" ht="14.4" thickBot="1" x14ac:dyDescent="0.3">
      <c r="B2444" s="28" t="str">
        <f t="shared" si="82"/>
        <v/>
      </c>
      <c r="C2444" s="167" t="str">
        <f>IF(D2444="","",VLOOKUP(D2444,'Műszaki adattábla'!F:G,2,0))</f>
        <v/>
      </c>
      <c r="D2444" s="168" t="str">
        <f>IF('Műszaki adattábla'!F2435="","",'Műszaki adattábla'!F2435)</f>
        <v/>
      </c>
      <c r="E2444" s="169" t="str">
        <f>IF(D2444="","",VLOOKUP(D2444,'Műszaki adattábla'!F:R,13,0))</f>
        <v/>
      </c>
      <c r="F2444" s="29" t="str">
        <f>IF(D2444="","",VLOOKUP(D2444,'Műszaki adattábla'!F:M,8,0))</f>
        <v/>
      </c>
      <c r="G2444" s="29" t="str">
        <f>IF(D2444="","",IF('Műszaki adattábla'!L2435="20-99",IF('Műszaki adattábla'!O2435="","Nem adott meg lekötött teljesítményt",VLOOKUP(D2444,'Műszaki adattábla'!F:O,10,0)),0))</f>
        <v/>
      </c>
      <c r="H2444" s="29" t="str">
        <f>IF(D2444="","",VLOOKUP(D2444,'Műszaki adattábla'!F:P,11,0))</f>
        <v/>
      </c>
      <c r="I2444" s="30"/>
      <c r="J2444" s="30"/>
      <c r="K2444" s="31" t="str">
        <f>IF(D2444="","",ROUND(((F2444*I2444*'Műszaki adattábla'!$C$7/'Műszaki adattábla'!$C$8)+(G2444*I2444)+(H2444*I2444))/12*'Műszaki adattábla'!T2435,0))</f>
        <v/>
      </c>
      <c r="L2444" s="32" t="str">
        <f t="shared" si="83"/>
        <v/>
      </c>
    </row>
    <row r="2445" spans="2:12" ht="14.4" thickBot="1" x14ac:dyDescent="0.3">
      <c r="B2445" s="28" t="str">
        <f t="shared" si="82"/>
        <v/>
      </c>
      <c r="C2445" s="167" t="str">
        <f>IF(D2445="","",VLOOKUP(D2445,'Műszaki adattábla'!F:G,2,0))</f>
        <v/>
      </c>
      <c r="D2445" s="168" t="str">
        <f>IF('Műszaki adattábla'!F2436="","",'Műszaki adattábla'!F2436)</f>
        <v/>
      </c>
      <c r="E2445" s="169" t="str">
        <f>IF(D2445="","",VLOOKUP(D2445,'Műszaki adattábla'!F:R,13,0))</f>
        <v/>
      </c>
      <c r="F2445" s="29" t="str">
        <f>IF(D2445="","",VLOOKUP(D2445,'Műszaki adattábla'!F:M,8,0))</f>
        <v/>
      </c>
      <c r="G2445" s="29" t="str">
        <f>IF(D2445="","",IF('Műszaki adattábla'!L2436="20-99",IF('Műszaki adattábla'!O2436="","Nem adott meg lekötött teljesítményt",VLOOKUP(D2445,'Műszaki adattábla'!F:O,10,0)),0))</f>
        <v/>
      </c>
      <c r="H2445" s="29" t="str">
        <f>IF(D2445="","",VLOOKUP(D2445,'Műszaki adattábla'!F:P,11,0))</f>
        <v/>
      </c>
      <c r="I2445" s="30"/>
      <c r="J2445" s="30"/>
      <c r="K2445" s="31" t="str">
        <f>IF(D2445="","",ROUND(((F2445*I2445*'Műszaki adattábla'!$C$7/'Műszaki adattábla'!$C$8)+(G2445*I2445)+(H2445*I2445))/12*'Műszaki adattábla'!T2436,0))</f>
        <v/>
      </c>
      <c r="L2445" s="32" t="str">
        <f t="shared" si="83"/>
        <v/>
      </c>
    </row>
    <row r="2446" spans="2:12" ht="14.4" thickBot="1" x14ac:dyDescent="0.3">
      <c r="B2446" s="28" t="str">
        <f t="shared" si="82"/>
        <v/>
      </c>
      <c r="C2446" s="167" t="str">
        <f>IF(D2446="","",VLOOKUP(D2446,'Műszaki adattábla'!F:G,2,0))</f>
        <v/>
      </c>
      <c r="D2446" s="168" t="str">
        <f>IF('Műszaki adattábla'!F2437="","",'Műszaki adattábla'!F2437)</f>
        <v/>
      </c>
      <c r="E2446" s="169" t="str">
        <f>IF(D2446="","",VLOOKUP(D2446,'Műszaki adattábla'!F:R,13,0))</f>
        <v/>
      </c>
      <c r="F2446" s="29" t="str">
        <f>IF(D2446="","",VLOOKUP(D2446,'Műszaki adattábla'!F:M,8,0))</f>
        <v/>
      </c>
      <c r="G2446" s="29" t="str">
        <f>IF(D2446="","",IF('Műszaki adattábla'!L2437="20-99",IF('Műszaki adattábla'!O2437="","Nem adott meg lekötött teljesítményt",VLOOKUP(D2446,'Műszaki adattábla'!F:O,10,0)),0))</f>
        <v/>
      </c>
      <c r="H2446" s="29" t="str">
        <f>IF(D2446="","",VLOOKUP(D2446,'Műszaki adattábla'!F:P,11,0))</f>
        <v/>
      </c>
      <c r="I2446" s="30"/>
      <c r="J2446" s="30"/>
      <c r="K2446" s="31" t="str">
        <f>IF(D2446="","",ROUND(((F2446*I2446*'Műszaki adattábla'!$C$7/'Műszaki adattábla'!$C$8)+(G2446*I2446)+(H2446*I2446))/12*'Műszaki adattábla'!T2437,0))</f>
        <v/>
      </c>
      <c r="L2446" s="32" t="str">
        <f t="shared" si="83"/>
        <v/>
      </c>
    </row>
    <row r="2447" spans="2:12" ht="14.4" thickBot="1" x14ac:dyDescent="0.3">
      <c r="B2447" s="28" t="str">
        <f t="shared" si="82"/>
        <v/>
      </c>
      <c r="C2447" s="167" t="str">
        <f>IF(D2447="","",VLOOKUP(D2447,'Műszaki adattábla'!F:G,2,0))</f>
        <v/>
      </c>
      <c r="D2447" s="168" t="str">
        <f>IF('Műszaki adattábla'!F2438="","",'Műszaki adattábla'!F2438)</f>
        <v/>
      </c>
      <c r="E2447" s="169" t="str">
        <f>IF(D2447="","",VLOOKUP(D2447,'Műszaki adattábla'!F:R,13,0))</f>
        <v/>
      </c>
      <c r="F2447" s="29" t="str">
        <f>IF(D2447="","",VLOOKUP(D2447,'Műszaki adattábla'!F:M,8,0))</f>
        <v/>
      </c>
      <c r="G2447" s="29" t="str">
        <f>IF(D2447="","",IF('Műszaki adattábla'!L2438="20-99",IF('Műszaki adattábla'!O2438="","Nem adott meg lekötött teljesítményt",VLOOKUP(D2447,'Műszaki adattábla'!F:O,10,0)),0))</f>
        <v/>
      </c>
      <c r="H2447" s="29" t="str">
        <f>IF(D2447="","",VLOOKUP(D2447,'Műszaki adattábla'!F:P,11,0))</f>
        <v/>
      </c>
      <c r="I2447" s="30"/>
      <c r="J2447" s="30"/>
      <c r="K2447" s="31" t="str">
        <f>IF(D2447="","",ROUND(((F2447*I2447*'Műszaki adattábla'!$C$7/'Műszaki adattábla'!$C$8)+(G2447*I2447)+(H2447*I2447))/12*'Műszaki adattábla'!T2438,0))</f>
        <v/>
      </c>
      <c r="L2447" s="32" t="str">
        <f t="shared" si="83"/>
        <v/>
      </c>
    </row>
    <row r="2448" spans="2:12" ht="14.4" thickBot="1" x14ac:dyDescent="0.3">
      <c r="B2448" s="28" t="str">
        <f t="shared" si="82"/>
        <v/>
      </c>
      <c r="C2448" s="167" t="str">
        <f>IF(D2448="","",VLOOKUP(D2448,'Műszaki adattábla'!F:G,2,0))</f>
        <v/>
      </c>
      <c r="D2448" s="168" t="str">
        <f>IF('Műszaki adattábla'!F2439="","",'Műszaki adattábla'!F2439)</f>
        <v/>
      </c>
      <c r="E2448" s="169" t="str">
        <f>IF(D2448="","",VLOOKUP(D2448,'Műszaki adattábla'!F:R,13,0))</f>
        <v/>
      </c>
      <c r="F2448" s="29" t="str">
        <f>IF(D2448="","",VLOOKUP(D2448,'Műszaki adattábla'!F:M,8,0))</f>
        <v/>
      </c>
      <c r="G2448" s="29" t="str">
        <f>IF(D2448="","",IF('Műszaki adattábla'!L2439="20-99",IF('Műszaki adattábla'!O2439="","Nem adott meg lekötött teljesítményt",VLOOKUP(D2448,'Műszaki adattábla'!F:O,10,0)),0))</f>
        <v/>
      </c>
      <c r="H2448" s="29" t="str">
        <f>IF(D2448="","",VLOOKUP(D2448,'Műszaki adattábla'!F:P,11,0))</f>
        <v/>
      </c>
      <c r="I2448" s="30"/>
      <c r="J2448" s="30"/>
      <c r="K2448" s="31" t="str">
        <f>IF(D2448="","",ROUND(((F2448*I2448*'Műszaki adattábla'!$C$7/'Műszaki adattábla'!$C$8)+(G2448*I2448)+(H2448*I2448))/12*'Műszaki adattábla'!T2439,0))</f>
        <v/>
      </c>
      <c r="L2448" s="32" t="str">
        <f t="shared" si="83"/>
        <v/>
      </c>
    </row>
    <row r="2449" spans="2:12" ht="14.4" thickBot="1" x14ac:dyDescent="0.3">
      <c r="B2449" s="28" t="str">
        <f t="shared" si="82"/>
        <v/>
      </c>
      <c r="C2449" s="167" t="str">
        <f>IF(D2449="","",VLOOKUP(D2449,'Műszaki adattábla'!F:G,2,0))</f>
        <v/>
      </c>
      <c r="D2449" s="168" t="str">
        <f>IF('Műszaki adattábla'!F2440="","",'Műszaki adattábla'!F2440)</f>
        <v/>
      </c>
      <c r="E2449" s="169" t="str">
        <f>IF(D2449="","",VLOOKUP(D2449,'Műszaki adattábla'!F:R,13,0))</f>
        <v/>
      </c>
      <c r="F2449" s="29" t="str">
        <f>IF(D2449="","",VLOOKUP(D2449,'Műszaki adattábla'!F:M,8,0))</f>
        <v/>
      </c>
      <c r="G2449" s="29" t="str">
        <f>IF(D2449="","",IF('Műszaki adattábla'!L2440="20-99",IF('Műszaki adattábla'!O2440="","Nem adott meg lekötött teljesítményt",VLOOKUP(D2449,'Műszaki adattábla'!F:O,10,0)),0))</f>
        <v/>
      </c>
      <c r="H2449" s="29" t="str">
        <f>IF(D2449="","",VLOOKUP(D2449,'Műszaki adattábla'!F:P,11,0))</f>
        <v/>
      </c>
      <c r="I2449" s="30"/>
      <c r="J2449" s="30"/>
      <c r="K2449" s="31" t="str">
        <f>IF(D2449="","",ROUND(((F2449*I2449*'Műszaki adattábla'!$C$7/'Műszaki adattábla'!$C$8)+(G2449*I2449)+(H2449*I2449))/12*'Műszaki adattábla'!T2440,0))</f>
        <v/>
      </c>
      <c r="L2449" s="32" t="str">
        <f t="shared" si="83"/>
        <v/>
      </c>
    </row>
    <row r="2450" spans="2:12" ht="14.4" thickBot="1" x14ac:dyDescent="0.3">
      <c r="B2450" s="28" t="str">
        <f t="shared" si="82"/>
        <v/>
      </c>
      <c r="C2450" s="167" t="str">
        <f>IF(D2450="","",VLOOKUP(D2450,'Műszaki adattábla'!F:G,2,0))</f>
        <v/>
      </c>
      <c r="D2450" s="168" t="str">
        <f>IF('Műszaki adattábla'!F2441="","",'Műszaki adattábla'!F2441)</f>
        <v/>
      </c>
      <c r="E2450" s="169" t="str">
        <f>IF(D2450="","",VLOOKUP(D2450,'Műszaki adattábla'!F:R,13,0))</f>
        <v/>
      </c>
      <c r="F2450" s="29" t="str">
        <f>IF(D2450="","",VLOOKUP(D2450,'Műszaki adattábla'!F:M,8,0))</f>
        <v/>
      </c>
      <c r="G2450" s="29" t="str">
        <f>IF(D2450="","",IF('Műszaki adattábla'!L2441="20-99",IF('Műszaki adattábla'!O2441="","Nem adott meg lekötött teljesítményt",VLOOKUP(D2450,'Műszaki adattábla'!F:O,10,0)),0))</f>
        <v/>
      </c>
      <c r="H2450" s="29" t="str">
        <f>IF(D2450="","",VLOOKUP(D2450,'Műszaki adattábla'!F:P,11,0))</f>
        <v/>
      </c>
      <c r="I2450" s="30"/>
      <c r="J2450" s="30"/>
      <c r="K2450" s="31" t="str">
        <f>IF(D2450="","",ROUND(((F2450*I2450*'Műszaki adattábla'!$C$7/'Műszaki adattábla'!$C$8)+(G2450*I2450)+(H2450*I2450))/12*'Műszaki adattábla'!T2441,0))</f>
        <v/>
      </c>
      <c r="L2450" s="32" t="str">
        <f t="shared" si="83"/>
        <v/>
      </c>
    </row>
    <row r="2451" spans="2:12" ht="14.4" thickBot="1" x14ac:dyDescent="0.3">
      <c r="B2451" s="28" t="str">
        <f t="shared" si="82"/>
        <v/>
      </c>
      <c r="C2451" s="167" t="str">
        <f>IF(D2451="","",VLOOKUP(D2451,'Műszaki adattábla'!F:G,2,0))</f>
        <v/>
      </c>
      <c r="D2451" s="168" t="str">
        <f>IF('Műszaki adattábla'!F2442="","",'Műszaki adattábla'!F2442)</f>
        <v/>
      </c>
      <c r="E2451" s="169" t="str">
        <f>IF(D2451="","",VLOOKUP(D2451,'Műszaki adattábla'!F:R,13,0))</f>
        <v/>
      </c>
      <c r="F2451" s="29" t="str">
        <f>IF(D2451="","",VLOOKUP(D2451,'Műszaki adattábla'!F:M,8,0))</f>
        <v/>
      </c>
      <c r="G2451" s="29" t="str">
        <f>IF(D2451="","",IF('Műszaki adattábla'!L2442="20-99",IF('Műszaki adattábla'!O2442="","Nem adott meg lekötött teljesítményt",VLOOKUP(D2451,'Műszaki adattábla'!F:O,10,0)),0))</f>
        <v/>
      </c>
      <c r="H2451" s="29" t="str">
        <f>IF(D2451="","",VLOOKUP(D2451,'Műszaki adattábla'!F:P,11,0))</f>
        <v/>
      </c>
      <c r="I2451" s="30"/>
      <c r="J2451" s="30"/>
      <c r="K2451" s="31" t="str">
        <f>IF(D2451="","",ROUND(((F2451*I2451*'Műszaki adattábla'!$C$7/'Műszaki adattábla'!$C$8)+(G2451*I2451)+(H2451*I2451))/12*'Műszaki adattábla'!T2442,0))</f>
        <v/>
      </c>
      <c r="L2451" s="32" t="str">
        <f t="shared" si="83"/>
        <v/>
      </c>
    </row>
    <row r="2452" spans="2:12" ht="14.4" thickBot="1" x14ac:dyDescent="0.3">
      <c r="B2452" s="28" t="str">
        <f t="shared" si="82"/>
        <v/>
      </c>
      <c r="C2452" s="167" t="str">
        <f>IF(D2452="","",VLOOKUP(D2452,'Műszaki adattábla'!F:G,2,0))</f>
        <v/>
      </c>
      <c r="D2452" s="168" t="str">
        <f>IF('Műszaki adattábla'!F2443="","",'Műszaki adattábla'!F2443)</f>
        <v/>
      </c>
      <c r="E2452" s="169" t="str">
        <f>IF(D2452="","",VLOOKUP(D2452,'Műszaki adattábla'!F:R,13,0))</f>
        <v/>
      </c>
      <c r="F2452" s="29" t="str">
        <f>IF(D2452="","",VLOOKUP(D2452,'Műszaki adattábla'!F:M,8,0))</f>
        <v/>
      </c>
      <c r="G2452" s="29" t="str">
        <f>IF(D2452="","",IF('Műszaki adattábla'!L2443="20-99",IF('Műszaki adattábla'!O2443="","Nem adott meg lekötött teljesítményt",VLOOKUP(D2452,'Műszaki adattábla'!F:O,10,0)),0))</f>
        <v/>
      </c>
      <c r="H2452" s="29" t="str">
        <f>IF(D2452="","",VLOOKUP(D2452,'Műszaki adattábla'!F:P,11,0))</f>
        <v/>
      </c>
      <c r="I2452" s="30"/>
      <c r="J2452" s="30"/>
      <c r="K2452" s="31" t="str">
        <f>IF(D2452="","",ROUND(((F2452*I2452*'Műszaki adattábla'!$C$7/'Műszaki adattábla'!$C$8)+(G2452*I2452)+(H2452*I2452))/12*'Műszaki adattábla'!T2443,0))</f>
        <v/>
      </c>
      <c r="L2452" s="32" t="str">
        <f t="shared" si="83"/>
        <v/>
      </c>
    </row>
    <row r="2453" spans="2:12" ht="14.4" thickBot="1" x14ac:dyDescent="0.3">
      <c r="B2453" s="28" t="str">
        <f t="shared" si="82"/>
        <v/>
      </c>
      <c r="C2453" s="167" t="str">
        <f>IF(D2453="","",VLOOKUP(D2453,'Műszaki adattábla'!F:G,2,0))</f>
        <v/>
      </c>
      <c r="D2453" s="168" t="str">
        <f>IF('Műszaki adattábla'!F2444="","",'Műszaki adattábla'!F2444)</f>
        <v/>
      </c>
      <c r="E2453" s="169" t="str">
        <f>IF(D2453="","",VLOOKUP(D2453,'Műszaki adattábla'!F:R,13,0))</f>
        <v/>
      </c>
      <c r="F2453" s="29" t="str">
        <f>IF(D2453="","",VLOOKUP(D2453,'Műszaki adattábla'!F:M,8,0))</f>
        <v/>
      </c>
      <c r="G2453" s="29" t="str">
        <f>IF(D2453="","",IF('Műszaki adattábla'!L2444="20-99",IF('Műszaki adattábla'!O2444="","Nem adott meg lekötött teljesítményt",VLOOKUP(D2453,'Műszaki adattábla'!F:O,10,0)),0))</f>
        <v/>
      </c>
      <c r="H2453" s="29" t="str">
        <f>IF(D2453="","",VLOOKUP(D2453,'Műszaki adattábla'!F:P,11,0))</f>
        <v/>
      </c>
      <c r="I2453" s="30"/>
      <c r="J2453" s="30"/>
      <c r="K2453" s="31" t="str">
        <f>IF(D2453="","",ROUND(((F2453*I2453*'Műszaki adattábla'!$C$7/'Műszaki adattábla'!$C$8)+(G2453*I2453)+(H2453*I2453))/12*'Műszaki adattábla'!T2444,0))</f>
        <v/>
      </c>
      <c r="L2453" s="32" t="str">
        <f t="shared" si="83"/>
        <v/>
      </c>
    </row>
    <row r="2454" spans="2:12" ht="14.4" thickBot="1" x14ac:dyDescent="0.3">
      <c r="B2454" s="28" t="str">
        <f t="shared" si="82"/>
        <v/>
      </c>
      <c r="C2454" s="167" t="str">
        <f>IF(D2454="","",VLOOKUP(D2454,'Műszaki adattábla'!F:G,2,0))</f>
        <v/>
      </c>
      <c r="D2454" s="168" t="str">
        <f>IF('Műszaki adattábla'!F2445="","",'Műszaki adattábla'!F2445)</f>
        <v/>
      </c>
      <c r="E2454" s="169" t="str">
        <f>IF(D2454="","",VLOOKUP(D2454,'Műszaki adattábla'!F:R,13,0))</f>
        <v/>
      </c>
      <c r="F2454" s="29" t="str">
        <f>IF(D2454="","",VLOOKUP(D2454,'Műszaki adattábla'!F:M,8,0))</f>
        <v/>
      </c>
      <c r="G2454" s="29" t="str">
        <f>IF(D2454="","",IF('Műszaki adattábla'!L2445="20-99",IF('Műszaki adattábla'!O2445="","Nem adott meg lekötött teljesítményt",VLOOKUP(D2454,'Műszaki adattábla'!F:O,10,0)),0))</f>
        <v/>
      </c>
      <c r="H2454" s="29" t="str">
        <f>IF(D2454="","",VLOOKUP(D2454,'Műszaki adattábla'!F:P,11,0))</f>
        <v/>
      </c>
      <c r="I2454" s="30"/>
      <c r="J2454" s="30"/>
      <c r="K2454" s="31" t="str">
        <f>IF(D2454="","",ROUND(((F2454*I2454*'Műszaki adattábla'!$C$7/'Műszaki adattábla'!$C$8)+(G2454*I2454)+(H2454*I2454))/12*'Műszaki adattábla'!T2445,0))</f>
        <v/>
      </c>
      <c r="L2454" s="32" t="str">
        <f t="shared" si="83"/>
        <v/>
      </c>
    </row>
    <row r="2455" spans="2:12" ht="14.4" thickBot="1" x14ac:dyDescent="0.3">
      <c r="B2455" s="28" t="str">
        <f t="shared" si="82"/>
        <v/>
      </c>
      <c r="C2455" s="167" t="str">
        <f>IF(D2455="","",VLOOKUP(D2455,'Műszaki adattábla'!F:G,2,0))</f>
        <v/>
      </c>
      <c r="D2455" s="168" t="str">
        <f>IF('Műszaki adattábla'!F2446="","",'Műszaki adattábla'!F2446)</f>
        <v/>
      </c>
      <c r="E2455" s="169" t="str">
        <f>IF(D2455="","",VLOOKUP(D2455,'Műszaki adattábla'!F:R,13,0))</f>
        <v/>
      </c>
      <c r="F2455" s="29" t="str">
        <f>IF(D2455="","",VLOOKUP(D2455,'Műszaki adattábla'!F:M,8,0))</f>
        <v/>
      </c>
      <c r="G2455" s="29" t="str">
        <f>IF(D2455="","",IF('Műszaki adattábla'!L2446="20-99",IF('Műszaki adattábla'!O2446="","Nem adott meg lekötött teljesítményt",VLOOKUP(D2455,'Műszaki adattábla'!F:O,10,0)),0))</f>
        <v/>
      </c>
      <c r="H2455" s="29" t="str">
        <f>IF(D2455="","",VLOOKUP(D2455,'Műszaki adattábla'!F:P,11,0))</f>
        <v/>
      </c>
      <c r="I2455" s="30"/>
      <c r="J2455" s="30"/>
      <c r="K2455" s="31" t="str">
        <f>IF(D2455="","",ROUND(((F2455*I2455*'Műszaki adattábla'!$C$7/'Műszaki adattábla'!$C$8)+(G2455*I2455)+(H2455*I2455))/12*'Műszaki adattábla'!T2446,0))</f>
        <v/>
      </c>
      <c r="L2455" s="32" t="str">
        <f t="shared" si="83"/>
        <v/>
      </c>
    </row>
    <row r="2456" spans="2:12" ht="14.4" thickBot="1" x14ac:dyDescent="0.3">
      <c r="B2456" s="28" t="str">
        <f t="shared" si="82"/>
        <v/>
      </c>
      <c r="C2456" s="167" t="str">
        <f>IF(D2456="","",VLOOKUP(D2456,'Műszaki adattábla'!F:G,2,0))</f>
        <v/>
      </c>
      <c r="D2456" s="168" t="str">
        <f>IF('Műszaki adattábla'!F2447="","",'Műszaki adattábla'!F2447)</f>
        <v/>
      </c>
      <c r="E2456" s="169" t="str">
        <f>IF(D2456="","",VLOOKUP(D2456,'Műszaki adattábla'!F:R,13,0))</f>
        <v/>
      </c>
      <c r="F2456" s="29" t="str">
        <f>IF(D2456="","",VLOOKUP(D2456,'Műszaki adattábla'!F:M,8,0))</f>
        <v/>
      </c>
      <c r="G2456" s="29" t="str">
        <f>IF(D2456="","",IF('Műszaki adattábla'!L2447="20-99",IF('Műszaki adattábla'!O2447="","Nem adott meg lekötött teljesítményt",VLOOKUP(D2456,'Műszaki adattábla'!F:O,10,0)),0))</f>
        <v/>
      </c>
      <c r="H2456" s="29" t="str">
        <f>IF(D2456="","",VLOOKUP(D2456,'Műszaki adattábla'!F:P,11,0))</f>
        <v/>
      </c>
      <c r="I2456" s="30"/>
      <c r="J2456" s="30"/>
      <c r="K2456" s="31" t="str">
        <f>IF(D2456="","",ROUND(((F2456*I2456*'Műszaki adattábla'!$C$7/'Műszaki adattábla'!$C$8)+(G2456*I2456)+(H2456*I2456))/12*'Műszaki adattábla'!T2447,0))</f>
        <v/>
      </c>
      <c r="L2456" s="32" t="str">
        <f t="shared" si="83"/>
        <v/>
      </c>
    </row>
    <row r="2457" spans="2:12" ht="14.4" thickBot="1" x14ac:dyDescent="0.3">
      <c r="B2457" s="28" t="str">
        <f t="shared" si="82"/>
        <v/>
      </c>
      <c r="C2457" s="167" t="str">
        <f>IF(D2457="","",VLOOKUP(D2457,'Műszaki adattábla'!F:G,2,0))</f>
        <v/>
      </c>
      <c r="D2457" s="168" t="str">
        <f>IF('Műszaki adattábla'!F2448="","",'Műszaki adattábla'!F2448)</f>
        <v/>
      </c>
      <c r="E2457" s="169" t="str">
        <f>IF(D2457="","",VLOOKUP(D2457,'Műszaki adattábla'!F:R,13,0))</f>
        <v/>
      </c>
      <c r="F2457" s="29" t="str">
        <f>IF(D2457="","",VLOOKUP(D2457,'Műszaki adattábla'!F:M,8,0))</f>
        <v/>
      </c>
      <c r="G2457" s="29" t="str">
        <f>IF(D2457="","",IF('Műszaki adattábla'!L2448="20-99",IF('Műszaki adattábla'!O2448="","Nem adott meg lekötött teljesítményt",VLOOKUP(D2457,'Műszaki adattábla'!F:O,10,0)),0))</f>
        <v/>
      </c>
      <c r="H2457" s="29" t="str">
        <f>IF(D2457="","",VLOOKUP(D2457,'Műszaki adattábla'!F:P,11,0))</f>
        <v/>
      </c>
      <c r="I2457" s="30"/>
      <c r="J2457" s="30"/>
      <c r="K2457" s="31" t="str">
        <f>IF(D2457="","",ROUND(((F2457*I2457*'Műszaki adattábla'!$C$7/'Műszaki adattábla'!$C$8)+(G2457*I2457)+(H2457*I2457))/12*'Műszaki adattábla'!T2448,0))</f>
        <v/>
      </c>
      <c r="L2457" s="32" t="str">
        <f t="shared" si="83"/>
        <v/>
      </c>
    </row>
    <row r="2458" spans="2:12" ht="14.4" thickBot="1" x14ac:dyDescent="0.3">
      <c r="B2458" s="28" t="str">
        <f t="shared" si="82"/>
        <v/>
      </c>
      <c r="C2458" s="167" t="str">
        <f>IF(D2458="","",VLOOKUP(D2458,'Műszaki adattábla'!F:G,2,0))</f>
        <v/>
      </c>
      <c r="D2458" s="168" t="str">
        <f>IF('Műszaki adattábla'!F2449="","",'Műszaki adattábla'!F2449)</f>
        <v/>
      </c>
      <c r="E2458" s="169" t="str">
        <f>IF(D2458="","",VLOOKUP(D2458,'Műszaki adattábla'!F:R,13,0))</f>
        <v/>
      </c>
      <c r="F2458" s="29" t="str">
        <f>IF(D2458="","",VLOOKUP(D2458,'Műszaki adattábla'!F:M,8,0))</f>
        <v/>
      </c>
      <c r="G2458" s="29" t="str">
        <f>IF(D2458="","",IF('Műszaki adattábla'!L2449="20-99",IF('Műszaki adattábla'!O2449="","Nem adott meg lekötött teljesítményt",VLOOKUP(D2458,'Műszaki adattábla'!F:O,10,0)),0))</f>
        <v/>
      </c>
      <c r="H2458" s="29" t="str">
        <f>IF(D2458="","",VLOOKUP(D2458,'Műszaki adattábla'!F:P,11,0))</f>
        <v/>
      </c>
      <c r="I2458" s="30"/>
      <c r="J2458" s="30"/>
      <c r="K2458" s="31" t="str">
        <f>IF(D2458="","",ROUND(((F2458*I2458*'Műszaki adattábla'!$C$7/'Műszaki adattábla'!$C$8)+(G2458*I2458)+(H2458*I2458))/12*'Műszaki adattábla'!T2449,0))</f>
        <v/>
      </c>
      <c r="L2458" s="32" t="str">
        <f t="shared" si="83"/>
        <v/>
      </c>
    </row>
    <row r="2459" spans="2:12" ht="14.4" thickBot="1" x14ac:dyDescent="0.3">
      <c r="B2459" s="28" t="str">
        <f t="shared" si="82"/>
        <v/>
      </c>
      <c r="C2459" s="167" t="str">
        <f>IF(D2459="","",VLOOKUP(D2459,'Műszaki adattábla'!F:G,2,0))</f>
        <v/>
      </c>
      <c r="D2459" s="168" t="str">
        <f>IF('Műszaki adattábla'!F2450="","",'Műszaki adattábla'!F2450)</f>
        <v/>
      </c>
      <c r="E2459" s="169" t="str">
        <f>IF(D2459="","",VLOOKUP(D2459,'Műszaki adattábla'!F:R,13,0))</f>
        <v/>
      </c>
      <c r="F2459" s="29" t="str">
        <f>IF(D2459="","",VLOOKUP(D2459,'Műszaki adattábla'!F:M,8,0))</f>
        <v/>
      </c>
      <c r="G2459" s="29" t="str">
        <f>IF(D2459="","",IF('Műszaki adattábla'!L2450="20-99",IF('Műszaki adattábla'!O2450="","Nem adott meg lekötött teljesítményt",VLOOKUP(D2459,'Műszaki adattábla'!F:O,10,0)),0))</f>
        <v/>
      </c>
      <c r="H2459" s="29" t="str">
        <f>IF(D2459="","",VLOOKUP(D2459,'Műszaki adattábla'!F:P,11,0))</f>
        <v/>
      </c>
      <c r="I2459" s="30"/>
      <c r="J2459" s="30"/>
      <c r="K2459" s="31" t="str">
        <f>IF(D2459="","",ROUND(((F2459*I2459*'Műszaki adattábla'!$C$7/'Műszaki adattábla'!$C$8)+(G2459*I2459)+(H2459*I2459))/12*'Műszaki adattábla'!T2450,0))</f>
        <v/>
      </c>
      <c r="L2459" s="32" t="str">
        <f t="shared" si="83"/>
        <v/>
      </c>
    </row>
    <row r="2460" spans="2:12" ht="14.4" thickBot="1" x14ac:dyDescent="0.3">
      <c r="B2460" s="28" t="str">
        <f t="shared" ref="B2460:B2523" si="84">IF(D2460="","",B2459+1)</f>
        <v/>
      </c>
      <c r="C2460" s="167" t="str">
        <f>IF(D2460="","",VLOOKUP(D2460,'Műszaki adattábla'!F:G,2,0))</f>
        <v/>
      </c>
      <c r="D2460" s="168" t="str">
        <f>IF('Műszaki adattábla'!F2451="","",'Műszaki adattábla'!F2451)</f>
        <v/>
      </c>
      <c r="E2460" s="169" t="str">
        <f>IF(D2460="","",VLOOKUP(D2460,'Műszaki adattábla'!F:R,13,0))</f>
        <v/>
      </c>
      <c r="F2460" s="29" t="str">
        <f>IF(D2460="","",VLOOKUP(D2460,'Műszaki adattábla'!F:M,8,0))</f>
        <v/>
      </c>
      <c r="G2460" s="29" t="str">
        <f>IF(D2460="","",IF('Műszaki adattábla'!L2451="20-99",IF('Műszaki adattábla'!O2451="","Nem adott meg lekötött teljesítményt",VLOOKUP(D2460,'Műszaki adattábla'!F:O,10,0)),0))</f>
        <v/>
      </c>
      <c r="H2460" s="29" t="str">
        <f>IF(D2460="","",VLOOKUP(D2460,'Műszaki adattábla'!F:P,11,0))</f>
        <v/>
      </c>
      <c r="I2460" s="30"/>
      <c r="J2460" s="30"/>
      <c r="K2460" s="31" t="str">
        <f>IF(D2460="","",ROUND(((F2460*I2460*'Műszaki adattábla'!$C$7/'Műszaki adattábla'!$C$8)+(G2460*I2460)+(H2460*I2460))/12*'Műszaki adattábla'!T2451,0))</f>
        <v/>
      </c>
      <c r="L2460" s="32" t="str">
        <f t="shared" ref="L2460:L2523" si="85">IF(D2460="","",ROUND((J2460/1000)*E2460,0))</f>
        <v/>
      </c>
    </row>
    <row r="2461" spans="2:12" ht="14.4" thickBot="1" x14ac:dyDescent="0.3">
      <c r="B2461" s="28" t="str">
        <f t="shared" si="84"/>
        <v/>
      </c>
      <c r="C2461" s="167" t="str">
        <f>IF(D2461="","",VLOOKUP(D2461,'Műszaki adattábla'!F:G,2,0))</f>
        <v/>
      </c>
      <c r="D2461" s="168" t="str">
        <f>IF('Műszaki adattábla'!F2452="","",'Műszaki adattábla'!F2452)</f>
        <v/>
      </c>
      <c r="E2461" s="169" t="str">
        <f>IF(D2461="","",VLOOKUP(D2461,'Műszaki adattábla'!F:R,13,0))</f>
        <v/>
      </c>
      <c r="F2461" s="29" t="str">
        <f>IF(D2461="","",VLOOKUP(D2461,'Műszaki adattábla'!F:M,8,0))</f>
        <v/>
      </c>
      <c r="G2461" s="29" t="str">
        <f>IF(D2461="","",IF('Műszaki adattábla'!L2452="20-99",IF('Műszaki adattábla'!O2452="","Nem adott meg lekötött teljesítményt",VLOOKUP(D2461,'Műszaki adattábla'!F:O,10,0)),0))</f>
        <v/>
      </c>
      <c r="H2461" s="29" t="str">
        <f>IF(D2461="","",VLOOKUP(D2461,'Műszaki adattábla'!F:P,11,0))</f>
        <v/>
      </c>
      <c r="I2461" s="30"/>
      <c r="J2461" s="30"/>
      <c r="K2461" s="31" t="str">
        <f>IF(D2461="","",ROUND(((F2461*I2461*'Műszaki adattábla'!$C$7/'Műszaki adattábla'!$C$8)+(G2461*I2461)+(H2461*I2461))/12*'Műszaki adattábla'!T2452,0))</f>
        <v/>
      </c>
      <c r="L2461" s="32" t="str">
        <f t="shared" si="85"/>
        <v/>
      </c>
    </row>
    <row r="2462" spans="2:12" ht="14.4" thickBot="1" x14ac:dyDescent="0.3">
      <c r="B2462" s="28" t="str">
        <f t="shared" si="84"/>
        <v/>
      </c>
      <c r="C2462" s="167" t="str">
        <f>IF(D2462="","",VLOOKUP(D2462,'Műszaki adattábla'!F:G,2,0))</f>
        <v/>
      </c>
      <c r="D2462" s="168" t="str">
        <f>IF('Műszaki adattábla'!F2453="","",'Műszaki adattábla'!F2453)</f>
        <v/>
      </c>
      <c r="E2462" s="169" t="str">
        <f>IF(D2462="","",VLOOKUP(D2462,'Műszaki adattábla'!F:R,13,0))</f>
        <v/>
      </c>
      <c r="F2462" s="29" t="str">
        <f>IF(D2462="","",VLOOKUP(D2462,'Műszaki adattábla'!F:M,8,0))</f>
        <v/>
      </c>
      <c r="G2462" s="29" t="str">
        <f>IF(D2462="","",IF('Műszaki adattábla'!L2453="20-99",IF('Műszaki adattábla'!O2453="","Nem adott meg lekötött teljesítményt",VLOOKUP(D2462,'Műszaki adattábla'!F:O,10,0)),0))</f>
        <v/>
      </c>
      <c r="H2462" s="29" t="str">
        <f>IF(D2462="","",VLOOKUP(D2462,'Műszaki adattábla'!F:P,11,0))</f>
        <v/>
      </c>
      <c r="I2462" s="30"/>
      <c r="J2462" s="30"/>
      <c r="K2462" s="31" t="str">
        <f>IF(D2462="","",ROUND(((F2462*I2462*'Műszaki adattábla'!$C$7/'Műszaki adattábla'!$C$8)+(G2462*I2462)+(H2462*I2462))/12*'Műszaki adattábla'!T2453,0))</f>
        <v/>
      </c>
      <c r="L2462" s="32" t="str">
        <f t="shared" si="85"/>
        <v/>
      </c>
    </row>
    <row r="2463" spans="2:12" ht="14.4" thickBot="1" x14ac:dyDescent="0.3">
      <c r="B2463" s="28" t="str">
        <f t="shared" si="84"/>
        <v/>
      </c>
      <c r="C2463" s="167" t="str">
        <f>IF(D2463="","",VLOOKUP(D2463,'Műszaki adattábla'!F:G,2,0))</f>
        <v/>
      </c>
      <c r="D2463" s="168" t="str">
        <f>IF('Műszaki adattábla'!F2454="","",'Műszaki adattábla'!F2454)</f>
        <v/>
      </c>
      <c r="E2463" s="169" t="str">
        <f>IF(D2463="","",VLOOKUP(D2463,'Műszaki adattábla'!F:R,13,0))</f>
        <v/>
      </c>
      <c r="F2463" s="29" t="str">
        <f>IF(D2463="","",VLOOKUP(D2463,'Műszaki adattábla'!F:M,8,0))</f>
        <v/>
      </c>
      <c r="G2463" s="29" t="str">
        <f>IF(D2463="","",IF('Műszaki adattábla'!L2454="20-99",IF('Műszaki adattábla'!O2454="","Nem adott meg lekötött teljesítményt",VLOOKUP(D2463,'Műszaki adattábla'!F:O,10,0)),0))</f>
        <v/>
      </c>
      <c r="H2463" s="29" t="str">
        <f>IF(D2463="","",VLOOKUP(D2463,'Műszaki adattábla'!F:P,11,0))</f>
        <v/>
      </c>
      <c r="I2463" s="30"/>
      <c r="J2463" s="30"/>
      <c r="K2463" s="31" t="str">
        <f>IF(D2463="","",ROUND(((F2463*I2463*'Műszaki adattábla'!$C$7/'Műszaki adattábla'!$C$8)+(G2463*I2463)+(H2463*I2463))/12*'Műszaki adattábla'!T2454,0))</f>
        <v/>
      </c>
      <c r="L2463" s="32" t="str">
        <f t="shared" si="85"/>
        <v/>
      </c>
    </row>
    <row r="2464" spans="2:12" ht="14.4" thickBot="1" x14ac:dyDescent="0.3">
      <c r="B2464" s="28" t="str">
        <f t="shared" si="84"/>
        <v/>
      </c>
      <c r="C2464" s="167" t="str">
        <f>IF(D2464="","",VLOOKUP(D2464,'Műszaki adattábla'!F:G,2,0))</f>
        <v/>
      </c>
      <c r="D2464" s="168" t="str">
        <f>IF('Műszaki adattábla'!F2455="","",'Műszaki adattábla'!F2455)</f>
        <v/>
      </c>
      <c r="E2464" s="169" t="str">
        <f>IF(D2464="","",VLOOKUP(D2464,'Műszaki adattábla'!F:R,13,0))</f>
        <v/>
      </c>
      <c r="F2464" s="29" t="str">
        <f>IF(D2464="","",VLOOKUP(D2464,'Műszaki adattábla'!F:M,8,0))</f>
        <v/>
      </c>
      <c r="G2464" s="29" t="str">
        <f>IF(D2464="","",IF('Műszaki adattábla'!L2455="20-99",IF('Műszaki adattábla'!O2455="","Nem adott meg lekötött teljesítményt",VLOOKUP(D2464,'Műszaki adattábla'!F:O,10,0)),0))</f>
        <v/>
      </c>
      <c r="H2464" s="29" t="str">
        <f>IF(D2464="","",VLOOKUP(D2464,'Műszaki adattábla'!F:P,11,0))</f>
        <v/>
      </c>
      <c r="I2464" s="30"/>
      <c r="J2464" s="30"/>
      <c r="K2464" s="31" t="str">
        <f>IF(D2464="","",ROUND(((F2464*I2464*'Műszaki adattábla'!$C$7/'Műszaki adattábla'!$C$8)+(G2464*I2464)+(H2464*I2464))/12*'Műszaki adattábla'!T2455,0))</f>
        <v/>
      </c>
      <c r="L2464" s="32" t="str">
        <f t="shared" si="85"/>
        <v/>
      </c>
    </row>
    <row r="2465" spans="2:12" ht="14.4" thickBot="1" x14ac:dyDescent="0.3">
      <c r="B2465" s="28" t="str">
        <f t="shared" si="84"/>
        <v/>
      </c>
      <c r="C2465" s="167" t="str">
        <f>IF(D2465="","",VLOOKUP(D2465,'Műszaki adattábla'!F:G,2,0))</f>
        <v/>
      </c>
      <c r="D2465" s="168" t="str">
        <f>IF('Műszaki adattábla'!F2456="","",'Műszaki adattábla'!F2456)</f>
        <v/>
      </c>
      <c r="E2465" s="169" t="str">
        <f>IF(D2465="","",VLOOKUP(D2465,'Műszaki adattábla'!F:R,13,0))</f>
        <v/>
      </c>
      <c r="F2465" s="29" t="str">
        <f>IF(D2465="","",VLOOKUP(D2465,'Műszaki adattábla'!F:M,8,0))</f>
        <v/>
      </c>
      <c r="G2465" s="29" t="str">
        <f>IF(D2465="","",IF('Műszaki adattábla'!L2456="20-99",IF('Műszaki adattábla'!O2456="","Nem adott meg lekötött teljesítményt",VLOOKUP(D2465,'Műszaki adattábla'!F:O,10,0)),0))</f>
        <v/>
      </c>
      <c r="H2465" s="29" t="str">
        <f>IF(D2465="","",VLOOKUP(D2465,'Műszaki adattábla'!F:P,11,0))</f>
        <v/>
      </c>
      <c r="I2465" s="30"/>
      <c r="J2465" s="30"/>
      <c r="K2465" s="31" t="str">
        <f>IF(D2465="","",ROUND(((F2465*I2465*'Műszaki adattábla'!$C$7/'Műszaki adattábla'!$C$8)+(G2465*I2465)+(H2465*I2465))/12*'Műszaki adattábla'!T2456,0))</f>
        <v/>
      </c>
      <c r="L2465" s="32" t="str">
        <f t="shared" si="85"/>
        <v/>
      </c>
    </row>
    <row r="2466" spans="2:12" ht="14.4" thickBot="1" x14ac:dyDescent="0.3">
      <c r="B2466" s="28" t="str">
        <f t="shared" si="84"/>
        <v/>
      </c>
      <c r="C2466" s="167" t="str">
        <f>IF(D2466="","",VLOOKUP(D2466,'Műszaki adattábla'!F:G,2,0))</f>
        <v/>
      </c>
      <c r="D2466" s="168" t="str">
        <f>IF('Műszaki adattábla'!F2457="","",'Műszaki adattábla'!F2457)</f>
        <v/>
      </c>
      <c r="E2466" s="169" t="str">
        <f>IF(D2466="","",VLOOKUP(D2466,'Műszaki adattábla'!F:R,13,0))</f>
        <v/>
      </c>
      <c r="F2466" s="29" t="str">
        <f>IF(D2466="","",VLOOKUP(D2466,'Műszaki adattábla'!F:M,8,0))</f>
        <v/>
      </c>
      <c r="G2466" s="29" t="str">
        <f>IF(D2466="","",IF('Műszaki adattábla'!L2457="20-99",IF('Műszaki adattábla'!O2457="","Nem adott meg lekötött teljesítményt",VLOOKUP(D2466,'Műszaki adattábla'!F:O,10,0)),0))</f>
        <v/>
      </c>
      <c r="H2466" s="29" t="str">
        <f>IF(D2466="","",VLOOKUP(D2466,'Műszaki adattábla'!F:P,11,0))</f>
        <v/>
      </c>
      <c r="I2466" s="30"/>
      <c r="J2466" s="30"/>
      <c r="K2466" s="31" t="str">
        <f>IF(D2466="","",ROUND(((F2466*I2466*'Műszaki adattábla'!$C$7/'Műszaki adattábla'!$C$8)+(G2466*I2466)+(H2466*I2466))/12*'Műszaki adattábla'!T2457,0))</f>
        <v/>
      </c>
      <c r="L2466" s="32" t="str">
        <f t="shared" si="85"/>
        <v/>
      </c>
    </row>
    <row r="2467" spans="2:12" ht="14.4" thickBot="1" x14ac:dyDescent="0.3">
      <c r="B2467" s="28" t="str">
        <f t="shared" si="84"/>
        <v/>
      </c>
      <c r="C2467" s="167" t="str">
        <f>IF(D2467="","",VLOOKUP(D2467,'Műszaki adattábla'!F:G,2,0))</f>
        <v/>
      </c>
      <c r="D2467" s="168" t="str">
        <f>IF('Műszaki adattábla'!F2458="","",'Műszaki adattábla'!F2458)</f>
        <v/>
      </c>
      <c r="E2467" s="169" t="str">
        <f>IF(D2467="","",VLOOKUP(D2467,'Műszaki adattábla'!F:R,13,0))</f>
        <v/>
      </c>
      <c r="F2467" s="29" t="str">
        <f>IF(D2467="","",VLOOKUP(D2467,'Műszaki adattábla'!F:M,8,0))</f>
        <v/>
      </c>
      <c r="G2467" s="29" t="str">
        <f>IF(D2467="","",IF('Műszaki adattábla'!L2458="20-99",IF('Műszaki adattábla'!O2458="","Nem adott meg lekötött teljesítményt",VLOOKUP(D2467,'Műszaki adattábla'!F:O,10,0)),0))</f>
        <v/>
      </c>
      <c r="H2467" s="29" t="str">
        <f>IF(D2467="","",VLOOKUP(D2467,'Műszaki adattábla'!F:P,11,0))</f>
        <v/>
      </c>
      <c r="I2467" s="30"/>
      <c r="J2467" s="30"/>
      <c r="K2467" s="31" t="str">
        <f>IF(D2467="","",ROUND(((F2467*I2467*'Műszaki adattábla'!$C$7/'Műszaki adattábla'!$C$8)+(G2467*I2467)+(H2467*I2467))/12*'Műszaki adattábla'!T2458,0))</f>
        <v/>
      </c>
      <c r="L2467" s="32" t="str">
        <f t="shared" si="85"/>
        <v/>
      </c>
    </row>
    <row r="2468" spans="2:12" ht="14.4" thickBot="1" x14ac:dyDescent="0.3">
      <c r="B2468" s="28" t="str">
        <f t="shared" si="84"/>
        <v/>
      </c>
      <c r="C2468" s="167" t="str">
        <f>IF(D2468="","",VLOOKUP(D2468,'Műszaki adattábla'!F:G,2,0))</f>
        <v/>
      </c>
      <c r="D2468" s="168" t="str">
        <f>IF('Műszaki adattábla'!F2459="","",'Műszaki adattábla'!F2459)</f>
        <v/>
      </c>
      <c r="E2468" s="169" t="str">
        <f>IF(D2468="","",VLOOKUP(D2468,'Műszaki adattábla'!F:R,13,0))</f>
        <v/>
      </c>
      <c r="F2468" s="29" t="str">
        <f>IF(D2468="","",VLOOKUP(D2468,'Műszaki adattábla'!F:M,8,0))</f>
        <v/>
      </c>
      <c r="G2468" s="29" t="str">
        <f>IF(D2468="","",IF('Műszaki adattábla'!L2459="20-99",IF('Műszaki adattábla'!O2459="","Nem adott meg lekötött teljesítményt",VLOOKUP(D2468,'Műszaki adattábla'!F:O,10,0)),0))</f>
        <v/>
      </c>
      <c r="H2468" s="29" t="str">
        <f>IF(D2468="","",VLOOKUP(D2468,'Műszaki adattábla'!F:P,11,0))</f>
        <v/>
      </c>
      <c r="I2468" s="30"/>
      <c r="J2468" s="30"/>
      <c r="K2468" s="31" t="str">
        <f>IF(D2468="","",ROUND(((F2468*I2468*'Műszaki adattábla'!$C$7/'Műszaki adattábla'!$C$8)+(G2468*I2468)+(H2468*I2468))/12*'Műszaki adattábla'!T2459,0))</f>
        <v/>
      </c>
      <c r="L2468" s="32" t="str">
        <f t="shared" si="85"/>
        <v/>
      </c>
    </row>
    <row r="2469" spans="2:12" ht="14.4" thickBot="1" x14ac:dyDescent="0.3">
      <c r="B2469" s="28" t="str">
        <f t="shared" si="84"/>
        <v/>
      </c>
      <c r="C2469" s="167" t="str">
        <f>IF(D2469="","",VLOOKUP(D2469,'Műszaki adattábla'!F:G,2,0))</f>
        <v/>
      </c>
      <c r="D2469" s="168" t="str">
        <f>IF('Műszaki adattábla'!F2460="","",'Műszaki adattábla'!F2460)</f>
        <v/>
      </c>
      <c r="E2469" s="169" t="str">
        <f>IF(D2469="","",VLOOKUP(D2469,'Műszaki adattábla'!F:R,13,0))</f>
        <v/>
      </c>
      <c r="F2469" s="29" t="str">
        <f>IF(D2469="","",VLOOKUP(D2469,'Műszaki adattábla'!F:M,8,0))</f>
        <v/>
      </c>
      <c r="G2469" s="29" t="str">
        <f>IF(D2469="","",IF('Műszaki adattábla'!L2460="20-99",IF('Műszaki adattábla'!O2460="","Nem adott meg lekötött teljesítményt",VLOOKUP(D2469,'Műszaki adattábla'!F:O,10,0)),0))</f>
        <v/>
      </c>
      <c r="H2469" s="29" t="str">
        <f>IF(D2469="","",VLOOKUP(D2469,'Műszaki adattábla'!F:P,11,0))</f>
        <v/>
      </c>
      <c r="I2469" s="30"/>
      <c r="J2469" s="30"/>
      <c r="K2469" s="31" t="str">
        <f>IF(D2469="","",ROUND(((F2469*I2469*'Műszaki adattábla'!$C$7/'Műszaki adattábla'!$C$8)+(G2469*I2469)+(H2469*I2469))/12*'Műszaki adattábla'!T2460,0))</f>
        <v/>
      </c>
      <c r="L2469" s="32" t="str">
        <f t="shared" si="85"/>
        <v/>
      </c>
    </row>
    <row r="2470" spans="2:12" ht="14.4" thickBot="1" x14ac:dyDescent="0.3">
      <c r="B2470" s="28" t="str">
        <f t="shared" si="84"/>
        <v/>
      </c>
      <c r="C2470" s="167" t="str">
        <f>IF(D2470="","",VLOOKUP(D2470,'Műszaki adattábla'!F:G,2,0))</f>
        <v/>
      </c>
      <c r="D2470" s="168" t="str">
        <f>IF('Műszaki adattábla'!F2461="","",'Műszaki adattábla'!F2461)</f>
        <v/>
      </c>
      <c r="E2470" s="169" t="str">
        <f>IF(D2470="","",VLOOKUP(D2470,'Műszaki adattábla'!F:R,13,0))</f>
        <v/>
      </c>
      <c r="F2470" s="29" t="str">
        <f>IF(D2470="","",VLOOKUP(D2470,'Műszaki adattábla'!F:M,8,0))</f>
        <v/>
      </c>
      <c r="G2470" s="29" t="str">
        <f>IF(D2470="","",IF('Műszaki adattábla'!L2461="20-99",IF('Műszaki adattábla'!O2461="","Nem adott meg lekötött teljesítményt",VLOOKUP(D2470,'Műszaki adattábla'!F:O,10,0)),0))</f>
        <v/>
      </c>
      <c r="H2470" s="29" t="str">
        <f>IF(D2470="","",VLOOKUP(D2470,'Műszaki adattábla'!F:P,11,0))</f>
        <v/>
      </c>
      <c r="I2470" s="30"/>
      <c r="J2470" s="30"/>
      <c r="K2470" s="31" t="str">
        <f>IF(D2470="","",ROUND(((F2470*I2470*'Műszaki adattábla'!$C$7/'Műszaki adattábla'!$C$8)+(G2470*I2470)+(H2470*I2470))/12*'Műszaki adattábla'!T2461,0))</f>
        <v/>
      </c>
      <c r="L2470" s="32" t="str">
        <f t="shared" si="85"/>
        <v/>
      </c>
    </row>
    <row r="2471" spans="2:12" ht="14.4" thickBot="1" x14ac:dyDescent="0.3">
      <c r="B2471" s="28" t="str">
        <f t="shared" si="84"/>
        <v/>
      </c>
      <c r="C2471" s="167" t="str">
        <f>IF(D2471="","",VLOOKUP(D2471,'Műszaki adattábla'!F:G,2,0))</f>
        <v/>
      </c>
      <c r="D2471" s="168" t="str">
        <f>IF('Műszaki adattábla'!F2462="","",'Műszaki adattábla'!F2462)</f>
        <v/>
      </c>
      <c r="E2471" s="169" t="str">
        <f>IF(D2471="","",VLOOKUP(D2471,'Műszaki adattábla'!F:R,13,0))</f>
        <v/>
      </c>
      <c r="F2471" s="29" t="str">
        <f>IF(D2471="","",VLOOKUP(D2471,'Műszaki adattábla'!F:M,8,0))</f>
        <v/>
      </c>
      <c r="G2471" s="29" t="str">
        <f>IF(D2471="","",IF('Műszaki adattábla'!L2462="20-99",IF('Műszaki adattábla'!O2462="","Nem adott meg lekötött teljesítményt",VLOOKUP(D2471,'Műszaki adattábla'!F:O,10,0)),0))</f>
        <v/>
      </c>
      <c r="H2471" s="29" t="str">
        <f>IF(D2471="","",VLOOKUP(D2471,'Műszaki adattábla'!F:P,11,0))</f>
        <v/>
      </c>
      <c r="I2471" s="30"/>
      <c r="J2471" s="30"/>
      <c r="K2471" s="31" t="str">
        <f>IF(D2471="","",ROUND(((F2471*I2471*'Műszaki adattábla'!$C$7/'Műszaki adattábla'!$C$8)+(G2471*I2471)+(H2471*I2471))/12*'Műszaki adattábla'!T2462,0))</f>
        <v/>
      </c>
      <c r="L2471" s="32" t="str">
        <f t="shared" si="85"/>
        <v/>
      </c>
    </row>
    <row r="2472" spans="2:12" ht="14.4" thickBot="1" x14ac:dyDescent="0.3">
      <c r="B2472" s="28" t="str">
        <f t="shared" si="84"/>
        <v/>
      </c>
      <c r="C2472" s="167" t="str">
        <f>IF(D2472="","",VLOOKUP(D2472,'Műszaki adattábla'!F:G,2,0))</f>
        <v/>
      </c>
      <c r="D2472" s="168" t="str">
        <f>IF('Műszaki adattábla'!F2463="","",'Műszaki adattábla'!F2463)</f>
        <v/>
      </c>
      <c r="E2472" s="169" t="str">
        <f>IF(D2472="","",VLOOKUP(D2472,'Műszaki adattábla'!F:R,13,0))</f>
        <v/>
      </c>
      <c r="F2472" s="29" t="str">
        <f>IF(D2472="","",VLOOKUP(D2472,'Műszaki adattábla'!F:M,8,0))</f>
        <v/>
      </c>
      <c r="G2472" s="29" t="str">
        <f>IF(D2472="","",IF('Műszaki adattábla'!L2463="20-99",IF('Műszaki adattábla'!O2463="","Nem adott meg lekötött teljesítményt",VLOOKUP(D2472,'Műszaki adattábla'!F:O,10,0)),0))</f>
        <v/>
      </c>
      <c r="H2472" s="29" t="str">
        <f>IF(D2472="","",VLOOKUP(D2472,'Műszaki adattábla'!F:P,11,0))</f>
        <v/>
      </c>
      <c r="I2472" s="30"/>
      <c r="J2472" s="30"/>
      <c r="K2472" s="31" t="str">
        <f>IF(D2472="","",ROUND(((F2472*I2472*'Műszaki adattábla'!$C$7/'Műszaki adattábla'!$C$8)+(G2472*I2472)+(H2472*I2472))/12*'Műszaki adattábla'!T2463,0))</f>
        <v/>
      </c>
      <c r="L2472" s="32" t="str">
        <f t="shared" si="85"/>
        <v/>
      </c>
    </row>
    <row r="2473" spans="2:12" ht="14.4" thickBot="1" x14ac:dyDescent="0.3">
      <c r="B2473" s="28" t="str">
        <f t="shared" si="84"/>
        <v/>
      </c>
      <c r="C2473" s="167" t="str">
        <f>IF(D2473="","",VLOOKUP(D2473,'Műszaki adattábla'!F:G,2,0))</f>
        <v/>
      </c>
      <c r="D2473" s="168" t="str">
        <f>IF('Műszaki adattábla'!F2464="","",'Műszaki adattábla'!F2464)</f>
        <v/>
      </c>
      <c r="E2473" s="169" t="str">
        <f>IF(D2473="","",VLOOKUP(D2473,'Műszaki adattábla'!F:R,13,0))</f>
        <v/>
      </c>
      <c r="F2473" s="29" t="str">
        <f>IF(D2473="","",VLOOKUP(D2473,'Műszaki adattábla'!F:M,8,0))</f>
        <v/>
      </c>
      <c r="G2473" s="29" t="str">
        <f>IF(D2473="","",IF('Műszaki adattábla'!L2464="20-99",IF('Műszaki adattábla'!O2464="","Nem adott meg lekötött teljesítményt",VLOOKUP(D2473,'Műszaki adattábla'!F:O,10,0)),0))</f>
        <v/>
      </c>
      <c r="H2473" s="29" t="str">
        <f>IF(D2473="","",VLOOKUP(D2473,'Műszaki adattábla'!F:P,11,0))</f>
        <v/>
      </c>
      <c r="I2473" s="30"/>
      <c r="J2473" s="30"/>
      <c r="K2473" s="31" t="str">
        <f>IF(D2473="","",ROUND(((F2473*I2473*'Műszaki adattábla'!$C$7/'Műszaki adattábla'!$C$8)+(G2473*I2473)+(H2473*I2473))/12*'Műszaki adattábla'!T2464,0))</f>
        <v/>
      </c>
      <c r="L2473" s="32" t="str">
        <f t="shared" si="85"/>
        <v/>
      </c>
    </row>
    <row r="2474" spans="2:12" ht="14.4" thickBot="1" x14ac:dyDescent="0.3">
      <c r="B2474" s="28" t="str">
        <f t="shared" si="84"/>
        <v/>
      </c>
      <c r="C2474" s="167" t="str">
        <f>IF(D2474="","",VLOOKUP(D2474,'Műszaki adattábla'!F:G,2,0))</f>
        <v/>
      </c>
      <c r="D2474" s="168" t="str">
        <f>IF('Műszaki adattábla'!F2465="","",'Műszaki adattábla'!F2465)</f>
        <v/>
      </c>
      <c r="E2474" s="169" t="str">
        <f>IF(D2474="","",VLOOKUP(D2474,'Műszaki adattábla'!F:R,13,0))</f>
        <v/>
      </c>
      <c r="F2474" s="29" t="str">
        <f>IF(D2474="","",VLOOKUP(D2474,'Műszaki adattábla'!F:M,8,0))</f>
        <v/>
      </c>
      <c r="G2474" s="29" t="str">
        <f>IF(D2474="","",IF('Műszaki adattábla'!L2465="20-99",IF('Műszaki adattábla'!O2465="","Nem adott meg lekötött teljesítményt",VLOOKUP(D2474,'Műszaki adattábla'!F:O,10,0)),0))</f>
        <v/>
      </c>
      <c r="H2474" s="29" t="str">
        <f>IF(D2474="","",VLOOKUP(D2474,'Műszaki adattábla'!F:P,11,0))</f>
        <v/>
      </c>
      <c r="I2474" s="30"/>
      <c r="J2474" s="30"/>
      <c r="K2474" s="31" t="str">
        <f>IF(D2474="","",ROUND(((F2474*I2474*'Műszaki adattábla'!$C$7/'Műszaki adattábla'!$C$8)+(G2474*I2474)+(H2474*I2474))/12*'Műszaki adattábla'!T2465,0))</f>
        <v/>
      </c>
      <c r="L2474" s="32" t="str">
        <f t="shared" si="85"/>
        <v/>
      </c>
    </row>
    <row r="2475" spans="2:12" ht="14.4" thickBot="1" x14ac:dyDescent="0.3">
      <c r="B2475" s="28" t="str">
        <f t="shared" si="84"/>
        <v/>
      </c>
      <c r="C2475" s="167" t="str">
        <f>IF(D2475="","",VLOOKUP(D2475,'Műszaki adattábla'!F:G,2,0))</f>
        <v/>
      </c>
      <c r="D2475" s="168" t="str">
        <f>IF('Műszaki adattábla'!F2466="","",'Műszaki adattábla'!F2466)</f>
        <v/>
      </c>
      <c r="E2475" s="169" t="str">
        <f>IF(D2475="","",VLOOKUP(D2475,'Műszaki adattábla'!F:R,13,0))</f>
        <v/>
      </c>
      <c r="F2475" s="29" t="str">
        <f>IF(D2475="","",VLOOKUP(D2475,'Műszaki adattábla'!F:M,8,0))</f>
        <v/>
      </c>
      <c r="G2475" s="29" t="str">
        <f>IF(D2475="","",IF('Műszaki adattábla'!L2466="20-99",IF('Műszaki adattábla'!O2466="","Nem adott meg lekötött teljesítményt",VLOOKUP(D2475,'Műszaki adattábla'!F:O,10,0)),0))</f>
        <v/>
      </c>
      <c r="H2475" s="29" t="str">
        <f>IF(D2475="","",VLOOKUP(D2475,'Műszaki adattábla'!F:P,11,0))</f>
        <v/>
      </c>
      <c r="I2475" s="30"/>
      <c r="J2475" s="30"/>
      <c r="K2475" s="31" t="str">
        <f>IF(D2475="","",ROUND(((F2475*I2475*'Műszaki adattábla'!$C$7/'Műszaki adattábla'!$C$8)+(G2475*I2475)+(H2475*I2475))/12*'Műszaki adattábla'!T2466,0))</f>
        <v/>
      </c>
      <c r="L2475" s="32" t="str">
        <f t="shared" si="85"/>
        <v/>
      </c>
    </row>
    <row r="2476" spans="2:12" ht="14.4" thickBot="1" x14ac:dyDescent="0.3">
      <c r="B2476" s="28" t="str">
        <f t="shared" si="84"/>
        <v/>
      </c>
      <c r="C2476" s="167" t="str">
        <f>IF(D2476="","",VLOOKUP(D2476,'Műszaki adattábla'!F:G,2,0))</f>
        <v/>
      </c>
      <c r="D2476" s="168" t="str">
        <f>IF('Műszaki adattábla'!F2467="","",'Műszaki adattábla'!F2467)</f>
        <v/>
      </c>
      <c r="E2476" s="169" t="str">
        <f>IF(D2476="","",VLOOKUP(D2476,'Műszaki adattábla'!F:R,13,0))</f>
        <v/>
      </c>
      <c r="F2476" s="29" t="str">
        <f>IF(D2476="","",VLOOKUP(D2476,'Műszaki adattábla'!F:M,8,0))</f>
        <v/>
      </c>
      <c r="G2476" s="29" t="str">
        <f>IF(D2476="","",IF('Műszaki adattábla'!L2467="20-99",IF('Műszaki adattábla'!O2467="","Nem adott meg lekötött teljesítményt",VLOOKUP(D2476,'Műszaki adattábla'!F:O,10,0)),0))</f>
        <v/>
      </c>
      <c r="H2476" s="29" t="str">
        <f>IF(D2476="","",VLOOKUP(D2476,'Műszaki adattábla'!F:P,11,0))</f>
        <v/>
      </c>
      <c r="I2476" s="30"/>
      <c r="J2476" s="30"/>
      <c r="K2476" s="31" t="str">
        <f>IF(D2476="","",ROUND(((F2476*I2476*'Műszaki adattábla'!$C$7/'Műszaki adattábla'!$C$8)+(G2476*I2476)+(H2476*I2476))/12*'Műszaki adattábla'!T2467,0))</f>
        <v/>
      </c>
      <c r="L2476" s="32" t="str">
        <f t="shared" si="85"/>
        <v/>
      </c>
    </row>
    <row r="2477" spans="2:12" ht="14.4" thickBot="1" x14ac:dyDescent="0.3">
      <c r="B2477" s="28" t="str">
        <f t="shared" si="84"/>
        <v/>
      </c>
      <c r="C2477" s="167" t="str">
        <f>IF(D2477="","",VLOOKUP(D2477,'Műszaki adattábla'!F:G,2,0))</f>
        <v/>
      </c>
      <c r="D2477" s="168" t="str">
        <f>IF('Műszaki adattábla'!F2468="","",'Műszaki adattábla'!F2468)</f>
        <v/>
      </c>
      <c r="E2477" s="169" t="str">
        <f>IF(D2477="","",VLOOKUP(D2477,'Műszaki adattábla'!F:R,13,0))</f>
        <v/>
      </c>
      <c r="F2477" s="29" t="str">
        <f>IF(D2477="","",VLOOKUP(D2477,'Műszaki adattábla'!F:M,8,0))</f>
        <v/>
      </c>
      <c r="G2477" s="29" t="str">
        <f>IF(D2477="","",IF('Műszaki adattábla'!L2468="20-99",IF('Műszaki adattábla'!O2468="","Nem adott meg lekötött teljesítményt",VLOOKUP(D2477,'Műszaki adattábla'!F:O,10,0)),0))</f>
        <v/>
      </c>
      <c r="H2477" s="29" t="str">
        <f>IF(D2477="","",VLOOKUP(D2477,'Műszaki adattábla'!F:P,11,0))</f>
        <v/>
      </c>
      <c r="I2477" s="30"/>
      <c r="J2477" s="30"/>
      <c r="K2477" s="31" t="str">
        <f>IF(D2477="","",ROUND(((F2477*I2477*'Műszaki adattábla'!$C$7/'Műszaki adattábla'!$C$8)+(G2477*I2477)+(H2477*I2477))/12*'Műszaki adattábla'!T2468,0))</f>
        <v/>
      </c>
      <c r="L2477" s="32" t="str">
        <f t="shared" si="85"/>
        <v/>
      </c>
    </row>
    <row r="2478" spans="2:12" ht="14.4" thickBot="1" x14ac:dyDescent="0.3">
      <c r="B2478" s="28" t="str">
        <f t="shared" si="84"/>
        <v/>
      </c>
      <c r="C2478" s="167" t="str">
        <f>IF(D2478="","",VLOOKUP(D2478,'Műszaki adattábla'!F:G,2,0))</f>
        <v/>
      </c>
      <c r="D2478" s="168" t="str">
        <f>IF('Műszaki adattábla'!F2469="","",'Műszaki adattábla'!F2469)</f>
        <v/>
      </c>
      <c r="E2478" s="169" t="str">
        <f>IF(D2478="","",VLOOKUP(D2478,'Műszaki adattábla'!F:R,13,0))</f>
        <v/>
      </c>
      <c r="F2478" s="29" t="str">
        <f>IF(D2478="","",VLOOKUP(D2478,'Műszaki adattábla'!F:M,8,0))</f>
        <v/>
      </c>
      <c r="G2478" s="29" t="str">
        <f>IF(D2478="","",IF('Műszaki adattábla'!L2469="20-99",IF('Műszaki adattábla'!O2469="","Nem adott meg lekötött teljesítményt",VLOOKUP(D2478,'Műszaki adattábla'!F:O,10,0)),0))</f>
        <v/>
      </c>
      <c r="H2478" s="29" t="str">
        <f>IF(D2478="","",VLOOKUP(D2478,'Műszaki adattábla'!F:P,11,0))</f>
        <v/>
      </c>
      <c r="I2478" s="30"/>
      <c r="J2478" s="30"/>
      <c r="K2478" s="31" t="str">
        <f>IF(D2478="","",ROUND(((F2478*I2478*'Műszaki adattábla'!$C$7/'Műszaki adattábla'!$C$8)+(G2478*I2478)+(H2478*I2478))/12*'Műszaki adattábla'!T2469,0))</f>
        <v/>
      </c>
      <c r="L2478" s="32" t="str">
        <f t="shared" si="85"/>
        <v/>
      </c>
    </row>
    <row r="2479" spans="2:12" ht="14.4" thickBot="1" x14ac:dyDescent="0.3">
      <c r="B2479" s="28" t="str">
        <f t="shared" si="84"/>
        <v/>
      </c>
      <c r="C2479" s="167" t="str">
        <f>IF(D2479="","",VLOOKUP(D2479,'Műszaki adattábla'!F:G,2,0))</f>
        <v/>
      </c>
      <c r="D2479" s="168" t="str">
        <f>IF('Műszaki adattábla'!F2470="","",'Műszaki adattábla'!F2470)</f>
        <v/>
      </c>
      <c r="E2479" s="169" t="str">
        <f>IF(D2479="","",VLOOKUP(D2479,'Műszaki adattábla'!F:R,13,0))</f>
        <v/>
      </c>
      <c r="F2479" s="29" t="str">
        <f>IF(D2479="","",VLOOKUP(D2479,'Műszaki adattábla'!F:M,8,0))</f>
        <v/>
      </c>
      <c r="G2479" s="29" t="str">
        <f>IF(D2479="","",IF('Műszaki adattábla'!L2470="20-99",IF('Műszaki adattábla'!O2470="","Nem adott meg lekötött teljesítményt",VLOOKUP(D2479,'Műszaki adattábla'!F:O,10,0)),0))</f>
        <v/>
      </c>
      <c r="H2479" s="29" t="str">
        <f>IF(D2479="","",VLOOKUP(D2479,'Műszaki adattábla'!F:P,11,0))</f>
        <v/>
      </c>
      <c r="I2479" s="30"/>
      <c r="J2479" s="30"/>
      <c r="K2479" s="31" t="str">
        <f>IF(D2479="","",ROUND(((F2479*I2479*'Műszaki adattábla'!$C$7/'Műszaki adattábla'!$C$8)+(G2479*I2479)+(H2479*I2479))/12*'Műszaki adattábla'!T2470,0))</f>
        <v/>
      </c>
      <c r="L2479" s="32" t="str">
        <f t="shared" si="85"/>
        <v/>
      </c>
    </row>
    <row r="2480" spans="2:12" ht="14.4" thickBot="1" x14ac:dyDescent="0.3">
      <c r="B2480" s="28" t="str">
        <f t="shared" si="84"/>
        <v/>
      </c>
      <c r="C2480" s="167" t="str">
        <f>IF(D2480="","",VLOOKUP(D2480,'Műszaki adattábla'!F:G,2,0))</f>
        <v/>
      </c>
      <c r="D2480" s="168" t="str">
        <f>IF('Műszaki adattábla'!F2471="","",'Műszaki adattábla'!F2471)</f>
        <v/>
      </c>
      <c r="E2480" s="169" t="str">
        <f>IF(D2480="","",VLOOKUP(D2480,'Műszaki adattábla'!F:R,13,0))</f>
        <v/>
      </c>
      <c r="F2480" s="29" t="str">
        <f>IF(D2480="","",VLOOKUP(D2480,'Műszaki adattábla'!F:M,8,0))</f>
        <v/>
      </c>
      <c r="G2480" s="29" t="str">
        <f>IF(D2480="","",IF('Műszaki adattábla'!L2471="20-99",IF('Műszaki adattábla'!O2471="","Nem adott meg lekötött teljesítményt",VLOOKUP(D2480,'Műszaki adattábla'!F:O,10,0)),0))</f>
        <v/>
      </c>
      <c r="H2480" s="29" t="str">
        <f>IF(D2480="","",VLOOKUP(D2480,'Műszaki adattábla'!F:P,11,0))</f>
        <v/>
      </c>
      <c r="I2480" s="30"/>
      <c r="J2480" s="30"/>
      <c r="K2480" s="31" t="str">
        <f>IF(D2480="","",ROUND(((F2480*I2480*'Műszaki adattábla'!$C$7/'Műszaki adattábla'!$C$8)+(G2480*I2480)+(H2480*I2480))/12*'Műszaki adattábla'!T2471,0))</f>
        <v/>
      </c>
      <c r="L2480" s="32" t="str">
        <f t="shared" si="85"/>
        <v/>
      </c>
    </row>
    <row r="2481" spans="2:12" ht="14.4" thickBot="1" x14ac:dyDescent="0.3">
      <c r="B2481" s="28" t="str">
        <f t="shared" si="84"/>
        <v/>
      </c>
      <c r="C2481" s="167" t="str">
        <f>IF(D2481="","",VLOOKUP(D2481,'Műszaki adattábla'!F:G,2,0))</f>
        <v/>
      </c>
      <c r="D2481" s="168" t="str">
        <f>IF('Műszaki adattábla'!F2472="","",'Műszaki adattábla'!F2472)</f>
        <v/>
      </c>
      <c r="E2481" s="169" t="str">
        <f>IF(D2481="","",VLOOKUP(D2481,'Műszaki adattábla'!F:R,13,0))</f>
        <v/>
      </c>
      <c r="F2481" s="29" t="str">
        <f>IF(D2481="","",VLOOKUP(D2481,'Műszaki adattábla'!F:M,8,0))</f>
        <v/>
      </c>
      <c r="G2481" s="29" t="str">
        <f>IF(D2481="","",IF('Műszaki adattábla'!L2472="20-99",IF('Műszaki adattábla'!O2472="","Nem adott meg lekötött teljesítményt",VLOOKUP(D2481,'Műszaki adattábla'!F:O,10,0)),0))</f>
        <v/>
      </c>
      <c r="H2481" s="29" t="str">
        <f>IF(D2481="","",VLOOKUP(D2481,'Műszaki adattábla'!F:P,11,0))</f>
        <v/>
      </c>
      <c r="I2481" s="30"/>
      <c r="J2481" s="30"/>
      <c r="K2481" s="31" t="str">
        <f>IF(D2481="","",ROUND(((F2481*I2481*'Műszaki adattábla'!$C$7/'Műszaki adattábla'!$C$8)+(G2481*I2481)+(H2481*I2481))/12*'Műszaki adattábla'!T2472,0))</f>
        <v/>
      </c>
      <c r="L2481" s="32" t="str">
        <f t="shared" si="85"/>
        <v/>
      </c>
    </row>
    <row r="2482" spans="2:12" ht="14.4" thickBot="1" x14ac:dyDescent="0.3">
      <c r="B2482" s="28" t="str">
        <f t="shared" si="84"/>
        <v/>
      </c>
      <c r="C2482" s="167" t="str">
        <f>IF(D2482="","",VLOOKUP(D2482,'Műszaki adattábla'!F:G,2,0))</f>
        <v/>
      </c>
      <c r="D2482" s="168" t="str">
        <f>IF('Műszaki adattábla'!F2473="","",'Műszaki adattábla'!F2473)</f>
        <v/>
      </c>
      <c r="E2482" s="169" t="str">
        <f>IF(D2482="","",VLOOKUP(D2482,'Műszaki adattábla'!F:R,13,0))</f>
        <v/>
      </c>
      <c r="F2482" s="29" t="str">
        <f>IF(D2482="","",VLOOKUP(D2482,'Műszaki adattábla'!F:M,8,0))</f>
        <v/>
      </c>
      <c r="G2482" s="29" t="str">
        <f>IF(D2482="","",IF('Műszaki adattábla'!L2473="20-99",IF('Műszaki adattábla'!O2473="","Nem adott meg lekötött teljesítményt",VLOOKUP(D2482,'Műszaki adattábla'!F:O,10,0)),0))</f>
        <v/>
      </c>
      <c r="H2482" s="29" t="str">
        <f>IF(D2482="","",VLOOKUP(D2482,'Műszaki adattábla'!F:P,11,0))</f>
        <v/>
      </c>
      <c r="I2482" s="30"/>
      <c r="J2482" s="30"/>
      <c r="K2482" s="31" t="str">
        <f>IF(D2482="","",ROUND(((F2482*I2482*'Műszaki adattábla'!$C$7/'Műszaki adattábla'!$C$8)+(G2482*I2482)+(H2482*I2482))/12*'Műszaki adattábla'!T2473,0))</f>
        <v/>
      </c>
      <c r="L2482" s="32" t="str">
        <f t="shared" si="85"/>
        <v/>
      </c>
    </row>
    <row r="2483" spans="2:12" ht="14.4" thickBot="1" x14ac:dyDescent="0.3">
      <c r="B2483" s="28" t="str">
        <f t="shared" si="84"/>
        <v/>
      </c>
      <c r="C2483" s="167" t="str">
        <f>IF(D2483="","",VLOOKUP(D2483,'Műszaki adattábla'!F:G,2,0))</f>
        <v/>
      </c>
      <c r="D2483" s="168" t="str">
        <f>IF('Műszaki adattábla'!F2474="","",'Műszaki adattábla'!F2474)</f>
        <v/>
      </c>
      <c r="E2483" s="169" t="str">
        <f>IF(D2483="","",VLOOKUP(D2483,'Műszaki adattábla'!F:R,13,0))</f>
        <v/>
      </c>
      <c r="F2483" s="29" t="str">
        <f>IF(D2483="","",VLOOKUP(D2483,'Műszaki adattábla'!F:M,8,0))</f>
        <v/>
      </c>
      <c r="G2483" s="29" t="str">
        <f>IF(D2483="","",IF('Műszaki adattábla'!L2474="20-99",IF('Műszaki adattábla'!O2474="","Nem adott meg lekötött teljesítményt",VLOOKUP(D2483,'Műszaki adattábla'!F:O,10,0)),0))</f>
        <v/>
      </c>
      <c r="H2483" s="29" t="str">
        <f>IF(D2483="","",VLOOKUP(D2483,'Műszaki adattábla'!F:P,11,0))</f>
        <v/>
      </c>
      <c r="I2483" s="30"/>
      <c r="J2483" s="30"/>
      <c r="K2483" s="31" t="str">
        <f>IF(D2483="","",ROUND(((F2483*I2483*'Műszaki adattábla'!$C$7/'Műszaki adattábla'!$C$8)+(G2483*I2483)+(H2483*I2483))/12*'Műszaki adattábla'!T2474,0))</f>
        <v/>
      </c>
      <c r="L2483" s="32" t="str">
        <f t="shared" si="85"/>
        <v/>
      </c>
    </row>
    <row r="2484" spans="2:12" ht="14.4" thickBot="1" x14ac:dyDescent="0.3">
      <c r="B2484" s="28" t="str">
        <f t="shared" si="84"/>
        <v/>
      </c>
      <c r="C2484" s="167" t="str">
        <f>IF(D2484="","",VLOOKUP(D2484,'Műszaki adattábla'!F:G,2,0))</f>
        <v/>
      </c>
      <c r="D2484" s="168" t="str">
        <f>IF('Műszaki adattábla'!F2475="","",'Műszaki adattábla'!F2475)</f>
        <v/>
      </c>
      <c r="E2484" s="169" t="str">
        <f>IF(D2484="","",VLOOKUP(D2484,'Műszaki adattábla'!F:R,13,0))</f>
        <v/>
      </c>
      <c r="F2484" s="29" t="str">
        <f>IF(D2484="","",VLOOKUP(D2484,'Műszaki adattábla'!F:M,8,0))</f>
        <v/>
      </c>
      <c r="G2484" s="29" t="str">
        <f>IF(D2484="","",IF('Műszaki adattábla'!L2475="20-99",IF('Műszaki adattábla'!O2475="","Nem adott meg lekötött teljesítményt",VLOOKUP(D2484,'Műszaki adattábla'!F:O,10,0)),0))</f>
        <v/>
      </c>
      <c r="H2484" s="29" t="str">
        <f>IF(D2484="","",VLOOKUP(D2484,'Műszaki adattábla'!F:P,11,0))</f>
        <v/>
      </c>
      <c r="I2484" s="30"/>
      <c r="J2484" s="30"/>
      <c r="K2484" s="31" t="str">
        <f>IF(D2484="","",ROUND(((F2484*I2484*'Műszaki adattábla'!$C$7/'Műszaki adattábla'!$C$8)+(G2484*I2484)+(H2484*I2484))/12*'Műszaki adattábla'!T2475,0))</f>
        <v/>
      </c>
      <c r="L2484" s="32" t="str">
        <f t="shared" si="85"/>
        <v/>
      </c>
    </row>
    <row r="2485" spans="2:12" ht="14.4" thickBot="1" x14ac:dyDescent="0.3">
      <c r="B2485" s="28" t="str">
        <f t="shared" si="84"/>
        <v/>
      </c>
      <c r="C2485" s="167" t="str">
        <f>IF(D2485="","",VLOOKUP(D2485,'Műszaki adattábla'!F:G,2,0))</f>
        <v/>
      </c>
      <c r="D2485" s="168" t="str">
        <f>IF('Műszaki adattábla'!F2476="","",'Műszaki adattábla'!F2476)</f>
        <v/>
      </c>
      <c r="E2485" s="169" t="str">
        <f>IF(D2485="","",VLOOKUP(D2485,'Műszaki adattábla'!F:R,13,0))</f>
        <v/>
      </c>
      <c r="F2485" s="29" t="str">
        <f>IF(D2485="","",VLOOKUP(D2485,'Műszaki adattábla'!F:M,8,0))</f>
        <v/>
      </c>
      <c r="G2485" s="29" t="str">
        <f>IF(D2485="","",IF('Műszaki adattábla'!L2476="20-99",IF('Műszaki adattábla'!O2476="","Nem adott meg lekötött teljesítményt",VLOOKUP(D2485,'Műszaki adattábla'!F:O,10,0)),0))</f>
        <v/>
      </c>
      <c r="H2485" s="29" t="str">
        <f>IF(D2485="","",VLOOKUP(D2485,'Műszaki adattábla'!F:P,11,0))</f>
        <v/>
      </c>
      <c r="I2485" s="30"/>
      <c r="J2485" s="30"/>
      <c r="K2485" s="31" t="str">
        <f>IF(D2485="","",ROUND(((F2485*I2485*'Műszaki adattábla'!$C$7/'Műszaki adattábla'!$C$8)+(G2485*I2485)+(H2485*I2485))/12*'Műszaki adattábla'!T2476,0))</f>
        <v/>
      </c>
      <c r="L2485" s="32" t="str">
        <f t="shared" si="85"/>
        <v/>
      </c>
    </row>
    <row r="2486" spans="2:12" ht="14.4" thickBot="1" x14ac:dyDescent="0.3">
      <c r="B2486" s="28" t="str">
        <f t="shared" si="84"/>
        <v/>
      </c>
      <c r="C2486" s="167" t="str">
        <f>IF(D2486="","",VLOOKUP(D2486,'Műszaki adattábla'!F:G,2,0))</f>
        <v/>
      </c>
      <c r="D2486" s="168" t="str">
        <f>IF('Műszaki adattábla'!F2477="","",'Műszaki adattábla'!F2477)</f>
        <v/>
      </c>
      <c r="E2486" s="169" t="str">
        <f>IF(D2486="","",VLOOKUP(D2486,'Műszaki adattábla'!F:R,13,0))</f>
        <v/>
      </c>
      <c r="F2486" s="29" t="str">
        <f>IF(D2486="","",VLOOKUP(D2486,'Műszaki adattábla'!F:M,8,0))</f>
        <v/>
      </c>
      <c r="G2486" s="29" t="str">
        <f>IF(D2486="","",IF('Műszaki adattábla'!L2477="20-99",IF('Műszaki adattábla'!O2477="","Nem adott meg lekötött teljesítményt",VLOOKUP(D2486,'Műszaki adattábla'!F:O,10,0)),0))</f>
        <v/>
      </c>
      <c r="H2486" s="29" t="str">
        <f>IF(D2486="","",VLOOKUP(D2486,'Műszaki adattábla'!F:P,11,0))</f>
        <v/>
      </c>
      <c r="I2486" s="30"/>
      <c r="J2486" s="30"/>
      <c r="K2486" s="31" t="str">
        <f>IF(D2486="","",ROUND(((F2486*I2486*'Műszaki adattábla'!$C$7/'Műszaki adattábla'!$C$8)+(G2486*I2486)+(H2486*I2486))/12*'Műszaki adattábla'!T2477,0))</f>
        <v/>
      </c>
      <c r="L2486" s="32" t="str">
        <f t="shared" si="85"/>
        <v/>
      </c>
    </row>
    <row r="2487" spans="2:12" ht="14.4" thickBot="1" x14ac:dyDescent="0.3">
      <c r="B2487" s="28" t="str">
        <f t="shared" si="84"/>
        <v/>
      </c>
      <c r="C2487" s="167" t="str">
        <f>IF(D2487="","",VLOOKUP(D2487,'Műszaki adattábla'!F:G,2,0))</f>
        <v/>
      </c>
      <c r="D2487" s="168" t="str">
        <f>IF('Műszaki adattábla'!F2478="","",'Műszaki adattábla'!F2478)</f>
        <v/>
      </c>
      <c r="E2487" s="169" t="str">
        <f>IF(D2487="","",VLOOKUP(D2487,'Műszaki adattábla'!F:R,13,0))</f>
        <v/>
      </c>
      <c r="F2487" s="29" t="str">
        <f>IF(D2487="","",VLOOKUP(D2487,'Műszaki adattábla'!F:M,8,0))</f>
        <v/>
      </c>
      <c r="G2487" s="29" t="str">
        <f>IF(D2487="","",IF('Műszaki adattábla'!L2478="20-99",IF('Műszaki adattábla'!O2478="","Nem adott meg lekötött teljesítményt",VLOOKUP(D2487,'Műszaki adattábla'!F:O,10,0)),0))</f>
        <v/>
      </c>
      <c r="H2487" s="29" t="str">
        <f>IF(D2487="","",VLOOKUP(D2487,'Műszaki adattábla'!F:P,11,0))</f>
        <v/>
      </c>
      <c r="I2487" s="30"/>
      <c r="J2487" s="30"/>
      <c r="K2487" s="31" t="str">
        <f>IF(D2487="","",ROUND(((F2487*I2487*'Műszaki adattábla'!$C$7/'Műszaki adattábla'!$C$8)+(G2487*I2487)+(H2487*I2487))/12*'Műszaki adattábla'!T2478,0))</f>
        <v/>
      </c>
      <c r="L2487" s="32" t="str">
        <f t="shared" si="85"/>
        <v/>
      </c>
    </row>
    <row r="2488" spans="2:12" ht="14.4" thickBot="1" x14ac:dyDescent="0.3">
      <c r="B2488" s="28" t="str">
        <f t="shared" si="84"/>
        <v/>
      </c>
      <c r="C2488" s="167" t="str">
        <f>IF(D2488="","",VLOOKUP(D2488,'Műszaki adattábla'!F:G,2,0))</f>
        <v/>
      </c>
      <c r="D2488" s="168" t="str">
        <f>IF('Műszaki adattábla'!F2479="","",'Műszaki adattábla'!F2479)</f>
        <v/>
      </c>
      <c r="E2488" s="169" t="str">
        <f>IF(D2488="","",VLOOKUP(D2488,'Műszaki adattábla'!F:R,13,0))</f>
        <v/>
      </c>
      <c r="F2488" s="29" t="str">
        <f>IF(D2488="","",VLOOKUP(D2488,'Műszaki adattábla'!F:M,8,0))</f>
        <v/>
      </c>
      <c r="G2488" s="29" t="str">
        <f>IF(D2488="","",IF('Műszaki adattábla'!L2479="20-99",IF('Műszaki adattábla'!O2479="","Nem adott meg lekötött teljesítményt",VLOOKUP(D2488,'Műszaki adattábla'!F:O,10,0)),0))</f>
        <v/>
      </c>
      <c r="H2488" s="29" t="str">
        <f>IF(D2488="","",VLOOKUP(D2488,'Műszaki adattábla'!F:P,11,0))</f>
        <v/>
      </c>
      <c r="I2488" s="30"/>
      <c r="J2488" s="30"/>
      <c r="K2488" s="31" t="str">
        <f>IF(D2488="","",ROUND(((F2488*I2488*'Műszaki adattábla'!$C$7/'Műszaki adattábla'!$C$8)+(G2488*I2488)+(H2488*I2488))/12*'Műszaki adattábla'!T2479,0))</f>
        <v/>
      </c>
      <c r="L2488" s="32" t="str">
        <f t="shared" si="85"/>
        <v/>
      </c>
    </row>
    <row r="2489" spans="2:12" ht="14.4" thickBot="1" x14ac:dyDescent="0.3">
      <c r="B2489" s="28" t="str">
        <f t="shared" si="84"/>
        <v/>
      </c>
      <c r="C2489" s="167" t="str">
        <f>IF(D2489="","",VLOOKUP(D2489,'Műszaki adattábla'!F:G,2,0))</f>
        <v/>
      </c>
      <c r="D2489" s="168" t="str">
        <f>IF('Műszaki adattábla'!F2480="","",'Műszaki adattábla'!F2480)</f>
        <v/>
      </c>
      <c r="E2489" s="169" t="str">
        <f>IF(D2489="","",VLOOKUP(D2489,'Műszaki adattábla'!F:R,13,0))</f>
        <v/>
      </c>
      <c r="F2489" s="29" t="str">
        <f>IF(D2489="","",VLOOKUP(D2489,'Műszaki adattábla'!F:M,8,0))</f>
        <v/>
      </c>
      <c r="G2489" s="29" t="str">
        <f>IF(D2489="","",IF('Műszaki adattábla'!L2480="20-99",IF('Műszaki adattábla'!O2480="","Nem adott meg lekötött teljesítményt",VLOOKUP(D2489,'Műszaki adattábla'!F:O,10,0)),0))</f>
        <v/>
      </c>
      <c r="H2489" s="29" t="str">
        <f>IF(D2489="","",VLOOKUP(D2489,'Műszaki adattábla'!F:P,11,0))</f>
        <v/>
      </c>
      <c r="I2489" s="30"/>
      <c r="J2489" s="30"/>
      <c r="K2489" s="31" t="str">
        <f>IF(D2489="","",ROUND(((F2489*I2489*'Műszaki adattábla'!$C$7/'Műszaki adattábla'!$C$8)+(G2489*I2489)+(H2489*I2489))/12*'Műszaki adattábla'!T2480,0))</f>
        <v/>
      </c>
      <c r="L2489" s="32" t="str">
        <f t="shared" si="85"/>
        <v/>
      </c>
    </row>
    <row r="2490" spans="2:12" ht="14.4" thickBot="1" x14ac:dyDescent="0.3">
      <c r="B2490" s="28" t="str">
        <f t="shared" si="84"/>
        <v/>
      </c>
      <c r="C2490" s="167" t="str">
        <f>IF(D2490="","",VLOOKUP(D2490,'Műszaki adattábla'!F:G,2,0))</f>
        <v/>
      </c>
      <c r="D2490" s="168" t="str">
        <f>IF('Műszaki adattábla'!F2481="","",'Műszaki adattábla'!F2481)</f>
        <v/>
      </c>
      <c r="E2490" s="169" t="str">
        <f>IF(D2490="","",VLOOKUP(D2490,'Műszaki adattábla'!F:R,13,0))</f>
        <v/>
      </c>
      <c r="F2490" s="29" t="str">
        <f>IF(D2490="","",VLOOKUP(D2490,'Műszaki adattábla'!F:M,8,0))</f>
        <v/>
      </c>
      <c r="G2490" s="29" t="str">
        <f>IF(D2490="","",IF('Műszaki adattábla'!L2481="20-99",IF('Műszaki adattábla'!O2481="","Nem adott meg lekötött teljesítményt",VLOOKUP(D2490,'Műszaki adattábla'!F:O,10,0)),0))</f>
        <v/>
      </c>
      <c r="H2490" s="29" t="str">
        <f>IF(D2490="","",VLOOKUP(D2490,'Műszaki adattábla'!F:P,11,0))</f>
        <v/>
      </c>
      <c r="I2490" s="30"/>
      <c r="J2490" s="30"/>
      <c r="K2490" s="31" t="str">
        <f>IF(D2490="","",ROUND(((F2490*I2490*'Műszaki adattábla'!$C$7/'Műszaki adattábla'!$C$8)+(G2490*I2490)+(H2490*I2490))/12*'Műszaki adattábla'!T2481,0))</f>
        <v/>
      </c>
      <c r="L2490" s="32" t="str">
        <f t="shared" si="85"/>
        <v/>
      </c>
    </row>
    <row r="2491" spans="2:12" ht="14.4" thickBot="1" x14ac:dyDescent="0.3">
      <c r="B2491" s="28" t="str">
        <f t="shared" si="84"/>
        <v/>
      </c>
      <c r="C2491" s="167" t="str">
        <f>IF(D2491="","",VLOOKUP(D2491,'Műszaki adattábla'!F:G,2,0))</f>
        <v/>
      </c>
      <c r="D2491" s="168" t="str">
        <f>IF('Műszaki adattábla'!F2482="","",'Műszaki adattábla'!F2482)</f>
        <v/>
      </c>
      <c r="E2491" s="169" t="str">
        <f>IF(D2491="","",VLOOKUP(D2491,'Műszaki adattábla'!F:R,13,0))</f>
        <v/>
      </c>
      <c r="F2491" s="29" t="str">
        <f>IF(D2491="","",VLOOKUP(D2491,'Műszaki adattábla'!F:M,8,0))</f>
        <v/>
      </c>
      <c r="G2491" s="29" t="str">
        <f>IF(D2491="","",IF('Műszaki adattábla'!L2482="20-99",IF('Műszaki adattábla'!O2482="","Nem adott meg lekötött teljesítményt",VLOOKUP(D2491,'Műszaki adattábla'!F:O,10,0)),0))</f>
        <v/>
      </c>
      <c r="H2491" s="29" t="str">
        <f>IF(D2491="","",VLOOKUP(D2491,'Műszaki adattábla'!F:P,11,0))</f>
        <v/>
      </c>
      <c r="I2491" s="30"/>
      <c r="J2491" s="30"/>
      <c r="K2491" s="31" t="str">
        <f>IF(D2491="","",ROUND(((F2491*I2491*'Műszaki adattábla'!$C$7/'Műszaki adattábla'!$C$8)+(G2491*I2491)+(H2491*I2491))/12*'Műszaki adattábla'!T2482,0))</f>
        <v/>
      </c>
      <c r="L2491" s="32" t="str">
        <f t="shared" si="85"/>
        <v/>
      </c>
    </row>
    <row r="2492" spans="2:12" ht="14.4" thickBot="1" x14ac:dyDescent="0.3">
      <c r="B2492" s="28" t="str">
        <f t="shared" si="84"/>
        <v/>
      </c>
      <c r="C2492" s="167" t="str">
        <f>IF(D2492="","",VLOOKUP(D2492,'Műszaki adattábla'!F:G,2,0))</f>
        <v/>
      </c>
      <c r="D2492" s="168" t="str">
        <f>IF('Műszaki adattábla'!F2483="","",'Műszaki adattábla'!F2483)</f>
        <v/>
      </c>
      <c r="E2492" s="169" t="str">
        <f>IF(D2492="","",VLOOKUP(D2492,'Műszaki adattábla'!F:R,13,0))</f>
        <v/>
      </c>
      <c r="F2492" s="29" t="str">
        <f>IF(D2492="","",VLOOKUP(D2492,'Műszaki adattábla'!F:M,8,0))</f>
        <v/>
      </c>
      <c r="G2492" s="29" t="str">
        <f>IF(D2492="","",IF('Műszaki adattábla'!L2483="20-99",IF('Műszaki adattábla'!O2483="","Nem adott meg lekötött teljesítményt",VLOOKUP(D2492,'Műszaki adattábla'!F:O,10,0)),0))</f>
        <v/>
      </c>
      <c r="H2492" s="29" t="str">
        <f>IF(D2492="","",VLOOKUP(D2492,'Műszaki adattábla'!F:P,11,0))</f>
        <v/>
      </c>
      <c r="I2492" s="30"/>
      <c r="J2492" s="30"/>
      <c r="K2492" s="31" t="str">
        <f>IF(D2492="","",ROUND(((F2492*I2492*'Műszaki adattábla'!$C$7/'Műszaki adattábla'!$C$8)+(G2492*I2492)+(H2492*I2492))/12*'Műszaki adattábla'!T2483,0))</f>
        <v/>
      </c>
      <c r="L2492" s="32" t="str">
        <f t="shared" si="85"/>
        <v/>
      </c>
    </row>
    <row r="2493" spans="2:12" ht="14.4" thickBot="1" x14ac:dyDescent="0.3">
      <c r="B2493" s="28" t="str">
        <f t="shared" si="84"/>
        <v/>
      </c>
      <c r="C2493" s="167" t="str">
        <f>IF(D2493="","",VLOOKUP(D2493,'Műszaki adattábla'!F:G,2,0))</f>
        <v/>
      </c>
      <c r="D2493" s="168" t="str">
        <f>IF('Műszaki adattábla'!F2484="","",'Műszaki adattábla'!F2484)</f>
        <v/>
      </c>
      <c r="E2493" s="169" t="str">
        <f>IF(D2493="","",VLOOKUP(D2493,'Műszaki adattábla'!F:R,13,0))</f>
        <v/>
      </c>
      <c r="F2493" s="29" t="str">
        <f>IF(D2493="","",VLOOKUP(D2493,'Műszaki adattábla'!F:M,8,0))</f>
        <v/>
      </c>
      <c r="G2493" s="29" t="str">
        <f>IF(D2493="","",IF('Műszaki adattábla'!L2484="20-99",IF('Műszaki adattábla'!O2484="","Nem adott meg lekötött teljesítményt",VLOOKUP(D2493,'Műszaki adattábla'!F:O,10,0)),0))</f>
        <v/>
      </c>
      <c r="H2493" s="29" t="str">
        <f>IF(D2493="","",VLOOKUP(D2493,'Műszaki adattábla'!F:P,11,0))</f>
        <v/>
      </c>
      <c r="I2493" s="30"/>
      <c r="J2493" s="30"/>
      <c r="K2493" s="31" t="str">
        <f>IF(D2493="","",ROUND(((F2493*I2493*'Műszaki adattábla'!$C$7/'Műszaki adattábla'!$C$8)+(G2493*I2493)+(H2493*I2493))/12*'Műszaki adattábla'!T2484,0))</f>
        <v/>
      </c>
      <c r="L2493" s="32" t="str">
        <f t="shared" si="85"/>
        <v/>
      </c>
    </row>
    <row r="2494" spans="2:12" ht="14.4" thickBot="1" x14ac:dyDescent="0.3">
      <c r="B2494" s="28" t="str">
        <f t="shared" si="84"/>
        <v/>
      </c>
      <c r="C2494" s="167" t="str">
        <f>IF(D2494="","",VLOOKUP(D2494,'Műszaki adattábla'!F:G,2,0))</f>
        <v/>
      </c>
      <c r="D2494" s="168" t="str">
        <f>IF('Műszaki adattábla'!F2485="","",'Műszaki adattábla'!F2485)</f>
        <v/>
      </c>
      <c r="E2494" s="169" t="str">
        <f>IF(D2494="","",VLOOKUP(D2494,'Műszaki adattábla'!F:R,13,0))</f>
        <v/>
      </c>
      <c r="F2494" s="29" t="str">
        <f>IF(D2494="","",VLOOKUP(D2494,'Műszaki adattábla'!F:M,8,0))</f>
        <v/>
      </c>
      <c r="G2494" s="29" t="str">
        <f>IF(D2494="","",IF('Műszaki adattábla'!L2485="20-99",IF('Műszaki adattábla'!O2485="","Nem adott meg lekötött teljesítményt",VLOOKUP(D2494,'Műszaki adattábla'!F:O,10,0)),0))</f>
        <v/>
      </c>
      <c r="H2494" s="29" t="str">
        <f>IF(D2494="","",VLOOKUP(D2494,'Műszaki adattábla'!F:P,11,0))</f>
        <v/>
      </c>
      <c r="I2494" s="30"/>
      <c r="J2494" s="30"/>
      <c r="K2494" s="31" t="str">
        <f>IF(D2494="","",ROUND(((F2494*I2494*'Műszaki adattábla'!$C$7/'Műszaki adattábla'!$C$8)+(G2494*I2494)+(H2494*I2494))/12*'Műszaki adattábla'!T2485,0))</f>
        <v/>
      </c>
      <c r="L2494" s="32" t="str">
        <f t="shared" si="85"/>
        <v/>
      </c>
    </row>
    <row r="2495" spans="2:12" ht="14.4" thickBot="1" x14ac:dyDescent="0.3">
      <c r="B2495" s="28" t="str">
        <f t="shared" si="84"/>
        <v/>
      </c>
      <c r="C2495" s="167" t="str">
        <f>IF(D2495="","",VLOOKUP(D2495,'Műszaki adattábla'!F:G,2,0))</f>
        <v/>
      </c>
      <c r="D2495" s="168" t="str">
        <f>IF('Műszaki adattábla'!F2486="","",'Műszaki adattábla'!F2486)</f>
        <v/>
      </c>
      <c r="E2495" s="169" t="str">
        <f>IF(D2495="","",VLOOKUP(D2495,'Műszaki adattábla'!F:R,13,0))</f>
        <v/>
      </c>
      <c r="F2495" s="29" t="str">
        <f>IF(D2495="","",VLOOKUP(D2495,'Műszaki adattábla'!F:M,8,0))</f>
        <v/>
      </c>
      <c r="G2495" s="29" t="str">
        <f>IF(D2495="","",IF('Műszaki adattábla'!L2486="20-99",IF('Műszaki adattábla'!O2486="","Nem adott meg lekötött teljesítményt",VLOOKUP(D2495,'Műszaki adattábla'!F:O,10,0)),0))</f>
        <v/>
      </c>
      <c r="H2495" s="29" t="str">
        <f>IF(D2495="","",VLOOKUP(D2495,'Műszaki adattábla'!F:P,11,0))</f>
        <v/>
      </c>
      <c r="I2495" s="30"/>
      <c r="J2495" s="30"/>
      <c r="K2495" s="31" t="str">
        <f>IF(D2495="","",ROUND(((F2495*I2495*'Műszaki adattábla'!$C$7/'Műszaki adattábla'!$C$8)+(G2495*I2495)+(H2495*I2495))/12*'Műszaki adattábla'!T2486,0))</f>
        <v/>
      </c>
      <c r="L2495" s="32" t="str">
        <f t="shared" si="85"/>
        <v/>
      </c>
    </row>
    <row r="2496" spans="2:12" ht="14.4" thickBot="1" x14ac:dyDescent="0.3">
      <c r="B2496" s="28" t="str">
        <f t="shared" si="84"/>
        <v/>
      </c>
      <c r="C2496" s="167" t="str">
        <f>IF(D2496="","",VLOOKUP(D2496,'Műszaki adattábla'!F:G,2,0))</f>
        <v/>
      </c>
      <c r="D2496" s="168" t="str">
        <f>IF('Műszaki adattábla'!F2487="","",'Műszaki adattábla'!F2487)</f>
        <v/>
      </c>
      <c r="E2496" s="169" t="str">
        <f>IF(D2496="","",VLOOKUP(D2496,'Műszaki adattábla'!F:R,13,0))</f>
        <v/>
      </c>
      <c r="F2496" s="29" t="str">
        <f>IF(D2496="","",VLOOKUP(D2496,'Műszaki adattábla'!F:M,8,0))</f>
        <v/>
      </c>
      <c r="G2496" s="29" t="str">
        <f>IF(D2496="","",IF('Műszaki adattábla'!L2487="20-99",IF('Műszaki adattábla'!O2487="","Nem adott meg lekötött teljesítményt",VLOOKUP(D2496,'Műszaki adattábla'!F:O,10,0)),0))</f>
        <v/>
      </c>
      <c r="H2496" s="29" t="str">
        <f>IF(D2496="","",VLOOKUP(D2496,'Műszaki adattábla'!F:P,11,0))</f>
        <v/>
      </c>
      <c r="I2496" s="30"/>
      <c r="J2496" s="30"/>
      <c r="K2496" s="31" t="str">
        <f>IF(D2496="","",ROUND(((F2496*I2496*'Műszaki adattábla'!$C$7/'Műszaki adattábla'!$C$8)+(G2496*I2496)+(H2496*I2496))/12*'Műszaki adattábla'!T2487,0))</f>
        <v/>
      </c>
      <c r="L2496" s="32" t="str">
        <f t="shared" si="85"/>
        <v/>
      </c>
    </row>
    <row r="2497" spans="2:12" ht="14.4" thickBot="1" x14ac:dyDescent="0.3">
      <c r="B2497" s="28" t="str">
        <f t="shared" si="84"/>
        <v/>
      </c>
      <c r="C2497" s="167" t="str">
        <f>IF(D2497="","",VLOOKUP(D2497,'Műszaki adattábla'!F:G,2,0))</f>
        <v/>
      </c>
      <c r="D2497" s="168" t="str">
        <f>IF('Műszaki adattábla'!F2488="","",'Műszaki adattábla'!F2488)</f>
        <v/>
      </c>
      <c r="E2497" s="169" t="str">
        <f>IF(D2497="","",VLOOKUP(D2497,'Műszaki adattábla'!F:R,13,0))</f>
        <v/>
      </c>
      <c r="F2497" s="29" t="str">
        <f>IF(D2497="","",VLOOKUP(D2497,'Műszaki adattábla'!F:M,8,0))</f>
        <v/>
      </c>
      <c r="G2497" s="29" t="str">
        <f>IF(D2497="","",IF('Műszaki adattábla'!L2488="20-99",IF('Műszaki adattábla'!O2488="","Nem adott meg lekötött teljesítményt",VLOOKUP(D2497,'Műszaki adattábla'!F:O,10,0)),0))</f>
        <v/>
      </c>
      <c r="H2497" s="29" t="str">
        <f>IF(D2497="","",VLOOKUP(D2497,'Műszaki adattábla'!F:P,11,0))</f>
        <v/>
      </c>
      <c r="I2497" s="30"/>
      <c r="J2497" s="30"/>
      <c r="K2497" s="31" t="str">
        <f>IF(D2497="","",ROUND(((F2497*I2497*'Műszaki adattábla'!$C$7/'Műszaki adattábla'!$C$8)+(G2497*I2497)+(H2497*I2497))/12*'Műszaki adattábla'!T2488,0))</f>
        <v/>
      </c>
      <c r="L2497" s="32" t="str">
        <f t="shared" si="85"/>
        <v/>
      </c>
    </row>
    <row r="2498" spans="2:12" ht="14.4" thickBot="1" x14ac:dyDescent="0.3">
      <c r="B2498" s="28" t="str">
        <f t="shared" si="84"/>
        <v/>
      </c>
      <c r="C2498" s="167" t="str">
        <f>IF(D2498="","",VLOOKUP(D2498,'Műszaki adattábla'!F:G,2,0))</f>
        <v/>
      </c>
      <c r="D2498" s="168" t="str">
        <f>IF('Műszaki adattábla'!F2489="","",'Műszaki adattábla'!F2489)</f>
        <v/>
      </c>
      <c r="E2498" s="169" t="str">
        <f>IF(D2498="","",VLOOKUP(D2498,'Műszaki adattábla'!F:R,13,0))</f>
        <v/>
      </c>
      <c r="F2498" s="29" t="str">
        <f>IF(D2498="","",VLOOKUP(D2498,'Műszaki adattábla'!F:M,8,0))</f>
        <v/>
      </c>
      <c r="G2498" s="29" t="str">
        <f>IF(D2498="","",IF('Műszaki adattábla'!L2489="20-99",IF('Műszaki adattábla'!O2489="","Nem adott meg lekötött teljesítményt",VLOOKUP(D2498,'Műszaki adattábla'!F:O,10,0)),0))</f>
        <v/>
      </c>
      <c r="H2498" s="29" t="str">
        <f>IF(D2498="","",VLOOKUP(D2498,'Műszaki adattábla'!F:P,11,0))</f>
        <v/>
      </c>
      <c r="I2498" s="30"/>
      <c r="J2498" s="30"/>
      <c r="K2498" s="31" t="str">
        <f>IF(D2498="","",ROUND(((F2498*I2498*'Műszaki adattábla'!$C$7/'Műszaki adattábla'!$C$8)+(G2498*I2498)+(H2498*I2498))/12*'Műszaki adattábla'!T2489,0))</f>
        <v/>
      </c>
      <c r="L2498" s="32" t="str">
        <f t="shared" si="85"/>
        <v/>
      </c>
    </row>
    <row r="2499" spans="2:12" ht="14.4" thickBot="1" x14ac:dyDescent="0.3">
      <c r="B2499" s="28" t="str">
        <f t="shared" si="84"/>
        <v/>
      </c>
      <c r="C2499" s="167" t="str">
        <f>IF(D2499="","",VLOOKUP(D2499,'Műszaki adattábla'!F:G,2,0))</f>
        <v/>
      </c>
      <c r="D2499" s="168" t="str">
        <f>IF('Műszaki adattábla'!F2490="","",'Műszaki adattábla'!F2490)</f>
        <v/>
      </c>
      <c r="E2499" s="169" t="str">
        <f>IF(D2499="","",VLOOKUP(D2499,'Műszaki adattábla'!F:R,13,0))</f>
        <v/>
      </c>
      <c r="F2499" s="29" t="str">
        <f>IF(D2499="","",VLOOKUP(D2499,'Műszaki adattábla'!F:M,8,0))</f>
        <v/>
      </c>
      <c r="G2499" s="29" t="str">
        <f>IF(D2499="","",IF('Műszaki adattábla'!L2490="20-99",IF('Műszaki adattábla'!O2490="","Nem adott meg lekötött teljesítményt",VLOOKUP(D2499,'Műszaki adattábla'!F:O,10,0)),0))</f>
        <v/>
      </c>
      <c r="H2499" s="29" t="str">
        <f>IF(D2499="","",VLOOKUP(D2499,'Műszaki adattábla'!F:P,11,0))</f>
        <v/>
      </c>
      <c r="I2499" s="30"/>
      <c r="J2499" s="30"/>
      <c r="K2499" s="31" t="str">
        <f>IF(D2499="","",ROUND(((F2499*I2499*'Műszaki adattábla'!$C$7/'Műszaki adattábla'!$C$8)+(G2499*I2499)+(H2499*I2499))/12*'Műszaki adattábla'!T2490,0))</f>
        <v/>
      </c>
      <c r="L2499" s="32" t="str">
        <f t="shared" si="85"/>
        <v/>
      </c>
    </row>
    <row r="2500" spans="2:12" ht="14.4" thickBot="1" x14ac:dyDescent="0.3">
      <c r="B2500" s="28" t="str">
        <f t="shared" si="84"/>
        <v/>
      </c>
      <c r="C2500" s="167" t="str">
        <f>IF(D2500="","",VLOOKUP(D2500,'Műszaki adattábla'!F:G,2,0))</f>
        <v/>
      </c>
      <c r="D2500" s="168" t="str">
        <f>IF('Műszaki adattábla'!F2491="","",'Műszaki adattábla'!F2491)</f>
        <v/>
      </c>
      <c r="E2500" s="169" t="str">
        <f>IF(D2500="","",VLOOKUP(D2500,'Műszaki adattábla'!F:R,13,0))</f>
        <v/>
      </c>
      <c r="F2500" s="29" t="str">
        <f>IF(D2500="","",VLOOKUP(D2500,'Műszaki adattábla'!F:M,8,0))</f>
        <v/>
      </c>
      <c r="G2500" s="29" t="str">
        <f>IF(D2500="","",IF('Műszaki adattábla'!L2491="20-99",IF('Műszaki adattábla'!O2491="","Nem adott meg lekötött teljesítményt",VLOOKUP(D2500,'Műszaki adattábla'!F:O,10,0)),0))</f>
        <v/>
      </c>
      <c r="H2500" s="29" t="str">
        <f>IF(D2500="","",VLOOKUP(D2500,'Műszaki adattábla'!F:P,11,0))</f>
        <v/>
      </c>
      <c r="I2500" s="30"/>
      <c r="J2500" s="30"/>
      <c r="K2500" s="31" t="str">
        <f>IF(D2500="","",ROUND(((F2500*I2500*'Műszaki adattábla'!$C$7/'Műszaki adattábla'!$C$8)+(G2500*I2500)+(H2500*I2500))/12*'Műszaki adattábla'!T2491,0))</f>
        <v/>
      </c>
      <c r="L2500" s="32" t="str">
        <f t="shared" si="85"/>
        <v/>
      </c>
    </row>
    <row r="2501" spans="2:12" ht="14.4" thickBot="1" x14ac:dyDescent="0.3">
      <c r="B2501" s="28" t="str">
        <f t="shared" si="84"/>
        <v/>
      </c>
      <c r="C2501" s="167" t="str">
        <f>IF(D2501="","",VLOOKUP(D2501,'Műszaki adattábla'!F:G,2,0))</f>
        <v/>
      </c>
      <c r="D2501" s="168" t="str">
        <f>IF('Műszaki adattábla'!F2492="","",'Műszaki adattábla'!F2492)</f>
        <v/>
      </c>
      <c r="E2501" s="169" t="str">
        <f>IF(D2501="","",VLOOKUP(D2501,'Műszaki adattábla'!F:R,13,0))</f>
        <v/>
      </c>
      <c r="F2501" s="29" t="str">
        <f>IF(D2501="","",VLOOKUP(D2501,'Műszaki adattábla'!F:M,8,0))</f>
        <v/>
      </c>
      <c r="G2501" s="29" t="str">
        <f>IF(D2501="","",IF('Műszaki adattábla'!L2492="20-99",IF('Műszaki adattábla'!O2492="","Nem adott meg lekötött teljesítményt",VLOOKUP(D2501,'Műszaki adattábla'!F:O,10,0)),0))</f>
        <v/>
      </c>
      <c r="H2501" s="29" t="str">
        <f>IF(D2501="","",VLOOKUP(D2501,'Műszaki adattábla'!F:P,11,0))</f>
        <v/>
      </c>
      <c r="I2501" s="30"/>
      <c r="J2501" s="30"/>
      <c r="K2501" s="31" t="str">
        <f>IF(D2501="","",ROUND(((F2501*I2501*'Műszaki adattábla'!$C$7/'Műszaki adattábla'!$C$8)+(G2501*I2501)+(H2501*I2501))/12*'Műszaki adattábla'!T2492,0))</f>
        <v/>
      </c>
      <c r="L2501" s="32" t="str">
        <f t="shared" si="85"/>
        <v/>
      </c>
    </row>
    <row r="2502" spans="2:12" ht="14.4" thickBot="1" x14ac:dyDescent="0.3">
      <c r="B2502" s="28" t="str">
        <f t="shared" si="84"/>
        <v/>
      </c>
      <c r="C2502" s="167" t="str">
        <f>IF(D2502="","",VLOOKUP(D2502,'Műszaki adattábla'!F:G,2,0))</f>
        <v/>
      </c>
      <c r="D2502" s="168" t="str">
        <f>IF('Műszaki adattábla'!F2493="","",'Műszaki adattábla'!F2493)</f>
        <v/>
      </c>
      <c r="E2502" s="169" t="str">
        <f>IF(D2502="","",VLOOKUP(D2502,'Műszaki adattábla'!F:R,13,0))</f>
        <v/>
      </c>
      <c r="F2502" s="29" t="str">
        <f>IF(D2502="","",VLOOKUP(D2502,'Műszaki adattábla'!F:M,8,0))</f>
        <v/>
      </c>
      <c r="G2502" s="29" t="str">
        <f>IF(D2502="","",IF('Műszaki adattábla'!L2493="20-99",IF('Műszaki adattábla'!O2493="","Nem adott meg lekötött teljesítményt",VLOOKUP(D2502,'Műszaki adattábla'!F:O,10,0)),0))</f>
        <v/>
      </c>
      <c r="H2502" s="29" t="str">
        <f>IF(D2502="","",VLOOKUP(D2502,'Műszaki adattábla'!F:P,11,0))</f>
        <v/>
      </c>
      <c r="I2502" s="30"/>
      <c r="J2502" s="30"/>
      <c r="K2502" s="31" t="str">
        <f>IF(D2502="","",ROUND(((F2502*I2502*'Műszaki adattábla'!$C$7/'Műszaki adattábla'!$C$8)+(G2502*I2502)+(H2502*I2502))/12*'Műszaki adattábla'!T2493,0))</f>
        <v/>
      </c>
      <c r="L2502" s="32" t="str">
        <f t="shared" si="85"/>
        <v/>
      </c>
    </row>
    <row r="2503" spans="2:12" ht="14.4" thickBot="1" x14ac:dyDescent="0.3">
      <c r="B2503" s="28" t="str">
        <f t="shared" si="84"/>
        <v/>
      </c>
      <c r="C2503" s="167" t="str">
        <f>IF(D2503="","",VLOOKUP(D2503,'Műszaki adattábla'!F:G,2,0))</f>
        <v/>
      </c>
      <c r="D2503" s="168" t="str">
        <f>IF('Műszaki adattábla'!F2494="","",'Műszaki adattábla'!F2494)</f>
        <v/>
      </c>
      <c r="E2503" s="169" t="str">
        <f>IF(D2503="","",VLOOKUP(D2503,'Műszaki adattábla'!F:R,13,0))</f>
        <v/>
      </c>
      <c r="F2503" s="29" t="str">
        <f>IF(D2503="","",VLOOKUP(D2503,'Műszaki adattábla'!F:M,8,0))</f>
        <v/>
      </c>
      <c r="G2503" s="29" t="str">
        <f>IF(D2503="","",IF('Műszaki adattábla'!L2494="20-99",IF('Műszaki adattábla'!O2494="","Nem adott meg lekötött teljesítményt",VLOOKUP(D2503,'Műszaki adattábla'!F:O,10,0)),0))</f>
        <v/>
      </c>
      <c r="H2503" s="29" t="str">
        <f>IF(D2503="","",VLOOKUP(D2503,'Műszaki adattábla'!F:P,11,0))</f>
        <v/>
      </c>
      <c r="I2503" s="30"/>
      <c r="J2503" s="30"/>
      <c r="K2503" s="31" t="str">
        <f>IF(D2503="","",ROUND(((F2503*I2503*'Műszaki adattábla'!$C$7/'Műszaki adattábla'!$C$8)+(G2503*I2503)+(H2503*I2503))/12*'Műszaki adattábla'!T2494,0))</f>
        <v/>
      </c>
      <c r="L2503" s="32" t="str">
        <f t="shared" si="85"/>
        <v/>
      </c>
    </row>
    <row r="2504" spans="2:12" ht="14.4" thickBot="1" x14ac:dyDescent="0.3">
      <c r="B2504" s="28" t="str">
        <f t="shared" si="84"/>
        <v/>
      </c>
      <c r="C2504" s="167" t="str">
        <f>IF(D2504="","",VLOOKUP(D2504,'Műszaki adattábla'!F:G,2,0))</f>
        <v/>
      </c>
      <c r="D2504" s="168" t="str">
        <f>IF('Műszaki adattábla'!F2495="","",'Műszaki adattábla'!F2495)</f>
        <v/>
      </c>
      <c r="E2504" s="169" t="str">
        <f>IF(D2504="","",VLOOKUP(D2504,'Műszaki adattábla'!F:R,13,0))</f>
        <v/>
      </c>
      <c r="F2504" s="29" t="str">
        <f>IF(D2504="","",VLOOKUP(D2504,'Műszaki adattábla'!F:M,8,0))</f>
        <v/>
      </c>
      <c r="G2504" s="29" t="str">
        <f>IF(D2504="","",IF('Műszaki adattábla'!L2495="20-99",IF('Műszaki adattábla'!O2495="","Nem adott meg lekötött teljesítményt",VLOOKUP(D2504,'Műszaki adattábla'!F:O,10,0)),0))</f>
        <v/>
      </c>
      <c r="H2504" s="29" t="str">
        <f>IF(D2504="","",VLOOKUP(D2504,'Műszaki adattábla'!F:P,11,0))</f>
        <v/>
      </c>
      <c r="I2504" s="30"/>
      <c r="J2504" s="30"/>
      <c r="K2504" s="31" t="str">
        <f>IF(D2504="","",ROUND(((F2504*I2504*'Műszaki adattábla'!$C$7/'Műszaki adattábla'!$C$8)+(G2504*I2504)+(H2504*I2504))/12*'Műszaki adattábla'!T2495,0))</f>
        <v/>
      </c>
      <c r="L2504" s="32" t="str">
        <f t="shared" si="85"/>
        <v/>
      </c>
    </row>
    <row r="2505" spans="2:12" ht="14.4" thickBot="1" x14ac:dyDescent="0.3">
      <c r="B2505" s="28" t="str">
        <f t="shared" si="84"/>
        <v/>
      </c>
      <c r="C2505" s="167" t="str">
        <f>IF(D2505="","",VLOOKUP(D2505,'Műszaki adattábla'!F:G,2,0))</f>
        <v/>
      </c>
      <c r="D2505" s="168" t="str">
        <f>IF('Műszaki adattábla'!F2496="","",'Műszaki adattábla'!F2496)</f>
        <v/>
      </c>
      <c r="E2505" s="169" t="str">
        <f>IF(D2505="","",VLOOKUP(D2505,'Műszaki adattábla'!F:R,13,0))</f>
        <v/>
      </c>
      <c r="F2505" s="29" t="str">
        <f>IF(D2505="","",VLOOKUP(D2505,'Műszaki adattábla'!F:M,8,0))</f>
        <v/>
      </c>
      <c r="G2505" s="29" t="str">
        <f>IF(D2505="","",IF('Műszaki adattábla'!L2496="20-99",IF('Műszaki adattábla'!O2496="","Nem adott meg lekötött teljesítményt",VLOOKUP(D2505,'Műszaki adattábla'!F:O,10,0)),0))</f>
        <v/>
      </c>
      <c r="H2505" s="29" t="str">
        <f>IF(D2505="","",VLOOKUP(D2505,'Műszaki adattábla'!F:P,11,0))</f>
        <v/>
      </c>
      <c r="I2505" s="30"/>
      <c r="J2505" s="30"/>
      <c r="K2505" s="31" t="str">
        <f>IF(D2505="","",ROUND(((F2505*I2505*'Műszaki adattábla'!$C$7/'Műszaki adattábla'!$C$8)+(G2505*I2505)+(H2505*I2505))/12*'Műszaki adattábla'!T2496,0))</f>
        <v/>
      </c>
      <c r="L2505" s="32" t="str">
        <f t="shared" si="85"/>
        <v/>
      </c>
    </row>
    <row r="2506" spans="2:12" ht="14.4" thickBot="1" x14ac:dyDescent="0.3">
      <c r="B2506" s="28" t="str">
        <f t="shared" si="84"/>
        <v/>
      </c>
      <c r="C2506" s="167" t="str">
        <f>IF(D2506="","",VLOOKUP(D2506,'Műszaki adattábla'!F:G,2,0))</f>
        <v/>
      </c>
      <c r="D2506" s="168" t="str">
        <f>IF('Műszaki adattábla'!F2497="","",'Műszaki adattábla'!F2497)</f>
        <v/>
      </c>
      <c r="E2506" s="169" t="str">
        <f>IF(D2506="","",VLOOKUP(D2506,'Műszaki adattábla'!F:R,13,0))</f>
        <v/>
      </c>
      <c r="F2506" s="29" t="str">
        <f>IF(D2506="","",VLOOKUP(D2506,'Műszaki adattábla'!F:M,8,0))</f>
        <v/>
      </c>
      <c r="G2506" s="29" t="str">
        <f>IF(D2506="","",IF('Műszaki adattábla'!L2497="20-99",IF('Műszaki adattábla'!O2497="","Nem adott meg lekötött teljesítményt",VLOOKUP(D2506,'Műszaki adattábla'!F:O,10,0)),0))</f>
        <v/>
      </c>
      <c r="H2506" s="29" t="str">
        <f>IF(D2506="","",VLOOKUP(D2506,'Műszaki adattábla'!F:P,11,0))</f>
        <v/>
      </c>
      <c r="I2506" s="30"/>
      <c r="J2506" s="30"/>
      <c r="K2506" s="31" t="str">
        <f>IF(D2506="","",ROUND(((F2506*I2506*'Műszaki adattábla'!$C$7/'Műszaki adattábla'!$C$8)+(G2506*I2506)+(H2506*I2506))/12*'Műszaki adattábla'!T2497,0))</f>
        <v/>
      </c>
      <c r="L2506" s="32" t="str">
        <f t="shared" si="85"/>
        <v/>
      </c>
    </row>
    <row r="2507" spans="2:12" ht="14.4" thickBot="1" x14ac:dyDescent="0.3">
      <c r="B2507" s="28" t="str">
        <f t="shared" si="84"/>
        <v/>
      </c>
      <c r="C2507" s="167" t="str">
        <f>IF(D2507="","",VLOOKUP(D2507,'Műszaki adattábla'!F:G,2,0))</f>
        <v/>
      </c>
      <c r="D2507" s="168" t="str">
        <f>IF('Műszaki adattábla'!F2498="","",'Műszaki adattábla'!F2498)</f>
        <v/>
      </c>
      <c r="E2507" s="169" t="str">
        <f>IF(D2507="","",VLOOKUP(D2507,'Műszaki adattábla'!F:R,13,0))</f>
        <v/>
      </c>
      <c r="F2507" s="29" t="str">
        <f>IF(D2507="","",VLOOKUP(D2507,'Műszaki adattábla'!F:M,8,0))</f>
        <v/>
      </c>
      <c r="G2507" s="29" t="str">
        <f>IF(D2507="","",IF('Műszaki adattábla'!L2498="20-99",IF('Műszaki adattábla'!O2498="","Nem adott meg lekötött teljesítményt",VLOOKUP(D2507,'Műszaki adattábla'!F:O,10,0)),0))</f>
        <v/>
      </c>
      <c r="H2507" s="29" t="str">
        <f>IF(D2507="","",VLOOKUP(D2507,'Műszaki adattábla'!F:P,11,0))</f>
        <v/>
      </c>
      <c r="I2507" s="30"/>
      <c r="J2507" s="30"/>
      <c r="K2507" s="31" t="str">
        <f>IF(D2507="","",ROUND(((F2507*I2507*'Műszaki adattábla'!$C$7/'Műszaki adattábla'!$C$8)+(G2507*I2507)+(H2507*I2507))/12*'Műszaki adattábla'!T2498,0))</f>
        <v/>
      </c>
      <c r="L2507" s="32" t="str">
        <f t="shared" si="85"/>
        <v/>
      </c>
    </row>
    <row r="2508" spans="2:12" ht="14.4" thickBot="1" x14ac:dyDescent="0.3">
      <c r="B2508" s="28" t="str">
        <f t="shared" si="84"/>
        <v/>
      </c>
      <c r="C2508" s="167" t="str">
        <f>IF(D2508="","",VLOOKUP(D2508,'Műszaki adattábla'!F:G,2,0))</f>
        <v/>
      </c>
      <c r="D2508" s="168" t="str">
        <f>IF('Műszaki adattábla'!F2499="","",'Műszaki adattábla'!F2499)</f>
        <v/>
      </c>
      <c r="E2508" s="169" t="str">
        <f>IF(D2508="","",VLOOKUP(D2508,'Műszaki adattábla'!F:R,13,0))</f>
        <v/>
      </c>
      <c r="F2508" s="29" t="str">
        <f>IF(D2508="","",VLOOKUP(D2508,'Műszaki adattábla'!F:M,8,0))</f>
        <v/>
      </c>
      <c r="G2508" s="29" t="str">
        <f>IF(D2508="","",IF('Műszaki adattábla'!L2499="20-99",IF('Műszaki adattábla'!O2499="","Nem adott meg lekötött teljesítményt",VLOOKUP(D2508,'Műszaki adattábla'!F:O,10,0)),0))</f>
        <v/>
      </c>
      <c r="H2508" s="29" t="str">
        <f>IF(D2508="","",VLOOKUP(D2508,'Műszaki adattábla'!F:P,11,0))</f>
        <v/>
      </c>
      <c r="I2508" s="30"/>
      <c r="J2508" s="30"/>
      <c r="K2508" s="31" t="str">
        <f>IF(D2508="","",ROUND(((F2508*I2508*'Műszaki adattábla'!$C$7/'Műszaki adattábla'!$C$8)+(G2508*I2508)+(H2508*I2508))/12*'Műszaki adattábla'!T2499,0))</f>
        <v/>
      </c>
      <c r="L2508" s="32" t="str">
        <f t="shared" si="85"/>
        <v/>
      </c>
    </row>
    <row r="2509" spans="2:12" ht="14.4" thickBot="1" x14ac:dyDescent="0.3">
      <c r="B2509" s="28" t="str">
        <f t="shared" si="84"/>
        <v/>
      </c>
      <c r="C2509" s="167" t="str">
        <f>IF(D2509="","",VLOOKUP(D2509,'Műszaki adattábla'!F:G,2,0))</f>
        <v/>
      </c>
      <c r="D2509" s="168" t="str">
        <f>IF('Műszaki adattábla'!F2500="","",'Műszaki adattábla'!F2500)</f>
        <v/>
      </c>
      <c r="E2509" s="169" t="str">
        <f>IF(D2509="","",VLOOKUP(D2509,'Műszaki adattábla'!F:R,13,0))</f>
        <v/>
      </c>
      <c r="F2509" s="29" t="str">
        <f>IF(D2509="","",VLOOKUP(D2509,'Műszaki adattábla'!F:M,8,0))</f>
        <v/>
      </c>
      <c r="G2509" s="29" t="str">
        <f>IF(D2509="","",IF('Műszaki adattábla'!L2500="20-99",IF('Műszaki adattábla'!O2500="","Nem adott meg lekötött teljesítményt",VLOOKUP(D2509,'Műszaki adattábla'!F:O,10,0)),0))</f>
        <v/>
      </c>
      <c r="H2509" s="29" t="str">
        <f>IF(D2509="","",VLOOKUP(D2509,'Műszaki adattábla'!F:P,11,0))</f>
        <v/>
      </c>
      <c r="I2509" s="30"/>
      <c r="J2509" s="30"/>
      <c r="K2509" s="31" t="str">
        <f>IF(D2509="","",ROUND(((F2509*I2509*'Műszaki adattábla'!$C$7/'Műszaki adattábla'!$C$8)+(G2509*I2509)+(H2509*I2509))/12*'Műszaki adattábla'!T2500,0))</f>
        <v/>
      </c>
      <c r="L2509" s="32" t="str">
        <f t="shared" si="85"/>
        <v/>
      </c>
    </row>
    <row r="2510" spans="2:12" ht="14.4" thickBot="1" x14ac:dyDescent="0.3">
      <c r="B2510" s="28" t="str">
        <f t="shared" si="84"/>
        <v/>
      </c>
      <c r="C2510" s="167" t="str">
        <f>IF(D2510="","",VLOOKUP(D2510,'Műszaki adattábla'!F:G,2,0))</f>
        <v/>
      </c>
      <c r="D2510" s="168" t="str">
        <f>IF('Műszaki adattábla'!F2501="","",'Műszaki adattábla'!F2501)</f>
        <v/>
      </c>
      <c r="E2510" s="169" t="str">
        <f>IF(D2510="","",VLOOKUP(D2510,'Műszaki adattábla'!F:R,13,0))</f>
        <v/>
      </c>
      <c r="F2510" s="29" t="str">
        <f>IF(D2510="","",VLOOKUP(D2510,'Műszaki adattábla'!F:M,8,0))</f>
        <v/>
      </c>
      <c r="G2510" s="29" t="str">
        <f>IF(D2510="","",IF('Műszaki adattábla'!L2501="20-99",IF('Műszaki adattábla'!O2501="","Nem adott meg lekötött teljesítményt",VLOOKUP(D2510,'Műszaki adattábla'!F:O,10,0)),0))</f>
        <v/>
      </c>
      <c r="H2510" s="29" t="str">
        <f>IF(D2510="","",VLOOKUP(D2510,'Műszaki adattábla'!F:P,11,0))</f>
        <v/>
      </c>
      <c r="I2510" s="30"/>
      <c r="J2510" s="30"/>
      <c r="K2510" s="31" t="str">
        <f>IF(D2510="","",ROUND(((F2510*I2510*'Műszaki adattábla'!$C$7/'Műszaki adattábla'!$C$8)+(G2510*I2510)+(H2510*I2510))/12*'Műszaki adattábla'!T2501,0))</f>
        <v/>
      </c>
      <c r="L2510" s="32" t="str">
        <f t="shared" si="85"/>
        <v/>
      </c>
    </row>
    <row r="2511" spans="2:12" ht="14.4" thickBot="1" x14ac:dyDescent="0.3">
      <c r="B2511" s="28" t="str">
        <f t="shared" si="84"/>
        <v/>
      </c>
      <c r="C2511" s="167" t="str">
        <f>IF(D2511="","",VLOOKUP(D2511,'Műszaki adattábla'!F:G,2,0))</f>
        <v/>
      </c>
      <c r="D2511" s="168" t="str">
        <f>IF('Műszaki adattábla'!F2502="","",'Műszaki adattábla'!F2502)</f>
        <v/>
      </c>
      <c r="E2511" s="169" t="str">
        <f>IF(D2511="","",VLOOKUP(D2511,'Műszaki adattábla'!F:R,13,0))</f>
        <v/>
      </c>
      <c r="F2511" s="29" t="str">
        <f>IF(D2511="","",VLOOKUP(D2511,'Műszaki adattábla'!F:M,8,0))</f>
        <v/>
      </c>
      <c r="G2511" s="29" t="str">
        <f>IF(D2511="","",IF('Műszaki adattábla'!L2502="20-99",IF('Műszaki adattábla'!O2502="","Nem adott meg lekötött teljesítményt",VLOOKUP(D2511,'Műszaki adattábla'!F:O,10,0)),0))</f>
        <v/>
      </c>
      <c r="H2511" s="29" t="str">
        <f>IF(D2511="","",VLOOKUP(D2511,'Műszaki adattábla'!F:P,11,0))</f>
        <v/>
      </c>
      <c r="I2511" s="30"/>
      <c r="J2511" s="30"/>
      <c r="K2511" s="31" t="str">
        <f>IF(D2511="","",ROUND(((F2511*I2511*'Műszaki adattábla'!$C$7/'Műszaki adattábla'!$C$8)+(G2511*I2511)+(H2511*I2511))/12*'Műszaki adattábla'!T2502,0))</f>
        <v/>
      </c>
      <c r="L2511" s="32" t="str">
        <f t="shared" si="85"/>
        <v/>
      </c>
    </row>
    <row r="2512" spans="2:12" ht="14.4" thickBot="1" x14ac:dyDescent="0.3">
      <c r="B2512" s="28" t="str">
        <f t="shared" si="84"/>
        <v/>
      </c>
      <c r="C2512" s="167" t="str">
        <f>IF(D2512="","",VLOOKUP(D2512,'Műszaki adattábla'!F:G,2,0))</f>
        <v/>
      </c>
      <c r="D2512" s="168" t="str">
        <f>IF('Műszaki adattábla'!F2503="","",'Műszaki adattábla'!F2503)</f>
        <v/>
      </c>
      <c r="E2512" s="169" t="str">
        <f>IF(D2512="","",VLOOKUP(D2512,'Műszaki adattábla'!F:R,13,0))</f>
        <v/>
      </c>
      <c r="F2512" s="29" t="str">
        <f>IF(D2512="","",VLOOKUP(D2512,'Műszaki adattábla'!F:M,8,0))</f>
        <v/>
      </c>
      <c r="G2512" s="29" t="str">
        <f>IF(D2512="","",IF('Műszaki adattábla'!L2503="20-99",IF('Műszaki adattábla'!O2503="","Nem adott meg lekötött teljesítményt",VLOOKUP(D2512,'Műszaki adattábla'!F:O,10,0)),0))</f>
        <v/>
      </c>
      <c r="H2512" s="29" t="str">
        <f>IF(D2512="","",VLOOKUP(D2512,'Műszaki adattábla'!F:P,11,0))</f>
        <v/>
      </c>
      <c r="I2512" s="30"/>
      <c r="J2512" s="30"/>
      <c r="K2512" s="31" t="str">
        <f>IF(D2512="","",ROUND(((F2512*I2512*'Műszaki adattábla'!$C$7/'Műszaki adattábla'!$C$8)+(G2512*I2512)+(H2512*I2512))/12*'Műszaki adattábla'!T2503,0))</f>
        <v/>
      </c>
      <c r="L2512" s="32" t="str">
        <f t="shared" si="85"/>
        <v/>
      </c>
    </row>
    <row r="2513" spans="2:12" ht="14.4" thickBot="1" x14ac:dyDescent="0.3">
      <c r="B2513" s="28" t="str">
        <f t="shared" si="84"/>
        <v/>
      </c>
      <c r="C2513" s="167" t="str">
        <f>IF(D2513="","",VLOOKUP(D2513,'Műszaki adattábla'!F:G,2,0))</f>
        <v/>
      </c>
      <c r="D2513" s="168" t="str">
        <f>IF('Műszaki adattábla'!F2504="","",'Műszaki adattábla'!F2504)</f>
        <v/>
      </c>
      <c r="E2513" s="169" t="str">
        <f>IF(D2513="","",VLOOKUP(D2513,'Műszaki adattábla'!F:R,13,0))</f>
        <v/>
      </c>
      <c r="F2513" s="29" t="str">
        <f>IF(D2513="","",VLOOKUP(D2513,'Műszaki adattábla'!F:M,8,0))</f>
        <v/>
      </c>
      <c r="G2513" s="29" t="str">
        <f>IF(D2513="","",IF('Műszaki adattábla'!L2504="20-99",IF('Műszaki adattábla'!O2504="","Nem adott meg lekötött teljesítményt",VLOOKUP(D2513,'Műszaki adattábla'!F:O,10,0)),0))</f>
        <v/>
      </c>
      <c r="H2513" s="29" t="str">
        <f>IF(D2513="","",VLOOKUP(D2513,'Műszaki adattábla'!F:P,11,0))</f>
        <v/>
      </c>
      <c r="I2513" s="30"/>
      <c r="J2513" s="30"/>
      <c r="K2513" s="31" t="str">
        <f>IF(D2513="","",ROUND(((F2513*I2513*'Műszaki adattábla'!$C$7/'Műszaki adattábla'!$C$8)+(G2513*I2513)+(H2513*I2513))/12*'Műszaki adattábla'!T2504,0))</f>
        <v/>
      </c>
      <c r="L2513" s="32" t="str">
        <f t="shared" si="85"/>
        <v/>
      </c>
    </row>
    <row r="2514" spans="2:12" ht="14.4" thickBot="1" x14ac:dyDescent="0.3">
      <c r="B2514" s="28" t="str">
        <f t="shared" si="84"/>
        <v/>
      </c>
      <c r="C2514" s="167" t="str">
        <f>IF(D2514="","",VLOOKUP(D2514,'Műszaki adattábla'!F:G,2,0))</f>
        <v/>
      </c>
      <c r="D2514" s="168" t="str">
        <f>IF('Műszaki adattábla'!F2505="","",'Műszaki adattábla'!F2505)</f>
        <v/>
      </c>
      <c r="E2514" s="169" t="str">
        <f>IF(D2514="","",VLOOKUP(D2514,'Műszaki adattábla'!F:R,13,0))</f>
        <v/>
      </c>
      <c r="F2514" s="29" t="str">
        <f>IF(D2514="","",VLOOKUP(D2514,'Műszaki adattábla'!F:M,8,0))</f>
        <v/>
      </c>
      <c r="G2514" s="29" t="str">
        <f>IF(D2514="","",IF('Műszaki adattábla'!L2505="20-99",IF('Műszaki adattábla'!O2505="","Nem adott meg lekötött teljesítményt",VLOOKUP(D2514,'Műszaki adattábla'!F:O,10,0)),0))</f>
        <v/>
      </c>
      <c r="H2514" s="29" t="str">
        <f>IF(D2514="","",VLOOKUP(D2514,'Műszaki adattábla'!F:P,11,0))</f>
        <v/>
      </c>
      <c r="I2514" s="30"/>
      <c r="J2514" s="30"/>
      <c r="K2514" s="31" t="str">
        <f>IF(D2514="","",ROUND(((F2514*I2514*'Műszaki adattábla'!$C$7/'Műszaki adattábla'!$C$8)+(G2514*I2514)+(H2514*I2514))/12*'Műszaki adattábla'!T2505,0))</f>
        <v/>
      </c>
      <c r="L2514" s="32" t="str">
        <f t="shared" si="85"/>
        <v/>
      </c>
    </row>
    <row r="2515" spans="2:12" ht="14.4" thickBot="1" x14ac:dyDescent="0.3">
      <c r="B2515" s="28" t="str">
        <f t="shared" si="84"/>
        <v/>
      </c>
      <c r="C2515" s="167" t="str">
        <f>IF(D2515="","",VLOOKUP(D2515,'Műszaki adattábla'!F:G,2,0))</f>
        <v/>
      </c>
      <c r="D2515" s="168" t="str">
        <f>IF('Műszaki adattábla'!F2506="","",'Műszaki adattábla'!F2506)</f>
        <v/>
      </c>
      <c r="E2515" s="169" t="str">
        <f>IF(D2515="","",VLOOKUP(D2515,'Műszaki adattábla'!F:R,13,0))</f>
        <v/>
      </c>
      <c r="F2515" s="29" t="str">
        <f>IF(D2515="","",VLOOKUP(D2515,'Műszaki adattábla'!F:M,8,0))</f>
        <v/>
      </c>
      <c r="G2515" s="29" t="str">
        <f>IF(D2515="","",IF('Műszaki adattábla'!L2506="20-99",IF('Műszaki adattábla'!O2506="","Nem adott meg lekötött teljesítményt",VLOOKUP(D2515,'Műszaki adattábla'!F:O,10,0)),0))</f>
        <v/>
      </c>
      <c r="H2515" s="29" t="str">
        <f>IF(D2515="","",VLOOKUP(D2515,'Műszaki adattábla'!F:P,11,0))</f>
        <v/>
      </c>
      <c r="I2515" s="30"/>
      <c r="J2515" s="30"/>
      <c r="K2515" s="31" t="str">
        <f>IF(D2515="","",ROUND(((F2515*I2515*'Műszaki adattábla'!$C$7/'Műszaki adattábla'!$C$8)+(G2515*I2515)+(H2515*I2515))/12*'Műszaki adattábla'!T2506,0))</f>
        <v/>
      </c>
      <c r="L2515" s="32" t="str">
        <f t="shared" si="85"/>
        <v/>
      </c>
    </row>
    <row r="2516" spans="2:12" ht="14.4" thickBot="1" x14ac:dyDescent="0.3">
      <c r="B2516" s="28" t="str">
        <f t="shared" si="84"/>
        <v/>
      </c>
      <c r="C2516" s="167" t="str">
        <f>IF(D2516="","",VLOOKUP(D2516,'Műszaki adattábla'!F:G,2,0))</f>
        <v/>
      </c>
      <c r="D2516" s="168" t="str">
        <f>IF('Műszaki adattábla'!F2507="","",'Műszaki adattábla'!F2507)</f>
        <v/>
      </c>
      <c r="E2516" s="169" t="str">
        <f>IF(D2516="","",VLOOKUP(D2516,'Műszaki adattábla'!F:R,13,0))</f>
        <v/>
      </c>
      <c r="F2516" s="29" t="str">
        <f>IF(D2516="","",VLOOKUP(D2516,'Műszaki adattábla'!F:M,8,0))</f>
        <v/>
      </c>
      <c r="G2516" s="29" t="str">
        <f>IF(D2516="","",IF('Műszaki adattábla'!L2507="20-99",IF('Műszaki adattábla'!O2507="","Nem adott meg lekötött teljesítményt",VLOOKUP(D2516,'Műszaki adattábla'!F:O,10,0)),0))</f>
        <v/>
      </c>
      <c r="H2516" s="29" t="str">
        <f>IF(D2516="","",VLOOKUP(D2516,'Műszaki adattábla'!F:P,11,0))</f>
        <v/>
      </c>
      <c r="I2516" s="30"/>
      <c r="J2516" s="30"/>
      <c r="K2516" s="31" t="str">
        <f>IF(D2516="","",ROUND(((F2516*I2516*'Műszaki adattábla'!$C$7/'Műszaki adattábla'!$C$8)+(G2516*I2516)+(H2516*I2516))/12*'Műszaki adattábla'!T2507,0))</f>
        <v/>
      </c>
      <c r="L2516" s="32" t="str">
        <f t="shared" si="85"/>
        <v/>
      </c>
    </row>
    <row r="2517" spans="2:12" ht="14.4" thickBot="1" x14ac:dyDescent="0.3">
      <c r="B2517" s="28" t="str">
        <f t="shared" si="84"/>
        <v/>
      </c>
      <c r="C2517" s="167" t="str">
        <f>IF(D2517="","",VLOOKUP(D2517,'Műszaki adattábla'!F:G,2,0))</f>
        <v/>
      </c>
      <c r="D2517" s="168" t="str">
        <f>IF('Műszaki adattábla'!F2508="","",'Műszaki adattábla'!F2508)</f>
        <v/>
      </c>
      <c r="E2517" s="169" t="str">
        <f>IF(D2517="","",VLOOKUP(D2517,'Műszaki adattábla'!F:R,13,0))</f>
        <v/>
      </c>
      <c r="F2517" s="29" t="str">
        <f>IF(D2517="","",VLOOKUP(D2517,'Műszaki adattábla'!F:M,8,0))</f>
        <v/>
      </c>
      <c r="G2517" s="29" t="str">
        <f>IF(D2517="","",IF('Műszaki adattábla'!L2508="20-99",IF('Műszaki adattábla'!O2508="","Nem adott meg lekötött teljesítményt",VLOOKUP(D2517,'Műszaki adattábla'!F:O,10,0)),0))</f>
        <v/>
      </c>
      <c r="H2517" s="29" t="str">
        <f>IF(D2517="","",VLOOKUP(D2517,'Műszaki adattábla'!F:P,11,0))</f>
        <v/>
      </c>
      <c r="I2517" s="30"/>
      <c r="J2517" s="30"/>
      <c r="K2517" s="31" t="str">
        <f>IF(D2517="","",ROUND(((F2517*I2517*'Műszaki adattábla'!$C$7/'Műszaki adattábla'!$C$8)+(G2517*I2517)+(H2517*I2517))/12*'Műszaki adattábla'!T2508,0))</f>
        <v/>
      </c>
      <c r="L2517" s="32" t="str">
        <f t="shared" si="85"/>
        <v/>
      </c>
    </row>
    <row r="2518" spans="2:12" ht="14.4" thickBot="1" x14ac:dyDescent="0.3">
      <c r="B2518" s="28" t="str">
        <f t="shared" si="84"/>
        <v/>
      </c>
      <c r="C2518" s="167" t="str">
        <f>IF(D2518="","",VLOOKUP(D2518,'Műszaki adattábla'!F:G,2,0))</f>
        <v/>
      </c>
      <c r="D2518" s="168" t="str">
        <f>IF('Műszaki adattábla'!F2509="","",'Műszaki adattábla'!F2509)</f>
        <v/>
      </c>
      <c r="E2518" s="169" t="str">
        <f>IF(D2518="","",VLOOKUP(D2518,'Műszaki adattábla'!F:R,13,0))</f>
        <v/>
      </c>
      <c r="F2518" s="29" t="str">
        <f>IF(D2518="","",VLOOKUP(D2518,'Műszaki adattábla'!F:M,8,0))</f>
        <v/>
      </c>
      <c r="G2518" s="29" t="str">
        <f>IF(D2518="","",IF('Műszaki adattábla'!L2509="20-99",IF('Műszaki adattábla'!O2509="","Nem adott meg lekötött teljesítményt",VLOOKUP(D2518,'Műszaki adattábla'!F:O,10,0)),0))</f>
        <v/>
      </c>
      <c r="H2518" s="29" t="str">
        <f>IF(D2518="","",VLOOKUP(D2518,'Műszaki adattábla'!F:P,11,0))</f>
        <v/>
      </c>
      <c r="I2518" s="30"/>
      <c r="J2518" s="30"/>
      <c r="K2518" s="31" t="str">
        <f>IF(D2518="","",ROUND(((F2518*I2518*'Műszaki adattábla'!$C$7/'Műszaki adattábla'!$C$8)+(G2518*I2518)+(H2518*I2518))/12*'Műszaki adattábla'!T2509,0))</f>
        <v/>
      </c>
      <c r="L2518" s="32" t="str">
        <f t="shared" si="85"/>
        <v/>
      </c>
    </row>
    <row r="2519" spans="2:12" ht="14.4" thickBot="1" x14ac:dyDescent="0.3">
      <c r="B2519" s="28" t="str">
        <f t="shared" si="84"/>
        <v/>
      </c>
      <c r="C2519" s="167" t="str">
        <f>IF(D2519="","",VLOOKUP(D2519,'Műszaki adattábla'!F:G,2,0))</f>
        <v/>
      </c>
      <c r="D2519" s="168" t="str">
        <f>IF('Műszaki adattábla'!F2510="","",'Műszaki adattábla'!F2510)</f>
        <v/>
      </c>
      <c r="E2519" s="169" t="str">
        <f>IF(D2519="","",VLOOKUP(D2519,'Műszaki adattábla'!F:R,13,0))</f>
        <v/>
      </c>
      <c r="F2519" s="29" t="str">
        <f>IF(D2519="","",VLOOKUP(D2519,'Műszaki adattábla'!F:M,8,0))</f>
        <v/>
      </c>
      <c r="G2519" s="29" t="str">
        <f>IF(D2519="","",IF('Műszaki adattábla'!L2510="20-99",IF('Műszaki adattábla'!O2510="","Nem adott meg lekötött teljesítményt",VLOOKUP(D2519,'Műszaki adattábla'!F:O,10,0)),0))</f>
        <v/>
      </c>
      <c r="H2519" s="29" t="str">
        <f>IF(D2519="","",VLOOKUP(D2519,'Műszaki adattábla'!F:P,11,0))</f>
        <v/>
      </c>
      <c r="I2519" s="30"/>
      <c r="J2519" s="30"/>
      <c r="K2519" s="31" t="str">
        <f>IF(D2519="","",ROUND(((F2519*I2519*'Műszaki adattábla'!$C$7/'Műszaki adattábla'!$C$8)+(G2519*I2519)+(H2519*I2519))/12*'Műszaki adattábla'!T2510,0))</f>
        <v/>
      </c>
      <c r="L2519" s="32" t="str">
        <f t="shared" si="85"/>
        <v/>
      </c>
    </row>
    <row r="2520" spans="2:12" ht="14.4" thickBot="1" x14ac:dyDescent="0.3">
      <c r="B2520" s="28" t="str">
        <f t="shared" si="84"/>
        <v/>
      </c>
      <c r="C2520" s="167" t="str">
        <f>IF(D2520="","",VLOOKUP(D2520,'Műszaki adattábla'!F:G,2,0))</f>
        <v/>
      </c>
      <c r="D2520" s="168" t="str">
        <f>IF('Műszaki adattábla'!F2511="","",'Műszaki adattábla'!F2511)</f>
        <v/>
      </c>
      <c r="E2520" s="169" t="str">
        <f>IF(D2520="","",VLOOKUP(D2520,'Műszaki adattábla'!F:R,13,0))</f>
        <v/>
      </c>
      <c r="F2520" s="29" t="str">
        <f>IF(D2520="","",VLOOKUP(D2520,'Műszaki adattábla'!F:M,8,0))</f>
        <v/>
      </c>
      <c r="G2520" s="29" t="str">
        <f>IF(D2520="","",IF('Műszaki adattábla'!L2511="20-99",IF('Műszaki adattábla'!O2511="","Nem adott meg lekötött teljesítményt",VLOOKUP(D2520,'Műszaki adattábla'!F:O,10,0)),0))</f>
        <v/>
      </c>
      <c r="H2520" s="29" t="str">
        <f>IF(D2520="","",VLOOKUP(D2520,'Műszaki adattábla'!F:P,11,0))</f>
        <v/>
      </c>
      <c r="I2520" s="30"/>
      <c r="J2520" s="30"/>
      <c r="K2520" s="31" t="str">
        <f>IF(D2520="","",ROUND(((F2520*I2520*'Műszaki adattábla'!$C$7/'Műszaki adattábla'!$C$8)+(G2520*I2520)+(H2520*I2520))/12*'Műszaki adattábla'!T2511,0))</f>
        <v/>
      </c>
      <c r="L2520" s="32" t="str">
        <f t="shared" si="85"/>
        <v/>
      </c>
    </row>
    <row r="2521" spans="2:12" ht="14.4" thickBot="1" x14ac:dyDescent="0.3">
      <c r="B2521" s="28" t="str">
        <f t="shared" si="84"/>
        <v/>
      </c>
      <c r="C2521" s="167" t="str">
        <f>IF(D2521="","",VLOOKUP(D2521,'Műszaki adattábla'!F:G,2,0))</f>
        <v/>
      </c>
      <c r="D2521" s="168" t="str">
        <f>IF('Műszaki adattábla'!F2512="","",'Műszaki adattábla'!F2512)</f>
        <v/>
      </c>
      <c r="E2521" s="169" t="str">
        <f>IF(D2521="","",VLOOKUP(D2521,'Műszaki adattábla'!F:R,13,0))</f>
        <v/>
      </c>
      <c r="F2521" s="29" t="str">
        <f>IF(D2521="","",VLOOKUP(D2521,'Műszaki adattábla'!F:M,8,0))</f>
        <v/>
      </c>
      <c r="G2521" s="29" t="str">
        <f>IF(D2521="","",IF('Műszaki adattábla'!L2512="20-99",IF('Műszaki adattábla'!O2512="","Nem adott meg lekötött teljesítményt",VLOOKUP(D2521,'Műszaki adattábla'!F:O,10,0)),0))</f>
        <v/>
      </c>
      <c r="H2521" s="29" t="str">
        <f>IF(D2521="","",VLOOKUP(D2521,'Műszaki adattábla'!F:P,11,0))</f>
        <v/>
      </c>
      <c r="I2521" s="30"/>
      <c r="J2521" s="30"/>
      <c r="K2521" s="31" t="str">
        <f>IF(D2521="","",ROUND(((F2521*I2521*'Műszaki adattábla'!$C$7/'Műszaki adattábla'!$C$8)+(G2521*I2521)+(H2521*I2521))/12*'Műszaki adattábla'!T2512,0))</f>
        <v/>
      </c>
      <c r="L2521" s="32" t="str">
        <f t="shared" si="85"/>
        <v/>
      </c>
    </row>
    <row r="2522" spans="2:12" ht="14.4" thickBot="1" x14ac:dyDescent="0.3">
      <c r="B2522" s="28" t="str">
        <f t="shared" si="84"/>
        <v/>
      </c>
      <c r="C2522" s="167" t="str">
        <f>IF(D2522="","",VLOOKUP(D2522,'Műszaki adattábla'!F:G,2,0))</f>
        <v/>
      </c>
      <c r="D2522" s="168" t="str">
        <f>IF('Műszaki adattábla'!F2513="","",'Műszaki adattábla'!F2513)</f>
        <v/>
      </c>
      <c r="E2522" s="169" t="str">
        <f>IF(D2522="","",VLOOKUP(D2522,'Műszaki adattábla'!F:R,13,0))</f>
        <v/>
      </c>
      <c r="F2522" s="29" t="str">
        <f>IF(D2522="","",VLOOKUP(D2522,'Műszaki adattábla'!F:M,8,0))</f>
        <v/>
      </c>
      <c r="G2522" s="29" t="str">
        <f>IF(D2522="","",IF('Műszaki adattábla'!L2513="20-99",IF('Műszaki adattábla'!O2513="","Nem adott meg lekötött teljesítményt",VLOOKUP(D2522,'Műszaki adattábla'!F:O,10,0)),0))</f>
        <v/>
      </c>
      <c r="H2522" s="29" t="str">
        <f>IF(D2522="","",VLOOKUP(D2522,'Műszaki adattábla'!F:P,11,0))</f>
        <v/>
      </c>
      <c r="I2522" s="30"/>
      <c r="J2522" s="30"/>
      <c r="K2522" s="31" t="str">
        <f>IF(D2522="","",ROUND(((F2522*I2522*'Műszaki adattábla'!$C$7/'Műszaki adattábla'!$C$8)+(G2522*I2522)+(H2522*I2522))/12*'Műszaki adattábla'!T2513,0))</f>
        <v/>
      </c>
      <c r="L2522" s="32" t="str">
        <f t="shared" si="85"/>
        <v/>
      </c>
    </row>
    <row r="2523" spans="2:12" ht="14.4" thickBot="1" x14ac:dyDescent="0.3">
      <c r="B2523" s="28" t="str">
        <f t="shared" si="84"/>
        <v/>
      </c>
      <c r="C2523" s="167" t="str">
        <f>IF(D2523="","",VLOOKUP(D2523,'Műszaki adattábla'!F:G,2,0))</f>
        <v/>
      </c>
      <c r="D2523" s="168" t="str">
        <f>IF('Műszaki adattábla'!F2514="","",'Műszaki adattábla'!F2514)</f>
        <v/>
      </c>
      <c r="E2523" s="169" t="str">
        <f>IF(D2523="","",VLOOKUP(D2523,'Műszaki adattábla'!F:R,13,0))</f>
        <v/>
      </c>
      <c r="F2523" s="29" t="str">
        <f>IF(D2523="","",VLOOKUP(D2523,'Műszaki adattábla'!F:M,8,0))</f>
        <v/>
      </c>
      <c r="G2523" s="29" t="str">
        <f>IF(D2523="","",IF('Műszaki adattábla'!L2514="20-99",IF('Műszaki adattábla'!O2514="","Nem adott meg lekötött teljesítményt",VLOOKUP(D2523,'Műszaki adattábla'!F:O,10,0)),0))</f>
        <v/>
      </c>
      <c r="H2523" s="29" t="str">
        <f>IF(D2523="","",VLOOKUP(D2523,'Műszaki adattábla'!F:P,11,0))</f>
        <v/>
      </c>
      <c r="I2523" s="30"/>
      <c r="J2523" s="30"/>
      <c r="K2523" s="31" t="str">
        <f>IF(D2523="","",ROUND(((F2523*I2523*'Műszaki adattábla'!$C$7/'Műszaki adattábla'!$C$8)+(G2523*I2523)+(H2523*I2523))/12*'Műszaki adattábla'!T2514,0))</f>
        <v/>
      </c>
      <c r="L2523" s="32" t="str">
        <f t="shared" si="85"/>
        <v/>
      </c>
    </row>
    <row r="2524" spans="2:12" ht="14.4" thickBot="1" x14ac:dyDescent="0.3">
      <c r="B2524" s="28" t="str">
        <f t="shared" ref="B2524:B2587" si="86">IF(D2524="","",B2523+1)</f>
        <v/>
      </c>
      <c r="C2524" s="167" t="str">
        <f>IF(D2524="","",VLOOKUP(D2524,'Műszaki adattábla'!F:G,2,0))</f>
        <v/>
      </c>
      <c r="D2524" s="168" t="str">
        <f>IF('Műszaki adattábla'!F2515="","",'Műszaki adattábla'!F2515)</f>
        <v/>
      </c>
      <c r="E2524" s="169" t="str">
        <f>IF(D2524="","",VLOOKUP(D2524,'Műszaki adattábla'!F:R,13,0))</f>
        <v/>
      </c>
      <c r="F2524" s="29" t="str">
        <f>IF(D2524="","",VLOOKUP(D2524,'Műszaki adattábla'!F:M,8,0))</f>
        <v/>
      </c>
      <c r="G2524" s="29" t="str">
        <f>IF(D2524="","",IF('Műszaki adattábla'!L2515="20-99",IF('Műszaki adattábla'!O2515="","Nem adott meg lekötött teljesítményt",VLOOKUP(D2524,'Műszaki adattábla'!F:O,10,0)),0))</f>
        <v/>
      </c>
      <c r="H2524" s="29" t="str">
        <f>IF(D2524="","",VLOOKUP(D2524,'Műszaki adattábla'!F:P,11,0))</f>
        <v/>
      </c>
      <c r="I2524" s="30"/>
      <c r="J2524" s="30"/>
      <c r="K2524" s="31" t="str">
        <f>IF(D2524="","",ROUND(((F2524*I2524*'Műszaki adattábla'!$C$7/'Műszaki adattábla'!$C$8)+(G2524*I2524)+(H2524*I2524))/12*'Műszaki adattábla'!T2515,0))</f>
        <v/>
      </c>
      <c r="L2524" s="32" t="str">
        <f t="shared" ref="L2524:L2587" si="87">IF(D2524="","",ROUND((J2524/1000)*E2524,0))</f>
        <v/>
      </c>
    </row>
    <row r="2525" spans="2:12" ht="14.4" thickBot="1" x14ac:dyDescent="0.3">
      <c r="B2525" s="28" t="str">
        <f t="shared" si="86"/>
        <v/>
      </c>
      <c r="C2525" s="167" t="str">
        <f>IF(D2525="","",VLOOKUP(D2525,'Műszaki adattábla'!F:G,2,0))</f>
        <v/>
      </c>
      <c r="D2525" s="168" t="str">
        <f>IF('Műszaki adattábla'!F2516="","",'Műszaki adattábla'!F2516)</f>
        <v/>
      </c>
      <c r="E2525" s="169" t="str">
        <f>IF(D2525="","",VLOOKUP(D2525,'Műszaki adattábla'!F:R,13,0))</f>
        <v/>
      </c>
      <c r="F2525" s="29" t="str">
        <f>IF(D2525="","",VLOOKUP(D2525,'Műszaki adattábla'!F:M,8,0))</f>
        <v/>
      </c>
      <c r="G2525" s="29" t="str">
        <f>IF(D2525="","",IF('Műszaki adattábla'!L2516="20-99",IF('Műszaki adattábla'!O2516="","Nem adott meg lekötött teljesítményt",VLOOKUP(D2525,'Műszaki adattábla'!F:O,10,0)),0))</f>
        <v/>
      </c>
      <c r="H2525" s="29" t="str">
        <f>IF(D2525="","",VLOOKUP(D2525,'Műszaki adattábla'!F:P,11,0))</f>
        <v/>
      </c>
      <c r="I2525" s="30"/>
      <c r="J2525" s="30"/>
      <c r="K2525" s="31" t="str">
        <f>IF(D2525="","",ROUND(((F2525*I2525*'Műszaki adattábla'!$C$7/'Műszaki adattábla'!$C$8)+(G2525*I2525)+(H2525*I2525))/12*'Műszaki adattábla'!T2516,0))</f>
        <v/>
      </c>
      <c r="L2525" s="32" t="str">
        <f t="shared" si="87"/>
        <v/>
      </c>
    </row>
    <row r="2526" spans="2:12" ht="14.4" thickBot="1" x14ac:dyDescent="0.3">
      <c r="B2526" s="28" t="str">
        <f t="shared" si="86"/>
        <v/>
      </c>
      <c r="C2526" s="167" t="str">
        <f>IF(D2526="","",VLOOKUP(D2526,'Műszaki adattábla'!F:G,2,0))</f>
        <v/>
      </c>
      <c r="D2526" s="168" t="str">
        <f>IF('Műszaki adattábla'!F2517="","",'Műszaki adattábla'!F2517)</f>
        <v/>
      </c>
      <c r="E2526" s="169" t="str">
        <f>IF(D2526="","",VLOOKUP(D2526,'Műszaki adattábla'!F:R,13,0))</f>
        <v/>
      </c>
      <c r="F2526" s="29" t="str">
        <f>IF(D2526="","",VLOOKUP(D2526,'Műszaki adattábla'!F:M,8,0))</f>
        <v/>
      </c>
      <c r="G2526" s="29" t="str">
        <f>IF(D2526="","",IF('Műszaki adattábla'!L2517="20-99",IF('Műszaki adattábla'!O2517="","Nem adott meg lekötött teljesítményt",VLOOKUP(D2526,'Műszaki adattábla'!F:O,10,0)),0))</f>
        <v/>
      </c>
      <c r="H2526" s="29" t="str">
        <f>IF(D2526="","",VLOOKUP(D2526,'Műszaki adattábla'!F:P,11,0))</f>
        <v/>
      </c>
      <c r="I2526" s="30"/>
      <c r="J2526" s="30"/>
      <c r="K2526" s="31" t="str">
        <f>IF(D2526="","",ROUND(((F2526*I2526*'Műszaki adattábla'!$C$7/'Műszaki adattábla'!$C$8)+(G2526*I2526)+(H2526*I2526))/12*'Műszaki adattábla'!T2517,0))</f>
        <v/>
      </c>
      <c r="L2526" s="32" t="str">
        <f t="shared" si="87"/>
        <v/>
      </c>
    </row>
    <row r="2527" spans="2:12" ht="14.4" thickBot="1" x14ac:dyDescent="0.3">
      <c r="B2527" s="28" t="str">
        <f t="shared" si="86"/>
        <v/>
      </c>
      <c r="C2527" s="167" t="str">
        <f>IF(D2527="","",VLOOKUP(D2527,'Műszaki adattábla'!F:G,2,0))</f>
        <v/>
      </c>
      <c r="D2527" s="168" t="str">
        <f>IF('Műszaki adattábla'!F2518="","",'Műszaki adattábla'!F2518)</f>
        <v/>
      </c>
      <c r="E2527" s="169" t="str">
        <f>IF(D2527="","",VLOOKUP(D2527,'Műszaki adattábla'!F:R,13,0))</f>
        <v/>
      </c>
      <c r="F2527" s="29" t="str">
        <f>IF(D2527="","",VLOOKUP(D2527,'Műszaki adattábla'!F:M,8,0))</f>
        <v/>
      </c>
      <c r="G2527" s="29" t="str">
        <f>IF(D2527="","",IF('Műszaki adattábla'!L2518="20-99",IF('Műszaki adattábla'!O2518="","Nem adott meg lekötött teljesítményt",VLOOKUP(D2527,'Műszaki adattábla'!F:O,10,0)),0))</f>
        <v/>
      </c>
      <c r="H2527" s="29" t="str">
        <f>IF(D2527="","",VLOOKUP(D2527,'Műszaki adattábla'!F:P,11,0))</f>
        <v/>
      </c>
      <c r="I2527" s="30"/>
      <c r="J2527" s="30"/>
      <c r="K2527" s="31" t="str">
        <f>IF(D2527="","",ROUND(((F2527*I2527*'Műszaki adattábla'!$C$7/'Műszaki adattábla'!$C$8)+(G2527*I2527)+(H2527*I2527))/12*'Műszaki adattábla'!T2518,0))</f>
        <v/>
      </c>
      <c r="L2527" s="32" t="str">
        <f t="shared" si="87"/>
        <v/>
      </c>
    </row>
    <row r="2528" spans="2:12" ht="14.4" thickBot="1" x14ac:dyDescent="0.3">
      <c r="B2528" s="28" t="str">
        <f t="shared" si="86"/>
        <v/>
      </c>
      <c r="C2528" s="167" t="str">
        <f>IF(D2528="","",VLOOKUP(D2528,'Műszaki adattábla'!F:G,2,0))</f>
        <v/>
      </c>
      <c r="D2528" s="168" t="str">
        <f>IF('Műszaki adattábla'!F2519="","",'Műszaki adattábla'!F2519)</f>
        <v/>
      </c>
      <c r="E2528" s="169" t="str">
        <f>IF(D2528="","",VLOOKUP(D2528,'Műszaki adattábla'!F:R,13,0))</f>
        <v/>
      </c>
      <c r="F2528" s="29" t="str">
        <f>IF(D2528="","",VLOOKUP(D2528,'Műszaki adattábla'!F:M,8,0))</f>
        <v/>
      </c>
      <c r="G2528" s="29" t="str">
        <f>IF(D2528="","",IF('Műszaki adattábla'!L2519="20-99",IF('Műszaki adattábla'!O2519="","Nem adott meg lekötött teljesítményt",VLOOKUP(D2528,'Műszaki adattábla'!F:O,10,0)),0))</f>
        <v/>
      </c>
      <c r="H2528" s="29" t="str">
        <f>IF(D2528="","",VLOOKUP(D2528,'Műszaki adattábla'!F:P,11,0))</f>
        <v/>
      </c>
      <c r="I2528" s="30"/>
      <c r="J2528" s="30"/>
      <c r="K2528" s="31" t="str">
        <f>IF(D2528="","",ROUND(((F2528*I2528*'Műszaki adattábla'!$C$7/'Műszaki adattábla'!$C$8)+(G2528*I2528)+(H2528*I2528))/12*'Műszaki adattábla'!T2519,0))</f>
        <v/>
      </c>
      <c r="L2528" s="32" t="str">
        <f t="shared" si="87"/>
        <v/>
      </c>
    </row>
    <row r="2529" spans="2:12" ht="14.4" thickBot="1" x14ac:dyDescent="0.3">
      <c r="B2529" s="28" t="str">
        <f t="shared" si="86"/>
        <v/>
      </c>
      <c r="C2529" s="167" t="str">
        <f>IF(D2529="","",VLOOKUP(D2529,'Műszaki adattábla'!F:G,2,0))</f>
        <v/>
      </c>
      <c r="D2529" s="168" t="str">
        <f>IF('Műszaki adattábla'!F2520="","",'Műszaki adattábla'!F2520)</f>
        <v/>
      </c>
      <c r="E2529" s="169" t="str">
        <f>IF(D2529="","",VLOOKUP(D2529,'Műszaki adattábla'!F:R,13,0))</f>
        <v/>
      </c>
      <c r="F2529" s="29" t="str">
        <f>IF(D2529="","",VLOOKUP(D2529,'Műszaki adattábla'!F:M,8,0))</f>
        <v/>
      </c>
      <c r="G2529" s="29" t="str">
        <f>IF(D2529="","",IF('Műszaki adattábla'!L2520="20-99",IF('Műszaki adattábla'!O2520="","Nem adott meg lekötött teljesítményt",VLOOKUP(D2529,'Műszaki adattábla'!F:O,10,0)),0))</f>
        <v/>
      </c>
      <c r="H2529" s="29" t="str">
        <f>IF(D2529="","",VLOOKUP(D2529,'Műszaki adattábla'!F:P,11,0))</f>
        <v/>
      </c>
      <c r="I2529" s="30"/>
      <c r="J2529" s="30"/>
      <c r="K2529" s="31" t="str">
        <f>IF(D2529="","",ROUND(((F2529*I2529*'Műszaki adattábla'!$C$7/'Műszaki adattábla'!$C$8)+(G2529*I2529)+(H2529*I2529))/12*'Műszaki adattábla'!T2520,0))</f>
        <v/>
      </c>
      <c r="L2529" s="32" t="str">
        <f t="shared" si="87"/>
        <v/>
      </c>
    </row>
    <row r="2530" spans="2:12" ht="14.4" thickBot="1" x14ac:dyDescent="0.3">
      <c r="B2530" s="28" t="str">
        <f t="shared" si="86"/>
        <v/>
      </c>
      <c r="C2530" s="167" t="str">
        <f>IF(D2530="","",VLOOKUP(D2530,'Műszaki adattábla'!F:G,2,0))</f>
        <v/>
      </c>
      <c r="D2530" s="168" t="str">
        <f>IF('Műszaki adattábla'!F2521="","",'Műszaki adattábla'!F2521)</f>
        <v/>
      </c>
      <c r="E2530" s="169" t="str">
        <f>IF(D2530="","",VLOOKUP(D2530,'Műszaki adattábla'!F:R,13,0))</f>
        <v/>
      </c>
      <c r="F2530" s="29" t="str">
        <f>IF(D2530="","",VLOOKUP(D2530,'Műszaki adattábla'!F:M,8,0))</f>
        <v/>
      </c>
      <c r="G2530" s="29" t="str">
        <f>IF(D2530="","",IF('Műszaki adattábla'!L2521="20-99",IF('Műszaki adattábla'!O2521="","Nem adott meg lekötött teljesítményt",VLOOKUP(D2530,'Műszaki adattábla'!F:O,10,0)),0))</f>
        <v/>
      </c>
      <c r="H2530" s="29" t="str">
        <f>IF(D2530="","",VLOOKUP(D2530,'Műszaki adattábla'!F:P,11,0))</f>
        <v/>
      </c>
      <c r="I2530" s="30"/>
      <c r="J2530" s="30"/>
      <c r="K2530" s="31" t="str">
        <f>IF(D2530="","",ROUND(((F2530*I2530*'Műszaki adattábla'!$C$7/'Műszaki adattábla'!$C$8)+(G2530*I2530)+(H2530*I2530))/12*'Műszaki adattábla'!T2521,0))</f>
        <v/>
      </c>
      <c r="L2530" s="32" t="str">
        <f t="shared" si="87"/>
        <v/>
      </c>
    </row>
    <row r="2531" spans="2:12" ht="14.4" thickBot="1" x14ac:dyDescent="0.3">
      <c r="B2531" s="28" t="str">
        <f t="shared" si="86"/>
        <v/>
      </c>
      <c r="C2531" s="167" t="str">
        <f>IF(D2531="","",VLOOKUP(D2531,'Műszaki adattábla'!F:G,2,0))</f>
        <v/>
      </c>
      <c r="D2531" s="168" t="str">
        <f>IF('Műszaki adattábla'!F2522="","",'Műszaki adattábla'!F2522)</f>
        <v/>
      </c>
      <c r="E2531" s="169" t="str">
        <f>IF(D2531="","",VLOOKUP(D2531,'Műszaki adattábla'!F:R,13,0))</f>
        <v/>
      </c>
      <c r="F2531" s="29" t="str">
        <f>IF(D2531="","",VLOOKUP(D2531,'Műszaki adattábla'!F:M,8,0))</f>
        <v/>
      </c>
      <c r="G2531" s="29" t="str">
        <f>IF(D2531="","",IF('Műszaki adattábla'!L2522="20-99",IF('Műszaki adattábla'!O2522="","Nem adott meg lekötött teljesítményt",VLOOKUP(D2531,'Műszaki adattábla'!F:O,10,0)),0))</f>
        <v/>
      </c>
      <c r="H2531" s="29" t="str">
        <f>IF(D2531="","",VLOOKUP(D2531,'Műszaki adattábla'!F:P,11,0))</f>
        <v/>
      </c>
      <c r="I2531" s="30"/>
      <c r="J2531" s="30"/>
      <c r="K2531" s="31" t="str">
        <f>IF(D2531="","",ROUND(((F2531*I2531*'Műszaki adattábla'!$C$7/'Műszaki adattábla'!$C$8)+(G2531*I2531)+(H2531*I2531))/12*'Műszaki adattábla'!T2522,0))</f>
        <v/>
      </c>
      <c r="L2531" s="32" t="str">
        <f t="shared" si="87"/>
        <v/>
      </c>
    </row>
    <row r="2532" spans="2:12" ht="14.4" thickBot="1" x14ac:dyDescent="0.3">
      <c r="B2532" s="28" t="str">
        <f t="shared" si="86"/>
        <v/>
      </c>
      <c r="C2532" s="167" t="str">
        <f>IF(D2532="","",VLOOKUP(D2532,'Műszaki adattábla'!F:G,2,0))</f>
        <v/>
      </c>
      <c r="D2532" s="168" t="str">
        <f>IF('Műszaki adattábla'!F2523="","",'Műszaki adattábla'!F2523)</f>
        <v/>
      </c>
      <c r="E2532" s="169" t="str">
        <f>IF(D2532="","",VLOOKUP(D2532,'Műszaki adattábla'!F:R,13,0))</f>
        <v/>
      </c>
      <c r="F2532" s="29" t="str">
        <f>IF(D2532="","",VLOOKUP(D2532,'Műszaki adattábla'!F:M,8,0))</f>
        <v/>
      </c>
      <c r="G2532" s="29" t="str">
        <f>IF(D2532="","",IF('Műszaki adattábla'!L2523="20-99",IF('Műszaki adattábla'!O2523="","Nem adott meg lekötött teljesítményt",VLOOKUP(D2532,'Műszaki adattábla'!F:O,10,0)),0))</f>
        <v/>
      </c>
      <c r="H2532" s="29" t="str">
        <f>IF(D2532="","",VLOOKUP(D2532,'Műszaki adattábla'!F:P,11,0))</f>
        <v/>
      </c>
      <c r="I2532" s="30"/>
      <c r="J2532" s="30"/>
      <c r="K2532" s="31" t="str">
        <f>IF(D2532="","",ROUND(((F2532*I2532*'Műszaki adattábla'!$C$7/'Műszaki adattábla'!$C$8)+(G2532*I2532)+(H2532*I2532))/12*'Műszaki adattábla'!T2523,0))</f>
        <v/>
      </c>
      <c r="L2532" s="32" t="str">
        <f t="shared" si="87"/>
        <v/>
      </c>
    </row>
    <row r="2533" spans="2:12" ht="14.4" thickBot="1" x14ac:dyDescent="0.3">
      <c r="B2533" s="28" t="str">
        <f t="shared" si="86"/>
        <v/>
      </c>
      <c r="C2533" s="167" t="str">
        <f>IF(D2533="","",VLOOKUP(D2533,'Műszaki adattábla'!F:G,2,0))</f>
        <v/>
      </c>
      <c r="D2533" s="168" t="str">
        <f>IF('Műszaki adattábla'!F2524="","",'Műszaki adattábla'!F2524)</f>
        <v/>
      </c>
      <c r="E2533" s="169" t="str">
        <f>IF(D2533="","",VLOOKUP(D2533,'Műszaki adattábla'!F:R,13,0))</f>
        <v/>
      </c>
      <c r="F2533" s="29" t="str">
        <f>IF(D2533="","",VLOOKUP(D2533,'Műszaki adattábla'!F:M,8,0))</f>
        <v/>
      </c>
      <c r="G2533" s="29" t="str">
        <f>IF(D2533="","",IF('Műszaki adattábla'!L2524="20-99",IF('Műszaki adattábla'!O2524="","Nem adott meg lekötött teljesítményt",VLOOKUP(D2533,'Műszaki adattábla'!F:O,10,0)),0))</f>
        <v/>
      </c>
      <c r="H2533" s="29" t="str">
        <f>IF(D2533="","",VLOOKUP(D2533,'Műszaki adattábla'!F:P,11,0))</f>
        <v/>
      </c>
      <c r="I2533" s="30"/>
      <c r="J2533" s="30"/>
      <c r="K2533" s="31" t="str">
        <f>IF(D2533="","",ROUND(((F2533*I2533*'Műszaki adattábla'!$C$7/'Műszaki adattábla'!$C$8)+(G2533*I2533)+(H2533*I2533))/12*'Műszaki adattábla'!T2524,0))</f>
        <v/>
      </c>
      <c r="L2533" s="32" t="str">
        <f t="shared" si="87"/>
        <v/>
      </c>
    </row>
    <row r="2534" spans="2:12" ht="14.4" thickBot="1" x14ac:dyDescent="0.3">
      <c r="B2534" s="28" t="str">
        <f t="shared" si="86"/>
        <v/>
      </c>
      <c r="C2534" s="167" t="str">
        <f>IF(D2534="","",VLOOKUP(D2534,'Műszaki adattábla'!F:G,2,0))</f>
        <v/>
      </c>
      <c r="D2534" s="168" t="str">
        <f>IF('Műszaki adattábla'!F2525="","",'Műszaki adattábla'!F2525)</f>
        <v/>
      </c>
      <c r="E2534" s="169" t="str">
        <f>IF(D2534="","",VLOOKUP(D2534,'Műszaki adattábla'!F:R,13,0))</f>
        <v/>
      </c>
      <c r="F2534" s="29" t="str">
        <f>IF(D2534="","",VLOOKUP(D2534,'Műszaki adattábla'!F:M,8,0))</f>
        <v/>
      </c>
      <c r="G2534" s="29" t="str">
        <f>IF(D2534="","",IF('Műszaki adattábla'!L2525="20-99",IF('Műszaki adattábla'!O2525="","Nem adott meg lekötött teljesítményt",VLOOKUP(D2534,'Műszaki adattábla'!F:O,10,0)),0))</f>
        <v/>
      </c>
      <c r="H2534" s="29" t="str">
        <f>IF(D2534="","",VLOOKUP(D2534,'Műszaki adattábla'!F:P,11,0))</f>
        <v/>
      </c>
      <c r="I2534" s="30"/>
      <c r="J2534" s="30"/>
      <c r="K2534" s="31" t="str">
        <f>IF(D2534="","",ROUND(((F2534*I2534*'Műszaki adattábla'!$C$7/'Műszaki adattábla'!$C$8)+(G2534*I2534)+(H2534*I2534))/12*'Műszaki adattábla'!T2525,0))</f>
        <v/>
      </c>
      <c r="L2534" s="32" t="str">
        <f t="shared" si="87"/>
        <v/>
      </c>
    </row>
    <row r="2535" spans="2:12" ht="14.4" thickBot="1" x14ac:dyDescent="0.3">
      <c r="B2535" s="28" t="str">
        <f t="shared" si="86"/>
        <v/>
      </c>
      <c r="C2535" s="167" t="str">
        <f>IF(D2535="","",VLOOKUP(D2535,'Műszaki adattábla'!F:G,2,0))</f>
        <v/>
      </c>
      <c r="D2535" s="168" t="str">
        <f>IF('Műszaki adattábla'!F2526="","",'Műszaki adattábla'!F2526)</f>
        <v/>
      </c>
      <c r="E2535" s="169" t="str">
        <f>IF(D2535="","",VLOOKUP(D2535,'Műszaki adattábla'!F:R,13,0))</f>
        <v/>
      </c>
      <c r="F2535" s="29" t="str">
        <f>IF(D2535="","",VLOOKUP(D2535,'Műszaki adattábla'!F:M,8,0))</f>
        <v/>
      </c>
      <c r="G2535" s="29" t="str">
        <f>IF(D2535="","",IF('Műszaki adattábla'!L2526="20-99",IF('Műszaki adattábla'!O2526="","Nem adott meg lekötött teljesítményt",VLOOKUP(D2535,'Műszaki adattábla'!F:O,10,0)),0))</f>
        <v/>
      </c>
      <c r="H2535" s="29" t="str">
        <f>IF(D2535="","",VLOOKUP(D2535,'Műszaki adattábla'!F:P,11,0))</f>
        <v/>
      </c>
      <c r="I2535" s="30"/>
      <c r="J2535" s="30"/>
      <c r="K2535" s="31" t="str">
        <f>IF(D2535="","",ROUND(((F2535*I2535*'Műszaki adattábla'!$C$7/'Műszaki adattábla'!$C$8)+(G2535*I2535)+(H2535*I2535))/12*'Műszaki adattábla'!T2526,0))</f>
        <v/>
      </c>
      <c r="L2535" s="32" t="str">
        <f t="shared" si="87"/>
        <v/>
      </c>
    </row>
    <row r="2536" spans="2:12" ht="14.4" thickBot="1" x14ac:dyDescent="0.3">
      <c r="B2536" s="28" t="str">
        <f t="shared" si="86"/>
        <v/>
      </c>
      <c r="C2536" s="167" t="str">
        <f>IF(D2536="","",VLOOKUP(D2536,'Műszaki adattábla'!F:G,2,0))</f>
        <v/>
      </c>
      <c r="D2536" s="168" t="str">
        <f>IF('Műszaki adattábla'!F2527="","",'Műszaki adattábla'!F2527)</f>
        <v/>
      </c>
      <c r="E2536" s="169" t="str">
        <f>IF(D2536="","",VLOOKUP(D2536,'Műszaki adattábla'!F:R,13,0))</f>
        <v/>
      </c>
      <c r="F2536" s="29" t="str">
        <f>IF(D2536="","",VLOOKUP(D2536,'Műszaki adattábla'!F:M,8,0))</f>
        <v/>
      </c>
      <c r="G2536" s="29" t="str">
        <f>IF(D2536="","",IF('Műszaki adattábla'!L2527="20-99",IF('Műszaki adattábla'!O2527="","Nem adott meg lekötött teljesítményt",VLOOKUP(D2536,'Műszaki adattábla'!F:O,10,0)),0))</f>
        <v/>
      </c>
      <c r="H2536" s="29" t="str">
        <f>IF(D2536="","",VLOOKUP(D2536,'Műszaki adattábla'!F:P,11,0))</f>
        <v/>
      </c>
      <c r="I2536" s="30"/>
      <c r="J2536" s="30"/>
      <c r="K2536" s="31" t="str">
        <f>IF(D2536="","",ROUND(((F2536*I2536*'Műszaki adattábla'!$C$7/'Műszaki adattábla'!$C$8)+(G2536*I2536)+(H2536*I2536))/12*'Műszaki adattábla'!T2527,0))</f>
        <v/>
      </c>
      <c r="L2536" s="32" t="str">
        <f t="shared" si="87"/>
        <v/>
      </c>
    </row>
    <row r="2537" spans="2:12" ht="14.4" thickBot="1" x14ac:dyDescent="0.3">
      <c r="B2537" s="28" t="str">
        <f t="shared" si="86"/>
        <v/>
      </c>
      <c r="C2537" s="167" t="str">
        <f>IF(D2537="","",VLOOKUP(D2537,'Műszaki adattábla'!F:G,2,0))</f>
        <v/>
      </c>
      <c r="D2537" s="168" t="str">
        <f>IF('Műszaki adattábla'!F2528="","",'Műszaki adattábla'!F2528)</f>
        <v/>
      </c>
      <c r="E2537" s="169" t="str">
        <f>IF(D2537="","",VLOOKUP(D2537,'Műszaki adattábla'!F:R,13,0))</f>
        <v/>
      </c>
      <c r="F2537" s="29" t="str">
        <f>IF(D2537="","",VLOOKUP(D2537,'Műszaki adattábla'!F:M,8,0))</f>
        <v/>
      </c>
      <c r="G2537" s="29" t="str">
        <f>IF(D2537="","",IF('Műszaki adattábla'!L2528="20-99",IF('Műszaki adattábla'!O2528="","Nem adott meg lekötött teljesítményt",VLOOKUP(D2537,'Műszaki adattábla'!F:O,10,0)),0))</f>
        <v/>
      </c>
      <c r="H2537" s="29" t="str">
        <f>IF(D2537="","",VLOOKUP(D2537,'Műszaki adattábla'!F:P,11,0))</f>
        <v/>
      </c>
      <c r="I2537" s="30"/>
      <c r="J2537" s="30"/>
      <c r="K2537" s="31" t="str">
        <f>IF(D2537="","",ROUND(((F2537*I2537*'Műszaki adattábla'!$C$7/'Műszaki adattábla'!$C$8)+(G2537*I2537)+(H2537*I2537))/12*'Műszaki adattábla'!T2528,0))</f>
        <v/>
      </c>
      <c r="L2537" s="32" t="str">
        <f t="shared" si="87"/>
        <v/>
      </c>
    </row>
    <row r="2538" spans="2:12" ht="14.4" thickBot="1" x14ac:dyDescent="0.3">
      <c r="B2538" s="28" t="str">
        <f t="shared" si="86"/>
        <v/>
      </c>
      <c r="C2538" s="167" t="str">
        <f>IF(D2538="","",VLOOKUP(D2538,'Műszaki adattábla'!F:G,2,0))</f>
        <v/>
      </c>
      <c r="D2538" s="168" t="str">
        <f>IF('Műszaki adattábla'!F2529="","",'Műszaki adattábla'!F2529)</f>
        <v/>
      </c>
      <c r="E2538" s="169" t="str">
        <f>IF(D2538="","",VLOOKUP(D2538,'Műszaki adattábla'!F:R,13,0))</f>
        <v/>
      </c>
      <c r="F2538" s="29" t="str">
        <f>IF(D2538="","",VLOOKUP(D2538,'Műszaki adattábla'!F:M,8,0))</f>
        <v/>
      </c>
      <c r="G2538" s="29" t="str">
        <f>IF(D2538="","",IF('Műszaki adattábla'!L2529="20-99",IF('Műszaki adattábla'!O2529="","Nem adott meg lekötött teljesítményt",VLOOKUP(D2538,'Műszaki adattábla'!F:O,10,0)),0))</f>
        <v/>
      </c>
      <c r="H2538" s="29" t="str">
        <f>IF(D2538="","",VLOOKUP(D2538,'Műszaki adattábla'!F:P,11,0))</f>
        <v/>
      </c>
      <c r="I2538" s="30"/>
      <c r="J2538" s="30"/>
      <c r="K2538" s="31" t="str">
        <f>IF(D2538="","",ROUND(((F2538*I2538*'Műszaki adattábla'!$C$7/'Műszaki adattábla'!$C$8)+(G2538*I2538)+(H2538*I2538))/12*'Műszaki adattábla'!T2529,0))</f>
        <v/>
      </c>
      <c r="L2538" s="32" t="str">
        <f t="shared" si="87"/>
        <v/>
      </c>
    </row>
    <row r="2539" spans="2:12" ht="14.4" thickBot="1" x14ac:dyDescent="0.3">
      <c r="B2539" s="28" t="str">
        <f t="shared" si="86"/>
        <v/>
      </c>
      <c r="C2539" s="167" t="str">
        <f>IF(D2539="","",VLOOKUP(D2539,'Műszaki adattábla'!F:G,2,0))</f>
        <v/>
      </c>
      <c r="D2539" s="168" t="str">
        <f>IF('Műszaki adattábla'!F2530="","",'Műszaki adattábla'!F2530)</f>
        <v/>
      </c>
      <c r="E2539" s="169" t="str">
        <f>IF(D2539="","",VLOOKUP(D2539,'Műszaki adattábla'!F:R,13,0))</f>
        <v/>
      </c>
      <c r="F2539" s="29" t="str">
        <f>IF(D2539="","",VLOOKUP(D2539,'Műszaki adattábla'!F:M,8,0))</f>
        <v/>
      </c>
      <c r="G2539" s="29" t="str">
        <f>IF(D2539="","",IF('Műszaki adattábla'!L2530="20-99",IF('Műszaki adattábla'!O2530="","Nem adott meg lekötött teljesítményt",VLOOKUP(D2539,'Műszaki adattábla'!F:O,10,0)),0))</f>
        <v/>
      </c>
      <c r="H2539" s="29" t="str">
        <f>IF(D2539="","",VLOOKUP(D2539,'Műszaki adattábla'!F:P,11,0))</f>
        <v/>
      </c>
      <c r="I2539" s="30"/>
      <c r="J2539" s="30"/>
      <c r="K2539" s="31" t="str">
        <f>IF(D2539="","",ROUND(((F2539*I2539*'Műszaki adattábla'!$C$7/'Műszaki adattábla'!$C$8)+(G2539*I2539)+(H2539*I2539))/12*'Műszaki adattábla'!T2530,0))</f>
        <v/>
      </c>
      <c r="L2539" s="32" t="str">
        <f t="shared" si="87"/>
        <v/>
      </c>
    </row>
    <row r="2540" spans="2:12" ht="14.4" thickBot="1" x14ac:dyDescent="0.3">
      <c r="B2540" s="28" t="str">
        <f t="shared" si="86"/>
        <v/>
      </c>
      <c r="C2540" s="167" t="str">
        <f>IF(D2540="","",VLOOKUP(D2540,'Műszaki adattábla'!F:G,2,0))</f>
        <v/>
      </c>
      <c r="D2540" s="168" t="str">
        <f>IF('Műszaki adattábla'!F2531="","",'Műszaki adattábla'!F2531)</f>
        <v/>
      </c>
      <c r="E2540" s="169" t="str">
        <f>IF(D2540="","",VLOOKUP(D2540,'Műszaki adattábla'!F:R,13,0))</f>
        <v/>
      </c>
      <c r="F2540" s="29" t="str">
        <f>IF(D2540="","",VLOOKUP(D2540,'Műszaki adattábla'!F:M,8,0))</f>
        <v/>
      </c>
      <c r="G2540" s="29" t="str">
        <f>IF(D2540="","",IF('Műszaki adattábla'!L2531="20-99",IF('Műszaki adattábla'!O2531="","Nem adott meg lekötött teljesítményt",VLOOKUP(D2540,'Műszaki adattábla'!F:O,10,0)),0))</f>
        <v/>
      </c>
      <c r="H2540" s="29" t="str">
        <f>IF(D2540="","",VLOOKUP(D2540,'Műszaki adattábla'!F:P,11,0))</f>
        <v/>
      </c>
      <c r="I2540" s="30"/>
      <c r="J2540" s="30"/>
      <c r="K2540" s="31" t="str">
        <f>IF(D2540="","",ROUND(((F2540*I2540*'Műszaki adattábla'!$C$7/'Műszaki adattábla'!$C$8)+(G2540*I2540)+(H2540*I2540))/12*'Műszaki adattábla'!T2531,0))</f>
        <v/>
      </c>
      <c r="L2540" s="32" t="str">
        <f t="shared" si="87"/>
        <v/>
      </c>
    </row>
    <row r="2541" spans="2:12" ht="14.4" thickBot="1" x14ac:dyDescent="0.3">
      <c r="B2541" s="28" t="str">
        <f t="shared" si="86"/>
        <v/>
      </c>
      <c r="C2541" s="167" t="str">
        <f>IF(D2541="","",VLOOKUP(D2541,'Műszaki adattábla'!F:G,2,0))</f>
        <v/>
      </c>
      <c r="D2541" s="168" t="str">
        <f>IF('Műszaki adattábla'!F2532="","",'Műszaki adattábla'!F2532)</f>
        <v/>
      </c>
      <c r="E2541" s="169" t="str">
        <f>IF(D2541="","",VLOOKUP(D2541,'Műszaki adattábla'!F:R,13,0))</f>
        <v/>
      </c>
      <c r="F2541" s="29" t="str">
        <f>IF(D2541="","",VLOOKUP(D2541,'Műszaki adattábla'!F:M,8,0))</f>
        <v/>
      </c>
      <c r="G2541" s="29" t="str">
        <f>IF(D2541="","",IF('Műszaki adattábla'!L2532="20-99",IF('Műszaki adattábla'!O2532="","Nem adott meg lekötött teljesítményt",VLOOKUP(D2541,'Műszaki adattábla'!F:O,10,0)),0))</f>
        <v/>
      </c>
      <c r="H2541" s="29" t="str">
        <f>IF(D2541="","",VLOOKUP(D2541,'Műszaki adattábla'!F:P,11,0))</f>
        <v/>
      </c>
      <c r="I2541" s="30"/>
      <c r="J2541" s="30"/>
      <c r="K2541" s="31" t="str">
        <f>IF(D2541="","",ROUND(((F2541*I2541*'Műszaki adattábla'!$C$7/'Műszaki adattábla'!$C$8)+(G2541*I2541)+(H2541*I2541))/12*'Műszaki adattábla'!T2532,0))</f>
        <v/>
      </c>
      <c r="L2541" s="32" t="str">
        <f t="shared" si="87"/>
        <v/>
      </c>
    </row>
    <row r="2542" spans="2:12" ht="14.4" thickBot="1" x14ac:dyDescent="0.3">
      <c r="B2542" s="28" t="str">
        <f t="shared" si="86"/>
        <v/>
      </c>
      <c r="C2542" s="167" t="str">
        <f>IF(D2542="","",VLOOKUP(D2542,'Műszaki adattábla'!F:G,2,0))</f>
        <v/>
      </c>
      <c r="D2542" s="168" t="str">
        <f>IF('Műszaki adattábla'!F2533="","",'Műszaki adattábla'!F2533)</f>
        <v/>
      </c>
      <c r="E2542" s="169" t="str">
        <f>IF(D2542="","",VLOOKUP(D2542,'Műszaki adattábla'!F:R,13,0))</f>
        <v/>
      </c>
      <c r="F2542" s="29" t="str">
        <f>IF(D2542="","",VLOOKUP(D2542,'Műszaki adattábla'!F:M,8,0))</f>
        <v/>
      </c>
      <c r="G2542" s="29" t="str">
        <f>IF(D2542="","",IF('Műszaki adattábla'!L2533="20-99",IF('Műszaki adattábla'!O2533="","Nem adott meg lekötött teljesítményt",VLOOKUP(D2542,'Műszaki adattábla'!F:O,10,0)),0))</f>
        <v/>
      </c>
      <c r="H2542" s="29" t="str">
        <f>IF(D2542="","",VLOOKUP(D2542,'Műszaki adattábla'!F:P,11,0))</f>
        <v/>
      </c>
      <c r="I2542" s="30"/>
      <c r="J2542" s="30"/>
      <c r="K2542" s="31" t="str">
        <f>IF(D2542="","",ROUND(((F2542*I2542*'Műszaki adattábla'!$C$7/'Műszaki adattábla'!$C$8)+(G2542*I2542)+(H2542*I2542))/12*'Műszaki adattábla'!T2533,0))</f>
        <v/>
      </c>
      <c r="L2542" s="32" t="str">
        <f t="shared" si="87"/>
        <v/>
      </c>
    </row>
    <row r="2543" spans="2:12" ht="14.4" thickBot="1" x14ac:dyDescent="0.3">
      <c r="B2543" s="28" t="str">
        <f t="shared" si="86"/>
        <v/>
      </c>
      <c r="C2543" s="167" t="str">
        <f>IF(D2543="","",VLOOKUP(D2543,'Műszaki adattábla'!F:G,2,0))</f>
        <v/>
      </c>
      <c r="D2543" s="168" t="str">
        <f>IF('Műszaki adattábla'!F2534="","",'Műszaki adattábla'!F2534)</f>
        <v/>
      </c>
      <c r="E2543" s="169" t="str">
        <f>IF(D2543="","",VLOOKUP(D2543,'Műszaki adattábla'!F:R,13,0))</f>
        <v/>
      </c>
      <c r="F2543" s="29" t="str">
        <f>IF(D2543="","",VLOOKUP(D2543,'Műszaki adattábla'!F:M,8,0))</f>
        <v/>
      </c>
      <c r="G2543" s="29" t="str">
        <f>IF(D2543="","",IF('Műszaki adattábla'!L2534="20-99",IF('Műszaki adattábla'!O2534="","Nem adott meg lekötött teljesítményt",VLOOKUP(D2543,'Műszaki adattábla'!F:O,10,0)),0))</f>
        <v/>
      </c>
      <c r="H2543" s="29" t="str">
        <f>IF(D2543="","",VLOOKUP(D2543,'Műszaki adattábla'!F:P,11,0))</f>
        <v/>
      </c>
      <c r="I2543" s="30"/>
      <c r="J2543" s="30"/>
      <c r="K2543" s="31" t="str">
        <f>IF(D2543="","",ROUND(((F2543*I2543*'Műszaki adattábla'!$C$7/'Műszaki adattábla'!$C$8)+(G2543*I2543)+(H2543*I2543))/12*'Műszaki adattábla'!T2534,0))</f>
        <v/>
      </c>
      <c r="L2543" s="32" t="str">
        <f t="shared" si="87"/>
        <v/>
      </c>
    </row>
    <row r="2544" spans="2:12" ht="14.4" thickBot="1" x14ac:dyDescent="0.3">
      <c r="B2544" s="28" t="str">
        <f t="shared" si="86"/>
        <v/>
      </c>
      <c r="C2544" s="167" t="str">
        <f>IF(D2544="","",VLOOKUP(D2544,'Műszaki adattábla'!F:G,2,0))</f>
        <v/>
      </c>
      <c r="D2544" s="168" t="str">
        <f>IF('Műszaki adattábla'!F2535="","",'Műszaki adattábla'!F2535)</f>
        <v/>
      </c>
      <c r="E2544" s="169" t="str">
        <f>IF(D2544="","",VLOOKUP(D2544,'Műszaki adattábla'!F:R,13,0))</f>
        <v/>
      </c>
      <c r="F2544" s="29" t="str">
        <f>IF(D2544="","",VLOOKUP(D2544,'Műszaki adattábla'!F:M,8,0))</f>
        <v/>
      </c>
      <c r="G2544" s="29" t="str">
        <f>IF(D2544="","",IF('Műszaki adattábla'!L2535="20-99",IF('Műszaki adattábla'!O2535="","Nem adott meg lekötött teljesítményt",VLOOKUP(D2544,'Műszaki adattábla'!F:O,10,0)),0))</f>
        <v/>
      </c>
      <c r="H2544" s="29" t="str">
        <f>IF(D2544="","",VLOOKUP(D2544,'Műszaki adattábla'!F:P,11,0))</f>
        <v/>
      </c>
      <c r="I2544" s="30"/>
      <c r="J2544" s="30"/>
      <c r="K2544" s="31" t="str">
        <f>IF(D2544="","",ROUND(((F2544*I2544*'Műszaki adattábla'!$C$7/'Műszaki adattábla'!$C$8)+(G2544*I2544)+(H2544*I2544))/12*'Műszaki adattábla'!T2535,0))</f>
        <v/>
      </c>
      <c r="L2544" s="32" t="str">
        <f t="shared" si="87"/>
        <v/>
      </c>
    </row>
    <row r="2545" spans="2:12" ht="14.4" thickBot="1" x14ac:dyDescent="0.3">
      <c r="B2545" s="28" t="str">
        <f t="shared" si="86"/>
        <v/>
      </c>
      <c r="C2545" s="167" t="str">
        <f>IF(D2545="","",VLOOKUP(D2545,'Műszaki adattábla'!F:G,2,0))</f>
        <v/>
      </c>
      <c r="D2545" s="168" t="str">
        <f>IF('Műszaki adattábla'!F2536="","",'Műszaki adattábla'!F2536)</f>
        <v/>
      </c>
      <c r="E2545" s="169" t="str">
        <f>IF(D2545="","",VLOOKUP(D2545,'Műszaki adattábla'!F:R,13,0))</f>
        <v/>
      </c>
      <c r="F2545" s="29" t="str">
        <f>IF(D2545="","",VLOOKUP(D2545,'Műszaki adattábla'!F:M,8,0))</f>
        <v/>
      </c>
      <c r="G2545" s="29" t="str">
        <f>IF(D2545="","",IF('Műszaki adattábla'!L2536="20-99",IF('Műszaki adattábla'!O2536="","Nem adott meg lekötött teljesítményt",VLOOKUP(D2545,'Műszaki adattábla'!F:O,10,0)),0))</f>
        <v/>
      </c>
      <c r="H2545" s="29" t="str">
        <f>IF(D2545="","",VLOOKUP(D2545,'Műszaki adattábla'!F:P,11,0))</f>
        <v/>
      </c>
      <c r="I2545" s="30"/>
      <c r="J2545" s="30"/>
      <c r="K2545" s="31" t="str">
        <f>IF(D2545="","",ROUND(((F2545*I2545*'Műszaki adattábla'!$C$7/'Műszaki adattábla'!$C$8)+(G2545*I2545)+(H2545*I2545))/12*'Műszaki adattábla'!T2536,0))</f>
        <v/>
      </c>
      <c r="L2545" s="32" t="str">
        <f t="shared" si="87"/>
        <v/>
      </c>
    </row>
    <row r="2546" spans="2:12" ht="14.4" thickBot="1" x14ac:dyDescent="0.3">
      <c r="B2546" s="28" t="str">
        <f t="shared" si="86"/>
        <v/>
      </c>
      <c r="C2546" s="167" t="str">
        <f>IF(D2546="","",VLOOKUP(D2546,'Műszaki adattábla'!F:G,2,0))</f>
        <v/>
      </c>
      <c r="D2546" s="168" t="str">
        <f>IF('Műszaki adattábla'!F2537="","",'Műszaki adattábla'!F2537)</f>
        <v/>
      </c>
      <c r="E2546" s="169" t="str">
        <f>IF(D2546="","",VLOOKUP(D2546,'Műszaki adattábla'!F:R,13,0))</f>
        <v/>
      </c>
      <c r="F2546" s="29" t="str">
        <f>IF(D2546="","",VLOOKUP(D2546,'Műszaki adattábla'!F:M,8,0))</f>
        <v/>
      </c>
      <c r="G2546" s="29" t="str">
        <f>IF(D2546="","",IF('Műszaki adattábla'!L2537="20-99",IF('Műszaki adattábla'!O2537="","Nem adott meg lekötött teljesítményt",VLOOKUP(D2546,'Műszaki adattábla'!F:O,10,0)),0))</f>
        <v/>
      </c>
      <c r="H2546" s="29" t="str">
        <f>IF(D2546="","",VLOOKUP(D2546,'Műszaki adattábla'!F:P,11,0))</f>
        <v/>
      </c>
      <c r="I2546" s="30"/>
      <c r="J2546" s="30"/>
      <c r="K2546" s="31" t="str">
        <f>IF(D2546="","",ROUND(((F2546*I2546*'Műszaki adattábla'!$C$7/'Műszaki adattábla'!$C$8)+(G2546*I2546)+(H2546*I2546))/12*'Műszaki adattábla'!T2537,0))</f>
        <v/>
      </c>
      <c r="L2546" s="32" t="str">
        <f t="shared" si="87"/>
        <v/>
      </c>
    </row>
    <row r="2547" spans="2:12" ht="14.4" thickBot="1" x14ac:dyDescent="0.3">
      <c r="B2547" s="28" t="str">
        <f t="shared" si="86"/>
        <v/>
      </c>
      <c r="C2547" s="167" t="str">
        <f>IF(D2547="","",VLOOKUP(D2547,'Műszaki adattábla'!F:G,2,0))</f>
        <v/>
      </c>
      <c r="D2547" s="168" t="str">
        <f>IF('Műszaki adattábla'!F2538="","",'Műszaki adattábla'!F2538)</f>
        <v/>
      </c>
      <c r="E2547" s="169" t="str">
        <f>IF(D2547="","",VLOOKUP(D2547,'Műszaki adattábla'!F:R,13,0))</f>
        <v/>
      </c>
      <c r="F2547" s="29" t="str">
        <f>IF(D2547="","",VLOOKUP(D2547,'Műszaki adattábla'!F:M,8,0))</f>
        <v/>
      </c>
      <c r="G2547" s="29" t="str">
        <f>IF(D2547="","",IF('Műszaki adattábla'!L2538="20-99",IF('Műszaki adattábla'!O2538="","Nem adott meg lekötött teljesítményt",VLOOKUP(D2547,'Műszaki adattábla'!F:O,10,0)),0))</f>
        <v/>
      </c>
      <c r="H2547" s="29" t="str">
        <f>IF(D2547="","",VLOOKUP(D2547,'Műszaki adattábla'!F:P,11,0))</f>
        <v/>
      </c>
      <c r="I2547" s="30"/>
      <c r="J2547" s="30"/>
      <c r="K2547" s="31" t="str">
        <f>IF(D2547="","",ROUND(((F2547*I2547*'Műszaki adattábla'!$C$7/'Műszaki adattábla'!$C$8)+(G2547*I2547)+(H2547*I2547))/12*'Műszaki adattábla'!T2538,0))</f>
        <v/>
      </c>
      <c r="L2547" s="32" t="str">
        <f t="shared" si="87"/>
        <v/>
      </c>
    </row>
    <row r="2548" spans="2:12" ht="14.4" thickBot="1" x14ac:dyDescent="0.3">
      <c r="B2548" s="28" t="str">
        <f t="shared" si="86"/>
        <v/>
      </c>
      <c r="C2548" s="167" t="str">
        <f>IF(D2548="","",VLOOKUP(D2548,'Műszaki adattábla'!F:G,2,0))</f>
        <v/>
      </c>
      <c r="D2548" s="168" t="str">
        <f>IF('Műszaki adattábla'!F2539="","",'Műszaki adattábla'!F2539)</f>
        <v/>
      </c>
      <c r="E2548" s="169" t="str">
        <f>IF(D2548="","",VLOOKUP(D2548,'Műszaki adattábla'!F:R,13,0))</f>
        <v/>
      </c>
      <c r="F2548" s="29" t="str">
        <f>IF(D2548="","",VLOOKUP(D2548,'Műszaki adattábla'!F:M,8,0))</f>
        <v/>
      </c>
      <c r="G2548" s="29" t="str">
        <f>IF(D2548="","",IF('Műszaki adattábla'!L2539="20-99",IF('Műszaki adattábla'!O2539="","Nem adott meg lekötött teljesítményt",VLOOKUP(D2548,'Műszaki adattábla'!F:O,10,0)),0))</f>
        <v/>
      </c>
      <c r="H2548" s="29" t="str">
        <f>IF(D2548="","",VLOOKUP(D2548,'Műszaki adattábla'!F:P,11,0))</f>
        <v/>
      </c>
      <c r="I2548" s="30"/>
      <c r="J2548" s="30"/>
      <c r="K2548" s="31" t="str">
        <f>IF(D2548="","",ROUND(((F2548*I2548*'Műszaki adattábla'!$C$7/'Műszaki adattábla'!$C$8)+(G2548*I2548)+(H2548*I2548))/12*'Műszaki adattábla'!T2539,0))</f>
        <v/>
      </c>
      <c r="L2548" s="32" t="str">
        <f t="shared" si="87"/>
        <v/>
      </c>
    </row>
    <row r="2549" spans="2:12" ht="14.4" thickBot="1" x14ac:dyDescent="0.3">
      <c r="B2549" s="28" t="str">
        <f t="shared" si="86"/>
        <v/>
      </c>
      <c r="C2549" s="167" t="str">
        <f>IF(D2549="","",VLOOKUP(D2549,'Műszaki adattábla'!F:G,2,0))</f>
        <v/>
      </c>
      <c r="D2549" s="168" t="str">
        <f>IF('Műszaki adattábla'!F2540="","",'Műszaki adattábla'!F2540)</f>
        <v/>
      </c>
      <c r="E2549" s="169" t="str">
        <f>IF(D2549="","",VLOOKUP(D2549,'Műszaki adattábla'!F:R,13,0))</f>
        <v/>
      </c>
      <c r="F2549" s="29" t="str">
        <f>IF(D2549="","",VLOOKUP(D2549,'Műszaki adattábla'!F:M,8,0))</f>
        <v/>
      </c>
      <c r="G2549" s="29" t="str">
        <f>IF(D2549="","",IF('Műszaki adattábla'!L2540="20-99",IF('Műszaki adattábla'!O2540="","Nem adott meg lekötött teljesítményt",VLOOKUP(D2549,'Műszaki adattábla'!F:O,10,0)),0))</f>
        <v/>
      </c>
      <c r="H2549" s="29" t="str">
        <f>IF(D2549="","",VLOOKUP(D2549,'Műszaki adattábla'!F:P,11,0))</f>
        <v/>
      </c>
      <c r="I2549" s="30"/>
      <c r="J2549" s="30"/>
      <c r="K2549" s="31" t="str">
        <f>IF(D2549="","",ROUND(((F2549*I2549*'Műszaki adattábla'!$C$7/'Műszaki adattábla'!$C$8)+(G2549*I2549)+(H2549*I2549))/12*'Műszaki adattábla'!T2540,0))</f>
        <v/>
      </c>
      <c r="L2549" s="32" t="str">
        <f t="shared" si="87"/>
        <v/>
      </c>
    </row>
    <row r="2550" spans="2:12" ht="14.4" thickBot="1" x14ac:dyDescent="0.3">
      <c r="B2550" s="28" t="str">
        <f t="shared" si="86"/>
        <v/>
      </c>
      <c r="C2550" s="167" t="str">
        <f>IF(D2550="","",VLOOKUP(D2550,'Műszaki adattábla'!F:G,2,0))</f>
        <v/>
      </c>
      <c r="D2550" s="168" t="str">
        <f>IF('Műszaki adattábla'!F2541="","",'Műszaki adattábla'!F2541)</f>
        <v/>
      </c>
      <c r="E2550" s="169" t="str">
        <f>IF(D2550="","",VLOOKUP(D2550,'Műszaki adattábla'!F:R,13,0))</f>
        <v/>
      </c>
      <c r="F2550" s="29" t="str">
        <f>IF(D2550="","",VLOOKUP(D2550,'Műszaki adattábla'!F:M,8,0))</f>
        <v/>
      </c>
      <c r="G2550" s="29" t="str">
        <f>IF(D2550="","",IF('Műszaki adattábla'!L2541="20-99",IF('Műszaki adattábla'!O2541="","Nem adott meg lekötött teljesítményt",VLOOKUP(D2550,'Műszaki adattábla'!F:O,10,0)),0))</f>
        <v/>
      </c>
      <c r="H2550" s="29" t="str">
        <f>IF(D2550="","",VLOOKUP(D2550,'Műszaki adattábla'!F:P,11,0))</f>
        <v/>
      </c>
      <c r="I2550" s="30"/>
      <c r="J2550" s="30"/>
      <c r="K2550" s="31" t="str">
        <f>IF(D2550="","",ROUND(((F2550*I2550*'Műszaki adattábla'!$C$7/'Műszaki adattábla'!$C$8)+(G2550*I2550)+(H2550*I2550))/12*'Műszaki adattábla'!T2541,0))</f>
        <v/>
      </c>
      <c r="L2550" s="32" t="str">
        <f t="shared" si="87"/>
        <v/>
      </c>
    </row>
    <row r="2551" spans="2:12" ht="14.4" thickBot="1" x14ac:dyDescent="0.3">
      <c r="B2551" s="28" t="str">
        <f t="shared" si="86"/>
        <v/>
      </c>
      <c r="C2551" s="167" t="str">
        <f>IF(D2551="","",VLOOKUP(D2551,'Műszaki adattábla'!F:G,2,0))</f>
        <v/>
      </c>
      <c r="D2551" s="168" t="str">
        <f>IF('Műszaki adattábla'!F2542="","",'Műszaki adattábla'!F2542)</f>
        <v/>
      </c>
      <c r="E2551" s="169" t="str">
        <f>IF(D2551="","",VLOOKUP(D2551,'Műszaki adattábla'!F:R,13,0))</f>
        <v/>
      </c>
      <c r="F2551" s="29" t="str">
        <f>IF(D2551="","",VLOOKUP(D2551,'Műszaki adattábla'!F:M,8,0))</f>
        <v/>
      </c>
      <c r="G2551" s="29" t="str">
        <f>IF(D2551="","",IF('Műszaki adattábla'!L2542="20-99",IF('Műszaki adattábla'!O2542="","Nem adott meg lekötött teljesítményt",VLOOKUP(D2551,'Műszaki adattábla'!F:O,10,0)),0))</f>
        <v/>
      </c>
      <c r="H2551" s="29" t="str">
        <f>IF(D2551="","",VLOOKUP(D2551,'Műszaki adattábla'!F:P,11,0))</f>
        <v/>
      </c>
      <c r="I2551" s="30"/>
      <c r="J2551" s="30"/>
      <c r="K2551" s="31" t="str">
        <f>IF(D2551="","",ROUND(((F2551*I2551*'Műszaki adattábla'!$C$7/'Műszaki adattábla'!$C$8)+(G2551*I2551)+(H2551*I2551))/12*'Műszaki adattábla'!T2542,0))</f>
        <v/>
      </c>
      <c r="L2551" s="32" t="str">
        <f t="shared" si="87"/>
        <v/>
      </c>
    </row>
    <row r="2552" spans="2:12" ht="14.4" thickBot="1" x14ac:dyDescent="0.3">
      <c r="B2552" s="28" t="str">
        <f t="shared" si="86"/>
        <v/>
      </c>
      <c r="C2552" s="167" t="str">
        <f>IF(D2552="","",VLOOKUP(D2552,'Műszaki adattábla'!F:G,2,0))</f>
        <v/>
      </c>
      <c r="D2552" s="168" t="str">
        <f>IF('Műszaki adattábla'!F2543="","",'Műszaki adattábla'!F2543)</f>
        <v/>
      </c>
      <c r="E2552" s="169" t="str">
        <f>IF(D2552="","",VLOOKUP(D2552,'Műszaki adattábla'!F:R,13,0))</f>
        <v/>
      </c>
      <c r="F2552" s="29" t="str">
        <f>IF(D2552="","",VLOOKUP(D2552,'Műszaki adattábla'!F:M,8,0))</f>
        <v/>
      </c>
      <c r="G2552" s="29" t="str">
        <f>IF(D2552="","",IF('Műszaki adattábla'!L2543="20-99",IF('Műszaki adattábla'!O2543="","Nem adott meg lekötött teljesítményt",VLOOKUP(D2552,'Műszaki adattábla'!F:O,10,0)),0))</f>
        <v/>
      </c>
      <c r="H2552" s="29" t="str">
        <f>IF(D2552="","",VLOOKUP(D2552,'Műszaki adattábla'!F:P,11,0))</f>
        <v/>
      </c>
      <c r="I2552" s="30"/>
      <c r="J2552" s="30"/>
      <c r="K2552" s="31" t="str">
        <f>IF(D2552="","",ROUND(((F2552*I2552*'Műszaki adattábla'!$C$7/'Műszaki adattábla'!$C$8)+(G2552*I2552)+(H2552*I2552))/12*'Műszaki adattábla'!T2543,0))</f>
        <v/>
      </c>
      <c r="L2552" s="32" t="str">
        <f t="shared" si="87"/>
        <v/>
      </c>
    </row>
    <row r="2553" spans="2:12" ht="14.4" thickBot="1" x14ac:dyDescent="0.3">
      <c r="B2553" s="28" t="str">
        <f t="shared" si="86"/>
        <v/>
      </c>
      <c r="C2553" s="167" t="str">
        <f>IF(D2553="","",VLOOKUP(D2553,'Műszaki adattábla'!F:G,2,0))</f>
        <v/>
      </c>
      <c r="D2553" s="168" t="str">
        <f>IF('Műszaki adattábla'!F2544="","",'Műszaki adattábla'!F2544)</f>
        <v/>
      </c>
      <c r="E2553" s="169" t="str">
        <f>IF(D2553="","",VLOOKUP(D2553,'Műszaki adattábla'!F:R,13,0))</f>
        <v/>
      </c>
      <c r="F2553" s="29" t="str">
        <f>IF(D2553="","",VLOOKUP(D2553,'Műszaki adattábla'!F:M,8,0))</f>
        <v/>
      </c>
      <c r="G2553" s="29" t="str">
        <f>IF(D2553="","",IF('Műszaki adattábla'!L2544="20-99",IF('Műszaki adattábla'!O2544="","Nem adott meg lekötött teljesítményt",VLOOKUP(D2553,'Műszaki adattábla'!F:O,10,0)),0))</f>
        <v/>
      </c>
      <c r="H2553" s="29" t="str">
        <f>IF(D2553="","",VLOOKUP(D2553,'Műszaki adattábla'!F:P,11,0))</f>
        <v/>
      </c>
      <c r="I2553" s="30"/>
      <c r="J2553" s="30"/>
      <c r="K2553" s="31" t="str">
        <f>IF(D2553="","",ROUND(((F2553*I2553*'Műszaki adattábla'!$C$7/'Műszaki adattábla'!$C$8)+(G2553*I2553)+(H2553*I2553))/12*'Műszaki adattábla'!T2544,0))</f>
        <v/>
      </c>
      <c r="L2553" s="32" t="str">
        <f t="shared" si="87"/>
        <v/>
      </c>
    </row>
    <row r="2554" spans="2:12" ht="14.4" thickBot="1" x14ac:dyDescent="0.3">
      <c r="B2554" s="28" t="str">
        <f t="shared" si="86"/>
        <v/>
      </c>
      <c r="C2554" s="167" t="str">
        <f>IF(D2554="","",VLOOKUP(D2554,'Műszaki adattábla'!F:G,2,0))</f>
        <v/>
      </c>
      <c r="D2554" s="168" t="str">
        <f>IF('Műszaki adattábla'!F2545="","",'Műszaki adattábla'!F2545)</f>
        <v/>
      </c>
      <c r="E2554" s="169" t="str">
        <f>IF(D2554="","",VLOOKUP(D2554,'Műszaki adattábla'!F:R,13,0))</f>
        <v/>
      </c>
      <c r="F2554" s="29" t="str">
        <f>IF(D2554="","",VLOOKUP(D2554,'Műszaki adattábla'!F:M,8,0))</f>
        <v/>
      </c>
      <c r="G2554" s="29" t="str">
        <f>IF(D2554="","",IF('Műszaki adattábla'!L2545="20-99",IF('Műszaki adattábla'!O2545="","Nem adott meg lekötött teljesítményt",VLOOKUP(D2554,'Műszaki adattábla'!F:O,10,0)),0))</f>
        <v/>
      </c>
      <c r="H2554" s="29" t="str">
        <f>IF(D2554="","",VLOOKUP(D2554,'Műszaki adattábla'!F:P,11,0))</f>
        <v/>
      </c>
      <c r="I2554" s="30"/>
      <c r="J2554" s="30"/>
      <c r="K2554" s="31" t="str">
        <f>IF(D2554="","",ROUND(((F2554*I2554*'Műszaki adattábla'!$C$7/'Műszaki adattábla'!$C$8)+(G2554*I2554)+(H2554*I2554))/12*'Műszaki adattábla'!T2545,0))</f>
        <v/>
      </c>
      <c r="L2554" s="32" t="str">
        <f t="shared" si="87"/>
        <v/>
      </c>
    </row>
    <row r="2555" spans="2:12" ht="14.4" thickBot="1" x14ac:dyDescent="0.3">
      <c r="B2555" s="28" t="str">
        <f t="shared" si="86"/>
        <v/>
      </c>
      <c r="C2555" s="167" t="str">
        <f>IF(D2555="","",VLOOKUP(D2555,'Műszaki adattábla'!F:G,2,0))</f>
        <v/>
      </c>
      <c r="D2555" s="168" t="str">
        <f>IF('Műszaki adattábla'!F2546="","",'Műszaki adattábla'!F2546)</f>
        <v/>
      </c>
      <c r="E2555" s="169" t="str">
        <f>IF(D2555="","",VLOOKUP(D2555,'Műszaki adattábla'!F:R,13,0))</f>
        <v/>
      </c>
      <c r="F2555" s="29" t="str">
        <f>IF(D2555="","",VLOOKUP(D2555,'Műszaki adattábla'!F:M,8,0))</f>
        <v/>
      </c>
      <c r="G2555" s="29" t="str">
        <f>IF(D2555="","",IF('Műszaki adattábla'!L2546="20-99",IF('Műszaki adattábla'!O2546="","Nem adott meg lekötött teljesítményt",VLOOKUP(D2555,'Műszaki adattábla'!F:O,10,0)),0))</f>
        <v/>
      </c>
      <c r="H2555" s="29" t="str">
        <f>IF(D2555="","",VLOOKUP(D2555,'Műszaki adattábla'!F:P,11,0))</f>
        <v/>
      </c>
      <c r="I2555" s="30"/>
      <c r="J2555" s="30"/>
      <c r="K2555" s="31" t="str">
        <f>IF(D2555="","",ROUND(((F2555*I2555*'Műszaki adattábla'!$C$7/'Műszaki adattábla'!$C$8)+(G2555*I2555)+(H2555*I2555))/12*'Műszaki adattábla'!T2546,0))</f>
        <v/>
      </c>
      <c r="L2555" s="32" t="str">
        <f t="shared" si="87"/>
        <v/>
      </c>
    </row>
    <row r="2556" spans="2:12" ht="14.4" thickBot="1" x14ac:dyDescent="0.3">
      <c r="B2556" s="28" t="str">
        <f t="shared" si="86"/>
        <v/>
      </c>
      <c r="C2556" s="167" t="str">
        <f>IF(D2556="","",VLOOKUP(D2556,'Műszaki adattábla'!F:G,2,0))</f>
        <v/>
      </c>
      <c r="D2556" s="168" t="str">
        <f>IF('Műszaki adattábla'!F2547="","",'Műszaki adattábla'!F2547)</f>
        <v/>
      </c>
      <c r="E2556" s="169" t="str">
        <f>IF(D2556="","",VLOOKUP(D2556,'Műszaki adattábla'!F:R,13,0))</f>
        <v/>
      </c>
      <c r="F2556" s="29" t="str">
        <f>IF(D2556="","",VLOOKUP(D2556,'Műszaki adattábla'!F:M,8,0))</f>
        <v/>
      </c>
      <c r="G2556" s="29" t="str">
        <f>IF(D2556="","",IF('Műszaki adattábla'!L2547="20-99",IF('Műszaki adattábla'!O2547="","Nem adott meg lekötött teljesítményt",VLOOKUP(D2556,'Műszaki adattábla'!F:O,10,0)),0))</f>
        <v/>
      </c>
      <c r="H2556" s="29" t="str">
        <f>IF(D2556="","",VLOOKUP(D2556,'Műszaki adattábla'!F:P,11,0))</f>
        <v/>
      </c>
      <c r="I2556" s="30"/>
      <c r="J2556" s="30"/>
      <c r="K2556" s="31" t="str">
        <f>IF(D2556="","",ROUND(((F2556*I2556*'Műszaki adattábla'!$C$7/'Műszaki adattábla'!$C$8)+(G2556*I2556)+(H2556*I2556))/12*'Műszaki adattábla'!T2547,0))</f>
        <v/>
      </c>
      <c r="L2556" s="32" t="str">
        <f t="shared" si="87"/>
        <v/>
      </c>
    </row>
    <row r="2557" spans="2:12" ht="14.4" thickBot="1" x14ac:dyDescent="0.3">
      <c r="B2557" s="28" t="str">
        <f t="shared" si="86"/>
        <v/>
      </c>
      <c r="C2557" s="167" t="str">
        <f>IF(D2557="","",VLOOKUP(D2557,'Műszaki adattábla'!F:G,2,0))</f>
        <v/>
      </c>
      <c r="D2557" s="168" t="str">
        <f>IF('Műszaki adattábla'!F2548="","",'Műszaki adattábla'!F2548)</f>
        <v/>
      </c>
      <c r="E2557" s="169" t="str">
        <f>IF(D2557="","",VLOOKUP(D2557,'Műszaki adattábla'!F:R,13,0))</f>
        <v/>
      </c>
      <c r="F2557" s="29" t="str">
        <f>IF(D2557="","",VLOOKUP(D2557,'Műszaki adattábla'!F:M,8,0))</f>
        <v/>
      </c>
      <c r="G2557" s="29" t="str">
        <f>IF(D2557="","",IF('Műszaki adattábla'!L2548="20-99",IF('Műszaki adattábla'!O2548="","Nem adott meg lekötött teljesítményt",VLOOKUP(D2557,'Műszaki adattábla'!F:O,10,0)),0))</f>
        <v/>
      </c>
      <c r="H2557" s="29" t="str">
        <f>IF(D2557="","",VLOOKUP(D2557,'Műszaki adattábla'!F:P,11,0))</f>
        <v/>
      </c>
      <c r="I2557" s="30"/>
      <c r="J2557" s="30"/>
      <c r="K2557" s="31" t="str">
        <f>IF(D2557="","",ROUND(((F2557*I2557*'Műszaki adattábla'!$C$7/'Műszaki adattábla'!$C$8)+(G2557*I2557)+(H2557*I2557))/12*'Műszaki adattábla'!T2548,0))</f>
        <v/>
      </c>
      <c r="L2557" s="32" t="str">
        <f t="shared" si="87"/>
        <v/>
      </c>
    </row>
    <row r="2558" spans="2:12" ht="14.4" thickBot="1" x14ac:dyDescent="0.3">
      <c r="B2558" s="28" t="str">
        <f t="shared" si="86"/>
        <v/>
      </c>
      <c r="C2558" s="167" t="str">
        <f>IF(D2558="","",VLOOKUP(D2558,'Műszaki adattábla'!F:G,2,0))</f>
        <v/>
      </c>
      <c r="D2558" s="168" t="str">
        <f>IF('Műszaki adattábla'!F2549="","",'Műszaki adattábla'!F2549)</f>
        <v/>
      </c>
      <c r="E2558" s="169" t="str">
        <f>IF(D2558="","",VLOOKUP(D2558,'Műszaki adattábla'!F:R,13,0))</f>
        <v/>
      </c>
      <c r="F2558" s="29" t="str">
        <f>IF(D2558="","",VLOOKUP(D2558,'Műszaki adattábla'!F:M,8,0))</f>
        <v/>
      </c>
      <c r="G2558" s="29" t="str">
        <f>IF(D2558="","",IF('Műszaki adattábla'!L2549="20-99",IF('Műszaki adattábla'!O2549="","Nem adott meg lekötött teljesítményt",VLOOKUP(D2558,'Műszaki adattábla'!F:O,10,0)),0))</f>
        <v/>
      </c>
      <c r="H2558" s="29" t="str">
        <f>IF(D2558="","",VLOOKUP(D2558,'Műszaki adattábla'!F:P,11,0))</f>
        <v/>
      </c>
      <c r="I2558" s="30"/>
      <c r="J2558" s="30"/>
      <c r="K2558" s="31" t="str">
        <f>IF(D2558="","",ROUND(((F2558*I2558*'Műszaki adattábla'!$C$7/'Műszaki adattábla'!$C$8)+(G2558*I2558)+(H2558*I2558))/12*'Műszaki adattábla'!T2549,0))</f>
        <v/>
      </c>
      <c r="L2558" s="32" t="str">
        <f t="shared" si="87"/>
        <v/>
      </c>
    </row>
    <row r="2559" spans="2:12" ht="14.4" thickBot="1" x14ac:dyDescent="0.3">
      <c r="B2559" s="28" t="str">
        <f t="shared" si="86"/>
        <v/>
      </c>
      <c r="C2559" s="167" t="str">
        <f>IF(D2559="","",VLOOKUP(D2559,'Műszaki adattábla'!F:G,2,0))</f>
        <v/>
      </c>
      <c r="D2559" s="168" t="str">
        <f>IF('Műszaki adattábla'!F2550="","",'Műszaki adattábla'!F2550)</f>
        <v/>
      </c>
      <c r="E2559" s="169" t="str">
        <f>IF(D2559="","",VLOOKUP(D2559,'Műszaki adattábla'!F:R,13,0))</f>
        <v/>
      </c>
      <c r="F2559" s="29" t="str">
        <f>IF(D2559="","",VLOOKUP(D2559,'Műszaki adattábla'!F:M,8,0))</f>
        <v/>
      </c>
      <c r="G2559" s="29" t="str">
        <f>IF(D2559="","",IF('Műszaki adattábla'!L2550="20-99",IF('Műszaki adattábla'!O2550="","Nem adott meg lekötött teljesítményt",VLOOKUP(D2559,'Műszaki adattábla'!F:O,10,0)),0))</f>
        <v/>
      </c>
      <c r="H2559" s="29" t="str">
        <f>IF(D2559="","",VLOOKUP(D2559,'Műszaki adattábla'!F:P,11,0))</f>
        <v/>
      </c>
      <c r="I2559" s="30"/>
      <c r="J2559" s="30"/>
      <c r="K2559" s="31" t="str">
        <f>IF(D2559="","",ROUND(((F2559*I2559*'Műszaki adattábla'!$C$7/'Műszaki adattábla'!$C$8)+(G2559*I2559)+(H2559*I2559))/12*'Műszaki adattábla'!T2550,0))</f>
        <v/>
      </c>
      <c r="L2559" s="32" t="str">
        <f t="shared" si="87"/>
        <v/>
      </c>
    </row>
    <row r="2560" spans="2:12" ht="14.4" thickBot="1" x14ac:dyDescent="0.3">
      <c r="B2560" s="28" t="str">
        <f t="shared" si="86"/>
        <v/>
      </c>
      <c r="C2560" s="167" t="str">
        <f>IF(D2560="","",VLOOKUP(D2560,'Műszaki adattábla'!F:G,2,0))</f>
        <v/>
      </c>
      <c r="D2560" s="168" t="str">
        <f>IF('Műszaki adattábla'!F2551="","",'Műszaki adattábla'!F2551)</f>
        <v/>
      </c>
      <c r="E2560" s="169" t="str">
        <f>IF(D2560="","",VLOOKUP(D2560,'Műszaki adattábla'!F:R,13,0))</f>
        <v/>
      </c>
      <c r="F2560" s="29" t="str">
        <f>IF(D2560="","",VLOOKUP(D2560,'Műszaki adattábla'!F:M,8,0))</f>
        <v/>
      </c>
      <c r="G2560" s="29" t="str">
        <f>IF(D2560="","",IF('Műszaki adattábla'!L2551="20-99",IF('Műszaki adattábla'!O2551="","Nem adott meg lekötött teljesítményt",VLOOKUP(D2560,'Műszaki adattábla'!F:O,10,0)),0))</f>
        <v/>
      </c>
      <c r="H2560" s="29" t="str">
        <f>IF(D2560="","",VLOOKUP(D2560,'Műszaki adattábla'!F:P,11,0))</f>
        <v/>
      </c>
      <c r="I2560" s="30"/>
      <c r="J2560" s="30"/>
      <c r="K2560" s="31" t="str">
        <f>IF(D2560="","",ROUND(((F2560*I2560*'Műszaki adattábla'!$C$7/'Műszaki adattábla'!$C$8)+(G2560*I2560)+(H2560*I2560))/12*'Műszaki adattábla'!T2551,0))</f>
        <v/>
      </c>
      <c r="L2560" s="32" t="str">
        <f t="shared" si="87"/>
        <v/>
      </c>
    </row>
    <row r="2561" spans="2:12" ht="14.4" thickBot="1" x14ac:dyDescent="0.3">
      <c r="B2561" s="28" t="str">
        <f t="shared" si="86"/>
        <v/>
      </c>
      <c r="C2561" s="167" t="str">
        <f>IF(D2561="","",VLOOKUP(D2561,'Műszaki adattábla'!F:G,2,0))</f>
        <v/>
      </c>
      <c r="D2561" s="168" t="str">
        <f>IF('Műszaki adattábla'!F2552="","",'Műszaki adattábla'!F2552)</f>
        <v/>
      </c>
      <c r="E2561" s="169" t="str">
        <f>IF(D2561="","",VLOOKUP(D2561,'Műszaki adattábla'!F:R,13,0))</f>
        <v/>
      </c>
      <c r="F2561" s="29" t="str">
        <f>IF(D2561="","",VLOOKUP(D2561,'Műszaki adattábla'!F:M,8,0))</f>
        <v/>
      </c>
      <c r="G2561" s="29" t="str">
        <f>IF(D2561="","",IF('Műszaki adattábla'!L2552="20-99",IF('Műszaki adattábla'!O2552="","Nem adott meg lekötött teljesítményt",VLOOKUP(D2561,'Műszaki adattábla'!F:O,10,0)),0))</f>
        <v/>
      </c>
      <c r="H2561" s="29" t="str">
        <f>IF(D2561="","",VLOOKUP(D2561,'Műszaki adattábla'!F:P,11,0))</f>
        <v/>
      </c>
      <c r="I2561" s="30"/>
      <c r="J2561" s="30"/>
      <c r="K2561" s="31" t="str">
        <f>IF(D2561="","",ROUND(((F2561*I2561*'Műszaki adattábla'!$C$7/'Műszaki adattábla'!$C$8)+(G2561*I2561)+(H2561*I2561))/12*'Műszaki adattábla'!T2552,0))</f>
        <v/>
      </c>
      <c r="L2561" s="32" t="str">
        <f t="shared" si="87"/>
        <v/>
      </c>
    </row>
    <row r="2562" spans="2:12" ht="14.4" thickBot="1" x14ac:dyDescent="0.3">
      <c r="B2562" s="28" t="str">
        <f t="shared" si="86"/>
        <v/>
      </c>
      <c r="C2562" s="167" t="str">
        <f>IF(D2562="","",VLOOKUP(D2562,'Műszaki adattábla'!F:G,2,0))</f>
        <v/>
      </c>
      <c r="D2562" s="168" t="str">
        <f>IF('Műszaki adattábla'!F2553="","",'Műszaki adattábla'!F2553)</f>
        <v/>
      </c>
      <c r="E2562" s="169" t="str">
        <f>IF(D2562="","",VLOOKUP(D2562,'Műszaki adattábla'!F:R,13,0))</f>
        <v/>
      </c>
      <c r="F2562" s="29" t="str">
        <f>IF(D2562="","",VLOOKUP(D2562,'Műszaki adattábla'!F:M,8,0))</f>
        <v/>
      </c>
      <c r="G2562" s="29" t="str">
        <f>IF(D2562="","",IF('Műszaki adattábla'!L2553="20-99",IF('Műszaki adattábla'!O2553="","Nem adott meg lekötött teljesítményt",VLOOKUP(D2562,'Műszaki adattábla'!F:O,10,0)),0))</f>
        <v/>
      </c>
      <c r="H2562" s="29" t="str">
        <f>IF(D2562="","",VLOOKUP(D2562,'Műszaki adattábla'!F:P,11,0))</f>
        <v/>
      </c>
      <c r="I2562" s="30"/>
      <c r="J2562" s="30"/>
      <c r="K2562" s="31" t="str">
        <f>IF(D2562="","",ROUND(((F2562*I2562*'Műszaki adattábla'!$C$7/'Műszaki adattábla'!$C$8)+(G2562*I2562)+(H2562*I2562))/12*'Műszaki adattábla'!T2553,0))</f>
        <v/>
      </c>
      <c r="L2562" s="32" t="str">
        <f t="shared" si="87"/>
        <v/>
      </c>
    </row>
    <row r="2563" spans="2:12" ht="14.4" thickBot="1" x14ac:dyDescent="0.3">
      <c r="B2563" s="28" t="str">
        <f t="shared" si="86"/>
        <v/>
      </c>
      <c r="C2563" s="167" t="str">
        <f>IF(D2563="","",VLOOKUP(D2563,'Műszaki adattábla'!F:G,2,0))</f>
        <v/>
      </c>
      <c r="D2563" s="168" t="str">
        <f>IF('Műszaki adattábla'!F2554="","",'Műszaki adattábla'!F2554)</f>
        <v/>
      </c>
      <c r="E2563" s="169" t="str">
        <f>IF(D2563="","",VLOOKUP(D2563,'Műszaki adattábla'!F:R,13,0))</f>
        <v/>
      </c>
      <c r="F2563" s="29" t="str">
        <f>IF(D2563="","",VLOOKUP(D2563,'Műszaki adattábla'!F:M,8,0))</f>
        <v/>
      </c>
      <c r="G2563" s="29" t="str">
        <f>IF(D2563="","",IF('Műszaki adattábla'!L2554="20-99",IF('Műszaki adattábla'!O2554="","Nem adott meg lekötött teljesítményt",VLOOKUP(D2563,'Műszaki adattábla'!F:O,10,0)),0))</f>
        <v/>
      </c>
      <c r="H2563" s="29" t="str">
        <f>IF(D2563="","",VLOOKUP(D2563,'Műszaki adattábla'!F:P,11,0))</f>
        <v/>
      </c>
      <c r="I2563" s="30"/>
      <c r="J2563" s="30"/>
      <c r="K2563" s="31" t="str">
        <f>IF(D2563="","",ROUND(((F2563*I2563*'Műszaki adattábla'!$C$7/'Műszaki adattábla'!$C$8)+(G2563*I2563)+(H2563*I2563))/12*'Műszaki adattábla'!T2554,0))</f>
        <v/>
      </c>
      <c r="L2563" s="32" t="str">
        <f t="shared" si="87"/>
        <v/>
      </c>
    </row>
    <row r="2564" spans="2:12" ht="14.4" thickBot="1" x14ac:dyDescent="0.3">
      <c r="B2564" s="28" t="str">
        <f t="shared" si="86"/>
        <v/>
      </c>
      <c r="C2564" s="167" t="str">
        <f>IF(D2564="","",VLOOKUP(D2564,'Műszaki adattábla'!F:G,2,0))</f>
        <v/>
      </c>
      <c r="D2564" s="168" t="str">
        <f>IF('Műszaki adattábla'!F2555="","",'Műszaki adattábla'!F2555)</f>
        <v/>
      </c>
      <c r="E2564" s="169" t="str">
        <f>IF(D2564="","",VLOOKUP(D2564,'Műszaki adattábla'!F:R,13,0))</f>
        <v/>
      </c>
      <c r="F2564" s="29" t="str">
        <f>IF(D2564="","",VLOOKUP(D2564,'Műszaki adattábla'!F:M,8,0))</f>
        <v/>
      </c>
      <c r="G2564" s="29" t="str">
        <f>IF(D2564="","",IF('Műszaki adattábla'!L2555="20-99",IF('Műszaki adattábla'!O2555="","Nem adott meg lekötött teljesítményt",VLOOKUP(D2564,'Műszaki adattábla'!F:O,10,0)),0))</f>
        <v/>
      </c>
      <c r="H2564" s="29" t="str">
        <f>IF(D2564="","",VLOOKUP(D2564,'Műszaki adattábla'!F:P,11,0))</f>
        <v/>
      </c>
      <c r="I2564" s="30"/>
      <c r="J2564" s="30"/>
      <c r="K2564" s="31" t="str">
        <f>IF(D2564="","",ROUND(((F2564*I2564*'Műszaki adattábla'!$C$7/'Műszaki adattábla'!$C$8)+(G2564*I2564)+(H2564*I2564))/12*'Műszaki adattábla'!T2555,0))</f>
        <v/>
      </c>
      <c r="L2564" s="32" t="str">
        <f t="shared" si="87"/>
        <v/>
      </c>
    </row>
    <row r="2565" spans="2:12" ht="14.4" thickBot="1" x14ac:dyDescent="0.3">
      <c r="B2565" s="28" t="str">
        <f t="shared" si="86"/>
        <v/>
      </c>
      <c r="C2565" s="167" t="str">
        <f>IF(D2565="","",VLOOKUP(D2565,'Műszaki adattábla'!F:G,2,0))</f>
        <v/>
      </c>
      <c r="D2565" s="168" t="str">
        <f>IF('Műszaki adattábla'!F2556="","",'Műszaki adattábla'!F2556)</f>
        <v/>
      </c>
      <c r="E2565" s="169" t="str">
        <f>IF(D2565="","",VLOOKUP(D2565,'Műszaki adattábla'!F:R,13,0))</f>
        <v/>
      </c>
      <c r="F2565" s="29" t="str">
        <f>IF(D2565="","",VLOOKUP(D2565,'Műszaki adattábla'!F:M,8,0))</f>
        <v/>
      </c>
      <c r="G2565" s="29" t="str">
        <f>IF(D2565="","",IF('Műszaki adattábla'!L2556="20-99",IF('Műszaki adattábla'!O2556="","Nem adott meg lekötött teljesítményt",VLOOKUP(D2565,'Műszaki adattábla'!F:O,10,0)),0))</f>
        <v/>
      </c>
      <c r="H2565" s="29" t="str">
        <f>IF(D2565="","",VLOOKUP(D2565,'Műszaki adattábla'!F:P,11,0))</f>
        <v/>
      </c>
      <c r="I2565" s="30"/>
      <c r="J2565" s="30"/>
      <c r="K2565" s="31" t="str">
        <f>IF(D2565="","",ROUND(((F2565*I2565*'Műszaki adattábla'!$C$7/'Műszaki adattábla'!$C$8)+(G2565*I2565)+(H2565*I2565))/12*'Műszaki adattábla'!T2556,0))</f>
        <v/>
      </c>
      <c r="L2565" s="32" t="str">
        <f t="shared" si="87"/>
        <v/>
      </c>
    </row>
    <row r="2566" spans="2:12" ht="14.4" thickBot="1" x14ac:dyDescent="0.3">
      <c r="B2566" s="28" t="str">
        <f t="shared" si="86"/>
        <v/>
      </c>
      <c r="C2566" s="167" t="str">
        <f>IF(D2566="","",VLOOKUP(D2566,'Műszaki adattábla'!F:G,2,0))</f>
        <v/>
      </c>
      <c r="D2566" s="168" t="str">
        <f>IF('Műszaki adattábla'!F2557="","",'Műszaki adattábla'!F2557)</f>
        <v/>
      </c>
      <c r="E2566" s="169" t="str">
        <f>IF(D2566="","",VLOOKUP(D2566,'Műszaki adattábla'!F:R,13,0))</f>
        <v/>
      </c>
      <c r="F2566" s="29" t="str">
        <f>IF(D2566="","",VLOOKUP(D2566,'Műszaki adattábla'!F:M,8,0))</f>
        <v/>
      </c>
      <c r="G2566" s="29" t="str">
        <f>IF(D2566="","",IF('Műszaki adattábla'!L2557="20-99",IF('Műszaki adattábla'!O2557="","Nem adott meg lekötött teljesítményt",VLOOKUP(D2566,'Műszaki adattábla'!F:O,10,0)),0))</f>
        <v/>
      </c>
      <c r="H2566" s="29" t="str">
        <f>IF(D2566="","",VLOOKUP(D2566,'Műszaki adattábla'!F:P,11,0))</f>
        <v/>
      </c>
      <c r="I2566" s="30"/>
      <c r="J2566" s="30"/>
      <c r="K2566" s="31" t="str">
        <f>IF(D2566="","",ROUND(((F2566*I2566*'Műszaki adattábla'!$C$7/'Műszaki adattábla'!$C$8)+(G2566*I2566)+(H2566*I2566))/12*'Műszaki adattábla'!T2557,0))</f>
        <v/>
      </c>
      <c r="L2566" s="32" t="str">
        <f t="shared" si="87"/>
        <v/>
      </c>
    </row>
    <row r="2567" spans="2:12" ht="14.4" thickBot="1" x14ac:dyDescent="0.3">
      <c r="B2567" s="28" t="str">
        <f t="shared" si="86"/>
        <v/>
      </c>
      <c r="C2567" s="167" t="str">
        <f>IF(D2567="","",VLOOKUP(D2567,'Műszaki adattábla'!F:G,2,0))</f>
        <v/>
      </c>
      <c r="D2567" s="168" t="str">
        <f>IF('Műszaki adattábla'!F2558="","",'Műszaki adattábla'!F2558)</f>
        <v/>
      </c>
      <c r="E2567" s="169" t="str">
        <f>IF(D2567="","",VLOOKUP(D2567,'Műszaki adattábla'!F:R,13,0))</f>
        <v/>
      </c>
      <c r="F2567" s="29" t="str">
        <f>IF(D2567="","",VLOOKUP(D2567,'Műszaki adattábla'!F:M,8,0))</f>
        <v/>
      </c>
      <c r="G2567" s="29" t="str">
        <f>IF(D2567="","",IF('Műszaki adattábla'!L2558="20-99",IF('Műszaki adattábla'!O2558="","Nem adott meg lekötött teljesítményt",VLOOKUP(D2567,'Műszaki adattábla'!F:O,10,0)),0))</f>
        <v/>
      </c>
      <c r="H2567" s="29" t="str">
        <f>IF(D2567="","",VLOOKUP(D2567,'Műszaki adattábla'!F:P,11,0))</f>
        <v/>
      </c>
      <c r="I2567" s="30"/>
      <c r="J2567" s="30"/>
      <c r="K2567" s="31" t="str">
        <f>IF(D2567="","",ROUND(((F2567*I2567*'Műszaki adattábla'!$C$7/'Műszaki adattábla'!$C$8)+(G2567*I2567)+(H2567*I2567))/12*'Műszaki adattábla'!T2558,0))</f>
        <v/>
      </c>
      <c r="L2567" s="32" t="str">
        <f t="shared" si="87"/>
        <v/>
      </c>
    </row>
    <row r="2568" spans="2:12" ht="14.4" thickBot="1" x14ac:dyDescent="0.3">
      <c r="B2568" s="28" t="str">
        <f t="shared" si="86"/>
        <v/>
      </c>
      <c r="C2568" s="167" t="str">
        <f>IF(D2568="","",VLOOKUP(D2568,'Műszaki adattábla'!F:G,2,0))</f>
        <v/>
      </c>
      <c r="D2568" s="168" t="str">
        <f>IF('Műszaki adattábla'!F2559="","",'Műszaki adattábla'!F2559)</f>
        <v/>
      </c>
      <c r="E2568" s="169" t="str">
        <f>IF(D2568="","",VLOOKUP(D2568,'Műszaki adattábla'!F:R,13,0))</f>
        <v/>
      </c>
      <c r="F2568" s="29" t="str">
        <f>IF(D2568="","",VLOOKUP(D2568,'Műszaki adattábla'!F:M,8,0))</f>
        <v/>
      </c>
      <c r="G2568" s="29" t="str">
        <f>IF(D2568="","",IF('Műszaki adattábla'!L2559="20-99",IF('Műszaki adattábla'!O2559="","Nem adott meg lekötött teljesítményt",VLOOKUP(D2568,'Műszaki adattábla'!F:O,10,0)),0))</f>
        <v/>
      </c>
      <c r="H2568" s="29" t="str">
        <f>IF(D2568="","",VLOOKUP(D2568,'Műszaki adattábla'!F:P,11,0))</f>
        <v/>
      </c>
      <c r="I2568" s="30"/>
      <c r="J2568" s="30"/>
      <c r="K2568" s="31" t="str">
        <f>IF(D2568="","",ROUND(((F2568*I2568*'Műszaki adattábla'!$C$7/'Műszaki adattábla'!$C$8)+(G2568*I2568)+(H2568*I2568))/12*'Műszaki adattábla'!T2559,0))</f>
        <v/>
      </c>
      <c r="L2568" s="32" t="str">
        <f t="shared" si="87"/>
        <v/>
      </c>
    </row>
    <row r="2569" spans="2:12" ht="14.4" thickBot="1" x14ac:dyDescent="0.3">
      <c r="B2569" s="28" t="str">
        <f t="shared" si="86"/>
        <v/>
      </c>
      <c r="C2569" s="167" t="str">
        <f>IF(D2569="","",VLOOKUP(D2569,'Műszaki adattábla'!F:G,2,0))</f>
        <v/>
      </c>
      <c r="D2569" s="168" t="str">
        <f>IF('Műszaki adattábla'!F2560="","",'Műszaki adattábla'!F2560)</f>
        <v/>
      </c>
      <c r="E2569" s="169" t="str">
        <f>IF(D2569="","",VLOOKUP(D2569,'Műszaki adattábla'!F:R,13,0))</f>
        <v/>
      </c>
      <c r="F2569" s="29" t="str">
        <f>IF(D2569="","",VLOOKUP(D2569,'Műszaki adattábla'!F:M,8,0))</f>
        <v/>
      </c>
      <c r="G2569" s="29" t="str">
        <f>IF(D2569="","",IF('Műszaki adattábla'!L2560="20-99",IF('Műszaki adattábla'!O2560="","Nem adott meg lekötött teljesítményt",VLOOKUP(D2569,'Műszaki adattábla'!F:O,10,0)),0))</f>
        <v/>
      </c>
      <c r="H2569" s="29" t="str">
        <f>IF(D2569="","",VLOOKUP(D2569,'Műszaki adattábla'!F:P,11,0))</f>
        <v/>
      </c>
      <c r="I2569" s="30"/>
      <c r="J2569" s="30"/>
      <c r="K2569" s="31" t="str">
        <f>IF(D2569="","",ROUND(((F2569*I2569*'Műszaki adattábla'!$C$7/'Műszaki adattábla'!$C$8)+(G2569*I2569)+(H2569*I2569))/12*'Műszaki adattábla'!T2560,0))</f>
        <v/>
      </c>
      <c r="L2569" s="32" t="str">
        <f t="shared" si="87"/>
        <v/>
      </c>
    </row>
    <row r="2570" spans="2:12" ht="14.4" thickBot="1" x14ac:dyDescent="0.3">
      <c r="B2570" s="28" t="str">
        <f t="shared" si="86"/>
        <v/>
      </c>
      <c r="C2570" s="167" t="str">
        <f>IF(D2570="","",VLOOKUP(D2570,'Műszaki adattábla'!F:G,2,0))</f>
        <v/>
      </c>
      <c r="D2570" s="168" t="str">
        <f>IF('Műszaki adattábla'!F2561="","",'Műszaki adattábla'!F2561)</f>
        <v/>
      </c>
      <c r="E2570" s="169" t="str">
        <f>IF(D2570="","",VLOOKUP(D2570,'Műszaki adattábla'!F:R,13,0))</f>
        <v/>
      </c>
      <c r="F2570" s="29" t="str">
        <f>IF(D2570="","",VLOOKUP(D2570,'Műszaki adattábla'!F:M,8,0))</f>
        <v/>
      </c>
      <c r="G2570" s="29" t="str">
        <f>IF(D2570="","",IF('Műszaki adattábla'!L2561="20-99",IF('Műszaki adattábla'!O2561="","Nem adott meg lekötött teljesítményt",VLOOKUP(D2570,'Műszaki adattábla'!F:O,10,0)),0))</f>
        <v/>
      </c>
      <c r="H2570" s="29" t="str">
        <f>IF(D2570="","",VLOOKUP(D2570,'Műszaki adattábla'!F:P,11,0))</f>
        <v/>
      </c>
      <c r="I2570" s="30"/>
      <c r="J2570" s="30"/>
      <c r="K2570" s="31" t="str">
        <f>IF(D2570="","",ROUND(((F2570*I2570*'Műszaki adattábla'!$C$7/'Műszaki adattábla'!$C$8)+(G2570*I2570)+(H2570*I2570))/12*'Műszaki adattábla'!T2561,0))</f>
        <v/>
      </c>
      <c r="L2570" s="32" t="str">
        <f t="shared" si="87"/>
        <v/>
      </c>
    </row>
    <row r="2571" spans="2:12" ht="14.4" thickBot="1" x14ac:dyDescent="0.3">
      <c r="B2571" s="28" t="str">
        <f t="shared" si="86"/>
        <v/>
      </c>
      <c r="C2571" s="167" t="str">
        <f>IF(D2571="","",VLOOKUP(D2571,'Műszaki adattábla'!F:G,2,0))</f>
        <v/>
      </c>
      <c r="D2571" s="168" t="str">
        <f>IF('Műszaki adattábla'!F2562="","",'Műszaki adattábla'!F2562)</f>
        <v/>
      </c>
      <c r="E2571" s="169" t="str">
        <f>IF(D2571="","",VLOOKUP(D2571,'Műszaki adattábla'!F:R,13,0))</f>
        <v/>
      </c>
      <c r="F2571" s="29" t="str">
        <f>IF(D2571="","",VLOOKUP(D2571,'Műszaki adattábla'!F:M,8,0))</f>
        <v/>
      </c>
      <c r="G2571" s="29" t="str">
        <f>IF(D2571="","",IF('Műszaki adattábla'!L2562="20-99",IF('Műszaki adattábla'!O2562="","Nem adott meg lekötött teljesítményt",VLOOKUP(D2571,'Műszaki adattábla'!F:O,10,0)),0))</f>
        <v/>
      </c>
      <c r="H2571" s="29" t="str">
        <f>IF(D2571="","",VLOOKUP(D2571,'Műszaki adattábla'!F:P,11,0))</f>
        <v/>
      </c>
      <c r="I2571" s="30"/>
      <c r="J2571" s="30"/>
      <c r="K2571" s="31" t="str">
        <f>IF(D2571="","",ROUND(((F2571*I2571*'Műszaki adattábla'!$C$7/'Műszaki adattábla'!$C$8)+(G2571*I2571)+(H2571*I2571))/12*'Műszaki adattábla'!T2562,0))</f>
        <v/>
      </c>
      <c r="L2571" s="32" t="str">
        <f t="shared" si="87"/>
        <v/>
      </c>
    </row>
    <row r="2572" spans="2:12" ht="14.4" thickBot="1" x14ac:dyDescent="0.3">
      <c r="B2572" s="28" t="str">
        <f t="shared" si="86"/>
        <v/>
      </c>
      <c r="C2572" s="167" t="str">
        <f>IF(D2572="","",VLOOKUP(D2572,'Műszaki adattábla'!F:G,2,0))</f>
        <v/>
      </c>
      <c r="D2572" s="168" t="str">
        <f>IF('Műszaki adattábla'!F2563="","",'Műszaki adattábla'!F2563)</f>
        <v/>
      </c>
      <c r="E2572" s="169" t="str">
        <f>IF(D2572="","",VLOOKUP(D2572,'Műszaki adattábla'!F:R,13,0))</f>
        <v/>
      </c>
      <c r="F2572" s="29" t="str">
        <f>IF(D2572="","",VLOOKUP(D2572,'Műszaki adattábla'!F:M,8,0))</f>
        <v/>
      </c>
      <c r="G2572" s="29" t="str">
        <f>IF(D2572="","",IF('Műszaki adattábla'!L2563="20-99",IF('Műszaki adattábla'!O2563="","Nem adott meg lekötött teljesítményt",VLOOKUP(D2572,'Műszaki adattábla'!F:O,10,0)),0))</f>
        <v/>
      </c>
      <c r="H2572" s="29" t="str">
        <f>IF(D2572="","",VLOOKUP(D2572,'Műszaki adattábla'!F:P,11,0))</f>
        <v/>
      </c>
      <c r="I2572" s="30"/>
      <c r="J2572" s="30"/>
      <c r="K2572" s="31" t="str">
        <f>IF(D2572="","",ROUND(((F2572*I2572*'Műszaki adattábla'!$C$7/'Műszaki adattábla'!$C$8)+(G2572*I2572)+(H2572*I2572))/12*'Műszaki adattábla'!T2563,0))</f>
        <v/>
      </c>
      <c r="L2572" s="32" t="str">
        <f t="shared" si="87"/>
        <v/>
      </c>
    </row>
    <row r="2573" spans="2:12" ht="14.4" thickBot="1" x14ac:dyDescent="0.3">
      <c r="B2573" s="28" t="str">
        <f t="shared" si="86"/>
        <v/>
      </c>
      <c r="C2573" s="167" t="str">
        <f>IF(D2573="","",VLOOKUP(D2573,'Műszaki adattábla'!F:G,2,0))</f>
        <v/>
      </c>
      <c r="D2573" s="168" t="str">
        <f>IF('Műszaki adattábla'!F2564="","",'Műszaki adattábla'!F2564)</f>
        <v/>
      </c>
      <c r="E2573" s="169" t="str">
        <f>IF(D2573="","",VLOOKUP(D2573,'Műszaki adattábla'!F:R,13,0))</f>
        <v/>
      </c>
      <c r="F2573" s="29" t="str">
        <f>IF(D2573="","",VLOOKUP(D2573,'Műszaki adattábla'!F:M,8,0))</f>
        <v/>
      </c>
      <c r="G2573" s="29" t="str">
        <f>IF(D2573="","",IF('Műszaki adattábla'!L2564="20-99",IF('Műszaki adattábla'!O2564="","Nem adott meg lekötött teljesítményt",VLOOKUP(D2573,'Műszaki adattábla'!F:O,10,0)),0))</f>
        <v/>
      </c>
      <c r="H2573" s="29" t="str">
        <f>IF(D2573="","",VLOOKUP(D2573,'Műszaki adattábla'!F:P,11,0))</f>
        <v/>
      </c>
      <c r="I2573" s="30"/>
      <c r="J2573" s="30"/>
      <c r="K2573" s="31" t="str">
        <f>IF(D2573="","",ROUND(((F2573*I2573*'Műszaki adattábla'!$C$7/'Műszaki adattábla'!$C$8)+(G2573*I2573)+(H2573*I2573))/12*'Műszaki adattábla'!T2564,0))</f>
        <v/>
      </c>
      <c r="L2573" s="32" t="str">
        <f t="shared" si="87"/>
        <v/>
      </c>
    </row>
    <row r="2574" spans="2:12" ht="14.4" thickBot="1" x14ac:dyDescent="0.3">
      <c r="B2574" s="28" t="str">
        <f t="shared" si="86"/>
        <v/>
      </c>
      <c r="C2574" s="167" t="str">
        <f>IF(D2574="","",VLOOKUP(D2574,'Műszaki adattábla'!F:G,2,0))</f>
        <v/>
      </c>
      <c r="D2574" s="168" t="str">
        <f>IF('Műszaki adattábla'!F2565="","",'Műszaki adattábla'!F2565)</f>
        <v/>
      </c>
      <c r="E2574" s="169" t="str">
        <f>IF(D2574="","",VLOOKUP(D2574,'Műszaki adattábla'!F:R,13,0))</f>
        <v/>
      </c>
      <c r="F2574" s="29" t="str">
        <f>IF(D2574="","",VLOOKUP(D2574,'Műszaki adattábla'!F:M,8,0))</f>
        <v/>
      </c>
      <c r="G2574" s="29" t="str">
        <f>IF(D2574="","",IF('Műszaki adattábla'!L2565="20-99",IF('Műszaki adattábla'!O2565="","Nem adott meg lekötött teljesítményt",VLOOKUP(D2574,'Műszaki adattábla'!F:O,10,0)),0))</f>
        <v/>
      </c>
      <c r="H2574" s="29" t="str">
        <f>IF(D2574="","",VLOOKUP(D2574,'Műszaki adattábla'!F:P,11,0))</f>
        <v/>
      </c>
      <c r="I2574" s="30"/>
      <c r="J2574" s="30"/>
      <c r="K2574" s="31" t="str">
        <f>IF(D2574="","",ROUND(((F2574*I2574*'Műszaki adattábla'!$C$7/'Műszaki adattábla'!$C$8)+(G2574*I2574)+(H2574*I2574))/12*'Műszaki adattábla'!T2565,0))</f>
        <v/>
      </c>
      <c r="L2574" s="32" t="str">
        <f t="shared" si="87"/>
        <v/>
      </c>
    </row>
    <row r="2575" spans="2:12" ht="14.4" thickBot="1" x14ac:dyDescent="0.3">
      <c r="B2575" s="28" t="str">
        <f t="shared" si="86"/>
        <v/>
      </c>
      <c r="C2575" s="167" t="str">
        <f>IF(D2575="","",VLOOKUP(D2575,'Műszaki adattábla'!F:G,2,0))</f>
        <v/>
      </c>
      <c r="D2575" s="168" t="str">
        <f>IF('Műszaki adattábla'!F2566="","",'Műszaki adattábla'!F2566)</f>
        <v/>
      </c>
      <c r="E2575" s="169" t="str">
        <f>IF(D2575="","",VLOOKUP(D2575,'Műszaki adattábla'!F:R,13,0))</f>
        <v/>
      </c>
      <c r="F2575" s="29" t="str">
        <f>IF(D2575="","",VLOOKUP(D2575,'Műszaki adattábla'!F:M,8,0))</f>
        <v/>
      </c>
      <c r="G2575" s="29" t="str">
        <f>IF(D2575="","",IF('Műszaki adattábla'!L2566="20-99",IF('Műszaki adattábla'!O2566="","Nem adott meg lekötött teljesítményt",VLOOKUP(D2575,'Műszaki adattábla'!F:O,10,0)),0))</f>
        <v/>
      </c>
      <c r="H2575" s="29" t="str">
        <f>IF(D2575="","",VLOOKUP(D2575,'Műszaki adattábla'!F:P,11,0))</f>
        <v/>
      </c>
      <c r="I2575" s="30"/>
      <c r="J2575" s="30"/>
      <c r="K2575" s="31" t="str">
        <f>IF(D2575="","",ROUND(((F2575*I2575*'Műszaki adattábla'!$C$7/'Műszaki adattábla'!$C$8)+(G2575*I2575)+(H2575*I2575))/12*'Műszaki adattábla'!T2566,0))</f>
        <v/>
      </c>
      <c r="L2575" s="32" t="str">
        <f t="shared" si="87"/>
        <v/>
      </c>
    </row>
    <row r="2576" spans="2:12" ht="14.4" thickBot="1" x14ac:dyDescent="0.3">
      <c r="B2576" s="28" t="str">
        <f t="shared" si="86"/>
        <v/>
      </c>
      <c r="C2576" s="167" t="str">
        <f>IF(D2576="","",VLOOKUP(D2576,'Műszaki adattábla'!F:G,2,0))</f>
        <v/>
      </c>
      <c r="D2576" s="168" t="str">
        <f>IF('Műszaki adattábla'!F2567="","",'Műszaki adattábla'!F2567)</f>
        <v/>
      </c>
      <c r="E2576" s="169" t="str">
        <f>IF(D2576="","",VLOOKUP(D2576,'Műszaki adattábla'!F:R,13,0))</f>
        <v/>
      </c>
      <c r="F2576" s="29" t="str">
        <f>IF(D2576="","",VLOOKUP(D2576,'Műszaki adattábla'!F:M,8,0))</f>
        <v/>
      </c>
      <c r="G2576" s="29" t="str">
        <f>IF(D2576="","",IF('Műszaki adattábla'!L2567="20-99",IF('Műszaki adattábla'!O2567="","Nem adott meg lekötött teljesítményt",VLOOKUP(D2576,'Műszaki adattábla'!F:O,10,0)),0))</f>
        <v/>
      </c>
      <c r="H2576" s="29" t="str">
        <f>IF(D2576="","",VLOOKUP(D2576,'Műszaki adattábla'!F:P,11,0))</f>
        <v/>
      </c>
      <c r="I2576" s="30"/>
      <c r="J2576" s="30"/>
      <c r="K2576" s="31" t="str">
        <f>IF(D2576="","",ROUND(((F2576*I2576*'Műszaki adattábla'!$C$7/'Műszaki adattábla'!$C$8)+(G2576*I2576)+(H2576*I2576))/12*'Műszaki adattábla'!T2567,0))</f>
        <v/>
      </c>
      <c r="L2576" s="32" t="str">
        <f t="shared" si="87"/>
        <v/>
      </c>
    </row>
    <row r="2577" spans="2:12" ht="14.4" thickBot="1" x14ac:dyDescent="0.3">
      <c r="B2577" s="28" t="str">
        <f t="shared" si="86"/>
        <v/>
      </c>
      <c r="C2577" s="167" t="str">
        <f>IF(D2577="","",VLOOKUP(D2577,'Műszaki adattábla'!F:G,2,0))</f>
        <v/>
      </c>
      <c r="D2577" s="168" t="str">
        <f>IF('Műszaki adattábla'!F2568="","",'Műszaki adattábla'!F2568)</f>
        <v/>
      </c>
      <c r="E2577" s="169" t="str">
        <f>IF(D2577="","",VLOOKUP(D2577,'Műszaki adattábla'!F:R,13,0))</f>
        <v/>
      </c>
      <c r="F2577" s="29" t="str">
        <f>IF(D2577="","",VLOOKUP(D2577,'Műszaki adattábla'!F:M,8,0))</f>
        <v/>
      </c>
      <c r="G2577" s="29" t="str">
        <f>IF(D2577="","",IF('Műszaki adattábla'!L2568="20-99",IF('Műszaki adattábla'!O2568="","Nem adott meg lekötött teljesítményt",VLOOKUP(D2577,'Műszaki adattábla'!F:O,10,0)),0))</f>
        <v/>
      </c>
      <c r="H2577" s="29" t="str">
        <f>IF(D2577="","",VLOOKUP(D2577,'Műszaki adattábla'!F:P,11,0))</f>
        <v/>
      </c>
      <c r="I2577" s="30"/>
      <c r="J2577" s="30"/>
      <c r="K2577" s="31" t="str">
        <f>IF(D2577="","",ROUND(((F2577*I2577*'Műszaki adattábla'!$C$7/'Műszaki adattábla'!$C$8)+(G2577*I2577)+(H2577*I2577))/12*'Műszaki adattábla'!T2568,0))</f>
        <v/>
      </c>
      <c r="L2577" s="32" t="str">
        <f t="shared" si="87"/>
        <v/>
      </c>
    </row>
    <row r="2578" spans="2:12" ht="14.4" thickBot="1" x14ac:dyDescent="0.3">
      <c r="B2578" s="28" t="str">
        <f t="shared" si="86"/>
        <v/>
      </c>
      <c r="C2578" s="167" t="str">
        <f>IF(D2578="","",VLOOKUP(D2578,'Műszaki adattábla'!F:G,2,0))</f>
        <v/>
      </c>
      <c r="D2578" s="168" t="str">
        <f>IF('Műszaki adattábla'!F2569="","",'Műszaki adattábla'!F2569)</f>
        <v/>
      </c>
      <c r="E2578" s="169" t="str">
        <f>IF(D2578="","",VLOOKUP(D2578,'Műszaki adattábla'!F:R,13,0))</f>
        <v/>
      </c>
      <c r="F2578" s="29" t="str">
        <f>IF(D2578="","",VLOOKUP(D2578,'Műszaki adattábla'!F:M,8,0))</f>
        <v/>
      </c>
      <c r="G2578" s="29" t="str">
        <f>IF(D2578="","",IF('Műszaki adattábla'!L2569="20-99",IF('Műszaki adattábla'!O2569="","Nem adott meg lekötött teljesítményt",VLOOKUP(D2578,'Műszaki adattábla'!F:O,10,0)),0))</f>
        <v/>
      </c>
      <c r="H2578" s="29" t="str">
        <f>IF(D2578="","",VLOOKUP(D2578,'Műszaki adattábla'!F:P,11,0))</f>
        <v/>
      </c>
      <c r="I2578" s="30"/>
      <c r="J2578" s="30"/>
      <c r="K2578" s="31" t="str">
        <f>IF(D2578="","",ROUND(((F2578*I2578*'Műszaki adattábla'!$C$7/'Műszaki adattábla'!$C$8)+(G2578*I2578)+(H2578*I2578))/12*'Műszaki adattábla'!T2569,0))</f>
        <v/>
      </c>
      <c r="L2578" s="32" t="str">
        <f t="shared" si="87"/>
        <v/>
      </c>
    </row>
    <row r="2579" spans="2:12" ht="14.4" thickBot="1" x14ac:dyDescent="0.3">
      <c r="B2579" s="28" t="str">
        <f t="shared" si="86"/>
        <v/>
      </c>
      <c r="C2579" s="167" t="str">
        <f>IF(D2579="","",VLOOKUP(D2579,'Műszaki adattábla'!F:G,2,0))</f>
        <v/>
      </c>
      <c r="D2579" s="168" t="str">
        <f>IF('Műszaki adattábla'!F2570="","",'Műszaki adattábla'!F2570)</f>
        <v/>
      </c>
      <c r="E2579" s="169" t="str">
        <f>IF(D2579="","",VLOOKUP(D2579,'Műszaki adattábla'!F:R,13,0))</f>
        <v/>
      </c>
      <c r="F2579" s="29" t="str">
        <f>IF(D2579="","",VLOOKUP(D2579,'Műszaki adattábla'!F:M,8,0))</f>
        <v/>
      </c>
      <c r="G2579" s="29" t="str">
        <f>IF(D2579="","",IF('Műszaki adattábla'!L2570="20-99",IF('Műszaki adattábla'!O2570="","Nem adott meg lekötött teljesítményt",VLOOKUP(D2579,'Műszaki adattábla'!F:O,10,0)),0))</f>
        <v/>
      </c>
      <c r="H2579" s="29" t="str">
        <f>IF(D2579="","",VLOOKUP(D2579,'Műszaki adattábla'!F:P,11,0))</f>
        <v/>
      </c>
      <c r="I2579" s="30"/>
      <c r="J2579" s="30"/>
      <c r="K2579" s="31" t="str">
        <f>IF(D2579="","",ROUND(((F2579*I2579*'Műszaki adattábla'!$C$7/'Műszaki adattábla'!$C$8)+(G2579*I2579)+(H2579*I2579))/12*'Műszaki adattábla'!T2570,0))</f>
        <v/>
      </c>
      <c r="L2579" s="32" t="str">
        <f t="shared" si="87"/>
        <v/>
      </c>
    </row>
    <row r="2580" spans="2:12" ht="14.4" thickBot="1" x14ac:dyDescent="0.3">
      <c r="B2580" s="28" t="str">
        <f t="shared" si="86"/>
        <v/>
      </c>
      <c r="C2580" s="167" t="str">
        <f>IF(D2580="","",VLOOKUP(D2580,'Műszaki adattábla'!F:G,2,0))</f>
        <v/>
      </c>
      <c r="D2580" s="168" t="str">
        <f>IF('Műszaki adattábla'!F2571="","",'Műszaki adattábla'!F2571)</f>
        <v/>
      </c>
      <c r="E2580" s="169" t="str">
        <f>IF(D2580="","",VLOOKUP(D2580,'Műszaki adattábla'!F:R,13,0))</f>
        <v/>
      </c>
      <c r="F2580" s="29" t="str">
        <f>IF(D2580="","",VLOOKUP(D2580,'Műszaki adattábla'!F:M,8,0))</f>
        <v/>
      </c>
      <c r="G2580" s="29" t="str">
        <f>IF(D2580="","",IF('Műszaki adattábla'!L2571="20-99",IF('Műszaki adattábla'!O2571="","Nem adott meg lekötött teljesítményt",VLOOKUP(D2580,'Műszaki adattábla'!F:O,10,0)),0))</f>
        <v/>
      </c>
      <c r="H2580" s="29" t="str">
        <f>IF(D2580="","",VLOOKUP(D2580,'Műszaki adattábla'!F:P,11,0))</f>
        <v/>
      </c>
      <c r="I2580" s="30"/>
      <c r="J2580" s="30"/>
      <c r="K2580" s="31" t="str">
        <f>IF(D2580="","",ROUND(((F2580*I2580*'Műszaki adattábla'!$C$7/'Műszaki adattábla'!$C$8)+(G2580*I2580)+(H2580*I2580))/12*'Műszaki adattábla'!T2571,0))</f>
        <v/>
      </c>
      <c r="L2580" s="32" t="str">
        <f t="shared" si="87"/>
        <v/>
      </c>
    </row>
    <row r="2581" spans="2:12" ht="14.4" thickBot="1" x14ac:dyDescent="0.3">
      <c r="B2581" s="28" t="str">
        <f t="shared" si="86"/>
        <v/>
      </c>
      <c r="C2581" s="167" t="str">
        <f>IF(D2581="","",VLOOKUP(D2581,'Műszaki adattábla'!F:G,2,0))</f>
        <v/>
      </c>
      <c r="D2581" s="168" t="str">
        <f>IF('Műszaki adattábla'!F2572="","",'Műszaki adattábla'!F2572)</f>
        <v/>
      </c>
      <c r="E2581" s="169" t="str">
        <f>IF(D2581="","",VLOOKUP(D2581,'Műszaki adattábla'!F:R,13,0))</f>
        <v/>
      </c>
      <c r="F2581" s="29" t="str">
        <f>IF(D2581="","",VLOOKUP(D2581,'Műszaki adattábla'!F:M,8,0))</f>
        <v/>
      </c>
      <c r="G2581" s="29" t="str">
        <f>IF(D2581="","",IF('Műszaki adattábla'!L2572="20-99",IF('Műszaki adattábla'!O2572="","Nem adott meg lekötött teljesítményt",VLOOKUP(D2581,'Műszaki adattábla'!F:O,10,0)),0))</f>
        <v/>
      </c>
      <c r="H2581" s="29" t="str">
        <f>IF(D2581="","",VLOOKUP(D2581,'Műszaki adattábla'!F:P,11,0))</f>
        <v/>
      </c>
      <c r="I2581" s="30"/>
      <c r="J2581" s="30"/>
      <c r="K2581" s="31" t="str">
        <f>IF(D2581="","",ROUND(((F2581*I2581*'Műszaki adattábla'!$C$7/'Műszaki adattábla'!$C$8)+(G2581*I2581)+(H2581*I2581))/12*'Műszaki adattábla'!T2572,0))</f>
        <v/>
      </c>
      <c r="L2581" s="32" t="str">
        <f t="shared" si="87"/>
        <v/>
      </c>
    </row>
    <row r="2582" spans="2:12" ht="14.4" thickBot="1" x14ac:dyDescent="0.3">
      <c r="B2582" s="28" t="str">
        <f t="shared" si="86"/>
        <v/>
      </c>
      <c r="C2582" s="167" t="str">
        <f>IF(D2582="","",VLOOKUP(D2582,'Műszaki adattábla'!F:G,2,0))</f>
        <v/>
      </c>
      <c r="D2582" s="168" t="str">
        <f>IF('Műszaki adattábla'!F2573="","",'Műszaki adattábla'!F2573)</f>
        <v/>
      </c>
      <c r="E2582" s="169" t="str">
        <f>IF(D2582="","",VLOOKUP(D2582,'Műszaki adattábla'!F:R,13,0))</f>
        <v/>
      </c>
      <c r="F2582" s="29" t="str">
        <f>IF(D2582="","",VLOOKUP(D2582,'Műszaki adattábla'!F:M,8,0))</f>
        <v/>
      </c>
      <c r="G2582" s="29" t="str">
        <f>IF(D2582="","",IF('Műszaki adattábla'!L2573="20-99",IF('Műszaki adattábla'!O2573="","Nem adott meg lekötött teljesítményt",VLOOKUP(D2582,'Műszaki adattábla'!F:O,10,0)),0))</f>
        <v/>
      </c>
      <c r="H2582" s="29" t="str">
        <f>IF(D2582="","",VLOOKUP(D2582,'Műszaki adattábla'!F:P,11,0))</f>
        <v/>
      </c>
      <c r="I2582" s="30"/>
      <c r="J2582" s="30"/>
      <c r="K2582" s="31" t="str">
        <f>IF(D2582="","",ROUND(((F2582*I2582*'Műszaki adattábla'!$C$7/'Műszaki adattábla'!$C$8)+(G2582*I2582)+(H2582*I2582))/12*'Műszaki adattábla'!T2573,0))</f>
        <v/>
      </c>
      <c r="L2582" s="32" t="str">
        <f t="shared" si="87"/>
        <v/>
      </c>
    </row>
    <row r="2583" spans="2:12" ht="14.4" thickBot="1" x14ac:dyDescent="0.3">
      <c r="B2583" s="28" t="str">
        <f t="shared" si="86"/>
        <v/>
      </c>
      <c r="C2583" s="167" t="str">
        <f>IF(D2583="","",VLOOKUP(D2583,'Műszaki adattábla'!F:G,2,0))</f>
        <v/>
      </c>
      <c r="D2583" s="168" t="str">
        <f>IF('Műszaki adattábla'!F2574="","",'Műszaki adattábla'!F2574)</f>
        <v/>
      </c>
      <c r="E2583" s="169" t="str">
        <f>IF(D2583="","",VLOOKUP(D2583,'Műszaki adattábla'!F:R,13,0))</f>
        <v/>
      </c>
      <c r="F2583" s="29" t="str">
        <f>IF(D2583="","",VLOOKUP(D2583,'Műszaki adattábla'!F:M,8,0))</f>
        <v/>
      </c>
      <c r="G2583" s="29" t="str">
        <f>IF(D2583="","",IF('Műszaki adattábla'!L2574="20-99",IF('Műszaki adattábla'!O2574="","Nem adott meg lekötött teljesítményt",VLOOKUP(D2583,'Műszaki adattábla'!F:O,10,0)),0))</f>
        <v/>
      </c>
      <c r="H2583" s="29" t="str">
        <f>IF(D2583="","",VLOOKUP(D2583,'Műszaki adattábla'!F:P,11,0))</f>
        <v/>
      </c>
      <c r="I2583" s="30"/>
      <c r="J2583" s="30"/>
      <c r="K2583" s="31" t="str">
        <f>IF(D2583="","",ROUND(((F2583*I2583*'Műszaki adattábla'!$C$7/'Műszaki adattábla'!$C$8)+(G2583*I2583)+(H2583*I2583))/12*'Műszaki adattábla'!T2574,0))</f>
        <v/>
      </c>
      <c r="L2583" s="32" t="str">
        <f t="shared" si="87"/>
        <v/>
      </c>
    </row>
    <row r="2584" spans="2:12" ht="14.4" thickBot="1" x14ac:dyDescent="0.3">
      <c r="B2584" s="28" t="str">
        <f t="shared" si="86"/>
        <v/>
      </c>
      <c r="C2584" s="167" t="str">
        <f>IF(D2584="","",VLOOKUP(D2584,'Műszaki adattábla'!F:G,2,0))</f>
        <v/>
      </c>
      <c r="D2584" s="168" t="str">
        <f>IF('Műszaki adattábla'!F2575="","",'Műszaki adattábla'!F2575)</f>
        <v/>
      </c>
      <c r="E2584" s="169" t="str">
        <f>IF(D2584="","",VLOOKUP(D2584,'Műszaki adattábla'!F:R,13,0))</f>
        <v/>
      </c>
      <c r="F2584" s="29" t="str">
        <f>IF(D2584="","",VLOOKUP(D2584,'Műszaki adattábla'!F:M,8,0))</f>
        <v/>
      </c>
      <c r="G2584" s="29" t="str">
        <f>IF(D2584="","",IF('Műszaki adattábla'!L2575="20-99",IF('Műszaki adattábla'!O2575="","Nem adott meg lekötött teljesítményt",VLOOKUP(D2584,'Műszaki adattábla'!F:O,10,0)),0))</f>
        <v/>
      </c>
      <c r="H2584" s="29" t="str">
        <f>IF(D2584="","",VLOOKUP(D2584,'Műszaki adattábla'!F:P,11,0))</f>
        <v/>
      </c>
      <c r="I2584" s="30"/>
      <c r="J2584" s="30"/>
      <c r="K2584" s="31" t="str">
        <f>IF(D2584="","",ROUND(((F2584*I2584*'Műszaki adattábla'!$C$7/'Műszaki adattábla'!$C$8)+(G2584*I2584)+(H2584*I2584))/12*'Műszaki adattábla'!T2575,0))</f>
        <v/>
      </c>
      <c r="L2584" s="32" t="str">
        <f t="shared" si="87"/>
        <v/>
      </c>
    </row>
    <row r="2585" spans="2:12" ht="14.4" thickBot="1" x14ac:dyDescent="0.3">
      <c r="B2585" s="28" t="str">
        <f t="shared" si="86"/>
        <v/>
      </c>
      <c r="C2585" s="167" t="str">
        <f>IF(D2585="","",VLOOKUP(D2585,'Műszaki adattábla'!F:G,2,0))</f>
        <v/>
      </c>
      <c r="D2585" s="168" t="str">
        <f>IF('Műszaki adattábla'!F2576="","",'Műszaki adattábla'!F2576)</f>
        <v/>
      </c>
      <c r="E2585" s="169" t="str">
        <f>IF(D2585="","",VLOOKUP(D2585,'Műszaki adattábla'!F:R,13,0))</f>
        <v/>
      </c>
      <c r="F2585" s="29" t="str">
        <f>IF(D2585="","",VLOOKUP(D2585,'Műszaki adattábla'!F:M,8,0))</f>
        <v/>
      </c>
      <c r="G2585" s="29" t="str">
        <f>IF(D2585="","",IF('Műszaki adattábla'!L2576="20-99",IF('Műszaki adattábla'!O2576="","Nem adott meg lekötött teljesítményt",VLOOKUP(D2585,'Műszaki adattábla'!F:O,10,0)),0))</f>
        <v/>
      </c>
      <c r="H2585" s="29" t="str">
        <f>IF(D2585="","",VLOOKUP(D2585,'Műszaki adattábla'!F:P,11,0))</f>
        <v/>
      </c>
      <c r="I2585" s="30"/>
      <c r="J2585" s="30"/>
      <c r="K2585" s="31" t="str">
        <f>IF(D2585="","",ROUND(((F2585*I2585*'Műszaki adattábla'!$C$7/'Műszaki adattábla'!$C$8)+(G2585*I2585)+(H2585*I2585))/12*'Műszaki adattábla'!T2576,0))</f>
        <v/>
      </c>
      <c r="L2585" s="32" t="str">
        <f t="shared" si="87"/>
        <v/>
      </c>
    </row>
    <row r="2586" spans="2:12" ht="14.4" thickBot="1" x14ac:dyDescent="0.3">
      <c r="B2586" s="28" t="str">
        <f t="shared" si="86"/>
        <v/>
      </c>
      <c r="C2586" s="167" t="str">
        <f>IF(D2586="","",VLOOKUP(D2586,'Műszaki adattábla'!F:G,2,0))</f>
        <v/>
      </c>
      <c r="D2586" s="168" t="str">
        <f>IF('Műszaki adattábla'!F2577="","",'Műszaki adattábla'!F2577)</f>
        <v/>
      </c>
      <c r="E2586" s="169" t="str">
        <f>IF(D2586="","",VLOOKUP(D2586,'Műszaki adattábla'!F:R,13,0))</f>
        <v/>
      </c>
      <c r="F2586" s="29" t="str">
        <f>IF(D2586="","",VLOOKUP(D2586,'Műszaki adattábla'!F:M,8,0))</f>
        <v/>
      </c>
      <c r="G2586" s="29" t="str">
        <f>IF(D2586="","",IF('Műszaki adattábla'!L2577="20-99",IF('Műszaki adattábla'!O2577="","Nem adott meg lekötött teljesítményt",VLOOKUP(D2586,'Műszaki adattábla'!F:O,10,0)),0))</f>
        <v/>
      </c>
      <c r="H2586" s="29" t="str">
        <f>IF(D2586="","",VLOOKUP(D2586,'Műszaki adattábla'!F:P,11,0))</f>
        <v/>
      </c>
      <c r="I2586" s="30"/>
      <c r="J2586" s="30"/>
      <c r="K2586" s="31" t="str">
        <f>IF(D2586="","",ROUND(((F2586*I2586*'Műszaki adattábla'!$C$7/'Műszaki adattábla'!$C$8)+(G2586*I2586)+(H2586*I2586))/12*'Műszaki adattábla'!T2577,0))</f>
        <v/>
      </c>
      <c r="L2586" s="32" t="str">
        <f t="shared" si="87"/>
        <v/>
      </c>
    </row>
    <row r="2587" spans="2:12" ht="14.4" thickBot="1" x14ac:dyDescent="0.3">
      <c r="B2587" s="28" t="str">
        <f t="shared" si="86"/>
        <v/>
      </c>
      <c r="C2587" s="167" t="str">
        <f>IF(D2587="","",VLOOKUP(D2587,'Műszaki adattábla'!F:G,2,0))</f>
        <v/>
      </c>
      <c r="D2587" s="168" t="str">
        <f>IF('Műszaki adattábla'!F2578="","",'Műszaki adattábla'!F2578)</f>
        <v/>
      </c>
      <c r="E2587" s="169" t="str">
        <f>IF(D2587="","",VLOOKUP(D2587,'Műszaki adattábla'!F:R,13,0))</f>
        <v/>
      </c>
      <c r="F2587" s="29" t="str">
        <f>IF(D2587="","",VLOOKUP(D2587,'Műszaki adattábla'!F:M,8,0))</f>
        <v/>
      </c>
      <c r="G2587" s="29" t="str">
        <f>IF(D2587="","",IF('Műszaki adattábla'!L2578="20-99",IF('Műszaki adattábla'!O2578="","Nem adott meg lekötött teljesítményt",VLOOKUP(D2587,'Műszaki adattábla'!F:O,10,0)),0))</f>
        <v/>
      </c>
      <c r="H2587" s="29" t="str">
        <f>IF(D2587="","",VLOOKUP(D2587,'Műszaki adattábla'!F:P,11,0))</f>
        <v/>
      </c>
      <c r="I2587" s="30"/>
      <c r="J2587" s="30"/>
      <c r="K2587" s="31" t="str">
        <f>IF(D2587="","",ROUND(((F2587*I2587*'Műszaki adattábla'!$C$7/'Műszaki adattábla'!$C$8)+(G2587*I2587)+(H2587*I2587))/12*'Műszaki adattábla'!T2578,0))</f>
        <v/>
      </c>
      <c r="L2587" s="32" t="str">
        <f t="shared" si="87"/>
        <v/>
      </c>
    </row>
    <row r="2588" spans="2:12" ht="14.4" thickBot="1" x14ac:dyDescent="0.3">
      <c r="B2588" s="28" t="str">
        <f t="shared" ref="B2588:B2651" si="88">IF(D2588="","",B2587+1)</f>
        <v/>
      </c>
      <c r="C2588" s="167" t="str">
        <f>IF(D2588="","",VLOOKUP(D2588,'Műszaki adattábla'!F:G,2,0))</f>
        <v/>
      </c>
      <c r="D2588" s="168" t="str">
        <f>IF('Műszaki adattábla'!F2579="","",'Műszaki adattábla'!F2579)</f>
        <v/>
      </c>
      <c r="E2588" s="169" t="str">
        <f>IF(D2588="","",VLOOKUP(D2588,'Műszaki adattábla'!F:R,13,0))</f>
        <v/>
      </c>
      <c r="F2588" s="29" t="str">
        <f>IF(D2588="","",VLOOKUP(D2588,'Műszaki adattábla'!F:M,8,0))</f>
        <v/>
      </c>
      <c r="G2588" s="29" t="str">
        <f>IF(D2588="","",IF('Műszaki adattábla'!L2579="20-99",IF('Műszaki adattábla'!O2579="","Nem adott meg lekötött teljesítményt",VLOOKUP(D2588,'Műszaki adattábla'!F:O,10,0)),0))</f>
        <v/>
      </c>
      <c r="H2588" s="29" t="str">
        <f>IF(D2588="","",VLOOKUP(D2588,'Műszaki adattábla'!F:P,11,0))</f>
        <v/>
      </c>
      <c r="I2588" s="30"/>
      <c r="J2588" s="30"/>
      <c r="K2588" s="31" t="str">
        <f>IF(D2588="","",ROUND(((F2588*I2588*'Műszaki adattábla'!$C$7/'Műszaki adattábla'!$C$8)+(G2588*I2588)+(H2588*I2588))/12*'Műszaki adattábla'!T2579,0))</f>
        <v/>
      </c>
      <c r="L2588" s="32" t="str">
        <f t="shared" ref="L2588:L2651" si="89">IF(D2588="","",ROUND((J2588/1000)*E2588,0))</f>
        <v/>
      </c>
    </row>
    <row r="2589" spans="2:12" ht="14.4" thickBot="1" x14ac:dyDescent="0.3">
      <c r="B2589" s="28" t="str">
        <f t="shared" si="88"/>
        <v/>
      </c>
      <c r="C2589" s="167" t="str">
        <f>IF(D2589="","",VLOOKUP(D2589,'Műszaki adattábla'!F:G,2,0))</f>
        <v/>
      </c>
      <c r="D2589" s="168" t="str">
        <f>IF('Műszaki adattábla'!F2580="","",'Műszaki adattábla'!F2580)</f>
        <v/>
      </c>
      <c r="E2589" s="169" t="str">
        <f>IF(D2589="","",VLOOKUP(D2589,'Műszaki adattábla'!F:R,13,0))</f>
        <v/>
      </c>
      <c r="F2589" s="29" t="str">
        <f>IF(D2589="","",VLOOKUP(D2589,'Műszaki adattábla'!F:M,8,0))</f>
        <v/>
      </c>
      <c r="G2589" s="29" t="str">
        <f>IF(D2589="","",IF('Műszaki adattábla'!L2580="20-99",IF('Műszaki adattábla'!O2580="","Nem adott meg lekötött teljesítményt",VLOOKUP(D2589,'Műszaki adattábla'!F:O,10,0)),0))</f>
        <v/>
      </c>
      <c r="H2589" s="29" t="str">
        <f>IF(D2589="","",VLOOKUP(D2589,'Műszaki adattábla'!F:P,11,0))</f>
        <v/>
      </c>
      <c r="I2589" s="30"/>
      <c r="J2589" s="30"/>
      <c r="K2589" s="31" t="str">
        <f>IF(D2589="","",ROUND(((F2589*I2589*'Műszaki adattábla'!$C$7/'Műszaki adattábla'!$C$8)+(G2589*I2589)+(H2589*I2589))/12*'Műszaki adattábla'!T2580,0))</f>
        <v/>
      </c>
      <c r="L2589" s="32" t="str">
        <f t="shared" si="89"/>
        <v/>
      </c>
    </row>
    <row r="2590" spans="2:12" ht="14.4" thickBot="1" x14ac:dyDescent="0.3">
      <c r="B2590" s="28" t="str">
        <f t="shared" si="88"/>
        <v/>
      </c>
      <c r="C2590" s="167" t="str">
        <f>IF(D2590="","",VLOOKUP(D2590,'Műszaki adattábla'!F:G,2,0))</f>
        <v/>
      </c>
      <c r="D2590" s="168" t="str">
        <f>IF('Műszaki adattábla'!F2581="","",'Műszaki adattábla'!F2581)</f>
        <v/>
      </c>
      <c r="E2590" s="169" t="str">
        <f>IF(D2590="","",VLOOKUP(D2590,'Műszaki adattábla'!F:R,13,0))</f>
        <v/>
      </c>
      <c r="F2590" s="29" t="str">
        <f>IF(D2590="","",VLOOKUP(D2590,'Műszaki adattábla'!F:M,8,0))</f>
        <v/>
      </c>
      <c r="G2590" s="29" t="str">
        <f>IF(D2590="","",IF('Műszaki adattábla'!L2581="20-99",IF('Műszaki adattábla'!O2581="","Nem adott meg lekötött teljesítményt",VLOOKUP(D2590,'Műszaki adattábla'!F:O,10,0)),0))</f>
        <v/>
      </c>
      <c r="H2590" s="29" t="str">
        <f>IF(D2590="","",VLOOKUP(D2590,'Műszaki adattábla'!F:P,11,0))</f>
        <v/>
      </c>
      <c r="I2590" s="30"/>
      <c r="J2590" s="30"/>
      <c r="K2590" s="31" t="str">
        <f>IF(D2590="","",ROUND(((F2590*I2590*'Műszaki adattábla'!$C$7/'Műszaki adattábla'!$C$8)+(G2590*I2590)+(H2590*I2590))/12*'Műszaki adattábla'!T2581,0))</f>
        <v/>
      </c>
      <c r="L2590" s="32" t="str">
        <f t="shared" si="89"/>
        <v/>
      </c>
    </row>
    <row r="2591" spans="2:12" ht="14.4" thickBot="1" x14ac:dyDescent="0.3">
      <c r="B2591" s="28" t="str">
        <f t="shared" si="88"/>
        <v/>
      </c>
      <c r="C2591" s="167" t="str">
        <f>IF(D2591="","",VLOOKUP(D2591,'Műszaki adattábla'!F:G,2,0))</f>
        <v/>
      </c>
      <c r="D2591" s="168" t="str">
        <f>IF('Műszaki adattábla'!F2582="","",'Műszaki adattábla'!F2582)</f>
        <v/>
      </c>
      <c r="E2591" s="169" t="str">
        <f>IF(D2591="","",VLOOKUP(D2591,'Műszaki adattábla'!F:R,13,0))</f>
        <v/>
      </c>
      <c r="F2591" s="29" t="str">
        <f>IF(D2591="","",VLOOKUP(D2591,'Műszaki adattábla'!F:M,8,0))</f>
        <v/>
      </c>
      <c r="G2591" s="29" t="str">
        <f>IF(D2591="","",IF('Műszaki adattábla'!L2582="20-99",IF('Műszaki adattábla'!O2582="","Nem adott meg lekötött teljesítményt",VLOOKUP(D2591,'Műszaki adattábla'!F:O,10,0)),0))</f>
        <v/>
      </c>
      <c r="H2591" s="29" t="str">
        <f>IF(D2591="","",VLOOKUP(D2591,'Műszaki adattábla'!F:P,11,0))</f>
        <v/>
      </c>
      <c r="I2591" s="30"/>
      <c r="J2591" s="30"/>
      <c r="K2591" s="31" t="str">
        <f>IF(D2591="","",ROUND(((F2591*I2591*'Műszaki adattábla'!$C$7/'Műszaki adattábla'!$C$8)+(G2591*I2591)+(H2591*I2591))/12*'Műszaki adattábla'!T2582,0))</f>
        <v/>
      </c>
      <c r="L2591" s="32" t="str">
        <f t="shared" si="89"/>
        <v/>
      </c>
    </row>
    <row r="2592" spans="2:12" ht="14.4" thickBot="1" x14ac:dyDescent="0.3">
      <c r="B2592" s="28" t="str">
        <f t="shared" si="88"/>
        <v/>
      </c>
      <c r="C2592" s="167" t="str">
        <f>IF(D2592="","",VLOOKUP(D2592,'Műszaki adattábla'!F:G,2,0))</f>
        <v/>
      </c>
      <c r="D2592" s="168" t="str">
        <f>IF('Műszaki adattábla'!F2583="","",'Műszaki adattábla'!F2583)</f>
        <v/>
      </c>
      <c r="E2592" s="169" t="str">
        <f>IF(D2592="","",VLOOKUP(D2592,'Műszaki adattábla'!F:R,13,0))</f>
        <v/>
      </c>
      <c r="F2592" s="29" t="str">
        <f>IF(D2592="","",VLOOKUP(D2592,'Műszaki adattábla'!F:M,8,0))</f>
        <v/>
      </c>
      <c r="G2592" s="29" t="str">
        <f>IF(D2592="","",IF('Műszaki adattábla'!L2583="20-99",IF('Műszaki adattábla'!O2583="","Nem adott meg lekötött teljesítményt",VLOOKUP(D2592,'Műszaki adattábla'!F:O,10,0)),0))</f>
        <v/>
      </c>
      <c r="H2592" s="29" t="str">
        <f>IF(D2592="","",VLOOKUP(D2592,'Műszaki adattábla'!F:P,11,0))</f>
        <v/>
      </c>
      <c r="I2592" s="30"/>
      <c r="J2592" s="30"/>
      <c r="K2592" s="31" t="str">
        <f>IF(D2592="","",ROUND(((F2592*I2592*'Műszaki adattábla'!$C$7/'Műszaki adattábla'!$C$8)+(G2592*I2592)+(H2592*I2592))/12*'Műszaki adattábla'!T2583,0))</f>
        <v/>
      </c>
      <c r="L2592" s="32" t="str">
        <f t="shared" si="89"/>
        <v/>
      </c>
    </row>
    <row r="2593" spans="2:12" ht="14.4" thickBot="1" x14ac:dyDescent="0.3">
      <c r="B2593" s="28" t="str">
        <f t="shared" si="88"/>
        <v/>
      </c>
      <c r="C2593" s="167" t="str">
        <f>IF(D2593="","",VLOOKUP(D2593,'Műszaki adattábla'!F:G,2,0))</f>
        <v/>
      </c>
      <c r="D2593" s="168" t="str">
        <f>IF('Műszaki adattábla'!F2584="","",'Műszaki adattábla'!F2584)</f>
        <v/>
      </c>
      <c r="E2593" s="169" t="str">
        <f>IF(D2593="","",VLOOKUP(D2593,'Műszaki adattábla'!F:R,13,0))</f>
        <v/>
      </c>
      <c r="F2593" s="29" t="str">
        <f>IF(D2593="","",VLOOKUP(D2593,'Műszaki adattábla'!F:M,8,0))</f>
        <v/>
      </c>
      <c r="G2593" s="29" t="str">
        <f>IF(D2593="","",IF('Műszaki adattábla'!L2584="20-99",IF('Műszaki adattábla'!O2584="","Nem adott meg lekötött teljesítményt",VLOOKUP(D2593,'Műszaki adattábla'!F:O,10,0)),0))</f>
        <v/>
      </c>
      <c r="H2593" s="29" t="str">
        <f>IF(D2593="","",VLOOKUP(D2593,'Műszaki adattábla'!F:P,11,0))</f>
        <v/>
      </c>
      <c r="I2593" s="30"/>
      <c r="J2593" s="30"/>
      <c r="K2593" s="31" t="str">
        <f>IF(D2593="","",ROUND(((F2593*I2593*'Műszaki adattábla'!$C$7/'Műszaki adattábla'!$C$8)+(G2593*I2593)+(H2593*I2593))/12*'Műszaki adattábla'!T2584,0))</f>
        <v/>
      </c>
      <c r="L2593" s="32" t="str">
        <f t="shared" si="89"/>
        <v/>
      </c>
    </row>
    <row r="2594" spans="2:12" ht="14.4" thickBot="1" x14ac:dyDescent="0.3">
      <c r="B2594" s="28" t="str">
        <f t="shared" si="88"/>
        <v/>
      </c>
      <c r="C2594" s="167" t="str">
        <f>IF(D2594="","",VLOOKUP(D2594,'Műszaki adattábla'!F:G,2,0))</f>
        <v/>
      </c>
      <c r="D2594" s="168" t="str">
        <f>IF('Műszaki adattábla'!F2585="","",'Műszaki adattábla'!F2585)</f>
        <v/>
      </c>
      <c r="E2594" s="169" t="str">
        <f>IF(D2594="","",VLOOKUP(D2594,'Műszaki adattábla'!F:R,13,0))</f>
        <v/>
      </c>
      <c r="F2594" s="29" t="str">
        <f>IF(D2594="","",VLOOKUP(D2594,'Műszaki adattábla'!F:M,8,0))</f>
        <v/>
      </c>
      <c r="G2594" s="29" t="str">
        <f>IF(D2594="","",IF('Műszaki adattábla'!L2585="20-99",IF('Műszaki adattábla'!O2585="","Nem adott meg lekötött teljesítményt",VLOOKUP(D2594,'Műszaki adattábla'!F:O,10,0)),0))</f>
        <v/>
      </c>
      <c r="H2594" s="29" t="str">
        <f>IF(D2594="","",VLOOKUP(D2594,'Műszaki adattábla'!F:P,11,0))</f>
        <v/>
      </c>
      <c r="I2594" s="30"/>
      <c r="J2594" s="30"/>
      <c r="K2594" s="31" t="str">
        <f>IF(D2594="","",ROUND(((F2594*I2594*'Műszaki adattábla'!$C$7/'Műszaki adattábla'!$C$8)+(G2594*I2594)+(H2594*I2594))/12*'Műszaki adattábla'!T2585,0))</f>
        <v/>
      </c>
      <c r="L2594" s="32" t="str">
        <f t="shared" si="89"/>
        <v/>
      </c>
    </row>
    <row r="2595" spans="2:12" ht="14.4" thickBot="1" x14ac:dyDescent="0.3">
      <c r="B2595" s="28" t="str">
        <f t="shared" si="88"/>
        <v/>
      </c>
      <c r="C2595" s="167" t="str">
        <f>IF(D2595="","",VLOOKUP(D2595,'Műszaki adattábla'!F:G,2,0))</f>
        <v/>
      </c>
      <c r="D2595" s="168" t="str">
        <f>IF('Műszaki adattábla'!F2586="","",'Műszaki adattábla'!F2586)</f>
        <v/>
      </c>
      <c r="E2595" s="169" t="str">
        <f>IF(D2595="","",VLOOKUP(D2595,'Műszaki adattábla'!F:R,13,0))</f>
        <v/>
      </c>
      <c r="F2595" s="29" t="str">
        <f>IF(D2595="","",VLOOKUP(D2595,'Műszaki adattábla'!F:M,8,0))</f>
        <v/>
      </c>
      <c r="G2595" s="29" t="str">
        <f>IF(D2595="","",IF('Műszaki adattábla'!L2586="20-99",IF('Műszaki adattábla'!O2586="","Nem adott meg lekötött teljesítményt",VLOOKUP(D2595,'Műszaki adattábla'!F:O,10,0)),0))</f>
        <v/>
      </c>
      <c r="H2595" s="29" t="str">
        <f>IF(D2595="","",VLOOKUP(D2595,'Műszaki adattábla'!F:P,11,0))</f>
        <v/>
      </c>
      <c r="I2595" s="30"/>
      <c r="J2595" s="30"/>
      <c r="K2595" s="31" t="str">
        <f>IF(D2595="","",ROUND(((F2595*I2595*'Műszaki adattábla'!$C$7/'Műszaki adattábla'!$C$8)+(G2595*I2595)+(H2595*I2595))/12*'Műszaki adattábla'!T2586,0))</f>
        <v/>
      </c>
      <c r="L2595" s="32" t="str">
        <f t="shared" si="89"/>
        <v/>
      </c>
    </row>
    <row r="2596" spans="2:12" ht="14.4" thickBot="1" x14ac:dyDescent="0.3">
      <c r="B2596" s="28" t="str">
        <f t="shared" si="88"/>
        <v/>
      </c>
      <c r="C2596" s="167" t="str">
        <f>IF(D2596="","",VLOOKUP(D2596,'Műszaki adattábla'!F:G,2,0))</f>
        <v/>
      </c>
      <c r="D2596" s="168" t="str">
        <f>IF('Műszaki adattábla'!F2587="","",'Műszaki adattábla'!F2587)</f>
        <v/>
      </c>
      <c r="E2596" s="169" t="str">
        <f>IF(D2596="","",VLOOKUP(D2596,'Műszaki adattábla'!F:R,13,0))</f>
        <v/>
      </c>
      <c r="F2596" s="29" t="str">
        <f>IF(D2596="","",VLOOKUP(D2596,'Műszaki adattábla'!F:M,8,0))</f>
        <v/>
      </c>
      <c r="G2596" s="29" t="str">
        <f>IF(D2596="","",IF('Műszaki adattábla'!L2587="20-99",IF('Műszaki adattábla'!O2587="","Nem adott meg lekötött teljesítményt",VLOOKUP(D2596,'Műszaki adattábla'!F:O,10,0)),0))</f>
        <v/>
      </c>
      <c r="H2596" s="29" t="str">
        <f>IF(D2596="","",VLOOKUP(D2596,'Műszaki adattábla'!F:P,11,0))</f>
        <v/>
      </c>
      <c r="I2596" s="30"/>
      <c r="J2596" s="30"/>
      <c r="K2596" s="31" t="str">
        <f>IF(D2596="","",ROUND(((F2596*I2596*'Műszaki adattábla'!$C$7/'Műszaki adattábla'!$C$8)+(G2596*I2596)+(H2596*I2596))/12*'Műszaki adattábla'!T2587,0))</f>
        <v/>
      </c>
      <c r="L2596" s="32" t="str">
        <f t="shared" si="89"/>
        <v/>
      </c>
    </row>
    <row r="2597" spans="2:12" ht="14.4" thickBot="1" x14ac:dyDescent="0.3">
      <c r="B2597" s="28" t="str">
        <f t="shared" si="88"/>
        <v/>
      </c>
      <c r="C2597" s="167" t="str">
        <f>IF(D2597="","",VLOOKUP(D2597,'Műszaki adattábla'!F:G,2,0))</f>
        <v/>
      </c>
      <c r="D2597" s="168" t="str">
        <f>IF('Műszaki adattábla'!F2588="","",'Műszaki adattábla'!F2588)</f>
        <v/>
      </c>
      <c r="E2597" s="169" t="str">
        <f>IF(D2597="","",VLOOKUP(D2597,'Műszaki adattábla'!F:R,13,0))</f>
        <v/>
      </c>
      <c r="F2597" s="29" t="str">
        <f>IF(D2597="","",VLOOKUP(D2597,'Műszaki adattábla'!F:M,8,0))</f>
        <v/>
      </c>
      <c r="G2597" s="29" t="str">
        <f>IF(D2597="","",IF('Műszaki adattábla'!L2588="20-99",IF('Műszaki adattábla'!O2588="","Nem adott meg lekötött teljesítményt",VLOOKUP(D2597,'Műszaki adattábla'!F:O,10,0)),0))</f>
        <v/>
      </c>
      <c r="H2597" s="29" t="str">
        <f>IF(D2597="","",VLOOKUP(D2597,'Műszaki adattábla'!F:P,11,0))</f>
        <v/>
      </c>
      <c r="I2597" s="30"/>
      <c r="J2597" s="30"/>
      <c r="K2597" s="31" t="str">
        <f>IF(D2597="","",ROUND(((F2597*I2597*'Műszaki adattábla'!$C$7/'Műszaki adattábla'!$C$8)+(G2597*I2597)+(H2597*I2597))/12*'Műszaki adattábla'!T2588,0))</f>
        <v/>
      </c>
      <c r="L2597" s="32" t="str">
        <f t="shared" si="89"/>
        <v/>
      </c>
    </row>
    <row r="2598" spans="2:12" ht="14.4" thickBot="1" x14ac:dyDescent="0.3">
      <c r="B2598" s="28" t="str">
        <f t="shared" si="88"/>
        <v/>
      </c>
      <c r="C2598" s="167" t="str">
        <f>IF(D2598="","",VLOOKUP(D2598,'Műszaki adattábla'!F:G,2,0))</f>
        <v/>
      </c>
      <c r="D2598" s="168" t="str">
        <f>IF('Műszaki adattábla'!F2589="","",'Műszaki adattábla'!F2589)</f>
        <v/>
      </c>
      <c r="E2598" s="169" t="str">
        <f>IF(D2598="","",VLOOKUP(D2598,'Műszaki adattábla'!F:R,13,0))</f>
        <v/>
      </c>
      <c r="F2598" s="29" t="str">
        <f>IF(D2598="","",VLOOKUP(D2598,'Műszaki adattábla'!F:M,8,0))</f>
        <v/>
      </c>
      <c r="G2598" s="29" t="str">
        <f>IF(D2598="","",IF('Műszaki adattábla'!L2589="20-99",IF('Műszaki adattábla'!O2589="","Nem adott meg lekötött teljesítményt",VLOOKUP(D2598,'Műszaki adattábla'!F:O,10,0)),0))</f>
        <v/>
      </c>
      <c r="H2598" s="29" t="str">
        <f>IF(D2598="","",VLOOKUP(D2598,'Műszaki adattábla'!F:P,11,0))</f>
        <v/>
      </c>
      <c r="I2598" s="30"/>
      <c r="J2598" s="30"/>
      <c r="K2598" s="31" t="str">
        <f>IF(D2598="","",ROUND(((F2598*I2598*'Műszaki adattábla'!$C$7/'Műszaki adattábla'!$C$8)+(G2598*I2598)+(H2598*I2598))/12*'Műszaki adattábla'!T2589,0))</f>
        <v/>
      </c>
      <c r="L2598" s="32" t="str">
        <f t="shared" si="89"/>
        <v/>
      </c>
    </row>
    <row r="2599" spans="2:12" ht="14.4" thickBot="1" x14ac:dyDescent="0.3">
      <c r="B2599" s="28" t="str">
        <f t="shared" si="88"/>
        <v/>
      </c>
      <c r="C2599" s="167" t="str">
        <f>IF(D2599="","",VLOOKUP(D2599,'Műszaki adattábla'!F:G,2,0))</f>
        <v/>
      </c>
      <c r="D2599" s="168" t="str">
        <f>IF('Műszaki adattábla'!F2590="","",'Műszaki adattábla'!F2590)</f>
        <v/>
      </c>
      <c r="E2599" s="169" t="str">
        <f>IF(D2599="","",VLOOKUP(D2599,'Műszaki adattábla'!F:R,13,0))</f>
        <v/>
      </c>
      <c r="F2599" s="29" t="str">
        <f>IF(D2599="","",VLOOKUP(D2599,'Műszaki adattábla'!F:M,8,0))</f>
        <v/>
      </c>
      <c r="G2599" s="29" t="str">
        <f>IF(D2599="","",IF('Műszaki adattábla'!L2590="20-99",IF('Műszaki adattábla'!O2590="","Nem adott meg lekötött teljesítményt",VLOOKUP(D2599,'Műszaki adattábla'!F:O,10,0)),0))</f>
        <v/>
      </c>
      <c r="H2599" s="29" t="str">
        <f>IF(D2599="","",VLOOKUP(D2599,'Műszaki adattábla'!F:P,11,0))</f>
        <v/>
      </c>
      <c r="I2599" s="30"/>
      <c r="J2599" s="30"/>
      <c r="K2599" s="31" t="str">
        <f>IF(D2599="","",ROUND(((F2599*I2599*'Műszaki adattábla'!$C$7/'Műszaki adattábla'!$C$8)+(G2599*I2599)+(H2599*I2599))/12*'Műszaki adattábla'!T2590,0))</f>
        <v/>
      </c>
      <c r="L2599" s="32" t="str">
        <f t="shared" si="89"/>
        <v/>
      </c>
    </row>
    <row r="2600" spans="2:12" ht="14.4" thickBot="1" x14ac:dyDescent="0.3">
      <c r="B2600" s="28" t="str">
        <f t="shared" si="88"/>
        <v/>
      </c>
      <c r="C2600" s="167" t="str">
        <f>IF(D2600="","",VLOOKUP(D2600,'Műszaki adattábla'!F:G,2,0))</f>
        <v/>
      </c>
      <c r="D2600" s="168" t="str">
        <f>IF('Műszaki adattábla'!F2591="","",'Műszaki adattábla'!F2591)</f>
        <v/>
      </c>
      <c r="E2600" s="169" t="str">
        <f>IF(D2600="","",VLOOKUP(D2600,'Műszaki adattábla'!F:R,13,0))</f>
        <v/>
      </c>
      <c r="F2600" s="29" t="str">
        <f>IF(D2600="","",VLOOKUP(D2600,'Műszaki adattábla'!F:M,8,0))</f>
        <v/>
      </c>
      <c r="G2600" s="29" t="str">
        <f>IF(D2600="","",IF('Műszaki adattábla'!L2591="20-99",IF('Műszaki adattábla'!O2591="","Nem adott meg lekötött teljesítményt",VLOOKUP(D2600,'Műszaki adattábla'!F:O,10,0)),0))</f>
        <v/>
      </c>
      <c r="H2600" s="29" t="str">
        <f>IF(D2600="","",VLOOKUP(D2600,'Műszaki adattábla'!F:P,11,0))</f>
        <v/>
      </c>
      <c r="I2600" s="30"/>
      <c r="J2600" s="30"/>
      <c r="K2600" s="31" t="str">
        <f>IF(D2600="","",ROUND(((F2600*I2600*'Műszaki adattábla'!$C$7/'Műszaki adattábla'!$C$8)+(G2600*I2600)+(H2600*I2600))/12*'Műszaki adattábla'!T2591,0))</f>
        <v/>
      </c>
      <c r="L2600" s="32" t="str">
        <f t="shared" si="89"/>
        <v/>
      </c>
    </row>
    <row r="2601" spans="2:12" ht="14.4" thickBot="1" x14ac:dyDescent="0.3">
      <c r="B2601" s="28" t="str">
        <f t="shared" si="88"/>
        <v/>
      </c>
      <c r="C2601" s="167" t="str">
        <f>IF(D2601="","",VLOOKUP(D2601,'Műszaki adattábla'!F:G,2,0))</f>
        <v/>
      </c>
      <c r="D2601" s="168" t="str">
        <f>IF('Műszaki adattábla'!F2592="","",'Műszaki adattábla'!F2592)</f>
        <v/>
      </c>
      <c r="E2601" s="169" t="str">
        <f>IF(D2601="","",VLOOKUP(D2601,'Műszaki adattábla'!F:R,13,0))</f>
        <v/>
      </c>
      <c r="F2601" s="29" t="str">
        <f>IF(D2601="","",VLOOKUP(D2601,'Műszaki adattábla'!F:M,8,0))</f>
        <v/>
      </c>
      <c r="G2601" s="29" t="str">
        <f>IF(D2601="","",IF('Műszaki adattábla'!L2592="20-99",IF('Műszaki adattábla'!O2592="","Nem adott meg lekötött teljesítményt",VLOOKUP(D2601,'Műszaki adattábla'!F:O,10,0)),0))</f>
        <v/>
      </c>
      <c r="H2601" s="29" t="str">
        <f>IF(D2601="","",VLOOKUP(D2601,'Műszaki adattábla'!F:P,11,0))</f>
        <v/>
      </c>
      <c r="I2601" s="30"/>
      <c r="J2601" s="30"/>
      <c r="K2601" s="31" t="str">
        <f>IF(D2601="","",ROUND(((F2601*I2601*'Műszaki adattábla'!$C$7/'Műszaki adattábla'!$C$8)+(G2601*I2601)+(H2601*I2601))/12*'Műszaki adattábla'!T2592,0))</f>
        <v/>
      </c>
      <c r="L2601" s="32" t="str">
        <f t="shared" si="89"/>
        <v/>
      </c>
    </row>
    <row r="2602" spans="2:12" ht="14.4" thickBot="1" x14ac:dyDescent="0.3">
      <c r="B2602" s="28" t="str">
        <f t="shared" si="88"/>
        <v/>
      </c>
      <c r="C2602" s="167" t="str">
        <f>IF(D2602="","",VLOOKUP(D2602,'Műszaki adattábla'!F:G,2,0))</f>
        <v/>
      </c>
      <c r="D2602" s="168" t="str">
        <f>IF('Műszaki adattábla'!F2593="","",'Műszaki adattábla'!F2593)</f>
        <v/>
      </c>
      <c r="E2602" s="169" t="str">
        <f>IF(D2602="","",VLOOKUP(D2602,'Műszaki adattábla'!F:R,13,0))</f>
        <v/>
      </c>
      <c r="F2602" s="29" t="str">
        <f>IF(D2602="","",VLOOKUP(D2602,'Műszaki adattábla'!F:M,8,0))</f>
        <v/>
      </c>
      <c r="G2602" s="29" t="str">
        <f>IF(D2602="","",IF('Műszaki adattábla'!L2593="20-99",IF('Műszaki adattábla'!O2593="","Nem adott meg lekötött teljesítményt",VLOOKUP(D2602,'Műszaki adattábla'!F:O,10,0)),0))</f>
        <v/>
      </c>
      <c r="H2602" s="29" t="str">
        <f>IF(D2602="","",VLOOKUP(D2602,'Műszaki adattábla'!F:P,11,0))</f>
        <v/>
      </c>
      <c r="I2602" s="30"/>
      <c r="J2602" s="30"/>
      <c r="K2602" s="31" t="str">
        <f>IF(D2602="","",ROUND(((F2602*I2602*'Műszaki adattábla'!$C$7/'Műszaki adattábla'!$C$8)+(G2602*I2602)+(H2602*I2602))/12*'Műszaki adattábla'!T2593,0))</f>
        <v/>
      </c>
      <c r="L2602" s="32" t="str">
        <f t="shared" si="89"/>
        <v/>
      </c>
    </row>
    <row r="2603" spans="2:12" ht="14.4" thickBot="1" x14ac:dyDescent="0.3">
      <c r="B2603" s="28" t="str">
        <f t="shared" si="88"/>
        <v/>
      </c>
      <c r="C2603" s="167" t="str">
        <f>IF(D2603="","",VLOOKUP(D2603,'Műszaki adattábla'!F:G,2,0))</f>
        <v/>
      </c>
      <c r="D2603" s="168" t="str">
        <f>IF('Műszaki adattábla'!F2594="","",'Műszaki adattábla'!F2594)</f>
        <v/>
      </c>
      <c r="E2603" s="169" t="str">
        <f>IF(D2603="","",VLOOKUP(D2603,'Műszaki adattábla'!F:R,13,0))</f>
        <v/>
      </c>
      <c r="F2603" s="29" t="str">
        <f>IF(D2603="","",VLOOKUP(D2603,'Műszaki adattábla'!F:M,8,0))</f>
        <v/>
      </c>
      <c r="G2603" s="29" t="str">
        <f>IF(D2603="","",IF('Műszaki adattábla'!L2594="20-99",IF('Műszaki adattábla'!O2594="","Nem adott meg lekötött teljesítményt",VLOOKUP(D2603,'Műszaki adattábla'!F:O,10,0)),0))</f>
        <v/>
      </c>
      <c r="H2603" s="29" t="str">
        <f>IF(D2603="","",VLOOKUP(D2603,'Műszaki adattábla'!F:P,11,0))</f>
        <v/>
      </c>
      <c r="I2603" s="30"/>
      <c r="J2603" s="30"/>
      <c r="K2603" s="31" t="str">
        <f>IF(D2603="","",ROUND(((F2603*I2603*'Műszaki adattábla'!$C$7/'Műszaki adattábla'!$C$8)+(G2603*I2603)+(H2603*I2603))/12*'Műszaki adattábla'!T2594,0))</f>
        <v/>
      </c>
      <c r="L2603" s="32" t="str">
        <f t="shared" si="89"/>
        <v/>
      </c>
    </row>
    <row r="2604" spans="2:12" ht="14.4" thickBot="1" x14ac:dyDescent="0.3">
      <c r="B2604" s="28" t="str">
        <f t="shared" si="88"/>
        <v/>
      </c>
      <c r="C2604" s="167" t="str">
        <f>IF(D2604="","",VLOOKUP(D2604,'Műszaki adattábla'!F:G,2,0))</f>
        <v/>
      </c>
      <c r="D2604" s="168" t="str">
        <f>IF('Műszaki adattábla'!F2595="","",'Műszaki adattábla'!F2595)</f>
        <v/>
      </c>
      <c r="E2604" s="169" t="str">
        <f>IF(D2604="","",VLOOKUP(D2604,'Műszaki adattábla'!F:R,13,0))</f>
        <v/>
      </c>
      <c r="F2604" s="29" t="str">
        <f>IF(D2604="","",VLOOKUP(D2604,'Műszaki adattábla'!F:M,8,0))</f>
        <v/>
      </c>
      <c r="G2604" s="29" t="str">
        <f>IF(D2604="","",IF('Műszaki adattábla'!L2595="20-99",IF('Műszaki adattábla'!O2595="","Nem adott meg lekötött teljesítményt",VLOOKUP(D2604,'Műszaki adattábla'!F:O,10,0)),0))</f>
        <v/>
      </c>
      <c r="H2604" s="29" t="str">
        <f>IF(D2604="","",VLOOKUP(D2604,'Műszaki adattábla'!F:P,11,0))</f>
        <v/>
      </c>
      <c r="I2604" s="30"/>
      <c r="J2604" s="30"/>
      <c r="K2604" s="31" t="str">
        <f>IF(D2604="","",ROUND(((F2604*I2604*'Műszaki adattábla'!$C$7/'Műszaki adattábla'!$C$8)+(G2604*I2604)+(H2604*I2604))/12*'Műszaki adattábla'!T2595,0))</f>
        <v/>
      </c>
      <c r="L2604" s="32" t="str">
        <f t="shared" si="89"/>
        <v/>
      </c>
    </row>
    <row r="2605" spans="2:12" ht="14.4" thickBot="1" x14ac:dyDescent="0.3">
      <c r="B2605" s="28" t="str">
        <f t="shared" si="88"/>
        <v/>
      </c>
      <c r="C2605" s="167" t="str">
        <f>IF(D2605="","",VLOOKUP(D2605,'Műszaki adattábla'!F:G,2,0))</f>
        <v/>
      </c>
      <c r="D2605" s="168" t="str">
        <f>IF('Műszaki adattábla'!F2596="","",'Műszaki adattábla'!F2596)</f>
        <v/>
      </c>
      <c r="E2605" s="169" t="str">
        <f>IF(D2605="","",VLOOKUP(D2605,'Műszaki adattábla'!F:R,13,0))</f>
        <v/>
      </c>
      <c r="F2605" s="29" t="str">
        <f>IF(D2605="","",VLOOKUP(D2605,'Műszaki adattábla'!F:M,8,0))</f>
        <v/>
      </c>
      <c r="G2605" s="29" t="str">
        <f>IF(D2605="","",IF('Műszaki adattábla'!L2596="20-99",IF('Műszaki adattábla'!O2596="","Nem adott meg lekötött teljesítményt",VLOOKUP(D2605,'Műszaki adattábla'!F:O,10,0)),0))</f>
        <v/>
      </c>
      <c r="H2605" s="29" t="str">
        <f>IF(D2605="","",VLOOKUP(D2605,'Műszaki adattábla'!F:P,11,0))</f>
        <v/>
      </c>
      <c r="I2605" s="30"/>
      <c r="J2605" s="30"/>
      <c r="K2605" s="31" t="str">
        <f>IF(D2605="","",ROUND(((F2605*I2605*'Műszaki adattábla'!$C$7/'Műszaki adattábla'!$C$8)+(G2605*I2605)+(H2605*I2605))/12*'Műszaki adattábla'!T2596,0))</f>
        <v/>
      </c>
      <c r="L2605" s="32" t="str">
        <f t="shared" si="89"/>
        <v/>
      </c>
    </row>
    <row r="2606" spans="2:12" ht="14.4" thickBot="1" x14ac:dyDescent="0.3">
      <c r="B2606" s="28" t="str">
        <f t="shared" si="88"/>
        <v/>
      </c>
      <c r="C2606" s="167" t="str">
        <f>IF(D2606="","",VLOOKUP(D2606,'Műszaki adattábla'!F:G,2,0))</f>
        <v/>
      </c>
      <c r="D2606" s="168" t="str">
        <f>IF('Műszaki adattábla'!F2597="","",'Műszaki adattábla'!F2597)</f>
        <v/>
      </c>
      <c r="E2606" s="169" t="str">
        <f>IF(D2606="","",VLOOKUP(D2606,'Műszaki adattábla'!F:R,13,0))</f>
        <v/>
      </c>
      <c r="F2606" s="29" t="str">
        <f>IF(D2606="","",VLOOKUP(D2606,'Műszaki adattábla'!F:M,8,0))</f>
        <v/>
      </c>
      <c r="G2606" s="29" t="str">
        <f>IF(D2606="","",IF('Műszaki adattábla'!L2597="20-99",IF('Műszaki adattábla'!O2597="","Nem adott meg lekötött teljesítményt",VLOOKUP(D2606,'Műszaki adattábla'!F:O,10,0)),0))</f>
        <v/>
      </c>
      <c r="H2606" s="29" t="str">
        <f>IF(D2606="","",VLOOKUP(D2606,'Műszaki adattábla'!F:P,11,0))</f>
        <v/>
      </c>
      <c r="I2606" s="30"/>
      <c r="J2606" s="30"/>
      <c r="K2606" s="31" t="str">
        <f>IF(D2606="","",ROUND(((F2606*I2606*'Műszaki adattábla'!$C$7/'Műszaki adattábla'!$C$8)+(G2606*I2606)+(H2606*I2606))/12*'Műszaki adattábla'!T2597,0))</f>
        <v/>
      </c>
      <c r="L2606" s="32" t="str">
        <f t="shared" si="89"/>
        <v/>
      </c>
    </row>
    <row r="2607" spans="2:12" ht="14.4" thickBot="1" x14ac:dyDescent="0.3">
      <c r="B2607" s="28" t="str">
        <f t="shared" si="88"/>
        <v/>
      </c>
      <c r="C2607" s="167" t="str">
        <f>IF(D2607="","",VLOOKUP(D2607,'Műszaki adattábla'!F:G,2,0))</f>
        <v/>
      </c>
      <c r="D2607" s="168" t="str">
        <f>IF('Műszaki adattábla'!F2598="","",'Műszaki adattábla'!F2598)</f>
        <v/>
      </c>
      <c r="E2607" s="169" t="str">
        <f>IF(D2607="","",VLOOKUP(D2607,'Műszaki adattábla'!F:R,13,0))</f>
        <v/>
      </c>
      <c r="F2607" s="29" t="str">
        <f>IF(D2607="","",VLOOKUP(D2607,'Műszaki adattábla'!F:M,8,0))</f>
        <v/>
      </c>
      <c r="G2607" s="29" t="str">
        <f>IF(D2607="","",IF('Műszaki adattábla'!L2598="20-99",IF('Műszaki adattábla'!O2598="","Nem adott meg lekötött teljesítményt",VLOOKUP(D2607,'Műszaki adattábla'!F:O,10,0)),0))</f>
        <v/>
      </c>
      <c r="H2607" s="29" t="str">
        <f>IF(D2607="","",VLOOKUP(D2607,'Műszaki adattábla'!F:P,11,0))</f>
        <v/>
      </c>
      <c r="I2607" s="30"/>
      <c r="J2607" s="30"/>
      <c r="K2607" s="31" t="str">
        <f>IF(D2607="","",ROUND(((F2607*I2607*'Műszaki adattábla'!$C$7/'Műszaki adattábla'!$C$8)+(G2607*I2607)+(H2607*I2607))/12*'Műszaki adattábla'!T2598,0))</f>
        <v/>
      </c>
      <c r="L2607" s="32" t="str">
        <f t="shared" si="89"/>
        <v/>
      </c>
    </row>
    <row r="2608" spans="2:12" ht="14.4" thickBot="1" x14ac:dyDescent="0.3">
      <c r="B2608" s="28" t="str">
        <f t="shared" si="88"/>
        <v/>
      </c>
      <c r="C2608" s="167" t="str">
        <f>IF(D2608="","",VLOOKUP(D2608,'Műszaki adattábla'!F:G,2,0))</f>
        <v/>
      </c>
      <c r="D2608" s="168" t="str">
        <f>IF('Műszaki adattábla'!F2599="","",'Műszaki adattábla'!F2599)</f>
        <v/>
      </c>
      <c r="E2608" s="169" t="str">
        <f>IF(D2608="","",VLOOKUP(D2608,'Műszaki adattábla'!F:R,13,0))</f>
        <v/>
      </c>
      <c r="F2608" s="29" t="str">
        <f>IF(D2608="","",VLOOKUP(D2608,'Műszaki adattábla'!F:M,8,0))</f>
        <v/>
      </c>
      <c r="G2608" s="29" t="str">
        <f>IF(D2608="","",IF('Műszaki adattábla'!L2599="20-99",IF('Műszaki adattábla'!O2599="","Nem adott meg lekötött teljesítményt",VLOOKUP(D2608,'Műszaki adattábla'!F:O,10,0)),0))</f>
        <v/>
      </c>
      <c r="H2608" s="29" t="str">
        <f>IF(D2608="","",VLOOKUP(D2608,'Műszaki adattábla'!F:P,11,0))</f>
        <v/>
      </c>
      <c r="I2608" s="30"/>
      <c r="J2608" s="30"/>
      <c r="K2608" s="31" t="str">
        <f>IF(D2608="","",ROUND(((F2608*I2608*'Műszaki adattábla'!$C$7/'Műszaki adattábla'!$C$8)+(G2608*I2608)+(H2608*I2608))/12*'Műszaki adattábla'!T2599,0))</f>
        <v/>
      </c>
      <c r="L2608" s="32" t="str">
        <f t="shared" si="89"/>
        <v/>
      </c>
    </row>
    <row r="2609" spans="2:12" ht="14.4" thickBot="1" x14ac:dyDescent="0.3">
      <c r="B2609" s="28" t="str">
        <f t="shared" si="88"/>
        <v/>
      </c>
      <c r="C2609" s="167" t="str">
        <f>IF(D2609="","",VLOOKUP(D2609,'Műszaki adattábla'!F:G,2,0))</f>
        <v/>
      </c>
      <c r="D2609" s="168" t="str">
        <f>IF('Műszaki adattábla'!F2600="","",'Műszaki adattábla'!F2600)</f>
        <v/>
      </c>
      <c r="E2609" s="169" t="str">
        <f>IF(D2609="","",VLOOKUP(D2609,'Műszaki adattábla'!F:R,13,0))</f>
        <v/>
      </c>
      <c r="F2609" s="29" t="str">
        <f>IF(D2609="","",VLOOKUP(D2609,'Műszaki adattábla'!F:M,8,0))</f>
        <v/>
      </c>
      <c r="G2609" s="29" t="str">
        <f>IF(D2609="","",IF('Műszaki adattábla'!L2600="20-99",IF('Műszaki adattábla'!O2600="","Nem adott meg lekötött teljesítményt",VLOOKUP(D2609,'Műszaki adattábla'!F:O,10,0)),0))</f>
        <v/>
      </c>
      <c r="H2609" s="29" t="str">
        <f>IF(D2609="","",VLOOKUP(D2609,'Műszaki adattábla'!F:P,11,0))</f>
        <v/>
      </c>
      <c r="I2609" s="30"/>
      <c r="J2609" s="30"/>
      <c r="K2609" s="31" t="str">
        <f>IF(D2609="","",ROUND(((F2609*I2609*'Műszaki adattábla'!$C$7/'Műszaki adattábla'!$C$8)+(G2609*I2609)+(H2609*I2609))/12*'Műszaki adattábla'!T2600,0))</f>
        <v/>
      </c>
      <c r="L2609" s="32" t="str">
        <f t="shared" si="89"/>
        <v/>
      </c>
    </row>
    <row r="2610" spans="2:12" ht="14.4" thickBot="1" x14ac:dyDescent="0.3">
      <c r="B2610" s="28" t="str">
        <f t="shared" si="88"/>
        <v/>
      </c>
      <c r="C2610" s="167" t="str">
        <f>IF(D2610="","",VLOOKUP(D2610,'Műszaki adattábla'!F:G,2,0))</f>
        <v/>
      </c>
      <c r="D2610" s="168" t="str">
        <f>IF('Műszaki adattábla'!F2601="","",'Műszaki adattábla'!F2601)</f>
        <v/>
      </c>
      <c r="E2610" s="169" t="str">
        <f>IF(D2610="","",VLOOKUP(D2610,'Műszaki adattábla'!F:R,13,0))</f>
        <v/>
      </c>
      <c r="F2610" s="29" t="str">
        <f>IF(D2610="","",VLOOKUP(D2610,'Műszaki adattábla'!F:M,8,0))</f>
        <v/>
      </c>
      <c r="G2610" s="29" t="str">
        <f>IF(D2610="","",IF('Műszaki adattábla'!L2601="20-99",IF('Műszaki adattábla'!O2601="","Nem adott meg lekötött teljesítményt",VLOOKUP(D2610,'Műszaki adattábla'!F:O,10,0)),0))</f>
        <v/>
      </c>
      <c r="H2610" s="29" t="str">
        <f>IF(D2610="","",VLOOKUP(D2610,'Műszaki adattábla'!F:P,11,0))</f>
        <v/>
      </c>
      <c r="I2610" s="30"/>
      <c r="J2610" s="30"/>
      <c r="K2610" s="31" t="str">
        <f>IF(D2610="","",ROUND(((F2610*I2610*'Műszaki adattábla'!$C$7/'Műszaki adattábla'!$C$8)+(G2610*I2610)+(H2610*I2610))/12*'Műszaki adattábla'!T2601,0))</f>
        <v/>
      </c>
      <c r="L2610" s="32" t="str">
        <f t="shared" si="89"/>
        <v/>
      </c>
    </row>
    <row r="2611" spans="2:12" ht="14.4" thickBot="1" x14ac:dyDescent="0.3">
      <c r="B2611" s="28" t="str">
        <f t="shared" si="88"/>
        <v/>
      </c>
      <c r="C2611" s="167" t="str">
        <f>IF(D2611="","",VLOOKUP(D2611,'Műszaki adattábla'!F:G,2,0))</f>
        <v/>
      </c>
      <c r="D2611" s="168" t="str">
        <f>IF('Műszaki adattábla'!F2602="","",'Műszaki adattábla'!F2602)</f>
        <v/>
      </c>
      <c r="E2611" s="169" t="str">
        <f>IF(D2611="","",VLOOKUP(D2611,'Műszaki adattábla'!F:R,13,0))</f>
        <v/>
      </c>
      <c r="F2611" s="29" t="str">
        <f>IF(D2611="","",VLOOKUP(D2611,'Műszaki adattábla'!F:M,8,0))</f>
        <v/>
      </c>
      <c r="G2611" s="29" t="str">
        <f>IF(D2611="","",IF('Műszaki adattábla'!L2602="20-99",IF('Műszaki adattábla'!O2602="","Nem adott meg lekötött teljesítményt",VLOOKUP(D2611,'Műszaki adattábla'!F:O,10,0)),0))</f>
        <v/>
      </c>
      <c r="H2611" s="29" t="str">
        <f>IF(D2611="","",VLOOKUP(D2611,'Műszaki adattábla'!F:P,11,0))</f>
        <v/>
      </c>
      <c r="I2611" s="30"/>
      <c r="J2611" s="30"/>
      <c r="K2611" s="31" t="str">
        <f>IF(D2611="","",ROUND(((F2611*I2611*'Műszaki adattábla'!$C$7/'Műszaki adattábla'!$C$8)+(G2611*I2611)+(H2611*I2611))/12*'Műszaki adattábla'!T2602,0))</f>
        <v/>
      </c>
      <c r="L2611" s="32" t="str">
        <f t="shared" si="89"/>
        <v/>
      </c>
    </row>
    <row r="2612" spans="2:12" ht="14.4" thickBot="1" x14ac:dyDescent="0.3">
      <c r="B2612" s="28" t="str">
        <f t="shared" si="88"/>
        <v/>
      </c>
      <c r="C2612" s="167" t="str">
        <f>IF(D2612="","",VLOOKUP(D2612,'Műszaki adattábla'!F:G,2,0))</f>
        <v/>
      </c>
      <c r="D2612" s="168" t="str">
        <f>IF('Műszaki adattábla'!F2603="","",'Műszaki adattábla'!F2603)</f>
        <v/>
      </c>
      <c r="E2612" s="169" t="str">
        <f>IF(D2612="","",VLOOKUP(D2612,'Műszaki adattábla'!F:R,13,0))</f>
        <v/>
      </c>
      <c r="F2612" s="29" t="str">
        <f>IF(D2612="","",VLOOKUP(D2612,'Műszaki adattábla'!F:M,8,0))</f>
        <v/>
      </c>
      <c r="G2612" s="29" t="str">
        <f>IF(D2612="","",IF('Műszaki adattábla'!L2603="20-99",IF('Műszaki adattábla'!O2603="","Nem adott meg lekötött teljesítményt",VLOOKUP(D2612,'Műszaki adattábla'!F:O,10,0)),0))</f>
        <v/>
      </c>
      <c r="H2612" s="29" t="str">
        <f>IF(D2612="","",VLOOKUP(D2612,'Műszaki adattábla'!F:P,11,0))</f>
        <v/>
      </c>
      <c r="I2612" s="30"/>
      <c r="J2612" s="30"/>
      <c r="K2612" s="31" t="str">
        <f>IF(D2612="","",ROUND(((F2612*I2612*'Műszaki adattábla'!$C$7/'Műszaki adattábla'!$C$8)+(G2612*I2612)+(H2612*I2612))/12*'Műszaki adattábla'!T2603,0))</f>
        <v/>
      </c>
      <c r="L2612" s="32" t="str">
        <f t="shared" si="89"/>
        <v/>
      </c>
    </row>
    <row r="2613" spans="2:12" ht="14.4" thickBot="1" x14ac:dyDescent="0.3">
      <c r="B2613" s="28" t="str">
        <f t="shared" si="88"/>
        <v/>
      </c>
      <c r="C2613" s="167" t="str">
        <f>IF(D2613="","",VLOOKUP(D2613,'Műszaki adattábla'!F:G,2,0))</f>
        <v/>
      </c>
      <c r="D2613" s="168" t="str">
        <f>IF('Műszaki adattábla'!F2604="","",'Műszaki adattábla'!F2604)</f>
        <v/>
      </c>
      <c r="E2613" s="169" t="str">
        <f>IF(D2613="","",VLOOKUP(D2613,'Műszaki adattábla'!F:R,13,0))</f>
        <v/>
      </c>
      <c r="F2613" s="29" t="str">
        <f>IF(D2613="","",VLOOKUP(D2613,'Műszaki adattábla'!F:M,8,0))</f>
        <v/>
      </c>
      <c r="G2613" s="29" t="str">
        <f>IF(D2613="","",IF('Műszaki adattábla'!L2604="20-99",IF('Műszaki adattábla'!O2604="","Nem adott meg lekötött teljesítményt",VLOOKUP(D2613,'Műszaki adattábla'!F:O,10,0)),0))</f>
        <v/>
      </c>
      <c r="H2613" s="29" t="str">
        <f>IF(D2613="","",VLOOKUP(D2613,'Műszaki adattábla'!F:P,11,0))</f>
        <v/>
      </c>
      <c r="I2613" s="30"/>
      <c r="J2613" s="30"/>
      <c r="K2613" s="31" t="str">
        <f>IF(D2613="","",ROUND(((F2613*I2613*'Műszaki adattábla'!$C$7/'Műszaki adattábla'!$C$8)+(G2613*I2613)+(H2613*I2613))/12*'Műszaki adattábla'!T2604,0))</f>
        <v/>
      </c>
      <c r="L2613" s="32" t="str">
        <f t="shared" si="89"/>
        <v/>
      </c>
    </row>
    <row r="2614" spans="2:12" ht="14.4" thickBot="1" x14ac:dyDescent="0.3">
      <c r="B2614" s="28" t="str">
        <f t="shared" si="88"/>
        <v/>
      </c>
      <c r="C2614" s="167" t="str">
        <f>IF(D2614="","",VLOOKUP(D2614,'Műszaki adattábla'!F:G,2,0))</f>
        <v/>
      </c>
      <c r="D2614" s="168" t="str">
        <f>IF('Műszaki adattábla'!F2605="","",'Műszaki adattábla'!F2605)</f>
        <v/>
      </c>
      <c r="E2614" s="169" t="str">
        <f>IF(D2614="","",VLOOKUP(D2614,'Műszaki adattábla'!F:R,13,0))</f>
        <v/>
      </c>
      <c r="F2614" s="29" t="str">
        <f>IF(D2614="","",VLOOKUP(D2614,'Műszaki adattábla'!F:M,8,0))</f>
        <v/>
      </c>
      <c r="G2614" s="29" t="str">
        <f>IF(D2614="","",IF('Műszaki adattábla'!L2605="20-99",IF('Műszaki adattábla'!O2605="","Nem adott meg lekötött teljesítményt",VLOOKUP(D2614,'Műszaki adattábla'!F:O,10,0)),0))</f>
        <v/>
      </c>
      <c r="H2614" s="29" t="str">
        <f>IF(D2614="","",VLOOKUP(D2614,'Műszaki adattábla'!F:P,11,0))</f>
        <v/>
      </c>
      <c r="I2614" s="30"/>
      <c r="J2614" s="30"/>
      <c r="K2614" s="31" t="str">
        <f>IF(D2614="","",ROUND(((F2614*I2614*'Műszaki adattábla'!$C$7/'Műszaki adattábla'!$C$8)+(G2614*I2614)+(H2614*I2614))/12*'Műszaki adattábla'!T2605,0))</f>
        <v/>
      </c>
      <c r="L2614" s="32" t="str">
        <f t="shared" si="89"/>
        <v/>
      </c>
    </row>
    <row r="2615" spans="2:12" ht="14.4" thickBot="1" x14ac:dyDescent="0.3">
      <c r="B2615" s="28" t="str">
        <f t="shared" si="88"/>
        <v/>
      </c>
      <c r="C2615" s="167" t="str">
        <f>IF(D2615="","",VLOOKUP(D2615,'Műszaki adattábla'!F:G,2,0))</f>
        <v/>
      </c>
      <c r="D2615" s="168" t="str">
        <f>IF('Műszaki adattábla'!F2606="","",'Műszaki adattábla'!F2606)</f>
        <v/>
      </c>
      <c r="E2615" s="169" t="str">
        <f>IF(D2615="","",VLOOKUP(D2615,'Műszaki adattábla'!F:R,13,0))</f>
        <v/>
      </c>
      <c r="F2615" s="29" t="str">
        <f>IF(D2615="","",VLOOKUP(D2615,'Műszaki adattábla'!F:M,8,0))</f>
        <v/>
      </c>
      <c r="G2615" s="29" t="str">
        <f>IF(D2615="","",IF('Műszaki adattábla'!L2606="20-99",IF('Műszaki adattábla'!O2606="","Nem adott meg lekötött teljesítményt",VLOOKUP(D2615,'Műszaki adattábla'!F:O,10,0)),0))</f>
        <v/>
      </c>
      <c r="H2615" s="29" t="str">
        <f>IF(D2615="","",VLOOKUP(D2615,'Műszaki adattábla'!F:P,11,0))</f>
        <v/>
      </c>
      <c r="I2615" s="30"/>
      <c r="J2615" s="30"/>
      <c r="K2615" s="31" t="str">
        <f>IF(D2615="","",ROUND(((F2615*I2615*'Műszaki adattábla'!$C$7/'Műszaki adattábla'!$C$8)+(G2615*I2615)+(H2615*I2615))/12*'Műszaki adattábla'!T2606,0))</f>
        <v/>
      </c>
      <c r="L2615" s="32" t="str">
        <f t="shared" si="89"/>
        <v/>
      </c>
    </row>
    <row r="2616" spans="2:12" ht="14.4" thickBot="1" x14ac:dyDescent="0.3">
      <c r="B2616" s="28" t="str">
        <f t="shared" si="88"/>
        <v/>
      </c>
      <c r="C2616" s="167" t="str">
        <f>IF(D2616="","",VLOOKUP(D2616,'Műszaki adattábla'!F:G,2,0))</f>
        <v/>
      </c>
      <c r="D2616" s="168" t="str">
        <f>IF('Műszaki adattábla'!F2607="","",'Műszaki adattábla'!F2607)</f>
        <v/>
      </c>
      <c r="E2616" s="169" t="str">
        <f>IF(D2616="","",VLOOKUP(D2616,'Műszaki adattábla'!F:R,13,0))</f>
        <v/>
      </c>
      <c r="F2616" s="29" t="str">
        <f>IF(D2616="","",VLOOKUP(D2616,'Műszaki adattábla'!F:M,8,0))</f>
        <v/>
      </c>
      <c r="G2616" s="29" t="str">
        <f>IF(D2616="","",IF('Műszaki adattábla'!L2607="20-99",IF('Műszaki adattábla'!O2607="","Nem adott meg lekötött teljesítményt",VLOOKUP(D2616,'Műszaki adattábla'!F:O,10,0)),0))</f>
        <v/>
      </c>
      <c r="H2616" s="29" t="str">
        <f>IF(D2616="","",VLOOKUP(D2616,'Műszaki adattábla'!F:P,11,0))</f>
        <v/>
      </c>
      <c r="I2616" s="30"/>
      <c r="J2616" s="30"/>
      <c r="K2616" s="31" t="str">
        <f>IF(D2616="","",ROUND(((F2616*I2616*'Műszaki adattábla'!$C$7/'Műszaki adattábla'!$C$8)+(G2616*I2616)+(H2616*I2616))/12*'Műszaki adattábla'!T2607,0))</f>
        <v/>
      </c>
      <c r="L2616" s="32" t="str">
        <f t="shared" si="89"/>
        <v/>
      </c>
    </row>
    <row r="2617" spans="2:12" ht="14.4" thickBot="1" x14ac:dyDescent="0.3">
      <c r="B2617" s="28" t="str">
        <f t="shared" si="88"/>
        <v/>
      </c>
      <c r="C2617" s="167" t="str">
        <f>IF(D2617="","",VLOOKUP(D2617,'Műszaki adattábla'!F:G,2,0))</f>
        <v/>
      </c>
      <c r="D2617" s="168" t="str">
        <f>IF('Műszaki adattábla'!F2608="","",'Műszaki adattábla'!F2608)</f>
        <v/>
      </c>
      <c r="E2617" s="169" t="str">
        <f>IF(D2617="","",VLOOKUP(D2617,'Műszaki adattábla'!F:R,13,0))</f>
        <v/>
      </c>
      <c r="F2617" s="29" t="str">
        <f>IF(D2617="","",VLOOKUP(D2617,'Műszaki adattábla'!F:M,8,0))</f>
        <v/>
      </c>
      <c r="G2617" s="29" t="str">
        <f>IF(D2617="","",IF('Műszaki adattábla'!L2608="20-99",IF('Műszaki adattábla'!O2608="","Nem adott meg lekötött teljesítményt",VLOOKUP(D2617,'Műszaki adattábla'!F:O,10,0)),0))</f>
        <v/>
      </c>
      <c r="H2617" s="29" t="str">
        <f>IF(D2617="","",VLOOKUP(D2617,'Műszaki adattábla'!F:P,11,0))</f>
        <v/>
      </c>
      <c r="I2617" s="30"/>
      <c r="J2617" s="30"/>
      <c r="K2617" s="31" t="str">
        <f>IF(D2617="","",ROUND(((F2617*I2617*'Műszaki adattábla'!$C$7/'Műszaki adattábla'!$C$8)+(G2617*I2617)+(H2617*I2617))/12*'Műszaki adattábla'!T2608,0))</f>
        <v/>
      </c>
      <c r="L2617" s="32" t="str">
        <f t="shared" si="89"/>
        <v/>
      </c>
    </row>
    <row r="2618" spans="2:12" ht="14.4" thickBot="1" x14ac:dyDescent="0.3">
      <c r="B2618" s="28" t="str">
        <f t="shared" si="88"/>
        <v/>
      </c>
      <c r="C2618" s="167" t="str">
        <f>IF(D2618="","",VLOOKUP(D2618,'Műszaki adattábla'!F:G,2,0))</f>
        <v/>
      </c>
      <c r="D2618" s="168" t="str">
        <f>IF('Műszaki adattábla'!F2609="","",'Műszaki adattábla'!F2609)</f>
        <v/>
      </c>
      <c r="E2618" s="169" t="str">
        <f>IF(D2618="","",VLOOKUP(D2618,'Műszaki adattábla'!F:R,13,0))</f>
        <v/>
      </c>
      <c r="F2618" s="29" t="str">
        <f>IF(D2618="","",VLOOKUP(D2618,'Műszaki adattábla'!F:M,8,0))</f>
        <v/>
      </c>
      <c r="G2618" s="29" t="str">
        <f>IF(D2618="","",IF('Műszaki adattábla'!L2609="20-99",IF('Műszaki adattábla'!O2609="","Nem adott meg lekötött teljesítményt",VLOOKUP(D2618,'Műszaki adattábla'!F:O,10,0)),0))</f>
        <v/>
      </c>
      <c r="H2618" s="29" t="str">
        <f>IF(D2618="","",VLOOKUP(D2618,'Műszaki adattábla'!F:P,11,0))</f>
        <v/>
      </c>
      <c r="I2618" s="30"/>
      <c r="J2618" s="30"/>
      <c r="K2618" s="31" t="str">
        <f>IF(D2618="","",ROUND(((F2618*I2618*'Műszaki adattábla'!$C$7/'Műszaki adattábla'!$C$8)+(G2618*I2618)+(H2618*I2618))/12*'Műszaki adattábla'!T2609,0))</f>
        <v/>
      </c>
      <c r="L2618" s="32" t="str">
        <f t="shared" si="89"/>
        <v/>
      </c>
    </row>
    <row r="2619" spans="2:12" ht="14.4" thickBot="1" x14ac:dyDescent="0.3">
      <c r="B2619" s="28" t="str">
        <f t="shared" si="88"/>
        <v/>
      </c>
      <c r="C2619" s="167" t="str">
        <f>IF(D2619="","",VLOOKUP(D2619,'Műszaki adattábla'!F:G,2,0))</f>
        <v/>
      </c>
      <c r="D2619" s="168" t="str">
        <f>IF('Műszaki adattábla'!F2610="","",'Műszaki adattábla'!F2610)</f>
        <v/>
      </c>
      <c r="E2619" s="169" t="str">
        <f>IF(D2619="","",VLOOKUP(D2619,'Műszaki adattábla'!F:R,13,0))</f>
        <v/>
      </c>
      <c r="F2619" s="29" t="str">
        <f>IF(D2619="","",VLOOKUP(D2619,'Műszaki adattábla'!F:M,8,0))</f>
        <v/>
      </c>
      <c r="G2619" s="29" t="str">
        <f>IF(D2619="","",IF('Műszaki adattábla'!L2610="20-99",IF('Műszaki adattábla'!O2610="","Nem adott meg lekötött teljesítményt",VLOOKUP(D2619,'Műszaki adattábla'!F:O,10,0)),0))</f>
        <v/>
      </c>
      <c r="H2619" s="29" t="str">
        <f>IF(D2619="","",VLOOKUP(D2619,'Műszaki adattábla'!F:P,11,0))</f>
        <v/>
      </c>
      <c r="I2619" s="30"/>
      <c r="J2619" s="30"/>
      <c r="K2619" s="31" t="str">
        <f>IF(D2619="","",ROUND(((F2619*I2619*'Műszaki adattábla'!$C$7/'Műszaki adattábla'!$C$8)+(G2619*I2619)+(H2619*I2619))/12*'Műszaki adattábla'!T2610,0))</f>
        <v/>
      </c>
      <c r="L2619" s="32" t="str">
        <f t="shared" si="89"/>
        <v/>
      </c>
    </row>
    <row r="2620" spans="2:12" ht="14.4" thickBot="1" x14ac:dyDescent="0.3">
      <c r="B2620" s="28" t="str">
        <f t="shared" si="88"/>
        <v/>
      </c>
      <c r="C2620" s="167" t="str">
        <f>IF(D2620="","",VLOOKUP(D2620,'Műszaki adattábla'!F:G,2,0))</f>
        <v/>
      </c>
      <c r="D2620" s="168" t="str">
        <f>IF('Műszaki adattábla'!F2611="","",'Műszaki adattábla'!F2611)</f>
        <v/>
      </c>
      <c r="E2620" s="169" t="str">
        <f>IF(D2620="","",VLOOKUP(D2620,'Műszaki adattábla'!F:R,13,0))</f>
        <v/>
      </c>
      <c r="F2620" s="29" t="str">
        <f>IF(D2620="","",VLOOKUP(D2620,'Műszaki adattábla'!F:M,8,0))</f>
        <v/>
      </c>
      <c r="G2620" s="29" t="str">
        <f>IF(D2620="","",IF('Műszaki adattábla'!L2611="20-99",IF('Műszaki adattábla'!O2611="","Nem adott meg lekötött teljesítményt",VLOOKUP(D2620,'Műszaki adattábla'!F:O,10,0)),0))</f>
        <v/>
      </c>
      <c r="H2620" s="29" t="str">
        <f>IF(D2620="","",VLOOKUP(D2620,'Műszaki adattábla'!F:P,11,0))</f>
        <v/>
      </c>
      <c r="I2620" s="30"/>
      <c r="J2620" s="30"/>
      <c r="K2620" s="31" t="str">
        <f>IF(D2620="","",ROUND(((F2620*I2620*'Műszaki adattábla'!$C$7/'Műszaki adattábla'!$C$8)+(G2620*I2620)+(H2620*I2620))/12*'Műszaki adattábla'!T2611,0))</f>
        <v/>
      </c>
      <c r="L2620" s="32" t="str">
        <f t="shared" si="89"/>
        <v/>
      </c>
    </row>
    <row r="2621" spans="2:12" ht="14.4" thickBot="1" x14ac:dyDescent="0.3">
      <c r="B2621" s="28" t="str">
        <f t="shared" si="88"/>
        <v/>
      </c>
      <c r="C2621" s="167" t="str">
        <f>IF(D2621="","",VLOOKUP(D2621,'Műszaki adattábla'!F:G,2,0))</f>
        <v/>
      </c>
      <c r="D2621" s="168" t="str">
        <f>IF('Műszaki adattábla'!F2612="","",'Műszaki adattábla'!F2612)</f>
        <v/>
      </c>
      <c r="E2621" s="169" t="str">
        <f>IF(D2621="","",VLOOKUP(D2621,'Műszaki adattábla'!F:R,13,0))</f>
        <v/>
      </c>
      <c r="F2621" s="29" t="str">
        <f>IF(D2621="","",VLOOKUP(D2621,'Műszaki adattábla'!F:M,8,0))</f>
        <v/>
      </c>
      <c r="G2621" s="29" t="str">
        <f>IF(D2621="","",IF('Műszaki adattábla'!L2612="20-99",IF('Műszaki adattábla'!O2612="","Nem adott meg lekötött teljesítményt",VLOOKUP(D2621,'Műszaki adattábla'!F:O,10,0)),0))</f>
        <v/>
      </c>
      <c r="H2621" s="29" t="str">
        <f>IF(D2621="","",VLOOKUP(D2621,'Műszaki adattábla'!F:P,11,0))</f>
        <v/>
      </c>
      <c r="I2621" s="30"/>
      <c r="J2621" s="30"/>
      <c r="K2621" s="31" t="str">
        <f>IF(D2621="","",ROUND(((F2621*I2621*'Műszaki adattábla'!$C$7/'Műszaki adattábla'!$C$8)+(G2621*I2621)+(H2621*I2621))/12*'Műszaki adattábla'!T2612,0))</f>
        <v/>
      </c>
      <c r="L2621" s="32" t="str">
        <f t="shared" si="89"/>
        <v/>
      </c>
    </row>
    <row r="2622" spans="2:12" ht="14.4" thickBot="1" x14ac:dyDescent="0.3">
      <c r="B2622" s="28" t="str">
        <f t="shared" si="88"/>
        <v/>
      </c>
      <c r="C2622" s="167" t="str">
        <f>IF(D2622="","",VLOOKUP(D2622,'Műszaki adattábla'!F:G,2,0))</f>
        <v/>
      </c>
      <c r="D2622" s="168" t="str">
        <f>IF('Műszaki adattábla'!F2613="","",'Műszaki adattábla'!F2613)</f>
        <v/>
      </c>
      <c r="E2622" s="169" t="str">
        <f>IF(D2622="","",VLOOKUP(D2622,'Műszaki adattábla'!F:R,13,0))</f>
        <v/>
      </c>
      <c r="F2622" s="29" t="str">
        <f>IF(D2622="","",VLOOKUP(D2622,'Műszaki adattábla'!F:M,8,0))</f>
        <v/>
      </c>
      <c r="G2622" s="29" t="str">
        <f>IF(D2622="","",IF('Műszaki adattábla'!L2613="20-99",IF('Műszaki adattábla'!O2613="","Nem adott meg lekötött teljesítményt",VLOOKUP(D2622,'Műszaki adattábla'!F:O,10,0)),0))</f>
        <v/>
      </c>
      <c r="H2622" s="29" t="str">
        <f>IF(D2622="","",VLOOKUP(D2622,'Műszaki adattábla'!F:P,11,0))</f>
        <v/>
      </c>
      <c r="I2622" s="30"/>
      <c r="J2622" s="30"/>
      <c r="K2622" s="31" t="str">
        <f>IF(D2622="","",ROUND(((F2622*I2622*'Műszaki adattábla'!$C$7/'Műszaki adattábla'!$C$8)+(G2622*I2622)+(H2622*I2622))/12*'Műszaki adattábla'!T2613,0))</f>
        <v/>
      </c>
      <c r="L2622" s="32" t="str">
        <f t="shared" si="89"/>
        <v/>
      </c>
    </row>
    <row r="2623" spans="2:12" ht="14.4" thickBot="1" x14ac:dyDescent="0.3">
      <c r="B2623" s="28" t="str">
        <f t="shared" si="88"/>
        <v/>
      </c>
      <c r="C2623" s="167" t="str">
        <f>IF(D2623="","",VLOOKUP(D2623,'Műszaki adattábla'!F:G,2,0))</f>
        <v/>
      </c>
      <c r="D2623" s="168" t="str">
        <f>IF('Műszaki adattábla'!F2614="","",'Műszaki adattábla'!F2614)</f>
        <v/>
      </c>
      <c r="E2623" s="169" t="str">
        <f>IF(D2623="","",VLOOKUP(D2623,'Műszaki adattábla'!F:R,13,0))</f>
        <v/>
      </c>
      <c r="F2623" s="29" t="str">
        <f>IF(D2623="","",VLOOKUP(D2623,'Műszaki adattábla'!F:M,8,0))</f>
        <v/>
      </c>
      <c r="G2623" s="29" t="str">
        <f>IF(D2623="","",IF('Műszaki adattábla'!L2614="20-99",IF('Műszaki adattábla'!O2614="","Nem adott meg lekötött teljesítményt",VLOOKUP(D2623,'Műszaki adattábla'!F:O,10,0)),0))</f>
        <v/>
      </c>
      <c r="H2623" s="29" t="str">
        <f>IF(D2623="","",VLOOKUP(D2623,'Műszaki adattábla'!F:P,11,0))</f>
        <v/>
      </c>
      <c r="I2623" s="30"/>
      <c r="J2623" s="30"/>
      <c r="K2623" s="31" t="str">
        <f>IF(D2623="","",ROUND(((F2623*I2623*'Műszaki adattábla'!$C$7/'Műszaki adattábla'!$C$8)+(G2623*I2623)+(H2623*I2623))/12*'Műszaki adattábla'!T2614,0))</f>
        <v/>
      </c>
      <c r="L2623" s="32" t="str">
        <f t="shared" si="89"/>
        <v/>
      </c>
    </row>
    <row r="2624" spans="2:12" ht="14.4" thickBot="1" x14ac:dyDescent="0.3">
      <c r="B2624" s="28" t="str">
        <f t="shared" si="88"/>
        <v/>
      </c>
      <c r="C2624" s="167" t="str">
        <f>IF(D2624="","",VLOOKUP(D2624,'Műszaki adattábla'!F:G,2,0))</f>
        <v/>
      </c>
      <c r="D2624" s="168" t="str">
        <f>IF('Műszaki adattábla'!F2615="","",'Műszaki adattábla'!F2615)</f>
        <v/>
      </c>
      <c r="E2624" s="169" t="str">
        <f>IF(D2624="","",VLOOKUP(D2624,'Műszaki adattábla'!F:R,13,0))</f>
        <v/>
      </c>
      <c r="F2624" s="29" t="str">
        <f>IF(D2624="","",VLOOKUP(D2624,'Műszaki adattábla'!F:M,8,0))</f>
        <v/>
      </c>
      <c r="G2624" s="29" t="str">
        <f>IF(D2624="","",IF('Műszaki adattábla'!L2615="20-99",IF('Műszaki adattábla'!O2615="","Nem adott meg lekötött teljesítményt",VLOOKUP(D2624,'Műszaki adattábla'!F:O,10,0)),0))</f>
        <v/>
      </c>
      <c r="H2624" s="29" t="str">
        <f>IF(D2624="","",VLOOKUP(D2624,'Műszaki adattábla'!F:P,11,0))</f>
        <v/>
      </c>
      <c r="I2624" s="30"/>
      <c r="J2624" s="30"/>
      <c r="K2624" s="31" t="str">
        <f>IF(D2624="","",ROUND(((F2624*I2624*'Műszaki adattábla'!$C$7/'Műszaki adattábla'!$C$8)+(G2624*I2624)+(H2624*I2624))/12*'Műszaki adattábla'!T2615,0))</f>
        <v/>
      </c>
      <c r="L2624" s="32" t="str">
        <f t="shared" si="89"/>
        <v/>
      </c>
    </row>
    <row r="2625" spans="2:12" ht="14.4" thickBot="1" x14ac:dyDescent="0.3">
      <c r="B2625" s="28" t="str">
        <f t="shared" si="88"/>
        <v/>
      </c>
      <c r="C2625" s="167" t="str">
        <f>IF(D2625="","",VLOOKUP(D2625,'Műszaki adattábla'!F:G,2,0))</f>
        <v/>
      </c>
      <c r="D2625" s="168" t="str">
        <f>IF('Műszaki adattábla'!F2616="","",'Műszaki adattábla'!F2616)</f>
        <v/>
      </c>
      <c r="E2625" s="169" t="str">
        <f>IF(D2625="","",VLOOKUP(D2625,'Műszaki adattábla'!F:R,13,0))</f>
        <v/>
      </c>
      <c r="F2625" s="29" t="str">
        <f>IF(D2625="","",VLOOKUP(D2625,'Műszaki adattábla'!F:M,8,0))</f>
        <v/>
      </c>
      <c r="G2625" s="29" t="str">
        <f>IF(D2625="","",IF('Műszaki adattábla'!L2616="20-99",IF('Műszaki adattábla'!O2616="","Nem adott meg lekötött teljesítményt",VLOOKUP(D2625,'Műszaki adattábla'!F:O,10,0)),0))</f>
        <v/>
      </c>
      <c r="H2625" s="29" t="str">
        <f>IF(D2625="","",VLOOKUP(D2625,'Műszaki adattábla'!F:P,11,0))</f>
        <v/>
      </c>
      <c r="I2625" s="30"/>
      <c r="J2625" s="30"/>
      <c r="K2625" s="31" t="str">
        <f>IF(D2625="","",ROUND(((F2625*I2625*'Műszaki adattábla'!$C$7/'Műszaki adattábla'!$C$8)+(G2625*I2625)+(H2625*I2625))/12*'Műszaki adattábla'!T2616,0))</f>
        <v/>
      </c>
      <c r="L2625" s="32" t="str">
        <f t="shared" si="89"/>
        <v/>
      </c>
    </row>
    <row r="2626" spans="2:12" ht="14.4" thickBot="1" x14ac:dyDescent="0.3">
      <c r="B2626" s="28" t="str">
        <f t="shared" si="88"/>
        <v/>
      </c>
      <c r="C2626" s="167" t="str">
        <f>IF(D2626="","",VLOOKUP(D2626,'Műszaki adattábla'!F:G,2,0))</f>
        <v/>
      </c>
      <c r="D2626" s="168" t="str">
        <f>IF('Műszaki adattábla'!F2617="","",'Műszaki adattábla'!F2617)</f>
        <v/>
      </c>
      <c r="E2626" s="169" t="str">
        <f>IF(D2626="","",VLOOKUP(D2626,'Műszaki adattábla'!F:R,13,0))</f>
        <v/>
      </c>
      <c r="F2626" s="29" t="str">
        <f>IF(D2626="","",VLOOKUP(D2626,'Műszaki adattábla'!F:M,8,0))</f>
        <v/>
      </c>
      <c r="G2626" s="29" t="str">
        <f>IF(D2626="","",IF('Műszaki adattábla'!L2617="20-99",IF('Műszaki adattábla'!O2617="","Nem adott meg lekötött teljesítményt",VLOOKUP(D2626,'Műszaki adattábla'!F:O,10,0)),0))</f>
        <v/>
      </c>
      <c r="H2626" s="29" t="str">
        <f>IF(D2626="","",VLOOKUP(D2626,'Műszaki adattábla'!F:P,11,0))</f>
        <v/>
      </c>
      <c r="I2626" s="30"/>
      <c r="J2626" s="30"/>
      <c r="K2626" s="31" t="str">
        <f>IF(D2626="","",ROUND(((F2626*I2626*'Műszaki adattábla'!$C$7/'Műszaki adattábla'!$C$8)+(G2626*I2626)+(H2626*I2626))/12*'Műszaki adattábla'!T2617,0))</f>
        <v/>
      </c>
      <c r="L2626" s="32" t="str">
        <f t="shared" si="89"/>
        <v/>
      </c>
    </row>
    <row r="2627" spans="2:12" ht="14.4" thickBot="1" x14ac:dyDescent="0.3">
      <c r="B2627" s="28" t="str">
        <f t="shared" si="88"/>
        <v/>
      </c>
      <c r="C2627" s="167" t="str">
        <f>IF(D2627="","",VLOOKUP(D2627,'Műszaki adattábla'!F:G,2,0))</f>
        <v/>
      </c>
      <c r="D2627" s="168" t="str">
        <f>IF('Műszaki adattábla'!F2618="","",'Műszaki adattábla'!F2618)</f>
        <v/>
      </c>
      <c r="E2627" s="169" t="str">
        <f>IF(D2627="","",VLOOKUP(D2627,'Műszaki adattábla'!F:R,13,0))</f>
        <v/>
      </c>
      <c r="F2627" s="29" t="str">
        <f>IF(D2627="","",VLOOKUP(D2627,'Műszaki adattábla'!F:M,8,0))</f>
        <v/>
      </c>
      <c r="G2627" s="29" t="str">
        <f>IF(D2627="","",IF('Műszaki adattábla'!L2618="20-99",IF('Műszaki adattábla'!O2618="","Nem adott meg lekötött teljesítményt",VLOOKUP(D2627,'Műszaki adattábla'!F:O,10,0)),0))</f>
        <v/>
      </c>
      <c r="H2627" s="29" t="str">
        <f>IF(D2627="","",VLOOKUP(D2627,'Műszaki adattábla'!F:P,11,0))</f>
        <v/>
      </c>
      <c r="I2627" s="30"/>
      <c r="J2627" s="30"/>
      <c r="K2627" s="31" t="str">
        <f>IF(D2627="","",ROUND(((F2627*I2627*'Műszaki adattábla'!$C$7/'Műszaki adattábla'!$C$8)+(G2627*I2627)+(H2627*I2627))/12*'Műszaki adattábla'!T2618,0))</f>
        <v/>
      </c>
      <c r="L2627" s="32" t="str">
        <f t="shared" si="89"/>
        <v/>
      </c>
    </row>
    <row r="2628" spans="2:12" ht="14.4" thickBot="1" x14ac:dyDescent="0.3">
      <c r="B2628" s="28" t="str">
        <f t="shared" si="88"/>
        <v/>
      </c>
      <c r="C2628" s="167" t="str">
        <f>IF(D2628="","",VLOOKUP(D2628,'Műszaki adattábla'!F:G,2,0))</f>
        <v/>
      </c>
      <c r="D2628" s="168" t="str">
        <f>IF('Műszaki adattábla'!F2619="","",'Műszaki adattábla'!F2619)</f>
        <v/>
      </c>
      <c r="E2628" s="169" t="str">
        <f>IF(D2628="","",VLOOKUP(D2628,'Műszaki adattábla'!F:R,13,0))</f>
        <v/>
      </c>
      <c r="F2628" s="29" t="str">
        <f>IF(D2628="","",VLOOKUP(D2628,'Műszaki adattábla'!F:M,8,0))</f>
        <v/>
      </c>
      <c r="G2628" s="29" t="str">
        <f>IF(D2628="","",IF('Műszaki adattábla'!L2619="20-99",IF('Műszaki adattábla'!O2619="","Nem adott meg lekötött teljesítményt",VLOOKUP(D2628,'Műszaki adattábla'!F:O,10,0)),0))</f>
        <v/>
      </c>
      <c r="H2628" s="29" t="str">
        <f>IF(D2628="","",VLOOKUP(D2628,'Műszaki adattábla'!F:P,11,0))</f>
        <v/>
      </c>
      <c r="I2628" s="30"/>
      <c r="J2628" s="30"/>
      <c r="K2628" s="31" t="str">
        <f>IF(D2628="","",ROUND(((F2628*I2628*'Műszaki adattábla'!$C$7/'Műszaki adattábla'!$C$8)+(G2628*I2628)+(H2628*I2628))/12*'Műszaki adattábla'!T2619,0))</f>
        <v/>
      </c>
      <c r="L2628" s="32" t="str">
        <f t="shared" si="89"/>
        <v/>
      </c>
    </row>
    <row r="2629" spans="2:12" ht="14.4" thickBot="1" x14ac:dyDescent="0.3">
      <c r="B2629" s="28" t="str">
        <f t="shared" si="88"/>
        <v/>
      </c>
      <c r="C2629" s="167" t="str">
        <f>IF(D2629="","",VLOOKUP(D2629,'Műszaki adattábla'!F:G,2,0))</f>
        <v/>
      </c>
      <c r="D2629" s="168" t="str">
        <f>IF('Műszaki adattábla'!F2620="","",'Műszaki adattábla'!F2620)</f>
        <v/>
      </c>
      <c r="E2629" s="169" t="str">
        <f>IF(D2629="","",VLOOKUP(D2629,'Műszaki adattábla'!F:R,13,0))</f>
        <v/>
      </c>
      <c r="F2629" s="29" t="str">
        <f>IF(D2629="","",VLOOKUP(D2629,'Műszaki adattábla'!F:M,8,0))</f>
        <v/>
      </c>
      <c r="G2629" s="29" t="str">
        <f>IF(D2629="","",IF('Műszaki adattábla'!L2620="20-99",IF('Műszaki adattábla'!O2620="","Nem adott meg lekötött teljesítményt",VLOOKUP(D2629,'Műszaki adattábla'!F:O,10,0)),0))</f>
        <v/>
      </c>
      <c r="H2629" s="29" t="str">
        <f>IF(D2629="","",VLOOKUP(D2629,'Műszaki adattábla'!F:P,11,0))</f>
        <v/>
      </c>
      <c r="I2629" s="30"/>
      <c r="J2629" s="30"/>
      <c r="K2629" s="31" t="str">
        <f>IF(D2629="","",ROUND(((F2629*I2629*'Műszaki adattábla'!$C$7/'Műszaki adattábla'!$C$8)+(G2629*I2629)+(H2629*I2629))/12*'Műszaki adattábla'!T2620,0))</f>
        <v/>
      </c>
      <c r="L2629" s="32" t="str">
        <f t="shared" si="89"/>
        <v/>
      </c>
    </row>
    <row r="2630" spans="2:12" ht="14.4" thickBot="1" x14ac:dyDescent="0.3">
      <c r="B2630" s="28" t="str">
        <f t="shared" si="88"/>
        <v/>
      </c>
      <c r="C2630" s="167" t="str">
        <f>IF(D2630="","",VLOOKUP(D2630,'Műszaki adattábla'!F:G,2,0))</f>
        <v/>
      </c>
      <c r="D2630" s="168" t="str">
        <f>IF('Műszaki adattábla'!F2621="","",'Műszaki adattábla'!F2621)</f>
        <v/>
      </c>
      <c r="E2630" s="169" t="str">
        <f>IF(D2630="","",VLOOKUP(D2630,'Műszaki adattábla'!F:R,13,0))</f>
        <v/>
      </c>
      <c r="F2630" s="29" t="str">
        <f>IF(D2630="","",VLOOKUP(D2630,'Műszaki adattábla'!F:M,8,0))</f>
        <v/>
      </c>
      <c r="G2630" s="29" t="str">
        <f>IF(D2630="","",IF('Műszaki adattábla'!L2621="20-99",IF('Műszaki adattábla'!O2621="","Nem adott meg lekötött teljesítményt",VLOOKUP(D2630,'Műszaki adattábla'!F:O,10,0)),0))</f>
        <v/>
      </c>
      <c r="H2630" s="29" t="str">
        <f>IF(D2630="","",VLOOKUP(D2630,'Műszaki adattábla'!F:P,11,0))</f>
        <v/>
      </c>
      <c r="I2630" s="30"/>
      <c r="J2630" s="30"/>
      <c r="K2630" s="31" t="str">
        <f>IF(D2630="","",ROUND(((F2630*I2630*'Műszaki adattábla'!$C$7/'Műszaki adattábla'!$C$8)+(G2630*I2630)+(H2630*I2630))/12*'Műszaki adattábla'!T2621,0))</f>
        <v/>
      </c>
      <c r="L2630" s="32" t="str">
        <f t="shared" si="89"/>
        <v/>
      </c>
    </row>
    <row r="2631" spans="2:12" ht="14.4" thickBot="1" x14ac:dyDescent="0.3">
      <c r="B2631" s="28" t="str">
        <f t="shared" si="88"/>
        <v/>
      </c>
      <c r="C2631" s="167" t="str">
        <f>IF(D2631="","",VLOOKUP(D2631,'Műszaki adattábla'!F:G,2,0))</f>
        <v/>
      </c>
      <c r="D2631" s="168" t="str">
        <f>IF('Műszaki adattábla'!F2622="","",'Műszaki adattábla'!F2622)</f>
        <v/>
      </c>
      <c r="E2631" s="169" t="str">
        <f>IF(D2631="","",VLOOKUP(D2631,'Műszaki adattábla'!F:R,13,0))</f>
        <v/>
      </c>
      <c r="F2631" s="29" t="str">
        <f>IF(D2631="","",VLOOKUP(D2631,'Műszaki adattábla'!F:M,8,0))</f>
        <v/>
      </c>
      <c r="G2631" s="29" t="str">
        <f>IF(D2631="","",IF('Műszaki adattábla'!L2622="20-99",IF('Műszaki adattábla'!O2622="","Nem adott meg lekötött teljesítményt",VLOOKUP(D2631,'Műszaki adattábla'!F:O,10,0)),0))</f>
        <v/>
      </c>
      <c r="H2631" s="29" t="str">
        <f>IF(D2631="","",VLOOKUP(D2631,'Műszaki adattábla'!F:P,11,0))</f>
        <v/>
      </c>
      <c r="I2631" s="30"/>
      <c r="J2631" s="30"/>
      <c r="K2631" s="31" t="str">
        <f>IF(D2631="","",ROUND(((F2631*I2631*'Műszaki adattábla'!$C$7/'Műszaki adattábla'!$C$8)+(G2631*I2631)+(H2631*I2631))/12*'Műszaki adattábla'!T2622,0))</f>
        <v/>
      </c>
      <c r="L2631" s="32" t="str">
        <f t="shared" si="89"/>
        <v/>
      </c>
    </row>
    <row r="2632" spans="2:12" ht="14.4" thickBot="1" x14ac:dyDescent="0.3">
      <c r="B2632" s="28" t="str">
        <f t="shared" si="88"/>
        <v/>
      </c>
      <c r="C2632" s="167" t="str">
        <f>IF(D2632="","",VLOOKUP(D2632,'Műszaki adattábla'!F:G,2,0))</f>
        <v/>
      </c>
      <c r="D2632" s="168" t="str">
        <f>IF('Műszaki adattábla'!F2623="","",'Műszaki adattábla'!F2623)</f>
        <v/>
      </c>
      <c r="E2632" s="169" t="str">
        <f>IF(D2632="","",VLOOKUP(D2632,'Műszaki adattábla'!F:R,13,0))</f>
        <v/>
      </c>
      <c r="F2632" s="29" t="str">
        <f>IF(D2632="","",VLOOKUP(D2632,'Műszaki adattábla'!F:M,8,0))</f>
        <v/>
      </c>
      <c r="G2632" s="29" t="str">
        <f>IF(D2632="","",IF('Műszaki adattábla'!L2623="20-99",IF('Műszaki adattábla'!O2623="","Nem adott meg lekötött teljesítményt",VLOOKUP(D2632,'Műszaki adattábla'!F:O,10,0)),0))</f>
        <v/>
      </c>
      <c r="H2632" s="29" t="str">
        <f>IF(D2632="","",VLOOKUP(D2632,'Műszaki adattábla'!F:P,11,0))</f>
        <v/>
      </c>
      <c r="I2632" s="30"/>
      <c r="J2632" s="30"/>
      <c r="K2632" s="31" t="str">
        <f>IF(D2632="","",ROUND(((F2632*I2632*'Műszaki adattábla'!$C$7/'Műszaki adattábla'!$C$8)+(G2632*I2632)+(H2632*I2632))/12*'Műszaki adattábla'!T2623,0))</f>
        <v/>
      </c>
      <c r="L2632" s="32" t="str">
        <f t="shared" si="89"/>
        <v/>
      </c>
    </row>
    <row r="2633" spans="2:12" ht="14.4" thickBot="1" x14ac:dyDescent="0.3">
      <c r="B2633" s="28" t="str">
        <f t="shared" si="88"/>
        <v/>
      </c>
      <c r="C2633" s="167" t="str">
        <f>IF(D2633="","",VLOOKUP(D2633,'Műszaki adattábla'!F:G,2,0))</f>
        <v/>
      </c>
      <c r="D2633" s="168" t="str">
        <f>IF('Műszaki adattábla'!F2624="","",'Műszaki adattábla'!F2624)</f>
        <v/>
      </c>
      <c r="E2633" s="169" t="str">
        <f>IF(D2633="","",VLOOKUP(D2633,'Műszaki adattábla'!F:R,13,0))</f>
        <v/>
      </c>
      <c r="F2633" s="29" t="str">
        <f>IF(D2633="","",VLOOKUP(D2633,'Műszaki adattábla'!F:M,8,0))</f>
        <v/>
      </c>
      <c r="G2633" s="29" t="str">
        <f>IF(D2633="","",IF('Műszaki adattábla'!L2624="20-99",IF('Műszaki adattábla'!O2624="","Nem adott meg lekötött teljesítményt",VLOOKUP(D2633,'Műszaki adattábla'!F:O,10,0)),0))</f>
        <v/>
      </c>
      <c r="H2633" s="29" t="str">
        <f>IF(D2633="","",VLOOKUP(D2633,'Műszaki adattábla'!F:P,11,0))</f>
        <v/>
      </c>
      <c r="I2633" s="30"/>
      <c r="J2633" s="30"/>
      <c r="K2633" s="31" t="str">
        <f>IF(D2633="","",ROUND(((F2633*I2633*'Műszaki adattábla'!$C$7/'Műszaki adattábla'!$C$8)+(G2633*I2633)+(H2633*I2633))/12*'Műszaki adattábla'!T2624,0))</f>
        <v/>
      </c>
      <c r="L2633" s="32" t="str">
        <f t="shared" si="89"/>
        <v/>
      </c>
    </row>
    <row r="2634" spans="2:12" ht="14.4" thickBot="1" x14ac:dyDescent="0.3">
      <c r="B2634" s="28" t="str">
        <f t="shared" si="88"/>
        <v/>
      </c>
      <c r="C2634" s="167" t="str">
        <f>IF(D2634="","",VLOOKUP(D2634,'Műszaki adattábla'!F:G,2,0))</f>
        <v/>
      </c>
      <c r="D2634" s="168" t="str">
        <f>IF('Műszaki adattábla'!F2625="","",'Műszaki adattábla'!F2625)</f>
        <v/>
      </c>
      <c r="E2634" s="169" t="str">
        <f>IF(D2634="","",VLOOKUP(D2634,'Műszaki adattábla'!F:R,13,0))</f>
        <v/>
      </c>
      <c r="F2634" s="29" t="str">
        <f>IF(D2634="","",VLOOKUP(D2634,'Műszaki adattábla'!F:M,8,0))</f>
        <v/>
      </c>
      <c r="G2634" s="29" t="str">
        <f>IF(D2634="","",IF('Műszaki adattábla'!L2625="20-99",IF('Műszaki adattábla'!O2625="","Nem adott meg lekötött teljesítményt",VLOOKUP(D2634,'Műszaki adattábla'!F:O,10,0)),0))</f>
        <v/>
      </c>
      <c r="H2634" s="29" t="str">
        <f>IF(D2634="","",VLOOKUP(D2634,'Műszaki adattábla'!F:P,11,0))</f>
        <v/>
      </c>
      <c r="I2634" s="30"/>
      <c r="J2634" s="30"/>
      <c r="K2634" s="31" t="str">
        <f>IF(D2634="","",ROUND(((F2634*I2634*'Műszaki adattábla'!$C$7/'Műszaki adattábla'!$C$8)+(G2634*I2634)+(H2634*I2634))/12*'Műszaki adattábla'!T2625,0))</f>
        <v/>
      </c>
      <c r="L2634" s="32" t="str">
        <f t="shared" si="89"/>
        <v/>
      </c>
    </row>
    <row r="2635" spans="2:12" ht="14.4" thickBot="1" x14ac:dyDescent="0.3">
      <c r="B2635" s="28" t="str">
        <f t="shared" si="88"/>
        <v/>
      </c>
      <c r="C2635" s="167" t="str">
        <f>IF(D2635="","",VLOOKUP(D2635,'Műszaki adattábla'!F:G,2,0))</f>
        <v/>
      </c>
      <c r="D2635" s="168" t="str">
        <f>IF('Műszaki adattábla'!F2626="","",'Műszaki adattábla'!F2626)</f>
        <v/>
      </c>
      <c r="E2635" s="169" t="str">
        <f>IF(D2635="","",VLOOKUP(D2635,'Műszaki adattábla'!F:R,13,0))</f>
        <v/>
      </c>
      <c r="F2635" s="29" t="str">
        <f>IF(D2635="","",VLOOKUP(D2635,'Műszaki adattábla'!F:M,8,0))</f>
        <v/>
      </c>
      <c r="G2635" s="29" t="str">
        <f>IF(D2635="","",IF('Műszaki adattábla'!L2626="20-99",IF('Műszaki adattábla'!O2626="","Nem adott meg lekötött teljesítményt",VLOOKUP(D2635,'Műszaki adattábla'!F:O,10,0)),0))</f>
        <v/>
      </c>
      <c r="H2635" s="29" t="str">
        <f>IF(D2635="","",VLOOKUP(D2635,'Műszaki adattábla'!F:P,11,0))</f>
        <v/>
      </c>
      <c r="I2635" s="30"/>
      <c r="J2635" s="30"/>
      <c r="K2635" s="31" t="str">
        <f>IF(D2635="","",ROUND(((F2635*I2635*'Műszaki adattábla'!$C$7/'Műszaki adattábla'!$C$8)+(G2635*I2635)+(H2635*I2635))/12*'Műszaki adattábla'!T2626,0))</f>
        <v/>
      </c>
      <c r="L2635" s="32" t="str">
        <f t="shared" si="89"/>
        <v/>
      </c>
    </row>
    <row r="2636" spans="2:12" ht="14.4" thickBot="1" x14ac:dyDescent="0.3">
      <c r="B2636" s="28" t="str">
        <f t="shared" si="88"/>
        <v/>
      </c>
      <c r="C2636" s="167" t="str">
        <f>IF(D2636="","",VLOOKUP(D2636,'Műszaki adattábla'!F:G,2,0))</f>
        <v/>
      </c>
      <c r="D2636" s="168" t="str">
        <f>IF('Műszaki adattábla'!F2627="","",'Műszaki adattábla'!F2627)</f>
        <v/>
      </c>
      <c r="E2636" s="169" t="str">
        <f>IF(D2636="","",VLOOKUP(D2636,'Műszaki adattábla'!F:R,13,0))</f>
        <v/>
      </c>
      <c r="F2636" s="29" t="str">
        <f>IF(D2636="","",VLOOKUP(D2636,'Műszaki adattábla'!F:M,8,0))</f>
        <v/>
      </c>
      <c r="G2636" s="29" t="str">
        <f>IF(D2636="","",IF('Műszaki adattábla'!L2627="20-99",IF('Műszaki adattábla'!O2627="","Nem adott meg lekötött teljesítményt",VLOOKUP(D2636,'Műszaki adattábla'!F:O,10,0)),0))</f>
        <v/>
      </c>
      <c r="H2636" s="29" t="str">
        <f>IF(D2636="","",VLOOKUP(D2636,'Műszaki adattábla'!F:P,11,0))</f>
        <v/>
      </c>
      <c r="I2636" s="30"/>
      <c r="J2636" s="30"/>
      <c r="K2636" s="31" t="str">
        <f>IF(D2636="","",ROUND(((F2636*I2636*'Műszaki adattábla'!$C$7/'Műszaki adattábla'!$C$8)+(G2636*I2636)+(H2636*I2636))/12*'Műszaki adattábla'!T2627,0))</f>
        <v/>
      </c>
      <c r="L2636" s="32" t="str">
        <f t="shared" si="89"/>
        <v/>
      </c>
    </row>
    <row r="2637" spans="2:12" ht="14.4" thickBot="1" x14ac:dyDescent="0.3">
      <c r="B2637" s="28" t="str">
        <f t="shared" si="88"/>
        <v/>
      </c>
      <c r="C2637" s="167" t="str">
        <f>IF(D2637="","",VLOOKUP(D2637,'Műszaki adattábla'!F:G,2,0))</f>
        <v/>
      </c>
      <c r="D2637" s="168" t="str">
        <f>IF('Műszaki adattábla'!F2628="","",'Műszaki adattábla'!F2628)</f>
        <v/>
      </c>
      <c r="E2637" s="169" t="str">
        <f>IF(D2637="","",VLOOKUP(D2637,'Műszaki adattábla'!F:R,13,0))</f>
        <v/>
      </c>
      <c r="F2637" s="29" t="str">
        <f>IF(D2637="","",VLOOKUP(D2637,'Műszaki adattábla'!F:M,8,0))</f>
        <v/>
      </c>
      <c r="G2637" s="29" t="str">
        <f>IF(D2637="","",IF('Műszaki adattábla'!L2628="20-99",IF('Műszaki adattábla'!O2628="","Nem adott meg lekötött teljesítményt",VLOOKUP(D2637,'Műszaki adattábla'!F:O,10,0)),0))</f>
        <v/>
      </c>
      <c r="H2637" s="29" t="str">
        <f>IF(D2637="","",VLOOKUP(D2637,'Műszaki adattábla'!F:P,11,0))</f>
        <v/>
      </c>
      <c r="I2637" s="30"/>
      <c r="J2637" s="30"/>
      <c r="K2637" s="31" t="str">
        <f>IF(D2637="","",ROUND(((F2637*I2637*'Műszaki adattábla'!$C$7/'Műszaki adattábla'!$C$8)+(G2637*I2637)+(H2637*I2637))/12*'Műszaki adattábla'!T2628,0))</f>
        <v/>
      </c>
      <c r="L2637" s="32" t="str">
        <f t="shared" si="89"/>
        <v/>
      </c>
    </row>
    <row r="2638" spans="2:12" ht="14.4" thickBot="1" x14ac:dyDescent="0.3">
      <c r="B2638" s="28" t="str">
        <f t="shared" si="88"/>
        <v/>
      </c>
      <c r="C2638" s="167" t="str">
        <f>IF(D2638="","",VLOOKUP(D2638,'Műszaki adattábla'!F:G,2,0))</f>
        <v/>
      </c>
      <c r="D2638" s="168" t="str">
        <f>IF('Műszaki adattábla'!F2629="","",'Műszaki adattábla'!F2629)</f>
        <v/>
      </c>
      <c r="E2638" s="169" t="str">
        <f>IF(D2638="","",VLOOKUP(D2638,'Műszaki adattábla'!F:R,13,0))</f>
        <v/>
      </c>
      <c r="F2638" s="29" t="str">
        <f>IF(D2638="","",VLOOKUP(D2638,'Műszaki adattábla'!F:M,8,0))</f>
        <v/>
      </c>
      <c r="G2638" s="29" t="str">
        <f>IF(D2638="","",IF('Műszaki adattábla'!L2629="20-99",IF('Műszaki adattábla'!O2629="","Nem adott meg lekötött teljesítményt",VLOOKUP(D2638,'Műszaki adattábla'!F:O,10,0)),0))</f>
        <v/>
      </c>
      <c r="H2638" s="29" t="str">
        <f>IF(D2638="","",VLOOKUP(D2638,'Műszaki adattábla'!F:P,11,0))</f>
        <v/>
      </c>
      <c r="I2638" s="30"/>
      <c r="J2638" s="30"/>
      <c r="K2638" s="31" t="str">
        <f>IF(D2638="","",ROUND(((F2638*I2638*'Műszaki adattábla'!$C$7/'Műszaki adattábla'!$C$8)+(G2638*I2638)+(H2638*I2638))/12*'Műszaki adattábla'!T2629,0))</f>
        <v/>
      </c>
      <c r="L2638" s="32" t="str">
        <f t="shared" si="89"/>
        <v/>
      </c>
    </row>
    <row r="2639" spans="2:12" ht="14.4" thickBot="1" x14ac:dyDescent="0.3">
      <c r="B2639" s="28" t="str">
        <f t="shared" si="88"/>
        <v/>
      </c>
      <c r="C2639" s="167" t="str">
        <f>IF(D2639="","",VLOOKUP(D2639,'Műszaki adattábla'!F:G,2,0))</f>
        <v/>
      </c>
      <c r="D2639" s="168" t="str">
        <f>IF('Műszaki adattábla'!F2630="","",'Műszaki adattábla'!F2630)</f>
        <v/>
      </c>
      <c r="E2639" s="169" t="str">
        <f>IF(D2639="","",VLOOKUP(D2639,'Műszaki adattábla'!F:R,13,0))</f>
        <v/>
      </c>
      <c r="F2639" s="29" t="str">
        <f>IF(D2639="","",VLOOKUP(D2639,'Műszaki adattábla'!F:M,8,0))</f>
        <v/>
      </c>
      <c r="G2639" s="29" t="str">
        <f>IF(D2639="","",IF('Műszaki adattábla'!L2630="20-99",IF('Műszaki adattábla'!O2630="","Nem adott meg lekötött teljesítményt",VLOOKUP(D2639,'Műszaki adattábla'!F:O,10,0)),0))</f>
        <v/>
      </c>
      <c r="H2639" s="29" t="str">
        <f>IF(D2639="","",VLOOKUP(D2639,'Műszaki adattábla'!F:P,11,0))</f>
        <v/>
      </c>
      <c r="I2639" s="30"/>
      <c r="J2639" s="30"/>
      <c r="K2639" s="31" t="str">
        <f>IF(D2639="","",ROUND(((F2639*I2639*'Műszaki adattábla'!$C$7/'Műszaki adattábla'!$C$8)+(G2639*I2639)+(H2639*I2639))/12*'Műszaki adattábla'!T2630,0))</f>
        <v/>
      </c>
      <c r="L2639" s="32" t="str">
        <f t="shared" si="89"/>
        <v/>
      </c>
    </row>
    <row r="2640" spans="2:12" ht="14.4" thickBot="1" x14ac:dyDescent="0.3">
      <c r="B2640" s="28" t="str">
        <f t="shared" si="88"/>
        <v/>
      </c>
      <c r="C2640" s="167" t="str">
        <f>IF(D2640="","",VLOOKUP(D2640,'Műszaki adattábla'!F:G,2,0))</f>
        <v/>
      </c>
      <c r="D2640" s="168" t="str">
        <f>IF('Műszaki adattábla'!F2631="","",'Műszaki adattábla'!F2631)</f>
        <v/>
      </c>
      <c r="E2640" s="169" t="str">
        <f>IF(D2640="","",VLOOKUP(D2640,'Műszaki adattábla'!F:R,13,0))</f>
        <v/>
      </c>
      <c r="F2640" s="29" t="str">
        <f>IF(D2640="","",VLOOKUP(D2640,'Műszaki adattábla'!F:M,8,0))</f>
        <v/>
      </c>
      <c r="G2640" s="29" t="str">
        <f>IF(D2640="","",IF('Műszaki adattábla'!L2631="20-99",IF('Műszaki adattábla'!O2631="","Nem adott meg lekötött teljesítményt",VLOOKUP(D2640,'Műszaki adattábla'!F:O,10,0)),0))</f>
        <v/>
      </c>
      <c r="H2640" s="29" t="str">
        <f>IF(D2640="","",VLOOKUP(D2640,'Műszaki adattábla'!F:P,11,0))</f>
        <v/>
      </c>
      <c r="I2640" s="30"/>
      <c r="J2640" s="30"/>
      <c r="K2640" s="31" t="str">
        <f>IF(D2640="","",ROUND(((F2640*I2640*'Műszaki adattábla'!$C$7/'Műszaki adattábla'!$C$8)+(G2640*I2640)+(H2640*I2640))/12*'Műszaki adattábla'!T2631,0))</f>
        <v/>
      </c>
      <c r="L2640" s="32" t="str">
        <f t="shared" si="89"/>
        <v/>
      </c>
    </row>
    <row r="2641" spans="2:12" ht="14.4" thickBot="1" x14ac:dyDescent="0.3">
      <c r="B2641" s="28" t="str">
        <f t="shared" si="88"/>
        <v/>
      </c>
      <c r="C2641" s="167" t="str">
        <f>IF(D2641="","",VLOOKUP(D2641,'Műszaki adattábla'!F:G,2,0))</f>
        <v/>
      </c>
      <c r="D2641" s="168" t="str">
        <f>IF('Műszaki adattábla'!F2632="","",'Műszaki adattábla'!F2632)</f>
        <v/>
      </c>
      <c r="E2641" s="169" t="str">
        <f>IF(D2641="","",VLOOKUP(D2641,'Műszaki adattábla'!F:R,13,0))</f>
        <v/>
      </c>
      <c r="F2641" s="29" t="str">
        <f>IF(D2641="","",VLOOKUP(D2641,'Műszaki adattábla'!F:M,8,0))</f>
        <v/>
      </c>
      <c r="G2641" s="29" t="str">
        <f>IF(D2641="","",IF('Műszaki adattábla'!L2632="20-99",IF('Műszaki adattábla'!O2632="","Nem adott meg lekötött teljesítményt",VLOOKUP(D2641,'Műszaki adattábla'!F:O,10,0)),0))</f>
        <v/>
      </c>
      <c r="H2641" s="29" t="str">
        <f>IF(D2641="","",VLOOKUP(D2641,'Műszaki adattábla'!F:P,11,0))</f>
        <v/>
      </c>
      <c r="I2641" s="30"/>
      <c r="J2641" s="30"/>
      <c r="K2641" s="31" t="str">
        <f>IF(D2641="","",ROUND(((F2641*I2641*'Műszaki adattábla'!$C$7/'Műszaki adattábla'!$C$8)+(G2641*I2641)+(H2641*I2641))/12*'Műszaki adattábla'!T2632,0))</f>
        <v/>
      </c>
      <c r="L2641" s="32" t="str">
        <f t="shared" si="89"/>
        <v/>
      </c>
    </row>
    <row r="2642" spans="2:12" ht="14.4" thickBot="1" x14ac:dyDescent="0.3">
      <c r="B2642" s="28" t="str">
        <f t="shared" si="88"/>
        <v/>
      </c>
      <c r="C2642" s="167" t="str">
        <f>IF(D2642="","",VLOOKUP(D2642,'Műszaki adattábla'!F:G,2,0))</f>
        <v/>
      </c>
      <c r="D2642" s="168" t="str">
        <f>IF('Műszaki adattábla'!F2633="","",'Műszaki adattábla'!F2633)</f>
        <v/>
      </c>
      <c r="E2642" s="169" t="str">
        <f>IF(D2642="","",VLOOKUP(D2642,'Műszaki adattábla'!F:R,13,0))</f>
        <v/>
      </c>
      <c r="F2642" s="29" t="str">
        <f>IF(D2642="","",VLOOKUP(D2642,'Műszaki adattábla'!F:M,8,0))</f>
        <v/>
      </c>
      <c r="G2642" s="29" t="str">
        <f>IF(D2642="","",IF('Műszaki adattábla'!L2633="20-99",IF('Műszaki adattábla'!O2633="","Nem adott meg lekötött teljesítményt",VLOOKUP(D2642,'Műszaki adattábla'!F:O,10,0)),0))</f>
        <v/>
      </c>
      <c r="H2642" s="29" t="str">
        <f>IF(D2642="","",VLOOKUP(D2642,'Műszaki adattábla'!F:P,11,0))</f>
        <v/>
      </c>
      <c r="I2642" s="30"/>
      <c r="J2642" s="30"/>
      <c r="K2642" s="31" t="str">
        <f>IF(D2642="","",ROUND(((F2642*I2642*'Műszaki adattábla'!$C$7/'Műszaki adattábla'!$C$8)+(G2642*I2642)+(H2642*I2642))/12*'Műszaki adattábla'!T2633,0))</f>
        <v/>
      </c>
      <c r="L2642" s="32" t="str">
        <f t="shared" si="89"/>
        <v/>
      </c>
    </row>
    <row r="2643" spans="2:12" ht="14.4" thickBot="1" x14ac:dyDescent="0.3">
      <c r="B2643" s="28" t="str">
        <f t="shared" si="88"/>
        <v/>
      </c>
      <c r="C2643" s="167" t="str">
        <f>IF(D2643="","",VLOOKUP(D2643,'Műszaki adattábla'!F:G,2,0))</f>
        <v/>
      </c>
      <c r="D2643" s="168" t="str">
        <f>IF('Műszaki adattábla'!F2634="","",'Műszaki adattábla'!F2634)</f>
        <v/>
      </c>
      <c r="E2643" s="169" t="str">
        <f>IF(D2643="","",VLOOKUP(D2643,'Műszaki adattábla'!F:R,13,0))</f>
        <v/>
      </c>
      <c r="F2643" s="29" t="str">
        <f>IF(D2643="","",VLOOKUP(D2643,'Műszaki adattábla'!F:M,8,0))</f>
        <v/>
      </c>
      <c r="G2643" s="29" t="str">
        <f>IF(D2643="","",IF('Műszaki adattábla'!L2634="20-99",IF('Műszaki adattábla'!O2634="","Nem adott meg lekötött teljesítményt",VLOOKUP(D2643,'Műszaki adattábla'!F:O,10,0)),0))</f>
        <v/>
      </c>
      <c r="H2643" s="29" t="str">
        <f>IF(D2643="","",VLOOKUP(D2643,'Műszaki adattábla'!F:P,11,0))</f>
        <v/>
      </c>
      <c r="I2643" s="30"/>
      <c r="J2643" s="30"/>
      <c r="K2643" s="31" t="str">
        <f>IF(D2643="","",ROUND(((F2643*I2643*'Műszaki adattábla'!$C$7/'Műszaki adattábla'!$C$8)+(G2643*I2643)+(H2643*I2643))/12*'Műszaki adattábla'!T2634,0))</f>
        <v/>
      </c>
      <c r="L2643" s="32" t="str">
        <f t="shared" si="89"/>
        <v/>
      </c>
    </row>
    <row r="2644" spans="2:12" ht="14.4" thickBot="1" x14ac:dyDescent="0.3">
      <c r="B2644" s="28" t="str">
        <f t="shared" si="88"/>
        <v/>
      </c>
      <c r="C2644" s="167" t="str">
        <f>IF(D2644="","",VLOOKUP(D2644,'Műszaki adattábla'!F:G,2,0))</f>
        <v/>
      </c>
      <c r="D2644" s="168" t="str">
        <f>IF('Műszaki adattábla'!F2635="","",'Műszaki adattábla'!F2635)</f>
        <v/>
      </c>
      <c r="E2644" s="169" t="str">
        <f>IF(D2644="","",VLOOKUP(D2644,'Műszaki adattábla'!F:R,13,0))</f>
        <v/>
      </c>
      <c r="F2644" s="29" t="str">
        <f>IF(D2644="","",VLOOKUP(D2644,'Műszaki adattábla'!F:M,8,0))</f>
        <v/>
      </c>
      <c r="G2644" s="29" t="str">
        <f>IF(D2644="","",IF('Műszaki adattábla'!L2635="20-99",IF('Műszaki adattábla'!O2635="","Nem adott meg lekötött teljesítményt",VLOOKUP(D2644,'Műszaki adattábla'!F:O,10,0)),0))</f>
        <v/>
      </c>
      <c r="H2644" s="29" t="str">
        <f>IF(D2644="","",VLOOKUP(D2644,'Műszaki adattábla'!F:P,11,0))</f>
        <v/>
      </c>
      <c r="I2644" s="30"/>
      <c r="J2644" s="30"/>
      <c r="K2644" s="31" t="str">
        <f>IF(D2644="","",ROUND(((F2644*I2644*'Műszaki adattábla'!$C$7/'Műszaki adattábla'!$C$8)+(G2644*I2644)+(H2644*I2644))/12*'Műszaki adattábla'!T2635,0))</f>
        <v/>
      </c>
      <c r="L2644" s="32" t="str">
        <f t="shared" si="89"/>
        <v/>
      </c>
    </row>
    <row r="2645" spans="2:12" ht="14.4" thickBot="1" x14ac:dyDescent="0.3">
      <c r="B2645" s="28" t="str">
        <f t="shared" si="88"/>
        <v/>
      </c>
      <c r="C2645" s="167" t="str">
        <f>IF(D2645="","",VLOOKUP(D2645,'Műszaki adattábla'!F:G,2,0))</f>
        <v/>
      </c>
      <c r="D2645" s="168" t="str">
        <f>IF('Műszaki adattábla'!F2636="","",'Műszaki adattábla'!F2636)</f>
        <v/>
      </c>
      <c r="E2645" s="169" t="str">
        <f>IF(D2645="","",VLOOKUP(D2645,'Műszaki adattábla'!F:R,13,0))</f>
        <v/>
      </c>
      <c r="F2645" s="29" t="str">
        <f>IF(D2645="","",VLOOKUP(D2645,'Műszaki adattábla'!F:M,8,0))</f>
        <v/>
      </c>
      <c r="G2645" s="29" t="str">
        <f>IF(D2645="","",IF('Műszaki adattábla'!L2636="20-99",IF('Műszaki adattábla'!O2636="","Nem adott meg lekötött teljesítményt",VLOOKUP(D2645,'Műszaki adattábla'!F:O,10,0)),0))</f>
        <v/>
      </c>
      <c r="H2645" s="29" t="str">
        <f>IF(D2645="","",VLOOKUP(D2645,'Műszaki adattábla'!F:P,11,0))</f>
        <v/>
      </c>
      <c r="I2645" s="30"/>
      <c r="J2645" s="30"/>
      <c r="K2645" s="31" t="str">
        <f>IF(D2645="","",ROUND(((F2645*I2645*'Műszaki adattábla'!$C$7/'Műszaki adattábla'!$C$8)+(G2645*I2645)+(H2645*I2645))/12*'Műszaki adattábla'!T2636,0))</f>
        <v/>
      </c>
      <c r="L2645" s="32" t="str">
        <f t="shared" si="89"/>
        <v/>
      </c>
    </row>
    <row r="2646" spans="2:12" ht="14.4" thickBot="1" x14ac:dyDescent="0.3">
      <c r="B2646" s="28" t="str">
        <f t="shared" si="88"/>
        <v/>
      </c>
      <c r="C2646" s="167" t="str">
        <f>IF(D2646="","",VLOOKUP(D2646,'Műszaki adattábla'!F:G,2,0))</f>
        <v/>
      </c>
      <c r="D2646" s="168" t="str">
        <f>IF('Műszaki adattábla'!F2637="","",'Műszaki adattábla'!F2637)</f>
        <v/>
      </c>
      <c r="E2646" s="169" t="str">
        <f>IF(D2646="","",VLOOKUP(D2646,'Műszaki adattábla'!F:R,13,0))</f>
        <v/>
      </c>
      <c r="F2646" s="29" t="str">
        <f>IF(D2646="","",VLOOKUP(D2646,'Műszaki adattábla'!F:M,8,0))</f>
        <v/>
      </c>
      <c r="G2646" s="29" t="str">
        <f>IF(D2646="","",IF('Műszaki adattábla'!L2637="20-99",IF('Műszaki adattábla'!O2637="","Nem adott meg lekötött teljesítményt",VLOOKUP(D2646,'Műszaki adattábla'!F:O,10,0)),0))</f>
        <v/>
      </c>
      <c r="H2646" s="29" t="str">
        <f>IF(D2646="","",VLOOKUP(D2646,'Műszaki adattábla'!F:P,11,0))</f>
        <v/>
      </c>
      <c r="I2646" s="30"/>
      <c r="J2646" s="30"/>
      <c r="K2646" s="31" t="str">
        <f>IF(D2646="","",ROUND(((F2646*I2646*'Műszaki adattábla'!$C$7/'Műszaki adattábla'!$C$8)+(G2646*I2646)+(H2646*I2646))/12*'Műszaki adattábla'!T2637,0))</f>
        <v/>
      </c>
      <c r="L2646" s="32" t="str">
        <f t="shared" si="89"/>
        <v/>
      </c>
    </row>
    <row r="2647" spans="2:12" ht="14.4" thickBot="1" x14ac:dyDescent="0.3">
      <c r="B2647" s="28" t="str">
        <f t="shared" si="88"/>
        <v/>
      </c>
      <c r="C2647" s="167" t="str">
        <f>IF(D2647="","",VLOOKUP(D2647,'Műszaki adattábla'!F:G,2,0))</f>
        <v/>
      </c>
      <c r="D2647" s="168" t="str">
        <f>IF('Műszaki adattábla'!F2638="","",'Műszaki adattábla'!F2638)</f>
        <v/>
      </c>
      <c r="E2647" s="169" t="str">
        <f>IF(D2647="","",VLOOKUP(D2647,'Műszaki adattábla'!F:R,13,0))</f>
        <v/>
      </c>
      <c r="F2647" s="29" t="str">
        <f>IF(D2647="","",VLOOKUP(D2647,'Műszaki adattábla'!F:M,8,0))</f>
        <v/>
      </c>
      <c r="G2647" s="29" t="str">
        <f>IF(D2647="","",IF('Műszaki adattábla'!L2638="20-99",IF('Műszaki adattábla'!O2638="","Nem adott meg lekötött teljesítményt",VLOOKUP(D2647,'Műszaki adattábla'!F:O,10,0)),0))</f>
        <v/>
      </c>
      <c r="H2647" s="29" t="str">
        <f>IF(D2647="","",VLOOKUP(D2647,'Műszaki adattábla'!F:P,11,0))</f>
        <v/>
      </c>
      <c r="I2647" s="30"/>
      <c r="J2647" s="30"/>
      <c r="K2647" s="31" t="str">
        <f>IF(D2647="","",ROUND(((F2647*I2647*'Műszaki adattábla'!$C$7/'Műszaki adattábla'!$C$8)+(G2647*I2647)+(H2647*I2647))/12*'Műszaki adattábla'!T2638,0))</f>
        <v/>
      </c>
      <c r="L2647" s="32" t="str">
        <f t="shared" si="89"/>
        <v/>
      </c>
    </row>
    <row r="2648" spans="2:12" ht="14.4" thickBot="1" x14ac:dyDescent="0.3">
      <c r="B2648" s="28" t="str">
        <f t="shared" si="88"/>
        <v/>
      </c>
      <c r="C2648" s="167" t="str">
        <f>IF(D2648="","",VLOOKUP(D2648,'Műszaki adattábla'!F:G,2,0))</f>
        <v/>
      </c>
      <c r="D2648" s="168" t="str">
        <f>IF('Műszaki adattábla'!F2639="","",'Műszaki adattábla'!F2639)</f>
        <v/>
      </c>
      <c r="E2648" s="169" t="str">
        <f>IF(D2648="","",VLOOKUP(D2648,'Műszaki adattábla'!F:R,13,0))</f>
        <v/>
      </c>
      <c r="F2648" s="29" t="str">
        <f>IF(D2648="","",VLOOKUP(D2648,'Műszaki adattábla'!F:M,8,0))</f>
        <v/>
      </c>
      <c r="G2648" s="29" t="str">
        <f>IF(D2648="","",IF('Műszaki adattábla'!L2639="20-99",IF('Műszaki adattábla'!O2639="","Nem adott meg lekötött teljesítményt",VLOOKUP(D2648,'Műszaki adattábla'!F:O,10,0)),0))</f>
        <v/>
      </c>
      <c r="H2648" s="29" t="str">
        <f>IF(D2648="","",VLOOKUP(D2648,'Műszaki adattábla'!F:P,11,0))</f>
        <v/>
      </c>
      <c r="I2648" s="30"/>
      <c r="J2648" s="30"/>
      <c r="K2648" s="31" t="str">
        <f>IF(D2648="","",ROUND(((F2648*I2648*'Műszaki adattábla'!$C$7/'Műszaki adattábla'!$C$8)+(G2648*I2648)+(H2648*I2648))/12*'Műszaki adattábla'!T2639,0))</f>
        <v/>
      </c>
      <c r="L2648" s="32" t="str">
        <f t="shared" si="89"/>
        <v/>
      </c>
    </row>
    <row r="2649" spans="2:12" ht="14.4" thickBot="1" x14ac:dyDescent="0.3">
      <c r="B2649" s="28" t="str">
        <f t="shared" si="88"/>
        <v/>
      </c>
      <c r="C2649" s="167" t="str">
        <f>IF(D2649="","",VLOOKUP(D2649,'Műszaki adattábla'!F:G,2,0))</f>
        <v/>
      </c>
      <c r="D2649" s="168" t="str">
        <f>IF('Műszaki adattábla'!F2640="","",'Műszaki adattábla'!F2640)</f>
        <v/>
      </c>
      <c r="E2649" s="169" t="str">
        <f>IF(D2649="","",VLOOKUP(D2649,'Műszaki adattábla'!F:R,13,0))</f>
        <v/>
      </c>
      <c r="F2649" s="29" t="str">
        <f>IF(D2649="","",VLOOKUP(D2649,'Műszaki adattábla'!F:M,8,0))</f>
        <v/>
      </c>
      <c r="G2649" s="29" t="str">
        <f>IF(D2649="","",IF('Műszaki adattábla'!L2640="20-99",IF('Műszaki adattábla'!O2640="","Nem adott meg lekötött teljesítményt",VLOOKUP(D2649,'Műszaki adattábla'!F:O,10,0)),0))</f>
        <v/>
      </c>
      <c r="H2649" s="29" t="str">
        <f>IF(D2649="","",VLOOKUP(D2649,'Műszaki adattábla'!F:P,11,0))</f>
        <v/>
      </c>
      <c r="I2649" s="30"/>
      <c r="J2649" s="30"/>
      <c r="K2649" s="31" t="str">
        <f>IF(D2649="","",ROUND(((F2649*I2649*'Műszaki adattábla'!$C$7/'Műszaki adattábla'!$C$8)+(G2649*I2649)+(H2649*I2649))/12*'Műszaki adattábla'!T2640,0))</f>
        <v/>
      </c>
      <c r="L2649" s="32" t="str">
        <f t="shared" si="89"/>
        <v/>
      </c>
    </row>
    <row r="2650" spans="2:12" ht="14.4" thickBot="1" x14ac:dyDescent="0.3">
      <c r="B2650" s="28" t="str">
        <f t="shared" si="88"/>
        <v/>
      </c>
      <c r="C2650" s="167" t="str">
        <f>IF(D2650="","",VLOOKUP(D2650,'Műszaki adattábla'!F:G,2,0))</f>
        <v/>
      </c>
      <c r="D2650" s="168" t="str">
        <f>IF('Műszaki adattábla'!F2641="","",'Műszaki adattábla'!F2641)</f>
        <v/>
      </c>
      <c r="E2650" s="169" t="str">
        <f>IF(D2650="","",VLOOKUP(D2650,'Műszaki adattábla'!F:R,13,0))</f>
        <v/>
      </c>
      <c r="F2650" s="29" t="str">
        <f>IF(D2650="","",VLOOKUP(D2650,'Műszaki adattábla'!F:M,8,0))</f>
        <v/>
      </c>
      <c r="G2650" s="29" t="str">
        <f>IF(D2650="","",IF('Műszaki adattábla'!L2641="20-99",IF('Műszaki adattábla'!O2641="","Nem adott meg lekötött teljesítményt",VLOOKUP(D2650,'Műszaki adattábla'!F:O,10,0)),0))</f>
        <v/>
      </c>
      <c r="H2650" s="29" t="str">
        <f>IF(D2650="","",VLOOKUP(D2650,'Műszaki adattábla'!F:P,11,0))</f>
        <v/>
      </c>
      <c r="I2650" s="30"/>
      <c r="J2650" s="30"/>
      <c r="K2650" s="31" t="str">
        <f>IF(D2650="","",ROUND(((F2650*I2650*'Műszaki adattábla'!$C$7/'Műszaki adattábla'!$C$8)+(G2650*I2650)+(H2650*I2650))/12*'Műszaki adattábla'!T2641,0))</f>
        <v/>
      </c>
      <c r="L2650" s="32" t="str">
        <f t="shared" si="89"/>
        <v/>
      </c>
    </row>
    <row r="2651" spans="2:12" ht="14.4" thickBot="1" x14ac:dyDescent="0.3">
      <c r="B2651" s="28" t="str">
        <f t="shared" si="88"/>
        <v/>
      </c>
      <c r="C2651" s="167" t="str">
        <f>IF(D2651="","",VLOOKUP(D2651,'Műszaki adattábla'!F:G,2,0))</f>
        <v/>
      </c>
      <c r="D2651" s="168" t="str">
        <f>IF('Műszaki adattábla'!F2642="","",'Műszaki adattábla'!F2642)</f>
        <v/>
      </c>
      <c r="E2651" s="169" t="str">
        <f>IF(D2651="","",VLOOKUP(D2651,'Műszaki adattábla'!F:R,13,0))</f>
        <v/>
      </c>
      <c r="F2651" s="29" t="str">
        <f>IF(D2651="","",VLOOKUP(D2651,'Műszaki adattábla'!F:M,8,0))</f>
        <v/>
      </c>
      <c r="G2651" s="29" t="str">
        <f>IF(D2651="","",IF('Műszaki adattábla'!L2642="20-99",IF('Műszaki adattábla'!O2642="","Nem adott meg lekötött teljesítményt",VLOOKUP(D2651,'Műszaki adattábla'!F:O,10,0)),0))</f>
        <v/>
      </c>
      <c r="H2651" s="29" t="str">
        <f>IF(D2651="","",VLOOKUP(D2651,'Műszaki adattábla'!F:P,11,0))</f>
        <v/>
      </c>
      <c r="I2651" s="30"/>
      <c r="J2651" s="30"/>
      <c r="K2651" s="31" t="str">
        <f>IF(D2651="","",ROUND(((F2651*I2651*'Műszaki adattábla'!$C$7/'Műszaki adattábla'!$C$8)+(G2651*I2651)+(H2651*I2651))/12*'Műszaki adattábla'!T2642,0))</f>
        <v/>
      </c>
      <c r="L2651" s="32" t="str">
        <f t="shared" si="89"/>
        <v/>
      </c>
    </row>
    <row r="2652" spans="2:12" ht="14.4" thickBot="1" x14ac:dyDescent="0.3">
      <c r="B2652" s="28" t="str">
        <f t="shared" ref="B2652:B2715" si="90">IF(D2652="","",B2651+1)</f>
        <v/>
      </c>
      <c r="C2652" s="167" t="str">
        <f>IF(D2652="","",VLOOKUP(D2652,'Műszaki adattábla'!F:G,2,0))</f>
        <v/>
      </c>
      <c r="D2652" s="168" t="str">
        <f>IF('Műszaki adattábla'!F2643="","",'Műszaki adattábla'!F2643)</f>
        <v/>
      </c>
      <c r="E2652" s="169" t="str">
        <f>IF(D2652="","",VLOOKUP(D2652,'Műszaki adattábla'!F:R,13,0))</f>
        <v/>
      </c>
      <c r="F2652" s="29" t="str">
        <f>IF(D2652="","",VLOOKUP(D2652,'Műszaki adattábla'!F:M,8,0))</f>
        <v/>
      </c>
      <c r="G2652" s="29" t="str">
        <f>IF(D2652="","",IF('Műszaki adattábla'!L2643="20-99",IF('Műszaki adattábla'!O2643="","Nem adott meg lekötött teljesítményt",VLOOKUP(D2652,'Műszaki adattábla'!F:O,10,0)),0))</f>
        <v/>
      </c>
      <c r="H2652" s="29" t="str">
        <f>IF(D2652="","",VLOOKUP(D2652,'Műszaki adattábla'!F:P,11,0))</f>
        <v/>
      </c>
      <c r="I2652" s="30"/>
      <c r="J2652" s="30"/>
      <c r="K2652" s="31" t="str">
        <f>IF(D2652="","",ROUND(((F2652*I2652*'Műszaki adattábla'!$C$7/'Műszaki adattábla'!$C$8)+(G2652*I2652)+(H2652*I2652))/12*'Műszaki adattábla'!T2643,0))</f>
        <v/>
      </c>
      <c r="L2652" s="32" t="str">
        <f t="shared" ref="L2652:L2715" si="91">IF(D2652="","",ROUND((J2652/1000)*E2652,0))</f>
        <v/>
      </c>
    </row>
    <row r="2653" spans="2:12" ht="14.4" thickBot="1" x14ac:dyDescent="0.3">
      <c r="B2653" s="28" t="str">
        <f t="shared" si="90"/>
        <v/>
      </c>
      <c r="C2653" s="167" t="str">
        <f>IF(D2653="","",VLOOKUP(D2653,'Műszaki adattábla'!F:G,2,0))</f>
        <v/>
      </c>
      <c r="D2653" s="168" t="str">
        <f>IF('Műszaki adattábla'!F2644="","",'Műszaki adattábla'!F2644)</f>
        <v/>
      </c>
      <c r="E2653" s="169" t="str">
        <f>IF(D2653="","",VLOOKUP(D2653,'Műszaki adattábla'!F:R,13,0))</f>
        <v/>
      </c>
      <c r="F2653" s="29" t="str">
        <f>IF(D2653="","",VLOOKUP(D2653,'Műszaki adattábla'!F:M,8,0))</f>
        <v/>
      </c>
      <c r="G2653" s="29" t="str">
        <f>IF(D2653="","",IF('Műszaki adattábla'!L2644="20-99",IF('Műszaki adattábla'!O2644="","Nem adott meg lekötött teljesítményt",VLOOKUP(D2653,'Műszaki adattábla'!F:O,10,0)),0))</f>
        <v/>
      </c>
      <c r="H2653" s="29" t="str">
        <f>IF(D2653="","",VLOOKUP(D2653,'Műszaki adattábla'!F:P,11,0))</f>
        <v/>
      </c>
      <c r="I2653" s="30"/>
      <c r="J2653" s="30"/>
      <c r="K2653" s="31" t="str">
        <f>IF(D2653="","",ROUND(((F2653*I2653*'Műszaki adattábla'!$C$7/'Műszaki adattábla'!$C$8)+(G2653*I2653)+(H2653*I2653))/12*'Műszaki adattábla'!T2644,0))</f>
        <v/>
      </c>
      <c r="L2653" s="32" t="str">
        <f t="shared" si="91"/>
        <v/>
      </c>
    </row>
    <row r="2654" spans="2:12" ht="14.4" thickBot="1" x14ac:dyDescent="0.3">
      <c r="B2654" s="28" t="str">
        <f t="shared" si="90"/>
        <v/>
      </c>
      <c r="C2654" s="167" t="str">
        <f>IF(D2654="","",VLOOKUP(D2654,'Műszaki adattábla'!F:G,2,0))</f>
        <v/>
      </c>
      <c r="D2654" s="168" t="str">
        <f>IF('Műszaki adattábla'!F2645="","",'Műszaki adattábla'!F2645)</f>
        <v/>
      </c>
      <c r="E2654" s="169" t="str">
        <f>IF(D2654="","",VLOOKUP(D2654,'Műszaki adattábla'!F:R,13,0))</f>
        <v/>
      </c>
      <c r="F2654" s="29" t="str">
        <f>IF(D2654="","",VLOOKUP(D2654,'Műszaki adattábla'!F:M,8,0))</f>
        <v/>
      </c>
      <c r="G2654" s="29" t="str">
        <f>IF(D2654="","",IF('Műszaki adattábla'!L2645="20-99",IF('Műszaki adattábla'!O2645="","Nem adott meg lekötött teljesítményt",VLOOKUP(D2654,'Műszaki adattábla'!F:O,10,0)),0))</f>
        <v/>
      </c>
      <c r="H2654" s="29" t="str">
        <f>IF(D2654="","",VLOOKUP(D2654,'Műszaki adattábla'!F:P,11,0))</f>
        <v/>
      </c>
      <c r="I2654" s="30"/>
      <c r="J2654" s="30"/>
      <c r="K2654" s="31" t="str">
        <f>IF(D2654="","",ROUND(((F2654*I2654*'Műszaki adattábla'!$C$7/'Műszaki adattábla'!$C$8)+(G2654*I2654)+(H2654*I2654))/12*'Műszaki adattábla'!T2645,0))</f>
        <v/>
      </c>
      <c r="L2654" s="32" t="str">
        <f t="shared" si="91"/>
        <v/>
      </c>
    </row>
    <row r="2655" spans="2:12" ht="14.4" thickBot="1" x14ac:dyDescent="0.3">
      <c r="B2655" s="28" t="str">
        <f t="shared" si="90"/>
        <v/>
      </c>
      <c r="C2655" s="167" t="str">
        <f>IF(D2655="","",VLOOKUP(D2655,'Műszaki adattábla'!F:G,2,0))</f>
        <v/>
      </c>
      <c r="D2655" s="168" t="str">
        <f>IF('Műszaki adattábla'!F2646="","",'Műszaki adattábla'!F2646)</f>
        <v/>
      </c>
      <c r="E2655" s="169" t="str">
        <f>IF(D2655="","",VLOOKUP(D2655,'Műszaki adattábla'!F:R,13,0))</f>
        <v/>
      </c>
      <c r="F2655" s="29" t="str">
        <f>IF(D2655="","",VLOOKUP(D2655,'Műszaki adattábla'!F:M,8,0))</f>
        <v/>
      </c>
      <c r="G2655" s="29" t="str">
        <f>IF(D2655="","",IF('Műszaki adattábla'!L2646="20-99",IF('Műszaki adattábla'!O2646="","Nem adott meg lekötött teljesítményt",VLOOKUP(D2655,'Műszaki adattábla'!F:O,10,0)),0))</f>
        <v/>
      </c>
      <c r="H2655" s="29" t="str">
        <f>IF(D2655="","",VLOOKUP(D2655,'Műszaki adattábla'!F:P,11,0))</f>
        <v/>
      </c>
      <c r="I2655" s="30"/>
      <c r="J2655" s="30"/>
      <c r="K2655" s="31" t="str">
        <f>IF(D2655="","",ROUND(((F2655*I2655*'Műszaki adattábla'!$C$7/'Műszaki adattábla'!$C$8)+(G2655*I2655)+(H2655*I2655))/12*'Műszaki adattábla'!T2646,0))</f>
        <v/>
      </c>
      <c r="L2655" s="32" t="str">
        <f t="shared" si="91"/>
        <v/>
      </c>
    </row>
    <row r="2656" spans="2:12" ht="14.4" thickBot="1" x14ac:dyDescent="0.3">
      <c r="B2656" s="28" t="str">
        <f t="shared" si="90"/>
        <v/>
      </c>
      <c r="C2656" s="167" t="str">
        <f>IF(D2656="","",VLOOKUP(D2656,'Műszaki adattábla'!F:G,2,0))</f>
        <v/>
      </c>
      <c r="D2656" s="168" t="str">
        <f>IF('Műszaki adattábla'!F2647="","",'Műszaki adattábla'!F2647)</f>
        <v/>
      </c>
      <c r="E2656" s="169" t="str">
        <f>IF(D2656="","",VLOOKUP(D2656,'Műszaki adattábla'!F:R,13,0))</f>
        <v/>
      </c>
      <c r="F2656" s="29" t="str">
        <f>IF(D2656="","",VLOOKUP(D2656,'Műszaki adattábla'!F:M,8,0))</f>
        <v/>
      </c>
      <c r="G2656" s="29" t="str">
        <f>IF(D2656="","",IF('Műszaki adattábla'!L2647="20-99",IF('Műszaki adattábla'!O2647="","Nem adott meg lekötött teljesítményt",VLOOKUP(D2656,'Műszaki adattábla'!F:O,10,0)),0))</f>
        <v/>
      </c>
      <c r="H2656" s="29" t="str">
        <f>IF(D2656="","",VLOOKUP(D2656,'Műszaki adattábla'!F:P,11,0))</f>
        <v/>
      </c>
      <c r="I2656" s="30"/>
      <c r="J2656" s="30"/>
      <c r="K2656" s="31" t="str">
        <f>IF(D2656="","",ROUND(((F2656*I2656*'Műszaki adattábla'!$C$7/'Műszaki adattábla'!$C$8)+(G2656*I2656)+(H2656*I2656))/12*'Műszaki adattábla'!T2647,0))</f>
        <v/>
      </c>
      <c r="L2656" s="32" t="str">
        <f t="shared" si="91"/>
        <v/>
      </c>
    </row>
    <row r="2657" spans="2:12" ht="14.4" thickBot="1" x14ac:dyDescent="0.3">
      <c r="B2657" s="28" t="str">
        <f t="shared" si="90"/>
        <v/>
      </c>
      <c r="C2657" s="167" t="str">
        <f>IF(D2657="","",VLOOKUP(D2657,'Műszaki adattábla'!F:G,2,0))</f>
        <v/>
      </c>
      <c r="D2657" s="168" t="str">
        <f>IF('Műszaki adattábla'!F2648="","",'Műszaki adattábla'!F2648)</f>
        <v/>
      </c>
      <c r="E2657" s="169" t="str">
        <f>IF(D2657="","",VLOOKUP(D2657,'Műszaki adattábla'!F:R,13,0))</f>
        <v/>
      </c>
      <c r="F2657" s="29" t="str">
        <f>IF(D2657="","",VLOOKUP(D2657,'Műszaki adattábla'!F:M,8,0))</f>
        <v/>
      </c>
      <c r="G2657" s="29" t="str">
        <f>IF(D2657="","",IF('Műszaki adattábla'!L2648="20-99",IF('Műszaki adattábla'!O2648="","Nem adott meg lekötött teljesítményt",VLOOKUP(D2657,'Műszaki adattábla'!F:O,10,0)),0))</f>
        <v/>
      </c>
      <c r="H2657" s="29" t="str">
        <f>IF(D2657="","",VLOOKUP(D2657,'Műszaki adattábla'!F:P,11,0))</f>
        <v/>
      </c>
      <c r="I2657" s="30"/>
      <c r="J2657" s="30"/>
      <c r="K2657" s="31" t="str">
        <f>IF(D2657="","",ROUND(((F2657*I2657*'Műszaki adattábla'!$C$7/'Műszaki adattábla'!$C$8)+(G2657*I2657)+(H2657*I2657))/12*'Műszaki adattábla'!T2648,0))</f>
        <v/>
      </c>
      <c r="L2657" s="32" t="str">
        <f t="shared" si="91"/>
        <v/>
      </c>
    </row>
    <row r="2658" spans="2:12" ht="14.4" thickBot="1" x14ac:dyDescent="0.3">
      <c r="B2658" s="28" t="str">
        <f t="shared" si="90"/>
        <v/>
      </c>
      <c r="C2658" s="167" t="str">
        <f>IF(D2658="","",VLOOKUP(D2658,'Műszaki adattábla'!F:G,2,0))</f>
        <v/>
      </c>
      <c r="D2658" s="168" t="str">
        <f>IF('Műszaki adattábla'!F2649="","",'Műszaki adattábla'!F2649)</f>
        <v/>
      </c>
      <c r="E2658" s="169" t="str">
        <f>IF(D2658="","",VLOOKUP(D2658,'Műszaki adattábla'!F:R,13,0))</f>
        <v/>
      </c>
      <c r="F2658" s="29" t="str">
        <f>IF(D2658="","",VLOOKUP(D2658,'Műszaki adattábla'!F:M,8,0))</f>
        <v/>
      </c>
      <c r="G2658" s="29" t="str">
        <f>IF(D2658="","",IF('Műszaki adattábla'!L2649="20-99",IF('Műszaki adattábla'!O2649="","Nem adott meg lekötött teljesítményt",VLOOKUP(D2658,'Műszaki adattábla'!F:O,10,0)),0))</f>
        <v/>
      </c>
      <c r="H2658" s="29" t="str">
        <f>IF(D2658="","",VLOOKUP(D2658,'Műszaki adattábla'!F:P,11,0))</f>
        <v/>
      </c>
      <c r="I2658" s="30"/>
      <c r="J2658" s="30"/>
      <c r="K2658" s="31" t="str">
        <f>IF(D2658="","",ROUND(((F2658*I2658*'Műszaki adattábla'!$C$7/'Műszaki adattábla'!$C$8)+(G2658*I2658)+(H2658*I2658))/12*'Műszaki adattábla'!T2649,0))</f>
        <v/>
      </c>
      <c r="L2658" s="32" t="str">
        <f t="shared" si="91"/>
        <v/>
      </c>
    </row>
    <row r="2659" spans="2:12" ht="14.4" thickBot="1" x14ac:dyDescent="0.3">
      <c r="B2659" s="28" t="str">
        <f t="shared" si="90"/>
        <v/>
      </c>
      <c r="C2659" s="167" t="str">
        <f>IF(D2659="","",VLOOKUP(D2659,'Műszaki adattábla'!F:G,2,0))</f>
        <v/>
      </c>
      <c r="D2659" s="168" t="str">
        <f>IF('Műszaki adattábla'!F2650="","",'Műszaki adattábla'!F2650)</f>
        <v/>
      </c>
      <c r="E2659" s="169" t="str">
        <f>IF(D2659="","",VLOOKUP(D2659,'Műszaki adattábla'!F:R,13,0))</f>
        <v/>
      </c>
      <c r="F2659" s="29" t="str">
        <f>IF(D2659="","",VLOOKUP(D2659,'Műszaki adattábla'!F:M,8,0))</f>
        <v/>
      </c>
      <c r="G2659" s="29" t="str">
        <f>IF(D2659="","",IF('Műszaki adattábla'!L2650="20-99",IF('Műszaki adattábla'!O2650="","Nem adott meg lekötött teljesítményt",VLOOKUP(D2659,'Műszaki adattábla'!F:O,10,0)),0))</f>
        <v/>
      </c>
      <c r="H2659" s="29" t="str">
        <f>IF(D2659="","",VLOOKUP(D2659,'Műszaki adattábla'!F:P,11,0))</f>
        <v/>
      </c>
      <c r="I2659" s="30"/>
      <c r="J2659" s="30"/>
      <c r="K2659" s="31" t="str">
        <f>IF(D2659="","",ROUND(((F2659*I2659*'Műszaki adattábla'!$C$7/'Műszaki adattábla'!$C$8)+(G2659*I2659)+(H2659*I2659))/12*'Műszaki adattábla'!T2650,0))</f>
        <v/>
      </c>
      <c r="L2659" s="32" t="str">
        <f t="shared" si="91"/>
        <v/>
      </c>
    </row>
    <row r="2660" spans="2:12" ht="14.4" thickBot="1" x14ac:dyDescent="0.3">
      <c r="B2660" s="28" t="str">
        <f t="shared" si="90"/>
        <v/>
      </c>
      <c r="C2660" s="167" t="str">
        <f>IF(D2660="","",VLOOKUP(D2660,'Műszaki adattábla'!F:G,2,0))</f>
        <v/>
      </c>
      <c r="D2660" s="168" t="str">
        <f>IF('Műszaki adattábla'!F2651="","",'Műszaki adattábla'!F2651)</f>
        <v/>
      </c>
      <c r="E2660" s="169" t="str">
        <f>IF(D2660="","",VLOOKUP(D2660,'Műszaki adattábla'!F:R,13,0))</f>
        <v/>
      </c>
      <c r="F2660" s="29" t="str">
        <f>IF(D2660="","",VLOOKUP(D2660,'Műszaki adattábla'!F:M,8,0))</f>
        <v/>
      </c>
      <c r="G2660" s="29" t="str">
        <f>IF(D2660="","",IF('Műszaki adattábla'!L2651="20-99",IF('Műszaki adattábla'!O2651="","Nem adott meg lekötött teljesítményt",VLOOKUP(D2660,'Műszaki adattábla'!F:O,10,0)),0))</f>
        <v/>
      </c>
      <c r="H2660" s="29" t="str">
        <f>IF(D2660="","",VLOOKUP(D2660,'Műszaki adattábla'!F:P,11,0))</f>
        <v/>
      </c>
      <c r="I2660" s="30"/>
      <c r="J2660" s="30"/>
      <c r="K2660" s="31" t="str">
        <f>IF(D2660="","",ROUND(((F2660*I2660*'Műszaki adattábla'!$C$7/'Műszaki adattábla'!$C$8)+(G2660*I2660)+(H2660*I2660))/12*'Műszaki adattábla'!T2651,0))</f>
        <v/>
      </c>
      <c r="L2660" s="32" t="str">
        <f t="shared" si="91"/>
        <v/>
      </c>
    </row>
    <row r="2661" spans="2:12" ht="14.4" thickBot="1" x14ac:dyDescent="0.3">
      <c r="B2661" s="28" t="str">
        <f t="shared" si="90"/>
        <v/>
      </c>
      <c r="C2661" s="167" t="str">
        <f>IF(D2661="","",VLOOKUP(D2661,'Műszaki adattábla'!F:G,2,0))</f>
        <v/>
      </c>
      <c r="D2661" s="168" t="str">
        <f>IF('Műszaki adattábla'!F2652="","",'Műszaki adattábla'!F2652)</f>
        <v/>
      </c>
      <c r="E2661" s="169" t="str">
        <f>IF(D2661="","",VLOOKUP(D2661,'Műszaki adattábla'!F:R,13,0))</f>
        <v/>
      </c>
      <c r="F2661" s="29" t="str">
        <f>IF(D2661="","",VLOOKUP(D2661,'Műszaki adattábla'!F:M,8,0))</f>
        <v/>
      </c>
      <c r="G2661" s="29" t="str">
        <f>IF(D2661="","",IF('Műszaki adattábla'!L2652="20-99",IF('Műszaki adattábla'!O2652="","Nem adott meg lekötött teljesítményt",VLOOKUP(D2661,'Műszaki adattábla'!F:O,10,0)),0))</f>
        <v/>
      </c>
      <c r="H2661" s="29" t="str">
        <f>IF(D2661="","",VLOOKUP(D2661,'Műszaki adattábla'!F:P,11,0))</f>
        <v/>
      </c>
      <c r="I2661" s="30"/>
      <c r="J2661" s="30"/>
      <c r="K2661" s="31" t="str">
        <f>IF(D2661="","",ROUND(((F2661*I2661*'Műszaki adattábla'!$C$7/'Műszaki adattábla'!$C$8)+(G2661*I2661)+(H2661*I2661))/12*'Műszaki adattábla'!T2652,0))</f>
        <v/>
      </c>
      <c r="L2661" s="32" t="str">
        <f t="shared" si="91"/>
        <v/>
      </c>
    </row>
    <row r="2662" spans="2:12" ht="14.4" thickBot="1" x14ac:dyDescent="0.3">
      <c r="B2662" s="28" t="str">
        <f t="shared" si="90"/>
        <v/>
      </c>
      <c r="C2662" s="167" t="str">
        <f>IF(D2662="","",VLOOKUP(D2662,'Műszaki adattábla'!F:G,2,0))</f>
        <v/>
      </c>
      <c r="D2662" s="168" t="str">
        <f>IF('Műszaki adattábla'!F2653="","",'Műszaki adattábla'!F2653)</f>
        <v/>
      </c>
      <c r="E2662" s="169" t="str">
        <f>IF(D2662="","",VLOOKUP(D2662,'Műszaki adattábla'!F:R,13,0))</f>
        <v/>
      </c>
      <c r="F2662" s="29" t="str">
        <f>IF(D2662="","",VLOOKUP(D2662,'Műszaki adattábla'!F:M,8,0))</f>
        <v/>
      </c>
      <c r="G2662" s="29" t="str">
        <f>IF(D2662="","",IF('Műszaki adattábla'!L2653="20-99",IF('Műszaki adattábla'!O2653="","Nem adott meg lekötött teljesítményt",VLOOKUP(D2662,'Műszaki adattábla'!F:O,10,0)),0))</f>
        <v/>
      </c>
      <c r="H2662" s="29" t="str">
        <f>IF(D2662="","",VLOOKUP(D2662,'Műszaki adattábla'!F:P,11,0))</f>
        <v/>
      </c>
      <c r="I2662" s="30"/>
      <c r="J2662" s="30"/>
      <c r="K2662" s="31" t="str">
        <f>IF(D2662="","",ROUND(((F2662*I2662*'Műszaki adattábla'!$C$7/'Műszaki adattábla'!$C$8)+(G2662*I2662)+(H2662*I2662))/12*'Műszaki adattábla'!T2653,0))</f>
        <v/>
      </c>
      <c r="L2662" s="32" t="str">
        <f t="shared" si="91"/>
        <v/>
      </c>
    </row>
    <row r="2663" spans="2:12" ht="14.4" thickBot="1" x14ac:dyDescent="0.3">
      <c r="B2663" s="28" t="str">
        <f t="shared" si="90"/>
        <v/>
      </c>
      <c r="C2663" s="167" t="str">
        <f>IF(D2663="","",VLOOKUP(D2663,'Műszaki adattábla'!F:G,2,0))</f>
        <v/>
      </c>
      <c r="D2663" s="168" t="str">
        <f>IF('Műszaki adattábla'!F2654="","",'Műszaki adattábla'!F2654)</f>
        <v/>
      </c>
      <c r="E2663" s="169" t="str">
        <f>IF(D2663="","",VLOOKUP(D2663,'Műszaki adattábla'!F:R,13,0))</f>
        <v/>
      </c>
      <c r="F2663" s="29" t="str">
        <f>IF(D2663="","",VLOOKUP(D2663,'Műszaki adattábla'!F:M,8,0))</f>
        <v/>
      </c>
      <c r="G2663" s="29" t="str">
        <f>IF(D2663="","",IF('Műszaki adattábla'!L2654="20-99",IF('Műszaki adattábla'!O2654="","Nem adott meg lekötött teljesítményt",VLOOKUP(D2663,'Műszaki adattábla'!F:O,10,0)),0))</f>
        <v/>
      </c>
      <c r="H2663" s="29" t="str">
        <f>IF(D2663="","",VLOOKUP(D2663,'Műszaki adattábla'!F:P,11,0))</f>
        <v/>
      </c>
      <c r="I2663" s="30"/>
      <c r="J2663" s="30"/>
      <c r="K2663" s="31" t="str">
        <f>IF(D2663="","",ROUND(((F2663*I2663*'Műszaki adattábla'!$C$7/'Műszaki adattábla'!$C$8)+(G2663*I2663)+(H2663*I2663))/12*'Műszaki adattábla'!T2654,0))</f>
        <v/>
      </c>
      <c r="L2663" s="32" t="str">
        <f t="shared" si="91"/>
        <v/>
      </c>
    </row>
    <row r="2664" spans="2:12" ht="14.4" thickBot="1" x14ac:dyDescent="0.3">
      <c r="B2664" s="28" t="str">
        <f t="shared" si="90"/>
        <v/>
      </c>
      <c r="C2664" s="167" t="str">
        <f>IF(D2664="","",VLOOKUP(D2664,'Műszaki adattábla'!F:G,2,0))</f>
        <v/>
      </c>
      <c r="D2664" s="168" t="str">
        <f>IF('Műszaki adattábla'!F2655="","",'Műszaki adattábla'!F2655)</f>
        <v/>
      </c>
      <c r="E2664" s="169" t="str">
        <f>IF(D2664="","",VLOOKUP(D2664,'Műszaki adattábla'!F:R,13,0))</f>
        <v/>
      </c>
      <c r="F2664" s="29" t="str">
        <f>IF(D2664="","",VLOOKUP(D2664,'Műszaki adattábla'!F:M,8,0))</f>
        <v/>
      </c>
      <c r="G2664" s="29" t="str">
        <f>IF(D2664="","",IF('Műszaki adattábla'!L2655="20-99",IF('Műszaki adattábla'!O2655="","Nem adott meg lekötött teljesítményt",VLOOKUP(D2664,'Műszaki adattábla'!F:O,10,0)),0))</f>
        <v/>
      </c>
      <c r="H2664" s="29" t="str">
        <f>IF(D2664="","",VLOOKUP(D2664,'Műszaki adattábla'!F:P,11,0))</f>
        <v/>
      </c>
      <c r="I2664" s="30"/>
      <c r="J2664" s="30"/>
      <c r="K2664" s="31" t="str">
        <f>IF(D2664="","",ROUND(((F2664*I2664*'Műszaki adattábla'!$C$7/'Műszaki adattábla'!$C$8)+(G2664*I2664)+(H2664*I2664))/12*'Műszaki adattábla'!T2655,0))</f>
        <v/>
      </c>
      <c r="L2664" s="32" t="str">
        <f t="shared" si="91"/>
        <v/>
      </c>
    </row>
    <row r="2665" spans="2:12" ht="14.4" thickBot="1" x14ac:dyDescent="0.3">
      <c r="B2665" s="28" t="str">
        <f t="shared" si="90"/>
        <v/>
      </c>
      <c r="C2665" s="167" t="str">
        <f>IF(D2665="","",VLOOKUP(D2665,'Műszaki adattábla'!F:G,2,0))</f>
        <v/>
      </c>
      <c r="D2665" s="168" t="str">
        <f>IF('Műszaki adattábla'!F2656="","",'Műszaki adattábla'!F2656)</f>
        <v/>
      </c>
      <c r="E2665" s="169" t="str">
        <f>IF(D2665="","",VLOOKUP(D2665,'Műszaki adattábla'!F:R,13,0))</f>
        <v/>
      </c>
      <c r="F2665" s="29" t="str">
        <f>IF(D2665="","",VLOOKUP(D2665,'Műszaki adattábla'!F:M,8,0))</f>
        <v/>
      </c>
      <c r="G2665" s="29" t="str">
        <f>IF(D2665="","",IF('Műszaki adattábla'!L2656="20-99",IF('Műszaki adattábla'!O2656="","Nem adott meg lekötött teljesítményt",VLOOKUP(D2665,'Műszaki adattábla'!F:O,10,0)),0))</f>
        <v/>
      </c>
      <c r="H2665" s="29" t="str">
        <f>IF(D2665="","",VLOOKUP(D2665,'Műszaki adattábla'!F:P,11,0))</f>
        <v/>
      </c>
      <c r="I2665" s="30"/>
      <c r="J2665" s="30"/>
      <c r="K2665" s="31" t="str">
        <f>IF(D2665="","",ROUND(((F2665*I2665*'Műszaki adattábla'!$C$7/'Műszaki adattábla'!$C$8)+(G2665*I2665)+(H2665*I2665))/12*'Műszaki adattábla'!T2656,0))</f>
        <v/>
      </c>
      <c r="L2665" s="32" t="str">
        <f t="shared" si="91"/>
        <v/>
      </c>
    </row>
    <row r="2666" spans="2:12" ht="14.4" thickBot="1" x14ac:dyDescent="0.3">
      <c r="B2666" s="28" t="str">
        <f t="shared" si="90"/>
        <v/>
      </c>
      <c r="C2666" s="167" t="str">
        <f>IF(D2666="","",VLOOKUP(D2666,'Műszaki adattábla'!F:G,2,0))</f>
        <v/>
      </c>
      <c r="D2666" s="168" t="str">
        <f>IF('Műszaki adattábla'!F2657="","",'Műszaki adattábla'!F2657)</f>
        <v/>
      </c>
      <c r="E2666" s="169" t="str">
        <f>IF(D2666="","",VLOOKUP(D2666,'Műszaki adattábla'!F:R,13,0))</f>
        <v/>
      </c>
      <c r="F2666" s="29" t="str">
        <f>IF(D2666="","",VLOOKUP(D2666,'Műszaki adattábla'!F:M,8,0))</f>
        <v/>
      </c>
      <c r="G2666" s="29" t="str">
        <f>IF(D2666="","",IF('Műszaki adattábla'!L2657="20-99",IF('Műszaki adattábla'!O2657="","Nem adott meg lekötött teljesítményt",VLOOKUP(D2666,'Műszaki adattábla'!F:O,10,0)),0))</f>
        <v/>
      </c>
      <c r="H2666" s="29" t="str">
        <f>IF(D2666="","",VLOOKUP(D2666,'Műszaki adattábla'!F:P,11,0))</f>
        <v/>
      </c>
      <c r="I2666" s="30"/>
      <c r="J2666" s="30"/>
      <c r="K2666" s="31" t="str">
        <f>IF(D2666="","",ROUND(((F2666*I2666*'Műszaki adattábla'!$C$7/'Műszaki adattábla'!$C$8)+(G2666*I2666)+(H2666*I2666))/12*'Műszaki adattábla'!T2657,0))</f>
        <v/>
      </c>
      <c r="L2666" s="32" t="str">
        <f t="shared" si="91"/>
        <v/>
      </c>
    </row>
    <row r="2667" spans="2:12" ht="14.4" thickBot="1" x14ac:dyDescent="0.3">
      <c r="B2667" s="28" t="str">
        <f t="shared" si="90"/>
        <v/>
      </c>
      <c r="C2667" s="167" t="str">
        <f>IF(D2667="","",VLOOKUP(D2667,'Műszaki adattábla'!F:G,2,0))</f>
        <v/>
      </c>
      <c r="D2667" s="168" t="str">
        <f>IF('Műszaki adattábla'!F2658="","",'Műszaki adattábla'!F2658)</f>
        <v/>
      </c>
      <c r="E2667" s="169" t="str">
        <f>IF(D2667="","",VLOOKUP(D2667,'Műszaki adattábla'!F:R,13,0))</f>
        <v/>
      </c>
      <c r="F2667" s="29" t="str">
        <f>IF(D2667="","",VLOOKUP(D2667,'Műszaki adattábla'!F:M,8,0))</f>
        <v/>
      </c>
      <c r="G2667" s="29" t="str">
        <f>IF(D2667="","",IF('Műszaki adattábla'!L2658="20-99",IF('Műszaki adattábla'!O2658="","Nem adott meg lekötött teljesítményt",VLOOKUP(D2667,'Műszaki adattábla'!F:O,10,0)),0))</f>
        <v/>
      </c>
      <c r="H2667" s="29" t="str">
        <f>IF(D2667="","",VLOOKUP(D2667,'Műszaki adattábla'!F:P,11,0))</f>
        <v/>
      </c>
      <c r="I2667" s="30"/>
      <c r="J2667" s="30"/>
      <c r="K2667" s="31" t="str">
        <f>IF(D2667="","",ROUND(((F2667*I2667*'Műszaki adattábla'!$C$7/'Műszaki adattábla'!$C$8)+(G2667*I2667)+(H2667*I2667))/12*'Műszaki adattábla'!T2658,0))</f>
        <v/>
      </c>
      <c r="L2667" s="32" t="str">
        <f t="shared" si="91"/>
        <v/>
      </c>
    </row>
    <row r="2668" spans="2:12" ht="14.4" thickBot="1" x14ac:dyDescent="0.3">
      <c r="B2668" s="28" t="str">
        <f t="shared" si="90"/>
        <v/>
      </c>
      <c r="C2668" s="167" t="str">
        <f>IF(D2668="","",VLOOKUP(D2668,'Műszaki adattábla'!F:G,2,0))</f>
        <v/>
      </c>
      <c r="D2668" s="168" t="str">
        <f>IF('Műszaki adattábla'!F2659="","",'Műszaki adattábla'!F2659)</f>
        <v/>
      </c>
      <c r="E2668" s="169" t="str">
        <f>IF(D2668="","",VLOOKUP(D2668,'Műszaki adattábla'!F:R,13,0))</f>
        <v/>
      </c>
      <c r="F2668" s="29" t="str">
        <f>IF(D2668="","",VLOOKUP(D2668,'Műszaki adattábla'!F:M,8,0))</f>
        <v/>
      </c>
      <c r="G2668" s="29" t="str">
        <f>IF(D2668="","",IF('Műszaki adattábla'!L2659="20-99",IF('Műszaki adattábla'!O2659="","Nem adott meg lekötött teljesítményt",VLOOKUP(D2668,'Műszaki adattábla'!F:O,10,0)),0))</f>
        <v/>
      </c>
      <c r="H2668" s="29" t="str">
        <f>IF(D2668="","",VLOOKUP(D2668,'Műszaki adattábla'!F:P,11,0))</f>
        <v/>
      </c>
      <c r="I2668" s="30"/>
      <c r="J2668" s="30"/>
      <c r="K2668" s="31" t="str">
        <f>IF(D2668="","",ROUND(((F2668*I2668*'Műszaki adattábla'!$C$7/'Műszaki adattábla'!$C$8)+(G2668*I2668)+(H2668*I2668))/12*'Műszaki adattábla'!T2659,0))</f>
        <v/>
      </c>
      <c r="L2668" s="32" t="str">
        <f t="shared" si="91"/>
        <v/>
      </c>
    </row>
    <row r="2669" spans="2:12" ht="14.4" thickBot="1" x14ac:dyDescent="0.3">
      <c r="B2669" s="28" t="str">
        <f t="shared" si="90"/>
        <v/>
      </c>
      <c r="C2669" s="167" t="str">
        <f>IF(D2669="","",VLOOKUP(D2669,'Műszaki adattábla'!F:G,2,0))</f>
        <v/>
      </c>
      <c r="D2669" s="168" t="str">
        <f>IF('Műszaki adattábla'!F2660="","",'Műszaki adattábla'!F2660)</f>
        <v/>
      </c>
      <c r="E2669" s="169" t="str">
        <f>IF(D2669="","",VLOOKUP(D2669,'Műszaki adattábla'!F:R,13,0))</f>
        <v/>
      </c>
      <c r="F2669" s="29" t="str">
        <f>IF(D2669="","",VLOOKUP(D2669,'Műszaki adattábla'!F:M,8,0))</f>
        <v/>
      </c>
      <c r="G2669" s="29" t="str">
        <f>IF(D2669="","",IF('Műszaki adattábla'!L2660="20-99",IF('Műszaki adattábla'!O2660="","Nem adott meg lekötött teljesítményt",VLOOKUP(D2669,'Műszaki adattábla'!F:O,10,0)),0))</f>
        <v/>
      </c>
      <c r="H2669" s="29" t="str">
        <f>IF(D2669="","",VLOOKUP(D2669,'Műszaki adattábla'!F:P,11,0))</f>
        <v/>
      </c>
      <c r="I2669" s="30"/>
      <c r="J2669" s="30"/>
      <c r="K2669" s="31" t="str">
        <f>IF(D2669="","",ROUND(((F2669*I2669*'Műszaki adattábla'!$C$7/'Műszaki adattábla'!$C$8)+(G2669*I2669)+(H2669*I2669))/12*'Műszaki adattábla'!T2660,0))</f>
        <v/>
      </c>
      <c r="L2669" s="32" t="str">
        <f t="shared" si="91"/>
        <v/>
      </c>
    </row>
    <row r="2670" spans="2:12" ht="14.4" thickBot="1" x14ac:dyDescent="0.3">
      <c r="B2670" s="28" t="str">
        <f t="shared" si="90"/>
        <v/>
      </c>
      <c r="C2670" s="167" t="str">
        <f>IF(D2670="","",VLOOKUP(D2670,'Műszaki adattábla'!F:G,2,0))</f>
        <v/>
      </c>
      <c r="D2670" s="168" t="str">
        <f>IF('Műszaki adattábla'!F2661="","",'Műszaki adattábla'!F2661)</f>
        <v/>
      </c>
      <c r="E2670" s="169" t="str">
        <f>IF(D2670="","",VLOOKUP(D2670,'Műszaki adattábla'!F:R,13,0))</f>
        <v/>
      </c>
      <c r="F2670" s="29" t="str">
        <f>IF(D2670="","",VLOOKUP(D2670,'Műszaki adattábla'!F:M,8,0))</f>
        <v/>
      </c>
      <c r="G2670" s="29" t="str">
        <f>IF(D2670="","",IF('Műszaki adattábla'!L2661="20-99",IF('Műszaki adattábla'!O2661="","Nem adott meg lekötött teljesítményt",VLOOKUP(D2670,'Műszaki adattábla'!F:O,10,0)),0))</f>
        <v/>
      </c>
      <c r="H2670" s="29" t="str">
        <f>IF(D2670="","",VLOOKUP(D2670,'Műszaki adattábla'!F:P,11,0))</f>
        <v/>
      </c>
      <c r="I2670" s="30"/>
      <c r="J2670" s="30"/>
      <c r="K2670" s="31" t="str">
        <f>IF(D2670="","",ROUND(((F2670*I2670*'Műszaki adattábla'!$C$7/'Műszaki adattábla'!$C$8)+(G2670*I2670)+(H2670*I2670))/12*'Műszaki adattábla'!T2661,0))</f>
        <v/>
      </c>
      <c r="L2670" s="32" t="str">
        <f t="shared" si="91"/>
        <v/>
      </c>
    </row>
    <row r="2671" spans="2:12" ht="14.4" thickBot="1" x14ac:dyDescent="0.3">
      <c r="B2671" s="28" t="str">
        <f t="shared" si="90"/>
        <v/>
      </c>
      <c r="C2671" s="167" t="str">
        <f>IF(D2671="","",VLOOKUP(D2671,'Műszaki adattábla'!F:G,2,0))</f>
        <v/>
      </c>
      <c r="D2671" s="168" t="str">
        <f>IF('Műszaki adattábla'!F2662="","",'Műszaki adattábla'!F2662)</f>
        <v/>
      </c>
      <c r="E2671" s="169" t="str">
        <f>IF(D2671="","",VLOOKUP(D2671,'Műszaki adattábla'!F:R,13,0))</f>
        <v/>
      </c>
      <c r="F2671" s="29" t="str">
        <f>IF(D2671="","",VLOOKUP(D2671,'Műszaki adattábla'!F:M,8,0))</f>
        <v/>
      </c>
      <c r="G2671" s="29" t="str">
        <f>IF(D2671="","",IF('Műszaki adattábla'!L2662="20-99",IF('Műszaki adattábla'!O2662="","Nem adott meg lekötött teljesítményt",VLOOKUP(D2671,'Műszaki adattábla'!F:O,10,0)),0))</f>
        <v/>
      </c>
      <c r="H2671" s="29" t="str">
        <f>IF(D2671="","",VLOOKUP(D2671,'Műszaki adattábla'!F:P,11,0))</f>
        <v/>
      </c>
      <c r="I2671" s="30"/>
      <c r="J2671" s="30"/>
      <c r="K2671" s="31" t="str">
        <f>IF(D2671="","",ROUND(((F2671*I2671*'Műszaki adattábla'!$C$7/'Műszaki adattábla'!$C$8)+(G2671*I2671)+(H2671*I2671))/12*'Műszaki adattábla'!T2662,0))</f>
        <v/>
      </c>
      <c r="L2671" s="32" t="str">
        <f t="shared" si="91"/>
        <v/>
      </c>
    </row>
    <row r="2672" spans="2:12" ht="14.4" thickBot="1" x14ac:dyDescent="0.3">
      <c r="B2672" s="28" t="str">
        <f t="shared" si="90"/>
        <v/>
      </c>
      <c r="C2672" s="167" t="str">
        <f>IF(D2672="","",VLOOKUP(D2672,'Műszaki adattábla'!F:G,2,0))</f>
        <v/>
      </c>
      <c r="D2672" s="168" t="str">
        <f>IF('Műszaki adattábla'!F2663="","",'Műszaki adattábla'!F2663)</f>
        <v/>
      </c>
      <c r="E2672" s="169" t="str">
        <f>IF(D2672="","",VLOOKUP(D2672,'Műszaki adattábla'!F:R,13,0))</f>
        <v/>
      </c>
      <c r="F2672" s="29" t="str">
        <f>IF(D2672="","",VLOOKUP(D2672,'Műszaki adattábla'!F:M,8,0))</f>
        <v/>
      </c>
      <c r="G2672" s="29" t="str">
        <f>IF(D2672="","",IF('Műszaki adattábla'!L2663="20-99",IF('Műszaki adattábla'!O2663="","Nem adott meg lekötött teljesítményt",VLOOKUP(D2672,'Műszaki adattábla'!F:O,10,0)),0))</f>
        <v/>
      </c>
      <c r="H2672" s="29" t="str">
        <f>IF(D2672="","",VLOOKUP(D2672,'Műszaki adattábla'!F:P,11,0))</f>
        <v/>
      </c>
      <c r="I2672" s="30"/>
      <c r="J2672" s="30"/>
      <c r="K2672" s="31" t="str">
        <f>IF(D2672="","",ROUND(((F2672*I2672*'Műszaki adattábla'!$C$7/'Műszaki adattábla'!$C$8)+(G2672*I2672)+(H2672*I2672))/12*'Műszaki adattábla'!T2663,0))</f>
        <v/>
      </c>
      <c r="L2672" s="32" t="str">
        <f t="shared" si="91"/>
        <v/>
      </c>
    </row>
    <row r="2673" spans="2:12" ht="14.4" thickBot="1" x14ac:dyDescent="0.3">
      <c r="B2673" s="28" t="str">
        <f t="shared" si="90"/>
        <v/>
      </c>
      <c r="C2673" s="167" t="str">
        <f>IF(D2673="","",VLOOKUP(D2673,'Műszaki adattábla'!F:G,2,0))</f>
        <v/>
      </c>
      <c r="D2673" s="168" t="str">
        <f>IF('Műszaki adattábla'!F2664="","",'Műszaki adattábla'!F2664)</f>
        <v/>
      </c>
      <c r="E2673" s="169" t="str">
        <f>IF(D2673="","",VLOOKUP(D2673,'Műszaki adattábla'!F:R,13,0))</f>
        <v/>
      </c>
      <c r="F2673" s="29" t="str">
        <f>IF(D2673="","",VLOOKUP(D2673,'Műszaki adattábla'!F:M,8,0))</f>
        <v/>
      </c>
      <c r="G2673" s="29" t="str">
        <f>IF(D2673="","",IF('Műszaki adattábla'!L2664="20-99",IF('Műszaki adattábla'!O2664="","Nem adott meg lekötött teljesítményt",VLOOKUP(D2673,'Műszaki adattábla'!F:O,10,0)),0))</f>
        <v/>
      </c>
      <c r="H2673" s="29" t="str">
        <f>IF(D2673="","",VLOOKUP(D2673,'Műszaki adattábla'!F:P,11,0))</f>
        <v/>
      </c>
      <c r="I2673" s="30"/>
      <c r="J2673" s="30"/>
      <c r="K2673" s="31" t="str">
        <f>IF(D2673="","",ROUND(((F2673*I2673*'Műszaki adattábla'!$C$7/'Műszaki adattábla'!$C$8)+(G2673*I2673)+(H2673*I2673))/12*'Műszaki adattábla'!T2664,0))</f>
        <v/>
      </c>
      <c r="L2673" s="32" t="str">
        <f t="shared" si="91"/>
        <v/>
      </c>
    </row>
    <row r="2674" spans="2:12" ht="14.4" thickBot="1" x14ac:dyDescent="0.3">
      <c r="B2674" s="28" t="str">
        <f t="shared" si="90"/>
        <v/>
      </c>
      <c r="C2674" s="167" t="str">
        <f>IF(D2674="","",VLOOKUP(D2674,'Műszaki adattábla'!F:G,2,0))</f>
        <v/>
      </c>
      <c r="D2674" s="168" t="str">
        <f>IF('Műszaki adattábla'!F2665="","",'Műszaki adattábla'!F2665)</f>
        <v/>
      </c>
      <c r="E2674" s="169" t="str">
        <f>IF(D2674="","",VLOOKUP(D2674,'Műszaki adattábla'!F:R,13,0))</f>
        <v/>
      </c>
      <c r="F2674" s="29" t="str">
        <f>IF(D2674="","",VLOOKUP(D2674,'Műszaki adattábla'!F:M,8,0))</f>
        <v/>
      </c>
      <c r="G2674" s="29" t="str">
        <f>IF(D2674="","",IF('Műszaki adattábla'!L2665="20-99",IF('Műszaki adattábla'!O2665="","Nem adott meg lekötött teljesítményt",VLOOKUP(D2674,'Műszaki adattábla'!F:O,10,0)),0))</f>
        <v/>
      </c>
      <c r="H2674" s="29" t="str">
        <f>IF(D2674="","",VLOOKUP(D2674,'Műszaki adattábla'!F:P,11,0))</f>
        <v/>
      </c>
      <c r="I2674" s="30"/>
      <c r="J2674" s="30"/>
      <c r="K2674" s="31" t="str">
        <f>IF(D2674="","",ROUND(((F2674*I2674*'Műszaki adattábla'!$C$7/'Műszaki adattábla'!$C$8)+(G2674*I2674)+(H2674*I2674))/12*'Műszaki adattábla'!T2665,0))</f>
        <v/>
      </c>
      <c r="L2674" s="32" t="str">
        <f t="shared" si="91"/>
        <v/>
      </c>
    </row>
    <row r="2675" spans="2:12" ht="14.4" thickBot="1" x14ac:dyDescent="0.3">
      <c r="B2675" s="28" t="str">
        <f t="shared" si="90"/>
        <v/>
      </c>
      <c r="C2675" s="167" t="str">
        <f>IF(D2675="","",VLOOKUP(D2675,'Műszaki adattábla'!F:G,2,0))</f>
        <v/>
      </c>
      <c r="D2675" s="168" t="str">
        <f>IF('Műszaki adattábla'!F2666="","",'Műszaki adattábla'!F2666)</f>
        <v/>
      </c>
      <c r="E2675" s="169" t="str">
        <f>IF(D2675="","",VLOOKUP(D2675,'Műszaki adattábla'!F:R,13,0))</f>
        <v/>
      </c>
      <c r="F2675" s="29" t="str">
        <f>IF(D2675="","",VLOOKUP(D2675,'Műszaki adattábla'!F:M,8,0))</f>
        <v/>
      </c>
      <c r="G2675" s="29" t="str">
        <f>IF(D2675="","",IF('Műszaki adattábla'!L2666="20-99",IF('Műszaki adattábla'!O2666="","Nem adott meg lekötött teljesítményt",VLOOKUP(D2675,'Műszaki adattábla'!F:O,10,0)),0))</f>
        <v/>
      </c>
      <c r="H2675" s="29" t="str">
        <f>IF(D2675="","",VLOOKUP(D2675,'Műszaki adattábla'!F:P,11,0))</f>
        <v/>
      </c>
      <c r="I2675" s="30"/>
      <c r="J2675" s="30"/>
      <c r="K2675" s="31" t="str">
        <f>IF(D2675="","",ROUND(((F2675*I2675*'Műszaki adattábla'!$C$7/'Műszaki adattábla'!$C$8)+(G2675*I2675)+(H2675*I2675))/12*'Műszaki adattábla'!T2666,0))</f>
        <v/>
      </c>
      <c r="L2675" s="32" t="str">
        <f t="shared" si="91"/>
        <v/>
      </c>
    </row>
    <row r="2676" spans="2:12" ht="14.4" thickBot="1" x14ac:dyDescent="0.3">
      <c r="B2676" s="28" t="str">
        <f t="shared" si="90"/>
        <v/>
      </c>
      <c r="C2676" s="167" t="str">
        <f>IF(D2676="","",VLOOKUP(D2676,'Műszaki adattábla'!F:G,2,0))</f>
        <v/>
      </c>
      <c r="D2676" s="168" t="str">
        <f>IF('Műszaki adattábla'!F2667="","",'Műszaki adattábla'!F2667)</f>
        <v/>
      </c>
      <c r="E2676" s="169" t="str">
        <f>IF(D2676="","",VLOOKUP(D2676,'Műszaki adattábla'!F:R,13,0))</f>
        <v/>
      </c>
      <c r="F2676" s="29" t="str">
        <f>IF(D2676="","",VLOOKUP(D2676,'Műszaki adattábla'!F:M,8,0))</f>
        <v/>
      </c>
      <c r="G2676" s="29" t="str">
        <f>IF(D2676="","",IF('Műszaki adattábla'!L2667="20-99",IF('Műszaki adattábla'!O2667="","Nem adott meg lekötött teljesítményt",VLOOKUP(D2676,'Műszaki adattábla'!F:O,10,0)),0))</f>
        <v/>
      </c>
      <c r="H2676" s="29" t="str">
        <f>IF(D2676="","",VLOOKUP(D2676,'Műszaki adattábla'!F:P,11,0))</f>
        <v/>
      </c>
      <c r="I2676" s="30"/>
      <c r="J2676" s="30"/>
      <c r="K2676" s="31" t="str">
        <f>IF(D2676="","",ROUND(((F2676*I2676*'Műszaki adattábla'!$C$7/'Műszaki adattábla'!$C$8)+(G2676*I2676)+(H2676*I2676))/12*'Műszaki adattábla'!T2667,0))</f>
        <v/>
      </c>
      <c r="L2676" s="32" t="str">
        <f t="shared" si="91"/>
        <v/>
      </c>
    </row>
    <row r="2677" spans="2:12" ht="14.4" thickBot="1" x14ac:dyDescent="0.3">
      <c r="B2677" s="28" t="str">
        <f t="shared" si="90"/>
        <v/>
      </c>
      <c r="C2677" s="167" t="str">
        <f>IF(D2677="","",VLOOKUP(D2677,'Műszaki adattábla'!F:G,2,0))</f>
        <v/>
      </c>
      <c r="D2677" s="168" t="str">
        <f>IF('Műszaki adattábla'!F2668="","",'Műszaki adattábla'!F2668)</f>
        <v/>
      </c>
      <c r="E2677" s="169" t="str">
        <f>IF(D2677="","",VLOOKUP(D2677,'Műszaki adattábla'!F:R,13,0))</f>
        <v/>
      </c>
      <c r="F2677" s="29" t="str">
        <f>IF(D2677="","",VLOOKUP(D2677,'Műszaki adattábla'!F:M,8,0))</f>
        <v/>
      </c>
      <c r="G2677" s="29" t="str">
        <f>IF(D2677="","",IF('Műszaki adattábla'!L2668="20-99",IF('Műszaki adattábla'!O2668="","Nem adott meg lekötött teljesítményt",VLOOKUP(D2677,'Műszaki adattábla'!F:O,10,0)),0))</f>
        <v/>
      </c>
      <c r="H2677" s="29" t="str">
        <f>IF(D2677="","",VLOOKUP(D2677,'Műszaki adattábla'!F:P,11,0))</f>
        <v/>
      </c>
      <c r="I2677" s="30"/>
      <c r="J2677" s="30"/>
      <c r="K2677" s="31" t="str">
        <f>IF(D2677="","",ROUND(((F2677*I2677*'Műszaki adattábla'!$C$7/'Műszaki adattábla'!$C$8)+(G2677*I2677)+(H2677*I2677))/12*'Műszaki adattábla'!T2668,0))</f>
        <v/>
      </c>
      <c r="L2677" s="32" t="str">
        <f t="shared" si="91"/>
        <v/>
      </c>
    </row>
    <row r="2678" spans="2:12" ht="14.4" thickBot="1" x14ac:dyDescent="0.3">
      <c r="B2678" s="28" t="str">
        <f t="shared" si="90"/>
        <v/>
      </c>
      <c r="C2678" s="167" t="str">
        <f>IF(D2678="","",VLOOKUP(D2678,'Műszaki adattábla'!F:G,2,0))</f>
        <v/>
      </c>
      <c r="D2678" s="168" t="str">
        <f>IF('Műszaki adattábla'!F2669="","",'Műszaki adattábla'!F2669)</f>
        <v/>
      </c>
      <c r="E2678" s="169" t="str">
        <f>IF(D2678="","",VLOOKUP(D2678,'Műszaki adattábla'!F:R,13,0))</f>
        <v/>
      </c>
      <c r="F2678" s="29" t="str">
        <f>IF(D2678="","",VLOOKUP(D2678,'Műszaki adattábla'!F:M,8,0))</f>
        <v/>
      </c>
      <c r="G2678" s="29" t="str">
        <f>IF(D2678="","",IF('Műszaki adattábla'!L2669="20-99",IF('Műszaki adattábla'!O2669="","Nem adott meg lekötött teljesítményt",VLOOKUP(D2678,'Műszaki adattábla'!F:O,10,0)),0))</f>
        <v/>
      </c>
      <c r="H2678" s="29" t="str">
        <f>IF(D2678="","",VLOOKUP(D2678,'Műszaki adattábla'!F:P,11,0))</f>
        <v/>
      </c>
      <c r="I2678" s="30"/>
      <c r="J2678" s="30"/>
      <c r="K2678" s="31" t="str">
        <f>IF(D2678="","",ROUND(((F2678*I2678*'Műszaki adattábla'!$C$7/'Műszaki adattábla'!$C$8)+(G2678*I2678)+(H2678*I2678))/12*'Műszaki adattábla'!T2669,0))</f>
        <v/>
      </c>
      <c r="L2678" s="32" t="str">
        <f t="shared" si="91"/>
        <v/>
      </c>
    </row>
    <row r="2679" spans="2:12" ht="14.4" thickBot="1" x14ac:dyDescent="0.3">
      <c r="B2679" s="28" t="str">
        <f t="shared" si="90"/>
        <v/>
      </c>
      <c r="C2679" s="167" t="str">
        <f>IF(D2679="","",VLOOKUP(D2679,'Műszaki adattábla'!F:G,2,0))</f>
        <v/>
      </c>
      <c r="D2679" s="168" t="str">
        <f>IF('Műszaki adattábla'!F2670="","",'Műszaki adattábla'!F2670)</f>
        <v/>
      </c>
      <c r="E2679" s="169" t="str">
        <f>IF(D2679="","",VLOOKUP(D2679,'Műszaki adattábla'!F:R,13,0))</f>
        <v/>
      </c>
      <c r="F2679" s="29" t="str">
        <f>IF(D2679="","",VLOOKUP(D2679,'Műszaki adattábla'!F:M,8,0))</f>
        <v/>
      </c>
      <c r="G2679" s="29" t="str">
        <f>IF(D2679="","",IF('Műszaki adattábla'!L2670="20-99",IF('Műszaki adattábla'!O2670="","Nem adott meg lekötött teljesítményt",VLOOKUP(D2679,'Műszaki adattábla'!F:O,10,0)),0))</f>
        <v/>
      </c>
      <c r="H2679" s="29" t="str">
        <f>IF(D2679="","",VLOOKUP(D2679,'Műszaki adattábla'!F:P,11,0))</f>
        <v/>
      </c>
      <c r="I2679" s="30"/>
      <c r="J2679" s="30"/>
      <c r="K2679" s="31" t="str">
        <f>IF(D2679="","",ROUND(((F2679*I2679*'Műszaki adattábla'!$C$7/'Műszaki adattábla'!$C$8)+(G2679*I2679)+(H2679*I2679))/12*'Műszaki adattábla'!T2670,0))</f>
        <v/>
      </c>
      <c r="L2679" s="32" t="str">
        <f t="shared" si="91"/>
        <v/>
      </c>
    </row>
    <row r="2680" spans="2:12" ht="14.4" thickBot="1" x14ac:dyDescent="0.3">
      <c r="B2680" s="28" t="str">
        <f t="shared" si="90"/>
        <v/>
      </c>
      <c r="C2680" s="167" t="str">
        <f>IF(D2680="","",VLOOKUP(D2680,'Műszaki adattábla'!F:G,2,0))</f>
        <v/>
      </c>
      <c r="D2680" s="168" t="str">
        <f>IF('Műszaki adattábla'!F2671="","",'Műszaki adattábla'!F2671)</f>
        <v/>
      </c>
      <c r="E2680" s="169" t="str">
        <f>IF(D2680="","",VLOOKUP(D2680,'Műszaki adattábla'!F:R,13,0))</f>
        <v/>
      </c>
      <c r="F2680" s="29" t="str">
        <f>IF(D2680="","",VLOOKUP(D2680,'Műszaki adattábla'!F:M,8,0))</f>
        <v/>
      </c>
      <c r="G2680" s="29" t="str">
        <f>IF(D2680="","",IF('Műszaki adattábla'!L2671="20-99",IF('Műszaki adattábla'!O2671="","Nem adott meg lekötött teljesítményt",VLOOKUP(D2680,'Műszaki adattábla'!F:O,10,0)),0))</f>
        <v/>
      </c>
      <c r="H2680" s="29" t="str">
        <f>IF(D2680="","",VLOOKUP(D2680,'Műszaki adattábla'!F:P,11,0))</f>
        <v/>
      </c>
      <c r="I2680" s="30"/>
      <c r="J2680" s="30"/>
      <c r="K2680" s="31" t="str">
        <f>IF(D2680="","",ROUND(((F2680*I2680*'Műszaki adattábla'!$C$7/'Műszaki adattábla'!$C$8)+(G2680*I2680)+(H2680*I2680))/12*'Műszaki adattábla'!T2671,0))</f>
        <v/>
      </c>
      <c r="L2680" s="32" t="str">
        <f t="shared" si="91"/>
        <v/>
      </c>
    </row>
    <row r="2681" spans="2:12" ht="14.4" thickBot="1" x14ac:dyDescent="0.3">
      <c r="B2681" s="28" t="str">
        <f t="shared" si="90"/>
        <v/>
      </c>
      <c r="C2681" s="167" t="str">
        <f>IF(D2681="","",VLOOKUP(D2681,'Műszaki adattábla'!F:G,2,0))</f>
        <v/>
      </c>
      <c r="D2681" s="168" t="str">
        <f>IF('Műszaki adattábla'!F2672="","",'Műszaki adattábla'!F2672)</f>
        <v/>
      </c>
      <c r="E2681" s="169" t="str">
        <f>IF(D2681="","",VLOOKUP(D2681,'Műszaki adattábla'!F:R,13,0))</f>
        <v/>
      </c>
      <c r="F2681" s="29" t="str">
        <f>IF(D2681="","",VLOOKUP(D2681,'Műszaki adattábla'!F:M,8,0))</f>
        <v/>
      </c>
      <c r="G2681" s="29" t="str">
        <f>IF(D2681="","",IF('Műszaki adattábla'!L2672="20-99",IF('Műszaki adattábla'!O2672="","Nem adott meg lekötött teljesítményt",VLOOKUP(D2681,'Műszaki adattábla'!F:O,10,0)),0))</f>
        <v/>
      </c>
      <c r="H2681" s="29" t="str">
        <f>IF(D2681="","",VLOOKUP(D2681,'Műszaki adattábla'!F:P,11,0))</f>
        <v/>
      </c>
      <c r="I2681" s="30"/>
      <c r="J2681" s="30"/>
      <c r="K2681" s="31" t="str">
        <f>IF(D2681="","",ROUND(((F2681*I2681*'Műszaki adattábla'!$C$7/'Műszaki adattábla'!$C$8)+(G2681*I2681)+(H2681*I2681))/12*'Műszaki adattábla'!T2672,0))</f>
        <v/>
      </c>
      <c r="L2681" s="32" t="str">
        <f t="shared" si="91"/>
        <v/>
      </c>
    </row>
    <row r="2682" spans="2:12" ht="14.4" thickBot="1" x14ac:dyDescent="0.3">
      <c r="B2682" s="28" t="str">
        <f t="shared" si="90"/>
        <v/>
      </c>
      <c r="C2682" s="167" t="str">
        <f>IF(D2682="","",VLOOKUP(D2682,'Műszaki adattábla'!F:G,2,0))</f>
        <v/>
      </c>
      <c r="D2682" s="168" t="str">
        <f>IF('Műszaki adattábla'!F2673="","",'Műszaki adattábla'!F2673)</f>
        <v/>
      </c>
      <c r="E2682" s="169" t="str">
        <f>IF(D2682="","",VLOOKUP(D2682,'Műszaki adattábla'!F:R,13,0))</f>
        <v/>
      </c>
      <c r="F2682" s="29" t="str">
        <f>IF(D2682="","",VLOOKUP(D2682,'Műszaki adattábla'!F:M,8,0))</f>
        <v/>
      </c>
      <c r="G2682" s="29" t="str">
        <f>IF(D2682="","",IF('Műszaki adattábla'!L2673="20-99",IF('Műszaki adattábla'!O2673="","Nem adott meg lekötött teljesítményt",VLOOKUP(D2682,'Műszaki adattábla'!F:O,10,0)),0))</f>
        <v/>
      </c>
      <c r="H2682" s="29" t="str">
        <f>IF(D2682="","",VLOOKUP(D2682,'Műszaki adattábla'!F:P,11,0))</f>
        <v/>
      </c>
      <c r="I2682" s="30"/>
      <c r="J2682" s="30"/>
      <c r="K2682" s="31" t="str">
        <f>IF(D2682="","",ROUND(((F2682*I2682*'Műszaki adattábla'!$C$7/'Műszaki adattábla'!$C$8)+(G2682*I2682)+(H2682*I2682))/12*'Műszaki adattábla'!T2673,0))</f>
        <v/>
      </c>
      <c r="L2682" s="32" t="str">
        <f t="shared" si="91"/>
        <v/>
      </c>
    </row>
    <row r="2683" spans="2:12" ht="14.4" thickBot="1" x14ac:dyDescent="0.3">
      <c r="B2683" s="28" t="str">
        <f t="shared" si="90"/>
        <v/>
      </c>
      <c r="C2683" s="167" t="str">
        <f>IF(D2683="","",VLOOKUP(D2683,'Műszaki adattábla'!F:G,2,0))</f>
        <v/>
      </c>
      <c r="D2683" s="168" t="str">
        <f>IF('Műszaki adattábla'!F2674="","",'Műszaki adattábla'!F2674)</f>
        <v/>
      </c>
      <c r="E2683" s="169" t="str">
        <f>IF(D2683="","",VLOOKUP(D2683,'Műszaki adattábla'!F:R,13,0))</f>
        <v/>
      </c>
      <c r="F2683" s="29" t="str">
        <f>IF(D2683="","",VLOOKUP(D2683,'Műszaki adattábla'!F:M,8,0))</f>
        <v/>
      </c>
      <c r="G2683" s="29" t="str">
        <f>IF(D2683="","",IF('Műszaki adattábla'!L2674="20-99",IF('Műszaki adattábla'!O2674="","Nem adott meg lekötött teljesítményt",VLOOKUP(D2683,'Műszaki adattábla'!F:O,10,0)),0))</f>
        <v/>
      </c>
      <c r="H2683" s="29" t="str">
        <f>IF(D2683="","",VLOOKUP(D2683,'Műszaki adattábla'!F:P,11,0))</f>
        <v/>
      </c>
      <c r="I2683" s="30"/>
      <c r="J2683" s="30"/>
      <c r="K2683" s="31" t="str">
        <f>IF(D2683="","",ROUND(((F2683*I2683*'Műszaki adattábla'!$C$7/'Műszaki adattábla'!$C$8)+(G2683*I2683)+(H2683*I2683))/12*'Műszaki adattábla'!T2674,0))</f>
        <v/>
      </c>
      <c r="L2683" s="32" t="str">
        <f t="shared" si="91"/>
        <v/>
      </c>
    </row>
    <row r="2684" spans="2:12" ht="14.4" thickBot="1" x14ac:dyDescent="0.3">
      <c r="B2684" s="28" t="str">
        <f t="shared" si="90"/>
        <v/>
      </c>
      <c r="C2684" s="167" t="str">
        <f>IF(D2684="","",VLOOKUP(D2684,'Műszaki adattábla'!F:G,2,0))</f>
        <v/>
      </c>
      <c r="D2684" s="168" t="str">
        <f>IF('Műszaki adattábla'!F2675="","",'Műszaki adattábla'!F2675)</f>
        <v/>
      </c>
      <c r="E2684" s="169" t="str">
        <f>IF(D2684="","",VLOOKUP(D2684,'Műszaki adattábla'!F:R,13,0))</f>
        <v/>
      </c>
      <c r="F2684" s="29" t="str">
        <f>IF(D2684="","",VLOOKUP(D2684,'Műszaki adattábla'!F:M,8,0))</f>
        <v/>
      </c>
      <c r="G2684" s="29" t="str">
        <f>IF(D2684="","",IF('Műszaki adattábla'!L2675="20-99",IF('Műszaki adattábla'!O2675="","Nem adott meg lekötött teljesítményt",VLOOKUP(D2684,'Műszaki adattábla'!F:O,10,0)),0))</f>
        <v/>
      </c>
      <c r="H2684" s="29" t="str">
        <f>IF(D2684="","",VLOOKUP(D2684,'Műszaki adattábla'!F:P,11,0))</f>
        <v/>
      </c>
      <c r="I2684" s="30"/>
      <c r="J2684" s="30"/>
      <c r="K2684" s="31" t="str">
        <f>IF(D2684="","",ROUND(((F2684*I2684*'Műszaki adattábla'!$C$7/'Műszaki adattábla'!$C$8)+(G2684*I2684)+(H2684*I2684))/12*'Műszaki adattábla'!T2675,0))</f>
        <v/>
      </c>
      <c r="L2684" s="32" t="str">
        <f t="shared" si="91"/>
        <v/>
      </c>
    </row>
    <row r="2685" spans="2:12" ht="14.4" thickBot="1" x14ac:dyDescent="0.3">
      <c r="B2685" s="28" t="str">
        <f t="shared" si="90"/>
        <v/>
      </c>
      <c r="C2685" s="167" t="str">
        <f>IF(D2685="","",VLOOKUP(D2685,'Műszaki adattábla'!F:G,2,0))</f>
        <v/>
      </c>
      <c r="D2685" s="168" t="str">
        <f>IF('Műszaki adattábla'!F2676="","",'Műszaki adattábla'!F2676)</f>
        <v/>
      </c>
      <c r="E2685" s="169" t="str">
        <f>IF(D2685="","",VLOOKUP(D2685,'Műszaki adattábla'!F:R,13,0))</f>
        <v/>
      </c>
      <c r="F2685" s="29" t="str">
        <f>IF(D2685="","",VLOOKUP(D2685,'Műszaki adattábla'!F:M,8,0))</f>
        <v/>
      </c>
      <c r="G2685" s="29" t="str">
        <f>IF(D2685="","",IF('Műszaki adattábla'!L2676="20-99",IF('Műszaki adattábla'!O2676="","Nem adott meg lekötött teljesítményt",VLOOKUP(D2685,'Műszaki adattábla'!F:O,10,0)),0))</f>
        <v/>
      </c>
      <c r="H2685" s="29" t="str">
        <f>IF(D2685="","",VLOOKUP(D2685,'Műszaki adattábla'!F:P,11,0))</f>
        <v/>
      </c>
      <c r="I2685" s="30"/>
      <c r="J2685" s="30"/>
      <c r="K2685" s="31" t="str">
        <f>IF(D2685="","",ROUND(((F2685*I2685*'Műszaki adattábla'!$C$7/'Műszaki adattábla'!$C$8)+(G2685*I2685)+(H2685*I2685))/12*'Műszaki adattábla'!T2676,0))</f>
        <v/>
      </c>
      <c r="L2685" s="32" t="str">
        <f t="shared" si="91"/>
        <v/>
      </c>
    </row>
    <row r="2686" spans="2:12" ht="14.4" thickBot="1" x14ac:dyDescent="0.3">
      <c r="B2686" s="28" t="str">
        <f t="shared" si="90"/>
        <v/>
      </c>
      <c r="C2686" s="167" t="str">
        <f>IF(D2686="","",VLOOKUP(D2686,'Műszaki adattábla'!F:G,2,0))</f>
        <v/>
      </c>
      <c r="D2686" s="168" t="str">
        <f>IF('Műszaki adattábla'!F2677="","",'Műszaki adattábla'!F2677)</f>
        <v/>
      </c>
      <c r="E2686" s="169" t="str">
        <f>IF(D2686="","",VLOOKUP(D2686,'Műszaki adattábla'!F:R,13,0))</f>
        <v/>
      </c>
      <c r="F2686" s="29" t="str">
        <f>IF(D2686="","",VLOOKUP(D2686,'Műszaki adattábla'!F:M,8,0))</f>
        <v/>
      </c>
      <c r="G2686" s="29" t="str">
        <f>IF(D2686="","",IF('Műszaki adattábla'!L2677="20-99",IF('Műszaki adattábla'!O2677="","Nem adott meg lekötött teljesítményt",VLOOKUP(D2686,'Műszaki adattábla'!F:O,10,0)),0))</f>
        <v/>
      </c>
      <c r="H2686" s="29" t="str">
        <f>IF(D2686="","",VLOOKUP(D2686,'Műszaki adattábla'!F:P,11,0))</f>
        <v/>
      </c>
      <c r="I2686" s="30"/>
      <c r="J2686" s="30"/>
      <c r="K2686" s="31" t="str">
        <f>IF(D2686="","",ROUND(((F2686*I2686*'Műszaki adattábla'!$C$7/'Műszaki adattábla'!$C$8)+(G2686*I2686)+(H2686*I2686))/12*'Műszaki adattábla'!T2677,0))</f>
        <v/>
      </c>
      <c r="L2686" s="32" t="str">
        <f t="shared" si="91"/>
        <v/>
      </c>
    </row>
    <row r="2687" spans="2:12" ht="14.4" thickBot="1" x14ac:dyDescent="0.3">
      <c r="B2687" s="28" t="str">
        <f t="shared" si="90"/>
        <v/>
      </c>
      <c r="C2687" s="167" t="str">
        <f>IF(D2687="","",VLOOKUP(D2687,'Műszaki adattábla'!F:G,2,0))</f>
        <v/>
      </c>
      <c r="D2687" s="168" t="str">
        <f>IF('Műszaki adattábla'!F2678="","",'Műszaki adattábla'!F2678)</f>
        <v/>
      </c>
      <c r="E2687" s="169" t="str">
        <f>IF(D2687="","",VLOOKUP(D2687,'Műszaki adattábla'!F:R,13,0))</f>
        <v/>
      </c>
      <c r="F2687" s="29" t="str">
        <f>IF(D2687="","",VLOOKUP(D2687,'Műszaki adattábla'!F:M,8,0))</f>
        <v/>
      </c>
      <c r="G2687" s="29" t="str">
        <f>IF(D2687="","",IF('Műszaki adattábla'!L2678="20-99",IF('Műszaki adattábla'!O2678="","Nem adott meg lekötött teljesítményt",VLOOKUP(D2687,'Műszaki adattábla'!F:O,10,0)),0))</f>
        <v/>
      </c>
      <c r="H2687" s="29" t="str">
        <f>IF(D2687="","",VLOOKUP(D2687,'Műszaki adattábla'!F:P,11,0))</f>
        <v/>
      </c>
      <c r="I2687" s="30"/>
      <c r="J2687" s="30"/>
      <c r="K2687" s="31" t="str">
        <f>IF(D2687="","",ROUND(((F2687*I2687*'Műszaki adattábla'!$C$7/'Műszaki adattábla'!$C$8)+(G2687*I2687)+(H2687*I2687))/12*'Műszaki adattábla'!T2678,0))</f>
        <v/>
      </c>
      <c r="L2687" s="32" t="str">
        <f t="shared" si="91"/>
        <v/>
      </c>
    </row>
    <row r="2688" spans="2:12" ht="14.4" thickBot="1" x14ac:dyDescent="0.3">
      <c r="B2688" s="28" t="str">
        <f t="shared" si="90"/>
        <v/>
      </c>
      <c r="C2688" s="167" t="str">
        <f>IF(D2688="","",VLOOKUP(D2688,'Műszaki adattábla'!F:G,2,0))</f>
        <v/>
      </c>
      <c r="D2688" s="168" t="str">
        <f>IF('Műszaki adattábla'!F2679="","",'Műszaki adattábla'!F2679)</f>
        <v/>
      </c>
      <c r="E2688" s="169" t="str">
        <f>IF(D2688="","",VLOOKUP(D2688,'Műszaki adattábla'!F:R,13,0))</f>
        <v/>
      </c>
      <c r="F2688" s="29" t="str">
        <f>IF(D2688="","",VLOOKUP(D2688,'Műszaki adattábla'!F:M,8,0))</f>
        <v/>
      </c>
      <c r="G2688" s="29" t="str">
        <f>IF(D2688="","",IF('Műszaki adattábla'!L2679="20-99",IF('Műszaki adattábla'!O2679="","Nem adott meg lekötött teljesítményt",VLOOKUP(D2688,'Műszaki adattábla'!F:O,10,0)),0))</f>
        <v/>
      </c>
      <c r="H2688" s="29" t="str">
        <f>IF(D2688="","",VLOOKUP(D2688,'Műszaki adattábla'!F:P,11,0))</f>
        <v/>
      </c>
      <c r="I2688" s="30"/>
      <c r="J2688" s="30"/>
      <c r="K2688" s="31" t="str">
        <f>IF(D2688="","",ROUND(((F2688*I2688*'Műszaki adattábla'!$C$7/'Műszaki adattábla'!$C$8)+(G2688*I2688)+(H2688*I2688))/12*'Műszaki adattábla'!T2679,0))</f>
        <v/>
      </c>
      <c r="L2688" s="32" t="str">
        <f t="shared" si="91"/>
        <v/>
      </c>
    </row>
    <row r="2689" spans="2:12" ht="14.4" thickBot="1" x14ac:dyDescent="0.3">
      <c r="B2689" s="28" t="str">
        <f t="shared" si="90"/>
        <v/>
      </c>
      <c r="C2689" s="167" t="str">
        <f>IF(D2689="","",VLOOKUP(D2689,'Műszaki adattábla'!F:G,2,0))</f>
        <v/>
      </c>
      <c r="D2689" s="168" t="str">
        <f>IF('Műszaki adattábla'!F2680="","",'Műszaki adattábla'!F2680)</f>
        <v/>
      </c>
      <c r="E2689" s="169" t="str">
        <f>IF(D2689="","",VLOOKUP(D2689,'Műszaki adattábla'!F:R,13,0))</f>
        <v/>
      </c>
      <c r="F2689" s="29" t="str">
        <f>IF(D2689="","",VLOOKUP(D2689,'Műszaki adattábla'!F:M,8,0))</f>
        <v/>
      </c>
      <c r="G2689" s="29" t="str">
        <f>IF(D2689="","",IF('Műszaki adattábla'!L2680="20-99",IF('Műszaki adattábla'!O2680="","Nem adott meg lekötött teljesítményt",VLOOKUP(D2689,'Műszaki adattábla'!F:O,10,0)),0))</f>
        <v/>
      </c>
      <c r="H2689" s="29" t="str">
        <f>IF(D2689="","",VLOOKUP(D2689,'Műszaki adattábla'!F:P,11,0))</f>
        <v/>
      </c>
      <c r="I2689" s="30"/>
      <c r="J2689" s="30"/>
      <c r="K2689" s="31" t="str">
        <f>IF(D2689="","",ROUND(((F2689*I2689*'Műszaki adattábla'!$C$7/'Műszaki adattábla'!$C$8)+(G2689*I2689)+(H2689*I2689))/12*'Műszaki adattábla'!T2680,0))</f>
        <v/>
      </c>
      <c r="L2689" s="32" t="str">
        <f t="shared" si="91"/>
        <v/>
      </c>
    </row>
    <row r="2690" spans="2:12" ht="14.4" thickBot="1" x14ac:dyDescent="0.3">
      <c r="B2690" s="28" t="str">
        <f t="shared" si="90"/>
        <v/>
      </c>
      <c r="C2690" s="167" t="str">
        <f>IF(D2690="","",VLOOKUP(D2690,'Műszaki adattábla'!F:G,2,0))</f>
        <v/>
      </c>
      <c r="D2690" s="168" t="str">
        <f>IF('Műszaki adattábla'!F2681="","",'Műszaki adattábla'!F2681)</f>
        <v/>
      </c>
      <c r="E2690" s="169" t="str">
        <f>IF(D2690="","",VLOOKUP(D2690,'Műszaki adattábla'!F:R,13,0))</f>
        <v/>
      </c>
      <c r="F2690" s="29" t="str">
        <f>IF(D2690="","",VLOOKUP(D2690,'Műszaki adattábla'!F:M,8,0))</f>
        <v/>
      </c>
      <c r="G2690" s="29" t="str">
        <f>IF(D2690="","",IF('Műszaki adattábla'!L2681="20-99",IF('Műszaki adattábla'!O2681="","Nem adott meg lekötött teljesítményt",VLOOKUP(D2690,'Műszaki adattábla'!F:O,10,0)),0))</f>
        <v/>
      </c>
      <c r="H2690" s="29" t="str">
        <f>IF(D2690="","",VLOOKUP(D2690,'Műszaki adattábla'!F:P,11,0))</f>
        <v/>
      </c>
      <c r="I2690" s="30"/>
      <c r="J2690" s="30"/>
      <c r="K2690" s="31" t="str">
        <f>IF(D2690="","",ROUND(((F2690*I2690*'Műszaki adattábla'!$C$7/'Műszaki adattábla'!$C$8)+(G2690*I2690)+(H2690*I2690))/12*'Műszaki adattábla'!T2681,0))</f>
        <v/>
      </c>
      <c r="L2690" s="32" t="str">
        <f t="shared" si="91"/>
        <v/>
      </c>
    </row>
    <row r="2691" spans="2:12" ht="14.4" thickBot="1" x14ac:dyDescent="0.3">
      <c r="B2691" s="28" t="str">
        <f t="shared" si="90"/>
        <v/>
      </c>
      <c r="C2691" s="167" t="str">
        <f>IF(D2691="","",VLOOKUP(D2691,'Műszaki adattábla'!F:G,2,0))</f>
        <v/>
      </c>
      <c r="D2691" s="168" t="str">
        <f>IF('Műszaki adattábla'!F2682="","",'Műszaki adattábla'!F2682)</f>
        <v/>
      </c>
      <c r="E2691" s="169" t="str">
        <f>IF(D2691="","",VLOOKUP(D2691,'Műszaki adattábla'!F:R,13,0))</f>
        <v/>
      </c>
      <c r="F2691" s="29" t="str">
        <f>IF(D2691="","",VLOOKUP(D2691,'Műszaki adattábla'!F:M,8,0))</f>
        <v/>
      </c>
      <c r="G2691" s="29" t="str">
        <f>IF(D2691="","",IF('Műszaki adattábla'!L2682="20-99",IF('Műszaki adattábla'!O2682="","Nem adott meg lekötött teljesítményt",VLOOKUP(D2691,'Műszaki adattábla'!F:O,10,0)),0))</f>
        <v/>
      </c>
      <c r="H2691" s="29" t="str">
        <f>IF(D2691="","",VLOOKUP(D2691,'Műszaki adattábla'!F:P,11,0))</f>
        <v/>
      </c>
      <c r="I2691" s="30"/>
      <c r="J2691" s="30"/>
      <c r="K2691" s="31" t="str">
        <f>IF(D2691="","",ROUND(((F2691*I2691*'Műszaki adattábla'!$C$7/'Műszaki adattábla'!$C$8)+(G2691*I2691)+(H2691*I2691))/12*'Műszaki adattábla'!T2682,0))</f>
        <v/>
      </c>
      <c r="L2691" s="32" t="str">
        <f t="shared" si="91"/>
        <v/>
      </c>
    </row>
    <row r="2692" spans="2:12" ht="14.4" thickBot="1" x14ac:dyDescent="0.3">
      <c r="B2692" s="28" t="str">
        <f t="shared" si="90"/>
        <v/>
      </c>
      <c r="C2692" s="167" t="str">
        <f>IF(D2692="","",VLOOKUP(D2692,'Műszaki adattábla'!F:G,2,0))</f>
        <v/>
      </c>
      <c r="D2692" s="168" t="str">
        <f>IF('Műszaki adattábla'!F2683="","",'Műszaki adattábla'!F2683)</f>
        <v/>
      </c>
      <c r="E2692" s="169" t="str">
        <f>IF(D2692="","",VLOOKUP(D2692,'Műszaki adattábla'!F:R,13,0))</f>
        <v/>
      </c>
      <c r="F2692" s="29" t="str">
        <f>IF(D2692="","",VLOOKUP(D2692,'Műszaki adattábla'!F:M,8,0))</f>
        <v/>
      </c>
      <c r="G2692" s="29" t="str">
        <f>IF(D2692="","",IF('Műszaki adattábla'!L2683="20-99",IF('Műszaki adattábla'!O2683="","Nem adott meg lekötött teljesítményt",VLOOKUP(D2692,'Műszaki adattábla'!F:O,10,0)),0))</f>
        <v/>
      </c>
      <c r="H2692" s="29" t="str">
        <f>IF(D2692="","",VLOOKUP(D2692,'Műszaki adattábla'!F:P,11,0))</f>
        <v/>
      </c>
      <c r="I2692" s="30"/>
      <c r="J2692" s="30"/>
      <c r="K2692" s="31" t="str">
        <f>IF(D2692="","",ROUND(((F2692*I2692*'Műszaki adattábla'!$C$7/'Műszaki adattábla'!$C$8)+(G2692*I2692)+(H2692*I2692))/12*'Műszaki adattábla'!T2683,0))</f>
        <v/>
      </c>
      <c r="L2692" s="32" t="str">
        <f t="shared" si="91"/>
        <v/>
      </c>
    </row>
    <row r="2693" spans="2:12" ht="14.4" thickBot="1" x14ac:dyDescent="0.3">
      <c r="B2693" s="28" t="str">
        <f t="shared" si="90"/>
        <v/>
      </c>
      <c r="C2693" s="167" t="str">
        <f>IF(D2693="","",VLOOKUP(D2693,'Műszaki adattábla'!F:G,2,0))</f>
        <v/>
      </c>
      <c r="D2693" s="168" t="str">
        <f>IF('Műszaki adattábla'!F2684="","",'Műszaki adattábla'!F2684)</f>
        <v/>
      </c>
      <c r="E2693" s="169" t="str">
        <f>IF(D2693="","",VLOOKUP(D2693,'Műszaki adattábla'!F:R,13,0))</f>
        <v/>
      </c>
      <c r="F2693" s="29" t="str">
        <f>IF(D2693="","",VLOOKUP(D2693,'Műszaki adattábla'!F:M,8,0))</f>
        <v/>
      </c>
      <c r="G2693" s="29" t="str">
        <f>IF(D2693="","",IF('Műszaki adattábla'!L2684="20-99",IF('Műszaki adattábla'!O2684="","Nem adott meg lekötött teljesítményt",VLOOKUP(D2693,'Műszaki adattábla'!F:O,10,0)),0))</f>
        <v/>
      </c>
      <c r="H2693" s="29" t="str">
        <f>IF(D2693="","",VLOOKUP(D2693,'Műszaki adattábla'!F:P,11,0))</f>
        <v/>
      </c>
      <c r="I2693" s="30"/>
      <c r="J2693" s="30"/>
      <c r="K2693" s="31" t="str">
        <f>IF(D2693="","",ROUND(((F2693*I2693*'Műszaki adattábla'!$C$7/'Műszaki adattábla'!$C$8)+(G2693*I2693)+(H2693*I2693))/12*'Műszaki adattábla'!T2684,0))</f>
        <v/>
      </c>
      <c r="L2693" s="32" t="str">
        <f t="shared" si="91"/>
        <v/>
      </c>
    </row>
    <row r="2694" spans="2:12" ht="14.4" thickBot="1" x14ac:dyDescent="0.3">
      <c r="B2694" s="28" t="str">
        <f t="shared" si="90"/>
        <v/>
      </c>
      <c r="C2694" s="167" t="str">
        <f>IF(D2694="","",VLOOKUP(D2694,'Műszaki adattábla'!F:G,2,0))</f>
        <v/>
      </c>
      <c r="D2694" s="168" t="str">
        <f>IF('Műszaki adattábla'!F2685="","",'Műszaki adattábla'!F2685)</f>
        <v/>
      </c>
      <c r="E2694" s="169" t="str">
        <f>IF(D2694="","",VLOOKUP(D2694,'Műszaki adattábla'!F:R,13,0))</f>
        <v/>
      </c>
      <c r="F2694" s="29" t="str">
        <f>IF(D2694="","",VLOOKUP(D2694,'Műszaki adattábla'!F:M,8,0))</f>
        <v/>
      </c>
      <c r="G2694" s="29" t="str">
        <f>IF(D2694="","",IF('Műszaki adattábla'!L2685="20-99",IF('Műszaki adattábla'!O2685="","Nem adott meg lekötött teljesítményt",VLOOKUP(D2694,'Műszaki adattábla'!F:O,10,0)),0))</f>
        <v/>
      </c>
      <c r="H2694" s="29" t="str">
        <f>IF(D2694="","",VLOOKUP(D2694,'Műszaki adattábla'!F:P,11,0))</f>
        <v/>
      </c>
      <c r="I2694" s="30"/>
      <c r="J2694" s="30"/>
      <c r="K2694" s="31" t="str">
        <f>IF(D2694="","",ROUND(((F2694*I2694*'Műszaki adattábla'!$C$7/'Műszaki adattábla'!$C$8)+(G2694*I2694)+(H2694*I2694))/12*'Műszaki adattábla'!T2685,0))</f>
        <v/>
      </c>
      <c r="L2694" s="32" t="str">
        <f t="shared" si="91"/>
        <v/>
      </c>
    </row>
    <row r="2695" spans="2:12" ht="14.4" thickBot="1" x14ac:dyDescent="0.3">
      <c r="B2695" s="28" t="str">
        <f t="shared" si="90"/>
        <v/>
      </c>
      <c r="C2695" s="167" t="str">
        <f>IF(D2695="","",VLOOKUP(D2695,'Műszaki adattábla'!F:G,2,0))</f>
        <v/>
      </c>
      <c r="D2695" s="168" t="str">
        <f>IF('Műszaki adattábla'!F2686="","",'Műszaki adattábla'!F2686)</f>
        <v/>
      </c>
      <c r="E2695" s="169" t="str">
        <f>IF(D2695="","",VLOOKUP(D2695,'Műszaki adattábla'!F:R,13,0))</f>
        <v/>
      </c>
      <c r="F2695" s="29" t="str">
        <f>IF(D2695="","",VLOOKUP(D2695,'Műszaki adattábla'!F:M,8,0))</f>
        <v/>
      </c>
      <c r="G2695" s="29" t="str">
        <f>IF(D2695="","",IF('Műszaki adattábla'!L2686="20-99",IF('Műszaki adattábla'!O2686="","Nem adott meg lekötött teljesítményt",VLOOKUP(D2695,'Műszaki adattábla'!F:O,10,0)),0))</f>
        <v/>
      </c>
      <c r="H2695" s="29" t="str">
        <f>IF(D2695="","",VLOOKUP(D2695,'Műszaki adattábla'!F:P,11,0))</f>
        <v/>
      </c>
      <c r="I2695" s="30"/>
      <c r="J2695" s="30"/>
      <c r="K2695" s="31" t="str">
        <f>IF(D2695="","",ROUND(((F2695*I2695*'Műszaki adattábla'!$C$7/'Műszaki adattábla'!$C$8)+(G2695*I2695)+(H2695*I2695))/12*'Műszaki adattábla'!T2686,0))</f>
        <v/>
      </c>
      <c r="L2695" s="32" t="str">
        <f t="shared" si="91"/>
        <v/>
      </c>
    </row>
    <row r="2696" spans="2:12" ht="14.4" thickBot="1" x14ac:dyDescent="0.3">
      <c r="B2696" s="28" t="str">
        <f t="shared" si="90"/>
        <v/>
      </c>
      <c r="C2696" s="167" t="str">
        <f>IF(D2696="","",VLOOKUP(D2696,'Műszaki adattábla'!F:G,2,0))</f>
        <v/>
      </c>
      <c r="D2696" s="168" t="str">
        <f>IF('Műszaki adattábla'!F2687="","",'Műszaki adattábla'!F2687)</f>
        <v/>
      </c>
      <c r="E2696" s="169" t="str">
        <f>IF(D2696="","",VLOOKUP(D2696,'Műszaki adattábla'!F:R,13,0))</f>
        <v/>
      </c>
      <c r="F2696" s="29" t="str">
        <f>IF(D2696="","",VLOOKUP(D2696,'Műszaki adattábla'!F:M,8,0))</f>
        <v/>
      </c>
      <c r="G2696" s="29" t="str">
        <f>IF(D2696="","",IF('Műszaki adattábla'!L2687="20-99",IF('Műszaki adattábla'!O2687="","Nem adott meg lekötött teljesítményt",VLOOKUP(D2696,'Műszaki adattábla'!F:O,10,0)),0))</f>
        <v/>
      </c>
      <c r="H2696" s="29" t="str">
        <f>IF(D2696="","",VLOOKUP(D2696,'Műszaki adattábla'!F:P,11,0))</f>
        <v/>
      </c>
      <c r="I2696" s="30"/>
      <c r="J2696" s="30"/>
      <c r="K2696" s="31" t="str">
        <f>IF(D2696="","",ROUND(((F2696*I2696*'Műszaki adattábla'!$C$7/'Műszaki adattábla'!$C$8)+(G2696*I2696)+(H2696*I2696))/12*'Műszaki adattábla'!T2687,0))</f>
        <v/>
      </c>
      <c r="L2696" s="32" t="str">
        <f t="shared" si="91"/>
        <v/>
      </c>
    </row>
    <row r="2697" spans="2:12" ht="14.4" thickBot="1" x14ac:dyDescent="0.3">
      <c r="B2697" s="28" t="str">
        <f t="shared" si="90"/>
        <v/>
      </c>
      <c r="C2697" s="167" t="str">
        <f>IF(D2697="","",VLOOKUP(D2697,'Műszaki adattábla'!F:G,2,0))</f>
        <v/>
      </c>
      <c r="D2697" s="168" t="str">
        <f>IF('Műszaki adattábla'!F2688="","",'Műszaki adattábla'!F2688)</f>
        <v/>
      </c>
      <c r="E2697" s="169" t="str">
        <f>IF(D2697="","",VLOOKUP(D2697,'Műszaki adattábla'!F:R,13,0))</f>
        <v/>
      </c>
      <c r="F2697" s="29" t="str">
        <f>IF(D2697="","",VLOOKUP(D2697,'Műszaki adattábla'!F:M,8,0))</f>
        <v/>
      </c>
      <c r="G2697" s="29" t="str">
        <f>IF(D2697="","",IF('Műszaki adattábla'!L2688="20-99",IF('Műszaki adattábla'!O2688="","Nem adott meg lekötött teljesítményt",VLOOKUP(D2697,'Műszaki adattábla'!F:O,10,0)),0))</f>
        <v/>
      </c>
      <c r="H2697" s="29" t="str">
        <f>IF(D2697="","",VLOOKUP(D2697,'Műszaki adattábla'!F:P,11,0))</f>
        <v/>
      </c>
      <c r="I2697" s="30"/>
      <c r="J2697" s="30"/>
      <c r="K2697" s="31" t="str">
        <f>IF(D2697="","",ROUND(((F2697*I2697*'Műszaki adattábla'!$C$7/'Műszaki adattábla'!$C$8)+(G2697*I2697)+(H2697*I2697))/12*'Műszaki adattábla'!T2688,0))</f>
        <v/>
      </c>
      <c r="L2697" s="32" t="str">
        <f t="shared" si="91"/>
        <v/>
      </c>
    </row>
    <row r="2698" spans="2:12" ht="14.4" thickBot="1" x14ac:dyDescent="0.3">
      <c r="B2698" s="28" t="str">
        <f t="shared" si="90"/>
        <v/>
      </c>
      <c r="C2698" s="167" t="str">
        <f>IF(D2698="","",VLOOKUP(D2698,'Műszaki adattábla'!F:G,2,0))</f>
        <v/>
      </c>
      <c r="D2698" s="168" t="str">
        <f>IF('Műszaki adattábla'!F2689="","",'Műszaki adattábla'!F2689)</f>
        <v/>
      </c>
      <c r="E2698" s="169" t="str">
        <f>IF(D2698="","",VLOOKUP(D2698,'Műszaki adattábla'!F:R,13,0))</f>
        <v/>
      </c>
      <c r="F2698" s="29" t="str">
        <f>IF(D2698="","",VLOOKUP(D2698,'Műszaki adattábla'!F:M,8,0))</f>
        <v/>
      </c>
      <c r="G2698" s="29" t="str">
        <f>IF(D2698="","",IF('Műszaki adattábla'!L2689="20-99",IF('Műszaki adattábla'!O2689="","Nem adott meg lekötött teljesítményt",VLOOKUP(D2698,'Műszaki adattábla'!F:O,10,0)),0))</f>
        <v/>
      </c>
      <c r="H2698" s="29" t="str">
        <f>IF(D2698="","",VLOOKUP(D2698,'Műszaki adattábla'!F:P,11,0))</f>
        <v/>
      </c>
      <c r="I2698" s="30"/>
      <c r="J2698" s="30"/>
      <c r="K2698" s="31" t="str">
        <f>IF(D2698="","",ROUND(((F2698*I2698*'Műszaki adattábla'!$C$7/'Műszaki adattábla'!$C$8)+(G2698*I2698)+(H2698*I2698))/12*'Műszaki adattábla'!T2689,0))</f>
        <v/>
      </c>
      <c r="L2698" s="32" t="str">
        <f t="shared" si="91"/>
        <v/>
      </c>
    </row>
    <row r="2699" spans="2:12" ht="14.4" thickBot="1" x14ac:dyDescent="0.3">
      <c r="B2699" s="28" t="str">
        <f t="shared" si="90"/>
        <v/>
      </c>
      <c r="C2699" s="167" t="str">
        <f>IF(D2699="","",VLOOKUP(D2699,'Műszaki adattábla'!F:G,2,0))</f>
        <v/>
      </c>
      <c r="D2699" s="168" t="str">
        <f>IF('Műszaki adattábla'!F2690="","",'Műszaki adattábla'!F2690)</f>
        <v/>
      </c>
      <c r="E2699" s="169" t="str">
        <f>IF(D2699="","",VLOOKUP(D2699,'Műszaki adattábla'!F:R,13,0))</f>
        <v/>
      </c>
      <c r="F2699" s="29" t="str">
        <f>IF(D2699="","",VLOOKUP(D2699,'Műszaki adattábla'!F:M,8,0))</f>
        <v/>
      </c>
      <c r="G2699" s="29" t="str">
        <f>IF(D2699="","",IF('Műszaki adattábla'!L2690="20-99",IF('Műszaki adattábla'!O2690="","Nem adott meg lekötött teljesítményt",VLOOKUP(D2699,'Műszaki adattábla'!F:O,10,0)),0))</f>
        <v/>
      </c>
      <c r="H2699" s="29" t="str">
        <f>IF(D2699="","",VLOOKUP(D2699,'Műszaki adattábla'!F:P,11,0))</f>
        <v/>
      </c>
      <c r="I2699" s="30"/>
      <c r="J2699" s="30"/>
      <c r="K2699" s="31" t="str">
        <f>IF(D2699="","",ROUND(((F2699*I2699*'Műszaki adattábla'!$C$7/'Műszaki adattábla'!$C$8)+(G2699*I2699)+(H2699*I2699))/12*'Műszaki adattábla'!T2690,0))</f>
        <v/>
      </c>
      <c r="L2699" s="32" t="str">
        <f t="shared" si="91"/>
        <v/>
      </c>
    </row>
    <row r="2700" spans="2:12" ht="14.4" thickBot="1" x14ac:dyDescent="0.3">
      <c r="B2700" s="28" t="str">
        <f t="shared" si="90"/>
        <v/>
      </c>
      <c r="C2700" s="167" t="str">
        <f>IF(D2700="","",VLOOKUP(D2700,'Műszaki adattábla'!F:G,2,0))</f>
        <v/>
      </c>
      <c r="D2700" s="168" t="str">
        <f>IF('Műszaki adattábla'!F2691="","",'Műszaki adattábla'!F2691)</f>
        <v/>
      </c>
      <c r="E2700" s="169" t="str">
        <f>IF(D2700="","",VLOOKUP(D2700,'Műszaki adattábla'!F:R,13,0))</f>
        <v/>
      </c>
      <c r="F2700" s="29" t="str">
        <f>IF(D2700="","",VLOOKUP(D2700,'Műszaki adattábla'!F:M,8,0))</f>
        <v/>
      </c>
      <c r="G2700" s="29" t="str">
        <f>IF(D2700="","",IF('Műszaki adattábla'!L2691="20-99",IF('Műszaki adattábla'!O2691="","Nem adott meg lekötött teljesítményt",VLOOKUP(D2700,'Műszaki adattábla'!F:O,10,0)),0))</f>
        <v/>
      </c>
      <c r="H2700" s="29" t="str">
        <f>IF(D2700="","",VLOOKUP(D2700,'Műszaki adattábla'!F:P,11,0))</f>
        <v/>
      </c>
      <c r="I2700" s="30"/>
      <c r="J2700" s="30"/>
      <c r="K2700" s="31" t="str">
        <f>IF(D2700="","",ROUND(((F2700*I2700*'Műszaki adattábla'!$C$7/'Műszaki adattábla'!$C$8)+(G2700*I2700)+(H2700*I2700))/12*'Műszaki adattábla'!T2691,0))</f>
        <v/>
      </c>
      <c r="L2700" s="32" t="str">
        <f t="shared" si="91"/>
        <v/>
      </c>
    </row>
    <row r="2701" spans="2:12" ht="14.4" thickBot="1" x14ac:dyDescent="0.3">
      <c r="B2701" s="28" t="str">
        <f t="shared" si="90"/>
        <v/>
      </c>
      <c r="C2701" s="167" t="str">
        <f>IF(D2701="","",VLOOKUP(D2701,'Műszaki adattábla'!F:G,2,0))</f>
        <v/>
      </c>
      <c r="D2701" s="168" t="str">
        <f>IF('Műszaki adattábla'!F2692="","",'Műszaki adattábla'!F2692)</f>
        <v/>
      </c>
      <c r="E2701" s="169" t="str">
        <f>IF(D2701="","",VLOOKUP(D2701,'Műszaki adattábla'!F:R,13,0))</f>
        <v/>
      </c>
      <c r="F2701" s="29" t="str">
        <f>IF(D2701="","",VLOOKUP(D2701,'Műszaki adattábla'!F:M,8,0))</f>
        <v/>
      </c>
      <c r="G2701" s="29" t="str">
        <f>IF(D2701="","",IF('Műszaki adattábla'!L2692="20-99",IF('Műszaki adattábla'!O2692="","Nem adott meg lekötött teljesítményt",VLOOKUP(D2701,'Műszaki adattábla'!F:O,10,0)),0))</f>
        <v/>
      </c>
      <c r="H2701" s="29" t="str">
        <f>IF(D2701="","",VLOOKUP(D2701,'Műszaki adattábla'!F:P,11,0))</f>
        <v/>
      </c>
      <c r="I2701" s="30"/>
      <c r="J2701" s="30"/>
      <c r="K2701" s="31" t="str">
        <f>IF(D2701="","",ROUND(((F2701*I2701*'Műszaki adattábla'!$C$7/'Műszaki adattábla'!$C$8)+(G2701*I2701)+(H2701*I2701))/12*'Műszaki adattábla'!T2692,0))</f>
        <v/>
      </c>
      <c r="L2701" s="32" t="str">
        <f t="shared" si="91"/>
        <v/>
      </c>
    </row>
    <row r="2702" spans="2:12" ht="14.4" thickBot="1" x14ac:dyDescent="0.3">
      <c r="B2702" s="28" t="str">
        <f t="shared" si="90"/>
        <v/>
      </c>
      <c r="C2702" s="167" t="str">
        <f>IF(D2702="","",VLOOKUP(D2702,'Műszaki adattábla'!F:G,2,0))</f>
        <v/>
      </c>
      <c r="D2702" s="168" t="str">
        <f>IF('Műszaki adattábla'!F2693="","",'Műszaki adattábla'!F2693)</f>
        <v/>
      </c>
      <c r="E2702" s="169" t="str">
        <f>IF(D2702="","",VLOOKUP(D2702,'Műszaki adattábla'!F:R,13,0))</f>
        <v/>
      </c>
      <c r="F2702" s="29" t="str">
        <f>IF(D2702="","",VLOOKUP(D2702,'Műszaki adattábla'!F:M,8,0))</f>
        <v/>
      </c>
      <c r="G2702" s="29" t="str">
        <f>IF(D2702="","",IF('Műszaki adattábla'!L2693="20-99",IF('Műszaki adattábla'!O2693="","Nem adott meg lekötött teljesítményt",VLOOKUP(D2702,'Műszaki adattábla'!F:O,10,0)),0))</f>
        <v/>
      </c>
      <c r="H2702" s="29" t="str">
        <f>IF(D2702="","",VLOOKUP(D2702,'Műszaki adattábla'!F:P,11,0))</f>
        <v/>
      </c>
      <c r="I2702" s="30"/>
      <c r="J2702" s="30"/>
      <c r="K2702" s="31" t="str">
        <f>IF(D2702="","",ROUND(((F2702*I2702*'Műszaki adattábla'!$C$7/'Műszaki adattábla'!$C$8)+(G2702*I2702)+(H2702*I2702))/12*'Műszaki adattábla'!T2693,0))</f>
        <v/>
      </c>
      <c r="L2702" s="32" t="str">
        <f t="shared" si="91"/>
        <v/>
      </c>
    </row>
    <row r="2703" spans="2:12" ht="14.4" thickBot="1" x14ac:dyDescent="0.3">
      <c r="B2703" s="28" t="str">
        <f t="shared" si="90"/>
        <v/>
      </c>
      <c r="C2703" s="167" t="str">
        <f>IF(D2703="","",VLOOKUP(D2703,'Műszaki adattábla'!F:G,2,0))</f>
        <v/>
      </c>
      <c r="D2703" s="168" t="str">
        <f>IF('Műszaki adattábla'!F2694="","",'Műszaki adattábla'!F2694)</f>
        <v/>
      </c>
      <c r="E2703" s="169" t="str">
        <f>IF(D2703="","",VLOOKUP(D2703,'Műszaki adattábla'!F:R,13,0))</f>
        <v/>
      </c>
      <c r="F2703" s="29" t="str">
        <f>IF(D2703="","",VLOOKUP(D2703,'Műszaki adattábla'!F:M,8,0))</f>
        <v/>
      </c>
      <c r="G2703" s="29" t="str">
        <f>IF(D2703="","",IF('Műszaki adattábla'!L2694="20-99",IF('Műszaki adattábla'!O2694="","Nem adott meg lekötött teljesítményt",VLOOKUP(D2703,'Műszaki adattábla'!F:O,10,0)),0))</f>
        <v/>
      </c>
      <c r="H2703" s="29" t="str">
        <f>IF(D2703="","",VLOOKUP(D2703,'Műszaki adattábla'!F:P,11,0))</f>
        <v/>
      </c>
      <c r="I2703" s="30"/>
      <c r="J2703" s="30"/>
      <c r="K2703" s="31" t="str">
        <f>IF(D2703="","",ROUND(((F2703*I2703*'Műszaki adattábla'!$C$7/'Műszaki adattábla'!$C$8)+(G2703*I2703)+(H2703*I2703))/12*'Műszaki adattábla'!T2694,0))</f>
        <v/>
      </c>
      <c r="L2703" s="32" t="str">
        <f t="shared" si="91"/>
        <v/>
      </c>
    </row>
    <row r="2704" spans="2:12" ht="14.4" thickBot="1" x14ac:dyDescent="0.3">
      <c r="B2704" s="28" t="str">
        <f t="shared" si="90"/>
        <v/>
      </c>
      <c r="C2704" s="167" t="str">
        <f>IF(D2704="","",VLOOKUP(D2704,'Műszaki adattábla'!F:G,2,0))</f>
        <v/>
      </c>
      <c r="D2704" s="168" t="str">
        <f>IF('Műszaki adattábla'!F2695="","",'Műszaki adattábla'!F2695)</f>
        <v/>
      </c>
      <c r="E2704" s="169" t="str">
        <f>IF(D2704="","",VLOOKUP(D2704,'Műszaki adattábla'!F:R,13,0))</f>
        <v/>
      </c>
      <c r="F2704" s="29" t="str">
        <f>IF(D2704="","",VLOOKUP(D2704,'Műszaki adattábla'!F:M,8,0))</f>
        <v/>
      </c>
      <c r="G2704" s="29" t="str">
        <f>IF(D2704="","",IF('Műszaki adattábla'!L2695="20-99",IF('Műszaki adattábla'!O2695="","Nem adott meg lekötött teljesítményt",VLOOKUP(D2704,'Műszaki adattábla'!F:O,10,0)),0))</f>
        <v/>
      </c>
      <c r="H2704" s="29" t="str">
        <f>IF(D2704="","",VLOOKUP(D2704,'Műszaki adattábla'!F:P,11,0))</f>
        <v/>
      </c>
      <c r="I2704" s="30"/>
      <c r="J2704" s="30"/>
      <c r="K2704" s="31" t="str">
        <f>IF(D2704="","",ROUND(((F2704*I2704*'Műszaki adattábla'!$C$7/'Műszaki adattábla'!$C$8)+(G2704*I2704)+(H2704*I2704))/12*'Műszaki adattábla'!T2695,0))</f>
        <v/>
      </c>
      <c r="L2704" s="32" t="str">
        <f t="shared" si="91"/>
        <v/>
      </c>
    </row>
    <row r="2705" spans="2:12" ht="14.4" thickBot="1" x14ac:dyDescent="0.3">
      <c r="B2705" s="28" t="str">
        <f t="shared" si="90"/>
        <v/>
      </c>
      <c r="C2705" s="167" t="str">
        <f>IF(D2705="","",VLOOKUP(D2705,'Műszaki adattábla'!F:G,2,0))</f>
        <v/>
      </c>
      <c r="D2705" s="168" t="str">
        <f>IF('Műszaki adattábla'!F2696="","",'Műszaki adattábla'!F2696)</f>
        <v/>
      </c>
      <c r="E2705" s="169" t="str">
        <f>IF(D2705="","",VLOOKUP(D2705,'Műszaki adattábla'!F:R,13,0))</f>
        <v/>
      </c>
      <c r="F2705" s="29" t="str">
        <f>IF(D2705="","",VLOOKUP(D2705,'Műszaki adattábla'!F:M,8,0))</f>
        <v/>
      </c>
      <c r="G2705" s="29" t="str">
        <f>IF(D2705="","",IF('Műszaki adattábla'!L2696="20-99",IF('Műszaki adattábla'!O2696="","Nem adott meg lekötött teljesítményt",VLOOKUP(D2705,'Műszaki adattábla'!F:O,10,0)),0))</f>
        <v/>
      </c>
      <c r="H2705" s="29" t="str">
        <f>IF(D2705="","",VLOOKUP(D2705,'Műszaki adattábla'!F:P,11,0))</f>
        <v/>
      </c>
      <c r="I2705" s="30"/>
      <c r="J2705" s="30"/>
      <c r="K2705" s="31" t="str">
        <f>IF(D2705="","",ROUND(((F2705*I2705*'Műszaki adattábla'!$C$7/'Műszaki adattábla'!$C$8)+(G2705*I2705)+(H2705*I2705))/12*'Műszaki adattábla'!T2696,0))</f>
        <v/>
      </c>
      <c r="L2705" s="32" t="str">
        <f t="shared" si="91"/>
        <v/>
      </c>
    </row>
    <row r="2706" spans="2:12" ht="14.4" thickBot="1" x14ac:dyDescent="0.3">
      <c r="B2706" s="28" t="str">
        <f t="shared" si="90"/>
        <v/>
      </c>
      <c r="C2706" s="167" t="str">
        <f>IF(D2706="","",VLOOKUP(D2706,'Műszaki adattábla'!F:G,2,0))</f>
        <v/>
      </c>
      <c r="D2706" s="168" t="str">
        <f>IF('Műszaki adattábla'!F2697="","",'Műszaki adattábla'!F2697)</f>
        <v/>
      </c>
      <c r="E2706" s="169" t="str">
        <f>IF(D2706="","",VLOOKUP(D2706,'Műszaki adattábla'!F:R,13,0))</f>
        <v/>
      </c>
      <c r="F2706" s="29" t="str">
        <f>IF(D2706="","",VLOOKUP(D2706,'Műszaki adattábla'!F:M,8,0))</f>
        <v/>
      </c>
      <c r="G2706" s="29" t="str">
        <f>IF(D2706="","",IF('Műszaki adattábla'!L2697="20-99",IF('Műszaki adattábla'!O2697="","Nem adott meg lekötött teljesítményt",VLOOKUP(D2706,'Műszaki adattábla'!F:O,10,0)),0))</f>
        <v/>
      </c>
      <c r="H2706" s="29" t="str">
        <f>IF(D2706="","",VLOOKUP(D2706,'Műszaki adattábla'!F:P,11,0))</f>
        <v/>
      </c>
      <c r="I2706" s="30"/>
      <c r="J2706" s="30"/>
      <c r="K2706" s="31" t="str">
        <f>IF(D2706="","",ROUND(((F2706*I2706*'Műszaki adattábla'!$C$7/'Műszaki adattábla'!$C$8)+(G2706*I2706)+(H2706*I2706))/12*'Műszaki adattábla'!T2697,0))</f>
        <v/>
      </c>
      <c r="L2706" s="32" t="str">
        <f t="shared" si="91"/>
        <v/>
      </c>
    </row>
    <row r="2707" spans="2:12" ht="14.4" thickBot="1" x14ac:dyDescent="0.3">
      <c r="B2707" s="28" t="str">
        <f t="shared" si="90"/>
        <v/>
      </c>
      <c r="C2707" s="167" t="str">
        <f>IF(D2707="","",VLOOKUP(D2707,'Műszaki adattábla'!F:G,2,0))</f>
        <v/>
      </c>
      <c r="D2707" s="168" t="str">
        <f>IF('Műszaki adattábla'!F2698="","",'Műszaki adattábla'!F2698)</f>
        <v/>
      </c>
      <c r="E2707" s="169" t="str">
        <f>IF(D2707="","",VLOOKUP(D2707,'Műszaki adattábla'!F:R,13,0))</f>
        <v/>
      </c>
      <c r="F2707" s="29" t="str">
        <f>IF(D2707="","",VLOOKUP(D2707,'Műszaki adattábla'!F:M,8,0))</f>
        <v/>
      </c>
      <c r="G2707" s="29" t="str">
        <f>IF(D2707="","",IF('Műszaki adattábla'!L2698="20-99",IF('Műszaki adattábla'!O2698="","Nem adott meg lekötött teljesítményt",VLOOKUP(D2707,'Műszaki adattábla'!F:O,10,0)),0))</f>
        <v/>
      </c>
      <c r="H2707" s="29" t="str">
        <f>IF(D2707="","",VLOOKUP(D2707,'Műszaki adattábla'!F:P,11,0))</f>
        <v/>
      </c>
      <c r="I2707" s="30"/>
      <c r="J2707" s="30"/>
      <c r="K2707" s="31" t="str">
        <f>IF(D2707="","",ROUND(((F2707*I2707*'Műszaki adattábla'!$C$7/'Műszaki adattábla'!$C$8)+(G2707*I2707)+(H2707*I2707))/12*'Műszaki adattábla'!T2698,0))</f>
        <v/>
      </c>
      <c r="L2707" s="32" t="str">
        <f t="shared" si="91"/>
        <v/>
      </c>
    </row>
    <row r="2708" spans="2:12" ht="14.4" thickBot="1" x14ac:dyDescent="0.3">
      <c r="B2708" s="28" t="str">
        <f t="shared" si="90"/>
        <v/>
      </c>
      <c r="C2708" s="167" t="str">
        <f>IF(D2708="","",VLOOKUP(D2708,'Műszaki adattábla'!F:G,2,0))</f>
        <v/>
      </c>
      <c r="D2708" s="168" t="str">
        <f>IF('Műszaki adattábla'!F2699="","",'Műszaki adattábla'!F2699)</f>
        <v/>
      </c>
      <c r="E2708" s="169" t="str">
        <f>IF(D2708="","",VLOOKUP(D2708,'Műszaki adattábla'!F:R,13,0))</f>
        <v/>
      </c>
      <c r="F2708" s="29" t="str">
        <f>IF(D2708="","",VLOOKUP(D2708,'Műszaki adattábla'!F:M,8,0))</f>
        <v/>
      </c>
      <c r="G2708" s="29" t="str">
        <f>IF(D2708="","",IF('Műszaki adattábla'!L2699="20-99",IF('Műszaki adattábla'!O2699="","Nem adott meg lekötött teljesítményt",VLOOKUP(D2708,'Műszaki adattábla'!F:O,10,0)),0))</f>
        <v/>
      </c>
      <c r="H2708" s="29" t="str">
        <f>IF(D2708="","",VLOOKUP(D2708,'Műszaki adattábla'!F:P,11,0))</f>
        <v/>
      </c>
      <c r="I2708" s="30"/>
      <c r="J2708" s="30"/>
      <c r="K2708" s="31" t="str">
        <f>IF(D2708="","",ROUND(((F2708*I2708*'Műszaki adattábla'!$C$7/'Műszaki adattábla'!$C$8)+(G2708*I2708)+(H2708*I2708))/12*'Műszaki adattábla'!T2699,0))</f>
        <v/>
      </c>
      <c r="L2708" s="32" t="str">
        <f t="shared" si="91"/>
        <v/>
      </c>
    </row>
    <row r="2709" spans="2:12" ht="14.4" thickBot="1" x14ac:dyDescent="0.3">
      <c r="B2709" s="28" t="str">
        <f t="shared" si="90"/>
        <v/>
      </c>
      <c r="C2709" s="167" t="str">
        <f>IF(D2709="","",VLOOKUP(D2709,'Műszaki adattábla'!F:G,2,0))</f>
        <v/>
      </c>
      <c r="D2709" s="168" t="str">
        <f>IF('Műszaki adattábla'!F2700="","",'Műszaki adattábla'!F2700)</f>
        <v/>
      </c>
      <c r="E2709" s="169" t="str">
        <f>IF(D2709="","",VLOOKUP(D2709,'Műszaki adattábla'!F:R,13,0))</f>
        <v/>
      </c>
      <c r="F2709" s="29" t="str">
        <f>IF(D2709="","",VLOOKUP(D2709,'Műszaki adattábla'!F:M,8,0))</f>
        <v/>
      </c>
      <c r="G2709" s="29" t="str">
        <f>IF(D2709="","",IF('Műszaki adattábla'!L2700="20-99",IF('Műszaki adattábla'!O2700="","Nem adott meg lekötött teljesítményt",VLOOKUP(D2709,'Műszaki adattábla'!F:O,10,0)),0))</f>
        <v/>
      </c>
      <c r="H2709" s="29" t="str">
        <f>IF(D2709="","",VLOOKUP(D2709,'Műszaki adattábla'!F:P,11,0))</f>
        <v/>
      </c>
      <c r="I2709" s="30"/>
      <c r="J2709" s="30"/>
      <c r="K2709" s="31" t="str">
        <f>IF(D2709="","",ROUND(((F2709*I2709*'Műszaki adattábla'!$C$7/'Műszaki adattábla'!$C$8)+(G2709*I2709)+(H2709*I2709))/12*'Műszaki adattábla'!T2700,0))</f>
        <v/>
      </c>
      <c r="L2709" s="32" t="str">
        <f t="shared" si="91"/>
        <v/>
      </c>
    </row>
    <row r="2710" spans="2:12" ht="14.4" thickBot="1" x14ac:dyDescent="0.3">
      <c r="B2710" s="28" t="str">
        <f t="shared" si="90"/>
        <v/>
      </c>
      <c r="C2710" s="167" t="str">
        <f>IF(D2710="","",VLOOKUP(D2710,'Műszaki adattábla'!F:G,2,0))</f>
        <v/>
      </c>
      <c r="D2710" s="168" t="str">
        <f>IF('Műszaki adattábla'!F2701="","",'Műszaki adattábla'!F2701)</f>
        <v/>
      </c>
      <c r="E2710" s="169" t="str">
        <f>IF(D2710="","",VLOOKUP(D2710,'Műszaki adattábla'!F:R,13,0))</f>
        <v/>
      </c>
      <c r="F2710" s="29" t="str">
        <f>IF(D2710="","",VLOOKUP(D2710,'Műszaki adattábla'!F:M,8,0))</f>
        <v/>
      </c>
      <c r="G2710" s="29" t="str">
        <f>IF(D2710="","",IF('Műszaki adattábla'!L2701="20-99",IF('Műszaki adattábla'!O2701="","Nem adott meg lekötött teljesítményt",VLOOKUP(D2710,'Műszaki adattábla'!F:O,10,0)),0))</f>
        <v/>
      </c>
      <c r="H2710" s="29" t="str">
        <f>IF(D2710="","",VLOOKUP(D2710,'Műszaki adattábla'!F:P,11,0))</f>
        <v/>
      </c>
      <c r="I2710" s="30"/>
      <c r="J2710" s="30"/>
      <c r="K2710" s="31" t="str">
        <f>IF(D2710="","",ROUND(((F2710*I2710*'Műszaki adattábla'!$C$7/'Műszaki adattábla'!$C$8)+(G2710*I2710)+(H2710*I2710))/12*'Műszaki adattábla'!T2701,0))</f>
        <v/>
      </c>
      <c r="L2710" s="32" t="str">
        <f t="shared" si="91"/>
        <v/>
      </c>
    </row>
    <row r="2711" spans="2:12" ht="14.4" thickBot="1" x14ac:dyDescent="0.3">
      <c r="B2711" s="28" t="str">
        <f t="shared" si="90"/>
        <v/>
      </c>
      <c r="C2711" s="167" t="str">
        <f>IF(D2711="","",VLOOKUP(D2711,'Műszaki adattábla'!F:G,2,0))</f>
        <v/>
      </c>
      <c r="D2711" s="168" t="str">
        <f>IF('Műszaki adattábla'!F2702="","",'Műszaki adattábla'!F2702)</f>
        <v/>
      </c>
      <c r="E2711" s="169" t="str">
        <f>IF(D2711="","",VLOOKUP(D2711,'Műszaki adattábla'!F:R,13,0))</f>
        <v/>
      </c>
      <c r="F2711" s="29" t="str">
        <f>IF(D2711="","",VLOOKUP(D2711,'Műszaki adattábla'!F:M,8,0))</f>
        <v/>
      </c>
      <c r="G2711" s="29" t="str">
        <f>IF(D2711="","",IF('Műszaki adattábla'!L2702="20-99",IF('Műszaki adattábla'!O2702="","Nem adott meg lekötött teljesítményt",VLOOKUP(D2711,'Műszaki adattábla'!F:O,10,0)),0))</f>
        <v/>
      </c>
      <c r="H2711" s="29" t="str">
        <f>IF(D2711="","",VLOOKUP(D2711,'Műszaki adattábla'!F:P,11,0))</f>
        <v/>
      </c>
      <c r="I2711" s="30"/>
      <c r="J2711" s="30"/>
      <c r="K2711" s="31" t="str">
        <f>IF(D2711="","",ROUND(((F2711*I2711*'Műszaki adattábla'!$C$7/'Műszaki adattábla'!$C$8)+(G2711*I2711)+(H2711*I2711))/12*'Műszaki adattábla'!T2702,0))</f>
        <v/>
      </c>
      <c r="L2711" s="32" t="str">
        <f t="shared" si="91"/>
        <v/>
      </c>
    </row>
    <row r="2712" spans="2:12" ht="14.4" thickBot="1" x14ac:dyDescent="0.3">
      <c r="B2712" s="28" t="str">
        <f t="shared" si="90"/>
        <v/>
      </c>
      <c r="C2712" s="167" t="str">
        <f>IF(D2712="","",VLOOKUP(D2712,'Műszaki adattábla'!F:G,2,0))</f>
        <v/>
      </c>
      <c r="D2712" s="168" t="str">
        <f>IF('Műszaki adattábla'!F2703="","",'Műszaki adattábla'!F2703)</f>
        <v/>
      </c>
      <c r="E2712" s="169" t="str">
        <f>IF(D2712="","",VLOOKUP(D2712,'Műszaki adattábla'!F:R,13,0))</f>
        <v/>
      </c>
      <c r="F2712" s="29" t="str">
        <f>IF(D2712="","",VLOOKUP(D2712,'Műszaki adattábla'!F:M,8,0))</f>
        <v/>
      </c>
      <c r="G2712" s="29" t="str">
        <f>IF(D2712="","",IF('Műszaki adattábla'!L2703="20-99",IF('Műszaki adattábla'!O2703="","Nem adott meg lekötött teljesítményt",VLOOKUP(D2712,'Műszaki adattábla'!F:O,10,0)),0))</f>
        <v/>
      </c>
      <c r="H2712" s="29" t="str">
        <f>IF(D2712="","",VLOOKUP(D2712,'Műszaki adattábla'!F:P,11,0))</f>
        <v/>
      </c>
      <c r="I2712" s="30"/>
      <c r="J2712" s="30"/>
      <c r="K2712" s="31" t="str">
        <f>IF(D2712="","",ROUND(((F2712*I2712*'Műszaki adattábla'!$C$7/'Műszaki adattábla'!$C$8)+(G2712*I2712)+(H2712*I2712))/12*'Műszaki adattábla'!T2703,0))</f>
        <v/>
      </c>
      <c r="L2712" s="32" t="str">
        <f t="shared" si="91"/>
        <v/>
      </c>
    </row>
    <row r="2713" spans="2:12" ht="14.4" thickBot="1" x14ac:dyDescent="0.3">
      <c r="B2713" s="28" t="str">
        <f t="shared" si="90"/>
        <v/>
      </c>
      <c r="C2713" s="167" t="str">
        <f>IF(D2713="","",VLOOKUP(D2713,'Műszaki adattábla'!F:G,2,0))</f>
        <v/>
      </c>
      <c r="D2713" s="168" t="str">
        <f>IF('Műszaki adattábla'!F2704="","",'Műszaki adattábla'!F2704)</f>
        <v/>
      </c>
      <c r="E2713" s="169" t="str">
        <f>IF(D2713="","",VLOOKUP(D2713,'Műszaki adattábla'!F:R,13,0))</f>
        <v/>
      </c>
      <c r="F2713" s="29" t="str">
        <f>IF(D2713="","",VLOOKUP(D2713,'Műszaki adattábla'!F:M,8,0))</f>
        <v/>
      </c>
      <c r="G2713" s="29" t="str">
        <f>IF(D2713="","",IF('Műszaki adattábla'!L2704="20-99",IF('Műszaki adattábla'!O2704="","Nem adott meg lekötött teljesítményt",VLOOKUP(D2713,'Műszaki adattábla'!F:O,10,0)),0))</f>
        <v/>
      </c>
      <c r="H2713" s="29" t="str">
        <f>IF(D2713="","",VLOOKUP(D2713,'Műszaki adattábla'!F:P,11,0))</f>
        <v/>
      </c>
      <c r="I2713" s="30"/>
      <c r="J2713" s="30"/>
      <c r="K2713" s="31" t="str">
        <f>IF(D2713="","",ROUND(((F2713*I2713*'Műszaki adattábla'!$C$7/'Műszaki adattábla'!$C$8)+(G2713*I2713)+(H2713*I2713))/12*'Műszaki adattábla'!T2704,0))</f>
        <v/>
      </c>
      <c r="L2713" s="32" t="str">
        <f t="shared" si="91"/>
        <v/>
      </c>
    </row>
    <row r="2714" spans="2:12" ht="14.4" thickBot="1" x14ac:dyDescent="0.3">
      <c r="B2714" s="28" t="str">
        <f t="shared" si="90"/>
        <v/>
      </c>
      <c r="C2714" s="167" t="str">
        <f>IF(D2714="","",VLOOKUP(D2714,'Műszaki adattábla'!F:G,2,0))</f>
        <v/>
      </c>
      <c r="D2714" s="168" t="str">
        <f>IF('Műszaki adattábla'!F2705="","",'Műszaki adattábla'!F2705)</f>
        <v/>
      </c>
      <c r="E2714" s="169" t="str">
        <f>IF(D2714="","",VLOOKUP(D2714,'Műszaki adattábla'!F:R,13,0))</f>
        <v/>
      </c>
      <c r="F2714" s="29" t="str">
        <f>IF(D2714="","",VLOOKUP(D2714,'Műszaki adattábla'!F:M,8,0))</f>
        <v/>
      </c>
      <c r="G2714" s="29" t="str">
        <f>IF(D2714="","",IF('Műszaki adattábla'!L2705="20-99",IF('Műszaki adattábla'!O2705="","Nem adott meg lekötött teljesítményt",VLOOKUP(D2714,'Műszaki adattábla'!F:O,10,0)),0))</f>
        <v/>
      </c>
      <c r="H2714" s="29" t="str">
        <f>IF(D2714="","",VLOOKUP(D2714,'Műszaki adattábla'!F:P,11,0))</f>
        <v/>
      </c>
      <c r="I2714" s="30"/>
      <c r="J2714" s="30"/>
      <c r="K2714" s="31" t="str">
        <f>IF(D2714="","",ROUND(((F2714*I2714*'Műszaki adattábla'!$C$7/'Műszaki adattábla'!$C$8)+(G2714*I2714)+(H2714*I2714))/12*'Műszaki adattábla'!T2705,0))</f>
        <v/>
      </c>
      <c r="L2714" s="32" t="str">
        <f t="shared" si="91"/>
        <v/>
      </c>
    </row>
    <row r="2715" spans="2:12" ht="14.4" thickBot="1" x14ac:dyDescent="0.3">
      <c r="B2715" s="28" t="str">
        <f t="shared" si="90"/>
        <v/>
      </c>
      <c r="C2715" s="167" t="str">
        <f>IF(D2715="","",VLOOKUP(D2715,'Műszaki adattábla'!F:G,2,0))</f>
        <v/>
      </c>
      <c r="D2715" s="168" t="str">
        <f>IF('Műszaki adattábla'!F2706="","",'Műszaki adattábla'!F2706)</f>
        <v/>
      </c>
      <c r="E2715" s="169" t="str">
        <f>IF(D2715="","",VLOOKUP(D2715,'Műszaki adattábla'!F:R,13,0))</f>
        <v/>
      </c>
      <c r="F2715" s="29" t="str">
        <f>IF(D2715="","",VLOOKUP(D2715,'Műszaki adattábla'!F:M,8,0))</f>
        <v/>
      </c>
      <c r="G2715" s="29" t="str">
        <f>IF(D2715="","",IF('Műszaki adattábla'!L2706="20-99",IF('Műszaki adattábla'!O2706="","Nem adott meg lekötött teljesítményt",VLOOKUP(D2715,'Műszaki adattábla'!F:O,10,0)),0))</f>
        <v/>
      </c>
      <c r="H2715" s="29" t="str">
        <f>IF(D2715="","",VLOOKUP(D2715,'Műszaki adattábla'!F:P,11,0))</f>
        <v/>
      </c>
      <c r="I2715" s="30"/>
      <c r="J2715" s="30"/>
      <c r="K2715" s="31" t="str">
        <f>IF(D2715="","",ROUND(((F2715*I2715*'Műszaki adattábla'!$C$7/'Műszaki adattábla'!$C$8)+(G2715*I2715)+(H2715*I2715))/12*'Műszaki adattábla'!T2706,0))</f>
        <v/>
      </c>
      <c r="L2715" s="32" t="str">
        <f t="shared" si="91"/>
        <v/>
      </c>
    </row>
    <row r="2716" spans="2:12" ht="14.4" thickBot="1" x14ac:dyDescent="0.3">
      <c r="B2716" s="28" t="str">
        <f t="shared" ref="B2716:B2779" si="92">IF(D2716="","",B2715+1)</f>
        <v/>
      </c>
      <c r="C2716" s="167" t="str">
        <f>IF(D2716="","",VLOOKUP(D2716,'Műszaki adattábla'!F:G,2,0))</f>
        <v/>
      </c>
      <c r="D2716" s="168" t="str">
        <f>IF('Műszaki adattábla'!F2707="","",'Műszaki adattábla'!F2707)</f>
        <v/>
      </c>
      <c r="E2716" s="169" t="str">
        <f>IF(D2716="","",VLOOKUP(D2716,'Műszaki adattábla'!F:R,13,0))</f>
        <v/>
      </c>
      <c r="F2716" s="29" t="str">
        <f>IF(D2716="","",VLOOKUP(D2716,'Műszaki adattábla'!F:M,8,0))</f>
        <v/>
      </c>
      <c r="G2716" s="29" t="str">
        <f>IF(D2716="","",IF('Műszaki adattábla'!L2707="20-99",IF('Műszaki adattábla'!O2707="","Nem adott meg lekötött teljesítményt",VLOOKUP(D2716,'Műszaki adattábla'!F:O,10,0)),0))</f>
        <v/>
      </c>
      <c r="H2716" s="29" t="str">
        <f>IF(D2716="","",VLOOKUP(D2716,'Műszaki adattábla'!F:P,11,0))</f>
        <v/>
      </c>
      <c r="I2716" s="30"/>
      <c r="J2716" s="30"/>
      <c r="K2716" s="31" t="str">
        <f>IF(D2716="","",ROUND(((F2716*I2716*'Műszaki adattábla'!$C$7/'Műszaki adattábla'!$C$8)+(G2716*I2716)+(H2716*I2716))/12*'Műszaki adattábla'!T2707,0))</f>
        <v/>
      </c>
      <c r="L2716" s="32" t="str">
        <f t="shared" ref="L2716:L2779" si="93">IF(D2716="","",ROUND((J2716/1000)*E2716,0))</f>
        <v/>
      </c>
    </row>
    <row r="2717" spans="2:12" ht="14.4" thickBot="1" x14ac:dyDescent="0.3">
      <c r="B2717" s="28" t="str">
        <f t="shared" si="92"/>
        <v/>
      </c>
      <c r="C2717" s="167" t="str">
        <f>IF(D2717="","",VLOOKUP(D2717,'Műszaki adattábla'!F:G,2,0))</f>
        <v/>
      </c>
      <c r="D2717" s="168" t="str">
        <f>IF('Műszaki adattábla'!F2708="","",'Műszaki adattábla'!F2708)</f>
        <v/>
      </c>
      <c r="E2717" s="169" t="str">
        <f>IF(D2717="","",VLOOKUP(D2717,'Műszaki adattábla'!F:R,13,0))</f>
        <v/>
      </c>
      <c r="F2717" s="29" t="str">
        <f>IF(D2717="","",VLOOKUP(D2717,'Műszaki adattábla'!F:M,8,0))</f>
        <v/>
      </c>
      <c r="G2717" s="29" t="str">
        <f>IF(D2717="","",IF('Műszaki adattábla'!L2708="20-99",IF('Műszaki adattábla'!O2708="","Nem adott meg lekötött teljesítményt",VLOOKUP(D2717,'Műszaki adattábla'!F:O,10,0)),0))</f>
        <v/>
      </c>
      <c r="H2717" s="29" t="str">
        <f>IF(D2717="","",VLOOKUP(D2717,'Műszaki adattábla'!F:P,11,0))</f>
        <v/>
      </c>
      <c r="I2717" s="30"/>
      <c r="J2717" s="30"/>
      <c r="K2717" s="31" t="str">
        <f>IF(D2717="","",ROUND(((F2717*I2717*'Műszaki adattábla'!$C$7/'Műszaki adattábla'!$C$8)+(G2717*I2717)+(H2717*I2717))/12*'Műszaki adattábla'!T2708,0))</f>
        <v/>
      </c>
      <c r="L2717" s="32" t="str">
        <f t="shared" si="93"/>
        <v/>
      </c>
    </row>
    <row r="2718" spans="2:12" ht="14.4" thickBot="1" x14ac:dyDescent="0.3">
      <c r="B2718" s="28" t="str">
        <f t="shared" si="92"/>
        <v/>
      </c>
      <c r="C2718" s="167" t="str">
        <f>IF(D2718="","",VLOOKUP(D2718,'Műszaki adattábla'!F:G,2,0))</f>
        <v/>
      </c>
      <c r="D2718" s="168" t="str">
        <f>IF('Műszaki adattábla'!F2709="","",'Műszaki adattábla'!F2709)</f>
        <v/>
      </c>
      <c r="E2718" s="169" t="str">
        <f>IF(D2718="","",VLOOKUP(D2718,'Műszaki adattábla'!F:R,13,0))</f>
        <v/>
      </c>
      <c r="F2718" s="29" t="str">
        <f>IF(D2718="","",VLOOKUP(D2718,'Műszaki adattábla'!F:M,8,0))</f>
        <v/>
      </c>
      <c r="G2718" s="29" t="str">
        <f>IF(D2718="","",IF('Műszaki adattábla'!L2709="20-99",IF('Műszaki adattábla'!O2709="","Nem adott meg lekötött teljesítményt",VLOOKUP(D2718,'Műszaki adattábla'!F:O,10,0)),0))</f>
        <v/>
      </c>
      <c r="H2718" s="29" t="str">
        <f>IF(D2718="","",VLOOKUP(D2718,'Műszaki adattábla'!F:P,11,0))</f>
        <v/>
      </c>
      <c r="I2718" s="30"/>
      <c r="J2718" s="30"/>
      <c r="K2718" s="31" t="str">
        <f>IF(D2718="","",ROUND(((F2718*I2718*'Műszaki adattábla'!$C$7/'Műszaki adattábla'!$C$8)+(G2718*I2718)+(H2718*I2718))/12*'Műszaki adattábla'!T2709,0))</f>
        <v/>
      </c>
      <c r="L2718" s="32" t="str">
        <f t="shared" si="93"/>
        <v/>
      </c>
    </row>
    <row r="2719" spans="2:12" ht="14.4" thickBot="1" x14ac:dyDescent="0.3">
      <c r="B2719" s="28" t="str">
        <f t="shared" si="92"/>
        <v/>
      </c>
      <c r="C2719" s="167" t="str">
        <f>IF(D2719="","",VLOOKUP(D2719,'Műszaki adattábla'!F:G,2,0))</f>
        <v/>
      </c>
      <c r="D2719" s="168" t="str">
        <f>IF('Műszaki adattábla'!F2710="","",'Műszaki adattábla'!F2710)</f>
        <v/>
      </c>
      <c r="E2719" s="169" t="str">
        <f>IF(D2719="","",VLOOKUP(D2719,'Műszaki adattábla'!F:R,13,0))</f>
        <v/>
      </c>
      <c r="F2719" s="29" t="str">
        <f>IF(D2719="","",VLOOKUP(D2719,'Műszaki adattábla'!F:M,8,0))</f>
        <v/>
      </c>
      <c r="G2719" s="29" t="str">
        <f>IF(D2719="","",IF('Műszaki adattábla'!L2710="20-99",IF('Műszaki adattábla'!O2710="","Nem adott meg lekötött teljesítményt",VLOOKUP(D2719,'Műszaki adattábla'!F:O,10,0)),0))</f>
        <v/>
      </c>
      <c r="H2719" s="29" t="str">
        <f>IF(D2719="","",VLOOKUP(D2719,'Műszaki adattábla'!F:P,11,0))</f>
        <v/>
      </c>
      <c r="I2719" s="30"/>
      <c r="J2719" s="30"/>
      <c r="K2719" s="31" t="str">
        <f>IF(D2719="","",ROUND(((F2719*I2719*'Műszaki adattábla'!$C$7/'Műszaki adattábla'!$C$8)+(G2719*I2719)+(H2719*I2719))/12*'Műszaki adattábla'!T2710,0))</f>
        <v/>
      </c>
      <c r="L2719" s="32" t="str">
        <f t="shared" si="93"/>
        <v/>
      </c>
    </row>
    <row r="2720" spans="2:12" ht="14.4" thickBot="1" x14ac:dyDescent="0.3">
      <c r="B2720" s="28" t="str">
        <f t="shared" si="92"/>
        <v/>
      </c>
      <c r="C2720" s="167" t="str">
        <f>IF(D2720="","",VLOOKUP(D2720,'Műszaki adattábla'!F:G,2,0))</f>
        <v/>
      </c>
      <c r="D2720" s="168" t="str">
        <f>IF('Műszaki adattábla'!F2711="","",'Műszaki adattábla'!F2711)</f>
        <v/>
      </c>
      <c r="E2720" s="169" t="str">
        <f>IF(D2720="","",VLOOKUP(D2720,'Műszaki adattábla'!F:R,13,0))</f>
        <v/>
      </c>
      <c r="F2720" s="29" t="str">
        <f>IF(D2720="","",VLOOKUP(D2720,'Műszaki adattábla'!F:M,8,0))</f>
        <v/>
      </c>
      <c r="G2720" s="29" t="str">
        <f>IF(D2720="","",IF('Műszaki adattábla'!L2711="20-99",IF('Műszaki adattábla'!O2711="","Nem adott meg lekötött teljesítményt",VLOOKUP(D2720,'Műszaki adattábla'!F:O,10,0)),0))</f>
        <v/>
      </c>
      <c r="H2720" s="29" t="str">
        <f>IF(D2720="","",VLOOKUP(D2720,'Műszaki adattábla'!F:P,11,0))</f>
        <v/>
      </c>
      <c r="I2720" s="30"/>
      <c r="J2720" s="30"/>
      <c r="K2720" s="31" t="str">
        <f>IF(D2720="","",ROUND(((F2720*I2720*'Műszaki adattábla'!$C$7/'Műszaki adattábla'!$C$8)+(G2720*I2720)+(H2720*I2720))/12*'Műszaki adattábla'!T2711,0))</f>
        <v/>
      </c>
      <c r="L2720" s="32" t="str">
        <f t="shared" si="93"/>
        <v/>
      </c>
    </row>
    <row r="2721" spans="2:12" ht="14.4" thickBot="1" x14ac:dyDescent="0.3">
      <c r="B2721" s="28" t="str">
        <f t="shared" si="92"/>
        <v/>
      </c>
      <c r="C2721" s="167" t="str">
        <f>IF(D2721="","",VLOOKUP(D2721,'Műszaki adattábla'!F:G,2,0))</f>
        <v/>
      </c>
      <c r="D2721" s="168" t="str">
        <f>IF('Műszaki adattábla'!F2712="","",'Műszaki adattábla'!F2712)</f>
        <v/>
      </c>
      <c r="E2721" s="169" t="str">
        <f>IF(D2721="","",VLOOKUP(D2721,'Műszaki adattábla'!F:R,13,0))</f>
        <v/>
      </c>
      <c r="F2721" s="29" t="str">
        <f>IF(D2721="","",VLOOKUP(D2721,'Műszaki adattábla'!F:M,8,0))</f>
        <v/>
      </c>
      <c r="G2721" s="29" t="str">
        <f>IF(D2721="","",IF('Műszaki adattábla'!L2712="20-99",IF('Műszaki adattábla'!O2712="","Nem adott meg lekötött teljesítményt",VLOOKUP(D2721,'Műszaki adattábla'!F:O,10,0)),0))</f>
        <v/>
      </c>
      <c r="H2721" s="29" t="str">
        <f>IF(D2721="","",VLOOKUP(D2721,'Műszaki adattábla'!F:P,11,0))</f>
        <v/>
      </c>
      <c r="I2721" s="30"/>
      <c r="J2721" s="30"/>
      <c r="K2721" s="31" t="str">
        <f>IF(D2721="","",ROUND(((F2721*I2721*'Műszaki adattábla'!$C$7/'Műszaki adattábla'!$C$8)+(G2721*I2721)+(H2721*I2721))/12*'Műszaki adattábla'!T2712,0))</f>
        <v/>
      </c>
      <c r="L2721" s="32" t="str">
        <f t="shared" si="93"/>
        <v/>
      </c>
    </row>
    <row r="2722" spans="2:12" ht="14.4" thickBot="1" x14ac:dyDescent="0.3">
      <c r="B2722" s="28" t="str">
        <f t="shared" si="92"/>
        <v/>
      </c>
      <c r="C2722" s="167" t="str">
        <f>IF(D2722="","",VLOOKUP(D2722,'Műszaki adattábla'!F:G,2,0))</f>
        <v/>
      </c>
      <c r="D2722" s="168" t="str">
        <f>IF('Műszaki adattábla'!F2713="","",'Műszaki adattábla'!F2713)</f>
        <v/>
      </c>
      <c r="E2722" s="169" t="str">
        <f>IF(D2722="","",VLOOKUP(D2722,'Műszaki adattábla'!F:R,13,0))</f>
        <v/>
      </c>
      <c r="F2722" s="29" t="str">
        <f>IF(D2722="","",VLOOKUP(D2722,'Műszaki adattábla'!F:M,8,0))</f>
        <v/>
      </c>
      <c r="G2722" s="29" t="str">
        <f>IF(D2722="","",IF('Műszaki adattábla'!L2713="20-99",IF('Műszaki adattábla'!O2713="","Nem adott meg lekötött teljesítményt",VLOOKUP(D2722,'Műszaki adattábla'!F:O,10,0)),0))</f>
        <v/>
      </c>
      <c r="H2722" s="29" t="str">
        <f>IF(D2722="","",VLOOKUP(D2722,'Műszaki adattábla'!F:P,11,0))</f>
        <v/>
      </c>
      <c r="I2722" s="30"/>
      <c r="J2722" s="30"/>
      <c r="K2722" s="31" t="str">
        <f>IF(D2722="","",ROUND(((F2722*I2722*'Műszaki adattábla'!$C$7/'Műszaki adattábla'!$C$8)+(G2722*I2722)+(H2722*I2722))/12*'Műszaki adattábla'!T2713,0))</f>
        <v/>
      </c>
      <c r="L2722" s="32" t="str">
        <f t="shared" si="93"/>
        <v/>
      </c>
    </row>
    <row r="2723" spans="2:12" ht="14.4" thickBot="1" x14ac:dyDescent="0.3">
      <c r="B2723" s="28" t="str">
        <f t="shared" si="92"/>
        <v/>
      </c>
      <c r="C2723" s="167" t="str">
        <f>IF(D2723="","",VLOOKUP(D2723,'Műszaki adattábla'!F:G,2,0))</f>
        <v/>
      </c>
      <c r="D2723" s="168" t="str">
        <f>IF('Műszaki adattábla'!F2714="","",'Műszaki adattábla'!F2714)</f>
        <v/>
      </c>
      <c r="E2723" s="169" t="str">
        <f>IF(D2723="","",VLOOKUP(D2723,'Műszaki adattábla'!F:R,13,0))</f>
        <v/>
      </c>
      <c r="F2723" s="29" t="str">
        <f>IF(D2723="","",VLOOKUP(D2723,'Műszaki adattábla'!F:M,8,0))</f>
        <v/>
      </c>
      <c r="G2723" s="29" t="str">
        <f>IF(D2723="","",IF('Műszaki adattábla'!L2714="20-99",IF('Műszaki adattábla'!O2714="","Nem adott meg lekötött teljesítményt",VLOOKUP(D2723,'Műszaki adattábla'!F:O,10,0)),0))</f>
        <v/>
      </c>
      <c r="H2723" s="29" t="str">
        <f>IF(D2723="","",VLOOKUP(D2723,'Műszaki adattábla'!F:P,11,0))</f>
        <v/>
      </c>
      <c r="I2723" s="30"/>
      <c r="J2723" s="30"/>
      <c r="K2723" s="31" t="str">
        <f>IF(D2723="","",ROUND(((F2723*I2723*'Műszaki adattábla'!$C$7/'Műszaki adattábla'!$C$8)+(G2723*I2723)+(H2723*I2723))/12*'Műszaki adattábla'!T2714,0))</f>
        <v/>
      </c>
      <c r="L2723" s="32" t="str">
        <f t="shared" si="93"/>
        <v/>
      </c>
    </row>
    <row r="2724" spans="2:12" ht="14.4" thickBot="1" x14ac:dyDescent="0.3">
      <c r="B2724" s="28" t="str">
        <f t="shared" si="92"/>
        <v/>
      </c>
      <c r="C2724" s="167" t="str">
        <f>IF(D2724="","",VLOOKUP(D2724,'Műszaki adattábla'!F:G,2,0))</f>
        <v/>
      </c>
      <c r="D2724" s="168" t="str">
        <f>IF('Műszaki adattábla'!F2715="","",'Műszaki adattábla'!F2715)</f>
        <v/>
      </c>
      <c r="E2724" s="169" t="str">
        <f>IF(D2724="","",VLOOKUP(D2724,'Műszaki adattábla'!F:R,13,0))</f>
        <v/>
      </c>
      <c r="F2724" s="29" t="str">
        <f>IF(D2724="","",VLOOKUP(D2724,'Műszaki adattábla'!F:M,8,0))</f>
        <v/>
      </c>
      <c r="G2724" s="29" t="str">
        <f>IF(D2724="","",IF('Műszaki adattábla'!L2715="20-99",IF('Műszaki adattábla'!O2715="","Nem adott meg lekötött teljesítményt",VLOOKUP(D2724,'Műszaki adattábla'!F:O,10,0)),0))</f>
        <v/>
      </c>
      <c r="H2724" s="29" t="str">
        <f>IF(D2724="","",VLOOKUP(D2724,'Műszaki adattábla'!F:P,11,0))</f>
        <v/>
      </c>
      <c r="I2724" s="30"/>
      <c r="J2724" s="30"/>
      <c r="K2724" s="31" t="str">
        <f>IF(D2724="","",ROUND(((F2724*I2724*'Műszaki adattábla'!$C$7/'Műszaki adattábla'!$C$8)+(G2724*I2724)+(H2724*I2724))/12*'Műszaki adattábla'!T2715,0))</f>
        <v/>
      </c>
      <c r="L2724" s="32" t="str">
        <f t="shared" si="93"/>
        <v/>
      </c>
    </row>
    <row r="2725" spans="2:12" ht="14.4" thickBot="1" x14ac:dyDescent="0.3">
      <c r="B2725" s="28" t="str">
        <f t="shared" si="92"/>
        <v/>
      </c>
      <c r="C2725" s="167" t="str">
        <f>IF(D2725="","",VLOOKUP(D2725,'Műszaki adattábla'!F:G,2,0))</f>
        <v/>
      </c>
      <c r="D2725" s="168" t="str">
        <f>IF('Műszaki adattábla'!F2716="","",'Műszaki adattábla'!F2716)</f>
        <v/>
      </c>
      <c r="E2725" s="169" t="str">
        <f>IF(D2725="","",VLOOKUP(D2725,'Műszaki adattábla'!F:R,13,0))</f>
        <v/>
      </c>
      <c r="F2725" s="29" t="str">
        <f>IF(D2725="","",VLOOKUP(D2725,'Műszaki adattábla'!F:M,8,0))</f>
        <v/>
      </c>
      <c r="G2725" s="29" t="str">
        <f>IF(D2725="","",IF('Műszaki adattábla'!L2716="20-99",IF('Műszaki adattábla'!O2716="","Nem adott meg lekötött teljesítményt",VLOOKUP(D2725,'Műszaki adattábla'!F:O,10,0)),0))</f>
        <v/>
      </c>
      <c r="H2725" s="29" t="str">
        <f>IF(D2725="","",VLOOKUP(D2725,'Műszaki adattábla'!F:P,11,0))</f>
        <v/>
      </c>
      <c r="I2725" s="30"/>
      <c r="J2725" s="30"/>
      <c r="K2725" s="31" t="str">
        <f>IF(D2725="","",ROUND(((F2725*I2725*'Műszaki adattábla'!$C$7/'Műszaki adattábla'!$C$8)+(G2725*I2725)+(H2725*I2725))/12*'Műszaki adattábla'!T2716,0))</f>
        <v/>
      </c>
      <c r="L2725" s="32" t="str">
        <f t="shared" si="93"/>
        <v/>
      </c>
    </row>
    <row r="2726" spans="2:12" ht="14.4" thickBot="1" x14ac:dyDescent="0.3">
      <c r="B2726" s="28" t="str">
        <f t="shared" si="92"/>
        <v/>
      </c>
      <c r="C2726" s="167" t="str">
        <f>IF(D2726="","",VLOOKUP(D2726,'Műszaki adattábla'!F:G,2,0))</f>
        <v/>
      </c>
      <c r="D2726" s="168" t="str">
        <f>IF('Műszaki adattábla'!F2717="","",'Műszaki adattábla'!F2717)</f>
        <v/>
      </c>
      <c r="E2726" s="169" t="str">
        <f>IF(D2726="","",VLOOKUP(D2726,'Műszaki adattábla'!F:R,13,0))</f>
        <v/>
      </c>
      <c r="F2726" s="29" t="str">
        <f>IF(D2726="","",VLOOKUP(D2726,'Műszaki adattábla'!F:M,8,0))</f>
        <v/>
      </c>
      <c r="G2726" s="29" t="str">
        <f>IF(D2726="","",IF('Műszaki adattábla'!L2717="20-99",IF('Műszaki adattábla'!O2717="","Nem adott meg lekötött teljesítményt",VLOOKUP(D2726,'Műszaki adattábla'!F:O,10,0)),0))</f>
        <v/>
      </c>
      <c r="H2726" s="29" t="str">
        <f>IF(D2726="","",VLOOKUP(D2726,'Műszaki adattábla'!F:P,11,0))</f>
        <v/>
      </c>
      <c r="I2726" s="30"/>
      <c r="J2726" s="30"/>
      <c r="K2726" s="31" t="str">
        <f>IF(D2726="","",ROUND(((F2726*I2726*'Műszaki adattábla'!$C$7/'Műszaki adattábla'!$C$8)+(G2726*I2726)+(H2726*I2726))/12*'Műszaki adattábla'!T2717,0))</f>
        <v/>
      </c>
      <c r="L2726" s="32" t="str">
        <f t="shared" si="93"/>
        <v/>
      </c>
    </row>
    <row r="2727" spans="2:12" ht="14.4" thickBot="1" x14ac:dyDescent="0.3">
      <c r="B2727" s="28" t="str">
        <f t="shared" si="92"/>
        <v/>
      </c>
      <c r="C2727" s="167" t="str">
        <f>IF(D2727="","",VLOOKUP(D2727,'Műszaki adattábla'!F:G,2,0))</f>
        <v/>
      </c>
      <c r="D2727" s="168" t="str">
        <f>IF('Műszaki adattábla'!F2718="","",'Műszaki adattábla'!F2718)</f>
        <v/>
      </c>
      <c r="E2727" s="169" t="str">
        <f>IF(D2727="","",VLOOKUP(D2727,'Műszaki adattábla'!F:R,13,0))</f>
        <v/>
      </c>
      <c r="F2727" s="29" t="str">
        <f>IF(D2727="","",VLOOKUP(D2727,'Műszaki adattábla'!F:M,8,0))</f>
        <v/>
      </c>
      <c r="G2727" s="29" t="str">
        <f>IF(D2727="","",IF('Műszaki adattábla'!L2718="20-99",IF('Műszaki adattábla'!O2718="","Nem adott meg lekötött teljesítményt",VLOOKUP(D2727,'Műszaki adattábla'!F:O,10,0)),0))</f>
        <v/>
      </c>
      <c r="H2727" s="29" t="str">
        <f>IF(D2727="","",VLOOKUP(D2727,'Műszaki adattábla'!F:P,11,0))</f>
        <v/>
      </c>
      <c r="I2727" s="30"/>
      <c r="J2727" s="30"/>
      <c r="K2727" s="31" t="str">
        <f>IF(D2727="","",ROUND(((F2727*I2727*'Műszaki adattábla'!$C$7/'Műszaki adattábla'!$C$8)+(G2727*I2727)+(H2727*I2727))/12*'Műszaki adattábla'!T2718,0))</f>
        <v/>
      </c>
      <c r="L2727" s="32" t="str">
        <f t="shared" si="93"/>
        <v/>
      </c>
    </row>
    <row r="2728" spans="2:12" ht="14.4" thickBot="1" x14ac:dyDescent="0.3">
      <c r="B2728" s="28" t="str">
        <f t="shared" si="92"/>
        <v/>
      </c>
      <c r="C2728" s="167" t="str">
        <f>IF(D2728="","",VLOOKUP(D2728,'Műszaki adattábla'!F:G,2,0))</f>
        <v/>
      </c>
      <c r="D2728" s="168" t="str">
        <f>IF('Műszaki adattábla'!F2719="","",'Műszaki adattábla'!F2719)</f>
        <v/>
      </c>
      <c r="E2728" s="169" t="str">
        <f>IF(D2728="","",VLOOKUP(D2728,'Műszaki adattábla'!F:R,13,0))</f>
        <v/>
      </c>
      <c r="F2728" s="29" t="str">
        <f>IF(D2728="","",VLOOKUP(D2728,'Műszaki adattábla'!F:M,8,0))</f>
        <v/>
      </c>
      <c r="G2728" s="29" t="str">
        <f>IF(D2728="","",IF('Műszaki adattábla'!L2719="20-99",IF('Műszaki adattábla'!O2719="","Nem adott meg lekötött teljesítményt",VLOOKUP(D2728,'Műszaki adattábla'!F:O,10,0)),0))</f>
        <v/>
      </c>
      <c r="H2728" s="29" t="str">
        <f>IF(D2728="","",VLOOKUP(D2728,'Műszaki adattábla'!F:P,11,0))</f>
        <v/>
      </c>
      <c r="I2728" s="30"/>
      <c r="J2728" s="30"/>
      <c r="K2728" s="31" t="str">
        <f>IF(D2728="","",ROUND(((F2728*I2728*'Műszaki adattábla'!$C$7/'Műszaki adattábla'!$C$8)+(G2728*I2728)+(H2728*I2728))/12*'Műszaki adattábla'!T2719,0))</f>
        <v/>
      </c>
      <c r="L2728" s="32" t="str">
        <f t="shared" si="93"/>
        <v/>
      </c>
    </row>
    <row r="2729" spans="2:12" ht="14.4" thickBot="1" x14ac:dyDescent="0.3">
      <c r="B2729" s="28" t="str">
        <f t="shared" si="92"/>
        <v/>
      </c>
      <c r="C2729" s="167" t="str">
        <f>IF(D2729="","",VLOOKUP(D2729,'Műszaki adattábla'!F:G,2,0))</f>
        <v/>
      </c>
      <c r="D2729" s="168" t="str">
        <f>IF('Műszaki adattábla'!F2720="","",'Műszaki adattábla'!F2720)</f>
        <v/>
      </c>
      <c r="E2729" s="169" t="str">
        <f>IF(D2729="","",VLOOKUP(D2729,'Műszaki adattábla'!F:R,13,0))</f>
        <v/>
      </c>
      <c r="F2729" s="29" t="str">
        <f>IF(D2729="","",VLOOKUP(D2729,'Műszaki adattábla'!F:M,8,0))</f>
        <v/>
      </c>
      <c r="G2729" s="29" t="str">
        <f>IF(D2729="","",IF('Műszaki adattábla'!L2720="20-99",IF('Műszaki adattábla'!O2720="","Nem adott meg lekötött teljesítményt",VLOOKUP(D2729,'Műszaki adattábla'!F:O,10,0)),0))</f>
        <v/>
      </c>
      <c r="H2729" s="29" t="str">
        <f>IF(D2729="","",VLOOKUP(D2729,'Műszaki adattábla'!F:P,11,0))</f>
        <v/>
      </c>
      <c r="I2729" s="30"/>
      <c r="J2729" s="30"/>
      <c r="K2729" s="31" t="str">
        <f>IF(D2729="","",ROUND(((F2729*I2729*'Műszaki adattábla'!$C$7/'Műszaki adattábla'!$C$8)+(G2729*I2729)+(H2729*I2729))/12*'Műszaki adattábla'!T2720,0))</f>
        <v/>
      </c>
      <c r="L2729" s="32" t="str">
        <f t="shared" si="93"/>
        <v/>
      </c>
    </row>
    <row r="2730" spans="2:12" ht="14.4" thickBot="1" x14ac:dyDescent="0.3">
      <c r="B2730" s="28" t="str">
        <f t="shared" si="92"/>
        <v/>
      </c>
      <c r="C2730" s="167" t="str">
        <f>IF(D2730="","",VLOOKUP(D2730,'Műszaki adattábla'!F:G,2,0))</f>
        <v/>
      </c>
      <c r="D2730" s="168" t="str">
        <f>IF('Műszaki adattábla'!F2721="","",'Műszaki adattábla'!F2721)</f>
        <v/>
      </c>
      <c r="E2730" s="169" t="str">
        <f>IF(D2730="","",VLOOKUP(D2730,'Műszaki adattábla'!F:R,13,0))</f>
        <v/>
      </c>
      <c r="F2730" s="29" t="str">
        <f>IF(D2730="","",VLOOKUP(D2730,'Műszaki adattábla'!F:M,8,0))</f>
        <v/>
      </c>
      <c r="G2730" s="29" t="str">
        <f>IF(D2730="","",IF('Műszaki adattábla'!L2721="20-99",IF('Műszaki adattábla'!O2721="","Nem adott meg lekötött teljesítményt",VLOOKUP(D2730,'Műszaki adattábla'!F:O,10,0)),0))</f>
        <v/>
      </c>
      <c r="H2730" s="29" t="str">
        <f>IF(D2730="","",VLOOKUP(D2730,'Műszaki adattábla'!F:P,11,0))</f>
        <v/>
      </c>
      <c r="I2730" s="30"/>
      <c r="J2730" s="30"/>
      <c r="K2730" s="31" t="str">
        <f>IF(D2730="","",ROUND(((F2730*I2730*'Műszaki adattábla'!$C$7/'Műszaki adattábla'!$C$8)+(G2730*I2730)+(H2730*I2730))/12*'Műszaki adattábla'!T2721,0))</f>
        <v/>
      </c>
      <c r="L2730" s="32" t="str">
        <f t="shared" si="93"/>
        <v/>
      </c>
    </row>
    <row r="2731" spans="2:12" ht="14.4" thickBot="1" x14ac:dyDescent="0.3">
      <c r="B2731" s="28" t="str">
        <f t="shared" si="92"/>
        <v/>
      </c>
      <c r="C2731" s="167" t="str">
        <f>IF(D2731="","",VLOOKUP(D2731,'Műszaki adattábla'!F:G,2,0))</f>
        <v/>
      </c>
      <c r="D2731" s="168" t="str">
        <f>IF('Műszaki adattábla'!F2722="","",'Műszaki adattábla'!F2722)</f>
        <v/>
      </c>
      <c r="E2731" s="169" t="str">
        <f>IF(D2731="","",VLOOKUP(D2731,'Műszaki adattábla'!F:R,13,0))</f>
        <v/>
      </c>
      <c r="F2731" s="29" t="str">
        <f>IF(D2731="","",VLOOKUP(D2731,'Műszaki adattábla'!F:M,8,0))</f>
        <v/>
      </c>
      <c r="G2731" s="29" t="str">
        <f>IF(D2731="","",IF('Műszaki adattábla'!L2722="20-99",IF('Műszaki adattábla'!O2722="","Nem adott meg lekötött teljesítményt",VLOOKUP(D2731,'Műszaki adattábla'!F:O,10,0)),0))</f>
        <v/>
      </c>
      <c r="H2731" s="29" t="str">
        <f>IF(D2731="","",VLOOKUP(D2731,'Műszaki adattábla'!F:P,11,0))</f>
        <v/>
      </c>
      <c r="I2731" s="30"/>
      <c r="J2731" s="30"/>
      <c r="K2731" s="31" t="str">
        <f>IF(D2731="","",ROUND(((F2731*I2731*'Műszaki adattábla'!$C$7/'Műszaki adattábla'!$C$8)+(G2731*I2731)+(H2731*I2731))/12*'Műszaki adattábla'!T2722,0))</f>
        <v/>
      </c>
      <c r="L2731" s="32" t="str">
        <f t="shared" si="93"/>
        <v/>
      </c>
    </row>
    <row r="2732" spans="2:12" ht="14.4" thickBot="1" x14ac:dyDescent="0.3">
      <c r="B2732" s="28" t="str">
        <f t="shared" si="92"/>
        <v/>
      </c>
      <c r="C2732" s="167" t="str">
        <f>IF(D2732="","",VLOOKUP(D2732,'Műszaki adattábla'!F:G,2,0))</f>
        <v/>
      </c>
      <c r="D2732" s="168" t="str">
        <f>IF('Műszaki adattábla'!F2723="","",'Műszaki adattábla'!F2723)</f>
        <v/>
      </c>
      <c r="E2732" s="169" t="str">
        <f>IF(D2732="","",VLOOKUP(D2732,'Műszaki adattábla'!F:R,13,0))</f>
        <v/>
      </c>
      <c r="F2732" s="29" t="str">
        <f>IF(D2732="","",VLOOKUP(D2732,'Műszaki adattábla'!F:M,8,0))</f>
        <v/>
      </c>
      <c r="G2732" s="29" t="str">
        <f>IF(D2732="","",IF('Műszaki adattábla'!L2723="20-99",IF('Műszaki adattábla'!O2723="","Nem adott meg lekötött teljesítményt",VLOOKUP(D2732,'Műszaki adattábla'!F:O,10,0)),0))</f>
        <v/>
      </c>
      <c r="H2732" s="29" t="str">
        <f>IF(D2732="","",VLOOKUP(D2732,'Műszaki adattábla'!F:P,11,0))</f>
        <v/>
      </c>
      <c r="I2732" s="30"/>
      <c r="J2732" s="30"/>
      <c r="K2732" s="31" t="str">
        <f>IF(D2732="","",ROUND(((F2732*I2732*'Műszaki adattábla'!$C$7/'Műszaki adattábla'!$C$8)+(G2732*I2732)+(H2732*I2732))/12*'Műszaki adattábla'!T2723,0))</f>
        <v/>
      </c>
      <c r="L2732" s="32" t="str">
        <f t="shared" si="93"/>
        <v/>
      </c>
    </row>
    <row r="2733" spans="2:12" ht="14.4" thickBot="1" x14ac:dyDescent="0.3">
      <c r="B2733" s="28" t="str">
        <f t="shared" si="92"/>
        <v/>
      </c>
      <c r="C2733" s="167" t="str">
        <f>IF(D2733="","",VLOOKUP(D2733,'Műszaki adattábla'!F:G,2,0))</f>
        <v/>
      </c>
      <c r="D2733" s="168" t="str">
        <f>IF('Műszaki adattábla'!F2724="","",'Műszaki adattábla'!F2724)</f>
        <v/>
      </c>
      <c r="E2733" s="169" t="str">
        <f>IF(D2733="","",VLOOKUP(D2733,'Műszaki adattábla'!F:R,13,0))</f>
        <v/>
      </c>
      <c r="F2733" s="29" t="str">
        <f>IF(D2733="","",VLOOKUP(D2733,'Műszaki adattábla'!F:M,8,0))</f>
        <v/>
      </c>
      <c r="G2733" s="29" t="str">
        <f>IF(D2733="","",IF('Műszaki adattábla'!L2724="20-99",IF('Műszaki adattábla'!O2724="","Nem adott meg lekötött teljesítményt",VLOOKUP(D2733,'Műszaki adattábla'!F:O,10,0)),0))</f>
        <v/>
      </c>
      <c r="H2733" s="29" t="str">
        <f>IF(D2733="","",VLOOKUP(D2733,'Műszaki adattábla'!F:P,11,0))</f>
        <v/>
      </c>
      <c r="I2733" s="30"/>
      <c r="J2733" s="30"/>
      <c r="K2733" s="31" t="str">
        <f>IF(D2733="","",ROUND(((F2733*I2733*'Műszaki adattábla'!$C$7/'Műszaki adattábla'!$C$8)+(G2733*I2733)+(H2733*I2733))/12*'Műszaki adattábla'!T2724,0))</f>
        <v/>
      </c>
      <c r="L2733" s="32" t="str">
        <f t="shared" si="93"/>
        <v/>
      </c>
    </row>
    <row r="2734" spans="2:12" ht="14.4" thickBot="1" x14ac:dyDescent="0.3">
      <c r="B2734" s="28" t="str">
        <f t="shared" si="92"/>
        <v/>
      </c>
      <c r="C2734" s="167" t="str">
        <f>IF(D2734="","",VLOOKUP(D2734,'Műszaki adattábla'!F:G,2,0))</f>
        <v/>
      </c>
      <c r="D2734" s="168" t="str">
        <f>IF('Műszaki adattábla'!F2725="","",'Műszaki adattábla'!F2725)</f>
        <v/>
      </c>
      <c r="E2734" s="169" t="str">
        <f>IF(D2734="","",VLOOKUP(D2734,'Műszaki adattábla'!F:R,13,0))</f>
        <v/>
      </c>
      <c r="F2734" s="29" t="str">
        <f>IF(D2734="","",VLOOKUP(D2734,'Műszaki adattábla'!F:M,8,0))</f>
        <v/>
      </c>
      <c r="G2734" s="29" t="str">
        <f>IF(D2734="","",IF('Műszaki adattábla'!L2725="20-99",IF('Műszaki adattábla'!O2725="","Nem adott meg lekötött teljesítményt",VLOOKUP(D2734,'Műszaki adattábla'!F:O,10,0)),0))</f>
        <v/>
      </c>
      <c r="H2734" s="29" t="str">
        <f>IF(D2734="","",VLOOKUP(D2734,'Műszaki adattábla'!F:P,11,0))</f>
        <v/>
      </c>
      <c r="I2734" s="30"/>
      <c r="J2734" s="30"/>
      <c r="K2734" s="31" t="str">
        <f>IF(D2734="","",ROUND(((F2734*I2734*'Műszaki adattábla'!$C$7/'Műszaki adattábla'!$C$8)+(G2734*I2734)+(H2734*I2734))/12*'Műszaki adattábla'!T2725,0))</f>
        <v/>
      </c>
      <c r="L2734" s="32" t="str">
        <f t="shared" si="93"/>
        <v/>
      </c>
    </row>
    <row r="2735" spans="2:12" ht="14.4" thickBot="1" x14ac:dyDescent="0.3">
      <c r="B2735" s="28" t="str">
        <f t="shared" si="92"/>
        <v/>
      </c>
      <c r="C2735" s="167" t="str">
        <f>IF(D2735="","",VLOOKUP(D2735,'Műszaki adattábla'!F:G,2,0))</f>
        <v/>
      </c>
      <c r="D2735" s="168" t="str">
        <f>IF('Műszaki adattábla'!F2726="","",'Műszaki adattábla'!F2726)</f>
        <v/>
      </c>
      <c r="E2735" s="169" t="str">
        <f>IF(D2735="","",VLOOKUP(D2735,'Műszaki adattábla'!F:R,13,0))</f>
        <v/>
      </c>
      <c r="F2735" s="29" t="str">
        <f>IF(D2735="","",VLOOKUP(D2735,'Műszaki adattábla'!F:M,8,0))</f>
        <v/>
      </c>
      <c r="G2735" s="29" t="str">
        <f>IF(D2735="","",IF('Műszaki adattábla'!L2726="20-99",IF('Műszaki adattábla'!O2726="","Nem adott meg lekötött teljesítményt",VLOOKUP(D2735,'Műszaki adattábla'!F:O,10,0)),0))</f>
        <v/>
      </c>
      <c r="H2735" s="29" t="str">
        <f>IF(D2735="","",VLOOKUP(D2735,'Műszaki adattábla'!F:P,11,0))</f>
        <v/>
      </c>
      <c r="I2735" s="30"/>
      <c r="J2735" s="30"/>
      <c r="K2735" s="31" t="str">
        <f>IF(D2735="","",ROUND(((F2735*I2735*'Műszaki adattábla'!$C$7/'Műszaki adattábla'!$C$8)+(G2735*I2735)+(H2735*I2735))/12*'Műszaki adattábla'!T2726,0))</f>
        <v/>
      </c>
      <c r="L2735" s="32" t="str">
        <f t="shared" si="93"/>
        <v/>
      </c>
    </row>
    <row r="2736" spans="2:12" ht="14.4" thickBot="1" x14ac:dyDescent="0.3">
      <c r="B2736" s="28" t="str">
        <f t="shared" si="92"/>
        <v/>
      </c>
      <c r="C2736" s="167" t="str">
        <f>IF(D2736="","",VLOOKUP(D2736,'Műszaki adattábla'!F:G,2,0))</f>
        <v/>
      </c>
      <c r="D2736" s="168" t="str">
        <f>IF('Műszaki adattábla'!F2727="","",'Műszaki adattábla'!F2727)</f>
        <v/>
      </c>
      <c r="E2736" s="169" t="str">
        <f>IF(D2736="","",VLOOKUP(D2736,'Műszaki adattábla'!F:R,13,0))</f>
        <v/>
      </c>
      <c r="F2736" s="29" t="str">
        <f>IF(D2736="","",VLOOKUP(D2736,'Műszaki adattábla'!F:M,8,0))</f>
        <v/>
      </c>
      <c r="G2736" s="29" t="str">
        <f>IF(D2736="","",IF('Műszaki adattábla'!L2727="20-99",IF('Műszaki adattábla'!O2727="","Nem adott meg lekötött teljesítményt",VLOOKUP(D2736,'Műszaki adattábla'!F:O,10,0)),0))</f>
        <v/>
      </c>
      <c r="H2736" s="29" t="str">
        <f>IF(D2736="","",VLOOKUP(D2736,'Műszaki adattábla'!F:P,11,0))</f>
        <v/>
      </c>
      <c r="I2736" s="30"/>
      <c r="J2736" s="30"/>
      <c r="K2736" s="31" t="str">
        <f>IF(D2736="","",ROUND(((F2736*I2736*'Műszaki adattábla'!$C$7/'Műszaki adattábla'!$C$8)+(G2736*I2736)+(H2736*I2736))/12*'Műszaki adattábla'!T2727,0))</f>
        <v/>
      </c>
      <c r="L2736" s="32" t="str">
        <f t="shared" si="93"/>
        <v/>
      </c>
    </row>
    <row r="2737" spans="2:12" ht="14.4" thickBot="1" x14ac:dyDescent="0.3">
      <c r="B2737" s="28" t="str">
        <f t="shared" si="92"/>
        <v/>
      </c>
      <c r="C2737" s="167" t="str">
        <f>IF(D2737="","",VLOOKUP(D2737,'Műszaki adattábla'!F:G,2,0))</f>
        <v/>
      </c>
      <c r="D2737" s="168" t="str">
        <f>IF('Műszaki adattábla'!F2728="","",'Műszaki adattábla'!F2728)</f>
        <v/>
      </c>
      <c r="E2737" s="169" t="str">
        <f>IF(D2737="","",VLOOKUP(D2737,'Műszaki adattábla'!F:R,13,0))</f>
        <v/>
      </c>
      <c r="F2737" s="29" t="str">
        <f>IF(D2737="","",VLOOKUP(D2737,'Műszaki adattábla'!F:M,8,0))</f>
        <v/>
      </c>
      <c r="G2737" s="29" t="str">
        <f>IF(D2737="","",IF('Műszaki adattábla'!L2728="20-99",IF('Műszaki adattábla'!O2728="","Nem adott meg lekötött teljesítményt",VLOOKUP(D2737,'Műszaki adattábla'!F:O,10,0)),0))</f>
        <v/>
      </c>
      <c r="H2737" s="29" t="str">
        <f>IF(D2737="","",VLOOKUP(D2737,'Műszaki adattábla'!F:P,11,0))</f>
        <v/>
      </c>
      <c r="I2737" s="30"/>
      <c r="J2737" s="30"/>
      <c r="K2737" s="31" t="str">
        <f>IF(D2737="","",ROUND(((F2737*I2737*'Műszaki adattábla'!$C$7/'Műszaki adattábla'!$C$8)+(G2737*I2737)+(H2737*I2737))/12*'Műszaki adattábla'!T2728,0))</f>
        <v/>
      </c>
      <c r="L2737" s="32" t="str">
        <f t="shared" si="93"/>
        <v/>
      </c>
    </row>
    <row r="2738" spans="2:12" ht="14.4" thickBot="1" x14ac:dyDescent="0.3">
      <c r="B2738" s="28" t="str">
        <f t="shared" si="92"/>
        <v/>
      </c>
      <c r="C2738" s="167" t="str">
        <f>IF(D2738="","",VLOOKUP(D2738,'Műszaki adattábla'!F:G,2,0))</f>
        <v/>
      </c>
      <c r="D2738" s="168" t="str">
        <f>IF('Műszaki adattábla'!F2729="","",'Műszaki adattábla'!F2729)</f>
        <v/>
      </c>
      <c r="E2738" s="169" t="str">
        <f>IF(D2738="","",VLOOKUP(D2738,'Műszaki adattábla'!F:R,13,0))</f>
        <v/>
      </c>
      <c r="F2738" s="29" t="str">
        <f>IF(D2738="","",VLOOKUP(D2738,'Műszaki adattábla'!F:M,8,0))</f>
        <v/>
      </c>
      <c r="G2738" s="29" t="str">
        <f>IF(D2738="","",IF('Műszaki adattábla'!L2729="20-99",IF('Műszaki adattábla'!O2729="","Nem adott meg lekötött teljesítményt",VLOOKUP(D2738,'Műszaki adattábla'!F:O,10,0)),0))</f>
        <v/>
      </c>
      <c r="H2738" s="29" t="str">
        <f>IF(D2738="","",VLOOKUP(D2738,'Műszaki adattábla'!F:P,11,0))</f>
        <v/>
      </c>
      <c r="I2738" s="30"/>
      <c r="J2738" s="30"/>
      <c r="K2738" s="31" t="str">
        <f>IF(D2738="","",ROUND(((F2738*I2738*'Műszaki adattábla'!$C$7/'Műszaki adattábla'!$C$8)+(G2738*I2738)+(H2738*I2738))/12*'Műszaki adattábla'!T2729,0))</f>
        <v/>
      </c>
      <c r="L2738" s="32" t="str">
        <f t="shared" si="93"/>
        <v/>
      </c>
    </row>
    <row r="2739" spans="2:12" ht="14.4" thickBot="1" x14ac:dyDescent="0.3">
      <c r="B2739" s="28" t="str">
        <f t="shared" si="92"/>
        <v/>
      </c>
      <c r="C2739" s="167" t="str">
        <f>IF(D2739="","",VLOOKUP(D2739,'Műszaki adattábla'!F:G,2,0))</f>
        <v/>
      </c>
      <c r="D2739" s="168" t="str">
        <f>IF('Műszaki adattábla'!F2730="","",'Műszaki adattábla'!F2730)</f>
        <v/>
      </c>
      <c r="E2739" s="169" t="str">
        <f>IF(D2739="","",VLOOKUP(D2739,'Műszaki adattábla'!F:R,13,0))</f>
        <v/>
      </c>
      <c r="F2739" s="29" t="str">
        <f>IF(D2739="","",VLOOKUP(D2739,'Műszaki adattábla'!F:M,8,0))</f>
        <v/>
      </c>
      <c r="G2739" s="29" t="str">
        <f>IF(D2739="","",IF('Műszaki adattábla'!L2730="20-99",IF('Műszaki adattábla'!O2730="","Nem adott meg lekötött teljesítményt",VLOOKUP(D2739,'Műszaki adattábla'!F:O,10,0)),0))</f>
        <v/>
      </c>
      <c r="H2739" s="29" t="str">
        <f>IF(D2739="","",VLOOKUP(D2739,'Műszaki adattábla'!F:P,11,0))</f>
        <v/>
      </c>
      <c r="I2739" s="30"/>
      <c r="J2739" s="30"/>
      <c r="K2739" s="31" t="str">
        <f>IF(D2739="","",ROUND(((F2739*I2739*'Műszaki adattábla'!$C$7/'Műszaki adattábla'!$C$8)+(G2739*I2739)+(H2739*I2739))/12*'Műszaki adattábla'!T2730,0))</f>
        <v/>
      </c>
      <c r="L2739" s="32" t="str">
        <f t="shared" si="93"/>
        <v/>
      </c>
    </row>
    <row r="2740" spans="2:12" ht="14.4" thickBot="1" x14ac:dyDescent="0.3">
      <c r="B2740" s="28" t="str">
        <f t="shared" si="92"/>
        <v/>
      </c>
      <c r="C2740" s="167" t="str">
        <f>IF(D2740="","",VLOOKUP(D2740,'Műszaki adattábla'!F:G,2,0))</f>
        <v/>
      </c>
      <c r="D2740" s="168" t="str">
        <f>IF('Műszaki adattábla'!F2731="","",'Műszaki adattábla'!F2731)</f>
        <v/>
      </c>
      <c r="E2740" s="169" t="str">
        <f>IF(D2740="","",VLOOKUP(D2740,'Műszaki adattábla'!F:R,13,0))</f>
        <v/>
      </c>
      <c r="F2740" s="29" t="str">
        <f>IF(D2740="","",VLOOKUP(D2740,'Műszaki adattábla'!F:M,8,0))</f>
        <v/>
      </c>
      <c r="G2740" s="29" t="str">
        <f>IF(D2740="","",IF('Műszaki adattábla'!L2731="20-99",IF('Műszaki adattábla'!O2731="","Nem adott meg lekötött teljesítményt",VLOOKUP(D2740,'Műszaki adattábla'!F:O,10,0)),0))</f>
        <v/>
      </c>
      <c r="H2740" s="29" t="str">
        <f>IF(D2740="","",VLOOKUP(D2740,'Műszaki adattábla'!F:P,11,0))</f>
        <v/>
      </c>
      <c r="I2740" s="30"/>
      <c r="J2740" s="30"/>
      <c r="K2740" s="31" t="str">
        <f>IF(D2740="","",ROUND(((F2740*I2740*'Műszaki adattábla'!$C$7/'Műszaki adattábla'!$C$8)+(G2740*I2740)+(H2740*I2740))/12*'Műszaki adattábla'!T2731,0))</f>
        <v/>
      </c>
      <c r="L2740" s="32" t="str">
        <f t="shared" si="93"/>
        <v/>
      </c>
    </row>
    <row r="2741" spans="2:12" ht="14.4" thickBot="1" x14ac:dyDescent="0.3">
      <c r="B2741" s="28" t="str">
        <f t="shared" si="92"/>
        <v/>
      </c>
      <c r="C2741" s="167" t="str">
        <f>IF(D2741="","",VLOOKUP(D2741,'Műszaki adattábla'!F:G,2,0))</f>
        <v/>
      </c>
      <c r="D2741" s="168" t="str">
        <f>IF('Műszaki adattábla'!F2732="","",'Műszaki adattábla'!F2732)</f>
        <v/>
      </c>
      <c r="E2741" s="169" t="str">
        <f>IF(D2741="","",VLOOKUP(D2741,'Műszaki adattábla'!F:R,13,0))</f>
        <v/>
      </c>
      <c r="F2741" s="29" t="str">
        <f>IF(D2741="","",VLOOKUP(D2741,'Műszaki adattábla'!F:M,8,0))</f>
        <v/>
      </c>
      <c r="G2741" s="29" t="str">
        <f>IF(D2741="","",IF('Műszaki adattábla'!L2732="20-99",IF('Műszaki adattábla'!O2732="","Nem adott meg lekötött teljesítményt",VLOOKUP(D2741,'Műszaki adattábla'!F:O,10,0)),0))</f>
        <v/>
      </c>
      <c r="H2741" s="29" t="str">
        <f>IF(D2741="","",VLOOKUP(D2741,'Műszaki adattábla'!F:P,11,0))</f>
        <v/>
      </c>
      <c r="I2741" s="30"/>
      <c r="J2741" s="30"/>
      <c r="K2741" s="31" t="str">
        <f>IF(D2741="","",ROUND(((F2741*I2741*'Műszaki adattábla'!$C$7/'Műszaki adattábla'!$C$8)+(G2741*I2741)+(H2741*I2741))/12*'Műszaki adattábla'!T2732,0))</f>
        <v/>
      </c>
      <c r="L2741" s="32" t="str">
        <f t="shared" si="93"/>
        <v/>
      </c>
    </row>
    <row r="2742" spans="2:12" ht="14.4" thickBot="1" x14ac:dyDescent="0.3">
      <c r="B2742" s="28" t="str">
        <f t="shared" si="92"/>
        <v/>
      </c>
      <c r="C2742" s="167" t="str">
        <f>IF(D2742="","",VLOOKUP(D2742,'Műszaki adattábla'!F:G,2,0))</f>
        <v/>
      </c>
      <c r="D2742" s="168" t="str">
        <f>IF('Műszaki adattábla'!F2733="","",'Műszaki adattábla'!F2733)</f>
        <v/>
      </c>
      <c r="E2742" s="169" t="str">
        <f>IF(D2742="","",VLOOKUP(D2742,'Műszaki adattábla'!F:R,13,0))</f>
        <v/>
      </c>
      <c r="F2742" s="29" t="str">
        <f>IF(D2742="","",VLOOKUP(D2742,'Műszaki adattábla'!F:M,8,0))</f>
        <v/>
      </c>
      <c r="G2742" s="29" t="str">
        <f>IF(D2742="","",IF('Műszaki adattábla'!L2733="20-99",IF('Műszaki adattábla'!O2733="","Nem adott meg lekötött teljesítményt",VLOOKUP(D2742,'Műszaki adattábla'!F:O,10,0)),0))</f>
        <v/>
      </c>
      <c r="H2742" s="29" t="str">
        <f>IF(D2742="","",VLOOKUP(D2742,'Műszaki adattábla'!F:P,11,0))</f>
        <v/>
      </c>
      <c r="I2742" s="30"/>
      <c r="J2742" s="30"/>
      <c r="K2742" s="31" t="str">
        <f>IF(D2742="","",ROUND(((F2742*I2742*'Műszaki adattábla'!$C$7/'Műszaki adattábla'!$C$8)+(G2742*I2742)+(H2742*I2742))/12*'Műszaki adattábla'!T2733,0))</f>
        <v/>
      </c>
      <c r="L2742" s="32" t="str">
        <f t="shared" si="93"/>
        <v/>
      </c>
    </row>
    <row r="2743" spans="2:12" ht="14.4" thickBot="1" x14ac:dyDescent="0.3">
      <c r="B2743" s="28" t="str">
        <f t="shared" si="92"/>
        <v/>
      </c>
      <c r="C2743" s="167" t="str">
        <f>IF(D2743="","",VLOOKUP(D2743,'Műszaki adattábla'!F:G,2,0))</f>
        <v/>
      </c>
      <c r="D2743" s="168" t="str">
        <f>IF('Műszaki adattábla'!F2734="","",'Műszaki adattábla'!F2734)</f>
        <v/>
      </c>
      <c r="E2743" s="169" t="str">
        <f>IF(D2743="","",VLOOKUP(D2743,'Műszaki adattábla'!F:R,13,0))</f>
        <v/>
      </c>
      <c r="F2743" s="29" t="str">
        <f>IF(D2743="","",VLOOKUP(D2743,'Műszaki adattábla'!F:M,8,0))</f>
        <v/>
      </c>
      <c r="G2743" s="29" t="str">
        <f>IF(D2743="","",IF('Műszaki adattábla'!L2734="20-99",IF('Műszaki adattábla'!O2734="","Nem adott meg lekötött teljesítményt",VLOOKUP(D2743,'Műszaki adattábla'!F:O,10,0)),0))</f>
        <v/>
      </c>
      <c r="H2743" s="29" t="str">
        <f>IF(D2743="","",VLOOKUP(D2743,'Műszaki adattábla'!F:P,11,0))</f>
        <v/>
      </c>
      <c r="I2743" s="30"/>
      <c r="J2743" s="30"/>
      <c r="K2743" s="31" t="str">
        <f>IF(D2743="","",ROUND(((F2743*I2743*'Műszaki adattábla'!$C$7/'Műszaki adattábla'!$C$8)+(G2743*I2743)+(H2743*I2743))/12*'Műszaki adattábla'!T2734,0))</f>
        <v/>
      </c>
      <c r="L2743" s="32" t="str">
        <f t="shared" si="93"/>
        <v/>
      </c>
    </row>
    <row r="2744" spans="2:12" ht="14.4" thickBot="1" x14ac:dyDescent="0.3">
      <c r="B2744" s="28" t="str">
        <f t="shared" si="92"/>
        <v/>
      </c>
      <c r="C2744" s="167" t="str">
        <f>IF(D2744="","",VLOOKUP(D2744,'Műszaki adattábla'!F:G,2,0))</f>
        <v/>
      </c>
      <c r="D2744" s="168" t="str">
        <f>IF('Műszaki adattábla'!F2735="","",'Műszaki adattábla'!F2735)</f>
        <v/>
      </c>
      <c r="E2744" s="169" t="str">
        <f>IF(D2744="","",VLOOKUP(D2744,'Műszaki adattábla'!F:R,13,0))</f>
        <v/>
      </c>
      <c r="F2744" s="29" t="str">
        <f>IF(D2744="","",VLOOKUP(D2744,'Műszaki adattábla'!F:M,8,0))</f>
        <v/>
      </c>
      <c r="G2744" s="29" t="str">
        <f>IF(D2744="","",IF('Műszaki adattábla'!L2735="20-99",IF('Műszaki adattábla'!O2735="","Nem adott meg lekötött teljesítményt",VLOOKUP(D2744,'Műszaki adattábla'!F:O,10,0)),0))</f>
        <v/>
      </c>
      <c r="H2744" s="29" t="str">
        <f>IF(D2744="","",VLOOKUP(D2744,'Műszaki adattábla'!F:P,11,0))</f>
        <v/>
      </c>
      <c r="I2744" s="30"/>
      <c r="J2744" s="30"/>
      <c r="K2744" s="31" t="str">
        <f>IF(D2744="","",ROUND(((F2744*I2744*'Műszaki adattábla'!$C$7/'Műszaki adattábla'!$C$8)+(G2744*I2744)+(H2744*I2744))/12*'Műszaki adattábla'!T2735,0))</f>
        <v/>
      </c>
      <c r="L2744" s="32" t="str">
        <f t="shared" si="93"/>
        <v/>
      </c>
    </row>
    <row r="2745" spans="2:12" ht="14.4" thickBot="1" x14ac:dyDescent="0.3">
      <c r="B2745" s="28" t="str">
        <f t="shared" si="92"/>
        <v/>
      </c>
      <c r="C2745" s="167" t="str">
        <f>IF(D2745="","",VLOOKUP(D2745,'Műszaki adattábla'!F:G,2,0))</f>
        <v/>
      </c>
      <c r="D2745" s="168" t="str">
        <f>IF('Műszaki adattábla'!F2736="","",'Műszaki adattábla'!F2736)</f>
        <v/>
      </c>
      <c r="E2745" s="169" t="str">
        <f>IF(D2745="","",VLOOKUP(D2745,'Műszaki adattábla'!F:R,13,0))</f>
        <v/>
      </c>
      <c r="F2745" s="29" t="str">
        <f>IF(D2745="","",VLOOKUP(D2745,'Műszaki adattábla'!F:M,8,0))</f>
        <v/>
      </c>
      <c r="G2745" s="29" t="str">
        <f>IF(D2745="","",IF('Műszaki adattábla'!L2736="20-99",IF('Műszaki adattábla'!O2736="","Nem adott meg lekötött teljesítményt",VLOOKUP(D2745,'Műszaki adattábla'!F:O,10,0)),0))</f>
        <v/>
      </c>
      <c r="H2745" s="29" t="str">
        <f>IF(D2745="","",VLOOKUP(D2745,'Műszaki adattábla'!F:P,11,0))</f>
        <v/>
      </c>
      <c r="I2745" s="30"/>
      <c r="J2745" s="30"/>
      <c r="K2745" s="31" t="str">
        <f>IF(D2745="","",ROUND(((F2745*I2745*'Műszaki adattábla'!$C$7/'Műszaki adattábla'!$C$8)+(G2745*I2745)+(H2745*I2745))/12*'Műszaki adattábla'!T2736,0))</f>
        <v/>
      </c>
      <c r="L2745" s="32" t="str">
        <f t="shared" si="93"/>
        <v/>
      </c>
    </row>
    <row r="2746" spans="2:12" ht="14.4" thickBot="1" x14ac:dyDescent="0.3">
      <c r="B2746" s="28" t="str">
        <f t="shared" si="92"/>
        <v/>
      </c>
      <c r="C2746" s="167" t="str">
        <f>IF(D2746="","",VLOOKUP(D2746,'Műszaki adattábla'!F:G,2,0))</f>
        <v/>
      </c>
      <c r="D2746" s="168" t="str">
        <f>IF('Műszaki adattábla'!F2737="","",'Műszaki adattábla'!F2737)</f>
        <v/>
      </c>
      <c r="E2746" s="169" t="str">
        <f>IF(D2746="","",VLOOKUP(D2746,'Műszaki adattábla'!F:R,13,0))</f>
        <v/>
      </c>
      <c r="F2746" s="29" t="str">
        <f>IF(D2746="","",VLOOKUP(D2746,'Műszaki adattábla'!F:M,8,0))</f>
        <v/>
      </c>
      <c r="G2746" s="29" t="str">
        <f>IF(D2746="","",IF('Műszaki adattábla'!L2737="20-99",IF('Műszaki adattábla'!O2737="","Nem adott meg lekötött teljesítményt",VLOOKUP(D2746,'Műszaki adattábla'!F:O,10,0)),0))</f>
        <v/>
      </c>
      <c r="H2746" s="29" t="str">
        <f>IF(D2746="","",VLOOKUP(D2746,'Műszaki adattábla'!F:P,11,0))</f>
        <v/>
      </c>
      <c r="I2746" s="30"/>
      <c r="J2746" s="30"/>
      <c r="K2746" s="31" t="str">
        <f>IF(D2746="","",ROUND(((F2746*I2746*'Műszaki adattábla'!$C$7/'Műszaki adattábla'!$C$8)+(G2746*I2746)+(H2746*I2746))/12*'Műszaki adattábla'!T2737,0))</f>
        <v/>
      </c>
      <c r="L2746" s="32" t="str">
        <f t="shared" si="93"/>
        <v/>
      </c>
    </row>
    <row r="2747" spans="2:12" ht="14.4" thickBot="1" x14ac:dyDescent="0.3">
      <c r="B2747" s="28" t="str">
        <f t="shared" si="92"/>
        <v/>
      </c>
      <c r="C2747" s="167" t="str">
        <f>IF(D2747="","",VLOOKUP(D2747,'Műszaki adattábla'!F:G,2,0))</f>
        <v/>
      </c>
      <c r="D2747" s="168" t="str">
        <f>IF('Műszaki adattábla'!F2738="","",'Műszaki adattábla'!F2738)</f>
        <v/>
      </c>
      <c r="E2747" s="169" t="str">
        <f>IF(D2747="","",VLOOKUP(D2747,'Műszaki adattábla'!F:R,13,0))</f>
        <v/>
      </c>
      <c r="F2747" s="29" t="str">
        <f>IF(D2747="","",VLOOKUP(D2747,'Műszaki adattábla'!F:M,8,0))</f>
        <v/>
      </c>
      <c r="G2747" s="29" t="str">
        <f>IF(D2747="","",IF('Műszaki adattábla'!L2738="20-99",IF('Műszaki adattábla'!O2738="","Nem adott meg lekötött teljesítményt",VLOOKUP(D2747,'Műszaki adattábla'!F:O,10,0)),0))</f>
        <v/>
      </c>
      <c r="H2747" s="29" t="str">
        <f>IF(D2747="","",VLOOKUP(D2747,'Műszaki adattábla'!F:P,11,0))</f>
        <v/>
      </c>
      <c r="I2747" s="30"/>
      <c r="J2747" s="30"/>
      <c r="K2747" s="31" t="str">
        <f>IF(D2747="","",ROUND(((F2747*I2747*'Műszaki adattábla'!$C$7/'Műszaki adattábla'!$C$8)+(G2747*I2747)+(H2747*I2747))/12*'Műszaki adattábla'!T2738,0))</f>
        <v/>
      </c>
      <c r="L2747" s="32" t="str">
        <f t="shared" si="93"/>
        <v/>
      </c>
    </row>
    <row r="2748" spans="2:12" ht="14.4" thickBot="1" x14ac:dyDescent="0.3">
      <c r="B2748" s="28" t="str">
        <f t="shared" si="92"/>
        <v/>
      </c>
      <c r="C2748" s="167" t="str">
        <f>IF(D2748="","",VLOOKUP(D2748,'Műszaki adattábla'!F:G,2,0))</f>
        <v/>
      </c>
      <c r="D2748" s="168" t="str">
        <f>IF('Műszaki adattábla'!F2739="","",'Műszaki adattábla'!F2739)</f>
        <v/>
      </c>
      <c r="E2748" s="169" t="str">
        <f>IF(D2748="","",VLOOKUP(D2748,'Műszaki adattábla'!F:R,13,0))</f>
        <v/>
      </c>
      <c r="F2748" s="29" t="str">
        <f>IF(D2748="","",VLOOKUP(D2748,'Műszaki adattábla'!F:M,8,0))</f>
        <v/>
      </c>
      <c r="G2748" s="29" t="str">
        <f>IF(D2748="","",IF('Műszaki adattábla'!L2739="20-99",IF('Műszaki adattábla'!O2739="","Nem adott meg lekötött teljesítményt",VLOOKUP(D2748,'Műszaki adattábla'!F:O,10,0)),0))</f>
        <v/>
      </c>
      <c r="H2748" s="29" t="str">
        <f>IF(D2748="","",VLOOKUP(D2748,'Műszaki adattábla'!F:P,11,0))</f>
        <v/>
      </c>
      <c r="I2748" s="30"/>
      <c r="J2748" s="30"/>
      <c r="K2748" s="31" t="str">
        <f>IF(D2748="","",ROUND(((F2748*I2748*'Műszaki adattábla'!$C$7/'Műszaki adattábla'!$C$8)+(G2748*I2748)+(H2748*I2748))/12*'Műszaki adattábla'!T2739,0))</f>
        <v/>
      </c>
      <c r="L2748" s="32" t="str">
        <f t="shared" si="93"/>
        <v/>
      </c>
    </row>
    <row r="2749" spans="2:12" ht="14.4" thickBot="1" x14ac:dyDescent="0.3">
      <c r="B2749" s="28" t="str">
        <f t="shared" si="92"/>
        <v/>
      </c>
      <c r="C2749" s="167" t="str">
        <f>IF(D2749="","",VLOOKUP(D2749,'Műszaki adattábla'!F:G,2,0))</f>
        <v/>
      </c>
      <c r="D2749" s="168" t="str">
        <f>IF('Műszaki adattábla'!F2740="","",'Műszaki adattábla'!F2740)</f>
        <v/>
      </c>
      <c r="E2749" s="169" t="str">
        <f>IF(D2749="","",VLOOKUP(D2749,'Műszaki adattábla'!F:R,13,0))</f>
        <v/>
      </c>
      <c r="F2749" s="29" t="str">
        <f>IF(D2749="","",VLOOKUP(D2749,'Műszaki adattábla'!F:M,8,0))</f>
        <v/>
      </c>
      <c r="G2749" s="29" t="str">
        <f>IF(D2749="","",IF('Műszaki adattábla'!L2740="20-99",IF('Műszaki adattábla'!O2740="","Nem adott meg lekötött teljesítményt",VLOOKUP(D2749,'Műszaki adattábla'!F:O,10,0)),0))</f>
        <v/>
      </c>
      <c r="H2749" s="29" t="str">
        <f>IF(D2749="","",VLOOKUP(D2749,'Műszaki adattábla'!F:P,11,0))</f>
        <v/>
      </c>
      <c r="I2749" s="30"/>
      <c r="J2749" s="30"/>
      <c r="K2749" s="31" t="str">
        <f>IF(D2749="","",ROUND(((F2749*I2749*'Műszaki adattábla'!$C$7/'Műszaki adattábla'!$C$8)+(G2749*I2749)+(H2749*I2749))/12*'Műszaki adattábla'!T2740,0))</f>
        <v/>
      </c>
      <c r="L2749" s="32" t="str">
        <f t="shared" si="93"/>
        <v/>
      </c>
    </row>
    <row r="2750" spans="2:12" ht="14.4" thickBot="1" x14ac:dyDescent="0.3">
      <c r="B2750" s="28" t="str">
        <f t="shared" si="92"/>
        <v/>
      </c>
      <c r="C2750" s="167" t="str">
        <f>IF(D2750="","",VLOOKUP(D2750,'Műszaki adattábla'!F:G,2,0))</f>
        <v/>
      </c>
      <c r="D2750" s="168" t="str">
        <f>IF('Műszaki adattábla'!F2741="","",'Műszaki adattábla'!F2741)</f>
        <v/>
      </c>
      <c r="E2750" s="169" t="str">
        <f>IF(D2750="","",VLOOKUP(D2750,'Műszaki adattábla'!F:R,13,0))</f>
        <v/>
      </c>
      <c r="F2750" s="29" t="str">
        <f>IF(D2750="","",VLOOKUP(D2750,'Műszaki adattábla'!F:M,8,0))</f>
        <v/>
      </c>
      <c r="G2750" s="29" t="str">
        <f>IF(D2750="","",IF('Műszaki adattábla'!L2741="20-99",IF('Műszaki adattábla'!O2741="","Nem adott meg lekötött teljesítményt",VLOOKUP(D2750,'Műszaki adattábla'!F:O,10,0)),0))</f>
        <v/>
      </c>
      <c r="H2750" s="29" t="str">
        <f>IF(D2750="","",VLOOKUP(D2750,'Műszaki adattábla'!F:P,11,0))</f>
        <v/>
      </c>
      <c r="I2750" s="30"/>
      <c r="J2750" s="30"/>
      <c r="K2750" s="31" t="str">
        <f>IF(D2750="","",ROUND(((F2750*I2750*'Műszaki adattábla'!$C$7/'Műszaki adattábla'!$C$8)+(G2750*I2750)+(H2750*I2750))/12*'Műszaki adattábla'!T2741,0))</f>
        <v/>
      </c>
      <c r="L2750" s="32" t="str">
        <f t="shared" si="93"/>
        <v/>
      </c>
    </row>
    <row r="2751" spans="2:12" ht="14.4" thickBot="1" x14ac:dyDescent="0.3">
      <c r="B2751" s="28" t="str">
        <f t="shared" si="92"/>
        <v/>
      </c>
      <c r="C2751" s="167" t="str">
        <f>IF(D2751="","",VLOOKUP(D2751,'Műszaki adattábla'!F:G,2,0))</f>
        <v/>
      </c>
      <c r="D2751" s="168" t="str">
        <f>IF('Műszaki adattábla'!F2742="","",'Műszaki adattábla'!F2742)</f>
        <v/>
      </c>
      <c r="E2751" s="169" t="str">
        <f>IF(D2751="","",VLOOKUP(D2751,'Műszaki adattábla'!F:R,13,0))</f>
        <v/>
      </c>
      <c r="F2751" s="29" t="str">
        <f>IF(D2751="","",VLOOKUP(D2751,'Műszaki adattábla'!F:M,8,0))</f>
        <v/>
      </c>
      <c r="G2751" s="29" t="str">
        <f>IF(D2751="","",IF('Műszaki adattábla'!L2742="20-99",IF('Műszaki adattábla'!O2742="","Nem adott meg lekötött teljesítményt",VLOOKUP(D2751,'Műszaki adattábla'!F:O,10,0)),0))</f>
        <v/>
      </c>
      <c r="H2751" s="29" t="str">
        <f>IF(D2751="","",VLOOKUP(D2751,'Műszaki adattábla'!F:P,11,0))</f>
        <v/>
      </c>
      <c r="I2751" s="30"/>
      <c r="J2751" s="30"/>
      <c r="K2751" s="31" t="str">
        <f>IF(D2751="","",ROUND(((F2751*I2751*'Műszaki adattábla'!$C$7/'Műszaki adattábla'!$C$8)+(G2751*I2751)+(H2751*I2751))/12*'Műszaki adattábla'!T2742,0))</f>
        <v/>
      </c>
      <c r="L2751" s="32" t="str">
        <f t="shared" si="93"/>
        <v/>
      </c>
    </row>
    <row r="2752" spans="2:12" ht="14.4" thickBot="1" x14ac:dyDescent="0.3">
      <c r="B2752" s="28" t="str">
        <f t="shared" si="92"/>
        <v/>
      </c>
      <c r="C2752" s="167" t="str">
        <f>IF(D2752="","",VLOOKUP(D2752,'Műszaki adattábla'!F:G,2,0))</f>
        <v/>
      </c>
      <c r="D2752" s="168" t="str">
        <f>IF('Műszaki adattábla'!F2743="","",'Műszaki adattábla'!F2743)</f>
        <v/>
      </c>
      <c r="E2752" s="169" t="str">
        <f>IF(D2752="","",VLOOKUP(D2752,'Műszaki adattábla'!F:R,13,0))</f>
        <v/>
      </c>
      <c r="F2752" s="29" t="str">
        <f>IF(D2752="","",VLOOKUP(D2752,'Műszaki adattábla'!F:M,8,0))</f>
        <v/>
      </c>
      <c r="G2752" s="29" t="str">
        <f>IF(D2752="","",IF('Műszaki adattábla'!L2743="20-99",IF('Műszaki adattábla'!O2743="","Nem adott meg lekötött teljesítményt",VLOOKUP(D2752,'Műszaki adattábla'!F:O,10,0)),0))</f>
        <v/>
      </c>
      <c r="H2752" s="29" t="str">
        <f>IF(D2752="","",VLOOKUP(D2752,'Műszaki adattábla'!F:P,11,0))</f>
        <v/>
      </c>
      <c r="I2752" s="30"/>
      <c r="J2752" s="30"/>
      <c r="K2752" s="31" t="str">
        <f>IF(D2752="","",ROUND(((F2752*I2752*'Műszaki adattábla'!$C$7/'Műszaki adattábla'!$C$8)+(G2752*I2752)+(H2752*I2752))/12*'Műszaki adattábla'!T2743,0))</f>
        <v/>
      </c>
      <c r="L2752" s="32" t="str">
        <f t="shared" si="93"/>
        <v/>
      </c>
    </row>
    <row r="2753" spans="2:12" ht="14.4" thickBot="1" x14ac:dyDescent="0.3">
      <c r="B2753" s="28" t="str">
        <f t="shared" si="92"/>
        <v/>
      </c>
      <c r="C2753" s="167" t="str">
        <f>IF(D2753="","",VLOOKUP(D2753,'Műszaki adattábla'!F:G,2,0))</f>
        <v/>
      </c>
      <c r="D2753" s="168" t="str">
        <f>IF('Műszaki adattábla'!F2744="","",'Műszaki adattábla'!F2744)</f>
        <v/>
      </c>
      <c r="E2753" s="169" t="str">
        <f>IF(D2753="","",VLOOKUP(D2753,'Műszaki adattábla'!F:R,13,0))</f>
        <v/>
      </c>
      <c r="F2753" s="29" t="str">
        <f>IF(D2753="","",VLOOKUP(D2753,'Műszaki adattábla'!F:M,8,0))</f>
        <v/>
      </c>
      <c r="G2753" s="29" t="str">
        <f>IF(D2753="","",IF('Műszaki adattábla'!L2744="20-99",IF('Műszaki adattábla'!O2744="","Nem adott meg lekötött teljesítményt",VLOOKUP(D2753,'Műszaki adattábla'!F:O,10,0)),0))</f>
        <v/>
      </c>
      <c r="H2753" s="29" t="str">
        <f>IF(D2753="","",VLOOKUP(D2753,'Műszaki adattábla'!F:P,11,0))</f>
        <v/>
      </c>
      <c r="I2753" s="30"/>
      <c r="J2753" s="30"/>
      <c r="K2753" s="31" t="str">
        <f>IF(D2753="","",ROUND(((F2753*I2753*'Műszaki adattábla'!$C$7/'Műszaki adattábla'!$C$8)+(G2753*I2753)+(H2753*I2753))/12*'Műszaki adattábla'!T2744,0))</f>
        <v/>
      </c>
      <c r="L2753" s="32" t="str">
        <f t="shared" si="93"/>
        <v/>
      </c>
    </row>
    <row r="2754" spans="2:12" ht="14.4" thickBot="1" x14ac:dyDescent="0.3">
      <c r="B2754" s="28" t="str">
        <f t="shared" si="92"/>
        <v/>
      </c>
      <c r="C2754" s="167" t="str">
        <f>IF(D2754="","",VLOOKUP(D2754,'Műszaki adattábla'!F:G,2,0))</f>
        <v/>
      </c>
      <c r="D2754" s="168" t="str">
        <f>IF('Műszaki adattábla'!F2745="","",'Műszaki adattábla'!F2745)</f>
        <v/>
      </c>
      <c r="E2754" s="169" t="str">
        <f>IF(D2754="","",VLOOKUP(D2754,'Műszaki adattábla'!F:R,13,0))</f>
        <v/>
      </c>
      <c r="F2754" s="29" t="str">
        <f>IF(D2754="","",VLOOKUP(D2754,'Műszaki adattábla'!F:M,8,0))</f>
        <v/>
      </c>
      <c r="G2754" s="29" t="str">
        <f>IF(D2754="","",IF('Műszaki adattábla'!L2745="20-99",IF('Műszaki adattábla'!O2745="","Nem adott meg lekötött teljesítményt",VLOOKUP(D2754,'Műszaki adattábla'!F:O,10,0)),0))</f>
        <v/>
      </c>
      <c r="H2754" s="29" t="str">
        <f>IF(D2754="","",VLOOKUP(D2754,'Műszaki adattábla'!F:P,11,0))</f>
        <v/>
      </c>
      <c r="I2754" s="30"/>
      <c r="J2754" s="30"/>
      <c r="K2754" s="31" t="str">
        <f>IF(D2754="","",ROUND(((F2754*I2754*'Műszaki adattábla'!$C$7/'Műszaki adattábla'!$C$8)+(G2754*I2754)+(H2754*I2754))/12*'Műszaki adattábla'!T2745,0))</f>
        <v/>
      </c>
      <c r="L2754" s="32" t="str">
        <f t="shared" si="93"/>
        <v/>
      </c>
    </row>
    <row r="2755" spans="2:12" ht="14.4" thickBot="1" x14ac:dyDescent="0.3">
      <c r="B2755" s="28" t="str">
        <f t="shared" si="92"/>
        <v/>
      </c>
      <c r="C2755" s="167" t="str">
        <f>IF(D2755="","",VLOOKUP(D2755,'Műszaki adattábla'!F:G,2,0))</f>
        <v/>
      </c>
      <c r="D2755" s="168" t="str">
        <f>IF('Műszaki adattábla'!F2746="","",'Műszaki adattábla'!F2746)</f>
        <v/>
      </c>
      <c r="E2755" s="169" t="str">
        <f>IF(D2755="","",VLOOKUP(D2755,'Műszaki adattábla'!F:R,13,0))</f>
        <v/>
      </c>
      <c r="F2755" s="29" t="str">
        <f>IF(D2755="","",VLOOKUP(D2755,'Műszaki adattábla'!F:M,8,0))</f>
        <v/>
      </c>
      <c r="G2755" s="29" t="str">
        <f>IF(D2755="","",IF('Műszaki adattábla'!L2746="20-99",IF('Műszaki adattábla'!O2746="","Nem adott meg lekötött teljesítményt",VLOOKUP(D2755,'Műszaki adattábla'!F:O,10,0)),0))</f>
        <v/>
      </c>
      <c r="H2755" s="29" t="str">
        <f>IF(D2755="","",VLOOKUP(D2755,'Műszaki adattábla'!F:P,11,0))</f>
        <v/>
      </c>
      <c r="I2755" s="30"/>
      <c r="J2755" s="30"/>
      <c r="K2755" s="31" t="str">
        <f>IF(D2755="","",ROUND(((F2755*I2755*'Műszaki adattábla'!$C$7/'Műszaki adattábla'!$C$8)+(G2755*I2755)+(H2755*I2755))/12*'Műszaki adattábla'!T2746,0))</f>
        <v/>
      </c>
      <c r="L2755" s="32" t="str">
        <f t="shared" si="93"/>
        <v/>
      </c>
    </row>
    <row r="2756" spans="2:12" ht="14.4" thickBot="1" x14ac:dyDescent="0.3">
      <c r="B2756" s="28" t="str">
        <f t="shared" si="92"/>
        <v/>
      </c>
      <c r="C2756" s="167" t="str">
        <f>IF(D2756="","",VLOOKUP(D2756,'Műszaki adattábla'!F:G,2,0))</f>
        <v/>
      </c>
      <c r="D2756" s="168" t="str">
        <f>IF('Műszaki adattábla'!F2747="","",'Műszaki adattábla'!F2747)</f>
        <v/>
      </c>
      <c r="E2756" s="169" t="str">
        <f>IF(D2756="","",VLOOKUP(D2756,'Műszaki adattábla'!F:R,13,0))</f>
        <v/>
      </c>
      <c r="F2756" s="29" t="str">
        <f>IF(D2756="","",VLOOKUP(D2756,'Műszaki adattábla'!F:M,8,0))</f>
        <v/>
      </c>
      <c r="G2756" s="29" t="str">
        <f>IF(D2756="","",IF('Műszaki adattábla'!L2747="20-99",IF('Műszaki adattábla'!O2747="","Nem adott meg lekötött teljesítményt",VLOOKUP(D2756,'Műszaki adattábla'!F:O,10,0)),0))</f>
        <v/>
      </c>
      <c r="H2756" s="29" t="str">
        <f>IF(D2756="","",VLOOKUP(D2756,'Műszaki adattábla'!F:P,11,0))</f>
        <v/>
      </c>
      <c r="I2756" s="30"/>
      <c r="J2756" s="30"/>
      <c r="K2756" s="31" t="str">
        <f>IF(D2756="","",ROUND(((F2756*I2756*'Műszaki adattábla'!$C$7/'Műszaki adattábla'!$C$8)+(G2756*I2756)+(H2756*I2756))/12*'Műszaki adattábla'!T2747,0))</f>
        <v/>
      </c>
      <c r="L2756" s="32" t="str">
        <f t="shared" si="93"/>
        <v/>
      </c>
    </row>
    <row r="2757" spans="2:12" ht="14.4" thickBot="1" x14ac:dyDescent="0.3">
      <c r="B2757" s="28" t="str">
        <f t="shared" si="92"/>
        <v/>
      </c>
      <c r="C2757" s="167" t="str">
        <f>IF(D2757="","",VLOOKUP(D2757,'Műszaki adattábla'!F:G,2,0))</f>
        <v/>
      </c>
      <c r="D2757" s="168" t="str">
        <f>IF('Műszaki adattábla'!F2748="","",'Műszaki adattábla'!F2748)</f>
        <v/>
      </c>
      <c r="E2757" s="169" t="str">
        <f>IF(D2757="","",VLOOKUP(D2757,'Műszaki adattábla'!F:R,13,0))</f>
        <v/>
      </c>
      <c r="F2757" s="29" t="str">
        <f>IF(D2757="","",VLOOKUP(D2757,'Műszaki adattábla'!F:M,8,0))</f>
        <v/>
      </c>
      <c r="G2757" s="29" t="str">
        <f>IF(D2757="","",IF('Műszaki adattábla'!L2748="20-99",IF('Műszaki adattábla'!O2748="","Nem adott meg lekötött teljesítményt",VLOOKUP(D2757,'Műszaki adattábla'!F:O,10,0)),0))</f>
        <v/>
      </c>
      <c r="H2757" s="29" t="str">
        <f>IF(D2757="","",VLOOKUP(D2757,'Műszaki adattábla'!F:P,11,0))</f>
        <v/>
      </c>
      <c r="I2757" s="30"/>
      <c r="J2757" s="30"/>
      <c r="K2757" s="31" t="str">
        <f>IF(D2757="","",ROUND(((F2757*I2757*'Műszaki adattábla'!$C$7/'Műszaki adattábla'!$C$8)+(G2757*I2757)+(H2757*I2757))/12*'Műszaki adattábla'!T2748,0))</f>
        <v/>
      </c>
      <c r="L2757" s="32" t="str">
        <f t="shared" si="93"/>
        <v/>
      </c>
    </row>
    <row r="2758" spans="2:12" ht="14.4" thickBot="1" x14ac:dyDescent="0.3">
      <c r="B2758" s="28" t="str">
        <f t="shared" si="92"/>
        <v/>
      </c>
      <c r="C2758" s="167" t="str">
        <f>IF(D2758="","",VLOOKUP(D2758,'Műszaki adattábla'!F:G,2,0))</f>
        <v/>
      </c>
      <c r="D2758" s="168" t="str">
        <f>IF('Műszaki adattábla'!F2749="","",'Műszaki adattábla'!F2749)</f>
        <v/>
      </c>
      <c r="E2758" s="169" t="str">
        <f>IF(D2758="","",VLOOKUP(D2758,'Műszaki adattábla'!F:R,13,0))</f>
        <v/>
      </c>
      <c r="F2758" s="29" t="str">
        <f>IF(D2758="","",VLOOKUP(D2758,'Műszaki adattábla'!F:M,8,0))</f>
        <v/>
      </c>
      <c r="G2758" s="29" t="str">
        <f>IF(D2758="","",IF('Műszaki adattábla'!L2749="20-99",IF('Műszaki adattábla'!O2749="","Nem adott meg lekötött teljesítményt",VLOOKUP(D2758,'Műszaki adattábla'!F:O,10,0)),0))</f>
        <v/>
      </c>
      <c r="H2758" s="29" t="str">
        <f>IF(D2758="","",VLOOKUP(D2758,'Műszaki adattábla'!F:P,11,0))</f>
        <v/>
      </c>
      <c r="I2758" s="30"/>
      <c r="J2758" s="30"/>
      <c r="K2758" s="31" t="str">
        <f>IF(D2758="","",ROUND(((F2758*I2758*'Műszaki adattábla'!$C$7/'Műszaki adattábla'!$C$8)+(G2758*I2758)+(H2758*I2758))/12*'Műszaki adattábla'!T2749,0))</f>
        <v/>
      </c>
      <c r="L2758" s="32" t="str">
        <f t="shared" si="93"/>
        <v/>
      </c>
    </row>
    <row r="2759" spans="2:12" ht="14.4" thickBot="1" x14ac:dyDescent="0.3">
      <c r="B2759" s="28" t="str">
        <f t="shared" si="92"/>
        <v/>
      </c>
      <c r="C2759" s="167" t="str">
        <f>IF(D2759="","",VLOOKUP(D2759,'Műszaki adattábla'!F:G,2,0))</f>
        <v/>
      </c>
      <c r="D2759" s="168" t="str">
        <f>IF('Műszaki adattábla'!F2750="","",'Műszaki adattábla'!F2750)</f>
        <v/>
      </c>
      <c r="E2759" s="169" t="str">
        <f>IF(D2759="","",VLOOKUP(D2759,'Műszaki adattábla'!F:R,13,0))</f>
        <v/>
      </c>
      <c r="F2759" s="29" t="str">
        <f>IF(D2759="","",VLOOKUP(D2759,'Műszaki adattábla'!F:M,8,0))</f>
        <v/>
      </c>
      <c r="G2759" s="29" t="str">
        <f>IF(D2759="","",IF('Műszaki adattábla'!L2750="20-99",IF('Műszaki adattábla'!O2750="","Nem adott meg lekötött teljesítményt",VLOOKUP(D2759,'Műszaki adattábla'!F:O,10,0)),0))</f>
        <v/>
      </c>
      <c r="H2759" s="29" t="str">
        <f>IF(D2759="","",VLOOKUP(D2759,'Műszaki adattábla'!F:P,11,0))</f>
        <v/>
      </c>
      <c r="I2759" s="30"/>
      <c r="J2759" s="30"/>
      <c r="K2759" s="31" t="str">
        <f>IF(D2759="","",ROUND(((F2759*I2759*'Műszaki adattábla'!$C$7/'Műszaki adattábla'!$C$8)+(G2759*I2759)+(H2759*I2759))/12*'Műszaki adattábla'!T2750,0))</f>
        <v/>
      </c>
      <c r="L2759" s="32" t="str">
        <f t="shared" si="93"/>
        <v/>
      </c>
    </row>
    <row r="2760" spans="2:12" ht="14.4" thickBot="1" x14ac:dyDescent="0.3">
      <c r="B2760" s="28" t="str">
        <f t="shared" si="92"/>
        <v/>
      </c>
      <c r="C2760" s="167" t="str">
        <f>IF(D2760="","",VLOOKUP(D2760,'Műszaki adattábla'!F:G,2,0))</f>
        <v/>
      </c>
      <c r="D2760" s="168" t="str">
        <f>IF('Műszaki adattábla'!F2751="","",'Műszaki adattábla'!F2751)</f>
        <v/>
      </c>
      <c r="E2760" s="169" t="str">
        <f>IF(D2760="","",VLOOKUP(D2760,'Műszaki adattábla'!F:R,13,0))</f>
        <v/>
      </c>
      <c r="F2760" s="29" t="str">
        <f>IF(D2760="","",VLOOKUP(D2760,'Műszaki adattábla'!F:M,8,0))</f>
        <v/>
      </c>
      <c r="G2760" s="29" t="str">
        <f>IF(D2760="","",IF('Műszaki adattábla'!L2751="20-99",IF('Műszaki adattábla'!O2751="","Nem adott meg lekötött teljesítményt",VLOOKUP(D2760,'Műszaki adattábla'!F:O,10,0)),0))</f>
        <v/>
      </c>
      <c r="H2760" s="29" t="str">
        <f>IF(D2760="","",VLOOKUP(D2760,'Műszaki adattábla'!F:P,11,0))</f>
        <v/>
      </c>
      <c r="I2760" s="30"/>
      <c r="J2760" s="30"/>
      <c r="K2760" s="31" t="str">
        <f>IF(D2760="","",ROUND(((F2760*I2760*'Műszaki adattábla'!$C$7/'Műszaki adattábla'!$C$8)+(G2760*I2760)+(H2760*I2760))/12*'Műszaki adattábla'!T2751,0))</f>
        <v/>
      </c>
      <c r="L2760" s="32" t="str">
        <f t="shared" si="93"/>
        <v/>
      </c>
    </row>
    <row r="2761" spans="2:12" ht="14.4" thickBot="1" x14ac:dyDescent="0.3">
      <c r="B2761" s="28" t="str">
        <f t="shared" si="92"/>
        <v/>
      </c>
      <c r="C2761" s="167" t="str">
        <f>IF(D2761="","",VLOOKUP(D2761,'Műszaki adattábla'!F:G,2,0))</f>
        <v/>
      </c>
      <c r="D2761" s="168" t="str">
        <f>IF('Műszaki adattábla'!F2752="","",'Műszaki adattábla'!F2752)</f>
        <v/>
      </c>
      <c r="E2761" s="169" t="str">
        <f>IF(D2761="","",VLOOKUP(D2761,'Műszaki adattábla'!F:R,13,0))</f>
        <v/>
      </c>
      <c r="F2761" s="29" t="str">
        <f>IF(D2761="","",VLOOKUP(D2761,'Műszaki adattábla'!F:M,8,0))</f>
        <v/>
      </c>
      <c r="G2761" s="29" t="str">
        <f>IF(D2761="","",IF('Műszaki adattábla'!L2752="20-99",IF('Műszaki adattábla'!O2752="","Nem adott meg lekötött teljesítményt",VLOOKUP(D2761,'Műszaki adattábla'!F:O,10,0)),0))</f>
        <v/>
      </c>
      <c r="H2761" s="29" t="str">
        <f>IF(D2761="","",VLOOKUP(D2761,'Műszaki adattábla'!F:P,11,0))</f>
        <v/>
      </c>
      <c r="I2761" s="30"/>
      <c r="J2761" s="30"/>
      <c r="K2761" s="31" t="str">
        <f>IF(D2761="","",ROUND(((F2761*I2761*'Műszaki adattábla'!$C$7/'Műszaki adattábla'!$C$8)+(G2761*I2761)+(H2761*I2761))/12*'Műszaki adattábla'!T2752,0))</f>
        <v/>
      </c>
      <c r="L2761" s="32" t="str">
        <f t="shared" si="93"/>
        <v/>
      </c>
    </row>
    <row r="2762" spans="2:12" ht="14.4" thickBot="1" x14ac:dyDescent="0.3">
      <c r="B2762" s="28" t="str">
        <f t="shared" si="92"/>
        <v/>
      </c>
      <c r="C2762" s="167" t="str">
        <f>IF(D2762="","",VLOOKUP(D2762,'Műszaki adattábla'!F:G,2,0))</f>
        <v/>
      </c>
      <c r="D2762" s="168" t="str">
        <f>IF('Műszaki adattábla'!F2753="","",'Műszaki adattábla'!F2753)</f>
        <v/>
      </c>
      <c r="E2762" s="169" t="str">
        <f>IF(D2762="","",VLOOKUP(D2762,'Műszaki adattábla'!F:R,13,0))</f>
        <v/>
      </c>
      <c r="F2762" s="29" t="str">
        <f>IF(D2762="","",VLOOKUP(D2762,'Műszaki adattábla'!F:M,8,0))</f>
        <v/>
      </c>
      <c r="G2762" s="29" t="str">
        <f>IF(D2762="","",IF('Műszaki adattábla'!L2753="20-99",IF('Műszaki adattábla'!O2753="","Nem adott meg lekötött teljesítményt",VLOOKUP(D2762,'Műszaki adattábla'!F:O,10,0)),0))</f>
        <v/>
      </c>
      <c r="H2762" s="29" t="str">
        <f>IF(D2762="","",VLOOKUP(D2762,'Műszaki adattábla'!F:P,11,0))</f>
        <v/>
      </c>
      <c r="I2762" s="30"/>
      <c r="J2762" s="30"/>
      <c r="K2762" s="31" t="str">
        <f>IF(D2762="","",ROUND(((F2762*I2762*'Műszaki adattábla'!$C$7/'Műszaki adattábla'!$C$8)+(G2762*I2762)+(H2762*I2762))/12*'Műszaki adattábla'!T2753,0))</f>
        <v/>
      </c>
      <c r="L2762" s="32" t="str">
        <f t="shared" si="93"/>
        <v/>
      </c>
    </row>
    <row r="2763" spans="2:12" ht="14.4" thickBot="1" x14ac:dyDescent="0.3">
      <c r="B2763" s="28" t="str">
        <f t="shared" si="92"/>
        <v/>
      </c>
      <c r="C2763" s="167" t="str">
        <f>IF(D2763="","",VLOOKUP(D2763,'Műszaki adattábla'!F:G,2,0))</f>
        <v/>
      </c>
      <c r="D2763" s="168" t="str">
        <f>IF('Műszaki adattábla'!F2754="","",'Műszaki adattábla'!F2754)</f>
        <v/>
      </c>
      <c r="E2763" s="169" t="str">
        <f>IF(D2763="","",VLOOKUP(D2763,'Műszaki adattábla'!F:R,13,0))</f>
        <v/>
      </c>
      <c r="F2763" s="29" t="str">
        <f>IF(D2763="","",VLOOKUP(D2763,'Műszaki adattábla'!F:M,8,0))</f>
        <v/>
      </c>
      <c r="G2763" s="29" t="str">
        <f>IF(D2763="","",IF('Műszaki adattábla'!L2754="20-99",IF('Műszaki adattábla'!O2754="","Nem adott meg lekötött teljesítményt",VLOOKUP(D2763,'Műszaki adattábla'!F:O,10,0)),0))</f>
        <v/>
      </c>
      <c r="H2763" s="29" t="str">
        <f>IF(D2763="","",VLOOKUP(D2763,'Műszaki adattábla'!F:P,11,0))</f>
        <v/>
      </c>
      <c r="I2763" s="30"/>
      <c r="J2763" s="30"/>
      <c r="K2763" s="31" t="str">
        <f>IF(D2763="","",ROUND(((F2763*I2763*'Műszaki adattábla'!$C$7/'Műszaki adattábla'!$C$8)+(G2763*I2763)+(H2763*I2763))/12*'Műszaki adattábla'!T2754,0))</f>
        <v/>
      </c>
      <c r="L2763" s="32" t="str">
        <f t="shared" si="93"/>
        <v/>
      </c>
    </row>
    <row r="2764" spans="2:12" ht="14.4" thickBot="1" x14ac:dyDescent="0.3">
      <c r="B2764" s="28" t="str">
        <f t="shared" si="92"/>
        <v/>
      </c>
      <c r="C2764" s="167" t="str">
        <f>IF(D2764="","",VLOOKUP(D2764,'Műszaki adattábla'!F:G,2,0))</f>
        <v/>
      </c>
      <c r="D2764" s="168" t="str">
        <f>IF('Műszaki adattábla'!F2755="","",'Műszaki adattábla'!F2755)</f>
        <v/>
      </c>
      <c r="E2764" s="169" t="str">
        <f>IF(D2764="","",VLOOKUP(D2764,'Műszaki adattábla'!F:R,13,0))</f>
        <v/>
      </c>
      <c r="F2764" s="29" t="str">
        <f>IF(D2764="","",VLOOKUP(D2764,'Műszaki adattábla'!F:M,8,0))</f>
        <v/>
      </c>
      <c r="G2764" s="29" t="str">
        <f>IF(D2764="","",IF('Műszaki adattábla'!L2755="20-99",IF('Műszaki adattábla'!O2755="","Nem adott meg lekötött teljesítményt",VLOOKUP(D2764,'Műszaki adattábla'!F:O,10,0)),0))</f>
        <v/>
      </c>
      <c r="H2764" s="29" t="str">
        <f>IF(D2764="","",VLOOKUP(D2764,'Műszaki adattábla'!F:P,11,0))</f>
        <v/>
      </c>
      <c r="I2764" s="30"/>
      <c r="J2764" s="30"/>
      <c r="K2764" s="31" t="str">
        <f>IF(D2764="","",ROUND(((F2764*I2764*'Műszaki adattábla'!$C$7/'Műszaki adattábla'!$C$8)+(G2764*I2764)+(H2764*I2764))/12*'Műszaki adattábla'!T2755,0))</f>
        <v/>
      </c>
      <c r="L2764" s="32" t="str">
        <f t="shared" si="93"/>
        <v/>
      </c>
    </row>
    <row r="2765" spans="2:12" ht="14.4" thickBot="1" x14ac:dyDescent="0.3">
      <c r="B2765" s="28" t="str">
        <f t="shared" si="92"/>
        <v/>
      </c>
      <c r="C2765" s="167" t="str">
        <f>IF(D2765="","",VLOOKUP(D2765,'Műszaki adattábla'!F:G,2,0))</f>
        <v/>
      </c>
      <c r="D2765" s="168" t="str">
        <f>IF('Műszaki adattábla'!F2756="","",'Műszaki adattábla'!F2756)</f>
        <v/>
      </c>
      <c r="E2765" s="169" t="str">
        <f>IF(D2765="","",VLOOKUP(D2765,'Műszaki adattábla'!F:R,13,0))</f>
        <v/>
      </c>
      <c r="F2765" s="29" t="str">
        <f>IF(D2765="","",VLOOKUP(D2765,'Műszaki adattábla'!F:M,8,0))</f>
        <v/>
      </c>
      <c r="G2765" s="29" t="str">
        <f>IF(D2765="","",IF('Műszaki adattábla'!L2756="20-99",IF('Műszaki adattábla'!O2756="","Nem adott meg lekötött teljesítményt",VLOOKUP(D2765,'Műszaki adattábla'!F:O,10,0)),0))</f>
        <v/>
      </c>
      <c r="H2765" s="29" t="str">
        <f>IF(D2765="","",VLOOKUP(D2765,'Műszaki adattábla'!F:P,11,0))</f>
        <v/>
      </c>
      <c r="I2765" s="30"/>
      <c r="J2765" s="30"/>
      <c r="K2765" s="31" t="str">
        <f>IF(D2765="","",ROUND(((F2765*I2765*'Műszaki adattábla'!$C$7/'Műszaki adattábla'!$C$8)+(G2765*I2765)+(H2765*I2765))/12*'Műszaki adattábla'!T2756,0))</f>
        <v/>
      </c>
      <c r="L2765" s="32" t="str">
        <f t="shared" si="93"/>
        <v/>
      </c>
    </row>
    <row r="2766" spans="2:12" ht="14.4" thickBot="1" x14ac:dyDescent="0.3">
      <c r="B2766" s="28" t="str">
        <f t="shared" si="92"/>
        <v/>
      </c>
      <c r="C2766" s="167" t="str">
        <f>IF(D2766="","",VLOOKUP(D2766,'Műszaki adattábla'!F:G,2,0))</f>
        <v/>
      </c>
      <c r="D2766" s="168" t="str">
        <f>IF('Műszaki adattábla'!F2757="","",'Műszaki adattábla'!F2757)</f>
        <v/>
      </c>
      <c r="E2766" s="169" t="str">
        <f>IF(D2766="","",VLOOKUP(D2766,'Műszaki adattábla'!F:R,13,0))</f>
        <v/>
      </c>
      <c r="F2766" s="29" t="str">
        <f>IF(D2766="","",VLOOKUP(D2766,'Műszaki adattábla'!F:M,8,0))</f>
        <v/>
      </c>
      <c r="G2766" s="29" t="str">
        <f>IF(D2766="","",IF('Műszaki adattábla'!L2757="20-99",IF('Műszaki adattábla'!O2757="","Nem adott meg lekötött teljesítményt",VLOOKUP(D2766,'Műszaki adattábla'!F:O,10,0)),0))</f>
        <v/>
      </c>
      <c r="H2766" s="29" t="str">
        <f>IF(D2766="","",VLOOKUP(D2766,'Műszaki adattábla'!F:P,11,0))</f>
        <v/>
      </c>
      <c r="I2766" s="30"/>
      <c r="J2766" s="30"/>
      <c r="K2766" s="31" t="str">
        <f>IF(D2766="","",ROUND(((F2766*I2766*'Műszaki adattábla'!$C$7/'Műszaki adattábla'!$C$8)+(G2766*I2766)+(H2766*I2766))/12*'Műszaki adattábla'!T2757,0))</f>
        <v/>
      </c>
      <c r="L2766" s="32" t="str">
        <f t="shared" si="93"/>
        <v/>
      </c>
    </row>
    <row r="2767" spans="2:12" ht="14.4" thickBot="1" x14ac:dyDescent="0.3">
      <c r="B2767" s="28" t="str">
        <f t="shared" si="92"/>
        <v/>
      </c>
      <c r="C2767" s="167" t="str">
        <f>IF(D2767="","",VLOOKUP(D2767,'Műszaki adattábla'!F:G,2,0))</f>
        <v/>
      </c>
      <c r="D2767" s="168" t="str">
        <f>IF('Műszaki adattábla'!F2758="","",'Műszaki adattábla'!F2758)</f>
        <v/>
      </c>
      <c r="E2767" s="169" t="str">
        <f>IF(D2767="","",VLOOKUP(D2767,'Műszaki adattábla'!F:R,13,0))</f>
        <v/>
      </c>
      <c r="F2767" s="29" t="str">
        <f>IF(D2767="","",VLOOKUP(D2767,'Műszaki adattábla'!F:M,8,0))</f>
        <v/>
      </c>
      <c r="G2767" s="29" t="str">
        <f>IF(D2767="","",IF('Műszaki adattábla'!L2758="20-99",IF('Műszaki adattábla'!O2758="","Nem adott meg lekötött teljesítményt",VLOOKUP(D2767,'Műszaki adattábla'!F:O,10,0)),0))</f>
        <v/>
      </c>
      <c r="H2767" s="29" t="str">
        <f>IF(D2767="","",VLOOKUP(D2767,'Műszaki adattábla'!F:P,11,0))</f>
        <v/>
      </c>
      <c r="I2767" s="30"/>
      <c r="J2767" s="30"/>
      <c r="K2767" s="31" t="str">
        <f>IF(D2767="","",ROUND(((F2767*I2767*'Műszaki adattábla'!$C$7/'Műszaki adattábla'!$C$8)+(G2767*I2767)+(H2767*I2767))/12*'Műszaki adattábla'!T2758,0))</f>
        <v/>
      </c>
      <c r="L2767" s="32" t="str">
        <f t="shared" si="93"/>
        <v/>
      </c>
    </row>
    <row r="2768" spans="2:12" ht="14.4" thickBot="1" x14ac:dyDescent="0.3">
      <c r="B2768" s="28" t="str">
        <f t="shared" si="92"/>
        <v/>
      </c>
      <c r="C2768" s="167" t="str">
        <f>IF(D2768="","",VLOOKUP(D2768,'Műszaki adattábla'!F:G,2,0))</f>
        <v/>
      </c>
      <c r="D2768" s="168" t="str">
        <f>IF('Műszaki adattábla'!F2759="","",'Műszaki adattábla'!F2759)</f>
        <v/>
      </c>
      <c r="E2768" s="169" t="str">
        <f>IF(D2768="","",VLOOKUP(D2768,'Műszaki adattábla'!F:R,13,0))</f>
        <v/>
      </c>
      <c r="F2768" s="29" t="str">
        <f>IF(D2768="","",VLOOKUP(D2768,'Műszaki adattábla'!F:M,8,0))</f>
        <v/>
      </c>
      <c r="G2768" s="29" t="str">
        <f>IF(D2768="","",IF('Műszaki adattábla'!L2759="20-99",IF('Műszaki adattábla'!O2759="","Nem adott meg lekötött teljesítményt",VLOOKUP(D2768,'Műszaki adattábla'!F:O,10,0)),0))</f>
        <v/>
      </c>
      <c r="H2768" s="29" t="str">
        <f>IF(D2768="","",VLOOKUP(D2768,'Műszaki adattábla'!F:P,11,0))</f>
        <v/>
      </c>
      <c r="I2768" s="30"/>
      <c r="J2768" s="30"/>
      <c r="K2768" s="31" t="str">
        <f>IF(D2768="","",ROUND(((F2768*I2768*'Műszaki adattábla'!$C$7/'Műszaki adattábla'!$C$8)+(G2768*I2768)+(H2768*I2768))/12*'Műszaki adattábla'!T2759,0))</f>
        <v/>
      </c>
      <c r="L2768" s="32" t="str">
        <f t="shared" si="93"/>
        <v/>
      </c>
    </row>
    <row r="2769" spans="2:12" ht="14.4" thickBot="1" x14ac:dyDescent="0.3">
      <c r="B2769" s="28" t="str">
        <f t="shared" si="92"/>
        <v/>
      </c>
      <c r="C2769" s="167" t="str">
        <f>IF(D2769="","",VLOOKUP(D2769,'Műszaki adattábla'!F:G,2,0))</f>
        <v/>
      </c>
      <c r="D2769" s="168" t="str">
        <f>IF('Műszaki adattábla'!F2760="","",'Műszaki adattábla'!F2760)</f>
        <v/>
      </c>
      <c r="E2769" s="169" t="str">
        <f>IF(D2769="","",VLOOKUP(D2769,'Műszaki adattábla'!F:R,13,0))</f>
        <v/>
      </c>
      <c r="F2769" s="29" t="str">
        <f>IF(D2769="","",VLOOKUP(D2769,'Műszaki adattábla'!F:M,8,0))</f>
        <v/>
      </c>
      <c r="G2769" s="29" t="str">
        <f>IF(D2769="","",IF('Műszaki adattábla'!L2760="20-99",IF('Műszaki adattábla'!O2760="","Nem adott meg lekötött teljesítményt",VLOOKUP(D2769,'Műszaki adattábla'!F:O,10,0)),0))</f>
        <v/>
      </c>
      <c r="H2769" s="29" t="str">
        <f>IF(D2769="","",VLOOKUP(D2769,'Műszaki adattábla'!F:P,11,0))</f>
        <v/>
      </c>
      <c r="I2769" s="30"/>
      <c r="J2769" s="30"/>
      <c r="K2769" s="31" t="str">
        <f>IF(D2769="","",ROUND(((F2769*I2769*'Műszaki adattábla'!$C$7/'Műszaki adattábla'!$C$8)+(G2769*I2769)+(H2769*I2769))/12*'Műszaki adattábla'!T2760,0))</f>
        <v/>
      </c>
      <c r="L2769" s="32" t="str">
        <f t="shared" si="93"/>
        <v/>
      </c>
    </row>
    <row r="2770" spans="2:12" ht="14.4" thickBot="1" x14ac:dyDescent="0.3">
      <c r="B2770" s="28" t="str">
        <f t="shared" si="92"/>
        <v/>
      </c>
      <c r="C2770" s="167" t="str">
        <f>IF(D2770="","",VLOOKUP(D2770,'Műszaki adattábla'!F:G,2,0))</f>
        <v/>
      </c>
      <c r="D2770" s="168" t="str">
        <f>IF('Műszaki adattábla'!F2761="","",'Műszaki adattábla'!F2761)</f>
        <v/>
      </c>
      <c r="E2770" s="169" t="str">
        <f>IF(D2770="","",VLOOKUP(D2770,'Műszaki adattábla'!F:R,13,0))</f>
        <v/>
      </c>
      <c r="F2770" s="29" t="str">
        <f>IF(D2770="","",VLOOKUP(D2770,'Műszaki adattábla'!F:M,8,0))</f>
        <v/>
      </c>
      <c r="G2770" s="29" t="str">
        <f>IF(D2770="","",IF('Műszaki adattábla'!L2761="20-99",IF('Műszaki adattábla'!O2761="","Nem adott meg lekötött teljesítményt",VLOOKUP(D2770,'Műszaki adattábla'!F:O,10,0)),0))</f>
        <v/>
      </c>
      <c r="H2770" s="29" t="str">
        <f>IF(D2770="","",VLOOKUP(D2770,'Műszaki adattábla'!F:P,11,0))</f>
        <v/>
      </c>
      <c r="I2770" s="30"/>
      <c r="J2770" s="30"/>
      <c r="K2770" s="31" t="str">
        <f>IF(D2770="","",ROUND(((F2770*I2770*'Műszaki adattábla'!$C$7/'Műszaki adattábla'!$C$8)+(G2770*I2770)+(H2770*I2770))/12*'Műszaki adattábla'!T2761,0))</f>
        <v/>
      </c>
      <c r="L2770" s="32" t="str">
        <f t="shared" si="93"/>
        <v/>
      </c>
    </row>
    <row r="2771" spans="2:12" ht="14.4" thickBot="1" x14ac:dyDescent="0.3">
      <c r="B2771" s="28" t="str">
        <f t="shared" si="92"/>
        <v/>
      </c>
      <c r="C2771" s="167" t="str">
        <f>IF(D2771="","",VLOOKUP(D2771,'Műszaki adattábla'!F:G,2,0))</f>
        <v/>
      </c>
      <c r="D2771" s="168" t="str">
        <f>IF('Műszaki adattábla'!F2762="","",'Műszaki adattábla'!F2762)</f>
        <v/>
      </c>
      <c r="E2771" s="169" t="str">
        <f>IF(D2771="","",VLOOKUP(D2771,'Műszaki adattábla'!F:R,13,0))</f>
        <v/>
      </c>
      <c r="F2771" s="29" t="str">
        <f>IF(D2771="","",VLOOKUP(D2771,'Műszaki adattábla'!F:M,8,0))</f>
        <v/>
      </c>
      <c r="G2771" s="29" t="str">
        <f>IF(D2771="","",IF('Műszaki adattábla'!L2762="20-99",IF('Műszaki adattábla'!O2762="","Nem adott meg lekötött teljesítményt",VLOOKUP(D2771,'Műszaki adattábla'!F:O,10,0)),0))</f>
        <v/>
      </c>
      <c r="H2771" s="29" t="str">
        <f>IF(D2771="","",VLOOKUP(D2771,'Műszaki adattábla'!F:P,11,0))</f>
        <v/>
      </c>
      <c r="I2771" s="30"/>
      <c r="J2771" s="30"/>
      <c r="K2771" s="31" t="str">
        <f>IF(D2771="","",ROUND(((F2771*I2771*'Műszaki adattábla'!$C$7/'Műszaki adattábla'!$C$8)+(G2771*I2771)+(H2771*I2771))/12*'Műszaki adattábla'!T2762,0))</f>
        <v/>
      </c>
      <c r="L2771" s="32" t="str">
        <f t="shared" si="93"/>
        <v/>
      </c>
    </row>
    <row r="2772" spans="2:12" ht="14.4" thickBot="1" x14ac:dyDescent="0.3">
      <c r="B2772" s="28" t="str">
        <f t="shared" si="92"/>
        <v/>
      </c>
      <c r="C2772" s="167" t="str">
        <f>IF(D2772="","",VLOOKUP(D2772,'Műszaki adattábla'!F:G,2,0))</f>
        <v/>
      </c>
      <c r="D2772" s="168" t="str">
        <f>IF('Műszaki adattábla'!F2763="","",'Műszaki adattábla'!F2763)</f>
        <v/>
      </c>
      <c r="E2772" s="169" t="str">
        <f>IF(D2772="","",VLOOKUP(D2772,'Műszaki adattábla'!F:R,13,0))</f>
        <v/>
      </c>
      <c r="F2772" s="29" t="str">
        <f>IF(D2772="","",VLOOKUP(D2772,'Műszaki adattábla'!F:M,8,0))</f>
        <v/>
      </c>
      <c r="G2772" s="29" t="str">
        <f>IF(D2772="","",IF('Műszaki adattábla'!L2763="20-99",IF('Műszaki adattábla'!O2763="","Nem adott meg lekötött teljesítményt",VLOOKUP(D2772,'Műszaki adattábla'!F:O,10,0)),0))</f>
        <v/>
      </c>
      <c r="H2772" s="29" t="str">
        <f>IF(D2772="","",VLOOKUP(D2772,'Műszaki adattábla'!F:P,11,0))</f>
        <v/>
      </c>
      <c r="I2772" s="30"/>
      <c r="J2772" s="30"/>
      <c r="K2772" s="31" t="str">
        <f>IF(D2772="","",ROUND(((F2772*I2772*'Műszaki adattábla'!$C$7/'Műszaki adattábla'!$C$8)+(G2772*I2772)+(H2772*I2772))/12*'Műszaki adattábla'!T2763,0))</f>
        <v/>
      </c>
      <c r="L2772" s="32" t="str">
        <f t="shared" si="93"/>
        <v/>
      </c>
    </row>
    <row r="2773" spans="2:12" ht="14.4" thickBot="1" x14ac:dyDescent="0.3">
      <c r="B2773" s="28" t="str">
        <f t="shared" si="92"/>
        <v/>
      </c>
      <c r="C2773" s="167" t="str">
        <f>IF(D2773="","",VLOOKUP(D2773,'Műszaki adattábla'!F:G,2,0))</f>
        <v/>
      </c>
      <c r="D2773" s="168" t="str">
        <f>IF('Műszaki adattábla'!F2764="","",'Műszaki adattábla'!F2764)</f>
        <v/>
      </c>
      <c r="E2773" s="169" t="str">
        <f>IF(D2773="","",VLOOKUP(D2773,'Műszaki adattábla'!F:R,13,0))</f>
        <v/>
      </c>
      <c r="F2773" s="29" t="str">
        <f>IF(D2773="","",VLOOKUP(D2773,'Műszaki adattábla'!F:M,8,0))</f>
        <v/>
      </c>
      <c r="G2773" s="29" t="str">
        <f>IF(D2773="","",IF('Műszaki adattábla'!L2764="20-99",IF('Műszaki adattábla'!O2764="","Nem adott meg lekötött teljesítményt",VLOOKUP(D2773,'Műszaki adattábla'!F:O,10,0)),0))</f>
        <v/>
      </c>
      <c r="H2773" s="29" t="str">
        <f>IF(D2773="","",VLOOKUP(D2773,'Műszaki adattábla'!F:P,11,0))</f>
        <v/>
      </c>
      <c r="I2773" s="30"/>
      <c r="J2773" s="30"/>
      <c r="K2773" s="31" t="str">
        <f>IF(D2773="","",ROUND(((F2773*I2773*'Műszaki adattábla'!$C$7/'Műszaki adattábla'!$C$8)+(G2773*I2773)+(H2773*I2773))/12*'Műszaki adattábla'!T2764,0))</f>
        <v/>
      </c>
      <c r="L2773" s="32" t="str">
        <f t="shared" si="93"/>
        <v/>
      </c>
    </row>
    <row r="2774" spans="2:12" ht="14.4" thickBot="1" x14ac:dyDescent="0.3">
      <c r="B2774" s="28" t="str">
        <f t="shared" si="92"/>
        <v/>
      </c>
      <c r="C2774" s="167" t="str">
        <f>IF(D2774="","",VLOOKUP(D2774,'Műszaki adattábla'!F:G,2,0))</f>
        <v/>
      </c>
      <c r="D2774" s="168" t="str">
        <f>IF('Műszaki adattábla'!F2765="","",'Műszaki adattábla'!F2765)</f>
        <v/>
      </c>
      <c r="E2774" s="169" t="str">
        <f>IF(D2774="","",VLOOKUP(D2774,'Műszaki adattábla'!F:R,13,0))</f>
        <v/>
      </c>
      <c r="F2774" s="29" t="str">
        <f>IF(D2774="","",VLOOKUP(D2774,'Műszaki adattábla'!F:M,8,0))</f>
        <v/>
      </c>
      <c r="G2774" s="29" t="str">
        <f>IF(D2774="","",IF('Műszaki adattábla'!L2765="20-99",IF('Műszaki adattábla'!O2765="","Nem adott meg lekötött teljesítményt",VLOOKUP(D2774,'Műszaki adattábla'!F:O,10,0)),0))</f>
        <v/>
      </c>
      <c r="H2774" s="29" t="str">
        <f>IF(D2774="","",VLOOKUP(D2774,'Műszaki adattábla'!F:P,11,0))</f>
        <v/>
      </c>
      <c r="I2774" s="30"/>
      <c r="J2774" s="30"/>
      <c r="K2774" s="31" t="str">
        <f>IF(D2774="","",ROUND(((F2774*I2774*'Műszaki adattábla'!$C$7/'Műszaki adattábla'!$C$8)+(G2774*I2774)+(H2774*I2774))/12*'Műszaki adattábla'!T2765,0))</f>
        <v/>
      </c>
      <c r="L2774" s="32" t="str">
        <f t="shared" si="93"/>
        <v/>
      </c>
    </row>
    <row r="2775" spans="2:12" ht="14.4" thickBot="1" x14ac:dyDescent="0.3">
      <c r="B2775" s="28" t="str">
        <f t="shared" si="92"/>
        <v/>
      </c>
      <c r="C2775" s="167" t="str">
        <f>IF(D2775="","",VLOOKUP(D2775,'Műszaki adattábla'!F:G,2,0))</f>
        <v/>
      </c>
      <c r="D2775" s="168" t="str">
        <f>IF('Műszaki adattábla'!F2766="","",'Műszaki adattábla'!F2766)</f>
        <v/>
      </c>
      <c r="E2775" s="169" t="str">
        <f>IF(D2775="","",VLOOKUP(D2775,'Műszaki adattábla'!F:R,13,0))</f>
        <v/>
      </c>
      <c r="F2775" s="29" t="str">
        <f>IF(D2775="","",VLOOKUP(D2775,'Műszaki adattábla'!F:M,8,0))</f>
        <v/>
      </c>
      <c r="G2775" s="29" t="str">
        <f>IF(D2775="","",IF('Műszaki adattábla'!L2766="20-99",IF('Műszaki adattábla'!O2766="","Nem adott meg lekötött teljesítményt",VLOOKUP(D2775,'Műszaki adattábla'!F:O,10,0)),0))</f>
        <v/>
      </c>
      <c r="H2775" s="29" t="str">
        <f>IF(D2775="","",VLOOKUP(D2775,'Műszaki adattábla'!F:P,11,0))</f>
        <v/>
      </c>
      <c r="I2775" s="30"/>
      <c r="J2775" s="30"/>
      <c r="K2775" s="31" t="str">
        <f>IF(D2775="","",ROUND(((F2775*I2775*'Műszaki adattábla'!$C$7/'Műszaki adattábla'!$C$8)+(G2775*I2775)+(H2775*I2775))/12*'Műszaki adattábla'!T2766,0))</f>
        <v/>
      </c>
      <c r="L2775" s="32" t="str">
        <f t="shared" si="93"/>
        <v/>
      </c>
    </row>
    <row r="2776" spans="2:12" ht="14.4" thickBot="1" x14ac:dyDescent="0.3">
      <c r="B2776" s="28" t="str">
        <f t="shared" si="92"/>
        <v/>
      </c>
      <c r="C2776" s="167" t="str">
        <f>IF(D2776="","",VLOOKUP(D2776,'Műszaki adattábla'!F:G,2,0))</f>
        <v/>
      </c>
      <c r="D2776" s="168" t="str">
        <f>IF('Műszaki adattábla'!F2767="","",'Műszaki adattábla'!F2767)</f>
        <v/>
      </c>
      <c r="E2776" s="169" t="str">
        <f>IF(D2776="","",VLOOKUP(D2776,'Műszaki adattábla'!F:R,13,0))</f>
        <v/>
      </c>
      <c r="F2776" s="29" t="str">
        <f>IF(D2776="","",VLOOKUP(D2776,'Műszaki adattábla'!F:M,8,0))</f>
        <v/>
      </c>
      <c r="G2776" s="29" t="str">
        <f>IF(D2776="","",IF('Műszaki adattábla'!L2767="20-99",IF('Műszaki adattábla'!O2767="","Nem adott meg lekötött teljesítményt",VLOOKUP(D2776,'Műszaki adattábla'!F:O,10,0)),0))</f>
        <v/>
      </c>
      <c r="H2776" s="29" t="str">
        <f>IF(D2776="","",VLOOKUP(D2776,'Műszaki adattábla'!F:P,11,0))</f>
        <v/>
      </c>
      <c r="I2776" s="30"/>
      <c r="J2776" s="30"/>
      <c r="K2776" s="31" t="str">
        <f>IF(D2776="","",ROUND(((F2776*I2776*'Műszaki adattábla'!$C$7/'Műszaki adattábla'!$C$8)+(G2776*I2776)+(H2776*I2776))/12*'Műszaki adattábla'!T2767,0))</f>
        <v/>
      </c>
      <c r="L2776" s="32" t="str">
        <f t="shared" si="93"/>
        <v/>
      </c>
    </row>
    <row r="2777" spans="2:12" ht="14.4" thickBot="1" x14ac:dyDescent="0.3">
      <c r="B2777" s="28" t="str">
        <f t="shared" si="92"/>
        <v/>
      </c>
      <c r="C2777" s="167" t="str">
        <f>IF(D2777="","",VLOOKUP(D2777,'Műszaki adattábla'!F:G,2,0))</f>
        <v/>
      </c>
      <c r="D2777" s="168" t="str">
        <f>IF('Műszaki adattábla'!F2768="","",'Műszaki adattábla'!F2768)</f>
        <v/>
      </c>
      <c r="E2777" s="169" t="str">
        <f>IF(D2777="","",VLOOKUP(D2777,'Műszaki adattábla'!F:R,13,0))</f>
        <v/>
      </c>
      <c r="F2777" s="29" t="str">
        <f>IF(D2777="","",VLOOKUP(D2777,'Műszaki adattábla'!F:M,8,0))</f>
        <v/>
      </c>
      <c r="G2777" s="29" t="str">
        <f>IF(D2777="","",IF('Műszaki adattábla'!L2768="20-99",IF('Műszaki adattábla'!O2768="","Nem adott meg lekötött teljesítményt",VLOOKUP(D2777,'Műszaki adattábla'!F:O,10,0)),0))</f>
        <v/>
      </c>
      <c r="H2777" s="29" t="str">
        <f>IF(D2777="","",VLOOKUP(D2777,'Műszaki adattábla'!F:P,11,0))</f>
        <v/>
      </c>
      <c r="I2777" s="30"/>
      <c r="J2777" s="30"/>
      <c r="K2777" s="31" t="str">
        <f>IF(D2777="","",ROUND(((F2777*I2777*'Műszaki adattábla'!$C$7/'Műszaki adattábla'!$C$8)+(G2777*I2777)+(H2777*I2777))/12*'Műszaki adattábla'!T2768,0))</f>
        <v/>
      </c>
      <c r="L2777" s="32" t="str">
        <f t="shared" si="93"/>
        <v/>
      </c>
    </row>
    <row r="2778" spans="2:12" ht="14.4" thickBot="1" x14ac:dyDescent="0.3">
      <c r="B2778" s="28" t="str">
        <f t="shared" si="92"/>
        <v/>
      </c>
      <c r="C2778" s="167" t="str">
        <f>IF(D2778="","",VLOOKUP(D2778,'Műszaki adattábla'!F:G,2,0))</f>
        <v/>
      </c>
      <c r="D2778" s="168" t="str">
        <f>IF('Műszaki adattábla'!F2769="","",'Műszaki adattábla'!F2769)</f>
        <v/>
      </c>
      <c r="E2778" s="169" t="str">
        <f>IF(D2778="","",VLOOKUP(D2778,'Műszaki adattábla'!F:R,13,0))</f>
        <v/>
      </c>
      <c r="F2778" s="29" t="str">
        <f>IF(D2778="","",VLOOKUP(D2778,'Műszaki adattábla'!F:M,8,0))</f>
        <v/>
      </c>
      <c r="G2778" s="29" t="str">
        <f>IF(D2778="","",IF('Műszaki adattábla'!L2769="20-99",IF('Műszaki adattábla'!O2769="","Nem adott meg lekötött teljesítményt",VLOOKUP(D2778,'Műszaki adattábla'!F:O,10,0)),0))</f>
        <v/>
      </c>
      <c r="H2778" s="29" t="str">
        <f>IF(D2778="","",VLOOKUP(D2778,'Műszaki adattábla'!F:P,11,0))</f>
        <v/>
      </c>
      <c r="I2778" s="30"/>
      <c r="J2778" s="30"/>
      <c r="K2778" s="31" t="str">
        <f>IF(D2778="","",ROUND(((F2778*I2778*'Műszaki adattábla'!$C$7/'Műszaki adattábla'!$C$8)+(G2778*I2778)+(H2778*I2778))/12*'Műszaki adattábla'!T2769,0))</f>
        <v/>
      </c>
      <c r="L2778" s="32" t="str">
        <f t="shared" si="93"/>
        <v/>
      </c>
    </row>
    <row r="2779" spans="2:12" ht="14.4" thickBot="1" x14ac:dyDescent="0.3">
      <c r="B2779" s="28" t="str">
        <f t="shared" si="92"/>
        <v/>
      </c>
      <c r="C2779" s="167" t="str">
        <f>IF(D2779="","",VLOOKUP(D2779,'Műszaki adattábla'!F:G,2,0))</f>
        <v/>
      </c>
      <c r="D2779" s="168" t="str">
        <f>IF('Műszaki adattábla'!F2770="","",'Műszaki adattábla'!F2770)</f>
        <v/>
      </c>
      <c r="E2779" s="169" t="str">
        <f>IF(D2779="","",VLOOKUP(D2779,'Műszaki adattábla'!F:R,13,0))</f>
        <v/>
      </c>
      <c r="F2779" s="29" t="str">
        <f>IF(D2779="","",VLOOKUP(D2779,'Műszaki adattábla'!F:M,8,0))</f>
        <v/>
      </c>
      <c r="G2779" s="29" t="str">
        <f>IF(D2779="","",IF('Műszaki adattábla'!L2770="20-99",IF('Műszaki adattábla'!O2770="","Nem adott meg lekötött teljesítményt",VLOOKUP(D2779,'Műszaki adattábla'!F:O,10,0)),0))</f>
        <v/>
      </c>
      <c r="H2779" s="29" t="str">
        <f>IF(D2779="","",VLOOKUP(D2779,'Műszaki adattábla'!F:P,11,0))</f>
        <v/>
      </c>
      <c r="I2779" s="30"/>
      <c r="J2779" s="30"/>
      <c r="K2779" s="31" t="str">
        <f>IF(D2779="","",ROUND(((F2779*I2779*'Műszaki adattábla'!$C$7/'Műszaki adattábla'!$C$8)+(G2779*I2779)+(H2779*I2779))/12*'Műszaki adattábla'!T2770,0))</f>
        <v/>
      </c>
      <c r="L2779" s="32" t="str">
        <f t="shared" si="93"/>
        <v/>
      </c>
    </row>
    <row r="2780" spans="2:12" ht="14.4" thickBot="1" x14ac:dyDescent="0.3">
      <c r="B2780" s="28" t="str">
        <f t="shared" ref="B2780:B2843" si="94">IF(D2780="","",B2779+1)</f>
        <v/>
      </c>
      <c r="C2780" s="167" t="str">
        <f>IF(D2780="","",VLOOKUP(D2780,'Műszaki adattábla'!F:G,2,0))</f>
        <v/>
      </c>
      <c r="D2780" s="168" t="str">
        <f>IF('Műszaki adattábla'!F2771="","",'Műszaki adattábla'!F2771)</f>
        <v/>
      </c>
      <c r="E2780" s="169" t="str">
        <f>IF(D2780="","",VLOOKUP(D2780,'Műszaki adattábla'!F:R,13,0))</f>
        <v/>
      </c>
      <c r="F2780" s="29" t="str">
        <f>IF(D2780="","",VLOOKUP(D2780,'Műszaki adattábla'!F:M,8,0))</f>
        <v/>
      </c>
      <c r="G2780" s="29" t="str">
        <f>IF(D2780="","",IF('Műszaki adattábla'!L2771="20-99",IF('Műszaki adattábla'!O2771="","Nem adott meg lekötött teljesítményt",VLOOKUP(D2780,'Műszaki adattábla'!F:O,10,0)),0))</f>
        <v/>
      </c>
      <c r="H2780" s="29" t="str">
        <f>IF(D2780="","",VLOOKUP(D2780,'Műszaki adattábla'!F:P,11,0))</f>
        <v/>
      </c>
      <c r="I2780" s="30"/>
      <c r="J2780" s="30"/>
      <c r="K2780" s="31" t="str">
        <f>IF(D2780="","",ROUND(((F2780*I2780*'Műszaki adattábla'!$C$7/'Műszaki adattábla'!$C$8)+(G2780*I2780)+(H2780*I2780))/12*'Műszaki adattábla'!T2771,0))</f>
        <v/>
      </c>
      <c r="L2780" s="32" t="str">
        <f t="shared" ref="L2780:L2843" si="95">IF(D2780="","",ROUND((J2780/1000)*E2780,0))</f>
        <v/>
      </c>
    </row>
    <row r="2781" spans="2:12" ht="14.4" thickBot="1" x14ac:dyDescent="0.3">
      <c r="B2781" s="28" t="str">
        <f t="shared" si="94"/>
        <v/>
      </c>
      <c r="C2781" s="167" t="str">
        <f>IF(D2781="","",VLOOKUP(D2781,'Műszaki adattábla'!F:G,2,0))</f>
        <v/>
      </c>
      <c r="D2781" s="168" t="str">
        <f>IF('Műszaki adattábla'!F2772="","",'Műszaki adattábla'!F2772)</f>
        <v/>
      </c>
      <c r="E2781" s="169" t="str">
        <f>IF(D2781="","",VLOOKUP(D2781,'Műszaki adattábla'!F:R,13,0))</f>
        <v/>
      </c>
      <c r="F2781" s="29" t="str">
        <f>IF(D2781="","",VLOOKUP(D2781,'Műszaki adattábla'!F:M,8,0))</f>
        <v/>
      </c>
      <c r="G2781" s="29" t="str">
        <f>IF(D2781="","",IF('Műszaki adattábla'!L2772="20-99",IF('Műszaki adattábla'!O2772="","Nem adott meg lekötött teljesítményt",VLOOKUP(D2781,'Műszaki adattábla'!F:O,10,0)),0))</f>
        <v/>
      </c>
      <c r="H2781" s="29" t="str">
        <f>IF(D2781="","",VLOOKUP(D2781,'Műszaki adattábla'!F:P,11,0))</f>
        <v/>
      </c>
      <c r="I2781" s="30"/>
      <c r="J2781" s="30"/>
      <c r="K2781" s="31" t="str">
        <f>IF(D2781="","",ROUND(((F2781*I2781*'Műszaki adattábla'!$C$7/'Műszaki adattábla'!$C$8)+(G2781*I2781)+(H2781*I2781))/12*'Műszaki adattábla'!T2772,0))</f>
        <v/>
      </c>
      <c r="L2781" s="32" t="str">
        <f t="shared" si="95"/>
        <v/>
      </c>
    </row>
    <row r="2782" spans="2:12" ht="14.4" thickBot="1" x14ac:dyDescent="0.3">
      <c r="B2782" s="28" t="str">
        <f t="shared" si="94"/>
        <v/>
      </c>
      <c r="C2782" s="167" t="str">
        <f>IF(D2782="","",VLOOKUP(D2782,'Műszaki adattábla'!F:G,2,0))</f>
        <v/>
      </c>
      <c r="D2782" s="168" t="str">
        <f>IF('Műszaki adattábla'!F2773="","",'Műszaki adattábla'!F2773)</f>
        <v/>
      </c>
      <c r="E2782" s="169" t="str">
        <f>IF(D2782="","",VLOOKUP(D2782,'Műszaki adattábla'!F:R,13,0))</f>
        <v/>
      </c>
      <c r="F2782" s="29" t="str">
        <f>IF(D2782="","",VLOOKUP(D2782,'Műszaki adattábla'!F:M,8,0))</f>
        <v/>
      </c>
      <c r="G2782" s="29" t="str">
        <f>IF(D2782="","",IF('Műszaki adattábla'!L2773="20-99",IF('Műszaki adattábla'!O2773="","Nem adott meg lekötött teljesítményt",VLOOKUP(D2782,'Műszaki adattábla'!F:O,10,0)),0))</f>
        <v/>
      </c>
      <c r="H2782" s="29" t="str">
        <f>IF(D2782="","",VLOOKUP(D2782,'Műszaki adattábla'!F:P,11,0))</f>
        <v/>
      </c>
      <c r="I2782" s="30"/>
      <c r="J2782" s="30"/>
      <c r="K2782" s="31" t="str">
        <f>IF(D2782="","",ROUND(((F2782*I2782*'Műszaki adattábla'!$C$7/'Műszaki adattábla'!$C$8)+(G2782*I2782)+(H2782*I2782))/12*'Műszaki adattábla'!T2773,0))</f>
        <v/>
      </c>
      <c r="L2782" s="32" t="str">
        <f t="shared" si="95"/>
        <v/>
      </c>
    </row>
    <row r="2783" spans="2:12" ht="14.4" thickBot="1" x14ac:dyDescent="0.3">
      <c r="B2783" s="28" t="str">
        <f t="shared" si="94"/>
        <v/>
      </c>
      <c r="C2783" s="167" t="str">
        <f>IF(D2783="","",VLOOKUP(D2783,'Műszaki adattábla'!F:G,2,0))</f>
        <v/>
      </c>
      <c r="D2783" s="168" t="str">
        <f>IF('Műszaki adattábla'!F2774="","",'Műszaki adattábla'!F2774)</f>
        <v/>
      </c>
      <c r="E2783" s="169" t="str">
        <f>IF(D2783="","",VLOOKUP(D2783,'Műszaki adattábla'!F:R,13,0))</f>
        <v/>
      </c>
      <c r="F2783" s="29" t="str">
        <f>IF(D2783="","",VLOOKUP(D2783,'Műszaki adattábla'!F:M,8,0))</f>
        <v/>
      </c>
      <c r="G2783" s="29" t="str">
        <f>IF(D2783="","",IF('Műszaki adattábla'!L2774="20-99",IF('Műszaki adattábla'!O2774="","Nem adott meg lekötött teljesítményt",VLOOKUP(D2783,'Műszaki adattábla'!F:O,10,0)),0))</f>
        <v/>
      </c>
      <c r="H2783" s="29" t="str">
        <f>IF(D2783="","",VLOOKUP(D2783,'Műszaki adattábla'!F:P,11,0))</f>
        <v/>
      </c>
      <c r="I2783" s="30"/>
      <c r="J2783" s="30"/>
      <c r="K2783" s="31" t="str">
        <f>IF(D2783="","",ROUND(((F2783*I2783*'Műszaki adattábla'!$C$7/'Műszaki adattábla'!$C$8)+(G2783*I2783)+(H2783*I2783))/12*'Műszaki adattábla'!T2774,0))</f>
        <v/>
      </c>
      <c r="L2783" s="32" t="str">
        <f t="shared" si="95"/>
        <v/>
      </c>
    </row>
    <row r="2784" spans="2:12" ht="14.4" thickBot="1" x14ac:dyDescent="0.3">
      <c r="B2784" s="28" t="str">
        <f t="shared" si="94"/>
        <v/>
      </c>
      <c r="C2784" s="167" t="str">
        <f>IF(D2784="","",VLOOKUP(D2784,'Műszaki adattábla'!F:G,2,0))</f>
        <v/>
      </c>
      <c r="D2784" s="168" t="str">
        <f>IF('Műszaki adattábla'!F2775="","",'Műszaki adattábla'!F2775)</f>
        <v/>
      </c>
      <c r="E2784" s="169" t="str">
        <f>IF(D2784="","",VLOOKUP(D2784,'Műszaki adattábla'!F:R,13,0))</f>
        <v/>
      </c>
      <c r="F2784" s="29" t="str">
        <f>IF(D2784="","",VLOOKUP(D2784,'Műszaki adattábla'!F:M,8,0))</f>
        <v/>
      </c>
      <c r="G2784" s="29" t="str">
        <f>IF(D2784="","",IF('Műszaki adattábla'!L2775="20-99",IF('Műszaki adattábla'!O2775="","Nem adott meg lekötött teljesítményt",VLOOKUP(D2784,'Műszaki adattábla'!F:O,10,0)),0))</f>
        <v/>
      </c>
      <c r="H2784" s="29" t="str">
        <f>IF(D2784="","",VLOOKUP(D2784,'Műszaki adattábla'!F:P,11,0))</f>
        <v/>
      </c>
      <c r="I2784" s="30"/>
      <c r="J2784" s="30"/>
      <c r="K2784" s="31" t="str">
        <f>IF(D2784="","",ROUND(((F2784*I2784*'Műszaki adattábla'!$C$7/'Műszaki adattábla'!$C$8)+(G2784*I2784)+(H2784*I2784))/12*'Műszaki adattábla'!T2775,0))</f>
        <v/>
      </c>
      <c r="L2784" s="32" t="str">
        <f t="shared" si="95"/>
        <v/>
      </c>
    </row>
    <row r="2785" spans="2:12" ht="14.4" thickBot="1" x14ac:dyDescent="0.3">
      <c r="B2785" s="28" t="str">
        <f t="shared" si="94"/>
        <v/>
      </c>
      <c r="C2785" s="167" t="str">
        <f>IF(D2785="","",VLOOKUP(D2785,'Műszaki adattábla'!F:G,2,0))</f>
        <v/>
      </c>
      <c r="D2785" s="168" t="str">
        <f>IF('Műszaki adattábla'!F2776="","",'Műszaki adattábla'!F2776)</f>
        <v/>
      </c>
      <c r="E2785" s="169" t="str">
        <f>IF(D2785="","",VLOOKUP(D2785,'Műszaki adattábla'!F:R,13,0))</f>
        <v/>
      </c>
      <c r="F2785" s="29" t="str">
        <f>IF(D2785="","",VLOOKUP(D2785,'Műszaki adattábla'!F:M,8,0))</f>
        <v/>
      </c>
      <c r="G2785" s="29" t="str">
        <f>IF(D2785="","",IF('Műszaki adattábla'!L2776="20-99",IF('Műszaki adattábla'!O2776="","Nem adott meg lekötött teljesítményt",VLOOKUP(D2785,'Műszaki adattábla'!F:O,10,0)),0))</f>
        <v/>
      </c>
      <c r="H2785" s="29" t="str">
        <f>IF(D2785="","",VLOOKUP(D2785,'Műszaki adattábla'!F:P,11,0))</f>
        <v/>
      </c>
      <c r="I2785" s="30"/>
      <c r="J2785" s="30"/>
      <c r="K2785" s="31" t="str">
        <f>IF(D2785="","",ROUND(((F2785*I2785*'Műszaki adattábla'!$C$7/'Műszaki adattábla'!$C$8)+(G2785*I2785)+(H2785*I2785))/12*'Műszaki adattábla'!T2776,0))</f>
        <v/>
      </c>
      <c r="L2785" s="32" t="str">
        <f t="shared" si="95"/>
        <v/>
      </c>
    </row>
    <row r="2786" spans="2:12" ht="14.4" thickBot="1" x14ac:dyDescent="0.3">
      <c r="B2786" s="28" t="str">
        <f t="shared" si="94"/>
        <v/>
      </c>
      <c r="C2786" s="167" t="str">
        <f>IF(D2786="","",VLOOKUP(D2786,'Műszaki adattábla'!F:G,2,0))</f>
        <v/>
      </c>
      <c r="D2786" s="168" t="str">
        <f>IF('Műszaki adattábla'!F2777="","",'Műszaki adattábla'!F2777)</f>
        <v/>
      </c>
      <c r="E2786" s="169" t="str">
        <f>IF(D2786="","",VLOOKUP(D2786,'Műszaki adattábla'!F:R,13,0))</f>
        <v/>
      </c>
      <c r="F2786" s="29" t="str">
        <f>IF(D2786="","",VLOOKUP(D2786,'Műszaki adattábla'!F:M,8,0))</f>
        <v/>
      </c>
      <c r="G2786" s="29" t="str">
        <f>IF(D2786="","",IF('Műszaki adattábla'!L2777="20-99",IF('Műszaki adattábla'!O2777="","Nem adott meg lekötött teljesítményt",VLOOKUP(D2786,'Műszaki adattábla'!F:O,10,0)),0))</f>
        <v/>
      </c>
      <c r="H2786" s="29" t="str">
        <f>IF(D2786="","",VLOOKUP(D2786,'Műszaki adattábla'!F:P,11,0))</f>
        <v/>
      </c>
      <c r="I2786" s="30"/>
      <c r="J2786" s="30"/>
      <c r="K2786" s="31" t="str">
        <f>IF(D2786="","",ROUND(((F2786*I2786*'Műszaki adattábla'!$C$7/'Műszaki adattábla'!$C$8)+(G2786*I2786)+(H2786*I2786))/12*'Műszaki adattábla'!T2777,0))</f>
        <v/>
      </c>
      <c r="L2786" s="32" t="str">
        <f t="shared" si="95"/>
        <v/>
      </c>
    </row>
    <row r="2787" spans="2:12" ht="14.4" thickBot="1" x14ac:dyDescent="0.3">
      <c r="B2787" s="28" t="str">
        <f t="shared" si="94"/>
        <v/>
      </c>
      <c r="C2787" s="167" t="str">
        <f>IF(D2787="","",VLOOKUP(D2787,'Műszaki adattábla'!F:G,2,0))</f>
        <v/>
      </c>
      <c r="D2787" s="168" t="str">
        <f>IF('Műszaki adattábla'!F2778="","",'Műszaki adattábla'!F2778)</f>
        <v/>
      </c>
      <c r="E2787" s="169" t="str">
        <f>IF(D2787="","",VLOOKUP(D2787,'Műszaki adattábla'!F:R,13,0))</f>
        <v/>
      </c>
      <c r="F2787" s="29" t="str">
        <f>IF(D2787="","",VLOOKUP(D2787,'Műszaki adattábla'!F:M,8,0))</f>
        <v/>
      </c>
      <c r="G2787" s="29" t="str">
        <f>IF(D2787="","",IF('Műszaki adattábla'!L2778="20-99",IF('Műszaki adattábla'!O2778="","Nem adott meg lekötött teljesítményt",VLOOKUP(D2787,'Műszaki adattábla'!F:O,10,0)),0))</f>
        <v/>
      </c>
      <c r="H2787" s="29" t="str">
        <f>IF(D2787="","",VLOOKUP(D2787,'Műszaki adattábla'!F:P,11,0))</f>
        <v/>
      </c>
      <c r="I2787" s="30"/>
      <c r="J2787" s="30"/>
      <c r="K2787" s="31" t="str">
        <f>IF(D2787="","",ROUND(((F2787*I2787*'Műszaki adattábla'!$C$7/'Műszaki adattábla'!$C$8)+(G2787*I2787)+(H2787*I2787))/12*'Műszaki adattábla'!T2778,0))</f>
        <v/>
      </c>
      <c r="L2787" s="32" t="str">
        <f t="shared" si="95"/>
        <v/>
      </c>
    </row>
    <row r="2788" spans="2:12" ht="14.4" thickBot="1" x14ac:dyDescent="0.3">
      <c r="B2788" s="28" t="str">
        <f t="shared" si="94"/>
        <v/>
      </c>
      <c r="C2788" s="167" t="str">
        <f>IF(D2788="","",VLOOKUP(D2788,'Műszaki adattábla'!F:G,2,0))</f>
        <v/>
      </c>
      <c r="D2788" s="168" t="str">
        <f>IF('Műszaki adattábla'!F2779="","",'Műszaki adattábla'!F2779)</f>
        <v/>
      </c>
      <c r="E2788" s="169" t="str">
        <f>IF(D2788="","",VLOOKUP(D2788,'Műszaki adattábla'!F:R,13,0))</f>
        <v/>
      </c>
      <c r="F2788" s="29" t="str">
        <f>IF(D2788="","",VLOOKUP(D2788,'Műszaki adattábla'!F:M,8,0))</f>
        <v/>
      </c>
      <c r="G2788" s="29" t="str">
        <f>IF(D2788="","",IF('Műszaki adattábla'!L2779="20-99",IF('Műszaki adattábla'!O2779="","Nem adott meg lekötött teljesítményt",VLOOKUP(D2788,'Műszaki adattábla'!F:O,10,0)),0))</f>
        <v/>
      </c>
      <c r="H2788" s="29" t="str">
        <f>IF(D2788="","",VLOOKUP(D2788,'Műszaki adattábla'!F:P,11,0))</f>
        <v/>
      </c>
      <c r="I2788" s="30"/>
      <c r="J2788" s="30"/>
      <c r="K2788" s="31" t="str">
        <f>IF(D2788="","",ROUND(((F2788*I2788*'Műszaki adattábla'!$C$7/'Műszaki adattábla'!$C$8)+(G2788*I2788)+(H2788*I2788))/12*'Műszaki adattábla'!T2779,0))</f>
        <v/>
      </c>
      <c r="L2788" s="32" t="str">
        <f t="shared" si="95"/>
        <v/>
      </c>
    </row>
    <row r="2789" spans="2:12" ht="14.4" thickBot="1" x14ac:dyDescent="0.3">
      <c r="B2789" s="28" t="str">
        <f t="shared" si="94"/>
        <v/>
      </c>
      <c r="C2789" s="167" t="str">
        <f>IF(D2789="","",VLOOKUP(D2789,'Műszaki adattábla'!F:G,2,0))</f>
        <v/>
      </c>
      <c r="D2789" s="168" t="str">
        <f>IF('Műszaki adattábla'!F2780="","",'Műszaki adattábla'!F2780)</f>
        <v/>
      </c>
      <c r="E2789" s="169" t="str">
        <f>IF(D2789="","",VLOOKUP(D2789,'Műszaki adattábla'!F:R,13,0))</f>
        <v/>
      </c>
      <c r="F2789" s="29" t="str">
        <f>IF(D2789="","",VLOOKUP(D2789,'Műszaki adattábla'!F:M,8,0))</f>
        <v/>
      </c>
      <c r="G2789" s="29" t="str">
        <f>IF(D2789="","",IF('Műszaki adattábla'!L2780="20-99",IF('Műszaki adattábla'!O2780="","Nem adott meg lekötött teljesítményt",VLOOKUP(D2789,'Műszaki adattábla'!F:O,10,0)),0))</f>
        <v/>
      </c>
      <c r="H2789" s="29" t="str">
        <f>IF(D2789="","",VLOOKUP(D2789,'Műszaki adattábla'!F:P,11,0))</f>
        <v/>
      </c>
      <c r="I2789" s="30"/>
      <c r="J2789" s="30"/>
      <c r="K2789" s="31" t="str">
        <f>IF(D2789="","",ROUND(((F2789*I2789*'Műszaki adattábla'!$C$7/'Műszaki adattábla'!$C$8)+(G2789*I2789)+(H2789*I2789))/12*'Műszaki adattábla'!T2780,0))</f>
        <v/>
      </c>
      <c r="L2789" s="32" t="str">
        <f t="shared" si="95"/>
        <v/>
      </c>
    </row>
    <row r="2790" spans="2:12" ht="14.4" thickBot="1" x14ac:dyDescent="0.3">
      <c r="B2790" s="28" t="str">
        <f t="shared" si="94"/>
        <v/>
      </c>
      <c r="C2790" s="167" t="str">
        <f>IF(D2790="","",VLOOKUP(D2790,'Műszaki adattábla'!F:G,2,0))</f>
        <v/>
      </c>
      <c r="D2790" s="168" t="str">
        <f>IF('Műszaki adattábla'!F2781="","",'Műszaki adattábla'!F2781)</f>
        <v/>
      </c>
      <c r="E2790" s="169" t="str">
        <f>IF(D2790="","",VLOOKUP(D2790,'Műszaki adattábla'!F:R,13,0))</f>
        <v/>
      </c>
      <c r="F2790" s="29" t="str">
        <f>IF(D2790="","",VLOOKUP(D2790,'Műszaki adattábla'!F:M,8,0))</f>
        <v/>
      </c>
      <c r="G2790" s="29" t="str">
        <f>IF(D2790="","",IF('Műszaki adattábla'!L2781="20-99",IF('Műszaki adattábla'!O2781="","Nem adott meg lekötött teljesítményt",VLOOKUP(D2790,'Műszaki adattábla'!F:O,10,0)),0))</f>
        <v/>
      </c>
      <c r="H2790" s="29" t="str">
        <f>IF(D2790="","",VLOOKUP(D2790,'Műszaki adattábla'!F:P,11,0))</f>
        <v/>
      </c>
      <c r="I2790" s="30"/>
      <c r="J2790" s="30"/>
      <c r="K2790" s="31" t="str">
        <f>IF(D2790="","",ROUND(((F2790*I2790*'Műszaki adattábla'!$C$7/'Műszaki adattábla'!$C$8)+(G2790*I2790)+(H2790*I2790))/12*'Műszaki adattábla'!T2781,0))</f>
        <v/>
      </c>
      <c r="L2790" s="32" t="str">
        <f t="shared" si="95"/>
        <v/>
      </c>
    </row>
    <row r="2791" spans="2:12" ht="14.4" thickBot="1" x14ac:dyDescent="0.3">
      <c r="B2791" s="28" t="str">
        <f t="shared" si="94"/>
        <v/>
      </c>
      <c r="C2791" s="167" t="str">
        <f>IF(D2791="","",VLOOKUP(D2791,'Műszaki adattábla'!F:G,2,0))</f>
        <v/>
      </c>
      <c r="D2791" s="168" t="str">
        <f>IF('Műszaki adattábla'!F2782="","",'Műszaki adattábla'!F2782)</f>
        <v/>
      </c>
      <c r="E2791" s="169" t="str">
        <f>IF(D2791="","",VLOOKUP(D2791,'Műszaki adattábla'!F:R,13,0))</f>
        <v/>
      </c>
      <c r="F2791" s="29" t="str">
        <f>IF(D2791="","",VLOOKUP(D2791,'Műszaki adattábla'!F:M,8,0))</f>
        <v/>
      </c>
      <c r="G2791" s="29" t="str">
        <f>IF(D2791="","",IF('Műszaki adattábla'!L2782="20-99",IF('Műszaki adattábla'!O2782="","Nem adott meg lekötött teljesítményt",VLOOKUP(D2791,'Műszaki adattábla'!F:O,10,0)),0))</f>
        <v/>
      </c>
      <c r="H2791" s="29" t="str">
        <f>IF(D2791="","",VLOOKUP(D2791,'Műszaki adattábla'!F:P,11,0))</f>
        <v/>
      </c>
      <c r="I2791" s="30"/>
      <c r="J2791" s="30"/>
      <c r="K2791" s="31" t="str">
        <f>IF(D2791="","",ROUND(((F2791*I2791*'Műszaki adattábla'!$C$7/'Műszaki adattábla'!$C$8)+(G2791*I2791)+(H2791*I2791))/12*'Műszaki adattábla'!T2782,0))</f>
        <v/>
      </c>
      <c r="L2791" s="32" t="str">
        <f t="shared" si="95"/>
        <v/>
      </c>
    </row>
    <row r="2792" spans="2:12" ht="14.4" thickBot="1" x14ac:dyDescent="0.3">
      <c r="B2792" s="28" t="str">
        <f t="shared" si="94"/>
        <v/>
      </c>
      <c r="C2792" s="167" t="str">
        <f>IF(D2792="","",VLOOKUP(D2792,'Műszaki adattábla'!F:G,2,0))</f>
        <v/>
      </c>
      <c r="D2792" s="168" t="str">
        <f>IF('Műszaki adattábla'!F2783="","",'Műszaki adattábla'!F2783)</f>
        <v/>
      </c>
      <c r="E2792" s="169" t="str">
        <f>IF(D2792="","",VLOOKUP(D2792,'Műszaki adattábla'!F:R,13,0))</f>
        <v/>
      </c>
      <c r="F2792" s="29" t="str">
        <f>IF(D2792="","",VLOOKUP(D2792,'Műszaki adattábla'!F:M,8,0))</f>
        <v/>
      </c>
      <c r="G2792" s="29" t="str">
        <f>IF(D2792="","",IF('Műszaki adattábla'!L2783="20-99",IF('Műszaki adattábla'!O2783="","Nem adott meg lekötött teljesítményt",VLOOKUP(D2792,'Műszaki adattábla'!F:O,10,0)),0))</f>
        <v/>
      </c>
      <c r="H2792" s="29" t="str">
        <f>IF(D2792="","",VLOOKUP(D2792,'Műszaki adattábla'!F:P,11,0))</f>
        <v/>
      </c>
      <c r="I2792" s="30"/>
      <c r="J2792" s="30"/>
      <c r="K2792" s="31" t="str">
        <f>IF(D2792="","",ROUND(((F2792*I2792*'Műszaki adattábla'!$C$7/'Műszaki adattábla'!$C$8)+(G2792*I2792)+(H2792*I2792))/12*'Műszaki adattábla'!T2783,0))</f>
        <v/>
      </c>
      <c r="L2792" s="32" t="str">
        <f t="shared" si="95"/>
        <v/>
      </c>
    </row>
    <row r="2793" spans="2:12" ht="14.4" thickBot="1" x14ac:dyDescent="0.3">
      <c r="B2793" s="28" t="str">
        <f t="shared" si="94"/>
        <v/>
      </c>
      <c r="C2793" s="167" t="str">
        <f>IF(D2793="","",VLOOKUP(D2793,'Műszaki adattábla'!F:G,2,0))</f>
        <v/>
      </c>
      <c r="D2793" s="168" t="str">
        <f>IF('Műszaki adattábla'!F2784="","",'Műszaki adattábla'!F2784)</f>
        <v/>
      </c>
      <c r="E2793" s="169" t="str">
        <f>IF(D2793="","",VLOOKUP(D2793,'Műszaki adattábla'!F:R,13,0))</f>
        <v/>
      </c>
      <c r="F2793" s="29" t="str">
        <f>IF(D2793="","",VLOOKUP(D2793,'Műszaki adattábla'!F:M,8,0))</f>
        <v/>
      </c>
      <c r="G2793" s="29" t="str">
        <f>IF(D2793="","",IF('Műszaki adattábla'!L2784="20-99",IF('Műszaki adattábla'!O2784="","Nem adott meg lekötött teljesítményt",VLOOKUP(D2793,'Műszaki adattábla'!F:O,10,0)),0))</f>
        <v/>
      </c>
      <c r="H2793" s="29" t="str">
        <f>IF(D2793="","",VLOOKUP(D2793,'Műszaki adattábla'!F:P,11,0))</f>
        <v/>
      </c>
      <c r="I2793" s="30"/>
      <c r="J2793" s="30"/>
      <c r="K2793" s="31" t="str">
        <f>IF(D2793="","",ROUND(((F2793*I2793*'Műszaki adattábla'!$C$7/'Műszaki adattábla'!$C$8)+(G2793*I2793)+(H2793*I2793))/12*'Műszaki adattábla'!T2784,0))</f>
        <v/>
      </c>
      <c r="L2793" s="32" t="str">
        <f t="shared" si="95"/>
        <v/>
      </c>
    </row>
    <row r="2794" spans="2:12" ht="14.4" thickBot="1" x14ac:dyDescent="0.3">
      <c r="B2794" s="28" t="str">
        <f t="shared" si="94"/>
        <v/>
      </c>
      <c r="C2794" s="167" t="str">
        <f>IF(D2794="","",VLOOKUP(D2794,'Műszaki adattábla'!F:G,2,0))</f>
        <v/>
      </c>
      <c r="D2794" s="168" t="str">
        <f>IF('Műszaki adattábla'!F2785="","",'Műszaki adattábla'!F2785)</f>
        <v/>
      </c>
      <c r="E2794" s="169" t="str">
        <f>IF(D2794="","",VLOOKUP(D2794,'Műszaki adattábla'!F:R,13,0))</f>
        <v/>
      </c>
      <c r="F2794" s="29" t="str">
        <f>IF(D2794="","",VLOOKUP(D2794,'Műszaki adattábla'!F:M,8,0))</f>
        <v/>
      </c>
      <c r="G2794" s="29" t="str">
        <f>IF(D2794="","",IF('Műszaki adattábla'!L2785="20-99",IF('Műszaki adattábla'!O2785="","Nem adott meg lekötött teljesítményt",VLOOKUP(D2794,'Műszaki adattábla'!F:O,10,0)),0))</f>
        <v/>
      </c>
      <c r="H2794" s="29" t="str">
        <f>IF(D2794="","",VLOOKUP(D2794,'Műszaki adattábla'!F:P,11,0))</f>
        <v/>
      </c>
      <c r="I2794" s="30"/>
      <c r="J2794" s="30"/>
      <c r="K2794" s="31" t="str">
        <f>IF(D2794="","",ROUND(((F2794*I2794*'Műszaki adattábla'!$C$7/'Műszaki adattábla'!$C$8)+(G2794*I2794)+(H2794*I2794))/12*'Műszaki adattábla'!T2785,0))</f>
        <v/>
      </c>
      <c r="L2794" s="32" t="str">
        <f t="shared" si="95"/>
        <v/>
      </c>
    </row>
    <row r="2795" spans="2:12" ht="14.4" thickBot="1" x14ac:dyDescent="0.3">
      <c r="B2795" s="28" t="str">
        <f t="shared" si="94"/>
        <v/>
      </c>
      <c r="C2795" s="167" t="str">
        <f>IF(D2795="","",VLOOKUP(D2795,'Műszaki adattábla'!F:G,2,0))</f>
        <v/>
      </c>
      <c r="D2795" s="168" t="str">
        <f>IF('Műszaki adattábla'!F2786="","",'Műszaki adattábla'!F2786)</f>
        <v/>
      </c>
      <c r="E2795" s="169" t="str">
        <f>IF(D2795="","",VLOOKUP(D2795,'Műszaki adattábla'!F:R,13,0))</f>
        <v/>
      </c>
      <c r="F2795" s="29" t="str">
        <f>IF(D2795="","",VLOOKUP(D2795,'Műszaki adattábla'!F:M,8,0))</f>
        <v/>
      </c>
      <c r="G2795" s="29" t="str">
        <f>IF(D2795="","",IF('Műszaki adattábla'!L2786="20-99",IF('Műszaki adattábla'!O2786="","Nem adott meg lekötött teljesítményt",VLOOKUP(D2795,'Műszaki adattábla'!F:O,10,0)),0))</f>
        <v/>
      </c>
      <c r="H2795" s="29" t="str">
        <f>IF(D2795="","",VLOOKUP(D2795,'Műszaki adattábla'!F:P,11,0))</f>
        <v/>
      </c>
      <c r="I2795" s="30"/>
      <c r="J2795" s="30"/>
      <c r="K2795" s="31" t="str">
        <f>IF(D2795="","",ROUND(((F2795*I2795*'Műszaki adattábla'!$C$7/'Műszaki adattábla'!$C$8)+(G2795*I2795)+(H2795*I2795))/12*'Műszaki adattábla'!T2786,0))</f>
        <v/>
      </c>
      <c r="L2795" s="32" t="str">
        <f t="shared" si="95"/>
        <v/>
      </c>
    </row>
    <row r="2796" spans="2:12" ht="14.4" thickBot="1" x14ac:dyDescent="0.3">
      <c r="B2796" s="28" t="str">
        <f t="shared" si="94"/>
        <v/>
      </c>
      <c r="C2796" s="167" t="str">
        <f>IF(D2796="","",VLOOKUP(D2796,'Műszaki adattábla'!F:G,2,0))</f>
        <v/>
      </c>
      <c r="D2796" s="168" t="str">
        <f>IF('Műszaki adattábla'!F2787="","",'Műszaki adattábla'!F2787)</f>
        <v/>
      </c>
      <c r="E2796" s="169" t="str">
        <f>IF(D2796="","",VLOOKUP(D2796,'Műszaki adattábla'!F:R,13,0))</f>
        <v/>
      </c>
      <c r="F2796" s="29" t="str">
        <f>IF(D2796="","",VLOOKUP(D2796,'Műszaki adattábla'!F:M,8,0))</f>
        <v/>
      </c>
      <c r="G2796" s="29" t="str">
        <f>IF(D2796="","",IF('Műszaki adattábla'!L2787="20-99",IF('Műszaki adattábla'!O2787="","Nem adott meg lekötött teljesítményt",VLOOKUP(D2796,'Műszaki adattábla'!F:O,10,0)),0))</f>
        <v/>
      </c>
      <c r="H2796" s="29" t="str">
        <f>IF(D2796="","",VLOOKUP(D2796,'Műszaki adattábla'!F:P,11,0))</f>
        <v/>
      </c>
      <c r="I2796" s="30"/>
      <c r="J2796" s="30"/>
      <c r="K2796" s="31" t="str">
        <f>IF(D2796="","",ROUND(((F2796*I2796*'Műszaki adattábla'!$C$7/'Műszaki adattábla'!$C$8)+(G2796*I2796)+(H2796*I2796))/12*'Műszaki adattábla'!T2787,0))</f>
        <v/>
      </c>
      <c r="L2796" s="32" t="str">
        <f t="shared" si="95"/>
        <v/>
      </c>
    </row>
    <row r="2797" spans="2:12" ht="14.4" thickBot="1" x14ac:dyDescent="0.3">
      <c r="B2797" s="28" t="str">
        <f t="shared" si="94"/>
        <v/>
      </c>
      <c r="C2797" s="167" t="str">
        <f>IF(D2797="","",VLOOKUP(D2797,'Műszaki adattábla'!F:G,2,0))</f>
        <v/>
      </c>
      <c r="D2797" s="168" t="str">
        <f>IF('Műszaki adattábla'!F2788="","",'Műszaki adattábla'!F2788)</f>
        <v/>
      </c>
      <c r="E2797" s="169" t="str">
        <f>IF(D2797="","",VLOOKUP(D2797,'Műszaki adattábla'!F:R,13,0))</f>
        <v/>
      </c>
      <c r="F2797" s="29" t="str">
        <f>IF(D2797="","",VLOOKUP(D2797,'Műszaki adattábla'!F:M,8,0))</f>
        <v/>
      </c>
      <c r="G2797" s="29" t="str">
        <f>IF(D2797="","",IF('Műszaki adattábla'!L2788="20-99",IF('Műszaki adattábla'!O2788="","Nem adott meg lekötött teljesítményt",VLOOKUP(D2797,'Műszaki adattábla'!F:O,10,0)),0))</f>
        <v/>
      </c>
      <c r="H2797" s="29" t="str">
        <f>IF(D2797="","",VLOOKUP(D2797,'Műszaki adattábla'!F:P,11,0))</f>
        <v/>
      </c>
      <c r="I2797" s="30"/>
      <c r="J2797" s="30"/>
      <c r="K2797" s="31" t="str">
        <f>IF(D2797="","",ROUND(((F2797*I2797*'Műszaki adattábla'!$C$7/'Műszaki adattábla'!$C$8)+(G2797*I2797)+(H2797*I2797))/12*'Műszaki adattábla'!T2788,0))</f>
        <v/>
      </c>
      <c r="L2797" s="32" t="str">
        <f t="shared" si="95"/>
        <v/>
      </c>
    </row>
    <row r="2798" spans="2:12" ht="14.4" thickBot="1" x14ac:dyDescent="0.3">
      <c r="B2798" s="28" t="str">
        <f t="shared" si="94"/>
        <v/>
      </c>
      <c r="C2798" s="167" t="str">
        <f>IF(D2798="","",VLOOKUP(D2798,'Műszaki adattábla'!F:G,2,0))</f>
        <v/>
      </c>
      <c r="D2798" s="168" t="str">
        <f>IF('Műszaki adattábla'!F2789="","",'Műszaki adattábla'!F2789)</f>
        <v/>
      </c>
      <c r="E2798" s="169" t="str">
        <f>IF(D2798="","",VLOOKUP(D2798,'Műszaki adattábla'!F:R,13,0))</f>
        <v/>
      </c>
      <c r="F2798" s="29" t="str">
        <f>IF(D2798="","",VLOOKUP(D2798,'Műszaki adattábla'!F:M,8,0))</f>
        <v/>
      </c>
      <c r="G2798" s="29" t="str">
        <f>IF(D2798="","",IF('Műszaki adattábla'!L2789="20-99",IF('Műszaki adattábla'!O2789="","Nem adott meg lekötött teljesítményt",VLOOKUP(D2798,'Műszaki adattábla'!F:O,10,0)),0))</f>
        <v/>
      </c>
      <c r="H2798" s="29" t="str">
        <f>IF(D2798="","",VLOOKUP(D2798,'Műszaki adattábla'!F:P,11,0))</f>
        <v/>
      </c>
      <c r="I2798" s="30"/>
      <c r="J2798" s="30"/>
      <c r="K2798" s="31" t="str">
        <f>IF(D2798="","",ROUND(((F2798*I2798*'Műszaki adattábla'!$C$7/'Műszaki adattábla'!$C$8)+(G2798*I2798)+(H2798*I2798))/12*'Műszaki adattábla'!T2789,0))</f>
        <v/>
      </c>
      <c r="L2798" s="32" t="str">
        <f t="shared" si="95"/>
        <v/>
      </c>
    </row>
    <row r="2799" spans="2:12" ht="14.4" thickBot="1" x14ac:dyDescent="0.3">
      <c r="B2799" s="28" t="str">
        <f t="shared" si="94"/>
        <v/>
      </c>
      <c r="C2799" s="167" t="str">
        <f>IF(D2799="","",VLOOKUP(D2799,'Műszaki adattábla'!F:G,2,0))</f>
        <v/>
      </c>
      <c r="D2799" s="168" t="str">
        <f>IF('Műszaki adattábla'!F2790="","",'Műszaki adattábla'!F2790)</f>
        <v/>
      </c>
      <c r="E2799" s="169" t="str">
        <f>IF(D2799="","",VLOOKUP(D2799,'Műszaki adattábla'!F:R,13,0))</f>
        <v/>
      </c>
      <c r="F2799" s="29" t="str">
        <f>IF(D2799="","",VLOOKUP(D2799,'Műszaki adattábla'!F:M,8,0))</f>
        <v/>
      </c>
      <c r="G2799" s="29" t="str">
        <f>IF(D2799="","",IF('Műszaki adattábla'!L2790="20-99",IF('Műszaki adattábla'!O2790="","Nem adott meg lekötött teljesítményt",VLOOKUP(D2799,'Műszaki adattábla'!F:O,10,0)),0))</f>
        <v/>
      </c>
      <c r="H2799" s="29" t="str">
        <f>IF(D2799="","",VLOOKUP(D2799,'Műszaki adattábla'!F:P,11,0))</f>
        <v/>
      </c>
      <c r="I2799" s="30"/>
      <c r="J2799" s="30"/>
      <c r="K2799" s="31" t="str">
        <f>IF(D2799="","",ROUND(((F2799*I2799*'Műszaki adattábla'!$C$7/'Műszaki adattábla'!$C$8)+(G2799*I2799)+(H2799*I2799))/12*'Műszaki adattábla'!T2790,0))</f>
        <v/>
      </c>
      <c r="L2799" s="32" t="str">
        <f t="shared" si="95"/>
        <v/>
      </c>
    </row>
    <row r="2800" spans="2:12" ht="14.4" thickBot="1" x14ac:dyDescent="0.3">
      <c r="B2800" s="28" t="str">
        <f t="shared" si="94"/>
        <v/>
      </c>
      <c r="C2800" s="167" t="str">
        <f>IF(D2800="","",VLOOKUP(D2800,'Műszaki adattábla'!F:G,2,0))</f>
        <v/>
      </c>
      <c r="D2800" s="168" t="str">
        <f>IF('Műszaki adattábla'!F2791="","",'Műszaki adattábla'!F2791)</f>
        <v/>
      </c>
      <c r="E2800" s="169" t="str">
        <f>IF(D2800="","",VLOOKUP(D2800,'Műszaki adattábla'!F:R,13,0))</f>
        <v/>
      </c>
      <c r="F2800" s="29" t="str">
        <f>IF(D2800="","",VLOOKUP(D2800,'Műszaki adattábla'!F:M,8,0))</f>
        <v/>
      </c>
      <c r="G2800" s="29" t="str">
        <f>IF(D2800="","",IF('Műszaki adattábla'!L2791="20-99",IF('Műszaki adattábla'!O2791="","Nem adott meg lekötött teljesítményt",VLOOKUP(D2800,'Műszaki adattábla'!F:O,10,0)),0))</f>
        <v/>
      </c>
      <c r="H2800" s="29" t="str">
        <f>IF(D2800="","",VLOOKUP(D2800,'Műszaki adattábla'!F:P,11,0))</f>
        <v/>
      </c>
      <c r="I2800" s="30"/>
      <c r="J2800" s="30"/>
      <c r="K2800" s="31" t="str">
        <f>IF(D2800="","",ROUND(((F2800*I2800*'Műszaki adattábla'!$C$7/'Műszaki adattábla'!$C$8)+(G2800*I2800)+(H2800*I2800))/12*'Műszaki adattábla'!T2791,0))</f>
        <v/>
      </c>
      <c r="L2800" s="32" t="str">
        <f t="shared" si="95"/>
        <v/>
      </c>
    </row>
    <row r="2801" spans="2:12" ht="14.4" thickBot="1" x14ac:dyDescent="0.3">
      <c r="B2801" s="28" t="str">
        <f t="shared" si="94"/>
        <v/>
      </c>
      <c r="C2801" s="167" t="str">
        <f>IF(D2801="","",VLOOKUP(D2801,'Műszaki adattábla'!F:G,2,0))</f>
        <v/>
      </c>
      <c r="D2801" s="168" t="str">
        <f>IF('Műszaki adattábla'!F2792="","",'Műszaki adattábla'!F2792)</f>
        <v/>
      </c>
      <c r="E2801" s="169" t="str">
        <f>IF(D2801="","",VLOOKUP(D2801,'Műszaki adattábla'!F:R,13,0))</f>
        <v/>
      </c>
      <c r="F2801" s="29" t="str">
        <f>IF(D2801="","",VLOOKUP(D2801,'Műszaki adattábla'!F:M,8,0))</f>
        <v/>
      </c>
      <c r="G2801" s="29" t="str">
        <f>IF(D2801="","",IF('Műszaki adattábla'!L2792="20-99",IF('Műszaki adattábla'!O2792="","Nem adott meg lekötött teljesítményt",VLOOKUP(D2801,'Műszaki adattábla'!F:O,10,0)),0))</f>
        <v/>
      </c>
      <c r="H2801" s="29" t="str">
        <f>IF(D2801="","",VLOOKUP(D2801,'Műszaki adattábla'!F:P,11,0))</f>
        <v/>
      </c>
      <c r="I2801" s="30"/>
      <c r="J2801" s="30"/>
      <c r="K2801" s="31" t="str">
        <f>IF(D2801="","",ROUND(((F2801*I2801*'Műszaki adattábla'!$C$7/'Műszaki adattábla'!$C$8)+(G2801*I2801)+(H2801*I2801))/12*'Műszaki adattábla'!T2792,0))</f>
        <v/>
      </c>
      <c r="L2801" s="32" t="str">
        <f t="shared" si="95"/>
        <v/>
      </c>
    </row>
    <row r="2802" spans="2:12" ht="14.4" thickBot="1" x14ac:dyDescent="0.3">
      <c r="B2802" s="28" t="str">
        <f t="shared" si="94"/>
        <v/>
      </c>
      <c r="C2802" s="167" t="str">
        <f>IF(D2802="","",VLOOKUP(D2802,'Műszaki adattábla'!F:G,2,0))</f>
        <v/>
      </c>
      <c r="D2802" s="168" t="str">
        <f>IF('Műszaki adattábla'!F2793="","",'Műszaki adattábla'!F2793)</f>
        <v/>
      </c>
      <c r="E2802" s="169" t="str">
        <f>IF(D2802="","",VLOOKUP(D2802,'Műszaki adattábla'!F:R,13,0))</f>
        <v/>
      </c>
      <c r="F2802" s="29" t="str">
        <f>IF(D2802="","",VLOOKUP(D2802,'Műszaki adattábla'!F:M,8,0))</f>
        <v/>
      </c>
      <c r="G2802" s="29" t="str">
        <f>IF(D2802="","",IF('Műszaki adattábla'!L2793="20-99",IF('Műszaki adattábla'!O2793="","Nem adott meg lekötött teljesítményt",VLOOKUP(D2802,'Műszaki adattábla'!F:O,10,0)),0))</f>
        <v/>
      </c>
      <c r="H2802" s="29" t="str">
        <f>IF(D2802="","",VLOOKUP(D2802,'Műszaki adattábla'!F:P,11,0))</f>
        <v/>
      </c>
      <c r="I2802" s="30"/>
      <c r="J2802" s="30"/>
      <c r="K2802" s="31" t="str">
        <f>IF(D2802="","",ROUND(((F2802*I2802*'Műszaki adattábla'!$C$7/'Műszaki adattábla'!$C$8)+(G2802*I2802)+(H2802*I2802))/12*'Műszaki adattábla'!T2793,0))</f>
        <v/>
      </c>
      <c r="L2802" s="32" t="str">
        <f t="shared" si="95"/>
        <v/>
      </c>
    </row>
    <row r="2803" spans="2:12" ht="14.4" thickBot="1" x14ac:dyDescent="0.3">
      <c r="B2803" s="28" t="str">
        <f t="shared" si="94"/>
        <v/>
      </c>
      <c r="C2803" s="167" t="str">
        <f>IF(D2803="","",VLOOKUP(D2803,'Műszaki adattábla'!F:G,2,0))</f>
        <v/>
      </c>
      <c r="D2803" s="168" t="str">
        <f>IF('Műszaki adattábla'!F2794="","",'Műszaki adattábla'!F2794)</f>
        <v/>
      </c>
      <c r="E2803" s="169" t="str">
        <f>IF(D2803="","",VLOOKUP(D2803,'Műszaki adattábla'!F:R,13,0))</f>
        <v/>
      </c>
      <c r="F2803" s="29" t="str">
        <f>IF(D2803="","",VLOOKUP(D2803,'Műszaki adattábla'!F:M,8,0))</f>
        <v/>
      </c>
      <c r="G2803" s="29" t="str">
        <f>IF(D2803="","",IF('Műszaki adattábla'!L2794="20-99",IF('Műszaki adattábla'!O2794="","Nem adott meg lekötött teljesítményt",VLOOKUP(D2803,'Műszaki adattábla'!F:O,10,0)),0))</f>
        <v/>
      </c>
      <c r="H2803" s="29" t="str">
        <f>IF(D2803="","",VLOOKUP(D2803,'Műszaki adattábla'!F:P,11,0))</f>
        <v/>
      </c>
      <c r="I2803" s="30"/>
      <c r="J2803" s="30"/>
      <c r="K2803" s="31" t="str">
        <f>IF(D2803="","",ROUND(((F2803*I2803*'Műszaki adattábla'!$C$7/'Műszaki adattábla'!$C$8)+(G2803*I2803)+(H2803*I2803))/12*'Műszaki adattábla'!T2794,0))</f>
        <v/>
      </c>
      <c r="L2803" s="32" t="str">
        <f t="shared" si="95"/>
        <v/>
      </c>
    </row>
    <row r="2804" spans="2:12" ht="14.4" thickBot="1" x14ac:dyDescent="0.3">
      <c r="B2804" s="28" t="str">
        <f t="shared" si="94"/>
        <v/>
      </c>
      <c r="C2804" s="167" t="str">
        <f>IF(D2804="","",VLOOKUP(D2804,'Műszaki adattábla'!F:G,2,0))</f>
        <v/>
      </c>
      <c r="D2804" s="168" t="str">
        <f>IF('Műszaki adattábla'!F2795="","",'Műszaki adattábla'!F2795)</f>
        <v/>
      </c>
      <c r="E2804" s="169" t="str">
        <f>IF(D2804="","",VLOOKUP(D2804,'Műszaki adattábla'!F:R,13,0))</f>
        <v/>
      </c>
      <c r="F2804" s="29" t="str">
        <f>IF(D2804="","",VLOOKUP(D2804,'Műszaki adattábla'!F:M,8,0))</f>
        <v/>
      </c>
      <c r="G2804" s="29" t="str">
        <f>IF(D2804="","",IF('Műszaki adattábla'!L2795="20-99",IF('Műszaki adattábla'!O2795="","Nem adott meg lekötött teljesítményt",VLOOKUP(D2804,'Műszaki adattábla'!F:O,10,0)),0))</f>
        <v/>
      </c>
      <c r="H2804" s="29" t="str">
        <f>IF(D2804="","",VLOOKUP(D2804,'Műszaki adattábla'!F:P,11,0))</f>
        <v/>
      </c>
      <c r="I2804" s="30"/>
      <c r="J2804" s="30"/>
      <c r="K2804" s="31" t="str">
        <f>IF(D2804="","",ROUND(((F2804*I2804*'Műszaki adattábla'!$C$7/'Műszaki adattábla'!$C$8)+(G2804*I2804)+(H2804*I2804))/12*'Műszaki adattábla'!T2795,0))</f>
        <v/>
      </c>
      <c r="L2804" s="32" t="str">
        <f t="shared" si="95"/>
        <v/>
      </c>
    </row>
    <row r="2805" spans="2:12" ht="14.4" thickBot="1" x14ac:dyDescent="0.3">
      <c r="B2805" s="28" t="str">
        <f t="shared" si="94"/>
        <v/>
      </c>
      <c r="C2805" s="167" t="str">
        <f>IF(D2805="","",VLOOKUP(D2805,'Műszaki adattábla'!F:G,2,0))</f>
        <v/>
      </c>
      <c r="D2805" s="168" t="str">
        <f>IF('Műszaki adattábla'!F2796="","",'Műszaki adattábla'!F2796)</f>
        <v/>
      </c>
      <c r="E2805" s="169" t="str">
        <f>IF(D2805="","",VLOOKUP(D2805,'Műszaki adattábla'!F:R,13,0))</f>
        <v/>
      </c>
      <c r="F2805" s="29" t="str">
        <f>IF(D2805="","",VLOOKUP(D2805,'Műszaki adattábla'!F:M,8,0))</f>
        <v/>
      </c>
      <c r="G2805" s="29" t="str">
        <f>IF(D2805="","",IF('Műszaki adattábla'!L2796="20-99",IF('Műszaki adattábla'!O2796="","Nem adott meg lekötött teljesítményt",VLOOKUP(D2805,'Műszaki adattábla'!F:O,10,0)),0))</f>
        <v/>
      </c>
      <c r="H2805" s="29" t="str">
        <f>IF(D2805="","",VLOOKUP(D2805,'Műszaki adattábla'!F:P,11,0))</f>
        <v/>
      </c>
      <c r="I2805" s="30"/>
      <c r="J2805" s="30"/>
      <c r="K2805" s="31" t="str">
        <f>IF(D2805="","",ROUND(((F2805*I2805*'Műszaki adattábla'!$C$7/'Műszaki adattábla'!$C$8)+(G2805*I2805)+(H2805*I2805))/12*'Műszaki adattábla'!T2796,0))</f>
        <v/>
      </c>
      <c r="L2805" s="32" t="str">
        <f t="shared" si="95"/>
        <v/>
      </c>
    </row>
    <row r="2806" spans="2:12" ht="14.4" thickBot="1" x14ac:dyDescent="0.3">
      <c r="B2806" s="28" t="str">
        <f t="shared" si="94"/>
        <v/>
      </c>
      <c r="C2806" s="167" t="str">
        <f>IF(D2806="","",VLOOKUP(D2806,'Műszaki adattábla'!F:G,2,0))</f>
        <v/>
      </c>
      <c r="D2806" s="168" t="str">
        <f>IF('Műszaki adattábla'!F2797="","",'Műszaki adattábla'!F2797)</f>
        <v/>
      </c>
      <c r="E2806" s="169" t="str">
        <f>IF(D2806="","",VLOOKUP(D2806,'Műszaki adattábla'!F:R,13,0))</f>
        <v/>
      </c>
      <c r="F2806" s="29" t="str">
        <f>IF(D2806="","",VLOOKUP(D2806,'Műszaki adattábla'!F:M,8,0))</f>
        <v/>
      </c>
      <c r="G2806" s="29" t="str">
        <f>IF(D2806="","",IF('Műszaki adattábla'!L2797="20-99",IF('Műszaki adattábla'!O2797="","Nem adott meg lekötött teljesítményt",VLOOKUP(D2806,'Műszaki adattábla'!F:O,10,0)),0))</f>
        <v/>
      </c>
      <c r="H2806" s="29" t="str">
        <f>IF(D2806="","",VLOOKUP(D2806,'Műszaki adattábla'!F:P,11,0))</f>
        <v/>
      </c>
      <c r="I2806" s="30"/>
      <c r="J2806" s="30"/>
      <c r="K2806" s="31" t="str">
        <f>IF(D2806="","",ROUND(((F2806*I2806*'Műszaki adattábla'!$C$7/'Műszaki adattábla'!$C$8)+(G2806*I2806)+(H2806*I2806))/12*'Műszaki adattábla'!T2797,0))</f>
        <v/>
      </c>
      <c r="L2806" s="32" t="str">
        <f t="shared" si="95"/>
        <v/>
      </c>
    </row>
    <row r="2807" spans="2:12" ht="14.4" thickBot="1" x14ac:dyDescent="0.3">
      <c r="B2807" s="28" t="str">
        <f t="shared" si="94"/>
        <v/>
      </c>
      <c r="C2807" s="167" t="str">
        <f>IF(D2807="","",VLOOKUP(D2807,'Műszaki adattábla'!F:G,2,0))</f>
        <v/>
      </c>
      <c r="D2807" s="168" t="str">
        <f>IF('Műszaki adattábla'!F2798="","",'Műszaki adattábla'!F2798)</f>
        <v/>
      </c>
      <c r="E2807" s="169" t="str">
        <f>IF(D2807="","",VLOOKUP(D2807,'Műszaki adattábla'!F:R,13,0))</f>
        <v/>
      </c>
      <c r="F2807" s="29" t="str">
        <f>IF(D2807="","",VLOOKUP(D2807,'Műszaki adattábla'!F:M,8,0))</f>
        <v/>
      </c>
      <c r="G2807" s="29" t="str">
        <f>IF(D2807="","",IF('Műszaki adattábla'!L2798="20-99",IF('Műszaki adattábla'!O2798="","Nem adott meg lekötött teljesítményt",VLOOKUP(D2807,'Műszaki adattábla'!F:O,10,0)),0))</f>
        <v/>
      </c>
      <c r="H2807" s="29" t="str">
        <f>IF(D2807="","",VLOOKUP(D2807,'Műszaki adattábla'!F:P,11,0))</f>
        <v/>
      </c>
      <c r="I2807" s="30"/>
      <c r="J2807" s="30"/>
      <c r="K2807" s="31" t="str">
        <f>IF(D2807="","",ROUND(((F2807*I2807*'Műszaki adattábla'!$C$7/'Műszaki adattábla'!$C$8)+(G2807*I2807)+(H2807*I2807))/12*'Műszaki adattábla'!T2798,0))</f>
        <v/>
      </c>
      <c r="L2807" s="32" t="str">
        <f t="shared" si="95"/>
        <v/>
      </c>
    </row>
    <row r="2808" spans="2:12" ht="14.4" thickBot="1" x14ac:dyDescent="0.3">
      <c r="B2808" s="28" t="str">
        <f t="shared" si="94"/>
        <v/>
      </c>
      <c r="C2808" s="167" t="str">
        <f>IF(D2808="","",VLOOKUP(D2808,'Műszaki adattábla'!F:G,2,0))</f>
        <v/>
      </c>
      <c r="D2808" s="168" t="str">
        <f>IF('Műszaki adattábla'!F2799="","",'Műszaki adattábla'!F2799)</f>
        <v/>
      </c>
      <c r="E2808" s="169" t="str">
        <f>IF(D2808="","",VLOOKUP(D2808,'Műszaki adattábla'!F:R,13,0))</f>
        <v/>
      </c>
      <c r="F2808" s="29" t="str">
        <f>IF(D2808="","",VLOOKUP(D2808,'Műszaki adattábla'!F:M,8,0))</f>
        <v/>
      </c>
      <c r="G2808" s="29" t="str">
        <f>IF(D2808="","",IF('Műszaki adattábla'!L2799="20-99",IF('Műszaki adattábla'!O2799="","Nem adott meg lekötött teljesítményt",VLOOKUP(D2808,'Műszaki adattábla'!F:O,10,0)),0))</f>
        <v/>
      </c>
      <c r="H2808" s="29" t="str">
        <f>IF(D2808="","",VLOOKUP(D2808,'Műszaki adattábla'!F:P,11,0))</f>
        <v/>
      </c>
      <c r="I2808" s="30"/>
      <c r="J2808" s="30"/>
      <c r="K2808" s="31" t="str">
        <f>IF(D2808="","",ROUND(((F2808*I2808*'Műszaki adattábla'!$C$7/'Műszaki adattábla'!$C$8)+(G2808*I2808)+(H2808*I2808))/12*'Műszaki adattábla'!T2799,0))</f>
        <v/>
      </c>
      <c r="L2808" s="32" t="str">
        <f t="shared" si="95"/>
        <v/>
      </c>
    </row>
    <row r="2809" spans="2:12" ht="14.4" thickBot="1" x14ac:dyDescent="0.3">
      <c r="B2809" s="28" t="str">
        <f t="shared" si="94"/>
        <v/>
      </c>
      <c r="C2809" s="167" t="str">
        <f>IF(D2809="","",VLOOKUP(D2809,'Műszaki adattábla'!F:G,2,0))</f>
        <v/>
      </c>
      <c r="D2809" s="168" t="str">
        <f>IF('Műszaki adattábla'!F2800="","",'Műszaki adattábla'!F2800)</f>
        <v/>
      </c>
      <c r="E2809" s="169" t="str">
        <f>IF(D2809="","",VLOOKUP(D2809,'Műszaki adattábla'!F:R,13,0))</f>
        <v/>
      </c>
      <c r="F2809" s="29" t="str">
        <f>IF(D2809="","",VLOOKUP(D2809,'Műszaki adattábla'!F:M,8,0))</f>
        <v/>
      </c>
      <c r="G2809" s="29" t="str">
        <f>IF(D2809="","",IF('Műszaki adattábla'!L2800="20-99",IF('Műszaki adattábla'!O2800="","Nem adott meg lekötött teljesítményt",VLOOKUP(D2809,'Műszaki adattábla'!F:O,10,0)),0))</f>
        <v/>
      </c>
      <c r="H2809" s="29" t="str">
        <f>IF(D2809="","",VLOOKUP(D2809,'Műszaki adattábla'!F:P,11,0))</f>
        <v/>
      </c>
      <c r="I2809" s="30"/>
      <c r="J2809" s="30"/>
      <c r="K2809" s="31" t="str">
        <f>IF(D2809="","",ROUND(((F2809*I2809*'Műszaki adattábla'!$C$7/'Műszaki adattábla'!$C$8)+(G2809*I2809)+(H2809*I2809))/12*'Műszaki adattábla'!T2800,0))</f>
        <v/>
      </c>
      <c r="L2809" s="32" t="str">
        <f t="shared" si="95"/>
        <v/>
      </c>
    </row>
    <row r="2810" spans="2:12" ht="14.4" thickBot="1" x14ac:dyDescent="0.3">
      <c r="B2810" s="28" t="str">
        <f t="shared" si="94"/>
        <v/>
      </c>
      <c r="C2810" s="167" t="str">
        <f>IF(D2810="","",VLOOKUP(D2810,'Műszaki adattábla'!F:G,2,0))</f>
        <v/>
      </c>
      <c r="D2810" s="168" t="str">
        <f>IF('Műszaki adattábla'!F2801="","",'Műszaki adattábla'!F2801)</f>
        <v/>
      </c>
      <c r="E2810" s="169" t="str">
        <f>IF(D2810="","",VLOOKUP(D2810,'Műszaki adattábla'!F:R,13,0))</f>
        <v/>
      </c>
      <c r="F2810" s="29" t="str">
        <f>IF(D2810="","",VLOOKUP(D2810,'Műszaki adattábla'!F:M,8,0))</f>
        <v/>
      </c>
      <c r="G2810" s="29" t="str">
        <f>IF(D2810="","",IF('Műszaki adattábla'!L2801="20-99",IF('Műszaki adattábla'!O2801="","Nem adott meg lekötött teljesítményt",VLOOKUP(D2810,'Műszaki adattábla'!F:O,10,0)),0))</f>
        <v/>
      </c>
      <c r="H2810" s="29" t="str">
        <f>IF(D2810="","",VLOOKUP(D2810,'Műszaki adattábla'!F:P,11,0))</f>
        <v/>
      </c>
      <c r="I2810" s="30"/>
      <c r="J2810" s="30"/>
      <c r="K2810" s="31" t="str">
        <f>IF(D2810="","",ROUND(((F2810*I2810*'Műszaki adattábla'!$C$7/'Műszaki adattábla'!$C$8)+(G2810*I2810)+(H2810*I2810))/12*'Műszaki adattábla'!T2801,0))</f>
        <v/>
      </c>
      <c r="L2810" s="32" t="str">
        <f t="shared" si="95"/>
        <v/>
      </c>
    </row>
    <row r="2811" spans="2:12" ht="14.4" thickBot="1" x14ac:dyDescent="0.3">
      <c r="B2811" s="28" t="str">
        <f t="shared" si="94"/>
        <v/>
      </c>
      <c r="C2811" s="167" t="str">
        <f>IF(D2811="","",VLOOKUP(D2811,'Műszaki adattábla'!F:G,2,0))</f>
        <v/>
      </c>
      <c r="D2811" s="168" t="str">
        <f>IF('Műszaki adattábla'!F2802="","",'Műszaki adattábla'!F2802)</f>
        <v/>
      </c>
      <c r="E2811" s="169" t="str">
        <f>IF(D2811="","",VLOOKUP(D2811,'Műszaki adattábla'!F:R,13,0))</f>
        <v/>
      </c>
      <c r="F2811" s="29" t="str">
        <f>IF(D2811="","",VLOOKUP(D2811,'Műszaki adattábla'!F:M,8,0))</f>
        <v/>
      </c>
      <c r="G2811" s="29" t="str">
        <f>IF(D2811="","",IF('Műszaki adattábla'!L2802="20-99",IF('Műszaki adattábla'!O2802="","Nem adott meg lekötött teljesítményt",VLOOKUP(D2811,'Műszaki adattábla'!F:O,10,0)),0))</f>
        <v/>
      </c>
      <c r="H2811" s="29" t="str">
        <f>IF(D2811="","",VLOOKUP(D2811,'Műszaki adattábla'!F:P,11,0))</f>
        <v/>
      </c>
      <c r="I2811" s="30"/>
      <c r="J2811" s="30"/>
      <c r="K2811" s="31" t="str">
        <f>IF(D2811="","",ROUND(((F2811*I2811*'Műszaki adattábla'!$C$7/'Műszaki adattábla'!$C$8)+(G2811*I2811)+(H2811*I2811))/12*'Műszaki adattábla'!T2802,0))</f>
        <v/>
      </c>
      <c r="L2811" s="32" t="str">
        <f t="shared" si="95"/>
        <v/>
      </c>
    </row>
    <row r="2812" spans="2:12" ht="14.4" thickBot="1" x14ac:dyDescent="0.3">
      <c r="B2812" s="28" t="str">
        <f t="shared" si="94"/>
        <v/>
      </c>
      <c r="C2812" s="167" t="str">
        <f>IF(D2812="","",VLOOKUP(D2812,'Műszaki adattábla'!F:G,2,0))</f>
        <v/>
      </c>
      <c r="D2812" s="168" t="str">
        <f>IF('Műszaki adattábla'!F2803="","",'Műszaki adattábla'!F2803)</f>
        <v/>
      </c>
      <c r="E2812" s="169" t="str">
        <f>IF(D2812="","",VLOOKUP(D2812,'Műszaki adattábla'!F:R,13,0))</f>
        <v/>
      </c>
      <c r="F2812" s="29" t="str">
        <f>IF(D2812="","",VLOOKUP(D2812,'Műszaki adattábla'!F:M,8,0))</f>
        <v/>
      </c>
      <c r="G2812" s="29" t="str">
        <f>IF(D2812="","",IF('Műszaki adattábla'!L2803="20-99",IF('Műszaki adattábla'!O2803="","Nem adott meg lekötött teljesítményt",VLOOKUP(D2812,'Műszaki adattábla'!F:O,10,0)),0))</f>
        <v/>
      </c>
      <c r="H2812" s="29" t="str">
        <f>IF(D2812="","",VLOOKUP(D2812,'Műszaki adattábla'!F:P,11,0))</f>
        <v/>
      </c>
      <c r="I2812" s="30"/>
      <c r="J2812" s="30"/>
      <c r="K2812" s="31" t="str">
        <f>IF(D2812="","",ROUND(((F2812*I2812*'Műszaki adattábla'!$C$7/'Műszaki adattábla'!$C$8)+(G2812*I2812)+(H2812*I2812))/12*'Műszaki adattábla'!T2803,0))</f>
        <v/>
      </c>
      <c r="L2812" s="32" t="str">
        <f t="shared" si="95"/>
        <v/>
      </c>
    </row>
    <row r="2813" spans="2:12" ht="14.4" thickBot="1" x14ac:dyDescent="0.3">
      <c r="B2813" s="28" t="str">
        <f t="shared" si="94"/>
        <v/>
      </c>
      <c r="C2813" s="167" t="str">
        <f>IF(D2813="","",VLOOKUP(D2813,'Műszaki adattábla'!F:G,2,0))</f>
        <v/>
      </c>
      <c r="D2813" s="168" t="str">
        <f>IF('Műszaki adattábla'!F2804="","",'Műszaki adattábla'!F2804)</f>
        <v/>
      </c>
      <c r="E2813" s="169" t="str">
        <f>IF(D2813="","",VLOOKUP(D2813,'Műszaki adattábla'!F:R,13,0))</f>
        <v/>
      </c>
      <c r="F2813" s="29" t="str">
        <f>IF(D2813="","",VLOOKUP(D2813,'Műszaki adattábla'!F:M,8,0))</f>
        <v/>
      </c>
      <c r="G2813" s="29" t="str">
        <f>IF(D2813="","",IF('Műszaki adattábla'!L2804="20-99",IF('Műszaki adattábla'!O2804="","Nem adott meg lekötött teljesítményt",VLOOKUP(D2813,'Műszaki adattábla'!F:O,10,0)),0))</f>
        <v/>
      </c>
      <c r="H2813" s="29" t="str">
        <f>IF(D2813="","",VLOOKUP(D2813,'Műszaki adattábla'!F:P,11,0))</f>
        <v/>
      </c>
      <c r="I2813" s="30"/>
      <c r="J2813" s="30"/>
      <c r="K2813" s="31" t="str">
        <f>IF(D2813="","",ROUND(((F2813*I2813*'Műszaki adattábla'!$C$7/'Műszaki adattábla'!$C$8)+(G2813*I2813)+(H2813*I2813))/12*'Műszaki adattábla'!T2804,0))</f>
        <v/>
      </c>
      <c r="L2813" s="32" t="str">
        <f t="shared" si="95"/>
        <v/>
      </c>
    </row>
    <row r="2814" spans="2:12" ht="14.4" thickBot="1" x14ac:dyDescent="0.3">
      <c r="B2814" s="28" t="str">
        <f t="shared" si="94"/>
        <v/>
      </c>
      <c r="C2814" s="167" t="str">
        <f>IF(D2814="","",VLOOKUP(D2814,'Műszaki adattábla'!F:G,2,0))</f>
        <v/>
      </c>
      <c r="D2814" s="168" t="str">
        <f>IF('Műszaki adattábla'!F2805="","",'Műszaki adattábla'!F2805)</f>
        <v/>
      </c>
      <c r="E2814" s="169" t="str">
        <f>IF(D2814="","",VLOOKUP(D2814,'Műszaki adattábla'!F:R,13,0))</f>
        <v/>
      </c>
      <c r="F2814" s="29" t="str">
        <f>IF(D2814="","",VLOOKUP(D2814,'Műszaki adattábla'!F:M,8,0))</f>
        <v/>
      </c>
      <c r="G2814" s="29" t="str">
        <f>IF(D2814="","",IF('Műszaki adattábla'!L2805="20-99",IF('Műszaki adattábla'!O2805="","Nem adott meg lekötött teljesítményt",VLOOKUP(D2814,'Műszaki adattábla'!F:O,10,0)),0))</f>
        <v/>
      </c>
      <c r="H2814" s="29" t="str">
        <f>IF(D2814="","",VLOOKUP(D2814,'Műszaki adattábla'!F:P,11,0))</f>
        <v/>
      </c>
      <c r="I2814" s="30"/>
      <c r="J2814" s="30"/>
      <c r="K2814" s="31" t="str">
        <f>IF(D2814="","",ROUND(((F2814*I2814*'Műszaki adattábla'!$C$7/'Műszaki adattábla'!$C$8)+(G2814*I2814)+(H2814*I2814))/12*'Műszaki adattábla'!T2805,0))</f>
        <v/>
      </c>
      <c r="L2814" s="32" t="str">
        <f t="shared" si="95"/>
        <v/>
      </c>
    </row>
    <row r="2815" spans="2:12" ht="14.4" thickBot="1" x14ac:dyDescent="0.3">
      <c r="B2815" s="28" t="str">
        <f t="shared" si="94"/>
        <v/>
      </c>
      <c r="C2815" s="167" t="str">
        <f>IF(D2815="","",VLOOKUP(D2815,'Műszaki adattábla'!F:G,2,0))</f>
        <v/>
      </c>
      <c r="D2815" s="168" t="str">
        <f>IF('Műszaki adattábla'!F2806="","",'Műszaki adattábla'!F2806)</f>
        <v/>
      </c>
      <c r="E2815" s="169" t="str">
        <f>IF(D2815="","",VLOOKUP(D2815,'Műszaki adattábla'!F:R,13,0))</f>
        <v/>
      </c>
      <c r="F2815" s="29" t="str">
        <f>IF(D2815="","",VLOOKUP(D2815,'Műszaki adattábla'!F:M,8,0))</f>
        <v/>
      </c>
      <c r="G2815" s="29" t="str">
        <f>IF(D2815="","",IF('Műszaki adattábla'!L2806="20-99",IF('Műszaki adattábla'!O2806="","Nem adott meg lekötött teljesítményt",VLOOKUP(D2815,'Műszaki adattábla'!F:O,10,0)),0))</f>
        <v/>
      </c>
      <c r="H2815" s="29" t="str">
        <f>IF(D2815="","",VLOOKUP(D2815,'Műszaki adattábla'!F:P,11,0))</f>
        <v/>
      </c>
      <c r="I2815" s="30"/>
      <c r="J2815" s="30"/>
      <c r="K2815" s="31" t="str">
        <f>IF(D2815="","",ROUND(((F2815*I2815*'Műszaki adattábla'!$C$7/'Műszaki adattábla'!$C$8)+(G2815*I2815)+(H2815*I2815))/12*'Műszaki adattábla'!T2806,0))</f>
        <v/>
      </c>
      <c r="L2815" s="32" t="str">
        <f t="shared" si="95"/>
        <v/>
      </c>
    </row>
    <row r="2816" spans="2:12" ht="14.4" thickBot="1" x14ac:dyDescent="0.3">
      <c r="B2816" s="28" t="str">
        <f t="shared" si="94"/>
        <v/>
      </c>
      <c r="C2816" s="167" t="str">
        <f>IF(D2816="","",VLOOKUP(D2816,'Műszaki adattábla'!F:G,2,0))</f>
        <v/>
      </c>
      <c r="D2816" s="168" t="str">
        <f>IF('Műszaki adattábla'!F2807="","",'Műszaki adattábla'!F2807)</f>
        <v/>
      </c>
      <c r="E2816" s="169" t="str">
        <f>IF(D2816="","",VLOOKUP(D2816,'Műszaki adattábla'!F:R,13,0))</f>
        <v/>
      </c>
      <c r="F2816" s="29" t="str">
        <f>IF(D2816="","",VLOOKUP(D2816,'Műszaki adattábla'!F:M,8,0))</f>
        <v/>
      </c>
      <c r="G2816" s="29" t="str">
        <f>IF(D2816="","",IF('Műszaki adattábla'!L2807="20-99",IF('Műszaki adattábla'!O2807="","Nem adott meg lekötött teljesítményt",VLOOKUP(D2816,'Műszaki adattábla'!F:O,10,0)),0))</f>
        <v/>
      </c>
      <c r="H2816" s="29" t="str">
        <f>IF(D2816="","",VLOOKUP(D2816,'Műszaki adattábla'!F:P,11,0))</f>
        <v/>
      </c>
      <c r="I2816" s="30"/>
      <c r="J2816" s="30"/>
      <c r="K2816" s="31" t="str">
        <f>IF(D2816="","",ROUND(((F2816*I2816*'Műszaki adattábla'!$C$7/'Műszaki adattábla'!$C$8)+(G2816*I2816)+(H2816*I2816))/12*'Műszaki adattábla'!T2807,0))</f>
        <v/>
      </c>
      <c r="L2816" s="32" t="str">
        <f t="shared" si="95"/>
        <v/>
      </c>
    </row>
    <row r="2817" spans="2:12" ht="14.4" thickBot="1" x14ac:dyDescent="0.3">
      <c r="B2817" s="28" t="str">
        <f t="shared" si="94"/>
        <v/>
      </c>
      <c r="C2817" s="167" t="str">
        <f>IF(D2817="","",VLOOKUP(D2817,'Műszaki adattábla'!F:G,2,0))</f>
        <v/>
      </c>
      <c r="D2817" s="168" t="str">
        <f>IF('Műszaki adattábla'!F2808="","",'Műszaki adattábla'!F2808)</f>
        <v/>
      </c>
      <c r="E2817" s="169" t="str">
        <f>IF(D2817="","",VLOOKUP(D2817,'Műszaki adattábla'!F:R,13,0))</f>
        <v/>
      </c>
      <c r="F2817" s="29" t="str">
        <f>IF(D2817="","",VLOOKUP(D2817,'Műszaki adattábla'!F:M,8,0))</f>
        <v/>
      </c>
      <c r="G2817" s="29" t="str">
        <f>IF(D2817="","",IF('Műszaki adattábla'!L2808="20-99",IF('Műszaki adattábla'!O2808="","Nem adott meg lekötött teljesítményt",VLOOKUP(D2817,'Műszaki adattábla'!F:O,10,0)),0))</f>
        <v/>
      </c>
      <c r="H2817" s="29" t="str">
        <f>IF(D2817="","",VLOOKUP(D2817,'Műszaki adattábla'!F:P,11,0))</f>
        <v/>
      </c>
      <c r="I2817" s="30"/>
      <c r="J2817" s="30"/>
      <c r="K2817" s="31" t="str">
        <f>IF(D2817="","",ROUND(((F2817*I2817*'Műszaki adattábla'!$C$7/'Műszaki adattábla'!$C$8)+(G2817*I2817)+(H2817*I2817))/12*'Műszaki adattábla'!T2808,0))</f>
        <v/>
      </c>
      <c r="L2817" s="32" t="str">
        <f t="shared" si="95"/>
        <v/>
      </c>
    </row>
    <row r="2818" spans="2:12" ht="14.4" thickBot="1" x14ac:dyDescent="0.3">
      <c r="B2818" s="28" t="str">
        <f t="shared" si="94"/>
        <v/>
      </c>
      <c r="C2818" s="167" t="str">
        <f>IF(D2818="","",VLOOKUP(D2818,'Műszaki adattábla'!F:G,2,0))</f>
        <v/>
      </c>
      <c r="D2818" s="168" t="str">
        <f>IF('Műszaki adattábla'!F2809="","",'Műszaki adattábla'!F2809)</f>
        <v/>
      </c>
      <c r="E2818" s="169" t="str">
        <f>IF(D2818="","",VLOOKUP(D2818,'Műszaki adattábla'!F:R,13,0))</f>
        <v/>
      </c>
      <c r="F2818" s="29" t="str">
        <f>IF(D2818="","",VLOOKUP(D2818,'Műszaki adattábla'!F:M,8,0))</f>
        <v/>
      </c>
      <c r="G2818" s="29" t="str">
        <f>IF(D2818="","",IF('Műszaki adattábla'!L2809="20-99",IF('Műszaki adattábla'!O2809="","Nem adott meg lekötött teljesítményt",VLOOKUP(D2818,'Műszaki adattábla'!F:O,10,0)),0))</f>
        <v/>
      </c>
      <c r="H2818" s="29" t="str">
        <f>IF(D2818="","",VLOOKUP(D2818,'Műszaki adattábla'!F:P,11,0))</f>
        <v/>
      </c>
      <c r="I2818" s="30"/>
      <c r="J2818" s="30"/>
      <c r="K2818" s="31" t="str">
        <f>IF(D2818="","",ROUND(((F2818*I2818*'Műszaki adattábla'!$C$7/'Műszaki adattábla'!$C$8)+(G2818*I2818)+(H2818*I2818))/12*'Műszaki adattábla'!T2809,0))</f>
        <v/>
      </c>
      <c r="L2818" s="32" t="str">
        <f t="shared" si="95"/>
        <v/>
      </c>
    </row>
    <row r="2819" spans="2:12" ht="14.4" thickBot="1" x14ac:dyDescent="0.3">
      <c r="B2819" s="28" t="str">
        <f t="shared" si="94"/>
        <v/>
      </c>
      <c r="C2819" s="167" t="str">
        <f>IF(D2819="","",VLOOKUP(D2819,'Műszaki adattábla'!F:G,2,0))</f>
        <v/>
      </c>
      <c r="D2819" s="168" t="str">
        <f>IF('Műszaki adattábla'!F2810="","",'Műszaki adattábla'!F2810)</f>
        <v/>
      </c>
      <c r="E2819" s="169" t="str">
        <f>IF(D2819="","",VLOOKUP(D2819,'Műszaki adattábla'!F:R,13,0))</f>
        <v/>
      </c>
      <c r="F2819" s="29" t="str">
        <f>IF(D2819="","",VLOOKUP(D2819,'Műszaki adattábla'!F:M,8,0))</f>
        <v/>
      </c>
      <c r="G2819" s="29" t="str">
        <f>IF(D2819="","",IF('Műszaki adattábla'!L2810="20-99",IF('Műszaki adattábla'!O2810="","Nem adott meg lekötött teljesítményt",VLOOKUP(D2819,'Műszaki adattábla'!F:O,10,0)),0))</f>
        <v/>
      </c>
      <c r="H2819" s="29" t="str">
        <f>IF(D2819="","",VLOOKUP(D2819,'Műszaki adattábla'!F:P,11,0))</f>
        <v/>
      </c>
      <c r="I2819" s="30"/>
      <c r="J2819" s="30"/>
      <c r="K2819" s="31" t="str">
        <f>IF(D2819="","",ROUND(((F2819*I2819*'Műszaki adattábla'!$C$7/'Műszaki adattábla'!$C$8)+(G2819*I2819)+(H2819*I2819))/12*'Műszaki adattábla'!T2810,0))</f>
        <v/>
      </c>
      <c r="L2819" s="32" t="str">
        <f t="shared" si="95"/>
        <v/>
      </c>
    </row>
    <row r="2820" spans="2:12" ht="14.4" thickBot="1" x14ac:dyDescent="0.3">
      <c r="B2820" s="28" t="str">
        <f t="shared" si="94"/>
        <v/>
      </c>
      <c r="C2820" s="167" t="str">
        <f>IF(D2820="","",VLOOKUP(D2820,'Műszaki adattábla'!F:G,2,0))</f>
        <v/>
      </c>
      <c r="D2820" s="168" t="str">
        <f>IF('Műszaki adattábla'!F2811="","",'Műszaki adattábla'!F2811)</f>
        <v/>
      </c>
      <c r="E2820" s="169" t="str">
        <f>IF(D2820="","",VLOOKUP(D2820,'Műszaki adattábla'!F:R,13,0))</f>
        <v/>
      </c>
      <c r="F2820" s="29" t="str">
        <f>IF(D2820="","",VLOOKUP(D2820,'Műszaki adattábla'!F:M,8,0))</f>
        <v/>
      </c>
      <c r="G2820" s="29" t="str">
        <f>IF(D2820="","",IF('Műszaki adattábla'!L2811="20-99",IF('Műszaki adattábla'!O2811="","Nem adott meg lekötött teljesítményt",VLOOKUP(D2820,'Műszaki adattábla'!F:O,10,0)),0))</f>
        <v/>
      </c>
      <c r="H2820" s="29" t="str">
        <f>IF(D2820="","",VLOOKUP(D2820,'Műszaki adattábla'!F:P,11,0))</f>
        <v/>
      </c>
      <c r="I2820" s="30"/>
      <c r="J2820" s="30"/>
      <c r="K2820" s="31" t="str">
        <f>IF(D2820="","",ROUND(((F2820*I2820*'Műszaki adattábla'!$C$7/'Műszaki adattábla'!$C$8)+(G2820*I2820)+(H2820*I2820))/12*'Műszaki adattábla'!T2811,0))</f>
        <v/>
      </c>
      <c r="L2820" s="32" t="str">
        <f t="shared" si="95"/>
        <v/>
      </c>
    </row>
    <row r="2821" spans="2:12" ht="14.4" thickBot="1" x14ac:dyDescent="0.3">
      <c r="B2821" s="28" t="str">
        <f t="shared" si="94"/>
        <v/>
      </c>
      <c r="C2821" s="167" t="str">
        <f>IF(D2821="","",VLOOKUP(D2821,'Műszaki adattábla'!F:G,2,0))</f>
        <v/>
      </c>
      <c r="D2821" s="168" t="str">
        <f>IF('Műszaki adattábla'!F2812="","",'Műszaki adattábla'!F2812)</f>
        <v/>
      </c>
      <c r="E2821" s="169" t="str">
        <f>IF(D2821="","",VLOOKUP(D2821,'Műszaki adattábla'!F:R,13,0))</f>
        <v/>
      </c>
      <c r="F2821" s="29" t="str">
        <f>IF(D2821="","",VLOOKUP(D2821,'Műszaki adattábla'!F:M,8,0))</f>
        <v/>
      </c>
      <c r="G2821" s="29" t="str">
        <f>IF(D2821="","",IF('Műszaki adattábla'!L2812="20-99",IF('Műszaki adattábla'!O2812="","Nem adott meg lekötött teljesítményt",VLOOKUP(D2821,'Műszaki adattábla'!F:O,10,0)),0))</f>
        <v/>
      </c>
      <c r="H2821" s="29" t="str">
        <f>IF(D2821="","",VLOOKUP(D2821,'Műszaki adattábla'!F:P,11,0))</f>
        <v/>
      </c>
      <c r="I2821" s="30"/>
      <c r="J2821" s="30"/>
      <c r="K2821" s="31" t="str">
        <f>IF(D2821="","",ROUND(((F2821*I2821*'Műszaki adattábla'!$C$7/'Műszaki adattábla'!$C$8)+(G2821*I2821)+(H2821*I2821))/12*'Műszaki adattábla'!T2812,0))</f>
        <v/>
      </c>
      <c r="L2821" s="32" t="str">
        <f t="shared" si="95"/>
        <v/>
      </c>
    </row>
    <row r="2822" spans="2:12" ht="14.4" thickBot="1" x14ac:dyDescent="0.3">
      <c r="B2822" s="28" t="str">
        <f t="shared" si="94"/>
        <v/>
      </c>
      <c r="C2822" s="167" t="str">
        <f>IF(D2822="","",VLOOKUP(D2822,'Műszaki adattábla'!F:G,2,0))</f>
        <v/>
      </c>
      <c r="D2822" s="168" t="str">
        <f>IF('Műszaki adattábla'!F2813="","",'Műszaki adattábla'!F2813)</f>
        <v/>
      </c>
      <c r="E2822" s="169" t="str">
        <f>IF(D2822="","",VLOOKUP(D2822,'Műszaki adattábla'!F:R,13,0))</f>
        <v/>
      </c>
      <c r="F2822" s="29" t="str">
        <f>IF(D2822="","",VLOOKUP(D2822,'Műszaki adattábla'!F:M,8,0))</f>
        <v/>
      </c>
      <c r="G2822" s="29" t="str">
        <f>IF(D2822="","",IF('Műszaki adattábla'!L2813="20-99",IF('Műszaki adattábla'!O2813="","Nem adott meg lekötött teljesítményt",VLOOKUP(D2822,'Műszaki adattábla'!F:O,10,0)),0))</f>
        <v/>
      </c>
      <c r="H2822" s="29" t="str">
        <f>IF(D2822="","",VLOOKUP(D2822,'Műszaki adattábla'!F:P,11,0))</f>
        <v/>
      </c>
      <c r="I2822" s="30"/>
      <c r="J2822" s="30"/>
      <c r="K2822" s="31" t="str">
        <f>IF(D2822="","",ROUND(((F2822*I2822*'Műszaki adattábla'!$C$7/'Műszaki adattábla'!$C$8)+(G2822*I2822)+(H2822*I2822))/12*'Műszaki adattábla'!T2813,0))</f>
        <v/>
      </c>
      <c r="L2822" s="32" t="str">
        <f t="shared" si="95"/>
        <v/>
      </c>
    </row>
    <row r="2823" spans="2:12" ht="14.4" thickBot="1" x14ac:dyDescent="0.3">
      <c r="B2823" s="28" t="str">
        <f t="shared" si="94"/>
        <v/>
      </c>
      <c r="C2823" s="167" t="str">
        <f>IF(D2823="","",VLOOKUP(D2823,'Műszaki adattábla'!F:G,2,0))</f>
        <v/>
      </c>
      <c r="D2823" s="168" t="str">
        <f>IF('Műszaki adattábla'!F2814="","",'Műszaki adattábla'!F2814)</f>
        <v/>
      </c>
      <c r="E2823" s="169" t="str">
        <f>IF(D2823="","",VLOOKUP(D2823,'Műszaki adattábla'!F:R,13,0))</f>
        <v/>
      </c>
      <c r="F2823" s="29" t="str">
        <f>IF(D2823="","",VLOOKUP(D2823,'Műszaki adattábla'!F:M,8,0))</f>
        <v/>
      </c>
      <c r="G2823" s="29" t="str">
        <f>IF(D2823="","",IF('Műszaki adattábla'!L2814="20-99",IF('Műszaki adattábla'!O2814="","Nem adott meg lekötött teljesítményt",VLOOKUP(D2823,'Műszaki adattábla'!F:O,10,0)),0))</f>
        <v/>
      </c>
      <c r="H2823" s="29" t="str">
        <f>IF(D2823="","",VLOOKUP(D2823,'Műszaki adattábla'!F:P,11,0))</f>
        <v/>
      </c>
      <c r="I2823" s="30"/>
      <c r="J2823" s="30"/>
      <c r="K2823" s="31" t="str">
        <f>IF(D2823="","",ROUND(((F2823*I2823*'Műszaki adattábla'!$C$7/'Műszaki adattábla'!$C$8)+(G2823*I2823)+(H2823*I2823))/12*'Műszaki adattábla'!T2814,0))</f>
        <v/>
      </c>
      <c r="L2823" s="32" t="str">
        <f t="shared" si="95"/>
        <v/>
      </c>
    </row>
    <row r="2824" spans="2:12" ht="14.4" thickBot="1" x14ac:dyDescent="0.3">
      <c r="B2824" s="28" t="str">
        <f t="shared" si="94"/>
        <v/>
      </c>
      <c r="C2824" s="167" t="str">
        <f>IF(D2824="","",VLOOKUP(D2824,'Műszaki adattábla'!F:G,2,0))</f>
        <v/>
      </c>
      <c r="D2824" s="168" t="str">
        <f>IF('Műszaki adattábla'!F2815="","",'Műszaki adattábla'!F2815)</f>
        <v/>
      </c>
      <c r="E2824" s="169" t="str">
        <f>IF(D2824="","",VLOOKUP(D2824,'Műszaki adattábla'!F:R,13,0))</f>
        <v/>
      </c>
      <c r="F2824" s="29" t="str">
        <f>IF(D2824="","",VLOOKUP(D2824,'Műszaki adattábla'!F:M,8,0))</f>
        <v/>
      </c>
      <c r="G2824" s="29" t="str">
        <f>IF(D2824="","",IF('Műszaki adattábla'!L2815="20-99",IF('Műszaki adattábla'!O2815="","Nem adott meg lekötött teljesítményt",VLOOKUP(D2824,'Műszaki adattábla'!F:O,10,0)),0))</f>
        <v/>
      </c>
      <c r="H2824" s="29" t="str">
        <f>IF(D2824="","",VLOOKUP(D2824,'Műszaki adattábla'!F:P,11,0))</f>
        <v/>
      </c>
      <c r="I2824" s="30"/>
      <c r="J2824" s="30"/>
      <c r="K2824" s="31" t="str">
        <f>IF(D2824="","",ROUND(((F2824*I2824*'Műszaki adattábla'!$C$7/'Műszaki adattábla'!$C$8)+(G2824*I2824)+(H2824*I2824))/12*'Műszaki adattábla'!T2815,0))</f>
        <v/>
      </c>
      <c r="L2824" s="32" t="str">
        <f t="shared" si="95"/>
        <v/>
      </c>
    </row>
    <row r="2825" spans="2:12" ht="14.4" thickBot="1" x14ac:dyDescent="0.3">
      <c r="B2825" s="28" t="str">
        <f t="shared" si="94"/>
        <v/>
      </c>
      <c r="C2825" s="167" t="str">
        <f>IF(D2825="","",VLOOKUP(D2825,'Műszaki adattábla'!F:G,2,0))</f>
        <v/>
      </c>
      <c r="D2825" s="168" t="str">
        <f>IF('Műszaki adattábla'!F2816="","",'Műszaki adattábla'!F2816)</f>
        <v/>
      </c>
      <c r="E2825" s="169" t="str">
        <f>IF(D2825="","",VLOOKUP(D2825,'Műszaki adattábla'!F:R,13,0))</f>
        <v/>
      </c>
      <c r="F2825" s="29" t="str">
        <f>IF(D2825="","",VLOOKUP(D2825,'Műszaki adattábla'!F:M,8,0))</f>
        <v/>
      </c>
      <c r="G2825" s="29" t="str">
        <f>IF(D2825="","",IF('Műszaki adattábla'!L2816="20-99",IF('Műszaki adattábla'!O2816="","Nem adott meg lekötött teljesítményt",VLOOKUP(D2825,'Műszaki adattábla'!F:O,10,0)),0))</f>
        <v/>
      </c>
      <c r="H2825" s="29" t="str">
        <f>IF(D2825="","",VLOOKUP(D2825,'Műszaki adattábla'!F:P,11,0))</f>
        <v/>
      </c>
      <c r="I2825" s="30"/>
      <c r="J2825" s="30"/>
      <c r="K2825" s="31" t="str">
        <f>IF(D2825="","",ROUND(((F2825*I2825*'Műszaki adattábla'!$C$7/'Műszaki adattábla'!$C$8)+(G2825*I2825)+(H2825*I2825))/12*'Műszaki adattábla'!T2816,0))</f>
        <v/>
      </c>
      <c r="L2825" s="32" t="str">
        <f t="shared" si="95"/>
        <v/>
      </c>
    </row>
    <row r="2826" spans="2:12" ht="14.4" thickBot="1" x14ac:dyDescent="0.3">
      <c r="B2826" s="28" t="str">
        <f t="shared" si="94"/>
        <v/>
      </c>
      <c r="C2826" s="167" t="str">
        <f>IF(D2826="","",VLOOKUP(D2826,'Műszaki adattábla'!F:G,2,0))</f>
        <v/>
      </c>
      <c r="D2826" s="168" t="str">
        <f>IF('Műszaki adattábla'!F2817="","",'Műszaki adattábla'!F2817)</f>
        <v/>
      </c>
      <c r="E2826" s="169" t="str">
        <f>IF(D2826="","",VLOOKUP(D2826,'Műszaki adattábla'!F:R,13,0))</f>
        <v/>
      </c>
      <c r="F2826" s="29" t="str">
        <f>IF(D2826="","",VLOOKUP(D2826,'Műszaki adattábla'!F:M,8,0))</f>
        <v/>
      </c>
      <c r="G2826" s="29" t="str">
        <f>IF(D2826="","",IF('Műszaki adattábla'!L2817="20-99",IF('Műszaki adattábla'!O2817="","Nem adott meg lekötött teljesítményt",VLOOKUP(D2826,'Műszaki adattábla'!F:O,10,0)),0))</f>
        <v/>
      </c>
      <c r="H2826" s="29" t="str">
        <f>IF(D2826="","",VLOOKUP(D2826,'Műszaki adattábla'!F:P,11,0))</f>
        <v/>
      </c>
      <c r="I2826" s="30"/>
      <c r="J2826" s="30"/>
      <c r="K2826" s="31" t="str">
        <f>IF(D2826="","",ROUND(((F2826*I2826*'Műszaki adattábla'!$C$7/'Műszaki adattábla'!$C$8)+(G2826*I2826)+(H2826*I2826))/12*'Műszaki adattábla'!T2817,0))</f>
        <v/>
      </c>
      <c r="L2826" s="32" t="str">
        <f t="shared" si="95"/>
        <v/>
      </c>
    </row>
    <row r="2827" spans="2:12" ht="14.4" thickBot="1" x14ac:dyDescent="0.3">
      <c r="B2827" s="28" t="str">
        <f t="shared" si="94"/>
        <v/>
      </c>
      <c r="C2827" s="167" t="str">
        <f>IF(D2827="","",VLOOKUP(D2827,'Műszaki adattábla'!F:G,2,0))</f>
        <v/>
      </c>
      <c r="D2827" s="168" t="str">
        <f>IF('Műszaki adattábla'!F2818="","",'Műszaki adattábla'!F2818)</f>
        <v/>
      </c>
      <c r="E2827" s="169" t="str">
        <f>IF(D2827="","",VLOOKUP(D2827,'Műszaki adattábla'!F:R,13,0))</f>
        <v/>
      </c>
      <c r="F2827" s="29" t="str">
        <f>IF(D2827="","",VLOOKUP(D2827,'Műszaki adattábla'!F:M,8,0))</f>
        <v/>
      </c>
      <c r="G2827" s="29" t="str">
        <f>IF(D2827="","",IF('Műszaki adattábla'!L2818="20-99",IF('Műszaki adattábla'!O2818="","Nem adott meg lekötött teljesítményt",VLOOKUP(D2827,'Műszaki adattábla'!F:O,10,0)),0))</f>
        <v/>
      </c>
      <c r="H2827" s="29" t="str">
        <f>IF(D2827="","",VLOOKUP(D2827,'Műszaki adattábla'!F:P,11,0))</f>
        <v/>
      </c>
      <c r="I2827" s="30"/>
      <c r="J2827" s="30"/>
      <c r="K2827" s="31" t="str">
        <f>IF(D2827="","",ROUND(((F2827*I2827*'Műszaki adattábla'!$C$7/'Műszaki adattábla'!$C$8)+(G2827*I2827)+(H2827*I2827))/12*'Műszaki adattábla'!T2818,0))</f>
        <v/>
      </c>
      <c r="L2827" s="32" t="str">
        <f t="shared" si="95"/>
        <v/>
      </c>
    </row>
    <row r="2828" spans="2:12" ht="14.4" thickBot="1" x14ac:dyDescent="0.3">
      <c r="B2828" s="28" t="str">
        <f t="shared" si="94"/>
        <v/>
      </c>
      <c r="C2828" s="167" t="str">
        <f>IF(D2828="","",VLOOKUP(D2828,'Műszaki adattábla'!F:G,2,0))</f>
        <v/>
      </c>
      <c r="D2828" s="168" t="str">
        <f>IF('Műszaki adattábla'!F2819="","",'Műszaki adattábla'!F2819)</f>
        <v/>
      </c>
      <c r="E2828" s="169" t="str">
        <f>IF(D2828="","",VLOOKUP(D2828,'Műszaki adattábla'!F:R,13,0))</f>
        <v/>
      </c>
      <c r="F2828" s="29" t="str">
        <f>IF(D2828="","",VLOOKUP(D2828,'Műszaki adattábla'!F:M,8,0))</f>
        <v/>
      </c>
      <c r="G2828" s="29" t="str">
        <f>IF(D2828="","",IF('Műszaki adattábla'!L2819="20-99",IF('Műszaki adattábla'!O2819="","Nem adott meg lekötött teljesítményt",VLOOKUP(D2828,'Műszaki adattábla'!F:O,10,0)),0))</f>
        <v/>
      </c>
      <c r="H2828" s="29" t="str">
        <f>IF(D2828="","",VLOOKUP(D2828,'Műszaki adattábla'!F:P,11,0))</f>
        <v/>
      </c>
      <c r="I2828" s="30"/>
      <c r="J2828" s="30"/>
      <c r="K2828" s="31" t="str">
        <f>IF(D2828="","",ROUND(((F2828*I2828*'Műszaki adattábla'!$C$7/'Műszaki adattábla'!$C$8)+(G2828*I2828)+(H2828*I2828))/12*'Műszaki adattábla'!T2819,0))</f>
        <v/>
      </c>
      <c r="L2828" s="32" t="str">
        <f t="shared" si="95"/>
        <v/>
      </c>
    </row>
    <row r="2829" spans="2:12" ht="14.4" thickBot="1" x14ac:dyDescent="0.3">
      <c r="B2829" s="28" t="str">
        <f t="shared" si="94"/>
        <v/>
      </c>
      <c r="C2829" s="167" t="str">
        <f>IF(D2829="","",VLOOKUP(D2829,'Műszaki adattábla'!F:G,2,0))</f>
        <v/>
      </c>
      <c r="D2829" s="168" t="str">
        <f>IF('Műszaki adattábla'!F2820="","",'Műszaki adattábla'!F2820)</f>
        <v/>
      </c>
      <c r="E2829" s="169" t="str">
        <f>IF(D2829="","",VLOOKUP(D2829,'Műszaki adattábla'!F:R,13,0))</f>
        <v/>
      </c>
      <c r="F2829" s="29" t="str">
        <f>IF(D2829="","",VLOOKUP(D2829,'Műszaki adattábla'!F:M,8,0))</f>
        <v/>
      </c>
      <c r="G2829" s="29" t="str">
        <f>IF(D2829="","",IF('Műszaki adattábla'!L2820="20-99",IF('Műszaki adattábla'!O2820="","Nem adott meg lekötött teljesítményt",VLOOKUP(D2829,'Műszaki adattábla'!F:O,10,0)),0))</f>
        <v/>
      </c>
      <c r="H2829" s="29" t="str">
        <f>IF(D2829="","",VLOOKUP(D2829,'Műszaki adattábla'!F:P,11,0))</f>
        <v/>
      </c>
      <c r="I2829" s="30"/>
      <c r="J2829" s="30"/>
      <c r="K2829" s="31" t="str">
        <f>IF(D2829="","",ROUND(((F2829*I2829*'Műszaki adattábla'!$C$7/'Műszaki adattábla'!$C$8)+(G2829*I2829)+(H2829*I2829))/12*'Műszaki adattábla'!T2820,0))</f>
        <v/>
      </c>
      <c r="L2829" s="32" t="str">
        <f t="shared" si="95"/>
        <v/>
      </c>
    </row>
    <row r="2830" spans="2:12" ht="14.4" thickBot="1" x14ac:dyDescent="0.3">
      <c r="B2830" s="28" t="str">
        <f t="shared" si="94"/>
        <v/>
      </c>
      <c r="C2830" s="167" t="str">
        <f>IF(D2830="","",VLOOKUP(D2830,'Műszaki adattábla'!F:G,2,0))</f>
        <v/>
      </c>
      <c r="D2830" s="168" t="str">
        <f>IF('Műszaki adattábla'!F2821="","",'Műszaki adattábla'!F2821)</f>
        <v/>
      </c>
      <c r="E2830" s="169" t="str">
        <f>IF(D2830="","",VLOOKUP(D2830,'Műszaki adattábla'!F:R,13,0))</f>
        <v/>
      </c>
      <c r="F2830" s="29" t="str">
        <f>IF(D2830="","",VLOOKUP(D2830,'Műszaki adattábla'!F:M,8,0))</f>
        <v/>
      </c>
      <c r="G2830" s="29" t="str">
        <f>IF(D2830="","",IF('Műszaki adattábla'!L2821="20-99",IF('Műszaki adattábla'!O2821="","Nem adott meg lekötött teljesítményt",VLOOKUP(D2830,'Műszaki adattábla'!F:O,10,0)),0))</f>
        <v/>
      </c>
      <c r="H2830" s="29" t="str">
        <f>IF(D2830="","",VLOOKUP(D2830,'Műszaki adattábla'!F:P,11,0))</f>
        <v/>
      </c>
      <c r="I2830" s="30"/>
      <c r="J2830" s="30"/>
      <c r="K2830" s="31" t="str">
        <f>IF(D2830="","",ROUND(((F2830*I2830*'Műszaki adattábla'!$C$7/'Műszaki adattábla'!$C$8)+(G2830*I2830)+(H2830*I2830))/12*'Műszaki adattábla'!T2821,0))</f>
        <v/>
      </c>
      <c r="L2830" s="32" t="str">
        <f t="shared" si="95"/>
        <v/>
      </c>
    </row>
    <row r="2831" spans="2:12" ht="14.4" thickBot="1" x14ac:dyDescent="0.3">
      <c r="B2831" s="28" t="str">
        <f t="shared" si="94"/>
        <v/>
      </c>
      <c r="C2831" s="167" t="str">
        <f>IF(D2831="","",VLOOKUP(D2831,'Műszaki adattábla'!F:G,2,0))</f>
        <v/>
      </c>
      <c r="D2831" s="168" t="str">
        <f>IF('Műszaki adattábla'!F2822="","",'Műszaki adattábla'!F2822)</f>
        <v/>
      </c>
      <c r="E2831" s="169" t="str">
        <f>IF(D2831="","",VLOOKUP(D2831,'Műszaki adattábla'!F:R,13,0))</f>
        <v/>
      </c>
      <c r="F2831" s="29" t="str">
        <f>IF(D2831="","",VLOOKUP(D2831,'Műszaki adattábla'!F:M,8,0))</f>
        <v/>
      </c>
      <c r="G2831" s="29" t="str">
        <f>IF(D2831="","",IF('Műszaki adattábla'!L2822="20-99",IF('Műszaki adattábla'!O2822="","Nem adott meg lekötött teljesítményt",VLOOKUP(D2831,'Műszaki adattábla'!F:O,10,0)),0))</f>
        <v/>
      </c>
      <c r="H2831" s="29" t="str">
        <f>IF(D2831="","",VLOOKUP(D2831,'Műszaki adattábla'!F:P,11,0))</f>
        <v/>
      </c>
      <c r="I2831" s="30"/>
      <c r="J2831" s="30"/>
      <c r="K2831" s="31" t="str">
        <f>IF(D2831="","",ROUND(((F2831*I2831*'Műszaki adattábla'!$C$7/'Műszaki adattábla'!$C$8)+(G2831*I2831)+(H2831*I2831))/12*'Műszaki adattábla'!T2822,0))</f>
        <v/>
      </c>
      <c r="L2831" s="32" t="str">
        <f t="shared" si="95"/>
        <v/>
      </c>
    </row>
    <row r="2832" spans="2:12" ht="14.4" thickBot="1" x14ac:dyDescent="0.3">
      <c r="B2832" s="28" t="str">
        <f t="shared" si="94"/>
        <v/>
      </c>
      <c r="C2832" s="167" t="str">
        <f>IF(D2832="","",VLOOKUP(D2832,'Műszaki adattábla'!F:G,2,0))</f>
        <v/>
      </c>
      <c r="D2832" s="168" t="str">
        <f>IF('Műszaki adattábla'!F2823="","",'Műszaki adattábla'!F2823)</f>
        <v/>
      </c>
      <c r="E2832" s="169" t="str">
        <f>IF(D2832="","",VLOOKUP(D2832,'Műszaki adattábla'!F:R,13,0))</f>
        <v/>
      </c>
      <c r="F2832" s="29" t="str">
        <f>IF(D2832="","",VLOOKUP(D2832,'Műszaki adattábla'!F:M,8,0))</f>
        <v/>
      </c>
      <c r="G2832" s="29" t="str">
        <f>IF(D2832="","",IF('Műszaki adattábla'!L2823="20-99",IF('Műszaki adattábla'!O2823="","Nem adott meg lekötött teljesítményt",VLOOKUP(D2832,'Műszaki adattábla'!F:O,10,0)),0))</f>
        <v/>
      </c>
      <c r="H2832" s="29" t="str">
        <f>IF(D2832="","",VLOOKUP(D2832,'Műszaki adattábla'!F:P,11,0))</f>
        <v/>
      </c>
      <c r="I2832" s="30"/>
      <c r="J2832" s="30"/>
      <c r="K2832" s="31" t="str">
        <f>IF(D2832="","",ROUND(((F2832*I2832*'Műszaki adattábla'!$C$7/'Műszaki adattábla'!$C$8)+(G2832*I2832)+(H2832*I2832))/12*'Műszaki adattábla'!T2823,0))</f>
        <v/>
      </c>
      <c r="L2832" s="32" t="str">
        <f t="shared" si="95"/>
        <v/>
      </c>
    </row>
    <row r="2833" spans="2:12" ht="14.4" thickBot="1" x14ac:dyDescent="0.3">
      <c r="B2833" s="28" t="str">
        <f t="shared" si="94"/>
        <v/>
      </c>
      <c r="C2833" s="167" t="str">
        <f>IF(D2833="","",VLOOKUP(D2833,'Műszaki adattábla'!F:G,2,0))</f>
        <v/>
      </c>
      <c r="D2833" s="168" t="str">
        <f>IF('Műszaki adattábla'!F2824="","",'Műszaki adattábla'!F2824)</f>
        <v/>
      </c>
      <c r="E2833" s="169" t="str">
        <f>IF(D2833="","",VLOOKUP(D2833,'Műszaki adattábla'!F:R,13,0))</f>
        <v/>
      </c>
      <c r="F2833" s="29" t="str">
        <f>IF(D2833="","",VLOOKUP(D2833,'Műszaki adattábla'!F:M,8,0))</f>
        <v/>
      </c>
      <c r="G2833" s="29" t="str">
        <f>IF(D2833="","",IF('Műszaki adattábla'!L2824="20-99",IF('Műszaki adattábla'!O2824="","Nem adott meg lekötött teljesítményt",VLOOKUP(D2833,'Műszaki adattábla'!F:O,10,0)),0))</f>
        <v/>
      </c>
      <c r="H2833" s="29" t="str">
        <f>IF(D2833="","",VLOOKUP(D2833,'Műszaki adattábla'!F:P,11,0))</f>
        <v/>
      </c>
      <c r="I2833" s="30"/>
      <c r="J2833" s="30"/>
      <c r="K2833" s="31" t="str">
        <f>IF(D2833="","",ROUND(((F2833*I2833*'Műszaki adattábla'!$C$7/'Műszaki adattábla'!$C$8)+(G2833*I2833)+(H2833*I2833))/12*'Műszaki adattábla'!T2824,0))</f>
        <v/>
      </c>
      <c r="L2833" s="32" t="str">
        <f t="shared" si="95"/>
        <v/>
      </c>
    </row>
    <row r="2834" spans="2:12" ht="14.4" thickBot="1" x14ac:dyDescent="0.3">
      <c r="B2834" s="28" t="str">
        <f t="shared" si="94"/>
        <v/>
      </c>
      <c r="C2834" s="167" t="str">
        <f>IF(D2834="","",VLOOKUP(D2834,'Műszaki adattábla'!F:G,2,0))</f>
        <v/>
      </c>
      <c r="D2834" s="168" t="str">
        <f>IF('Műszaki adattábla'!F2825="","",'Műszaki adattábla'!F2825)</f>
        <v/>
      </c>
      <c r="E2834" s="169" t="str">
        <f>IF(D2834="","",VLOOKUP(D2834,'Műszaki adattábla'!F:R,13,0))</f>
        <v/>
      </c>
      <c r="F2834" s="29" t="str">
        <f>IF(D2834="","",VLOOKUP(D2834,'Műszaki adattábla'!F:M,8,0))</f>
        <v/>
      </c>
      <c r="G2834" s="29" t="str">
        <f>IF(D2834="","",IF('Műszaki adattábla'!L2825="20-99",IF('Műszaki adattábla'!O2825="","Nem adott meg lekötött teljesítményt",VLOOKUP(D2834,'Műszaki adattábla'!F:O,10,0)),0))</f>
        <v/>
      </c>
      <c r="H2834" s="29" t="str">
        <f>IF(D2834="","",VLOOKUP(D2834,'Műszaki adattábla'!F:P,11,0))</f>
        <v/>
      </c>
      <c r="I2834" s="30"/>
      <c r="J2834" s="30"/>
      <c r="K2834" s="31" t="str">
        <f>IF(D2834="","",ROUND(((F2834*I2834*'Műszaki adattábla'!$C$7/'Műszaki adattábla'!$C$8)+(G2834*I2834)+(H2834*I2834))/12*'Műszaki adattábla'!T2825,0))</f>
        <v/>
      </c>
      <c r="L2834" s="32" t="str">
        <f t="shared" si="95"/>
        <v/>
      </c>
    </row>
    <row r="2835" spans="2:12" ht="14.4" thickBot="1" x14ac:dyDescent="0.3">
      <c r="B2835" s="28" t="str">
        <f t="shared" si="94"/>
        <v/>
      </c>
      <c r="C2835" s="167" t="str">
        <f>IF(D2835="","",VLOOKUP(D2835,'Műszaki adattábla'!F:G,2,0))</f>
        <v/>
      </c>
      <c r="D2835" s="168" t="str">
        <f>IF('Műszaki adattábla'!F2826="","",'Műszaki adattábla'!F2826)</f>
        <v/>
      </c>
      <c r="E2835" s="169" t="str">
        <f>IF(D2835="","",VLOOKUP(D2835,'Műszaki adattábla'!F:R,13,0))</f>
        <v/>
      </c>
      <c r="F2835" s="29" t="str">
        <f>IF(D2835="","",VLOOKUP(D2835,'Műszaki adattábla'!F:M,8,0))</f>
        <v/>
      </c>
      <c r="G2835" s="29" t="str">
        <f>IF(D2835="","",IF('Műszaki adattábla'!L2826="20-99",IF('Műszaki adattábla'!O2826="","Nem adott meg lekötött teljesítményt",VLOOKUP(D2835,'Műszaki adattábla'!F:O,10,0)),0))</f>
        <v/>
      </c>
      <c r="H2835" s="29" t="str">
        <f>IF(D2835="","",VLOOKUP(D2835,'Műszaki adattábla'!F:P,11,0))</f>
        <v/>
      </c>
      <c r="I2835" s="30"/>
      <c r="J2835" s="30"/>
      <c r="K2835" s="31" t="str">
        <f>IF(D2835="","",ROUND(((F2835*I2835*'Műszaki adattábla'!$C$7/'Műszaki adattábla'!$C$8)+(G2835*I2835)+(H2835*I2835))/12*'Műszaki adattábla'!T2826,0))</f>
        <v/>
      </c>
      <c r="L2835" s="32" t="str">
        <f t="shared" si="95"/>
        <v/>
      </c>
    </row>
    <row r="2836" spans="2:12" ht="14.4" thickBot="1" x14ac:dyDescent="0.3">
      <c r="B2836" s="28" t="str">
        <f t="shared" si="94"/>
        <v/>
      </c>
      <c r="C2836" s="167" t="str">
        <f>IF(D2836="","",VLOOKUP(D2836,'Műszaki adattábla'!F:G,2,0))</f>
        <v/>
      </c>
      <c r="D2836" s="168" t="str">
        <f>IF('Műszaki adattábla'!F2827="","",'Műszaki adattábla'!F2827)</f>
        <v/>
      </c>
      <c r="E2836" s="169" t="str">
        <f>IF(D2836="","",VLOOKUP(D2836,'Műszaki adattábla'!F:R,13,0))</f>
        <v/>
      </c>
      <c r="F2836" s="29" t="str">
        <f>IF(D2836="","",VLOOKUP(D2836,'Műszaki adattábla'!F:M,8,0))</f>
        <v/>
      </c>
      <c r="G2836" s="29" t="str">
        <f>IF(D2836="","",IF('Műszaki adattábla'!L2827="20-99",IF('Műszaki adattábla'!O2827="","Nem adott meg lekötött teljesítményt",VLOOKUP(D2836,'Műszaki adattábla'!F:O,10,0)),0))</f>
        <v/>
      </c>
      <c r="H2836" s="29" t="str">
        <f>IF(D2836="","",VLOOKUP(D2836,'Műszaki adattábla'!F:P,11,0))</f>
        <v/>
      </c>
      <c r="I2836" s="30"/>
      <c r="J2836" s="30"/>
      <c r="K2836" s="31" t="str">
        <f>IF(D2836="","",ROUND(((F2836*I2836*'Műszaki adattábla'!$C$7/'Műszaki adattábla'!$C$8)+(G2836*I2836)+(H2836*I2836))/12*'Műszaki adattábla'!T2827,0))</f>
        <v/>
      </c>
      <c r="L2836" s="32" t="str">
        <f t="shared" si="95"/>
        <v/>
      </c>
    </row>
    <row r="2837" spans="2:12" ht="14.4" thickBot="1" x14ac:dyDescent="0.3">
      <c r="B2837" s="28" t="str">
        <f t="shared" si="94"/>
        <v/>
      </c>
      <c r="C2837" s="167" t="str">
        <f>IF(D2837="","",VLOOKUP(D2837,'Műszaki adattábla'!F:G,2,0))</f>
        <v/>
      </c>
      <c r="D2837" s="168" t="str">
        <f>IF('Műszaki adattábla'!F2828="","",'Műszaki adattábla'!F2828)</f>
        <v/>
      </c>
      <c r="E2837" s="169" t="str">
        <f>IF(D2837="","",VLOOKUP(D2837,'Műszaki adattábla'!F:R,13,0))</f>
        <v/>
      </c>
      <c r="F2837" s="29" t="str">
        <f>IF(D2837="","",VLOOKUP(D2837,'Műszaki adattábla'!F:M,8,0))</f>
        <v/>
      </c>
      <c r="G2837" s="29" t="str">
        <f>IF(D2837="","",IF('Műszaki adattábla'!L2828="20-99",IF('Műszaki adattábla'!O2828="","Nem adott meg lekötött teljesítményt",VLOOKUP(D2837,'Műszaki adattábla'!F:O,10,0)),0))</f>
        <v/>
      </c>
      <c r="H2837" s="29" t="str">
        <f>IF(D2837="","",VLOOKUP(D2837,'Műszaki adattábla'!F:P,11,0))</f>
        <v/>
      </c>
      <c r="I2837" s="30"/>
      <c r="J2837" s="30"/>
      <c r="K2837" s="31" t="str">
        <f>IF(D2837="","",ROUND(((F2837*I2837*'Műszaki adattábla'!$C$7/'Műszaki adattábla'!$C$8)+(G2837*I2837)+(H2837*I2837))/12*'Műszaki adattábla'!T2828,0))</f>
        <v/>
      </c>
      <c r="L2837" s="32" t="str">
        <f t="shared" si="95"/>
        <v/>
      </c>
    </row>
    <row r="2838" spans="2:12" ht="14.4" thickBot="1" x14ac:dyDescent="0.3">
      <c r="B2838" s="28" t="str">
        <f t="shared" si="94"/>
        <v/>
      </c>
      <c r="C2838" s="167" t="str">
        <f>IF(D2838="","",VLOOKUP(D2838,'Műszaki adattábla'!F:G,2,0))</f>
        <v/>
      </c>
      <c r="D2838" s="168" t="str">
        <f>IF('Műszaki adattábla'!F2829="","",'Műszaki adattábla'!F2829)</f>
        <v/>
      </c>
      <c r="E2838" s="169" t="str">
        <f>IF(D2838="","",VLOOKUP(D2838,'Műszaki adattábla'!F:R,13,0))</f>
        <v/>
      </c>
      <c r="F2838" s="29" t="str">
        <f>IF(D2838="","",VLOOKUP(D2838,'Műszaki adattábla'!F:M,8,0))</f>
        <v/>
      </c>
      <c r="G2838" s="29" t="str">
        <f>IF(D2838="","",IF('Műszaki adattábla'!L2829="20-99",IF('Műszaki adattábla'!O2829="","Nem adott meg lekötött teljesítményt",VLOOKUP(D2838,'Műszaki adattábla'!F:O,10,0)),0))</f>
        <v/>
      </c>
      <c r="H2838" s="29" t="str">
        <f>IF(D2838="","",VLOOKUP(D2838,'Műszaki adattábla'!F:P,11,0))</f>
        <v/>
      </c>
      <c r="I2838" s="30"/>
      <c r="J2838" s="30"/>
      <c r="K2838" s="31" t="str">
        <f>IF(D2838="","",ROUND(((F2838*I2838*'Műszaki adattábla'!$C$7/'Műszaki adattábla'!$C$8)+(G2838*I2838)+(H2838*I2838))/12*'Műszaki adattábla'!T2829,0))</f>
        <v/>
      </c>
      <c r="L2838" s="32" t="str">
        <f t="shared" si="95"/>
        <v/>
      </c>
    </row>
    <row r="2839" spans="2:12" ht="14.4" thickBot="1" x14ac:dyDescent="0.3">
      <c r="B2839" s="28" t="str">
        <f t="shared" si="94"/>
        <v/>
      </c>
      <c r="C2839" s="167" t="str">
        <f>IF(D2839="","",VLOOKUP(D2839,'Műszaki adattábla'!F:G,2,0))</f>
        <v/>
      </c>
      <c r="D2839" s="168" t="str">
        <f>IF('Műszaki adattábla'!F2830="","",'Műszaki adattábla'!F2830)</f>
        <v/>
      </c>
      <c r="E2839" s="169" t="str">
        <f>IF(D2839="","",VLOOKUP(D2839,'Műszaki adattábla'!F:R,13,0))</f>
        <v/>
      </c>
      <c r="F2839" s="29" t="str">
        <f>IF(D2839="","",VLOOKUP(D2839,'Műszaki adattábla'!F:M,8,0))</f>
        <v/>
      </c>
      <c r="G2839" s="29" t="str">
        <f>IF(D2839="","",IF('Műszaki adattábla'!L2830="20-99",IF('Műszaki adattábla'!O2830="","Nem adott meg lekötött teljesítményt",VLOOKUP(D2839,'Műszaki adattábla'!F:O,10,0)),0))</f>
        <v/>
      </c>
      <c r="H2839" s="29" t="str">
        <f>IF(D2839="","",VLOOKUP(D2839,'Műszaki adattábla'!F:P,11,0))</f>
        <v/>
      </c>
      <c r="I2839" s="30"/>
      <c r="J2839" s="30"/>
      <c r="K2839" s="31" t="str">
        <f>IF(D2839="","",ROUND(((F2839*I2839*'Műszaki adattábla'!$C$7/'Műszaki adattábla'!$C$8)+(G2839*I2839)+(H2839*I2839))/12*'Műszaki adattábla'!T2830,0))</f>
        <v/>
      </c>
      <c r="L2839" s="32" t="str">
        <f t="shared" si="95"/>
        <v/>
      </c>
    </row>
    <row r="2840" spans="2:12" ht="14.4" thickBot="1" x14ac:dyDescent="0.3">
      <c r="B2840" s="28" t="str">
        <f t="shared" si="94"/>
        <v/>
      </c>
      <c r="C2840" s="167" t="str">
        <f>IF(D2840="","",VLOOKUP(D2840,'Műszaki adattábla'!F:G,2,0))</f>
        <v/>
      </c>
      <c r="D2840" s="168" t="str">
        <f>IF('Műszaki adattábla'!F2831="","",'Műszaki adattábla'!F2831)</f>
        <v/>
      </c>
      <c r="E2840" s="169" t="str">
        <f>IF(D2840="","",VLOOKUP(D2840,'Műszaki adattábla'!F:R,13,0))</f>
        <v/>
      </c>
      <c r="F2840" s="29" t="str">
        <f>IF(D2840="","",VLOOKUP(D2840,'Műszaki adattábla'!F:M,8,0))</f>
        <v/>
      </c>
      <c r="G2840" s="29" t="str">
        <f>IF(D2840="","",IF('Műszaki adattábla'!L2831="20-99",IF('Műszaki adattábla'!O2831="","Nem adott meg lekötött teljesítményt",VLOOKUP(D2840,'Műszaki adattábla'!F:O,10,0)),0))</f>
        <v/>
      </c>
      <c r="H2840" s="29" t="str">
        <f>IF(D2840="","",VLOOKUP(D2840,'Műszaki adattábla'!F:P,11,0))</f>
        <v/>
      </c>
      <c r="I2840" s="30"/>
      <c r="J2840" s="30"/>
      <c r="K2840" s="31" t="str">
        <f>IF(D2840="","",ROUND(((F2840*I2840*'Műszaki adattábla'!$C$7/'Műszaki adattábla'!$C$8)+(G2840*I2840)+(H2840*I2840))/12*'Műszaki adattábla'!T2831,0))</f>
        <v/>
      </c>
      <c r="L2840" s="32" t="str">
        <f t="shared" si="95"/>
        <v/>
      </c>
    </row>
    <row r="2841" spans="2:12" ht="14.4" thickBot="1" x14ac:dyDescent="0.3">
      <c r="B2841" s="28" t="str">
        <f t="shared" si="94"/>
        <v/>
      </c>
      <c r="C2841" s="167" t="str">
        <f>IF(D2841="","",VLOOKUP(D2841,'Műszaki adattábla'!F:G,2,0))</f>
        <v/>
      </c>
      <c r="D2841" s="168" t="str">
        <f>IF('Műszaki adattábla'!F2832="","",'Műszaki adattábla'!F2832)</f>
        <v/>
      </c>
      <c r="E2841" s="169" t="str">
        <f>IF(D2841="","",VLOOKUP(D2841,'Műszaki adattábla'!F:R,13,0))</f>
        <v/>
      </c>
      <c r="F2841" s="29" t="str">
        <f>IF(D2841="","",VLOOKUP(D2841,'Műszaki adattábla'!F:M,8,0))</f>
        <v/>
      </c>
      <c r="G2841" s="29" t="str">
        <f>IF(D2841="","",IF('Műszaki adattábla'!L2832="20-99",IF('Műszaki adattábla'!O2832="","Nem adott meg lekötött teljesítményt",VLOOKUP(D2841,'Műszaki adattábla'!F:O,10,0)),0))</f>
        <v/>
      </c>
      <c r="H2841" s="29" t="str">
        <f>IF(D2841="","",VLOOKUP(D2841,'Műszaki adattábla'!F:P,11,0))</f>
        <v/>
      </c>
      <c r="I2841" s="30"/>
      <c r="J2841" s="30"/>
      <c r="K2841" s="31" t="str">
        <f>IF(D2841="","",ROUND(((F2841*I2841*'Műszaki adattábla'!$C$7/'Műszaki adattábla'!$C$8)+(G2841*I2841)+(H2841*I2841))/12*'Műszaki adattábla'!T2832,0))</f>
        <v/>
      </c>
      <c r="L2841" s="32" t="str">
        <f t="shared" si="95"/>
        <v/>
      </c>
    </row>
    <row r="2842" spans="2:12" ht="14.4" thickBot="1" x14ac:dyDescent="0.3">
      <c r="B2842" s="28" t="str">
        <f t="shared" si="94"/>
        <v/>
      </c>
      <c r="C2842" s="167" t="str">
        <f>IF(D2842="","",VLOOKUP(D2842,'Műszaki adattábla'!F:G,2,0))</f>
        <v/>
      </c>
      <c r="D2842" s="168" t="str">
        <f>IF('Műszaki adattábla'!F2833="","",'Műszaki adattábla'!F2833)</f>
        <v/>
      </c>
      <c r="E2842" s="169" t="str">
        <f>IF(D2842="","",VLOOKUP(D2842,'Műszaki adattábla'!F:R,13,0))</f>
        <v/>
      </c>
      <c r="F2842" s="29" t="str">
        <f>IF(D2842="","",VLOOKUP(D2842,'Műszaki adattábla'!F:M,8,0))</f>
        <v/>
      </c>
      <c r="G2842" s="29" t="str">
        <f>IF(D2842="","",IF('Műszaki adattábla'!L2833="20-99",IF('Műszaki adattábla'!O2833="","Nem adott meg lekötött teljesítményt",VLOOKUP(D2842,'Műszaki adattábla'!F:O,10,0)),0))</f>
        <v/>
      </c>
      <c r="H2842" s="29" t="str">
        <f>IF(D2842="","",VLOOKUP(D2842,'Műszaki adattábla'!F:P,11,0))</f>
        <v/>
      </c>
      <c r="I2842" s="30"/>
      <c r="J2842" s="30"/>
      <c r="K2842" s="31" t="str">
        <f>IF(D2842="","",ROUND(((F2842*I2842*'Műszaki adattábla'!$C$7/'Műszaki adattábla'!$C$8)+(G2842*I2842)+(H2842*I2842))/12*'Műszaki adattábla'!T2833,0))</f>
        <v/>
      </c>
      <c r="L2842" s="32" t="str">
        <f t="shared" si="95"/>
        <v/>
      </c>
    </row>
    <row r="2843" spans="2:12" ht="14.4" thickBot="1" x14ac:dyDescent="0.3">
      <c r="B2843" s="28" t="str">
        <f t="shared" si="94"/>
        <v/>
      </c>
      <c r="C2843" s="167" t="str">
        <f>IF(D2843="","",VLOOKUP(D2843,'Műszaki adattábla'!F:G,2,0))</f>
        <v/>
      </c>
      <c r="D2843" s="168" t="str">
        <f>IF('Műszaki adattábla'!F2834="","",'Műszaki adattábla'!F2834)</f>
        <v/>
      </c>
      <c r="E2843" s="169" t="str">
        <f>IF(D2843="","",VLOOKUP(D2843,'Műszaki adattábla'!F:R,13,0))</f>
        <v/>
      </c>
      <c r="F2843" s="29" t="str">
        <f>IF(D2843="","",VLOOKUP(D2843,'Műszaki adattábla'!F:M,8,0))</f>
        <v/>
      </c>
      <c r="G2843" s="29" t="str">
        <f>IF(D2843="","",IF('Műszaki adattábla'!L2834="20-99",IF('Műszaki adattábla'!O2834="","Nem adott meg lekötött teljesítményt",VLOOKUP(D2843,'Műszaki adattábla'!F:O,10,0)),0))</f>
        <v/>
      </c>
      <c r="H2843" s="29" t="str">
        <f>IF(D2843="","",VLOOKUP(D2843,'Műszaki adattábla'!F:P,11,0))</f>
        <v/>
      </c>
      <c r="I2843" s="30"/>
      <c r="J2843" s="30"/>
      <c r="K2843" s="31" t="str">
        <f>IF(D2843="","",ROUND(((F2843*I2843*'Műszaki adattábla'!$C$7/'Műszaki adattábla'!$C$8)+(G2843*I2843)+(H2843*I2843))/12*'Műszaki adattábla'!T2834,0))</f>
        <v/>
      </c>
      <c r="L2843" s="32" t="str">
        <f t="shared" si="95"/>
        <v/>
      </c>
    </row>
    <row r="2844" spans="2:12" ht="14.4" thickBot="1" x14ac:dyDescent="0.3">
      <c r="B2844" s="28" t="str">
        <f t="shared" ref="B2844:B2907" si="96">IF(D2844="","",B2843+1)</f>
        <v/>
      </c>
      <c r="C2844" s="167" t="str">
        <f>IF(D2844="","",VLOOKUP(D2844,'Műszaki adattábla'!F:G,2,0))</f>
        <v/>
      </c>
      <c r="D2844" s="168" t="str">
        <f>IF('Műszaki adattábla'!F2835="","",'Műszaki adattábla'!F2835)</f>
        <v/>
      </c>
      <c r="E2844" s="169" t="str">
        <f>IF(D2844="","",VLOOKUP(D2844,'Műszaki adattábla'!F:R,13,0))</f>
        <v/>
      </c>
      <c r="F2844" s="29" t="str">
        <f>IF(D2844="","",VLOOKUP(D2844,'Műszaki adattábla'!F:M,8,0))</f>
        <v/>
      </c>
      <c r="G2844" s="29" t="str">
        <f>IF(D2844="","",IF('Műszaki adattábla'!L2835="20-99",IF('Műszaki adattábla'!O2835="","Nem adott meg lekötött teljesítményt",VLOOKUP(D2844,'Műszaki adattábla'!F:O,10,0)),0))</f>
        <v/>
      </c>
      <c r="H2844" s="29" t="str">
        <f>IF(D2844="","",VLOOKUP(D2844,'Műszaki adattábla'!F:P,11,0))</f>
        <v/>
      </c>
      <c r="I2844" s="30"/>
      <c r="J2844" s="30"/>
      <c r="K2844" s="31" t="str">
        <f>IF(D2844="","",ROUND(((F2844*I2844*'Műszaki adattábla'!$C$7/'Műszaki adattábla'!$C$8)+(G2844*I2844)+(H2844*I2844))/12*'Műszaki adattábla'!T2835,0))</f>
        <v/>
      </c>
      <c r="L2844" s="32" t="str">
        <f t="shared" ref="L2844:L2907" si="97">IF(D2844="","",ROUND((J2844/1000)*E2844,0))</f>
        <v/>
      </c>
    </row>
    <row r="2845" spans="2:12" ht="14.4" thickBot="1" x14ac:dyDescent="0.3">
      <c r="B2845" s="28" t="str">
        <f t="shared" si="96"/>
        <v/>
      </c>
      <c r="C2845" s="167" t="str">
        <f>IF(D2845="","",VLOOKUP(D2845,'Műszaki adattábla'!F:G,2,0))</f>
        <v/>
      </c>
      <c r="D2845" s="168" t="str">
        <f>IF('Műszaki adattábla'!F2836="","",'Műszaki adattábla'!F2836)</f>
        <v/>
      </c>
      <c r="E2845" s="169" t="str">
        <f>IF(D2845="","",VLOOKUP(D2845,'Műszaki adattábla'!F:R,13,0))</f>
        <v/>
      </c>
      <c r="F2845" s="29" t="str">
        <f>IF(D2845="","",VLOOKUP(D2845,'Műszaki adattábla'!F:M,8,0))</f>
        <v/>
      </c>
      <c r="G2845" s="29" t="str">
        <f>IF(D2845="","",IF('Műszaki adattábla'!L2836="20-99",IF('Műszaki adattábla'!O2836="","Nem adott meg lekötött teljesítményt",VLOOKUP(D2845,'Műszaki adattábla'!F:O,10,0)),0))</f>
        <v/>
      </c>
      <c r="H2845" s="29" t="str">
        <f>IF(D2845="","",VLOOKUP(D2845,'Műszaki adattábla'!F:P,11,0))</f>
        <v/>
      </c>
      <c r="I2845" s="30"/>
      <c r="J2845" s="30"/>
      <c r="K2845" s="31" t="str">
        <f>IF(D2845="","",ROUND(((F2845*I2845*'Műszaki adattábla'!$C$7/'Műszaki adattábla'!$C$8)+(G2845*I2845)+(H2845*I2845))/12*'Műszaki adattábla'!T2836,0))</f>
        <v/>
      </c>
      <c r="L2845" s="32" t="str">
        <f t="shared" si="97"/>
        <v/>
      </c>
    </row>
    <row r="2846" spans="2:12" ht="14.4" thickBot="1" x14ac:dyDescent="0.3">
      <c r="B2846" s="28" t="str">
        <f t="shared" si="96"/>
        <v/>
      </c>
      <c r="C2846" s="167" t="str">
        <f>IF(D2846="","",VLOOKUP(D2846,'Műszaki adattábla'!F:G,2,0))</f>
        <v/>
      </c>
      <c r="D2846" s="168" t="str">
        <f>IF('Műszaki adattábla'!F2837="","",'Műszaki adattábla'!F2837)</f>
        <v/>
      </c>
      <c r="E2846" s="169" t="str">
        <f>IF(D2846="","",VLOOKUP(D2846,'Műszaki adattábla'!F:R,13,0))</f>
        <v/>
      </c>
      <c r="F2846" s="29" t="str">
        <f>IF(D2846="","",VLOOKUP(D2846,'Műszaki adattábla'!F:M,8,0))</f>
        <v/>
      </c>
      <c r="G2846" s="29" t="str">
        <f>IF(D2846="","",IF('Műszaki adattábla'!L2837="20-99",IF('Műszaki adattábla'!O2837="","Nem adott meg lekötött teljesítményt",VLOOKUP(D2846,'Műszaki adattábla'!F:O,10,0)),0))</f>
        <v/>
      </c>
      <c r="H2846" s="29" t="str">
        <f>IF(D2846="","",VLOOKUP(D2846,'Műszaki adattábla'!F:P,11,0))</f>
        <v/>
      </c>
      <c r="I2846" s="30"/>
      <c r="J2846" s="30"/>
      <c r="K2846" s="31" t="str">
        <f>IF(D2846="","",ROUND(((F2846*I2846*'Műszaki adattábla'!$C$7/'Műszaki adattábla'!$C$8)+(G2846*I2846)+(H2846*I2846))/12*'Műszaki adattábla'!T2837,0))</f>
        <v/>
      </c>
      <c r="L2846" s="32" t="str">
        <f t="shared" si="97"/>
        <v/>
      </c>
    </row>
    <row r="2847" spans="2:12" ht="14.4" thickBot="1" x14ac:dyDescent="0.3">
      <c r="B2847" s="28" t="str">
        <f t="shared" si="96"/>
        <v/>
      </c>
      <c r="C2847" s="167" t="str">
        <f>IF(D2847="","",VLOOKUP(D2847,'Műszaki adattábla'!F:G,2,0))</f>
        <v/>
      </c>
      <c r="D2847" s="168" t="str">
        <f>IF('Műszaki adattábla'!F2838="","",'Műszaki adattábla'!F2838)</f>
        <v/>
      </c>
      <c r="E2847" s="169" t="str">
        <f>IF(D2847="","",VLOOKUP(D2847,'Műszaki adattábla'!F:R,13,0))</f>
        <v/>
      </c>
      <c r="F2847" s="29" t="str">
        <f>IF(D2847="","",VLOOKUP(D2847,'Műszaki adattábla'!F:M,8,0))</f>
        <v/>
      </c>
      <c r="G2847" s="29" t="str">
        <f>IF(D2847="","",IF('Műszaki adattábla'!L2838="20-99",IF('Műszaki adattábla'!O2838="","Nem adott meg lekötött teljesítményt",VLOOKUP(D2847,'Műszaki adattábla'!F:O,10,0)),0))</f>
        <v/>
      </c>
      <c r="H2847" s="29" t="str">
        <f>IF(D2847="","",VLOOKUP(D2847,'Műszaki adattábla'!F:P,11,0))</f>
        <v/>
      </c>
      <c r="I2847" s="30"/>
      <c r="J2847" s="30"/>
      <c r="K2847" s="31" t="str">
        <f>IF(D2847="","",ROUND(((F2847*I2847*'Műszaki adattábla'!$C$7/'Műszaki adattábla'!$C$8)+(G2847*I2847)+(H2847*I2847))/12*'Műszaki adattábla'!T2838,0))</f>
        <v/>
      </c>
      <c r="L2847" s="32" t="str">
        <f t="shared" si="97"/>
        <v/>
      </c>
    </row>
    <row r="2848" spans="2:12" ht="14.4" thickBot="1" x14ac:dyDescent="0.3">
      <c r="B2848" s="28" t="str">
        <f t="shared" si="96"/>
        <v/>
      </c>
      <c r="C2848" s="167" t="str">
        <f>IF(D2848="","",VLOOKUP(D2848,'Műszaki adattábla'!F:G,2,0))</f>
        <v/>
      </c>
      <c r="D2848" s="168" t="str">
        <f>IF('Műszaki adattábla'!F2839="","",'Műszaki adattábla'!F2839)</f>
        <v/>
      </c>
      <c r="E2848" s="169" t="str">
        <f>IF(D2848="","",VLOOKUP(D2848,'Műszaki adattábla'!F:R,13,0))</f>
        <v/>
      </c>
      <c r="F2848" s="29" t="str">
        <f>IF(D2848="","",VLOOKUP(D2848,'Műszaki adattábla'!F:M,8,0))</f>
        <v/>
      </c>
      <c r="G2848" s="29" t="str">
        <f>IF(D2848="","",IF('Műszaki adattábla'!L2839="20-99",IF('Műszaki adattábla'!O2839="","Nem adott meg lekötött teljesítményt",VLOOKUP(D2848,'Műszaki adattábla'!F:O,10,0)),0))</f>
        <v/>
      </c>
      <c r="H2848" s="29" t="str">
        <f>IF(D2848="","",VLOOKUP(D2848,'Műszaki adattábla'!F:P,11,0))</f>
        <v/>
      </c>
      <c r="I2848" s="30"/>
      <c r="J2848" s="30"/>
      <c r="K2848" s="31" t="str">
        <f>IF(D2848="","",ROUND(((F2848*I2848*'Műszaki adattábla'!$C$7/'Műszaki adattábla'!$C$8)+(G2848*I2848)+(H2848*I2848))/12*'Műszaki adattábla'!T2839,0))</f>
        <v/>
      </c>
      <c r="L2848" s="32" t="str">
        <f t="shared" si="97"/>
        <v/>
      </c>
    </row>
    <row r="2849" spans="2:12" ht="14.4" thickBot="1" x14ac:dyDescent="0.3">
      <c r="B2849" s="28" t="str">
        <f t="shared" si="96"/>
        <v/>
      </c>
      <c r="C2849" s="167" t="str">
        <f>IF(D2849="","",VLOOKUP(D2849,'Műszaki adattábla'!F:G,2,0))</f>
        <v/>
      </c>
      <c r="D2849" s="168" t="str">
        <f>IF('Műszaki adattábla'!F2840="","",'Műszaki adattábla'!F2840)</f>
        <v/>
      </c>
      <c r="E2849" s="169" t="str">
        <f>IF(D2849="","",VLOOKUP(D2849,'Műszaki adattábla'!F:R,13,0))</f>
        <v/>
      </c>
      <c r="F2849" s="29" t="str">
        <f>IF(D2849="","",VLOOKUP(D2849,'Műszaki adattábla'!F:M,8,0))</f>
        <v/>
      </c>
      <c r="G2849" s="29" t="str">
        <f>IF(D2849="","",IF('Műszaki adattábla'!L2840="20-99",IF('Műszaki adattábla'!O2840="","Nem adott meg lekötött teljesítményt",VLOOKUP(D2849,'Műszaki adattábla'!F:O,10,0)),0))</f>
        <v/>
      </c>
      <c r="H2849" s="29" t="str">
        <f>IF(D2849="","",VLOOKUP(D2849,'Műszaki adattábla'!F:P,11,0))</f>
        <v/>
      </c>
      <c r="I2849" s="30"/>
      <c r="J2849" s="30"/>
      <c r="K2849" s="31" t="str">
        <f>IF(D2849="","",ROUND(((F2849*I2849*'Műszaki adattábla'!$C$7/'Műszaki adattábla'!$C$8)+(G2849*I2849)+(H2849*I2849))/12*'Műszaki adattábla'!T2840,0))</f>
        <v/>
      </c>
      <c r="L2849" s="32" t="str">
        <f t="shared" si="97"/>
        <v/>
      </c>
    </row>
    <row r="2850" spans="2:12" ht="14.4" thickBot="1" x14ac:dyDescent="0.3">
      <c r="B2850" s="28" t="str">
        <f t="shared" si="96"/>
        <v/>
      </c>
      <c r="C2850" s="167" t="str">
        <f>IF(D2850="","",VLOOKUP(D2850,'Műszaki adattábla'!F:G,2,0))</f>
        <v/>
      </c>
      <c r="D2850" s="168" t="str">
        <f>IF('Műszaki adattábla'!F2841="","",'Műszaki adattábla'!F2841)</f>
        <v/>
      </c>
      <c r="E2850" s="169" t="str">
        <f>IF(D2850="","",VLOOKUP(D2850,'Műszaki adattábla'!F:R,13,0))</f>
        <v/>
      </c>
      <c r="F2850" s="29" t="str">
        <f>IF(D2850="","",VLOOKUP(D2850,'Műszaki adattábla'!F:M,8,0))</f>
        <v/>
      </c>
      <c r="G2850" s="29" t="str">
        <f>IF(D2850="","",IF('Műszaki adattábla'!L2841="20-99",IF('Műszaki adattábla'!O2841="","Nem adott meg lekötött teljesítményt",VLOOKUP(D2850,'Műszaki adattábla'!F:O,10,0)),0))</f>
        <v/>
      </c>
      <c r="H2850" s="29" t="str">
        <f>IF(D2850="","",VLOOKUP(D2850,'Műszaki adattábla'!F:P,11,0))</f>
        <v/>
      </c>
      <c r="I2850" s="30"/>
      <c r="J2850" s="30"/>
      <c r="K2850" s="31" t="str">
        <f>IF(D2850="","",ROUND(((F2850*I2850*'Műszaki adattábla'!$C$7/'Műszaki adattábla'!$C$8)+(G2850*I2850)+(H2850*I2850))/12*'Műszaki adattábla'!T2841,0))</f>
        <v/>
      </c>
      <c r="L2850" s="32" t="str">
        <f t="shared" si="97"/>
        <v/>
      </c>
    </row>
    <row r="2851" spans="2:12" ht="14.4" thickBot="1" x14ac:dyDescent="0.3">
      <c r="B2851" s="28" t="str">
        <f t="shared" si="96"/>
        <v/>
      </c>
      <c r="C2851" s="167" t="str">
        <f>IF(D2851="","",VLOOKUP(D2851,'Műszaki adattábla'!F:G,2,0))</f>
        <v/>
      </c>
      <c r="D2851" s="168" t="str">
        <f>IF('Műszaki adattábla'!F2842="","",'Műszaki adattábla'!F2842)</f>
        <v/>
      </c>
      <c r="E2851" s="169" t="str">
        <f>IF(D2851="","",VLOOKUP(D2851,'Műszaki adattábla'!F:R,13,0))</f>
        <v/>
      </c>
      <c r="F2851" s="29" t="str">
        <f>IF(D2851="","",VLOOKUP(D2851,'Műszaki adattábla'!F:M,8,0))</f>
        <v/>
      </c>
      <c r="G2851" s="29" t="str">
        <f>IF(D2851="","",IF('Műszaki adattábla'!L2842="20-99",IF('Műszaki adattábla'!O2842="","Nem adott meg lekötött teljesítményt",VLOOKUP(D2851,'Műszaki adattábla'!F:O,10,0)),0))</f>
        <v/>
      </c>
      <c r="H2851" s="29" t="str">
        <f>IF(D2851="","",VLOOKUP(D2851,'Műszaki adattábla'!F:P,11,0))</f>
        <v/>
      </c>
      <c r="I2851" s="30"/>
      <c r="J2851" s="30"/>
      <c r="K2851" s="31" t="str">
        <f>IF(D2851="","",ROUND(((F2851*I2851*'Műszaki adattábla'!$C$7/'Műszaki adattábla'!$C$8)+(G2851*I2851)+(H2851*I2851))/12*'Műszaki adattábla'!T2842,0))</f>
        <v/>
      </c>
      <c r="L2851" s="32" t="str">
        <f t="shared" si="97"/>
        <v/>
      </c>
    </row>
    <row r="2852" spans="2:12" ht="14.4" thickBot="1" x14ac:dyDescent="0.3">
      <c r="B2852" s="28" t="str">
        <f t="shared" si="96"/>
        <v/>
      </c>
      <c r="C2852" s="167" t="str">
        <f>IF(D2852="","",VLOOKUP(D2852,'Műszaki adattábla'!F:G,2,0))</f>
        <v/>
      </c>
      <c r="D2852" s="168" t="str">
        <f>IF('Műszaki adattábla'!F2843="","",'Műszaki adattábla'!F2843)</f>
        <v/>
      </c>
      <c r="E2852" s="169" t="str">
        <f>IF(D2852="","",VLOOKUP(D2852,'Műszaki adattábla'!F:R,13,0))</f>
        <v/>
      </c>
      <c r="F2852" s="29" t="str">
        <f>IF(D2852="","",VLOOKUP(D2852,'Műszaki adattábla'!F:M,8,0))</f>
        <v/>
      </c>
      <c r="G2852" s="29" t="str">
        <f>IF(D2852="","",IF('Műszaki adattábla'!L2843="20-99",IF('Műszaki adattábla'!O2843="","Nem adott meg lekötött teljesítményt",VLOOKUP(D2852,'Műszaki adattábla'!F:O,10,0)),0))</f>
        <v/>
      </c>
      <c r="H2852" s="29" t="str">
        <f>IF(D2852="","",VLOOKUP(D2852,'Műszaki adattábla'!F:P,11,0))</f>
        <v/>
      </c>
      <c r="I2852" s="30"/>
      <c r="J2852" s="30"/>
      <c r="K2852" s="31" t="str">
        <f>IF(D2852="","",ROUND(((F2852*I2852*'Műszaki adattábla'!$C$7/'Műszaki adattábla'!$C$8)+(G2852*I2852)+(H2852*I2852))/12*'Műszaki adattábla'!T2843,0))</f>
        <v/>
      </c>
      <c r="L2852" s="32" t="str">
        <f t="shared" si="97"/>
        <v/>
      </c>
    </row>
    <row r="2853" spans="2:12" ht="14.4" thickBot="1" x14ac:dyDescent="0.3">
      <c r="B2853" s="28" t="str">
        <f t="shared" si="96"/>
        <v/>
      </c>
      <c r="C2853" s="167" t="str">
        <f>IF(D2853="","",VLOOKUP(D2853,'Műszaki adattábla'!F:G,2,0))</f>
        <v/>
      </c>
      <c r="D2853" s="168" t="str">
        <f>IF('Műszaki adattábla'!F2844="","",'Műszaki adattábla'!F2844)</f>
        <v/>
      </c>
      <c r="E2853" s="169" t="str">
        <f>IF(D2853="","",VLOOKUP(D2853,'Műszaki adattábla'!F:R,13,0))</f>
        <v/>
      </c>
      <c r="F2853" s="29" t="str">
        <f>IF(D2853="","",VLOOKUP(D2853,'Műszaki adattábla'!F:M,8,0))</f>
        <v/>
      </c>
      <c r="G2853" s="29" t="str">
        <f>IF(D2853="","",IF('Műszaki adattábla'!L2844="20-99",IF('Műszaki adattábla'!O2844="","Nem adott meg lekötött teljesítményt",VLOOKUP(D2853,'Műszaki adattábla'!F:O,10,0)),0))</f>
        <v/>
      </c>
      <c r="H2853" s="29" t="str">
        <f>IF(D2853="","",VLOOKUP(D2853,'Műszaki adattábla'!F:P,11,0))</f>
        <v/>
      </c>
      <c r="I2853" s="30"/>
      <c r="J2853" s="30"/>
      <c r="K2853" s="31" t="str">
        <f>IF(D2853="","",ROUND(((F2853*I2853*'Műszaki adattábla'!$C$7/'Műszaki adattábla'!$C$8)+(G2853*I2853)+(H2853*I2853))/12*'Műszaki adattábla'!T2844,0))</f>
        <v/>
      </c>
      <c r="L2853" s="32" t="str">
        <f t="shared" si="97"/>
        <v/>
      </c>
    </row>
    <row r="2854" spans="2:12" ht="14.4" thickBot="1" x14ac:dyDescent="0.3">
      <c r="B2854" s="28" t="str">
        <f t="shared" si="96"/>
        <v/>
      </c>
      <c r="C2854" s="167" t="str">
        <f>IF(D2854="","",VLOOKUP(D2854,'Műszaki adattábla'!F:G,2,0))</f>
        <v/>
      </c>
      <c r="D2854" s="168" t="str">
        <f>IF('Műszaki adattábla'!F2845="","",'Műszaki adattábla'!F2845)</f>
        <v/>
      </c>
      <c r="E2854" s="169" t="str">
        <f>IF(D2854="","",VLOOKUP(D2854,'Műszaki adattábla'!F:R,13,0))</f>
        <v/>
      </c>
      <c r="F2854" s="29" t="str">
        <f>IF(D2854="","",VLOOKUP(D2854,'Műszaki adattábla'!F:M,8,0))</f>
        <v/>
      </c>
      <c r="G2854" s="29" t="str">
        <f>IF(D2854="","",IF('Műszaki adattábla'!L2845="20-99",IF('Műszaki adattábla'!O2845="","Nem adott meg lekötött teljesítményt",VLOOKUP(D2854,'Műszaki adattábla'!F:O,10,0)),0))</f>
        <v/>
      </c>
      <c r="H2854" s="29" t="str">
        <f>IF(D2854="","",VLOOKUP(D2854,'Műszaki adattábla'!F:P,11,0))</f>
        <v/>
      </c>
      <c r="I2854" s="30"/>
      <c r="J2854" s="30"/>
      <c r="K2854" s="31" t="str">
        <f>IF(D2854="","",ROUND(((F2854*I2854*'Műszaki adattábla'!$C$7/'Műszaki adattábla'!$C$8)+(G2854*I2854)+(H2854*I2854))/12*'Műszaki adattábla'!T2845,0))</f>
        <v/>
      </c>
      <c r="L2854" s="32" t="str">
        <f t="shared" si="97"/>
        <v/>
      </c>
    </row>
    <row r="2855" spans="2:12" ht="14.4" thickBot="1" x14ac:dyDescent="0.3">
      <c r="B2855" s="28" t="str">
        <f t="shared" si="96"/>
        <v/>
      </c>
      <c r="C2855" s="167" t="str">
        <f>IF(D2855="","",VLOOKUP(D2855,'Műszaki adattábla'!F:G,2,0))</f>
        <v/>
      </c>
      <c r="D2855" s="168" t="str">
        <f>IF('Műszaki adattábla'!F2846="","",'Műszaki adattábla'!F2846)</f>
        <v/>
      </c>
      <c r="E2855" s="169" t="str">
        <f>IF(D2855="","",VLOOKUP(D2855,'Műszaki adattábla'!F:R,13,0))</f>
        <v/>
      </c>
      <c r="F2855" s="29" t="str">
        <f>IF(D2855="","",VLOOKUP(D2855,'Műszaki adattábla'!F:M,8,0))</f>
        <v/>
      </c>
      <c r="G2855" s="29" t="str">
        <f>IF(D2855="","",IF('Műszaki adattábla'!L2846="20-99",IF('Műszaki adattábla'!O2846="","Nem adott meg lekötött teljesítményt",VLOOKUP(D2855,'Műszaki adattábla'!F:O,10,0)),0))</f>
        <v/>
      </c>
      <c r="H2855" s="29" t="str">
        <f>IF(D2855="","",VLOOKUP(D2855,'Műszaki adattábla'!F:P,11,0))</f>
        <v/>
      </c>
      <c r="I2855" s="30"/>
      <c r="J2855" s="30"/>
      <c r="K2855" s="31" t="str">
        <f>IF(D2855="","",ROUND(((F2855*I2855*'Műszaki adattábla'!$C$7/'Műszaki adattábla'!$C$8)+(G2855*I2855)+(H2855*I2855))/12*'Műszaki adattábla'!T2846,0))</f>
        <v/>
      </c>
      <c r="L2855" s="32" t="str">
        <f t="shared" si="97"/>
        <v/>
      </c>
    </row>
    <row r="2856" spans="2:12" ht="14.4" thickBot="1" x14ac:dyDescent="0.3">
      <c r="B2856" s="28" t="str">
        <f t="shared" si="96"/>
        <v/>
      </c>
      <c r="C2856" s="167" t="str">
        <f>IF(D2856="","",VLOOKUP(D2856,'Műszaki adattábla'!F:G,2,0))</f>
        <v/>
      </c>
      <c r="D2856" s="168" t="str">
        <f>IF('Műszaki adattábla'!F2847="","",'Műszaki adattábla'!F2847)</f>
        <v/>
      </c>
      <c r="E2856" s="169" t="str">
        <f>IF(D2856="","",VLOOKUP(D2856,'Műszaki adattábla'!F:R,13,0))</f>
        <v/>
      </c>
      <c r="F2856" s="29" t="str">
        <f>IF(D2856="","",VLOOKUP(D2856,'Műszaki adattábla'!F:M,8,0))</f>
        <v/>
      </c>
      <c r="G2856" s="29" t="str">
        <f>IF(D2856="","",IF('Műszaki adattábla'!L2847="20-99",IF('Műszaki adattábla'!O2847="","Nem adott meg lekötött teljesítményt",VLOOKUP(D2856,'Műszaki adattábla'!F:O,10,0)),0))</f>
        <v/>
      </c>
      <c r="H2856" s="29" t="str">
        <f>IF(D2856="","",VLOOKUP(D2856,'Műszaki adattábla'!F:P,11,0))</f>
        <v/>
      </c>
      <c r="I2856" s="30"/>
      <c r="J2856" s="30"/>
      <c r="K2856" s="31" t="str">
        <f>IF(D2856="","",ROUND(((F2856*I2856*'Műszaki adattábla'!$C$7/'Műszaki adattábla'!$C$8)+(G2856*I2856)+(H2856*I2856))/12*'Műszaki adattábla'!T2847,0))</f>
        <v/>
      </c>
      <c r="L2856" s="32" t="str">
        <f t="shared" si="97"/>
        <v/>
      </c>
    </row>
    <row r="2857" spans="2:12" ht="14.4" thickBot="1" x14ac:dyDescent="0.3">
      <c r="B2857" s="28" t="str">
        <f t="shared" si="96"/>
        <v/>
      </c>
      <c r="C2857" s="167" t="str">
        <f>IF(D2857="","",VLOOKUP(D2857,'Műszaki adattábla'!F:G,2,0))</f>
        <v/>
      </c>
      <c r="D2857" s="168" t="str">
        <f>IF('Műszaki adattábla'!F2848="","",'Műszaki adattábla'!F2848)</f>
        <v/>
      </c>
      <c r="E2857" s="169" t="str">
        <f>IF(D2857="","",VLOOKUP(D2857,'Műszaki adattábla'!F:R,13,0))</f>
        <v/>
      </c>
      <c r="F2857" s="29" t="str">
        <f>IF(D2857="","",VLOOKUP(D2857,'Műszaki adattábla'!F:M,8,0))</f>
        <v/>
      </c>
      <c r="G2857" s="29" t="str">
        <f>IF(D2857="","",IF('Műszaki adattábla'!L2848="20-99",IF('Műszaki adattábla'!O2848="","Nem adott meg lekötött teljesítményt",VLOOKUP(D2857,'Műszaki adattábla'!F:O,10,0)),0))</f>
        <v/>
      </c>
      <c r="H2857" s="29" t="str">
        <f>IF(D2857="","",VLOOKUP(D2857,'Műszaki adattábla'!F:P,11,0))</f>
        <v/>
      </c>
      <c r="I2857" s="30"/>
      <c r="J2857" s="30"/>
      <c r="K2857" s="31" t="str">
        <f>IF(D2857="","",ROUND(((F2857*I2857*'Műszaki adattábla'!$C$7/'Műszaki adattábla'!$C$8)+(G2857*I2857)+(H2857*I2857))/12*'Műszaki adattábla'!T2848,0))</f>
        <v/>
      </c>
      <c r="L2857" s="32" t="str">
        <f t="shared" si="97"/>
        <v/>
      </c>
    </row>
    <row r="2858" spans="2:12" ht="14.4" thickBot="1" x14ac:dyDescent="0.3">
      <c r="B2858" s="28" t="str">
        <f t="shared" si="96"/>
        <v/>
      </c>
      <c r="C2858" s="167" t="str">
        <f>IF(D2858="","",VLOOKUP(D2858,'Műszaki adattábla'!F:G,2,0))</f>
        <v/>
      </c>
      <c r="D2858" s="168" t="str">
        <f>IF('Műszaki adattábla'!F2849="","",'Műszaki adattábla'!F2849)</f>
        <v/>
      </c>
      <c r="E2858" s="169" t="str">
        <f>IF(D2858="","",VLOOKUP(D2858,'Műszaki adattábla'!F:R,13,0))</f>
        <v/>
      </c>
      <c r="F2858" s="29" t="str">
        <f>IF(D2858="","",VLOOKUP(D2858,'Műszaki adattábla'!F:M,8,0))</f>
        <v/>
      </c>
      <c r="G2858" s="29" t="str">
        <f>IF(D2858="","",IF('Műszaki adattábla'!L2849="20-99",IF('Műszaki adattábla'!O2849="","Nem adott meg lekötött teljesítményt",VLOOKUP(D2858,'Műszaki adattábla'!F:O,10,0)),0))</f>
        <v/>
      </c>
      <c r="H2858" s="29" t="str">
        <f>IF(D2858="","",VLOOKUP(D2858,'Műszaki adattábla'!F:P,11,0))</f>
        <v/>
      </c>
      <c r="I2858" s="30"/>
      <c r="J2858" s="30"/>
      <c r="K2858" s="31" t="str">
        <f>IF(D2858="","",ROUND(((F2858*I2858*'Műszaki adattábla'!$C$7/'Műszaki adattábla'!$C$8)+(G2858*I2858)+(H2858*I2858))/12*'Műszaki adattábla'!T2849,0))</f>
        <v/>
      </c>
      <c r="L2858" s="32" t="str">
        <f t="shared" si="97"/>
        <v/>
      </c>
    </row>
    <row r="2859" spans="2:12" ht="14.4" thickBot="1" x14ac:dyDescent="0.3">
      <c r="B2859" s="28" t="str">
        <f t="shared" si="96"/>
        <v/>
      </c>
      <c r="C2859" s="167" t="str">
        <f>IF(D2859="","",VLOOKUP(D2859,'Műszaki adattábla'!F:G,2,0))</f>
        <v/>
      </c>
      <c r="D2859" s="168" t="str">
        <f>IF('Műszaki adattábla'!F2850="","",'Műszaki adattábla'!F2850)</f>
        <v/>
      </c>
      <c r="E2859" s="169" t="str">
        <f>IF(D2859="","",VLOOKUP(D2859,'Műszaki adattábla'!F:R,13,0))</f>
        <v/>
      </c>
      <c r="F2859" s="29" t="str">
        <f>IF(D2859="","",VLOOKUP(D2859,'Műszaki adattábla'!F:M,8,0))</f>
        <v/>
      </c>
      <c r="G2859" s="29" t="str">
        <f>IF(D2859="","",IF('Műszaki adattábla'!L2850="20-99",IF('Műszaki adattábla'!O2850="","Nem adott meg lekötött teljesítményt",VLOOKUP(D2859,'Műszaki adattábla'!F:O,10,0)),0))</f>
        <v/>
      </c>
      <c r="H2859" s="29" t="str">
        <f>IF(D2859="","",VLOOKUP(D2859,'Műszaki adattábla'!F:P,11,0))</f>
        <v/>
      </c>
      <c r="I2859" s="30"/>
      <c r="J2859" s="30"/>
      <c r="K2859" s="31" t="str">
        <f>IF(D2859="","",ROUND(((F2859*I2859*'Műszaki adattábla'!$C$7/'Műszaki adattábla'!$C$8)+(G2859*I2859)+(H2859*I2859))/12*'Műszaki adattábla'!T2850,0))</f>
        <v/>
      </c>
      <c r="L2859" s="32" t="str">
        <f t="shared" si="97"/>
        <v/>
      </c>
    </row>
    <row r="2860" spans="2:12" ht="14.4" thickBot="1" x14ac:dyDescent="0.3">
      <c r="B2860" s="28" t="str">
        <f t="shared" si="96"/>
        <v/>
      </c>
      <c r="C2860" s="167" t="str">
        <f>IF(D2860="","",VLOOKUP(D2860,'Műszaki adattábla'!F:G,2,0))</f>
        <v/>
      </c>
      <c r="D2860" s="168" t="str">
        <f>IF('Műszaki adattábla'!F2851="","",'Műszaki adattábla'!F2851)</f>
        <v/>
      </c>
      <c r="E2860" s="169" t="str">
        <f>IF(D2860="","",VLOOKUP(D2860,'Műszaki adattábla'!F:R,13,0))</f>
        <v/>
      </c>
      <c r="F2860" s="29" t="str">
        <f>IF(D2860="","",VLOOKUP(D2860,'Műszaki adattábla'!F:M,8,0))</f>
        <v/>
      </c>
      <c r="G2860" s="29" t="str">
        <f>IF(D2860="","",IF('Műszaki adattábla'!L2851="20-99",IF('Műszaki adattábla'!O2851="","Nem adott meg lekötött teljesítményt",VLOOKUP(D2860,'Műszaki adattábla'!F:O,10,0)),0))</f>
        <v/>
      </c>
      <c r="H2860" s="29" t="str">
        <f>IF(D2860="","",VLOOKUP(D2860,'Műszaki adattábla'!F:P,11,0))</f>
        <v/>
      </c>
      <c r="I2860" s="30"/>
      <c r="J2860" s="30"/>
      <c r="K2860" s="31" t="str">
        <f>IF(D2860="","",ROUND(((F2860*I2860*'Műszaki adattábla'!$C$7/'Műszaki adattábla'!$C$8)+(G2860*I2860)+(H2860*I2860))/12*'Műszaki adattábla'!T2851,0))</f>
        <v/>
      </c>
      <c r="L2860" s="32" t="str">
        <f t="shared" si="97"/>
        <v/>
      </c>
    </row>
    <row r="2861" spans="2:12" ht="14.4" thickBot="1" x14ac:dyDescent="0.3">
      <c r="B2861" s="28" t="str">
        <f t="shared" si="96"/>
        <v/>
      </c>
      <c r="C2861" s="167" t="str">
        <f>IF(D2861="","",VLOOKUP(D2861,'Műszaki adattábla'!F:G,2,0))</f>
        <v/>
      </c>
      <c r="D2861" s="168" t="str">
        <f>IF('Műszaki adattábla'!F2852="","",'Műszaki adattábla'!F2852)</f>
        <v/>
      </c>
      <c r="E2861" s="169" t="str">
        <f>IF(D2861="","",VLOOKUP(D2861,'Műszaki adattábla'!F:R,13,0))</f>
        <v/>
      </c>
      <c r="F2861" s="29" t="str">
        <f>IF(D2861="","",VLOOKUP(D2861,'Műszaki adattábla'!F:M,8,0))</f>
        <v/>
      </c>
      <c r="G2861" s="29" t="str">
        <f>IF(D2861="","",IF('Műszaki adattábla'!L2852="20-99",IF('Műszaki adattábla'!O2852="","Nem adott meg lekötött teljesítményt",VLOOKUP(D2861,'Műszaki adattábla'!F:O,10,0)),0))</f>
        <v/>
      </c>
      <c r="H2861" s="29" t="str">
        <f>IF(D2861="","",VLOOKUP(D2861,'Műszaki adattábla'!F:P,11,0))</f>
        <v/>
      </c>
      <c r="I2861" s="30"/>
      <c r="J2861" s="30"/>
      <c r="K2861" s="31" t="str">
        <f>IF(D2861="","",ROUND(((F2861*I2861*'Műszaki adattábla'!$C$7/'Műszaki adattábla'!$C$8)+(G2861*I2861)+(H2861*I2861))/12*'Műszaki adattábla'!T2852,0))</f>
        <v/>
      </c>
      <c r="L2861" s="32" t="str">
        <f t="shared" si="97"/>
        <v/>
      </c>
    </row>
    <row r="2862" spans="2:12" ht="14.4" thickBot="1" x14ac:dyDescent="0.3">
      <c r="B2862" s="28" t="str">
        <f t="shared" si="96"/>
        <v/>
      </c>
      <c r="C2862" s="167" t="str">
        <f>IF(D2862="","",VLOOKUP(D2862,'Műszaki adattábla'!F:G,2,0))</f>
        <v/>
      </c>
      <c r="D2862" s="168" t="str">
        <f>IF('Műszaki adattábla'!F2853="","",'Műszaki adattábla'!F2853)</f>
        <v/>
      </c>
      <c r="E2862" s="169" t="str">
        <f>IF(D2862="","",VLOOKUP(D2862,'Műszaki adattábla'!F:R,13,0))</f>
        <v/>
      </c>
      <c r="F2862" s="29" t="str">
        <f>IF(D2862="","",VLOOKUP(D2862,'Műszaki adattábla'!F:M,8,0))</f>
        <v/>
      </c>
      <c r="G2862" s="29" t="str">
        <f>IF(D2862="","",IF('Műszaki adattábla'!L2853="20-99",IF('Műszaki adattábla'!O2853="","Nem adott meg lekötött teljesítményt",VLOOKUP(D2862,'Műszaki adattábla'!F:O,10,0)),0))</f>
        <v/>
      </c>
      <c r="H2862" s="29" t="str">
        <f>IF(D2862="","",VLOOKUP(D2862,'Műszaki adattábla'!F:P,11,0))</f>
        <v/>
      </c>
      <c r="I2862" s="30"/>
      <c r="J2862" s="30"/>
      <c r="K2862" s="31" t="str">
        <f>IF(D2862="","",ROUND(((F2862*I2862*'Műszaki adattábla'!$C$7/'Műszaki adattábla'!$C$8)+(G2862*I2862)+(H2862*I2862))/12*'Műszaki adattábla'!T2853,0))</f>
        <v/>
      </c>
      <c r="L2862" s="32" t="str">
        <f t="shared" si="97"/>
        <v/>
      </c>
    </row>
    <row r="2863" spans="2:12" ht="14.4" thickBot="1" x14ac:dyDescent="0.3">
      <c r="B2863" s="28" t="str">
        <f t="shared" si="96"/>
        <v/>
      </c>
      <c r="C2863" s="167" t="str">
        <f>IF(D2863="","",VLOOKUP(D2863,'Műszaki adattábla'!F:G,2,0))</f>
        <v/>
      </c>
      <c r="D2863" s="168" t="str">
        <f>IF('Műszaki adattábla'!F2854="","",'Műszaki adattábla'!F2854)</f>
        <v/>
      </c>
      <c r="E2863" s="169" t="str">
        <f>IF(D2863="","",VLOOKUP(D2863,'Műszaki adattábla'!F:R,13,0))</f>
        <v/>
      </c>
      <c r="F2863" s="29" t="str">
        <f>IF(D2863="","",VLOOKUP(D2863,'Műszaki adattábla'!F:M,8,0))</f>
        <v/>
      </c>
      <c r="G2863" s="29" t="str">
        <f>IF(D2863="","",IF('Műszaki adattábla'!L2854="20-99",IF('Műszaki adattábla'!O2854="","Nem adott meg lekötött teljesítményt",VLOOKUP(D2863,'Műszaki adattábla'!F:O,10,0)),0))</f>
        <v/>
      </c>
      <c r="H2863" s="29" t="str">
        <f>IF(D2863="","",VLOOKUP(D2863,'Műszaki adattábla'!F:P,11,0))</f>
        <v/>
      </c>
      <c r="I2863" s="30"/>
      <c r="J2863" s="30"/>
      <c r="K2863" s="31" t="str">
        <f>IF(D2863="","",ROUND(((F2863*I2863*'Műszaki adattábla'!$C$7/'Műszaki adattábla'!$C$8)+(G2863*I2863)+(H2863*I2863))/12*'Műszaki adattábla'!T2854,0))</f>
        <v/>
      </c>
      <c r="L2863" s="32" t="str">
        <f t="shared" si="97"/>
        <v/>
      </c>
    </row>
    <row r="2864" spans="2:12" ht="14.4" thickBot="1" x14ac:dyDescent="0.3">
      <c r="B2864" s="28" t="str">
        <f t="shared" si="96"/>
        <v/>
      </c>
      <c r="C2864" s="167" t="str">
        <f>IF(D2864="","",VLOOKUP(D2864,'Műszaki adattábla'!F:G,2,0))</f>
        <v/>
      </c>
      <c r="D2864" s="168" t="str">
        <f>IF('Műszaki adattábla'!F2855="","",'Műszaki adattábla'!F2855)</f>
        <v/>
      </c>
      <c r="E2864" s="169" t="str">
        <f>IF(D2864="","",VLOOKUP(D2864,'Műszaki adattábla'!F:R,13,0))</f>
        <v/>
      </c>
      <c r="F2864" s="29" t="str">
        <f>IF(D2864="","",VLOOKUP(D2864,'Műszaki adattábla'!F:M,8,0))</f>
        <v/>
      </c>
      <c r="G2864" s="29" t="str">
        <f>IF(D2864="","",IF('Műszaki adattábla'!L2855="20-99",IF('Műszaki adattábla'!O2855="","Nem adott meg lekötött teljesítményt",VLOOKUP(D2864,'Műszaki adattábla'!F:O,10,0)),0))</f>
        <v/>
      </c>
      <c r="H2864" s="29" t="str">
        <f>IF(D2864="","",VLOOKUP(D2864,'Műszaki adattábla'!F:P,11,0))</f>
        <v/>
      </c>
      <c r="I2864" s="30"/>
      <c r="J2864" s="30"/>
      <c r="K2864" s="31" t="str">
        <f>IF(D2864="","",ROUND(((F2864*I2864*'Műszaki adattábla'!$C$7/'Műszaki adattábla'!$C$8)+(G2864*I2864)+(H2864*I2864))/12*'Műszaki adattábla'!T2855,0))</f>
        <v/>
      </c>
      <c r="L2864" s="32" t="str">
        <f t="shared" si="97"/>
        <v/>
      </c>
    </row>
    <row r="2865" spans="2:12" ht="14.4" thickBot="1" x14ac:dyDescent="0.3">
      <c r="B2865" s="28" t="str">
        <f t="shared" si="96"/>
        <v/>
      </c>
      <c r="C2865" s="167" t="str">
        <f>IF(D2865="","",VLOOKUP(D2865,'Műszaki adattábla'!F:G,2,0))</f>
        <v/>
      </c>
      <c r="D2865" s="168" t="str">
        <f>IF('Műszaki adattábla'!F2856="","",'Műszaki adattábla'!F2856)</f>
        <v/>
      </c>
      <c r="E2865" s="169" t="str">
        <f>IF(D2865="","",VLOOKUP(D2865,'Műszaki adattábla'!F:R,13,0))</f>
        <v/>
      </c>
      <c r="F2865" s="29" t="str">
        <f>IF(D2865="","",VLOOKUP(D2865,'Műszaki adattábla'!F:M,8,0))</f>
        <v/>
      </c>
      <c r="G2865" s="29" t="str">
        <f>IF(D2865="","",IF('Műszaki adattábla'!L2856="20-99",IF('Műszaki adattábla'!O2856="","Nem adott meg lekötött teljesítményt",VLOOKUP(D2865,'Műszaki adattábla'!F:O,10,0)),0))</f>
        <v/>
      </c>
      <c r="H2865" s="29" t="str">
        <f>IF(D2865="","",VLOOKUP(D2865,'Műszaki adattábla'!F:P,11,0))</f>
        <v/>
      </c>
      <c r="I2865" s="30"/>
      <c r="J2865" s="30"/>
      <c r="K2865" s="31" t="str">
        <f>IF(D2865="","",ROUND(((F2865*I2865*'Műszaki adattábla'!$C$7/'Műszaki adattábla'!$C$8)+(G2865*I2865)+(H2865*I2865))/12*'Műszaki adattábla'!T2856,0))</f>
        <v/>
      </c>
      <c r="L2865" s="32" t="str">
        <f t="shared" si="97"/>
        <v/>
      </c>
    </row>
    <row r="2866" spans="2:12" ht="14.4" thickBot="1" x14ac:dyDescent="0.3">
      <c r="B2866" s="28" t="str">
        <f t="shared" si="96"/>
        <v/>
      </c>
      <c r="C2866" s="167" t="str">
        <f>IF(D2866="","",VLOOKUP(D2866,'Műszaki adattábla'!F:G,2,0))</f>
        <v/>
      </c>
      <c r="D2866" s="168" t="str">
        <f>IF('Műszaki adattábla'!F2857="","",'Műszaki adattábla'!F2857)</f>
        <v/>
      </c>
      <c r="E2866" s="169" t="str">
        <f>IF(D2866="","",VLOOKUP(D2866,'Műszaki adattábla'!F:R,13,0))</f>
        <v/>
      </c>
      <c r="F2866" s="29" t="str">
        <f>IF(D2866="","",VLOOKUP(D2866,'Műszaki adattábla'!F:M,8,0))</f>
        <v/>
      </c>
      <c r="G2866" s="29" t="str">
        <f>IF(D2866="","",IF('Műszaki adattábla'!L2857="20-99",IF('Műszaki adattábla'!O2857="","Nem adott meg lekötött teljesítményt",VLOOKUP(D2866,'Műszaki adattábla'!F:O,10,0)),0))</f>
        <v/>
      </c>
      <c r="H2866" s="29" t="str">
        <f>IF(D2866="","",VLOOKUP(D2866,'Műszaki adattábla'!F:P,11,0))</f>
        <v/>
      </c>
      <c r="I2866" s="30"/>
      <c r="J2866" s="30"/>
      <c r="K2866" s="31" t="str">
        <f>IF(D2866="","",ROUND(((F2866*I2866*'Műszaki adattábla'!$C$7/'Műszaki adattábla'!$C$8)+(G2866*I2866)+(H2866*I2866))/12*'Műszaki adattábla'!T2857,0))</f>
        <v/>
      </c>
      <c r="L2866" s="32" t="str">
        <f t="shared" si="97"/>
        <v/>
      </c>
    </row>
    <row r="2867" spans="2:12" ht="14.4" thickBot="1" x14ac:dyDescent="0.3">
      <c r="B2867" s="28" t="str">
        <f t="shared" si="96"/>
        <v/>
      </c>
      <c r="C2867" s="167" t="str">
        <f>IF(D2867="","",VLOOKUP(D2867,'Műszaki adattábla'!F:G,2,0))</f>
        <v/>
      </c>
      <c r="D2867" s="168" t="str">
        <f>IF('Műszaki adattábla'!F2858="","",'Műszaki adattábla'!F2858)</f>
        <v/>
      </c>
      <c r="E2867" s="169" t="str">
        <f>IF(D2867="","",VLOOKUP(D2867,'Műszaki adattábla'!F:R,13,0))</f>
        <v/>
      </c>
      <c r="F2867" s="29" t="str">
        <f>IF(D2867="","",VLOOKUP(D2867,'Műszaki adattábla'!F:M,8,0))</f>
        <v/>
      </c>
      <c r="G2867" s="29" t="str">
        <f>IF(D2867="","",IF('Műszaki adattábla'!L2858="20-99",IF('Műszaki adattábla'!O2858="","Nem adott meg lekötött teljesítményt",VLOOKUP(D2867,'Műszaki adattábla'!F:O,10,0)),0))</f>
        <v/>
      </c>
      <c r="H2867" s="29" t="str">
        <f>IF(D2867="","",VLOOKUP(D2867,'Műszaki adattábla'!F:P,11,0))</f>
        <v/>
      </c>
      <c r="I2867" s="30"/>
      <c r="J2867" s="30"/>
      <c r="K2867" s="31" t="str">
        <f>IF(D2867="","",ROUND(((F2867*I2867*'Műszaki adattábla'!$C$7/'Műszaki adattábla'!$C$8)+(G2867*I2867)+(H2867*I2867))/12*'Műszaki adattábla'!T2858,0))</f>
        <v/>
      </c>
      <c r="L2867" s="32" t="str">
        <f t="shared" si="97"/>
        <v/>
      </c>
    </row>
    <row r="2868" spans="2:12" ht="14.4" thickBot="1" x14ac:dyDescent="0.3">
      <c r="B2868" s="28" t="str">
        <f t="shared" si="96"/>
        <v/>
      </c>
      <c r="C2868" s="167" t="str">
        <f>IF(D2868="","",VLOOKUP(D2868,'Műszaki adattábla'!F:G,2,0))</f>
        <v/>
      </c>
      <c r="D2868" s="168" t="str">
        <f>IF('Műszaki adattábla'!F2859="","",'Műszaki adattábla'!F2859)</f>
        <v/>
      </c>
      <c r="E2868" s="169" t="str">
        <f>IF(D2868="","",VLOOKUP(D2868,'Műszaki adattábla'!F:R,13,0))</f>
        <v/>
      </c>
      <c r="F2868" s="29" t="str">
        <f>IF(D2868="","",VLOOKUP(D2868,'Műszaki adattábla'!F:M,8,0))</f>
        <v/>
      </c>
      <c r="G2868" s="29" t="str">
        <f>IF(D2868="","",IF('Műszaki adattábla'!L2859="20-99",IF('Műszaki adattábla'!O2859="","Nem adott meg lekötött teljesítményt",VLOOKUP(D2868,'Műszaki adattábla'!F:O,10,0)),0))</f>
        <v/>
      </c>
      <c r="H2868" s="29" t="str">
        <f>IF(D2868="","",VLOOKUP(D2868,'Műszaki adattábla'!F:P,11,0))</f>
        <v/>
      </c>
      <c r="I2868" s="30"/>
      <c r="J2868" s="30"/>
      <c r="K2868" s="31" t="str">
        <f>IF(D2868="","",ROUND(((F2868*I2868*'Műszaki adattábla'!$C$7/'Műszaki adattábla'!$C$8)+(G2868*I2868)+(H2868*I2868))/12*'Műszaki adattábla'!T2859,0))</f>
        <v/>
      </c>
      <c r="L2868" s="32" t="str">
        <f t="shared" si="97"/>
        <v/>
      </c>
    </row>
    <row r="2869" spans="2:12" ht="14.4" thickBot="1" x14ac:dyDescent="0.3">
      <c r="B2869" s="28" t="str">
        <f t="shared" si="96"/>
        <v/>
      </c>
      <c r="C2869" s="167" t="str">
        <f>IF(D2869="","",VLOOKUP(D2869,'Műszaki adattábla'!F:G,2,0))</f>
        <v/>
      </c>
      <c r="D2869" s="168" t="str">
        <f>IF('Műszaki adattábla'!F2860="","",'Műszaki adattábla'!F2860)</f>
        <v/>
      </c>
      <c r="E2869" s="169" t="str">
        <f>IF(D2869="","",VLOOKUP(D2869,'Műszaki adattábla'!F:R,13,0))</f>
        <v/>
      </c>
      <c r="F2869" s="29" t="str">
        <f>IF(D2869="","",VLOOKUP(D2869,'Műszaki adattábla'!F:M,8,0))</f>
        <v/>
      </c>
      <c r="G2869" s="29" t="str">
        <f>IF(D2869="","",IF('Műszaki adattábla'!L2860="20-99",IF('Műszaki adattábla'!O2860="","Nem adott meg lekötött teljesítményt",VLOOKUP(D2869,'Műszaki adattábla'!F:O,10,0)),0))</f>
        <v/>
      </c>
      <c r="H2869" s="29" t="str">
        <f>IF(D2869="","",VLOOKUP(D2869,'Műszaki adattábla'!F:P,11,0))</f>
        <v/>
      </c>
      <c r="I2869" s="30"/>
      <c r="J2869" s="30"/>
      <c r="K2869" s="31" t="str">
        <f>IF(D2869="","",ROUND(((F2869*I2869*'Műszaki adattábla'!$C$7/'Műszaki adattábla'!$C$8)+(G2869*I2869)+(H2869*I2869))/12*'Műszaki adattábla'!T2860,0))</f>
        <v/>
      </c>
      <c r="L2869" s="32" t="str">
        <f t="shared" si="97"/>
        <v/>
      </c>
    </row>
    <row r="2870" spans="2:12" ht="14.4" thickBot="1" x14ac:dyDescent="0.3">
      <c r="B2870" s="28" t="str">
        <f t="shared" si="96"/>
        <v/>
      </c>
      <c r="C2870" s="167" t="str">
        <f>IF(D2870="","",VLOOKUP(D2870,'Műszaki adattábla'!F:G,2,0))</f>
        <v/>
      </c>
      <c r="D2870" s="168" t="str">
        <f>IF('Műszaki adattábla'!F2861="","",'Műszaki adattábla'!F2861)</f>
        <v/>
      </c>
      <c r="E2870" s="169" t="str">
        <f>IF(D2870="","",VLOOKUP(D2870,'Műszaki adattábla'!F:R,13,0))</f>
        <v/>
      </c>
      <c r="F2870" s="29" t="str">
        <f>IF(D2870="","",VLOOKUP(D2870,'Műszaki adattábla'!F:M,8,0))</f>
        <v/>
      </c>
      <c r="G2870" s="29" t="str">
        <f>IF(D2870="","",IF('Műszaki adattábla'!L2861="20-99",IF('Műszaki adattábla'!O2861="","Nem adott meg lekötött teljesítményt",VLOOKUP(D2870,'Műszaki adattábla'!F:O,10,0)),0))</f>
        <v/>
      </c>
      <c r="H2870" s="29" t="str">
        <f>IF(D2870="","",VLOOKUP(D2870,'Műszaki adattábla'!F:P,11,0))</f>
        <v/>
      </c>
      <c r="I2870" s="30"/>
      <c r="J2870" s="30"/>
      <c r="K2870" s="31" t="str">
        <f>IF(D2870="","",ROUND(((F2870*I2870*'Műszaki adattábla'!$C$7/'Műszaki adattábla'!$C$8)+(G2870*I2870)+(H2870*I2870))/12*'Műszaki adattábla'!T2861,0))</f>
        <v/>
      </c>
      <c r="L2870" s="32" t="str">
        <f t="shared" si="97"/>
        <v/>
      </c>
    </row>
    <row r="2871" spans="2:12" ht="14.4" thickBot="1" x14ac:dyDescent="0.3">
      <c r="B2871" s="28" t="str">
        <f t="shared" si="96"/>
        <v/>
      </c>
      <c r="C2871" s="167" t="str">
        <f>IF(D2871="","",VLOOKUP(D2871,'Műszaki adattábla'!F:G,2,0))</f>
        <v/>
      </c>
      <c r="D2871" s="168" t="str">
        <f>IF('Műszaki adattábla'!F2862="","",'Műszaki adattábla'!F2862)</f>
        <v/>
      </c>
      <c r="E2871" s="169" t="str">
        <f>IF(D2871="","",VLOOKUP(D2871,'Műszaki adattábla'!F:R,13,0))</f>
        <v/>
      </c>
      <c r="F2871" s="29" t="str">
        <f>IF(D2871="","",VLOOKUP(D2871,'Műszaki adattábla'!F:M,8,0))</f>
        <v/>
      </c>
      <c r="G2871" s="29" t="str">
        <f>IF(D2871="","",IF('Műszaki adattábla'!L2862="20-99",IF('Műszaki adattábla'!O2862="","Nem adott meg lekötött teljesítményt",VLOOKUP(D2871,'Műszaki adattábla'!F:O,10,0)),0))</f>
        <v/>
      </c>
      <c r="H2871" s="29" t="str">
        <f>IF(D2871="","",VLOOKUP(D2871,'Műszaki adattábla'!F:P,11,0))</f>
        <v/>
      </c>
      <c r="I2871" s="30"/>
      <c r="J2871" s="30"/>
      <c r="K2871" s="31" t="str">
        <f>IF(D2871="","",ROUND(((F2871*I2871*'Műszaki adattábla'!$C$7/'Műszaki adattábla'!$C$8)+(G2871*I2871)+(H2871*I2871))/12*'Műszaki adattábla'!T2862,0))</f>
        <v/>
      </c>
      <c r="L2871" s="32" t="str">
        <f t="shared" si="97"/>
        <v/>
      </c>
    </row>
    <row r="2872" spans="2:12" ht="14.4" thickBot="1" x14ac:dyDescent="0.3">
      <c r="B2872" s="28" t="str">
        <f t="shared" si="96"/>
        <v/>
      </c>
      <c r="C2872" s="167" t="str">
        <f>IF(D2872="","",VLOOKUP(D2872,'Műszaki adattábla'!F:G,2,0))</f>
        <v/>
      </c>
      <c r="D2872" s="168" t="str">
        <f>IF('Műszaki adattábla'!F2863="","",'Műszaki adattábla'!F2863)</f>
        <v/>
      </c>
      <c r="E2872" s="169" t="str">
        <f>IF(D2872="","",VLOOKUP(D2872,'Műszaki adattábla'!F:R,13,0))</f>
        <v/>
      </c>
      <c r="F2872" s="29" t="str">
        <f>IF(D2872="","",VLOOKUP(D2872,'Műszaki adattábla'!F:M,8,0))</f>
        <v/>
      </c>
      <c r="G2872" s="29" t="str">
        <f>IF(D2872="","",IF('Műszaki adattábla'!L2863="20-99",IF('Műszaki adattábla'!O2863="","Nem adott meg lekötött teljesítményt",VLOOKUP(D2872,'Műszaki adattábla'!F:O,10,0)),0))</f>
        <v/>
      </c>
      <c r="H2872" s="29" t="str">
        <f>IF(D2872="","",VLOOKUP(D2872,'Műszaki adattábla'!F:P,11,0))</f>
        <v/>
      </c>
      <c r="I2872" s="30"/>
      <c r="J2872" s="30"/>
      <c r="K2872" s="31" t="str">
        <f>IF(D2872="","",ROUND(((F2872*I2872*'Műszaki adattábla'!$C$7/'Műszaki adattábla'!$C$8)+(G2872*I2872)+(H2872*I2872))/12*'Műszaki adattábla'!T2863,0))</f>
        <v/>
      </c>
      <c r="L2872" s="32" t="str">
        <f t="shared" si="97"/>
        <v/>
      </c>
    </row>
    <row r="2873" spans="2:12" ht="14.4" thickBot="1" x14ac:dyDescent="0.3">
      <c r="B2873" s="28" t="str">
        <f t="shared" si="96"/>
        <v/>
      </c>
      <c r="C2873" s="167" t="str">
        <f>IF(D2873="","",VLOOKUP(D2873,'Műszaki adattábla'!F:G,2,0))</f>
        <v/>
      </c>
      <c r="D2873" s="168" t="str">
        <f>IF('Műszaki adattábla'!F2864="","",'Műszaki adattábla'!F2864)</f>
        <v/>
      </c>
      <c r="E2873" s="169" t="str">
        <f>IF(D2873="","",VLOOKUP(D2873,'Műszaki adattábla'!F:R,13,0))</f>
        <v/>
      </c>
      <c r="F2873" s="29" t="str">
        <f>IF(D2873="","",VLOOKUP(D2873,'Műszaki adattábla'!F:M,8,0))</f>
        <v/>
      </c>
      <c r="G2873" s="29" t="str">
        <f>IF(D2873="","",IF('Műszaki adattábla'!L2864="20-99",IF('Műszaki adattábla'!O2864="","Nem adott meg lekötött teljesítményt",VLOOKUP(D2873,'Műszaki adattábla'!F:O,10,0)),0))</f>
        <v/>
      </c>
      <c r="H2873" s="29" t="str">
        <f>IF(D2873="","",VLOOKUP(D2873,'Műszaki adattábla'!F:P,11,0))</f>
        <v/>
      </c>
      <c r="I2873" s="30"/>
      <c r="J2873" s="30"/>
      <c r="K2873" s="31" t="str">
        <f>IF(D2873="","",ROUND(((F2873*I2873*'Műszaki adattábla'!$C$7/'Műszaki adattábla'!$C$8)+(G2873*I2873)+(H2873*I2873))/12*'Műszaki adattábla'!T2864,0))</f>
        <v/>
      </c>
      <c r="L2873" s="32" t="str">
        <f t="shared" si="97"/>
        <v/>
      </c>
    </row>
    <row r="2874" spans="2:12" ht="14.4" thickBot="1" x14ac:dyDescent="0.3">
      <c r="B2874" s="28" t="str">
        <f t="shared" si="96"/>
        <v/>
      </c>
      <c r="C2874" s="167" t="str">
        <f>IF(D2874="","",VLOOKUP(D2874,'Műszaki adattábla'!F:G,2,0))</f>
        <v/>
      </c>
      <c r="D2874" s="168" t="str">
        <f>IF('Műszaki adattábla'!F2865="","",'Műszaki adattábla'!F2865)</f>
        <v/>
      </c>
      <c r="E2874" s="169" t="str">
        <f>IF(D2874="","",VLOOKUP(D2874,'Műszaki adattábla'!F:R,13,0))</f>
        <v/>
      </c>
      <c r="F2874" s="29" t="str">
        <f>IF(D2874="","",VLOOKUP(D2874,'Műszaki adattábla'!F:M,8,0))</f>
        <v/>
      </c>
      <c r="G2874" s="29" t="str">
        <f>IF(D2874="","",IF('Műszaki adattábla'!L2865="20-99",IF('Műszaki adattábla'!O2865="","Nem adott meg lekötött teljesítményt",VLOOKUP(D2874,'Műszaki adattábla'!F:O,10,0)),0))</f>
        <v/>
      </c>
      <c r="H2874" s="29" t="str">
        <f>IF(D2874="","",VLOOKUP(D2874,'Műszaki adattábla'!F:P,11,0))</f>
        <v/>
      </c>
      <c r="I2874" s="30"/>
      <c r="J2874" s="30"/>
      <c r="K2874" s="31" t="str">
        <f>IF(D2874="","",ROUND(((F2874*I2874*'Műszaki adattábla'!$C$7/'Műszaki adattábla'!$C$8)+(G2874*I2874)+(H2874*I2874))/12*'Műszaki adattábla'!T2865,0))</f>
        <v/>
      </c>
      <c r="L2874" s="32" t="str">
        <f t="shared" si="97"/>
        <v/>
      </c>
    </row>
    <row r="2875" spans="2:12" ht="14.4" thickBot="1" x14ac:dyDescent="0.3">
      <c r="B2875" s="28" t="str">
        <f t="shared" si="96"/>
        <v/>
      </c>
      <c r="C2875" s="167" t="str">
        <f>IF(D2875="","",VLOOKUP(D2875,'Műszaki adattábla'!F:G,2,0))</f>
        <v/>
      </c>
      <c r="D2875" s="168" t="str">
        <f>IF('Műszaki adattábla'!F2866="","",'Műszaki adattábla'!F2866)</f>
        <v/>
      </c>
      <c r="E2875" s="169" t="str">
        <f>IF(D2875="","",VLOOKUP(D2875,'Műszaki adattábla'!F:R,13,0))</f>
        <v/>
      </c>
      <c r="F2875" s="29" t="str">
        <f>IF(D2875="","",VLOOKUP(D2875,'Műszaki adattábla'!F:M,8,0))</f>
        <v/>
      </c>
      <c r="G2875" s="29" t="str">
        <f>IF(D2875="","",IF('Műszaki adattábla'!L2866="20-99",IF('Műszaki adattábla'!O2866="","Nem adott meg lekötött teljesítményt",VLOOKUP(D2875,'Műszaki adattábla'!F:O,10,0)),0))</f>
        <v/>
      </c>
      <c r="H2875" s="29" t="str">
        <f>IF(D2875="","",VLOOKUP(D2875,'Műszaki adattábla'!F:P,11,0))</f>
        <v/>
      </c>
      <c r="I2875" s="30"/>
      <c r="J2875" s="30"/>
      <c r="K2875" s="31" t="str">
        <f>IF(D2875="","",ROUND(((F2875*I2875*'Műszaki adattábla'!$C$7/'Műszaki adattábla'!$C$8)+(G2875*I2875)+(H2875*I2875))/12*'Műszaki adattábla'!T2866,0))</f>
        <v/>
      </c>
      <c r="L2875" s="32" t="str">
        <f t="shared" si="97"/>
        <v/>
      </c>
    </row>
    <row r="2876" spans="2:12" ht="14.4" thickBot="1" x14ac:dyDescent="0.3">
      <c r="B2876" s="28" t="str">
        <f t="shared" si="96"/>
        <v/>
      </c>
      <c r="C2876" s="167" t="str">
        <f>IF(D2876="","",VLOOKUP(D2876,'Műszaki adattábla'!F:G,2,0))</f>
        <v/>
      </c>
      <c r="D2876" s="168" t="str">
        <f>IF('Műszaki adattábla'!F2867="","",'Műszaki adattábla'!F2867)</f>
        <v/>
      </c>
      <c r="E2876" s="169" t="str">
        <f>IF(D2876="","",VLOOKUP(D2876,'Műszaki adattábla'!F:R,13,0))</f>
        <v/>
      </c>
      <c r="F2876" s="29" t="str">
        <f>IF(D2876="","",VLOOKUP(D2876,'Műszaki adattábla'!F:M,8,0))</f>
        <v/>
      </c>
      <c r="G2876" s="29" t="str">
        <f>IF(D2876="","",IF('Műszaki adattábla'!L2867="20-99",IF('Műszaki adattábla'!O2867="","Nem adott meg lekötött teljesítményt",VLOOKUP(D2876,'Műszaki adattábla'!F:O,10,0)),0))</f>
        <v/>
      </c>
      <c r="H2876" s="29" t="str">
        <f>IF(D2876="","",VLOOKUP(D2876,'Műszaki adattábla'!F:P,11,0))</f>
        <v/>
      </c>
      <c r="I2876" s="30"/>
      <c r="J2876" s="30"/>
      <c r="K2876" s="31" t="str">
        <f>IF(D2876="","",ROUND(((F2876*I2876*'Műszaki adattábla'!$C$7/'Műszaki adattábla'!$C$8)+(G2876*I2876)+(H2876*I2876))/12*'Műszaki adattábla'!T2867,0))</f>
        <v/>
      </c>
      <c r="L2876" s="32" t="str">
        <f t="shared" si="97"/>
        <v/>
      </c>
    </row>
    <row r="2877" spans="2:12" ht="14.4" thickBot="1" x14ac:dyDescent="0.3">
      <c r="B2877" s="28" t="str">
        <f t="shared" si="96"/>
        <v/>
      </c>
      <c r="C2877" s="167" t="str">
        <f>IF(D2877="","",VLOOKUP(D2877,'Műszaki adattábla'!F:G,2,0))</f>
        <v/>
      </c>
      <c r="D2877" s="168" t="str">
        <f>IF('Műszaki adattábla'!F2868="","",'Műszaki adattábla'!F2868)</f>
        <v/>
      </c>
      <c r="E2877" s="169" t="str">
        <f>IF(D2877="","",VLOOKUP(D2877,'Műszaki adattábla'!F:R,13,0))</f>
        <v/>
      </c>
      <c r="F2877" s="29" t="str">
        <f>IF(D2877="","",VLOOKUP(D2877,'Műszaki adattábla'!F:M,8,0))</f>
        <v/>
      </c>
      <c r="G2877" s="29" t="str">
        <f>IF(D2877="","",IF('Műszaki adattábla'!L2868="20-99",IF('Műszaki adattábla'!O2868="","Nem adott meg lekötött teljesítményt",VLOOKUP(D2877,'Műszaki adattábla'!F:O,10,0)),0))</f>
        <v/>
      </c>
      <c r="H2877" s="29" t="str">
        <f>IF(D2877="","",VLOOKUP(D2877,'Műszaki adattábla'!F:P,11,0))</f>
        <v/>
      </c>
      <c r="I2877" s="30"/>
      <c r="J2877" s="30"/>
      <c r="K2877" s="31" t="str">
        <f>IF(D2877="","",ROUND(((F2877*I2877*'Műszaki adattábla'!$C$7/'Műszaki adattábla'!$C$8)+(G2877*I2877)+(H2877*I2877))/12*'Műszaki adattábla'!T2868,0))</f>
        <v/>
      </c>
      <c r="L2877" s="32" t="str">
        <f t="shared" si="97"/>
        <v/>
      </c>
    </row>
    <row r="2878" spans="2:12" ht="14.4" thickBot="1" x14ac:dyDescent="0.3">
      <c r="B2878" s="28" t="str">
        <f t="shared" si="96"/>
        <v/>
      </c>
      <c r="C2878" s="167" t="str">
        <f>IF(D2878="","",VLOOKUP(D2878,'Műszaki adattábla'!F:G,2,0))</f>
        <v/>
      </c>
      <c r="D2878" s="168" t="str">
        <f>IF('Műszaki adattábla'!F2869="","",'Műszaki adattábla'!F2869)</f>
        <v/>
      </c>
      <c r="E2878" s="169" t="str">
        <f>IF(D2878="","",VLOOKUP(D2878,'Műszaki adattábla'!F:R,13,0))</f>
        <v/>
      </c>
      <c r="F2878" s="29" t="str">
        <f>IF(D2878="","",VLOOKUP(D2878,'Műszaki adattábla'!F:M,8,0))</f>
        <v/>
      </c>
      <c r="G2878" s="29" t="str">
        <f>IF(D2878="","",IF('Műszaki adattábla'!L2869="20-99",IF('Műszaki adattábla'!O2869="","Nem adott meg lekötött teljesítményt",VLOOKUP(D2878,'Műszaki adattábla'!F:O,10,0)),0))</f>
        <v/>
      </c>
      <c r="H2878" s="29" t="str">
        <f>IF(D2878="","",VLOOKUP(D2878,'Műszaki adattábla'!F:P,11,0))</f>
        <v/>
      </c>
      <c r="I2878" s="30"/>
      <c r="J2878" s="30"/>
      <c r="K2878" s="31" t="str">
        <f>IF(D2878="","",ROUND(((F2878*I2878*'Műszaki adattábla'!$C$7/'Műszaki adattábla'!$C$8)+(G2878*I2878)+(H2878*I2878))/12*'Műszaki adattábla'!T2869,0))</f>
        <v/>
      </c>
      <c r="L2878" s="32" t="str">
        <f t="shared" si="97"/>
        <v/>
      </c>
    </row>
    <row r="2879" spans="2:12" ht="14.4" thickBot="1" x14ac:dyDescent="0.3">
      <c r="B2879" s="28" t="str">
        <f t="shared" si="96"/>
        <v/>
      </c>
      <c r="C2879" s="167" t="str">
        <f>IF(D2879="","",VLOOKUP(D2879,'Műszaki adattábla'!F:G,2,0))</f>
        <v/>
      </c>
      <c r="D2879" s="168" t="str">
        <f>IF('Műszaki adattábla'!F2870="","",'Műszaki adattábla'!F2870)</f>
        <v/>
      </c>
      <c r="E2879" s="169" t="str">
        <f>IF(D2879="","",VLOOKUP(D2879,'Műszaki adattábla'!F:R,13,0))</f>
        <v/>
      </c>
      <c r="F2879" s="29" t="str">
        <f>IF(D2879="","",VLOOKUP(D2879,'Műszaki adattábla'!F:M,8,0))</f>
        <v/>
      </c>
      <c r="G2879" s="29" t="str">
        <f>IF(D2879="","",IF('Műszaki adattábla'!L2870="20-99",IF('Műszaki adattábla'!O2870="","Nem adott meg lekötött teljesítményt",VLOOKUP(D2879,'Műszaki adattábla'!F:O,10,0)),0))</f>
        <v/>
      </c>
      <c r="H2879" s="29" t="str">
        <f>IF(D2879="","",VLOOKUP(D2879,'Műszaki adattábla'!F:P,11,0))</f>
        <v/>
      </c>
      <c r="I2879" s="30"/>
      <c r="J2879" s="30"/>
      <c r="K2879" s="31" t="str">
        <f>IF(D2879="","",ROUND(((F2879*I2879*'Műszaki adattábla'!$C$7/'Műszaki adattábla'!$C$8)+(G2879*I2879)+(H2879*I2879))/12*'Műszaki adattábla'!T2870,0))</f>
        <v/>
      </c>
      <c r="L2879" s="32" t="str">
        <f t="shared" si="97"/>
        <v/>
      </c>
    </row>
    <row r="2880" spans="2:12" ht="14.4" thickBot="1" x14ac:dyDescent="0.3">
      <c r="B2880" s="28" t="str">
        <f t="shared" si="96"/>
        <v/>
      </c>
      <c r="C2880" s="167" t="str">
        <f>IF(D2880="","",VLOOKUP(D2880,'Műszaki adattábla'!F:G,2,0))</f>
        <v/>
      </c>
      <c r="D2880" s="168" t="str">
        <f>IF('Műszaki adattábla'!F2871="","",'Műszaki adattábla'!F2871)</f>
        <v/>
      </c>
      <c r="E2880" s="169" t="str">
        <f>IF(D2880="","",VLOOKUP(D2880,'Műszaki adattábla'!F:R,13,0))</f>
        <v/>
      </c>
      <c r="F2880" s="29" t="str">
        <f>IF(D2880="","",VLOOKUP(D2880,'Műszaki adattábla'!F:M,8,0))</f>
        <v/>
      </c>
      <c r="G2880" s="29" t="str">
        <f>IF(D2880="","",IF('Műszaki adattábla'!L2871="20-99",IF('Műszaki adattábla'!O2871="","Nem adott meg lekötött teljesítményt",VLOOKUP(D2880,'Műszaki adattábla'!F:O,10,0)),0))</f>
        <v/>
      </c>
      <c r="H2880" s="29" t="str">
        <f>IF(D2880="","",VLOOKUP(D2880,'Műszaki adattábla'!F:P,11,0))</f>
        <v/>
      </c>
      <c r="I2880" s="30"/>
      <c r="J2880" s="30"/>
      <c r="K2880" s="31" t="str">
        <f>IF(D2880="","",ROUND(((F2880*I2880*'Műszaki adattábla'!$C$7/'Műszaki adattábla'!$C$8)+(G2880*I2880)+(H2880*I2880))/12*'Műszaki adattábla'!T2871,0))</f>
        <v/>
      </c>
      <c r="L2880" s="32" t="str">
        <f t="shared" si="97"/>
        <v/>
      </c>
    </row>
    <row r="2881" spans="2:12" ht="14.4" thickBot="1" x14ac:dyDescent="0.3">
      <c r="B2881" s="28" t="str">
        <f t="shared" si="96"/>
        <v/>
      </c>
      <c r="C2881" s="167" t="str">
        <f>IF(D2881="","",VLOOKUP(D2881,'Műszaki adattábla'!F:G,2,0))</f>
        <v/>
      </c>
      <c r="D2881" s="168" t="str">
        <f>IF('Műszaki adattábla'!F2872="","",'Műszaki adattábla'!F2872)</f>
        <v/>
      </c>
      <c r="E2881" s="169" t="str">
        <f>IF(D2881="","",VLOOKUP(D2881,'Műszaki adattábla'!F:R,13,0))</f>
        <v/>
      </c>
      <c r="F2881" s="29" t="str">
        <f>IF(D2881="","",VLOOKUP(D2881,'Műszaki adattábla'!F:M,8,0))</f>
        <v/>
      </c>
      <c r="G2881" s="29" t="str">
        <f>IF(D2881="","",IF('Műszaki adattábla'!L2872="20-99",IF('Műszaki adattábla'!O2872="","Nem adott meg lekötött teljesítményt",VLOOKUP(D2881,'Műszaki adattábla'!F:O,10,0)),0))</f>
        <v/>
      </c>
      <c r="H2881" s="29" t="str">
        <f>IF(D2881="","",VLOOKUP(D2881,'Műszaki adattábla'!F:P,11,0))</f>
        <v/>
      </c>
      <c r="I2881" s="30"/>
      <c r="J2881" s="30"/>
      <c r="K2881" s="31" t="str">
        <f>IF(D2881="","",ROUND(((F2881*I2881*'Műszaki adattábla'!$C$7/'Műszaki adattábla'!$C$8)+(G2881*I2881)+(H2881*I2881))/12*'Műszaki adattábla'!T2872,0))</f>
        <v/>
      </c>
      <c r="L2881" s="32" t="str">
        <f t="shared" si="97"/>
        <v/>
      </c>
    </row>
    <row r="2882" spans="2:12" ht="14.4" thickBot="1" x14ac:dyDescent="0.3">
      <c r="B2882" s="28" t="str">
        <f t="shared" si="96"/>
        <v/>
      </c>
      <c r="C2882" s="167" t="str">
        <f>IF(D2882="","",VLOOKUP(D2882,'Műszaki adattábla'!F:G,2,0))</f>
        <v/>
      </c>
      <c r="D2882" s="168" t="str">
        <f>IF('Műszaki adattábla'!F2873="","",'Műszaki adattábla'!F2873)</f>
        <v/>
      </c>
      <c r="E2882" s="169" t="str">
        <f>IF(D2882="","",VLOOKUP(D2882,'Műszaki adattábla'!F:R,13,0))</f>
        <v/>
      </c>
      <c r="F2882" s="29" t="str">
        <f>IF(D2882="","",VLOOKUP(D2882,'Műszaki adattábla'!F:M,8,0))</f>
        <v/>
      </c>
      <c r="G2882" s="29" t="str">
        <f>IF(D2882="","",IF('Műszaki adattábla'!L2873="20-99",IF('Műszaki adattábla'!O2873="","Nem adott meg lekötött teljesítményt",VLOOKUP(D2882,'Műszaki adattábla'!F:O,10,0)),0))</f>
        <v/>
      </c>
      <c r="H2882" s="29" t="str">
        <f>IF(D2882="","",VLOOKUP(D2882,'Műszaki adattábla'!F:P,11,0))</f>
        <v/>
      </c>
      <c r="I2882" s="30"/>
      <c r="J2882" s="30"/>
      <c r="K2882" s="31" t="str">
        <f>IF(D2882="","",ROUND(((F2882*I2882*'Műszaki adattábla'!$C$7/'Műszaki adattábla'!$C$8)+(G2882*I2882)+(H2882*I2882))/12*'Műszaki adattábla'!T2873,0))</f>
        <v/>
      </c>
      <c r="L2882" s="32" t="str">
        <f t="shared" si="97"/>
        <v/>
      </c>
    </row>
    <row r="2883" spans="2:12" ht="14.4" thickBot="1" x14ac:dyDescent="0.3">
      <c r="B2883" s="28" t="str">
        <f t="shared" si="96"/>
        <v/>
      </c>
      <c r="C2883" s="167" t="str">
        <f>IF(D2883="","",VLOOKUP(D2883,'Műszaki adattábla'!F:G,2,0))</f>
        <v/>
      </c>
      <c r="D2883" s="168" t="str">
        <f>IF('Műszaki adattábla'!F2874="","",'Műszaki adattábla'!F2874)</f>
        <v/>
      </c>
      <c r="E2883" s="169" t="str">
        <f>IF(D2883="","",VLOOKUP(D2883,'Műszaki adattábla'!F:R,13,0))</f>
        <v/>
      </c>
      <c r="F2883" s="29" t="str">
        <f>IF(D2883="","",VLOOKUP(D2883,'Műszaki adattábla'!F:M,8,0))</f>
        <v/>
      </c>
      <c r="G2883" s="29" t="str">
        <f>IF(D2883="","",IF('Műszaki adattábla'!L2874="20-99",IF('Műszaki adattábla'!O2874="","Nem adott meg lekötött teljesítményt",VLOOKUP(D2883,'Műszaki adattábla'!F:O,10,0)),0))</f>
        <v/>
      </c>
      <c r="H2883" s="29" t="str">
        <f>IF(D2883="","",VLOOKUP(D2883,'Műszaki adattábla'!F:P,11,0))</f>
        <v/>
      </c>
      <c r="I2883" s="30"/>
      <c r="J2883" s="30"/>
      <c r="K2883" s="31" t="str">
        <f>IF(D2883="","",ROUND(((F2883*I2883*'Műszaki adattábla'!$C$7/'Műszaki adattábla'!$C$8)+(G2883*I2883)+(H2883*I2883))/12*'Műszaki adattábla'!T2874,0))</f>
        <v/>
      </c>
      <c r="L2883" s="32" t="str">
        <f t="shared" si="97"/>
        <v/>
      </c>
    </row>
    <row r="2884" spans="2:12" ht="14.4" thickBot="1" x14ac:dyDescent="0.3">
      <c r="B2884" s="28" t="str">
        <f t="shared" si="96"/>
        <v/>
      </c>
      <c r="C2884" s="167" t="str">
        <f>IF(D2884="","",VLOOKUP(D2884,'Műszaki adattábla'!F:G,2,0))</f>
        <v/>
      </c>
      <c r="D2884" s="168" t="str">
        <f>IF('Műszaki adattábla'!F2875="","",'Műszaki adattábla'!F2875)</f>
        <v/>
      </c>
      <c r="E2884" s="169" t="str">
        <f>IF(D2884="","",VLOOKUP(D2884,'Műszaki adattábla'!F:R,13,0))</f>
        <v/>
      </c>
      <c r="F2884" s="29" t="str">
        <f>IF(D2884="","",VLOOKUP(D2884,'Műszaki adattábla'!F:M,8,0))</f>
        <v/>
      </c>
      <c r="G2884" s="29" t="str">
        <f>IF(D2884="","",IF('Műszaki adattábla'!L2875="20-99",IF('Műszaki adattábla'!O2875="","Nem adott meg lekötött teljesítményt",VLOOKUP(D2884,'Műszaki adattábla'!F:O,10,0)),0))</f>
        <v/>
      </c>
      <c r="H2884" s="29" t="str">
        <f>IF(D2884="","",VLOOKUP(D2884,'Műszaki adattábla'!F:P,11,0))</f>
        <v/>
      </c>
      <c r="I2884" s="30"/>
      <c r="J2884" s="30"/>
      <c r="K2884" s="31" t="str">
        <f>IF(D2884="","",ROUND(((F2884*I2884*'Műszaki adattábla'!$C$7/'Műszaki adattábla'!$C$8)+(G2884*I2884)+(H2884*I2884))/12*'Műszaki adattábla'!T2875,0))</f>
        <v/>
      </c>
      <c r="L2884" s="32" t="str">
        <f t="shared" si="97"/>
        <v/>
      </c>
    </row>
    <row r="2885" spans="2:12" ht="14.4" thickBot="1" x14ac:dyDescent="0.3">
      <c r="B2885" s="28" t="str">
        <f t="shared" si="96"/>
        <v/>
      </c>
      <c r="C2885" s="167" t="str">
        <f>IF(D2885="","",VLOOKUP(D2885,'Műszaki adattábla'!F:G,2,0))</f>
        <v/>
      </c>
      <c r="D2885" s="168" t="str">
        <f>IF('Műszaki adattábla'!F2876="","",'Műszaki adattábla'!F2876)</f>
        <v/>
      </c>
      <c r="E2885" s="169" t="str">
        <f>IF(D2885="","",VLOOKUP(D2885,'Műszaki adattábla'!F:R,13,0))</f>
        <v/>
      </c>
      <c r="F2885" s="29" t="str">
        <f>IF(D2885="","",VLOOKUP(D2885,'Műszaki adattábla'!F:M,8,0))</f>
        <v/>
      </c>
      <c r="G2885" s="29" t="str">
        <f>IF(D2885="","",IF('Műszaki adattábla'!L2876="20-99",IF('Műszaki adattábla'!O2876="","Nem adott meg lekötött teljesítményt",VLOOKUP(D2885,'Műszaki adattábla'!F:O,10,0)),0))</f>
        <v/>
      </c>
      <c r="H2885" s="29" t="str">
        <f>IF(D2885="","",VLOOKUP(D2885,'Műszaki adattábla'!F:P,11,0))</f>
        <v/>
      </c>
      <c r="I2885" s="30"/>
      <c r="J2885" s="30"/>
      <c r="K2885" s="31" t="str">
        <f>IF(D2885="","",ROUND(((F2885*I2885*'Műszaki adattábla'!$C$7/'Műszaki adattábla'!$C$8)+(G2885*I2885)+(H2885*I2885))/12*'Műszaki adattábla'!T2876,0))</f>
        <v/>
      </c>
      <c r="L2885" s="32" t="str">
        <f t="shared" si="97"/>
        <v/>
      </c>
    </row>
    <row r="2886" spans="2:12" ht="14.4" thickBot="1" x14ac:dyDescent="0.3">
      <c r="B2886" s="28" t="str">
        <f t="shared" si="96"/>
        <v/>
      </c>
      <c r="C2886" s="167" t="str">
        <f>IF(D2886="","",VLOOKUP(D2886,'Műszaki adattábla'!F:G,2,0))</f>
        <v/>
      </c>
      <c r="D2886" s="168" t="str">
        <f>IF('Műszaki adattábla'!F2877="","",'Műszaki adattábla'!F2877)</f>
        <v/>
      </c>
      <c r="E2886" s="169" t="str">
        <f>IF(D2886="","",VLOOKUP(D2886,'Műszaki adattábla'!F:R,13,0))</f>
        <v/>
      </c>
      <c r="F2886" s="29" t="str">
        <f>IF(D2886="","",VLOOKUP(D2886,'Műszaki adattábla'!F:M,8,0))</f>
        <v/>
      </c>
      <c r="G2886" s="29" t="str">
        <f>IF(D2886="","",IF('Műszaki adattábla'!L2877="20-99",IF('Műszaki adattábla'!O2877="","Nem adott meg lekötött teljesítményt",VLOOKUP(D2886,'Műszaki adattábla'!F:O,10,0)),0))</f>
        <v/>
      </c>
      <c r="H2886" s="29" t="str">
        <f>IF(D2886="","",VLOOKUP(D2886,'Műszaki adattábla'!F:P,11,0))</f>
        <v/>
      </c>
      <c r="I2886" s="30"/>
      <c r="J2886" s="30"/>
      <c r="K2886" s="31" t="str">
        <f>IF(D2886="","",ROUND(((F2886*I2886*'Műszaki adattábla'!$C$7/'Műszaki adattábla'!$C$8)+(G2886*I2886)+(H2886*I2886))/12*'Műszaki adattábla'!T2877,0))</f>
        <v/>
      </c>
      <c r="L2886" s="32" t="str">
        <f t="shared" si="97"/>
        <v/>
      </c>
    </row>
    <row r="2887" spans="2:12" ht="14.4" thickBot="1" x14ac:dyDescent="0.3">
      <c r="B2887" s="28" t="str">
        <f t="shared" si="96"/>
        <v/>
      </c>
      <c r="C2887" s="167" t="str">
        <f>IF(D2887="","",VLOOKUP(D2887,'Műszaki adattábla'!F:G,2,0))</f>
        <v/>
      </c>
      <c r="D2887" s="168" t="str">
        <f>IF('Műszaki adattábla'!F2878="","",'Műszaki adattábla'!F2878)</f>
        <v/>
      </c>
      <c r="E2887" s="169" t="str">
        <f>IF(D2887="","",VLOOKUP(D2887,'Műszaki adattábla'!F:R,13,0))</f>
        <v/>
      </c>
      <c r="F2887" s="29" t="str">
        <f>IF(D2887="","",VLOOKUP(D2887,'Műszaki adattábla'!F:M,8,0))</f>
        <v/>
      </c>
      <c r="G2887" s="29" t="str">
        <f>IF(D2887="","",IF('Műszaki adattábla'!L2878="20-99",IF('Műszaki adattábla'!O2878="","Nem adott meg lekötött teljesítményt",VLOOKUP(D2887,'Műszaki adattábla'!F:O,10,0)),0))</f>
        <v/>
      </c>
      <c r="H2887" s="29" t="str">
        <f>IF(D2887="","",VLOOKUP(D2887,'Műszaki adattábla'!F:P,11,0))</f>
        <v/>
      </c>
      <c r="I2887" s="30"/>
      <c r="J2887" s="30"/>
      <c r="K2887" s="31" t="str">
        <f>IF(D2887="","",ROUND(((F2887*I2887*'Műszaki adattábla'!$C$7/'Műszaki adattábla'!$C$8)+(G2887*I2887)+(H2887*I2887))/12*'Műszaki adattábla'!T2878,0))</f>
        <v/>
      </c>
      <c r="L2887" s="32" t="str">
        <f t="shared" si="97"/>
        <v/>
      </c>
    </row>
    <row r="2888" spans="2:12" ht="14.4" thickBot="1" x14ac:dyDescent="0.3">
      <c r="B2888" s="28" t="str">
        <f t="shared" si="96"/>
        <v/>
      </c>
      <c r="C2888" s="167" t="str">
        <f>IF(D2888="","",VLOOKUP(D2888,'Műszaki adattábla'!F:G,2,0))</f>
        <v/>
      </c>
      <c r="D2888" s="168" t="str">
        <f>IF('Műszaki adattábla'!F2879="","",'Műszaki adattábla'!F2879)</f>
        <v/>
      </c>
      <c r="E2888" s="169" t="str">
        <f>IF(D2888="","",VLOOKUP(D2888,'Műszaki adattábla'!F:R,13,0))</f>
        <v/>
      </c>
      <c r="F2888" s="29" t="str">
        <f>IF(D2888="","",VLOOKUP(D2888,'Műszaki adattábla'!F:M,8,0))</f>
        <v/>
      </c>
      <c r="G2888" s="29" t="str">
        <f>IF(D2888="","",IF('Műszaki adattábla'!L2879="20-99",IF('Műszaki adattábla'!O2879="","Nem adott meg lekötött teljesítményt",VLOOKUP(D2888,'Műszaki adattábla'!F:O,10,0)),0))</f>
        <v/>
      </c>
      <c r="H2888" s="29" t="str">
        <f>IF(D2888="","",VLOOKUP(D2888,'Műszaki adattábla'!F:P,11,0))</f>
        <v/>
      </c>
      <c r="I2888" s="30"/>
      <c r="J2888" s="30"/>
      <c r="K2888" s="31" t="str">
        <f>IF(D2888="","",ROUND(((F2888*I2888*'Műszaki adattábla'!$C$7/'Műszaki adattábla'!$C$8)+(G2888*I2888)+(H2888*I2888))/12*'Műszaki adattábla'!T2879,0))</f>
        <v/>
      </c>
      <c r="L2888" s="32" t="str">
        <f t="shared" si="97"/>
        <v/>
      </c>
    </row>
    <row r="2889" spans="2:12" ht="14.4" thickBot="1" x14ac:dyDescent="0.3">
      <c r="B2889" s="28" t="str">
        <f t="shared" si="96"/>
        <v/>
      </c>
      <c r="C2889" s="167" t="str">
        <f>IF(D2889="","",VLOOKUP(D2889,'Műszaki adattábla'!F:G,2,0))</f>
        <v/>
      </c>
      <c r="D2889" s="168" t="str">
        <f>IF('Műszaki adattábla'!F2880="","",'Műszaki adattábla'!F2880)</f>
        <v/>
      </c>
      <c r="E2889" s="169" t="str">
        <f>IF(D2889="","",VLOOKUP(D2889,'Műszaki adattábla'!F:R,13,0))</f>
        <v/>
      </c>
      <c r="F2889" s="29" t="str">
        <f>IF(D2889="","",VLOOKUP(D2889,'Műszaki adattábla'!F:M,8,0))</f>
        <v/>
      </c>
      <c r="G2889" s="29" t="str">
        <f>IF(D2889="","",IF('Műszaki adattábla'!L2880="20-99",IF('Műszaki adattábla'!O2880="","Nem adott meg lekötött teljesítményt",VLOOKUP(D2889,'Műszaki adattábla'!F:O,10,0)),0))</f>
        <v/>
      </c>
      <c r="H2889" s="29" t="str">
        <f>IF(D2889="","",VLOOKUP(D2889,'Műszaki adattábla'!F:P,11,0))</f>
        <v/>
      </c>
      <c r="I2889" s="30"/>
      <c r="J2889" s="30"/>
      <c r="K2889" s="31" t="str">
        <f>IF(D2889="","",ROUND(((F2889*I2889*'Műszaki adattábla'!$C$7/'Műszaki adattábla'!$C$8)+(G2889*I2889)+(H2889*I2889))/12*'Műszaki adattábla'!T2880,0))</f>
        <v/>
      </c>
      <c r="L2889" s="32" t="str">
        <f t="shared" si="97"/>
        <v/>
      </c>
    </row>
    <row r="2890" spans="2:12" ht="14.4" thickBot="1" x14ac:dyDescent="0.3">
      <c r="B2890" s="28" t="str">
        <f t="shared" si="96"/>
        <v/>
      </c>
      <c r="C2890" s="167" t="str">
        <f>IF(D2890="","",VLOOKUP(D2890,'Műszaki adattábla'!F:G,2,0))</f>
        <v/>
      </c>
      <c r="D2890" s="168" t="str">
        <f>IF('Műszaki adattábla'!F2881="","",'Műszaki adattábla'!F2881)</f>
        <v/>
      </c>
      <c r="E2890" s="169" t="str">
        <f>IF(D2890="","",VLOOKUP(D2890,'Műszaki adattábla'!F:R,13,0))</f>
        <v/>
      </c>
      <c r="F2890" s="29" t="str">
        <f>IF(D2890="","",VLOOKUP(D2890,'Műszaki adattábla'!F:M,8,0))</f>
        <v/>
      </c>
      <c r="G2890" s="29" t="str">
        <f>IF(D2890="","",IF('Műszaki adattábla'!L2881="20-99",IF('Műszaki adattábla'!O2881="","Nem adott meg lekötött teljesítményt",VLOOKUP(D2890,'Műszaki adattábla'!F:O,10,0)),0))</f>
        <v/>
      </c>
      <c r="H2890" s="29" t="str">
        <f>IF(D2890="","",VLOOKUP(D2890,'Műszaki adattábla'!F:P,11,0))</f>
        <v/>
      </c>
      <c r="I2890" s="30"/>
      <c r="J2890" s="30"/>
      <c r="K2890" s="31" t="str">
        <f>IF(D2890="","",ROUND(((F2890*I2890*'Műszaki adattábla'!$C$7/'Műszaki adattábla'!$C$8)+(G2890*I2890)+(H2890*I2890))/12*'Műszaki adattábla'!T2881,0))</f>
        <v/>
      </c>
      <c r="L2890" s="32" t="str">
        <f t="shared" si="97"/>
        <v/>
      </c>
    </row>
    <row r="2891" spans="2:12" ht="14.4" thickBot="1" x14ac:dyDescent="0.3">
      <c r="B2891" s="28" t="str">
        <f t="shared" si="96"/>
        <v/>
      </c>
      <c r="C2891" s="167" t="str">
        <f>IF(D2891="","",VLOOKUP(D2891,'Műszaki adattábla'!F:G,2,0))</f>
        <v/>
      </c>
      <c r="D2891" s="168" t="str">
        <f>IF('Műszaki adattábla'!F2882="","",'Műszaki adattábla'!F2882)</f>
        <v/>
      </c>
      <c r="E2891" s="169" t="str">
        <f>IF(D2891="","",VLOOKUP(D2891,'Műszaki adattábla'!F:R,13,0))</f>
        <v/>
      </c>
      <c r="F2891" s="29" t="str">
        <f>IF(D2891="","",VLOOKUP(D2891,'Műszaki adattábla'!F:M,8,0))</f>
        <v/>
      </c>
      <c r="G2891" s="29" t="str">
        <f>IF(D2891="","",IF('Műszaki adattábla'!L2882="20-99",IF('Műszaki adattábla'!O2882="","Nem adott meg lekötött teljesítményt",VLOOKUP(D2891,'Műszaki adattábla'!F:O,10,0)),0))</f>
        <v/>
      </c>
      <c r="H2891" s="29" t="str">
        <f>IF(D2891="","",VLOOKUP(D2891,'Műszaki adattábla'!F:P,11,0))</f>
        <v/>
      </c>
      <c r="I2891" s="30"/>
      <c r="J2891" s="30"/>
      <c r="K2891" s="31" t="str">
        <f>IF(D2891="","",ROUND(((F2891*I2891*'Műszaki adattábla'!$C$7/'Műszaki adattábla'!$C$8)+(G2891*I2891)+(H2891*I2891))/12*'Műszaki adattábla'!T2882,0))</f>
        <v/>
      </c>
      <c r="L2891" s="32" t="str">
        <f t="shared" si="97"/>
        <v/>
      </c>
    </row>
    <row r="2892" spans="2:12" ht="14.4" thickBot="1" x14ac:dyDescent="0.3">
      <c r="B2892" s="28" t="str">
        <f t="shared" si="96"/>
        <v/>
      </c>
      <c r="C2892" s="167" t="str">
        <f>IF(D2892="","",VLOOKUP(D2892,'Műszaki adattábla'!F:G,2,0))</f>
        <v/>
      </c>
      <c r="D2892" s="168" t="str">
        <f>IF('Műszaki adattábla'!F2883="","",'Műszaki adattábla'!F2883)</f>
        <v/>
      </c>
      <c r="E2892" s="169" t="str">
        <f>IF(D2892="","",VLOOKUP(D2892,'Műszaki adattábla'!F:R,13,0))</f>
        <v/>
      </c>
      <c r="F2892" s="29" t="str">
        <f>IF(D2892="","",VLOOKUP(D2892,'Műszaki adattábla'!F:M,8,0))</f>
        <v/>
      </c>
      <c r="G2892" s="29" t="str">
        <f>IF(D2892="","",IF('Műszaki adattábla'!L2883="20-99",IF('Műszaki adattábla'!O2883="","Nem adott meg lekötött teljesítményt",VLOOKUP(D2892,'Műszaki adattábla'!F:O,10,0)),0))</f>
        <v/>
      </c>
      <c r="H2892" s="29" t="str">
        <f>IF(D2892="","",VLOOKUP(D2892,'Műszaki adattábla'!F:P,11,0))</f>
        <v/>
      </c>
      <c r="I2892" s="30"/>
      <c r="J2892" s="30"/>
      <c r="K2892" s="31" t="str">
        <f>IF(D2892="","",ROUND(((F2892*I2892*'Műszaki adattábla'!$C$7/'Műszaki adattábla'!$C$8)+(G2892*I2892)+(H2892*I2892))/12*'Műszaki adattábla'!T2883,0))</f>
        <v/>
      </c>
      <c r="L2892" s="32" t="str">
        <f t="shared" si="97"/>
        <v/>
      </c>
    </row>
    <row r="2893" spans="2:12" ht="14.4" thickBot="1" x14ac:dyDescent="0.3">
      <c r="B2893" s="28" t="str">
        <f t="shared" si="96"/>
        <v/>
      </c>
      <c r="C2893" s="167" t="str">
        <f>IF(D2893="","",VLOOKUP(D2893,'Műszaki adattábla'!F:G,2,0))</f>
        <v/>
      </c>
      <c r="D2893" s="168" t="str">
        <f>IF('Műszaki adattábla'!F2884="","",'Műszaki adattábla'!F2884)</f>
        <v/>
      </c>
      <c r="E2893" s="169" t="str">
        <f>IF(D2893="","",VLOOKUP(D2893,'Műszaki adattábla'!F:R,13,0))</f>
        <v/>
      </c>
      <c r="F2893" s="29" t="str">
        <f>IF(D2893="","",VLOOKUP(D2893,'Műszaki adattábla'!F:M,8,0))</f>
        <v/>
      </c>
      <c r="G2893" s="29" t="str">
        <f>IF(D2893="","",IF('Műszaki adattábla'!L2884="20-99",IF('Műszaki adattábla'!O2884="","Nem adott meg lekötött teljesítményt",VLOOKUP(D2893,'Műszaki adattábla'!F:O,10,0)),0))</f>
        <v/>
      </c>
      <c r="H2893" s="29" t="str">
        <f>IF(D2893="","",VLOOKUP(D2893,'Műszaki adattábla'!F:P,11,0))</f>
        <v/>
      </c>
      <c r="I2893" s="30"/>
      <c r="J2893" s="30"/>
      <c r="K2893" s="31" t="str">
        <f>IF(D2893="","",ROUND(((F2893*I2893*'Műszaki adattábla'!$C$7/'Műszaki adattábla'!$C$8)+(G2893*I2893)+(H2893*I2893))/12*'Műszaki adattábla'!T2884,0))</f>
        <v/>
      </c>
      <c r="L2893" s="32" t="str">
        <f t="shared" si="97"/>
        <v/>
      </c>
    </row>
    <row r="2894" spans="2:12" ht="14.4" thickBot="1" x14ac:dyDescent="0.3">
      <c r="B2894" s="28" t="str">
        <f t="shared" si="96"/>
        <v/>
      </c>
      <c r="C2894" s="167" t="str">
        <f>IF(D2894="","",VLOOKUP(D2894,'Műszaki adattábla'!F:G,2,0))</f>
        <v/>
      </c>
      <c r="D2894" s="168" t="str">
        <f>IF('Műszaki adattábla'!F2885="","",'Műszaki adattábla'!F2885)</f>
        <v/>
      </c>
      <c r="E2894" s="169" t="str">
        <f>IF(D2894="","",VLOOKUP(D2894,'Műszaki adattábla'!F:R,13,0))</f>
        <v/>
      </c>
      <c r="F2894" s="29" t="str">
        <f>IF(D2894="","",VLOOKUP(D2894,'Műszaki adattábla'!F:M,8,0))</f>
        <v/>
      </c>
      <c r="G2894" s="29" t="str">
        <f>IF(D2894="","",IF('Műszaki adattábla'!L2885="20-99",IF('Műszaki adattábla'!O2885="","Nem adott meg lekötött teljesítményt",VLOOKUP(D2894,'Műszaki adattábla'!F:O,10,0)),0))</f>
        <v/>
      </c>
      <c r="H2894" s="29" t="str">
        <f>IF(D2894="","",VLOOKUP(D2894,'Műszaki adattábla'!F:P,11,0))</f>
        <v/>
      </c>
      <c r="I2894" s="30"/>
      <c r="J2894" s="30"/>
      <c r="K2894" s="31" t="str">
        <f>IF(D2894="","",ROUND(((F2894*I2894*'Műszaki adattábla'!$C$7/'Műszaki adattábla'!$C$8)+(G2894*I2894)+(H2894*I2894))/12*'Műszaki adattábla'!T2885,0))</f>
        <v/>
      </c>
      <c r="L2894" s="32" t="str">
        <f t="shared" si="97"/>
        <v/>
      </c>
    </row>
    <row r="2895" spans="2:12" ht="14.4" thickBot="1" x14ac:dyDescent="0.3">
      <c r="B2895" s="28" t="str">
        <f t="shared" si="96"/>
        <v/>
      </c>
      <c r="C2895" s="167" t="str">
        <f>IF(D2895="","",VLOOKUP(D2895,'Műszaki adattábla'!F:G,2,0))</f>
        <v/>
      </c>
      <c r="D2895" s="168" t="str">
        <f>IF('Műszaki adattábla'!F2886="","",'Műszaki adattábla'!F2886)</f>
        <v/>
      </c>
      <c r="E2895" s="169" t="str">
        <f>IF(D2895="","",VLOOKUP(D2895,'Műszaki adattábla'!F:R,13,0))</f>
        <v/>
      </c>
      <c r="F2895" s="29" t="str">
        <f>IF(D2895="","",VLOOKUP(D2895,'Műszaki adattábla'!F:M,8,0))</f>
        <v/>
      </c>
      <c r="G2895" s="29" t="str">
        <f>IF(D2895="","",IF('Műszaki adattábla'!L2886="20-99",IF('Műszaki adattábla'!O2886="","Nem adott meg lekötött teljesítményt",VLOOKUP(D2895,'Műszaki adattábla'!F:O,10,0)),0))</f>
        <v/>
      </c>
      <c r="H2895" s="29" t="str">
        <f>IF(D2895="","",VLOOKUP(D2895,'Műszaki adattábla'!F:P,11,0))</f>
        <v/>
      </c>
      <c r="I2895" s="30"/>
      <c r="J2895" s="30"/>
      <c r="K2895" s="31" t="str">
        <f>IF(D2895="","",ROUND(((F2895*I2895*'Műszaki adattábla'!$C$7/'Műszaki adattábla'!$C$8)+(G2895*I2895)+(H2895*I2895))/12*'Műszaki adattábla'!T2886,0))</f>
        <v/>
      </c>
      <c r="L2895" s="32" t="str">
        <f t="shared" si="97"/>
        <v/>
      </c>
    </row>
    <row r="2896" spans="2:12" ht="14.4" thickBot="1" x14ac:dyDescent="0.3">
      <c r="B2896" s="28" t="str">
        <f t="shared" si="96"/>
        <v/>
      </c>
      <c r="C2896" s="167" t="str">
        <f>IF(D2896="","",VLOOKUP(D2896,'Műszaki adattábla'!F:G,2,0))</f>
        <v/>
      </c>
      <c r="D2896" s="168" t="str">
        <f>IF('Műszaki adattábla'!F2887="","",'Műszaki adattábla'!F2887)</f>
        <v/>
      </c>
      <c r="E2896" s="169" t="str">
        <f>IF(D2896="","",VLOOKUP(D2896,'Műszaki adattábla'!F:R,13,0))</f>
        <v/>
      </c>
      <c r="F2896" s="29" t="str">
        <f>IF(D2896="","",VLOOKUP(D2896,'Műszaki adattábla'!F:M,8,0))</f>
        <v/>
      </c>
      <c r="G2896" s="29" t="str">
        <f>IF(D2896="","",IF('Műszaki adattábla'!L2887="20-99",IF('Műszaki adattábla'!O2887="","Nem adott meg lekötött teljesítményt",VLOOKUP(D2896,'Műszaki adattábla'!F:O,10,0)),0))</f>
        <v/>
      </c>
      <c r="H2896" s="29" t="str">
        <f>IF(D2896="","",VLOOKUP(D2896,'Műszaki adattábla'!F:P,11,0))</f>
        <v/>
      </c>
      <c r="I2896" s="30"/>
      <c r="J2896" s="30"/>
      <c r="K2896" s="31" t="str">
        <f>IF(D2896="","",ROUND(((F2896*I2896*'Műszaki adattábla'!$C$7/'Műszaki adattábla'!$C$8)+(G2896*I2896)+(H2896*I2896))/12*'Műszaki adattábla'!T2887,0))</f>
        <v/>
      </c>
      <c r="L2896" s="32" t="str">
        <f t="shared" si="97"/>
        <v/>
      </c>
    </row>
    <row r="2897" spans="2:12" ht="14.4" thickBot="1" x14ac:dyDescent="0.3">
      <c r="B2897" s="28" t="str">
        <f t="shared" si="96"/>
        <v/>
      </c>
      <c r="C2897" s="167" t="str">
        <f>IF(D2897="","",VLOOKUP(D2897,'Műszaki adattábla'!F:G,2,0))</f>
        <v/>
      </c>
      <c r="D2897" s="168" t="str">
        <f>IF('Műszaki adattábla'!F2888="","",'Műszaki adattábla'!F2888)</f>
        <v/>
      </c>
      <c r="E2897" s="169" t="str">
        <f>IF(D2897="","",VLOOKUP(D2897,'Műszaki adattábla'!F:R,13,0))</f>
        <v/>
      </c>
      <c r="F2897" s="29" t="str">
        <f>IF(D2897="","",VLOOKUP(D2897,'Műszaki adattábla'!F:M,8,0))</f>
        <v/>
      </c>
      <c r="G2897" s="29" t="str">
        <f>IF(D2897="","",IF('Műszaki adattábla'!L2888="20-99",IF('Műszaki adattábla'!O2888="","Nem adott meg lekötött teljesítményt",VLOOKUP(D2897,'Műszaki adattábla'!F:O,10,0)),0))</f>
        <v/>
      </c>
      <c r="H2897" s="29" t="str">
        <f>IF(D2897="","",VLOOKUP(D2897,'Műszaki adattábla'!F:P,11,0))</f>
        <v/>
      </c>
      <c r="I2897" s="30"/>
      <c r="J2897" s="30"/>
      <c r="K2897" s="31" t="str">
        <f>IF(D2897="","",ROUND(((F2897*I2897*'Műszaki adattábla'!$C$7/'Műszaki adattábla'!$C$8)+(G2897*I2897)+(H2897*I2897))/12*'Műszaki adattábla'!T2888,0))</f>
        <v/>
      </c>
      <c r="L2897" s="32" t="str">
        <f t="shared" si="97"/>
        <v/>
      </c>
    </row>
    <row r="2898" spans="2:12" ht="14.4" thickBot="1" x14ac:dyDescent="0.3">
      <c r="B2898" s="28" t="str">
        <f t="shared" si="96"/>
        <v/>
      </c>
      <c r="C2898" s="167" t="str">
        <f>IF(D2898="","",VLOOKUP(D2898,'Műszaki adattábla'!F:G,2,0))</f>
        <v/>
      </c>
      <c r="D2898" s="168" t="str">
        <f>IF('Műszaki adattábla'!F2889="","",'Műszaki adattábla'!F2889)</f>
        <v/>
      </c>
      <c r="E2898" s="169" t="str">
        <f>IF(D2898="","",VLOOKUP(D2898,'Műszaki adattábla'!F:R,13,0))</f>
        <v/>
      </c>
      <c r="F2898" s="29" t="str">
        <f>IF(D2898="","",VLOOKUP(D2898,'Műszaki adattábla'!F:M,8,0))</f>
        <v/>
      </c>
      <c r="G2898" s="29" t="str">
        <f>IF(D2898="","",IF('Műszaki adattábla'!L2889="20-99",IF('Műszaki adattábla'!O2889="","Nem adott meg lekötött teljesítményt",VLOOKUP(D2898,'Műszaki adattábla'!F:O,10,0)),0))</f>
        <v/>
      </c>
      <c r="H2898" s="29" t="str">
        <f>IF(D2898="","",VLOOKUP(D2898,'Műszaki adattábla'!F:P,11,0))</f>
        <v/>
      </c>
      <c r="I2898" s="30"/>
      <c r="J2898" s="30"/>
      <c r="K2898" s="31" t="str">
        <f>IF(D2898="","",ROUND(((F2898*I2898*'Műszaki adattábla'!$C$7/'Műszaki adattábla'!$C$8)+(G2898*I2898)+(H2898*I2898))/12*'Műszaki adattábla'!T2889,0))</f>
        <v/>
      </c>
      <c r="L2898" s="32" t="str">
        <f t="shared" si="97"/>
        <v/>
      </c>
    </row>
    <row r="2899" spans="2:12" ht="14.4" thickBot="1" x14ac:dyDescent="0.3">
      <c r="B2899" s="28" t="str">
        <f t="shared" si="96"/>
        <v/>
      </c>
      <c r="C2899" s="167" t="str">
        <f>IF(D2899="","",VLOOKUP(D2899,'Műszaki adattábla'!F:G,2,0))</f>
        <v/>
      </c>
      <c r="D2899" s="168" t="str">
        <f>IF('Műszaki adattábla'!F2890="","",'Műszaki adattábla'!F2890)</f>
        <v/>
      </c>
      <c r="E2899" s="169" t="str">
        <f>IF(D2899="","",VLOOKUP(D2899,'Műszaki adattábla'!F:R,13,0))</f>
        <v/>
      </c>
      <c r="F2899" s="29" t="str">
        <f>IF(D2899="","",VLOOKUP(D2899,'Műszaki adattábla'!F:M,8,0))</f>
        <v/>
      </c>
      <c r="G2899" s="29" t="str">
        <f>IF(D2899="","",IF('Műszaki adattábla'!L2890="20-99",IF('Műszaki adattábla'!O2890="","Nem adott meg lekötött teljesítményt",VLOOKUP(D2899,'Műszaki adattábla'!F:O,10,0)),0))</f>
        <v/>
      </c>
      <c r="H2899" s="29" t="str">
        <f>IF(D2899="","",VLOOKUP(D2899,'Műszaki adattábla'!F:P,11,0))</f>
        <v/>
      </c>
      <c r="I2899" s="30"/>
      <c r="J2899" s="30"/>
      <c r="K2899" s="31" t="str">
        <f>IF(D2899="","",ROUND(((F2899*I2899*'Műszaki adattábla'!$C$7/'Műszaki adattábla'!$C$8)+(G2899*I2899)+(H2899*I2899))/12*'Műszaki adattábla'!T2890,0))</f>
        <v/>
      </c>
      <c r="L2899" s="32" t="str">
        <f t="shared" si="97"/>
        <v/>
      </c>
    </row>
    <row r="2900" spans="2:12" ht="14.4" thickBot="1" x14ac:dyDescent="0.3">
      <c r="B2900" s="28" t="str">
        <f t="shared" si="96"/>
        <v/>
      </c>
      <c r="C2900" s="167" t="str">
        <f>IF(D2900="","",VLOOKUP(D2900,'Műszaki adattábla'!F:G,2,0))</f>
        <v/>
      </c>
      <c r="D2900" s="168" t="str">
        <f>IF('Műszaki adattábla'!F2891="","",'Műszaki adattábla'!F2891)</f>
        <v/>
      </c>
      <c r="E2900" s="169" t="str">
        <f>IF(D2900="","",VLOOKUP(D2900,'Műszaki adattábla'!F:R,13,0))</f>
        <v/>
      </c>
      <c r="F2900" s="29" t="str">
        <f>IF(D2900="","",VLOOKUP(D2900,'Műszaki adattábla'!F:M,8,0))</f>
        <v/>
      </c>
      <c r="G2900" s="29" t="str">
        <f>IF(D2900="","",IF('Műszaki adattábla'!L2891="20-99",IF('Műszaki adattábla'!O2891="","Nem adott meg lekötött teljesítményt",VLOOKUP(D2900,'Műszaki adattábla'!F:O,10,0)),0))</f>
        <v/>
      </c>
      <c r="H2900" s="29" t="str">
        <f>IF(D2900="","",VLOOKUP(D2900,'Műszaki adattábla'!F:P,11,0))</f>
        <v/>
      </c>
      <c r="I2900" s="30"/>
      <c r="J2900" s="30"/>
      <c r="K2900" s="31" t="str">
        <f>IF(D2900="","",ROUND(((F2900*I2900*'Műszaki adattábla'!$C$7/'Műszaki adattábla'!$C$8)+(G2900*I2900)+(H2900*I2900))/12*'Műszaki adattábla'!T2891,0))</f>
        <v/>
      </c>
      <c r="L2900" s="32" t="str">
        <f t="shared" si="97"/>
        <v/>
      </c>
    </row>
    <row r="2901" spans="2:12" ht="14.4" thickBot="1" x14ac:dyDescent="0.3">
      <c r="B2901" s="28" t="str">
        <f t="shared" si="96"/>
        <v/>
      </c>
      <c r="C2901" s="167" t="str">
        <f>IF(D2901="","",VLOOKUP(D2901,'Műszaki adattábla'!F:G,2,0))</f>
        <v/>
      </c>
      <c r="D2901" s="168" t="str">
        <f>IF('Műszaki adattábla'!F2892="","",'Műszaki adattábla'!F2892)</f>
        <v/>
      </c>
      <c r="E2901" s="169" t="str">
        <f>IF(D2901="","",VLOOKUP(D2901,'Műszaki adattábla'!F:R,13,0))</f>
        <v/>
      </c>
      <c r="F2901" s="29" t="str">
        <f>IF(D2901="","",VLOOKUP(D2901,'Műszaki adattábla'!F:M,8,0))</f>
        <v/>
      </c>
      <c r="G2901" s="29" t="str">
        <f>IF(D2901="","",IF('Műszaki adattábla'!L2892="20-99",IF('Műszaki adattábla'!O2892="","Nem adott meg lekötött teljesítményt",VLOOKUP(D2901,'Műszaki adattábla'!F:O,10,0)),0))</f>
        <v/>
      </c>
      <c r="H2901" s="29" t="str">
        <f>IF(D2901="","",VLOOKUP(D2901,'Műszaki adattábla'!F:P,11,0))</f>
        <v/>
      </c>
      <c r="I2901" s="30"/>
      <c r="J2901" s="30"/>
      <c r="K2901" s="31" t="str">
        <f>IF(D2901="","",ROUND(((F2901*I2901*'Műszaki adattábla'!$C$7/'Műszaki adattábla'!$C$8)+(G2901*I2901)+(H2901*I2901))/12*'Műszaki adattábla'!T2892,0))</f>
        <v/>
      </c>
      <c r="L2901" s="32" t="str">
        <f t="shared" si="97"/>
        <v/>
      </c>
    </row>
    <row r="2902" spans="2:12" ht="14.4" thickBot="1" x14ac:dyDescent="0.3">
      <c r="B2902" s="28" t="str">
        <f t="shared" si="96"/>
        <v/>
      </c>
      <c r="C2902" s="167" t="str">
        <f>IF(D2902="","",VLOOKUP(D2902,'Műszaki adattábla'!F:G,2,0))</f>
        <v/>
      </c>
      <c r="D2902" s="168" t="str">
        <f>IF('Műszaki adattábla'!F2893="","",'Műszaki adattábla'!F2893)</f>
        <v/>
      </c>
      <c r="E2902" s="169" t="str">
        <f>IF(D2902="","",VLOOKUP(D2902,'Műszaki adattábla'!F:R,13,0))</f>
        <v/>
      </c>
      <c r="F2902" s="29" t="str">
        <f>IF(D2902="","",VLOOKUP(D2902,'Műszaki adattábla'!F:M,8,0))</f>
        <v/>
      </c>
      <c r="G2902" s="29" t="str">
        <f>IF(D2902="","",IF('Műszaki adattábla'!L2893="20-99",IF('Műszaki adattábla'!O2893="","Nem adott meg lekötött teljesítményt",VLOOKUP(D2902,'Műszaki adattábla'!F:O,10,0)),0))</f>
        <v/>
      </c>
      <c r="H2902" s="29" t="str">
        <f>IF(D2902="","",VLOOKUP(D2902,'Műszaki adattábla'!F:P,11,0))</f>
        <v/>
      </c>
      <c r="I2902" s="30"/>
      <c r="J2902" s="30"/>
      <c r="K2902" s="31" t="str">
        <f>IF(D2902="","",ROUND(((F2902*I2902*'Műszaki adattábla'!$C$7/'Műszaki adattábla'!$C$8)+(G2902*I2902)+(H2902*I2902))/12*'Műszaki adattábla'!T2893,0))</f>
        <v/>
      </c>
      <c r="L2902" s="32" t="str">
        <f t="shared" si="97"/>
        <v/>
      </c>
    </row>
    <row r="2903" spans="2:12" ht="14.4" thickBot="1" x14ac:dyDescent="0.3">
      <c r="B2903" s="28" t="str">
        <f t="shared" si="96"/>
        <v/>
      </c>
      <c r="C2903" s="167" t="str">
        <f>IF(D2903="","",VLOOKUP(D2903,'Műszaki adattábla'!F:G,2,0))</f>
        <v/>
      </c>
      <c r="D2903" s="168" t="str">
        <f>IF('Műszaki adattábla'!F2894="","",'Műszaki adattábla'!F2894)</f>
        <v/>
      </c>
      <c r="E2903" s="169" t="str">
        <f>IF(D2903="","",VLOOKUP(D2903,'Műszaki adattábla'!F:R,13,0))</f>
        <v/>
      </c>
      <c r="F2903" s="29" t="str">
        <f>IF(D2903="","",VLOOKUP(D2903,'Műszaki adattábla'!F:M,8,0))</f>
        <v/>
      </c>
      <c r="G2903" s="29" t="str">
        <f>IF(D2903="","",IF('Műszaki adattábla'!L2894="20-99",IF('Műszaki adattábla'!O2894="","Nem adott meg lekötött teljesítményt",VLOOKUP(D2903,'Műszaki adattábla'!F:O,10,0)),0))</f>
        <v/>
      </c>
      <c r="H2903" s="29" t="str">
        <f>IF(D2903="","",VLOOKUP(D2903,'Műszaki adattábla'!F:P,11,0))</f>
        <v/>
      </c>
      <c r="I2903" s="30"/>
      <c r="J2903" s="30"/>
      <c r="K2903" s="31" t="str">
        <f>IF(D2903="","",ROUND(((F2903*I2903*'Műszaki adattábla'!$C$7/'Műszaki adattábla'!$C$8)+(G2903*I2903)+(H2903*I2903))/12*'Műszaki adattábla'!T2894,0))</f>
        <v/>
      </c>
      <c r="L2903" s="32" t="str">
        <f t="shared" si="97"/>
        <v/>
      </c>
    </row>
    <row r="2904" spans="2:12" ht="14.4" thickBot="1" x14ac:dyDescent="0.3">
      <c r="B2904" s="28" t="str">
        <f t="shared" si="96"/>
        <v/>
      </c>
      <c r="C2904" s="167" t="str">
        <f>IF(D2904="","",VLOOKUP(D2904,'Műszaki adattábla'!F:G,2,0))</f>
        <v/>
      </c>
      <c r="D2904" s="168" t="str">
        <f>IF('Műszaki adattábla'!F2895="","",'Műszaki adattábla'!F2895)</f>
        <v/>
      </c>
      <c r="E2904" s="169" t="str">
        <f>IF(D2904="","",VLOOKUP(D2904,'Műszaki adattábla'!F:R,13,0))</f>
        <v/>
      </c>
      <c r="F2904" s="29" t="str">
        <f>IF(D2904="","",VLOOKUP(D2904,'Műszaki adattábla'!F:M,8,0))</f>
        <v/>
      </c>
      <c r="G2904" s="29" t="str">
        <f>IF(D2904="","",IF('Műszaki adattábla'!L2895="20-99",IF('Műszaki adattábla'!O2895="","Nem adott meg lekötött teljesítményt",VLOOKUP(D2904,'Műszaki adattábla'!F:O,10,0)),0))</f>
        <v/>
      </c>
      <c r="H2904" s="29" t="str">
        <f>IF(D2904="","",VLOOKUP(D2904,'Műszaki adattábla'!F:P,11,0))</f>
        <v/>
      </c>
      <c r="I2904" s="30"/>
      <c r="J2904" s="30"/>
      <c r="K2904" s="31" t="str">
        <f>IF(D2904="","",ROUND(((F2904*I2904*'Műszaki adattábla'!$C$7/'Műszaki adattábla'!$C$8)+(G2904*I2904)+(H2904*I2904))/12*'Műszaki adattábla'!T2895,0))</f>
        <v/>
      </c>
      <c r="L2904" s="32" t="str">
        <f t="shared" si="97"/>
        <v/>
      </c>
    </row>
    <row r="2905" spans="2:12" ht="14.4" thickBot="1" x14ac:dyDescent="0.3">
      <c r="B2905" s="28" t="str">
        <f t="shared" si="96"/>
        <v/>
      </c>
      <c r="C2905" s="167" t="str">
        <f>IF(D2905="","",VLOOKUP(D2905,'Műszaki adattábla'!F:G,2,0))</f>
        <v/>
      </c>
      <c r="D2905" s="168" t="str">
        <f>IF('Műszaki adattábla'!F2896="","",'Műszaki adattábla'!F2896)</f>
        <v/>
      </c>
      <c r="E2905" s="169" t="str">
        <f>IF(D2905="","",VLOOKUP(D2905,'Műszaki adattábla'!F:R,13,0))</f>
        <v/>
      </c>
      <c r="F2905" s="29" t="str">
        <f>IF(D2905="","",VLOOKUP(D2905,'Műszaki adattábla'!F:M,8,0))</f>
        <v/>
      </c>
      <c r="G2905" s="29" t="str">
        <f>IF(D2905="","",IF('Műszaki adattábla'!L2896="20-99",IF('Műszaki adattábla'!O2896="","Nem adott meg lekötött teljesítményt",VLOOKUP(D2905,'Műszaki adattábla'!F:O,10,0)),0))</f>
        <v/>
      </c>
      <c r="H2905" s="29" t="str">
        <f>IF(D2905="","",VLOOKUP(D2905,'Műszaki adattábla'!F:P,11,0))</f>
        <v/>
      </c>
      <c r="I2905" s="30"/>
      <c r="J2905" s="30"/>
      <c r="K2905" s="31" t="str">
        <f>IF(D2905="","",ROUND(((F2905*I2905*'Műszaki adattábla'!$C$7/'Műszaki adattábla'!$C$8)+(G2905*I2905)+(H2905*I2905))/12*'Műszaki adattábla'!T2896,0))</f>
        <v/>
      </c>
      <c r="L2905" s="32" t="str">
        <f t="shared" si="97"/>
        <v/>
      </c>
    </row>
    <row r="2906" spans="2:12" ht="14.4" thickBot="1" x14ac:dyDescent="0.3">
      <c r="B2906" s="28" t="str">
        <f t="shared" si="96"/>
        <v/>
      </c>
      <c r="C2906" s="167" t="str">
        <f>IF(D2906="","",VLOOKUP(D2906,'Műszaki adattábla'!F:G,2,0))</f>
        <v/>
      </c>
      <c r="D2906" s="168" t="str">
        <f>IF('Műszaki adattábla'!F2897="","",'Műszaki adattábla'!F2897)</f>
        <v/>
      </c>
      <c r="E2906" s="169" t="str">
        <f>IF(D2906="","",VLOOKUP(D2906,'Műszaki adattábla'!F:R,13,0))</f>
        <v/>
      </c>
      <c r="F2906" s="29" t="str">
        <f>IF(D2906="","",VLOOKUP(D2906,'Műszaki adattábla'!F:M,8,0))</f>
        <v/>
      </c>
      <c r="G2906" s="29" t="str">
        <f>IF(D2906="","",IF('Műszaki adattábla'!L2897="20-99",IF('Műszaki adattábla'!O2897="","Nem adott meg lekötött teljesítményt",VLOOKUP(D2906,'Műszaki adattábla'!F:O,10,0)),0))</f>
        <v/>
      </c>
      <c r="H2906" s="29" t="str">
        <f>IF(D2906="","",VLOOKUP(D2906,'Műszaki adattábla'!F:P,11,0))</f>
        <v/>
      </c>
      <c r="I2906" s="30"/>
      <c r="J2906" s="30"/>
      <c r="K2906" s="31" t="str">
        <f>IF(D2906="","",ROUND(((F2906*I2906*'Műszaki adattábla'!$C$7/'Műszaki adattábla'!$C$8)+(G2906*I2906)+(H2906*I2906))/12*'Műszaki adattábla'!T2897,0))</f>
        <v/>
      </c>
      <c r="L2906" s="32" t="str">
        <f t="shared" si="97"/>
        <v/>
      </c>
    </row>
    <row r="2907" spans="2:12" ht="14.4" thickBot="1" x14ac:dyDescent="0.3">
      <c r="B2907" s="28" t="str">
        <f t="shared" si="96"/>
        <v/>
      </c>
      <c r="C2907" s="167" t="str">
        <f>IF(D2907="","",VLOOKUP(D2907,'Műszaki adattábla'!F:G,2,0))</f>
        <v/>
      </c>
      <c r="D2907" s="168" t="str">
        <f>IF('Műszaki adattábla'!F2898="","",'Műszaki adattábla'!F2898)</f>
        <v/>
      </c>
      <c r="E2907" s="169" t="str">
        <f>IF(D2907="","",VLOOKUP(D2907,'Műszaki adattábla'!F:R,13,0))</f>
        <v/>
      </c>
      <c r="F2907" s="29" t="str">
        <f>IF(D2907="","",VLOOKUP(D2907,'Műszaki adattábla'!F:M,8,0))</f>
        <v/>
      </c>
      <c r="G2907" s="29" t="str">
        <f>IF(D2907="","",IF('Műszaki adattábla'!L2898="20-99",IF('Műszaki adattábla'!O2898="","Nem adott meg lekötött teljesítményt",VLOOKUP(D2907,'Műszaki adattábla'!F:O,10,0)),0))</f>
        <v/>
      </c>
      <c r="H2907" s="29" t="str">
        <f>IF(D2907="","",VLOOKUP(D2907,'Műszaki adattábla'!F:P,11,0))</f>
        <v/>
      </c>
      <c r="I2907" s="30"/>
      <c r="J2907" s="30"/>
      <c r="K2907" s="31" t="str">
        <f>IF(D2907="","",ROUND(((F2907*I2907*'Műszaki adattábla'!$C$7/'Műszaki adattábla'!$C$8)+(G2907*I2907)+(H2907*I2907))/12*'Műszaki adattábla'!T2898,0))</f>
        <v/>
      </c>
      <c r="L2907" s="32" t="str">
        <f t="shared" si="97"/>
        <v/>
      </c>
    </row>
    <row r="2908" spans="2:12" ht="14.4" thickBot="1" x14ac:dyDescent="0.3">
      <c r="B2908" s="28" t="str">
        <f t="shared" ref="B2908:B2971" si="98">IF(D2908="","",B2907+1)</f>
        <v/>
      </c>
      <c r="C2908" s="167" t="str">
        <f>IF(D2908="","",VLOOKUP(D2908,'Műszaki adattábla'!F:G,2,0))</f>
        <v/>
      </c>
      <c r="D2908" s="168" t="str">
        <f>IF('Műszaki adattábla'!F2899="","",'Műszaki adattábla'!F2899)</f>
        <v/>
      </c>
      <c r="E2908" s="169" t="str">
        <f>IF(D2908="","",VLOOKUP(D2908,'Műszaki adattábla'!F:R,13,0))</f>
        <v/>
      </c>
      <c r="F2908" s="29" t="str">
        <f>IF(D2908="","",VLOOKUP(D2908,'Műszaki adattábla'!F:M,8,0))</f>
        <v/>
      </c>
      <c r="G2908" s="29" t="str">
        <f>IF(D2908="","",IF('Műszaki adattábla'!L2899="20-99",IF('Műszaki adattábla'!O2899="","Nem adott meg lekötött teljesítményt",VLOOKUP(D2908,'Műszaki adattábla'!F:O,10,0)),0))</f>
        <v/>
      </c>
      <c r="H2908" s="29" t="str">
        <f>IF(D2908="","",VLOOKUP(D2908,'Műszaki adattábla'!F:P,11,0))</f>
        <v/>
      </c>
      <c r="I2908" s="30"/>
      <c r="J2908" s="30"/>
      <c r="K2908" s="31" t="str">
        <f>IF(D2908="","",ROUND(((F2908*I2908*'Műszaki adattábla'!$C$7/'Műszaki adattábla'!$C$8)+(G2908*I2908)+(H2908*I2908))/12*'Műszaki adattábla'!T2899,0))</f>
        <v/>
      </c>
      <c r="L2908" s="32" t="str">
        <f t="shared" ref="L2908:L2971" si="99">IF(D2908="","",ROUND((J2908/1000)*E2908,0))</f>
        <v/>
      </c>
    </row>
    <row r="2909" spans="2:12" ht="14.4" thickBot="1" x14ac:dyDescent="0.3">
      <c r="B2909" s="28" t="str">
        <f t="shared" si="98"/>
        <v/>
      </c>
      <c r="C2909" s="167" t="str">
        <f>IF(D2909="","",VLOOKUP(D2909,'Műszaki adattábla'!F:G,2,0))</f>
        <v/>
      </c>
      <c r="D2909" s="168" t="str">
        <f>IF('Műszaki adattábla'!F2900="","",'Műszaki adattábla'!F2900)</f>
        <v/>
      </c>
      <c r="E2909" s="169" t="str">
        <f>IF(D2909="","",VLOOKUP(D2909,'Műszaki adattábla'!F:R,13,0))</f>
        <v/>
      </c>
      <c r="F2909" s="29" t="str">
        <f>IF(D2909="","",VLOOKUP(D2909,'Műszaki adattábla'!F:M,8,0))</f>
        <v/>
      </c>
      <c r="G2909" s="29" t="str">
        <f>IF(D2909="","",IF('Műszaki adattábla'!L2900="20-99",IF('Műszaki adattábla'!O2900="","Nem adott meg lekötött teljesítményt",VLOOKUP(D2909,'Műszaki adattábla'!F:O,10,0)),0))</f>
        <v/>
      </c>
      <c r="H2909" s="29" t="str">
        <f>IF(D2909="","",VLOOKUP(D2909,'Műszaki adattábla'!F:P,11,0))</f>
        <v/>
      </c>
      <c r="I2909" s="30"/>
      <c r="J2909" s="30"/>
      <c r="K2909" s="31" t="str">
        <f>IF(D2909="","",ROUND(((F2909*I2909*'Műszaki adattábla'!$C$7/'Műszaki adattábla'!$C$8)+(G2909*I2909)+(H2909*I2909))/12*'Műszaki adattábla'!T2900,0))</f>
        <v/>
      </c>
      <c r="L2909" s="32" t="str">
        <f t="shared" si="99"/>
        <v/>
      </c>
    </row>
    <row r="2910" spans="2:12" ht="14.4" thickBot="1" x14ac:dyDescent="0.3">
      <c r="B2910" s="28" t="str">
        <f t="shared" si="98"/>
        <v/>
      </c>
      <c r="C2910" s="167" t="str">
        <f>IF(D2910="","",VLOOKUP(D2910,'Műszaki adattábla'!F:G,2,0))</f>
        <v/>
      </c>
      <c r="D2910" s="168" t="str">
        <f>IF('Műszaki adattábla'!F2901="","",'Műszaki adattábla'!F2901)</f>
        <v/>
      </c>
      <c r="E2910" s="169" t="str">
        <f>IF(D2910="","",VLOOKUP(D2910,'Műszaki adattábla'!F:R,13,0))</f>
        <v/>
      </c>
      <c r="F2910" s="29" t="str">
        <f>IF(D2910="","",VLOOKUP(D2910,'Műszaki adattábla'!F:M,8,0))</f>
        <v/>
      </c>
      <c r="G2910" s="29" t="str">
        <f>IF(D2910="","",IF('Műszaki adattábla'!L2901="20-99",IF('Műszaki adattábla'!O2901="","Nem adott meg lekötött teljesítményt",VLOOKUP(D2910,'Műszaki adattábla'!F:O,10,0)),0))</f>
        <v/>
      </c>
      <c r="H2910" s="29" t="str">
        <f>IF(D2910="","",VLOOKUP(D2910,'Műszaki adattábla'!F:P,11,0))</f>
        <v/>
      </c>
      <c r="I2910" s="30"/>
      <c r="J2910" s="30"/>
      <c r="K2910" s="31" t="str">
        <f>IF(D2910="","",ROUND(((F2910*I2910*'Műszaki adattábla'!$C$7/'Műszaki adattábla'!$C$8)+(G2910*I2910)+(H2910*I2910))/12*'Műszaki adattábla'!T2901,0))</f>
        <v/>
      </c>
      <c r="L2910" s="32" t="str">
        <f t="shared" si="99"/>
        <v/>
      </c>
    </row>
    <row r="2911" spans="2:12" ht="14.4" thickBot="1" x14ac:dyDescent="0.3">
      <c r="B2911" s="28" t="str">
        <f t="shared" si="98"/>
        <v/>
      </c>
      <c r="C2911" s="167" t="str">
        <f>IF(D2911="","",VLOOKUP(D2911,'Műszaki adattábla'!F:G,2,0))</f>
        <v/>
      </c>
      <c r="D2911" s="168" t="str">
        <f>IF('Műszaki adattábla'!F2902="","",'Műszaki adattábla'!F2902)</f>
        <v/>
      </c>
      <c r="E2911" s="169" t="str">
        <f>IF(D2911="","",VLOOKUP(D2911,'Műszaki adattábla'!F:R,13,0))</f>
        <v/>
      </c>
      <c r="F2911" s="29" t="str">
        <f>IF(D2911="","",VLOOKUP(D2911,'Műszaki adattábla'!F:M,8,0))</f>
        <v/>
      </c>
      <c r="G2911" s="29" t="str">
        <f>IF(D2911="","",IF('Műszaki adattábla'!L2902="20-99",IF('Műszaki adattábla'!O2902="","Nem adott meg lekötött teljesítményt",VLOOKUP(D2911,'Műszaki adattábla'!F:O,10,0)),0))</f>
        <v/>
      </c>
      <c r="H2911" s="29" t="str">
        <f>IF(D2911="","",VLOOKUP(D2911,'Műszaki adattábla'!F:P,11,0))</f>
        <v/>
      </c>
      <c r="I2911" s="30"/>
      <c r="J2911" s="30"/>
      <c r="K2911" s="31" t="str">
        <f>IF(D2911="","",ROUND(((F2911*I2911*'Műszaki adattábla'!$C$7/'Műszaki adattábla'!$C$8)+(G2911*I2911)+(H2911*I2911))/12*'Műszaki adattábla'!T2902,0))</f>
        <v/>
      </c>
      <c r="L2911" s="32" t="str">
        <f t="shared" si="99"/>
        <v/>
      </c>
    </row>
    <row r="2912" spans="2:12" ht="14.4" thickBot="1" x14ac:dyDescent="0.3">
      <c r="B2912" s="28" t="str">
        <f t="shared" si="98"/>
        <v/>
      </c>
      <c r="C2912" s="167" t="str">
        <f>IF(D2912="","",VLOOKUP(D2912,'Műszaki adattábla'!F:G,2,0))</f>
        <v/>
      </c>
      <c r="D2912" s="168" t="str">
        <f>IF('Műszaki adattábla'!F2903="","",'Műszaki adattábla'!F2903)</f>
        <v/>
      </c>
      <c r="E2912" s="169" t="str">
        <f>IF(D2912="","",VLOOKUP(D2912,'Műszaki adattábla'!F:R,13,0))</f>
        <v/>
      </c>
      <c r="F2912" s="29" t="str">
        <f>IF(D2912="","",VLOOKUP(D2912,'Műszaki adattábla'!F:M,8,0))</f>
        <v/>
      </c>
      <c r="G2912" s="29" t="str">
        <f>IF(D2912="","",IF('Műszaki adattábla'!L2903="20-99",IF('Műszaki adattábla'!O2903="","Nem adott meg lekötött teljesítményt",VLOOKUP(D2912,'Műszaki adattábla'!F:O,10,0)),0))</f>
        <v/>
      </c>
      <c r="H2912" s="29" t="str">
        <f>IF(D2912="","",VLOOKUP(D2912,'Műszaki adattábla'!F:P,11,0))</f>
        <v/>
      </c>
      <c r="I2912" s="30"/>
      <c r="J2912" s="30"/>
      <c r="K2912" s="31" t="str">
        <f>IF(D2912="","",ROUND(((F2912*I2912*'Műszaki adattábla'!$C$7/'Műszaki adattábla'!$C$8)+(G2912*I2912)+(H2912*I2912))/12*'Műszaki adattábla'!T2903,0))</f>
        <v/>
      </c>
      <c r="L2912" s="32" t="str">
        <f t="shared" si="99"/>
        <v/>
      </c>
    </row>
    <row r="2913" spans="2:12" ht="14.4" thickBot="1" x14ac:dyDescent="0.3">
      <c r="B2913" s="28" t="str">
        <f t="shared" si="98"/>
        <v/>
      </c>
      <c r="C2913" s="167" t="str">
        <f>IF(D2913="","",VLOOKUP(D2913,'Műszaki adattábla'!F:G,2,0))</f>
        <v/>
      </c>
      <c r="D2913" s="168" t="str">
        <f>IF('Műszaki adattábla'!F2904="","",'Műszaki adattábla'!F2904)</f>
        <v/>
      </c>
      <c r="E2913" s="169" t="str">
        <f>IF(D2913="","",VLOOKUP(D2913,'Műszaki adattábla'!F:R,13,0))</f>
        <v/>
      </c>
      <c r="F2913" s="29" t="str">
        <f>IF(D2913="","",VLOOKUP(D2913,'Műszaki adattábla'!F:M,8,0))</f>
        <v/>
      </c>
      <c r="G2913" s="29" t="str">
        <f>IF(D2913="","",IF('Műszaki adattábla'!L2904="20-99",IF('Műszaki adattábla'!O2904="","Nem adott meg lekötött teljesítményt",VLOOKUP(D2913,'Műszaki adattábla'!F:O,10,0)),0))</f>
        <v/>
      </c>
      <c r="H2913" s="29" t="str">
        <f>IF(D2913="","",VLOOKUP(D2913,'Műszaki adattábla'!F:P,11,0))</f>
        <v/>
      </c>
      <c r="I2913" s="30"/>
      <c r="J2913" s="30"/>
      <c r="K2913" s="31" t="str">
        <f>IF(D2913="","",ROUND(((F2913*I2913*'Műszaki adattábla'!$C$7/'Műszaki adattábla'!$C$8)+(G2913*I2913)+(H2913*I2913))/12*'Műszaki adattábla'!T2904,0))</f>
        <v/>
      </c>
      <c r="L2913" s="32" t="str">
        <f t="shared" si="99"/>
        <v/>
      </c>
    </row>
    <row r="2914" spans="2:12" ht="14.4" thickBot="1" x14ac:dyDescent="0.3">
      <c r="B2914" s="28" t="str">
        <f t="shared" si="98"/>
        <v/>
      </c>
      <c r="C2914" s="167" t="str">
        <f>IF(D2914="","",VLOOKUP(D2914,'Műszaki adattábla'!F:G,2,0))</f>
        <v/>
      </c>
      <c r="D2914" s="168" t="str">
        <f>IF('Műszaki adattábla'!F2905="","",'Műszaki adattábla'!F2905)</f>
        <v/>
      </c>
      <c r="E2914" s="169" t="str">
        <f>IF(D2914="","",VLOOKUP(D2914,'Műszaki adattábla'!F:R,13,0))</f>
        <v/>
      </c>
      <c r="F2914" s="29" t="str">
        <f>IF(D2914="","",VLOOKUP(D2914,'Műszaki adattábla'!F:M,8,0))</f>
        <v/>
      </c>
      <c r="G2914" s="29" t="str">
        <f>IF(D2914="","",IF('Műszaki adattábla'!L2905="20-99",IF('Műszaki adattábla'!O2905="","Nem adott meg lekötött teljesítményt",VLOOKUP(D2914,'Műszaki adattábla'!F:O,10,0)),0))</f>
        <v/>
      </c>
      <c r="H2914" s="29" t="str">
        <f>IF(D2914="","",VLOOKUP(D2914,'Műszaki adattábla'!F:P,11,0))</f>
        <v/>
      </c>
      <c r="I2914" s="30"/>
      <c r="J2914" s="30"/>
      <c r="K2914" s="31" t="str">
        <f>IF(D2914="","",ROUND(((F2914*I2914*'Műszaki adattábla'!$C$7/'Műszaki adattábla'!$C$8)+(G2914*I2914)+(H2914*I2914))/12*'Műszaki adattábla'!T2905,0))</f>
        <v/>
      </c>
      <c r="L2914" s="32" t="str">
        <f t="shared" si="99"/>
        <v/>
      </c>
    </row>
    <row r="2915" spans="2:12" ht="14.4" thickBot="1" x14ac:dyDescent="0.3">
      <c r="B2915" s="28" t="str">
        <f t="shared" si="98"/>
        <v/>
      </c>
      <c r="C2915" s="167" t="str">
        <f>IF(D2915="","",VLOOKUP(D2915,'Műszaki adattábla'!F:G,2,0))</f>
        <v/>
      </c>
      <c r="D2915" s="168" t="str">
        <f>IF('Műszaki adattábla'!F2906="","",'Műszaki adattábla'!F2906)</f>
        <v/>
      </c>
      <c r="E2915" s="169" t="str">
        <f>IF(D2915="","",VLOOKUP(D2915,'Műszaki adattábla'!F:R,13,0))</f>
        <v/>
      </c>
      <c r="F2915" s="29" t="str">
        <f>IF(D2915="","",VLOOKUP(D2915,'Műszaki adattábla'!F:M,8,0))</f>
        <v/>
      </c>
      <c r="G2915" s="29" t="str">
        <f>IF(D2915="","",IF('Műszaki adattábla'!L2906="20-99",IF('Műszaki adattábla'!O2906="","Nem adott meg lekötött teljesítményt",VLOOKUP(D2915,'Műszaki adattábla'!F:O,10,0)),0))</f>
        <v/>
      </c>
      <c r="H2915" s="29" t="str">
        <f>IF(D2915="","",VLOOKUP(D2915,'Műszaki adattábla'!F:P,11,0))</f>
        <v/>
      </c>
      <c r="I2915" s="30"/>
      <c r="J2915" s="30"/>
      <c r="K2915" s="31" t="str">
        <f>IF(D2915="","",ROUND(((F2915*I2915*'Műszaki adattábla'!$C$7/'Műszaki adattábla'!$C$8)+(G2915*I2915)+(H2915*I2915))/12*'Műszaki adattábla'!T2906,0))</f>
        <v/>
      </c>
      <c r="L2915" s="32" t="str">
        <f t="shared" si="99"/>
        <v/>
      </c>
    </row>
    <row r="2916" spans="2:12" ht="14.4" thickBot="1" x14ac:dyDescent="0.3">
      <c r="B2916" s="28" t="str">
        <f t="shared" si="98"/>
        <v/>
      </c>
      <c r="C2916" s="167" t="str">
        <f>IF(D2916="","",VLOOKUP(D2916,'Műszaki adattábla'!F:G,2,0))</f>
        <v/>
      </c>
      <c r="D2916" s="168" t="str">
        <f>IF('Műszaki adattábla'!F2907="","",'Műszaki adattábla'!F2907)</f>
        <v/>
      </c>
      <c r="E2916" s="169" t="str">
        <f>IF(D2916="","",VLOOKUP(D2916,'Műszaki adattábla'!F:R,13,0))</f>
        <v/>
      </c>
      <c r="F2916" s="29" t="str">
        <f>IF(D2916="","",VLOOKUP(D2916,'Műszaki adattábla'!F:M,8,0))</f>
        <v/>
      </c>
      <c r="G2916" s="29" t="str">
        <f>IF(D2916="","",IF('Műszaki adattábla'!L2907="20-99",IF('Műszaki adattábla'!O2907="","Nem adott meg lekötött teljesítményt",VLOOKUP(D2916,'Műszaki adattábla'!F:O,10,0)),0))</f>
        <v/>
      </c>
      <c r="H2916" s="29" t="str">
        <f>IF(D2916="","",VLOOKUP(D2916,'Műszaki adattábla'!F:P,11,0))</f>
        <v/>
      </c>
      <c r="I2916" s="30"/>
      <c r="J2916" s="30"/>
      <c r="K2916" s="31" t="str">
        <f>IF(D2916="","",ROUND(((F2916*I2916*'Műszaki adattábla'!$C$7/'Műszaki adattábla'!$C$8)+(G2916*I2916)+(H2916*I2916))/12*'Műszaki adattábla'!T2907,0))</f>
        <v/>
      </c>
      <c r="L2916" s="32" t="str">
        <f t="shared" si="99"/>
        <v/>
      </c>
    </row>
    <row r="2917" spans="2:12" ht="14.4" thickBot="1" x14ac:dyDescent="0.3">
      <c r="B2917" s="28" t="str">
        <f t="shared" si="98"/>
        <v/>
      </c>
      <c r="C2917" s="167" t="str">
        <f>IF(D2917="","",VLOOKUP(D2917,'Műszaki adattábla'!F:G,2,0))</f>
        <v/>
      </c>
      <c r="D2917" s="168" t="str">
        <f>IF('Műszaki adattábla'!F2908="","",'Műszaki adattábla'!F2908)</f>
        <v/>
      </c>
      <c r="E2917" s="169" t="str">
        <f>IF(D2917="","",VLOOKUP(D2917,'Műszaki adattábla'!F:R,13,0))</f>
        <v/>
      </c>
      <c r="F2917" s="29" t="str">
        <f>IF(D2917="","",VLOOKUP(D2917,'Műszaki adattábla'!F:M,8,0))</f>
        <v/>
      </c>
      <c r="G2917" s="29" t="str">
        <f>IF(D2917="","",IF('Műszaki adattábla'!L2908="20-99",IF('Műszaki adattábla'!O2908="","Nem adott meg lekötött teljesítményt",VLOOKUP(D2917,'Műszaki adattábla'!F:O,10,0)),0))</f>
        <v/>
      </c>
      <c r="H2917" s="29" t="str">
        <f>IF(D2917="","",VLOOKUP(D2917,'Műszaki adattábla'!F:P,11,0))</f>
        <v/>
      </c>
      <c r="I2917" s="30"/>
      <c r="J2917" s="30"/>
      <c r="K2917" s="31" t="str">
        <f>IF(D2917="","",ROUND(((F2917*I2917*'Műszaki adattábla'!$C$7/'Műszaki adattábla'!$C$8)+(G2917*I2917)+(H2917*I2917))/12*'Műszaki adattábla'!T2908,0))</f>
        <v/>
      </c>
      <c r="L2917" s="32" t="str">
        <f t="shared" si="99"/>
        <v/>
      </c>
    </row>
    <row r="2918" spans="2:12" ht="14.4" thickBot="1" x14ac:dyDescent="0.3">
      <c r="B2918" s="28" t="str">
        <f t="shared" si="98"/>
        <v/>
      </c>
      <c r="C2918" s="167" t="str">
        <f>IF(D2918="","",VLOOKUP(D2918,'Műszaki adattábla'!F:G,2,0))</f>
        <v/>
      </c>
      <c r="D2918" s="168" t="str">
        <f>IF('Műszaki adattábla'!F2909="","",'Műszaki adattábla'!F2909)</f>
        <v/>
      </c>
      <c r="E2918" s="169" t="str">
        <f>IF(D2918="","",VLOOKUP(D2918,'Műszaki adattábla'!F:R,13,0))</f>
        <v/>
      </c>
      <c r="F2918" s="29" t="str">
        <f>IF(D2918="","",VLOOKUP(D2918,'Műszaki adattábla'!F:M,8,0))</f>
        <v/>
      </c>
      <c r="G2918" s="29" t="str">
        <f>IF(D2918="","",IF('Műszaki adattábla'!L2909="20-99",IF('Műszaki adattábla'!O2909="","Nem adott meg lekötött teljesítményt",VLOOKUP(D2918,'Műszaki adattábla'!F:O,10,0)),0))</f>
        <v/>
      </c>
      <c r="H2918" s="29" t="str">
        <f>IF(D2918="","",VLOOKUP(D2918,'Műszaki adattábla'!F:P,11,0))</f>
        <v/>
      </c>
      <c r="I2918" s="30"/>
      <c r="J2918" s="30"/>
      <c r="K2918" s="31" t="str">
        <f>IF(D2918="","",ROUND(((F2918*I2918*'Műszaki adattábla'!$C$7/'Műszaki adattábla'!$C$8)+(G2918*I2918)+(H2918*I2918))/12*'Műszaki adattábla'!T2909,0))</f>
        <v/>
      </c>
      <c r="L2918" s="32" t="str">
        <f t="shared" si="99"/>
        <v/>
      </c>
    </row>
    <row r="2919" spans="2:12" ht="14.4" thickBot="1" x14ac:dyDescent="0.3">
      <c r="B2919" s="28" t="str">
        <f t="shared" si="98"/>
        <v/>
      </c>
      <c r="C2919" s="167" t="str">
        <f>IF(D2919="","",VLOOKUP(D2919,'Műszaki adattábla'!F:G,2,0))</f>
        <v/>
      </c>
      <c r="D2919" s="168" t="str">
        <f>IF('Műszaki adattábla'!F2910="","",'Műszaki adattábla'!F2910)</f>
        <v/>
      </c>
      <c r="E2919" s="169" t="str">
        <f>IF(D2919="","",VLOOKUP(D2919,'Műszaki adattábla'!F:R,13,0))</f>
        <v/>
      </c>
      <c r="F2919" s="29" t="str">
        <f>IF(D2919="","",VLOOKUP(D2919,'Műszaki adattábla'!F:M,8,0))</f>
        <v/>
      </c>
      <c r="G2919" s="29" t="str">
        <f>IF(D2919="","",IF('Műszaki adattábla'!L2910="20-99",IF('Műszaki adattábla'!O2910="","Nem adott meg lekötött teljesítményt",VLOOKUP(D2919,'Műszaki adattábla'!F:O,10,0)),0))</f>
        <v/>
      </c>
      <c r="H2919" s="29" t="str">
        <f>IF(D2919="","",VLOOKUP(D2919,'Műszaki adattábla'!F:P,11,0))</f>
        <v/>
      </c>
      <c r="I2919" s="30"/>
      <c r="J2919" s="30"/>
      <c r="K2919" s="31" t="str">
        <f>IF(D2919="","",ROUND(((F2919*I2919*'Műszaki adattábla'!$C$7/'Műszaki adattábla'!$C$8)+(G2919*I2919)+(H2919*I2919))/12*'Műszaki adattábla'!T2910,0))</f>
        <v/>
      </c>
      <c r="L2919" s="32" t="str">
        <f t="shared" si="99"/>
        <v/>
      </c>
    </row>
    <row r="2920" spans="2:12" ht="14.4" thickBot="1" x14ac:dyDescent="0.3">
      <c r="B2920" s="28" t="str">
        <f t="shared" si="98"/>
        <v/>
      </c>
      <c r="C2920" s="167" t="str">
        <f>IF(D2920="","",VLOOKUP(D2920,'Műszaki adattábla'!F:G,2,0))</f>
        <v/>
      </c>
      <c r="D2920" s="168" t="str">
        <f>IF('Műszaki adattábla'!F2911="","",'Műszaki adattábla'!F2911)</f>
        <v/>
      </c>
      <c r="E2920" s="169" t="str">
        <f>IF(D2920="","",VLOOKUP(D2920,'Műszaki adattábla'!F:R,13,0))</f>
        <v/>
      </c>
      <c r="F2920" s="29" t="str">
        <f>IF(D2920="","",VLOOKUP(D2920,'Műszaki adattábla'!F:M,8,0))</f>
        <v/>
      </c>
      <c r="G2920" s="29" t="str">
        <f>IF(D2920="","",IF('Műszaki adattábla'!L2911="20-99",IF('Műszaki adattábla'!O2911="","Nem adott meg lekötött teljesítményt",VLOOKUP(D2920,'Műszaki adattábla'!F:O,10,0)),0))</f>
        <v/>
      </c>
      <c r="H2920" s="29" t="str">
        <f>IF(D2920="","",VLOOKUP(D2920,'Műszaki adattábla'!F:P,11,0))</f>
        <v/>
      </c>
      <c r="I2920" s="30"/>
      <c r="J2920" s="30"/>
      <c r="K2920" s="31" t="str">
        <f>IF(D2920="","",ROUND(((F2920*I2920*'Műszaki adattábla'!$C$7/'Műszaki adattábla'!$C$8)+(G2920*I2920)+(H2920*I2920))/12*'Műszaki adattábla'!T2911,0))</f>
        <v/>
      </c>
      <c r="L2920" s="32" t="str">
        <f t="shared" si="99"/>
        <v/>
      </c>
    </row>
    <row r="2921" spans="2:12" ht="14.4" thickBot="1" x14ac:dyDescent="0.3">
      <c r="B2921" s="28" t="str">
        <f t="shared" si="98"/>
        <v/>
      </c>
      <c r="C2921" s="167" t="str">
        <f>IF(D2921="","",VLOOKUP(D2921,'Műszaki adattábla'!F:G,2,0))</f>
        <v/>
      </c>
      <c r="D2921" s="168" t="str">
        <f>IF('Műszaki adattábla'!F2912="","",'Műszaki adattábla'!F2912)</f>
        <v/>
      </c>
      <c r="E2921" s="169" t="str">
        <f>IF(D2921="","",VLOOKUP(D2921,'Műszaki adattábla'!F:R,13,0))</f>
        <v/>
      </c>
      <c r="F2921" s="29" t="str">
        <f>IF(D2921="","",VLOOKUP(D2921,'Műszaki adattábla'!F:M,8,0))</f>
        <v/>
      </c>
      <c r="G2921" s="29" t="str">
        <f>IF(D2921="","",IF('Műszaki adattábla'!L2912="20-99",IF('Műszaki adattábla'!O2912="","Nem adott meg lekötött teljesítményt",VLOOKUP(D2921,'Műszaki adattábla'!F:O,10,0)),0))</f>
        <v/>
      </c>
      <c r="H2921" s="29" t="str">
        <f>IF(D2921="","",VLOOKUP(D2921,'Műszaki adattábla'!F:P,11,0))</f>
        <v/>
      </c>
      <c r="I2921" s="30"/>
      <c r="J2921" s="30"/>
      <c r="K2921" s="31" t="str">
        <f>IF(D2921="","",ROUND(((F2921*I2921*'Műszaki adattábla'!$C$7/'Műszaki adattábla'!$C$8)+(G2921*I2921)+(H2921*I2921))/12*'Műszaki adattábla'!T2912,0))</f>
        <v/>
      </c>
      <c r="L2921" s="32" t="str">
        <f t="shared" si="99"/>
        <v/>
      </c>
    </row>
    <row r="2922" spans="2:12" ht="14.4" thickBot="1" x14ac:dyDescent="0.3">
      <c r="B2922" s="28" t="str">
        <f t="shared" si="98"/>
        <v/>
      </c>
      <c r="C2922" s="167" t="str">
        <f>IF(D2922="","",VLOOKUP(D2922,'Műszaki adattábla'!F:G,2,0))</f>
        <v/>
      </c>
      <c r="D2922" s="168" t="str">
        <f>IF('Műszaki adattábla'!F2913="","",'Műszaki adattábla'!F2913)</f>
        <v/>
      </c>
      <c r="E2922" s="169" t="str">
        <f>IF(D2922="","",VLOOKUP(D2922,'Műszaki adattábla'!F:R,13,0))</f>
        <v/>
      </c>
      <c r="F2922" s="29" t="str">
        <f>IF(D2922="","",VLOOKUP(D2922,'Műszaki adattábla'!F:M,8,0))</f>
        <v/>
      </c>
      <c r="G2922" s="29" t="str">
        <f>IF(D2922="","",IF('Műszaki adattábla'!L2913="20-99",IF('Műszaki adattábla'!O2913="","Nem adott meg lekötött teljesítményt",VLOOKUP(D2922,'Műszaki adattábla'!F:O,10,0)),0))</f>
        <v/>
      </c>
      <c r="H2922" s="29" t="str">
        <f>IF(D2922="","",VLOOKUP(D2922,'Műszaki adattábla'!F:P,11,0))</f>
        <v/>
      </c>
      <c r="I2922" s="30"/>
      <c r="J2922" s="30"/>
      <c r="K2922" s="31" t="str">
        <f>IF(D2922="","",ROUND(((F2922*I2922*'Műszaki adattábla'!$C$7/'Műszaki adattábla'!$C$8)+(G2922*I2922)+(H2922*I2922))/12*'Műszaki adattábla'!T2913,0))</f>
        <v/>
      </c>
      <c r="L2922" s="32" t="str">
        <f t="shared" si="99"/>
        <v/>
      </c>
    </row>
    <row r="2923" spans="2:12" ht="14.4" thickBot="1" x14ac:dyDescent="0.3">
      <c r="B2923" s="28" t="str">
        <f t="shared" si="98"/>
        <v/>
      </c>
      <c r="C2923" s="167" t="str">
        <f>IF(D2923="","",VLOOKUP(D2923,'Műszaki adattábla'!F:G,2,0))</f>
        <v/>
      </c>
      <c r="D2923" s="168" t="str">
        <f>IF('Műszaki adattábla'!F2914="","",'Műszaki adattábla'!F2914)</f>
        <v/>
      </c>
      <c r="E2923" s="169" t="str">
        <f>IF(D2923="","",VLOOKUP(D2923,'Műszaki adattábla'!F:R,13,0))</f>
        <v/>
      </c>
      <c r="F2923" s="29" t="str">
        <f>IF(D2923="","",VLOOKUP(D2923,'Műszaki adattábla'!F:M,8,0))</f>
        <v/>
      </c>
      <c r="G2923" s="29" t="str">
        <f>IF(D2923="","",IF('Műszaki adattábla'!L2914="20-99",IF('Műszaki adattábla'!O2914="","Nem adott meg lekötött teljesítményt",VLOOKUP(D2923,'Műszaki adattábla'!F:O,10,0)),0))</f>
        <v/>
      </c>
      <c r="H2923" s="29" t="str">
        <f>IF(D2923="","",VLOOKUP(D2923,'Műszaki adattábla'!F:P,11,0))</f>
        <v/>
      </c>
      <c r="I2923" s="30"/>
      <c r="J2923" s="30"/>
      <c r="K2923" s="31" t="str">
        <f>IF(D2923="","",ROUND(((F2923*I2923*'Műszaki adattábla'!$C$7/'Műszaki adattábla'!$C$8)+(G2923*I2923)+(H2923*I2923))/12*'Műszaki adattábla'!T2914,0))</f>
        <v/>
      </c>
      <c r="L2923" s="32" t="str">
        <f t="shared" si="99"/>
        <v/>
      </c>
    </row>
    <row r="2924" spans="2:12" ht="14.4" thickBot="1" x14ac:dyDescent="0.3">
      <c r="B2924" s="28" t="str">
        <f t="shared" si="98"/>
        <v/>
      </c>
      <c r="C2924" s="167" t="str">
        <f>IF(D2924="","",VLOOKUP(D2924,'Műszaki adattábla'!F:G,2,0))</f>
        <v/>
      </c>
      <c r="D2924" s="168" t="str">
        <f>IF('Műszaki adattábla'!F2915="","",'Műszaki adattábla'!F2915)</f>
        <v/>
      </c>
      <c r="E2924" s="169" t="str">
        <f>IF(D2924="","",VLOOKUP(D2924,'Műszaki adattábla'!F:R,13,0))</f>
        <v/>
      </c>
      <c r="F2924" s="29" t="str">
        <f>IF(D2924="","",VLOOKUP(D2924,'Műszaki adattábla'!F:M,8,0))</f>
        <v/>
      </c>
      <c r="G2924" s="29" t="str">
        <f>IF(D2924="","",IF('Műszaki adattábla'!L2915="20-99",IF('Műszaki adattábla'!O2915="","Nem adott meg lekötött teljesítményt",VLOOKUP(D2924,'Műszaki adattábla'!F:O,10,0)),0))</f>
        <v/>
      </c>
      <c r="H2924" s="29" t="str">
        <f>IF(D2924="","",VLOOKUP(D2924,'Műszaki adattábla'!F:P,11,0))</f>
        <v/>
      </c>
      <c r="I2924" s="30"/>
      <c r="J2924" s="30"/>
      <c r="K2924" s="31" t="str">
        <f>IF(D2924="","",ROUND(((F2924*I2924*'Műszaki adattábla'!$C$7/'Műszaki adattábla'!$C$8)+(G2924*I2924)+(H2924*I2924))/12*'Műszaki adattábla'!T2915,0))</f>
        <v/>
      </c>
      <c r="L2924" s="32" t="str">
        <f t="shared" si="99"/>
        <v/>
      </c>
    </row>
    <row r="2925" spans="2:12" ht="14.4" thickBot="1" x14ac:dyDescent="0.3">
      <c r="B2925" s="28" t="str">
        <f t="shared" si="98"/>
        <v/>
      </c>
      <c r="C2925" s="167" t="str">
        <f>IF(D2925="","",VLOOKUP(D2925,'Műszaki adattábla'!F:G,2,0))</f>
        <v/>
      </c>
      <c r="D2925" s="168" t="str">
        <f>IF('Műszaki adattábla'!F2916="","",'Műszaki adattábla'!F2916)</f>
        <v/>
      </c>
      <c r="E2925" s="169" t="str">
        <f>IF(D2925="","",VLOOKUP(D2925,'Műszaki adattábla'!F:R,13,0))</f>
        <v/>
      </c>
      <c r="F2925" s="29" t="str">
        <f>IF(D2925="","",VLOOKUP(D2925,'Műszaki adattábla'!F:M,8,0))</f>
        <v/>
      </c>
      <c r="G2925" s="29" t="str">
        <f>IF(D2925="","",IF('Műszaki adattábla'!L2916="20-99",IF('Műszaki adattábla'!O2916="","Nem adott meg lekötött teljesítményt",VLOOKUP(D2925,'Műszaki adattábla'!F:O,10,0)),0))</f>
        <v/>
      </c>
      <c r="H2925" s="29" t="str">
        <f>IF(D2925="","",VLOOKUP(D2925,'Műszaki adattábla'!F:P,11,0))</f>
        <v/>
      </c>
      <c r="I2925" s="30"/>
      <c r="J2925" s="30"/>
      <c r="K2925" s="31" t="str">
        <f>IF(D2925="","",ROUND(((F2925*I2925*'Műszaki adattábla'!$C$7/'Műszaki adattábla'!$C$8)+(G2925*I2925)+(H2925*I2925))/12*'Műszaki adattábla'!T2916,0))</f>
        <v/>
      </c>
      <c r="L2925" s="32" t="str">
        <f t="shared" si="99"/>
        <v/>
      </c>
    </row>
    <row r="2926" spans="2:12" ht="14.4" thickBot="1" x14ac:dyDescent="0.3">
      <c r="B2926" s="28" t="str">
        <f t="shared" si="98"/>
        <v/>
      </c>
      <c r="C2926" s="167" t="str">
        <f>IF(D2926="","",VLOOKUP(D2926,'Műszaki adattábla'!F:G,2,0))</f>
        <v/>
      </c>
      <c r="D2926" s="168" t="str">
        <f>IF('Műszaki adattábla'!F2917="","",'Műszaki adattábla'!F2917)</f>
        <v/>
      </c>
      <c r="E2926" s="169" t="str">
        <f>IF(D2926="","",VLOOKUP(D2926,'Műszaki adattábla'!F:R,13,0))</f>
        <v/>
      </c>
      <c r="F2926" s="29" t="str">
        <f>IF(D2926="","",VLOOKUP(D2926,'Műszaki adattábla'!F:M,8,0))</f>
        <v/>
      </c>
      <c r="G2926" s="29" t="str">
        <f>IF(D2926="","",IF('Műszaki adattábla'!L2917="20-99",IF('Műszaki adattábla'!O2917="","Nem adott meg lekötött teljesítményt",VLOOKUP(D2926,'Műszaki adattábla'!F:O,10,0)),0))</f>
        <v/>
      </c>
      <c r="H2926" s="29" t="str">
        <f>IF(D2926="","",VLOOKUP(D2926,'Műszaki adattábla'!F:P,11,0))</f>
        <v/>
      </c>
      <c r="I2926" s="30"/>
      <c r="J2926" s="30"/>
      <c r="K2926" s="31" t="str">
        <f>IF(D2926="","",ROUND(((F2926*I2926*'Műszaki adattábla'!$C$7/'Műszaki adattábla'!$C$8)+(G2926*I2926)+(H2926*I2926))/12*'Műszaki adattábla'!T2917,0))</f>
        <v/>
      </c>
      <c r="L2926" s="32" t="str">
        <f t="shared" si="99"/>
        <v/>
      </c>
    </row>
    <row r="2927" spans="2:12" ht="14.4" thickBot="1" x14ac:dyDescent="0.3">
      <c r="B2927" s="28" t="str">
        <f t="shared" si="98"/>
        <v/>
      </c>
      <c r="C2927" s="167" t="str">
        <f>IF(D2927="","",VLOOKUP(D2927,'Műszaki adattábla'!F:G,2,0))</f>
        <v/>
      </c>
      <c r="D2927" s="168" t="str">
        <f>IF('Műszaki adattábla'!F2918="","",'Műszaki adattábla'!F2918)</f>
        <v/>
      </c>
      <c r="E2927" s="169" t="str">
        <f>IF(D2927="","",VLOOKUP(D2927,'Műszaki adattábla'!F:R,13,0))</f>
        <v/>
      </c>
      <c r="F2927" s="29" t="str">
        <f>IF(D2927="","",VLOOKUP(D2927,'Műszaki adattábla'!F:M,8,0))</f>
        <v/>
      </c>
      <c r="G2927" s="29" t="str">
        <f>IF(D2927="","",IF('Műszaki adattábla'!L2918="20-99",IF('Műszaki adattábla'!O2918="","Nem adott meg lekötött teljesítményt",VLOOKUP(D2927,'Műszaki adattábla'!F:O,10,0)),0))</f>
        <v/>
      </c>
      <c r="H2927" s="29" t="str">
        <f>IF(D2927="","",VLOOKUP(D2927,'Műszaki adattábla'!F:P,11,0))</f>
        <v/>
      </c>
      <c r="I2927" s="30"/>
      <c r="J2927" s="30"/>
      <c r="K2927" s="31" t="str">
        <f>IF(D2927="","",ROUND(((F2927*I2927*'Műszaki adattábla'!$C$7/'Műszaki adattábla'!$C$8)+(G2927*I2927)+(H2927*I2927))/12*'Műszaki adattábla'!T2918,0))</f>
        <v/>
      </c>
      <c r="L2927" s="32" t="str">
        <f t="shared" si="99"/>
        <v/>
      </c>
    </row>
    <row r="2928" spans="2:12" ht="14.4" thickBot="1" x14ac:dyDescent="0.3">
      <c r="B2928" s="28" t="str">
        <f t="shared" si="98"/>
        <v/>
      </c>
      <c r="C2928" s="167" t="str">
        <f>IF(D2928="","",VLOOKUP(D2928,'Műszaki adattábla'!F:G,2,0))</f>
        <v/>
      </c>
      <c r="D2928" s="168" t="str">
        <f>IF('Műszaki adattábla'!F2919="","",'Műszaki adattábla'!F2919)</f>
        <v/>
      </c>
      <c r="E2928" s="169" t="str">
        <f>IF(D2928="","",VLOOKUP(D2928,'Műszaki adattábla'!F:R,13,0))</f>
        <v/>
      </c>
      <c r="F2928" s="29" t="str">
        <f>IF(D2928="","",VLOOKUP(D2928,'Műszaki adattábla'!F:M,8,0))</f>
        <v/>
      </c>
      <c r="G2928" s="29" t="str">
        <f>IF(D2928="","",IF('Műszaki adattábla'!L2919="20-99",IF('Műszaki adattábla'!O2919="","Nem adott meg lekötött teljesítményt",VLOOKUP(D2928,'Műszaki adattábla'!F:O,10,0)),0))</f>
        <v/>
      </c>
      <c r="H2928" s="29" t="str">
        <f>IF(D2928="","",VLOOKUP(D2928,'Műszaki adattábla'!F:P,11,0))</f>
        <v/>
      </c>
      <c r="I2928" s="30"/>
      <c r="J2928" s="30"/>
      <c r="K2928" s="31" t="str">
        <f>IF(D2928="","",ROUND(((F2928*I2928*'Műszaki adattábla'!$C$7/'Műszaki adattábla'!$C$8)+(G2928*I2928)+(H2928*I2928))/12*'Műszaki adattábla'!T2919,0))</f>
        <v/>
      </c>
      <c r="L2928" s="32" t="str">
        <f t="shared" si="99"/>
        <v/>
      </c>
    </row>
    <row r="2929" spans="2:12" ht="14.4" thickBot="1" x14ac:dyDescent="0.3">
      <c r="B2929" s="28" t="str">
        <f t="shared" si="98"/>
        <v/>
      </c>
      <c r="C2929" s="167" t="str">
        <f>IF(D2929="","",VLOOKUP(D2929,'Műszaki adattábla'!F:G,2,0))</f>
        <v/>
      </c>
      <c r="D2929" s="168" t="str">
        <f>IF('Műszaki adattábla'!F2920="","",'Műszaki adattábla'!F2920)</f>
        <v/>
      </c>
      <c r="E2929" s="169" t="str">
        <f>IF(D2929="","",VLOOKUP(D2929,'Műszaki adattábla'!F:R,13,0))</f>
        <v/>
      </c>
      <c r="F2929" s="29" t="str">
        <f>IF(D2929="","",VLOOKUP(D2929,'Műszaki adattábla'!F:M,8,0))</f>
        <v/>
      </c>
      <c r="G2929" s="29" t="str">
        <f>IF(D2929="","",IF('Műszaki adattábla'!L2920="20-99",IF('Műszaki adattábla'!O2920="","Nem adott meg lekötött teljesítményt",VLOOKUP(D2929,'Műszaki adattábla'!F:O,10,0)),0))</f>
        <v/>
      </c>
      <c r="H2929" s="29" t="str">
        <f>IF(D2929="","",VLOOKUP(D2929,'Műszaki adattábla'!F:P,11,0))</f>
        <v/>
      </c>
      <c r="I2929" s="30"/>
      <c r="J2929" s="30"/>
      <c r="K2929" s="31" t="str">
        <f>IF(D2929="","",ROUND(((F2929*I2929*'Műszaki adattábla'!$C$7/'Műszaki adattábla'!$C$8)+(G2929*I2929)+(H2929*I2929))/12*'Műszaki adattábla'!T2920,0))</f>
        <v/>
      </c>
      <c r="L2929" s="32" t="str">
        <f t="shared" si="99"/>
        <v/>
      </c>
    </row>
    <row r="2930" spans="2:12" ht="14.4" thickBot="1" x14ac:dyDescent="0.3">
      <c r="B2930" s="28" t="str">
        <f t="shared" si="98"/>
        <v/>
      </c>
      <c r="C2930" s="167" t="str">
        <f>IF(D2930="","",VLOOKUP(D2930,'Műszaki adattábla'!F:G,2,0))</f>
        <v/>
      </c>
      <c r="D2930" s="168" t="str">
        <f>IF('Műszaki adattábla'!F2921="","",'Műszaki adattábla'!F2921)</f>
        <v/>
      </c>
      <c r="E2930" s="169" t="str">
        <f>IF(D2930="","",VLOOKUP(D2930,'Műszaki adattábla'!F:R,13,0))</f>
        <v/>
      </c>
      <c r="F2930" s="29" t="str">
        <f>IF(D2930="","",VLOOKUP(D2930,'Műszaki adattábla'!F:M,8,0))</f>
        <v/>
      </c>
      <c r="G2930" s="29" t="str">
        <f>IF(D2930="","",IF('Műszaki adattábla'!L2921="20-99",IF('Műszaki adattábla'!O2921="","Nem adott meg lekötött teljesítményt",VLOOKUP(D2930,'Műszaki adattábla'!F:O,10,0)),0))</f>
        <v/>
      </c>
      <c r="H2930" s="29" t="str">
        <f>IF(D2930="","",VLOOKUP(D2930,'Műszaki adattábla'!F:P,11,0))</f>
        <v/>
      </c>
      <c r="I2930" s="30"/>
      <c r="J2930" s="30"/>
      <c r="K2930" s="31" t="str">
        <f>IF(D2930="","",ROUND(((F2930*I2930*'Műszaki adattábla'!$C$7/'Műszaki adattábla'!$C$8)+(G2930*I2930)+(H2930*I2930))/12*'Műszaki adattábla'!T2921,0))</f>
        <v/>
      </c>
      <c r="L2930" s="32" t="str">
        <f t="shared" si="99"/>
        <v/>
      </c>
    </row>
    <row r="2931" spans="2:12" ht="14.4" thickBot="1" x14ac:dyDescent="0.3">
      <c r="B2931" s="28" t="str">
        <f t="shared" si="98"/>
        <v/>
      </c>
      <c r="C2931" s="167" t="str">
        <f>IF(D2931="","",VLOOKUP(D2931,'Műszaki adattábla'!F:G,2,0))</f>
        <v/>
      </c>
      <c r="D2931" s="168" t="str">
        <f>IF('Műszaki adattábla'!F2922="","",'Műszaki adattábla'!F2922)</f>
        <v/>
      </c>
      <c r="E2931" s="169" t="str">
        <f>IF(D2931="","",VLOOKUP(D2931,'Műszaki adattábla'!F:R,13,0))</f>
        <v/>
      </c>
      <c r="F2931" s="29" t="str">
        <f>IF(D2931="","",VLOOKUP(D2931,'Műszaki adattábla'!F:M,8,0))</f>
        <v/>
      </c>
      <c r="G2931" s="29" t="str">
        <f>IF(D2931="","",IF('Műszaki adattábla'!L2922="20-99",IF('Műszaki adattábla'!O2922="","Nem adott meg lekötött teljesítményt",VLOOKUP(D2931,'Műszaki adattábla'!F:O,10,0)),0))</f>
        <v/>
      </c>
      <c r="H2931" s="29" t="str">
        <f>IF(D2931="","",VLOOKUP(D2931,'Műszaki adattábla'!F:P,11,0))</f>
        <v/>
      </c>
      <c r="I2931" s="30"/>
      <c r="J2931" s="30"/>
      <c r="K2931" s="31" t="str">
        <f>IF(D2931="","",ROUND(((F2931*I2931*'Műszaki adattábla'!$C$7/'Műszaki adattábla'!$C$8)+(G2931*I2931)+(H2931*I2931))/12*'Műszaki adattábla'!T2922,0))</f>
        <v/>
      </c>
      <c r="L2931" s="32" t="str">
        <f t="shared" si="99"/>
        <v/>
      </c>
    </row>
    <row r="2932" spans="2:12" ht="14.4" thickBot="1" x14ac:dyDescent="0.3">
      <c r="B2932" s="28" t="str">
        <f t="shared" si="98"/>
        <v/>
      </c>
      <c r="C2932" s="167" t="str">
        <f>IF(D2932="","",VLOOKUP(D2932,'Műszaki adattábla'!F:G,2,0))</f>
        <v/>
      </c>
      <c r="D2932" s="168" t="str">
        <f>IF('Műszaki adattábla'!F2923="","",'Műszaki adattábla'!F2923)</f>
        <v/>
      </c>
      <c r="E2932" s="169" t="str">
        <f>IF(D2932="","",VLOOKUP(D2932,'Műszaki adattábla'!F:R,13,0))</f>
        <v/>
      </c>
      <c r="F2932" s="29" t="str">
        <f>IF(D2932="","",VLOOKUP(D2932,'Műszaki adattábla'!F:M,8,0))</f>
        <v/>
      </c>
      <c r="G2932" s="29" t="str">
        <f>IF(D2932="","",IF('Műszaki adattábla'!L2923="20-99",IF('Műszaki adattábla'!O2923="","Nem adott meg lekötött teljesítményt",VLOOKUP(D2932,'Műszaki adattábla'!F:O,10,0)),0))</f>
        <v/>
      </c>
      <c r="H2932" s="29" t="str">
        <f>IF(D2932="","",VLOOKUP(D2932,'Műszaki adattábla'!F:P,11,0))</f>
        <v/>
      </c>
      <c r="I2932" s="30"/>
      <c r="J2932" s="30"/>
      <c r="K2932" s="31" t="str">
        <f>IF(D2932="","",ROUND(((F2932*I2932*'Műszaki adattábla'!$C$7/'Műszaki adattábla'!$C$8)+(G2932*I2932)+(H2932*I2932))/12*'Műszaki adattábla'!T2923,0))</f>
        <v/>
      </c>
      <c r="L2932" s="32" t="str">
        <f t="shared" si="99"/>
        <v/>
      </c>
    </row>
    <row r="2933" spans="2:12" ht="14.4" thickBot="1" x14ac:dyDescent="0.3">
      <c r="B2933" s="28" t="str">
        <f t="shared" si="98"/>
        <v/>
      </c>
      <c r="C2933" s="167" t="str">
        <f>IF(D2933="","",VLOOKUP(D2933,'Műszaki adattábla'!F:G,2,0))</f>
        <v/>
      </c>
      <c r="D2933" s="168" t="str">
        <f>IF('Műszaki adattábla'!F2924="","",'Műszaki adattábla'!F2924)</f>
        <v/>
      </c>
      <c r="E2933" s="169" t="str">
        <f>IF(D2933="","",VLOOKUP(D2933,'Műszaki adattábla'!F:R,13,0))</f>
        <v/>
      </c>
      <c r="F2933" s="29" t="str">
        <f>IF(D2933="","",VLOOKUP(D2933,'Műszaki adattábla'!F:M,8,0))</f>
        <v/>
      </c>
      <c r="G2933" s="29" t="str">
        <f>IF(D2933="","",IF('Műszaki adattábla'!L2924="20-99",IF('Műszaki adattábla'!O2924="","Nem adott meg lekötött teljesítményt",VLOOKUP(D2933,'Műszaki adattábla'!F:O,10,0)),0))</f>
        <v/>
      </c>
      <c r="H2933" s="29" t="str">
        <f>IF(D2933="","",VLOOKUP(D2933,'Műszaki adattábla'!F:P,11,0))</f>
        <v/>
      </c>
      <c r="I2933" s="30"/>
      <c r="J2933" s="30"/>
      <c r="K2933" s="31" t="str">
        <f>IF(D2933="","",ROUND(((F2933*I2933*'Műszaki adattábla'!$C$7/'Műszaki adattábla'!$C$8)+(G2933*I2933)+(H2933*I2933))/12*'Műszaki adattábla'!T2924,0))</f>
        <v/>
      </c>
      <c r="L2933" s="32" t="str">
        <f t="shared" si="99"/>
        <v/>
      </c>
    </row>
    <row r="2934" spans="2:12" ht="14.4" thickBot="1" x14ac:dyDescent="0.3">
      <c r="B2934" s="28" t="str">
        <f t="shared" si="98"/>
        <v/>
      </c>
      <c r="C2934" s="167" t="str">
        <f>IF(D2934="","",VLOOKUP(D2934,'Műszaki adattábla'!F:G,2,0))</f>
        <v/>
      </c>
      <c r="D2934" s="168" t="str">
        <f>IF('Műszaki adattábla'!F2925="","",'Műszaki adattábla'!F2925)</f>
        <v/>
      </c>
      <c r="E2934" s="169" t="str">
        <f>IF(D2934="","",VLOOKUP(D2934,'Műszaki adattábla'!F:R,13,0))</f>
        <v/>
      </c>
      <c r="F2934" s="29" t="str">
        <f>IF(D2934="","",VLOOKUP(D2934,'Műszaki adattábla'!F:M,8,0))</f>
        <v/>
      </c>
      <c r="G2934" s="29" t="str">
        <f>IF(D2934="","",IF('Műszaki adattábla'!L2925="20-99",IF('Műszaki adattábla'!O2925="","Nem adott meg lekötött teljesítményt",VLOOKUP(D2934,'Műszaki adattábla'!F:O,10,0)),0))</f>
        <v/>
      </c>
      <c r="H2934" s="29" t="str">
        <f>IF(D2934="","",VLOOKUP(D2934,'Műszaki adattábla'!F:P,11,0))</f>
        <v/>
      </c>
      <c r="I2934" s="30"/>
      <c r="J2934" s="30"/>
      <c r="K2934" s="31" t="str">
        <f>IF(D2934="","",ROUND(((F2934*I2934*'Műszaki adattábla'!$C$7/'Műszaki adattábla'!$C$8)+(G2934*I2934)+(H2934*I2934))/12*'Műszaki adattábla'!T2925,0))</f>
        <v/>
      </c>
      <c r="L2934" s="32" t="str">
        <f t="shared" si="99"/>
        <v/>
      </c>
    </row>
    <row r="2935" spans="2:12" ht="14.4" thickBot="1" x14ac:dyDescent="0.3">
      <c r="B2935" s="28" t="str">
        <f t="shared" si="98"/>
        <v/>
      </c>
      <c r="C2935" s="167" t="str">
        <f>IF(D2935="","",VLOOKUP(D2935,'Műszaki adattábla'!F:G,2,0))</f>
        <v/>
      </c>
      <c r="D2935" s="168" t="str">
        <f>IF('Műszaki adattábla'!F2926="","",'Műszaki adattábla'!F2926)</f>
        <v/>
      </c>
      <c r="E2935" s="169" t="str">
        <f>IF(D2935="","",VLOOKUP(D2935,'Műszaki adattábla'!F:R,13,0))</f>
        <v/>
      </c>
      <c r="F2935" s="29" t="str">
        <f>IF(D2935="","",VLOOKUP(D2935,'Műszaki adattábla'!F:M,8,0))</f>
        <v/>
      </c>
      <c r="G2935" s="29" t="str">
        <f>IF(D2935="","",IF('Műszaki adattábla'!L2926="20-99",IF('Műszaki adattábla'!O2926="","Nem adott meg lekötött teljesítményt",VLOOKUP(D2935,'Műszaki adattábla'!F:O,10,0)),0))</f>
        <v/>
      </c>
      <c r="H2935" s="29" t="str">
        <f>IF(D2935="","",VLOOKUP(D2935,'Műszaki adattábla'!F:P,11,0))</f>
        <v/>
      </c>
      <c r="I2935" s="30"/>
      <c r="J2935" s="30"/>
      <c r="K2935" s="31" t="str">
        <f>IF(D2935="","",ROUND(((F2935*I2935*'Műszaki adattábla'!$C$7/'Műszaki adattábla'!$C$8)+(G2935*I2935)+(H2935*I2935))/12*'Műszaki adattábla'!T2926,0))</f>
        <v/>
      </c>
      <c r="L2935" s="32" t="str">
        <f t="shared" si="99"/>
        <v/>
      </c>
    </row>
    <row r="2936" spans="2:12" ht="14.4" thickBot="1" x14ac:dyDescent="0.3">
      <c r="B2936" s="28" t="str">
        <f t="shared" si="98"/>
        <v/>
      </c>
      <c r="C2936" s="167" t="str">
        <f>IF(D2936="","",VLOOKUP(D2936,'Műszaki adattábla'!F:G,2,0))</f>
        <v/>
      </c>
      <c r="D2936" s="168" t="str">
        <f>IF('Műszaki adattábla'!F2927="","",'Műszaki adattábla'!F2927)</f>
        <v/>
      </c>
      <c r="E2936" s="169" t="str">
        <f>IF(D2936="","",VLOOKUP(D2936,'Műszaki adattábla'!F:R,13,0))</f>
        <v/>
      </c>
      <c r="F2936" s="29" t="str">
        <f>IF(D2936="","",VLOOKUP(D2936,'Műszaki adattábla'!F:M,8,0))</f>
        <v/>
      </c>
      <c r="G2936" s="29" t="str">
        <f>IF(D2936="","",IF('Műszaki adattábla'!L2927="20-99",IF('Műszaki adattábla'!O2927="","Nem adott meg lekötött teljesítményt",VLOOKUP(D2936,'Műszaki adattábla'!F:O,10,0)),0))</f>
        <v/>
      </c>
      <c r="H2936" s="29" t="str">
        <f>IF(D2936="","",VLOOKUP(D2936,'Műszaki adattábla'!F:P,11,0))</f>
        <v/>
      </c>
      <c r="I2936" s="30"/>
      <c r="J2936" s="30"/>
      <c r="K2936" s="31" t="str">
        <f>IF(D2936="","",ROUND(((F2936*I2936*'Műszaki adattábla'!$C$7/'Műszaki adattábla'!$C$8)+(G2936*I2936)+(H2936*I2936))/12*'Műszaki adattábla'!T2927,0))</f>
        <v/>
      </c>
      <c r="L2936" s="32" t="str">
        <f t="shared" si="99"/>
        <v/>
      </c>
    </row>
    <row r="2937" spans="2:12" ht="14.4" thickBot="1" x14ac:dyDescent="0.3">
      <c r="B2937" s="28" t="str">
        <f t="shared" si="98"/>
        <v/>
      </c>
      <c r="C2937" s="167" t="str">
        <f>IF(D2937="","",VLOOKUP(D2937,'Műszaki adattábla'!F:G,2,0))</f>
        <v/>
      </c>
      <c r="D2937" s="168" t="str">
        <f>IF('Műszaki adattábla'!F2928="","",'Műszaki adattábla'!F2928)</f>
        <v/>
      </c>
      <c r="E2937" s="169" t="str">
        <f>IF(D2937="","",VLOOKUP(D2937,'Műszaki adattábla'!F:R,13,0))</f>
        <v/>
      </c>
      <c r="F2937" s="29" t="str">
        <f>IF(D2937="","",VLOOKUP(D2937,'Műszaki adattábla'!F:M,8,0))</f>
        <v/>
      </c>
      <c r="G2937" s="29" t="str">
        <f>IF(D2937="","",IF('Műszaki adattábla'!L2928="20-99",IF('Műszaki adattábla'!O2928="","Nem adott meg lekötött teljesítményt",VLOOKUP(D2937,'Műszaki adattábla'!F:O,10,0)),0))</f>
        <v/>
      </c>
      <c r="H2937" s="29" t="str">
        <f>IF(D2937="","",VLOOKUP(D2937,'Műszaki adattábla'!F:P,11,0))</f>
        <v/>
      </c>
      <c r="I2937" s="30"/>
      <c r="J2937" s="30"/>
      <c r="K2937" s="31" t="str">
        <f>IF(D2937="","",ROUND(((F2937*I2937*'Műszaki adattábla'!$C$7/'Műszaki adattábla'!$C$8)+(G2937*I2937)+(H2937*I2937))/12*'Műszaki adattábla'!T2928,0))</f>
        <v/>
      </c>
      <c r="L2937" s="32" t="str">
        <f t="shared" si="99"/>
        <v/>
      </c>
    </row>
    <row r="2938" spans="2:12" ht="14.4" thickBot="1" x14ac:dyDescent="0.3">
      <c r="B2938" s="28" t="str">
        <f t="shared" si="98"/>
        <v/>
      </c>
      <c r="C2938" s="167" t="str">
        <f>IF(D2938="","",VLOOKUP(D2938,'Műszaki adattábla'!F:G,2,0))</f>
        <v/>
      </c>
      <c r="D2938" s="168" t="str">
        <f>IF('Műszaki adattábla'!F2929="","",'Műszaki adattábla'!F2929)</f>
        <v/>
      </c>
      <c r="E2938" s="169" t="str">
        <f>IF(D2938="","",VLOOKUP(D2938,'Műszaki adattábla'!F:R,13,0))</f>
        <v/>
      </c>
      <c r="F2938" s="29" t="str">
        <f>IF(D2938="","",VLOOKUP(D2938,'Műszaki adattábla'!F:M,8,0))</f>
        <v/>
      </c>
      <c r="G2938" s="29" t="str">
        <f>IF(D2938="","",IF('Műszaki adattábla'!L2929="20-99",IF('Műszaki adattábla'!O2929="","Nem adott meg lekötött teljesítményt",VLOOKUP(D2938,'Műszaki adattábla'!F:O,10,0)),0))</f>
        <v/>
      </c>
      <c r="H2938" s="29" t="str">
        <f>IF(D2938="","",VLOOKUP(D2938,'Műszaki adattábla'!F:P,11,0))</f>
        <v/>
      </c>
      <c r="I2938" s="30"/>
      <c r="J2938" s="30"/>
      <c r="K2938" s="31" t="str">
        <f>IF(D2938="","",ROUND(((F2938*I2938*'Műszaki adattábla'!$C$7/'Műszaki adattábla'!$C$8)+(G2938*I2938)+(H2938*I2938))/12*'Műszaki adattábla'!T2929,0))</f>
        <v/>
      </c>
      <c r="L2938" s="32" t="str">
        <f t="shared" si="99"/>
        <v/>
      </c>
    </row>
    <row r="2939" spans="2:12" ht="14.4" thickBot="1" x14ac:dyDescent="0.3">
      <c r="B2939" s="28" t="str">
        <f t="shared" si="98"/>
        <v/>
      </c>
      <c r="C2939" s="167" t="str">
        <f>IF(D2939="","",VLOOKUP(D2939,'Műszaki adattábla'!F:G,2,0))</f>
        <v/>
      </c>
      <c r="D2939" s="168" t="str">
        <f>IF('Műszaki adattábla'!F2930="","",'Műszaki adattábla'!F2930)</f>
        <v/>
      </c>
      <c r="E2939" s="169" t="str">
        <f>IF(D2939="","",VLOOKUP(D2939,'Műszaki adattábla'!F:R,13,0))</f>
        <v/>
      </c>
      <c r="F2939" s="29" t="str">
        <f>IF(D2939="","",VLOOKUP(D2939,'Műszaki adattábla'!F:M,8,0))</f>
        <v/>
      </c>
      <c r="G2939" s="29" t="str">
        <f>IF(D2939="","",IF('Műszaki adattábla'!L2930="20-99",IF('Műszaki adattábla'!O2930="","Nem adott meg lekötött teljesítményt",VLOOKUP(D2939,'Műszaki adattábla'!F:O,10,0)),0))</f>
        <v/>
      </c>
      <c r="H2939" s="29" t="str">
        <f>IF(D2939="","",VLOOKUP(D2939,'Műszaki adattábla'!F:P,11,0))</f>
        <v/>
      </c>
      <c r="I2939" s="30"/>
      <c r="J2939" s="30"/>
      <c r="K2939" s="31" t="str">
        <f>IF(D2939="","",ROUND(((F2939*I2939*'Műszaki adattábla'!$C$7/'Műszaki adattábla'!$C$8)+(G2939*I2939)+(H2939*I2939))/12*'Műszaki adattábla'!T2930,0))</f>
        <v/>
      </c>
      <c r="L2939" s="32" t="str">
        <f t="shared" si="99"/>
        <v/>
      </c>
    </row>
    <row r="2940" spans="2:12" ht="14.4" thickBot="1" x14ac:dyDescent="0.3">
      <c r="B2940" s="28" t="str">
        <f t="shared" si="98"/>
        <v/>
      </c>
      <c r="C2940" s="167" t="str">
        <f>IF(D2940="","",VLOOKUP(D2940,'Műszaki adattábla'!F:G,2,0))</f>
        <v/>
      </c>
      <c r="D2940" s="168" t="str">
        <f>IF('Műszaki adattábla'!F2931="","",'Műszaki adattábla'!F2931)</f>
        <v/>
      </c>
      <c r="E2940" s="169" t="str">
        <f>IF(D2940="","",VLOOKUP(D2940,'Műszaki adattábla'!F:R,13,0))</f>
        <v/>
      </c>
      <c r="F2940" s="29" t="str">
        <f>IF(D2940="","",VLOOKUP(D2940,'Műszaki adattábla'!F:M,8,0))</f>
        <v/>
      </c>
      <c r="G2940" s="29" t="str">
        <f>IF(D2940="","",IF('Műszaki adattábla'!L2931="20-99",IF('Műszaki adattábla'!O2931="","Nem adott meg lekötött teljesítményt",VLOOKUP(D2940,'Műszaki adattábla'!F:O,10,0)),0))</f>
        <v/>
      </c>
      <c r="H2940" s="29" t="str">
        <f>IF(D2940="","",VLOOKUP(D2940,'Műszaki adattábla'!F:P,11,0))</f>
        <v/>
      </c>
      <c r="I2940" s="30"/>
      <c r="J2940" s="30"/>
      <c r="K2940" s="31" t="str">
        <f>IF(D2940="","",ROUND(((F2940*I2940*'Műszaki adattábla'!$C$7/'Műszaki adattábla'!$C$8)+(G2940*I2940)+(H2940*I2940))/12*'Műszaki adattábla'!T2931,0))</f>
        <v/>
      </c>
      <c r="L2940" s="32" t="str">
        <f t="shared" si="99"/>
        <v/>
      </c>
    </row>
    <row r="2941" spans="2:12" ht="14.4" thickBot="1" x14ac:dyDescent="0.3">
      <c r="B2941" s="28" t="str">
        <f t="shared" si="98"/>
        <v/>
      </c>
      <c r="C2941" s="167" t="str">
        <f>IF(D2941="","",VLOOKUP(D2941,'Műszaki adattábla'!F:G,2,0))</f>
        <v/>
      </c>
      <c r="D2941" s="168" t="str">
        <f>IF('Műszaki adattábla'!F2932="","",'Műszaki adattábla'!F2932)</f>
        <v/>
      </c>
      <c r="E2941" s="169" t="str">
        <f>IF(D2941="","",VLOOKUP(D2941,'Műszaki adattábla'!F:R,13,0))</f>
        <v/>
      </c>
      <c r="F2941" s="29" t="str">
        <f>IF(D2941="","",VLOOKUP(D2941,'Műszaki adattábla'!F:M,8,0))</f>
        <v/>
      </c>
      <c r="G2941" s="29" t="str">
        <f>IF(D2941="","",IF('Műszaki adattábla'!L2932="20-99",IF('Műszaki adattábla'!O2932="","Nem adott meg lekötött teljesítményt",VLOOKUP(D2941,'Műszaki adattábla'!F:O,10,0)),0))</f>
        <v/>
      </c>
      <c r="H2941" s="29" t="str">
        <f>IF(D2941="","",VLOOKUP(D2941,'Műszaki adattábla'!F:P,11,0))</f>
        <v/>
      </c>
      <c r="I2941" s="30"/>
      <c r="J2941" s="30"/>
      <c r="K2941" s="31" t="str">
        <f>IF(D2941="","",ROUND(((F2941*I2941*'Műszaki adattábla'!$C$7/'Műszaki adattábla'!$C$8)+(G2941*I2941)+(H2941*I2941))/12*'Műszaki adattábla'!T2932,0))</f>
        <v/>
      </c>
      <c r="L2941" s="32" t="str">
        <f t="shared" si="99"/>
        <v/>
      </c>
    </row>
    <row r="2942" spans="2:12" ht="14.4" thickBot="1" x14ac:dyDescent="0.3">
      <c r="B2942" s="28" t="str">
        <f t="shared" si="98"/>
        <v/>
      </c>
      <c r="C2942" s="167" t="str">
        <f>IF(D2942="","",VLOOKUP(D2942,'Műszaki adattábla'!F:G,2,0))</f>
        <v/>
      </c>
      <c r="D2942" s="168" t="str">
        <f>IF('Műszaki adattábla'!F2933="","",'Műszaki adattábla'!F2933)</f>
        <v/>
      </c>
      <c r="E2942" s="169" t="str">
        <f>IF(D2942="","",VLOOKUP(D2942,'Műszaki adattábla'!F:R,13,0))</f>
        <v/>
      </c>
      <c r="F2942" s="29" t="str">
        <f>IF(D2942="","",VLOOKUP(D2942,'Műszaki adattábla'!F:M,8,0))</f>
        <v/>
      </c>
      <c r="G2942" s="29" t="str">
        <f>IF(D2942="","",IF('Műszaki adattábla'!L2933="20-99",IF('Műszaki adattábla'!O2933="","Nem adott meg lekötött teljesítményt",VLOOKUP(D2942,'Műszaki adattábla'!F:O,10,0)),0))</f>
        <v/>
      </c>
      <c r="H2942" s="29" t="str">
        <f>IF(D2942="","",VLOOKUP(D2942,'Műszaki adattábla'!F:P,11,0))</f>
        <v/>
      </c>
      <c r="I2942" s="30"/>
      <c r="J2942" s="30"/>
      <c r="K2942" s="31" t="str">
        <f>IF(D2942="","",ROUND(((F2942*I2942*'Műszaki adattábla'!$C$7/'Műszaki adattábla'!$C$8)+(G2942*I2942)+(H2942*I2942))/12*'Műszaki adattábla'!T2933,0))</f>
        <v/>
      </c>
      <c r="L2942" s="32" t="str">
        <f t="shared" si="99"/>
        <v/>
      </c>
    </row>
    <row r="2943" spans="2:12" ht="14.4" thickBot="1" x14ac:dyDescent="0.3">
      <c r="B2943" s="28" t="str">
        <f t="shared" si="98"/>
        <v/>
      </c>
      <c r="C2943" s="167" t="str">
        <f>IF(D2943="","",VLOOKUP(D2943,'Műszaki adattábla'!F:G,2,0))</f>
        <v/>
      </c>
      <c r="D2943" s="168" t="str">
        <f>IF('Műszaki adattábla'!F2934="","",'Műszaki adattábla'!F2934)</f>
        <v/>
      </c>
      <c r="E2943" s="169" t="str">
        <f>IF(D2943="","",VLOOKUP(D2943,'Műszaki adattábla'!F:R,13,0))</f>
        <v/>
      </c>
      <c r="F2943" s="29" t="str">
        <f>IF(D2943="","",VLOOKUP(D2943,'Műszaki adattábla'!F:M,8,0))</f>
        <v/>
      </c>
      <c r="G2943" s="29" t="str">
        <f>IF(D2943="","",IF('Műszaki adattábla'!L2934="20-99",IF('Műszaki adattábla'!O2934="","Nem adott meg lekötött teljesítményt",VLOOKUP(D2943,'Műszaki adattábla'!F:O,10,0)),0))</f>
        <v/>
      </c>
      <c r="H2943" s="29" t="str">
        <f>IF(D2943="","",VLOOKUP(D2943,'Műszaki adattábla'!F:P,11,0))</f>
        <v/>
      </c>
      <c r="I2943" s="30"/>
      <c r="J2943" s="30"/>
      <c r="K2943" s="31" t="str">
        <f>IF(D2943="","",ROUND(((F2943*I2943*'Műszaki adattábla'!$C$7/'Műszaki adattábla'!$C$8)+(G2943*I2943)+(H2943*I2943))/12*'Műszaki adattábla'!T2934,0))</f>
        <v/>
      </c>
      <c r="L2943" s="32" t="str">
        <f t="shared" si="99"/>
        <v/>
      </c>
    </row>
    <row r="2944" spans="2:12" ht="14.4" thickBot="1" x14ac:dyDescent="0.3">
      <c r="B2944" s="28" t="str">
        <f t="shared" si="98"/>
        <v/>
      </c>
      <c r="C2944" s="167" t="str">
        <f>IF(D2944="","",VLOOKUP(D2944,'Műszaki adattábla'!F:G,2,0))</f>
        <v/>
      </c>
      <c r="D2944" s="168" t="str">
        <f>IF('Műszaki adattábla'!F2935="","",'Műszaki adattábla'!F2935)</f>
        <v/>
      </c>
      <c r="E2944" s="169" t="str">
        <f>IF(D2944="","",VLOOKUP(D2944,'Műszaki adattábla'!F:R,13,0))</f>
        <v/>
      </c>
      <c r="F2944" s="29" t="str">
        <f>IF(D2944="","",VLOOKUP(D2944,'Műszaki adattábla'!F:M,8,0))</f>
        <v/>
      </c>
      <c r="G2944" s="29" t="str">
        <f>IF(D2944="","",IF('Műszaki adattábla'!L2935="20-99",IF('Műszaki adattábla'!O2935="","Nem adott meg lekötött teljesítményt",VLOOKUP(D2944,'Műszaki adattábla'!F:O,10,0)),0))</f>
        <v/>
      </c>
      <c r="H2944" s="29" t="str">
        <f>IF(D2944="","",VLOOKUP(D2944,'Műszaki adattábla'!F:P,11,0))</f>
        <v/>
      </c>
      <c r="I2944" s="30"/>
      <c r="J2944" s="30"/>
      <c r="K2944" s="31" t="str">
        <f>IF(D2944="","",ROUND(((F2944*I2944*'Műszaki adattábla'!$C$7/'Műszaki adattábla'!$C$8)+(G2944*I2944)+(H2944*I2944))/12*'Műszaki adattábla'!T2935,0))</f>
        <v/>
      </c>
      <c r="L2944" s="32" t="str">
        <f t="shared" si="99"/>
        <v/>
      </c>
    </row>
    <row r="2945" spans="2:12" ht="14.4" thickBot="1" x14ac:dyDescent="0.3">
      <c r="B2945" s="28" t="str">
        <f t="shared" si="98"/>
        <v/>
      </c>
      <c r="C2945" s="167" t="str">
        <f>IF(D2945="","",VLOOKUP(D2945,'Műszaki adattábla'!F:G,2,0))</f>
        <v/>
      </c>
      <c r="D2945" s="168" t="str">
        <f>IF('Műszaki adattábla'!F2936="","",'Műszaki adattábla'!F2936)</f>
        <v/>
      </c>
      <c r="E2945" s="169" t="str">
        <f>IF(D2945="","",VLOOKUP(D2945,'Műszaki adattábla'!F:R,13,0))</f>
        <v/>
      </c>
      <c r="F2945" s="29" t="str">
        <f>IF(D2945="","",VLOOKUP(D2945,'Műszaki adattábla'!F:M,8,0))</f>
        <v/>
      </c>
      <c r="G2945" s="29" t="str">
        <f>IF(D2945="","",IF('Műszaki adattábla'!L2936="20-99",IF('Műszaki adattábla'!O2936="","Nem adott meg lekötött teljesítményt",VLOOKUP(D2945,'Műszaki adattábla'!F:O,10,0)),0))</f>
        <v/>
      </c>
      <c r="H2945" s="29" t="str">
        <f>IF(D2945="","",VLOOKUP(D2945,'Műszaki adattábla'!F:P,11,0))</f>
        <v/>
      </c>
      <c r="I2945" s="30"/>
      <c r="J2945" s="30"/>
      <c r="K2945" s="31" t="str">
        <f>IF(D2945="","",ROUND(((F2945*I2945*'Műszaki adattábla'!$C$7/'Műszaki adattábla'!$C$8)+(G2945*I2945)+(H2945*I2945))/12*'Műszaki adattábla'!T2936,0))</f>
        <v/>
      </c>
      <c r="L2945" s="32" t="str">
        <f t="shared" si="99"/>
        <v/>
      </c>
    </row>
    <row r="2946" spans="2:12" ht="14.4" thickBot="1" x14ac:dyDescent="0.3">
      <c r="B2946" s="28" t="str">
        <f t="shared" si="98"/>
        <v/>
      </c>
      <c r="C2946" s="167" t="str">
        <f>IF(D2946="","",VLOOKUP(D2946,'Műszaki adattábla'!F:G,2,0))</f>
        <v/>
      </c>
      <c r="D2946" s="168" t="str">
        <f>IF('Műszaki adattábla'!F2937="","",'Műszaki adattábla'!F2937)</f>
        <v/>
      </c>
      <c r="E2946" s="169" t="str">
        <f>IF(D2946="","",VLOOKUP(D2946,'Műszaki adattábla'!F:R,13,0))</f>
        <v/>
      </c>
      <c r="F2946" s="29" t="str">
        <f>IF(D2946="","",VLOOKUP(D2946,'Műszaki adattábla'!F:M,8,0))</f>
        <v/>
      </c>
      <c r="G2946" s="29" t="str">
        <f>IF(D2946="","",IF('Műszaki adattábla'!L2937="20-99",IF('Műszaki adattábla'!O2937="","Nem adott meg lekötött teljesítményt",VLOOKUP(D2946,'Műszaki adattábla'!F:O,10,0)),0))</f>
        <v/>
      </c>
      <c r="H2946" s="29" t="str">
        <f>IF(D2946="","",VLOOKUP(D2946,'Műszaki adattábla'!F:P,11,0))</f>
        <v/>
      </c>
      <c r="I2946" s="30"/>
      <c r="J2946" s="30"/>
      <c r="K2946" s="31" t="str">
        <f>IF(D2946="","",ROUND(((F2946*I2946*'Műszaki adattábla'!$C$7/'Műszaki adattábla'!$C$8)+(G2946*I2946)+(H2946*I2946))/12*'Műszaki adattábla'!T2937,0))</f>
        <v/>
      </c>
      <c r="L2946" s="32" t="str">
        <f t="shared" si="99"/>
        <v/>
      </c>
    </row>
    <row r="2947" spans="2:12" ht="14.4" thickBot="1" x14ac:dyDescent="0.3">
      <c r="B2947" s="28" t="str">
        <f t="shared" si="98"/>
        <v/>
      </c>
      <c r="C2947" s="167" t="str">
        <f>IF(D2947="","",VLOOKUP(D2947,'Műszaki adattábla'!F:G,2,0))</f>
        <v/>
      </c>
      <c r="D2947" s="168" t="str">
        <f>IF('Műszaki adattábla'!F2938="","",'Műszaki adattábla'!F2938)</f>
        <v/>
      </c>
      <c r="E2947" s="169" t="str">
        <f>IF(D2947="","",VLOOKUP(D2947,'Műszaki adattábla'!F:R,13,0))</f>
        <v/>
      </c>
      <c r="F2947" s="29" t="str">
        <f>IF(D2947="","",VLOOKUP(D2947,'Műszaki adattábla'!F:M,8,0))</f>
        <v/>
      </c>
      <c r="G2947" s="29" t="str">
        <f>IF(D2947="","",IF('Műszaki adattábla'!L2938="20-99",IF('Műszaki adattábla'!O2938="","Nem adott meg lekötött teljesítményt",VLOOKUP(D2947,'Műszaki adattábla'!F:O,10,0)),0))</f>
        <v/>
      </c>
      <c r="H2947" s="29" t="str">
        <f>IF(D2947="","",VLOOKUP(D2947,'Műszaki adattábla'!F:P,11,0))</f>
        <v/>
      </c>
      <c r="I2947" s="30"/>
      <c r="J2947" s="30"/>
      <c r="K2947" s="31" t="str">
        <f>IF(D2947="","",ROUND(((F2947*I2947*'Műszaki adattábla'!$C$7/'Műszaki adattábla'!$C$8)+(G2947*I2947)+(H2947*I2947))/12*'Műszaki adattábla'!T2938,0))</f>
        <v/>
      </c>
      <c r="L2947" s="32" t="str">
        <f t="shared" si="99"/>
        <v/>
      </c>
    </row>
    <row r="2948" spans="2:12" ht="14.4" thickBot="1" x14ac:dyDescent="0.3">
      <c r="B2948" s="28" t="str">
        <f t="shared" si="98"/>
        <v/>
      </c>
      <c r="C2948" s="167" t="str">
        <f>IF(D2948="","",VLOOKUP(D2948,'Műszaki adattábla'!F:G,2,0))</f>
        <v/>
      </c>
      <c r="D2948" s="168" t="str">
        <f>IF('Műszaki adattábla'!F2939="","",'Műszaki adattábla'!F2939)</f>
        <v/>
      </c>
      <c r="E2948" s="169" t="str">
        <f>IF(D2948="","",VLOOKUP(D2948,'Műszaki adattábla'!F:R,13,0))</f>
        <v/>
      </c>
      <c r="F2948" s="29" t="str">
        <f>IF(D2948="","",VLOOKUP(D2948,'Műszaki adattábla'!F:M,8,0))</f>
        <v/>
      </c>
      <c r="G2948" s="29" t="str">
        <f>IF(D2948="","",IF('Műszaki adattábla'!L2939="20-99",IF('Műszaki adattábla'!O2939="","Nem adott meg lekötött teljesítményt",VLOOKUP(D2948,'Műszaki adattábla'!F:O,10,0)),0))</f>
        <v/>
      </c>
      <c r="H2948" s="29" t="str">
        <f>IF(D2948="","",VLOOKUP(D2948,'Műszaki adattábla'!F:P,11,0))</f>
        <v/>
      </c>
      <c r="I2948" s="30"/>
      <c r="J2948" s="30"/>
      <c r="K2948" s="31" t="str">
        <f>IF(D2948="","",ROUND(((F2948*I2948*'Műszaki adattábla'!$C$7/'Műszaki adattábla'!$C$8)+(G2948*I2948)+(H2948*I2948))/12*'Műszaki adattábla'!T2939,0))</f>
        <v/>
      </c>
      <c r="L2948" s="32" t="str">
        <f t="shared" si="99"/>
        <v/>
      </c>
    </row>
    <row r="2949" spans="2:12" ht="14.4" thickBot="1" x14ac:dyDescent="0.3">
      <c r="B2949" s="28" t="str">
        <f t="shared" si="98"/>
        <v/>
      </c>
      <c r="C2949" s="167" t="str">
        <f>IF(D2949="","",VLOOKUP(D2949,'Műszaki adattábla'!F:G,2,0))</f>
        <v/>
      </c>
      <c r="D2949" s="168" t="str">
        <f>IF('Műszaki adattábla'!F2940="","",'Műszaki adattábla'!F2940)</f>
        <v/>
      </c>
      <c r="E2949" s="169" t="str">
        <f>IF(D2949="","",VLOOKUP(D2949,'Műszaki adattábla'!F:R,13,0))</f>
        <v/>
      </c>
      <c r="F2949" s="29" t="str">
        <f>IF(D2949="","",VLOOKUP(D2949,'Műszaki adattábla'!F:M,8,0))</f>
        <v/>
      </c>
      <c r="G2949" s="29" t="str">
        <f>IF(D2949="","",IF('Műszaki adattábla'!L2940="20-99",IF('Műszaki adattábla'!O2940="","Nem adott meg lekötött teljesítményt",VLOOKUP(D2949,'Műszaki adattábla'!F:O,10,0)),0))</f>
        <v/>
      </c>
      <c r="H2949" s="29" t="str">
        <f>IF(D2949="","",VLOOKUP(D2949,'Műszaki adattábla'!F:P,11,0))</f>
        <v/>
      </c>
      <c r="I2949" s="30"/>
      <c r="J2949" s="30"/>
      <c r="K2949" s="31" t="str">
        <f>IF(D2949="","",ROUND(((F2949*I2949*'Műszaki adattábla'!$C$7/'Műszaki adattábla'!$C$8)+(G2949*I2949)+(H2949*I2949))/12*'Műszaki adattábla'!T2940,0))</f>
        <v/>
      </c>
      <c r="L2949" s="32" t="str">
        <f t="shared" si="99"/>
        <v/>
      </c>
    </row>
    <row r="2950" spans="2:12" ht="14.4" thickBot="1" x14ac:dyDescent="0.3">
      <c r="B2950" s="28" t="str">
        <f t="shared" si="98"/>
        <v/>
      </c>
      <c r="C2950" s="167" t="str">
        <f>IF(D2950="","",VLOOKUP(D2950,'Műszaki adattábla'!F:G,2,0))</f>
        <v/>
      </c>
      <c r="D2950" s="168" t="str">
        <f>IF('Műszaki adattábla'!F2941="","",'Műszaki adattábla'!F2941)</f>
        <v/>
      </c>
      <c r="E2950" s="169" t="str">
        <f>IF(D2950="","",VLOOKUP(D2950,'Műszaki adattábla'!F:R,13,0))</f>
        <v/>
      </c>
      <c r="F2950" s="29" t="str">
        <f>IF(D2950="","",VLOOKUP(D2950,'Műszaki adattábla'!F:M,8,0))</f>
        <v/>
      </c>
      <c r="G2950" s="29" t="str">
        <f>IF(D2950="","",IF('Műszaki adattábla'!L2941="20-99",IF('Műszaki adattábla'!O2941="","Nem adott meg lekötött teljesítményt",VLOOKUP(D2950,'Műszaki adattábla'!F:O,10,0)),0))</f>
        <v/>
      </c>
      <c r="H2950" s="29" t="str">
        <f>IF(D2950="","",VLOOKUP(D2950,'Műszaki adattábla'!F:P,11,0))</f>
        <v/>
      </c>
      <c r="I2950" s="30"/>
      <c r="J2950" s="30"/>
      <c r="K2950" s="31" t="str">
        <f>IF(D2950="","",ROUND(((F2950*I2950*'Műszaki adattábla'!$C$7/'Műszaki adattábla'!$C$8)+(G2950*I2950)+(H2950*I2950))/12*'Műszaki adattábla'!T2941,0))</f>
        <v/>
      </c>
      <c r="L2950" s="32" t="str">
        <f t="shared" si="99"/>
        <v/>
      </c>
    </row>
    <row r="2951" spans="2:12" ht="14.4" thickBot="1" x14ac:dyDescent="0.3">
      <c r="B2951" s="28" t="str">
        <f t="shared" si="98"/>
        <v/>
      </c>
      <c r="C2951" s="167" t="str">
        <f>IF(D2951="","",VLOOKUP(D2951,'Műszaki adattábla'!F:G,2,0))</f>
        <v/>
      </c>
      <c r="D2951" s="168" t="str">
        <f>IF('Műszaki adattábla'!F2942="","",'Műszaki adattábla'!F2942)</f>
        <v/>
      </c>
      <c r="E2951" s="169" t="str">
        <f>IF(D2951="","",VLOOKUP(D2951,'Műszaki adattábla'!F:R,13,0))</f>
        <v/>
      </c>
      <c r="F2951" s="29" t="str">
        <f>IF(D2951="","",VLOOKUP(D2951,'Műszaki adattábla'!F:M,8,0))</f>
        <v/>
      </c>
      <c r="G2951" s="29" t="str">
        <f>IF(D2951="","",IF('Műszaki adattábla'!L2942="20-99",IF('Műszaki adattábla'!O2942="","Nem adott meg lekötött teljesítményt",VLOOKUP(D2951,'Műszaki adattábla'!F:O,10,0)),0))</f>
        <v/>
      </c>
      <c r="H2951" s="29" t="str">
        <f>IF(D2951="","",VLOOKUP(D2951,'Műszaki adattábla'!F:P,11,0))</f>
        <v/>
      </c>
      <c r="I2951" s="30"/>
      <c r="J2951" s="30"/>
      <c r="K2951" s="31" t="str">
        <f>IF(D2951="","",ROUND(((F2951*I2951*'Műszaki adattábla'!$C$7/'Műszaki adattábla'!$C$8)+(G2951*I2951)+(H2951*I2951))/12*'Műszaki adattábla'!T2942,0))</f>
        <v/>
      </c>
      <c r="L2951" s="32" t="str">
        <f t="shared" si="99"/>
        <v/>
      </c>
    </row>
    <row r="2952" spans="2:12" ht="14.4" thickBot="1" x14ac:dyDescent="0.3">
      <c r="B2952" s="28" t="str">
        <f t="shared" si="98"/>
        <v/>
      </c>
      <c r="C2952" s="167" t="str">
        <f>IF(D2952="","",VLOOKUP(D2952,'Műszaki adattábla'!F:G,2,0))</f>
        <v/>
      </c>
      <c r="D2952" s="168" t="str">
        <f>IF('Műszaki adattábla'!F2943="","",'Műszaki adattábla'!F2943)</f>
        <v/>
      </c>
      <c r="E2952" s="169" t="str">
        <f>IF(D2952="","",VLOOKUP(D2952,'Műszaki adattábla'!F:R,13,0))</f>
        <v/>
      </c>
      <c r="F2952" s="29" t="str">
        <f>IF(D2952="","",VLOOKUP(D2952,'Műszaki adattábla'!F:M,8,0))</f>
        <v/>
      </c>
      <c r="G2952" s="29" t="str">
        <f>IF(D2952="","",IF('Műszaki adattábla'!L2943="20-99",IF('Műszaki adattábla'!O2943="","Nem adott meg lekötött teljesítményt",VLOOKUP(D2952,'Műszaki adattábla'!F:O,10,0)),0))</f>
        <v/>
      </c>
      <c r="H2952" s="29" t="str">
        <f>IF(D2952="","",VLOOKUP(D2952,'Műszaki adattábla'!F:P,11,0))</f>
        <v/>
      </c>
      <c r="I2952" s="30"/>
      <c r="J2952" s="30"/>
      <c r="K2952" s="31" t="str">
        <f>IF(D2952="","",ROUND(((F2952*I2952*'Műszaki adattábla'!$C$7/'Műszaki adattábla'!$C$8)+(G2952*I2952)+(H2952*I2952))/12*'Műszaki adattábla'!T2943,0))</f>
        <v/>
      </c>
      <c r="L2952" s="32" t="str">
        <f t="shared" si="99"/>
        <v/>
      </c>
    </row>
    <row r="2953" spans="2:12" ht="14.4" thickBot="1" x14ac:dyDescent="0.3">
      <c r="B2953" s="28" t="str">
        <f t="shared" si="98"/>
        <v/>
      </c>
      <c r="C2953" s="167" t="str">
        <f>IF(D2953="","",VLOOKUP(D2953,'Műszaki adattábla'!F:G,2,0))</f>
        <v/>
      </c>
      <c r="D2953" s="168" t="str">
        <f>IF('Műszaki adattábla'!F2944="","",'Műszaki adattábla'!F2944)</f>
        <v/>
      </c>
      <c r="E2953" s="169" t="str">
        <f>IF(D2953="","",VLOOKUP(D2953,'Műszaki adattábla'!F:R,13,0))</f>
        <v/>
      </c>
      <c r="F2953" s="29" t="str">
        <f>IF(D2953="","",VLOOKUP(D2953,'Műszaki adattábla'!F:M,8,0))</f>
        <v/>
      </c>
      <c r="G2953" s="29" t="str">
        <f>IF(D2953="","",IF('Műszaki adattábla'!L2944="20-99",IF('Műszaki adattábla'!O2944="","Nem adott meg lekötött teljesítményt",VLOOKUP(D2953,'Műszaki adattábla'!F:O,10,0)),0))</f>
        <v/>
      </c>
      <c r="H2953" s="29" t="str">
        <f>IF(D2953="","",VLOOKUP(D2953,'Műszaki adattábla'!F:P,11,0))</f>
        <v/>
      </c>
      <c r="I2953" s="30"/>
      <c r="J2953" s="30"/>
      <c r="K2953" s="31" t="str">
        <f>IF(D2953="","",ROUND(((F2953*I2953*'Műszaki adattábla'!$C$7/'Műszaki adattábla'!$C$8)+(G2953*I2953)+(H2953*I2953))/12*'Műszaki adattábla'!T2944,0))</f>
        <v/>
      </c>
      <c r="L2953" s="32" t="str">
        <f t="shared" si="99"/>
        <v/>
      </c>
    </row>
    <row r="2954" spans="2:12" ht="14.4" thickBot="1" x14ac:dyDescent="0.3">
      <c r="B2954" s="28" t="str">
        <f t="shared" si="98"/>
        <v/>
      </c>
      <c r="C2954" s="167" t="str">
        <f>IF(D2954="","",VLOOKUP(D2954,'Műszaki adattábla'!F:G,2,0))</f>
        <v/>
      </c>
      <c r="D2954" s="168" t="str">
        <f>IF('Műszaki adattábla'!F2945="","",'Műszaki adattábla'!F2945)</f>
        <v/>
      </c>
      <c r="E2954" s="169" t="str">
        <f>IF(D2954="","",VLOOKUP(D2954,'Műszaki adattábla'!F:R,13,0))</f>
        <v/>
      </c>
      <c r="F2954" s="29" t="str">
        <f>IF(D2954="","",VLOOKUP(D2954,'Műszaki adattábla'!F:M,8,0))</f>
        <v/>
      </c>
      <c r="G2954" s="29" t="str">
        <f>IF(D2954="","",IF('Műszaki adattábla'!L2945="20-99",IF('Műszaki adattábla'!O2945="","Nem adott meg lekötött teljesítményt",VLOOKUP(D2954,'Műszaki adattábla'!F:O,10,0)),0))</f>
        <v/>
      </c>
      <c r="H2954" s="29" t="str">
        <f>IF(D2954="","",VLOOKUP(D2954,'Műszaki adattábla'!F:P,11,0))</f>
        <v/>
      </c>
      <c r="I2954" s="30"/>
      <c r="J2954" s="30"/>
      <c r="K2954" s="31" t="str">
        <f>IF(D2954="","",ROUND(((F2954*I2954*'Műszaki adattábla'!$C$7/'Műszaki adattábla'!$C$8)+(G2954*I2954)+(H2954*I2954))/12*'Műszaki adattábla'!T2945,0))</f>
        <v/>
      </c>
      <c r="L2954" s="32" t="str">
        <f t="shared" si="99"/>
        <v/>
      </c>
    </row>
    <row r="2955" spans="2:12" ht="14.4" thickBot="1" x14ac:dyDescent="0.3">
      <c r="B2955" s="28" t="str">
        <f t="shared" si="98"/>
        <v/>
      </c>
      <c r="C2955" s="167" t="str">
        <f>IF(D2955="","",VLOOKUP(D2955,'Műszaki adattábla'!F:G,2,0))</f>
        <v/>
      </c>
      <c r="D2955" s="168" t="str">
        <f>IF('Műszaki adattábla'!F2946="","",'Műszaki adattábla'!F2946)</f>
        <v/>
      </c>
      <c r="E2955" s="169" t="str">
        <f>IF(D2955="","",VLOOKUP(D2955,'Műszaki adattábla'!F:R,13,0))</f>
        <v/>
      </c>
      <c r="F2955" s="29" t="str">
        <f>IF(D2955="","",VLOOKUP(D2955,'Műszaki adattábla'!F:M,8,0))</f>
        <v/>
      </c>
      <c r="G2955" s="29" t="str">
        <f>IF(D2955="","",IF('Műszaki adattábla'!L2946="20-99",IF('Műszaki adattábla'!O2946="","Nem adott meg lekötött teljesítményt",VLOOKUP(D2955,'Műszaki adattábla'!F:O,10,0)),0))</f>
        <v/>
      </c>
      <c r="H2955" s="29" t="str">
        <f>IF(D2955="","",VLOOKUP(D2955,'Műszaki adattábla'!F:P,11,0))</f>
        <v/>
      </c>
      <c r="I2955" s="30"/>
      <c r="J2955" s="30"/>
      <c r="K2955" s="31" t="str">
        <f>IF(D2955="","",ROUND(((F2955*I2955*'Műszaki adattábla'!$C$7/'Műszaki adattábla'!$C$8)+(G2955*I2955)+(H2955*I2955))/12*'Műszaki adattábla'!T2946,0))</f>
        <v/>
      </c>
      <c r="L2955" s="32" t="str">
        <f t="shared" si="99"/>
        <v/>
      </c>
    </row>
    <row r="2956" spans="2:12" ht="14.4" thickBot="1" x14ac:dyDescent="0.3">
      <c r="B2956" s="28" t="str">
        <f t="shared" si="98"/>
        <v/>
      </c>
      <c r="C2956" s="167" t="str">
        <f>IF(D2956="","",VLOOKUP(D2956,'Műszaki adattábla'!F:G,2,0))</f>
        <v/>
      </c>
      <c r="D2956" s="168" t="str">
        <f>IF('Műszaki adattábla'!F2947="","",'Műszaki adattábla'!F2947)</f>
        <v/>
      </c>
      <c r="E2956" s="169" t="str">
        <f>IF(D2956="","",VLOOKUP(D2956,'Műszaki adattábla'!F:R,13,0))</f>
        <v/>
      </c>
      <c r="F2956" s="29" t="str">
        <f>IF(D2956="","",VLOOKUP(D2956,'Műszaki adattábla'!F:M,8,0))</f>
        <v/>
      </c>
      <c r="G2956" s="29" t="str">
        <f>IF(D2956="","",IF('Műszaki adattábla'!L2947="20-99",IF('Műszaki adattábla'!O2947="","Nem adott meg lekötött teljesítményt",VLOOKUP(D2956,'Műszaki adattábla'!F:O,10,0)),0))</f>
        <v/>
      </c>
      <c r="H2956" s="29" t="str">
        <f>IF(D2956="","",VLOOKUP(D2956,'Műszaki adattábla'!F:P,11,0))</f>
        <v/>
      </c>
      <c r="I2956" s="30"/>
      <c r="J2956" s="30"/>
      <c r="K2956" s="31" t="str">
        <f>IF(D2956="","",ROUND(((F2956*I2956*'Műszaki adattábla'!$C$7/'Műszaki adattábla'!$C$8)+(G2956*I2956)+(H2956*I2956))/12*'Műszaki adattábla'!T2947,0))</f>
        <v/>
      </c>
      <c r="L2956" s="32" t="str">
        <f t="shared" si="99"/>
        <v/>
      </c>
    </row>
    <row r="2957" spans="2:12" ht="14.4" thickBot="1" x14ac:dyDescent="0.3">
      <c r="B2957" s="28" t="str">
        <f t="shared" si="98"/>
        <v/>
      </c>
      <c r="C2957" s="167" t="str">
        <f>IF(D2957="","",VLOOKUP(D2957,'Műszaki adattábla'!F:G,2,0))</f>
        <v/>
      </c>
      <c r="D2957" s="168" t="str">
        <f>IF('Műszaki adattábla'!F2948="","",'Műszaki adattábla'!F2948)</f>
        <v/>
      </c>
      <c r="E2957" s="169" t="str">
        <f>IF(D2957="","",VLOOKUP(D2957,'Műszaki adattábla'!F:R,13,0))</f>
        <v/>
      </c>
      <c r="F2957" s="29" t="str">
        <f>IF(D2957="","",VLOOKUP(D2957,'Műszaki adattábla'!F:M,8,0))</f>
        <v/>
      </c>
      <c r="G2957" s="29" t="str">
        <f>IF(D2957="","",IF('Műszaki adattábla'!L2948="20-99",IF('Műszaki adattábla'!O2948="","Nem adott meg lekötött teljesítményt",VLOOKUP(D2957,'Műszaki adattábla'!F:O,10,0)),0))</f>
        <v/>
      </c>
      <c r="H2957" s="29" t="str">
        <f>IF(D2957="","",VLOOKUP(D2957,'Műszaki adattábla'!F:P,11,0))</f>
        <v/>
      </c>
      <c r="I2957" s="30"/>
      <c r="J2957" s="30"/>
      <c r="K2957" s="31" t="str">
        <f>IF(D2957="","",ROUND(((F2957*I2957*'Műszaki adattábla'!$C$7/'Műszaki adattábla'!$C$8)+(G2957*I2957)+(H2957*I2957))/12*'Műszaki adattábla'!T2948,0))</f>
        <v/>
      </c>
      <c r="L2957" s="32" t="str">
        <f t="shared" si="99"/>
        <v/>
      </c>
    </row>
    <row r="2958" spans="2:12" ht="14.4" thickBot="1" x14ac:dyDescent="0.3">
      <c r="B2958" s="28" t="str">
        <f t="shared" si="98"/>
        <v/>
      </c>
      <c r="C2958" s="167" t="str">
        <f>IF(D2958="","",VLOOKUP(D2958,'Műszaki adattábla'!F:G,2,0))</f>
        <v/>
      </c>
      <c r="D2958" s="168" t="str">
        <f>IF('Műszaki adattábla'!F2949="","",'Műszaki adattábla'!F2949)</f>
        <v/>
      </c>
      <c r="E2958" s="169" t="str">
        <f>IF(D2958="","",VLOOKUP(D2958,'Műszaki adattábla'!F:R,13,0))</f>
        <v/>
      </c>
      <c r="F2958" s="29" t="str">
        <f>IF(D2958="","",VLOOKUP(D2958,'Műszaki adattábla'!F:M,8,0))</f>
        <v/>
      </c>
      <c r="G2958" s="29" t="str">
        <f>IF(D2958="","",IF('Műszaki adattábla'!L2949="20-99",IF('Műszaki adattábla'!O2949="","Nem adott meg lekötött teljesítményt",VLOOKUP(D2958,'Műszaki adattábla'!F:O,10,0)),0))</f>
        <v/>
      </c>
      <c r="H2958" s="29" t="str">
        <f>IF(D2958="","",VLOOKUP(D2958,'Műszaki adattábla'!F:P,11,0))</f>
        <v/>
      </c>
      <c r="I2958" s="30"/>
      <c r="J2958" s="30"/>
      <c r="K2958" s="31" t="str">
        <f>IF(D2958="","",ROUND(((F2958*I2958*'Műszaki adattábla'!$C$7/'Műszaki adattábla'!$C$8)+(G2958*I2958)+(H2958*I2958))/12*'Műszaki adattábla'!T2949,0))</f>
        <v/>
      </c>
      <c r="L2958" s="32" t="str">
        <f t="shared" si="99"/>
        <v/>
      </c>
    </row>
    <row r="2959" spans="2:12" ht="14.4" thickBot="1" x14ac:dyDescent="0.3">
      <c r="B2959" s="28" t="str">
        <f t="shared" si="98"/>
        <v/>
      </c>
      <c r="C2959" s="167" t="str">
        <f>IF(D2959="","",VLOOKUP(D2959,'Műszaki adattábla'!F:G,2,0))</f>
        <v/>
      </c>
      <c r="D2959" s="168" t="str">
        <f>IF('Műszaki adattábla'!F2950="","",'Műszaki adattábla'!F2950)</f>
        <v/>
      </c>
      <c r="E2959" s="169" t="str">
        <f>IF(D2959="","",VLOOKUP(D2959,'Műszaki adattábla'!F:R,13,0))</f>
        <v/>
      </c>
      <c r="F2959" s="29" t="str">
        <f>IF(D2959="","",VLOOKUP(D2959,'Műszaki adattábla'!F:M,8,0))</f>
        <v/>
      </c>
      <c r="G2959" s="29" t="str">
        <f>IF(D2959="","",IF('Műszaki adattábla'!L2950="20-99",IF('Műszaki adattábla'!O2950="","Nem adott meg lekötött teljesítményt",VLOOKUP(D2959,'Műszaki adattábla'!F:O,10,0)),0))</f>
        <v/>
      </c>
      <c r="H2959" s="29" t="str">
        <f>IF(D2959="","",VLOOKUP(D2959,'Műszaki adattábla'!F:P,11,0))</f>
        <v/>
      </c>
      <c r="I2959" s="30"/>
      <c r="J2959" s="30"/>
      <c r="K2959" s="31" t="str">
        <f>IF(D2959="","",ROUND(((F2959*I2959*'Műszaki adattábla'!$C$7/'Műszaki adattábla'!$C$8)+(G2959*I2959)+(H2959*I2959))/12*'Műszaki adattábla'!T2950,0))</f>
        <v/>
      </c>
      <c r="L2959" s="32" t="str">
        <f t="shared" si="99"/>
        <v/>
      </c>
    </row>
    <row r="2960" spans="2:12" ht="14.4" thickBot="1" x14ac:dyDescent="0.3">
      <c r="B2960" s="28" t="str">
        <f t="shared" si="98"/>
        <v/>
      </c>
      <c r="C2960" s="167" t="str">
        <f>IF(D2960="","",VLOOKUP(D2960,'Műszaki adattábla'!F:G,2,0))</f>
        <v/>
      </c>
      <c r="D2960" s="168" t="str">
        <f>IF('Műszaki adattábla'!F2951="","",'Műszaki adattábla'!F2951)</f>
        <v/>
      </c>
      <c r="E2960" s="169" t="str">
        <f>IF(D2960="","",VLOOKUP(D2960,'Műszaki adattábla'!F:R,13,0))</f>
        <v/>
      </c>
      <c r="F2960" s="29" t="str">
        <f>IF(D2960="","",VLOOKUP(D2960,'Műszaki adattábla'!F:M,8,0))</f>
        <v/>
      </c>
      <c r="G2960" s="29" t="str">
        <f>IF(D2960="","",IF('Műszaki adattábla'!L2951="20-99",IF('Műszaki adattábla'!O2951="","Nem adott meg lekötött teljesítményt",VLOOKUP(D2960,'Műszaki adattábla'!F:O,10,0)),0))</f>
        <v/>
      </c>
      <c r="H2960" s="29" t="str">
        <f>IF(D2960="","",VLOOKUP(D2960,'Műszaki adattábla'!F:P,11,0))</f>
        <v/>
      </c>
      <c r="I2960" s="30"/>
      <c r="J2960" s="30"/>
      <c r="K2960" s="31" t="str">
        <f>IF(D2960="","",ROUND(((F2960*I2960*'Műszaki adattábla'!$C$7/'Műszaki adattábla'!$C$8)+(G2960*I2960)+(H2960*I2960))/12*'Műszaki adattábla'!T2951,0))</f>
        <v/>
      </c>
      <c r="L2960" s="32" t="str">
        <f t="shared" si="99"/>
        <v/>
      </c>
    </row>
    <row r="2961" spans="2:12" ht="14.4" thickBot="1" x14ac:dyDescent="0.3">
      <c r="B2961" s="28" t="str">
        <f t="shared" si="98"/>
        <v/>
      </c>
      <c r="C2961" s="167" t="str">
        <f>IF(D2961="","",VLOOKUP(D2961,'Műszaki adattábla'!F:G,2,0))</f>
        <v/>
      </c>
      <c r="D2961" s="168" t="str">
        <f>IF('Műszaki adattábla'!F2952="","",'Műszaki adattábla'!F2952)</f>
        <v/>
      </c>
      <c r="E2961" s="169" t="str">
        <f>IF(D2961="","",VLOOKUP(D2961,'Műszaki adattábla'!F:R,13,0))</f>
        <v/>
      </c>
      <c r="F2961" s="29" t="str">
        <f>IF(D2961="","",VLOOKUP(D2961,'Műszaki adattábla'!F:M,8,0))</f>
        <v/>
      </c>
      <c r="G2961" s="29" t="str">
        <f>IF(D2961="","",IF('Műszaki adattábla'!L2952="20-99",IF('Műszaki adattábla'!O2952="","Nem adott meg lekötött teljesítményt",VLOOKUP(D2961,'Műszaki adattábla'!F:O,10,0)),0))</f>
        <v/>
      </c>
      <c r="H2961" s="29" t="str">
        <f>IF(D2961="","",VLOOKUP(D2961,'Műszaki adattábla'!F:P,11,0))</f>
        <v/>
      </c>
      <c r="I2961" s="30"/>
      <c r="J2961" s="30"/>
      <c r="K2961" s="31" t="str">
        <f>IF(D2961="","",ROUND(((F2961*I2961*'Műszaki adattábla'!$C$7/'Műszaki adattábla'!$C$8)+(G2961*I2961)+(H2961*I2961))/12*'Műszaki adattábla'!T2952,0))</f>
        <v/>
      </c>
      <c r="L2961" s="32" t="str">
        <f t="shared" si="99"/>
        <v/>
      </c>
    </row>
    <row r="2962" spans="2:12" ht="14.4" thickBot="1" x14ac:dyDescent="0.3">
      <c r="B2962" s="28" t="str">
        <f t="shared" si="98"/>
        <v/>
      </c>
      <c r="C2962" s="167" t="str">
        <f>IF(D2962="","",VLOOKUP(D2962,'Műszaki adattábla'!F:G,2,0))</f>
        <v/>
      </c>
      <c r="D2962" s="168" t="str">
        <f>IF('Műszaki adattábla'!F2953="","",'Műszaki adattábla'!F2953)</f>
        <v/>
      </c>
      <c r="E2962" s="169" t="str">
        <f>IF(D2962="","",VLOOKUP(D2962,'Műszaki adattábla'!F:R,13,0))</f>
        <v/>
      </c>
      <c r="F2962" s="29" t="str">
        <f>IF(D2962="","",VLOOKUP(D2962,'Műszaki adattábla'!F:M,8,0))</f>
        <v/>
      </c>
      <c r="G2962" s="29" t="str">
        <f>IF(D2962="","",IF('Műszaki adattábla'!L2953="20-99",IF('Műszaki adattábla'!O2953="","Nem adott meg lekötött teljesítményt",VLOOKUP(D2962,'Műszaki adattábla'!F:O,10,0)),0))</f>
        <v/>
      </c>
      <c r="H2962" s="29" t="str">
        <f>IF(D2962="","",VLOOKUP(D2962,'Műszaki adattábla'!F:P,11,0))</f>
        <v/>
      </c>
      <c r="I2962" s="30"/>
      <c r="J2962" s="30"/>
      <c r="K2962" s="31" t="str">
        <f>IF(D2962="","",ROUND(((F2962*I2962*'Műszaki adattábla'!$C$7/'Műszaki adattábla'!$C$8)+(G2962*I2962)+(H2962*I2962))/12*'Műszaki adattábla'!T2953,0))</f>
        <v/>
      </c>
      <c r="L2962" s="32" t="str">
        <f t="shared" si="99"/>
        <v/>
      </c>
    </row>
    <row r="2963" spans="2:12" ht="14.4" thickBot="1" x14ac:dyDescent="0.3">
      <c r="B2963" s="28" t="str">
        <f t="shared" si="98"/>
        <v/>
      </c>
      <c r="C2963" s="167" t="str">
        <f>IF(D2963="","",VLOOKUP(D2963,'Műszaki adattábla'!F:G,2,0))</f>
        <v/>
      </c>
      <c r="D2963" s="168" t="str">
        <f>IF('Műszaki adattábla'!F2954="","",'Műszaki adattábla'!F2954)</f>
        <v/>
      </c>
      <c r="E2963" s="169" t="str">
        <f>IF(D2963="","",VLOOKUP(D2963,'Műszaki adattábla'!F:R,13,0))</f>
        <v/>
      </c>
      <c r="F2963" s="29" t="str">
        <f>IF(D2963="","",VLOOKUP(D2963,'Műszaki adattábla'!F:M,8,0))</f>
        <v/>
      </c>
      <c r="G2963" s="29" t="str">
        <f>IF(D2963="","",IF('Műszaki adattábla'!L2954="20-99",IF('Műszaki adattábla'!O2954="","Nem adott meg lekötött teljesítményt",VLOOKUP(D2963,'Műszaki adattábla'!F:O,10,0)),0))</f>
        <v/>
      </c>
      <c r="H2963" s="29" t="str">
        <f>IF(D2963="","",VLOOKUP(D2963,'Műszaki adattábla'!F:P,11,0))</f>
        <v/>
      </c>
      <c r="I2963" s="30"/>
      <c r="J2963" s="30"/>
      <c r="K2963" s="31" t="str">
        <f>IF(D2963="","",ROUND(((F2963*I2963*'Műszaki adattábla'!$C$7/'Műszaki adattábla'!$C$8)+(G2963*I2963)+(H2963*I2963))/12*'Műszaki adattábla'!T2954,0))</f>
        <v/>
      </c>
      <c r="L2963" s="32" t="str">
        <f t="shared" si="99"/>
        <v/>
      </c>
    </row>
    <row r="2964" spans="2:12" ht="14.4" thickBot="1" x14ac:dyDescent="0.3">
      <c r="B2964" s="28" t="str">
        <f t="shared" si="98"/>
        <v/>
      </c>
      <c r="C2964" s="167" t="str">
        <f>IF(D2964="","",VLOOKUP(D2964,'Műszaki adattábla'!F:G,2,0))</f>
        <v/>
      </c>
      <c r="D2964" s="168" t="str">
        <f>IF('Műszaki adattábla'!F2955="","",'Műszaki adattábla'!F2955)</f>
        <v/>
      </c>
      <c r="E2964" s="169" t="str">
        <f>IF(D2964="","",VLOOKUP(D2964,'Műszaki adattábla'!F:R,13,0))</f>
        <v/>
      </c>
      <c r="F2964" s="29" t="str">
        <f>IF(D2964="","",VLOOKUP(D2964,'Műszaki adattábla'!F:M,8,0))</f>
        <v/>
      </c>
      <c r="G2964" s="29" t="str">
        <f>IF(D2964="","",IF('Műszaki adattábla'!L2955="20-99",IF('Műszaki adattábla'!O2955="","Nem adott meg lekötött teljesítményt",VLOOKUP(D2964,'Műszaki adattábla'!F:O,10,0)),0))</f>
        <v/>
      </c>
      <c r="H2964" s="29" t="str">
        <f>IF(D2964="","",VLOOKUP(D2964,'Műszaki adattábla'!F:P,11,0))</f>
        <v/>
      </c>
      <c r="I2964" s="30"/>
      <c r="J2964" s="30"/>
      <c r="K2964" s="31" t="str">
        <f>IF(D2964="","",ROUND(((F2964*I2964*'Műszaki adattábla'!$C$7/'Műszaki adattábla'!$C$8)+(G2964*I2964)+(H2964*I2964))/12*'Műszaki adattábla'!T2955,0))</f>
        <v/>
      </c>
      <c r="L2964" s="32" t="str">
        <f t="shared" si="99"/>
        <v/>
      </c>
    </row>
    <row r="2965" spans="2:12" ht="14.4" thickBot="1" x14ac:dyDescent="0.3">
      <c r="B2965" s="28" t="str">
        <f t="shared" si="98"/>
        <v/>
      </c>
      <c r="C2965" s="167" t="str">
        <f>IF(D2965="","",VLOOKUP(D2965,'Műszaki adattábla'!F:G,2,0))</f>
        <v/>
      </c>
      <c r="D2965" s="168" t="str">
        <f>IF('Műszaki adattábla'!F2956="","",'Műszaki adattábla'!F2956)</f>
        <v/>
      </c>
      <c r="E2965" s="169" t="str">
        <f>IF(D2965="","",VLOOKUP(D2965,'Műszaki adattábla'!F:R,13,0))</f>
        <v/>
      </c>
      <c r="F2965" s="29" t="str">
        <f>IF(D2965="","",VLOOKUP(D2965,'Műszaki adattábla'!F:M,8,0))</f>
        <v/>
      </c>
      <c r="G2965" s="29" t="str">
        <f>IF(D2965="","",IF('Műszaki adattábla'!L2956="20-99",IF('Műszaki adattábla'!O2956="","Nem adott meg lekötött teljesítményt",VLOOKUP(D2965,'Műszaki adattábla'!F:O,10,0)),0))</f>
        <v/>
      </c>
      <c r="H2965" s="29" t="str">
        <f>IF(D2965="","",VLOOKUP(D2965,'Műszaki adattábla'!F:P,11,0))</f>
        <v/>
      </c>
      <c r="I2965" s="30"/>
      <c r="J2965" s="30"/>
      <c r="K2965" s="31" t="str">
        <f>IF(D2965="","",ROUND(((F2965*I2965*'Műszaki adattábla'!$C$7/'Műszaki adattábla'!$C$8)+(G2965*I2965)+(H2965*I2965))/12*'Műszaki adattábla'!T2956,0))</f>
        <v/>
      </c>
      <c r="L2965" s="32" t="str">
        <f t="shared" si="99"/>
        <v/>
      </c>
    </row>
    <row r="2966" spans="2:12" ht="14.4" thickBot="1" x14ac:dyDescent="0.3">
      <c r="B2966" s="28" t="str">
        <f t="shared" si="98"/>
        <v/>
      </c>
      <c r="C2966" s="167" t="str">
        <f>IF(D2966="","",VLOOKUP(D2966,'Műszaki adattábla'!F:G,2,0))</f>
        <v/>
      </c>
      <c r="D2966" s="168" t="str">
        <f>IF('Műszaki adattábla'!F2957="","",'Műszaki adattábla'!F2957)</f>
        <v/>
      </c>
      <c r="E2966" s="169" t="str">
        <f>IF(D2966="","",VLOOKUP(D2966,'Műszaki adattábla'!F:R,13,0))</f>
        <v/>
      </c>
      <c r="F2966" s="29" t="str">
        <f>IF(D2966="","",VLOOKUP(D2966,'Műszaki adattábla'!F:M,8,0))</f>
        <v/>
      </c>
      <c r="G2966" s="29" t="str">
        <f>IF(D2966="","",IF('Műszaki adattábla'!L2957="20-99",IF('Műszaki adattábla'!O2957="","Nem adott meg lekötött teljesítményt",VLOOKUP(D2966,'Műszaki adattábla'!F:O,10,0)),0))</f>
        <v/>
      </c>
      <c r="H2966" s="29" t="str">
        <f>IF(D2966="","",VLOOKUP(D2966,'Műszaki adattábla'!F:P,11,0))</f>
        <v/>
      </c>
      <c r="I2966" s="30"/>
      <c r="J2966" s="30"/>
      <c r="K2966" s="31" t="str">
        <f>IF(D2966="","",ROUND(((F2966*I2966*'Műszaki adattábla'!$C$7/'Műszaki adattábla'!$C$8)+(G2966*I2966)+(H2966*I2966))/12*'Műszaki adattábla'!T2957,0))</f>
        <v/>
      </c>
      <c r="L2966" s="32" t="str">
        <f t="shared" si="99"/>
        <v/>
      </c>
    </row>
    <row r="2967" spans="2:12" ht="14.4" thickBot="1" x14ac:dyDescent="0.3">
      <c r="B2967" s="28" t="str">
        <f t="shared" si="98"/>
        <v/>
      </c>
      <c r="C2967" s="167" t="str">
        <f>IF(D2967="","",VLOOKUP(D2967,'Műszaki adattábla'!F:G,2,0))</f>
        <v/>
      </c>
      <c r="D2967" s="168" t="str">
        <f>IF('Műszaki adattábla'!F2958="","",'Műszaki adattábla'!F2958)</f>
        <v/>
      </c>
      <c r="E2967" s="169" t="str">
        <f>IF(D2967="","",VLOOKUP(D2967,'Műszaki adattábla'!F:R,13,0))</f>
        <v/>
      </c>
      <c r="F2967" s="29" t="str">
        <f>IF(D2967="","",VLOOKUP(D2967,'Műszaki adattábla'!F:M,8,0))</f>
        <v/>
      </c>
      <c r="G2967" s="29" t="str">
        <f>IF(D2967="","",IF('Műszaki adattábla'!L2958="20-99",IF('Műszaki adattábla'!O2958="","Nem adott meg lekötött teljesítményt",VLOOKUP(D2967,'Műszaki adattábla'!F:O,10,0)),0))</f>
        <v/>
      </c>
      <c r="H2967" s="29" t="str">
        <f>IF(D2967="","",VLOOKUP(D2967,'Műszaki adattábla'!F:P,11,0))</f>
        <v/>
      </c>
      <c r="I2967" s="30"/>
      <c r="J2967" s="30"/>
      <c r="K2967" s="31" t="str">
        <f>IF(D2967="","",ROUND(((F2967*I2967*'Műszaki adattábla'!$C$7/'Műszaki adattábla'!$C$8)+(G2967*I2967)+(H2967*I2967))/12*'Műszaki adattábla'!T2958,0))</f>
        <v/>
      </c>
      <c r="L2967" s="32" t="str">
        <f t="shared" si="99"/>
        <v/>
      </c>
    </row>
    <row r="2968" spans="2:12" ht="14.4" thickBot="1" x14ac:dyDescent="0.3">
      <c r="B2968" s="28" t="str">
        <f t="shared" si="98"/>
        <v/>
      </c>
      <c r="C2968" s="167" t="str">
        <f>IF(D2968="","",VLOOKUP(D2968,'Műszaki adattábla'!F:G,2,0))</f>
        <v/>
      </c>
      <c r="D2968" s="168" t="str">
        <f>IF('Műszaki adattábla'!F2959="","",'Műszaki adattábla'!F2959)</f>
        <v/>
      </c>
      <c r="E2968" s="169" t="str">
        <f>IF(D2968="","",VLOOKUP(D2968,'Műszaki adattábla'!F:R,13,0))</f>
        <v/>
      </c>
      <c r="F2968" s="29" t="str">
        <f>IF(D2968="","",VLOOKUP(D2968,'Műszaki adattábla'!F:M,8,0))</f>
        <v/>
      </c>
      <c r="G2968" s="29" t="str">
        <f>IF(D2968="","",IF('Műszaki adattábla'!L2959="20-99",IF('Műszaki adattábla'!O2959="","Nem adott meg lekötött teljesítményt",VLOOKUP(D2968,'Műszaki adattábla'!F:O,10,0)),0))</f>
        <v/>
      </c>
      <c r="H2968" s="29" t="str">
        <f>IF(D2968="","",VLOOKUP(D2968,'Műszaki adattábla'!F:P,11,0))</f>
        <v/>
      </c>
      <c r="I2968" s="30"/>
      <c r="J2968" s="30"/>
      <c r="K2968" s="31" t="str">
        <f>IF(D2968="","",ROUND(((F2968*I2968*'Műszaki adattábla'!$C$7/'Műszaki adattábla'!$C$8)+(G2968*I2968)+(H2968*I2968))/12*'Műszaki adattábla'!T2959,0))</f>
        <v/>
      </c>
      <c r="L2968" s="32" t="str">
        <f t="shared" si="99"/>
        <v/>
      </c>
    </row>
    <row r="2969" spans="2:12" ht="14.4" thickBot="1" x14ac:dyDescent="0.3">
      <c r="B2969" s="28" t="str">
        <f t="shared" si="98"/>
        <v/>
      </c>
      <c r="C2969" s="167" t="str">
        <f>IF(D2969="","",VLOOKUP(D2969,'Műszaki adattábla'!F:G,2,0))</f>
        <v/>
      </c>
      <c r="D2969" s="168" t="str">
        <f>IF('Műszaki adattábla'!F2960="","",'Műszaki adattábla'!F2960)</f>
        <v/>
      </c>
      <c r="E2969" s="169" t="str">
        <f>IF(D2969="","",VLOOKUP(D2969,'Műszaki adattábla'!F:R,13,0))</f>
        <v/>
      </c>
      <c r="F2969" s="29" t="str">
        <f>IF(D2969="","",VLOOKUP(D2969,'Műszaki adattábla'!F:M,8,0))</f>
        <v/>
      </c>
      <c r="G2969" s="29" t="str">
        <f>IF(D2969="","",IF('Műszaki adattábla'!L2960="20-99",IF('Műszaki adattábla'!O2960="","Nem adott meg lekötött teljesítményt",VLOOKUP(D2969,'Műszaki adattábla'!F:O,10,0)),0))</f>
        <v/>
      </c>
      <c r="H2969" s="29" t="str">
        <f>IF(D2969="","",VLOOKUP(D2969,'Műszaki adattábla'!F:P,11,0))</f>
        <v/>
      </c>
      <c r="I2969" s="30"/>
      <c r="J2969" s="30"/>
      <c r="K2969" s="31" t="str">
        <f>IF(D2969="","",ROUND(((F2969*I2969*'Műszaki adattábla'!$C$7/'Műszaki adattábla'!$C$8)+(G2969*I2969)+(H2969*I2969))/12*'Műszaki adattábla'!T2960,0))</f>
        <v/>
      </c>
      <c r="L2969" s="32" t="str">
        <f t="shared" si="99"/>
        <v/>
      </c>
    </row>
    <row r="2970" spans="2:12" ht="14.4" thickBot="1" x14ac:dyDescent="0.3">
      <c r="B2970" s="28" t="str">
        <f t="shared" si="98"/>
        <v/>
      </c>
      <c r="C2970" s="167" t="str">
        <f>IF(D2970="","",VLOOKUP(D2970,'Műszaki adattábla'!F:G,2,0))</f>
        <v/>
      </c>
      <c r="D2970" s="168" t="str">
        <f>IF('Műszaki adattábla'!F2961="","",'Műszaki adattábla'!F2961)</f>
        <v/>
      </c>
      <c r="E2970" s="169" t="str">
        <f>IF(D2970="","",VLOOKUP(D2970,'Műszaki adattábla'!F:R,13,0))</f>
        <v/>
      </c>
      <c r="F2970" s="29" t="str">
        <f>IF(D2970="","",VLOOKUP(D2970,'Műszaki adattábla'!F:M,8,0))</f>
        <v/>
      </c>
      <c r="G2970" s="29" t="str">
        <f>IF(D2970="","",IF('Műszaki adattábla'!L2961="20-99",IF('Műszaki adattábla'!O2961="","Nem adott meg lekötött teljesítményt",VLOOKUP(D2970,'Műszaki adattábla'!F:O,10,0)),0))</f>
        <v/>
      </c>
      <c r="H2970" s="29" t="str">
        <f>IF(D2970="","",VLOOKUP(D2970,'Műszaki adattábla'!F:P,11,0))</f>
        <v/>
      </c>
      <c r="I2970" s="30"/>
      <c r="J2970" s="30"/>
      <c r="K2970" s="31" t="str">
        <f>IF(D2970="","",ROUND(((F2970*I2970*'Műszaki adattábla'!$C$7/'Műszaki adattábla'!$C$8)+(G2970*I2970)+(H2970*I2970))/12*'Műszaki adattábla'!T2961,0))</f>
        <v/>
      </c>
      <c r="L2970" s="32" t="str">
        <f t="shared" si="99"/>
        <v/>
      </c>
    </row>
    <row r="2971" spans="2:12" ht="14.4" thickBot="1" x14ac:dyDescent="0.3">
      <c r="B2971" s="28" t="str">
        <f t="shared" si="98"/>
        <v/>
      </c>
      <c r="C2971" s="167" t="str">
        <f>IF(D2971="","",VLOOKUP(D2971,'Műszaki adattábla'!F:G,2,0))</f>
        <v/>
      </c>
      <c r="D2971" s="168" t="str">
        <f>IF('Műszaki adattábla'!F2962="","",'Műszaki adattábla'!F2962)</f>
        <v/>
      </c>
      <c r="E2971" s="169" t="str">
        <f>IF(D2971="","",VLOOKUP(D2971,'Műszaki adattábla'!F:R,13,0))</f>
        <v/>
      </c>
      <c r="F2971" s="29" t="str">
        <f>IF(D2971="","",VLOOKUP(D2971,'Műszaki adattábla'!F:M,8,0))</f>
        <v/>
      </c>
      <c r="G2971" s="29" t="str">
        <f>IF(D2971="","",IF('Műszaki adattábla'!L2962="20-99",IF('Műszaki adattábla'!O2962="","Nem adott meg lekötött teljesítményt",VLOOKUP(D2971,'Műszaki adattábla'!F:O,10,0)),0))</f>
        <v/>
      </c>
      <c r="H2971" s="29" t="str">
        <f>IF(D2971="","",VLOOKUP(D2971,'Műszaki adattábla'!F:P,11,0))</f>
        <v/>
      </c>
      <c r="I2971" s="30"/>
      <c r="J2971" s="30"/>
      <c r="K2971" s="31" t="str">
        <f>IF(D2971="","",ROUND(((F2971*I2971*'Műszaki adattábla'!$C$7/'Műszaki adattábla'!$C$8)+(G2971*I2971)+(H2971*I2971))/12*'Műszaki adattábla'!T2962,0))</f>
        <v/>
      </c>
      <c r="L2971" s="32" t="str">
        <f t="shared" si="99"/>
        <v/>
      </c>
    </row>
    <row r="2972" spans="2:12" ht="14.4" thickBot="1" x14ac:dyDescent="0.3">
      <c r="B2972" s="28" t="str">
        <f t="shared" ref="B2972:B3035" si="100">IF(D2972="","",B2971+1)</f>
        <v/>
      </c>
      <c r="C2972" s="167" t="str">
        <f>IF(D2972="","",VLOOKUP(D2972,'Műszaki adattábla'!F:G,2,0))</f>
        <v/>
      </c>
      <c r="D2972" s="168" t="str">
        <f>IF('Műszaki adattábla'!F2963="","",'Műszaki adattábla'!F2963)</f>
        <v/>
      </c>
      <c r="E2972" s="169" t="str">
        <f>IF(D2972="","",VLOOKUP(D2972,'Műszaki adattábla'!F:R,13,0))</f>
        <v/>
      </c>
      <c r="F2972" s="29" t="str">
        <f>IF(D2972="","",VLOOKUP(D2972,'Műszaki adattábla'!F:M,8,0))</f>
        <v/>
      </c>
      <c r="G2972" s="29" t="str">
        <f>IF(D2972="","",IF('Műszaki adattábla'!L2963="20-99",IF('Műszaki adattábla'!O2963="","Nem adott meg lekötött teljesítményt",VLOOKUP(D2972,'Műszaki adattábla'!F:O,10,0)),0))</f>
        <v/>
      </c>
      <c r="H2972" s="29" t="str">
        <f>IF(D2972="","",VLOOKUP(D2972,'Műszaki adattábla'!F:P,11,0))</f>
        <v/>
      </c>
      <c r="I2972" s="30"/>
      <c r="J2972" s="30"/>
      <c r="K2972" s="31" t="str">
        <f>IF(D2972="","",ROUND(((F2972*I2972*'Műszaki adattábla'!$C$7/'Műszaki adattábla'!$C$8)+(G2972*I2972)+(H2972*I2972))/12*'Műszaki adattábla'!T2963,0))</f>
        <v/>
      </c>
      <c r="L2972" s="32" t="str">
        <f t="shared" ref="L2972:L3035" si="101">IF(D2972="","",ROUND((J2972/1000)*E2972,0))</f>
        <v/>
      </c>
    </row>
    <row r="2973" spans="2:12" ht="14.4" thickBot="1" x14ac:dyDescent="0.3">
      <c r="B2973" s="28" t="str">
        <f t="shared" si="100"/>
        <v/>
      </c>
      <c r="C2973" s="167" t="str">
        <f>IF(D2973="","",VLOOKUP(D2973,'Műszaki adattábla'!F:G,2,0))</f>
        <v/>
      </c>
      <c r="D2973" s="168" t="str">
        <f>IF('Műszaki adattábla'!F2964="","",'Műszaki adattábla'!F2964)</f>
        <v/>
      </c>
      <c r="E2973" s="169" t="str">
        <f>IF(D2973="","",VLOOKUP(D2973,'Műszaki adattábla'!F:R,13,0))</f>
        <v/>
      </c>
      <c r="F2973" s="29" t="str">
        <f>IF(D2973="","",VLOOKUP(D2973,'Műszaki adattábla'!F:M,8,0))</f>
        <v/>
      </c>
      <c r="G2973" s="29" t="str">
        <f>IF(D2973="","",IF('Műszaki adattábla'!L2964="20-99",IF('Műszaki adattábla'!O2964="","Nem adott meg lekötött teljesítményt",VLOOKUP(D2973,'Műszaki adattábla'!F:O,10,0)),0))</f>
        <v/>
      </c>
      <c r="H2973" s="29" t="str">
        <f>IF(D2973="","",VLOOKUP(D2973,'Műszaki adattábla'!F:P,11,0))</f>
        <v/>
      </c>
      <c r="I2973" s="30"/>
      <c r="J2973" s="30"/>
      <c r="K2973" s="31" t="str">
        <f>IF(D2973="","",ROUND(((F2973*I2973*'Műszaki adattábla'!$C$7/'Műszaki adattábla'!$C$8)+(G2973*I2973)+(H2973*I2973))/12*'Műszaki adattábla'!T2964,0))</f>
        <v/>
      </c>
      <c r="L2973" s="32" t="str">
        <f t="shared" si="101"/>
        <v/>
      </c>
    </row>
    <row r="2974" spans="2:12" ht="14.4" thickBot="1" x14ac:dyDescent="0.3">
      <c r="B2974" s="28" t="str">
        <f t="shared" si="100"/>
        <v/>
      </c>
      <c r="C2974" s="167" t="str">
        <f>IF(D2974="","",VLOOKUP(D2974,'Műszaki adattábla'!F:G,2,0))</f>
        <v/>
      </c>
      <c r="D2974" s="168" t="str">
        <f>IF('Műszaki adattábla'!F2965="","",'Műszaki adattábla'!F2965)</f>
        <v/>
      </c>
      <c r="E2974" s="169" t="str">
        <f>IF(D2974="","",VLOOKUP(D2974,'Műszaki adattábla'!F:R,13,0))</f>
        <v/>
      </c>
      <c r="F2974" s="29" t="str">
        <f>IF(D2974="","",VLOOKUP(D2974,'Műszaki adattábla'!F:M,8,0))</f>
        <v/>
      </c>
      <c r="G2974" s="29" t="str">
        <f>IF(D2974="","",IF('Műszaki adattábla'!L2965="20-99",IF('Műszaki adattábla'!O2965="","Nem adott meg lekötött teljesítményt",VLOOKUP(D2974,'Műszaki adattábla'!F:O,10,0)),0))</f>
        <v/>
      </c>
      <c r="H2974" s="29" t="str">
        <f>IF(D2974="","",VLOOKUP(D2974,'Műszaki adattábla'!F:P,11,0))</f>
        <v/>
      </c>
      <c r="I2974" s="30"/>
      <c r="J2974" s="30"/>
      <c r="K2974" s="31" t="str">
        <f>IF(D2974="","",ROUND(((F2974*I2974*'Műszaki adattábla'!$C$7/'Műszaki adattábla'!$C$8)+(G2974*I2974)+(H2974*I2974))/12*'Műszaki adattábla'!T2965,0))</f>
        <v/>
      </c>
      <c r="L2974" s="32" t="str">
        <f t="shared" si="101"/>
        <v/>
      </c>
    </row>
    <row r="2975" spans="2:12" ht="14.4" thickBot="1" x14ac:dyDescent="0.3">
      <c r="B2975" s="28" t="str">
        <f t="shared" si="100"/>
        <v/>
      </c>
      <c r="C2975" s="167" t="str">
        <f>IF(D2975="","",VLOOKUP(D2975,'Műszaki adattábla'!F:G,2,0))</f>
        <v/>
      </c>
      <c r="D2975" s="168" t="str">
        <f>IF('Műszaki adattábla'!F2966="","",'Műszaki adattábla'!F2966)</f>
        <v/>
      </c>
      <c r="E2975" s="169" t="str">
        <f>IF(D2975="","",VLOOKUP(D2975,'Műszaki adattábla'!F:R,13,0))</f>
        <v/>
      </c>
      <c r="F2975" s="29" t="str">
        <f>IF(D2975="","",VLOOKUP(D2975,'Műszaki adattábla'!F:M,8,0))</f>
        <v/>
      </c>
      <c r="G2975" s="29" t="str">
        <f>IF(D2975="","",IF('Műszaki adattábla'!L2966="20-99",IF('Műszaki adattábla'!O2966="","Nem adott meg lekötött teljesítményt",VLOOKUP(D2975,'Műszaki adattábla'!F:O,10,0)),0))</f>
        <v/>
      </c>
      <c r="H2975" s="29" t="str">
        <f>IF(D2975="","",VLOOKUP(D2975,'Műszaki adattábla'!F:P,11,0))</f>
        <v/>
      </c>
      <c r="I2975" s="30"/>
      <c r="J2975" s="30"/>
      <c r="K2975" s="31" t="str">
        <f>IF(D2975="","",ROUND(((F2975*I2975*'Műszaki adattábla'!$C$7/'Műszaki adattábla'!$C$8)+(G2975*I2975)+(H2975*I2975))/12*'Műszaki adattábla'!T2966,0))</f>
        <v/>
      </c>
      <c r="L2975" s="32" t="str">
        <f t="shared" si="101"/>
        <v/>
      </c>
    </row>
    <row r="2976" spans="2:12" ht="14.4" thickBot="1" x14ac:dyDescent="0.3">
      <c r="B2976" s="28" t="str">
        <f t="shared" si="100"/>
        <v/>
      </c>
      <c r="C2976" s="167" t="str">
        <f>IF(D2976="","",VLOOKUP(D2976,'Műszaki adattábla'!F:G,2,0))</f>
        <v/>
      </c>
      <c r="D2976" s="168" t="str">
        <f>IF('Műszaki adattábla'!F2967="","",'Műszaki adattábla'!F2967)</f>
        <v/>
      </c>
      <c r="E2976" s="169" t="str">
        <f>IF(D2976="","",VLOOKUP(D2976,'Műszaki adattábla'!F:R,13,0))</f>
        <v/>
      </c>
      <c r="F2976" s="29" t="str">
        <f>IF(D2976="","",VLOOKUP(D2976,'Műszaki adattábla'!F:M,8,0))</f>
        <v/>
      </c>
      <c r="G2976" s="29" t="str">
        <f>IF(D2976="","",IF('Műszaki adattábla'!L2967="20-99",IF('Műszaki adattábla'!O2967="","Nem adott meg lekötött teljesítményt",VLOOKUP(D2976,'Műszaki adattábla'!F:O,10,0)),0))</f>
        <v/>
      </c>
      <c r="H2976" s="29" t="str">
        <f>IF(D2976="","",VLOOKUP(D2976,'Műszaki adattábla'!F:P,11,0))</f>
        <v/>
      </c>
      <c r="I2976" s="30"/>
      <c r="J2976" s="30"/>
      <c r="K2976" s="31" t="str">
        <f>IF(D2976="","",ROUND(((F2976*I2976*'Műszaki adattábla'!$C$7/'Műszaki adattábla'!$C$8)+(G2976*I2976)+(H2976*I2976))/12*'Műszaki adattábla'!T2967,0))</f>
        <v/>
      </c>
      <c r="L2976" s="32" t="str">
        <f t="shared" si="101"/>
        <v/>
      </c>
    </row>
    <row r="2977" spans="2:12" ht="14.4" thickBot="1" x14ac:dyDescent="0.3">
      <c r="B2977" s="28" t="str">
        <f t="shared" si="100"/>
        <v/>
      </c>
      <c r="C2977" s="167" t="str">
        <f>IF(D2977="","",VLOOKUP(D2977,'Műszaki adattábla'!F:G,2,0))</f>
        <v/>
      </c>
      <c r="D2977" s="168" t="str">
        <f>IF('Műszaki adattábla'!F2968="","",'Műszaki adattábla'!F2968)</f>
        <v/>
      </c>
      <c r="E2977" s="169" t="str">
        <f>IF(D2977="","",VLOOKUP(D2977,'Műszaki adattábla'!F:R,13,0))</f>
        <v/>
      </c>
      <c r="F2977" s="29" t="str">
        <f>IF(D2977="","",VLOOKUP(D2977,'Műszaki adattábla'!F:M,8,0))</f>
        <v/>
      </c>
      <c r="G2977" s="29" t="str">
        <f>IF(D2977="","",IF('Műszaki adattábla'!L2968="20-99",IF('Műszaki adattábla'!O2968="","Nem adott meg lekötött teljesítményt",VLOOKUP(D2977,'Műszaki adattábla'!F:O,10,0)),0))</f>
        <v/>
      </c>
      <c r="H2977" s="29" t="str">
        <f>IF(D2977="","",VLOOKUP(D2977,'Műszaki adattábla'!F:P,11,0))</f>
        <v/>
      </c>
      <c r="I2977" s="30"/>
      <c r="J2977" s="30"/>
      <c r="K2977" s="31" t="str">
        <f>IF(D2977="","",ROUND(((F2977*I2977*'Műszaki adattábla'!$C$7/'Műszaki adattábla'!$C$8)+(G2977*I2977)+(H2977*I2977))/12*'Műszaki adattábla'!T2968,0))</f>
        <v/>
      </c>
      <c r="L2977" s="32" t="str">
        <f t="shared" si="101"/>
        <v/>
      </c>
    </row>
    <row r="2978" spans="2:12" ht="14.4" thickBot="1" x14ac:dyDescent="0.3">
      <c r="B2978" s="28" t="str">
        <f t="shared" si="100"/>
        <v/>
      </c>
      <c r="C2978" s="167" t="str">
        <f>IF(D2978="","",VLOOKUP(D2978,'Műszaki adattábla'!F:G,2,0))</f>
        <v/>
      </c>
      <c r="D2978" s="168" t="str">
        <f>IF('Műszaki adattábla'!F2969="","",'Műszaki adattábla'!F2969)</f>
        <v/>
      </c>
      <c r="E2978" s="169" t="str">
        <f>IF(D2978="","",VLOOKUP(D2978,'Műszaki adattábla'!F:R,13,0))</f>
        <v/>
      </c>
      <c r="F2978" s="29" t="str">
        <f>IF(D2978="","",VLOOKUP(D2978,'Műszaki adattábla'!F:M,8,0))</f>
        <v/>
      </c>
      <c r="G2978" s="29" t="str">
        <f>IF(D2978="","",IF('Műszaki adattábla'!L2969="20-99",IF('Műszaki adattábla'!O2969="","Nem adott meg lekötött teljesítményt",VLOOKUP(D2978,'Műszaki adattábla'!F:O,10,0)),0))</f>
        <v/>
      </c>
      <c r="H2978" s="29" t="str">
        <f>IF(D2978="","",VLOOKUP(D2978,'Műszaki adattábla'!F:P,11,0))</f>
        <v/>
      </c>
      <c r="I2978" s="30"/>
      <c r="J2978" s="30"/>
      <c r="K2978" s="31" t="str">
        <f>IF(D2978="","",ROUND(((F2978*I2978*'Műszaki adattábla'!$C$7/'Műszaki adattábla'!$C$8)+(G2978*I2978)+(H2978*I2978))/12*'Műszaki adattábla'!T2969,0))</f>
        <v/>
      </c>
      <c r="L2978" s="32" t="str">
        <f t="shared" si="101"/>
        <v/>
      </c>
    </row>
    <row r="2979" spans="2:12" ht="14.4" thickBot="1" x14ac:dyDescent="0.3">
      <c r="B2979" s="28" t="str">
        <f t="shared" si="100"/>
        <v/>
      </c>
      <c r="C2979" s="167" t="str">
        <f>IF(D2979="","",VLOOKUP(D2979,'Műszaki adattábla'!F:G,2,0))</f>
        <v/>
      </c>
      <c r="D2979" s="168" t="str">
        <f>IF('Műszaki adattábla'!F2970="","",'Műszaki adattábla'!F2970)</f>
        <v/>
      </c>
      <c r="E2979" s="169" t="str">
        <f>IF(D2979="","",VLOOKUP(D2979,'Műszaki adattábla'!F:R,13,0))</f>
        <v/>
      </c>
      <c r="F2979" s="29" t="str">
        <f>IF(D2979="","",VLOOKUP(D2979,'Műszaki adattábla'!F:M,8,0))</f>
        <v/>
      </c>
      <c r="G2979" s="29" t="str">
        <f>IF(D2979="","",IF('Műszaki adattábla'!L2970="20-99",IF('Műszaki adattábla'!O2970="","Nem adott meg lekötött teljesítményt",VLOOKUP(D2979,'Műszaki adattábla'!F:O,10,0)),0))</f>
        <v/>
      </c>
      <c r="H2979" s="29" t="str">
        <f>IF(D2979="","",VLOOKUP(D2979,'Műszaki adattábla'!F:P,11,0))</f>
        <v/>
      </c>
      <c r="I2979" s="30"/>
      <c r="J2979" s="30"/>
      <c r="K2979" s="31" t="str">
        <f>IF(D2979="","",ROUND(((F2979*I2979*'Műszaki adattábla'!$C$7/'Műszaki adattábla'!$C$8)+(G2979*I2979)+(H2979*I2979))/12*'Műszaki adattábla'!T2970,0))</f>
        <v/>
      </c>
      <c r="L2979" s="32" t="str">
        <f t="shared" si="101"/>
        <v/>
      </c>
    </row>
    <row r="2980" spans="2:12" ht="14.4" thickBot="1" x14ac:dyDescent="0.3">
      <c r="B2980" s="28" t="str">
        <f t="shared" si="100"/>
        <v/>
      </c>
      <c r="C2980" s="167" t="str">
        <f>IF(D2980="","",VLOOKUP(D2980,'Műszaki adattábla'!F:G,2,0))</f>
        <v/>
      </c>
      <c r="D2980" s="168" t="str">
        <f>IF('Műszaki adattábla'!F2971="","",'Műszaki adattábla'!F2971)</f>
        <v/>
      </c>
      <c r="E2980" s="169" t="str">
        <f>IF(D2980="","",VLOOKUP(D2980,'Műszaki adattábla'!F:R,13,0))</f>
        <v/>
      </c>
      <c r="F2980" s="29" t="str">
        <f>IF(D2980="","",VLOOKUP(D2980,'Műszaki adattábla'!F:M,8,0))</f>
        <v/>
      </c>
      <c r="G2980" s="29" t="str">
        <f>IF(D2980="","",IF('Műszaki adattábla'!L2971="20-99",IF('Műszaki adattábla'!O2971="","Nem adott meg lekötött teljesítményt",VLOOKUP(D2980,'Műszaki adattábla'!F:O,10,0)),0))</f>
        <v/>
      </c>
      <c r="H2980" s="29" t="str">
        <f>IF(D2980="","",VLOOKUP(D2980,'Műszaki adattábla'!F:P,11,0))</f>
        <v/>
      </c>
      <c r="I2980" s="30"/>
      <c r="J2980" s="30"/>
      <c r="K2980" s="31" t="str">
        <f>IF(D2980="","",ROUND(((F2980*I2980*'Műszaki adattábla'!$C$7/'Műszaki adattábla'!$C$8)+(G2980*I2980)+(H2980*I2980))/12*'Műszaki adattábla'!T2971,0))</f>
        <v/>
      </c>
      <c r="L2980" s="32" t="str">
        <f t="shared" si="101"/>
        <v/>
      </c>
    </row>
    <row r="2981" spans="2:12" ht="14.4" thickBot="1" x14ac:dyDescent="0.3">
      <c r="B2981" s="28" t="str">
        <f t="shared" si="100"/>
        <v/>
      </c>
      <c r="C2981" s="167" t="str">
        <f>IF(D2981="","",VLOOKUP(D2981,'Műszaki adattábla'!F:G,2,0))</f>
        <v/>
      </c>
      <c r="D2981" s="168" t="str">
        <f>IF('Műszaki adattábla'!F2972="","",'Műszaki adattábla'!F2972)</f>
        <v/>
      </c>
      <c r="E2981" s="169" t="str">
        <f>IF(D2981="","",VLOOKUP(D2981,'Műszaki adattábla'!F:R,13,0))</f>
        <v/>
      </c>
      <c r="F2981" s="29" t="str">
        <f>IF(D2981="","",VLOOKUP(D2981,'Műszaki adattábla'!F:M,8,0))</f>
        <v/>
      </c>
      <c r="G2981" s="29" t="str">
        <f>IF(D2981="","",IF('Műszaki adattábla'!L2972="20-99",IF('Műszaki adattábla'!O2972="","Nem adott meg lekötött teljesítményt",VLOOKUP(D2981,'Műszaki adattábla'!F:O,10,0)),0))</f>
        <v/>
      </c>
      <c r="H2981" s="29" t="str">
        <f>IF(D2981="","",VLOOKUP(D2981,'Műszaki adattábla'!F:P,11,0))</f>
        <v/>
      </c>
      <c r="I2981" s="30"/>
      <c r="J2981" s="30"/>
      <c r="K2981" s="31" t="str">
        <f>IF(D2981="","",ROUND(((F2981*I2981*'Műszaki adattábla'!$C$7/'Műszaki adattábla'!$C$8)+(G2981*I2981)+(H2981*I2981))/12*'Műszaki adattábla'!T2972,0))</f>
        <v/>
      </c>
      <c r="L2981" s="32" t="str">
        <f t="shared" si="101"/>
        <v/>
      </c>
    </row>
    <row r="2982" spans="2:12" ht="14.4" thickBot="1" x14ac:dyDescent="0.3">
      <c r="B2982" s="28" t="str">
        <f t="shared" si="100"/>
        <v/>
      </c>
      <c r="C2982" s="167" t="str">
        <f>IF(D2982="","",VLOOKUP(D2982,'Műszaki adattábla'!F:G,2,0))</f>
        <v/>
      </c>
      <c r="D2982" s="168" t="str">
        <f>IF('Műszaki adattábla'!F2973="","",'Műszaki adattábla'!F2973)</f>
        <v/>
      </c>
      <c r="E2982" s="169" t="str">
        <f>IF(D2982="","",VLOOKUP(D2982,'Műszaki adattábla'!F:R,13,0))</f>
        <v/>
      </c>
      <c r="F2982" s="29" t="str">
        <f>IF(D2982="","",VLOOKUP(D2982,'Műszaki adattábla'!F:M,8,0))</f>
        <v/>
      </c>
      <c r="G2982" s="29" t="str">
        <f>IF(D2982="","",IF('Műszaki adattábla'!L2973="20-99",IF('Műszaki adattábla'!O2973="","Nem adott meg lekötött teljesítményt",VLOOKUP(D2982,'Műszaki adattábla'!F:O,10,0)),0))</f>
        <v/>
      </c>
      <c r="H2982" s="29" t="str">
        <f>IF(D2982="","",VLOOKUP(D2982,'Műszaki adattábla'!F:P,11,0))</f>
        <v/>
      </c>
      <c r="I2982" s="30"/>
      <c r="J2982" s="30"/>
      <c r="K2982" s="31" t="str">
        <f>IF(D2982="","",ROUND(((F2982*I2982*'Műszaki adattábla'!$C$7/'Műszaki adattábla'!$C$8)+(G2982*I2982)+(H2982*I2982))/12*'Műszaki adattábla'!T2973,0))</f>
        <v/>
      </c>
      <c r="L2982" s="32" t="str">
        <f t="shared" si="101"/>
        <v/>
      </c>
    </row>
    <row r="2983" spans="2:12" ht="14.4" thickBot="1" x14ac:dyDescent="0.3">
      <c r="B2983" s="28" t="str">
        <f t="shared" si="100"/>
        <v/>
      </c>
      <c r="C2983" s="167" t="str">
        <f>IF(D2983="","",VLOOKUP(D2983,'Műszaki adattábla'!F:G,2,0))</f>
        <v/>
      </c>
      <c r="D2983" s="168" t="str">
        <f>IF('Műszaki adattábla'!F2974="","",'Műszaki adattábla'!F2974)</f>
        <v/>
      </c>
      <c r="E2983" s="169" t="str">
        <f>IF(D2983="","",VLOOKUP(D2983,'Műszaki adattábla'!F:R,13,0))</f>
        <v/>
      </c>
      <c r="F2983" s="29" t="str">
        <f>IF(D2983="","",VLOOKUP(D2983,'Műszaki adattábla'!F:M,8,0))</f>
        <v/>
      </c>
      <c r="G2983" s="29" t="str">
        <f>IF(D2983="","",IF('Műszaki adattábla'!L2974="20-99",IF('Műszaki adattábla'!O2974="","Nem adott meg lekötött teljesítményt",VLOOKUP(D2983,'Műszaki adattábla'!F:O,10,0)),0))</f>
        <v/>
      </c>
      <c r="H2983" s="29" t="str">
        <f>IF(D2983="","",VLOOKUP(D2983,'Műszaki adattábla'!F:P,11,0))</f>
        <v/>
      </c>
      <c r="I2983" s="30"/>
      <c r="J2983" s="30"/>
      <c r="K2983" s="31" t="str">
        <f>IF(D2983="","",ROUND(((F2983*I2983*'Műszaki adattábla'!$C$7/'Műszaki adattábla'!$C$8)+(G2983*I2983)+(H2983*I2983))/12*'Műszaki adattábla'!T2974,0))</f>
        <v/>
      </c>
      <c r="L2983" s="32" t="str">
        <f t="shared" si="101"/>
        <v/>
      </c>
    </row>
    <row r="2984" spans="2:12" ht="14.4" thickBot="1" x14ac:dyDescent="0.3">
      <c r="B2984" s="28" t="str">
        <f t="shared" si="100"/>
        <v/>
      </c>
      <c r="C2984" s="167" t="str">
        <f>IF(D2984="","",VLOOKUP(D2984,'Műszaki adattábla'!F:G,2,0))</f>
        <v/>
      </c>
      <c r="D2984" s="168" t="str">
        <f>IF('Műszaki adattábla'!F2975="","",'Műszaki adattábla'!F2975)</f>
        <v/>
      </c>
      <c r="E2984" s="169" t="str">
        <f>IF(D2984="","",VLOOKUP(D2984,'Műszaki adattábla'!F:R,13,0))</f>
        <v/>
      </c>
      <c r="F2984" s="29" t="str">
        <f>IF(D2984="","",VLOOKUP(D2984,'Műszaki adattábla'!F:M,8,0))</f>
        <v/>
      </c>
      <c r="G2984" s="29" t="str">
        <f>IF(D2984="","",IF('Műszaki adattábla'!L2975="20-99",IF('Műszaki adattábla'!O2975="","Nem adott meg lekötött teljesítményt",VLOOKUP(D2984,'Műszaki adattábla'!F:O,10,0)),0))</f>
        <v/>
      </c>
      <c r="H2984" s="29" t="str">
        <f>IF(D2984="","",VLOOKUP(D2984,'Műszaki adattábla'!F:P,11,0))</f>
        <v/>
      </c>
      <c r="I2984" s="30"/>
      <c r="J2984" s="30"/>
      <c r="K2984" s="31" t="str">
        <f>IF(D2984="","",ROUND(((F2984*I2984*'Műszaki adattábla'!$C$7/'Műszaki adattábla'!$C$8)+(G2984*I2984)+(H2984*I2984))/12*'Műszaki adattábla'!T2975,0))</f>
        <v/>
      </c>
      <c r="L2984" s="32" t="str">
        <f t="shared" si="101"/>
        <v/>
      </c>
    </row>
    <row r="2985" spans="2:12" ht="14.4" thickBot="1" x14ac:dyDescent="0.3">
      <c r="B2985" s="28" t="str">
        <f t="shared" si="100"/>
        <v/>
      </c>
      <c r="C2985" s="167" t="str">
        <f>IF(D2985="","",VLOOKUP(D2985,'Műszaki adattábla'!F:G,2,0))</f>
        <v/>
      </c>
      <c r="D2985" s="168" t="str">
        <f>IF('Műszaki adattábla'!F2976="","",'Műszaki adattábla'!F2976)</f>
        <v/>
      </c>
      <c r="E2985" s="169" t="str">
        <f>IF(D2985="","",VLOOKUP(D2985,'Műszaki adattábla'!F:R,13,0))</f>
        <v/>
      </c>
      <c r="F2985" s="29" t="str">
        <f>IF(D2985="","",VLOOKUP(D2985,'Műszaki adattábla'!F:M,8,0))</f>
        <v/>
      </c>
      <c r="G2985" s="29" t="str">
        <f>IF(D2985="","",IF('Műszaki adattábla'!L2976="20-99",IF('Műszaki adattábla'!O2976="","Nem adott meg lekötött teljesítményt",VLOOKUP(D2985,'Műszaki adattábla'!F:O,10,0)),0))</f>
        <v/>
      </c>
      <c r="H2985" s="29" t="str">
        <f>IF(D2985="","",VLOOKUP(D2985,'Műszaki adattábla'!F:P,11,0))</f>
        <v/>
      </c>
      <c r="I2985" s="30"/>
      <c r="J2985" s="30"/>
      <c r="K2985" s="31" t="str">
        <f>IF(D2985="","",ROUND(((F2985*I2985*'Műszaki adattábla'!$C$7/'Műszaki adattábla'!$C$8)+(G2985*I2985)+(H2985*I2985))/12*'Műszaki adattábla'!T2976,0))</f>
        <v/>
      </c>
      <c r="L2985" s="32" t="str">
        <f t="shared" si="101"/>
        <v/>
      </c>
    </row>
    <row r="2986" spans="2:12" ht="14.4" thickBot="1" x14ac:dyDescent="0.3">
      <c r="B2986" s="28" t="str">
        <f t="shared" si="100"/>
        <v/>
      </c>
      <c r="C2986" s="167" t="str">
        <f>IF(D2986="","",VLOOKUP(D2986,'Műszaki adattábla'!F:G,2,0))</f>
        <v/>
      </c>
      <c r="D2986" s="168" t="str">
        <f>IF('Műszaki adattábla'!F2977="","",'Műszaki adattábla'!F2977)</f>
        <v/>
      </c>
      <c r="E2986" s="169" t="str">
        <f>IF(D2986="","",VLOOKUP(D2986,'Műszaki adattábla'!F:R,13,0))</f>
        <v/>
      </c>
      <c r="F2986" s="29" t="str">
        <f>IF(D2986="","",VLOOKUP(D2986,'Műszaki adattábla'!F:M,8,0))</f>
        <v/>
      </c>
      <c r="G2986" s="29" t="str">
        <f>IF(D2986="","",IF('Műszaki adattábla'!L2977="20-99",IF('Műszaki adattábla'!O2977="","Nem adott meg lekötött teljesítményt",VLOOKUP(D2986,'Műszaki adattábla'!F:O,10,0)),0))</f>
        <v/>
      </c>
      <c r="H2986" s="29" t="str">
        <f>IF(D2986="","",VLOOKUP(D2986,'Műszaki adattábla'!F:P,11,0))</f>
        <v/>
      </c>
      <c r="I2986" s="30"/>
      <c r="J2986" s="30"/>
      <c r="K2986" s="31" t="str">
        <f>IF(D2986="","",ROUND(((F2986*I2986*'Műszaki adattábla'!$C$7/'Műszaki adattábla'!$C$8)+(G2986*I2986)+(H2986*I2986))/12*'Műszaki adattábla'!T2977,0))</f>
        <v/>
      </c>
      <c r="L2986" s="32" t="str">
        <f t="shared" si="101"/>
        <v/>
      </c>
    </row>
    <row r="2987" spans="2:12" ht="14.4" thickBot="1" x14ac:dyDescent="0.3">
      <c r="B2987" s="28" t="str">
        <f t="shared" si="100"/>
        <v/>
      </c>
      <c r="C2987" s="167" t="str">
        <f>IF(D2987="","",VLOOKUP(D2987,'Műszaki adattábla'!F:G,2,0))</f>
        <v/>
      </c>
      <c r="D2987" s="168" t="str">
        <f>IF('Műszaki adattábla'!F2978="","",'Műszaki adattábla'!F2978)</f>
        <v/>
      </c>
      <c r="E2987" s="169" t="str">
        <f>IF(D2987="","",VLOOKUP(D2987,'Műszaki adattábla'!F:R,13,0))</f>
        <v/>
      </c>
      <c r="F2987" s="29" t="str">
        <f>IF(D2987="","",VLOOKUP(D2987,'Műszaki adattábla'!F:M,8,0))</f>
        <v/>
      </c>
      <c r="G2987" s="29" t="str">
        <f>IF(D2987="","",IF('Műszaki adattábla'!L2978="20-99",IF('Műszaki adattábla'!O2978="","Nem adott meg lekötött teljesítményt",VLOOKUP(D2987,'Műszaki adattábla'!F:O,10,0)),0))</f>
        <v/>
      </c>
      <c r="H2987" s="29" t="str">
        <f>IF(D2987="","",VLOOKUP(D2987,'Műszaki adattábla'!F:P,11,0))</f>
        <v/>
      </c>
      <c r="I2987" s="30"/>
      <c r="J2987" s="30"/>
      <c r="K2987" s="31" t="str">
        <f>IF(D2987="","",ROUND(((F2987*I2987*'Műszaki adattábla'!$C$7/'Műszaki adattábla'!$C$8)+(G2987*I2987)+(H2987*I2987))/12*'Műszaki adattábla'!T2978,0))</f>
        <v/>
      </c>
      <c r="L2987" s="32" t="str">
        <f t="shared" si="101"/>
        <v/>
      </c>
    </row>
    <row r="2988" spans="2:12" ht="14.4" thickBot="1" x14ac:dyDescent="0.3">
      <c r="B2988" s="28" t="str">
        <f t="shared" si="100"/>
        <v/>
      </c>
      <c r="C2988" s="167" t="str">
        <f>IF(D2988="","",VLOOKUP(D2988,'Műszaki adattábla'!F:G,2,0))</f>
        <v/>
      </c>
      <c r="D2988" s="168" t="str">
        <f>IF('Műszaki adattábla'!F2979="","",'Műszaki adattábla'!F2979)</f>
        <v/>
      </c>
      <c r="E2988" s="169" t="str">
        <f>IF(D2988="","",VLOOKUP(D2988,'Műszaki adattábla'!F:R,13,0))</f>
        <v/>
      </c>
      <c r="F2988" s="29" t="str">
        <f>IF(D2988="","",VLOOKUP(D2988,'Műszaki adattábla'!F:M,8,0))</f>
        <v/>
      </c>
      <c r="G2988" s="29" t="str">
        <f>IF(D2988="","",IF('Műszaki adattábla'!L2979="20-99",IF('Műszaki adattábla'!O2979="","Nem adott meg lekötött teljesítményt",VLOOKUP(D2988,'Műszaki adattábla'!F:O,10,0)),0))</f>
        <v/>
      </c>
      <c r="H2988" s="29" t="str">
        <f>IF(D2988="","",VLOOKUP(D2988,'Műszaki adattábla'!F:P,11,0))</f>
        <v/>
      </c>
      <c r="I2988" s="30"/>
      <c r="J2988" s="30"/>
      <c r="K2988" s="31" t="str">
        <f>IF(D2988="","",ROUND(((F2988*I2988*'Műszaki adattábla'!$C$7/'Műszaki adattábla'!$C$8)+(G2988*I2988)+(H2988*I2988))/12*'Műszaki adattábla'!T2979,0))</f>
        <v/>
      </c>
      <c r="L2988" s="32" t="str">
        <f t="shared" si="101"/>
        <v/>
      </c>
    </row>
    <row r="2989" spans="2:12" ht="14.4" thickBot="1" x14ac:dyDescent="0.3">
      <c r="B2989" s="28" t="str">
        <f t="shared" si="100"/>
        <v/>
      </c>
      <c r="C2989" s="167" t="str">
        <f>IF(D2989="","",VLOOKUP(D2989,'Műszaki adattábla'!F:G,2,0))</f>
        <v/>
      </c>
      <c r="D2989" s="168" t="str">
        <f>IF('Műszaki adattábla'!F2980="","",'Műszaki adattábla'!F2980)</f>
        <v/>
      </c>
      <c r="E2989" s="169" t="str">
        <f>IF(D2989="","",VLOOKUP(D2989,'Műszaki adattábla'!F:R,13,0))</f>
        <v/>
      </c>
      <c r="F2989" s="29" t="str">
        <f>IF(D2989="","",VLOOKUP(D2989,'Műszaki adattábla'!F:M,8,0))</f>
        <v/>
      </c>
      <c r="G2989" s="29" t="str">
        <f>IF(D2989="","",IF('Műszaki adattábla'!L2980="20-99",IF('Műszaki adattábla'!O2980="","Nem adott meg lekötött teljesítményt",VLOOKUP(D2989,'Műszaki adattábla'!F:O,10,0)),0))</f>
        <v/>
      </c>
      <c r="H2989" s="29" t="str">
        <f>IF(D2989="","",VLOOKUP(D2989,'Műszaki adattábla'!F:P,11,0))</f>
        <v/>
      </c>
      <c r="I2989" s="30"/>
      <c r="J2989" s="30"/>
      <c r="K2989" s="31" t="str">
        <f>IF(D2989="","",ROUND(((F2989*I2989*'Műszaki adattábla'!$C$7/'Műszaki adattábla'!$C$8)+(G2989*I2989)+(H2989*I2989))/12*'Műszaki adattábla'!T2980,0))</f>
        <v/>
      </c>
      <c r="L2989" s="32" t="str">
        <f t="shared" si="101"/>
        <v/>
      </c>
    </row>
    <row r="2990" spans="2:12" ht="14.4" thickBot="1" x14ac:dyDescent="0.3">
      <c r="B2990" s="28" t="str">
        <f t="shared" si="100"/>
        <v/>
      </c>
      <c r="C2990" s="167" t="str">
        <f>IF(D2990="","",VLOOKUP(D2990,'Műszaki adattábla'!F:G,2,0))</f>
        <v/>
      </c>
      <c r="D2990" s="168" t="str">
        <f>IF('Műszaki adattábla'!F2981="","",'Műszaki adattábla'!F2981)</f>
        <v/>
      </c>
      <c r="E2990" s="169" t="str">
        <f>IF(D2990="","",VLOOKUP(D2990,'Műszaki adattábla'!F:R,13,0))</f>
        <v/>
      </c>
      <c r="F2990" s="29" t="str">
        <f>IF(D2990="","",VLOOKUP(D2990,'Műszaki adattábla'!F:M,8,0))</f>
        <v/>
      </c>
      <c r="G2990" s="29" t="str">
        <f>IF(D2990="","",IF('Műszaki adattábla'!L2981="20-99",IF('Műszaki adattábla'!O2981="","Nem adott meg lekötött teljesítményt",VLOOKUP(D2990,'Műszaki adattábla'!F:O,10,0)),0))</f>
        <v/>
      </c>
      <c r="H2990" s="29" t="str">
        <f>IF(D2990="","",VLOOKUP(D2990,'Műszaki adattábla'!F:P,11,0))</f>
        <v/>
      </c>
      <c r="I2990" s="30"/>
      <c r="J2990" s="30"/>
      <c r="K2990" s="31" t="str">
        <f>IF(D2990="","",ROUND(((F2990*I2990*'Műszaki adattábla'!$C$7/'Műszaki adattábla'!$C$8)+(G2990*I2990)+(H2990*I2990))/12*'Műszaki adattábla'!T2981,0))</f>
        <v/>
      </c>
      <c r="L2990" s="32" t="str">
        <f t="shared" si="101"/>
        <v/>
      </c>
    </row>
    <row r="2991" spans="2:12" ht="14.4" thickBot="1" x14ac:dyDescent="0.3">
      <c r="B2991" s="28" t="str">
        <f t="shared" si="100"/>
        <v/>
      </c>
      <c r="C2991" s="167" t="str">
        <f>IF(D2991="","",VLOOKUP(D2991,'Műszaki adattábla'!F:G,2,0))</f>
        <v/>
      </c>
      <c r="D2991" s="168" t="str">
        <f>IF('Műszaki adattábla'!F2982="","",'Műszaki adattábla'!F2982)</f>
        <v/>
      </c>
      <c r="E2991" s="169" t="str">
        <f>IF(D2991="","",VLOOKUP(D2991,'Műszaki adattábla'!F:R,13,0))</f>
        <v/>
      </c>
      <c r="F2991" s="29" t="str">
        <f>IF(D2991="","",VLOOKUP(D2991,'Műszaki adattábla'!F:M,8,0))</f>
        <v/>
      </c>
      <c r="G2991" s="29" t="str">
        <f>IF(D2991="","",IF('Műszaki adattábla'!L2982="20-99",IF('Műszaki adattábla'!O2982="","Nem adott meg lekötött teljesítményt",VLOOKUP(D2991,'Műszaki adattábla'!F:O,10,0)),0))</f>
        <v/>
      </c>
      <c r="H2991" s="29" t="str">
        <f>IF(D2991="","",VLOOKUP(D2991,'Műszaki adattábla'!F:P,11,0))</f>
        <v/>
      </c>
      <c r="I2991" s="30"/>
      <c r="J2991" s="30"/>
      <c r="K2991" s="31" t="str">
        <f>IF(D2991="","",ROUND(((F2991*I2991*'Műszaki adattábla'!$C$7/'Műszaki adattábla'!$C$8)+(G2991*I2991)+(H2991*I2991))/12*'Műszaki adattábla'!T2982,0))</f>
        <v/>
      </c>
      <c r="L2991" s="32" t="str">
        <f t="shared" si="101"/>
        <v/>
      </c>
    </row>
    <row r="2992" spans="2:12" ht="14.4" thickBot="1" x14ac:dyDescent="0.3">
      <c r="B2992" s="28" t="str">
        <f t="shared" si="100"/>
        <v/>
      </c>
      <c r="C2992" s="167" t="str">
        <f>IF(D2992="","",VLOOKUP(D2992,'Műszaki adattábla'!F:G,2,0))</f>
        <v/>
      </c>
      <c r="D2992" s="168" t="str">
        <f>IF('Műszaki adattábla'!F2983="","",'Műszaki adattábla'!F2983)</f>
        <v/>
      </c>
      <c r="E2992" s="169" t="str">
        <f>IF(D2992="","",VLOOKUP(D2992,'Műszaki adattábla'!F:R,13,0))</f>
        <v/>
      </c>
      <c r="F2992" s="29" t="str">
        <f>IF(D2992="","",VLOOKUP(D2992,'Műszaki adattábla'!F:M,8,0))</f>
        <v/>
      </c>
      <c r="G2992" s="29" t="str">
        <f>IF(D2992="","",IF('Műszaki adattábla'!L2983="20-99",IF('Műszaki adattábla'!O2983="","Nem adott meg lekötött teljesítményt",VLOOKUP(D2992,'Műszaki adattábla'!F:O,10,0)),0))</f>
        <v/>
      </c>
      <c r="H2992" s="29" t="str">
        <f>IF(D2992="","",VLOOKUP(D2992,'Műszaki adattábla'!F:P,11,0))</f>
        <v/>
      </c>
      <c r="I2992" s="30"/>
      <c r="J2992" s="30"/>
      <c r="K2992" s="31" t="str">
        <f>IF(D2992="","",ROUND(((F2992*I2992*'Műszaki adattábla'!$C$7/'Műszaki adattábla'!$C$8)+(G2992*I2992)+(H2992*I2992))/12*'Műszaki adattábla'!T2983,0))</f>
        <v/>
      </c>
      <c r="L2992" s="32" t="str">
        <f t="shared" si="101"/>
        <v/>
      </c>
    </row>
    <row r="2993" spans="2:12" ht="14.4" thickBot="1" x14ac:dyDescent="0.3">
      <c r="B2993" s="28" t="str">
        <f t="shared" si="100"/>
        <v/>
      </c>
      <c r="C2993" s="167" t="str">
        <f>IF(D2993="","",VLOOKUP(D2993,'Műszaki adattábla'!F:G,2,0))</f>
        <v/>
      </c>
      <c r="D2993" s="168" t="str">
        <f>IF('Műszaki adattábla'!F2984="","",'Műszaki adattábla'!F2984)</f>
        <v/>
      </c>
      <c r="E2993" s="169" t="str">
        <f>IF(D2993="","",VLOOKUP(D2993,'Műszaki adattábla'!F:R,13,0))</f>
        <v/>
      </c>
      <c r="F2993" s="29" t="str">
        <f>IF(D2993="","",VLOOKUP(D2993,'Műszaki adattábla'!F:M,8,0))</f>
        <v/>
      </c>
      <c r="G2993" s="29" t="str">
        <f>IF(D2993="","",IF('Műszaki adattábla'!L2984="20-99",IF('Műszaki adattábla'!O2984="","Nem adott meg lekötött teljesítményt",VLOOKUP(D2993,'Műszaki adattábla'!F:O,10,0)),0))</f>
        <v/>
      </c>
      <c r="H2993" s="29" t="str">
        <f>IF(D2993="","",VLOOKUP(D2993,'Műszaki adattábla'!F:P,11,0))</f>
        <v/>
      </c>
      <c r="I2993" s="30"/>
      <c r="J2993" s="30"/>
      <c r="K2993" s="31" t="str">
        <f>IF(D2993="","",ROUND(((F2993*I2993*'Műszaki adattábla'!$C$7/'Műszaki adattábla'!$C$8)+(G2993*I2993)+(H2993*I2993))/12*'Műszaki adattábla'!T2984,0))</f>
        <v/>
      </c>
      <c r="L2993" s="32" t="str">
        <f t="shared" si="101"/>
        <v/>
      </c>
    </row>
    <row r="2994" spans="2:12" ht="14.4" thickBot="1" x14ac:dyDescent="0.3">
      <c r="B2994" s="28" t="str">
        <f t="shared" si="100"/>
        <v/>
      </c>
      <c r="C2994" s="167" t="str">
        <f>IF(D2994="","",VLOOKUP(D2994,'Műszaki adattábla'!F:G,2,0))</f>
        <v/>
      </c>
      <c r="D2994" s="168" t="str">
        <f>IF('Műszaki adattábla'!F2985="","",'Műszaki adattábla'!F2985)</f>
        <v/>
      </c>
      <c r="E2994" s="169" t="str">
        <f>IF(D2994="","",VLOOKUP(D2994,'Műszaki adattábla'!F:R,13,0))</f>
        <v/>
      </c>
      <c r="F2994" s="29" t="str">
        <f>IF(D2994="","",VLOOKUP(D2994,'Műszaki adattábla'!F:M,8,0))</f>
        <v/>
      </c>
      <c r="G2994" s="29" t="str">
        <f>IF(D2994="","",IF('Műszaki adattábla'!L2985="20-99",IF('Műszaki adattábla'!O2985="","Nem adott meg lekötött teljesítményt",VLOOKUP(D2994,'Műszaki adattábla'!F:O,10,0)),0))</f>
        <v/>
      </c>
      <c r="H2994" s="29" t="str">
        <f>IF(D2994="","",VLOOKUP(D2994,'Műszaki adattábla'!F:P,11,0))</f>
        <v/>
      </c>
      <c r="I2994" s="30"/>
      <c r="J2994" s="30"/>
      <c r="K2994" s="31" t="str">
        <f>IF(D2994="","",ROUND(((F2994*I2994*'Műszaki adattábla'!$C$7/'Műszaki adattábla'!$C$8)+(G2994*I2994)+(H2994*I2994))/12*'Műszaki adattábla'!T2985,0))</f>
        <v/>
      </c>
      <c r="L2994" s="32" t="str">
        <f t="shared" si="101"/>
        <v/>
      </c>
    </row>
    <row r="2995" spans="2:12" ht="14.4" thickBot="1" x14ac:dyDescent="0.3">
      <c r="B2995" s="28" t="str">
        <f t="shared" si="100"/>
        <v/>
      </c>
      <c r="C2995" s="167" t="str">
        <f>IF(D2995="","",VLOOKUP(D2995,'Műszaki adattábla'!F:G,2,0))</f>
        <v/>
      </c>
      <c r="D2995" s="168" t="str">
        <f>IF('Műszaki adattábla'!F2986="","",'Műszaki adattábla'!F2986)</f>
        <v/>
      </c>
      <c r="E2995" s="169" t="str">
        <f>IF(D2995="","",VLOOKUP(D2995,'Műszaki adattábla'!F:R,13,0))</f>
        <v/>
      </c>
      <c r="F2995" s="29" t="str">
        <f>IF(D2995="","",VLOOKUP(D2995,'Műszaki adattábla'!F:M,8,0))</f>
        <v/>
      </c>
      <c r="G2995" s="29" t="str">
        <f>IF(D2995="","",IF('Műszaki adattábla'!L2986="20-99",IF('Műszaki adattábla'!O2986="","Nem adott meg lekötött teljesítményt",VLOOKUP(D2995,'Műszaki adattábla'!F:O,10,0)),0))</f>
        <v/>
      </c>
      <c r="H2995" s="29" t="str">
        <f>IF(D2995="","",VLOOKUP(D2995,'Műszaki adattábla'!F:P,11,0))</f>
        <v/>
      </c>
      <c r="I2995" s="30"/>
      <c r="J2995" s="30"/>
      <c r="K2995" s="31" t="str">
        <f>IF(D2995="","",ROUND(((F2995*I2995*'Műszaki adattábla'!$C$7/'Műszaki adattábla'!$C$8)+(G2995*I2995)+(H2995*I2995))/12*'Műszaki adattábla'!T2986,0))</f>
        <v/>
      </c>
      <c r="L2995" s="32" t="str">
        <f t="shared" si="101"/>
        <v/>
      </c>
    </row>
    <row r="2996" spans="2:12" ht="14.4" thickBot="1" x14ac:dyDescent="0.3">
      <c r="B2996" s="28" t="str">
        <f t="shared" si="100"/>
        <v/>
      </c>
      <c r="C2996" s="167" t="str">
        <f>IF(D2996="","",VLOOKUP(D2996,'Műszaki adattábla'!F:G,2,0))</f>
        <v/>
      </c>
      <c r="D2996" s="168" t="str">
        <f>IF('Műszaki adattábla'!F2987="","",'Műszaki adattábla'!F2987)</f>
        <v/>
      </c>
      <c r="E2996" s="169" t="str">
        <f>IF(D2996="","",VLOOKUP(D2996,'Műszaki adattábla'!F:R,13,0))</f>
        <v/>
      </c>
      <c r="F2996" s="29" t="str">
        <f>IF(D2996="","",VLOOKUP(D2996,'Műszaki adattábla'!F:M,8,0))</f>
        <v/>
      </c>
      <c r="G2996" s="29" t="str">
        <f>IF(D2996="","",IF('Műszaki adattábla'!L2987="20-99",IF('Műszaki adattábla'!O2987="","Nem adott meg lekötött teljesítményt",VLOOKUP(D2996,'Műszaki adattábla'!F:O,10,0)),0))</f>
        <v/>
      </c>
      <c r="H2996" s="29" t="str">
        <f>IF(D2996="","",VLOOKUP(D2996,'Műszaki adattábla'!F:P,11,0))</f>
        <v/>
      </c>
      <c r="I2996" s="30"/>
      <c r="J2996" s="30"/>
      <c r="K2996" s="31" t="str">
        <f>IF(D2996="","",ROUND(((F2996*I2996*'Műszaki adattábla'!$C$7/'Műszaki adattábla'!$C$8)+(G2996*I2996)+(H2996*I2996))/12*'Műszaki adattábla'!T2987,0))</f>
        <v/>
      </c>
      <c r="L2996" s="32" t="str">
        <f t="shared" si="101"/>
        <v/>
      </c>
    </row>
    <row r="2997" spans="2:12" ht="14.4" thickBot="1" x14ac:dyDescent="0.3">
      <c r="B2997" s="28" t="str">
        <f t="shared" si="100"/>
        <v/>
      </c>
      <c r="C2997" s="167" t="str">
        <f>IF(D2997="","",VLOOKUP(D2997,'Műszaki adattábla'!F:G,2,0))</f>
        <v/>
      </c>
      <c r="D2997" s="168" t="str">
        <f>IF('Műszaki adattábla'!F2988="","",'Műszaki adattábla'!F2988)</f>
        <v/>
      </c>
      <c r="E2997" s="169" t="str">
        <f>IF(D2997="","",VLOOKUP(D2997,'Műszaki adattábla'!F:R,13,0))</f>
        <v/>
      </c>
      <c r="F2997" s="29" t="str">
        <f>IF(D2997="","",VLOOKUP(D2997,'Műszaki adattábla'!F:M,8,0))</f>
        <v/>
      </c>
      <c r="G2997" s="29" t="str">
        <f>IF(D2997="","",IF('Műszaki adattábla'!L2988="20-99",IF('Műszaki adattábla'!O2988="","Nem adott meg lekötött teljesítményt",VLOOKUP(D2997,'Műszaki adattábla'!F:O,10,0)),0))</f>
        <v/>
      </c>
      <c r="H2997" s="29" t="str">
        <f>IF(D2997="","",VLOOKUP(D2997,'Műszaki adattábla'!F:P,11,0))</f>
        <v/>
      </c>
      <c r="I2997" s="30"/>
      <c r="J2997" s="30"/>
      <c r="K2997" s="31" t="str">
        <f>IF(D2997="","",ROUND(((F2997*I2997*'Műszaki adattábla'!$C$7/'Műszaki adattábla'!$C$8)+(G2997*I2997)+(H2997*I2997))/12*'Műszaki adattábla'!T2988,0))</f>
        <v/>
      </c>
      <c r="L2997" s="32" t="str">
        <f t="shared" si="101"/>
        <v/>
      </c>
    </row>
    <row r="2998" spans="2:12" ht="14.4" thickBot="1" x14ac:dyDescent="0.3">
      <c r="B2998" s="28" t="str">
        <f t="shared" si="100"/>
        <v/>
      </c>
      <c r="C2998" s="167" t="str">
        <f>IF(D2998="","",VLOOKUP(D2998,'Műszaki adattábla'!F:G,2,0))</f>
        <v/>
      </c>
      <c r="D2998" s="168" t="str">
        <f>IF('Műszaki adattábla'!F2989="","",'Műszaki adattábla'!F2989)</f>
        <v/>
      </c>
      <c r="E2998" s="169" t="str">
        <f>IF(D2998="","",VLOOKUP(D2998,'Műszaki adattábla'!F:R,13,0))</f>
        <v/>
      </c>
      <c r="F2998" s="29" t="str">
        <f>IF(D2998="","",VLOOKUP(D2998,'Műszaki adattábla'!F:M,8,0))</f>
        <v/>
      </c>
      <c r="G2998" s="29" t="str">
        <f>IF(D2998="","",IF('Műszaki adattábla'!L2989="20-99",IF('Műszaki adattábla'!O2989="","Nem adott meg lekötött teljesítményt",VLOOKUP(D2998,'Műszaki adattábla'!F:O,10,0)),0))</f>
        <v/>
      </c>
      <c r="H2998" s="29" t="str">
        <f>IF(D2998="","",VLOOKUP(D2998,'Műszaki adattábla'!F:P,11,0))</f>
        <v/>
      </c>
      <c r="I2998" s="30"/>
      <c r="J2998" s="30"/>
      <c r="K2998" s="31" t="str">
        <f>IF(D2998="","",ROUND(((F2998*I2998*'Műszaki adattábla'!$C$7/'Műszaki adattábla'!$C$8)+(G2998*I2998)+(H2998*I2998))/12*'Műszaki adattábla'!T2989,0))</f>
        <v/>
      </c>
      <c r="L2998" s="32" t="str">
        <f t="shared" si="101"/>
        <v/>
      </c>
    </row>
    <row r="2999" spans="2:12" ht="14.4" thickBot="1" x14ac:dyDescent="0.3">
      <c r="B2999" s="28" t="str">
        <f t="shared" si="100"/>
        <v/>
      </c>
      <c r="C2999" s="167" t="str">
        <f>IF(D2999="","",VLOOKUP(D2999,'Műszaki adattábla'!F:G,2,0))</f>
        <v/>
      </c>
      <c r="D2999" s="168" t="str">
        <f>IF('Műszaki adattábla'!F2990="","",'Műszaki adattábla'!F2990)</f>
        <v/>
      </c>
      <c r="E2999" s="169" t="str">
        <f>IF(D2999="","",VLOOKUP(D2999,'Műszaki adattábla'!F:R,13,0))</f>
        <v/>
      </c>
      <c r="F2999" s="29" t="str">
        <f>IF(D2999="","",VLOOKUP(D2999,'Műszaki adattábla'!F:M,8,0))</f>
        <v/>
      </c>
      <c r="G2999" s="29" t="str">
        <f>IF(D2999="","",IF('Műszaki adattábla'!L2990="20-99",IF('Műszaki adattábla'!O2990="","Nem adott meg lekötött teljesítményt",VLOOKUP(D2999,'Műszaki adattábla'!F:O,10,0)),0))</f>
        <v/>
      </c>
      <c r="H2999" s="29" t="str">
        <f>IF(D2999="","",VLOOKUP(D2999,'Műszaki adattábla'!F:P,11,0))</f>
        <v/>
      </c>
      <c r="I2999" s="30"/>
      <c r="J2999" s="30"/>
      <c r="K2999" s="31" t="str">
        <f>IF(D2999="","",ROUND(((F2999*I2999*'Műszaki adattábla'!$C$7/'Műszaki adattábla'!$C$8)+(G2999*I2999)+(H2999*I2999))/12*'Műszaki adattábla'!T2990,0))</f>
        <v/>
      </c>
      <c r="L2999" s="32" t="str">
        <f t="shared" si="101"/>
        <v/>
      </c>
    </row>
    <row r="3000" spans="2:12" ht="14.4" thickBot="1" x14ac:dyDescent="0.3">
      <c r="B3000" s="28" t="str">
        <f t="shared" si="100"/>
        <v/>
      </c>
      <c r="C3000" s="167" t="str">
        <f>IF(D3000="","",VLOOKUP(D3000,'Műszaki adattábla'!F:G,2,0))</f>
        <v/>
      </c>
      <c r="D3000" s="168" t="str">
        <f>IF('Műszaki adattábla'!F2991="","",'Műszaki adattábla'!F2991)</f>
        <v/>
      </c>
      <c r="E3000" s="169" t="str">
        <f>IF(D3000="","",VLOOKUP(D3000,'Műszaki adattábla'!F:R,13,0))</f>
        <v/>
      </c>
      <c r="F3000" s="29" t="str">
        <f>IF(D3000="","",VLOOKUP(D3000,'Műszaki adattábla'!F:M,8,0))</f>
        <v/>
      </c>
      <c r="G3000" s="29" t="str">
        <f>IF(D3000="","",IF('Műszaki adattábla'!L2991="20-99",IF('Műszaki adattábla'!O2991="","Nem adott meg lekötött teljesítményt",VLOOKUP(D3000,'Műszaki adattábla'!F:O,10,0)),0))</f>
        <v/>
      </c>
      <c r="H3000" s="29" t="str">
        <f>IF(D3000="","",VLOOKUP(D3000,'Műszaki adattábla'!F:P,11,0))</f>
        <v/>
      </c>
      <c r="I3000" s="30"/>
      <c r="J3000" s="30"/>
      <c r="K3000" s="31" t="str">
        <f>IF(D3000="","",ROUND(((F3000*I3000*'Műszaki adattábla'!$C$7/'Műszaki adattábla'!$C$8)+(G3000*I3000)+(H3000*I3000))/12*'Műszaki adattábla'!T2991,0))</f>
        <v/>
      </c>
      <c r="L3000" s="32" t="str">
        <f t="shared" si="101"/>
        <v/>
      </c>
    </row>
    <row r="3001" spans="2:12" ht="14.4" thickBot="1" x14ac:dyDescent="0.3">
      <c r="B3001" s="28" t="str">
        <f t="shared" si="100"/>
        <v/>
      </c>
      <c r="C3001" s="167" t="str">
        <f>IF(D3001="","",VLOOKUP(D3001,'Műszaki adattábla'!F:G,2,0))</f>
        <v/>
      </c>
      <c r="D3001" s="168" t="str">
        <f>IF('Műszaki adattábla'!F2992="","",'Műszaki adattábla'!F2992)</f>
        <v/>
      </c>
      <c r="E3001" s="169" t="str">
        <f>IF(D3001="","",VLOOKUP(D3001,'Műszaki adattábla'!F:R,13,0))</f>
        <v/>
      </c>
      <c r="F3001" s="29" t="str">
        <f>IF(D3001="","",VLOOKUP(D3001,'Műszaki adattábla'!F:M,8,0))</f>
        <v/>
      </c>
      <c r="G3001" s="29" t="str">
        <f>IF(D3001="","",IF('Műszaki adattábla'!L2992="20-99",IF('Műszaki adattábla'!O2992="","Nem adott meg lekötött teljesítményt",VLOOKUP(D3001,'Műszaki adattábla'!F:O,10,0)),0))</f>
        <v/>
      </c>
      <c r="H3001" s="29" t="str">
        <f>IF(D3001="","",VLOOKUP(D3001,'Műszaki adattábla'!F:P,11,0))</f>
        <v/>
      </c>
      <c r="I3001" s="30"/>
      <c r="J3001" s="30"/>
      <c r="K3001" s="31" t="str">
        <f>IF(D3001="","",ROUND(((F3001*I3001*'Műszaki adattábla'!$C$7/'Műszaki adattábla'!$C$8)+(G3001*I3001)+(H3001*I3001))/12*'Műszaki adattábla'!T2992,0))</f>
        <v/>
      </c>
      <c r="L3001" s="32" t="str">
        <f t="shared" si="101"/>
        <v/>
      </c>
    </row>
    <row r="3002" spans="2:12" ht="14.4" thickBot="1" x14ac:dyDescent="0.3">
      <c r="B3002" s="28" t="str">
        <f t="shared" si="100"/>
        <v/>
      </c>
      <c r="C3002" s="167" t="str">
        <f>IF(D3002="","",VLOOKUP(D3002,'Műszaki adattábla'!F:G,2,0))</f>
        <v/>
      </c>
      <c r="D3002" s="168" t="str">
        <f>IF('Műszaki adattábla'!F2993="","",'Műszaki adattábla'!F2993)</f>
        <v/>
      </c>
      <c r="E3002" s="169" t="str">
        <f>IF(D3002="","",VLOOKUP(D3002,'Műszaki adattábla'!F:R,13,0))</f>
        <v/>
      </c>
      <c r="F3002" s="29" t="str">
        <f>IF(D3002="","",VLOOKUP(D3002,'Műszaki adattábla'!F:M,8,0))</f>
        <v/>
      </c>
      <c r="G3002" s="29" t="str">
        <f>IF(D3002="","",IF('Műszaki adattábla'!L2993="20-99",IF('Műszaki adattábla'!O2993="","Nem adott meg lekötött teljesítményt",VLOOKUP(D3002,'Műszaki adattábla'!F:O,10,0)),0))</f>
        <v/>
      </c>
      <c r="H3002" s="29" t="str">
        <f>IF(D3002="","",VLOOKUP(D3002,'Műszaki adattábla'!F:P,11,0))</f>
        <v/>
      </c>
      <c r="I3002" s="30"/>
      <c r="J3002" s="30"/>
      <c r="K3002" s="31" t="str">
        <f>IF(D3002="","",ROUND(((F3002*I3002*'Műszaki adattábla'!$C$7/'Műszaki adattábla'!$C$8)+(G3002*I3002)+(H3002*I3002))/12*'Műszaki adattábla'!T2993,0))</f>
        <v/>
      </c>
      <c r="L3002" s="32" t="str">
        <f t="shared" si="101"/>
        <v/>
      </c>
    </row>
    <row r="3003" spans="2:12" ht="14.4" thickBot="1" x14ac:dyDescent="0.3">
      <c r="B3003" s="28" t="str">
        <f t="shared" si="100"/>
        <v/>
      </c>
      <c r="C3003" s="167" t="str">
        <f>IF(D3003="","",VLOOKUP(D3003,'Műszaki adattábla'!F:G,2,0))</f>
        <v/>
      </c>
      <c r="D3003" s="168" t="str">
        <f>IF('Műszaki adattábla'!F2994="","",'Műszaki adattábla'!F2994)</f>
        <v/>
      </c>
      <c r="E3003" s="169" t="str">
        <f>IF(D3003="","",VLOOKUP(D3003,'Műszaki adattábla'!F:R,13,0))</f>
        <v/>
      </c>
      <c r="F3003" s="29" t="str">
        <f>IF(D3003="","",VLOOKUP(D3003,'Műszaki adattábla'!F:M,8,0))</f>
        <v/>
      </c>
      <c r="G3003" s="29" t="str">
        <f>IF(D3003="","",IF('Műszaki adattábla'!L2994="20-99",IF('Műszaki adattábla'!O2994="","Nem adott meg lekötött teljesítményt",VLOOKUP(D3003,'Műszaki adattábla'!F:O,10,0)),0))</f>
        <v/>
      </c>
      <c r="H3003" s="29" t="str">
        <f>IF(D3003="","",VLOOKUP(D3003,'Műszaki adattábla'!F:P,11,0))</f>
        <v/>
      </c>
      <c r="I3003" s="30"/>
      <c r="J3003" s="30"/>
      <c r="K3003" s="31" t="str">
        <f>IF(D3003="","",ROUND(((F3003*I3003*'Műszaki adattábla'!$C$7/'Műszaki adattábla'!$C$8)+(G3003*I3003)+(H3003*I3003))/12*'Műszaki adattábla'!T2994,0))</f>
        <v/>
      </c>
      <c r="L3003" s="32" t="str">
        <f t="shared" si="101"/>
        <v/>
      </c>
    </row>
    <row r="3004" spans="2:12" ht="14.4" thickBot="1" x14ac:dyDescent="0.3">
      <c r="B3004" s="28" t="str">
        <f t="shared" si="100"/>
        <v/>
      </c>
      <c r="C3004" s="167" t="str">
        <f>IF(D3004="","",VLOOKUP(D3004,'Műszaki adattábla'!F:G,2,0))</f>
        <v/>
      </c>
      <c r="D3004" s="168" t="str">
        <f>IF('Műszaki adattábla'!F2995="","",'Műszaki adattábla'!F2995)</f>
        <v/>
      </c>
      <c r="E3004" s="169" t="str">
        <f>IF(D3004="","",VLOOKUP(D3004,'Műszaki adattábla'!F:R,13,0))</f>
        <v/>
      </c>
      <c r="F3004" s="29" t="str">
        <f>IF(D3004="","",VLOOKUP(D3004,'Műszaki adattábla'!F:M,8,0))</f>
        <v/>
      </c>
      <c r="G3004" s="29" t="str">
        <f>IF(D3004="","",IF('Műszaki adattábla'!L2995="20-99",IF('Műszaki adattábla'!O2995="","Nem adott meg lekötött teljesítményt",VLOOKUP(D3004,'Műszaki adattábla'!F:O,10,0)),0))</f>
        <v/>
      </c>
      <c r="H3004" s="29" t="str">
        <f>IF(D3004="","",VLOOKUP(D3004,'Műszaki adattábla'!F:P,11,0))</f>
        <v/>
      </c>
      <c r="I3004" s="30"/>
      <c r="J3004" s="30"/>
      <c r="K3004" s="31" t="str">
        <f>IF(D3004="","",ROUND(((F3004*I3004*'Műszaki adattábla'!$C$7/'Műszaki adattábla'!$C$8)+(G3004*I3004)+(H3004*I3004))/12*'Műszaki adattábla'!T2995,0))</f>
        <v/>
      </c>
      <c r="L3004" s="32" t="str">
        <f t="shared" si="101"/>
        <v/>
      </c>
    </row>
    <row r="3005" spans="2:12" ht="14.4" thickBot="1" x14ac:dyDescent="0.3">
      <c r="B3005" s="28" t="str">
        <f t="shared" si="100"/>
        <v/>
      </c>
      <c r="C3005" s="167" t="str">
        <f>IF(D3005="","",VLOOKUP(D3005,'Műszaki adattábla'!F:G,2,0))</f>
        <v/>
      </c>
      <c r="D3005" s="168" t="str">
        <f>IF('Műszaki adattábla'!F2996="","",'Műszaki adattábla'!F2996)</f>
        <v/>
      </c>
      <c r="E3005" s="169" t="str">
        <f>IF(D3005="","",VLOOKUP(D3005,'Műszaki adattábla'!F:R,13,0))</f>
        <v/>
      </c>
      <c r="F3005" s="29" t="str">
        <f>IF(D3005="","",VLOOKUP(D3005,'Műszaki adattábla'!F:M,8,0))</f>
        <v/>
      </c>
      <c r="G3005" s="29" t="str">
        <f>IF(D3005="","",IF('Műszaki adattábla'!L2996="20-99",IF('Műszaki adattábla'!O2996="","Nem adott meg lekötött teljesítményt",VLOOKUP(D3005,'Műszaki adattábla'!F:O,10,0)),0))</f>
        <v/>
      </c>
      <c r="H3005" s="29" t="str">
        <f>IF(D3005="","",VLOOKUP(D3005,'Műszaki adattábla'!F:P,11,0))</f>
        <v/>
      </c>
      <c r="I3005" s="30"/>
      <c r="J3005" s="30"/>
      <c r="K3005" s="31" t="str">
        <f>IF(D3005="","",ROUND(((F3005*I3005*'Műszaki adattábla'!$C$7/'Műszaki adattábla'!$C$8)+(G3005*I3005)+(H3005*I3005))/12*'Műszaki adattábla'!T2996,0))</f>
        <v/>
      </c>
      <c r="L3005" s="32" t="str">
        <f t="shared" si="101"/>
        <v/>
      </c>
    </row>
    <row r="3006" spans="2:12" ht="14.4" thickBot="1" x14ac:dyDescent="0.3">
      <c r="B3006" s="28" t="str">
        <f t="shared" si="100"/>
        <v/>
      </c>
      <c r="C3006" s="167" t="str">
        <f>IF(D3006="","",VLOOKUP(D3006,'Műszaki adattábla'!F:G,2,0))</f>
        <v/>
      </c>
      <c r="D3006" s="168" t="str">
        <f>IF('Műszaki adattábla'!F2997="","",'Műszaki adattábla'!F2997)</f>
        <v/>
      </c>
      <c r="E3006" s="169" t="str">
        <f>IF(D3006="","",VLOOKUP(D3006,'Műszaki adattábla'!F:R,13,0))</f>
        <v/>
      </c>
      <c r="F3006" s="29" t="str">
        <f>IF(D3006="","",VLOOKUP(D3006,'Műszaki adattábla'!F:M,8,0))</f>
        <v/>
      </c>
      <c r="G3006" s="29" t="str">
        <f>IF(D3006="","",IF('Műszaki adattábla'!L2997="20-99",IF('Műszaki adattábla'!O2997="","Nem adott meg lekötött teljesítményt",VLOOKUP(D3006,'Műszaki adattábla'!F:O,10,0)),0))</f>
        <v/>
      </c>
      <c r="H3006" s="29" t="str">
        <f>IF(D3006="","",VLOOKUP(D3006,'Műszaki adattábla'!F:P,11,0))</f>
        <v/>
      </c>
      <c r="I3006" s="30"/>
      <c r="J3006" s="30"/>
      <c r="K3006" s="31" t="str">
        <f>IF(D3006="","",ROUND(((F3006*I3006*'Műszaki adattábla'!$C$7/'Műszaki adattábla'!$C$8)+(G3006*I3006)+(H3006*I3006))/12*'Műszaki adattábla'!T2997,0))</f>
        <v/>
      </c>
      <c r="L3006" s="32" t="str">
        <f t="shared" si="101"/>
        <v/>
      </c>
    </row>
    <row r="3007" spans="2:12" ht="14.4" thickBot="1" x14ac:dyDescent="0.3">
      <c r="B3007" s="28" t="str">
        <f t="shared" si="100"/>
        <v/>
      </c>
      <c r="C3007" s="167" t="str">
        <f>IF(D3007="","",VLOOKUP(D3007,'Műszaki adattábla'!F:G,2,0))</f>
        <v/>
      </c>
      <c r="D3007" s="168" t="str">
        <f>IF('Műszaki adattábla'!F2998="","",'Műszaki adattábla'!F2998)</f>
        <v/>
      </c>
      <c r="E3007" s="169" t="str">
        <f>IF(D3007="","",VLOOKUP(D3007,'Műszaki adattábla'!F:R,13,0))</f>
        <v/>
      </c>
      <c r="F3007" s="29" t="str">
        <f>IF(D3007="","",VLOOKUP(D3007,'Műszaki adattábla'!F:M,8,0))</f>
        <v/>
      </c>
      <c r="G3007" s="29" t="str">
        <f>IF(D3007="","",IF('Műszaki adattábla'!L2998="20-99",IF('Műszaki adattábla'!O2998="","Nem adott meg lekötött teljesítményt",VLOOKUP(D3007,'Műszaki adattábla'!F:O,10,0)),0))</f>
        <v/>
      </c>
      <c r="H3007" s="29" t="str">
        <f>IF(D3007="","",VLOOKUP(D3007,'Műszaki adattábla'!F:P,11,0))</f>
        <v/>
      </c>
      <c r="I3007" s="30"/>
      <c r="J3007" s="30"/>
      <c r="K3007" s="31" t="str">
        <f>IF(D3007="","",ROUND(((F3007*I3007*'Műszaki adattábla'!$C$7/'Műszaki adattábla'!$C$8)+(G3007*I3007)+(H3007*I3007))/12*'Műszaki adattábla'!T2998,0))</f>
        <v/>
      </c>
      <c r="L3007" s="32" t="str">
        <f t="shared" si="101"/>
        <v/>
      </c>
    </row>
    <row r="3008" spans="2:12" ht="14.4" thickBot="1" x14ac:dyDescent="0.3">
      <c r="B3008" s="28" t="str">
        <f t="shared" si="100"/>
        <v/>
      </c>
      <c r="C3008" s="167" t="str">
        <f>IF(D3008="","",VLOOKUP(D3008,'Műszaki adattábla'!F:G,2,0))</f>
        <v/>
      </c>
      <c r="D3008" s="168" t="str">
        <f>IF('Műszaki adattábla'!F2999="","",'Műszaki adattábla'!F2999)</f>
        <v/>
      </c>
      <c r="E3008" s="169" t="str">
        <f>IF(D3008="","",VLOOKUP(D3008,'Műszaki adattábla'!F:R,13,0))</f>
        <v/>
      </c>
      <c r="F3008" s="29" t="str">
        <f>IF(D3008="","",VLOOKUP(D3008,'Műszaki adattábla'!F:M,8,0))</f>
        <v/>
      </c>
      <c r="G3008" s="29" t="str">
        <f>IF(D3008="","",IF('Műszaki adattábla'!L2999="20-99",IF('Műszaki adattábla'!O2999="","Nem adott meg lekötött teljesítményt",VLOOKUP(D3008,'Műszaki adattábla'!F:O,10,0)),0))</f>
        <v/>
      </c>
      <c r="H3008" s="29" t="str">
        <f>IF(D3008="","",VLOOKUP(D3008,'Műszaki adattábla'!F:P,11,0))</f>
        <v/>
      </c>
      <c r="I3008" s="30"/>
      <c r="J3008" s="30"/>
      <c r="K3008" s="31" t="str">
        <f>IF(D3008="","",ROUND(((F3008*I3008*'Műszaki adattábla'!$C$7/'Műszaki adattábla'!$C$8)+(G3008*I3008)+(H3008*I3008))/12*'Műszaki adattábla'!T2999,0))</f>
        <v/>
      </c>
      <c r="L3008" s="32" t="str">
        <f t="shared" si="101"/>
        <v/>
      </c>
    </row>
    <row r="3009" spans="2:12" ht="14.4" thickBot="1" x14ac:dyDescent="0.3">
      <c r="B3009" s="28" t="str">
        <f t="shared" si="100"/>
        <v/>
      </c>
      <c r="C3009" s="167" t="str">
        <f>IF(D3009="","",VLOOKUP(D3009,'Műszaki adattábla'!F:G,2,0))</f>
        <v/>
      </c>
      <c r="D3009" s="168" t="str">
        <f>IF('Műszaki adattábla'!F3000="","",'Műszaki adattábla'!F3000)</f>
        <v/>
      </c>
      <c r="E3009" s="169" t="str">
        <f>IF(D3009="","",VLOOKUP(D3009,'Műszaki adattábla'!F:R,13,0))</f>
        <v/>
      </c>
      <c r="F3009" s="29" t="str">
        <f>IF(D3009="","",VLOOKUP(D3009,'Műszaki adattábla'!F:M,8,0))</f>
        <v/>
      </c>
      <c r="G3009" s="29" t="str">
        <f>IF(D3009="","",IF('Műszaki adattábla'!L3000="20-99",IF('Műszaki adattábla'!O3000="","Nem adott meg lekötött teljesítményt",VLOOKUP(D3009,'Műszaki adattábla'!F:O,10,0)),0))</f>
        <v/>
      </c>
      <c r="H3009" s="29" t="str">
        <f>IF(D3009="","",VLOOKUP(D3009,'Műszaki adattábla'!F:P,11,0))</f>
        <v/>
      </c>
      <c r="I3009" s="30"/>
      <c r="J3009" s="30"/>
      <c r="K3009" s="31" t="str">
        <f>IF(D3009="","",ROUND(((F3009*I3009*'Műszaki adattábla'!$C$7/'Műszaki adattábla'!$C$8)+(G3009*I3009)+(H3009*I3009))/12*'Műszaki adattábla'!T3000,0))</f>
        <v/>
      </c>
      <c r="L3009" s="32" t="str">
        <f t="shared" si="101"/>
        <v/>
      </c>
    </row>
    <row r="3010" spans="2:12" ht="14.4" thickBot="1" x14ac:dyDescent="0.3">
      <c r="B3010" s="28" t="str">
        <f t="shared" si="100"/>
        <v/>
      </c>
      <c r="C3010" s="167" t="str">
        <f>IF(D3010="","",VLOOKUP(D3010,'Műszaki adattábla'!F:G,2,0))</f>
        <v/>
      </c>
      <c r="D3010" s="168" t="str">
        <f>IF('Műszaki adattábla'!F3001="","",'Műszaki adattábla'!F3001)</f>
        <v/>
      </c>
      <c r="E3010" s="169" t="str">
        <f>IF(D3010="","",VLOOKUP(D3010,'Műszaki adattábla'!F:R,13,0))</f>
        <v/>
      </c>
      <c r="F3010" s="29" t="str">
        <f>IF(D3010="","",VLOOKUP(D3010,'Műszaki adattábla'!F:M,8,0))</f>
        <v/>
      </c>
      <c r="G3010" s="29" t="str">
        <f>IF(D3010="","",IF('Műszaki adattábla'!L3001="20-99",IF('Műszaki adattábla'!O3001="","Nem adott meg lekötött teljesítményt",VLOOKUP(D3010,'Műszaki adattábla'!F:O,10,0)),0))</f>
        <v/>
      </c>
      <c r="H3010" s="29" t="str">
        <f>IF(D3010="","",VLOOKUP(D3010,'Műszaki adattábla'!F:P,11,0))</f>
        <v/>
      </c>
      <c r="I3010" s="30"/>
      <c r="J3010" s="30"/>
      <c r="K3010" s="31" t="str">
        <f>IF(D3010="","",ROUND(((F3010*I3010*'Műszaki adattábla'!$C$7/'Műszaki adattábla'!$C$8)+(G3010*I3010)+(H3010*I3010))/12*'Műszaki adattábla'!T3001,0))</f>
        <v/>
      </c>
      <c r="L3010" s="32" t="str">
        <f t="shared" si="101"/>
        <v/>
      </c>
    </row>
    <row r="3011" spans="2:12" ht="14.4" thickBot="1" x14ac:dyDescent="0.3">
      <c r="B3011" s="28" t="str">
        <f t="shared" si="100"/>
        <v/>
      </c>
      <c r="C3011" s="167" t="str">
        <f>IF(D3011="","",VLOOKUP(D3011,'Műszaki adattábla'!F:G,2,0))</f>
        <v/>
      </c>
      <c r="D3011" s="168" t="str">
        <f>IF('Műszaki adattábla'!F3002="","",'Műszaki adattábla'!F3002)</f>
        <v/>
      </c>
      <c r="E3011" s="169" t="str">
        <f>IF(D3011="","",VLOOKUP(D3011,'Műszaki adattábla'!F:R,13,0))</f>
        <v/>
      </c>
      <c r="F3011" s="29" t="str">
        <f>IF(D3011="","",VLOOKUP(D3011,'Műszaki adattábla'!F:M,8,0))</f>
        <v/>
      </c>
      <c r="G3011" s="29" t="str">
        <f>IF(D3011="","",IF('Műszaki adattábla'!L3002="20-99",IF('Műszaki adattábla'!O3002="","Nem adott meg lekötött teljesítményt",VLOOKUP(D3011,'Műszaki adattábla'!F:O,10,0)),0))</f>
        <v/>
      </c>
      <c r="H3011" s="29" t="str">
        <f>IF(D3011="","",VLOOKUP(D3011,'Műszaki adattábla'!F:P,11,0))</f>
        <v/>
      </c>
      <c r="I3011" s="30"/>
      <c r="J3011" s="30"/>
      <c r="K3011" s="31" t="str">
        <f>IF(D3011="","",ROUND(((F3011*I3011*'Műszaki adattábla'!$C$7/'Műszaki adattábla'!$C$8)+(G3011*I3011)+(H3011*I3011))/12*'Műszaki adattábla'!T3002,0))</f>
        <v/>
      </c>
      <c r="L3011" s="32" t="str">
        <f t="shared" si="101"/>
        <v/>
      </c>
    </row>
    <row r="3012" spans="2:12" ht="14.4" thickBot="1" x14ac:dyDescent="0.3">
      <c r="B3012" s="28" t="str">
        <f t="shared" si="100"/>
        <v/>
      </c>
      <c r="C3012" s="167" t="str">
        <f>IF(D3012="","",VLOOKUP(D3012,'Műszaki adattábla'!F:G,2,0))</f>
        <v/>
      </c>
      <c r="D3012" s="168" t="str">
        <f>IF('Műszaki adattábla'!F3003="","",'Műszaki adattábla'!F3003)</f>
        <v/>
      </c>
      <c r="E3012" s="169" t="str">
        <f>IF(D3012="","",VLOOKUP(D3012,'Műszaki adattábla'!F:R,13,0))</f>
        <v/>
      </c>
      <c r="F3012" s="29" t="str">
        <f>IF(D3012="","",VLOOKUP(D3012,'Műszaki adattábla'!F:M,8,0))</f>
        <v/>
      </c>
      <c r="G3012" s="29" t="str">
        <f>IF(D3012="","",IF('Műszaki adattábla'!L3003="20-99",IF('Műszaki adattábla'!O3003="","Nem adott meg lekötött teljesítményt",VLOOKUP(D3012,'Műszaki adattábla'!F:O,10,0)),0))</f>
        <v/>
      </c>
      <c r="H3012" s="29" t="str">
        <f>IF(D3012="","",VLOOKUP(D3012,'Műszaki adattábla'!F:P,11,0))</f>
        <v/>
      </c>
      <c r="I3012" s="30"/>
      <c r="J3012" s="30"/>
      <c r="K3012" s="31" t="str">
        <f>IF(D3012="","",ROUND(((F3012*I3012*'Műszaki adattábla'!$C$7/'Műszaki adattábla'!$C$8)+(G3012*I3012)+(H3012*I3012))/12*'Műszaki adattábla'!T3003,0))</f>
        <v/>
      </c>
      <c r="L3012" s="32" t="str">
        <f t="shared" si="101"/>
        <v/>
      </c>
    </row>
    <row r="3013" spans="2:12" ht="14.4" thickBot="1" x14ac:dyDescent="0.3">
      <c r="B3013" s="28" t="str">
        <f t="shared" si="100"/>
        <v/>
      </c>
      <c r="C3013" s="167" t="str">
        <f>IF(D3013="","",VLOOKUP(D3013,'Műszaki adattábla'!F:G,2,0))</f>
        <v/>
      </c>
      <c r="D3013" s="168" t="str">
        <f>IF('Műszaki adattábla'!F3004="","",'Műszaki adattábla'!F3004)</f>
        <v/>
      </c>
      <c r="E3013" s="169" t="str">
        <f>IF(D3013="","",VLOOKUP(D3013,'Műszaki adattábla'!F:R,13,0))</f>
        <v/>
      </c>
      <c r="F3013" s="29" t="str">
        <f>IF(D3013="","",VLOOKUP(D3013,'Műszaki adattábla'!F:M,8,0))</f>
        <v/>
      </c>
      <c r="G3013" s="29" t="str">
        <f>IF(D3013="","",IF('Műszaki adattábla'!L3004="20-99",IF('Műszaki adattábla'!O3004="","Nem adott meg lekötött teljesítményt",VLOOKUP(D3013,'Műszaki adattábla'!F:O,10,0)),0))</f>
        <v/>
      </c>
      <c r="H3013" s="29" t="str">
        <f>IF(D3013="","",VLOOKUP(D3013,'Műszaki adattábla'!F:P,11,0))</f>
        <v/>
      </c>
      <c r="I3013" s="30"/>
      <c r="J3013" s="30"/>
      <c r="K3013" s="31" t="str">
        <f>IF(D3013="","",ROUND(((F3013*I3013*'Műszaki adattábla'!$C$7/'Műszaki adattábla'!$C$8)+(G3013*I3013)+(H3013*I3013))/12*'Műszaki adattábla'!T3004,0))</f>
        <v/>
      </c>
      <c r="L3013" s="32" t="str">
        <f t="shared" si="101"/>
        <v/>
      </c>
    </row>
    <row r="3014" spans="2:12" ht="14.4" thickBot="1" x14ac:dyDescent="0.3">
      <c r="B3014" s="28" t="str">
        <f t="shared" si="100"/>
        <v/>
      </c>
      <c r="C3014" s="167" t="str">
        <f>IF(D3014="","",VLOOKUP(D3014,'Műszaki adattábla'!F:G,2,0))</f>
        <v/>
      </c>
      <c r="D3014" s="168" t="str">
        <f>IF('Műszaki adattábla'!F3005="","",'Műszaki adattábla'!F3005)</f>
        <v/>
      </c>
      <c r="E3014" s="169" t="str">
        <f>IF(D3014="","",VLOOKUP(D3014,'Műszaki adattábla'!F:R,13,0))</f>
        <v/>
      </c>
      <c r="F3014" s="29" t="str">
        <f>IF(D3014="","",VLOOKUP(D3014,'Műszaki adattábla'!F:M,8,0))</f>
        <v/>
      </c>
      <c r="G3014" s="29" t="str">
        <f>IF(D3014="","",IF('Műszaki adattábla'!L3005="20-99",IF('Műszaki adattábla'!O3005="","Nem adott meg lekötött teljesítményt",VLOOKUP(D3014,'Műszaki adattábla'!F:O,10,0)),0))</f>
        <v/>
      </c>
      <c r="H3014" s="29" t="str">
        <f>IF(D3014="","",VLOOKUP(D3014,'Műszaki adattábla'!F:P,11,0))</f>
        <v/>
      </c>
      <c r="I3014" s="30"/>
      <c r="J3014" s="30"/>
      <c r="K3014" s="31" t="str">
        <f>IF(D3014="","",ROUND(((F3014*I3014*'Műszaki adattábla'!$C$7/'Műszaki adattábla'!$C$8)+(G3014*I3014)+(H3014*I3014))/12*'Műszaki adattábla'!T3005,0))</f>
        <v/>
      </c>
      <c r="L3014" s="32" t="str">
        <f t="shared" si="101"/>
        <v/>
      </c>
    </row>
    <row r="3015" spans="2:12" ht="14.4" thickBot="1" x14ac:dyDescent="0.3">
      <c r="B3015" s="28" t="str">
        <f t="shared" si="100"/>
        <v/>
      </c>
      <c r="C3015" s="167" t="str">
        <f>IF(D3015="","",VLOOKUP(D3015,'Műszaki adattábla'!F:G,2,0))</f>
        <v/>
      </c>
      <c r="D3015" s="168" t="str">
        <f>IF('Műszaki adattábla'!F3006="","",'Műszaki adattábla'!F3006)</f>
        <v/>
      </c>
      <c r="E3015" s="169" t="str">
        <f>IF(D3015="","",VLOOKUP(D3015,'Műszaki adattábla'!F:R,13,0))</f>
        <v/>
      </c>
      <c r="F3015" s="29" t="str">
        <f>IF(D3015="","",VLOOKUP(D3015,'Műszaki adattábla'!F:M,8,0))</f>
        <v/>
      </c>
      <c r="G3015" s="29" t="str">
        <f>IF(D3015="","",IF('Műszaki adattábla'!L3006="20-99",IF('Műszaki adattábla'!O3006="","Nem adott meg lekötött teljesítményt",VLOOKUP(D3015,'Műszaki adattábla'!F:O,10,0)),0))</f>
        <v/>
      </c>
      <c r="H3015" s="29" t="str">
        <f>IF(D3015="","",VLOOKUP(D3015,'Műszaki adattábla'!F:P,11,0))</f>
        <v/>
      </c>
      <c r="I3015" s="30"/>
      <c r="J3015" s="30"/>
      <c r="K3015" s="31" t="str">
        <f>IF(D3015="","",ROUND(((F3015*I3015*'Műszaki adattábla'!$C$7/'Műszaki adattábla'!$C$8)+(G3015*I3015)+(H3015*I3015))/12*'Műszaki adattábla'!T3006,0))</f>
        <v/>
      </c>
      <c r="L3015" s="32" t="str">
        <f t="shared" si="101"/>
        <v/>
      </c>
    </row>
    <row r="3016" spans="2:12" ht="14.4" thickBot="1" x14ac:dyDescent="0.3">
      <c r="B3016" s="28" t="str">
        <f t="shared" si="100"/>
        <v/>
      </c>
      <c r="C3016" s="167" t="str">
        <f>IF(D3016="","",VLOOKUP(D3016,'Műszaki adattábla'!F:G,2,0))</f>
        <v/>
      </c>
      <c r="D3016" s="168" t="str">
        <f>IF('Műszaki adattábla'!F3007="","",'Műszaki adattábla'!F3007)</f>
        <v/>
      </c>
      <c r="E3016" s="169" t="str">
        <f>IF(D3016="","",VLOOKUP(D3016,'Műszaki adattábla'!F:R,13,0))</f>
        <v/>
      </c>
      <c r="F3016" s="29" t="str">
        <f>IF(D3016="","",VLOOKUP(D3016,'Műszaki adattábla'!F:M,8,0))</f>
        <v/>
      </c>
      <c r="G3016" s="29" t="str">
        <f>IF(D3016="","",IF('Műszaki adattábla'!L3007="20-99",IF('Műszaki adattábla'!O3007="","Nem adott meg lekötött teljesítményt",VLOOKUP(D3016,'Műszaki adattábla'!F:O,10,0)),0))</f>
        <v/>
      </c>
      <c r="H3016" s="29" t="str">
        <f>IF(D3016="","",VLOOKUP(D3016,'Műszaki adattábla'!F:P,11,0))</f>
        <v/>
      </c>
      <c r="I3016" s="30"/>
      <c r="J3016" s="30"/>
      <c r="K3016" s="31" t="str">
        <f>IF(D3016="","",ROUND(((F3016*I3016*'Műszaki adattábla'!$C$7/'Műszaki adattábla'!$C$8)+(G3016*I3016)+(H3016*I3016))/12*'Műszaki adattábla'!T3007,0))</f>
        <v/>
      </c>
      <c r="L3016" s="32" t="str">
        <f t="shared" si="101"/>
        <v/>
      </c>
    </row>
    <row r="3017" spans="2:12" ht="14.4" thickBot="1" x14ac:dyDescent="0.3">
      <c r="B3017" s="28" t="str">
        <f t="shared" si="100"/>
        <v/>
      </c>
      <c r="C3017" s="167" t="str">
        <f>IF(D3017="","",VLOOKUP(D3017,'Műszaki adattábla'!F:G,2,0))</f>
        <v/>
      </c>
      <c r="D3017" s="168" t="str">
        <f>IF('Műszaki adattábla'!F3008="","",'Műszaki adattábla'!F3008)</f>
        <v/>
      </c>
      <c r="E3017" s="169" t="str">
        <f>IF(D3017="","",VLOOKUP(D3017,'Műszaki adattábla'!F:R,13,0))</f>
        <v/>
      </c>
      <c r="F3017" s="29" t="str">
        <f>IF(D3017="","",VLOOKUP(D3017,'Műszaki adattábla'!F:M,8,0))</f>
        <v/>
      </c>
      <c r="G3017" s="29" t="str">
        <f>IF(D3017="","",IF('Műszaki adattábla'!L3008="20-99",IF('Műszaki adattábla'!O3008="","Nem adott meg lekötött teljesítményt",VLOOKUP(D3017,'Műszaki adattábla'!F:O,10,0)),0))</f>
        <v/>
      </c>
      <c r="H3017" s="29" t="str">
        <f>IF(D3017="","",VLOOKUP(D3017,'Műszaki adattábla'!F:P,11,0))</f>
        <v/>
      </c>
      <c r="I3017" s="30"/>
      <c r="J3017" s="30"/>
      <c r="K3017" s="31" t="str">
        <f>IF(D3017="","",ROUND(((F3017*I3017*'Műszaki adattábla'!$C$7/'Műszaki adattábla'!$C$8)+(G3017*I3017)+(H3017*I3017))/12*'Műszaki adattábla'!T3008,0))</f>
        <v/>
      </c>
      <c r="L3017" s="32" t="str">
        <f t="shared" si="101"/>
        <v/>
      </c>
    </row>
    <row r="3018" spans="2:12" ht="14.4" thickBot="1" x14ac:dyDescent="0.3">
      <c r="B3018" s="28" t="str">
        <f t="shared" si="100"/>
        <v/>
      </c>
      <c r="C3018" s="167" t="str">
        <f>IF(D3018="","",VLOOKUP(D3018,'Műszaki adattábla'!F:G,2,0))</f>
        <v/>
      </c>
      <c r="D3018" s="168" t="str">
        <f>IF('Műszaki adattábla'!F3009="","",'Műszaki adattábla'!F3009)</f>
        <v/>
      </c>
      <c r="E3018" s="169" t="str">
        <f>IF(D3018="","",VLOOKUP(D3018,'Műszaki adattábla'!F:R,13,0))</f>
        <v/>
      </c>
      <c r="F3018" s="29" t="str">
        <f>IF(D3018="","",VLOOKUP(D3018,'Műszaki adattábla'!F:M,8,0))</f>
        <v/>
      </c>
      <c r="G3018" s="29" t="str">
        <f>IF(D3018="","",IF('Műszaki adattábla'!L3009="20-99",IF('Műszaki adattábla'!O3009="","Nem adott meg lekötött teljesítményt",VLOOKUP(D3018,'Műszaki adattábla'!F:O,10,0)),0))</f>
        <v/>
      </c>
      <c r="H3018" s="29" t="str">
        <f>IF(D3018="","",VLOOKUP(D3018,'Műszaki adattábla'!F:P,11,0))</f>
        <v/>
      </c>
      <c r="I3018" s="30"/>
      <c r="J3018" s="30"/>
      <c r="K3018" s="31" t="str">
        <f>IF(D3018="","",ROUND(((F3018*I3018*'Műszaki adattábla'!$C$7/'Műszaki adattábla'!$C$8)+(G3018*I3018)+(H3018*I3018))/12*'Műszaki adattábla'!T3009,0))</f>
        <v/>
      </c>
      <c r="L3018" s="32" t="str">
        <f t="shared" si="101"/>
        <v/>
      </c>
    </row>
    <row r="3019" spans="2:12" ht="14.4" thickBot="1" x14ac:dyDescent="0.3">
      <c r="B3019" s="28" t="str">
        <f t="shared" si="100"/>
        <v/>
      </c>
      <c r="C3019" s="167" t="str">
        <f>IF(D3019="","",VLOOKUP(D3019,'Műszaki adattábla'!F:G,2,0))</f>
        <v/>
      </c>
      <c r="D3019" s="168" t="str">
        <f>IF('Műszaki adattábla'!F3010="","",'Műszaki adattábla'!F3010)</f>
        <v/>
      </c>
      <c r="E3019" s="169" t="str">
        <f>IF(D3019="","",VLOOKUP(D3019,'Műszaki adattábla'!F:R,13,0))</f>
        <v/>
      </c>
      <c r="F3019" s="29" t="str">
        <f>IF(D3019="","",VLOOKUP(D3019,'Műszaki adattábla'!F:M,8,0))</f>
        <v/>
      </c>
      <c r="G3019" s="29" t="str">
        <f>IF(D3019="","",IF('Műszaki adattábla'!L3010="20-99",IF('Műszaki adattábla'!O3010="","Nem adott meg lekötött teljesítményt",VLOOKUP(D3019,'Műszaki adattábla'!F:O,10,0)),0))</f>
        <v/>
      </c>
      <c r="H3019" s="29" t="str">
        <f>IF(D3019="","",VLOOKUP(D3019,'Műszaki adattábla'!F:P,11,0))</f>
        <v/>
      </c>
      <c r="I3019" s="30"/>
      <c r="J3019" s="30"/>
      <c r="K3019" s="31" t="str">
        <f>IF(D3019="","",ROUND(((F3019*I3019*'Műszaki adattábla'!$C$7/'Műszaki adattábla'!$C$8)+(G3019*I3019)+(H3019*I3019))/12*'Műszaki adattábla'!T3010,0))</f>
        <v/>
      </c>
      <c r="L3019" s="32" t="str">
        <f t="shared" si="101"/>
        <v/>
      </c>
    </row>
    <row r="3020" spans="2:12" ht="14.4" thickBot="1" x14ac:dyDescent="0.3">
      <c r="B3020" s="28" t="str">
        <f t="shared" si="100"/>
        <v/>
      </c>
      <c r="C3020" s="167" t="str">
        <f>IF(D3020="","",VLOOKUP(D3020,'Műszaki adattábla'!F:G,2,0))</f>
        <v/>
      </c>
      <c r="D3020" s="168" t="str">
        <f>IF('Műszaki adattábla'!F3011="","",'Műszaki adattábla'!F3011)</f>
        <v/>
      </c>
      <c r="E3020" s="169" t="str">
        <f>IF(D3020="","",VLOOKUP(D3020,'Műszaki adattábla'!F:R,13,0))</f>
        <v/>
      </c>
      <c r="F3020" s="29" t="str">
        <f>IF(D3020="","",VLOOKUP(D3020,'Műszaki adattábla'!F:M,8,0))</f>
        <v/>
      </c>
      <c r="G3020" s="29" t="str">
        <f>IF(D3020="","",IF('Műszaki adattábla'!L3011="20-99",IF('Műszaki adattábla'!O3011="","Nem adott meg lekötött teljesítményt",VLOOKUP(D3020,'Műszaki adattábla'!F:O,10,0)),0))</f>
        <v/>
      </c>
      <c r="H3020" s="29" t="str">
        <f>IF(D3020="","",VLOOKUP(D3020,'Műszaki adattábla'!F:P,11,0))</f>
        <v/>
      </c>
      <c r="I3020" s="30"/>
      <c r="J3020" s="30"/>
      <c r="K3020" s="31" t="str">
        <f>IF(D3020="","",ROUND(((F3020*I3020*'Műszaki adattábla'!$C$7/'Műszaki adattábla'!$C$8)+(G3020*I3020)+(H3020*I3020))/12*'Műszaki adattábla'!T3011,0))</f>
        <v/>
      </c>
      <c r="L3020" s="32" t="str">
        <f t="shared" si="101"/>
        <v/>
      </c>
    </row>
    <row r="3021" spans="2:12" ht="14.4" thickBot="1" x14ac:dyDescent="0.3">
      <c r="B3021" s="28" t="str">
        <f t="shared" si="100"/>
        <v/>
      </c>
      <c r="C3021" s="167" t="str">
        <f>IF(D3021="","",VLOOKUP(D3021,'Műszaki adattábla'!F:G,2,0))</f>
        <v/>
      </c>
      <c r="D3021" s="168" t="str">
        <f>IF('Műszaki adattábla'!F3012="","",'Műszaki adattábla'!F3012)</f>
        <v/>
      </c>
      <c r="E3021" s="169" t="str">
        <f>IF(D3021="","",VLOOKUP(D3021,'Műszaki adattábla'!F:R,13,0))</f>
        <v/>
      </c>
      <c r="F3021" s="29" t="str">
        <f>IF(D3021="","",VLOOKUP(D3021,'Műszaki adattábla'!F:M,8,0))</f>
        <v/>
      </c>
      <c r="G3021" s="29" t="str">
        <f>IF(D3021="","",IF('Műszaki adattábla'!L3012="20-99",IF('Műszaki adattábla'!O3012="","Nem adott meg lekötött teljesítményt",VLOOKUP(D3021,'Műszaki adattábla'!F:O,10,0)),0))</f>
        <v/>
      </c>
      <c r="H3021" s="29" t="str">
        <f>IF(D3021="","",VLOOKUP(D3021,'Műszaki adattábla'!F:P,11,0))</f>
        <v/>
      </c>
      <c r="I3021" s="30"/>
      <c r="J3021" s="30"/>
      <c r="K3021" s="31" t="str">
        <f>IF(D3021="","",ROUND(((F3021*I3021*'Műszaki adattábla'!$C$7/'Műszaki adattábla'!$C$8)+(G3021*I3021)+(H3021*I3021))/12*'Műszaki adattábla'!T3012,0))</f>
        <v/>
      </c>
      <c r="L3021" s="32" t="str">
        <f t="shared" si="101"/>
        <v/>
      </c>
    </row>
    <row r="3022" spans="2:12" ht="14.4" thickBot="1" x14ac:dyDescent="0.3">
      <c r="B3022" s="28" t="str">
        <f t="shared" si="100"/>
        <v/>
      </c>
      <c r="C3022" s="167" t="str">
        <f>IF(D3022="","",VLOOKUP(D3022,'Műszaki adattábla'!F:G,2,0))</f>
        <v/>
      </c>
      <c r="D3022" s="168" t="str">
        <f>IF('Műszaki adattábla'!F3013="","",'Műszaki adattábla'!F3013)</f>
        <v/>
      </c>
      <c r="E3022" s="169" t="str">
        <f>IF(D3022="","",VLOOKUP(D3022,'Műszaki adattábla'!F:R,13,0))</f>
        <v/>
      </c>
      <c r="F3022" s="29" t="str">
        <f>IF(D3022="","",VLOOKUP(D3022,'Műszaki adattábla'!F:M,8,0))</f>
        <v/>
      </c>
      <c r="G3022" s="29" t="str">
        <f>IF(D3022="","",IF('Műszaki adattábla'!L3013="20-99",IF('Műszaki adattábla'!O3013="","Nem adott meg lekötött teljesítményt",VLOOKUP(D3022,'Műszaki adattábla'!F:O,10,0)),0))</f>
        <v/>
      </c>
      <c r="H3022" s="29" t="str">
        <f>IF(D3022="","",VLOOKUP(D3022,'Műszaki adattábla'!F:P,11,0))</f>
        <v/>
      </c>
      <c r="I3022" s="30"/>
      <c r="J3022" s="30"/>
      <c r="K3022" s="31" t="str">
        <f>IF(D3022="","",ROUND(((F3022*I3022*'Műszaki adattábla'!$C$7/'Műszaki adattábla'!$C$8)+(G3022*I3022)+(H3022*I3022))/12*'Műszaki adattábla'!T3013,0))</f>
        <v/>
      </c>
      <c r="L3022" s="32" t="str">
        <f t="shared" si="101"/>
        <v/>
      </c>
    </row>
    <row r="3023" spans="2:12" ht="14.4" thickBot="1" x14ac:dyDescent="0.3">
      <c r="B3023" s="28" t="str">
        <f t="shared" si="100"/>
        <v/>
      </c>
      <c r="C3023" s="167" t="str">
        <f>IF(D3023="","",VLOOKUP(D3023,'Műszaki adattábla'!F:G,2,0))</f>
        <v/>
      </c>
      <c r="D3023" s="168" t="str">
        <f>IF('Műszaki adattábla'!F3014="","",'Műszaki adattábla'!F3014)</f>
        <v/>
      </c>
      <c r="E3023" s="169" t="str">
        <f>IF(D3023="","",VLOOKUP(D3023,'Műszaki adattábla'!F:R,13,0))</f>
        <v/>
      </c>
      <c r="F3023" s="29" t="str">
        <f>IF(D3023="","",VLOOKUP(D3023,'Műszaki adattábla'!F:M,8,0))</f>
        <v/>
      </c>
      <c r="G3023" s="29" t="str">
        <f>IF(D3023="","",IF('Műszaki adattábla'!L3014="20-99",IF('Műszaki adattábla'!O3014="","Nem adott meg lekötött teljesítményt",VLOOKUP(D3023,'Műszaki adattábla'!F:O,10,0)),0))</f>
        <v/>
      </c>
      <c r="H3023" s="29" t="str">
        <f>IF(D3023="","",VLOOKUP(D3023,'Műszaki adattábla'!F:P,11,0))</f>
        <v/>
      </c>
      <c r="I3023" s="30"/>
      <c r="J3023" s="30"/>
      <c r="K3023" s="31" t="str">
        <f>IF(D3023="","",ROUND(((F3023*I3023*'Műszaki adattábla'!$C$7/'Műszaki adattábla'!$C$8)+(G3023*I3023)+(H3023*I3023))/12*'Műszaki adattábla'!T3014,0))</f>
        <v/>
      </c>
      <c r="L3023" s="32" t="str">
        <f t="shared" si="101"/>
        <v/>
      </c>
    </row>
    <row r="3024" spans="2:12" ht="14.4" thickBot="1" x14ac:dyDescent="0.3">
      <c r="B3024" s="28" t="str">
        <f t="shared" si="100"/>
        <v/>
      </c>
      <c r="C3024" s="167" t="str">
        <f>IF(D3024="","",VLOOKUP(D3024,'Műszaki adattábla'!F:G,2,0))</f>
        <v/>
      </c>
      <c r="D3024" s="168" t="str">
        <f>IF('Műszaki adattábla'!F3015="","",'Műszaki adattábla'!F3015)</f>
        <v/>
      </c>
      <c r="E3024" s="169" t="str">
        <f>IF(D3024="","",VLOOKUP(D3024,'Műszaki adattábla'!F:R,13,0))</f>
        <v/>
      </c>
      <c r="F3024" s="29" t="str">
        <f>IF(D3024="","",VLOOKUP(D3024,'Műszaki adattábla'!F:M,8,0))</f>
        <v/>
      </c>
      <c r="G3024" s="29" t="str">
        <f>IF(D3024="","",IF('Műszaki adattábla'!L3015="20-99",IF('Műszaki adattábla'!O3015="","Nem adott meg lekötött teljesítményt",VLOOKUP(D3024,'Műszaki adattábla'!F:O,10,0)),0))</f>
        <v/>
      </c>
      <c r="H3024" s="29" t="str">
        <f>IF(D3024="","",VLOOKUP(D3024,'Műszaki adattábla'!F:P,11,0))</f>
        <v/>
      </c>
      <c r="I3024" s="30"/>
      <c r="J3024" s="30"/>
      <c r="K3024" s="31" t="str">
        <f>IF(D3024="","",ROUND(((F3024*I3024*'Műszaki adattábla'!$C$7/'Műszaki adattábla'!$C$8)+(G3024*I3024)+(H3024*I3024))/12*'Műszaki adattábla'!T3015,0))</f>
        <v/>
      </c>
      <c r="L3024" s="32" t="str">
        <f t="shared" si="101"/>
        <v/>
      </c>
    </row>
    <row r="3025" spans="2:12" ht="14.4" thickBot="1" x14ac:dyDescent="0.3">
      <c r="B3025" s="28" t="str">
        <f t="shared" si="100"/>
        <v/>
      </c>
      <c r="C3025" s="167" t="str">
        <f>IF(D3025="","",VLOOKUP(D3025,'Műszaki adattábla'!F:G,2,0))</f>
        <v/>
      </c>
      <c r="D3025" s="168" t="str">
        <f>IF('Műszaki adattábla'!F3016="","",'Műszaki adattábla'!F3016)</f>
        <v/>
      </c>
      <c r="E3025" s="169" t="str">
        <f>IF(D3025="","",VLOOKUP(D3025,'Műszaki adattábla'!F:R,13,0))</f>
        <v/>
      </c>
      <c r="F3025" s="29" t="str">
        <f>IF(D3025="","",VLOOKUP(D3025,'Műszaki adattábla'!F:M,8,0))</f>
        <v/>
      </c>
      <c r="G3025" s="29" t="str">
        <f>IF(D3025="","",IF('Műszaki adattábla'!L3016="20-99",IF('Műszaki adattábla'!O3016="","Nem adott meg lekötött teljesítményt",VLOOKUP(D3025,'Műszaki adattábla'!F:O,10,0)),0))</f>
        <v/>
      </c>
      <c r="H3025" s="29" t="str">
        <f>IF(D3025="","",VLOOKUP(D3025,'Műszaki adattábla'!F:P,11,0))</f>
        <v/>
      </c>
      <c r="I3025" s="30"/>
      <c r="J3025" s="30"/>
      <c r="K3025" s="31" t="str">
        <f>IF(D3025="","",ROUND(((F3025*I3025*'Műszaki adattábla'!$C$7/'Műszaki adattábla'!$C$8)+(G3025*I3025)+(H3025*I3025))/12*'Műszaki adattábla'!T3016,0))</f>
        <v/>
      </c>
      <c r="L3025" s="32" t="str">
        <f t="shared" si="101"/>
        <v/>
      </c>
    </row>
    <row r="3026" spans="2:12" ht="14.4" thickBot="1" x14ac:dyDescent="0.3">
      <c r="B3026" s="28" t="str">
        <f t="shared" si="100"/>
        <v/>
      </c>
      <c r="C3026" s="167" t="str">
        <f>IF(D3026="","",VLOOKUP(D3026,'Műszaki adattábla'!F:G,2,0))</f>
        <v/>
      </c>
      <c r="D3026" s="168" t="str">
        <f>IF('Műszaki adattábla'!F3017="","",'Műszaki adattábla'!F3017)</f>
        <v/>
      </c>
      <c r="E3026" s="169" t="str">
        <f>IF(D3026="","",VLOOKUP(D3026,'Műszaki adattábla'!F:R,13,0))</f>
        <v/>
      </c>
      <c r="F3026" s="29" t="str">
        <f>IF(D3026="","",VLOOKUP(D3026,'Műszaki adattábla'!F:M,8,0))</f>
        <v/>
      </c>
      <c r="G3026" s="29" t="str">
        <f>IF(D3026="","",IF('Műszaki adattábla'!L3017="20-99",IF('Műszaki adattábla'!O3017="","Nem adott meg lekötött teljesítményt",VLOOKUP(D3026,'Műszaki adattábla'!F:O,10,0)),0))</f>
        <v/>
      </c>
      <c r="H3026" s="29" t="str">
        <f>IF(D3026="","",VLOOKUP(D3026,'Műszaki adattábla'!F:P,11,0))</f>
        <v/>
      </c>
      <c r="I3026" s="30"/>
      <c r="J3026" s="30"/>
      <c r="K3026" s="31" t="str">
        <f>IF(D3026="","",ROUND(((F3026*I3026*'Műszaki adattábla'!$C$7/'Műszaki adattábla'!$C$8)+(G3026*I3026)+(H3026*I3026))/12*'Műszaki adattábla'!T3017,0))</f>
        <v/>
      </c>
      <c r="L3026" s="32" t="str">
        <f t="shared" si="101"/>
        <v/>
      </c>
    </row>
    <row r="3027" spans="2:12" ht="14.4" thickBot="1" x14ac:dyDescent="0.3">
      <c r="B3027" s="28" t="str">
        <f t="shared" si="100"/>
        <v/>
      </c>
      <c r="C3027" s="167" t="str">
        <f>IF(D3027="","",VLOOKUP(D3027,'Műszaki adattábla'!F:G,2,0))</f>
        <v/>
      </c>
      <c r="D3027" s="168" t="str">
        <f>IF('Műszaki adattábla'!F3018="","",'Műszaki adattábla'!F3018)</f>
        <v/>
      </c>
      <c r="E3027" s="169" t="str">
        <f>IF(D3027="","",VLOOKUP(D3027,'Műszaki adattábla'!F:R,13,0))</f>
        <v/>
      </c>
      <c r="F3027" s="29" t="str">
        <f>IF(D3027="","",VLOOKUP(D3027,'Műszaki adattábla'!F:M,8,0))</f>
        <v/>
      </c>
      <c r="G3027" s="29" t="str">
        <f>IF(D3027="","",IF('Műszaki adattábla'!L3018="20-99",IF('Műszaki adattábla'!O3018="","Nem adott meg lekötött teljesítményt",VLOOKUP(D3027,'Műszaki adattábla'!F:O,10,0)),0))</f>
        <v/>
      </c>
      <c r="H3027" s="29" t="str">
        <f>IF(D3027="","",VLOOKUP(D3027,'Műszaki adattábla'!F:P,11,0))</f>
        <v/>
      </c>
      <c r="I3027" s="30"/>
      <c r="J3027" s="30"/>
      <c r="K3027" s="31" t="str">
        <f>IF(D3027="","",ROUND(((F3027*I3027*'Műszaki adattábla'!$C$7/'Műszaki adattábla'!$C$8)+(G3027*I3027)+(H3027*I3027))/12*'Műszaki adattábla'!T3018,0))</f>
        <v/>
      </c>
      <c r="L3027" s="32" t="str">
        <f t="shared" si="101"/>
        <v/>
      </c>
    </row>
    <row r="3028" spans="2:12" ht="14.4" thickBot="1" x14ac:dyDescent="0.3">
      <c r="B3028" s="28" t="str">
        <f t="shared" si="100"/>
        <v/>
      </c>
      <c r="C3028" s="167" t="str">
        <f>IF(D3028="","",VLOOKUP(D3028,'Műszaki adattábla'!F:G,2,0))</f>
        <v/>
      </c>
      <c r="D3028" s="168" t="str">
        <f>IF('Műszaki adattábla'!F3019="","",'Műszaki adattábla'!F3019)</f>
        <v/>
      </c>
      <c r="E3028" s="169" t="str">
        <f>IF(D3028="","",VLOOKUP(D3028,'Műszaki adattábla'!F:R,13,0))</f>
        <v/>
      </c>
      <c r="F3028" s="29" t="str">
        <f>IF(D3028="","",VLOOKUP(D3028,'Műszaki adattábla'!F:M,8,0))</f>
        <v/>
      </c>
      <c r="G3028" s="29" t="str">
        <f>IF(D3028="","",IF('Műszaki adattábla'!L3019="20-99",IF('Műszaki adattábla'!O3019="","Nem adott meg lekötött teljesítményt",VLOOKUP(D3028,'Műszaki adattábla'!F:O,10,0)),0))</f>
        <v/>
      </c>
      <c r="H3028" s="29" t="str">
        <f>IF(D3028="","",VLOOKUP(D3028,'Műszaki adattábla'!F:P,11,0))</f>
        <v/>
      </c>
      <c r="I3028" s="30"/>
      <c r="J3028" s="30"/>
      <c r="K3028" s="31" t="str">
        <f>IF(D3028="","",ROUND(((F3028*I3028*'Műszaki adattábla'!$C$7/'Műszaki adattábla'!$C$8)+(G3028*I3028)+(H3028*I3028))/12*'Műszaki adattábla'!T3019,0))</f>
        <v/>
      </c>
      <c r="L3028" s="32" t="str">
        <f t="shared" si="101"/>
        <v/>
      </c>
    </row>
    <row r="3029" spans="2:12" ht="14.4" thickBot="1" x14ac:dyDescent="0.3">
      <c r="B3029" s="28" t="str">
        <f t="shared" si="100"/>
        <v/>
      </c>
      <c r="C3029" s="167" t="str">
        <f>IF(D3029="","",VLOOKUP(D3029,'Műszaki adattábla'!F:G,2,0))</f>
        <v/>
      </c>
      <c r="D3029" s="168" t="str">
        <f>IF('Műszaki adattábla'!F3020="","",'Műszaki adattábla'!F3020)</f>
        <v/>
      </c>
      <c r="E3029" s="169" t="str">
        <f>IF(D3029="","",VLOOKUP(D3029,'Műszaki adattábla'!F:R,13,0))</f>
        <v/>
      </c>
      <c r="F3029" s="29" t="str">
        <f>IF(D3029="","",VLOOKUP(D3029,'Műszaki adattábla'!F:M,8,0))</f>
        <v/>
      </c>
      <c r="G3029" s="29" t="str">
        <f>IF(D3029="","",IF('Műszaki adattábla'!L3020="20-99",IF('Műszaki adattábla'!O3020="","Nem adott meg lekötött teljesítményt",VLOOKUP(D3029,'Műszaki adattábla'!F:O,10,0)),0))</f>
        <v/>
      </c>
      <c r="H3029" s="29" t="str">
        <f>IF(D3029="","",VLOOKUP(D3029,'Műszaki adattábla'!F:P,11,0))</f>
        <v/>
      </c>
      <c r="I3029" s="30"/>
      <c r="J3029" s="30"/>
      <c r="K3029" s="31" t="str">
        <f>IF(D3029="","",ROUND(((F3029*I3029*'Műszaki adattábla'!$C$7/'Műszaki adattábla'!$C$8)+(G3029*I3029)+(H3029*I3029))/12*'Műszaki adattábla'!T3020,0))</f>
        <v/>
      </c>
      <c r="L3029" s="32" t="str">
        <f t="shared" si="101"/>
        <v/>
      </c>
    </row>
    <row r="3030" spans="2:12" ht="14.4" thickBot="1" x14ac:dyDescent="0.3">
      <c r="B3030" s="28" t="str">
        <f t="shared" si="100"/>
        <v/>
      </c>
      <c r="C3030" s="167" t="str">
        <f>IF(D3030="","",VLOOKUP(D3030,'Műszaki adattábla'!F:G,2,0))</f>
        <v/>
      </c>
      <c r="D3030" s="168" t="str">
        <f>IF('Műszaki adattábla'!F3021="","",'Műszaki adattábla'!F3021)</f>
        <v/>
      </c>
      <c r="E3030" s="169" t="str">
        <f>IF(D3030="","",VLOOKUP(D3030,'Műszaki adattábla'!F:R,13,0))</f>
        <v/>
      </c>
      <c r="F3030" s="29" t="str">
        <f>IF(D3030="","",VLOOKUP(D3030,'Műszaki adattábla'!F:M,8,0))</f>
        <v/>
      </c>
      <c r="G3030" s="29" t="str">
        <f>IF(D3030="","",IF('Műszaki adattábla'!L3021="20-99",IF('Műszaki adattábla'!O3021="","Nem adott meg lekötött teljesítményt",VLOOKUP(D3030,'Műszaki adattábla'!F:O,10,0)),0))</f>
        <v/>
      </c>
      <c r="H3030" s="29" t="str">
        <f>IF(D3030="","",VLOOKUP(D3030,'Műszaki adattábla'!F:P,11,0))</f>
        <v/>
      </c>
      <c r="I3030" s="30"/>
      <c r="J3030" s="30"/>
      <c r="K3030" s="31" t="str">
        <f>IF(D3030="","",ROUND(((F3030*I3030*'Műszaki adattábla'!$C$7/'Műszaki adattábla'!$C$8)+(G3030*I3030)+(H3030*I3030))/12*'Műszaki adattábla'!T3021,0))</f>
        <v/>
      </c>
      <c r="L3030" s="32" t="str">
        <f t="shared" si="101"/>
        <v/>
      </c>
    </row>
    <row r="3031" spans="2:12" ht="14.4" thickBot="1" x14ac:dyDescent="0.3">
      <c r="B3031" s="28" t="str">
        <f t="shared" si="100"/>
        <v/>
      </c>
      <c r="C3031" s="167" t="str">
        <f>IF(D3031="","",VLOOKUP(D3031,'Műszaki adattábla'!F:G,2,0))</f>
        <v/>
      </c>
      <c r="D3031" s="168" t="str">
        <f>IF('Műszaki adattábla'!F3022="","",'Műszaki adattábla'!F3022)</f>
        <v/>
      </c>
      <c r="E3031" s="169" t="str">
        <f>IF(D3031="","",VLOOKUP(D3031,'Műszaki adattábla'!F:R,13,0))</f>
        <v/>
      </c>
      <c r="F3031" s="29" t="str">
        <f>IF(D3031="","",VLOOKUP(D3031,'Műszaki adattábla'!F:M,8,0))</f>
        <v/>
      </c>
      <c r="G3031" s="29" t="str">
        <f>IF(D3031="","",IF('Műszaki adattábla'!L3022="20-99",IF('Műszaki adattábla'!O3022="","Nem adott meg lekötött teljesítményt",VLOOKUP(D3031,'Műszaki adattábla'!F:O,10,0)),0))</f>
        <v/>
      </c>
      <c r="H3031" s="29" t="str">
        <f>IF(D3031="","",VLOOKUP(D3031,'Műszaki adattábla'!F:P,11,0))</f>
        <v/>
      </c>
      <c r="I3031" s="30"/>
      <c r="J3031" s="30"/>
      <c r="K3031" s="31" t="str">
        <f>IF(D3031="","",ROUND(((F3031*I3031*'Műszaki adattábla'!$C$7/'Műszaki adattábla'!$C$8)+(G3031*I3031)+(H3031*I3031))/12*'Műszaki adattábla'!T3022,0))</f>
        <v/>
      </c>
      <c r="L3031" s="32" t="str">
        <f t="shared" si="101"/>
        <v/>
      </c>
    </row>
    <row r="3032" spans="2:12" ht="14.4" thickBot="1" x14ac:dyDescent="0.3">
      <c r="B3032" s="28" t="str">
        <f t="shared" si="100"/>
        <v/>
      </c>
      <c r="C3032" s="167" t="str">
        <f>IF(D3032="","",VLOOKUP(D3032,'Műszaki adattábla'!F:G,2,0))</f>
        <v/>
      </c>
      <c r="D3032" s="168" t="str">
        <f>IF('Műszaki adattábla'!F3023="","",'Műszaki adattábla'!F3023)</f>
        <v/>
      </c>
      <c r="E3032" s="169" t="str">
        <f>IF(D3032="","",VLOOKUP(D3032,'Műszaki adattábla'!F:R,13,0))</f>
        <v/>
      </c>
      <c r="F3032" s="29" t="str">
        <f>IF(D3032="","",VLOOKUP(D3032,'Műszaki adattábla'!F:M,8,0))</f>
        <v/>
      </c>
      <c r="G3032" s="29" t="str">
        <f>IF(D3032="","",IF('Műszaki adattábla'!L3023="20-99",IF('Műszaki adattábla'!O3023="","Nem adott meg lekötött teljesítményt",VLOOKUP(D3032,'Műszaki adattábla'!F:O,10,0)),0))</f>
        <v/>
      </c>
      <c r="H3032" s="29" t="str">
        <f>IF(D3032="","",VLOOKUP(D3032,'Műszaki adattábla'!F:P,11,0))</f>
        <v/>
      </c>
      <c r="I3032" s="30"/>
      <c r="J3032" s="30"/>
      <c r="K3032" s="31" t="str">
        <f>IF(D3032="","",ROUND(((F3032*I3032*'Műszaki adattábla'!$C$7/'Műszaki adattábla'!$C$8)+(G3032*I3032)+(H3032*I3032))/12*'Műszaki adattábla'!T3023,0))</f>
        <v/>
      </c>
      <c r="L3032" s="32" t="str">
        <f t="shared" si="101"/>
        <v/>
      </c>
    </row>
    <row r="3033" spans="2:12" ht="14.4" thickBot="1" x14ac:dyDescent="0.3">
      <c r="B3033" s="28" t="str">
        <f t="shared" si="100"/>
        <v/>
      </c>
      <c r="C3033" s="167" t="str">
        <f>IF(D3033="","",VLOOKUP(D3033,'Műszaki adattábla'!F:G,2,0))</f>
        <v/>
      </c>
      <c r="D3033" s="168" t="str">
        <f>IF('Műszaki adattábla'!F3024="","",'Műszaki adattábla'!F3024)</f>
        <v/>
      </c>
      <c r="E3033" s="169" t="str">
        <f>IF(D3033="","",VLOOKUP(D3033,'Műszaki adattábla'!F:R,13,0))</f>
        <v/>
      </c>
      <c r="F3033" s="29" t="str">
        <f>IF(D3033="","",VLOOKUP(D3033,'Műszaki adattábla'!F:M,8,0))</f>
        <v/>
      </c>
      <c r="G3033" s="29" t="str">
        <f>IF(D3033="","",IF('Műszaki adattábla'!L3024="20-99",IF('Műszaki adattábla'!O3024="","Nem adott meg lekötött teljesítményt",VLOOKUP(D3033,'Műszaki adattábla'!F:O,10,0)),0))</f>
        <v/>
      </c>
      <c r="H3033" s="29" t="str">
        <f>IF(D3033="","",VLOOKUP(D3033,'Műszaki adattábla'!F:P,11,0))</f>
        <v/>
      </c>
      <c r="I3033" s="30"/>
      <c r="J3033" s="30"/>
      <c r="K3033" s="31" t="str">
        <f>IF(D3033="","",ROUND(((F3033*I3033*'Műszaki adattábla'!$C$7/'Műszaki adattábla'!$C$8)+(G3033*I3033)+(H3033*I3033))/12*'Műszaki adattábla'!T3024,0))</f>
        <v/>
      </c>
      <c r="L3033" s="32" t="str">
        <f t="shared" si="101"/>
        <v/>
      </c>
    </row>
    <row r="3034" spans="2:12" ht="14.4" thickBot="1" x14ac:dyDescent="0.3">
      <c r="B3034" s="28" t="str">
        <f t="shared" si="100"/>
        <v/>
      </c>
      <c r="C3034" s="167" t="str">
        <f>IF(D3034="","",VLOOKUP(D3034,'Műszaki adattábla'!F:G,2,0))</f>
        <v/>
      </c>
      <c r="D3034" s="168" t="str">
        <f>IF('Műszaki adattábla'!F3025="","",'Műszaki adattábla'!F3025)</f>
        <v/>
      </c>
      <c r="E3034" s="169" t="str">
        <f>IF(D3034="","",VLOOKUP(D3034,'Műszaki adattábla'!F:R,13,0))</f>
        <v/>
      </c>
      <c r="F3034" s="29" t="str">
        <f>IF(D3034="","",VLOOKUP(D3034,'Műszaki adattábla'!F:M,8,0))</f>
        <v/>
      </c>
      <c r="G3034" s="29" t="str">
        <f>IF(D3034="","",IF('Műszaki adattábla'!L3025="20-99",IF('Műszaki adattábla'!O3025="","Nem adott meg lekötött teljesítményt",VLOOKUP(D3034,'Műszaki adattábla'!F:O,10,0)),0))</f>
        <v/>
      </c>
      <c r="H3034" s="29" t="str">
        <f>IF(D3034="","",VLOOKUP(D3034,'Műszaki adattábla'!F:P,11,0))</f>
        <v/>
      </c>
      <c r="I3034" s="30"/>
      <c r="J3034" s="30"/>
      <c r="K3034" s="31" t="str">
        <f>IF(D3034="","",ROUND(((F3034*I3034*'Műszaki adattábla'!$C$7/'Műszaki adattábla'!$C$8)+(G3034*I3034)+(H3034*I3034))/12*'Műszaki adattábla'!T3025,0))</f>
        <v/>
      </c>
      <c r="L3034" s="32" t="str">
        <f t="shared" si="101"/>
        <v/>
      </c>
    </row>
    <row r="3035" spans="2:12" ht="14.4" thickBot="1" x14ac:dyDescent="0.3">
      <c r="B3035" s="28" t="str">
        <f t="shared" si="100"/>
        <v/>
      </c>
      <c r="C3035" s="167" t="str">
        <f>IF(D3035="","",VLOOKUP(D3035,'Műszaki adattábla'!F:G,2,0))</f>
        <v/>
      </c>
      <c r="D3035" s="168" t="str">
        <f>IF('Műszaki adattábla'!F3026="","",'Műszaki adattábla'!F3026)</f>
        <v/>
      </c>
      <c r="E3035" s="169" t="str">
        <f>IF(D3035="","",VLOOKUP(D3035,'Műszaki adattábla'!F:R,13,0))</f>
        <v/>
      </c>
      <c r="F3035" s="29" t="str">
        <f>IF(D3035="","",VLOOKUP(D3035,'Műszaki adattábla'!F:M,8,0))</f>
        <v/>
      </c>
      <c r="G3035" s="29" t="str">
        <f>IF(D3035="","",IF('Műszaki adattábla'!L3026="20-99",IF('Műszaki adattábla'!O3026="","Nem adott meg lekötött teljesítményt",VLOOKUP(D3035,'Műszaki adattábla'!F:O,10,0)),0))</f>
        <v/>
      </c>
      <c r="H3035" s="29" t="str">
        <f>IF(D3035="","",VLOOKUP(D3035,'Műszaki adattábla'!F:P,11,0))</f>
        <v/>
      </c>
      <c r="I3035" s="30"/>
      <c r="J3035" s="30"/>
      <c r="K3035" s="31" t="str">
        <f>IF(D3035="","",ROUND(((F3035*I3035*'Műszaki adattábla'!$C$7/'Műszaki adattábla'!$C$8)+(G3035*I3035)+(H3035*I3035))/12*'Műszaki adattábla'!T3026,0))</f>
        <v/>
      </c>
      <c r="L3035" s="32" t="str">
        <f t="shared" si="101"/>
        <v/>
      </c>
    </row>
    <row r="3036" spans="2:12" ht="14.4" thickBot="1" x14ac:dyDescent="0.3">
      <c r="B3036" s="28" t="str">
        <f t="shared" ref="B3036:B3099" si="102">IF(D3036="","",B3035+1)</f>
        <v/>
      </c>
      <c r="C3036" s="167" t="str">
        <f>IF(D3036="","",VLOOKUP(D3036,'Műszaki adattábla'!F:G,2,0))</f>
        <v/>
      </c>
      <c r="D3036" s="168" t="str">
        <f>IF('Műszaki adattábla'!F3027="","",'Műszaki adattábla'!F3027)</f>
        <v/>
      </c>
      <c r="E3036" s="169" t="str">
        <f>IF(D3036="","",VLOOKUP(D3036,'Műszaki adattábla'!F:R,13,0))</f>
        <v/>
      </c>
      <c r="F3036" s="29" t="str">
        <f>IF(D3036="","",VLOOKUP(D3036,'Műszaki adattábla'!F:M,8,0))</f>
        <v/>
      </c>
      <c r="G3036" s="29" t="str">
        <f>IF(D3036="","",IF('Műszaki adattábla'!L3027="20-99",IF('Műszaki adattábla'!O3027="","Nem adott meg lekötött teljesítményt",VLOOKUP(D3036,'Műszaki adattábla'!F:O,10,0)),0))</f>
        <v/>
      </c>
      <c r="H3036" s="29" t="str">
        <f>IF(D3036="","",VLOOKUP(D3036,'Műszaki adattábla'!F:P,11,0))</f>
        <v/>
      </c>
      <c r="I3036" s="30"/>
      <c r="J3036" s="30"/>
      <c r="K3036" s="31" t="str">
        <f>IF(D3036="","",ROUND(((F3036*I3036*'Műszaki adattábla'!$C$7/'Műszaki adattábla'!$C$8)+(G3036*I3036)+(H3036*I3036))/12*'Műszaki adattábla'!T3027,0))</f>
        <v/>
      </c>
      <c r="L3036" s="32" t="str">
        <f t="shared" ref="L3036:L3099" si="103">IF(D3036="","",ROUND((J3036/1000)*E3036,0))</f>
        <v/>
      </c>
    </row>
    <row r="3037" spans="2:12" ht="14.4" thickBot="1" x14ac:dyDescent="0.3">
      <c r="B3037" s="28" t="str">
        <f t="shared" si="102"/>
        <v/>
      </c>
      <c r="C3037" s="167" t="str">
        <f>IF(D3037="","",VLOOKUP(D3037,'Műszaki adattábla'!F:G,2,0))</f>
        <v/>
      </c>
      <c r="D3037" s="168" t="str">
        <f>IF('Műszaki adattábla'!F3028="","",'Műszaki adattábla'!F3028)</f>
        <v/>
      </c>
      <c r="E3037" s="169" t="str">
        <f>IF(D3037="","",VLOOKUP(D3037,'Műszaki adattábla'!F:R,13,0))</f>
        <v/>
      </c>
      <c r="F3037" s="29" t="str">
        <f>IF(D3037="","",VLOOKUP(D3037,'Műszaki adattábla'!F:M,8,0))</f>
        <v/>
      </c>
      <c r="G3037" s="29" t="str">
        <f>IF(D3037="","",IF('Műszaki adattábla'!L3028="20-99",IF('Műszaki adattábla'!O3028="","Nem adott meg lekötött teljesítményt",VLOOKUP(D3037,'Műszaki adattábla'!F:O,10,0)),0))</f>
        <v/>
      </c>
      <c r="H3037" s="29" t="str">
        <f>IF(D3037="","",VLOOKUP(D3037,'Műszaki adattábla'!F:P,11,0))</f>
        <v/>
      </c>
      <c r="I3037" s="30"/>
      <c r="J3037" s="30"/>
      <c r="K3037" s="31" t="str">
        <f>IF(D3037="","",ROUND(((F3037*I3037*'Műszaki adattábla'!$C$7/'Műszaki adattábla'!$C$8)+(G3037*I3037)+(H3037*I3037))/12*'Műszaki adattábla'!T3028,0))</f>
        <v/>
      </c>
      <c r="L3037" s="32" t="str">
        <f t="shared" si="103"/>
        <v/>
      </c>
    </row>
    <row r="3038" spans="2:12" ht="14.4" thickBot="1" x14ac:dyDescent="0.3">
      <c r="B3038" s="28" t="str">
        <f t="shared" si="102"/>
        <v/>
      </c>
      <c r="C3038" s="167" t="str">
        <f>IF(D3038="","",VLOOKUP(D3038,'Műszaki adattábla'!F:G,2,0))</f>
        <v/>
      </c>
      <c r="D3038" s="168" t="str">
        <f>IF('Műszaki adattábla'!F3029="","",'Műszaki adattábla'!F3029)</f>
        <v/>
      </c>
      <c r="E3038" s="169" t="str">
        <f>IF(D3038="","",VLOOKUP(D3038,'Műszaki adattábla'!F:R,13,0))</f>
        <v/>
      </c>
      <c r="F3038" s="29" t="str">
        <f>IF(D3038="","",VLOOKUP(D3038,'Műszaki adattábla'!F:M,8,0))</f>
        <v/>
      </c>
      <c r="G3038" s="29" t="str">
        <f>IF(D3038="","",IF('Műszaki adattábla'!L3029="20-99",IF('Műszaki adattábla'!O3029="","Nem adott meg lekötött teljesítményt",VLOOKUP(D3038,'Műszaki adattábla'!F:O,10,0)),0))</f>
        <v/>
      </c>
      <c r="H3038" s="29" t="str">
        <f>IF(D3038="","",VLOOKUP(D3038,'Műszaki adattábla'!F:P,11,0))</f>
        <v/>
      </c>
      <c r="I3038" s="30"/>
      <c r="J3038" s="30"/>
      <c r="K3038" s="31" t="str">
        <f>IF(D3038="","",ROUND(((F3038*I3038*'Műszaki adattábla'!$C$7/'Műszaki adattábla'!$C$8)+(G3038*I3038)+(H3038*I3038))/12*'Műszaki adattábla'!T3029,0))</f>
        <v/>
      </c>
      <c r="L3038" s="32" t="str">
        <f t="shared" si="103"/>
        <v/>
      </c>
    </row>
    <row r="3039" spans="2:12" ht="14.4" thickBot="1" x14ac:dyDescent="0.3">
      <c r="B3039" s="28" t="str">
        <f t="shared" si="102"/>
        <v/>
      </c>
      <c r="C3039" s="167" t="str">
        <f>IF(D3039="","",VLOOKUP(D3039,'Műszaki adattábla'!F:G,2,0))</f>
        <v/>
      </c>
      <c r="D3039" s="168" t="str">
        <f>IF('Műszaki adattábla'!F3030="","",'Műszaki adattábla'!F3030)</f>
        <v/>
      </c>
      <c r="E3039" s="169" t="str">
        <f>IF(D3039="","",VLOOKUP(D3039,'Műszaki adattábla'!F:R,13,0))</f>
        <v/>
      </c>
      <c r="F3039" s="29" t="str">
        <f>IF(D3039="","",VLOOKUP(D3039,'Műszaki adattábla'!F:M,8,0))</f>
        <v/>
      </c>
      <c r="G3039" s="29" t="str">
        <f>IF(D3039="","",IF('Műszaki adattábla'!L3030="20-99",IF('Műszaki adattábla'!O3030="","Nem adott meg lekötött teljesítményt",VLOOKUP(D3039,'Műszaki adattábla'!F:O,10,0)),0))</f>
        <v/>
      </c>
      <c r="H3039" s="29" t="str">
        <f>IF(D3039="","",VLOOKUP(D3039,'Műszaki adattábla'!F:P,11,0))</f>
        <v/>
      </c>
      <c r="I3039" s="30"/>
      <c r="J3039" s="30"/>
      <c r="K3039" s="31" t="str">
        <f>IF(D3039="","",ROUND(((F3039*I3039*'Műszaki adattábla'!$C$7/'Műszaki adattábla'!$C$8)+(G3039*I3039)+(H3039*I3039))/12*'Műszaki adattábla'!T3030,0))</f>
        <v/>
      </c>
      <c r="L3039" s="32" t="str">
        <f t="shared" si="103"/>
        <v/>
      </c>
    </row>
    <row r="3040" spans="2:12" ht="14.4" thickBot="1" x14ac:dyDescent="0.3">
      <c r="B3040" s="28" t="str">
        <f t="shared" si="102"/>
        <v/>
      </c>
      <c r="C3040" s="167" t="str">
        <f>IF(D3040="","",VLOOKUP(D3040,'Műszaki adattábla'!F:G,2,0))</f>
        <v/>
      </c>
      <c r="D3040" s="168" t="str">
        <f>IF('Műszaki adattábla'!F3031="","",'Műszaki adattábla'!F3031)</f>
        <v/>
      </c>
      <c r="E3040" s="169" t="str">
        <f>IF(D3040="","",VLOOKUP(D3040,'Műszaki adattábla'!F:R,13,0))</f>
        <v/>
      </c>
      <c r="F3040" s="29" t="str">
        <f>IF(D3040="","",VLOOKUP(D3040,'Műszaki adattábla'!F:M,8,0))</f>
        <v/>
      </c>
      <c r="G3040" s="29" t="str">
        <f>IF(D3040="","",IF('Műszaki adattábla'!L3031="20-99",IF('Műszaki adattábla'!O3031="","Nem adott meg lekötött teljesítményt",VLOOKUP(D3040,'Műszaki adattábla'!F:O,10,0)),0))</f>
        <v/>
      </c>
      <c r="H3040" s="29" t="str">
        <f>IF(D3040="","",VLOOKUP(D3040,'Műszaki adattábla'!F:P,11,0))</f>
        <v/>
      </c>
      <c r="I3040" s="30"/>
      <c r="J3040" s="30"/>
      <c r="K3040" s="31" t="str">
        <f>IF(D3040="","",ROUND(((F3040*I3040*'Műszaki adattábla'!$C$7/'Műszaki adattábla'!$C$8)+(G3040*I3040)+(H3040*I3040))/12*'Műszaki adattábla'!T3031,0))</f>
        <v/>
      </c>
      <c r="L3040" s="32" t="str">
        <f t="shared" si="103"/>
        <v/>
      </c>
    </row>
    <row r="3041" spans="2:12" ht="14.4" thickBot="1" x14ac:dyDescent="0.3">
      <c r="B3041" s="28" t="str">
        <f t="shared" si="102"/>
        <v/>
      </c>
      <c r="C3041" s="167" t="str">
        <f>IF(D3041="","",VLOOKUP(D3041,'Műszaki adattábla'!F:G,2,0))</f>
        <v/>
      </c>
      <c r="D3041" s="168" t="str">
        <f>IF('Műszaki adattábla'!F3032="","",'Műszaki adattábla'!F3032)</f>
        <v/>
      </c>
      <c r="E3041" s="169" t="str">
        <f>IF(D3041="","",VLOOKUP(D3041,'Műszaki adattábla'!F:R,13,0))</f>
        <v/>
      </c>
      <c r="F3041" s="29" t="str">
        <f>IF(D3041="","",VLOOKUP(D3041,'Műszaki adattábla'!F:M,8,0))</f>
        <v/>
      </c>
      <c r="G3041" s="29" t="str">
        <f>IF(D3041="","",IF('Műszaki adattábla'!L3032="20-99",IF('Műszaki adattábla'!O3032="","Nem adott meg lekötött teljesítményt",VLOOKUP(D3041,'Műszaki adattábla'!F:O,10,0)),0))</f>
        <v/>
      </c>
      <c r="H3041" s="29" t="str">
        <f>IF(D3041="","",VLOOKUP(D3041,'Műszaki adattábla'!F:P,11,0))</f>
        <v/>
      </c>
      <c r="I3041" s="30"/>
      <c r="J3041" s="30"/>
      <c r="K3041" s="31" t="str">
        <f>IF(D3041="","",ROUND(((F3041*I3041*'Műszaki adattábla'!$C$7/'Műszaki adattábla'!$C$8)+(G3041*I3041)+(H3041*I3041))/12*'Műszaki adattábla'!T3032,0))</f>
        <v/>
      </c>
      <c r="L3041" s="32" t="str">
        <f t="shared" si="103"/>
        <v/>
      </c>
    </row>
    <row r="3042" spans="2:12" ht="14.4" thickBot="1" x14ac:dyDescent="0.3">
      <c r="B3042" s="28" t="str">
        <f t="shared" si="102"/>
        <v/>
      </c>
      <c r="C3042" s="167" t="str">
        <f>IF(D3042="","",VLOOKUP(D3042,'Műszaki adattábla'!F:G,2,0))</f>
        <v/>
      </c>
      <c r="D3042" s="168" t="str">
        <f>IF('Műszaki adattábla'!F3033="","",'Műszaki adattábla'!F3033)</f>
        <v/>
      </c>
      <c r="E3042" s="169" t="str">
        <f>IF(D3042="","",VLOOKUP(D3042,'Műszaki adattábla'!F:R,13,0))</f>
        <v/>
      </c>
      <c r="F3042" s="29" t="str">
        <f>IF(D3042="","",VLOOKUP(D3042,'Műszaki adattábla'!F:M,8,0))</f>
        <v/>
      </c>
      <c r="G3042" s="29" t="str">
        <f>IF(D3042="","",IF('Műszaki adattábla'!L3033="20-99",IF('Műszaki adattábla'!O3033="","Nem adott meg lekötött teljesítményt",VLOOKUP(D3042,'Műszaki adattábla'!F:O,10,0)),0))</f>
        <v/>
      </c>
      <c r="H3042" s="29" t="str">
        <f>IF(D3042="","",VLOOKUP(D3042,'Műszaki adattábla'!F:P,11,0))</f>
        <v/>
      </c>
      <c r="I3042" s="30"/>
      <c r="J3042" s="30"/>
      <c r="K3042" s="31" t="str">
        <f>IF(D3042="","",ROUND(((F3042*I3042*'Műszaki adattábla'!$C$7/'Műszaki adattábla'!$C$8)+(G3042*I3042)+(H3042*I3042))/12*'Műszaki adattábla'!T3033,0))</f>
        <v/>
      </c>
      <c r="L3042" s="32" t="str">
        <f t="shared" si="103"/>
        <v/>
      </c>
    </row>
    <row r="3043" spans="2:12" ht="14.4" thickBot="1" x14ac:dyDescent="0.3">
      <c r="B3043" s="28" t="str">
        <f t="shared" si="102"/>
        <v/>
      </c>
      <c r="C3043" s="167" t="str">
        <f>IF(D3043="","",VLOOKUP(D3043,'Műszaki adattábla'!F:G,2,0))</f>
        <v/>
      </c>
      <c r="D3043" s="168" t="str">
        <f>IF('Műszaki adattábla'!F3034="","",'Műszaki adattábla'!F3034)</f>
        <v/>
      </c>
      <c r="E3043" s="169" t="str">
        <f>IF(D3043="","",VLOOKUP(D3043,'Műszaki adattábla'!F:R,13,0))</f>
        <v/>
      </c>
      <c r="F3043" s="29" t="str">
        <f>IF(D3043="","",VLOOKUP(D3043,'Műszaki adattábla'!F:M,8,0))</f>
        <v/>
      </c>
      <c r="G3043" s="29" t="str">
        <f>IF(D3043="","",IF('Műszaki adattábla'!L3034="20-99",IF('Műszaki adattábla'!O3034="","Nem adott meg lekötött teljesítményt",VLOOKUP(D3043,'Műszaki adattábla'!F:O,10,0)),0))</f>
        <v/>
      </c>
      <c r="H3043" s="29" t="str">
        <f>IF(D3043="","",VLOOKUP(D3043,'Műszaki adattábla'!F:P,11,0))</f>
        <v/>
      </c>
      <c r="I3043" s="30"/>
      <c r="J3043" s="30"/>
      <c r="K3043" s="31" t="str">
        <f>IF(D3043="","",ROUND(((F3043*I3043*'Műszaki adattábla'!$C$7/'Műszaki adattábla'!$C$8)+(G3043*I3043)+(H3043*I3043))/12*'Műszaki adattábla'!T3034,0))</f>
        <v/>
      </c>
      <c r="L3043" s="32" t="str">
        <f t="shared" si="103"/>
        <v/>
      </c>
    </row>
    <row r="3044" spans="2:12" ht="14.4" thickBot="1" x14ac:dyDescent="0.3">
      <c r="B3044" s="28" t="str">
        <f t="shared" si="102"/>
        <v/>
      </c>
      <c r="C3044" s="167" t="str">
        <f>IF(D3044="","",VLOOKUP(D3044,'Műszaki adattábla'!F:G,2,0))</f>
        <v/>
      </c>
      <c r="D3044" s="168" t="str">
        <f>IF('Műszaki adattábla'!F3035="","",'Műszaki adattábla'!F3035)</f>
        <v/>
      </c>
      <c r="E3044" s="169" t="str">
        <f>IF(D3044="","",VLOOKUP(D3044,'Műszaki adattábla'!F:R,13,0))</f>
        <v/>
      </c>
      <c r="F3044" s="29" t="str">
        <f>IF(D3044="","",VLOOKUP(D3044,'Műszaki adattábla'!F:M,8,0))</f>
        <v/>
      </c>
      <c r="G3044" s="29" t="str">
        <f>IF(D3044="","",IF('Műszaki adattábla'!L3035="20-99",IF('Műszaki adattábla'!O3035="","Nem adott meg lekötött teljesítményt",VLOOKUP(D3044,'Műszaki adattábla'!F:O,10,0)),0))</f>
        <v/>
      </c>
      <c r="H3044" s="29" t="str">
        <f>IF(D3044="","",VLOOKUP(D3044,'Műszaki adattábla'!F:P,11,0))</f>
        <v/>
      </c>
      <c r="I3044" s="30"/>
      <c r="J3044" s="30"/>
      <c r="K3044" s="31" t="str">
        <f>IF(D3044="","",ROUND(((F3044*I3044*'Műszaki adattábla'!$C$7/'Műszaki adattábla'!$C$8)+(G3044*I3044)+(H3044*I3044))/12*'Műszaki adattábla'!T3035,0))</f>
        <v/>
      </c>
      <c r="L3044" s="32" t="str">
        <f t="shared" si="103"/>
        <v/>
      </c>
    </row>
    <row r="3045" spans="2:12" ht="14.4" thickBot="1" x14ac:dyDescent="0.3">
      <c r="B3045" s="28" t="str">
        <f t="shared" si="102"/>
        <v/>
      </c>
      <c r="C3045" s="167" t="str">
        <f>IF(D3045="","",VLOOKUP(D3045,'Műszaki adattábla'!F:G,2,0))</f>
        <v/>
      </c>
      <c r="D3045" s="168" t="str">
        <f>IF('Műszaki adattábla'!F3036="","",'Műszaki adattábla'!F3036)</f>
        <v/>
      </c>
      <c r="E3045" s="169" t="str">
        <f>IF(D3045="","",VLOOKUP(D3045,'Műszaki adattábla'!F:R,13,0))</f>
        <v/>
      </c>
      <c r="F3045" s="29" t="str">
        <f>IF(D3045="","",VLOOKUP(D3045,'Műszaki adattábla'!F:M,8,0))</f>
        <v/>
      </c>
      <c r="G3045" s="29" t="str">
        <f>IF(D3045="","",IF('Műszaki adattábla'!L3036="20-99",IF('Műszaki adattábla'!O3036="","Nem adott meg lekötött teljesítményt",VLOOKUP(D3045,'Műszaki adattábla'!F:O,10,0)),0))</f>
        <v/>
      </c>
      <c r="H3045" s="29" t="str">
        <f>IF(D3045="","",VLOOKUP(D3045,'Műszaki adattábla'!F:P,11,0))</f>
        <v/>
      </c>
      <c r="I3045" s="30"/>
      <c r="J3045" s="30"/>
      <c r="K3045" s="31" t="str">
        <f>IF(D3045="","",ROUND(((F3045*I3045*'Műszaki adattábla'!$C$7/'Műszaki adattábla'!$C$8)+(G3045*I3045)+(H3045*I3045))/12*'Műszaki adattábla'!T3036,0))</f>
        <v/>
      </c>
      <c r="L3045" s="32" t="str">
        <f t="shared" si="103"/>
        <v/>
      </c>
    </row>
    <row r="3046" spans="2:12" ht="14.4" thickBot="1" x14ac:dyDescent="0.3">
      <c r="B3046" s="28" t="str">
        <f t="shared" si="102"/>
        <v/>
      </c>
      <c r="C3046" s="167" t="str">
        <f>IF(D3046="","",VLOOKUP(D3046,'Műszaki adattábla'!F:G,2,0))</f>
        <v/>
      </c>
      <c r="D3046" s="168" t="str">
        <f>IF('Műszaki adattábla'!F3037="","",'Műszaki adattábla'!F3037)</f>
        <v/>
      </c>
      <c r="E3046" s="169" t="str">
        <f>IF(D3046="","",VLOOKUP(D3046,'Műszaki adattábla'!F:R,13,0))</f>
        <v/>
      </c>
      <c r="F3046" s="29" t="str">
        <f>IF(D3046="","",VLOOKUP(D3046,'Műszaki adattábla'!F:M,8,0))</f>
        <v/>
      </c>
      <c r="G3046" s="29" t="str">
        <f>IF(D3046="","",IF('Műszaki adattábla'!L3037="20-99",IF('Műszaki adattábla'!O3037="","Nem adott meg lekötött teljesítményt",VLOOKUP(D3046,'Műszaki adattábla'!F:O,10,0)),0))</f>
        <v/>
      </c>
      <c r="H3046" s="29" t="str">
        <f>IF(D3046="","",VLOOKUP(D3046,'Műszaki adattábla'!F:P,11,0))</f>
        <v/>
      </c>
      <c r="I3046" s="30"/>
      <c r="J3046" s="30"/>
      <c r="K3046" s="31" t="str">
        <f>IF(D3046="","",ROUND(((F3046*I3046*'Műszaki adattábla'!$C$7/'Műszaki adattábla'!$C$8)+(G3046*I3046)+(H3046*I3046))/12*'Műszaki adattábla'!T3037,0))</f>
        <v/>
      </c>
      <c r="L3046" s="32" t="str">
        <f t="shared" si="103"/>
        <v/>
      </c>
    </row>
    <row r="3047" spans="2:12" ht="14.4" thickBot="1" x14ac:dyDescent="0.3">
      <c r="B3047" s="28" t="str">
        <f t="shared" si="102"/>
        <v/>
      </c>
      <c r="C3047" s="167" t="str">
        <f>IF(D3047="","",VLOOKUP(D3047,'Műszaki adattábla'!F:G,2,0))</f>
        <v/>
      </c>
      <c r="D3047" s="168" t="str">
        <f>IF('Műszaki adattábla'!F3038="","",'Műszaki adattábla'!F3038)</f>
        <v/>
      </c>
      <c r="E3047" s="169" t="str">
        <f>IF(D3047="","",VLOOKUP(D3047,'Műszaki adattábla'!F:R,13,0))</f>
        <v/>
      </c>
      <c r="F3047" s="29" t="str">
        <f>IF(D3047="","",VLOOKUP(D3047,'Műszaki adattábla'!F:M,8,0))</f>
        <v/>
      </c>
      <c r="G3047" s="29" t="str">
        <f>IF(D3047="","",IF('Műszaki adattábla'!L3038="20-99",IF('Műszaki adattábla'!O3038="","Nem adott meg lekötött teljesítményt",VLOOKUP(D3047,'Műszaki adattábla'!F:O,10,0)),0))</f>
        <v/>
      </c>
      <c r="H3047" s="29" t="str">
        <f>IF(D3047="","",VLOOKUP(D3047,'Műszaki adattábla'!F:P,11,0))</f>
        <v/>
      </c>
      <c r="I3047" s="30"/>
      <c r="J3047" s="30"/>
      <c r="K3047" s="31" t="str">
        <f>IF(D3047="","",ROUND(((F3047*I3047*'Műszaki adattábla'!$C$7/'Műszaki adattábla'!$C$8)+(G3047*I3047)+(H3047*I3047))/12*'Műszaki adattábla'!T3038,0))</f>
        <v/>
      </c>
      <c r="L3047" s="32" t="str">
        <f t="shared" si="103"/>
        <v/>
      </c>
    </row>
    <row r="3048" spans="2:12" ht="14.4" thickBot="1" x14ac:dyDescent="0.3">
      <c r="B3048" s="28" t="str">
        <f t="shared" si="102"/>
        <v/>
      </c>
      <c r="C3048" s="167" t="str">
        <f>IF(D3048="","",VLOOKUP(D3048,'Műszaki adattábla'!F:G,2,0))</f>
        <v/>
      </c>
      <c r="D3048" s="168" t="str">
        <f>IF('Műszaki adattábla'!F3039="","",'Műszaki adattábla'!F3039)</f>
        <v/>
      </c>
      <c r="E3048" s="169" t="str">
        <f>IF(D3048="","",VLOOKUP(D3048,'Műszaki adattábla'!F:R,13,0))</f>
        <v/>
      </c>
      <c r="F3048" s="29" t="str">
        <f>IF(D3048="","",VLOOKUP(D3048,'Műszaki adattábla'!F:M,8,0))</f>
        <v/>
      </c>
      <c r="G3048" s="29" t="str">
        <f>IF(D3048="","",IF('Műszaki adattábla'!L3039="20-99",IF('Műszaki adattábla'!O3039="","Nem adott meg lekötött teljesítményt",VLOOKUP(D3048,'Műszaki adattábla'!F:O,10,0)),0))</f>
        <v/>
      </c>
      <c r="H3048" s="29" t="str">
        <f>IF(D3048="","",VLOOKUP(D3048,'Műszaki adattábla'!F:P,11,0))</f>
        <v/>
      </c>
      <c r="I3048" s="30"/>
      <c r="J3048" s="30"/>
      <c r="K3048" s="31" t="str">
        <f>IF(D3048="","",ROUND(((F3048*I3048*'Műszaki adattábla'!$C$7/'Műszaki adattábla'!$C$8)+(G3048*I3048)+(H3048*I3048))/12*'Műszaki adattábla'!T3039,0))</f>
        <v/>
      </c>
      <c r="L3048" s="32" t="str">
        <f t="shared" si="103"/>
        <v/>
      </c>
    </row>
    <row r="3049" spans="2:12" ht="14.4" thickBot="1" x14ac:dyDescent="0.3">
      <c r="B3049" s="28" t="str">
        <f t="shared" si="102"/>
        <v/>
      </c>
      <c r="C3049" s="167" t="str">
        <f>IF(D3049="","",VLOOKUP(D3049,'Műszaki adattábla'!F:G,2,0))</f>
        <v/>
      </c>
      <c r="D3049" s="168" t="str">
        <f>IF('Műszaki adattábla'!F3040="","",'Műszaki adattábla'!F3040)</f>
        <v/>
      </c>
      <c r="E3049" s="169" t="str">
        <f>IF(D3049="","",VLOOKUP(D3049,'Műszaki adattábla'!F:R,13,0))</f>
        <v/>
      </c>
      <c r="F3049" s="29" t="str">
        <f>IF(D3049="","",VLOOKUP(D3049,'Műszaki adattábla'!F:M,8,0))</f>
        <v/>
      </c>
      <c r="G3049" s="29" t="str">
        <f>IF(D3049="","",IF('Műszaki adattábla'!L3040="20-99",IF('Műszaki adattábla'!O3040="","Nem adott meg lekötött teljesítményt",VLOOKUP(D3049,'Műszaki adattábla'!F:O,10,0)),0))</f>
        <v/>
      </c>
      <c r="H3049" s="29" t="str">
        <f>IF(D3049="","",VLOOKUP(D3049,'Műszaki adattábla'!F:P,11,0))</f>
        <v/>
      </c>
      <c r="I3049" s="30"/>
      <c r="J3049" s="30"/>
      <c r="K3049" s="31" t="str">
        <f>IF(D3049="","",ROUND(((F3049*I3049*'Műszaki adattábla'!$C$7/'Műszaki adattábla'!$C$8)+(G3049*I3049)+(H3049*I3049))/12*'Műszaki adattábla'!T3040,0))</f>
        <v/>
      </c>
      <c r="L3049" s="32" t="str">
        <f t="shared" si="103"/>
        <v/>
      </c>
    </row>
    <row r="3050" spans="2:12" ht="14.4" thickBot="1" x14ac:dyDescent="0.3">
      <c r="B3050" s="28" t="str">
        <f t="shared" si="102"/>
        <v/>
      </c>
      <c r="C3050" s="167" t="str">
        <f>IF(D3050="","",VLOOKUP(D3050,'Műszaki adattábla'!F:G,2,0))</f>
        <v/>
      </c>
      <c r="D3050" s="168" t="str">
        <f>IF('Műszaki adattábla'!F3041="","",'Műszaki adattábla'!F3041)</f>
        <v/>
      </c>
      <c r="E3050" s="169" t="str">
        <f>IF(D3050="","",VLOOKUP(D3050,'Műszaki adattábla'!F:R,13,0))</f>
        <v/>
      </c>
      <c r="F3050" s="29" t="str">
        <f>IF(D3050="","",VLOOKUP(D3050,'Műszaki adattábla'!F:M,8,0))</f>
        <v/>
      </c>
      <c r="G3050" s="29" t="str">
        <f>IF(D3050="","",IF('Műszaki adattábla'!L3041="20-99",IF('Műszaki adattábla'!O3041="","Nem adott meg lekötött teljesítményt",VLOOKUP(D3050,'Műszaki adattábla'!F:O,10,0)),0))</f>
        <v/>
      </c>
      <c r="H3050" s="29" t="str">
        <f>IF(D3050="","",VLOOKUP(D3050,'Műszaki adattábla'!F:P,11,0))</f>
        <v/>
      </c>
      <c r="I3050" s="30"/>
      <c r="J3050" s="30"/>
      <c r="K3050" s="31" t="str">
        <f>IF(D3050="","",ROUND(((F3050*I3050*'Műszaki adattábla'!$C$7/'Műszaki adattábla'!$C$8)+(G3050*I3050)+(H3050*I3050))/12*'Műszaki adattábla'!T3041,0))</f>
        <v/>
      </c>
      <c r="L3050" s="32" t="str">
        <f t="shared" si="103"/>
        <v/>
      </c>
    </row>
    <row r="3051" spans="2:12" ht="14.4" thickBot="1" x14ac:dyDescent="0.3">
      <c r="B3051" s="28" t="str">
        <f t="shared" si="102"/>
        <v/>
      </c>
      <c r="C3051" s="167" t="str">
        <f>IF(D3051="","",VLOOKUP(D3051,'Műszaki adattábla'!F:G,2,0))</f>
        <v/>
      </c>
      <c r="D3051" s="168" t="str">
        <f>IF('Műszaki adattábla'!F3042="","",'Műszaki adattábla'!F3042)</f>
        <v/>
      </c>
      <c r="E3051" s="169" t="str">
        <f>IF(D3051="","",VLOOKUP(D3051,'Műszaki adattábla'!F:R,13,0))</f>
        <v/>
      </c>
      <c r="F3051" s="29" t="str">
        <f>IF(D3051="","",VLOOKUP(D3051,'Műszaki adattábla'!F:M,8,0))</f>
        <v/>
      </c>
      <c r="G3051" s="29" t="str">
        <f>IF(D3051="","",IF('Műszaki adattábla'!L3042="20-99",IF('Műszaki adattábla'!O3042="","Nem adott meg lekötött teljesítményt",VLOOKUP(D3051,'Műszaki adattábla'!F:O,10,0)),0))</f>
        <v/>
      </c>
      <c r="H3051" s="29" t="str">
        <f>IF(D3051="","",VLOOKUP(D3051,'Műszaki adattábla'!F:P,11,0))</f>
        <v/>
      </c>
      <c r="I3051" s="30"/>
      <c r="J3051" s="30"/>
      <c r="K3051" s="31" t="str">
        <f>IF(D3051="","",ROUND(((F3051*I3051*'Műszaki adattábla'!$C$7/'Műszaki adattábla'!$C$8)+(G3051*I3051)+(H3051*I3051))/12*'Műszaki adattábla'!T3042,0))</f>
        <v/>
      </c>
      <c r="L3051" s="32" t="str">
        <f t="shared" si="103"/>
        <v/>
      </c>
    </row>
    <row r="3052" spans="2:12" ht="14.4" thickBot="1" x14ac:dyDescent="0.3">
      <c r="B3052" s="28" t="str">
        <f t="shared" si="102"/>
        <v/>
      </c>
      <c r="C3052" s="167" t="str">
        <f>IF(D3052="","",VLOOKUP(D3052,'Műszaki adattábla'!F:G,2,0))</f>
        <v/>
      </c>
      <c r="D3052" s="168" t="str">
        <f>IF('Műszaki adattábla'!F3043="","",'Műszaki adattábla'!F3043)</f>
        <v/>
      </c>
      <c r="E3052" s="169" t="str">
        <f>IF(D3052="","",VLOOKUP(D3052,'Műszaki adattábla'!F:R,13,0))</f>
        <v/>
      </c>
      <c r="F3052" s="29" t="str">
        <f>IF(D3052="","",VLOOKUP(D3052,'Műszaki adattábla'!F:M,8,0))</f>
        <v/>
      </c>
      <c r="G3052" s="29" t="str">
        <f>IF(D3052="","",IF('Műszaki adattábla'!L3043="20-99",IF('Műszaki adattábla'!O3043="","Nem adott meg lekötött teljesítményt",VLOOKUP(D3052,'Műszaki adattábla'!F:O,10,0)),0))</f>
        <v/>
      </c>
      <c r="H3052" s="29" t="str">
        <f>IF(D3052="","",VLOOKUP(D3052,'Műszaki adattábla'!F:P,11,0))</f>
        <v/>
      </c>
      <c r="I3052" s="30"/>
      <c r="J3052" s="30"/>
      <c r="K3052" s="31" t="str">
        <f>IF(D3052="","",ROUND(((F3052*I3052*'Műszaki adattábla'!$C$7/'Műszaki adattábla'!$C$8)+(G3052*I3052)+(H3052*I3052))/12*'Műszaki adattábla'!T3043,0))</f>
        <v/>
      </c>
      <c r="L3052" s="32" t="str">
        <f t="shared" si="103"/>
        <v/>
      </c>
    </row>
    <row r="3053" spans="2:12" ht="14.4" thickBot="1" x14ac:dyDescent="0.3">
      <c r="B3053" s="28" t="str">
        <f t="shared" si="102"/>
        <v/>
      </c>
      <c r="C3053" s="167" t="str">
        <f>IF(D3053="","",VLOOKUP(D3053,'Műszaki adattábla'!F:G,2,0))</f>
        <v/>
      </c>
      <c r="D3053" s="168" t="str">
        <f>IF('Műszaki adattábla'!F3044="","",'Műszaki adattábla'!F3044)</f>
        <v/>
      </c>
      <c r="E3053" s="169" t="str">
        <f>IF(D3053="","",VLOOKUP(D3053,'Műszaki adattábla'!F:R,13,0))</f>
        <v/>
      </c>
      <c r="F3053" s="29" t="str">
        <f>IF(D3053="","",VLOOKUP(D3053,'Műszaki adattábla'!F:M,8,0))</f>
        <v/>
      </c>
      <c r="G3053" s="29" t="str">
        <f>IF(D3053="","",IF('Műszaki adattábla'!L3044="20-99",IF('Műszaki adattábla'!O3044="","Nem adott meg lekötött teljesítményt",VLOOKUP(D3053,'Műszaki adattábla'!F:O,10,0)),0))</f>
        <v/>
      </c>
      <c r="H3053" s="29" t="str">
        <f>IF(D3053="","",VLOOKUP(D3053,'Műszaki adattábla'!F:P,11,0))</f>
        <v/>
      </c>
      <c r="I3053" s="30"/>
      <c r="J3053" s="30"/>
      <c r="K3053" s="31" t="str">
        <f>IF(D3053="","",ROUND(((F3053*I3053*'Műszaki adattábla'!$C$7/'Műszaki adattábla'!$C$8)+(G3053*I3053)+(H3053*I3053))/12*'Műszaki adattábla'!T3044,0))</f>
        <v/>
      </c>
      <c r="L3053" s="32" t="str">
        <f t="shared" si="103"/>
        <v/>
      </c>
    </row>
    <row r="3054" spans="2:12" ht="14.4" thickBot="1" x14ac:dyDescent="0.3">
      <c r="B3054" s="28" t="str">
        <f t="shared" si="102"/>
        <v/>
      </c>
      <c r="C3054" s="167" t="str">
        <f>IF(D3054="","",VLOOKUP(D3054,'Műszaki adattábla'!F:G,2,0))</f>
        <v/>
      </c>
      <c r="D3054" s="168" t="str">
        <f>IF('Műszaki adattábla'!F3045="","",'Műszaki adattábla'!F3045)</f>
        <v/>
      </c>
      <c r="E3054" s="169" t="str">
        <f>IF(D3054="","",VLOOKUP(D3054,'Műszaki adattábla'!F:R,13,0))</f>
        <v/>
      </c>
      <c r="F3054" s="29" t="str">
        <f>IF(D3054="","",VLOOKUP(D3054,'Műszaki adattábla'!F:M,8,0))</f>
        <v/>
      </c>
      <c r="G3054" s="29" t="str">
        <f>IF(D3054="","",IF('Műszaki adattábla'!L3045="20-99",IF('Műszaki adattábla'!O3045="","Nem adott meg lekötött teljesítményt",VLOOKUP(D3054,'Műszaki adattábla'!F:O,10,0)),0))</f>
        <v/>
      </c>
      <c r="H3054" s="29" t="str">
        <f>IF(D3054="","",VLOOKUP(D3054,'Műszaki adattábla'!F:P,11,0))</f>
        <v/>
      </c>
      <c r="I3054" s="30"/>
      <c r="J3054" s="30"/>
      <c r="K3054" s="31" t="str">
        <f>IF(D3054="","",ROUND(((F3054*I3054*'Műszaki adattábla'!$C$7/'Műszaki adattábla'!$C$8)+(G3054*I3054)+(H3054*I3054))/12*'Műszaki adattábla'!T3045,0))</f>
        <v/>
      </c>
      <c r="L3054" s="32" t="str">
        <f t="shared" si="103"/>
        <v/>
      </c>
    </row>
    <row r="3055" spans="2:12" ht="14.4" thickBot="1" x14ac:dyDescent="0.3">
      <c r="B3055" s="28" t="str">
        <f t="shared" si="102"/>
        <v/>
      </c>
      <c r="C3055" s="167" t="str">
        <f>IF(D3055="","",VLOOKUP(D3055,'Műszaki adattábla'!F:G,2,0))</f>
        <v/>
      </c>
      <c r="D3055" s="168" t="str">
        <f>IF('Műszaki adattábla'!F3046="","",'Műszaki adattábla'!F3046)</f>
        <v/>
      </c>
      <c r="E3055" s="169" t="str">
        <f>IF(D3055="","",VLOOKUP(D3055,'Műszaki adattábla'!F:R,13,0))</f>
        <v/>
      </c>
      <c r="F3055" s="29" t="str">
        <f>IF(D3055="","",VLOOKUP(D3055,'Műszaki adattábla'!F:M,8,0))</f>
        <v/>
      </c>
      <c r="G3055" s="29" t="str">
        <f>IF(D3055="","",IF('Műszaki adattábla'!L3046="20-99",IF('Műszaki adattábla'!O3046="","Nem adott meg lekötött teljesítményt",VLOOKUP(D3055,'Műszaki adattábla'!F:O,10,0)),0))</f>
        <v/>
      </c>
      <c r="H3055" s="29" t="str">
        <f>IF(D3055="","",VLOOKUP(D3055,'Műszaki adattábla'!F:P,11,0))</f>
        <v/>
      </c>
      <c r="I3055" s="30"/>
      <c r="J3055" s="30"/>
      <c r="K3055" s="31" t="str">
        <f>IF(D3055="","",ROUND(((F3055*I3055*'Műszaki adattábla'!$C$7/'Műszaki adattábla'!$C$8)+(G3055*I3055)+(H3055*I3055))/12*'Műszaki adattábla'!T3046,0))</f>
        <v/>
      </c>
      <c r="L3055" s="32" t="str">
        <f t="shared" si="103"/>
        <v/>
      </c>
    </row>
    <row r="3056" spans="2:12" ht="14.4" thickBot="1" x14ac:dyDescent="0.3">
      <c r="B3056" s="28" t="str">
        <f t="shared" si="102"/>
        <v/>
      </c>
      <c r="C3056" s="167" t="str">
        <f>IF(D3056="","",VLOOKUP(D3056,'Műszaki adattábla'!F:G,2,0))</f>
        <v/>
      </c>
      <c r="D3056" s="168" t="str">
        <f>IF('Műszaki adattábla'!F3047="","",'Műszaki adattábla'!F3047)</f>
        <v/>
      </c>
      <c r="E3056" s="169" t="str">
        <f>IF(D3056="","",VLOOKUP(D3056,'Műszaki adattábla'!F:R,13,0))</f>
        <v/>
      </c>
      <c r="F3056" s="29" t="str">
        <f>IF(D3056="","",VLOOKUP(D3056,'Műszaki adattábla'!F:M,8,0))</f>
        <v/>
      </c>
      <c r="G3056" s="29" t="str">
        <f>IF(D3056="","",IF('Műszaki adattábla'!L3047="20-99",IF('Műszaki adattábla'!O3047="","Nem adott meg lekötött teljesítményt",VLOOKUP(D3056,'Műszaki adattábla'!F:O,10,0)),0))</f>
        <v/>
      </c>
      <c r="H3056" s="29" t="str">
        <f>IF(D3056="","",VLOOKUP(D3056,'Műszaki adattábla'!F:P,11,0))</f>
        <v/>
      </c>
      <c r="I3056" s="30"/>
      <c r="J3056" s="30"/>
      <c r="K3056" s="31" t="str">
        <f>IF(D3056="","",ROUND(((F3056*I3056*'Műszaki adattábla'!$C$7/'Műszaki adattábla'!$C$8)+(G3056*I3056)+(H3056*I3056))/12*'Műszaki adattábla'!T3047,0))</f>
        <v/>
      </c>
      <c r="L3056" s="32" t="str">
        <f t="shared" si="103"/>
        <v/>
      </c>
    </row>
    <row r="3057" spans="2:12" ht="14.4" thickBot="1" x14ac:dyDescent="0.3">
      <c r="B3057" s="28" t="str">
        <f t="shared" si="102"/>
        <v/>
      </c>
      <c r="C3057" s="167" t="str">
        <f>IF(D3057="","",VLOOKUP(D3057,'Műszaki adattábla'!F:G,2,0))</f>
        <v/>
      </c>
      <c r="D3057" s="168" t="str">
        <f>IF('Műszaki adattábla'!F3048="","",'Műszaki adattábla'!F3048)</f>
        <v/>
      </c>
      <c r="E3057" s="169" t="str">
        <f>IF(D3057="","",VLOOKUP(D3057,'Műszaki adattábla'!F:R,13,0))</f>
        <v/>
      </c>
      <c r="F3057" s="29" t="str">
        <f>IF(D3057="","",VLOOKUP(D3057,'Műszaki adattábla'!F:M,8,0))</f>
        <v/>
      </c>
      <c r="G3057" s="29" t="str">
        <f>IF(D3057="","",IF('Műszaki adattábla'!L3048="20-99",IF('Műszaki adattábla'!O3048="","Nem adott meg lekötött teljesítményt",VLOOKUP(D3057,'Műszaki adattábla'!F:O,10,0)),0))</f>
        <v/>
      </c>
      <c r="H3057" s="29" t="str">
        <f>IF(D3057="","",VLOOKUP(D3057,'Műszaki adattábla'!F:P,11,0))</f>
        <v/>
      </c>
      <c r="I3057" s="30"/>
      <c r="J3057" s="30"/>
      <c r="K3057" s="31" t="str">
        <f>IF(D3057="","",ROUND(((F3057*I3057*'Műszaki adattábla'!$C$7/'Műszaki adattábla'!$C$8)+(G3057*I3057)+(H3057*I3057))/12*'Műszaki adattábla'!T3048,0))</f>
        <v/>
      </c>
      <c r="L3057" s="32" t="str">
        <f t="shared" si="103"/>
        <v/>
      </c>
    </row>
    <row r="3058" spans="2:12" ht="14.4" thickBot="1" x14ac:dyDescent="0.3">
      <c r="B3058" s="28" t="str">
        <f t="shared" si="102"/>
        <v/>
      </c>
      <c r="C3058" s="167" t="str">
        <f>IF(D3058="","",VLOOKUP(D3058,'Műszaki adattábla'!F:G,2,0))</f>
        <v/>
      </c>
      <c r="D3058" s="168" t="str">
        <f>IF('Műszaki adattábla'!F3049="","",'Műszaki adattábla'!F3049)</f>
        <v/>
      </c>
      <c r="E3058" s="169" t="str">
        <f>IF(D3058="","",VLOOKUP(D3058,'Műszaki adattábla'!F:R,13,0))</f>
        <v/>
      </c>
      <c r="F3058" s="29" t="str">
        <f>IF(D3058="","",VLOOKUP(D3058,'Műszaki adattábla'!F:M,8,0))</f>
        <v/>
      </c>
      <c r="G3058" s="29" t="str">
        <f>IF(D3058="","",IF('Műszaki adattábla'!L3049="20-99",IF('Műszaki adattábla'!O3049="","Nem adott meg lekötött teljesítményt",VLOOKUP(D3058,'Műszaki adattábla'!F:O,10,0)),0))</f>
        <v/>
      </c>
      <c r="H3058" s="29" t="str">
        <f>IF(D3058="","",VLOOKUP(D3058,'Műszaki adattábla'!F:P,11,0))</f>
        <v/>
      </c>
      <c r="I3058" s="30"/>
      <c r="J3058" s="30"/>
      <c r="K3058" s="31" t="str">
        <f>IF(D3058="","",ROUND(((F3058*I3058*'Műszaki adattábla'!$C$7/'Műszaki adattábla'!$C$8)+(G3058*I3058)+(H3058*I3058))/12*'Műszaki adattábla'!T3049,0))</f>
        <v/>
      </c>
      <c r="L3058" s="32" t="str">
        <f t="shared" si="103"/>
        <v/>
      </c>
    </row>
    <row r="3059" spans="2:12" ht="14.4" thickBot="1" x14ac:dyDescent="0.3">
      <c r="B3059" s="28" t="str">
        <f t="shared" si="102"/>
        <v/>
      </c>
      <c r="C3059" s="167" t="str">
        <f>IF(D3059="","",VLOOKUP(D3059,'Műszaki adattábla'!F:G,2,0))</f>
        <v/>
      </c>
      <c r="D3059" s="168" t="str">
        <f>IF('Műszaki adattábla'!F3050="","",'Műszaki adattábla'!F3050)</f>
        <v/>
      </c>
      <c r="E3059" s="169" t="str">
        <f>IF(D3059="","",VLOOKUP(D3059,'Műszaki adattábla'!F:R,13,0))</f>
        <v/>
      </c>
      <c r="F3059" s="29" t="str">
        <f>IF(D3059="","",VLOOKUP(D3059,'Műszaki adattábla'!F:M,8,0))</f>
        <v/>
      </c>
      <c r="G3059" s="29" t="str">
        <f>IF(D3059="","",IF('Műszaki adattábla'!L3050="20-99",IF('Műszaki adattábla'!O3050="","Nem adott meg lekötött teljesítményt",VLOOKUP(D3059,'Műszaki adattábla'!F:O,10,0)),0))</f>
        <v/>
      </c>
      <c r="H3059" s="29" t="str">
        <f>IF(D3059="","",VLOOKUP(D3059,'Műszaki adattábla'!F:P,11,0))</f>
        <v/>
      </c>
      <c r="I3059" s="30"/>
      <c r="J3059" s="30"/>
      <c r="K3059" s="31" t="str">
        <f>IF(D3059="","",ROUND(((F3059*I3059*'Műszaki adattábla'!$C$7/'Műszaki adattábla'!$C$8)+(G3059*I3059)+(H3059*I3059))/12*'Műszaki adattábla'!T3050,0))</f>
        <v/>
      </c>
      <c r="L3059" s="32" t="str">
        <f t="shared" si="103"/>
        <v/>
      </c>
    </row>
    <row r="3060" spans="2:12" ht="14.4" thickBot="1" x14ac:dyDescent="0.3">
      <c r="B3060" s="28" t="str">
        <f t="shared" si="102"/>
        <v/>
      </c>
      <c r="C3060" s="167" t="str">
        <f>IF(D3060="","",VLOOKUP(D3060,'Műszaki adattábla'!F:G,2,0))</f>
        <v/>
      </c>
      <c r="D3060" s="168" t="str">
        <f>IF('Műszaki adattábla'!F3051="","",'Műszaki adattábla'!F3051)</f>
        <v/>
      </c>
      <c r="E3060" s="169" t="str">
        <f>IF(D3060="","",VLOOKUP(D3060,'Műszaki adattábla'!F:R,13,0))</f>
        <v/>
      </c>
      <c r="F3060" s="29" t="str">
        <f>IF(D3060="","",VLOOKUP(D3060,'Műszaki adattábla'!F:M,8,0))</f>
        <v/>
      </c>
      <c r="G3060" s="29" t="str">
        <f>IF(D3060="","",IF('Műszaki adattábla'!L3051="20-99",IF('Műszaki adattábla'!O3051="","Nem adott meg lekötött teljesítményt",VLOOKUP(D3060,'Műszaki adattábla'!F:O,10,0)),0))</f>
        <v/>
      </c>
      <c r="H3060" s="29" t="str">
        <f>IF(D3060="","",VLOOKUP(D3060,'Műszaki adattábla'!F:P,11,0))</f>
        <v/>
      </c>
      <c r="I3060" s="30"/>
      <c r="J3060" s="30"/>
      <c r="K3060" s="31" t="str">
        <f>IF(D3060="","",ROUND(((F3060*I3060*'Műszaki adattábla'!$C$7/'Műszaki adattábla'!$C$8)+(G3060*I3060)+(H3060*I3060))/12*'Műszaki adattábla'!T3051,0))</f>
        <v/>
      </c>
      <c r="L3060" s="32" t="str">
        <f t="shared" si="103"/>
        <v/>
      </c>
    </row>
    <row r="3061" spans="2:12" ht="14.4" thickBot="1" x14ac:dyDescent="0.3">
      <c r="B3061" s="28" t="str">
        <f t="shared" si="102"/>
        <v/>
      </c>
      <c r="C3061" s="167" t="str">
        <f>IF(D3061="","",VLOOKUP(D3061,'Műszaki adattábla'!F:G,2,0))</f>
        <v/>
      </c>
      <c r="D3061" s="168" t="str">
        <f>IF('Műszaki adattábla'!F3052="","",'Műszaki adattábla'!F3052)</f>
        <v/>
      </c>
      <c r="E3061" s="169" t="str">
        <f>IF(D3061="","",VLOOKUP(D3061,'Műszaki adattábla'!F:R,13,0))</f>
        <v/>
      </c>
      <c r="F3061" s="29" t="str">
        <f>IF(D3061="","",VLOOKUP(D3061,'Műszaki adattábla'!F:M,8,0))</f>
        <v/>
      </c>
      <c r="G3061" s="29" t="str">
        <f>IF(D3061="","",IF('Műszaki adattábla'!L3052="20-99",IF('Műszaki adattábla'!O3052="","Nem adott meg lekötött teljesítményt",VLOOKUP(D3061,'Műszaki adattábla'!F:O,10,0)),0))</f>
        <v/>
      </c>
      <c r="H3061" s="29" t="str">
        <f>IF(D3061="","",VLOOKUP(D3061,'Műszaki adattábla'!F:P,11,0))</f>
        <v/>
      </c>
      <c r="I3061" s="30"/>
      <c r="J3061" s="30"/>
      <c r="K3061" s="31" t="str">
        <f>IF(D3061="","",ROUND(((F3061*I3061*'Műszaki adattábla'!$C$7/'Műszaki adattábla'!$C$8)+(G3061*I3061)+(H3061*I3061))/12*'Műszaki adattábla'!T3052,0))</f>
        <v/>
      </c>
      <c r="L3061" s="32" t="str">
        <f t="shared" si="103"/>
        <v/>
      </c>
    </row>
    <row r="3062" spans="2:12" ht="14.4" thickBot="1" x14ac:dyDescent="0.3">
      <c r="B3062" s="28" t="str">
        <f t="shared" si="102"/>
        <v/>
      </c>
      <c r="C3062" s="167" t="str">
        <f>IF(D3062="","",VLOOKUP(D3062,'Műszaki adattábla'!F:G,2,0))</f>
        <v/>
      </c>
      <c r="D3062" s="168" t="str">
        <f>IF('Műszaki adattábla'!F3053="","",'Műszaki adattábla'!F3053)</f>
        <v/>
      </c>
      <c r="E3062" s="169" t="str">
        <f>IF(D3062="","",VLOOKUP(D3062,'Műszaki adattábla'!F:R,13,0))</f>
        <v/>
      </c>
      <c r="F3062" s="29" t="str">
        <f>IF(D3062="","",VLOOKUP(D3062,'Műszaki adattábla'!F:M,8,0))</f>
        <v/>
      </c>
      <c r="G3062" s="29" t="str">
        <f>IF(D3062="","",IF('Műszaki adattábla'!L3053="20-99",IF('Műszaki adattábla'!O3053="","Nem adott meg lekötött teljesítményt",VLOOKUP(D3062,'Műszaki adattábla'!F:O,10,0)),0))</f>
        <v/>
      </c>
      <c r="H3062" s="29" t="str">
        <f>IF(D3062="","",VLOOKUP(D3062,'Műszaki adattábla'!F:P,11,0))</f>
        <v/>
      </c>
      <c r="I3062" s="30"/>
      <c r="J3062" s="30"/>
      <c r="K3062" s="31" t="str">
        <f>IF(D3062="","",ROUND(((F3062*I3062*'Műszaki adattábla'!$C$7/'Műszaki adattábla'!$C$8)+(G3062*I3062)+(H3062*I3062))/12*'Műszaki adattábla'!T3053,0))</f>
        <v/>
      </c>
      <c r="L3062" s="32" t="str">
        <f t="shared" si="103"/>
        <v/>
      </c>
    </row>
    <row r="3063" spans="2:12" ht="14.4" thickBot="1" x14ac:dyDescent="0.3">
      <c r="B3063" s="28" t="str">
        <f t="shared" si="102"/>
        <v/>
      </c>
      <c r="C3063" s="167" t="str">
        <f>IF(D3063="","",VLOOKUP(D3063,'Műszaki adattábla'!F:G,2,0))</f>
        <v/>
      </c>
      <c r="D3063" s="168" t="str">
        <f>IF('Műszaki adattábla'!F3054="","",'Műszaki adattábla'!F3054)</f>
        <v/>
      </c>
      <c r="E3063" s="169" t="str">
        <f>IF(D3063="","",VLOOKUP(D3063,'Műszaki adattábla'!F:R,13,0))</f>
        <v/>
      </c>
      <c r="F3063" s="29" t="str">
        <f>IF(D3063="","",VLOOKUP(D3063,'Műszaki adattábla'!F:M,8,0))</f>
        <v/>
      </c>
      <c r="G3063" s="29" t="str">
        <f>IF(D3063="","",IF('Műszaki adattábla'!L3054="20-99",IF('Műszaki adattábla'!O3054="","Nem adott meg lekötött teljesítményt",VLOOKUP(D3063,'Műszaki adattábla'!F:O,10,0)),0))</f>
        <v/>
      </c>
      <c r="H3063" s="29" t="str">
        <f>IF(D3063="","",VLOOKUP(D3063,'Műszaki adattábla'!F:P,11,0))</f>
        <v/>
      </c>
      <c r="I3063" s="30"/>
      <c r="J3063" s="30"/>
      <c r="K3063" s="31" t="str">
        <f>IF(D3063="","",ROUND(((F3063*I3063*'Műszaki adattábla'!$C$7/'Műszaki adattábla'!$C$8)+(G3063*I3063)+(H3063*I3063))/12*'Műszaki adattábla'!T3054,0))</f>
        <v/>
      </c>
      <c r="L3063" s="32" t="str">
        <f t="shared" si="103"/>
        <v/>
      </c>
    </row>
    <row r="3064" spans="2:12" ht="14.4" thickBot="1" x14ac:dyDescent="0.3">
      <c r="B3064" s="28" t="str">
        <f t="shared" si="102"/>
        <v/>
      </c>
      <c r="C3064" s="167" t="str">
        <f>IF(D3064="","",VLOOKUP(D3064,'Műszaki adattábla'!F:G,2,0))</f>
        <v/>
      </c>
      <c r="D3064" s="168" t="str">
        <f>IF('Műszaki adattábla'!F3055="","",'Műszaki adattábla'!F3055)</f>
        <v/>
      </c>
      <c r="E3064" s="169" t="str">
        <f>IF(D3064="","",VLOOKUP(D3064,'Műszaki adattábla'!F:R,13,0))</f>
        <v/>
      </c>
      <c r="F3064" s="29" t="str">
        <f>IF(D3064="","",VLOOKUP(D3064,'Műszaki adattábla'!F:M,8,0))</f>
        <v/>
      </c>
      <c r="G3064" s="29" t="str">
        <f>IF(D3064="","",IF('Műszaki adattábla'!L3055="20-99",IF('Műszaki adattábla'!O3055="","Nem adott meg lekötött teljesítményt",VLOOKUP(D3064,'Műszaki adattábla'!F:O,10,0)),0))</f>
        <v/>
      </c>
      <c r="H3064" s="29" t="str">
        <f>IF(D3064="","",VLOOKUP(D3064,'Műszaki adattábla'!F:P,11,0))</f>
        <v/>
      </c>
      <c r="I3064" s="30"/>
      <c r="J3064" s="30"/>
      <c r="K3064" s="31" t="str">
        <f>IF(D3064="","",ROUND(((F3064*I3064*'Műszaki adattábla'!$C$7/'Műszaki adattábla'!$C$8)+(G3064*I3064)+(H3064*I3064))/12*'Műszaki adattábla'!T3055,0))</f>
        <v/>
      </c>
      <c r="L3064" s="32" t="str">
        <f t="shared" si="103"/>
        <v/>
      </c>
    </row>
    <row r="3065" spans="2:12" ht="14.4" thickBot="1" x14ac:dyDescent="0.3">
      <c r="B3065" s="28" t="str">
        <f t="shared" si="102"/>
        <v/>
      </c>
      <c r="C3065" s="167" t="str">
        <f>IF(D3065="","",VLOOKUP(D3065,'Műszaki adattábla'!F:G,2,0))</f>
        <v/>
      </c>
      <c r="D3065" s="168" t="str">
        <f>IF('Műszaki adattábla'!F3056="","",'Műszaki adattábla'!F3056)</f>
        <v/>
      </c>
      <c r="E3065" s="169" t="str">
        <f>IF(D3065="","",VLOOKUP(D3065,'Műszaki adattábla'!F:R,13,0))</f>
        <v/>
      </c>
      <c r="F3065" s="29" t="str">
        <f>IF(D3065="","",VLOOKUP(D3065,'Műszaki adattábla'!F:M,8,0))</f>
        <v/>
      </c>
      <c r="G3065" s="29" t="str">
        <f>IF(D3065="","",IF('Műszaki adattábla'!L3056="20-99",IF('Műszaki adattábla'!O3056="","Nem adott meg lekötött teljesítményt",VLOOKUP(D3065,'Műszaki adattábla'!F:O,10,0)),0))</f>
        <v/>
      </c>
      <c r="H3065" s="29" t="str">
        <f>IF(D3065="","",VLOOKUP(D3065,'Műszaki adattábla'!F:P,11,0))</f>
        <v/>
      </c>
      <c r="I3065" s="30"/>
      <c r="J3065" s="30"/>
      <c r="K3065" s="31" t="str">
        <f>IF(D3065="","",ROUND(((F3065*I3065*'Műszaki adattábla'!$C$7/'Műszaki adattábla'!$C$8)+(G3065*I3065)+(H3065*I3065))/12*'Műszaki adattábla'!T3056,0))</f>
        <v/>
      </c>
      <c r="L3065" s="32" t="str">
        <f t="shared" si="103"/>
        <v/>
      </c>
    </row>
    <row r="3066" spans="2:12" ht="14.4" thickBot="1" x14ac:dyDescent="0.3">
      <c r="B3066" s="28" t="str">
        <f t="shared" si="102"/>
        <v/>
      </c>
      <c r="C3066" s="167" t="str">
        <f>IF(D3066="","",VLOOKUP(D3066,'Műszaki adattábla'!F:G,2,0))</f>
        <v/>
      </c>
      <c r="D3066" s="168" t="str">
        <f>IF('Műszaki adattábla'!F3057="","",'Műszaki adattábla'!F3057)</f>
        <v/>
      </c>
      <c r="E3066" s="169" t="str">
        <f>IF(D3066="","",VLOOKUP(D3066,'Műszaki adattábla'!F:R,13,0))</f>
        <v/>
      </c>
      <c r="F3066" s="29" t="str">
        <f>IF(D3066="","",VLOOKUP(D3066,'Műszaki adattábla'!F:M,8,0))</f>
        <v/>
      </c>
      <c r="G3066" s="29" t="str">
        <f>IF(D3066="","",IF('Műszaki adattábla'!L3057="20-99",IF('Műszaki adattábla'!O3057="","Nem adott meg lekötött teljesítményt",VLOOKUP(D3066,'Műszaki adattábla'!F:O,10,0)),0))</f>
        <v/>
      </c>
      <c r="H3066" s="29" t="str">
        <f>IF(D3066="","",VLOOKUP(D3066,'Műszaki adattábla'!F:P,11,0))</f>
        <v/>
      </c>
      <c r="I3066" s="30"/>
      <c r="J3066" s="30"/>
      <c r="K3066" s="31" t="str">
        <f>IF(D3066="","",ROUND(((F3066*I3066*'Műszaki adattábla'!$C$7/'Műszaki adattábla'!$C$8)+(G3066*I3066)+(H3066*I3066))/12*'Műszaki adattábla'!T3057,0))</f>
        <v/>
      </c>
      <c r="L3066" s="32" t="str">
        <f t="shared" si="103"/>
        <v/>
      </c>
    </row>
    <row r="3067" spans="2:12" ht="14.4" thickBot="1" x14ac:dyDescent="0.3">
      <c r="B3067" s="28" t="str">
        <f t="shared" si="102"/>
        <v/>
      </c>
      <c r="C3067" s="167" t="str">
        <f>IF(D3067="","",VLOOKUP(D3067,'Műszaki adattábla'!F:G,2,0))</f>
        <v/>
      </c>
      <c r="D3067" s="168" t="str">
        <f>IF('Műszaki adattábla'!F3058="","",'Műszaki adattábla'!F3058)</f>
        <v/>
      </c>
      <c r="E3067" s="169" t="str">
        <f>IF(D3067="","",VLOOKUP(D3067,'Műszaki adattábla'!F:R,13,0))</f>
        <v/>
      </c>
      <c r="F3067" s="29" t="str">
        <f>IF(D3067="","",VLOOKUP(D3067,'Műszaki adattábla'!F:M,8,0))</f>
        <v/>
      </c>
      <c r="G3067" s="29" t="str">
        <f>IF(D3067="","",IF('Műszaki adattábla'!L3058="20-99",IF('Műszaki adattábla'!O3058="","Nem adott meg lekötött teljesítményt",VLOOKUP(D3067,'Műszaki adattábla'!F:O,10,0)),0))</f>
        <v/>
      </c>
      <c r="H3067" s="29" t="str">
        <f>IF(D3067="","",VLOOKUP(D3067,'Műszaki adattábla'!F:P,11,0))</f>
        <v/>
      </c>
      <c r="I3067" s="30"/>
      <c r="J3067" s="30"/>
      <c r="K3067" s="31" t="str">
        <f>IF(D3067="","",ROUND(((F3067*I3067*'Műszaki adattábla'!$C$7/'Műszaki adattábla'!$C$8)+(G3067*I3067)+(H3067*I3067))/12*'Műszaki adattábla'!T3058,0))</f>
        <v/>
      </c>
      <c r="L3067" s="32" t="str">
        <f t="shared" si="103"/>
        <v/>
      </c>
    </row>
    <row r="3068" spans="2:12" ht="14.4" thickBot="1" x14ac:dyDescent="0.3">
      <c r="B3068" s="28" t="str">
        <f t="shared" si="102"/>
        <v/>
      </c>
      <c r="C3068" s="167" t="str">
        <f>IF(D3068="","",VLOOKUP(D3068,'Műszaki adattábla'!F:G,2,0))</f>
        <v/>
      </c>
      <c r="D3068" s="168" t="str">
        <f>IF('Műszaki adattábla'!F3059="","",'Műszaki adattábla'!F3059)</f>
        <v/>
      </c>
      <c r="E3068" s="169" t="str">
        <f>IF(D3068="","",VLOOKUP(D3068,'Műszaki adattábla'!F:R,13,0))</f>
        <v/>
      </c>
      <c r="F3068" s="29" t="str">
        <f>IF(D3068="","",VLOOKUP(D3068,'Műszaki adattábla'!F:M,8,0))</f>
        <v/>
      </c>
      <c r="G3068" s="29" t="str">
        <f>IF(D3068="","",IF('Műszaki adattábla'!L3059="20-99",IF('Műszaki adattábla'!O3059="","Nem adott meg lekötött teljesítményt",VLOOKUP(D3068,'Műszaki adattábla'!F:O,10,0)),0))</f>
        <v/>
      </c>
      <c r="H3068" s="29" t="str">
        <f>IF(D3068="","",VLOOKUP(D3068,'Műszaki adattábla'!F:P,11,0))</f>
        <v/>
      </c>
      <c r="I3068" s="30"/>
      <c r="J3068" s="30"/>
      <c r="K3068" s="31" t="str">
        <f>IF(D3068="","",ROUND(((F3068*I3068*'Műszaki adattábla'!$C$7/'Műszaki adattábla'!$C$8)+(G3068*I3068)+(H3068*I3068))/12*'Műszaki adattábla'!T3059,0))</f>
        <v/>
      </c>
      <c r="L3068" s="32" t="str">
        <f t="shared" si="103"/>
        <v/>
      </c>
    </row>
    <row r="3069" spans="2:12" ht="14.4" thickBot="1" x14ac:dyDescent="0.3">
      <c r="B3069" s="28" t="str">
        <f t="shared" si="102"/>
        <v/>
      </c>
      <c r="C3069" s="167" t="str">
        <f>IF(D3069="","",VLOOKUP(D3069,'Műszaki adattábla'!F:G,2,0))</f>
        <v/>
      </c>
      <c r="D3069" s="168" t="str">
        <f>IF('Műszaki adattábla'!F3060="","",'Műszaki adattábla'!F3060)</f>
        <v/>
      </c>
      <c r="E3069" s="169" t="str">
        <f>IF(D3069="","",VLOOKUP(D3069,'Műszaki adattábla'!F:R,13,0))</f>
        <v/>
      </c>
      <c r="F3069" s="29" t="str">
        <f>IF(D3069="","",VLOOKUP(D3069,'Műszaki adattábla'!F:M,8,0))</f>
        <v/>
      </c>
      <c r="G3069" s="29" t="str">
        <f>IF(D3069="","",IF('Műszaki adattábla'!L3060="20-99",IF('Műszaki adattábla'!O3060="","Nem adott meg lekötött teljesítményt",VLOOKUP(D3069,'Műszaki adattábla'!F:O,10,0)),0))</f>
        <v/>
      </c>
      <c r="H3069" s="29" t="str">
        <f>IF(D3069="","",VLOOKUP(D3069,'Műszaki adattábla'!F:P,11,0))</f>
        <v/>
      </c>
      <c r="I3069" s="30"/>
      <c r="J3069" s="30"/>
      <c r="K3069" s="31" t="str">
        <f>IF(D3069="","",ROUND(((F3069*I3069*'Műszaki adattábla'!$C$7/'Műszaki adattábla'!$C$8)+(G3069*I3069)+(H3069*I3069))/12*'Műszaki adattábla'!T3060,0))</f>
        <v/>
      </c>
      <c r="L3069" s="32" t="str">
        <f t="shared" si="103"/>
        <v/>
      </c>
    </row>
    <row r="3070" spans="2:12" ht="14.4" thickBot="1" x14ac:dyDescent="0.3">
      <c r="B3070" s="28" t="str">
        <f t="shared" si="102"/>
        <v/>
      </c>
      <c r="C3070" s="167" t="str">
        <f>IF(D3070="","",VLOOKUP(D3070,'Műszaki adattábla'!F:G,2,0))</f>
        <v/>
      </c>
      <c r="D3070" s="168" t="str">
        <f>IF('Műszaki adattábla'!F3061="","",'Műszaki adattábla'!F3061)</f>
        <v/>
      </c>
      <c r="E3070" s="169" t="str">
        <f>IF(D3070="","",VLOOKUP(D3070,'Műszaki adattábla'!F:R,13,0))</f>
        <v/>
      </c>
      <c r="F3070" s="29" t="str">
        <f>IF(D3070="","",VLOOKUP(D3070,'Műszaki adattábla'!F:M,8,0))</f>
        <v/>
      </c>
      <c r="G3070" s="29" t="str">
        <f>IF(D3070="","",IF('Műszaki adattábla'!L3061="20-99",IF('Műszaki adattábla'!O3061="","Nem adott meg lekötött teljesítményt",VLOOKUP(D3070,'Műszaki adattábla'!F:O,10,0)),0))</f>
        <v/>
      </c>
      <c r="H3070" s="29" t="str">
        <f>IF(D3070="","",VLOOKUP(D3070,'Műszaki adattábla'!F:P,11,0))</f>
        <v/>
      </c>
      <c r="I3070" s="30"/>
      <c r="J3070" s="30"/>
      <c r="K3070" s="31" t="str">
        <f>IF(D3070="","",ROUND(((F3070*I3070*'Műszaki adattábla'!$C$7/'Műszaki adattábla'!$C$8)+(G3070*I3070)+(H3070*I3070))/12*'Műszaki adattábla'!T3061,0))</f>
        <v/>
      </c>
      <c r="L3070" s="32" t="str">
        <f t="shared" si="103"/>
        <v/>
      </c>
    </row>
    <row r="3071" spans="2:12" ht="14.4" thickBot="1" x14ac:dyDescent="0.3">
      <c r="B3071" s="28" t="str">
        <f t="shared" si="102"/>
        <v/>
      </c>
      <c r="C3071" s="167" t="str">
        <f>IF(D3071="","",VLOOKUP(D3071,'Műszaki adattábla'!F:G,2,0))</f>
        <v/>
      </c>
      <c r="D3071" s="168" t="str">
        <f>IF('Műszaki adattábla'!F3062="","",'Műszaki adattábla'!F3062)</f>
        <v/>
      </c>
      <c r="E3071" s="169" t="str">
        <f>IF(D3071="","",VLOOKUP(D3071,'Műszaki adattábla'!F:R,13,0))</f>
        <v/>
      </c>
      <c r="F3071" s="29" t="str">
        <f>IF(D3071="","",VLOOKUP(D3071,'Műszaki adattábla'!F:M,8,0))</f>
        <v/>
      </c>
      <c r="G3071" s="29" t="str">
        <f>IF(D3071="","",IF('Műszaki adattábla'!L3062="20-99",IF('Műszaki adattábla'!O3062="","Nem adott meg lekötött teljesítményt",VLOOKUP(D3071,'Műszaki adattábla'!F:O,10,0)),0))</f>
        <v/>
      </c>
      <c r="H3071" s="29" t="str">
        <f>IF(D3071="","",VLOOKUP(D3071,'Műszaki adattábla'!F:P,11,0))</f>
        <v/>
      </c>
      <c r="I3071" s="30"/>
      <c r="J3071" s="30"/>
      <c r="K3071" s="31" t="str">
        <f>IF(D3071="","",ROUND(((F3071*I3071*'Műszaki adattábla'!$C$7/'Műszaki adattábla'!$C$8)+(G3071*I3071)+(H3071*I3071))/12*'Műszaki adattábla'!T3062,0))</f>
        <v/>
      </c>
      <c r="L3071" s="32" t="str">
        <f t="shared" si="103"/>
        <v/>
      </c>
    </row>
    <row r="3072" spans="2:12" ht="14.4" thickBot="1" x14ac:dyDescent="0.3">
      <c r="B3072" s="28" t="str">
        <f t="shared" si="102"/>
        <v/>
      </c>
      <c r="C3072" s="167" t="str">
        <f>IF(D3072="","",VLOOKUP(D3072,'Műszaki adattábla'!F:G,2,0))</f>
        <v/>
      </c>
      <c r="D3072" s="168" t="str">
        <f>IF('Műszaki adattábla'!F3063="","",'Műszaki adattábla'!F3063)</f>
        <v/>
      </c>
      <c r="E3072" s="169" t="str">
        <f>IF(D3072="","",VLOOKUP(D3072,'Műszaki adattábla'!F:R,13,0))</f>
        <v/>
      </c>
      <c r="F3072" s="29" t="str">
        <f>IF(D3072="","",VLOOKUP(D3072,'Műszaki adattábla'!F:M,8,0))</f>
        <v/>
      </c>
      <c r="G3072" s="29" t="str">
        <f>IF(D3072="","",IF('Műszaki adattábla'!L3063="20-99",IF('Műszaki adattábla'!O3063="","Nem adott meg lekötött teljesítményt",VLOOKUP(D3072,'Műszaki adattábla'!F:O,10,0)),0))</f>
        <v/>
      </c>
      <c r="H3072" s="29" t="str">
        <f>IF(D3072="","",VLOOKUP(D3072,'Műszaki adattábla'!F:P,11,0))</f>
        <v/>
      </c>
      <c r="I3072" s="30"/>
      <c r="J3072" s="30"/>
      <c r="K3072" s="31" t="str">
        <f>IF(D3072="","",ROUND(((F3072*I3072*'Műszaki adattábla'!$C$7/'Műszaki adattábla'!$C$8)+(G3072*I3072)+(H3072*I3072))/12*'Műszaki adattábla'!T3063,0))</f>
        <v/>
      </c>
      <c r="L3072" s="32" t="str">
        <f t="shared" si="103"/>
        <v/>
      </c>
    </row>
    <row r="3073" spans="2:12" ht="14.4" thickBot="1" x14ac:dyDescent="0.3">
      <c r="B3073" s="28" t="str">
        <f t="shared" si="102"/>
        <v/>
      </c>
      <c r="C3073" s="167" t="str">
        <f>IF(D3073="","",VLOOKUP(D3073,'Műszaki adattábla'!F:G,2,0))</f>
        <v/>
      </c>
      <c r="D3073" s="168" t="str">
        <f>IF('Műszaki adattábla'!F3064="","",'Műszaki adattábla'!F3064)</f>
        <v/>
      </c>
      <c r="E3073" s="169" t="str">
        <f>IF(D3073="","",VLOOKUP(D3073,'Műszaki adattábla'!F:R,13,0))</f>
        <v/>
      </c>
      <c r="F3073" s="29" t="str">
        <f>IF(D3073="","",VLOOKUP(D3073,'Műszaki adattábla'!F:M,8,0))</f>
        <v/>
      </c>
      <c r="G3073" s="29" t="str">
        <f>IF(D3073="","",IF('Műszaki adattábla'!L3064="20-99",IF('Műszaki adattábla'!O3064="","Nem adott meg lekötött teljesítményt",VLOOKUP(D3073,'Műszaki adattábla'!F:O,10,0)),0))</f>
        <v/>
      </c>
      <c r="H3073" s="29" t="str">
        <f>IF(D3073="","",VLOOKUP(D3073,'Műszaki adattábla'!F:P,11,0))</f>
        <v/>
      </c>
      <c r="I3073" s="30"/>
      <c r="J3073" s="30"/>
      <c r="K3073" s="31" t="str">
        <f>IF(D3073="","",ROUND(((F3073*I3073*'Műszaki adattábla'!$C$7/'Műszaki adattábla'!$C$8)+(G3073*I3073)+(H3073*I3073))/12*'Műszaki adattábla'!T3064,0))</f>
        <v/>
      </c>
      <c r="L3073" s="32" t="str">
        <f t="shared" si="103"/>
        <v/>
      </c>
    </row>
    <row r="3074" spans="2:12" ht="14.4" thickBot="1" x14ac:dyDescent="0.3">
      <c r="B3074" s="28" t="str">
        <f t="shared" si="102"/>
        <v/>
      </c>
      <c r="C3074" s="167" t="str">
        <f>IF(D3074="","",VLOOKUP(D3074,'Műszaki adattábla'!F:G,2,0))</f>
        <v/>
      </c>
      <c r="D3074" s="168" t="str">
        <f>IF('Műszaki adattábla'!F3065="","",'Műszaki adattábla'!F3065)</f>
        <v/>
      </c>
      <c r="E3074" s="169" t="str">
        <f>IF(D3074="","",VLOOKUP(D3074,'Műszaki adattábla'!F:R,13,0))</f>
        <v/>
      </c>
      <c r="F3074" s="29" t="str">
        <f>IF(D3074="","",VLOOKUP(D3074,'Műszaki adattábla'!F:M,8,0))</f>
        <v/>
      </c>
      <c r="G3074" s="29" t="str">
        <f>IF(D3074="","",IF('Műszaki adattábla'!L3065="20-99",IF('Műszaki adattábla'!O3065="","Nem adott meg lekötött teljesítményt",VLOOKUP(D3074,'Műszaki adattábla'!F:O,10,0)),0))</f>
        <v/>
      </c>
      <c r="H3074" s="29" t="str">
        <f>IF(D3074="","",VLOOKUP(D3074,'Műszaki adattábla'!F:P,11,0))</f>
        <v/>
      </c>
      <c r="I3074" s="30"/>
      <c r="J3074" s="30"/>
      <c r="K3074" s="31" t="str">
        <f>IF(D3074="","",ROUND(((F3074*I3074*'Műszaki adattábla'!$C$7/'Műszaki adattábla'!$C$8)+(G3074*I3074)+(H3074*I3074))/12*'Műszaki adattábla'!T3065,0))</f>
        <v/>
      </c>
      <c r="L3074" s="32" t="str">
        <f t="shared" si="103"/>
        <v/>
      </c>
    </row>
    <row r="3075" spans="2:12" ht="14.4" thickBot="1" x14ac:dyDescent="0.3">
      <c r="B3075" s="28" t="str">
        <f t="shared" si="102"/>
        <v/>
      </c>
      <c r="C3075" s="167" t="str">
        <f>IF(D3075="","",VLOOKUP(D3075,'Műszaki adattábla'!F:G,2,0))</f>
        <v/>
      </c>
      <c r="D3075" s="168" t="str">
        <f>IF('Műszaki adattábla'!F3066="","",'Műszaki adattábla'!F3066)</f>
        <v/>
      </c>
      <c r="E3075" s="169" t="str">
        <f>IF(D3075="","",VLOOKUP(D3075,'Műszaki adattábla'!F:R,13,0))</f>
        <v/>
      </c>
      <c r="F3075" s="29" t="str">
        <f>IF(D3075="","",VLOOKUP(D3075,'Műszaki adattábla'!F:M,8,0))</f>
        <v/>
      </c>
      <c r="G3075" s="29" t="str">
        <f>IF(D3075="","",IF('Műszaki adattábla'!L3066="20-99",IF('Műszaki adattábla'!O3066="","Nem adott meg lekötött teljesítményt",VLOOKUP(D3075,'Műszaki adattábla'!F:O,10,0)),0))</f>
        <v/>
      </c>
      <c r="H3075" s="29" t="str">
        <f>IF(D3075="","",VLOOKUP(D3075,'Műszaki adattábla'!F:P,11,0))</f>
        <v/>
      </c>
      <c r="I3075" s="30"/>
      <c r="J3075" s="30"/>
      <c r="K3075" s="31" t="str">
        <f>IF(D3075="","",ROUND(((F3075*I3075*'Műszaki adattábla'!$C$7/'Műszaki adattábla'!$C$8)+(G3075*I3075)+(H3075*I3075))/12*'Műszaki adattábla'!T3066,0))</f>
        <v/>
      </c>
      <c r="L3075" s="32" t="str">
        <f t="shared" si="103"/>
        <v/>
      </c>
    </row>
    <row r="3076" spans="2:12" ht="14.4" thickBot="1" x14ac:dyDescent="0.3">
      <c r="B3076" s="28" t="str">
        <f t="shared" si="102"/>
        <v/>
      </c>
      <c r="C3076" s="167" t="str">
        <f>IF(D3076="","",VLOOKUP(D3076,'Műszaki adattábla'!F:G,2,0))</f>
        <v/>
      </c>
      <c r="D3076" s="168" t="str">
        <f>IF('Műszaki adattábla'!F3067="","",'Műszaki adattábla'!F3067)</f>
        <v/>
      </c>
      <c r="E3076" s="169" t="str">
        <f>IF(D3076="","",VLOOKUP(D3076,'Műszaki adattábla'!F:R,13,0))</f>
        <v/>
      </c>
      <c r="F3076" s="29" t="str">
        <f>IF(D3076="","",VLOOKUP(D3076,'Műszaki adattábla'!F:M,8,0))</f>
        <v/>
      </c>
      <c r="G3076" s="29" t="str">
        <f>IF(D3076="","",IF('Műszaki adattábla'!L3067="20-99",IF('Műszaki adattábla'!O3067="","Nem adott meg lekötött teljesítményt",VLOOKUP(D3076,'Műszaki adattábla'!F:O,10,0)),0))</f>
        <v/>
      </c>
      <c r="H3076" s="29" t="str">
        <f>IF(D3076="","",VLOOKUP(D3076,'Műszaki adattábla'!F:P,11,0))</f>
        <v/>
      </c>
      <c r="I3076" s="30"/>
      <c r="J3076" s="30"/>
      <c r="K3076" s="31" t="str">
        <f>IF(D3076="","",ROUND(((F3076*I3076*'Műszaki adattábla'!$C$7/'Műszaki adattábla'!$C$8)+(G3076*I3076)+(H3076*I3076))/12*'Műszaki adattábla'!T3067,0))</f>
        <v/>
      </c>
      <c r="L3076" s="32" t="str">
        <f t="shared" si="103"/>
        <v/>
      </c>
    </row>
    <row r="3077" spans="2:12" ht="14.4" thickBot="1" x14ac:dyDescent="0.3">
      <c r="B3077" s="28" t="str">
        <f t="shared" si="102"/>
        <v/>
      </c>
      <c r="C3077" s="167" t="str">
        <f>IF(D3077="","",VLOOKUP(D3077,'Műszaki adattábla'!F:G,2,0))</f>
        <v/>
      </c>
      <c r="D3077" s="168" t="str">
        <f>IF('Műszaki adattábla'!F3068="","",'Műszaki adattábla'!F3068)</f>
        <v/>
      </c>
      <c r="E3077" s="169" t="str">
        <f>IF(D3077="","",VLOOKUP(D3077,'Műszaki adattábla'!F:R,13,0))</f>
        <v/>
      </c>
      <c r="F3077" s="29" t="str">
        <f>IF(D3077="","",VLOOKUP(D3077,'Műszaki adattábla'!F:M,8,0))</f>
        <v/>
      </c>
      <c r="G3077" s="29" t="str">
        <f>IF(D3077="","",IF('Műszaki adattábla'!L3068="20-99",IF('Műszaki adattábla'!O3068="","Nem adott meg lekötött teljesítményt",VLOOKUP(D3077,'Műszaki adattábla'!F:O,10,0)),0))</f>
        <v/>
      </c>
      <c r="H3077" s="29" t="str">
        <f>IF(D3077="","",VLOOKUP(D3077,'Műszaki adattábla'!F:P,11,0))</f>
        <v/>
      </c>
      <c r="I3077" s="30"/>
      <c r="J3077" s="30"/>
      <c r="K3077" s="31" t="str">
        <f>IF(D3077="","",ROUND(((F3077*I3077*'Műszaki adattábla'!$C$7/'Műszaki adattábla'!$C$8)+(G3077*I3077)+(H3077*I3077))/12*'Műszaki adattábla'!T3068,0))</f>
        <v/>
      </c>
      <c r="L3077" s="32" t="str">
        <f t="shared" si="103"/>
        <v/>
      </c>
    </row>
    <row r="3078" spans="2:12" ht="14.4" thickBot="1" x14ac:dyDescent="0.3">
      <c r="B3078" s="28" t="str">
        <f t="shared" si="102"/>
        <v/>
      </c>
      <c r="C3078" s="167" t="str">
        <f>IF(D3078="","",VLOOKUP(D3078,'Műszaki adattábla'!F:G,2,0))</f>
        <v/>
      </c>
      <c r="D3078" s="168" t="str">
        <f>IF('Műszaki adattábla'!F3069="","",'Műszaki adattábla'!F3069)</f>
        <v/>
      </c>
      <c r="E3078" s="169" t="str">
        <f>IF(D3078="","",VLOOKUP(D3078,'Műszaki adattábla'!F:R,13,0))</f>
        <v/>
      </c>
      <c r="F3078" s="29" t="str">
        <f>IF(D3078="","",VLOOKUP(D3078,'Műszaki adattábla'!F:M,8,0))</f>
        <v/>
      </c>
      <c r="G3078" s="29" t="str">
        <f>IF(D3078="","",IF('Műszaki adattábla'!L3069="20-99",IF('Műszaki adattábla'!O3069="","Nem adott meg lekötött teljesítményt",VLOOKUP(D3078,'Műszaki adattábla'!F:O,10,0)),0))</f>
        <v/>
      </c>
      <c r="H3078" s="29" t="str">
        <f>IF(D3078="","",VLOOKUP(D3078,'Műszaki adattábla'!F:P,11,0))</f>
        <v/>
      </c>
      <c r="I3078" s="30"/>
      <c r="J3078" s="30"/>
      <c r="K3078" s="31" t="str">
        <f>IF(D3078="","",ROUND(((F3078*I3078*'Műszaki adattábla'!$C$7/'Műszaki adattábla'!$C$8)+(G3078*I3078)+(H3078*I3078))/12*'Műszaki adattábla'!T3069,0))</f>
        <v/>
      </c>
      <c r="L3078" s="32" t="str">
        <f t="shared" si="103"/>
        <v/>
      </c>
    </row>
    <row r="3079" spans="2:12" ht="14.4" thickBot="1" x14ac:dyDescent="0.3">
      <c r="B3079" s="28" t="str">
        <f t="shared" si="102"/>
        <v/>
      </c>
      <c r="C3079" s="167" t="str">
        <f>IF(D3079="","",VLOOKUP(D3079,'Műszaki adattábla'!F:G,2,0))</f>
        <v/>
      </c>
      <c r="D3079" s="168" t="str">
        <f>IF('Műszaki adattábla'!F3070="","",'Műszaki adattábla'!F3070)</f>
        <v/>
      </c>
      <c r="E3079" s="169" t="str">
        <f>IF(D3079="","",VLOOKUP(D3079,'Műszaki adattábla'!F:R,13,0))</f>
        <v/>
      </c>
      <c r="F3079" s="29" t="str">
        <f>IF(D3079="","",VLOOKUP(D3079,'Műszaki adattábla'!F:M,8,0))</f>
        <v/>
      </c>
      <c r="G3079" s="29" t="str">
        <f>IF(D3079="","",IF('Műszaki adattábla'!L3070="20-99",IF('Műszaki adattábla'!O3070="","Nem adott meg lekötött teljesítményt",VLOOKUP(D3079,'Műszaki adattábla'!F:O,10,0)),0))</f>
        <v/>
      </c>
      <c r="H3079" s="29" t="str">
        <f>IF(D3079="","",VLOOKUP(D3079,'Műszaki adattábla'!F:P,11,0))</f>
        <v/>
      </c>
      <c r="I3079" s="30"/>
      <c r="J3079" s="30"/>
      <c r="K3079" s="31" t="str">
        <f>IF(D3079="","",ROUND(((F3079*I3079*'Műszaki adattábla'!$C$7/'Műszaki adattábla'!$C$8)+(G3079*I3079)+(H3079*I3079))/12*'Műszaki adattábla'!T3070,0))</f>
        <v/>
      </c>
      <c r="L3079" s="32" t="str">
        <f t="shared" si="103"/>
        <v/>
      </c>
    </row>
    <row r="3080" spans="2:12" ht="14.4" thickBot="1" x14ac:dyDescent="0.3">
      <c r="B3080" s="28" t="str">
        <f t="shared" si="102"/>
        <v/>
      </c>
      <c r="C3080" s="167" t="str">
        <f>IF(D3080="","",VLOOKUP(D3080,'Műszaki adattábla'!F:G,2,0))</f>
        <v/>
      </c>
      <c r="D3080" s="168" t="str">
        <f>IF('Műszaki adattábla'!F3071="","",'Műszaki adattábla'!F3071)</f>
        <v/>
      </c>
      <c r="E3080" s="169" t="str">
        <f>IF(D3080="","",VLOOKUP(D3080,'Műszaki adattábla'!F:R,13,0))</f>
        <v/>
      </c>
      <c r="F3080" s="29" t="str">
        <f>IF(D3080="","",VLOOKUP(D3080,'Műszaki adattábla'!F:M,8,0))</f>
        <v/>
      </c>
      <c r="G3080" s="29" t="str">
        <f>IF(D3080="","",IF('Műszaki adattábla'!L3071="20-99",IF('Műszaki adattábla'!O3071="","Nem adott meg lekötött teljesítményt",VLOOKUP(D3080,'Műszaki adattábla'!F:O,10,0)),0))</f>
        <v/>
      </c>
      <c r="H3080" s="29" t="str">
        <f>IF(D3080="","",VLOOKUP(D3080,'Műszaki adattábla'!F:P,11,0))</f>
        <v/>
      </c>
      <c r="I3080" s="30"/>
      <c r="J3080" s="30"/>
      <c r="K3080" s="31" t="str">
        <f>IF(D3080="","",ROUND(((F3080*I3080*'Műszaki adattábla'!$C$7/'Műszaki adattábla'!$C$8)+(G3080*I3080)+(H3080*I3080))/12*'Műszaki adattábla'!T3071,0))</f>
        <v/>
      </c>
      <c r="L3080" s="32" t="str">
        <f t="shared" si="103"/>
        <v/>
      </c>
    </row>
    <row r="3081" spans="2:12" ht="14.4" thickBot="1" x14ac:dyDescent="0.3">
      <c r="B3081" s="28" t="str">
        <f t="shared" si="102"/>
        <v/>
      </c>
      <c r="C3081" s="167" t="str">
        <f>IF(D3081="","",VLOOKUP(D3081,'Műszaki adattábla'!F:G,2,0))</f>
        <v/>
      </c>
      <c r="D3081" s="168" t="str">
        <f>IF('Műszaki adattábla'!F3072="","",'Műszaki adattábla'!F3072)</f>
        <v/>
      </c>
      <c r="E3081" s="169" t="str">
        <f>IF(D3081="","",VLOOKUP(D3081,'Műszaki adattábla'!F:R,13,0))</f>
        <v/>
      </c>
      <c r="F3081" s="29" t="str">
        <f>IF(D3081="","",VLOOKUP(D3081,'Műszaki adattábla'!F:M,8,0))</f>
        <v/>
      </c>
      <c r="G3081" s="29" t="str">
        <f>IF(D3081="","",IF('Műszaki adattábla'!L3072="20-99",IF('Műszaki adattábla'!O3072="","Nem adott meg lekötött teljesítményt",VLOOKUP(D3081,'Műszaki adattábla'!F:O,10,0)),0))</f>
        <v/>
      </c>
      <c r="H3081" s="29" t="str">
        <f>IF(D3081="","",VLOOKUP(D3081,'Műszaki adattábla'!F:P,11,0))</f>
        <v/>
      </c>
      <c r="I3081" s="30"/>
      <c r="J3081" s="30"/>
      <c r="K3081" s="31" t="str">
        <f>IF(D3081="","",ROUND(((F3081*I3081*'Műszaki adattábla'!$C$7/'Műszaki adattábla'!$C$8)+(G3081*I3081)+(H3081*I3081))/12*'Műszaki adattábla'!T3072,0))</f>
        <v/>
      </c>
      <c r="L3081" s="32" t="str">
        <f t="shared" si="103"/>
        <v/>
      </c>
    </row>
    <row r="3082" spans="2:12" ht="14.4" thickBot="1" x14ac:dyDescent="0.3">
      <c r="B3082" s="28" t="str">
        <f t="shared" si="102"/>
        <v/>
      </c>
      <c r="C3082" s="167" t="str">
        <f>IF(D3082="","",VLOOKUP(D3082,'Műszaki adattábla'!F:G,2,0))</f>
        <v/>
      </c>
      <c r="D3082" s="168" t="str">
        <f>IF('Műszaki adattábla'!F3073="","",'Műszaki adattábla'!F3073)</f>
        <v/>
      </c>
      <c r="E3082" s="169" t="str">
        <f>IF(D3082="","",VLOOKUP(D3082,'Műszaki adattábla'!F:R,13,0))</f>
        <v/>
      </c>
      <c r="F3082" s="29" t="str">
        <f>IF(D3082="","",VLOOKUP(D3082,'Műszaki adattábla'!F:M,8,0))</f>
        <v/>
      </c>
      <c r="G3082" s="29" t="str">
        <f>IF(D3082="","",IF('Műszaki adattábla'!L3073="20-99",IF('Műszaki adattábla'!O3073="","Nem adott meg lekötött teljesítményt",VLOOKUP(D3082,'Műszaki adattábla'!F:O,10,0)),0))</f>
        <v/>
      </c>
      <c r="H3082" s="29" t="str">
        <f>IF(D3082="","",VLOOKUP(D3082,'Műszaki adattábla'!F:P,11,0))</f>
        <v/>
      </c>
      <c r="I3082" s="30"/>
      <c r="J3082" s="30"/>
      <c r="K3082" s="31" t="str">
        <f>IF(D3082="","",ROUND(((F3082*I3082*'Műszaki adattábla'!$C$7/'Műszaki adattábla'!$C$8)+(G3082*I3082)+(H3082*I3082))/12*'Műszaki adattábla'!T3073,0))</f>
        <v/>
      </c>
      <c r="L3082" s="32" t="str">
        <f t="shared" si="103"/>
        <v/>
      </c>
    </row>
    <row r="3083" spans="2:12" ht="14.4" thickBot="1" x14ac:dyDescent="0.3">
      <c r="B3083" s="28" t="str">
        <f t="shared" si="102"/>
        <v/>
      </c>
      <c r="C3083" s="167" t="str">
        <f>IF(D3083="","",VLOOKUP(D3083,'Műszaki adattábla'!F:G,2,0))</f>
        <v/>
      </c>
      <c r="D3083" s="168" t="str">
        <f>IF('Műszaki adattábla'!F3074="","",'Műszaki adattábla'!F3074)</f>
        <v/>
      </c>
      <c r="E3083" s="169" t="str">
        <f>IF(D3083="","",VLOOKUP(D3083,'Műszaki adattábla'!F:R,13,0))</f>
        <v/>
      </c>
      <c r="F3083" s="29" t="str">
        <f>IF(D3083="","",VLOOKUP(D3083,'Műszaki adattábla'!F:M,8,0))</f>
        <v/>
      </c>
      <c r="G3083" s="29" t="str">
        <f>IF(D3083="","",IF('Műszaki adattábla'!L3074="20-99",IF('Műszaki adattábla'!O3074="","Nem adott meg lekötött teljesítményt",VLOOKUP(D3083,'Műszaki adattábla'!F:O,10,0)),0))</f>
        <v/>
      </c>
      <c r="H3083" s="29" t="str">
        <f>IF(D3083="","",VLOOKUP(D3083,'Műszaki adattábla'!F:P,11,0))</f>
        <v/>
      </c>
      <c r="I3083" s="30"/>
      <c r="J3083" s="30"/>
      <c r="K3083" s="31" t="str">
        <f>IF(D3083="","",ROUND(((F3083*I3083*'Műszaki adattábla'!$C$7/'Műszaki adattábla'!$C$8)+(G3083*I3083)+(H3083*I3083))/12*'Műszaki adattábla'!T3074,0))</f>
        <v/>
      </c>
      <c r="L3083" s="32" t="str">
        <f t="shared" si="103"/>
        <v/>
      </c>
    </row>
    <row r="3084" spans="2:12" ht="14.4" thickBot="1" x14ac:dyDescent="0.3">
      <c r="B3084" s="28" t="str">
        <f t="shared" si="102"/>
        <v/>
      </c>
      <c r="C3084" s="167" t="str">
        <f>IF(D3084="","",VLOOKUP(D3084,'Műszaki adattábla'!F:G,2,0))</f>
        <v/>
      </c>
      <c r="D3084" s="168" t="str">
        <f>IF('Műszaki adattábla'!F3075="","",'Műszaki adattábla'!F3075)</f>
        <v/>
      </c>
      <c r="E3084" s="169" t="str">
        <f>IF(D3084="","",VLOOKUP(D3084,'Műszaki adattábla'!F:R,13,0))</f>
        <v/>
      </c>
      <c r="F3084" s="29" t="str">
        <f>IF(D3084="","",VLOOKUP(D3084,'Műszaki adattábla'!F:M,8,0))</f>
        <v/>
      </c>
      <c r="G3084" s="29" t="str">
        <f>IF(D3084="","",IF('Műszaki adattábla'!L3075="20-99",IF('Műszaki adattábla'!O3075="","Nem adott meg lekötött teljesítményt",VLOOKUP(D3084,'Műszaki adattábla'!F:O,10,0)),0))</f>
        <v/>
      </c>
      <c r="H3084" s="29" t="str">
        <f>IF(D3084="","",VLOOKUP(D3084,'Műszaki adattábla'!F:P,11,0))</f>
        <v/>
      </c>
      <c r="I3084" s="30"/>
      <c r="J3084" s="30"/>
      <c r="K3084" s="31" t="str">
        <f>IF(D3084="","",ROUND(((F3084*I3084*'Műszaki adattábla'!$C$7/'Műszaki adattábla'!$C$8)+(G3084*I3084)+(H3084*I3084))/12*'Műszaki adattábla'!T3075,0))</f>
        <v/>
      </c>
      <c r="L3084" s="32" t="str">
        <f t="shared" si="103"/>
        <v/>
      </c>
    </row>
    <row r="3085" spans="2:12" ht="14.4" thickBot="1" x14ac:dyDescent="0.3">
      <c r="B3085" s="28" t="str">
        <f t="shared" si="102"/>
        <v/>
      </c>
      <c r="C3085" s="167" t="str">
        <f>IF(D3085="","",VLOOKUP(D3085,'Műszaki adattábla'!F:G,2,0))</f>
        <v/>
      </c>
      <c r="D3085" s="168" t="str">
        <f>IF('Műszaki adattábla'!F3076="","",'Műszaki adattábla'!F3076)</f>
        <v/>
      </c>
      <c r="E3085" s="169" t="str">
        <f>IF(D3085="","",VLOOKUP(D3085,'Műszaki adattábla'!F:R,13,0))</f>
        <v/>
      </c>
      <c r="F3085" s="29" t="str">
        <f>IF(D3085="","",VLOOKUP(D3085,'Műszaki adattábla'!F:M,8,0))</f>
        <v/>
      </c>
      <c r="G3085" s="29" t="str">
        <f>IF(D3085="","",IF('Műszaki adattábla'!L3076="20-99",IF('Műszaki adattábla'!O3076="","Nem adott meg lekötött teljesítményt",VLOOKUP(D3085,'Műszaki adattábla'!F:O,10,0)),0))</f>
        <v/>
      </c>
      <c r="H3085" s="29" t="str">
        <f>IF(D3085="","",VLOOKUP(D3085,'Műszaki adattábla'!F:P,11,0))</f>
        <v/>
      </c>
      <c r="I3085" s="30"/>
      <c r="J3085" s="30"/>
      <c r="K3085" s="31" t="str">
        <f>IF(D3085="","",ROUND(((F3085*I3085*'Műszaki adattábla'!$C$7/'Műszaki adattábla'!$C$8)+(G3085*I3085)+(H3085*I3085))/12*'Műszaki adattábla'!T3076,0))</f>
        <v/>
      </c>
      <c r="L3085" s="32" t="str">
        <f t="shared" si="103"/>
        <v/>
      </c>
    </row>
    <row r="3086" spans="2:12" ht="14.4" thickBot="1" x14ac:dyDescent="0.3">
      <c r="B3086" s="28" t="str">
        <f t="shared" si="102"/>
        <v/>
      </c>
      <c r="C3086" s="167" t="str">
        <f>IF(D3086="","",VLOOKUP(D3086,'Műszaki adattábla'!F:G,2,0))</f>
        <v/>
      </c>
      <c r="D3086" s="168" t="str">
        <f>IF('Műszaki adattábla'!F3077="","",'Műszaki adattábla'!F3077)</f>
        <v/>
      </c>
      <c r="E3086" s="169" t="str">
        <f>IF(D3086="","",VLOOKUP(D3086,'Műszaki adattábla'!F:R,13,0))</f>
        <v/>
      </c>
      <c r="F3086" s="29" t="str">
        <f>IF(D3086="","",VLOOKUP(D3086,'Műszaki adattábla'!F:M,8,0))</f>
        <v/>
      </c>
      <c r="G3086" s="29" t="str">
        <f>IF(D3086="","",IF('Műszaki adattábla'!L3077="20-99",IF('Műszaki adattábla'!O3077="","Nem adott meg lekötött teljesítményt",VLOOKUP(D3086,'Műszaki adattábla'!F:O,10,0)),0))</f>
        <v/>
      </c>
      <c r="H3086" s="29" t="str">
        <f>IF(D3086="","",VLOOKUP(D3086,'Műszaki adattábla'!F:P,11,0))</f>
        <v/>
      </c>
      <c r="I3086" s="30"/>
      <c r="J3086" s="30"/>
      <c r="K3086" s="31" t="str">
        <f>IF(D3086="","",ROUND(((F3086*I3086*'Műszaki adattábla'!$C$7/'Műszaki adattábla'!$C$8)+(G3086*I3086)+(H3086*I3086))/12*'Műszaki adattábla'!T3077,0))</f>
        <v/>
      </c>
      <c r="L3086" s="32" t="str">
        <f t="shared" si="103"/>
        <v/>
      </c>
    </row>
    <row r="3087" spans="2:12" ht="14.4" thickBot="1" x14ac:dyDescent="0.3">
      <c r="B3087" s="28" t="str">
        <f t="shared" si="102"/>
        <v/>
      </c>
      <c r="C3087" s="167" t="str">
        <f>IF(D3087="","",VLOOKUP(D3087,'Műszaki adattábla'!F:G,2,0))</f>
        <v/>
      </c>
      <c r="D3087" s="168" t="str">
        <f>IF('Műszaki adattábla'!F3078="","",'Műszaki adattábla'!F3078)</f>
        <v/>
      </c>
      <c r="E3087" s="169" t="str">
        <f>IF(D3087="","",VLOOKUP(D3087,'Műszaki adattábla'!F:R,13,0))</f>
        <v/>
      </c>
      <c r="F3087" s="29" t="str">
        <f>IF(D3087="","",VLOOKUP(D3087,'Műszaki adattábla'!F:M,8,0))</f>
        <v/>
      </c>
      <c r="G3087" s="29" t="str">
        <f>IF(D3087="","",IF('Műszaki adattábla'!L3078="20-99",IF('Műszaki adattábla'!O3078="","Nem adott meg lekötött teljesítményt",VLOOKUP(D3087,'Műszaki adattábla'!F:O,10,0)),0))</f>
        <v/>
      </c>
      <c r="H3087" s="29" t="str">
        <f>IF(D3087="","",VLOOKUP(D3087,'Műszaki adattábla'!F:P,11,0))</f>
        <v/>
      </c>
      <c r="I3087" s="30"/>
      <c r="J3087" s="30"/>
      <c r="K3087" s="31" t="str">
        <f>IF(D3087="","",ROUND(((F3087*I3087*'Műszaki adattábla'!$C$7/'Műszaki adattábla'!$C$8)+(G3087*I3087)+(H3087*I3087))/12*'Műszaki adattábla'!T3078,0))</f>
        <v/>
      </c>
      <c r="L3087" s="32" t="str">
        <f t="shared" si="103"/>
        <v/>
      </c>
    </row>
    <row r="3088" spans="2:12" ht="14.4" thickBot="1" x14ac:dyDescent="0.3">
      <c r="B3088" s="28" t="str">
        <f t="shared" si="102"/>
        <v/>
      </c>
      <c r="C3088" s="167" t="str">
        <f>IF(D3088="","",VLOOKUP(D3088,'Műszaki adattábla'!F:G,2,0))</f>
        <v/>
      </c>
      <c r="D3088" s="168" t="str">
        <f>IF('Műszaki adattábla'!F3079="","",'Műszaki adattábla'!F3079)</f>
        <v/>
      </c>
      <c r="E3088" s="169" t="str">
        <f>IF(D3088="","",VLOOKUP(D3088,'Műszaki adattábla'!F:R,13,0))</f>
        <v/>
      </c>
      <c r="F3088" s="29" t="str">
        <f>IF(D3088="","",VLOOKUP(D3088,'Műszaki adattábla'!F:M,8,0))</f>
        <v/>
      </c>
      <c r="G3088" s="29" t="str">
        <f>IF(D3088="","",IF('Műszaki adattábla'!L3079="20-99",IF('Műszaki adattábla'!O3079="","Nem adott meg lekötött teljesítményt",VLOOKUP(D3088,'Műszaki adattábla'!F:O,10,0)),0))</f>
        <v/>
      </c>
      <c r="H3088" s="29" t="str">
        <f>IF(D3088="","",VLOOKUP(D3088,'Műszaki adattábla'!F:P,11,0))</f>
        <v/>
      </c>
      <c r="I3088" s="30"/>
      <c r="J3088" s="30"/>
      <c r="K3088" s="31" t="str">
        <f>IF(D3088="","",ROUND(((F3088*I3088*'Műszaki adattábla'!$C$7/'Műszaki adattábla'!$C$8)+(G3088*I3088)+(H3088*I3088))/12*'Műszaki adattábla'!T3079,0))</f>
        <v/>
      </c>
      <c r="L3088" s="32" t="str">
        <f t="shared" si="103"/>
        <v/>
      </c>
    </row>
    <row r="3089" spans="2:12" ht="14.4" thickBot="1" x14ac:dyDescent="0.3">
      <c r="B3089" s="28" t="str">
        <f t="shared" si="102"/>
        <v/>
      </c>
      <c r="C3089" s="167" t="str">
        <f>IF(D3089="","",VLOOKUP(D3089,'Műszaki adattábla'!F:G,2,0))</f>
        <v/>
      </c>
      <c r="D3089" s="168" t="str">
        <f>IF('Műszaki adattábla'!F3080="","",'Műszaki adattábla'!F3080)</f>
        <v/>
      </c>
      <c r="E3089" s="169" t="str">
        <f>IF(D3089="","",VLOOKUP(D3089,'Műszaki adattábla'!F:R,13,0))</f>
        <v/>
      </c>
      <c r="F3089" s="29" t="str">
        <f>IF(D3089="","",VLOOKUP(D3089,'Műszaki adattábla'!F:M,8,0))</f>
        <v/>
      </c>
      <c r="G3089" s="29" t="str">
        <f>IF(D3089="","",IF('Műszaki adattábla'!L3080="20-99",IF('Műszaki adattábla'!O3080="","Nem adott meg lekötött teljesítményt",VLOOKUP(D3089,'Műszaki adattábla'!F:O,10,0)),0))</f>
        <v/>
      </c>
      <c r="H3089" s="29" t="str">
        <f>IF(D3089="","",VLOOKUP(D3089,'Műszaki adattábla'!F:P,11,0))</f>
        <v/>
      </c>
      <c r="I3089" s="30"/>
      <c r="J3089" s="30"/>
      <c r="K3089" s="31" t="str">
        <f>IF(D3089="","",ROUND(((F3089*I3089*'Műszaki adattábla'!$C$7/'Műszaki adattábla'!$C$8)+(G3089*I3089)+(H3089*I3089))/12*'Műszaki adattábla'!T3080,0))</f>
        <v/>
      </c>
      <c r="L3089" s="32" t="str">
        <f t="shared" si="103"/>
        <v/>
      </c>
    </row>
    <row r="3090" spans="2:12" ht="14.4" thickBot="1" x14ac:dyDescent="0.3">
      <c r="B3090" s="28" t="str">
        <f t="shared" si="102"/>
        <v/>
      </c>
      <c r="C3090" s="167" t="str">
        <f>IF(D3090="","",VLOOKUP(D3090,'Műszaki adattábla'!F:G,2,0))</f>
        <v/>
      </c>
      <c r="D3090" s="168" t="str">
        <f>IF('Műszaki adattábla'!F3081="","",'Műszaki adattábla'!F3081)</f>
        <v/>
      </c>
      <c r="E3090" s="169" t="str">
        <f>IF(D3090="","",VLOOKUP(D3090,'Műszaki adattábla'!F:R,13,0))</f>
        <v/>
      </c>
      <c r="F3090" s="29" t="str">
        <f>IF(D3090="","",VLOOKUP(D3090,'Műszaki adattábla'!F:M,8,0))</f>
        <v/>
      </c>
      <c r="G3090" s="29" t="str">
        <f>IF(D3090="","",IF('Műszaki adattábla'!L3081="20-99",IF('Műszaki adattábla'!O3081="","Nem adott meg lekötött teljesítményt",VLOOKUP(D3090,'Műszaki adattábla'!F:O,10,0)),0))</f>
        <v/>
      </c>
      <c r="H3090" s="29" t="str">
        <f>IF(D3090="","",VLOOKUP(D3090,'Műszaki adattábla'!F:P,11,0))</f>
        <v/>
      </c>
      <c r="I3090" s="30"/>
      <c r="J3090" s="30"/>
      <c r="K3090" s="31" t="str">
        <f>IF(D3090="","",ROUND(((F3090*I3090*'Műszaki adattábla'!$C$7/'Műszaki adattábla'!$C$8)+(G3090*I3090)+(H3090*I3090))/12*'Műszaki adattábla'!T3081,0))</f>
        <v/>
      </c>
      <c r="L3090" s="32" t="str">
        <f t="shared" si="103"/>
        <v/>
      </c>
    </row>
    <row r="3091" spans="2:12" ht="14.4" thickBot="1" x14ac:dyDescent="0.3">
      <c r="B3091" s="28" t="str">
        <f t="shared" si="102"/>
        <v/>
      </c>
      <c r="C3091" s="167" t="str">
        <f>IF(D3091="","",VLOOKUP(D3091,'Műszaki adattábla'!F:G,2,0))</f>
        <v/>
      </c>
      <c r="D3091" s="168" t="str">
        <f>IF('Műszaki adattábla'!F3082="","",'Műszaki adattábla'!F3082)</f>
        <v/>
      </c>
      <c r="E3091" s="169" t="str">
        <f>IF(D3091="","",VLOOKUP(D3091,'Műszaki adattábla'!F:R,13,0))</f>
        <v/>
      </c>
      <c r="F3091" s="29" t="str">
        <f>IF(D3091="","",VLOOKUP(D3091,'Műszaki adattábla'!F:M,8,0))</f>
        <v/>
      </c>
      <c r="G3091" s="29" t="str">
        <f>IF(D3091="","",IF('Műszaki adattábla'!L3082="20-99",IF('Műszaki adattábla'!O3082="","Nem adott meg lekötött teljesítményt",VLOOKUP(D3091,'Műszaki adattábla'!F:O,10,0)),0))</f>
        <v/>
      </c>
      <c r="H3091" s="29" t="str">
        <f>IF(D3091="","",VLOOKUP(D3091,'Műszaki adattábla'!F:P,11,0))</f>
        <v/>
      </c>
      <c r="I3091" s="30"/>
      <c r="J3091" s="30"/>
      <c r="K3091" s="31" t="str">
        <f>IF(D3091="","",ROUND(((F3091*I3091*'Műszaki adattábla'!$C$7/'Műszaki adattábla'!$C$8)+(G3091*I3091)+(H3091*I3091))/12*'Műszaki adattábla'!T3082,0))</f>
        <v/>
      </c>
      <c r="L3091" s="32" t="str">
        <f t="shared" si="103"/>
        <v/>
      </c>
    </row>
    <row r="3092" spans="2:12" ht="14.4" thickBot="1" x14ac:dyDescent="0.3">
      <c r="B3092" s="28" t="str">
        <f t="shared" si="102"/>
        <v/>
      </c>
      <c r="C3092" s="167" t="str">
        <f>IF(D3092="","",VLOOKUP(D3092,'Műszaki adattábla'!F:G,2,0))</f>
        <v/>
      </c>
      <c r="D3092" s="168" t="str">
        <f>IF('Műszaki adattábla'!F3083="","",'Műszaki adattábla'!F3083)</f>
        <v/>
      </c>
      <c r="E3092" s="169" t="str">
        <f>IF(D3092="","",VLOOKUP(D3092,'Műszaki adattábla'!F:R,13,0))</f>
        <v/>
      </c>
      <c r="F3092" s="29" t="str">
        <f>IF(D3092="","",VLOOKUP(D3092,'Műszaki adattábla'!F:M,8,0))</f>
        <v/>
      </c>
      <c r="G3092" s="29" t="str">
        <f>IF(D3092="","",IF('Műszaki adattábla'!L3083="20-99",IF('Műszaki adattábla'!O3083="","Nem adott meg lekötött teljesítményt",VLOOKUP(D3092,'Műszaki adattábla'!F:O,10,0)),0))</f>
        <v/>
      </c>
      <c r="H3092" s="29" t="str">
        <f>IF(D3092="","",VLOOKUP(D3092,'Műszaki adattábla'!F:P,11,0))</f>
        <v/>
      </c>
      <c r="I3092" s="30"/>
      <c r="J3092" s="30"/>
      <c r="K3092" s="31" t="str">
        <f>IF(D3092="","",ROUND(((F3092*I3092*'Műszaki adattábla'!$C$7/'Műszaki adattábla'!$C$8)+(G3092*I3092)+(H3092*I3092))/12*'Műszaki adattábla'!T3083,0))</f>
        <v/>
      </c>
      <c r="L3092" s="32" t="str">
        <f t="shared" si="103"/>
        <v/>
      </c>
    </row>
    <row r="3093" spans="2:12" ht="14.4" thickBot="1" x14ac:dyDescent="0.3">
      <c r="B3093" s="28" t="str">
        <f t="shared" si="102"/>
        <v/>
      </c>
      <c r="C3093" s="167" t="str">
        <f>IF(D3093="","",VLOOKUP(D3093,'Műszaki adattábla'!F:G,2,0))</f>
        <v/>
      </c>
      <c r="D3093" s="168" t="str">
        <f>IF('Műszaki adattábla'!F3084="","",'Műszaki adattábla'!F3084)</f>
        <v/>
      </c>
      <c r="E3093" s="169" t="str">
        <f>IF(D3093="","",VLOOKUP(D3093,'Műszaki adattábla'!F:R,13,0))</f>
        <v/>
      </c>
      <c r="F3093" s="29" t="str">
        <f>IF(D3093="","",VLOOKUP(D3093,'Műszaki adattábla'!F:M,8,0))</f>
        <v/>
      </c>
      <c r="G3093" s="29" t="str">
        <f>IF(D3093="","",IF('Műszaki adattábla'!L3084="20-99",IF('Műszaki adattábla'!O3084="","Nem adott meg lekötött teljesítményt",VLOOKUP(D3093,'Műszaki adattábla'!F:O,10,0)),0))</f>
        <v/>
      </c>
      <c r="H3093" s="29" t="str">
        <f>IF(D3093="","",VLOOKUP(D3093,'Műszaki adattábla'!F:P,11,0))</f>
        <v/>
      </c>
      <c r="I3093" s="30"/>
      <c r="J3093" s="30"/>
      <c r="K3093" s="31" t="str">
        <f>IF(D3093="","",ROUND(((F3093*I3093*'Műszaki adattábla'!$C$7/'Műszaki adattábla'!$C$8)+(G3093*I3093)+(H3093*I3093))/12*'Műszaki adattábla'!T3084,0))</f>
        <v/>
      </c>
      <c r="L3093" s="32" t="str">
        <f t="shared" si="103"/>
        <v/>
      </c>
    </row>
    <row r="3094" spans="2:12" ht="14.4" thickBot="1" x14ac:dyDescent="0.3">
      <c r="B3094" s="28" t="str">
        <f t="shared" si="102"/>
        <v/>
      </c>
      <c r="C3094" s="167" t="str">
        <f>IF(D3094="","",VLOOKUP(D3094,'Műszaki adattábla'!F:G,2,0))</f>
        <v/>
      </c>
      <c r="D3094" s="168" t="str">
        <f>IF('Műszaki adattábla'!F3085="","",'Műszaki adattábla'!F3085)</f>
        <v/>
      </c>
      <c r="E3094" s="169" t="str">
        <f>IF(D3094="","",VLOOKUP(D3094,'Műszaki adattábla'!F:R,13,0))</f>
        <v/>
      </c>
      <c r="F3094" s="29" t="str">
        <f>IF(D3094="","",VLOOKUP(D3094,'Műszaki adattábla'!F:M,8,0))</f>
        <v/>
      </c>
      <c r="G3094" s="29" t="str">
        <f>IF(D3094="","",IF('Műszaki adattábla'!L3085="20-99",IF('Műszaki adattábla'!O3085="","Nem adott meg lekötött teljesítményt",VLOOKUP(D3094,'Műszaki adattábla'!F:O,10,0)),0))</f>
        <v/>
      </c>
      <c r="H3094" s="29" t="str">
        <f>IF(D3094="","",VLOOKUP(D3094,'Műszaki adattábla'!F:P,11,0))</f>
        <v/>
      </c>
      <c r="I3094" s="30"/>
      <c r="J3094" s="30"/>
      <c r="K3094" s="31" t="str">
        <f>IF(D3094="","",ROUND(((F3094*I3094*'Műszaki adattábla'!$C$7/'Műszaki adattábla'!$C$8)+(G3094*I3094)+(H3094*I3094))/12*'Műszaki adattábla'!T3085,0))</f>
        <v/>
      </c>
      <c r="L3094" s="32" t="str">
        <f t="shared" si="103"/>
        <v/>
      </c>
    </row>
    <row r="3095" spans="2:12" ht="14.4" thickBot="1" x14ac:dyDescent="0.3">
      <c r="B3095" s="28" t="str">
        <f t="shared" si="102"/>
        <v/>
      </c>
      <c r="C3095" s="167" t="str">
        <f>IF(D3095="","",VLOOKUP(D3095,'Műszaki adattábla'!F:G,2,0))</f>
        <v/>
      </c>
      <c r="D3095" s="168" t="str">
        <f>IF('Műszaki adattábla'!F3086="","",'Műszaki adattábla'!F3086)</f>
        <v/>
      </c>
      <c r="E3095" s="169" t="str">
        <f>IF(D3095="","",VLOOKUP(D3095,'Műszaki adattábla'!F:R,13,0))</f>
        <v/>
      </c>
      <c r="F3095" s="29" t="str">
        <f>IF(D3095="","",VLOOKUP(D3095,'Műszaki adattábla'!F:M,8,0))</f>
        <v/>
      </c>
      <c r="G3095" s="29" t="str">
        <f>IF(D3095="","",IF('Műszaki adattábla'!L3086="20-99",IF('Műszaki adattábla'!O3086="","Nem adott meg lekötött teljesítményt",VLOOKUP(D3095,'Műszaki adattábla'!F:O,10,0)),0))</f>
        <v/>
      </c>
      <c r="H3095" s="29" t="str">
        <f>IF(D3095="","",VLOOKUP(D3095,'Műszaki adattábla'!F:P,11,0))</f>
        <v/>
      </c>
      <c r="I3095" s="30"/>
      <c r="J3095" s="30"/>
      <c r="K3095" s="31" t="str">
        <f>IF(D3095="","",ROUND(((F3095*I3095*'Műszaki adattábla'!$C$7/'Műszaki adattábla'!$C$8)+(G3095*I3095)+(H3095*I3095))/12*'Műszaki adattábla'!T3086,0))</f>
        <v/>
      </c>
      <c r="L3095" s="32" t="str">
        <f t="shared" si="103"/>
        <v/>
      </c>
    </row>
    <row r="3096" spans="2:12" ht="14.4" thickBot="1" x14ac:dyDescent="0.3">
      <c r="B3096" s="28" t="str">
        <f t="shared" si="102"/>
        <v/>
      </c>
      <c r="C3096" s="167" t="str">
        <f>IF(D3096="","",VLOOKUP(D3096,'Műszaki adattábla'!F:G,2,0))</f>
        <v/>
      </c>
      <c r="D3096" s="168" t="str">
        <f>IF('Műszaki adattábla'!F3087="","",'Műszaki adattábla'!F3087)</f>
        <v/>
      </c>
      <c r="E3096" s="169" t="str">
        <f>IF(D3096="","",VLOOKUP(D3096,'Műszaki adattábla'!F:R,13,0))</f>
        <v/>
      </c>
      <c r="F3096" s="29" t="str">
        <f>IF(D3096="","",VLOOKUP(D3096,'Műszaki adattábla'!F:M,8,0))</f>
        <v/>
      </c>
      <c r="G3096" s="29" t="str">
        <f>IF(D3096="","",IF('Műszaki adattábla'!L3087="20-99",IF('Műszaki adattábla'!O3087="","Nem adott meg lekötött teljesítményt",VLOOKUP(D3096,'Műszaki adattábla'!F:O,10,0)),0))</f>
        <v/>
      </c>
      <c r="H3096" s="29" t="str">
        <f>IF(D3096="","",VLOOKUP(D3096,'Műszaki adattábla'!F:P,11,0))</f>
        <v/>
      </c>
      <c r="I3096" s="30"/>
      <c r="J3096" s="30"/>
      <c r="K3096" s="31" t="str">
        <f>IF(D3096="","",ROUND(((F3096*I3096*'Műszaki adattábla'!$C$7/'Műszaki adattábla'!$C$8)+(G3096*I3096)+(H3096*I3096))/12*'Műszaki adattábla'!T3087,0))</f>
        <v/>
      </c>
      <c r="L3096" s="32" t="str">
        <f t="shared" si="103"/>
        <v/>
      </c>
    </row>
    <row r="3097" spans="2:12" ht="14.4" thickBot="1" x14ac:dyDescent="0.3">
      <c r="B3097" s="28" t="str">
        <f t="shared" si="102"/>
        <v/>
      </c>
      <c r="C3097" s="167" t="str">
        <f>IF(D3097="","",VLOOKUP(D3097,'Műszaki adattábla'!F:G,2,0))</f>
        <v/>
      </c>
      <c r="D3097" s="168" t="str">
        <f>IF('Műszaki adattábla'!F3088="","",'Műszaki adattábla'!F3088)</f>
        <v/>
      </c>
      <c r="E3097" s="169" t="str">
        <f>IF(D3097="","",VLOOKUP(D3097,'Műszaki adattábla'!F:R,13,0))</f>
        <v/>
      </c>
      <c r="F3097" s="29" t="str">
        <f>IF(D3097="","",VLOOKUP(D3097,'Műszaki adattábla'!F:M,8,0))</f>
        <v/>
      </c>
      <c r="G3097" s="29" t="str">
        <f>IF(D3097="","",IF('Műszaki adattábla'!L3088="20-99",IF('Műszaki adattábla'!O3088="","Nem adott meg lekötött teljesítményt",VLOOKUP(D3097,'Műszaki adattábla'!F:O,10,0)),0))</f>
        <v/>
      </c>
      <c r="H3097" s="29" t="str">
        <f>IF(D3097="","",VLOOKUP(D3097,'Műszaki adattábla'!F:P,11,0))</f>
        <v/>
      </c>
      <c r="I3097" s="30"/>
      <c r="J3097" s="30"/>
      <c r="K3097" s="31" t="str">
        <f>IF(D3097="","",ROUND(((F3097*I3097*'Műszaki adattábla'!$C$7/'Műszaki adattábla'!$C$8)+(G3097*I3097)+(H3097*I3097))/12*'Műszaki adattábla'!T3088,0))</f>
        <v/>
      </c>
      <c r="L3097" s="32" t="str">
        <f t="shared" si="103"/>
        <v/>
      </c>
    </row>
    <row r="3098" spans="2:12" ht="14.4" thickBot="1" x14ac:dyDescent="0.3">
      <c r="B3098" s="28" t="str">
        <f t="shared" si="102"/>
        <v/>
      </c>
      <c r="C3098" s="167" t="str">
        <f>IF(D3098="","",VLOOKUP(D3098,'Műszaki adattábla'!F:G,2,0))</f>
        <v/>
      </c>
      <c r="D3098" s="168" t="str">
        <f>IF('Műszaki adattábla'!F3089="","",'Műszaki adattábla'!F3089)</f>
        <v/>
      </c>
      <c r="E3098" s="169" t="str">
        <f>IF(D3098="","",VLOOKUP(D3098,'Műszaki adattábla'!F:R,13,0))</f>
        <v/>
      </c>
      <c r="F3098" s="29" t="str">
        <f>IF(D3098="","",VLOOKUP(D3098,'Műszaki adattábla'!F:M,8,0))</f>
        <v/>
      </c>
      <c r="G3098" s="29" t="str">
        <f>IF(D3098="","",IF('Műszaki adattábla'!L3089="20-99",IF('Műszaki adattábla'!O3089="","Nem adott meg lekötött teljesítményt",VLOOKUP(D3098,'Műszaki adattábla'!F:O,10,0)),0))</f>
        <v/>
      </c>
      <c r="H3098" s="29" t="str">
        <f>IF(D3098="","",VLOOKUP(D3098,'Műszaki adattábla'!F:P,11,0))</f>
        <v/>
      </c>
      <c r="I3098" s="30"/>
      <c r="J3098" s="30"/>
      <c r="K3098" s="31" t="str">
        <f>IF(D3098="","",ROUND(((F3098*I3098*'Műszaki adattábla'!$C$7/'Műszaki adattábla'!$C$8)+(G3098*I3098)+(H3098*I3098))/12*'Műszaki adattábla'!T3089,0))</f>
        <v/>
      </c>
      <c r="L3098" s="32" t="str">
        <f t="shared" si="103"/>
        <v/>
      </c>
    </row>
    <row r="3099" spans="2:12" ht="14.4" thickBot="1" x14ac:dyDescent="0.3">
      <c r="B3099" s="28" t="str">
        <f t="shared" si="102"/>
        <v/>
      </c>
      <c r="C3099" s="167" t="str">
        <f>IF(D3099="","",VLOOKUP(D3099,'Műszaki adattábla'!F:G,2,0))</f>
        <v/>
      </c>
      <c r="D3099" s="168" t="str">
        <f>IF('Műszaki adattábla'!F3090="","",'Műszaki adattábla'!F3090)</f>
        <v/>
      </c>
      <c r="E3099" s="169" t="str">
        <f>IF(D3099="","",VLOOKUP(D3099,'Műszaki adattábla'!F:R,13,0))</f>
        <v/>
      </c>
      <c r="F3099" s="29" t="str">
        <f>IF(D3099="","",VLOOKUP(D3099,'Műszaki adattábla'!F:M,8,0))</f>
        <v/>
      </c>
      <c r="G3099" s="29" t="str">
        <f>IF(D3099="","",IF('Műszaki adattábla'!L3090="20-99",IF('Műszaki adattábla'!O3090="","Nem adott meg lekötött teljesítményt",VLOOKUP(D3099,'Műszaki adattábla'!F:O,10,0)),0))</f>
        <v/>
      </c>
      <c r="H3099" s="29" t="str">
        <f>IF(D3099="","",VLOOKUP(D3099,'Műszaki adattábla'!F:P,11,0))</f>
        <v/>
      </c>
      <c r="I3099" s="30"/>
      <c r="J3099" s="30"/>
      <c r="K3099" s="31" t="str">
        <f>IF(D3099="","",ROUND(((F3099*I3099*'Műszaki adattábla'!$C$7/'Műszaki adattábla'!$C$8)+(G3099*I3099)+(H3099*I3099))/12*'Műszaki adattábla'!T3090,0))</f>
        <v/>
      </c>
      <c r="L3099" s="32" t="str">
        <f t="shared" si="103"/>
        <v/>
      </c>
    </row>
    <row r="3100" spans="2:12" ht="14.4" thickBot="1" x14ac:dyDescent="0.3">
      <c r="B3100" s="28" t="str">
        <f t="shared" ref="B3100:B3163" si="104">IF(D3100="","",B3099+1)</f>
        <v/>
      </c>
      <c r="C3100" s="167" t="str">
        <f>IF(D3100="","",VLOOKUP(D3100,'Műszaki adattábla'!F:G,2,0))</f>
        <v/>
      </c>
      <c r="D3100" s="168" t="str">
        <f>IF('Műszaki adattábla'!F3091="","",'Műszaki adattábla'!F3091)</f>
        <v/>
      </c>
      <c r="E3100" s="169" t="str">
        <f>IF(D3100="","",VLOOKUP(D3100,'Műszaki adattábla'!F:R,13,0))</f>
        <v/>
      </c>
      <c r="F3100" s="29" t="str">
        <f>IF(D3100="","",VLOOKUP(D3100,'Műszaki adattábla'!F:M,8,0))</f>
        <v/>
      </c>
      <c r="G3100" s="29" t="str">
        <f>IF(D3100="","",IF('Műszaki adattábla'!L3091="20-99",IF('Műszaki adattábla'!O3091="","Nem adott meg lekötött teljesítményt",VLOOKUP(D3100,'Műszaki adattábla'!F:O,10,0)),0))</f>
        <v/>
      </c>
      <c r="H3100" s="29" t="str">
        <f>IF(D3100="","",VLOOKUP(D3100,'Műszaki adattábla'!F:P,11,0))</f>
        <v/>
      </c>
      <c r="I3100" s="30"/>
      <c r="J3100" s="30"/>
      <c r="K3100" s="31" t="str">
        <f>IF(D3100="","",ROUND(((F3100*I3100*'Műszaki adattábla'!$C$7/'Műszaki adattábla'!$C$8)+(G3100*I3100)+(H3100*I3100))/12*'Műszaki adattábla'!T3091,0))</f>
        <v/>
      </c>
      <c r="L3100" s="32" t="str">
        <f t="shared" ref="L3100:L3163" si="105">IF(D3100="","",ROUND((J3100/1000)*E3100,0))</f>
        <v/>
      </c>
    </row>
    <row r="3101" spans="2:12" ht="14.4" thickBot="1" x14ac:dyDescent="0.3">
      <c r="B3101" s="28" t="str">
        <f t="shared" si="104"/>
        <v/>
      </c>
      <c r="C3101" s="167" t="str">
        <f>IF(D3101="","",VLOOKUP(D3101,'Műszaki adattábla'!F:G,2,0))</f>
        <v/>
      </c>
      <c r="D3101" s="168" t="str">
        <f>IF('Műszaki adattábla'!F3092="","",'Műszaki adattábla'!F3092)</f>
        <v/>
      </c>
      <c r="E3101" s="169" t="str">
        <f>IF(D3101="","",VLOOKUP(D3101,'Műszaki adattábla'!F:R,13,0))</f>
        <v/>
      </c>
      <c r="F3101" s="29" t="str">
        <f>IF(D3101="","",VLOOKUP(D3101,'Műszaki adattábla'!F:M,8,0))</f>
        <v/>
      </c>
      <c r="G3101" s="29" t="str">
        <f>IF(D3101="","",IF('Műszaki adattábla'!L3092="20-99",IF('Műszaki adattábla'!O3092="","Nem adott meg lekötött teljesítményt",VLOOKUP(D3101,'Műszaki adattábla'!F:O,10,0)),0))</f>
        <v/>
      </c>
      <c r="H3101" s="29" t="str">
        <f>IF(D3101="","",VLOOKUP(D3101,'Műszaki adattábla'!F:P,11,0))</f>
        <v/>
      </c>
      <c r="I3101" s="30"/>
      <c r="J3101" s="30"/>
      <c r="K3101" s="31" t="str">
        <f>IF(D3101="","",ROUND(((F3101*I3101*'Műszaki adattábla'!$C$7/'Műszaki adattábla'!$C$8)+(G3101*I3101)+(H3101*I3101))/12*'Műszaki adattábla'!T3092,0))</f>
        <v/>
      </c>
      <c r="L3101" s="32" t="str">
        <f t="shared" si="105"/>
        <v/>
      </c>
    </row>
    <row r="3102" spans="2:12" ht="14.4" thickBot="1" x14ac:dyDescent="0.3">
      <c r="B3102" s="28" t="str">
        <f t="shared" si="104"/>
        <v/>
      </c>
      <c r="C3102" s="167" t="str">
        <f>IF(D3102="","",VLOOKUP(D3102,'Műszaki adattábla'!F:G,2,0))</f>
        <v/>
      </c>
      <c r="D3102" s="168" t="str">
        <f>IF('Műszaki adattábla'!F3093="","",'Műszaki adattábla'!F3093)</f>
        <v/>
      </c>
      <c r="E3102" s="169" t="str">
        <f>IF(D3102="","",VLOOKUP(D3102,'Műszaki adattábla'!F:R,13,0))</f>
        <v/>
      </c>
      <c r="F3102" s="29" t="str">
        <f>IF(D3102="","",VLOOKUP(D3102,'Műszaki adattábla'!F:M,8,0))</f>
        <v/>
      </c>
      <c r="G3102" s="29" t="str">
        <f>IF(D3102="","",IF('Műszaki adattábla'!L3093="20-99",IF('Műszaki adattábla'!O3093="","Nem adott meg lekötött teljesítményt",VLOOKUP(D3102,'Műszaki adattábla'!F:O,10,0)),0))</f>
        <v/>
      </c>
      <c r="H3102" s="29" t="str">
        <f>IF(D3102="","",VLOOKUP(D3102,'Műszaki adattábla'!F:P,11,0))</f>
        <v/>
      </c>
      <c r="I3102" s="30"/>
      <c r="J3102" s="30"/>
      <c r="K3102" s="31" t="str">
        <f>IF(D3102="","",ROUND(((F3102*I3102*'Műszaki adattábla'!$C$7/'Műszaki adattábla'!$C$8)+(G3102*I3102)+(H3102*I3102))/12*'Műszaki adattábla'!T3093,0))</f>
        <v/>
      </c>
      <c r="L3102" s="32" t="str">
        <f t="shared" si="105"/>
        <v/>
      </c>
    </row>
    <row r="3103" spans="2:12" ht="14.4" thickBot="1" x14ac:dyDescent="0.3">
      <c r="B3103" s="28" t="str">
        <f t="shared" si="104"/>
        <v/>
      </c>
      <c r="C3103" s="167" t="str">
        <f>IF(D3103="","",VLOOKUP(D3103,'Műszaki adattábla'!F:G,2,0))</f>
        <v/>
      </c>
      <c r="D3103" s="168" t="str">
        <f>IF('Műszaki adattábla'!F3094="","",'Műszaki adattábla'!F3094)</f>
        <v/>
      </c>
      <c r="E3103" s="169" t="str">
        <f>IF(D3103="","",VLOOKUP(D3103,'Műszaki adattábla'!F:R,13,0))</f>
        <v/>
      </c>
      <c r="F3103" s="29" t="str">
        <f>IF(D3103="","",VLOOKUP(D3103,'Műszaki adattábla'!F:M,8,0))</f>
        <v/>
      </c>
      <c r="G3103" s="29" t="str">
        <f>IF(D3103="","",IF('Műszaki adattábla'!L3094="20-99",IF('Műszaki adattábla'!O3094="","Nem adott meg lekötött teljesítményt",VLOOKUP(D3103,'Műszaki adattábla'!F:O,10,0)),0))</f>
        <v/>
      </c>
      <c r="H3103" s="29" t="str">
        <f>IF(D3103="","",VLOOKUP(D3103,'Műszaki adattábla'!F:P,11,0))</f>
        <v/>
      </c>
      <c r="I3103" s="30"/>
      <c r="J3103" s="30"/>
      <c r="K3103" s="31" t="str">
        <f>IF(D3103="","",ROUND(((F3103*I3103*'Műszaki adattábla'!$C$7/'Műszaki adattábla'!$C$8)+(G3103*I3103)+(H3103*I3103))/12*'Műszaki adattábla'!T3094,0))</f>
        <v/>
      </c>
      <c r="L3103" s="32" t="str">
        <f t="shared" si="105"/>
        <v/>
      </c>
    </row>
    <row r="3104" spans="2:12" ht="14.4" thickBot="1" x14ac:dyDescent="0.3">
      <c r="B3104" s="28" t="str">
        <f t="shared" si="104"/>
        <v/>
      </c>
      <c r="C3104" s="167" t="str">
        <f>IF(D3104="","",VLOOKUP(D3104,'Műszaki adattábla'!F:G,2,0))</f>
        <v/>
      </c>
      <c r="D3104" s="168" t="str">
        <f>IF('Műszaki adattábla'!F3095="","",'Műszaki adattábla'!F3095)</f>
        <v/>
      </c>
      <c r="E3104" s="169" t="str">
        <f>IF(D3104="","",VLOOKUP(D3104,'Műszaki adattábla'!F:R,13,0))</f>
        <v/>
      </c>
      <c r="F3104" s="29" t="str">
        <f>IF(D3104="","",VLOOKUP(D3104,'Műszaki adattábla'!F:M,8,0))</f>
        <v/>
      </c>
      <c r="G3104" s="29" t="str">
        <f>IF(D3104="","",IF('Műszaki adattábla'!L3095="20-99",IF('Műszaki adattábla'!O3095="","Nem adott meg lekötött teljesítményt",VLOOKUP(D3104,'Műszaki adattábla'!F:O,10,0)),0))</f>
        <v/>
      </c>
      <c r="H3104" s="29" t="str">
        <f>IF(D3104="","",VLOOKUP(D3104,'Műszaki adattábla'!F:P,11,0))</f>
        <v/>
      </c>
      <c r="I3104" s="30"/>
      <c r="J3104" s="30"/>
      <c r="K3104" s="31" t="str">
        <f>IF(D3104="","",ROUND(((F3104*I3104*'Műszaki adattábla'!$C$7/'Műszaki adattábla'!$C$8)+(G3104*I3104)+(H3104*I3104))/12*'Műszaki adattábla'!T3095,0))</f>
        <v/>
      </c>
      <c r="L3104" s="32" t="str">
        <f t="shared" si="105"/>
        <v/>
      </c>
    </row>
    <row r="3105" spans="2:12" ht="14.4" thickBot="1" x14ac:dyDescent="0.3">
      <c r="B3105" s="28" t="str">
        <f t="shared" si="104"/>
        <v/>
      </c>
      <c r="C3105" s="167" t="str">
        <f>IF(D3105="","",VLOOKUP(D3105,'Műszaki adattábla'!F:G,2,0))</f>
        <v/>
      </c>
      <c r="D3105" s="168" t="str">
        <f>IF('Műszaki adattábla'!F3096="","",'Műszaki adattábla'!F3096)</f>
        <v/>
      </c>
      <c r="E3105" s="169" t="str">
        <f>IF(D3105="","",VLOOKUP(D3105,'Műszaki adattábla'!F:R,13,0))</f>
        <v/>
      </c>
      <c r="F3105" s="29" t="str">
        <f>IF(D3105="","",VLOOKUP(D3105,'Műszaki adattábla'!F:M,8,0))</f>
        <v/>
      </c>
      <c r="G3105" s="29" t="str">
        <f>IF(D3105="","",IF('Műszaki adattábla'!L3096="20-99",IF('Műszaki adattábla'!O3096="","Nem adott meg lekötött teljesítményt",VLOOKUP(D3105,'Műszaki adattábla'!F:O,10,0)),0))</f>
        <v/>
      </c>
      <c r="H3105" s="29" t="str">
        <f>IF(D3105="","",VLOOKUP(D3105,'Műszaki adattábla'!F:P,11,0))</f>
        <v/>
      </c>
      <c r="I3105" s="30"/>
      <c r="J3105" s="30"/>
      <c r="K3105" s="31" t="str">
        <f>IF(D3105="","",ROUND(((F3105*I3105*'Műszaki adattábla'!$C$7/'Műszaki adattábla'!$C$8)+(G3105*I3105)+(H3105*I3105))/12*'Műszaki adattábla'!T3096,0))</f>
        <v/>
      </c>
      <c r="L3105" s="32" t="str">
        <f t="shared" si="105"/>
        <v/>
      </c>
    </row>
    <row r="3106" spans="2:12" ht="14.4" thickBot="1" x14ac:dyDescent="0.3">
      <c r="B3106" s="28" t="str">
        <f t="shared" si="104"/>
        <v/>
      </c>
      <c r="C3106" s="167" t="str">
        <f>IF(D3106="","",VLOOKUP(D3106,'Műszaki adattábla'!F:G,2,0))</f>
        <v/>
      </c>
      <c r="D3106" s="168" t="str">
        <f>IF('Műszaki adattábla'!F3097="","",'Műszaki adattábla'!F3097)</f>
        <v/>
      </c>
      <c r="E3106" s="169" t="str">
        <f>IF(D3106="","",VLOOKUP(D3106,'Műszaki adattábla'!F:R,13,0))</f>
        <v/>
      </c>
      <c r="F3106" s="29" t="str">
        <f>IF(D3106="","",VLOOKUP(D3106,'Műszaki adattábla'!F:M,8,0))</f>
        <v/>
      </c>
      <c r="G3106" s="29" t="str">
        <f>IF(D3106="","",IF('Műszaki adattábla'!L3097="20-99",IF('Műszaki adattábla'!O3097="","Nem adott meg lekötött teljesítményt",VLOOKUP(D3106,'Műszaki adattábla'!F:O,10,0)),0))</f>
        <v/>
      </c>
      <c r="H3106" s="29" t="str">
        <f>IF(D3106="","",VLOOKUP(D3106,'Műszaki adattábla'!F:P,11,0))</f>
        <v/>
      </c>
      <c r="I3106" s="30"/>
      <c r="J3106" s="30"/>
      <c r="K3106" s="31" t="str">
        <f>IF(D3106="","",ROUND(((F3106*I3106*'Műszaki adattábla'!$C$7/'Műszaki adattábla'!$C$8)+(G3106*I3106)+(H3106*I3106))/12*'Műszaki adattábla'!T3097,0))</f>
        <v/>
      </c>
      <c r="L3106" s="32" t="str">
        <f t="shared" si="105"/>
        <v/>
      </c>
    </row>
    <row r="3107" spans="2:12" ht="14.4" thickBot="1" x14ac:dyDescent="0.3">
      <c r="B3107" s="28" t="str">
        <f t="shared" si="104"/>
        <v/>
      </c>
      <c r="C3107" s="167" t="str">
        <f>IF(D3107="","",VLOOKUP(D3107,'Műszaki adattábla'!F:G,2,0))</f>
        <v/>
      </c>
      <c r="D3107" s="168" t="str">
        <f>IF('Műszaki adattábla'!F3098="","",'Műszaki adattábla'!F3098)</f>
        <v/>
      </c>
      <c r="E3107" s="169" t="str">
        <f>IF(D3107="","",VLOOKUP(D3107,'Műszaki adattábla'!F:R,13,0))</f>
        <v/>
      </c>
      <c r="F3107" s="29" t="str">
        <f>IF(D3107="","",VLOOKUP(D3107,'Műszaki adattábla'!F:M,8,0))</f>
        <v/>
      </c>
      <c r="G3107" s="29" t="str">
        <f>IF(D3107="","",IF('Műszaki adattábla'!L3098="20-99",IF('Műszaki adattábla'!O3098="","Nem adott meg lekötött teljesítményt",VLOOKUP(D3107,'Műszaki adattábla'!F:O,10,0)),0))</f>
        <v/>
      </c>
      <c r="H3107" s="29" t="str">
        <f>IF(D3107="","",VLOOKUP(D3107,'Műszaki adattábla'!F:P,11,0))</f>
        <v/>
      </c>
      <c r="I3107" s="30"/>
      <c r="J3107" s="30"/>
      <c r="K3107" s="31" t="str">
        <f>IF(D3107="","",ROUND(((F3107*I3107*'Műszaki adattábla'!$C$7/'Műszaki adattábla'!$C$8)+(G3107*I3107)+(H3107*I3107))/12*'Műszaki adattábla'!T3098,0))</f>
        <v/>
      </c>
      <c r="L3107" s="32" t="str">
        <f t="shared" si="105"/>
        <v/>
      </c>
    </row>
    <row r="3108" spans="2:12" ht="14.4" thickBot="1" x14ac:dyDescent="0.3">
      <c r="B3108" s="28" t="str">
        <f t="shared" si="104"/>
        <v/>
      </c>
      <c r="C3108" s="167" t="str">
        <f>IF(D3108="","",VLOOKUP(D3108,'Műszaki adattábla'!F:G,2,0))</f>
        <v/>
      </c>
      <c r="D3108" s="168" t="str">
        <f>IF('Műszaki adattábla'!F3099="","",'Műszaki adattábla'!F3099)</f>
        <v/>
      </c>
      <c r="E3108" s="169" t="str">
        <f>IF(D3108="","",VLOOKUP(D3108,'Műszaki adattábla'!F:R,13,0))</f>
        <v/>
      </c>
      <c r="F3108" s="29" t="str">
        <f>IF(D3108="","",VLOOKUP(D3108,'Műszaki adattábla'!F:M,8,0))</f>
        <v/>
      </c>
      <c r="G3108" s="29" t="str">
        <f>IF(D3108="","",IF('Műszaki adattábla'!L3099="20-99",IF('Műszaki adattábla'!O3099="","Nem adott meg lekötött teljesítményt",VLOOKUP(D3108,'Műszaki adattábla'!F:O,10,0)),0))</f>
        <v/>
      </c>
      <c r="H3108" s="29" t="str">
        <f>IF(D3108="","",VLOOKUP(D3108,'Műszaki adattábla'!F:P,11,0))</f>
        <v/>
      </c>
      <c r="I3108" s="30"/>
      <c r="J3108" s="30"/>
      <c r="K3108" s="31" t="str">
        <f>IF(D3108="","",ROUND(((F3108*I3108*'Műszaki adattábla'!$C$7/'Műszaki adattábla'!$C$8)+(G3108*I3108)+(H3108*I3108))/12*'Műszaki adattábla'!T3099,0))</f>
        <v/>
      </c>
      <c r="L3108" s="32" t="str">
        <f t="shared" si="105"/>
        <v/>
      </c>
    </row>
    <row r="3109" spans="2:12" ht="14.4" thickBot="1" x14ac:dyDescent="0.3">
      <c r="B3109" s="28" t="str">
        <f t="shared" si="104"/>
        <v/>
      </c>
      <c r="C3109" s="167" t="str">
        <f>IF(D3109="","",VLOOKUP(D3109,'Műszaki adattábla'!F:G,2,0))</f>
        <v/>
      </c>
      <c r="D3109" s="168" t="str">
        <f>IF('Műszaki adattábla'!F3100="","",'Műszaki adattábla'!F3100)</f>
        <v/>
      </c>
      <c r="E3109" s="169" t="str">
        <f>IF(D3109="","",VLOOKUP(D3109,'Műszaki adattábla'!F:R,13,0))</f>
        <v/>
      </c>
      <c r="F3109" s="29" t="str">
        <f>IF(D3109="","",VLOOKUP(D3109,'Műszaki adattábla'!F:M,8,0))</f>
        <v/>
      </c>
      <c r="G3109" s="29" t="str">
        <f>IF(D3109="","",IF('Műszaki adattábla'!L3100="20-99",IF('Műszaki adattábla'!O3100="","Nem adott meg lekötött teljesítményt",VLOOKUP(D3109,'Műszaki adattábla'!F:O,10,0)),0))</f>
        <v/>
      </c>
      <c r="H3109" s="29" t="str">
        <f>IF(D3109="","",VLOOKUP(D3109,'Műszaki adattábla'!F:P,11,0))</f>
        <v/>
      </c>
      <c r="I3109" s="30"/>
      <c r="J3109" s="30"/>
      <c r="K3109" s="31" t="str">
        <f>IF(D3109="","",ROUND(((F3109*I3109*'Műszaki adattábla'!$C$7/'Műszaki adattábla'!$C$8)+(G3109*I3109)+(H3109*I3109))/12*'Műszaki adattábla'!T3100,0))</f>
        <v/>
      </c>
      <c r="L3109" s="32" t="str">
        <f t="shared" si="105"/>
        <v/>
      </c>
    </row>
    <row r="3110" spans="2:12" ht="14.4" thickBot="1" x14ac:dyDescent="0.3">
      <c r="B3110" s="28" t="str">
        <f t="shared" si="104"/>
        <v/>
      </c>
      <c r="C3110" s="167" t="str">
        <f>IF(D3110="","",VLOOKUP(D3110,'Műszaki adattábla'!F:G,2,0))</f>
        <v/>
      </c>
      <c r="D3110" s="168" t="str">
        <f>IF('Műszaki adattábla'!F3101="","",'Műszaki adattábla'!F3101)</f>
        <v/>
      </c>
      <c r="E3110" s="169" t="str">
        <f>IF(D3110="","",VLOOKUP(D3110,'Műszaki adattábla'!F:R,13,0))</f>
        <v/>
      </c>
      <c r="F3110" s="29" t="str">
        <f>IF(D3110="","",VLOOKUP(D3110,'Műszaki adattábla'!F:M,8,0))</f>
        <v/>
      </c>
      <c r="G3110" s="29" t="str">
        <f>IF(D3110="","",IF('Műszaki adattábla'!L3101="20-99",IF('Műszaki adattábla'!O3101="","Nem adott meg lekötött teljesítményt",VLOOKUP(D3110,'Műszaki adattábla'!F:O,10,0)),0))</f>
        <v/>
      </c>
      <c r="H3110" s="29" t="str">
        <f>IF(D3110="","",VLOOKUP(D3110,'Műszaki adattábla'!F:P,11,0))</f>
        <v/>
      </c>
      <c r="I3110" s="30"/>
      <c r="J3110" s="30"/>
      <c r="K3110" s="31" t="str">
        <f>IF(D3110="","",ROUND(((F3110*I3110*'Műszaki adattábla'!$C$7/'Műszaki adattábla'!$C$8)+(G3110*I3110)+(H3110*I3110))/12*'Műszaki adattábla'!T3101,0))</f>
        <v/>
      </c>
      <c r="L3110" s="32" t="str">
        <f t="shared" si="105"/>
        <v/>
      </c>
    </row>
    <row r="3111" spans="2:12" ht="14.4" thickBot="1" x14ac:dyDescent="0.3">
      <c r="B3111" s="28" t="str">
        <f t="shared" si="104"/>
        <v/>
      </c>
      <c r="C3111" s="167" t="str">
        <f>IF(D3111="","",VLOOKUP(D3111,'Műszaki adattábla'!F:G,2,0))</f>
        <v/>
      </c>
      <c r="D3111" s="168" t="str">
        <f>IF('Műszaki adattábla'!F3102="","",'Műszaki adattábla'!F3102)</f>
        <v/>
      </c>
      <c r="E3111" s="169" t="str">
        <f>IF(D3111="","",VLOOKUP(D3111,'Műszaki adattábla'!F:R,13,0))</f>
        <v/>
      </c>
      <c r="F3111" s="29" t="str">
        <f>IF(D3111="","",VLOOKUP(D3111,'Műszaki adattábla'!F:M,8,0))</f>
        <v/>
      </c>
      <c r="G3111" s="29" t="str">
        <f>IF(D3111="","",IF('Műszaki adattábla'!L3102="20-99",IF('Műszaki adattábla'!O3102="","Nem adott meg lekötött teljesítményt",VLOOKUP(D3111,'Műszaki adattábla'!F:O,10,0)),0))</f>
        <v/>
      </c>
      <c r="H3111" s="29" t="str">
        <f>IF(D3111="","",VLOOKUP(D3111,'Műszaki adattábla'!F:P,11,0))</f>
        <v/>
      </c>
      <c r="I3111" s="30"/>
      <c r="J3111" s="30"/>
      <c r="K3111" s="31" t="str">
        <f>IF(D3111="","",ROUND(((F3111*I3111*'Műszaki adattábla'!$C$7/'Műszaki adattábla'!$C$8)+(G3111*I3111)+(H3111*I3111))/12*'Műszaki adattábla'!T3102,0))</f>
        <v/>
      </c>
      <c r="L3111" s="32" t="str">
        <f t="shared" si="105"/>
        <v/>
      </c>
    </row>
    <row r="3112" spans="2:12" ht="14.4" thickBot="1" x14ac:dyDescent="0.3">
      <c r="B3112" s="28" t="str">
        <f t="shared" si="104"/>
        <v/>
      </c>
      <c r="C3112" s="167" t="str">
        <f>IF(D3112="","",VLOOKUP(D3112,'Műszaki adattábla'!F:G,2,0))</f>
        <v/>
      </c>
      <c r="D3112" s="168" t="str">
        <f>IF('Műszaki adattábla'!F3103="","",'Műszaki adattábla'!F3103)</f>
        <v/>
      </c>
      <c r="E3112" s="169" t="str">
        <f>IF(D3112="","",VLOOKUP(D3112,'Műszaki adattábla'!F:R,13,0))</f>
        <v/>
      </c>
      <c r="F3112" s="29" t="str">
        <f>IF(D3112="","",VLOOKUP(D3112,'Műszaki adattábla'!F:M,8,0))</f>
        <v/>
      </c>
      <c r="G3112" s="29" t="str">
        <f>IF(D3112="","",IF('Műszaki adattábla'!L3103="20-99",IF('Műszaki adattábla'!O3103="","Nem adott meg lekötött teljesítményt",VLOOKUP(D3112,'Műszaki adattábla'!F:O,10,0)),0))</f>
        <v/>
      </c>
      <c r="H3112" s="29" t="str">
        <f>IF(D3112="","",VLOOKUP(D3112,'Műszaki adattábla'!F:P,11,0))</f>
        <v/>
      </c>
      <c r="I3112" s="30"/>
      <c r="J3112" s="30"/>
      <c r="K3112" s="31" t="str">
        <f>IF(D3112="","",ROUND(((F3112*I3112*'Műszaki adattábla'!$C$7/'Műszaki adattábla'!$C$8)+(G3112*I3112)+(H3112*I3112))/12*'Műszaki adattábla'!T3103,0))</f>
        <v/>
      </c>
      <c r="L3112" s="32" t="str">
        <f t="shared" si="105"/>
        <v/>
      </c>
    </row>
    <row r="3113" spans="2:12" ht="14.4" thickBot="1" x14ac:dyDescent="0.3">
      <c r="B3113" s="28" t="str">
        <f t="shared" si="104"/>
        <v/>
      </c>
      <c r="C3113" s="167" t="str">
        <f>IF(D3113="","",VLOOKUP(D3113,'Műszaki adattábla'!F:G,2,0))</f>
        <v/>
      </c>
      <c r="D3113" s="168" t="str">
        <f>IF('Műszaki adattábla'!F3104="","",'Műszaki adattábla'!F3104)</f>
        <v/>
      </c>
      <c r="E3113" s="169" t="str">
        <f>IF(D3113="","",VLOOKUP(D3113,'Műszaki adattábla'!F:R,13,0))</f>
        <v/>
      </c>
      <c r="F3113" s="29" t="str">
        <f>IF(D3113="","",VLOOKUP(D3113,'Műszaki adattábla'!F:M,8,0))</f>
        <v/>
      </c>
      <c r="G3113" s="29" t="str">
        <f>IF(D3113="","",IF('Műszaki adattábla'!L3104="20-99",IF('Műszaki adattábla'!O3104="","Nem adott meg lekötött teljesítményt",VLOOKUP(D3113,'Műszaki adattábla'!F:O,10,0)),0))</f>
        <v/>
      </c>
      <c r="H3113" s="29" t="str">
        <f>IF(D3113="","",VLOOKUP(D3113,'Műszaki adattábla'!F:P,11,0))</f>
        <v/>
      </c>
      <c r="I3113" s="30"/>
      <c r="J3113" s="30"/>
      <c r="K3113" s="31" t="str">
        <f>IF(D3113="","",ROUND(((F3113*I3113*'Műszaki adattábla'!$C$7/'Műszaki adattábla'!$C$8)+(G3113*I3113)+(H3113*I3113))/12*'Műszaki adattábla'!T3104,0))</f>
        <v/>
      </c>
      <c r="L3113" s="32" t="str">
        <f t="shared" si="105"/>
        <v/>
      </c>
    </row>
    <row r="3114" spans="2:12" ht="14.4" thickBot="1" x14ac:dyDescent="0.3">
      <c r="B3114" s="28" t="str">
        <f t="shared" si="104"/>
        <v/>
      </c>
      <c r="C3114" s="167" t="str">
        <f>IF(D3114="","",VLOOKUP(D3114,'Műszaki adattábla'!F:G,2,0))</f>
        <v/>
      </c>
      <c r="D3114" s="168" t="str">
        <f>IF('Műszaki adattábla'!F3105="","",'Műszaki adattábla'!F3105)</f>
        <v/>
      </c>
      <c r="E3114" s="169" t="str">
        <f>IF(D3114="","",VLOOKUP(D3114,'Műszaki adattábla'!F:R,13,0))</f>
        <v/>
      </c>
      <c r="F3114" s="29" t="str">
        <f>IF(D3114="","",VLOOKUP(D3114,'Műszaki adattábla'!F:M,8,0))</f>
        <v/>
      </c>
      <c r="G3114" s="29" t="str">
        <f>IF(D3114="","",IF('Műszaki adattábla'!L3105="20-99",IF('Műszaki adattábla'!O3105="","Nem adott meg lekötött teljesítményt",VLOOKUP(D3114,'Műszaki adattábla'!F:O,10,0)),0))</f>
        <v/>
      </c>
      <c r="H3114" s="29" t="str">
        <f>IF(D3114="","",VLOOKUP(D3114,'Műszaki adattábla'!F:P,11,0))</f>
        <v/>
      </c>
      <c r="I3114" s="30"/>
      <c r="J3114" s="30"/>
      <c r="K3114" s="31" t="str">
        <f>IF(D3114="","",ROUND(((F3114*I3114*'Műszaki adattábla'!$C$7/'Műszaki adattábla'!$C$8)+(G3114*I3114)+(H3114*I3114))/12*'Műszaki adattábla'!T3105,0))</f>
        <v/>
      </c>
      <c r="L3114" s="32" t="str">
        <f t="shared" si="105"/>
        <v/>
      </c>
    </row>
    <row r="3115" spans="2:12" ht="14.4" thickBot="1" x14ac:dyDescent="0.3">
      <c r="B3115" s="28" t="str">
        <f t="shared" si="104"/>
        <v/>
      </c>
      <c r="C3115" s="167" t="str">
        <f>IF(D3115="","",VLOOKUP(D3115,'Műszaki adattábla'!F:G,2,0))</f>
        <v/>
      </c>
      <c r="D3115" s="168" t="str">
        <f>IF('Műszaki adattábla'!F3106="","",'Műszaki adattábla'!F3106)</f>
        <v/>
      </c>
      <c r="E3115" s="169" t="str">
        <f>IF(D3115="","",VLOOKUP(D3115,'Műszaki adattábla'!F:R,13,0))</f>
        <v/>
      </c>
      <c r="F3115" s="29" t="str">
        <f>IF(D3115="","",VLOOKUP(D3115,'Műszaki adattábla'!F:M,8,0))</f>
        <v/>
      </c>
      <c r="G3115" s="29" t="str">
        <f>IF(D3115="","",IF('Műszaki adattábla'!L3106="20-99",IF('Műszaki adattábla'!O3106="","Nem adott meg lekötött teljesítményt",VLOOKUP(D3115,'Műszaki adattábla'!F:O,10,0)),0))</f>
        <v/>
      </c>
      <c r="H3115" s="29" t="str">
        <f>IF(D3115="","",VLOOKUP(D3115,'Műszaki adattábla'!F:P,11,0))</f>
        <v/>
      </c>
      <c r="I3115" s="30"/>
      <c r="J3115" s="30"/>
      <c r="K3115" s="31" t="str">
        <f>IF(D3115="","",ROUND(((F3115*I3115*'Műszaki adattábla'!$C$7/'Műszaki adattábla'!$C$8)+(G3115*I3115)+(H3115*I3115))/12*'Műszaki adattábla'!T3106,0))</f>
        <v/>
      </c>
      <c r="L3115" s="32" t="str">
        <f t="shared" si="105"/>
        <v/>
      </c>
    </row>
    <row r="3116" spans="2:12" ht="14.4" thickBot="1" x14ac:dyDescent="0.3">
      <c r="B3116" s="28" t="str">
        <f t="shared" si="104"/>
        <v/>
      </c>
      <c r="C3116" s="167" t="str">
        <f>IF(D3116="","",VLOOKUP(D3116,'Műszaki adattábla'!F:G,2,0))</f>
        <v/>
      </c>
      <c r="D3116" s="168" t="str">
        <f>IF('Műszaki adattábla'!F3107="","",'Műszaki adattábla'!F3107)</f>
        <v/>
      </c>
      <c r="E3116" s="169" t="str">
        <f>IF(D3116="","",VLOOKUP(D3116,'Műszaki adattábla'!F:R,13,0))</f>
        <v/>
      </c>
      <c r="F3116" s="29" t="str">
        <f>IF(D3116="","",VLOOKUP(D3116,'Műszaki adattábla'!F:M,8,0))</f>
        <v/>
      </c>
      <c r="G3116" s="29" t="str">
        <f>IF(D3116="","",IF('Műszaki adattábla'!L3107="20-99",IF('Műszaki adattábla'!O3107="","Nem adott meg lekötött teljesítményt",VLOOKUP(D3116,'Műszaki adattábla'!F:O,10,0)),0))</f>
        <v/>
      </c>
      <c r="H3116" s="29" t="str">
        <f>IF(D3116="","",VLOOKUP(D3116,'Műszaki adattábla'!F:P,11,0))</f>
        <v/>
      </c>
      <c r="I3116" s="30"/>
      <c r="J3116" s="30"/>
      <c r="K3116" s="31" t="str">
        <f>IF(D3116="","",ROUND(((F3116*I3116*'Műszaki adattábla'!$C$7/'Műszaki adattábla'!$C$8)+(G3116*I3116)+(H3116*I3116))/12*'Műszaki adattábla'!T3107,0))</f>
        <v/>
      </c>
      <c r="L3116" s="32" t="str">
        <f t="shared" si="105"/>
        <v/>
      </c>
    </row>
    <row r="3117" spans="2:12" ht="14.4" thickBot="1" x14ac:dyDescent="0.3">
      <c r="B3117" s="28" t="str">
        <f t="shared" si="104"/>
        <v/>
      </c>
      <c r="C3117" s="167" t="str">
        <f>IF(D3117="","",VLOOKUP(D3117,'Műszaki adattábla'!F:G,2,0))</f>
        <v/>
      </c>
      <c r="D3117" s="168" t="str">
        <f>IF('Műszaki adattábla'!F3108="","",'Műszaki adattábla'!F3108)</f>
        <v/>
      </c>
      <c r="E3117" s="169" t="str">
        <f>IF(D3117="","",VLOOKUP(D3117,'Műszaki adattábla'!F:R,13,0))</f>
        <v/>
      </c>
      <c r="F3117" s="29" t="str">
        <f>IF(D3117="","",VLOOKUP(D3117,'Műszaki adattábla'!F:M,8,0))</f>
        <v/>
      </c>
      <c r="G3117" s="29" t="str">
        <f>IF(D3117="","",IF('Műszaki adattábla'!L3108="20-99",IF('Műszaki adattábla'!O3108="","Nem adott meg lekötött teljesítményt",VLOOKUP(D3117,'Műszaki adattábla'!F:O,10,0)),0))</f>
        <v/>
      </c>
      <c r="H3117" s="29" t="str">
        <f>IF(D3117="","",VLOOKUP(D3117,'Műszaki adattábla'!F:P,11,0))</f>
        <v/>
      </c>
      <c r="I3117" s="30"/>
      <c r="J3117" s="30"/>
      <c r="K3117" s="31" t="str">
        <f>IF(D3117="","",ROUND(((F3117*I3117*'Műszaki adattábla'!$C$7/'Műszaki adattábla'!$C$8)+(G3117*I3117)+(H3117*I3117))/12*'Műszaki adattábla'!T3108,0))</f>
        <v/>
      </c>
      <c r="L3117" s="32" t="str">
        <f t="shared" si="105"/>
        <v/>
      </c>
    </row>
    <row r="3118" spans="2:12" ht="14.4" thickBot="1" x14ac:dyDescent="0.3">
      <c r="B3118" s="28" t="str">
        <f t="shared" si="104"/>
        <v/>
      </c>
      <c r="C3118" s="167" t="str">
        <f>IF(D3118="","",VLOOKUP(D3118,'Műszaki adattábla'!F:G,2,0))</f>
        <v/>
      </c>
      <c r="D3118" s="168" t="str">
        <f>IF('Műszaki adattábla'!F3109="","",'Műszaki adattábla'!F3109)</f>
        <v/>
      </c>
      <c r="E3118" s="169" t="str">
        <f>IF(D3118="","",VLOOKUP(D3118,'Műszaki adattábla'!F:R,13,0))</f>
        <v/>
      </c>
      <c r="F3118" s="29" t="str">
        <f>IF(D3118="","",VLOOKUP(D3118,'Műszaki adattábla'!F:M,8,0))</f>
        <v/>
      </c>
      <c r="G3118" s="29" t="str">
        <f>IF(D3118="","",IF('Műszaki adattábla'!L3109="20-99",IF('Műszaki adattábla'!O3109="","Nem adott meg lekötött teljesítményt",VLOOKUP(D3118,'Műszaki adattábla'!F:O,10,0)),0))</f>
        <v/>
      </c>
      <c r="H3118" s="29" t="str">
        <f>IF(D3118="","",VLOOKUP(D3118,'Műszaki adattábla'!F:P,11,0))</f>
        <v/>
      </c>
      <c r="I3118" s="30"/>
      <c r="J3118" s="30"/>
      <c r="K3118" s="31" t="str">
        <f>IF(D3118="","",ROUND(((F3118*I3118*'Műszaki adattábla'!$C$7/'Műszaki adattábla'!$C$8)+(G3118*I3118)+(H3118*I3118))/12*'Műszaki adattábla'!T3109,0))</f>
        <v/>
      </c>
      <c r="L3118" s="32" t="str">
        <f t="shared" si="105"/>
        <v/>
      </c>
    </row>
    <row r="3119" spans="2:12" ht="14.4" thickBot="1" x14ac:dyDescent="0.3">
      <c r="B3119" s="28" t="str">
        <f t="shared" si="104"/>
        <v/>
      </c>
      <c r="C3119" s="167" t="str">
        <f>IF(D3119="","",VLOOKUP(D3119,'Műszaki adattábla'!F:G,2,0))</f>
        <v/>
      </c>
      <c r="D3119" s="168" t="str">
        <f>IF('Műszaki adattábla'!F3110="","",'Műszaki adattábla'!F3110)</f>
        <v/>
      </c>
      <c r="E3119" s="169" t="str">
        <f>IF(D3119="","",VLOOKUP(D3119,'Műszaki adattábla'!F:R,13,0))</f>
        <v/>
      </c>
      <c r="F3119" s="29" t="str">
        <f>IF(D3119="","",VLOOKUP(D3119,'Műszaki adattábla'!F:M,8,0))</f>
        <v/>
      </c>
      <c r="G3119" s="29" t="str">
        <f>IF(D3119="","",IF('Műszaki adattábla'!L3110="20-99",IF('Műszaki adattábla'!O3110="","Nem adott meg lekötött teljesítményt",VLOOKUP(D3119,'Műszaki adattábla'!F:O,10,0)),0))</f>
        <v/>
      </c>
      <c r="H3119" s="29" t="str">
        <f>IF(D3119="","",VLOOKUP(D3119,'Műszaki adattábla'!F:P,11,0))</f>
        <v/>
      </c>
      <c r="I3119" s="30"/>
      <c r="J3119" s="30"/>
      <c r="K3119" s="31" t="str">
        <f>IF(D3119="","",ROUND(((F3119*I3119*'Műszaki adattábla'!$C$7/'Műszaki adattábla'!$C$8)+(G3119*I3119)+(H3119*I3119))/12*'Műszaki adattábla'!T3110,0))</f>
        <v/>
      </c>
      <c r="L3119" s="32" t="str">
        <f t="shared" si="105"/>
        <v/>
      </c>
    </row>
    <row r="3120" spans="2:12" ht="14.4" thickBot="1" x14ac:dyDescent="0.3">
      <c r="B3120" s="28" t="str">
        <f t="shared" si="104"/>
        <v/>
      </c>
      <c r="C3120" s="167" t="str">
        <f>IF(D3120="","",VLOOKUP(D3120,'Műszaki adattábla'!F:G,2,0))</f>
        <v/>
      </c>
      <c r="D3120" s="168" t="str">
        <f>IF('Műszaki adattábla'!F3111="","",'Műszaki adattábla'!F3111)</f>
        <v/>
      </c>
      <c r="E3120" s="169" t="str">
        <f>IF(D3120="","",VLOOKUP(D3120,'Műszaki adattábla'!F:R,13,0))</f>
        <v/>
      </c>
      <c r="F3120" s="29" t="str">
        <f>IF(D3120="","",VLOOKUP(D3120,'Műszaki adattábla'!F:M,8,0))</f>
        <v/>
      </c>
      <c r="G3120" s="29" t="str">
        <f>IF(D3120="","",IF('Műszaki adattábla'!L3111="20-99",IF('Műszaki adattábla'!O3111="","Nem adott meg lekötött teljesítményt",VLOOKUP(D3120,'Műszaki adattábla'!F:O,10,0)),0))</f>
        <v/>
      </c>
      <c r="H3120" s="29" t="str">
        <f>IF(D3120="","",VLOOKUP(D3120,'Műszaki adattábla'!F:P,11,0))</f>
        <v/>
      </c>
      <c r="I3120" s="30"/>
      <c r="J3120" s="30"/>
      <c r="K3120" s="31" t="str">
        <f>IF(D3120="","",ROUND(((F3120*I3120*'Műszaki adattábla'!$C$7/'Műszaki adattábla'!$C$8)+(G3120*I3120)+(H3120*I3120))/12*'Műszaki adattábla'!T3111,0))</f>
        <v/>
      </c>
      <c r="L3120" s="32" t="str">
        <f t="shared" si="105"/>
        <v/>
      </c>
    </row>
    <row r="3121" spans="2:12" ht="14.4" thickBot="1" x14ac:dyDescent="0.3">
      <c r="B3121" s="28" t="str">
        <f t="shared" si="104"/>
        <v/>
      </c>
      <c r="C3121" s="167" t="str">
        <f>IF(D3121="","",VLOOKUP(D3121,'Műszaki adattábla'!F:G,2,0))</f>
        <v/>
      </c>
      <c r="D3121" s="168" t="str">
        <f>IF('Műszaki adattábla'!F3112="","",'Műszaki adattábla'!F3112)</f>
        <v/>
      </c>
      <c r="E3121" s="169" t="str">
        <f>IF(D3121="","",VLOOKUP(D3121,'Műszaki adattábla'!F:R,13,0))</f>
        <v/>
      </c>
      <c r="F3121" s="29" t="str">
        <f>IF(D3121="","",VLOOKUP(D3121,'Műszaki adattábla'!F:M,8,0))</f>
        <v/>
      </c>
      <c r="G3121" s="29" t="str">
        <f>IF(D3121="","",IF('Műszaki adattábla'!L3112="20-99",IF('Műszaki adattábla'!O3112="","Nem adott meg lekötött teljesítményt",VLOOKUP(D3121,'Műszaki adattábla'!F:O,10,0)),0))</f>
        <v/>
      </c>
      <c r="H3121" s="29" t="str">
        <f>IF(D3121="","",VLOOKUP(D3121,'Műszaki adattábla'!F:P,11,0))</f>
        <v/>
      </c>
      <c r="I3121" s="30"/>
      <c r="J3121" s="30"/>
      <c r="K3121" s="31" t="str">
        <f>IF(D3121="","",ROUND(((F3121*I3121*'Műszaki adattábla'!$C$7/'Műszaki adattábla'!$C$8)+(G3121*I3121)+(H3121*I3121))/12*'Műszaki adattábla'!T3112,0))</f>
        <v/>
      </c>
      <c r="L3121" s="32" t="str">
        <f t="shared" si="105"/>
        <v/>
      </c>
    </row>
    <row r="3122" spans="2:12" ht="14.4" thickBot="1" x14ac:dyDescent="0.3">
      <c r="B3122" s="28" t="str">
        <f t="shared" si="104"/>
        <v/>
      </c>
      <c r="C3122" s="167" t="str">
        <f>IF(D3122="","",VLOOKUP(D3122,'Műszaki adattábla'!F:G,2,0))</f>
        <v/>
      </c>
      <c r="D3122" s="168" t="str">
        <f>IF('Műszaki adattábla'!F3113="","",'Műszaki adattábla'!F3113)</f>
        <v/>
      </c>
      <c r="E3122" s="169" t="str">
        <f>IF(D3122="","",VLOOKUP(D3122,'Műszaki adattábla'!F:R,13,0))</f>
        <v/>
      </c>
      <c r="F3122" s="29" t="str">
        <f>IF(D3122="","",VLOOKUP(D3122,'Műszaki adattábla'!F:M,8,0))</f>
        <v/>
      </c>
      <c r="G3122" s="29" t="str">
        <f>IF(D3122="","",IF('Műszaki adattábla'!L3113="20-99",IF('Műszaki adattábla'!O3113="","Nem adott meg lekötött teljesítményt",VLOOKUP(D3122,'Műszaki adattábla'!F:O,10,0)),0))</f>
        <v/>
      </c>
      <c r="H3122" s="29" t="str">
        <f>IF(D3122="","",VLOOKUP(D3122,'Műszaki adattábla'!F:P,11,0))</f>
        <v/>
      </c>
      <c r="I3122" s="30"/>
      <c r="J3122" s="30"/>
      <c r="K3122" s="31" t="str">
        <f>IF(D3122="","",ROUND(((F3122*I3122*'Műszaki adattábla'!$C$7/'Műszaki adattábla'!$C$8)+(G3122*I3122)+(H3122*I3122))/12*'Műszaki adattábla'!T3113,0))</f>
        <v/>
      </c>
      <c r="L3122" s="32" t="str">
        <f t="shared" si="105"/>
        <v/>
      </c>
    </row>
    <row r="3123" spans="2:12" ht="14.4" thickBot="1" x14ac:dyDescent="0.3">
      <c r="B3123" s="28" t="str">
        <f t="shared" si="104"/>
        <v/>
      </c>
      <c r="C3123" s="167" t="str">
        <f>IF(D3123="","",VLOOKUP(D3123,'Műszaki adattábla'!F:G,2,0))</f>
        <v/>
      </c>
      <c r="D3123" s="168" t="str">
        <f>IF('Műszaki adattábla'!F3114="","",'Műszaki adattábla'!F3114)</f>
        <v/>
      </c>
      <c r="E3123" s="169" t="str">
        <f>IF(D3123="","",VLOOKUP(D3123,'Műszaki adattábla'!F:R,13,0))</f>
        <v/>
      </c>
      <c r="F3123" s="29" t="str">
        <f>IF(D3123="","",VLOOKUP(D3123,'Műszaki adattábla'!F:M,8,0))</f>
        <v/>
      </c>
      <c r="G3123" s="29" t="str">
        <f>IF(D3123="","",IF('Műszaki adattábla'!L3114="20-99",IF('Műszaki adattábla'!O3114="","Nem adott meg lekötött teljesítményt",VLOOKUP(D3123,'Műszaki adattábla'!F:O,10,0)),0))</f>
        <v/>
      </c>
      <c r="H3123" s="29" t="str">
        <f>IF(D3123="","",VLOOKUP(D3123,'Műszaki adattábla'!F:P,11,0))</f>
        <v/>
      </c>
      <c r="I3123" s="30"/>
      <c r="J3123" s="30"/>
      <c r="K3123" s="31" t="str">
        <f>IF(D3123="","",ROUND(((F3123*I3123*'Műszaki adattábla'!$C$7/'Műszaki adattábla'!$C$8)+(G3123*I3123)+(H3123*I3123))/12*'Műszaki adattábla'!T3114,0))</f>
        <v/>
      </c>
      <c r="L3123" s="32" t="str">
        <f t="shared" si="105"/>
        <v/>
      </c>
    </row>
    <row r="3124" spans="2:12" ht="14.4" thickBot="1" x14ac:dyDescent="0.3">
      <c r="B3124" s="28" t="str">
        <f t="shared" si="104"/>
        <v/>
      </c>
      <c r="C3124" s="167" t="str">
        <f>IF(D3124="","",VLOOKUP(D3124,'Műszaki adattábla'!F:G,2,0))</f>
        <v/>
      </c>
      <c r="D3124" s="168" t="str">
        <f>IF('Műszaki adattábla'!F3115="","",'Műszaki adattábla'!F3115)</f>
        <v/>
      </c>
      <c r="E3124" s="169" t="str">
        <f>IF(D3124="","",VLOOKUP(D3124,'Műszaki adattábla'!F:R,13,0))</f>
        <v/>
      </c>
      <c r="F3124" s="29" t="str">
        <f>IF(D3124="","",VLOOKUP(D3124,'Műszaki adattábla'!F:M,8,0))</f>
        <v/>
      </c>
      <c r="G3124" s="29" t="str">
        <f>IF(D3124="","",IF('Műszaki adattábla'!L3115="20-99",IF('Műszaki adattábla'!O3115="","Nem adott meg lekötött teljesítményt",VLOOKUP(D3124,'Műszaki adattábla'!F:O,10,0)),0))</f>
        <v/>
      </c>
      <c r="H3124" s="29" t="str">
        <f>IF(D3124="","",VLOOKUP(D3124,'Műszaki adattábla'!F:P,11,0))</f>
        <v/>
      </c>
      <c r="I3124" s="30"/>
      <c r="J3124" s="30"/>
      <c r="K3124" s="31" t="str">
        <f>IF(D3124="","",ROUND(((F3124*I3124*'Műszaki adattábla'!$C$7/'Műszaki adattábla'!$C$8)+(G3124*I3124)+(H3124*I3124))/12*'Műszaki adattábla'!T3115,0))</f>
        <v/>
      </c>
      <c r="L3124" s="32" t="str">
        <f t="shared" si="105"/>
        <v/>
      </c>
    </row>
    <row r="3125" spans="2:12" ht="14.4" thickBot="1" x14ac:dyDescent="0.3">
      <c r="B3125" s="28" t="str">
        <f t="shared" si="104"/>
        <v/>
      </c>
      <c r="C3125" s="167" t="str">
        <f>IF(D3125="","",VLOOKUP(D3125,'Műszaki adattábla'!F:G,2,0))</f>
        <v/>
      </c>
      <c r="D3125" s="168" t="str">
        <f>IF('Műszaki adattábla'!F3116="","",'Műszaki adattábla'!F3116)</f>
        <v/>
      </c>
      <c r="E3125" s="169" t="str">
        <f>IF(D3125="","",VLOOKUP(D3125,'Műszaki adattábla'!F:R,13,0))</f>
        <v/>
      </c>
      <c r="F3125" s="29" t="str">
        <f>IF(D3125="","",VLOOKUP(D3125,'Műszaki adattábla'!F:M,8,0))</f>
        <v/>
      </c>
      <c r="G3125" s="29" t="str">
        <f>IF(D3125="","",IF('Műszaki adattábla'!L3116="20-99",IF('Műszaki adattábla'!O3116="","Nem adott meg lekötött teljesítményt",VLOOKUP(D3125,'Műszaki adattábla'!F:O,10,0)),0))</f>
        <v/>
      </c>
      <c r="H3125" s="29" t="str">
        <f>IF(D3125="","",VLOOKUP(D3125,'Műszaki adattábla'!F:P,11,0))</f>
        <v/>
      </c>
      <c r="I3125" s="30"/>
      <c r="J3125" s="30"/>
      <c r="K3125" s="31" t="str">
        <f>IF(D3125="","",ROUND(((F3125*I3125*'Műszaki adattábla'!$C$7/'Műszaki adattábla'!$C$8)+(G3125*I3125)+(H3125*I3125))/12*'Műszaki adattábla'!T3116,0))</f>
        <v/>
      </c>
      <c r="L3125" s="32" t="str">
        <f t="shared" si="105"/>
        <v/>
      </c>
    </row>
    <row r="3126" spans="2:12" ht="14.4" thickBot="1" x14ac:dyDescent="0.3">
      <c r="B3126" s="28" t="str">
        <f t="shared" si="104"/>
        <v/>
      </c>
      <c r="C3126" s="167" t="str">
        <f>IF(D3126="","",VLOOKUP(D3126,'Műszaki adattábla'!F:G,2,0))</f>
        <v/>
      </c>
      <c r="D3126" s="168" t="str">
        <f>IF('Műszaki adattábla'!F3117="","",'Műszaki adattábla'!F3117)</f>
        <v/>
      </c>
      <c r="E3126" s="169" t="str">
        <f>IF(D3126="","",VLOOKUP(D3126,'Műszaki adattábla'!F:R,13,0))</f>
        <v/>
      </c>
      <c r="F3126" s="29" t="str">
        <f>IF(D3126="","",VLOOKUP(D3126,'Műszaki adattábla'!F:M,8,0))</f>
        <v/>
      </c>
      <c r="G3126" s="29" t="str">
        <f>IF(D3126="","",IF('Műszaki adattábla'!L3117="20-99",IF('Műszaki adattábla'!O3117="","Nem adott meg lekötött teljesítményt",VLOOKUP(D3126,'Műszaki adattábla'!F:O,10,0)),0))</f>
        <v/>
      </c>
      <c r="H3126" s="29" t="str">
        <f>IF(D3126="","",VLOOKUP(D3126,'Műszaki adattábla'!F:P,11,0))</f>
        <v/>
      </c>
      <c r="I3126" s="30"/>
      <c r="J3126" s="30"/>
      <c r="K3126" s="31" t="str">
        <f>IF(D3126="","",ROUND(((F3126*I3126*'Műszaki adattábla'!$C$7/'Műszaki adattábla'!$C$8)+(G3126*I3126)+(H3126*I3126))/12*'Műszaki adattábla'!T3117,0))</f>
        <v/>
      </c>
      <c r="L3126" s="32" t="str">
        <f t="shared" si="105"/>
        <v/>
      </c>
    </row>
    <row r="3127" spans="2:12" ht="14.4" thickBot="1" x14ac:dyDescent="0.3">
      <c r="B3127" s="28" t="str">
        <f t="shared" si="104"/>
        <v/>
      </c>
      <c r="C3127" s="167" t="str">
        <f>IF(D3127="","",VLOOKUP(D3127,'Műszaki adattábla'!F:G,2,0))</f>
        <v/>
      </c>
      <c r="D3127" s="168" t="str">
        <f>IF('Műszaki adattábla'!F3118="","",'Műszaki adattábla'!F3118)</f>
        <v/>
      </c>
      <c r="E3127" s="169" t="str">
        <f>IF(D3127="","",VLOOKUP(D3127,'Műszaki adattábla'!F:R,13,0))</f>
        <v/>
      </c>
      <c r="F3127" s="29" t="str">
        <f>IF(D3127="","",VLOOKUP(D3127,'Műszaki adattábla'!F:M,8,0))</f>
        <v/>
      </c>
      <c r="G3127" s="29" t="str">
        <f>IF(D3127="","",IF('Műszaki adattábla'!L3118="20-99",IF('Műszaki adattábla'!O3118="","Nem adott meg lekötött teljesítményt",VLOOKUP(D3127,'Műszaki adattábla'!F:O,10,0)),0))</f>
        <v/>
      </c>
      <c r="H3127" s="29" t="str">
        <f>IF(D3127="","",VLOOKUP(D3127,'Műszaki adattábla'!F:P,11,0))</f>
        <v/>
      </c>
      <c r="I3127" s="30"/>
      <c r="J3127" s="30"/>
      <c r="K3127" s="31" t="str">
        <f>IF(D3127="","",ROUND(((F3127*I3127*'Műszaki adattábla'!$C$7/'Műszaki adattábla'!$C$8)+(G3127*I3127)+(H3127*I3127))/12*'Műszaki adattábla'!T3118,0))</f>
        <v/>
      </c>
      <c r="L3127" s="32" t="str">
        <f t="shared" si="105"/>
        <v/>
      </c>
    </row>
    <row r="3128" spans="2:12" ht="14.4" thickBot="1" x14ac:dyDescent="0.3">
      <c r="B3128" s="28" t="str">
        <f t="shared" si="104"/>
        <v/>
      </c>
      <c r="C3128" s="167" t="str">
        <f>IF(D3128="","",VLOOKUP(D3128,'Műszaki adattábla'!F:G,2,0))</f>
        <v/>
      </c>
      <c r="D3128" s="168" t="str">
        <f>IF('Műszaki adattábla'!F3119="","",'Műszaki adattábla'!F3119)</f>
        <v/>
      </c>
      <c r="E3128" s="169" t="str">
        <f>IF(D3128="","",VLOOKUP(D3128,'Műszaki adattábla'!F:R,13,0))</f>
        <v/>
      </c>
      <c r="F3128" s="29" t="str">
        <f>IF(D3128="","",VLOOKUP(D3128,'Műszaki adattábla'!F:M,8,0))</f>
        <v/>
      </c>
      <c r="G3128" s="29" t="str">
        <f>IF(D3128="","",IF('Műszaki adattábla'!L3119="20-99",IF('Műszaki adattábla'!O3119="","Nem adott meg lekötött teljesítményt",VLOOKUP(D3128,'Műszaki adattábla'!F:O,10,0)),0))</f>
        <v/>
      </c>
      <c r="H3128" s="29" t="str">
        <f>IF(D3128="","",VLOOKUP(D3128,'Műszaki adattábla'!F:P,11,0))</f>
        <v/>
      </c>
      <c r="I3128" s="30"/>
      <c r="J3128" s="30"/>
      <c r="K3128" s="31" t="str">
        <f>IF(D3128="","",ROUND(((F3128*I3128*'Műszaki adattábla'!$C$7/'Műszaki adattábla'!$C$8)+(G3128*I3128)+(H3128*I3128))/12*'Műszaki adattábla'!T3119,0))</f>
        <v/>
      </c>
      <c r="L3128" s="32" t="str">
        <f t="shared" si="105"/>
        <v/>
      </c>
    </row>
    <row r="3129" spans="2:12" ht="14.4" thickBot="1" x14ac:dyDescent="0.3">
      <c r="B3129" s="28" t="str">
        <f t="shared" si="104"/>
        <v/>
      </c>
      <c r="C3129" s="167" t="str">
        <f>IF(D3129="","",VLOOKUP(D3129,'Műszaki adattábla'!F:G,2,0))</f>
        <v/>
      </c>
      <c r="D3129" s="168" t="str">
        <f>IF('Műszaki adattábla'!F3120="","",'Műszaki adattábla'!F3120)</f>
        <v/>
      </c>
      <c r="E3129" s="169" t="str">
        <f>IF(D3129="","",VLOOKUP(D3129,'Műszaki adattábla'!F:R,13,0))</f>
        <v/>
      </c>
      <c r="F3129" s="29" t="str">
        <f>IF(D3129="","",VLOOKUP(D3129,'Műszaki adattábla'!F:M,8,0))</f>
        <v/>
      </c>
      <c r="G3129" s="29" t="str">
        <f>IF(D3129="","",IF('Műszaki adattábla'!L3120="20-99",IF('Műszaki adattábla'!O3120="","Nem adott meg lekötött teljesítményt",VLOOKUP(D3129,'Műszaki adattábla'!F:O,10,0)),0))</f>
        <v/>
      </c>
      <c r="H3129" s="29" t="str">
        <f>IF(D3129="","",VLOOKUP(D3129,'Műszaki adattábla'!F:P,11,0))</f>
        <v/>
      </c>
      <c r="I3129" s="30"/>
      <c r="J3129" s="30"/>
      <c r="K3129" s="31" t="str">
        <f>IF(D3129="","",ROUND(((F3129*I3129*'Műszaki adattábla'!$C$7/'Műszaki adattábla'!$C$8)+(G3129*I3129)+(H3129*I3129))/12*'Műszaki adattábla'!T3120,0))</f>
        <v/>
      </c>
      <c r="L3129" s="32" t="str">
        <f t="shared" si="105"/>
        <v/>
      </c>
    </row>
    <row r="3130" spans="2:12" ht="14.4" thickBot="1" x14ac:dyDescent="0.3">
      <c r="B3130" s="28" t="str">
        <f t="shared" si="104"/>
        <v/>
      </c>
      <c r="C3130" s="167" t="str">
        <f>IF(D3130="","",VLOOKUP(D3130,'Műszaki adattábla'!F:G,2,0))</f>
        <v/>
      </c>
      <c r="D3130" s="168" t="str">
        <f>IF('Műszaki adattábla'!F3121="","",'Műszaki adattábla'!F3121)</f>
        <v/>
      </c>
      <c r="E3130" s="169" t="str">
        <f>IF(D3130="","",VLOOKUP(D3130,'Műszaki adattábla'!F:R,13,0))</f>
        <v/>
      </c>
      <c r="F3130" s="29" t="str">
        <f>IF(D3130="","",VLOOKUP(D3130,'Műszaki adattábla'!F:M,8,0))</f>
        <v/>
      </c>
      <c r="G3130" s="29" t="str">
        <f>IF(D3130="","",IF('Műszaki adattábla'!L3121="20-99",IF('Műszaki adattábla'!O3121="","Nem adott meg lekötött teljesítményt",VLOOKUP(D3130,'Műszaki adattábla'!F:O,10,0)),0))</f>
        <v/>
      </c>
      <c r="H3130" s="29" t="str">
        <f>IF(D3130="","",VLOOKUP(D3130,'Műszaki adattábla'!F:P,11,0))</f>
        <v/>
      </c>
      <c r="I3130" s="30"/>
      <c r="J3130" s="30"/>
      <c r="K3130" s="31" t="str">
        <f>IF(D3130="","",ROUND(((F3130*I3130*'Műszaki adattábla'!$C$7/'Műszaki adattábla'!$C$8)+(G3130*I3130)+(H3130*I3130))/12*'Műszaki adattábla'!T3121,0))</f>
        <v/>
      </c>
      <c r="L3130" s="32" t="str">
        <f t="shared" si="105"/>
        <v/>
      </c>
    </row>
    <row r="3131" spans="2:12" ht="14.4" thickBot="1" x14ac:dyDescent="0.3">
      <c r="B3131" s="28" t="str">
        <f t="shared" si="104"/>
        <v/>
      </c>
      <c r="C3131" s="167" t="str">
        <f>IF(D3131="","",VLOOKUP(D3131,'Műszaki adattábla'!F:G,2,0))</f>
        <v/>
      </c>
      <c r="D3131" s="168" t="str">
        <f>IF('Műszaki adattábla'!F3122="","",'Műszaki adattábla'!F3122)</f>
        <v/>
      </c>
      <c r="E3131" s="169" t="str">
        <f>IF(D3131="","",VLOOKUP(D3131,'Műszaki adattábla'!F:R,13,0))</f>
        <v/>
      </c>
      <c r="F3131" s="29" t="str">
        <f>IF(D3131="","",VLOOKUP(D3131,'Műszaki adattábla'!F:M,8,0))</f>
        <v/>
      </c>
      <c r="G3131" s="29" t="str">
        <f>IF(D3131="","",IF('Műszaki adattábla'!L3122="20-99",IF('Műszaki adattábla'!O3122="","Nem adott meg lekötött teljesítményt",VLOOKUP(D3131,'Műszaki adattábla'!F:O,10,0)),0))</f>
        <v/>
      </c>
      <c r="H3131" s="29" t="str">
        <f>IF(D3131="","",VLOOKUP(D3131,'Műszaki adattábla'!F:P,11,0))</f>
        <v/>
      </c>
      <c r="I3131" s="30"/>
      <c r="J3131" s="30"/>
      <c r="K3131" s="31" t="str">
        <f>IF(D3131="","",ROUND(((F3131*I3131*'Műszaki adattábla'!$C$7/'Műszaki adattábla'!$C$8)+(G3131*I3131)+(H3131*I3131))/12*'Műszaki adattábla'!T3122,0))</f>
        <v/>
      </c>
      <c r="L3131" s="32" t="str">
        <f t="shared" si="105"/>
        <v/>
      </c>
    </row>
    <row r="3132" spans="2:12" ht="14.4" thickBot="1" x14ac:dyDescent="0.3">
      <c r="B3132" s="28" t="str">
        <f t="shared" si="104"/>
        <v/>
      </c>
      <c r="C3132" s="167" t="str">
        <f>IF(D3132="","",VLOOKUP(D3132,'Műszaki adattábla'!F:G,2,0))</f>
        <v/>
      </c>
      <c r="D3132" s="168" t="str">
        <f>IF('Műszaki adattábla'!F3123="","",'Műszaki adattábla'!F3123)</f>
        <v/>
      </c>
      <c r="E3132" s="169" t="str">
        <f>IF(D3132="","",VLOOKUP(D3132,'Műszaki adattábla'!F:R,13,0))</f>
        <v/>
      </c>
      <c r="F3132" s="29" t="str">
        <f>IF(D3132="","",VLOOKUP(D3132,'Műszaki adattábla'!F:M,8,0))</f>
        <v/>
      </c>
      <c r="G3132" s="29" t="str">
        <f>IF(D3132="","",IF('Műszaki adattábla'!L3123="20-99",IF('Műszaki adattábla'!O3123="","Nem adott meg lekötött teljesítményt",VLOOKUP(D3132,'Műszaki adattábla'!F:O,10,0)),0))</f>
        <v/>
      </c>
      <c r="H3132" s="29" t="str">
        <f>IF(D3132="","",VLOOKUP(D3132,'Műszaki adattábla'!F:P,11,0))</f>
        <v/>
      </c>
      <c r="I3132" s="30"/>
      <c r="J3132" s="30"/>
      <c r="K3132" s="31" t="str">
        <f>IF(D3132="","",ROUND(((F3132*I3132*'Műszaki adattábla'!$C$7/'Műszaki adattábla'!$C$8)+(G3132*I3132)+(H3132*I3132))/12*'Műszaki adattábla'!T3123,0))</f>
        <v/>
      </c>
      <c r="L3132" s="32" t="str">
        <f t="shared" si="105"/>
        <v/>
      </c>
    </row>
    <row r="3133" spans="2:12" ht="14.4" thickBot="1" x14ac:dyDescent="0.3">
      <c r="B3133" s="28" t="str">
        <f t="shared" si="104"/>
        <v/>
      </c>
      <c r="C3133" s="167" t="str">
        <f>IF(D3133="","",VLOOKUP(D3133,'Műszaki adattábla'!F:G,2,0))</f>
        <v/>
      </c>
      <c r="D3133" s="168" t="str">
        <f>IF('Műszaki adattábla'!F3124="","",'Műszaki adattábla'!F3124)</f>
        <v/>
      </c>
      <c r="E3133" s="169" t="str">
        <f>IF(D3133="","",VLOOKUP(D3133,'Műszaki adattábla'!F:R,13,0))</f>
        <v/>
      </c>
      <c r="F3133" s="29" t="str">
        <f>IF(D3133="","",VLOOKUP(D3133,'Műszaki adattábla'!F:M,8,0))</f>
        <v/>
      </c>
      <c r="G3133" s="29" t="str">
        <f>IF(D3133="","",IF('Műszaki adattábla'!L3124="20-99",IF('Műszaki adattábla'!O3124="","Nem adott meg lekötött teljesítményt",VLOOKUP(D3133,'Műszaki adattábla'!F:O,10,0)),0))</f>
        <v/>
      </c>
      <c r="H3133" s="29" t="str">
        <f>IF(D3133="","",VLOOKUP(D3133,'Műszaki adattábla'!F:P,11,0))</f>
        <v/>
      </c>
      <c r="I3133" s="30"/>
      <c r="J3133" s="30"/>
      <c r="K3133" s="31" t="str">
        <f>IF(D3133="","",ROUND(((F3133*I3133*'Műszaki adattábla'!$C$7/'Műszaki adattábla'!$C$8)+(G3133*I3133)+(H3133*I3133))/12*'Műszaki adattábla'!T3124,0))</f>
        <v/>
      </c>
      <c r="L3133" s="32" t="str">
        <f t="shared" si="105"/>
        <v/>
      </c>
    </row>
    <row r="3134" spans="2:12" ht="14.4" thickBot="1" x14ac:dyDescent="0.3">
      <c r="B3134" s="28" t="str">
        <f t="shared" si="104"/>
        <v/>
      </c>
      <c r="C3134" s="167" t="str">
        <f>IF(D3134="","",VLOOKUP(D3134,'Műszaki adattábla'!F:G,2,0))</f>
        <v/>
      </c>
      <c r="D3134" s="168" t="str">
        <f>IF('Műszaki adattábla'!F3125="","",'Műszaki adattábla'!F3125)</f>
        <v/>
      </c>
      <c r="E3134" s="169" t="str">
        <f>IF(D3134="","",VLOOKUP(D3134,'Műszaki adattábla'!F:R,13,0))</f>
        <v/>
      </c>
      <c r="F3134" s="29" t="str">
        <f>IF(D3134="","",VLOOKUP(D3134,'Műszaki adattábla'!F:M,8,0))</f>
        <v/>
      </c>
      <c r="G3134" s="29" t="str">
        <f>IF(D3134="","",IF('Műszaki adattábla'!L3125="20-99",IF('Műszaki adattábla'!O3125="","Nem adott meg lekötött teljesítményt",VLOOKUP(D3134,'Műszaki adattábla'!F:O,10,0)),0))</f>
        <v/>
      </c>
      <c r="H3134" s="29" t="str">
        <f>IF(D3134="","",VLOOKUP(D3134,'Műszaki adattábla'!F:P,11,0))</f>
        <v/>
      </c>
      <c r="I3134" s="30"/>
      <c r="J3134" s="30"/>
      <c r="K3134" s="31" t="str">
        <f>IF(D3134="","",ROUND(((F3134*I3134*'Műszaki adattábla'!$C$7/'Műszaki adattábla'!$C$8)+(G3134*I3134)+(H3134*I3134))/12*'Műszaki adattábla'!T3125,0))</f>
        <v/>
      </c>
      <c r="L3134" s="32" t="str">
        <f t="shared" si="105"/>
        <v/>
      </c>
    </row>
    <row r="3135" spans="2:12" ht="14.4" thickBot="1" x14ac:dyDescent="0.3">
      <c r="B3135" s="28" t="str">
        <f t="shared" si="104"/>
        <v/>
      </c>
      <c r="C3135" s="167" t="str">
        <f>IF(D3135="","",VLOOKUP(D3135,'Műszaki adattábla'!F:G,2,0))</f>
        <v/>
      </c>
      <c r="D3135" s="168" t="str">
        <f>IF('Műszaki adattábla'!F3126="","",'Műszaki adattábla'!F3126)</f>
        <v/>
      </c>
      <c r="E3135" s="169" t="str">
        <f>IF(D3135="","",VLOOKUP(D3135,'Műszaki adattábla'!F:R,13,0))</f>
        <v/>
      </c>
      <c r="F3135" s="29" t="str">
        <f>IF(D3135="","",VLOOKUP(D3135,'Műszaki adattábla'!F:M,8,0))</f>
        <v/>
      </c>
      <c r="G3135" s="29" t="str">
        <f>IF(D3135="","",IF('Műszaki adattábla'!L3126="20-99",IF('Műszaki adattábla'!O3126="","Nem adott meg lekötött teljesítményt",VLOOKUP(D3135,'Műszaki adattábla'!F:O,10,0)),0))</f>
        <v/>
      </c>
      <c r="H3135" s="29" t="str">
        <f>IF(D3135="","",VLOOKUP(D3135,'Műszaki adattábla'!F:P,11,0))</f>
        <v/>
      </c>
      <c r="I3135" s="30"/>
      <c r="J3135" s="30"/>
      <c r="K3135" s="31" t="str">
        <f>IF(D3135="","",ROUND(((F3135*I3135*'Műszaki adattábla'!$C$7/'Műszaki adattábla'!$C$8)+(G3135*I3135)+(H3135*I3135))/12*'Műszaki adattábla'!T3126,0))</f>
        <v/>
      </c>
      <c r="L3135" s="32" t="str">
        <f t="shared" si="105"/>
        <v/>
      </c>
    </row>
    <row r="3136" spans="2:12" ht="14.4" thickBot="1" x14ac:dyDescent="0.3">
      <c r="B3136" s="28" t="str">
        <f t="shared" si="104"/>
        <v/>
      </c>
      <c r="C3136" s="167" t="str">
        <f>IF(D3136="","",VLOOKUP(D3136,'Műszaki adattábla'!F:G,2,0))</f>
        <v/>
      </c>
      <c r="D3136" s="168" t="str">
        <f>IF('Műszaki adattábla'!F3127="","",'Műszaki adattábla'!F3127)</f>
        <v/>
      </c>
      <c r="E3136" s="169" t="str">
        <f>IF(D3136="","",VLOOKUP(D3136,'Műszaki adattábla'!F:R,13,0))</f>
        <v/>
      </c>
      <c r="F3136" s="29" t="str">
        <f>IF(D3136="","",VLOOKUP(D3136,'Műszaki adattábla'!F:M,8,0))</f>
        <v/>
      </c>
      <c r="G3136" s="29" t="str">
        <f>IF(D3136="","",IF('Műszaki adattábla'!L3127="20-99",IF('Műszaki adattábla'!O3127="","Nem adott meg lekötött teljesítményt",VLOOKUP(D3136,'Műszaki adattábla'!F:O,10,0)),0))</f>
        <v/>
      </c>
      <c r="H3136" s="29" t="str">
        <f>IF(D3136="","",VLOOKUP(D3136,'Műszaki adattábla'!F:P,11,0))</f>
        <v/>
      </c>
      <c r="I3136" s="30"/>
      <c r="J3136" s="30"/>
      <c r="K3136" s="31" t="str">
        <f>IF(D3136="","",ROUND(((F3136*I3136*'Műszaki adattábla'!$C$7/'Műszaki adattábla'!$C$8)+(G3136*I3136)+(H3136*I3136))/12*'Műszaki adattábla'!T3127,0))</f>
        <v/>
      </c>
      <c r="L3136" s="32" t="str">
        <f t="shared" si="105"/>
        <v/>
      </c>
    </row>
    <row r="3137" spans="2:12" ht="14.4" thickBot="1" x14ac:dyDescent="0.3">
      <c r="B3137" s="28" t="str">
        <f t="shared" si="104"/>
        <v/>
      </c>
      <c r="C3137" s="167" t="str">
        <f>IF(D3137="","",VLOOKUP(D3137,'Műszaki adattábla'!F:G,2,0))</f>
        <v/>
      </c>
      <c r="D3137" s="168" t="str">
        <f>IF('Műszaki adattábla'!F3128="","",'Műszaki adattábla'!F3128)</f>
        <v/>
      </c>
      <c r="E3137" s="169" t="str">
        <f>IF(D3137="","",VLOOKUP(D3137,'Műszaki adattábla'!F:R,13,0))</f>
        <v/>
      </c>
      <c r="F3137" s="29" t="str">
        <f>IF(D3137="","",VLOOKUP(D3137,'Műszaki adattábla'!F:M,8,0))</f>
        <v/>
      </c>
      <c r="G3137" s="29" t="str">
        <f>IF(D3137="","",IF('Műszaki adattábla'!L3128="20-99",IF('Műszaki adattábla'!O3128="","Nem adott meg lekötött teljesítményt",VLOOKUP(D3137,'Műszaki adattábla'!F:O,10,0)),0))</f>
        <v/>
      </c>
      <c r="H3137" s="29" t="str">
        <f>IF(D3137="","",VLOOKUP(D3137,'Műszaki adattábla'!F:P,11,0))</f>
        <v/>
      </c>
      <c r="I3137" s="30"/>
      <c r="J3137" s="30"/>
      <c r="K3137" s="31" t="str">
        <f>IF(D3137="","",ROUND(((F3137*I3137*'Műszaki adattábla'!$C$7/'Műszaki adattábla'!$C$8)+(G3137*I3137)+(H3137*I3137))/12*'Műszaki adattábla'!T3128,0))</f>
        <v/>
      </c>
      <c r="L3137" s="32" t="str">
        <f t="shared" si="105"/>
        <v/>
      </c>
    </row>
    <row r="3138" spans="2:12" ht="14.4" thickBot="1" x14ac:dyDescent="0.3">
      <c r="B3138" s="28" t="str">
        <f t="shared" si="104"/>
        <v/>
      </c>
      <c r="C3138" s="167" t="str">
        <f>IF(D3138="","",VLOOKUP(D3138,'Műszaki adattábla'!F:G,2,0))</f>
        <v/>
      </c>
      <c r="D3138" s="168" t="str">
        <f>IF('Műszaki adattábla'!F3129="","",'Műszaki adattábla'!F3129)</f>
        <v/>
      </c>
      <c r="E3138" s="169" t="str">
        <f>IF(D3138="","",VLOOKUP(D3138,'Műszaki adattábla'!F:R,13,0))</f>
        <v/>
      </c>
      <c r="F3138" s="29" t="str">
        <f>IF(D3138="","",VLOOKUP(D3138,'Műszaki adattábla'!F:M,8,0))</f>
        <v/>
      </c>
      <c r="G3138" s="29" t="str">
        <f>IF(D3138="","",IF('Műszaki adattábla'!L3129="20-99",IF('Műszaki adattábla'!O3129="","Nem adott meg lekötött teljesítményt",VLOOKUP(D3138,'Műszaki adattábla'!F:O,10,0)),0))</f>
        <v/>
      </c>
      <c r="H3138" s="29" t="str">
        <f>IF(D3138="","",VLOOKUP(D3138,'Műszaki adattábla'!F:P,11,0))</f>
        <v/>
      </c>
      <c r="I3138" s="30"/>
      <c r="J3138" s="30"/>
      <c r="K3138" s="31" t="str">
        <f>IF(D3138="","",ROUND(((F3138*I3138*'Műszaki adattábla'!$C$7/'Műszaki adattábla'!$C$8)+(G3138*I3138)+(H3138*I3138))/12*'Műszaki adattábla'!T3129,0))</f>
        <v/>
      </c>
      <c r="L3138" s="32" t="str">
        <f t="shared" si="105"/>
        <v/>
      </c>
    </row>
    <row r="3139" spans="2:12" ht="14.4" thickBot="1" x14ac:dyDescent="0.3">
      <c r="B3139" s="28" t="str">
        <f t="shared" si="104"/>
        <v/>
      </c>
      <c r="C3139" s="167" t="str">
        <f>IF(D3139="","",VLOOKUP(D3139,'Műszaki adattábla'!F:G,2,0))</f>
        <v/>
      </c>
      <c r="D3139" s="168" t="str">
        <f>IF('Műszaki adattábla'!F3130="","",'Műszaki adattábla'!F3130)</f>
        <v/>
      </c>
      <c r="E3139" s="169" t="str">
        <f>IF(D3139="","",VLOOKUP(D3139,'Műszaki adattábla'!F:R,13,0))</f>
        <v/>
      </c>
      <c r="F3139" s="29" t="str">
        <f>IF(D3139="","",VLOOKUP(D3139,'Műszaki adattábla'!F:M,8,0))</f>
        <v/>
      </c>
      <c r="G3139" s="29" t="str">
        <f>IF(D3139="","",IF('Műszaki adattábla'!L3130="20-99",IF('Műszaki adattábla'!O3130="","Nem adott meg lekötött teljesítményt",VLOOKUP(D3139,'Műszaki adattábla'!F:O,10,0)),0))</f>
        <v/>
      </c>
      <c r="H3139" s="29" t="str">
        <f>IF(D3139="","",VLOOKUP(D3139,'Műszaki adattábla'!F:P,11,0))</f>
        <v/>
      </c>
      <c r="I3139" s="30"/>
      <c r="J3139" s="30"/>
      <c r="K3139" s="31" t="str">
        <f>IF(D3139="","",ROUND(((F3139*I3139*'Műszaki adattábla'!$C$7/'Műszaki adattábla'!$C$8)+(G3139*I3139)+(H3139*I3139))/12*'Műszaki adattábla'!T3130,0))</f>
        <v/>
      </c>
      <c r="L3139" s="32" t="str">
        <f t="shared" si="105"/>
        <v/>
      </c>
    </row>
    <row r="3140" spans="2:12" ht="14.4" thickBot="1" x14ac:dyDescent="0.3">
      <c r="B3140" s="28" t="str">
        <f t="shared" si="104"/>
        <v/>
      </c>
      <c r="C3140" s="167" t="str">
        <f>IF(D3140="","",VLOOKUP(D3140,'Műszaki adattábla'!F:G,2,0))</f>
        <v/>
      </c>
      <c r="D3140" s="168" t="str">
        <f>IF('Műszaki adattábla'!F3131="","",'Műszaki adattábla'!F3131)</f>
        <v/>
      </c>
      <c r="E3140" s="169" t="str">
        <f>IF(D3140="","",VLOOKUP(D3140,'Műszaki adattábla'!F:R,13,0))</f>
        <v/>
      </c>
      <c r="F3140" s="29" t="str">
        <f>IF(D3140="","",VLOOKUP(D3140,'Műszaki adattábla'!F:M,8,0))</f>
        <v/>
      </c>
      <c r="G3140" s="29" t="str">
        <f>IF(D3140="","",IF('Műszaki adattábla'!L3131="20-99",IF('Műszaki adattábla'!O3131="","Nem adott meg lekötött teljesítményt",VLOOKUP(D3140,'Műszaki adattábla'!F:O,10,0)),0))</f>
        <v/>
      </c>
      <c r="H3140" s="29" t="str">
        <f>IF(D3140="","",VLOOKUP(D3140,'Műszaki adattábla'!F:P,11,0))</f>
        <v/>
      </c>
      <c r="I3140" s="30"/>
      <c r="J3140" s="30"/>
      <c r="K3140" s="31" t="str">
        <f>IF(D3140="","",ROUND(((F3140*I3140*'Műszaki adattábla'!$C$7/'Műszaki adattábla'!$C$8)+(G3140*I3140)+(H3140*I3140))/12*'Műszaki adattábla'!T3131,0))</f>
        <v/>
      </c>
      <c r="L3140" s="32" t="str">
        <f t="shared" si="105"/>
        <v/>
      </c>
    </row>
    <row r="3141" spans="2:12" ht="14.4" thickBot="1" x14ac:dyDescent="0.3">
      <c r="B3141" s="28" t="str">
        <f t="shared" si="104"/>
        <v/>
      </c>
      <c r="C3141" s="167" t="str">
        <f>IF(D3141="","",VLOOKUP(D3141,'Műszaki adattábla'!F:G,2,0))</f>
        <v/>
      </c>
      <c r="D3141" s="168" t="str">
        <f>IF('Műszaki adattábla'!F3132="","",'Műszaki adattábla'!F3132)</f>
        <v/>
      </c>
      <c r="E3141" s="169" t="str">
        <f>IF(D3141="","",VLOOKUP(D3141,'Műszaki adattábla'!F:R,13,0))</f>
        <v/>
      </c>
      <c r="F3141" s="29" t="str">
        <f>IF(D3141="","",VLOOKUP(D3141,'Műszaki adattábla'!F:M,8,0))</f>
        <v/>
      </c>
      <c r="G3141" s="29" t="str">
        <f>IF(D3141="","",IF('Műszaki adattábla'!L3132="20-99",IF('Műszaki adattábla'!O3132="","Nem adott meg lekötött teljesítményt",VLOOKUP(D3141,'Műszaki adattábla'!F:O,10,0)),0))</f>
        <v/>
      </c>
      <c r="H3141" s="29" t="str">
        <f>IF(D3141="","",VLOOKUP(D3141,'Műszaki adattábla'!F:P,11,0))</f>
        <v/>
      </c>
      <c r="I3141" s="30"/>
      <c r="J3141" s="30"/>
      <c r="K3141" s="31" t="str">
        <f>IF(D3141="","",ROUND(((F3141*I3141*'Műszaki adattábla'!$C$7/'Műszaki adattábla'!$C$8)+(G3141*I3141)+(H3141*I3141))/12*'Műszaki adattábla'!T3132,0))</f>
        <v/>
      </c>
      <c r="L3141" s="32" t="str">
        <f t="shared" si="105"/>
        <v/>
      </c>
    </row>
    <row r="3142" spans="2:12" ht="14.4" thickBot="1" x14ac:dyDescent="0.3">
      <c r="B3142" s="28" t="str">
        <f t="shared" si="104"/>
        <v/>
      </c>
      <c r="C3142" s="167" t="str">
        <f>IF(D3142="","",VLOOKUP(D3142,'Műszaki adattábla'!F:G,2,0))</f>
        <v/>
      </c>
      <c r="D3142" s="168" t="str">
        <f>IF('Műszaki adattábla'!F3133="","",'Műszaki adattábla'!F3133)</f>
        <v/>
      </c>
      <c r="E3142" s="169" t="str">
        <f>IF(D3142="","",VLOOKUP(D3142,'Műszaki adattábla'!F:R,13,0))</f>
        <v/>
      </c>
      <c r="F3142" s="29" t="str">
        <f>IF(D3142="","",VLOOKUP(D3142,'Műszaki adattábla'!F:M,8,0))</f>
        <v/>
      </c>
      <c r="G3142" s="29" t="str">
        <f>IF(D3142="","",IF('Műszaki adattábla'!L3133="20-99",IF('Műszaki adattábla'!O3133="","Nem adott meg lekötött teljesítményt",VLOOKUP(D3142,'Műszaki adattábla'!F:O,10,0)),0))</f>
        <v/>
      </c>
      <c r="H3142" s="29" t="str">
        <f>IF(D3142="","",VLOOKUP(D3142,'Műszaki adattábla'!F:P,11,0))</f>
        <v/>
      </c>
      <c r="I3142" s="30"/>
      <c r="J3142" s="30"/>
      <c r="K3142" s="31" t="str">
        <f>IF(D3142="","",ROUND(((F3142*I3142*'Műszaki adattábla'!$C$7/'Műszaki adattábla'!$C$8)+(G3142*I3142)+(H3142*I3142))/12*'Műszaki adattábla'!T3133,0))</f>
        <v/>
      </c>
      <c r="L3142" s="32" t="str">
        <f t="shared" si="105"/>
        <v/>
      </c>
    </row>
    <row r="3143" spans="2:12" ht="14.4" thickBot="1" x14ac:dyDescent="0.3">
      <c r="B3143" s="28" t="str">
        <f t="shared" si="104"/>
        <v/>
      </c>
      <c r="C3143" s="167" t="str">
        <f>IF(D3143="","",VLOOKUP(D3143,'Műszaki adattábla'!F:G,2,0))</f>
        <v/>
      </c>
      <c r="D3143" s="168" t="str">
        <f>IF('Műszaki adattábla'!F3134="","",'Műszaki adattábla'!F3134)</f>
        <v/>
      </c>
      <c r="E3143" s="169" t="str">
        <f>IF(D3143="","",VLOOKUP(D3143,'Műszaki adattábla'!F:R,13,0))</f>
        <v/>
      </c>
      <c r="F3143" s="29" t="str">
        <f>IF(D3143="","",VLOOKUP(D3143,'Műszaki adattábla'!F:M,8,0))</f>
        <v/>
      </c>
      <c r="G3143" s="29" t="str">
        <f>IF(D3143="","",IF('Műszaki adattábla'!L3134="20-99",IF('Műszaki adattábla'!O3134="","Nem adott meg lekötött teljesítményt",VLOOKUP(D3143,'Műszaki adattábla'!F:O,10,0)),0))</f>
        <v/>
      </c>
      <c r="H3143" s="29" t="str">
        <f>IF(D3143="","",VLOOKUP(D3143,'Műszaki adattábla'!F:P,11,0))</f>
        <v/>
      </c>
      <c r="I3143" s="30"/>
      <c r="J3143" s="30"/>
      <c r="K3143" s="31" t="str">
        <f>IF(D3143="","",ROUND(((F3143*I3143*'Műszaki adattábla'!$C$7/'Műszaki adattábla'!$C$8)+(G3143*I3143)+(H3143*I3143))/12*'Műszaki adattábla'!T3134,0))</f>
        <v/>
      </c>
      <c r="L3143" s="32" t="str">
        <f t="shared" si="105"/>
        <v/>
      </c>
    </row>
    <row r="3144" spans="2:12" ht="14.4" thickBot="1" x14ac:dyDescent="0.3">
      <c r="B3144" s="28" t="str">
        <f t="shared" si="104"/>
        <v/>
      </c>
      <c r="C3144" s="167" t="str">
        <f>IF(D3144="","",VLOOKUP(D3144,'Műszaki adattábla'!F:G,2,0))</f>
        <v/>
      </c>
      <c r="D3144" s="168" t="str">
        <f>IF('Műszaki adattábla'!F3135="","",'Műszaki adattábla'!F3135)</f>
        <v/>
      </c>
      <c r="E3144" s="169" t="str">
        <f>IF(D3144="","",VLOOKUP(D3144,'Műszaki adattábla'!F:R,13,0))</f>
        <v/>
      </c>
      <c r="F3144" s="29" t="str">
        <f>IF(D3144="","",VLOOKUP(D3144,'Műszaki adattábla'!F:M,8,0))</f>
        <v/>
      </c>
      <c r="G3144" s="29" t="str">
        <f>IF(D3144="","",IF('Műszaki adattábla'!L3135="20-99",IF('Műszaki adattábla'!O3135="","Nem adott meg lekötött teljesítményt",VLOOKUP(D3144,'Műszaki adattábla'!F:O,10,0)),0))</f>
        <v/>
      </c>
      <c r="H3144" s="29" t="str">
        <f>IF(D3144="","",VLOOKUP(D3144,'Műszaki adattábla'!F:P,11,0))</f>
        <v/>
      </c>
      <c r="I3144" s="30"/>
      <c r="J3144" s="30"/>
      <c r="K3144" s="31" t="str">
        <f>IF(D3144="","",ROUND(((F3144*I3144*'Műszaki adattábla'!$C$7/'Műszaki adattábla'!$C$8)+(G3144*I3144)+(H3144*I3144))/12*'Műszaki adattábla'!T3135,0))</f>
        <v/>
      </c>
      <c r="L3144" s="32" t="str">
        <f t="shared" si="105"/>
        <v/>
      </c>
    </row>
    <row r="3145" spans="2:12" ht="14.4" thickBot="1" x14ac:dyDescent="0.3">
      <c r="B3145" s="28" t="str">
        <f t="shared" si="104"/>
        <v/>
      </c>
      <c r="C3145" s="167" t="str">
        <f>IF(D3145="","",VLOOKUP(D3145,'Műszaki adattábla'!F:G,2,0))</f>
        <v/>
      </c>
      <c r="D3145" s="168" t="str">
        <f>IF('Műszaki adattábla'!F3136="","",'Műszaki adattábla'!F3136)</f>
        <v/>
      </c>
      <c r="E3145" s="169" t="str">
        <f>IF(D3145="","",VLOOKUP(D3145,'Műszaki adattábla'!F:R,13,0))</f>
        <v/>
      </c>
      <c r="F3145" s="29" t="str">
        <f>IF(D3145="","",VLOOKUP(D3145,'Műszaki adattábla'!F:M,8,0))</f>
        <v/>
      </c>
      <c r="G3145" s="29" t="str">
        <f>IF(D3145="","",IF('Műszaki adattábla'!L3136="20-99",IF('Műszaki adattábla'!O3136="","Nem adott meg lekötött teljesítményt",VLOOKUP(D3145,'Műszaki adattábla'!F:O,10,0)),0))</f>
        <v/>
      </c>
      <c r="H3145" s="29" t="str">
        <f>IF(D3145="","",VLOOKUP(D3145,'Műszaki adattábla'!F:P,11,0))</f>
        <v/>
      </c>
      <c r="I3145" s="30"/>
      <c r="J3145" s="30"/>
      <c r="K3145" s="31" t="str">
        <f>IF(D3145="","",ROUND(((F3145*I3145*'Műszaki adattábla'!$C$7/'Műszaki adattábla'!$C$8)+(G3145*I3145)+(H3145*I3145))/12*'Műszaki adattábla'!T3136,0))</f>
        <v/>
      </c>
      <c r="L3145" s="32" t="str">
        <f t="shared" si="105"/>
        <v/>
      </c>
    </row>
    <row r="3146" spans="2:12" ht="14.4" thickBot="1" x14ac:dyDescent="0.3">
      <c r="B3146" s="28" t="str">
        <f t="shared" si="104"/>
        <v/>
      </c>
      <c r="C3146" s="167" t="str">
        <f>IF(D3146="","",VLOOKUP(D3146,'Műszaki adattábla'!F:G,2,0))</f>
        <v/>
      </c>
      <c r="D3146" s="168" t="str">
        <f>IF('Műszaki adattábla'!F3137="","",'Műszaki adattábla'!F3137)</f>
        <v/>
      </c>
      <c r="E3146" s="169" t="str">
        <f>IF(D3146="","",VLOOKUP(D3146,'Műszaki adattábla'!F:R,13,0))</f>
        <v/>
      </c>
      <c r="F3146" s="29" t="str">
        <f>IF(D3146="","",VLOOKUP(D3146,'Műszaki adattábla'!F:M,8,0))</f>
        <v/>
      </c>
      <c r="G3146" s="29" t="str">
        <f>IF(D3146="","",IF('Műszaki adattábla'!L3137="20-99",IF('Műszaki adattábla'!O3137="","Nem adott meg lekötött teljesítményt",VLOOKUP(D3146,'Műszaki adattábla'!F:O,10,0)),0))</f>
        <v/>
      </c>
      <c r="H3146" s="29" t="str">
        <f>IF(D3146="","",VLOOKUP(D3146,'Műszaki adattábla'!F:P,11,0))</f>
        <v/>
      </c>
      <c r="I3146" s="30"/>
      <c r="J3146" s="30"/>
      <c r="K3146" s="31" t="str">
        <f>IF(D3146="","",ROUND(((F3146*I3146*'Műszaki adattábla'!$C$7/'Műszaki adattábla'!$C$8)+(G3146*I3146)+(H3146*I3146))/12*'Műszaki adattábla'!T3137,0))</f>
        <v/>
      </c>
      <c r="L3146" s="32" t="str">
        <f t="shared" si="105"/>
        <v/>
      </c>
    </row>
    <row r="3147" spans="2:12" ht="14.4" thickBot="1" x14ac:dyDescent="0.3">
      <c r="B3147" s="28" t="str">
        <f t="shared" si="104"/>
        <v/>
      </c>
      <c r="C3147" s="167" t="str">
        <f>IF(D3147="","",VLOOKUP(D3147,'Műszaki adattábla'!F:G,2,0))</f>
        <v/>
      </c>
      <c r="D3147" s="168" t="str">
        <f>IF('Műszaki adattábla'!F3138="","",'Műszaki adattábla'!F3138)</f>
        <v/>
      </c>
      <c r="E3147" s="169" t="str">
        <f>IF(D3147="","",VLOOKUP(D3147,'Műszaki adattábla'!F:R,13,0))</f>
        <v/>
      </c>
      <c r="F3147" s="29" t="str">
        <f>IF(D3147="","",VLOOKUP(D3147,'Műszaki adattábla'!F:M,8,0))</f>
        <v/>
      </c>
      <c r="G3147" s="29" t="str">
        <f>IF(D3147="","",IF('Műszaki adattábla'!L3138="20-99",IF('Műszaki adattábla'!O3138="","Nem adott meg lekötött teljesítményt",VLOOKUP(D3147,'Műszaki adattábla'!F:O,10,0)),0))</f>
        <v/>
      </c>
      <c r="H3147" s="29" t="str">
        <f>IF(D3147="","",VLOOKUP(D3147,'Műszaki adattábla'!F:P,11,0))</f>
        <v/>
      </c>
      <c r="I3147" s="30"/>
      <c r="J3147" s="30"/>
      <c r="K3147" s="31" t="str">
        <f>IF(D3147="","",ROUND(((F3147*I3147*'Műszaki adattábla'!$C$7/'Műszaki adattábla'!$C$8)+(G3147*I3147)+(H3147*I3147))/12*'Műszaki adattábla'!T3138,0))</f>
        <v/>
      </c>
      <c r="L3147" s="32" t="str">
        <f t="shared" si="105"/>
        <v/>
      </c>
    </row>
    <row r="3148" spans="2:12" ht="14.4" thickBot="1" x14ac:dyDescent="0.3">
      <c r="B3148" s="28" t="str">
        <f t="shared" si="104"/>
        <v/>
      </c>
      <c r="C3148" s="167" t="str">
        <f>IF(D3148="","",VLOOKUP(D3148,'Műszaki adattábla'!F:G,2,0))</f>
        <v/>
      </c>
      <c r="D3148" s="168" t="str">
        <f>IF('Műszaki adattábla'!F3139="","",'Műszaki adattábla'!F3139)</f>
        <v/>
      </c>
      <c r="E3148" s="169" t="str">
        <f>IF(D3148="","",VLOOKUP(D3148,'Műszaki adattábla'!F:R,13,0))</f>
        <v/>
      </c>
      <c r="F3148" s="29" t="str">
        <f>IF(D3148="","",VLOOKUP(D3148,'Műszaki adattábla'!F:M,8,0))</f>
        <v/>
      </c>
      <c r="G3148" s="29" t="str">
        <f>IF(D3148="","",IF('Műszaki adattábla'!L3139="20-99",IF('Műszaki adattábla'!O3139="","Nem adott meg lekötött teljesítményt",VLOOKUP(D3148,'Műszaki adattábla'!F:O,10,0)),0))</f>
        <v/>
      </c>
      <c r="H3148" s="29" t="str">
        <f>IF(D3148="","",VLOOKUP(D3148,'Műszaki adattábla'!F:P,11,0))</f>
        <v/>
      </c>
      <c r="I3148" s="30"/>
      <c r="J3148" s="30"/>
      <c r="K3148" s="31" t="str">
        <f>IF(D3148="","",ROUND(((F3148*I3148*'Műszaki adattábla'!$C$7/'Műszaki adattábla'!$C$8)+(G3148*I3148)+(H3148*I3148))/12*'Műszaki adattábla'!T3139,0))</f>
        <v/>
      </c>
      <c r="L3148" s="32" t="str">
        <f t="shared" si="105"/>
        <v/>
      </c>
    </row>
    <row r="3149" spans="2:12" ht="14.4" thickBot="1" x14ac:dyDescent="0.3">
      <c r="B3149" s="28" t="str">
        <f t="shared" si="104"/>
        <v/>
      </c>
      <c r="C3149" s="167" t="str">
        <f>IF(D3149="","",VLOOKUP(D3149,'Műszaki adattábla'!F:G,2,0))</f>
        <v/>
      </c>
      <c r="D3149" s="168" t="str">
        <f>IF('Műszaki adattábla'!F3140="","",'Műszaki adattábla'!F3140)</f>
        <v/>
      </c>
      <c r="E3149" s="169" t="str">
        <f>IF(D3149="","",VLOOKUP(D3149,'Műszaki adattábla'!F:R,13,0))</f>
        <v/>
      </c>
      <c r="F3149" s="29" t="str">
        <f>IF(D3149="","",VLOOKUP(D3149,'Műszaki adattábla'!F:M,8,0))</f>
        <v/>
      </c>
      <c r="G3149" s="29" t="str">
        <f>IF(D3149="","",IF('Műszaki adattábla'!L3140="20-99",IF('Műszaki adattábla'!O3140="","Nem adott meg lekötött teljesítményt",VLOOKUP(D3149,'Műszaki adattábla'!F:O,10,0)),0))</f>
        <v/>
      </c>
      <c r="H3149" s="29" t="str">
        <f>IF(D3149="","",VLOOKUP(D3149,'Műszaki adattábla'!F:P,11,0))</f>
        <v/>
      </c>
      <c r="I3149" s="30"/>
      <c r="J3149" s="30"/>
      <c r="K3149" s="31" t="str">
        <f>IF(D3149="","",ROUND(((F3149*I3149*'Műszaki adattábla'!$C$7/'Műszaki adattábla'!$C$8)+(G3149*I3149)+(H3149*I3149))/12*'Műszaki adattábla'!T3140,0))</f>
        <v/>
      </c>
      <c r="L3149" s="32" t="str">
        <f t="shared" si="105"/>
        <v/>
      </c>
    </row>
    <row r="3150" spans="2:12" ht="14.4" thickBot="1" x14ac:dyDescent="0.3">
      <c r="B3150" s="28" t="str">
        <f t="shared" si="104"/>
        <v/>
      </c>
      <c r="C3150" s="167" t="str">
        <f>IF(D3150="","",VLOOKUP(D3150,'Műszaki adattábla'!F:G,2,0))</f>
        <v/>
      </c>
      <c r="D3150" s="168" t="str">
        <f>IF('Műszaki adattábla'!F3141="","",'Műszaki adattábla'!F3141)</f>
        <v/>
      </c>
      <c r="E3150" s="169" t="str">
        <f>IF(D3150="","",VLOOKUP(D3150,'Műszaki adattábla'!F:R,13,0))</f>
        <v/>
      </c>
      <c r="F3150" s="29" t="str">
        <f>IF(D3150="","",VLOOKUP(D3150,'Műszaki adattábla'!F:M,8,0))</f>
        <v/>
      </c>
      <c r="G3150" s="29" t="str">
        <f>IF(D3150="","",IF('Műszaki adattábla'!L3141="20-99",IF('Műszaki adattábla'!O3141="","Nem adott meg lekötött teljesítményt",VLOOKUP(D3150,'Műszaki adattábla'!F:O,10,0)),0))</f>
        <v/>
      </c>
      <c r="H3150" s="29" t="str">
        <f>IF(D3150="","",VLOOKUP(D3150,'Műszaki adattábla'!F:P,11,0))</f>
        <v/>
      </c>
      <c r="I3150" s="30"/>
      <c r="J3150" s="30"/>
      <c r="K3150" s="31" t="str">
        <f>IF(D3150="","",ROUND(((F3150*I3150*'Műszaki adattábla'!$C$7/'Műszaki adattábla'!$C$8)+(G3150*I3150)+(H3150*I3150))/12*'Műszaki adattábla'!T3141,0))</f>
        <v/>
      </c>
      <c r="L3150" s="32" t="str">
        <f t="shared" si="105"/>
        <v/>
      </c>
    </row>
    <row r="3151" spans="2:12" ht="14.4" thickBot="1" x14ac:dyDescent="0.3">
      <c r="B3151" s="28" t="str">
        <f t="shared" si="104"/>
        <v/>
      </c>
      <c r="C3151" s="167" t="str">
        <f>IF(D3151="","",VLOOKUP(D3151,'Műszaki adattábla'!F:G,2,0))</f>
        <v/>
      </c>
      <c r="D3151" s="168" t="str">
        <f>IF('Műszaki adattábla'!F3142="","",'Műszaki adattábla'!F3142)</f>
        <v/>
      </c>
      <c r="E3151" s="169" t="str">
        <f>IF(D3151="","",VLOOKUP(D3151,'Műszaki adattábla'!F:R,13,0))</f>
        <v/>
      </c>
      <c r="F3151" s="29" t="str">
        <f>IF(D3151="","",VLOOKUP(D3151,'Műszaki adattábla'!F:M,8,0))</f>
        <v/>
      </c>
      <c r="G3151" s="29" t="str">
        <f>IF(D3151="","",IF('Műszaki adattábla'!L3142="20-99",IF('Műszaki adattábla'!O3142="","Nem adott meg lekötött teljesítményt",VLOOKUP(D3151,'Műszaki adattábla'!F:O,10,0)),0))</f>
        <v/>
      </c>
      <c r="H3151" s="29" t="str">
        <f>IF(D3151="","",VLOOKUP(D3151,'Műszaki adattábla'!F:P,11,0))</f>
        <v/>
      </c>
      <c r="I3151" s="30"/>
      <c r="J3151" s="30"/>
      <c r="K3151" s="31" t="str">
        <f>IF(D3151="","",ROUND(((F3151*I3151*'Műszaki adattábla'!$C$7/'Műszaki adattábla'!$C$8)+(G3151*I3151)+(H3151*I3151))/12*'Műszaki adattábla'!T3142,0))</f>
        <v/>
      </c>
      <c r="L3151" s="32" t="str">
        <f t="shared" si="105"/>
        <v/>
      </c>
    </row>
    <row r="3152" spans="2:12" ht="14.4" thickBot="1" x14ac:dyDescent="0.3">
      <c r="B3152" s="28" t="str">
        <f t="shared" si="104"/>
        <v/>
      </c>
      <c r="C3152" s="167" t="str">
        <f>IF(D3152="","",VLOOKUP(D3152,'Műszaki adattábla'!F:G,2,0))</f>
        <v/>
      </c>
      <c r="D3152" s="168" t="str">
        <f>IF('Műszaki adattábla'!F3143="","",'Műszaki adattábla'!F3143)</f>
        <v/>
      </c>
      <c r="E3152" s="169" t="str">
        <f>IF(D3152="","",VLOOKUP(D3152,'Műszaki adattábla'!F:R,13,0))</f>
        <v/>
      </c>
      <c r="F3152" s="29" t="str">
        <f>IF(D3152="","",VLOOKUP(D3152,'Műszaki adattábla'!F:M,8,0))</f>
        <v/>
      </c>
      <c r="G3152" s="29" t="str">
        <f>IF(D3152="","",IF('Műszaki adattábla'!L3143="20-99",IF('Műszaki adattábla'!O3143="","Nem adott meg lekötött teljesítményt",VLOOKUP(D3152,'Műszaki adattábla'!F:O,10,0)),0))</f>
        <v/>
      </c>
      <c r="H3152" s="29" t="str">
        <f>IF(D3152="","",VLOOKUP(D3152,'Műszaki adattábla'!F:P,11,0))</f>
        <v/>
      </c>
      <c r="I3152" s="30"/>
      <c r="J3152" s="30"/>
      <c r="K3152" s="31" t="str">
        <f>IF(D3152="","",ROUND(((F3152*I3152*'Műszaki adattábla'!$C$7/'Műszaki adattábla'!$C$8)+(G3152*I3152)+(H3152*I3152))/12*'Műszaki adattábla'!T3143,0))</f>
        <v/>
      </c>
      <c r="L3152" s="32" t="str">
        <f t="shared" si="105"/>
        <v/>
      </c>
    </row>
    <row r="3153" spans="2:12" ht="14.4" thickBot="1" x14ac:dyDescent="0.3">
      <c r="B3153" s="28" t="str">
        <f t="shared" si="104"/>
        <v/>
      </c>
      <c r="C3153" s="167" t="str">
        <f>IF(D3153="","",VLOOKUP(D3153,'Műszaki adattábla'!F:G,2,0))</f>
        <v/>
      </c>
      <c r="D3153" s="168" t="str">
        <f>IF('Műszaki adattábla'!F3144="","",'Műszaki adattábla'!F3144)</f>
        <v/>
      </c>
      <c r="E3153" s="169" t="str">
        <f>IF(D3153="","",VLOOKUP(D3153,'Műszaki adattábla'!F:R,13,0))</f>
        <v/>
      </c>
      <c r="F3153" s="29" t="str">
        <f>IF(D3153="","",VLOOKUP(D3153,'Műszaki adattábla'!F:M,8,0))</f>
        <v/>
      </c>
      <c r="G3153" s="29" t="str">
        <f>IF(D3153="","",IF('Műszaki adattábla'!L3144="20-99",IF('Műszaki adattábla'!O3144="","Nem adott meg lekötött teljesítményt",VLOOKUP(D3153,'Műszaki adattábla'!F:O,10,0)),0))</f>
        <v/>
      </c>
      <c r="H3153" s="29" t="str">
        <f>IF(D3153="","",VLOOKUP(D3153,'Műszaki adattábla'!F:P,11,0))</f>
        <v/>
      </c>
      <c r="I3153" s="30"/>
      <c r="J3153" s="30"/>
      <c r="K3153" s="31" t="str">
        <f>IF(D3153="","",ROUND(((F3153*I3153*'Műszaki adattábla'!$C$7/'Műszaki adattábla'!$C$8)+(G3153*I3153)+(H3153*I3153))/12*'Műszaki adattábla'!T3144,0))</f>
        <v/>
      </c>
      <c r="L3153" s="32" t="str">
        <f t="shared" si="105"/>
        <v/>
      </c>
    </row>
    <row r="3154" spans="2:12" ht="14.4" thickBot="1" x14ac:dyDescent="0.3">
      <c r="B3154" s="28" t="str">
        <f t="shared" si="104"/>
        <v/>
      </c>
      <c r="C3154" s="167" t="str">
        <f>IF(D3154="","",VLOOKUP(D3154,'Műszaki adattábla'!F:G,2,0))</f>
        <v/>
      </c>
      <c r="D3154" s="168" t="str">
        <f>IF('Műszaki adattábla'!F3145="","",'Műszaki adattábla'!F3145)</f>
        <v/>
      </c>
      <c r="E3154" s="169" t="str">
        <f>IF(D3154="","",VLOOKUP(D3154,'Műszaki adattábla'!F:R,13,0))</f>
        <v/>
      </c>
      <c r="F3154" s="29" t="str">
        <f>IF(D3154="","",VLOOKUP(D3154,'Műszaki adattábla'!F:M,8,0))</f>
        <v/>
      </c>
      <c r="G3154" s="29" t="str">
        <f>IF(D3154="","",IF('Műszaki adattábla'!L3145="20-99",IF('Műszaki adattábla'!O3145="","Nem adott meg lekötött teljesítményt",VLOOKUP(D3154,'Műszaki adattábla'!F:O,10,0)),0))</f>
        <v/>
      </c>
      <c r="H3154" s="29" t="str">
        <f>IF(D3154="","",VLOOKUP(D3154,'Műszaki adattábla'!F:P,11,0))</f>
        <v/>
      </c>
      <c r="I3154" s="30"/>
      <c r="J3154" s="30"/>
      <c r="K3154" s="31" t="str">
        <f>IF(D3154="","",ROUND(((F3154*I3154*'Műszaki adattábla'!$C$7/'Műszaki adattábla'!$C$8)+(G3154*I3154)+(H3154*I3154))/12*'Műszaki adattábla'!T3145,0))</f>
        <v/>
      </c>
      <c r="L3154" s="32" t="str">
        <f t="shared" si="105"/>
        <v/>
      </c>
    </row>
    <row r="3155" spans="2:12" ht="14.4" thickBot="1" x14ac:dyDescent="0.3">
      <c r="B3155" s="28" t="str">
        <f t="shared" si="104"/>
        <v/>
      </c>
      <c r="C3155" s="167" t="str">
        <f>IF(D3155="","",VLOOKUP(D3155,'Műszaki adattábla'!F:G,2,0))</f>
        <v/>
      </c>
      <c r="D3155" s="168" t="str">
        <f>IF('Műszaki adattábla'!F3146="","",'Műszaki adattábla'!F3146)</f>
        <v/>
      </c>
      <c r="E3155" s="169" t="str">
        <f>IF(D3155="","",VLOOKUP(D3155,'Műszaki adattábla'!F:R,13,0))</f>
        <v/>
      </c>
      <c r="F3155" s="29" t="str">
        <f>IF(D3155="","",VLOOKUP(D3155,'Műszaki adattábla'!F:M,8,0))</f>
        <v/>
      </c>
      <c r="G3155" s="29" t="str">
        <f>IF(D3155="","",IF('Műszaki adattábla'!L3146="20-99",IF('Műszaki adattábla'!O3146="","Nem adott meg lekötött teljesítményt",VLOOKUP(D3155,'Műszaki adattábla'!F:O,10,0)),0))</f>
        <v/>
      </c>
      <c r="H3155" s="29" t="str">
        <f>IF(D3155="","",VLOOKUP(D3155,'Műszaki adattábla'!F:P,11,0))</f>
        <v/>
      </c>
      <c r="I3155" s="30"/>
      <c r="J3155" s="30"/>
      <c r="K3155" s="31" t="str">
        <f>IF(D3155="","",ROUND(((F3155*I3155*'Műszaki adattábla'!$C$7/'Műszaki adattábla'!$C$8)+(G3155*I3155)+(H3155*I3155))/12*'Műszaki adattábla'!T3146,0))</f>
        <v/>
      </c>
      <c r="L3155" s="32" t="str">
        <f t="shared" si="105"/>
        <v/>
      </c>
    </row>
    <row r="3156" spans="2:12" ht="14.4" thickBot="1" x14ac:dyDescent="0.3">
      <c r="B3156" s="28" t="str">
        <f t="shared" si="104"/>
        <v/>
      </c>
      <c r="C3156" s="167" t="str">
        <f>IF(D3156="","",VLOOKUP(D3156,'Műszaki adattábla'!F:G,2,0))</f>
        <v/>
      </c>
      <c r="D3156" s="168" t="str">
        <f>IF('Műszaki adattábla'!F3147="","",'Műszaki adattábla'!F3147)</f>
        <v/>
      </c>
      <c r="E3156" s="169" t="str">
        <f>IF(D3156="","",VLOOKUP(D3156,'Műszaki adattábla'!F:R,13,0))</f>
        <v/>
      </c>
      <c r="F3156" s="29" t="str">
        <f>IF(D3156="","",VLOOKUP(D3156,'Műszaki adattábla'!F:M,8,0))</f>
        <v/>
      </c>
      <c r="G3156" s="29" t="str">
        <f>IF(D3156="","",IF('Műszaki adattábla'!L3147="20-99",IF('Műszaki adattábla'!O3147="","Nem adott meg lekötött teljesítményt",VLOOKUP(D3156,'Műszaki adattábla'!F:O,10,0)),0))</f>
        <v/>
      </c>
      <c r="H3156" s="29" t="str">
        <f>IF(D3156="","",VLOOKUP(D3156,'Műszaki adattábla'!F:P,11,0))</f>
        <v/>
      </c>
      <c r="I3156" s="30"/>
      <c r="J3156" s="30"/>
      <c r="K3156" s="31" t="str">
        <f>IF(D3156="","",ROUND(((F3156*I3156*'Műszaki adattábla'!$C$7/'Műszaki adattábla'!$C$8)+(G3156*I3156)+(H3156*I3156))/12*'Műszaki adattábla'!T3147,0))</f>
        <v/>
      </c>
      <c r="L3156" s="32" t="str">
        <f t="shared" si="105"/>
        <v/>
      </c>
    </row>
    <row r="3157" spans="2:12" ht="14.4" thickBot="1" x14ac:dyDescent="0.3">
      <c r="B3157" s="28" t="str">
        <f t="shared" si="104"/>
        <v/>
      </c>
      <c r="C3157" s="167" t="str">
        <f>IF(D3157="","",VLOOKUP(D3157,'Műszaki adattábla'!F:G,2,0))</f>
        <v/>
      </c>
      <c r="D3157" s="168" t="str">
        <f>IF('Műszaki adattábla'!F3148="","",'Műszaki adattábla'!F3148)</f>
        <v/>
      </c>
      <c r="E3157" s="169" t="str">
        <f>IF(D3157="","",VLOOKUP(D3157,'Műszaki adattábla'!F:R,13,0))</f>
        <v/>
      </c>
      <c r="F3157" s="29" t="str">
        <f>IF(D3157="","",VLOOKUP(D3157,'Műszaki adattábla'!F:M,8,0))</f>
        <v/>
      </c>
      <c r="G3157" s="29" t="str">
        <f>IF(D3157="","",IF('Műszaki adattábla'!L3148="20-99",IF('Műszaki adattábla'!O3148="","Nem adott meg lekötött teljesítményt",VLOOKUP(D3157,'Műszaki adattábla'!F:O,10,0)),0))</f>
        <v/>
      </c>
      <c r="H3157" s="29" t="str">
        <f>IF(D3157="","",VLOOKUP(D3157,'Műszaki adattábla'!F:P,11,0))</f>
        <v/>
      </c>
      <c r="I3157" s="30"/>
      <c r="J3157" s="30"/>
      <c r="K3157" s="31" t="str">
        <f>IF(D3157="","",ROUND(((F3157*I3157*'Műszaki adattábla'!$C$7/'Műszaki adattábla'!$C$8)+(G3157*I3157)+(H3157*I3157))/12*'Műszaki adattábla'!T3148,0))</f>
        <v/>
      </c>
      <c r="L3157" s="32" t="str">
        <f t="shared" si="105"/>
        <v/>
      </c>
    </row>
    <row r="3158" spans="2:12" ht="14.4" thickBot="1" x14ac:dyDescent="0.3">
      <c r="B3158" s="28" t="str">
        <f t="shared" si="104"/>
        <v/>
      </c>
      <c r="C3158" s="167" t="str">
        <f>IF(D3158="","",VLOOKUP(D3158,'Műszaki adattábla'!F:G,2,0))</f>
        <v/>
      </c>
      <c r="D3158" s="168" t="str">
        <f>IF('Műszaki adattábla'!F3149="","",'Műszaki adattábla'!F3149)</f>
        <v/>
      </c>
      <c r="E3158" s="169" t="str">
        <f>IF(D3158="","",VLOOKUP(D3158,'Műszaki adattábla'!F:R,13,0))</f>
        <v/>
      </c>
      <c r="F3158" s="29" t="str">
        <f>IF(D3158="","",VLOOKUP(D3158,'Műszaki adattábla'!F:M,8,0))</f>
        <v/>
      </c>
      <c r="G3158" s="29" t="str">
        <f>IF(D3158="","",IF('Műszaki adattábla'!L3149="20-99",IF('Műszaki adattábla'!O3149="","Nem adott meg lekötött teljesítményt",VLOOKUP(D3158,'Műszaki adattábla'!F:O,10,0)),0))</f>
        <v/>
      </c>
      <c r="H3158" s="29" t="str">
        <f>IF(D3158="","",VLOOKUP(D3158,'Műszaki adattábla'!F:P,11,0))</f>
        <v/>
      </c>
      <c r="I3158" s="30"/>
      <c r="J3158" s="30"/>
      <c r="K3158" s="31" t="str">
        <f>IF(D3158="","",ROUND(((F3158*I3158*'Műszaki adattábla'!$C$7/'Műszaki adattábla'!$C$8)+(G3158*I3158)+(H3158*I3158))/12*'Műszaki adattábla'!T3149,0))</f>
        <v/>
      </c>
      <c r="L3158" s="32" t="str">
        <f t="shared" si="105"/>
        <v/>
      </c>
    </row>
    <row r="3159" spans="2:12" ht="14.4" thickBot="1" x14ac:dyDescent="0.3">
      <c r="B3159" s="28" t="str">
        <f t="shared" si="104"/>
        <v/>
      </c>
      <c r="C3159" s="167" t="str">
        <f>IF(D3159="","",VLOOKUP(D3159,'Műszaki adattábla'!F:G,2,0))</f>
        <v/>
      </c>
      <c r="D3159" s="168" t="str">
        <f>IF('Műszaki adattábla'!F3150="","",'Műszaki adattábla'!F3150)</f>
        <v/>
      </c>
      <c r="E3159" s="169" t="str">
        <f>IF(D3159="","",VLOOKUP(D3159,'Műszaki adattábla'!F:R,13,0))</f>
        <v/>
      </c>
      <c r="F3159" s="29" t="str">
        <f>IF(D3159="","",VLOOKUP(D3159,'Műszaki adattábla'!F:M,8,0))</f>
        <v/>
      </c>
      <c r="G3159" s="29" t="str">
        <f>IF(D3159="","",IF('Műszaki adattábla'!L3150="20-99",IF('Műszaki adattábla'!O3150="","Nem adott meg lekötött teljesítményt",VLOOKUP(D3159,'Műszaki adattábla'!F:O,10,0)),0))</f>
        <v/>
      </c>
      <c r="H3159" s="29" t="str">
        <f>IF(D3159="","",VLOOKUP(D3159,'Műszaki adattábla'!F:P,11,0))</f>
        <v/>
      </c>
      <c r="I3159" s="30"/>
      <c r="J3159" s="30"/>
      <c r="K3159" s="31" t="str">
        <f>IF(D3159="","",ROUND(((F3159*I3159*'Műszaki adattábla'!$C$7/'Műszaki adattábla'!$C$8)+(G3159*I3159)+(H3159*I3159))/12*'Műszaki adattábla'!T3150,0))</f>
        <v/>
      </c>
      <c r="L3159" s="32" t="str">
        <f t="shared" si="105"/>
        <v/>
      </c>
    </row>
    <row r="3160" spans="2:12" ht="14.4" thickBot="1" x14ac:dyDescent="0.3">
      <c r="B3160" s="28" t="str">
        <f t="shared" si="104"/>
        <v/>
      </c>
      <c r="C3160" s="167" t="str">
        <f>IF(D3160="","",VLOOKUP(D3160,'Műszaki adattábla'!F:G,2,0))</f>
        <v/>
      </c>
      <c r="D3160" s="168" t="str">
        <f>IF('Műszaki adattábla'!F3151="","",'Műszaki adattábla'!F3151)</f>
        <v/>
      </c>
      <c r="E3160" s="169" t="str">
        <f>IF(D3160="","",VLOOKUP(D3160,'Műszaki adattábla'!F:R,13,0))</f>
        <v/>
      </c>
      <c r="F3160" s="29" t="str">
        <f>IF(D3160="","",VLOOKUP(D3160,'Műszaki adattábla'!F:M,8,0))</f>
        <v/>
      </c>
      <c r="G3160" s="29" t="str">
        <f>IF(D3160="","",IF('Műszaki adattábla'!L3151="20-99",IF('Műszaki adattábla'!O3151="","Nem adott meg lekötött teljesítményt",VLOOKUP(D3160,'Műszaki adattábla'!F:O,10,0)),0))</f>
        <v/>
      </c>
      <c r="H3160" s="29" t="str">
        <f>IF(D3160="","",VLOOKUP(D3160,'Műszaki adattábla'!F:P,11,0))</f>
        <v/>
      </c>
      <c r="I3160" s="30"/>
      <c r="J3160" s="30"/>
      <c r="K3160" s="31" t="str">
        <f>IF(D3160="","",ROUND(((F3160*I3160*'Műszaki adattábla'!$C$7/'Műszaki adattábla'!$C$8)+(G3160*I3160)+(H3160*I3160))/12*'Műszaki adattábla'!T3151,0))</f>
        <v/>
      </c>
      <c r="L3160" s="32" t="str">
        <f t="shared" si="105"/>
        <v/>
      </c>
    </row>
    <row r="3161" spans="2:12" ht="14.4" thickBot="1" x14ac:dyDescent="0.3">
      <c r="B3161" s="28" t="str">
        <f t="shared" si="104"/>
        <v/>
      </c>
      <c r="C3161" s="167" t="str">
        <f>IF(D3161="","",VLOOKUP(D3161,'Műszaki adattábla'!F:G,2,0))</f>
        <v/>
      </c>
      <c r="D3161" s="168" t="str">
        <f>IF('Műszaki adattábla'!F3152="","",'Műszaki adattábla'!F3152)</f>
        <v/>
      </c>
      <c r="E3161" s="169" t="str">
        <f>IF(D3161="","",VLOOKUP(D3161,'Műszaki adattábla'!F:R,13,0))</f>
        <v/>
      </c>
      <c r="F3161" s="29" t="str">
        <f>IF(D3161="","",VLOOKUP(D3161,'Műszaki adattábla'!F:M,8,0))</f>
        <v/>
      </c>
      <c r="G3161" s="29" t="str">
        <f>IF(D3161="","",IF('Műszaki adattábla'!L3152="20-99",IF('Műszaki adattábla'!O3152="","Nem adott meg lekötött teljesítményt",VLOOKUP(D3161,'Műszaki adattábla'!F:O,10,0)),0))</f>
        <v/>
      </c>
      <c r="H3161" s="29" t="str">
        <f>IF(D3161="","",VLOOKUP(D3161,'Műszaki adattábla'!F:P,11,0))</f>
        <v/>
      </c>
      <c r="I3161" s="30"/>
      <c r="J3161" s="30"/>
      <c r="K3161" s="31" t="str">
        <f>IF(D3161="","",ROUND(((F3161*I3161*'Műszaki adattábla'!$C$7/'Műszaki adattábla'!$C$8)+(G3161*I3161)+(H3161*I3161))/12*'Műszaki adattábla'!T3152,0))</f>
        <v/>
      </c>
      <c r="L3161" s="32" t="str">
        <f t="shared" si="105"/>
        <v/>
      </c>
    </row>
    <row r="3162" spans="2:12" ht="14.4" thickBot="1" x14ac:dyDescent="0.3">
      <c r="B3162" s="28" t="str">
        <f t="shared" si="104"/>
        <v/>
      </c>
      <c r="C3162" s="167" t="str">
        <f>IF(D3162="","",VLOOKUP(D3162,'Műszaki adattábla'!F:G,2,0))</f>
        <v/>
      </c>
      <c r="D3162" s="168" t="str">
        <f>IF('Műszaki adattábla'!F3153="","",'Műszaki adattábla'!F3153)</f>
        <v/>
      </c>
      <c r="E3162" s="169" t="str">
        <f>IF(D3162="","",VLOOKUP(D3162,'Műszaki adattábla'!F:R,13,0))</f>
        <v/>
      </c>
      <c r="F3162" s="29" t="str">
        <f>IF(D3162="","",VLOOKUP(D3162,'Műszaki adattábla'!F:M,8,0))</f>
        <v/>
      </c>
      <c r="G3162" s="29" t="str">
        <f>IF(D3162="","",IF('Műszaki adattábla'!L3153="20-99",IF('Műszaki adattábla'!O3153="","Nem adott meg lekötött teljesítményt",VLOOKUP(D3162,'Műszaki adattábla'!F:O,10,0)),0))</f>
        <v/>
      </c>
      <c r="H3162" s="29" t="str">
        <f>IF(D3162="","",VLOOKUP(D3162,'Műszaki adattábla'!F:P,11,0))</f>
        <v/>
      </c>
      <c r="I3162" s="30"/>
      <c r="J3162" s="30"/>
      <c r="K3162" s="31" t="str">
        <f>IF(D3162="","",ROUND(((F3162*I3162*'Műszaki adattábla'!$C$7/'Műszaki adattábla'!$C$8)+(G3162*I3162)+(H3162*I3162))/12*'Műszaki adattábla'!T3153,0))</f>
        <v/>
      </c>
      <c r="L3162" s="32" t="str">
        <f t="shared" si="105"/>
        <v/>
      </c>
    </row>
    <row r="3163" spans="2:12" ht="14.4" thickBot="1" x14ac:dyDescent="0.3">
      <c r="B3163" s="28" t="str">
        <f t="shared" si="104"/>
        <v/>
      </c>
      <c r="C3163" s="167" t="str">
        <f>IF(D3163="","",VLOOKUP(D3163,'Műszaki adattábla'!F:G,2,0))</f>
        <v/>
      </c>
      <c r="D3163" s="168" t="str">
        <f>IF('Műszaki adattábla'!F3154="","",'Műszaki adattábla'!F3154)</f>
        <v/>
      </c>
      <c r="E3163" s="169" t="str">
        <f>IF(D3163="","",VLOOKUP(D3163,'Műszaki adattábla'!F:R,13,0))</f>
        <v/>
      </c>
      <c r="F3163" s="29" t="str">
        <f>IF(D3163="","",VLOOKUP(D3163,'Műszaki adattábla'!F:M,8,0))</f>
        <v/>
      </c>
      <c r="G3163" s="29" t="str">
        <f>IF(D3163="","",IF('Műszaki adattábla'!L3154="20-99",IF('Műszaki adattábla'!O3154="","Nem adott meg lekötött teljesítményt",VLOOKUP(D3163,'Műszaki adattábla'!F:O,10,0)),0))</f>
        <v/>
      </c>
      <c r="H3163" s="29" t="str">
        <f>IF(D3163="","",VLOOKUP(D3163,'Műszaki adattábla'!F:P,11,0))</f>
        <v/>
      </c>
      <c r="I3163" s="30"/>
      <c r="J3163" s="30"/>
      <c r="K3163" s="31" t="str">
        <f>IF(D3163="","",ROUND(((F3163*I3163*'Műszaki adattábla'!$C$7/'Műszaki adattábla'!$C$8)+(G3163*I3163)+(H3163*I3163))/12*'Műszaki adattábla'!T3154,0))</f>
        <v/>
      </c>
      <c r="L3163" s="32" t="str">
        <f t="shared" si="105"/>
        <v/>
      </c>
    </row>
    <row r="3164" spans="2:12" ht="14.4" thickBot="1" x14ac:dyDescent="0.3">
      <c r="B3164" s="28" t="str">
        <f t="shared" ref="B3164:B3227" si="106">IF(D3164="","",B3163+1)</f>
        <v/>
      </c>
      <c r="C3164" s="167" t="str">
        <f>IF(D3164="","",VLOOKUP(D3164,'Műszaki adattábla'!F:G,2,0))</f>
        <v/>
      </c>
      <c r="D3164" s="168" t="str">
        <f>IF('Műszaki adattábla'!F3155="","",'Műszaki adattábla'!F3155)</f>
        <v/>
      </c>
      <c r="E3164" s="169" t="str">
        <f>IF(D3164="","",VLOOKUP(D3164,'Műszaki adattábla'!F:R,13,0))</f>
        <v/>
      </c>
      <c r="F3164" s="29" t="str">
        <f>IF(D3164="","",VLOOKUP(D3164,'Műszaki adattábla'!F:M,8,0))</f>
        <v/>
      </c>
      <c r="G3164" s="29" t="str">
        <f>IF(D3164="","",IF('Műszaki adattábla'!L3155="20-99",IF('Műszaki adattábla'!O3155="","Nem adott meg lekötött teljesítményt",VLOOKUP(D3164,'Műszaki adattábla'!F:O,10,0)),0))</f>
        <v/>
      </c>
      <c r="H3164" s="29" t="str">
        <f>IF(D3164="","",VLOOKUP(D3164,'Műszaki adattábla'!F:P,11,0))</f>
        <v/>
      </c>
      <c r="I3164" s="30"/>
      <c r="J3164" s="30"/>
      <c r="K3164" s="31" t="str">
        <f>IF(D3164="","",ROUND(((F3164*I3164*'Műszaki adattábla'!$C$7/'Műszaki adattábla'!$C$8)+(G3164*I3164)+(H3164*I3164))/12*'Műszaki adattábla'!T3155,0))</f>
        <v/>
      </c>
      <c r="L3164" s="32" t="str">
        <f t="shared" ref="L3164:L3227" si="107">IF(D3164="","",ROUND((J3164/1000)*E3164,0))</f>
        <v/>
      </c>
    </row>
    <row r="3165" spans="2:12" ht="14.4" thickBot="1" x14ac:dyDescent="0.3">
      <c r="B3165" s="28" t="str">
        <f t="shared" si="106"/>
        <v/>
      </c>
      <c r="C3165" s="167" t="str">
        <f>IF(D3165="","",VLOOKUP(D3165,'Műszaki adattábla'!F:G,2,0))</f>
        <v/>
      </c>
      <c r="D3165" s="168" t="str">
        <f>IF('Műszaki adattábla'!F3156="","",'Műszaki adattábla'!F3156)</f>
        <v/>
      </c>
      <c r="E3165" s="169" t="str">
        <f>IF(D3165="","",VLOOKUP(D3165,'Műszaki adattábla'!F:R,13,0))</f>
        <v/>
      </c>
      <c r="F3165" s="29" t="str">
        <f>IF(D3165="","",VLOOKUP(D3165,'Műszaki adattábla'!F:M,8,0))</f>
        <v/>
      </c>
      <c r="G3165" s="29" t="str">
        <f>IF(D3165="","",IF('Műszaki adattábla'!L3156="20-99",IF('Műszaki adattábla'!O3156="","Nem adott meg lekötött teljesítményt",VLOOKUP(D3165,'Műszaki adattábla'!F:O,10,0)),0))</f>
        <v/>
      </c>
      <c r="H3165" s="29" t="str">
        <f>IF(D3165="","",VLOOKUP(D3165,'Műszaki adattábla'!F:P,11,0))</f>
        <v/>
      </c>
      <c r="I3165" s="30"/>
      <c r="J3165" s="30"/>
      <c r="K3165" s="31" t="str">
        <f>IF(D3165="","",ROUND(((F3165*I3165*'Műszaki adattábla'!$C$7/'Műszaki adattábla'!$C$8)+(G3165*I3165)+(H3165*I3165))/12*'Műszaki adattábla'!T3156,0))</f>
        <v/>
      </c>
      <c r="L3165" s="32" t="str">
        <f t="shared" si="107"/>
        <v/>
      </c>
    </row>
    <row r="3166" spans="2:12" ht="14.4" thickBot="1" x14ac:dyDescent="0.3">
      <c r="B3166" s="28" t="str">
        <f t="shared" si="106"/>
        <v/>
      </c>
      <c r="C3166" s="167" t="str">
        <f>IF(D3166="","",VLOOKUP(D3166,'Műszaki adattábla'!F:G,2,0))</f>
        <v/>
      </c>
      <c r="D3166" s="168" t="str">
        <f>IF('Műszaki adattábla'!F3157="","",'Műszaki adattábla'!F3157)</f>
        <v/>
      </c>
      <c r="E3166" s="169" t="str">
        <f>IF(D3166="","",VLOOKUP(D3166,'Műszaki adattábla'!F:R,13,0))</f>
        <v/>
      </c>
      <c r="F3166" s="29" t="str">
        <f>IF(D3166="","",VLOOKUP(D3166,'Műszaki adattábla'!F:M,8,0))</f>
        <v/>
      </c>
      <c r="G3166" s="29" t="str">
        <f>IF(D3166="","",IF('Műszaki adattábla'!L3157="20-99",IF('Műszaki adattábla'!O3157="","Nem adott meg lekötött teljesítményt",VLOOKUP(D3166,'Műszaki adattábla'!F:O,10,0)),0))</f>
        <v/>
      </c>
      <c r="H3166" s="29" t="str">
        <f>IF(D3166="","",VLOOKUP(D3166,'Műszaki adattábla'!F:P,11,0))</f>
        <v/>
      </c>
      <c r="I3166" s="30"/>
      <c r="J3166" s="30"/>
      <c r="K3166" s="31" t="str">
        <f>IF(D3166="","",ROUND(((F3166*I3166*'Műszaki adattábla'!$C$7/'Műszaki adattábla'!$C$8)+(G3166*I3166)+(H3166*I3166))/12*'Műszaki adattábla'!T3157,0))</f>
        <v/>
      </c>
      <c r="L3166" s="32" t="str">
        <f t="shared" si="107"/>
        <v/>
      </c>
    </row>
    <row r="3167" spans="2:12" ht="14.4" thickBot="1" x14ac:dyDescent="0.3">
      <c r="B3167" s="28" t="str">
        <f t="shared" si="106"/>
        <v/>
      </c>
      <c r="C3167" s="167" t="str">
        <f>IF(D3167="","",VLOOKUP(D3167,'Műszaki adattábla'!F:G,2,0))</f>
        <v/>
      </c>
      <c r="D3167" s="168" t="str">
        <f>IF('Műszaki adattábla'!F3158="","",'Műszaki adattábla'!F3158)</f>
        <v/>
      </c>
      <c r="E3167" s="169" t="str">
        <f>IF(D3167="","",VLOOKUP(D3167,'Műszaki adattábla'!F:R,13,0))</f>
        <v/>
      </c>
      <c r="F3167" s="29" t="str">
        <f>IF(D3167="","",VLOOKUP(D3167,'Műszaki adattábla'!F:M,8,0))</f>
        <v/>
      </c>
      <c r="G3167" s="29" t="str">
        <f>IF(D3167="","",IF('Műszaki adattábla'!L3158="20-99",IF('Műszaki adattábla'!O3158="","Nem adott meg lekötött teljesítményt",VLOOKUP(D3167,'Műszaki adattábla'!F:O,10,0)),0))</f>
        <v/>
      </c>
      <c r="H3167" s="29" t="str">
        <f>IF(D3167="","",VLOOKUP(D3167,'Műszaki adattábla'!F:P,11,0))</f>
        <v/>
      </c>
      <c r="I3167" s="30"/>
      <c r="J3167" s="30"/>
      <c r="K3167" s="31" t="str">
        <f>IF(D3167="","",ROUND(((F3167*I3167*'Műszaki adattábla'!$C$7/'Műszaki adattábla'!$C$8)+(G3167*I3167)+(H3167*I3167))/12*'Műszaki adattábla'!T3158,0))</f>
        <v/>
      </c>
      <c r="L3167" s="32" t="str">
        <f t="shared" si="107"/>
        <v/>
      </c>
    </row>
    <row r="3168" spans="2:12" ht="14.4" thickBot="1" x14ac:dyDescent="0.3">
      <c r="B3168" s="28" t="str">
        <f t="shared" si="106"/>
        <v/>
      </c>
      <c r="C3168" s="167" t="str">
        <f>IF(D3168="","",VLOOKUP(D3168,'Műszaki adattábla'!F:G,2,0))</f>
        <v/>
      </c>
      <c r="D3168" s="168" t="str">
        <f>IF('Műszaki adattábla'!F3159="","",'Műszaki adattábla'!F3159)</f>
        <v/>
      </c>
      <c r="E3168" s="169" t="str">
        <f>IF(D3168="","",VLOOKUP(D3168,'Műszaki adattábla'!F:R,13,0))</f>
        <v/>
      </c>
      <c r="F3168" s="29" t="str">
        <f>IF(D3168="","",VLOOKUP(D3168,'Műszaki adattábla'!F:M,8,0))</f>
        <v/>
      </c>
      <c r="G3168" s="29" t="str">
        <f>IF(D3168="","",IF('Műszaki adattábla'!L3159="20-99",IF('Műszaki adattábla'!O3159="","Nem adott meg lekötött teljesítményt",VLOOKUP(D3168,'Műszaki adattábla'!F:O,10,0)),0))</f>
        <v/>
      </c>
      <c r="H3168" s="29" t="str">
        <f>IF(D3168="","",VLOOKUP(D3168,'Műszaki adattábla'!F:P,11,0))</f>
        <v/>
      </c>
      <c r="I3168" s="30"/>
      <c r="J3168" s="30"/>
      <c r="K3168" s="31" t="str">
        <f>IF(D3168="","",ROUND(((F3168*I3168*'Műszaki adattábla'!$C$7/'Műszaki adattábla'!$C$8)+(G3168*I3168)+(H3168*I3168))/12*'Műszaki adattábla'!T3159,0))</f>
        <v/>
      </c>
      <c r="L3168" s="32" t="str">
        <f t="shared" si="107"/>
        <v/>
      </c>
    </row>
    <row r="3169" spans="2:12" ht="14.4" thickBot="1" x14ac:dyDescent="0.3">
      <c r="B3169" s="28" t="str">
        <f t="shared" si="106"/>
        <v/>
      </c>
      <c r="C3169" s="167" t="str">
        <f>IF(D3169="","",VLOOKUP(D3169,'Műszaki adattábla'!F:G,2,0))</f>
        <v/>
      </c>
      <c r="D3169" s="168" t="str">
        <f>IF('Műszaki adattábla'!F3160="","",'Műszaki adattábla'!F3160)</f>
        <v/>
      </c>
      <c r="E3169" s="169" t="str">
        <f>IF(D3169="","",VLOOKUP(D3169,'Műszaki adattábla'!F:R,13,0))</f>
        <v/>
      </c>
      <c r="F3169" s="29" t="str">
        <f>IF(D3169="","",VLOOKUP(D3169,'Műszaki adattábla'!F:M,8,0))</f>
        <v/>
      </c>
      <c r="G3169" s="29" t="str">
        <f>IF(D3169="","",IF('Műszaki adattábla'!L3160="20-99",IF('Műszaki adattábla'!O3160="","Nem adott meg lekötött teljesítményt",VLOOKUP(D3169,'Műszaki adattábla'!F:O,10,0)),0))</f>
        <v/>
      </c>
      <c r="H3169" s="29" t="str">
        <f>IF(D3169="","",VLOOKUP(D3169,'Műszaki adattábla'!F:P,11,0))</f>
        <v/>
      </c>
      <c r="I3169" s="30"/>
      <c r="J3169" s="30"/>
      <c r="K3169" s="31" t="str">
        <f>IF(D3169="","",ROUND(((F3169*I3169*'Műszaki adattábla'!$C$7/'Műszaki adattábla'!$C$8)+(G3169*I3169)+(H3169*I3169))/12*'Műszaki adattábla'!T3160,0))</f>
        <v/>
      </c>
      <c r="L3169" s="32" t="str">
        <f t="shared" si="107"/>
        <v/>
      </c>
    </row>
    <row r="3170" spans="2:12" ht="14.4" thickBot="1" x14ac:dyDescent="0.3">
      <c r="B3170" s="28" t="str">
        <f t="shared" si="106"/>
        <v/>
      </c>
      <c r="C3170" s="167" t="str">
        <f>IF(D3170="","",VLOOKUP(D3170,'Műszaki adattábla'!F:G,2,0))</f>
        <v/>
      </c>
      <c r="D3170" s="168" t="str">
        <f>IF('Műszaki adattábla'!F3161="","",'Műszaki adattábla'!F3161)</f>
        <v/>
      </c>
      <c r="E3170" s="169" t="str">
        <f>IF(D3170="","",VLOOKUP(D3170,'Műszaki adattábla'!F:R,13,0))</f>
        <v/>
      </c>
      <c r="F3170" s="29" t="str">
        <f>IF(D3170="","",VLOOKUP(D3170,'Műszaki adattábla'!F:M,8,0))</f>
        <v/>
      </c>
      <c r="G3170" s="29" t="str">
        <f>IF(D3170="","",IF('Műszaki adattábla'!L3161="20-99",IF('Műszaki adattábla'!O3161="","Nem adott meg lekötött teljesítményt",VLOOKUP(D3170,'Műszaki adattábla'!F:O,10,0)),0))</f>
        <v/>
      </c>
      <c r="H3170" s="29" t="str">
        <f>IF(D3170="","",VLOOKUP(D3170,'Műszaki adattábla'!F:P,11,0))</f>
        <v/>
      </c>
      <c r="I3170" s="30"/>
      <c r="J3170" s="30"/>
      <c r="K3170" s="31" t="str">
        <f>IF(D3170="","",ROUND(((F3170*I3170*'Műszaki adattábla'!$C$7/'Műszaki adattábla'!$C$8)+(G3170*I3170)+(H3170*I3170))/12*'Műszaki adattábla'!T3161,0))</f>
        <v/>
      </c>
      <c r="L3170" s="32" t="str">
        <f t="shared" si="107"/>
        <v/>
      </c>
    </row>
    <row r="3171" spans="2:12" ht="14.4" thickBot="1" x14ac:dyDescent="0.3">
      <c r="B3171" s="28" t="str">
        <f t="shared" si="106"/>
        <v/>
      </c>
      <c r="C3171" s="167" t="str">
        <f>IF(D3171="","",VLOOKUP(D3171,'Műszaki adattábla'!F:G,2,0))</f>
        <v/>
      </c>
      <c r="D3171" s="168" t="str">
        <f>IF('Műszaki adattábla'!F3162="","",'Műszaki adattábla'!F3162)</f>
        <v/>
      </c>
      <c r="E3171" s="169" t="str">
        <f>IF(D3171="","",VLOOKUP(D3171,'Műszaki adattábla'!F:R,13,0))</f>
        <v/>
      </c>
      <c r="F3171" s="29" t="str">
        <f>IF(D3171="","",VLOOKUP(D3171,'Műszaki adattábla'!F:M,8,0))</f>
        <v/>
      </c>
      <c r="G3171" s="29" t="str">
        <f>IF(D3171="","",IF('Műszaki adattábla'!L3162="20-99",IF('Műszaki adattábla'!O3162="","Nem adott meg lekötött teljesítményt",VLOOKUP(D3171,'Műszaki adattábla'!F:O,10,0)),0))</f>
        <v/>
      </c>
      <c r="H3171" s="29" t="str">
        <f>IF(D3171="","",VLOOKUP(D3171,'Műszaki adattábla'!F:P,11,0))</f>
        <v/>
      </c>
      <c r="I3171" s="30"/>
      <c r="J3171" s="30"/>
      <c r="K3171" s="31" t="str">
        <f>IF(D3171="","",ROUND(((F3171*I3171*'Műszaki adattábla'!$C$7/'Műszaki adattábla'!$C$8)+(G3171*I3171)+(H3171*I3171))/12*'Műszaki adattábla'!T3162,0))</f>
        <v/>
      </c>
      <c r="L3171" s="32" t="str">
        <f t="shared" si="107"/>
        <v/>
      </c>
    </row>
    <row r="3172" spans="2:12" ht="14.4" thickBot="1" x14ac:dyDescent="0.3">
      <c r="B3172" s="28" t="str">
        <f t="shared" si="106"/>
        <v/>
      </c>
      <c r="C3172" s="167" t="str">
        <f>IF(D3172="","",VLOOKUP(D3172,'Műszaki adattábla'!F:G,2,0))</f>
        <v/>
      </c>
      <c r="D3172" s="168" t="str">
        <f>IF('Műszaki adattábla'!F3163="","",'Műszaki adattábla'!F3163)</f>
        <v/>
      </c>
      <c r="E3172" s="169" t="str">
        <f>IF(D3172="","",VLOOKUP(D3172,'Műszaki adattábla'!F:R,13,0))</f>
        <v/>
      </c>
      <c r="F3172" s="29" t="str">
        <f>IF(D3172="","",VLOOKUP(D3172,'Műszaki adattábla'!F:M,8,0))</f>
        <v/>
      </c>
      <c r="G3172" s="29" t="str">
        <f>IF(D3172="","",IF('Műszaki adattábla'!L3163="20-99",IF('Műszaki adattábla'!O3163="","Nem adott meg lekötött teljesítményt",VLOOKUP(D3172,'Műszaki adattábla'!F:O,10,0)),0))</f>
        <v/>
      </c>
      <c r="H3172" s="29" t="str">
        <f>IF(D3172="","",VLOOKUP(D3172,'Műszaki adattábla'!F:P,11,0))</f>
        <v/>
      </c>
      <c r="I3172" s="30"/>
      <c r="J3172" s="30"/>
      <c r="K3172" s="31" t="str">
        <f>IF(D3172="","",ROUND(((F3172*I3172*'Műszaki adattábla'!$C$7/'Műszaki adattábla'!$C$8)+(G3172*I3172)+(H3172*I3172))/12*'Műszaki adattábla'!T3163,0))</f>
        <v/>
      </c>
      <c r="L3172" s="32" t="str">
        <f t="shared" si="107"/>
        <v/>
      </c>
    </row>
    <row r="3173" spans="2:12" ht="14.4" thickBot="1" x14ac:dyDescent="0.3">
      <c r="B3173" s="28" t="str">
        <f t="shared" si="106"/>
        <v/>
      </c>
      <c r="C3173" s="167" t="str">
        <f>IF(D3173="","",VLOOKUP(D3173,'Műszaki adattábla'!F:G,2,0))</f>
        <v/>
      </c>
      <c r="D3173" s="168" t="str">
        <f>IF('Műszaki adattábla'!F3164="","",'Műszaki adattábla'!F3164)</f>
        <v/>
      </c>
      <c r="E3173" s="169" t="str">
        <f>IF(D3173="","",VLOOKUP(D3173,'Műszaki adattábla'!F:R,13,0))</f>
        <v/>
      </c>
      <c r="F3173" s="29" t="str">
        <f>IF(D3173="","",VLOOKUP(D3173,'Műszaki adattábla'!F:M,8,0))</f>
        <v/>
      </c>
      <c r="G3173" s="29" t="str">
        <f>IF(D3173="","",IF('Műszaki adattábla'!L3164="20-99",IF('Műszaki adattábla'!O3164="","Nem adott meg lekötött teljesítményt",VLOOKUP(D3173,'Műszaki adattábla'!F:O,10,0)),0))</f>
        <v/>
      </c>
      <c r="H3173" s="29" t="str">
        <f>IF(D3173="","",VLOOKUP(D3173,'Műszaki adattábla'!F:P,11,0))</f>
        <v/>
      </c>
      <c r="I3173" s="30"/>
      <c r="J3173" s="30"/>
      <c r="K3173" s="31" t="str">
        <f>IF(D3173="","",ROUND(((F3173*I3173*'Műszaki adattábla'!$C$7/'Műszaki adattábla'!$C$8)+(G3173*I3173)+(H3173*I3173))/12*'Műszaki adattábla'!T3164,0))</f>
        <v/>
      </c>
      <c r="L3173" s="32" t="str">
        <f t="shared" si="107"/>
        <v/>
      </c>
    </row>
    <row r="3174" spans="2:12" ht="14.4" thickBot="1" x14ac:dyDescent="0.3">
      <c r="B3174" s="28" t="str">
        <f t="shared" si="106"/>
        <v/>
      </c>
      <c r="C3174" s="167" t="str">
        <f>IF(D3174="","",VLOOKUP(D3174,'Műszaki adattábla'!F:G,2,0))</f>
        <v/>
      </c>
      <c r="D3174" s="168" t="str">
        <f>IF('Műszaki adattábla'!F3165="","",'Műszaki adattábla'!F3165)</f>
        <v/>
      </c>
      <c r="E3174" s="169" t="str">
        <f>IF(D3174="","",VLOOKUP(D3174,'Műszaki adattábla'!F:R,13,0))</f>
        <v/>
      </c>
      <c r="F3174" s="29" t="str">
        <f>IF(D3174="","",VLOOKUP(D3174,'Műszaki adattábla'!F:M,8,0))</f>
        <v/>
      </c>
      <c r="G3174" s="29" t="str">
        <f>IF(D3174="","",IF('Műszaki adattábla'!L3165="20-99",IF('Műszaki adattábla'!O3165="","Nem adott meg lekötött teljesítményt",VLOOKUP(D3174,'Műszaki adattábla'!F:O,10,0)),0))</f>
        <v/>
      </c>
      <c r="H3174" s="29" t="str">
        <f>IF(D3174="","",VLOOKUP(D3174,'Műszaki adattábla'!F:P,11,0))</f>
        <v/>
      </c>
      <c r="I3174" s="30"/>
      <c r="J3174" s="30"/>
      <c r="K3174" s="31" t="str">
        <f>IF(D3174="","",ROUND(((F3174*I3174*'Műszaki adattábla'!$C$7/'Műszaki adattábla'!$C$8)+(G3174*I3174)+(H3174*I3174))/12*'Műszaki adattábla'!T3165,0))</f>
        <v/>
      </c>
      <c r="L3174" s="32" t="str">
        <f t="shared" si="107"/>
        <v/>
      </c>
    </row>
    <row r="3175" spans="2:12" ht="14.4" thickBot="1" x14ac:dyDescent="0.3">
      <c r="B3175" s="28" t="str">
        <f t="shared" si="106"/>
        <v/>
      </c>
      <c r="C3175" s="167" t="str">
        <f>IF(D3175="","",VLOOKUP(D3175,'Műszaki adattábla'!F:G,2,0))</f>
        <v/>
      </c>
      <c r="D3175" s="168" t="str">
        <f>IF('Műszaki adattábla'!F3166="","",'Műszaki adattábla'!F3166)</f>
        <v/>
      </c>
      <c r="E3175" s="169" t="str">
        <f>IF(D3175="","",VLOOKUP(D3175,'Műszaki adattábla'!F:R,13,0))</f>
        <v/>
      </c>
      <c r="F3175" s="29" t="str">
        <f>IF(D3175="","",VLOOKUP(D3175,'Műszaki adattábla'!F:M,8,0))</f>
        <v/>
      </c>
      <c r="G3175" s="29" t="str">
        <f>IF(D3175="","",IF('Műszaki adattábla'!L3166="20-99",IF('Műszaki adattábla'!O3166="","Nem adott meg lekötött teljesítményt",VLOOKUP(D3175,'Műszaki adattábla'!F:O,10,0)),0))</f>
        <v/>
      </c>
      <c r="H3175" s="29" t="str">
        <f>IF(D3175="","",VLOOKUP(D3175,'Műszaki adattábla'!F:P,11,0))</f>
        <v/>
      </c>
      <c r="I3175" s="30"/>
      <c r="J3175" s="30"/>
      <c r="K3175" s="31" t="str">
        <f>IF(D3175="","",ROUND(((F3175*I3175*'Műszaki adattábla'!$C$7/'Műszaki adattábla'!$C$8)+(G3175*I3175)+(H3175*I3175))/12*'Műszaki adattábla'!T3166,0))</f>
        <v/>
      </c>
      <c r="L3175" s="32" t="str">
        <f t="shared" si="107"/>
        <v/>
      </c>
    </row>
    <row r="3176" spans="2:12" ht="14.4" thickBot="1" x14ac:dyDescent="0.3">
      <c r="B3176" s="28" t="str">
        <f t="shared" si="106"/>
        <v/>
      </c>
      <c r="C3176" s="167" t="str">
        <f>IF(D3176="","",VLOOKUP(D3176,'Műszaki adattábla'!F:G,2,0))</f>
        <v/>
      </c>
      <c r="D3176" s="168" t="str">
        <f>IF('Műszaki adattábla'!F3167="","",'Műszaki adattábla'!F3167)</f>
        <v/>
      </c>
      <c r="E3176" s="169" t="str">
        <f>IF(D3176="","",VLOOKUP(D3176,'Műszaki adattábla'!F:R,13,0))</f>
        <v/>
      </c>
      <c r="F3176" s="29" t="str">
        <f>IF(D3176="","",VLOOKUP(D3176,'Műszaki adattábla'!F:M,8,0))</f>
        <v/>
      </c>
      <c r="G3176" s="29" t="str">
        <f>IF(D3176="","",IF('Műszaki adattábla'!L3167="20-99",IF('Műszaki adattábla'!O3167="","Nem adott meg lekötött teljesítményt",VLOOKUP(D3176,'Műszaki adattábla'!F:O,10,0)),0))</f>
        <v/>
      </c>
      <c r="H3176" s="29" t="str">
        <f>IF(D3176="","",VLOOKUP(D3176,'Műszaki adattábla'!F:P,11,0))</f>
        <v/>
      </c>
      <c r="I3176" s="30"/>
      <c r="J3176" s="30"/>
      <c r="K3176" s="31" t="str">
        <f>IF(D3176="","",ROUND(((F3176*I3176*'Műszaki adattábla'!$C$7/'Műszaki adattábla'!$C$8)+(G3176*I3176)+(H3176*I3176))/12*'Műszaki adattábla'!T3167,0))</f>
        <v/>
      </c>
      <c r="L3176" s="32" t="str">
        <f t="shared" si="107"/>
        <v/>
      </c>
    </row>
    <row r="3177" spans="2:12" ht="14.4" thickBot="1" x14ac:dyDescent="0.3">
      <c r="B3177" s="28" t="str">
        <f t="shared" si="106"/>
        <v/>
      </c>
      <c r="C3177" s="167" t="str">
        <f>IF(D3177="","",VLOOKUP(D3177,'Műszaki adattábla'!F:G,2,0))</f>
        <v/>
      </c>
      <c r="D3177" s="168" t="str">
        <f>IF('Műszaki adattábla'!F3168="","",'Műszaki adattábla'!F3168)</f>
        <v/>
      </c>
      <c r="E3177" s="169" t="str">
        <f>IF(D3177="","",VLOOKUP(D3177,'Műszaki adattábla'!F:R,13,0))</f>
        <v/>
      </c>
      <c r="F3177" s="29" t="str">
        <f>IF(D3177="","",VLOOKUP(D3177,'Műszaki adattábla'!F:M,8,0))</f>
        <v/>
      </c>
      <c r="G3177" s="29" t="str">
        <f>IF(D3177="","",IF('Műszaki adattábla'!L3168="20-99",IF('Műszaki adattábla'!O3168="","Nem adott meg lekötött teljesítményt",VLOOKUP(D3177,'Műszaki adattábla'!F:O,10,0)),0))</f>
        <v/>
      </c>
      <c r="H3177" s="29" t="str">
        <f>IF(D3177="","",VLOOKUP(D3177,'Műszaki adattábla'!F:P,11,0))</f>
        <v/>
      </c>
      <c r="I3177" s="30"/>
      <c r="J3177" s="30"/>
      <c r="K3177" s="31" t="str">
        <f>IF(D3177="","",ROUND(((F3177*I3177*'Műszaki adattábla'!$C$7/'Műszaki adattábla'!$C$8)+(G3177*I3177)+(H3177*I3177))/12*'Műszaki adattábla'!T3168,0))</f>
        <v/>
      </c>
      <c r="L3177" s="32" t="str">
        <f t="shared" si="107"/>
        <v/>
      </c>
    </row>
    <row r="3178" spans="2:12" ht="14.4" thickBot="1" x14ac:dyDescent="0.3">
      <c r="B3178" s="28" t="str">
        <f t="shared" si="106"/>
        <v/>
      </c>
      <c r="C3178" s="167" t="str">
        <f>IF(D3178="","",VLOOKUP(D3178,'Műszaki adattábla'!F:G,2,0))</f>
        <v/>
      </c>
      <c r="D3178" s="168" t="str">
        <f>IF('Műszaki adattábla'!F3169="","",'Műszaki adattábla'!F3169)</f>
        <v/>
      </c>
      <c r="E3178" s="169" t="str">
        <f>IF(D3178="","",VLOOKUP(D3178,'Műszaki adattábla'!F:R,13,0))</f>
        <v/>
      </c>
      <c r="F3178" s="29" t="str">
        <f>IF(D3178="","",VLOOKUP(D3178,'Műszaki adattábla'!F:M,8,0))</f>
        <v/>
      </c>
      <c r="G3178" s="29" t="str">
        <f>IF(D3178="","",IF('Műszaki adattábla'!L3169="20-99",IF('Műszaki adattábla'!O3169="","Nem adott meg lekötött teljesítményt",VLOOKUP(D3178,'Műszaki adattábla'!F:O,10,0)),0))</f>
        <v/>
      </c>
      <c r="H3178" s="29" t="str">
        <f>IF(D3178="","",VLOOKUP(D3178,'Műszaki adattábla'!F:P,11,0))</f>
        <v/>
      </c>
      <c r="I3178" s="30"/>
      <c r="J3178" s="30"/>
      <c r="K3178" s="31" t="str">
        <f>IF(D3178="","",ROUND(((F3178*I3178*'Műszaki adattábla'!$C$7/'Műszaki adattábla'!$C$8)+(G3178*I3178)+(H3178*I3178))/12*'Műszaki adattábla'!T3169,0))</f>
        <v/>
      </c>
      <c r="L3178" s="32" t="str">
        <f t="shared" si="107"/>
        <v/>
      </c>
    </row>
    <row r="3179" spans="2:12" ht="14.4" thickBot="1" x14ac:dyDescent="0.3">
      <c r="B3179" s="28" t="str">
        <f t="shared" si="106"/>
        <v/>
      </c>
      <c r="C3179" s="167" t="str">
        <f>IF(D3179="","",VLOOKUP(D3179,'Műszaki adattábla'!F:G,2,0))</f>
        <v/>
      </c>
      <c r="D3179" s="168" t="str">
        <f>IF('Műszaki adattábla'!F3170="","",'Műszaki adattábla'!F3170)</f>
        <v/>
      </c>
      <c r="E3179" s="169" t="str">
        <f>IF(D3179="","",VLOOKUP(D3179,'Műszaki adattábla'!F:R,13,0))</f>
        <v/>
      </c>
      <c r="F3179" s="29" t="str">
        <f>IF(D3179="","",VLOOKUP(D3179,'Műszaki adattábla'!F:M,8,0))</f>
        <v/>
      </c>
      <c r="G3179" s="29" t="str">
        <f>IF(D3179="","",IF('Műszaki adattábla'!L3170="20-99",IF('Műszaki adattábla'!O3170="","Nem adott meg lekötött teljesítményt",VLOOKUP(D3179,'Műszaki adattábla'!F:O,10,0)),0))</f>
        <v/>
      </c>
      <c r="H3179" s="29" t="str">
        <f>IF(D3179="","",VLOOKUP(D3179,'Műszaki adattábla'!F:P,11,0))</f>
        <v/>
      </c>
      <c r="I3179" s="30"/>
      <c r="J3179" s="30"/>
      <c r="K3179" s="31" t="str">
        <f>IF(D3179="","",ROUND(((F3179*I3179*'Műszaki adattábla'!$C$7/'Műszaki adattábla'!$C$8)+(G3179*I3179)+(H3179*I3179))/12*'Műszaki adattábla'!T3170,0))</f>
        <v/>
      </c>
      <c r="L3179" s="32" t="str">
        <f t="shared" si="107"/>
        <v/>
      </c>
    </row>
    <row r="3180" spans="2:12" ht="14.4" thickBot="1" x14ac:dyDescent="0.3">
      <c r="B3180" s="28" t="str">
        <f t="shared" si="106"/>
        <v/>
      </c>
      <c r="C3180" s="167" t="str">
        <f>IF(D3180="","",VLOOKUP(D3180,'Műszaki adattábla'!F:G,2,0))</f>
        <v/>
      </c>
      <c r="D3180" s="168" t="str">
        <f>IF('Műszaki adattábla'!F3171="","",'Műszaki adattábla'!F3171)</f>
        <v/>
      </c>
      <c r="E3180" s="169" t="str">
        <f>IF(D3180="","",VLOOKUP(D3180,'Műszaki adattábla'!F:R,13,0))</f>
        <v/>
      </c>
      <c r="F3180" s="29" t="str">
        <f>IF(D3180="","",VLOOKUP(D3180,'Műszaki adattábla'!F:M,8,0))</f>
        <v/>
      </c>
      <c r="G3180" s="29" t="str">
        <f>IF(D3180="","",IF('Műszaki adattábla'!L3171="20-99",IF('Műszaki adattábla'!O3171="","Nem adott meg lekötött teljesítményt",VLOOKUP(D3180,'Műszaki adattábla'!F:O,10,0)),0))</f>
        <v/>
      </c>
      <c r="H3180" s="29" t="str">
        <f>IF(D3180="","",VLOOKUP(D3180,'Műszaki adattábla'!F:P,11,0))</f>
        <v/>
      </c>
      <c r="I3180" s="30"/>
      <c r="J3180" s="30"/>
      <c r="K3180" s="31" t="str">
        <f>IF(D3180="","",ROUND(((F3180*I3180*'Műszaki adattábla'!$C$7/'Műszaki adattábla'!$C$8)+(G3180*I3180)+(H3180*I3180))/12*'Műszaki adattábla'!T3171,0))</f>
        <v/>
      </c>
      <c r="L3180" s="32" t="str">
        <f t="shared" si="107"/>
        <v/>
      </c>
    </row>
    <row r="3181" spans="2:12" ht="14.4" thickBot="1" x14ac:dyDescent="0.3">
      <c r="B3181" s="28" t="str">
        <f t="shared" si="106"/>
        <v/>
      </c>
      <c r="C3181" s="167" t="str">
        <f>IF(D3181="","",VLOOKUP(D3181,'Műszaki adattábla'!F:G,2,0))</f>
        <v/>
      </c>
      <c r="D3181" s="168" t="str">
        <f>IF('Műszaki adattábla'!F3172="","",'Műszaki adattábla'!F3172)</f>
        <v/>
      </c>
      <c r="E3181" s="169" t="str">
        <f>IF(D3181="","",VLOOKUP(D3181,'Műszaki adattábla'!F:R,13,0))</f>
        <v/>
      </c>
      <c r="F3181" s="29" t="str">
        <f>IF(D3181="","",VLOOKUP(D3181,'Műszaki adattábla'!F:M,8,0))</f>
        <v/>
      </c>
      <c r="G3181" s="29" t="str">
        <f>IF(D3181="","",IF('Műszaki adattábla'!L3172="20-99",IF('Műszaki adattábla'!O3172="","Nem adott meg lekötött teljesítményt",VLOOKUP(D3181,'Műszaki adattábla'!F:O,10,0)),0))</f>
        <v/>
      </c>
      <c r="H3181" s="29" t="str">
        <f>IF(D3181="","",VLOOKUP(D3181,'Műszaki adattábla'!F:P,11,0))</f>
        <v/>
      </c>
      <c r="I3181" s="30"/>
      <c r="J3181" s="30"/>
      <c r="K3181" s="31" t="str">
        <f>IF(D3181="","",ROUND(((F3181*I3181*'Műszaki adattábla'!$C$7/'Műszaki adattábla'!$C$8)+(G3181*I3181)+(H3181*I3181))/12*'Műszaki adattábla'!T3172,0))</f>
        <v/>
      </c>
      <c r="L3181" s="32" t="str">
        <f t="shared" si="107"/>
        <v/>
      </c>
    </row>
    <row r="3182" spans="2:12" ht="14.4" thickBot="1" x14ac:dyDescent="0.3">
      <c r="B3182" s="28" t="str">
        <f t="shared" si="106"/>
        <v/>
      </c>
      <c r="C3182" s="167" t="str">
        <f>IF(D3182="","",VLOOKUP(D3182,'Műszaki adattábla'!F:G,2,0))</f>
        <v/>
      </c>
      <c r="D3182" s="168" t="str">
        <f>IF('Műszaki adattábla'!F3173="","",'Műszaki adattábla'!F3173)</f>
        <v/>
      </c>
      <c r="E3182" s="169" t="str">
        <f>IF(D3182="","",VLOOKUP(D3182,'Műszaki adattábla'!F:R,13,0))</f>
        <v/>
      </c>
      <c r="F3182" s="29" t="str">
        <f>IF(D3182="","",VLOOKUP(D3182,'Műszaki adattábla'!F:M,8,0))</f>
        <v/>
      </c>
      <c r="G3182" s="29" t="str">
        <f>IF(D3182="","",IF('Műszaki adattábla'!L3173="20-99",IF('Műszaki adattábla'!O3173="","Nem adott meg lekötött teljesítményt",VLOOKUP(D3182,'Műszaki adattábla'!F:O,10,0)),0))</f>
        <v/>
      </c>
      <c r="H3182" s="29" t="str">
        <f>IF(D3182="","",VLOOKUP(D3182,'Műszaki adattábla'!F:P,11,0))</f>
        <v/>
      </c>
      <c r="I3182" s="30"/>
      <c r="J3182" s="30"/>
      <c r="K3182" s="31" t="str">
        <f>IF(D3182="","",ROUND(((F3182*I3182*'Műszaki adattábla'!$C$7/'Műszaki adattábla'!$C$8)+(G3182*I3182)+(H3182*I3182))/12*'Műszaki adattábla'!T3173,0))</f>
        <v/>
      </c>
      <c r="L3182" s="32" t="str">
        <f t="shared" si="107"/>
        <v/>
      </c>
    </row>
    <row r="3183" spans="2:12" ht="14.4" thickBot="1" x14ac:dyDescent="0.3">
      <c r="B3183" s="28" t="str">
        <f t="shared" si="106"/>
        <v/>
      </c>
      <c r="C3183" s="167" t="str">
        <f>IF(D3183="","",VLOOKUP(D3183,'Műszaki adattábla'!F:G,2,0))</f>
        <v/>
      </c>
      <c r="D3183" s="168" t="str">
        <f>IF('Műszaki adattábla'!F3174="","",'Műszaki adattábla'!F3174)</f>
        <v/>
      </c>
      <c r="E3183" s="169" t="str">
        <f>IF(D3183="","",VLOOKUP(D3183,'Műszaki adattábla'!F:R,13,0))</f>
        <v/>
      </c>
      <c r="F3183" s="29" t="str">
        <f>IF(D3183="","",VLOOKUP(D3183,'Műszaki adattábla'!F:M,8,0))</f>
        <v/>
      </c>
      <c r="G3183" s="29" t="str">
        <f>IF(D3183="","",IF('Műszaki adattábla'!L3174="20-99",IF('Műszaki adattábla'!O3174="","Nem adott meg lekötött teljesítményt",VLOOKUP(D3183,'Műszaki adattábla'!F:O,10,0)),0))</f>
        <v/>
      </c>
      <c r="H3183" s="29" t="str">
        <f>IF(D3183="","",VLOOKUP(D3183,'Műszaki adattábla'!F:P,11,0))</f>
        <v/>
      </c>
      <c r="I3183" s="30"/>
      <c r="J3183" s="30"/>
      <c r="K3183" s="31" t="str">
        <f>IF(D3183="","",ROUND(((F3183*I3183*'Műszaki adattábla'!$C$7/'Műszaki adattábla'!$C$8)+(G3183*I3183)+(H3183*I3183))/12*'Műszaki adattábla'!T3174,0))</f>
        <v/>
      </c>
      <c r="L3183" s="32" t="str">
        <f t="shared" si="107"/>
        <v/>
      </c>
    </row>
    <row r="3184" spans="2:12" ht="14.4" thickBot="1" x14ac:dyDescent="0.3">
      <c r="B3184" s="28" t="str">
        <f t="shared" si="106"/>
        <v/>
      </c>
      <c r="C3184" s="167" t="str">
        <f>IF(D3184="","",VLOOKUP(D3184,'Műszaki adattábla'!F:G,2,0))</f>
        <v/>
      </c>
      <c r="D3184" s="168" t="str">
        <f>IF('Műszaki adattábla'!F3175="","",'Műszaki adattábla'!F3175)</f>
        <v/>
      </c>
      <c r="E3184" s="169" t="str">
        <f>IF(D3184="","",VLOOKUP(D3184,'Műszaki adattábla'!F:R,13,0))</f>
        <v/>
      </c>
      <c r="F3184" s="29" t="str">
        <f>IF(D3184="","",VLOOKUP(D3184,'Műszaki adattábla'!F:M,8,0))</f>
        <v/>
      </c>
      <c r="G3184" s="29" t="str">
        <f>IF(D3184="","",IF('Műszaki adattábla'!L3175="20-99",IF('Műszaki adattábla'!O3175="","Nem adott meg lekötött teljesítményt",VLOOKUP(D3184,'Műszaki adattábla'!F:O,10,0)),0))</f>
        <v/>
      </c>
      <c r="H3184" s="29" t="str">
        <f>IF(D3184="","",VLOOKUP(D3184,'Műszaki adattábla'!F:P,11,0))</f>
        <v/>
      </c>
      <c r="I3184" s="30"/>
      <c r="J3184" s="30"/>
      <c r="K3184" s="31" t="str">
        <f>IF(D3184="","",ROUND(((F3184*I3184*'Műszaki adattábla'!$C$7/'Műszaki adattábla'!$C$8)+(G3184*I3184)+(H3184*I3184))/12*'Műszaki adattábla'!T3175,0))</f>
        <v/>
      </c>
      <c r="L3184" s="32" t="str">
        <f t="shared" si="107"/>
        <v/>
      </c>
    </row>
    <row r="3185" spans="2:12" ht="14.4" thickBot="1" x14ac:dyDescent="0.3">
      <c r="B3185" s="28" t="str">
        <f t="shared" si="106"/>
        <v/>
      </c>
      <c r="C3185" s="167" t="str">
        <f>IF(D3185="","",VLOOKUP(D3185,'Műszaki adattábla'!F:G,2,0))</f>
        <v/>
      </c>
      <c r="D3185" s="168" t="str">
        <f>IF('Műszaki adattábla'!F3176="","",'Műszaki adattábla'!F3176)</f>
        <v/>
      </c>
      <c r="E3185" s="169" t="str">
        <f>IF(D3185="","",VLOOKUP(D3185,'Műszaki adattábla'!F:R,13,0))</f>
        <v/>
      </c>
      <c r="F3185" s="29" t="str">
        <f>IF(D3185="","",VLOOKUP(D3185,'Műszaki adattábla'!F:M,8,0))</f>
        <v/>
      </c>
      <c r="G3185" s="29" t="str">
        <f>IF(D3185="","",IF('Műszaki adattábla'!L3176="20-99",IF('Műszaki adattábla'!O3176="","Nem adott meg lekötött teljesítményt",VLOOKUP(D3185,'Műszaki adattábla'!F:O,10,0)),0))</f>
        <v/>
      </c>
      <c r="H3185" s="29" t="str">
        <f>IF(D3185="","",VLOOKUP(D3185,'Műszaki adattábla'!F:P,11,0))</f>
        <v/>
      </c>
      <c r="I3185" s="30"/>
      <c r="J3185" s="30"/>
      <c r="K3185" s="31" t="str">
        <f>IF(D3185="","",ROUND(((F3185*I3185*'Műszaki adattábla'!$C$7/'Műszaki adattábla'!$C$8)+(G3185*I3185)+(H3185*I3185))/12*'Műszaki adattábla'!T3176,0))</f>
        <v/>
      </c>
      <c r="L3185" s="32" t="str">
        <f t="shared" si="107"/>
        <v/>
      </c>
    </row>
    <row r="3186" spans="2:12" ht="14.4" thickBot="1" x14ac:dyDescent="0.3">
      <c r="B3186" s="28" t="str">
        <f t="shared" si="106"/>
        <v/>
      </c>
      <c r="C3186" s="167" t="str">
        <f>IF(D3186="","",VLOOKUP(D3186,'Műszaki adattábla'!F:G,2,0))</f>
        <v/>
      </c>
      <c r="D3186" s="168" t="str">
        <f>IF('Műszaki adattábla'!F3177="","",'Műszaki adattábla'!F3177)</f>
        <v/>
      </c>
      <c r="E3186" s="169" t="str">
        <f>IF(D3186="","",VLOOKUP(D3186,'Műszaki adattábla'!F:R,13,0))</f>
        <v/>
      </c>
      <c r="F3186" s="29" t="str">
        <f>IF(D3186="","",VLOOKUP(D3186,'Műszaki adattábla'!F:M,8,0))</f>
        <v/>
      </c>
      <c r="G3186" s="29" t="str">
        <f>IF(D3186="","",IF('Műszaki adattábla'!L3177="20-99",IF('Műszaki adattábla'!O3177="","Nem adott meg lekötött teljesítményt",VLOOKUP(D3186,'Műszaki adattábla'!F:O,10,0)),0))</f>
        <v/>
      </c>
      <c r="H3186" s="29" t="str">
        <f>IF(D3186="","",VLOOKUP(D3186,'Műszaki adattábla'!F:P,11,0))</f>
        <v/>
      </c>
      <c r="I3186" s="30"/>
      <c r="J3186" s="30"/>
      <c r="K3186" s="31" t="str">
        <f>IF(D3186="","",ROUND(((F3186*I3186*'Műszaki adattábla'!$C$7/'Műszaki adattábla'!$C$8)+(G3186*I3186)+(H3186*I3186))/12*'Műszaki adattábla'!T3177,0))</f>
        <v/>
      </c>
      <c r="L3186" s="32" t="str">
        <f t="shared" si="107"/>
        <v/>
      </c>
    </row>
    <row r="3187" spans="2:12" ht="14.4" thickBot="1" x14ac:dyDescent="0.3">
      <c r="B3187" s="28" t="str">
        <f t="shared" si="106"/>
        <v/>
      </c>
      <c r="C3187" s="167" t="str">
        <f>IF(D3187="","",VLOOKUP(D3187,'Műszaki adattábla'!F:G,2,0))</f>
        <v/>
      </c>
      <c r="D3187" s="168" t="str">
        <f>IF('Műszaki adattábla'!F3178="","",'Műszaki adattábla'!F3178)</f>
        <v/>
      </c>
      <c r="E3187" s="169" t="str">
        <f>IF(D3187="","",VLOOKUP(D3187,'Műszaki adattábla'!F:R,13,0))</f>
        <v/>
      </c>
      <c r="F3187" s="29" t="str">
        <f>IF(D3187="","",VLOOKUP(D3187,'Műszaki adattábla'!F:M,8,0))</f>
        <v/>
      </c>
      <c r="G3187" s="29" t="str">
        <f>IF(D3187="","",IF('Műszaki adattábla'!L3178="20-99",IF('Műszaki adattábla'!O3178="","Nem adott meg lekötött teljesítményt",VLOOKUP(D3187,'Műszaki adattábla'!F:O,10,0)),0))</f>
        <v/>
      </c>
      <c r="H3187" s="29" t="str">
        <f>IF(D3187="","",VLOOKUP(D3187,'Műszaki adattábla'!F:P,11,0))</f>
        <v/>
      </c>
      <c r="I3187" s="30"/>
      <c r="J3187" s="30"/>
      <c r="K3187" s="31" t="str">
        <f>IF(D3187="","",ROUND(((F3187*I3187*'Műszaki adattábla'!$C$7/'Műszaki adattábla'!$C$8)+(G3187*I3187)+(H3187*I3187))/12*'Műszaki adattábla'!T3178,0))</f>
        <v/>
      </c>
      <c r="L3187" s="32" t="str">
        <f t="shared" si="107"/>
        <v/>
      </c>
    </row>
    <row r="3188" spans="2:12" ht="14.4" thickBot="1" x14ac:dyDescent="0.3">
      <c r="B3188" s="28" t="str">
        <f t="shared" si="106"/>
        <v/>
      </c>
      <c r="C3188" s="167" t="str">
        <f>IF(D3188="","",VLOOKUP(D3188,'Műszaki adattábla'!F:G,2,0))</f>
        <v/>
      </c>
      <c r="D3188" s="168" t="str">
        <f>IF('Műszaki adattábla'!F3179="","",'Műszaki adattábla'!F3179)</f>
        <v/>
      </c>
      <c r="E3188" s="169" t="str">
        <f>IF(D3188="","",VLOOKUP(D3188,'Műszaki adattábla'!F:R,13,0))</f>
        <v/>
      </c>
      <c r="F3188" s="29" t="str">
        <f>IF(D3188="","",VLOOKUP(D3188,'Műszaki adattábla'!F:M,8,0))</f>
        <v/>
      </c>
      <c r="G3188" s="29" t="str">
        <f>IF(D3188="","",IF('Műszaki adattábla'!L3179="20-99",IF('Műszaki adattábla'!O3179="","Nem adott meg lekötött teljesítményt",VLOOKUP(D3188,'Műszaki adattábla'!F:O,10,0)),0))</f>
        <v/>
      </c>
      <c r="H3188" s="29" t="str">
        <f>IF(D3188="","",VLOOKUP(D3188,'Műszaki adattábla'!F:P,11,0))</f>
        <v/>
      </c>
      <c r="I3188" s="30"/>
      <c r="J3188" s="30"/>
      <c r="K3188" s="31" t="str">
        <f>IF(D3188="","",ROUND(((F3188*I3188*'Műszaki adattábla'!$C$7/'Műszaki adattábla'!$C$8)+(G3188*I3188)+(H3188*I3188))/12*'Műszaki adattábla'!T3179,0))</f>
        <v/>
      </c>
      <c r="L3188" s="32" t="str">
        <f t="shared" si="107"/>
        <v/>
      </c>
    </row>
    <row r="3189" spans="2:12" ht="14.4" thickBot="1" x14ac:dyDescent="0.3">
      <c r="B3189" s="28" t="str">
        <f t="shared" si="106"/>
        <v/>
      </c>
      <c r="C3189" s="167" t="str">
        <f>IF(D3189="","",VLOOKUP(D3189,'Műszaki adattábla'!F:G,2,0))</f>
        <v/>
      </c>
      <c r="D3189" s="168" t="str">
        <f>IF('Műszaki adattábla'!F3180="","",'Műszaki adattábla'!F3180)</f>
        <v/>
      </c>
      <c r="E3189" s="169" t="str">
        <f>IF(D3189="","",VLOOKUP(D3189,'Műszaki adattábla'!F:R,13,0))</f>
        <v/>
      </c>
      <c r="F3189" s="29" t="str">
        <f>IF(D3189="","",VLOOKUP(D3189,'Műszaki adattábla'!F:M,8,0))</f>
        <v/>
      </c>
      <c r="G3189" s="29" t="str">
        <f>IF(D3189="","",IF('Műszaki adattábla'!L3180="20-99",IF('Műszaki adattábla'!O3180="","Nem adott meg lekötött teljesítményt",VLOOKUP(D3189,'Műszaki adattábla'!F:O,10,0)),0))</f>
        <v/>
      </c>
      <c r="H3189" s="29" t="str">
        <f>IF(D3189="","",VLOOKUP(D3189,'Műszaki adattábla'!F:P,11,0))</f>
        <v/>
      </c>
      <c r="I3189" s="30"/>
      <c r="J3189" s="30"/>
      <c r="K3189" s="31" t="str">
        <f>IF(D3189="","",ROUND(((F3189*I3189*'Műszaki adattábla'!$C$7/'Műszaki adattábla'!$C$8)+(G3189*I3189)+(H3189*I3189))/12*'Műszaki adattábla'!T3180,0))</f>
        <v/>
      </c>
      <c r="L3189" s="32" t="str">
        <f t="shared" si="107"/>
        <v/>
      </c>
    </row>
    <row r="3190" spans="2:12" ht="14.4" thickBot="1" x14ac:dyDescent="0.3">
      <c r="B3190" s="28" t="str">
        <f t="shared" si="106"/>
        <v/>
      </c>
      <c r="C3190" s="167" t="str">
        <f>IF(D3190="","",VLOOKUP(D3190,'Műszaki adattábla'!F:G,2,0))</f>
        <v/>
      </c>
      <c r="D3190" s="168" t="str">
        <f>IF('Műszaki adattábla'!F3181="","",'Műszaki adattábla'!F3181)</f>
        <v/>
      </c>
      <c r="E3190" s="169" t="str">
        <f>IF(D3190="","",VLOOKUP(D3190,'Műszaki adattábla'!F:R,13,0))</f>
        <v/>
      </c>
      <c r="F3190" s="29" t="str">
        <f>IF(D3190="","",VLOOKUP(D3190,'Műszaki adattábla'!F:M,8,0))</f>
        <v/>
      </c>
      <c r="G3190" s="29" t="str">
        <f>IF(D3190="","",IF('Műszaki adattábla'!L3181="20-99",IF('Műszaki adattábla'!O3181="","Nem adott meg lekötött teljesítményt",VLOOKUP(D3190,'Műszaki adattábla'!F:O,10,0)),0))</f>
        <v/>
      </c>
      <c r="H3190" s="29" t="str">
        <f>IF(D3190="","",VLOOKUP(D3190,'Műszaki adattábla'!F:P,11,0))</f>
        <v/>
      </c>
      <c r="I3190" s="30"/>
      <c r="J3190" s="30"/>
      <c r="K3190" s="31" t="str">
        <f>IF(D3190="","",ROUND(((F3190*I3190*'Műszaki adattábla'!$C$7/'Műszaki adattábla'!$C$8)+(G3190*I3190)+(H3190*I3190))/12*'Műszaki adattábla'!T3181,0))</f>
        <v/>
      </c>
      <c r="L3190" s="32" t="str">
        <f t="shared" si="107"/>
        <v/>
      </c>
    </row>
    <row r="3191" spans="2:12" ht="14.4" thickBot="1" x14ac:dyDescent="0.3">
      <c r="B3191" s="28" t="str">
        <f t="shared" si="106"/>
        <v/>
      </c>
      <c r="C3191" s="167" t="str">
        <f>IF(D3191="","",VLOOKUP(D3191,'Műszaki adattábla'!F:G,2,0))</f>
        <v/>
      </c>
      <c r="D3191" s="168" t="str">
        <f>IF('Műszaki adattábla'!F3182="","",'Műszaki adattábla'!F3182)</f>
        <v/>
      </c>
      <c r="E3191" s="169" t="str">
        <f>IF(D3191="","",VLOOKUP(D3191,'Műszaki adattábla'!F:R,13,0))</f>
        <v/>
      </c>
      <c r="F3191" s="29" t="str">
        <f>IF(D3191="","",VLOOKUP(D3191,'Műszaki adattábla'!F:M,8,0))</f>
        <v/>
      </c>
      <c r="G3191" s="29" t="str">
        <f>IF(D3191="","",IF('Műszaki adattábla'!L3182="20-99",IF('Műszaki adattábla'!O3182="","Nem adott meg lekötött teljesítményt",VLOOKUP(D3191,'Műszaki adattábla'!F:O,10,0)),0))</f>
        <v/>
      </c>
      <c r="H3191" s="29" t="str">
        <f>IF(D3191="","",VLOOKUP(D3191,'Műszaki adattábla'!F:P,11,0))</f>
        <v/>
      </c>
      <c r="I3191" s="30"/>
      <c r="J3191" s="30"/>
      <c r="K3191" s="31" t="str">
        <f>IF(D3191="","",ROUND(((F3191*I3191*'Műszaki adattábla'!$C$7/'Műszaki adattábla'!$C$8)+(G3191*I3191)+(H3191*I3191))/12*'Műszaki adattábla'!T3182,0))</f>
        <v/>
      </c>
      <c r="L3191" s="32" t="str">
        <f t="shared" si="107"/>
        <v/>
      </c>
    </row>
    <row r="3192" spans="2:12" ht="14.4" thickBot="1" x14ac:dyDescent="0.3">
      <c r="B3192" s="28" t="str">
        <f t="shared" si="106"/>
        <v/>
      </c>
      <c r="C3192" s="167" t="str">
        <f>IF(D3192="","",VLOOKUP(D3192,'Műszaki adattábla'!F:G,2,0))</f>
        <v/>
      </c>
      <c r="D3192" s="168" t="str">
        <f>IF('Műszaki adattábla'!F3183="","",'Műszaki adattábla'!F3183)</f>
        <v/>
      </c>
      <c r="E3192" s="169" t="str">
        <f>IF(D3192="","",VLOOKUP(D3192,'Műszaki adattábla'!F:R,13,0))</f>
        <v/>
      </c>
      <c r="F3192" s="29" t="str">
        <f>IF(D3192="","",VLOOKUP(D3192,'Műszaki adattábla'!F:M,8,0))</f>
        <v/>
      </c>
      <c r="G3192" s="29" t="str">
        <f>IF(D3192="","",IF('Műszaki adattábla'!L3183="20-99",IF('Műszaki adattábla'!O3183="","Nem adott meg lekötött teljesítményt",VLOOKUP(D3192,'Műszaki adattábla'!F:O,10,0)),0))</f>
        <v/>
      </c>
      <c r="H3192" s="29" t="str">
        <f>IF(D3192="","",VLOOKUP(D3192,'Műszaki adattábla'!F:P,11,0))</f>
        <v/>
      </c>
      <c r="I3192" s="30"/>
      <c r="J3192" s="30"/>
      <c r="K3192" s="31" t="str">
        <f>IF(D3192="","",ROUND(((F3192*I3192*'Műszaki adattábla'!$C$7/'Műszaki adattábla'!$C$8)+(G3192*I3192)+(H3192*I3192))/12*'Műszaki adattábla'!T3183,0))</f>
        <v/>
      </c>
      <c r="L3192" s="32" t="str">
        <f t="shared" si="107"/>
        <v/>
      </c>
    </row>
    <row r="3193" spans="2:12" ht="14.4" thickBot="1" x14ac:dyDescent="0.3">
      <c r="B3193" s="28" t="str">
        <f t="shared" si="106"/>
        <v/>
      </c>
      <c r="C3193" s="167" t="str">
        <f>IF(D3193="","",VLOOKUP(D3193,'Műszaki adattábla'!F:G,2,0))</f>
        <v/>
      </c>
      <c r="D3193" s="168" t="str">
        <f>IF('Műszaki adattábla'!F3184="","",'Műszaki adattábla'!F3184)</f>
        <v/>
      </c>
      <c r="E3193" s="169" t="str">
        <f>IF(D3193="","",VLOOKUP(D3193,'Műszaki adattábla'!F:R,13,0))</f>
        <v/>
      </c>
      <c r="F3193" s="29" t="str">
        <f>IF(D3193="","",VLOOKUP(D3193,'Műszaki adattábla'!F:M,8,0))</f>
        <v/>
      </c>
      <c r="G3193" s="29" t="str">
        <f>IF(D3193="","",IF('Műszaki adattábla'!L3184="20-99",IF('Műszaki adattábla'!O3184="","Nem adott meg lekötött teljesítményt",VLOOKUP(D3193,'Műszaki adattábla'!F:O,10,0)),0))</f>
        <v/>
      </c>
      <c r="H3193" s="29" t="str">
        <f>IF(D3193="","",VLOOKUP(D3193,'Műszaki adattábla'!F:P,11,0))</f>
        <v/>
      </c>
      <c r="I3193" s="30"/>
      <c r="J3193" s="30"/>
      <c r="K3193" s="31" t="str">
        <f>IF(D3193="","",ROUND(((F3193*I3193*'Műszaki adattábla'!$C$7/'Műszaki adattábla'!$C$8)+(G3193*I3193)+(H3193*I3193))/12*'Műszaki adattábla'!T3184,0))</f>
        <v/>
      </c>
      <c r="L3193" s="32" t="str">
        <f t="shared" si="107"/>
        <v/>
      </c>
    </row>
    <row r="3194" spans="2:12" ht="14.4" thickBot="1" x14ac:dyDescent="0.3">
      <c r="B3194" s="28" t="str">
        <f t="shared" si="106"/>
        <v/>
      </c>
      <c r="C3194" s="167" t="str">
        <f>IF(D3194="","",VLOOKUP(D3194,'Műszaki adattábla'!F:G,2,0))</f>
        <v/>
      </c>
      <c r="D3194" s="168" t="str">
        <f>IF('Műszaki adattábla'!F3185="","",'Műszaki adattábla'!F3185)</f>
        <v/>
      </c>
      <c r="E3194" s="169" t="str">
        <f>IF(D3194="","",VLOOKUP(D3194,'Műszaki adattábla'!F:R,13,0))</f>
        <v/>
      </c>
      <c r="F3194" s="29" t="str">
        <f>IF(D3194="","",VLOOKUP(D3194,'Műszaki adattábla'!F:M,8,0))</f>
        <v/>
      </c>
      <c r="G3194" s="29" t="str">
        <f>IF(D3194="","",IF('Műszaki adattábla'!L3185="20-99",IF('Műszaki adattábla'!O3185="","Nem adott meg lekötött teljesítményt",VLOOKUP(D3194,'Műszaki adattábla'!F:O,10,0)),0))</f>
        <v/>
      </c>
      <c r="H3194" s="29" t="str">
        <f>IF(D3194="","",VLOOKUP(D3194,'Műszaki adattábla'!F:P,11,0))</f>
        <v/>
      </c>
      <c r="I3194" s="30"/>
      <c r="J3194" s="30"/>
      <c r="K3194" s="31" t="str">
        <f>IF(D3194="","",ROUND(((F3194*I3194*'Műszaki adattábla'!$C$7/'Műszaki adattábla'!$C$8)+(G3194*I3194)+(H3194*I3194))/12*'Műszaki adattábla'!T3185,0))</f>
        <v/>
      </c>
      <c r="L3194" s="32" t="str">
        <f t="shared" si="107"/>
        <v/>
      </c>
    </row>
    <row r="3195" spans="2:12" ht="14.4" thickBot="1" x14ac:dyDescent="0.3">
      <c r="B3195" s="28" t="str">
        <f t="shared" si="106"/>
        <v/>
      </c>
      <c r="C3195" s="167" t="str">
        <f>IF(D3195="","",VLOOKUP(D3195,'Műszaki adattábla'!F:G,2,0))</f>
        <v/>
      </c>
      <c r="D3195" s="168" t="str">
        <f>IF('Műszaki adattábla'!F3186="","",'Műszaki adattábla'!F3186)</f>
        <v/>
      </c>
      <c r="E3195" s="169" t="str">
        <f>IF(D3195="","",VLOOKUP(D3195,'Műszaki adattábla'!F:R,13,0))</f>
        <v/>
      </c>
      <c r="F3195" s="29" t="str">
        <f>IF(D3195="","",VLOOKUP(D3195,'Műszaki adattábla'!F:M,8,0))</f>
        <v/>
      </c>
      <c r="G3195" s="29" t="str">
        <f>IF(D3195="","",IF('Műszaki adattábla'!L3186="20-99",IF('Műszaki adattábla'!O3186="","Nem adott meg lekötött teljesítményt",VLOOKUP(D3195,'Műszaki adattábla'!F:O,10,0)),0))</f>
        <v/>
      </c>
      <c r="H3195" s="29" t="str">
        <f>IF(D3195="","",VLOOKUP(D3195,'Műszaki adattábla'!F:P,11,0))</f>
        <v/>
      </c>
      <c r="I3195" s="30"/>
      <c r="J3195" s="30"/>
      <c r="K3195" s="31" t="str">
        <f>IF(D3195="","",ROUND(((F3195*I3195*'Műszaki adattábla'!$C$7/'Műszaki adattábla'!$C$8)+(G3195*I3195)+(H3195*I3195))/12*'Műszaki adattábla'!T3186,0))</f>
        <v/>
      </c>
      <c r="L3195" s="32" t="str">
        <f t="shared" si="107"/>
        <v/>
      </c>
    </row>
    <row r="3196" spans="2:12" ht="14.4" thickBot="1" x14ac:dyDescent="0.3">
      <c r="B3196" s="28" t="str">
        <f t="shared" si="106"/>
        <v/>
      </c>
      <c r="C3196" s="167" t="str">
        <f>IF(D3196="","",VLOOKUP(D3196,'Műszaki adattábla'!F:G,2,0))</f>
        <v/>
      </c>
      <c r="D3196" s="168" t="str">
        <f>IF('Műszaki adattábla'!F3187="","",'Műszaki adattábla'!F3187)</f>
        <v/>
      </c>
      <c r="E3196" s="169" t="str">
        <f>IF(D3196="","",VLOOKUP(D3196,'Műszaki adattábla'!F:R,13,0))</f>
        <v/>
      </c>
      <c r="F3196" s="29" t="str">
        <f>IF(D3196="","",VLOOKUP(D3196,'Műszaki adattábla'!F:M,8,0))</f>
        <v/>
      </c>
      <c r="G3196" s="29" t="str">
        <f>IF(D3196="","",IF('Műszaki adattábla'!L3187="20-99",IF('Műszaki adattábla'!O3187="","Nem adott meg lekötött teljesítményt",VLOOKUP(D3196,'Műszaki adattábla'!F:O,10,0)),0))</f>
        <v/>
      </c>
      <c r="H3196" s="29" t="str">
        <f>IF(D3196="","",VLOOKUP(D3196,'Műszaki adattábla'!F:P,11,0))</f>
        <v/>
      </c>
      <c r="I3196" s="30"/>
      <c r="J3196" s="30"/>
      <c r="K3196" s="31" t="str">
        <f>IF(D3196="","",ROUND(((F3196*I3196*'Műszaki adattábla'!$C$7/'Műszaki adattábla'!$C$8)+(G3196*I3196)+(H3196*I3196))/12*'Műszaki adattábla'!T3187,0))</f>
        <v/>
      </c>
      <c r="L3196" s="32" t="str">
        <f t="shared" si="107"/>
        <v/>
      </c>
    </row>
    <row r="3197" spans="2:12" ht="14.4" thickBot="1" x14ac:dyDescent="0.3">
      <c r="B3197" s="28" t="str">
        <f t="shared" si="106"/>
        <v/>
      </c>
      <c r="C3197" s="167" t="str">
        <f>IF(D3197="","",VLOOKUP(D3197,'Műszaki adattábla'!F:G,2,0))</f>
        <v/>
      </c>
      <c r="D3197" s="168" t="str">
        <f>IF('Műszaki adattábla'!F3188="","",'Műszaki adattábla'!F3188)</f>
        <v/>
      </c>
      <c r="E3197" s="169" t="str">
        <f>IF(D3197="","",VLOOKUP(D3197,'Műszaki adattábla'!F:R,13,0))</f>
        <v/>
      </c>
      <c r="F3197" s="29" t="str">
        <f>IF(D3197="","",VLOOKUP(D3197,'Műszaki adattábla'!F:M,8,0))</f>
        <v/>
      </c>
      <c r="G3197" s="29" t="str">
        <f>IF(D3197="","",IF('Műszaki adattábla'!L3188="20-99",IF('Műszaki adattábla'!O3188="","Nem adott meg lekötött teljesítményt",VLOOKUP(D3197,'Műszaki adattábla'!F:O,10,0)),0))</f>
        <v/>
      </c>
      <c r="H3197" s="29" t="str">
        <f>IF(D3197="","",VLOOKUP(D3197,'Műszaki adattábla'!F:P,11,0))</f>
        <v/>
      </c>
      <c r="I3197" s="30"/>
      <c r="J3197" s="30"/>
      <c r="K3197" s="31" t="str">
        <f>IF(D3197="","",ROUND(((F3197*I3197*'Műszaki adattábla'!$C$7/'Műszaki adattábla'!$C$8)+(G3197*I3197)+(H3197*I3197))/12*'Műszaki adattábla'!T3188,0))</f>
        <v/>
      </c>
      <c r="L3197" s="32" t="str">
        <f t="shared" si="107"/>
        <v/>
      </c>
    </row>
    <row r="3198" spans="2:12" ht="14.4" thickBot="1" x14ac:dyDescent="0.3">
      <c r="B3198" s="28" t="str">
        <f t="shared" si="106"/>
        <v/>
      </c>
      <c r="C3198" s="167" t="str">
        <f>IF(D3198="","",VLOOKUP(D3198,'Műszaki adattábla'!F:G,2,0))</f>
        <v/>
      </c>
      <c r="D3198" s="168" t="str">
        <f>IF('Műszaki adattábla'!F3189="","",'Műszaki adattábla'!F3189)</f>
        <v/>
      </c>
      <c r="E3198" s="169" t="str">
        <f>IF(D3198="","",VLOOKUP(D3198,'Műszaki adattábla'!F:R,13,0))</f>
        <v/>
      </c>
      <c r="F3198" s="29" t="str">
        <f>IF(D3198="","",VLOOKUP(D3198,'Műszaki adattábla'!F:M,8,0))</f>
        <v/>
      </c>
      <c r="G3198" s="29" t="str">
        <f>IF(D3198="","",IF('Műszaki adattábla'!L3189="20-99",IF('Műszaki adattábla'!O3189="","Nem adott meg lekötött teljesítményt",VLOOKUP(D3198,'Műszaki adattábla'!F:O,10,0)),0))</f>
        <v/>
      </c>
      <c r="H3198" s="29" t="str">
        <f>IF(D3198="","",VLOOKUP(D3198,'Műszaki adattábla'!F:P,11,0))</f>
        <v/>
      </c>
      <c r="I3198" s="30"/>
      <c r="J3198" s="30"/>
      <c r="K3198" s="31" t="str">
        <f>IF(D3198="","",ROUND(((F3198*I3198*'Műszaki adattábla'!$C$7/'Műszaki adattábla'!$C$8)+(G3198*I3198)+(H3198*I3198))/12*'Műszaki adattábla'!T3189,0))</f>
        <v/>
      </c>
      <c r="L3198" s="32" t="str">
        <f t="shared" si="107"/>
        <v/>
      </c>
    </row>
    <row r="3199" spans="2:12" ht="14.4" thickBot="1" x14ac:dyDescent="0.3">
      <c r="B3199" s="28" t="str">
        <f t="shared" si="106"/>
        <v/>
      </c>
      <c r="C3199" s="167" t="str">
        <f>IF(D3199="","",VLOOKUP(D3199,'Műszaki adattábla'!F:G,2,0))</f>
        <v/>
      </c>
      <c r="D3199" s="168" t="str">
        <f>IF('Műszaki adattábla'!F3190="","",'Műszaki adattábla'!F3190)</f>
        <v/>
      </c>
      <c r="E3199" s="169" t="str">
        <f>IF(D3199="","",VLOOKUP(D3199,'Műszaki adattábla'!F:R,13,0))</f>
        <v/>
      </c>
      <c r="F3199" s="29" t="str">
        <f>IF(D3199="","",VLOOKUP(D3199,'Műszaki adattábla'!F:M,8,0))</f>
        <v/>
      </c>
      <c r="G3199" s="29" t="str">
        <f>IF(D3199="","",IF('Műszaki adattábla'!L3190="20-99",IF('Műszaki adattábla'!O3190="","Nem adott meg lekötött teljesítményt",VLOOKUP(D3199,'Műszaki adattábla'!F:O,10,0)),0))</f>
        <v/>
      </c>
      <c r="H3199" s="29" t="str">
        <f>IF(D3199="","",VLOOKUP(D3199,'Műszaki adattábla'!F:P,11,0))</f>
        <v/>
      </c>
      <c r="I3199" s="30"/>
      <c r="J3199" s="30"/>
      <c r="K3199" s="31" t="str">
        <f>IF(D3199="","",ROUND(((F3199*I3199*'Műszaki adattábla'!$C$7/'Műszaki adattábla'!$C$8)+(G3199*I3199)+(H3199*I3199))/12*'Műszaki adattábla'!T3190,0))</f>
        <v/>
      </c>
      <c r="L3199" s="32" t="str">
        <f t="shared" si="107"/>
        <v/>
      </c>
    </row>
    <row r="3200" spans="2:12" ht="14.4" thickBot="1" x14ac:dyDescent="0.3">
      <c r="B3200" s="28" t="str">
        <f t="shared" si="106"/>
        <v/>
      </c>
      <c r="C3200" s="167" t="str">
        <f>IF(D3200="","",VLOOKUP(D3200,'Műszaki adattábla'!F:G,2,0))</f>
        <v/>
      </c>
      <c r="D3200" s="168" t="str">
        <f>IF('Műszaki adattábla'!F3191="","",'Műszaki adattábla'!F3191)</f>
        <v/>
      </c>
      <c r="E3200" s="169" t="str">
        <f>IF(D3200="","",VLOOKUP(D3200,'Műszaki adattábla'!F:R,13,0))</f>
        <v/>
      </c>
      <c r="F3200" s="29" t="str">
        <f>IF(D3200="","",VLOOKUP(D3200,'Műszaki adattábla'!F:M,8,0))</f>
        <v/>
      </c>
      <c r="G3200" s="29" t="str">
        <f>IF(D3200="","",IF('Műszaki adattábla'!L3191="20-99",IF('Műszaki adattábla'!O3191="","Nem adott meg lekötött teljesítményt",VLOOKUP(D3200,'Műszaki adattábla'!F:O,10,0)),0))</f>
        <v/>
      </c>
      <c r="H3200" s="29" t="str">
        <f>IF(D3200="","",VLOOKUP(D3200,'Műszaki adattábla'!F:P,11,0))</f>
        <v/>
      </c>
      <c r="I3200" s="30"/>
      <c r="J3200" s="30"/>
      <c r="K3200" s="31" t="str">
        <f>IF(D3200="","",ROUND(((F3200*I3200*'Műszaki adattábla'!$C$7/'Műszaki adattábla'!$C$8)+(G3200*I3200)+(H3200*I3200))/12*'Műszaki adattábla'!T3191,0))</f>
        <v/>
      </c>
      <c r="L3200" s="32" t="str">
        <f t="shared" si="107"/>
        <v/>
      </c>
    </row>
    <row r="3201" spans="2:12" ht="14.4" thickBot="1" x14ac:dyDescent="0.3">
      <c r="B3201" s="28" t="str">
        <f t="shared" si="106"/>
        <v/>
      </c>
      <c r="C3201" s="167" t="str">
        <f>IF(D3201="","",VLOOKUP(D3201,'Műszaki adattábla'!F:G,2,0))</f>
        <v/>
      </c>
      <c r="D3201" s="168" t="str">
        <f>IF('Műszaki adattábla'!F3192="","",'Műszaki adattábla'!F3192)</f>
        <v/>
      </c>
      <c r="E3201" s="169" t="str">
        <f>IF(D3201="","",VLOOKUP(D3201,'Műszaki adattábla'!F:R,13,0))</f>
        <v/>
      </c>
      <c r="F3201" s="29" t="str">
        <f>IF(D3201="","",VLOOKUP(D3201,'Műszaki adattábla'!F:M,8,0))</f>
        <v/>
      </c>
      <c r="G3201" s="29" t="str">
        <f>IF(D3201="","",IF('Műszaki adattábla'!L3192="20-99",IF('Műszaki adattábla'!O3192="","Nem adott meg lekötött teljesítményt",VLOOKUP(D3201,'Műszaki adattábla'!F:O,10,0)),0))</f>
        <v/>
      </c>
      <c r="H3201" s="29" t="str">
        <f>IF(D3201="","",VLOOKUP(D3201,'Műszaki adattábla'!F:P,11,0))</f>
        <v/>
      </c>
      <c r="I3201" s="30"/>
      <c r="J3201" s="30"/>
      <c r="K3201" s="31" t="str">
        <f>IF(D3201="","",ROUND(((F3201*I3201*'Műszaki adattábla'!$C$7/'Műszaki adattábla'!$C$8)+(G3201*I3201)+(H3201*I3201))/12*'Műszaki adattábla'!T3192,0))</f>
        <v/>
      </c>
      <c r="L3201" s="32" t="str">
        <f t="shared" si="107"/>
        <v/>
      </c>
    </row>
    <row r="3202" spans="2:12" ht="14.4" thickBot="1" x14ac:dyDescent="0.3">
      <c r="B3202" s="28" t="str">
        <f t="shared" si="106"/>
        <v/>
      </c>
      <c r="C3202" s="167" t="str">
        <f>IF(D3202="","",VLOOKUP(D3202,'Műszaki adattábla'!F:G,2,0))</f>
        <v/>
      </c>
      <c r="D3202" s="168" t="str">
        <f>IF('Műszaki adattábla'!F3193="","",'Műszaki adattábla'!F3193)</f>
        <v/>
      </c>
      <c r="E3202" s="169" t="str">
        <f>IF(D3202="","",VLOOKUP(D3202,'Műszaki adattábla'!F:R,13,0))</f>
        <v/>
      </c>
      <c r="F3202" s="29" t="str">
        <f>IF(D3202="","",VLOOKUP(D3202,'Műszaki adattábla'!F:M,8,0))</f>
        <v/>
      </c>
      <c r="G3202" s="29" t="str">
        <f>IF(D3202="","",IF('Műszaki adattábla'!L3193="20-99",IF('Műszaki adattábla'!O3193="","Nem adott meg lekötött teljesítményt",VLOOKUP(D3202,'Műszaki adattábla'!F:O,10,0)),0))</f>
        <v/>
      </c>
      <c r="H3202" s="29" t="str">
        <f>IF(D3202="","",VLOOKUP(D3202,'Műszaki adattábla'!F:P,11,0))</f>
        <v/>
      </c>
      <c r="I3202" s="30"/>
      <c r="J3202" s="30"/>
      <c r="K3202" s="31" t="str">
        <f>IF(D3202="","",ROUND(((F3202*I3202*'Műszaki adattábla'!$C$7/'Műszaki adattábla'!$C$8)+(G3202*I3202)+(H3202*I3202))/12*'Műszaki adattábla'!T3193,0))</f>
        <v/>
      </c>
      <c r="L3202" s="32" t="str">
        <f t="shared" si="107"/>
        <v/>
      </c>
    </row>
    <row r="3203" spans="2:12" ht="14.4" thickBot="1" x14ac:dyDescent="0.3">
      <c r="B3203" s="28" t="str">
        <f t="shared" si="106"/>
        <v/>
      </c>
      <c r="C3203" s="167" t="str">
        <f>IF(D3203="","",VLOOKUP(D3203,'Műszaki adattábla'!F:G,2,0))</f>
        <v/>
      </c>
      <c r="D3203" s="168" t="str">
        <f>IF('Műszaki adattábla'!F3194="","",'Műszaki adattábla'!F3194)</f>
        <v/>
      </c>
      <c r="E3203" s="169" t="str">
        <f>IF(D3203="","",VLOOKUP(D3203,'Műszaki adattábla'!F:R,13,0))</f>
        <v/>
      </c>
      <c r="F3203" s="29" t="str">
        <f>IF(D3203="","",VLOOKUP(D3203,'Műszaki adattábla'!F:M,8,0))</f>
        <v/>
      </c>
      <c r="G3203" s="29" t="str">
        <f>IF(D3203="","",IF('Műszaki adattábla'!L3194="20-99",IF('Műszaki adattábla'!O3194="","Nem adott meg lekötött teljesítményt",VLOOKUP(D3203,'Műszaki adattábla'!F:O,10,0)),0))</f>
        <v/>
      </c>
      <c r="H3203" s="29" t="str">
        <f>IF(D3203="","",VLOOKUP(D3203,'Műszaki adattábla'!F:P,11,0))</f>
        <v/>
      </c>
      <c r="I3203" s="30"/>
      <c r="J3203" s="30"/>
      <c r="K3203" s="31" t="str">
        <f>IF(D3203="","",ROUND(((F3203*I3203*'Műszaki adattábla'!$C$7/'Műszaki adattábla'!$C$8)+(G3203*I3203)+(H3203*I3203))/12*'Műszaki adattábla'!T3194,0))</f>
        <v/>
      </c>
      <c r="L3203" s="32" t="str">
        <f t="shared" si="107"/>
        <v/>
      </c>
    </row>
    <row r="3204" spans="2:12" ht="14.4" thickBot="1" x14ac:dyDescent="0.3">
      <c r="B3204" s="28" t="str">
        <f t="shared" si="106"/>
        <v/>
      </c>
      <c r="C3204" s="167" t="str">
        <f>IF(D3204="","",VLOOKUP(D3204,'Műszaki adattábla'!F:G,2,0))</f>
        <v/>
      </c>
      <c r="D3204" s="168" t="str">
        <f>IF('Műszaki adattábla'!F3195="","",'Műszaki adattábla'!F3195)</f>
        <v/>
      </c>
      <c r="E3204" s="169" t="str">
        <f>IF(D3204="","",VLOOKUP(D3204,'Műszaki adattábla'!F:R,13,0))</f>
        <v/>
      </c>
      <c r="F3204" s="29" t="str">
        <f>IF(D3204="","",VLOOKUP(D3204,'Műszaki adattábla'!F:M,8,0))</f>
        <v/>
      </c>
      <c r="G3204" s="29" t="str">
        <f>IF(D3204="","",IF('Műszaki adattábla'!L3195="20-99",IF('Műszaki adattábla'!O3195="","Nem adott meg lekötött teljesítményt",VLOOKUP(D3204,'Műszaki adattábla'!F:O,10,0)),0))</f>
        <v/>
      </c>
      <c r="H3204" s="29" t="str">
        <f>IF(D3204="","",VLOOKUP(D3204,'Műszaki adattábla'!F:P,11,0))</f>
        <v/>
      </c>
      <c r="I3204" s="30"/>
      <c r="J3204" s="30"/>
      <c r="K3204" s="31" t="str">
        <f>IF(D3204="","",ROUND(((F3204*I3204*'Műszaki adattábla'!$C$7/'Műszaki adattábla'!$C$8)+(G3204*I3204)+(H3204*I3204))/12*'Műszaki adattábla'!T3195,0))</f>
        <v/>
      </c>
      <c r="L3204" s="32" t="str">
        <f t="shared" si="107"/>
        <v/>
      </c>
    </row>
    <row r="3205" spans="2:12" ht="14.4" thickBot="1" x14ac:dyDescent="0.3">
      <c r="B3205" s="28" t="str">
        <f t="shared" si="106"/>
        <v/>
      </c>
      <c r="C3205" s="167" t="str">
        <f>IF(D3205="","",VLOOKUP(D3205,'Műszaki adattábla'!F:G,2,0))</f>
        <v/>
      </c>
      <c r="D3205" s="168" t="str">
        <f>IF('Műszaki adattábla'!F3196="","",'Műszaki adattábla'!F3196)</f>
        <v/>
      </c>
      <c r="E3205" s="169" t="str">
        <f>IF(D3205="","",VLOOKUP(D3205,'Műszaki adattábla'!F:R,13,0))</f>
        <v/>
      </c>
      <c r="F3205" s="29" t="str">
        <f>IF(D3205="","",VLOOKUP(D3205,'Műszaki adattábla'!F:M,8,0))</f>
        <v/>
      </c>
      <c r="G3205" s="29" t="str">
        <f>IF(D3205="","",IF('Műszaki adattábla'!L3196="20-99",IF('Műszaki adattábla'!O3196="","Nem adott meg lekötött teljesítményt",VLOOKUP(D3205,'Műszaki adattábla'!F:O,10,0)),0))</f>
        <v/>
      </c>
      <c r="H3205" s="29" t="str">
        <f>IF(D3205="","",VLOOKUP(D3205,'Műszaki adattábla'!F:P,11,0))</f>
        <v/>
      </c>
      <c r="I3205" s="30"/>
      <c r="J3205" s="30"/>
      <c r="K3205" s="31" t="str">
        <f>IF(D3205="","",ROUND(((F3205*I3205*'Műszaki adattábla'!$C$7/'Műszaki adattábla'!$C$8)+(G3205*I3205)+(H3205*I3205))/12*'Műszaki adattábla'!T3196,0))</f>
        <v/>
      </c>
      <c r="L3205" s="32" t="str">
        <f t="shared" si="107"/>
        <v/>
      </c>
    </row>
    <row r="3206" spans="2:12" ht="14.4" thickBot="1" x14ac:dyDescent="0.3">
      <c r="B3206" s="28" t="str">
        <f t="shared" si="106"/>
        <v/>
      </c>
      <c r="C3206" s="167" t="str">
        <f>IF(D3206="","",VLOOKUP(D3206,'Műszaki adattábla'!F:G,2,0))</f>
        <v/>
      </c>
      <c r="D3206" s="168" t="str">
        <f>IF('Műszaki adattábla'!F3197="","",'Műszaki adattábla'!F3197)</f>
        <v/>
      </c>
      <c r="E3206" s="169" t="str">
        <f>IF(D3206="","",VLOOKUP(D3206,'Műszaki adattábla'!F:R,13,0))</f>
        <v/>
      </c>
      <c r="F3206" s="29" t="str">
        <f>IF(D3206="","",VLOOKUP(D3206,'Műszaki adattábla'!F:M,8,0))</f>
        <v/>
      </c>
      <c r="G3206" s="29" t="str">
        <f>IF(D3206="","",IF('Műszaki adattábla'!L3197="20-99",IF('Műszaki adattábla'!O3197="","Nem adott meg lekötött teljesítményt",VLOOKUP(D3206,'Műszaki adattábla'!F:O,10,0)),0))</f>
        <v/>
      </c>
      <c r="H3206" s="29" t="str">
        <f>IF(D3206="","",VLOOKUP(D3206,'Műszaki adattábla'!F:P,11,0))</f>
        <v/>
      </c>
      <c r="I3206" s="30"/>
      <c r="J3206" s="30"/>
      <c r="K3206" s="31" t="str">
        <f>IF(D3206="","",ROUND(((F3206*I3206*'Műszaki adattábla'!$C$7/'Műszaki adattábla'!$C$8)+(G3206*I3206)+(H3206*I3206))/12*'Műszaki adattábla'!T3197,0))</f>
        <v/>
      </c>
      <c r="L3206" s="32" t="str">
        <f t="shared" si="107"/>
        <v/>
      </c>
    </row>
    <row r="3207" spans="2:12" ht="14.4" thickBot="1" x14ac:dyDescent="0.3">
      <c r="B3207" s="28" t="str">
        <f t="shared" si="106"/>
        <v/>
      </c>
      <c r="C3207" s="167" t="str">
        <f>IF(D3207="","",VLOOKUP(D3207,'Műszaki adattábla'!F:G,2,0))</f>
        <v/>
      </c>
      <c r="D3207" s="168" t="str">
        <f>IF('Műszaki adattábla'!F3198="","",'Műszaki adattábla'!F3198)</f>
        <v/>
      </c>
      <c r="E3207" s="169" t="str">
        <f>IF(D3207="","",VLOOKUP(D3207,'Műszaki adattábla'!F:R,13,0))</f>
        <v/>
      </c>
      <c r="F3207" s="29" t="str">
        <f>IF(D3207="","",VLOOKUP(D3207,'Műszaki adattábla'!F:M,8,0))</f>
        <v/>
      </c>
      <c r="G3207" s="29" t="str">
        <f>IF(D3207="","",IF('Műszaki adattábla'!L3198="20-99",IF('Műszaki adattábla'!O3198="","Nem adott meg lekötött teljesítményt",VLOOKUP(D3207,'Műszaki adattábla'!F:O,10,0)),0))</f>
        <v/>
      </c>
      <c r="H3207" s="29" t="str">
        <f>IF(D3207="","",VLOOKUP(D3207,'Műszaki adattábla'!F:P,11,0))</f>
        <v/>
      </c>
      <c r="I3207" s="30"/>
      <c r="J3207" s="30"/>
      <c r="K3207" s="31" t="str">
        <f>IF(D3207="","",ROUND(((F3207*I3207*'Műszaki adattábla'!$C$7/'Műszaki adattábla'!$C$8)+(G3207*I3207)+(H3207*I3207))/12*'Műszaki adattábla'!T3198,0))</f>
        <v/>
      </c>
      <c r="L3207" s="32" t="str">
        <f t="shared" si="107"/>
        <v/>
      </c>
    </row>
    <row r="3208" spans="2:12" ht="14.4" thickBot="1" x14ac:dyDescent="0.3">
      <c r="B3208" s="28" t="str">
        <f t="shared" si="106"/>
        <v/>
      </c>
      <c r="C3208" s="167" t="str">
        <f>IF(D3208="","",VLOOKUP(D3208,'Műszaki adattábla'!F:G,2,0))</f>
        <v/>
      </c>
      <c r="D3208" s="168" t="str">
        <f>IF('Műszaki adattábla'!F3199="","",'Műszaki adattábla'!F3199)</f>
        <v/>
      </c>
      <c r="E3208" s="169" t="str">
        <f>IF(D3208="","",VLOOKUP(D3208,'Műszaki adattábla'!F:R,13,0))</f>
        <v/>
      </c>
      <c r="F3208" s="29" t="str">
        <f>IF(D3208="","",VLOOKUP(D3208,'Műszaki adattábla'!F:M,8,0))</f>
        <v/>
      </c>
      <c r="G3208" s="29" t="str">
        <f>IF(D3208="","",IF('Műszaki adattábla'!L3199="20-99",IF('Műszaki adattábla'!O3199="","Nem adott meg lekötött teljesítményt",VLOOKUP(D3208,'Műszaki adattábla'!F:O,10,0)),0))</f>
        <v/>
      </c>
      <c r="H3208" s="29" t="str">
        <f>IF(D3208="","",VLOOKUP(D3208,'Műszaki adattábla'!F:P,11,0))</f>
        <v/>
      </c>
      <c r="I3208" s="30"/>
      <c r="J3208" s="30"/>
      <c r="K3208" s="31" t="str">
        <f>IF(D3208="","",ROUND(((F3208*I3208*'Műszaki adattábla'!$C$7/'Műszaki adattábla'!$C$8)+(G3208*I3208)+(H3208*I3208))/12*'Műszaki adattábla'!T3199,0))</f>
        <v/>
      </c>
      <c r="L3208" s="32" t="str">
        <f t="shared" si="107"/>
        <v/>
      </c>
    </row>
    <row r="3209" spans="2:12" ht="14.4" thickBot="1" x14ac:dyDescent="0.3">
      <c r="B3209" s="28" t="str">
        <f t="shared" si="106"/>
        <v/>
      </c>
      <c r="C3209" s="167" t="str">
        <f>IF(D3209="","",VLOOKUP(D3209,'Műszaki adattábla'!F:G,2,0))</f>
        <v/>
      </c>
      <c r="D3209" s="168" t="str">
        <f>IF('Műszaki adattábla'!F3200="","",'Műszaki adattábla'!F3200)</f>
        <v/>
      </c>
      <c r="E3209" s="169" t="str">
        <f>IF(D3209="","",VLOOKUP(D3209,'Műszaki adattábla'!F:R,13,0))</f>
        <v/>
      </c>
      <c r="F3209" s="29" t="str">
        <f>IF(D3209="","",VLOOKUP(D3209,'Műszaki adattábla'!F:M,8,0))</f>
        <v/>
      </c>
      <c r="G3209" s="29" t="str">
        <f>IF(D3209="","",IF('Műszaki adattábla'!L3200="20-99",IF('Műszaki adattábla'!O3200="","Nem adott meg lekötött teljesítményt",VLOOKUP(D3209,'Műszaki adattábla'!F:O,10,0)),0))</f>
        <v/>
      </c>
      <c r="H3209" s="29" t="str">
        <f>IF(D3209="","",VLOOKUP(D3209,'Műszaki adattábla'!F:P,11,0))</f>
        <v/>
      </c>
      <c r="I3209" s="30"/>
      <c r="J3209" s="30"/>
      <c r="K3209" s="31" t="str">
        <f>IF(D3209="","",ROUND(((F3209*I3209*'Műszaki adattábla'!$C$7/'Műszaki adattábla'!$C$8)+(G3209*I3209)+(H3209*I3209))/12*'Műszaki adattábla'!T3200,0))</f>
        <v/>
      </c>
      <c r="L3209" s="32" t="str">
        <f t="shared" si="107"/>
        <v/>
      </c>
    </row>
    <row r="3210" spans="2:12" ht="14.4" thickBot="1" x14ac:dyDescent="0.3">
      <c r="B3210" s="28" t="str">
        <f t="shared" si="106"/>
        <v/>
      </c>
      <c r="C3210" s="167" t="str">
        <f>IF(D3210="","",VLOOKUP(D3210,'Műszaki adattábla'!F:G,2,0))</f>
        <v/>
      </c>
      <c r="D3210" s="168" t="str">
        <f>IF('Műszaki adattábla'!F3201="","",'Műszaki adattábla'!F3201)</f>
        <v/>
      </c>
      <c r="E3210" s="169" t="str">
        <f>IF(D3210="","",VLOOKUP(D3210,'Műszaki adattábla'!F:R,13,0))</f>
        <v/>
      </c>
      <c r="F3210" s="29" t="str">
        <f>IF(D3210="","",VLOOKUP(D3210,'Műszaki adattábla'!F:M,8,0))</f>
        <v/>
      </c>
      <c r="G3210" s="29" t="str">
        <f>IF(D3210="","",IF('Műszaki adattábla'!L3201="20-99",IF('Műszaki adattábla'!O3201="","Nem adott meg lekötött teljesítményt",VLOOKUP(D3210,'Műszaki adattábla'!F:O,10,0)),0))</f>
        <v/>
      </c>
      <c r="H3210" s="29" t="str">
        <f>IF(D3210="","",VLOOKUP(D3210,'Műszaki adattábla'!F:P,11,0))</f>
        <v/>
      </c>
      <c r="I3210" s="30"/>
      <c r="J3210" s="30"/>
      <c r="K3210" s="31" t="str">
        <f>IF(D3210="","",ROUND(((F3210*I3210*'Műszaki adattábla'!$C$7/'Műszaki adattábla'!$C$8)+(G3210*I3210)+(H3210*I3210))/12*'Műszaki adattábla'!T3201,0))</f>
        <v/>
      </c>
      <c r="L3210" s="32" t="str">
        <f t="shared" si="107"/>
        <v/>
      </c>
    </row>
    <row r="3211" spans="2:12" ht="14.4" thickBot="1" x14ac:dyDescent="0.3">
      <c r="B3211" s="28" t="str">
        <f t="shared" si="106"/>
        <v/>
      </c>
      <c r="C3211" s="167" t="str">
        <f>IF(D3211="","",VLOOKUP(D3211,'Műszaki adattábla'!F:G,2,0))</f>
        <v/>
      </c>
      <c r="D3211" s="168" t="str">
        <f>IF('Műszaki adattábla'!F3202="","",'Műszaki adattábla'!F3202)</f>
        <v/>
      </c>
      <c r="E3211" s="169" t="str">
        <f>IF(D3211="","",VLOOKUP(D3211,'Műszaki adattábla'!F:R,13,0))</f>
        <v/>
      </c>
      <c r="F3211" s="29" t="str">
        <f>IF(D3211="","",VLOOKUP(D3211,'Műszaki adattábla'!F:M,8,0))</f>
        <v/>
      </c>
      <c r="G3211" s="29" t="str">
        <f>IF(D3211="","",IF('Műszaki adattábla'!L3202="20-99",IF('Műszaki adattábla'!O3202="","Nem adott meg lekötött teljesítményt",VLOOKUP(D3211,'Műszaki adattábla'!F:O,10,0)),0))</f>
        <v/>
      </c>
      <c r="H3211" s="29" t="str">
        <f>IF(D3211="","",VLOOKUP(D3211,'Műszaki adattábla'!F:P,11,0))</f>
        <v/>
      </c>
      <c r="I3211" s="30"/>
      <c r="J3211" s="30"/>
      <c r="K3211" s="31" t="str">
        <f>IF(D3211="","",ROUND(((F3211*I3211*'Műszaki adattábla'!$C$7/'Műszaki adattábla'!$C$8)+(G3211*I3211)+(H3211*I3211))/12*'Műszaki adattábla'!T3202,0))</f>
        <v/>
      </c>
      <c r="L3211" s="32" t="str">
        <f t="shared" si="107"/>
        <v/>
      </c>
    </row>
    <row r="3212" spans="2:12" ht="14.4" thickBot="1" x14ac:dyDescent="0.3">
      <c r="B3212" s="28" t="str">
        <f t="shared" si="106"/>
        <v/>
      </c>
      <c r="C3212" s="167" t="str">
        <f>IF(D3212="","",VLOOKUP(D3212,'Műszaki adattábla'!F:G,2,0))</f>
        <v/>
      </c>
      <c r="D3212" s="168" t="str">
        <f>IF('Műszaki adattábla'!F3203="","",'Műszaki adattábla'!F3203)</f>
        <v/>
      </c>
      <c r="E3212" s="169" t="str">
        <f>IF(D3212="","",VLOOKUP(D3212,'Műszaki adattábla'!F:R,13,0))</f>
        <v/>
      </c>
      <c r="F3212" s="29" t="str">
        <f>IF(D3212="","",VLOOKUP(D3212,'Műszaki adattábla'!F:M,8,0))</f>
        <v/>
      </c>
      <c r="G3212" s="29" t="str">
        <f>IF(D3212="","",IF('Műszaki adattábla'!L3203="20-99",IF('Műszaki adattábla'!O3203="","Nem adott meg lekötött teljesítményt",VLOOKUP(D3212,'Műszaki adattábla'!F:O,10,0)),0))</f>
        <v/>
      </c>
      <c r="H3212" s="29" t="str">
        <f>IF(D3212="","",VLOOKUP(D3212,'Műszaki adattábla'!F:P,11,0))</f>
        <v/>
      </c>
      <c r="I3212" s="30"/>
      <c r="J3212" s="30"/>
      <c r="K3212" s="31" t="str">
        <f>IF(D3212="","",ROUND(((F3212*I3212*'Műszaki adattábla'!$C$7/'Műszaki adattábla'!$C$8)+(G3212*I3212)+(H3212*I3212))/12*'Műszaki adattábla'!T3203,0))</f>
        <v/>
      </c>
      <c r="L3212" s="32" t="str">
        <f t="shared" si="107"/>
        <v/>
      </c>
    </row>
    <row r="3213" spans="2:12" ht="14.4" thickBot="1" x14ac:dyDescent="0.3">
      <c r="B3213" s="28" t="str">
        <f t="shared" si="106"/>
        <v/>
      </c>
      <c r="C3213" s="167" t="str">
        <f>IF(D3213="","",VLOOKUP(D3213,'Műszaki adattábla'!F:G,2,0))</f>
        <v/>
      </c>
      <c r="D3213" s="168" t="str">
        <f>IF('Műszaki adattábla'!F3204="","",'Műszaki adattábla'!F3204)</f>
        <v/>
      </c>
      <c r="E3213" s="169" t="str">
        <f>IF(D3213="","",VLOOKUP(D3213,'Műszaki adattábla'!F:R,13,0))</f>
        <v/>
      </c>
      <c r="F3213" s="29" t="str">
        <f>IF(D3213="","",VLOOKUP(D3213,'Műszaki adattábla'!F:M,8,0))</f>
        <v/>
      </c>
      <c r="G3213" s="29" t="str">
        <f>IF(D3213="","",IF('Műszaki adattábla'!L3204="20-99",IF('Műszaki adattábla'!O3204="","Nem adott meg lekötött teljesítményt",VLOOKUP(D3213,'Műszaki adattábla'!F:O,10,0)),0))</f>
        <v/>
      </c>
      <c r="H3213" s="29" t="str">
        <f>IF(D3213="","",VLOOKUP(D3213,'Műszaki adattábla'!F:P,11,0))</f>
        <v/>
      </c>
      <c r="I3213" s="30"/>
      <c r="J3213" s="30"/>
      <c r="K3213" s="31" t="str">
        <f>IF(D3213="","",ROUND(((F3213*I3213*'Műszaki adattábla'!$C$7/'Műszaki adattábla'!$C$8)+(G3213*I3213)+(H3213*I3213))/12*'Műszaki adattábla'!T3204,0))</f>
        <v/>
      </c>
      <c r="L3213" s="32" t="str">
        <f t="shared" si="107"/>
        <v/>
      </c>
    </row>
    <row r="3214" spans="2:12" ht="14.4" thickBot="1" x14ac:dyDescent="0.3">
      <c r="B3214" s="28" t="str">
        <f t="shared" si="106"/>
        <v/>
      </c>
      <c r="C3214" s="167" t="str">
        <f>IF(D3214="","",VLOOKUP(D3214,'Műszaki adattábla'!F:G,2,0))</f>
        <v/>
      </c>
      <c r="D3214" s="168" t="str">
        <f>IF('Műszaki adattábla'!F3205="","",'Műszaki adattábla'!F3205)</f>
        <v/>
      </c>
      <c r="E3214" s="169" t="str">
        <f>IF(D3214="","",VLOOKUP(D3214,'Műszaki adattábla'!F:R,13,0))</f>
        <v/>
      </c>
      <c r="F3214" s="29" t="str">
        <f>IF(D3214="","",VLOOKUP(D3214,'Műszaki adattábla'!F:M,8,0))</f>
        <v/>
      </c>
      <c r="G3214" s="29" t="str">
        <f>IF(D3214="","",IF('Műszaki adattábla'!L3205="20-99",IF('Műszaki adattábla'!O3205="","Nem adott meg lekötött teljesítményt",VLOOKUP(D3214,'Műszaki adattábla'!F:O,10,0)),0))</f>
        <v/>
      </c>
      <c r="H3214" s="29" t="str">
        <f>IF(D3214="","",VLOOKUP(D3214,'Műszaki adattábla'!F:P,11,0))</f>
        <v/>
      </c>
      <c r="I3214" s="30"/>
      <c r="J3214" s="30"/>
      <c r="K3214" s="31" t="str">
        <f>IF(D3214="","",ROUND(((F3214*I3214*'Műszaki adattábla'!$C$7/'Műszaki adattábla'!$C$8)+(G3214*I3214)+(H3214*I3214))/12*'Műszaki adattábla'!T3205,0))</f>
        <v/>
      </c>
      <c r="L3214" s="32" t="str">
        <f t="shared" si="107"/>
        <v/>
      </c>
    </row>
    <row r="3215" spans="2:12" ht="14.4" thickBot="1" x14ac:dyDescent="0.3">
      <c r="B3215" s="28" t="str">
        <f t="shared" si="106"/>
        <v/>
      </c>
      <c r="C3215" s="167" t="str">
        <f>IF(D3215="","",VLOOKUP(D3215,'Műszaki adattábla'!F:G,2,0))</f>
        <v/>
      </c>
      <c r="D3215" s="168" t="str">
        <f>IF('Műszaki adattábla'!F3206="","",'Műszaki adattábla'!F3206)</f>
        <v/>
      </c>
      <c r="E3215" s="169" t="str">
        <f>IF(D3215="","",VLOOKUP(D3215,'Műszaki adattábla'!F:R,13,0))</f>
        <v/>
      </c>
      <c r="F3215" s="29" t="str">
        <f>IF(D3215="","",VLOOKUP(D3215,'Műszaki adattábla'!F:M,8,0))</f>
        <v/>
      </c>
      <c r="G3215" s="29" t="str">
        <f>IF(D3215="","",IF('Műszaki adattábla'!L3206="20-99",IF('Műszaki adattábla'!O3206="","Nem adott meg lekötött teljesítményt",VLOOKUP(D3215,'Műszaki adattábla'!F:O,10,0)),0))</f>
        <v/>
      </c>
      <c r="H3215" s="29" t="str">
        <f>IF(D3215="","",VLOOKUP(D3215,'Műszaki adattábla'!F:P,11,0))</f>
        <v/>
      </c>
      <c r="I3215" s="30"/>
      <c r="J3215" s="30"/>
      <c r="K3215" s="31" t="str">
        <f>IF(D3215="","",ROUND(((F3215*I3215*'Műszaki adattábla'!$C$7/'Műszaki adattábla'!$C$8)+(G3215*I3215)+(H3215*I3215))/12*'Műszaki adattábla'!T3206,0))</f>
        <v/>
      </c>
      <c r="L3215" s="32" t="str">
        <f t="shared" si="107"/>
        <v/>
      </c>
    </row>
    <row r="3216" spans="2:12" ht="14.4" thickBot="1" x14ac:dyDescent="0.3">
      <c r="B3216" s="28" t="str">
        <f t="shared" si="106"/>
        <v/>
      </c>
      <c r="C3216" s="167" t="str">
        <f>IF(D3216="","",VLOOKUP(D3216,'Műszaki adattábla'!F:G,2,0))</f>
        <v/>
      </c>
      <c r="D3216" s="168" t="str">
        <f>IF('Műszaki adattábla'!F3207="","",'Műszaki adattábla'!F3207)</f>
        <v/>
      </c>
      <c r="E3216" s="169" t="str">
        <f>IF(D3216="","",VLOOKUP(D3216,'Műszaki adattábla'!F:R,13,0))</f>
        <v/>
      </c>
      <c r="F3216" s="29" t="str">
        <f>IF(D3216="","",VLOOKUP(D3216,'Műszaki adattábla'!F:M,8,0))</f>
        <v/>
      </c>
      <c r="G3216" s="29" t="str">
        <f>IF(D3216="","",IF('Műszaki adattábla'!L3207="20-99",IF('Műszaki adattábla'!O3207="","Nem adott meg lekötött teljesítményt",VLOOKUP(D3216,'Műszaki adattábla'!F:O,10,0)),0))</f>
        <v/>
      </c>
      <c r="H3216" s="29" t="str">
        <f>IF(D3216="","",VLOOKUP(D3216,'Műszaki adattábla'!F:P,11,0))</f>
        <v/>
      </c>
      <c r="I3216" s="30"/>
      <c r="J3216" s="30"/>
      <c r="K3216" s="31" t="str">
        <f>IF(D3216="","",ROUND(((F3216*I3216*'Műszaki adattábla'!$C$7/'Műszaki adattábla'!$C$8)+(G3216*I3216)+(H3216*I3216))/12*'Műszaki adattábla'!T3207,0))</f>
        <v/>
      </c>
      <c r="L3216" s="32" t="str">
        <f t="shared" si="107"/>
        <v/>
      </c>
    </row>
    <row r="3217" spans="2:12" ht="14.4" thickBot="1" x14ac:dyDescent="0.3">
      <c r="B3217" s="28" t="str">
        <f t="shared" si="106"/>
        <v/>
      </c>
      <c r="C3217" s="167" t="str">
        <f>IF(D3217="","",VLOOKUP(D3217,'Műszaki adattábla'!F:G,2,0))</f>
        <v/>
      </c>
      <c r="D3217" s="168" t="str">
        <f>IF('Műszaki adattábla'!F3208="","",'Műszaki adattábla'!F3208)</f>
        <v/>
      </c>
      <c r="E3217" s="169" t="str">
        <f>IF(D3217="","",VLOOKUP(D3217,'Műszaki adattábla'!F:R,13,0))</f>
        <v/>
      </c>
      <c r="F3217" s="29" t="str">
        <f>IF(D3217="","",VLOOKUP(D3217,'Műszaki adattábla'!F:M,8,0))</f>
        <v/>
      </c>
      <c r="G3217" s="29" t="str">
        <f>IF(D3217="","",IF('Műszaki adattábla'!L3208="20-99",IF('Műszaki adattábla'!O3208="","Nem adott meg lekötött teljesítményt",VLOOKUP(D3217,'Műszaki adattábla'!F:O,10,0)),0))</f>
        <v/>
      </c>
      <c r="H3217" s="29" t="str">
        <f>IF(D3217="","",VLOOKUP(D3217,'Műszaki adattábla'!F:P,11,0))</f>
        <v/>
      </c>
      <c r="I3217" s="30"/>
      <c r="J3217" s="30"/>
      <c r="K3217" s="31" t="str">
        <f>IF(D3217="","",ROUND(((F3217*I3217*'Műszaki adattábla'!$C$7/'Műszaki adattábla'!$C$8)+(G3217*I3217)+(H3217*I3217))/12*'Műszaki adattábla'!T3208,0))</f>
        <v/>
      </c>
      <c r="L3217" s="32" t="str">
        <f t="shared" si="107"/>
        <v/>
      </c>
    </row>
    <row r="3218" spans="2:12" ht="14.4" thickBot="1" x14ac:dyDescent="0.3">
      <c r="B3218" s="28" t="str">
        <f t="shared" si="106"/>
        <v/>
      </c>
      <c r="C3218" s="167" t="str">
        <f>IF(D3218="","",VLOOKUP(D3218,'Műszaki adattábla'!F:G,2,0))</f>
        <v/>
      </c>
      <c r="D3218" s="168" t="str">
        <f>IF('Műszaki adattábla'!F3209="","",'Műszaki adattábla'!F3209)</f>
        <v/>
      </c>
      <c r="E3218" s="169" t="str">
        <f>IF(D3218="","",VLOOKUP(D3218,'Műszaki adattábla'!F:R,13,0))</f>
        <v/>
      </c>
      <c r="F3218" s="29" t="str">
        <f>IF(D3218="","",VLOOKUP(D3218,'Műszaki adattábla'!F:M,8,0))</f>
        <v/>
      </c>
      <c r="G3218" s="29" t="str">
        <f>IF(D3218="","",IF('Műszaki adattábla'!L3209="20-99",IF('Műszaki adattábla'!O3209="","Nem adott meg lekötött teljesítményt",VLOOKUP(D3218,'Műszaki adattábla'!F:O,10,0)),0))</f>
        <v/>
      </c>
      <c r="H3218" s="29" t="str">
        <f>IF(D3218="","",VLOOKUP(D3218,'Műszaki adattábla'!F:P,11,0))</f>
        <v/>
      </c>
      <c r="I3218" s="30"/>
      <c r="J3218" s="30"/>
      <c r="K3218" s="31" t="str">
        <f>IF(D3218="","",ROUND(((F3218*I3218*'Műszaki adattábla'!$C$7/'Műszaki adattábla'!$C$8)+(G3218*I3218)+(H3218*I3218))/12*'Műszaki adattábla'!T3209,0))</f>
        <v/>
      </c>
      <c r="L3218" s="32" t="str">
        <f t="shared" si="107"/>
        <v/>
      </c>
    </row>
    <row r="3219" spans="2:12" ht="14.4" thickBot="1" x14ac:dyDescent="0.3">
      <c r="B3219" s="28" t="str">
        <f t="shared" si="106"/>
        <v/>
      </c>
      <c r="C3219" s="167" t="str">
        <f>IF(D3219="","",VLOOKUP(D3219,'Műszaki adattábla'!F:G,2,0))</f>
        <v/>
      </c>
      <c r="D3219" s="168" t="str">
        <f>IF('Műszaki adattábla'!F3210="","",'Műszaki adattábla'!F3210)</f>
        <v/>
      </c>
      <c r="E3219" s="169" t="str">
        <f>IF(D3219="","",VLOOKUP(D3219,'Műszaki adattábla'!F:R,13,0))</f>
        <v/>
      </c>
      <c r="F3219" s="29" t="str">
        <f>IF(D3219="","",VLOOKUP(D3219,'Műszaki adattábla'!F:M,8,0))</f>
        <v/>
      </c>
      <c r="G3219" s="29" t="str">
        <f>IF(D3219="","",IF('Műszaki adattábla'!L3210="20-99",IF('Műszaki adattábla'!O3210="","Nem adott meg lekötött teljesítményt",VLOOKUP(D3219,'Műszaki adattábla'!F:O,10,0)),0))</f>
        <v/>
      </c>
      <c r="H3219" s="29" t="str">
        <f>IF(D3219="","",VLOOKUP(D3219,'Műszaki adattábla'!F:P,11,0))</f>
        <v/>
      </c>
      <c r="I3219" s="30"/>
      <c r="J3219" s="30"/>
      <c r="K3219" s="31" t="str">
        <f>IF(D3219="","",ROUND(((F3219*I3219*'Műszaki adattábla'!$C$7/'Műszaki adattábla'!$C$8)+(G3219*I3219)+(H3219*I3219))/12*'Műszaki adattábla'!T3210,0))</f>
        <v/>
      </c>
      <c r="L3219" s="32" t="str">
        <f t="shared" si="107"/>
        <v/>
      </c>
    </row>
    <row r="3220" spans="2:12" ht="14.4" thickBot="1" x14ac:dyDescent="0.3">
      <c r="B3220" s="28" t="str">
        <f t="shared" si="106"/>
        <v/>
      </c>
      <c r="C3220" s="167" t="str">
        <f>IF(D3220="","",VLOOKUP(D3220,'Műszaki adattábla'!F:G,2,0))</f>
        <v/>
      </c>
      <c r="D3220" s="168" t="str">
        <f>IF('Műszaki adattábla'!F3211="","",'Műszaki adattábla'!F3211)</f>
        <v/>
      </c>
      <c r="E3220" s="169" t="str">
        <f>IF(D3220="","",VLOOKUP(D3220,'Műszaki adattábla'!F:R,13,0))</f>
        <v/>
      </c>
      <c r="F3220" s="29" t="str">
        <f>IF(D3220="","",VLOOKUP(D3220,'Műszaki adattábla'!F:M,8,0))</f>
        <v/>
      </c>
      <c r="G3220" s="29" t="str">
        <f>IF(D3220="","",IF('Műszaki adattábla'!L3211="20-99",IF('Műszaki adattábla'!O3211="","Nem adott meg lekötött teljesítményt",VLOOKUP(D3220,'Műszaki adattábla'!F:O,10,0)),0))</f>
        <v/>
      </c>
      <c r="H3220" s="29" t="str">
        <f>IF(D3220="","",VLOOKUP(D3220,'Műszaki adattábla'!F:P,11,0))</f>
        <v/>
      </c>
      <c r="I3220" s="30"/>
      <c r="J3220" s="30"/>
      <c r="K3220" s="31" t="str">
        <f>IF(D3220="","",ROUND(((F3220*I3220*'Műszaki adattábla'!$C$7/'Műszaki adattábla'!$C$8)+(G3220*I3220)+(H3220*I3220))/12*'Műszaki adattábla'!T3211,0))</f>
        <v/>
      </c>
      <c r="L3220" s="32" t="str">
        <f t="shared" si="107"/>
        <v/>
      </c>
    </row>
    <row r="3221" spans="2:12" ht="14.4" thickBot="1" x14ac:dyDescent="0.3">
      <c r="B3221" s="28" t="str">
        <f t="shared" si="106"/>
        <v/>
      </c>
      <c r="C3221" s="167" t="str">
        <f>IF(D3221="","",VLOOKUP(D3221,'Műszaki adattábla'!F:G,2,0))</f>
        <v/>
      </c>
      <c r="D3221" s="168" t="str">
        <f>IF('Műszaki adattábla'!F3212="","",'Műszaki adattábla'!F3212)</f>
        <v/>
      </c>
      <c r="E3221" s="169" t="str">
        <f>IF(D3221="","",VLOOKUP(D3221,'Műszaki adattábla'!F:R,13,0))</f>
        <v/>
      </c>
      <c r="F3221" s="29" t="str">
        <f>IF(D3221="","",VLOOKUP(D3221,'Műszaki adattábla'!F:M,8,0))</f>
        <v/>
      </c>
      <c r="G3221" s="29" t="str">
        <f>IF(D3221="","",IF('Műszaki adattábla'!L3212="20-99",IF('Műszaki adattábla'!O3212="","Nem adott meg lekötött teljesítményt",VLOOKUP(D3221,'Műszaki adattábla'!F:O,10,0)),0))</f>
        <v/>
      </c>
      <c r="H3221" s="29" t="str">
        <f>IF(D3221="","",VLOOKUP(D3221,'Műszaki adattábla'!F:P,11,0))</f>
        <v/>
      </c>
      <c r="I3221" s="30"/>
      <c r="J3221" s="30"/>
      <c r="K3221" s="31" t="str">
        <f>IF(D3221="","",ROUND(((F3221*I3221*'Műszaki adattábla'!$C$7/'Műszaki adattábla'!$C$8)+(G3221*I3221)+(H3221*I3221))/12*'Műszaki adattábla'!T3212,0))</f>
        <v/>
      </c>
      <c r="L3221" s="32" t="str">
        <f t="shared" si="107"/>
        <v/>
      </c>
    </row>
    <row r="3222" spans="2:12" ht="14.4" thickBot="1" x14ac:dyDescent="0.3">
      <c r="B3222" s="28" t="str">
        <f t="shared" si="106"/>
        <v/>
      </c>
      <c r="C3222" s="167" t="str">
        <f>IF(D3222="","",VLOOKUP(D3222,'Műszaki adattábla'!F:G,2,0))</f>
        <v/>
      </c>
      <c r="D3222" s="168" t="str">
        <f>IF('Műszaki adattábla'!F3213="","",'Műszaki adattábla'!F3213)</f>
        <v/>
      </c>
      <c r="E3222" s="169" t="str">
        <f>IF(D3222="","",VLOOKUP(D3222,'Műszaki adattábla'!F:R,13,0))</f>
        <v/>
      </c>
      <c r="F3222" s="29" t="str">
        <f>IF(D3222="","",VLOOKUP(D3222,'Műszaki adattábla'!F:M,8,0))</f>
        <v/>
      </c>
      <c r="G3222" s="29" t="str">
        <f>IF(D3222="","",IF('Műszaki adattábla'!L3213="20-99",IF('Műszaki adattábla'!O3213="","Nem adott meg lekötött teljesítményt",VLOOKUP(D3222,'Műszaki adattábla'!F:O,10,0)),0))</f>
        <v/>
      </c>
      <c r="H3222" s="29" t="str">
        <f>IF(D3222="","",VLOOKUP(D3222,'Műszaki adattábla'!F:P,11,0))</f>
        <v/>
      </c>
      <c r="I3222" s="30"/>
      <c r="J3222" s="30"/>
      <c r="K3222" s="31" t="str">
        <f>IF(D3222="","",ROUND(((F3222*I3222*'Műszaki adattábla'!$C$7/'Műszaki adattábla'!$C$8)+(G3222*I3222)+(H3222*I3222))/12*'Műszaki adattábla'!T3213,0))</f>
        <v/>
      </c>
      <c r="L3222" s="32" t="str">
        <f t="shared" si="107"/>
        <v/>
      </c>
    </row>
    <row r="3223" spans="2:12" ht="14.4" thickBot="1" x14ac:dyDescent="0.3">
      <c r="B3223" s="28" t="str">
        <f t="shared" si="106"/>
        <v/>
      </c>
      <c r="C3223" s="167" t="str">
        <f>IF(D3223="","",VLOOKUP(D3223,'Műszaki adattábla'!F:G,2,0))</f>
        <v/>
      </c>
      <c r="D3223" s="168" t="str">
        <f>IF('Műszaki adattábla'!F3214="","",'Műszaki adattábla'!F3214)</f>
        <v/>
      </c>
      <c r="E3223" s="169" t="str">
        <f>IF(D3223="","",VLOOKUP(D3223,'Műszaki adattábla'!F:R,13,0))</f>
        <v/>
      </c>
      <c r="F3223" s="29" t="str">
        <f>IF(D3223="","",VLOOKUP(D3223,'Műszaki adattábla'!F:M,8,0))</f>
        <v/>
      </c>
      <c r="G3223" s="29" t="str">
        <f>IF(D3223="","",IF('Műszaki adattábla'!L3214="20-99",IF('Műszaki adattábla'!O3214="","Nem adott meg lekötött teljesítményt",VLOOKUP(D3223,'Műszaki adattábla'!F:O,10,0)),0))</f>
        <v/>
      </c>
      <c r="H3223" s="29" t="str">
        <f>IF(D3223="","",VLOOKUP(D3223,'Műszaki adattábla'!F:P,11,0))</f>
        <v/>
      </c>
      <c r="I3223" s="30"/>
      <c r="J3223" s="30"/>
      <c r="K3223" s="31" t="str">
        <f>IF(D3223="","",ROUND(((F3223*I3223*'Műszaki adattábla'!$C$7/'Műszaki adattábla'!$C$8)+(G3223*I3223)+(H3223*I3223))/12*'Műszaki adattábla'!T3214,0))</f>
        <v/>
      </c>
      <c r="L3223" s="32" t="str">
        <f t="shared" si="107"/>
        <v/>
      </c>
    </row>
    <row r="3224" spans="2:12" ht="14.4" thickBot="1" x14ac:dyDescent="0.3">
      <c r="B3224" s="28" t="str">
        <f t="shared" si="106"/>
        <v/>
      </c>
      <c r="C3224" s="167" t="str">
        <f>IF(D3224="","",VLOOKUP(D3224,'Műszaki adattábla'!F:G,2,0))</f>
        <v/>
      </c>
      <c r="D3224" s="168" t="str">
        <f>IF('Műszaki adattábla'!F3215="","",'Műszaki adattábla'!F3215)</f>
        <v/>
      </c>
      <c r="E3224" s="169" t="str">
        <f>IF(D3224="","",VLOOKUP(D3224,'Műszaki adattábla'!F:R,13,0))</f>
        <v/>
      </c>
      <c r="F3224" s="29" t="str">
        <f>IF(D3224="","",VLOOKUP(D3224,'Műszaki adattábla'!F:M,8,0))</f>
        <v/>
      </c>
      <c r="G3224" s="29" t="str">
        <f>IF(D3224="","",IF('Műszaki adattábla'!L3215="20-99",IF('Műszaki adattábla'!O3215="","Nem adott meg lekötött teljesítményt",VLOOKUP(D3224,'Műszaki adattábla'!F:O,10,0)),0))</f>
        <v/>
      </c>
      <c r="H3224" s="29" t="str">
        <f>IF(D3224="","",VLOOKUP(D3224,'Műszaki adattábla'!F:P,11,0))</f>
        <v/>
      </c>
      <c r="I3224" s="30"/>
      <c r="J3224" s="30"/>
      <c r="K3224" s="31" t="str">
        <f>IF(D3224="","",ROUND(((F3224*I3224*'Műszaki adattábla'!$C$7/'Műszaki adattábla'!$C$8)+(G3224*I3224)+(H3224*I3224))/12*'Műszaki adattábla'!T3215,0))</f>
        <v/>
      </c>
      <c r="L3224" s="32" t="str">
        <f t="shared" si="107"/>
        <v/>
      </c>
    </row>
    <row r="3225" spans="2:12" ht="14.4" thickBot="1" x14ac:dyDescent="0.3">
      <c r="B3225" s="28" t="str">
        <f t="shared" si="106"/>
        <v/>
      </c>
      <c r="C3225" s="167" t="str">
        <f>IF(D3225="","",VLOOKUP(D3225,'Műszaki adattábla'!F:G,2,0))</f>
        <v/>
      </c>
      <c r="D3225" s="168" t="str">
        <f>IF('Műszaki adattábla'!F3216="","",'Műszaki adattábla'!F3216)</f>
        <v/>
      </c>
      <c r="E3225" s="169" t="str">
        <f>IF(D3225="","",VLOOKUP(D3225,'Műszaki adattábla'!F:R,13,0))</f>
        <v/>
      </c>
      <c r="F3225" s="29" t="str">
        <f>IF(D3225="","",VLOOKUP(D3225,'Műszaki adattábla'!F:M,8,0))</f>
        <v/>
      </c>
      <c r="G3225" s="29" t="str">
        <f>IF(D3225="","",IF('Műszaki adattábla'!L3216="20-99",IF('Műszaki adattábla'!O3216="","Nem adott meg lekötött teljesítményt",VLOOKUP(D3225,'Műszaki adattábla'!F:O,10,0)),0))</f>
        <v/>
      </c>
      <c r="H3225" s="29" t="str">
        <f>IF(D3225="","",VLOOKUP(D3225,'Műszaki adattábla'!F:P,11,0))</f>
        <v/>
      </c>
      <c r="I3225" s="30"/>
      <c r="J3225" s="30"/>
      <c r="K3225" s="31" t="str">
        <f>IF(D3225="","",ROUND(((F3225*I3225*'Műszaki adattábla'!$C$7/'Műszaki adattábla'!$C$8)+(G3225*I3225)+(H3225*I3225))/12*'Műszaki adattábla'!T3216,0))</f>
        <v/>
      </c>
      <c r="L3225" s="32" t="str">
        <f t="shared" si="107"/>
        <v/>
      </c>
    </row>
    <row r="3226" spans="2:12" ht="14.4" thickBot="1" x14ac:dyDescent="0.3">
      <c r="B3226" s="28" t="str">
        <f t="shared" si="106"/>
        <v/>
      </c>
      <c r="C3226" s="167" t="str">
        <f>IF(D3226="","",VLOOKUP(D3226,'Műszaki adattábla'!F:G,2,0))</f>
        <v/>
      </c>
      <c r="D3226" s="168" t="str">
        <f>IF('Műszaki adattábla'!F3217="","",'Műszaki adattábla'!F3217)</f>
        <v/>
      </c>
      <c r="E3226" s="169" t="str">
        <f>IF(D3226="","",VLOOKUP(D3226,'Műszaki adattábla'!F:R,13,0))</f>
        <v/>
      </c>
      <c r="F3226" s="29" t="str">
        <f>IF(D3226="","",VLOOKUP(D3226,'Műszaki adattábla'!F:M,8,0))</f>
        <v/>
      </c>
      <c r="G3226" s="29" t="str">
        <f>IF(D3226="","",IF('Műszaki adattábla'!L3217="20-99",IF('Műszaki adattábla'!O3217="","Nem adott meg lekötött teljesítményt",VLOOKUP(D3226,'Műszaki adattábla'!F:O,10,0)),0))</f>
        <v/>
      </c>
      <c r="H3226" s="29" t="str">
        <f>IF(D3226="","",VLOOKUP(D3226,'Műszaki adattábla'!F:P,11,0))</f>
        <v/>
      </c>
      <c r="I3226" s="30"/>
      <c r="J3226" s="30"/>
      <c r="K3226" s="31" t="str">
        <f>IF(D3226="","",ROUND(((F3226*I3226*'Műszaki adattábla'!$C$7/'Műszaki adattábla'!$C$8)+(G3226*I3226)+(H3226*I3226))/12*'Műszaki adattábla'!T3217,0))</f>
        <v/>
      </c>
      <c r="L3226" s="32" t="str">
        <f t="shared" si="107"/>
        <v/>
      </c>
    </row>
    <row r="3227" spans="2:12" ht="14.4" thickBot="1" x14ac:dyDescent="0.3">
      <c r="B3227" s="28" t="str">
        <f t="shared" si="106"/>
        <v/>
      </c>
      <c r="C3227" s="167" t="str">
        <f>IF(D3227="","",VLOOKUP(D3227,'Műszaki adattábla'!F:G,2,0))</f>
        <v/>
      </c>
      <c r="D3227" s="168" t="str">
        <f>IF('Műszaki adattábla'!F3218="","",'Műszaki adattábla'!F3218)</f>
        <v/>
      </c>
      <c r="E3227" s="169" t="str">
        <f>IF(D3227="","",VLOOKUP(D3227,'Műszaki adattábla'!F:R,13,0))</f>
        <v/>
      </c>
      <c r="F3227" s="29" t="str">
        <f>IF(D3227="","",VLOOKUP(D3227,'Műszaki adattábla'!F:M,8,0))</f>
        <v/>
      </c>
      <c r="G3227" s="29" t="str">
        <f>IF(D3227="","",IF('Műszaki adattábla'!L3218="20-99",IF('Műszaki adattábla'!O3218="","Nem adott meg lekötött teljesítményt",VLOOKUP(D3227,'Műszaki adattábla'!F:O,10,0)),0))</f>
        <v/>
      </c>
      <c r="H3227" s="29" t="str">
        <f>IF(D3227="","",VLOOKUP(D3227,'Műszaki adattábla'!F:P,11,0))</f>
        <v/>
      </c>
      <c r="I3227" s="30"/>
      <c r="J3227" s="30"/>
      <c r="K3227" s="31" t="str">
        <f>IF(D3227="","",ROUND(((F3227*I3227*'Műszaki adattábla'!$C$7/'Műszaki adattábla'!$C$8)+(G3227*I3227)+(H3227*I3227))/12*'Műszaki adattábla'!T3218,0))</f>
        <v/>
      </c>
      <c r="L3227" s="32" t="str">
        <f t="shared" si="107"/>
        <v/>
      </c>
    </row>
    <row r="3228" spans="2:12" ht="14.4" thickBot="1" x14ac:dyDescent="0.3">
      <c r="B3228" s="28" t="str">
        <f t="shared" ref="B3228:B3291" si="108">IF(D3228="","",B3227+1)</f>
        <v/>
      </c>
      <c r="C3228" s="167" t="str">
        <f>IF(D3228="","",VLOOKUP(D3228,'Műszaki adattábla'!F:G,2,0))</f>
        <v/>
      </c>
      <c r="D3228" s="168" t="str">
        <f>IF('Műszaki adattábla'!F3219="","",'Műszaki adattábla'!F3219)</f>
        <v/>
      </c>
      <c r="E3228" s="169" t="str">
        <f>IF(D3228="","",VLOOKUP(D3228,'Műszaki adattábla'!F:R,13,0))</f>
        <v/>
      </c>
      <c r="F3228" s="29" t="str">
        <f>IF(D3228="","",VLOOKUP(D3228,'Műszaki adattábla'!F:M,8,0))</f>
        <v/>
      </c>
      <c r="G3228" s="29" t="str">
        <f>IF(D3228="","",IF('Műszaki adattábla'!L3219="20-99",IF('Műszaki adattábla'!O3219="","Nem adott meg lekötött teljesítményt",VLOOKUP(D3228,'Műszaki adattábla'!F:O,10,0)),0))</f>
        <v/>
      </c>
      <c r="H3228" s="29" t="str">
        <f>IF(D3228="","",VLOOKUP(D3228,'Műszaki adattábla'!F:P,11,0))</f>
        <v/>
      </c>
      <c r="I3228" s="30"/>
      <c r="J3228" s="30"/>
      <c r="K3228" s="31" t="str">
        <f>IF(D3228="","",ROUND(((F3228*I3228*'Műszaki adattábla'!$C$7/'Műszaki adattábla'!$C$8)+(G3228*I3228)+(H3228*I3228))/12*'Műszaki adattábla'!T3219,0))</f>
        <v/>
      </c>
      <c r="L3228" s="32" t="str">
        <f t="shared" ref="L3228:L3291" si="109">IF(D3228="","",ROUND((J3228/1000)*E3228,0))</f>
        <v/>
      </c>
    </row>
    <row r="3229" spans="2:12" ht="14.4" thickBot="1" x14ac:dyDescent="0.3">
      <c r="B3229" s="28" t="str">
        <f t="shared" si="108"/>
        <v/>
      </c>
      <c r="C3229" s="167" t="str">
        <f>IF(D3229="","",VLOOKUP(D3229,'Műszaki adattábla'!F:G,2,0))</f>
        <v/>
      </c>
      <c r="D3229" s="168" t="str">
        <f>IF('Műszaki adattábla'!F3220="","",'Műszaki adattábla'!F3220)</f>
        <v/>
      </c>
      <c r="E3229" s="169" t="str">
        <f>IF(D3229="","",VLOOKUP(D3229,'Műszaki adattábla'!F:R,13,0))</f>
        <v/>
      </c>
      <c r="F3229" s="29" t="str">
        <f>IF(D3229="","",VLOOKUP(D3229,'Műszaki adattábla'!F:M,8,0))</f>
        <v/>
      </c>
      <c r="G3229" s="29" t="str">
        <f>IF(D3229="","",IF('Műszaki adattábla'!L3220="20-99",IF('Műszaki adattábla'!O3220="","Nem adott meg lekötött teljesítményt",VLOOKUP(D3229,'Műszaki adattábla'!F:O,10,0)),0))</f>
        <v/>
      </c>
      <c r="H3229" s="29" t="str">
        <f>IF(D3229="","",VLOOKUP(D3229,'Műszaki adattábla'!F:P,11,0))</f>
        <v/>
      </c>
      <c r="I3229" s="30"/>
      <c r="J3229" s="30"/>
      <c r="K3229" s="31" t="str">
        <f>IF(D3229="","",ROUND(((F3229*I3229*'Műszaki adattábla'!$C$7/'Műszaki adattábla'!$C$8)+(G3229*I3229)+(H3229*I3229))/12*'Műszaki adattábla'!T3220,0))</f>
        <v/>
      </c>
      <c r="L3229" s="32" t="str">
        <f t="shared" si="109"/>
        <v/>
      </c>
    </row>
    <row r="3230" spans="2:12" ht="14.4" thickBot="1" x14ac:dyDescent="0.3">
      <c r="B3230" s="28" t="str">
        <f t="shared" si="108"/>
        <v/>
      </c>
      <c r="C3230" s="167" t="str">
        <f>IF(D3230="","",VLOOKUP(D3230,'Műszaki adattábla'!F:G,2,0))</f>
        <v/>
      </c>
      <c r="D3230" s="168" t="str">
        <f>IF('Műszaki adattábla'!F3221="","",'Műszaki adattábla'!F3221)</f>
        <v/>
      </c>
      <c r="E3230" s="169" t="str">
        <f>IF(D3230="","",VLOOKUP(D3230,'Műszaki adattábla'!F:R,13,0))</f>
        <v/>
      </c>
      <c r="F3230" s="29" t="str">
        <f>IF(D3230="","",VLOOKUP(D3230,'Műszaki adattábla'!F:M,8,0))</f>
        <v/>
      </c>
      <c r="G3230" s="29" t="str">
        <f>IF(D3230="","",IF('Műszaki adattábla'!L3221="20-99",IF('Műszaki adattábla'!O3221="","Nem adott meg lekötött teljesítményt",VLOOKUP(D3230,'Műszaki adattábla'!F:O,10,0)),0))</f>
        <v/>
      </c>
      <c r="H3230" s="29" t="str">
        <f>IF(D3230="","",VLOOKUP(D3230,'Műszaki adattábla'!F:P,11,0))</f>
        <v/>
      </c>
      <c r="I3230" s="30"/>
      <c r="J3230" s="30"/>
      <c r="K3230" s="31" t="str">
        <f>IF(D3230="","",ROUND(((F3230*I3230*'Műszaki adattábla'!$C$7/'Műszaki adattábla'!$C$8)+(G3230*I3230)+(H3230*I3230))/12*'Műszaki adattábla'!T3221,0))</f>
        <v/>
      </c>
      <c r="L3230" s="32" t="str">
        <f t="shared" si="109"/>
        <v/>
      </c>
    </row>
    <row r="3231" spans="2:12" ht="14.4" thickBot="1" x14ac:dyDescent="0.3">
      <c r="B3231" s="28" t="str">
        <f t="shared" si="108"/>
        <v/>
      </c>
      <c r="C3231" s="167" t="str">
        <f>IF(D3231="","",VLOOKUP(D3231,'Műszaki adattábla'!F:G,2,0))</f>
        <v/>
      </c>
      <c r="D3231" s="168" t="str">
        <f>IF('Műszaki adattábla'!F3222="","",'Műszaki adattábla'!F3222)</f>
        <v/>
      </c>
      <c r="E3231" s="169" t="str">
        <f>IF(D3231="","",VLOOKUP(D3231,'Műszaki adattábla'!F:R,13,0))</f>
        <v/>
      </c>
      <c r="F3231" s="29" t="str">
        <f>IF(D3231="","",VLOOKUP(D3231,'Műszaki adattábla'!F:M,8,0))</f>
        <v/>
      </c>
      <c r="G3231" s="29" t="str">
        <f>IF(D3231="","",IF('Műszaki adattábla'!L3222="20-99",IF('Műszaki adattábla'!O3222="","Nem adott meg lekötött teljesítményt",VLOOKUP(D3231,'Műszaki adattábla'!F:O,10,0)),0))</f>
        <v/>
      </c>
      <c r="H3231" s="29" t="str">
        <f>IF(D3231="","",VLOOKUP(D3231,'Műszaki adattábla'!F:P,11,0))</f>
        <v/>
      </c>
      <c r="I3231" s="30"/>
      <c r="J3231" s="30"/>
      <c r="K3231" s="31" t="str">
        <f>IF(D3231="","",ROUND(((F3231*I3231*'Műszaki adattábla'!$C$7/'Műszaki adattábla'!$C$8)+(G3231*I3231)+(H3231*I3231))/12*'Műszaki adattábla'!T3222,0))</f>
        <v/>
      </c>
      <c r="L3231" s="32" t="str">
        <f t="shared" si="109"/>
        <v/>
      </c>
    </row>
    <row r="3232" spans="2:12" ht="14.4" thickBot="1" x14ac:dyDescent="0.3">
      <c r="B3232" s="28" t="str">
        <f t="shared" si="108"/>
        <v/>
      </c>
      <c r="C3232" s="167" t="str">
        <f>IF(D3232="","",VLOOKUP(D3232,'Műszaki adattábla'!F:G,2,0))</f>
        <v/>
      </c>
      <c r="D3232" s="168" t="str">
        <f>IF('Műszaki adattábla'!F3223="","",'Műszaki adattábla'!F3223)</f>
        <v/>
      </c>
      <c r="E3232" s="169" t="str">
        <f>IF(D3232="","",VLOOKUP(D3232,'Műszaki adattábla'!F:R,13,0))</f>
        <v/>
      </c>
      <c r="F3232" s="29" t="str">
        <f>IF(D3232="","",VLOOKUP(D3232,'Műszaki adattábla'!F:M,8,0))</f>
        <v/>
      </c>
      <c r="G3232" s="29" t="str">
        <f>IF(D3232="","",IF('Műszaki adattábla'!L3223="20-99",IF('Műszaki adattábla'!O3223="","Nem adott meg lekötött teljesítményt",VLOOKUP(D3232,'Műszaki adattábla'!F:O,10,0)),0))</f>
        <v/>
      </c>
      <c r="H3232" s="29" t="str">
        <f>IF(D3232="","",VLOOKUP(D3232,'Műszaki adattábla'!F:P,11,0))</f>
        <v/>
      </c>
      <c r="I3232" s="30"/>
      <c r="J3232" s="30"/>
      <c r="K3232" s="31" t="str">
        <f>IF(D3232="","",ROUND(((F3232*I3232*'Műszaki adattábla'!$C$7/'Műszaki adattábla'!$C$8)+(G3232*I3232)+(H3232*I3232))/12*'Műszaki adattábla'!T3223,0))</f>
        <v/>
      </c>
      <c r="L3232" s="32" t="str">
        <f t="shared" si="109"/>
        <v/>
      </c>
    </row>
    <row r="3233" spans="2:12" ht="14.4" thickBot="1" x14ac:dyDescent="0.3">
      <c r="B3233" s="28" t="str">
        <f t="shared" si="108"/>
        <v/>
      </c>
      <c r="C3233" s="167" t="str">
        <f>IF(D3233="","",VLOOKUP(D3233,'Műszaki adattábla'!F:G,2,0))</f>
        <v/>
      </c>
      <c r="D3233" s="168" t="str">
        <f>IF('Műszaki adattábla'!F3224="","",'Műszaki adattábla'!F3224)</f>
        <v/>
      </c>
      <c r="E3233" s="169" t="str">
        <f>IF(D3233="","",VLOOKUP(D3233,'Műszaki adattábla'!F:R,13,0))</f>
        <v/>
      </c>
      <c r="F3233" s="29" t="str">
        <f>IF(D3233="","",VLOOKUP(D3233,'Műszaki adattábla'!F:M,8,0))</f>
        <v/>
      </c>
      <c r="G3233" s="29" t="str">
        <f>IF(D3233="","",IF('Műszaki adattábla'!L3224="20-99",IF('Műszaki adattábla'!O3224="","Nem adott meg lekötött teljesítményt",VLOOKUP(D3233,'Műszaki adattábla'!F:O,10,0)),0))</f>
        <v/>
      </c>
      <c r="H3233" s="29" t="str">
        <f>IF(D3233="","",VLOOKUP(D3233,'Műszaki adattábla'!F:P,11,0))</f>
        <v/>
      </c>
      <c r="I3233" s="30"/>
      <c r="J3233" s="30"/>
      <c r="K3233" s="31" t="str">
        <f>IF(D3233="","",ROUND(((F3233*I3233*'Műszaki adattábla'!$C$7/'Műszaki adattábla'!$C$8)+(G3233*I3233)+(H3233*I3233))/12*'Műszaki adattábla'!T3224,0))</f>
        <v/>
      </c>
      <c r="L3233" s="32" t="str">
        <f t="shared" si="109"/>
        <v/>
      </c>
    </row>
    <row r="3234" spans="2:12" ht="14.4" thickBot="1" x14ac:dyDescent="0.3">
      <c r="B3234" s="28" t="str">
        <f t="shared" si="108"/>
        <v/>
      </c>
      <c r="C3234" s="167" t="str">
        <f>IF(D3234="","",VLOOKUP(D3234,'Műszaki adattábla'!F:G,2,0))</f>
        <v/>
      </c>
      <c r="D3234" s="168" t="str">
        <f>IF('Műszaki adattábla'!F3225="","",'Műszaki adattábla'!F3225)</f>
        <v/>
      </c>
      <c r="E3234" s="169" t="str">
        <f>IF(D3234="","",VLOOKUP(D3234,'Műszaki adattábla'!F:R,13,0))</f>
        <v/>
      </c>
      <c r="F3234" s="29" t="str">
        <f>IF(D3234="","",VLOOKUP(D3234,'Műszaki adattábla'!F:M,8,0))</f>
        <v/>
      </c>
      <c r="G3234" s="29" t="str">
        <f>IF(D3234="","",IF('Műszaki adattábla'!L3225="20-99",IF('Műszaki adattábla'!O3225="","Nem adott meg lekötött teljesítményt",VLOOKUP(D3234,'Műszaki adattábla'!F:O,10,0)),0))</f>
        <v/>
      </c>
      <c r="H3234" s="29" t="str">
        <f>IF(D3234="","",VLOOKUP(D3234,'Műszaki adattábla'!F:P,11,0))</f>
        <v/>
      </c>
      <c r="I3234" s="30"/>
      <c r="J3234" s="30"/>
      <c r="K3234" s="31" t="str">
        <f>IF(D3234="","",ROUND(((F3234*I3234*'Műszaki adattábla'!$C$7/'Műszaki adattábla'!$C$8)+(G3234*I3234)+(H3234*I3234))/12*'Műszaki adattábla'!T3225,0))</f>
        <v/>
      </c>
      <c r="L3234" s="32" t="str">
        <f t="shared" si="109"/>
        <v/>
      </c>
    </row>
    <row r="3235" spans="2:12" ht="14.4" thickBot="1" x14ac:dyDescent="0.3">
      <c r="B3235" s="28" t="str">
        <f t="shared" si="108"/>
        <v/>
      </c>
      <c r="C3235" s="167" t="str">
        <f>IF(D3235="","",VLOOKUP(D3235,'Műszaki adattábla'!F:G,2,0))</f>
        <v/>
      </c>
      <c r="D3235" s="168" t="str">
        <f>IF('Műszaki adattábla'!F3226="","",'Műszaki adattábla'!F3226)</f>
        <v/>
      </c>
      <c r="E3235" s="169" t="str">
        <f>IF(D3235="","",VLOOKUP(D3235,'Műszaki adattábla'!F:R,13,0))</f>
        <v/>
      </c>
      <c r="F3235" s="29" t="str">
        <f>IF(D3235="","",VLOOKUP(D3235,'Műszaki adattábla'!F:M,8,0))</f>
        <v/>
      </c>
      <c r="G3235" s="29" t="str">
        <f>IF(D3235="","",IF('Műszaki adattábla'!L3226="20-99",IF('Műszaki adattábla'!O3226="","Nem adott meg lekötött teljesítményt",VLOOKUP(D3235,'Műszaki adattábla'!F:O,10,0)),0))</f>
        <v/>
      </c>
      <c r="H3235" s="29" t="str">
        <f>IF(D3235="","",VLOOKUP(D3235,'Műszaki adattábla'!F:P,11,0))</f>
        <v/>
      </c>
      <c r="I3235" s="30"/>
      <c r="J3235" s="30"/>
      <c r="K3235" s="31" t="str">
        <f>IF(D3235="","",ROUND(((F3235*I3235*'Műszaki adattábla'!$C$7/'Műszaki adattábla'!$C$8)+(G3235*I3235)+(H3235*I3235))/12*'Műszaki adattábla'!T3226,0))</f>
        <v/>
      </c>
      <c r="L3235" s="32" t="str">
        <f t="shared" si="109"/>
        <v/>
      </c>
    </row>
    <row r="3236" spans="2:12" ht="14.4" thickBot="1" x14ac:dyDescent="0.3">
      <c r="B3236" s="28" t="str">
        <f t="shared" si="108"/>
        <v/>
      </c>
      <c r="C3236" s="167" t="str">
        <f>IF(D3236="","",VLOOKUP(D3236,'Műszaki adattábla'!F:G,2,0))</f>
        <v/>
      </c>
      <c r="D3236" s="168" t="str">
        <f>IF('Műszaki adattábla'!F3227="","",'Műszaki adattábla'!F3227)</f>
        <v/>
      </c>
      <c r="E3236" s="169" t="str">
        <f>IF(D3236="","",VLOOKUP(D3236,'Műszaki adattábla'!F:R,13,0))</f>
        <v/>
      </c>
      <c r="F3236" s="29" t="str">
        <f>IF(D3236="","",VLOOKUP(D3236,'Műszaki adattábla'!F:M,8,0))</f>
        <v/>
      </c>
      <c r="G3236" s="29" t="str">
        <f>IF(D3236="","",IF('Műszaki adattábla'!L3227="20-99",IF('Műszaki adattábla'!O3227="","Nem adott meg lekötött teljesítményt",VLOOKUP(D3236,'Műszaki adattábla'!F:O,10,0)),0))</f>
        <v/>
      </c>
      <c r="H3236" s="29" t="str">
        <f>IF(D3236="","",VLOOKUP(D3236,'Műszaki adattábla'!F:P,11,0))</f>
        <v/>
      </c>
      <c r="I3236" s="30"/>
      <c r="J3236" s="30"/>
      <c r="K3236" s="31" t="str">
        <f>IF(D3236="","",ROUND(((F3236*I3236*'Műszaki adattábla'!$C$7/'Műszaki adattábla'!$C$8)+(G3236*I3236)+(H3236*I3236))/12*'Műszaki adattábla'!T3227,0))</f>
        <v/>
      </c>
      <c r="L3236" s="32" t="str">
        <f t="shared" si="109"/>
        <v/>
      </c>
    </row>
    <row r="3237" spans="2:12" ht="14.4" thickBot="1" x14ac:dyDescent="0.3">
      <c r="B3237" s="28" t="str">
        <f t="shared" si="108"/>
        <v/>
      </c>
      <c r="C3237" s="167" t="str">
        <f>IF(D3237="","",VLOOKUP(D3237,'Műszaki adattábla'!F:G,2,0))</f>
        <v/>
      </c>
      <c r="D3237" s="168" t="str">
        <f>IF('Műszaki adattábla'!F3228="","",'Műszaki adattábla'!F3228)</f>
        <v/>
      </c>
      <c r="E3237" s="169" t="str">
        <f>IF(D3237="","",VLOOKUP(D3237,'Műszaki adattábla'!F:R,13,0))</f>
        <v/>
      </c>
      <c r="F3237" s="29" t="str">
        <f>IF(D3237="","",VLOOKUP(D3237,'Műszaki adattábla'!F:M,8,0))</f>
        <v/>
      </c>
      <c r="G3237" s="29" t="str">
        <f>IF(D3237="","",IF('Műszaki adattábla'!L3228="20-99",IF('Műszaki adattábla'!O3228="","Nem adott meg lekötött teljesítményt",VLOOKUP(D3237,'Műszaki adattábla'!F:O,10,0)),0))</f>
        <v/>
      </c>
      <c r="H3237" s="29" t="str">
        <f>IF(D3237="","",VLOOKUP(D3237,'Műszaki adattábla'!F:P,11,0))</f>
        <v/>
      </c>
      <c r="I3237" s="30"/>
      <c r="J3237" s="30"/>
      <c r="K3237" s="31" t="str">
        <f>IF(D3237="","",ROUND(((F3237*I3237*'Műszaki adattábla'!$C$7/'Műszaki adattábla'!$C$8)+(G3237*I3237)+(H3237*I3237))/12*'Műszaki adattábla'!T3228,0))</f>
        <v/>
      </c>
      <c r="L3237" s="32" t="str">
        <f t="shared" si="109"/>
        <v/>
      </c>
    </row>
    <row r="3238" spans="2:12" ht="14.4" thickBot="1" x14ac:dyDescent="0.3">
      <c r="B3238" s="28" t="str">
        <f t="shared" si="108"/>
        <v/>
      </c>
      <c r="C3238" s="167" t="str">
        <f>IF(D3238="","",VLOOKUP(D3238,'Műszaki adattábla'!F:G,2,0))</f>
        <v/>
      </c>
      <c r="D3238" s="168" t="str">
        <f>IF('Műszaki adattábla'!F3229="","",'Műszaki adattábla'!F3229)</f>
        <v/>
      </c>
      <c r="E3238" s="169" t="str">
        <f>IF(D3238="","",VLOOKUP(D3238,'Műszaki adattábla'!F:R,13,0))</f>
        <v/>
      </c>
      <c r="F3238" s="29" t="str">
        <f>IF(D3238="","",VLOOKUP(D3238,'Műszaki adattábla'!F:M,8,0))</f>
        <v/>
      </c>
      <c r="G3238" s="29" t="str">
        <f>IF(D3238="","",IF('Műszaki adattábla'!L3229="20-99",IF('Műszaki adattábla'!O3229="","Nem adott meg lekötött teljesítményt",VLOOKUP(D3238,'Műszaki adattábla'!F:O,10,0)),0))</f>
        <v/>
      </c>
      <c r="H3238" s="29" t="str">
        <f>IF(D3238="","",VLOOKUP(D3238,'Műszaki adattábla'!F:P,11,0))</f>
        <v/>
      </c>
      <c r="I3238" s="30"/>
      <c r="J3238" s="30"/>
      <c r="K3238" s="31" t="str">
        <f>IF(D3238="","",ROUND(((F3238*I3238*'Műszaki adattábla'!$C$7/'Műszaki adattábla'!$C$8)+(G3238*I3238)+(H3238*I3238))/12*'Műszaki adattábla'!T3229,0))</f>
        <v/>
      </c>
      <c r="L3238" s="32" t="str">
        <f t="shared" si="109"/>
        <v/>
      </c>
    </row>
    <row r="3239" spans="2:12" ht="14.4" thickBot="1" x14ac:dyDescent="0.3">
      <c r="B3239" s="28" t="str">
        <f t="shared" si="108"/>
        <v/>
      </c>
      <c r="C3239" s="167" t="str">
        <f>IF(D3239="","",VLOOKUP(D3239,'Műszaki adattábla'!F:G,2,0))</f>
        <v/>
      </c>
      <c r="D3239" s="168" t="str">
        <f>IF('Műszaki adattábla'!F3230="","",'Műszaki adattábla'!F3230)</f>
        <v/>
      </c>
      <c r="E3239" s="169" t="str">
        <f>IF(D3239="","",VLOOKUP(D3239,'Műszaki adattábla'!F:R,13,0))</f>
        <v/>
      </c>
      <c r="F3239" s="29" t="str">
        <f>IF(D3239="","",VLOOKUP(D3239,'Műszaki adattábla'!F:M,8,0))</f>
        <v/>
      </c>
      <c r="G3239" s="29" t="str">
        <f>IF(D3239="","",IF('Műszaki adattábla'!L3230="20-99",IF('Műszaki adattábla'!O3230="","Nem adott meg lekötött teljesítményt",VLOOKUP(D3239,'Műszaki adattábla'!F:O,10,0)),0))</f>
        <v/>
      </c>
      <c r="H3239" s="29" t="str">
        <f>IF(D3239="","",VLOOKUP(D3239,'Műszaki adattábla'!F:P,11,0))</f>
        <v/>
      </c>
      <c r="I3239" s="30"/>
      <c r="J3239" s="30"/>
      <c r="K3239" s="31" t="str">
        <f>IF(D3239="","",ROUND(((F3239*I3239*'Műszaki adattábla'!$C$7/'Műszaki adattábla'!$C$8)+(G3239*I3239)+(H3239*I3239))/12*'Műszaki adattábla'!T3230,0))</f>
        <v/>
      </c>
      <c r="L3239" s="32" t="str">
        <f t="shared" si="109"/>
        <v/>
      </c>
    </row>
    <row r="3240" spans="2:12" ht="14.4" thickBot="1" x14ac:dyDescent="0.3">
      <c r="B3240" s="28" t="str">
        <f t="shared" si="108"/>
        <v/>
      </c>
      <c r="C3240" s="167" t="str">
        <f>IF(D3240="","",VLOOKUP(D3240,'Műszaki adattábla'!F:G,2,0))</f>
        <v/>
      </c>
      <c r="D3240" s="168" t="str">
        <f>IF('Műszaki adattábla'!F3231="","",'Műszaki adattábla'!F3231)</f>
        <v/>
      </c>
      <c r="E3240" s="169" t="str">
        <f>IF(D3240="","",VLOOKUP(D3240,'Műszaki adattábla'!F:R,13,0))</f>
        <v/>
      </c>
      <c r="F3240" s="29" t="str">
        <f>IF(D3240="","",VLOOKUP(D3240,'Műszaki adattábla'!F:M,8,0))</f>
        <v/>
      </c>
      <c r="G3240" s="29" t="str">
        <f>IF(D3240="","",IF('Műszaki adattábla'!L3231="20-99",IF('Műszaki adattábla'!O3231="","Nem adott meg lekötött teljesítményt",VLOOKUP(D3240,'Műszaki adattábla'!F:O,10,0)),0))</f>
        <v/>
      </c>
      <c r="H3240" s="29" t="str">
        <f>IF(D3240="","",VLOOKUP(D3240,'Műszaki adattábla'!F:P,11,0))</f>
        <v/>
      </c>
      <c r="I3240" s="30"/>
      <c r="J3240" s="30"/>
      <c r="K3240" s="31" t="str">
        <f>IF(D3240="","",ROUND(((F3240*I3240*'Műszaki adattábla'!$C$7/'Műszaki adattábla'!$C$8)+(G3240*I3240)+(H3240*I3240))/12*'Műszaki adattábla'!T3231,0))</f>
        <v/>
      </c>
      <c r="L3240" s="32" t="str">
        <f t="shared" si="109"/>
        <v/>
      </c>
    </row>
    <row r="3241" spans="2:12" ht="14.4" thickBot="1" x14ac:dyDescent="0.3">
      <c r="B3241" s="28" t="str">
        <f t="shared" si="108"/>
        <v/>
      </c>
      <c r="C3241" s="167" t="str">
        <f>IF(D3241="","",VLOOKUP(D3241,'Műszaki adattábla'!F:G,2,0))</f>
        <v/>
      </c>
      <c r="D3241" s="168" t="str">
        <f>IF('Műszaki adattábla'!F3232="","",'Műszaki adattábla'!F3232)</f>
        <v/>
      </c>
      <c r="E3241" s="169" t="str">
        <f>IF(D3241="","",VLOOKUP(D3241,'Műszaki adattábla'!F:R,13,0))</f>
        <v/>
      </c>
      <c r="F3241" s="29" t="str">
        <f>IF(D3241="","",VLOOKUP(D3241,'Műszaki adattábla'!F:M,8,0))</f>
        <v/>
      </c>
      <c r="G3241" s="29" t="str">
        <f>IF(D3241="","",IF('Műszaki adattábla'!L3232="20-99",IF('Műszaki adattábla'!O3232="","Nem adott meg lekötött teljesítményt",VLOOKUP(D3241,'Műszaki adattábla'!F:O,10,0)),0))</f>
        <v/>
      </c>
      <c r="H3241" s="29" t="str">
        <f>IF(D3241="","",VLOOKUP(D3241,'Műszaki adattábla'!F:P,11,0))</f>
        <v/>
      </c>
      <c r="I3241" s="30"/>
      <c r="J3241" s="30"/>
      <c r="K3241" s="31" t="str">
        <f>IF(D3241="","",ROUND(((F3241*I3241*'Műszaki adattábla'!$C$7/'Műszaki adattábla'!$C$8)+(G3241*I3241)+(H3241*I3241))/12*'Műszaki adattábla'!T3232,0))</f>
        <v/>
      </c>
      <c r="L3241" s="32" t="str">
        <f t="shared" si="109"/>
        <v/>
      </c>
    </row>
    <row r="3242" spans="2:12" ht="14.4" thickBot="1" x14ac:dyDescent="0.3">
      <c r="B3242" s="28" t="str">
        <f t="shared" si="108"/>
        <v/>
      </c>
      <c r="C3242" s="167" t="str">
        <f>IF(D3242="","",VLOOKUP(D3242,'Műszaki adattábla'!F:G,2,0))</f>
        <v/>
      </c>
      <c r="D3242" s="168" t="str">
        <f>IF('Műszaki adattábla'!F3233="","",'Műszaki adattábla'!F3233)</f>
        <v/>
      </c>
      <c r="E3242" s="169" t="str">
        <f>IF(D3242="","",VLOOKUP(D3242,'Műszaki adattábla'!F:R,13,0))</f>
        <v/>
      </c>
      <c r="F3242" s="29" t="str">
        <f>IF(D3242="","",VLOOKUP(D3242,'Műszaki adattábla'!F:M,8,0))</f>
        <v/>
      </c>
      <c r="G3242" s="29" t="str">
        <f>IF(D3242="","",IF('Műszaki adattábla'!L3233="20-99",IF('Műszaki adattábla'!O3233="","Nem adott meg lekötött teljesítményt",VLOOKUP(D3242,'Műszaki adattábla'!F:O,10,0)),0))</f>
        <v/>
      </c>
      <c r="H3242" s="29" t="str">
        <f>IF(D3242="","",VLOOKUP(D3242,'Műszaki adattábla'!F:P,11,0))</f>
        <v/>
      </c>
      <c r="I3242" s="30"/>
      <c r="J3242" s="30"/>
      <c r="K3242" s="31" t="str">
        <f>IF(D3242="","",ROUND(((F3242*I3242*'Műszaki adattábla'!$C$7/'Műszaki adattábla'!$C$8)+(G3242*I3242)+(H3242*I3242))/12*'Műszaki adattábla'!T3233,0))</f>
        <v/>
      </c>
      <c r="L3242" s="32" t="str">
        <f t="shared" si="109"/>
        <v/>
      </c>
    </row>
    <row r="3243" spans="2:12" ht="14.4" thickBot="1" x14ac:dyDescent="0.3">
      <c r="B3243" s="28" t="str">
        <f t="shared" si="108"/>
        <v/>
      </c>
      <c r="C3243" s="167" t="str">
        <f>IF(D3243="","",VLOOKUP(D3243,'Műszaki adattábla'!F:G,2,0))</f>
        <v/>
      </c>
      <c r="D3243" s="168" t="str">
        <f>IF('Műszaki adattábla'!F3234="","",'Műszaki adattábla'!F3234)</f>
        <v/>
      </c>
      <c r="E3243" s="169" t="str">
        <f>IF(D3243="","",VLOOKUP(D3243,'Műszaki adattábla'!F:R,13,0))</f>
        <v/>
      </c>
      <c r="F3243" s="29" t="str">
        <f>IF(D3243="","",VLOOKUP(D3243,'Műszaki adattábla'!F:M,8,0))</f>
        <v/>
      </c>
      <c r="G3243" s="29" t="str">
        <f>IF(D3243="","",IF('Műszaki adattábla'!L3234="20-99",IF('Műszaki adattábla'!O3234="","Nem adott meg lekötött teljesítményt",VLOOKUP(D3243,'Műszaki adattábla'!F:O,10,0)),0))</f>
        <v/>
      </c>
      <c r="H3243" s="29" t="str">
        <f>IF(D3243="","",VLOOKUP(D3243,'Műszaki adattábla'!F:P,11,0))</f>
        <v/>
      </c>
      <c r="I3243" s="30"/>
      <c r="J3243" s="30"/>
      <c r="K3243" s="31" t="str">
        <f>IF(D3243="","",ROUND(((F3243*I3243*'Műszaki adattábla'!$C$7/'Műszaki adattábla'!$C$8)+(G3243*I3243)+(H3243*I3243))/12*'Műszaki adattábla'!T3234,0))</f>
        <v/>
      </c>
      <c r="L3243" s="32" t="str">
        <f t="shared" si="109"/>
        <v/>
      </c>
    </row>
    <row r="3244" spans="2:12" ht="14.4" thickBot="1" x14ac:dyDescent="0.3">
      <c r="B3244" s="28" t="str">
        <f t="shared" si="108"/>
        <v/>
      </c>
      <c r="C3244" s="167" t="str">
        <f>IF(D3244="","",VLOOKUP(D3244,'Műszaki adattábla'!F:G,2,0))</f>
        <v/>
      </c>
      <c r="D3244" s="168" t="str">
        <f>IF('Műszaki adattábla'!F3235="","",'Műszaki adattábla'!F3235)</f>
        <v/>
      </c>
      <c r="E3244" s="169" t="str">
        <f>IF(D3244="","",VLOOKUP(D3244,'Műszaki adattábla'!F:R,13,0))</f>
        <v/>
      </c>
      <c r="F3244" s="29" t="str">
        <f>IF(D3244="","",VLOOKUP(D3244,'Műszaki adattábla'!F:M,8,0))</f>
        <v/>
      </c>
      <c r="G3244" s="29" t="str">
        <f>IF(D3244="","",IF('Műszaki adattábla'!L3235="20-99",IF('Műszaki adattábla'!O3235="","Nem adott meg lekötött teljesítményt",VLOOKUP(D3244,'Műszaki adattábla'!F:O,10,0)),0))</f>
        <v/>
      </c>
      <c r="H3244" s="29" t="str">
        <f>IF(D3244="","",VLOOKUP(D3244,'Műszaki adattábla'!F:P,11,0))</f>
        <v/>
      </c>
      <c r="I3244" s="30"/>
      <c r="J3244" s="30"/>
      <c r="K3244" s="31" t="str">
        <f>IF(D3244="","",ROUND(((F3244*I3244*'Műszaki adattábla'!$C$7/'Műszaki adattábla'!$C$8)+(G3244*I3244)+(H3244*I3244))/12*'Műszaki adattábla'!T3235,0))</f>
        <v/>
      </c>
      <c r="L3244" s="32" t="str">
        <f t="shared" si="109"/>
        <v/>
      </c>
    </row>
    <row r="3245" spans="2:12" ht="14.4" thickBot="1" x14ac:dyDescent="0.3">
      <c r="B3245" s="28" t="str">
        <f t="shared" si="108"/>
        <v/>
      </c>
      <c r="C3245" s="167" t="str">
        <f>IF(D3245="","",VLOOKUP(D3245,'Műszaki adattábla'!F:G,2,0))</f>
        <v/>
      </c>
      <c r="D3245" s="168" t="str">
        <f>IF('Műszaki adattábla'!F3236="","",'Műszaki adattábla'!F3236)</f>
        <v/>
      </c>
      <c r="E3245" s="169" t="str">
        <f>IF(D3245="","",VLOOKUP(D3245,'Műszaki adattábla'!F:R,13,0))</f>
        <v/>
      </c>
      <c r="F3245" s="29" t="str">
        <f>IF(D3245="","",VLOOKUP(D3245,'Műszaki adattábla'!F:M,8,0))</f>
        <v/>
      </c>
      <c r="G3245" s="29" t="str">
        <f>IF(D3245="","",IF('Műszaki adattábla'!L3236="20-99",IF('Műszaki adattábla'!O3236="","Nem adott meg lekötött teljesítményt",VLOOKUP(D3245,'Műszaki adattábla'!F:O,10,0)),0))</f>
        <v/>
      </c>
      <c r="H3245" s="29" t="str">
        <f>IF(D3245="","",VLOOKUP(D3245,'Műszaki adattábla'!F:P,11,0))</f>
        <v/>
      </c>
      <c r="I3245" s="30"/>
      <c r="J3245" s="30"/>
      <c r="K3245" s="31" t="str">
        <f>IF(D3245="","",ROUND(((F3245*I3245*'Műszaki adattábla'!$C$7/'Műszaki adattábla'!$C$8)+(G3245*I3245)+(H3245*I3245))/12*'Műszaki adattábla'!T3236,0))</f>
        <v/>
      </c>
      <c r="L3245" s="32" t="str">
        <f t="shared" si="109"/>
        <v/>
      </c>
    </row>
    <row r="3246" spans="2:12" ht="14.4" thickBot="1" x14ac:dyDescent="0.3">
      <c r="B3246" s="28" t="str">
        <f t="shared" si="108"/>
        <v/>
      </c>
      <c r="C3246" s="167" t="str">
        <f>IF(D3246="","",VLOOKUP(D3246,'Műszaki adattábla'!F:G,2,0))</f>
        <v/>
      </c>
      <c r="D3246" s="168" t="str">
        <f>IF('Műszaki adattábla'!F3237="","",'Műszaki adattábla'!F3237)</f>
        <v/>
      </c>
      <c r="E3246" s="169" t="str">
        <f>IF(D3246="","",VLOOKUP(D3246,'Műszaki adattábla'!F:R,13,0))</f>
        <v/>
      </c>
      <c r="F3246" s="29" t="str">
        <f>IF(D3246="","",VLOOKUP(D3246,'Műszaki adattábla'!F:M,8,0))</f>
        <v/>
      </c>
      <c r="G3246" s="29" t="str">
        <f>IF(D3246="","",IF('Műszaki adattábla'!L3237="20-99",IF('Műszaki adattábla'!O3237="","Nem adott meg lekötött teljesítményt",VLOOKUP(D3246,'Műszaki adattábla'!F:O,10,0)),0))</f>
        <v/>
      </c>
      <c r="H3246" s="29" t="str">
        <f>IF(D3246="","",VLOOKUP(D3246,'Műszaki adattábla'!F:P,11,0))</f>
        <v/>
      </c>
      <c r="I3246" s="30"/>
      <c r="J3246" s="30"/>
      <c r="K3246" s="31" t="str">
        <f>IF(D3246="","",ROUND(((F3246*I3246*'Műszaki adattábla'!$C$7/'Műszaki adattábla'!$C$8)+(G3246*I3246)+(H3246*I3246))/12*'Műszaki adattábla'!T3237,0))</f>
        <v/>
      </c>
      <c r="L3246" s="32" t="str">
        <f t="shared" si="109"/>
        <v/>
      </c>
    </row>
    <row r="3247" spans="2:12" ht="14.4" thickBot="1" x14ac:dyDescent="0.3">
      <c r="B3247" s="28" t="str">
        <f t="shared" si="108"/>
        <v/>
      </c>
      <c r="C3247" s="167" t="str">
        <f>IF(D3247="","",VLOOKUP(D3247,'Műszaki adattábla'!F:G,2,0))</f>
        <v/>
      </c>
      <c r="D3247" s="168" t="str">
        <f>IF('Műszaki adattábla'!F3238="","",'Műszaki adattábla'!F3238)</f>
        <v/>
      </c>
      <c r="E3247" s="169" t="str">
        <f>IF(D3247="","",VLOOKUP(D3247,'Műszaki adattábla'!F:R,13,0))</f>
        <v/>
      </c>
      <c r="F3247" s="29" t="str">
        <f>IF(D3247="","",VLOOKUP(D3247,'Műszaki adattábla'!F:M,8,0))</f>
        <v/>
      </c>
      <c r="G3247" s="29" t="str">
        <f>IF(D3247="","",IF('Műszaki adattábla'!L3238="20-99",IF('Műszaki adattábla'!O3238="","Nem adott meg lekötött teljesítményt",VLOOKUP(D3247,'Műszaki adattábla'!F:O,10,0)),0))</f>
        <v/>
      </c>
      <c r="H3247" s="29" t="str">
        <f>IF(D3247="","",VLOOKUP(D3247,'Műszaki adattábla'!F:P,11,0))</f>
        <v/>
      </c>
      <c r="I3247" s="30"/>
      <c r="J3247" s="30"/>
      <c r="K3247" s="31" t="str">
        <f>IF(D3247="","",ROUND(((F3247*I3247*'Műszaki adattábla'!$C$7/'Műszaki adattábla'!$C$8)+(G3247*I3247)+(H3247*I3247))/12*'Műszaki adattábla'!T3238,0))</f>
        <v/>
      </c>
      <c r="L3247" s="32" t="str">
        <f t="shared" si="109"/>
        <v/>
      </c>
    </row>
    <row r="3248" spans="2:12" ht="14.4" thickBot="1" x14ac:dyDescent="0.3">
      <c r="B3248" s="28" t="str">
        <f t="shared" si="108"/>
        <v/>
      </c>
      <c r="C3248" s="167" t="str">
        <f>IF(D3248="","",VLOOKUP(D3248,'Műszaki adattábla'!F:G,2,0))</f>
        <v/>
      </c>
      <c r="D3248" s="168" t="str">
        <f>IF('Műszaki adattábla'!F3239="","",'Műszaki adattábla'!F3239)</f>
        <v/>
      </c>
      <c r="E3248" s="169" t="str">
        <f>IF(D3248="","",VLOOKUP(D3248,'Műszaki adattábla'!F:R,13,0))</f>
        <v/>
      </c>
      <c r="F3248" s="29" t="str">
        <f>IF(D3248="","",VLOOKUP(D3248,'Műszaki adattábla'!F:M,8,0))</f>
        <v/>
      </c>
      <c r="G3248" s="29" t="str">
        <f>IF(D3248="","",IF('Műszaki adattábla'!L3239="20-99",IF('Műszaki adattábla'!O3239="","Nem adott meg lekötött teljesítményt",VLOOKUP(D3248,'Műszaki adattábla'!F:O,10,0)),0))</f>
        <v/>
      </c>
      <c r="H3248" s="29" t="str">
        <f>IF(D3248="","",VLOOKUP(D3248,'Műszaki adattábla'!F:P,11,0))</f>
        <v/>
      </c>
      <c r="I3248" s="30"/>
      <c r="J3248" s="30"/>
      <c r="K3248" s="31" t="str">
        <f>IF(D3248="","",ROUND(((F3248*I3248*'Műszaki adattábla'!$C$7/'Műszaki adattábla'!$C$8)+(G3248*I3248)+(H3248*I3248))/12*'Műszaki adattábla'!T3239,0))</f>
        <v/>
      </c>
      <c r="L3248" s="32" t="str">
        <f t="shared" si="109"/>
        <v/>
      </c>
    </row>
    <row r="3249" spans="2:12" ht="14.4" thickBot="1" x14ac:dyDescent="0.3">
      <c r="B3249" s="28" t="str">
        <f t="shared" si="108"/>
        <v/>
      </c>
      <c r="C3249" s="167" t="str">
        <f>IF(D3249="","",VLOOKUP(D3249,'Műszaki adattábla'!F:G,2,0))</f>
        <v/>
      </c>
      <c r="D3249" s="168" t="str">
        <f>IF('Műszaki adattábla'!F3240="","",'Műszaki adattábla'!F3240)</f>
        <v/>
      </c>
      <c r="E3249" s="169" t="str">
        <f>IF(D3249="","",VLOOKUP(D3249,'Műszaki adattábla'!F:R,13,0))</f>
        <v/>
      </c>
      <c r="F3249" s="29" t="str">
        <f>IF(D3249="","",VLOOKUP(D3249,'Műszaki adattábla'!F:M,8,0))</f>
        <v/>
      </c>
      <c r="G3249" s="29" t="str">
        <f>IF(D3249="","",IF('Műszaki adattábla'!L3240="20-99",IF('Műszaki adattábla'!O3240="","Nem adott meg lekötött teljesítményt",VLOOKUP(D3249,'Műszaki adattábla'!F:O,10,0)),0))</f>
        <v/>
      </c>
      <c r="H3249" s="29" t="str">
        <f>IF(D3249="","",VLOOKUP(D3249,'Műszaki adattábla'!F:P,11,0))</f>
        <v/>
      </c>
      <c r="I3249" s="30"/>
      <c r="J3249" s="30"/>
      <c r="K3249" s="31" t="str">
        <f>IF(D3249="","",ROUND(((F3249*I3249*'Műszaki adattábla'!$C$7/'Műszaki adattábla'!$C$8)+(G3249*I3249)+(H3249*I3249))/12*'Műszaki adattábla'!T3240,0))</f>
        <v/>
      </c>
      <c r="L3249" s="32" t="str">
        <f t="shared" si="109"/>
        <v/>
      </c>
    </row>
    <row r="3250" spans="2:12" ht="14.4" thickBot="1" x14ac:dyDescent="0.3">
      <c r="B3250" s="28" t="str">
        <f t="shared" si="108"/>
        <v/>
      </c>
      <c r="C3250" s="167" t="str">
        <f>IF(D3250="","",VLOOKUP(D3250,'Műszaki adattábla'!F:G,2,0))</f>
        <v/>
      </c>
      <c r="D3250" s="168" t="str">
        <f>IF('Műszaki adattábla'!F3241="","",'Műszaki adattábla'!F3241)</f>
        <v/>
      </c>
      <c r="E3250" s="169" t="str">
        <f>IF(D3250="","",VLOOKUP(D3250,'Műszaki adattábla'!F:R,13,0))</f>
        <v/>
      </c>
      <c r="F3250" s="29" t="str">
        <f>IF(D3250="","",VLOOKUP(D3250,'Műszaki adattábla'!F:M,8,0))</f>
        <v/>
      </c>
      <c r="G3250" s="29" t="str">
        <f>IF(D3250="","",IF('Műszaki adattábla'!L3241="20-99",IF('Műszaki adattábla'!O3241="","Nem adott meg lekötött teljesítményt",VLOOKUP(D3250,'Műszaki adattábla'!F:O,10,0)),0))</f>
        <v/>
      </c>
      <c r="H3250" s="29" t="str">
        <f>IF(D3250="","",VLOOKUP(D3250,'Műszaki adattábla'!F:P,11,0))</f>
        <v/>
      </c>
      <c r="I3250" s="30"/>
      <c r="J3250" s="30"/>
      <c r="K3250" s="31" t="str">
        <f>IF(D3250="","",ROUND(((F3250*I3250*'Műszaki adattábla'!$C$7/'Műszaki adattábla'!$C$8)+(G3250*I3250)+(H3250*I3250))/12*'Műszaki adattábla'!T3241,0))</f>
        <v/>
      </c>
      <c r="L3250" s="32" t="str">
        <f t="shared" si="109"/>
        <v/>
      </c>
    </row>
    <row r="3251" spans="2:12" ht="14.4" thickBot="1" x14ac:dyDescent="0.3">
      <c r="B3251" s="28" t="str">
        <f t="shared" si="108"/>
        <v/>
      </c>
      <c r="C3251" s="167" t="str">
        <f>IF(D3251="","",VLOOKUP(D3251,'Műszaki adattábla'!F:G,2,0))</f>
        <v/>
      </c>
      <c r="D3251" s="168" t="str">
        <f>IF('Műszaki adattábla'!F3242="","",'Műszaki adattábla'!F3242)</f>
        <v/>
      </c>
      <c r="E3251" s="169" t="str">
        <f>IF(D3251="","",VLOOKUP(D3251,'Műszaki adattábla'!F:R,13,0))</f>
        <v/>
      </c>
      <c r="F3251" s="29" t="str">
        <f>IF(D3251="","",VLOOKUP(D3251,'Műszaki adattábla'!F:M,8,0))</f>
        <v/>
      </c>
      <c r="G3251" s="29" t="str">
        <f>IF(D3251="","",IF('Műszaki adattábla'!L3242="20-99",IF('Műszaki adattábla'!O3242="","Nem adott meg lekötött teljesítményt",VLOOKUP(D3251,'Műszaki adattábla'!F:O,10,0)),0))</f>
        <v/>
      </c>
      <c r="H3251" s="29" t="str">
        <f>IF(D3251="","",VLOOKUP(D3251,'Műszaki adattábla'!F:P,11,0))</f>
        <v/>
      </c>
      <c r="I3251" s="30"/>
      <c r="J3251" s="30"/>
      <c r="K3251" s="31" t="str">
        <f>IF(D3251="","",ROUND(((F3251*I3251*'Műszaki adattábla'!$C$7/'Műszaki adattábla'!$C$8)+(G3251*I3251)+(H3251*I3251))/12*'Műszaki adattábla'!T3242,0))</f>
        <v/>
      </c>
      <c r="L3251" s="32" t="str">
        <f t="shared" si="109"/>
        <v/>
      </c>
    </row>
    <row r="3252" spans="2:12" ht="14.4" thickBot="1" x14ac:dyDescent="0.3">
      <c r="B3252" s="28" t="str">
        <f t="shared" si="108"/>
        <v/>
      </c>
      <c r="C3252" s="167" t="str">
        <f>IF(D3252="","",VLOOKUP(D3252,'Műszaki adattábla'!F:G,2,0))</f>
        <v/>
      </c>
      <c r="D3252" s="168" t="str">
        <f>IF('Műszaki adattábla'!F3243="","",'Műszaki adattábla'!F3243)</f>
        <v/>
      </c>
      <c r="E3252" s="169" t="str">
        <f>IF(D3252="","",VLOOKUP(D3252,'Műszaki adattábla'!F:R,13,0))</f>
        <v/>
      </c>
      <c r="F3252" s="29" t="str">
        <f>IF(D3252="","",VLOOKUP(D3252,'Műszaki adattábla'!F:M,8,0))</f>
        <v/>
      </c>
      <c r="G3252" s="29" t="str">
        <f>IF(D3252="","",IF('Műszaki adattábla'!L3243="20-99",IF('Műszaki adattábla'!O3243="","Nem adott meg lekötött teljesítményt",VLOOKUP(D3252,'Műszaki adattábla'!F:O,10,0)),0))</f>
        <v/>
      </c>
      <c r="H3252" s="29" t="str">
        <f>IF(D3252="","",VLOOKUP(D3252,'Műszaki adattábla'!F:P,11,0))</f>
        <v/>
      </c>
      <c r="I3252" s="30"/>
      <c r="J3252" s="30"/>
      <c r="K3252" s="31" t="str">
        <f>IF(D3252="","",ROUND(((F3252*I3252*'Műszaki adattábla'!$C$7/'Műszaki adattábla'!$C$8)+(G3252*I3252)+(H3252*I3252))/12*'Műszaki adattábla'!T3243,0))</f>
        <v/>
      </c>
      <c r="L3252" s="32" t="str">
        <f t="shared" si="109"/>
        <v/>
      </c>
    </row>
    <row r="3253" spans="2:12" ht="14.4" thickBot="1" x14ac:dyDescent="0.3">
      <c r="B3253" s="28" t="str">
        <f t="shared" si="108"/>
        <v/>
      </c>
      <c r="C3253" s="167" t="str">
        <f>IF(D3253="","",VLOOKUP(D3253,'Műszaki adattábla'!F:G,2,0))</f>
        <v/>
      </c>
      <c r="D3253" s="168" t="str">
        <f>IF('Műszaki adattábla'!F3244="","",'Műszaki adattábla'!F3244)</f>
        <v/>
      </c>
      <c r="E3253" s="169" t="str">
        <f>IF(D3253="","",VLOOKUP(D3253,'Műszaki adattábla'!F:R,13,0))</f>
        <v/>
      </c>
      <c r="F3253" s="29" t="str">
        <f>IF(D3253="","",VLOOKUP(D3253,'Műszaki adattábla'!F:M,8,0))</f>
        <v/>
      </c>
      <c r="G3253" s="29" t="str">
        <f>IF(D3253="","",IF('Műszaki adattábla'!L3244="20-99",IF('Műszaki adattábla'!O3244="","Nem adott meg lekötött teljesítményt",VLOOKUP(D3253,'Műszaki adattábla'!F:O,10,0)),0))</f>
        <v/>
      </c>
      <c r="H3253" s="29" t="str">
        <f>IF(D3253="","",VLOOKUP(D3253,'Műszaki adattábla'!F:P,11,0))</f>
        <v/>
      </c>
      <c r="I3253" s="30"/>
      <c r="J3253" s="30"/>
      <c r="K3253" s="31" t="str">
        <f>IF(D3253="","",ROUND(((F3253*I3253*'Műszaki adattábla'!$C$7/'Műszaki adattábla'!$C$8)+(G3253*I3253)+(H3253*I3253))/12*'Műszaki adattábla'!T3244,0))</f>
        <v/>
      </c>
      <c r="L3253" s="32" t="str">
        <f t="shared" si="109"/>
        <v/>
      </c>
    </row>
    <row r="3254" spans="2:12" ht="14.4" thickBot="1" x14ac:dyDescent="0.3">
      <c r="B3254" s="28" t="str">
        <f t="shared" si="108"/>
        <v/>
      </c>
      <c r="C3254" s="167" t="str">
        <f>IF(D3254="","",VLOOKUP(D3254,'Műszaki adattábla'!F:G,2,0))</f>
        <v/>
      </c>
      <c r="D3254" s="168" t="str">
        <f>IF('Műszaki adattábla'!F3245="","",'Műszaki adattábla'!F3245)</f>
        <v/>
      </c>
      <c r="E3254" s="169" t="str">
        <f>IF(D3254="","",VLOOKUP(D3254,'Műszaki adattábla'!F:R,13,0))</f>
        <v/>
      </c>
      <c r="F3254" s="29" t="str">
        <f>IF(D3254="","",VLOOKUP(D3254,'Műszaki adattábla'!F:M,8,0))</f>
        <v/>
      </c>
      <c r="G3254" s="29" t="str">
        <f>IF(D3254="","",IF('Műszaki adattábla'!L3245="20-99",IF('Műszaki adattábla'!O3245="","Nem adott meg lekötött teljesítményt",VLOOKUP(D3254,'Műszaki adattábla'!F:O,10,0)),0))</f>
        <v/>
      </c>
      <c r="H3254" s="29" t="str">
        <f>IF(D3254="","",VLOOKUP(D3254,'Műszaki adattábla'!F:P,11,0))</f>
        <v/>
      </c>
      <c r="I3254" s="30"/>
      <c r="J3254" s="30"/>
      <c r="K3254" s="31" t="str">
        <f>IF(D3254="","",ROUND(((F3254*I3254*'Műszaki adattábla'!$C$7/'Műszaki adattábla'!$C$8)+(G3254*I3254)+(H3254*I3254))/12*'Műszaki adattábla'!T3245,0))</f>
        <v/>
      </c>
      <c r="L3254" s="32" t="str">
        <f t="shared" si="109"/>
        <v/>
      </c>
    </row>
    <row r="3255" spans="2:12" ht="14.4" thickBot="1" x14ac:dyDescent="0.3">
      <c r="B3255" s="28" t="str">
        <f t="shared" si="108"/>
        <v/>
      </c>
      <c r="C3255" s="167" t="str">
        <f>IF(D3255="","",VLOOKUP(D3255,'Műszaki adattábla'!F:G,2,0))</f>
        <v/>
      </c>
      <c r="D3255" s="168" t="str">
        <f>IF('Műszaki adattábla'!F3246="","",'Műszaki adattábla'!F3246)</f>
        <v/>
      </c>
      <c r="E3255" s="169" t="str">
        <f>IF(D3255="","",VLOOKUP(D3255,'Műszaki adattábla'!F:R,13,0))</f>
        <v/>
      </c>
      <c r="F3255" s="29" t="str">
        <f>IF(D3255="","",VLOOKUP(D3255,'Műszaki adattábla'!F:M,8,0))</f>
        <v/>
      </c>
      <c r="G3255" s="29" t="str">
        <f>IF(D3255="","",IF('Műszaki adattábla'!L3246="20-99",IF('Műszaki adattábla'!O3246="","Nem adott meg lekötött teljesítményt",VLOOKUP(D3255,'Műszaki adattábla'!F:O,10,0)),0))</f>
        <v/>
      </c>
      <c r="H3255" s="29" t="str">
        <f>IF(D3255="","",VLOOKUP(D3255,'Műszaki adattábla'!F:P,11,0))</f>
        <v/>
      </c>
      <c r="I3255" s="30"/>
      <c r="J3255" s="30"/>
      <c r="K3255" s="31" t="str">
        <f>IF(D3255="","",ROUND(((F3255*I3255*'Műszaki adattábla'!$C$7/'Műszaki adattábla'!$C$8)+(G3255*I3255)+(H3255*I3255))/12*'Műszaki adattábla'!T3246,0))</f>
        <v/>
      </c>
      <c r="L3255" s="32" t="str">
        <f t="shared" si="109"/>
        <v/>
      </c>
    </row>
    <row r="3256" spans="2:12" ht="14.4" thickBot="1" x14ac:dyDescent="0.3">
      <c r="B3256" s="28" t="str">
        <f t="shared" si="108"/>
        <v/>
      </c>
      <c r="C3256" s="167" t="str">
        <f>IF(D3256="","",VLOOKUP(D3256,'Műszaki adattábla'!F:G,2,0))</f>
        <v/>
      </c>
      <c r="D3256" s="168" t="str">
        <f>IF('Műszaki adattábla'!F3247="","",'Műszaki adattábla'!F3247)</f>
        <v/>
      </c>
      <c r="E3256" s="169" t="str">
        <f>IF(D3256="","",VLOOKUP(D3256,'Műszaki adattábla'!F:R,13,0))</f>
        <v/>
      </c>
      <c r="F3256" s="29" t="str">
        <f>IF(D3256="","",VLOOKUP(D3256,'Műszaki adattábla'!F:M,8,0))</f>
        <v/>
      </c>
      <c r="G3256" s="29" t="str">
        <f>IF(D3256="","",IF('Műszaki adattábla'!L3247="20-99",IF('Műszaki adattábla'!O3247="","Nem adott meg lekötött teljesítményt",VLOOKUP(D3256,'Műszaki adattábla'!F:O,10,0)),0))</f>
        <v/>
      </c>
      <c r="H3256" s="29" t="str">
        <f>IF(D3256="","",VLOOKUP(D3256,'Műszaki adattábla'!F:P,11,0))</f>
        <v/>
      </c>
      <c r="I3256" s="30"/>
      <c r="J3256" s="30"/>
      <c r="K3256" s="31" t="str">
        <f>IF(D3256="","",ROUND(((F3256*I3256*'Műszaki adattábla'!$C$7/'Műszaki adattábla'!$C$8)+(G3256*I3256)+(H3256*I3256))/12*'Műszaki adattábla'!T3247,0))</f>
        <v/>
      </c>
      <c r="L3256" s="32" t="str">
        <f t="shared" si="109"/>
        <v/>
      </c>
    </row>
    <row r="3257" spans="2:12" ht="14.4" thickBot="1" x14ac:dyDescent="0.3">
      <c r="B3257" s="28" t="str">
        <f t="shared" si="108"/>
        <v/>
      </c>
      <c r="C3257" s="167" t="str">
        <f>IF(D3257="","",VLOOKUP(D3257,'Műszaki adattábla'!F:G,2,0))</f>
        <v/>
      </c>
      <c r="D3257" s="168" t="str">
        <f>IF('Műszaki adattábla'!F3248="","",'Műszaki adattábla'!F3248)</f>
        <v/>
      </c>
      <c r="E3257" s="169" t="str">
        <f>IF(D3257="","",VLOOKUP(D3257,'Műszaki adattábla'!F:R,13,0))</f>
        <v/>
      </c>
      <c r="F3257" s="29" t="str">
        <f>IF(D3257="","",VLOOKUP(D3257,'Műszaki adattábla'!F:M,8,0))</f>
        <v/>
      </c>
      <c r="G3257" s="29" t="str">
        <f>IF(D3257="","",IF('Műszaki adattábla'!L3248="20-99",IF('Műszaki adattábla'!O3248="","Nem adott meg lekötött teljesítményt",VLOOKUP(D3257,'Műszaki adattábla'!F:O,10,0)),0))</f>
        <v/>
      </c>
      <c r="H3257" s="29" t="str">
        <f>IF(D3257="","",VLOOKUP(D3257,'Műszaki adattábla'!F:P,11,0))</f>
        <v/>
      </c>
      <c r="I3257" s="30"/>
      <c r="J3257" s="30"/>
      <c r="K3257" s="31" t="str">
        <f>IF(D3257="","",ROUND(((F3257*I3257*'Műszaki adattábla'!$C$7/'Műszaki adattábla'!$C$8)+(G3257*I3257)+(H3257*I3257))/12*'Műszaki adattábla'!T3248,0))</f>
        <v/>
      </c>
      <c r="L3257" s="32" t="str">
        <f t="shared" si="109"/>
        <v/>
      </c>
    </row>
    <row r="3258" spans="2:12" ht="14.4" thickBot="1" x14ac:dyDescent="0.3">
      <c r="B3258" s="28" t="str">
        <f t="shared" si="108"/>
        <v/>
      </c>
      <c r="C3258" s="167" t="str">
        <f>IF(D3258="","",VLOOKUP(D3258,'Műszaki adattábla'!F:G,2,0))</f>
        <v/>
      </c>
      <c r="D3258" s="168" t="str">
        <f>IF('Műszaki adattábla'!F3249="","",'Műszaki adattábla'!F3249)</f>
        <v/>
      </c>
      <c r="E3258" s="169" t="str">
        <f>IF(D3258="","",VLOOKUP(D3258,'Műszaki adattábla'!F:R,13,0))</f>
        <v/>
      </c>
      <c r="F3258" s="29" t="str">
        <f>IF(D3258="","",VLOOKUP(D3258,'Műszaki adattábla'!F:M,8,0))</f>
        <v/>
      </c>
      <c r="G3258" s="29" t="str">
        <f>IF(D3258="","",IF('Műszaki adattábla'!L3249="20-99",IF('Műszaki adattábla'!O3249="","Nem adott meg lekötött teljesítményt",VLOOKUP(D3258,'Műszaki adattábla'!F:O,10,0)),0))</f>
        <v/>
      </c>
      <c r="H3258" s="29" t="str">
        <f>IF(D3258="","",VLOOKUP(D3258,'Műszaki adattábla'!F:P,11,0))</f>
        <v/>
      </c>
      <c r="I3258" s="30"/>
      <c r="J3258" s="30"/>
      <c r="K3258" s="31" t="str">
        <f>IF(D3258="","",ROUND(((F3258*I3258*'Műszaki adattábla'!$C$7/'Műszaki adattábla'!$C$8)+(G3258*I3258)+(H3258*I3258))/12*'Műszaki adattábla'!T3249,0))</f>
        <v/>
      </c>
      <c r="L3258" s="32" t="str">
        <f t="shared" si="109"/>
        <v/>
      </c>
    </row>
    <row r="3259" spans="2:12" ht="14.4" thickBot="1" x14ac:dyDescent="0.3">
      <c r="B3259" s="28" t="str">
        <f t="shared" si="108"/>
        <v/>
      </c>
      <c r="C3259" s="167" t="str">
        <f>IF(D3259="","",VLOOKUP(D3259,'Műszaki adattábla'!F:G,2,0))</f>
        <v/>
      </c>
      <c r="D3259" s="168" t="str">
        <f>IF('Műszaki adattábla'!F3250="","",'Műszaki adattábla'!F3250)</f>
        <v/>
      </c>
      <c r="E3259" s="169" t="str">
        <f>IF(D3259="","",VLOOKUP(D3259,'Műszaki adattábla'!F:R,13,0))</f>
        <v/>
      </c>
      <c r="F3259" s="29" t="str">
        <f>IF(D3259="","",VLOOKUP(D3259,'Műszaki adattábla'!F:M,8,0))</f>
        <v/>
      </c>
      <c r="G3259" s="29" t="str">
        <f>IF(D3259="","",IF('Műszaki adattábla'!L3250="20-99",IF('Műszaki adattábla'!O3250="","Nem adott meg lekötött teljesítményt",VLOOKUP(D3259,'Műszaki adattábla'!F:O,10,0)),0))</f>
        <v/>
      </c>
      <c r="H3259" s="29" t="str">
        <f>IF(D3259="","",VLOOKUP(D3259,'Műszaki adattábla'!F:P,11,0))</f>
        <v/>
      </c>
      <c r="I3259" s="30"/>
      <c r="J3259" s="30"/>
      <c r="K3259" s="31" t="str">
        <f>IF(D3259="","",ROUND(((F3259*I3259*'Műszaki adattábla'!$C$7/'Műszaki adattábla'!$C$8)+(G3259*I3259)+(H3259*I3259))/12*'Műszaki adattábla'!T3250,0))</f>
        <v/>
      </c>
      <c r="L3259" s="32" t="str">
        <f t="shared" si="109"/>
        <v/>
      </c>
    </row>
    <row r="3260" spans="2:12" ht="14.4" thickBot="1" x14ac:dyDescent="0.3">
      <c r="B3260" s="28" t="str">
        <f t="shared" si="108"/>
        <v/>
      </c>
      <c r="C3260" s="167" t="str">
        <f>IF(D3260="","",VLOOKUP(D3260,'Műszaki adattábla'!F:G,2,0))</f>
        <v/>
      </c>
      <c r="D3260" s="168" t="str">
        <f>IF('Műszaki adattábla'!F3251="","",'Műszaki adattábla'!F3251)</f>
        <v/>
      </c>
      <c r="E3260" s="169" t="str">
        <f>IF(D3260="","",VLOOKUP(D3260,'Műszaki adattábla'!F:R,13,0))</f>
        <v/>
      </c>
      <c r="F3260" s="29" t="str">
        <f>IF(D3260="","",VLOOKUP(D3260,'Műszaki adattábla'!F:M,8,0))</f>
        <v/>
      </c>
      <c r="G3260" s="29" t="str">
        <f>IF(D3260="","",IF('Műszaki adattábla'!L3251="20-99",IF('Műszaki adattábla'!O3251="","Nem adott meg lekötött teljesítményt",VLOOKUP(D3260,'Műszaki adattábla'!F:O,10,0)),0))</f>
        <v/>
      </c>
      <c r="H3260" s="29" t="str">
        <f>IF(D3260="","",VLOOKUP(D3260,'Műszaki adattábla'!F:P,11,0))</f>
        <v/>
      </c>
      <c r="I3260" s="30"/>
      <c r="J3260" s="30"/>
      <c r="K3260" s="31" t="str">
        <f>IF(D3260="","",ROUND(((F3260*I3260*'Műszaki adattábla'!$C$7/'Műszaki adattábla'!$C$8)+(G3260*I3260)+(H3260*I3260))/12*'Műszaki adattábla'!T3251,0))</f>
        <v/>
      </c>
      <c r="L3260" s="32" t="str">
        <f t="shared" si="109"/>
        <v/>
      </c>
    </row>
    <row r="3261" spans="2:12" ht="14.4" thickBot="1" x14ac:dyDescent="0.3">
      <c r="B3261" s="28" t="str">
        <f t="shared" si="108"/>
        <v/>
      </c>
      <c r="C3261" s="167" t="str">
        <f>IF(D3261="","",VLOOKUP(D3261,'Műszaki adattábla'!F:G,2,0))</f>
        <v/>
      </c>
      <c r="D3261" s="168" t="str">
        <f>IF('Műszaki adattábla'!F3252="","",'Műszaki adattábla'!F3252)</f>
        <v/>
      </c>
      <c r="E3261" s="169" t="str">
        <f>IF(D3261="","",VLOOKUP(D3261,'Műszaki adattábla'!F:R,13,0))</f>
        <v/>
      </c>
      <c r="F3261" s="29" t="str">
        <f>IF(D3261="","",VLOOKUP(D3261,'Műszaki adattábla'!F:M,8,0))</f>
        <v/>
      </c>
      <c r="G3261" s="29" t="str">
        <f>IF(D3261="","",IF('Műszaki adattábla'!L3252="20-99",IF('Műszaki adattábla'!O3252="","Nem adott meg lekötött teljesítményt",VLOOKUP(D3261,'Műszaki adattábla'!F:O,10,0)),0))</f>
        <v/>
      </c>
      <c r="H3261" s="29" t="str">
        <f>IF(D3261="","",VLOOKUP(D3261,'Műszaki adattábla'!F:P,11,0))</f>
        <v/>
      </c>
      <c r="I3261" s="30"/>
      <c r="J3261" s="30"/>
      <c r="K3261" s="31" t="str">
        <f>IF(D3261="","",ROUND(((F3261*I3261*'Műszaki adattábla'!$C$7/'Műszaki adattábla'!$C$8)+(G3261*I3261)+(H3261*I3261))/12*'Műszaki adattábla'!T3252,0))</f>
        <v/>
      </c>
      <c r="L3261" s="32" t="str">
        <f t="shared" si="109"/>
        <v/>
      </c>
    </row>
    <row r="3262" spans="2:12" ht="14.4" thickBot="1" x14ac:dyDescent="0.3">
      <c r="B3262" s="28" t="str">
        <f t="shared" si="108"/>
        <v/>
      </c>
      <c r="C3262" s="167" t="str">
        <f>IF(D3262="","",VLOOKUP(D3262,'Műszaki adattábla'!F:G,2,0))</f>
        <v/>
      </c>
      <c r="D3262" s="168" t="str">
        <f>IF('Műszaki adattábla'!F3253="","",'Műszaki adattábla'!F3253)</f>
        <v/>
      </c>
      <c r="E3262" s="169" t="str">
        <f>IF(D3262="","",VLOOKUP(D3262,'Műszaki adattábla'!F:R,13,0))</f>
        <v/>
      </c>
      <c r="F3262" s="29" t="str">
        <f>IF(D3262="","",VLOOKUP(D3262,'Műszaki adattábla'!F:M,8,0))</f>
        <v/>
      </c>
      <c r="G3262" s="29" t="str">
        <f>IF(D3262="","",IF('Műszaki adattábla'!L3253="20-99",IF('Műszaki adattábla'!O3253="","Nem adott meg lekötött teljesítményt",VLOOKUP(D3262,'Műszaki adattábla'!F:O,10,0)),0))</f>
        <v/>
      </c>
      <c r="H3262" s="29" t="str">
        <f>IF(D3262="","",VLOOKUP(D3262,'Műszaki adattábla'!F:P,11,0))</f>
        <v/>
      </c>
      <c r="I3262" s="30"/>
      <c r="J3262" s="30"/>
      <c r="K3262" s="31" t="str">
        <f>IF(D3262="","",ROUND(((F3262*I3262*'Műszaki adattábla'!$C$7/'Műszaki adattábla'!$C$8)+(G3262*I3262)+(H3262*I3262))/12*'Műszaki adattábla'!T3253,0))</f>
        <v/>
      </c>
      <c r="L3262" s="32" t="str">
        <f t="shared" si="109"/>
        <v/>
      </c>
    </row>
    <row r="3263" spans="2:12" ht="14.4" thickBot="1" x14ac:dyDescent="0.3">
      <c r="B3263" s="28" t="str">
        <f t="shared" si="108"/>
        <v/>
      </c>
      <c r="C3263" s="167" t="str">
        <f>IF(D3263="","",VLOOKUP(D3263,'Műszaki adattábla'!F:G,2,0))</f>
        <v/>
      </c>
      <c r="D3263" s="168" t="str">
        <f>IF('Műszaki adattábla'!F3254="","",'Műszaki adattábla'!F3254)</f>
        <v/>
      </c>
      <c r="E3263" s="169" t="str">
        <f>IF(D3263="","",VLOOKUP(D3263,'Műszaki adattábla'!F:R,13,0))</f>
        <v/>
      </c>
      <c r="F3263" s="29" t="str">
        <f>IF(D3263="","",VLOOKUP(D3263,'Műszaki adattábla'!F:M,8,0))</f>
        <v/>
      </c>
      <c r="G3263" s="29" t="str">
        <f>IF(D3263="","",IF('Műszaki adattábla'!L3254="20-99",IF('Műszaki adattábla'!O3254="","Nem adott meg lekötött teljesítményt",VLOOKUP(D3263,'Műszaki adattábla'!F:O,10,0)),0))</f>
        <v/>
      </c>
      <c r="H3263" s="29" t="str">
        <f>IF(D3263="","",VLOOKUP(D3263,'Műszaki adattábla'!F:P,11,0))</f>
        <v/>
      </c>
      <c r="I3263" s="30"/>
      <c r="J3263" s="30"/>
      <c r="K3263" s="31" t="str">
        <f>IF(D3263="","",ROUND(((F3263*I3263*'Műszaki adattábla'!$C$7/'Műszaki adattábla'!$C$8)+(G3263*I3263)+(H3263*I3263))/12*'Műszaki adattábla'!T3254,0))</f>
        <v/>
      </c>
      <c r="L3263" s="32" t="str">
        <f t="shared" si="109"/>
        <v/>
      </c>
    </row>
    <row r="3264" spans="2:12" ht="14.4" thickBot="1" x14ac:dyDescent="0.3">
      <c r="B3264" s="28" t="str">
        <f t="shared" si="108"/>
        <v/>
      </c>
      <c r="C3264" s="167" t="str">
        <f>IF(D3264="","",VLOOKUP(D3264,'Műszaki adattábla'!F:G,2,0))</f>
        <v/>
      </c>
      <c r="D3264" s="168" t="str">
        <f>IF('Műszaki adattábla'!F3255="","",'Műszaki adattábla'!F3255)</f>
        <v/>
      </c>
      <c r="E3264" s="169" t="str">
        <f>IF(D3264="","",VLOOKUP(D3264,'Műszaki adattábla'!F:R,13,0))</f>
        <v/>
      </c>
      <c r="F3264" s="29" t="str">
        <f>IF(D3264="","",VLOOKUP(D3264,'Műszaki adattábla'!F:M,8,0))</f>
        <v/>
      </c>
      <c r="G3264" s="29" t="str">
        <f>IF(D3264="","",IF('Műszaki adattábla'!L3255="20-99",IF('Műszaki adattábla'!O3255="","Nem adott meg lekötött teljesítményt",VLOOKUP(D3264,'Műszaki adattábla'!F:O,10,0)),0))</f>
        <v/>
      </c>
      <c r="H3264" s="29" t="str">
        <f>IF(D3264="","",VLOOKUP(D3264,'Műszaki adattábla'!F:P,11,0))</f>
        <v/>
      </c>
      <c r="I3264" s="30"/>
      <c r="J3264" s="30"/>
      <c r="K3264" s="31" t="str">
        <f>IF(D3264="","",ROUND(((F3264*I3264*'Műszaki adattábla'!$C$7/'Műszaki adattábla'!$C$8)+(G3264*I3264)+(H3264*I3264))/12*'Műszaki adattábla'!T3255,0))</f>
        <v/>
      </c>
      <c r="L3264" s="32" t="str">
        <f t="shared" si="109"/>
        <v/>
      </c>
    </row>
    <row r="3265" spans="2:12" ht="14.4" thickBot="1" x14ac:dyDescent="0.3">
      <c r="B3265" s="28" t="str">
        <f t="shared" si="108"/>
        <v/>
      </c>
      <c r="C3265" s="167" t="str">
        <f>IF(D3265="","",VLOOKUP(D3265,'Műszaki adattábla'!F:G,2,0))</f>
        <v/>
      </c>
      <c r="D3265" s="168" t="str">
        <f>IF('Műszaki adattábla'!F3256="","",'Műszaki adattábla'!F3256)</f>
        <v/>
      </c>
      <c r="E3265" s="169" t="str">
        <f>IF(D3265="","",VLOOKUP(D3265,'Műszaki adattábla'!F:R,13,0))</f>
        <v/>
      </c>
      <c r="F3265" s="29" t="str">
        <f>IF(D3265="","",VLOOKUP(D3265,'Műszaki adattábla'!F:M,8,0))</f>
        <v/>
      </c>
      <c r="G3265" s="29" t="str">
        <f>IF(D3265="","",IF('Műszaki adattábla'!L3256="20-99",IF('Műszaki adattábla'!O3256="","Nem adott meg lekötött teljesítményt",VLOOKUP(D3265,'Műszaki adattábla'!F:O,10,0)),0))</f>
        <v/>
      </c>
      <c r="H3265" s="29" t="str">
        <f>IF(D3265="","",VLOOKUP(D3265,'Műszaki adattábla'!F:P,11,0))</f>
        <v/>
      </c>
      <c r="I3265" s="30"/>
      <c r="J3265" s="30"/>
      <c r="K3265" s="31" t="str">
        <f>IF(D3265="","",ROUND(((F3265*I3265*'Műszaki adattábla'!$C$7/'Műszaki adattábla'!$C$8)+(G3265*I3265)+(H3265*I3265))/12*'Műszaki adattábla'!T3256,0))</f>
        <v/>
      </c>
      <c r="L3265" s="32" t="str">
        <f t="shared" si="109"/>
        <v/>
      </c>
    </row>
    <row r="3266" spans="2:12" ht="14.4" thickBot="1" x14ac:dyDescent="0.3">
      <c r="B3266" s="28" t="str">
        <f t="shared" si="108"/>
        <v/>
      </c>
      <c r="C3266" s="167" t="str">
        <f>IF(D3266="","",VLOOKUP(D3266,'Műszaki adattábla'!F:G,2,0))</f>
        <v/>
      </c>
      <c r="D3266" s="168" t="str">
        <f>IF('Műszaki adattábla'!F3257="","",'Műszaki adattábla'!F3257)</f>
        <v/>
      </c>
      <c r="E3266" s="169" t="str">
        <f>IF(D3266="","",VLOOKUP(D3266,'Műszaki adattábla'!F:R,13,0))</f>
        <v/>
      </c>
      <c r="F3266" s="29" t="str">
        <f>IF(D3266="","",VLOOKUP(D3266,'Műszaki adattábla'!F:M,8,0))</f>
        <v/>
      </c>
      <c r="G3266" s="29" t="str">
        <f>IF(D3266="","",IF('Műszaki adattábla'!L3257="20-99",IF('Műszaki adattábla'!O3257="","Nem adott meg lekötött teljesítményt",VLOOKUP(D3266,'Műszaki adattábla'!F:O,10,0)),0))</f>
        <v/>
      </c>
      <c r="H3266" s="29" t="str">
        <f>IF(D3266="","",VLOOKUP(D3266,'Műszaki adattábla'!F:P,11,0))</f>
        <v/>
      </c>
      <c r="I3266" s="30"/>
      <c r="J3266" s="30"/>
      <c r="K3266" s="31" t="str">
        <f>IF(D3266="","",ROUND(((F3266*I3266*'Műszaki adattábla'!$C$7/'Műszaki adattábla'!$C$8)+(G3266*I3266)+(H3266*I3266))/12*'Műszaki adattábla'!T3257,0))</f>
        <v/>
      </c>
      <c r="L3266" s="32" t="str">
        <f t="shared" si="109"/>
        <v/>
      </c>
    </row>
    <row r="3267" spans="2:12" ht="14.4" thickBot="1" x14ac:dyDescent="0.3">
      <c r="B3267" s="28" t="str">
        <f t="shared" si="108"/>
        <v/>
      </c>
      <c r="C3267" s="167" t="str">
        <f>IF(D3267="","",VLOOKUP(D3267,'Műszaki adattábla'!F:G,2,0))</f>
        <v/>
      </c>
      <c r="D3267" s="168" t="str">
        <f>IF('Műszaki adattábla'!F3258="","",'Műszaki adattábla'!F3258)</f>
        <v/>
      </c>
      <c r="E3267" s="169" t="str">
        <f>IF(D3267="","",VLOOKUP(D3267,'Műszaki adattábla'!F:R,13,0))</f>
        <v/>
      </c>
      <c r="F3267" s="29" t="str">
        <f>IF(D3267="","",VLOOKUP(D3267,'Műszaki adattábla'!F:M,8,0))</f>
        <v/>
      </c>
      <c r="G3267" s="29" t="str">
        <f>IF(D3267="","",IF('Műszaki adattábla'!L3258="20-99",IF('Műszaki adattábla'!O3258="","Nem adott meg lekötött teljesítményt",VLOOKUP(D3267,'Műszaki adattábla'!F:O,10,0)),0))</f>
        <v/>
      </c>
      <c r="H3267" s="29" t="str">
        <f>IF(D3267="","",VLOOKUP(D3267,'Műszaki adattábla'!F:P,11,0))</f>
        <v/>
      </c>
      <c r="I3267" s="30"/>
      <c r="J3267" s="30"/>
      <c r="K3267" s="31" t="str">
        <f>IF(D3267="","",ROUND(((F3267*I3267*'Műszaki adattábla'!$C$7/'Műszaki adattábla'!$C$8)+(G3267*I3267)+(H3267*I3267))/12*'Műszaki adattábla'!T3258,0))</f>
        <v/>
      </c>
      <c r="L3267" s="32" t="str">
        <f t="shared" si="109"/>
        <v/>
      </c>
    </row>
    <row r="3268" spans="2:12" ht="14.4" thickBot="1" x14ac:dyDescent="0.3">
      <c r="B3268" s="28" t="str">
        <f t="shared" si="108"/>
        <v/>
      </c>
      <c r="C3268" s="167" t="str">
        <f>IF(D3268="","",VLOOKUP(D3268,'Műszaki adattábla'!F:G,2,0))</f>
        <v/>
      </c>
      <c r="D3268" s="168" t="str">
        <f>IF('Műszaki adattábla'!F3259="","",'Műszaki adattábla'!F3259)</f>
        <v/>
      </c>
      <c r="E3268" s="169" t="str">
        <f>IF(D3268="","",VLOOKUP(D3268,'Műszaki adattábla'!F:R,13,0))</f>
        <v/>
      </c>
      <c r="F3268" s="29" t="str">
        <f>IF(D3268="","",VLOOKUP(D3268,'Műszaki adattábla'!F:M,8,0))</f>
        <v/>
      </c>
      <c r="G3268" s="29" t="str">
        <f>IF(D3268="","",IF('Műszaki adattábla'!L3259="20-99",IF('Műszaki adattábla'!O3259="","Nem adott meg lekötött teljesítményt",VLOOKUP(D3268,'Műszaki adattábla'!F:O,10,0)),0))</f>
        <v/>
      </c>
      <c r="H3268" s="29" t="str">
        <f>IF(D3268="","",VLOOKUP(D3268,'Műszaki adattábla'!F:P,11,0))</f>
        <v/>
      </c>
      <c r="I3268" s="30"/>
      <c r="J3268" s="30"/>
      <c r="K3268" s="31" t="str">
        <f>IF(D3268="","",ROUND(((F3268*I3268*'Műszaki adattábla'!$C$7/'Műszaki adattábla'!$C$8)+(G3268*I3268)+(H3268*I3268))/12*'Műszaki adattábla'!T3259,0))</f>
        <v/>
      </c>
      <c r="L3268" s="32" t="str">
        <f t="shared" si="109"/>
        <v/>
      </c>
    </row>
    <row r="3269" spans="2:12" ht="14.4" thickBot="1" x14ac:dyDescent="0.3">
      <c r="B3269" s="28" t="str">
        <f t="shared" si="108"/>
        <v/>
      </c>
      <c r="C3269" s="167" t="str">
        <f>IF(D3269="","",VLOOKUP(D3269,'Műszaki adattábla'!F:G,2,0))</f>
        <v/>
      </c>
      <c r="D3269" s="168" t="str">
        <f>IF('Műszaki adattábla'!F3260="","",'Műszaki adattábla'!F3260)</f>
        <v/>
      </c>
      <c r="E3269" s="169" t="str">
        <f>IF(D3269="","",VLOOKUP(D3269,'Műszaki adattábla'!F:R,13,0))</f>
        <v/>
      </c>
      <c r="F3269" s="29" t="str">
        <f>IF(D3269="","",VLOOKUP(D3269,'Műszaki adattábla'!F:M,8,0))</f>
        <v/>
      </c>
      <c r="G3269" s="29" t="str">
        <f>IF(D3269="","",IF('Műszaki adattábla'!L3260="20-99",IF('Műszaki adattábla'!O3260="","Nem adott meg lekötött teljesítményt",VLOOKUP(D3269,'Műszaki adattábla'!F:O,10,0)),0))</f>
        <v/>
      </c>
      <c r="H3269" s="29" t="str">
        <f>IF(D3269="","",VLOOKUP(D3269,'Műszaki adattábla'!F:P,11,0))</f>
        <v/>
      </c>
      <c r="I3269" s="30"/>
      <c r="J3269" s="30"/>
      <c r="K3269" s="31" t="str">
        <f>IF(D3269="","",ROUND(((F3269*I3269*'Műszaki adattábla'!$C$7/'Műszaki adattábla'!$C$8)+(G3269*I3269)+(H3269*I3269))/12*'Műszaki adattábla'!T3260,0))</f>
        <v/>
      </c>
      <c r="L3269" s="32" t="str">
        <f t="shared" si="109"/>
        <v/>
      </c>
    </row>
    <row r="3270" spans="2:12" ht="14.4" thickBot="1" x14ac:dyDescent="0.3">
      <c r="B3270" s="28" t="str">
        <f t="shared" si="108"/>
        <v/>
      </c>
      <c r="C3270" s="167" t="str">
        <f>IF(D3270="","",VLOOKUP(D3270,'Műszaki adattábla'!F:G,2,0))</f>
        <v/>
      </c>
      <c r="D3270" s="168" t="str">
        <f>IF('Műszaki adattábla'!F3261="","",'Műszaki adattábla'!F3261)</f>
        <v/>
      </c>
      <c r="E3270" s="169" t="str">
        <f>IF(D3270="","",VLOOKUP(D3270,'Műszaki adattábla'!F:R,13,0))</f>
        <v/>
      </c>
      <c r="F3270" s="29" t="str">
        <f>IF(D3270="","",VLOOKUP(D3270,'Műszaki adattábla'!F:M,8,0))</f>
        <v/>
      </c>
      <c r="G3270" s="29" t="str">
        <f>IF(D3270="","",IF('Műszaki adattábla'!L3261="20-99",IF('Műszaki adattábla'!O3261="","Nem adott meg lekötött teljesítményt",VLOOKUP(D3270,'Műszaki adattábla'!F:O,10,0)),0))</f>
        <v/>
      </c>
      <c r="H3270" s="29" t="str">
        <f>IF(D3270="","",VLOOKUP(D3270,'Műszaki adattábla'!F:P,11,0))</f>
        <v/>
      </c>
      <c r="I3270" s="30"/>
      <c r="J3270" s="30"/>
      <c r="K3270" s="31" t="str">
        <f>IF(D3270="","",ROUND(((F3270*I3270*'Műszaki adattábla'!$C$7/'Műszaki adattábla'!$C$8)+(G3270*I3270)+(H3270*I3270))/12*'Műszaki adattábla'!T3261,0))</f>
        <v/>
      </c>
      <c r="L3270" s="32" t="str">
        <f t="shared" si="109"/>
        <v/>
      </c>
    </row>
    <row r="3271" spans="2:12" ht="14.4" thickBot="1" x14ac:dyDescent="0.3">
      <c r="B3271" s="28" t="str">
        <f t="shared" si="108"/>
        <v/>
      </c>
      <c r="C3271" s="167" t="str">
        <f>IF(D3271="","",VLOOKUP(D3271,'Műszaki adattábla'!F:G,2,0))</f>
        <v/>
      </c>
      <c r="D3271" s="168" t="str">
        <f>IF('Műszaki adattábla'!F3262="","",'Műszaki adattábla'!F3262)</f>
        <v/>
      </c>
      <c r="E3271" s="169" t="str">
        <f>IF(D3271="","",VLOOKUP(D3271,'Műszaki adattábla'!F:R,13,0))</f>
        <v/>
      </c>
      <c r="F3271" s="29" t="str">
        <f>IF(D3271="","",VLOOKUP(D3271,'Műszaki adattábla'!F:M,8,0))</f>
        <v/>
      </c>
      <c r="G3271" s="29" t="str">
        <f>IF(D3271="","",IF('Műszaki adattábla'!L3262="20-99",IF('Műszaki adattábla'!O3262="","Nem adott meg lekötött teljesítményt",VLOOKUP(D3271,'Műszaki adattábla'!F:O,10,0)),0))</f>
        <v/>
      </c>
      <c r="H3271" s="29" t="str">
        <f>IF(D3271="","",VLOOKUP(D3271,'Műszaki adattábla'!F:P,11,0))</f>
        <v/>
      </c>
      <c r="I3271" s="30"/>
      <c r="J3271" s="30"/>
      <c r="K3271" s="31" t="str">
        <f>IF(D3271="","",ROUND(((F3271*I3271*'Műszaki adattábla'!$C$7/'Műszaki adattábla'!$C$8)+(G3271*I3271)+(H3271*I3271))/12*'Műszaki adattábla'!T3262,0))</f>
        <v/>
      </c>
      <c r="L3271" s="32" t="str">
        <f t="shared" si="109"/>
        <v/>
      </c>
    </row>
    <row r="3272" spans="2:12" ht="14.4" thickBot="1" x14ac:dyDescent="0.3">
      <c r="B3272" s="28" t="str">
        <f t="shared" si="108"/>
        <v/>
      </c>
      <c r="C3272" s="167" t="str">
        <f>IF(D3272="","",VLOOKUP(D3272,'Műszaki adattábla'!F:G,2,0))</f>
        <v/>
      </c>
      <c r="D3272" s="168" t="str">
        <f>IF('Műszaki adattábla'!F3263="","",'Műszaki adattábla'!F3263)</f>
        <v/>
      </c>
      <c r="E3272" s="169" t="str">
        <f>IF(D3272="","",VLOOKUP(D3272,'Műszaki adattábla'!F:R,13,0))</f>
        <v/>
      </c>
      <c r="F3272" s="29" t="str">
        <f>IF(D3272="","",VLOOKUP(D3272,'Műszaki adattábla'!F:M,8,0))</f>
        <v/>
      </c>
      <c r="G3272" s="29" t="str">
        <f>IF(D3272="","",IF('Műszaki adattábla'!L3263="20-99",IF('Műszaki adattábla'!O3263="","Nem adott meg lekötött teljesítményt",VLOOKUP(D3272,'Műszaki adattábla'!F:O,10,0)),0))</f>
        <v/>
      </c>
      <c r="H3272" s="29" t="str">
        <f>IF(D3272="","",VLOOKUP(D3272,'Műszaki adattábla'!F:P,11,0))</f>
        <v/>
      </c>
      <c r="I3272" s="30"/>
      <c r="J3272" s="30"/>
      <c r="K3272" s="31" t="str">
        <f>IF(D3272="","",ROUND(((F3272*I3272*'Műszaki adattábla'!$C$7/'Műszaki adattábla'!$C$8)+(G3272*I3272)+(H3272*I3272))/12*'Műszaki adattábla'!T3263,0))</f>
        <v/>
      </c>
      <c r="L3272" s="32" t="str">
        <f t="shared" si="109"/>
        <v/>
      </c>
    </row>
    <row r="3273" spans="2:12" ht="14.4" thickBot="1" x14ac:dyDescent="0.3">
      <c r="B3273" s="28" t="str">
        <f t="shared" si="108"/>
        <v/>
      </c>
      <c r="C3273" s="167" t="str">
        <f>IF(D3273="","",VLOOKUP(D3273,'Műszaki adattábla'!F:G,2,0))</f>
        <v/>
      </c>
      <c r="D3273" s="168" t="str">
        <f>IF('Műszaki adattábla'!F3264="","",'Műszaki adattábla'!F3264)</f>
        <v/>
      </c>
      <c r="E3273" s="169" t="str">
        <f>IF(D3273="","",VLOOKUP(D3273,'Műszaki adattábla'!F:R,13,0))</f>
        <v/>
      </c>
      <c r="F3273" s="29" t="str">
        <f>IF(D3273="","",VLOOKUP(D3273,'Műszaki adattábla'!F:M,8,0))</f>
        <v/>
      </c>
      <c r="G3273" s="29" t="str">
        <f>IF(D3273="","",IF('Műszaki adattábla'!L3264="20-99",IF('Műszaki adattábla'!O3264="","Nem adott meg lekötött teljesítményt",VLOOKUP(D3273,'Műszaki adattábla'!F:O,10,0)),0))</f>
        <v/>
      </c>
      <c r="H3273" s="29" t="str">
        <f>IF(D3273="","",VLOOKUP(D3273,'Műszaki adattábla'!F:P,11,0))</f>
        <v/>
      </c>
      <c r="I3273" s="30"/>
      <c r="J3273" s="30"/>
      <c r="K3273" s="31" t="str">
        <f>IF(D3273="","",ROUND(((F3273*I3273*'Műszaki adattábla'!$C$7/'Műszaki adattábla'!$C$8)+(G3273*I3273)+(H3273*I3273))/12*'Műszaki adattábla'!T3264,0))</f>
        <v/>
      </c>
      <c r="L3273" s="32" t="str">
        <f t="shared" si="109"/>
        <v/>
      </c>
    </row>
    <row r="3274" spans="2:12" ht="14.4" thickBot="1" x14ac:dyDescent="0.3">
      <c r="B3274" s="28" t="str">
        <f t="shared" si="108"/>
        <v/>
      </c>
      <c r="C3274" s="167" t="str">
        <f>IF(D3274="","",VLOOKUP(D3274,'Műszaki adattábla'!F:G,2,0))</f>
        <v/>
      </c>
      <c r="D3274" s="168" t="str">
        <f>IF('Műszaki adattábla'!F3265="","",'Műszaki adattábla'!F3265)</f>
        <v/>
      </c>
      <c r="E3274" s="169" t="str">
        <f>IF(D3274="","",VLOOKUP(D3274,'Műszaki adattábla'!F:R,13,0))</f>
        <v/>
      </c>
      <c r="F3274" s="29" t="str">
        <f>IF(D3274="","",VLOOKUP(D3274,'Műszaki adattábla'!F:M,8,0))</f>
        <v/>
      </c>
      <c r="G3274" s="29" t="str">
        <f>IF(D3274="","",IF('Műszaki adattábla'!L3265="20-99",IF('Műszaki adattábla'!O3265="","Nem adott meg lekötött teljesítményt",VLOOKUP(D3274,'Műszaki adattábla'!F:O,10,0)),0))</f>
        <v/>
      </c>
      <c r="H3274" s="29" t="str">
        <f>IF(D3274="","",VLOOKUP(D3274,'Műszaki adattábla'!F:P,11,0))</f>
        <v/>
      </c>
      <c r="I3274" s="30"/>
      <c r="J3274" s="30"/>
      <c r="K3274" s="31" t="str">
        <f>IF(D3274="","",ROUND(((F3274*I3274*'Műszaki adattábla'!$C$7/'Műszaki adattábla'!$C$8)+(G3274*I3274)+(H3274*I3274))/12*'Műszaki adattábla'!T3265,0))</f>
        <v/>
      </c>
      <c r="L3274" s="32" t="str">
        <f t="shared" si="109"/>
        <v/>
      </c>
    </row>
    <row r="3275" spans="2:12" ht="14.4" thickBot="1" x14ac:dyDescent="0.3">
      <c r="B3275" s="28" t="str">
        <f t="shared" si="108"/>
        <v/>
      </c>
      <c r="C3275" s="167" t="str">
        <f>IF(D3275="","",VLOOKUP(D3275,'Műszaki adattábla'!F:G,2,0))</f>
        <v/>
      </c>
      <c r="D3275" s="168" t="str">
        <f>IF('Műszaki adattábla'!F3266="","",'Műszaki adattábla'!F3266)</f>
        <v/>
      </c>
      <c r="E3275" s="169" t="str">
        <f>IF(D3275="","",VLOOKUP(D3275,'Műszaki adattábla'!F:R,13,0))</f>
        <v/>
      </c>
      <c r="F3275" s="29" t="str">
        <f>IF(D3275="","",VLOOKUP(D3275,'Műszaki adattábla'!F:M,8,0))</f>
        <v/>
      </c>
      <c r="G3275" s="29" t="str">
        <f>IF(D3275="","",IF('Műszaki adattábla'!L3266="20-99",IF('Műszaki adattábla'!O3266="","Nem adott meg lekötött teljesítményt",VLOOKUP(D3275,'Műszaki adattábla'!F:O,10,0)),0))</f>
        <v/>
      </c>
      <c r="H3275" s="29" t="str">
        <f>IF(D3275="","",VLOOKUP(D3275,'Műszaki adattábla'!F:P,11,0))</f>
        <v/>
      </c>
      <c r="I3275" s="30"/>
      <c r="J3275" s="30"/>
      <c r="K3275" s="31" t="str">
        <f>IF(D3275="","",ROUND(((F3275*I3275*'Műszaki adattábla'!$C$7/'Műszaki adattábla'!$C$8)+(G3275*I3275)+(H3275*I3275))/12*'Műszaki adattábla'!T3266,0))</f>
        <v/>
      </c>
      <c r="L3275" s="32" t="str">
        <f t="shared" si="109"/>
        <v/>
      </c>
    </row>
    <row r="3276" spans="2:12" ht="14.4" thickBot="1" x14ac:dyDescent="0.3">
      <c r="B3276" s="28" t="str">
        <f t="shared" si="108"/>
        <v/>
      </c>
      <c r="C3276" s="167" t="str">
        <f>IF(D3276="","",VLOOKUP(D3276,'Műszaki adattábla'!F:G,2,0))</f>
        <v/>
      </c>
      <c r="D3276" s="168" t="str">
        <f>IF('Műszaki adattábla'!F3267="","",'Műszaki adattábla'!F3267)</f>
        <v/>
      </c>
      <c r="E3276" s="169" t="str">
        <f>IF(D3276="","",VLOOKUP(D3276,'Műszaki adattábla'!F:R,13,0))</f>
        <v/>
      </c>
      <c r="F3276" s="29" t="str">
        <f>IF(D3276="","",VLOOKUP(D3276,'Műszaki adattábla'!F:M,8,0))</f>
        <v/>
      </c>
      <c r="G3276" s="29" t="str">
        <f>IF(D3276="","",IF('Műszaki adattábla'!L3267="20-99",IF('Műszaki adattábla'!O3267="","Nem adott meg lekötött teljesítményt",VLOOKUP(D3276,'Műszaki adattábla'!F:O,10,0)),0))</f>
        <v/>
      </c>
      <c r="H3276" s="29" t="str">
        <f>IF(D3276="","",VLOOKUP(D3276,'Műszaki adattábla'!F:P,11,0))</f>
        <v/>
      </c>
      <c r="I3276" s="30"/>
      <c r="J3276" s="30"/>
      <c r="K3276" s="31" t="str">
        <f>IF(D3276="","",ROUND(((F3276*I3276*'Műszaki adattábla'!$C$7/'Műszaki adattábla'!$C$8)+(G3276*I3276)+(H3276*I3276))/12*'Műszaki adattábla'!T3267,0))</f>
        <v/>
      </c>
      <c r="L3276" s="32" t="str">
        <f t="shared" si="109"/>
        <v/>
      </c>
    </row>
    <row r="3277" spans="2:12" ht="14.4" thickBot="1" x14ac:dyDescent="0.3">
      <c r="B3277" s="28" t="str">
        <f t="shared" si="108"/>
        <v/>
      </c>
      <c r="C3277" s="167" t="str">
        <f>IF(D3277="","",VLOOKUP(D3277,'Műszaki adattábla'!F:G,2,0))</f>
        <v/>
      </c>
      <c r="D3277" s="168" t="str">
        <f>IF('Műszaki adattábla'!F3268="","",'Műszaki adattábla'!F3268)</f>
        <v/>
      </c>
      <c r="E3277" s="169" t="str">
        <f>IF(D3277="","",VLOOKUP(D3277,'Műszaki adattábla'!F:R,13,0))</f>
        <v/>
      </c>
      <c r="F3277" s="29" t="str">
        <f>IF(D3277="","",VLOOKUP(D3277,'Műszaki adattábla'!F:M,8,0))</f>
        <v/>
      </c>
      <c r="G3277" s="29" t="str">
        <f>IF(D3277="","",IF('Műszaki adattábla'!L3268="20-99",IF('Műszaki adattábla'!O3268="","Nem adott meg lekötött teljesítményt",VLOOKUP(D3277,'Műszaki adattábla'!F:O,10,0)),0))</f>
        <v/>
      </c>
      <c r="H3277" s="29" t="str">
        <f>IF(D3277="","",VLOOKUP(D3277,'Műszaki adattábla'!F:P,11,0))</f>
        <v/>
      </c>
      <c r="I3277" s="30"/>
      <c r="J3277" s="30"/>
      <c r="K3277" s="31" t="str">
        <f>IF(D3277="","",ROUND(((F3277*I3277*'Műszaki adattábla'!$C$7/'Műszaki adattábla'!$C$8)+(G3277*I3277)+(H3277*I3277))/12*'Műszaki adattábla'!T3268,0))</f>
        <v/>
      </c>
      <c r="L3277" s="32" t="str">
        <f t="shared" si="109"/>
        <v/>
      </c>
    </row>
    <row r="3278" spans="2:12" ht="14.4" thickBot="1" x14ac:dyDescent="0.3">
      <c r="B3278" s="28" t="str">
        <f t="shared" si="108"/>
        <v/>
      </c>
      <c r="C3278" s="167" t="str">
        <f>IF(D3278="","",VLOOKUP(D3278,'Műszaki adattábla'!F:G,2,0))</f>
        <v/>
      </c>
      <c r="D3278" s="168" t="str">
        <f>IF('Műszaki adattábla'!F3269="","",'Műszaki adattábla'!F3269)</f>
        <v/>
      </c>
      <c r="E3278" s="169" t="str">
        <f>IF(D3278="","",VLOOKUP(D3278,'Műszaki adattábla'!F:R,13,0))</f>
        <v/>
      </c>
      <c r="F3278" s="29" t="str">
        <f>IF(D3278="","",VLOOKUP(D3278,'Műszaki adattábla'!F:M,8,0))</f>
        <v/>
      </c>
      <c r="G3278" s="29" t="str">
        <f>IF(D3278="","",IF('Műszaki adattábla'!L3269="20-99",IF('Műszaki adattábla'!O3269="","Nem adott meg lekötött teljesítményt",VLOOKUP(D3278,'Műszaki adattábla'!F:O,10,0)),0))</f>
        <v/>
      </c>
      <c r="H3278" s="29" t="str">
        <f>IF(D3278="","",VLOOKUP(D3278,'Műszaki adattábla'!F:P,11,0))</f>
        <v/>
      </c>
      <c r="I3278" s="30"/>
      <c r="J3278" s="30"/>
      <c r="K3278" s="31" t="str">
        <f>IF(D3278="","",ROUND(((F3278*I3278*'Műszaki adattábla'!$C$7/'Műszaki adattábla'!$C$8)+(G3278*I3278)+(H3278*I3278))/12*'Műszaki adattábla'!T3269,0))</f>
        <v/>
      </c>
      <c r="L3278" s="32" t="str">
        <f t="shared" si="109"/>
        <v/>
      </c>
    </row>
    <row r="3279" spans="2:12" ht="14.4" thickBot="1" x14ac:dyDescent="0.3">
      <c r="B3279" s="28" t="str">
        <f t="shared" si="108"/>
        <v/>
      </c>
      <c r="C3279" s="167" t="str">
        <f>IF(D3279="","",VLOOKUP(D3279,'Műszaki adattábla'!F:G,2,0))</f>
        <v/>
      </c>
      <c r="D3279" s="168" t="str">
        <f>IF('Műszaki adattábla'!F3270="","",'Műszaki adattábla'!F3270)</f>
        <v/>
      </c>
      <c r="E3279" s="169" t="str">
        <f>IF(D3279="","",VLOOKUP(D3279,'Műszaki adattábla'!F:R,13,0))</f>
        <v/>
      </c>
      <c r="F3279" s="29" t="str">
        <f>IF(D3279="","",VLOOKUP(D3279,'Műszaki adattábla'!F:M,8,0))</f>
        <v/>
      </c>
      <c r="G3279" s="29" t="str">
        <f>IF(D3279="","",IF('Műszaki adattábla'!L3270="20-99",IF('Műszaki adattábla'!O3270="","Nem adott meg lekötött teljesítményt",VLOOKUP(D3279,'Műszaki adattábla'!F:O,10,0)),0))</f>
        <v/>
      </c>
      <c r="H3279" s="29" t="str">
        <f>IF(D3279="","",VLOOKUP(D3279,'Műszaki adattábla'!F:P,11,0))</f>
        <v/>
      </c>
      <c r="I3279" s="30"/>
      <c r="J3279" s="30"/>
      <c r="K3279" s="31" t="str">
        <f>IF(D3279="","",ROUND(((F3279*I3279*'Műszaki adattábla'!$C$7/'Műszaki adattábla'!$C$8)+(G3279*I3279)+(H3279*I3279))/12*'Műszaki adattábla'!T3270,0))</f>
        <v/>
      </c>
      <c r="L3279" s="32" t="str">
        <f t="shared" si="109"/>
        <v/>
      </c>
    </row>
    <row r="3280" spans="2:12" ht="14.4" thickBot="1" x14ac:dyDescent="0.3">
      <c r="B3280" s="28" t="str">
        <f t="shared" si="108"/>
        <v/>
      </c>
      <c r="C3280" s="167" t="str">
        <f>IF(D3280="","",VLOOKUP(D3280,'Műszaki adattábla'!F:G,2,0))</f>
        <v/>
      </c>
      <c r="D3280" s="168" t="str">
        <f>IF('Műszaki adattábla'!F3271="","",'Műszaki adattábla'!F3271)</f>
        <v/>
      </c>
      <c r="E3280" s="169" t="str">
        <f>IF(D3280="","",VLOOKUP(D3280,'Műszaki adattábla'!F:R,13,0))</f>
        <v/>
      </c>
      <c r="F3280" s="29" t="str">
        <f>IF(D3280="","",VLOOKUP(D3280,'Műszaki adattábla'!F:M,8,0))</f>
        <v/>
      </c>
      <c r="G3280" s="29" t="str">
        <f>IF(D3280="","",IF('Műszaki adattábla'!L3271="20-99",IF('Műszaki adattábla'!O3271="","Nem adott meg lekötött teljesítményt",VLOOKUP(D3280,'Műszaki adattábla'!F:O,10,0)),0))</f>
        <v/>
      </c>
      <c r="H3280" s="29" t="str">
        <f>IF(D3280="","",VLOOKUP(D3280,'Műszaki adattábla'!F:P,11,0))</f>
        <v/>
      </c>
      <c r="I3280" s="30"/>
      <c r="J3280" s="30"/>
      <c r="K3280" s="31" t="str">
        <f>IF(D3280="","",ROUND(((F3280*I3280*'Műszaki adattábla'!$C$7/'Műszaki adattábla'!$C$8)+(G3280*I3280)+(H3280*I3280))/12*'Műszaki adattábla'!T3271,0))</f>
        <v/>
      </c>
      <c r="L3280" s="32" t="str">
        <f t="shared" si="109"/>
        <v/>
      </c>
    </row>
    <row r="3281" spans="2:12" ht="14.4" thickBot="1" x14ac:dyDescent="0.3">
      <c r="B3281" s="28" t="str">
        <f t="shared" si="108"/>
        <v/>
      </c>
      <c r="C3281" s="167" t="str">
        <f>IF(D3281="","",VLOOKUP(D3281,'Műszaki adattábla'!F:G,2,0))</f>
        <v/>
      </c>
      <c r="D3281" s="168" t="str">
        <f>IF('Műszaki adattábla'!F3272="","",'Műszaki adattábla'!F3272)</f>
        <v/>
      </c>
      <c r="E3281" s="169" t="str">
        <f>IF(D3281="","",VLOOKUP(D3281,'Műszaki adattábla'!F:R,13,0))</f>
        <v/>
      </c>
      <c r="F3281" s="29" t="str">
        <f>IF(D3281="","",VLOOKUP(D3281,'Műszaki adattábla'!F:M,8,0))</f>
        <v/>
      </c>
      <c r="G3281" s="29" t="str">
        <f>IF(D3281="","",IF('Műszaki adattábla'!L3272="20-99",IF('Műszaki adattábla'!O3272="","Nem adott meg lekötött teljesítményt",VLOOKUP(D3281,'Műszaki adattábla'!F:O,10,0)),0))</f>
        <v/>
      </c>
      <c r="H3281" s="29" t="str">
        <f>IF(D3281="","",VLOOKUP(D3281,'Műszaki adattábla'!F:P,11,0))</f>
        <v/>
      </c>
      <c r="I3281" s="30"/>
      <c r="J3281" s="30"/>
      <c r="K3281" s="31" t="str">
        <f>IF(D3281="","",ROUND(((F3281*I3281*'Műszaki adattábla'!$C$7/'Műszaki adattábla'!$C$8)+(G3281*I3281)+(H3281*I3281))/12*'Műszaki adattábla'!T3272,0))</f>
        <v/>
      </c>
      <c r="L3281" s="32" t="str">
        <f t="shared" si="109"/>
        <v/>
      </c>
    </row>
    <row r="3282" spans="2:12" ht="14.4" thickBot="1" x14ac:dyDescent="0.3">
      <c r="B3282" s="28" t="str">
        <f t="shared" si="108"/>
        <v/>
      </c>
      <c r="C3282" s="167" t="str">
        <f>IF(D3282="","",VLOOKUP(D3282,'Műszaki adattábla'!F:G,2,0))</f>
        <v/>
      </c>
      <c r="D3282" s="168" t="str">
        <f>IF('Műszaki adattábla'!F3273="","",'Műszaki adattábla'!F3273)</f>
        <v/>
      </c>
      <c r="E3282" s="169" t="str">
        <f>IF(D3282="","",VLOOKUP(D3282,'Műszaki adattábla'!F:R,13,0))</f>
        <v/>
      </c>
      <c r="F3282" s="29" t="str">
        <f>IF(D3282="","",VLOOKUP(D3282,'Műszaki adattábla'!F:M,8,0))</f>
        <v/>
      </c>
      <c r="G3282" s="29" t="str">
        <f>IF(D3282="","",IF('Műszaki adattábla'!L3273="20-99",IF('Műszaki adattábla'!O3273="","Nem adott meg lekötött teljesítményt",VLOOKUP(D3282,'Műszaki adattábla'!F:O,10,0)),0))</f>
        <v/>
      </c>
      <c r="H3282" s="29" t="str">
        <f>IF(D3282="","",VLOOKUP(D3282,'Műszaki adattábla'!F:P,11,0))</f>
        <v/>
      </c>
      <c r="I3282" s="30"/>
      <c r="J3282" s="30"/>
      <c r="K3282" s="31" t="str">
        <f>IF(D3282="","",ROUND(((F3282*I3282*'Műszaki adattábla'!$C$7/'Műszaki adattábla'!$C$8)+(G3282*I3282)+(H3282*I3282))/12*'Műszaki adattábla'!T3273,0))</f>
        <v/>
      </c>
      <c r="L3282" s="32" t="str">
        <f t="shared" si="109"/>
        <v/>
      </c>
    </row>
    <row r="3283" spans="2:12" ht="14.4" thickBot="1" x14ac:dyDescent="0.3">
      <c r="B3283" s="28" t="str">
        <f t="shared" si="108"/>
        <v/>
      </c>
      <c r="C3283" s="167" t="str">
        <f>IF(D3283="","",VLOOKUP(D3283,'Műszaki adattábla'!F:G,2,0))</f>
        <v/>
      </c>
      <c r="D3283" s="168" t="str">
        <f>IF('Műszaki adattábla'!F3274="","",'Műszaki adattábla'!F3274)</f>
        <v/>
      </c>
      <c r="E3283" s="169" t="str">
        <f>IF(D3283="","",VLOOKUP(D3283,'Műszaki adattábla'!F:R,13,0))</f>
        <v/>
      </c>
      <c r="F3283" s="29" t="str">
        <f>IF(D3283="","",VLOOKUP(D3283,'Műszaki adattábla'!F:M,8,0))</f>
        <v/>
      </c>
      <c r="G3283" s="29" t="str">
        <f>IF(D3283="","",IF('Műszaki adattábla'!L3274="20-99",IF('Műszaki adattábla'!O3274="","Nem adott meg lekötött teljesítményt",VLOOKUP(D3283,'Műszaki adattábla'!F:O,10,0)),0))</f>
        <v/>
      </c>
      <c r="H3283" s="29" t="str">
        <f>IF(D3283="","",VLOOKUP(D3283,'Műszaki adattábla'!F:P,11,0))</f>
        <v/>
      </c>
      <c r="I3283" s="30"/>
      <c r="J3283" s="30"/>
      <c r="K3283" s="31" t="str">
        <f>IF(D3283="","",ROUND(((F3283*I3283*'Műszaki adattábla'!$C$7/'Műszaki adattábla'!$C$8)+(G3283*I3283)+(H3283*I3283))/12*'Műszaki adattábla'!T3274,0))</f>
        <v/>
      </c>
      <c r="L3283" s="32" t="str">
        <f t="shared" si="109"/>
        <v/>
      </c>
    </row>
    <row r="3284" spans="2:12" ht="14.4" thickBot="1" x14ac:dyDescent="0.3">
      <c r="B3284" s="28" t="str">
        <f t="shared" si="108"/>
        <v/>
      </c>
      <c r="C3284" s="167" t="str">
        <f>IF(D3284="","",VLOOKUP(D3284,'Műszaki adattábla'!F:G,2,0))</f>
        <v/>
      </c>
      <c r="D3284" s="168" t="str">
        <f>IF('Műszaki adattábla'!F3275="","",'Műszaki adattábla'!F3275)</f>
        <v/>
      </c>
      <c r="E3284" s="169" t="str">
        <f>IF(D3284="","",VLOOKUP(D3284,'Műszaki adattábla'!F:R,13,0))</f>
        <v/>
      </c>
      <c r="F3284" s="29" t="str">
        <f>IF(D3284="","",VLOOKUP(D3284,'Műszaki adattábla'!F:M,8,0))</f>
        <v/>
      </c>
      <c r="G3284" s="29" t="str">
        <f>IF(D3284="","",IF('Műszaki adattábla'!L3275="20-99",IF('Műszaki adattábla'!O3275="","Nem adott meg lekötött teljesítményt",VLOOKUP(D3284,'Műszaki adattábla'!F:O,10,0)),0))</f>
        <v/>
      </c>
      <c r="H3284" s="29" t="str">
        <f>IF(D3284="","",VLOOKUP(D3284,'Műszaki adattábla'!F:P,11,0))</f>
        <v/>
      </c>
      <c r="I3284" s="30"/>
      <c r="J3284" s="30"/>
      <c r="K3284" s="31" t="str">
        <f>IF(D3284="","",ROUND(((F3284*I3284*'Műszaki adattábla'!$C$7/'Műszaki adattábla'!$C$8)+(G3284*I3284)+(H3284*I3284))/12*'Műszaki adattábla'!T3275,0))</f>
        <v/>
      </c>
      <c r="L3284" s="32" t="str">
        <f t="shared" si="109"/>
        <v/>
      </c>
    </row>
    <row r="3285" spans="2:12" ht="14.4" thickBot="1" x14ac:dyDescent="0.3">
      <c r="B3285" s="28" t="str">
        <f t="shared" si="108"/>
        <v/>
      </c>
      <c r="C3285" s="167" t="str">
        <f>IF(D3285="","",VLOOKUP(D3285,'Műszaki adattábla'!F:G,2,0))</f>
        <v/>
      </c>
      <c r="D3285" s="168" t="str">
        <f>IF('Műszaki adattábla'!F3276="","",'Műszaki adattábla'!F3276)</f>
        <v/>
      </c>
      <c r="E3285" s="169" t="str">
        <f>IF(D3285="","",VLOOKUP(D3285,'Műszaki adattábla'!F:R,13,0))</f>
        <v/>
      </c>
      <c r="F3285" s="29" t="str">
        <f>IF(D3285="","",VLOOKUP(D3285,'Műszaki adattábla'!F:M,8,0))</f>
        <v/>
      </c>
      <c r="G3285" s="29" t="str">
        <f>IF(D3285="","",IF('Műszaki adattábla'!L3276="20-99",IF('Műszaki adattábla'!O3276="","Nem adott meg lekötött teljesítményt",VLOOKUP(D3285,'Műszaki adattábla'!F:O,10,0)),0))</f>
        <v/>
      </c>
      <c r="H3285" s="29" t="str">
        <f>IF(D3285="","",VLOOKUP(D3285,'Műszaki adattábla'!F:P,11,0))</f>
        <v/>
      </c>
      <c r="I3285" s="30"/>
      <c r="J3285" s="30"/>
      <c r="K3285" s="31" t="str">
        <f>IF(D3285="","",ROUND(((F3285*I3285*'Műszaki adattábla'!$C$7/'Műszaki adattábla'!$C$8)+(G3285*I3285)+(H3285*I3285))/12*'Műszaki adattábla'!T3276,0))</f>
        <v/>
      </c>
      <c r="L3285" s="32" t="str">
        <f t="shared" si="109"/>
        <v/>
      </c>
    </row>
    <row r="3286" spans="2:12" ht="14.4" thickBot="1" x14ac:dyDescent="0.3">
      <c r="B3286" s="28" t="str">
        <f t="shared" si="108"/>
        <v/>
      </c>
      <c r="C3286" s="167" t="str">
        <f>IF(D3286="","",VLOOKUP(D3286,'Műszaki adattábla'!F:G,2,0))</f>
        <v/>
      </c>
      <c r="D3286" s="168" t="str">
        <f>IF('Műszaki adattábla'!F3277="","",'Műszaki adattábla'!F3277)</f>
        <v/>
      </c>
      <c r="E3286" s="169" t="str">
        <f>IF(D3286="","",VLOOKUP(D3286,'Műszaki adattábla'!F:R,13,0))</f>
        <v/>
      </c>
      <c r="F3286" s="29" t="str">
        <f>IF(D3286="","",VLOOKUP(D3286,'Műszaki adattábla'!F:M,8,0))</f>
        <v/>
      </c>
      <c r="G3286" s="29" t="str">
        <f>IF(D3286="","",IF('Műszaki adattábla'!L3277="20-99",IF('Műszaki adattábla'!O3277="","Nem adott meg lekötött teljesítményt",VLOOKUP(D3286,'Műszaki adattábla'!F:O,10,0)),0))</f>
        <v/>
      </c>
      <c r="H3286" s="29" t="str">
        <f>IF(D3286="","",VLOOKUP(D3286,'Műszaki adattábla'!F:P,11,0))</f>
        <v/>
      </c>
      <c r="I3286" s="30"/>
      <c r="J3286" s="30"/>
      <c r="K3286" s="31" t="str">
        <f>IF(D3286="","",ROUND(((F3286*I3286*'Műszaki adattábla'!$C$7/'Műszaki adattábla'!$C$8)+(G3286*I3286)+(H3286*I3286))/12*'Műszaki adattábla'!T3277,0))</f>
        <v/>
      </c>
      <c r="L3286" s="32" t="str">
        <f t="shared" si="109"/>
        <v/>
      </c>
    </row>
    <row r="3287" spans="2:12" ht="14.4" thickBot="1" x14ac:dyDescent="0.3">
      <c r="B3287" s="28" t="str">
        <f t="shared" si="108"/>
        <v/>
      </c>
      <c r="C3287" s="167" t="str">
        <f>IF(D3287="","",VLOOKUP(D3287,'Műszaki adattábla'!F:G,2,0))</f>
        <v/>
      </c>
      <c r="D3287" s="168" t="str">
        <f>IF('Műszaki adattábla'!F3278="","",'Műszaki adattábla'!F3278)</f>
        <v/>
      </c>
      <c r="E3287" s="169" t="str">
        <f>IF(D3287="","",VLOOKUP(D3287,'Műszaki adattábla'!F:R,13,0))</f>
        <v/>
      </c>
      <c r="F3287" s="29" t="str">
        <f>IF(D3287="","",VLOOKUP(D3287,'Műszaki adattábla'!F:M,8,0))</f>
        <v/>
      </c>
      <c r="G3287" s="29" t="str">
        <f>IF(D3287="","",IF('Műszaki adattábla'!L3278="20-99",IF('Műszaki adattábla'!O3278="","Nem adott meg lekötött teljesítményt",VLOOKUP(D3287,'Műszaki adattábla'!F:O,10,0)),0))</f>
        <v/>
      </c>
      <c r="H3287" s="29" t="str">
        <f>IF(D3287="","",VLOOKUP(D3287,'Műszaki adattábla'!F:P,11,0))</f>
        <v/>
      </c>
      <c r="I3287" s="30"/>
      <c r="J3287" s="30"/>
      <c r="K3287" s="31" t="str">
        <f>IF(D3287="","",ROUND(((F3287*I3287*'Műszaki adattábla'!$C$7/'Műszaki adattábla'!$C$8)+(G3287*I3287)+(H3287*I3287))/12*'Műszaki adattábla'!T3278,0))</f>
        <v/>
      </c>
      <c r="L3287" s="32" t="str">
        <f t="shared" si="109"/>
        <v/>
      </c>
    </row>
    <row r="3288" spans="2:12" ht="14.4" thickBot="1" x14ac:dyDescent="0.3">
      <c r="B3288" s="28" t="str">
        <f t="shared" si="108"/>
        <v/>
      </c>
      <c r="C3288" s="167" t="str">
        <f>IF(D3288="","",VLOOKUP(D3288,'Műszaki adattábla'!F:G,2,0))</f>
        <v/>
      </c>
      <c r="D3288" s="168" t="str">
        <f>IF('Műszaki adattábla'!F3279="","",'Műszaki adattábla'!F3279)</f>
        <v/>
      </c>
      <c r="E3288" s="169" t="str">
        <f>IF(D3288="","",VLOOKUP(D3288,'Műszaki adattábla'!F:R,13,0))</f>
        <v/>
      </c>
      <c r="F3288" s="29" t="str">
        <f>IF(D3288="","",VLOOKUP(D3288,'Műszaki adattábla'!F:M,8,0))</f>
        <v/>
      </c>
      <c r="G3288" s="29" t="str">
        <f>IF(D3288="","",IF('Műszaki adattábla'!L3279="20-99",IF('Műszaki adattábla'!O3279="","Nem adott meg lekötött teljesítményt",VLOOKUP(D3288,'Műszaki adattábla'!F:O,10,0)),0))</f>
        <v/>
      </c>
      <c r="H3288" s="29" t="str">
        <f>IF(D3288="","",VLOOKUP(D3288,'Műszaki adattábla'!F:P,11,0))</f>
        <v/>
      </c>
      <c r="I3288" s="30"/>
      <c r="J3288" s="30"/>
      <c r="K3288" s="31" t="str">
        <f>IF(D3288="","",ROUND(((F3288*I3288*'Műszaki adattábla'!$C$7/'Műszaki adattábla'!$C$8)+(G3288*I3288)+(H3288*I3288))/12*'Műszaki adattábla'!T3279,0))</f>
        <v/>
      </c>
      <c r="L3288" s="32" t="str">
        <f t="shared" si="109"/>
        <v/>
      </c>
    </row>
    <row r="3289" spans="2:12" ht="14.4" thickBot="1" x14ac:dyDescent="0.3">
      <c r="B3289" s="28" t="str">
        <f t="shared" si="108"/>
        <v/>
      </c>
      <c r="C3289" s="167" t="str">
        <f>IF(D3289="","",VLOOKUP(D3289,'Műszaki adattábla'!F:G,2,0))</f>
        <v/>
      </c>
      <c r="D3289" s="168" t="str">
        <f>IF('Műszaki adattábla'!F3280="","",'Műszaki adattábla'!F3280)</f>
        <v/>
      </c>
      <c r="E3289" s="169" t="str">
        <f>IF(D3289="","",VLOOKUP(D3289,'Műszaki adattábla'!F:R,13,0))</f>
        <v/>
      </c>
      <c r="F3289" s="29" t="str">
        <f>IF(D3289="","",VLOOKUP(D3289,'Műszaki adattábla'!F:M,8,0))</f>
        <v/>
      </c>
      <c r="G3289" s="29" t="str">
        <f>IF(D3289="","",IF('Műszaki adattábla'!L3280="20-99",IF('Műszaki adattábla'!O3280="","Nem adott meg lekötött teljesítményt",VLOOKUP(D3289,'Műszaki adattábla'!F:O,10,0)),0))</f>
        <v/>
      </c>
      <c r="H3289" s="29" t="str">
        <f>IF(D3289="","",VLOOKUP(D3289,'Műszaki adattábla'!F:P,11,0))</f>
        <v/>
      </c>
      <c r="I3289" s="30"/>
      <c r="J3289" s="30"/>
      <c r="K3289" s="31" t="str">
        <f>IF(D3289="","",ROUND(((F3289*I3289*'Műszaki adattábla'!$C$7/'Műszaki adattábla'!$C$8)+(G3289*I3289)+(H3289*I3289))/12*'Műszaki adattábla'!T3280,0))</f>
        <v/>
      </c>
      <c r="L3289" s="32" t="str">
        <f t="shared" si="109"/>
        <v/>
      </c>
    </row>
    <row r="3290" spans="2:12" ht="14.4" thickBot="1" x14ac:dyDescent="0.3">
      <c r="B3290" s="28" t="str">
        <f t="shared" si="108"/>
        <v/>
      </c>
      <c r="C3290" s="167" t="str">
        <f>IF(D3290="","",VLOOKUP(D3290,'Műszaki adattábla'!F:G,2,0))</f>
        <v/>
      </c>
      <c r="D3290" s="168" t="str">
        <f>IF('Műszaki adattábla'!F3281="","",'Műszaki adattábla'!F3281)</f>
        <v/>
      </c>
      <c r="E3290" s="169" t="str">
        <f>IF(D3290="","",VLOOKUP(D3290,'Műszaki adattábla'!F:R,13,0))</f>
        <v/>
      </c>
      <c r="F3290" s="29" t="str">
        <f>IF(D3290="","",VLOOKUP(D3290,'Műszaki adattábla'!F:M,8,0))</f>
        <v/>
      </c>
      <c r="G3290" s="29" t="str">
        <f>IF(D3290="","",IF('Műszaki adattábla'!L3281="20-99",IF('Műszaki adattábla'!O3281="","Nem adott meg lekötött teljesítményt",VLOOKUP(D3290,'Műszaki adattábla'!F:O,10,0)),0))</f>
        <v/>
      </c>
      <c r="H3290" s="29" t="str">
        <f>IF(D3290="","",VLOOKUP(D3290,'Műszaki adattábla'!F:P,11,0))</f>
        <v/>
      </c>
      <c r="I3290" s="30"/>
      <c r="J3290" s="30"/>
      <c r="K3290" s="31" t="str">
        <f>IF(D3290="","",ROUND(((F3290*I3290*'Műszaki adattábla'!$C$7/'Műszaki adattábla'!$C$8)+(G3290*I3290)+(H3290*I3290))/12*'Műszaki adattábla'!T3281,0))</f>
        <v/>
      </c>
      <c r="L3290" s="32" t="str">
        <f t="shared" si="109"/>
        <v/>
      </c>
    </row>
    <row r="3291" spans="2:12" ht="14.4" thickBot="1" x14ac:dyDescent="0.3">
      <c r="B3291" s="28" t="str">
        <f t="shared" si="108"/>
        <v/>
      </c>
      <c r="C3291" s="167" t="str">
        <f>IF(D3291="","",VLOOKUP(D3291,'Műszaki adattábla'!F:G,2,0))</f>
        <v/>
      </c>
      <c r="D3291" s="168" t="str">
        <f>IF('Műszaki adattábla'!F3282="","",'Műszaki adattábla'!F3282)</f>
        <v/>
      </c>
      <c r="E3291" s="169" t="str">
        <f>IF(D3291="","",VLOOKUP(D3291,'Műszaki adattábla'!F:R,13,0))</f>
        <v/>
      </c>
      <c r="F3291" s="29" t="str">
        <f>IF(D3291="","",VLOOKUP(D3291,'Műszaki adattábla'!F:M,8,0))</f>
        <v/>
      </c>
      <c r="G3291" s="29" t="str">
        <f>IF(D3291="","",IF('Műszaki adattábla'!L3282="20-99",IF('Műszaki adattábla'!O3282="","Nem adott meg lekötött teljesítményt",VLOOKUP(D3291,'Műszaki adattábla'!F:O,10,0)),0))</f>
        <v/>
      </c>
      <c r="H3291" s="29" t="str">
        <f>IF(D3291="","",VLOOKUP(D3291,'Műszaki adattábla'!F:P,11,0))</f>
        <v/>
      </c>
      <c r="I3291" s="30"/>
      <c r="J3291" s="30"/>
      <c r="K3291" s="31" t="str">
        <f>IF(D3291="","",ROUND(((F3291*I3291*'Műszaki adattábla'!$C$7/'Műszaki adattábla'!$C$8)+(G3291*I3291)+(H3291*I3291))/12*'Műszaki adattábla'!T3282,0))</f>
        <v/>
      </c>
      <c r="L3291" s="32" t="str">
        <f t="shared" si="109"/>
        <v/>
      </c>
    </row>
    <row r="3292" spans="2:12" ht="14.4" thickBot="1" x14ac:dyDescent="0.3">
      <c r="B3292" s="28" t="str">
        <f t="shared" ref="B3292:B3355" si="110">IF(D3292="","",B3291+1)</f>
        <v/>
      </c>
      <c r="C3292" s="167" t="str">
        <f>IF(D3292="","",VLOOKUP(D3292,'Műszaki adattábla'!F:G,2,0))</f>
        <v/>
      </c>
      <c r="D3292" s="168" t="str">
        <f>IF('Műszaki adattábla'!F3283="","",'Műszaki adattábla'!F3283)</f>
        <v/>
      </c>
      <c r="E3292" s="169" t="str">
        <f>IF(D3292="","",VLOOKUP(D3292,'Műszaki adattábla'!F:R,13,0))</f>
        <v/>
      </c>
      <c r="F3292" s="29" t="str">
        <f>IF(D3292="","",VLOOKUP(D3292,'Műszaki adattábla'!F:M,8,0))</f>
        <v/>
      </c>
      <c r="G3292" s="29" t="str">
        <f>IF(D3292="","",IF('Műszaki adattábla'!L3283="20-99",IF('Műszaki adattábla'!O3283="","Nem adott meg lekötött teljesítményt",VLOOKUP(D3292,'Műszaki adattábla'!F:O,10,0)),0))</f>
        <v/>
      </c>
      <c r="H3292" s="29" t="str">
        <f>IF(D3292="","",VLOOKUP(D3292,'Műszaki adattábla'!F:P,11,0))</f>
        <v/>
      </c>
      <c r="I3292" s="30"/>
      <c r="J3292" s="30"/>
      <c r="K3292" s="31" t="str">
        <f>IF(D3292="","",ROUND(((F3292*I3292*'Műszaki adattábla'!$C$7/'Műszaki adattábla'!$C$8)+(G3292*I3292)+(H3292*I3292))/12*'Műszaki adattábla'!T3283,0))</f>
        <v/>
      </c>
      <c r="L3292" s="32" t="str">
        <f t="shared" ref="L3292:L3355" si="111">IF(D3292="","",ROUND((J3292/1000)*E3292,0))</f>
        <v/>
      </c>
    </row>
    <row r="3293" spans="2:12" ht="14.4" thickBot="1" x14ac:dyDescent="0.3">
      <c r="B3293" s="28" t="str">
        <f t="shared" si="110"/>
        <v/>
      </c>
      <c r="C3293" s="167" t="str">
        <f>IF(D3293="","",VLOOKUP(D3293,'Műszaki adattábla'!F:G,2,0))</f>
        <v/>
      </c>
      <c r="D3293" s="168" t="str">
        <f>IF('Műszaki adattábla'!F3284="","",'Műszaki adattábla'!F3284)</f>
        <v/>
      </c>
      <c r="E3293" s="169" t="str">
        <f>IF(D3293="","",VLOOKUP(D3293,'Műszaki adattábla'!F:R,13,0))</f>
        <v/>
      </c>
      <c r="F3293" s="29" t="str">
        <f>IF(D3293="","",VLOOKUP(D3293,'Műszaki adattábla'!F:M,8,0))</f>
        <v/>
      </c>
      <c r="G3293" s="29" t="str">
        <f>IF(D3293="","",IF('Műszaki adattábla'!L3284="20-99",IF('Műszaki adattábla'!O3284="","Nem adott meg lekötött teljesítményt",VLOOKUP(D3293,'Műszaki adattábla'!F:O,10,0)),0))</f>
        <v/>
      </c>
      <c r="H3293" s="29" t="str">
        <f>IF(D3293="","",VLOOKUP(D3293,'Műszaki adattábla'!F:P,11,0))</f>
        <v/>
      </c>
      <c r="I3293" s="30"/>
      <c r="J3293" s="30"/>
      <c r="K3293" s="31" t="str">
        <f>IF(D3293="","",ROUND(((F3293*I3293*'Műszaki adattábla'!$C$7/'Műszaki adattábla'!$C$8)+(G3293*I3293)+(H3293*I3293))/12*'Műszaki adattábla'!T3284,0))</f>
        <v/>
      </c>
      <c r="L3293" s="32" t="str">
        <f t="shared" si="111"/>
        <v/>
      </c>
    </row>
    <row r="3294" spans="2:12" ht="14.4" thickBot="1" x14ac:dyDescent="0.3">
      <c r="B3294" s="28" t="str">
        <f t="shared" si="110"/>
        <v/>
      </c>
      <c r="C3294" s="167" t="str">
        <f>IF(D3294="","",VLOOKUP(D3294,'Műszaki adattábla'!F:G,2,0))</f>
        <v/>
      </c>
      <c r="D3294" s="168" t="str">
        <f>IF('Műszaki adattábla'!F3285="","",'Műszaki adattábla'!F3285)</f>
        <v/>
      </c>
      <c r="E3294" s="169" t="str">
        <f>IF(D3294="","",VLOOKUP(D3294,'Műszaki adattábla'!F:R,13,0))</f>
        <v/>
      </c>
      <c r="F3294" s="29" t="str">
        <f>IF(D3294="","",VLOOKUP(D3294,'Műszaki adattábla'!F:M,8,0))</f>
        <v/>
      </c>
      <c r="G3294" s="29" t="str">
        <f>IF(D3294="","",IF('Műszaki adattábla'!L3285="20-99",IF('Műszaki adattábla'!O3285="","Nem adott meg lekötött teljesítményt",VLOOKUP(D3294,'Műszaki adattábla'!F:O,10,0)),0))</f>
        <v/>
      </c>
      <c r="H3294" s="29" t="str">
        <f>IF(D3294="","",VLOOKUP(D3294,'Műszaki adattábla'!F:P,11,0))</f>
        <v/>
      </c>
      <c r="I3294" s="30"/>
      <c r="J3294" s="30"/>
      <c r="K3294" s="31" t="str">
        <f>IF(D3294="","",ROUND(((F3294*I3294*'Műszaki adattábla'!$C$7/'Műszaki adattábla'!$C$8)+(G3294*I3294)+(H3294*I3294))/12*'Műszaki adattábla'!T3285,0))</f>
        <v/>
      </c>
      <c r="L3294" s="32" t="str">
        <f t="shared" si="111"/>
        <v/>
      </c>
    </row>
    <row r="3295" spans="2:12" ht="14.4" thickBot="1" x14ac:dyDescent="0.3">
      <c r="B3295" s="28" t="str">
        <f t="shared" si="110"/>
        <v/>
      </c>
      <c r="C3295" s="167" t="str">
        <f>IF(D3295="","",VLOOKUP(D3295,'Műszaki adattábla'!F:G,2,0))</f>
        <v/>
      </c>
      <c r="D3295" s="168" t="str">
        <f>IF('Műszaki adattábla'!F3286="","",'Műszaki adattábla'!F3286)</f>
        <v/>
      </c>
      <c r="E3295" s="169" t="str">
        <f>IF(D3295="","",VLOOKUP(D3295,'Műszaki adattábla'!F:R,13,0))</f>
        <v/>
      </c>
      <c r="F3295" s="29" t="str">
        <f>IF(D3295="","",VLOOKUP(D3295,'Műszaki adattábla'!F:M,8,0))</f>
        <v/>
      </c>
      <c r="G3295" s="29" t="str">
        <f>IF(D3295="","",IF('Műszaki adattábla'!L3286="20-99",IF('Műszaki adattábla'!O3286="","Nem adott meg lekötött teljesítményt",VLOOKUP(D3295,'Műszaki adattábla'!F:O,10,0)),0))</f>
        <v/>
      </c>
      <c r="H3295" s="29" t="str">
        <f>IF(D3295="","",VLOOKUP(D3295,'Műszaki adattábla'!F:P,11,0))</f>
        <v/>
      </c>
      <c r="I3295" s="30"/>
      <c r="J3295" s="30"/>
      <c r="K3295" s="31" t="str">
        <f>IF(D3295="","",ROUND(((F3295*I3295*'Műszaki adattábla'!$C$7/'Műszaki adattábla'!$C$8)+(G3295*I3295)+(H3295*I3295))/12*'Műszaki adattábla'!T3286,0))</f>
        <v/>
      </c>
      <c r="L3295" s="32" t="str">
        <f t="shared" si="111"/>
        <v/>
      </c>
    </row>
    <row r="3296" spans="2:12" ht="14.4" thickBot="1" x14ac:dyDescent="0.3">
      <c r="B3296" s="28" t="str">
        <f t="shared" si="110"/>
        <v/>
      </c>
      <c r="C3296" s="167" t="str">
        <f>IF(D3296="","",VLOOKUP(D3296,'Műszaki adattábla'!F:G,2,0))</f>
        <v/>
      </c>
      <c r="D3296" s="168" t="str">
        <f>IF('Műszaki adattábla'!F3287="","",'Műszaki adattábla'!F3287)</f>
        <v/>
      </c>
      <c r="E3296" s="169" t="str">
        <f>IF(D3296="","",VLOOKUP(D3296,'Műszaki adattábla'!F:R,13,0))</f>
        <v/>
      </c>
      <c r="F3296" s="29" t="str">
        <f>IF(D3296="","",VLOOKUP(D3296,'Műszaki adattábla'!F:M,8,0))</f>
        <v/>
      </c>
      <c r="G3296" s="29" t="str">
        <f>IF(D3296="","",IF('Műszaki adattábla'!L3287="20-99",IF('Műszaki adattábla'!O3287="","Nem adott meg lekötött teljesítményt",VLOOKUP(D3296,'Műszaki adattábla'!F:O,10,0)),0))</f>
        <v/>
      </c>
      <c r="H3296" s="29" t="str">
        <f>IF(D3296="","",VLOOKUP(D3296,'Műszaki adattábla'!F:P,11,0))</f>
        <v/>
      </c>
      <c r="I3296" s="30"/>
      <c r="J3296" s="30"/>
      <c r="K3296" s="31" t="str">
        <f>IF(D3296="","",ROUND(((F3296*I3296*'Műszaki adattábla'!$C$7/'Műszaki adattábla'!$C$8)+(G3296*I3296)+(H3296*I3296))/12*'Műszaki adattábla'!T3287,0))</f>
        <v/>
      </c>
      <c r="L3296" s="32" t="str">
        <f t="shared" si="111"/>
        <v/>
      </c>
    </row>
    <row r="3297" spans="2:12" ht="14.4" thickBot="1" x14ac:dyDescent="0.3">
      <c r="B3297" s="28" t="str">
        <f t="shared" si="110"/>
        <v/>
      </c>
      <c r="C3297" s="167" t="str">
        <f>IF(D3297="","",VLOOKUP(D3297,'Műszaki adattábla'!F:G,2,0))</f>
        <v/>
      </c>
      <c r="D3297" s="168" t="str">
        <f>IF('Műszaki adattábla'!F3288="","",'Műszaki adattábla'!F3288)</f>
        <v/>
      </c>
      <c r="E3297" s="169" t="str">
        <f>IF(D3297="","",VLOOKUP(D3297,'Műszaki adattábla'!F:R,13,0))</f>
        <v/>
      </c>
      <c r="F3297" s="29" t="str">
        <f>IF(D3297="","",VLOOKUP(D3297,'Műszaki adattábla'!F:M,8,0))</f>
        <v/>
      </c>
      <c r="G3297" s="29" t="str">
        <f>IF(D3297="","",IF('Műszaki adattábla'!L3288="20-99",IF('Műszaki adattábla'!O3288="","Nem adott meg lekötött teljesítményt",VLOOKUP(D3297,'Műszaki adattábla'!F:O,10,0)),0))</f>
        <v/>
      </c>
      <c r="H3297" s="29" t="str">
        <f>IF(D3297="","",VLOOKUP(D3297,'Műszaki adattábla'!F:P,11,0))</f>
        <v/>
      </c>
      <c r="I3297" s="30"/>
      <c r="J3297" s="30"/>
      <c r="K3297" s="31" t="str">
        <f>IF(D3297="","",ROUND(((F3297*I3297*'Műszaki adattábla'!$C$7/'Műszaki adattábla'!$C$8)+(G3297*I3297)+(H3297*I3297))/12*'Műszaki adattábla'!T3288,0))</f>
        <v/>
      </c>
      <c r="L3297" s="32" t="str">
        <f t="shared" si="111"/>
        <v/>
      </c>
    </row>
    <row r="3298" spans="2:12" ht="14.4" thickBot="1" x14ac:dyDescent="0.3">
      <c r="B3298" s="28" t="str">
        <f t="shared" si="110"/>
        <v/>
      </c>
      <c r="C3298" s="167" t="str">
        <f>IF(D3298="","",VLOOKUP(D3298,'Műszaki adattábla'!F:G,2,0))</f>
        <v/>
      </c>
      <c r="D3298" s="168" t="str">
        <f>IF('Műszaki adattábla'!F3289="","",'Műszaki adattábla'!F3289)</f>
        <v/>
      </c>
      <c r="E3298" s="169" t="str">
        <f>IF(D3298="","",VLOOKUP(D3298,'Műszaki adattábla'!F:R,13,0))</f>
        <v/>
      </c>
      <c r="F3298" s="29" t="str">
        <f>IF(D3298="","",VLOOKUP(D3298,'Műszaki adattábla'!F:M,8,0))</f>
        <v/>
      </c>
      <c r="G3298" s="29" t="str">
        <f>IF(D3298="","",IF('Műszaki adattábla'!L3289="20-99",IF('Műszaki adattábla'!O3289="","Nem adott meg lekötött teljesítményt",VLOOKUP(D3298,'Műszaki adattábla'!F:O,10,0)),0))</f>
        <v/>
      </c>
      <c r="H3298" s="29" t="str">
        <f>IF(D3298="","",VLOOKUP(D3298,'Műszaki adattábla'!F:P,11,0))</f>
        <v/>
      </c>
      <c r="I3298" s="30"/>
      <c r="J3298" s="30"/>
      <c r="K3298" s="31" t="str">
        <f>IF(D3298="","",ROUND(((F3298*I3298*'Műszaki adattábla'!$C$7/'Műszaki adattábla'!$C$8)+(G3298*I3298)+(H3298*I3298))/12*'Műszaki adattábla'!T3289,0))</f>
        <v/>
      </c>
      <c r="L3298" s="32" t="str">
        <f t="shared" si="111"/>
        <v/>
      </c>
    </row>
    <row r="3299" spans="2:12" ht="14.4" thickBot="1" x14ac:dyDescent="0.3">
      <c r="B3299" s="28" t="str">
        <f t="shared" si="110"/>
        <v/>
      </c>
      <c r="C3299" s="167" t="str">
        <f>IF(D3299="","",VLOOKUP(D3299,'Műszaki adattábla'!F:G,2,0))</f>
        <v/>
      </c>
      <c r="D3299" s="168" t="str">
        <f>IF('Műszaki adattábla'!F3290="","",'Műszaki adattábla'!F3290)</f>
        <v/>
      </c>
      <c r="E3299" s="169" t="str">
        <f>IF(D3299="","",VLOOKUP(D3299,'Műszaki adattábla'!F:R,13,0))</f>
        <v/>
      </c>
      <c r="F3299" s="29" t="str">
        <f>IF(D3299="","",VLOOKUP(D3299,'Műszaki adattábla'!F:M,8,0))</f>
        <v/>
      </c>
      <c r="G3299" s="29" t="str">
        <f>IF(D3299="","",IF('Műszaki adattábla'!L3290="20-99",IF('Műszaki adattábla'!O3290="","Nem adott meg lekötött teljesítményt",VLOOKUP(D3299,'Műszaki adattábla'!F:O,10,0)),0))</f>
        <v/>
      </c>
      <c r="H3299" s="29" t="str">
        <f>IF(D3299="","",VLOOKUP(D3299,'Műszaki adattábla'!F:P,11,0))</f>
        <v/>
      </c>
      <c r="I3299" s="30"/>
      <c r="J3299" s="30"/>
      <c r="K3299" s="31" t="str">
        <f>IF(D3299="","",ROUND(((F3299*I3299*'Műszaki adattábla'!$C$7/'Műszaki adattábla'!$C$8)+(G3299*I3299)+(H3299*I3299))/12*'Műszaki adattábla'!T3290,0))</f>
        <v/>
      </c>
      <c r="L3299" s="32" t="str">
        <f t="shared" si="111"/>
        <v/>
      </c>
    </row>
    <row r="3300" spans="2:12" ht="14.4" thickBot="1" x14ac:dyDescent="0.3">
      <c r="B3300" s="28" t="str">
        <f t="shared" si="110"/>
        <v/>
      </c>
      <c r="C3300" s="167" t="str">
        <f>IF(D3300="","",VLOOKUP(D3300,'Műszaki adattábla'!F:G,2,0))</f>
        <v/>
      </c>
      <c r="D3300" s="168" t="str">
        <f>IF('Műszaki adattábla'!F3291="","",'Műszaki adattábla'!F3291)</f>
        <v/>
      </c>
      <c r="E3300" s="169" t="str">
        <f>IF(D3300="","",VLOOKUP(D3300,'Műszaki adattábla'!F:R,13,0))</f>
        <v/>
      </c>
      <c r="F3300" s="29" t="str">
        <f>IF(D3300="","",VLOOKUP(D3300,'Műszaki adattábla'!F:M,8,0))</f>
        <v/>
      </c>
      <c r="G3300" s="29" t="str">
        <f>IF(D3300="","",IF('Műszaki adattábla'!L3291="20-99",IF('Műszaki adattábla'!O3291="","Nem adott meg lekötött teljesítményt",VLOOKUP(D3300,'Műszaki adattábla'!F:O,10,0)),0))</f>
        <v/>
      </c>
      <c r="H3300" s="29" t="str">
        <f>IF(D3300="","",VLOOKUP(D3300,'Műszaki adattábla'!F:P,11,0))</f>
        <v/>
      </c>
      <c r="I3300" s="30"/>
      <c r="J3300" s="30"/>
      <c r="K3300" s="31" t="str">
        <f>IF(D3300="","",ROUND(((F3300*I3300*'Műszaki adattábla'!$C$7/'Műszaki adattábla'!$C$8)+(G3300*I3300)+(H3300*I3300))/12*'Műszaki adattábla'!T3291,0))</f>
        <v/>
      </c>
      <c r="L3300" s="32" t="str">
        <f t="shared" si="111"/>
        <v/>
      </c>
    </row>
    <row r="3301" spans="2:12" ht="14.4" thickBot="1" x14ac:dyDescent="0.3">
      <c r="B3301" s="28" t="str">
        <f t="shared" si="110"/>
        <v/>
      </c>
      <c r="C3301" s="167" t="str">
        <f>IF(D3301="","",VLOOKUP(D3301,'Műszaki adattábla'!F:G,2,0))</f>
        <v/>
      </c>
      <c r="D3301" s="168" t="str">
        <f>IF('Műszaki adattábla'!F3292="","",'Műszaki adattábla'!F3292)</f>
        <v/>
      </c>
      <c r="E3301" s="169" t="str">
        <f>IF(D3301="","",VLOOKUP(D3301,'Műszaki adattábla'!F:R,13,0))</f>
        <v/>
      </c>
      <c r="F3301" s="29" t="str">
        <f>IF(D3301="","",VLOOKUP(D3301,'Műszaki adattábla'!F:M,8,0))</f>
        <v/>
      </c>
      <c r="G3301" s="29" t="str">
        <f>IF(D3301="","",IF('Műszaki adattábla'!L3292="20-99",IF('Műszaki adattábla'!O3292="","Nem adott meg lekötött teljesítményt",VLOOKUP(D3301,'Műszaki adattábla'!F:O,10,0)),0))</f>
        <v/>
      </c>
      <c r="H3301" s="29" t="str">
        <f>IF(D3301="","",VLOOKUP(D3301,'Műszaki adattábla'!F:P,11,0))</f>
        <v/>
      </c>
      <c r="I3301" s="30"/>
      <c r="J3301" s="30"/>
      <c r="K3301" s="31" t="str">
        <f>IF(D3301="","",ROUND(((F3301*I3301*'Műszaki adattábla'!$C$7/'Műszaki adattábla'!$C$8)+(G3301*I3301)+(H3301*I3301))/12*'Műszaki adattábla'!T3292,0))</f>
        <v/>
      </c>
      <c r="L3301" s="32" t="str">
        <f t="shared" si="111"/>
        <v/>
      </c>
    </row>
    <row r="3302" spans="2:12" ht="14.4" thickBot="1" x14ac:dyDescent="0.3">
      <c r="B3302" s="28" t="str">
        <f t="shared" si="110"/>
        <v/>
      </c>
      <c r="C3302" s="167" t="str">
        <f>IF(D3302="","",VLOOKUP(D3302,'Műszaki adattábla'!F:G,2,0))</f>
        <v/>
      </c>
      <c r="D3302" s="168" t="str">
        <f>IF('Műszaki adattábla'!F3293="","",'Műszaki adattábla'!F3293)</f>
        <v/>
      </c>
      <c r="E3302" s="169" t="str">
        <f>IF(D3302="","",VLOOKUP(D3302,'Műszaki adattábla'!F:R,13,0))</f>
        <v/>
      </c>
      <c r="F3302" s="29" t="str">
        <f>IF(D3302="","",VLOOKUP(D3302,'Műszaki adattábla'!F:M,8,0))</f>
        <v/>
      </c>
      <c r="G3302" s="29" t="str">
        <f>IF(D3302="","",IF('Műszaki adattábla'!L3293="20-99",IF('Műszaki adattábla'!O3293="","Nem adott meg lekötött teljesítményt",VLOOKUP(D3302,'Műszaki adattábla'!F:O,10,0)),0))</f>
        <v/>
      </c>
      <c r="H3302" s="29" t="str">
        <f>IF(D3302="","",VLOOKUP(D3302,'Műszaki adattábla'!F:P,11,0))</f>
        <v/>
      </c>
      <c r="I3302" s="30"/>
      <c r="J3302" s="30"/>
      <c r="K3302" s="31" t="str">
        <f>IF(D3302="","",ROUND(((F3302*I3302*'Műszaki adattábla'!$C$7/'Műszaki adattábla'!$C$8)+(G3302*I3302)+(H3302*I3302))/12*'Műszaki adattábla'!T3293,0))</f>
        <v/>
      </c>
      <c r="L3302" s="32" t="str">
        <f t="shared" si="111"/>
        <v/>
      </c>
    </row>
    <row r="3303" spans="2:12" ht="14.4" thickBot="1" x14ac:dyDescent="0.3">
      <c r="B3303" s="28" t="str">
        <f t="shared" si="110"/>
        <v/>
      </c>
      <c r="C3303" s="167" t="str">
        <f>IF(D3303="","",VLOOKUP(D3303,'Műszaki adattábla'!F:G,2,0))</f>
        <v/>
      </c>
      <c r="D3303" s="168" t="str">
        <f>IF('Műszaki adattábla'!F3294="","",'Műszaki adattábla'!F3294)</f>
        <v/>
      </c>
      <c r="E3303" s="169" t="str">
        <f>IF(D3303="","",VLOOKUP(D3303,'Műszaki adattábla'!F:R,13,0))</f>
        <v/>
      </c>
      <c r="F3303" s="29" t="str">
        <f>IF(D3303="","",VLOOKUP(D3303,'Műszaki adattábla'!F:M,8,0))</f>
        <v/>
      </c>
      <c r="G3303" s="29" t="str">
        <f>IF(D3303="","",IF('Műszaki adattábla'!L3294="20-99",IF('Műszaki adattábla'!O3294="","Nem adott meg lekötött teljesítményt",VLOOKUP(D3303,'Műszaki adattábla'!F:O,10,0)),0))</f>
        <v/>
      </c>
      <c r="H3303" s="29" t="str">
        <f>IF(D3303="","",VLOOKUP(D3303,'Műszaki adattábla'!F:P,11,0))</f>
        <v/>
      </c>
      <c r="I3303" s="30"/>
      <c r="J3303" s="30"/>
      <c r="K3303" s="31" t="str">
        <f>IF(D3303="","",ROUND(((F3303*I3303*'Műszaki adattábla'!$C$7/'Műszaki adattábla'!$C$8)+(G3303*I3303)+(H3303*I3303))/12*'Műszaki adattábla'!T3294,0))</f>
        <v/>
      </c>
      <c r="L3303" s="32" t="str">
        <f t="shared" si="111"/>
        <v/>
      </c>
    </row>
    <row r="3304" spans="2:12" ht="14.4" thickBot="1" x14ac:dyDescent="0.3">
      <c r="B3304" s="28" t="str">
        <f t="shared" si="110"/>
        <v/>
      </c>
      <c r="C3304" s="167" t="str">
        <f>IF(D3304="","",VLOOKUP(D3304,'Műszaki adattábla'!F:G,2,0))</f>
        <v/>
      </c>
      <c r="D3304" s="168" t="str">
        <f>IF('Műszaki adattábla'!F3295="","",'Műszaki adattábla'!F3295)</f>
        <v/>
      </c>
      <c r="E3304" s="169" t="str">
        <f>IF(D3304="","",VLOOKUP(D3304,'Műszaki adattábla'!F:R,13,0))</f>
        <v/>
      </c>
      <c r="F3304" s="29" t="str">
        <f>IF(D3304="","",VLOOKUP(D3304,'Műszaki adattábla'!F:M,8,0))</f>
        <v/>
      </c>
      <c r="G3304" s="29" t="str">
        <f>IF(D3304="","",IF('Műszaki adattábla'!L3295="20-99",IF('Műszaki adattábla'!O3295="","Nem adott meg lekötött teljesítményt",VLOOKUP(D3304,'Műszaki adattábla'!F:O,10,0)),0))</f>
        <v/>
      </c>
      <c r="H3304" s="29" t="str">
        <f>IF(D3304="","",VLOOKUP(D3304,'Műszaki adattábla'!F:P,11,0))</f>
        <v/>
      </c>
      <c r="I3304" s="30"/>
      <c r="J3304" s="30"/>
      <c r="K3304" s="31" t="str">
        <f>IF(D3304="","",ROUND(((F3304*I3304*'Műszaki adattábla'!$C$7/'Műszaki adattábla'!$C$8)+(G3304*I3304)+(H3304*I3304))/12*'Műszaki adattábla'!T3295,0))</f>
        <v/>
      </c>
      <c r="L3304" s="32" t="str">
        <f t="shared" si="111"/>
        <v/>
      </c>
    </row>
    <row r="3305" spans="2:12" ht="14.4" thickBot="1" x14ac:dyDescent="0.3">
      <c r="B3305" s="28" t="str">
        <f t="shared" si="110"/>
        <v/>
      </c>
      <c r="C3305" s="167" t="str">
        <f>IF(D3305="","",VLOOKUP(D3305,'Műszaki adattábla'!F:G,2,0))</f>
        <v/>
      </c>
      <c r="D3305" s="168" t="str">
        <f>IF('Műszaki adattábla'!F3296="","",'Műszaki adattábla'!F3296)</f>
        <v/>
      </c>
      <c r="E3305" s="169" t="str">
        <f>IF(D3305="","",VLOOKUP(D3305,'Műszaki adattábla'!F:R,13,0))</f>
        <v/>
      </c>
      <c r="F3305" s="29" t="str">
        <f>IF(D3305="","",VLOOKUP(D3305,'Műszaki adattábla'!F:M,8,0))</f>
        <v/>
      </c>
      <c r="G3305" s="29" t="str">
        <f>IF(D3305="","",IF('Műszaki adattábla'!L3296="20-99",IF('Műszaki adattábla'!O3296="","Nem adott meg lekötött teljesítményt",VLOOKUP(D3305,'Műszaki adattábla'!F:O,10,0)),0))</f>
        <v/>
      </c>
      <c r="H3305" s="29" t="str">
        <f>IF(D3305="","",VLOOKUP(D3305,'Műszaki adattábla'!F:P,11,0))</f>
        <v/>
      </c>
      <c r="I3305" s="30"/>
      <c r="J3305" s="30"/>
      <c r="K3305" s="31" t="str">
        <f>IF(D3305="","",ROUND(((F3305*I3305*'Műszaki adattábla'!$C$7/'Műszaki adattábla'!$C$8)+(G3305*I3305)+(H3305*I3305))/12*'Műszaki adattábla'!T3296,0))</f>
        <v/>
      </c>
      <c r="L3305" s="32" t="str">
        <f t="shared" si="111"/>
        <v/>
      </c>
    </row>
    <row r="3306" spans="2:12" ht="14.4" thickBot="1" x14ac:dyDescent="0.3">
      <c r="B3306" s="28" t="str">
        <f t="shared" si="110"/>
        <v/>
      </c>
      <c r="C3306" s="167" t="str">
        <f>IF(D3306="","",VLOOKUP(D3306,'Műszaki adattábla'!F:G,2,0))</f>
        <v/>
      </c>
      <c r="D3306" s="168" t="str">
        <f>IF('Műszaki adattábla'!F3297="","",'Műszaki adattábla'!F3297)</f>
        <v/>
      </c>
      <c r="E3306" s="169" t="str">
        <f>IF(D3306="","",VLOOKUP(D3306,'Műszaki adattábla'!F:R,13,0))</f>
        <v/>
      </c>
      <c r="F3306" s="29" t="str">
        <f>IF(D3306="","",VLOOKUP(D3306,'Műszaki adattábla'!F:M,8,0))</f>
        <v/>
      </c>
      <c r="G3306" s="29" t="str">
        <f>IF(D3306="","",IF('Műszaki adattábla'!L3297="20-99",IF('Műszaki adattábla'!O3297="","Nem adott meg lekötött teljesítményt",VLOOKUP(D3306,'Műszaki adattábla'!F:O,10,0)),0))</f>
        <v/>
      </c>
      <c r="H3306" s="29" t="str">
        <f>IF(D3306="","",VLOOKUP(D3306,'Műszaki adattábla'!F:P,11,0))</f>
        <v/>
      </c>
      <c r="I3306" s="30"/>
      <c r="J3306" s="30"/>
      <c r="K3306" s="31" t="str">
        <f>IF(D3306="","",ROUND(((F3306*I3306*'Műszaki adattábla'!$C$7/'Műszaki adattábla'!$C$8)+(G3306*I3306)+(H3306*I3306))/12*'Műszaki adattábla'!T3297,0))</f>
        <v/>
      </c>
      <c r="L3306" s="32" t="str">
        <f t="shared" si="111"/>
        <v/>
      </c>
    </row>
    <row r="3307" spans="2:12" ht="14.4" thickBot="1" x14ac:dyDescent="0.3">
      <c r="B3307" s="28" t="str">
        <f t="shared" si="110"/>
        <v/>
      </c>
      <c r="C3307" s="167" t="str">
        <f>IF(D3307="","",VLOOKUP(D3307,'Műszaki adattábla'!F:G,2,0))</f>
        <v/>
      </c>
      <c r="D3307" s="168" t="str">
        <f>IF('Műszaki adattábla'!F3298="","",'Műszaki adattábla'!F3298)</f>
        <v/>
      </c>
      <c r="E3307" s="169" t="str">
        <f>IF(D3307="","",VLOOKUP(D3307,'Műszaki adattábla'!F:R,13,0))</f>
        <v/>
      </c>
      <c r="F3307" s="29" t="str">
        <f>IF(D3307="","",VLOOKUP(D3307,'Műszaki adattábla'!F:M,8,0))</f>
        <v/>
      </c>
      <c r="G3307" s="29" t="str">
        <f>IF(D3307="","",IF('Műszaki adattábla'!L3298="20-99",IF('Műszaki adattábla'!O3298="","Nem adott meg lekötött teljesítményt",VLOOKUP(D3307,'Műszaki adattábla'!F:O,10,0)),0))</f>
        <v/>
      </c>
      <c r="H3307" s="29" t="str">
        <f>IF(D3307="","",VLOOKUP(D3307,'Műszaki adattábla'!F:P,11,0))</f>
        <v/>
      </c>
      <c r="I3307" s="30"/>
      <c r="J3307" s="30"/>
      <c r="K3307" s="31" t="str">
        <f>IF(D3307="","",ROUND(((F3307*I3307*'Műszaki adattábla'!$C$7/'Műszaki adattábla'!$C$8)+(G3307*I3307)+(H3307*I3307))/12*'Műszaki adattábla'!T3298,0))</f>
        <v/>
      </c>
      <c r="L3307" s="32" t="str">
        <f t="shared" si="111"/>
        <v/>
      </c>
    </row>
    <row r="3308" spans="2:12" ht="14.4" thickBot="1" x14ac:dyDescent="0.3">
      <c r="B3308" s="28" t="str">
        <f t="shared" si="110"/>
        <v/>
      </c>
      <c r="C3308" s="167" t="str">
        <f>IF(D3308="","",VLOOKUP(D3308,'Műszaki adattábla'!F:G,2,0))</f>
        <v/>
      </c>
      <c r="D3308" s="168" t="str">
        <f>IF('Műszaki adattábla'!F3299="","",'Műszaki adattábla'!F3299)</f>
        <v/>
      </c>
      <c r="E3308" s="169" t="str">
        <f>IF(D3308="","",VLOOKUP(D3308,'Műszaki adattábla'!F:R,13,0))</f>
        <v/>
      </c>
      <c r="F3308" s="29" t="str">
        <f>IF(D3308="","",VLOOKUP(D3308,'Műszaki adattábla'!F:M,8,0))</f>
        <v/>
      </c>
      <c r="G3308" s="29" t="str">
        <f>IF(D3308="","",IF('Műszaki adattábla'!L3299="20-99",IF('Műszaki adattábla'!O3299="","Nem adott meg lekötött teljesítményt",VLOOKUP(D3308,'Műszaki adattábla'!F:O,10,0)),0))</f>
        <v/>
      </c>
      <c r="H3308" s="29" t="str">
        <f>IF(D3308="","",VLOOKUP(D3308,'Műszaki adattábla'!F:P,11,0))</f>
        <v/>
      </c>
      <c r="I3308" s="30"/>
      <c r="J3308" s="30"/>
      <c r="K3308" s="31" t="str">
        <f>IF(D3308="","",ROUND(((F3308*I3308*'Műszaki adattábla'!$C$7/'Műszaki adattábla'!$C$8)+(G3308*I3308)+(H3308*I3308))/12*'Műszaki adattábla'!T3299,0))</f>
        <v/>
      </c>
      <c r="L3308" s="32" t="str">
        <f t="shared" si="111"/>
        <v/>
      </c>
    </row>
    <row r="3309" spans="2:12" ht="14.4" thickBot="1" x14ac:dyDescent="0.3">
      <c r="B3309" s="28" t="str">
        <f t="shared" si="110"/>
        <v/>
      </c>
      <c r="C3309" s="167" t="str">
        <f>IF(D3309="","",VLOOKUP(D3309,'Műszaki adattábla'!F:G,2,0))</f>
        <v/>
      </c>
      <c r="D3309" s="168" t="str">
        <f>IF('Műszaki adattábla'!F3300="","",'Műszaki adattábla'!F3300)</f>
        <v/>
      </c>
      <c r="E3309" s="169" t="str">
        <f>IF(D3309="","",VLOOKUP(D3309,'Műszaki adattábla'!F:R,13,0))</f>
        <v/>
      </c>
      <c r="F3309" s="29" t="str">
        <f>IF(D3309="","",VLOOKUP(D3309,'Műszaki adattábla'!F:M,8,0))</f>
        <v/>
      </c>
      <c r="G3309" s="29" t="str">
        <f>IF(D3309="","",IF('Műszaki adattábla'!L3300="20-99",IF('Műszaki adattábla'!O3300="","Nem adott meg lekötött teljesítményt",VLOOKUP(D3309,'Műszaki adattábla'!F:O,10,0)),0))</f>
        <v/>
      </c>
      <c r="H3309" s="29" t="str">
        <f>IF(D3309="","",VLOOKUP(D3309,'Műszaki adattábla'!F:P,11,0))</f>
        <v/>
      </c>
      <c r="I3309" s="30"/>
      <c r="J3309" s="30"/>
      <c r="K3309" s="31" t="str">
        <f>IF(D3309="","",ROUND(((F3309*I3309*'Műszaki adattábla'!$C$7/'Műszaki adattábla'!$C$8)+(G3309*I3309)+(H3309*I3309))/12*'Műszaki adattábla'!T3300,0))</f>
        <v/>
      </c>
      <c r="L3309" s="32" t="str">
        <f t="shared" si="111"/>
        <v/>
      </c>
    </row>
    <row r="3310" spans="2:12" ht="14.4" thickBot="1" x14ac:dyDescent="0.3">
      <c r="B3310" s="28" t="str">
        <f t="shared" si="110"/>
        <v/>
      </c>
      <c r="C3310" s="167" t="str">
        <f>IF(D3310="","",VLOOKUP(D3310,'Műszaki adattábla'!F:G,2,0))</f>
        <v/>
      </c>
      <c r="D3310" s="168" t="str">
        <f>IF('Műszaki adattábla'!F3301="","",'Műszaki adattábla'!F3301)</f>
        <v/>
      </c>
      <c r="E3310" s="169" t="str">
        <f>IF(D3310="","",VLOOKUP(D3310,'Műszaki adattábla'!F:R,13,0))</f>
        <v/>
      </c>
      <c r="F3310" s="29" t="str">
        <f>IF(D3310="","",VLOOKUP(D3310,'Műszaki adattábla'!F:M,8,0))</f>
        <v/>
      </c>
      <c r="G3310" s="29" t="str">
        <f>IF(D3310="","",IF('Műszaki adattábla'!L3301="20-99",IF('Műszaki adattábla'!O3301="","Nem adott meg lekötött teljesítményt",VLOOKUP(D3310,'Műszaki adattábla'!F:O,10,0)),0))</f>
        <v/>
      </c>
      <c r="H3310" s="29" t="str">
        <f>IF(D3310="","",VLOOKUP(D3310,'Műszaki adattábla'!F:P,11,0))</f>
        <v/>
      </c>
      <c r="I3310" s="30"/>
      <c r="J3310" s="30"/>
      <c r="K3310" s="31" t="str">
        <f>IF(D3310="","",ROUND(((F3310*I3310*'Műszaki adattábla'!$C$7/'Műszaki adattábla'!$C$8)+(G3310*I3310)+(H3310*I3310))/12*'Műszaki adattábla'!T3301,0))</f>
        <v/>
      </c>
      <c r="L3310" s="32" t="str">
        <f t="shared" si="111"/>
        <v/>
      </c>
    </row>
    <row r="3311" spans="2:12" ht="14.4" thickBot="1" x14ac:dyDescent="0.3">
      <c r="B3311" s="28" t="str">
        <f t="shared" si="110"/>
        <v/>
      </c>
      <c r="C3311" s="167" t="str">
        <f>IF(D3311="","",VLOOKUP(D3311,'Műszaki adattábla'!F:G,2,0))</f>
        <v/>
      </c>
      <c r="D3311" s="168" t="str">
        <f>IF('Műszaki adattábla'!F3302="","",'Műszaki adattábla'!F3302)</f>
        <v/>
      </c>
      <c r="E3311" s="169" t="str">
        <f>IF(D3311="","",VLOOKUP(D3311,'Műszaki adattábla'!F:R,13,0))</f>
        <v/>
      </c>
      <c r="F3311" s="29" t="str">
        <f>IF(D3311="","",VLOOKUP(D3311,'Műszaki adattábla'!F:M,8,0))</f>
        <v/>
      </c>
      <c r="G3311" s="29" t="str">
        <f>IF(D3311="","",IF('Műszaki adattábla'!L3302="20-99",IF('Műszaki adattábla'!O3302="","Nem adott meg lekötött teljesítményt",VLOOKUP(D3311,'Műszaki adattábla'!F:O,10,0)),0))</f>
        <v/>
      </c>
      <c r="H3311" s="29" t="str">
        <f>IF(D3311="","",VLOOKUP(D3311,'Műszaki adattábla'!F:P,11,0))</f>
        <v/>
      </c>
      <c r="I3311" s="30"/>
      <c r="J3311" s="30"/>
      <c r="K3311" s="31" t="str">
        <f>IF(D3311="","",ROUND(((F3311*I3311*'Műszaki adattábla'!$C$7/'Műszaki adattábla'!$C$8)+(G3311*I3311)+(H3311*I3311))/12*'Műszaki adattábla'!T3302,0))</f>
        <v/>
      </c>
      <c r="L3311" s="32" t="str">
        <f t="shared" si="111"/>
        <v/>
      </c>
    </row>
    <row r="3312" spans="2:12" ht="14.4" thickBot="1" x14ac:dyDescent="0.3">
      <c r="B3312" s="28" t="str">
        <f t="shared" si="110"/>
        <v/>
      </c>
      <c r="C3312" s="167" t="str">
        <f>IF(D3312="","",VLOOKUP(D3312,'Műszaki adattábla'!F:G,2,0))</f>
        <v/>
      </c>
      <c r="D3312" s="168" t="str">
        <f>IF('Műszaki adattábla'!F3303="","",'Műszaki adattábla'!F3303)</f>
        <v/>
      </c>
      <c r="E3312" s="169" t="str">
        <f>IF(D3312="","",VLOOKUP(D3312,'Műszaki adattábla'!F:R,13,0))</f>
        <v/>
      </c>
      <c r="F3312" s="29" t="str">
        <f>IF(D3312="","",VLOOKUP(D3312,'Műszaki adattábla'!F:M,8,0))</f>
        <v/>
      </c>
      <c r="G3312" s="29" t="str">
        <f>IF(D3312="","",IF('Műszaki adattábla'!L3303="20-99",IF('Műszaki adattábla'!O3303="","Nem adott meg lekötött teljesítményt",VLOOKUP(D3312,'Műszaki adattábla'!F:O,10,0)),0))</f>
        <v/>
      </c>
      <c r="H3312" s="29" t="str">
        <f>IF(D3312="","",VLOOKUP(D3312,'Műszaki adattábla'!F:P,11,0))</f>
        <v/>
      </c>
      <c r="I3312" s="30"/>
      <c r="J3312" s="30"/>
      <c r="K3312" s="31" t="str">
        <f>IF(D3312="","",ROUND(((F3312*I3312*'Műszaki adattábla'!$C$7/'Műszaki adattábla'!$C$8)+(G3312*I3312)+(H3312*I3312))/12*'Műszaki adattábla'!T3303,0))</f>
        <v/>
      </c>
      <c r="L3312" s="32" t="str">
        <f t="shared" si="111"/>
        <v/>
      </c>
    </row>
    <row r="3313" spans="2:12" ht="14.4" thickBot="1" x14ac:dyDescent="0.3">
      <c r="B3313" s="28" t="str">
        <f t="shared" si="110"/>
        <v/>
      </c>
      <c r="C3313" s="167" t="str">
        <f>IF(D3313="","",VLOOKUP(D3313,'Műszaki adattábla'!F:G,2,0))</f>
        <v/>
      </c>
      <c r="D3313" s="168" t="str">
        <f>IF('Műszaki adattábla'!F3304="","",'Műszaki adattábla'!F3304)</f>
        <v/>
      </c>
      <c r="E3313" s="169" t="str">
        <f>IF(D3313="","",VLOOKUP(D3313,'Műszaki adattábla'!F:R,13,0))</f>
        <v/>
      </c>
      <c r="F3313" s="29" t="str">
        <f>IF(D3313="","",VLOOKUP(D3313,'Műszaki adattábla'!F:M,8,0))</f>
        <v/>
      </c>
      <c r="G3313" s="29" t="str">
        <f>IF(D3313="","",IF('Műszaki adattábla'!L3304="20-99",IF('Műszaki adattábla'!O3304="","Nem adott meg lekötött teljesítményt",VLOOKUP(D3313,'Műszaki adattábla'!F:O,10,0)),0))</f>
        <v/>
      </c>
      <c r="H3313" s="29" t="str">
        <f>IF(D3313="","",VLOOKUP(D3313,'Műszaki adattábla'!F:P,11,0))</f>
        <v/>
      </c>
      <c r="I3313" s="30"/>
      <c r="J3313" s="30"/>
      <c r="K3313" s="31" t="str">
        <f>IF(D3313="","",ROUND(((F3313*I3313*'Műszaki adattábla'!$C$7/'Műszaki adattábla'!$C$8)+(G3313*I3313)+(H3313*I3313))/12*'Műszaki adattábla'!T3304,0))</f>
        <v/>
      </c>
      <c r="L3313" s="32" t="str">
        <f t="shared" si="111"/>
        <v/>
      </c>
    </row>
    <row r="3314" spans="2:12" ht="14.4" thickBot="1" x14ac:dyDescent="0.3">
      <c r="B3314" s="28" t="str">
        <f t="shared" si="110"/>
        <v/>
      </c>
      <c r="C3314" s="167" t="str">
        <f>IF(D3314="","",VLOOKUP(D3314,'Műszaki adattábla'!F:G,2,0))</f>
        <v/>
      </c>
      <c r="D3314" s="168" t="str">
        <f>IF('Műszaki adattábla'!F3305="","",'Műszaki adattábla'!F3305)</f>
        <v/>
      </c>
      <c r="E3314" s="169" t="str">
        <f>IF(D3314="","",VLOOKUP(D3314,'Műszaki adattábla'!F:R,13,0))</f>
        <v/>
      </c>
      <c r="F3314" s="29" t="str">
        <f>IF(D3314="","",VLOOKUP(D3314,'Műszaki adattábla'!F:M,8,0))</f>
        <v/>
      </c>
      <c r="G3314" s="29" t="str">
        <f>IF(D3314="","",IF('Műszaki adattábla'!L3305="20-99",IF('Műszaki adattábla'!O3305="","Nem adott meg lekötött teljesítményt",VLOOKUP(D3314,'Műszaki adattábla'!F:O,10,0)),0))</f>
        <v/>
      </c>
      <c r="H3314" s="29" t="str">
        <f>IF(D3314="","",VLOOKUP(D3314,'Műszaki adattábla'!F:P,11,0))</f>
        <v/>
      </c>
      <c r="I3314" s="30"/>
      <c r="J3314" s="30"/>
      <c r="K3314" s="31" t="str">
        <f>IF(D3314="","",ROUND(((F3314*I3314*'Műszaki adattábla'!$C$7/'Műszaki adattábla'!$C$8)+(G3314*I3314)+(H3314*I3314))/12*'Műszaki adattábla'!T3305,0))</f>
        <v/>
      </c>
      <c r="L3314" s="32" t="str">
        <f t="shared" si="111"/>
        <v/>
      </c>
    </row>
    <row r="3315" spans="2:12" ht="14.4" thickBot="1" x14ac:dyDescent="0.3">
      <c r="B3315" s="28" t="str">
        <f t="shared" si="110"/>
        <v/>
      </c>
      <c r="C3315" s="167" t="str">
        <f>IF(D3315="","",VLOOKUP(D3315,'Műszaki adattábla'!F:G,2,0))</f>
        <v/>
      </c>
      <c r="D3315" s="168" t="str">
        <f>IF('Műszaki adattábla'!F3306="","",'Műszaki adattábla'!F3306)</f>
        <v/>
      </c>
      <c r="E3315" s="169" t="str">
        <f>IF(D3315="","",VLOOKUP(D3315,'Műszaki adattábla'!F:R,13,0))</f>
        <v/>
      </c>
      <c r="F3315" s="29" t="str">
        <f>IF(D3315="","",VLOOKUP(D3315,'Műszaki adattábla'!F:M,8,0))</f>
        <v/>
      </c>
      <c r="G3315" s="29" t="str">
        <f>IF(D3315="","",IF('Műszaki adattábla'!L3306="20-99",IF('Műszaki adattábla'!O3306="","Nem adott meg lekötött teljesítményt",VLOOKUP(D3315,'Műszaki adattábla'!F:O,10,0)),0))</f>
        <v/>
      </c>
      <c r="H3315" s="29" t="str">
        <f>IF(D3315="","",VLOOKUP(D3315,'Műszaki adattábla'!F:P,11,0))</f>
        <v/>
      </c>
      <c r="I3315" s="30"/>
      <c r="J3315" s="30"/>
      <c r="K3315" s="31" t="str">
        <f>IF(D3315="","",ROUND(((F3315*I3315*'Műszaki adattábla'!$C$7/'Műszaki adattábla'!$C$8)+(G3315*I3315)+(H3315*I3315))/12*'Műszaki adattábla'!T3306,0))</f>
        <v/>
      </c>
      <c r="L3315" s="32" t="str">
        <f t="shared" si="111"/>
        <v/>
      </c>
    </row>
    <row r="3316" spans="2:12" ht="14.4" thickBot="1" x14ac:dyDescent="0.3">
      <c r="B3316" s="28" t="str">
        <f t="shared" si="110"/>
        <v/>
      </c>
      <c r="C3316" s="167" t="str">
        <f>IF(D3316="","",VLOOKUP(D3316,'Műszaki adattábla'!F:G,2,0))</f>
        <v/>
      </c>
      <c r="D3316" s="168" t="str">
        <f>IF('Műszaki adattábla'!F3307="","",'Műszaki adattábla'!F3307)</f>
        <v/>
      </c>
      <c r="E3316" s="169" t="str">
        <f>IF(D3316="","",VLOOKUP(D3316,'Műszaki adattábla'!F:R,13,0))</f>
        <v/>
      </c>
      <c r="F3316" s="29" t="str">
        <f>IF(D3316="","",VLOOKUP(D3316,'Műszaki adattábla'!F:M,8,0))</f>
        <v/>
      </c>
      <c r="G3316" s="29" t="str">
        <f>IF(D3316="","",IF('Műszaki adattábla'!L3307="20-99",IF('Műszaki adattábla'!O3307="","Nem adott meg lekötött teljesítményt",VLOOKUP(D3316,'Műszaki adattábla'!F:O,10,0)),0))</f>
        <v/>
      </c>
      <c r="H3316" s="29" t="str">
        <f>IF(D3316="","",VLOOKUP(D3316,'Műszaki adattábla'!F:P,11,0))</f>
        <v/>
      </c>
      <c r="I3316" s="30"/>
      <c r="J3316" s="30"/>
      <c r="K3316" s="31" t="str">
        <f>IF(D3316="","",ROUND(((F3316*I3316*'Műszaki adattábla'!$C$7/'Műszaki adattábla'!$C$8)+(G3316*I3316)+(H3316*I3316))/12*'Műszaki adattábla'!T3307,0))</f>
        <v/>
      </c>
      <c r="L3316" s="32" t="str">
        <f t="shared" si="111"/>
        <v/>
      </c>
    </row>
    <row r="3317" spans="2:12" ht="14.4" thickBot="1" x14ac:dyDescent="0.3">
      <c r="B3317" s="28" t="str">
        <f t="shared" si="110"/>
        <v/>
      </c>
      <c r="C3317" s="167" t="str">
        <f>IF(D3317="","",VLOOKUP(D3317,'Műszaki adattábla'!F:G,2,0))</f>
        <v/>
      </c>
      <c r="D3317" s="168" t="str">
        <f>IF('Műszaki adattábla'!F3308="","",'Műszaki adattábla'!F3308)</f>
        <v/>
      </c>
      <c r="E3317" s="169" t="str">
        <f>IF(D3317="","",VLOOKUP(D3317,'Műszaki adattábla'!F:R,13,0))</f>
        <v/>
      </c>
      <c r="F3317" s="29" t="str">
        <f>IF(D3317="","",VLOOKUP(D3317,'Műszaki adattábla'!F:M,8,0))</f>
        <v/>
      </c>
      <c r="G3317" s="29" t="str">
        <f>IF(D3317="","",IF('Műszaki adattábla'!L3308="20-99",IF('Műszaki adattábla'!O3308="","Nem adott meg lekötött teljesítményt",VLOOKUP(D3317,'Műszaki adattábla'!F:O,10,0)),0))</f>
        <v/>
      </c>
      <c r="H3317" s="29" t="str">
        <f>IF(D3317="","",VLOOKUP(D3317,'Műszaki adattábla'!F:P,11,0))</f>
        <v/>
      </c>
      <c r="I3317" s="30"/>
      <c r="J3317" s="30"/>
      <c r="K3317" s="31" t="str">
        <f>IF(D3317="","",ROUND(((F3317*I3317*'Műszaki adattábla'!$C$7/'Műszaki adattábla'!$C$8)+(G3317*I3317)+(H3317*I3317))/12*'Műszaki adattábla'!T3308,0))</f>
        <v/>
      </c>
      <c r="L3317" s="32" t="str">
        <f t="shared" si="111"/>
        <v/>
      </c>
    </row>
    <row r="3318" spans="2:12" ht="14.4" thickBot="1" x14ac:dyDescent="0.3">
      <c r="B3318" s="28" t="str">
        <f t="shared" si="110"/>
        <v/>
      </c>
      <c r="C3318" s="167" t="str">
        <f>IF(D3318="","",VLOOKUP(D3318,'Műszaki adattábla'!F:G,2,0))</f>
        <v/>
      </c>
      <c r="D3318" s="168" t="str">
        <f>IF('Műszaki adattábla'!F3309="","",'Műszaki adattábla'!F3309)</f>
        <v/>
      </c>
      <c r="E3318" s="169" t="str">
        <f>IF(D3318="","",VLOOKUP(D3318,'Műszaki adattábla'!F:R,13,0))</f>
        <v/>
      </c>
      <c r="F3318" s="29" t="str">
        <f>IF(D3318="","",VLOOKUP(D3318,'Műszaki adattábla'!F:M,8,0))</f>
        <v/>
      </c>
      <c r="G3318" s="29" t="str">
        <f>IF(D3318="","",IF('Műszaki adattábla'!L3309="20-99",IF('Műszaki adattábla'!O3309="","Nem adott meg lekötött teljesítményt",VLOOKUP(D3318,'Műszaki adattábla'!F:O,10,0)),0))</f>
        <v/>
      </c>
      <c r="H3318" s="29" t="str">
        <f>IF(D3318="","",VLOOKUP(D3318,'Műszaki adattábla'!F:P,11,0))</f>
        <v/>
      </c>
      <c r="I3318" s="30"/>
      <c r="J3318" s="30"/>
      <c r="K3318" s="31" t="str">
        <f>IF(D3318="","",ROUND(((F3318*I3318*'Műszaki adattábla'!$C$7/'Műszaki adattábla'!$C$8)+(G3318*I3318)+(H3318*I3318))/12*'Műszaki adattábla'!T3309,0))</f>
        <v/>
      </c>
      <c r="L3318" s="32" t="str">
        <f t="shared" si="111"/>
        <v/>
      </c>
    </row>
    <row r="3319" spans="2:12" ht="14.4" thickBot="1" x14ac:dyDescent="0.3">
      <c r="B3319" s="28" t="str">
        <f t="shared" si="110"/>
        <v/>
      </c>
      <c r="C3319" s="167" t="str">
        <f>IF(D3319="","",VLOOKUP(D3319,'Műszaki adattábla'!F:G,2,0))</f>
        <v/>
      </c>
      <c r="D3319" s="168" t="str">
        <f>IF('Műszaki adattábla'!F3310="","",'Műszaki adattábla'!F3310)</f>
        <v/>
      </c>
      <c r="E3319" s="169" t="str">
        <f>IF(D3319="","",VLOOKUP(D3319,'Műszaki adattábla'!F:R,13,0))</f>
        <v/>
      </c>
      <c r="F3319" s="29" t="str">
        <f>IF(D3319="","",VLOOKUP(D3319,'Műszaki adattábla'!F:M,8,0))</f>
        <v/>
      </c>
      <c r="G3319" s="29" t="str">
        <f>IF(D3319="","",IF('Műszaki adattábla'!L3310="20-99",IF('Műszaki adattábla'!O3310="","Nem adott meg lekötött teljesítményt",VLOOKUP(D3319,'Műszaki adattábla'!F:O,10,0)),0))</f>
        <v/>
      </c>
      <c r="H3319" s="29" t="str">
        <f>IF(D3319="","",VLOOKUP(D3319,'Műszaki adattábla'!F:P,11,0))</f>
        <v/>
      </c>
      <c r="I3319" s="30"/>
      <c r="J3319" s="30"/>
      <c r="K3319" s="31" t="str">
        <f>IF(D3319="","",ROUND(((F3319*I3319*'Műszaki adattábla'!$C$7/'Műszaki adattábla'!$C$8)+(G3319*I3319)+(H3319*I3319))/12*'Műszaki adattábla'!T3310,0))</f>
        <v/>
      </c>
      <c r="L3319" s="32" t="str">
        <f t="shared" si="111"/>
        <v/>
      </c>
    </row>
    <row r="3320" spans="2:12" ht="14.4" thickBot="1" x14ac:dyDescent="0.3">
      <c r="B3320" s="28" t="str">
        <f t="shared" si="110"/>
        <v/>
      </c>
      <c r="C3320" s="167" t="str">
        <f>IF(D3320="","",VLOOKUP(D3320,'Műszaki adattábla'!F:G,2,0))</f>
        <v/>
      </c>
      <c r="D3320" s="168" t="str">
        <f>IF('Műszaki adattábla'!F3311="","",'Műszaki adattábla'!F3311)</f>
        <v/>
      </c>
      <c r="E3320" s="169" t="str">
        <f>IF(D3320="","",VLOOKUP(D3320,'Műszaki adattábla'!F:R,13,0))</f>
        <v/>
      </c>
      <c r="F3320" s="29" t="str">
        <f>IF(D3320="","",VLOOKUP(D3320,'Műszaki adattábla'!F:M,8,0))</f>
        <v/>
      </c>
      <c r="G3320" s="29" t="str">
        <f>IF(D3320="","",IF('Műszaki adattábla'!L3311="20-99",IF('Műszaki adattábla'!O3311="","Nem adott meg lekötött teljesítményt",VLOOKUP(D3320,'Műszaki adattábla'!F:O,10,0)),0))</f>
        <v/>
      </c>
      <c r="H3320" s="29" t="str">
        <f>IF(D3320="","",VLOOKUP(D3320,'Műszaki adattábla'!F:P,11,0))</f>
        <v/>
      </c>
      <c r="I3320" s="30"/>
      <c r="J3320" s="30"/>
      <c r="K3320" s="31" t="str">
        <f>IF(D3320="","",ROUND(((F3320*I3320*'Műszaki adattábla'!$C$7/'Műszaki adattábla'!$C$8)+(G3320*I3320)+(H3320*I3320))/12*'Műszaki adattábla'!T3311,0))</f>
        <v/>
      </c>
      <c r="L3320" s="32" t="str">
        <f t="shared" si="111"/>
        <v/>
      </c>
    </row>
    <row r="3321" spans="2:12" ht="14.4" thickBot="1" x14ac:dyDescent="0.3">
      <c r="B3321" s="28" t="str">
        <f t="shared" si="110"/>
        <v/>
      </c>
      <c r="C3321" s="167" t="str">
        <f>IF(D3321="","",VLOOKUP(D3321,'Műszaki adattábla'!F:G,2,0))</f>
        <v/>
      </c>
      <c r="D3321" s="168" t="str">
        <f>IF('Műszaki adattábla'!F3312="","",'Műszaki adattábla'!F3312)</f>
        <v/>
      </c>
      <c r="E3321" s="169" t="str">
        <f>IF(D3321="","",VLOOKUP(D3321,'Műszaki adattábla'!F:R,13,0))</f>
        <v/>
      </c>
      <c r="F3321" s="29" t="str">
        <f>IF(D3321="","",VLOOKUP(D3321,'Műszaki adattábla'!F:M,8,0))</f>
        <v/>
      </c>
      <c r="G3321" s="29" t="str">
        <f>IF(D3321="","",IF('Műszaki adattábla'!L3312="20-99",IF('Műszaki adattábla'!O3312="","Nem adott meg lekötött teljesítményt",VLOOKUP(D3321,'Műszaki adattábla'!F:O,10,0)),0))</f>
        <v/>
      </c>
      <c r="H3321" s="29" t="str">
        <f>IF(D3321="","",VLOOKUP(D3321,'Műszaki adattábla'!F:P,11,0))</f>
        <v/>
      </c>
      <c r="I3321" s="30"/>
      <c r="J3321" s="30"/>
      <c r="K3321" s="31" t="str">
        <f>IF(D3321="","",ROUND(((F3321*I3321*'Műszaki adattábla'!$C$7/'Műszaki adattábla'!$C$8)+(G3321*I3321)+(H3321*I3321))/12*'Műszaki adattábla'!T3312,0))</f>
        <v/>
      </c>
      <c r="L3321" s="32" t="str">
        <f t="shared" si="111"/>
        <v/>
      </c>
    </row>
    <row r="3322" spans="2:12" ht="14.4" thickBot="1" x14ac:dyDescent="0.3">
      <c r="B3322" s="28" t="str">
        <f t="shared" si="110"/>
        <v/>
      </c>
      <c r="C3322" s="167" t="str">
        <f>IF(D3322="","",VLOOKUP(D3322,'Műszaki adattábla'!F:G,2,0))</f>
        <v/>
      </c>
      <c r="D3322" s="168" t="str">
        <f>IF('Műszaki adattábla'!F3313="","",'Műszaki adattábla'!F3313)</f>
        <v/>
      </c>
      <c r="E3322" s="169" t="str">
        <f>IF(D3322="","",VLOOKUP(D3322,'Műszaki adattábla'!F:R,13,0))</f>
        <v/>
      </c>
      <c r="F3322" s="29" t="str">
        <f>IF(D3322="","",VLOOKUP(D3322,'Műszaki adattábla'!F:M,8,0))</f>
        <v/>
      </c>
      <c r="G3322" s="29" t="str">
        <f>IF(D3322="","",IF('Műszaki adattábla'!L3313="20-99",IF('Műszaki adattábla'!O3313="","Nem adott meg lekötött teljesítményt",VLOOKUP(D3322,'Műszaki adattábla'!F:O,10,0)),0))</f>
        <v/>
      </c>
      <c r="H3322" s="29" t="str">
        <f>IF(D3322="","",VLOOKUP(D3322,'Műszaki adattábla'!F:P,11,0))</f>
        <v/>
      </c>
      <c r="I3322" s="30"/>
      <c r="J3322" s="30"/>
      <c r="K3322" s="31" t="str">
        <f>IF(D3322="","",ROUND(((F3322*I3322*'Műszaki adattábla'!$C$7/'Műszaki adattábla'!$C$8)+(G3322*I3322)+(H3322*I3322))/12*'Műszaki adattábla'!T3313,0))</f>
        <v/>
      </c>
      <c r="L3322" s="32" t="str">
        <f t="shared" si="111"/>
        <v/>
      </c>
    </row>
    <row r="3323" spans="2:12" ht="14.4" thickBot="1" x14ac:dyDescent="0.3">
      <c r="B3323" s="28" t="str">
        <f t="shared" si="110"/>
        <v/>
      </c>
      <c r="C3323" s="167" t="str">
        <f>IF(D3323="","",VLOOKUP(D3323,'Műszaki adattábla'!F:G,2,0))</f>
        <v/>
      </c>
      <c r="D3323" s="168" t="str">
        <f>IF('Műszaki adattábla'!F3314="","",'Műszaki adattábla'!F3314)</f>
        <v/>
      </c>
      <c r="E3323" s="169" t="str">
        <f>IF(D3323="","",VLOOKUP(D3323,'Műszaki adattábla'!F:R,13,0))</f>
        <v/>
      </c>
      <c r="F3323" s="29" t="str">
        <f>IF(D3323="","",VLOOKUP(D3323,'Műszaki adattábla'!F:M,8,0))</f>
        <v/>
      </c>
      <c r="G3323" s="29" t="str">
        <f>IF(D3323="","",IF('Műszaki adattábla'!L3314="20-99",IF('Műszaki adattábla'!O3314="","Nem adott meg lekötött teljesítményt",VLOOKUP(D3323,'Műszaki adattábla'!F:O,10,0)),0))</f>
        <v/>
      </c>
      <c r="H3323" s="29" t="str">
        <f>IF(D3323="","",VLOOKUP(D3323,'Műszaki adattábla'!F:P,11,0))</f>
        <v/>
      </c>
      <c r="I3323" s="30"/>
      <c r="J3323" s="30"/>
      <c r="K3323" s="31" t="str">
        <f>IF(D3323="","",ROUND(((F3323*I3323*'Műszaki adattábla'!$C$7/'Műszaki adattábla'!$C$8)+(G3323*I3323)+(H3323*I3323))/12*'Műszaki adattábla'!T3314,0))</f>
        <v/>
      </c>
      <c r="L3323" s="32" t="str">
        <f t="shared" si="111"/>
        <v/>
      </c>
    </row>
    <row r="3324" spans="2:12" ht="14.4" thickBot="1" x14ac:dyDescent="0.3">
      <c r="B3324" s="28" t="str">
        <f t="shared" si="110"/>
        <v/>
      </c>
      <c r="C3324" s="167" t="str">
        <f>IF(D3324="","",VLOOKUP(D3324,'Műszaki adattábla'!F:G,2,0))</f>
        <v/>
      </c>
      <c r="D3324" s="168" t="str">
        <f>IF('Műszaki adattábla'!F3315="","",'Műszaki adattábla'!F3315)</f>
        <v/>
      </c>
      <c r="E3324" s="169" t="str">
        <f>IF(D3324="","",VLOOKUP(D3324,'Műszaki adattábla'!F:R,13,0))</f>
        <v/>
      </c>
      <c r="F3324" s="29" t="str">
        <f>IF(D3324="","",VLOOKUP(D3324,'Műszaki adattábla'!F:M,8,0))</f>
        <v/>
      </c>
      <c r="G3324" s="29" t="str">
        <f>IF(D3324="","",IF('Műszaki adattábla'!L3315="20-99",IF('Műszaki adattábla'!O3315="","Nem adott meg lekötött teljesítményt",VLOOKUP(D3324,'Műszaki adattábla'!F:O,10,0)),0))</f>
        <v/>
      </c>
      <c r="H3324" s="29" t="str">
        <f>IF(D3324="","",VLOOKUP(D3324,'Műszaki adattábla'!F:P,11,0))</f>
        <v/>
      </c>
      <c r="I3324" s="30"/>
      <c r="J3324" s="30"/>
      <c r="K3324" s="31" t="str">
        <f>IF(D3324="","",ROUND(((F3324*I3324*'Műszaki adattábla'!$C$7/'Műszaki adattábla'!$C$8)+(G3324*I3324)+(H3324*I3324))/12*'Műszaki adattábla'!T3315,0))</f>
        <v/>
      </c>
      <c r="L3324" s="32" t="str">
        <f t="shared" si="111"/>
        <v/>
      </c>
    </row>
    <row r="3325" spans="2:12" ht="14.4" thickBot="1" x14ac:dyDescent="0.3">
      <c r="B3325" s="28" t="str">
        <f t="shared" si="110"/>
        <v/>
      </c>
      <c r="C3325" s="167" t="str">
        <f>IF(D3325="","",VLOOKUP(D3325,'Műszaki adattábla'!F:G,2,0))</f>
        <v/>
      </c>
      <c r="D3325" s="168" t="str">
        <f>IF('Műszaki adattábla'!F3316="","",'Műszaki adattábla'!F3316)</f>
        <v/>
      </c>
      <c r="E3325" s="169" t="str">
        <f>IF(D3325="","",VLOOKUP(D3325,'Műszaki adattábla'!F:R,13,0))</f>
        <v/>
      </c>
      <c r="F3325" s="29" t="str">
        <f>IF(D3325="","",VLOOKUP(D3325,'Műszaki adattábla'!F:M,8,0))</f>
        <v/>
      </c>
      <c r="G3325" s="29" t="str">
        <f>IF(D3325="","",IF('Műszaki adattábla'!L3316="20-99",IF('Műszaki adattábla'!O3316="","Nem adott meg lekötött teljesítményt",VLOOKUP(D3325,'Műszaki adattábla'!F:O,10,0)),0))</f>
        <v/>
      </c>
      <c r="H3325" s="29" t="str">
        <f>IF(D3325="","",VLOOKUP(D3325,'Műszaki adattábla'!F:P,11,0))</f>
        <v/>
      </c>
      <c r="I3325" s="30"/>
      <c r="J3325" s="30"/>
      <c r="K3325" s="31" t="str">
        <f>IF(D3325="","",ROUND(((F3325*I3325*'Műszaki adattábla'!$C$7/'Műszaki adattábla'!$C$8)+(G3325*I3325)+(H3325*I3325))/12*'Műszaki adattábla'!T3316,0))</f>
        <v/>
      </c>
      <c r="L3325" s="32" t="str">
        <f t="shared" si="111"/>
        <v/>
      </c>
    </row>
    <row r="3326" spans="2:12" ht="14.4" thickBot="1" x14ac:dyDescent="0.3">
      <c r="B3326" s="28" t="str">
        <f t="shared" si="110"/>
        <v/>
      </c>
      <c r="C3326" s="167" t="str">
        <f>IF(D3326="","",VLOOKUP(D3326,'Műszaki adattábla'!F:G,2,0))</f>
        <v/>
      </c>
      <c r="D3326" s="168" t="str">
        <f>IF('Műszaki adattábla'!F3317="","",'Műszaki adattábla'!F3317)</f>
        <v/>
      </c>
      <c r="E3326" s="169" t="str">
        <f>IF(D3326="","",VLOOKUP(D3326,'Műszaki adattábla'!F:R,13,0))</f>
        <v/>
      </c>
      <c r="F3326" s="29" t="str">
        <f>IF(D3326="","",VLOOKUP(D3326,'Műszaki adattábla'!F:M,8,0))</f>
        <v/>
      </c>
      <c r="G3326" s="29" t="str">
        <f>IF(D3326="","",IF('Műszaki adattábla'!L3317="20-99",IF('Műszaki adattábla'!O3317="","Nem adott meg lekötött teljesítményt",VLOOKUP(D3326,'Műszaki adattábla'!F:O,10,0)),0))</f>
        <v/>
      </c>
      <c r="H3326" s="29" t="str">
        <f>IF(D3326="","",VLOOKUP(D3326,'Műszaki adattábla'!F:P,11,0))</f>
        <v/>
      </c>
      <c r="I3326" s="30"/>
      <c r="J3326" s="30"/>
      <c r="K3326" s="31" t="str">
        <f>IF(D3326="","",ROUND(((F3326*I3326*'Műszaki adattábla'!$C$7/'Műszaki adattábla'!$C$8)+(G3326*I3326)+(H3326*I3326))/12*'Műszaki adattábla'!T3317,0))</f>
        <v/>
      </c>
      <c r="L3326" s="32" t="str">
        <f t="shared" si="111"/>
        <v/>
      </c>
    </row>
    <row r="3327" spans="2:12" ht="14.4" thickBot="1" x14ac:dyDescent="0.3">
      <c r="B3327" s="28" t="str">
        <f t="shared" si="110"/>
        <v/>
      </c>
      <c r="C3327" s="167" t="str">
        <f>IF(D3327="","",VLOOKUP(D3327,'Műszaki adattábla'!F:G,2,0))</f>
        <v/>
      </c>
      <c r="D3327" s="168" t="str">
        <f>IF('Műszaki adattábla'!F3318="","",'Műszaki adattábla'!F3318)</f>
        <v/>
      </c>
      <c r="E3327" s="169" t="str">
        <f>IF(D3327="","",VLOOKUP(D3327,'Műszaki adattábla'!F:R,13,0))</f>
        <v/>
      </c>
      <c r="F3327" s="29" t="str">
        <f>IF(D3327="","",VLOOKUP(D3327,'Műszaki adattábla'!F:M,8,0))</f>
        <v/>
      </c>
      <c r="G3327" s="29" t="str">
        <f>IF(D3327="","",IF('Műszaki adattábla'!L3318="20-99",IF('Műszaki adattábla'!O3318="","Nem adott meg lekötött teljesítményt",VLOOKUP(D3327,'Műszaki adattábla'!F:O,10,0)),0))</f>
        <v/>
      </c>
      <c r="H3327" s="29" t="str">
        <f>IF(D3327="","",VLOOKUP(D3327,'Műszaki adattábla'!F:P,11,0))</f>
        <v/>
      </c>
      <c r="I3327" s="30"/>
      <c r="J3327" s="30"/>
      <c r="K3327" s="31" t="str">
        <f>IF(D3327="","",ROUND(((F3327*I3327*'Műszaki adattábla'!$C$7/'Műszaki adattábla'!$C$8)+(G3327*I3327)+(H3327*I3327))/12*'Műszaki adattábla'!T3318,0))</f>
        <v/>
      </c>
      <c r="L3327" s="32" t="str">
        <f t="shared" si="111"/>
        <v/>
      </c>
    </row>
    <row r="3328" spans="2:12" ht="14.4" thickBot="1" x14ac:dyDescent="0.3">
      <c r="B3328" s="28" t="str">
        <f t="shared" si="110"/>
        <v/>
      </c>
      <c r="C3328" s="167" t="str">
        <f>IF(D3328="","",VLOOKUP(D3328,'Műszaki adattábla'!F:G,2,0))</f>
        <v/>
      </c>
      <c r="D3328" s="168" t="str">
        <f>IF('Műszaki adattábla'!F3319="","",'Műszaki adattábla'!F3319)</f>
        <v/>
      </c>
      <c r="E3328" s="169" t="str">
        <f>IF(D3328="","",VLOOKUP(D3328,'Műszaki adattábla'!F:R,13,0))</f>
        <v/>
      </c>
      <c r="F3328" s="29" t="str">
        <f>IF(D3328="","",VLOOKUP(D3328,'Műszaki adattábla'!F:M,8,0))</f>
        <v/>
      </c>
      <c r="G3328" s="29" t="str">
        <f>IF(D3328="","",IF('Műszaki adattábla'!L3319="20-99",IF('Műszaki adattábla'!O3319="","Nem adott meg lekötött teljesítményt",VLOOKUP(D3328,'Műszaki adattábla'!F:O,10,0)),0))</f>
        <v/>
      </c>
      <c r="H3328" s="29" t="str">
        <f>IF(D3328="","",VLOOKUP(D3328,'Műszaki adattábla'!F:P,11,0))</f>
        <v/>
      </c>
      <c r="I3328" s="30"/>
      <c r="J3328" s="30"/>
      <c r="K3328" s="31" t="str">
        <f>IF(D3328="","",ROUND(((F3328*I3328*'Műszaki adattábla'!$C$7/'Műszaki adattábla'!$C$8)+(G3328*I3328)+(H3328*I3328))/12*'Műszaki adattábla'!T3319,0))</f>
        <v/>
      </c>
      <c r="L3328" s="32" t="str">
        <f t="shared" si="111"/>
        <v/>
      </c>
    </row>
    <row r="3329" spans="2:12" ht="14.4" thickBot="1" x14ac:dyDescent="0.3">
      <c r="B3329" s="28" t="str">
        <f t="shared" si="110"/>
        <v/>
      </c>
      <c r="C3329" s="167" t="str">
        <f>IF(D3329="","",VLOOKUP(D3329,'Műszaki adattábla'!F:G,2,0))</f>
        <v/>
      </c>
      <c r="D3329" s="168" t="str">
        <f>IF('Műszaki adattábla'!F3320="","",'Műszaki adattábla'!F3320)</f>
        <v/>
      </c>
      <c r="E3329" s="169" t="str">
        <f>IF(D3329="","",VLOOKUP(D3329,'Műszaki adattábla'!F:R,13,0))</f>
        <v/>
      </c>
      <c r="F3329" s="29" t="str">
        <f>IF(D3329="","",VLOOKUP(D3329,'Műszaki adattábla'!F:M,8,0))</f>
        <v/>
      </c>
      <c r="G3329" s="29" t="str">
        <f>IF(D3329="","",IF('Műszaki adattábla'!L3320="20-99",IF('Műszaki adattábla'!O3320="","Nem adott meg lekötött teljesítményt",VLOOKUP(D3329,'Műszaki adattábla'!F:O,10,0)),0))</f>
        <v/>
      </c>
      <c r="H3329" s="29" t="str">
        <f>IF(D3329="","",VLOOKUP(D3329,'Műszaki adattábla'!F:P,11,0))</f>
        <v/>
      </c>
      <c r="I3329" s="30"/>
      <c r="J3329" s="30"/>
      <c r="K3329" s="31" t="str">
        <f>IF(D3329="","",ROUND(((F3329*I3329*'Műszaki adattábla'!$C$7/'Műszaki adattábla'!$C$8)+(G3329*I3329)+(H3329*I3329))/12*'Műszaki adattábla'!T3320,0))</f>
        <v/>
      </c>
      <c r="L3329" s="32" t="str">
        <f t="shared" si="111"/>
        <v/>
      </c>
    </row>
    <row r="3330" spans="2:12" ht="14.4" thickBot="1" x14ac:dyDescent="0.3">
      <c r="B3330" s="28" t="str">
        <f t="shared" si="110"/>
        <v/>
      </c>
      <c r="C3330" s="167" t="str">
        <f>IF(D3330="","",VLOOKUP(D3330,'Műszaki adattábla'!F:G,2,0))</f>
        <v/>
      </c>
      <c r="D3330" s="168" t="str">
        <f>IF('Műszaki adattábla'!F3321="","",'Műszaki adattábla'!F3321)</f>
        <v/>
      </c>
      <c r="E3330" s="169" t="str">
        <f>IF(D3330="","",VLOOKUP(D3330,'Műszaki adattábla'!F:R,13,0))</f>
        <v/>
      </c>
      <c r="F3330" s="29" t="str">
        <f>IF(D3330="","",VLOOKUP(D3330,'Műszaki adattábla'!F:M,8,0))</f>
        <v/>
      </c>
      <c r="G3330" s="29" t="str">
        <f>IF(D3330="","",IF('Műszaki adattábla'!L3321="20-99",IF('Műszaki adattábla'!O3321="","Nem adott meg lekötött teljesítményt",VLOOKUP(D3330,'Műszaki adattábla'!F:O,10,0)),0))</f>
        <v/>
      </c>
      <c r="H3330" s="29" t="str">
        <f>IF(D3330="","",VLOOKUP(D3330,'Műszaki adattábla'!F:P,11,0))</f>
        <v/>
      </c>
      <c r="I3330" s="30"/>
      <c r="J3330" s="30"/>
      <c r="K3330" s="31" t="str">
        <f>IF(D3330="","",ROUND(((F3330*I3330*'Műszaki adattábla'!$C$7/'Műszaki adattábla'!$C$8)+(G3330*I3330)+(H3330*I3330))/12*'Műszaki adattábla'!T3321,0))</f>
        <v/>
      </c>
      <c r="L3330" s="32" t="str">
        <f t="shared" si="111"/>
        <v/>
      </c>
    </row>
    <row r="3331" spans="2:12" ht="14.4" thickBot="1" x14ac:dyDescent="0.3">
      <c r="B3331" s="28" t="str">
        <f t="shared" si="110"/>
        <v/>
      </c>
      <c r="C3331" s="167" t="str">
        <f>IF(D3331="","",VLOOKUP(D3331,'Műszaki adattábla'!F:G,2,0))</f>
        <v/>
      </c>
      <c r="D3331" s="168" t="str">
        <f>IF('Műszaki adattábla'!F3322="","",'Műszaki adattábla'!F3322)</f>
        <v/>
      </c>
      <c r="E3331" s="169" t="str">
        <f>IF(D3331="","",VLOOKUP(D3331,'Műszaki adattábla'!F:R,13,0))</f>
        <v/>
      </c>
      <c r="F3331" s="29" t="str">
        <f>IF(D3331="","",VLOOKUP(D3331,'Műszaki adattábla'!F:M,8,0))</f>
        <v/>
      </c>
      <c r="G3331" s="29" t="str">
        <f>IF(D3331="","",IF('Műszaki adattábla'!L3322="20-99",IF('Műszaki adattábla'!O3322="","Nem adott meg lekötött teljesítményt",VLOOKUP(D3331,'Műszaki adattábla'!F:O,10,0)),0))</f>
        <v/>
      </c>
      <c r="H3331" s="29" t="str">
        <f>IF(D3331="","",VLOOKUP(D3331,'Műszaki adattábla'!F:P,11,0))</f>
        <v/>
      </c>
      <c r="I3331" s="30"/>
      <c r="J3331" s="30"/>
      <c r="K3331" s="31" t="str">
        <f>IF(D3331="","",ROUND(((F3331*I3331*'Műszaki adattábla'!$C$7/'Műszaki adattábla'!$C$8)+(G3331*I3331)+(H3331*I3331))/12*'Műszaki adattábla'!T3322,0))</f>
        <v/>
      </c>
      <c r="L3331" s="32" t="str">
        <f t="shared" si="111"/>
        <v/>
      </c>
    </row>
    <row r="3332" spans="2:12" ht="14.4" thickBot="1" x14ac:dyDescent="0.3">
      <c r="B3332" s="28" t="str">
        <f t="shared" si="110"/>
        <v/>
      </c>
      <c r="C3332" s="167" t="str">
        <f>IF(D3332="","",VLOOKUP(D3332,'Műszaki adattábla'!F:G,2,0))</f>
        <v/>
      </c>
      <c r="D3332" s="168" t="str">
        <f>IF('Műszaki adattábla'!F3323="","",'Műszaki adattábla'!F3323)</f>
        <v/>
      </c>
      <c r="E3332" s="169" t="str">
        <f>IF(D3332="","",VLOOKUP(D3332,'Műszaki adattábla'!F:R,13,0))</f>
        <v/>
      </c>
      <c r="F3332" s="29" t="str">
        <f>IF(D3332="","",VLOOKUP(D3332,'Műszaki adattábla'!F:M,8,0))</f>
        <v/>
      </c>
      <c r="G3332" s="29" t="str">
        <f>IF(D3332="","",IF('Műszaki adattábla'!L3323="20-99",IF('Műszaki adattábla'!O3323="","Nem adott meg lekötött teljesítményt",VLOOKUP(D3332,'Műszaki adattábla'!F:O,10,0)),0))</f>
        <v/>
      </c>
      <c r="H3332" s="29" t="str">
        <f>IF(D3332="","",VLOOKUP(D3332,'Műszaki adattábla'!F:P,11,0))</f>
        <v/>
      </c>
      <c r="I3332" s="30"/>
      <c r="J3332" s="30"/>
      <c r="K3332" s="31" t="str">
        <f>IF(D3332="","",ROUND(((F3332*I3332*'Műszaki adattábla'!$C$7/'Műszaki adattábla'!$C$8)+(G3332*I3332)+(H3332*I3332))/12*'Műszaki adattábla'!T3323,0))</f>
        <v/>
      </c>
      <c r="L3332" s="32" t="str">
        <f t="shared" si="111"/>
        <v/>
      </c>
    </row>
    <row r="3333" spans="2:12" ht="14.4" thickBot="1" x14ac:dyDescent="0.3">
      <c r="B3333" s="28" t="str">
        <f t="shared" si="110"/>
        <v/>
      </c>
      <c r="C3333" s="167" t="str">
        <f>IF(D3333="","",VLOOKUP(D3333,'Műszaki adattábla'!F:G,2,0))</f>
        <v/>
      </c>
      <c r="D3333" s="168" t="str">
        <f>IF('Műszaki adattábla'!F3324="","",'Műszaki adattábla'!F3324)</f>
        <v/>
      </c>
      <c r="E3333" s="169" t="str">
        <f>IF(D3333="","",VLOOKUP(D3333,'Műszaki adattábla'!F:R,13,0))</f>
        <v/>
      </c>
      <c r="F3333" s="29" t="str">
        <f>IF(D3333="","",VLOOKUP(D3333,'Műszaki adattábla'!F:M,8,0))</f>
        <v/>
      </c>
      <c r="G3333" s="29" t="str">
        <f>IF(D3333="","",IF('Műszaki adattábla'!L3324="20-99",IF('Műszaki adattábla'!O3324="","Nem adott meg lekötött teljesítményt",VLOOKUP(D3333,'Műszaki adattábla'!F:O,10,0)),0))</f>
        <v/>
      </c>
      <c r="H3333" s="29" t="str">
        <f>IF(D3333="","",VLOOKUP(D3333,'Műszaki adattábla'!F:P,11,0))</f>
        <v/>
      </c>
      <c r="I3333" s="30"/>
      <c r="J3333" s="30"/>
      <c r="K3333" s="31" t="str">
        <f>IF(D3333="","",ROUND(((F3333*I3333*'Műszaki adattábla'!$C$7/'Műszaki adattábla'!$C$8)+(G3333*I3333)+(H3333*I3333))/12*'Műszaki adattábla'!T3324,0))</f>
        <v/>
      </c>
      <c r="L3333" s="32" t="str">
        <f t="shared" si="111"/>
        <v/>
      </c>
    </row>
    <row r="3334" spans="2:12" ht="14.4" thickBot="1" x14ac:dyDescent="0.3">
      <c r="B3334" s="28" t="str">
        <f t="shared" si="110"/>
        <v/>
      </c>
      <c r="C3334" s="167" t="str">
        <f>IF(D3334="","",VLOOKUP(D3334,'Műszaki adattábla'!F:G,2,0))</f>
        <v/>
      </c>
      <c r="D3334" s="168" t="str">
        <f>IF('Műszaki adattábla'!F3325="","",'Műszaki adattábla'!F3325)</f>
        <v/>
      </c>
      <c r="E3334" s="169" t="str">
        <f>IF(D3334="","",VLOOKUP(D3334,'Műszaki adattábla'!F:R,13,0))</f>
        <v/>
      </c>
      <c r="F3334" s="29" t="str">
        <f>IF(D3334="","",VLOOKUP(D3334,'Műszaki adattábla'!F:M,8,0))</f>
        <v/>
      </c>
      <c r="G3334" s="29" t="str">
        <f>IF(D3334="","",IF('Műszaki adattábla'!L3325="20-99",IF('Műszaki adattábla'!O3325="","Nem adott meg lekötött teljesítményt",VLOOKUP(D3334,'Műszaki adattábla'!F:O,10,0)),0))</f>
        <v/>
      </c>
      <c r="H3334" s="29" t="str">
        <f>IF(D3334="","",VLOOKUP(D3334,'Műszaki adattábla'!F:P,11,0))</f>
        <v/>
      </c>
      <c r="I3334" s="30"/>
      <c r="J3334" s="30"/>
      <c r="K3334" s="31" t="str">
        <f>IF(D3334="","",ROUND(((F3334*I3334*'Műszaki adattábla'!$C$7/'Műszaki adattábla'!$C$8)+(G3334*I3334)+(H3334*I3334))/12*'Műszaki adattábla'!T3325,0))</f>
        <v/>
      </c>
      <c r="L3334" s="32" t="str">
        <f t="shared" si="111"/>
        <v/>
      </c>
    </row>
    <row r="3335" spans="2:12" ht="14.4" thickBot="1" x14ac:dyDescent="0.3">
      <c r="B3335" s="28" t="str">
        <f t="shared" si="110"/>
        <v/>
      </c>
      <c r="C3335" s="167" t="str">
        <f>IF(D3335="","",VLOOKUP(D3335,'Műszaki adattábla'!F:G,2,0))</f>
        <v/>
      </c>
      <c r="D3335" s="168" t="str">
        <f>IF('Műszaki adattábla'!F3326="","",'Műszaki adattábla'!F3326)</f>
        <v/>
      </c>
      <c r="E3335" s="169" t="str">
        <f>IF(D3335="","",VLOOKUP(D3335,'Műszaki adattábla'!F:R,13,0))</f>
        <v/>
      </c>
      <c r="F3335" s="29" t="str">
        <f>IF(D3335="","",VLOOKUP(D3335,'Műszaki adattábla'!F:M,8,0))</f>
        <v/>
      </c>
      <c r="G3335" s="29" t="str">
        <f>IF(D3335="","",IF('Műszaki adattábla'!L3326="20-99",IF('Műszaki adattábla'!O3326="","Nem adott meg lekötött teljesítményt",VLOOKUP(D3335,'Műszaki adattábla'!F:O,10,0)),0))</f>
        <v/>
      </c>
      <c r="H3335" s="29" t="str">
        <f>IF(D3335="","",VLOOKUP(D3335,'Műszaki adattábla'!F:P,11,0))</f>
        <v/>
      </c>
      <c r="I3335" s="30"/>
      <c r="J3335" s="30"/>
      <c r="K3335" s="31" t="str">
        <f>IF(D3335="","",ROUND(((F3335*I3335*'Műszaki adattábla'!$C$7/'Műszaki adattábla'!$C$8)+(G3335*I3335)+(H3335*I3335))/12*'Műszaki adattábla'!T3326,0))</f>
        <v/>
      </c>
      <c r="L3335" s="32" t="str">
        <f t="shared" si="111"/>
        <v/>
      </c>
    </row>
    <row r="3336" spans="2:12" ht="14.4" thickBot="1" x14ac:dyDescent="0.3">
      <c r="B3336" s="28" t="str">
        <f t="shared" si="110"/>
        <v/>
      </c>
      <c r="C3336" s="167" t="str">
        <f>IF(D3336="","",VLOOKUP(D3336,'Műszaki adattábla'!F:G,2,0))</f>
        <v/>
      </c>
      <c r="D3336" s="168" t="str">
        <f>IF('Műszaki adattábla'!F3327="","",'Műszaki adattábla'!F3327)</f>
        <v/>
      </c>
      <c r="E3336" s="169" t="str">
        <f>IF(D3336="","",VLOOKUP(D3336,'Műszaki adattábla'!F:R,13,0))</f>
        <v/>
      </c>
      <c r="F3336" s="29" t="str">
        <f>IF(D3336="","",VLOOKUP(D3336,'Műszaki adattábla'!F:M,8,0))</f>
        <v/>
      </c>
      <c r="G3336" s="29" t="str">
        <f>IF(D3336="","",IF('Műszaki adattábla'!L3327="20-99",IF('Műszaki adattábla'!O3327="","Nem adott meg lekötött teljesítményt",VLOOKUP(D3336,'Műszaki adattábla'!F:O,10,0)),0))</f>
        <v/>
      </c>
      <c r="H3336" s="29" t="str">
        <f>IF(D3336="","",VLOOKUP(D3336,'Műszaki adattábla'!F:P,11,0))</f>
        <v/>
      </c>
      <c r="I3336" s="30"/>
      <c r="J3336" s="30"/>
      <c r="K3336" s="31" t="str">
        <f>IF(D3336="","",ROUND(((F3336*I3336*'Műszaki adattábla'!$C$7/'Műszaki adattábla'!$C$8)+(G3336*I3336)+(H3336*I3336))/12*'Műszaki adattábla'!T3327,0))</f>
        <v/>
      </c>
      <c r="L3336" s="32" t="str">
        <f t="shared" si="111"/>
        <v/>
      </c>
    </row>
    <row r="3337" spans="2:12" ht="14.4" thickBot="1" x14ac:dyDescent="0.3">
      <c r="B3337" s="28" t="str">
        <f t="shared" si="110"/>
        <v/>
      </c>
      <c r="C3337" s="167" t="str">
        <f>IF(D3337="","",VLOOKUP(D3337,'Műszaki adattábla'!F:G,2,0))</f>
        <v/>
      </c>
      <c r="D3337" s="168" t="str">
        <f>IF('Műszaki adattábla'!F3328="","",'Műszaki adattábla'!F3328)</f>
        <v/>
      </c>
      <c r="E3337" s="169" t="str">
        <f>IF(D3337="","",VLOOKUP(D3337,'Műszaki adattábla'!F:R,13,0))</f>
        <v/>
      </c>
      <c r="F3337" s="29" t="str">
        <f>IF(D3337="","",VLOOKUP(D3337,'Műszaki adattábla'!F:M,8,0))</f>
        <v/>
      </c>
      <c r="G3337" s="29" t="str">
        <f>IF(D3337="","",IF('Műszaki adattábla'!L3328="20-99",IF('Műszaki adattábla'!O3328="","Nem adott meg lekötött teljesítményt",VLOOKUP(D3337,'Műszaki adattábla'!F:O,10,0)),0))</f>
        <v/>
      </c>
      <c r="H3337" s="29" t="str">
        <f>IF(D3337="","",VLOOKUP(D3337,'Műszaki adattábla'!F:P,11,0))</f>
        <v/>
      </c>
      <c r="I3337" s="30"/>
      <c r="J3337" s="30"/>
      <c r="K3337" s="31" t="str">
        <f>IF(D3337="","",ROUND(((F3337*I3337*'Műszaki adattábla'!$C$7/'Műszaki adattábla'!$C$8)+(G3337*I3337)+(H3337*I3337))/12*'Műszaki adattábla'!T3328,0))</f>
        <v/>
      </c>
      <c r="L3337" s="32" t="str">
        <f t="shared" si="111"/>
        <v/>
      </c>
    </row>
    <row r="3338" spans="2:12" ht="14.4" thickBot="1" x14ac:dyDescent="0.3">
      <c r="B3338" s="28" t="str">
        <f t="shared" si="110"/>
        <v/>
      </c>
      <c r="C3338" s="167" t="str">
        <f>IF(D3338="","",VLOOKUP(D3338,'Műszaki adattábla'!F:G,2,0))</f>
        <v/>
      </c>
      <c r="D3338" s="168" t="str">
        <f>IF('Műszaki adattábla'!F3329="","",'Műszaki adattábla'!F3329)</f>
        <v/>
      </c>
      <c r="E3338" s="169" t="str">
        <f>IF(D3338="","",VLOOKUP(D3338,'Műszaki adattábla'!F:R,13,0))</f>
        <v/>
      </c>
      <c r="F3338" s="29" t="str">
        <f>IF(D3338="","",VLOOKUP(D3338,'Műszaki adattábla'!F:M,8,0))</f>
        <v/>
      </c>
      <c r="G3338" s="29" t="str">
        <f>IF(D3338="","",IF('Műszaki adattábla'!L3329="20-99",IF('Műszaki adattábla'!O3329="","Nem adott meg lekötött teljesítményt",VLOOKUP(D3338,'Műszaki adattábla'!F:O,10,0)),0))</f>
        <v/>
      </c>
      <c r="H3338" s="29" t="str">
        <f>IF(D3338="","",VLOOKUP(D3338,'Műszaki adattábla'!F:P,11,0))</f>
        <v/>
      </c>
      <c r="I3338" s="30"/>
      <c r="J3338" s="30"/>
      <c r="K3338" s="31" t="str">
        <f>IF(D3338="","",ROUND(((F3338*I3338*'Műszaki adattábla'!$C$7/'Műszaki adattábla'!$C$8)+(G3338*I3338)+(H3338*I3338))/12*'Műszaki adattábla'!T3329,0))</f>
        <v/>
      </c>
      <c r="L3338" s="32" t="str">
        <f t="shared" si="111"/>
        <v/>
      </c>
    </row>
    <row r="3339" spans="2:12" ht="14.4" thickBot="1" x14ac:dyDescent="0.3">
      <c r="B3339" s="28" t="str">
        <f t="shared" si="110"/>
        <v/>
      </c>
      <c r="C3339" s="167" t="str">
        <f>IF(D3339="","",VLOOKUP(D3339,'Műszaki adattábla'!F:G,2,0))</f>
        <v/>
      </c>
      <c r="D3339" s="168" t="str">
        <f>IF('Műszaki adattábla'!F3330="","",'Műszaki adattábla'!F3330)</f>
        <v/>
      </c>
      <c r="E3339" s="169" t="str">
        <f>IF(D3339="","",VLOOKUP(D3339,'Műszaki adattábla'!F:R,13,0))</f>
        <v/>
      </c>
      <c r="F3339" s="29" t="str">
        <f>IF(D3339="","",VLOOKUP(D3339,'Műszaki adattábla'!F:M,8,0))</f>
        <v/>
      </c>
      <c r="G3339" s="29" t="str">
        <f>IF(D3339="","",IF('Műszaki adattábla'!L3330="20-99",IF('Műszaki adattábla'!O3330="","Nem adott meg lekötött teljesítményt",VLOOKUP(D3339,'Műszaki adattábla'!F:O,10,0)),0))</f>
        <v/>
      </c>
      <c r="H3339" s="29" t="str">
        <f>IF(D3339="","",VLOOKUP(D3339,'Műszaki adattábla'!F:P,11,0))</f>
        <v/>
      </c>
      <c r="I3339" s="30"/>
      <c r="J3339" s="30"/>
      <c r="K3339" s="31" t="str">
        <f>IF(D3339="","",ROUND(((F3339*I3339*'Műszaki adattábla'!$C$7/'Műszaki adattábla'!$C$8)+(G3339*I3339)+(H3339*I3339))/12*'Műszaki adattábla'!T3330,0))</f>
        <v/>
      </c>
      <c r="L3339" s="32" t="str">
        <f t="shared" si="111"/>
        <v/>
      </c>
    </row>
    <row r="3340" spans="2:12" ht="14.4" thickBot="1" x14ac:dyDescent="0.3">
      <c r="B3340" s="28" t="str">
        <f t="shared" si="110"/>
        <v/>
      </c>
      <c r="C3340" s="167" t="str">
        <f>IF(D3340="","",VLOOKUP(D3340,'Műszaki adattábla'!F:G,2,0))</f>
        <v/>
      </c>
      <c r="D3340" s="168" t="str">
        <f>IF('Műszaki adattábla'!F3331="","",'Műszaki adattábla'!F3331)</f>
        <v/>
      </c>
      <c r="E3340" s="169" t="str">
        <f>IF(D3340="","",VLOOKUP(D3340,'Műszaki adattábla'!F:R,13,0))</f>
        <v/>
      </c>
      <c r="F3340" s="29" t="str">
        <f>IF(D3340="","",VLOOKUP(D3340,'Műszaki adattábla'!F:M,8,0))</f>
        <v/>
      </c>
      <c r="G3340" s="29" t="str">
        <f>IF(D3340="","",IF('Műszaki adattábla'!L3331="20-99",IF('Műszaki adattábla'!O3331="","Nem adott meg lekötött teljesítményt",VLOOKUP(D3340,'Műszaki adattábla'!F:O,10,0)),0))</f>
        <v/>
      </c>
      <c r="H3340" s="29" t="str">
        <f>IF(D3340="","",VLOOKUP(D3340,'Műszaki adattábla'!F:P,11,0))</f>
        <v/>
      </c>
      <c r="I3340" s="30"/>
      <c r="J3340" s="30"/>
      <c r="K3340" s="31" t="str">
        <f>IF(D3340="","",ROUND(((F3340*I3340*'Műszaki adattábla'!$C$7/'Műszaki adattábla'!$C$8)+(G3340*I3340)+(H3340*I3340))/12*'Műszaki adattábla'!T3331,0))</f>
        <v/>
      </c>
      <c r="L3340" s="32" t="str">
        <f t="shared" si="111"/>
        <v/>
      </c>
    </row>
    <row r="3341" spans="2:12" ht="14.4" thickBot="1" x14ac:dyDescent="0.3">
      <c r="B3341" s="28" t="str">
        <f t="shared" si="110"/>
        <v/>
      </c>
      <c r="C3341" s="167" t="str">
        <f>IF(D3341="","",VLOOKUP(D3341,'Műszaki adattábla'!F:G,2,0))</f>
        <v/>
      </c>
      <c r="D3341" s="168" t="str">
        <f>IF('Műszaki adattábla'!F3332="","",'Műszaki adattábla'!F3332)</f>
        <v/>
      </c>
      <c r="E3341" s="169" t="str">
        <f>IF(D3341="","",VLOOKUP(D3341,'Műszaki adattábla'!F:R,13,0))</f>
        <v/>
      </c>
      <c r="F3341" s="29" t="str">
        <f>IF(D3341="","",VLOOKUP(D3341,'Műszaki adattábla'!F:M,8,0))</f>
        <v/>
      </c>
      <c r="G3341" s="29" t="str">
        <f>IF(D3341="","",IF('Műszaki adattábla'!L3332="20-99",IF('Műszaki adattábla'!O3332="","Nem adott meg lekötött teljesítményt",VLOOKUP(D3341,'Műszaki adattábla'!F:O,10,0)),0))</f>
        <v/>
      </c>
      <c r="H3341" s="29" t="str">
        <f>IF(D3341="","",VLOOKUP(D3341,'Műszaki adattábla'!F:P,11,0))</f>
        <v/>
      </c>
      <c r="I3341" s="30"/>
      <c r="J3341" s="30"/>
      <c r="K3341" s="31" t="str">
        <f>IF(D3341="","",ROUND(((F3341*I3341*'Műszaki adattábla'!$C$7/'Műszaki adattábla'!$C$8)+(G3341*I3341)+(H3341*I3341))/12*'Műszaki adattábla'!T3332,0))</f>
        <v/>
      </c>
      <c r="L3341" s="32" t="str">
        <f t="shared" si="111"/>
        <v/>
      </c>
    </row>
    <row r="3342" spans="2:12" ht="14.4" thickBot="1" x14ac:dyDescent="0.3">
      <c r="B3342" s="28" t="str">
        <f t="shared" si="110"/>
        <v/>
      </c>
      <c r="C3342" s="167" t="str">
        <f>IF(D3342="","",VLOOKUP(D3342,'Műszaki adattábla'!F:G,2,0))</f>
        <v/>
      </c>
      <c r="D3342" s="168" t="str">
        <f>IF('Műszaki adattábla'!F3333="","",'Műszaki adattábla'!F3333)</f>
        <v/>
      </c>
      <c r="E3342" s="169" t="str">
        <f>IF(D3342="","",VLOOKUP(D3342,'Műszaki adattábla'!F:R,13,0))</f>
        <v/>
      </c>
      <c r="F3342" s="29" t="str">
        <f>IF(D3342="","",VLOOKUP(D3342,'Műszaki adattábla'!F:M,8,0))</f>
        <v/>
      </c>
      <c r="G3342" s="29" t="str">
        <f>IF(D3342="","",IF('Műszaki adattábla'!L3333="20-99",IF('Műszaki adattábla'!O3333="","Nem adott meg lekötött teljesítményt",VLOOKUP(D3342,'Műszaki adattábla'!F:O,10,0)),0))</f>
        <v/>
      </c>
      <c r="H3342" s="29" t="str">
        <f>IF(D3342="","",VLOOKUP(D3342,'Műszaki adattábla'!F:P,11,0))</f>
        <v/>
      </c>
      <c r="I3342" s="30"/>
      <c r="J3342" s="30"/>
      <c r="K3342" s="31" t="str">
        <f>IF(D3342="","",ROUND(((F3342*I3342*'Műszaki adattábla'!$C$7/'Műszaki adattábla'!$C$8)+(G3342*I3342)+(H3342*I3342))/12*'Műszaki adattábla'!T3333,0))</f>
        <v/>
      </c>
      <c r="L3342" s="32" t="str">
        <f t="shared" si="111"/>
        <v/>
      </c>
    </row>
    <row r="3343" spans="2:12" ht="14.4" thickBot="1" x14ac:dyDescent="0.3">
      <c r="B3343" s="28" t="str">
        <f t="shared" si="110"/>
        <v/>
      </c>
      <c r="C3343" s="167" t="str">
        <f>IF(D3343="","",VLOOKUP(D3343,'Műszaki adattábla'!F:G,2,0))</f>
        <v/>
      </c>
      <c r="D3343" s="168" t="str">
        <f>IF('Műszaki adattábla'!F3334="","",'Műszaki adattábla'!F3334)</f>
        <v/>
      </c>
      <c r="E3343" s="169" t="str">
        <f>IF(D3343="","",VLOOKUP(D3343,'Műszaki adattábla'!F:R,13,0))</f>
        <v/>
      </c>
      <c r="F3343" s="29" t="str">
        <f>IF(D3343="","",VLOOKUP(D3343,'Műszaki adattábla'!F:M,8,0))</f>
        <v/>
      </c>
      <c r="G3343" s="29" t="str">
        <f>IF(D3343="","",IF('Műszaki adattábla'!L3334="20-99",IF('Műszaki adattábla'!O3334="","Nem adott meg lekötött teljesítményt",VLOOKUP(D3343,'Műszaki adattábla'!F:O,10,0)),0))</f>
        <v/>
      </c>
      <c r="H3343" s="29" t="str">
        <f>IF(D3343="","",VLOOKUP(D3343,'Műszaki adattábla'!F:P,11,0))</f>
        <v/>
      </c>
      <c r="I3343" s="30"/>
      <c r="J3343" s="30"/>
      <c r="K3343" s="31" t="str">
        <f>IF(D3343="","",ROUND(((F3343*I3343*'Műszaki adattábla'!$C$7/'Műszaki adattábla'!$C$8)+(G3343*I3343)+(H3343*I3343))/12*'Műszaki adattábla'!T3334,0))</f>
        <v/>
      </c>
      <c r="L3343" s="32" t="str">
        <f t="shared" si="111"/>
        <v/>
      </c>
    </row>
    <row r="3344" spans="2:12" ht="14.4" thickBot="1" x14ac:dyDescent="0.3">
      <c r="B3344" s="28" t="str">
        <f t="shared" si="110"/>
        <v/>
      </c>
      <c r="C3344" s="167" t="str">
        <f>IF(D3344="","",VLOOKUP(D3344,'Műszaki adattábla'!F:G,2,0))</f>
        <v/>
      </c>
      <c r="D3344" s="168" t="str">
        <f>IF('Műszaki adattábla'!F3335="","",'Műszaki adattábla'!F3335)</f>
        <v/>
      </c>
      <c r="E3344" s="169" t="str">
        <f>IF(D3344="","",VLOOKUP(D3344,'Műszaki adattábla'!F:R,13,0))</f>
        <v/>
      </c>
      <c r="F3344" s="29" t="str">
        <f>IF(D3344="","",VLOOKUP(D3344,'Műszaki adattábla'!F:M,8,0))</f>
        <v/>
      </c>
      <c r="G3344" s="29" t="str">
        <f>IF(D3344="","",IF('Műszaki adattábla'!L3335="20-99",IF('Műszaki adattábla'!O3335="","Nem adott meg lekötött teljesítményt",VLOOKUP(D3344,'Műszaki adattábla'!F:O,10,0)),0))</f>
        <v/>
      </c>
      <c r="H3344" s="29" t="str">
        <f>IF(D3344="","",VLOOKUP(D3344,'Műszaki adattábla'!F:P,11,0))</f>
        <v/>
      </c>
      <c r="I3344" s="30"/>
      <c r="J3344" s="30"/>
      <c r="K3344" s="31" t="str">
        <f>IF(D3344="","",ROUND(((F3344*I3344*'Műszaki adattábla'!$C$7/'Műszaki adattábla'!$C$8)+(G3344*I3344)+(H3344*I3344))/12*'Műszaki adattábla'!T3335,0))</f>
        <v/>
      </c>
      <c r="L3344" s="32" t="str">
        <f t="shared" si="111"/>
        <v/>
      </c>
    </row>
    <row r="3345" spans="2:12" ht="14.4" thickBot="1" x14ac:dyDescent="0.3">
      <c r="B3345" s="28" t="str">
        <f t="shared" si="110"/>
        <v/>
      </c>
      <c r="C3345" s="167" t="str">
        <f>IF(D3345="","",VLOOKUP(D3345,'Műszaki adattábla'!F:G,2,0))</f>
        <v/>
      </c>
      <c r="D3345" s="168" t="str">
        <f>IF('Műszaki adattábla'!F3336="","",'Műszaki adattábla'!F3336)</f>
        <v/>
      </c>
      <c r="E3345" s="169" t="str">
        <f>IF(D3345="","",VLOOKUP(D3345,'Műszaki adattábla'!F:R,13,0))</f>
        <v/>
      </c>
      <c r="F3345" s="29" t="str">
        <f>IF(D3345="","",VLOOKUP(D3345,'Műszaki adattábla'!F:M,8,0))</f>
        <v/>
      </c>
      <c r="G3345" s="29" t="str">
        <f>IF(D3345="","",IF('Műszaki adattábla'!L3336="20-99",IF('Műszaki adattábla'!O3336="","Nem adott meg lekötött teljesítményt",VLOOKUP(D3345,'Műszaki adattábla'!F:O,10,0)),0))</f>
        <v/>
      </c>
      <c r="H3345" s="29" t="str">
        <f>IF(D3345="","",VLOOKUP(D3345,'Műszaki adattábla'!F:P,11,0))</f>
        <v/>
      </c>
      <c r="I3345" s="30"/>
      <c r="J3345" s="30"/>
      <c r="K3345" s="31" t="str">
        <f>IF(D3345="","",ROUND(((F3345*I3345*'Műszaki adattábla'!$C$7/'Műszaki adattábla'!$C$8)+(G3345*I3345)+(H3345*I3345))/12*'Műszaki adattábla'!T3336,0))</f>
        <v/>
      </c>
      <c r="L3345" s="32" t="str">
        <f t="shared" si="111"/>
        <v/>
      </c>
    </row>
    <row r="3346" spans="2:12" ht="14.4" thickBot="1" x14ac:dyDescent="0.3">
      <c r="B3346" s="28" t="str">
        <f t="shared" si="110"/>
        <v/>
      </c>
      <c r="C3346" s="167" t="str">
        <f>IF(D3346="","",VLOOKUP(D3346,'Műszaki adattábla'!F:G,2,0))</f>
        <v/>
      </c>
      <c r="D3346" s="168" t="str">
        <f>IF('Műszaki adattábla'!F3337="","",'Műszaki adattábla'!F3337)</f>
        <v/>
      </c>
      <c r="E3346" s="169" t="str">
        <f>IF(D3346="","",VLOOKUP(D3346,'Műszaki adattábla'!F:R,13,0))</f>
        <v/>
      </c>
      <c r="F3346" s="29" t="str">
        <f>IF(D3346="","",VLOOKUP(D3346,'Műszaki adattábla'!F:M,8,0))</f>
        <v/>
      </c>
      <c r="G3346" s="29" t="str">
        <f>IF(D3346="","",IF('Műszaki adattábla'!L3337="20-99",IF('Műszaki adattábla'!O3337="","Nem adott meg lekötött teljesítményt",VLOOKUP(D3346,'Műszaki adattábla'!F:O,10,0)),0))</f>
        <v/>
      </c>
      <c r="H3346" s="29" t="str">
        <f>IF(D3346="","",VLOOKUP(D3346,'Műszaki adattábla'!F:P,11,0))</f>
        <v/>
      </c>
      <c r="I3346" s="30"/>
      <c r="J3346" s="30"/>
      <c r="K3346" s="31" t="str">
        <f>IF(D3346="","",ROUND(((F3346*I3346*'Műszaki adattábla'!$C$7/'Műszaki adattábla'!$C$8)+(G3346*I3346)+(H3346*I3346))/12*'Műszaki adattábla'!T3337,0))</f>
        <v/>
      </c>
      <c r="L3346" s="32" t="str">
        <f t="shared" si="111"/>
        <v/>
      </c>
    </row>
    <row r="3347" spans="2:12" ht="14.4" thickBot="1" x14ac:dyDescent="0.3">
      <c r="B3347" s="28" t="str">
        <f t="shared" si="110"/>
        <v/>
      </c>
      <c r="C3347" s="167" t="str">
        <f>IF(D3347="","",VLOOKUP(D3347,'Műszaki adattábla'!F:G,2,0))</f>
        <v/>
      </c>
      <c r="D3347" s="168" t="str">
        <f>IF('Műszaki adattábla'!F3338="","",'Műszaki adattábla'!F3338)</f>
        <v/>
      </c>
      <c r="E3347" s="169" t="str">
        <f>IF(D3347="","",VLOOKUP(D3347,'Műszaki adattábla'!F:R,13,0))</f>
        <v/>
      </c>
      <c r="F3347" s="29" t="str">
        <f>IF(D3347="","",VLOOKUP(D3347,'Műszaki adattábla'!F:M,8,0))</f>
        <v/>
      </c>
      <c r="G3347" s="29" t="str">
        <f>IF(D3347="","",IF('Műszaki adattábla'!L3338="20-99",IF('Műszaki adattábla'!O3338="","Nem adott meg lekötött teljesítményt",VLOOKUP(D3347,'Műszaki adattábla'!F:O,10,0)),0))</f>
        <v/>
      </c>
      <c r="H3347" s="29" t="str">
        <f>IF(D3347="","",VLOOKUP(D3347,'Műszaki adattábla'!F:P,11,0))</f>
        <v/>
      </c>
      <c r="I3347" s="30"/>
      <c r="J3347" s="30"/>
      <c r="K3347" s="31" t="str">
        <f>IF(D3347="","",ROUND(((F3347*I3347*'Műszaki adattábla'!$C$7/'Műszaki adattábla'!$C$8)+(G3347*I3347)+(H3347*I3347))/12*'Műszaki adattábla'!T3338,0))</f>
        <v/>
      </c>
      <c r="L3347" s="32" t="str">
        <f t="shared" si="111"/>
        <v/>
      </c>
    </row>
    <row r="3348" spans="2:12" ht="14.4" thickBot="1" x14ac:dyDescent="0.3">
      <c r="B3348" s="28" t="str">
        <f t="shared" si="110"/>
        <v/>
      </c>
      <c r="C3348" s="167" t="str">
        <f>IF(D3348="","",VLOOKUP(D3348,'Műszaki adattábla'!F:G,2,0))</f>
        <v/>
      </c>
      <c r="D3348" s="168" t="str">
        <f>IF('Műszaki adattábla'!F3339="","",'Műszaki adattábla'!F3339)</f>
        <v/>
      </c>
      <c r="E3348" s="169" t="str">
        <f>IF(D3348="","",VLOOKUP(D3348,'Műszaki adattábla'!F:R,13,0))</f>
        <v/>
      </c>
      <c r="F3348" s="29" t="str">
        <f>IF(D3348="","",VLOOKUP(D3348,'Műszaki adattábla'!F:M,8,0))</f>
        <v/>
      </c>
      <c r="G3348" s="29" t="str">
        <f>IF(D3348="","",IF('Műszaki adattábla'!L3339="20-99",IF('Műszaki adattábla'!O3339="","Nem adott meg lekötött teljesítményt",VLOOKUP(D3348,'Műszaki adattábla'!F:O,10,0)),0))</f>
        <v/>
      </c>
      <c r="H3348" s="29" t="str">
        <f>IF(D3348="","",VLOOKUP(D3348,'Műszaki adattábla'!F:P,11,0))</f>
        <v/>
      </c>
      <c r="I3348" s="30"/>
      <c r="J3348" s="30"/>
      <c r="K3348" s="31" t="str">
        <f>IF(D3348="","",ROUND(((F3348*I3348*'Műszaki adattábla'!$C$7/'Műszaki adattábla'!$C$8)+(G3348*I3348)+(H3348*I3348))/12*'Műszaki adattábla'!T3339,0))</f>
        <v/>
      </c>
      <c r="L3348" s="32" t="str">
        <f t="shared" si="111"/>
        <v/>
      </c>
    </row>
    <row r="3349" spans="2:12" ht="14.4" thickBot="1" x14ac:dyDescent="0.3">
      <c r="B3349" s="28" t="str">
        <f t="shared" si="110"/>
        <v/>
      </c>
      <c r="C3349" s="167" t="str">
        <f>IF(D3349="","",VLOOKUP(D3349,'Műszaki adattábla'!F:G,2,0))</f>
        <v/>
      </c>
      <c r="D3349" s="168" t="str">
        <f>IF('Műszaki adattábla'!F3340="","",'Műszaki adattábla'!F3340)</f>
        <v/>
      </c>
      <c r="E3349" s="169" t="str">
        <f>IF(D3349="","",VLOOKUP(D3349,'Műszaki adattábla'!F:R,13,0))</f>
        <v/>
      </c>
      <c r="F3349" s="29" t="str">
        <f>IF(D3349="","",VLOOKUP(D3349,'Műszaki adattábla'!F:M,8,0))</f>
        <v/>
      </c>
      <c r="G3349" s="29" t="str">
        <f>IF(D3349="","",IF('Műszaki adattábla'!L3340="20-99",IF('Műszaki adattábla'!O3340="","Nem adott meg lekötött teljesítményt",VLOOKUP(D3349,'Műszaki adattábla'!F:O,10,0)),0))</f>
        <v/>
      </c>
      <c r="H3349" s="29" t="str">
        <f>IF(D3349="","",VLOOKUP(D3349,'Műszaki adattábla'!F:P,11,0))</f>
        <v/>
      </c>
      <c r="I3349" s="30"/>
      <c r="J3349" s="30"/>
      <c r="K3349" s="31" t="str">
        <f>IF(D3349="","",ROUND(((F3349*I3349*'Műszaki adattábla'!$C$7/'Műszaki adattábla'!$C$8)+(G3349*I3349)+(H3349*I3349))/12*'Műszaki adattábla'!T3340,0))</f>
        <v/>
      </c>
      <c r="L3349" s="32" t="str">
        <f t="shared" si="111"/>
        <v/>
      </c>
    </row>
    <row r="3350" spans="2:12" ht="14.4" thickBot="1" x14ac:dyDescent="0.3">
      <c r="B3350" s="28" t="str">
        <f t="shared" si="110"/>
        <v/>
      </c>
      <c r="C3350" s="167" t="str">
        <f>IF(D3350="","",VLOOKUP(D3350,'Műszaki adattábla'!F:G,2,0))</f>
        <v/>
      </c>
      <c r="D3350" s="168" t="str">
        <f>IF('Műszaki adattábla'!F3341="","",'Műszaki adattábla'!F3341)</f>
        <v/>
      </c>
      <c r="E3350" s="169" t="str">
        <f>IF(D3350="","",VLOOKUP(D3350,'Műszaki adattábla'!F:R,13,0))</f>
        <v/>
      </c>
      <c r="F3350" s="29" t="str">
        <f>IF(D3350="","",VLOOKUP(D3350,'Műszaki adattábla'!F:M,8,0))</f>
        <v/>
      </c>
      <c r="G3350" s="29" t="str">
        <f>IF(D3350="","",IF('Műszaki adattábla'!L3341="20-99",IF('Műszaki adattábla'!O3341="","Nem adott meg lekötött teljesítményt",VLOOKUP(D3350,'Műszaki adattábla'!F:O,10,0)),0))</f>
        <v/>
      </c>
      <c r="H3350" s="29" t="str">
        <f>IF(D3350="","",VLOOKUP(D3350,'Műszaki adattábla'!F:P,11,0))</f>
        <v/>
      </c>
      <c r="I3350" s="30"/>
      <c r="J3350" s="30"/>
      <c r="K3350" s="31" t="str">
        <f>IF(D3350="","",ROUND(((F3350*I3350*'Műszaki adattábla'!$C$7/'Műszaki adattábla'!$C$8)+(G3350*I3350)+(H3350*I3350))/12*'Műszaki adattábla'!T3341,0))</f>
        <v/>
      </c>
      <c r="L3350" s="32" t="str">
        <f t="shared" si="111"/>
        <v/>
      </c>
    </row>
    <row r="3351" spans="2:12" ht="14.4" thickBot="1" x14ac:dyDescent="0.3">
      <c r="B3351" s="28" t="str">
        <f t="shared" si="110"/>
        <v/>
      </c>
      <c r="C3351" s="167" t="str">
        <f>IF(D3351="","",VLOOKUP(D3351,'Műszaki adattábla'!F:G,2,0))</f>
        <v/>
      </c>
      <c r="D3351" s="168" t="str">
        <f>IF('Műszaki adattábla'!F3342="","",'Műszaki adattábla'!F3342)</f>
        <v/>
      </c>
      <c r="E3351" s="169" t="str">
        <f>IF(D3351="","",VLOOKUP(D3351,'Műszaki adattábla'!F:R,13,0))</f>
        <v/>
      </c>
      <c r="F3351" s="29" t="str">
        <f>IF(D3351="","",VLOOKUP(D3351,'Műszaki adattábla'!F:M,8,0))</f>
        <v/>
      </c>
      <c r="G3351" s="29" t="str">
        <f>IF(D3351="","",IF('Műszaki adattábla'!L3342="20-99",IF('Műszaki adattábla'!O3342="","Nem adott meg lekötött teljesítményt",VLOOKUP(D3351,'Műszaki adattábla'!F:O,10,0)),0))</f>
        <v/>
      </c>
      <c r="H3351" s="29" t="str">
        <f>IF(D3351="","",VLOOKUP(D3351,'Műszaki adattábla'!F:P,11,0))</f>
        <v/>
      </c>
      <c r="I3351" s="30"/>
      <c r="J3351" s="30"/>
      <c r="K3351" s="31" t="str">
        <f>IF(D3351="","",ROUND(((F3351*I3351*'Műszaki adattábla'!$C$7/'Műszaki adattábla'!$C$8)+(G3351*I3351)+(H3351*I3351))/12*'Műszaki adattábla'!T3342,0))</f>
        <v/>
      </c>
      <c r="L3351" s="32" t="str">
        <f t="shared" si="111"/>
        <v/>
      </c>
    </row>
    <row r="3352" spans="2:12" ht="14.4" thickBot="1" x14ac:dyDescent="0.3">
      <c r="B3352" s="28" t="str">
        <f t="shared" si="110"/>
        <v/>
      </c>
      <c r="C3352" s="167" t="str">
        <f>IF(D3352="","",VLOOKUP(D3352,'Műszaki adattábla'!F:G,2,0))</f>
        <v/>
      </c>
      <c r="D3352" s="168" t="str">
        <f>IF('Műszaki adattábla'!F3343="","",'Műszaki adattábla'!F3343)</f>
        <v/>
      </c>
      <c r="E3352" s="169" t="str">
        <f>IF(D3352="","",VLOOKUP(D3352,'Műszaki adattábla'!F:R,13,0))</f>
        <v/>
      </c>
      <c r="F3352" s="29" t="str">
        <f>IF(D3352="","",VLOOKUP(D3352,'Műszaki adattábla'!F:M,8,0))</f>
        <v/>
      </c>
      <c r="G3352" s="29" t="str">
        <f>IF(D3352="","",IF('Műszaki adattábla'!L3343="20-99",IF('Műszaki adattábla'!O3343="","Nem adott meg lekötött teljesítményt",VLOOKUP(D3352,'Műszaki adattábla'!F:O,10,0)),0))</f>
        <v/>
      </c>
      <c r="H3352" s="29" t="str">
        <f>IF(D3352="","",VLOOKUP(D3352,'Műszaki adattábla'!F:P,11,0))</f>
        <v/>
      </c>
      <c r="I3352" s="30"/>
      <c r="J3352" s="30"/>
      <c r="K3352" s="31" t="str">
        <f>IF(D3352="","",ROUND(((F3352*I3352*'Műszaki adattábla'!$C$7/'Műszaki adattábla'!$C$8)+(G3352*I3352)+(H3352*I3352))/12*'Műszaki adattábla'!T3343,0))</f>
        <v/>
      </c>
      <c r="L3352" s="32" t="str">
        <f t="shared" si="111"/>
        <v/>
      </c>
    </row>
    <row r="3353" spans="2:12" ht="14.4" thickBot="1" x14ac:dyDescent="0.3">
      <c r="B3353" s="28" t="str">
        <f t="shared" si="110"/>
        <v/>
      </c>
      <c r="C3353" s="167" t="str">
        <f>IF(D3353="","",VLOOKUP(D3353,'Műszaki adattábla'!F:G,2,0))</f>
        <v/>
      </c>
      <c r="D3353" s="168" t="str">
        <f>IF('Műszaki adattábla'!F3344="","",'Műszaki adattábla'!F3344)</f>
        <v/>
      </c>
      <c r="E3353" s="169" t="str">
        <f>IF(D3353="","",VLOOKUP(D3353,'Műszaki adattábla'!F:R,13,0))</f>
        <v/>
      </c>
      <c r="F3353" s="29" t="str">
        <f>IF(D3353="","",VLOOKUP(D3353,'Műszaki adattábla'!F:M,8,0))</f>
        <v/>
      </c>
      <c r="G3353" s="29" t="str">
        <f>IF(D3353="","",IF('Műszaki adattábla'!L3344="20-99",IF('Műszaki adattábla'!O3344="","Nem adott meg lekötött teljesítményt",VLOOKUP(D3353,'Műszaki adattábla'!F:O,10,0)),0))</f>
        <v/>
      </c>
      <c r="H3353" s="29" t="str">
        <f>IF(D3353="","",VLOOKUP(D3353,'Műszaki adattábla'!F:P,11,0))</f>
        <v/>
      </c>
      <c r="I3353" s="30"/>
      <c r="J3353" s="30"/>
      <c r="K3353" s="31" t="str">
        <f>IF(D3353="","",ROUND(((F3353*I3353*'Műszaki adattábla'!$C$7/'Műszaki adattábla'!$C$8)+(G3353*I3353)+(H3353*I3353))/12*'Műszaki adattábla'!T3344,0))</f>
        <v/>
      </c>
      <c r="L3353" s="32" t="str">
        <f t="shared" si="111"/>
        <v/>
      </c>
    </row>
    <row r="3354" spans="2:12" ht="14.4" thickBot="1" x14ac:dyDescent="0.3">
      <c r="B3354" s="28" t="str">
        <f t="shared" si="110"/>
        <v/>
      </c>
      <c r="C3354" s="167" t="str">
        <f>IF(D3354="","",VLOOKUP(D3354,'Műszaki adattábla'!F:G,2,0))</f>
        <v/>
      </c>
      <c r="D3354" s="168" t="str">
        <f>IF('Műszaki adattábla'!F3345="","",'Műszaki adattábla'!F3345)</f>
        <v/>
      </c>
      <c r="E3354" s="169" t="str">
        <f>IF(D3354="","",VLOOKUP(D3354,'Műszaki adattábla'!F:R,13,0))</f>
        <v/>
      </c>
      <c r="F3354" s="29" t="str">
        <f>IF(D3354="","",VLOOKUP(D3354,'Műszaki adattábla'!F:M,8,0))</f>
        <v/>
      </c>
      <c r="G3354" s="29" t="str">
        <f>IF(D3354="","",IF('Műszaki adattábla'!L3345="20-99",IF('Műszaki adattábla'!O3345="","Nem adott meg lekötött teljesítményt",VLOOKUP(D3354,'Műszaki adattábla'!F:O,10,0)),0))</f>
        <v/>
      </c>
      <c r="H3354" s="29" t="str">
        <f>IF(D3354="","",VLOOKUP(D3354,'Műszaki adattábla'!F:P,11,0))</f>
        <v/>
      </c>
      <c r="I3354" s="30"/>
      <c r="J3354" s="30"/>
      <c r="K3354" s="31" t="str">
        <f>IF(D3354="","",ROUND(((F3354*I3354*'Műszaki adattábla'!$C$7/'Műszaki adattábla'!$C$8)+(G3354*I3354)+(H3354*I3354))/12*'Műszaki adattábla'!T3345,0))</f>
        <v/>
      </c>
      <c r="L3354" s="32" t="str">
        <f t="shared" si="111"/>
        <v/>
      </c>
    </row>
    <row r="3355" spans="2:12" ht="14.4" thickBot="1" x14ac:dyDescent="0.3">
      <c r="B3355" s="28" t="str">
        <f t="shared" si="110"/>
        <v/>
      </c>
      <c r="C3355" s="167" t="str">
        <f>IF(D3355="","",VLOOKUP(D3355,'Műszaki adattábla'!F:G,2,0))</f>
        <v/>
      </c>
      <c r="D3355" s="168" t="str">
        <f>IF('Műszaki adattábla'!F3346="","",'Műszaki adattábla'!F3346)</f>
        <v/>
      </c>
      <c r="E3355" s="169" t="str">
        <f>IF(D3355="","",VLOOKUP(D3355,'Műszaki adattábla'!F:R,13,0))</f>
        <v/>
      </c>
      <c r="F3355" s="29" t="str">
        <f>IF(D3355="","",VLOOKUP(D3355,'Műszaki adattábla'!F:M,8,0))</f>
        <v/>
      </c>
      <c r="G3355" s="29" t="str">
        <f>IF(D3355="","",IF('Műszaki adattábla'!L3346="20-99",IF('Műszaki adattábla'!O3346="","Nem adott meg lekötött teljesítményt",VLOOKUP(D3355,'Műszaki adattábla'!F:O,10,0)),0))</f>
        <v/>
      </c>
      <c r="H3355" s="29" t="str">
        <f>IF(D3355="","",VLOOKUP(D3355,'Műszaki adattábla'!F:P,11,0))</f>
        <v/>
      </c>
      <c r="I3355" s="30"/>
      <c r="J3355" s="30"/>
      <c r="K3355" s="31" t="str">
        <f>IF(D3355="","",ROUND(((F3355*I3355*'Műszaki adattábla'!$C$7/'Műszaki adattábla'!$C$8)+(G3355*I3355)+(H3355*I3355))/12*'Műszaki adattábla'!T3346,0))</f>
        <v/>
      </c>
      <c r="L3355" s="32" t="str">
        <f t="shared" si="111"/>
        <v/>
      </c>
    </row>
    <row r="3356" spans="2:12" ht="14.4" thickBot="1" x14ac:dyDescent="0.3">
      <c r="B3356" s="28" t="str">
        <f t="shared" ref="B3356:B3419" si="112">IF(D3356="","",B3355+1)</f>
        <v/>
      </c>
      <c r="C3356" s="167" t="str">
        <f>IF(D3356="","",VLOOKUP(D3356,'Műszaki adattábla'!F:G,2,0))</f>
        <v/>
      </c>
      <c r="D3356" s="168" t="str">
        <f>IF('Műszaki adattábla'!F3347="","",'Műszaki adattábla'!F3347)</f>
        <v/>
      </c>
      <c r="E3356" s="169" t="str">
        <f>IF(D3356="","",VLOOKUP(D3356,'Műszaki adattábla'!F:R,13,0))</f>
        <v/>
      </c>
      <c r="F3356" s="29" t="str">
        <f>IF(D3356="","",VLOOKUP(D3356,'Műszaki adattábla'!F:M,8,0))</f>
        <v/>
      </c>
      <c r="G3356" s="29" t="str">
        <f>IF(D3356="","",IF('Műszaki adattábla'!L3347="20-99",IF('Műszaki adattábla'!O3347="","Nem adott meg lekötött teljesítményt",VLOOKUP(D3356,'Műszaki adattábla'!F:O,10,0)),0))</f>
        <v/>
      </c>
      <c r="H3356" s="29" t="str">
        <f>IF(D3356="","",VLOOKUP(D3356,'Műszaki adattábla'!F:P,11,0))</f>
        <v/>
      </c>
      <c r="I3356" s="30"/>
      <c r="J3356" s="30"/>
      <c r="K3356" s="31" t="str">
        <f>IF(D3356="","",ROUND(((F3356*I3356*'Műszaki adattábla'!$C$7/'Műszaki adattábla'!$C$8)+(G3356*I3356)+(H3356*I3356))/12*'Műszaki adattábla'!T3347,0))</f>
        <v/>
      </c>
      <c r="L3356" s="32" t="str">
        <f t="shared" ref="L3356:L3419" si="113">IF(D3356="","",ROUND((J3356/1000)*E3356,0))</f>
        <v/>
      </c>
    </row>
    <row r="3357" spans="2:12" ht="14.4" thickBot="1" x14ac:dyDescent="0.3">
      <c r="B3357" s="28" t="str">
        <f t="shared" si="112"/>
        <v/>
      </c>
      <c r="C3357" s="167" t="str">
        <f>IF(D3357="","",VLOOKUP(D3357,'Műszaki adattábla'!F:G,2,0))</f>
        <v/>
      </c>
      <c r="D3357" s="168" t="str">
        <f>IF('Műszaki adattábla'!F3348="","",'Műszaki adattábla'!F3348)</f>
        <v/>
      </c>
      <c r="E3357" s="169" t="str">
        <f>IF(D3357="","",VLOOKUP(D3357,'Műszaki adattábla'!F:R,13,0))</f>
        <v/>
      </c>
      <c r="F3357" s="29" t="str">
        <f>IF(D3357="","",VLOOKUP(D3357,'Műszaki adattábla'!F:M,8,0))</f>
        <v/>
      </c>
      <c r="G3357" s="29" t="str">
        <f>IF(D3357="","",IF('Műszaki adattábla'!L3348="20-99",IF('Műszaki adattábla'!O3348="","Nem adott meg lekötött teljesítményt",VLOOKUP(D3357,'Műszaki adattábla'!F:O,10,0)),0))</f>
        <v/>
      </c>
      <c r="H3357" s="29" t="str">
        <f>IF(D3357="","",VLOOKUP(D3357,'Műszaki adattábla'!F:P,11,0))</f>
        <v/>
      </c>
      <c r="I3357" s="30"/>
      <c r="J3357" s="30"/>
      <c r="K3357" s="31" t="str">
        <f>IF(D3357="","",ROUND(((F3357*I3357*'Műszaki adattábla'!$C$7/'Műszaki adattábla'!$C$8)+(G3357*I3357)+(H3357*I3357))/12*'Műszaki adattábla'!T3348,0))</f>
        <v/>
      </c>
      <c r="L3357" s="32" t="str">
        <f t="shared" si="113"/>
        <v/>
      </c>
    </row>
    <row r="3358" spans="2:12" ht="14.4" thickBot="1" x14ac:dyDescent="0.3">
      <c r="B3358" s="28" t="str">
        <f t="shared" si="112"/>
        <v/>
      </c>
      <c r="C3358" s="167" t="str">
        <f>IF(D3358="","",VLOOKUP(D3358,'Műszaki adattábla'!F:G,2,0))</f>
        <v/>
      </c>
      <c r="D3358" s="168" t="str">
        <f>IF('Műszaki adattábla'!F3349="","",'Műszaki adattábla'!F3349)</f>
        <v/>
      </c>
      <c r="E3358" s="169" t="str">
        <f>IF(D3358="","",VLOOKUP(D3358,'Műszaki adattábla'!F:R,13,0))</f>
        <v/>
      </c>
      <c r="F3358" s="29" t="str">
        <f>IF(D3358="","",VLOOKUP(D3358,'Műszaki adattábla'!F:M,8,0))</f>
        <v/>
      </c>
      <c r="G3358" s="29" t="str">
        <f>IF(D3358="","",IF('Műszaki adattábla'!L3349="20-99",IF('Műszaki adattábla'!O3349="","Nem adott meg lekötött teljesítményt",VLOOKUP(D3358,'Műszaki adattábla'!F:O,10,0)),0))</f>
        <v/>
      </c>
      <c r="H3358" s="29" t="str">
        <f>IF(D3358="","",VLOOKUP(D3358,'Műszaki adattábla'!F:P,11,0))</f>
        <v/>
      </c>
      <c r="I3358" s="30"/>
      <c r="J3358" s="30"/>
      <c r="K3358" s="31" t="str">
        <f>IF(D3358="","",ROUND(((F3358*I3358*'Műszaki adattábla'!$C$7/'Műszaki adattábla'!$C$8)+(G3358*I3358)+(H3358*I3358))/12*'Műszaki adattábla'!T3349,0))</f>
        <v/>
      </c>
      <c r="L3358" s="32" t="str">
        <f t="shared" si="113"/>
        <v/>
      </c>
    </row>
    <row r="3359" spans="2:12" ht="14.4" thickBot="1" x14ac:dyDescent="0.3">
      <c r="B3359" s="28" t="str">
        <f t="shared" si="112"/>
        <v/>
      </c>
      <c r="C3359" s="167" t="str">
        <f>IF(D3359="","",VLOOKUP(D3359,'Műszaki adattábla'!F:G,2,0))</f>
        <v/>
      </c>
      <c r="D3359" s="168" t="str">
        <f>IF('Műszaki adattábla'!F3350="","",'Műszaki adattábla'!F3350)</f>
        <v/>
      </c>
      <c r="E3359" s="169" t="str">
        <f>IF(D3359="","",VLOOKUP(D3359,'Műszaki adattábla'!F:R,13,0))</f>
        <v/>
      </c>
      <c r="F3359" s="29" t="str">
        <f>IF(D3359="","",VLOOKUP(D3359,'Műszaki adattábla'!F:M,8,0))</f>
        <v/>
      </c>
      <c r="G3359" s="29" t="str">
        <f>IF(D3359="","",IF('Műszaki adattábla'!L3350="20-99",IF('Műszaki adattábla'!O3350="","Nem adott meg lekötött teljesítményt",VLOOKUP(D3359,'Műszaki adattábla'!F:O,10,0)),0))</f>
        <v/>
      </c>
      <c r="H3359" s="29" t="str">
        <f>IF(D3359="","",VLOOKUP(D3359,'Műszaki adattábla'!F:P,11,0))</f>
        <v/>
      </c>
      <c r="I3359" s="30"/>
      <c r="J3359" s="30"/>
      <c r="K3359" s="31" t="str">
        <f>IF(D3359="","",ROUND(((F3359*I3359*'Műszaki adattábla'!$C$7/'Műszaki adattábla'!$C$8)+(G3359*I3359)+(H3359*I3359))/12*'Műszaki adattábla'!T3350,0))</f>
        <v/>
      </c>
      <c r="L3359" s="32" t="str">
        <f t="shared" si="113"/>
        <v/>
      </c>
    </row>
    <row r="3360" spans="2:12" ht="14.4" thickBot="1" x14ac:dyDescent="0.3">
      <c r="B3360" s="28" t="str">
        <f t="shared" si="112"/>
        <v/>
      </c>
      <c r="C3360" s="167" t="str">
        <f>IF(D3360="","",VLOOKUP(D3360,'Műszaki adattábla'!F:G,2,0))</f>
        <v/>
      </c>
      <c r="D3360" s="168" t="str">
        <f>IF('Műszaki adattábla'!F3351="","",'Műszaki adattábla'!F3351)</f>
        <v/>
      </c>
      <c r="E3360" s="169" t="str">
        <f>IF(D3360="","",VLOOKUP(D3360,'Műszaki adattábla'!F:R,13,0))</f>
        <v/>
      </c>
      <c r="F3360" s="29" t="str">
        <f>IF(D3360="","",VLOOKUP(D3360,'Műszaki adattábla'!F:M,8,0))</f>
        <v/>
      </c>
      <c r="G3360" s="29" t="str">
        <f>IF(D3360="","",IF('Műszaki adattábla'!L3351="20-99",IF('Műszaki adattábla'!O3351="","Nem adott meg lekötött teljesítményt",VLOOKUP(D3360,'Műszaki adattábla'!F:O,10,0)),0))</f>
        <v/>
      </c>
      <c r="H3360" s="29" t="str">
        <f>IF(D3360="","",VLOOKUP(D3360,'Műszaki adattábla'!F:P,11,0))</f>
        <v/>
      </c>
      <c r="I3360" s="30"/>
      <c r="J3360" s="30"/>
      <c r="K3360" s="31" t="str">
        <f>IF(D3360="","",ROUND(((F3360*I3360*'Műszaki adattábla'!$C$7/'Műszaki adattábla'!$C$8)+(G3360*I3360)+(H3360*I3360))/12*'Műszaki adattábla'!T3351,0))</f>
        <v/>
      </c>
      <c r="L3360" s="32" t="str">
        <f t="shared" si="113"/>
        <v/>
      </c>
    </row>
    <row r="3361" spans="2:12" ht="14.4" thickBot="1" x14ac:dyDescent="0.3">
      <c r="B3361" s="28" t="str">
        <f t="shared" si="112"/>
        <v/>
      </c>
      <c r="C3361" s="167" t="str">
        <f>IF(D3361="","",VLOOKUP(D3361,'Műszaki adattábla'!F:G,2,0))</f>
        <v/>
      </c>
      <c r="D3361" s="168" t="str">
        <f>IF('Műszaki adattábla'!F3352="","",'Műszaki adattábla'!F3352)</f>
        <v/>
      </c>
      <c r="E3361" s="169" t="str">
        <f>IF(D3361="","",VLOOKUP(D3361,'Műszaki adattábla'!F:R,13,0))</f>
        <v/>
      </c>
      <c r="F3361" s="29" t="str">
        <f>IF(D3361="","",VLOOKUP(D3361,'Műszaki adattábla'!F:M,8,0))</f>
        <v/>
      </c>
      <c r="G3361" s="29" t="str">
        <f>IF(D3361="","",IF('Műszaki adattábla'!L3352="20-99",IF('Műszaki adattábla'!O3352="","Nem adott meg lekötött teljesítményt",VLOOKUP(D3361,'Műszaki adattábla'!F:O,10,0)),0))</f>
        <v/>
      </c>
      <c r="H3361" s="29" t="str">
        <f>IF(D3361="","",VLOOKUP(D3361,'Műszaki adattábla'!F:P,11,0))</f>
        <v/>
      </c>
      <c r="I3361" s="30"/>
      <c r="J3361" s="30"/>
      <c r="K3361" s="31" t="str">
        <f>IF(D3361="","",ROUND(((F3361*I3361*'Műszaki adattábla'!$C$7/'Műszaki adattábla'!$C$8)+(G3361*I3361)+(H3361*I3361))/12*'Műszaki adattábla'!T3352,0))</f>
        <v/>
      </c>
      <c r="L3361" s="32" t="str">
        <f t="shared" si="113"/>
        <v/>
      </c>
    </row>
    <row r="3362" spans="2:12" ht="14.4" thickBot="1" x14ac:dyDescent="0.3">
      <c r="B3362" s="28" t="str">
        <f t="shared" si="112"/>
        <v/>
      </c>
      <c r="C3362" s="167" t="str">
        <f>IF(D3362="","",VLOOKUP(D3362,'Műszaki adattábla'!F:G,2,0))</f>
        <v/>
      </c>
      <c r="D3362" s="168" t="str">
        <f>IF('Műszaki adattábla'!F3353="","",'Műszaki adattábla'!F3353)</f>
        <v/>
      </c>
      <c r="E3362" s="169" t="str">
        <f>IF(D3362="","",VLOOKUP(D3362,'Műszaki adattábla'!F:R,13,0))</f>
        <v/>
      </c>
      <c r="F3362" s="29" t="str">
        <f>IF(D3362="","",VLOOKUP(D3362,'Műszaki adattábla'!F:M,8,0))</f>
        <v/>
      </c>
      <c r="G3362" s="29" t="str">
        <f>IF(D3362="","",IF('Műszaki adattábla'!L3353="20-99",IF('Műszaki adattábla'!O3353="","Nem adott meg lekötött teljesítményt",VLOOKUP(D3362,'Műszaki adattábla'!F:O,10,0)),0))</f>
        <v/>
      </c>
      <c r="H3362" s="29" t="str">
        <f>IF(D3362="","",VLOOKUP(D3362,'Műszaki adattábla'!F:P,11,0))</f>
        <v/>
      </c>
      <c r="I3362" s="30"/>
      <c r="J3362" s="30"/>
      <c r="K3362" s="31" t="str">
        <f>IF(D3362="","",ROUND(((F3362*I3362*'Műszaki adattábla'!$C$7/'Műszaki adattábla'!$C$8)+(G3362*I3362)+(H3362*I3362))/12*'Műszaki adattábla'!T3353,0))</f>
        <v/>
      </c>
      <c r="L3362" s="32" t="str">
        <f t="shared" si="113"/>
        <v/>
      </c>
    </row>
    <row r="3363" spans="2:12" ht="14.4" thickBot="1" x14ac:dyDescent="0.3">
      <c r="B3363" s="28" t="str">
        <f t="shared" si="112"/>
        <v/>
      </c>
      <c r="C3363" s="167" t="str">
        <f>IF(D3363="","",VLOOKUP(D3363,'Műszaki adattábla'!F:G,2,0))</f>
        <v/>
      </c>
      <c r="D3363" s="168" t="str">
        <f>IF('Műszaki adattábla'!F3354="","",'Műszaki adattábla'!F3354)</f>
        <v/>
      </c>
      <c r="E3363" s="169" t="str">
        <f>IF(D3363="","",VLOOKUP(D3363,'Műszaki adattábla'!F:R,13,0))</f>
        <v/>
      </c>
      <c r="F3363" s="29" t="str">
        <f>IF(D3363="","",VLOOKUP(D3363,'Műszaki adattábla'!F:M,8,0))</f>
        <v/>
      </c>
      <c r="G3363" s="29" t="str">
        <f>IF(D3363="","",IF('Műszaki adattábla'!L3354="20-99",IF('Műszaki adattábla'!O3354="","Nem adott meg lekötött teljesítményt",VLOOKUP(D3363,'Műszaki adattábla'!F:O,10,0)),0))</f>
        <v/>
      </c>
      <c r="H3363" s="29" t="str">
        <f>IF(D3363="","",VLOOKUP(D3363,'Műszaki adattábla'!F:P,11,0))</f>
        <v/>
      </c>
      <c r="I3363" s="30"/>
      <c r="J3363" s="30"/>
      <c r="K3363" s="31" t="str">
        <f>IF(D3363="","",ROUND(((F3363*I3363*'Műszaki adattábla'!$C$7/'Műszaki adattábla'!$C$8)+(G3363*I3363)+(H3363*I3363))/12*'Műszaki adattábla'!T3354,0))</f>
        <v/>
      </c>
      <c r="L3363" s="32" t="str">
        <f t="shared" si="113"/>
        <v/>
      </c>
    </row>
    <row r="3364" spans="2:12" ht="14.4" thickBot="1" x14ac:dyDescent="0.3">
      <c r="B3364" s="28" t="str">
        <f t="shared" si="112"/>
        <v/>
      </c>
      <c r="C3364" s="167" t="str">
        <f>IF(D3364="","",VLOOKUP(D3364,'Műszaki adattábla'!F:G,2,0))</f>
        <v/>
      </c>
      <c r="D3364" s="168" t="str">
        <f>IF('Műszaki adattábla'!F3355="","",'Műszaki adattábla'!F3355)</f>
        <v/>
      </c>
      <c r="E3364" s="169" t="str">
        <f>IF(D3364="","",VLOOKUP(D3364,'Műszaki adattábla'!F:R,13,0))</f>
        <v/>
      </c>
      <c r="F3364" s="29" t="str">
        <f>IF(D3364="","",VLOOKUP(D3364,'Műszaki adattábla'!F:M,8,0))</f>
        <v/>
      </c>
      <c r="G3364" s="29" t="str">
        <f>IF(D3364="","",IF('Műszaki adattábla'!L3355="20-99",IF('Műszaki adattábla'!O3355="","Nem adott meg lekötött teljesítményt",VLOOKUP(D3364,'Műszaki adattábla'!F:O,10,0)),0))</f>
        <v/>
      </c>
      <c r="H3364" s="29" t="str">
        <f>IF(D3364="","",VLOOKUP(D3364,'Műszaki adattábla'!F:P,11,0))</f>
        <v/>
      </c>
      <c r="I3364" s="30"/>
      <c r="J3364" s="30"/>
      <c r="K3364" s="31" t="str">
        <f>IF(D3364="","",ROUND(((F3364*I3364*'Műszaki adattábla'!$C$7/'Műszaki adattábla'!$C$8)+(G3364*I3364)+(H3364*I3364))/12*'Műszaki adattábla'!T3355,0))</f>
        <v/>
      </c>
      <c r="L3364" s="32" t="str">
        <f t="shared" si="113"/>
        <v/>
      </c>
    </row>
    <row r="3365" spans="2:12" ht="14.4" thickBot="1" x14ac:dyDescent="0.3">
      <c r="B3365" s="28" t="str">
        <f t="shared" si="112"/>
        <v/>
      </c>
      <c r="C3365" s="167" t="str">
        <f>IF(D3365="","",VLOOKUP(D3365,'Műszaki adattábla'!F:G,2,0))</f>
        <v/>
      </c>
      <c r="D3365" s="168" t="str">
        <f>IF('Műszaki adattábla'!F3356="","",'Műszaki adattábla'!F3356)</f>
        <v/>
      </c>
      <c r="E3365" s="169" t="str">
        <f>IF(D3365="","",VLOOKUP(D3365,'Műszaki adattábla'!F:R,13,0))</f>
        <v/>
      </c>
      <c r="F3365" s="29" t="str">
        <f>IF(D3365="","",VLOOKUP(D3365,'Műszaki adattábla'!F:M,8,0))</f>
        <v/>
      </c>
      <c r="G3365" s="29" t="str">
        <f>IF(D3365="","",IF('Műszaki adattábla'!L3356="20-99",IF('Műszaki adattábla'!O3356="","Nem adott meg lekötött teljesítményt",VLOOKUP(D3365,'Műszaki adattábla'!F:O,10,0)),0))</f>
        <v/>
      </c>
      <c r="H3365" s="29" t="str">
        <f>IF(D3365="","",VLOOKUP(D3365,'Műszaki adattábla'!F:P,11,0))</f>
        <v/>
      </c>
      <c r="I3365" s="30"/>
      <c r="J3365" s="30"/>
      <c r="K3365" s="31" t="str">
        <f>IF(D3365="","",ROUND(((F3365*I3365*'Műszaki adattábla'!$C$7/'Műszaki adattábla'!$C$8)+(G3365*I3365)+(H3365*I3365))/12*'Műszaki adattábla'!T3356,0))</f>
        <v/>
      </c>
      <c r="L3365" s="32" t="str">
        <f t="shared" si="113"/>
        <v/>
      </c>
    </row>
    <row r="3366" spans="2:12" ht="14.4" thickBot="1" x14ac:dyDescent="0.3">
      <c r="B3366" s="28" t="str">
        <f t="shared" si="112"/>
        <v/>
      </c>
      <c r="C3366" s="167" t="str">
        <f>IF(D3366="","",VLOOKUP(D3366,'Műszaki adattábla'!F:G,2,0))</f>
        <v/>
      </c>
      <c r="D3366" s="168" t="str">
        <f>IF('Műszaki adattábla'!F3357="","",'Műszaki adattábla'!F3357)</f>
        <v/>
      </c>
      <c r="E3366" s="169" t="str">
        <f>IF(D3366="","",VLOOKUP(D3366,'Műszaki adattábla'!F:R,13,0))</f>
        <v/>
      </c>
      <c r="F3366" s="29" t="str">
        <f>IF(D3366="","",VLOOKUP(D3366,'Műszaki adattábla'!F:M,8,0))</f>
        <v/>
      </c>
      <c r="G3366" s="29" t="str">
        <f>IF(D3366="","",IF('Műszaki adattábla'!L3357="20-99",IF('Műszaki adattábla'!O3357="","Nem adott meg lekötött teljesítményt",VLOOKUP(D3366,'Műszaki adattábla'!F:O,10,0)),0))</f>
        <v/>
      </c>
      <c r="H3366" s="29" t="str">
        <f>IF(D3366="","",VLOOKUP(D3366,'Műszaki adattábla'!F:P,11,0))</f>
        <v/>
      </c>
      <c r="I3366" s="30"/>
      <c r="J3366" s="30"/>
      <c r="K3366" s="31" t="str">
        <f>IF(D3366="","",ROUND(((F3366*I3366*'Műszaki adattábla'!$C$7/'Műszaki adattábla'!$C$8)+(G3366*I3366)+(H3366*I3366))/12*'Műszaki adattábla'!T3357,0))</f>
        <v/>
      </c>
      <c r="L3366" s="32" t="str">
        <f t="shared" si="113"/>
        <v/>
      </c>
    </row>
    <row r="3367" spans="2:12" ht="14.4" thickBot="1" x14ac:dyDescent="0.3">
      <c r="B3367" s="28" t="str">
        <f t="shared" si="112"/>
        <v/>
      </c>
      <c r="C3367" s="167" t="str">
        <f>IF(D3367="","",VLOOKUP(D3367,'Műszaki adattábla'!F:G,2,0))</f>
        <v/>
      </c>
      <c r="D3367" s="168" t="str">
        <f>IF('Műszaki adattábla'!F3358="","",'Műszaki adattábla'!F3358)</f>
        <v/>
      </c>
      <c r="E3367" s="169" t="str">
        <f>IF(D3367="","",VLOOKUP(D3367,'Műszaki adattábla'!F:R,13,0))</f>
        <v/>
      </c>
      <c r="F3367" s="29" t="str">
        <f>IF(D3367="","",VLOOKUP(D3367,'Műszaki adattábla'!F:M,8,0))</f>
        <v/>
      </c>
      <c r="G3367" s="29" t="str">
        <f>IF(D3367="","",IF('Műszaki adattábla'!L3358="20-99",IF('Műszaki adattábla'!O3358="","Nem adott meg lekötött teljesítményt",VLOOKUP(D3367,'Műszaki adattábla'!F:O,10,0)),0))</f>
        <v/>
      </c>
      <c r="H3367" s="29" t="str">
        <f>IF(D3367="","",VLOOKUP(D3367,'Műszaki adattábla'!F:P,11,0))</f>
        <v/>
      </c>
      <c r="I3367" s="30"/>
      <c r="J3367" s="30"/>
      <c r="K3367" s="31" t="str">
        <f>IF(D3367="","",ROUND(((F3367*I3367*'Műszaki adattábla'!$C$7/'Műszaki adattábla'!$C$8)+(G3367*I3367)+(H3367*I3367))/12*'Műszaki adattábla'!T3358,0))</f>
        <v/>
      </c>
      <c r="L3367" s="32" t="str">
        <f t="shared" si="113"/>
        <v/>
      </c>
    </row>
    <row r="3368" spans="2:12" ht="14.4" thickBot="1" x14ac:dyDescent="0.3">
      <c r="B3368" s="28" t="str">
        <f t="shared" si="112"/>
        <v/>
      </c>
      <c r="C3368" s="167" t="str">
        <f>IF(D3368="","",VLOOKUP(D3368,'Műszaki adattábla'!F:G,2,0))</f>
        <v/>
      </c>
      <c r="D3368" s="168" t="str">
        <f>IF('Műszaki adattábla'!F3359="","",'Műszaki adattábla'!F3359)</f>
        <v/>
      </c>
      <c r="E3368" s="169" t="str">
        <f>IF(D3368="","",VLOOKUP(D3368,'Műszaki adattábla'!F:R,13,0))</f>
        <v/>
      </c>
      <c r="F3368" s="29" t="str">
        <f>IF(D3368="","",VLOOKUP(D3368,'Műszaki adattábla'!F:M,8,0))</f>
        <v/>
      </c>
      <c r="G3368" s="29" t="str">
        <f>IF(D3368="","",IF('Műszaki adattábla'!L3359="20-99",IF('Műszaki adattábla'!O3359="","Nem adott meg lekötött teljesítményt",VLOOKUP(D3368,'Műszaki adattábla'!F:O,10,0)),0))</f>
        <v/>
      </c>
      <c r="H3368" s="29" t="str">
        <f>IF(D3368="","",VLOOKUP(D3368,'Műszaki adattábla'!F:P,11,0))</f>
        <v/>
      </c>
      <c r="I3368" s="30"/>
      <c r="J3368" s="30"/>
      <c r="K3368" s="31" t="str">
        <f>IF(D3368="","",ROUND(((F3368*I3368*'Műszaki adattábla'!$C$7/'Műszaki adattábla'!$C$8)+(G3368*I3368)+(H3368*I3368))/12*'Műszaki adattábla'!T3359,0))</f>
        <v/>
      </c>
      <c r="L3368" s="32" t="str">
        <f t="shared" si="113"/>
        <v/>
      </c>
    </row>
    <row r="3369" spans="2:12" ht="14.4" thickBot="1" x14ac:dyDescent="0.3">
      <c r="B3369" s="28" t="str">
        <f t="shared" si="112"/>
        <v/>
      </c>
      <c r="C3369" s="167" t="str">
        <f>IF(D3369="","",VLOOKUP(D3369,'Műszaki adattábla'!F:G,2,0))</f>
        <v/>
      </c>
      <c r="D3369" s="168" t="str">
        <f>IF('Műszaki adattábla'!F3360="","",'Műszaki adattábla'!F3360)</f>
        <v/>
      </c>
      <c r="E3369" s="169" t="str">
        <f>IF(D3369="","",VLOOKUP(D3369,'Műszaki adattábla'!F:R,13,0))</f>
        <v/>
      </c>
      <c r="F3369" s="29" t="str">
        <f>IF(D3369="","",VLOOKUP(D3369,'Műszaki adattábla'!F:M,8,0))</f>
        <v/>
      </c>
      <c r="G3369" s="29" t="str">
        <f>IF(D3369="","",IF('Műszaki adattábla'!L3360="20-99",IF('Műszaki adattábla'!O3360="","Nem adott meg lekötött teljesítményt",VLOOKUP(D3369,'Műszaki adattábla'!F:O,10,0)),0))</f>
        <v/>
      </c>
      <c r="H3369" s="29" t="str">
        <f>IF(D3369="","",VLOOKUP(D3369,'Műszaki adattábla'!F:P,11,0))</f>
        <v/>
      </c>
      <c r="I3369" s="30"/>
      <c r="J3369" s="30"/>
      <c r="K3369" s="31" t="str">
        <f>IF(D3369="","",ROUND(((F3369*I3369*'Műszaki adattábla'!$C$7/'Műszaki adattábla'!$C$8)+(G3369*I3369)+(H3369*I3369))/12*'Műszaki adattábla'!T3360,0))</f>
        <v/>
      </c>
      <c r="L3369" s="32" t="str">
        <f t="shared" si="113"/>
        <v/>
      </c>
    </row>
    <row r="3370" spans="2:12" ht="14.4" thickBot="1" x14ac:dyDescent="0.3">
      <c r="B3370" s="28" t="str">
        <f t="shared" si="112"/>
        <v/>
      </c>
      <c r="C3370" s="167" t="str">
        <f>IF(D3370="","",VLOOKUP(D3370,'Műszaki adattábla'!F:G,2,0))</f>
        <v/>
      </c>
      <c r="D3370" s="168" t="str">
        <f>IF('Műszaki adattábla'!F3361="","",'Műszaki adattábla'!F3361)</f>
        <v/>
      </c>
      <c r="E3370" s="169" t="str">
        <f>IF(D3370="","",VLOOKUP(D3370,'Műszaki adattábla'!F:R,13,0))</f>
        <v/>
      </c>
      <c r="F3370" s="29" t="str">
        <f>IF(D3370="","",VLOOKUP(D3370,'Műszaki adattábla'!F:M,8,0))</f>
        <v/>
      </c>
      <c r="G3370" s="29" t="str">
        <f>IF(D3370="","",IF('Műszaki adattábla'!L3361="20-99",IF('Műszaki adattábla'!O3361="","Nem adott meg lekötött teljesítményt",VLOOKUP(D3370,'Műszaki adattábla'!F:O,10,0)),0))</f>
        <v/>
      </c>
      <c r="H3370" s="29" t="str">
        <f>IF(D3370="","",VLOOKUP(D3370,'Műszaki adattábla'!F:P,11,0))</f>
        <v/>
      </c>
      <c r="I3370" s="30"/>
      <c r="J3370" s="30"/>
      <c r="K3370" s="31" t="str">
        <f>IF(D3370="","",ROUND(((F3370*I3370*'Műszaki adattábla'!$C$7/'Műszaki adattábla'!$C$8)+(G3370*I3370)+(H3370*I3370))/12*'Műszaki adattábla'!T3361,0))</f>
        <v/>
      </c>
      <c r="L3370" s="32" t="str">
        <f t="shared" si="113"/>
        <v/>
      </c>
    </row>
    <row r="3371" spans="2:12" ht="14.4" thickBot="1" x14ac:dyDescent="0.3">
      <c r="B3371" s="28" t="str">
        <f t="shared" si="112"/>
        <v/>
      </c>
      <c r="C3371" s="167" t="str">
        <f>IF(D3371="","",VLOOKUP(D3371,'Műszaki adattábla'!F:G,2,0))</f>
        <v/>
      </c>
      <c r="D3371" s="168" t="str">
        <f>IF('Műszaki adattábla'!F3362="","",'Műszaki adattábla'!F3362)</f>
        <v/>
      </c>
      <c r="E3371" s="169" t="str">
        <f>IF(D3371="","",VLOOKUP(D3371,'Műszaki adattábla'!F:R,13,0))</f>
        <v/>
      </c>
      <c r="F3371" s="29" t="str">
        <f>IF(D3371="","",VLOOKUP(D3371,'Műszaki adattábla'!F:M,8,0))</f>
        <v/>
      </c>
      <c r="G3371" s="29" t="str">
        <f>IF(D3371="","",IF('Műszaki adattábla'!L3362="20-99",IF('Műszaki adattábla'!O3362="","Nem adott meg lekötött teljesítményt",VLOOKUP(D3371,'Műszaki adattábla'!F:O,10,0)),0))</f>
        <v/>
      </c>
      <c r="H3371" s="29" t="str">
        <f>IF(D3371="","",VLOOKUP(D3371,'Műszaki adattábla'!F:P,11,0))</f>
        <v/>
      </c>
      <c r="I3371" s="30"/>
      <c r="J3371" s="30"/>
      <c r="K3371" s="31" t="str">
        <f>IF(D3371="","",ROUND(((F3371*I3371*'Műszaki adattábla'!$C$7/'Műszaki adattábla'!$C$8)+(G3371*I3371)+(H3371*I3371))/12*'Műszaki adattábla'!T3362,0))</f>
        <v/>
      </c>
      <c r="L3371" s="32" t="str">
        <f t="shared" si="113"/>
        <v/>
      </c>
    </row>
    <row r="3372" spans="2:12" ht="14.4" thickBot="1" x14ac:dyDescent="0.3">
      <c r="B3372" s="28" t="str">
        <f t="shared" si="112"/>
        <v/>
      </c>
      <c r="C3372" s="167" t="str">
        <f>IF(D3372="","",VLOOKUP(D3372,'Műszaki adattábla'!F:G,2,0))</f>
        <v/>
      </c>
      <c r="D3372" s="168" t="str">
        <f>IF('Műszaki adattábla'!F3363="","",'Műszaki adattábla'!F3363)</f>
        <v/>
      </c>
      <c r="E3372" s="169" t="str">
        <f>IF(D3372="","",VLOOKUP(D3372,'Műszaki adattábla'!F:R,13,0))</f>
        <v/>
      </c>
      <c r="F3372" s="29" t="str">
        <f>IF(D3372="","",VLOOKUP(D3372,'Műszaki adattábla'!F:M,8,0))</f>
        <v/>
      </c>
      <c r="G3372" s="29" t="str">
        <f>IF(D3372="","",IF('Műszaki adattábla'!L3363="20-99",IF('Műszaki adattábla'!O3363="","Nem adott meg lekötött teljesítményt",VLOOKUP(D3372,'Műszaki adattábla'!F:O,10,0)),0))</f>
        <v/>
      </c>
      <c r="H3372" s="29" t="str">
        <f>IF(D3372="","",VLOOKUP(D3372,'Műszaki adattábla'!F:P,11,0))</f>
        <v/>
      </c>
      <c r="I3372" s="30"/>
      <c r="J3372" s="30"/>
      <c r="K3372" s="31" t="str">
        <f>IF(D3372="","",ROUND(((F3372*I3372*'Műszaki adattábla'!$C$7/'Műszaki adattábla'!$C$8)+(G3372*I3372)+(H3372*I3372))/12*'Műszaki adattábla'!T3363,0))</f>
        <v/>
      </c>
      <c r="L3372" s="32" t="str">
        <f t="shared" si="113"/>
        <v/>
      </c>
    </row>
    <row r="3373" spans="2:12" ht="14.4" thickBot="1" x14ac:dyDescent="0.3">
      <c r="B3373" s="28" t="str">
        <f t="shared" si="112"/>
        <v/>
      </c>
      <c r="C3373" s="167" t="str">
        <f>IF(D3373="","",VLOOKUP(D3373,'Műszaki adattábla'!F:G,2,0))</f>
        <v/>
      </c>
      <c r="D3373" s="168" t="str">
        <f>IF('Műszaki adattábla'!F3364="","",'Műszaki adattábla'!F3364)</f>
        <v/>
      </c>
      <c r="E3373" s="169" t="str">
        <f>IF(D3373="","",VLOOKUP(D3373,'Műszaki adattábla'!F:R,13,0))</f>
        <v/>
      </c>
      <c r="F3373" s="29" t="str">
        <f>IF(D3373="","",VLOOKUP(D3373,'Műszaki adattábla'!F:M,8,0))</f>
        <v/>
      </c>
      <c r="G3373" s="29" t="str">
        <f>IF(D3373="","",IF('Műszaki adattábla'!L3364="20-99",IF('Műszaki adattábla'!O3364="","Nem adott meg lekötött teljesítményt",VLOOKUP(D3373,'Műszaki adattábla'!F:O,10,0)),0))</f>
        <v/>
      </c>
      <c r="H3373" s="29" t="str">
        <f>IF(D3373="","",VLOOKUP(D3373,'Műszaki adattábla'!F:P,11,0))</f>
        <v/>
      </c>
      <c r="I3373" s="30"/>
      <c r="J3373" s="30"/>
      <c r="K3373" s="31" t="str">
        <f>IF(D3373="","",ROUND(((F3373*I3373*'Műszaki adattábla'!$C$7/'Műszaki adattábla'!$C$8)+(G3373*I3373)+(H3373*I3373))/12*'Műszaki adattábla'!T3364,0))</f>
        <v/>
      </c>
      <c r="L3373" s="32" t="str">
        <f t="shared" si="113"/>
        <v/>
      </c>
    </row>
    <row r="3374" spans="2:12" ht="14.4" thickBot="1" x14ac:dyDescent="0.3">
      <c r="B3374" s="28" t="str">
        <f t="shared" si="112"/>
        <v/>
      </c>
      <c r="C3374" s="167" t="str">
        <f>IF(D3374="","",VLOOKUP(D3374,'Műszaki adattábla'!F:G,2,0))</f>
        <v/>
      </c>
      <c r="D3374" s="168" t="str">
        <f>IF('Műszaki adattábla'!F3365="","",'Műszaki adattábla'!F3365)</f>
        <v/>
      </c>
      <c r="E3374" s="169" t="str">
        <f>IF(D3374="","",VLOOKUP(D3374,'Műszaki adattábla'!F:R,13,0))</f>
        <v/>
      </c>
      <c r="F3374" s="29" t="str">
        <f>IF(D3374="","",VLOOKUP(D3374,'Műszaki adattábla'!F:M,8,0))</f>
        <v/>
      </c>
      <c r="G3374" s="29" t="str">
        <f>IF(D3374="","",IF('Műszaki adattábla'!L3365="20-99",IF('Műszaki adattábla'!O3365="","Nem adott meg lekötött teljesítményt",VLOOKUP(D3374,'Műszaki adattábla'!F:O,10,0)),0))</f>
        <v/>
      </c>
      <c r="H3374" s="29" t="str">
        <f>IF(D3374="","",VLOOKUP(D3374,'Műszaki adattábla'!F:P,11,0))</f>
        <v/>
      </c>
      <c r="I3374" s="30"/>
      <c r="J3374" s="30"/>
      <c r="K3374" s="31" t="str">
        <f>IF(D3374="","",ROUND(((F3374*I3374*'Műszaki adattábla'!$C$7/'Műszaki adattábla'!$C$8)+(G3374*I3374)+(H3374*I3374))/12*'Műszaki adattábla'!T3365,0))</f>
        <v/>
      </c>
      <c r="L3374" s="32" t="str">
        <f t="shared" si="113"/>
        <v/>
      </c>
    </row>
    <row r="3375" spans="2:12" ht="14.4" thickBot="1" x14ac:dyDescent="0.3">
      <c r="B3375" s="28" t="str">
        <f t="shared" si="112"/>
        <v/>
      </c>
      <c r="C3375" s="167" t="str">
        <f>IF(D3375="","",VLOOKUP(D3375,'Műszaki adattábla'!F:G,2,0))</f>
        <v/>
      </c>
      <c r="D3375" s="168" t="str">
        <f>IF('Műszaki adattábla'!F3366="","",'Műszaki adattábla'!F3366)</f>
        <v/>
      </c>
      <c r="E3375" s="169" t="str">
        <f>IF(D3375="","",VLOOKUP(D3375,'Műszaki adattábla'!F:R,13,0))</f>
        <v/>
      </c>
      <c r="F3375" s="29" t="str">
        <f>IF(D3375="","",VLOOKUP(D3375,'Műszaki adattábla'!F:M,8,0))</f>
        <v/>
      </c>
      <c r="G3375" s="29" t="str">
        <f>IF(D3375="","",IF('Műszaki adattábla'!L3366="20-99",IF('Műszaki adattábla'!O3366="","Nem adott meg lekötött teljesítményt",VLOOKUP(D3375,'Műszaki adattábla'!F:O,10,0)),0))</f>
        <v/>
      </c>
      <c r="H3375" s="29" t="str">
        <f>IF(D3375="","",VLOOKUP(D3375,'Műszaki adattábla'!F:P,11,0))</f>
        <v/>
      </c>
      <c r="I3375" s="30"/>
      <c r="J3375" s="30"/>
      <c r="K3375" s="31" t="str">
        <f>IF(D3375="","",ROUND(((F3375*I3375*'Műszaki adattábla'!$C$7/'Műszaki adattábla'!$C$8)+(G3375*I3375)+(H3375*I3375))/12*'Műszaki adattábla'!T3366,0))</f>
        <v/>
      </c>
      <c r="L3375" s="32" t="str">
        <f t="shared" si="113"/>
        <v/>
      </c>
    </row>
    <row r="3376" spans="2:12" ht="14.4" thickBot="1" x14ac:dyDescent="0.3">
      <c r="B3376" s="28" t="str">
        <f t="shared" si="112"/>
        <v/>
      </c>
      <c r="C3376" s="167" t="str">
        <f>IF(D3376="","",VLOOKUP(D3376,'Műszaki adattábla'!F:G,2,0))</f>
        <v/>
      </c>
      <c r="D3376" s="168" t="str">
        <f>IF('Műszaki adattábla'!F3367="","",'Műszaki adattábla'!F3367)</f>
        <v/>
      </c>
      <c r="E3376" s="169" t="str">
        <f>IF(D3376="","",VLOOKUP(D3376,'Műszaki adattábla'!F:R,13,0))</f>
        <v/>
      </c>
      <c r="F3376" s="29" t="str">
        <f>IF(D3376="","",VLOOKUP(D3376,'Műszaki adattábla'!F:M,8,0))</f>
        <v/>
      </c>
      <c r="G3376" s="29" t="str">
        <f>IF(D3376="","",IF('Műszaki adattábla'!L3367="20-99",IF('Műszaki adattábla'!O3367="","Nem adott meg lekötött teljesítményt",VLOOKUP(D3376,'Műszaki adattábla'!F:O,10,0)),0))</f>
        <v/>
      </c>
      <c r="H3376" s="29" t="str">
        <f>IF(D3376="","",VLOOKUP(D3376,'Műszaki adattábla'!F:P,11,0))</f>
        <v/>
      </c>
      <c r="I3376" s="30"/>
      <c r="J3376" s="30"/>
      <c r="K3376" s="31" t="str">
        <f>IF(D3376="","",ROUND(((F3376*I3376*'Műszaki adattábla'!$C$7/'Műszaki adattábla'!$C$8)+(G3376*I3376)+(H3376*I3376))/12*'Műszaki adattábla'!T3367,0))</f>
        <v/>
      </c>
      <c r="L3376" s="32" t="str">
        <f t="shared" si="113"/>
        <v/>
      </c>
    </row>
    <row r="3377" spans="2:12" ht="14.4" thickBot="1" x14ac:dyDescent="0.3">
      <c r="B3377" s="28" t="str">
        <f t="shared" si="112"/>
        <v/>
      </c>
      <c r="C3377" s="167" t="str">
        <f>IF(D3377="","",VLOOKUP(D3377,'Műszaki adattábla'!F:G,2,0))</f>
        <v/>
      </c>
      <c r="D3377" s="168" t="str">
        <f>IF('Műszaki adattábla'!F3368="","",'Műszaki adattábla'!F3368)</f>
        <v/>
      </c>
      <c r="E3377" s="169" t="str">
        <f>IF(D3377="","",VLOOKUP(D3377,'Műszaki adattábla'!F:R,13,0))</f>
        <v/>
      </c>
      <c r="F3377" s="29" t="str">
        <f>IF(D3377="","",VLOOKUP(D3377,'Műszaki adattábla'!F:M,8,0))</f>
        <v/>
      </c>
      <c r="G3377" s="29" t="str">
        <f>IF(D3377="","",IF('Műszaki adattábla'!L3368="20-99",IF('Műszaki adattábla'!O3368="","Nem adott meg lekötött teljesítményt",VLOOKUP(D3377,'Műszaki adattábla'!F:O,10,0)),0))</f>
        <v/>
      </c>
      <c r="H3377" s="29" t="str">
        <f>IF(D3377="","",VLOOKUP(D3377,'Műszaki adattábla'!F:P,11,0))</f>
        <v/>
      </c>
      <c r="I3377" s="30"/>
      <c r="J3377" s="30"/>
      <c r="K3377" s="31" t="str">
        <f>IF(D3377="","",ROUND(((F3377*I3377*'Műszaki adattábla'!$C$7/'Műszaki adattábla'!$C$8)+(G3377*I3377)+(H3377*I3377))/12*'Műszaki adattábla'!T3368,0))</f>
        <v/>
      </c>
      <c r="L3377" s="32" t="str">
        <f t="shared" si="113"/>
        <v/>
      </c>
    </row>
    <row r="3378" spans="2:12" ht="14.4" thickBot="1" x14ac:dyDescent="0.3">
      <c r="B3378" s="28" t="str">
        <f t="shared" si="112"/>
        <v/>
      </c>
      <c r="C3378" s="167" t="str">
        <f>IF(D3378="","",VLOOKUP(D3378,'Műszaki adattábla'!F:G,2,0))</f>
        <v/>
      </c>
      <c r="D3378" s="168" t="str">
        <f>IF('Műszaki adattábla'!F3369="","",'Műszaki adattábla'!F3369)</f>
        <v/>
      </c>
      <c r="E3378" s="169" t="str">
        <f>IF(D3378="","",VLOOKUP(D3378,'Műszaki adattábla'!F:R,13,0))</f>
        <v/>
      </c>
      <c r="F3378" s="29" t="str">
        <f>IF(D3378="","",VLOOKUP(D3378,'Műszaki adattábla'!F:M,8,0))</f>
        <v/>
      </c>
      <c r="G3378" s="29" t="str">
        <f>IF(D3378="","",IF('Műszaki adattábla'!L3369="20-99",IF('Műszaki adattábla'!O3369="","Nem adott meg lekötött teljesítményt",VLOOKUP(D3378,'Műszaki adattábla'!F:O,10,0)),0))</f>
        <v/>
      </c>
      <c r="H3378" s="29" t="str">
        <f>IF(D3378="","",VLOOKUP(D3378,'Műszaki adattábla'!F:P,11,0))</f>
        <v/>
      </c>
      <c r="I3378" s="30"/>
      <c r="J3378" s="30"/>
      <c r="K3378" s="31" t="str">
        <f>IF(D3378="","",ROUND(((F3378*I3378*'Műszaki adattábla'!$C$7/'Műszaki adattábla'!$C$8)+(G3378*I3378)+(H3378*I3378))/12*'Műszaki adattábla'!T3369,0))</f>
        <v/>
      </c>
      <c r="L3378" s="32" t="str">
        <f t="shared" si="113"/>
        <v/>
      </c>
    </row>
    <row r="3379" spans="2:12" ht="14.4" thickBot="1" x14ac:dyDescent="0.3">
      <c r="B3379" s="28" t="str">
        <f t="shared" si="112"/>
        <v/>
      </c>
      <c r="C3379" s="167" t="str">
        <f>IF(D3379="","",VLOOKUP(D3379,'Műszaki adattábla'!F:G,2,0))</f>
        <v/>
      </c>
      <c r="D3379" s="168" t="str">
        <f>IF('Műszaki adattábla'!F3370="","",'Műszaki adattábla'!F3370)</f>
        <v/>
      </c>
      <c r="E3379" s="169" t="str">
        <f>IF(D3379="","",VLOOKUP(D3379,'Műszaki adattábla'!F:R,13,0))</f>
        <v/>
      </c>
      <c r="F3379" s="29" t="str">
        <f>IF(D3379="","",VLOOKUP(D3379,'Műszaki adattábla'!F:M,8,0))</f>
        <v/>
      </c>
      <c r="G3379" s="29" t="str">
        <f>IF(D3379="","",IF('Műszaki adattábla'!L3370="20-99",IF('Műszaki adattábla'!O3370="","Nem adott meg lekötött teljesítményt",VLOOKUP(D3379,'Műszaki adattábla'!F:O,10,0)),0))</f>
        <v/>
      </c>
      <c r="H3379" s="29" t="str">
        <f>IF(D3379="","",VLOOKUP(D3379,'Műszaki adattábla'!F:P,11,0))</f>
        <v/>
      </c>
      <c r="I3379" s="30"/>
      <c r="J3379" s="30"/>
      <c r="K3379" s="31" t="str">
        <f>IF(D3379="","",ROUND(((F3379*I3379*'Műszaki adattábla'!$C$7/'Műszaki adattábla'!$C$8)+(G3379*I3379)+(H3379*I3379))/12*'Műszaki adattábla'!T3370,0))</f>
        <v/>
      </c>
      <c r="L3379" s="32" t="str">
        <f t="shared" si="113"/>
        <v/>
      </c>
    </row>
    <row r="3380" spans="2:12" ht="14.4" thickBot="1" x14ac:dyDescent="0.3">
      <c r="B3380" s="28" t="str">
        <f t="shared" si="112"/>
        <v/>
      </c>
      <c r="C3380" s="167" t="str">
        <f>IF(D3380="","",VLOOKUP(D3380,'Műszaki adattábla'!F:G,2,0))</f>
        <v/>
      </c>
      <c r="D3380" s="168" t="str">
        <f>IF('Műszaki adattábla'!F3371="","",'Műszaki adattábla'!F3371)</f>
        <v/>
      </c>
      <c r="E3380" s="169" t="str">
        <f>IF(D3380="","",VLOOKUP(D3380,'Műszaki adattábla'!F:R,13,0))</f>
        <v/>
      </c>
      <c r="F3380" s="29" t="str">
        <f>IF(D3380="","",VLOOKUP(D3380,'Műszaki adattábla'!F:M,8,0))</f>
        <v/>
      </c>
      <c r="G3380" s="29" t="str">
        <f>IF(D3380="","",IF('Műszaki adattábla'!L3371="20-99",IF('Műszaki adattábla'!O3371="","Nem adott meg lekötött teljesítményt",VLOOKUP(D3380,'Műszaki adattábla'!F:O,10,0)),0))</f>
        <v/>
      </c>
      <c r="H3380" s="29" t="str">
        <f>IF(D3380="","",VLOOKUP(D3380,'Műszaki adattábla'!F:P,11,0))</f>
        <v/>
      </c>
      <c r="I3380" s="30"/>
      <c r="J3380" s="30"/>
      <c r="K3380" s="31" t="str">
        <f>IF(D3380="","",ROUND(((F3380*I3380*'Műszaki adattábla'!$C$7/'Műszaki adattábla'!$C$8)+(G3380*I3380)+(H3380*I3380))/12*'Műszaki adattábla'!T3371,0))</f>
        <v/>
      </c>
      <c r="L3380" s="32" t="str">
        <f t="shared" si="113"/>
        <v/>
      </c>
    </row>
    <row r="3381" spans="2:12" ht="14.4" thickBot="1" x14ac:dyDescent="0.3">
      <c r="B3381" s="28" t="str">
        <f t="shared" si="112"/>
        <v/>
      </c>
      <c r="C3381" s="167" t="str">
        <f>IF(D3381="","",VLOOKUP(D3381,'Műszaki adattábla'!F:G,2,0))</f>
        <v/>
      </c>
      <c r="D3381" s="168" t="str">
        <f>IF('Műszaki adattábla'!F3372="","",'Műszaki adattábla'!F3372)</f>
        <v/>
      </c>
      <c r="E3381" s="169" t="str">
        <f>IF(D3381="","",VLOOKUP(D3381,'Műszaki adattábla'!F:R,13,0))</f>
        <v/>
      </c>
      <c r="F3381" s="29" t="str">
        <f>IF(D3381="","",VLOOKUP(D3381,'Műszaki adattábla'!F:M,8,0))</f>
        <v/>
      </c>
      <c r="G3381" s="29" t="str">
        <f>IF(D3381="","",IF('Műszaki adattábla'!L3372="20-99",IF('Műszaki adattábla'!O3372="","Nem adott meg lekötött teljesítményt",VLOOKUP(D3381,'Műszaki adattábla'!F:O,10,0)),0))</f>
        <v/>
      </c>
      <c r="H3381" s="29" t="str">
        <f>IF(D3381="","",VLOOKUP(D3381,'Műszaki adattábla'!F:P,11,0))</f>
        <v/>
      </c>
      <c r="I3381" s="30"/>
      <c r="J3381" s="30"/>
      <c r="K3381" s="31" t="str">
        <f>IF(D3381="","",ROUND(((F3381*I3381*'Műszaki adattábla'!$C$7/'Műszaki adattábla'!$C$8)+(G3381*I3381)+(H3381*I3381))/12*'Műszaki adattábla'!T3372,0))</f>
        <v/>
      </c>
      <c r="L3381" s="32" t="str">
        <f t="shared" si="113"/>
        <v/>
      </c>
    </row>
    <row r="3382" spans="2:12" ht="14.4" thickBot="1" x14ac:dyDescent="0.3">
      <c r="B3382" s="28" t="str">
        <f t="shared" si="112"/>
        <v/>
      </c>
      <c r="C3382" s="167" t="str">
        <f>IF(D3382="","",VLOOKUP(D3382,'Műszaki adattábla'!F:G,2,0))</f>
        <v/>
      </c>
      <c r="D3382" s="168" t="str">
        <f>IF('Műszaki adattábla'!F3373="","",'Műszaki adattábla'!F3373)</f>
        <v/>
      </c>
      <c r="E3382" s="169" t="str">
        <f>IF(D3382="","",VLOOKUP(D3382,'Műszaki adattábla'!F:R,13,0))</f>
        <v/>
      </c>
      <c r="F3382" s="29" t="str">
        <f>IF(D3382="","",VLOOKUP(D3382,'Műszaki adattábla'!F:M,8,0))</f>
        <v/>
      </c>
      <c r="G3382" s="29" t="str">
        <f>IF(D3382="","",IF('Műszaki adattábla'!L3373="20-99",IF('Műszaki adattábla'!O3373="","Nem adott meg lekötött teljesítményt",VLOOKUP(D3382,'Műszaki adattábla'!F:O,10,0)),0))</f>
        <v/>
      </c>
      <c r="H3382" s="29" t="str">
        <f>IF(D3382="","",VLOOKUP(D3382,'Műszaki adattábla'!F:P,11,0))</f>
        <v/>
      </c>
      <c r="I3382" s="30"/>
      <c r="J3382" s="30"/>
      <c r="K3382" s="31" t="str">
        <f>IF(D3382="","",ROUND(((F3382*I3382*'Műszaki adattábla'!$C$7/'Műszaki adattábla'!$C$8)+(G3382*I3382)+(H3382*I3382))/12*'Műszaki adattábla'!T3373,0))</f>
        <v/>
      </c>
      <c r="L3382" s="32" t="str">
        <f t="shared" si="113"/>
        <v/>
      </c>
    </row>
    <row r="3383" spans="2:12" ht="14.4" thickBot="1" x14ac:dyDescent="0.3">
      <c r="B3383" s="28" t="str">
        <f t="shared" si="112"/>
        <v/>
      </c>
      <c r="C3383" s="167" t="str">
        <f>IF(D3383="","",VLOOKUP(D3383,'Műszaki adattábla'!F:G,2,0))</f>
        <v/>
      </c>
      <c r="D3383" s="168" t="str">
        <f>IF('Műszaki adattábla'!F3374="","",'Műszaki adattábla'!F3374)</f>
        <v/>
      </c>
      <c r="E3383" s="169" t="str">
        <f>IF(D3383="","",VLOOKUP(D3383,'Műszaki adattábla'!F:R,13,0))</f>
        <v/>
      </c>
      <c r="F3383" s="29" t="str">
        <f>IF(D3383="","",VLOOKUP(D3383,'Műszaki adattábla'!F:M,8,0))</f>
        <v/>
      </c>
      <c r="G3383" s="29" t="str">
        <f>IF(D3383="","",IF('Műszaki adattábla'!L3374="20-99",IF('Műszaki adattábla'!O3374="","Nem adott meg lekötött teljesítményt",VLOOKUP(D3383,'Műszaki adattábla'!F:O,10,0)),0))</f>
        <v/>
      </c>
      <c r="H3383" s="29" t="str">
        <f>IF(D3383="","",VLOOKUP(D3383,'Műszaki adattábla'!F:P,11,0))</f>
        <v/>
      </c>
      <c r="I3383" s="30"/>
      <c r="J3383" s="30"/>
      <c r="K3383" s="31" t="str">
        <f>IF(D3383="","",ROUND(((F3383*I3383*'Műszaki adattábla'!$C$7/'Műszaki adattábla'!$C$8)+(G3383*I3383)+(H3383*I3383))/12*'Műszaki adattábla'!T3374,0))</f>
        <v/>
      </c>
      <c r="L3383" s="32" t="str">
        <f t="shared" si="113"/>
        <v/>
      </c>
    </row>
    <row r="3384" spans="2:12" ht="14.4" thickBot="1" x14ac:dyDescent="0.3">
      <c r="B3384" s="28" t="str">
        <f t="shared" si="112"/>
        <v/>
      </c>
      <c r="C3384" s="167" t="str">
        <f>IF(D3384="","",VLOOKUP(D3384,'Műszaki adattábla'!F:G,2,0))</f>
        <v/>
      </c>
      <c r="D3384" s="168" t="str">
        <f>IF('Műszaki adattábla'!F3375="","",'Műszaki adattábla'!F3375)</f>
        <v/>
      </c>
      <c r="E3384" s="169" t="str">
        <f>IF(D3384="","",VLOOKUP(D3384,'Műszaki adattábla'!F:R,13,0))</f>
        <v/>
      </c>
      <c r="F3384" s="29" t="str">
        <f>IF(D3384="","",VLOOKUP(D3384,'Műszaki adattábla'!F:M,8,0))</f>
        <v/>
      </c>
      <c r="G3384" s="29" t="str">
        <f>IF(D3384="","",IF('Műszaki adattábla'!L3375="20-99",IF('Műszaki adattábla'!O3375="","Nem adott meg lekötött teljesítményt",VLOOKUP(D3384,'Műszaki adattábla'!F:O,10,0)),0))</f>
        <v/>
      </c>
      <c r="H3384" s="29" t="str">
        <f>IF(D3384="","",VLOOKUP(D3384,'Műszaki adattábla'!F:P,11,0))</f>
        <v/>
      </c>
      <c r="I3384" s="30"/>
      <c r="J3384" s="30"/>
      <c r="K3384" s="31" t="str">
        <f>IF(D3384="","",ROUND(((F3384*I3384*'Műszaki adattábla'!$C$7/'Műszaki adattábla'!$C$8)+(G3384*I3384)+(H3384*I3384))/12*'Műszaki adattábla'!T3375,0))</f>
        <v/>
      </c>
      <c r="L3384" s="32" t="str">
        <f t="shared" si="113"/>
        <v/>
      </c>
    </row>
    <row r="3385" spans="2:12" ht="14.4" thickBot="1" x14ac:dyDescent="0.3">
      <c r="B3385" s="28" t="str">
        <f t="shared" si="112"/>
        <v/>
      </c>
      <c r="C3385" s="167" t="str">
        <f>IF(D3385="","",VLOOKUP(D3385,'Műszaki adattábla'!F:G,2,0))</f>
        <v/>
      </c>
      <c r="D3385" s="168" t="str">
        <f>IF('Műszaki adattábla'!F3376="","",'Műszaki adattábla'!F3376)</f>
        <v/>
      </c>
      <c r="E3385" s="169" t="str">
        <f>IF(D3385="","",VLOOKUP(D3385,'Műszaki adattábla'!F:R,13,0))</f>
        <v/>
      </c>
      <c r="F3385" s="29" t="str">
        <f>IF(D3385="","",VLOOKUP(D3385,'Műszaki adattábla'!F:M,8,0))</f>
        <v/>
      </c>
      <c r="G3385" s="29" t="str">
        <f>IF(D3385="","",IF('Műszaki adattábla'!L3376="20-99",IF('Műszaki adattábla'!O3376="","Nem adott meg lekötött teljesítményt",VLOOKUP(D3385,'Műszaki adattábla'!F:O,10,0)),0))</f>
        <v/>
      </c>
      <c r="H3385" s="29" t="str">
        <f>IF(D3385="","",VLOOKUP(D3385,'Műszaki adattábla'!F:P,11,0))</f>
        <v/>
      </c>
      <c r="I3385" s="30"/>
      <c r="J3385" s="30"/>
      <c r="K3385" s="31" t="str">
        <f>IF(D3385="","",ROUND(((F3385*I3385*'Műszaki adattábla'!$C$7/'Műszaki adattábla'!$C$8)+(G3385*I3385)+(H3385*I3385))/12*'Műszaki adattábla'!T3376,0))</f>
        <v/>
      </c>
      <c r="L3385" s="32" t="str">
        <f t="shared" si="113"/>
        <v/>
      </c>
    </row>
    <row r="3386" spans="2:12" ht="14.4" thickBot="1" x14ac:dyDescent="0.3">
      <c r="B3386" s="28" t="str">
        <f t="shared" si="112"/>
        <v/>
      </c>
      <c r="C3386" s="167" t="str">
        <f>IF(D3386="","",VLOOKUP(D3386,'Műszaki adattábla'!F:G,2,0))</f>
        <v/>
      </c>
      <c r="D3386" s="168" t="str">
        <f>IF('Műszaki adattábla'!F3377="","",'Műszaki adattábla'!F3377)</f>
        <v/>
      </c>
      <c r="E3386" s="169" t="str">
        <f>IF(D3386="","",VLOOKUP(D3386,'Műszaki adattábla'!F:R,13,0))</f>
        <v/>
      </c>
      <c r="F3386" s="29" t="str">
        <f>IF(D3386="","",VLOOKUP(D3386,'Műszaki adattábla'!F:M,8,0))</f>
        <v/>
      </c>
      <c r="G3386" s="29" t="str">
        <f>IF(D3386="","",IF('Műszaki adattábla'!L3377="20-99",IF('Műszaki adattábla'!O3377="","Nem adott meg lekötött teljesítményt",VLOOKUP(D3386,'Műszaki adattábla'!F:O,10,0)),0))</f>
        <v/>
      </c>
      <c r="H3386" s="29" t="str">
        <f>IF(D3386="","",VLOOKUP(D3386,'Műszaki adattábla'!F:P,11,0))</f>
        <v/>
      </c>
      <c r="I3386" s="30"/>
      <c r="J3386" s="30"/>
      <c r="K3386" s="31" t="str">
        <f>IF(D3386="","",ROUND(((F3386*I3386*'Műszaki adattábla'!$C$7/'Műszaki adattábla'!$C$8)+(G3386*I3386)+(H3386*I3386))/12*'Műszaki adattábla'!T3377,0))</f>
        <v/>
      </c>
      <c r="L3386" s="32" t="str">
        <f t="shared" si="113"/>
        <v/>
      </c>
    </row>
    <row r="3387" spans="2:12" ht="14.4" thickBot="1" x14ac:dyDescent="0.3">
      <c r="B3387" s="28" t="str">
        <f t="shared" si="112"/>
        <v/>
      </c>
      <c r="C3387" s="167" t="str">
        <f>IF(D3387="","",VLOOKUP(D3387,'Műszaki adattábla'!F:G,2,0))</f>
        <v/>
      </c>
      <c r="D3387" s="168" t="str">
        <f>IF('Műszaki adattábla'!F3378="","",'Műszaki adattábla'!F3378)</f>
        <v/>
      </c>
      <c r="E3387" s="169" t="str">
        <f>IF(D3387="","",VLOOKUP(D3387,'Műszaki adattábla'!F:R,13,0))</f>
        <v/>
      </c>
      <c r="F3387" s="29" t="str">
        <f>IF(D3387="","",VLOOKUP(D3387,'Műszaki adattábla'!F:M,8,0))</f>
        <v/>
      </c>
      <c r="G3387" s="29" t="str">
        <f>IF(D3387="","",IF('Műszaki adattábla'!L3378="20-99",IF('Műszaki adattábla'!O3378="","Nem adott meg lekötött teljesítményt",VLOOKUP(D3387,'Műszaki adattábla'!F:O,10,0)),0))</f>
        <v/>
      </c>
      <c r="H3387" s="29" t="str">
        <f>IF(D3387="","",VLOOKUP(D3387,'Műszaki adattábla'!F:P,11,0))</f>
        <v/>
      </c>
      <c r="I3387" s="30"/>
      <c r="J3387" s="30"/>
      <c r="K3387" s="31" t="str">
        <f>IF(D3387="","",ROUND(((F3387*I3387*'Műszaki adattábla'!$C$7/'Műszaki adattábla'!$C$8)+(G3387*I3387)+(H3387*I3387))/12*'Műszaki adattábla'!T3378,0))</f>
        <v/>
      </c>
      <c r="L3387" s="32" t="str">
        <f t="shared" si="113"/>
        <v/>
      </c>
    </row>
    <row r="3388" spans="2:12" ht="14.4" thickBot="1" x14ac:dyDescent="0.3">
      <c r="B3388" s="28" t="str">
        <f t="shared" si="112"/>
        <v/>
      </c>
      <c r="C3388" s="167" t="str">
        <f>IF(D3388="","",VLOOKUP(D3388,'Műszaki adattábla'!F:G,2,0))</f>
        <v/>
      </c>
      <c r="D3388" s="168" t="str">
        <f>IF('Műszaki adattábla'!F3379="","",'Műszaki adattábla'!F3379)</f>
        <v/>
      </c>
      <c r="E3388" s="169" t="str">
        <f>IF(D3388="","",VLOOKUP(D3388,'Műszaki adattábla'!F:R,13,0))</f>
        <v/>
      </c>
      <c r="F3388" s="29" t="str">
        <f>IF(D3388="","",VLOOKUP(D3388,'Műszaki adattábla'!F:M,8,0))</f>
        <v/>
      </c>
      <c r="G3388" s="29" t="str">
        <f>IF(D3388="","",IF('Műszaki adattábla'!L3379="20-99",IF('Műszaki adattábla'!O3379="","Nem adott meg lekötött teljesítményt",VLOOKUP(D3388,'Műszaki adattábla'!F:O,10,0)),0))</f>
        <v/>
      </c>
      <c r="H3388" s="29" t="str">
        <f>IF(D3388="","",VLOOKUP(D3388,'Műszaki adattábla'!F:P,11,0))</f>
        <v/>
      </c>
      <c r="I3388" s="30"/>
      <c r="J3388" s="30"/>
      <c r="K3388" s="31" t="str">
        <f>IF(D3388="","",ROUND(((F3388*I3388*'Műszaki adattábla'!$C$7/'Műszaki adattábla'!$C$8)+(G3388*I3388)+(H3388*I3388))/12*'Műszaki adattábla'!T3379,0))</f>
        <v/>
      </c>
      <c r="L3388" s="32" t="str">
        <f t="shared" si="113"/>
        <v/>
      </c>
    </row>
    <row r="3389" spans="2:12" ht="14.4" thickBot="1" x14ac:dyDescent="0.3">
      <c r="B3389" s="28" t="str">
        <f t="shared" si="112"/>
        <v/>
      </c>
      <c r="C3389" s="167" t="str">
        <f>IF(D3389="","",VLOOKUP(D3389,'Műszaki adattábla'!F:G,2,0))</f>
        <v/>
      </c>
      <c r="D3389" s="168" t="str">
        <f>IF('Műszaki adattábla'!F3380="","",'Műszaki adattábla'!F3380)</f>
        <v/>
      </c>
      <c r="E3389" s="169" t="str">
        <f>IF(D3389="","",VLOOKUP(D3389,'Műszaki adattábla'!F:R,13,0))</f>
        <v/>
      </c>
      <c r="F3389" s="29" t="str">
        <f>IF(D3389="","",VLOOKUP(D3389,'Műszaki adattábla'!F:M,8,0))</f>
        <v/>
      </c>
      <c r="G3389" s="29" t="str">
        <f>IF(D3389="","",IF('Műszaki adattábla'!L3380="20-99",IF('Műszaki adattábla'!O3380="","Nem adott meg lekötött teljesítményt",VLOOKUP(D3389,'Műszaki adattábla'!F:O,10,0)),0))</f>
        <v/>
      </c>
      <c r="H3389" s="29" t="str">
        <f>IF(D3389="","",VLOOKUP(D3389,'Műszaki adattábla'!F:P,11,0))</f>
        <v/>
      </c>
      <c r="I3389" s="30"/>
      <c r="J3389" s="30"/>
      <c r="K3389" s="31" t="str">
        <f>IF(D3389="","",ROUND(((F3389*I3389*'Műszaki adattábla'!$C$7/'Műszaki adattábla'!$C$8)+(G3389*I3389)+(H3389*I3389))/12*'Műszaki adattábla'!T3380,0))</f>
        <v/>
      </c>
      <c r="L3389" s="32" t="str">
        <f t="shared" si="113"/>
        <v/>
      </c>
    </row>
    <row r="3390" spans="2:12" ht="14.4" thickBot="1" x14ac:dyDescent="0.3">
      <c r="B3390" s="28" t="str">
        <f t="shared" si="112"/>
        <v/>
      </c>
      <c r="C3390" s="167" t="str">
        <f>IF(D3390="","",VLOOKUP(D3390,'Műszaki adattábla'!F:G,2,0))</f>
        <v/>
      </c>
      <c r="D3390" s="168" t="str">
        <f>IF('Műszaki adattábla'!F3381="","",'Műszaki adattábla'!F3381)</f>
        <v/>
      </c>
      <c r="E3390" s="169" t="str">
        <f>IF(D3390="","",VLOOKUP(D3390,'Műszaki adattábla'!F:R,13,0))</f>
        <v/>
      </c>
      <c r="F3390" s="29" t="str">
        <f>IF(D3390="","",VLOOKUP(D3390,'Műszaki adattábla'!F:M,8,0))</f>
        <v/>
      </c>
      <c r="G3390" s="29" t="str">
        <f>IF(D3390="","",IF('Műszaki adattábla'!L3381="20-99",IF('Műszaki adattábla'!O3381="","Nem adott meg lekötött teljesítményt",VLOOKUP(D3390,'Műszaki adattábla'!F:O,10,0)),0))</f>
        <v/>
      </c>
      <c r="H3390" s="29" t="str">
        <f>IF(D3390="","",VLOOKUP(D3390,'Műszaki adattábla'!F:P,11,0))</f>
        <v/>
      </c>
      <c r="I3390" s="30"/>
      <c r="J3390" s="30"/>
      <c r="K3390" s="31" t="str">
        <f>IF(D3390="","",ROUND(((F3390*I3390*'Műszaki adattábla'!$C$7/'Műszaki adattábla'!$C$8)+(G3390*I3390)+(H3390*I3390))/12*'Műszaki adattábla'!T3381,0))</f>
        <v/>
      </c>
      <c r="L3390" s="32" t="str">
        <f t="shared" si="113"/>
        <v/>
      </c>
    </row>
    <row r="3391" spans="2:12" ht="14.4" thickBot="1" x14ac:dyDescent="0.3">
      <c r="B3391" s="28" t="str">
        <f t="shared" si="112"/>
        <v/>
      </c>
      <c r="C3391" s="167" t="str">
        <f>IF(D3391="","",VLOOKUP(D3391,'Műszaki adattábla'!F:G,2,0))</f>
        <v/>
      </c>
      <c r="D3391" s="168" t="str">
        <f>IF('Műszaki adattábla'!F3382="","",'Műszaki adattábla'!F3382)</f>
        <v/>
      </c>
      <c r="E3391" s="169" t="str">
        <f>IF(D3391="","",VLOOKUP(D3391,'Műszaki adattábla'!F:R,13,0))</f>
        <v/>
      </c>
      <c r="F3391" s="29" t="str">
        <f>IF(D3391="","",VLOOKUP(D3391,'Műszaki adattábla'!F:M,8,0))</f>
        <v/>
      </c>
      <c r="G3391" s="29" t="str">
        <f>IF(D3391="","",IF('Műszaki adattábla'!L3382="20-99",IF('Műszaki adattábla'!O3382="","Nem adott meg lekötött teljesítményt",VLOOKUP(D3391,'Műszaki adattábla'!F:O,10,0)),0))</f>
        <v/>
      </c>
      <c r="H3391" s="29" t="str">
        <f>IF(D3391="","",VLOOKUP(D3391,'Műszaki adattábla'!F:P,11,0))</f>
        <v/>
      </c>
      <c r="I3391" s="30"/>
      <c r="J3391" s="30"/>
      <c r="K3391" s="31" t="str">
        <f>IF(D3391="","",ROUND(((F3391*I3391*'Műszaki adattábla'!$C$7/'Műszaki adattábla'!$C$8)+(G3391*I3391)+(H3391*I3391))/12*'Műszaki adattábla'!T3382,0))</f>
        <v/>
      </c>
      <c r="L3391" s="32" t="str">
        <f t="shared" si="113"/>
        <v/>
      </c>
    </row>
    <row r="3392" spans="2:12" ht="14.4" thickBot="1" x14ac:dyDescent="0.3">
      <c r="B3392" s="28" t="str">
        <f t="shared" si="112"/>
        <v/>
      </c>
      <c r="C3392" s="167" t="str">
        <f>IF(D3392="","",VLOOKUP(D3392,'Műszaki adattábla'!F:G,2,0))</f>
        <v/>
      </c>
      <c r="D3392" s="168" t="str">
        <f>IF('Műszaki adattábla'!F3383="","",'Műszaki adattábla'!F3383)</f>
        <v/>
      </c>
      <c r="E3392" s="169" t="str">
        <f>IF(D3392="","",VLOOKUP(D3392,'Műszaki adattábla'!F:R,13,0))</f>
        <v/>
      </c>
      <c r="F3392" s="29" t="str">
        <f>IF(D3392="","",VLOOKUP(D3392,'Műszaki adattábla'!F:M,8,0))</f>
        <v/>
      </c>
      <c r="G3392" s="29" t="str">
        <f>IF(D3392="","",IF('Műszaki adattábla'!L3383="20-99",IF('Műszaki adattábla'!O3383="","Nem adott meg lekötött teljesítményt",VLOOKUP(D3392,'Műszaki adattábla'!F:O,10,0)),0))</f>
        <v/>
      </c>
      <c r="H3392" s="29" t="str">
        <f>IF(D3392="","",VLOOKUP(D3392,'Műszaki adattábla'!F:P,11,0))</f>
        <v/>
      </c>
      <c r="I3392" s="30"/>
      <c r="J3392" s="30"/>
      <c r="K3392" s="31" t="str">
        <f>IF(D3392="","",ROUND(((F3392*I3392*'Műszaki adattábla'!$C$7/'Műszaki adattábla'!$C$8)+(G3392*I3392)+(H3392*I3392))/12*'Műszaki adattábla'!T3383,0))</f>
        <v/>
      </c>
      <c r="L3392" s="32" t="str">
        <f t="shared" si="113"/>
        <v/>
      </c>
    </row>
    <row r="3393" spans="2:12" ht="14.4" thickBot="1" x14ac:dyDescent="0.3">
      <c r="B3393" s="28" t="str">
        <f t="shared" si="112"/>
        <v/>
      </c>
      <c r="C3393" s="167" t="str">
        <f>IF(D3393="","",VLOOKUP(D3393,'Műszaki adattábla'!F:G,2,0))</f>
        <v/>
      </c>
      <c r="D3393" s="168" t="str">
        <f>IF('Műszaki adattábla'!F3384="","",'Műszaki adattábla'!F3384)</f>
        <v/>
      </c>
      <c r="E3393" s="169" t="str">
        <f>IF(D3393="","",VLOOKUP(D3393,'Műszaki adattábla'!F:R,13,0))</f>
        <v/>
      </c>
      <c r="F3393" s="29" t="str">
        <f>IF(D3393="","",VLOOKUP(D3393,'Műszaki adattábla'!F:M,8,0))</f>
        <v/>
      </c>
      <c r="G3393" s="29" t="str">
        <f>IF(D3393="","",IF('Műszaki adattábla'!L3384="20-99",IF('Műszaki adattábla'!O3384="","Nem adott meg lekötött teljesítményt",VLOOKUP(D3393,'Műszaki adattábla'!F:O,10,0)),0))</f>
        <v/>
      </c>
      <c r="H3393" s="29" t="str">
        <f>IF(D3393="","",VLOOKUP(D3393,'Műszaki adattábla'!F:P,11,0))</f>
        <v/>
      </c>
      <c r="I3393" s="30"/>
      <c r="J3393" s="30"/>
      <c r="K3393" s="31" t="str">
        <f>IF(D3393="","",ROUND(((F3393*I3393*'Műszaki adattábla'!$C$7/'Műszaki adattábla'!$C$8)+(G3393*I3393)+(H3393*I3393))/12*'Műszaki adattábla'!T3384,0))</f>
        <v/>
      </c>
      <c r="L3393" s="32" t="str">
        <f t="shared" si="113"/>
        <v/>
      </c>
    </row>
    <row r="3394" spans="2:12" ht="14.4" thickBot="1" x14ac:dyDescent="0.3">
      <c r="B3394" s="28" t="str">
        <f t="shared" si="112"/>
        <v/>
      </c>
      <c r="C3394" s="167" t="str">
        <f>IF(D3394="","",VLOOKUP(D3394,'Műszaki adattábla'!F:G,2,0))</f>
        <v/>
      </c>
      <c r="D3394" s="168" t="str">
        <f>IF('Műszaki adattábla'!F3385="","",'Műszaki adattábla'!F3385)</f>
        <v/>
      </c>
      <c r="E3394" s="169" t="str">
        <f>IF(D3394="","",VLOOKUP(D3394,'Műszaki adattábla'!F:R,13,0))</f>
        <v/>
      </c>
      <c r="F3394" s="29" t="str">
        <f>IF(D3394="","",VLOOKUP(D3394,'Műszaki adattábla'!F:M,8,0))</f>
        <v/>
      </c>
      <c r="G3394" s="29" t="str">
        <f>IF(D3394="","",IF('Műszaki adattábla'!L3385="20-99",IF('Műszaki adattábla'!O3385="","Nem adott meg lekötött teljesítményt",VLOOKUP(D3394,'Műszaki adattábla'!F:O,10,0)),0))</f>
        <v/>
      </c>
      <c r="H3394" s="29" t="str">
        <f>IF(D3394="","",VLOOKUP(D3394,'Műszaki adattábla'!F:P,11,0))</f>
        <v/>
      </c>
      <c r="I3394" s="30"/>
      <c r="J3394" s="30"/>
      <c r="K3394" s="31" t="str">
        <f>IF(D3394="","",ROUND(((F3394*I3394*'Műszaki adattábla'!$C$7/'Műszaki adattábla'!$C$8)+(G3394*I3394)+(H3394*I3394))/12*'Műszaki adattábla'!T3385,0))</f>
        <v/>
      </c>
      <c r="L3394" s="32" t="str">
        <f t="shared" si="113"/>
        <v/>
      </c>
    </row>
    <row r="3395" spans="2:12" ht="14.4" thickBot="1" x14ac:dyDescent="0.3">
      <c r="B3395" s="28" t="str">
        <f t="shared" si="112"/>
        <v/>
      </c>
      <c r="C3395" s="167" t="str">
        <f>IF(D3395="","",VLOOKUP(D3395,'Műszaki adattábla'!F:G,2,0))</f>
        <v/>
      </c>
      <c r="D3395" s="168" t="str">
        <f>IF('Műszaki adattábla'!F3386="","",'Műszaki adattábla'!F3386)</f>
        <v/>
      </c>
      <c r="E3395" s="169" t="str">
        <f>IF(D3395="","",VLOOKUP(D3395,'Műszaki adattábla'!F:R,13,0))</f>
        <v/>
      </c>
      <c r="F3395" s="29" t="str">
        <f>IF(D3395="","",VLOOKUP(D3395,'Műszaki adattábla'!F:M,8,0))</f>
        <v/>
      </c>
      <c r="G3395" s="29" t="str">
        <f>IF(D3395="","",IF('Műszaki adattábla'!L3386="20-99",IF('Műszaki adattábla'!O3386="","Nem adott meg lekötött teljesítményt",VLOOKUP(D3395,'Műszaki adattábla'!F:O,10,0)),0))</f>
        <v/>
      </c>
      <c r="H3395" s="29" t="str">
        <f>IF(D3395="","",VLOOKUP(D3395,'Műszaki adattábla'!F:P,11,0))</f>
        <v/>
      </c>
      <c r="I3395" s="30"/>
      <c r="J3395" s="30"/>
      <c r="K3395" s="31" t="str">
        <f>IF(D3395="","",ROUND(((F3395*I3395*'Műszaki adattábla'!$C$7/'Műszaki adattábla'!$C$8)+(G3395*I3395)+(H3395*I3395))/12*'Műszaki adattábla'!T3386,0))</f>
        <v/>
      </c>
      <c r="L3395" s="32" t="str">
        <f t="shared" si="113"/>
        <v/>
      </c>
    </row>
    <row r="3396" spans="2:12" ht="14.4" thickBot="1" x14ac:dyDescent="0.3">
      <c r="B3396" s="28" t="str">
        <f t="shared" si="112"/>
        <v/>
      </c>
      <c r="C3396" s="167" t="str">
        <f>IF(D3396="","",VLOOKUP(D3396,'Műszaki adattábla'!F:G,2,0))</f>
        <v/>
      </c>
      <c r="D3396" s="168" t="str">
        <f>IF('Műszaki adattábla'!F3387="","",'Műszaki adattábla'!F3387)</f>
        <v/>
      </c>
      <c r="E3396" s="169" t="str">
        <f>IF(D3396="","",VLOOKUP(D3396,'Műszaki adattábla'!F:R,13,0))</f>
        <v/>
      </c>
      <c r="F3396" s="29" t="str">
        <f>IF(D3396="","",VLOOKUP(D3396,'Műszaki adattábla'!F:M,8,0))</f>
        <v/>
      </c>
      <c r="G3396" s="29" t="str">
        <f>IF(D3396="","",IF('Műszaki adattábla'!L3387="20-99",IF('Műszaki adattábla'!O3387="","Nem adott meg lekötött teljesítményt",VLOOKUP(D3396,'Műszaki adattábla'!F:O,10,0)),0))</f>
        <v/>
      </c>
      <c r="H3396" s="29" t="str">
        <f>IF(D3396="","",VLOOKUP(D3396,'Műszaki adattábla'!F:P,11,0))</f>
        <v/>
      </c>
      <c r="I3396" s="30"/>
      <c r="J3396" s="30"/>
      <c r="K3396" s="31" t="str">
        <f>IF(D3396="","",ROUND(((F3396*I3396*'Műszaki adattábla'!$C$7/'Műszaki adattábla'!$C$8)+(G3396*I3396)+(H3396*I3396))/12*'Műszaki adattábla'!T3387,0))</f>
        <v/>
      </c>
      <c r="L3396" s="32" t="str">
        <f t="shared" si="113"/>
        <v/>
      </c>
    </row>
    <row r="3397" spans="2:12" ht="14.4" thickBot="1" x14ac:dyDescent="0.3">
      <c r="B3397" s="28" t="str">
        <f t="shared" si="112"/>
        <v/>
      </c>
      <c r="C3397" s="167" t="str">
        <f>IF(D3397="","",VLOOKUP(D3397,'Műszaki adattábla'!F:G,2,0))</f>
        <v/>
      </c>
      <c r="D3397" s="168" t="str">
        <f>IF('Műszaki adattábla'!F3388="","",'Műszaki adattábla'!F3388)</f>
        <v/>
      </c>
      <c r="E3397" s="169" t="str">
        <f>IF(D3397="","",VLOOKUP(D3397,'Műszaki adattábla'!F:R,13,0))</f>
        <v/>
      </c>
      <c r="F3397" s="29" t="str">
        <f>IF(D3397="","",VLOOKUP(D3397,'Műszaki adattábla'!F:M,8,0))</f>
        <v/>
      </c>
      <c r="G3397" s="29" t="str">
        <f>IF(D3397="","",IF('Műszaki adattábla'!L3388="20-99",IF('Műszaki adattábla'!O3388="","Nem adott meg lekötött teljesítményt",VLOOKUP(D3397,'Műszaki adattábla'!F:O,10,0)),0))</f>
        <v/>
      </c>
      <c r="H3397" s="29" t="str">
        <f>IF(D3397="","",VLOOKUP(D3397,'Műszaki adattábla'!F:P,11,0))</f>
        <v/>
      </c>
      <c r="I3397" s="30"/>
      <c r="J3397" s="30"/>
      <c r="K3397" s="31" t="str">
        <f>IF(D3397="","",ROUND(((F3397*I3397*'Műszaki adattábla'!$C$7/'Műszaki adattábla'!$C$8)+(G3397*I3397)+(H3397*I3397))/12*'Műszaki adattábla'!T3388,0))</f>
        <v/>
      </c>
      <c r="L3397" s="32" t="str">
        <f t="shared" si="113"/>
        <v/>
      </c>
    </row>
    <row r="3398" spans="2:12" ht="14.4" thickBot="1" x14ac:dyDescent="0.3">
      <c r="B3398" s="28" t="str">
        <f t="shared" si="112"/>
        <v/>
      </c>
      <c r="C3398" s="167" t="str">
        <f>IF(D3398="","",VLOOKUP(D3398,'Műszaki adattábla'!F:G,2,0))</f>
        <v/>
      </c>
      <c r="D3398" s="168" t="str">
        <f>IF('Műszaki adattábla'!F3389="","",'Műszaki adattábla'!F3389)</f>
        <v/>
      </c>
      <c r="E3398" s="169" t="str">
        <f>IF(D3398="","",VLOOKUP(D3398,'Műszaki adattábla'!F:R,13,0))</f>
        <v/>
      </c>
      <c r="F3398" s="29" t="str">
        <f>IF(D3398="","",VLOOKUP(D3398,'Műszaki adattábla'!F:M,8,0))</f>
        <v/>
      </c>
      <c r="G3398" s="29" t="str">
        <f>IF(D3398="","",IF('Műszaki adattábla'!L3389="20-99",IF('Műszaki adattábla'!O3389="","Nem adott meg lekötött teljesítményt",VLOOKUP(D3398,'Műszaki adattábla'!F:O,10,0)),0))</f>
        <v/>
      </c>
      <c r="H3398" s="29" t="str">
        <f>IF(D3398="","",VLOOKUP(D3398,'Műszaki adattábla'!F:P,11,0))</f>
        <v/>
      </c>
      <c r="I3398" s="30"/>
      <c r="J3398" s="30"/>
      <c r="K3398" s="31" t="str">
        <f>IF(D3398="","",ROUND(((F3398*I3398*'Műszaki adattábla'!$C$7/'Műszaki adattábla'!$C$8)+(G3398*I3398)+(H3398*I3398))/12*'Műszaki adattábla'!T3389,0))</f>
        <v/>
      </c>
      <c r="L3398" s="32" t="str">
        <f t="shared" si="113"/>
        <v/>
      </c>
    </row>
    <row r="3399" spans="2:12" ht="14.4" thickBot="1" x14ac:dyDescent="0.3">
      <c r="B3399" s="28" t="str">
        <f t="shared" si="112"/>
        <v/>
      </c>
      <c r="C3399" s="167" t="str">
        <f>IF(D3399="","",VLOOKUP(D3399,'Műszaki adattábla'!F:G,2,0))</f>
        <v/>
      </c>
      <c r="D3399" s="168" t="str">
        <f>IF('Műszaki adattábla'!F3390="","",'Műszaki adattábla'!F3390)</f>
        <v/>
      </c>
      <c r="E3399" s="169" t="str">
        <f>IF(D3399="","",VLOOKUP(D3399,'Műszaki adattábla'!F:R,13,0))</f>
        <v/>
      </c>
      <c r="F3399" s="29" t="str">
        <f>IF(D3399="","",VLOOKUP(D3399,'Műszaki adattábla'!F:M,8,0))</f>
        <v/>
      </c>
      <c r="G3399" s="29" t="str">
        <f>IF(D3399="","",IF('Műszaki adattábla'!L3390="20-99",IF('Műszaki adattábla'!O3390="","Nem adott meg lekötött teljesítményt",VLOOKUP(D3399,'Műszaki adattábla'!F:O,10,0)),0))</f>
        <v/>
      </c>
      <c r="H3399" s="29" t="str">
        <f>IF(D3399="","",VLOOKUP(D3399,'Műszaki adattábla'!F:P,11,0))</f>
        <v/>
      </c>
      <c r="I3399" s="30"/>
      <c r="J3399" s="30"/>
      <c r="K3399" s="31" t="str">
        <f>IF(D3399="","",ROUND(((F3399*I3399*'Műszaki adattábla'!$C$7/'Műszaki adattábla'!$C$8)+(G3399*I3399)+(H3399*I3399))/12*'Műszaki adattábla'!T3390,0))</f>
        <v/>
      </c>
      <c r="L3399" s="32" t="str">
        <f t="shared" si="113"/>
        <v/>
      </c>
    </row>
    <row r="3400" spans="2:12" ht="14.4" thickBot="1" x14ac:dyDescent="0.3">
      <c r="B3400" s="28" t="str">
        <f t="shared" si="112"/>
        <v/>
      </c>
      <c r="C3400" s="167" t="str">
        <f>IF(D3400="","",VLOOKUP(D3400,'Műszaki adattábla'!F:G,2,0))</f>
        <v/>
      </c>
      <c r="D3400" s="168" t="str">
        <f>IF('Műszaki adattábla'!F3391="","",'Műszaki adattábla'!F3391)</f>
        <v/>
      </c>
      <c r="E3400" s="169" t="str">
        <f>IF(D3400="","",VLOOKUP(D3400,'Műszaki adattábla'!F:R,13,0))</f>
        <v/>
      </c>
      <c r="F3400" s="29" t="str">
        <f>IF(D3400="","",VLOOKUP(D3400,'Műszaki adattábla'!F:M,8,0))</f>
        <v/>
      </c>
      <c r="G3400" s="29" t="str">
        <f>IF(D3400="","",IF('Műszaki adattábla'!L3391="20-99",IF('Műszaki adattábla'!O3391="","Nem adott meg lekötött teljesítményt",VLOOKUP(D3400,'Műszaki adattábla'!F:O,10,0)),0))</f>
        <v/>
      </c>
      <c r="H3400" s="29" t="str">
        <f>IF(D3400="","",VLOOKUP(D3400,'Műszaki adattábla'!F:P,11,0))</f>
        <v/>
      </c>
      <c r="I3400" s="30"/>
      <c r="J3400" s="30"/>
      <c r="K3400" s="31" t="str">
        <f>IF(D3400="","",ROUND(((F3400*I3400*'Műszaki adattábla'!$C$7/'Műszaki adattábla'!$C$8)+(G3400*I3400)+(H3400*I3400))/12*'Műszaki adattábla'!T3391,0))</f>
        <v/>
      </c>
      <c r="L3400" s="32" t="str">
        <f t="shared" si="113"/>
        <v/>
      </c>
    </row>
    <row r="3401" spans="2:12" ht="14.4" thickBot="1" x14ac:dyDescent="0.3">
      <c r="B3401" s="28" t="str">
        <f t="shared" si="112"/>
        <v/>
      </c>
      <c r="C3401" s="167" t="str">
        <f>IF(D3401="","",VLOOKUP(D3401,'Műszaki adattábla'!F:G,2,0))</f>
        <v/>
      </c>
      <c r="D3401" s="168" t="str">
        <f>IF('Műszaki adattábla'!F3392="","",'Műszaki adattábla'!F3392)</f>
        <v/>
      </c>
      <c r="E3401" s="169" t="str">
        <f>IF(D3401="","",VLOOKUP(D3401,'Műszaki adattábla'!F:R,13,0))</f>
        <v/>
      </c>
      <c r="F3401" s="29" t="str">
        <f>IF(D3401="","",VLOOKUP(D3401,'Műszaki adattábla'!F:M,8,0))</f>
        <v/>
      </c>
      <c r="G3401" s="29" t="str">
        <f>IF(D3401="","",IF('Műszaki adattábla'!L3392="20-99",IF('Műszaki adattábla'!O3392="","Nem adott meg lekötött teljesítményt",VLOOKUP(D3401,'Műszaki adattábla'!F:O,10,0)),0))</f>
        <v/>
      </c>
      <c r="H3401" s="29" t="str">
        <f>IF(D3401="","",VLOOKUP(D3401,'Műszaki adattábla'!F:P,11,0))</f>
        <v/>
      </c>
      <c r="I3401" s="30"/>
      <c r="J3401" s="30"/>
      <c r="K3401" s="31" t="str">
        <f>IF(D3401="","",ROUND(((F3401*I3401*'Műszaki adattábla'!$C$7/'Műszaki adattábla'!$C$8)+(G3401*I3401)+(H3401*I3401))/12*'Műszaki adattábla'!T3392,0))</f>
        <v/>
      </c>
      <c r="L3401" s="32" t="str">
        <f t="shared" si="113"/>
        <v/>
      </c>
    </row>
    <row r="3402" spans="2:12" ht="14.4" thickBot="1" x14ac:dyDescent="0.3">
      <c r="B3402" s="28" t="str">
        <f t="shared" si="112"/>
        <v/>
      </c>
      <c r="C3402" s="167" t="str">
        <f>IF(D3402="","",VLOOKUP(D3402,'Műszaki adattábla'!F:G,2,0))</f>
        <v/>
      </c>
      <c r="D3402" s="168" t="str">
        <f>IF('Műszaki adattábla'!F3393="","",'Műszaki adattábla'!F3393)</f>
        <v/>
      </c>
      <c r="E3402" s="169" t="str">
        <f>IF(D3402="","",VLOOKUP(D3402,'Műszaki adattábla'!F:R,13,0))</f>
        <v/>
      </c>
      <c r="F3402" s="29" t="str">
        <f>IF(D3402="","",VLOOKUP(D3402,'Műszaki adattábla'!F:M,8,0))</f>
        <v/>
      </c>
      <c r="G3402" s="29" t="str">
        <f>IF(D3402="","",IF('Műszaki adattábla'!L3393="20-99",IF('Műszaki adattábla'!O3393="","Nem adott meg lekötött teljesítményt",VLOOKUP(D3402,'Műszaki adattábla'!F:O,10,0)),0))</f>
        <v/>
      </c>
      <c r="H3402" s="29" t="str">
        <f>IF(D3402="","",VLOOKUP(D3402,'Műszaki adattábla'!F:P,11,0))</f>
        <v/>
      </c>
      <c r="I3402" s="30"/>
      <c r="J3402" s="30"/>
      <c r="K3402" s="31" t="str">
        <f>IF(D3402="","",ROUND(((F3402*I3402*'Műszaki adattábla'!$C$7/'Műszaki adattábla'!$C$8)+(G3402*I3402)+(H3402*I3402))/12*'Műszaki adattábla'!T3393,0))</f>
        <v/>
      </c>
      <c r="L3402" s="32" t="str">
        <f t="shared" si="113"/>
        <v/>
      </c>
    </row>
    <row r="3403" spans="2:12" ht="14.4" thickBot="1" x14ac:dyDescent="0.3">
      <c r="B3403" s="28" t="str">
        <f t="shared" si="112"/>
        <v/>
      </c>
      <c r="C3403" s="167" t="str">
        <f>IF(D3403="","",VLOOKUP(D3403,'Műszaki adattábla'!F:G,2,0))</f>
        <v/>
      </c>
      <c r="D3403" s="168" t="str">
        <f>IF('Műszaki adattábla'!F3394="","",'Műszaki adattábla'!F3394)</f>
        <v/>
      </c>
      <c r="E3403" s="169" t="str">
        <f>IF(D3403="","",VLOOKUP(D3403,'Műszaki adattábla'!F:R,13,0))</f>
        <v/>
      </c>
      <c r="F3403" s="29" t="str">
        <f>IF(D3403="","",VLOOKUP(D3403,'Műszaki adattábla'!F:M,8,0))</f>
        <v/>
      </c>
      <c r="G3403" s="29" t="str">
        <f>IF(D3403="","",IF('Műszaki adattábla'!L3394="20-99",IF('Műszaki adattábla'!O3394="","Nem adott meg lekötött teljesítményt",VLOOKUP(D3403,'Műszaki adattábla'!F:O,10,0)),0))</f>
        <v/>
      </c>
      <c r="H3403" s="29" t="str">
        <f>IF(D3403="","",VLOOKUP(D3403,'Műszaki adattábla'!F:P,11,0))</f>
        <v/>
      </c>
      <c r="I3403" s="30"/>
      <c r="J3403" s="30"/>
      <c r="K3403" s="31" t="str">
        <f>IF(D3403="","",ROUND(((F3403*I3403*'Műszaki adattábla'!$C$7/'Műszaki adattábla'!$C$8)+(G3403*I3403)+(H3403*I3403))/12*'Műszaki adattábla'!T3394,0))</f>
        <v/>
      </c>
      <c r="L3403" s="32" t="str">
        <f t="shared" si="113"/>
        <v/>
      </c>
    </row>
    <row r="3404" spans="2:12" ht="14.4" thickBot="1" x14ac:dyDescent="0.3">
      <c r="B3404" s="28" t="str">
        <f t="shared" si="112"/>
        <v/>
      </c>
      <c r="C3404" s="167" t="str">
        <f>IF(D3404="","",VLOOKUP(D3404,'Műszaki adattábla'!F:G,2,0))</f>
        <v/>
      </c>
      <c r="D3404" s="168" t="str">
        <f>IF('Műszaki adattábla'!F3395="","",'Műszaki adattábla'!F3395)</f>
        <v/>
      </c>
      <c r="E3404" s="169" t="str">
        <f>IF(D3404="","",VLOOKUP(D3404,'Műszaki adattábla'!F:R,13,0))</f>
        <v/>
      </c>
      <c r="F3404" s="29" t="str">
        <f>IF(D3404="","",VLOOKUP(D3404,'Műszaki adattábla'!F:M,8,0))</f>
        <v/>
      </c>
      <c r="G3404" s="29" t="str">
        <f>IF(D3404="","",IF('Műszaki adattábla'!L3395="20-99",IF('Műszaki adattábla'!O3395="","Nem adott meg lekötött teljesítményt",VLOOKUP(D3404,'Műszaki adattábla'!F:O,10,0)),0))</f>
        <v/>
      </c>
      <c r="H3404" s="29" t="str">
        <f>IF(D3404="","",VLOOKUP(D3404,'Műszaki adattábla'!F:P,11,0))</f>
        <v/>
      </c>
      <c r="I3404" s="30"/>
      <c r="J3404" s="30"/>
      <c r="K3404" s="31" t="str">
        <f>IF(D3404="","",ROUND(((F3404*I3404*'Műszaki adattábla'!$C$7/'Műszaki adattábla'!$C$8)+(G3404*I3404)+(H3404*I3404))/12*'Műszaki adattábla'!T3395,0))</f>
        <v/>
      </c>
      <c r="L3404" s="32" t="str">
        <f t="shared" si="113"/>
        <v/>
      </c>
    </row>
    <row r="3405" spans="2:12" ht="14.4" thickBot="1" x14ac:dyDescent="0.3">
      <c r="B3405" s="28" t="str">
        <f t="shared" si="112"/>
        <v/>
      </c>
      <c r="C3405" s="167" t="str">
        <f>IF(D3405="","",VLOOKUP(D3405,'Műszaki adattábla'!F:G,2,0))</f>
        <v/>
      </c>
      <c r="D3405" s="168" t="str">
        <f>IF('Műszaki adattábla'!F3396="","",'Műszaki adattábla'!F3396)</f>
        <v/>
      </c>
      <c r="E3405" s="169" t="str">
        <f>IF(D3405="","",VLOOKUP(D3405,'Műszaki adattábla'!F:R,13,0))</f>
        <v/>
      </c>
      <c r="F3405" s="29" t="str">
        <f>IF(D3405="","",VLOOKUP(D3405,'Műszaki adattábla'!F:M,8,0))</f>
        <v/>
      </c>
      <c r="G3405" s="29" t="str">
        <f>IF(D3405="","",IF('Műszaki adattábla'!L3396="20-99",IF('Műszaki adattábla'!O3396="","Nem adott meg lekötött teljesítményt",VLOOKUP(D3405,'Műszaki adattábla'!F:O,10,0)),0))</f>
        <v/>
      </c>
      <c r="H3405" s="29" t="str">
        <f>IF(D3405="","",VLOOKUP(D3405,'Műszaki adattábla'!F:P,11,0))</f>
        <v/>
      </c>
      <c r="I3405" s="30"/>
      <c r="J3405" s="30"/>
      <c r="K3405" s="31" t="str">
        <f>IF(D3405="","",ROUND(((F3405*I3405*'Műszaki adattábla'!$C$7/'Műszaki adattábla'!$C$8)+(G3405*I3405)+(H3405*I3405))/12*'Műszaki adattábla'!T3396,0))</f>
        <v/>
      </c>
      <c r="L3405" s="32" t="str">
        <f t="shared" si="113"/>
        <v/>
      </c>
    </row>
    <row r="3406" spans="2:12" ht="14.4" thickBot="1" x14ac:dyDescent="0.3">
      <c r="B3406" s="28" t="str">
        <f t="shared" si="112"/>
        <v/>
      </c>
      <c r="C3406" s="167" t="str">
        <f>IF(D3406="","",VLOOKUP(D3406,'Műszaki adattábla'!F:G,2,0))</f>
        <v/>
      </c>
      <c r="D3406" s="168" t="str">
        <f>IF('Műszaki adattábla'!F3397="","",'Műszaki adattábla'!F3397)</f>
        <v/>
      </c>
      <c r="E3406" s="169" t="str">
        <f>IF(D3406="","",VLOOKUP(D3406,'Műszaki adattábla'!F:R,13,0))</f>
        <v/>
      </c>
      <c r="F3406" s="29" t="str">
        <f>IF(D3406="","",VLOOKUP(D3406,'Műszaki adattábla'!F:M,8,0))</f>
        <v/>
      </c>
      <c r="G3406" s="29" t="str">
        <f>IF(D3406="","",IF('Műszaki adattábla'!L3397="20-99",IF('Műszaki adattábla'!O3397="","Nem adott meg lekötött teljesítményt",VLOOKUP(D3406,'Műszaki adattábla'!F:O,10,0)),0))</f>
        <v/>
      </c>
      <c r="H3406" s="29" t="str">
        <f>IF(D3406="","",VLOOKUP(D3406,'Műszaki adattábla'!F:P,11,0))</f>
        <v/>
      </c>
      <c r="I3406" s="30"/>
      <c r="J3406" s="30"/>
      <c r="K3406" s="31" t="str">
        <f>IF(D3406="","",ROUND(((F3406*I3406*'Műszaki adattábla'!$C$7/'Műszaki adattábla'!$C$8)+(G3406*I3406)+(H3406*I3406))/12*'Műszaki adattábla'!T3397,0))</f>
        <v/>
      </c>
      <c r="L3406" s="32" t="str">
        <f t="shared" si="113"/>
        <v/>
      </c>
    </row>
    <row r="3407" spans="2:12" ht="14.4" thickBot="1" x14ac:dyDescent="0.3">
      <c r="B3407" s="28" t="str">
        <f t="shared" si="112"/>
        <v/>
      </c>
      <c r="C3407" s="167" t="str">
        <f>IF(D3407="","",VLOOKUP(D3407,'Műszaki adattábla'!F:G,2,0))</f>
        <v/>
      </c>
      <c r="D3407" s="168" t="str">
        <f>IF('Műszaki adattábla'!F3398="","",'Műszaki adattábla'!F3398)</f>
        <v/>
      </c>
      <c r="E3407" s="169" t="str">
        <f>IF(D3407="","",VLOOKUP(D3407,'Műszaki adattábla'!F:R,13,0))</f>
        <v/>
      </c>
      <c r="F3407" s="29" t="str">
        <f>IF(D3407="","",VLOOKUP(D3407,'Műszaki adattábla'!F:M,8,0))</f>
        <v/>
      </c>
      <c r="G3407" s="29" t="str">
        <f>IF(D3407="","",IF('Műszaki adattábla'!L3398="20-99",IF('Műszaki adattábla'!O3398="","Nem adott meg lekötött teljesítményt",VLOOKUP(D3407,'Műszaki adattábla'!F:O,10,0)),0))</f>
        <v/>
      </c>
      <c r="H3407" s="29" t="str">
        <f>IF(D3407="","",VLOOKUP(D3407,'Műszaki adattábla'!F:P,11,0))</f>
        <v/>
      </c>
      <c r="I3407" s="30"/>
      <c r="J3407" s="30"/>
      <c r="K3407" s="31" t="str">
        <f>IF(D3407="","",ROUND(((F3407*I3407*'Műszaki adattábla'!$C$7/'Műszaki adattábla'!$C$8)+(G3407*I3407)+(H3407*I3407))/12*'Műszaki adattábla'!T3398,0))</f>
        <v/>
      </c>
      <c r="L3407" s="32" t="str">
        <f t="shared" si="113"/>
        <v/>
      </c>
    </row>
    <row r="3408" spans="2:12" ht="14.4" thickBot="1" x14ac:dyDescent="0.3">
      <c r="B3408" s="28" t="str">
        <f t="shared" si="112"/>
        <v/>
      </c>
      <c r="C3408" s="167" t="str">
        <f>IF(D3408="","",VLOOKUP(D3408,'Műszaki adattábla'!F:G,2,0))</f>
        <v/>
      </c>
      <c r="D3408" s="168" t="str">
        <f>IF('Műszaki adattábla'!F3399="","",'Műszaki adattábla'!F3399)</f>
        <v/>
      </c>
      <c r="E3408" s="169" t="str">
        <f>IF(D3408="","",VLOOKUP(D3408,'Műszaki adattábla'!F:R,13,0))</f>
        <v/>
      </c>
      <c r="F3408" s="29" t="str">
        <f>IF(D3408="","",VLOOKUP(D3408,'Műszaki adattábla'!F:M,8,0))</f>
        <v/>
      </c>
      <c r="G3408" s="29" t="str">
        <f>IF(D3408="","",IF('Műszaki adattábla'!L3399="20-99",IF('Műszaki adattábla'!O3399="","Nem adott meg lekötött teljesítményt",VLOOKUP(D3408,'Műszaki adattábla'!F:O,10,0)),0))</f>
        <v/>
      </c>
      <c r="H3408" s="29" t="str">
        <f>IF(D3408="","",VLOOKUP(D3408,'Műszaki adattábla'!F:P,11,0))</f>
        <v/>
      </c>
      <c r="I3408" s="30"/>
      <c r="J3408" s="30"/>
      <c r="K3408" s="31" t="str">
        <f>IF(D3408="","",ROUND(((F3408*I3408*'Műszaki adattábla'!$C$7/'Műszaki adattábla'!$C$8)+(G3408*I3408)+(H3408*I3408))/12*'Műszaki adattábla'!T3399,0))</f>
        <v/>
      </c>
      <c r="L3408" s="32" t="str">
        <f t="shared" si="113"/>
        <v/>
      </c>
    </row>
    <row r="3409" spans="2:12" ht="14.4" thickBot="1" x14ac:dyDescent="0.3">
      <c r="B3409" s="28" t="str">
        <f t="shared" si="112"/>
        <v/>
      </c>
      <c r="C3409" s="167" t="str">
        <f>IF(D3409="","",VLOOKUP(D3409,'Műszaki adattábla'!F:G,2,0))</f>
        <v/>
      </c>
      <c r="D3409" s="168" t="str">
        <f>IF('Műszaki adattábla'!F3400="","",'Műszaki adattábla'!F3400)</f>
        <v/>
      </c>
      <c r="E3409" s="169" t="str">
        <f>IF(D3409="","",VLOOKUP(D3409,'Műszaki adattábla'!F:R,13,0))</f>
        <v/>
      </c>
      <c r="F3409" s="29" t="str">
        <f>IF(D3409="","",VLOOKUP(D3409,'Műszaki adattábla'!F:M,8,0))</f>
        <v/>
      </c>
      <c r="G3409" s="29" t="str">
        <f>IF(D3409="","",IF('Műszaki adattábla'!L3400="20-99",IF('Műszaki adattábla'!O3400="","Nem adott meg lekötött teljesítményt",VLOOKUP(D3409,'Műszaki adattábla'!F:O,10,0)),0))</f>
        <v/>
      </c>
      <c r="H3409" s="29" t="str">
        <f>IF(D3409="","",VLOOKUP(D3409,'Műszaki adattábla'!F:P,11,0))</f>
        <v/>
      </c>
      <c r="I3409" s="30"/>
      <c r="J3409" s="30"/>
      <c r="K3409" s="31" t="str">
        <f>IF(D3409="","",ROUND(((F3409*I3409*'Műszaki adattábla'!$C$7/'Műszaki adattábla'!$C$8)+(G3409*I3409)+(H3409*I3409))/12*'Műszaki adattábla'!T3400,0))</f>
        <v/>
      </c>
      <c r="L3409" s="32" t="str">
        <f t="shared" si="113"/>
        <v/>
      </c>
    </row>
    <row r="3410" spans="2:12" ht="14.4" thickBot="1" x14ac:dyDescent="0.3">
      <c r="B3410" s="28" t="str">
        <f t="shared" si="112"/>
        <v/>
      </c>
      <c r="C3410" s="167" t="str">
        <f>IF(D3410="","",VLOOKUP(D3410,'Műszaki adattábla'!F:G,2,0))</f>
        <v/>
      </c>
      <c r="D3410" s="168" t="str">
        <f>IF('Műszaki adattábla'!F3401="","",'Műszaki adattábla'!F3401)</f>
        <v/>
      </c>
      <c r="E3410" s="169" t="str">
        <f>IF(D3410="","",VLOOKUP(D3410,'Műszaki adattábla'!F:R,13,0))</f>
        <v/>
      </c>
      <c r="F3410" s="29" t="str">
        <f>IF(D3410="","",VLOOKUP(D3410,'Műszaki adattábla'!F:M,8,0))</f>
        <v/>
      </c>
      <c r="G3410" s="29" t="str">
        <f>IF(D3410="","",IF('Műszaki adattábla'!L3401="20-99",IF('Műszaki adattábla'!O3401="","Nem adott meg lekötött teljesítményt",VLOOKUP(D3410,'Műszaki adattábla'!F:O,10,0)),0))</f>
        <v/>
      </c>
      <c r="H3410" s="29" t="str">
        <f>IF(D3410="","",VLOOKUP(D3410,'Műszaki adattábla'!F:P,11,0))</f>
        <v/>
      </c>
      <c r="I3410" s="30"/>
      <c r="J3410" s="30"/>
      <c r="K3410" s="31" t="str">
        <f>IF(D3410="","",ROUND(((F3410*I3410*'Műszaki adattábla'!$C$7/'Műszaki adattábla'!$C$8)+(G3410*I3410)+(H3410*I3410))/12*'Műszaki adattábla'!T3401,0))</f>
        <v/>
      </c>
      <c r="L3410" s="32" t="str">
        <f t="shared" si="113"/>
        <v/>
      </c>
    </row>
    <row r="3411" spans="2:12" ht="14.4" thickBot="1" x14ac:dyDescent="0.3">
      <c r="B3411" s="28" t="str">
        <f t="shared" si="112"/>
        <v/>
      </c>
      <c r="C3411" s="167" t="str">
        <f>IF(D3411="","",VLOOKUP(D3411,'Műszaki adattábla'!F:G,2,0))</f>
        <v/>
      </c>
      <c r="D3411" s="168" t="str">
        <f>IF('Műszaki adattábla'!F3402="","",'Műszaki adattábla'!F3402)</f>
        <v/>
      </c>
      <c r="E3411" s="169" t="str">
        <f>IF(D3411="","",VLOOKUP(D3411,'Műszaki adattábla'!F:R,13,0))</f>
        <v/>
      </c>
      <c r="F3411" s="29" t="str">
        <f>IF(D3411="","",VLOOKUP(D3411,'Műszaki adattábla'!F:M,8,0))</f>
        <v/>
      </c>
      <c r="G3411" s="29" t="str">
        <f>IF(D3411="","",IF('Műszaki adattábla'!L3402="20-99",IF('Műszaki adattábla'!O3402="","Nem adott meg lekötött teljesítményt",VLOOKUP(D3411,'Műszaki adattábla'!F:O,10,0)),0))</f>
        <v/>
      </c>
      <c r="H3411" s="29" t="str">
        <f>IF(D3411="","",VLOOKUP(D3411,'Műszaki adattábla'!F:P,11,0))</f>
        <v/>
      </c>
      <c r="I3411" s="30"/>
      <c r="J3411" s="30"/>
      <c r="K3411" s="31" t="str">
        <f>IF(D3411="","",ROUND(((F3411*I3411*'Műszaki adattábla'!$C$7/'Műszaki adattábla'!$C$8)+(G3411*I3411)+(H3411*I3411))/12*'Műszaki adattábla'!T3402,0))</f>
        <v/>
      </c>
      <c r="L3411" s="32" t="str">
        <f t="shared" si="113"/>
        <v/>
      </c>
    </row>
    <row r="3412" spans="2:12" ht="14.4" thickBot="1" x14ac:dyDescent="0.3">
      <c r="B3412" s="28" t="str">
        <f t="shared" si="112"/>
        <v/>
      </c>
      <c r="C3412" s="167" t="str">
        <f>IF(D3412="","",VLOOKUP(D3412,'Műszaki adattábla'!F:G,2,0))</f>
        <v/>
      </c>
      <c r="D3412" s="168" t="str">
        <f>IF('Műszaki adattábla'!F3403="","",'Műszaki adattábla'!F3403)</f>
        <v/>
      </c>
      <c r="E3412" s="169" t="str">
        <f>IF(D3412="","",VLOOKUP(D3412,'Műszaki adattábla'!F:R,13,0))</f>
        <v/>
      </c>
      <c r="F3412" s="29" t="str">
        <f>IF(D3412="","",VLOOKUP(D3412,'Műszaki adattábla'!F:M,8,0))</f>
        <v/>
      </c>
      <c r="G3412" s="29" t="str">
        <f>IF(D3412="","",IF('Műszaki adattábla'!L3403="20-99",IF('Műszaki adattábla'!O3403="","Nem adott meg lekötött teljesítményt",VLOOKUP(D3412,'Műszaki adattábla'!F:O,10,0)),0))</f>
        <v/>
      </c>
      <c r="H3412" s="29" t="str">
        <f>IF(D3412="","",VLOOKUP(D3412,'Műszaki adattábla'!F:P,11,0))</f>
        <v/>
      </c>
      <c r="I3412" s="30"/>
      <c r="J3412" s="30"/>
      <c r="K3412" s="31" t="str">
        <f>IF(D3412="","",ROUND(((F3412*I3412*'Műszaki adattábla'!$C$7/'Műszaki adattábla'!$C$8)+(G3412*I3412)+(H3412*I3412))/12*'Műszaki adattábla'!T3403,0))</f>
        <v/>
      </c>
      <c r="L3412" s="32" t="str">
        <f t="shared" si="113"/>
        <v/>
      </c>
    </row>
    <row r="3413" spans="2:12" ht="14.4" thickBot="1" x14ac:dyDescent="0.3">
      <c r="B3413" s="28" t="str">
        <f t="shared" si="112"/>
        <v/>
      </c>
      <c r="C3413" s="167" t="str">
        <f>IF(D3413="","",VLOOKUP(D3413,'Műszaki adattábla'!F:G,2,0))</f>
        <v/>
      </c>
      <c r="D3413" s="168" t="str">
        <f>IF('Műszaki adattábla'!F3404="","",'Műszaki adattábla'!F3404)</f>
        <v/>
      </c>
      <c r="E3413" s="169" t="str">
        <f>IF(D3413="","",VLOOKUP(D3413,'Műszaki adattábla'!F:R,13,0))</f>
        <v/>
      </c>
      <c r="F3413" s="29" t="str">
        <f>IF(D3413="","",VLOOKUP(D3413,'Műszaki adattábla'!F:M,8,0))</f>
        <v/>
      </c>
      <c r="G3413" s="29" t="str">
        <f>IF(D3413="","",IF('Műszaki adattábla'!L3404="20-99",IF('Műszaki adattábla'!O3404="","Nem adott meg lekötött teljesítményt",VLOOKUP(D3413,'Műszaki adattábla'!F:O,10,0)),0))</f>
        <v/>
      </c>
      <c r="H3413" s="29" t="str">
        <f>IF(D3413="","",VLOOKUP(D3413,'Műszaki adattábla'!F:P,11,0))</f>
        <v/>
      </c>
      <c r="I3413" s="30"/>
      <c r="J3413" s="30"/>
      <c r="K3413" s="31" t="str">
        <f>IF(D3413="","",ROUND(((F3413*I3413*'Műszaki adattábla'!$C$7/'Műszaki adattábla'!$C$8)+(G3413*I3413)+(H3413*I3413))/12*'Műszaki adattábla'!T3404,0))</f>
        <v/>
      </c>
      <c r="L3413" s="32" t="str">
        <f t="shared" si="113"/>
        <v/>
      </c>
    </row>
    <row r="3414" spans="2:12" ht="14.4" thickBot="1" x14ac:dyDescent="0.3">
      <c r="B3414" s="28" t="str">
        <f t="shared" si="112"/>
        <v/>
      </c>
      <c r="C3414" s="167" t="str">
        <f>IF(D3414="","",VLOOKUP(D3414,'Műszaki adattábla'!F:G,2,0))</f>
        <v/>
      </c>
      <c r="D3414" s="168" t="str">
        <f>IF('Műszaki adattábla'!F3405="","",'Műszaki adattábla'!F3405)</f>
        <v/>
      </c>
      <c r="E3414" s="169" t="str">
        <f>IF(D3414="","",VLOOKUP(D3414,'Műszaki adattábla'!F:R,13,0))</f>
        <v/>
      </c>
      <c r="F3414" s="29" t="str">
        <f>IF(D3414="","",VLOOKUP(D3414,'Műszaki adattábla'!F:M,8,0))</f>
        <v/>
      </c>
      <c r="G3414" s="29" t="str">
        <f>IF(D3414="","",IF('Műszaki adattábla'!L3405="20-99",IF('Műszaki adattábla'!O3405="","Nem adott meg lekötött teljesítményt",VLOOKUP(D3414,'Műszaki adattábla'!F:O,10,0)),0))</f>
        <v/>
      </c>
      <c r="H3414" s="29" t="str">
        <f>IF(D3414="","",VLOOKUP(D3414,'Műszaki adattábla'!F:P,11,0))</f>
        <v/>
      </c>
      <c r="I3414" s="30"/>
      <c r="J3414" s="30"/>
      <c r="K3414" s="31" t="str">
        <f>IF(D3414="","",ROUND(((F3414*I3414*'Műszaki adattábla'!$C$7/'Műszaki adattábla'!$C$8)+(G3414*I3414)+(H3414*I3414))/12*'Műszaki adattábla'!T3405,0))</f>
        <v/>
      </c>
      <c r="L3414" s="32" t="str">
        <f t="shared" si="113"/>
        <v/>
      </c>
    </row>
    <row r="3415" spans="2:12" ht="14.4" thickBot="1" x14ac:dyDescent="0.3">
      <c r="B3415" s="28" t="str">
        <f t="shared" si="112"/>
        <v/>
      </c>
      <c r="C3415" s="167" t="str">
        <f>IF(D3415="","",VLOOKUP(D3415,'Műszaki adattábla'!F:G,2,0))</f>
        <v/>
      </c>
      <c r="D3415" s="168" t="str">
        <f>IF('Műszaki adattábla'!F3406="","",'Műszaki adattábla'!F3406)</f>
        <v/>
      </c>
      <c r="E3415" s="169" t="str">
        <f>IF(D3415="","",VLOOKUP(D3415,'Műszaki adattábla'!F:R,13,0))</f>
        <v/>
      </c>
      <c r="F3415" s="29" t="str">
        <f>IF(D3415="","",VLOOKUP(D3415,'Műszaki adattábla'!F:M,8,0))</f>
        <v/>
      </c>
      <c r="G3415" s="29" t="str">
        <f>IF(D3415="","",IF('Műszaki adattábla'!L3406="20-99",IF('Műszaki adattábla'!O3406="","Nem adott meg lekötött teljesítményt",VLOOKUP(D3415,'Műszaki adattábla'!F:O,10,0)),0))</f>
        <v/>
      </c>
      <c r="H3415" s="29" t="str">
        <f>IF(D3415="","",VLOOKUP(D3415,'Műszaki adattábla'!F:P,11,0))</f>
        <v/>
      </c>
      <c r="I3415" s="30"/>
      <c r="J3415" s="30"/>
      <c r="K3415" s="31" t="str">
        <f>IF(D3415="","",ROUND(((F3415*I3415*'Műszaki adattábla'!$C$7/'Műszaki adattábla'!$C$8)+(G3415*I3415)+(H3415*I3415))/12*'Műszaki adattábla'!T3406,0))</f>
        <v/>
      </c>
      <c r="L3415" s="32" t="str">
        <f t="shared" si="113"/>
        <v/>
      </c>
    </row>
    <row r="3416" spans="2:12" ht="14.4" thickBot="1" x14ac:dyDescent="0.3">
      <c r="B3416" s="28" t="str">
        <f t="shared" si="112"/>
        <v/>
      </c>
      <c r="C3416" s="167" t="str">
        <f>IF(D3416="","",VLOOKUP(D3416,'Műszaki adattábla'!F:G,2,0))</f>
        <v/>
      </c>
      <c r="D3416" s="168" t="str">
        <f>IF('Műszaki adattábla'!F3407="","",'Műszaki adattábla'!F3407)</f>
        <v/>
      </c>
      <c r="E3416" s="169" t="str">
        <f>IF(D3416="","",VLOOKUP(D3416,'Műszaki adattábla'!F:R,13,0))</f>
        <v/>
      </c>
      <c r="F3416" s="29" t="str">
        <f>IF(D3416="","",VLOOKUP(D3416,'Műszaki adattábla'!F:M,8,0))</f>
        <v/>
      </c>
      <c r="G3416" s="29" t="str">
        <f>IF(D3416="","",IF('Műszaki adattábla'!L3407="20-99",IF('Műszaki adattábla'!O3407="","Nem adott meg lekötött teljesítményt",VLOOKUP(D3416,'Műszaki adattábla'!F:O,10,0)),0))</f>
        <v/>
      </c>
      <c r="H3416" s="29" t="str">
        <f>IF(D3416="","",VLOOKUP(D3416,'Műszaki adattábla'!F:P,11,0))</f>
        <v/>
      </c>
      <c r="I3416" s="30"/>
      <c r="J3416" s="30"/>
      <c r="K3416" s="31" t="str">
        <f>IF(D3416="","",ROUND(((F3416*I3416*'Műszaki adattábla'!$C$7/'Műszaki adattábla'!$C$8)+(G3416*I3416)+(H3416*I3416))/12*'Műszaki adattábla'!T3407,0))</f>
        <v/>
      </c>
      <c r="L3416" s="32" t="str">
        <f t="shared" si="113"/>
        <v/>
      </c>
    </row>
    <row r="3417" spans="2:12" ht="14.4" thickBot="1" x14ac:dyDescent="0.3">
      <c r="B3417" s="28" t="str">
        <f t="shared" si="112"/>
        <v/>
      </c>
      <c r="C3417" s="167" t="str">
        <f>IF(D3417="","",VLOOKUP(D3417,'Műszaki adattábla'!F:G,2,0))</f>
        <v/>
      </c>
      <c r="D3417" s="168" t="str">
        <f>IF('Műszaki adattábla'!F3408="","",'Műszaki adattábla'!F3408)</f>
        <v/>
      </c>
      <c r="E3417" s="169" t="str">
        <f>IF(D3417="","",VLOOKUP(D3417,'Műszaki adattábla'!F:R,13,0))</f>
        <v/>
      </c>
      <c r="F3417" s="29" t="str">
        <f>IF(D3417="","",VLOOKUP(D3417,'Műszaki adattábla'!F:M,8,0))</f>
        <v/>
      </c>
      <c r="G3417" s="29" t="str">
        <f>IF(D3417="","",IF('Műszaki adattábla'!L3408="20-99",IF('Műszaki adattábla'!O3408="","Nem adott meg lekötött teljesítményt",VLOOKUP(D3417,'Műszaki adattábla'!F:O,10,0)),0))</f>
        <v/>
      </c>
      <c r="H3417" s="29" t="str">
        <f>IF(D3417="","",VLOOKUP(D3417,'Műszaki adattábla'!F:P,11,0))</f>
        <v/>
      </c>
      <c r="I3417" s="30"/>
      <c r="J3417" s="30"/>
      <c r="K3417" s="31" t="str">
        <f>IF(D3417="","",ROUND(((F3417*I3417*'Műszaki adattábla'!$C$7/'Műszaki adattábla'!$C$8)+(G3417*I3417)+(H3417*I3417))/12*'Műszaki adattábla'!T3408,0))</f>
        <v/>
      </c>
      <c r="L3417" s="32" t="str">
        <f t="shared" si="113"/>
        <v/>
      </c>
    </row>
    <row r="3418" spans="2:12" ht="14.4" thickBot="1" x14ac:dyDescent="0.3">
      <c r="B3418" s="28" t="str">
        <f t="shared" si="112"/>
        <v/>
      </c>
      <c r="C3418" s="167" t="str">
        <f>IF(D3418="","",VLOOKUP(D3418,'Műszaki adattábla'!F:G,2,0))</f>
        <v/>
      </c>
      <c r="D3418" s="168" t="str">
        <f>IF('Műszaki adattábla'!F3409="","",'Műszaki adattábla'!F3409)</f>
        <v/>
      </c>
      <c r="E3418" s="169" t="str">
        <f>IF(D3418="","",VLOOKUP(D3418,'Műszaki adattábla'!F:R,13,0))</f>
        <v/>
      </c>
      <c r="F3418" s="29" t="str">
        <f>IF(D3418="","",VLOOKUP(D3418,'Műszaki adattábla'!F:M,8,0))</f>
        <v/>
      </c>
      <c r="G3418" s="29" t="str">
        <f>IF(D3418="","",IF('Műszaki adattábla'!L3409="20-99",IF('Műszaki adattábla'!O3409="","Nem adott meg lekötött teljesítményt",VLOOKUP(D3418,'Műszaki adattábla'!F:O,10,0)),0))</f>
        <v/>
      </c>
      <c r="H3418" s="29" t="str">
        <f>IF(D3418="","",VLOOKUP(D3418,'Műszaki adattábla'!F:P,11,0))</f>
        <v/>
      </c>
      <c r="I3418" s="30"/>
      <c r="J3418" s="30"/>
      <c r="K3418" s="31" t="str">
        <f>IF(D3418="","",ROUND(((F3418*I3418*'Műszaki adattábla'!$C$7/'Műszaki adattábla'!$C$8)+(G3418*I3418)+(H3418*I3418))/12*'Műszaki adattábla'!T3409,0))</f>
        <v/>
      </c>
      <c r="L3418" s="32" t="str">
        <f t="shared" si="113"/>
        <v/>
      </c>
    </row>
    <row r="3419" spans="2:12" ht="14.4" thickBot="1" x14ac:dyDescent="0.3">
      <c r="B3419" s="28" t="str">
        <f t="shared" si="112"/>
        <v/>
      </c>
      <c r="C3419" s="167" t="str">
        <f>IF(D3419="","",VLOOKUP(D3419,'Műszaki adattábla'!F:G,2,0))</f>
        <v/>
      </c>
      <c r="D3419" s="168" t="str">
        <f>IF('Műszaki adattábla'!F3410="","",'Műszaki adattábla'!F3410)</f>
        <v/>
      </c>
      <c r="E3419" s="169" t="str">
        <f>IF(D3419="","",VLOOKUP(D3419,'Műszaki adattábla'!F:R,13,0))</f>
        <v/>
      </c>
      <c r="F3419" s="29" t="str">
        <f>IF(D3419="","",VLOOKUP(D3419,'Műszaki adattábla'!F:M,8,0))</f>
        <v/>
      </c>
      <c r="G3419" s="29" t="str">
        <f>IF(D3419="","",IF('Műszaki adattábla'!L3410="20-99",IF('Műszaki adattábla'!O3410="","Nem adott meg lekötött teljesítményt",VLOOKUP(D3419,'Műszaki adattábla'!F:O,10,0)),0))</f>
        <v/>
      </c>
      <c r="H3419" s="29" t="str">
        <f>IF(D3419="","",VLOOKUP(D3419,'Műszaki adattábla'!F:P,11,0))</f>
        <v/>
      </c>
      <c r="I3419" s="30"/>
      <c r="J3419" s="30"/>
      <c r="K3419" s="31" t="str">
        <f>IF(D3419="","",ROUND(((F3419*I3419*'Műszaki adattábla'!$C$7/'Műszaki adattábla'!$C$8)+(G3419*I3419)+(H3419*I3419))/12*'Műszaki adattábla'!T3410,0))</f>
        <v/>
      </c>
      <c r="L3419" s="32" t="str">
        <f t="shared" si="113"/>
        <v/>
      </c>
    </row>
    <row r="3420" spans="2:12" ht="14.4" thickBot="1" x14ac:dyDescent="0.3">
      <c r="B3420" s="28" t="str">
        <f t="shared" ref="B3420:B3483" si="114">IF(D3420="","",B3419+1)</f>
        <v/>
      </c>
      <c r="C3420" s="167" t="str">
        <f>IF(D3420="","",VLOOKUP(D3420,'Műszaki adattábla'!F:G,2,0))</f>
        <v/>
      </c>
      <c r="D3420" s="168" t="str">
        <f>IF('Műszaki adattábla'!F3411="","",'Műszaki adattábla'!F3411)</f>
        <v/>
      </c>
      <c r="E3420" s="169" t="str">
        <f>IF(D3420="","",VLOOKUP(D3420,'Műszaki adattábla'!F:R,13,0))</f>
        <v/>
      </c>
      <c r="F3420" s="29" t="str">
        <f>IF(D3420="","",VLOOKUP(D3420,'Műszaki adattábla'!F:M,8,0))</f>
        <v/>
      </c>
      <c r="G3420" s="29" t="str">
        <f>IF(D3420="","",IF('Műszaki adattábla'!L3411="20-99",IF('Műszaki adattábla'!O3411="","Nem adott meg lekötött teljesítményt",VLOOKUP(D3420,'Műszaki adattábla'!F:O,10,0)),0))</f>
        <v/>
      </c>
      <c r="H3420" s="29" t="str">
        <f>IF(D3420="","",VLOOKUP(D3420,'Műszaki adattábla'!F:P,11,0))</f>
        <v/>
      </c>
      <c r="I3420" s="30"/>
      <c r="J3420" s="30"/>
      <c r="K3420" s="31" t="str">
        <f>IF(D3420="","",ROUND(((F3420*I3420*'Műszaki adattábla'!$C$7/'Műszaki adattábla'!$C$8)+(G3420*I3420)+(H3420*I3420))/12*'Műszaki adattábla'!T3411,0))</f>
        <v/>
      </c>
      <c r="L3420" s="32" t="str">
        <f t="shared" ref="L3420:L3483" si="115">IF(D3420="","",ROUND((J3420/1000)*E3420,0))</f>
        <v/>
      </c>
    </row>
    <row r="3421" spans="2:12" ht="14.4" thickBot="1" x14ac:dyDescent="0.3">
      <c r="B3421" s="28" t="str">
        <f t="shared" si="114"/>
        <v/>
      </c>
      <c r="C3421" s="167" t="str">
        <f>IF(D3421="","",VLOOKUP(D3421,'Műszaki adattábla'!F:G,2,0))</f>
        <v/>
      </c>
      <c r="D3421" s="168" t="str">
        <f>IF('Műszaki adattábla'!F3412="","",'Műszaki adattábla'!F3412)</f>
        <v/>
      </c>
      <c r="E3421" s="169" t="str">
        <f>IF(D3421="","",VLOOKUP(D3421,'Műszaki adattábla'!F:R,13,0))</f>
        <v/>
      </c>
      <c r="F3421" s="29" t="str">
        <f>IF(D3421="","",VLOOKUP(D3421,'Műszaki adattábla'!F:M,8,0))</f>
        <v/>
      </c>
      <c r="G3421" s="29" t="str">
        <f>IF(D3421="","",IF('Műszaki adattábla'!L3412="20-99",IF('Műszaki adattábla'!O3412="","Nem adott meg lekötött teljesítményt",VLOOKUP(D3421,'Műszaki adattábla'!F:O,10,0)),0))</f>
        <v/>
      </c>
      <c r="H3421" s="29" t="str">
        <f>IF(D3421="","",VLOOKUP(D3421,'Műszaki adattábla'!F:P,11,0))</f>
        <v/>
      </c>
      <c r="I3421" s="30"/>
      <c r="J3421" s="30"/>
      <c r="K3421" s="31" t="str">
        <f>IF(D3421="","",ROUND(((F3421*I3421*'Műszaki adattábla'!$C$7/'Műszaki adattábla'!$C$8)+(G3421*I3421)+(H3421*I3421))/12*'Műszaki adattábla'!T3412,0))</f>
        <v/>
      </c>
      <c r="L3421" s="32" t="str">
        <f t="shared" si="115"/>
        <v/>
      </c>
    </row>
    <row r="3422" spans="2:12" ht="14.4" thickBot="1" x14ac:dyDescent="0.3">
      <c r="B3422" s="28" t="str">
        <f t="shared" si="114"/>
        <v/>
      </c>
      <c r="C3422" s="167" t="str">
        <f>IF(D3422="","",VLOOKUP(D3422,'Műszaki adattábla'!F:G,2,0))</f>
        <v/>
      </c>
      <c r="D3422" s="168" t="str">
        <f>IF('Műszaki adattábla'!F3413="","",'Műszaki adattábla'!F3413)</f>
        <v/>
      </c>
      <c r="E3422" s="169" t="str">
        <f>IF(D3422="","",VLOOKUP(D3422,'Műszaki adattábla'!F:R,13,0))</f>
        <v/>
      </c>
      <c r="F3422" s="29" t="str">
        <f>IF(D3422="","",VLOOKUP(D3422,'Műszaki adattábla'!F:M,8,0))</f>
        <v/>
      </c>
      <c r="G3422" s="29" t="str">
        <f>IF(D3422="","",IF('Műszaki adattábla'!L3413="20-99",IF('Műszaki adattábla'!O3413="","Nem adott meg lekötött teljesítményt",VLOOKUP(D3422,'Műszaki adattábla'!F:O,10,0)),0))</f>
        <v/>
      </c>
      <c r="H3422" s="29" t="str">
        <f>IF(D3422="","",VLOOKUP(D3422,'Műszaki adattábla'!F:P,11,0))</f>
        <v/>
      </c>
      <c r="I3422" s="30"/>
      <c r="J3422" s="30"/>
      <c r="K3422" s="31" t="str">
        <f>IF(D3422="","",ROUND(((F3422*I3422*'Műszaki adattábla'!$C$7/'Műszaki adattábla'!$C$8)+(G3422*I3422)+(H3422*I3422))/12*'Műszaki adattábla'!T3413,0))</f>
        <v/>
      </c>
      <c r="L3422" s="32" t="str">
        <f t="shared" si="115"/>
        <v/>
      </c>
    </row>
    <row r="3423" spans="2:12" ht="14.4" thickBot="1" x14ac:dyDescent="0.3">
      <c r="B3423" s="28" t="str">
        <f t="shared" si="114"/>
        <v/>
      </c>
      <c r="C3423" s="167" t="str">
        <f>IF(D3423="","",VLOOKUP(D3423,'Műszaki adattábla'!F:G,2,0))</f>
        <v/>
      </c>
      <c r="D3423" s="168" t="str">
        <f>IF('Műszaki adattábla'!F3414="","",'Műszaki adattábla'!F3414)</f>
        <v/>
      </c>
      <c r="E3423" s="169" t="str">
        <f>IF(D3423="","",VLOOKUP(D3423,'Műszaki adattábla'!F:R,13,0))</f>
        <v/>
      </c>
      <c r="F3423" s="29" t="str">
        <f>IF(D3423="","",VLOOKUP(D3423,'Műszaki adattábla'!F:M,8,0))</f>
        <v/>
      </c>
      <c r="G3423" s="29" t="str">
        <f>IF(D3423="","",IF('Műszaki adattábla'!L3414="20-99",IF('Műszaki adattábla'!O3414="","Nem adott meg lekötött teljesítményt",VLOOKUP(D3423,'Műszaki adattábla'!F:O,10,0)),0))</f>
        <v/>
      </c>
      <c r="H3423" s="29" t="str">
        <f>IF(D3423="","",VLOOKUP(D3423,'Műszaki adattábla'!F:P,11,0))</f>
        <v/>
      </c>
      <c r="I3423" s="30"/>
      <c r="J3423" s="30"/>
      <c r="K3423" s="31" t="str">
        <f>IF(D3423="","",ROUND(((F3423*I3423*'Műszaki adattábla'!$C$7/'Műszaki adattábla'!$C$8)+(G3423*I3423)+(H3423*I3423))/12*'Műszaki adattábla'!T3414,0))</f>
        <v/>
      </c>
      <c r="L3423" s="32" t="str">
        <f t="shared" si="115"/>
        <v/>
      </c>
    </row>
    <row r="3424" spans="2:12" ht="14.4" thickBot="1" x14ac:dyDescent="0.3">
      <c r="B3424" s="28" t="str">
        <f t="shared" si="114"/>
        <v/>
      </c>
      <c r="C3424" s="167" t="str">
        <f>IF(D3424="","",VLOOKUP(D3424,'Műszaki adattábla'!F:G,2,0))</f>
        <v/>
      </c>
      <c r="D3424" s="168" t="str">
        <f>IF('Műszaki adattábla'!F3415="","",'Műszaki adattábla'!F3415)</f>
        <v/>
      </c>
      <c r="E3424" s="169" t="str">
        <f>IF(D3424="","",VLOOKUP(D3424,'Műszaki adattábla'!F:R,13,0))</f>
        <v/>
      </c>
      <c r="F3424" s="29" t="str">
        <f>IF(D3424="","",VLOOKUP(D3424,'Műszaki adattábla'!F:M,8,0))</f>
        <v/>
      </c>
      <c r="G3424" s="29" t="str">
        <f>IF(D3424="","",IF('Műszaki adattábla'!L3415="20-99",IF('Műszaki adattábla'!O3415="","Nem adott meg lekötött teljesítményt",VLOOKUP(D3424,'Műszaki adattábla'!F:O,10,0)),0))</f>
        <v/>
      </c>
      <c r="H3424" s="29" t="str">
        <f>IF(D3424="","",VLOOKUP(D3424,'Műszaki adattábla'!F:P,11,0))</f>
        <v/>
      </c>
      <c r="I3424" s="30"/>
      <c r="J3424" s="30"/>
      <c r="K3424" s="31" t="str">
        <f>IF(D3424="","",ROUND(((F3424*I3424*'Műszaki adattábla'!$C$7/'Műszaki adattábla'!$C$8)+(G3424*I3424)+(H3424*I3424))/12*'Műszaki adattábla'!T3415,0))</f>
        <v/>
      </c>
      <c r="L3424" s="32" t="str">
        <f t="shared" si="115"/>
        <v/>
      </c>
    </row>
    <row r="3425" spans="2:12" ht="14.4" thickBot="1" x14ac:dyDescent="0.3">
      <c r="B3425" s="28" t="str">
        <f t="shared" si="114"/>
        <v/>
      </c>
      <c r="C3425" s="167" t="str">
        <f>IF(D3425="","",VLOOKUP(D3425,'Műszaki adattábla'!F:G,2,0))</f>
        <v/>
      </c>
      <c r="D3425" s="168" t="str">
        <f>IF('Műszaki adattábla'!F3416="","",'Műszaki adattábla'!F3416)</f>
        <v/>
      </c>
      <c r="E3425" s="169" t="str">
        <f>IF(D3425="","",VLOOKUP(D3425,'Műszaki adattábla'!F:R,13,0))</f>
        <v/>
      </c>
      <c r="F3425" s="29" t="str">
        <f>IF(D3425="","",VLOOKUP(D3425,'Műszaki adattábla'!F:M,8,0))</f>
        <v/>
      </c>
      <c r="G3425" s="29" t="str">
        <f>IF(D3425="","",IF('Műszaki adattábla'!L3416="20-99",IF('Műszaki adattábla'!O3416="","Nem adott meg lekötött teljesítményt",VLOOKUP(D3425,'Műszaki adattábla'!F:O,10,0)),0))</f>
        <v/>
      </c>
      <c r="H3425" s="29" t="str">
        <f>IF(D3425="","",VLOOKUP(D3425,'Műszaki adattábla'!F:P,11,0))</f>
        <v/>
      </c>
      <c r="I3425" s="30"/>
      <c r="J3425" s="30"/>
      <c r="K3425" s="31" t="str">
        <f>IF(D3425="","",ROUND(((F3425*I3425*'Műszaki adattábla'!$C$7/'Műszaki adattábla'!$C$8)+(G3425*I3425)+(H3425*I3425))/12*'Műszaki adattábla'!T3416,0))</f>
        <v/>
      </c>
      <c r="L3425" s="32" t="str">
        <f t="shared" si="115"/>
        <v/>
      </c>
    </row>
    <row r="3426" spans="2:12" ht="14.4" thickBot="1" x14ac:dyDescent="0.3">
      <c r="B3426" s="28" t="str">
        <f t="shared" si="114"/>
        <v/>
      </c>
      <c r="C3426" s="167" t="str">
        <f>IF(D3426="","",VLOOKUP(D3426,'Műszaki adattábla'!F:G,2,0))</f>
        <v/>
      </c>
      <c r="D3426" s="168" t="str">
        <f>IF('Műszaki adattábla'!F3417="","",'Műszaki adattábla'!F3417)</f>
        <v/>
      </c>
      <c r="E3426" s="169" t="str">
        <f>IF(D3426="","",VLOOKUP(D3426,'Műszaki adattábla'!F:R,13,0))</f>
        <v/>
      </c>
      <c r="F3426" s="29" t="str">
        <f>IF(D3426="","",VLOOKUP(D3426,'Műszaki adattábla'!F:M,8,0))</f>
        <v/>
      </c>
      <c r="G3426" s="29" t="str">
        <f>IF(D3426="","",IF('Műszaki adattábla'!L3417="20-99",IF('Műszaki adattábla'!O3417="","Nem adott meg lekötött teljesítményt",VLOOKUP(D3426,'Műszaki adattábla'!F:O,10,0)),0))</f>
        <v/>
      </c>
      <c r="H3426" s="29" t="str">
        <f>IF(D3426="","",VLOOKUP(D3426,'Műszaki adattábla'!F:P,11,0))</f>
        <v/>
      </c>
      <c r="I3426" s="30"/>
      <c r="J3426" s="30"/>
      <c r="K3426" s="31" t="str">
        <f>IF(D3426="","",ROUND(((F3426*I3426*'Műszaki adattábla'!$C$7/'Műszaki adattábla'!$C$8)+(G3426*I3426)+(H3426*I3426))/12*'Műszaki adattábla'!T3417,0))</f>
        <v/>
      </c>
      <c r="L3426" s="32" t="str">
        <f t="shared" si="115"/>
        <v/>
      </c>
    </row>
    <row r="3427" spans="2:12" ht="14.4" thickBot="1" x14ac:dyDescent="0.3">
      <c r="B3427" s="28" t="str">
        <f t="shared" si="114"/>
        <v/>
      </c>
      <c r="C3427" s="167" t="str">
        <f>IF(D3427="","",VLOOKUP(D3427,'Műszaki adattábla'!F:G,2,0))</f>
        <v/>
      </c>
      <c r="D3427" s="168" t="str">
        <f>IF('Műszaki adattábla'!F3418="","",'Műszaki adattábla'!F3418)</f>
        <v/>
      </c>
      <c r="E3427" s="169" t="str">
        <f>IF(D3427="","",VLOOKUP(D3427,'Műszaki adattábla'!F:R,13,0))</f>
        <v/>
      </c>
      <c r="F3427" s="29" t="str">
        <f>IF(D3427="","",VLOOKUP(D3427,'Műszaki adattábla'!F:M,8,0))</f>
        <v/>
      </c>
      <c r="G3427" s="29" t="str">
        <f>IF(D3427="","",IF('Műszaki adattábla'!L3418="20-99",IF('Műszaki adattábla'!O3418="","Nem adott meg lekötött teljesítményt",VLOOKUP(D3427,'Műszaki adattábla'!F:O,10,0)),0))</f>
        <v/>
      </c>
      <c r="H3427" s="29" t="str">
        <f>IF(D3427="","",VLOOKUP(D3427,'Műszaki adattábla'!F:P,11,0))</f>
        <v/>
      </c>
      <c r="I3427" s="30"/>
      <c r="J3427" s="30"/>
      <c r="K3427" s="31" t="str">
        <f>IF(D3427="","",ROUND(((F3427*I3427*'Műszaki adattábla'!$C$7/'Műszaki adattábla'!$C$8)+(G3427*I3427)+(H3427*I3427))/12*'Műszaki adattábla'!T3418,0))</f>
        <v/>
      </c>
      <c r="L3427" s="32" t="str">
        <f t="shared" si="115"/>
        <v/>
      </c>
    </row>
    <row r="3428" spans="2:12" ht="14.4" thickBot="1" x14ac:dyDescent="0.3">
      <c r="B3428" s="28" t="str">
        <f t="shared" si="114"/>
        <v/>
      </c>
      <c r="C3428" s="167" t="str">
        <f>IF(D3428="","",VLOOKUP(D3428,'Műszaki adattábla'!F:G,2,0))</f>
        <v/>
      </c>
      <c r="D3428" s="168" t="str">
        <f>IF('Műszaki adattábla'!F3419="","",'Műszaki adattábla'!F3419)</f>
        <v/>
      </c>
      <c r="E3428" s="169" t="str">
        <f>IF(D3428="","",VLOOKUP(D3428,'Műszaki adattábla'!F:R,13,0))</f>
        <v/>
      </c>
      <c r="F3428" s="29" t="str">
        <f>IF(D3428="","",VLOOKUP(D3428,'Műszaki adattábla'!F:M,8,0))</f>
        <v/>
      </c>
      <c r="G3428" s="29" t="str">
        <f>IF(D3428="","",IF('Műszaki adattábla'!L3419="20-99",IF('Műszaki adattábla'!O3419="","Nem adott meg lekötött teljesítményt",VLOOKUP(D3428,'Műszaki adattábla'!F:O,10,0)),0))</f>
        <v/>
      </c>
      <c r="H3428" s="29" t="str">
        <f>IF(D3428="","",VLOOKUP(D3428,'Műszaki adattábla'!F:P,11,0))</f>
        <v/>
      </c>
      <c r="I3428" s="30"/>
      <c r="J3428" s="30"/>
      <c r="K3428" s="31" t="str">
        <f>IF(D3428="","",ROUND(((F3428*I3428*'Műszaki adattábla'!$C$7/'Műszaki adattábla'!$C$8)+(G3428*I3428)+(H3428*I3428))/12*'Műszaki adattábla'!T3419,0))</f>
        <v/>
      </c>
      <c r="L3428" s="32" t="str">
        <f t="shared" si="115"/>
        <v/>
      </c>
    </row>
    <row r="3429" spans="2:12" ht="14.4" thickBot="1" x14ac:dyDescent="0.3">
      <c r="B3429" s="28" t="str">
        <f t="shared" si="114"/>
        <v/>
      </c>
      <c r="C3429" s="167" t="str">
        <f>IF(D3429="","",VLOOKUP(D3429,'Műszaki adattábla'!F:G,2,0))</f>
        <v/>
      </c>
      <c r="D3429" s="168" t="str">
        <f>IF('Műszaki adattábla'!F3420="","",'Műszaki adattábla'!F3420)</f>
        <v/>
      </c>
      <c r="E3429" s="169" t="str">
        <f>IF(D3429="","",VLOOKUP(D3429,'Műszaki adattábla'!F:R,13,0))</f>
        <v/>
      </c>
      <c r="F3429" s="29" t="str">
        <f>IF(D3429="","",VLOOKUP(D3429,'Műszaki adattábla'!F:M,8,0))</f>
        <v/>
      </c>
      <c r="G3429" s="29" t="str">
        <f>IF(D3429="","",IF('Műszaki adattábla'!L3420="20-99",IF('Műszaki adattábla'!O3420="","Nem adott meg lekötött teljesítményt",VLOOKUP(D3429,'Műszaki adattábla'!F:O,10,0)),0))</f>
        <v/>
      </c>
      <c r="H3429" s="29" t="str">
        <f>IF(D3429="","",VLOOKUP(D3429,'Műszaki adattábla'!F:P,11,0))</f>
        <v/>
      </c>
      <c r="I3429" s="30"/>
      <c r="J3429" s="30"/>
      <c r="K3429" s="31" t="str">
        <f>IF(D3429="","",ROUND(((F3429*I3429*'Műszaki adattábla'!$C$7/'Műszaki adattábla'!$C$8)+(G3429*I3429)+(H3429*I3429))/12*'Műszaki adattábla'!T3420,0))</f>
        <v/>
      </c>
      <c r="L3429" s="32" t="str">
        <f t="shared" si="115"/>
        <v/>
      </c>
    </row>
    <row r="3430" spans="2:12" ht="14.4" thickBot="1" x14ac:dyDescent="0.3">
      <c r="B3430" s="28" t="str">
        <f t="shared" si="114"/>
        <v/>
      </c>
      <c r="C3430" s="167" t="str">
        <f>IF(D3430="","",VLOOKUP(D3430,'Műszaki adattábla'!F:G,2,0))</f>
        <v/>
      </c>
      <c r="D3430" s="168" t="str">
        <f>IF('Műszaki adattábla'!F3421="","",'Műszaki adattábla'!F3421)</f>
        <v/>
      </c>
      <c r="E3430" s="169" t="str">
        <f>IF(D3430="","",VLOOKUP(D3430,'Műszaki adattábla'!F:R,13,0))</f>
        <v/>
      </c>
      <c r="F3430" s="29" t="str">
        <f>IF(D3430="","",VLOOKUP(D3430,'Műszaki adattábla'!F:M,8,0))</f>
        <v/>
      </c>
      <c r="G3430" s="29" t="str">
        <f>IF(D3430="","",IF('Műszaki adattábla'!L3421="20-99",IF('Műszaki adattábla'!O3421="","Nem adott meg lekötött teljesítményt",VLOOKUP(D3430,'Műszaki adattábla'!F:O,10,0)),0))</f>
        <v/>
      </c>
      <c r="H3430" s="29" t="str">
        <f>IF(D3430="","",VLOOKUP(D3430,'Műszaki adattábla'!F:P,11,0))</f>
        <v/>
      </c>
      <c r="I3430" s="30"/>
      <c r="J3430" s="30"/>
      <c r="K3430" s="31" t="str">
        <f>IF(D3430="","",ROUND(((F3430*I3430*'Műszaki adattábla'!$C$7/'Műszaki adattábla'!$C$8)+(G3430*I3430)+(H3430*I3430))/12*'Műszaki adattábla'!T3421,0))</f>
        <v/>
      </c>
      <c r="L3430" s="32" t="str">
        <f t="shared" si="115"/>
        <v/>
      </c>
    </row>
    <row r="3431" spans="2:12" ht="14.4" thickBot="1" x14ac:dyDescent="0.3">
      <c r="B3431" s="28" t="str">
        <f t="shared" si="114"/>
        <v/>
      </c>
      <c r="C3431" s="167" t="str">
        <f>IF(D3431="","",VLOOKUP(D3431,'Műszaki adattábla'!F:G,2,0))</f>
        <v/>
      </c>
      <c r="D3431" s="168" t="str">
        <f>IF('Műszaki adattábla'!F3422="","",'Műszaki adattábla'!F3422)</f>
        <v/>
      </c>
      <c r="E3431" s="169" t="str">
        <f>IF(D3431="","",VLOOKUP(D3431,'Műszaki adattábla'!F:R,13,0))</f>
        <v/>
      </c>
      <c r="F3431" s="29" t="str">
        <f>IF(D3431="","",VLOOKUP(D3431,'Műszaki adattábla'!F:M,8,0))</f>
        <v/>
      </c>
      <c r="G3431" s="29" t="str">
        <f>IF(D3431="","",IF('Műszaki adattábla'!L3422="20-99",IF('Műszaki adattábla'!O3422="","Nem adott meg lekötött teljesítményt",VLOOKUP(D3431,'Műszaki adattábla'!F:O,10,0)),0))</f>
        <v/>
      </c>
      <c r="H3431" s="29" t="str">
        <f>IF(D3431="","",VLOOKUP(D3431,'Műszaki adattábla'!F:P,11,0))</f>
        <v/>
      </c>
      <c r="I3431" s="30"/>
      <c r="J3431" s="30"/>
      <c r="K3431" s="31" t="str">
        <f>IF(D3431="","",ROUND(((F3431*I3431*'Műszaki adattábla'!$C$7/'Műszaki adattábla'!$C$8)+(G3431*I3431)+(H3431*I3431))/12*'Műszaki adattábla'!T3422,0))</f>
        <v/>
      </c>
      <c r="L3431" s="32" t="str">
        <f t="shared" si="115"/>
        <v/>
      </c>
    </row>
    <row r="3432" spans="2:12" ht="14.4" thickBot="1" x14ac:dyDescent="0.3">
      <c r="B3432" s="28" t="str">
        <f t="shared" si="114"/>
        <v/>
      </c>
      <c r="C3432" s="167" t="str">
        <f>IF(D3432="","",VLOOKUP(D3432,'Műszaki adattábla'!F:G,2,0))</f>
        <v/>
      </c>
      <c r="D3432" s="168" t="str">
        <f>IF('Műszaki adattábla'!F3423="","",'Műszaki adattábla'!F3423)</f>
        <v/>
      </c>
      <c r="E3432" s="169" t="str">
        <f>IF(D3432="","",VLOOKUP(D3432,'Műszaki adattábla'!F:R,13,0))</f>
        <v/>
      </c>
      <c r="F3432" s="29" t="str">
        <f>IF(D3432="","",VLOOKUP(D3432,'Műszaki adattábla'!F:M,8,0))</f>
        <v/>
      </c>
      <c r="G3432" s="29" t="str">
        <f>IF(D3432="","",IF('Műszaki adattábla'!L3423="20-99",IF('Műszaki adattábla'!O3423="","Nem adott meg lekötött teljesítményt",VLOOKUP(D3432,'Műszaki adattábla'!F:O,10,0)),0))</f>
        <v/>
      </c>
      <c r="H3432" s="29" t="str">
        <f>IF(D3432="","",VLOOKUP(D3432,'Műszaki adattábla'!F:P,11,0))</f>
        <v/>
      </c>
      <c r="I3432" s="30"/>
      <c r="J3432" s="30"/>
      <c r="K3432" s="31" t="str">
        <f>IF(D3432="","",ROUND(((F3432*I3432*'Műszaki adattábla'!$C$7/'Műszaki adattábla'!$C$8)+(G3432*I3432)+(H3432*I3432))/12*'Műszaki adattábla'!T3423,0))</f>
        <v/>
      </c>
      <c r="L3432" s="32" t="str">
        <f t="shared" si="115"/>
        <v/>
      </c>
    </row>
    <row r="3433" spans="2:12" ht="14.4" thickBot="1" x14ac:dyDescent="0.3">
      <c r="B3433" s="28" t="str">
        <f t="shared" si="114"/>
        <v/>
      </c>
      <c r="C3433" s="167" t="str">
        <f>IF(D3433="","",VLOOKUP(D3433,'Műszaki adattábla'!F:G,2,0))</f>
        <v/>
      </c>
      <c r="D3433" s="168" t="str">
        <f>IF('Műszaki adattábla'!F3424="","",'Műszaki adattábla'!F3424)</f>
        <v/>
      </c>
      <c r="E3433" s="169" t="str">
        <f>IF(D3433="","",VLOOKUP(D3433,'Műszaki adattábla'!F:R,13,0))</f>
        <v/>
      </c>
      <c r="F3433" s="29" t="str">
        <f>IF(D3433="","",VLOOKUP(D3433,'Műszaki adattábla'!F:M,8,0))</f>
        <v/>
      </c>
      <c r="G3433" s="29" t="str">
        <f>IF(D3433="","",IF('Műszaki adattábla'!L3424="20-99",IF('Műszaki adattábla'!O3424="","Nem adott meg lekötött teljesítményt",VLOOKUP(D3433,'Műszaki adattábla'!F:O,10,0)),0))</f>
        <v/>
      </c>
      <c r="H3433" s="29" t="str">
        <f>IF(D3433="","",VLOOKUP(D3433,'Műszaki adattábla'!F:P,11,0))</f>
        <v/>
      </c>
      <c r="I3433" s="30"/>
      <c r="J3433" s="30"/>
      <c r="K3433" s="31" t="str">
        <f>IF(D3433="","",ROUND(((F3433*I3433*'Műszaki adattábla'!$C$7/'Műszaki adattábla'!$C$8)+(G3433*I3433)+(H3433*I3433))/12*'Műszaki adattábla'!T3424,0))</f>
        <v/>
      </c>
      <c r="L3433" s="32" t="str">
        <f t="shared" si="115"/>
        <v/>
      </c>
    </row>
    <row r="3434" spans="2:12" ht="14.4" thickBot="1" x14ac:dyDescent="0.3">
      <c r="B3434" s="28" t="str">
        <f t="shared" si="114"/>
        <v/>
      </c>
      <c r="C3434" s="167" t="str">
        <f>IF(D3434="","",VLOOKUP(D3434,'Műszaki adattábla'!F:G,2,0))</f>
        <v/>
      </c>
      <c r="D3434" s="168" t="str">
        <f>IF('Műszaki adattábla'!F3425="","",'Műszaki adattábla'!F3425)</f>
        <v/>
      </c>
      <c r="E3434" s="169" t="str">
        <f>IF(D3434="","",VLOOKUP(D3434,'Műszaki adattábla'!F:R,13,0))</f>
        <v/>
      </c>
      <c r="F3434" s="29" t="str">
        <f>IF(D3434="","",VLOOKUP(D3434,'Műszaki adattábla'!F:M,8,0))</f>
        <v/>
      </c>
      <c r="G3434" s="29" t="str">
        <f>IF(D3434="","",IF('Műszaki adattábla'!L3425="20-99",IF('Műszaki adattábla'!O3425="","Nem adott meg lekötött teljesítményt",VLOOKUP(D3434,'Műszaki adattábla'!F:O,10,0)),0))</f>
        <v/>
      </c>
      <c r="H3434" s="29" t="str">
        <f>IF(D3434="","",VLOOKUP(D3434,'Műszaki adattábla'!F:P,11,0))</f>
        <v/>
      </c>
      <c r="I3434" s="30"/>
      <c r="J3434" s="30"/>
      <c r="K3434" s="31" t="str">
        <f>IF(D3434="","",ROUND(((F3434*I3434*'Műszaki adattábla'!$C$7/'Műszaki adattábla'!$C$8)+(G3434*I3434)+(H3434*I3434))/12*'Műszaki adattábla'!T3425,0))</f>
        <v/>
      </c>
      <c r="L3434" s="32" t="str">
        <f t="shared" si="115"/>
        <v/>
      </c>
    </row>
    <row r="3435" spans="2:12" ht="14.4" thickBot="1" x14ac:dyDescent="0.3">
      <c r="B3435" s="28" t="str">
        <f t="shared" si="114"/>
        <v/>
      </c>
      <c r="C3435" s="167" t="str">
        <f>IF(D3435="","",VLOOKUP(D3435,'Műszaki adattábla'!F:G,2,0))</f>
        <v/>
      </c>
      <c r="D3435" s="168" t="str">
        <f>IF('Műszaki adattábla'!F3426="","",'Műszaki adattábla'!F3426)</f>
        <v/>
      </c>
      <c r="E3435" s="169" t="str">
        <f>IF(D3435="","",VLOOKUP(D3435,'Műszaki adattábla'!F:R,13,0))</f>
        <v/>
      </c>
      <c r="F3435" s="29" t="str">
        <f>IF(D3435="","",VLOOKUP(D3435,'Műszaki adattábla'!F:M,8,0))</f>
        <v/>
      </c>
      <c r="G3435" s="29" t="str">
        <f>IF(D3435="","",IF('Műszaki adattábla'!L3426="20-99",IF('Műszaki adattábla'!O3426="","Nem adott meg lekötött teljesítményt",VLOOKUP(D3435,'Műszaki adattábla'!F:O,10,0)),0))</f>
        <v/>
      </c>
      <c r="H3435" s="29" t="str">
        <f>IF(D3435="","",VLOOKUP(D3435,'Műszaki adattábla'!F:P,11,0))</f>
        <v/>
      </c>
      <c r="I3435" s="30"/>
      <c r="J3435" s="30"/>
      <c r="K3435" s="31" t="str">
        <f>IF(D3435="","",ROUND(((F3435*I3435*'Műszaki adattábla'!$C$7/'Műszaki adattábla'!$C$8)+(G3435*I3435)+(H3435*I3435))/12*'Műszaki adattábla'!T3426,0))</f>
        <v/>
      </c>
      <c r="L3435" s="32" t="str">
        <f t="shared" si="115"/>
        <v/>
      </c>
    </row>
    <row r="3436" spans="2:12" ht="14.4" thickBot="1" x14ac:dyDescent="0.3">
      <c r="B3436" s="28" t="str">
        <f t="shared" si="114"/>
        <v/>
      </c>
      <c r="C3436" s="167" t="str">
        <f>IF(D3436="","",VLOOKUP(D3436,'Műszaki adattábla'!F:G,2,0))</f>
        <v/>
      </c>
      <c r="D3436" s="168" t="str">
        <f>IF('Műszaki adattábla'!F3427="","",'Műszaki adattábla'!F3427)</f>
        <v/>
      </c>
      <c r="E3436" s="169" t="str">
        <f>IF(D3436="","",VLOOKUP(D3436,'Műszaki adattábla'!F:R,13,0))</f>
        <v/>
      </c>
      <c r="F3436" s="29" t="str">
        <f>IF(D3436="","",VLOOKUP(D3436,'Műszaki adattábla'!F:M,8,0))</f>
        <v/>
      </c>
      <c r="G3436" s="29" t="str">
        <f>IF(D3436="","",IF('Műszaki adattábla'!L3427="20-99",IF('Műszaki adattábla'!O3427="","Nem adott meg lekötött teljesítményt",VLOOKUP(D3436,'Műszaki adattábla'!F:O,10,0)),0))</f>
        <v/>
      </c>
      <c r="H3436" s="29" t="str">
        <f>IF(D3436="","",VLOOKUP(D3436,'Műszaki adattábla'!F:P,11,0))</f>
        <v/>
      </c>
      <c r="I3436" s="30"/>
      <c r="J3436" s="30"/>
      <c r="K3436" s="31" t="str">
        <f>IF(D3436="","",ROUND(((F3436*I3436*'Műszaki adattábla'!$C$7/'Műszaki adattábla'!$C$8)+(G3436*I3436)+(H3436*I3436))/12*'Műszaki adattábla'!T3427,0))</f>
        <v/>
      </c>
      <c r="L3436" s="32" t="str">
        <f t="shared" si="115"/>
        <v/>
      </c>
    </row>
    <row r="3437" spans="2:12" ht="14.4" thickBot="1" x14ac:dyDescent="0.3">
      <c r="B3437" s="28" t="str">
        <f t="shared" si="114"/>
        <v/>
      </c>
      <c r="C3437" s="167" t="str">
        <f>IF(D3437="","",VLOOKUP(D3437,'Műszaki adattábla'!F:G,2,0))</f>
        <v/>
      </c>
      <c r="D3437" s="168" t="str">
        <f>IF('Műszaki adattábla'!F3428="","",'Műszaki adattábla'!F3428)</f>
        <v/>
      </c>
      <c r="E3437" s="169" t="str">
        <f>IF(D3437="","",VLOOKUP(D3437,'Műszaki adattábla'!F:R,13,0))</f>
        <v/>
      </c>
      <c r="F3437" s="29" t="str">
        <f>IF(D3437="","",VLOOKUP(D3437,'Műszaki adattábla'!F:M,8,0))</f>
        <v/>
      </c>
      <c r="G3437" s="29" t="str">
        <f>IF(D3437="","",IF('Műszaki adattábla'!L3428="20-99",IF('Műszaki adattábla'!O3428="","Nem adott meg lekötött teljesítményt",VLOOKUP(D3437,'Műszaki adattábla'!F:O,10,0)),0))</f>
        <v/>
      </c>
      <c r="H3437" s="29" t="str">
        <f>IF(D3437="","",VLOOKUP(D3437,'Műszaki adattábla'!F:P,11,0))</f>
        <v/>
      </c>
      <c r="I3437" s="30"/>
      <c r="J3437" s="30"/>
      <c r="K3437" s="31" t="str">
        <f>IF(D3437="","",ROUND(((F3437*I3437*'Műszaki adattábla'!$C$7/'Műszaki adattábla'!$C$8)+(G3437*I3437)+(H3437*I3437))/12*'Műszaki adattábla'!T3428,0))</f>
        <v/>
      </c>
      <c r="L3437" s="32" t="str">
        <f t="shared" si="115"/>
        <v/>
      </c>
    </row>
    <row r="3438" spans="2:12" ht="14.4" thickBot="1" x14ac:dyDescent="0.3">
      <c r="B3438" s="28" t="str">
        <f t="shared" si="114"/>
        <v/>
      </c>
      <c r="C3438" s="167" t="str">
        <f>IF(D3438="","",VLOOKUP(D3438,'Műszaki adattábla'!F:G,2,0))</f>
        <v/>
      </c>
      <c r="D3438" s="168" t="str">
        <f>IF('Műszaki adattábla'!F3429="","",'Műszaki adattábla'!F3429)</f>
        <v/>
      </c>
      <c r="E3438" s="169" t="str">
        <f>IF(D3438="","",VLOOKUP(D3438,'Műszaki adattábla'!F:R,13,0))</f>
        <v/>
      </c>
      <c r="F3438" s="29" t="str">
        <f>IF(D3438="","",VLOOKUP(D3438,'Műszaki adattábla'!F:M,8,0))</f>
        <v/>
      </c>
      <c r="G3438" s="29" t="str">
        <f>IF(D3438="","",IF('Műszaki adattábla'!L3429="20-99",IF('Műszaki adattábla'!O3429="","Nem adott meg lekötött teljesítményt",VLOOKUP(D3438,'Műszaki adattábla'!F:O,10,0)),0))</f>
        <v/>
      </c>
      <c r="H3438" s="29" t="str">
        <f>IF(D3438="","",VLOOKUP(D3438,'Műszaki adattábla'!F:P,11,0))</f>
        <v/>
      </c>
      <c r="I3438" s="30"/>
      <c r="J3438" s="30"/>
      <c r="K3438" s="31" t="str">
        <f>IF(D3438="","",ROUND(((F3438*I3438*'Műszaki adattábla'!$C$7/'Műszaki adattábla'!$C$8)+(G3438*I3438)+(H3438*I3438))/12*'Műszaki adattábla'!T3429,0))</f>
        <v/>
      </c>
      <c r="L3438" s="32" t="str">
        <f t="shared" si="115"/>
        <v/>
      </c>
    </row>
    <row r="3439" spans="2:12" ht="14.4" thickBot="1" x14ac:dyDescent="0.3">
      <c r="B3439" s="28" t="str">
        <f t="shared" si="114"/>
        <v/>
      </c>
      <c r="C3439" s="167" t="str">
        <f>IF(D3439="","",VLOOKUP(D3439,'Műszaki adattábla'!F:G,2,0))</f>
        <v/>
      </c>
      <c r="D3439" s="168" t="str">
        <f>IF('Műszaki adattábla'!F3430="","",'Műszaki adattábla'!F3430)</f>
        <v/>
      </c>
      <c r="E3439" s="169" t="str">
        <f>IF(D3439="","",VLOOKUP(D3439,'Műszaki adattábla'!F:R,13,0))</f>
        <v/>
      </c>
      <c r="F3439" s="29" t="str">
        <f>IF(D3439="","",VLOOKUP(D3439,'Műszaki adattábla'!F:M,8,0))</f>
        <v/>
      </c>
      <c r="G3439" s="29" t="str">
        <f>IF(D3439="","",IF('Műszaki adattábla'!L3430="20-99",IF('Műszaki adattábla'!O3430="","Nem adott meg lekötött teljesítményt",VLOOKUP(D3439,'Műszaki adattábla'!F:O,10,0)),0))</f>
        <v/>
      </c>
      <c r="H3439" s="29" t="str">
        <f>IF(D3439="","",VLOOKUP(D3439,'Műszaki adattábla'!F:P,11,0))</f>
        <v/>
      </c>
      <c r="I3439" s="30"/>
      <c r="J3439" s="30"/>
      <c r="K3439" s="31" t="str">
        <f>IF(D3439="","",ROUND(((F3439*I3439*'Műszaki adattábla'!$C$7/'Műszaki adattábla'!$C$8)+(G3439*I3439)+(H3439*I3439))/12*'Műszaki adattábla'!T3430,0))</f>
        <v/>
      </c>
      <c r="L3439" s="32" t="str">
        <f t="shared" si="115"/>
        <v/>
      </c>
    </row>
    <row r="3440" spans="2:12" ht="14.4" thickBot="1" x14ac:dyDescent="0.3">
      <c r="B3440" s="28" t="str">
        <f t="shared" si="114"/>
        <v/>
      </c>
      <c r="C3440" s="167" t="str">
        <f>IF(D3440="","",VLOOKUP(D3440,'Műszaki adattábla'!F:G,2,0))</f>
        <v/>
      </c>
      <c r="D3440" s="168" t="str">
        <f>IF('Műszaki adattábla'!F3431="","",'Műszaki adattábla'!F3431)</f>
        <v/>
      </c>
      <c r="E3440" s="169" t="str">
        <f>IF(D3440="","",VLOOKUP(D3440,'Műszaki adattábla'!F:R,13,0))</f>
        <v/>
      </c>
      <c r="F3440" s="29" t="str">
        <f>IF(D3440="","",VLOOKUP(D3440,'Műszaki adattábla'!F:M,8,0))</f>
        <v/>
      </c>
      <c r="G3440" s="29" t="str">
        <f>IF(D3440="","",IF('Műszaki adattábla'!L3431="20-99",IF('Műszaki adattábla'!O3431="","Nem adott meg lekötött teljesítményt",VLOOKUP(D3440,'Műszaki adattábla'!F:O,10,0)),0))</f>
        <v/>
      </c>
      <c r="H3440" s="29" t="str">
        <f>IF(D3440="","",VLOOKUP(D3440,'Műszaki adattábla'!F:P,11,0))</f>
        <v/>
      </c>
      <c r="I3440" s="30"/>
      <c r="J3440" s="30"/>
      <c r="K3440" s="31" t="str">
        <f>IF(D3440="","",ROUND(((F3440*I3440*'Műszaki adattábla'!$C$7/'Műszaki adattábla'!$C$8)+(G3440*I3440)+(H3440*I3440))/12*'Műszaki adattábla'!T3431,0))</f>
        <v/>
      </c>
      <c r="L3440" s="32" t="str">
        <f t="shared" si="115"/>
        <v/>
      </c>
    </row>
    <row r="3441" spans="2:12" ht="14.4" thickBot="1" x14ac:dyDescent="0.3">
      <c r="B3441" s="28" t="str">
        <f t="shared" si="114"/>
        <v/>
      </c>
      <c r="C3441" s="167" t="str">
        <f>IF(D3441="","",VLOOKUP(D3441,'Műszaki adattábla'!F:G,2,0))</f>
        <v/>
      </c>
      <c r="D3441" s="168" t="str">
        <f>IF('Műszaki adattábla'!F3432="","",'Műszaki adattábla'!F3432)</f>
        <v/>
      </c>
      <c r="E3441" s="169" t="str">
        <f>IF(D3441="","",VLOOKUP(D3441,'Műszaki adattábla'!F:R,13,0))</f>
        <v/>
      </c>
      <c r="F3441" s="29" t="str">
        <f>IF(D3441="","",VLOOKUP(D3441,'Műszaki adattábla'!F:M,8,0))</f>
        <v/>
      </c>
      <c r="G3441" s="29" t="str">
        <f>IF(D3441="","",IF('Műszaki adattábla'!L3432="20-99",IF('Műszaki adattábla'!O3432="","Nem adott meg lekötött teljesítményt",VLOOKUP(D3441,'Műszaki adattábla'!F:O,10,0)),0))</f>
        <v/>
      </c>
      <c r="H3441" s="29" t="str">
        <f>IF(D3441="","",VLOOKUP(D3441,'Műszaki adattábla'!F:P,11,0))</f>
        <v/>
      </c>
      <c r="I3441" s="30"/>
      <c r="J3441" s="30"/>
      <c r="K3441" s="31" t="str">
        <f>IF(D3441="","",ROUND(((F3441*I3441*'Műszaki adattábla'!$C$7/'Műszaki adattábla'!$C$8)+(G3441*I3441)+(H3441*I3441))/12*'Műszaki adattábla'!T3432,0))</f>
        <v/>
      </c>
      <c r="L3441" s="32" t="str">
        <f t="shared" si="115"/>
        <v/>
      </c>
    </row>
    <row r="3442" spans="2:12" ht="14.4" thickBot="1" x14ac:dyDescent="0.3">
      <c r="B3442" s="28" t="str">
        <f t="shared" si="114"/>
        <v/>
      </c>
      <c r="C3442" s="167" t="str">
        <f>IF(D3442="","",VLOOKUP(D3442,'Műszaki adattábla'!F:G,2,0))</f>
        <v/>
      </c>
      <c r="D3442" s="168" t="str">
        <f>IF('Műszaki adattábla'!F3433="","",'Műszaki adattábla'!F3433)</f>
        <v/>
      </c>
      <c r="E3442" s="169" t="str">
        <f>IF(D3442="","",VLOOKUP(D3442,'Műszaki adattábla'!F:R,13,0))</f>
        <v/>
      </c>
      <c r="F3442" s="29" t="str">
        <f>IF(D3442="","",VLOOKUP(D3442,'Műszaki adattábla'!F:M,8,0))</f>
        <v/>
      </c>
      <c r="G3442" s="29" t="str">
        <f>IF(D3442="","",IF('Műszaki adattábla'!L3433="20-99",IF('Műszaki adattábla'!O3433="","Nem adott meg lekötött teljesítményt",VLOOKUP(D3442,'Műszaki adattábla'!F:O,10,0)),0))</f>
        <v/>
      </c>
      <c r="H3442" s="29" t="str">
        <f>IF(D3442="","",VLOOKUP(D3442,'Műszaki adattábla'!F:P,11,0))</f>
        <v/>
      </c>
      <c r="I3442" s="30"/>
      <c r="J3442" s="30"/>
      <c r="K3442" s="31" t="str">
        <f>IF(D3442="","",ROUND(((F3442*I3442*'Műszaki adattábla'!$C$7/'Műszaki adattábla'!$C$8)+(G3442*I3442)+(H3442*I3442))/12*'Műszaki adattábla'!T3433,0))</f>
        <v/>
      </c>
      <c r="L3442" s="32" t="str">
        <f t="shared" si="115"/>
        <v/>
      </c>
    </row>
    <row r="3443" spans="2:12" ht="14.4" thickBot="1" x14ac:dyDescent="0.3">
      <c r="B3443" s="28" t="str">
        <f t="shared" si="114"/>
        <v/>
      </c>
      <c r="C3443" s="167" t="str">
        <f>IF(D3443="","",VLOOKUP(D3443,'Műszaki adattábla'!F:G,2,0))</f>
        <v/>
      </c>
      <c r="D3443" s="168" t="str">
        <f>IF('Műszaki adattábla'!F3434="","",'Műszaki adattábla'!F3434)</f>
        <v/>
      </c>
      <c r="E3443" s="169" t="str">
        <f>IF(D3443="","",VLOOKUP(D3443,'Műszaki adattábla'!F:R,13,0))</f>
        <v/>
      </c>
      <c r="F3443" s="29" t="str">
        <f>IF(D3443="","",VLOOKUP(D3443,'Műszaki adattábla'!F:M,8,0))</f>
        <v/>
      </c>
      <c r="G3443" s="29" t="str">
        <f>IF(D3443="","",IF('Műszaki adattábla'!L3434="20-99",IF('Műszaki adattábla'!O3434="","Nem adott meg lekötött teljesítményt",VLOOKUP(D3443,'Műszaki adattábla'!F:O,10,0)),0))</f>
        <v/>
      </c>
      <c r="H3443" s="29" t="str">
        <f>IF(D3443="","",VLOOKUP(D3443,'Műszaki adattábla'!F:P,11,0))</f>
        <v/>
      </c>
      <c r="I3443" s="30"/>
      <c r="J3443" s="30"/>
      <c r="K3443" s="31" t="str">
        <f>IF(D3443="","",ROUND(((F3443*I3443*'Műszaki adattábla'!$C$7/'Műszaki adattábla'!$C$8)+(G3443*I3443)+(H3443*I3443))/12*'Műszaki adattábla'!T3434,0))</f>
        <v/>
      </c>
      <c r="L3443" s="32" t="str">
        <f t="shared" si="115"/>
        <v/>
      </c>
    </row>
    <row r="3444" spans="2:12" ht="14.4" thickBot="1" x14ac:dyDescent="0.3">
      <c r="B3444" s="28" t="str">
        <f t="shared" si="114"/>
        <v/>
      </c>
      <c r="C3444" s="167" t="str">
        <f>IF(D3444="","",VLOOKUP(D3444,'Műszaki adattábla'!F:G,2,0))</f>
        <v/>
      </c>
      <c r="D3444" s="168" t="str">
        <f>IF('Műszaki adattábla'!F3435="","",'Műszaki adattábla'!F3435)</f>
        <v/>
      </c>
      <c r="E3444" s="169" t="str">
        <f>IF(D3444="","",VLOOKUP(D3444,'Műszaki adattábla'!F:R,13,0))</f>
        <v/>
      </c>
      <c r="F3444" s="29" t="str">
        <f>IF(D3444="","",VLOOKUP(D3444,'Műszaki adattábla'!F:M,8,0))</f>
        <v/>
      </c>
      <c r="G3444" s="29" t="str">
        <f>IF(D3444="","",IF('Műszaki adattábla'!L3435="20-99",IF('Műszaki adattábla'!O3435="","Nem adott meg lekötött teljesítményt",VLOOKUP(D3444,'Műszaki adattábla'!F:O,10,0)),0))</f>
        <v/>
      </c>
      <c r="H3444" s="29" t="str">
        <f>IF(D3444="","",VLOOKUP(D3444,'Műszaki adattábla'!F:P,11,0))</f>
        <v/>
      </c>
      <c r="I3444" s="30"/>
      <c r="J3444" s="30"/>
      <c r="K3444" s="31" t="str">
        <f>IF(D3444="","",ROUND(((F3444*I3444*'Műszaki adattábla'!$C$7/'Műszaki adattábla'!$C$8)+(G3444*I3444)+(H3444*I3444))/12*'Műszaki adattábla'!T3435,0))</f>
        <v/>
      </c>
      <c r="L3444" s="32" t="str">
        <f t="shared" si="115"/>
        <v/>
      </c>
    </row>
    <row r="3445" spans="2:12" ht="14.4" thickBot="1" x14ac:dyDescent="0.3">
      <c r="B3445" s="28" t="str">
        <f t="shared" si="114"/>
        <v/>
      </c>
      <c r="C3445" s="167" t="str">
        <f>IF(D3445="","",VLOOKUP(D3445,'Műszaki adattábla'!F:G,2,0))</f>
        <v/>
      </c>
      <c r="D3445" s="168" t="str">
        <f>IF('Műszaki adattábla'!F3436="","",'Műszaki adattábla'!F3436)</f>
        <v/>
      </c>
      <c r="E3445" s="169" t="str">
        <f>IF(D3445="","",VLOOKUP(D3445,'Műszaki adattábla'!F:R,13,0))</f>
        <v/>
      </c>
      <c r="F3445" s="29" t="str">
        <f>IF(D3445="","",VLOOKUP(D3445,'Műszaki adattábla'!F:M,8,0))</f>
        <v/>
      </c>
      <c r="G3445" s="29" t="str">
        <f>IF(D3445="","",IF('Műszaki adattábla'!L3436="20-99",IF('Műszaki adattábla'!O3436="","Nem adott meg lekötött teljesítményt",VLOOKUP(D3445,'Műszaki adattábla'!F:O,10,0)),0))</f>
        <v/>
      </c>
      <c r="H3445" s="29" t="str">
        <f>IF(D3445="","",VLOOKUP(D3445,'Műszaki adattábla'!F:P,11,0))</f>
        <v/>
      </c>
      <c r="I3445" s="30"/>
      <c r="J3445" s="30"/>
      <c r="K3445" s="31" t="str">
        <f>IF(D3445="","",ROUND(((F3445*I3445*'Műszaki adattábla'!$C$7/'Műszaki adattábla'!$C$8)+(G3445*I3445)+(H3445*I3445))/12*'Műszaki adattábla'!T3436,0))</f>
        <v/>
      </c>
      <c r="L3445" s="32" t="str">
        <f t="shared" si="115"/>
        <v/>
      </c>
    </row>
    <row r="3446" spans="2:12" ht="14.4" thickBot="1" x14ac:dyDescent="0.3">
      <c r="B3446" s="28" t="str">
        <f t="shared" si="114"/>
        <v/>
      </c>
      <c r="C3446" s="167" t="str">
        <f>IF(D3446="","",VLOOKUP(D3446,'Műszaki adattábla'!F:G,2,0))</f>
        <v/>
      </c>
      <c r="D3446" s="168" t="str">
        <f>IF('Műszaki adattábla'!F3437="","",'Műszaki adattábla'!F3437)</f>
        <v/>
      </c>
      <c r="E3446" s="169" t="str">
        <f>IF(D3446="","",VLOOKUP(D3446,'Műszaki adattábla'!F:R,13,0))</f>
        <v/>
      </c>
      <c r="F3446" s="29" t="str">
        <f>IF(D3446="","",VLOOKUP(D3446,'Műszaki adattábla'!F:M,8,0))</f>
        <v/>
      </c>
      <c r="G3446" s="29" t="str">
        <f>IF(D3446="","",IF('Műszaki adattábla'!L3437="20-99",IF('Műszaki adattábla'!O3437="","Nem adott meg lekötött teljesítményt",VLOOKUP(D3446,'Műszaki adattábla'!F:O,10,0)),0))</f>
        <v/>
      </c>
      <c r="H3446" s="29" t="str">
        <f>IF(D3446="","",VLOOKUP(D3446,'Műszaki adattábla'!F:P,11,0))</f>
        <v/>
      </c>
      <c r="I3446" s="30"/>
      <c r="J3446" s="30"/>
      <c r="K3446" s="31" t="str">
        <f>IF(D3446="","",ROUND(((F3446*I3446*'Műszaki adattábla'!$C$7/'Műszaki adattábla'!$C$8)+(G3446*I3446)+(H3446*I3446))/12*'Műszaki adattábla'!T3437,0))</f>
        <v/>
      </c>
      <c r="L3446" s="32" t="str">
        <f t="shared" si="115"/>
        <v/>
      </c>
    </row>
    <row r="3447" spans="2:12" ht="14.4" thickBot="1" x14ac:dyDescent="0.3">
      <c r="B3447" s="28" t="str">
        <f t="shared" si="114"/>
        <v/>
      </c>
      <c r="C3447" s="167" t="str">
        <f>IF(D3447="","",VLOOKUP(D3447,'Műszaki adattábla'!F:G,2,0))</f>
        <v/>
      </c>
      <c r="D3447" s="168" t="str">
        <f>IF('Műszaki adattábla'!F3438="","",'Műszaki adattábla'!F3438)</f>
        <v/>
      </c>
      <c r="E3447" s="169" t="str">
        <f>IF(D3447="","",VLOOKUP(D3447,'Műszaki adattábla'!F:R,13,0))</f>
        <v/>
      </c>
      <c r="F3447" s="29" t="str">
        <f>IF(D3447="","",VLOOKUP(D3447,'Műszaki adattábla'!F:M,8,0))</f>
        <v/>
      </c>
      <c r="G3447" s="29" t="str">
        <f>IF(D3447="","",IF('Műszaki adattábla'!L3438="20-99",IF('Műszaki adattábla'!O3438="","Nem adott meg lekötött teljesítményt",VLOOKUP(D3447,'Műszaki adattábla'!F:O,10,0)),0))</f>
        <v/>
      </c>
      <c r="H3447" s="29" t="str">
        <f>IF(D3447="","",VLOOKUP(D3447,'Műszaki adattábla'!F:P,11,0))</f>
        <v/>
      </c>
      <c r="I3447" s="30"/>
      <c r="J3447" s="30"/>
      <c r="K3447" s="31" t="str">
        <f>IF(D3447="","",ROUND(((F3447*I3447*'Műszaki adattábla'!$C$7/'Műszaki adattábla'!$C$8)+(G3447*I3447)+(H3447*I3447))/12*'Műszaki adattábla'!T3438,0))</f>
        <v/>
      </c>
      <c r="L3447" s="32" t="str">
        <f t="shared" si="115"/>
        <v/>
      </c>
    </row>
    <row r="3448" spans="2:12" ht="14.4" thickBot="1" x14ac:dyDescent="0.3">
      <c r="B3448" s="28" t="str">
        <f t="shared" si="114"/>
        <v/>
      </c>
      <c r="C3448" s="167" t="str">
        <f>IF(D3448="","",VLOOKUP(D3448,'Műszaki adattábla'!F:G,2,0))</f>
        <v/>
      </c>
      <c r="D3448" s="168" t="str">
        <f>IF('Műszaki adattábla'!F3439="","",'Műszaki adattábla'!F3439)</f>
        <v/>
      </c>
      <c r="E3448" s="169" t="str">
        <f>IF(D3448="","",VLOOKUP(D3448,'Műszaki adattábla'!F:R,13,0))</f>
        <v/>
      </c>
      <c r="F3448" s="29" t="str">
        <f>IF(D3448="","",VLOOKUP(D3448,'Műszaki adattábla'!F:M,8,0))</f>
        <v/>
      </c>
      <c r="G3448" s="29" t="str">
        <f>IF(D3448="","",IF('Műszaki adattábla'!L3439="20-99",IF('Műszaki adattábla'!O3439="","Nem adott meg lekötött teljesítményt",VLOOKUP(D3448,'Műszaki adattábla'!F:O,10,0)),0))</f>
        <v/>
      </c>
      <c r="H3448" s="29" t="str">
        <f>IF(D3448="","",VLOOKUP(D3448,'Műszaki adattábla'!F:P,11,0))</f>
        <v/>
      </c>
      <c r="I3448" s="30"/>
      <c r="J3448" s="30"/>
      <c r="K3448" s="31" t="str">
        <f>IF(D3448="","",ROUND(((F3448*I3448*'Műszaki adattábla'!$C$7/'Műszaki adattábla'!$C$8)+(G3448*I3448)+(H3448*I3448))/12*'Műszaki adattábla'!T3439,0))</f>
        <v/>
      </c>
      <c r="L3448" s="32" t="str">
        <f t="shared" si="115"/>
        <v/>
      </c>
    </row>
    <row r="3449" spans="2:12" ht="14.4" thickBot="1" x14ac:dyDescent="0.3">
      <c r="B3449" s="28" t="str">
        <f t="shared" si="114"/>
        <v/>
      </c>
      <c r="C3449" s="167" t="str">
        <f>IF(D3449="","",VLOOKUP(D3449,'Műszaki adattábla'!F:G,2,0))</f>
        <v/>
      </c>
      <c r="D3449" s="168" t="str">
        <f>IF('Műszaki adattábla'!F3440="","",'Műszaki adattábla'!F3440)</f>
        <v/>
      </c>
      <c r="E3449" s="169" t="str">
        <f>IF(D3449="","",VLOOKUP(D3449,'Műszaki adattábla'!F:R,13,0))</f>
        <v/>
      </c>
      <c r="F3449" s="29" t="str">
        <f>IF(D3449="","",VLOOKUP(D3449,'Műszaki adattábla'!F:M,8,0))</f>
        <v/>
      </c>
      <c r="G3449" s="29" t="str">
        <f>IF(D3449="","",IF('Műszaki adattábla'!L3440="20-99",IF('Műszaki adattábla'!O3440="","Nem adott meg lekötött teljesítményt",VLOOKUP(D3449,'Műszaki adattábla'!F:O,10,0)),0))</f>
        <v/>
      </c>
      <c r="H3449" s="29" t="str">
        <f>IF(D3449="","",VLOOKUP(D3449,'Műszaki adattábla'!F:P,11,0))</f>
        <v/>
      </c>
      <c r="I3449" s="30"/>
      <c r="J3449" s="30"/>
      <c r="K3449" s="31" t="str">
        <f>IF(D3449="","",ROUND(((F3449*I3449*'Műszaki adattábla'!$C$7/'Műszaki adattábla'!$C$8)+(G3449*I3449)+(H3449*I3449))/12*'Műszaki adattábla'!T3440,0))</f>
        <v/>
      </c>
      <c r="L3449" s="32" t="str">
        <f t="shared" si="115"/>
        <v/>
      </c>
    </row>
    <row r="3450" spans="2:12" ht="14.4" thickBot="1" x14ac:dyDescent="0.3">
      <c r="B3450" s="28" t="str">
        <f t="shared" si="114"/>
        <v/>
      </c>
      <c r="C3450" s="167" t="str">
        <f>IF(D3450="","",VLOOKUP(D3450,'Műszaki adattábla'!F:G,2,0))</f>
        <v/>
      </c>
      <c r="D3450" s="168" t="str">
        <f>IF('Műszaki adattábla'!F3441="","",'Műszaki adattábla'!F3441)</f>
        <v/>
      </c>
      <c r="E3450" s="169" t="str">
        <f>IF(D3450="","",VLOOKUP(D3450,'Műszaki adattábla'!F:R,13,0))</f>
        <v/>
      </c>
      <c r="F3450" s="29" t="str">
        <f>IF(D3450="","",VLOOKUP(D3450,'Műszaki adattábla'!F:M,8,0))</f>
        <v/>
      </c>
      <c r="G3450" s="29" t="str">
        <f>IF(D3450="","",IF('Műszaki adattábla'!L3441="20-99",IF('Műszaki adattábla'!O3441="","Nem adott meg lekötött teljesítményt",VLOOKUP(D3450,'Műszaki adattábla'!F:O,10,0)),0))</f>
        <v/>
      </c>
      <c r="H3450" s="29" t="str">
        <f>IF(D3450="","",VLOOKUP(D3450,'Műszaki adattábla'!F:P,11,0))</f>
        <v/>
      </c>
      <c r="I3450" s="30"/>
      <c r="J3450" s="30"/>
      <c r="K3450" s="31" t="str">
        <f>IF(D3450="","",ROUND(((F3450*I3450*'Műszaki adattábla'!$C$7/'Műszaki adattábla'!$C$8)+(G3450*I3450)+(H3450*I3450))/12*'Műszaki adattábla'!T3441,0))</f>
        <v/>
      </c>
      <c r="L3450" s="32" t="str">
        <f t="shared" si="115"/>
        <v/>
      </c>
    </row>
    <row r="3451" spans="2:12" ht="14.4" thickBot="1" x14ac:dyDescent="0.3">
      <c r="B3451" s="28" t="str">
        <f t="shared" si="114"/>
        <v/>
      </c>
      <c r="C3451" s="167" t="str">
        <f>IF(D3451="","",VLOOKUP(D3451,'Műszaki adattábla'!F:G,2,0))</f>
        <v/>
      </c>
      <c r="D3451" s="168" t="str">
        <f>IF('Műszaki adattábla'!F3442="","",'Műszaki adattábla'!F3442)</f>
        <v/>
      </c>
      <c r="E3451" s="169" t="str">
        <f>IF(D3451="","",VLOOKUP(D3451,'Műszaki adattábla'!F:R,13,0))</f>
        <v/>
      </c>
      <c r="F3451" s="29" t="str">
        <f>IF(D3451="","",VLOOKUP(D3451,'Műszaki adattábla'!F:M,8,0))</f>
        <v/>
      </c>
      <c r="G3451" s="29" t="str">
        <f>IF(D3451="","",IF('Műszaki adattábla'!L3442="20-99",IF('Műszaki adattábla'!O3442="","Nem adott meg lekötött teljesítményt",VLOOKUP(D3451,'Műszaki adattábla'!F:O,10,0)),0))</f>
        <v/>
      </c>
      <c r="H3451" s="29" t="str">
        <f>IF(D3451="","",VLOOKUP(D3451,'Műszaki adattábla'!F:P,11,0))</f>
        <v/>
      </c>
      <c r="I3451" s="30"/>
      <c r="J3451" s="30"/>
      <c r="K3451" s="31" t="str">
        <f>IF(D3451="","",ROUND(((F3451*I3451*'Műszaki adattábla'!$C$7/'Műszaki adattábla'!$C$8)+(G3451*I3451)+(H3451*I3451))/12*'Műszaki adattábla'!T3442,0))</f>
        <v/>
      </c>
      <c r="L3451" s="32" t="str">
        <f t="shared" si="115"/>
        <v/>
      </c>
    </row>
    <row r="3452" spans="2:12" ht="14.4" thickBot="1" x14ac:dyDescent="0.3">
      <c r="B3452" s="28" t="str">
        <f t="shared" si="114"/>
        <v/>
      </c>
      <c r="C3452" s="167" t="str">
        <f>IF(D3452="","",VLOOKUP(D3452,'Műszaki adattábla'!F:G,2,0))</f>
        <v/>
      </c>
      <c r="D3452" s="168" t="str">
        <f>IF('Műszaki adattábla'!F3443="","",'Műszaki adattábla'!F3443)</f>
        <v/>
      </c>
      <c r="E3452" s="169" t="str">
        <f>IF(D3452="","",VLOOKUP(D3452,'Műszaki adattábla'!F:R,13,0))</f>
        <v/>
      </c>
      <c r="F3452" s="29" t="str">
        <f>IF(D3452="","",VLOOKUP(D3452,'Műszaki adattábla'!F:M,8,0))</f>
        <v/>
      </c>
      <c r="G3452" s="29" t="str">
        <f>IF(D3452="","",IF('Műszaki adattábla'!L3443="20-99",IF('Műszaki adattábla'!O3443="","Nem adott meg lekötött teljesítményt",VLOOKUP(D3452,'Műszaki adattábla'!F:O,10,0)),0))</f>
        <v/>
      </c>
      <c r="H3452" s="29" t="str">
        <f>IF(D3452="","",VLOOKUP(D3452,'Műszaki adattábla'!F:P,11,0))</f>
        <v/>
      </c>
      <c r="I3452" s="30"/>
      <c r="J3452" s="30"/>
      <c r="K3452" s="31" t="str">
        <f>IF(D3452="","",ROUND(((F3452*I3452*'Műszaki adattábla'!$C$7/'Műszaki adattábla'!$C$8)+(G3452*I3452)+(H3452*I3452))/12*'Műszaki adattábla'!T3443,0))</f>
        <v/>
      </c>
      <c r="L3452" s="32" t="str">
        <f t="shared" si="115"/>
        <v/>
      </c>
    </row>
    <row r="3453" spans="2:12" ht="14.4" thickBot="1" x14ac:dyDescent="0.3">
      <c r="B3453" s="28" t="str">
        <f t="shared" si="114"/>
        <v/>
      </c>
      <c r="C3453" s="167" t="str">
        <f>IF(D3453="","",VLOOKUP(D3453,'Műszaki adattábla'!F:G,2,0))</f>
        <v/>
      </c>
      <c r="D3453" s="168" t="str">
        <f>IF('Műszaki adattábla'!F3444="","",'Műszaki adattábla'!F3444)</f>
        <v/>
      </c>
      <c r="E3453" s="169" t="str">
        <f>IF(D3453="","",VLOOKUP(D3453,'Műszaki adattábla'!F:R,13,0))</f>
        <v/>
      </c>
      <c r="F3453" s="29" t="str">
        <f>IF(D3453="","",VLOOKUP(D3453,'Műszaki adattábla'!F:M,8,0))</f>
        <v/>
      </c>
      <c r="G3453" s="29" t="str">
        <f>IF(D3453="","",IF('Műszaki adattábla'!L3444="20-99",IF('Műszaki adattábla'!O3444="","Nem adott meg lekötött teljesítményt",VLOOKUP(D3453,'Műszaki adattábla'!F:O,10,0)),0))</f>
        <v/>
      </c>
      <c r="H3453" s="29" t="str">
        <f>IF(D3453="","",VLOOKUP(D3453,'Műszaki adattábla'!F:P,11,0))</f>
        <v/>
      </c>
      <c r="I3453" s="30"/>
      <c r="J3453" s="30"/>
      <c r="K3453" s="31" t="str">
        <f>IF(D3453="","",ROUND(((F3453*I3453*'Műszaki adattábla'!$C$7/'Műszaki adattábla'!$C$8)+(G3453*I3453)+(H3453*I3453))/12*'Műszaki adattábla'!T3444,0))</f>
        <v/>
      </c>
      <c r="L3453" s="32" t="str">
        <f t="shared" si="115"/>
        <v/>
      </c>
    </row>
    <row r="3454" spans="2:12" ht="14.4" thickBot="1" x14ac:dyDescent="0.3">
      <c r="B3454" s="28" t="str">
        <f t="shared" si="114"/>
        <v/>
      </c>
      <c r="C3454" s="167" t="str">
        <f>IF(D3454="","",VLOOKUP(D3454,'Műszaki adattábla'!F:G,2,0))</f>
        <v/>
      </c>
      <c r="D3454" s="168" t="str">
        <f>IF('Műszaki adattábla'!F3445="","",'Műszaki adattábla'!F3445)</f>
        <v/>
      </c>
      <c r="E3454" s="169" t="str">
        <f>IF(D3454="","",VLOOKUP(D3454,'Műszaki adattábla'!F:R,13,0))</f>
        <v/>
      </c>
      <c r="F3454" s="29" t="str">
        <f>IF(D3454="","",VLOOKUP(D3454,'Műszaki adattábla'!F:M,8,0))</f>
        <v/>
      </c>
      <c r="G3454" s="29" t="str">
        <f>IF(D3454="","",IF('Műszaki adattábla'!L3445="20-99",IF('Műszaki adattábla'!O3445="","Nem adott meg lekötött teljesítményt",VLOOKUP(D3454,'Műszaki adattábla'!F:O,10,0)),0))</f>
        <v/>
      </c>
      <c r="H3454" s="29" t="str">
        <f>IF(D3454="","",VLOOKUP(D3454,'Műszaki adattábla'!F:P,11,0))</f>
        <v/>
      </c>
      <c r="I3454" s="30"/>
      <c r="J3454" s="30"/>
      <c r="K3454" s="31" t="str">
        <f>IF(D3454="","",ROUND(((F3454*I3454*'Műszaki adattábla'!$C$7/'Műszaki adattábla'!$C$8)+(G3454*I3454)+(H3454*I3454))/12*'Műszaki adattábla'!T3445,0))</f>
        <v/>
      </c>
      <c r="L3454" s="32" t="str">
        <f t="shared" si="115"/>
        <v/>
      </c>
    </row>
    <row r="3455" spans="2:12" ht="14.4" thickBot="1" x14ac:dyDescent="0.3">
      <c r="B3455" s="28" t="str">
        <f t="shared" si="114"/>
        <v/>
      </c>
      <c r="C3455" s="167" t="str">
        <f>IF(D3455="","",VLOOKUP(D3455,'Műszaki adattábla'!F:G,2,0))</f>
        <v/>
      </c>
      <c r="D3455" s="168" t="str">
        <f>IF('Műszaki adattábla'!F3446="","",'Műszaki adattábla'!F3446)</f>
        <v/>
      </c>
      <c r="E3455" s="169" t="str">
        <f>IF(D3455="","",VLOOKUP(D3455,'Műszaki adattábla'!F:R,13,0))</f>
        <v/>
      </c>
      <c r="F3455" s="29" t="str">
        <f>IF(D3455="","",VLOOKUP(D3455,'Műszaki adattábla'!F:M,8,0))</f>
        <v/>
      </c>
      <c r="G3455" s="29" t="str">
        <f>IF(D3455="","",IF('Műszaki adattábla'!L3446="20-99",IF('Műszaki adattábla'!O3446="","Nem adott meg lekötött teljesítményt",VLOOKUP(D3455,'Műszaki adattábla'!F:O,10,0)),0))</f>
        <v/>
      </c>
      <c r="H3455" s="29" t="str">
        <f>IF(D3455="","",VLOOKUP(D3455,'Műszaki adattábla'!F:P,11,0))</f>
        <v/>
      </c>
      <c r="I3455" s="30"/>
      <c r="J3455" s="30"/>
      <c r="K3455" s="31" t="str">
        <f>IF(D3455="","",ROUND(((F3455*I3455*'Műszaki adattábla'!$C$7/'Műszaki adattábla'!$C$8)+(G3455*I3455)+(H3455*I3455))/12*'Műszaki adattábla'!T3446,0))</f>
        <v/>
      </c>
      <c r="L3455" s="32" t="str">
        <f t="shared" si="115"/>
        <v/>
      </c>
    </row>
    <row r="3456" spans="2:12" ht="14.4" thickBot="1" x14ac:dyDescent="0.3">
      <c r="B3456" s="28" t="str">
        <f t="shared" si="114"/>
        <v/>
      </c>
      <c r="C3456" s="167" t="str">
        <f>IF(D3456="","",VLOOKUP(D3456,'Műszaki adattábla'!F:G,2,0))</f>
        <v/>
      </c>
      <c r="D3456" s="168" t="str">
        <f>IF('Műszaki adattábla'!F3447="","",'Műszaki adattábla'!F3447)</f>
        <v/>
      </c>
      <c r="E3456" s="169" t="str">
        <f>IF(D3456="","",VLOOKUP(D3456,'Műszaki adattábla'!F:R,13,0))</f>
        <v/>
      </c>
      <c r="F3456" s="29" t="str">
        <f>IF(D3456="","",VLOOKUP(D3456,'Műszaki adattábla'!F:M,8,0))</f>
        <v/>
      </c>
      <c r="G3456" s="29" t="str">
        <f>IF(D3456="","",IF('Műszaki adattábla'!L3447="20-99",IF('Műszaki adattábla'!O3447="","Nem adott meg lekötött teljesítményt",VLOOKUP(D3456,'Műszaki adattábla'!F:O,10,0)),0))</f>
        <v/>
      </c>
      <c r="H3456" s="29" t="str">
        <f>IF(D3456="","",VLOOKUP(D3456,'Műszaki adattábla'!F:P,11,0))</f>
        <v/>
      </c>
      <c r="I3456" s="30"/>
      <c r="J3456" s="30"/>
      <c r="K3456" s="31" t="str">
        <f>IF(D3456="","",ROUND(((F3456*I3456*'Műszaki adattábla'!$C$7/'Műszaki adattábla'!$C$8)+(G3456*I3456)+(H3456*I3456))/12*'Műszaki adattábla'!T3447,0))</f>
        <v/>
      </c>
      <c r="L3456" s="32" t="str">
        <f t="shared" si="115"/>
        <v/>
      </c>
    </row>
    <row r="3457" spans="2:12" ht="14.4" thickBot="1" x14ac:dyDescent="0.3">
      <c r="B3457" s="28" t="str">
        <f t="shared" si="114"/>
        <v/>
      </c>
      <c r="C3457" s="167" t="str">
        <f>IF(D3457="","",VLOOKUP(D3457,'Műszaki adattábla'!F:G,2,0))</f>
        <v/>
      </c>
      <c r="D3457" s="168" t="str">
        <f>IF('Műszaki adattábla'!F3448="","",'Műszaki adattábla'!F3448)</f>
        <v/>
      </c>
      <c r="E3457" s="169" t="str">
        <f>IF(D3457="","",VLOOKUP(D3457,'Műszaki adattábla'!F:R,13,0))</f>
        <v/>
      </c>
      <c r="F3457" s="29" t="str">
        <f>IF(D3457="","",VLOOKUP(D3457,'Műszaki adattábla'!F:M,8,0))</f>
        <v/>
      </c>
      <c r="G3457" s="29" t="str">
        <f>IF(D3457="","",IF('Műszaki adattábla'!L3448="20-99",IF('Műszaki adattábla'!O3448="","Nem adott meg lekötött teljesítményt",VLOOKUP(D3457,'Műszaki adattábla'!F:O,10,0)),0))</f>
        <v/>
      </c>
      <c r="H3457" s="29" t="str">
        <f>IF(D3457="","",VLOOKUP(D3457,'Műszaki adattábla'!F:P,11,0))</f>
        <v/>
      </c>
      <c r="I3457" s="30"/>
      <c r="J3457" s="30"/>
      <c r="K3457" s="31" t="str">
        <f>IF(D3457="","",ROUND(((F3457*I3457*'Műszaki adattábla'!$C$7/'Műszaki adattábla'!$C$8)+(G3457*I3457)+(H3457*I3457))/12*'Műszaki adattábla'!T3448,0))</f>
        <v/>
      </c>
      <c r="L3457" s="32" t="str">
        <f t="shared" si="115"/>
        <v/>
      </c>
    </row>
    <row r="3458" spans="2:12" ht="14.4" thickBot="1" x14ac:dyDescent="0.3">
      <c r="B3458" s="28" t="str">
        <f t="shared" si="114"/>
        <v/>
      </c>
      <c r="C3458" s="167" t="str">
        <f>IF(D3458="","",VLOOKUP(D3458,'Műszaki adattábla'!F:G,2,0))</f>
        <v/>
      </c>
      <c r="D3458" s="168" t="str">
        <f>IF('Műszaki adattábla'!F3449="","",'Műszaki adattábla'!F3449)</f>
        <v/>
      </c>
      <c r="E3458" s="169" t="str">
        <f>IF(D3458="","",VLOOKUP(D3458,'Műszaki adattábla'!F:R,13,0))</f>
        <v/>
      </c>
      <c r="F3458" s="29" t="str">
        <f>IF(D3458="","",VLOOKUP(D3458,'Műszaki adattábla'!F:M,8,0))</f>
        <v/>
      </c>
      <c r="G3458" s="29" t="str">
        <f>IF(D3458="","",IF('Műszaki adattábla'!L3449="20-99",IF('Műszaki adattábla'!O3449="","Nem adott meg lekötött teljesítményt",VLOOKUP(D3458,'Műszaki adattábla'!F:O,10,0)),0))</f>
        <v/>
      </c>
      <c r="H3458" s="29" t="str">
        <f>IF(D3458="","",VLOOKUP(D3458,'Műszaki adattábla'!F:P,11,0))</f>
        <v/>
      </c>
      <c r="I3458" s="30"/>
      <c r="J3458" s="30"/>
      <c r="K3458" s="31" t="str">
        <f>IF(D3458="","",ROUND(((F3458*I3458*'Műszaki adattábla'!$C$7/'Műszaki adattábla'!$C$8)+(G3458*I3458)+(H3458*I3458))/12*'Műszaki adattábla'!T3449,0))</f>
        <v/>
      </c>
      <c r="L3458" s="32" t="str">
        <f t="shared" si="115"/>
        <v/>
      </c>
    </row>
    <row r="3459" spans="2:12" ht="14.4" thickBot="1" x14ac:dyDescent="0.3">
      <c r="B3459" s="28" t="str">
        <f t="shared" si="114"/>
        <v/>
      </c>
      <c r="C3459" s="167" t="str">
        <f>IF(D3459="","",VLOOKUP(D3459,'Műszaki adattábla'!F:G,2,0))</f>
        <v/>
      </c>
      <c r="D3459" s="168" t="str">
        <f>IF('Műszaki adattábla'!F3450="","",'Műszaki adattábla'!F3450)</f>
        <v/>
      </c>
      <c r="E3459" s="169" t="str">
        <f>IF(D3459="","",VLOOKUP(D3459,'Műszaki adattábla'!F:R,13,0))</f>
        <v/>
      </c>
      <c r="F3459" s="29" t="str">
        <f>IF(D3459="","",VLOOKUP(D3459,'Műszaki adattábla'!F:M,8,0))</f>
        <v/>
      </c>
      <c r="G3459" s="29" t="str">
        <f>IF(D3459="","",IF('Műszaki adattábla'!L3450="20-99",IF('Műszaki adattábla'!O3450="","Nem adott meg lekötött teljesítményt",VLOOKUP(D3459,'Műszaki adattábla'!F:O,10,0)),0))</f>
        <v/>
      </c>
      <c r="H3459" s="29" t="str">
        <f>IF(D3459="","",VLOOKUP(D3459,'Műszaki adattábla'!F:P,11,0))</f>
        <v/>
      </c>
      <c r="I3459" s="30"/>
      <c r="J3459" s="30"/>
      <c r="K3459" s="31" t="str">
        <f>IF(D3459="","",ROUND(((F3459*I3459*'Műszaki adattábla'!$C$7/'Műszaki adattábla'!$C$8)+(G3459*I3459)+(H3459*I3459))/12*'Műszaki adattábla'!T3450,0))</f>
        <v/>
      </c>
      <c r="L3459" s="32" t="str">
        <f t="shared" si="115"/>
        <v/>
      </c>
    </row>
    <row r="3460" spans="2:12" ht="14.4" thickBot="1" x14ac:dyDescent="0.3">
      <c r="B3460" s="28" t="str">
        <f t="shared" si="114"/>
        <v/>
      </c>
      <c r="C3460" s="167" t="str">
        <f>IF(D3460="","",VLOOKUP(D3460,'Műszaki adattábla'!F:G,2,0))</f>
        <v/>
      </c>
      <c r="D3460" s="168" t="str">
        <f>IF('Műszaki adattábla'!F3451="","",'Műszaki adattábla'!F3451)</f>
        <v/>
      </c>
      <c r="E3460" s="169" t="str">
        <f>IF(D3460="","",VLOOKUP(D3460,'Műszaki adattábla'!F:R,13,0))</f>
        <v/>
      </c>
      <c r="F3460" s="29" t="str">
        <f>IF(D3460="","",VLOOKUP(D3460,'Műszaki adattábla'!F:M,8,0))</f>
        <v/>
      </c>
      <c r="G3460" s="29" t="str">
        <f>IF(D3460="","",IF('Műszaki adattábla'!L3451="20-99",IF('Műszaki adattábla'!O3451="","Nem adott meg lekötött teljesítményt",VLOOKUP(D3460,'Műszaki adattábla'!F:O,10,0)),0))</f>
        <v/>
      </c>
      <c r="H3460" s="29" t="str">
        <f>IF(D3460="","",VLOOKUP(D3460,'Műszaki adattábla'!F:P,11,0))</f>
        <v/>
      </c>
      <c r="I3460" s="30"/>
      <c r="J3460" s="30"/>
      <c r="K3460" s="31" t="str">
        <f>IF(D3460="","",ROUND(((F3460*I3460*'Műszaki adattábla'!$C$7/'Műszaki adattábla'!$C$8)+(G3460*I3460)+(H3460*I3460))/12*'Műszaki adattábla'!T3451,0))</f>
        <v/>
      </c>
      <c r="L3460" s="32" t="str">
        <f t="shared" si="115"/>
        <v/>
      </c>
    </row>
    <row r="3461" spans="2:12" ht="14.4" thickBot="1" x14ac:dyDescent="0.3">
      <c r="B3461" s="28" t="str">
        <f t="shared" si="114"/>
        <v/>
      </c>
      <c r="C3461" s="167" t="str">
        <f>IF(D3461="","",VLOOKUP(D3461,'Műszaki adattábla'!F:G,2,0))</f>
        <v/>
      </c>
      <c r="D3461" s="168" t="str">
        <f>IF('Műszaki adattábla'!F3452="","",'Műszaki adattábla'!F3452)</f>
        <v/>
      </c>
      <c r="E3461" s="169" t="str">
        <f>IF(D3461="","",VLOOKUP(D3461,'Műszaki adattábla'!F:R,13,0))</f>
        <v/>
      </c>
      <c r="F3461" s="29" t="str">
        <f>IF(D3461="","",VLOOKUP(D3461,'Műszaki adattábla'!F:M,8,0))</f>
        <v/>
      </c>
      <c r="G3461" s="29" t="str">
        <f>IF(D3461="","",IF('Műszaki adattábla'!L3452="20-99",IF('Műszaki adattábla'!O3452="","Nem adott meg lekötött teljesítményt",VLOOKUP(D3461,'Műszaki adattábla'!F:O,10,0)),0))</f>
        <v/>
      </c>
      <c r="H3461" s="29" t="str">
        <f>IF(D3461="","",VLOOKUP(D3461,'Műszaki adattábla'!F:P,11,0))</f>
        <v/>
      </c>
      <c r="I3461" s="30"/>
      <c r="J3461" s="30"/>
      <c r="K3461" s="31" t="str">
        <f>IF(D3461="","",ROUND(((F3461*I3461*'Műszaki adattábla'!$C$7/'Műszaki adattábla'!$C$8)+(G3461*I3461)+(H3461*I3461))/12*'Műszaki adattábla'!T3452,0))</f>
        <v/>
      </c>
      <c r="L3461" s="32" t="str">
        <f t="shared" si="115"/>
        <v/>
      </c>
    </row>
    <row r="3462" spans="2:12" ht="14.4" thickBot="1" x14ac:dyDescent="0.3">
      <c r="B3462" s="28" t="str">
        <f t="shared" si="114"/>
        <v/>
      </c>
      <c r="C3462" s="167" t="str">
        <f>IF(D3462="","",VLOOKUP(D3462,'Műszaki adattábla'!F:G,2,0))</f>
        <v/>
      </c>
      <c r="D3462" s="168" t="str">
        <f>IF('Műszaki adattábla'!F3453="","",'Műszaki adattábla'!F3453)</f>
        <v/>
      </c>
      <c r="E3462" s="169" t="str">
        <f>IF(D3462="","",VLOOKUP(D3462,'Műszaki adattábla'!F:R,13,0))</f>
        <v/>
      </c>
      <c r="F3462" s="29" t="str">
        <f>IF(D3462="","",VLOOKUP(D3462,'Műszaki adattábla'!F:M,8,0))</f>
        <v/>
      </c>
      <c r="G3462" s="29" t="str">
        <f>IF(D3462="","",IF('Műszaki adattábla'!L3453="20-99",IF('Műszaki adattábla'!O3453="","Nem adott meg lekötött teljesítményt",VLOOKUP(D3462,'Műszaki adattábla'!F:O,10,0)),0))</f>
        <v/>
      </c>
      <c r="H3462" s="29" t="str">
        <f>IF(D3462="","",VLOOKUP(D3462,'Műszaki adattábla'!F:P,11,0))</f>
        <v/>
      </c>
      <c r="I3462" s="30"/>
      <c r="J3462" s="30"/>
      <c r="K3462" s="31" t="str">
        <f>IF(D3462="","",ROUND(((F3462*I3462*'Műszaki adattábla'!$C$7/'Műszaki adattábla'!$C$8)+(G3462*I3462)+(H3462*I3462))/12*'Műszaki adattábla'!T3453,0))</f>
        <v/>
      </c>
      <c r="L3462" s="32" t="str">
        <f t="shared" si="115"/>
        <v/>
      </c>
    </row>
    <row r="3463" spans="2:12" ht="14.4" thickBot="1" x14ac:dyDescent="0.3">
      <c r="B3463" s="28" t="str">
        <f t="shared" si="114"/>
        <v/>
      </c>
      <c r="C3463" s="167" t="str">
        <f>IF(D3463="","",VLOOKUP(D3463,'Műszaki adattábla'!F:G,2,0))</f>
        <v/>
      </c>
      <c r="D3463" s="168" t="str">
        <f>IF('Műszaki adattábla'!F3454="","",'Műszaki adattábla'!F3454)</f>
        <v/>
      </c>
      <c r="E3463" s="169" t="str">
        <f>IF(D3463="","",VLOOKUP(D3463,'Műszaki adattábla'!F:R,13,0))</f>
        <v/>
      </c>
      <c r="F3463" s="29" t="str">
        <f>IF(D3463="","",VLOOKUP(D3463,'Műszaki adattábla'!F:M,8,0))</f>
        <v/>
      </c>
      <c r="G3463" s="29" t="str">
        <f>IF(D3463="","",IF('Műszaki adattábla'!L3454="20-99",IF('Műszaki adattábla'!O3454="","Nem adott meg lekötött teljesítményt",VLOOKUP(D3463,'Műszaki adattábla'!F:O,10,0)),0))</f>
        <v/>
      </c>
      <c r="H3463" s="29" t="str">
        <f>IF(D3463="","",VLOOKUP(D3463,'Műszaki adattábla'!F:P,11,0))</f>
        <v/>
      </c>
      <c r="I3463" s="30"/>
      <c r="J3463" s="30"/>
      <c r="K3463" s="31" t="str">
        <f>IF(D3463="","",ROUND(((F3463*I3463*'Műszaki adattábla'!$C$7/'Műszaki adattábla'!$C$8)+(G3463*I3463)+(H3463*I3463))/12*'Műszaki adattábla'!T3454,0))</f>
        <v/>
      </c>
      <c r="L3463" s="32" t="str">
        <f t="shared" si="115"/>
        <v/>
      </c>
    </row>
    <row r="3464" spans="2:12" ht="14.4" thickBot="1" x14ac:dyDescent="0.3">
      <c r="B3464" s="28" t="str">
        <f t="shared" si="114"/>
        <v/>
      </c>
      <c r="C3464" s="167" t="str">
        <f>IF(D3464="","",VLOOKUP(D3464,'Műszaki adattábla'!F:G,2,0))</f>
        <v/>
      </c>
      <c r="D3464" s="168" t="str">
        <f>IF('Műszaki adattábla'!F3455="","",'Műszaki adattábla'!F3455)</f>
        <v/>
      </c>
      <c r="E3464" s="169" t="str">
        <f>IF(D3464="","",VLOOKUP(D3464,'Műszaki adattábla'!F:R,13,0))</f>
        <v/>
      </c>
      <c r="F3464" s="29" t="str">
        <f>IF(D3464="","",VLOOKUP(D3464,'Műszaki adattábla'!F:M,8,0))</f>
        <v/>
      </c>
      <c r="G3464" s="29" t="str">
        <f>IF(D3464="","",IF('Műszaki adattábla'!L3455="20-99",IF('Műszaki adattábla'!O3455="","Nem adott meg lekötött teljesítményt",VLOOKUP(D3464,'Műszaki adattábla'!F:O,10,0)),0))</f>
        <v/>
      </c>
      <c r="H3464" s="29" t="str">
        <f>IF(D3464="","",VLOOKUP(D3464,'Műszaki adattábla'!F:P,11,0))</f>
        <v/>
      </c>
      <c r="I3464" s="30"/>
      <c r="J3464" s="30"/>
      <c r="K3464" s="31" t="str">
        <f>IF(D3464="","",ROUND(((F3464*I3464*'Műszaki adattábla'!$C$7/'Műszaki adattábla'!$C$8)+(G3464*I3464)+(H3464*I3464))/12*'Műszaki adattábla'!T3455,0))</f>
        <v/>
      </c>
      <c r="L3464" s="32" t="str">
        <f t="shared" si="115"/>
        <v/>
      </c>
    </row>
    <row r="3465" spans="2:12" ht="14.4" thickBot="1" x14ac:dyDescent="0.3">
      <c r="B3465" s="28" t="str">
        <f t="shared" si="114"/>
        <v/>
      </c>
      <c r="C3465" s="167" t="str">
        <f>IF(D3465="","",VLOOKUP(D3465,'Műszaki adattábla'!F:G,2,0))</f>
        <v/>
      </c>
      <c r="D3465" s="168" t="str">
        <f>IF('Műszaki adattábla'!F3456="","",'Műszaki adattábla'!F3456)</f>
        <v/>
      </c>
      <c r="E3465" s="169" t="str">
        <f>IF(D3465="","",VLOOKUP(D3465,'Műszaki adattábla'!F:R,13,0))</f>
        <v/>
      </c>
      <c r="F3465" s="29" t="str">
        <f>IF(D3465="","",VLOOKUP(D3465,'Műszaki adattábla'!F:M,8,0))</f>
        <v/>
      </c>
      <c r="G3465" s="29" t="str">
        <f>IF(D3465="","",IF('Műszaki adattábla'!L3456="20-99",IF('Műszaki adattábla'!O3456="","Nem adott meg lekötött teljesítményt",VLOOKUP(D3465,'Műszaki adattábla'!F:O,10,0)),0))</f>
        <v/>
      </c>
      <c r="H3465" s="29" t="str">
        <f>IF(D3465="","",VLOOKUP(D3465,'Műszaki adattábla'!F:P,11,0))</f>
        <v/>
      </c>
      <c r="I3465" s="30"/>
      <c r="J3465" s="30"/>
      <c r="K3465" s="31" t="str">
        <f>IF(D3465="","",ROUND(((F3465*I3465*'Műszaki adattábla'!$C$7/'Műszaki adattábla'!$C$8)+(G3465*I3465)+(H3465*I3465))/12*'Műszaki adattábla'!T3456,0))</f>
        <v/>
      </c>
      <c r="L3465" s="32" t="str">
        <f t="shared" si="115"/>
        <v/>
      </c>
    </row>
    <row r="3466" spans="2:12" ht="14.4" thickBot="1" x14ac:dyDescent="0.3">
      <c r="B3466" s="28" t="str">
        <f t="shared" si="114"/>
        <v/>
      </c>
      <c r="C3466" s="167" t="str">
        <f>IF(D3466="","",VLOOKUP(D3466,'Műszaki adattábla'!F:G,2,0))</f>
        <v/>
      </c>
      <c r="D3466" s="168" t="str">
        <f>IF('Műszaki adattábla'!F3457="","",'Műszaki adattábla'!F3457)</f>
        <v/>
      </c>
      <c r="E3466" s="169" t="str">
        <f>IF(D3466="","",VLOOKUP(D3466,'Műszaki adattábla'!F:R,13,0))</f>
        <v/>
      </c>
      <c r="F3466" s="29" t="str">
        <f>IF(D3466="","",VLOOKUP(D3466,'Műszaki adattábla'!F:M,8,0))</f>
        <v/>
      </c>
      <c r="G3466" s="29" t="str">
        <f>IF(D3466="","",IF('Műszaki adattábla'!L3457="20-99",IF('Műszaki adattábla'!O3457="","Nem adott meg lekötött teljesítményt",VLOOKUP(D3466,'Műszaki adattábla'!F:O,10,0)),0))</f>
        <v/>
      </c>
      <c r="H3466" s="29" t="str">
        <f>IF(D3466="","",VLOOKUP(D3466,'Műszaki adattábla'!F:P,11,0))</f>
        <v/>
      </c>
      <c r="I3466" s="30"/>
      <c r="J3466" s="30"/>
      <c r="K3466" s="31" t="str">
        <f>IF(D3466="","",ROUND(((F3466*I3466*'Műszaki adattábla'!$C$7/'Műszaki adattábla'!$C$8)+(G3466*I3466)+(H3466*I3466))/12*'Műszaki adattábla'!T3457,0))</f>
        <v/>
      </c>
      <c r="L3466" s="32" t="str">
        <f t="shared" si="115"/>
        <v/>
      </c>
    </row>
    <row r="3467" spans="2:12" ht="14.4" thickBot="1" x14ac:dyDescent="0.3">
      <c r="B3467" s="28" t="str">
        <f t="shared" si="114"/>
        <v/>
      </c>
      <c r="C3467" s="167" t="str">
        <f>IF(D3467="","",VLOOKUP(D3467,'Műszaki adattábla'!F:G,2,0))</f>
        <v/>
      </c>
      <c r="D3467" s="168" t="str">
        <f>IF('Műszaki adattábla'!F3458="","",'Műszaki adattábla'!F3458)</f>
        <v/>
      </c>
      <c r="E3467" s="169" t="str">
        <f>IF(D3467="","",VLOOKUP(D3467,'Műszaki adattábla'!F:R,13,0))</f>
        <v/>
      </c>
      <c r="F3467" s="29" t="str">
        <f>IF(D3467="","",VLOOKUP(D3467,'Műszaki adattábla'!F:M,8,0))</f>
        <v/>
      </c>
      <c r="G3467" s="29" t="str">
        <f>IF(D3467="","",IF('Műszaki adattábla'!L3458="20-99",IF('Műszaki adattábla'!O3458="","Nem adott meg lekötött teljesítményt",VLOOKUP(D3467,'Műszaki adattábla'!F:O,10,0)),0))</f>
        <v/>
      </c>
      <c r="H3467" s="29" t="str">
        <f>IF(D3467="","",VLOOKUP(D3467,'Műszaki adattábla'!F:P,11,0))</f>
        <v/>
      </c>
      <c r="I3467" s="30"/>
      <c r="J3467" s="30"/>
      <c r="K3467" s="31" t="str">
        <f>IF(D3467="","",ROUND(((F3467*I3467*'Műszaki adattábla'!$C$7/'Műszaki adattábla'!$C$8)+(G3467*I3467)+(H3467*I3467))/12*'Műszaki adattábla'!T3458,0))</f>
        <v/>
      </c>
      <c r="L3467" s="32" t="str">
        <f t="shared" si="115"/>
        <v/>
      </c>
    </row>
    <row r="3468" spans="2:12" ht="14.4" thickBot="1" x14ac:dyDescent="0.3">
      <c r="B3468" s="28" t="str">
        <f t="shared" si="114"/>
        <v/>
      </c>
      <c r="C3468" s="167" t="str">
        <f>IF(D3468="","",VLOOKUP(D3468,'Műszaki adattábla'!F:G,2,0))</f>
        <v/>
      </c>
      <c r="D3468" s="168" t="str">
        <f>IF('Műszaki adattábla'!F3459="","",'Műszaki adattábla'!F3459)</f>
        <v/>
      </c>
      <c r="E3468" s="169" t="str">
        <f>IF(D3468="","",VLOOKUP(D3468,'Műszaki adattábla'!F:R,13,0))</f>
        <v/>
      </c>
      <c r="F3468" s="29" t="str">
        <f>IF(D3468="","",VLOOKUP(D3468,'Műszaki adattábla'!F:M,8,0))</f>
        <v/>
      </c>
      <c r="G3468" s="29" t="str">
        <f>IF(D3468="","",IF('Műszaki adattábla'!L3459="20-99",IF('Műszaki adattábla'!O3459="","Nem adott meg lekötött teljesítményt",VLOOKUP(D3468,'Műszaki adattábla'!F:O,10,0)),0))</f>
        <v/>
      </c>
      <c r="H3468" s="29" t="str">
        <f>IF(D3468="","",VLOOKUP(D3468,'Műszaki adattábla'!F:P,11,0))</f>
        <v/>
      </c>
      <c r="I3468" s="30"/>
      <c r="J3468" s="30"/>
      <c r="K3468" s="31" t="str">
        <f>IF(D3468="","",ROUND(((F3468*I3468*'Műszaki adattábla'!$C$7/'Műszaki adattábla'!$C$8)+(G3468*I3468)+(H3468*I3468))/12*'Műszaki adattábla'!T3459,0))</f>
        <v/>
      </c>
      <c r="L3468" s="32" t="str">
        <f t="shared" si="115"/>
        <v/>
      </c>
    </row>
    <row r="3469" spans="2:12" ht="14.4" thickBot="1" x14ac:dyDescent="0.3">
      <c r="B3469" s="28" t="str">
        <f t="shared" si="114"/>
        <v/>
      </c>
      <c r="C3469" s="167" t="str">
        <f>IF(D3469="","",VLOOKUP(D3469,'Műszaki adattábla'!F:G,2,0))</f>
        <v/>
      </c>
      <c r="D3469" s="168" t="str">
        <f>IF('Műszaki adattábla'!F3460="","",'Műszaki adattábla'!F3460)</f>
        <v/>
      </c>
      <c r="E3469" s="169" t="str">
        <f>IF(D3469="","",VLOOKUP(D3469,'Műszaki adattábla'!F:R,13,0))</f>
        <v/>
      </c>
      <c r="F3469" s="29" t="str">
        <f>IF(D3469="","",VLOOKUP(D3469,'Műszaki adattábla'!F:M,8,0))</f>
        <v/>
      </c>
      <c r="G3469" s="29" t="str">
        <f>IF(D3469="","",IF('Műszaki adattábla'!L3460="20-99",IF('Műszaki adattábla'!O3460="","Nem adott meg lekötött teljesítményt",VLOOKUP(D3469,'Műszaki adattábla'!F:O,10,0)),0))</f>
        <v/>
      </c>
      <c r="H3469" s="29" t="str">
        <f>IF(D3469="","",VLOOKUP(D3469,'Műszaki adattábla'!F:P,11,0))</f>
        <v/>
      </c>
      <c r="I3469" s="30"/>
      <c r="J3469" s="30"/>
      <c r="K3469" s="31" t="str">
        <f>IF(D3469="","",ROUND(((F3469*I3469*'Műszaki adattábla'!$C$7/'Műszaki adattábla'!$C$8)+(G3469*I3469)+(H3469*I3469))/12*'Műszaki adattábla'!T3460,0))</f>
        <v/>
      </c>
      <c r="L3469" s="32" t="str">
        <f t="shared" si="115"/>
        <v/>
      </c>
    </row>
    <row r="3470" spans="2:12" ht="14.4" thickBot="1" x14ac:dyDescent="0.3">
      <c r="B3470" s="28" t="str">
        <f t="shared" si="114"/>
        <v/>
      </c>
      <c r="C3470" s="167" t="str">
        <f>IF(D3470="","",VLOOKUP(D3470,'Műszaki adattábla'!F:G,2,0))</f>
        <v/>
      </c>
      <c r="D3470" s="168" t="str">
        <f>IF('Műszaki adattábla'!F3461="","",'Műszaki adattábla'!F3461)</f>
        <v/>
      </c>
      <c r="E3470" s="169" t="str">
        <f>IF(D3470="","",VLOOKUP(D3470,'Műszaki adattábla'!F:R,13,0))</f>
        <v/>
      </c>
      <c r="F3470" s="29" t="str">
        <f>IF(D3470="","",VLOOKUP(D3470,'Műszaki adattábla'!F:M,8,0))</f>
        <v/>
      </c>
      <c r="G3470" s="29" t="str">
        <f>IF(D3470="","",IF('Műszaki adattábla'!L3461="20-99",IF('Műszaki adattábla'!O3461="","Nem adott meg lekötött teljesítményt",VLOOKUP(D3470,'Műszaki adattábla'!F:O,10,0)),0))</f>
        <v/>
      </c>
      <c r="H3470" s="29" t="str">
        <f>IF(D3470="","",VLOOKUP(D3470,'Műszaki adattábla'!F:P,11,0))</f>
        <v/>
      </c>
      <c r="I3470" s="30"/>
      <c r="J3470" s="30"/>
      <c r="K3470" s="31" t="str">
        <f>IF(D3470="","",ROUND(((F3470*I3470*'Műszaki adattábla'!$C$7/'Műszaki adattábla'!$C$8)+(G3470*I3470)+(H3470*I3470))/12*'Műszaki adattábla'!T3461,0))</f>
        <v/>
      </c>
      <c r="L3470" s="32" t="str">
        <f t="shared" si="115"/>
        <v/>
      </c>
    </row>
    <row r="3471" spans="2:12" ht="14.4" thickBot="1" x14ac:dyDescent="0.3">
      <c r="B3471" s="28" t="str">
        <f t="shared" si="114"/>
        <v/>
      </c>
      <c r="C3471" s="167" t="str">
        <f>IF(D3471="","",VLOOKUP(D3471,'Műszaki adattábla'!F:G,2,0))</f>
        <v/>
      </c>
      <c r="D3471" s="168" t="str">
        <f>IF('Műszaki adattábla'!F3462="","",'Műszaki adattábla'!F3462)</f>
        <v/>
      </c>
      <c r="E3471" s="169" t="str">
        <f>IF(D3471="","",VLOOKUP(D3471,'Műszaki adattábla'!F:R,13,0))</f>
        <v/>
      </c>
      <c r="F3471" s="29" t="str">
        <f>IF(D3471="","",VLOOKUP(D3471,'Műszaki adattábla'!F:M,8,0))</f>
        <v/>
      </c>
      <c r="G3471" s="29" t="str">
        <f>IF(D3471="","",IF('Műszaki adattábla'!L3462="20-99",IF('Műszaki adattábla'!O3462="","Nem adott meg lekötött teljesítményt",VLOOKUP(D3471,'Műszaki adattábla'!F:O,10,0)),0))</f>
        <v/>
      </c>
      <c r="H3471" s="29" t="str">
        <f>IF(D3471="","",VLOOKUP(D3471,'Műszaki adattábla'!F:P,11,0))</f>
        <v/>
      </c>
      <c r="I3471" s="30"/>
      <c r="J3471" s="30"/>
      <c r="K3471" s="31" t="str">
        <f>IF(D3471="","",ROUND(((F3471*I3471*'Műszaki adattábla'!$C$7/'Műszaki adattábla'!$C$8)+(G3471*I3471)+(H3471*I3471))/12*'Műszaki adattábla'!T3462,0))</f>
        <v/>
      </c>
      <c r="L3471" s="32" t="str">
        <f t="shared" si="115"/>
        <v/>
      </c>
    </row>
    <row r="3472" spans="2:12" ht="14.4" thickBot="1" x14ac:dyDescent="0.3">
      <c r="B3472" s="28" t="str">
        <f t="shared" si="114"/>
        <v/>
      </c>
      <c r="C3472" s="167" t="str">
        <f>IF(D3472="","",VLOOKUP(D3472,'Műszaki adattábla'!F:G,2,0))</f>
        <v/>
      </c>
      <c r="D3472" s="168" t="str">
        <f>IF('Műszaki adattábla'!F3463="","",'Műszaki adattábla'!F3463)</f>
        <v/>
      </c>
      <c r="E3472" s="169" t="str">
        <f>IF(D3472="","",VLOOKUP(D3472,'Műszaki adattábla'!F:R,13,0))</f>
        <v/>
      </c>
      <c r="F3472" s="29" t="str">
        <f>IF(D3472="","",VLOOKUP(D3472,'Műszaki adattábla'!F:M,8,0))</f>
        <v/>
      </c>
      <c r="G3472" s="29" t="str">
        <f>IF(D3472="","",IF('Műszaki adattábla'!L3463="20-99",IF('Műszaki adattábla'!O3463="","Nem adott meg lekötött teljesítményt",VLOOKUP(D3472,'Műszaki adattábla'!F:O,10,0)),0))</f>
        <v/>
      </c>
      <c r="H3472" s="29" t="str">
        <f>IF(D3472="","",VLOOKUP(D3472,'Műszaki adattábla'!F:P,11,0))</f>
        <v/>
      </c>
      <c r="I3472" s="30"/>
      <c r="J3472" s="30"/>
      <c r="K3472" s="31" t="str">
        <f>IF(D3472="","",ROUND(((F3472*I3472*'Műszaki adattábla'!$C$7/'Műszaki adattábla'!$C$8)+(G3472*I3472)+(H3472*I3472))/12*'Műszaki adattábla'!T3463,0))</f>
        <v/>
      </c>
      <c r="L3472" s="32" t="str">
        <f t="shared" si="115"/>
        <v/>
      </c>
    </row>
    <row r="3473" spans="2:12" ht="14.4" thickBot="1" x14ac:dyDescent="0.3">
      <c r="B3473" s="28" t="str">
        <f t="shared" si="114"/>
        <v/>
      </c>
      <c r="C3473" s="167" t="str">
        <f>IF(D3473="","",VLOOKUP(D3473,'Műszaki adattábla'!F:G,2,0))</f>
        <v/>
      </c>
      <c r="D3473" s="168" t="str">
        <f>IF('Műszaki adattábla'!F3464="","",'Műszaki adattábla'!F3464)</f>
        <v/>
      </c>
      <c r="E3473" s="169" t="str">
        <f>IF(D3473="","",VLOOKUP(D3473,'Műszaki adattábla'!F:R,13,0))</f>
        <v/>
      </c>
      <c r="F3473" s="29" t="str">
        <f>IF(D3473="","",VLOOKUP(D3473,'Műszaki adattábla'!F:M,8,0))</f>
        <v/>
      </c>
      <c r="G3473" s="29" t="str">
        <f>IF(D3473="","",IF('Műszaki adattábla'!L3464="20-99",IF('Műszaki adattábla'!O3464="","Nem adott meg lekötött teljesítményt",VLOOKUP(D3473,'Műszaki adattábla'!F:O,10,0)),0))</f>
        <v/>
      </c>
      <c r="H3473" s="29" t="str">
        <f>IF(D3473="","",VLOOKUP(D3473,'Műszaki adattábla'!F:P,11,0))</f>
        <v/>
      </c>
      <c r="I3473" s="30"/>
      <c r="J3473" s="30"/>
      <c r="K3473" s="31" t="str">
        <f>IF(D3473="","",ROUND(((F3473*I3473*'Műszaki adattábla'!$C$7/'Műszaki adattábla'!$C$8)+(G3473*I3473)+(H3473*I3473))/12*'Műszaki adattábla'!T3464,0))</f>
        <v/>
      </c>
      <c r="L3473" s="32" t="str">
        <f t="shared" si="115"/>
        <v/>
      </c>
    </row>
    <row r="3474" spans="2:12" ht="14.4" thickBot="1" x14ac:dyDescent="0.3">
      <c r="B3474" s="28" t="str">
        <f t="shared" si="114"/>
        <v/>
      </c>
      <c r="C3474" s="167" t="str">
        <f>IF(D3474="","",VLOOKUP(D3474,'Műszaki adattábla'!F:G,2,0))</f>
        <v/>
      </c>
      <c r="D3474" s="168" t="str">
        <f>IF('Műszaki adattábla'!F3465="","",'Műszaki adattábla'!F3465)</f>
        <v/>
      </c>
      <c r="E3474" s="169" t="str">
        <f>IF(D3474="","",VLOOKUP(D3474,'Műszaki adattábla'!F:R,13,0))</f>
        <v/>
      </c>
      <c r="F3474" s="29" t="str">
        <f>IF(D3474="","",VLOOKUP(D3474,'Műszaki adattábla'!F:M,8,0))</f>
        <v/>
      </c>
      <c r="G3474" s="29" t="str">
        <f>IF(D3474="","",IF('Műszaki adattábla'!L3465="20-99",IF('Műszaki adattábla'!O3465="","Nem adott meg lekötött teljesítményt",VLOOKUP(D3474,'Műszaki adattábla'!F:O,10,0)),0))</f>
        <v/>
      </c>
      <c r="H3474" s="29" t="str">
        <f>IF(D3474="","",VLOOKUP(D3474,'Műszaki adattábla'!F:P,11,0))</f>
        <v/>
      </c>
      <c r="I3474" s="30"/>
      <c r="J3474" s="30"/>
      <c r="K3474" s="31" t="str">
        <f>IF(D3474="","",ROUND(((F3474*I3474*'Műszaki adattábla'!$C$7/'Műszaki adattábla'!$C$8)+(G3474*I3474)+(H3474*I3474))/12*'Műszaki adattábla'!T3465,0))</f>
        <v/>
      </c>
      <c r="L3474" s="32" t="str">
        <f t="shared" si="115"/>
        <v/>
      </c>
    </row>
    <row r="3475" spans="2:12" ht="14.4" thickBot="1" x14ac:dyDescent="0.3">
      <c r="B3475" s="28" t="str">
        <f t="shared" si="114"/>
        <v/>
      </c>
      <c r="C3475" s="167" t="str">
        <f>IF(D3475="","",VLOOKUP(D3475,'Műszaki adattábla'!F:G,2,0))</f>
        <v/>
      </c>
      <c r="D3475" s="168" t="str">
        <f>IF('Műszaki adattábla'!F3466="","",'Műszaki adattábla'!F3466)</f>
        <v/>
      </c>
      <c r="E3475" s="169" t="str">
        <f>IF(D3475="","",VLOOKUP(D3475,'Műszaki adattábla'!F:R,13,0))</f>
        <v/>
      </c>
      <c r="F3475" s="29" t="str">
        <f>IF(D3475="","",VLOOKUP(D3475,'Műszaki adattábla'!F:M,8,0))</f>
        <v/>
      </c>
      <c r="G3475" s="29" t="str">
        <f>IF(D3475="","",IF('Műszaki adattábla'!L3466="20-99",IF('Műszaki adattábla'!O3466="","Nem adott meg lekötött teljesítményt",VLOOKUP(D3475,'Műszaki adattábla'!F:O,10,0)),0))</f>
        <v/>
      </c>
      <c r="H3475" s="29" t="str">
        <f>IF(D3475="","",VLOOKUP(D3475,'Műszaki adattábla'!F:P,11,0))</f>
        <v/>
      </c>
      <c r="I3475" s="30"/>
      <c r="J3475" s="30"/>
      <c r="K3475" s="31" t="str">
        <f>IF(D3475="","",ROUND(((F3475*I3475*'Műszaki adattábla'!$C$7/'Műszaki adattábla'!$C$8)+(G3475*I3475)+(H3475*I3475))/12*'Műszaki adattábla'!T3466,0))</f>
        <v/>
      </c>
      <c r="L3475" s="32" t="str">
        <f t="shared" si="115"/>
        <v/>
      </c>
    </row>
    <row r="3476" spans="2:12" ht="14.4" thickBot="1" x14ac:dyDescent="0.3">
      <c r="B3476" s="28" t="str">
        <f t="shared" si="114"/>
        <v/>
      </c>
      <c r="C3476" s="167" t="str">
        <f>IF(D3476="","",VLOOKUP(D3476,'Műszaki adattábla'!F:G,2,0))</f>
        <v/>
      </c>
      <c r="D3476" s="168" t="str">
        <f>IF('Műszaki adattábla'!F3467="","",'Műszaki adattábla'!F3467)</f>
        <v/>
      </c>
      <c r="E3476" s="169" t="str">
        <f>IF(D3476="","",VLOOKUP(D3476,'Műszaki adattábla'!F:R,13,0))</f>
        <v/>
      </c>
      <c r="F3476" s="29" t="str">
        <f>IF(D3476="","",VLOOKUP(D3476,'Műszaki adattábla'!F:M,8,0))</f>
        <v/>
      </c>
      <c r="G3476" s="29" t="str">
        <f>IF(D3476="","",IF('Műszaki adattábla'!L3467="20-99",IF('Műszaki adattábla'!O3467="","Nem adott meg lekötött teljesítményt",VLOOKUP(D3476,'Műszaki adattábla'!F:O,10,0)),0))</f>
        <v/>
      </c>
      <c r="H3476" s="29" t="str">
        <f>IF(D3476="","",VLOOKUP(D3476,'Műszaki adattábla'!F:P,11,0))</f>
        <v/>
      </c>
      <c r="I3476" s="30"/>
      <c r="J3476" s="30"/>
      <c r="K3476" s="31" t="str">
        <f>IF(D3476="","",ROUND(((F3476*I3476*'Műszaki adattábla'!$C$7/'Műszaki adattábla'!$C$8)+(G3476*I3476)+(H3476*I3476))/12*'Műszaki adattábla'!T3467,0))</f>
        <v/>
      </c>
      <c r="L3476" s="32" t="str">
        <f t="shared" si="115"/>
        <v/>
      </c>
    </row>
    <row r="3477" spans="2:12" ht="14.4" thickBot="1" x14ac:dyDescent="0.3">
      <c r="B3477" s="28" t="str">
        <f t="shared" si="114"/>
        <v/>
      </c>
      <c r="C3477" s="167" t="str">
        <f>IF(D3477="","",VLOOKUP(D3477,'Műszaki adattábla'!F:G,2,0))</f>
        <v/>
      </c>
      <c r="D3477" s="168" t="str">
        <f>IF('Műszaki adattábla'!F3468="","",'Műszaki adattábla'!F3468)</f>
        <v/>
      </c>
      <c r="E3477" s="169" t="str">
        <f>IF(D3477="","",VLOOKUP(D3477,'Műszaki adattábla'!F:R,13,0))</f>
        <v/>
      </c>
      <c r="F3477" s="29" t="str">
        <f>IF(D3477="","",VLOOKUP(D3477,'Műszaki adattábla'!F:M,8,0))</f>
        <v/>
      </c>
      <c r="G3477" s="29" t="str">
        <f>IF(D3477="","",IF('Műszaki adattábla'!L3468="20-99",IF('Műszaki adattábla'!O3468="","Nem adott meg lekötött teljesítményt",VLOOKUP(D3477,'Műszaki adattábla'!F:O,10,0)),0))</f>
        <v/>
      </c>
      <c r="H3477" s="29" t="str">
        <f>IF(D3477="","",VLOOKUP(D3477,'Műszaki adattábla'!F:P,11,0))</f>
        <v/>
      </c>
      <c r="I3477" s="30"/>
      <c r="J3477" s="30"/>
      <c r="K3477" s="31" t="str">
        <f>IF(D3477="","",ROUND(((F3477*I3477*'Műszaki adattábla'!$C$7/'Műszaki adattábla'!$C$8)+(G3477*I3477)+(H3477*I3477))/12*'Műszaki adattábla'!T3468,0))</f>
        <v/>
      </c>
      <c r="L3477" s="32" t="str">
        <f t="shared" si="115"/>
        <v/>
      </c>
    </row>
    <row r="3478" spans="2:12" ht="14.4" thickBot="1" x14ac:dyDescent="0.3">
      <c r="B3478" s="28" t="str">
        <f t="shared" si="114"/>
        <v/>
      </c>
      <c r="C3478" s="167" t="str">
        <f>IF(D3478="","",VLOOKUP(D3478,'Műszaki adattábla'!F:G,2,0))</f>
        <v/>
      </c>
      <c r="D3478" s="168" t="str">
        <f>IF('Műszaki adattábla'!F3469="","",'Műszaki adattábla'!F3469)</f>
        <v/>
      </c>
      <c r="E3478" s="169" t="str">
        <f>IF(D3478="","",VLOOKUP(D3478,'Műszaki adattábla'!F:R,13,0))</f>
        <v/>
      </c>
      <c r="F3478" s="29" t="str">
        <f>IF(D3478="","",VLOOKUP(D3478,'Műszaki adattábla'!F:M,8,0))</f>
        <v/>
      </c>
      <c r="G3478" s="29" t="str">
        <f>IF(D3478="","",IF('Műszaki adattábla'!L3469="20-99",IF('Műszaki adattábla'!O3469="","Nem adott meg lekötött teljesítményt",VLOOKUP(D3478,'Műszaki adattábla'!F:O,10,0)),0))</f>
        <v/>
      </c>
      <c r="H3478" s="29" t="str">
        <f>IF(D3478="","",VLOOKUP(D3478,'Műszaki adattábla'!F:P,11,0))</f>
        <v/>
      </c>
      <c r="I3478" s="30"/>
      <c r="J3478" s="30"/>
      <c r="K3478" s="31" t="str">
        <f>IF(D3478="","",ROUND(((F3478*I3478*'Műszaki adattábla'!$C$7/'Műszaki adattábla'!$C$8)+(G3478*I3478)+(H3478*I3478))/12*'Műszaki adattábla'!T3469,0))</f>
        <v/>
      </c>
      <c r="L3478" s="32" t="str">
        <f t="shared" si="115"/>
        <v/>
      </c>
    </row>
    <row r="3479" spans="2:12" ht="14.4" thickBot="1" x14ac:dyDescent="0.3">
      <c r="B3479" s="28" t="str">
        <f t="shared" si="114"/>
        <v/>
      </c>
      <c r="C3479" s="167" t="str">
        <f>IF(D3479="","",VLOOKUP(D3479,'Műszaki adattábla'!F:G,2,0))</f>
        <v/>
      </c>
      <c r="D3479" s="168" t="str">
        <f>IF('Műszaki adattábla'!F3470="","",'Műszaki adattábla'!F3470)</f>
        <v/>
      </c>
      <c r="E3479" s="169" t="str">
        <f>IF(D3479="","",VLOOKUP(D3479,'Műszaki adattábla'!F:R,13,0))</f>
        <v/>
      </c>
      <c r="F3479" s="29" t="str">
        <f>IF(D3479="","",VLOOKUP(D3479,'Műszaki adattábla'!F:M,8,0))</f>
        <v/>
      </c>
      <c r="G3479" s="29" t="str">
        <f>IF(D3479="","",IF('Műszaki adattábla'!L3470="20-99",IF('Műszaki adattábla'!O3470="","Nem adott meg lekötött teljesítményt",VLOOKUP(D3479,'Műszaki adattábla'!F:O,10,0)),0))</f>
        <v/>
      </c>
      <c r="H3479" s="29" t="str">
        <f>IF(D3479="","",VLOOKUP(D3479,'Műszaki adattábla'!F:P,11,0))</f>
        <v/>
      </c>
      <c r="I3479" s="30"/>
      <c r="J3479" s="30"/>
      <c r="K3479" s="31" t="str">
        <f>IF(D3479="","",ROUND(((F3479*I3479*'Műszaki adattábla'!$C$7/'Műszaki adattábla'!$C$8)+(G3479*I3479)+(H3479*I3479))/12*'Műszaki adattábla'!T3470,0))</f>
        <v/>
      </c>
      <c r="L3479" s="32" t="str">
        <f t="shared" si="115"/>
        <v/>
      </c>
    </row>
    <row r="3480" spans="2:12" ht="14.4" thickBot="1" x14ac:dyDescent="0.3">
      <c r="B3480" s="28" t="str">
        <f t="shared" si="114"/>
        <v/>
      </c>
      <c r="C3480" s="167" t="str">
        <f>IF(D3480="","",VLOOKUP(D3480,'Műszaki adattábla'!F:G,2,0))</f>
        <v/>
      </c>
      <c r="D3480" s="168" t="str">
        <f>IF('Műszaki adattábla'!F3471="","",'Műszaki adattábla'!F3471)</f>
        <v/>
      </c>
      <c r="E3480" s="169" t="str">
        <f>IF(D3480="","",VLOOKUP(D3480,'Műszaki adattábla'!F:R,13,0))</f>
        <v/>
      </c>
      <c r="F3480" s="29" t="str">
        <f>IF(D3480="","",VLOOKUP(D3480,'Műszaki adattábla'!F:M,8,0))</f>
        <v/>
      </c>
      <c r="G3480" s="29" t="str">
        <f>IF(D3480="","",IF('Műszaki adattábla'!L3471="20-99",IF('Műszaki adattábla'!O3471="","Nem adott meg lekötött teljesítményt",VLOOKUP(D3480,'Műszaki adattábla'!F:O,10,0)),0))</f>
        <v/>
      </c>
      <c r="H3480" s="29" t="str">
        <f>IF(D3480="","",VLOOKUP(D3480,'Műszaki adattábla'!F:P,11,0))</f>
        <v/>
      </c>
      <c r="I3480" s="30"/>
      <c r="J3480" s="30"/>
      <c r="K3480" s="31" t="str">
        <f>IF(D3480="","",ROUND(((F3480*I3480*'Műszaki adattábla'!$C$7/'Műszaki adattábla'!$C$8)+(G3480*I3480)+(H3480*I3480))/12*'Műszaki adattábla'!T3471,0))</f>
        <v/>
      </c>
      <c r="L3480" s="32" t="str">
        <f t="shared" si="115"/>
        <v/>
      </c>
    </row>
    <row r="3481" spans="2:12" ht="14.4" thickBot="1" x14ac:dyDescent="0.3">
      <c r="B3481" s="28" t="str">
        <f t="shared" si="114"/>
        <v/>
      </c>
      <c r="C3481" s="167" t="str">
        <f>IF(D3481="","",VLOOKUP(D3481,'Műszaki adattábla'!F:G,2,0))</f>
        <v/>
      </c>
      <c r="D3481" s="168" t="str">
        <f>IF('Műszaki adattábla'!F3472="","",'Műszaki adattábla'!F3472)</f>
        <v/>
      </c>
      <c r="E3481" s="169" t="str">
        <f>IF(D3481="","",VLOOKUP(D3481,'Műszaki adattábla'!F:R,13,0))</f>
        <v/>
      </c>
      <c r="F3481" s="29" t="str">
        <f>IF(D3481="","",VLOOKUP(D3481,'Műszaki adattábla'!F:M,8,0))</f>
        <v/>
      </c>
      <c r="G3481" s="29" t="str">
        <f>IF(D3481="","",IF('Műszaki adattábla'!L3472="20-99",IF('Műszaki adattábla'!O3472="","Nem adott meg lekötött teljesítményt",VLOOKUP(D3481,'Műszaki adattábla'!F:O,10,0)),0))</f>
        <v/>
      </c>
      <c r="H3481" s="29" t="str">
        <f>IF(D3481="","",VLOOKUP(D3481,'Műszaki adattábla'!F:P,11,0))</f>
        <v/>
      </c>
      <c r="I3481" s="30"/>
      <c r="J3481" s="30"/>
      <c r="K3481" s="31" t="str">
        <f>IF(D3481="","",ROUND(((F3481*I3481*'Műszaki adattábla'!$C$7/'Műszaki adattábla'!$C$8)+(G3481*I3481)+(H3481*I3481))/12*'Műszaki adattábla'!T3472,0))</f>
        <v/>
      </c>
      <c r="L3481" s="32" t="str">
        <f t="shared" si="115"/>
        <v/>
      </c>
    </row>
    <row r="3482" spans="2:12" ht="14.4" thickBot="1" x14ac:dyDescent="0.3">
      <c r="B3482" s="28" t="str">
        <f t="shared" si="114"/>
        <v/>
      </c>
      <c r="C3482" s="167" t="str">
        <f>IF(D3482="","",VLOOKUP(D3482,'Műszaki adattábla'!F:G,2,0))</f>
        <v/>
      </c>
      <c r="D3482" s="168" t="str">
        <f>IF('Műszaki adattábla'!F3473="","",'Műszaki adattábla'!F3473)</f>
        <v/>
      </c>
      <c r="E3482" s="169" t="str">
        <f>IF(D3482="","",VLOOKUP(D3482,'Műszaki adattábla'!F:R,13,0))</f>
        <v/>
      </c>
      <c r="F3482" s="29" t="str">
        <f>IF(D3482="","",VLOOKUP(D3482,'Műszaki adattábla'!F:M,8,0))</f>
        <v/>
      </c>
      <c r="G3482" s="29" t="str">
        <f>IF(D3482="","",IF('Műszaki adattábla'!L3473="20-99",IF('Műszaki adattábla'!O3473="","Nem adott meg lekötött teljesítményt",VLOOKUP(D3482,'Műszaki adattábla'!F:O,10,0)),0))</f>
        <v/>
      </c>
      <c r="H3482" s="29" t="str">
        <f>IF(D3482="","",VLOOKUP(D3482,'Műszaki adattábla'!F:P,11,0))</f>
        <v/>
      </c>
      <c r="I3482" s="30"/>
      <c r="J3482" s="30"/>
      <c r="K3482" s="31" t="str">
        <f>IF(D3482="","",ROUND(((F3482*I3482*'Műszaki adattábla'!$C$7/'Műszaki adattábla'!$C$8)+(G3482*I3482)+(H3482*I3482))/12*'Műszaki adattábla'!T3473,0))</f>
        <v/>
      </c>
      <c r="L3482" s="32" t="str">
        <f t="shared" si="115"/>
        <v/>
      </c>
    </row>
    <row r="3483" spans="2:12" ht="14.4" thickBot="1" x14ac:dyDescent="0.3">
      <c r="B3483" s="28" t="str">
        <f t="shared" si="114"/>
        <v/>
      </c>
      <c r="C3483" s="167" t="str">
        <f>IF(D3483="","",VLOOKUP(D3483,'Műszaki adattábla'!F:G,2,0))</f>
        <v/>
      </c>
      <c r="D3483" s="168" t="str">
        <f>IF('Műszaki adattábla'!F3474="","",'Műszaki adattábla'!F3474)</f>
        <v/>
      </c>
      <c r="E3483" s="169" t="str">
        <f>IF(D3483="","",VLOOKUP(D3483,'Műszaki adattábla'!F:R,13,0))</f>
        <v/>
      </c>
      <c r="F3483" s="29" t="str">
        <f>IF(D3483="","",VLOOKUP(D3483,'Műszaki adattábla'!F:M,8,0))</f>
        <v/>
      </c>
      <c r="G3483" s="29" t="str">
        <f>IF(D3483="","",IF('Műszaki adattábla'!L3474="20-99",IF('Műszaki adattábla'!O3474="","Nem adott meg lekötött teljesítményt",VLOOKUP(D3483,'Műszaki adattábla'!F:O,10,0)),0))</f>
        <v/>
      </c>
      <c r="H3483" s="29" t="str">
        <f>IF(D3483="","",VLOOKUP(D3483,'Műszaki adattábla'!F:P,11,0))</f>
        <v/>
      </c>
      <c r="I3483" s="30"/>
      <c r="J3483" s="30"/>
      <c r="K3483" s="31" t="str">
        <f>IF(D3483="","",ROUND(((F3483*I3483*'Műszaki adattábla'!$C$7/'Műszaki adattábla'!$C$8)+(G3483*I3483)+(H3483*I3483))/12*'Műszaki adattábla'!T3474,0))</f>
        <v/>
      </c>
      <c r="L3483" s="32" t="str">
        <f t="shared" si="115"/>
        <v/>
      </c>
    </row>
    <row r="3484" spans="2:12" ht="14.4" thickBot="1" x14ac:dyDescent="0.3">
      <c r="B3484" s="28" t="str">
        <f t="shared" ref="B3484:B3547" si="116">IF(D3484="","",B3483+1)</f>
        <v/>
      </c>
      <c r="C3484" s="167" t="str">
        <f>IF(D3484="","",VLOOKUP(D3484,'Műszaki adattábla'!F:G,2,0))</f>
        <v/>
      </c>
      <c r="D3484" s="168" t="str">
        <f>IF('Műszaki adattábla'!F3475="","",'Műszaki adattábla'!F3475)</f>
        <v/>
      </c>
      <c r="E3484" s="169" t="str">
        <f>IF(D3484="","",VLOOKUP(D3484,'Műszaki adattábla'!F:R,13,0))</f>
        <v/>
      </c>
      <c r="F3484" s="29" t="str">
        <f>IF(D3484="","",VLOOKUP(D3484,'Műszaki adattábla'!F:M,8,0))</f>
        <v/>
      </c>
      <c r="G3484" s="29" t="str">
        <f>IF(D3484="","",IF('Műszaki adattábla'!L3475="20-99",IF('Műszaki adattábla'!O3475="","Nem adott meg lekötött teljesítményt",VLOOKUP(D3484,'Műszaki adattábla'!F:O,10,0)),0))</f>
        <v/>
      </c>
      <c r="H3484" s="29" t="str">
        <f>IF(D3484="","",VLOOKUP(D3484,'Műszaki adattábla'!F:P,11,0))</f>
        <v/>
      </c>
      <c r="I3484" s="30"/>
      <c r="J3484" s="30"/>
      <c r="K3484" s="31" t="str">
        <f>IF(D3484="","",ROUND(((F3484*I3484*'Műszaki adattábla'!$C$7/'Műszaki adattábla'!$C$8)+(G3484*I3484)+(H3484*I3484))/12*'Műszaki adattábla'!T3475,0))</f>
        <v/>
      </c>
      <c r="L3484" s="32" t="str">
        <f t="shared" ref="L3484:L3547" si="117">IF(D3484="","",ROUND((J3484/1000)*E3484,0))</f>
        <v/>
      </c>
    </row>
    <row r="3485" spans="2:12" ht="14.4" thickBot="1" x14ac:dyDescent="0.3">
      <c r="B3485" s="28" t="str">
        <f t="shared" si="116"/>
        <v/>
      </c>
      <c r="C3485" s="167" t="str">
        <f>IF(D3485="","",VLOOKUP(D3485,'Műszaki adattábla'!F:G,2,0))</f>
        <v/>
      </c>
      <c r="D3485" s="168" t="str">
        <f>IF('Műszaki adattábla'!F3476="","",'Műszaki adattábla'!F3476)</f>
        <v/>
      </c>
      <c r="E3485" s="169" t="str">
        <f>IF(D3485="","",VLOOKUP(D3485,'Műszaki adattábla'!F:R,13,0))</f>
        <v/>
      </c>
      <c r="F3485" s="29" t="str">
        <f>IF(D3485="","",VLOOKUP(D3485,'Műszaki adattábla'!F:M,8,0))</f>
        <v/>
      </c>
      <c r="G3485" s="29" t="str">
        <f>IF(D3485="","",IF('Műszaki adattábla'!L3476="20-99",IF('Műszaki adattábla'!O3476="","Nem adott meg lekötött teljesítményt",VLOOKUP(D3485,'Műszaki adattábla'!F:O,10,0)),0))</f>
        <v/>
      </c>
      <c r="H3485" s="29" t="str">
        <f>IF(D3485="","",VLOOKUP(D3485,'Műszaki adattábla'!F:P,11,0))</f>
        <v/>
      </c>
      <c r="I3485" s="30"/>
      <c r="J3485" s="30"/>
      <c r="K3485" s="31" t="str">
        <f>IF(D3485="","",ROUND(((F3485*I3485*'Műszaki adattábla'!$C$7/'Műszaki adattábla'!$C$8)+(G3485*I3485)+(H3485*I3485))/12*'Műszaki adattábla'!T3476,0))</f>
        <v/>
      </c>
      <c r="L3485" s="32" t="str">
        <f t="shared" si="117"/>
        <v/>
      </c>
    </row>
    <row r="3486" spans="2:12" ht="14.4" thickBot="1" x14ac:dyDescent="0.3">
      <c r="B3486" s="28" t="str">
        <f t="shared" si="116"/>
        <v/>
      </c>
      <c r="C3486" s="167" t="str">
        <f>IF(D3486="","",VLOOKUP(D3486,'Műszaki adattábla'!F:G,2,0))</f>
        <v/>
      </c>
      <c r="D3486" s="168" t="str">
        <f>IF('Műszaki adattábla'!F3477="","",'Műszaki adattábla'!F3477)</f>
        <v/>
      </c>
      <c r="E3486" s="169" t="str">
        <f>IF(D3486="","",VLOOKUP(D3486,'Műszaki adattábla'!F:R,13,0))</f>
        <v/>
      </c>
      <c r="F3486" s="29" t="str">
        <f>IF(D3486="","",VLOOKUP(D3486,'Műszaki adattábla'!F:M,8,0))</f>
        <v/>
      </c>
      <c r="G3486" s="29" t="str">
        <f>IF(D3486="","",IF('Műszaki adattábla'!L3477="20-99",IF('Műszaki adattábla'!O3477="","Nem adott meg lekötött teljesítményt",VLOOKUP(D3486,'Műszaki adattábla'!F:O,10,0)),0))</f>
        <v/>
      </c>
      <c r="H3486" s="29" t="str">
        <f>IF(D3486="","",VLOOKUP(D3486,'Műszaki adattábla'!F:P,11,0))</f>
        <v/>
      </c>
      <c r="I3486" s="30"/>
      <c r="J3486" s="30"/>
      <c r="K3486" s="31" t="str">
        <f>IF(D3486="","",ROUND(((F3486*I3486*'Műszaki adattábla'!$C$7/'Műszaki adattábla'!$C$8)+(G3486*I3486)+(H3486*I3486))/12*'Műszaki adattábla'!T3477,0))</f>
        <v/>
      </c>
      <c r="L3486" s="32" t="str">
        <f t="shared" si="117"/>
        <v/>
      </c>
    </row>
    <row r="3487" spans="2:12" ht="14.4" thickBot="1" x14ac:dyDescent="0.3">
      <c r="B3487" s="28" t="str">
        <f t="shared" si="116"/>
        <v/>
      </c>
      <c r="C3487" s="167" t="str">
        <f>IF(D3487="","",VLOOKUP(D3487,'Műszaki adattábla'!F:G,2,0))</f>
        <v/>
      </c>
      <c r="D3487" s="168" t="str">
        <f>IF('Műszaki adattábla'!F3478="","",'Műszaki adattábla'!F3478)</f>
        <v/>
      </c>
      <c r="E3487" s="169" t="str">
        <f>IF(D3487="","",VLOOKUP(D3487,'Műszaki adattábla'!F:R,13,0))</f>
        <v/>
      </c>
      <c r="F3487" s="29" t="str">
        <f>IF(D3487="","",VLOOKUP(D3487,'Műszaki adattábla'!F:M,8,0))</f>
        <v/>
      </c>
      <c r="G3487" s="29" t="str">
        <f>IF(D3487="","",IF('Műszaki adattábla'!L3478="20-99",IF('Műszaki adattábla'!O3478="","Nem adott meg lekötött teljesítményt",VLOOKUP(D3487,'Műszaki adattábla'!F:O,10,0)),0))</f>
        <v/>
      </c>
      <c r="H3487" s="29" t="str">
        <f>IF(D3487="","",VLOOKUP(D3487,'Műszaki adattábla'!F:P,11,0))</f>
        <v/>
      </c>
      <c r="I3487" s="30"/>
      <c r="J3487" s="30"/>
      <c r="K3487" s="31" t="str">
        <f>IF(D3487="","",ROUND(((F3487*I3487*'Műszaki adattábla'!$C$7/'Műszaki adattábla'!$C$8)+(G3487*I3487)+(H3487*I3487))/12*'Műszaki adattábla'!T3478,0))</f>
        <v/>
      </c>
      <c r="L3487" s="32" t="str">
        <f t="shared" si="117"/>
        <v/>
      </c>
    </row>
    <row r="3488" spans="2:12" ht="14.4" thickBot="1" x14ac:dyDescent="0.3">
      <c r="B3488" s="28" t="str">
        <f t="shared" si="116"/>
        <v/>
      </c>
      <c r="C3488" s="167" t="str">
        <f>IF(D3488="","",VLOOKUP(D3488,'Műszaki adattábla'!F:G,2,0))</f>
        <v/>
      </c>
      <c r="D3488" s="168" t="str">
        <f>IF('Műszaki adattábla'!F3479="","",'Műszaki adattábla'!F3479)</f>
        <v/>
      </c>
      <c r="E3488" s="169" t="str">
        <f>IF(D3488="","",VLOOKUP(D3488,'Műszaki adattábla'!F:R,13,0))</f>
        <v/>
      </c>
      <c r="F3488" s="29" t="str">
        <f>IF(D3488="","",VLOOKUP(D3488,'Műszaki adattábla'!F:M,8,0))</f>
        <v/>
      </c>
      <c r="G3488" s="29" t="str">
        <f>IF(D3488="","",IF('Műszaki adattábla'!L3479="20-99",IF('Műszaki adattábla'!O3479="","Nem adott meg lekötött teljesítményt",VLOOKUP(D3488,'Műszaki adattábla'!F:O,10,0)),0))</f>
        <v/>
      </c>
      <c r="H3488" s="29" t="str">
        <f>IF(D3488="","",VLOOKUP(D3488,'Műszaki adattábla'!F:P,11,0))</f>
        <v/>
      </c>
      <c r="I3488" s="30"/>
      <c r="J3488" s="30"/>
      <c r="K3488" s="31" t="str">
        <f>IF(D3488="","",ROUND(((F3488*I3488*'Műszaki adattábla'!$C$7/'Műszaki adattábla'!$C$8)+(G3488*I3488)+(H3488*I3488))/12*'Műszaki adattábla'!T3479,0))</f>
        <v/>
      </c>
      <c r="L3488" s="32" t="str">
        <f t="shared" si="117"/>
        <v/>
      </c>
    </row>
    <row r="3489" spans="2:12" ht="14.4" thickBot="1" x14ac:dyDescent="0.3">
      <c r="B3489" s="28" t="str">
        <f t="shared" si="116"/>
        <v/>
      </c>
      <c r="C3489" s="167" t="str">
        <f>IF(D3489="","",VLOOKUP(D3489,'Műszaki adattábla'!F:G,2,0))</f>
        <v/>
      </c>
      <c r="D3489" s="168" t="str">
        <f>IF('Műszaki adattábla'!F3480="","",'Műszaki adattábla'!F3480)</f>
        <v/>
      </c>
      <c r="E3489" s="169" t="str">
        <f>IF(D3489="","",VLOOKUP(D3489,'Műszaki adattábla'!F:R,13,0))</f>
        <v/>
      </c>
      <c r="F3489" s="29" t="str">
        <f>IF(D3489="","",VLOOKUP(D3489,'Műszaki adattábla'!F:M,8,0))</f>
        <v/>
      </c>
      <c r="G3489" s="29" t="str">
        <f>IF(D3489="","",IF('Műszaki adattábla'!L3480="20-99",IF('Műszaki adattábla'!O3480="","Nem adott meg lekötött teljesítményt",VLOOKUP(D3489,'Műszaki adattábla'!F:O,10,0)),0))</f>
        <v/>
      </c>
      <c r="H3489" s="29" t="str">
        <f>IF(D3489="","",VLOOKUP(D3489,'Műszaki adattábla'!F:P,11,0))</f>
        <v/>
      </c>
      <c r="I3489" s="30"/>
      <c r="J3489" s="30"/>
      <c r="K3489" s="31" t="str">
        <f>IF(D3489="","",ROUND(((F3489*I3489*'Műszaki adattábla'!$C$7/'Műszaki adattábla'!$C$8)+(G3489*I3489)+(H3489*I3489))/12*'Műszaki adattábla'!T3480,0))</f>
        <v/>
      </c>
      <c r="L3489" s="32" t="str">
        <f t="shared" si="117"/>
        <v/>
      </c>
    </row>
    <row r="3490" spans="2:12" ht="14.4" thickBot="1" x14ac:dyDescent="0.3">
      <c r="B3490" s="28" t="str">
        <f t="shared" si="116"/>
        <v/>
      </c>
      <c r="C3490" s="167" t="str">
        <f>IF(D3490="","",VLOOKUP(D3490,'Műszaki adattábla'!F:G,2,0))</f>
        <v/>
      </c>
      <c r="D3490" s="168" t="str">
        <f>IF('Műszaki adattábla'!F3481="","",'Műszaki adattábla'!F3481)</f>
        <v/>
      </c>
      <c r="E3490" s="169" t="str">
        <f>IF(D3490="","",VLOOKUP(D3490,'Műszaki adattábla'!F:R,13,0))</f>
        <v/>
      </c>
      <c r="F3490" s="29" t="str">
        <f>IF(D3490="","",VLOOKUP(D3490,'Műszaki adattábla'!F:M,8,0))</f>
        <v/>
      </c>
      <c r="G3490" s="29" t="str">
        <f>IF(D3490="","",IF('Műszaki adattábla'!L3481="20-99",IF('Műszaki adattábla'!O3481="","Nem adott meg lekötött teljesítményt",VLOOKUP(D3490,'Műszaki adattábla'!F:O,10,0)),0))</f>
        <v/>
      </c>
      <c r="H3490" s="29" t="str">
        <f>IF(D3490="","",VLOOKUP(D3490,'Műszaki adattábla'!F:P,11,0))</f>
        <v/>
      </c>
      <c r="I3490" s="30"/>
      <c r="J3490" s="30"/>
      <c r="K3490" s="31" t="str">
        <f>IF(D3490="","",ROUND(((F3490*I3490*'Műszaki adattábla'!$C$7/'Műszaki adattábla'!$C$8)+(G3490*I3490)+(H3490*I3490))/12*'Műszaki adattábla'!T3481,0))</f>
        <v/>
      </c>
      <c r="L3490" s="32" t="str">
        <f t="shared" si="117"/>
        <v/>
      </c>
    </row>
    <row r="3491" spans="2:12" ht="14.4" thickBot="1" x14ac:dyDescent="0.3">
      <c r="B3491" s="28" t="str">
        <f t="shared" si="116"/>
        <v/>
      </c>
      <c r="C3491" s="167" t="str">
        <f>IF(D3491="","",VLOOKUP(D3491,'Műszaki adattábla'!F:G,2,0))</f>
        <v/>
      </c>
      <c r="D3491" s="168" t="str">
        <f>IF('Műszaki adattábla'!F3482="","",'Műszaki adattábla'!F3482)</f>
        <v/>
      </c>
      <c r="E3491" s="169" t="str">
        <f>IF(D3491="","",VLOOKUP(D3491,'Műszaki adattábla'!F:R,13,0))</f>
        <v/>
      </c>
      <c r="F3491" s="29" t="str">
        <f>IF(D3491="","",VLOOKUP(D3491,'Műszaki adattábla'!F:M,8,0))</f>
        <v/>
      </c>
      <c r="G3491" s="29" t="str">
        <f>IF(D3491="","",IF('Műszaki adattábla'!L3482="20-99",IF('Műszaki adattábla'!O3482="","Nem adott meg lekötött teljesítményt",VLOOKUP(D3491,'Műszaki adattábla'!F:O,10,0)),0))</f>
        <v/>
      </c>
      <c r="H3491" s="29" t="str">
        <f>IF(D3491="","",VLOOKUP(D3491,'Műszaki adattábla'!F:P,11,0))</f>
        <v/>
      </c>
      <c r="I3491" s="30"/>
      <c r="J3491" s="30"/>
      <c r="K3491" s="31" t="str">
        <f>IF(D3491="","",ROUND(((F3491*I3491*'Műszaki adattábla'!$C$7/'Műszaki adattábla'!$C$8)+(G3491*I3491)+(H3491*I3491))/12*'Műszaki adattábla'!T3482,0))</f>
        <v/>
      </c>
      <c r="L3491" s="32" t="str">
        <f t="shared" si="117"/>
        <v/>
      </c>
    </row>
    <row r="3492" spans="2:12" ht="14.4" thickBot="1" x14ac:dyDescent="0.3">
      <c r="B3492" s="28" t="str">
        <f t="shared" si="116"/>
        <v/>
      </c>
      <c r="C3492" s="167" t="str">
        <f>IF(D3492="","",VLOOKUP(D3492,'Műszaki adattábla'!F:G,2,0))</f>
        <v/>
      </c>
      <c r="D3492" s="168" t="str">
        <f>IF('Műszaki adattábla'!F3483="","",'Műszaki adattábla'!F3483)</f>
        <v/>
      </c>
      <c r="E3492" s="169" t="str">
        <f>IF(D3492="","",VLOOKUP(D3492,'Műszaki adattábla'!F:R,13,0))</f>
        <v/>
      </c>
      <c r="F3492" s="29" t="str">
        <f>IF(D3492="","",VLOOKUP(D3492,'Műszaki adattábla'!F:M,8,0))</f>
        <v/>
      </c>
      <c r="G3492" s="29" t="str">
        <f>IF(D3492="","",IF('Műszaki adattábla'!L3483="20-99",IF('Műszaki adattábla'!O3483="","Nem adott meg lekötött teljesítményt",VLOOKUP(D3492,'Műszaki adattábla'!F:O,10,0)),0))</f>
        <v/>
      </c>
      <c r="H3492" s="29" t="str">
        <f>IF(D3492="","",VLOOKUP(D3492,'Műszaki adattábla'!F:P,11,0))</f>
        <v/>
      </c>
      <c r="I3492" s="30"/>
      <c r="J3492" s="30"/>
      <c r="K3492" s="31" t="str">
        <f>IF(D3492="","",ROUND(((F3492*I3492*'Műszaki adattábla'!$C$7/'Műszaki adattábla'!$C$8)+(G3492*I3492)+(H3492*I3492))/12*'Műszaki adattábla'!T3483,0))</f>
        <v/>
      </c>
      <c r="L3492" s="32" t="str">
        <f t="shared" si="117"/>
        <v/>
      </c>
    </row>
    <row r="3493" spans="2:12" ht="14.4" thickBot="1" x14ac:dyDescent="0.3">
      <c r="B3493" s="28" t="str">
        <f t="shared" si="116"/>
        <v/>
      </c>
      <c r="C3493" s="167" t="str">
        <f>IF(D3493="","",VLOOKUP(D3493,'Műszaki adattábla'!F:G,2,0))</f>
        <v/>
      </c>
      <c r="D3493" s="168" t="str">
        <f>IF('Műszaki adattábla'!F3484="","",'Műszaki adattábla'!F3484)</f>
        <v/>
      </c>
      <c r="E3493" s="169" t="str">
        <f>IF(D3493="","",VLOOKUP(D3493,'Műszaki adattábla'!F:R,13,0))</f>
        <v/>
      </c>
      <c r="F3493" s="29" t="str">
        <f>IF(D3493="","",VLOOKUP(D3493,'Műszaki adattábla'!F:M,8,0))</f>
        <v/>
      </c>
      <c r="G3493" s="29" t="str">
        <f>IF(D3493="","",IF('Műszaki adattábla'!L3484="20-99",IF('Műszaki adattábla'!O3484="","Nem adott meg lekötött teljesítményt",VLOOKUP(D3493,'Műszaki adattábla'!F:O,10,0)),0))</f>
        <v/>
      </c>
      <c r="H3493" s="29" t="str">
        <f>IF(D3493="","",VLOOKUP(D3493,'Műszaki adattábla'!F:P,11,0))</f>
        <v/>
      </c>
      <c r="I3493" s="30"/>
      <c r="J3493" s="30"/>
      <c r="K3493" s="31" t="str">
        <f>IF(D3493="","",ROUND(((F3493*I3493*'Műszaki adattábla'!$C$7/'Műszaki adattábla'!$C$8)+(G3493*I3493)+(H3493*I3493))/12*'Műszaki adattábla'!T3484,0))</f>
        <v/>
      </c>
      <c r="L3493" s="32" t="str">
        <f t="shared" si="117"/>
        <v/>
      </c>
    </row>
    <row r="3494" spans="2:12" ht="14.4" thickBot="1" x14ac:dyDescent="0.3">
      <c r="B3494" s="28" t="str">
        <f t="shared" si="116"/>
        <v/>
      </c>
      <c r="C3494" s="167" t="str">
        <f>IF(D3494="","",VLOOKUP(D3494,'Műszaki adattábla'!F:G,2,0))</f>
        <v/>
      </c>
      <c r="D3494" s="168" t="str">
        <f>IF('Műszaki adattábla'!F3485="","",'Műszaki adattábla'!F3485)</f>
        <v/>
      </c>
      <c r="E3494" s="169" t="str">
        <f>IF(D3494="","",VLOOKUP(D3494,'Műszaki adattábla'!F:R,13,0))</f>
        <v/>
      </c>
      <c r="F3494" s="29" t="str">
        <f>IF(D3494="","",VLOOKUP(D3494,'Műszaki adattábla'!F:M,8,0))</f>
        <v/>
      </c>
      <c r="G3494" s="29" t="str">
        <f>IF(D3494="","",IF('Műszaki adattábla'!L3485="20-99",IF('Műszaki adattábla'!O3485="","Nem adott meg lekötött teljesítményt",VLOOKUP(D3494,'Műszaki adattábla'!F:O,10,0)),0))</f>
        <v/>
      </c>
      <c r="H3494" s="29" t="str">
        <f>IF(D3494="","",VLOOKUP(D3494,'Műszaki adattábla'!F:P,11,0))</f>
        <v/>
      </c>
      <c r="I3494" s="30"/>
      <c r="J3494" s="30"/>
      <c r="K3494" s="31" t="str">
        <f>IF(D3494="","",ROUND(((F3494*I3494*'Műszaki adattábla'!$C$7/'Műszaki adattábla'!$C$8)+(G3494*I3494)+(H3494*I3494))/12*'Műszaki adattábla'!T3485,0))</f>
        <v/>
      </c>
      <c r="L3494" s="32" t="str">
        <f t="shared" si="117"/>
        <v/>
      </c>
    </row>
    <row r="3495" spans="2:12" ht="14.4" thickBot="1" x14ac:dyDescent="0.3">
      <c r="B3495" s="28" t="str">
        <f t="shared" si="116"/>
        <v/>
      </c>
      <c r="C3495" s="167" t="str">
        <f>IF(D3495="","",VLOOKUP(D3495,'Műszaki adattábla'!F:G,2,0))</f>
        <v/>
      </c>
      <c r="D3495" s="168" t="str">
        <f>IF('Műszaki adattábla'!F3486="","",'Műszaki adattábla'!F3486)</f>
        <v/>
      </c>
      <c r="E3495" s="169" t="str">
        <f>IF(D3495="","",VLOOKUP(D3495,'Műszaki adattábla'!F:R,13,0))</f>
        <v/>
      </c>
      <c r="F3495" s="29" t="str">
        <f>IF(D3495="","",VLOOKUP(D3495,'Műszaki adattábla'!F:M,8,0))</f>
        <v/>
      </c>
      <c r="G3495" s="29" t="str">
        <f>IF(D3495="","",IF('Műszaki adattábla'!L3486="20-99",IF('Műszaki adattábla'!O3486="","Nem adott meg lekötött teljesítményt",VLOOKUP(D3495,'Műszaki adattábla'!F:O,10,0)),0))</f>
        <v/>
      </c>
      <c r="H3495" s="29" t="str">
        <f>IF(D3495="","",VLOOKUP(D3495,'Műszaki adattábla'!F:P,11,0))</f>
        <v/>
      </c>
      <c r="I3495" s="30"/>
      <c r="J3495" s="30"/>
      <c r="K3495" s="31" t="str">
        <f>IF(D3495="","",ROUND(((F3495*I3495*'Műszaki adattábla'!$C$7/'Műszaki adattábla'!$C$8)+(G3495*I3495)+(H3495*I3495))/12*'Műszaki adattábla'!T3486,0))</f>
        <v/>
      </c>
      <c r="L3495" s="32" t="str">
        <f t="shared" si="117"/>
        <v/>
      </c>
    </row>
    <row r="3496" spans="2:12" ht="14.4" thickBot="1" x14ac:dyDescent="0.3">
      <c r="B3496" s="28" t="str">
        <f t="shared" si="116"/>
        <v/>
      </c>
      <c r="C3496" s="167" t="str">
        <f>IF(D3496="","",VLOOKUP(D3496,'Műszaki adattábla'!F:G,2,0))</f>
        <v/>
      </c>
      <c r="D3496" s="168" t="str">
        <f>IF('Műszaki adattábla'!F3487="","",'Műszaki adattábla'!F3487)</f>
        <v/>
      </c>
      <c r="E3496" s="169" t="str">
        <f>IF(D3496="","",VLOOKUP(D3496,'Műszaki adattábla'!F:R,13,0))</f>
        <v/>
      </c>
      <c r="F3496" s="29" t="str">
        <f>IF(D3496="","",VLOOKUP(D3496,'Műszaki adattábla'!F:M,8,0))</f>
        <v/>
      </c>
      <c r="G3496" s="29" t="str">
        <f>IF(D3496="","",IF('Műszaki adattábla'!L3487="20-99",IF('Műszaki adattábla'!O3487="","Nem adott meg lekötött teljesítményt",VLOOKUP(D3496,'Műszaki adattábla'!F:O,10,0)),0))</f>
        <v/>
      </c>
      <c r="H3496" s="29" t="str">
        <f>IF(D3496="","",VLOOKUP(D3496,'Műszaki adattábla'!F:P,11,0))</f>
        <v/>
      </c>
      <c r="I3496" s="30"/>
      <c r="J3496" s="30"/>
      <c r="K3496" s="31" t="str">
        <f>IF(D3496="","",ROUND(((F3496*I3496*'Műszaki adattábla'!$C$7/'Műszaki adattábla'!$C$8)+(G3496*I3496)+(H3496*I3496))/12*'Műszaki adattábla'!T3487,0))</f>
        <v/>
      </c>
      <c r="L3496" s="32" t="str">
        <f t="shared" si="117"/>
        <v/>
      </c>
    </row>
    <row r="3497" spans="2:12" ht="14.4" thickBot="1" x14ac:dyDescent="0.3">
      <c r="B3497" s="28" t="str">
        <f t="shared" si="116"/>
        <v/>
      </c>
      <c r="C3497" s="167" t="str">
        <f>IF(D3497="","",VLOOKUP(D3497,'Műszaki adattábla'!F:G,2,0))</f>
        <v/>
      </c>
      <c r="D3497" s="168" t="str">
        <f>IF('Műszaki adattábla'!F3488="","",'Műszaki adattábla'!F3488)</f>
        <v/>
      </c>
      <c r="E3497" s="169" t="str">
        <f>IF(D3497="","",VLOOKUP(D3497,'Műszaki adattábla'!F:R,13,0))</f>
        <v/>
      </c>
      <c r="F3497" s="29" t="str">
        <f>IF(D3497="","",VLOOKUP(D3497,'Műszaki adattábla'!F:M,8,0))</f>
        <v/>
      </c>
      <c r="G3497" s="29" t="str">
        <f>IF(D3497="","",IF('Műszaki adattábla'!L3488="20-99",IF('Műszaki adattábla'!O3488="","Nem adott meg lekötött teljesítményt",VLOOKUP(D3497,'Műszaki adattábla'!F:O,10,0)),0))</f>
        <v/>
      </c>
      <c r="H3497" s="29" t="str">
        <f>IF(D3497="","",VLOOKUP(D3497,'Műszaki adattábla'!F:P,11,0))</f>
        <v/>
      </c>
      <c r="I3497" s="30"/>
      <c r="J3497" s="30"/>
      <c r="K3497" s="31" t="str">
        <f>IF(D3497="","",ROUND(((F3497*I3497*'Műszaki adattábla'!$C$7/'Műszaki adattábla'!$C$8)+(G3497*I3497)+(H3497*I3497))/12*'Műszaki adattábla'!T3488,0))</f>
        <v/>
      </c>
      <c r="L3497" s="32" t="str">
        <f t="shared" si="117"/>
        <v/>
      </c>
    </row>
    <row r="3498" spans="2:12" ht="14.4" thickBot="1" x14ac:dyDescent="0.3">
      <c r="B3498" s="28" t="str">
        <f t="shared" si="116"/>
        <v/>
      </c>
      <c r="C3498" s="167" t="str">
        <f>IF(D3498="","",VLOOKUP(D3498,'Műszaki adattábla'!F:G,2,0))</f>
        <v/>
      </c>
      <c r="D3498" s="168" t="str">
        <f>IF('Műszaki adattábla'!F3489="","",'Műszaki adattábla'!F3489)</f>
        <v/>
      </c>
      <c r="E3498" s="169" t="str">
        <f>IF(D3498="","",VLOOKUP(D3498,'Műszaki adattábla'!F:R,13,0))</f>
        <v/>
      </c>
      <c r="F3498" s="29" t="str">
        <f>IF(D3498="","",VLOOKUP(D3498,'Műszaki adattábla'!F:M,8,0))</f>
        <v/>
      </c>
      <c r="G3498" s="29" t="str">
        <f>IF(D3498="","",IF('Műszaki adattábla'!L3489="20-99",IF('Műszaki adattábla'!O3489="","Nem adott meg lekötött teljesítményt",VLOOKUP(D3498,'Műszaki adattábla'!F:O,10,0)),0))</f>
        <v/>
      </c>
      <c r="H3498" s="29" t="str">
        <f>IF(D3498="","",VLOOKUP(D3498,'Műszaki adattábla'!F:P,11,0))</f>
        <v/>
      </c>
      <c r="I3498" s="30"/>
      <c r="J3498" s="30"/>
      <c r="K3498" s="31" t="str">
        <f>IF(D3498="","",ROUND(((F3498*I3498*'Műszaki adattábla'!$C$7/'Műszaki adattábla'!$C$8)+(G3498*I3498)+(H3498*I3498))/12*'Műszaki adattábla'!T3489,0))</f>
        <v/>
      </c>
      <c r="L3498" s="32" t="str">
        <f t="shared" si="117"/>
        <v/>
      </c>
    </row>
    <row r="3499" spans="2:12" ht="14.4" thickBot="1" x14ac:dyDescent="0.3">
      <c r="B3499" s="28" t="str">
        <f t="shared" si="116"/>
        <v/>
      </c>
      <c r="C3499" s="167" t="str">
        <f>IF(D3499="","",VLOOKUP(D3499,'Műszaki adattábla'!F:G,2,0))</f>
        <v/>
      </c>
      <c r="D3499" s="168" t="str">
        <f>IF('Műszaki adattábla'!F3490="","",'Műszaki adattábla'!F3490)</f>
        <v/>
      </c>
      <c r="E3499" s="169" t="str">
        <f>IF(D3499="","",VLOOKUP(D3499,'Műszaki adattábla'!F:R,13,0))</f>
        <v/>
      </c>
      <c r="F3499" s="29" t="str">
        <f>IF(D3499="","",VLOOKUP(D3499,'Műszaki adattábla'!F:M,8,0))</f>
        <v/>
      </c>
      <c r="G3499" s="29" t="str">
        <f>IF(D3499="","",IF('Műszaki adattábla'!L3490="20-99",IF('Műszaki adattábla'!O3490="","Nem adott meg lekötött teljesítményt",VLOOKUP(D3499,'Műszaki adattábla'!F:O,10,0)),0))</f>
        <v/>
      </c>
      <c r="H3499" s="29" t="str">
        <f>IF(D3499="","",VLOOKUP(D3499,'Műszaki adattábla'!F:P,11,0))</f>
        <v/>
      </c>
      <c r="I3499" s="30"/>
      <c r="J3499" s="30"/>
      <c r="K3499" s="31" t="str">
        <f>IF(D3499="","",ROUND(((F3499*I3499*'Műszaki adattábla'!$C$7/'Műszaki adattábla'!$C$8)+(G3499*I3499)+(H3499*I3499))/12*'Műszaki adattábla'!T3490,0))</f>
        <v/>
      </c>
      <c r="L3499" s="32" t="str">
        <f t="shared" si="117"/>
        <v/>
      </c>
    </row>
    <row r="3500" spans="2:12" ht="14.4" thickBot="1" x14ac:dyDescent="0.3">
      <c r="B3500" s="28" t="str">
        <f t="shared" si="116"/>
        <v/>
      </c>
      <c r="C3500" s="167" t="str">
        <f>IF(D3500="","",VLOOKUP(D3500,'Műszaki adattábla'!F:G,2,0))</f>
        <v/>
      </c>
      <c r="D3500" s="168" t="str">
        <f>IF('Műszaki adattábla'!F3491="","",'Műszaki adattábla'!F3491)</f>
        <v/>
      </c>
      <c r="E3500" s="169" t="str">
        <f>IF(D3500="","",VLOOKUP(D3500,'Műszaki adattábla'!F:R,13,0))</f>
        <v/>
      </c>
      <c r="F3500" s="29" t="str">
        <f>IF(D3500="","",VLOOKUP(D3500,'Műszaki adattábla'!F:M,8,0))</f>
        <v/>
      </c>
      <c r="G3500" s="29" t="str">
        <f>IF(D3500="","",IF('Műszaki adattábla'!L3491="20-99",IF('Műszaki adattábla'!O3491="","Nem adott meg lekötött teljesítményt",VLOOKUP(D3500,'Műszaki adattábla'!F:O,10,0)),0))</f>
        <v/>
      </c>
      <c r="H3500" s="29" t="str">
        <f>IF(D3500="","",VLOOKUP(D3500,'Műszaki adattábla'!F:P,11,0))</f>
        <v/>
      </c>
      <c r="I3500" s="30"/>
      <c r="J3500" s="30"/>
      <c r="K3500" s="31" t="str">
        <f>IF(D3500="","",ROUND(((F3500*I3500*'Műszaki adattábla'!$C$7/'Műszaki adattábla'!$C$8)+(G3500*I3500)+(H3500*I3500))/12*'Műszaki adattábla'!T3491,0))</f>
        <v/>
      </c>
      <c r="L3500" s="32" t="str">
        <f t="shared" si="117"/>
        <v/>
      </c>
    </row>
    <row r="3501" spans="2:12" ht="14.4" thickBot="1" x14ac:dyDescent="0.3">
      <c r="B3501" s="28" t="str">
        <f t="shared" si="116"/>
        <v/>
      </c>
      <c r="C3501" s="167" t="str">
        <f>IF(D3501="","",VLOOKUP(D3501,'Műszaki adattábla'!F:G,2,0))</f>
        <v/>
      </c>
      <c r="D3501" s="168" t="str">
        <f>IF('Műszaki adattábla'!F3492="","",'Műszaki adattábla'!F3492)</f>
        <v/>
      </c>
      <c r="E3501" s="169" t="str">
        <f>IF(D3501="","",VLOOKUP(D3501,'Műszaki adattábla'!F:R,13,0))</f>
        <v/>
      </c>
      <c r="F3501" s="29" t="str">
        <f>IF(D3501="","",VLOOKUP(D3501,'Műszaki adattábla'!F:M,8,0))</f>
        <v/>
      </c>
      <c r="G3501" s="29" t="str">
        <f>IF(D3501="","",IF('Műszaki adattábla'!L3492="20-99",IF('Műszaki adattábla'!O3492="","Nem adott meg lekötött teljesítményt",VLOOKUP(D3501,'Műszaki adattábla'!F:O,10,0)),0))</f>
        <v/>
      </c>
      <c r="H3501" s="29" t="str">
        <f>IF(D3501="","",VLOOKUP(D3501,'Műszaki adattábla'!F:P,11,0))</f>
        <v/>
      </c>
      <c r="I3501" s="30"/>
      <c r="J3501" s="30"/>
      <c r="K3501" s="31" t="str">
        <f>IF(D3501="","",ROUND(((F3501*I3501*'Műszaki adattábla'!$C$7/'Műszaki adattábla'!$C$8)+(G3501*I3501)+(H3501*I3501))/12*'Műszaki adattábla'!T3492,0))</f>
        <v/>
      </c>
      <c r="L3501" s="32" t="str">
        <f t="shared" si="117"/>
        <v/>
      </c>
    </row>
    <row r="3502" spans="2:12" ht="14.4" thickBot="1" x14ac:dyDescent="0.3">
      <c r="B3502" s="28" t="str">
        <f t="shared" si="116"/>
        <v/>
      </c>
      <c r="C3502" s="167" t="str">
        <f>IF(D3502="","",VLOOKUP(D3502,'Műszaki adattábla'!F:G,2,0))</f>
        <v/>
      </c>
      <c r="D3502" s="168" t="str">
        <f>IF('Műszaki adattábla'!F3493="","",'Műszaki adattábla'!F3493)</f>
        <v/>
      </c>
      <c r="E3502" s="169" t="str">
        <f>IF(D3502="","",VLOOKUP(D3502,'Műszaki adattábla'!F:R,13,0))</f>
        <v/>
      </c>
      <c r="F3502" s="29" t="str">
        <f>IF(D3502="","",VLOOKUP(D3502,'Műszaki adattábla'!F:M,8,0))</f>
        <v/>
      </c>
      <c r="G3502" s="29" t="str">
        <f>IF(D3502="","",IF('Műszaki adattábla'!L3493="20-99",IF('Műszaki adattábla'!O3493="","Nem adott meg lekötött teljesítményt",VLOOKUP(D3502,'Műszaki adattábla'!F:O,10,0)),0))</f>
        <v/>
      </c>
      <c r="H3502" s="29" t="str">
        <f>IF(D3502="","",VLOOKUP(D3502,'Műszaki adattábla'!F:P,11,0))</f>
        <v/>
      </c>
      <c r="I3502" s="30"/>
      <c r="J3502" s="30"/>
      <c r="K3502" s="31" t="str">
        <f>IF(D3502="","",ROUND(((F3502*I3502*'Műszaki adattábla'!$C$7/'Műszaki adattábla'!$C$8)+(G3502*I3502)+(H3502*I3502))/12*'Műszaki adattábla'!T3493,0))</f>
        <v/>
      </c>
      <c r="L3502" s="32" t="str">
        <f t="shared" si="117"/>
        <v/>
      </c>
    </row>
    <row r="3503" spans="2:12" ht="14.4" thickBot="1" x14ac:dyDescent="0.3">
      <c r="B3503" s="28" t="str">
        <f t="shared" si="116"/>
        <v/>
      </c>
      <c r="C3503" s="167" t="str">
        <f>IF(D3503="","",VLOOKUP(D3503,'Műszaki adattábla'!F:G,2,0))</f>
        <v/>
      </c>
      <c r="D3503" s="168" t="str">
        <f>IF('Műszaki adattábla'!F3494="","",'Műszaki adattábla'!F3494)</f>
        <v/>
      </c>
      <c r="E3503" s="169" t="str">
        <f>IF(D3503="","",VLOOKUP(D3503,'Műszaki adattábla'!F:R,13,0))</f>
        <v/>
      </c>
      <c r="F3503" s="29" t="str">
        <f>IF(D3503="","",VLOOKUP(D3503,'Műszaki adattábla'!F:M,8,0))</f>
        <v/>
      </c>
      <c r="G3503" s="29" t="str">
        <f>IF(D3503="","",IF('Műszaki adattábla'!L3494="20-99",IF('Műszaki adattábla'!O3494="","Nem adott meg lekötött teljesítményt",VLOOKUP(D3503,'Műszaki adattábla'!F:O,10,0)),0))</f>
        <v/>
      </c>
      <c r="H3503" s="29" t="str">
        <f>IF(D3503="","",VLOOKUP(D3503,'Műszaki adattábla'!F:P,11,0))</f>
        <v/>
      </c>
      <c r="I3503" s="30"/>
      <c r="J3503" s="30"/>
      <c r="K3503" s="31" t="str">
        <f>IF(D3503="","",ROUND(((F3503*I3503*'Műszaki adattábla'!$C$7/'Műszaki adattábla'!$C$8)+(G3503*I3503)+(H3503*I3503))/12*'Műszaki adattábla'!T3494,0))</f>
        <v/>
      </c>
      <c r="L3503" s="32" t="str">
        <f t="shared" si="117"/>
        <v/>
      </c>
    </row>
    <row r="3504" spans="2:12" ht="14.4" thickBot="1" x14ac:dyDescent="0.3">
      <c r="B3504" s="28" t="str">
        <f t="shared" si="116"/>
        <v/>
      </c>
      <c r="C3504" s="167" t="str">
        <f>IF(D3504="","",VLOOKUP(D3504,'Műszaki adattábla'!F:G,2,0))</f>
        <v/>
      </c>
      <c r="D3504" s="168" t="str">
        <f>IF('Műszaki adattábla'!F3495="","",'Műszaki adattábla'!F3495)</f>
        <v/>
      </c>
      <c r="E3504" s="169" t="str">
        <f>IF(D3504="","",VLOOKUP(D3504,'Műszaki adattábla'!F:R,13,0))</f>
        <v/>
      </c>
      <c r="F3504" s="29" t="str">
        <f>IF(D3504="","",VLOOKUP(D3504,'Műszaki adattábla'!F:M,8,0))</f>
        <v/>
      </c>
      <c r="G3504" s="29" t="str">
        <f>IF(D3504="","",IF('Műszaki adattábla'!L3495="20-99",IF('Műszaki adattábla'!O3495="","Nem adott meg lekötött teljesítményt",VLOOKUP(D3504,'Műszaki adattábla'!F:O,10,0)),0))</f>
        <v/>
      </c>
      <c r="H3504" s="29" t="str">
        <f>IF(D3504="","",VLOOKUP(D3504,'Műszaki adattábla'!F:P,11,0))</f>
        <v/>
      </c>
      <c r="I3504" s="30"/>
      <c r="J3504" s="30"/>
      <c r="K3504" s="31" t="str">
        <f>IF(D3504="","",ROUND(((F3504*I3504*'Műszaki adattábla'!$C$7/'Műszaki adattábla'!$C$8)+(G3504*I3504)+(H3504*I3504))/12*'Műszaki adattábla'!T3495,0))</f>
        <v/>
      </c>
      <c r="L3504" s="32" t="str">
        <f t="shared" si="117"/>
        <v/>
      </c>
    </row>
    <row r="3505" spans="2:12" ht="14.4" thickBot="1" x14ac:dyDescent="0.3">
      <c r="B3505" s="28" t="str">
        <f t="shared" si="116"/>
        <v/>
      </c>
      <c r="C3505" s="167" t="str">
        <f>IF(D3505="","",VLOOKUP(D3505,'Műszaki adattábla'!F:G,2,0))</f>
        <v/>
      </c>
      <c r="D3505" s="168" t="str">
        <f>IF('Műszaki adattábla'!F3496="","",'Műszaki adattábla'!F3496)</f>
        <v/>
      </c>
      <c r="E3505" s="169" t="str">
        <f>IF(D3505="","",VLOOKUP(D3505,'Műszaki adattábla'!F:R,13,0))</f>
        <v/>
      </c>
      <c r="F3505" s="29" t="str">
        <f>IF(D3505="","",VLOOKUP(D3505,'Műszaki adattábla'!F:M,8,0))</f>
        <v/>
      </c>
      <c r="G3505" s="29" t="str">
        <f>IF(D3505="","",IF('Műszaki adattábla'!L3496="20-99",IF('Műszaki adattábla'!O3496="","Nem adott meg lekötött teljesítményt",VLOOKUP(D3505,'Műszaki adattábla'!F:O,10,0)),0))</f>
        <v/>
      </c>
      <c r="H3505" s="29" t="str">
        <f>IF(D3505="","",VLOOKUP(D3505,'Műszaki adattábla'!F:P,11,0))</f>
        <v/>
      </c>
      <c r="I3505" s="30"/>
      <c r="J3505" s="30"/>
      <c r="K3505" s="31" t="str">
        <f>IF(D3505="","",ROUND(((F3505*I3505*'Műszaki adattábla'!$C$7/'Műszaki adattábla'!$C$8)+(G3505*I3505)+(H3505*I3505))/12*'Műszaki adattábla'!T3496,0))</f>
        <v/>
      </c>
      <c r="L3505" s="32" t="str">
        <f t="shared" si="117"/>
        <v/>
      </c>
    </row>
    <row r="3506" spans="2:12" ht="14.4" thickBot="1" x14ac:dyDescent="0.3">
      <c r="B3506" s="28" t="str">
        <f t="shared" si="116"/>
        <v/>
      </c>
      <c r="C3506" s="167" t="str">
        <f>IF(D3506="","",VLOOKUP(D3506,'Műszaki adattábla'!F:G,2,0))</f>
        <v/>
      </c>
      <c r="D3506" s="168" t="str">
        <f>IF('Műszaki adattábla'!F3497="","",'Műszaki adattábla'!F3497)</f>
        <v/>
      </c>
      <c r="E3506" s="169" t="str">
        <f>IF(D3506="","",VLOOKUP(D3506,'Műszaki adattábla'!F:R,13,0))</f>
        <v/>
      </c>
      <c r="F3506" s="29" t="str">
        <f>IF(D3506="","",VLOOKUP(D3506,'Műszaki adattábla'!F:M,8,0))</f>
        <v/>
      </c>
      <c r="G3506" s="29" t="str">
        <f>IF(D3506="","",IF('Műszaki adattábla'!L3497="20-99",IF('Műszaki adattábla'!O3497="","Nem adott meg lekötött teljesítményt",VLOOKUP(D3506,'Műszaki adattábla'!F:O,10,0)),0))</f>
        <v/>
      </c>
      <c r="H3506" s="29" t="str">
        <f>IF(D3506="","",VLOOKUP(D3506,'Műszaki adattábla'!F:P,11,0))</f>
        <v/>
      </c>
      <c r="I3506" s="30"/>
      <c r="J3506" s="30"/>
      <c r="K3506" s="31" t="str">
        <f>IF(D3506="","",ROUND(((F3506*I3506*'Műszaki adattábla'!$C$7/'Műszaki adattábla'!$C$8)+(G3506*I3506)+(H3506*I3506))/12*'Műszaki adattábla'!T3497,0))</f>
        <v/>
      </c>
      <c r="L3506" s="32" t="str">
        <f t="shared" si="117"/>
        <v/>
      </c>
    </row>
    <row r="3507" spans="2:12" ht="14.4" thickBot="1" x14ac:dyDescent="0.3">
      <c r="B3507" s="28" t="str">
        <f t="shared" si="116"/>
        <v/>
      </c>
      <c r="C3507" s="167" t="str">
        <f>IF(D3507="","",VLOOKUP(D3507,'Műszaki adattábla'!F:G,2,0))</f>
        <v/>
      </c>
      <c r="D3507" s="168" t="str">
        <f>IF('Műszaki adattábla'!F3498="","",'Műszaki adattábla'!F3498)</f>
        <v/>
      </c>
      <c r="E3507" s="169" t="str">
        <f>IF(D3507="","",VLOOKUP(D3507,'Műszaki adattábla'!F:R,13,0))</f>
        <v/>
      </c>
      <c r="F3507" s="29" t="str">
        <f>IF(D3507="","",VLOOKUP(D3507,'Műszaki adattábla'!F:M,8,0))</f>
        <v/>
      </c>
      <c r="G3507" s="29" t="str">
        <f>IF(D3507="","",IF('Műszaki adattábla'!L3498="20-99",IF('Műszaki adattábla'!O3498="","Nem adott meg lekötött teljesítményt",VLOOKUP(D3507,'Műszaki adattábla'!F:O,10,0)),0))</f>
        <v/>
      </c>
      <c r="H3507" s="29" t="str">
        <f>IF(D3507="","",VLOOKUP(D3507,'Műszaki adattábla'!F:P,11,0))</f>
        <v/>
      </c>
      <c r="I3507" s="30"/>
      <c r="J3507" s="30"/>
      <c r="K3507" s="31" t="str">
        <f>IF(D3507="","",ROUND(((F3507*I3507*'Műszaki adattábla'!$C$7/'Műszaki adattábla'!$C$8)+(G3507*I3507)+(H3507*I3507))/12*'Műszaki adattábla'!T3498,0))</f>
        <v/>
      </c>
      <c r="L3507" s="32" t="str">
        <f t="shared" si="117"/>
        <v/>
      </c>
    </row>
    <row r="3508" spans="2:12" ht="14.4" thickBot="1" x14ac:dyDescent="0.3">
      <c r="B3508" s="28" t="str">
        <f t="shared" si="116"/>
        <v/>
      </c>
      <c r="C3508" s="167" t="str">
        <f>IF(D3508="","",VLOOKUP(D3508,'Műszaki adattábla'!F:G,2,0))</f>
        <v/>
      </c>
      <c r="D3508" s="168" t="str">
        <f>IF('Műszaki adattábla'!F3499="","",'Műszaki adattábla'!F3499)</f>
        <v/>
      </c>
      <c r="E3508" s="169" t="str">
        <f>IF(D3508="","",VLOOKUP(D3508,'Műszaki adattábla'!F:R,13,0))</f>
        <v/>
      </c>
      <c r="F3508" s="29" t="str">
        <f>IF(D3508="","",VLOOKUP(D3508,'Műszaki adattábla'!F:M,8,0))</f>
        <v/>
      </c>
      <c r="G3508" s="29" t="str">
        <f>IF(D3508="","",IF('Műszaki adattábla'!L3499="20-99",IF('Műszaki adattábla'!O3499="","Nem adott meg lekötött teljesítményt",VLOOKUP(D3508,'Műszaki adattábla'!F:O,10,0)),0))</f>
        <v/>
      </c>
      <c r="H3508" s="29" t="str">
        <f>IF(D3508="","",VLOOKUP(D3508,'Műszaki adattábla'!F:P,11,0))</f>
        <v/>
      </c>
      <c r="I3508" s="30"/>
      <c r="J3508" s="30"/>
      <c r="K3508" s="31" t="str">
        <f>IF(D3508="","",ROUND(((F3508*I3508*'Műszaki adattábla'!$C$7/'Műszaki adattábla'!$C$8)+(G3508*I3508)+(H3508*I3508))/12*'Műszaki adattábla'!T3499,0))</f>
        <v/>
      </c>
      <c r="L3508" s="32" t="str">
        <f t="shared" si="117"/>
        <v/>
      </c>
    </row>
    <row r="3509" spans="2:12" ht="14.4" thickBot="1" x14ac:dyDescent="0.3">
      <c r="B3509" s="28" t="str">
        <f t="shared" si="116"/>
        <v/>
      </c>
      <c r="C3509" s="167" t="str">
        <f>IF(D3509="","",VLOOKUP(D3509,'Műszaki adattábla'!F:G,2,0))</f>
        <v/>
      </c>
      <c r="D3509" s="168" t="str">
        <f>IF('Műszaki adattábla'!F3500="","",'Műszaki adattábla'!F3500)</f>
        <v/>
      </c>
      <c r="E3509" s="169" t="str">
        <f>IF(D3509="","",VLOOKUP(D3509,'Műszaki adattábla'!F:R,13,0))</f>
        <v/>
      </c>
      <c r="F3509" s="29" t="str">
        <f>IF(D3509="","",VLOOKUP(D3509,'Műszaki adattábla'!F:M,8,0))</f>
        <v/>
      </c>
      <c r="G3509" s="29" t="str">
        <f>IF(D3509="","",IF('Műszaki adattábla'!L3500="20-99",IF('Műszaki adattábla'!O3500="","Nem adott meg lekötött teljesítményt",VLOOKUP(D3509,'Műszaki adattábla'!F:O,10,0)),0))</f>
        <v/>
      </c>
      <c r="H3509" s="29" t="str">
        <f>IF(D3509="","",VLOOKUP(D3509,'Műszaki adattábla'!F:P,11,0))</f>
        <v/>
      </c>
      <c r="I3509" s="30"/>
      <c r="J3509" s="30"/>
      <c r="K3509" s="31" t="str">
        <f>IF(D3509="","",ROUND(((F3509*I3509*'Műszaki adattábla'!$C$7/'Műszaki adattábla'!$C$8)+(G3509*I3509)+(H3509*I3509))/12*'Műszaki adattábla'!T3500,0))</f>
        <v/>
      </c>
      <c r="L3509" s="32" t="str">
        <f t="shared" si="117"/>
        <v/>
      </c>
    </row>
    <row r="3510" spans="2:12" ht="14.4" thickBot="1" x14ac:dyDescent="0.3">
      <c r="B3510" s="28" t="str">
        <f t="shared" si="116"/>
        <v/>
      </c>
      <c r="C3510" s="167" t="str">
        <f>IF(D3510="","",VLOOKUP(D3510,'Műszaki adattábla'!F:G,2,0))</f>
        <v/>
      </c>
      <c r="D3510" s="168" t="str">
        <f>IF('Műszaki adattábla'!F3501="","",'Műszaki adattábla'!F3501)</f>
        <v/>
      </c>
      <c r="E3510" s="169" t="str">
        <f>IF(D3510="","",VLOOKUP(D3510,'Műszaki adattábla'!F:R,13,0))</f>
        <v/>
      </c>
      <c r="F3510" s="29" t="str">
        <f>IF(D3510="","",VLOOKUP(D3510,'Műszaki adattábla'!F:M,8,0))</f>
        <v/>
      </c>
      <c r="G3510" s="29" t="str">
        <f>IF(D3510="","",IF('Műszaki adattábla'!L3501="20-99",IF('Műszaki adattábla'!O3501="","Nem adott meg lekötött teljesítményt",VLOOKUP(D3510,'Műszaki adattábla'!F:O,10,0)),0))</f>
        <v/>
      </c>
      <c r="H3510" s="29" t="str">
        <f>IF(D3510="","",VLOOKUP(D3510,'Műszaki adattábla'!F:P,11,0))</f>
        <v/>
      </c>
      <c r="I3510" s="30"/>
      <c r="J3510" s="30"/>
      <c r="K3510" s="31" t="str">
        <f>IF(D3510="","",ROUND(((F3510*I3510*'Műszaki adattábla'!$C$7/'Műszaki adattábla'!$C$8)+(G3510*I3510)+(H3510*I3510))/12*'Műszaki adattábla'!T3501,0))</f>
        <v/>
      </c>
      <c r="L3510" s="32" t="str">
        <f t="shared" si="117"/>
        <v/>
      </c>
    </row>
    <row r="3511" spans="2:12" ht="14.4" thickBot="1" x14ac:dyDescent="0.3">
      <c r="B3511" s="28" t="str">
        <f t="shared" si="116"/>
        <v/>
      </c>
      <c r="C3511" s="167" t="str">
        <f>IF(D3511="","",VLOOKUP(D3511,'Műszaki adattábla'!F:G,2,0))</f>
        <v/>
      </c>
      <c r="D3511" s="168" t="str">
        <f>IF('Műszaki adattábla'!F3502="","",'Műszaki adattábla'!F3502)</f>
        <v/>
      </c>
      <c r="E3511" s="169" t="str">
        <f>IF(D3511="","",VLOOKUP(D3511,'Műszaki adattábla'!F:R,13,0))</f>
        <v/>
      </c>
      <c r="F3511" s="29" t="str">
        <f>IF(D3511="","",VLOOKUP(D3511,'Műszaki adattábla'!F:M,8,0))</f>
        <v/>
      </c>
      <c r="G3511" s="29" t="str">
        <f>IF(D3511="","",IF('Műszaki adattábla'!L3502="20-99",IF('Műszaki adattábla'!O3502="","Nem adott meg lekötött teljesítményt",VLOOKUP(D3511,'Műszaki adattábla'!F:O,10,0)),0))</f>
        <v/>
      </c>
      <c r="H3511" s="29" t="str">
        <f>IF(D3511="","",VLOOKUP(D3511,'Műszaki adattábla'!F:P,11,0))</f>
        <v/>
      </c>
      <c r="I3511" s="30"/>
      <c r="J3511" s="30"/>
      <c r="K3511" s="31" t="str">
        <f>IF(D3511="","",ROUND(((F3511*I3511*'Műszaki adattábla'!$C$7/'Műszaki adattábla'!$C$8)+(G3511*I3511)+(H3511*I3511))/12*'Műszaki adattábla'!T3502,0))</f>
        <v/>
      </c>
      <c r="L3511" s="32" t="str">
        <f t="shared" si="117"/>
        <v/>
      </c>
    </row>
    <row r="3512" spans="2:12" ht="14.4" thickBot="1" x14ac:dyDescent="0.3">
      <c r="B3512" s="28" t="str">
        <f t="shared" si="116"/>
        <v/>
      </c>
      <c r="C3512" s="167" t="str">
        <f>IF(D3512="","",VLOOKUP(D3512,'Műszaki adattábla'!F:G,2,0))</f>
        <v/>
      </c>
      <c r="D3512" s="168" t="str">
        <f>IF('Műszaki adattábla'!F3503="","",'Műszaki adattábla'!F3503)</f>
        <v/>
      </c>
      <c r="E3512" s="169" t="str">
        <f>IF(D3512="","",VLOOKUP(D3512,'Műszaki adattábla'!F:R,13,0))</f>
        <v/>
      </c>
      <c r="F3512" s="29" t="str">
        <f>IF(D3512="","",VLOOKUP(D3512,'Műszaki adattábla'!F:M,8,0))</f>
        <v/>
      </c>
      <c r="G3512" s="29" t="str">
        <f>IF(D3512="","",IF('Műszaki adattábla'!L3503="20-99",IF('Műszaki adattábla'!O3503="","Nem adott meg lekötött teljesítményt",VLOOKUP(D3512,'Műszaki adattábla'!F:O,10,0)),0))</f>
        <v/>
      </c>
      <c r="H3512" s="29" t="str">
        <f>IF(D3512="","",VLOOKUP(D3512,'Műszaki adattábla'!F:P,11,0))</f>
        <v/>
      </c>
      <c r="I3512" s="30"/>
      <c r="J3512" s="30"/>
      <c r="K3512" s="31" t="str">
        <f>IF(D3512="","",ROUND(((F3512*I3512*'Műszaki adattábla'!$C$7/'Műszaki adattábla'!$C$8)+(G3512*I3512)+(H3512*I3512))/12*'Műszaki adattábla'!T3503,0))</f>
        <v/>
      </c>
      <c r="L3512" s="32" t="str">
        <f t="shared" si="117"/>
        <v/>
      </c>
    </row>
    <row r="3513" spans="2:12" ht="14.4" thickBot="1" x14ac:dyDescent="0.3">
      <c r="B3513" s="28" t="str">
        <f t="shared" si="116"/>
        <v/>
      </c>
      <c r="C3513" s="167" t="str">
        <f>IF(D3513="","",VLOOKUP(D3513,'Műszaki adattábla'!F:G,2,0))</f>
        <v/>
      </c>
      <c r="D3513" s="168" t="str">
        <f>IF('Műszaki adattábla'!F3504="","",'Műszaki adattábla'!F3504)</f>
        <v/>
      </c>
      <c r="E3513" s="169" t="str">
        <f>IF(D3513="","",VLOOKUP(D3513,'Műszaki adattábla'!F:R,13,0))</f>
        <v/>
      </c>
      <c r="F3513" s="29" t="str">
        <f>IF(D3513="","",VLOOKUP(D3513,'Műszaki adattábla'!F:M,8,0))</f>
        <v/>
      </c>
      <c r="G3513" s="29" t="str">
        <f>IF(D3513="","",IF('Műszaki adattábla'!L3504="20-99",IF('Műszaki adattábla'!O3504="","Nem adott meg lekötött teljesítményt",VLOOKUP(D3513,'Műszaki adattábla'!F:O,10,0)),0))</f>
        <v/>
      </c>
      <c r="H3513" s="29" t="str">
        <f>IF(D3513="","",VLOOKUP(D3513,'Műszaki adattábla'!F:P,11,0))</f>
        <v/>
      </c>
      <c r="I3513" s="30"/>
      <c r="J3513" s="30"/>
      <c r="K3513" s="31" t="str">
        <f>IF(D3513="","",ROUND(((F3513*I3513*'Műszaki adattábla'!$C$7/'Műszaki adattábla'!$C$8)+(G3513*I3513)+(H3513*I3513))/12*'Műszaki adattábla'!T3504,0))</f>
        <v/>
      </c>
      <c r="L3513" s="32" t="str">
        <f t="shared" si="117"/>
        <v/>
      </c>
    </row>
    <row r="3514" spans="2:12" ht="14.4" thickBot="1" x14ac:dyDescent="0.3">
      <c r="B3514" s="28" t="str">
        <f t="shared" si="116"/>
        <v/>
      </c>
      <c r="C3514" s="167" t="str">
        <f>IF(D3514="","",VLOOKUP(D3514,'Műszaki adattábla'!F:G,2,0))</f>
        <v/>
      </c>
      <c r="D3514" s="168" t="str">
        <f>IF('Műszaki adattábla'!F3505="","",'Műszaki adattábla'!F3505)</f>
        <v/>
      </c>
      <c r="E3514" s="169" t="str">
        <f>IF(D3514="","",VLOOKUP(D3514,'Műszaki adattábla'!F:R,13,0))</f>
        <v/>
      </c>
      <c r="F3514" s="29" t="str">
        <f>IF(D3514="","",VLOOKUP(D3514,'Műszaki adattábla'!F:M,8,0))</f>
        <v/>
      </c>
      <c r="G3514" s="29" t="str">
        <f>IF(D3514="","",IF('Műszaki adattábla'!L3505="20-99",IF('Műszaki adattábla'!O3505="","Nem adott meg lekötött teljesítményt",VLOOKUP(D3514,'Műszaki adattábla'!F:O,10,0)),0))</f>
        <v/>
      </c>
      <c r="H3514" s="29" t="str">
        <f>IF(D3514="","",VLOOKUP(D3514,'Műszaki adattábla'!F:P,11,0))</f>
        <v/>
      </c>
      <c r="I3514" s="30"/>
      <c r="J3514" s="30"/>
      <c r="K3514" s="31" t="str">
        <f>IF(D3514="","",ROUND(((F3514*I3514*'Műszaki adattábla'!$C$7/'Műszaki adattábla'!$C$8)+(G3514*I3514)+(H3514*I3514))/12*'Műszaki adattábla'!T3505,0))</f>
        <v/>
      </c>
      <c r="L3514" s="32" t="str">
        <f t="shared" si="117"/>
        <v/>
      </c>
    </row>
    <row r="3515" spans="2:12" ht="14.4" thickBot="1" x14ac:dyDescent="0.3">
      <c r="B3515" s="28" t="str">
        <f t="shared" si="116"/>
        <v/>
      </c>
      <c r="C3515" s="167" t="str">
        <f>IF(D3515="","",VLOOKUP(D3515,'Műszaki adattábla'!F:G,2,0))</f>
        <v/>
      </c>
      <c r="D3515" s="168" t="str">
        <f>IF('Műszaki adattábla'!F3506="","",'Műszaki adattábla'!F3506)</f>
        <v/>
      </c>
      <c r="E3515" s="169" t="str">
        <f>IF(D3515="","",VLOOKUP(D3515,'Műszaki adattábla'!F:R,13,0))</f>
        <v/>
      </c>
      <c r="F3515" s="29" t="str">
        <f>IF(D3515="","",VLOOKUP(D3515,'Műszaki adattábla'!F:M,8,0))</f>
        <v/>
      </c>
      <c r="G3515" s="29" t="str">
        <f>IF(D3515="","",IF('Műszaki adattábla'!L3506="20-99",IF('Műszaki adattábla'!O3506="","Nem adott meg lekötött teljesítményt",VLOOKUP(D3515,'Műszaki adattábla'!F:O,10,0)),0))</f>
        <v/>
      </c>
      <c r="H3515" s="29" t="str">
        <f>IF(D3515="","",VLOOKUP(D3515,'Műszaki adattábla'!F:P,11,0))</f>
        <v/>
      </c>
      <c r="I3515" s="30"/>
      <c r="J3515" s="30"/>
      <c r="K3515" s="31" t="str">
        <f>IF(D3515="","",ROUND(((F3515*I3515*'Műszaki adattábla'!$C$7/'Műszaki adattábla'!$C$8)+(G3515*I3515)+(H3515*I3515))/12*'Műszaki adattábla'!T3506,0))</f>
        <v/>
      </c>
      <c r="L3515" s="32" t="str">
        <f t="shared" si="117"/>
        <v/>
      </c>
    </row>
    <row r="3516" spans="2:12" ht="14.4" thickBot="1" x14ac:dyDescent="0.3">
      <c r="B3516" s="28" t="str">
        <f t="shared" si="116"/>
        <v/>
      </c>
      <c r="C3516" s="167" t="str">
        <f>IF(D3516="","",VLOOKUP(D3516,'Műszaki adattábla'!F:G,2,0))</f>
        <v/>
      </c>
      <c r="D3516" s="168" t="str">
        <f>IF('Műszaki adattábla'!F3507="","",'Műszaki adattábla'!F3507)</f>
        <v/>
      </c>
      <c r="E3516" s="169" t="str">
        <f>IF(D3516="","",VLOOKUP(D3516,'Műszaki adattábla'!F:R,13,0))</f>
        <v/>
      </c>
      <c r="F3516" s="29" t="str">
        <f>IF(D3516="","",VLOOKUP(D3516,'Műszaki adattábla'!F:M,8,0))</f>
        <v/>
      </c>
      <c r="G3516" s="29" t="str">
        <f>IF(D3516="","",IF('Műszaki adattábla'!L3507="20-99",IF('Műszaki adattábla'!O3507="","Nem adott meg lekötött teljesítményt",VLOOKUP(D3516,'Műszaki adattábla'!F:O,10,0)),0))</f>
        <v/>
      </c>
      <c r="H3516" s="29" t="str">
        <f>IF(D3516="","",VLOOKUP(D3516,'Műszaki adattábla'!F:P,11,0))</f>
        <v/>
      </c>
      <c r="I3516" s="30"/>
      <c r="J3516" s="30"/>
      <c r="K3516" s="31" t="str">
        <f>IF(D3516="","",ROUND(((F3516*I3516*'Műszaki adattábla'!$C$7/'Műszaki adattábla'!$C$8)+(G3516*I3516)+(H3516*I3516))/12*'Műszaki adattábla'!T3507,0))</f>
        <v/>
      </c>
      <c r="L3516" s="32" t="str">
        <f t="shared" si="117"/>
        <v/>
      </c>
    </row>
    <row r="3517" spans="2:12" ht="14.4" thickBot="1" x14ac:dyDescent="0.3">
      <c r="B3517" s="28" t="str">
        <f t="shared" si="116"/>
        <v/>
      </c>
      <c r="C3517" s="167" t="str">
        <f>IF(D3517="","",VLOOKUP(D3517,'Műszaki adattábla'!F:G,2,0))</f>
        <v/>
      </c>
      <c r="D3517" s="168" t="str">
        <f>IF('Műszaki adattábla'!F3508="","",'Műszaki adattábla'!F3508)</f>
        <v/>
      </c>
      <c r="E3517" s="169" t="str">
        <f>IF(D3517="","",VLOOKUP(D3517,'Műszaki adattábla'!F:R,13,0))</f>
        <v/>
      </c>
      <c r="F3517" s="29" t="str">
        <f>IF(D3517="","",VLOOKUP(D3517,'Műszaki adattábla'!F:M,8,0))</f>
        <v/>
      </c>
      <c r="G3517" s="29" t="str">
        <f>IF(D3517="","",IF('Műszaki adattábla'!L3508="20-99",IF('Műszaki adattábla'!O3508="","Nem adott meg lekötött teljesítményt",VLOOKUP(D3517,'Műszaki adattábla'!F:O,10,0)),0))</f>
        <v/>
      </c>
      <c r="H3517" s="29" t="str">
        <f>IF(D3517="","",VLOOKUP(D3517,'Műszaki adattábla'!F:P,11,0))</f>
        <v/>
      </c>
      <c r="I3517" s="30"/>
      <c r="J3517" s="30"/>
      <c r="K3517" s="31" t="str">
        <f>IF(D3517="","",ROUND(((F3517*I3517*'Műszaki adattábla'!$C$7/'Műszaki adattábla'!$C$8)+(G3517*I3517)+(H3517*I3517))/12*'Műszaki adattábla'!T3508,0))</f>
        <v/>
      </c>
      <c r="L3517" s="32" t="str">
        <f t="shared" si="117"/>
        <v/>
      </c>
    </row>
    <row r="3518" spans="2:12" ht="14.4" thickBot="1" x14ac:dyDescent="0.3">
      <c r="B3518" s="28" t="str">
        <f t="shared" si="116"/>
        <v/>
      </c>
      <c r="C3518" s="167" t="str">
        <f>IF(D3518="","",VLOOKUP(D3518,'Műszaki adattábla'!F:G,2,0))</f>
        <v/>
      </c>
      <c r="D3518" s="168" t="str">
        <f>IF('Műszaki adattábla'!F3509="","",'Műszaki adattábla'!F3509)</f>
        <v/>
      </c>
      <c r="E3518" s="169" t="str">
        <f>IF(D3518="","",VLOOKUP(D3518,'Műszaki adattábla'!F:R,13,0))</f>
        <v/>
      </c>
      <c r="F3518" s="29" t="str">
        <f>IF(D3518="","",VLOOKUP(D3518,'Műszaki adattábla'!F:M,8,0))</f>
        <v/>
      </c>
      <c r="G3518" s="29" t="str">
        <f>IF(D3518="","",IF('Műszaki adattábla'!L3509="20-99",IF('Műszaki adattábla'!O3509="","Nem adott meg lekötött teljesítményt",VLOOKUP(D3518,'Műszaki adattábla'!F:O,10,0)),0))</f>
        <v/>
      </c>
      <c r="H3518" s="29" t="str">
        <f>IF(D3518="","",VLOOKUP(D3518,'Műszaki adattábla'!F:P,11,0))</f>
        <v/>
      </c>
      <c r="I3518" s="30"/>
      <c r="J3518" s="30"/>
      <c r="K3518" s="31" t="str">
        <f>IF(D3518="","",ROUND(((F3518*I3518*'Műszaki adattábla'!$C$7/'Műszaki adattábla'!$C$8)+(G3518*I3518)+(H3518*I3518))/12*'Műszaki adattábla'!T3509,0))</f>
        <v/>
      </c>
      <c r="L3518" s="32" t="str">
        <f t="shared" si="117"/>
        <v/>
      </c>
    </row>
    <row r="3519" spans="2:12" ht="14.4" thickBot="1" x14ac:dyDescent="0.3">
      <c r="B3519" s="28" t="str">
        <f t="shared" si="116"/>
        <v/>
      </c>
      <c r="C3519" s="167" t="str">
        <f>IF(D3519="","",VLOOKUP(D3519,'Műszaki adattábla'!F:G,2,0))</f>
        <v/>
      </c>
      <c r="D3519" s="168" t="str">
        <f>IF('Műszaki adattábla'!F3510="","",'Műszaki adattábla'!F3510)</f>
        <v/>
      </c>
      <c r="E3519" s="169" t="str">
        <f>IF(D3519="","",VLOOKUP(D3519,'Műszaki adattábla'!F:R,13,0))</f>
        <v/>
      </c>
      <c r="F3519" s="29" t="str">
        <f>IF(D3519="","",VLOOKUP(D3519,'Műszaki adattábla'!F:M,8,0))</f>
        <v/>
      </c>
      <c r="G3519" s="29" t="str">
        <f>IF(D3519="","",IF('Műszaki adattábla'!L3510="20-99",IF('Műszaki adattábla'!O3510="","Nem adott meg lekötött teljesítményt",VLOOKUP(D3519,'Műszaki adattábla'!F:O,10,0)),0))</f>
        <v/>
      </c>
      <c r="H3519" s="29" t="str">
        <f>IF(D3519="","",VLOOKUP(D3519,'Műszaki adattábla'!F:P,11,0))</f>
        <v/>
      </c>
      <c r="I3519" s="30"/>
      <c r="J3519" s="30"/>
      <c r="K3519" s="31" t="str">
        <f>IF(D3519="","",ROUND(((F3519*I3519*'Műszaki adattábla'!$C$7/'Műszaki adattábla'!$C$8)+(G3519*I3519)+(H3519*I3519))/12*'Műszaki adattábla'!T3510,0))</f>
        <v/>
      </c>
      <c r="L3519" s="32" t="str">
        <f t="shared" si="117"/>
        <v/>
      </c>
    </row>
    <row r="3520" spans="2:12" ht="14.4" thickBot="1" x14ac:dyDescent="0.3">
      <c r="B3520" s="28" t="str">
        <f t="shared" si="116"/>
        <v/>
      </c>
      <c r="C3520" s="167" t="str">
        <f>IF(D3520="","",VLOOKUP(D3520,'Műszaki adattábla'!F:G,2,0))</f>
        <v/>
      </c>
      <c r="D3520" s="168" t="str">
        <f>IF('Műszaki adattábla'!F3511="","",'Műszaki adattábla'!F3511)</f>
        <v/>
      </c>
      <c r="E3520" s="169" t="str">
        <f>IF(D3520="","",VLOOKUP(D3520,'Műszaki adattábla'!F:R,13,0))</f>
        <v/>
      </c>
      <c r="F3520" s="29" t="str">
        <f>IF(D3520="","",VLOOKUP(D3520,'Műszaki adattábla'!F:M,8,0))</f>
        <v/>
      </c>
      <c r="G3520" s="29" t="str">
        <f>IF(D3520="","",IF('Műszaki adattábla'!L3511="20-99",IF('Műszaki adattábla'!O3511="","Nem adott meg lekötött teljesítményt",VLOOKUP(D3520,'Műszaki adattábla'!F:O,10,0)),0))</f>
        <v/>
      </c>
      <c r="H3520" s="29" t="str">
        <f>IF(D3520="","",VLOOKUP(D3520,'Műszaki adattábla'!F:P,11,0))</f>
        <v/>
      </c>
      <c r="I3520" s="30"/>
      <c r="J3520" s="30"/>
      <c r="K3520" s="31" t="str">
        <f>IF(D3520="","",ROUND(((F3520*I3520*'Műszaki adattábla'!$C$7/'Műszaki adattábla'!$C$8)+(G3520*I3520)+(H3520*I3520))/12*'Műszaki adattábla'!T3511,0))</f>
        <v/>
      </c>
      <c r="L3520" s="32" t="str">
        <f t="shared" si="117"/>
        <v/>
      </c>
    </row>
    <row r="3521" spans="2:12" ht="14.4" thickBot="1" x14ac:dyDescent="0.3">
      <c r="B3521" s="28" t="str">
        <f t="shared" si="116"/>
        <v/>
      </c>
      <c r="C3521" s="167" t="str">
        <f>IF(D3521="","",VLOOKUP(D3521,'Műszaki adattábla'!F:G,2,0))</f>
        <v/>
      </c>
      <c r="D3521" s="168" t="str">
        <f>IF('Műszaki adattábla'!F3512="","",'Műszaki adattábla'!F3512)</f>
        <v/>
      </c>
      <c r="E3521" s="169" t="str">
        <f>IF(D3521="","",VLOOKUP(D3521,'Műszaki adattábla'!F:R,13,0))</f>
        <v/>
      </c>
      <c r="F3521" s="29" t="str">
        <f>IF(D3521="","",VLOOKUP(D3521,'Műszaki adattábla'!F:M,8,0))</f>
        <v/>
      </c>
      <c r="G3521" s="29" t="str">
        <f>IF(D3521="","",IF('Műszaki adattábla'!L3512="20-99",IF('Műszaki adattábla'!O3512="","Nem adott meg lekötött teljesítményt",VLOOKUP(D3521,'Műszaki adattábla'!F:O,10,0)),0))</f>
        <v/>
      </c>
      <c r="H3521" s="29" t="str">
        <f>IF(D3521="","",VLOOKUP(D3521,'Műszaki adattábla'!F:P,11,0))</f>
        <v/>
      </c>
      <c r="I3521" s="30"/>
      <c r="J3521" s="30"/>
      <c r="K3521" s="31" t="str">
        <f>IF(D3521="","",ROUND(((F3521*I3521*'Műszaki adattábla'!$C$7/'Műszaki adattábla'!$C$8)+(G3521*I3521)+(H3521*I3521))/12*'Műszaki adattábla'!T3512,0))</f>
        <v/>
      </c>
      <c r="L3521" s="32" t="str">
        <f t="shared" si="117"/>
        <v/>
      </c>
    </row>
    <row r="3522" spans="2:12" ht="14.4" thickBot="1" x14ac:dyDescent="0.3">
      <c r="B3522" s="28" t="str">
        <f t="shared" si="116"/>
        <v/>
      </c>
      <c r="C3522" s="167" t="str">
        <f>IF(D3522="","",VLOOKUP(D3522,'Műszaki adattábla'!F:G,2,0))</f>
        <v/>
      </c>
      <c r="D3522" s="168" t="str">
        <f>IF('Műszaki adattábla'!F3513="","",'Műszaki adattábla'!F3513)</f>
        <v/>
      </c>
      <c r="E3522" s="169" t="str">
        <f>IF(D3522="","",VLOOKUP(D3522,'Műszaki adattábla'!F:R,13,0))</f>
        <v/>
      </c>
      <c r="F3522" s="29" t="str">
        <f>IF(D3522="","",VLOOKUP(D3522,'Műszaki adattábla'!F:M,8,0))</f>
        <v/>
      </c>
      <c r="G3522" s="29" t="str">
        <f>IF(D3522="","",IF('Műszaki adattábla'!L3513="20-99",IF('Műszaki adattábla'!O3513="","Nem adott meg lekötött teljesítményt",VLOOKUP(D3522,'Műszaki adattábla'!F:O,10,0)),0))</f>
        <v/>
      </c>
      <c r="H3522" s="29" t="str">
        <f>IF(D3522="","",VLOOKUP(D3522,'Műszaki adattábla'!F:P,11,0))</f>
        <v/>
      </c>
      <c r="I3522" s="30"/>
      <c r="J3522" s="30"/>
      <c r="K3522" s="31" t="str">
        <f>IF(D3522="","",ROUND(((F3522*I3522*'Műszaki adattábla'!$C$7/'Műszaki adattábla'!$C$8)+(G3522*I3522)+(H3522*I3522))/12*'Műszaki adattábla'!T3513,0))</f>
        <v/>
      </c>
      <c r="L3522" s="32" t="str">
        <f t="shared" si="117"/>
        <v/>
      </c>
    </row>
    <row r="3523" spans="2:12" ht="14.4" thickBot="1" x14ac:dyDescent="0.3">
      <c r="B3523" s="28" t="str">
        <f t="shared" si="116"/>
        <v/>
      </c>
      <c r="C3523" s="167" t="str">
        <f>IF(D3523="","",VLOOKUP(D3523,'Műszaki adattábla'!F:G,2,0))</f>
        <v/>
      </c>
      <c r="D3523" s="168" t="str">
        <f>IF('Műszaki adattábla'!F3514="","",'Műszaki adattábla'!F3514)</f>
        <v/>
      </c>
      <c r="E3523" s="169" t="str">
        <f>IF(D3523="","",VLOOKUP(D3523,'Műszaki adattábla'!F:R,13,0))</f>
        <v/>
      </c>
      <c r="F3523" s="29" t="str">
        <f>IF(D3523="","",VLOOKUP(D3523,'Műszaki adattábla'!F:M,8,0))</f>
        <v/>
      </c>
      <c r="G3523" s="29" t="str">
        <f>IF(D3523="","",IF('Műszaki adattábla'!L3514="20-99",IF('Műszaki adattábla'!O3514="","Nem adott meg lekötött teljesítményt",VLOOKUP(D3523,'Műszaki adattábla'!F:O,10,0)),0))</f>
        <v/>
      </c>
      <c r="H3523" s="29" t="str">
        <f>IF(D3523="","",VLOOKUP(D3523,'Műszaki adattábla'!F:P,11,0))</f>
        <v/>
      </c>
      <c r="I3523" s="30"/>
      <c r="J3523" s="30"/>
      <c r="K3523" s="31" t="str">
        <f>IF(D3523="","",ROUND(((F3523*I3523*'Műszaki adattábla'!$C$7/'Műszaki adattábla'!$C$8)+(G3523*I3523)+(H3523*I3523))/12*'Műszaki adattábla'!T3514,0))</f>
        <v/>
      </c>
      <c r="L3523" s="32" t="str">
        <f t="shared" si="117"/>
        <v/>
      </c>
    </row>
    <row r="3524" spans="2:12" ht="14.4" thickBot="1" x14ac:dyDescent="0.3">
      <c r="B3524" s="28" t="str">
        <f t="shared" si="116"/>
        <v/>
      </c>
      <c r="C3524" s="167" t="str">
        <f>IF(D3524="","",VLOOKUP(D3524,'Műszaki adattábla'!F:G,2,0))</f>
        <v/>
      </c>
      <c r="D3524" s="168" t="str">
        <f>IF('Műszaki adattábla'!F3515="","",'Műszaki adattábla'!F3515)</f>
        <v/>
      </c>
      <c r="E3524" s="169" t="str">
        <f>IF(D3524="","",VLOOKUP(D3524,'Műszaki adattábla'!F:R,13,0))</f>
        <v/>
      </c>
      <c r="F3524" s="29" t="str">
        <f>IF(D3524="","",VLOOKUP(D3524,'Műszaki adattábla'!F:M,8,0))</f>
        <v/>
      </c>
      <c r="G3524" s="29" t="str">
        <f>IF(D3524="","",IF('Műszaki adattábla'!L3515="20-99",IF('Műszaki adattábla'!O3515="","Nem adott meg lekötött teljesítményt",VLOOKUP(D3524,'Műszaki adattábla'!F:O,10,0)),0))</f>
        <v/>
      </c>
      <c r="H3524" s="29" t="str">
        <f>IF(D3524="","",VLOOKUP(D3524,'Műszaki adattábla'!F:P,11,0))</f>
        <v/>
      </c>
      <c r="I3524" s="30"/>
      <c r="J3524" s="30"/>
      <c r="K3524" s="31" t="str">
        <f>IF(D3524="","",ROUND(((F3524*I3524*'Műszaki adattábla'!$C$7/'Műszaki adattábla'!$C$8)+(G3524*I3524)+(H3524*I3524))/12*'Műszaki adattábla'!T3515,0))</f>
        <v/>
      </c>
      <c r="L3524" s="32" t="str">
        <f t="shared" si="117"/>
        <v/>
      </c>
    </row>
    <row r="3525" spans="2:12" ht="14.4" thickBot="1" x14ac:dyDescent="0.3">
      <c r="B3525" s="28" t="str">
        <f t="shared" si="116"/>
        <v/>
      </c>
      <c r="C3525" s="167" t="str">
        <f>IF(D3525="","",VLOOKUP(D3525,'Műszaki adattábla'!F:G,2,0))</f>
        <v/>
      </c>
      <c r="D3525" s="168" t="str">
        <f>IF('Műszaki adattábla'!F3516="","",'Műszaki adattábla'!F3516)</f>
        <v/>
      </c>
      <c r="E3525" s="169" t="str">
        <f>IF(D3525="","",VLOOKUP(D3525,'Műszaki adattábla'!F:R,13,0))</f>
        <v/>
      </c>
      <c r="F3525" s="29" t="str">
        <f>IF(D3525="","",VLOOKUP(D3525,'Műszaki adattábla'!F:M,8,0))</f>
        <v/>
      </c>
      <c r="G3525" s="29" t="str">
        <f>IF(D3525="","",IF('Műszaki adattábla'!L3516="20-99",IF('Műszaki adattábla'!O3516="","Nem adott meg lekötött teljesítményt",VLOOKUP(D3525,'Műszaki adattábla'!F:O,10,0)),0))</f>
        <v/>
      </c>
      <c r="H3525" s="29" t="str">
        <f>IF(D3525="","",VLOOKUP(D3525,'Műszaki adattábla'!F:P,11,0))</f>
        <v/>
      </c>
      <c r="I3525" s="30"/>
      <c r="J3525" s="30"/>
      <c r="K3525" s="31" t="str">
        <f>IF(D3525="","",ROUND(((F3525*I3525*'Műszaki adattábla'!$C$7/'Műszaki adattábla'!$C$8)+(G3525*I3525)+(H3525*I3525))/12*'Műszaki adattábla'!T3516,0))</f>
        <v/>
      </c>
      <c r="L3525" s="32" t="str">
        <f t="shared" si="117"/>
        <v/>
      </c>
    </row>
    <row r="3526" spans="2:12" ht="14.4" thickBot="1" x14ac:dyDescent="0.3">
      <c r="B3526" s="28" t="str">
        <f t="shared" si="116"/>
        <v/>
      </c>
      <c r="C3526" s="167" t="str">
        <f>IF(D3526="","",VLOOKUP(D3526,'Műszaki adattábla'!F:G,2,0))</f>
        <v/>
      </c>
      <c r="D3526" s="168" t="str">
        <f>IF('Műszaki adattábla'!F3517="","",'Műszaki adattábla'!F3517)</f>
        <v/>
      </c>
      <c r="E3526" s="169" t="str">
        <f>IF(D3526="","",VLOOKUP(D3526,'Műszaki adattábla'!F:R,13,0))</f>
        <v/>
      </c>
      <c r="F3526" s="29" t="str">
        <f>IF(D3526="","",VLOOKUP(D3526,'Műszaki adattábla'!F:M,8,0))</f>
        <v/>
      </c>
      <c r="G3526" s="29" t="str">
        <f>IF(D3526="","",IF('Műszaki adattábla'!L3517="20-99",IF('Műszaki adattábla'!O3517="","Nem adott meg lekötött teljesítményt",VLOOKUP(D3526,'Műszaki adattábla'!F:O,10,0)),0))</f>
        <v/>
      </c>
      <c r="H3526" s="29" t="str">
        <f>IF(D3526="","",VLOOKUP(D3526,'Műszaki adattábla'!F:P,11,0))</f>
        <v/>
      </c>
      <c r="I3526" s="30"/>
      <c r="J3526" s="30"/>
      <c r="K3526" s="31" t="str">
        <f>IF(D3526="","",ROUND(((F3526*I3526*'Műszaki adattábla'!$C$7/'Műszaki adattábla'!$C$8)+(G3526*I3526)+(H3526*I3526))/12*'Műszaki adattábla'!T3517,0))</f>
        <v/>
      </c>
      <c r="L3526" s="32" t="str">
        <f t="shared" si="117"/>
        <v/>
      </c>
    </row>
    <row r="3527" spans="2:12" ht="14.4" thickBot="1" x14ac:dyDescent="0.3">
      <c r="B3527" s="28" t="str">
        <f t="shared" si="116"/>
        <v/>
      </c>
      <c r="C3527" s="167" t="str">
        <f>IF(D3527="","",VLOOKUP(D3527,'Műszaki adattábla'!F:G,2,0))</f>
        <v/>
      </c>
      <c r="D3527" s="168" t="str">
        <f>IF('Műszaki adattábla'!F3518="","",'Műszaki adattábla'!F3518)</f>
        <v/>
      </c>
      <c r="E3527" s="169" t="str">
        <f>IF(D3527="","",VLOOKUP(D3527,'Műszaki adattábla'!F:R,13,0))</f>
        <v/>
      </c>
      <c r="F3527" s="29" t="str">
        <f>IF(D3527="","",VLOOKUP(D3527,'Műszaki adattábla'!F:M,8,0))</f>
        <v/>
      </c>
      <c r="G3527" s="29" t="str">
        <f>IF(D3527="","",IF('Műszaki adattábla'!L3518="20-99",IF('Műszaki adattábla'!O3518="","Nem adott meg lekötött teljesítményt",VLOOKUP(D3527,'Műszaki adattábla'!F:O,10,0)),0))</f>
        <v/>
      </c>
      <c r="H3527" s="29" t="str">
        <f>IF(D3527="","",VLOOKUP(D3527,'Műszaki adattábla'!F:P,11,0))</f>
        <v/>
      </c>
      <c r="I3527" s="30"/>
      <c r="J3527" s="30"/>
      <c r="K3527" s="31" t="str">
        <f>IF(D3527="","",ROUND(((F3527*I3527*'Műszaki adattábla'!$C$7/'Műszaki adattábla'!$C$8)+(G3527*I3527)+(H3527*I3527))/12*'Műszaki adattábla'!T3518,0))</f>
        <v/>
      </c>
      <c r="L3527" s="32" t="str">
        <f t="shared" si="117"/>
        <v/>
      </c>
    </row>
    <row r="3528" spans="2:12" ht="14.4" thickBot="1" x14ac:dyDescent="0.3">
      <c r="B3528" s="28" t="str">
        <f t="shared" si="116"/>
        <v/>
      </c>
      <c r="C3528" s="167" t="str">
        <f>IF(D3528="","",VLOOKUP(D3528,'Műszaki adattábla'!F:G,2,0))</f>
        <v/>
      </c>
      <c r="D3528" s="168" t="str">
        <f>IF('Műszaki adattábla'!F3519="","",'Műszaki adattábla'!F3519)</f>
        <v/>
      </c>
      <c r="E3528" s="169" t="str">
        <f>IF(D3528="","",VLOOKUP(D3528,'Műszaki adattábla'!F:R,13,0))</f>
        <v/>
      </c>
      <c r="F3528" s="29" t="str">
        <f>IF(D3528="","",VLOOKUP(D3528,'Műszaki adattábla'!F:M,8,0))</f>
        <v/>
      </c>
      <c r="G3528" s="29" t="str">
        <f>IF(D3528="","",IF('Műszaki adattábla'!L3519="20-99",IF('Műszaki adattábla'!O3519="","Nem adott meg lekötött teljesítményt",VLOOKUP(D3528,'Műszaki adattábla'!F:O,10,0)),0))</f>
        <v/>
      </c>
      <c r="H3528" s="29" t="str">
        <f>IF(D3528="","",VLOOKUP(D3528,'Műszaki adattábla'!F:P,11,0))</f>
        <v/>
      </c>
      <c r="I3528" s="30"/>
      <c r="J3528" s="30"/>
      <c r="K3528" s="31" t="str">
        <f>IF(D3528="","",ROUND(((F3528*I3528*'Műszaki adattábla'!$C$7/'Műszaki adattábla'!$C$8)+(G3528*I3528)+(H3528*I3528))/12*'Műszaki adattábla'!T3519,0))</f>
        <v/>
      </c>
      <c r="L3528" s="32" t="str">
        <f t="shared" si="117"/>
        <v/>
      </c>
    </row>
    <row r="3529" spans="2:12" ht="14.4" thickBot="1" x14ac:dyDescent="0.3">
      <c r="B3529" s="28" t="str">
        <f t="shared" si="116"/>
        <v/>
      </c>
      <c r="C3529" s="167" t="str">
        <f>IF(D3529="","",VLOOKUP(D3529,'Műszaki adattábla'!F:G,2,0))</f>
        <v/>
      </c>
      <c r="D3529" s="168" t="str">
        <f>IF('Műszaki adattábla'!F3520="","",'Műszaki adattábla'!F3520)</f>
        <v/>
      </c>
      <c r="E3529" s="169" t="str">
        <f>IF(D3529="","",VLOOKUP(D3529,'Műszaki adattábla'!F:R,13,0))</f>
        <v/>
      </c>
      <c r="F3529" s="29" t="str">
        <f>IF(D3529="","",VLOOKUP(D3529,'Műszaki adattábla'!F:M,8,0))</f>
        <v/>
      </c>
      <c r="G3529" s="29" t="str">
        <f>IF(D3529="","",IF('Műszaki adattábla'!L3520="20-99",IF('Műszaki adattábla'!O3520="","Nem adott meg lekötött teljesítményt",VLOOKUP(D3529,'Műszaki adattábla'!F:O,10,0)),0))</f>
        <v/>
      </c>
      <c r="H3529" s="29" t="str">
        <f>IF(D3529="","",VLOOKUP(D3529,'Műszaki adattábla'!F:P,11,0))</f>
        <v/>
      </c>
      <c r="I3529" s="30"/>
      <c r="J3529" s="30"/>
      <c r="K3529" s="31" t="str">
        <f>IF(D3529="","",ROUND(((F3529*I3529*'Műszaki adattábla'!$C$7/'Műszaki adattábla'!$C$8)+(G3529*I3529)+(H3529*I3529))/12*'Műszaki adattábla'!T3520,0))</f>
        <v/>
      </c>
      <c r="L3529" s="32" t="str">
        <f t="shared" si="117"/>
        <v/>
      </c>
    </row>
    <row r="3530" spans="2:12" ht="14.4" thickBot="1" x14ac:dyDescent="0.3">
      <c r="B3530" s="28" t="str">
        <f t="shared" si="116"/>
        <v/>
      </c>
      <c r="C3530" s="167" t="str">
        <f>IF(D3530="","",VLOOKUP(D3530,'Műszaki adattábla'!F:G,2,0))</f>
        <v/>
      </c>
      <c r="D3530" s="168" t="str">
        <f>IF('Műszaki adattábla'!F3521="","",'Műszaki adattábla'!F3521)</f>
        <v/>
      </c>
      <c r="E3530" s="169" t="str">
        <f>IF(D3530="","",VLOOKUP(D3530,'Műszaki adattábla'!F:R,13,0))</f>
        <v/>
      </c>
      <c r="F3530" s="29" t="str">
        <f>IF(D3530="","",VLOOKUP(D3530,'Műszaki adattábla'!F:M,8,0))</f>
        <v/>
      </c>
      <c r="G3530" s="29" t="str">
        <f>IF(D3530="","",IF('Műszaki adattábla'!L3521="20-99",IF('Műszaki adattábla'!O3521="","Nem adott meg lekötött teljesítményt",VLOOKUP(D3530,'Műszaki adattábla'!F:O,10,0)),0))</f>
        <v/>
      </c>
      <c r="H3530" s="29" t="str">
        <f>IF(D3530="","",VLOOKUP(D3530,'Műszaki adattábla'!F:P,11,0))</f>
        <v/>
      </c>
      <c r="I3530" s="30"/>
      <c r="J3530" s="30"/>
      <c r="K3530" s="31" t="str">
        <f>IF(D3530="","",ROUND(((F3530*I3530*'Műszaki adattábla'!$C$7/'Műszaki adattábla'!$C$8)+(G3530*I3530)+(H3530*I3530))/12*'Műszaki adattábla'!T3521,0))</f>
        <v/>
      </c>
      <c r="L3530" s="32" t="str">
        <f t="shared" si="117"/>
        <v/>
      </c>
    </row>
    <row r="3531" spans="2:12" ht="14.4" thickBot="1" x14ac:dyDescent="0.3">
      <c r="B3531" s="28" t="str">
        <f t="shared" si="116"/>
        <v/>
      </c>
      <c r="C3531" s="167" t="str">
        <f>IF(D3531="","",VLOOKUP(D3531,'Műszaki adattábla'!F:G,2,0))</f>
        <v/>
      </c>
      <c r="D3531" s="168" t="str">
        <f>IF('Műszaki adattábla'!F3522="","",'Műszaki adattábla'!F3522)</f>
        <v/>
      </c>
      <c r="E3531" s="169" t="str">
        <f>IF(D3531="","",VLOOKUP(D3531,'Műszaki adattábla'!F:R,13,0))</f>
        <v/>
      </c>
      <c r="F3531" s="29" t="str">
        <f>IF(D3531="","",VLOOKUP(D3531,'Műszaki adattábla'!F:M,8,0))</f>
        <v/>
      </c>
      <c r="G3531" s="29" t="str">
        <f>IF(D3531="","",IF('Műszaki adattábla'!L3522="20-99",IF('Műszaki adattábla'!O3522="","Nem adott meg lekötött teljesítményt",VLOOKUP(D3531,'Műszaki adattábla'!F:O,10,0)),0))</f>
        <v/>
      </c>
      <c r="H3531" s="29" t="str">
        <f>IF(D3531="","",VLOOKUP(D3531,'Műszaki adattábla'!F:P,11,0))</f>
        <v/>
      </c>
      <c r="I3531" s="30"/>
      <c r="J3531" s="30"/>
      <c r="K3531" s="31" t="str">
        <f>IF(D3531="","",ROUND(((F3531*I3531*'Műszaki adattábla'!$C$7/'Műszaki adattábla'!$C$8)+(G3531*I3531)+(H3531*I3531))/12*'Műszaki adattábla'!T3522,0))</f>
        <v/>
      </c>
      <c r="L3531" s="32" t="str">
        <f t="shared" si="117"/>
        <v/>
      </c>
    </row>
    <row r="3532" spans="2:12" ht="14.4" thickBot="1" x14ac:dyDescent="0.3">
      <c r="B3532" s="28" t="str">
        <f t="shared" si="116"/>
        <v/>
      </c>
      <c r="C3532" s="167" t="str">
        <f>IF(D3532="","",VLOOKUP(D3532,'Műszaki adattábla'!F:G,2,0))</f>
        <v/>
      </c>
      <c r="D3532" s="168" t="str">
        <f>IF('Műszaki adattábla'!F3523="","",'Műszaki adattábla'!F3523)</f>
        <v/>
      </c>
      <c r="E3532" s="169" t="str">
        <f>IF(D3532="","",VLOOKUP(D3532,'Műszaki adattábla'!F:R,13,0))</f>
        <v/>
      </c>
      <c r="F3532" s="29" t="str">
        <f>IF(D3532="","",VLOOKUP(D3532,'Műszaki adattábla'!F:M,8,0))</f>
        <v/>
      </c>
      <c r="G3532" s="29" t="str">
        <f>IF(D3532="","",IF('Műszaki adattábla'!L3523="20-99",IF('Műszaki adattábla'!O3523="","Nem adott meg lekötött teljesítményt",VLOOKUP(D3532,'Műszaki adattábla'!F:O,10,0)),0))</f>
        <v/>
      </c>
      <c r="H3532" s="29" t="str">
        <f>IF(D3532="","",VLOOKUP(D3532,'Műszaki adattábla'!F:P,11,0))</f>
        <v/>
      </c>
      <c r="I3532" s="30"/>
      <c r="J3532" s="30"/>
      <c r="K3532" s="31" t="str">
        <f>IF(D3532="","",ROUND(((F3532*I3532*'Műszaki adattábla'!$C$7/'Műszaki adattábla'!$C$8)+(G3532*I3532)+(H3532*I3532))/12*'Műszaki adattábla'!T3523,0))</f>
        <v/>
      </c>
      <c r="L3532" s="32" t="str">
        <f t="shared" si="117"/>
        <v/>
      </c>
    </row>
    <row r="3533" spans="2:12" ht="14.4" thickBot="1" x14ac:dyDescent="0.3">
      <c r="B3533" s="28" t="str">
        <f t="shared" si="116"/>
        <v/>
      </c>
      <c r="C3533" s="167" t="str">
        <f>IF(D3533="","",VLOOKUP(D3533,'Műszaki adattábla'!F:G,2,0))</f>
        <v/>
      </c>
      <c r="D3533" s="168" t="str">
        <f>IF('Műszaki adattábla'!F3524="","",'Műszaki adattábla'!F3524)</f>
        <v/>
      </c>
      <c r="E3533" s="169" t="str">
        <f>IF(D3533="","",VLOOKUP(D3533,'Műszaki adattábla'!F:R,13,0))</f>
        <v/>
      </c>
      <c r="F3533" s="29" t="str">
        <f>IF(D3533="","",VLOOKUP(D3533,'Műszaki adattábla'!F:M,8,0))</f>
        <v/>
      </c>
      <c r="G3533" s="29" t="str">
        <f>IF(D3533="","",IF('Műszaki adattábla'!L3524="20-99",IF('Műszaki adattábla'!O3524="","Nem adott meg lekötött teljesítményt",VLOOKUP(D3533,'Műszaki adattábla'!F:O,10,0)),0))</f>
        <v/>
      </c>
      <c r="H3533" s="29" t="str">
        <f>IF(D3533="","",VLOOKUP(D3533,'Műszaki adattábla'!F:P,11,0))</f>
        <v/>
      </c>
      <c r="I3533" s="30"/>
      <c r="J3533" s="30"/>
      <c r="K3533" s="31" t="str">
        <f>IF(D3533="","",ROUND(((F3533*I3533*'Műszaki adattábla'!$C$7/'Műszaki adattábla'!$C$8)+(G3533*I3533)+(H3533*I3533))/12*'Műszaki adattábla'!T3524,0))</f>
        <v/>
      </c>
      <c r="L3533" s="32" t="str">
        <f t="shared" si="117"/>
        <v/>
      </c>
    </row>
    <row r="3534" spans="2:12" ht="14.4" thickBot="1" x14ac:dyDescent="0.3">
      <c r="B3534" s="28" t="str">
        <f t="shared" si="116"/>
        <v/>
      </c>
      <c r="C3534" s="167" t="str">
        <f>IF(D3534="","",VLOOKUP(D3534,'Műszaki adattábla'!F:G,2,0))</f>
        <v/>
      </c>
      <c r="D3534" s="168" t="str">
        <f>IF('Műszaki adattábla'!F3525="","",'Műszaki adattábla'!F3525)</f>
        <v/>
      </c>
      <c r="E3534" s="169" t="str">
        <f>IF(D3534="","",VLOOKUP(D3534,'Műszaki adattábla'!F:R,13,0))</f>
        <v/>
      </c>
      <c r="F3534" s="29" t="str">
        <f>IF(D3534="","",VLOOKUP(D3534,'Műszaki adattábla'!F:M,8,0))</f>
        <v/>
      </c>
      <c r="G3534" s="29" t="str">
        <f>IF(D3534="","",IF('Műszaki adattábla'!L3525="20-99",IF('Műszaki adattábla'!O3525="","Nem adott meg lekötött teljesítményt",VLOOKUP(D3534,'Műszaki adattábla'!F:O,10,0)),0))</f>
        <v/>
      </c>
      <c r="H3534" s="29" t="str">
        <f>IF(D3534="","",VLOOKUP(D3534,'Műszaki adattábla'!F:P,11,0))</f>
        <v/>
      </c>
      <c r="I3534" s="30"/>
      <c r="J3534" s="30"/>
      <c r="K3534" s="31" t="str">
        <f>IF(D3534="","",ROUND(((F3534*I3534*'Műszaki adattábla'!$C$7/'Műszaki adattábla'!$C$8)+(G3534*I3534)+(H3534*I3534))/12*'Műszaki adattábla'!T3525,0))</f>
        <v/>
      </c>
      <c r="L3534" s="32" t="str">
        <f t="shared" si="117"/>
        <v/>
      </c>
    </row>
    <row r="3535" spans="2:12" ht="14.4" thickBot="1" x14ac:dyDescent="0.3">
      <c r="B3535" s="28" t="str">
        <f t="shared" si="116"/>
        <v/>
      </c>
      <c r="C3535" s="167" t="str">
        <f>IF(D3535="","",VLOOKUP(D3535,'Műszaki adattábla'!F:G,2,0))</f>
        <v/>
      </c>
      <c r="D3535" s="168" t="str">
        <f>IF('Műszaki adattábla'!F3526="","",'Műszaki adattábla'!F3526)</f>
        <v/>
      </c>
      <c r="E3535" s="169" t="str">
        <f>IF(D3535="","",VLOOKUP(D3535,'Műszaki adattábla'!F:R,13,0))</f>
        <v/>
      </c>
      <c r="F3535" s="29" t="str">
        <f>IF(D3535="","",VLOOKUP(D3535,'Műszaki adattábla'!F:M,8,0))</f>
        <v/>
      </c>
      <c r="G3535" s="29" t="str">
        <f>IF(D3535="","",IF('Műszaki adattábla'!L3526="20-99",IF('Műszaki adattábla'!O3526="","Nem adott meg lekötött teljesítményt",VLOOKUP(D3535,'Műszaki adattábla'!F:O,10,0)),0))</f>
        <v/>
      </c>
      <c r="H3535" s="29" t="str">
        <f>IF(D3535="","",VLOOKUP(D3535,'Műszaki adattábla'!F:P,11,0))</f>
        <v/>
      </c>
      <c r="I3535" s="30"/>
      <c r="J3535" s="30"/>
      <c r="K3535" s="31" t="str">
        <f>IF(D3535="","",ROUND(((F3535*I3535*'Műszaki adattábla'!$C$7/'Műszaki adattábla'!$C$8)+(G3535*I3535)+(H3535*I3535))/12*'Műszaki adattábla'!T3526,0))</f>
        <v/>
      </c>
      <c r="L3535" s="32" t="str">
        <f t="shared" si="117"/>
        <v/>
      </c>
    </row>
    <row r="3536" spans="2:12" ht="14.4" thickBot="1" x14ac:dyDescent="0.3">
      <c r="B3536" s="28" t="str">
        <f t="shared" si="116"/>
        <v/>
      </c>
      <c r="C3536" s="167" t="str">
        <f>IF(D3536="","",VLOOKUP(D3536,'Műszaki adattábla'!F:G,2,0))</f>
        <v/>
      </c>
      <c r="D3536" s="168" t="str">
        <f>IF('Műszaki adattábla'!F3527="","",'Műszaki adattábla'!F3527)</f>
        <v/>
      </c>
      <c r="E3536" s="169" t="str">
        <f>IF(D3536="","",VLOOKUP(D3536,'Műszaki adattábla'!F:R,13,0))</f>
        <v/>
      </c>
      <c r="F3536" s="29" t="str">
        <f>IF(D3536="","",VLOOKUP(D3536,'Műszaki adattábla'!F:M,8,0))</f>
        <v/>
      </c>
      <c r="G3536" s="29" t="str">
        <f>IF(D3536="","",IF('Műszaki adattábla'!L3527="20-99",IF('Műszaki adattábla'!O3527="","Nem adott meg lekötött teljesítményt",VLOOKUP(D3536,'Műszaki adattábla'!F:O,10,0)),0))</f>
        <v/>
      </c>
      <c r="H3536" s="29" t="str">
        <f>IF(D3536="","",VLOOKUP(D3536,'Műszaki adattábla'!F:P,11,0))</f>
        <v/>
      </c>
      <c r="I3536" s="30"/>
      <c r="J3536" s="30"/>
      <c r="K3536" s="31" t="str">
        <f>IF(D3536="","",ROUND(((F3536*I3536*'Műszaki adattábla'!$C$7/'Műszaki adattábla'!$C$8)+(G3536*I3536)+(H3536*I3536))/12*'Műszaki adattábla'!T3527,0))</f>
        <v/>
      </c>
      <c r="L3536" s="32" t="str">
        <f t="shared" si="117"/>
        <v/>
      </c>
    </row>
    <row r="3537" spans="2:12" ht="14.4" thickBot="1" x14ac:dyDescent="0.3">
      <c r="B3537" s="28" t="str">
        <f t="shared" si="116"/>
        <v/>
      </c>
      <c r="C3537" s="167" t="str">
        <f>IF(D3537="","",VLOOKUP(D3537,'Műszaki adattábla'!F:G,2,0))</f>
        <v/>
      </c>
      <c r="D3537" s="168" t="str">
        <f>IF('Műszaki adattábla'!F3528="","",'Műszaki adattábla'!F3528)</f>
        <v/>
      </c>
      <c r="E3537" s="169" t="str">
        <f>IF(D3537="","",VLOOKUP(D3537,'Műszaki adattábla'!F:R,13,0))</f>
        <v/>
      </c>
      <c r="F3537" s="29" t="str">
        <f>IF(D3537="","",VLOOKUP(D3537,'Műszaki adattábla'!F:M,8,0))</f>
        <v/>
      </c>
      <c r="G3537" s="29" t="str">
        <f>IF(D3537="","",IF('Műszaki adattábla'!L3528="20-99",IF('Műszaki adattábla'!O3528="","Nem adott meg lekötött teljesítményt",VLOOKUP(D3537,'Műszaki adattábla'!F:O,10,0)),0))</f>
        <v/>
      </c>
      <c r="H3537" s="29" t="str">
        <f>IF(D3537="","",VLOOKUP(D3537,'Műszaki adattábla'!F:P,11,0))</f>
        <v/>
      </c>
      <c r="I3537" s="30"/>
      <c r="J3537" s="30"/>
      <c r="K3537" s="31" t="str">
        <f>IF(D3537="","",ROUND(((F3537*I3537*'Műszaki adattábla'!$C$7/'Műszaki adattábla'!$C$8)+(G3537*I3537)+(H3537*I3537))/12*'Műszaki adattábla'!T3528,0))</f>
        <v/>
      </c>
      <c r="L3537" s="32" t="str">
        <f t="shared" si="117"/>
        <v/>
      </c>
    </row>
    <row r="3538" spans="2:12" ht="14.4" thickBot="1" x14ac:dyDescent="0.3">
      <c r="B3538" s="28" t="str">
        <f t="shared" si="116"/>
        <v/>
      </c>
      <c r="C3538" s="167" t="str">
        <f>IF(D3538="","",VLOOKUP(D3538,'Műszaki adattábla'!F:G,2,0))</f>
        <v/>
      </c>
      <c r="D3538" s="168" t="str">
        <f>IF('Műszaki adattábla'!F3529="","",'Műszaki adattábla'!F3529)</f>
        <v/>
      </c>
      <c r="E3538" s="169" t="str">
        <f>IF(D3538="","",VLOOKUP(D3538,'Műszaki adattábla'!F:R,13,0))</f>
        <v/>
      </c>
      <c r="F3538" s="29" t="str">
        <f>IF(D3538="","",VLOOKUP(D3538,'Műszaki adattábla'!F:M,8,0))</f>
        <v/>
      </c>
      <c r="G3538" s="29" t="str">
        <f>IF(D3538="","",IF('Műszaki adattábla'!L3529="20-99",IF('Műszaki adattábla'!O3529="","Nem adott meg lekötött teljesítményt",VLOOKUP(D3538,'Műszaki adattábla'!F:O,10,0)),0))</f>
        <v/>
      </c>
      <c r="H3538" s="29" t="str">
        <f>IF(D3538="","",VLOOKUP(D3538,'Műszaki adattábla'!F:P,11,0))</f>
        <v/>
      </c>
      <c r="I3538" s="30"/>
      <c r="J3538" s="30"/>
      <c r="K3538" s="31" t="str">
        <f>IF(D3538="","",ROUND(((F3538*I3538*'Műszaki adattábla'!$C$7/'Műszaki adattábla'!$C$8)+(G3538*I3538)+(H3538*I3538))/12*'Műszaki adattábla'!T3529,0))</f>
        <v/>
      </c>
      <c r="L3538" s="32" t="str">
        <f t="shared" si="117"/>
        <v/>
      </c>
    </row>
    <row r="3539" spans="2:12" ht="14.4" thickBot="1" x14ac:dyDescent="0.3">
      <c r="B3539" s="28" t="str">
        <f t="shared" si="116"/>
        <v/>
      </c>
      <c r="C3539" s="167" t="str">
        <f>IF(D3539="","",VLOOKUP(D3539,'Műszaki adattábla'!F:G,2,0))</f>
        <v/>
      </c>
      <c r="D3539" s="168" t="str">
        <f>IF('Műszaki adattábla'!F3530="","",'Műszaki adattábla'!F3530)</f>
        <v/>
      </c>
      <c r="E3539" s="169" t="str">
        <f>IF(D3539="","",VLOOKUP(D3539,'Műszaki adattábla'!F:R,13,0))</f>
        <v/>
      </c>
      <c r="F3539" s="29" t="str">
        <f>IF(D3539="","",VLOOKUP(D3539,'Műszaki adattábla'!F:M,8,0))</f>
        <v/>
      </c>
      <c r="G3539" s="29" t="str">
        <f>IF(D3539="","",IF('Műszaki adattábla'!L3530="20-99",IF('Műszaki adattábla'!O3530="","Nem adott meg lekötött teljesítményt",VLOOKUP(D3539,'Műszaki adattábla'!F:O,10,0)),0))</f>
        <v/>
      </c>
      <c r="H3539" s="29" t="str">
        <f>IF(D3539="","",VLOOKUP(D3539,'Műszaki adattábla'!F:P,11,0))</f>
        <v/>
      </c>
      <c r="I3539" s="30"/>
      <c r="J3539" s="30"/>
      <c r="K3539" s="31" t="str">
        <f>IF(D3539="","",ROUND(((F3539*I3539*'Műszaki adattábla'!$C$7/'Műszaki adattábla'!$C$8)+(G3539*I3539)+(H3539*I3539))/12*'Műszaki adattábla'!T3530,0))</f>
        <v/>
      </c>
      <c r="L3539" s="32" t="str">
        <f t="shared" si="117"/>
        <v/>
      </c>
    </row>
    <row r="3540" spans="2:12" ht="14.4" thickBot="1" x14ac:dyDescent="0.3">
      <c r="B3540" s="28" t="str">
        <f t="shared" si="116"/>
        <v/>
      </c>
      <c r="C3540" s="167" t="str">
        <f>IF(D3540="","",VLOOKUP(D3540,'Műszaki adattábla'!F:G,2,0))</f>
        <v/>
      </c>
      <c r="D3540" s="168" t="str">
        <f>IF('Műszaki adattábla'!F3531="","",'Műszaki adattábla'!F3531)</f>
        <v/>
      </c>
      <c r="E3540" s="169" t="str">
        <f>IF(D3540="","",VLOOKUP(D3540,'Műszaki adattábla'!F:R,13,0))</f>
        <v/>
      </c>
      <c r="F3540" s="29" t="str">
        <f>IF(D3540="","",VLOOKUP(D3540,'Műszaki adattábla'!F:M,8,0))</f>
        <v/>
      </c>
      <c r="G3540" s="29" t="str">
        <f>IF(D3540="","",IF('Műszaki adattábla'!L3531="20-99",IF('Műszaki adattábla'!O3531="","Nem adott meg lekötött teljesítményt",VLOOKUP(D3540,'Műszaki adattábla'!F:O,10,0)),0))</f>
        <v/>
      </c>
      <c r="H3540" s="29" t="str">
        <f>IF(D3540="","",VLOOKUP(D3540,'Műszaki adattábla'!F:P,11,0))</f>
        <v/>
      </c>
      <c r="I3540" s="30"/>
      <c r="J3540" s="30"/>
      <c r="K3540" s="31" t="str">
        <f>IF(D3540="","",ROUND(((F3540*I3540*'Műszaki adattábla'!$C$7/'Műszaki adattábla'!$C$8)+(G3540*I3540)+(H3540*I3540))/12*'Műszaki adattábla'!T3531,0))</f>
        <v/>
      </c>
      <c r="L3540" s="32" t="str">
        <f t="shared" si="117"/>
        <v/>
      </c>
    </row>
    <row r="3541" spans="2:12" ht="14.4" thickBot="1" x14ac:dyDescent="0.3">
      <c r="B3541" s="28" t="str">
        <f t="shared" si="116"/>
        <v/>
      </c>
      <c r="C3541" s="167" t="str">
        <f>IF(D3541="","",VLOOKUP(D3541,'Műszaki adattábla'!F:G,2,0))</f>
        <v/>
      </c>
      <c r="D3541" s="168" t="str">
        <f>IF('Műszaki adattábla'!F3532="","",'Műszaki adattábla'!F3532)</f>
        <v/>
      </c>
      <c r="E3541" s="169" t="str">
        <f>IF(D3541="","",VLOOKUP(D3541,'Műszaki adattábla'!F:R,13,0))</f>
        <v/>
      </c>
      <c r="F3541" s="29" t="str">
        <f>IF(D3541="","",VLOOKUP(D3541,'Műszaki adattábla'!F:M,8,0))</f>
        <v/>
      </c>
      <c r="G3541" s="29" t="str">
        <f>IF(D3541="","",IF('Műszaki adattábla'!L3532="20-99",IF('Műszaki adattábla'!O3532="","Nem adott meg lekötött teljesítményt",VLOOKUP(D3541,'Műszaki adattábla'!F:O,10,0)),0))</f>
        <v/>
      </c>
      <c r="H3541" s="29" t="str">
        <f>IF(D3541="","",VLOOKUP(D3541,'Műszaki adattábla'!F:P,11,0))</f>
        <v/>
      </c>
      <c r="I3541" s="30"/>
      <c r="J3541" s="30"/>
      <c r="K3541" s="31" t="str">
        <f>IF(D3541="","",ROUND(((F3541*I3541*'Műszaki adattábla'!$C$7/'Műszaki adattábla'!$C$8)+(G3541*I3541)+(H3541*I3541))/12*'Műszaki adattábla'!T3532,0))</f>
        <v/>
      </c>
      <c r="L3541" s="32" t="str">
        <f t="shared" si="117"/>
        <v/>
      </c>
    </row>
    <row r="3542" spans="2:12" ht="14.4" thickBot="1" x14ac:dyDescent="0.3">
      <c r="B3542" s="28" t="str">
        <f t="shared" si="116"/>
        <v/>
      </c>
      <c r="C3542" s="167" t="str">
        <f>IF(D3542="","",VLOOKUP(D3542,'Műszaki adattábla'!F:G,2,0))</f>
        <v/>
      </c>
      <c r="D3542" s="168" t="str">
        <f>IF('Műszaki adattábla'!F3533="","",'Műszaki adattábla'!F3533)</f>
        <v/>
      </c>
      <c r="E3542" s="169" t="str">
        <f>IF(D3542="","",VLOOKUP(D3542,'Műszaki adattábla'!F:R,13,0))</f>
        <v/>
      </c>
      <c r="F3542" s="29" t="str">
        <f>IF(D3542="","",VLOOKUP(D3542,'Műszaki adattábla'!F:M,8,0))</f>
        <v/>
      </c>
      <c r="G3542" s="29" t="str">
        <f>IF(D3542="","",IF('Műszaki adattábla'!L3533="20-99",IF('Műszaki adattábla'!O3533="","Nem adott meg lekötött teljesítményt",VLOOKUP(D3542,'Műszaki adattábla'!F:O,10,0)),0))</f>
        <v/>
      </c>
      <c r="H3542" s="29" t="str">
        <f>IF(D3542="","",VLOOKUP(D3542,'Műszaki adattábla'!F:P,11,0))</f>
        <v/>
      </c>
      <c r="I3542" s="30"/>
      <c r="J3542" s="30"/>
      <c r="K3542" s="31" t="str">
        <f>IF(D3542="","",ROUND(((F3542*I3542*'Műszaki adattábla'!$C$7/'Műszaki adattábla'!$C$8)+(G3542*I3542)+(H3542*I3542))/12*'Műszaki adattábla'!T3533,0))</f>
        <v/>
      </c>
      <c r="L3542" s="32" t="str">
        <f t="shared" si="117"/>
        <v/>
      </c>
    </row>
    <row r="3543" spans="2:12" ht="14.4" thickBot="1" x14ac:dyDescent="0.3">
      <c r="B3543" s="28" t="str">
        <f t="shared" si="116"/>
        <v/>
      </c>
      <c r="C3543" s="167" t="str">
        <f>IF(D3543="","",VLOOKUP(D3543,'Műszaki adattábla'!F:G,2,0))</f>
        <v/>
      </c>
      <c r="D3543" s="168" t="str">
        <f>IF('Műszaki adattábla'!F3534="","",'Műszaki adattábla'!F3534)</f>
        <v/>
      </c>
      <c r="E3543" s="169" t="str">
        <f>IF(D3543="","",VLOOKUP(D3543,'Műszaki adattábla'!F:R,13,0))</f>
        <v/>
      </c>
      <c r="F3543" s="29" t="str">
        <f>IF(D3543="","",VLOOKUP(D3543,'Műszaki adattábla'!F:M,8,0))</f>
        <v/>
      </c>
      <c r="G3543" s="29" t="str">
        <f>IF(D3543="","",IF('Műszaki adattábla'!L3534="20-99",IF('Műszaki adattábla'!O3534="","Nem adott meg lekötött teljesítményt",VLOOKUP(D3543,'Műszaki adattábla'!F:O,10,0)),0))</f>
        <v/>
      </c>
      <c r="H3543" s="29" t="str">
        <f>IF(D3543="","",VLOOKUP(D3543,'Műszaki adattábla'!F:P,11,0))</f>
        <v/>
      </c>
      <c r="I3543" s="30"/>
      <c r="J3543" s="30"/>
      <c r="K3543" s="31" t="str">
        <f>IF(D3543="","",ROUND(((F3543*I3543*'Műszaki adattábla'!$C$7/'Műszaki adattábla'!$C$8)+(G3543*I3543)+(H3543*I3543))/12*'Műszaki adattábla'!T3534,0))</f>
        <v/>
      </c>
      <c r="L3543" s="32" t="str">
        <f t="shared" si="117"/>
        <v/>
      </c>
    </row>
    <row r="3544" spans="2:12" ht="14.4" thickBot="1" x14ac:dyDescent="0.3">
      <c r="B3544" s="28" t="str">
        <f t="shared" si="116"/>
        <v/>
      </c>
      <c r="C3544" s="167" t="str">
        <f>IF(D3544="","",VLOOKUP(D3544,'Műszaki adattábla'!F:G,2,0))</f>
        <v/>
      </c>
      <c r="D3544" s="168" t="str">
        <f>IF('Műszaki adattábla'!F3535="","",'Műszaki adattábla'!F3535)</f>
        <v/>
      </c>
      <c r="E3544" s="169" t="str">
        <f>IF(D3544="","",VLOOKUP(D3544,'Műszaki adattábla'!F:R,13,0))</f>
        <v/>
      </c>
      <c r="F3544" s="29" t="str">
        <f>IF(D3544="","",VLOOKUP(D3544,'Műszaki adattábla'!F:M,8,0))</f>
        <v/>
      </c>
      <c r="G3544" s="29" t="str">
        <f>IF(D3544="","",IF('Műszaki adattábla'!L3535="20-99",IF('Műszaki adattábla'!O3535="","Nem adott meg lekötött teljesítményt",VLOOKUP(D3544,'Műszaki adattábla'!F:O,10,0)),0))</f>
        <v/>
      </c>
      <c r="H3544" s="29" t="str">
        <f>IF(D3544="","",VLOOKUP(D3544,'Műszaki adattábla'!F:P,11,0))</f>
        <v/>
      </c>
      <c r="I3544" s="30"/>
      <c r="J3544" s="30"/>
      <c r="K3544" s="31" t="str">
        <f>IF(D3544="","",ROUND(((F3544*I3544*'Műszaki adattábla'!$C$7/'Műszaki adattábla'!$C$8)+(G3544*I3544)+(H3544*I3544))/12*'Műszaki adattábla'!T3535,0))</f>
        <v/>
      </c>
      <c r="L3544" s="32" t="str">
        <f t="shared" si="117"/>
        <v/>
      </c>
    </row>
    <row r="3545" spans="2:12" ht="14.4" thickBot="1" x14ac:dyDescent="0.3">
      <c r="B3545" s="28" t="str">
        <f t="shared" si="116"/>
        <v/>
      </c>
      <c r="C3545" s="167" t="str">
        <f>IF(D3545="","",VLOOKUP(D3545,'Műszaki adattábla'!F:G,2,0))</f>
        <v/>
      </c>
      <c r="D3545" s="168" t="str">
        <f>IF('Műszaki adattábla'!F3536="","",'Műszaki adattábla'!F3536)</f>
        <v/>
      </c>
      <c r="E3545" s="169" t="str">
        <f>IF(D3545="","",VLOOKUP(D3545,'Műszaki adattábla'!F:R,13,0))</f>
        <v/>
      </c>
      <c r="F3545" s="29" t="str">
        <f>IF(D3545="","",VLOOKUP(D3545,'Műszaki adattábla'!F:M,8,0))</f>
        <v/>
      </c>
      <c r="G3545" s="29" t="str">
        <f>IF(D3545="","",IF('Műszaki adattábla'!L3536="20-99",IF('Műszaki adattábla'!O3536="","Nem adott meg lekötött teljesítményt",VLOOKUP(D3545,'Műszaki adattábla'!F:O,10,0)),0))</f>
        <v/>
      </c>
      <c r="H3545" s="29" t="str">
        <f>IF(D3545="","",VLOOKUP(D3545,'Műszaki adattábla'!F:P,11,0))</f>
        <v/>
      </c>
      <c r="I3545" s="30"/>
      <c r="J3545" s="30"/>
      <c r="K3545" s="31" t="str">
        <f>IF(D3545="","",ROUND(((F3545*I3545*'Műszaki adattábla'!$C$7/'Műszaki adattábla'!$C$8)+(G3545*I3545)+(H3545*I3545))/12*'Műszaki adattábla'!T3536,0))</f>
        <v/>
      </c>
      <c r="L3545" s="32" t="str">
        <f t="shared" si="117"/>
        <v/>
      </c>
    </row>
    <row r="3546" spans="2:12" ht="14.4" thickBot="1" x14ac:dyDescent="0.3">
      <c r="B3546" s="28" t="str">
        <f t="shared" si="116"/>
        <v/>
      </c>
      <c r="C3546" s="167" t="str">
        <f>IF(D3546="","",VLOOKUP(D3546,'Műszaki adattábla'!F:G,2,0))</f>
        <v/>
      </c>
      <c r="D3546" s="168" t="str">
        <f>IF('Műszaki adattábla'!F3537="","",'Műszaki adattábla'!F3537)</f>
        <v/>
      </c>
      <c r="E3546" s="169" t="str">
        <f>IF(D3546="","",VLOOKUP(D3546,'Műszaki adattábla'!F:R,13,0))</f>
        <v/>
      </c>
      <c r="F3546" s="29" t="str">
        <f>IF(D3546="","",VLOOKUP(D3546,'Műszaki adattábla'!F:M,8,0))</f>
        <v/>
      </c>
      <c r="G3546" s="29" t="str">
        <f>IF(D3546="","",IF('Műszaki adattábla'!L3537="20-99",IF('Műszaki adattábla'!O3537="","Nem adott meg lekötött teljesítményt",VLOOKUP(D3546,'Műszaki adattábla'!F:O,10,0)),0))</f>
        <v/>
      </c>
      <c r="H3546" s="29" t="str">
        <f>IF(D3546="","",VLOOKUP(D3546,'Műszaki adattábla'!F:P,11,0))</f>
        <v/>
      </c>
      <c r="I3546" s="30"/>
      <c r="J3546" s="30"/>
      <c r="K3546" s="31" t="str">
        <f>IF(D3546="","",ROUND(((F3546*I3546*'Műszaki adattábla'!$C$7/'Műszaki adattábla'!$C$8)+(G3546*I3546)+(H3546*I3546))/12*'Műszaki adattábla'!T3537,0))</f>
        <v/>
      </c>
      <c r="L3546" s="32" t="str">
        <f t="shared" si="117"/>
        <v/>
      </c>
    </row>
    <row r="3547" spans="2:12" ht="14.4" thickBot="1" x14ac:dyDescent="0.3">
      <c r="B3547" s="28" t="str">
        <f t="shared" si="116"/>
        <v/>
      </c>
      <c r="C3547" s="167" t="str">
        <f>IF(D3547="","",VLOOKUP(D3547,'Műszaki adattábla'!F:G,2,0))</f>
        <v/>
      </c>
      <c r="D3547" s="168" t="str">
        <f>IF('Műszaki adattábla'!F3538="","",'Műszaki adattábla'!F3538)</f>
        <v/>
      </c>
      <c r="E3547" s="169" t="str">
        <f>IF(D3547="","",VLOOKUP(D3547,'Műszaki adattábla'!F:R,13,0))</f>
        <v/>
      </c>
      <c r="F3547" s="29" t="str">
        <f>IF(D3547="","",VLOOKUP(D3547,'Műszaki adattábla'!F:M,8,0))</f>
        <v/>
      </c>
      <c r="G3547" s="29" t="str">
        <f>IF(D3547="","",IF('Műszaki adattábla'!L3538="20-99",IF('Műszaki adattábla'!O3538="","Nem adott meg lekötött teljesítményt",VLOOKUP(D3547,'Műszaki adattábla'!F:O,10,0)),0))</f>
        <v/>
      </c>
      <c r="H3547" s="29" t="str">
        <f>IF(D3547="","",VLOOKUP(D3547,'Műszaki adattábla'!F:P,11,0))</f>
        <v/>
      </c>
      <c r="I3547" s="30"/>
      <c r="J3547" s="30"/>
      <c r="K3547" s="31" t="str">
        <f>IF(D3547="","",ROUND(((F3547*I3547*'Műszaki adattábla'!$C$7/'Műszaki adattábla'!$C$8)+(G3547*I3547)+(H3547*I3547))/12*'Műszaki adattábla'!T3538,0))</f>
        <v/>
      </c>
      <c r="L3547" s="32" t="str">
        <f t="shared" si="117"/>
        <v/>
      </c>
    </row>
    <row r="3548" spans="2:12" ht="14.4" thickBot="1" x14ac:dyDescent="0.3">
      <c r="B3548" s="28" t="str">
        <f t="shared" ref="B3548:B3611" si="118">IF(D3548="","",B3547+1)</f>
        <v/>
      </c>
      <c r="C3548" s="167" t="str">
        <f>IF(D3548="","",VLOOKUP(D3548,'Műszaki adattábla'!F:G,2,0))</f>
        <v/>
      </c>
      <c r="D3548" s="168" t="str">
        <f>IF('Műszaki adattábla'!F3539="","",'Műszaki adattábla'!F3539)</f>
        <v/>
      </c>
      <c r="E3548" s="169" t="str">
        <f>IF(D3548="","",VLOOKUP(D3548,'Műszaki adattábla'!F:R,13,0))</f>
        <v/>
      </c>
      <c r="F3548" s="29" t="str">
        <f>IF(D3548="","",VLOOKUP(D3548,'Műszaki adattábla'!F:M,8,0))</f>
        <v/>
      </c>
      <c r="G3548" s="29" t="str">
        <f>IF(D3548="","",IF('Műszaki adattábla'!L3539="20-99",IF('Műszaki adattábla'!O3539="","Nem adott meg lekötött teljesítményt",VLOOKUP(D3548,'Műszaki adattábla'!F:O,10,0)),0))</f>
        <v/>
      </c>
      <c r="H3548" s="29" t="str">
        <f>IF(D3548="","",VLOOKUP(D3548,'Műszaki adattábla'!F:P,11,0))</f>
        <v/>
      </c>
      <c r="I3548" s="30"/>
      <c r="J3548" s="30"/>
      <c r="K3548" s="31" t="str">
        <f>IF(D3548="","",ROUND(((F3548*I3548*'Műszaki adattábla'!$C$7/'Műszaki adattábla'!$C$8)+(G3548*I3548)+(H3548*I3548))/12*'Műszaki adattábla'!T3539,0))</f>
        <v/>
      </c>
      <c r="L3548" s="32" t="str">
        <f t="shared" ref="L3548:L3611" si="119">IF(D3548="","",ROUND((J3548/1000)*E3548,0))</f>
        <v/>
      </c>
    </row>
    <row r="3549" spans="2:12" ht="14.4" thickBot="1" x14ac:dyDescent="0.3">
      <c r="B3549" s="28" t="str">
        <f t="shared" si="118"/>
        <v/>
      </c>
      <c r="C3549" s="167" t="str">
        <f>IF(D3549="","",VLOOKUP(D3549,'Műszaki adattábla'!F:G,2,0))</f>
        <v/>
      </c>
      <c r="D3549" s="168" t="str">
        <f>IF('Műszaki adattábla'!F3540="","",'Műszaki adattábla'!F3540)</f>
        <v/>
      </c>
      <c r="E3549" s="169" t="str">
        <f>IF(D3549="","",VLOOKUP(D3549,'Műszaki adattábla'!F:R,13,0))</f>
        <v/>
      </c>
      <c r="F3549" s="29" t="str">
        <f>IF(D3549="","",VLOOKUP(D3549,'Műszaki adattábla'!F:M,8,0))</f>
        <v/>
      </c>
      <c r="G3549" s="29" t="str">
        <f>IF(D3549="","",IF('Műszaki adattábla'!L3540="20-99",IF('Műszaki adattábla'!O3540="","Nem adott meg lekötött teljesítményt",VLOOKUP(D3549,'Műszaki adattábla'!F:O,10,0)),0))</f>
        <v/>
      </c>
      <c r="H3549" s="29" t="str">
        <f>IF(D3549="","",VLOOKUP(D3549,'Műszaki adattábla'!F:P,11,0))</f>
        <v/>
      </c>
      <c r="I3549" s="30"/>
      <c r="J3549" s="30"/>
      <c r="K3549" s="31" t="str">
        <f>IF(D3549="","",ROUND(((F3549*I3549*'Műszaki adattábla'!$C$7/'Műszaki adattábla'!$C$8)+(G3549*I3549)+(H3549*I3549))/12*'Műszaki adattábla'!T3540,0))</f>
        <v/>
      </c>
      <c r="L3549" s="32" t="str">
        <f t="shared" si="119"/>
        <v/>
      </c>
    </row>
    <row r="3550" spans="2:12" ht="14.4" thickBot="1" x14ac:dyDescent="0.3">
      <c r="B3550" s="28" t="str">
        <f t="shared" si="118"/>
        <v/>
      </c>
      <c r="C3550" s="167" t="str">
        <f>IF(D3550="","",VLOOKUP(D3550,'Műszaki adattábla'!F:G,2,0))</f>
        <v/>
      </c>
      <c r="D3550" s="168" t="str">
        <f>IF('Műszaki adattábla'!F3541="","",'Műszaki adattábla'!F3541)</f>
        <v/>
      </c>
      <c r="E3550" s="169" t="str">
        <f>IF(D3550="","",VLOOKUP(D3550,'Műszaki adattábla'!F:R,13,0))</f>
        <v/>
      </c>
      <c r="F3550" s="29" t="str">
        <f>IF(D3550="","",VLOOKUP(D3550,'Műszaki adattábla'!F:M,8,0))</f>
        <v/>
      </c>
      <c r="G3550" s="29" t="str">
        <f>IF(D3550="","",IF('Műszaki adattábla'!L3541="20-99",IF('Műszaki adattábla'!O3541="","Nem adott meg lekötött teljesítményt",VLOOKUP(D3550,'Műszaki adattábla'!F:O,10,0)),0))</f>
        <v/>
      </c>
      <c r="H3550" s="29" t="str">
        <f>IF(D3550="","",VLOOKUP(D3550,'Műszaki adattábla'!F:P,11,0))</f>
        <v/>
      </c>
      <c r="I3550" s="30"/>
      <c r="J3550" s="30"/>
      <c r="K3550" s="31" t="str">
        <f>IF(D3550="","",ROUND(((F3550*I3550*'Műszaki adattábla'!$C$7/'Műszaki adattábla'!$C$8)+(G3550*I3550)+(H3550*I3550))/12*'Műszaki adattábla'!T3541,0))</f>
        <v/>
      </c>
      <c r="L3550" s="32" t="str">
        <f t="shared" si="119"/>
        <v/>
      </c>
    </row>
    <row r="3551" spans="2:12" ht="14.4" thickBot="1" x14ac:dyDescent="0.3">
      <c r="B3551" s="28" t="str">
        <f t="shared" si="118"/>
        <v/>
      </c>
      <c r="C3551" s="167" t="str">
        <f>IF(D3551="","",VLOOKUP(D3551,'Műszaki adattábla'!F:G,2,0))</f>
        <v/>
      </c>
      <c r="D3551" s="168" t="str">
        <f>IF('Műszaki adattábla'!F3542="","",'Műszaki adattábla'!F3542)</f>
        <v/>
      </c>
      <c r="E3551" s="169" t="str">
        <f>IF(D3551="","",VLOOKUP(D3551,'Műszaki adattábla'!F:R,13,0))</f>
        <v/>
      </c>
      <c r="F3551" s="29" t="str">
        <f>IF(D3551="","",VLOOKUP(D3551,'Műszaki adattábla'!F:M,8,0))</f>
        <v/>
      </c>
      <c r="G3551" s="29" t="str">
        <f>IF(D3551="","",IF('Műszaki adattábla'!L3542="20-99",IF('Műszaki adattábla'!O3542="","Nem adott meg lekötött teljesítményt",VLOOKUP(D3551,'Műszaki adattábla'!F:O,10,0)),0))</f>
        <v/>
      </c>
      <c r="H3551" s="29" t="str">
        <f>IF(D3551="","",VLOOKUP(D3551,'Műszaki adattábla'!F:P,11,0))</f>
        <v/>
      </c>
      <c r="I3551" s="30"/>
      <c r="J3551" s="30"/>
      <c r="K3551" s="31" t="str">
        <f>IF(D3551="","",ROUND(((F3551*I3551*'Műszaki adattábla'!$C$7/'Műszaki adattábla'!$C$8)+(G3551*I3551)+(H3551*I3551))/12*'Műszaki adattábla'!T3542,0))</f>
        <v/>
      </c>
      <c r="L3551" s="32" t="str">
        <f t="shared" si="119"/>
        <v/>
      </c>
    </row>
    <row r="3552" spans="2:12" ht="14.4" thickBot="1" x14ac:dyDescent="0.3">
      <c r="B3552" s="28" t="str">
        <f t="shared" si="118"/>
        <v/>
      </c>
      <c r="C3552" s="167" t="str">
        <f>IF(D3552="","",VLOOKUP(D3552,'Műszaki adattábla'!F:G,2,0))</f>
        <v/>
      </c>
      <c r="D3552" s="168" t="str">
        <f>IF('Műszaki adattábla'!F3543="","",'Műszaki adattábla'!F3543)</f>
        <v/>
      </c>
      <c r="E3552" s="169" t="str">
        <f>IF(D3552="","",VLOOKUP(D3552,'Műszaki adattábla'!F:R,13,0))</f>
        <v/>
      </c>
      <c r="F3552" s="29" t="str">
        <f>IF(D3552="","",VLOOKUP(D3552,'Műszaki adattábla'!F:M,8,0))</f>
        <v/>
      </c>
      <c r="G3552" s="29" t="str">
        <f>IF(D3552="","",IF('Műszaki adattábla'!L3543="20-99",IF('Műszaki adattábla'!O3543="","Nem adott meg lekötött teljesítményt",VLOOKUP(D3552,'Műszaki adattábla'!F:O,10,0)),0))</f>
        <v/>
      </c>
      <c r="H3552" s="29" t="str">
        <f>IF(D3552="","",VLOOKUP(D3552,'Műszaki adattábla'!F:P,11,0))</f>
        <v/>
      </c>
      <c r="I3552" s="30"/>
      <c r="J3552" s="30"/>
      <c r="K3552" s="31" t="str">
        <f>IF(D3552="","",ROUND(((F3552*I3552*'Műszaki adattábla'!$C$7/'Műszaki adattábla'!$C$8)+(G3552*I3552)+(H3552*I3552))/12*'Műszaki adattábla'!T3543,0))</f>
        <v/>
      </c>
      <c r="L3552" s="32" t="str">
        <f t="shared" si="119"/>
        <v/>
      </c>
    </row>
    <row r="3553" spans="2:12" ht="14.4" thickBot="1" x14ac:dyDescent="0.3">
      <c r="B3553" s="28" t="str">
        <f t="shared" si="118"/>
        <v/>
      </c>
      <c r="C3553" s="167" t="str">
        <f>IF(D3553="","",VLOOKUP(D3553,'Műszaki adattábla'!F:G,2,0))</f>
        <v/>
      </c>
      <c r="D3553" s="168" t="str">
        <f>IF('Műszaki adattábla'!F3544="","",'Műszaki adattábla'!F3544)</f>
        <v/>
      </c>
      <c r="E3553" s="169" t="str">
        <f>IF(D3553="","",VLOOKUP(D3553,'Műszaki adattábla'!F:R,13,0))</f>
        <v/>
      </c>
      <c r="F3553" s="29" t="str">
        <f>IF(D3553="","",VLOOKUP(D3553,'Műszaki adattábla'!F:M,8,0))</f>
        <v/>
      </c>
      <c r="G3553" s="29" t="str">
        <f>IF(D3553="","",IF('Műszaki adattábla'!L3544="20-99",IF('Műszaki adattábla'!O3544="","Nem adott meg lekötött teljesítményt",VLOOKUP(D3553,'Műszaki adattábla'!F:O,10,0)),0))</f>
        <v/>
      </c>
      <c r="H3553" s="29" t="str">
        <f>IF(D3553="","",VLOOKUP(D3553,'Műszaki adattábla'!F:P,11,0))</f>
        <v/>
      </c>
      <c r="I3553" s="30"/>
      <c r="J3553" s="30"/>
      <c r="K3553" s="31" t="str">
        <f>IF(D3553="","",ROUND(((F3553*I3553*'Műszaki adattábla'!$C$7/'Műszaki adattábla'!$C$8)+(G3553*I3553)+(H3553*I3553))/12*'Műszaki adattábla'!T3544,0))</f>
        <v/>
      </c>
      <c r="L3553" s="32" t="str">
        <f t="shared" si="119"/>
        <v/>
      </c>
    </row>
    <row r="3554" spans="2:12" ht="14.4" thickBot="1" x14ac:dyDescent="0.3">
      <c r="B3554" s="28" t="str">
        <f t="shared" si="118"/>
        <v/>
      </c>
      <c r="C3554" s="167" t="str">
        <f>IF(D3554="","",VLOOKUP(D3554,'Műszaki adattábla'!F:G,2,0))</f>
        <v/>
      </c>
      <c r="D3554" s="168" t="str">
        <f>IF('Műszaki adattábla'!F3545="","",'Műszaki adattábla'!F3545)</f>
        <v/>
      </c>
      <c r="E3554" s="169" t="str">
        <f>IF(D3554="","",VLOOKUP(D3554,'Műszaki adattábla'!F:R,13,0))</f>
        <v/>
      </c>
      <c r="F3554" s="29" t="str">
        <f>IF(D3554="","",VLOOKUP(D3554,'Műszaki adattábla'!F:M,8,0))</f>
        <v/>
      </c>
      <c r="G3554" s="29" t="str">
        <f>IF(D3554="","",IF('Műszaki adattábla'!L3545="20-99",IF('Műszaki adattábla'!O3545="","Nem adott meg lekötött teljesítményt",VLOOKUP(D3554,'Műszaki adattábla'!F:O,10,0)),0))</f>
        <v/>
      </c>
      <c r="H3554" s="29" t="str">
        <f>IF(D3554="","",VLOOKUP(D3554,'Műszaki adattábla'!F:P,11,0))</f>
        <v/>
      </c>
      <c r="I3554" s="30"/>
      <c r="J3554" s="30"/>
      <c r="K3554" s="31" t="str">
        <f>IF(D3554="","",ROUND(((F3554*I3554*'Műszaki adattábla'!$C$7/'Műszaki adattábla'!$C$8)+(G3554*I3554)+(H3554*I3554))/12*'Műszaki adattábla'!T3545,0))</f>
        <v/>
      </c>
      <c r="L3554" s="32" t="str">
        <f t="shared" si="119"/>
        <v/>
      </c>
    </row>
    <row r="3555" spans="2:12" ht="14.4" thickBot="1" x14ac:dyDescent="0.3">
      <c r="B3555" s="28" t="str">
        <f t="shared" si="118"/>
        <v/>
      </c>
      <c r="C3555" s="167" t="str">
        <f>IF(D3555="","",VLOOKUP(D3555,'Műszaki adattábla'!F:G,2,0))</f>
        <v/>
      </c>
      <c r="D3555" s="168" t="str">
        <f>IF('Műszaki adattábla'!F3546="","",'Műszaki adattábla'!F3546)</f>
        <v/>
      </c>
      <c r="E3555" s="169" t="str">
        <f>IF(D3555="","",VLOOKUP(D3555,'Műszaki adattábla'!F:R,13,0))</f>
        <v/>
      </c>
      <c r="F3555" s="29" t="str">
        <f>IF(D3555="","",VLOOKUP(D3555,'Műszaki adattábla'!F:M,8,0))</f>
        <v/>
      </c>
      <c r="G3555" s="29" t="str">
        <f>IF(D3555="","",IF('Műszaki adattábla'!L3546="20-99",IF('Műszaki adattábla'!O3546="","Nem adott meg lekötött teljesítményt",VLOOKUP(D3555,'Műszaki adattábla'!F:O,10,0)),0))</f>
        <v/>
      </c>
      <c r="H3555" s="29" t="str">
        <f>IF(D3555="","",VLOOKUP(D3555,'Műszaki adattábla'!F:P,11,0))</f>
        <v/>
      </c>
      <c r="I3555" s="30"/>
      <c r="J3555" s="30"/>
      <c r="K3555" s="31" t="str">
        <f>IF(D3555="","",ROUND(((F3555*I3555*'Műszaki adattábla'!$C$7/'Műszaki adattábla'!$C$8)+(G3555*I3555)+(H3555*I3555))/12*'Műszaki adattábla'!T3546,0))</f>
        <v/>
      </c>
      <c r="L3555" s="32" t="str">
        <f t="shared" si="119"/>
        <v/>
      </c>
    </row>
    <row r="3556" spans="2:12" ht="14.4" thickBot="1" x14ac:dyDescent="0.3">
      <c r="B3556" s="28" t="str">
        <f t="shared" si="118"/>
        <v/>
      </c>
      <c r="C3556" s="167" t="str">
        <f>IF(D3556="","",VLOOKUP(D3556,'Műszaki adattábla'!F:G,2,0))</f>
        <v/>
      </c>
      <c r="D3556" s="168" t="str">
        <f>IF('Műszaki adattábla'!F3547="","",'Műszaki adattábla'!F3547)</f>
        <v/>
      </c>
      <c r="E3556" s="169" t="str">
        <f>IF(D3556="","",VLOOKUP(D3556,'Műszaki adattábla'!F:R,13,0))</f>
        <v/>
      </c>
      <c r="F3556" s="29" t="str">
        <f>IF(D3556="","",VLOOKUP(D3556,'Műszaki adattábla'!F:M,8,0))</f>
        <v/>
      </c>
      <c r="G3556" s="29" t="str">
        <f>IF(D3556="","",IF('Műszaki adattábla'!L3547="20-99",IF('Műszaki adattábla'!O3547="","Nem adott meg lekötött teljesítményt",VLOOKUP(D3556,'Műszaki adattábla'!F:O,10,0)),0))</f>
        <v/>
      </c>
      <c r="H3556" s="29" t="str">
        <f>IF(D3556="","",VLOOKUP(D3556,'Műszaki adattábla'!F:P,11,0))</f>
        <v/>
      </c>
      <c r="I3556" s="30"/>
      <c r="J3556" s="30"/>
      <c r="K3556" s="31" t="str">
        <f>IF(D3556="","",ROUND(((F3556*I3556*'Műszaki adattábla'!$C$7/'Műszaki adattábla'!$C$8)+(G3556*I3556)+(H3556*I3556))/12*'Műszaki adattábla'!T3547,0))</f>
        <v/>
      </c>
      <c r="L3556" s="32" t="str">
        <f t="shared" si="119"/>
        <v/>
      </c>
    </row>
    <row r="3557" spans="2:12" ht="14.4" thickBot="1" x14ac:dyDescent="0.3">
      <c r="B3557" s="28" t="str">
        <f t="shared" si="118"/>
        <v/>
      </c>
      <c r="C3557" s="167" t="str">
        <f>IF(D3557="","",VLOOKUP(D3557,'Műszaki adattábla'!F:G,2,0))</f>
        <v/>
      </c>
      <c r="D3557" s="168" t="str">
        <f>IF('Műszaki adattábla'!F3548="","",'Műszaki adattábla'!F3548)</f>
        <v/>
      </c>
      <c r="E3557" s="169" t="str">
        <f>IF(D3557="","",VLOOKUP(D3557,'Műszaki adattábla'!F:R,13,0))</f>
        <v/>
      </c>
      <c r="F3557" s="29" t="str">
        <f>IF(D3557="","",VLOOKUP(D3557,'Műszaki adattábla'!F:M,8,0))</f>
        <v/>
      </c>
      <c r="G3557" s="29" t="str">
        <f>IF(D3557="","",IF('Műszaki adattábla'!L3548="20-99",IF('Műszaki adattábla'!O3548="","Nem adott meg lekötött teljesítményt",VLOOKUP(D3557,'Műszaki adattábla'!F:O,10,0)),0))</f>
        <v/>
      </c>
      <c r="H3557" s="29" t="str">
        <f>IF(D3557="","",VLOOKUP(D3557,'Műszaki adattábla'!F:P,11,0))</f>
        <v/>
      </c>
      <c r="I3557" s="30"/>
      <c r="J3557" s="30"/>
      <c r="K3557" s="31" t="str">
        <f>IF(D3557="","",ROUND(((F3557*I3557*'Műszaki adattábla'!$C$7/'Műszaki adattábla'!$C$8)+(G3557*I3557)+(H3557*I3557))/12*'Műszaki adattábla'!T3548,0))</f>
        <v/>
      </c>
      <c r="L3557" s="32" t="str">
        <f t="shared" si="119"/>
        <v/>
      </c>
    </row>
    <row r="3558" spans="2:12" ht="14.4" thickBot="1" x14ac:dyDescent="0.3">
      <c r="B3558" s="28" t="str">
        <f t="shared" si="118"/>
        <v/>
      </c>
      <c r="C3558" s="167" t="str">
        <f>IF(D3558="","",VLOOKUP(D3558,'Műszaki adattábla'!F:G,2,0))</f>
        <v/>
      </c>
      <c r="D3558" s="168" t="str">
        <f>IF('Műszaki adattábla'!F3549="","",'Műszaki adattábla'!F3549)</f>
        <v/>
      </c>
      <c r="E3558" s="169" t="str">
        <f>IF(D3558="","",VLOOKUP(D3558,'Műszaki adattábla'!F:R,13,0))</f>
        <v/>
      </c>
      <c r="F3558" s="29" t="str">
        <f>IF(D3558="","",VLOOKUP(D3558,'Műszaki adattábla'!F:M,8,0))</f>
        <v/>
      </c>
      <c r="G3558" s="29" t="str">
        <f>IF(D3558="","",IF('Műszaki adattábla'!L3549="20-99",IF('Műszaki adattábla'!O3549="","Nem adott meg lekötött teljesítményt",VLOOKUP(D3558,'Műszaki adattábla'!F:O,10,0)),0))</f>
        <v/>
      </c>
      <c r="H3558" s="29" t="str">
        <f>IF(D3558="","",VLOOKUP(D3558,'Műszaki adattábla'!F:P,11,0))</f>
        <v/>
      </c>
      <c r="I3558" s="30"/>
      <c r="J3558" s="30"/>
      <c r="K3558" s="31" t="str">
        <f>IF(D3558="","",ROUND(((F3558*I3558*'Műszaki adattábla'!$C$7/'Műszaki adattábla'!$C$8)+(G3558*I3558)+(H3558*I3558))/12*'Műszaki adattábla'!T3549,0))</f>
        <v/>
      </c>
      <c r="L3558" s="32" t="str">
        <f t="shared" si="119"/>
        <v/>
      </c>
    </row>
    <row r="3559" spans="2:12" ht="14.4" thickBot="1" x14ac:dyDescent="0.3">
      <c r="B3559" s="28" t="str">
        <f t="shared" si="118"/>
        <v/>
      </c>
      <c r="C3559" s="167" t="str">
        <f>IF(D3559="","",VLOOKUP(D3559,'Műszaki adattábla'!F:G,2,0))</f>
        <v/>
      </c>
      <c r="D3559" s="168" t="str">
        <f>IF('Műszaki adattábla'!F3550="","",'Műszaki adattábla'!F3550)</f>
        <v/>
      </c>
      <c r="E3559" s="169" t="str">
        <f>IF(D3559="","",VLOOKUP(D3559,'Műszaki adattábla'!F:R,13,0))</f>
        <v/>
      </c>
      <c r="F3559" s="29" t="str">
        <f>IF(D3559="","",VLOOKUP(D3559,'Műszaki adattábla'!F:M,8,0))</f>
        <v/>
      </c>
      <c r="G3559" s="29" t="str">
        <f>IF(D3559="","",IF('Műszaki adattábla'!L3550="20-99",IF('Műszaki adattábla'!O3550="","Nem adott meg lekötött teljesítményt",VLOOKUP(D3559,'Műszaki adattábla'!F:O,10,0)),0))</f>
        <v/>
      </c>
      <c r="H3559" s="29" t="str">
        <f>IF(D3559="","",VLOOKUP(D3559,'Műszaki adattábla'!F:P,11,0))</f>
        <v/>
      </c>
      <c r="I3559" s="30"/>
      <c r="J3559" s="30"/>
      <c r="K3559" s="31" t="str">
        <f>IF(D3559="","",ROUND(((F3559*I3559*'Műszaki adattábla'!$C$7/'Műszaki adattábla'!$C$8)+(G3559*I3559)+(H3559*I3559))/12*'Műszaki adattábla'!T3550,0))</f>
        <v/>
      </c>
      <c r="L3559" s="32" t="str">
        <f t="shared" si="119"/>
        <v/>
      </c>
    </row>
    <row r="3560" spans="2:12" ht="14.4" thickBot="1" x14ac:dyDescent="0.3">
      <c r="B3560" s="28" t="str">
        <f t="shared" si="118"/>
        <v/>
      </c>
      <c r="C3560" s="167" t="str">
        <f>IF(D3560="","",VLOOKUP(D3560,'Műszaki adattábla'!F:G,2,0))</f>
        <v/>
      </c>
      <c r="D3560" s="168" t="str">
        <f>IF('Műszaki adattábla'!F3551="","",'Műszaki adattábla'!F3551)</f>
        <v/>
      </c>
      <c r="E3560" s="169" t="str">
        <f>IF(D3560="","",VLOOKUP(D3560,'Műszaki adattábla'!F:R,13,0))</f>
        <v/>
      </c>
      <c r="F3560" s="29" t="str">
        <f>IF(D3560="","",VLOOKUP(D3560,'Műszaki adattábla'!F:M,8,0))</f>
        <v/>
      </c>
      <c r="G3560" s="29" t="str">
        <f>IF(D3560="","",IF('Műszaki adattábla'!L3551="20-99",IF('Műszaki adattábla'!O3551="","Nem adott meg lekötött teljesítményt",VLOOKUP(D3560,'Műszaki adattábla'!F:O,10,0)),0))</f>
        <v/>
      </c>
      <c r="H3560" s="29" t="str">
        <f>IF(D3560="","",VLOOKUP(D3560,'Műszaki adattábla'!F:P,11,0))</f>
        <v/>
      </c>
      <c r="I3560" s="30"/>
      <c r="J3560" s="30"/>
      <c r="K3560" s="31" t="str">
        <f>IF(D3560="","",ROUND(((F3560*I3560*'Műszaki adattábla'!$C$7/'Műszaki adattábla'!$C$8)+(G3560*I3560)+(H3560*I3560))/12*'Műszaki adattábla'!T3551,0))</f>
        <v/>
      </c>
      <c r="L3560" s="32" t="str">
        <f t="shared" si="119"/>
        <v/>
      </c>
    </row>
    <row r="3561" spans="2:12" ht="14.4" thickBot="1" x14ac:dyDescent="0.3">
      <c r="B3561" s="28" t="str">
        <f t="shared" si="118"/>
        <v/>
      </c>
      <c r="C3561" s="167" t="str">
        <f>IF(D3561="","",VLOOKUP(D3561,'Műszaki adattábla'!F:G,2,0))</f>
        <v/>
      </c>
      <c r="D3561" s="168" t="str">
        <f>IF('Műszaki adattábla'!F3552="","",'Műszaki adattábla'!F3552)</f>
        <v/>
      </c>
      <c r="E3561" s="169" t="str">
        <f>IF(D3561="","",VLOOKUP(D3561,'Műszaki adattábla'!F:R,13,0))</f>
        <v/>
      </c>
      <c r="F3561" s="29" t="str">
        <f>IF(D3561="","",VLOOKUP(D3561,'Műszaki adattábla'!F:M,8,0))</f>
        <v/>
      </c>
      <c r="G3561" s="29" t="str">
        <f>IF(D3561="","",IF('Műszaki adattábla'!L3552="20-99",IF('Műszaki adattábla'!O3552="","Nem adott meg lekötött teljesítményt",VLOOKUP(D3561,'Műszaki adattábla'!F:O,10,0)),0))</f>
        <v/>
      </c>
      <c r="H3561" s="29" t="str">
        <f>IF(D3561="","",VLOOKUP(D3561,'Műszaki adattábla'!F:P,11,0))</f>
        <v/>
      </c>
      <c r="I3561" s="30"/>
      <c r="J3561" s="30"/>
      <c r="K3561" s="31" t="str">
        <f>IF(D3561="","",ROUND(((F3561*I3561*'Műszaki adattábla'!$C$7/'Műszaki adattábla'!$C$8)+(G3561*I3561)+(H3561*I3561))/12*'Műszaki adattábla'!T3552,0))</f>
        <v/>
      </c>
      <c r="L3561" s="32" t="str">
        <f t="shared" si="119"/>
        <v/>
      </c>
    </row>
    <row r="3562" spans="2:12" ht="14.4" thickBot="1" x14ac:dyDescent="0.3">
      <c r="B3562" s="28" t="str">
        <f t="shared" si="118"/>
        <v/>
      </c>
      <c r="C3562" s="167" t="str">
        <f>IF(D3562="","",VLOOKUP(D3562,'Műszaki adattábla'!F:G,2,0))</f>
        <v/>
      </c>
      <c r="D3562" s="168" t="str">
        <f>IF('Műszaki adattábla'!F3553="","",'Műszaki adattábla'!F3553)</f>
        <v/>
      </c>
      <c r="E3562" s="169" t="str">
        <f>IF(D3562="","",VLOOKUP(D3562,'Műszaki adattábla'!F:R,13,0))</f>
        <v/>
      </c>
      <c r="F3562" s="29" t="str">
        <f>IF(D3562="","",VLOOKUP(D3562,'Műszaki adattábla'!F:M,8,0))</f>
        <v/>
      </c>
      <c r="G3562" s="29" t="str">
        <f>IF(D3562="","",IF('Műszaki adattábla'!L3553="20-99",IF('Műszaki adattábla'!O3553="","Nem adott meg lekötött teljesítményt",VLOOKUP(D3562,'Műszaki adattábla'!F:O,10,0)),0))</f>
        <v/>
      </c>
      <c r="H3562" s="29" t="str">
        <f>IF(D3562="","",VLOOKUP(D3562,'Műszaki adattábla'!F:P,11,0))</f>
        <v/>
      </c>
      <c r="I3562" s="30"/>
      <c r="J3562" s="30"/>
      <c r="K3562" s="31" t="str">
        <f>IF(D3562="","",ROUND(((F3562*I3562*'Műszaki adattábla'!$C$7/'Műszaki adattábla'!$C$8)+(G3562*I3562)+(H3562*I3562))/12*'Műszaki adattábla'!T3553,0))</f>
        <v/>
      </c>
      <c r="L3562" s="32" t="str">
        <f t="shared" si="119"/>
        <v/>
      </c>
    </row>
    <row r="3563" spans="2:12" ht="14.4" thickBot="1" x14ac:dyDescent="0.3">
      <c r="B3563" s="28" t="str">
        <f t="shared" si="118"/>
        <v/>
      </c>
      <c r="C3563" s="167" t="str">
        <f>IF(D3563="","",VLOOKUP(D3563,'Műszaki adattábla'!F:G,2,0))</f>
        <v/>
      </c>
      <c r="D3563" s="168" t="str">
        <f>IF('Műszaki adattábla'!F3554="","",'Műszaki adattábla'!F3554)</f>
        <v/>
      </c>
      <c r="E3563" s="169" t="str">
        <f>IF(D3563="","",VLOOKUP(D3563,'Műszaki adattábla'!F:R,13,0))</f>
        <v/>
      </c>
      <c r="F3563" s="29" t="str">
        <f>IF(D3563="","",VLOOKUP(D3563,'Műszaki adattábla'!F:M,8,0))</f>
        <v/>
      </c>
      <c r="G3563" s="29" t="str">
        <f>IF(D3563="","",IF('Műszaki adattábla'!L3554="20-99",IF('Műszaki adattábla'!O3554="","Nem adott meg lekötött teljesítményt",VLOOKUP(D3563,'Műszaki adattábla'!F:O,10,0)),0))</f>
        <v/>
      </c>
      <c r="H3563" s="29" t="str">
        <f>IF(D3563="","",VLOOKUP(D3563,'Műszaki adattábla'!F:P,11,0))</f>
        <v/>
      </c>
      <c r="I3563" s="30"/>
      <c r="J3563" s="30"/>
      <c r="K3563" s="31" t="str">
        <f>IF(D3563="","",ROUND(((F3563*I3563*'Műszaki adattábla'!$C$7/'Műszaki adattábla'!$C$8)+(G3563*I3563)+(H3563*I3563))/12*'Műszaki adattábla'!T3554,0))</f>
        <v/>
      </c>
      <c r="L3563" s="32" t="str">
        <f t="shared" si="119"/>
        <v/>
      </c>
    </row>
    <row r="3564" spans="2:12" ht="14.4" thickBot="1" x14ac:dyDescent="0.3">
      <c r="B3564" s="28" t="str">
        <f t="shared" si="118"/>
        <v/>
      </c>
      <c r="C3564" s="167" t="str">
        <f>IF(D3564="","",VLOOKUP(D3564,'Műszaki adattábla'!F:G,2,0))</f>
        <v/>
      </c>
      <c r="D3564" s="168" t="str">
        <f>IF('Műszaki adattábla'!F3555="","",'Műszaki adattábla'!F3555)</f>
        <v/>
      </c>
      <c r="E3564" s="169" t="str">
        <f>IF(D3564="","",VLOOKUP(D3564,'Műszaki adattábla'!F:R,13,0))</f>
        <v/>
      </c>
      <c r="F3564" s="29" t="str">
        <f>IF(D3564="","",VLOOKUP(D3564,'Műszaki adattábla'!F:M,8,0))</f>
        <v/>
      </c>
      <c r="G3564" s="29" t="str">
        <f>IF(D3564="","",IF('Műszaki adattábla'!L3555="20-99",IF('Műszaki adattábla'!O3555="","Nem adott meg lekötött teljesítményt",VLOOKUP(D3564,'Műszaki adattábla'!F:O,10,0)),0))</f>
        <v/>
      </c>
      <c r="H3564" s="29" t="str">
        <f>IF(D3564="","",VLOOKUP(D3564,'Műszaki adattábla'!F:P,11,0))</f>
        <v/>
      </c>
      <c r="I3564" s="30"/>
      <c r="J3564" s="30"/>
      <c r="K3564" s="31" t="str">
        <f>IF(D3564="","",ROUND(((F3564*I3564*'Műszaki adattábla'!$C$7/'Műszaki adattábla'!$C$8)+(G3564*I3564)+(H3564*I3564))/12*'Műszaki adattábla'!T3555,0))</f>
        <v/>
      </c>
      <c r="L3564" s="32" t="str">
        <f t="shared" si="119"/>
        <v/>
      </c>
    </row>
    <row r="3565" spans="2:12" ht="14.4" thickBot="1" x14ac:dyDescent="0.3">
      <c r="B3565" s="28" t="str">
        <f t="shared" si="118"/>
        <v/>
      </c>
      <c r="C3565" s="167" t="str">
        <f>IF(D3565="","",VLOOKUP(D3565,'Műszaki adattábla'!F:G,2,0))</f>
        <v/>
      </c>
      <c r="D3565" s="168" t="str">
        <f>IF('Műszaki adattábla'!F3556="","",'Műszaki adattábla'!F3556)</f>
        <v/>
      </c>
      <c r="E3565" s="169" t="str">
        <f>IF(D3565="","",VLOOKUP(D3565,'Műszaki adattábla'!F:R,13,0))</f>
        <v/>
      </c>
      <c r="F3565" s="29" t="str">
        <f>IF(D3565="","",VLOOKUP(D3565,'Műszaki adattábla'!F:M,8,0))</f>
        <v/>
      </c>
      <c r="G3565" s="29" t="str">
        <f>IF(D3565="","",IF('Műszaki adattábla'!L3556="20-99",IF('Műszaki adattábla'!O3556="","Nem adott meg lekötött teljesítményt",VLOOKUP(D3565,'Műszaki adattábla'!F:O,10,0)),0))</f>
        <v/>
      </c>
      <c r="H3565" s="29" t="str">
        <f>IF(D3565="","",VLOOKUP(D3565,'Műszaki adattábla'!F:P,11,0))</f>
        <v/>
      </c>
      <c r="I3565" s="30"/>
      <c r="J3565" s="30"/>
      <c r="K3565" s="31" t="str">
        <f>IF(D3565="","",ROUND(((F3565*I3565*'Műszaki adattábla'!$C$7/'Műszaki adattábla'!$C$8)+(G3565*I3565)+(H3565*I3565))/12*'Műszaki adattábla'!T3556,0))</f>
        <v/>
      </c>
      <c r="L3565" s="32" t="str">
        <f t="shared" si="119"/>
        <v/>
      </c>
    </row>
    <row r="3566" spans="2:12" ht="14.4" thickBot="1" x14ac:dyDescent="0.3">
      <c r="B3566" s="28" t="str">
        <f t="shared" si="118"/>
        <v/>
      </c>
      <c r="C3566" s="167" t="str">
        <f>IF(D3566="","",VLOOKUP(D3566,'Műszaki adattábla'!F:G,2,0))</f>
        <v/>
      </c>
      <c r="D3566" s="168" t="str">
        <f>IF('Műszaki adattábla'!F3557="","",'Műszaki adattábla'!F3557)</f>
        <v/>
      </c>
      <c r="E3566" s="169" t="str">
        <f>IF(D3566="","",VLOOKUP(D3566,'Műszaki adattábla'!F:R,13,0))</f>
        <v/>
      </c>
      <c r="F3566" s="29" t="str">
        <f>IF(D3566="","",VLOOKUP(D3566,'Műszaki adattábla'!F:M,8,0))</f>
        <v/>
      </c>
      <c r="G3566" s="29" t="str">
        <f>IF(D3566="","",IF('Műszaki adattábla'!L3557="20-99",IF('Műszaki adattábla'!O3557="","Nem adott meg lekötött teljesítményt",VLOOKUP(D3566,'Műszaki adattábla'!F:O,10,0)),0))</f>
        <v/>
      </c>
      <c r="H3566" s="29" t="str">
        <f>IF(D3566="","",VLOOKUP(D3566,'Műszaki adattábla'!F:P,11,0))</f>
        <v/>
      </c>
      <c r="I3566" s="30"/>
      <c r="J3566" s="30"/>
      <c r="K3566" s="31" t="str">
        <f>IF(D3566="","",ROUND(((F3566*I3566*'Műszaki adattábla'!$C$7/'Műszaki adattábla'!$C$8)+(G3566*I3566)+(H3566*I3566))/12*'Műszaki adattábla'!T3557,0))</f>
        <v/>
      </c>
      <c r="L3566" s="32" t="str">
        <f t="shared" si="119"/>
        <v/>
      </c>
    </row>
    <row r="3567" spans="2:12" ht="14.4" thickBot="1" x14ac:dyDescent="0.3">
      <c r="B3567" s="28" t="str">
        <f t="shared" si="118"/>
        <v/>
      </c>
      <c r="C3567" s="167" t="str">
        <f>IF(D3567="","",VLOOKUP(D3567,'Műszaki adattábla'!F:G,2,0))</f>
        <v/>
      </c>
      <c r="D3567" s="168" t="str">
        <f>IF('Műszaki adattábla'!F3558="","",'Műszaki adattábla'!F3558)</f>
        <v/>
      </c>
      <c r="E3567" s="169" t="str">
        <f>IF(D3567="","",VLOOKUP(D3567,'Műszaki adattábla'!F:R,13,0))</f>
        <v/>
      </c>
      <c r="F3567" s="29" t="str">
        <f>IF(D3567="","",VLOOKUP(D3567,'Műszaki adattábla'!F:M,8,0))</f>
        <v/>
      </c>
      <c r="G3567" s="29" t="str">
        <f>IF(D3567="","",IF('Műszaki adattábla'!L3558="20-99",IF('Műszaki adattábla'!O3558="","Nem adott meg lekötött teljesítményt",VLOOKUP(D3567,'Műszaki adattábla'!F:O,10,0)),0))</f>
        <v/>
      </c>
      <c r="H3567" s="29" t="str">
        <f>IF(D3567="","",VLOOKUP(D3567,'Műszaki adattábla'!F:P,11,0))</f>
        <v/>
      </c>
      <c r="I3567" s="30"/>
      <c r="J3567" s="30"/>
      <c r="K3567" s="31" t="str">
        <f>IF(D3567="","",ROUND(((F3567*I3567*'Műszaki adattábla'!$C$7/'Műszaki adattábla'!$C$8)+(G3567*I3567)+(H3567*I3567))/12*'Műszaki adattábla'!T3558,0))</f>
        <v/>
      </c>
      <c r="L3567" s="32" t="str">
        <f t="shared" si="119"/>
        <v/>
      </c>
    </row>
    <row r="3568" spans="2:12" ht="14.4" thickBot="1" x14ac:dyDescent="0.3">
      <c r="B3568" s="28" t="str">
        <f t="shared" si="118"/>
        <v/>
      </c>
      <c r="C3568" s="167" t="str">
        <f>IF(D3568="","",VLOOKUP(D3568,'Műszaki adattábla'!F:G,2,0))</f>
        <v/>
      </c>
      <c r="D3568" s="168" t="str">
        <f>IF('Műszaki adattábla'!F3559="","",'Műszaki adattábla'!F3559)</f>
        <v/>
      </c>
      <c r="E3568" s="169" t="str">
        <f>IF(D3568="","",VLOOKUP(D3568,'Műszaki adattábla'!F:R,13,0))</f>
        <v/>
      </c>
      <c r="F3568" s="29" t="str">
        <f>IF(D3568="","",VLOOKUP(D3568,'Műszaki adattábla'!F:M,8,0))</f>
        <v/>
      </c>
      <c r="G3568" s="29" t="str">
        <f>IF(D3568="","",IF('Műszaki adattábla'!L3559="20-99",IF('Műszaki adattábla'!O3559="","Nem adott meg lekötött teljesítményt",VLOOKUP(D3568,'Műszaki adattábla'!F:O,10,0)),0))</f>
        <v/>
      </c>
      <c r="H3568" s="29" t="str">
        <f>IF(D3568="","",VLOOKUP(D3568,'Műszaki adattábla'!F:P,11,0))</f>
        <v/>
      </c>
      <c r="I3568" s="30"/>
      <c r="J3568" s="30"/>
      <c r="K3568" s="31" t="str">
        <f>IF(D3568="","",ROUND(((F3568*I3568*'Műszaki adattábla'!$C$7/'Műszaki adattábla'!$C$8)+(G3568*I3568)+(H3568*I3568))/12*'Műszaki adattábla'!T3559,0))</f>
        <v/>
      </c>
      <c r="L3568" s="32" t="str">
        <f t="shared" si="119"/>
        <v/>
      </c>
    </row>
    <row r="3569" spans="2:12" ht="14.4" thickBot="1" x14ac:dyDescent="0.3">
      <c r="B3569" s="28" t="str">
        <f t="shared" si="118"/>
        <v/>
      </c>
      <c r="C3569" s="167" t="str">
        <f>IF(D3569="","",VLOOKUP(D3569,'Műszaki adattábla'!F:G,2,0))</f>
        <v/>
      </c>
      <c r="D3569" s="168" t="str">
        <f>IF('Műszaki adattábla'!F3560="","",'Műszaki adattábla'!F3560)</f>
        <v/>
      </c>
      <c r="E3569" s="169" t="str">
        <f>IF(D3569="","",VLOOKUP(D3569,'Műszaki adattábla'!F:R,13,0))</f>
        <v/>
      </c>
      <c r="F3569" s="29" t="str">
        <f>IF(D3569="","",VLOOKUP(D3569,'Műszaki adattábla'!F:M,8,0))</f>
        <v/>
      </c>
      <c r="G3569" s="29" t="str">
        <f>IF(D3569="","",IF('Műszaki adattábla'!L3560="20-99",IF('Műszaki adattábla'!O3560="","Nem adott meg lekötött teljesítményt",VLOOKUP(D3569,'Műszaki adattábla'!F:O,10,0)),0))</f>
        <v/>
      </c>
      <c r="H3569" s="29" t="str">
        <f>IF(D3569="","",VLOOKUP(D3569,'Műszaki adattábla'!F:P,11,0))</f>
        <v/>
      </c>
      <c r="I3569" s="30"/>
      <c r="J3569" s="30"/>
      <c r="K3569" s="31" t="str">
        <f>IF(D3569="","",ROUND(((F3569*I3569*'Műszaki adattábla'!$C$7/'Műszaki adattábla'!$C$8)+(G3569*I3569)+(H3569*I3569))/12*'Műszaki adattábla'!T3560,0))</f>
        <v/>
      </c>
      <c r="L3569" s="32" t="str">
        <f t="shared" si="119"/>
        <v/>
      </c>
    </row>
    <row r="3570" spans="2:12" ht="14.4" thickBot="1" x14ac:dyDescent="0.3">
      <c r="B3570" s="28" t="str">
        <f t="shared" si="118"/>
        <v/>
      </c>
      <c r="C3570" s="167" t="str">
        <f>IF(D3570="","",VLOOKUP(D3570,'Műszaki adattábla'!F:G,2,0))</f>
        <v/>
      </c>
      <c r="D3570" s="168" t="str">
        <f>IF('Műszaki adattábla'!F3561="","",'Műszaki adattábla'!F3561)</f>
        <v/>
      </c>
      <c r="E3570" s="169" t="str">
        <f>IF(D3570="","",VLOOKUP(D3570,'Műszaki adattábla'!F:R,13,0))</f>
        <v/>
      </c>
      <c r="F3570" s="29" t="str">
        <f>IF(D3570="","",VLOOKUP(D3570,'Műszaki adattábla'!F:M,8,0))</f>
        <v/>
      </c>
      <c r="G3570" s="29" t="str">
        <f>IF(D3570="","",IF('Műszaki adattábla'!L3561="20-99",IF('Műszaki adattábla'!O3561="","Nem adott meg lekötött teljesítményt",VLOOKUP(D3570,'Műszaki adattábla'!F:O,10,0)),0))</f>
        <v/>
      </c>
      <c r="H3570" s="29" t="str">
        <f>IF(D3570="","",VLOOKUP(D3570,'Műszaki adattábla'!F:P,11,0))</f>
        <v/>
      </c>
      <c r="I3570" s="30"/>
      <c r="J3570" s="30"/>
      <c r="K3570" s="31" t="str">
        <f>IF(D3570="","",ROUND(((F3570*I3570*'Műszaki adattábla'!$C$7/'Műszaki adattábla'!$C$8)+(G3570*I3570)+(H3570*I3570))/12*'Műszaki adattábla'!T3561,0))</f>
        <v/>
      </c>
      <c r="L3570" s="32" t="str">
        <f t="shared" si="119"/>
        <v/>
      </c>
    </row>
    <row r="3571" spans="2:12" ht="14.4" thickBot="1" x14ac:dyDescent="0.3">
      <c r="B3571" s="28" t="str">
        <f t="shared" si="118"/>
        <v/>
      </c>
      <c r="C3571" s="167" t="str">
        <f>IF(D3571="","",VLOOKUP(D3571,'Műszaki adattábla'!F:G,2,0))</f>
        <v/>
      </c>
      <c r="D3571" s="168" t="str">
        <f>IF('Műszaki adattábla'!F3562="","",'Műszaki adattábla'!F3562)</f>
        <v/>
      </c>
      <c r="E3571" s="169" t="str">
        <f>IF(D3571="","",VLOOKUP(D3571,'Műszaki adattábla'!F:R,13,0))</f>
        <v/>
      </c>
      <c r="F3571" s="29" t="str">
        <f>IF(D3571="","",VLOOKUP(D3571,'Műszaki adattábla'!F:M,8,0))</f>
        <v/>
      </c>
      <c r="G3571" s="29" t="str">
        <f>IF(D3571="","",IF('Műszaki adattábla'!L3562="20-99",IF('Műszaki adattábla'!O3562="","Nem adott meg lekötött teljesítményt",VLOOKUP(D3571,'Műszaki adattábla'!F:O,10,0)),0))</f>
        <v/>
      </c>
      <c r="H3571" s="29" t="str">
        <f>IF(D3571="","",VLOOKUP(D3571,'Műszaki adattábla'!F:P,11,0))</f>
        <v/>
      </c>
      <c r="I3571" s="30"/>
      <c r="J3571" s="30"/>
      <c r="K3571" s="31" t="str">
        <f>IF(D3571="","",ROUND(((F3571*I3571*'Műszaki adattábla'!$C$7/'Műszaki adattábla'!$C$8)+(G3571*I3571)+(H3571*I3571))/12*'Műszaki adattábla'!T3562,0))</f>
        <v/>
      </c>
      <c r="L3571" s="32" t="str">
        <f t="shared" si="119"/>
        <v/>
      </c>
    </row>
    <row r="3572" spans="2:12" ht="14.4" thickBot="1" x14ac:dyDescent="0.3">
      <c r="B3572" s="28" t="str">
        <f t="shared" si="118"/>
        <v/>
      </c>
      <c r="C3572" s="167" t="str">
        <f>IF(D3572="","",VLOOKUP(D3572,'Műszaki adattábla'!F:G,2,0))</f>
        <v/>
      </c>
      <c r="D3572" s="168" t="str">
        <f>IF('Műszaki adattábla'!F3563="","",'Műszaki adattábla'!F3563)</f>
        <v/>
      </c>
      <c r="E3572" s="169" t="str">
        <f>IF(D3572="","",VLOOKUP(D3572,'Műszaki adattábla'!F:R,13,0))</f>
        <v/>
      </c>
      <c r="F3572" s="29" t="str">
        <f>IF(D3572="","",VLOOKUP(D3572,'Műszaki adattábla'!F:M,8,0))</f>
        <v/>
      </c>
      <c r="G3572" s="29" t="str">
        <f>IF(D3572="","",IF('Műszaki adattábla'!L3563="20-99",IF('Műszaki adattábla'!O3563="","Nem adott meg lekötött teljesítményt",VLOOKUP(D3572,'Műszaki adattábla'!F:O,10,0)),0))</f>
        <v/>
      </c>
      <c r="H3572" s="29" t="str">
        <f>IF(D3572="","",VLOOKUP(D3572,'Műszaki adattábla'!F:P,11,0))</f>
        <v/>
      </c>
      <c r="I3572" s="30"/>
      <c r="J3572" s="30"/>
      <c r="K3572" s="31" t="str">
        <f>IF(D3572="","",ROUND(((F3572*I3572*'Műszaki adattábla'!$C$7/'Műszaki adattábla'!$C$8)+(G3572*I3572)+(H3572*I3572))/12*'Műszaki adattábla'!T3563,0))</f>
        <v/>
      </c>
      <c r="L3572" s="32" t="str">
        <f t="shared" si="119"/>
        <v/>
      </c>
    </row>
    <row r="3573" spans="2:12" ht="14.4" thickBot="1" x14ac:dyDescent="0.3">
      <c r="B3573" s="28" t="str">
        <f t="shared" si="118"/>
        <v/>
      </c>
      <c r="C3573" s="167" t="str">
        <f>IF(D3573="","",VLOOKUP(D3573,'Műszaki adattábla'!F:G,2,0))</f>
        <v/>
      </c>
      <c r="D3573" s="168" t="str">
        <f>IF('Műszaki adattábla'!F3564="","",'Műszaki adattábla'!F3564)</f>
        <v/>
      </c>
      <c r="E3573" s="169" t="str">
        <f>IF(D3573="","",VLOOKUP(D3573,'Műszaki adattábla'!F:R,13,0))</f>
        <v/>
      </c>
      <c r="F3573" s="29" t="str">
        <f>IF(D3573="","",VLOOKUP(D3573,'Műszaki adattábla'!F:M,8,0))</f>
        <v/>
      </c>
      <c r="G3573" s="29" t="str">
        <f>IF(D3573="","",IF('Műszaki adattábla'!L3564="20-99",IF('Műszaki adattábla'!O3564="","Nem adott meg lekötött teljesítményt",VLOOKUP(D3573,'Műszaki adattábla'!F:O,10,0)),0))</f>
        <v/>
      </c>
      <c r="H3573" s="29" t="str">
        <f>IF(D3573="","",VLOOKUP(D3573,'Műszaki adattábla'!F:P,11,0))</f>
        <v/>
      </c>
      <c r="I3573" s="30"/>
      <c r="J3573" s="30"/>
      <c r="K3573" s="31" t="str">
        <f>IF(D3573="","",ROUND(((F3573*I3573*'Műszaki adattábla'!$C$7/'Műszaki adattábla'!$C$8)+(G3573*I3573)+(H3573*I3573))/12*'Műszaki adattábla'!T3564,0))</f>
        <v/>
      </c>
      <c r="L3573" s="32" t="str">
        <f t="shared" si="119"/>
        <v/>
      </c>
    </row>
    <row r="3574" spans="2:12" ht="14.4" thickBot="1" x14ac:dyDescent="0.3">
      <c r="B3574" s="28" t="str">
        <f t="shared" si="118"/>
        <v/>
      </c>
      <c r="C3574" s="167" t="str">
        <f>IF(D3574="","",VLOOKUP(D3574,'Műszaki adattábla'!F:G,2,0))</f>
        <v/>
      </c>
      <c r="D3574" s="168" t="str">
        <f>IF('Műszaki adattábla'!F3565="","",'Műszaki adattábla'!F3565)</f>
        <v/>
      </c>
      <c r="E3574" s="169" t="str">
        <f>IF(D3574="","",VLOOKUP(D3574,'Műszaki adattábla'!F:R,13,0))</f>
        <v/>
      </c>
      <c r="F3574" s="29" t="str">
        <f>IF(D3574="","",VLOOKUP(D3574,'Műszaki adattábla'!F:M,8,0))</f>
        <v/>
      </c>
      <c r="G3574" s="29" t="str">
        <f>IF(D3574="","",IF('Műszaki adattábla'!L3565="20-99",IF('Műszaki adattábla'!O3565="","Nem adott meg lekötött teljesítményt",VLOOKUP(D3574,'Műszaki adattábla'!F:O,10,0)),0))</f>
        <v/>
      </c>
      <c r="H3574" s="29" t="str">
        <f>IF(D3574="","",VLOOKUP(D3574,'Műszaki adattábla'!F:P,11,0))</f>
        <v/>
      </c>
      <c r="I3574" s="30"/>
      <c r="J3574" s="30"/>
      <c r="K3574" s="31" t="str">
        <f>IF(D3574="","",ROUND(((F3574*I3574*'Műszaki adattábla'!$C$7/'Műszaki adattábla'!$C$8)+(G3574*I3574)+(H3574*I3574))/12*'Műszaki adattábla'!T3565,0))</f>
        <v/>
      </c>
      <c r="L3574" s="32" t="str">
        <f t="shared" si="119"/>
        <v/>
      </c>
    </row>
    <row r="3575" spans="2:12" ht="14.4" thickBot="1" x14ac:dyDescent="0.3">
      <c r="B3575" s="28" t="str">
        <f t="shared" si="118"/>
        <v/>
      </c>
      <c r="C3575" s="167" t="str">
        <f>IF(D3575="","",VLOOKUP(D3575,'Műszaki adattábla'!F:G,2,0))</f>
        <v/>
      </c>
      <c r="D3575" s="168" t="str">
        <f>IF('Műszaki adattábla'!F3566="","",'Műszaki adattábla'!F3566)</f>
        <v/>
      </c>
      <c r="E3575" s="169" t="str">
        <f>IF(D3575="","",VLOOKUP(D3575,'Műszaki adattábla'!F:R,13,0))</f>
        <v/>
      </c>
      <c r="F3575" s="29" t="str">
        <f>IF(D3575="","",VLOOKUP(D3575,'Műszaki adattábla'!F:M,8,0))</f>
        <v/>
      </c>
      <c r="G3575" s="29" t="str">
        <f>IF(D3575="","",IF('Műszaki adattábla'!L3566="20-99",IF('Műszaki adattábla'!O3566="","Nem adott meg lekötött teljesítményt",VLOOKUP(D3575,'Műszaki adattábla'!F:O,10,0)),0))</f>
        <v/>
      </c>
      <c r="H3575" s="29" t="str">
        <f>IF(D3575="","",VLOOKUP(D3575,'Műszaki adattábla'!F:P,11,0))</f>
        <v/>
      </c>
      <c r="I3575" s="30"/>
      <c r="J3575" s="30"/>
      <c r="K3575" s="31" t="str">
        <f>IF(D3575="","",ROUND(((F3575*I3575*'Műszaki adattábla'!$C$7/'Műszaki adattábla'!$C$8)+(G3575*I3575)+(H3575*I3575))/12*'Műszaki adattábla'!T3566,0))</f>
        <v/>
      </c>
      <c r="L3575" s="32" t="str">
        <f t="shared" si="119"/>
        <v/>
      </c>
    </row>
    <row r="3576" spans="2:12" ht="14.4" thickBot="1" x14ac:dyDescent="0.3">
      <c r="B3576" s="28" t="str">
        <f t="shared" si="118"/>
        <v/>
      </c>
      <c r="C3576" s="167" t="str">
        <f>IF(D3576="","",VLOOKUP(D3576,'Műszaki adattábla'!F:G,2,0))</f>
        <v/>
      </c>
      <c r="D3576" s="168" t="str">
        <f>IF('Műszaki adattábla'!F3567="","",'Műszaki adattábla'!F3567)</f>
        <v/>
      </c>
      <c r="E3576" s="169" t="str">
        <f>IF(D3576="","",VLOOKUP(D3576,'Műszaki adattábla'!F:R,13,0))</f>
        <v/>
      </c>
      <c r="F3576" s="29" t="str">
        <f>IF(D3576="","",VLOOKUP(D3576,'Műszaki adattábla'!F:M,8,0))</f>
        <v/>
      </c>
      <c r="G3576" s="29" t="str">
        <f>IF(D3576="","",IF('Műszaki adattábla'!L3567="20-99",IF('Műszaki adattábla'!O3567="","Nem adott meg lekötött teljesítményt",VLOOKUP(D3576,'Műszaki adattábla'!F:O,10,0)),0))</f>
        <v/>
      </c>
      <c r="H3576" s="29" t="str">
        <f>IF(D3576="","",VLOOKUP(D3576,'Műszaki adattábla'!F:P,11,0))</f>
        <v/>
      </c>
      <c r="I3576" s="30"/>
      <c r="J3576" s="30"/>
      <c r="K3576" s="31" t="str">
        <f>IF(D3576="","",ROUND(((F3576*I3576*'Műszaki adattábla'!$C$7/'Műszaki adattábla'!$C$8)+(G3576*I3576)+(H3576*I3576))/12*'Műszaki adattábla'!T3567,0))</f>
        <v/>
      </c>
      <c r="L3576" s="32" t="str">
        <f t="shared" si="119"/>
        <v/>
      </c>
    </row>
    <row r="3577" spans="2:12" ht="14.4" thickBot="1" x14ac:dyDescent="0.3">
      <c r="B3577" s="28" t="str">
        <f t="shared" si="118"/>
        <v/>
      </c>
      <c r="C3577" s="167" t="str">
        <f>IF(D3577="","",VLOOKUP(D3577,'Műszaki adattábla'!F:G,2,0))</f>
        <v/>
      </c>
      <c r="D3577" s="168" t="str">
        <f>IF('Műszaki adattábla'!F3568="","",'Műszaki adattábla'!F3568)</f>
        <v/>
      </c>
      <c r="E3577" s="169" t="str">
        <f>IF(D3577="","",VLOOKUP(D3577,'Műszaki adattábla'!F:R,13,0))</f>
        <v/>
      </c>
      <c r="F3577" s="29" t="str">
        <f>IF(D3577="","",VLOOKUP(D3577,'Műszaki adattábla'!F:M,8,0))</f>
        <v/>
      </c>
      <c r="G3577" s="29" t="str">
        <f>IF(D3577="","",IF('Műszaki adattábla'!L3568="20-99",IF('Műszaki adattábla'!O3568="","Nem adott meg lekötött teljesítményt",VLOOKUP(D3577,'Műszaki adattábla'!F:O,10,0)),0))</f>
        <v/>
      </c>
      <c r="H3577" s="29" t="str">
        <f>IF(D3577="","",VLOOKUP(D3577,'Műszaki adattábla'!F:P,11,0))</f>
        <v/>
      </c>
      <c r="I3577" s="30"/>
      <c r="J3577" s="30"/>
      <c r="K3577" s="31" t="str">
        <f>IF(D3577="","",ROUND(((F3577*I3577*'Műszaki adattábla'!$C$7/'Műszaki adattábla'!$C$8)+(G3577*I3577)+(H3577*I3577))/12*'Műszaki adattábla'!T3568,0))</f>
        <v/>
      </c>
      <c r="L3577" s="32" t="str">
        <f t="shared" si="119"/>
        <v/>
      </c>
    </row>
    <row r="3578" spans="2:12" ht="14.4" thickBot="1" x14ac:dyDescent="0.3">
      <c r="B3578" s="28" t="str">
        <f t="shared" si="118"/>
        <v/>
      </c>
      <c r="C3578" s="167" t="str">
        <f>IF(D3578="","",VLOOKUP(D3578,'Műszaki adattábla'!F:G,2,0))</f>
        <v/>
      </c>
      <c r="D3578" s="168" t="str">
        <f>IF('Műszaki adattábla'!F3569="","",'Műszaki adattábla'!F3569)</f>
        <v/>
      </c>
      <c r="E3578" s="169" t="str">
        <f>IF(D3578="","",VLOOKUP(D3578,'Műszaki adattábla'!F:R,13,0))</f>
        <v/>
      </c>
      <c r="F3578" s="29" t="str">
        <f>IF(D3578="","",VLOOKUP(D3578,'Műszaki adattábla'!F:M,8,0))</f>
        <v/>
      </c>
      <c r="G3578" s="29" t="str">
        <f>IF(D3578="","",IF('Műszaki adattábla'!L3569="20-99",IF('Műszaki adattábla'!O3569="","Nem adott meg lekötött teljesítményt",VLOOKUP(D3578,'Műszaki adattábla'!F:O,10,0)),0))</f>
        <v/>
      </c>
      <c r="H3578" s="29" t="str">
        <f>IF(D3578="","",VLOOKUP(D3578,'Műszaki adattábla'!F:P,11,0))</f>
        <v/>
      </c>
      <c r="I3578" s="30"/>
      <c r="J3578" s="30"/>
      <c r="K3578" s="31" t="str">
        <f>IF(D3578="","",ROUND(((F3578*I3578*'Műszaki adattábla'!$C$7/'Műszaki adattábla'!$C$8)+(G3578*I3578)+(H3578*I3578))/12*'Műszaki adattábla'!T3569,0))</f>
        <v/>
      </c>
      <c r="L3578" s="32" t="str">
        <f t="shared" si="119"/>
        <v/>
      </c>
    </row>
    <row r="3579" spans="2:12" ht="14.4" thickBot="1" x14ac:dyDescent="0.3">
      <c r="B3579" s="28" t="str">
        <f t="shared" si="118"/>
        <v/>
      </c>
      <c r="C3579" s="167" t="str">
        <f>IF(D3579="","",VLOOKUP(D3579,'Műszaki adattábla'!F:G,2,0))</f>
        <v/>
      </c>
      <c r="D3579" s="168" t="str">
        <f>IF('Műszaki adattábla'!F3570="","",'Műszaki adattábla'!F3570)</f>
        <v/>
      </c>
      <c r="E3579" s="169" t="str">
        <f>IF(D3579="","",VLOOKUP(D3579,'Műszaki adattábla'!F:R,13,0))</f>
        <v/>
      </c>
      <c r="F3579" s="29" t="str">
        <f>IF(D3579="","",VLOOKUP(D3579,'Műszaki adattábla'!F:M,8,0))</f>
        <v/>
      </c>
      <c r="G3579" s="29" t="str">
        <f>IF(D3579="","",IF('Műszaki adattábla'!L3570="20-99",IF('Műszaki adattábla'!O3570="","Nem adott meg lekötött teljesítményt",VLOOKUP(D3579,'Műszaki adattábla'!F:O,10,0)),0))</f>
        <v/>
      </c>
      <c r="H3579" s="29" t="str">
        <f>IF(D3579="","",VLOOKUP(D3579,'Műszaki adattábla'!F:P,11,0))</f>
        <v/>
      </c>
      <c r="I3579" s="30"/>
      <c r="J3579" s="30"/>
      <c r="K3579" s="31" t="str">
        <f>IF(D3579="","",ROUND(((F3579*I3579*'Műszaki adattábla'!$C$7/'Műszaki adattábla'!$C$8)+(G3579*I3579)+(H3579*I3579))/12*'Műszaki adattábla'!T3570,0))</f>
        <v/>
      </c>
      <c r="L3579" s="32" t="str">
        <f t="shared" si="119"/>
        <v/>
      </c>
    </row>
    <row r="3580" spans="2:12" ht="14.4" thickBot="1" x14ac:dyDescent="0.3">
      <c r="B3580" s="28" t="str">
        <f t="shared" si="118"/>
        <v/>
      </c>
      <c r="C3580" s="167" t="str">
        <f>IF(D3580="","",VLOOKUP(D3580,'Műszaki adattábla'!F:G,2,0))</f>
        <v/>
      </c>
      <c r="D3580" s="168" t="str">
        <f>IF('Műszaki adattábla'!F3571="","",'Műszaki adattábla'!F3571)</f>
        <v/>
      </c>
      <c r="E3580" s="169" t="str">
        <f>IF(D3580="","",VLOOKUP(D3580,'Műszaki adattábla'!F:R,13,0))</f>
        <v/>
      </c>
      <c r="F3580" s="29" t="str">
        <f>IF(D3580="","",VLOOKUP(D3580,'Műszaki adattábla'!F:M,8,0))</f>
        <v/>
      </c>
      <c r="G3580" s="29" t="str">
        <f>IF(D3580="","",IF('Műszaki adattábla'!L3571="20-99",IF('Műszaki adattábla'!O3571="","Nem adott meg lekötött teljesítményt",VLOOKUP(D3580,'Műszaki adattábla'!F:O,10,0)),0))</f>
        <v/>
      </c>
      <c r="H3580" s="29" t="str">
        <f>IF(D3580="","",VLOOKUP(D3580,'Műszaki adattábla'!F:P,11,0))</f>
        <v/>
      </c>
      <c r="I3580" s="30"/>
      <c r="J3580" s="30"/>
      <c r="K3580" s="31" t="str">
        <f>IF(D3580="","",ROUND(((F3580*I3580*'Műszaki adattábla'!$C$7/'Műszaki adattábla'!$C$8)+(G3580*I3580)+(H3580*I3580))/12*'Műszaki adattábla'!T3571,0))</f>
        <v/>
      </c>
      <c r="L3580" s="32" t="str">
        <f t="shared" si="119"/>
        <v/>
      </c>
    </row>
    <row r="3581" spans="2:12" ht="14.4" thickBot="1" x14ac:dyDescent="0.3">
      <c r="B3581" s="28" t="str">
        <f t="shared" si="118"/>
        <v/>
      </c>
      <c r="C3581" s="167" t="str">
        <f>IF(D3581="","",VLOOKUP(D3581,'Műszaki adattábla'!F:G,2,0))</f>
        <v/>
      </c>
      <c r="D3581" s="168" t="str">
        <f>IF('Műszaki adattábla'!F3572="","",'Műszaki adattábla'!F3572)</f>
        <v/>
      </c>
      <c r="E3581" s="169" t="str">
        <f>IF(D3581="","",VLOOKUP(D3581,'Műszaki adattábla'!F:R,13,0))</f>
        <v/>
      </c>
      <c r="F3581" s="29" t="str">
        <f>IF(D3581="","",VLOOKUP(D3581,'Műszaki adattábla'!F:M,8,0))</f>
        <v/>
      </c>
      <c r="G3581" s="29" t="str">
        <f>IF(D3581="","",IF('Műszaki adattábla'!L3572="20-99",IF('Műszaki adattábla'!O3572="","Nem adott meg lekötött teljesítményt",VLOOKUP(D3581,'Műszaki adattábla'!F:O,10,0)),0))</f>
        <v/>
      </c>
      <c r="H3581" s="29" t="str">
        <f>IF(D3581="","",VLOOKUP(D3581,'Műszaki adattábla'!F:P,11,0))</f>
        <v/>
      </c>
      <c r="I3581" s="30"/>
      <c r="J3581" s="30"/>
      <c r="K3581" s="31" t="str">
        <f>IF(D3581="","",ROUND(((F3581*I3581*'Műszaki adattábla'!$C$7/'Műszaki adattábla'!$C$8)+(G3581*I3581)+(H3581*I3581))/12*'Műszaki adattábla'!T3572,0))</f>
        <v/>
      </c>
      <c r="L3581" s="32" t="str">
        <f t="shared" si="119"/>
        <v/>
      </c>
    </row>
    <row r="3582" spans="2:12" ht="14.4" thickBot="1" x14ac:dyDescent="0.3">
      <c r="B3582" s="28" t="str">
        <f t="shared" si="118"/>
        <v/>
      </c>
      <c r="C3582" s="167" t="str">
        <f>IF(D3582="","",VLOOKUP(D3582,'Műszaki adattábla'!F:G,2,0))</f>
        <v/>
      </c>
      <c r="D3582" s="168" t="str">
        <f>IF('Műszaki adattábla'!F3573="","",'Műszaki adattábla'!F3573)</f>
        <v/>
      </c>
      <c r="E3582" s="169" t="str">
        <f>IF(D3582="","",VLOOKUP(D3582,'Műszaki adattábla'!F:R,13,0))</f>
        <v/>
      </c>
      <c r="F3582" s="29" t="str">
        <f>IF(D3582="","",VLOOKUP(D3582,'Műszaki adattábla'!F:M,8,0))</f>
        <v/>
      </c>
      <c r="G3582" s="29" t="str">
        <f>IF(D3582="","",IF('Műszaki adattábla'!L3573="20-99",IF('Műszaki adattábla'!O3573="","Nem adott meg lekötött teljesítményt",VLOOKUP(D3582,'Műszaki adattábla'!F:O,10,0)),0))</f>
        <v/>
      </c>
      <c r="H3582" s="29" t="str">
        <f>IF(D3582="","",VLOOKUP(D3582,'Műszaki adattábla'!F:P,11,0))</f>
        <v/>
      </c>
      <c r="I3582" s="30"/>
      <c r="J3582" s="30"/>
      <c r="K3582" s="31" t="str">
        <f>IF(D3582="","",ROUND(((F3582*I3582*'Műszaki adattábla'!$C$7/'Műszaki adattábla'!$C$8)+(G3582*I3582)+(H3582*I3582))/12*'Műszaki adattábla'!T3573,0))</f>
        <v/>
      </c>
      <c r="L3582" s="32" t="str">
        <f t="shared" si="119"/>
        <v/>
      </c>
    </row>
    <row r="3583" spans="2:12" ht="14.4" thickBot="1" x14ac:dyDescent="0.3">
      <c r="B3583" s="28" t="str">
        <f t="shared" si="118"/>
        <v/>
      </c>
      <c r="C3583" s="167" t="str">
        <f>IF(D3583="","",VLOOKUP(D3583,'Műszaki adattábla'!F:G,2,0))</f>
        <v/>
      </c>
      <c r="D3583" s="168" t="str">
        <f>IF('Műszaki adattábla'!F3574="","",'Műszaki adattábla'!F3574)</f>
        <v/>
      </c>
      <c r="E3583" s="169" t="str">
        <f>IF(D3583="","",VLOOKUP(D3583,'Műszaki adattábla'!F:R,13,0))</f>
        <v/>
      </c>
      <c r="F3583" s="29" t="str">
        <f>IF(D3583="","",VLOOKUP(D3583,'Műszaki adattábla'!F:M,8,0))</f>
        <v/>
      </c>
      <c r="G3583" s="29" t="str">
        <f>IF(D3583="","",IF('Műszaki adattábla'!L3574="20-99",IF('Műszaki adattábla'!O3574="","Nem adott meg lekötött teljesítményt",VLOOKUP(D3583,'Műszaki adattábla'!F:O,10,0)),0))</f>
        <v/>
      </c>
      <c r="H3583" s="29" t="str">
        <f>IF(D3583="","",VLOOKUP(D3583,'Műszaki adattábla'!F:P,11,0))</f>
        <v/>
      </c>
      <c r="I3583" s="30"/>
      <c r="J3583" s="30"/>
      <c r="K3583" s="31" t="str">
        <f>IF(D3583="","",ROUND(((F3583*I3583*'Műszaki adattábla'!$C$7/'Műszaki adattábla'!$C$8)+(G3583*I3583)+(H3583*I3583))/12*'Műszaki adattábla'!T3574,0))</f>
        <v/>
      </c>
      <c r="L3583" s="32" t="str">
        <f t="shared" si="119"/>
        <v/>
      </c>
    </row>
    <row r="3584" spans="2:12" ht="14.4" thickBot="1" x14ac:dyDescent="0.3">
      <c r="B3584" s="28" t="str">
        <f t="shared" si="118"/>
        <v/>
      </c>
      <c r="C3584" s="167" t="str">
        <f>IF(D3584="","",VLOOKUP(D3584,'Műszaki adattábla'!F:G,2,0))</f>
        <v/>
      </c>
      <c r="D3584" s="168" t="str">
        <f>IF('Műszaki adattábla'!F3575="","",'Műszaki adattábla'!F3575)</f>
        <v/>
      </c>
      <c r="E3584" s="169" t="str">
        <f>IF(D3584="","",VLOOKUP(D3584,'Műszaki adattábla'!F:R,13,0))</f>
        <v/>
      </c>
      <c r="F3584" s="29" t="str">
        <f>IF(D3584="","",VLOOKUP(D3584,'Műszaki adattábla'!F:M,8,0))</f>
        <v/>
      </c>
      <c r="G3584" s="29" t="str">
        <f>IF(D3584="","",IF('Műszaki adattábla'!L3575="20-99",IF('Műszaki adattábla'!O3575="","Nem adott meg lekötött teljesítményt",VLOOKUP(D3584,'Műszaki adattábla'!F:O,10,0)),0))</f>
        <v/>
      </c>
      <c r="H3584" s="29" t="str">
        <f>IF(D3584="","",VLOOKUP(D3584,'Műszaki adattábla'!F:P,11,0))</f>
        <v/>
      </c>
      <c r="I3584" s="30"/>
      <c r="J3584" s="30"/>
      <c r="K3584" s="31" t="str">
        <f>IF(D3584="","",ROUND(((F3584*I3584*'Műszaki adattábla'!$C$7/'Műszaki adattábla'!$C$8)+(G3584*I3584)+(H3584*I3584))/12*'Műszaki adattábla'!T3575,0))</f>
        <v/>
      </c>
      <c r="L3584" s="32" t="str">
        <f t="shared" si="119"/>
        <v/>
      </c>
    </row>
    <row r="3585" spans="2:12" ht="14.4" thickBot="1" x14ac:dyDescent="0.3">
      <c r="B3585" s="28" t="str">
        <f t="shared" si="118"/>
        <v/>
      </c>
      <c r="C3585" s="167" t="str">
        <f>IF(D3585="","",VLOOKUP(D3585,'Műszaki adattábla'!F:G,2,0))</f>
        <v/>
      </c>
      <c r="D3585" s="168" t="str">
        <f>IF('Műszaki adattábla'!F3576="","",'Műszaki adattábla'!F3576)</f>
        <v/>
      </c>
      <c r="E3585" s="169" t="str">
        <f>IF(D3585="","",VLOOKUP(D3585,'Műszaki adattábla'!F:R,13,0))</f>
        <v/>
      </c>
      <c r="F3585" s="29" t="str">
        <f>IF(D3585="","",VLOOKUP(D3585,'Műszaki adattábla'!F:M,8,0))</f>
        <v/>
      </c>
      <c r="G3585" s="29" t="str">
        <f>IF(D3585="","",IF('Műszaki adattábla'!L3576="20-99",IF('Műszaki adattábla'!O3576="","Nem adott meg lekötött teljesítményt",VLOOKUP(D3585,'Műszaki adattábla'!F:O,10,0)),0))</f>
        <v/>
      </c>
      <c r="H3585" s="29" t="str">
        <f>IF(D3585="","",VLOOKUP(D3585,'Műszaki adattábla'!F:P,11,0))</f>
        <v/>
      </c>
      <c r="I3585" s="30"/>
      <c r="J3585" s="30"/>
      <c r="K3585" s="31" t="str">
        <f>IF(D3585="","",ROUND(((F3585*I3585*'Műszaki adattábla'!$C$7/'Műszaki adattábla'!$C$8)+(G3585*I3585)+(H3585*I3585))/12*'Műszaki adattábla'!T3576,0))</f>
        <v/>
      </c>
      <c r="L3585" s="32" t="str">
        <f t="shared" si="119"/>
        <v/>
      </c>
    </row>
    <row r="3586" spans="2:12" ht="14.4" thickBot="1" x14ac:dyDescent="0.3">
      <c r="B3586" s="28" t="str">
        <f t="shared" si="118"/>
        <v/>
      </c>
      <c r="C3586" s="167" t="str">
        <f>IF(D3586="","",VLOOKUP(D3586,'Műszaki adattábla'!F:G,2,0))</f>
        <v/>
      </c>
      <c r="D3586" s="168" t="str">
        <f>IF('Műszaki adattábla'!F3577="","",'Műszaki adattábla'!F3577)</f>
        <v/>
      </c>
      <c r="E3586" s="169" t="str">
        <f>IF(D3586="","",VLOOKUP(D3586,'Műszaki adattábla'!F:R,13,0))</f>
        <v/>
      </c>
      <c r="F3586" s="29" t="str">
        <f>IF(D3586="","",VLOOKUP(D3586,'Műszaki adattábla'!F:M,8,0))</f>
        <v/>
      </c>
      <c r="G3586" s="29" t="str">
        <f>IF(D3586="","",IF('Műszaki adattábla'!L3577="20-99",IF('Műszaki adattábla'!O3577="","Nem adott meg lekötött teljesítményt",VLOOKUP(D3586,'Műszaki adattábla'!F:O,10,0)),0))</f>
        <v/>
      </c>
      <c r="H3586" s="29" t="str">
        <f>IF(D3586="","",VLOOKUP(D3586,'Műszaki adattábla'!F:P,11,0))</f>
        <v/>
      </c>
      <c r="I3586" s="30"/>
      <c r="J3586" s="30"/>
      <c r="K3586" s="31" t="str">
        <f>IF(D3586="","",ROUND(((F3586*I3586*'Műszaki adattábla'!$C$7/'Műszaki adattábla'!$C$8)+(G3586*I3586)+(H3586*I3586))/12*'Műszaki adattábla'!T3577,0))</f>
        <v/>
      </c>
      <c r="L3586" s="32" t="str">
        <f t="shared" si="119"/>
        <v/>
      </c>
    </row>
    <row r="3587" spans="2:12" ht="14.4" thickBot="1" x14ac:dyDescent="0.3">
      <c r="B3587" s="28" t="str">
        <f t="shared" si="118"/>
        <v/>
      </c>
      <c r="C3587" s="167" t="str">
        <f>IF(D3587="","",VLOOKUP(D3587,'Műszaki adattábla'!F:G,2,0))</f>
        <v/>
      </c>
      <c r="D3587" s="168" t="str">
        <f>IF('Műszaki adattábla'!F3578="","",'Műszaki adattábla'!F3578)</f>
        <v/>
      </c>
      <c r="E3587" s="169" t="str">
        <f>IF(D3587="","",VLOOKUP(D3587,'Műszaki adattábla'!F:R,13,0))</f>
        <v/>
      </c>
      <c r="F3587" s="29" t="str">
        <f>IF(D3587="","",VLOOKUP(D3587,'Műszaki adattábla'!F:M,8,0))</f>
        <v/>
      </c>
      <c r="G3587" s="29" t="str">
        <f>IF(D3587="","",IF('Műszaki adattábla'!L3578="20-99",IF('Műszaki adattábla'!O3578="","Nem adott meg lekötött teljesítményt",VLOOKUP(D3587,'Műszaki adattábla'!F:O,10,0)),0))</f>
        <v/>
      </c>
      <c r="H3587" s="29" t="str">
        <f>IF(D3587="","",VLOOKUP(D3587,'Műszaki adattábla'!F:P,11,0))</f>
        <v/>
      </c>
      <c r="I3587" s="30"/>
      <c r="J3587" s="30"/>
      <c r="K3587" s="31" t="str">
        <f>IF(D3587="","",ROUND(((F3587*I3587*'Műszaki adattábla'!$C$7/'Műszaki adattábla'!$C$8)+(G3587*I3587)+(H3587*I3587))/12*'Műszaki adattábla'!T3578,0))</f>
        <v/>
      </c>
      <c r="L3587" s="32" t="str">
        <f t="shared" si="119"/>
        <v/>
      </c>
    </row>
    <row r="3588" spans="2:12" ht="14.4" thickBot="1" x14ac:dyDescent="0.3">
      <c r="B3588" s="28" t="str">
        <f t="shared" si="118"/>
        <v/>
      </c>
      <c r="C3588" s="167" t="str">
        <f>IF(D3588="","",VLOOKUP(D3588,'Műszaki adattábla'!F:G,2,0))</f>
        <v/>
      </c>
      <c r="D3588" s="168" t="str">
        <f>IF('Műszaki adattábla'!F3579="","",'Műszaki adattábla'!F3579)</f>
        <v/>
      </c>
      <c r="E3588" s="169" t="str">
        <f>IF(D3588="","",VLOOKUP(D3588,'Műszaki adattábla'!F:R,13,0))</f>
        <v/>
      </c>
      <c r="F3588" s="29" t="str">
        <f>IF(D3588="","",VLOOKUP(D3588,'Műszaki adattábla'!F:M,8,0))</f>
        <v/>
      </c>
      <c r="G3588" s="29" t="str">
        <f>IF(D3588="","",IF('Műszaki adattábla'!L3579="20-99",IF('Műszaki adattábla'!O3579="","Nem adott meg lekötött teljesítményt",VLOOKUP(D3588,'Műszaki adattábla'!F:O,10,0)),0))</f>
        <v/>
      </c>
      <c r="H3588" s="29" t="str">
        <f>IF(D3588="","",VLOOKUP(D3588,'Műszaki adattábla'!F:P,11,0))</f>
        <v/>
      </c>
      <c r="I3588" s="30"/>
      <c r="J3588" s="30"/>
      <c r="K3588" s="31" t="str">
        <f>IF(D3588="","",ROUND(((F3588*I3588*'Műszaki adattábla'!$C$7/'Műszaki adattábla'!$C$8)+(G3588*I3588)+(H3588*I3588))/12*'Műszaki adattábla'!T3579,0))</f>
        <v/>
      </c>
      <c r="L3588" s="32" t="str">
        <f t="shared" si="119"/>
        <v/>
      </c>
    </row>
    <row r="3589" spans="2:12" ht="14.4" thickBot="1" x14ac:dyDescent="0.3">
      <c r="B3589" s="28" t="str">
        <f t="shared" si="118"/>
        <v/>
      </c>
      <c r="C3589" s="167" t="str">
        <f>IF(D3589="","",VLOOKUP(D3589,'Műszaki adattábla'!F:G,2,0))</f>
        <v/>
      </c>
      <c r="D3589" s="168" t="str">
        <f>IF('Műszaki adattábla'!F3580="","",'Műszaki adattábla'!F3580)</f>
        <v/>
      </c>
      <c r="E3589" s="169" t="str">
        <f>IF(D3589="","",VLOOKUP(D3589,'Műszaki adattábla'!F:R,13,0))</f>
        <v/>
      </c>
      <c r="F3589" s="29" t="str">
        <f>IF(D3589="","",VLOOKUP(D3589,'Műszaki adattábla'!F:M,8,0))</f>
        <v/>
      </c>
      <c r="G3589" s="29" t="str">
        <f>IF(D3589="","",IF('Műszaki adattábla'!L3580="20-99",IF('Műszaki adattábla'!O3580="","Nem adott meg lekötött teljesítményt",VLOOKUP(D3589,'Műszaki adattábla'!F:O,10,0)),0))</f>
        <v/>
      </c>
      <c r="H3589" s="29" t="str">
        <f>IF(D3589="","",VLOOKUP(D3589,'Műszaki adattábla'!F:P,11,0))</f>
        <v/>
      </c>
      <c r="I3589" s="30"/>
      <c r="J3589" s="30"/>
      <c r="K3589" s="31" t="str">
        <f>IF(D3589="","",ROUND(((F3589*I3589*'Műszaki adattábla'!$C$7/'Műszaki adattábla'!$C$8)+(G3589*I3589)+(H3589*I3589))/12*'Műszaki adattábla'!T3580,0))</f>
        <v/>
      </c>
      <c r="L3589" s="32" t="str">
        <f t="shared" si="119"/>
        <v/>
      </c>
    </row>
    <row r="3590" spans="2:12" ht="14.4" thickBot="1" x14ac:dyDescent="0.3">
      <c r="B3590" s="28" t="str">
        <f t="shared" si="118"/>
        <v/>
      </c>
      <c r="C3590" s="167" t="str">
        <f>IF(D3590="","",VLOOKUP(D3590,'Műszaki adattábla'!F:G,2,0))</f>
        <v/>
      </c>
      <c r="D3590" s="168" t="str">
        <f>IF('Műszaki adattábla'!F3581="","",'Műszaki adattábla'!F3581)</f>
        <v/>
      </c>
      <c r="E3590" s="169" t="str">
        <f>IF(D3590="","",VLOOKUP(D3590,'Műszaki adattábla'!F:R,13,0))</f>
        <v/>
      </c>
      <c r="F3590" s="29" t="str">
        <f>IF(D3590="","",VLOOKUP(D3590,'Műszaki adattábla'!F:M,8,0))</f>
        <v/>
      </c>
      <c r="G3590" s="29" t="str">
        <f>IF(D3590="","",IF('Műszaki adattábla'!L3581="20-99",IF('Műszaki adattábla'!O3581="","Nem adott meg lekötött teljesítményt",VLOOKUP(D3590,'Műszaki adattábla'!F:O,10,0)),0))</f>
        <v/>
      </c>
      <c r="H3590" s="29" t="str">
        <f>IF(D3590="","",VLOOKUP(D3590,'Műszaki adattábla'!F:P,11,0))</f>
        <v/>
      </c>
      <c r="I3590" s="30"/>
      <c r="J3590" s="30"/>
      <c r="K3590" s="31" t="str">
        <f>IF(D3590="","",ROUND(((F3590*I3590*'Műszaki adattábla'!$C$7/'Műszaki adattábla'!$C$8)+(G3590*I3590)+(H3590*I3590))/12*'Műszaki adattábla'!T3581,0))</f>
        <v/>
      </c>
      <c r="L3590" s="32" t="str">
        <f t="shared" si="119"/>
        <v/>
      </c>
    </row>
    <row r="3591" spans="2:12" ht="14.4" thickBot="1" x14ac:dyDescent="0.3">
      <c r="B3591" s="28" t="str">
        <f t="shared" si="118"/>
        <v/>
      </c>
      <c r="C3591" s="167" t="str">
        <f>IF(D3591="","",VLOOKUP(D3591,'Műszaki adattábla'!F:G,2,0))</f>
        <v/>
      </c>
      <c r="D3591" s="168" t="str">
        <f>IF('Műszaki adattábla'!F3582="","",'Műszaki adattábla'!F3582)</f>
        <v/>
      </c>
      <c r="E3591" s="169" t="str">
        <f>IF(D3591="","",VLOOKUP(D3591,'Műszaki adattábla'!F:R,13,0))</f>
        <v/>
      </c>
      <c r="F3591" s="29" t="str">
        <f>IF(D3591="","",VLOOKUP(D3591,'Műszaki adattábla'!F:M,8,0))</f>
        <v/>
      </c>
      <c r="G3591" s="29" t="str">
        <f>IF(D3591="","",IF('Műszaki adattábla'!L3582="20-99",IF('Műszaki adattábla'!O3582="","Nem adott meg lekötött teljesítményt",VLOOKUP(D3591,'Műszaki adattábla'!F:O,10,0)),0))</f>
        <v/>
      </c>
      <c r="H3591" s="29" t="str">
        <f>IF(D3591="","",VLOOKUP(D3591,'Műszaki adattábla'!F:P,11,0))</f>
        <v/>
      </c>
      <c r="I3591" s="30"/>
      <c r="J3591" s="30"/>
      <c r="K3591" s="31" t="str">
        <f>IF(D3591="","",ROUND(((F3591*I3591*'Műszaki adattábla'!$C$7/'Műszaki adattábla'!$C$8)+(G3591*I3591)+(H3591*I3591))/12*'Műszaki adattábla'!T3582,0))</f>
        <v/>
      </c>
      <c r="L3591" s="32" t="str">
        <f t="shared" si="119"/>
        <v/>
      </c>
    </row>
    <row r="3592" spans="2:12" ht="14.4" thickBot="1" x14ac:dyDescent="0.3">
      <c r="B3592" s="28" t="str">
        <f t="shared" si="118"/>
        <v/>
      </c>
      <c r="C3592" s="167" t="str">
        <f>IF(D3592="","",VLOOKUP(D3592,'Műszaki adattábla'!F:G,2,0))</f>
        <v/>
      </c>
      <c r="D3592" s="168" t="str">
        <f>IF('Műszaki adattábla'!F3583="","",'Műszaki adattábla'!F3583)</f>
        <v/>
      </c>
      <c r="E3592" s="169" t="str">
        <f>IF(D3592="","",VLOOKUP(D3592,'Műszaki adattábla'!F:R,13,0))</f>
        <v/>
      </c>
      <c r="F3592" s="29" t="str">
        <f>IF(D3592="","",VLOOKUP(D3592,'Műszaki adattábla'!F:M,8,0))</f>
        <v/>
      </c>
      <c r="G3592" s="29" t="str">
        <f>IF(D3592="","",IF('Műszaki adattábla'!L3583="20-99",IF('Műszaki adattábla'!O3583="","Nem adott meg lekötött teljesítményt",VLOOKUP(D3592,'Műszaki adattábla'!F:O,10,0)),0))</f>
        <v/>
      </c>
      <c r="H3592" s="29" t="str">
        <f>IF(D3592="","",VLOOKUP(D3592,'Műszaki adattábla'!F:P,11,0))</f>
        <v/>
      </c>
      <c r="I3592" s="30"/>
      <c r="J3592" s="30"/>
      <c r="K3592" s="31" t="str">
        <f>IF(D3592="","",ROUND(((F3592*I3592*'Műszaki adattábla'!$C$7/'Műszaki adattábla'!$C$8)+(G3592*I3592)+(H3592*I3592))/12*'Műszaki adattábla'!T3583,0))</f>
        <v/>
      </c>
      <c r="L3592" s="32" t="str">
        <f t="shared" si="119"/>
        <v/>
      </c>
    </row>
    <row r="3593" spans="2:12" ht="14.4" thickBot="1" x14ac:dyDescent="0.3">
      <c r="B3593" s="28" t="str">
        <f t="shared" si="118"/>
        <v/>
      </c>
      <c r="C3593" s="167" t="str">
        <f>IF(D3593="","",VLOOKUP(D3593,'Műszaki adattábla'!F:G,2,0))</f>
        <v/>
      </c>
      <c r="D3593" s="168" t="str">
        <f>IF('Műszaki adattábla'!F3584="","",'Műszaki adattábla'!F3584)</f>
        <v/>
      </c>
      <c r="E3593" s="169" t="str">
        <f>IF(D3593="","",VLOOKUP(D3593,'Műszaki adattábla'!F:R,13,0))</f>
        <v/>
      </c>
      <c r="F3593" s="29" t="str">
        <f>IF(D3593="","",VLOOKUP(D3593,'Műszaki adattábla'!F:M,8,0))</f>
        <v/>
      </c>
      <c r="G3593" s="29" t="str">
        <f>IF(D3593="","",IF('Műszaki adattábla'!L3584="20-99",IF('Műszaki adattábla'!O3584="","Nem adott meg lekötött teljesítményt",VLOOKUP(D3593,'Műszaki adattábla'!F:O,10,0)),0))</f>
        <v/>
      </c>
      <c r="H3593" s="29" t="str">
        <f>IF(D3593="","",VLOOKUP(D3593,'Műszaki adattábla'!F:P,11,0))</f>
        <v/>
      </c>
      <c r="I3593" s="30"/>
      <c r="J3593" s="30"/>
      <c r="K3593" s="31" t="str">
        <f>IF(D3593="","",ROUND(((F3593*I3593*'Műszaki adattábla'!$C$7/'Műszaki adattábla'!$C$8)+(G3593*I3593)+(H3593*I3593))/12*'Műszaki adattábla'!T3584,0))</f>
        <v/>
      </c>
      <c r="L3593" s="32" t="str">
        <f t="shared" si="119"/>
        <v/>
      </c>
    </row>
    <row r="3594" spans="2:12" ht="14.4" thickBot="1" x14ac:dyDescent="0.3">
      <c r="B3594" s="28" t="str">
        <f t="shared" si="118"/>
        <v/>
      </c>
      <c r="C3594" s="167" t="str">
        <f>IF(D3594="","",VLOOKUP(D3594,'Műszaki adattábla'!F:G,2,0))</f>
        <v/>
      </c>
      <c r="D3594" s="168" t="str">
        <f>IF('Műszaki adattábla'!F3585="","",'Műszaki adattábla'!F3585)</f>
        <v/>
      </c>
      <c r="E3594" s="169" t="str">
        <f>IF(D3594="","",VLOOKUP(D3594,'Műszaki adattábla'!F:R,13,0))</f>
        <v/>
      </c>
      <c r="F3594" s="29" t="str">
        <f>IF(D3594="","",VLOOKUP(D3594,'Műszaki adattábla'!F:M,8,0))</f>
        <v/>
      </c>
      <c r="G3594" s="29" t="str">
        <f>IF(D3594="","",IF('Műszaki adattábla'!L3585="20-99",IF('Műszaki adattábla'!O3585="","Nem adott meg lekötött teljesítményt",VLOOKUP(D3594,'Műszaki adattábla'!F:O,10,0)),0))</f>
        <v/>
      </c>
      <c r="H3594" s="29" t="str">
        <f>IF(D3594="","",VLOOKUP(D3594,'Műszaki adattábla'!F:P,11,0))</f>
        <v/>
      </c>
      <c r="I3594" s="30"/>
      <c r="J3594" s="30"/>
      <c r="K3594" s="31" t="str">
        <f>IF(D3594="","",ROUND(((F3594*I3594*'Műszaki adattábla'!$C$7/'Műszaki adattábla'!$C$8)+(G3594*I3594)+(H3594*I3594))/12*'Műszaki adattábla'!T3585,0))</f>
        <v/>
      </c>
      <c r="L3594" s="32" t="str">
        <f t="shared" si="119"/>
        <v/>
      </c>
    </row>
    <row r="3595" spans="2:12" ht="14.4" thickBot="1" x14ac:dyDescent="0.3">
      <c r="B3595" s="28" t="str">
        <f t="shared" si="118"/>
        <v/>
      </c>
      <c r="C3595" s="167" t="str">
        <f>IF(D3595="","",VLOOKUP(D3595,'Műszaki adattábla'!F:G,2,0))</f>
        <v/>
      </c>
      <c r="D3595" s="168" t="str">
        <f>IF('Műszaki adattábla'!F3586="","",'Műszaki adattábla'!F3586)</f>
        <v/>
      </c>
      <c r="E3595" s="169" t="str">
        <f>IF(D3595="","",VLOOKUP(D3595,'Műszaki adattábla'!F:R,13,0))</f>
        <v/>
      </c>
      <c r="F3595" s="29" t="str">
        <f>IF(D3595="","",VLOOKUP(D3595,'Műszaki adattábla'!F:M,8,0))</f>
        <v/>
      </c>
      <c r="G3595" s="29" t="str">
        <f>IF(D3595="","",IF('Műszaki adattábla'!L3586="20-99",IF('Műszaki adattábla'!O3586="","Nem adott meg lekötött teljesítményt",VLOOKUP(D3595,'Műszaki adattábla'!F:O,10,0)),0))</f>
        <v/>
      </c>
      <c r="H3595" s="29" t="str">
        <f>IF(D3595="","",VLOOKUP(D3595,'Műszaki adattábla'!F:P,11,0))</f>
        <v/>
      </c>
      <c r="I3595" s="30"/>
      <c r="J3595" s="30"/>
      <c r="K3595" s="31" t="str">
        <f>IF(D3595="","",ROUND(((F3595*I3595*'Műszaki adattábla'!$C$7/'Műszaki adattábla'!$C$8)+(G3595*I3595)+(H3595*I3595))/12*'Műszaki adattábla'!T3586,0))</f>
        <v/>
      </c>
      <c r="L3595" s="32" t="str">
        <f t="shared" si="119"/>
        <v/>
      </c>
    </row>
    <row r="3596" spans="2:12" ht="14.4" thickBot="1" x14ac:dyDescent="0.3">
      <c r="B3596" s="28" t="str">
        <f t="shared" si="118"/>
        <v/>
      </c>
      <c r="C3596" s="167" t="str">
        <f>IF(D3596="","",VLOOKUP(D3596,'Műszaki adattábla'!F:G,2,0))</f>
        <v/>
      </c>
      <c r="D3596" s="168" t="str">
        <f>IF('Műszaki adattábla'!F3587="","",'Műszaki adattábla'!F3587)</f>
        <v/>
      </c>
      <c r="E3596" s="169" t="str">
        <f>IF(D3596="","",VLOOKUP(D3596,'Műszaki adattábla'!F:R,13,0))</f>
        <v/>
      </c>
      <c r="F3596" s="29" t="str">
        <f>IF(D3596="","",VLOOKUP(D3596,'Műszaki adattábla'!F:M,8,0))</f>
        <v/>
      </c>
      <c r="G3596" s="29" t="str">
        <f>IF(D3596="","",IF('Műszaki adattábla'!L3587="20-99",IF('Műszaki adattábla'!O3587="","Nem adott meg lekötött teljesítményt",VLOOKUP(D3596,'Műszaki adattábla'!F:O,10,0)),0))</f>
        <v/>
      </c>
      <c r="H3596" s="29" t="str">
        <f>IF(D3596="","",VLOOKUP(D3596,'Műszaki adattábla'!F:P,11,0))</f>
        <v/>
      </c>
      <c r="I3596" s="30"/>
      <c r="J3596" s="30"/>
      <c r="K3596" s="31" t="str">
        <f>IF(D3596="","",ROUND(((F3596*I3596*'Műszaki adattábla'!$C$7/'Műszaki adattábla'!$C$8)+(G3596*I3596)+(H3596*I3596))/12*'Műszaki adattábla'!T3587,0))</f>
        <v/>
      </c>
      <c r="L3596" s="32" t="str">
        <f t="shared" si="119"/>
        <v/>
      </c>
    </row>
    <row r="3597" spans="2:12" ht="14.4" thickBot="1" x14ac:dyDescent="0.3">
      <c r="B3597" s="28" t="str">
        <f t="shared" si="118"/>
        <v/>
      </c>
      <c r="C3597" s="167" t="str">
        <f>IF(D3597="","",VLOOKUP(D3597,'Műszaki adattábla'!F:G,2,0))</f>
        <v/>
      </c>
      <c r="D3597" s="168" t="str">
        <f>IF('Műszaki adattábla'!F3588="","",'Műszaki adattábla'!F3588)</f>
        <v/>
      </c>
      <c r="E3597" s="169" t="str">
        <f>IF(D3597="","",VLOOKUP(D3597,'Műszaki adattábla'!F:R,13,0))</f>
        <v/>
      </c>
      <c r="F3597" s="29" t="str">
        <f>IF(D3597="","",VLOOKUP(D3597,'Műszaki adattábla'!F:M,8,0))</f>
        <v/>
      </c>
      <c r="G3597" s="29" t="str">
        <f>IF(D3597="","",IF('Műszaki adattábla'!L3588="20-99",IF('Műszaki adattábla'!O3588="","Nem adott meg lekötött teljesítményt",VLOOKUP(D3597,'Műszaki adattábla'!F:O,10,0)),0))</f>
        <v/>
      </c>
      <c r="H3597" s="29" t="str">
        <f>IF(D3597="","",VLOOKUP(D3597,'Műszaki adattábla'!F:P,11,0))</f>
        <v/>
      </c>
      <c r="I3597" s="30"/>
      <c r="J3597" s="30"/>
      <c r="K3597" s="31" t="str">
        <f>IF(D3597="","",ROUND(((F3597*I3597*'Műszaki adattábla'!$C$7/'Műszaki adattábla'!$C$8)+(G3597*I3597)+(H3597*I3597))/12*'Műszaki adattábla'!T3588,0))</f>
        <v/>
      </c>
      <c r="L3597" s="32" t="str">
        <f t="shared" si="119"/>
        <v/>
      </c>
    </row>
    <row r="3598" spans="2:12" ht="14.4" thickBot="1" x14ac:dyDescent="0.3">
      <c r="B3598" s="28" t="str">
        <f t="shared" si="118"/>
        <v/>
      </c>
      <c r="C3598" s="167" t="str">
        <f>IF(D3598="","",VLOOKUP(D3598,'Műszaki adattábla'!F:G,2,0))</f>
        <v/>
      </c>
      <c r="D3598" s="168" t="str">
        <f>IF('Műszaki adattábla'!F3589="","",'Műszaki adattábla'!F3589)</f>
        <v/>
      </c>
      <c r="E3598" s="169" t="str">
        <f>IF(D3598="","",VLOOKUP(D3598,'Műszaki adattábla'!F:R,13,0))</f>
        <v/>
      </c>
      <c r="F3598" s="29" t="str">
        <f>IF(D3598="","",VLOOKUP(D3598,'Műszaki adattábla'!F:M,8,0))</f>
        <v/>
      </c>
      <c r="G3598" s="29" t="str">
        <f>IF(D3598="","",IF('Műszaki adattábla'!L3589="20-99",IF('Műszaki adattábla'!O3589="","Nem adott meg lekötött teljesítményt",VLOOKUP(D3598,'Műszaki adattábla'!F:O,10,0)),0))</f>
        <v/>
      </c>
      <c r="H3598" s="29" t="str">
        <f>IF(D3598="","",VLOOKUP(D3598,'Műszaki adattábla'!F:P,11,0))</f>
        <v/>
      </c>
      <c r="I3598" s="30"/>
      <c r="J3598" s="30"/>
      <c r="K3598" s="31" t="str">
        <f>IF(D3598="","",ROUND(((F3598*I3598*'Műszaki adattábla'!$C$7/'Műszaki adattábla'!$C$8)+(G3598*I3598)+(H3598*I3598))/12*'Műszaki adattábla'!T3589,0))</f>
        <v/>
      </c>
      <c r="L3598" s="32" t="str">
        <f t="shared" si="119"/>
        <v/>
      </c>
    </row>
    <row r="3599" spans="2:12" ht="14.4" thickBot="1" x14ac:dyDescent="0.3">
      <c r="B3599" s="28" t="str">
        <f t="shared" si="118"/>
        <v/>
      </c>
      <c r="C3599" s="167" t="str">
        <f>IF(D3599="","",VLOOKUP(D3599,'Műszaki adattábla'!F:G,2,0))</f>
        <v/>
      </c>
      <c r="D3599" s="168" t="str">
        <f>IF('Műszaki adattábla'!F3590="","",'Műszaki adattábla'!F3590)</f>
        <v/>
      </c>
      <c r="E3599" s="169" t="str">
        <f>IF(D3599="","",VLOOKUP(D3599,'Műszaki adattábla'!F:R,13,0))</f>
        <v/>
      </c>
      <c r="F3599" s="29" t="str">
        <f>IF(D3599="","",VLOOKUP(D3599,'Műszaki adattábla'!F:M,8,0))</f>
        <v/>
      </c>
      <c r="G3599" s="29" t="str">
        <f>IF(D3599="","",IF('Műszaki adattábla'!L3590="20-99",IF('Műszaki adattábla'!O3590="","Nem adott meg lekötött teljesítményt",VLOOKUP(D3599,'Műszaki adattábla'!F:O,10,0)),0))</f>
        <v/>
      </c>
      <c r="H3599" s="29" t="str">
        <f>IF(D3599="","",VLOOKUP(D3599,'Műszaki adattábla'!F:P,11,0))</f>
        <v/>
      </c>
      <c r="I3599" s="30"/>
      <c r="J3599" s="30"/>
      <c r="K3599" s="31" t="str">
        <f>IF(D3599="","",ROUND(((F3599*I3599*'Műszaki adattábla'!$C$7/'Műszaki adattábla'!$C$8)+(G3599*I3599)+(H3599*I3599))/12*'Műszaki adattábla'!T3590,0))</f>
        <v/>
      </c>
      <c r="L3599" s="32" t="str">
        <f t="shared" si="119"/>
        <v/>
      </c>
    </row>
    <row r="3600" spans="2:12" ht="14.4" thickBot="1" x14ac:dyDescent="0.3">
      <c r="B3600" s="28" t="str">
        <f t="shared" si="118"/>
        <v/>
      </c>
      <c r="C3600" s="167" t="str">
        <f>IF(D3600="","",VLOOKUP(D3600,'Műszaki adattábla'!F:G,2,0))</f>
        <v/>
      </c>
      <c r="D3600" s="168" t="str">
        <f>IF('Műszaki adattábla'!F3591="","",'Műszaki adattábla'!F3591)</f>
        <v/>
      </c>
      <c r="E3600" s="169" t="str">
        <f>IF(D3600="","",VLOOKUP(D3600,'Műszaki adattábla'!F:R,13,0))</f>
        <v/>
      </c>
      <c r="F3600" s="29" t="str">
        <f>IF(D3600="","",VLOOKUP(D3600,'Műszaki adattábla'!F:M,8,0))</f>
        <v/>
      </c>
      <c r="G3600" s="29" t="str">
        <f>IF(D3600="","",IF('Műszaki adattábla'!L3591="20-99",IF('Műszaki adattábla'!O3591="","Nem adott meg lekötött teljesítményt",VLOOKUP(D3600,'Műszaki adattábla'!F:O,10,0)),0))</f>
        <v/>
      </c>
      <c r="H3600" s="29" t="str">
        <f>IF(D3600="","",VLOOKUP(D3600,'Műszaki adattábla'!F:P,11,0))</f>
        <v/>
      </c>
      <c r="I3600" s="30"/>
      <c r="J3600" s="30"/>
      <c r="K3600" s="31" t="str">
        <f>IF(D3600="","",ROUND(((F3600*I3600*'Műszaki adattábla'!$C$7/'Műszaki adattábla'!$C$8)+(G3600*I3600)+(H3600*I3600))/12*'Műszaki adattábla'!T3591,0))</f>
        <v/>
      </c>
      <c r="L3600" s="32" t="str">
        <f t="shared" si="119"/>
        <v/>
      </c>
    </row>
    <row r="3601" spans="2:12" ht="14.4" thickBot="1" x14ac:dyDescent="0.3">
      <c r="B3601" s="28" t="str">
        <f t="shared" si="118"/>
        <v/>
      </c>
      <c r="C3601" s="167" t="str">
        <f>IF(D3601="","",VLOOKUP(D3601,'Műszaki adattábla'!F:G,2,0))</f>
        <v/>
      </c>
      <c r="D3601" s="168" t="str">
        <f>IF('Műszaki adattábla'!F3592="","",'Műszaki adattábla'!F3592)</f>
        <v/>
      </c>
      <c r="E3601" s="169" t="str">
        <f>IF(D3601="","",VLOOKUP(D3601,'Műszaki adattábla'!F:R,13,0))</f>
        <v/>
      </c>
      <c r="F3601" s="29" t="str">
        <f>IF(D3601="","",VLOOKUP(D3601,'Műszaki adattábla'!F:M,8,0))</f>
        <v/>
      </c>
      <c r="G3601" s="29" t="str">
        <f>IF(D3601="","",IF('Műszaki adattábla'!L3592="20-99",IF('Műszaki adattábla'!O3592="","Nem adott meg lekötött teljesítményt",VLOOKUP(D3601,'Műszaki adattábla'!F:O,10,0)),0))</f>
        <v/>
      </c>
      <c r="H3601" s="29" t="str">
        <f>IF(D3601="","",VLOOKUP(D3601,'Műszaki adattábla'!F:P,11,0))</f>
        <v/>
      </c>
      <c r="I3601" s="30"/>
      <c r="J3601" s="30"/>
      <c r="K3601" s="31" t="str">
        <f>IF(D3601="","",ROUND(((F3601*I3601*'Műszaki adattábla'!$C$7/'Műszaki adattábla'!$C$8)+(G3601*I3601)+(H3601*I3601))/12*'Műszaki adattábla'!T3592,0))</f>
        <v/>
      </c>
      <c r="L3601" s="32" t="str">
        <f t="shared" si="119"/>
        <v/>
      </c>
    </row>
    <row r="3602" spans="2:12" ht="14.4" thickBot="1" x14ac:dyDescent="0.3">
      <c r="B3602" s="28" t="str">
        <f t="shared" si="118"/>
        <v/>
      </c>
      <c r="C3602" s="167" t="str">
        <f>IF(D3602="","",VLOOKUP(D3602,'Műszaki adattábla'!F:G,2,0))</f>
        <v/>
      </c>
      <c r="D3602" s="168" t="str">
        <f>IF('Műszaki adattábla'!F3593="","",'Műszaki adattábla'!F3593)</f>
        <v/>
      </c>
      <c r="E3602" s="169" t="str">
        <f>IF(D3602="","",VLOOKUP(D3602,'Műszaki adattábla'!F:R,13,0))</f>
        <v/>
      </c>
      <c r="F3602" s="29" t="str">
        <f>IF(D3602="","",VLOOKUP(D3602,'Műszaki adattábla'!F:M,8,0))</f>
        <v/>
      </c>
      <c r="G3602" s="29" t="str">
        <f>IF(D3602="","",IF('Műszaki adattábla'!L3593="20-99",IF('Műszaki adattábla'!O3593="","Nem adott meg lekötött teljesítményt",VLOOKUP(D3602,'Műszaki adattábla'!F:O,10,0)),0))</f>
        <v/>
      </c>
      <c r="H3602" s="29" t="str">
        <f>IF(D3602="","",VLOOKUP(D3602,'Műszaki adattábla'!F:P,11,0))</f>
        <v/>
      </c>
      <c r="I3602" s="30"/>
      <c r="J3602" s="30"/>
      <c r="K3602" s="31" t="str">
        <f>IF(D3602="","",ROUND(((F3602*I3602*'Műszaki adattábla'!$C$7/'Műszaki adattábla'!$C$8)+(G3602*I3602)+(H3602*I3602))/12*'Műszaki adattábla'!T3593,0))</f>
        <v/>
      </c>
      <c r="L3602" s="32" t="str">
        <f t="shared" si="119"/>
        <v/>
      </c>
    </row>
    <row r="3603" spans="2:12" ht="14.4" thickBot="1" x14ac:dyDescent="0.3">
      <c r="B3603" s="28" t="str">
        <f t="shared" si="118"/>
        <v/>
      </c>
      <c r="C3603" s="167" t="str">
        <f>IF(D3603="","",VLOOKUP(D3603,'Műszaki adattábla'!F:G,2,0))</f>
        <v/>
      </c>
      <c r="D3603" s="168" t="str">
        <f>IF('Műszaki adattábla'!F3594="","",'Műszaki adattábla'!F3594)</f>
        <v/>
      </c>
      <c r="E3603" s="169" t="str">
        <f>IF(D3603="","",VLOOKUP(D3603,'Műszaki adattábla'!F:R,13,0))</f>
        <v/>
      </c>
      <c r="F3603" s="29" t="str">
        <f>IF(D3603="","",VLOOKUP(D3603,'Műszaki adattábla'!F:M,8,0))</f>
        <v/>
      </c>
      <c r="G3603" s="29" t="str">
        <f>IF(D3603="","",IF('Műszaki adattábla'!L3594="20-99",IF('Műszaki adattábla'!O3594="","Nem adott meg lekötött teljesítményt",VLOOKUP(D3603,'Műszaki adattábla'!F:O,10,0)),0))</f>
        <v/>
      </c>
      <c r="H3603" s="29" t="str">
        <f>IF(D3603="","",VLOOKUP(D3603,'Műszaki adattábla'!F:P,11,0))</f>
        <v/>
      </c>
      <c r="I3603" s="30"/>
      <c r="J3603" s="30"/>
      <c r="K3603" s="31" t="str">
        <f>IF(D3603="","",ROUND(((F3603*I3603*'Műszaki adattábla'!$C$7/'Műszaki adattábla'!$C$8)+(G3603*I3603)+(H3603*I3603))/12*'Műszaki adattábla'!T3594,0))</f>
        <v/>
      </c>
      <c r="L3603" s="32" t="str">
        <f t="shared" si="119"/>
        <v/>
      </c>
    </row>
    <row r="3604" spans="2:12" ht="14.4" thickBot="1" x14ac:dyDescent="0.3">
      <c r="B3604" s="28" t="str">
        <f t="shared" si="118"/>
        <v/>
      </c>
      <c r="C3604" s="167" t="str">
        <f>IF(D3604="","",VLOOKUP(D3604,'Műszaki adattábla'!F:G,2,0))</f>
        <v/>
      </c>
      <c r="D3604" s="168" t="str">
        <f>IF('Műszaki adattábla'!F3595="","",'Műszaki adattábla'!F3595)</f>
        <v/>
      </c>
      <c r="E3604" s="169" t="str">
        <f>IF(D3604="","",VLOOKUP(D3604,'Műszaki adattábla'!F:R,13,0))</f>
        <v/>
      </c>
      <c r="F3604" s="29" t="str">
        <f>IF(D3604="","",VLOOKUP(D3604,'Műszaki adattábla'!F:M,8,0))</f>
        <v/>
      </c>
      <c r="G3604" s="29" t="str">
        <f>IF(D3604="","",IF('Műszaki adattábla'!L3595="20-99",IF('Műszaki adattábla'!O3595="","Nem adott meg lekötött teljesítményt",VLOOKUP(D3604,'Műszaki adattábla'!F:O,10,0)),0))</f>
        <v/>
      </c>
      <c r="H3604" s="29" t="str">
        <f>IF(D3604="","",VLOOKUP(D3604,'Műszaki adattábla'!F:P,11,0))</f>
        <v/>
      </c>
      <c r="I3604" s="30"/>
      <c r="J3604" s="30"/>
      <c r="K3604" s="31" t="str">
        <f>IF(D3604="","",ROUND(((F3604*I3604*'Műszaki adattábla'!$C$7/'Műszaki adattábla'!$C$8)+(G3604*I3604)+(H3604*I3604))/12*'Műszaki adattábla'!T3595,0))</f>
        <v/>
      </c>
      <c r="L3604" s="32" t="str">
        <f t="shared" si="119"/>
        <v/>
      </c>
    </row>
    <row r="3605" spans="2:12" ht="14.4" thickBot="1" x14ac:dyDescent="0.3">
      <c r="B3605" s="28" t="str">
        <f t="shared" si="118"/>
        <v/>
      </c>
      <c r="C3605" s="167" t="str">
        <f>IF(D3605="","",VLOOKUP(D3605,'Műszaki adattábla'!F:G,2,0))</f>
        <v/>
      </c>
      <c r="D3605" s="168" t="str">
        <f>IF('Műszaki adattábla'!F3596="","",'Műszaki adattábla'!F3596)</f>
        <v/>
      </c>
      <c r="E3605" s="169" t="str">
        <f>IF(D3605="","",VLOOKUP(D3605,'Műszaki adattábla'!F:R,13,0))</f>
        <v/>
      </c>
      <c r="F3605" s="29" t="str">
        <f>IF(D3605="","",VLOOKUP(D3605,'Műszaki adattábla'!F:M,8,0))</f>
        <v/>
      </c>
      <c r="G3605" s="29" t="str">
        <f>IF(D3605="","",IF('Műszaki adattábla'!L3596="20-99",IF('Műszaki adattábla'!O3596="","Nem adott meg lekötött teljesítményt",VLOOKUP(D3605,'Műszaki adattábla'!F:O,10,0)),0))</f>
        <v/>
      </c>
      <c r="H3605" s="29" t="str">
        <f>IF(D3605="","",VLOOKUP(D3605,'Műszaki adattábla'!F:P,11,0))</f>
        <v/>
      </c>
      <c r="I3605" s="30"/>
      <c r="J3605" s="30"/>
      <c r="K3605" s="31" t="str">
        <f>IF(D3605="","",ROUND(((F3605*I3605*'Műszaki adattábla'!$C$7/'Műszaki adattábla'!$C$8)+(G3605*I3605)+(H3605*I3605))/12*'Műszaki adattábla'!T3596,0))</f>
        <v/>
      </c>
      <c r="L3605" s="32" t="str">
        <f t="shared" si="119"/>
        <v/>
      </c>
    </row>
    <row r="3606" spans="2:12" ht="14.4" thickBot="1" x14ac:dyDescent="0.3">
      <c r="B3606" s="28" t="str">
        <f t="shared" si="118"/>
        <v/>
      </c>
      <c r="C3606" s="167" t="str">
        <f>IF(D3606="","",VLOOKUP(D3606,'Műszaki adattábla'!F:G,2,0))</f>
        <v/>
      </c>
      <c r="D3606" s="168" t="str">
        <f>IF('Műszaki adattábla'!F3597="","",'Műszaki adattábla'!F3597)</f>
        <v/>
      </c>
      <c r="E3606" s="169" t="str">
        <f>IF(D3606="","",VLOOKUP(D3606,'Műszaki adattábla'!F:R,13,0))</f>
        <v/>
      </c>
      <c r="F3606" s="29" t="str">
        <f>IF(D3606="","",VLOOKUP(D3606,'Műszaki adattábla'!F:M,8,0))</f>
        <v/>
      </c>
      <c r="G3606" s="29" t="str">
        <f>IF(D3606="","",IF('Műszaki adattábla'!L3597="20-99",IF('Műszaki adattábla'!O3597="","Nem adott meg lekötött teljesítményt",VLOOKUP(D3606,'Műszaki adattábla'!F:O,10,0)),0))</f>
        <v/>
      </c>
      <c r="H3606" s="29" t="str">
        <f>IF(D3606="","",VLOOKUP(D3606,'Műszaki adattábla'!F:P,11,0))</f>
        <v/>
      </c>
      <c r="I3606" s="30"/>
      <c r="J3606" s="30"/>
      <c r="K3606" s="31" t="str">
        <f>IF(D3606="","",ROUND(((F3606*I3606*'Műszaki adattábla'!$C$7/'Műszaki adattábla'!$C$8)+(G3606*I3606)+(H3606*I3606))/12*'Műszaki adattábla'!T3597,0))</f>
        <v/>
      </c>
      <c r="L3606" s="32" t="str">
        <f t="shared" si="119"/>
        <v/>
      </c>
    </row>
    <row r="3607" spans="2:12" ht="14.4" thickBot="1" x14ac:dyDescent="0.3">
      <c r="B3607" s="28" t="str">
        <f t="shared" si="118"/>
        <v/>
      </c>
      <c r="C3607" s="167" t="str">
        <f>IF(D3607="","",VLOOKUP(D3607,'Műszaki adattábla'!F:G,2,0))</f>
        <v/>
      </c>
      <c r="D3607" s="168" t="str">
        <f>IF('Műszaki adattábla'!F3598="","",'Műszaki adattábla'!F3598)</f>
        <v/>
      </c>
      <c r="E3607" s="169" t="str">
        <f>IF(D3607="","",VLOOKUP(D3607,'Műszaki adattábla'!F:R,13,0))</f>
        <v/>
      </c>
      <c r="F3607" s="29" t="str">
        <f>IF(D3607="","",VLOOKUP(D3607,'Műszaki adattábla'!F:M,8,0))</f>
        <v/>
      </c>
      <c r="G3607" s="29" t="str">
        <f>IF(D3607="","",IF('Műszaki adattábla'!L3598="20-99",IF('Műszaki adattábla'!O3598="","Nem adott meg lekötött teljesítményt",VLOOKUP(D3607,'Műszaki adattábla'!F:O,10,0)),0))</f>
        <v/>
      </c>
      <c r="H3607" s="29" t="str">
        <f>IF(D3607="","",VLOOKUP(D3607,'Műszaki adattábla'!F:P,11,0))</f>
        <v/>
      </c>
      <c r="I3607" s="30"/>
      <c r="J3607" s="30"/>
      <c r="K3607" s="31" t="str">
        <f>IF(D3607="","",ROUND(((F3607*I3607*'Műszaki adattábla'!$C$7/'Műszaki adattábla'!$C$8)+(G3607*I3607)+(H3607*I3607))/12*'Műszaki adattábla'!T3598,0))</f>
        <v/>
      </c>
      <c r="L3607" s="32" t="str">
        <f t="shared" si="119"/>
        <v/>
      </c>
    </row>
    <row r="3608" spans="2:12" ht="14.4" thickBot="1" x14ac:dyDescent="0.3">
      <c r="B3608" s="28" t="str">
        <f t="shared" si="118"/>
        <v/>
      </c>
      <c r="C3608" s="167" t="str">
        <f>IF(D3608="","",VLOOKUP(D3608,'Műszaki adattábla'!F:G,2,0))</f>
        <v/>
      </c>
      <c r="D3608" s="168" t="str">
        <f>IF('Műszaki adattábla'!F3599="","",'Műszaki adattábla'!F3599)</f>
        <v/>
      </c>
      <c r="E3608" s="169" t="str">
        <f>IF(D3608="","",VLOOKUP(D3608,'Műszaki adattábla'!F:R,13,0))</f>
        <v/>
      </c>
      <c r="F3608" s="29" t="str">
        <f>IF(D3608="","",VLOOKUP(D3608,'Műszaki adattábla'!F:M,8,0))</f>
        <v/>
      </c>
      <c r="G3608" s="29" t="str">
        <f>IF(D3608="","",IF('Műszaki adattábla'!L3599="20-99",IF('Műszaki adattábla'!O3599="","Nem adott meg lekötött teljesítményt",VLOOKUP(D3608,'Műszaki adattábla'!F:O,10,0)),0))</f>
        <v/>
      </c>
      <c r="H3608" s="29" t="str">
        <f>IF(D3608="","",VLOOKUP(D3608,'Műszaki adattábla'!F:P,11,0))</f>
        <v/>
      </c>
      <c r="I3608" s="30"/>
      <c r="J3608" s="30"/>
      <c r="K3608" s="31" t="str">
        <f>IF(D3608="","",ROUND(((F3608*I3608*'Műszaki adattábla'!$C$7/'Műszaki adattábla'!$C$8)+(G3608*I3608)+(H3608*I3608))/12*'Műszaki adattábla'!T3599,0))</f>
        <v/>
      </c>
      <c r="L3608" s="32" t="str">
        <f t="shared" si="119"/>
        <v/>
      </c>
    </row>
    <row r="3609" spans="2:12" ht="14.4" thickBot="1" x14ac:dyDescent="0.3">
      <c r="B3609" s="28" t="str">
        <f t="shared" si="118"/>
        <v/>
      </c>
      <c r="C3609" s="167" t="str">
        <f>IF(D3609="","",VLOOKUP(D3609,'Műszaki adattábla'!F:G,2,0))</f>
        <v/>
      </c>
      <c r="D3609" s="168" t="str">
        <f>IF('Műszaki adattábla'!F3600="","",'Műszaki adattábla'!F3600)</f>
        <v/>
      </c>
      <c r="E3609" s="169" t="str">
        <f>IF(D3609="","",VLOOKUP(D3609,'Műszaki adattábla'!F:R,13,0))</f>
        <v/>
      </c>
      <c r="F3609" s="29" t="str">
        <f>IF(D3609="","",VLOOKUP(D3609,'Műszaki adattábla'!F:M,8,0))</f>
        <v/>
      </c>
      <c r="G3609" s="29" t="str">
        <f>IF(D3609="","",IF('Műszaki adattábla'!L3600="20-99",IF('Műszaki adattábla'!O3600="","Nem adott meg lekötött teljesítményt",VLOOKUP(D3609,'Műszaki adattábla'!F:O,10,0)),0))</f>
        <v/>
      </c>
      <c r="H3609" s="29" t="str">
        <f>IF(D3609="","",VLOOKUP(D3609,'Műszaki adattábla'!F:P,11,0))</f>
        <v/>
      </c>
      <c r="I3609" s="30"/>
      <c r="J3609" s="30"/>
      <c r="K3609" s="31" t="str">
        <f>IF(D3609="","",ROUND(((F3609*I3609*'Műszaki adattábla'!$C$7/'Műszaki adattábla'!$C$8)+(G3609*I3609)+(H3609*I3609))/12*'Műszaki adattábla'!T3600,0))</f>
        <v/>
      </c>
      <c r="L3609" s="32" t="str">
        <f t="shared" si="119"/>
        <v/>
      </c>
    </row>
    <row r="3610" spans="2:12" ht="14.4" thickBot="1" x14ac:dyDescent="0.3">
      <c r="B3610" s="28" t="str">
        <f t="shared" si="118"/>
        <v/>
      </c>
      <c r="C3610" s="167" t="str">
        <f>IF(D3610="","",VLOOKUP(D3610,'Műszaki adattábla'!F:G,2,0))</f>
        <v/>
      </c>
      <c r="D3610" s="168" t="str">
        <f>IF('Műszaki adattábla'!F3601="","",'Műszaki adattábla'!F3601)</f>
        <v/>
      </c>
      <c r="E3610" s="169" t="str">
        <f>IF(D3610="","",VLOOKUP(D3610,'Műszaki adattábla'!F:R,13,0))</f>
        <v/>
      </c>
      <c r="F3610" s="29" t="str">
        <f>IF(D3610="","",VLOOKUP(D3610,'Műszaki adattábla'!F:M,8,0))</f>
        <v/>
      </c>
      <c r="G3610" s="29" t="str">
        <f>IF(D3610="","",IF('Műszaki adattábla'!L3601="20-99",IF('Műszaki adattábla'!O3601="","Nem adott meg lekötött teljesítményt",VLOOKUP(D3610,'Műszaki adattábla'!F:O,10,0)),0))</f>
        <v/>
      </c>
      <c r="H3610" s="29" t="str">
        <f>IF(D3610="","",VLOOKUP(D3610,'Műszaki adattábla'!F:P,11,0))</f>
        <v/>
      </c>
      <c r="I3610" s="30"/>
      <c r="J3610" s="30"/>
      <c r="K3610" s="31" t="str">
        <f>IF(D3610="","",ROUND(((F3610*I3610*'Műszaki adattábla'!$C$7/'Műszaki adattábla'!$C$8)+(G3610*I3610)+(H3610*I3610))/12*'Műszaki adattábla'!T3601,0))</f>
        <v/>
      </c>
      <c r="L3610" s="32" t="str">
        <f t="shared" si="119"/>
        <v/>
      </c>
    </row>
    <row r="3611" spans="2:12" ht="14.4" thickBot="1" x14ac:dyDescent="0.3">
      <c r="B3611" s="28" t="str">
        <f t="shared" si="118"/>
        <v/>
      </c>
      <c r="C3611" s="167" t="str">
        <f>IF(D3611="","",VLOOKUP(D3611,'Műszaki adattábla'!F:G,2,0))</f>
        <v/>
      </c>
      <c r="D3611" s="168" t="str">
        <f>IF('Műszaki adattábla'!F3602="","",'Műszaki adattábla'!F3602)</f>
        <v/>
      </c>
      <c r="E3611" s="169" t="str">
        <f>IF(D3611="","",VLOOKUP(D3611,'Műszaki adattábla'!F:R,13,0))</f>
        <v/>
      </c>
      <c r="F3611" s="29" t="str">
        <f>IF(D3611="","",VLOOKUP(D3611,'Műszaki adattábla'!F:M,8,0))</f>
        <v/>
      </c>
      <c r="G3611" s="29" t="str">
        <f>IF(D3611="","",IF('Műszaki adattábla'!L3602="20-99",IF('Műszaki adattábla'!O3602="","Nem adott meg lekötött teljesítményt",VLOOKUP(D3611,'Műszaki adattábla'!F:O,10,0)),0))</f>
        <v/>
      </c>
      <c r="H3611" s="29" t="str">
        <f>IF(D3611="","",VLOOKUP(D3611,'Műszaki adattábla'!F:P,11,0))</f>
        <v/>
      </c>
      <c r="I3611" s="30"/>
      <c r="J3611" s="30"/>
      <c r="K3611" s="31" t="str">
        <f>IF(D3611="","",ROUND(((F3611*I3611*'Műszaki adattábla'!$C$7/'Műszaki adattábla'!$C$8)+(G3611*I3611)+(H3611*I3611))/12*'Műszaki adattábla'!T3602,0))</f>
        <v/>
      </c>
      <c r="L3611" s="32" t="str">
        <f t="shared" si="119"/>
        <v/>
      </c>
    </row>
    <row r="3612" spans="2:12" ht="14.4" thickBot="1" x14ac:dyDescent="0.3">
      <c r="B3612" s="28" t="str">
        <f t="shared" ref="B3612:B3675" si="120">IF(D3612="","",B3611+1)</f>
        <v/>
      </c>
      <c r="C3612" s="167" t="str">
        <f>IF(D3612="","",VLOOKUP(D3612,'Műszaki adattábla'!F:G,2,0))</f>
        <v/>
      </c>
      <c r="D3612" s="168" t="str">
        <f>IF('Műszaki adattábla'!F3603="","",'Műszaki adattábla'!F3603)</f>
        <v/>
      </c>
      <c r="E3612" s="169" t="str">
        <f>IF(D3612="","",VLOOKUP(D3612,'Műszaki adattábla'!F:R,13,0))</f>
        <v/>
      </c>
      <c r="F3612" s="29" t="str">
        <f>IF(D3612="","",VLOOKUP(D3612,'Műszaki adattábla'!F:M,8,0))</f>
        <v/>
      </c>
      <c r="G3612" s="29" t="str">
        <f>IF(D3612="","",IF('Műszaki adattábla'!L3603="20-99",IF('Műszaki adattábla'!O3603="","Nem adott meg lekötött teljesítményt",VLOOKUP(D3612,'Műszaki adattábla'!F:O,10,0)),0))</f>
        <v/>
      </c>
      <c r="H3612" s="29" t="str">
        <f>IF(D3612="","",VLOOKUP(D3612,'Műszaki adattábla'!F:P,11,0))</f>
        <v/>
      </c>
      <c r="I3612" s="30"/>
      <c r="J3612" s="30"/>
      <c r="K3612" s="31" t="str">
        <f>IF(D3612="","",ROUND(((F3612*I3612*'Műszaki adattábla'!$C$7/'Műszaki adattábla'!$C$8)+(G3612*I3612)+(H3612*I3612))/12*'Műszaki adattábla'!T3603,0))</f>
        <v/>
      </c>
      <c r="L3612" s="32" t="str">
        <f t="shared" ref="L3612:L3675" si="121">IF(D3612="","",ROUND((J3612/1000)*E3612,0))</f>
        <v/>
      </c>
    </row>
    <row r="3613" spans="2:12" ht="14.4" thickBot="1" x14ac:dyDescent="0.3">
      <c r="B3613" s="28" t="str">
        <f t="shared" si="120"/>
        <v/>
      </c>
      <c r="C3613" s="167" t="str">
        <f>IF(D3613="","",VLOOKUP(D3613,'Műszaki adattábla'!F:G,2,0))</f>
        <v/>
      </c>
      <c r="D3613" s="168" t="str">
        <f>IF('Műszaki adattábla'!F3604="","",'Műszaki adattábla'!F3604)</f>
        <v/>
      </c>
      <c r="E3613" s="169" t="str">
        <f>IF(D3613="","",VLOOKUP(D3613,'Műszaki adattábla'!F:R,13,0))</f>
        <v/>
      </c>
      <c r="F3613" s="29" t="str">
        <f>IF(D3613="","",VLOOKUP(D3613,'Műszaki adattábla'!F:M,8,0))</f>
        <v/>
      </c>
      <c r="G3613" s="29" t="str">
        <f>IF(D3613="","",IF('Műszaki adattábla'!L3604="20-99",IF('Műszaki adattábla'!O3604="","Nem adott meg lekötött teljesítményt",VLOOKUP(D3613,'Műszaki adattábla'!F:O,10,0)),0))</f>
        <v/>
      </c>
      <c r="H3613" s="29" t="str">
        <f>IF(D3613="","",VLOOKUP(D3613,'Műszaki adattábla'!F:P,11,0))</f>
        <v/>
      </c>
      <c r="I3613" s="30"/>
      <c r="J3613" s="30"/>
      <c r="K3613" s="31" t="str">
        <f>IF(D3613="","",ROUND(((F3613*I3613*'Műszaki adattábla'!$C$7/'Műszaki adattábla'!$C$8)+(G3613*I3613)+(H3613*I3613))/12*'Műszaki adattábla'!T3604,0))</f>
        <v/>
      </c>
      <c r="L3613" s="32" t="str">
        <f t="shared" si="121"/>
        <v/>
      </c>
    </row>
    <row r="3614" spans="2:12" ht="14.4" thickBot="1" x14ac:dyDescent="0.3">
      <c r="B3614" s="28" t="str">
        <f t="shared" si="120"/>
        <v/>
      </c>
      <c r="C3614" s="167" t="str">
        <f>IF(D3614="","",VLOOKUP(D3614,'Műszaki adattábla'!F:G,2,0))</f>
        <v/>
      </c>
      <c r="D3614" s="168" t="str">
        <f>IF('Műszaki adattábla'!F3605="","",'Műszaki adattábla'!F3605)</f>
        <v/>
      </c>
      <c r="E3614" s="169" t="str">
        <f>IF(D3614="","",VLOOKUP(D3614,'Műszaki adattábla'!F:R,13,0))</f>
        <v/>
      </c>
      <c r="F3614" s="29" t="str">
        <f>IF(D3614="","",VLOOKUP(D3614,'Műszaki adattábla'!F:M,8,0))</f>
        <v/>
      </c>
      <c r="G3614" s="29" t="str">
        <f>IF(D3614="","",IF('Műszaki adattábla'!L3605="20-99",IF('Műszaki adattábla'!O3605="","Nem adott meg lekötött teljesítményt",VLOOKUP(D3614,'Műszaki adattábla'!F:O,10,0)),0))</f>
        <v/>
      </c>
      <c r="H3614" s="29" t="str">
        <f>IF(D3614="","",VLOOKUP(D3614,'Műszaki adattábla'!F:P,11,0))</f>
        <v/>
      </c>
      <c r="I3614" s="30"/>
      <c r="J3614" s="30"/>
      <c r="K3614" s="31" t="str">
        <f>IF(D3614="","",ROUND(((F3614*I3614*'Műszaki adattábla'!$C$7/'Műszaki adattábla'!$C$8)+(G3614*I3614)+(H3614*I3614))/12*'Műszaki adattábla'!T3605,0))</f>
        <v/>
      </c>
      <c r="L3614" s="32" t="str">
        <f t="shared" si="121"/>
        <v/>
      </c>
    </row>
    <row r="3615" spans="2:12" ht="14.4" thickBot="1" x14ac:dyDescent="0.3">
      <c r="B3615" s="28" t="str">
        <f t="shared" si="120"/>
        <v/>
      </c>
      <c r="C3615" s="167" t="str">
        <f>IF(D3615="","",VLOOKUP(D3615,'Műszaki adattábla'!F:G,2,0))</f>
        <v/>
      </c>
      <c r="D3615" s="168" t="str">
        <f>IF('Műszaki adattábla'!F3606="","",'Műszaki adattábla'!F3606)</f>
        <v/>
      </c>
      <c r="E3615" s="169" t="str">
        <f>IF(D3615="","",VLOOKUP(D3615,'Műszaki adattábla'!F:R,13,0))</f>
        <v/>
      </c>
      <c r="F3615" s="29" t="str">
        <f>IF(D3615="","",VLOOKUP(D3615,'Műszaki adattábla'!F:M,8,0))</f>
        <v/>
      </c>
      <c r="G3615" s="29" t="str">
        <f>IF(D3615="","",IF('Műszaki adattábla'!L3606="20-99",IF('Műszaki adattábla'!O3606="","Nem adott meg lekötött teljesítményt",VLOOKUP(D3615,'Műszaki adattábla'!F:O,10,0)),0))</f>
        <v/>
      </c>
      <c r="H3615" s="29" t="str">
        <f>IF(D3615="","",VLOOKUP(D3615,'Műszaki adattábla'!F:P,11,0))</f>
        <v/>
      </c>
      <c r="I3615" s="30"/>
      <c r="J3615" s="30"/>
      <c r="K3615" s="31" t="str">
        <f>IF(D3615="","",ROUND(((F3615*I3615*'Műszaki adattábla'!$C$7/'Műszaki adattábla'!$C$8)+(G3615*I3615)+(H3615*I3615))/12*'Műszaki adattábla'!T3606,0))</f>
        <v/>
      </c>
      <c r="L3615" s="32" t="str">
        <f t="shared" si="121"/>
        <v/>
      </c>
    </row>
    <row r="3616" spans="2:12" ht="14.4" thickBot="1" x14ac:dyDescent="0.3">
      <c r="B3616" s="28" t="str">
        <f t="shared" si="120"/>
        <v/>
      </c>
      <c r="C3616" s="167" t="str">
        <f>IF(D3616="","",VLOOKUP(D3616,'Műszaki adattábla'!F:G,2,0))</f>
        <v/>
      </c>
      <c r="D3616" s="168" t="str">
        <f>IF('Műszaki adattábla'!F3607="","",'Műszaki adattábla'!F3607)</f>
        <v/>
      </c>
      <c r="E3616" s="169" t="str">
        <f>IF(D3616="","",VLOOKUP(D3616,'Műszaki adattábla'!F:R,13,0))</f>
        <v/>
      </c>
      <c r="F3616" s="29" t="str">
        <f>IF(D3616="","",VLOOKUP(D3616,'Műszaki adattábla'!F:M,8,0))</f>
        <v/>
      </c>
      <c r="G3616" s="29" t="str">
        <f>IF(D3616="","",IF('Műszaki adattábla'!L3607="20-99",IF('Műszaki adattábla'!O3607="","Nem adott meg lekötött teljesítményt",VLOOKUP(D3616,'Műszaki adattábla'!F:O,10,0)),0))</f>
        <v/>
      </c>
      <c r="H3616" s="29" t="str">
        <f>IF(D3616="","",VLOOKUP(D3616,'Műszaki adattábla'!F:P,11,0))</f>
        <v/>
      </c>
      <c r="I3616" s="30"/>
      <c r="J3616" s="30"/>
      <c r="K3616" s="31" t="str">
        <f>IF(D3616="","",ROUND(((F3616*I3616*'Műszaki adattábla'!$C$7/'Műszaki adattábla'!$C$8)+(G3616*I3616)+(H3616*I3616))/12*'Műszaki adattábla'!T3607,0))</f>
        <v/>
      </c>
      <c r="L3616" s="32" t="str">
        <f t="shared" si="121"/>
        <v/>
      </c>
    </row>
    <row r="3617" spans="2:12" ht="14.4" thickBot="1" x14ac:dyDescent="0.3">
      <c r="B3617" s="28" t="str">
        <f t="shared" si="120"/>
        <v/>
      </c>
      <c r="C3617" s="167" t="str">
        <f>IF(D3617="","",VLOOKUP(D3617,'Műszaki adattábla'!F:G,2,0))</f>
        <v/>
      </c>
      <c r="D3617" s="168" t="str">
        <f>IF('Műszaki adattábla'!F3608="","",'Műszaki adattábla'!F3608)</f>
        <v/>
      </c>
      <c r="E3617" s="169" t="str">
        <f>IF(D3617="","",VLOOKUP(D3617,'Műszaki adattábla'!F:R,13,0))</f>
        <v/>
      </c>
      <c r="F3617" s="29" t="str">
        <f>IF(D3617="","",VLOOKUP(D3617,'Műszaki adattábla'!F:M,8,0))</f>
        <v/>
      </c>
      <c r="G3617" s="29" t="str">
        <f>IF(D3617="","",IF('Műszaki adattábla'!L3608="20-99",IF('Műszaki adattábla'!O3608="","Nem adott meg lekötött teljesítményt",VLOOKUP(D3617,'Műszaki adattábla'!F:O,10,0)),0))</f>
        <v/>
      </c>
      <c r="H3617" s="29" t="str">
        <f>IF(D3617="","",VLOOKUP(D3617,'Műszaki adattábla'!F:P,11,0))</f>
        <v/>
      </c>
      <c r="I3617" s="30"/>
      <c r="J3617" s="30"/>
      <c r="K3617" s="31" t="str">
        <f>IF(D3617="","",ROUND(((F3617*I3617*'Műszaki adattábla'!$C$7/'Műszaki adattábla'!$C$8)+(G3617*I3617)+(H3617*I3617))/12*'Műszaki adattábla'!T3608,0))</f>
        <v/>
      </c>
      <c r="L3617" s="32" t="str">
        <f t="shared" si="121"/>
        <v/>
      </c>
    </row>
    <row r="3618" spans="2:12" ht="14.4" thickBot="1" x14ac:dyDescent="0.3">
      <c r="B3618" s="28" t="str">
        <f t="shared" si="120"/>
        <v/>
      </c>
      <c r="C3618" s="167" t="str">
        <f>IF(D3618="","",VLOOKUP(D3618,'Műszaki adattábla'!F:G,2,0))</f>
        <v/>
      </c>
      <c r="D3618" s="168" t="str">
        <f>IF('Műszaki adattábla'!F3609="","",'Műszaki adattábla'!F3609)</f>
        <v/>
      </c>
      <c r="E3618" s="169" t="str">
        <f>IF(D3618="","",VLOOKUP(D3618,'Műszaki adattábla'!F:R,13,0))</f>
        <v/>
      </c>
      <c r="F3618" s="29" t="str">
        <f>IF(D3618="","",VLOOKUP(D3618,'Műszaki adattábla'!F:M,8,0))</f>
        <v/>
      </c>
      <c r="G3618" s="29" t="str">
        <f>IF(D3618="","",IF('Műszaki adattábla'!L3609="20-99",IF('Műszaki adattábla'!O3609="","Nem adott meg lekötött teljesítményt",VLOOKUP(D3618,'Műszaki adattábla'!F:O,10,0)),0))</f>
        <v/>
      </c>
      <c r="H3618" s="29" t="str">
        <f>IF(D3618="","",VLOOKUP(D3618,'Műszaki adattábla'!F:P,11,0))</f>
        <v/>
      </c>
      <c r="I3618" s="30"/>
      <c r="J3618" s="30"/>
      <c r="K3618" s="31" t="str">
        <f>IF(D3618="","",ROUND(((F3618*I3618*'Műszaki adattábla'!$C$7/'Műszaki adattábla'!$C$8)+(G3618*I3618)+(H3618*I3618))/12*'Műszaki adattábla'!T3609,0))</f>
        <v/>
      </c>
      <c r="L3618" s="32" t="str">
        <f t="shared" si="121"/>
        <v/>
      </c>
    </row>
    <row r="3619" spans="2:12" ht="14.4" thickBot="1" x14ac:dyDescent="0.3">
      <c r="B3619" s="28" t="str">
        <f t="shared" si="120"/>
        <v/>
      </c>
      <c r="C3619" s="167" t="str">
        <f>IF(D3619="","",VLOOKUP(D3619,'Műszaki adattábla'!F:G,2,0))</f>
        <v/>
      </c>
      <c r="D3619" s="168" t="str">
        <f>IF('Műszaki adattábla'!F3610="","",'Műszaki adattábla'!F3610)</f>
        <v/>
      </c>
      <c r="E3619" s="169" t="str">
        <f>IF(D3619="","",VLOOKUP(D3619,'Műszaki adattábla'!F:R,13,0))</f>
        <v/>
      </c>
      <c r="F3619" s="29" t="str">
        <f>IF(D3619="","",VLOOKUP(D3619,'Műszaki adattábla'!F:M,8,0))</f>
        <v/>
      </c>
      <c r="G3619" s="29" t="str">
        <f>IF(D3619="","",IF('Műszaki adattábla'!L3610="20-99",IF('Műszaki adattábla'!O3610="","Nem adott meg lekötött teljesítményt",VLOOKUP(D3619,'Műszaki adattábla'!F:O,10,0)),0))</f>
        <v/>
      </c>
      <c r="H3619" s="29" t="str">
        <f>IF(D3619="","",VLOOKUP(D3619,'Műszaki adattábla'!F:P,11,0))</f>
        <v/>
      </c>
      <c r="I3619" s="30"/>
      <c r="J3619" s="30"/>
      <c r="K3619" s="31" t="str">
        <f>IF(D3619="","",ROUND(((F3619*I3619*'Műszaki adattábla'!$C$7/'Műszaki adattábla'!$C$8)+(G3619*I3619)+(H3619*I3619))/12*'Műszaki adattábla'!T3610,0))</f>
        <v/>
      </c>
      <c r="L3619" s="32" t="str">
        <f t="shared" si="121"/>
        <v/>
      </c>
    </row>
    <row r="3620" spans="2:12" ht="14.4" thickBot="1" x14ac:dyDescent="0.3">
      <c r="B3620" s="28" t="str">
        <f t="shared" si="120"/>
        <v/>
      </c>
      <c r="C3620" s="167" t="str">
        <f>IF(D3620="","",VLOOKUP(D3620,'Műszaki adattábla'!F:G,2,0))</f>
        <v/>
      </c>
      <c r="D3620" s="168" t="str">
        <f>IF('Műszaki adattábla'!F3611="","",'Műszaki adattábla'!F3611)</f>
        <v/>
      </c>
      <c r="E3620" s="169" t="str">
        <f>IF(D3620="","",VLOOKUP(D3620,'Műszaki adattábla'!F:R,13,0))</f>
        <v/>
      </c>
      <c r="F3620" s="29" t="str">
        <f>IF(D3620="","",VLOOKUP(D3620,'Műszaki adattábla'!F:M,8,0))</f>
        <v/>
      </c>
      <c r="G3620" s="29" t="str">
        <f>IF(D3620="","",IF('Műszaki adattábla'!L3611="20-99",IF('Műszaki adattábla'!O3611="","Nem adott meg lekötött teljesítményt",VLOOKUP(D3620,'Műszaki adattábla'!F:O,10,0)),0))</f>
        <v/>
      </c>
      <c r="H3620" s="29" t="str">
        <f>IF(D3620="","",VLOOKUP(D3620,'Műszaki adattábla'!F:P,11,0))</f>
        <v/>
      </c>
      <c r="I3620" s="30"/>
      <c r="J3620" s="30"/>
      <c r="K3620" s="31" t="str">
        <f>IF(D3620="","",ROUND(((F3620*I3620*'Műszaki adattábla'!$C$7/'Műszaki adattábla'!$C$8)+(G3620*I3620)+(H3620*I3620))/12*'Műszaki adattábla'!T3611,0))</f>
        <v/>
      </c>
      <c r="L3620" s="32" t="str">
        <f t="shared" si="121"/>
        <v/>
      </c>
    </row>
    <row r="3621" spans="2:12" ht="14.4" thickBot="1" x14ac:dyDescent="0.3">
      <c r="B3621" s="28" t="str">
        <f t="shared" si="120"/>
        <v/>
      </c>
      <c r="C3621" s="167" t="str">
        <f>IF(D3621="","",VLOOKUP(D3621,'Műszaki adattábla'!F:G,2,0))</f>
        <v/>
      </c>
      <c r="D3621" s="168" t="str">
        <f>IF('Műszaki adattábla'!F3612="","",'Műszaki adattábla'!F3612)</f>
        <v/>
      </c>
      <c r="E3621" s="169" t="str">
        <f>IF(D3621="","",VLOOKUP(D3621,'Műszaki adattábla'!F:R,13,0))</f>
        <v/>
      </c>
      <c r="F3621" s="29" t="str">
        <f>IF(D3621="","",VLOOKUP(D3621,'Műszaki adattábla'!F:M,8,0))</f>
        <v/>
      </c>
      <c r="G3621" s="29" t="str">
        <f>IF(D3621="","",IF('Műszaki adattábla'!L3612="20-99",IF('Műszaki adattábla'!O3612="","Nem adott meg lekötött teljesítményt",VLOOKUP(D3621,'Műszaki adattábla'!F:O,10,0)),0))</f>
        <v/>
      </c>
      <c r="H3621" s="29" t="str">
        <f>IF(D3621="","",VLOOKUP(D3621,'Műszaki adattábla'!F:P,11,0))</f>
        <v/>
      </c>
      <c r="I3621" s="30"/>
      <c r="J3621" s="30"/>
      <c r="K3621" s="31" t="str">
        <f>IF(D3621="","",ROUND(((F3621*I3621*'Műszaki adattábla'!$C$7/'Műszaki adattábla'!$C$8)+(G3621*I3621)+(H3621*I3621))/12*'Műszaki adattábla'!T3612,0))</f>
        <v/>
      </c>
      <c r="L3621" s="32" t="str">
        <f t="shared" si="121"/>
        <v/>
      </c>
    </row>
    <row r="3622" spans="2:12" ht="14.4" thickBot="1" x14ac:dyDescent="0.3">
      <c r="B3622" s="28" t="str">
        <f t="shared" si="120"/>
        <v/>
      </c>
      <c r="C3622" s="167" t="str">
        <f>IF(D3622="","",VLOOKUP(D3622,'Műszaki adattábla'!F:G,2,0))</f>
        <v/>
      </c>
      <c r="D3622" s="168" t="str">
        <f>IF('Műszaki adattábla'!F3613="","",'Műszaki adattábla'!F3613)</f>
        <v/>
      </c>
      <c r="E3622" s="169" t="str">
        <f>IF(D3622="","",VLOOKUP(D3622,'Műszaki adattábla'!F:R,13,0))</f>
        <v/>
      </c>
      <c r="F3622" s="29" t="str">
        <f>IF(D3622="","",VLOOKUP(D3622,'Műszaki adattábla'!F:M,8,0))</f>
        <v/>
      </c>
      <c r="G3622" s="29" t="str">
        <f>IF(D3622="","",IF('Műszaki adattábla'!L3613="20-99",IF('Műszaki adattábla'!O3613="","Nem adott meg lekötött teljesítményt",VLOOKUP(D3622,'Műszaki adattábla'!F:O,10,0)),0))</f>
        <v/>
      </c>
      <c r="H3622" s="29" t="str">
        <f>IF(D3622="","",VLOOKUP(D3622,'Műszaki adattábla'!F:P,11,0))</f>
        <v/>
      </c>
      <c r="I3622" s="30"/>
      <c r="J3622" s="30"/>
      <c r="K3622" s="31" t="str">
        <f>IF(D3622="","",ROUND(((F3622*I3622*'Műszaki adattábla'!$C$7/'Műszaki adattábla'!$C$8)+(G3622*I3622)+(H3622*I3622))/12*'Műszaki adattábla'!T3613,0))</f>
        <v/>
      </c>
      <c r="L3622" s="32" t="str">
        <f t="shared" si="121"/>
        <v/>
      </c>
    </row>
    <row r="3623" spans="2:12" ht="14.4" thickBot="1" x14ac:dyDescent="0.3">
      <c r="B3623" s="28" t="str">
        <f t="shared" si="120"/>
        <v/>
      </c>
      <c r="C3623" s="167" t="str">
        <f>IF(D3623="","",VLOOKUP(D3623,'Műszaki adattábla'!F:G,2,0))</f>
        <v/>
      </c>
      <c r="D3623" s="168" t="str">
        <f>IF('Műszaki adattábla'!F3614="","",'Műszaki adattábla'!F3614)</f>
        <v/>
      </c>
      <c r="E3623" s="169" t="str">
        <f>IF(D3623="","",VLOOKUP(D3623,'Műszaki adattábla'!F:R,13,0))</f>
        <v/>
      </c>
      <c r="F3623" s="29" t="str">
        <f>IF(D3623="","",VLOOKUP(D3623,'Műszaki adattábla'!F:M,8,0))</f>
        <v/>
      </c>
      <c r="G3623" s="29" t="str">
        <f>IF(D3623="","",IF('Műszaki adattábla'!L3614="20-99",IF('Műszaki adattábla'!O3614="","Nem adott meg lekötött teljesítményt",VLOOKUP(D3623,'Műszaki adattábla'!F:O,10,0)),0))</f>
        <v/>
      </c>
      <c r="H3623" s="29" t="str">
        <f>IF(D3623="","",VLOOKUP(D3623,'Műszaki adattábla'!F:P,11,0))</f>
        <v/>
      </c>
      <c r="I3623" s="30"/>
      <c r="J3623" s="30"/>
      <c r="K3623" s="31" t="str">
        <f>IF(D3623="","",ROUND(((F3623*I3623*'Műszaki adattábla'!$C$7/'Műszaki adattábla'!$C$8)+(G3623*I3623)+(H3623*I3623))/12*'Műszaki adattábla'!T3614,0))</f>
        <v/>
      </c>
      <c r="L3623" s="32" t="str">
        <f t="shared" si="121"/>
        <v/>
      </c>
    </row>
    <row r="3624" spans="2:12" ht="14.4" thickBot="1" x14ac:dyDescent="0.3">
      <c r="B3624" s="28" t="str">
        <f t="shared" si="120"/>
        <v/>
      </c>
      <c r="C3624" s="167" t="str">
        <f>IF(D3624="","",VLOOKUP(D3624,'Műszaki adattábla'!F:G,2,0))</f>
        <v/>
      </c>
      <c r="D3624" s="168" t="str">
        <f>IF('Műszaki adattábla'!F3615="","",'Műszaki adattábla'!F3615)</f>
        <v/>
      </c>
      <c r="E3624" s="169" t="str">
        <f>IF(D3624="","",VLOOKUP(D3624,'Műszaki adattábla'!F:R,13,0))</f>
        <v/>
      </c>
      <c r="F3624" s="29" t="str">
        <f>IF(D3624="","",VLOOKUP(D3624,'Műszaki adattábla'!F:M,8,0))</f>
        <v/>
      </c>
      <c r="G3624" s="29" t="str">
        <f>IF(D3624="","",IF('Műszaki adattábla'!L3615="20-99",IF('Műszaki adattábla'!O3615="","Nem adott meg lekötött teljesítményt",VLOOKUP(D3624,'Műszaki adattábla'!F:O,10,0)),0))</f>
        <v/>
      </c>
      <c r="H3624" s="29" t="str">
        <f>IF(D3624="","",VLOOKUP(D3624,'Műszaki adattábla'!F:P,11,0))</f>
        <v/>
      </c>
      <c r="I3624" s="30"/>
      <c r="J3624" s="30"/>
      <c r="K3624" s="31" t="str">
        <f>IF(D3624="","",ROUND(((F3624*I3624*'Műszaki adattábla'!$C$7/'Műszaki adattábla'!$C$8)+(G3624*I3624)+(H3624*I3624))/12*'Műszaki adattábla'!T3615,0))</f>
        <v/>
      </c>
      <c r="L3624" s="32" t="str">
        <f t="shared" si="121"/>
        <v/>
      </c>
    </row>
    <row r="3625" spans="2:12" ht="14.4" thickBot="1" x14ac:dyDescent="0.3">
      <c r="B3625" s="28" t="str">
        <f t="shared" si="120"/>
        <v/>
      </c>
      <c r="C3625" s="167" t="str">
        <f>IF(D3625="","",VLOOKUP(D3625,'Műszaki adattábla'!F:G,2,0))</f>
        <v/>
      </c>
      <c r="D3625" s="168" t="str">
        <f>IF('Műszaki adattábla'!F3616="","",'Műszaki adattábla'!F3616)</f>
        <v/>
      </c>
      <c r="E3625" s="169" t="str">
        <f>IF(D3625="","",VLOOKUP(D3625,'Műszaki adattábla'!F:R,13,0))</f>
        <v/>
      </c>
      <c r="F3625" s="29" t="str">
        <f>IF(D3625="","",VLOOKUP(D3625,'Műszaki adattábla'!F:M,8,0))</f>
        <v/>
      </c>
      <c r="G3625" s="29" t="str">
        <f>IF(D3625="","",IF('Műszaki adattábla'!L3616="20-99",IF('Műszaki adattábla'!O3616="","Nem adott meg lekötött teljesítményt",VLOOKUP(D3625,'Műszaki adattábla'!F:O,10,0)),0))</f>
        <v/>
      </c>
      <c r="H3625" s="29" t="str">
        <f>IF(D3625="","",VLOOKUP(D3625,'Műszaki adattábla'!F:P,11,0))</f>
        <v/>
      </c>
      <c r="I3625" s="30"/>
      <c r="J3625" s="30"/>
      <c r="K3625" s="31" t="str">
        <f>IF(D3625="","",ROUND(((F3625*I3625*'Műszaki adattábla'!$C$7/'Műszaki adattábla'!$C$8)+(G3625*I3625)+(H3625*I3625))/12*'Műszaki adattábla'!T3616,0))</f>
        <v/>
      </c>
      <c r="L3625" s="32" t="str">
        <f t="shared" si="121"/>
        <v/>
      </c>
    </row>
    <row r="3626" spans="2:12" ht="14.4" thickBot="1" x14ac:dyDescent="0.3">
      <c r="B3626" s="28" t="str">
        <f t="shared" si="120"/>
        <v/>
      </c>
      <c r="C3626" s="167" t="str">
        <f>IF(D3626="","",VLOOKUP(D3626,'Műszaki adattábla'!F:G,2,0))</f>
        <v/>
      </c>
      <c r="D3626" s="168" t="str">
        <f>IF('Műszaki adattábla'!F3617="","",'Műszaki adattábla'!F3617)</f>
        <v/>
      </c>
      <c r="E3626" s="169" t="str">
        <f>IF(D3626="","",VLOOKUP(D3626,'Műszaki adattábla'!F:R,13,0))</f>
        <v/>
      </c>
      <c r="F3626" s="29" t="str">
        <f>IF(D3626="","",VLOOKUP(D3626,'Műszaki adattábla'!F:M,8,0))</f>
        <v/>
      </c>
      <c r="G3626" s="29" t="str">
        <f>IF(D3626="","",IF('Műszaki adattábla'!L3617="20-99",IF('Műszaki adattábla'!O3617="","Nem adott meg lekötött teljesítményt",VLOOKUP(D3626,'Műszaki adattábla'!F:O,10,0)),0))</f>
        <v/>
      </c>
      <c r="H3626" s="29" t="str">
        <f>IF(D3626="","",VLOOKUP(D3626,'Műszaki adattábla'!F:P,11,0))</f>
        <v/>
      </c>
      <c r="I3626" s="30"/>
      <c r="J3626" s="30"/>
      <c r="K3626" s="31" t="str">
        <f>IF(D3626="","",ROUND(((F3626*I3626*'Műszaki adattábla'!$C$7/'Műszaki adattábla'!$C$8)+(G3626*I3626)+(H3626*I3626))/12*'Műszaki adattábla'!T3617,0))</f>
        <v/>
      </c>
      <c r="L3626" s="32" t="str">
        <f t="shared" si="121"/>
        <v/>
      </c>
    </row>
    <row r="3627" spans="2:12" ht="14.4" thickBot="1" x14ac:dyDescent="0.3">
      <c r="B3627" s="28" t="str">
        <f t="shared" si="120"/>
        <v/>
      </c>
      <c r="C3627" s="167" t="str">
        <f>IF(D3627="","",VLOOKUP(D3627,'Műszaki adattábla'!F:G,2,0))</f>
        <v/>
      </c>
      <c r="D3627" s="168" t="str">
        <f>IF('Műszaki adattábla'!F3618="","",'Műszaki adattábla'!F3618)</f>
        <v/>
      </c>
      <c r="E3627" s="169" t="str">
        <f>IF(D3627="","",VLOOKUP(D3627,'Műszaki adattábla'!F:R,13,0))</f>
        <v/>
      </c>
      <c r="F3627" s="29" t="str">
        <f>IF(D3627="","",VLOOKUP(D3627,'Műszaki adattábla'!F:M,8,0))</f>
        <v/>
      </c>
      <c r="G3627" s="29" t="str">
        <f>IF(D3627="","",IF('Műszaki adattábla'!L3618="20-99",IF('Műszaki adattábla'!O3618="","Nem adott meg lekötött teljesítményt",VLOOKUP(D3627,'Műszaki adattábla'!F:O,10,0)),0))</f>
        <v/>
      </c>
      <c r="H3627" s="29" t="str">
        <f>IF(D3627="","",VLOOKUP(D3627,'Műszaki adattábla'!F:P,11,0))</f>
        <v/>
      </c>
      <c r="I3627" s="30"/>
      <c r="J3627" s="30"/>
      <c r="K3627" s="31" t="str">
        <f>IF(D3627="","",ROUND(((F3627*I3627*'Műszaki adattábla'!$C$7/'Műszaki adattábla'!$C$8)+(G3627*I3627)+(H3627*I3627))/12*'Műszaki adattábla'!T3618,0))</f>
        <v/>
      </c>
      <c r="L3627" s="32" t="str">
        <f t="shared" si="121"/>
        <v/>
      </c>
    </row>
    <row r="3628" spans="2:12" ht="14.4" thickBot="1" x14ac:dyDescent="0.3">
      <c r="B3628" s="28" t="str">
        <f t="shared" si="120"/>
        <v/>
      </c>
      <c r="C3628" s="167" t="str">
        <f>IF(D3628="","",VLOOKUP(D3628,'Műszaki adattábla'!F:G,2,0))</f>
        <v/>
      </c>
      <c r="D3628" s="168" t="str">
        <f>IF('Műszaki adattábla'!F3619="","",'Műszaki adattábla'!F3619)</f>
        <v/>
      </c>
      <c r="E3628" s="169" t="str">
        <f>IF(D3628="","",VLOOKUP(D3628,'Műszaki adattábla'!F:R,13,0))</f>
        <v/>
      </c>
      <c r="F3628" s="29" t="str">
        <f>IF(D3628="","",VLOOKUP(D3628,'Műszaki adattábla'!F:M,8,0))</f>
        <v/>
      </c>
      <c r="G3628" s="29" t="str">
        <f>IF(D3628="","",IF('Műszaki adattábla'!L3619="20-99",IF('Műszaki adattábla'!O3619="","Nem adott meg lekötött teljesítményt",VLOOKUP(D3628,'Műszaki adattábla'!F:O,10,0)),0))</f>
        <v/>
      </c>
      <c r="H3628" s="29" t="str">
        <f>IF(D3628="","",VLOOKUP(D3628,'Műszaki adattábla'!F:P,11,0))</f>
        <v/>
      </c>
      <c r="I3628" s="30"/>
      <c r="J3628" s="30"/>
      <c r="K3628" s="31" t="str">
        <f>IF(D3628="","",ROUND(((F3628*I3628*'Műszaki adattábla'!$C$7/'Műszaki adattábla'!$C$8)+(G3628*I3628)+(H3628*I3628))/12*'Műszaki adattábla'!T3619,0))</f>
        <v/>
      </c>
      <c r="L3628" s="32" t="str">
        <f t="shared" si="121"/>
        <v/>
      </c>
    </row>
    <row r="3629" spans="2:12" ht="14.4" thickBot="1" x14ac:dyDescent="0.3">
      <c r="B3629" s="28" t="str">
        <f t="shared" si="120"/>
        <v/>
      </c>
      <c r="C3629" s="167" t="str">
        <f>IF(D3629="","",VLOOKUP(D3629,'Műszaki adattábla'!F:G,2,0))</f>
        <v/>
      </c>
      <c r="D3629" s="168" t="str">
        <f>IF('Műszaki adattábla'!F3620="","",'Műszaki adattábla'!F3620)</f>
        <v/>
      </c>
      <c r="E3629" s="169" t="str">
        <f>IF(D3629="","",VLOOKUP(D3629,'Műszaki adattábla'!F:R,13,0))</f>
        <v/>
      </c>
      <c r="F3629" s="29" t="str">
        <f>IF(D3629="","",VLOOKUP(D3629,'Műszaki adattábla'!F:M,8,0))</f>
        <v/>
      </c>
      <c r="G3629" s="29" t="str">
        <f>IF(D3629="","",IF('Műszaki adattábla'!L3620="20-99",IF('Műszaki adattábla'!O3620="","Nem adott meg lekötött teljesítményt",VLOOKUP(D3629,'Műszaki adattábla'!F:O,10,0)),0))</f>
        <v/>
      </c>
      <c r="H3629" s="29" t="str">
        <f>IF(D3629="","",VLOOKUP(D3629,'Műszaki adattábla'!F:P,11,0))</f>
        <v/>
      </c>
      <c r="I3629" s="30"/>
      <c r="J3629" s="30"/>
      <c r="K3629" s="31" t="str">
        <f>IF(D3629="","",ROUND(((F3629*I3629*'Műszaki adattábla'!$C$7/'Műszaki adattábla'!$C$8)+(G3629*I3629)+(H3629*I3629))/12*'Műszaki adattábla'!T3620,0))</f>
        <v/>
      </c>
      <c r="L3629" s="32" t="str">
        <f t="shared" si="121"/>
        <v/>
      </c>
    </row>
    <row r="3630" spans="2:12" ht="14.4" thickBot="1" x14ac:dyDescent="0.3">
      <c r="B3630" s="28" t="str">
        <f t="shared" si="120"/>
        <v/>
      </c>
      <c r="C3630" s="167" t="str">
        <f>IF(D3630="","",VLOOKUP(D3630,'Műszaki adattábla'!F:G,2,0))</f>
        <v/>
      </c>
      <c r="D3630" s="168" t="str">
        <f>IF('Műszaki adattábla'!F3621="","",'Műszaki adattábla'!F3621)</f>
        <v/>
      </c>
      <c r="E3630" s="169" t="str">
        <f>IF(D3630="","",VLOOKUP(D3630,'Műszaki adattábla'!F:R,13,0))</f>
        <v/>
      </c>
      <c r="F3630" s="29" t="str">
        <f>IF(D3630="","",VLOOKUP(D3630,'Műszaki adattábla'!F:M,8,0))</f>
        <v/>
      </c>
      <c r="G3630" s="29" t="str">
        <f>IF(D3630="","",IF('Műszaki adattábla'!L3621="20-99",IF('Műszaki adattábla'!O3621="","Nem adott meg lekötött teljesítményt",VLOOKUP(D3630,'Műszaki adattábla'!F:O,10,0)),0))</f>
        <v/>
      </c>
      <c r="H3630" s="29" t="str">
        <f>IF(D3630="","",VLOOKUP(D3630,'Műszaki adattábla'!F:P,11,0))</f>
        <v/>
      </c>
      <c r="I3630" s="30"/>
      <c r="J3630" s="30"/>
      <c r="K3630" s="31" t="str">
        <f>IF(D3630="","",ROUND(((F3630*I3630*'Műszaki adattábla'!$C$7/'Műszaki adattábla'!$C$8)+(G3630*I3630)+(H3630*I3630))/12*'Műszaki adattábla'!T3621,0))</f>
        <v/>
      </c>
      <c r="L3630" s="32" t="str">
        <f t="shared" si="121"/>
        <v/>
      </c>
    </row>
    <row r="3631" spans="2:12" ht="14.4" thickBot="1" x14ac:dyDescent="0.3">
      <c r="B3631" s="28" t="str">
        <f t="shared" si="120"/>
        <v/>
      </c>
      <c r="C3631" s="167" t="str">
        <f>IF(D3631="","",VLOOKUP(D3631,'Műszaki adattábla'!F:G,2,0))</f>
        <v/>
      </c>
      <c r="D3631" s="168" t="str">
        <f>IF('Műszaki adattábla'!F3622="","",'Műszaki adattábla'!F3622)</f>
        <v/>
      </c>
      <c r="E3631" s="169" t="str">
        <f>IF(D3631="","",VLOOKUP(D3631,'Műszaki adattábla'!F:R,13,0))</f>
        <v/>
      </c>
      <c r="F3631" s="29" t="str">
        <f>IF(D3631="","",VLOOKUP(D3631,'Műszaki adattábla'!F:M,8,0))</f>
        <v/>
      </c>
      <c r="G3631" s="29" t="str">
        <f>IF(D3631="","",IF('Műszaki adattábla'!L3622="20-99",IF('Műszaki adattábla'!O3622="","Nem adott meg lekötött teljesítményt",VLOOKUP(D3631,'Műszaki adattábla'!F:O,10,0)),0))</f>
        <v/>
      </c>
      <c r="H3631" s="29" t="str">
        <f>IF(D3631="","",VLOOKUP(D3631,'Műszaki adattábla'!F:P,11,0))</f>
        <v/>
      </c>
      <c r="I3631" s="30"/>
      <c r="J3631" s="30"/>
      <c r="K3631" s="31" t="str">
        <f>IF(D3631="","",ROUND(((F3631*I3631*'Műszaki adattábla'!$C$7/'Műszaki adattábla'!$C$8)+(G3631*I3631)+(H3631*I3631))/12*'Műszaki adattábla'!T3622,0))</f>
        <v/>
      </c>
      <c r="L3631" s="32" t="str">
        <f t="shared" si="121"/>
        <v/>
      </c>
    </row>
    <row r="3632" spans="2:12" ht="14.4" thickBot="1" x14ac:dyDescent="0.3">
      <c r="B3632" s="28" t="str">
        <f t="shared" si="120"/>
        <v/>
      </c>
      <c r="C3632" s="167" t="str">
        <f>IF(D3632="","",VLOOKUP(D3632,'Műszaki adattábla'!F:G,2,0))</f>
        <v/>
      </c>
      <c r="D3632" s="168" t="str">
        <f>IF('Műszaki adattábla'!F3623="","",'Műszaki adattábla'!F3623)</f>
        <v/>
      </c>
      <c r="E3632" s="169" t="str">
        <f>IF(D3632="","",VLOOKUP(D3632,'Műszaki adattábla'!F:R,13,0))</f>
        <v/>
      </c>
      <c r="F3632" s="29" t="str">
        <f>IF(D3632="","",VLOOKUP(D3632,'Műszaki adattábla'!F:M,8,0))</f>
        <v/>
      </c>
      <c r="G3632" s="29" t="str">
        <f>IF(D3632="","",IF('Műszaki adattábla'!L3623="20-99",IF('Műszaki adattábla'!O3623="","Nem adott meg lekötött teljesítményt",VLOOKUP(D3632,'Műszaki adattábla'!F:O,10,0)),0))</f>
        <v/>
      </c>
      <c r="H3632" s="29" t="str">
        <f>IF(D3632="","",VLOOKUP(D3632,'Műszaki adattábla'!F:P,11,0))</f>
        <v/>
      </c>
      <c r="I3632" s="30"/>
      <c r="J3632" s="30"/>
      <c r="K3632" s="31" t="str">
        <f>IF(D3632="","",ROUND(((F3632*I3632*'Műszaki adattábla'!$C$7/'Műszaki adattábla'!$C$8)+(G3632*I3632)+(H3632*I3632))/12*'Műszaki adattábla'!T3623,0))</f>
        <v/>
      </c>
      <c r="L3632" s="32" t="str">
        <f t="shared" si="121"/>
        <v/>
      </c>
    </row>
    <row r="3633" spans="2:12" ht="14.4" thickBot="1" x14ac:dyDescent="0.3">
      <c r="B3633" s="28" t="str">
        <f t="shared" si="120"/>
        <v/>
      </c>
      <c r="C3633" s="167" t="str">
        <f>IF(D3633="","",VLOOKUP(D3633,'Műszaki adattábla'!F:G,2,0))</f>
        <v/>
      </c>
      <c r="D3633" s="168" t="str">
        <f>IF('Műszaki adattábla'!F3624="","",'Műszaki adattábla'!F3624)</f>
        <v/>
      </c>
      <c r="E3633" s="169" t="str">
        <f>IF(D3633="","",VLOOKUP(D3633,'Műszaki adattábla'!F:R,13,0))</f>
        <v/>
      </c>
      <c r="F3633" s="29" t="str">
        <f>IF(D3633="","",VLOOKUP(D3633,'Műszaki adattábla'!F:M,8,0))</f>
        <v/>
      </c>
      <c r="G3633" s="29" t="str">
        <f>IF(D3633="","",IF('Műszaki adattábla'!L3624="20-99",IF('Műszaki adattábla'!O3624="","Nem adott meg lekötött teljesítményt",VLOOKUP(D3633,'Műszaki adattábla'!F:O,10,0)),0))</f>
        <v/>
      </c>
      <c r="H3633" s="29" t="str">
        <f>IF(D3633="","",VLOOKUP(D3633,'Műszaki adattábla'!F:P,11,0))</f>
        <v/>
      </c>
      <c r="I3633" s="30"/>
      <c r="J3633" s="30"/>
      <c r="K3633" s="31" t="str">
        <f>IF(D3633="","",ROUND(((F3633*I3633*'Műszaki adattábla'!$C$7/'Műszaki adattábla'!$C$8)+(G3633*I3633)+(H3633*I3633))/12*'Műszaki adattábla'!T3624,0))</f>
        <v/>
      </c>
      <c r="L3633" s="32" t="str">
        <f t="shared" si="121"/>
        <v/>
      </c>
    </row>
    <row r="3634" spans="2:12" ht="14.4" thickBot="1" x14ac:dyDescent="0.3">
      <c r="B3634" s="28" t="str">
        <f t="shared" si="120"/>
        <v/>
      </c>
      <c r="C3634" s="167" t="str">
        <f>IF(D3634="","",VLOOKUP(D3634,'Műszaki adattábla'!F:G,2,0))</f>
        <v/>
      </c>
      <c r="D3634" s="168" t="str">
        <f>IF('Műszaki adattábla'!F3625="","",'Műszaki adattábla'!F3625)</f>
        <v/>
      </c>
      <c r="E3634" s="169" t="str">
        <f>IF(D3634="","",VLOOKUP(D3634,'Műszaki adattábla'!F:R,13,0))</f>
        <v/>
      </c>
      <c r="F3634" s="29" t="str">
        <f>IF(D3634="","",VLOOKUP(D3634,'Műszaki adattábla'!F:M,8,0))</f>
        <v/>
      </c>
      <c r="G3634" s="29" t="str">
        <f>IF(D3634="","",IF('Műszaki adattábla'!L3625="20-99",IF('Műszaki adattábla'!O3625="","Nem adott meg lekötött teljesítményt",VLOOKUP(D3634,'Műszaki adattábla'!F:O,10,0)),0))</f>
        <v/>
      </c>
      <c r="H3634" s="29" t="str">
        <f>IF(D3634="","",VLOOKUP(D3634,'Műszaki adattábla'!F:P,11,0))</f>
        <v/>
      </c>
      <c r="I3634" s="30"/>
      <c r="J3634" s="30"/>
      <c r="K3634" s="31" t="str">
        <f>IF(D3634="","",ROUND(((F3634*I3634*'Műszaki adattábla'!$C$7/'Műszaki adattábla'!$C$8)+(G3634*I3634)+(H3634*I3634))/12*'Műszaki adattábla'!T3625,0))</f>
        <v/>
      </c>
      <c r="L3634" s="32" t="str">
        <f t="shared" si="121"/>
        <v/>
      </c>
    </row>
    <row r="3635" spans="2:12" ht="14.4" thickBot="1" x14ac:dyDescent="0.3">
      <c r="B3635" s="28" t="str">
        <f t="shared" si="120"/>
        <v/>
      </c>
      <c r="C3635" s="167" t="str">
        <f>IF(D3635="","",VLOOKUP(D3635,'Műszaki adattábla'!F:G,2,0))</f>
        <v/>
      </c>
      <c r="D3635" s="168" t="str">
        <f>IF('Műszaki adattábla'!F3626="","",'Műszaki adattábla'!F3626)</f>
        <v/>
      </c>
      <c r="E3635" s="169" t="str">
        <f>IF(D3635="","",VLOOKUP(D3635,'Műszaki adattábla'!F:R,13,0))</f>
        <v/>
      </c>
      <c r="F3635" s="29" t="str">
        <f>IF(D3635="","",VLOOKUP(D3635,'Műszaki adattábla'!F:M,8,0))</f>
        <v/>
      </c>
      <c r="G3635" s="29" t="str">
        <f>IF(D3635="","",IF('Műszaki adattábla'!L3626="20-99",IF('Műszaki adattábla'!O3626="","Nem adott meg lekötött teljesítményt",VLOOKUP(D3635,'Műszaki adattábla'!F:O,10,0)),0))</f>
        <v/>
      </c>
      <c r="H3635" s="29" t="str">
        <f>IF(D3635="","",VLOOKUP(D3635,'Műszaki adattábla'!F:P,11,0))</f>
        <v/>
      </c>
      <c r="I3635" s="30"/>
      <c r="J3635" s="30"/>
      <c r="K3635" s="31" t="str">
        <f>IF(D3635="","",ROUND(((F3635*I3635*'Műszaki adattábla'!$C$7/'Műszaki adattábla'!$C$8)+(G3635*I3635)+(H3635*I3635))/12*'Műszaki adattábla'!T3626,0))</f>
        <v/>
      </c>
      <c r="L3635" s="32" t="str">
        <f t="shared" si="121"/>
        <v/>
      </c>
    </row>
    <row r="3636" spans="2:12" ht="14.4" thickBot="1" x14ac:dyDescent="0.3">
      <c r="B3636" s="28" t="str">
        <f t="shared" si="120"/>
        <v/>
      </c>
      <c r="C3636" s="167" t="str">
        <f>IF(D3636="","",VLOOKUP(D3636,'Műszaki adattábla'!F:G,2,0))</f>
        <v/>
      </c>
      <c r="D3636" s="168" t="str">
        <f>IF('Műszaki adattábla'!F3627="","",'Műszaki adattábla'!F3627)</f>
        <v/>
      </c>
      <c r="E3636" s="169" t="str">
        <f>IF(D3636="","",VLOOKUP(D3636,'Műszaki adattábla'!F:R,13,0))</f>
        <v/>
      </c>
      <c r="F3636" s="29" t="str">
        <f>IF(D3636="","",VLOOKUP(D3636,'Műszaki adattábla'!F:M,8,0))</f>
        <v/>
      </c>
      <c r="G3636" s="29" t="str">
        <f>IF(D3636="","",IF('Műszaki adattábla'!L3627="20-99",IF('Műszaki adattábla'!O3627="","Nem adott meg lekötött teljesítményt",VLOOKUP(D3636,'Műszaki adattábla'!F:O,10,0)),0))</f>
        <v/>
      </c>
      <c r="H3636" s="29" t="str">
        <f>IF(D3636="","",VLOOKUP(D3636,'Műszaki adattábla'!F:P,11,0))</f>
        <v/>
      </c>
      <c r="I3636" s="30"/>
      <c r="J3636" s="30"/>
      <c r="K3636" s="31" t="str">
        <f>IF(D3636="","",ROUND(((F3636*I3636*'Műszaki adattábla'!$C$7/'Műszaki adattábla'!$C$8)+(G3636*I3636)+(H3636*I3636))/12*'Műszaki adattábla'!T3627,0))</f>
        <v/>
      </c>
      <c r="L3636" s="32" t="str">
        <f t="shared" si="121"/>
        <v/>
      </c>
    </row>
    <row r="3637" spans="2:12" ht="14.4" thickBot="1" x14ac:dyDescent="0.3">
      <c r="B3637" s="28" t="str">
        <f t="shared" si="120"/>
        <v/>
      </c>
      <c r="C3637" s="167" t="str">
        <f>IF(D3637="","",VLOOKUP(D3637,'Műszaki adattábla'!F:G,2,0))</f>
        <v/>
      </c>
      <c r="D3637" s="168" t="str">
        <f>IF('Műszaki adattábla'!F3628="","",'Műszaki adattábla'!F3628)</f>
        <v/>
      </c>
      <c r="E3637" s="169" t="str">
        <f>IF(D3637="","",VLOOKUP(D3637,'Műszaki adattábla'!F:R,13,0))</f>
        <v/>
      </c>
      <c r="F3637" s="29" t="str">
        <f>IF(D3637="","",VLOOKUP(D3637,'Műszaki adattábla'!F:M,8,0))</f>
        <v/>
      </c>
      <c r="G3637" s="29" t="str">
        <f>IF(D3637="","",IF('Műszaki adattábla'!L3628="20-99",IF('Műszaki adattábla'!O3628="","Nem adott meg lekötött teljesítményt",VLOOKUP(D3637,'Műszaki adattábla'!F:O,10,0)),0))</f>
        <v/>
      </c>
      <c r="H3637" s="29" t="str">
        <f>IF(D3637="","",VLOOKUP(D3637,'Műszaki adattábla'!F:P,11,0))</f>
        <v/>
      </c>
      <c r="I3637" s="30"/>
      <c r="J3637" s="30"/>
      <c r="K3637" s="31" t="str">
        <f>IF(D3637="","",ROUND(((F3637*I3637*'Műszaki adattábla'!$C$7/'Műszaki adattábla'!$C$8)+(G3637*I3637)+(H3637*I3637))/12*'Műszaki adattábla'!T3628,0))</f>
        <v/>
      </c>
      <c r="L3637" s="32" t="str">
        <f t="shared" si="121"/>
        <v/>
      </c>
    </row>
    <row r="3638" spans="2:12" ht="14.4" thickBot="1" x14ac:dyDescent="0.3">
      <c r="B3638" s="28" t="str">
        <f t="shared" si="120"/>
        <v/>
      </c>
      <c r="C3638" s="167" t="str">
        <f>IF(D3638="","",VLOOKUP(D3638,'Műszaki adattábla'!F:G,2,0))</f>
        <v/>
      </c>
      <c r="D3638" s="168" t="str">
        <f>IF('Műszaki adattábla'!F3629="","",'Műszaki adattábla'!F3629)</f>
        <v/>
      </c>
      <c r="E3638" s="169" t="str">
        <f>IF(D3638="","",VLOOKUP(D3638,'Műszaki adattábla'!F:R,13,0))</f>
        <v/>
      </c>
      <c r="F3638" s="29" t="str">
        <f>IF(D3638="","",VLOOKUP(D3638,'Műszaki adattábla'!F:M,8,0))</f>
        <v/>
      </c>
      <c r="G3638" s="29" t="str">
        <f>IF(D3638="","",IF('Műszaki adattábla'!L3629="20-99",IF('Műszaki adattábla'!O3629="","Nem adott meg lekötött teljesítményt",VLOOKUP(D3638,'Műszaki adattábla'!F:O,10,0)),0))</f>
        <v/>
      </c>
      <c r="H3638" s="29" t="str">
        <f>IF(D3638="","",VLOOKUP(D3638,'Műszaki adattábla'!F:P,11,0))</f>
        <v/>
      </c>
      <c r="I3638" s="30"/>
      <c r="J3638" s="30"/>
      <c r="K3638" s="31" t="str">
        <f>IF(D3638="","",ROUND(((F3638*I3638*'Műszaki adattábla'!$C$7/'Műszaki adattábla'!$C$8)+(G3638*I3638)+(H3638*I3638))/12*'Műszaki adattábla'!T3629,0))</f>
        <v/>
      </c>
      <c r="L3638" s="32" t="str">
        <f t="shared" si="121"/>
        <v/>
      </c>
    </row>
    <row r="3639" spans="2:12" ht="14.4" thickBot="1" x14ac:dyDescent="0.3">
      <c r="B3639" s="28" t="str">
        <f t="shared" si="120"/>
        <v/>
      </c>
      <c r="C3639" s="167" t="str">
        <f>IF(D3639="","",VLOOKUP(D3639,'Műszaki adattábla'!F:G,2,0))</f>
        <v/>
      </c>
      <c r="D3639" s="168" t="str">
        <f>IF('Műszaki adattábla'!F3630="","",'Műszaki adattábla'!F3630)</f>
        <v/>
      </c>
      <c r="E3639" s="169" t="str">
        <f>IF(D3639="","",VLOOKUP(D3639,'Műszaki adattábla'!F:R,13,0))</f>
        <v/>
      </c>
      <c r="F3639" s="29" t="str">
        <f>IF(D3639="","",VLOOKUP(D3639,'Műszaki adattábla'!F:M,8,0))</f>
        <v/>
      </c>
      <c r="G3639" s="29" t="str">
        <f>IF(D3639="","",IF('Műszaki adattábla'!L3630="20-99",IF('Műszaki adattábla'!O3630="","Nem adott meg lekötött teljesítményt",VLOOKUP(D3639,'Műszaki adattábla'!F:O,10,0)),0))</f>
        <v/>
      </c>
      <c r="H3639" s="29" t="str">
        <f>IF(D3639="","",VLOOKUP(D3639,'Műszaki adattábla'!F:P,11,0))</f>
        <v/>
      </c>
      <c r="I3639" s="30"/>
      <c r="J3639" s="30"/>
      <c r="K3639" s="31" t="str">
        <f>IF(D3639="","",ROUND(((F3639*I3639*'Műszaki adattábla'!$C$7/'Műszaki adattábla'!$C$8)+(G3639*I3639)+(H3639*I3639))/12*'Műszaki adattábla'!T3630,0))</f>
        <v/>
      </c>
      <c r="L3639" s="32" t="str">
        <f t="shared" si="121"/>
        <v/>
      </c>
    </row>
    <row r="3640" spans="2:12" ht="14.4" thickBot="1" x14ac:dyDescent="0.3">
      <c r="B3640" s="28" t="str">
        <f t="shared" si="120"/>
        <v/>
      </c>
      <c r="C3640" s="167" t="str">
        <f>IF(D3640="","",VLOOKUP(D3640,'Műszaki adattábla'!F:G,2,0))</f>
        <v/>
      </c>
      <c r="D3640" s="168" t="str">
        <f>IF('Műszaki adattábla'!F3631="","",'Műszaki adattábla'!F3631)</f>
        <v/>
      </c>
      <c r="E3640" s="169" t="str">
        <f>IF(D3640="","",VLOOKUP(D3640,'Műszaki adattábla'!F:R,13,0))</f>
        <v/>
      </c>
      <c r="F3640" s="29" t="str">
        <f>IF(D3640="","",VLOOKUP(D3640,'Műszaki adattábla'!F:M,8,0))</f>
        <v/>
      </c>
      <c r="G3640" s="29" t="str">
        <f>IF(D3640="","",IF('Műszaki adattábla'!L3631="20-99",IF('Műszaki adattábla'!O3631="","Nem adott meg lekötött teljesítményt",VLOOKUP(D3640,'Műszaki adattábla'!F:O,10,0)),0))</f>
        <v/>
      </c>
      <c r="H3640" s="29" t="str">
        <f>IF(D3640="","",VLOOKUP(D3640,'Műszaki adattábla'!F:P,11,0))</f>
        <v/>
      </c>
      <c r="I3640" s="30"/>
      <c r="J3640" s="30"/>
      <c r="K3640" s="31" t="str">
        <f>IF(D3640="","",ROUND(((F3640*I3640*'Műszaki adattábla'!$C$7/'Műszaki adattábla'!$C$8)+(G3640*I3640)+(H3640*I3640))/12*'Műszaki adattábla'!T3631,0))</f>
        <v/>
      </c>
      <c r="L3640" s="32" t="str">
        <f t="shared" si="121"/>
        <v/>
      </c>
    </row>
    <row r="3641" spans="2:12" ht="14.4" thickBot="1" x14ac:dyDescent="0.3">
      <c r="B3641" s="28" t="str">
        <f t="shared" si="120"/>
        <v/>
      </c>
      <c r="C3641" s="167" t="str">
        <f>IF(D3641="","",VLOOKUP(D3641,'Műszaki adattábla'!F:G,2,0))</f>
        <v/>
      </c>
      <c r="D3641" s="168" t="str">
        <f>IF('Műszaki adattábla'!F3632="","",'Műszaki adattábla'!F3632)</f>
        <v/>
      </c>
      <c r="E3641" s="169" t="str">
        <f>IF(D3641="","",VLOOKUP(D3641,'Műszaki adattábla'!F:R,13,0))</f>
        <v/>
      </c>
      <c r="F3641" s="29" t="str">
        <f>IF(D3641="","",VLOOKUP(D3641,'Műszaki adattábla'!F:M,8,0))</f>
        <v/>
      </c>
      <c r="G3641" s="29" t="str">
        <f>IF(D3641="","",IF('Műszaki adattábla'!L3632="20-99",IF('Műszaki adattábla'!O3632="","Nem adott meg lekötött teljesítményt",VLOOKUP(D3641,'Műszaki adattábla'!F:O,10,0)),0))</f>
        <v/>
      </c>
      <c r="H3641" s="29" t="str">
        <f>IF(D3641="","",VLOOKUP(D3641,'Műszaki adattábla'!F:P,11,0))</f>
        <v/>
      </c>
      <c r="I3641" s="30"/>
      <c r="J3641" s="30"/>
      <c r="K3641" s="31" t="str">
        <f>IF(D3641="","",ROUND(((F3641*I3641*'Műszaki adattábla'!$C$7/'Műszaki adattábla'!$C$8)+(G3641*I3641)+(H3641*I3641))/12*'Műszaki adattábla'!T3632,0))</f>
        <v/>
      </c>
      <c r="L3641" s="32" t="str">
        <f t="shared" si="121"/>
        <v/>
      </c>
    </row>
    <row r="3642" spans="2:12" ht="14.4" thickBot="1" x14ac:dyDescent="0.3">
      <c r="B3642" s="28" t="str">
        <f t="shared" si="120"/>
        <v/>
      </c>
      <c r="C3642" s="167" t="str">
        <f>IF(D3642="","",VLOOKUP(D3642,'Műszaki adattábla'!F:G,2,0))</f>
        <v/>
      </c>
      <c r="D3642" s="168" t="str">
        <f>IF('Műszaki adattábla'!F3633="","",'Műszaki adattábla'!F3633)</f>
        <v/>
      </c>
      <c r="E3642" s="169" t="str">
        <f>IF(D3642="","",VLOOKUP(D3642,'Műszaki adattábla'!F:R,13,0))</f>
        <v/>
      </c>
      <c r="F3642" s="29" t="str">
        <f>IF(D3642="","",VLOOKUP(D3642,'Műszaki adattábla'!F:M,8,0))</f>
        <v/>
      </c>
      <c r="G3642" s="29" t="str">
        <f>IF(D3642="","",IF('Műszaki adattábla'!L3633="20-99",IF('Műszaki adattábla'!O3633="","Nem adott meg lekötött teljesítményt",VLOOKUP(D3642,'Műszaki adattábla'!F:O,10,0)),0))</f>
        <v/>
      </c>
      <c r="H3642" s="29" t="str">
        <f>IF(D3642="","",VLOOKUP(D3642,'Műszaki adattábla'!F:P,11,0))</f>
        <v/>
      </c>
      <c r="I3642" s="30"/>
      <c r="J3642" s="30"/>
      <c r="K3642" s="31" t="str">
        <f>IF(D3642="","",ROUND(((F3642*I3642*'Műszaki adattábla'!$C$7/'Műszaki adattábla'!$C$8)+(G3642*I3642)+(H3642*I3642))/12*'Műszaki adattábla'!T3633,0))</f>
        <v/>
      </c>
      <c r="L3642" s="32" t="str">
        <f t="shared" si="121"/>
        <v/>
      </c>
    </row>
    <row r="3643" spans="2:12" ht="14.4" thickBot="1" x14ac:dyDescent="0.3">
      <c r="B3643" s="28" t="str">
        <f t="shared" si="120"/>
        <v/>
      </c>
      <c r="C3643" s="167" t="str">
        <f>IF(D3643="","",VLOOKUP(D3643,'Műszaki adattábla'!F:G,2,0))</f>
        <v/>
      </c>
      <c r="D3643" s="168" t="str">
        <f>IF('Műszaki adattábla'!F3634="","",'Műszaki adattábla'!F3634)</f>
        <v/>
      </c>
      <c r="E3643" s="169" t="str">
        <f>IF(D3643="","",VLOOKUP(D3643,'Műszaki adattábla'!F:R,13,0))</f>
        <v/>
      </c>
      <c r="F3643" s="29" t="str">
        <f>IF(D3643="","",VLOOKUP(D3643,'Műszaki adattábla'!F:M,8,0))</f>
        <v/>
      </c>
      <c r="G3643" s="29" t="str">
        <f>IF(D3643="","",IF('Műszaki adattábla'!L3634="20-99",IF('Műszaki adattábla'!O3634="","Nem adott meg lekötött teljesítményt",VLOOKUP(D3643,'Műszaki adattábla'!F:O,10,0)),0))</f>
        <v/>
      </c>
      <c r="H3643" s="29" t="str">
        <f>IF(D3643="","",VLOOKUP(D3643,'Műszaki adattábla'!F:P,11,0))</f>
        <v/>
      </c>
      <c r="I3643" s="30"/>
      <c r="J3643" s="30"/>
      <c r="K3643" s="31" t="str">
        <f>IF(D3643="","",ROUND(((F3643*I3643*'Műszaki adattábla'!$C$7/'Műszaki adattábla'!$C$8)+(G3643*I3643)+(H3643*I3643))/12*'Műszaki adattábla'!T3634,0))</f>
        <v/>
      </c>
      <c r="L3643" s="32" t="str">
        <f t="shared" si="121"/>
        <v/>
      </c>
    </row>
    <row r="3644" spans="2:12" ht="14.4" thickBot="1" x14ac:dyDescent="0.3">
      <c r="B3644" s="28" t="str">
        <f t="shared" si="120"/>
        <v/>
      </c>
      <c r="C3644" s="167" t="str">
        <f>IF(D3644="","",VLOOKUP(D3644,'Műszaki adattábla'!F:G,2,0))</f>
        <v/>
      </c>
      <c r="D3644" s="168" t="str">
        <f>IF('Műszaki adattábla'!F3635="","",'Műszaki adattábla'!F3635)</f>
        <v/>
      </c>
      <c r="E3644" s="169" t="str">
        <f>IF(D3644="","",VLOOKUP(D3644,'Műszaki adattábla'!F:R,13,0))</f>
        <v/>
      </c>
      <c r="F3644" s="29" t="str">
        <f>IF(D3644="","",VLOOKUP(D3644,'Műszaki adattábla'!F:M,8,0))</f>
        <v/>
      </c>
      <c r="G3644" s="29" t="str">
        <f>IF(D3644="","",IF('Műszaki adattábla'!L3635="20-99",IF('Műszaki adattábla'!O3635="","Nem adott meg lekötött teljesítményt",VLOOKUP(D3644,'Műszaki adattábla'!F:O,10,0)),0))</f>
        <v/>
      </c>
      <c r="H3644" s="29" t="str">
        <f>IF(D3644="","",VLOOKUP(D3644,'Műszaki adattábla'!F:P,11,0))</f>
        <v/>
      </c>
      <c r="I3644" s="30"/>
      <c r="J3644" s="30"/>
      <c r="K3644" s="31" t="str">
        <f>IF(D3644="","",ROUND(((F3644*I3644*'Műszaki adattábla'!$C$7/'Műszaki adattábla'!$C$8)+(G3644*I3644)+(H3644*I3644))/12*'Műszaki adattábla'!T3635,0))</f>
        <v/>
      </c>
      <c r="L3644" s="32" t="str">
        <f t="shared" si="121"/>
        <v/>
      </c>
    </row>
    <row r="3645" spans="2:12" ht="14.4" thickBot="1" x14ac:dyDescent="0.3">
      <c r="B3645" s="28" t="str">
        <f t="shared" si="120"/>
        <v/>
      </c>
      <c r="C3645" s="167" t="str">
        <f>IF(D3645="","",VLOOKUP(D3645,'Műszaki adattábla'!F:G,2,0))</f>
        <v/>
      </c>
      <c r="D3645" s="168" t="str">
        <f>IF('Műszaki adattábla'!F3636="","",'Műszaki adattábla'!F3636)</f>
        <v/>
      </c>
      <c r="E3645" s="169" t="str">
        <f>IF(D3645="","",VLOOKUP(D3645,'Műszaki adattábla'!F:R,13,0))</f>
        <v/>
      </c>
      <c r="F3645" s="29" t="str">
        <f>IF(D3645="","",VLOOKUP(D3645,'Műszaki adattábla'!F:M,8,0))</f>
        <v/>
      </c>
      <c r="G3645" s="29" t="str">
        <f>IF(D3645="","",IF('Műszaki adattábla'!L3636="20-99",IF('Műszaki adattábla'!O3636="","Nem adott meg lekötött teljesítményt",VLOOKUP(D3645,'Műszaki adattábla'!F:O,10,0)),0))</f>
        <v/>
      </c>
      <c r="H3645" s="29" t="str">
        <f>IF(D3645="","",VLOOKUP(D3645,'Műszaki adattábla'!F:P,11,0))</f>
        <v/>
      </c>
      <c r="I3645" s="30"/>
      <c r="J3645" s="30"/>
      <c r="K3645" s="31" t="str">
        <f>IF(D3645="","",ROUND(((F3645*I3645*'Műszaki adattábla'!$C$7/'Műszaki adattábla'!$C$8)+(G3645*I3645)+(H3645*I3645))/12*'Műszaki adattábla'!T3636,0))</f>
        <v/>
      </c>
      <c r="L3645" s="32" t="str">
        <f t="shared" si="121"/>
        <v/>
      </c>
    </row>
    <row r="3646" spans="2:12" ht="14.4" thickBot="1" x14ac:dyDescent="0.3">
      <c r="B3646" s="28" t="str">
        <f t="shared" si="120"/>
        <v/>
      </c>
      <c r="C3646" s="167" t="str">
        <f>IF(D3646="","",VLOOKUP(D3646,'Műszaki adattábla'!F:G,2,0))</f>
        <v/>
      </c>
      <c r="D3646" s="168" t="str">
        <f>IF('Műszaki adattábla'!F3637="","",'Műszaki adattábla'!F3637)</f>
        <v/>
      </c>
      <c r="E3646" s="169" t="str">
        <f>IF(D3646="","",VLOOKUP(D3646,'Műszaki adattábla'!F:R,13,0))</f>
        <v/>
      </c>
      <c r="F3646" s="29" t="str">
        <f>IF(D3646="","",VLOOKUP(D3646,'Műszaki adattábla'!F:M,8,0))</f>
        <v/>
      </c>
      <c r="G3646" s="29" t="str">
        <f>IF(D3646="","",IF('Műszaki adattábla'!L3637="20-99",IF('Műszaki adattábla'!O3637="","Nem adott meg lekötött teljesítményt",VLOOKUP(D3646,'Műszaki adattábla'!F:O,10,0)),0))</f>
        <v/>
      </c>
      <c r="H3646" s="29" t="str">
        <f>IF(D3646="","",VLOOKUP(D3646,'Műszaki adattábla'!F:P,11,0))</f>
        <v/>
      </c>
      <c r="I3646" s="30"/>
      <c r="J3646" s="30"/>
      <c r="K3646" s="31" t="str">
        <f>IF(D3646="","",ROUND(((F3646*I3646*'Műszaki adattábla'!$C$7/'Műszaki adattábla'!$C$8)+(G3646*I3646)+(H3646*I3646))/12*'Műszaki adattábla'!T3637,0))</f>
        <v/>
      </c>
      <c r="L3646" s="32" t="str">
        <f t="shared" si="121"/>
        <v/>
      </c>
    </row>
    <row r="3647" spans="2:12" ht="14.4" thickBot="1" x14ac:dyDescent="0.3">
      <c r="B3647" s="28" t="str">
        <f t="shared" si="120"/>
        <v/>
      </c>
      <c r="C3647" s="167" t="str">
        <f>IF(D3647="","",VLOOKUP(D3647,'Műszaki adattábla'!F:G,2,0))</f>
        <v/>
      </c>
      <c r="D3647" s="168" t="str">
        <f>IF('Műszaki adattábla'!F3638="","",'Műszaki adattábla'!F3638)</f>
        <v/>
      </c>
      <c r="E3647" s="169" t="str">
        <f>IF(D3647="","",VLOOKUP(D3647,'Műszaki adattábla'!F:R,13,0))</f>
        <v/>
      </c>
      <c r="F3647" s="29" t="str">
        <f>IF(D3647="","",VLOOKUP(D3647,'Műszaki adattábla'!F:M,8,0))</f>
        <v/>
      </c>
      <c r="G3647" s="29" t="str">
        <f>IF(D3647="","",IF('Műszaki adattábla'!L3638="20-99",IF('Műszaki adattábla'!O3638="","Nem adott meg lekötött teljesítményt",VLOOKUP(D3647,'Műszaki adattábla'!F:O,10,0)),0))</f>
        <v/>
      </c>
      <c r="H3647" s="29" t="str">
        <f>IF(D3647="","",VLOOKUP(D3647,'Műszaki adattábla'!F:P,11,0))</f>
        <v/>
      </c>
      <c r="I3647" s="30"/>
      <c r="J3647" s="30"/>
      <c r="K3647" s="31" t="str">
        <f>IF(D3647="","",ROUND(((F3647*I3647*'Műszaki adattábla'!$C$7/'Műszaki adattábla'!$C$8)+(G3647*I3647)+(H3647*I3647))/12*'Műszaki adattábla'!T3638,0))</f>
        <v/>
      </c>
      <c r="L3647" s="32" t="str">
        <f t="shared" si="121"/>
        <v/>
      </c>
    </row>
    <row r="3648" spans="2:12" ht="14.4" thickBot="1" x14ac:dyDescent="0.3">
      <c r="B3648" s="28" t="str">
        <f t="shared" si="120"/>
        <v/>
      </c>
      <c r="C3648" s="167" t="str">
        <f>IF(D3648="","",VLOOKUP(D3648,'Műszaki adattábla'!F:G,2,0))</f>
        <v/>
      </c>
      <c r="D3648" s="168" t="str">
        <f>IF('Műszaki adattábla'!F3639="","",'Műszaki adattábla'!F3639)</f>
        <v/>
      </c>
      <c r="E3648" s="169" t="str">
        <f>IF(D3648="","",VLOOKUP(D3648,'Műszaki adattábla'!F:R,13,0))</f>
        <v/>
      </c>
      <c r="F3648" s="29" t="str">
        <f>IF(D3648="","",VLOOKUP(D3648,'Műszaki adattábla'!F:M,8,0))</f>
        <v/>
      </c>
      <c r="G3648" s="29" t="str">
        <f>IF(D3648="","",IF('Műszaki adattábla'!L3639="20-99",IF('Műszaki adattábla'!O3639="","Nem adott meg lekötött teljesítményt",VLOOKUP(D3648,'Műszaki adattábla'!F:O,10,0)),0))</f>
        <v/>
      </c>
      <c r="H3648" s="29" t="str">
        <f>IF(D3648="","",VLOOKUP(D3648,'Műszaki adattábla'!F:P,11,0))</f>
        <v/>
      </c>
      <c r="I3648" s="30"/>
      <c r="J3648" s="30"/>
      <c r="K3648" s="31" t="str">
        <f>IF(D3648="","",ROUND(((F3648*I3648*'Műszaki adattábla'!$C$7/'Műszaki adattábla'!$C$8)+(G3648*I3648)+(H3648*I3648))/12*'Műszaki adattábla'!T3639,0))</f>
        <v/>
      </c>
      <c r="L3648" s="32" t="str">
        <f t="shared" si="121"/>
        <v/>
      </c>
    </row>
    <row r="3649" spans="2:12" ht="14.4" thickBot="1" x14ac:dyDescent="0.3">
      <c r="B3649" s="28" t="str">
        <f t="shared" si="120"/>
        <v/>
      </c>
      <c r="C3649" s="167" t="str">
        <f>IF(D3649="","",VLOOKUP(D3649,'Műszaki adattábla'!F:G,2,0))</f>
        <v/>
      </c>
      <c r="D3649" s="168" t="str">
        <f>IF('Műszaki adattábla'!F3640="","",'Műszaki adattábla'!F3640)</f>
        <v/>
      </c>
      <c r="E3649" s="169" t="str">
        <f>IF(D3649="","",VLOOKUP(D3649,'Műszaki adattábla'!F:R,13,0))</f>
        <v/>
      </c>
      <c r="F3649" s="29" t="str">
        <f>IF(D3649="","",VLOOKUP(D3649,'Műszaki adattábla'!F:M,8,0))</f>
        <v/>
      </c>
      <c r="G3649" s="29" t="str">
        <f>IF(D3649="","",IF('Műszaki adattábla'!L3640="20-99",IF('Műszaki adattábla'!O3640="","Nem adott meg lekötött teljesítményt",VLOOKUP(D3649,'Műszaki adattábla'!F:O,10,0)),0))</f>
        <v/>
      </c>
      <c r="H3649" s="29" t="str">
        <f>IF(D3649="","",VLOOKUP(D3649,'Műszaki adattábla'!F:P,11,0))</f>
        <v/>
      </c>
      <c r="I3649" s="30"/>
      <c r="J3649" s="30"/>
      <c r="K3649" s="31" t="str">
        <f>IF(D3649="","",ROUND(((F3649*I3649*'Műszaki adattábla'!$C$7/'Műszaki adattábla'!$C$8)+(G3649*I3649)+(H3649*I3649))/12*'Műszaki adattábla'!T3640,0))</f>
        <v/>
      </c>
      <c r="L3649" s="32" t="str">
        <f t="shared" si="121"/>
        <v/>
      </c>
    </row>
    <row r="3650" spans="2:12" ht="14.4" thickBot="1" x14ac:dyDescent="0.3">
      <c r="B3650" s="28" t="str">
        <f t="shared" si="120"/>
        <v/>
      </c>
      <c r="C3650" s="167" t="str">
        <f>IF(D3650="","",VLOOKUP(D3650,'Műszaki adattábla'!F:G,2,0))</f>
        <v/>
      </c>
      <c r="D3650" s="168" t="str">
        <f>IF('Műszaki adattábla'!F3641="","",'Műszaki adattábla'!F3641)</f>
        <v/>
      </c>
      <c r="E3650" s="169" t="str">
        <f>IF(D3650="","",VLOOKUP(D3650,'Műszaki adattábla'!F:R,13,0))</f>
        <v/>
      </c>
      <c r="F3650" s="29" t="str">
        <f>IF(D3650="","",VLOOKUP(D3650,'Műszaki adattábla'!F:M,8,0))</f>
        <v/>
      </c>
      <c r="G3650" s="29" t="str">
        <f>IF(D3650="","",IF('Műszaki adattábla'!L3641="20-99",IF('Műszaki adattábla'!O3641="","Nem adott meg lekötött teljesítményt",VLOOKUP(D3650,'Műszaki adattábla'!F:O,10,0)),0))</f>
        <v/>
      </c>
      <c r="H3650" s="29" t="str">
        <f>IF(D3650="","",VLOOKUP(D3650,'Műszaki adattábla'!F:P,11,0))</f>
        <v/>
      </c>
      <c r="I3650" s="30"/>
      <c r="J3650" s="30"/>
      <c r="K3650" s="31" t="str">
        <f>IF(D3650="","",ROUND(((F3650*I3650*'Műszaki adattábla'!$C$7/'Műszaki adattábla'!$C$8)+(G3650*I3650)+(H3650*I3650))/12*'Műszaki adattábla'!T3641,0))</f>
        <v/>
      </c>
      <c r="L3650" s="32" t="str">
        <f t="shared" si="121"/>
        <v/>
      </c>
    </row>
    <row r="3651" spans="2:12" ht="14.4" thickBot="1" x14ac:dyDescent="0.3">
      <c r="B3651" s="28" t="str">
        <f t="shared" si="120"/>
        <v/>
      </c>
      <c r="C3651" s="167" t="str">
        <f>IF(D3651="","",VLOOKUP(D3651,'Műszaki adattábla'!F:G,2,0))</f>
        <v/>
      </c>
      <c r="D3651" s="168" t="str">
        <f>IF('Műszaki adattábla'!F3642="","",'Műszaki adattábla'!F3642)</f>
        <v/>
      </c>
      <c r="E3651" s="169" t="str">
        <f>IF(D3651="","",VLOOKUP(D3651,'Műszaki adattábla'!F:R,13,0))</f>
        <v/>
      </c>
      <c r="F3651" s="29" t="str">
        <f>IF(D3651="","",VLOOKUP(D3651,'Műszaki adattábla'!F:M,8,0))</f>
        <v/>
      </c>
      <c r="G3651" s="29" t="str">
        <f>IF(D3651="","",IF('Műszaki adattábla'!L3642="20-99",IF('Műszaki adattábla'!O3642="","Nem adott meg lekötött teljesítményt",VLOOKUP(D3651,'Műszaki adattábla'!F:O,10,0)),0))</f>
        <v/>
      </c>
      <c r="H3651" s="29" t="str">
        <f>IF(D3651="","",VLOOKUP(D3651,'Műszaki adattábla'!F:P,11,0))</f>
        <v/>
      </c>
      <c r="I3651" s="30"/>
      <c r="J3651" s="30"/>
      <c r="K3651" s="31" t="str">
        <f>IF(D3651="","",ROUND(((F3651*I3651*'Műszaki adattábla'!$C$7/'Műszaki adattábla'!$C$8)+(G3651*I3651)+(H3651*I3651))/12*'Műszaki adattábla'!T3642,0))</f>
        <v/>
      </c>
      <c r="L3651" s="32" t="str">
        <f t="shared" si="121"/>
        <v/>
      </c>
    </row>
    <row r="3652" spans="2:12" ht="14.4" thickBot="1" x14ac:dyDescent="0.3">
      <c r="B3652" s="28" t="str">
        <f t="shared" si="120"/>
        <v/>
      </c>
      <c r="C3652" s="167" t="str">
        <f>IF(D3652="","",VLOOKUP(D3652,'Műszaki adattábla'!F:G,2,0))</f>
        <v/>
      </c>
      <c r="D3652" s="168" t="str">
        <f>IF('Műszaki adattábla'!F3643="","",'Műszaki adattábla'!F3643)</f>
        <v/>
      </c>
      <c r="E3652" s="169" t="str">
        <f>IF(D3652="","",VLOOKUP(D3652,'Műszaki adattábla'!F:R,13,0))</f>
        <v/>
      </c>
      <c r="F3652" s="29" t="str">
        <f>IF(D3652="","",VLOOKUP(D3652,'Műszaki adattábla'!F:M,8,0))</f>
        <v/>
      </c>
      <c r="G3652" s="29" t="str">
        <f>IF(D3652="","",IF('Műszaki adattábla'!L3643="20-99",IF('Műszaki adattábla'!O3643="","Nem adott meg lekötött teljesítményt",VLOOKUP(D3652,'Műszaki adattábla'!F:O,10,0)),0))</f>
        <v/>
      </c>
      <c r="H3652" s="29" t="str">
        <f>IF(D3652="","",VLOOKUP(D3652,'Műszaki adattábla'!F:P,11,0))</f>
        <v/>
      </c>
      <c r="I3652" s="30"/>
      <c r="J3652" s="30"/>
      <c r="K3652" s="31" t="str">
        <f>IF(D3652="","",ROUND(((F3652*I3652*'Műszaki adattábla'!$C$7/'Műszaki adattábla'!$C$8)+(G3652*I3652)+(H3652*I3652))/12*'Műszaki adattábla'!T3643,0))</f>
        <v/>
      </c>
      <c r="L3652" s="32" t="str">
        <f t="shared" si="121"/>
        <v/>
      </c>
    </row>
    <row r="3653" spans="2:12" ht="14.4" thickBot="1" x14ac:dyDescent="0.3">
      <c r="B3653" s="28" t="str">
        <f t="shared" si="120"/>
        <v/>
      </c>
      <c r="C3653" s="167" t="str">
        <f>IF(D3653="","",VLOOKUP(D3653,'Műszaki adattábla'!F:G,2,0))</f>
        <v/>
      </c>
      <c r="D3653" s="168" t="str">
        <f>IF('Műszaki adattábla'!F3644="","",'Műszaki adattábla'!F3644)</f>
        <v/>
      </c>
      <c r="E3653" s="169" t="str">
        <f>IF(D3653="","",VLOOKUP(D3653,'Műszaki adattábla'!F:R,13,0))</f>
        <v/>
      </c>
      <c r="F3653" s="29" t="str">
        <f>IF(D3653="","",VLOOKUP(D3653,'Műszaki adattábla'!F:M,8,0))</f>
        <v/>
      </c>
      <c r="G3653" s="29" t="str">
        <f>IF(D3653="","",IF('Műszaki adattábla'!L3644="20-99",IF('Műszaki adattábla'!O3644="","Nem adott meg lekötött teljesítményt",VLOOKUP(D3653,'Műszaki adattábla'!F:O,10,0)),0))</f>
        <v/>
      </c>
      <c r="H3653" s="29" t="str">
        <f>IF(D3653="","",VLOOKUP(D3653,'Műszaki adattábla'!F:P,11,0))</f>
        <v/>
      </c>
      <c r="I3653" s="30"/>
      <c r="J3653" s="30"/>
      <c r="K3653" s="31" t="str">
        <f>IF(D3653="","",ROUND(((F3653*I3653*'Műszaki adattábla'!$C$7/'Műszaki adattábla'!$C$8)+(G3653*I3653)+(H3653*I3653))/12*'Műszaki adattábla'!T3644,0))</f>
        <v/>
      </c>
      <c r="L3653" s="32" t="str">
        <f t="shared" si="121"/>
        <v/>
      </c>
    </row>
    <row r="3654" spans="2:12" ht="14.4" thickBot="1" x14ac:dyDescent="0.3">
      <c r="B3654" s="28" t="str">
        <f t="shared" si="120"/>
        <v/>
      </c>
      <c r="C3654" s="167" t="str">
        <f>IF(D3654="","",VLOOKUP(D3654,'Műszaki adattábla'!F:G,2,0))</f>
        <v/>
      </c>
      <c r="D3654" s="168" t="str">
        <f>IF('Műszaki adattábla'!F3645="","",'Műszaki adattábla'!F3645)</f>
        <v/>
      </c>
      <c r="E3654" s="169" t="str">
        <f>IF(D3654="","",VLOOKUP(D3654,'Műszaki adattábla'!F:R,13,0))</f>
        <v/>
      </c>
      <c r="F3654" s="29" t="str">
        <f>IF(D3654="","",VLOOKUP(D3654,'Műszaki adattábla'!F:M,8,0))</f>
        <v/>
      </c>
      <c r="G3654" s="29" t="str">
        <f>IF(D3654="","",IF('Műszaki adattábla'!L3645="20-99",IF('Műszaki adattábla'!O3645="","Nem adott meg lekötött teljesítményt",VLOOKUP(D3654,'Műszaki adattábla'!F:O,10,0)),0))</f>
        <v/>
      </c>
      <c r="H3654" s="29" t="str">
        <f>IF(D3654="","",VLOOKUP(D3654,'Műszaki adattábla'!F:P,11,0))</f>
        <v/>
      </c>
      <c r="I3654" s="30"/>
      <c r="J3654" s="30"/>
      <c r="K3654" s="31" t="str">
        <f>IF(D3654="","",ROUND(((F3654*I3654*'Műszaki adattábla'!$C$7/'Műszaki adattábla'!$C$8)+(G3654*I3654)+(H3654*I3654))/12*'Műszaki adattábla'!T3645,0))</f>
        <v/>
      </c>
      <c r="L3654" s="32" t="str">
        <f t="shared" si="121"/>
        <v/>
      </c>
    </row>
    <row r="3655" spans="2:12" ht="14.4" thickBot="1" x14ac:dyDescent="0.3">
      <c r="B3655" s="28" t="str">
        <f t="shared" si="120"/>
        <v/>
      </c>
      <c r="C3655" s="167" t="str">
        <f>IF(D3655="","",VLOOKUP(D3655,'Műszaki adattábla'!F:G,2,0))</f>
        <v/>
      </c>
      <c r="D3655" s="168" t="str">
        <f>IF('Műszaki adattábla'!F3646="","",'Műszaki adattábla'!F3646)</f>
        <v/>
      </c>
      <c r="E3655" s="169" t="str">
        <f>IF(D3655="","",VLOOKUP(D3655,'Műszaki adattábla'!F:R,13,0))</f>
        <v/>
      </c>
      <c r="F3655" s="29" t="str">
        <f>IF(D3655="","",VLOOKUP(D3655,'Műszaki adattábla'!F:M,8,0))</f>
        <v/>
      </c>
      <c r="G3655" s="29" t="str">
        <f>IF(D3655="","",IF('Műszaki adattábla'!L3646="20-99",IF('Műszaki adattábla'!O3646="","Nem adott meg lekötött teljesítményt",VLOOKUP(D3655,'Műszaki adattábla'!F:O,10,0)),0))</f>
        <v/>
      </c>
      <c r="H3655" s="29" t="str">
        <f>IF(D3655="","",VLOOKUP(D3655,'Műszaki adattábla'!F:P,11,0))</f>
        <v/>
      </c>
      <c r="I3655" s="30"/>
      <c r="J3655" s="30"/>
      <c r="K3655" s="31" t="str">
        <f>IF(D3655="","",ROUND(((F3655*I3655*'Műszaki adattábla'!$C$7/'Műszaki adattábla'!$C$8)+(G3655*I3655)+(H3655*I3655))/12*'Műszaki adattábla'!T3646,0))</f>
        <v/>
      </c>
      <c r="L3655" s="32" t="str">
        <f t="shared" si="121"/>
        <v/>
      </c>
    </row>
    <row r="3656" spans="2:12" ht="14.4" thickBot="1" x14ac:dyDescent="0.3">
      <c r="B3656" s="28" t="str">
        <f t="shared" si="120"/>
        <v/>
      </c>
      <c r="C3656" s="167" t="str">
        <f>IF(D3656="","",VLOOKUP(D3656,'Műszaki adattábla'!F:G,2,0))</f>
        <v/>
      </c>
      <c r="D3656" s="168" t="str">
        <f>IF('Műszaki adattábla'!F3647="","",'Műszaki adattábla'!F3647)</f>
        <v/>
      </c>
      <c r="E3656" s="169" t="str">
        <f>IF(D3656="","",VLOOKUP(D3656,'Műszaki adattábla'!F:R,13,0))</f>
        <v/>
      </c>
      <c r="F3656" s="29" t="str">
        <f>IF(D3656="","",VLOOKUP(D3656,'Műszaki adattábla'!F:M,8,0))</f>
        <v/>
      </c>
      <c r="G3656" s="29" t="str">
        <f>IF(D3656="","",IF('Műszaki adattábla'!L3647="20-99",IF('Műszaki adattábla'!O3647="","Nem adott meg lekötött teljesítményt",VLOOKUP(D3656,'Műszaki adattábla'!F:O,10,0)),0))</f>
        <v/>
      </c>
      <c r="H3656" s="29" t="str">
        <f>IF(D3656="","",VLOOKUP(D3656,'Műszaki adattábla'!F:P,11,0))</f>
        <v/>
      </c>
      <c r="I3656" s="30"/>
      <c r="J3656" s="30"/>
      <c r="K3656" s="31" t="str">
        <f>IF(D3656="","",ROUND(((F3656*I3656*'Műszaki adattábla'!$C$7/'Műszaki adattábla'!$C$8)+(G3656*I3656)+(H3656*I3656))/12*'Műszaki adattábla'!T3647,0))</f>
        <v/>
      </c>
      <c r="L3656" s="32" t="str">
        <f t="shared" si="121"/>
        <v/>
      </c>
    </row>
    <row r="3657" spans="2:12" ht="14.4" thickBot="1" x14ac:dyDescent="0.3">
      <c r="B3657" s="28" t="str">
        <f t="shared" si="120"/>
        <v/>
      </c>
      <c r="C3657" s="167" t="str">
        <f>IF(D3657="","",VLOOKUP(D3657,'Műszaki adattábla'!F:G,2,0))</f>
        <v/>
      </c>
      <c r="D3657" s="168" t="str">
        <f>IF('Műszaki adattábla'!F3648="","",'Műszaki adattábla'!F3648)</f>
        <v/>
      </c>
      <c r="E3657" s="169" t="str">
        <f>IF(D3657="","",VLOOKUP(D3657,'Műszaki adattábla'!F:R,13,0))</f>
        <v/>
      </c>
      <c r="F3657" s="29" t="str">
        <f>IF(D3657="","",VLOOKUP(D3657,'Műszaki adattábla'!F:M,8,0))</f>
        <v/>
      </c>
      <c r="G3657" s="29" t="str">
        <f>IF(D3657="","",IF('Műszaki adattábla'!L3648="20-99",IF('Műszaki adattábla'!O3648="","Nem adott meg lekötött teljesítményt",VLOOKUP(D3657,'Műszaki adattábla'!F:O,10,0)),0))</f>
        <v/>
      </c>
      <c r="H3657" s="29" t="str">
        <f>IF(D3657="","",VLOOKUP(D3657,'Műszaki adattábla'!F:P,11,0))</f>
        <v/>
      </c>
      <c r="I3657" s="30"/>
      <c r="J3657" s="30"/>
      <c r="K3657" s="31" t="str">
        <f>IF(D3657="","",ROUND(((F3657*I3657*'Műszaki adattábla'!$C$7/'Műszaki adattábla'!$C$8)+(G3657*I3657)+(H3657*I3657))/12*'Műszaki adattábla'!T3648,0))</f>
        <v/>
      </c>
      <c r="L3657" s="32" t="str">
        <f t="shared" si="121"/>
        <v/>
      </c>
    </row>
    <row r="3658" spans="2:12" ht="14.4" thickBot="1" x14ac:dyDescent="0.3">
      <c r="B3658" s="28" t="str">
        <f t="shared" si="120"/>
        <v/>
      </c>
      <c r="C3658" s="167" t="str">
        <f>IF(D3658="","",VLOOKUP(D3658,'Műszaki adattábla'!F:G,2,0))</f>
        <v/>
      </c>
      <c r="D3658" s="168" t="str">
        <f>IF('Műszaki adattábla'!F3649="","",'Műszaki adattábla'!F3649)</f>
        <v/>
      </c>
      <c r="E3658" s="169" t="str">
        <f>IF(D3658="","",VLOOKUP(D3658,'Műszaki adattábla'!F:R,13,0))</f>
        <v/>
      </c>
      <c r="F3658" s="29" t="str">
        <f>IF(D3658="","",VLOOKUP(D3658,'Műszaki adattábla'!F:M,8,0))</f>
        <v/>
      </c>
      <c r="G3658" s="29" t="str">
        <f>IF(D3658="","",IF('Műszaki adattábla'!L3649="20-99",IF('Műszaki adattábla'!O3649="","Nem adott meg lekötött teljesítményt",VLOOKUP(D3658,'Műszaki adattábla'!F:O,10,0)),0))</f>
        <v/>
      </c>
      <c r="H3658" s="29" t="str">
        <f>IF(D3658="","",VLOOKUP(D3658,'Műszaki adattábla'!F:P,11,0))</f>
        <v/>
      </c>
      <c r="I3658" s="30"/>
      <c r="J3658" s="30"/>
      <c r="K3658" s="31" t="str">
        <f>IF(D3658="","",ROUND(((F3658*I3658*'Műszaki adattábla'!$C$7/'Műszaki adattábla'!$C$8)+(G3658*I3658)+(H3658*I3658))/12*'Műszaki adattábla'!T3649,0))</f>
        <v/>
      </c>
      <c r="L3658" s="32" t="str">
        <f t="shared" si="121"/>
        <v/>
      </c>
    </row>
    <row r="3659" spans="2:12" ht="14.4" thickBot="1" x14ac:dyDescent="0.3">
      <c r="B3659" s="28" t="str">
        <f t="shared" si="120"/>
        <v/>
      </c>
      <c r="C3659" s="167" t="str">
        <f>IF(D3659="","",VLOOKUP(D3659,'Műszaki adattábla'!F:G,2,0))</f>
        <v/>
      </c>
      <c r="D3659" s="168" t="str">
        <f>IF('Műszaki adattábla'!F3650="","",'Műszaki adattábla'!F3650)</f>
        <v/>
      </c>
      <c r="E3659" s="169" t="str">
        <f>IF(D3659="","",VLOOKUP(D3659,'Műszaki adattábla'!F:R,13,0))</f>
        <v/>
      </c>
      <c r="F3659" s="29" t="str">
        <f>IF(D3659="","",VLOOKUP(D3659,'Műszaki adattábla'!F:M,8,0))</f>
        <v/>
      </c>
      <c r="G3659" s="29" t="str">
        <f>IF(D3659="","",IF('Műszaki adattábla'!L3650="20-99",IF('Műszaki adattábla'!O3650="","Nem adott meg lekötött teljesítményt",VLOOKUP(D3659,'Műszaki adattábla'!F:O,10,0)),0))</f>
        <v/>
      </c>
      <c r="H3659" s="29" t="str">
        <f>IF(D3659="","",VLOOKUP(D3659,'Műszaki adattábla'!F:P,11,0))</f>
        <v/>
      </c>
      <c r="I3659" s="30"/>
      <c r="J3659" s="30"/>
      <c r="K3659" s="31" t="str">
        <f>IF(D3659="","",ROUND(((F3659*I3659*'Műszaki adattábla'!$C$7/'Műszaki adattábla'!$C$8)+(G3659*I3659)+(H3659*I3659))/12*'Műszaki adattábla'!T3650,0))</f>
        <v/>
      </c>
      <c r="L3659" s="32" t="str">
        <f t="shared" si="121"/>
        <v/>
      </c>
    </row>
    <row r="3660" spans="2:12" ht="14.4" thickBot="1" x14ac:dyDescent="0.3">
      <c r="B3660" s="28" t="str">
        <f t="shared" si="120"/>
        <v/>
      </c>
      <c r="C3660" s="167" t="str">
        <f>IF(D3660="","",VLOOKUP(D3660,'Műszaki adattábla'!F:G,2,0))</f>
        <v/>
      </c>
      <c r="D3660" s="168" t="str">
        <f>IF('Műszaki adattábla'!F3651="","",'Műszaki adattábla'!F3651)</f>
        <v/>
      </c>
      <c r="E3660" s="169" t="str">
        <f>IF(D3660="","",VLOOKUP(D3660,'Műszaki adattábla'!F:R,13,0))</f>
        <v/>
      </c>
      <c r="F3660" s="29" t="str">
        <f>IF(D3660="","",VLOOKUP(D3660,'Műszaki adattábla'!F:M,8,0))</f>
        <v/>
      </c>
      <c r="G3660" s="29" t="str">
        <f>IF(D3660="","",IF('Műszaki adattábla'!L3651="20-99",IF('Műszaki adattábla'!O3651="","Nem adott meg lekötött teljesítményt",VLOOKUP(D3660,'Műszaki adattábla'!F:O,10,0)),0))</f>
        <v/>
      </c>
      <c r="H3660" s="29" t="str">
        <f>IF(D3660="","",VLOOKUP(D3660,'Műszaki adattábla'!F:P,11,0))</f>
        <v/>
      </c>
      <c r="I3660" s="30"/>
      <c r="J3660" s="30"/>
      <c r="K3660" s="31" t="str">
        <f>IF(D3660="","",ROUND(((F3660*I3660*'Műszaki adattábla'!$C$7/'Műszaki adattábla'!$C$8)+(G3660*I3660)+(H3660*I3660))/12*'Műszaki adattábla'!T3651,0))</f>
        <v/>
      </c>
      <c r="L3660" s="32" t="str">
        <f t="shared" si="121"/>
        <v/>
      </c>
    </row>
    <row r="3661" spans="2:12" ht="14.4" thickBot="1" x14ac:dyDescent="0.3">
      <c r="B3661" s="28" t="str">
        <f t="shared" si="120"/>
        <v/>
      </c>
      <c r="C3661" s="167" t="str">
        <f>IF(D3661="","",VLOOKUP(D3661,'Műszaki adattábla'!F:G,2,0))</f>
        <v/>
      </c>
      <c r="D3661" s="168" t="str">
        <f>IF('Műszaki adattábla'!F3652="","",'Műszaki adattábla'!F3652)</f>
        <v/>
      </c>
      <c r="E3661" s="169" t="str">
        <f>IF(D3661="","",VLOOKUP(D3661,'Műszaki adattábla'!F:R,13,0))</f>
        <v/>
      </c>
      <c r="F3661" s="29" t="str">
        <f>IF(D3661="","",VLOOKUP(D3661,'Műszaki adattábla'!F:M,8,0))</f>
        <v/>
      </c>
      <c r="G3661" s="29" t="str">
        <f>IF(D3661="","",IF('Műszaki adattábla'!L3652="20-99",IF('Műszaki adattábla'!O3652="","Nem adott meg lekötött teljesítményt",VLOOKUP(D3661,'Műszaki adattábla'!F:O,10,0)),0))</f>
        <v/>
      </c>
      <c r="H3661" s="29" t="str">
        <f>IF(D3661="","",VLOOKUP(D3661,'Műszaki adattábla'!F:P,11,0))</f>
        <v/>
      </c>
      <c r="I3661" s="30"/>
      <c r="J3661" s="30"/>
      <c r="K3661" s="31" t="str">
        <f>IF(D3661="","",ROUND(((F3661*I3661*'Műszaki adattábla'!$C$7/'Műszaki adattábla'!$C$8)+(G3661*I3661)+(H3661*I3661))/12*'Műszaki adattábla'!T3652,0))</f>
        <v/>
      </c>
      <c r="L3661" s="32" t="str">
        <f t="shared" si="121"/>
        <v/>
      </c>
    </row>
    <row r="3662" spans="2:12" ht="14.4" thickBot="1" x14ac:dyDescent="0.3">
      <c r="B3662" s="28" t="str">
        <f t="shared" si="120"/>
        <v/>
      </c>
      <c r="C3662" s="167" t="str">
        <f>IF(D3662="","",VLOOKUP(D3662,'Műszaki adattábla'!F:G,2,0))</f>
        <v/>
      </c>
      <c r="D3662" s="168" t="str">
        <f>IF('Műszaki adattábla'!F3653="","",'Műszaki adattábla'!F3653)</f>
        <v/>
      </c>
      <c r="E3662" s="169" t="str">
        <f>IF(D3662="","",VLOOKUP(D3662,'Műszaki adattábla'!F:R,13,0))</f>
        <v/>
      </c>
      <c r="F3662" s="29" t="str">
        <f>IF(D3662="","",VLOOKUP(D3662,'Műszaki adattábla'!F:M,8,0))</f>
        <v/>
      </c>
      <c r="G3662" s="29" t="str">
        <f>IF(D3662="","",IF('Műszaki adattábla'!L3653="20-99",IF('Műszaki adattábla'!O3653="","Nem adott meg lekötött teljesítményt",VLOOKUP(D3662,'Műszaki adattábla'!F:O,10,0)),0))</f>
        <v/>
      </c>
      <c r="H3662" s="29" t="str">
        <f>IF(D3662="","",VLOOKUP(D3662,'Műszaki adattábla'!F:P,11,0))</f>
        <v/>
      </c>
      <c r="I3662" s="30"/>
      <c r="J3662" s="30"/>
      <c r="K3662" s="31" t="str">
        <f>IF(D3662="","",ROUND(((F3662*I3662*'Műszaki adattábla'!$C$7/'Műszaki adattábla'!$C$8)+(G3662*I3662)+(H3662*I3662))/12*'Műszaki adattábla'!T3653,0))</f>
        <v/>
      </c>
      <c r="L3662" s="32" t="str">
        <f t="shared" si="121"/>
        <v/>
      </c>
    </row>
    <row r="3663" spans="2:12" ht="14.4" thickBot="1" x14ac:dyDescent="0.3">
      <c r="B3663" s="28" t="str">
        <f t="shared" si="120"/>
        <v/>
      </c>
      <c r="C3663" s="167" t="str">
        <f>IF(D3663="","",VLOOKUP(D3663,'Műszaki adattábla'!F:G,2,0))</f>
        <v/>
      </c>
      <c r="D3663" s="168" t="str">
        <f>IF('Műszaki adattábla'!F3654="","",'Műszaki adattábla'!F3654)</f>
        <v/>
      </c>
      <c r="E3663" s="169" t="str">
        <f>IF(D3663="","",VLOOKUP(D3663,'Műszaki adattábla'!F:R,13,0))</f>
        <v/>
      </c>
      <c r="F3663" s="29" t="str">
        <f>IF(D3663="","",VLOOKUP(D3663,'Műszaki adattábla'!F:M,8,0))</f>
        <v/>
      </c>
      <c r="G3663" s="29" t="str">
        <f>IF(D3663="","",IF('Műszaki adattábla'!L3654="20-99",IF('Műszaki adattábla'!O3654="","Nem adott meg lekötött teljesítményt",VLOOKUP(D3663,'Műszaki adattábla'!F:O,10,0)),0))</f>
        <v/>
      </c>
      <c r="H3663" s="29" t="str">
        <f>IF(D3663="","",VLOOKUP(D3663,'Műszaki adattábla'!F:P,11,0))</f>
        <v/>
      </c>
      <c r="I3663" s="30"/>
      <c r="J3663" s="30"/>
      <c r="K3663" s="31" t="str">
        <f>IF(D3663="","",ROUND(((F3663*I3663*'Műszaki adattábla'!$C$7/'Műszaki adattábla'!$C$8)+(G3663*I3663)+(H3663*I3663))/12*'Műszaki adattábla'!T3654,0))</f>
        <v/>
      </c>
      <c r="L3663" s="32" t="str">
        <f t="shared" si="121"/>
        <v/>
      </c>
    </row>
    <row r="3664" spans="2:12" ht="14.4" thickBot="1" x14ac:dyDescent="0.3">
      <c r="B3664" s="28" t="str">
        <f t="shared" si="120"/>
        <v/>
      </c>
      <c r="C3664" s="167" t="str">
        <f>IF(D3664="","",VLOOKUP(D3664,'Műszaki adattábla'!F:G,2,0))</f>
        <v/>
      </c>
      <c r="D3664" s="168" t="str">
        <f>IF('Műszaki adattábla'!F3655="","",'Műszaki adattábla'!F3655)</f>
        <v/>
      </c>
      <c r="E3664" s="169" t="str">
        <f>IF(D3664="","",VLOOKUP(D3664,'Műszaki adattábla'!F:R,13,0))</f>
        <v/>
      </c>
      <c r="F3664" s="29" t="str">
        <f>IF(D3664="","",VLOOKUP(D3664,'Műszaki adattábla'!F:M,8,0))</f>
        <v/>
      </c>
      <c r="G3664" s="29" t="str">
        <f>IF(D3664="","",IF('Műszaki adattábla'!L3655="20-99",IF('Műszaki adattábla'!O3655="","Nem adott meg lekötött teljesítményt",VLOOKUP(D3664,'Műszaki adattábla'!F:O,10,0)),0))</f>
        <v/>
      </c>
      <c r="H3664" s="29" t="str">
        <f>IF(D3664="","",VLOOKUP(D3664,'Műszaki adattábla'!F:P,11,0))</f>
        <v/>
      </c>
      <c r="I3664" s="30"/>
      <c r="J3664" s="30"/>
      <c r="K3664" s="31" t="str">
        <f>IF(D3664="","",ROUND(((F3664*I3664*'Műszaki adattábla'!$C$7/'Műszaki adattábla'!$C$8)+(G3664*I3664)+(H3664*I3664))/12*'Műszaki adattábla'!T3655,0))</f>
        <v/>
      </c>
      <c r="L3664" s="32" t="str">
        <f t="shared" si="121"/>
        <v/>
      </c>
    </row>
    <row r="3665" spans="2:12" ht="14.4" thickBot="1" x14ac:dyDescent="0.3">
      <c r="B3665" s="28" t="str">
        <f t="shared" si="120"/>
        <v/>
      </c>
      <c r="C3665" s="167" t="str">
        <f>IF(D3665="","",VLOOKUP(D3665,'Műszaki adattábla'!F:G,2,0))</f>
        <v/>
      </c>
      <c r="D3665" s="168" t="str">
        <f>IF('Műszaki adattábla'!F3656="","",'Műszaki adattábla'!F3656)</f>
        <v/>
      </c>
      <c r="E3665" s="169" t="str">
        <f>IF(D3665="","",VLOOKUP(D3665,'Műszaki adattábla'!F:R,13,0))</f>
        <v/>
      </c>
      <c r="F3665" s="29" t="str">
        <f>IF(D3665="","",VLOOKUP(D3665,'Műszaki adattábla'!F:M,8,0))</f>
        <v/>
      </c>
      <c r="G3665" s="29" t="str">
        <f>IF(D3665="","",IF('Műszaki adattábla'!L3656="20-99",IF('Műszaki adattábla'!O3656="","Nem adott meg lekötött teljesítményt",VLOOKUP(D3665,'Műszaki adattábla'!F:O,10,0)),0))</f>
        <v/>
      </c>
      <c r="H3665" s="29" t="str">
        <f>IF(D3665="","",VLOOKUP(D3665,'Műszaki adattábla'!F:P,11,0))</f>
        <v/>
      </c>
      <c r="I3665" s="30"/>
      <c r="J3665" s="30"/>
      <c r="K3665" s="31" t="str">
        <f>IF(D3665="","",ROUND(((F3665*I3665*'Műszaki adattábla'!$C$7/'Műszaki adattábla'!$C$8)+(G3665*I3665)+(H3665*I3665))/12*'Műszaki adattábla'!T3656,0))</f>
        <v/>
      </c>
      <c r="L3665" s="32" t="str">
        <f t="shared" si="121"/>
        <v/>
      </c>
    </row>
    <row r="3666" spans="2:12" ht="14.4" thickBot="1" x14ac:dyDescent="0.3">
      <c r="B3666" s="28" t="str">
        <f t="shared" si="120"/>
        <v/>
      </c>
      <c r="C3666" s="167" t="str">
        <f>IF(D3666="","",VLOOKUP(D3666,'Műszaki adattábla'!F:G,2,0))</f>
        <v/>
      </c>
      <c r="D3666" s="168" t="str">
        <f>IF('Műszaki adattábla'!F3657="","",'Műszaki adattábla'!F3657)</f>
        <v/>
      </c>
      <c r="E3666" s="169" t="str">
        <f>IF(D3666="","",VLOOKUP(D3666,'Műszaki adattábla'!F:R,13,0))</f>
        <v/>
      </c>
      <c r="F3666" s="29" t="str">
        <f>IF(D3666="","",VLOOKUP(D3666,'Műszaki adattábla'!F:M,8,0))</f>
        <v/>
      </c>
      <c r="G3666" s="29" t="str">
        <f>IF(D3666="","",IF('Műszaki adattábla'!L3657="20-99",IF('Műszaki adattábla'!O3657="","Nem adott meg lekötött teljesítményt",VLOOKUP(D3666,'Műszaki adattábla'!F:O,10,0)),0))</f>
        <v/>
      </c>
      <c r="H3666" s="29" t="str">
        <f>IF(D3666="","",VLOOKUP(D3666,'Műszaki adattábla'!F:P,11,0))</f>
        <v/>
      </c>
      <c r="I3666" s="30"/>
      <c r="J3666" s="30"/>
      <c r="K3666" s="31" t="str">
        <f>IF(D3666="","",ROUND(((F3666*I3666*'Műszaki adattábla'!$C$7/'Műszaki adattábla'!$C$8)+(G3666*I3666)+(H3666*I3666))/12*'Műszaki adattábla'!T3657,0))</f>
        <v/>
      </c>
      <c r="L3666" s="32" t="str">
        <f t="shared" si="121"/>
        <v/>
      </c>
    </row>
    <row r="3667" spans="2:12" ht="14.4" thickBot="1" x14ac:dyDescent="0.3">
      <c r="B3667" s="28" t="str">
        <f t="shared" si="120"/>
        <v/>
      </c>
      <c r="C3667" s="167" t="str">
        <f>IF(D3667="","",VLOOKUP(D3667,'Műszaki adattábla'!F:G,2,0))</f>
        <v/>
      </c>
      <c r="D3667" s="168" t="str">
        <f>IF('Műszaki adattábla'!F3658="","",'Műszaki adattábla'!F3658)</f>
        <v/>
      </c>
      <c r="E3667" s="169" t="str">
        <f>IF(D3667="","",VLOOKUP(D3667,'Műszaki adattábla'!F:R,13,0))</f>
        <v/>
      </c>
      <c r="F3667" s="29" t="str">
        <f>IF(D3667="","",VLOOKUP(D3667,'Műszaki adattábla'!F:M,8,0))</f>
        <v/>
      </c>
      <c r="G3667" s="29" t="str">
        <f>IF(D3667="","",IF('Műszaki adattábla'!L3658="20-99",IF('Műszaki adattábla'!O3658="","Nem adott meg lekötött teljesítményt",VLOOKUP(D3667,'Műszaki adattábla'!F:O,10,0)),0))</f>
        <v/>
      </c>
      <c r="H3667" s="29" t="str">
        <f>IF(D3667="","",VLOOKUP(D3667,'Műszaki adattábla'!F:P,11,0))</f>
        <v/>
      </c>
      <c r="I3667" s="30"/>
      <c r="J3667" s="30"/>
      <c r="K3667" s="31" t="str">
        <f>IF(D3667="","",ROUND(((F3667*I3667*'Műszaki adattábla'!$C$7/'Műszaki adattábla'!$C$8)+(G3667*I3667)+(H3667*I3667))/12*'Műszaki adattábla'!T3658,0))</f>
        <v/>
      </c>
      <c r="L3667" s="32" t="str">
        <f t="shared" si="121"/>
        <v/>
      </c>
    </row>
    <row r="3668" spans="2:12" ht="14.4" thickBot="1" x14ac:dyDescent="0.3">
      <c r="B3668" s="28" t="str">
        <f t="shared" si="120"/>
        <v/>
      </c>
      <c r="C3668" s="167" t="str">
        <f>IF(D3668="","",VLOOKUP(D3668,'Műszaki adattábla'!F:G,2,0))</f>
        <v/>
      </c>
      <c r="D3668" s="168" t="str">
        <f>IF('Műszaki adattábla'!F3659="","",'Műszaki adattábla'!F3659)</f>
        <v/>
      </c>
      <c r="E3668" s="169" t="str">
        <f>IF(D3668="","",VLOOKUP(D3668,'Műszaki adattábla'!F:R,13,0))</f>
        <v/>
      </c>
      <c r="F3668" s="29" t="str">
        <f>IF(D3668="","",VLOOKUP(D3668,'Műszaki adattábla'!F:M,8,0))</f>
        <v/>
      </c>
      <c r="G3668" s="29" t="str">
        <f>IF(D3668="","",IF('Műszaki adattábla'!L3659="20-99",IF('Műszaki adattábla'!O3659="","Nem adott meg lekötött teljesítményt",VLOOKUP(D3668,'Műszaki adattábla'!F:O,10,0)),0))</f>
        <v/>
      </c>
      <c r="H3668" s="29" t="str">
        <f>IF(D3668="","",VLOOKUP(D3668,'Műszaki adattábla'!F:P,11,0))</f>
        <v/>
      </c>
      <c r="I3668" s="30"/>
      <c r="J3668" s="30"/>
      <c r="K3668" s="31" t="str">
        <f>IF(D3668="","",ROUND(((F3668*I3668*'Műszaki adattábla'!$C$7/'Műszaki adattábla'!$C$8)+(G3668*I3668)+(H3668*I3668))/12*'Műszaki adattábla'!T3659,0))</f>
        <v/>
      </c>
      <c r="L3668" s="32" t="str">
        <f t="shared" si="121"/>
        <v/>
      </c>
    </row>
    <row r="3669" spans="2:12" ht="14.4" thickBot="1" x14ac:dyDescent="0.3">
      <c r="B3669" s="28" t="str">
        <f t="shared" si="120"/>
        <v/>
      </c>
      <c r="C3669" s="167" t="str">
        <f>IF(D3669="","",VLOOKUP(D3669,'Műszaki adattábla'!F:G,2,0))</f>
        <v/>
      </c>
      <c r="D3669" s="168" t="str">
        <f>IF('Műszaki adattábla'!F3660="","",'Műszaki adattábla'!F3660)</f>
        <v/>
      </c>
      <c r="E3669" s="169" t="str">
        <f>IF(D3669="","",VLOOKUP(D3669,'Műszaki adattábla'!F:R,13,0))</f>
        <v/>
      </c>
      <c r="F3669" s="29" t="str">
        <f>IF(D3669="","",VLOOKUP(D3669,'Műszaki adattábla'!F:M,8,0))</f>
        <v/>
      </c>
      <c r="G3669" s="29" t="str">
        <f>IF(D3669="","",IF('Műszaki adattábla'!L3660="20-99",IF('Műszaki adattábla'!O3660="","Nem adott meg lekötött teljesítményt",VLOOKUP(D3669,'Műszaki adattábla'!F:O,10,0)),0))</f>
        <v/>
      </c>
      <c r="H3669" s="29" t="str">
        <f>IF(D3669="","",VLOOKUP(D3669,'Műszaki adattábla'!F:P,11,0))</f>
        <v/>
      </c>
      <c r="I3669" s="30"/>
      <c r="J3669" s="30"/>
      <c r="K3669" s="31" t="str">
        <f>IF(D3669="","",ROUND(((F3669*I3669*'Műszaki adattábla'!$C$7/'Műszaki adattábla'!$C$8)+(G3669*I3669)+(H3669*I3669))/12*'Műszaki adattábla'!T3660,0))</f>
        <v/>
      </c>
      <c r="L3669" s="32" t="str">
        <f t="shared" si="121"/>
        <v/>
      </c>
    </row>
    <row r="3670" spans="2:12" ht="14.4" thickBot="1" x14ac:dyDescent="0.3">
      <c r="B3670" s="28" t="str">
        <f t="shared" si="120"/>
        <v/>
      </c>
      <c r="C3670" s="167" t="str">
        <f>IF(D3670="","",VLOOKUP(D3670,'Műszaki adattábla'!F:G,2,0))</f>
        <v/>
      </c>
      <c r="D3670" s="168" t="str">
        <f>IF('Műszaki adattábla'!F3661="","",'Műszaki adattábla'!F3661)</f>
        <v/>
      </c>
      <c r="E3670" s="169" t="str">
        <f>IF(D3670="","",VLOOKUP(D3670,'Műszaki adattábla'!F:R,13,0))</f>
        <v/>
      </c>
      <c r="F3670" s="29" t="str">
        <f>IF(D3670="","",VLOOKUP(D3670,'Műszaki adattábla'!F:M,8,0))</f>
        <v/>
      </c>
      <c r="G3670" s="29" t="str">
        <f>IF(D3670="","",IF('Műszaki adattábla'!L3661="20-99",IF('Műszaki adattábla'!O3661="","Nem adott meg lekötött teljesítményt",VLOOKUP(D3670,'Műszaki adattábla'!F:O,10,0)),0))</f>
        <v/>
      </c>
      <c r="H3670" s="29" t="str">
        <f>IF(D3670="","",VLOOKUP(D3670,'Műszaki adattábla'!F:P,11,0))</f>
        <v/>
      </c>
      <c r="I3670" s="30"/>
      <c r="J3670" s="30"/>
      <c r="K3670" s="31" t="str">
        <f>IF(D3670="","",ROUND(((F3670*I3670*'Műszaki adattábla'!$C$7/'Műszaki adattábla'!$C$8)+(G3670*I3670)+(H3670*I3670))/12*'Műszaki adattábla'!T3661,0))</f>
        <v/>
      </c>
      <c r="L3670" s="32" t="str">
        <f t="shared" si="121"/>
        <v/>
      </c>
    </row>
    <row r="3671" spans="2:12" ht="14.4" thickBot="1" x14ac:dyDescent="0.3">
      <c r="B3671" s="28" t="str">
        <f t="shared" si="120"/>
        <v/>
      </c>
      <c r="C3671" s="167" t="str">
        <f>IF(D3671="","",VLOOKUP(D3671,'Műszaki adattábla'!F:G,2,0))</f>
        <v/>
      </c>
      <c r="D3671" s="168" t="str">
        <f>IF('Műszaki adattábla'!F3662="","",'Műszaki adattábla'!F3662)</f>
        <v/>
      </c>
      <c r="E3671" s="169" t="str">
        <f>IF(D3671="","",VLOOKUP(D3671,'Műszaki adattábla'!F:R,13,0))</f>
        <v/>
      </c>
      <c r="F3671" s="29" t="str">
        <f>IF(D3671="","",VLOOKUP(D3671,'Műszaki adattábla'!F:M,8,0))</f>
        <v/>
      </c>
      <c r="G3671" s="29" t="str">
        <f>IF(D3671="","",IF('Műszaki adattábla'!L3662="20-99",IF('Műszaki adattábla'!O3662="","Nem adott meg lekötött teljesítményt",VLOOKUP(D3671,'Műszaki adattábla'!F:O,10,0)),0))</f>
        <v/>
      </c>
      <c r="H3671" s="29" t="str">
        <f>IF(D3671="","",VLOOKUP(D3671,'Műszaki adattábla'!F:P,11,0))</f>
        <v/>
      </c>
      <c r="I3671" s="30"/>
      <c r="J3671" s="30"/>
      <c r="K3671" s="31" t="str">
        <f>IF(D3671="","",ROUND(((F3671*I3671*'Műszaki adattábla'!$C$7/'Műszaki adattábla'!$C$8)+(G3671*I3671)+(H3671*I3671))/12*'Műszaki adattábla'!T3662,0))</f>
        <v/>
      </c>
      <c r="L3671" s="32" t="str">
        <f t="shared" si="121"/>
        <v/>
      </c>
    </row>
    <row r="3672" spans="2:12" ht="14.4" thickBot="1" x14ac:dyDescent="0.3">
      <c r="B3672" s="28" t="str">
        <f t="shared" si="120"/>
        <v/>
      </c>
      <c r="C3672" s="167" t="str">
        <f>IF(D3672="","",VLOOKUP(D3672,'Műszaki adattábla'!F:G,2,0))</f>
        <v/>
      </c>
      <c r="D3672" s="168" t="str">
        <f>IF('Műszaki adattábla'!F3663="","",'Műszaki adattábla'!F3663)</f>
        <v/>
      </c>
      <c r="E3672" s="169" t="str">
        <f>IF(D3672="","",VLOOKUP(D3672,'Műszaki adattábla'!F:R,13,0))</f>
        <v/>
      </c>
      <c r="F3672" s="29" t="str">
        <f>IF(D3672="","",VLOOKUP(D3672,'Műszaki adattábla'!F:M,8,0))</f>
        <v/>
      </c>
      <c r="G3672" s="29" t="str">
        <f>IF(D3672="","",IF('Műszaki adattábla'!L3663="20-99",IF('Műszaki adattábla'!O3663="","Nem adott meg lekötött teljesítményt",VLOOKUP(D3672,'Műszaki adattábla'!F:O,10,0)),0))</f>
        <v/>
      </c>
      <c r="H3672" s="29" t="str">
        <f>IF(D3672="","",VLOOKUP(D3672,'Műszaki adattábla'!F:P,11,0))</f>
        <v/>
      </c>
      <c r="I3672" s="30"/>
      <c r="J3672" s="30"/>
      <c r="K3672" s="31" t="str">
        <f>IF(D3672="","",ROUND(((F3672*I3672*'Műszaki adattábla'!$C$7/'Műszaki adattábla'!$C$8)+(G3672*I3672)+(H3672*I3672))/12*'Műszaki adattábla'!T3663,0))</f>
        <v/>
      </c>
      <c r="L3672" s="32" t="str">
        <f t="shared" si="121"/>
        <v/>
      </c>
    </row>
    <row r="3673" spans="2:12" ht="14.4" thickBot="1" x14ac:dyDescent="0.3">
      <c r="B3673" s="28" t="str">
        <f t="shared" si="120"/>
        <v/>
      </c>
      <c r="C3673" s="167" t="str">
        <f>IF(D3673="","",VLOOKUP(D3673,'Műszaki adattábla'!F:G,2,0))</f>
        <v/>
      </c>
      <c r="D3673" s="168" t="str">
        <f>IF('Műszaki adattábla'!F3664="","",'Műszaki adattábla'!F3664)</f>
        <v/>
      </c>
      <c r="E3673" s="169" t="str">
        <f>IF(D3673="","",VLOOKUP(D3673,'Műszaki adattábla'!F:R,13,0))</f>
        <v/>
      </c>
      <c r="F3673" s="29" t="str">
        <f>IF(D3673="","",VLOOKUP(D3673,'Műszaki adattábla'!F:M,8,0))</f>
        <v/>
      </c>
      <c r="G3673" s="29" t="str">
        <f>IF(D3673="","",IF('Műszaki adattábla'!L3664="20-99",IF('Műszaki adattábla'!O3664="","Nem adott meg lekötött teljesítményt",VLOOKUP(D3673,'Műszaki adattábla'!F:O,10,0)),0))</f>
        <v/>
      </c>
      <c r="H3673" s="29" t="str">
        <f>IF(D3673="","",VLOOKUP(D3673,'Műszaki adattábla'!F:P,11,0))</f>
        <v/>
      </c>
      <c r="I3673" s="30"/>
      <c r="J3673" s="30"/>
      <c r="K3673" s="31" t="str">
        <f>IF(D3673="","",ROUND(((F3673*I3673*'Műszaki adattábla'!$C$7/'Műszaki adattábla'!$C$8)+(G3673*I3673)+(H3673*I3673))/12*'Műszaki adattábla'!T3664,0))</f>
        <v/>
      </c>
      <c r="L3673" s="32" t="str">
        <f t="shared" si="121"/>
        <v/>
      </c>
    </row>
    <row r="3674" spans="2:12" ht="14.4" thickBot="1" x14ac:dyDescent="0.3">
      <c r="B3674" s="28" t="str">
        <f t="shared" si="120"/>
        <v/>
      </c>
      <c r="C3674" s="167" t="str">
        <f>IF(D3674="","",VLOOKUP(D3674,'Műszaki adattábla'!F:G,2,0))</f>
        <v/>
      </c>
      <c r="D3674" s="168" t="str">
        <f>IF('Műszaki adattábla'!F3665="","",'Műszaki adattábla'!F3665)</f>
        <v/>
      </c>
      <c r="E3674" s="169" t="str">
        <f>IF(D3674="","",VLOOKUP(D3674,'Műszaki adattábla'!F:R,13,0))</f>
        <v/>
      </c>
      <c r="F3674" s="29" t="str">
        <f>IF(D3674="","",VLOOKUP(D3674,'Műszaki adattábla'!F:M,8,0))</f>
        <v/>
      </c>
      <c r="G3674" s="29" t="str">
        <f>IF(D3674="","",IF('Műszaki adattábla'!L3665="20-99",IF('Műszaki adattábla'!O3665="","Nem adott meg lekötött teljesítményt",VLOOKUP(D3674,'Műszaki adattábla'!F:O,10,0)),0))</f>
        <v/>
      </c>
      <c r="H3674" s="29" t="str">
        <f>IF(D3674="","",VLOOKUP(D3674,'Műszaki adattábla'!F:P,11,0))</f>
        <v/>
      </c>
      <c r="I3674" s="30"/>
      <c r="J3674" s="30"/>
      <c r="K3674" s="31" t="str">
        <f>IF(D3674="","",ROUND(((F3674*I3674*'Műszaki adattábla'!$C$7/'Műszaki adattábla'!$C$8)+(G3674*I3674)+(H3674*I3674))/12*'Műszaki adattábla'!T3665,0))</f>
        <v/>
      </c>
      <c r="L3674" s="32" t="str">
        <f t="shared" si="121"/>
        <v/>
      </c>
    </row>
    <row r="3675" spans="2:12" ht="14.4" thickBot="1" x14ac:dyDescent="0.3">
      <c r="B3675" s="28" t="str">
        <f t="shared" si="120"/>
        <v/>
      </c>
      <c r="C3675" s="167" t="str">
        <f>IF(D3675="","",VLOOKUP(D3675,'Műszaki adattábla'!F:G,2,0))</f>
        <v/>
      </c>
      <c r="D3675" s="168" t="str">
        <f>IF('Műszaki adattábla'!F3666="","",'Műszaki adattábla'!F3666)</f>
        <v/>
      </c>
      <c r="E3675" s="169" t="str">
        <f>IF(D3675="","",VLOOKUP(D3675,'Műszaki adattábla'!F:R,13,0))</f>
        <v/>
      </c>
      <c r="F3675" s="29" t="str">
        <f>IF(D3675="","",VLOOKUP(D3675,'Műszaki adattábla'!F:M,8,0))</f>
        <v/>
      </c>
      <c r="G3675" s="29" t="str">
        <f>IF(D3675="","",IF('Műszaki adattábla'!L3666="20-99",IF('Műszaki adattábla'!O3666="","Nem adott meg lekötött teljesítményt",VLOOKUP(D3675,'Műszaki adattábla'!F:O,10,0)),0))</f>
        <v/>
      </c>
      <c r="H3675" s="29" t="str">
        <f>IF(D3675="","",VLOOKUP(D3675,'Műszaki adattábla'!F:P,11,0))</f>
        <v/>
      </c>
      <c r="I3675" s="30"/>
      <c r="J3675" s="30"/>
      <c r="K3675" s="31" t="str">
        <f>IF(D3675="","",ROUND(((F3675*I3675*'Műszaki adattábla'!$C$7/'Műszaki adattábla'!$C$8)+(G3675*I3675)+(H3675*I3675))/12*'Műszaki adattábla'!T3666,0))</f>
        <v/>
      </c>
      <c r="L3675" s="32" t="str">
        <f t="shared" si="121"/>
        <v/>
      </c>
    </row>
    <row r="3676" spans="2:12" ht="14.4" thickBot="1" x14ac:dyDescent="0.3">
      <c r="B3676" s="28" t="str">
        <f t="shared" ref="B3676:B3739" si="122">IF(D3676="","",B3675+1)</f>
        <v/>
      </c>
      <c r="C3676" s="167" t="str">
        <f>IF(D3676="","",VLOOKUP(D3676,'Műszaki adattábla'!F:G,2,0))</f>
        <v/>
      </c>
      <c r="D3676" s="168" t="str">
        <f>IF('Műszaki adattábla'!F3667="","",'Műszaki adattábla'!F3667)</f>
        <v/>
      </c>
      <c r="E3676" s="169" t="str">
        <f>IF(D3676="","",VLOOKUP(D3676,'Műszaki adattábla'!F:R,13,0))</f>
        <v/>
      </c>
      <c r="F3676" s="29" t="str">
        <f>IF(D3676="","",VLOOKUP(D3676,'Műszaki adattábla'!F:M,8,0))</f>
        <v/>
      </c>
      <c r="G3676" s="29" t="str">
        <f>IF(D3676="","",IF('Műszaki adattábla'!L3667="20-99",IF('Műszaki adattábla'!O3667="","Nem adott meg lekötött teljesítményt",VLOOKUP(D3676,'Műszaki adattábla'!F:O,10,0)),0))</f>
        <v/>
      </c>
      <c r="H3676" s="29" t="str">
        <f>IF(D3676="","",VLOOKUP(D3676,'Műszaki adattábla'!F:P,11,0))</f>
        <v/>
      </c>
      <c r="I3676" s="30"/>
      <c r="J3676" s="30"/>
      <c r="K3676" s="31" t="str">
        <f>IF(D3676="","",ROUND(((F3676*I3676*'Műszaki adattábla'!$C$7/'Műszaki adattábla'!$C$8)+(G3676*I3676)+(H3676*I3676))/12*'Műszaki adattábla'!T3667,0))</f>
        <v/>
      </c>
      <c r="L3676" s="32" t="str">
        <f t="shared" ref="L3676:L3739" si="123">IF(D3676="","",ROUND((J3676/1000)*E3676,0))</f>
        <v/>
      </c>
    </row>
    <row r="3677" spans="2:12" ht="14.4" thickBot="1" x14ac:dyDescent="0.3">
      <c r="B3677" s="28" t="str">
        <f t="shared" si="122"/>
        <v/>
      </c>
      <c r="C3677" s="167" t="str">
        <f>IF(D3677="","",VLOOKUP(D3677,'Műszaki adattábla'!F:G,2,0))</f>
        <v/>
      </c>
      <c r="D3677" s="168" t="str">
        <f>IF('Műszaki adattábla'!F3668="","",'Műszaki adattábla'!F3668)</f>
        <v/>
      </c>
      <c r="E3677" s="169" t="str">
        <f>IF(D3677="","",VLOOKUP(D3677,'Műszaki adattábla'!F:R,13,0))</f>
        <v/>
      </c>
      <c r="F3677" s="29" t="str">
        <f>IF(D3677="","",VLOOKUP(D3677,'Műszaki adattábla'!F:M,8,0))</f>
        <v/>
      </c>
      <c r="G3677" s="29" t="str">
        <f>IF(D3677="","",IF('Műszaki adattábla'!L3668="20-99",IF('Műszaki adattábla'!O3668="","Nem adott meg lekötött teljesítményt",VLOOKUP(D3677,'Műszaki adattábla'!F:O,10,0)),0))</f>
        <v/>
      </c>
      <c r="H3677" s="29" t="str">
        <f>IF(D3677="","",VLOOKUP(D3677,'Műszaki adattábla'!F:P,11,0))</f>
        <v/>
      </c>
      <c r="I3677" s="30"/>
      <c r="J3677" s="30"/>
      <c r="K3677" s="31" t="str">
        <f>IF(D3677="","",ROUND(((F3677*I3677*'Műszaki adattábla'!$C$7/'Műszaki adattábla'!$C$8)+(G3677*I3677)+(H3677*I3677))/12*'Műszaki adattábla'!T3668,0))</f>
        <v/>
      </c>
      <c r="L3677" s="32" t="str">
        <f t="shared" si="123"/>
        <v/>
      </c>
    </row>
    <row r="3678" spans="2:12" ht="14.4" thickBot="1" x14ac:dyDescent="0.3">
      <c r="B3678" s="28" t="str">
        <f t="shared" si="122"/>
        <v/>
      </c>
      <c r="C3678" s="167" t="str">
        <f>IF(D3678="","",VLOOKUP(D3678,'Műszaki adattábla'!F:G,2,0))</f>
        <v/>
      </c>
      <c r="D3678" s="168" t="str">
        <f>IF('Műszaki adattábla'!F3669="","",'Műszaki adattábla'!F3669)</f>
        <v/>
      </c>
      <c r="E3678" s="169" t="str">
        <f>IF(D3678="","",VLOOKUP(D3678,'Műszaki adattábla'!F:R,13,0))</f>
        <v/>
      </c>
      <c r="F3678" s="29" t="str">
        <f>IF(D3678="","",VLOOKUP(D3678,'Műszaki adattábla'!F:M,8,0))</f>
        <v/>
      </c>
      <c r="G3678" s="29" t="str">
        <f>IF(D3678="","",IF('Műszaki adattábla'!L3669="20-99",IF('Műszaki adattábla'!O3669="","Nem adott meg lekötött teljesítményt",VLOOKUP(D3678,'Műszaki adattábla'!F:O,10,0)),0))</f>
        <v/>
      </c>
      <c r="H3678" s="29" t="str">
        <f>IF(D3678="","",VLOOKUP(D3678,'Műszaki adattábla'!F:P,11,0))</f>
        <v/>
      </c>
      <c r="I3678" s="30"/>
      <c r="J3678" s="30"/>
      <c r="K3678" s="31" t="str">
        <f>IF(D3678="","",ROUND(((F3678*I3678*'Műszaki adattábla'!$C$7/'Műszaki adattábla'!$C$8)+(G3678*I3678)+(H3678*I3678))/12*'Műszaki adattábla'!T3669,0))</f>
        <v/>
      </c>
      <c r="L3678" s="32" t="str">
        <f t="shared" si="123"/>
        <v/>
      </c>
    </row>
    <row r="3679" spans="2:12" ht="14.4" thickBot="1" x14ac:dyDescent="0.3">
      <c r="B3679" s="28" t="str">
        <f t="shared" si="122"/>
        <v/>
      </c>
      <c r="C3679" s="167" t="str">
        <f>IF(D3679="","",VLOOKUP(D3679,'Műszaki adattábla'!F:G,2,0))</f>
        <v/>
      </c>
      <c r="D3679" s="168" t="str">
        <f>IF('Műszaki adattábla'!F3670="","",'Műszaki adattábla'!F3670)</f>
        <v/>
      </c>
      <c r="E3679" s="169" t="str">
        <f>IF(D3679="","",VLOOKUP(D3679,'Műszaki adattábla'!F:R,13,0))</f>
        <v/>
      </c>
      <c r="F3679" s="29" t="str">
        <f>IF(D3679="","",VLOOKUP(D3679,'Műszaki adattábla'!F:M,8,0))</f>
        <v/>
      </c>
      <c r="G3679" s="29" t="str">
        <f>IF(D3679="","",IF('Műszaki adattábla'!L3670="20-99",IF('Műszaki adattábla'!O3670="","Nem adott meg lekötött teljesítményt",VLOOKUP(D3679,'Műszaki adattábla'!F:O,10,0)),0))</f>
        <v/>
      </c>
      <c r="H3679" s="29" t="str">
        <f>IF(D3679="","",VLOOKUP(D3679,'Műszaki adattábla'!F:P,11,0))</f>
        <v/>
      </c>
      <c r="I3679" s="30"/>
      <c r="J3679" s="30"/>
      <c r="K3679" s="31" t="str">
        <f>IF(D3679="","",ROUND(((F3679*I3679*'Műszaki adattábla'!$C$7/'Műszaki adattábla'!$C$8)+(G3679*I3679)+(H3679*I3679))/12*'Műszaki adattábla'!T3670,0))</f>
        <v/>
      </c>
      <c r="L3679" s="32" t="str">
        <f t="shared" si="123"/>
        <v/>
      </c>
    </row>
    <row r="3680" spans="2:12" ht="14.4" thickBot="1" x14ac:dyDescent="0.3">
      <c r="B3680" s="28" t="str">
        <f t="shared" si="122"/>
        <v/>
      </c>
      <c r="C3680" s="167" t="str">
        <f>IF(D3680="","",VLOOKUP(D3680,'Műszaki adattábla'!F:G,2,0))</f>
        <v/>
      </c>
      <c r="D3680" s="168" t="str">
        <f>IF('Műszaki adattábla'!F3671="","",'Műszaki adattábla'!F3671)</f>
        <v/>
      </c>
      <c r="E3680" s="169" t="str">
        <f>IF(D3680="","",VLOOKUP(D3680,'Műszaki adattábla'!F:R,13,0))</f>
        <v/>
      </c>
      <c r="F3680" s="29" t="str">
        <f>IF(D3680="","",VLOOKUP(D3680,'Műszaki adattábla'!F:M,8,0))</f>
        <v/>
      </c>
      <c r="G3680" s="29" t="str">
        <f>IF(D3680="","",IF('Műszaki adattábla'!L3671="20-99",IF('Műszaki adattábla'!O3671="","Nem adott meg lekötött teljesítményt",VLOOKUP(D3680,'Műszaki adattábla'!F:O,10,0)),0))</f>
        <v/>
      </c>
      <c r="H3680" s="29" t="str">
        <f>IF(D3680="","",VLOOKUP(D3680,'Műszaki adattábla'!F:P,11,0))</f>
        <v/>
      </c>
      <c r="I3680" s="30"/>
      <c r="J3680" s="30"/>
      <c r="K3680" s="31" t="str">
        <f>IF(D3680="","",ROUND(((F3680*I3680*'Műszaki adattábla'!$C$7/'Műszaki adattábla'!$C$8)+(G3680*I3680)+(H3680*I3680))/12*'Műszaki adattábla'!T3671,0))</f>
        <v/>
      </c>
      <c r="L3680" s="32" t="str">
        <f t="shared" si="123"/>
        <v/>
      </c>
    </row>
    <row r="3681" spans="2:12" ht="14.4" thickBot="1" x14ac:dyDescent="0.3">
      <c r="B3681" s="28" t="str">
        <f t="shared" si="122"/>
        <v/>
      </c>
      <c r="C3681" s="167" t="str">
        <f>IF(D3681="","",VLOOKUP(D3681,'Műszaki adattábla'!F:G,2,0))</f>
        <v/>
      </c>
      <c r="D3681" s="168" t="str">
        <f>IF('Műszaki adattábla'!F3672="","",'Műszaki adattábla'!F3672)</f>
        <v/>
      </c>
      <c r="E3681" s="169" t="str">
        <f>IF(D3681="","",VLOOKUP(D3681,'Műszaki adattábla'!F:R,13,0))</f>
        <v/>
      </c>
      <c r="F3681" s="29" t="str">
        <f>IF(D3681="","",VLOOKUP(D3681,'Műszaki adattábla'!F:M,8,0))</f>
        <v/>
      </c>
      <c r="G3681" s="29" t="str">
        <f>IF(D3681="","",IF('Műszaki adattábla'!L3672="20-99",IF('Műszaki adattábla'!O3672="","Nem adott meg lekötött teljesítményt",VLOOKUP(D3681,'Műszaki adattábla'!F:O,10,0)),0))</f>
        <v/>
      </c>
      <c r="H3681" s="29" t="str">
        <f>IF(D3681="","",VLOOKUP(D3681,'Műszaki adattábla'!F:P,11,0))</f>
        <v/>
      </c>
      <c r="I3681" s="30"/>
      <c r="J3681" s="30"/>
      <c r="K3681" s="31" t="str">
        <f>IF(D3681="","",ROUND(((F3681*I3681*'Műszaki adattábla'!$C$7/'Műszaki adattábla'!$C$8)+(G3681*I3681)+(H3681*I3681))/12*'Műszaki adattábla'!T3672,0))</f>
        <v/>
      </c>
      <c r="L3681" s="32" t="str">
        <f t="shared" si="123"/>
        <v/>
      </c>
    </row>
    <row r="3682" spans="2:12" ht="14.4" thickBot="1" x14ac:dyDescent="0.3">
      <c r="B3682" s="28" t="str">
        <f t="shared" si="122"/>
        <v/>
      </c>
      <c r="C3682" s="167" t="str">
        <f>IF(D3682="","",VLOOKUP(D3682,'Műszaki adattábla'!F:G,2,0))</f>
        <v/>
      </c>
      <c r="D3682" s="168" t="str">
        <f>IF('Műszaki adattábla'!F3673="","",'Műszaki adattábla'!F3673)</f>
        <v/>
      </c>
      <c r="E3682" s="169" t="str">
        <f>IF(D3682="","",VLOOKUP(D3682,'Műszaki adattábla'!F:R,13,0))</f>
        <v/>
      </c>
      <c r="F3682" s="29" t="str">
        <f>IF(D3682="","",VLOOKUP(D3682,'Műszaki adattábla'!F:M,8,0))</f>
        <v/>
      </c>
      <c r="G3682" s="29" t="str">
        <f>IF(D3682="","",IF('Műszaki adattábla'!L3673="20-99",IF('Műszaki adattábla'!O3673="","Nem adott meg lekötött teljesítményt",VLOOKUP(D3682,'Műszaki adattábla'!F:O,10,0)),0))</f>
        <v/>
      </c>
      <c r="H3682" s="29" t="str">
        <f>IF(D3682="","",VLOOKUP(D3682,'Műszaki adattábla'!F:P,11,0))</f>
        <v/>
      </c>
      <c r="I3682" s="30"/>
      <c r="J3682" s="30"/>
      <c r="K3682" s="31" t="str">
        <f>IF(D3682="","",ROUND(((F3682*I3682*'Műszaki adattábla'!$C$7/'Műszaki adattábla'!$C$8)+(G3682*I3682)+(H3682*I3682))/12*'Műszaki adattábla'!T3673,0))</f>
        <v/>
      </c>
      <c r="L3682" s="32" t="str">
        <f t="shared" si="123"/>
        <v/>
      </c>
    </row>
    <row r="3683" spans="2:12" ht="14.4" thickBot="1" x14ac:dyDescent="0.3">
      <c r="B3683" s="28" t="str">
        <f t="shared" si="122"/>
        <v/>
      </c>
      <c r="C3683" s="167" t="str">
        <f>IF(D3683="","",VLOOKUP(D3683,'Műszaki adattábla'!F:G,2,0))</f>
        <v/>
      </c>
      <c r="D3683" s="168" t="str">
        <f>IF('Műszaki adattábla'!F3674="","",'Műszaki adattábla'!F3674)</f>
        <v/>
      </c>
      <c r="E3683" s="169" t="str">
        <f>IF(D3683="","",VLOOKUP(D3683,'Műszaki adattábla'!F:R,13,0))</f>
        <v/>
      </c>
      <c r="F3683" s="29" t="str">
        <f>IF(D3683="","",VLOOKUP(D3683,'Műszaki adattábla'!F:M,8,0))</f>
        <v/>
      </c>
      <c r="G3683" s="29" t="str">
        <f>IF(D3683="","",IF('Műszaki adattábla'!L3674="20-99",IF('Műszaki adattábla'!O3674="","Nem adott meg lekötött teljesítményt",VLOOKUP(D3683,'Műszaki adattábla'!F:O,10,0)),0))</f>
        <v/>
      </c>
      <c r="H3683" s="29" t="str">
        <f>IF(D3683="","",VLOOKUP(D3683,'Műszaki adattábla'!F:P,11,0))</f>
        <v/>
      </c>
      <c r="I3683" s="30"/>
      <c r="J3683" s="30"/>
      <c r="K3683" s="31" t="str">
        <f>IF(D3683="","",ROUND(((F3683*I3683*'Műszaki adattábla'!$C$7/'Műszaki adattábla'!$C$8)+(G3683*I3683)+(H3683*I3683))/12*'Műszaki adattábla'!T3674,0))</f>
        <v/>
      </c>
      <c r="L3683" s="32" t="str">
        <f t="shared" si="123"/>
        <v/>
      </c>
    </row>
    <row r="3684" spans="2:12" ht="14.4" thickBot="1" x14ac:dyDescent="0.3">
      <c r="B3684" s="28" t="str">
        <f t="shared" si="122"/>
        <v/>
      </c>
      <c r="C3684" s="167" t="str">
        <f>IF(D3684="","",VLOOKUP(D3684,'Műszaki adattábla'!F:G,2,0))</f>
        <v/>
      </c>
      <c r="D3684" s="168" t="str">
        <f>IF('Műszaki adattábla'!F3675="","",'Műszaki adattábla'!F3675)</f>
        <v/>
      </c>
      <c r="E3684" s="169" t="str">
        <f>IF(D3684="","",VLOOKUP(D3684,'Műszaki adattábla'!F:R,13,0))</f>
        <v/>
      </c>
      <c r="F3684" s="29" t="str">
        <f>IF(D3684="","",VLOOKUP(D3684,'Műszaki adattábla'!F:M,8,0))</f>
        <v/>
      </c>
      <c r="G3684" s="29" t="str">
        <f>IF(D3684="","",IF('Műszaki adattábla'!L3675="20-99",IF('Műszaki adattábla'!O3675="","Nem adott meg lekötött teljesítményt",VLOOKUP(D3684,'Műszaki adattábla'!F:O,10,0)),0))</f>
        <v/>
      </c>
      <c r="H3684" s="29" t="str">
        <f>IF(D3684="","",VLOOKUP(D3684,'Műszaki adattábla'!F:P,11,0))</f>
        <v/>
      </c>
      <c r="I3684" s="30"/>
      <c r="J3684" s="30"/>
      <c r="K3684" s="31" t="str">
        <f>IF(D3684="","",ROUND(((F3684*I3684*'Műszaki adattábla'!$C$7/'Műszaki adattábla'!$C$8)+(G3684*I3684)+(H3684*I3684))/12*'Műszaki adattábla'!T3675,0))</f>
        <v/>
      </c>
      <c r="L3684" s="32" t="str">
        <f t="shared" si="123"/>
        <v/>
      </c>
    </row>
    <row r="3685" spans="2:12" ht="14.4" thickBot="1" x14ac:dyDescent="0.3">
      <c r="B3685" s="28" t="str">
        <f t="shared" si="122"/>
        <v/>
      </c>
      <c r="C3685" s="167" t="str">
        <f>IF(D3685="","",VLOOKUP(D3685,'Műszaki adattábla'!F:G,2,0))</f>
        <v/>
      </c>
      <c r="D3685" s="168" t="str">
        <f>IF('Műszaki adattábla'!F3676="","",'Műszaki adattábla'!F3676)</f>
        <v/>
      </c>
      <c r="E3685" s="169" t="str">
        <f>IF(D3685="","",VLOOKUP(D3685,'Műszaki adattábla'!F:R,13,0))</f>
        <v/>
      </c>
      <c r="F3685" s="29" t="str">
        <f>IF(D3685="","",VLOOKUP(D3685,'Műszaki adattábla'!F:M,8,0))</f>
        <v/>
      </c>
      <c r="G3685" s="29" t="str">
        <f>IF(D3685="","",IF('Műszaki adattábla'!L3676="20-99",IF('Műszaki adattábla'!O3676="","Nem adott meg lekötött teljesítményt",VLOOKUP(D3685,'Műszaki adattábla'!F:O,10,0)),0))</f>
        <v/>
      </c>
      <c r="H3685" s="29" t="str">
        <f>IF(D3685="","",VLOOKUP(D3685,'Műszaki adattábla'!F:P,11,0))</f>
        <v/>
      </c>
      <c r="I3685" s="30"/>
      <c r="J3685" s="30"/>
      <c r="K3685" s="31" t="str">
        <f>IF(D3685="","",ROUND(((F3685*I3685*'Műszaki adattábla'!$C$7/'Műszaki adattábla'!$C$8)+(G3685*I3685)+(H3685*I3685))/12*'Műszaki adattábla'!T3676,0))</f>
        <v/>
      </c>
      <c r="L3685" s="32" t="str">
        <f t="shared" si="123"/>
        <v/>
      </c>
    </row>
    <row r="3686" spans="2:12" ht="14.4" thickBot="1" x14ac:dyDescent="0.3">
      <c r="B3686" s="28" t="str">
        <f t="shared" si="122"/>
        <v/>
      </c>
      <c r="C3686" s="167" t="str">
        <f>IF(D3686="","",VLOOKUP(D3686,'Műszaki adattábla'!F:G,2,0))</f>
        <v/>
      </c>
      <c r="D3686" s="168" t="str">
        <f>IF('Műszaki adattábla'!F3677="","",'Műszaki adattábla'!F3677)</f>
        <v/>
      </c>
      <c r="E3686" s="169" t="str">
        <f>IF(D3686="","",VLOOKUP(D3686,'Műszaki adattábla'!F:R,13,0))</f>
        <v/>
      </c>
      <c r="F3686" s="29" t="str">
        <f>IF(D3686="","",VLOOKUP(D3686,'Műszaki adattábla'!F:M,8,0))</f>
        <v/>
      </c>
      <c r="G3686" s="29" t="str">
        <f>IF(D3686="","",IF('Műszaki adattábla'!L3677="20-99",IF('Műszaki adattábla'!O3677="","Nem adott meg lekötött teljesítményt",VLOOKUP(D3686,'Műszaki adattábla'!F:O,10,0)),0))</f>
        <v/>
      </c>
      <c r="H3686" s="29" t="str">
        <f>IF(D3686="","",VLOOKUP(D3686,'Műszaki adattábla'!F:P,11,0))</f>
        <v/>
      </c>
      <c r="I3686" s="30"/>
      <c r="J3686" s="30"/>
      <c r="K3686" s="31" t="str">
        <f>IF(D3686="","",ROUND(((F3686*I3686*'Műszaki adattábla'!$C$7/'Műszaki adattábla'!$C$8)+(G3686*I3686)+(H3686*I3686))/12*'Műszaki adattábla'!T3677,0))</f>
        <v/>
      </c>
      <c r="L3686" s="32" t="str">
        <f t="shared" si="123"/>
        <v/>
      </c>
    </row>
    <row r="3687" spans="2:12" ht="14.4" thickBot="1" x14ac:dyDescent="0.3">
      <c r="B3687" s="28" t="str">
        <f t="shared" si="122"/>
        <v/>
      </c>
      <c r="C3687" s="167" t="str">
        <f>IF(D3687="","",VLOOKUP(D3687,'Műszaki adattábla'!F:G,2,0))</f>
        <v/>
      </c>
      <c r="D3687" s="168" t="str">
        <f>IF('Műszaki adattábla'!F3678="","",'Műszaki adattábla'!F3678)</f>
        <v/>
      </c>
      <c r="E3687" s="169" t="str">
        <f>IF(D3687="","",VLOOKUP(D3687,'Műszaki adattábla'!F:R,13,0))</f>
        <v/>
      </c>
      <c r="F3687" s="29" t="str">
        <f>IF(D3687="","",VLOOKUP(D3687,'Műszaki adattábla'!F:M,8,0))</f>
        <v/>
      </c>
      <c r="G3687" s="29" t="str">
        <f>IF(D3687="","",IF('Műszaki adattábla'!L3678="20-99",IF('Műszaki adattábla'!O3678="","Nem adott meg lekötött teljesítményt",VLOOKUP(D3687,'Műszaki adattábla'!F:O,10,0)),0))</f>
        <v/>
      </c>
      <c r="H3687" s="29" t="str">
        <f>IF(D3687="","",VLOOKUP(D3687,'Műszaki adattábla'!F:P,11,0))</f>
        <v/>
      </c>
      <c r="I3687" s="30"/>
      <c r="J3687" s="30"/>
      <c r="K3687" s="31" t="str">
        <f>IF(D3687="","",ROUND(((F3687*I3687*'Műszaki adattábla'!$C$7/'Műszaki adattábla'!$C$8)+(G3687*I3687)+(H3687*I3687))/12*'Műszaki adattábla'!T3678,0))</f>
        <v/>
      </c>
      <c r="L3687" s="32" t="str">
        <f t="shared" si="123"/>
        <v/>
      </c>
    </row>
    <row r="3688" spans="2:12" ht="14.4" thickBot="1" x14ac:dyDescent="0.3">
      <c r="B3688" s="28" t="str">
        <f t="shared" si="122"/>
        <v/>
      </c>
      <c r="C3688" s="167" t="str">
        <f>IF(D3688="","",VLOOKUP(D3688,'Műszaki adattábla'!F:G,2,0))</f>
        <v/>
      </c>
      <c r="D3688" s="168" t="str">
        <f>IF('Műszaki adattábla'!F3679="","",'Műszaki adattábla'!F3679)</f>
        <v/>
      </c>
      <c r="E3688" s="169" t="str">
        <f>IF(D3688="","",VLOOKUP(D3688,'Műszaki adattábla'!F:R,13,0))</f>
        <v/>
      </c>
      <c r="F3688" s="29" t="str">
        <f>IF(D3688="","",VLOOKUP(D3688,'Műszaki adattábla'!F:M,8,0))</f>
        <v/>
      </c>
      <c r="G3688" s="29" t="str">
        <f>IF(D3688="","",IF('Műszaki adattábla'!L3679="20-99",IF('Műszaki adattábla'!O3679="","Nem adott meg lekötött teljesítményt",VLOOKUP(D3688,'Műszaki adattábla'!F:O,10,0)),0))</f>
        <v/>
      </c>
      <c r="H3688" s="29" t="str">
        <f>IF(D3688="","",VLOOKUP(D3688,'Műszaki adattábla'!F:P,11,0))</f>
        <v/>
      </c>
      <c r="I3688" s="30"/>
      <c r="J3688" s="30"/>
      <c r="K3688" s="31" t="str">
        <f>IF(D3688="","",ROUND(((F3688*I3688*'Műszaki adattábla'!$C$7/'Műszaki adattábla'!$C$8)+(G3688*I3688)+(H3688*I3688))/12*'Műszaki adattábla'!T3679,0))</f>
        <v/>
      </c>
      <c r="L3688" s="32" t="str">
        <f t="shared" si="123"/>
        <v/>
      </c>
    </row>
    <row r="3689" spans="2:12" ht="14.4" thickBot="1" x14ac:dyDescent="0.3">
      <c r="B3689" s="28" t="str">
        <f t="shared" si="122"/>
        <v/>
      </c>
      <c r="C3689" s="167" t="str">
        <f>IF(D3689="","",VLOOKUP(D3689,'Műszaki adattábla'!F:G,2,0))</f>
        <v/>
      </c>
      <c r="D3689" s="168" t="str">
        <f>IF('Műszaki adattábla'!F3680="","",'Műszaki adattábla'!F3680)</f>
        <v/>
      </c>
      <c r="E3689" s="169" t="str">
        <f>IF(D3689="","",VLOOKUP(D3689,'Műszaki adattábla'!F:R,13,0))</f>
        <v/>
      </c>
      <c r="F3689" s="29" t="str">
        <f>IF(D3689="","",VLOOKUP(D3689,'Műszaki adattábla'!F:M,8,0))</f>
        <v/>
      </c>
      <c r="G3689" s="29" t="str">
        <f>IF(D3689="","",IF('Műszaki adattábla'!L3680="20-99",IF('Műszaki adattábla'!O3680="","Nem adott meg lekötött teljesítményt",VLOOKUP(D3689,'Műszaki adattábla'!F:O,10,0)),0))</f>
        <v/>
      </c>
      <c r="H3689" s="29" t="str">
        <f>IF(D3689="","",VLOOKUP(D3689,'Műszaki adattábla'!F:P,11,0))</f>
        <v/>
      </c>
      <c r="I3689" s="30"/>
      <c r="J3689" s="30"/>
      <c r="K3689" s="31" t="str">
        <f>IF(D3689="","",ROUND(((F3689*I3689*'Műszaki adattábla'!$C$7/'Műszaki adattábla'!$C$8)+(G3689*I3689)+(H3689*I3689))/12*'Műszaki adattábla'!T3680,0))</f>
        <v/>
      </c>
      <c r="L3689" s="32" t="str">
        <f t="shared" si="123"/>
        <v/>
      </c>
    </row>
    <row r="3690" spans="2:12" ht="14.4" thickBot="1" x14ac:dyDescent="0.3">
      <c r="B3690" s="28" t="str">
        <f t="shared" si="122"/>
        <v/>
      </c>
      <c r="C3690" s="167" t="str">
        <f>IF(D3690="","",VLOOKUP(D3690,'Műszaki adattábla'!F:G,2,0))</f>
        <v/>
      </c>
      <c r="D3690" s="168" t="str">
        <f>IF('Műszaki adattábla'!F3681="","",'Műszaki adattábla'!F3681)</f>
        <v/>
      </c>
      <c r="E3690" s="169" t="str">
        <f>IF(D3690="","",VLOOKUP(D3690,'Műszaki adattábla'!F:R,13,0))</f>
        <v/>
      </c>
      <c r="F3690" s="29" t="str">
        <f>IF(D3690="","",VLOOKUP(D3690,'Műszaki adattábla'!F:M,8,0))</f>
        <v/>
      </c>
      <c r="G3690" s="29" t="str">
        <f>IF(D3690="","",IF('Műszaki adattábla'!L3681="20-99",IF('Műszaki adattábla'!O3681="","Nem adott meg lekötött teljesítményt",VLOOKUP(D3690,'Műszaki adattábla'!F:O,10,0)),0))</f>
        <v/>
      </c>
      <c r="H3690" s="29" t="str">
        <f>IF(D3690="","",VLOOKUP(D3690,'Műszaki adattábla'!F:P,11,0))</f>
        <v/>
      </c>
      <c r="I3690" s="30"/>
      <c r="J3690" s="30"/>
      <c r="K3690" s="31" t="str">
        <f>IF(D3690="","",ROUND(((F3690*I3690*'Műszaki adattábla'!$C$7/'Műszaki adattábla'!$C$8)+(G3690*I3690)+(H3690*I3690))/12*'Műszaki adattábla'!T3681,0))</f>
        <v/>
      </c>
      <c r="L3690" s="32" t="str">
        <f t="shared" si="123"/>
        <v/>
      </c>
    </row>
    <row r="3691" spans="2:12" ht="14.4" thickBot="1" x14ac:dyDescent="0.3">
      <c r="B3691" s="28" t="str">
        <f t="shared" si="122"/>
        <v/>
      </c>
      <c r="C3691" s="167" t="str">
        <f>IF(D3691="","",VLOOKUP(D3691,'Műszaki adattábla'!F:G,2,0))</f>
        <v/>
      </c>
      <c r="D3691" s="168" t="str">
        <f>IF('Műszaki adattábla'!F3682="","",'Műszaki adattábla'!F3682)</f>
        <v/>
      </c>
      <c r="E3691" s="169" t="str">
        <f>IF(D3691="","",VLOOKUP(D3691,'Műszaki adattábla'!F:R,13,0))</f>
        <v/>
      </c>
      <c r="F3691" s="29" t="str">
        <f>IF(D3691="","",VLOOKUP(D3691,'Műszaki adattábla'!F:M,8,0))</f>
        <v/>
      </c>
      <c r="G3691" s="29" t="str">
        <f>IF(D3691="","",IF('Műszaki adattábla'!L3682="20-99",IF('Műszaki adattábla'!O3682="","Nem adott meg lekötött teljesítményt",VLOOKUP(D3691,'Műszaki adattábla'!F:O,10,0)),0))</f>
        <v/>
      </c>
      <c r="H3691" s="29" t="str">
        <f>IF(D3691="","",VLOOKUP(D3691,'Műszaki adattábla'!F:P,11,0))</f>
        <v/>
      </c>
      <c r="I3691" s="30"/>
      <c r="J3691" s="30"/>
      <c r="K3691" s="31" t="str">
        <f>IF(D3691="","",ROUND(((F3691*I3691*'Műszaki adattábla'!$C$7/'Műszaki adattábla'!$C$8)+(G3691*I3691)+(H3691*I3691))/12*'Műszaki adattábla'!T3682,0))</f>
        <v/>
      </c>
      <c r="L3691" s="32" t="str">
        <f t="shared" si="123"/>
        <v/>
      </c>
    </row>
    <row r="3692" spans="2:12" ht="14.4" thickBot="1" x14ac:dyDescent="0.3">
      <c r="B3692" s="28" t="str">
        <f t="shared" si="122"/>
        <v/>
      </c>
      <c r="C3692" s="167" t="str">
        <f>IF(D3692="","",VLOOKUP(D3692,'Műszaki adattábla'!F:G,2,0))</f>
        <v/>
      </c>
      <c r="D3692" s="168" t="str">
        <f>IF('Műszaki adattábla'!F3683="","",'Műszaki adattábla'!F3683)</f>
        <v/>
      </c>
      <c r="E3692" s="169" t="str">
        <f>IF(D3692="","",VLOOKUP(D3692,'Műszaki adattábla'!F:R,13,0))</f>
        <v/>
      </c>
      <c r="F3692" s="29" t="str">
        <f>IF(D3692="","",VLOOKUP(D3692,'Műszaki adattábla'!F:M,8,0))</f>
        <v/>
      </c>
      <c r="G3692" s="29" t="str">
        <f>IF(D3692="","",IF('Műszaki adattábla'!L3683="20-99",IF('Műszaki adattábla'!O3683="","Nem adott meg lekötött teljesítményt",VLOOKUP(D3692,'Műszaki adattábla'!F:O,10,0)),0))</f>
        <v/>
      </c>
      <c r="H3692" s="29" t="str">
        <f>IF(D3692="","",VLOOKUP(D3692,'Műszaki adattábla'!F:P,11,0))</f>
        <v/>
      </c>
      <c r="I3692" s="30"/>
      <c r="J3692" s="30"/>
      <c r="K3692" s="31" t="str">
        <f>IF(D3692="","",ROUND(((F3692*I3692*'Műszaki adattábla'!$C$7/'Műszaki adattábla'!$C$8)+(G3692*I3692)+(H3692*I3692))/12*'Műszaki adattábla'!T3683,0))</f>
        <v/>
      </c>
      <c r="L3692" s="32" t="str">
        <f t="shared" si="123"/>
        <v/>
      </c>
    </row>
    <row r="3693" spans="2:12" ht="14.4" thickBot="1" x14ac:dyDescent="0.3">
      <c r="B3693" s="28" t="str">
        <f t="shared" si="122"/>
        <v/>
      </c>
      <c r="C3693" s="167" t="str">
        <f>IF(D3693="","",VLOOKUP(D3693,'Műszaki adattábla'!F:G,2,0))</f>
        <v/>
      </c>
      <c r="D3693" s="168" t="str">
        <f>IF('Műszaki adattábla'!F3684="","",'Műszaki adattábla'!F3684)</f>
        <v/>
      </c>
      <c r="E3693" s="169" t="str">
        <f>IF(D3693="","",VLOOKUP(D3693,'Műszaki adattábla'!F:R,13,0))</f>
        <v/>
      </c>
      <c r="F3693" s="29" t="str">
        <f>IF(D3693="","",VLOOKUP(D3693,'Műszaki adattábla'!F:M,8,0))</f>
        <v/>
      </c>
      <c r="G3693" s="29" t="str">
        <f>IF(D3693="","",IF('Műszaki adattábla'!L3684="20-99",IF('Műszaki adattábla'!O3684="","Nem adott meg lekötött teljesítményt",VLOOKUP(D3693,'Műszaki adattábla'!F:O,10,0)),0))</f>
        <v/>
      </c>
      <c r="H3693" s="29" t="str">
        <f>IF(D3693="","",VLOOKUP(D3693,'Műszaki adattábla'!F:P,11,0))</f>
        <v/>
      </c>
      <c r="I3693" s="30"/>
      <c r="J3693" s="30"/>
      <c r="K3693" s="31" t="str">
        <f>IF(D3693="","",ROUND(((F3693*I3693*'Műszaki adattábla'!$C$7/'Műszaki adattábla'!$C$8)+(G3693*I3693)+(H3693*I3693))/12*'Műszaki adattábla'!T3684,0))</f>
        <v/>
      </c>
      <c r="L3693" s="32" t="str">
        <f t="shared" si="123"/>
        <v/>
      </c>
    </row>
    <row r="3694" spans="2:12" ht="14.4" thickBot="1" x14ac:dyDescent="0.3">
      <c r="B3694" s="28" t="str">
        <f t="shared" si="122"/>
        <v/>
      </c>
      <c r="C3694" s="167" t="str">
        <f>IF(D3694="","",VLOOKUP(D3694,'Műszaki adattábla'!F:G,2,0))</f>
        <v/>
      </c>
      <c r="D3694" s="168" t="str">
        <f>IF('Műszaki adattábla'!F3685="","",'Műszaki adattábla'!F3685)</f>
        <v/>
      </c>
      <c r="E3694" s="169" t="str">
        <f>IF(D3694="","",VLOOKUP(D3694,'Műszaki adattábla'!F:R,13,0))</f>
        <v/>
      </c>
      <c r="F3694" s="29" t="str">
        <f>IF(D3694="","",VLOOKUP(D3694,'Műszaki adattábla'!F:M,8,0))</f>
        <v/>
      </c>
      <c r="G3694" s="29" t="str">
        <f>IF(D3694="","",IF('Műszaki adattábla'!L3685="20-99",IF('Műszaki adattábla'!O3685="","Nem adott meg lekötött teljesítményt",VLOOKUP(D3694,'Műszaki adattábla'!F:O,10,0)),0))</f>
        <v/>
      </c>
      <c r="H3694" s="29" t="str">
        <f>IF(D3694="","",VLOOKUP(D3694,'Műszaki adattábla'!F:P,11,0))</f>
        <v/>
      </c>
      <c r="I3694" s="30"/>
      <c r="J3694" s="30"/>
      <c r="K3694" s="31" t="str">
        <f>IF(D3694="","",ROUND(((F3694*I3694*'Műszaki adattábla'!$C$7/'Műszaki adattábla'!$C$8)+(G3694*I3694)+(H3694*I3694))/12*'Műszaki adattábla'!T3685,0))</f>
        <v/>
      </c>
      <c r="L3694" s="32" t="str">
        <f t="shared" si="123"/>
        <v/>
      </c>
    </row>
    <row r="3695" spans="2:12" ht="14.4" thickBot="1" x14ac:dyDescent="0.3">
      <c r="B3695" s="28" t="str">
        <f t="shared" si="122"/>
        <v/>
      </c>
      <c r="C3695" s="167" t="str">
        <f>IF(D3695="","",VLOOKUP(D3695,'Műszaki adattábla'!F:G,2,0))</f>
        <v/>
      </c>
      <c r="D3695" s="168" t="str">
        <f>IF('Műszaki adattábla'!F3686="","",'Műszaki adattábla'!F3686)</f>
        <v/>
      </c>
      <c r="E3695" s="169" t="str">
        <f>IF(D3695="","",VLOOKUP(D3695,'Műszaki adattábla'!F:R,13,0))</f>
        <v/>
      </c>
      <c r="F3695" s="29" t="str">
        <f>IF(D3695="","",VLOOKUP(D3695,'Műszaki adattábla'!F:M,8,0))</f>
        <v/>
      </c>
      <c r="G3695" s="29" t="str">
        <f>IF(D3695="","",IF('Műszaki adattábla'!L3686="20-99",IF('Műszaki adattábla'!O3686="","Nem adott meg lekötött teljesítményt",VLOOKUP(D3695,'Műszaki adattábla'!F:O,10,0)),0))</f>
        <v/>
      </c>
      <c r="H3695" s="29" t="str">
        <f>IF(D3695="","",VLOOKUP(D3695,'Műszaki adattábla'!F:P,11,0))</f>
        <v/>
      </c>
      <c r="I3695" s="30"/>
      <c r="J3695" s="30"/>
      <c r="K3695" s="31" t="str">
        <f>IF(D3695="","",ROUND(((F3695*I3695*'Műszaki adattábla'!$C$7/'Műszaki adattábla'!$C$8)+(G3695*I3695)+(H3695*I3695))/12*'Műszaki adattábla'!T3686,0))</f>
        <v/>
      </c>
      <c r="L3695" s="32" t="str">
        <f t="shared" si="123"/>
        <v/>
      </c>
    </row>
    <row r="3696" spans="2:12" ht="14.4" thickBot="1" x14ac:dyDescent="0.3">
      <c r="B3696" s="28" t="str">
        <f t="shared" si="122"/>
        <v/>
      </c>
      <c r="C3696" s="167" t="str">
        <f>IF(D3696="","",VLOOKUP(D3696,'Műszaki adattábla'!F:G,2,0))</f>
        <v/>
      </c>
      <c r="D3696" s="168" t="str">
        <f>IF('Műszaki adattábla'!F3687="","",'Műszaki adattábla'!F3687)</f>
        <v/>
      </c>
      <c r="E3696" s="169" t="str">
        <f>IF(D3696="","",VLOOKUP(D3696,'Műszaki adattábla'!F:R,13,0))</f>
        <v/>
      </c>
      <c r="F3696" s="29" t="str">
        <f>IF(D3696="","",VLOOKUP(D3696,'Műszaki adattábla'!F:M,8,0))</f>
        <v/>
      </c>
      <c r="G3696" s="29" t="str">
        <f>IF(D3696="","",IF('Műszaki adattábla'!L3687="20-99",IF('Műszaki adattábla'!O3687="","Nem adott meg lekötött teljesítményt",VLOOKUP(D3696,'Műszaki adattábla'!F:O,10,0)),0))</f>
        <v/>
      </c>
      <c r="H3696" s="29" t="str">
        <f>IF(D3696="","",VLOOKUP(D3696,'Műszaki adattábla'!F:P,11,0))</f>
        <v/>
      </c>
      <c r="I3696" s="30"/>
      <c r="J3696" s="30"/>
      <c r="K3696" s="31" t="str">
        <f>IF(D3696="","",ROUND(((F3696*I3696*'Műszaki adattábla'!$C$7/'Műszaki adattábla'!$C$8)+(G3696*I3696)+(H3696*I3696))/12*'Műszaki adattábla'!T3687,0))</f>
        <v/>
      </c>
      <c r="L3696" s="32" t="str">
        <f t="shared" si="123"/>
        <v/>
      </c>
    </row>
    <row r="3697" spans="2:12" ht="14.4" thickBot="1" x14ac:dyDescent="0.3">
      <c r="B3697" s="28" t="str">
        <f t="shared" si="122"/>
        <v/>
      </c>
      <c r="C3697" s="167" t="str">
        <f>IF(D3697="","",VLOOKUP(D3697,'Műszaki adattábla'!F:G,2,0))</f>
        <v/>
      </c>
      <c r="D3697" s="168" t="str">
        <f>IF('Műszaki adattábla'!F3688="","",'Műszaki adattábla'!F3688)</f>
        <v/>
      </c>
      <c r="E3697" s="169" t="str">
        <f>IF(D3697="","",VLOOKUP(D3697,'Műszaki adattábla'!F:R,13,0))</f>
        <v/>
      </c>
      <c r="F3697" s="29" t="str">
        <f>IF(D3697="","",VLOOKUP(D3697,'Műszaki adattábla'!F:M,8,0))</f>
        <v/>
      </c>
      <c r="G3697" s="29" t="str">
        <f>IF(D3697="","",IF('Műszaki adattábla'!L3688="20-99",IF('Műszaki adattábla'!O3688="","Nem adott meg lekötött teljesítményt",VLOOKUP(D3697,'Műszaki adattábla'!F:O,10,0)),0))</f>
        <v/>
      </c>
      <c r="H3697" s="29" t="str">
        <f>IF(D3697="","",VLOOKUP(D3697,'Műszaki adattábla'!F:P,11,0))</f>
        <v/>
      </c>
      <c r="I3697" s="30"/>
      <c r="J3697" s="30"/>
      <c r="K3697" s="31" t="str">
        <f>IF(D3697="","",ROUND(((F3697*I3697*'Műszaki adattábla'!$C$7/'Műszaki adattábla'!$C$8)+(G3697*I3697)+(H3697*I3697))/12*'Műszaki adattábla'!T3688,0))</f>
        <v/>
      </c>
      <c r="L3697" s="32" t="str">
        <f t="shared" si="123"/>
        <v/>
      </c>
    </row>
    <row r="3698" spans="2:12" ht="14.4" thickBot="1" x14ac:dyDescent="0.3">
      <c r="B3698" s="28" t="str">
        <f t="shared" si="122"/>
        <v/>
      </c>
      <c r="C3698" s="167" t="str">
        <f>IF(D3698="","",VLOOKUP(D3698,'Műszaki adattábla'!F:G,2,0))</f>
        <v/>
      </c>
      <c r="D3698" s="168" t="str">
        <f>IF('Műszaki adattábla'!F3689="","",'Műszaki adattábla'!F3689)</f>
        <v/>
      </c>
      <c r="E3698" s="169" t="str">
        <f>IF(D3698="","",VLOOKUP(D3698,'Műszaki adattábla'!F:R,13,0))</f>
        <v/>
      </c>
      <c r="F3698" s="29" t="str">
        <f>IF(D3698="","",VLOOKUP(D3698,'Műszaki adattábla'!F:M,8,0))</f>
        <v/>
      </c>
      <c r="G3698" s="29" t="str">
        <f>IF(D3698="","",IF('Műszaki adattábla'!L3689="20-99",IF('Műszaki adattábla'!O3689="","Nem adott meg lekötött teljesítményt",VLOOKUP(D3698,'Műszaki adattábla'!F:O,10,0)),0))</f>
        <v/>
      </c>
      <c r="H3698" s="29" t="str">
        <f>IF(D3698="","",VLOOKUP(D3698,'Műszaki adattábla'!F:P,11,0))</f>
        <v/>
      </c>
      <c r="I3698" s="30"/>
      <c r="J3698" s="30"/>
      <c r="K3698" s="31" t="str">
        <f>IF(D3698="","",ROUND(((F3698*I3698*'Műszaki adattábla'!$C$7/'Műszaki adattábla'!$C$8)+(G3698*I3698)+(H3698*I3698))/12*'Műszaki adattábla'!T3689,0))</f>
        <v/>
      </c>
      <c r="L3698" s="32" t="str">
        <f t="shared" si="123"/>
        <v/>
      </c>
    </row>
    <row r="3699" spans="2:12" ht="14.4" thickBot="1" x14ac:dyDescent="0.3">
      <c r="B3699" s="28" t="str">
        <f t="shared" si="122"/>
        <v/>
      </c>
      <c r="C3699" s="167" t="str">
        <f>IF(D3699="","",VLOOKUP(D3699,'Műszaki adattábla'!F:G,2,0))</f>
        <v/>
      </c>
      <c r="D3699" s="168" t="str">
        <f>IF('Műszaki adattábla'!F3690="","",'Műszaki adattábla'!F3690)</f>
        <v/>
      </c>
      <c r="E3699" s="169" t="str">
        <f>IF(D3699="","",VLOOKUP(D3699,'Műszaki adattábla'!F:R,13,0))</f>
        <v/>
      </c>
      <c r="F3699" s="29" t="str">
        <f>IF(D3699="","",VLOOKUP(D3699,'Műszaki adattábla'!F:M,8,0))</f>
        <v/>
      </c>
      <c r="G3699" s="29" t="str">
        <f>IF(D3699="","",IF('Műszaki adattábla'!L3690="20-99",IF('Műszaki adattábla'!O3690="","Nem adott meg lekötött teljesítményt",VLOOKUP(D3699,'Műszaki adattábla'!F:O,10,0)),0))</f>
        <v/>
      </c>
      <c r="H3699" s="29" t="str">
        <f>IF(D3699="","",VLOOKUP(D3699,'Műszaki adattábla'!F:P,11,0))</f>
        <v/>
      </c>
      <c r="I3699" s="30"/>
      <c r="J3699" s="30"/>
      <c r="K3699" s="31" t="str">
        <f>IF(D3699="","",ROUND(((F3699*I3699*'Műszaki adattábla'!$C$7/'Műszaki adattábla'!$C$8)+(G3699*I3699)+(H3699*I3699))/12*'Műszaki adattábla'!T3690,0))</f>
        <v/>
      </c>
      <c r="L3699" s="32" t="str">
        <f t="shared" si="123"/>
        <v/>
      </c>
    </row>
    <row r="3700" spans="2:12" ht="14.4" thickBot="1" x14ac:dyDescent="0.3">
      <c r="B3700" s="28" t="str">
        <f t="shared" si="122"/>
        <v/>
      </c>
      <c r="C3700" s="167" t="str">
        <f>IF(D3700="","",VLOOKUP(D3700,'Műszaki adattábla'!F:G,2,0))</f>
        <v/>
      </c>
      <c r="D3700" s="168" t="str">
        <f>IF('Műszaki adattábla'!F3691="","",'Műszaki adattábla'!F3691)</f>
        <v/>
      </c>
      <c r="E3700" s="169" t="str">
        <f>IF(D3700="","",VLOOKUP(D3700,'Műszaki adattábla'!F:R,13,0))</f>
        <v/>
      </c>
      <c r="F3700" s="29" t="str">
        <f>IF(D3700="","",VLOOKUP(D3700,'Műszaki adattábla'!F:M,8,0))</f>
        <v/>
      </c>
      <c r="G3700" s="29" t="str">
        <f>IF(D3700="","",IF('Műszaki adattábla'!L3691="20-99",IF('Műszaki adattábla'!O3691="","Nem adott meg lekötött teljesítményt",VLOOKUP(D3700,'Műszaki adattábla'!F:O,10,0)),0))</f>
        <v/>
      </c>
      <c r="H3700" s="29" t="str">
        <f>IF(D3700="","",VLOOKUP(D3700,'Műszaki adattábla'!F:P,11,0))</f>
        <v/>
      </c>
      <c r="I3700" s="30"/>
      <c r="J3700" s="30"/>
      <c r="K3700" s="31" t="str">
        <f>IF(D3700="","",ROUND(((F3700*I3700*'Műszaki adattábla'!$C$7/'Műszaki adattábla'!$C$8)+(G3700*I3700)+(H3700*I3700))/12*'Műszaki adattábla'!T3691,0))</f>
        <v/>
      </c>
      <c r="L3700" s="32" t="str">
        <f t="shared" si="123"/>
        <v/>
      </c>
    </row>
    <row r="3701" spans="2:12" ht="14.4" thickBot="1" x14ac:dyDescent="0.3">
      <c r="B3701" s="28" t="str">
        <f t="shared" si="122"/>
        <v/>
      </c>
      <c r="C3701" s="167" t="str">
        <f>IF(D3701="","",VLOOKUP(D3701,'Műszaki adattábla'!F:G,2,0))</f>
        <v/>
      </c>
      <c r="D3701" s="168" t="str">
        <f>IF('Műszaki adattábla'!F3692="","",'Műszaki adattábla'!F3692)</f>
        <v/>
      </c>
      <c r="E3701" s="169" t="str">
        <f>IF(D3701="","",VLOOKUP(D3701,'Műszaki adattábla'!F:R,13,0))</f>
        <v/>
      </c>
      <c r="F3701" s="29" t="str">
        <f>IF(D3701="","",VLOOKUP(D3701,'Műszaki adattábla'!F:M,8,0))</f>
        <v/>
      </c>
      <c r="G3701" s="29" t="str">
        <f>IF(D3701="","",IF('Műszaki adattábla'!L3692="20-99",IF('Műszaki adattábla'!O3692="","Nem adott meg lekötött teljesítményt",VLOOKUP(D3701,'Műszaki adattábla'!F:O,10,0)),0))</f>
        <v/>
      </c>
      <c r="H3701" s="29" t="str">
        <f>IF(D3701="","",VLOOKUP(D3701,'Műszaki adattábla'!F:P,11,0))</f>
        <v/>
      </c>
      <c r="I3701" s="30"/>
      <c r="J3701" s="30"/>
      <c r="K3701" s="31" t="str">
        <f>IF(D3701="","",ROUND(((F3701*I3701*'Műszaki adattábla'!$C$7/'Műszaki adattábla'!$C$8)+(G3701*I3701)+(H3701*I3701))/12*'Műszaki adattábla'!T3692,0))</f>
        <v/>
      </c>
      <c r="L3701" s="32" t="str">
        <f t="shared" si="123"/>
        <v/>
      </c>
    </row>
    <row r="3702" spans="2:12" ht="14.4" thickBot="1" x14ac:dyDescent="0.3">
      <c r="B3702" s="28" t="str">
        <f t="shared" si="122"/>
        <v/>
      </c>
      <c r="C3702" s="167" t="str">
        <f>IF(D3702="","",VLOOKUP(D3702,'Műszaki adattábla'!F:G,2,0))</f>
        <v/>
      </c>
      <c r="D3702" s="168" t="str">
        <f>IF('Műszaki adattábla'!F3693="","",'Műszaki adattábla'!F3693)</f>
        <v/>
      </c>
      <c r="E3702" s="169" t="str">
        <f>IF(D3702="","",VLOOKUP(D3702,'Műszaki adattábla'!F:R,13,0))</f>
        <v/>
      </c>
      <c r="F3702" s="29" t="str">
        <f>IF(D3702="","",VLOOKUP(D3702,'Műszaki adattábla'!F:M,8,0))</f>
        <v/>
      </c>
      <c r="G3702" s="29" t="str">
        <f>IF(D3702="","",IF('Műszaki adattábla'!L3693="20-99",IF('Műszaki adattábla'!O3693="","Nem adott meg lekötött teljesítményt",VLOOKUP(D3702,'Műszaki adattábla'!F:O,10,0)),0))</f>
        <v/>
      </c>
      <c r="H3702" s="29" t="str">
        <f>IF(D3702="","",VLOOKUP(D3702,'Műszaki adattábla'!F:P,11,0))</f>
        <v/>
      </c>
      <c r="I3702" s="30"/>
      <c r="J3702" s="30"/>
      <c r="K3702" s="31" t="str">
        <f>IF(D3702="","",ROUND(((F3702*I3702*'Műszaki adattábla'!$C$7/'Műszaki adattábla'!$C$8)+(G3702*I3702)+(H3702*I3702))/12*'Műszaki adattábla'!T3693,0))</f>
        <v/>
      </c>
      <c r="L3702" s="32" t="str">
        <f t="shared" si="123"/>
        <v/>
      </c>
    </row>
    <row r="3703" spans="2:12" ht="14.4" thickBot="1" x14ac:dyDescent="0.3">
      <c r="B3703" s="28" t="str">
        <f t="shared" si="122"/>
        <v/>
      </c>
      <c r="C3703" s="167" t="str">
        <f>IF(D3703="","",VLOOKUP(D3703,'Műszaki adattábla'!F:G,2,0))</f>
        <v/>
      </c>
      <c r="D3703" s="168" t="str">
        <f>IF('Műszaki adattábla'!F3694="","",'Műszaki adattábla'!F3694)</f>
        <v/>
      </c>
      <c r="E3703" s="169" t="str">
        <f>IF(D3703="","",VLOOKUP(D3703,'Műszaki adattábla'!F:R,13,0))</f>
        <v/>
      </c>
      <c r="F3703" s="29" t="str">
        <f>IF(D3703="","",VLOOKUP(D3703,'Műszaki adattábla'!F:M,8,0))</f>
        <v/>
      </c>
      <c r="G3703" s="29" t="str">
        <f>IF(D3703="","",IF('Műszaki adattábla'!L3694="20-99",IF('Műszaki adattábla'!O3694="","Nem adott meg lekötött teljesítményt",VLOOKUP(D3703,'Műszaki adattábla'!F:O,10,0)),0))</f>
        <v/>
      </c>
      <c r="H3703" s="29" t="str">
        <f>IF(D3703="","",VLOOKUP(D3703,'Műszaki adattábla'!F:P,11,0))</f>
        <v/>
      </c>
      <c r="I3703" s="30"/>
      <c r="J3703" s="30"/>
      <c r="K3703" s="31" t="str">
        <f>IF(D3703="","",ROUND(((F3703*I3703*'Műszaki adattábla'!$C$7/'Műszaki adattábla'!$C$8)+(G3703*I3703)+(H3703*I3703))/12*'Műszaki adattábla'!T3694,0))</f>
        <v/>
      </c>
      <c r="L3703" s="32" t="str">
        <f t="shared" si="123"/>
        <v/>
      </c>
    </row>
    <row r="3704" spans="2:12" ht="14.4" thickBot="1" x14ac:dyDescent="0.3">
      <c r="B3704" s="28" t="str">
        <f t="shared" si="122"/>
        <v/>
      </c>
      <c r="C3704" s="167" t="str">
        <f>IF(D3704="","",VLOOKUP(D3704,'Műszaki adattábla'!F:G,2,0))</f>
        <v/>
      </c>
      <c r="D3704" s="168" t="str">
        <f>IF('Műszaki adattábla'!F3695="","",'Műszaki adattábla'!F3695)</f>
        <v/>
      </c>
      <c r="E3704" s="169" t="str">
        <f>IF(D3704="","",VLOOKUP(D3704,'Műszaki adattábla'!F:R,13,0))</f>
        <v/>
      </c>
      <c r="F3704" s="29" t="str">
        <f>IF(D3704="","",VLOOKUP(D3704,'Műszaki adattábla'!F:M,8,0))</f>
        <v/>
      </c>
      <c r="G3704" s="29" t="str">
        <f>IF(D3704="","",IF('Műszaki adattábla'!L3695="20-99",IF('Műszaki adattábla'!O3695="","Nem adott meg lekötött teljesítményt",VLOOKUP(D3704,'Műszaki adattábla'!F:O,10,0)),0))</f>
        <v/>
      </c>
      <c r="H3704" s="29" t="str">
        <f>IF(D3704="","",VLOOKUP(D3704,'Műszaki adattábla'!F:P,11,0))</f>
        <v/>
      </c>
      <c r="I3704" s="30"/>
      <c r="J3704" s="30"/>
      <c r="K3704" s="31" t="str">
        <f>IF(D3704="","",ROUND(((F3704*I3704*'Műszaki adattábla'!$C$7/'Műszaki adattábla'!$C$8)+(G3704*I3704)+(H3704*I3704))/12*'Műszaki adattábla'!T3695,0))</f>
        <v/>
      </c>
      <c r="L3704" s="32" t="str">
        <f t="shared" si="123"/>
        <v/>
      </c>
    </row>
    <row r="3705" spans="2:12" ht="14.4" thickBot="1" x14ac:dyDescent="0.3">
      <c r="B3705" s="28" t="str">
        <f t="shared" si="122"/>
        <v/>
      </c>
      <c r="C3705" s="167" t="str">
        <f>IF(D3705="","",VLOOKUP(D3705,'Műszaki adattábla'!F:G,2,0))</f>
        <v/>
      </c>
      <c r="D3705" s="168" t="str">
        <f>IF('Műszaki adattábla'!F3696="","",'Műszaki adattábla'!F3696)</f>
        <v/>
      </c>
      <c r="E3705" s="169" t="str">
        <f>IF(D3705="","",VLOOKUP(D3705,'Műszaki adattábla'!F:R,13,0))</f>
        <v/>
      </c>
      <c r="F3705" s="29" t="str">
        <f>IF(D3705="","",VLOOKUP(D3705,'Műszaki adattábla'!F:M,8,0))</f>
        <v/>
      </c>
      <c r="G3705" s="29" t="str">
        <f>IF(D3705="","",IF('Műszaki adattábla'!L3696="20-99",IF('Műszaki adattábla'!O3696="","Nem adott meg lekötött teljesítményt",VLOOKUP(D3705,'Műszaki adattábla'!F:O,10,0)),0))</f>
        <v/>
      </c>
      <c r="H3705" s="29" t="str">
        <f>IF(D3705="","",VLOOKUP(D3705,'Műszaki adattábla'!F:P,11,0))</f>
        <v/>
      </c>
      <c r="I3705" s="30"/>
      <c r="J3705" s="30"/>
      <c r="K3705" s="31" t="str">
        <f>IF(D3705="","",ROUND(((F3705*I3705*'Műszaki adattábla'!$C$7/'Műszaki adattábla'!$C$8)+(G3705*I3705)+(H3705*I3705))/12*'Műszaki adattábla'!T3696,0))</f>
        <v/>
      </c>
      <c r="L3705" s="32" t="str">
        <f t="shared" si="123"/>
        <v/>
      </c>
    </row>
    <row r="3706" spans="2:12" ht="14.4" thickBot="1" x14ac:dyDescent="0.3">
      <c r="B3706" s="28" t="str">
        <f t="shared" si="122"/>
        <v/>
      </c>
      <c r="C3706" s="167" t="str">
        <f>IF(D3706="","",VLOOKUP(D3706,'Műszaki adattábla'!F:G,2,0))</f>
        <v/>
      </c>
      <c r="D3706" s="168" t="str">
        <f>IF('Műszaki adattábla'!F3697="","",'Műszaki adattábla'!F3697)</f>
        <v/>
      </c>
      <c r="E3706" s="169" t="str">
        <f>IF(D3706="","",VLOOKUP(D3706,'Műszaki adattábla'!F:R,13,0))</f>
        <v/>
      </c>
      <c r="F3706" s="29" t="str">
        <f>IF(D3706="","",VLOOKUP(D3706,'Műszaki adattábla'!F:M,8,0))</f>
        <v/>
      </c>
      <c r="G3706" s="29" t="str">
        <f>IF(D3706="","",IF('Műszaki adattábla'!L3697="20-99",IF('Műszaki adattábla'!O3697="","Nem adott meg lekötött teljesítményt",VLOOKUP(D3706,'Műszaki adattábla'!F:O,10,0)),0))</f>
        <v/>
      </c>
      <c r="H3706" s="29" t="str">
        <f>IF(D3706="","",VLOOKUP(D3706,'Műszaki adattábla'!F:P,11,0))</f>
        <v/>
      </c>
      <c r="I3706" s="30"/>
      <c r="J3706" s="30"/>
      <c r="K3706" s="31" t="str">
        <f>IF(D3706="","",ROUND(((F3706*I3706*'Műszaki adattábla'!$C$7/'Műszaki adattábla'!$C$8)+(G3706*I3706)+(H3706*I3706))/12*'Műszaki adattábla'!T3697,0))</f>
        <v/>
      </c>
      <c r="L3706" s="32" t="str">
        <f t="shared" si="123"/>
        <v/>
      </c>
    </row>
    <row r="3707" spans="2:12" ht="14.4" thickBot="1" x14ac:dyDescent="0.3">
      <c r="B3707" s="28" t="str">
        <f t="shared" si="122"/>
        <v/>
      </c>
      <c r="C3707" s="167" t="str">
        <f>IF(D3707="","",VLOOKUP(D3707,'Műszaki adattábla'!F:G,2,0))</f>
        <v/>
      </c>
      <c r="D3707" s="168" t="str">
        <f>IF('Műszaki adattábla'!F3698="","",'Műszaki adattábla'!F3698)</f>
        <v/>
      </c>
      <c r="E3707" s="169" t="str">
        <f>IF(D3707="","",VLOOKUP(D3707,'Műszaki adattábla'!F:R,13,0))</f>
        <v/>
      </c>
      <c r="F3707" s="29" t="str">
        <f>IF(D3707="","",VLOOKUP(D3707,'Műszaki adattábla'!F:M,8,0))</f>
        <v/>
      </c>
      <c r="G3707" s="29" t="str">
        <f>IF(D3707="","",IF('Műszaki adattábla'!L3698="20-99",IF('Műszaki adattábla'!O3698="","Nem adott meg lekötött teljesítményt",VLOOKUP(D3707,'Műszaki adattábla'!F:O,10,0)),0))</f>
        <v/>
      </c>
      <c r="H3707" s="29" t="str">
        <f>IF(D3707="","",VLOOKUP(D3707,'Műszaki adattábla'!F:P,11,0))</f>
        <v/>
      </c>
      <c r="I3707" s="30"/>
      <c r="J3707" s="30"/>
      <c r="K3707" s="31" t="str">
        <f>IF(D3707="","",ROUND(((F3707*I3707*'Műszaki adattábla'!$C$7/'Műszaki adattábla'!$C$8)+(G3707*I3707)+(H3707*I3707))/12*'Műszaki adattábla'!T3698,0))</f>
        <v/>
      </c>
      <c r="L3707" s="32" t="str">
        <f t="shared" si="123"/>
        <v/>
      </c>
    </row>
    <row r="3708" spans="2:12" ht="14.4" thickBot="1" x14ac:dyDescent="0.3">
      <c r="B3708" s="28" t="str">
        <f t="shared" si="122"/>
        <v/>
      </c>
      <c r="C3708" s="167" t="str">
        <f>IF(D3708="","",VLOOKUP(D3708,'Műszaki adattábla'!F:G,2,0))</f>
        <v/>
      </c>
      <c r="D3708" s="168" t="str">
        <f>IF('Műszaki adattábla'!F3699="","",'Műszaki adattábla'!F3699)</f>
        <v/>
      </c>
      <c r="E3708" s="169" t="str">
        <f>IF(D3708="","",VLOOKUP(D3708,'Műszaki adattábla'!F:R,13,0))</f>
        <v/>
      </c>
      <c r="F3708" s="29" t="str">
        <f>IF(D3708="","",VLOOKUP(D3708,'Műszaki adattábla'!F:M,8,0))</f>
        <v/>
      </c>
      <c r="G3708" s="29" t="str">
        <f>IF(D3708="","",IF('Műszaki adattábla'!L3699="20-99",IF('Műszaki adattábla'!O3699="","Nem adott meg lekötött teljesítményt",VLOOKUP(D3708,'Műszaki adattábla'!F:O,10,0)),0))</f>
        <v/>
      </c>
      <c r="H3708" s="29" t="str">
        <f>IF(D3708="","",VLOOKUP(D3708,'Műszaki adattábla'!F:P,11,0))</f>
        <v/>
      </c>
      <c r="I3708" s="30"/>
      <c r="J3708" s="30"/>
      <c r="K3708" s="31" t="str">
        <f>IF(D3708="","",ROUND(((F3708*I3708*'Műszaki adattábla'!$C$7/'Műszaki adattábla'!$C$8)+(G3708*I3708)+(H3708*I3708))/12*'Műszaki adattábla'!T3699,0))</f>
        <v/>
      </c>
      <c r="L3708" s="32" t="str">
        <f t="shared" si="123"/>
        <v/>
      </c>
    </row>
    <row r="3709" spans="2:12" ht="14.4" thickBot="1" x14ac:dyDescent="0.3">
      <c r="B3709" s="28" t="str">
        <f t="shared" si="122"/>
        <v/>
      </c>
      <c r="C3709" s="167" t="str">
        <f>IF(D3709="","",VLOOKUP(D3709,'Műszaki adattábla'!F:G,2,0))</f>
        <v/>
      </c>
      <c r="D3709" s="168" t="str">
        <f>IF('Műszaki adattábla'!F3700="","",'Műszaki adattábla'!F3700)</f>
        <v/>
      </c>
      <c r="E3709" s="169" t="str">
        <f>IF(D3709="","",VLOOKUP(D3709,'Műszaki adattábla'!F:R,13,0))</f>
        <v/>
      </c>
      <c r="F3709" s="29" t="str">
        <f>IF(D3709="","",VLOOKUP(D3709,'Műszaki adattábla'!F:M,8,0))</f>
        <v/>
      </c>
      <c r="G3709" s="29" t="str">
        <f>IF(D3709="","",IF('Műszaki adattábla'!L3700="20-99",IF('Műszaki adattábla'!O3700="","Nem adott meg lekötött teljesítményt",VLOOKUP(D3709,'Műszaki adattábla'!F:O,10,0)),0))</f>
        <v/>
      </c>
      <c r="H3709" s="29" t="str">
        <f>IF(D3709="","",VLOOKUP(D3709,'Műszaki adattábla'!F:P,11,0))</f>
        <v/>
      </c>
      <c r="I3709" s="30"/>
      <c r="J3709" s="30"/>
      <c r="K3709" s="31" t="str">
        <f>IF(D3709="","",ROUND(((F3709*I3709*'Műszaki adattábla'!$C$7/'Műszaki adattábla'!$C$8)+(G3709*I3709)+(H3709*I3709))/12*'Műszaki adattábla'!T3700,0))</f>
        <v/>
      </c>
      <c r="L3709" s="32" t="str">
        <f t="shared" si="123"/>
        <v/>
      </c>
    </row>
    <row r="3710" spans="2:12" ht="14.4" thickBot="1" x14ac:dyDescent="0.3">
      <c r="B3710" s="28" t="str">
        <f t="shared" si="122"/>
        <v/>
      </c>
      <c r="C3710" s="167" t="str">
        <f>IF(D3710="","",VLOOKUP(D3710,'Műszaki adattábla'!F:G,2,0))</f>
        <v/>
      </c>
      <c r="D3710" s="168" t="str">
        <f>IF('Műszaki adattábla'!F3701="","",'Műszaki adattábla'!F3701)</f>
        <v/>
      </c>
      <c r="E3710" s="169" t="str">
        <f>IF(D3710="","",VLOOKUP(D3710,'Műszaki adattábla'!F:R,13,0))</f>
        <v/>
      </c>
      <c r="F3710" s="29" t="str">
        <f>IF(D3710="","",VLOOKUP(D3710,'Műszaki adattábla'!F:M,8,0))</f>
        <v/>
      </c>
      <c r="G3710" s="29" t="str">
        <f>IF(D3710="","",IF('Műszaki adattábla'!L3701="20-99",IF('Műszaki adattábla'!O3701="","Nem adott meg lekötött teljesítményt",VLOOKUP(D3710,'Műszaki adattábla'!F:O,10,0)),0))</f>
        <v/>
      </c>
      <c r="H3710" s="29" t="str">
        <f>IF(D3710="","",VLOOKUP(D3710,'Műszaki adattábla'!F:P,11,0))</f>
        <v/>
      </c>
      <c r="I3710" s="30"/>
      <c r="J3710" s="30"/>
      <c r="K3710" s="31" t="str">
        <f>IF(D3710="","",ROUND(((F3710*I3710*'Műszaki adattábla'!$C$7/'Műszaki adattábla'!$C$8)+(G3710*I3710)+(H3710*I3710))/12*'Műszaki adattábla'!T3701,0))</f>
        <v/>
      </c>
      <c r="L3710" s="32" t="str">
        <f t="shared" si="123"/>
        <v/>
      </c>
    </row>
    <row r="3711" spans="2:12" ht="14.4" thickBot="1" x14ac:dyDescent="0.3">
      <c r="B3711" s="28" t="str">
        <f t="shared" si="122"/>
        <v/>
      </c>
      <c r="C3711" s="167" t="str">
        <f>IF(D3711="","",VLOOKUP(D3711,'Műszaki adattábla'!F:G,2,0))</f>
        <v/>
      </c>
      <c r="D3711" s="168" t="str">
        <f>IF('Műszaki adattábla'!F3702="","",'Műszaki adattábla'!F3702)</f>
        <v/>
      </c>
      <c r="E3711" s="169" t="str">
        <f>IF(D3711="","",VLOOKUP(D3711,'Műszaki adattábla'!F:R,13,0))</f>
        <v/>
      </c>
      <c r="F3711" s="29" t="str">
        <f>IF(D3711="","",VLOOKUP(D3711,'Műszaki adattábla'!F:M,8,0))</f>
        <v/>
      </c>
      <c r="G3711" s="29" t="str">
        <f>IF(D3711="","",IF('Műszaki adattábla'!L3702="20-99",IF('Műszaki adattábla'!O3702="","Nem adott meg lekötött teljesítményt",VLOOKUP(D3711,'Műszaki adattábla'!F:O,10,0)),0))</f>
        <v/>
      </c>
      <c r="H3711" s="29" t="str">
        <f>IF(D3711="","",VLOOKUP(D3711,'Műszaki adattábla'!F:P,11,0))</f>
        <v/>
      </c>
      <c r="I3711" s="30"/>
      <c r="J3711" s="30"/>
      <c r="K3711" s="31" t="str">
        <f>IF(D3711="","",ROUND(((F3711*I3711*'Műszaki adattábla'!$C$7/'Műszaki adattábla'!$C$8)+(G3711*I3711)+(H3711*I3711))/12*'Műszaki adattábla'!T3702,0))</f>
        <v/>
      </c>
      <c r="L3711" s="32" t="str">
        <f t="shared" si="123"/>
        <v/>
      </c>
    </row>
    <row r="3712" spans="2:12" ht="14.4" thickBot="1" x14ac:dyDescent="0.3">
      <c r="B3712" s="28" t="str">
        <f t="shared" si="122"/>
        <v/>
      </c>
      <c r="C3712" s="167" t="str">
        <f>IF(D3712="","",VLOOKUP(D3712,'Műszaki adattábla'!F:G,2,0))</f>
        <v/>
      </c>
      <c r="D3712" s="168" t="str">
        <f>IF('Műszaki adattábla'!F3703="","",'Műszaki adattábla'!F3703)</f>
        <v/>
      </c>
      <c r="E3712" s="169" t="str">
        <f>IF(D3712="","",VLOOKUP(D3712,'Műszaki adattábla'!F:R,13,0))</f>
        <v/>
      </c>
      <c r="F3712" s="29" t="str">
        <f>IF(D3712="","",VLOOKUP(D3712,'Műszaki adattábla'!F:M,8,0))</f>
        <v/>
      </c>
      <c r="G3712" s="29" t="str">
        <f>IF(D3712="","",IF('Műszaki adattábla'!L3703="20-99",IF('Műszaki adattábla'!O3703="","Nem adott meg lekötött teljesítményt",VLOOKUP(D3712,'Műszaki adattábla'!F:O,10,0)),0))</f>
        <v/>
      </c>
      <c r="H3712" s="29" t="str">
        <f>IF(D3712="","",VLOOKUP(D3712,'Műszaki adattábla'!F:P,11,0))</f>
        <v/>
      </c>
      <c r="I3712" s="30"/>
      <c r="J3712" s="30"/>
      <c r="K3712" s="31" t="str">
        <f>IF(D3712="","",ROUND(((F3712*I3712*'Műszaki adattábla'!$C$7/'Műszaki adattábla'!$C$8)+(G3712*I3712)+(H3712*I3712))/12*'Műszaki adattábla'!T3703,0))</f>
        <v/>
      </c>
      <c r="L3712" s="32" t="str">
        <f t="shared" si="123"/>
        <v/>
      </c>
    </row>
    <row r="3713" spans="2:12" ht="14.4" thickBot="1" x14ac:dyDescent="0.3">
      <c r="B3713" s="28" t="str">
        <f t="shared" si="122"/>
        <v/>
      </c>
      <c r="C3713" s="167" t="str">
        <f>IF(D3713="","",VLOOKUP(D3713,'Műszaki adattábla'!F:G,2,0))</f>
        <v/>
      </c>
      <c r="D3713" s="168" t="str">
        <f>IF('Műszaki adattábla'!F3704="","",'Műszaki adattábla'!F3704)</f>
        <v/>
      </c>
      <c r="E3713" s="169" t="str">
        <f>IF(D3713="","",VLOOKUP(D3713,'Műszaki adattábla'!F:R,13,0))</f>
        <v/>
      </c>
      <c r="F3713" s="29" t="str">
        <f>IF(D3713="","",VLOOKUP(D3713,'Műszaki adattábla'!F:M,8,0))</f>
        <v/>
      </c>
      <c r="G3713" s="29" t="str">
        <f>IF(D3713="","",IF('Műszaki adattábla'!L3704="20-99",IF('Műszaki adattábla'!O3704="","Nem adott meg lekötött teljesítményt",VLOOKUP(D3713,'Műszaki adattábla'!F:O,10,0)),0))</f>
        <v/>
      </c>
      <c r="H3713" s="29" t="str">
        <f>IF(D3713="","",VLOOKUP(D3713,'Műszaki adattábla'!F:P,11,0))</f>
        <v/>
      </c>
      <c r="I3713" s="30"/>
      <c r="J3713" s="30"/>
      <c r="K3713" s="31" t="str">
        <f>IF(D3713="","",ROUND(((F3713*I3713*'Műszaki adattábla'!$C$7/'Műszaki adattábla'!$C$8)+(G3713*I3713)+(H3713*I3713))/12*'Műszaki adattábla'!T3704,0))</f>
        <v/>
      </c>
      <c r="L3713" s="32" t="str">
        <f t="shared" si="123"/>
        <v/>
      </c>
    </row>
    <row r="3714" spans="2:12" ht="14.4" thickBot="1" x14ac:dyDescent="0.3">
      <c r="B3714" s="28" t="str">
        <f t="shared" si="122"/>
        <v/>
      </c>
      <c r="C3714" s="167" t="str">
        <f>IF(D3714="","",VLOOKUP(D3714,'Műszaki adattábla'!F:G,2,0))</f>
        <v/>
      </c>
      <c r="D3714" s="168" t="str">
        <f>IF('Műszaki adattábla'!F3705="","",'Műszaki adattábla'!F3705)</f>
        <v/>
      </c>
      <c r="E3714" s="169" t="str">
        <f>IF(D3714="","",VLOOKUP(D3714,'Műszaki adattábla'!F:R,13,0))</f>
        <v/>
      </c>
      <c r="F3714" s="29" t="str">
        <f>IF(D3714="","",VLOOKUP(D3714,'Műszaki adattábla'!F:M,8,0))</f>
        <v/>
      </c>
      <c r="G3714" s="29" t="str">
        <f>IF(D3714="","",IF('Műszaki adattábla'!L3705="20-99",IF('Műszaki adattábla'!O3705="","Nem adott meg lekötött teljesítményt",VLOOKUP(D3714,'Műszaki adattábla'!F:O,10,0)),0))</f>
        <v/>
      </c>
      <c r="H3714" s="29" t="str">
        <f>IF(D3714="","",VLOOKUP(D3714,'Műszaki adattábla'!F:P,11,0))</f>
        <v/>
      </c>
      <c r="I3714" s="30"/>
      <c r="J3714" s="30"/>
      <c r="K3714" s="31" t="str">
        <f>IF(D3714="","",ROUND(((F3714*I3714*'Műszaki adattábla'!$C$7/'Műszaki adattábla'!$C$8)+(G3714*I3714)+(H3714*I3714))/12*'Műszaki adattábla'!T3705,0))</f>
        <v/>
      </c>
      <c r="L3714" s="32" t="str">
        <f t="shared" si="123"/>
        <v/>
      </c>
    </row>
    <row r="3715" spans="2:12" ht="14.4" thickBot="1" x14ac:dyDescent="0.3">
      <c r="B3715" s="28" t="str">
        <f t="shared" si="122"/>
        <v/>
      </c>
      <c r="C3715" s="167" t="str">
        <f>IF(D3715="","",VLOOKUP(D3715,'Műszaki adattábla'!F:G,2,0))</f>
        <v/>
      </c>
      <c r="D3715" s="168" t="str">
        <f>IF('Műszaki adattábla'!F3706="","",'Műszaki adattábla'!F3706)</f>
        <v/>
      </c>
      <c r="E3715" s="169" t="str">
        <f>IF(D3715="","",VLOOKUP(D3715,'Műszaki adattábla'!F:R,13,0))</f>
        <v/>
      </c>
      <c r="F3715" s="29" t="str">
        <f>IF(D3715="","",VLOOKUP(D3715,'Műszaki adattábla'!F:M,8,0))</f>
        <v/>
      </c>
      <c r="G3715" s="29" t="str">
        <f>IF(D3715="","",IF('Műszaki adattábla'!L3706="20-99",IF('Műszaki adattábla'!O3706="","Nem adott meg lekötött teljesítményt",VLOOKUP(D3715,'Műszaki adattábla'!F:O,10,0)),0))</f>
        <v/>
      </c>
      <c r="H3715" s="29" t="str">
        <f>IF(D3715="","",VLOOKUP(D3715,'Műszaki adattábla'!F:P,11,0))</f>
        <v/>
      </c>
      <c r="I3715" s="30"/>
      <c r="J3715" s="30"/>
      <c r="K3715" s="31" t="str">
        <f>IF(D3715="","",ROUND(((F3715*I3715*'Műszaki adattábla'!$C$7/'Műszaki adattábla'!$C$8)+(G3715*I3715)+(H3715*I3715))/12*'Műszaki adattábla'!T3706,0))</f>
        <v/>
      </c>
      <c r="L3715" s="32" t="str">
        <f t="shared" si="123"/>
        <v/>
      </c>
    </row>
    <row r="3716" spans="2:12" ht="14.4" thickBot="1" x14ac:dyDescent="0.3">
      <c r="B3716" s="28" t="str">
        <f t="shared" si="122"/>
        <v/>
      </c>
      <c r="C3716" s="167" t="str">
        <f>IF(D3716="","",VLOOKUP(D3716,'Műszaki adattábla'!F:G,2,0))</f>
        <v/>
      </c>
      <c r="D3716" s="168" t="str">
        <f>IF('Műszaki adattábla'!F3707="","",'Műszaki adattábla'!F3707)</f>
        <v/>
      </c>
      <c r="E3716" s="169" t="str">
        <f>IF(D3716="","",VLOOKUP(D3716,'Műszaki adattábla'!F:R,13,0))</f>
        <v/>
      </c>
      <c r="F3716" s="29" t="str">
        <f>IF(D3716="","",VLOOKUP(D3716,'Műszaki adattábla'!F:M,8,0))</f>
        <v/>
      </c>
      <c r="G3716" s="29" t="str">
        <f>IF(D3716="","",IF('Műszaki adattábla'!L3707="20-99",IF('Műszaki adattábla'!O3707="","Nem adott meg lekötött teljesítményt",VLOOKUP(D3716,'Műszaki adattábla'!F:O,10,0)),0))</f>
        <v/>
      </c>
      <c r="H3716" s="29" t="str">
        <f>IF(D3716="","",VLOOKUP(D3716,'Műszaki adattábla'!F:P,11,0))</f>
        <v/>
      </c>
      <c r="I3716" s="30"/>
      <c r="J3716" s="30"/>
      <c r="K3716" s="31" t="str">
        <f>IF(D3716="","",ROUND(((F3716*I3716*'Műszaki adattábla'!$C$7/'Műszaki adattábla'!$C$8)+(G3716*I3716)+(H3716*I3716))/12*'Műszaki adattábla'!T3707,0))</f>
        <v/>
      </c>
      <c r="L3716" s="32" t="str">
        <f t="shared" si="123"/>
        <v/>
      </c>
    </row>
    <row r="3717" spans="2:12" ht="14.4" thickBot="1" x14ac:dyDescent="0.3">
      <c r="B3717" s="28" t="str">
        <f t="shared" si="122"/>
        <v/>
      </c>
      <c r="C3717" s="167" t="str">
        <f>IF(D3717="","",VLOOKUP(D3717,'Műszaki adattábla'!F:G,2,0))</f>
        <v/>
      </c>
      <c r="D3717" s="168" t="str">
        <f>IF('Műszaki adattábla'!F3708="","",'Műszaki adattábla'!F3708)</f>
        <v/>
      </c>
      <c r="E3717" s="169" t="str">
        <f>IF(D3717="","",VLOOKUP(D3717,'Műszaki adattábla'!F:R,13,0))</f>
        <v/>
      </c>
      <c r="F3717" s="29" t="str">
        <f>IF(D3717="","",VLOOKUP(D3717,'Műszaki adattábla'!F:M,8,0))</f>
        <v/>
      </c>
      <c r="G3717" s="29" t="str">
        <f>IF(D3717="","",IF('Műszaki adattábla'!L3708="20-99",IF('Műszaki adattábla'!O3708="","Nem adott meg lekötött teljesítményt",VLOOKUP(D3717,'Műszaki adattábla'!F:O,10,0)),0))</f>
        <v/>
      </c>
      <c r="H3717" s="29" t="str">
        <f>IF(D3717="","",VLOOKUP(D3717,'Műszaki adattábla'!F:P,11,0))</f>
        <v/>
      </c>
      <c r="I3717" s="30"/>
      <c r="J3717" s="30"/>
      <c r="K3717" s="31" t="str">
        <f>IF(D3717="","",ROUND(((F3717*I3717*'Műszaki adattábla'!$C$7/'Műszaki adattábla'!$C$8)+(G3717*I3717)+(H3717*I3717))/12*'Műszaki adattábla'!T3708,0))</f>
        <v/>
      </c>
      <c r="L3717" s="32" t="str">
        <f t="shared" si="123"/>
        <v/>
      </c>
    </row>
    <row r="3718" spans="2:12" ht="14.4" thickBot="1" x14ac:dyDescent="0.3">
      <c r="B3718" s="28" t="str">
        <f t="shared" si="122"/>
        <v/>
      </c>
      <c r="C3718" s="167" t="str">
        <f>IF(D3718="","",VLOOKUP(D3718,'Műszaki adattábla'!F:G,2,0))</f>
        <v/>
      </c>
      <c r="D3718" s="168" t="str">
        <f>IF('Műszaki adattábla'!F3709="","",'Műszaki adattábla'!F3709)</f>
        <v/>
      </c>
      <c r="E3718" s="169" t="str">
        <f>IF(D3718="","",VLOOKUP(D3718,'Műszaki adattábla'!F:R,13,0))</f>
        <v/>
      </c>
      <c r="F3718" s="29" t="str">
        <f>IF(D3718="","",VLOOKUP(D3718,'Műszaki adattábla'!F:M,8,0))</f>
        <v/>
      </c>
      <c r="G3718" s="29" t="str">
        <f>IF(D3718="","",IF('Műszaki adattábla'!L3709="20-99",IF('Műszaki adattábla'!O3709="","Nem adott meg lekötött teljesítményt",VLOOKUP(D3718,'Műszaki adattábla'!F:O,10,0)),0))</f>
        <v/>
      </c>
      <c r="H3718" s="29" t="str">
        <f>IF(D3718="","",VLOOKUP(D3718,'Műszaki adattábla'!F:P,11,0))</f>
        <v/>
      </c>
      <c r="I3718" s="30"/>
      <c r="J3718" s="30"/>
      <c r="K3718" s="31" t="str">
        <f>IF(D3718="","",ROUND(((F3718*I3718*'Műszaki adattábla'!$C$7/'Műszaki adattábla'!$C$8)+(G3718*I3718)+(H3718*I3718))/12*'Műszaki adattábla'!T3709,0))</f>
        <v/>
      </c>
      <c r="L3718" s="32" t="str">
        <f t="shared" si="123"/>
        <v/>
      </c>
    </row>
    <row r="3719" spans="2:12" ht="14.4" thickBot="1" x14ac:dyDescent="0.3">
      <c r="B3719" s="28" t="str">
        <f t="shared" si="122"/>
        <v/>
      </c>
      <c r="C3719" s="167" t="str">
        <f>IF(D3719="","",VLOOKUP(D3719,'Műszaki adattábla'!F:G,2,0))</f>
        <v/>
      </c>
      <c r="D3719" s="168" t="str">
        <f>IF('Műszaki adattábla'!F3710="","",'Műszaki adattábla'!F3710)</f>
        <v/>
      </c>
      <c r="E3719" s="169" t="str">
        <f>IF(D3719="","",VLOOKUP(D3719,'Műszaki adattábla'!F:R,13,0))</f>
        <v/>
      </c>
      <c r="F3719" s="29" t="str">
        <f>IF(D3719="","",VLOOKUP(D3719,'Műszaki adattábla'!F:M,8,0))</f>
        <v/>
      </c>
      <c r="G3719" s="29" t="str">
        <f>IF(D3719="","",IF('Műszaki adattábla'!L3710="20-99",IF('Műszaki adattábla'!O3710="","Nem adott meg lekötött teljesítményt",VLOOKUP(D3719,'Műszaki adattábla'!F:O,10,0)),0))</f>
        <v/>
      </c>
      <c r="H3719" s="29" t="str">
        <f>IF(D3719="","",VLOOKUP(D3719,'Műszaki adattábla'!F:P,11,0))</f>
        <v/>
      </c>
      <c r="I3719" s="30"/>
      <c r="J3719" s="30"/>
      <c r="K3719" s="31" t="str">
        <f>IF(D3719="","",ROUND(((F3719*I3719*'Műszaki adattábla'!$C$7/'Műszaki adattábla'!$C$8)+(G3719*I3719)+(H3719*I3719))/12*'Műszaki adattábla'!T3710,0))</f>
        <v/>
      </c>
      <c r="L3719" s="32" t="str">
        <f t="shared" si="123"/>
        <v/>
      </c>
    </row>
    <row r="3720" spans="2:12" ht="14.4" thickBot="1" x14ac:dyDescent="0.3">
      <c r="B3720" s="28" t="str">
        <f t="shared" si="122"/>
        <v/>
      </c>
      <c r="C3720" s="167" t="str">
        <f>IF(D3720="","",VLOOKUP(D3720,'Műszaki adattábla'!F:G,2,0))</f>
        <v/>
      </c>
      <c r="D3720" s="168" t="str">
        <f>IF('Műszaki adattábla'!F3711="","",'Műszaki adattábla'!F3711)</f>
        <v/>
      </c>
      <c r="E3720" s="169" t="str">
        <f>IF(D3720="","",VLOOKUP(D3720,'Műszaki adattábla'!F:R,13,0))</f>
        <v/>
      </c>
      <c r="F3720" s="29" t="str">
        <f>IF(D3720="","",VLOOKUP(D3720,'Műszaki adattábla'!F:M,8,0))</f>
        <v/>
      </c>
      <c r="G3720" s="29" t="str">
        <f>IF(D3720="","",IF('Műszaki adattábla'!L3711="20-99",IF('Műszaki adattábla'!O3711="","Nem adott meg lekötött teljesítményt",VLOOKUP(D3720,'Műszaki adattábla'!F:O,10,0)),0))</f>
        <v/>
      </c>
      <c r="H3720" s="29" t="str">
        <f>IF(D3720="","",VLOOKUP(D3720,'Műszaki adattábla'!F:P,11,0))</f>
        <v/>
      </c>
      <c r="I3720" s="30"/>
      <c r="J3720" s="30"/>
      <c r="K3720" s="31" t="str">
        <f>IF(D3720="","",ROUND(((F3720*I3720*'Műszaki adattábla'!$C$7/'Műszaki adattábla'!$C$8)+(G3720*I3720)+(H3720*I3720))/12*'Műszaki adattábla'!T3711,0))</f>
        <v/>
      </c>
      <c r="L3720" s="32" t="str">
        <f t="shared" si="123"/>
        <v/>
      </c>
    </row>
    <row r="3721" spans="2:12" ht="14.4" thickBot="1" x14ac:dyDescent="0.3">
      <c r="B3721" s="28" t="str">
        <f t="shared" si="122"/>
        <v/>
      </c>
      <c r="C3721" s="167" t="str">
        <f>IF(D3721="","",VLOOKUP(D3721,'Műszaki adattábla'!F:G,2,0))</f>
        <v/>
      </c>
      <c r="D3721" s="168" t="str">
        <f>IF('Műszaki adattábla'!F3712="","",'Műszaki adattábla'!F3712)</f>
        <v/>
      </c>
      <c r="E3721" s="169" t="str">
        <f>IF(D3721="","",VLOOKUP(D3721,'Műszaki adattábla'!F:R,13,0))</f>
        <v/>
      </c>
      <c r="F3721" s="29" t="str">
        <f>IF(D3721="","",VLOOKUP(D3721,'Műszaki adattábla'!F:M,8,0))</f>
        <v/>
      </c>
      <c r="G3721" s="29" t="str">
        <f>IF(D3721="","",IF('Műszaki adattábla'!L3712="20-99",IF('Műszaki adattábla'!O3712="","Nem adott meg lekötött teljesítményt",VLOOKUP(D3721,'Műszaki adattábla'!F:O,10,0)),0))</f>
        <v/>
      </c>
      <c r="H3721" s="29" t="str">
        <f>IF(D3721="","",VLOOKUP(D3721,'Műszaki adattábla'!F:P,11,0))</f>
        <v/>
      </c>
      <c r="I3721" s="30"/>
      <c r="J3721" s="30"/>
      <c r="K3721" s="31" t="str">
        <f>IF(D3721="","",ROUND(((F3721*I3721*'Műszaki adattábla'!$C$7/'Műszaki adattábla'!$C$8)+(G3721*I3721)+(H3721*I3721))/12*'Műszaki adattábla'!T3712,0))</f>
        <v/>
      </c>
      <c r="L3721" s="32" t="str">
        <f t="shared" si="123"/>
        <v/>
      </c>
    </row>
    <row r="3722" spans="2:12" ht="14.4" thickBot="1" x14ac:dyDescent="0.3">
      <c r="B3722" s="28" t="str">
        <f t="shared" si="122"/>
        <v/>
      </c>
      <c r="C3722" s="167" t="str">
        <f>IF(D3722="","",VLOOKUP(D3722,'Műszaki adattábla'!F:G,2,0))</f>
        <v/>
      </c>
      <c r="D3722" s="168" t="str">
        <f>IF('Műszaki adattábla'!F3713="","",'Műszaki adattábla'!F3713)</f>
        <v/>
      </c>
      <c r="E3722" s="169" t="str">
        <f>IF(D3722="","",VLOOKUP(D3722,'Műszaki adattábla'!F:R,13,0))</f>
        <v/>
      </c>
      <c r="F3722" s="29" t="str">
        <f>IF(D3722="","",VLOOKUP(D3722,'Műszaki adattábla'!F:M,8,0))</f>
        <v/>
      </c>
      <c r="G3722" s="29" t="str">
        <f>IF(D3722="","",IF('Műszaki adattábla'!L3713="20-99",IF('Műszaki adattábla'!O3713="","Nem adott meg lekötött teljesítményt",VLOOKUP(D3722,'Műszaki adattábla'!F:O,10,0)),0))</f>
        <v/>
      </c>
      <c r="H3722" s="29" t="str">
        <f>IF(D3722="","",VLOOKUP(D3722,'Műszaki adattábla'!F:P,11,0))</f>
        <v/>
      </c>
      <c r="I3722" s="30"/>
      <c r="J3722" s="30"/>
      <c r="K3722" s="31" t="str">
        <f>IF(D3722="","",ROUND(((F3722*I3722*'Műszaki adattábla'!$C$7/'Műszaki adattábla'!$C$8)+(G3722*I3722)+(H3722*I3722))/12*'Műszaki adattábla'!T3713,0))</f>
        <v/>
      </c>
      <c r="L3722" s="32" t="str">
        <f t="shared" si="123"/>
        <v/>
      </c>
    </row>
    <row r="3723" spans="2:12" ht="14.4" thickBot="1" x14ac:dyDescent="0.3">
      <c r="B3723" s="28" t="str">
        <f t="shared" si="122"/>
        <v/>
      </c>
      <c r="C3723" s="167" t="str">
        <f>IF(D3723="","",VLOOKUP(D3723,'Műszaki adattábla'!F:G,2,0))</f>
        <v/>
      </c>
      <c r="D3723" s="168" t="str">
        <f>IF('Műszaki adattábla'!F3714="","",'Műszaki adattábla'!F3714)</f>
        <v/>
      </c>
      <c r="E3723" s="169" t="str">
        <f>IF(D3723="","",VLOOKUP(D3723,'Műszaki adattábla'!F:R,13,0))</f>
        <v/>
      </c>
      <c r="F3723" s="29" t="str">
        <f>IF(D3723="","",VLOOKUP(D3723,'Műszaki adattábla'!F:M,8,0))</f>
        <v/>
      </c>
      <c r="G3723" s="29" t="str">
        <f>IF(D3723="","",IF('Műszaki adattábla'!L3714="20-99",IF('Műszaki adattábla'!O3714="","Nem adott meg lekötött teljesítményt",VLOOKUP(D3723,'Műszaki adattábla'!F:O,10,0)),0))</f>
        <v/>
      </c>
      <c r="H3723" s="29" t="str">
        <f>IF(D3723="","",VLOOKUP(D3723,'Műszaki adattábla'!F:P,11,0))</f>
        <v/>
      </c>
      <c r="I3723" s="30"/>
      <c r="J3723" s="30"/>
      <c r="K3723" s="31" t="str">
        <f>IF(D3723="","",ROUND(((F3723*I3723*'Műszaki adattábla'!$C$7/'Műszaki adattábla'!$C$8)+(G3723*I3723)+(H3723*I3723))/12*'Műszaki adattábla'!T3714,0))</f>
        <v/>
      </c>
      <c r="L3723" s="32" t="str">
        <f t="shared" si="123"/>
        <v/>
      </c>
    </row>
    <row r="3724" spans="2:12" ht="14.4" thickBot="1" x14ac:dyDescent="0.3">
      <c r="B3724" s="28" t="str">
        <f t="shared" si="122"/>
        <v/>
      </c>
      <c r="C3724" s="167" t="str">
        <f>IF(D3724="","",VLOOKUP(D3724,'Műszaki adattábla'!F:G,2,0))</f>
        <v/>
      </c>
      <c r="D3724" s="168" t="str">
        <f>IF('Műszaki adattábla'!F3715="","",'Műszaki adattábla'!F3715)</f>
        <v/>
      </c>
      <c r="E3724" s="169" t="str">
        <f>IF(D3724="","",VLOOKUP(D3724,'Műszaki adattábla'!F:R,13,0))</f>
        <v/>
      </c>
      <c r="F3724" s="29" t="str">
        <f>IF(D3724="","",VLOOKUP(D3724,'Műszaki adattábla'!F:M,8,0))</f>
        <v/>
      </c>
      <c r="G3724" s="29" t="str">
        <f>IF(D3724="","",IF('Műszaki adattábla'!L3715="20-99",IF('Műszaki adattábla'!O3715="","Nem adott meg lekötött teljesítményt",VLOOKUP(D3724,'Műszaki adattábla'!F:O,10,0)),0))</f>
        <v/>
      </c>
      <c r="H3724" s="29" t="str">
        <f>IF(D3724="","",VLOOKUP(D3724,'Műszaki adattábla'!F:P,11,0))</f>
        <v/>
      </c>
      <c r="I3724" s="30"/>
      <c r="J3724" s="30"/>
      <c r="K3724" s="31" t="str">
        <f>IF(D3724="","",ROUND(((F3724*I3724*'Műszaki adattábla'!$C$7/'Műszaki adattábla'!$C$8)+(G3724*I3724)+(H3724*I3724))/12*'Műszaki adattábla'!T3715,0))</f>
        <v/>
      </c>
      <c r="L3724" s="32" t="str">
        <f t="shared" si="123"/>
        <v/>
      </c>
    </row>
    <row r="3725" spans="2:12" ht="14.4" thickBot="1" x14ac:dyDescent="0.3">
      <c r="B3725" s="28" t="str">
        <f t="shared" si="122"/>
        <v/>
      </c>
      <c r="C3725" s="167" t="str">
        <f>IF(D3725="","",VLOOKUP(D3725,'Műszaki adattábla'!F:G,2,0))</f>
        <v/>
      </c>
      <c r="D3725" s="168" t="str">
        <f>IF('Műszaki adattábla'!F3716="","",'Műszaki adattábla'!F3716)</f>
        <v/>
      </c>
      <c r="E3725" s="169" t="str">
        <f>IF(D3725="","",VLOOKUP(D3725,'Műszaki adattábla'!F:R,13,0))</f>
        <v/>
      </c>
      <c r="F3725" s="29" t="str">
        <f>IF(D3725="","",VLOOKUP(D3725,'Műszaki adattábla'!F:M,8,0))</f>
        <v/>
      </c>
      <c r="G3725" s="29" t="str">
        <f>IF(D3725="","",IF('Műszaki adattábla'!L3716="20-99",IF('Műszaki adattábla'!O3716="","Nem adott meg lekötött teljesítményt",VLOOKUP(D3725,'Műszaki adattábla'!F:O,10,0)),0))</f>
        <v/>
      </c>
      <c r="H3725" s="29" t="str">
        <f>IF(D3725="","",VLOOKUP(D3725,'Műszaki adattábla'!F:P,11,0))</f>
        <v/>
      </c>
      <c r="I3725" s="30"/>
      <c r="J3725" s="30"/>
      <c r="K3725" s="31" t="str">
        <f>IF(D3725="","",ROUND(((F3725*I3725*'Műszaki adattábla'!$C$7/'Műszaki adattábla'!$C$8)+(G3725*I3725)+(H3725*I3725))/12*'Műszaki adattábla'!T3716,0))</f>
        <v/>
      </c>
      <c r="L3725" s="32" t="str">
        <f t="shared" si="123"/>
        <v/>
      </c>
    </row>
    <row r="3726" spans="2:12" ht="14.4" thickBot="1" x14ac:dyDescent="0.3">
      <c r="B3726" s="28" t="str">
        <f t="shared" si="122"/>
        <v/>
      </c>
      <c r="C3726" s="167" t="str">
        <f>IF(D3726="","",VLOOKUP(D3726,'Műszaki adattábla'!F:G,2,0))</f>
        <v/>
      </c>
      <c r="D3726" s="168" t="str">
        <f>IF('Műszaki adattábla'!F3717="","",'Műszaki adattábla'!F3717)</f>
        <v/>
      </c>
      <c r="E3726" s="169" t="str">
        <f>IF(D3726="","",VLOOKUP(D3726,'Műszaki adattábla'!F:R,13,0))</f>
        <v/>
      </c>
      <c r="F3726" s="29" t="str">
        <f>IF(D3726="","",VLOOKUP(D3726,'Műszaki adattábla'!F:M,8,0))</f>
        <v/>
      </c>
      <c r="G3726" s="29" t="str">
        <f>IF(D3726="","",IF('Műszaki adattábla'!L3717="20-99",IF('Műszaki adattábla'!O3717="","Nem adott meg lekötött teljesítményt",VLOOKUP(D3726,'Műszaki adattábla'!F:O,10,0)),0))</f>
        <v/>
      </c>
      <c r="H3726" s="29" t="str">
        <f>IF(D3726="","",VLOOKUP(D3726,'Műszaki adattábla'!F:P,11,0))</f>
        <v/>
      </c>
      <c r="I3726" s="30"/>
      <c r="J3726" s="30"/>
      <c r="K3726" s="31" t="str">
        <f>IF(D3726="","",ROUND(((F3726*I3726*'Műszaki adattábla'!$C$7/'Műszaki adattábla'!$C$8)+(G3726*I3726)+(H3726*I3726))/12*'Műszaki adattábla'!T3717,0))</f>
        <v/>
      </c>
      <c r="L3726" s="32" t="str">
        <f t="shared" si="123"/>
        <v/>
      </c>
    </row>
    <row r="3727" spans="2:12" ht="14.4" thickBot="1" x14ac:dyDescent="0.3">
      <c r="B3727" s="28" t="str">
        <f t="shared" si="122"/>
        <v/>
      </c>
      <c r="C3727" s="167" t="str">
        <f>IF(D3727="","",VLOOKUP(D3727,'Műszaki adattábla'!F:G,2,0))</f>
        <v/>
      </c>
      <c r="D3727" s="168" t="str">
        <f>IF('Műszaki adattábla'!F3718="","",'Műszaki adattábla'!F3718)</f>
        <v/>
      </c>
      <c r="E3727" s="169" t="str">
        <f>IF(D3727="","",VLOOKUP(D3727,'Műszaki adattábla'!F:R,13,0))</f>
        <v/>
      </c>
      <c r="F3727" s="29" t="str">
        <f>IF(D3727="","",VLOOKUP(D3727,'Műszaki adattábla'!F:M,8,0))</f>
        <v/>
      </c>
      <c r="G3727" s="29" t="str">
        <f>IF(D3727="","",IF('Műszaki adattábla'!L3718="20-99",IF('Műszaki adattábla'!O3718="","Nem adott meg lekötött teljesítményt",VLOOKUP(D3727,'Műszaki adattábla'!F:O,10,0)),0))</f>
        <v/>
      </c>
      <c r="H3727" s="29" t="str">
        <f>IF(D3727="","",VLOOKUP(D3727,'Műszaki adattábla'!F:P,11,0))</f>
        <v/>
      </c>
      <c r="I3727" s="30"/>
      <c r="J3727" s="30"/>
      <c r="K3727" s="31" t="str">
        <f>IF(D3727="","",ROUND(((F3727*I3727*'Műszaki adattábla'!$C$7/'Műszaki adattábla'!$C$8)+(G3727*I3727)+(H3727*I3727))/12*'Műszaki adattábla'!T3718,0))</f>
        <v/>
      </c>
      <c r="L3727" s="32" t="str">
        <f t="shared" si="123"/>
        <v/>
      </c>
    </row>
    <row r="3728" spans="2:12" ht="14.4" thickBot="1" x14ac:dyDescent="0.3">
      <c r="B3728" s="28" t="str">
        <f t="shared" si="122"/>
        <v/>
      </c>
      <c r="C3728" s="167" t="str">
        <f>IF(D3728="","",VLOOKUP(D3728,'Műszaki adattábla'!F:G,2,0))</f>
        <v/>
      </c>
      <c r="D3728" s="168" t="str">
        <f>IF('Műszaki adattábla'!F3719="","",'Műszaki adattábla'!F3719)</f>
        <v/>
      </c>
      <c r="E3728" s="169" t="str">
        <f>IF(D3728="","",VLOOKUP(D3728,'Műszaki adattábla'!F:R,13,0))</f>
        <v/>
      </c>
      <c r="F3728" s="29" t="str">
        <f>IF(D3728="","",VLOOKUP(D3728,'Műszaki adattábla'!F:M,8,0))</f>
        <v/>
      </c>
      <c r="G3728" s="29" t="str">
        <f>IF(D3728="","",IF('Műszaki adattábla'!L3719="20-99",IF('Műszaki adattábla'!O3719="","Nem adott meg lekötött teljesítményt",VLOOKUP(D3728,'Műszaki adattábla'!F:O,10,0)),0))</f>
        <v/>
      </c>
      <c r="H3728" s="29" t="str">
        <f>IF(D3728="","",VLOOKUP(D3728,'Műszaki adattábla'!F:P,11,0))</f>
        <v/>
      </c>
      <c r="I3728" s="30"/>
      <c r="J3728" s="30"/>
      <c r="K3728" s="31" t="str">
        <f>IF(D3728="","",ROUND(((F3728*I3728*'Műszaki adattábla'!$C$7/'Műszaki adattábla'!$C$8)+(G3728*I3728)+(H3728*I3728))/12*'Műszaki adattábla'!T3719,0))</f>
        <v/>
      </c>
      <c r="L3728" s="32" t="str">
        <f t="shared" si="123"/>
        <v/>
      </c>
    </row>
    <row r="3729" spans="2:12" ht="14.4" thickBot="1" x14ac:dyDescent="0.3">
      <c r="B3729" s="28" t="str">
        <f t="shared" si="122"/>
        <v/>
      </c>
      <c r="C3729" s="167" t="str">
        <f>IF(D3729="","",VLOOKUP(D3729,'Műszaki adattábla'!F:G,2,0))</f>
        <v/>
      </c>
      <c r="D3729" s="168" t="str">
        <f>IF('Műszaki adattábla'!F3720="","",'Műszaki adattábla'!F3720)</f>
        <v/>
      </c>
      <c r="E3729" s="169" t="str">
        <f>IF(D3729="","",VLOOKUP(D3729,'Műszaki adattábla'!F:R,13,0))</f>
        <v/>
      </c>
      <c r="F3729" s="29" t="str">
        <f>IF(D3729="","",VLOOKUP(D3729,'Műszaki adattábla'!F:M,8,0))</f>
        <v/>
      </c>
      <c r="G3729" s="29" t="str">
        <f>IF(D3729="","",IF('Műszaki adattábla'!L3720="20-99",IF('Műszaki adattábla'!O3720="","Nem adott meg lekötött teljesítményt",VLOOKUP(D3729,'Műszaki adattábla'!F:O,10,0)),0))</f>
        <v/>
      </c>
      <c r="H3729" s="29" t="str">
        <f>IF(D3729="","",VLOOKUP(D3729,'Műszaki adattábla'!F:P,11,0))</f>
        <v/>
      </c>
      <c r="I3729" s="30"/>
      <c r="J3729" s="30"/>
      <c r="K3729" s="31" t="str">
        <f>IF(D3729="","",ROUND(((F3729*I3729*'Műszaki adattábla'!$C$7/'Műszaki adattábla'!$C$8)+(G3729*I3729)+(H3729*I3729))/12*'Műszaki adattábla'!T3720,0))</f>
        <v/>
      </c>
      <c r="L3729" s="32" t="str">
        <f t="shared" si="123"/>
        <v/>
      </c>
    </row>
    <row r="3730" spans="2:12" ht="14.4" thickBot="1" x14ac:dyDescent="0.3">
      <c r="B3730" s="28" t="str">
        <f t="shared" si="122"/>
        <v/>
      </c>
      <c r="C3730" s="167" t="str">
        <f>IF(D3730="","",VLOOKUP(D3730,'Műszaki adattábla'!F:G,2,0))</f>
        <v/>
      </c>
      <c r="D3730" s="168" t="str">
        <f>IF('Műszaki adattábla'!F3721="","",'Műszaki adattábla'!F3721)</f>
        <v/>
      </c>
      <c r="E3730" s="169" t="str">
        <f>IF(D3730="","",VLOOKUP(D3730,'Műszaki adattábla'!F:R,13,0))</f>
        <v/>
      </c>
      <c r="F3730" s="29" t="str">
        <f>IF(D3730="","",VLOOKUP(D3730,'Műszaki adattábla'!F:M,8,0))</f>
        <v/>
      </c>
      <c r="G3730" s="29" t="str">
        <f>IF(D3730="","",IF('Műszaki adattábla'!L3721="20-99",IF('Műszaki adattábla'!O3721="","Nem adott meg lekötött teljesítményt",VLOOKUP(D3730,'Műszaki adattábla'!F:O,10,0)),0))</f>
        <v/>
      </c>
      <c r="H3730" s="29" t="str">
        <f>IF(D3730="","",VLOOKUP(D3730,'Műszaki adattábla'!F:P,11,0))</f>
        <v/>
      </c>
      <c r="I3730" s="30"/>
      <c r="J3730" s="30"/>
      <c r="K3730" s="31" t="str">
        <f>IF(D3730="","",ROUND(((F3730*I3730*'Műszaki adattábla'!$C$7/'Műszaki adattábla'!$C$8)+(G3730*I3730)+(H3730*I3730))/12*'Műszaki adattábla'!T3721,0))</f>
        <v/>
      </c>
      <c r="L3730" s="32" t="str">
        <f t="shared" si="123"/>
        <v/>
      </c>
    </row>
    <row r="3731" spans="2:12" ht="14.4" thickBot="1" x14ac:dyDescent="0.3">
      <c r="B3731" s="28" t="str">
        <f t="shared" si="122"/>
        <v/>
      </c>
      <c r="C3731" s="167" t="str">
        <f>IF(D3731="","",VLOOKUP(D3731,'Műszaki adattábla'!F:G,2,0))</f>
        <v/>
      </c>
      <c r="D3731" s="168" t="str">
        <f>IF('Műszaki adattábla'!F3722="","",'Műszaki adattábla'!F3722)</f>
        <v/>
      </c>
      <c r="E3731" s="169" t="str">
        <f>IF(D3731="","",VLOOKUP(D3731,'Műszaki adattábla'!F:R,13,0))</f>
        <v/>
      </c>
      <c r="F3731" s="29" t="str">
        <f>IF(D3731="","",VLOOKUP(D3731,'Műszaki adattábla'!F:M,8,0))</f>
        <v/>
      </c>
      <c r="G3731" s="29" t="str">
        <f>IF(D3731="","",IF('Műszaki adattábla'!L3722="20-99",IF('Műszaki adattábla'!O3722="","Nem adott meg lekötött teljesítményt",VLOOKUP(D3731,'Műszaki adattábla'!F:O,10,0)),0))</f>
        <v/>
      </c>
      <c r="H3731" s="29" t="str">
        <f>IF(D3731="","",VLOOKUP(D3731,'Műszaki adattábla'!F:P,11,0))</f>
        <v/>
      </c>
      <c r="I3731" s="30"/>
      <c r="J3731" s="30"/>
      <c r="K3731" s="31" t="str">
        <f>IF(D3731="","",ROUND(((F3731*I3731*'Műszaki adattábla'!$C$7/'Műszaki adattábla'!$C$8)+(G3731*I3731)+(H3731*I3731))/12*'Műszaki adattábla'!T3722,0))</f>
        <v/>
      </c>
      <c r="L3731" s="32" t="str">
        <f t="shared" si="123"/>
        <v/>
      </c>
    </row>
    <row r="3732" spans="2:12" ht="14.4" thickBot="1" x14ac:dyDescent="0.3">
      <c r="B3732" s="28" t="str">
        <f t="shared" si="122"/>
        <v/>
      </c>
      <c r="C3732" s="167" t="str">
        <f>IF(D3732="","",VLOOKUP(D3732,'Műszaki adattábla'!F:G,2,0))</f>
        <v/>
      </c>
      <c r="D3732" s="168" t="str">
        <f>IF('Műszaki adattábla'!F3723="","",'Műszaki adattábla'!F3723)</f>
        <v/>
      </c>
      <c r="E3732" s="169" t="str">
        <f>IF(D3732="","",VLOOKUP(D3732,'Műszaki adattábla'!F:R,13,0))</f>
        <v/>
      </c>
      <c r="F3732" s="29" t="str">
        <f>IF(D3732="","",VLOOKUP(D3732,'Műszaki adattábla'!F:M,8,0))</f>
        <v/>
      </c>
      <c r="G3732" s="29" t="str">
        <f>IF(D3732="","",IF('Műszaki adattábla'!L3723="20-99",IF('Műszaki adattábla'!O3723="","Nem adott meg lekötött teljesítményt",VLOOKUP(D3732,'Műszaki adattábla'!F:O,10,0)),0))</f>
        <v/>
      </c>
      <c r="H3732" s="29" t="str">
        <f>IF(D3732="","",VLOOKUP(D3732,'Műszaki adattábla'!F:P,11,0))</f>
        <v/>
      </c>
      <c r="I3732" s="30"/>
      <c r="J3732" s="30"/>
      <c r="K3732" s="31" t="str">
        <f>IF(D3732="","",ROUND(((F3732*I3732*'Műszaki adattábla'!$C$7/'Műszaki adattábla'!$C$8)+(G3732*I3732)+(H3732*I3732))/12*'Műszaki adattábla'!T3723,0))</f>
        <v/>
      </c>
      <c r="L3732" s="32" t="str">
        <f t="shared" si="123"/>
        <v/>
      </c>
    </row>
    <row r="3733" spans="2:12" ht="14.4" thickBot="1" x14ac:dyDescent="0.3">
      <c r="B3733" s="28" t="str">
        <f t="shared" si="122"/>
        <v/>
      </c>
      <c r="C3733" s="167" t="str">
        <f>IF(D3733="","",VLOOKUP(D3733,'Műszaki adattábla'!F:G,2,0))</f>
        <v/>
      </c>
      <c r="D3733" s="168" t="str">
        <f>IF('Műszaki adattábla'!F3724="","",'Műszaki adattábla'!F3724)</f>
        <v/>
      </c>
      <c r="E3733" s="169" t="str">
        <f>IF(D3733="","",VLOOKUP(D3733,'Műszaki adattábla'!F:R,13,0))</f>
        <v/>
      </c>
      <c r="F3733" s="29" t="str">
        <f>IF(D3733="","",VLOOKUP(D3733,'Műszaki adattábla'!F:M,8,0))</f>
        <v/>
      </c>
      <c r="G3733" s="29" t="str">
        <f>IF(D3733="","",IF('Műszaki adattábla'!L3724="20-99",IF('Műszaki adattábla'!O3724="","Nem adott meg lekötött teljesítményt",VLOOKUP(D3733,'Műszaki adattábla'!F:O,10,0)),0))</f>
        <v/>
      </c>
      <c r="H3733" s="29" t="str">
        <f>IF(D3733="","",VLOOKUP(D3733,'Műszaki adattábla'!F:P,11,0))</f>
        <v/>
      </c>
      <c r="I3733" s="30"/>
      <c r="J3733" s="30"/>
      <c r="K3733" s="31" t="str">
        <f>IF(D3733="","",ROUND(((F3733*I3733*'Műszaki adattábla'!$C$7/'Műszaki adattábla'!$C$8)+(G3733*I3733)+(H3733*I3733))/12*'Műszaki adattábla'!T3724,0))</f>
        <v/>
      </c>
      <c r="L3733" s="32" t="str">
        <f t="shared" si="123"/>
        <v/>
      </c>
    </row>
    <row r="3734" spans="2:12" ht="14.4" thickBot="1" x14ac:dyDescent="0.3">
      <c r="B3734" s="28" t="str">
        <f t="shared" si="122"/>
        <v/>
      </c>
      <c r="C3734" s="167" t="str">
        <f>IF(D3734="","",VLOOKUP(D3734,'Műszaki adattábla'!F:G,2,0))</f>
        <v/>
      </c>
      <c r="D3734" s="168" t="str">
        <f>IF('Műszaki adattábla'!F3725="","",'Műszaki adattábla'!F3725)</f>
        <v/>
      </c>
      <c r="E3734" s="169" t="str">
        <f>IF(D3734="","",VLOOKUP(D3734,'Műszaki adattábla'!F:R,13,0))</f>
        <v/>
      </c>
      <c r="F3734" s="29" t="str">
        <f>IF(D3734="","",VLOOKUP(D3734,'Műszaki adattábla'!F:M,8,0))</f>
        <v/>
      </c>
      <c r="G3734" s="29" t="str">
        <f>IF(D3734="","",IF('Műszaki adattábla'!L3725="20-99",IF('Műszaki adattábla'!O3725="","Nem adott meg lekötött teljesítményt",VLOOKUP(D3734,'Műszaki adattábla'!F:O,10,0)),0))</f>
        <v/>
      </c>
      <c r="H3734" s="29" t="str">
        <f>IF(D3734="","",VLOOKUP(D3734,'Műszaki adattábla'!F:P,11,0))</f>
        <v/>
      </c>
      <c r="I3734" s="30"/>
      <c r="J3734" s="30"/>
      <c r="K3734" s="31" t="str">
        <f>IF(D3734="","",ROUND(((F3734*I3734*'Műszaki adattábla'!$C$7/'Műszaki adattábla'!$C$8)+(G3734*I3734)+(H3734*I3734))/12*'Műszaki adattábla'!T3725,0))</f>
        <v/>
      </c>
      <c r="L3734" s="32" t="str">
        <f t="shared" si="123"/>
        <v/>
      </c>
    </row>
    <row r="3735" spans="2:12" ht="14.4" thickBot="1" x14ac:dyDescent="0.3">
      <c r="B3735" s="28" t="str">
        <f t="shared" si="122"/>
        <v/>
      </c>
      <c r="C3735" s="167" t="str">
        <f>IF(D3735="","",VLOOKUP(D3735,'Műszaki adattábla'!F:G,2,0))</f>
        <v/>
      </c>
      <c r="D3735" s="168" t="str">
        <f>IF('Műszaki adattábla'!F3726="","",'Műszaki adattábla'!F3726)</f>
        <v/>
      </c>
      <c r="E3735" s="169" t="str">
        <f>IF(D3735="","",VLOOKUP(D3735,'Műszaki adattábla'!F:R,13,0))</f>
        <v/>
      </c>
      <c r="F3735" s="29" t="str">
        <f>IF(D3735="","",VLOOKUP(D3735,'Műszaki adattábla'!F:M,8,0))</f>
        <v/>
      </c>
      <c r="G3735" s="29" t="str">
        <f>IF(D3735="","",IF('Műszaki adattábla'!L3726="20-99",IF('Műszaki adattábla'!O3726="","Nem adott meg lekötött teljesítményt",VLOOKUP(D3735,'Műszaki adattábla'!F:O,10,0)),0))</f>
        <v/>
      </c>
      <c r="H3735" s="29" t="str">
        <f>IF(D3735="","",VLOOKUP(D3735,'Műszaki adattábla'!F:P,11,0))</f>
        <v/>
      </c>
      <c r="I3735" s="30"/>
      <c r="J3735" s="30"/>
      <c r="K3735" s="31" t="str">
        <f>IF(D3735="","",ROUND(((F3735*I3735*'Műszaki adattábla'!$C$7/'Műszaki adattábla'!$C$8)+(G3735*I3735)+(H3735*I3735))/12*'Műszaki adattábla'!T3726,0))</f>
        <v/>
      </c>
      <c r="L3735" s="32" t="str">
        <f t="shared" si="123"/>
        <v/>
      </c>
    </row>
    <row r="3736" spans="2:12" ht="14.4" thickBot="1" x14ac:dyDescent="0.3">
      <c r="B3736" s="28" t="str">
        <f t="shared" si="122"/>
        <v/>
      </c>
      <c r="C3736" s="167" t="str">
        <f>IF(D3736="","",VLOOKUP(D3736,'Műszaki adattábla'!F:G,2,0))</f>
        <v/>
      </c>
      <c r="D3736" s="168" t="str">
        <f>IF('Műszaki adattábla'!F3727="","",'Műszaki adattábla'!F3727)</f>
        <v/>
      </c>
      <c r="E3736" s="169" t="str">
        <f>IF(D3736="","",VLOOKUP(D3736,'Műszaki adattábla'!F:R,13,0))</f>
        <v/>
      </c>
      <c r="F3736" s="29" t="str">
        <f>IF(D3736="","",VLOOKUP(D3736,'Műszaki adattábla'!F:M,8,0))</f>
        <v/>
      </c>
      <c r="G3736" s="29" t="str">
        <f>IF(D3736="","",IF('Műszaki adattábla'!L3727="20-99",IF('Műszaki adattábla'!O3727="","Nem adott meg lekötött teljesítményt",VLOOKUP(D3736,'Műszaki adattábla'!F:O,10,0)),0))</f>
        <v/>
      </c>
      <c r="H3736" s="29" t="str">
        <f>IF(D3736="","",VLOOKUP(D3736,'Műszaki adattábla'!F:P,11,0))</f>
        <v/>
      </c>
      <c r="I3736" s="30"/>
      <c r="J3736" s="30"/>
      <c r="K3736" s="31" t="str">
        <f>IF(D3736="","",ROUND(((F3736*I3736*'Műszaki adattábla'!$C$7/'Műszaki adattábla'!$C$8)+(G3736*I3736)+(H3736*I3736))/12*'Műszaki adattábla'!T3727,0))</f>
        <v/>
      </c>
      <c r="L3736" s="32" t="str">
        <f t="shared" si="123"/>
        <v/>
      </c>
    </row>
    <row r="3737" spans="2:12" ht="14.4" thickBot="1" x14ac:dyDescent="0.3">
      <c r="B3737" s="28" t="str">
        <f t="shared" si="122"/>
        <v/>
      </c>
      <c r="C3737" s="167" t="str">
        <f>IF(D3737="","",VLOOKUP(D3737,'Műszaki adattábla'!F:G,2,0))</f>
        <v/>
      </c>
      <c r="D3737" s="168" t="str">
        <f>IF('Műszaki adattábla'!F3728="","",'Műszaki adattábla'!F3728)</f>
        <v/>
      </c>
      <c r="E3737" s="169" t="str">
        <f>IF(D3737="","",VLOOKUP(D3737,'Műszaki adattábla'!F:R,13,0))</f>
        <v/>
      </c>
      <c r="F3737" s="29" t="str">
        <f>IF(D3737="","",VLOOKUP(D3737,'Műszaki adattábla'!F:M,8,0))</f>
        <v/>
      </c>
      <c r="G3737" s="29" t="str">
        <f>IF(D3737="","",IF('Műszaki adattábla'!L3728="20-99",IF('Műszaki adattábla'!O3728="","Nem adott meg lekötött teljesítményt",VLOOKUP(D3737,'Műszaki adattábla'!F:O,10,0)),0))</f>
        <v/>
      </c>
      <c r="H3737" s="29" t="str">
        <f>IF(D3737="","",VLOOKUP(D3737,'Műszaki adattábla'!F:P,11,0))</f>
        <v/>
      </c>
      <c r="I3737" s="30"/>
      <c r="J3737" s="30"/>
      <c r="K3737" s="31" t="str">
        <f>IF(D3737="","",ROUND(((F3737*I3737*'Műszaki adattábla'!$C$7/'Műszaki adattábla'!$C$8)+(G3737*I3737)+(H3737*I3737))/12*'Műszaki adattábla'!T3728,0))</f>
        <v/>
      </c>
      <c r="L3737" s="32" t="str">
        <f t="shared" si="123"/>
        <v/>
      </c>
    </row>
    <row r="3738" spans="2:12" ht="14.4" thickBot="1" x14ac:dyDescent="0.3">
      <c r="B3738" s="28" t="str">
        <f t="shared" si="122"/>
        <v/>
      </c>
      <c r="C3738" s="167" t="str">
        <f>IF(D3738="","",VLOOKUP(D3738,'Műszaki adattábla'!F:G,2,0))</f>
        <v/>
      </c>
      <c r="D3738" s="168" t="str">
        <f>IF('Műszaki adattábla'!F3729="","",'Műszaki adattábla'!F3729)</f>
        <v/>
      </c>
      <c r="E3738" s="169" t="str">
        <f>IF(D3738="","",VLOOKUP(D3738,'Műszaki adattábla'!F:R,13,0))</f>
        <v/>
      </c>
      <c r="F3738" s="29" t="str">
        <f>IF(D3738="","",VLOOKUP(D3738,'Műszaki adattábla'!F:M,8,0))</f>
        <v/>
      </c>
      <c r="G3738" s="29" t="str">
        <f>IF(D3738="","",IF('Műszaki adattábla'!L3729="20-99",IF('Műszaki adattábla'!O3729="","Nem adott meg lekötött teljesítményt",VLOOKUP(D3738,'Műszaki adattábla'!F:O,10,0)),0))</f>
        <v/>
      </c>
      <c r="H3738" s="29" t="str">
        <f>IF(D3738="","",VLOOKUP(D3738,'Műszaki adattábla'!F:P,11,0))</f>
        <v/>
      </c>
      <c r="I3738" s="30"/>
      <c r="J3738" s="30"/>
      <c r="K3738" s="31" t="str">
        <f>IF(D3738="","",ROUND(((F3738*I3738*'Műszaki adattábla'!$C$7/'Műszaki adattábla'!$C$8)+(G3738*I3738)+(H3738*I3738))/12*'Műszaki adattábla'!T3729,0))</f>
        <v/>
      </c>
      <c r="L3738" s="32" t="str">
        <f t="shared" si="123"/>
        <v/>
      </c>
    </row>
    <row r="3739" spans="2:12" ht="14.4" thickBot="1" x14ac:dyDescent="0.3">
      <c r="B3739" s="28" t="str">
        <f t="shared" si="122"/>
        <v/>
      </c>
      <c r="C3739" s="167" t="str">
        <f>IF(D3739="","",VLOOKUP(D3739,'Műszaki adattábla'!F:G,2,0))</f>
        <v/>
      </c>
      <c r="D3739" s="168" t="str">
        <f>IF('Műszaki adattábla'!F3730="","",'Műszaki adattábla'!F3730)</f>
        <v/>
      </c>
      <c r="E3739" s="169" t="str">
        <f>IF(D3739="","",VLOOKUP(D3739,'Műszaki adattábla'!F:R,13,0))</f>
        <v/>
      </c>
      <c r="F3739" s="29" t="str">
        <f>IF(D3739="","",VLOOKUP(D3739,'Műszaki adattábla'!F:M,8,0))</f>
        <v/>
      </c>
      <c r="G3739" s="29" t="str">
        <f>IF(D3739="","",IF('Műszaki adattábla'!L3730="20-99",IF('Műszaki adattábla'!O3730="","Nem adott meg lekötött teljesítményt",VLOOKUP(D3739,'Műszaki adattábla'!F:O,10,0)),0))</f>
        <v/>
      </c>
      <c r="H3739" s="29" t="str">
        <f>IF(D3739="","",VLOOKUP(D3739,'Műszaki adattábla'!F:P,11,0))</f>
        <v/>
      </c>
      <c r="I3739" s="30"/>
      <c r="J3739" s="30"/>
      <c r="K3739" s="31" t="str">
        <f>IF(D3739="","",ROUND(((F3739*I3739*'Műszaki adattábla'!$C$7/'Műszaki adattábla'!$C$8)+(G3739*I3739)+(H3739*I3739))/12*'Műszaki adattábla'!T3730,0))</f>
        <v/>
      </c>
      <c r="L3739" s="32" t="str">
        <f t="shared" si="123"/>
        <v/>
      </c>
    </row>
    <row r="3740" spans="2:12" ht="14.4" thickBot="1" x14ac:dyDescent="0.3">
      <c r="B3740" s="28" t="str">
        <f t="shared" ref="B3740:B3803" si="124">IF(D3740="","",B3739+1)</f>
        <v/>
      </c>
      <c r="C3740" s="167" t="str">
        <f>IF(D3740="","",VLOOKUP(D3740,'Műszaki adattábla'!F:G,2,0))</f>
        <v/>
      </c>
      <c r="D3740" s="168" t="str">
        <f>IF('Műszaki adattábla'!F3731="","",'Műszaki adattábla'!F3731)</f>
        <v/>
      </c>
      <c r="E3740" s="169" t="str">
        <f>IF(D3740="","",VLOOKUP(D3740,'Műszaki adattábla'!F:R,13,0))</f>
        <v/>
      </c>
      <c r="F3740" s="29" t="str">
        <f>IF(D3740="","",VLOOKUP(D3740,'Műszaki adattábla'!F:M,8,0))</f>
        <v/>
      </c>
      <c r="G3740" s="29" t="str">
        <f>IF(D3740="","",IF('Műszaki adattábla'!L3731="20-99",IF('Műszaki adattábla'!O3731="","Nem adott meg lekötött teljesítményt",VLOOKUP(D3740,'Műszaki adattábla'!F:O,10,0)),0))</f>
        <v/>
      </c>
      <c r="H3740" s="29" t="str">
        <f>IF(D3740="","",VLOOKUP(D3740,'Műszaki adattábla'!F:P,11,0))</f>
        <v/>
      </c>
      <c r="I3740" s="30"/>
      <c r="J3740" s="30"/>
      <c r="K3740" s="31" t="str">
        <f>IF(D3740="","",ROUND(((F3740*I3740*'Műszaki adattábla'!$C$7/'Műszaki adattábla'!$C$8)+(G3740*I3740)+(H3740*I3740))/12*'Műszaki adattábla'!T3731,0))</f>
        <v/>
      </c>
      <c r="L3740" s="32" t="str">
        <f t="shared" ref="L3740:L3803" si="125">IF(D3740="","",ROUND((J3740/1000)*E3740,0))</f>
        <v/>
      </c>
    </row>
    <row r="3741" spans="2:12" ht="14.4" thickBot="1" x14ac:dyDescent="0.3">
      <c r="B3741" s="28" t="str">
        <f t="shared" si="124"/>
        <v/>
      </c>
      <c r="C3741" s="167" t="str">
        <f>IF(D3741="","",VLOOKUP(D3741,'Műszaki adattábla'!F:G,2,0))</f>
        <v/>
      </c>
      <c r="D3741" s="168" t="str">
        <f>IF('Műszaki adattábla'!F3732="","",'Műszaki adattábla'!F3732)</f>
        <v/>
      </c>
      <c r="E3741" s="169" t="str">
        <f>IF(D3741="","",VLOOKUP(D3741,'Műszaki adattábla'!F:R,13,0))</f>
        <v/>
      </c>
      <c r="F3741" s="29" t="str">
        <f>IF(D3741="","",VLOOKUP(D3741,'Műszaki adattábla'!F:M,8,0))</f>
        <v/>
      </c>
      <c r="G3741" s="29" t="str">
        <f>IF(D3741="","",IF('Műszaki adattábla'!L3732="20-99",IF('Műszaki adattábla'!O3732="","Nem adott meg lekötött teljesítményt",VLOOKUP(D3741,'Műszaki adattábla'!F:O,10,0)),0))</f>
        <v/>
      </c>
      <c r="H3741" s="29" t="str">
        <f>IF(D3741="","",VLOOKUP(D3741,'Műszaki adattábla'!F:P,11,0))</f>
        <v/>
      </c>
      <c r="I3741" s="30"/>
      <c r="J3741" s="30"/>
      <c r="K3741" s="31" t="str">
        <f>IF(D3741="","",ROUND(((F3741*I3741*'Műszaki adattábla'!$C$7/'Műszaki adattábla'!$C$8)+(G3741*I3741)+(H3741*I3741))/12*'Műszaki adattábla'!T3732,0))</f>
        <v/>
      </c>
      <c r="L3741" s="32" t="str">
        <f t="shared" si="125"/>
        <v/>
      </c>
    </row>
    <row r="3742" spans="2:12" ht="14.4" thickBot="1" x14ac:dyDescent="0.3">
      <c r="B3742" s="28" t="str">
        <f t="shared" si="124"/>
        <v/>
      </c>
      <c r="C3742" s="167" t="str">
        <f>IF(D3742="","",VLOOKUP(D3742,'Műszaki adattábla'!F:G,2,0))</f>
        <v/>
      </c>
      <c r="D3742" s="168" t="str">
        <f>IF('Műszaki adattábla'!F3733="","",'Műszaki adattábla'!F3733)</f>
        <v/>
      </c>
      <c r="E3742" s="169" t="str">
        <f>IF(D3742="","",VLOOKUP(D3742,'Műszaki adattábla'!F:R,13,0))</f>
        <v/>
      </c>
      <c r="F3742" s="29" t="str">
        <f>IF(D3742="","",VLOOKUP(D3742,'Műszaki adattábla'!F:M,8,0))</f>
        <v/>
      </c>
      <c r="G3742" s="29" t="str">
        <f>IF(D3742="","",IF('Műszaki adattábla'!L3733="20-99",IF('Műszaki adattábla'!O3733="","Nem adott meg lekötött teljesítményt",VLOOKUP(D3742,'Műszaki adattábla'!F:O,10,0)),0))</f>
        <v/>
      </c>
      <c r="H3742" s="29" t="str">
        <f>IF(D3742="","",VLOOKUP(D3742,'Műszaki adattábla'!F:P,11,0))</f>
        <v/>
      </c>
      <c r="I3742" s="30"/>
      <c r="J3742" s="30"/>
      <c r="K3742" s="31" t="str">
        <f>IF(D3742="","",ROUND(((F3742*I3742*'Műszaki adattábla'!$C$7/'Műszaki adattábla'!$C$8)+(G3742*I3742)+(H3742*I3742))/12*'Műszaki adattábla'!T3733,0))</f>
        <v/>
      </c>
      <c r="L3742" s="32" t="str">
        <f t="shared" si="125"/>
        <v/>
      </c>
    </row>
    <row r="3743" spans="2:12" ht="14.4" thickBot="1" x14ac:dyDescent="0.3">
      <c r="B3743" s="28" t="str">
        <f t="shared" si="124"/>
        <v/>
      </c>
      <c r="C3743" s="167" t="str">
        <f>IF(D3743="","",VLOOKUP(D3743,'Műszaki adattábla'!F:G,2,0))</f>
        <v/>
      </c>
      <c r="D3743" s="168" t="str">
        <f>IF('Műszaki adattábla'!F3734="","",'Műszaki adattábla'!F3734)</f>
        <v/>
      </c>
      <c r="E3743" s="169" t="str">
        <f>IF(D3743="","",VLOOKUP(D3743,'Műszaki adattábla'!F:R,13,0))</f>
        <v/>
      </c>
      <c r="F3743" s="29" t="str">
        <f>IF(D3743="","",VLOOKUP(D3743,'Műszaki adattábla'!F:M,8,0))</f>
        <v/>
      </c>
      <c r="G3743" s="29" t="str">
        <f>IF(D3743="","",IF('Műszaki adattábla'!L3734="20-99",IF('Műszaki adattábla'!O3734="","Nem adott meg lekötött teljesítményt",VLOOKUP(D3743,'Műszaki adattábla'!F:O,10,0)),0))</f>
        <v/>
      </c>
      <c r="H3743" s="29" t="str">
        <f>IF(D3743="","",VLOOKUP(D3743,'Műszaki adattábla'!F:P,11,0))</f>
        <v/>
      </c>
      <c r="I3743" s="30"/>
      <c r="J3743" s="30"/>
      <c r="K3743" s="31" t="str">
        <f>IF(D3743="","",ROUND(((F3743*I3743*'Műszaki adattábla'!$C$7/'Műszaki adattábla'!$C$8)+(G3743*I3743)+(H3743*I3743))/12*'Műszaki adattábla'!T3734,0))</f>
        <v/>
      </c>
      <c r="L3743" s="32" t="str">
        <f t="shared" si="125"/>
        <v/>
      </c>
    </row>
    <row r="3744" spans="2:12" ht="14.4" thickBot="1" x14ac:dyDescent="0.3">
      <c r="B3744" s="28" t="str">
        <f t="shared" si="124"/>
        <v/>
      </c>
      <c r="C3744" s="167" t="str">
        <f>IF(D3744="","",VLOOKUP(D3744,'Műszaki adattábla'!F:G,2,0))</f>
        <v/>
      </c>
      <c r="D3744" s="168" t="str">
        <f>IF('Műszaki adattábla'!F3735="","",'Műszaki adattábla'!F3735)</f>
        <v/>
      </c>
      <c r="E3744" s="169" t="str">
        <f>IF(D3744="","",VLOOKUP(D3744,'Műszaki adattábla'!F:R,13,0))</f>
        <v/>
      </c>
      <c r="F3744" s="29" t="str">
        <f>IF(D3744="","",VLOOKUP(D3744,'Műszaki adattábla'!F:M,8,0))</f>
        <v/>
      </c>
      <c r="G3744" s="29" t="str">
        <f>IF(D3744="","",IF('Műszaki adattábla'!L3735="20-99",IF('Műszaki adattábla'!O3735="","Nem adott meg lekötött teljesítményt",VLOOKUP(D3744,'Műszaki adattábla'!F:O,10,0)),0))</f>
        <v/>
      </c>
      <c r="H3744" s="29" t="str">
        <f>IF(D3744="","",VLOOKUP(D3744,'Műszaki adattábla'!F:P,11,0))</f>
        <v/>
      </c>
      <c r="I3744" s="30"/>
      <c r="J3744" s="30"/>
      <c r="K3744" s="31" t="str">
        <f>IF(D3744="","",ROUND(((F3744*I3744*'Műszaki adattábla'!$C$7/'Műszaki adattábla'!$C$8)+(G3744*I3744)+(H3744*I3744))/12*'Műszaki adattábla'!T3735,0))</f>
        <v/>
      </c>
      <c r="L3744" s="32" t="str">
        <f t="shared" si="125"/>
        <v/>
      </c>
    </row>
    <row r="3745" spans="2:12" ht="14.4" thickBot="1" x14ac:dyDescent="0.3">
      <c r="B3745" s="28" t="str">
        <f t="shared" si="124"/>
        <v/>
      </c>
      <c r="C3745" s="167" t="str">
        <f>IF(D3745="","",VLOOKUP(D3745,'Műszaki adattábla'!F:G,2,0))</f>
        <v/>
      </c>
      <c r="D3745" s="168" t="str">
        <f>IF('Műszaki adattábla'!F3736="","",'Műszaki adattábla'!F3736)</f>
        <v/>
      </c>
      <c r="E3745" s="169" t="str">
        <f>IF(D3745="","",VLOOKUP(D3745,'Műszaki adattábla'!F:R,13,0))</f>
        <v/>
      </c>
      <c r="F3745" s="29" t="str">
        <f>IF(D3745="","",VLOOKUP(D3745,'Műszaki adattábla'!F:M,8,0))</f>
        <v/>
      </c>
      <c r="G3745" s="29" t="str">
        <f>IF(D3745="","",IF('Műszaki adattábla'!L3736="20-99",IF('Műszaki adattábla'!O3736="","Nem adott meg lekötött teljesítményt",VLOOKUP(D3745,'Műszaki adattábla'!F:O,10,0)),0))</f>
        <v/>
      </c>
      <c r="H3745" s="29" t="str">
        <f>IF(D3745="","",VLOOKUP(D3745,'Műszaki adattábla'!F:P,11,0))</f>
        <v/>
      </c>
      <c r="I3745" s="30"/>
      <c r="J3745" s="30"/>
      <c r="K3745" s="31" t="str">
        <f>IF(D3745="","",ROUND(((F3745*I3745*'Műszaki adattábla'!$C$7/'Műszaki adattábla'!$C$8)+(G3745*I3745)+(H3745*I3745))/12*'Műszaki adattábla'!T3736,0))</f>
        <v/>
      </c>
      <c r="L3745" s="32" t="str">
        <f t="shared" si="125"/>
        <v/>
      </c>
    </row>
    <row r="3746" spans="2:12" ht="14.4" thickBot="1" x14ac:dyDescent="0.3">
      <c r="B3746" s="28" t="str">
        <f t="shared" si="124"/>
        <v/>
      </c>
      <c r="C3746" s="167" t="str">
        <f>IF(D3746="","",VLOOKUP(D3746,'Műszaki adattábla'!F:G,2,0))</f>
        <v/>
      </c>
      <c r="D3746" s="168" t="str">
        <f>IF('Műszaki adattábla'!F3737="","",'Műszaki adattábla'!F3737)</f>
        <v/>
      </c>
      <c r="E3746" s="169" t="str">
        <f>IF(D3746="","",VLOOKUP(D3746,'Műszaki adattábla'!F:R,13,0))</f>
        <v/>
      </c>
      <c r="F3746" s="29" t="str">
        <f>IF(D3746="","",VLOOKUP(D3746,'Műszaki adattábla'!F:M,8,0))</f>
        <v/>
      </c>
      <c r="G3746" s="29" t="str">
        <f>IF(D3746="","",IF('Műszaki adattábla'!L3737="20-99",IF('Műszaki adattábla'!O3737="","Nem adott meg lekötött teljesítményt",VLOOKUP(D3746,'Műszaki adattábla'!F:O,10,0)),0))</f>
        <v/>
      </c>
      <c r="H3746" s="29" t="str">
        <f>IF(D3746="","",VLOOKUP(D3746,'Műszaki adattábla'!F:P,11,0))</f>
        <v/>
      </c>
      <c r="I3746" s="30"/>
      <c r="J3746" s="30"/>
      <c r="K3746" s="31" t="str">
        <f>IF(D3746="","",ROUND(((F3746*I3746*'Műszaki adattábla'!$C$7/'Műszaki adattábla'!$C$8)+(G3746*I3746)+(H3746*I3746))/12*'Műszaki adattábla'!T3737,0))</f>
        <v/>
      </c>
      <c r="L3746" s="32" t="str">
        <f t="shared" si="125"/>
        <v/>
      </c>
    </row>
    <row r="3747" spans="2:12" ht="14.4" thickBot="1" x14ac:dyDescent="0.3">
      <c r="B3747" s="28" t="str">
        <f t="shared" si="124"/>
        <v/>
      </c>
      <c r="C3747" s="167" t="str">
        <f>IF(D3747="","",VLOOKUP(D3747,'Műszaki adattábla'!F:G,2,0))</f>
        <v/>
      </c>
      <c r="D3747" s="168" t="str">
        <f>IF('Műszaki adattábla'!F3738="","",'Műszaki adattábla'!F3738)</f>
        <v/>
      </c>
      <c r="E3747" s="169" t="str">
        <f>IF(D3747="","",VLOOKUP(D3747,'Műszaki adattábla'!F:R,13,0))</f>
        <v/>
      </c>
      <c r="F3747" s="29" t="str">
        <f>IF(D3747="","",VLOOKUP(D3747,'Műszaki adattábla'!F:M,8,0))</f>
        <v/>
      </c>
      <c r="G3747" s="29" t="str">
        <f>IF(D3747="","",IF('Műszaki adattábla'!L3738="20-99",IF('Műszaki adattábla'!O3738="","Nem adott meg lekötött teljesítményt",VLOOKUP(D3747,'Műszaki adattábla'!F:O,10,0)),0))</f>
        <v/>
      </c>
      <c r="H3747" s="29" t="str">
        <f>IF(D3747="","",VLOOKUP(D3747,'Műszaki adattábla'!F:P,11,0))</f>
        <v/>
      </c>
      <c r="I3747" s="30"/>
      <c r="J3747" s="30"/>
      <c r="K3747" s="31" t="str">
        <f>IF(D3747="","",ROUND(((F3747*I3747*'Műszaki adattábla'!$C$7/'Műszaki adattábla'!$C$8)+(G3747*I3747)+(H3747*I3747))/12*'Műszaki adattábla'!T3738,0))</f>
        <v/>
      </c>
      <c r="L3747" s="32" t="str">
        <f t="shared" si="125"/>
        <v/>
      </c>
    </row>
    <row r="3748" spans="2:12" ht="14.4" thickBot="1" x14ac:dyDescent="0.3">
      <c r="B3748" s="28" t="str">
        <f t="shared" si="124"/>
        <v/>
      </c>
      <c r="C3748" s="167" t="str">
        <f>IF(D3748="","",VLOOKUP(D3748,'Műszaki adattábla'!F:G,2,0))</f>
        <v/>
      </c>
      <c r="D3748" s="168" t="str">
        <f>IF('Műszaki adattábla'!F3739="","",'Műszaki adattábla'!F3739)</f>
        <v/>
      </c>
      <c r="E3748" s="169" t="str">
        <f>IF(D3748="","",VLOOKUP(D3748,'Műszaki adattábla'!F:R,13,0))</f>
        <v/>
      </c>
      <c r="F3748" s="29" t="str">
        <f>IF(D3748="","",VLOOKUP(D3748,'Műszaki adattábla'!F:M,8,0))</f>
        <v/>
      </c>
      <c r="G3748" s="29" t="str">
        <f>IF(D3748="","",IF('Műszaki adattábla'!L3739="20-99",IF('Műszaki adattábla'!O3739="","Nem adott meg lekötött teljesítményt",VLOOKUP(D3748,'Műszaki adattábla'!F:O,10,0)),0))</f>
        <v/>
      </c>
      <c r="H3748" s="29" t="str">
        <f>IF(D3748="","",VLOOKUP(D3748,'Műszaki adattábla'!F:P,11,0))</f>
        <v/>
      </c>
      <c r="I3748" s="30"/>
      <c r="J3748" s="30"/>
      <c r="K3748" s="31" t="str">
        <f>IF(D3748="","",ROUND(((F3748*I3748*'Műszaki adattábla'!$C$7/'Műszaki adattábla'!$C$8)+(G3748*I3748)+(H3748*I3748))/12*'Műszaki adattábla'!T3739,0))</f>
        <v/>
      </c>
      <c r="L3748" s="32" t="str">
        <f t="shared" si="125"/>
        <v/>
      </c>
    </row>
    <row r="3749" spans="2:12" ht="14.4" thickBot="1" x14ac:dyDescent="0.3">
      <c r="B3749" s="28" t="str">
        <f t="shared" si="124"/>
        <v/>
      </c>
      <c r="C3749" s="167" t="str">
        <f>IF(D3749="","",VLOOKUP(D3749,'Műszaki adattábla'!F:G,2,0))</f>
        <v/>
      </c>
      <c r="D3749" s="168" t="str">
        <f>IF('Műszaki adattábla'!F3740="","",'Műszaki adattábla'!F3740)</f>
        <v/>
      </c>
      <c r="E3749" s="169" t="str">
        <f>IF(D3749="","",VLOOKUP(D3749,'Műszaki adattábla'!F:R,13,0))</f>
        <v/>
      </c>
      <c r="F3749" s="29" t="str">
        <f>IF(D3749="","",VLOOKUP(D3749,'Műszaki adattábla'!F:M,8,0))</f>
        <v/>
      </c>
      <c r="G3749" s="29" t="str">
        <f>IF(D3749="","",IF('Műszaki adattábla'!L3740="20-99",IF('Műszaki adattábla'!O3740="","Nem adott meg lekötött teljesítményt",VLOOKUP(D3749,'Műszaki adattábla'!F:O,10,0)),0))</f>
        <v/>
      </c>
      <c r="H3749" s="29" t="str">
        <f>IF(D3749="","",VLOOKUP(D3749,'Műszaki adattábla'!F:P,11,0))</f>
        <v/>
      </c>
      <c r="I3749" s="30"/>
      <c r="J3749" s="30"/>
      <c r="K3749" s="31" t="str">
        <f>IF(D3749="","",ROUND(((F3749*I3749*'Műszaki adattábla'!$C$7/'Műszaki adattábla'!$C$8)+(G3749*I3749)+(H3749*I3749))/12*'Műszaki adattábla'!T3740,0))</f>
        <v/>
      </c>
      <c r="L3749" s="32" t="str">
        <f t="shared" si="125"/>
        <v/>
      </c>
    </row>
    <row r="3750" spans="2:12" ht="14.4" thickBot="1" x14ac:dyDescent="0.3">
      <c r="B3750" s="28" t="str">
        <f t="shared" si="124"/>
        <v/>
      </c>
      <c r="C3750" s="167" t="str">
        <f>IF(D3750="","",VLOOKUP(D3750,'Műszaki adattábla'!F:G,2,0))</f>
        <v/>
      </c>
      <c r="D3750" s="168" t="str">
        <f>IF('Műszaki adattábla'!F3741="","",'Műszaki adattábla'!F3741)</f>
        <v/>
      </c>
      <c r="E3750" s="169" t="str">
        <f>IF(D3750="","",VLOOKUP(D3750,'Műszaki adattábla'!F:R,13,0))</f>
        <v/>
      </c>
      <c r="F3750" s="29" t="str">
        <f>IF(D3750="","",VLOOKUP(D3750,'Műszaki adattábla'!F:M,8,0))</f>
        <v/>
      </c>
      <c r="G3750" s="29" t="str">
        <f>IF(D3750="","",IF('Műszaki adattábla'!L3741="20-99",IF('Műszaki adattábla'!O3741="","Nem adott meg lekötött teljesítményt",VLOOKUP(D3750,'Műszaki adattábla'!F:O,10,0)),0))</f>
        <v/>
      </c>
      <c r="H3750" s="29" t="str">
        <f>IF(D3750="","",VLOOKUP(D3750,'Műszaki adattábla'!F:P,11,0))</f>
        <v/>
      </c>
      <c r="I3750" s="30"/>
      <c r="J3750" s="30"/>
      <c r="K3750" s="31" t="str">
        <f>IF(D3750="","",ROUND(((F3750*I3750*'Műszaki adattábla'!$C$7/'Műszaki adattábla'!$C$8)+(G3750*I3750)+(H3750*I3750))/12*'Műszaki adattábla'!T3741,0))</f>
        <v/>
      </c>
      <c r="L3750" s="32" t="str">
        <f t="shared" si="125"/>
        <v/>
      </c>
    </row>
    <row r="3751" spans="2:12" ht="14.4" thickBot="1" x14ac:dyDescent="0.3">
      <c r="B3751" s="28" t="str">
        <f t="shared" si="124"/>
        <v/>
      </c>
      <c r="C3751" s="167" t="str">
        <f>IF(D3751="","",VLOOKUP(D3751,'Műszaki adattábla'!F:G,2,0))</f>
        <v/>
      </c>
      <c r="D3751" s="168" t="str">
        <f>IF('Műszaki adattábla'!F3742="","",'Műszaki adattábla'!F3742)</f>
        <v/>
      </c>
      <c r="E3751" s="169" t="str">
        <f>IF(D3751="","",VLOOKUP(D3751,'Műszaki adattábla'!F:R,13,0))</f>
        <v/>
      </c>
      <c r="F3751" s="29" t="str">
        <f>IF(D3751="","",VLOOKUP(D3751,'Műszaki adattábla'!F:M,8,0))</f>
        <v/>
      </c>
      <c r="G3751" s="29" t="str">
        <f>IF(D3751="","",IF('Műszaki adattábla'!L3742="20-99",IF('Műszaki adattábla'!O3742="","Nem adott meg lekötött teljesítményt",VLOOKUP(D3751,'Műszaki adattábla'!F:O,10,0)),0))</f>
        <v/>
      </c>
      <c r="H3751" s="29" t="str">
        <f>IF(D3751="","",VLOOKUP(D3751,'Műszaki adattábla'!F:P,11,0))</f>
        <v/>
      </c>
      <c r="I3751" s="30"/>
      <c r="J3751" s="30"/>
      <c r="K3751" s="31" t="str">
        <f>IF(D3751="","",ROUND(((F3751*I3751*'Műszaki adattábla'!$C$7/'Műszaki adattábla'!$C$8)+(G3751*I3751)+(H3751*I3751))/12*'Műszaki adattábla'!T3742,0))</f>
        <v/>
      </c>
      <c r="L3751" s="32" t="str">
        <f t="shared" si="125"/>
        <v/>
      </c>
    </row>
    <row r="3752" spans="2:12" ht="14.4" thickBot="1" x14ac:dyDescent="0.3">
      <c r="B3752" s="28" t="str">
        <f t="shared" si="124"/>
        <v/>
      </c>
      <c r="C3752" s="167" t="str">
        <f>IF(D3752="","",VLOOKUP(D3752,'Műszaki adattábla'!F:G,2,0))</f>
        <v/>
      </c>
      <c r="D3752" s="168" t="str">
        <f>IF('Műszaki adattábla'!F3743="","",'Műszaki adattábla'!F3743)</f>
        <v/>
      </c>
      <c r="E3752" s="169" t="str">
        <f>IF(D3752="","",VLOOKUP(D3752,'Műszaki adattábla'!F:R,13,0))</f>
        <v/>
      </c>
      <c r="F3752" s="29" t="str">
        <f>IF(D3752="","",VLOOKUP(D3752,'Műszaki adattábla'!F:M,8,0))</f>
        <v/>
      </c>
      <c r="G3752" s="29" t="str">
        <f>IF(D3752="","",IF('Műszaki adattábla'!L3743="20-99",IF('Műszaki adattábla'!O3743="","Nem adott meg lekötött teljesítményt",VLOOKUP(D3752,'Műszaki adattábla'!F:O,10,0)),0))</f>
        <v/>
      </c>
      <c r="H3752" s="29" t="str">
        <f>IF(D3752="","",VLOOKUP(D3752,'Műszaki adattábla'!F:P,11,0))</f>
        <v/>
      </c>
      <c r="I3752" s="30"/>
      <c r="J3752" s="30"/>
      <c r="K3752" s="31" t="str">
        <f>IF(D3752="","",ROUND(((F3752*I3752*'Műszaki adattábla'!$C$7/'Műszaki adattábla'!$C$8)+(G3752*I3752)+(H3752*I3752))/12*'Műszaki adattábla'!T3743,0))</f>
        <v/>
      </c>
      <c r="L3752" s="32" t="str">
        <f t="shared" si="125"/>
        <v/>
      </c>
    </row>
    <row r="3753" spans="2:12" ht="14.4" thickBot="1" x14ac:dyDescent="0.3">
      <c r="B3753" s="28" t="str">
        <f t="shared" si="124"/>
        <v/>
      </c>
      <c r="C3753" s="167" t="str">
        <f>IF(D3753="","",VLOOKUP(D3753,'Műszaki adattábla'!F:G,2,0))</f>
        <v/>
      </c>
      <c r="D3753" s="168" t="str">
        <f>IF('Műszaki adattábla'!F3744="","",'Műszaki adattábla'!F3744)</f>
        <v/>
      </c>
      <c r="E3753" s="169" t="str">
        <f>IF(D3753="","",VLOOKUP(D3753,'Műszaki adattábla'!F:R,13,0))</f>
        <v/>
      </c>
      <c r="F3753" s="29" t="str">
        <f>IF(D3753="","",VLOOKUP(D3753,'Műszaki adattábla'!F:M,8,0))</f>
        <v/>
      </c>
      <c r="G3753" s="29" t="str">
        <f>IF(D3753="","",IF('Műszaki adattábla'!L3744="20-99",IF('Műszaki adattábla'!O3744="","Nem adott meg lekötött teljesítményt",VLOOKUP(D3753,'Műszaki adattábla'!F:O,10,0)),0))</f>
        <v/>
      </c>
      <c r="H3753" s="29" t="str">
        <f>IF(D3753="","",VLOOKUP(D3753,'Műszaki adattábla'!F:P,11,0))</f>
        <v/>
      </c>
      <c r="I3753" s="30"/>
      <c r="J3753" s="30"/>
      <c r="K3753" s="31" t="str">
        <f>IF(D3753="","",ROUND(((F3753*I3753*'Műszaki adattábla'!$C$7/'Műszaki adattábla'!$C$8)+(G3753*I3753)+(H3753*I3753))/12*'Műszaki adattábla'!T3744,0))</f>
        <v/>
      </c>
      <c r="L3753" s="32" t="str">
        <f t="shared" si="125"/>
        <v/>
      </c>
    </row>
    <row r="3754" spans="2:12" ht="14.4" thickBot="1" x14ac:dyDescent="0.3">
      <c r="B3754" s="28" t="str">
        <f t="shared" si="124"/>
        <v/>
      </c>
      <c r="C3754" s="167" t="str">
        <f>IF(D3754="","",VLOOKUP(D3754,'Műszaki adattábla'!F:G,2,0))</f>
        <v/>
      </c>
      <c r="D3754" s="168" t="str">
        <f>IF('Műszaki adattábla'!F3745="","",'Műszaki adattábla'!F3745)</f>
        <v/>
      </c>
      <c r="E3754" s="169" t="str">
        <f>IF(D3754="","",VLOOKUP(D3754,'Műszaki adattábla'!F:R,13,0))</f>
        <v/>
      </c>
      <c r="F3754" s="29" t="str">
        <f>IF(D3754="","",VLOOKUP(D3754,'Műszaki adattábla'!F:M,8,0))</f>
        <v/>
      </c>
      <c r="G3754" s="29" t="str">
        <f>IF(D3754="","",IF('Műszaki adattábla'!L3745="20-99",IF('Műszaki adattábla'!O3745="","Nem adott meg lekötött teljesítményt",VLOOKUP(D3754,'Műszaki adattábla'!F:O,10,0)),0))</f>
        <v/>
      </c>
      <c r="H3754" s="29" t="str">
        <f>IF(D3754="","",VLOOKUP(D3754,'Műszaki adattábla'!F:P,11,0))</f>
        <v/>
      </c>
      <c r="I3754" s="30"/>
      <c r="J3754" s="30"/>
      <c r="K3754" s="31" t="str">
        <f>IF(D3754="","",ROUND(((F3754*I3754*'Műszaki adattábla'!$C$7/'Műszaki adattábla'!$C$8)+(G3754*I3754)+(H3754*I3754))/12*'Műszaki adattábla'!T3745,0))</f>
        <v/>
      </c>
      <c r="L3754" s="32" t="str">
        <f t="shared" si="125"/>
        <v/>
      </c>
    </row>
    <row r="3755" spans="2:12" ht="14.4" thickBot="1" x14ac:dyDescent="0.3">
      <c r="B3755" s="28" t="str">
        <f t="shared" si="124"/>
        <v/>
      </c>
      <c r="C3755" s="167" t="str">
        <f>IF(D3755="","",VLOOKUP(D3755,'Műszaki adattábla'!F:G,2,0))</f>
        <v/>
      </c>
      <c r="D3755" s="168" t="str">
        <f>IF('Műszaki adattábla'!F3746="","",'Műszaki adattábla'!F3746)</f>
        <v/>
      </c>
      <c r="E3755" s="169" t="str">
        <f>IF(D3755="","",VLOOKUP(D3755,'Műszaki adattábla'!F:R,13,0))</f>
        <v/>
      </c>
      <c r="F3755" s="29" t="str">
        <f>IF(D3755="","",VLOOKUP(D3755,'Műszaki adattábla'!F:M,8,0))</f>
        <v/>
      </c>
      <c r="G3755" s="29" t="str">
        <f>IF(D3755="","",IF('Műszaki adattábla'!L3746="20-99",IF('Műszaki adattábla'!O3746="","Nem adott meg lekötött teljesítményt",VLOOKUP(D3755,'Műszaki adattábla'!F:O,10,0)),0))</f>
        <v/>
      </c>
      <c r="H3755" s="29" t="str">
        <f>IF(D3755="","",VLOOKUP(D3755,'Műszaki adattábla'!F:P,11,0))</f>
        <v/>
      </c>
      <c r="I3755" s="30"/>
      <c r="J3755" s="30"/>
      <c r="K3755" s="31" t="str">
        <f>IF(D3755="","",ROUND(((F3755*I3755*'Műszaki adattábla'!$C$7/'Műszaki adattábla'!$C$8)+(G3755*I3755)+(H3755*I3755))/12*'Műszaki adattábla'!T3746,0))</f>
        <v/>
      </c>
      <c r="L3755" s="32" t="str">
        <f t="shared" si="125"/>
        <v/>
      </c>
    </row>
    <row r="3756" spans="2:12" ht="14.4" thickBot="1" x14ac:dyDescent="0.3">
      <c r="B3756" s="28" t="str">
        <f t="shared" si="124"/>
        <v/>
      </c>
      <c r="C3756" s="167" t="str">
        <f>IF(D3756="","",VLOOKUP(D3756,'Műszaki adattábla'!F:G,2,0))</f>
        <v/>
      </c>
      <c r="D3756" s="168" t="str">
        <f>IF('Műszaki adattábla'!F3747="","",'Műszaki adattábla'!F3747)</f>
        <v/>
      </c>
      <c r="E3756" s="169" t="str">
        <f>IF(D3756="","",VLOOKUP(D3756,'Műszaki adattábla'!F:R,13,0))</f>
        <v/>
      </c>
      <c r="F3756" s="29" t="str">
        <f>IF(D3756="","",VLOOKUP(D3756,'Műszaki adattábla'!F:M,8,0))</f>
        <v/>
      </c>
      <c r="G3756" s="29" t="str">
        <f>IF(D3756="","",IF('Műszaki adattábla'!L3747="20-99",IF('Műszaki adattábla'!O3747="","Nem adott meg lekötött teljesítményt",VLOOKUP(D3756,'Műszaki adattábla'!F:O,10,0)),0))</f>
        <v/>
      </c>
      <c r="H3756" s="29" t="str">
        <f>IF(D3756="","",VLOOKUP(D3756,'Műszaki adattábla'!F:P,11,0))</f>
        <v/>
      </c>
      <c r="I3756" s="30"/>
      <c r="J3756" s="30"/>
      <c r="K3756" s="31" t="str">
        <f>IF(D3756="","",ROUND(((F3756*I3756*'Műszaki adattábla'!$C$7/'Műszaki adattábla'!$C$8)+(G3756*I3756)+(H3756*I3756))/12*'Műszaki adattábla'!T3747,0))</f>
        <v/>
      </c>
      <c r="L3756" s="32" t="str">
        <f t="shared" si="125"/>
        <v/>
      </c>
    </row>
    <row r="3757" spans="2:12" ht="14.4" thickBot="1" x14ac:dyDescent="0.3">
      <c r="B3757" s="28" t="str">
        <f t="shared" si="124"/>
        <v/>
      </c>
      <c r="C3757" s="167" t="str">
        <f>IF(D3757="","",VLOOKUP(D3757,'Műszaki adattábla'!F:G,2,0))</f>
        <v/>
      </c>
      <c r="D3757" s="168" t="str">
        <f>IF('Műszaki adattábla'!F3748="","",'Műszaki adattábla'!F3748)</f>
        <v/>
      </c>
      <c r="E3757" s="169" t="str">
        <f>IF(D3757="","",VLOOKUP(D3757,'Műszaki adattábla'!F:R,13,0))</f>
        <v/>
      </c>
      <c r="F3757" s="29" t="str">
        <f>IF(D3757="","",VLOOKUP(D3757,'Műszaki adattábla'!F:M,8,0))</f>
        <v/>
      </c>
      <c r="G3757" s="29" t="str">
        <f>IF(D3757="","",IF('Műszaki adattábla'!L3748="20-99",IF('Műszaki adattábla'!O3748="","Nem adott meg lekötött teljesítményt",VLOOKUP(D3757,'Műszaki adattábla'!F:O,10,0)),0))</f>
        <v/>
      </c>
      <c r="H3757" s="29" t="str">
        <f>IF(D3757="","",VLOOKUP(D3757,'Műszaki adattábla'!F:P,11,0))</f>
        <v/>
      </c>
      <c r="I3757" s="30"/>
      <c r="J3757" s="30"/>
      <c r="K3757" s="31" t="str">
        <f>IF(D3757="","",ROUND(((F3757*I3757*'Műszaki adattábla'!$C$7/'Műszaki adattábla'!$C$8)+(G3757*I3757)+(H3757*I3757))/12*'Műszaki adattábla'!T3748,0))</f>
        <v/>
      </c>
      <c r="L3757" s="32" t="str">
        <f t="shared" si="125"/>
        <v/>
      </c>
    </row>
    <row r="3758" spans="2:12" ht="14.4" thickBot="1" x14ac:dyDescent="0.3">
      <c r="B3758" s="28" t="str">
        <f t="shared" si="124"/>
        <v/>
      </c>
      <c r="C3758" s="167" t="str">
        <f>IF(D3758="","",VLOOKUP(D3758,'Műszaki adattábla'!F:G,2,0))</f>
        <v/>
      </c>
      <c r="D3758" s="168" t="str">
        <f>IF('Műszaki adattábla'!F3749="","",'Műszaki adattábla'!F3749)</f>
        <v/>
      </c>
      <c r="E3758" s="169" t="str">
        <f>IF(D3758="","",VLOOKUP(D3758,'Műszaki adattábla'!F:R,13,0))</f>
        <v/>
      </c>
      <c r="F3758" s="29" t="str">
        <f>IF(D3758="","",VLOOKUP(D3758,'Műszaki adattábla'!F:M,8,0))</f>
        <v/>
      </c>
      <c r="G3758" s="29" t="str">
        <f>IF(D3758="","",IF('Műszaki adattábla'!L3749="20-99",IF('Műszaki adattábla'!O3749="","Nem adott meg lekötött teljesítményt",VLOOKUP(D3758,'Műszaki adattábla'!F:O,10,0)),0))</f>
        <v/>
      </c>
      <c r="H3758" s="29" t="str">
        <f>IF(D3758="","",VLOOKUP(D3758,'Műszaki adattábla'!F:P,11,0))</f>
        <v/>
      </c>
      <c r="I3758" s="30"/>
      <c r="J3758" s="30"/>
      <c r="K3758" s="31" t="str">
        <f>IF(D3758="","",ROUND(((F3758*I3758*'Műszaki adattábla'!$C$7/'Műszaki adattábla'!$C$8)+(G3758*I3758)+(H3758*I3758))/12*'Műszaki adattábla'!T3749,0))</f>
        <v/>
      </c>
      <c r="L3758" s="32" t="str">
        <f t="shared" si="125"/>
        <v/>
      </c>
    </row>
    <row r="3759" spans="2:12" ht="14.4" thickBot="1" x14ac:dyDescent="0.3">
      <c r="B3759" s="28" t="str">
        <f t="shared" si="124"/>
        <v/>
      </c>
      <c r="C3759" s="167" t="str">
        <f>IF(D3759="","",VLOOKUP(D3759,'Műszaki adattábla'!F:G,2,0))</f>
        <v/>
      </c>
      <c r="D3759" s="168" t="str">
        <f>IF('Műszaki adattábla'!F3750="","",'Műszaki adattábla'!F3750)</f>
        <v/>
      </c>
      <c r="E3759" s="169" t="str">
        <f>IF(D3759="","",VLOOKUP(D3759,'Műszaki adattábla'!F:R,13,0))</f>
        <v/>
      </c>
      <c r="F3759" s="29" t="str">
        <f>IF(D3759="","",VLOOKUP(D3759,'Műszaki adattábla'!F:M,8,0))</f>
        <v/>
      </c>
      <c r="G3759" s="29" t="str">
        <f>IF(D3759="","",IF('Műszaki adattábla'!L3750="20-99",IF('Műszaki adattábla'!O3750="","Nem adott meg lekötött teljesítményt",VLOOKUP(D3759,'Műszaki adattábla'!F:O,10,0)),0))</f>
        <v/>
      </c>
      <c r="H3759" s="29" t="str">
        <f>IF(D3759="","",VLOOKUP(D3759,'Műszaki adattábla'!F:P,11,0))</f>
        <v/>
      </c>
      <c r="I3759" s="30"/>
      <c r="J3759" s="30"/>
      <c r="K3759" s="31" t="str">
        <f>IF(D3759="","",ROUND(((F3759*I3759*'Műszaki adattábla'!$C$7/'Műszaki adattábla'!$C$8)+(G3759*I3759)+(H3759*I3759))/12*'Műszaki adattábla'!T3750,0))</f>
        <v/>
      </c>
      <c r="L3759" s="32" t="str">
        <f t="shared" si="125"/>
        <v/>
      </c>
    </row>
    <row r="3760" spans="2:12" ht="14.4" thickBot="1" x14ac:dyDescent="0.3">
      <c r="B3760" s="28" t="str">
        <f t="shared" si="124"/>
        <v/>
      </c>
      <c r="C3760" s="167" t="str">
        <f>IF(D3760="","",VLOOKUP(D3760,'Műszaki adattábla'!F:G,2,0))</f>
        <v/>
      </c>
      <c r="D3760" s="168" t="str">
        <f>IF('Műszaki adattábla'!F3751="","",'Műszaki adattábla'!F3751)</f>
        <v/>
      </c>
      <c r="E3760" s="169" t="str">
        <f>IF(D3760="","",VLOOKUP(D3760,'Műszaki adattábla'!F:R,13,0))</f>
        <v/>
      </c>
      <c r="F3760" s="29" t="str">
        <f>IF(D3760="","",VLOOKUP(D3760,'Műszaki adattábla'!F:M,8,0))</f>
        <v/>
      </c>
      <c r="G3760" s="29" t="str">
        <f>IF(D3760="","",IF('Műszaki adattábla'!L3751="20-99",IF('Műszaki adattábla'!O3751="","Nem adott meg lekötött teljesítményt",VLOOKUP(D3760,'Műszaki adattábla'!F:O,10,0)),0))</f>
        <v/>
      </c>
      <c r="H3760" s="29" t="str">
        <f>IF(D3760="","",VLOOKUP(D3760,'Műszaki adattábla'!F:P,11,0))</f>
        <v/>
      </c>
      <c r="I3760" s="30"/>
      <c r="J3760" s="30"/>
      <c r="K3760" s="31" t="str">
        <f>IF(D3760="","",ROUND(((F3760*I3760*'Műszaki adattábla'!$C$7/'Műszaki adattábla'!$C$8)+(G3760*I3760)+(H3760*I3760))/12*'Műszaki adattábla'!T3751,0))</f>
        <v/>
      </c>
      <c r="L3760" s="32" t="str">
        <f t="shared" si="125"/>
        <v/>
      </c>
    </row>
    <row r="3761" spans="2:12" ht="14.4" thickBot="1" x14ac:dyDescent="0.3">
      <c r="B3761" s="28" t="str">
        <f t="shared" si="124"/>
        <v/>
      </c>
      <c r="C3761" s="167" t="str">
        <f>IF(D3761="","",VLOOKUP(D3761,'Műszaki adattábla'!F:G,2,0))</f>
        <v/>
      </c>
      <c r="D3761" s="168" t="str">
        <f>IF('Műszaki adattábla'!F3752="","",'Műszaki adattábla'!F3752)</f>
        <v/>
      </c>
      <c r="E3761" s="169" t="str">
        <f>IF(D3761="","",VLOOKUP(D3761,'Műszaki adattábla'!F:R,13,0))</f>
        <v/>
      </c>
      <c r="F3761" s="29" t="str">
        <f>IF(D3761="","",VLOOKUP(D3761,'Műszaki adattábla'!F:M,8,0))</f>
        <v/>
      </c>
      <c r="G3761" s="29" t="str">
        <f>IF(D3761="","",IF('Műszaki adattábla'!L3752="20-99",IF('Műszaki adattábla'!O3752="","Nem adott meg lekötött teljesítményt",VLOOKUP(D3761,'Műszaki adattábla'!F:O,10,0)),0))</f>
        <v/>
      </c>
      <c r="H3761" s="29" t="str">
        <f>IF(D3761="","",VLOOKUP(D3761,'Műszaki adattábla'!F:P,11,0))</f>
        <v/>
      </c>
      <c r="I3761" s="30"/>
      <c r="J3761" s="30"/>
      <c r="K3761" s="31" t="str">
        <f>IF(D3761="","",ROUND(((F3761*I3761*'Műszaki adattábla'!$C$7/'Műszaki adattábla'!$C$8)+(G3761*I3761)+(H3761*I3761))/12*'Műszaki adattábla'!T3752,0))</f>
        <v/>
      </c>
      <c r="L3761" s="32" t="str">
        <f t="shared" si="125"/>
        <v/>
      </c>
    </row>
    <row r="3762" spans="2:12" ht="14.4" thickBot="1" x14ac:dyDescent="0.3">
      <c r="B3762" s="28" t="str">
        <f t="shared" si="124"/>
        <v/>
      </c>
      <c r="C3762" s="167" t="str">
        <f>IF(D3762="","",VLOOKUP(D3762,'Műszaki adattábla'!F:G,2,0))</f>
        <v/>
      </c>
      <c r="D3762" s="168" t="str">
        <f>IF('Műszaki adattábla'!F3753="","",'Műszaki adattábla'!F3753)</f>
        <v/>
      </c>
      <c r="E3762" s="169" t="str">
        <f>IF(D3762="","",VLOOKUP(D3762,'Műszaki adattábla'!F:R,13,0))</f>
        <v/>
      </c>
      <c r="F3762" s="29" t="str">
        <f>IF(D3762="","",VLOOKUP(D3762,'Műszaki adattábla'!F:M,8,0))</f>
        <v/>
      </c>
      <c r="G3762" s="29" t="str">
        <f>IF(D3762="","",IF('Műszaki adattábla'!L3753="20-99",IF('Műszaki adattábla'!O3753="","Nem adott meg lekötött teljesítményt",VLOOKUP(D3762,'Műszaki adattábla'!F:O,10,0)),0))</f>
        <v/>
      </c>
      <c r="H3762" s="29" t="str">
        <f>IF(D3762="","",VLOOKUP(D3762,'Műszaki adattábla'!F:P,11,0))</f>
        <v/>
      </c>
      <c r="I3762" s="30"/>
      <c r="J3762" s="30"/>
      <c r="K3762" s="31" t="str">
        <f>IF(D3762="","",ROUND(((F3762*I3762*'Műszaki adattábla'!$C$7/'Műszaki adattábla'!$C$8)+(G3762*I3762)+(H3762*I3762))/12*'Műszaki adattábla'!T3753,0))</f>
        <v/>
      </c>
      <c r="L3762" s="32" t="str">
        <f t="shared" si="125"/>
        <v/>
      </c>
    </row>
    <row r="3763" spans="2:12" ht="14.4" thickBot="1" x14ac:dyDescent="0.3">
      <c r="B3763" s="28" t="str">
        <f t="shared" si="124"/>
        <v/>
      </c>
      <c r="C3763" s="167" t="str">
        <f>IF(D3763="","",VLOOKUP(D3763,'Műszaki adattábla'!F:G,2,0))</f>
        <v/>
      </c>
      <c r="D3763" s="168" t="str">
        <f>IF('Műszaki adattábla'!F3754="","",'Műszaki adattábla'!F3754)</f>
        <v/>
      </c>
      <c r="E3763" s="169" t="str">
        <f>IF(D3763="","",VLOOKUP(D3763,'Műszaki adattábla'!F:R,13,0))</f>
        <v/>
      </c>
      <c r="F3763" s="29" t="str">
        <f>IF(D3763="","",VLOOKUP(D3763,'Műszaki adattábla'!F:M,8,0))</f>
        <v/>
      </c>
      <c r="G3763" s="29" t="str">
        <f>IF(D3763="","",IF('Műszaki adattábla'!L3754="20-99",IF('Műszaki adattábla'!O3754="","Nem adott meg lekötött teljesítményt",VLOOKUP(D3763,'Műszaki adattábla'!F:O,10,0)),0))</f>
        <v/>
      </c>
      <c r="H3763" s="29" t="str">
        <f>IF(D3763="","",VLOOKUP(D3763,'Műszaki adattábla'!F:P,11,0))</f>
        <v/>
      </c>
      <c r="I3763" s="30"/>
      <c r="J3763" s="30"/>
      <c r="K3763" s="31" t="str">
        <f>IF(D3763="","",ROUND(((F3763*I3763*'Műszaki adattábla'!$C$7/'Műszaki adattábla'!$C$8)+(G3763*I3763)+(H3763*I3763))/12*'Műszaki adattábla'!T3754,0))</f>
        <v/>
      </c>
      <c r="L3763" s="32" t="str">
        <f t="shared" si="125"/>
        <v/>
      </c>
    </row>
    <row r="3764" spans="2:12" ht="14.4" thickBot="1" x14ac:dyDescent="0.3">
      <c r="B3764" s="28" t="str">
        <f t="shared" si="124"/>
        <v/>
      </c>
      <c r="C3764" s="167" t="str">
        <f>IF(D3764="","",VLOOKUP(D3764,'Műszaki adattábla'!F:G,2,0))</f>
        <v/>
      </c>
      <c r="D3764" s="168" t="str">
        <f>IF('Műszaki adattábla'!F3755="","",'Műszaki adattábla'!F3755)</f>
        <v/>
      </c>
      <c r="E3764" s="169" t="str">
        <f>IF(D3764="","",VLOOKUP(D3764,'Műszaki adattábla'!F:R,13,0))</f>
        <v/>
      </c>
      <c r="F3764" s="29" t="str">
        <f>IF(D3764="","",VLOOKUP(D3764,'Műszaki adattábla'!F:M,8,0))</f>
        <v/>
      </c>
      <c r="G3764" s="29" t="str">
        <f>IF(D3764="","",IF('Műszaki adattábla'!L3755="20-99",IF('Műszaki adattábla'!O3755="","Nem adott meg lekötött teljesítményt",VLOOKUP(D3764,'Műszaki adattábla'!F:O,10,0)),0))</f>
        <v/>
      </c>
      <c r="H3764" s="29" t="str">
        <f>IF(D3764="","",VLOOKUP(D3764,'Műszaki adattábla'!F:P,11,0))</f>
        <v/>
      </c>
      <c r="I3764" s="30"/>
      <c r="J3764" s="30"/>
      <c r="K3764" s="31" t="str">
        <f>IF(D3764="","",ROUND(((F3764*I3764*'Műszaki adattábla'!$C$7/'Műszaki adattábla'!$C$8)+(G3764*I3764)+(H3764*I3764))/12*'Műszaki adattábla'!T3755,0))</f>
        <v/>
      </c>
      <c r="L3764" s="32" t="str">
        <f t="shared" si="125"/>
        <v/>
      </c>
    </row>
    <row r="3765" spans="2:12" ht="14.4" thickBot="1" x14ac:dyDescent="0.3">
      <c r="B3765" s="28" t="str">
        <f t="shared" si="124"/>
        <v/>
      </c>
      <c r="C3765" s="167" t="str">
        <f>IF(D3765="","",VLOOKUP(D3765,'Műszaki adattábla'!F:G,2,0))</f>
        <v/>
      </c>
      <c r="D3765" s="168" t="str">
        <f>IF('Műszaki adattábla'!F3756="","",'Műszaki adattábla'!F3756)</f>
        <v/>
      </c>
      <c r="E3765" s="169" t="str">
        <f>IF(D3765="","",VLOOKUP(D3765,'Műszaki adattábla'!F:R,13,0))</f>
        <v/>
      </c>
      <c r="F3765" s="29" t="str">
        <f>IF(D3765="","",VLOOKUP(D3765,'Műszaki adattábla'!F:M,8,0))</f>
        <v/>
      </c>
      <c r="G3765" s="29" t="str">
        <f>IF(D3765="","",IF('Műszaki adattábla'!L3756="20-99",IF('Műszaki adattábla'!O3756="","Nem adott meg lekötött teljesítményt",VLOOKUP(D3765,'Műszaki adattábla'!F:O,10,0)),0))</f>
        <v/>
      </c>
      <c r="H3765" s="29" t="str">
        <f>IF(D3765="","",VLOOKUP(D3765,'Műszaki adattábla'!F:P,11,0))</f>
        <v/>
      </c>
      <c r="I3765" s="30"/>
      <c r="J3765" s="30"/>
      <c r="K3765" s="31" t="str">
        <f>IF(D3765="","",ROUND(((F3765*I3765*'Műszaki adattábla'!$C$7/'Műszaki adattábla'!$C$8)+(G3765*I3765)+(H3765*I3765))/12*'Műszaki adattábla'!T3756,0))</f>
        <v/>
      </c>
      <c r="L3765" s="32" t="str">
        <f t="shared" si="125"/>
        <v/>
      </c>
    </row>
    <row r="3766" spans="2:12" ht="14.4" thickBot="1" x14ac:dyDescent="0.3">
      <c r="B3766" s="28" t="str">
        <f t="shared" si="124"/>
        <v/>
      </c>
      <c r="C3766" s="167" t="str">
        <f>IF(D3766="","",VLOOKUP(D3766,'Műszaki adattábla'!F:G,2,0))</f>
        <v/>
      </c>
      <c r="D3766" s="168" t="str">
        <f>IF('Műszaki adattábla'!F3757="","",'Műszaki adattábla'!F3757)</f>
        <v/>
      </c>
      <c r="E3766" s="169" t="str">
        <f>IF(D3766="","",VLOOKUP(D3766,'Műszaki adattábla'!F:R,13,0))</f>
        <v/>
      </c>
      <c r="F3766" s="29" t="str">
        <f>IF(D3766="","",VLOOKUP(D3766,'Műszaki adattábla'!F:M,8,0))</f>
        <v/>
      </c>
      <c r="G3766" s="29" t="str">
        <f>IF(D3766="","",IF('Műszaki adattábla'!L3757="20-99",IF('Műszaki adattábla'!O3757="","Nem adott meg lekötött teljesítményt",VLOOKUP(D3766,'Műszaki adattábla'!F:O,10,0)),0))</f>
        <v/>
      </c>
      <c r="H3766" s="29" t="str">
        <f>IF(D3766="","",VLOOKUP(D3766,'Műszaki adattábla'!F:P,11,0))</f>
        <v/>
      </c>
      <c r="I3766" s="30"/>
      <c r="J3766" s="30"/>
      <c r="K3766" s="31" t="str">
        <f>IF(D3766="","",ROUND(((F3766*I3766*'Műszaki adattábla'!$C$7/'Műszaki adattábla'!$C$8)+(G3766*I3766)+(H3766*I3766))/12*'Műszaki adattábla'!T3757,0))</f>
        <v/>
      </c>
      <c r="L3766" s="32" t="str">
        <f t="shared" si="125"/>
        <v/>
      </c>
    </row>
    <row r="3767" spans="2:12" ht="14.4" thickBot="1" x14ac:dyDescent="0.3">
      <c r="B3767" s="28" t="str">
        <f t="shared" si="124"/>
        <v/>
      </c>
      <c r="C3767" s="167" t="str">
        <f>IF(D3767="","",VLOOKUP(D3767,'Műszaki adattábla'!F:G,2,0))</f>
        <v/>
      </c>
      <c r="D3767" s="168" t="str">
        <f>IF('Műszaki adattábla'!F3758="","",'Műszaki adattábla'!F3758)</f>
        <v/>
      </c>
      <c r="E3767" s="169" t="str">
        <f>IF(D3767="","",VLOOKUP(D3767,'Műszaki adattábla'!F:R,13,0))</f>
        <v/>
      </c>
      <c r="F3767" s="29" t="str">
        <f>IF(D3767="","",VLOOKUP(D3767,'Műszaki adattábla'!F:M,8,0))</f>
        <v/>
      </c>
      <c r="G3767" s="29" t="str">
        <f>IF(D3767="","",IF('Műszaki adattábla'!L3758="20-99",IF('Műszaki adattábla'!O3758="","Nem adott meg lekötött teljesítményt",VLOOKUP(D3767,'Műszaki adattábla'!F:O,10,0)),0))</f>
        <v/>
      </c>
      <c r="H3767" s="29" t="str">
        <f>IF(D3767="","",VLOOKUP(D3767,'Műszaki adattábla'!F:P,11,0))</f>
        <v/>
      </c>
      <c r="I3767" s="30"/>
      <c r="J3767" s="30"/>
      <c r="K3767" s="31" t="str">
        <f>IF(D3767="","",ROUND(((F3767*I3767*'Műszaki adattábla'!$C$7/'Műszaki adattábla'!$C$8)+(G3767*I3767)+(H3767*I3767))/12*'Műszaki adattábla'!T3758,0))</f>
        <v/>
      </c>
      <c r="L3767" s="32" t="str">
        <f t="shared" si="125"/>
        <v/>
      </c>
    </row>
    <row r="3768" spans="2:12" ht="14.4" thickBot="1" x14ac:dyDescent="0.3">
      <c r="B3768" s="28" t="str">
        <f t="shared" si="124"/>
        <v/>
      </c>
      <c r="C3768" s="167" t="str">
        <f>IF(D3768="","",VLOOKUP(D3768,'Műszaki adattábla'!F:G,2,0))</f>
        <v/>
      </c>
      <c r="D3768" s="168" t="str">
        <f>IF('Műszaki adattábla'!F3759="","",'Műszaki adattábla'!F3759)</f>
        <v/>
      </c>
      <c r="E3768" s="169" t="str">
        <f>IF(D3768="","",VLOOKUP(D3768,'Műszaki adattábla'!F:R,13,0))</f>
        <v/>
      </c>
      <c r="F3768" s="29" t="str">
        <f>IF(D3768="","",VLOOKUP(D3768,'Műszaki adattábla'!F:M,8,0))</f>
        <v/>
      </c>
      <c r="G3768" s="29" t="str">
        <f>IF(D3768="","",IF('Műszaki adattábla'!L3759="20-99",IF('Műszaki adattábla'!O3759="","Nem adott meg lekötött teljesítményt",VLOOKUP(D3768,'Műszaki adattábla'!F:O,10,0)),0))</f>
        <v/>
      </c>
      <c r="H3768" s="29" t="str">
        <f>IF(D3768="","",VLOOKUP(D3768,'Műszaki adattábla'!F:P,11,0))</f>
        <v/>
      </c>
      <c r="I3768" s="30"/>
      <c r="J3768" s="30"/>
      <c r="K3768" s="31" t="str">
        <f>IF(D3768="","",ROUND(((F3768*I3768*'Műszaki adattábla'!$C$7/'Műszaki adattábla'!$C$8)+(G3768*I3768)+(H3768*I3768))/12*'Műszaki adattábla'!T3759,0))</f>
        <v/>
      </c>
      <c r="L3768" s="32" t="str">
        <f t="shared" si="125"/>
        <v/>
      </c>
    </row>
    <row r="3769" spans="2:12" ht="14.4" thickBot="1" x14ac:dyDescent="0.3">
      <c r="B3769" s="28" t="str">
        <f t="shared" si="124"/>
        <v/>
      </c>
      <c r="C3769" s="167" t="str">
        <f>IF(D3769="","",VLOOKUP(D3769,'Műszaki adattábla'!F:G,2,0))</f>
        <v/>
      </c>
      <c r="D3769" s="168" t="str">
        <f>IF('Műszaki adattábla'!F3760="","",'Műszaki adattábla'!F3760)</f>
        <v/>
      </c>
      <c r="E3769" s="169" t="str">
        <f>IF(D3769="","",VLOOKUP(D3769,'Műszaki adattábla'!F:R,13,0))</f>
        <v/>
      </c>
      <c r="F3769" s="29" t="str">
        <f>IF(D3769="","",VLOOKUP(D3769,'Műszaki adattábla'!F:M,8,0))</f>
        <v/>
      </c>
      <c r="G3769" s="29" t="str">
        <f>IF(D3769="","",IF('Műszaki adattábla'!L3760="20-99",IF('Műszaki adattábla'!O3760="","Nem adott meg lekötött teljesítményt",VLOOKUP(D3769,'Műszaki adattábla'!F:O,10,0)),0))</f>
        <v/>
      </c>
      <c r="H3769" s="29" t="str">
        <f>IF(D3769="","",VLOOKUP(D3769,'Műszaki adattábla'!F:P,11,0))</f>
        <v/>
      </c>
      <c r="I3769" s="30"/>
      <c r="J3769" s="30"/>
      <c r="K3769" s="31" t="str">
        <f>IF(D3769="","",ROUND(((F3769*I3769*'Műszaki adattábla'!$C$7/'Műszaki adattábla'!$C$8)+(G3769*I3769)+(H3769*I3769))/12*'Műszaki adattábla'!T3760,0))</f>
        <v/>
      </c>
      <c r="L3769" s="32" t="str">
        <f t="shared" si="125"/>
        <v/>
      </c>
    </row>
    <row r="3770" spans="2:12" ht="14.4" thickBot="1" x14ac:dyDescent="0.3">
      <c r="B3770" s="28" t="str">
        <f t="shared" si="124"/>
        <v/>
      </c>
      <c r="C3770" s="167" t="str">
        <f>IF(D3770="","",VLOOKUP(D3770,'Műszaki adattábla'!F:G,2,0))</f>
        <v/>
      </c>
      <c r="D3770" s="168" t="str">
        <f>IF('Műszaki adattábla'!F3761="","",'Műszaki adattábla'!F3761)</f>
        <v/>
      </c>
      <c r="E3770" s="169" t="str">
        <f>IF(D3770="","",VLOOKUP(D3770,'Műszaki adattábla'!F:R,13,0))</f>
        <v/>
      </c>
      <c r="F3770" s="29" t="str">
        <f>IF(D3770="","",VLOOKUP(D3770,'Műszaki adattábla'!F:M,8,0))</f>
        <v/>
      </c>
      <c r="G3770" s="29" t="str">
        <f>IF(D3770="","",IF('Műszaki adattábla'!L3761="20-99",IF('Műszaki adattábla'!O3761="","Nem adott meg lekötött teljesítményt",VLOOKUP(D3770,'Műszaki adattábla'!F:O,10,0)),0))</f>
        <v/>
      </c>
      <c r="H3770" s="29" t="str">
        <f>IF(D3770="","",VLOOKUP(D3770,'Műszaki adattábla'!F:P,11,0))</f>
        <v/>
      </c>
      <c r="I3770" s="30"/>
      <c r="J3770" s="30"/>
      <c r="K3770" s="31" t="str">
        <f>IF(D3770="","",ROUND(((F3770*I3770*'Műszaki adattábla'!$C$7/'Műszaki adattábla'!$C$8)+(G3770*I3770)+(H3770*I3770))/12*'Műszaki adattábla'!T3761,0))</f>
        <v/>
      </c>
      <c r="L3770" s="32" t="str">
        <f t="shared" si="125"/>
        <v/>
      </c>
    </row>
    <row r="3771" spans="2:12" ht="14.4" thickBot="1" x14ac:dyDescent="0.3">
      <c r="B3771" s="28" t="str">
        <f t="shared" si="124"/>
        <v/>
      </c>
      <c r="C3771" s="167" t="str">
        <f>IF(D3771="","",VLOOKUP(D3771,'Műszaki adattábla'!F:G,2,0))</f>
        <v/>
      </c>
      <c r="D3771" s="168" t="str">
        <f>IF('Műszaki adattábla'!F3762="","",'Műszaki adattábla'!F3762)</f>
        <v/>
      </c>
      <c r="E3771" s="169" t="str">
        <f>IF(D3771="","",VLOOKUP(D3771,'Műszaki adattábla'!F:R,13,0))</f>
        <v/>
      </c>
      <c r="F3771" s="29" t="str">
        <f>IF(D3771="","",VLOOKUP(D3771,'Műszaki adattábla'!F:M,8,0))</f>
        <v/>
      </c>
      <c r="G3771" s="29" t="str">
        <f>IF(D3771="","",IF('Műszaki adattábla'!L3762="20-99",IF('Műszaki adattábla'!O3762="","Nem adott meg lekötött teljesítményt",VLOOKUP(D3771,'Műszaki adattábla'!F:O,10,0)),0))</f>
        <v/>
      </c>
      <c r="H3771" s="29" t="str">
        <f>IF(D3771="","",VLOOKUP(D3771,'Műszaki adattábla'!F:P,11,0))</f>
        <v/>
      </c>
      <c r="I3771" s="30"/>
      <c r="J3771" s="30"/>
      <c r="K3771" s="31" t="str">
        <f>IF(D3771="","",ROUND(((F3771*I3771*'Műszaki adattábla'!$C$7/'Műszaki adattábla'!$C$8)+(G3771*I3771)+(H3771*I3771))/12*'Műszaki adattábla'!T3762,0))</f>
        <v/>
      </c>
      <c r="L3771" s="32" t="str">
        <f t="shared" si="125"/>
        <v/>
      </c>
    </row>
    <row r="3772" spans="2:12" ht="14.4" thickBot="1" x14ac:dyDescent="0.3">
      <c r="B3772" s="28" t="str">
        <f t="shared" si="124"/>
        <v/>
      </c>
      <c r="C3772" s="167" t="str">
        <f>IF(D3772="","",VLOOKUP(D3772,'Műszaki adattábla'!F:G,2,0))</f>
        <v/>
      </c>
      <c r="D3772" s="168" t="str">
        <f>IF('Műszaki adattábla'!F3763="","",'Műszaki adattábla'!F3763)</f>
        <v/>
      </c>
      <c r="E3772" s="169" t="str">
        <f>IF(D3772="","",VLOOKUP(D3772,'Műszaki adattábla'!F:R,13,0))</f>
        <v/>
      </c>
      <c r="F3772" s="29" t="str">
        <f>IF(D3772="","",VLOOKUP(D3772,'Műszaki adattábla'!F:M,8,0))</f>
        <v/>
      </c>
      <c r="G3772" s="29" t="str">
        <f>IF(D3772="","",IF('Műszaki adattábla'!L3763="20-99",IF('Műszaki adattábla'!O3763="","Nem adott meg lekötött teljesítményt",VLOOKUP(D3772,'Műszaki adattábla'!F:O,10,0)),0))</f>
        <v/>
      </c>
      <c r="H3772" s="29" t="str">
        <f>IF(D3772="","",VLOOKUP(D3772,'Műszaki adattábla'!F:P,11,0))</f>
        <v/>
      </c>
      <c r="I3772" s="30"/>
      <c r="J3772" s="30"/>
      <c r="K3772" s="31" t="str">
        <f>IF(D3772="","",ROUND(((F3772*I3772*'Műszaki adattábla'!$C$7/'Műszaki adattábla'!$C$8)+(G3772*I3772)+(H3772*I3772))/12*'Műszaki adattábla'!T3763,0))</f>
        <v/>
      </c>
      <c r="L3772" s="32" t="str">
        <f t="shared" si="125"/>
        <v/>
      </c>
    </row>
    <row r="3773" spans="2:12" ht="14.4" thickBot="1" x14ac:dyDescent="0.3">
      <c r="B3773" s="28" t="str">
        <f t="shared" si="124"/>
        <v/>
      </c>
      <c r="C3773" s="167" t="str">
        <f>IF(D3773="","",VLOOKUP(D3773,'Műszaki adattábla'!F:G,2,0))</f>
        <v/>
      </c>
      <c r="D3773" s="168" t="str">
        <f>IF('Műszaki adattábla'!F3764="","",'Műszaki adattábla'!F3764)</f>
        <v/>
      </c>
      <c r="E3773" s="169" t="str">
        <f>IF(D3773="","",VLOOKUP(D3773,'Műszaki adattábla'!F:R,13,0))</f>
        <v/>
      </c>
      <c r="F3773" s="29" t="str">
        <f>IF(D3773="","",VLOOKUP(D3773,'Műszaki adattábla'!F:M,8,0))</f>
        <v/>
      </c>
      <c r="G3773" s="29" t="str">
        <f>IF(D3773="","",IF('Műszaki adattábla'!L3764="20-99",IF('Műszaki adattábla'!O3764="","Nem adott meg lekötött teljesítményt",VLOOKUP(D3773,'Műszaki adattábla'!F:O,10,0)),0))</f>
        <v/>
      </c>
      <c r="H3773" s="29" t="str">
        <f>IF(D3773="","",VLOOKUP(D3773,'Műszaki adattábla'!F:P,11,0))</f>
        <v/>
      </c>
      <c r="I3773" s="30"/>
      <c r="J3773" s="30"/>
      <c r="K3773" s="31" t="str">
        <f>IF(D3773="","",ROUND(((F3773*I3773*'Műszaki adattábla'!$C$7/'Műszaki adattábla'!$C$8)+(G3773*I3773)+(H3773*I3773))/12*'Műszaki adattábla'!T3764,0))</f>
        <v/>
      </c>
      <c r="L3773" s="32" t="str">
        <f t="shared" si="125"/>
        <v/>
      </c>
    </row>
    <row r="3774" spans="2:12" ht="14.4" thickBot="1" x14ac:dyDescent="0.3">
      <c r="B3774" s="28" t="str">
        <f t="shared" si="124"/>
        <v/>
      </c>
      <c r="C3774" s="167" t="str">
        <f>IF(D3774="","",VLOOKUP(D3774,'Műszaki adattábla'!F:G,2,0))</f>
        <v/>
      </c>
      <c r="D3774" s="168" t="str">
        <f>IF('Műszaki adattábla'!F3765="","",'Műszaki adattábla'!F3765)</f>
        <v/>
      </c>
      <c r="E3774" s="169" t="str">
        <f>IF(D3774="","",VLOOKUP(D3774,'Műszaki adattábla'!F:R,13,0))</f>
        <v/>
      </c>
      <c r="F3774" s="29" t="str">
        <f>IF(D3774="","",VLOOKUP(D3774,'Műszaki adattábla'!F:M,8,0))</f>
        <v/>
      </c>
      <c r="G3774" s="29" t="str">
        <f>IF(D3774="","",IF('Műszaki adattábla'!L3765="20-99",IF('Műszaki adattábla'!O3765="","Nem adott meg lekötött teljesítményt",VLOOKUP(D3774,'Műszaki adattábla'!F:O,10,0)),0))</f>
        <v/>
      </c>
      <c r="H3774" s="29" t="str">
        <f>IF(D3774="","",VLOOKUP(D3774,'Műszaki adattábla'!F:P,11,0))</f>
        <v/>
      </c>
      <c r="I3774" s="30"/>
      <c r="J3774" s="30"/>
      <c r="K3774" s="31" t="str">
        <f>IF(D3774="","",ROUND(((F3774*I3774*'Műszaki adattábla'!$C$7/'Műszaki adattábla'!$C$8)+(G3774*I3774)+(H3774*I3774))/12*'Műszaki adattábla'!T3765,0))</f>
        <v/>
      </c>
      <c r="L3774" s="32" t="str">
        <f t="shared" si="125"/>
        <v/>
      </c>
    </row>
    <row r="3775" spans="2:12" ht="14.4" thickBot="1" x14ac:dyDescent="0.3">
      <c r="B3775" s="28" t="str">
        <f t="shared" si="124"/>
        <v/>
      </c>
      <c r="C3775" s="167" t="str">
        <f>IF(D3775="","",VLOOKUP(D3775,'Műszaki adattábla'!F:G,2,0))</f>
        <v/>
      </c>
      <c r="D3775" s="168" t="str">
        <f>IF('Műszaki adattábla'!F3766="","",'Műszaki adattábla'!F3766)</f>
        <v/>
      </c>
      <c r="E3775" s="169" t="str">
        <f>IF(D3775="","",VLOOKUP(D3775,'Műszaki adattábla'!F:R,13,0))</f>
        <v/>
      </c>
      <c r="F3775" s="29" t="str">
        <f>IF(D3775="","",VLOOKUP(D3775,'Műszaki adattábla'!F:M,8,0))</f>
        <v/>
      </c>
      <c r="G3775" s="29" t="str">
        <f>IF(D3775="","",IF('Műszaki adattábla'!L3766="20-99",IF('Műszaki adattábla'!O3766="","Nem adott meg lekötött teljesítményt",VLOOKUP(D3775,'Műszaki adattábla'!F:O,10,0)),0))</f>
        <v/>
      </c>
      <c r="H3775" s="29" t="str">
        <f>IF(D3775="","",VLOOKUP(D3775,'Műszaki adattábla'!F:P,11,0))</f>
        <v/>
      </c>
      <c r="I3775" s="30"/>
      <c r="J3775" s="30"/>
      <c r="K3775" s="31" t="str">
        <f>IF(D3775="","",ROUND(((F3775*I3775*'Műszaki adattábla'!$C$7/'Műszaki adattábla'!$C$8)+(G3775*I3775)+(H3775*I3775))/12*'Műszaki adattábla'!T3766,0))</f>
        <v/>
      </c>
      <c r="L3775" s="32" t="str">
        <f t="shared" si="125"/>
        <v/>
      </c>
    </row>
    <row r="3776" spans="2:12" ht="14.4" thickBot="1" x14ac:dyDescent="0.3">
      <c r="B3776" s="28" t="str">
        <f t="shared" si="124"/>
        <v/>
      </c>
      <c r="C3776" s="167" t="str">
        <f>IF(D3776="","",VLOOKUP(D3776,'Műszaki adattábla'!F:G,2,0))</f>
        <v/>
      </c>
      <c r="D3776" s="168" t="str">
        <f>IF('Műszaki adattábla'!F3767="","",'Műszaki adattábla'!F3767)</f>
        <v/>
      </c>
      <c r="E3776" s="169" t="str">
        <f>IF(D3776="","",VLOOKUP(D3776,'Műszaki adattábla'!F:R,13,0))</f>
        <v/>
      </c>
      <c r="F3776" s="29" t="str">
        <f>IF(D3776="","",VLOOKUP(D3776,'Műszaki adattábla'!F:M,8,0))</f>
        <v/>
      </c>
      <c r="G3776" s="29" t="str">
        <f>IF(D3776="","",IF('Műszaki adattábla'!L3767="20-99",IF('Műszaki adattábla'!O3767="","Nem adott meg lekötött teljesítményt",VLOOKUP(D3776,'Műszaki adattábla'!F:O,10,0)),0))</f>
        <v/>
      </c>
      <c r="H3776" s="29" t="str">
        <f>IF(D3776="","",VLOOKUP(D3776,'Műszaki adattábla'!F:P,11,0))</f>
        <v/>
      </c>
      <c r="I3776" s="30"/>
      <c r="J3776" s="30"/>
      <c r="K3776" s="31" t="str">
        <f>IF(D3776="","",ROUND(((F3776*I3776*'Műszaki adattábla'!$C$7/'Műszaki adattábla'!$C$8)+(G3776*I3776)+(H3776*I3776))/12*'Műszaki adattábla'!T3767,0))</f>
        <v/>
      </c>
      <c r="L3776" s="32" t="str">
        <f t="shared" si="125"/>
        <v/>
      </c>
    </row>
    <row r="3777" spans="2:12" ht="14.4" thickBot="1" x14ac:dyDescent="0.3">
      <c r="B3777" s="28" t="str">
        <f t="shared" si="124"/>
        <v/>
      </c>
      <c r="C3777" s="167" t="str">
        <f>IF(D3777="","",VLOOKUP(D3777,'Műszaki adattábla'!F:G,2,0))</f>
        <v/>
      </c>
      <c r="D3777" s="168" t="str">
        <f>IF('Műszaki adattábla'!F3768="","",'Műszaki adattábla'!F3768)</f>
        <v/>
      </c>
      <c r="E3777" s="169" t="str">
        <f>IF(D3777="","",VLOOKUP(D3777,'Műszaki adattábla'!F:R,13,0))</f>
        <v/>
      </c>
      <c r="F3777" s="29" t="str">
        <f>IF(D3777="","",VLOOKUP(D3777,'Műszaki adattábla'!F:M,8,0))</f>
        <v/>
      </c>
      <c r="G3777" s="29" t="str">
        <f>IF(D3777="","",IF('Műszaki adattábla'!L3768="20-99",IF('Műszaki adattábla'!O3768="","Nem adott meg lekötött teljesítményt",VLOOKUP(D3777,'Műszaki adattábla'!F:O,10,0)),0))</f>
        <v/>
      </c>
      <c r="H3777" s="29" t="str">
        <f>IF(D3777="","",VLOOKUP(D3777,'Műszaki adattábla'!F:P,11,0))</f>
        <v/>
      </c>
      <c r="I3777" s="30"/>
      <c r="J3777" s="30"/>
      <c r="K3777" s="31" t="str">
        <f>IF(D3777="","",ROUND(((F3777*I3777*'Műszaki adattábla'!$C$7/'Műszaki adattábla'!$C$8)+(G3777*I3777)+(H3777*I3777))/12*'Műszaki adattábla'!T3768,0))</f>
        <v/>
      </c>
      <c r="L3777" s="32" t="str">
        <f t="shared" si="125"/>
        <v/>
      </c>
    </row>
    <row r="3778" spans="2:12" ht="14.4" thickBot="1" x14ac:dyDescent="0.3">
      <c r="B3778" s="28" t="str">
        <f t="shared" si="124"/>
        <v/>
      </c>
      <c r="C3778" s="167" t="str">
        <f>IF(D3778="","",VLOOKUP(D3778,'Műszaki adattábla'!F:G,2,0))</f>
        <v/>
      </c>
      <c r="D3778" s="168" t="str">
        <f>IF('Műszaki adattábla'!F3769="","",'Műszaki adattábla'!F3769)</f>
        <v/>
      </c>
      <c r="E3778" s="169" t="str">
        <f>IF(D3778="","",VLOOKUP(D3778,'Műszaki adattábla'!F:R,13,0))</f>
        <v/>
      </c>
      <c r="F3778" s="29" t="str">
        <f>IF(D3778="","",VLOOKUP(D3778,'Műszaki adattábla'!F:M,8,0))</f>
        <v/>
      </c>
      <c r="G3778" s="29" t="str">
        <f>IF(D3778="","",IF('Műszaki adattábla'!L3769="20-99",IF('Műszaki adattábla'!O3769="","Nem adott meg lekötött teljesítményt",VLOOKUP(D3778,'Műszaki adattábla'!F:O,10,0)),0))</f>
        <v/>
      </c>
      <c r="H3778" s="29" t="str">
        <f>IF(D3778="","",VLOOKUP(D3778,'Műszaki adattábla'!F:P,11,0))</f>
        <v/>
      </c>
      <c r="I3778" s="30"/>
      <c r="J3778" s="30"/>
      <c r="K3778" s="31" t="str">
        <f>IF(D3778="","",ROUND(((F3778*I3778*'Műszaki adattábla'!$C$7/'Műszaki adattábla'!$C$8)+(G3778*I3778)+(H3778*I3778))/12*'Műszaki adattábla'!T3769,0))</f>
        <v/>
      </c>
      <c r="L3778" s="32" t="str">
        <f t="shared" si="125"/>
        <v/>
      </c>
    </row>
    <row r="3779" spans="2:12" ht="14.4" thickBot="1" x14ac:dyDescent="0.3">
      <c r="B3779" s="28" t="str">
        <f t="shared" si="124"/>
        <v/>
      </c>
      <c r="C3779" s="167" t="str">
        <f>IF(D3779="","",VLOOKUP(D3779,'Műszaki adattábla'!F:G,2,0))</f>
        <v/>
      </c>
      <c r="D3779" s="168" t="str">
        <f>IF('Műszaki adattábla'!F3770="","",'Műszaki adattábla'!F3770)</f>
        <v/>
      </c>
      <c r="E3779" s="169" t="str">
        <f>IF(D3779="","",VLOOKUP(D3779,'Műszaki adattábla'!F:R,13,0))</f>
        <v/>
      </c>
      <c r="F3779" s="29" t="str">
        <f>IF(D3779="","",VLOOKUP(D3779,'Műszaki adattábla'!F:M,8,0))</f>
        <v/>
      </c>
      <c r="G3779" s="29" t="str">
        <f>IF(D3779="","",IF('Műszaki adattábla'!L3770="20-99",IF('Műszaki adattábla'!O3770="","Nem adott meg lekötött teljesítményt",VLOOKUP(D3779,'Műszaki adattábla'!F:O,10,0)),0))</f>
        <v/>
      </c>
      <c r="H3779" s="29" t="str">
        <f>IF(D3779="","",VLOOKUP(D3779,'Műszaki adattábla'!F:P,11,0))</f>
        <v/>
      </c>
      <c r="I3779" s="30"/>
      <c r="J3779" s="30"/>
      <c r="K3779" s="31" t="str">
        <f>IF(D3779="","",ROUND(((F3779*I3779*'Műszaki adattábla'!$C$7/'Műszaki adattábla'!$C$8)+(G3779*I3779)+(H3779*I3779))/12*'Műszaki adattábla'!T3770,0))</f>
        <v/>
      </c>
      <c r="L3779" s="32" t="str">
        <f t="shared" si="125"/>
        <v/>
      </c>
    </row>
    <row r="3780" spans="2:12" ht="14.4" thickBot="1" x14ac:dyDescent="0.3">
      <c r="B3780" s="28" t="str">
        <f t="shared" si="124"/>
        <v/>
      </c>
      <c r="C3780" s="167" t="str">
        <f>IF(D3780="","",VLOOKUP(D3780,'Műszaki adattábla'!F:G,2,0))</f>
        <v/>
      </c>
      <c r="D3780" s="168" t="str">
        <f>IF('Műszaki adattábla'!F3771="","",'Műszaki adattábla'!F3771)</f>
        <v/>
      </c>
      <c r="E3780" s="169" t="str">
        <f>IF(D3780="","",VLOOKUP(D3780,'Műszaki adattábla'!F:R,13,0))</f>
        <v/>
      </c>
      <c r="F3780" s="29" t="str">
        <f>IF(D3780="","",VLOOKUP(D3780,'Műszaki adattábla'!F:M,8,0))</f>
        <v/>
      </c>
      <c r="G3780" s="29" t="str">
        <f>IF(D3780="","",IF('Műszaki adattábla'!L3771="20-99",IF('Műszaki adattábla'!O3771="","Nem adott meg lekötött teljesítményt",VLOOKUP(D3780,'Műszaki adattábla'!F:O,10,0)),0))</f>
        <v/>
      </c>
      <c r="H3780" s="29" t="str">
        <f>IF(D3780="","",VLOOKUP(D3780,'Műszaki adattábla'!F:P,11,0))</f>
        <v/>
      </c>
      <c r="I3780" s="30"/>
      <c r="J3780" s="30"/>
      <c r="K3780" s="31" t="str">
        <f>IF(D3780="","",ROUND(((F3780*I3780*'Műszaki adattábla'!$C$7/'Műszaki adattábla'!$C$8)+(G3780*I3780)+(H3780*I3780))/12*'Műszaki adattábla'!T3771,0))</f>
        <v/>
      </c>
      <c r="L3780" s="32" t="str">
        <f t="shared" si="125"/>
        <v/>
      </c>
    </row>
    <row r="3781" spans="2:12" ht="14.4" thickBot="1" x14ac:dyDescent="0.3">
      <c r="B3781" s="28" t="str">
        <f t="shared" si="124"/>
        <v/>
      </c>
      <c r="C3781" s="167" t="str">
        <f>IF(D3781="","",VLOOKUP(D3781,'Műszaki adattábla'!F:G,2,0))</f>
        <v/>
      </c>
      <c r="D3781" s="168" t="str">
        <f>IF('Műszaki adattábla'!F3772="","",'Műszaki adattábla'!F3772)</f>
        <v/>
      </c>
      <c r="E3781" s="169" t="str">
        <f>IF(D3781="","",VLOOKUP(D3781,'Műszaki adattábla'!F:R,13,0))</f>
        <v/>
      </c>
      <c r="F3781" s="29" t="str">
        <f>IF(D3781="","",VLOOKUP(D3781,'Műszaki adattábla'!F:M,8,0))</f>
        <v/>
      </c>
      <c r="G3781" s="29" t="str">
        <f>IF(D3781="","",IF('Műszaki adattábla'!L3772="20-99",IF('Műszaki adattábla'!O3772="","Nem adott meg lekötött teljesítményt",VLOOKUP(D3781,'Műszaki adattábla'!F:O,10,0)),0))</f>
        <v/>
      </c>
      <c r="H3781" s="29" t="str">
        <f>IF(D3781="","",VLOOKUP(D3781,'Műszaki adattábla'!F:P,11,0))</f>
        <v/>
      </c>
      <c r="I3781" s="30"/>
      <c r="J3781" s="30"/>
      <c r="K3781" s="31" t="str">
        <f>IF(D3781="","",ROUND(((F3781*I3781*'Műszaki adattábla'!$C$7/'Műszaki adattábla'!$C$8)+(G3781*I3781)+(H3781*I3781))/12*'Műszaki adattábla'!T3772,0))</f>
        <v/>
      </c>
      <c r="L3781" s="32" t="str">
        <f t="shared" si="125"/>
        <v/>
      </c>
    </row>
    <row r="3782" spans="2:12" ht="14.4" thickBot="1" x14ac:dyDescent="0.3">
      <c r="B3782" s="28" t="str">
        <f t="shared" si="124"/>
        <v/>
      </c>
      <c r="C3782" s="167" t="str">
        <f>IF(D3782="","",VLOOKUP(D3782,'Műszaki adattábla'!F:G,2,0))</f>
        <v/>
      </c>
      <c r="D3782" s="168" t="str">
        <f>IF('Műszaki adattábla'!F3773="","",'Műszaki adattábla'!F3773)</f>
        <v/>
      </c>
      <c r="E3782" s="169" t="str">
        <f>IF(D3782="","",VLOOKUP(D3782,'Műszaki adattábla'!F:R,13,0))</f>
        <v/>
      </c>
      <c r="F3782" s="29" t="str">
        <f>IF(D3782="","",VLOOKUP(D3782,'Műszaki adattábla'!F:M,8,0))</f>
        <v/>
      </c>
      <c r="G3782" s="29" t="str">
        <f>IF(D3782="","",IF('Műszaki adattábla'!L3773="20-99",IF('Műszaki adattábla'!O3773="","Nem adott meg lekötött teljesítményt",VLOOKUP(D3782,'Műszaki adattábla'!F:O,10,0)),0))</f>
        <v/>
      </c>
      <c r="H3782" s="29" t="str">
        <f>IF(D3782="","",VLOOKUP(D3782,'Műszaki adattábla'!F:P,11,0))</f>
        <v/>
      </c>
      <c r="I3782" s="30"/>
      <c r="J3782" s="30"/>
      <c r="K3782" s="31" t="str">
        <f>IF(D3782="","",ROUND(((F3782*I3782*'Műszaki adattábla'!$C$7/'Műszaki adattábla'!$C$8)+(G3782*I3782)+(H3782*I3782))/12*'Műszaki adattábla'!T3773,0))</f>
        <v/>
      </c>
      <c r="L3782" s="32" t="str">
        <f t="shared" si="125"/>
        <v/>
      </c>
    </row>
    <row r="3783" spans="2:12" ht="14.4" thickBot="1" x14ac:dyDescent="0.3">
      <c r="B3783" s="28" t="str">
        <f t="shared" si="124"/>
        <v/>
      </c>
      <c r="C3783" s="167" t="str">
        <f>IF(D3783="","",VLOOKUP(D3783,'Műszaki adattábla'!F:G,2,0))</f>
        <v/>
      </c>
      <c r="D3783" s="168" t="str">
        <f>IF('Műszaki adattábla'!F3774="","",'Műszaki adattábla'!F3774)</f>
        <v/>
      </c>
      <c r="E3783" s="169" t="str">
        <f>IF(D3783="","",VLOOKUP(D3783,'Műszaki adattábla'!F:R,13,0))</f>
        <v/>
      </c>
      <c r="F3783" s="29" t="str">
        <f>IF(D3783="","",VLOOKUP(D3783,'Műszaki adattábla'!F:M,8,0))</f>
        <v/>
      </c>
      <c r="G3783" s="29" t="str">
        <f>IF(D3783="","",IF('Műszaki adattábla'!L3774="20-99",IF('Műszaki adattábla'!O3774="","Nem adott meg lekötött teljesítményt",VLOOKUP(D3783,'Műszaki adattábla'!F:O,10,0)),0))</f>
        <v/>
      </c>
      <c r="H3783" s="29" t="str">
        <f>IF(D3783="","",VLOOKUP(D3783,'Műszaki adattábla'!F:P,11,0))</f>
        <v/>
      </c>
      <c r="I3783" s="30"/>
      <c r="J3783" s="30"/>
      <c r="K3783" s="31" t="str">
        <f>IF(D3783="","",ROUND(((F3783*I3783*'Műszaki adattábla'!$C$7/'Műszaki adattábla'!$C$8)+(G3783*I3783)+(H3783*I3783))/12*'Műszaki adattábla'!T3774,0))</f>
        <v/>
      </c>
      <c r="L3783" s="32" t="str">
        <f t="shared" si="125"/>
        <v/>
      </c>
    </row>
    <row r="3784" spans="2:12" ht="14.4" thickBot="1" x14ac:dyDescent="0.3">
      <c r="B3784" s="28" t="str">
        <f t="shared" si="124"/>
        <v/>
      </c>
      <c r="C3784" s="167" t="str">
        <f>IF(D3784="","",VLOOKUP(D3784,'Műszaki adattábla'!F:G,2,0))</f>
        <v/>
      </c>
      <c r="D3784" s="168" t="str">
        <f>IF('Műszaki adattábla'!F3775="","",'Műszaki adattábla'!F3775)</f>
        <v/>
      </c>
      <c r="E3784" s="169" t="str">
        <f>IF(D3784="","",VLOOKUP(D3784,'Műszaki adattábla'!F:R,13,0))</f>
        <v/>
      </c>
      <c r="F3784" s="29" t="str">
        <f>IF(D3784="","",VLOOKUP(D3784,'Műszaki adattábla'!F:M,8,0))</f>
        <v/>
      </c>
      <c r="G3784" s="29" t="str">
        <f>IF(D3784="","",IF('Műszaki adattábla'!L3775="20-99",IF('Műszaki adattábla'!O3775="","Nem adott meg lekötött teljesítményt",VLOOKUP(D3784,'Műszaki adattábla'!F:O,10,0)),0))</f>
        <v/>
      </c>
      <c r="H3784" s="29" t="str">
        <f>IF(D3784="","",VLOOKUP(D3784,'Műszaki adattábla'!F:P,11,0))</f>
        <v/>
      </c>
      <c r="I3784" s="30"/>
      <c r="J3784" s="30"/>
      <c r="K3784" s="31" t="str">
        <f>IF(D3784="","",ROUND(((F3784*I3784*'Műszaki adattábla'!$C$7/'Műszaki adattábla'!$C$8)+(G3784*I3784)+(H3784*I3784))/12*'Műszaki adattábla'!T3775,0))</f>
        <v/>
      </c>
      <c r="L3784" s="32" t="str">
        <f t="shared" si="125"/>
        <v/>
      </c>
    </row>
    <row r="3785" spans="2:12" ht="14.4" thickBot="1" x14ac:dyDescent="0.3">
      <c r="B3785" s="28" t="str">
        <f t="shared" si="124"/>
        <v/>
      </c>
      <c r="C3785" s="167" t="str">
        <f>IF(D3785="","",VLOOKUP(D3785,'Műszaki adattábla'!F:G,2,0))</f>
        <v/>
      </c>
      <c r="D3785" s="168" t="str">
        <f>IF('Műszaki adattábla'!F3776="","",'Műszaki adattábla'!F3776)</f>
        <v/>
      </c>
      <c r="E3785" s="169" t="str">
        <f>IF(D3785="","",VLOOKUP(D3785,'Műszaki adattábla'!F:R,13,0))</f>
        <v/>
      </c>
      <c r="F3785" s="29" t="str">
        <f>IF(D3785="","",VLOOKUP(D3785,'Műszaki adattábla'!F:M,8,0))</f>
        <v/>
      </c>
      <c r="G3785" s="29" t="str">
        <f>IF(D3785="","",IF('Műszaki adattábla'!L3776="20-99",IF('Műszaki adattábla'!O3776="","Nem adott meg lekötött teljesítményt",VLOOKUP(D3785,'Műszaki adattábla'!F:O,10,0)),0))</f>
        <v/>
      </c>
      <c r="H3785" s="29" t="str">
        <f>IF(D3785="","",VLOOKUP(D3785,'Műszaki adattábla'!F:P,11,0))</f>
        <v/>
      </c>
      <c r="I3785" s="30"/>
      <c r="J3785" s="30"/>
      <c r="K3785" s="31" t="str">
        <f>IF(D3785="","",ROUND(((F3785*I3785*'Műszaki adattábla'!$C$7/'Műszaki adattábla'!$C$8)+(G3785*I3785)+(H3785*I3785))/12*'Műszaki adattábla'!T3776,0))</f>
        <v/>
      </c>
      <c r="L3785" s="32" t="str">
        <f t="shared" si="125"/>
        <v/>
      </c>
    </row>
    <row r="3786" spans="2:12" ht="14.4" thickBot="1" x14ac:dyDescent="0.3">
      <c r="B3786" s="28" t="str">
        <f t="shared" si="124"/>
        <v/>
      </c>
      <c r="C3786" s="167" t="str">
        <f>IF(D3786="","",VLOOKUP(D3786,'Műszaki adattábla'!F:G,2,0))</f>
        <v/>
      </c>
      <c r="D3786" s="168" t="str">
        <f>IF('Műszaki adattábla'!F3777="","",'Műszaki adattábla'!F3777)</f>
        <v/>
      </c>
      <c r="E3786" s="169" t="str">
        <f>IF(D3786="","",VLOOKUP(D3786,'Műszaki adattábla'!F:R,13,0))</f>
        <v/>
      </c>
      <c r="F3786" s="29" t="str">
        <f>IF(D3786="","",VLOOKUP(D3786,'Műszaki adattábla'!F:M,8,0))</f>
        <v/>
      </c>
      <c r="G3786" s="29" t="str">
        <f>IF(D3786="","",IF('Műszaki adattábla'!L3777="20-99",IF('Műszaki adattábla'!O3777="","Nem adott meg lekötött teljesítményt",VLOOKUP(D3786,'Műszaki adattábla'!F:O,10,0)),0))</f>
        <v/>
      </c>
      <c r="H3786" s="29" t="str">
        <f>IF(D3786="","",VLOOKUP(D3786,'Műszaki adattábla'!F:P,11,0))</f>
        <v/>
      </c>
      <c r="I3786" s="30"/>
      <c r="J3786" s="30"/>
      <c r="K3786" s="31" t="str">
        <f>IF(D3786="","",ROUND(((F3786*I3786*'Műszaki adattábla'!$C$7/'Műszaki adattábla'!$C$8)+(G3786*I3786)+(H3786*I3786))/12*'Műszaki adattábla'!T3777,0))</f>
        <v/>
      </c>
      <c r="L3786" s="32" t="str">
        <f t="shared" si="125"/>
        <v/>
      </c>
    </row>
    <row r="3787" spans="2:12" ht="14.4" thickBot="1" x14ac:dyDescent="0.3">
      <c r="B3787" s="28" t="str">
        <f t="shared" si="124"/>
        <v/>
      </c>
      <c r="C3787" s="167" t="str">
        <f>IF(D3787="","",VLOOKUP(D3787,'Műszaki adattábla'!F:G,2,0))</f>
        <v/>
      </c>
      <c r="D3787" s="168" t="str">
        <f>IF('Műszaki adattábla'!F3778="","",'Műszaki adattábla'!F3778)</f>
        <v/>
      </c>
      <c r="E3787" s="169" t="str">
        <f>IF(D3787="","",VLOOKUP(D3787,'Műszaki adattábla'!F:R,13,0))</f>
        <v/>
      </c>
      <c r="F3787" s="29" t="str">
        <f>IF(D3787="","",VLOOKUP(D3787,'Műszaki adattábla'!F:M,8,0))</f>
        <v/>
      </c>
      <c r="G3787" s="29" t="str">
        <f>IF(D3787="","",IF('Műszaki adattábla'!L3778="20-99",IF('Műszaki adattábla'!O3778="","Nem adott meg lekötött teljesítményt",VLOOKUP(D3787,'Műszaki adattábla'!F:O,10,0)),0))</f>
        <v/>
      </c>
      <c r="H3787" s="29" t="str">
        <f>IF(D3787="","",VLOOKUP(D3787,'Műszaki adattábla'!F:P,11,0))</f>
        <v/>
      </c>
      <c r="I3787" s="30"/>
      <c r="J3787" s="30"/>
      <c r="K3787" s="31" t="str">
        <f>IF(D3787="","",ROUND(((F3787*I3787*'Műszaki adattábla'!$C$7/'Műszaki adattábla'!$C$8)+(G3787*I3787)+(H3787*I3787))/12*'Műszaki adattábla'!T3778,0))</f>
        <v/>
      </c>
      <c r="L3787" s="32" t="str">
        <f t="shared" si="125"/>
        <v/>
      </c>
    </row>
    <row r="3788" spans="2:12" ht="14.4" thickBot="1" x14ac:dyDescent="0.3">
      <c r="B3788" s="28" t="str">
        <f t="shared" si="124"/>
        <v/>
      </c>
      <c r="C3788" s="167" t="str">
        <f>IF(D3788="","",VLOOKUP(D3788,'Műszaki adattábla'!F:G,2,0))</f>
        <v/>
      </c>
      <c r="D3788" s="168" t="str">
        <f>IF('Műszaki adattábla'!F3779="","",'Műszaki adattábla'!F3779)</f>
        <v/>
      </c>
      <c r="E3788" s="169" t="str">
        <f>IF(D3788="","",VLOOKUP(D3788,'Műszaki adattábla'!F:R,13,0))</f>
        <v/>
      </c>
      <c r="F3788" s="29" t="str">
        <f>IF(D3788="","",VLOOKUP(D3788,'Műszaki adattábla'!F:M,8,0))</f>
        <v/>
      </c>
      <c r="G3788" s="29" t="str">
        <f>IF(D3788="","",IF('Műszaki adattábla'!L3779="20-99",IF('Műszaki adattábla'!O3779="","Nem adott meg lekötött teljesítményt",VLOOKUP(D3788,'Műszaki adattábla'!F:O,10,0)),0))</f>
        <v/>
      </c>
      <c r="H3788" s="29" t="str">
        <f>IF(D3788="","",VLOOKUP(D3788,'Műszaki adattábla'!F:P,11,0))</f>
        <v/>
      </c>
      <c r="I3788" s="30"/>
      <c r="J3788" s="30"/>
      <c r="K3788" s="31" t="str">
        <f>IF(D3788="","",ROUND(((F3788*I3788*'Műszaki adattábla'!$C$7/'Műszaki adattábla'!$C$8)+(G3788*I3788)+(H3788*I3788))/12*'Műszaki adattábla'!T3779,0))</f>
        <v/>
      </c>
      <c r="L3788" s="32" t="str">
        <f t="shared" si="125"/>
        <v/>
      </c>
    </row>
    <row r="3789" spans="2:12" ht="14.4" thickBot="1" x14ac:dyDescent="0.3">
      <c r="B3789" s="28" t="str">
        <f t="shared" si="124"/>
        <v/>
      </c>
      <c r="C3789" s="167" t="str">
        <f>IF(D3789="","",VLOOKUP(D3789,'Műszaki adattábla'!F:G,2,0))</f>
        <v/>
      </c>
      <c r="D3789" s="168" t="str">
        <f>IF('Műszaki adattábla'!F3780="","",'Műszaki adattábla'!F3780)</f>
        <v/>
      </c>
      <c r="E3789" s="169" t="str">
        <f>IF(D3789="","",VLOOKUP(D3789,'Műszaki adattábla'!F:R,13,0))</f>
        <v/>
      </c>
      <c r="F3789" s="29" t="str">
        <f>IF(D3789="","",VLOOKUP(D3789,'Műszaki adattábla'!F:M,8,0))</f>
        <v/>
      </c>
      <c r="G3789" s="29" t="str">
        <f>IF(D3789="","",IF('Műszaki adattábla'!L3780="20-99",IF('Műszaki adattábla'!O3780="","Nem adott meg lekötött teljesítményt",VLOOKUP(D3789,'Műszaki adattábla'!F:O,10,0)),0))</f>
        <v/>
      </c>
      <c r="H3789" s="29" t="str">
        <f>IF(D3789="","",VLOOKUP(D3789,'Műszaki adattábla'!F:P,11,0))</f>
        <v/>
      </c>
      <c r="I3789" s="30"/>
      <c r="J3789" s="30"/>
      <c r="K3789" s="31" t="str">
        <f>IF(D3789="","",ROUND(((F3789*I3789*'Műszaki adattábla'!$C$7/'Műszaki adattábla'!$C$8)+(G3789*I3789)+(H3789*I3789))/12*'Műszaki adattábla'!T3780,0))</f>
        <v/>
      </c>
      <c r="L3789" s="32" t="str">
        <f t="shared" si="125"/>
        <v/>
      </c>
    </row>
    <row r="3790" spans="2:12" ht="14.4" thickBot="1" x14ac:dyDescent="0.3">
      <c r="B3790" s="28" t="str">
        <f t="shared" si="124"/>
        <v/>
      </c>
      <c r="C3790" s="167" t="str">
        <f>IF(D3790="","",VLOOKUP(D3790,'Műszaki adattábla'!F:G,2,0))</f>
        <v/>
      </c>
      <c r="D3790" s="168" t="str">
        <f>IF('Műszaki adattábla'!F3781="","",'Műszaki adattábla'!F3781)</f>
        <v/>
      </c>
      <c r="E3790" s="169" t="str">
        <f>IF(D3790="","",VLOOKUP(D3790,'Műszaki adattábla'!F:R,13,0))</f>
        <v/>
      </c>
      <c r="F3790" s="29" t="str">
        <f>IF(D3790="","",VLOOKUP(D3790,'Műszaki adattábla'!F:M,8,0))</f>
        <v/>
      </c>
      <c r="G3790" s="29" t="str">
        <f>IF(D3790="","",IF('Műszaki adattábla'!L3781="20-99",IF('Műszaki adattábla'!O3781="","Nem adott meg lekötött teljesítményt",VLOOKUP(D3790,'Műszaki adattábla'!F:O,10,0)),0))</f>
        <v/>
      </c>
      <c r="H3790" s="29" t="str">
        <f>IF(D3790="","",VLOOKUP(D3790,'Műszaki adattábla'!F:P,11,0))</f>
        <v/>
      </c>
      <c r="I3790" s="30"/>
      <c r="J3790" s="30"/>
      <c r="K3790" s="31" t="str">
        <f>IF(D3790="","",ROUND(((F3790*I3790*'Műszaki adattábla'!$C$7/'Műszaki adattábla'!$C$8)+(G3790*I3790)+(H3790*I3790))/12*'Műszaki adattábla'!T3781,0))</f>
        <v/>
      </c>
      <c r="L3790" s="32" t="str">
        <f t="shared" si="125"/>
        <v/>
      </c>
    </row>
    <row r="3791" spans="2:12" ht="14.4" thickBot="1" x14ac:dyDescent="0.3">
      <c r="B3791" s="28" t="str">
        <f t="shared" si="124"/>
        <v/>
      </c>
      <c r="C3791" s="167" t="str">
        <f>IF(D3791="","",VLOOKUP(D3791,'Műszaki adattábla'!F:G,2,0))</f>
        <v/>
      </c>
      <c r="D3791" s="168" t="str">
        <f>IF('Műszaki adattábla'!F3782="","",'Műszaki adattábla'!F3782)</f>
        <v/>
      </c>
      <c r="E3791" s="169" t="str">
        <f>IF(D3791="","",VLOOKUP(D3791,'Műszaki adattábla'!F:R,13,0))</f>
        <v/>
      </c>
      <c r="F3791" s="29" t="str">
        <f>IF(D3791="","",VLOOKUP(D3791,'Műszaki adattábla'!F:M,8,0))</f>
        <v/>
      </c>
      <c r="G3791" s="29" t="str">
        <f>IF(D3791="","",IF('Műszaki adattábla'!L3782="20-99",IF('Műszaki adattábla'!O3782="","Nem adott meg lekötött teljesítményt",VLOOKUP(D3791,'Műszaki adattábla'!F:O,10,0)),0))</f>
        <v/>
      </c>
      <c r="H3791" s="29" t="str">
        <f>IF(D3791="","",VLOOKUP(D3791,'Műszaki adattábla'!F:P,11,0))</f>
        <v/>
      </c>
      <c r="I3791" s="30"/>
      <c r="J3791" s="30"/>
      <c r="K3791" s="31" t="str">
        <f>IF(D3791="","",ROUND(((F3791*I3791*'Műszaki adattábla'!$C$7/'Műszaki adattábla'!$C$8)+(G3791*I3791)+(H3791*I3791))/12*'Műszaki adattábla'!T3782,0))</f>
        <v/>
      </c>
      <c r="L3791" s="32" t="str">
        <f t="shared" si="125"/>
        <v/>
      </c>
    </row>
    <row r="3792" spans="2:12" ht="14.4" thickBot="1" x14ac:dyDescent="0.3">
      <c r="B3792" s="28" t="str">
        <f t="shared" si="124"/>
        <v/>
      </c>
      <c r="C3792" s="167" t="str">
        <f>IF(D3792="","",VLOOKUP(D3792,'Műszaki adattábla'!F:G,2,0))</f>
        <v/>
      </c>
      <c r="D3792" s="168" t="str">
        <f>IF('Műszaki adattábla'!F3783="","",'Műszaki adattábla'!F3783)</f>
        <v/>
      </c>
      <c r="E3792" s="169" t="str">
        <f>IF(D3792="","",VLOOKUP(D3792,'Műszaki adattábla'!F:R,13,0))</f>
        <v/>
      </c>
      <c r="F3792" s="29" t="str">
        <f>IF(D3792="","",VLOOKUP(D3792,'Műszaki adattábla'!F:M,8,0))</f>
        <v/>
      </c>
      <c r="G3792" s="29" t="str">
        <f>IF(D3792="","",IF('Műszaki adattábla'!L3783="20-99",IF('Műszaki adattábla'!O3783="","Nem adott meg lekötött teljesítményt",VLOOKUP(D3792,'Műszaki adattábla'!F:O,10,0)),0))</f>
        <v/>
      </c>
      <c r="H3792" s="29" t="str">
        <f>IF(D3792="","",VLOOKUP(D3792,'Műszaki adattábla'!F:P,11,0))</f>
        <v/>
      </c>
      <c r="I3792" s="30"/>
      <c r="J3792" s="30"/>
      <c r="K3792" s="31" t="str">
        <f>IF(D3792="","",ROUND(((F3792*I3792*'Műszaki adattábla'!$C$7/'Műszaki adattábla'!$C$8)+(G3792*I3792)+(H3792*I3792))/12*'Műszaki adattábla'!T3783,0))</f>
        <v/>
      </c>
      <c r="L3792" s="32" t="str">
        <f t="shared" si="125"/>
        <v/>
      </c>
    </row>
    <row r="3793" spans="2:12" ht="14.4" thickBot="1" x14ac:dyDescent="0.3">
      <c r="B3793" s="28" t="str">
        <f t="shared" si="124"/>
        <v/>
      </c>
      <c r="C3793" s="167" t="str">
        <f>IF(D3793="","",VLOOKUP(D3793,'Műszaki adattábla'!F:G,2,0))</f>
        <v/>
      </c>
      <c r="D3793" s="168" t="str">
        <f>IF('Műszaki adattábla'!F3784="","",'Műszaki adattábla'!F3784)</f>
        <v/>
      </c>
      <c r="E3793" s="169" t="str">
        <f>IF(D3793="","",VLOOKUP(D3793,'Műszaki adattábla'!F:R,13,0))</f>
        <v/>
      </c>
      <c r="F3793" s="29" t="str">
        <f>IF(D3793="","",VLOOKUP(D3793,'Műszaki adattábla'!F:M,8,0))</f>
        <v/>
      </c>
      <c r="G3793" s="29" t="str">
        <f>IF(D3793="","",IF('Műszaki adattábla'!L3784="20-99",IF('Műszaki adattábla'!O3784="","Nem adott meg lekötött teljesítményt",VLOOKUP(D3793,'Műszaki adattábla'!F:O,10,0)),0))</f>
        <v/>
      </c>
      <c r="H3793" s="29" t="str">
        <f>IF(D3793="","",VLOOKUP(D3793,'Műszaki adattábla'!F:P,11,0))</f>
        <v/>
      </c>
      <c r="I3793" s="30"/>
      <c r="J3793" s="30"/>
      <c r="K3793" s="31" t="str">
        <f>IF(D3793="","",ROUND(((F3793*I3793*'Műszaki adattábla'!$C$7/'Műszaki adattábla'!$C$8)+(G3793*I3793)+(H3793*I3793))/12*'Műszaki adattábla'!T3784,0))</f>
        <v/>
      </c>
      <c r="L3793" s="32" t="str">
        <f t="shared" si="125"/>
        <v/>
      </c>
    </row>
    <row r="3794" spans="2:12" ht="14.4" thickBot="1" x14ac:dyDescent="0.3">
      <c r="B3794" s="28" t="str">
        <f t="shared" si="124"/>
        <v/>
      </c>
      <c r="C3794" s="167" t="str">
        <f>IF(D3794="","",VLOOKUP(D3794,'Műszaki adattábla'!F:G,2,0))</f>
        <v/>
      </c>
      <c r="D3794" s="168" t="str">
        <f>IF('Műszaki adattábla'!F3785="","",'Műszaki adattábla'!F3785)</f>
        <v/>
      </c>
      <c r="E3794" s="169" t="str">
        <f>IF(D3794="","",VLOOKUP(D3794,'Műszaki adattábla'!F:R,13,0))</f>
        <v/>
      </c>
      <c r="F3794" s="29" t="str">
        <f>IF(D3794="","",VLOOKUP(D3794,'Műszaki adattábla'!F:M,8,0))</f>
        <v/>
      </c>
      <c r="G3794" s="29" t="str">
        <f>IF(D3794="","",IF('Műszaki adattábla'!L3785="20-99",IF('Műszaki adattábla'!O3785="","Nem adott meg lekötött teljesítményt",VLOOKUP(D3794,'Műszaki adattábla'!F:O,10,0)),0))</f>
        <v/>
      </c>
      <c r="H3794" s="29" t="str">
        <f>IF(D3794="","",VLOOKUP(D3794,'Műszaki adattábla'!F:P,11,0))</f>
        <v/>
      </c>
      <c r="I3794" s="30"/>
      <c r="J3794" s="30"/>
      <c r="K3794" s="31" t="str">
        <f>IF(D3794="","",ROUND(((F3794*I3794*'Műszaki adattábla'!$C$7/'Műszaki adattábla'!$C$8)+(G3794*I3794)+(H3794*I3794))/12*'Műszaki adattábla'!T3785,0))</f>
        <v/>
      </c>
      <c r="L3794" s="32" t="str">
        <f t="shared" si="125"/>
        <v/>
      </c>
    </row>
    <row r="3795" spans="2:12" ht="14.4" thickBot="1" x14ac:dyDescent="0.3">
      <c r="B3795" s="28" t="str">
        <f t="shared" si="124"/>
        <v/>
      </c>
      <c r="C3795" s="167" t="str">
        <f>IF(D3795="","",VLOOKUP(D3795,'Műszaki adattábla'!F:G,2,0))</f>
        <v/>
      </c>
      <c r="D3795" s="168" t="str">
        <f>IF('Műszaki adattábla'!F3786="","",'Műszaki adattábla'!F3786)</f>
        <v/>
      </c>
      <c r="E3795" s="169" t="str">
        <f>IF(D3795="","",VLOOKUP(D3795,'Műszaki adattábla'!F:R,13,0))</f>
        <v/>
      </c>
      <c r="F3795" s="29" t="str">
        <f>IF(D3795="","",VLOOKUP(D3795,'Műszaki adattábla'!F:M,8,0))</f>
        <v/>
      </c>
      <c r="G3795" s="29" t="str">
        <f>IF(D3795="","",IF('Műszaki adattábla'!L3786="20-99",IF('Műszaki adattábla'!O3786="","Nem adott meg lekötött teljesítményt",VLOOKUP(D3795,'Műszaki adattábla'!F:O,10,0)),0))</f>
        <v/>
      </c>
      <c r="H3795" s="29" t="str">
        <f>IF(D3795="","",VLOOKUP(D3795,'Műszaki adattábla'!F:P,11,0))</f>
        <v/>
      </c>
      <c r="I3795" s="30"/>
      <c r="J3795" s="30"/>
      <c r="K3795" s="31" t="str">
        <f>IF(D3795="","",ROUND(((F3795*I3795*'Műszaki adattábla'!$C$7/'Műszaki adattábla'!$C$8)+(G3795*I3795)+(H3795*I3795))/12*'Műszaki adattábla'!T3786,0))</f>
        <v/>
      </c>
      <c r="L3795" s="32" t="str">
        <f t="shared" si="125"/>
        <v/>
      </c>
    </row>
    <row r="3796" spans="2:12" ht="14.4" thickBot="1" x14ac:dyDescent="0.3">
      <c r="B3796" s="28" t="str">
        <f t="shared" si="124"/>
        <v/>
      </c>
      <c r="C3796" s="167" t="str">
        <f>IF(D3796="","",VLOOKUP(D3796,'Műszaki adattábla'!F:G,2,0))</f>
        <v/>
      </c>
      <c r="D3796" s="168" t="str">
        <f>IF('Műszaki adattábla'!F3787="","",'Műszaki adattábla'!F3787)</f>
        <v/>
      </c>
      <c r="E3796" s="169" t="str">
        <f>IF(D3796="","",VLOOKUP(D3796,'Műszaki adattábla'!F:R,13,0))</f>
        <v/>
      </c>
      <c r="F3796" s="29" t="str">
        <f>IF(D3796="","",VLOOKUP(D3796,'Műszaki adattábla'!F:M,8,0))</f>
        <v/>
      </c>
      <c r="G3796" s="29" t="str">
        <f>IF(D3796="","",IF('Műszaki adattábla'!L3787="20-99",IF('Műszaki adattábla'!O3787="","Nem adott meg lekötött teljesítményt",VLOOKUP(D3796,'Műszaki adattábla'!F:O,10,0)),0))</f>
        <v/>
      </c>
      <c r="H3796" s="29" t="str">
        <f>IF(D3796="","",VLOOKUP(D3796,'Műszaki adattábla'!F:P,11,0))</f>
        <v/>
      </c>
      <c r="I3796" s="30"/>
      <c r="J3796" s="30"/>
      <c r="K3796" s="31" t="str">
        <f>IF(D3796="","",ROUND(((F3796*I3796*'Műszaki adattábla'!$C$7/'Műszaki adattábla'!$C$8)+(G3796*I3796)+(H3796*I3796))/12*'Műszaki adattábla'!T3787,0))</f>
        <v/>
      </c>
      <c r="L3796" s="32" t="str">
        <f t="shared" si="125"/>
        <v/>
      </c>
    </row>
    <row r="3797" spans="2:12" ht="14.4" thickBot="1" x14ac:dyDescent="0.3">
      <c r="B3797" s="28" t="str">
        <f t="shared" si="124"/>
        <v/>
      </c>
      <c r="C3797" s="167" t="str">
        <f>IF(D3797="","",VLOOKUP(D3797,'Műszaki adattábla'!F:G,2,0))</f>
        <v/>
      </c>
      <c r="D3797" s="168" t="str">
        <f>IF('Műszaki adattábla'!F3788="","",'Műszaki adattábla'!F3788)</f>
        <v/>
      </c>
      <c r="E3797" s="169" t="str">
        <f>IF(D3797="","",VLOOKUP(D3797,'Műszaki adattábla'!F:R,13,0))</f>
        <v/>
      </c>
      <c r="F3797" s="29" t="str">
        <f>IF(D3797="","",VLOOKUP(D3797,'Műszaki adattábla'!F:M,8,0))</f>
        <v/>
      </c>
      <c r="G3797" s="29" t="str">
        <f>IF(D3797="","",IF('Műszaki adattábla'!L3788="20-99",IF('Műszaki adattábla'!O3788="","Nem adott meg lekötött teljesítményt",VLOOKUP(D3797,'Műszaki adattábla'!F:O,10,0)),0))</f>
        <v/>
      </c>
      <c r="H3797" s="29" t="str">
        <f>IF(D3797="","",VLOOKUP(D3797,'Műszaki adattábla'!F:P,11,0))</f>
        <v/>
      </c>
      <c r="I3797" s="30"/>
      <c r="J3797" s="30"/>
      <c r="K3797" s="31" t="str">
        <f>IF(D3797="","",ROUND(((F3797*I3797*'Műszaki adattábla'!$C$7/'Műszaki adattábla'!$C$8)+(G3797*I3797)+(H3797*I3797))/12*'Műszaki adattábla'!T3788,0))</f>
        <v/>
      </c>
      <c r="L3797" s="32" t="str">
        <f t="shared" si="125"/>
        <v/>
      </c>
    </row>
    <row r="3798" spans="2:12" ht="14.4" thickBot="1" x14ac:dyDescent="0.3">
      <c r="B3798" s="28" t="str">
        <f t="shared" si="124"/>
        <v/>
      </c>
      <c r="C3798" s="167" t="str">
        <f>IF(D3798="","",VLOOKUP(D3798,'Műszaki adattábla'!F:G,2,0))</f>
        <v/>
      </c>
      <c r="D3798" s="168" t="str">
        <f>IF('Műszaki adattábla'!F3789="","",'Műszaki adattábla'!F3789)</f>
        <v/>
      </c>
      <c r="E3798" s="169" t="str">
        <f>IF(D3798="","",VLOOKUP(D3798,'Műszaki adattábla'!F:R,13,0))</f>
        <v/>
      </c>
      <c r="F3798" s="29" t="str">
        <f>IF(D3798="","",VLOOKUP(D3798,'Műszaki adattábla'!F:M,8,0))</f>
        <v/>
      </c>
      <c r="G3798" s="29" t="str">
        <f>IF(D3798="","",IF('Műszaki adattábla'!L3789="20-99",IF('Műszaki adattábla'!O3789="","Nem adott meg lekötött teljesítményt",VLOOKUP(D3798,'Műszaki adattábla'!F:O,10,0)),0))</f>
        <v/>
      </c>
      <c r="H3798" s="29" t="str">
        <f>IF(D3798="","",VLOOKUP(D3798,'Műszaki adattábla'!F:P,11,0))</f>
        <v/>
      </c>
      <c r="I3798" s="30"/>
      <c r="J3798" s="30"/>
      <c r="K3798" s="31" t="str">
        <f>IF(D3798="","",ROUND(((F3798*I3798*'Műszaki adattábla'!$C$7/'Műszaki adattábla'!$C$8)+(G3798*I3798)+(H3798*I3798))/12*'Műszaki adattábla'!T3789,0))</f>
        <v/>
      </c>
      <c r="L3798" s="32" t="str">
        <f t="shared" si="125"/>
        <v/>
      </c>
    </row>
    <row r="3799" spans="2:12" ht="14.4" thickBot="1" x14ac:dyDescent="0.3">
      <c r="B3799" s="28" t="str">
        <f t="shared" si="124"/>
        <v/>
      </c>
      <c r="C3799" s="167" t="str">
        <f>IF(D3799="","",VLOOKUP(D3799,'Műszaki adattábla'!F:G,2,0))</f>
        <v/>
      </c>
      <c r="D3799" s="168" t="str">
        <f>IF('Műszaki adattábla'!F3790="","",'Műszaki adattábla'!F3790)</f>
        <v/>
      </c>
      <c r="E3799" s="169" t="str">
        <f>IF(D3799="","",VLOOKUP(D3799,'Műszaki adattábla'!F:R,13,0))</f>
        <v/>
      </c>
      <c r="F3799" s="29" t="str">
        <f>IF(D3799="","",VLOOKUP(D3799,'Műszaki adattábla'!F:M,8,0))</f>
        <v/>
      </c>
      <c r="G3799" s="29" t="str">
        <f>IF(D3799="","",IF('Műszaki adattábla'!L3790="20-99",IF('Műszaki adattábla'!O3790="","Nem adott meg lekötött teljesítményt",VLOOKUP(D3799,'Műszaki adattábla'!F:O,10,0)),0))</f>
        <v/>
      </c>
      <c r="H3799" s="29" t="str">
        <f>IF(D3799="","",VLOOKUP(D3799,'Műszaki adattábla'!F:P,11,0))</f>
        <v/>
      </c>
      <c r="I3799" s="30"/>
      <c r="J3799" s="30"/>
      <c r="K3799" s="31" t="str">
        <f>IF(D3799="","",ROUND(((F3799*I3799*'Műszaki adattábla'!$C$7/'Műszaki adattábla'!$C$8)+(G3799*I3799)+(H3799*I3799))/12*'Műszaki adattábla'!T3790,0))</f>
        <v/>
      </c>
      <c r="L3799" s="32" t="str">
        <f t="shared" si="125"/>
        <v/>
      </c>
    </row>
    <row r="3800" spans="2:12" ht="14.4" thickBot="1" x14ac:dyDescent="0.3">
      <c r="B3800" s="28" t="str">
        <f t="shared" si="124"/>
        <v/>
      </c>
      <c r="C3800" s="167" t="str">
        <f>IF(D3800="","",VLOOKUP(D3800,'Műszaki adattábla'!F:G,2,0))</f>
        <v/>
      </c>
      <c r="D3800" s="168" t="str">
        <f>IF('Műszaki adattábla'!F3791="","",'Műszaki adattábla'!F3791)</f>
        <v/>
      </c>
      <c r="E3800" s="169" t="str">
        <f>IF(D3800="","",VLOOKUP(D3800,'Műszaki adattábla'!F:R,13,0))</f>
        <v/>
      </c>
      <c r="F3800" s="29" t="str">
        <f>IF(D3800="","",VLOOKUP(D3800,'Műszaki adattábla'!F:M,8,0))</f>
        <v/>
      </c>
      <c r="G3800" s="29" t="str">
        <f>IF(D3800="","",IF('Műszaki adattábla'!L3791="20-99",IF('Műszaki adattábla'!O3791="","Nem adott meg lekötött teljesítményt",VLOOKUP(D3800,'Műszaki adattábla'!F:O,10,0)),0))</f>
        <v/>
      </c>
      <c r="H3800" s="29" t="str">
        <f>IF(D3800="","",VLOOKUP(D3800,'Műszaki adattábla'!F:P,11,0))</f>
        <v/>
      </c>
      <c r="I3800" s="30"/>
      <c r="J3800" s="30"/>
      <c r="K3800" s="31" t="str">
        <f>IF(D3800="","",ROUND(((F3800*I3800*'Műszaki adattábla'!$C$7/'Műszaki adattábla'!$C$8)+(G3800*I3800)+(H3800*I3800))/12*'Műszaki adattábla'!T3791,0))</f>
        <v/>
      </c>
      <c r="L3800" s="32" t="str">
        <f t="shared" si="125"/>
        <v/>
      </c>
    </row>
    <row r="3801" spans="2:12" ht="14.4" thickBot="1" x14ac:dyDescent="0.3">
      <c r="B3801" s="28" t="str">
        <f t="shared" si="124"/>
        <v/>
      </c>
      <c r="C3801" s="167" t="str">
        <f>IF(D3801="","",VLOOKUP(D3801,'Műszaki adattábla'!F:G,2,0))</f>
        <v/>
      </c>
      <c r="D3801" s="168" t="str">
        <f>IF('Műszaki adattábla'!F3792="","",'Műszaki adattábla'!F3792)</f>
        <v/>
      </c>
      <c r="E3801" s="169" t="str">
        <f>IF(D3801="","",VLOOKUP(D3801,'Műszaki adattábla'!F:R,13,0))</f>
        <v/>
      </c>
      <c r="F3801" s="29" t="str">
        <f>IF(D3801="","",VLOOKUP(D3801,'Műszaki adattábla'!F:M,8,0))</f>
        <v/>
      </c>
      <c r="G3801" s="29" t="str">
        <f>IF(D3801="","",IF('Műszaki adattábla'!L3792="20-99",IF('Műszaki adattábla'!O3792="","Nem adott meg lekötött teljesítményt",VLOOKUP(D3801,'Műszaki adattábla'!F:O,10,0)),0))</f>
        <v/>
      </c>
      <c r="H3801" s="29" t="str">
        <f>IF(D3801="","",VLOOKUP(D3801,'Műszaki adattábla'!F:P,11,0))</f>
        <v/>
      </c>
      <c r="I3801" s="30"/>
      <c r="J3801" s="30"/>
      <c r="K3801" s="31" t="str">
        <f>IF(D3801="","",ROUND(((F3801*I3801*'Műszaki adattábla'!$C$7/'Műszaki adattábla'!$C$8)+(G3801*I3801)+(H3801*I3801))/12*'Műszaki adattábla'!T3792,0))</f>
        <v/>
      </c>
      <c r="L3801" s="32" t="str">
        <f t="shared" si="125"/>
        <v/>
      </c>
    </row>
    <row r="3802" spans="2:12" ht="14.4" thickBot="1" x14ac:dyDescent="0.3">
      <c r="B3802" s="28" t="str">
        <f t="shared" si="124"/>
        <v/>
      </c>
      <c r="C3802" s="167" t="str">
        <f>IF(D3802="","",VLOOKUP(D3802,'Műszaki adattábla'!F:G,2,0))</f>
        <v/>
      </c>
      <c r="D3802" s="168" t="str">
        <f>IF('Műszaki adattábla'!F3793="","",'Műszaki adattábla'!F3793)</f>
        <v/>
      </c>
      <c r="E3802" s="169" t="str">
        <f>IF(D3802="","",VLOOKUP(D3802,'Műszaki adattábla'!F:R,13,0))</f>
        <v/>
      </c>
      <c r="F3802" s="29" t="str">
        <f>IF(D3802="","",VLOOKUP(D3802,'Műszaki adattábla'!F:M,8,0))</f>
        <v/>
      </c>
      <c r="G3802" s="29" t="str">
        <f>IF(D3802="","",IF('Műszaki adattábla'!L3793="20-99",IF('Műszaki adattábla'!O3793="","Nem adott meg lekötött teljesítményt",VLOOKUP(D3802,'Műszaki adattábla'!F:O,10,0)),0))</f>
        <v/>
      </c>
      <c r="H3802" s="29" t="str">
        <f>IF(D3802="","",VLOOKUP(D3802,'Műszaki adattábla'!F:P,11,0))</f>
        <v/>
      </c>
      <c r="I3802" s="30"/>
      <c r="J3802" s="30"/>
      <c r="K3802" s="31" t="str">
        <f>IF(D3802="","",ROUND(((F3802*I3802*'Műszaki adattábla'!$C$7/'Műszaki adattábla'!$C$8)+(G3802*I3802)+(H3802*I3802))/12*'Műszaki adattábla'!T3793,0))</f>
        <v/>
      </c>
      <c r="L3802" s="32" t="str">
        <f t="shared" si="125"/>
        <v/>
      </c>
    </row>
    <row r="3803" spans="2:12" ht="14.4" thickBot="1" x14ac:dyDescent="0.3">
      <c r="B3803" s="28" t="str">
        <f t="shared" si="124"/>
        <v/>
      </c>
      <c r="C3803" s="167" t="str">
        <f>IF(D3803="","",VLOOKUP(D3803,'Műszaki adattábla'!F:G,2,0))</f>
        <v/>
      </c>
      <c r="D3803" s="168" t="str">
        <f>IF('Műszaki adattábla'!F3794="","",'Műszaki adattábla'!F3794)</f>
        <v/>
      </c>
      <c r="E3803" s="169" t="str">
        <f>IF(D3803="","",VLOOKUP(D3803,'Műszaki adattábla'!F:R,13,0))</f>
        <v/>
      </c>
      <c r="F3803" s="29" t="str">
        <f>IF(D3803="","",VLOOKUP(D3803,'Műszaki adattábla'!F:M,8,0))</f>
        <v/>
      </c>
      <c r="G3803" s="29" t="str">
        <f>IF(D3803="","",IF('Műszaki adattábla'!L3794="20-99",IF('Műszaki adattábla'!O3794="","Nem adott meg lekötött teljesítményt",VLOOKUP(D3803,'Műszaki adattábla'!F:O,10,0)),0))</f>
        <v/>
      </c>
      <c r="H3803" s="29" t="str">
        <f>IF(D3803="","",VLOOKUP(D3803,'Műszaki adattábla'!F:P,11,0))</f>
        <v/>
      </c>
      <c r="I3803" s="30"/>
      <c r="J3803" s="30"/>
      <c r="K3803" s="31" t="str">
        <f>IF(D3803="","",ROUND(((F3803*I3803*'Műszaki adattábla'!$C$7/'Műszaki adattábla'!$C$8)+(G3803*I3803)+(H3803*I3803))/12*'Műszaki adattábla'!T3794,0))</f>
        <v/>
      </c>
      <c r="L3803" s="32" t="str">
        <f t="shared" si="125"/>
        <v/>
      </c>
    </row>
    <row r="3804" spans="2:12" ht="14.4" thickBot="1" x14ac:dyDescent="0.3">
      <c r="B3804" s="28" t="str">
        <f t="shared" ref="B3804:B3867" si="126">IF(D3804="","",B3803+1)</f>
        <v/>
      </c>
      <c r="C3804" s="167" t="str">
        <f>IF(D3804="","",VLOOKUP(D3804,'Műszaki adattábla'!F:G,2,0))</f>
        <v/>
      </c>
      <c r="D3804" s="168" t="str">
        <f>IF('Műszaki adattábla'!F3795="","",'Műszaki adattábla'!F3795)</f>
        <v/>
      </c>
      <c r="E3804" s="169" t="str">
        <f>IF(D3804="","",VLOOKUP(D3804,'Műszaki adattábla'!F:R,13,0))</f>
        <v/>
      </c>
      <c r="F3804" s="29" t="str">
        <f>IF(D3804="","",VLOOKUP(D3804,'Műszaki adattábla'!F:M,8,0))</f>
        <v/>
      </c>
      <c r="G3804" s="29" t="str">
        <f>IF(D3804="","",IF('Műszaki adattábla'!L3795="20-99",IF('Műszaki adattábla'!O3795="","Nem adott meg lekötött teljesítményt",VLOOKUP(D3804,'Műszaki adattábla'!F:O,10,0)),0))</f>
        <v/>
      </c>
      <c r="H3804" s="29" t="str">
        <f>IF(D3804="","",VLOOKUP(D3804,'Műszaki adattábla'!F:P,11,0))</f>
        <v/>
      </c>
      <c r="I3804" s="30"/>
      <c r="J3804" s="30"/>
      <c r="K3804" s="31" t="str">
        <f>IF(D3804="","",ROUND(((F3804*I3804*'Műszaki adattábla'!$C$7/'Műszaki adattábla'!$C$8)+(G3804*I3804)+(H3804*I3804))/12*'Műszaki adattábla'!T3795,0))</f>
        <v/>
      </c>
      <c r="L3804" s="32" t="str">
        <f t="shared" ref="L3804:L3867" si="127">IF(D3804="","",ROUND((J3804/1000)*E3804,0))</f>
        <v/>
      </c>
    </row>
    <row r="3805" spans="2:12" ht="14.4" thickBot="1" x14ac:dyDescent="0.3">
      <c r="B3805" s="28" t="str">
        <f t="shared" si="126"/>
        <v/>
      </c>
      <c r="C3805" s="167" t="str">
        <f>IF(D3805="","",VLOOKUP(D3805,'Műszaki adattábla'!F:G,2,0))</f>
        <v/>
      </c>
      <c r="D3805" s="168" t="str">
        <f>IF('Műszaki adattábla'!F3796="","",'Műszaki adattábla'!F3796)</f>
        <v/>
      </c>
      <c r="E3805" s="169" t="str">
        <f>IF(D3805="","",VLOOKUP(D3805,'Műszaki adattábla'!F:R,13,0))</f>
        <v/>
      </c>
      <c r="F3805" s="29" t="str">
        <f>IF(D3805="","",VLOOKUP(D3805,'Műszaki adattábla'!F:M,8,0))</f>
        <v/>
      </c>
      <c r="G3805" s="29" t="str">
        <f>IF(D3805="","",IF('Műszaki adattábla'!L3796="20-99",IF('Műszaki adattábla'!O3796="","Nem adott meg lekötött teljesítményt",VLOOKUP(D3805,'Műszaki adattábla'!F:O,10,0)),0))</f>
        <v/>
      </c>
      <c r="H3805" s="29" t="str">
        <f>IF(D3805="","",VLOOKUP(D3805,'Műszaki adattábla'!F:P,11,0))</f>
        <v/>
      </c>
      <c r="I3805" s="30"/>
      <c r="J3805" s="30"/>
      <c r="K3805" s="31" t="str">
        <f>IF(D3805="","",ROUND(((F3805*I3805*'Műszaki adattábla'!$C$7/'Műszaki adattábla'!$C$8)+(G3805*I3805)+(H3805*I3805))/12*'Műszaki adattábla'!T3796,0))</f>
        <v/>
      </c>
      <c r="L3805" s="32" t="str">
        <f t="shared" si="127"/>
        <v/>
      </c>
    </row>
    <row r="3806" spans="2:12" ht="14.4" thickBot="1" x14ac:dyDescent="0.3">
      <c r="B3806" s="28" t="str">
        <f t="shared" si="126"/>
        <v/>
      </c>
      <c r="C3806" s="167" t="str">
        <f>IF(D3806="","",VLOOKUP(D3806,'Műszaki adattábla'!F:G,2,0))</f>
        <v/>
      </c>
      <c r="D3806" s="168" t="str">
        <f>IF('Műszaki adattábla'!F3797="","",'Műszaki adattábla'!F3797)</f>
        <v/>
      </c>
      <c r="E3806" s="169" t="str">
        <f>IF(D3806="","",VLOOKUP(D3806,'Műszaki adattábla'!F:R,13,0))</f>
        <v/>
      </c>
      <c r="F3806" s="29" t="str">
        <f>IF(D3806="","",VLOOKUP(D3806,'Műszaki adattábla'!F:M,8,0))</f>
        <v/>
      </c>
      <c r="G3806" s="29" t="str">
        <f>IF(D3806="","",IF('Műszaki adattábla'!L3797="20-99",IF('Műszaki adattábla'!O3797="","Nem adott meg lekötött teljesítményt",VLOOKUP(D3806,'Műszaki adattábla'!F:O,10,0)),0))</f>
        <v/>
      </c>
      <c r="H3806" s="29" t="str">
        <f>IF(D3806="","",VLOOKUP(D3806,'Műszaki adattábla'!F:P,11,0))</f>
        <v/>
      </c>
      <c r="I3806" s="30"/>
      <c r="J3806" s="30"/>
      <c r="K3806" s="31" t="str">
        <f>IF(D3806="","",ROUND(((F3806*I3806*'Műszaki adattábla'!$C$7/'Műszaki adattábla'!$C$8)+(G3806*I3806)+(H3806*I3806))/12*'Műszaki adattábla'!T3797,0))</f>
        <v/>
      </c>
      <c r="L3806" s="32" t="str">
        <f t="shared" si="127"/>
        <v/>
      </c>
    </row>
    <row r="3807" spans="2:12" ht="14.4" thickBot="1" x14ac:dyDescent="0.3">
      <c r="B3807" s="28" t="str">
        <f t="shared" si="126"/>
        <v/>
      </c>
      <c r="C3807" s="167" t="str">
        <f>IF(D3807="","",VLOOKUP(D3807,'Műszaki adattábla'!F:G,2,0))</f>
        <v/>
      </c>
      <c r="D3807" s="168" t="str">
        <f>IF('Műszaki adattábla'!F3798="","",'Műszaki adattábla'!F3798)</f>
        <v/>
      </c>
      <c r="E3807" s="169" t="str">
        <f>IF(D3807="","",VLOOKUP(D3807,'Műszaki adattábla'!F:R,13,0))</f>
        <v/>
      </c>
      <c r="F3807" s="29" t="str">
        <f>IF(D3807="","",VLOOKUP(D3807,'Műszaki adattábla'!F:M,8,0))</f>
        <v/>
      </c>
      <c r="G3807" s="29" t="str">
        <f>IF(D3807="","",IF('Műszaki adattábla'!L3798="20-99",IF('Műszaki adattábla'!O3798="","Nem adott meg lekötött teljesítményt",VLOOKUP(D3807,'Műszaki adattábla'!F:O,10,0)),0))</f>
        <v/>
      </c>
      <c r="H3807" s="29" t="str">
        <f>IF(D3807="","",VLOOKUP(D3807,'Műszaki adattábla'!F:P,11,0))</f>
        <v/>
      </c>
      <c r="I3807" s="30"/>
      <c r="J3807" s="30"/>
      <c r="K3807" s="31" t="str">
        <f>IF(D3807="","",ROUND(((F3807*I3807*'Műszaki adattábla'!$C$7/'Műszaki adattábla'!$C$8)+(G3807*I3807)+(H3807*I3807))/12*'Műszaki adattábla'!T3798,0))</f>
        <v/>
      </c>
      <c r="L3807" s="32" t="str">
        <f t="shared" si="127"/>
        <v/>
      </c>
    </row>
    <row r="3808" spans="2:12" ht="14.4" thickBot="1" x14ac:dyDescent="0.3">
      <c r="B3808" s="28" t="str">
        <f t="shared" si="126"/>
        <v/>
      </c>
      <c r="C3808" s="167" t="str">
        <f>IF(D3808="","",VLOOKUP(D3808,'Műszaki adattábla'!F:G,2,0))</f>
        <v/>
      </c>
      <c r="D3808" s="168" t="str">
        <f>IF('Műszaki adattábla'!F3799="","",'Műszaki adattábla'!F3799)</f>
        <v/>
      </c>
      <c r="E3808" s="169" t="str">
        <f>IF(D3808="","",VLOOKUP(D3808,'Műszaki adattábla'!F:R,13,0))</f>
        <v/>
      </c>
      <c r="F3808" s="29" t="str">
        <f>IF(D3808="","",VLOOKUP(D3808,'Műszaki adattábla'!F:M,8,0))</f>
        <v/>
      </c>
      <c r="G3808" s="29" t="str">
        <f>IF(D3808="","",IF('Műszaki adattábla'!L3799="20-99",IF('Műszaki adattábla'!O3799="","Nem adott meg lekötött teljesítményt",VLOOKUP(D3808,'Műszaki adattábla'!F:O,10,0)),0))</f>
        <v/>
      </c>
      <c r="H3808" s="29" t="str">
        <f>IF(D3808="","",VLOOKUP(D3808,'Műszaki adattábla'!F:P,11,0))</f>
        <v/>
      </c>
      <c r="I3808" s="30"/>
      <c r="J3808" s="30"/>
      <c r="K3808" s="31" t="str">
        <f>IF(D3808="","",ROUND(((F3808*I3808*'Műszaki adattábla'!$C$7/'Műszaki adattábla'!$C$8)+(G3808*I3808)+(H3808*I3808))/12*'Műszaki adattábla'!T3799,0))</f>
        <v/>
      </c>
      <c r="L3808" s="32" t="str">
        <f t="shared" si="127"/>
        <v/>
      </c>
    </row>
    <row r="3809" spans="2:12" ht="14.4" thickBot="1" x14ac:dyDescent="0.3">
      <c r="B3809" s="28" t="str">
        <f t="shared" si="126"/>
        <v/>
      </c>
      <c r="C3809" s="167" t="str">
        <f>IF(D3809="","",VLOOKUP(D3809,'Műszaki adattábla'!F:G,2,0))</f>
        <v/>
      </c>
      <c r="D3809" s="168" t="str">
        <f>IF('Műszaki adattábla'!F3800="","",'Műszaki adattábla'!F3800)</f>
        <v/>
      </c>
      <c r="E3809" s="169" t="str">
        <f>IF(D3809="","",VLOOKUP(D3809,'Műszaki adattábla'!F:R,13,0))</f>
        <v/>
      </c>
      <c r="F3809" s="29" t="str">
        <f>IF(D3809="","",VLOOKUP(D3809,'Műszaki adattábla'!F:M,8,0))</f>
        <v/>
      </c>
      <c r="G3809" s="29" t="str">
        <f>IF(D3809="","",IF('Műszaki adattábla'!L3800="20-99",IF('Műszaki adattábla'!O3800="","Nem adott meg lekötött teljesítményt",VLOOKUP(D3809,'Műszaki adattábla'!F:O,10,0)),0))</f>
        <v/>
      </c>
      <c r="H3809" s="29" t="str">
        <f>IF(D3809="","",VLOOKUP(D3809,'Műszaki adattábla'!F:P,11,0))</f>
        <v/>
      </c>
      <c r="I3809" s="30"/>
      <c r="J3809" s="30"/>
      <c r="K3809" s="31" t="str">
        <f>IF(D3809="","",ROUND(((F3809*I3809*'Műszaki adattábla'!$C$7/'Műszaki adattábla'!$C$8)+(G3809*I3809)+(H3809*I3809))/12*'Műszaki adattábla'!T3800,0))</f>
        <v/>
      </c>
      <c r="L3809" s="32" t="str">
        <f t="shared" si="127"/>
        <v/>
      </c>
    </row>
    <row r="3810" spans="2:12" ht="14.4" thickBot="1" x14ac:dyDescent="0.3">
      <c r="B3810" s="28" t="str">
        <f t="shared" si="126"/>
        <v/>
      </c>
      <c r="C3810" s="167" t="str">
        <f>IF(D3810="","",VLOOKUP(D3810,'Műszaki adattábla'!F:G,2,0))</f>
        <v/>
      </c>
      <c r="D3810" s="168" t="str">
        <f>IF('Műszaki adattábla'!F3801="","",'Műszaki adattábla'!F3801)</f>
        <v/>
      </c>
      <c r="E3810" s="169" t="str">
        <f>IF(D3810="","",VLOOKUP(D3810,'Műszaki adattábla'!F:R,13,0))</f>
        <v/>
      </c>
      <c r="F3810" s="29" t="str">
        <f>IF(D3810="","",VLOOKUP(D3810,'Műszaki adattábla'!F:M,8,0))</f>
        <v/>
      </c>
      <c r="G3810" s="29" t="str">
        <f>IF(D3810="","",IF('Műszaki adattábla'!L3801="20-99",IF('Műszaki adattábla'!O3801="","Nem adott meg lekötött teljesítményt",VLOOKUP(D3810,'Műszaki adattábla'!F:O,10,0)),0))</f>
        <v/>
      </c>
      <c r="H3810" s="29" t="str">
        <f>IF(D3810="","",VLOOKUP(D3810,'Műszaki adattábla'!F:P,11,0))</f>
        <v/>
      </c>
      <c r="I3810" s="30"/>
      <c r="J3810" s="30"/>
      <c r="K3810" s="31" t="str">
        <f>IF(D3810="","",ROUND(((F3810*I3810*'Műszaki adattábla'!$C$7/'Műszaki adattábla'!$C$8)+(G3810*I3810)+(H3810*I3810))/12*'Műszaki adattábla'!T3801,0))</f>
        <v/>
      </c>
      <c r="L3810" s="32" t="str">
        <f t="shared" si="127"/>
        <v/>
      </c>
    </row>
    <row r="3811" spans="2:12" ht="14.4" thickBot="1" x14ac:dyDescent="0.3">
      <c r="B3811" s="28" t="str">
        <f t="shared" si="126"/>
        <v/>
      </c>
      <c r="C3811" s="167" t="str">
        <f>IF(D3811="","",VLOOKUP(D3811,'Műszaki adattábla'!F:G,2,0))</f>
        <v/>
      </c>
      <c r="D3811" s="168" t="str">
        <f>IF('Műszaki adattábla'!F3802="","",'Műszaki adattábla'!F3802)</f>
        <v/>
      </c>
      <c r="E3811" s="169" t="str">
        <f>IF(D3811="","",VLOOKUP(D3811,'Műszaki adattábla'!F:R,13,0))</f>
        <v/>
      </c>
      <c r="F3811" s="29" t="str">
        <f>IF(D3811="","",VLOOKUP(D3811,'Műszaki adattábla'!F:M,8,0))</f>
        <v/>
      </c>
      <c r="G3811" s="29" t="str">
        <f>IF(D3811="","",IF('Műszaki adattábla'!L3802="20-99",IF('Műszaki adattábla'!O3802="","Nem adott meg lekötött teljesítményt",VLOOKUP(D3811,'Műszaki adattábla'!F:O,10,0)),0))</f>
        <v/>
      </c>
      <c r="H3811" s="29" t="str">
        <f>IF(D3811="","",VLOOKUP(D3811,'Műszaki adattábla'!F:P,11,0))</f>
        <v/>
      </c>
      <c r="I3811" s="30"/>
      <c r="J3811" s="30"/>
      <c r="K3811" s="31" t="str">
        <f>IF(D3811="","",ROUND(((F3811*I3811*'Műszaki adattábla'!$C$7/'Műszaki adattábla'!$C$8)+(G3811*I3811)+(H3811*I3811))/12*'Műszaki adattábla'!T3802,0))</f>
        <v/>
      </c>
      <c r="L3811" s="32" t="str">
        <f t="shared" si="127"/>
        <v/>
      </c>
    </row>
    <row r="3812" spans="2:12" ht="14.4" thickBot="1" x14ac:dyDescent="0.3">
      <c r="B3812" s="28" t="str">
        <f t="shared" si="126"/>
        <v/>
      </c>
      <c r="C3812" s="167" t="str">
        <f>IF(D3812="","",VLOOKUP(D3812,'Műszaki adattábla'!F:G,2,0))</f>
        <v/>
      </c>
      <c r="D3812" s="168" t="str">
        <f>IF('Műszaki adattábla'!F3803="","",'Műszaki adattábla'!F3803)</f>
        <v/>
      </c>
      <c r="E3812" s="169" t="str">
        <f>IF(D3812="","",VLOOKUP(D3812,'Műszaki adattábla'!F:R,13,0))</f>
        <v/>
      </c>
      <c r="F3812" s="29" t="str">
        <f>IF(D3812="","",VLOOKUP(D3812,'Műszaki adattábla'!F:M,8,0))</f>
        <v/>
      </c>
      <c r="G3812" s="29" t="str">
        <f>IF(D3812="","",IF('Műszaki adattábla'!L3803="20-99",IF('Műszaki adattábla'!O3803="","Nem adott meg lekötött teljesítményt",VLOOKUP(D3812,'Műszaki adattábla'!F:O,10,0)),0))</f>
        <v/>
      </c>
      <c r="H3812" s="29" t="str">
        <f>IF(D3812="","",VLOOKUP(D3812,'Műszaki adattábla'!F:P,11,0))</f>
        <v/>
      </c>
      <c r="I3812" s="30"/>
      <c r="J3812" s="30"/>
      <c r="K3812" s="31" t="str">
        <f>IF(D3812="","",ROUND(((F3812*I3812*'Műszaki adattábla'!$C$7/'Műszaki adattábla'!$C$8)+(G3812*I3812)+(H3812*I3812))/12*'Műszaki adattábla'!T3803,0))</f>
        <v/>
      </c>
      <c r="L3812" s="32" t="str">
        <f t="shared" si="127"/>
        <v/>
      </c>
    </row>
    <row r="3813" spans="2:12" ht="14.4" thickBot="1" x14ac:dyDescent="0.3">
      <c r="B3813" s="28" t="str">
        <f t="shared" si="126"/>
        <v/>
      </c>
      <c r="C3813" s="167" t="str">
        <f>IF(D3813="","",VLOOKUP(D3813,'Műszaki adattábla'!F:G,2,0))</f>
        <v/>
      </c>
      <c r="D3813" s="168" t="str">
        <f>IF('Műszaki adattábla'!F3804="","",'Műszaki adattábla'!F3804)</f>
        <v/>
      </c>
      <c r="E3813" s="169" t="str">
        <f>IF(D3813="","",VLOOKUP(D3813,'Műszaki adattábla'!F:R,13,0))</f>
        <v/>
      </c>
      <c r="F3813" s="29" t="str">
        <f>IF(D3813="","",VLOOKUP(D3813,'Műszaki adattábla'!F:M,8,0))</f>
        <v/>
      </c>
      <c r="G3813" s="29" t="str">
        <f>IF(D3813="","",IF('Műszaki adattábla'!L3804="20-99",IF('Műszaki adattábla'!O3804="","Nem adott meg lekötött teljesítményt",VLOOKUP(D3813,'Műszaki adattábla'!F:O,10,0)),0))</f>
        <v/>
      </c>
      <c r="H3813" s="29" t="str">
        <f>IF(D3813="","",VLOOKUP(D3813,'Műszaki adattábla'!F:P,11,0))</f>
        <v/>
      </c>
      <c r="I3813" s="30"/>
      <c r="J3813" s="30"/>
      <c r="K3813" s="31" t="str">
        <f>IF(D3813="","",ROUND(((F3813*I3813*'Műszaki adattábla'!$C$7/'Műszaki adattábla'!$C$8)+(G3813*I3813)+(H3813*I3813))/12*'Műszaki adattábla'!T3804,0))</f>
        <v/>
      </c>
      <c r="L3813" s="32" t="str">
        <f t="shared" si="127"/>
        <v/>
      </c>
    </row>
    <row r="3814" spans="2:12" ht="14.4" thickBot="1" x14ac:dyDescent="0.3">
      <c r="B3814" s="28" t="str">
        <f t="shared" si="126"/>
        <v/>
      </c>
      <c r="C3814" s="167" t="str">
        <f>IF(D3814="","",VLOOKUP(D3814,'Műszaki adattábla'!F:G,2,0))</f>
        <v/>
      </c>
      <c r="D3814" s="168" t="str">
        <f>IF('Műszaki adattábla'!F3805="","",'Műszaki adattábla'!F3805)</f>
        <v/>
      </c>
      <c r="E3814" s="169" t="str">
        <f>IF(D3814="","",VLOOKUP(D3814,'Műszaki adattábla'!F:R,13,0))</f>
        <v/>
      </c>
      <c r="F3814" s="29" t="str">
        <f>IF(D3814="","",VLOOKUP(D3814,'Műszaki adattábla'!F:M,8,0))</f>
        <v/>
      </c>
      <c r="G3814" s="29" t="str">
        <f>IF(D3814="","",IF('Műszaki adattábla'!L3805="20-99",IF('Műszaki adattábla'!O3805="","Nem adott meg lekötött teljesítményt",VLOOKUP(D3814,'Műszaki adattábla'!F:O,10,0)),0))</f>
        <v/>
      </c>
      <c r="H3814" s="29" t="str">
        <f>IF(D3814="","",VLOOKUP(D3814,'Műszaki adattábla'!F:P,11,0))</f>
        <v/>
      </c>
      <c r="I3814" s="30"/>
      <c r="J3814" s="30"/>
      <c r="K3814" s="31" t="str">
        <f>IF(D3814="","",ROUND(((F3814*I3814*'Műszaki adattábla'!$C$7/'Műszaki adattábla'!$C$8)+(G3814*I3814)+(H3814*I3814))/12*'Műszaki adattábla'!T3805,0))</f>
        <v/>
      </c>
      <c r="L3814" s="32" t="str">
        <f t="shared" si="127"/>
        <v/>
      </c>
    </row>
    <row r="3815" spans="2:12" ht="14.4" thickBot="1" x14ac:dyDescent="0.3">
      <c r="B3815" s="28" t="str">
        <f t="shared" si="126"/>
        <v/>
      </c>
      <c r="C3815" s="167" t="str">
        <f>IF(D3815="","",VLOOKUP(D3815,'Műszaki adattábla'!F:G,2,0))</f>
        <v/>
      </c>
      <c r="D3815" s="168" t="str">
        <f>IF('Műszaki adattábla'!F3806="","",'Műszaki adattábla'!F3806)</f>
        <v/>
      </c>
      <c r="E3815" s="169" t="str">
        <f>IF(D3815="","",VLOOKUP(D3815,'Műszaki adattábla'!F:R,13,0))</f>
        <v/>
      </c>
      <c r="F3815" s="29" t="str">
        <f>IF(D3815="","",VLOOKUP(D3815,'Műszaki adattábla'!F:M,8,0))</f>
        <v/>
      </c>
      <c r="G3815" s="29" t="str">
        <f>IF(D3815="","",IF('Műszaki adattábla'!L3806="20-99",IF('Műszaki adattábla'!O3806="","Nem adott meg lekötött teljesítményt",VLOOKUP(D3815,'Műszaki adattábla'!F:O,10,0)),0))</f>
        <v/>
      </c>
      <c r="H3815" s="29" t="str">
        <f>IF(D3815="","",VLOOKUP(D3815,'Műszaki adattábla'!F:P,11,0))</f>
        <v/>
      </c>
      <c r="I3815" s="30"/>
      <c r="J3815" s="30"/>
      <c r="K3815" s="31" t="str">
        <f>IF(D3815="","",ROUND(((F3815*I3815*'Műszaki adattábla'!$C$7/'Műszaki adattábla'!$C$8)+(G3815*I3815)+(H3815*I3815))/12*'Műszaki adattábla'!T3806,0))</f>
        <v/>
      </c>
      <c r="L3815" s="32" t="str">
        <f t="shared" si="127"/>
        <v/>
      </c>
    </row>
    <row r="3816" spans="2:12" ht="14.4" thickBot="1" x14ac:dyDescent="0.3">
      <c r="B3816" s="28" t="str">
        <f t="shared" si="126"/>
        <v/>
      </c>
      <c r="C3816" s="167" t="str">
        <f>IF(D3816="","",VLOOKUP(D3816,'Műszaki adattábla'!F:G,2,0))</f>
        <v/>
      </c>
      <c r="D3816" s="168" t="str">
        <f>IF('Műszaki adattábla'!F3807="","",'Műszaki adattábla'!F3807)</f>
        <v/>
      </c>
      <c r="E3816" s="169" t="str">
        <f>IF(D3816="","",VLOOKUP(D3816,'Műszaki adattábla'!F:R,13,0))</f>
        <v/>
      </c>
      <c r="F3816" s="29" t="str">
        <f>IF(D3816="","",VLOOKUP(D3816,'Műszaki adattábla'!F:M,8,0))</f>
        <v/>
      </c>
      <c r="G3816" s="29" t="str">
        <f>IF(D3816="","",IF('Műszaki adattábla'!L3807="20-99",IF('Műszaki adattábla'!O3807="","Nem adott meg lekötött teljesítményt",VLOOKUP(D3816,'Műszaki adattábla'!F:O,10,0)),0))</f>
        <v/>
      </c>
      <c r="H3816" s="29" t="str">
        <f>IF(D3816="","",VLOOKUP(D3816,'Műszaki adattábla'!F:P,11,0))</f>
        <v/>
      </c>
      <c r="I3816" s="30"/>
      <c r="J3816" s="30"/>
      <c r="K3816" s="31" t="str">
        <f>IF(D3816="","",ROUND(((F3816*I3816*'Műszaki adattábla'!$C$7/'Műszaki adattábla'!$C$8)+(G3816*I3816)+(H3816*I3816))/12*'Műszaki adattábla'!T3807,0))</f>
        <v/>
      </c>
      <c r="L3816" s="32" t="str">
        <f t="shared" si="127"/>
        <v/>
      </c>
    </row>
    <row r="3817" spans="2:12" ht="14.4" thickBot="1" x14ac:dyDescent="0.3">
      <c r="B3817" s="28" t="str">
        <f t="shared" si="126"/>
        <v/>
      </c>
      <c r="C3817" s="167" t="str">
        <f>IF(D3817="","",VLOOKUP(D3817,'Műszaki adattábla'!F:G,2,0))</f>
        <v/>
      </c>
      <c r="D3817" s="168" t="str">
        <f>IF('Műszaki adattábla'!F3808="","",'Műszaki adattábla'!F3808)</f>
        <v/>
      </c>
      <c r="E3817" s="169" t="str">
        <f>IF(D3817="","",VLOOKUP(D3817,'Műszaki adattábla'!F:R,13,0))</f>
        <v/>
      </c>
      <c r="F3817" s="29" t="str">
        <f>IF(D3817="","",VLOOKUP(D3817,'Műszaki adattábla'!F:M,8,0))</f>
        <v/>
      </c>
      <c r="G3817" s="29" t="str">
        <f>IF(D3817="","",IF('Műszaki adattábla'!L3808="20-99",IF('Műszaki adattábla'!O3808="","Nem adott meg lekötött teljesítményt",VLOOKUP(D3817,'Műszaki adattábla'!F:O,10,0)),0))</f>
        <v/>
      </c>
      <c r="H3817" s="29" t="str">
        <f>IF(D3817="","",VLOOKUP(D3817,'Műszaki adattábla'!F:P,11,0))</f>
        <v/>
      </c>
      <c r="I3817" s="30"/>
      <c r="J3817" s="30"/>
      <c r="K3817" s="31" t="str">
        <f>IF(D3817="","",ROUND(((F3817*I3817*'Műszaki adattábla'!$C$7/'Műszaki adattábla'!$C$8)+(G3817*I3817)+(H3817*I3817))/12*'Műszaki adattábla'!T3808,0))</f>
        <v/>
      </c>
      <c r="L3817" s="32" t="str">
        <f t="shared" si="127"/>
        <v/>
      </c>
    </row>
    <row r="3818" spans="2:12" ht="14.4" thickBot="1" x14ac:dyDescent="0.3">
      <c r="B3818" s="28" t="str">
        <f t="shared" si="126"/>
        <v/>
      </c>
      <c r="C3818" s="167" t="str">
        <f>IF(D3818="","",VLOOKUP(D3818,'Műszaki adattábla'!F:G,2,0))</f>
        <v/>
      </c>
      <c r="D3818" s="168" t="str">
        <f>IF('Műszaki adattábla'!F3809="","",'Műszaki adattábla'!F3809)</f>
        <v/>
      </c>
      <c r="E3818" s="169" t="str">
        <f>IF(D3818="","",VLOOKUP(D3818,'Műszaki adattábla'!F:R,13,0))</f>
        <v/>
      </c>
      <c r="F3818" s="29" t="str">
        <f>IF(D3818="","",VLOOKUP(D3818,'Műszaki adattábla'!F:M,8,0))</f>
        <v/>
      </c>
      <c r="G3818" s="29" t="str">
        <f>IF(D3818="","",IF('Műszaki adattábla'!L3809="20-99",IF('Műszaki adattábla'!O3809="","Nem adott meg lekötött teljesítményt",VLOOKUP(D3818,'Műszaki adattábla'!F:O,10,0)),0))</f>
        <v/>
      </c>
      <c r="H3818" s="29" t="str">
        <f>IF(D3818="","",VLOOKUP(D3818,'Műszaki adattábla'!F:P,11,0))</f>
        <v/>
      </c>
      <c r="I3818" s="30"/>
      <c r="J3818" s="30"/>
      <c r="K3818" s="31" t="str">
        <f>IF(D3818="","",ROUND(((F3818*I3818*'Műszaki adattábla'!$C$7/'Műszaki adattábla'!$C$8)+(G3818*I3818)+(H3818*I3818))/12*'Műszaki adattábla'!T3809,0))</f>
        <v/>
      </c>
      <c r="L3818" s="32" t="str">
        <f t="shared" si="127"/>
        <v/>
      </c>
    </row>
    <row r="3819" spans="2:12" ht="14.4" thickBot="1" x14ac:dyDescent="0.3">
      <c r="B3819" s="28" t="str">
        <f t="shared" si="126"/>
        <v/>
      </c>
      <c r="C3819" s="167" t="str">
        <f>IF(D3819="","",VLOOKUP(D3819,'Műszaki adattábla'!F:G,2,0))</f>
        <v/>
      </c>
      <c r="D3819" s="168" t="str">
        <f>IF('Műszaki adattábla'!F3810="","",'Műszaki adattábla'!F3810)</f>
        <v/>
      </c>
      <c r="E3819" s="169" t="str">
        <f>IF(D3819="","",VLOOKUP(D3819,'Műszaki adattábla'!F:R,13,0))</f>
        <v/>
      </c>
      <c r="F3819" s="29" t="str">
        <f>IF(D3819="","",VLOOKUP(D3819,'Műszaki adattábla'!F:M,8,0))</f>
        <v/>
      </c>
      <c r="G3819" s="29" t="str">
        <f>IF(D3819="","",IF('Műszaki adattábla'!L3810="20-99",IF('Műszaki adattábla'!O3810="","Nem adott meg lekötött teljesítményt",VLOOKUP(D3819,'Műszaki adattábla'!F:O,10,0)),0))</f>
        <v/>
      </c>
      <c r="H3819" s="29" t="str">
        <f>IF(D3819="","",VLOOKUP(D3819,'Műszaki adattábla'!F:P,11,0))</f>
        <v/>
      </c>
      <c r="I3819" s="30"/>
      <c r="J3819" s="30"/>
      <c r="K3819" s="31" t="str">
        <f>IF(D3819="","",ROUND(((F3819*I3819*'Műszaki adattábla'!$C$7/'Műszaki adattábla'!$C$8)+(G3819*I3819)+(H3819*I3819))/12*'Műszaki adattábla'!T3810,0))</f>
        <v/>
      </c>
      <c r="L3819" s="32" t="str">
        <f t="shared" si="127"/>
        <v/>
      </c>
    </row>
    <row r="3820" spans="2:12" ht="14.4" thickBot="1" x14ac:dyDescent="0.3">
      <c r="B3820" s="28" t="str">
        <f t="shared" si="126"/>
        <v/>
      </c>
      <c r="C3820" s="167" t="str">
        <f>IF(D3820="","",VLOOKUP(D3820,'Műszaki adattábla'!F:G,2,0))</f>
        <v/>
      </c>
      <c r="D3820" s="168" t="str">
        <f>IF('Műszaki adattábla'!F3811="","",'Műszaki adattábla'!F3811)</f>
        <v/>
      </c>
      <c r="E3820" s="169" t="str">
        <f>IF(D3820="","",VLOOKUP(D3820,'Műszaki adattábla'!F:R,13,0))</f>
        <v/>
      </c>
      <c r="F3820" s="29" t="str">
        <f>IF(D3820="","",VLOOKUP(D3820,'Műszaki adattábla'!F:M,8,0))</f>
        <v/>
      </c>
      <c r="G3820" s="29" t="str">
        <f>IF(D3820="","",IF('Műszaki adattábla'!L3811="20-99",IF('Műszaki adattábla'!O3811="","Nem adott meg lekötött teljesítményt",VLOOKUP(D3820,'Műszaki adattábla'!F:O,10,0)),0))</f>
        <v/>
      </c>
      <c r="H3820" s="29" t="str">
        <f>IF(D3820="","",VLOOKUP(D3820,'Műszaki adattábla'!F:P,11,0))</f>
        <v/>
      </c>
      <c r="I3820" s="30"/>
      <c r="J3820" s="30"/>
      <c r="K3820" s="31" t="str">
        <f>IF(D3820="","",ROUND(((F3820*I3820*'Műszaki adattábla'!$C$7/'Műszaki adattábla'!$C$8)+(G3820*I3820)+(H3820*I3820))/12*'Műszaki adattábla'!T3811,0))</f>
        <v/>
      </c>
      <c r="L3820" s="32" t="str">
        <f t="shared" si="127"/>
        <v/>
      </c>
    </row>
    <row r="3821" spans="2:12" ht="14.4" thickBot="1" x14ac:dyDescent="0.3">
      <c r="B3821" s="28" t="str">
        <f t="shared" si="126"/>
        <v/>
      </c>
      <c r="C3821" s="167" t="str">
        <f>IF(D3821="","",VLOOKUP(D3821,'Műszaki adattábla'!F:G,2,0))</f>
        <v/>
      </c>
      <c r="D3821" s="168" t="str">
        <f>IF('Műszaki adattábla'!F3812="","",'Műszaki adattábla'!F3812)</f>
        <v/>
      </c>
      <c r="E3821" s="169" t="str">
        <f>IF(D3821="","",VLOOKUP(D3821,'Műszaki adattábla'!F:R,13,0))</f>
        <v/>
      </c>
      <c r="F3821" s="29" t="str">
        <f>IF(D3821="","",VLOOKUP(D3821,'Műszaki adattábla'!F:M,8,0))</f>
        <v/>
      </c>
      <c r="G3821" s="29" t="str">
        <f>IF(D3821="","",IF('Műszaki adattábla'!L3812="20-99",IF('Műszaki adattábla'!O3812="","Nem adott meg lekötött teljesítményt",VLOOKUP(D3821,'Műszaki adattábla'!F:O,10,0)),0))</f>
        <v/>
      </c>
      <c r="H3821" s="29" t="str">
        <f>IF(D3821="","",VLOOKUP(D3821,'Műszaki adattábla'!F:P,11,0))</f>
        <v/>
      </c>
      <c r="I3821" s="30"/>
      <c r="J3821" s="30"/>
      <c r="K3821" s="31" t="str">
        <f>IF(D3821="","",ROUND(((F3821*I3821*'Műszaki adattábla'!$C$7/'Műszaki adattábla'!$C$8)+(G3821*I3821)+(H3821*I3821))/12*'Műszaki adattábla'!T3812,0))</f>
        <v/>
      </c>
      <c r="L3821" s="32" t="str">
        <f t="shared" si="127"/>
        <v/>
      </c>
    </row>
    <row r="3822" spans="2:12" ht="14.4" thickBot="1" x14ac:dyDescent="0.3">
      <c r="B3822" s="28" t="str">
        <f t="shared" si="126"/>
        <v/>
      </c>
      <c r="C3822" s="167" t="str">
        <f>IF(D3822="","",VLOOKUP(D3822,'Műszaki adattábla'!F:G,2,0))</f>
        <v/>
      </c>
      <c r="D3822" s="168" t="str">
        <f>IF('Műszaki adattábla'!F3813="","",'Műszaki adattábla'!F3813)</f>
        <v/>
      </c>
      <c r="E3822" s="169" t="str">
        <f>IF(D3822="","",VLOOKUP(D3822,'Műszaki adattábla'!F:R,13,0))</f>
        <v/>
      </c>
      <c r="F3822" s="29" t="str">
        <f>IF(D3822="","",VLOOKUP(D3822,'Műszaki adattábla'!F:M,8,0))</f>
        <v/>
      </c>
      <c r="G3822" s="29" t="str">
        <f>IF(D3822="","",IF('Műszaki adattábla'!L3813="20-99",IF('Műszaki adattábla'!O3813="","Nem adott meg lekötött teljesítményt",VLOOKUP(D3822,'Műszaki adattábla'!F:O,10,0)),0))</f>
        <v/>
      </c>
      <c r="H3822" s="29" t="str">
        <f>IF(D3822="","",VLOOKUP(D3822,'Műszaki adattábla'!F:P,11,0))</f>
        <v/>
      </c>
      <c r="I3822" s="30"/>
      <c r="J3822" s="30"/>
      <c r="K3822" s="31" t="str">
        <f>IF(D3822="","",ROUND(((F3822*I3822*'Műszaki adattábla'!$C$7/'Műszaki adattábla'!$C$8)+(G3822*I3822)+(H3822*I3822))/12*'Műszaki adattábla'!T3813,0))</f>
        <v/>
      </c>
      <c r="L3822" s="32" t="str">
        <f t="shared" si="127"/>
        <v/>
      </c>
    </row>
    <row r="3823" spans="2:12" ht="14.4" thickBot="1" x14ac:dyDescent="0.3">
      <c r="B3823" s="28" t="str">
        <f t="shared" si="126"/>
        <v/>
      </c>
      <c r="C3823" s="167" t="str">
        <f>IF(D3823="","",VLOOKUP(D3823,'Műszaki adattábla'!F:G,2,0))</f>
        <v/>
      </c>
      <c r="D3823" s="168" t="str">
        <f>IF('Műszaki adattábla'!F3814="","",'Műszaki adattábla'!F3814)</f>
        <v/>
      </c>
      <c r="E3823" s="169" t="str">
        <f>IF(D3823="","",VLOOKUP(D3823,'Műszaki adattábla'!F:R,13,0))</f>
        <v/>
      </c>
      <c r="F3823" s="29" t="str">
        <f>IF(D3823="","",VLOOKUP(D3823,'Műszaki adattábla'!F:M,8,0))</f>
        <v/>
      </c>
      <c r="G3823" s="29" t="str">
        <f>IF(D3823="","",IF('Műszaki adattábla'!L3814="20-99",IF('Műszaki adattábla'!O3814="","Nem adott meg lekötött teljesítményt",VLOOKUP(D3823,'Műszaki adattábla'!F:O,10,0)),0))</f>
        <v/>
      </c>
      <c r="H3823" s="29" t="str">
        <f>IF(D3823="","",VLOOKUP(D3823,'Műszaki adattábla'!F:P,11,0))</f>
        <v/>
      </c>
      <c r="I3823" s="30"/>
      <c r="J3823" s="30"/>
      <c r="K3823" s="31" t="str">
        <f>IF(D3823="","",ROUND(((F3823*I3823*'Műszaki adattábla'!$C$7/'Műszaki adattábla'!$C$8)+(G3823*I3823)+(H3823*I3823))/12*'Műszaki adattábla'!T3814,0))</f>
        <v/>
      </c>
      <c r="L3823" s="32" t="str">
        <f t="shared" si="127"/>
        <v/>
      </c>
    </row>
    <row r="3824" spans="2:12" ht="14.4" thickBot="1" x14ac:dyDescent="0.3">
      <c r="B3824" s="28" t="str">
        <f t="shared" si="126"/>
        <v/>
      </c>
      <c r="C3824" s="167" t="str">
        <f>IF(D3824="","",VLOOKUP(D3824,'Műszaki adattábla'!F:G,2,0))</f>
        <v/>
      </c>
      <c r="D3824" s="168" t="str">
        <f>IF('Műszaki adattábla'!F3815="","",'Műszaki adattábla'!F3815)</f>
        <v/>
      </c>
      <c r="E3824" s="169" t="str">
        <f>IF(D3824="","",VLOOKUP(D3824,'Műszaki adattábla'!F:R,13,0))</f>
        <v/>
      </c>
      <c r="F3824" s="29" t="str">
        <f>IF(D3824="","",VLOOKUP(D3824,'Műszaki adattábla'!F:M,8,0))</f>
        <v/>
      </c>
      <c r="G3824" s="29" t="str">
        <f>IF(D3824="","",IF('Műszaki adattábla'!L3815="20-99",IF('Műszaki adattábla'!O3815="","Nem adott meg lekötött teljesítményt",VLOOKUP(D3824,'Műszaki adattábla'!F:O,10,0)),0))</f>
        <v/>
      </c>
      <c r="H3824" s="29" t="str">
        <f>IF(D3824="","",VLOOKUP(D3824,'Műszaki adattábla'!F:P,11,0))</f>
        <v/>
      </c>
      <c r="I3824" s="30"/>
      <c r="J3824" s="30"/>
      <c r="K3824" s="31" t="str">
        <f>IF(D3824="","",ROUND(((F3824*I3824*'Műszaki adattábla'!$C$7/'Műszaki adattábla'!$C$8)+(G3824*I3824)+(H3824*I3824))/12*'Műszaki adattábla'!T3815,0))</f>
        <v/>
      </c>
      <c r="L3824" s="32" t="str">
        <f t="shared" si="127"/>
        <v/>
      </c>
    </row>
    <row r="3825" spans="2:12" ht="14.4" thickBot="1" x14ac:dyDescent="0.3">
      <c r="B3825" s="28" t="str">
        <f t="shared" si="126"/>
        <v/>
      </c>
      <c r="C3825" s="167" t="str">
        <f>IF(D3825="","",VLOOKUP(D3825,'Műszaki adattábla'!F:G,2,0))</f>
        <v/>
      </c>
      <c r="D3825" s="168" t="str">
        <f>IF('Műszaki adattábla'!F3816="","",'Műszaki adattábla'!F3816)</f>
        <v/>
      </c>
      <c r="E3825" s="169" t="str">
        <f>IF(D3825="","",VLOOKUP(D3825,'Műszaki adattábla'!F:R,13,0))</f>
        <v/>
      </c>
      <c r="F3825" s="29" t="str">
        <f>IF(D3825="","",VLOOKUP(D3825,'Műszaki adattábla'!F:M,8,0))</f>
        <v/>
      </c>
      <c r="G3825" s="29" t="str">
        <f>IF(D3825="","",IF('Műszaki adattábla'!L3816="20-99",IF('Műszaki adattábla'!O3816="","Nem adott meg lekötött teljesítményt",VLOOKUP(D3825,'Műszaki adattábla'!F:O,10,0)),0))</f>
        <v/>
      </c>
      <c r="H3825" s="29" t="str">
        <f>IF(D3825="","",VLOOKUP(D3825,'Műszaki adattábla'!F:P,11,0))</f>
        <v/>
      </c>
      <c r="I3825" s="30"/>
      <c r="J3825" s="30"/>
      <c r="K3825" s="31" t="str">
        <f>IF(D3825="","",ROUND(((F3825*I3825*'Műszaki adattábla'!$C$7/'Műszaki adattábla'!$C$8)+(G3825*I3825)+(H3825*I3825))/12*'Műszaki adattábla'!T3816,0))</f>
        <v/>
      </c>
      <c r="L3825" s="32" t="str">
        <f t="shared" si="127"/>
        <v/>
      </c>
    </row>
    <row r="3826" spans="2:12" ht="14.4" thickBot="1" x14ac:dyDescent="0.3">
      <c r="B3826" s="28" t="str">
        <f t="shared" si="126"/>
        <v/>
      </c>
      <c r="C3826" s="167" t="str">
        <f>IF(D3826="","",VLOOKUP(D3826,'Műszaki adattábla'!F:G,2,0))</f>
        <v/>
      </c>
      <c r="D3826" s="168" t="str">
        <f>IF('Műszaki adattábla'!F3817="","",'Műszaki adattábla'!F3817)</f>
        <v/>
      </c>
      <c r="E3826" s="169" t="str">
        <f>IF(D3826="","",VLOOKUP(D3826,'Műszaki adattábla'!F:R,13,0))</f>
        <v/>
      </c>
      <c r="F3826" s="29" t="str">
        <f>IF(D3826="","",VLOOKUP(D3826,'Műszaki adattábla'!F:M,8,0))</f>
        <v/>
      </c>
      <c r="G3826" s="29" t="str">
        <f>IF(D3826="","",IF('Műszaki adattábla'!L3817="20-99",IF('Műszaki adattábla'!O3817="","Nem adott meg lekötött teljesítményt",VLOOKUP(D3826,'Műszaki adattábla'!F:O,10,0)),0))</f>
        <v/>
      </c>
      <c r="H3826" s="29" t="str">
        <f>IF(D3826="","",VLOOKUP(D3826,'Műszaki adattábla'!F:P,11,0))</f>
        <v/>
      </c>
      <c r="I3826" s="30"/>
      <c r="J3826" s="30"/>
      <c r="K3826" s="31" t="str">
        <f>IF(D3826="","",ROUND(((F3826*I3826*'Műszaki adattábla'!$C$7/'Műszaki adattábla'!$C$8)+(G3826*I3826)+(H3826*I3826))/12*'Műszaki adattábla'!T3817,0))</f>
        <v/>
      </c>
      <c r="L3826" s="32" t="str">
        <f t="shared" si="127"/>
        <v/>
      </c>
    </row>
    <row r="3827" spans="2:12" ht="14.4" thickBot="1" x14ac:dyDescent="0.3">
      <c r="B3827" s="28" t="str">
        <f t="shared" si="126"/>
        <v/>
      </c>
      <c r="C3827" s="167" t="str">
        <f>IF(D3827="","",VLOOKUP(D3827,'Műszaki adattábla'!F:G,2,0))</f>
        <v/>
      </c>
      <c r="D3827" s="168" t="str">
        <f>IF('Műszaki adattábla'!F3818="","",'Műszaki adattábla'!F3818)</f>
        <v/>
      </c>
      <c r="E3827" s="169" t="str">
        <f>IF(D3827="","",VLOOKUP(D3827,'Műszaki adattábla'!F:R,13,0))</f>
        <v/>
      </c>
      <c r="F3827" s="29" t="str">
        <f>IF(D3827="","",VLOOKUP(D3827,'Műszaki adattábla'!F:M,8,0))</f>
        <v/>
      </c>
      <c r="G3827" s="29" t="str">
        <f>IF(D3827="","",IF('Műszaki adattábla'!L3818="20-99",IF('Műszaki adattábla'!O3818="","Nem adott meg lekötött teljesítményt",VLOOKUP(D3827,'Műszaki adattábla'!F:O,10,0)),0))</f>
        <v/>
      </c>
      <c r="H3827" s="29" t="str">
        <f>IF(D3827="","",VLOOKUP(D3827,'Műszaki adattábla'!F:P,11,0))</f>
        <v/>
      </c>
      <c r="I3827" s="30"/>
      <c r="J3827" s="30"/>
      <c r="K3827" s="31" t="str">
        <f>IF(D3827="","",ROUND(((F3827*I3827*'Műszaki adattábla'!$C$7/'Műszaki adattábla'!$C$8)+(G3827*I3827)+(H3827*I3827))/12*'Műszaki adattábla'!T3818,0))</f>
        <v/>
      </c>
      <c r="L3827" s="32" t="str">
        <f t="shared" si="127"/>
        <v/>
      </c>
    </row>
    <row r="3828" spans="2:12" ht="14.4" thickBot="1" x14ac:dyDescent="0.3">
      <c r="B3828" s="28" t="str">
        <f t="shared" si="126"/>
        <v/>
      </c>
      <c r="C3828" s="167" t="str">
        <f>IF(D3828="","",VLOOKUP(D3828,'Műszaki adattábla'!F:G,2,0))</f>
        <v/>
      </c>
      <c r="D3828" s="168" t="str">
        <f>IF('Műszaki adattábla'!F3819="","",'Műszaki adattábla'!F3819)</f>
        <v/>
      </c>
      <c r="E3828" s="169" t="str">
        <f>IF(D3828="","",VLOOKUP(D3828,'Műszaki adattábla'!F:R,13,0))</f>
        <v/>
      </c>
      <c r="F3828" s="29" t="str">
        <f>IF(D3828="","",VLOOKUP(D3828,'Műszaki adattábla'!F:M,8,0))</f>
        <v/>
      </c>
      <c r="G3828" s="29" t="str">
        <f>IF(D3828="","",IF('Műszaki adattábla'!L3819="20-99",IF('Műszaki adattábla'!O3819="","Nem adott meg lekötött teljesítményt",VLOOKUP(D3828,'Műszaki adattábla'!F:O,10,0)),0))</f>
        <v/>
      </c>
      <c r="H3828" s="29" t="str">
        <f>IF(D3828="","",VLOOKUP(D3828,'Műszaki adattábla'!F:P,11,0))</f>
        <v/>
      </c>
      <c r="I3828" s="30"/>
      <c r="J3828" s="30"/>
      <c r="K3828" s="31" t="str">
        <f>IF(D3828="","",ROUND(((F3828*I3828*'Műszaki adattábla'!$C$7/'Műszaki adattábla'!$C$8)+(G3828*I3828)+(H3828*I3828))/12*'Műszaki adattábla'!T3819,0))</f>
        <v/>
      </c>
      <c r="L3828" s="32" t="str">
        <f t="shared" si="127"/>
        <v/>
      </c>
    </row>
    <row r="3829" spans="2:12" ht="14.4" thickBot="1" x14ac:dyDescent="0.3">
      <c r="B3829" s="28" t="str">
        <f t="shared" si="126"/>
        <v/>
      </c>
      <c r="C3829" s="167" t="str">
        <f>IF(D3829="","",VLOOKUP(D3829,'Műszaki adattábla'!F:G,2,0))</f>
        <v/>
      </c>
      <c r="D3829" s="168" t="str">
        <f>IF('Műszaki adattábla'!F3820="","",'Műszaki adattábla'!F3820)</f>
        <v/>
      </c>
      <c r="E3829" s="169" t="str">
        <f>IF(D3829="","",VLOOKUP(D3829,'Műszaki adattábla'!F:R,13,0))</f>
        <v/>
      </c>
      <c r="F3829" s="29" t="str">
        <f>IF(D3829="","",VLOOKUP(D3829,'Műszaki adattábla'!F:M,8,0))</f>
        <v/>
      </c>
      <c r="G3829" s="29" t="str">
        <f>IF(D3829="","",IF('Műszaki adattábla'!L3820="20-99",IF('Műszaki adattábla'!O3820="","Nem adott meg lekötött teljesítményt",VLOOKUP(D3829,'Műszaki adattábla'!F:O,10,0)),0))</f>
        <v/>
      </c>
      <c r="H3829" s="29" t="str">
        <f>IF(D3829="","",VLOOKUP(D3829,'Műszaki adattábla'!F:P,11,0))</f>
        <v/>
      </c>
      <c r="I3829" s="30"/>
      <c r="J3829" s="30"/>
      <c r="K3829" s="31" t="str">
        <f>IF(D3829="","",ROUND(((F3829*I3829*'Műszaki adattábla'!$C$7/'Műszaki adattábla'!$C$8)+(G3829*I3829)+(H3829*I3829))/12*'Műszaki adattábla'!T3820,0))</f>
        <v/>
      </c>
      <c r="L3829" s="32" t="str">
        <f t="shared" si="127"/>
        <v/>
      </c>
    </row>
    <row r="3830" spans="2:12" ht="14.4" thickBot="1" x14ac:dyDescent="0.3">
      <c r="B3830" s="28" t="str">
        <f t="shared" si="126"/>
        <v/>
      </c>
      <c r="C3830" s="167" t="str">
        <f>IF(D3830="","",VLOOKUP(D3830,'Műszaki adattábla'!F:G,2,0))</f>
        <v/>
      </c>
      <c r="D3830" s="168" t="str">
        <f>IF('Műszaki adattábla'!F3821="","",'Műszaki adattábla'!F3821)</f>
        <v/>
      </c>
      <c r="E3830" s="169" t="str">
        <f>IF(D3830="","",VLOOKUP(D3830,'Műszaki adattábla'!F:R,13,0))</f>
        <v/>
      </c>
      <c r="F3830" s="29" t="str">
        <f>IF(D3830="","",VLOOKUP(D3830,'Műszaki adattábla'!F:M,8,0))</f>
        <v/>
      </c>
      <c r="G3830" s="29" t="str">
        <f>IF(D3830="","",IF('Műszaki adattábla'!L3821="20-99",IF('Műszaki adattábla'!O3821="","Nem adott meg lekötött teljesítményt",VLOOKUP(D3830,'Műszaki adattábla'!F:O,10,0)),0))</f>
        <v/>
      </c>
      <c r="H3830" s="29" t="str">
        <f>IF(D3830="","",VLOOKUP(D3830,'Műszaki adattábla'!F:P,11,0))</f>
        <v/>
      </c>
      <c r="I3830" s="30"/>
      <c r="J3830" s="30"/>
      <c r="K3830" s="31" t="str">
        <f>IF(D3830="","",ROUND(((F3830*I3830*'Műszaki adattábla'!$C$7/'Műszaki adattábla'!$C$8)+(G3830*I3830)+(H3830*I3830))/12*'Műszaki adattábla'!T3821,0))</f>
        <v/>
      </c>
      <c r="L3830" s="32" t="str">
        <f t="shared" si="127"/>
        <v/>
      </c>
    </row>
    <row r="3831" spans="2:12" ht="14.4" thickBot="1" x14ac:dyDescent="0.3">
      <c r="B3831" s="28" t="str">
        <f t="shared" si="126"/>
        <v/>
      </c>
      <c r="C3831" s="167" t="str">
        <f>IF(D3831="","",VLOOKUP(D3831,'Műszaki adattábla'!F:G,2,0))</f>
        <v/>
      </c>
      <c r="D3831" s="168" t="str">
        <f>IF('Műszaki adattábla'!F3822="","",'Műszaki adattábla'!F3822)</f>
        <v/>
      </c>
      <c r="E3831" s="169" t="str">
        <f>IF(D3831="","",VLOOKUP(D3831,'Műszaki adattábla'!F:R,13,0))</f>
        <v/>
      </c>
      <c r="F3831" s="29" t="str">
        <f>IF(D3831="","",VLOOKUP(D3831,'Műszaki adattábla'!F:M,8,0))</f>
        <v/>
      </c>
      <c r="G3831" s="29" t="str">
        <f>IF(D3831="","",IF('Műszaki adattábla'!L3822="20-99",IF('Műszaki adattábla'!O3822="","Nem adott meg lekötött teljesítményt",VLOOKUP(D3831,'Műszaki adattábla'!F:O,10,0)),0))</f>
        <v/>
      </c>
      <c r="H3831" s="29" t="str">
        <f>IF(D3831="","",VLOOKUP(D3831,'Műszaki adattábla'!F:P,11,0))</f>
        <v/>
      </c>
      <c r="I3831" s="30"/>
      <c r="J3831" s="30"/>
      <c r="K3831" s="31" t="str">
        <f>IF(D3831="","",ROUND(((F3831*I3831*'Műszaki adattábla'!$C$7/'Műszaki adattábla'!$C$8)+(G3831*I3831)+(H3831*I3831))/12*'Műszaki adattábla'!T3822,0))</f>
        <v/>
      </c>
      <c r="L3831" s="32" t="str">
        <f t="shared" si="127"/>
        <v/>
      </c>
    </row>
    <row r="3832" spans="2:12" ht="14.4" thickBot="1" x14ac:dyDescent="0.3">
      <c r="B3832" s="28" t="str">
        <f t="shared" si="126"/>
        <v/>
      </c>
      <c r="C3832" s="167" t="str">
        <f>IF(D3832="","",VLOOKUP(D3832,'Műszaki adattábla'!F:G,2,0))</f>
        <v/>
      </c>
      <c r="D3832" s="168" t="str">
        <f>IF('Műszaki adattábla'!F3823="","",'Műszaki adattábla'!F3823)</f>
        <v/>
      </c>
      <c r="E3832" s="169" t="str">
        <f>IF(D3832="","",VLOOKUP(D3832,'Műszaki adattábla'!F:R,13,0))</f>
        <v/>
      </c>
      <c r="F3832" s="29" t="str">
        <f>IF(D3832="","",VLOOKUP(D3832,'Műszaki adattábla'!F:M,8,0))</f>
        <v/>
      </c>
      <c r="G3832" s="29" t="str">
        <f>IF(D3832="","",IF('Műszaki adattábla'!L3823="20-99",IF('Műszaki adattábla'!O3823="","Nem adott meg lekötött teljesítményt",VLOOKUP(D3832,'Műszaki adattábla'!F:O,10,0)),0))</f>
        <v/>
      </c>
      <c r="H3832" s="29" t="str">
        <f>IF(D3832="","",VLOOKUP(D3832,'Műszaki adattábla'!F:P,11,0))</f>
        <v/>
      </c>
      <c r="I3832" s="30"/>
      <c r="J3832" s="30"/>
      <c r="K3832" s="31" t="str">
        <f>IF(D3832="","",ROUND(((F3832*I3832*'Műszaki adattábla'!$C$7/'Műszaki adattábla'!$C$8)+(G3832*I3832)+(H3832*I3832))/12*'Műszaki adattábla'!T3823,0))</f>
        <v/>
      </c>
      <c r="L3832" s="32" t="str">
        <f t="shared" si="127"/>
        <v/>
      </c>
    </row>
    <row r="3833" spans="2:12" ht="14.4" thickBot="1" x14ac:dyDescent="0.3">
      <c r="B3833" s="28" t="str">
        <f t="shared" si="126"/>
        <v/>
      </c>
      <c r="C3833" s="167" t="str">
        <f>IF(D3833="","",VLOOKUP(D3833,'Műszaki adattábla'!F:G,2,0))</f>
        <v/>
      </c>
      <c r="D3833" s="168" t="str">
        <f>IF('Műszaki adattábla'!F3824="","",'Műszaki adattábla'!F3824)</f>
        <v/>
      </c>
      <c r="E3833" s="169" t="str">
        <f>IF(D3833="","",VLOOKUP(D3833,'Műszaki adattábla'!F:R,13,0))</f>
        <v/>
      </c>
      <c r="F3833" s="29" t="str">
        <f>IF(D3833="","",VLOOKUP(D3833,'Műszaki adattábla'!F:M,8,0))</f>
        <v/>
      </c>
      <c r="G3833" s="29" t="str">
        <f>IF(D3833="","",IF('Műszaki adattábla'!L3824="20-99",IF('Műszaki adattábla'!O3824="","Nem adott meg lekötött teljesítményt",VLOOKUP(D3833,'Műszaki adattábla'!F:O,10,0)),0))</f>
        <v/>
      </c>
      <c r="H3833" s="29" t="str">
        <f>IF(D3833="","",VLOOKUP(D3833,'Műszaki adattábla'!F:P,11,0))</f>
        <v/>
      </c>
      <c r="I3833" s="30"/>
      <c r="J3833" s="30"/>
      <c r="K3833" s="31" t="str">
        <f>IF(D3833="","",ROUND(((F3833*I3833*'Műszaki adattábla'!$C$7/'Műszaki adattábla'!$C$8)+(G3833*I3833)+(H3833*I3833))/12*'Műszaki adattábla'!T3824,0))</f>
        <v/>
      </c>
      <c r="L3833" s="32" t="str">
        <f t="shared" si="127"/>
        <v/>
      </c>
    </row>
    <row r="3834" spans="2:12" ht="14.4" thickBot="1" x14ac:dyDescent="0.3">
      <c r="B3834" s="28" t="str">
        <f t="shared" si="126"/>
        <v/>
      </c>
      <c r="C3834" s="167" t="str">
        <f>IF(D3834="","",VLOOKUP(D3834,'Műszaki adattábla'!F:G,2,0))</f>
        <v/>
      </c>
      <c r="D3834" s="168" t="str">
        <f>IF('Műszaki adattábla'!F3825="","",'Műszaki adattábla'!F3825)</f>
        <v/>
      </c>
      <c r="E3834" s="169" t="str">
        <f>IF(D3834="","",VLOOKUP(D3834,'Műszaki adattábla'!F:R,13,0))</f>
        <v/>
      </c>
      <c r="F3834" s="29" t="str">
        <f>IF(D3834="","",VLOOKUP(D3834,'Műszaki adattábla'!F:M,8,0))</f>
        <v/>
      </c>
      <c r="G3834" s="29" t="str">
        <f>IF(D3834="","",IF('Műszaki adattábla'!L3825="20-99",IF('Műszaki adattábla'!O3825="","Nem adott meg lekötött teljesítményt",VLOOKUP(D3834,'Műszaki adattábla'!F:O,10,0)),0))</f>
        <v/>
      </c>
      <c r="H3834" s="29" t="str">
        <f>IF(D3834="","",VLOOKUP(D3834,'Műszaki adattábla'!F:P,11,0))</f>
        <v/>
      </c>
      <c r="I3834" s="30"/>
      <c r="J3834" s="30"/>
      <c r="K3834" s="31" t="str">
        <f>IF(D3834="","",ROUND(((F3834*I3834*'Műszaki adattábla'!$C$7/'Műszaki adattábla'!$C$8)+(G3834*I3834)+(H3834*I3834))/12*'Műszaki adattábla'!T3825,0))</f>
        <v/>
      </c>
      <c r="L3834" s="32" t="str">
        <f t="shared" si="127"/>
        <v/>
      </c>
    </row>
    <row r="3835" spans="2:12" ht="14.4" thickBot="1" x14ac:dyDescent="0.3">
      <c r="B3835" s="28" t="str">
        <f t="shared" si="126"/>
        <v/>
      </c>
      <c r="C3835" s="167" t="str">
        <f>IF(D3835="","",VLOOKUP(D3835,'Műszaki adattábla'!F:G,2,0))</f>
        <v/>
      </c>
      <c r="D3835" s="168" t="str">
        <f>IF('Műszaki adattábla'!F3826="","",'Műszaki adattábla'!F3826)</f>
        <v/>
      </c>
      <c r="E3835" s="169" t="str">
        <f>IF(D3835="","",VLOOKUP(D3835,'Műszaki adattábla'!F:R,13,0))</f>
        <v/>
      </c>
      <c r="F3835" s="29" t="str">
        <f>IF(D3835="","",VLOOKUP(D3835,'Műszaki adattábla'!F:M,8,0))</f>
        <v/>
      </c>
      <c r="G3835" s="29" t="str">
        <f>IF(D3835="","",IF('Műszaki adattábla'!L3826="20-99",IF('Műszaki adattábla'!O3826="","Nem adott meg lekötött teljesítményt",VLOOKUP(D3835,'Műszaki adattábla'!F:O,10,0)),0))</f>
        <v/>
      </c>
      <c r="H3835" s="29" t="str">
        <f>IF(D3835="","",VLOOKUP(D3835,'Műszaki adattábla'!F:P,11,0))</f>
        <v/>
      </c>
      <c r="I3835" s="30"/>
      <c r="J3835" s="30"/>
      <c r="K3835" s="31" t="str">
        <f>IF(D3835="","",ROUND(((F3835*I3835*'Műszaki adattábla'!$C$7/'Műszaki adattábla'!$C$8)+(G3835*I3835)+(H3835*I3835))/12*'Műszaki adattábla'!T3826,0))</f>
        <v/>
      </c>
      <c r="L3835" s="32" t="str">
        <f t="shared" si="127"/>
        <v/>
      </c>
    </row>
    <row r="3836" spans="2:12" ht="14.4" thickBot="1" x14ac:dyDescent="0.3">
      <c r="B3836" s="28" t="str">
        <f t="shared" si="126"/>
        <v/>
      </c>
      <c r="C3836" s="167" t="str">
        <f>IF(D3836="","",VLOOKUP(D3836,'Műszaki adattábla'!F:G,2,0))</f>
        <v/>
      </c>
      <c r="D3836" s="168" t="str">
        <f>IF('Műszaki adattábla'!F3827="","",'Műszaki adattábla'!F3827)</f>
        <v/>
      </c>
      <c r="E3836" s="169" t="str">
        <f>IF(D3836="","",VLOOKUP(D3836,'Műszaki adattábla'!F:R,13,0))</f>
        <v/>
      </c>
      <c r="F3836" s="29" t="str">
        <f>IF(D3836="","",VLOOKUP(D3836,'Műszaki adattábla'!F:M,8,0))</f>
        <v/>
      </c>
      <c r="G3836" s="29" t="str">
        <f>IF(D3836="","",IF('Műszaki adattábla'!L3827="20-99",IF('Műszaki adattábla'!O3827="","Nem adott meg lekötött teljesítményt",VLOOKUP(D3836,'Műszaki adattábla'!F:O,10,0)),0))</f>
        <v/>
      </c>
      <c r="H3836" s="29" t="str">
        <f>IF(D3836="","",VLOOKUP(D3836,'Műszaki adattábla'!F:P,11,0))</f>
        <v/>
      </c>
      <c r="I3836" s="30"/>
      <c r="J3836" s="30"/>
      <c r="K3836" s="31" t="str">
        <f>IF(D3836="","",ROUND(((F3836*I3836*'Műszaki adattábla'!$C$7/'Műszaki adattábla'!$C$8)+(G3836*I3836)+(H3836*I3836))/12*'Műszaki adattábla'!T3827,0))</f>
        <v/>
      </c>
      <c r="L3836" s="32" t="str">
        <f t="shared" si="127"/>
        <v/>
      </c>
    </row>
    <row r="3837" spans="2:12" ht="14.4" thickBot="1" x14ac:dyDescent="0.3">
      <c r="B3837" s="28" t="str">
        <f t="shared" si="126"/>
        <v/>
      </c>
      <c r="C3837" s="167" t="str">
        <f>IF(D3837="","",VLOOKUP(D3837,'Műszaki adattábla'!F:G,2,0))</f>
        <v/>
      </c>
      <c r="D3837" s="168" t="str">
        <f>IF('Műszaki adattábla'!F3828="","",'Műszaki adattábla'!F3828)</f>
        <v/>
      </c>
      <c r="E3837" s="169" t="str">
        <f>IF(D3837="","",VLOOKUP(D3837,'Műszaki adattábla'!F:R,13,0))</f>
        <v/>
      </c>
      <c r="F3837" s="29" t="str">
        <f>IF(D3837="","",VLOOKUP(D3837,'Műszaki adattábla'!F:M,8,0))</f>
        <v/>
      </c>
      <c r="G3837" s="29" t="str">
        <f>IF(D3837="","",IF('Műszaki adattábla'!L3828="20-99",IF('Műszaki adattábla'!O3828="","Nem adott meg lekötött teljesítményt",VLOOKUP(D3837,'Műszaki adattábla'!F:O,10,0)),0))</f>
        <v/>
      </c>
      <c r="H3837" s="29" t="str">
        <f>IF(D3837="","",VLOOKUP(D3837,'Műszaki adattábla'!F:P,11,0))</f>
        <v/>
      </c>
      <c r="I3837" s="30"/>
      <c r="J3837" s="30"/>
      <c r="K3837" s="31" t="str">
        <f>IF(D3837="","",ROUND(((F3837*I3837*'Műszaki adattábla'!$C$7/'Műszaki adattábla'!$C$8)+(G3837*I3837)+(H3837*I3837))/12*'Műszaki adattábla'!T3828,0))</f>
        <v/>
      </c>
      <c r="L3837" s="32" t="str">
        <f t="shared" si="127"/>
        <v/>
      </c>
    </row>
    <row r="3838" spans="2:12" ht="14.4" thickBot="1" x14ac:dyDescent="0.3">
      <c r="B3838" s="28" t="str">
        <f t="shared" si="126"/>
        <v/>
      </c>
      <c r="C3838" s="167" t="str">
        <f>IF(D3838="","",VLOOKUP(D3838,'Műszaki adattábla'!F:G,2,0))</f>
        <v/>
      </c>
      <c r="D3838" s="168" t="str">
        <f>IF('Műszaki adattábla'!F3829="","",'Műszaki adattábla'!F3829)</f>
        <v/>
      </c>
      <c r="E3838" s="169" t="str">
        <f>IF(D3838="","",VLOOKUP(D3838,'Műszaki adattábla'!F:R,13,0))</f>
        <v/>
      </c>
      <c r="F3838" s="29" t="str">
        <f>IF(D3838="","",VLOOKUP(D3838,'Műszaki adattábla'!F:M,8,0))</f>
        <v/>
      </c>
      <c r="G3838" s="29" t="str">
        <f>IF(D3838="","",IF('Műszaki adattábla'!L3829="20-99",IF('Műszaki adattábla'!O3829="","Nem adott meg lekötött teljesítményt",VLOOKUP(D3838,'Műszaki adattábla'!F:O,10,0)),0))</f>
        <v/>
      </c>
      <c r="H3838" s="29" t="str">
        <f>IF(D3838="","",VLOOKUP(D3838,'Műszaki adattábla'!F:P,11,0))</f>
        <v/>
      </c>
      <c r="I3838" s="30"/>
      <c r="J3838" s="30"/>
      <c r="K3838" s="31" t="str">
        <f>IF(D3838="","",ROUND(((F3838*I3838*'Műszaki adattábla'!$C$7/'Műszaki adattábla'!$C$8)+(G3838*I3838)+(H3838*I3838))/12*'Műszaki adattábla'!T3829,0))</f>
        <v/>
      </c>
      <c r="L3838" s="32" t="str">
        <f t="shared" si="127"/>
        <v/>
      </c>
    </row>
    <row r="3839" spans="2:12" ht="14.4" thickBot="1" x14ac:dyDescent="0.3">
      <c r="B3839" s="28" t="str">
        <f t="shared" si="126"/>
        <v/>
      </c>
      <c r="C3839" s="167" t="str">
        <f>IF(D3839="","",VLOOKUP(D3839,'Műszaki adattábla'!F:G,2,0))</f>
        <v/>
      </c>
      <c r="D3839" s="168" t="str">
        <f>IF('Műszaki adattábla'!F3830="","",'Műszaki adattábla'!F3830)</f>
        <v/>
      </c>
      <c r="E3839" s="169" t="str">
        <f>IF(D3839="","",VLOOKUP(D3839,'Műszaki adattábla'!F:R,13,0))</f>
        <v/>
      </c>
      <c r="F3839" s="29" t="str">
        <f>IF(D3839="","",VLOOKUP(D3839,'Műszaki adattábla'!F:M,8,0))</f>
        <v/>
      </c>
      <c r="G3839" s="29" t="str">
        <f>IF(D3839="","",IF('Műszaki adattábla'!L3830="20-99",IF('Műszaki adattábla'!O3830="","Nem adott meg lekötött teljesítményt",VLOOKUP(D3839,'Műszaki adattábla'!F:O,10,0)),0))</f>
        <v/>
      </c>
      <c r="H3839" s="29" t="str">
        <f>IF(D3839="","",VLOOKUP(D3839,'Műszaki adattábla'!F:P,11,0))</f>
        <v/>
      </c>
      <c r="I3839" s="30"/>
      <c r="J3839" s="30"/>
      <c r="K3839" s="31" t="str">
        <f>IF(D3839="","",ROUND(((F3839*I3839*'Műszaki adattábla'!$C$7/'Műszaki adattábla'!$C$8)+(G3839*I3839)+(H3839*I3839))/12*'Műszaki adattábla'!T3830,0))</f>
        <v/>
      </c>
      <c r="L3839" s="32" t="str">
        <f t="shared" si="127"/>
        <v/>
      </c>
    </row>
    <row r="3840" spans="2:12" ht="14.4" thickBot="1" x14ac:dyDescent="0.3">
      <c r="B3840" s="28" t="str">
        <f t="shared" si="126"/>
        <v/>
      </c>
      <c r="C3840" s="167" t="str">
        <f>IF(D3840="","",VLOOKUP(D3840,'Műszaki adattábla'!F:G,2,0))</f>
        <v/>
      </c>
      <c r="D3840" s="168" t="str">
        <f>IF('Műszaki adattábla'!F3831="","",'Műszaki adattábla'!F3831)</f>
        <v/>
      </c>
      <c r="E3840" s="169" t="str">
        <f>IF(D3840="","",VLOOKUP(D3840,'Műszaki adattábla'!F:R,13,0))</f>
        <v/>
      </c>
      <c r="F3840" s="29" t="str">
        <f>IF(D3840="","",VLOOKUP(D3840,'Műszaki adattábla'!F:M,8,0))</f>
        <v/>
      </c>
      <c r="G3840" s="29" t="str">
        <f>IF(D3840="","",IF('Műszaki adattábla'!L3831="20-99",IF('Műszaki adattábla'!O3831="","Nem adott meg lekötött teljesítményt",VLOOKUP(D3840,'Műszaki adattábla'!F:O,10,0)),0))</f>
        <v/>
      </c>
      <c r="H3840" s="29" t="str">
        <f>IF(D3840="","",VLOOKUP(D3840,'Műszaki adattábla'!F:P,11,0))</f>
        <v/>
      </c>
      <c r="I3840" s="30"/>
      <c r="J3840" s="30"/>
      <c r="K3840" s="31" t="str">
        <f>IF(D3840="","",ROUND(((F3840*I3840*'Műszaki adattábla'!$C$7/'Műszaki adattábla'!$C$8)+(G3840*I3840)+(H3840*I3840))/12*'Műszaki adattábla'!T3831,0))</f>
        <v/>
      </c>
      <c r="L3840" s="32" t="str">
        <f t="shared" si="127"/>
        <v/>
      </c>
    </row>
    <row r="3841" spans="2:12" ht="14.4" thickBot="1" x14ac:dyDescent="0.3">
      <c r="B3841" s="28" t="str">
        <f t="shared" si="126"/>
        <v/>
      </c>
      <c r="C3841" s="167" t="str">
        <f>IF(D3841="","",VLOOKUP(D3841,'Műszaki adattábla'!F:G,2,0))</f>
        <v/>
      </c>
      <c r="D3841" s="168" t="str">
        <f>IF('Műszaki adattábla'!F3832="","",'Műszaki adattábla'!F3832)</f>
        <v/>
      </c>
      <c r="E3841" s="169" t="str">
        <f>IF(D3841="","",VLOOKUP(D3841,'Műszaki adattábla'!F:R,13,0))</f>
        <v/>
      </c>
      <c r="F3841" s="29" t="str">
        <f>IF(D3841="","",VLOOKUP(D3841,'Műszaki adattábla'!F:M,8,0))</f>
        <v/>
      </c>
      <c r="G3841" s="29" t="str">
        <f>IF(D3841="","",IF('Műszaki adattábla'!L3832="20-99",IF('Műszaki adattábla'!O3832="","Nem adott meg lekötött teljesítményt",VLOOKUP(D3841,'Műszaki adattábla'!F:O,10,0)),0))</f>
        <v/>
      </c>
      <c r="H3841" s="29" t="str">
        <f>IF(D3841="","",VLOOKUP(D3841,'Műszaki adattábla'!F:P,11,0))</f>
        <v/>
      </c>
      <c r="I3841" s="30"/>
      <c r="J3841" s="30"/>
      <c r="K3841" s="31" t="str">
        <f>IF(D3841="","",ROUND(((F3841*I3841*'Műszaki adattábla'!$C$7/'Műszaki adattábla'!$C$8)+(G3841*I3841)+(H3841*I3841))/12*'Műszaki adattábla'!T3832,0))</f>
        <v/>
      </c>
      <c r="L3841" s="32" t="str">
        <f t="shared" si="127"/>
        <v/>
      </c>
    </row>
    <row r="3842" spans="2:12" ht="14.4" thickBot="1" x14ac:dyDescent="0.3">
      <c r="B3842" s="28" t="str">
        <f t="shared" si="126"/>
        <v/>
      </c>
      <c r="C3842" s="167" t="str">
        <f>IF(D3842="","",VLOOKUP(D3842,'Műszaki adattábla'!F:G,2,0))</f>
        <v/>
      </c>
      <c r="D3842" s="168" t="str">
        <f>IF('Műszaki adattábla'!F3833="","",'Műszaki adattábla'!F3833)</f>
        <v/>
      </c>
      <c r="E3842" s="169" t="str">
        <f>IF(D3842="","",VLOOKUP(D3842,'Műszaki adattábla'!F:R,13,0))</f>
        <v/>
      </c>
      <c r="F3842" s="29" t="str">
        <f>IF(D3842="","",VLOOKUP(D3842,'Műszaki adattábla'!F:M,8,0))</f>
        <v/>
      </c>
      <c r="G3842" s="29" t="str">
        <f>IF(D3842="","",IF('Műszaki adattábla'!L3833="20-99",IF('Műszaki adattábla'!O3833="","Nem adott meg lekötött teljesítményt",VLOOKUP(D3842,'Műszaki adattábla'!F:O,10,0)),0))</f>
        <v/>
      </c>
      <c r="H3842" s="29" t="str">
        <f>IF(D3842="","",VLOOKUP(D3842,'Műszaki adattábla'!F:P,11,0))</f>
        <v/>
      </c>
      <c r="I3842" s="30"/>
      <c r="J3842" s="30"/>
      <c r="K3842" s="31" t="str">
        <f>IF(D3842="","",ROUND(((F3842*I3842*'Műszaki adattábla'!$C$7/'Műszaki adattábla'!$C$8)+(G3842*I3842)+(H3842*I3842))/12*'Műszaki adattábla'!T3833,0))</f>
        <v/>
      </c>
      <c r="L3842" s="32" t="str">
        <f t="shared" si="127"/>
        <v/>
      </c>
    </row>
    <row r="3843" spans="2:12" ht="14.4" thickBot="1" x14ac:dyDescent="0.3">
      <c r="B3843" s="28" t="str">
        <f t="shared" si="126"/>
        <v/>
      </c>
      <c r="C3843" s="167" t="str">
        <f>IF(D3843="","",VLOOKUP(D3843,'Műszaki adattábla'!F:G,2,0))</f>
        <v/>
      </c>
      <c r="D3843" s="168" t="str">
        <f>IF('Műszaki adattábla'!F3834="","",'Műszaki adattábla'!F3834)</f>
        <v/>
      </c>
      <c r="E3843" s="169" t="str">
        <f>IF(D3843="","",VLOOKUP(D3843,'Műszaki adattábla'!F:R,13,0))</f>
        <v/>
      </c>
      <c r="F3843" s="29" t="str">
        <f>IF(D3843="","",VLOOKUP(D3843,'Műszaki adattábla'!F:M,8,0))</f>
        <v/>
      </c>
      <c r="G3843" s="29" t="str">
        <f>IF(D3843="","",IF('Műszaki adattábla'!L3834="20-99",IF('Műszaki adattábla'!O3834="","Nem adott meg lekötött teljesítményt",VLOOKUP(D3843,'Műszaki adattábla'!F:O,10,0)),0))</f>
        <v/>
      </c>
      <c r="H3843" s="29" t="str">
        <f>IF(D3843="","",VLOOKUP(D3843,'Műszaki adattábla'!F:P,11,0))</f>
        <v/>
      </c>
      <c r="I3843" s="30"/>
      <c r="J3843" s="30"/>
      <c r="K3843" s="31" t="str">
        <f>IF(D3843="","",ROUND(((F3843*I3843*'Műszaki adattábla'!$C$7/'Műszaki adattábla'!$C$8)+(G3843*I3843)+(H3843*I3843))/12*'Műszaki adattábla'!T3834,0))</f>
        <v/>
      </c>
      <c r="L3843" s="32" t="str">
        <f t="shared" si="127"/>
        <v/>
      </c>
    </row>
    <row r="3844" spans="2:12" ht="14.4" thickBot="1" x14ac:dyDescent="0.3">
      <c r="B3844" s="28" t="str">
        <f t="shared" si="126"/>
        <v/>
      </c>
      <c r="C3844" s="167" t="str">
        <f>IF(D3844="","",VLOOKUP(D3844,'Műszaki adattábla'!F:G,2,0))</f>
        <v/>
      </c>
      <c r="D3844" s="168" t="str">
        <f>IF('Műszaki adattábla'!F3835="","",'Műszaki adattábla'!F3835)</f>
        <v/>
      </c>
      <c r="E3844" s="169" t="str">
        <f>IF(D3844="","",VLOOKUP(D3844,'Műszaki adattábla'!F:R,13,0))</f>
        <v/>
      </c>
      <c r="F3844" s="29" t="str">
        <f>IF(D3844="","",VLOOKUP(D3844,'Műszaki adattábla'!F:M,8,0))</f>
        <v/>
      </c>
      <c r="G3844" s="29" t="str">
        <f>IF(D3844="","",IF('Műszaki adattábla'!L3835="20-99",IF('Műszaki adattábla'!O3835="","Nem adott meg lekötött teljesítményt",VLOOKUP(D3844,'Műszaki adattábla'!F:O,10,0)),0))</f>
        <v/>
      </c>
      <c r="H3844" s="29" t="str">
        <f>IF(D3844="","",VLOOKUP(D3844,'Műszaki adattábla'!F:P,11,0))</f>
        <v/>
      </c>
      <c r="I3844" s="30"/>
      <c r="J3844" s="30"/>
      <c r="K3844" s="31" t="str">
        <f>IF(D3844="","",ROUND(((F3844*I3844*'Műszaki adattábla'!$C$7/'Műszaki adattábla'!$C$8)+(G3844*I3844)+(H3844*I3844))/12*'Műszaki adattábla'!T3835,0))</f>
        <v/>
      </c>
      <c r="L3844" s="32" t="str">
        <f t="shared" si="127"/>
        <v/>
      </c>
    </row>
    <row r="3845" spans="2:12" ht="14.4" thickBot="1" x14ac:dyDescent="0.3">
      <c r="B3845" s="28" t="str">
        <f t="shared" si="126"/>
        <v/>
      </c>
      <c r="C3845" s="167" t="str">
        <f>IF(D3845="","",VLOOKUP(D3845,'Műszaki adattábla'!F:G,2,0))</f>
        <v/>
      </c>
      <c r="D3845" s="168" t="str">
        <f>IF('Műszaki adattábla'!F3836="","",'Műszaki adattábla'!F3836)</f>
        <v/>
      </c>
      <c r="E3845" s="169" t="str">
        <f>IF(D3845="","",VLOOKUP(D3845,'Műszaki adattábla'!F:R,13,0))</f>
        <v/>
      </c>
      <c r="F3845" s="29" t="str">
        <f>IF(D3845="","",VLOOKUP(D3845,'Műszaki adattábla'!F:M,8,0))</f>
        <v/>
      </c>
      <c r="G3845" s="29" t="str">
        <f>IF(D3845="","",IF('Műszaki adattábla'!L3836="20-99",IF('Műszaki adattábla'!O3836="","Nem adott meg lekötött teljesítményt",VLOOKUP(D3845,'Műszaki adattábla'!F:O,10,0)),0))</f>
        <v/>
      </c>
      <c r="H3845" s="29" t="str">
        <f>IF(D3845="","",VLOOKUP(D3845,'Műszaki adattábla'!F:P,11,0))</f>
        <v/>
      </c>
      <c r="I3845" s="30"/>
      <c r="J3845" s="30"/>
      <c r="K3845" s="31" t="str">
        <f>IF(D3845="","",ROUND(((F3845*I3845*'Műszaki adattábla'!$C$7/'Műszaki adattábla'!$C$8)+(G3845*I3845)+(H3845*I3845))/12*'Műszaki adattábla'!T3836,0))</f>
        <v/>
      </c>
      <c r="L3845" s="32" t="str">
        <f t="shared" si="127"/>
        <v/>
      </c>
    </row>
    <row r="3846" spans="2:12" ht="14.4" thickBot="1" x14ac:dyDescent="0.3">
      <c r="B3846" s="28" t="str">
        <f t="shared" si="126"/>
        <v/>
      </c>
      <c r="C3846" s="167" t="str">
        <f>IF(D3846="","",VLOOKUP(D3846,'Műszaki adattábla'!F:G,2,0))</f>
        <v/>
      </c>
      <c r="D3846" s="168" t="str">
        <f>IF('Műszaki adattábla'!F3837="","",'Műszaki adattábla'!F3837)</f>
        <v/>
      </c>
      <c r="E3846" s="169" t="str">
        <f>IF(D3846="","",VLOOKUP(D3846,'Műszaki adattábla'!F:R,13,0))</f>
        <v/>
      </c>
      <c r="F3846" s="29" t="str">
        <f>IF(D3846="","",VLOOKUP(D3846,'Műszaki adattábla'!F:M,8,0))</f>
        <v/>
      </c>
      <c r="G3846" s="29" t="str">
        <f>IF(D3846="","",IF('Műszaki adattábla'!L3837="20-99",IF('Műszaki adattábla'!O3837="","Nem adott meg lekötött teljesítményt",VLOOKUP(D3846,'Műszaki adattábla'!F:O,10,0)),0))</f>
        <v/>
      </c>
      <c r="H3846" s="29" t="str">
        <f>IF(D3846="","",VLOOKUP(D3846,'Műszaki adattábla'!F:P,11,0))</f>
        <v/>
      </c>
      <c r="I3846" s="30"/>
      <c r="J3846" s="30"/>
      <c r="K3846" s="31" t="str">
        <f>IF(D3846="","",ROUND(((F3846*I3846*'Műszaki adattábla'!$C$7/'Műszaki adattábla'!$C$8)+(G3846*I3846)+(H3846*I3846))/12*'Műszaki adattábla'!T3837,0))</f>
        <v/>
      </c>
      <c r="L3846" s="32" t="str">
        <f t="shared" si="127"/>
        <v/>
      </c>
    </row>
    <row r="3847" spans="2:12" ht="14.4" thickBot="1" x14ac:dyDescent="0.3">
      <c r="B3847" s="28" t="str">
        <f t="shared" si="126"/>
        <v/>
      </c>
      <c r="C3847" s="167" t="str">
        <f>IF(D3847="","",VLOOKUP(D3847,'Műszaki adattábla'!F:G,2,0))</f>
        <v/>
      </c>
      <c r="D3847" s="168" t="str">
        <f>IF('Műszaki adattábla'!F3838="","",'Műszaki adattábla'!F3838)</f>
        <v/>
      </c>
      <c r="E3847" s="169" t="str">
        <f>IF(D3847="","",VLOOKUP(D3847,'Műszaki adattábla'!F:R,13,0))</f>
        <v/>
      </c>
      <c r="F3847" s="29" t="str">
        <f>IF(D3847="","",VLOOKUP(D3847,'Műszaki adattábla'!F:M,8,0))</f>
        <v/>
      </c>
      <c r="G3847" s="29" t="str">
        <f>IF(D3847="","",IF('Műszaki adattábla'!L3838="20-99",IF('Műszaki adattábla'!O3838="","Nem adott meg lekötött teljesítményt",VLOOKUP(D3847,'Műszaki adattábla'!F:O,10,0)),0))</f>
        <v/>
      </c>
      <c r="H3847" s="29" t="str">
        <f>IF(D3847="","",VLOOKUP(D3847,'Műszaki adattábla'!F:P,11,0))</f>
        <v/>
      </c>
      <c r="I3847" s="30"/>
      <c r="J3847" s="30"/>
      <c r="K3847" s="31" t="str">
        <f>IF(D3847="","",ROUND(((F3847*I3847*'Műszaki adattábla'!$C$7/'Műszaki adattábla'!$C$8)+(G3847*I3847)+(H3847*I3847))/12*'Műszaki adattábla'!T3838,0))</f>
        <v/>
      </c>
      <c r="L3847" s="32" t="str">
        <f t="shared" si="127"/>
        <v/>
      </c>
    </row>
    <row r="3848" spans="2:12" ht="14.4" thickBot="1" x14ac:dyDescent="0.3">
      <c r="B3848" s="28" t="str">
        <f t="shared" si="126"/>
        <v/>
      </c>
      <c r="C3848" s="167" t="str">
        <f>IF(D3848="","",VLOOKUP(D3848,'Műszaki adattábla'!F:G,2,0))</f>
        <v/>
      </c>
      <c r="D3848" s="168" t="str">
        <f>IF('Műszaki adattábla'!F3839="","",'Műszaki adattábla'!F3839)</f>
        <v/>
      </c>
      <c r="E3848" s="169" t="str">
        <f>IF(D3848="","",VLOOKUP(D3848,'Műszaki adattábla'!F:R,13,0))</f>
        <v/>
      </c>
      <c r="F3848" s="29" t="str">
        <f>IF(D3848="","",VLOOKUP(D3848,'Műszaki adattábla'!F:M,8,0))</f>
        <v/>
      </c>
      <c r="G3848" s="29" t="str">
        <f>IF(D3848="","",IF('Műszaki adattábla'!L3839="20-99",IF('Műszaki adattábla'!O3839="","Nem adott meg lekötött teljesítményt",VLOOKUP(D3848,'Műszaki adattábla'!F:O,10,0)),0))</f>
        <v/>
      </c>
      <c r="H3848" s="29" t="str">
        <f>IF(D3848="","",VLOOKUP(D3848,'Műszaki adattábla'!F:P,11,0))</f>
        <v/>
      </c>
      <c r="I3848" s="30"/>
      <c r="J3848" s="30"/>
      <c r="K3848" s="31" t="str">
        <f>IF(D3848="","",ROUND(((F3848*I3848*'Műszaki adattábla'!$C$7/'Műszaki adattábla'!$C$8)+(G3848*I3848)+(H3848*I3848))/12*'Műszaki adattábla'!T3839,0))</f>
        <v/>
      </c>
      <c r="L3848" s="32" t="str">
        <f t="shared" si="127"/>
        <v/>
      </c>
    </row>
    <row r="3849" spans="2:12" ht="14.4" thickBot="1" x14ac:dyDescent="0.3">
      <c r="B3849" s="28" t="str">
        <f t="shared" si="126"/>
        <v/>
      </c>
      <c r="C3849" s="167" t="str">
        <f>IF(D3849="","",VLOOKUP(D3849,'Műszaki adattábla'!F:G,2,0))</f>
        <v/>
      </c>
      <c r="D3849" s="168" t="str">
        <f>IF('Műszaki adattábla'!F3840="","",'Műszaki adattábla'!F3840)</f>
        <v/>
      </c>
      <c r="E3849" s="169" t="str">
        <f>IF(D3849="","",VLOOKUP(D3849,'Műszaki adattábla'!F:R,13,0))</f>
        <v/>
      </c>
      <c r="F3849" s="29" t="str">
        <f>IF(D3849="","",VLOOKUP(D3849,'Műszaki adattábla'!F:M,8,0))</f>
        <v/>
      </c>
      <c r="G3849" s="29" t="str">
        <f>IF(D3849="","",IF('Műszaki adattábla'!L3840="20-99",IF('Műszaki adattábla'!O3840="","Nem adott meg lekötött teljesítményt",VLOOKUP(D3849,'Műszaki adattábla'!F:O,10,0)),0))</f>
        <v/>
      </c>
      <c r="H3849" s="29" t="str">
        <f>IF(D3849="","",VLOOKUP(D3849,'Műszaki adattábla'!F:P,11,0))</f>
        <v/>
      </c>
      <c r="I3849" s="30"/>
      <c r="J3849" s="30"/>
      <c r="K3849" s="31" t="str">
        <f>IF(D3849="","",ROUND(((F3849*I3849*'Műszaki adattábla'!$C$7/'Műszaki adattábla'!$C$8)+(G3849*I3849)+(H3849*I3849))/12*'Műszaki adattábla'!T3840,0))</f>
        <v/>
      </c>
      <c r="L3849" s="32" t="str">
        <f t="shared" si="127"/>
        <v/>
      </c>
    </row>
    <row r="3850" spans="2:12" ht="14.4" thickBot="1" x14ac:dyDescent="0.3">
      <c r="B3850" s="28" t="str">
        <f t="shared" si="126"/>
        <v/>
      </c>
      <c r="C3850" s="167" t="str">
        <f>IF(D3850="","",VLOOKUP(D3850,'Műszaki adattábla'!F:G,2,0))</f>
        <v/>
      </c>
      <c r="D3850" s="168" t="str">
        <f>IF('Műszaki adattábla'!F3841="","",'Műszaki adattábla'!F3841)</f>
        <v/>
      </c>
      <c r="E3850" s="169" t="str">
        <f>IF(D3850="","",VLOOKUP(D3850,'Műszaki adattábla'!F:R,13,0))</f>
        <v/>
      </c>
      <c r="F3850" s="29" t="str">
        <f>IF(D3850="","",VLOOKUP(D3850,'Műszaki adattábla'!F:M,8,0))</f>
        <v/>
      </c>
      <c r="G3850" s="29" t="str">
        <f>IF(D3850="","",IF('Műszaki adattábla'!L3841="20-99",IF('Műszaki adattábla'!O3841="","Nem adott meg lekötött teljesítményt",VLOOKUP(D3850,'Műszaki adattábla'!F:O,10,0)),0))</f>
        <v/>
      </c>
      <c r="H3850" s="29" t="str">
        <f>IF(D3850="","",VLOOKUP(D3850,'Műszaki adattábla'!F:P,11,0))</f>
        <v/>
      </c>
      <c r="I3850" s="30"/>
      <c r="J3850" s="30"/>
      <c r="K3850" s="31" t="str">
        <f>IF(D3850="","",ROUND(((F3850*I3850*'Műszaki adattábla'!$C$7/'Műszaki adattábla'!$C$8)+(G3850*I3850)+(H3850*I3850))/12*'Műszaki adattábla'!T3841,0))</f>
        <v/>
      </c>
      <c r="L3850" s="32" t="str">
        <f t="shared" si="127"/>
        <v/>
      </c>
    </row>
    <row r="3851" spans="2:12" ht="14.4" thickBot="1" x14ac:dyDescent="0.3">
      <c r="B3851" s="28" t="str">
        <f t="shared" si="126"/>
        <v/>
      </c>
      <c r="C3851" s="167" t="str">
        <f>IF(D3851="","",VLOOKUP(D3851,'Műszaki adattábla'!F:G,2,0))</f>
        <v/>
      </c>
      <c r="D3851" s="168" t="str">
        <f>IF('Műszaki adattábla'!F3842="","",'Műszaki adattábla'!F3842)</f>
        <v/>
      </c>
      <c r="E3851" s="169" t="str">
        <f>IF(D3851="","",VLOOKUP(D3851,'Műszaki adattábla'!F:R,13,0))</f>
        <v/>
      </c>
      <c r="F3851" s="29" t="str">
        <f>IF(D3851="","",VLOOKUP(D3851,'Műszaki adattábla'!F:M,8,0))</f>
        <v/>
      </c>
      <c r="G3851" s="29" t="str">
        <f>IF(D3851="","",IF('Műszaki adattábla'!L3842="20-99",IF('Műszaki adattábla'!O3842="","Nem adott meg lekötött teljesítményt",VLOOKUP(D3851,'Műszaki adattábla'!F:O,10,0)),0))</f>
        <v/>
      </c>
      <c r="H3851" s="29" t="str">
        <f>IF(D3851="","",VLOOKUP(D3851,'Műszaki adattábla'!F:P,11,0))</f>
        <v/>
      </c>
      <c r="I3851" s="30"/>
      <c r="J3851" s="30"/>
      <c r="K3851" s="31" t="str">
        <f>IF(D3851="","",ROUND(((F3851*I3851*'Műszaki adattábla'!$C$7/'Műszaki adattábla'!$C$8)+(G3851*I3851)+(H3851*I3851))/12*'Műszaki adattábla'!T3842,0))</f>
        <v/>
      </c>
      <c r="L3851" s="32" t="str">
        <f t="shared" si="127"/>
        <v/>
      </c>
    </row>
    <row r="3852" spans="2:12" ht="14.4" thickBot="1" x14ac:dyDescent="0.3">
      <c r="B3852" s="28" t="str">
        <f t="shared" si="126"/>
        <v/>
      </c>
      <c r="C3852" s="167" t="str">
        <f>IF(D3852="","",VLOOKUP(D3852,'Műszaki adattábla'!F:G,2,0))</f>
        <v/>
      </c>
      <c r="D3852" s="168" t="str">
        <f>IF('Műszaki adattábla'!F3843="","",'Műszaki adattábla'!F3843)</f>
        <v/>
      </c>
      <c r="E3852" s="169" t="str">
        <f>IF(D3852="","",VLOOKUP(D3852,'Műszaki adattábla'!F:R,13,0))</f>
        <v/>
      </c>
      <c r="F3852" s="29" t="str">
        <f>IF(D3852="","",VLOOKUP(D3852,'Műszaki adattábla'!F:M,8,0))</f>
        <v/>
      </c>
      <c r="G3852" s="29" t="str">
        <f>IF(D3852="","",IF('Műszaki adattábla'!L3843="20-99",IF('Műszaki adattábla'!O3843="","Nem adott meg lekötött teljesítményt",VLOOKUP(D3852,'Műszaki adattábla'!F:O,10,0)),0))</f>
        <v/>
      </c>
      <c r="H3852" s="29" t="str">
        <f>IF(D3852="","",VLOOKUP(D3852,'Műszaki adattábla'!F:P,11,0))</f>
        <v/>
      </c>
      <c r="I3852" s="30"/>
      <c r="J3852" s="30"/>
      <c r="K3852" s="31" t="str">
        <f>IF(D3852="","",ROUND(((F3852*I3852*'Műszaki adattábla'!$C$7/'Műszaki adattábla'!$C$8)+(G3852*I3852)+(H3852*I3852))/12*'Műszaki adattábla'!T3843,0))</f>
        <v/>
      </c>
      <c r="L3852" s="32" t="str">
        <f t="shared" si="127"/>
        <v/>
      </c>
    </row>
    <row r="3853" spans="2:12" ht="14.4" thickBot="1" x14ac:dyDescent="0.3">
      <c r="B3853" s="28" t="str">
        <f t="shared" si="126"/>
        <v/>
      </c>
      <c r="C3853" s="167" t="str">
        <f>IF(D3853="","",VLOOKUP(D3853,'Műszaki adattábla'!F:G,2,0))</f>
        <v/>
      </c>
      <c r="D3853" s="168" t="str">
        <f>IF('Műszaki adattábla'!F3844="","",'Műszaki adattábla'!F3844)</f>
        <v/>
      </c>
      <c r="E3853" s="169" t="str">
        <f>IF(D3853="","",VLOOKUP(D3853,'Műszaki adattábla'!F:R,13,0))</f>
        <v/>
      </c>
      <c r="F3853" s="29" t="str">
        <f>IF(D3853="","",VLOOKUP(D3853,'Műszaki adattábla'!F:M,8,0))</f>
        <v/>
      </c>
      <c r="G3853" s="29" t="str">
        <f>IF(D3853="","",IF('Műszaki adattábla'!L3844="20-99",IF('Műszaki adattábla'!O3844="","Nem adott meg lekötött teljesítményt",VLOOKUP(D3853,'Műszaki adattábla'!F:O,10,0)),0))</f>
        <v/>
      </c>
      <c r="H3853" s="29" t="str">
        <f>IF(D3853="","",VLOOKUP(D3853,'Műszaki adattábla'!F:P,11,0))</f>
        <v/>
      </c>
      <c r="I3853" s="30"/>
      <c r="J3853" s="30"/>
      <c r="K3853" s="31" t="str">
        <f>IF(D3853="","",ROUND(((F3853*I3853*'Műszaki adattábla'!$C$7/'Műszaki adattábla'!$C$8)+(G3853*I3853)+(H3853*I3853))/12*'Műszaki adattábla'!T3844,0))</f>
        <v/>
      </c>
      <c r="L3853" s="32" t="str">
        <f t="shared" si="127"/>
        <v/>
      </c>
    </row>
    <row r="3854" spans="2:12" ht="14.4" thickBot="1" x14ac:dyDescent="0.3">
      <c r="B3854" s="28" t="str">
        <f t="shared" si="126"/>
        <v/>
      </c>
      <c r="C3854" s="167" t="str">
        <f>IF(D3854="","",VLOOKUP(D3854,'Műszaki adattábla'!F:G,2,0))</f>
        <v/>
      </c>
      <c r="D3854" s="168" t="str">
        <f>IF('Műszaki adattábla'!F3845="","",'Műszaki adattábla'!F3845)</f>
        <v/>
      </c>
      <c r="E3854" s="169" t="str">
        <f>IF(D3854="","",VLOOKUP(D3854,'Műszaki adattábla'!F:R,13,0))</f>
        <v/>
      </c>
      <c r="F3854" s="29" t="str">
        <f>IF(D3854="","",VLOOKUP(D3854,'Műszaki adattábla'!F:M,8,0))</f>
        <v/>
      </c>
      <c r="G3854" s="29" t="str">
        <f>IF(D3854="","",IF('Műszaki adattábla'!L3845="20-99",IF('Műszaki adattábla'!O3845="","Nem adott meg lekötött teljesítményt",VLOOKUP(D3854,'Műszaki adattábla'!F:O,10,0)),0))</f>
        <v/>
      </c>
      <c r="H3854" s="29" t="str">
        <f>IF(D3854="","",VLOOKUP(D3854,'Műszaki adattábla'!F:P,11,0))</f>
        <v/>
      </c>
      <c r="I3854" s="30"/>
      <c r="J3854" s="30"/>
      <c r="K3854" s="31" t="str">
        <f>IF(D3854="","",ROUND(((F3854*I3854*'Műszaki adattábla'!$C$7/'Műszaki adattábla'!$C$8)+(G3854*I3854)+(H3854*I3854))/12*'Műszaki adattábla'!T3845,0))</f>
        <v/>
      </c>
      <c r="L3854" s="32" t="str">
        <f t="shared" si="127"/>
        <v/>
      </c>
    </row>
    <row r="3855" spans="2:12" ht="14.4" thickBot="1" x14ac:dyDescent="0.3">
      <c r="B3855" s="28" t="str">
        <f t="shared" si="126"/>
        <v/>
      </c>
      <c r="C3855" s="167" t="str">
        <f>IF(D3855="","",VLOOKUP(D3855,'Műszaki adattábla'!F:G,2,0))</f>
        <v/>
      </c>
      <c r="D3855" s="168" t="str">
        <f>IF('Műszaki adattábla'!F3846="","",'Műszaki adattábla'!F3846)</f>
        <v/>
      </c>
      <c r="E3855" s="169" t="str">
        <f>IF(D3855="","",VLOOKUP(D3855,'Műszaki adattábla'!F:R,13,0))</f>
        <v/>
      </c>
      <c r="F3855" s="29" t="str">
        <f>IF(D3855="","",VLOOKUP(D3855,'Műszaki adattábla'!F:M,8,0))</f>
        <v/>
      </c>
      <c r="G3855" s="29" t="str">
        <f>IF(D3855="","",IF('Műszaki adattábla'!L3846="20-99",IF('Műszaki adattábla'!O3846="","Nem adott meg lekötött teljesítményt",VLOOKUP(D3855,'Műszaki adattábla'!F:O,10,0)),0))</f>
        <v/>
      </c>
      <c r="H3855" s="29" t="str">
        <f>IF(D3855="","",VLOOKUP(D3855,'Műszaki adattábla'!F:P,11,0))</f>
        <v/>
      </c>
      <c r="I3855" s="30"/>
      <c r="J3855" s="30"/>
      <c r="K3855" s="31" t="str">
        <f>IF(D3855="","",ROUND(((F3855*I3855*'Műszaki adattábla'!$C$7/'Műszaki adattábla'!$C$8)+(G3855*I3855)+(H3855*I3855))/12*'Műszaki adattábla'!T3846,0))</f>
        <v/>
      </c>
      <c r="L3855" s="32" t="str">
        <f t="shared" si="127"/>
        <v/>
      </c>
    </row>
    <row r="3856" spans="2:12" ht="14.4" thickBot="1" x14ac:dyDescent="0.3">
      <c r="B3856" s="28" t="str">
        <f t="shared" si="126"/>
        <v/>
      </c>
      <c r="C3856" s="167" t="str">
        <f>IF(D3856="","",VLOOKUP(D3856,'Műszaki adattábla'!F:G,2,0))</f>
        <v/>
      </c>
      <c r="D3856" s="168" t="str">
        <f>IF('Műszaki adattábla'!F3847="","",'Műszaki adattábla'!F3847)</f>
        <v/>
      </c>
      <c r="E3856" s="169" t="str">
        <f>IF(D3856="","",VLOOKUP(D3856,'Műszaki adattábla'!F:R,13,0))</f>
        <v/>
      </c>
      <c r="F3856" s="29" t="str">
        <f>IF(D3856="","",VLOOKUP(D3856,'Műszaki adattábla'!F:M,8,0))</f>
        <v/>
      </c>
      <c r="G3856" s="29" t="str">
        <f>IF(D3856="","",IF('Műszaki adattábla'!L3847="20-99",IF('Műszaki adattábla'!O3847="","Nem adott meg lekötött teljesítményt",VLOOKUP(D3856,'Műszaki adattábla'!F:O,10,0)),0))</f>
        <v/>
      </c>
      <c r="H3856" s="29" t="str">
        <f>IF(D3856="","",VLOOKUP(D3856,'Műszaki adattábla'!F:P,11,0))</f>
        <v/>
      </c>
      <c r="I3856" s="30"/>
      <c r="J3856" s="30"/>
      <c r="K3856" s="31" t="str">
        <f>IF(D3856="","",ROUND(((F3856*I3856*'Műszaki adattábla'!$C$7/'Műszaki adattábla'!$C$8)+(G3856*I3856)+(H3856*I3856))/12*'Műszaki adattábla'!T3847,0))</f>
        <v/>
      </c>
      <c r="L3856" s="32" t="str">
        <f t="shared" si="127"/>
        <v/>
      </c>
    </row>
    <row r="3857" spans="2:12" ht="14.4" thickBot="1" x14ac:dyDescent="0.3">
      <c r="B3857" s="28" t="str">
        <f t="shared" si="126"/>
        <v/>
      </c>
      <c r="C3857" s="167" t="str">
        <f>IF(D3857="","",VLOOKUP(D3857,'Műszaki adattábla'!F:G,2,0))</f>
        <v/>
      </c>
      <c r="D3857" s="168" t="str">
        <f>IF('Műszaki adattábla'!F3848="","",'Műszaki adattábla'!F3848)</f>
        <v/>
      </c>
      <c r="E3857" s="169" t="str">
        <f>IF(D3857="","",VLOOKUP(D3857,'Műszaki adattábla'!F:R,13,0))</f>
        <v/>
      </c>
      <c r="F3857" s="29" t="str">
        <f>IF(D3857="","",VLOOKUP(D3857,'Műszaki adattábla'!F:M,8,0))</f>
        <v/>
      </c>
      <c r="G3857" s="29" t="str">
        <f>IF(D3857="","",IF('Műszaki adattábla'!L3848="20-99",IF('Műszaki adattábla'!O3848="","Nem adott meg lekötött teljesítményt",VLOOKUP(D3857,'Műszaki adattábla'!F:O,10,0)),0))</f>
        <v/>
      </c>
      <c r="H3857" s="29" t="str">
        <f>IF(D3857="","",VLOOKUP(D3857,'Műszaki adattábla'!F:P,11,0))</f>
        <v/>
      </c>
      <c r="I3857" s="30"/>
      <c r="J3857" s="30"/>
      <c r="K3857" s="31" t="str">
        <f>IF(D3857="","",ROUND(((F3857*I3857*'Műszaki adattábla'!$C$7/'Műszaki adattábla'!$C$8)+(G3857*I3857)+(H3857*I3857))/12*'Műszaki adattábla'!T3848,0))</f>
        <v/>
      </c>
      <c r="L3857" s="32" t="str">
        <f t="shared" si="127"/>
        <v/>
      </c>
    </row>
    <row r="3858" spans="2:12" ht="14.4" thickBot="1" x14ac:dyDescent="0.3">
      <c r="B3858" s="28" t="str">
        <f t="shared" si="126"/>
        <v/>
      </c>
      <c r="C3858" s="167" t="str">
        <f>IF(D3858="","",VLOOKUP(D3858,'Műszaki adattábla'!F:G,2,0))</f>
        <v/>
      </c>
      <c r="D3858" s="168" t="str">
        <f>IF('Műszaki adattábla'!F3849="","",'Műszaki adattábla'!F3849)</f>
        <v/>
      </c>
      <c r="E3858" s="169" t="str">
        <f>IF(D3858="","",VLOOKUP(D3858,'Műszaki adattábla'!F:R,13,0))</f>
        <v/>
      </c>
      <c r="F3858" s="29" t="str">
        <f>IF(D3858="","",VLOOKUP(D3858,'Műszaki adattábla'!F:M,8,0))</f>
        <v/>
      </c>
      <c r="G3858" s="29" t="str">
        <f>IF(D3858="","",IF('Műszaki adattábla'!L3849="20-99",IF('Műszaki adattábla'!O3849="","Nem adott meg lekötött teljesítményt",VLOOKUP(D3858,'Műszaki adattábla'!F:O,10,0)),0))</f>
        <v/>
      </c>
      <c r="H3858" s="29" t="str">
        <f>IF(D3858="","",VLOOKUP(D3858,'Műszaki adattábla'!F:P,11,0))</f>
        <v/>
      </c>
      <c r="I3858" s="30"/>
      <c r="J3858" s="30"/>
      <c r="K3858" s="31" t="str">
        <f>IF(D3858="","",ROUND(((F3858*I3858*'Műszaki adattábla'!$C$7/'Műszaki adattábla'!$C$8)+(G3858*I3858)+(H3858*I3858))/12*'Műszaki adattábla'!T3849,0))</f>
        <v/>
      </c>
      <c r="L3858" s="32" t="str">
        <f t="shared" si="127"/>
        <v/>
      </c>
    </row>
    <row r="3859" spans="2:12" ht="14.4" thickBot="1" x14ac:dyDescent="0.3">
      <c r="B3859" s="28" t="str">
        <f t="shared" si="126"/>
        <v/>
      </c>
      <c r="C3859" s="167" t="str">
        <f>IF(D3859="","",VLOOKUP(D3859,'Műszaki adattábla'!F:G,2,0))</f>
        <v/>
      </c>
      <c r="D3859" s="168" t="str">
        <f>IF('Műszaki adattábla'!F3850="","",'Műszaki adattábla'!F3850)</f>
        <v/>
      </c>
      <c r="E3859" s="169" t="str">
        <f>IF(D3859="","",VLOOKUP(D3859,'Műszaki adattábla'!F:R,13,0))</f>
        <v/>
      </c>
      <c r="F3859" s="29" t="str">
        <f>IF(D3859="","",VLOOKUP(D3859,'Műszaki adattábla'!F:M,8,0))</f>
        <v/>
      </c>
      <c r="G3859" s="29" t="str">
        <f>IF(D3859="","",IF('Műszaki adattábla'!L3850="20-99",IF('Műszaki adattábla'!O3850="","Nem adott meg lekötött teljesítményt",VLOOKUP(D3859,'Műszaki adattábla'!F:O,10,0)),0))</f>
        <v/>
      </c>
      <c r="H3859" s="29" t="str">
        <f>IF(D3859="","",VLOOKUP(D3859,'Műszaki adattábla'!F:P,11,0))</f>
        <v/>
      </c>
      <c r="I3859" s="30"/>
      <c r="J3859" s="30"/>
      <c r="K3859" s="31" t="str">
        <f>IF(D3859="","",ROUND(((F3859*I3859*'Műszaki adattábla'!$C$7/'Műszaki adattábla'!$C$8)+(G3859*I3859)+(H3859*I3859))/12*'Műszaki adattábla'!T3850,0))</f>
        <v/>
      </c>
      <c r="L3859" s="32" t="str">
        <f t="shared" si="127"/>
        <v/>
      </c>
    </row>
    <row r="3860" spans="2:12" ht="14.4" thickBot="1" x14ac:dyDescent="0.3">
      <c r="B3860" s="28" t="str">
        <f t="shared" si="126"/>
        <v/>
      </c>
      <c r="C3860" s="167" t="str">
        <f>IF(D3860="","",VLOOKUP(D3860,'Műszaki adattábla'!F:G,2,0))</f>
        <v/>
      </c>
      <c r="D3860" s="168" t="str">
        <f>IF('Műszaki adattábla'!F3851="","",'Műszaki adattábla'!F3851)</f>
        <v/>
      </c>
      <c r="E3860" s="169" t="str">
        <f>IF(D3860="","",VLOOKUP(D3860,'Műszaki adattábla'!F:R,13,0))</f>
        <v/>
      </c>
      <c r="F3860" s="29" t="str">
        <f>IF(D3860="","",VLOOKUP(D3860,'Műszaki adattábla'!F:M,8,0))</f>
        <v/>
      </c>
      <c r="G3860" s="29" t="str">
        <f>IF(D3860="","",IF('Műszaki adattábla'!L3851="20-99",IF('Műszaki adattábla'!O3851="","Nem adott meg lekötött teljesítményt",VLOOKUP(D3860,'Műszaki adattábla'!F:O,10,0)),0))</f>
        <v/>
      </c>
      <c r="H3860" s="29" t="str">
        <f>IF(D3860="","",VLOOKUP(D3860,'Műszaki adattábla'!F:P,11,0))</f>
        <v/>
      </c>
      <c r="I3860" s="30"/>
      <c r="J3860" s="30"/>
      <c r="K3860" s="31" t="str">
        <f>IF(D3860="","",ROUND(((F3860*I3860*'Műszaki adattábla'!$C$7/'Műszaki adattábla'!$C$8)+(G3860*I3860)+(H3860*I3860))/12*'Műszaki adattábla'!T3851,0))</f>
        <v/>
      </c>
      <c r="L3860" s="32" t="str">
        <f t="shared" si="127"/>
        <v/>
      </c>
    </row>
    <row r="3861" spans="2:12" ht="14.4" thickBot="1" x14ac:dyDescent="0.3">
      <c r="B3861" s="28" t="str">
        <f t="shared" si="126"/>
        <v/>
      </c>
      <c r="C3861" s="167" t="str">
        <f>IF(D3861="","",VLOOKUP(D3861,'Műszaki adattábla'!F:G,2,0))</f>
        <v/>
      </c>
      <c r="D3861" s="168" t="str">
        <f>IF('Műszaki adattábla'!F3852="","",'Műszaki adattábla'!F3852)</f>
        <v/>
      </c>
      <c r="E3861" s="169" t="str">
        <f>IF(D3861="","",VLOOKUP(D3861,'Műszaki adattábla'!F:R,13,0))</f>
        <v/>
      </c>
      <c r="F3861" s="29" t="str">
        <f>IF(D3861="","",VLOOKUP(D3861,'Műszaki adattábla'!F:M,8,0))</f>
        <v/>
      </c>
      <c r="G3861" s="29" t="str">
        <f>IF(D3861="","",IF('Műszaki adattábla'!L3852="20-99",IF('Műszaki adattábla'!O3852="","Nem adott meg lekötött teljesítményt",VLOOKUP(D3861,'Műszaki adattábla'!F:O,10,0)),0))</f>
        <v/>
      </c>
      <c r="H3861" s="29" t="str">
        <f>IF(D3861="","",VLOOKUP(D3861,'Műszaki adattábla'!F:P,11,0))</f>
        <v/>
      </c>
      <c r="I3861" s="30"/>
      <c r="J3861" s="30"/>
      <c r="K3861" s="31" t="str">
        <f>IF(D3861="","",ROUND(((F3861*I3861*'Műszaki adattábla'!$C$7/'Műszaki adattábla'!$C$8)+(G3861*I3861)+(H3861*I3861))/12*'Műszaki adattábla'!T3852,0))</f>
        <v/>
      </c>
      <c r="L3861" s="32" t="str">
        <f t="shared" si="127"/>
        <v/>
      </c>
    </row>
    <row r="3862" spans="2:12" ht="14.4" thickBot="1" x14ac:dyDescent="0.3">
      <c r="B3862" s="28" t="str">
        <f t="shared" si="126"/>
        <v/>
      </c>
      <c r="C3862" s="167" t="str">
        <f>IF(D3862="","",VLOOKUP(D3862,'Műszaki adattábla'!F:G,2,0))</f>
        <v/>
      </c>
      <c r="D3862" s="168" t="str">
        <f>IF('Műszaki adattábla'!F3853="","",'Műszaki adattábla'!F3853)</f>
        <v/>
      </c>
      <c r="E3862" s="169" t="str">
        <f>IF(D3862="","",VLOOKUP(D3862,'Műszaki adattábla'!F:R,13,0))</f>
        <v/>
      </c>
      <c r="F3862" s="29" t="str">
        <f>IF(D3862="","",VLOOKUP(D3862,'Műszaki adattábla'!F:M,8,0))</f>
        <v/>
      </c>
      <c r="G3862" s="29" t="str">
        <f>IF(D3862="","",IF('Műszaki adattábla'!L3853="20-99",IF('Műszaki adattábla'!O3853="","Nem adott meg lekötött teljesítményt",VLOOKUP(D3862,'Műszaki adattábla'!F:O,10,0)),0))</f>
        <v/>
      </c>
      <c r="H3862" s="29" t="str">
        <f>IF(D3862="","",VLOOKUP(D3862,'Műszaki adattábla'!F:P,11,0))</f>
        <v/>
      </c>
      <c r="I3862" s="30"/>
      <c r="J3862" s="30"/>
      <c r="K3862" s="31" t="str">
        <f>IF(D3862="","",ROUND(((F3862*I3862*'Műszaki adattábla'!$C$7/'Műszaki adattábla'!$C$8)+(G3862*I3862)+(H3862*I3862))/12*'Műszaki adattábla'!T3853,0))</f>
        <v/>
      </c>
      <c r="L3862" s="32" t="str">
        <f t="shared" si="127"/>
        <v/>
      </c>
    </row>
    <row r="3863" spans="2:12" ht="14.4" thickBot="1" x14ac:dyDescent="0.3">
      <c r="B3863" s="28" t="str">
        <f t="shared" si="126"/>
        <v/>
      </c>
      <c r="C3863" s="167" t="str">
        <f>IF(D3863="","",VLOOKUP(D3863,'Műszaki adattábla'!F:G,2,0))</f>
        <v/>
      </c>
      <c r="D3863" s="168" t="str">
        <f>IF('Műszaki adattábla'!F3854="","",'Műszaki adattábla'!F3854)</f>
        <v/>
      </c>
      <c r="E3863" s="169" t="str">
        <f>IF(D3863="","",VLOOKUP(D3863,'Műszaki adattábla'!F:R,13,0))</f>
        <v/>
      </c>
      <c r="F3863" s="29" t="str">
        <f>IF(D3863="","",VLOOKUP(D3863,'Műszaki adattábla'!F:M,8,0))</f>
        <v/>
      </c>
      <c r="G3863" s="29" t="str">
        <f>IF(D3863="","",IF('Műszaki adattábla'!L3854="20-99",IF('Műszaki adattábla'!O3854="","Nem adott meg lekötött teljesítményt",VLOOKUP(D3863,'Műszaki adattábla'!F:O,10,0)),0))</f>
        <v/>
      </c>
      <c r="H3863" s="29" t="str">
        <f>IF(D3863="","",VLOOKUP(D3863,'Műszaki adattábla'!F:P,11,0))</f>
        <v/>
      </c>
      <c r="I3863" s="30"/>
      <c r="J3863" s="30"/>
      <c r="K3863" s="31" t="str">
        <f>IF(D3863="","",ROUND(((F3863*I3863*'Műszaki adattábla'!$C$7/'Műszaki adattábla'!$C$8)+(G3863*I3863)+(H3863*I3863))/12*'Műszaki adattábla'!T3854,0))</f>
        <v/>
      </c>
      <c r="L3863" s="32" t="str">
        <f t="shared" si="127"/>
        <v/>
      </c>
    </row>
    <row r="3864" spans="2:12" ht="14.4" thickBot="1" x14ac:dyDescent="0.3">
      <c r="B3864" s="28" t="str">
        <f t="shared" si="126"/>
        <v/>
      </c>
      <c r="C3864" s="167" t="str">
        <f>IF(D3864="","",VLOOKUP(D3864,'Műszaki adattábla'!F:G,2,0))</f>
        <v/>
      </c>
      <c r="D3864" s="168" t="str">
        <f>IF('Műszaki adattábla'!F3855="","",'Műszaki adattábla'!F3855)</f>
        <v/>
      </c>
      <c r="E3864" s="169" t="str">
        <f>IF(D3864="","",VLOOKUP(D3864,'Műszaki adattábla'!F:R,13,0))</f>
        <v/>
      </c>
      <c r="F3864" s="29" t="str">
        <f>IF(D3864="","",VLOOKUP(D3864,'Műszaki adattábla'!F:M,8,0))</f>
        <v/>
      </c>
      <c r="G3864" s="29" t="str">
        <f>IF(D3864="","",IF('Műszaki adattábla'!L3855="20-99",IF('Műszaki adattábla'!O3855="","Nem adott meg lekötött teljesítményt",VLOOKUP(D3864,'Műszaki adattábla'!F:O,10,0)),0))</f>
        <v/>
      </c>
      <c r="H3864" s="29" t="str">
        <f>IF(D3864="","",VLOOKUP(D3864,'Műszaki adattábla'!F:P,11,0))</f>
        <v/>
      </c>
      <c r="I3864" s="30"/>
      <c r="J3864" s="30"/>
      <c r="K3864" s="31" t="str">
        <f>IF(D3864="","",ROUND(((F3864*I3864*'Műszaki adattábla'!$C$7/'Műszaki adattábla'!$C$8)+(G3864*I3864)+(H3864*I3864))/12*'Műszaki adattábla'!T3855,0))</f>
        <v/>
      </c>
      <c r="L3864" s="32" t="str">
        <f t="shared" si="127"/>
        <v/>
      </c>
    </row>
    <row r="3865" spans="2:12" ht="14.4" thickBot="1" x14ac:dyDescent="0.3">
      <c r="B3865" s="28" t="str">
        <f t="shared" si="126"/>
        <v/>
      </c>
      <c r="C3865" s="167" t="str">
        <f>IF(D3865="","",VLOOKUP(D3865,'Műszaki adattábla'!F:G,2,0))</f>
        <v/>
      </c>
      <c r="D3865" s="168" t="str">
        <f>IF('Műszaki adattábla'!F3856="","",'Műszaki adattábla'!F3856)</f>
        <v/>
      </c>
      <c r="E3865" s="169" t="str">
        <f>IF(D3865="","",VLOOKUP(D3865,'Műszaki adattábla'!F:R,13,0))</f>
        <v/>
      </c>
      <c r="F3865" s="29" t="str">
        <f>IF(D3865="","",VLOOKUP(D3865,'Műszaki adattábla'!F:M,8,0))</f>
        <v/>
      </c>
      <c r="G3865" s="29" t="str">
        <f>IF(D3865="","",IF('Műszaki adattábla'!L3856="20-99",IF('Műszaki adattábla'!O3856="","Nem adott meg lekötött teljesítményt",VLOOKUP(D3865,'Műszaki adattábla'!F:O,10,0)),0))</f>
        <v/>
      </c>
      <c r="H3865" s="29" t="str">
        <f>IF(D3865="","",VLOOKUP(D3865,'Műszaki adattábla'!F:P,11,0))</f>
        <v/>
      </c>
      <c r="I3865" s="30"/>
      <c r="J3865" s="30"/>
      <c r="K3865" s="31" t="str">
        <f>IF(D3865="","",ROUND(((F3865*I3865*'Műszaki adattábla'!$C$7/'Műszaki adattábla'!$C$8)+(G3865*I3865)+(H3865*I3865))/12*'Műszaki adattábla'!T3856,0))</f>
        <v/>
      </c>
      <c r="L3865" s="32" t="str">
        <f t="shared" si="127"/>
        <v/>
      </c>
    </row>
    <row r="3866" spans="2:12" ht="14.4" thickBot="1" x14ac:dyDescent="0.3">
      <c r="B3866" s="28" t="str">
        <f t="shared" si="126"/>
        <v/>
      </c>
      <c r="C3866" s="167" t="str">
        <f>IF(D3866="","",VLOOKUP(D3866,'Műszaki adattábla'!F:G,2,0))</f>
        <v/>
      </c>
      <c r="D3866" s="168" t="str">
        <f>IF('Műszaki adattábla'!F3857="","",'Műszaki adattábla'!F3857)</f>
        <v/>
      </c>
      <c r="E3866" s="169" t="str">
        <f>IF(D3866="","",VLOOKUP(D3866,'Műszaki adattábla'!F:R,13,0))</f>
        <v/>
      </c>
      <c r="F3866" s="29" t="str">
        <f>IF(D3866="","",VLOOKUP(D3866,'Műszaki adattábla'!F:M,8,0))</f>
        <v/>
      </c>
      <c r="G3866" s="29" t="str">
        <f>IF(D3866="","",IF('Műszaki adattábla'!L3857="20-99",IF('Műszaki adattábla'!O3857="","Nem adott meg lekötött teljesítményt",VLOOKUP(D3866,'Műszaki adattábla'!F:O,10,0)),0))</f>
        <v/>
      </c>
      <c r="H3866" s="29" t="str">
        <f>IF(D3866="","",VLOOKUP(D3866,'Műszaki adattábla'!F:P,11,0))</f>
        <v/>
      </c>
      <c r="I3866" s="30"/>
      <c r="J3866" s="30"/>
      <c r="K3866" s="31" t="str">
        <f>IF(D3866="","",ROUND(((F3866*I3866*'Műszaki adattábla'!$C$7/'Műszaki adattábla'!$C$8)+(G3866*I3866)+(H3866*I3866))/12*'Műszaki adattábla'!T3857,0))</f>
        <v/>
      </c>
      <c r="L3866" s="32" t="str">
        <f t="shared" si="127"/>
        <v/>
      </c>
    </row>
    <row r="3867" spans="2:12" ht="14.4" thickBot="1" x14ac:dyDescent="0.3">
      <c r="B3867" s="28" t="str">
        <f t="shared" si="126"/>
        <v/>
      </c>
      <c r="C3867" s="167" t="str">
        <f>IF(D3867="","",VLOOKUP(D3867,'Műszaki adattábla'!F:G,2,0))</f>
        <v/>
      </c>
      <c r="D3867" s="168" t="str">
        <f>IF('Műszaki adattábla'!F3858="","",'Műszaki adattábla'!F3858)</f>
        <v/>
      </c>
      <c r="E3867" s="169" t="str">
        <f>IF(D3867="","",VLOOKUP(D3867,'Műszaki adattábla'!F:R,13,0))</f>
        <v/>
      </c>
      <c r="F3867" s="29" t="str">
        <f>IF(D3867="","",VLOOKUP(D3867,'Műszaki adattábla'!F:M,8,0))</f>
        <v/>
      </c>
      <c r="G3867" s="29" t="str">
        <f>IF(D3867="","",IF('Műszaki adattábla'!L3858="20-99",IF('Műszaki adattábla'!O3858="","Nem adott meg lekötött teljesítményt",VLOOKUP(D3867,'Műszaki adattábla'!F:O,10,0)),0))</f>
        <v/>
      </c>
      <c r="H3867" s="29" t="str">
        <f>IF(D3867="","",VLOOKUP(D3867,'Műszaki adattábla'!F:P,11,0))</f>
        <v/>
      </c>
      <c r="I3867" s="30"/>
      <c r="J3867" s="30"/>
      <c r="K3867" s="31" t="str">
        <f>IF(D3867="","",ROUND(((F3867*I3867*'Műszaki adattábla'!$C$7/'Műszaki adattábla'!$C$8)+(G3867*I3867)+(H3867*I3867))/12*'Műszaki adattábla'!T3858,0))</f>
        <v/>
      </c>
      <c r="L3867" s="32" t="str">
        <f t="shared" si="127"/>
        <v/>
      </c>
    </row>
    <row r="3868" spans="2:12" ht="14.4" thickBot="1" x14ac:dyDescent="0.3">
      <c r="B3868" s="28" t="str">
        <f t="shared" ref="B3868:B3931" si="128">IF(D3868="","",B3867+1)</f>
        <v/>
      </c>
      <c r="C3868" s="167" t="str">
        <f>IF(D3868="","",VLOOKUP(D3868,'Műszaki adattábla'!F:G,2,0))</f>
        <v/>
      </c>
      <c r="D3868" s="168" t="str">
        <f>IF('Műszaki adattábla'!F3859="","",'Műszaki adattábla'!F3859)</f>
        <v/>
      </c>
      <c r="E3868" s="169" t="str">
        <f>IF(D3868="","",VLOOKUP(D3868,'Műszaki adattábla'!F:R,13,0))</f>
        <v/>
      </c>
      <c r="F3868" s="29" t="str">
        <f>IF(D3868="","",VLOOKUP(D3868,'Műszaki adattábla'!F:M,8,0))</f>
        <v/>
      </c>
      <c r="G3868" s="29" t="str">
        <f>IF(D3868="","",IF('Műszaki adattábla'!L3859="20-99",IF('Műszaki adattábla'!O3859="","Nem adott meg lekötött teljesítményt",VLOOKUP(D3868,'Műszaki adattábla'!F:O,10,0)),0))</f>
        <v/>
      </c>
      <c r="H3868" s="29" t="str">
        <f>IF(D3868="","",VLOOKUP(D3868,'Műszaki adattábla'!F:P,11,0))</f>
        <v/>
      </c>
      <c r="I3868" s="30"/>
      <c r="J3868" s="30"/>
      <c r="K3868" s="31" t="str">
        <f>IF(D3868="","",ROUND(((F3868*I3868*'Műszaki adattábla'!$C$7/'Műszaki adattábla'!$C$8)+(G3868*I3868)+(H3868*I3868))/12*'Műszaki adattábla'!T3859,0))</f>
        <v/>
      </c>
      <c r="L3868" s="32" t="str">
        <f t="shared" ref="L3868:L3931" si="129">IF(D3868="","",ROUND((J3868/1000)*E3868,0))</f>
        <v/>
      </c>
    </row>
    <row r="3869" spans="2:12" ht="14.4" thickBot="1" x14ac:dyDescent="0.3">
      <c r="B3869" s="28" t="str">
        <f t="shared" si="128"/>
        <v/>
      </c>
      <c r="C3869" s="167" t="str">
        <f>IF(D3869="","",VLOOKUP(D3869,'Műszaki adattábla'!F:G,2,0))</f>
        <v/>
      </c>
      <c r="D3869" s="168" t="str">
        <f>IF('Műszaki adattábla'!F3860="","",'Műszaki adattábla'!F3860)</f>
        <v/>
      </c>
      <c r="E3869" s="169" t="str">
        <f>IF(D3869="","",VLOOKUP(D3869,'Műszaki adattábla'!F:R,13,0))</f>
        <v/>
      </c>
      <c r="F3869" s="29" t="str">
        <f>IF(D3869="","",VLOOKUP(D3869,'Műszaki adattábla'!F:M,8,0))</f>
        <v/>
      </c>
      <c r="G3869" s="29" t="str">
        <f>IF(D3869="","",IF('Műszaki adattábla'!L3860="20-99",IF('Műszaki adattábla'!O3860="","Nem adott meg lekötött teljesítményt",VLOOKUP(D3869,'Műszaki adattábla'!F:O,10,0)),0))</f>
        <v/>
      </c>
      <c r="H3869" s="29" t="str">
        <f>IF(D3869="","",VLOOKUP(D3869,'Műszaki adattábla'!F:P,11,0))</f>
        <v/>
      </c>
      <c r="I3869" s="30"/>
      <c r="J3869" s="30"/>
      <c r="K3869" s="31" t="str">
        <f>IF(D3869="","",ROUND(((F3869*I3869*'Műszaki adattábla'!$C$7/'Műszaki adattábla'!$C$8)+(G3869*I3869)+(H3869*I3869))/12*'Műszaki adattábla'!T3860,0))</f>
        <v/>
      </c>
      <c r="L3869" s="32" t="str">
        <f t="shared" si="129"/>
        <v/>
      </c>
    </row>
    <row r="3870" spans="2:12" ht="14.4" thickBot="1" x14ac:dyDescent="0.3">
      <c r="B3870" s="28" t="str">
        <f t="shared" si="128"/>
        <v/>
      </c>
      <c r="C3870" s="167" t="str">
        <f>IF(D3870="","",VLOOKUP(D3870,'Műszaki adattábla'!F:G,2,0))</f>
        <v/>
      </c>
      <c r="D3870" s="168" t="str">
        <f>IF('Műszaki adattábla'!F3861="","",'Műszaki adattábla'!F3861)</f>
        <v/>
      </c>
      <c r="E3870" s="169" t="str">
        <f>IF(D3870="","",VLOOKUP(D3870,'Műszaki adattábla'!F:R,13,0))</f>
        <v/>
      </c>
      <c r="F3870" s="29" t="str">
        <f>IF(D3870="","",VLOOKUP(D3870,'Műszaki adattábla'!F:M,8,0))</f>
        <v/>
      </c>
      <c r="G3870" s="29" t="str">
        <f>IF(D3870="","",IF('Műszaki adattábla'!L3861="20-99",IF('Műszaki adattábla'!O3861="","Nem adott meg lekötött teljesítményt",VLOOKUP(D3870,'Műszaki adattábla'!F:O,10,0)),0))</f>
        <v/>
      </c>
      <c r="H3870" s="29" t="str">
        <f>IF(D3870="","",VLOOKUP(D3870,'Műszaki adattábla'!F:P,11,0))</f>
        <v/>
      </c>
      <c r="I3870" s="30"/>
      <c r="J3870" s="30"/>
      <c r="K3870" s="31" t="str">
        <f>IF(D3870="","",ROUND(((F3870*I3870*'Műszaki adattábla'!$C$7/'Műszaki adattábla'!$C$8)+(G3870*I3870)+(H3870*I3870))/12*'Műszaki adattábla'!T3861,0))</f>
        <v/>
      </c>
      <c r="L3870" s="32" t="str">
        <f t="shared" si="129"/>
        <v/>
      </c>
    </row>
    <row r="3871" spans="2:12" ht="14.4" thickBot="1" x14ac:dyDescent="0.3">
      <c r="B3871" s="28" t="str">
        <f t="shared" si="128"/>
        <v/>
      </c>
      <c r="C3871" s="167" t="str">
        <f>IF(D3871="","",VLOOKUP(D3871,'Műszaki adattábla'!F:G,2,0))</f>
        <v/>
      </c>
      <c r="D3871" s="168" t="str">
        <f>IF('Műszaki adattábla'!F3862="","",'Műszaki adattábla'!F3862)</f>
        <v/>
      </c>
      <c r="E3871" s="169" t="str">
        <f>IF(D3871="","",VLOOKUP(D3871,'Műszaki adattábla'!F:R,13,0))</f>
        <v/>
      </c>
      <c r="F3871" s="29" t="str">
        <f>IF(D3871="","",VLOOKUP(D3871,'Műszaki adattábla'!F:M,8,0))</f>
        <v/>
      </c>
      <c r="G3871" s="29" t="str">
        <f>IF(D3871="","",IF('Műszaki adattábla'!L3862="20-99",IF('Műszaki adattábla'!O3862="","Nem adott meg lekötött teljesítményt",VLOOKUP(D3871,'Műszaki adattábla'!F:O,10,0)),0))</f>
        <v/>
      </c>
      <c r="H3871" s="29" t="str">
        <f>IF(D3871="","",VLOOKUP(D3871,'Műszaki adattábla'!F:P,11,0))</f>
        <v/>
      </c>
      <c r="I3871" s="30"/>
      <c r="J3871" s="30"/>
      <c r="K3871" s="31" t="str">
        <f>IF(D3871="","",ROUND(((F3871*I3871*'Műszaki adattábla'!$C$7/'Műszaki adattábla'!$C$8)+(G3871*I3871)+(H3871*I3871))/12*'Műszaki adattábla'!T3862,0))</f>
        <v/>
      </c>
      <c r="L3871" s="32" t="str">
        <f t="shared" si="129"/>
        <v/>
      </c>
    </row>
    <row r="3872" spans="2:12" ht="14.4" thickBot="1" x14ac:dyDescent="0.3">
      <c r="B3872" s="28" t="str">
        <f t="shared" si="128"/>
        <v/>
      </c>
      <c r="C3872" s="167" t="str">
        <f>IF(D3872="","",VLOOKUP(D3872,'Műszaki adattábla'!F:G,2,0))</f>
        <v/>
      </c>
      <c r="D3872" s="168" t="str">
        <f>IF('Műszaki adattábla'!F3863="","",'Műszaki adattábla'!F3863)</f>
        <v/>
      </c>
      <c r="E3872" s="169" t="str">
        <f>IF(D3872="","",VLOOKUP(D3872,'Műszaki adattábla'!F:R,13,0))</f>
        <v/>
      </c>
      <c r="F3872" s="29" t="str">
        <f>IF(D3872="","",VLOOKUP(D3872,'Műszaki adattábla'!F:M,8,0))</f>
        <v/>
      </c>
      <c r="G3872" s="29" t="str">
        <f>IF(D3872="","",IF('Műszaki adattábla'!L3863="20-99",IF('Műszaki adattábla'!O3863="","Nem adott meg lekötött teljesítményt",VLOOKUP(D3872,'Műszaki adattábla'!F:O,10,0)),0))</f>
        <v/>
      </c>
      <c r="H3872" s="29" t="str">
        <f>IF(D3872="","",VLOOKUP(D3872,'Műszaki adattábla'!F:P,11,0))</f>
        <v/>
      </c>
      <c r="I3872" s="30"/>
      <c r="J3872" s="30"/>
      <c r="K3872" s="31" t="str">
        <f>IF(D3872="","",ROUND(((F3872*I3872*'Műszaki adattábla'!$C$7/'Műszaki adattábla'!$C$8)+(G3872*I3872)+(H3872*I3872))/12*'Műszaki adattábla'!T3863,0))</f>
        <v/>
      </c>
      <c r="L3872" s="32" t="str">
        <f t="shared" si="129"/>
        <v/>
      </c>
    </row>
    <row r="3873" spans="2:12" ht="14.4" thickBot="1" x14ac:dyDescent="0.3">
      <c r="B3873" s="28" t="str">
        <f t="shared" si="128"/>
        <v/>
      </c>
      <c r="C3873" s="167" t="str">
        <f>IF(D3873="","",VLOOKUP(D3873,'Műszaki adattábla'!F:G,2,0))</f>
        <v/>
      </c>
      <c r="D3873" s="168" t="str">
        <f>IF('Műszaki adattábla'!F3864="","",'Műszaki adattábla'!F3864)</f>
        <v/>
      </c>
      <c r="E3873" s="169" t="str">
        <f>IF(D3873="","",VLOOKUP(D3873,'Műszaki adattábla'!F:R,13,0))</f>
        <v/>
      </c>
      <c r="F3873" s="29" t="str">
        <f>IF(D3873="","",VLOOKUP(D3873,'Műszaki adattábla'!F:M,8,0))</f>
        <v/>
      </c>
      <c r="G3873" s="29" t="str">
        <f>IF(D3873="","",IF('Műszaki adattábla'!L3864="20-99",IF('Műszaki adattábla'!O3864="","Nem adott meg lekötött teljesítményt",VLOOKUP(D3873,'Műszaki adattábla'!F:O,10,0)),0))</f>
        <v/>
      </c>
      <c r="H3873" s="29" t="str">
        <f>IF(D3873="","",VLOOKUP(D3873,'Műszaki adattábla'!F:P,11,0))</f>
        <v/>
      </c>
      <c r="I3873" s="30"/>
      <c r="J3873" s="30"/>
      <c r="K3873" s="31" t="str">
        <f>IF(D3873="","",ROUND(((F3873*I3873*'Műszaki adattábla'!$C$7/'Műszaki adattábla'!$C$8)+(G3873*I3873)+(H3873*I3873))/12*'Műszaki adattábla'!T3864,0))</f>
        <v/>
      </c>
      <c r="L3873" s="32" t="str">
        <f t="shared" si="129"/>
        <v/>
      </c>
    </row>
    <row r="3874" spans="2:12" ht="14.4" thickBot="1" x14ac:dyDescent="0.3">
      <c r="B3874" s="28" t="str">
        <f t="shared" si="128"/>
        <v/>
      </c>
      <c r="C3874" s="167" t="str">
        <f>IF(D3874="","",VLOOKUP(D3874,'Műszaki adattábla'!F:G,2,0))</f>
        <v/>
      </c>
      <c r="D3874" s="168" t="str">
        <f>IF('Műszaki adattábla'!F3865="","",'Műszaki adattábla'!F3865)</f>
        <v/>
      </c>
      <c r="E3874" s="169" t="str">
        <f>IF(D3874="","",VLOOKUP(D3874,'Műszaki adattábla'!F:R,13,0))</f>
        <v/>
      </c>
      <c r="F3874" s="29" t="str">
        <f>IF(D3874="","",VLOOKUP(D3874,'Műszaki adattábla'!F:M,8,0))</f>
        <v/>
      </c>
      <c r="G3874" s="29" t="str">
        <f>IF(D3874="","",IF('Műszaki adattábla'!L3865="20-99",IF('Műszaki adattábla'!O3865="","Nem adott meg lekötött teljesítményt",VLOOKUP(D3874,'Műszaki adattábla'!F:O,10,0)),0))</f>
        <v/>
      </c>
      <c r="H3874" s="29" t="str">
        <f>IF(D3874="","",VLOOKUP(D3874,'Műszaki adattábla'!F:P,11,0))</f>
        <v/>
      </c>
      <c r="I3874" s="30"/>
      <c r="J3874" s="30"/>
      <c r="K3874" s="31" t="str">
        <f>IF(D3874="","",ROUND(((F3874*I3874*'Műszaki adattábla'!$C$7/'Műszaki adattábla'!$C$8)+(G3874*I3874)+(H3874*I3874))/12*'Műszaki adattábla'!T3865,0))</f>
        <v/>
      </c>
      <c r="L3874" s="32" t="str">
        <f t="shared" si="129"/>
        <v/>
      </c>
    </row>
    <row r="3875" spans="2:12" ht="14.4" thickBot="1" x14ac:dyDescent="0.3">
      <c r="B3875" s="28" t="str">
        <f t="shared" si="128"/>
        <v/>
      </c>
      <c r="C3875" s="167" t="str">
        <f>IF(D3875="","",VLOOKUP(D3875,'Műszaki adattábla'!F:G,2,0))</f>
        <v/>
      </c>
      <c r="D3875" s="168" t="str">
        <f>IF('Műszaki adattábla'!F3866="","",'Műszaki adattábla'!F3866)</f>
        <v/>
      </c>
      <c r="E3875" s="169" t="str">
        <f>IF(D3875="","",VLOOKUP(D3875,'Műszaki adattábla'!F:R,13,0))</f>
        <v/>
      </c>
      <c r="F3875" s="29" t="str">
        <f>IF(D3875="","",VLOOKUP(D3875,'Műszaki adattábla'!F:M,8,0))</f>
        <v/>
      </c>
      <c r="G3875" s="29" t="str">
        <f>IF(D3875="","",IF('Műszaki adattábla'!L3866="20-99",IF('Műszaki adattábla'!O3866="","Nem adott meg lekötött teljesítményt",VLOOKUP(D3875,'Műszaki adattábla'!F:O,10,0)),0))</f>
        <v/>
      </c>
      <c r="H3875" s="29" t="str">
        <f>IF(D3875="","",VLOOKUP(D3875,'Műszaki adattábla'!F:P,11,0))</f>
        <v/>
      </c>
      <c r="I3875" s="30"/>
      <c r="J3875" s="30"/>
      <c r="K3875" s="31" t="str">
        <f>IF(D3875="","",ROUND(((F3875*I3875*'Műszaki adattábla'!$C$7/'Műszaki adattábla'!$C$8)+(G3875*I3875)+(H3875*I3875))/12*'Műszaki adattábla'!T3866,0))</f>
        <v/>
      </c>
      <c r="L3875" s="32" t="str">
        <f t="shared" si="129"/>
        <v/>
      </c>
    </row>
    <row r="3876" spans="2:12" ht="14.4" thickBot="1" x14ac:dyDescent="0.3">
      <c r="B3876" s="28" t="str">
        <f t="shared" si="128"/>
        <v/>
      </c>
      <c r="C3876" s="167" t="str">
        <f>IF(D3876="","",VLOOKUP(D3876,'Műszaki adattábla'!F:G,2,0))</f>
        <v/>
      </c>
      <c r="D3876" s="168" t="str">
        <f>IF('Műszaki adattábla'!F3867="","",'Műszaki adattábla'!F3867)</f>
        <v/>
      </c>
      <c r="E3876" s="169" t="str">
        <f>IF(D3876="","",VLOOKUP(D3876,'Műszaki adattábla'!F:R,13,0))</f>
        <v/>
      </c>
      <c r="F3876" s="29" t="str">
        <f>IF(D3876="","",VLOOKUP(D3876,'Műszaki adattábla'!F:M,8,0))</f>
        <v/>
      </c>
      <c r="G3876" s="29" t="str">
        <f>IF(D3876="","",IF('Műszaki adattábla'!L3867="20-99",IF('Műszaki adattábla'!O3867="","Nem adott meg lekötött teljesítményt",VLOOKUP(D3876,'Műszaki adattábla'!F:O,10,0)),0))</f>
        <v/>
      </c>
      <c r="H3876" s="29" t="str">
        <f>IF(D3876="","",VLOOKUP(D3876,'Műszaki adattábla'!F:P,11,0))</f>
        <v/>
      </c>
      <c r="I3876" s="30"/>
      <c r="J3876" s="30"/>
      <c r="K3876" s="31" t="str">
        <f>IF(D3876="","",ROUND(((F3876*I3876*'Műszaki adattábla'!$C$7/'Műszaki adattábla'!$C$8)+(G3876*I3876)+(H3876*I3876))/12*'Műszaki adattábla'!T3867,0))</f>
        <v/>
      </c>
      <c r="L3876" s="32" t="str">
        <f t="shared" si="129"/>
        <v/>
      </c>
    </row>
    <row r="3877" spans="2:12" ht="14.4" thickBot="1" x14ac:dyDescent="0.3">
      <c r="B3877" s="28" t="str">
        <f t="shared" si="128"/>
        <v/>
      </c>
      <c r="C3877" s="167" t="str">
        <f>IF(D3877="","",VLOOKUP(D3877,'Műszaki adattábla'!F:G,2,0))</f>
        <v/>
      </c>
      <c r="D3877" s="168" t="str">
        <f>IF('Műszaki adattábla'!F3868="","",'Műszaki adattábla'!F3868)</f>
        <v/>
      </c>
      <c r="E3877" s="169" t="str">
        <f>IF(D3877="","",VLOOKUP(D3877,'Műszaki adattábla'!F:R,13,0))</f>
        <v/>
      </c>
      <c r="F3877" s="29" t="str">
        <f>IF(D3877="","",VLOOKUP(D3877,'Műszaki adattábla'!F:M,8,0))</f>
        <v/>
      </c>
      <c r="G3877" s="29" t="str">
        <f>IF(D3877="","",IF('Műszaki adattábla'!L3868="20-99",IF('Műszaki adattábla'!O3868="","Nem adott meg lekötött teljesítményt",VLOOKUP(D3877,'Műszaki adattábla'!F:O,10,0)),0))</f>
        <v/>
      </c>
      <c r="H3877" s="29" t="str">
        <f>IF(D3877="","",VLOOKUP(D3877,'Műszaki adattábla'!F:P,11,0))</f>
        <v/>
      </c>
      <c r="I3877" s="30"/>
      <c r="J3877" s="30"/>
      <c r="K3877" s="31" t="str">
        <f>IF(D3877="","",ROUND(((F3877*I3877*'Műszaki adattábla'!$C$7/'Műszaki adattábla'!$C$8)+(G3877*I3877)+(H3877*I3877))/12*'Műszaki adattábla'!T3868,0))</f>
        <v/>
      </c>
      <c r="L3877" s="32" t="str">
        <f t="shared" si="129"/>
        <v/>
      </c>
    </row>
    <row r="3878" spans="2:12" ht="14.4" thickBot="1" x14ac:dyDescent="0.3">
      <c r="B3878" s="28" t="str">
        <f t="shared" si="128"/>
        <v/>
      </c>
      <c r="C3878" s="167" t="str">
        <f>IF(D3878="","",VLOOKUP(D3878,'Műszaki adattábla'!F:G,2,0))</f>
        <v/>
      </c>
      <c r="D3878" s="168" t="str">
        <f>IF('Műszaki adattábla'!F3869="","",'Műszaki adattábla'!F3869)</f>
        <v/>
      </c>
      <c r="E3878" s="169" t="str">
        <f>IF(D3878="","",VLOOKUP(D3878,'Műszaki adattábla'!F:R,13,0))</f>
        <v/>
      </c>
      <c r="F3878" s="29" t="str">
        <f>IF(D3878="","",VLOOKUP(D3878,'Műszaki adattábla'!F:M,8,0))</f>
        <v/>
      </c>
      <c r="G3878" s="29" t="str">
        <f>IF(D3878="","",IF('Műszaki adattábla'!L3869="20-99",IF('Műszaki adattábla'!O3869="","Nem adott meg lekötött teljesítményt",VLOOKUP(D3878,'Műszaki adattábla'!F:O,10,0)),0))</f>
        <v/>
      </c>
      <c r="H3878" s="29" t="str">
        <f>IF(D3878="","",VLOOKUP(D3878,'Műszaki adattábla'!F:P,11,0))</f>
        <v/>
      </c>
      <c r="I3878" s="30"/>
      <c r="J3878" s="30"/>
      <c r="K3878" s="31" t="str">
        <f>IF(D3878="","",ROUND(((F3878*I3878*'Műszaki adattábla'!$C$7/'Műszaki adattábla'!$C$8)+(G3878*I3878)+(H3878*I3878))/12*'Műszaki adattábla'!T3869,0))</f>
        <v/>
      </c>
      <c r="L3878" s="32" t="str">
        <f t="shared" si="129"/>
        <v/>
      </c>
    </row>
    <row r="3879" spans="2:12" ht="14.4" thickBot="1" x14ac:dyDescent="0.3">
      <c r="B3879" s="28" t="str">
        <f t="shared" si="128"/>
        <v/>
      </c>
      <c r="C3879" s="167" t="str">
        <f>IF(D3879="","",VLOOKUP(D3879,'Műszaki adattábla'!F:G,2,0))</f>
        <v/>
      </c>
      <c r="D3879" s="168" t="str">
        <f>IF('Műszaki adattábla'!F3870="","",'Műszaki adattábla'!F3870)</f>
        <v/>
      </c>
      <c r="E3879" s="169" t="str">
        <f>IF(D3879="","",VLOOKUP(D3879,'Műszaki adattábla'!F:R,13,0))</f>
        <v/>
      </c>
      <c r="F3879" s="29" t="str">
        <f>IF(D3879="","",VLOOKUP(D3879,'Műszaki adattábla'!F:M,8,0))</f>
        <v/>
      </c>
      <c r="G3879" s="29" t="str">
        <f>IF(D3879="","",IF('Műszaki adattábla'!L3870="20-99",IF('Műszaki adattábla'!O3870="","Nem adott meg lekötött teljesítményt",VLOOKUP(D3879,'Műszaki adattábla'!F:O,10,0)),0))</f>
        <v/>
      </c>
      <c r="H3879" s="29" t="str">
        <f>IF(D3879="","",VLOOKUP(D3879,'Műszaki adattábla'!F:P,11,0))</f>
        <v/>
      </c>
      <c r="I3879" s="30"/>
      <c r="J3879" s="30"/>
      <c r="K3879" s="31" t="str">
        <f>IF(D3879="","",ROUND(((F3879*I3879*'Műszaki adattábla'!$C$7/'Műszaki adattábla'!$C$8)+(G3879*I3879)+(H3879*I3879))/12*'Műszaki adattábla'!T3870,0))</f>
        <v/>
      </c>
      <c r="L3879" s="32" t="str">
        <f t="shared" si="129"/>
        <v/>
      </c>
    </row>
    <row r="3880" spans="2:12" ht="14.4" thickBot="1" x14ac:dyDescent="0.3">
      <c r="B3880" s="28" t="str">
        <f t="shared" si="128"/>
        <v/>
      </c>
      <c r="C3880" s="167" t="str">
        <f>IF(D3880="","",VLOOKUP(D3880,'Műszaki adattábla'!F:G,2,0))</f>
        <v/>
      </c>
      <c r="D3880" s="168" t="str">
        <f>IF('Műszaki adattábla'!F3871="","",'Műszaki adattábla'!F3871)</f>
        <v/>
      </c>
      <c r="E3880" s="169" t="str">
        <f>IF(D3880="","",VLOOKUP(D3880,'Műszaki adattábla'!F:R,13,0))</f>
        <v/>
      </c>
      <c r="F3880" s="29" t="str">
        <f>IF(D3880="","",VLOOKUP(D3880,'Műszaki adattábla'!F:M,8,0))</f>
        <v/>
      </c>
      <c r="G3880" s="29" t="str">
        <f>IF(D3880="","",IF('Műszaki adattábla'!L3871="20-99",IF('Műszaki adattábla'!O3871="","Nem adott meg lekötött teljesítményt",VLOOKUP(D3880,'Műszaki adattábla'!F:O,10,0)),0))</f>
        <v/>
      </c>
      <c r="H3880" s="29" t="str">
        <f>IF(D3880="","",VLOOKUP(D3880,'Műszaki adattábla'!F:P,11,0))</f>
        <v/>
      </c>
      <c r="I3880" s="30"/>
      <c r="J3880" s="30"/>
      <c r="K3880" s="31" t="str">
        <f>IF(D3880="","",ROUND(((F3880*I3880*'Műszaki adattábla'!$C$7/'Műszaki adattábla'!$C$8)+(G3880*I3880)+(H3880*I3880))/12*'Műszaki adattábla'!T3871,0))</f>
        <v/>
      </c>
      <c r="L3880" s="32" t="str">
        <f t="shared" si="129"/>
        <v/>
      </c>
    </row>
    <row r="3881" spans="2:12" ht="14.4" thickBot="1" x14ac:dyDescent="0.3">
      <c r="B3881" s="28" t="str">
        <f t="shared" si="128"/>
        <v/>
      </c>
      <c r="C3881" s="167" t="str">
        <f>IF(D3881="","",VLOOKUP(D3881,'Műszaki adattábla'!F:G,2,0))</f>
        <v/>
      </c>
      <c r="D3881" s="168" t="str">
        <f>IF('Műszaki adattábla'!F3872="","",'Műszaki adattábla'!F3872)</f>
        <v/>
      </c>
      <c r="E3881" s="169" t="str">
        <f>IF(D3881="","",VLOOKUP(D3881,'Műszaki adattábla'!F:R,13,0))</f>
        <v/>
      </c>
      <c r="F3881" s="29" t="str">
        <f>IF(D3881="","",VLOOKUP(D3881,'Műszaki adattábla'!F:M,8,0))</f>
        <v/>
      </c>
      <c r="G3881" s="29" t="str">
        <f>IF(D3881="","",IF('Műszaki adattábla'!L3872="20-99",IF('Műszaki adattábla'!O3872="","Nem adott meg lekötött teljesítményt",VLOOKUP(D3881,'Műszaki adattábla'!F:O,10,0)),0))</f>
        <v/>
      </c>
      <c r="H3881" s="29" t="str">
        <f>IF(D3881="","",VLOOKUP(D3881,'Műszaki adattábla'!F:P,11,0))</f>
        <v/>
      </c>
      <c r="I3881" s="30"/>
      <c r="J3881" s="30"/>
      <c r="K3881" s="31" t="str">
        <f>IF(D3881="","",ROUND(((F3881*I3881*'Műszaki adattábla'!$C$7/'Műszaki adattábla'!$C$8)+(G3881*I3881)+(H3881*I3881))/12*'Műszaki adattábla'!T3872,0))</f>
        <v/>
      </c>
      <c r="L3881" s="32" t="str">
        <f t="shared" si="129"/>
        <v/>
      </c>
    </row>
    <row r="3882" spans="2:12" ht="14.4" thickBot="1" x14ac:dyDescent="0.3">
      <c r="B3882" s="28" t="str">
        <f t="shared" si="128"/>
        <v/>
      </c>
      <c r="C3882" s="167" t="str">
        <f>IF(D3882="","",VLOOKUP(D3882,'Műszaki adattábla'!F:G,2,0))</f>
        <v/>
      </c>
      <c r="D3882" s="168" t="str">
        <f>IF('Műszaki adattábla'!F3873="","",'Műszaki adattábla'!F3873)</f>
        <v/>
      </c>
      <c r="E3882" s="169" t="str">
        <f>IF(D3882="","",VLOOKUP(D3882,'Műszaki adattábla'!F:R,13,0))</f>
        <v/>
      </c>
      <c r="F3882" s="29" t="str">
        <f>IF(D3882="","",VLOOKUP(D3882,'Műszaki adattábla'!F:M,8,0))</f>
        <v/>
      </c>
      <c r="G3882" s="29" t="str">
        <f>IF(D3882="","",IF('Műszaki adattábla'!L3873="20-99",IF('Műszaki adattábla'!O3873="","Nem adott meg lekötött teljesítményt",VLOOKUP(D3882,'Műszaki adattábla'!F:O,10,0)),0))</f>
        <v/>
      </c>
      <c r="H3882" s="29" t="str">
        <f>IF(D3882="","",VLOOKUP(D3882,'Műszaki adattábla'!F:P,11,0))</f>
        <v/>
      </c>
      <c r="I3882" s="30"/>
      <c r="J3882" s="30"/>
      <c r="K3882" s="31" t="str">
        <f>IF(D3882="","",ROUND(((F3882*I3882*'Műszaki adattábla'!$C$7/'Műszaki adattábla'!$C$8)+(G3882*I3882)+(H3882*I3882))/12*'Műszaki adattábla'!T3873,0))</f>
        <v/>
      </c>
      <c r="L3882" s="32" t="str">
        <f t="shared" si="129"/>
        <v/>
      </c>
    </row>
    <row r="3883" spans="2:12" ht="14.4" thickBot="1" x14ac:dyDescent="0.3">
      <c r="B3883" s="28" t="str">
        <f t="shared" si="128"/>
        <v/>
      </c>
      <c r="C3883" s="167" t="str">
        <f>IF(D3883="","",VLOOKUP(D3883,'Műszaki adattábla'!F:G,2,0))</f>
        <v/>
      </c>
      <c r="D3883" s="168" t="str">
        <f>IF('Műszaki adattábla'!F3874="","",'Műszaki adattábla'!F3874)</f>
        <v/>
      </c>
      <c r="E3883" s="169" t="str">
        <f>IF(D3883="","",VLOOKUP(D3883,'Műszaki adattábla'!F:R,13,0))</f>
        <v/>
      </c>
      <c r="F3883" s="29" t="str">
        <f>IF(D3883="","",VLOOKUP(D3883,'Műszaki adattábla'!F:M,8,0))</f>
        <v/>
      </c>
      <c r="G3883" s="29" t="str">
        <f>IF(D3883="","",IF('Műszaki adattábla'!L3874="20-99",IF('Műszaki adattábla'!O3874="","Nem adott meg lekötött teljesítményt",VLOOKUP(D3883,'Műszaki adattábla'!F:O,10,0)),0))</f>
        <v/>
      </c>
      <c r="H3883" s="29" t="str">
        <f>IF(D3883="","",VLOOKUP(D3883,'Műszaki adattábla'!F:P,11,0))</f>
        <v/>
      </c>
      <c r="I3883" s="30"/>
      <c r="J3883" s="30"/>
      <c r="K3883" s="31" t="str">
        <f>IF(D3883="","",ROUND(((F3883*I3883*'Műszaki adattábla'!$C$7/'Műszaki adattábla'!$C$8)+(G3883*I3883)+(H3883*I3883))/12*'Műszaki adattábla'!T3874,0))</f>
        <v/>
      </c>
      <c r="L3883" s="32" t="str">
        <f t="shared" si="129"/>
        <v/>
      </c>
    </row>
    <row r="3884" spans="2:12" ht="14.4" thickBot="1" x14ac:dyDescent="0.3">
      <c r="B3884" s="28" t="str">
        <f t="shared" si="128"/>
        <v/>
      </c>
      <c r="C3884" s="167" t="str">
        <f>IF(D3884="","",VLOOKUP(D3884,'Műszaki adattábla'!F:G,2,0))</f>
        <v/>
      </c>
      <c r="D3884" s="168" t="str">
        <f>IF('Műszaki adattábla'!F3875="","",'Műszaki adattábla'!F3875)</f>
        <v/>
      </c>
      <c r="E3884" s="169" t="str">
        <f>IF(D3884="","",VLOOKUP(D3884,'Műszaki adattábla'!F:R,13,0))</f>
        <v/>
      </c>
      <c r="F3884" s="29" t="str">
        <f>IF(D3884="","",VLOOKUP(D3884,'Műszaki adattábla'!F:M,8,0))</f>
        <v/>
      </c>
      <c r="G3884" s="29" t="str">
        <f>IF(D3884="","",IF('Műszaki adattábla'!L3875="20-99",IF('Műszaki adattábla'!O3875="","Nem adott meg lekötött teljesítményt",VLOOKUP(D3884,'Műszaki adattábla'!F:O,10,0)),0))</f>
        <v/>
      </c>
      <c r="H3884" s="29" t="str">
        <f>IF(D3884="","",VLOOKUP(D3884,'Műszaki adattábla'!F:P,11,0))</f>
        <v/>
      </c>
      <c r="I3884" s="30"/>
      <c r="J3884" s="30"/>
      <c r="K3884" s="31" t="str">
        <f>IF(D3884="","",ROUND(((F3884*I3884*'Műszaki adattábla'!$C$7/'Műszaki adattábla'!$C$8)+(G3884*I3884)+(H3884*I3884))/12*'Műszaki adattábla'!T3875,0))</f>
        <v/>
      </c>
      <c r="L3884" s="32" t="str">
        <f t="shared" si="129"/>
        <v/>
      </c>
    </row>
    <row r="3885" spans="2:12" ht="14.4" thickBot="1" x14ac:dyDescent="0.3">
      <c r="B3885" s="28" t="str">
        <f t="shared" si="128"/>
        <v/>
      </c>
      <c r="C3885" s="167" t="str">
        <f>IF(D3885="","",VLOOKUP(D3885,'Műszaki adattábla'!F:G,2,0))</f>
        <v/>
      </c>
      <c r="D3885" s="168" t="str">
        <f>IF('Műszaki adattábla'!F3876="","",'Műszaki adattábla'!F3876)</f>
        <v/>
      </c>
      <c r="E3885" s="169" t="str">
        <f>IF(D3885="","",VLOOKUP(D3885,'Műszaki adattábla'!F:R,13,0))</f>
        <v/>
      </c>
      <c r="F3885" s="29" t="str">
        <f>IF(D3885="","",VLOOKUP(D3885,'Műszaki adattábla'!F:M,8,0))</f>
        <v/>
      </c>
      <c r="G3885" s="29" t="str">
        <f>IF(D3885="","",IF('Műszaki adattábla'!L3876="20-99",IF('Műszaki adattábla'!O3876="","Nem adott meg lekötött teljesítményt",VLOOKUP(D3885,'Műszaki adattábla'!F:O,10,0)),0))</f>
        <v/>
      </c>
      <c r="H3885" s="29" t="str">
        <f>IF(D3885="","",VLOOKUP(D3885,'Műszaki adattábla'!F:P,11,0))</f>
        <v/>
      </c>
      <c r="I3885" s="30"/>
      <c r="J3885" s="30"/>
      <c r="K3885" s="31" t="str">
        <f>IF(D3885="","",ROUND(((F3885*I3885*'Műszaki adattábla'!$C$7/'Műszaki adattábla'!$C$8)+(G3885*I3885)+(H3885*I3885))/12*'Műszaki adattábla'!T3876,0))</f>
        <v/>
      </c>
      <c r="L3885" s="32" t="str">
        <f t="shared" si="129"/>
        <v/>
      </c>
    </row>
    <row r="3886" spans="2:12" ht="14.4" thickBot="1" x14ac:dyDescent="0.3">
      <c r="B3886" s="28" t="str">
        <f t="shared" si="128"/>
        <v/>
      </c>
      <c r="C3886" s="167" t="str">
        <f>IF(D3886="","",VLOOKUP(D3886,'Műszaki adattábla'!F:G,2,0))</f>
        <v/>
      </c>
      <c r="D3886" s="168" t="str">
        <f>IF('Műszaki adattábla'!F3877="","",'Műszaki adattábla'!F3877)</f>
        <v/>
      </c>
      <c r="E3886" s="169" t="str">
        <f>IF(D3886="","",VLOOKUP(D3886,'Műszaki adattábla'!F:R,13,0))</f>
        <v/>
      </c>
      <c r="F3886" s="29" t="str">
        <f>IF(D3886="","",VLOOKUP(D3886,'Műszaki adattábla'!F:M,8,0))</f>
        <v/>
      </c>
      <c r="G3886" s="29" t="str">
        <f>IF(D3886="","",IF('Műszaki adattábla'!L3877="20-99",IF('Műszaki adattábla'!O3877="","Nem adott meg lekötött teljesítményt",VLOOKUP(D3886,'Műszaki adattábla'!F:O,10,0)),0))</f>
        <v/>
      </c>
      <c r="H3886" s="29" t="str">
        <f>IF(D3886="","",VLOOKUP(D3886,'Műszaki adattábla'!F:P,11,0))</f>
        <v/>
      </c>
      <c r="I3886" s="30"/>
      <c r="J3886" s="30"/>
      <c r="K3886" s="31" t="str">
        <f>IF(D3886="","",ROUND(((F3886*I3886*'Műszaki adattábla'!$C$7/'Műszaki adattábla'!$C$8)+(G3886*I3886)+(H3886*I3886))/12*'Műszaki adattábla'!T3877,0))</f>
        <v/>
      </c>
      <c r="L3886" s="32" t="str">
        <f t="shared" si="129"/>
        <v/>
      </c>
    </row>
    <row r="3887" spans="2:12" ht="14.4" thickBot="1" x14ac:dyDescent="0.3">
      <c r="B3887" s="28" t="str">
        <f t="shared" si="128"/>
        <v/>
      </c>
      <c r="C3887" s="167" t="str">
        <f>IF(D3887="","",VLOOKUP(D3887,'Műszaki adattábla'!F:G,2,0))</f>
        <v/>
      </c>
      <c r="D3887" s="168" t="str">
        <f>IF('Műszaki adattábla'!F3878="","",'Műszaki adattábla'!F3878)</f>
        <v/>
      </c>
      <c r="E3887" s="169" t="str">
        <f>IF(D3887="","",VLOOKUP(D3887,'Műszaki adattábla'!F:R,13,0))</f>
        <v/>
      </c>
      <c r="F3887" s="29" t="str">
        <f>IF(D3887="","",VLOOKUP(D3887,'Műszaki adattábla'!F:M,8,0))</f>
        <v/>
      </c>
      <c r="G3887" s="29" t="str">
        <f>IF(D3887="","",IF('Műszaki adattábla'!L3878="20-99",IF('Műszaki adattábla'!O3878="","Nem adott meg lekötött teljesítményt",VLOOKUP(D3887,'Műszaki adattábla'!F:O,10,0)),0))</f>
        <v/>
      </c>
      <c r="H3887" s="29" t="str">
        <f>IF(D3887="","",VLOOKUP(D3887,'Műszaki adattábla'!F:P,11,0))</f>
        <v/>
      </c>
      <c r="I3887" s="30"/>
      <c r="J3887" s="30"/>
      <c r="K3887" s="31" t="str">
        <f>IF(D3887="","",ROUND(((F3887*I3887*'Műszaki adattábla'!$C$7/'Műszaki adattábla'!$C$8)+(G3887*I3887)+(H3887*I3887))/12*'Műszaki adattábla'!T3878,0))</f>
        <v/>
      </c>
      <c r="L3887" s="32" t="str">
        <f t="shared" si="129"/>
        <v/>
      </c>
    </row>
    <row r="3888" spans="2:12" ht="14.4" thickBot="1" x14ac:dyDescent="0.3">
      <c r="B3888" s="28" t="str">
        <f t="shared" si="128"/>
        <v/>
      </c>
      <c r="C3888" s="167" t="str">
        <f>IF(D3888="","",VLOOKUP(D3888,'Műszaki adattábla'!F:G,2,0))</f>
        <v/>
      </c>
      <c r="D3888" s="168" t="str">
        <f>IF('Műszaki adattábla'!F3879="","",'Műszaki adattábla'!F3879)</f>
        <v/>
      </c>
      <c r="E3888" s="169" t="str">
        <f>IF(D3888="","",VLOOKUP(D3888,'Műszaki adattábla'!F:R,13,0))</f>
        <v/>
      </c>
      <c r="F3888" s="29" t="str">
        <f>IF(D3888="","",VLOOKUP(D3888,'Műszaki adattábla'!F:M,8,0))</f>
        <v/>
      </c>
      <c r="G3888" s="29" t="str">
        <f>IF(D3888="","",IF('Műszaki adattábla'!L3879="20-99",IF('Műszaki adattábla'!O3879="","Nem adott meg lekötött teljesítményt",VLOOKUP(D3888,'Műszaki adattábla'!F:O,10,0)),0))</f>
        <v/>
      </c>
      <c r="H3888" s="29" t="str">
        <f>IF(D3888="","",VLOOKUP(D3888,'Műszaki adattábla'!F:P,11,0))</f>
        <v/>
      </c>
      <c r="I3888" s="30"/>
      <c r="J3888" s="30"/>
      <c r="K3888" s="31" t="str">
        <f>IF(D3888="","",ROUND(((F3888*I3888*'Műszaki adattábla'!$C$7/'Műszaki adattábla'!$C$8)+(G3888*I3888)+(H3888*I3888))/12*'Műszaki adattábla'!T3879,0))</f>
        <v/>
      </c>
      <c r="L3888" s="32" t="str">
        <f t="shared" si="129"/>
        <v/>
      </c>
    </row>
    <row r="3889" spans="2:12" ht="14.4" thickBot="1" x14ac:dyDescent="0.3">
      <c r="B3889" s="28" t="str">
        <f t="shared" si="128"/>
        <v/>
      </c>
      <c r="C3889" s="167" t="str">
        <f>IF(D3889="","",VLOOKUP(D3889,'Műszaki adattábla'!F:G,2,0))</f>
        <v/>
      </c>
      <c r="D3889" s="168" t="str">
        <f>IF('Műszaki adattábla'!F3880="","",'Műszaki adattábla'!F3880)</f>
        <v/>
      </c>
      <c r="E3889" s="169" t="str">
        <f>IF(D3889="","",VLOOKUP(D3889,'Műszaki adattábla'!F:R,13,0))</f>
        <v/>
      </c>
      <c r="F3889" s="29" t="str">
        <f>IF(D3889="","",VLOOKUP(D3889,'Műszaki adattábla'!F:M,8,0))</f>
        <v/>
      </c>
      <c r="G3889" s="29" t="str">
        <f>IF(D3889="","",IF('Műszaki adattábla'!L3880="20-99",IF('Műszaki adattábla'!O3880="","Nem adott meg lekötött teljesítményt",VLOOKUP(D3889,'Műszaki adattábla'!F:O,10,0)),0))</f>
        <v/>
      </c>
      <c r="H3889" s="29" t="str">
        <f>IF(D3889="","",VLOOKUP(D3889,'Műszaki adattábla'!F:P,11,0))</f>
        <v/>
      </c>
      <c r="I3889" s="30"/>
      <c r="J3889" s="30"/>
      <c r="K3889" s="31" t="str">
        <f>IF(D3889="","",ROUND(((F3889*I3889*'Műszaki adattábla'!$C$7/'Műszaki adattábla'!$C$8)+(G3889*I3889)+(H3889*I3889))/12*'Műszaki adattábla'!T3880,0))</f>
        <v/>
      </c>
      <c r="L3889" s="32" t="str">
        <f t="shared" si="129"/>
        <v/>
      </c>
    </row>
    <row r="3890" spans="2:12" ht="14.4" thickBot="1" x14ac:dyDescent="0.3">
      <c r="B3890" s="28" t="str">
        <f t="shared" si="128"/>
        <v/>
      </c>
      <c r="C3890" s="167" t="str">
        <f>IF(D3890="","",VLOOKUP(D3890,'Műszaki adattábla'!F:G,2,0))</f>
        <v/>
      </c>
      <c r="D3890" s="168" t="str">
        <f>IF('Műszaki adattábla'!F3881="","",'Műszaki adattábla'!F3881)</f>
        <v/>
      </c>
      <c r="E3890" s="169" t="str">
        <f>IF(D3890="","",VLOOKUP(D3890,'Műszaki adattábla'!F:R,13,0))</f>
        <v/>
      </c>
      <c r="F3890" s="29" t="str">
        <f>IF(D3890="","",VLOOKUP(D3890,'Műszaki adattábla'!F:M,8,0))</f>
        <v/>
      </c>
      <c r="G3890" s="29" t="str">
        <f>IF(D3890="","",IF('Műszaki adattábla'!L3881="20-99",IF('Műszaki adattábla'!O3881="","Nem adott meg lekötött teljesítményt",VLOOKUP(D3890,'Műszaki adattábla'!F:O,10,0)),0))</f>
        <v/>
      </c>
      <c r="H3890" s="29" t="str">
        <f>IF(D3890="","",VLOOKUP(D3890,'Műszaki adattábla'!F:P,11,0))</f>
        <v/>
      </c>
      <c r="I3890" s="30"/>
      <c r="J3890" s="30"/>
      <c r="K3890" s="31" t="str">
        <f>IF(D3890="","",ROUND(((F3890*I3890*'Műszaki adattábla'!$C$7/'Műszaki adattábla'!$C$8)+(G3890*I3890)+(H3890*I3890))/12*'Műszaki adattábla'!T3881,0))</f>
        <v/>
      </c>
      <c r="L3890" s="32" t="str">
        <f t="shared" si="129"/>
        <v/>
      </c>
    </row>
    <row r="3891" spans="2:12" ht="14.4" thickBot="1" x14ac:dyDescent="0.3">
      <c r="B3891" s="28" t="str">
        <f t="shared" si="128"/>
        <v/>
      </c>
      <c r="C3891" s="167" t="str">
        <f>IF(D3891="","",VLOOKUP(D3891,'Műszaki adattábla'!F:G,2,0))</f>
        <v/>
      </c>
      <c r="D3891" s="168" t="str">
        <f>IF('Műszaki adattábla'!F3882="","",'Műszaki adattábla'!F3882)</f>
        <v/>
      </c>
      <c r="E3891" s="169" t="str">
        <f>IF(D3891="","",VLOOKUP(D3891,'Műszaki adattábla'!F:R,13,0))</f>
        <v/>
      </c>
      <c r="F3891" s="29" t="str">
        <f>IF(D3891="","",VLOOKUP(D3891,'Műszaki adattábla'!F:M,8,0))</f>
        <v/>
      </c>
      <c r="G3891" s="29" t="str">
        <f>IF(D3891="","",IF('Műszaki adattábla'!L3882="20-99",IF('Műszaki adattábla'!O3882="","Nem adott meg lekötött teljesítményt",VLOOKUP(D3891,'Műszaki adattábla'!F:O,10,0)),0))</f>
        <v/>
      </c>
      <c r="H3891" s="29" t="str">
        <f>IF(D3891="","",VLOOKUP(D3891,'Műszaki adattábla'!F:P,11,0))</f>
        <v/>
      </c>
      <c r="I3891" s="30"/>
      <c r="J3891" s="30"/>
      <c r="K3891" s="31" t="str">
        <f>IF(D3891="","",ROUND(((F3891*I3891*'Műszaki adattábla'!$C$7/'Műszaki adattábla'!$C$8)+(G3891*I3891)+(H3891*I3891))/12*'Műszaki adattábla'!T3882,0))</f>
        <v/>
      </c>
      <c r="L3891" s="32" t="str">
        <f t="shared" si="129"/>
        <v/>
      </c>
    </row>
    <row r="3892" spans="2:12" ht="14.4" thickBot="1" x14ac:dyDescent="0.3">
      <c r="B3892" s="28" t="str">
        <f t="shared" si="128"/>
        <v/>
      </c>
      <c r="C3892" s="167" t="str">
        <f>IF(D3892="","",VLOOKUP(D3892,'Műszaki adattábla'!F:G,2,0))</f>
        <v/>
      </c>
      <c r="D3892" s="168" t="str">
        <f>IF('Műszaki adattábla'!F3883="","",'Műszaki adattábla'!F3883)</f>
        <v/>
      </c>
      <c r="E3892" s="169" t="str">
        <f>IF(D3892="","",VLOOKUP(D3892,'Műszaki adattábla'!F:R,13,0))</f>
        <v/>
      </c>
      <c r="F3892" s="29" t="str">
        <f>IF(D3892="","",VLOOKUP(D3892,'Műszaki adattábla'!F:M,8,0))</f>
        <v/>
      </c>
      <c r="G3892" s="29" t="str">
        <f>IF(D3892="","",IF('Műszaki adattábla'!L3883="20-99",IF('Műszaki adattábla'!O3883="","Nem adott meg lekötött teljesítményt",VLOOKUP(D3892,'Műszaki adattábla'!F:O,10,0)),0))</f>
        <v/>
      </c>
      <c r="H3892" s="29" t="str">
        <f>IF(D3892="","",VLOOKUP(D3892,'Műszaki adattábla'!F:P,11,0))</f>
        <v/>
      </c>
      <c r="I3892" s="30"/>
      <c r="J3892" s="30"/>
      <c r="K3892" s="31" t="str">
        <f>IF(D3892="","",ROUND(((F3892*I3892*'Műszaki adattábla'!$C$7/'Műszaki adattábla'!$C$8)+(G3892*I3892)+(H3892*I3892))/12*'Műszaki adattábla'!T3883,0))</f>
        <v/>
      </c>
      <c r="L3892" s="32" t="str">
        <f t="shared" si="129"/>
        <v/>
      </c>
    </row>
    <row r="3893" spans="2:12" ht="14.4" thickBot="1" x14ac:dyDescent="0.3">
      <c r="B3893" s="28" t="str">
        <f t="shared" si="128"/>
        <v/>
      </c>
      <c r="C3893" s="167" t="str">
        <f>IF(D3893="","",VLOOKUP(D3893,'Műszaki adattábla'!F:G,2,0))</f>
        <v/>
      </c>
      <c r="D3893" s="168" t="str">
        <f>IF('Műszaki adattábla'!F3884="","",'Műszaki adattábla'!F3884)</f>
        <v/>
      </c>
      <c r="E3893" s="169" t="str">
        <f>IF(D3893="","",VLOOKUP(D3893,'Műszaki adattábla'!F:R,13,0))</f>
        <v/>
      </c>
      <c r="F3893" s="29" t="str">
        <f>IF(D3893="","",VLOOKUP(D3893,'Műszaki adattábla'!F:M,8,0))</f>
        <v/>
      </c>
      <c r="G3893" s="29" t="str">
        <f>IF(D3893="","",IF('Műszaki adattábla'!L3884="20-99",IF('Műszaki adattábla'!O3884="","Nem adott meg lekötött teljesítményt",VLOOKUP(D3893,'Műszaki adattábla'!F:O,10,0)),0))</f>
        <v/>
      </c>
      <c r="H3893" s="29" t="str">
        <f>IF(D3893="","",VLOOKUP(D3893,'Műszaki adattábla'!F:P,11,0))</f>
        <v/>
      </c>
      <c r="I3893" s="30"/>
      <c r="J3893" s="30"/>
      <c r="K3893" s="31" t="str">
        <f>IF(D3893="","",ROUND(((F3893*I3893*'Műszaki adattábla'!$C$7/'Műszaki adattábla'!$C$8)+(G3893*I3893)+(H3893*I3893))/12*'Műszaki adattábla'!T3884,0))</f>
        <v/>
      </c>
      <c r="L3893" s="32" t="str">
        <f t="shared" si="129"/>
        <v/>
      </c>
    </row>
    <row r="3894" spans="2:12" ht="14.4" thickBot="1" x14ac:dyDescent="0.3">
      <c r="B3894" s="28" t="str">
        <f t="shared" si="128"/>
        <v/>
      </c>
      <c r="C3894" s="167" t="str">
        <f>IF(D3894="","",VLOOKUP(D3894,'Műszaki adattábla'!F:G,2,0))</f>
        <v/>
      </c>
      <c r="D3894" s="168" t="str">
        <f>IF('Műszaki adattábla'!F3885="","",'Műszaki adattábla'!F3885)</f>
        <v/>
      </c>
      <c r="E3894" s="169" t="str">
        <f>IF(D3894="","",VLOOKUP(D3894,'Műszaki adattábla'!F:R,13,0))</f>
        <v/>
      </c>
      <c r="F3894" s="29" t="str">
        <f>IF(D3894="","",VLOOKUP(D3894,'Műszaki adattábla'!F:M,8,0))</f>
        <v/>
      </c>
      <c r="G3894" s="29" t="str">
        <f>IF(D3894="","",IF('Műszaki adattábla'!L3885="20-99",IF('Műszaki adattábla'!O3885="","Nem adott meg lekötött teljesítményt",VLOOKUP(D3894,'Műszaki adattábla'!F:O,10,0)),0))</f>
        <v/>
      </c>
      <c r="H3894" s="29" t="str">
        <f>IF(D3894="","",VLOOKUP(D3894,'Műszaki adattábla'!F:P,11,0))</f>
        <v/>
      </c>
      <c r="I3894" s="30"/>
      <c r="J3894" s="30"/>
      <c r="K3894" s="31" t="str">
        <f>IF(D3894="","",ROUND(((F3894*I3894*'Műszaki adattábla'!$C$7/'Műszaki adattábla'!$C$8)+(G3894*I3894)+(H3894*I3894))/12*'Műszaki adattábla'!T3885,0))</f>
        <v/>
      </c>
      <c r="L3894" s="32" t="str">
        <f t="shared" si="129"/>
        <v/>
      </c>
    </row>
    <row r="3895" spans="2:12" ht="14.4" thickBot="1" x14ac:dyDescent="0.3">
      <c r="B3895" s="28" t="str">
        <f t="shared" si="128"/>
        <v/>
      </c>
      <c r="C3895" s="167" t="str">
        <f>IF(D3895="","",VLOOKUP(D3895,'Műszaki adattábla'!F:G,2,0))</f>
        <v/>
      </c>
      <c r="D3895" s="168" t="str">
        <f>IF('Műszaki adattábla'!F3886="","",'Műszaki adattábla'!F3886)</f>
        <v/>
      </c>
      <c r="E3895" s="169" t="str">
        <f>IF(D3895="","",VLOOKUP(D3895,'Műszaki adattábla'!F:R,13,0))</f>
        <v/>
      </c>
      <c r="F3895" s="29" t="str">
        <f>IF(D3895="","",VLOOKUP(D3895,'Műszaki adattábla'!F:M,8,0))</f>
        <v/>
      </c>
      <c r="G3895" s="29" t="str">
        <f>IF(D3895="","",IF('Műszaki adattábla'!L3886="20-99",IF('Műszaki adattábla'!O3886="","Nem adott meg lekötött teljesítményt",VLOOKUP(D3895,'Műszaki adattábla'!F:O,10,0)),0))</f>
        <v/>
      </c>
      <c r="H3895" s="29" t="str">
        <f>IF(D3895="","",VLOOKUP(D3895,'Műszaki adattábla'!F:P,11,0))</f>
        <v/>
      </c>
      <c r="I3895" s="30"/>
      <c r="J3895" s="30"/>
      <c r="K3895" s="31" t="str">
        <f>IF(D3895="","",ROUND(((F3895*I3895*'Műszaki adattábla'!$C$7/'Műszaki adattábla'!$C$8)+(G3895*I3895)+(H3895*I3895))/12*'Műszaki adattábla'!T3886,0))</f>
        <v/>
      </c>
      <c r="L3895" s="32" t="str">
        <f t="shared" si="129"/>
        <v/>
      </c>
    </row>
    <row r="3896" spans="2:12" ht="14.4" thickBot="1" x14ac:dyDescent="0.3">
      <c r="B3896" s="28" t="str">
        <f t="shared" si="128"/>
        <v/>
      </c>
      <c r="C3896" s="167" t="str">
        <f>IF(D3896="","",VLOOKUP(D3896,'Műszaki adattábla'!F:G,2,0))</f>
        <v/>
      </c>
      <c r="D3896" s="168" t="str">
        <f>IF('Műszaki adattábla'!F3887="","",'Műszaki adattábla'!F3887)</f>
        <v/>
      </c>
      <c r="E3896" s="169" t="str">
        <f>IF(D3896="","",VLOOKUP(D3896,'Műszaki adattábla'!F:R,13,0))</f>
        <v/>
      </c>
      <c r="F3896" s="29" t="str">
        <f>IF(D3896="","",VLOOKUP(D3896,'Műszaki adattábla'!F:M,8,0))</f>
        <v/>
      </c>
      <c r="G3896" s="29" t="str">
        <f>IF(D3896="","",IF('Műszaki adattábla'!L3887="20-99",IF('Műszaki adattábla'!O3887="","Nem adott meg lekötött teljesítményt",VLOOKUP(D3896,'Műszaki adattábla'!F:O,10,0)),0))</f>
        <v/>
      </c>
      <c r="H3896" s="29" t="str">
        <f>IF(D3896="","",VLOOKUP(D3896,'Műszaki adattábla'!F:P,11,0))</f>
        <v/>
      </c>
      <c r="I3896" s="30"/>
      <c r="J3896" s="30"/>
      <c r="K3896" s="31" t="str">
        <f>IF(D3896="","",ROUND(((F3896*I3896*'Műszaki adattábla'!$C$7/'Műszaki adattábla'!$C$8)+(G3896*I3896)+(H3896*I3896))/12*'Műszaki adattábla'!T3887,0))</f>
        <v/>
      </c>
      <c r="L3896" s="32" t="str">
        <f t="shared" si="129"/>
        <v/>
      </c>
    </row>
    <row r="3897" spans="2:12" ht="14.4" thickBot="1" x14ac:dyDescent="0.3">
      <c r="B3897" s="28" t="str">
        <f t="shared" si="128"/>
        <v/>
      </c>
      <c r="C3897" s="167" t="str">
        <f>IF(D3897="","",VLOOKUP(D3897,'Műszaki adattábla'!F:G,2,0))</f>
        <v/>
      </c>
      <c r="D3897" s="168" t="str">
        <f>IF('Műszaki adattábla'!F3888="","",'Műszaki adattábla'!F3888)</f>
        <v/>
      </c>
      <c r="E3897" s="169" t="str">
        <f>IF(D3897="","",VLOOKUP(D3897,'Műszaki adattábla'!F:R,13,0))</f>
        <v/>
      </c>
      <c r="F3897" s="29" t="str">
        <f>IF(D3897="","",VLOOKUP(D3897,'Műszaki adattábla'!F:M,8,0))</f>
        <v/>
      </c>
      <c r="G3897" s="29" t="str">
        <f>IF(D3897="","",IF('Műszaki adattábla'!L3888="20-99",IF('Műszaki adattábla'!O3888="","Nem adott meg lekötött teljesítményt",VLOOKUP(D3897,'Műszaki adattábla'!F:O,10,0)),0))</f>
        <v/>
      </c>
      <c r="H3897" s="29" t="str">
        <f>IF(D3897="","",VLOOKUP(D3897,'Műszaki adattábla'!F:P,11,0))</f>
        <v/>
      </c>
      <c r="I3897" s="30"/>
      <c r="J3897" s="30"/>
      <c r="K3897" s="31" t="str">
        <f>IF(D3897="","",ROUND(((F3897*I3897*'Műszaki adattábla'!$C$7/'Műszaki adattábla'!$C$8)+(G3897*I3897)+(H3897*I3897))/12*'Műszaki adattábla'!T3888,0))</f>
        <v/>
      </c>
      <c r="L3897" s="32" t="str">
        <f t="shared" si="129"/>
        <v/>
      </c>
    </row>
    <row r="3898" spans="2:12" ht="14.4" thickBot="1" x14ac:dyDescent="0.3">
      <c r="B3898" s="28" t="str">
        <f t="shared" si="128"/>
        <v/>
      </c>
      <c r="C3898" s="167" t="str">
        <f>IF(D3898="","",VLOOKUP(D3898,'Műszaki adattábla'!F:G,2,0))</f>
        <v/>
      </c>
      <c r="D3898" s="168" t="str">
        <f>IF('Műszaki adattábla'!F3889="","",'Műszaki adattábla'!F3889)</f>
        <v/>
      </c>
      <c r="E3898" s="169" t="str">
        <f>IF(D3898="","",VLOOKUP(D3898,'Műszaki adattábla'!F:R,13,0))</f>
        <v/>
      </c>
      <c r="F3898" s="29" t="str">
        <f>IF(D3898="","",VLOOKUP(D3898,'Műszaki adattábla'!F:M,8,0))</f>
        <v/>
      </c>
      <c r="G3898" s="29" t="str">
        <f>IF(D3898="","",IF('Műszaki adattábla'!L3889="20-99",IF('Műszaki adattábla'!O3889="","Nem adott meg lekötött teljesítményt",VLOOKUP(D3898,'Műszaki adattábla'!F:O,10,0)),0))</f>
        <v/>
      </c>
      <c r="H3898" s="29" t="str">
        <f>IF(D3898="","",VLOOKUP(D3898,'Műszaki adattábla'!F:P,11,0))</f>
        <v/>
      </c>
      <c r="I3898" s="30"/>
      <c r="J3898" s="30"/>
      <c r="K3898" s="31" t="str">
        <f>IF(D3898="","",ROUND(((F3898*I3898*'Műszaki adattábla'!$C$7/'Műszaki adattábla'!$C$8)+(G3898*I3898)+(H3898*I3898))/12*'Műszaki adattábla'!T3889,0))</f>
        <v/>
      </c>
      <c r="L3898" s="32" t="str">
        <f t="shared" si="129"/>
        <v/>
      </c>
    </row>
    <row r="3899" spans="2:12" ht="14.4" thickBot="1" x14ac:dyDescent="0.3">
      <c r="B3899" s="28" t="str">
        <f t="shared" si="128"/>
        <v/>
      </c>
      <c r="C3899" s="167" t="str">
        <f>IF(D3899="","",VLOOKUP(D3899,'Műszaki adattábla'!F:G,2,0))</f>
        <v/>
      </c>
      <c r="D3899" s="168" t="str">
        <f>IF('Műszaki adattábla'!F3890="","",'Műszaki adattábla'!F3890)</f>
        <v/>
      </c>
      <c r="E3899" s="169" t="str">
        <f>IF(D3899="","",VLOOKUP(D3899,'Műszaki adattábla'!F:R,13,0))</f>
        <v/>
      </c>
      <c r="F3899" s="29" t="str">
        <f>IF(D3899="","",VLOOKUP(D3899,'Műszaki adattábla'!F:M,8,0))</f>
        <v/>
      </c>
      <c r="G3899" s="29" t="str">
        <f>IF(D3899="","",IF('Műszaki adattábla'!L3890="20-99",IF('Műszaki adattábla'!O3890="","Nem adott meg lekötött teljesítményt",VLOOKUP(D3899,'Műszaki adattábla'!F:O,10,0)),0))</f>
        <v/>
      </c>
      <c r="H3899" s="29" t="str">
        <f>IF(D3899="","",VLOOKUP(D3899,'Műszaki adattábla'!F:P,11,0))</f>
        <v/>
      </c>
      <c r="I3899" s="30"/>
      <c r="J3899" s="30"/>
      <c r="K3899" s="31" t="str">
        <f>IF(D3899="","",ROUND(((F3899*I3899*'Műszaki adattábla'!$C$7/'Műszaki adattábla'!$C$8)+(G3899*I3899)+(H3899*I3899))/12*'Műszaki adattábla'!T3890,0))</f>
        <v/>
      </c>
      <c r="L3899" s="32" t="str">
        <f t="shared" si="129"/>
        <v/>
      </c>
    </row>
    <row r="3900" spans="2:12" ht="14.4" thickBot="1" x14ac:dyDescent="0.3">
      <c r="B3900" s="28" t="str">
        <f t="shared" si="128"/>
        <v/>
      </c>
      <c r="C3900" s="167" t="str">
        <f>IF(D3900="","",VLOOKUP(D3900,'Műszaki adattábla'!F:G,2,0))</f>
        <v/>
      </c>
      <c r="D3900" s="168" t="str">
        <f>IF('Műszaki adattábla'!F3891="","",'Műszaki adattábla'!F3891)</f>
        <v/>
      </c>
      <c r="E3900" s="169" t="str">
        <f>IF(D3900="","",VLOOKUP(D3900,'Műszaki adattábla'!F:R,13,0))</f>
        <v/>
      </c>
      <c r="F3900" s="29" t="str">
        <f>IF(D3900="","",VLOOKUP(D3900,'Műszaki adattábla'!F:M,8,0))</f>
        <v/>
      </c>
      <c r="G3900" s="29" t="str">
        <f>IF(D3900="","",IF('Műszaki adattábla'!L3891="20-99",IF('Műszaki adattábla'!O3891="","Nem adott meg lekötött teljesítményt",VLOOKUP(D3900,'Műszaki adattábla'!F:O,10,0)),0))</f>
        <v/>
      </c>
      <c r="H3900" s="29" t="str">
        <f>IF(D3900="","",VLOOKUP(D3900,'Műszaki adattábla'!F:P,11,0))</f>
        <v/>
      </c>
      <c r="I3900" s="30"/>
      <c r="J3900" s="30"/>
      <c r="K3900" s="31" t="str">
        <f>IF(D3900="","",ROUND(((F3900*I3900*'Műszaki adattábla'!$C$7/'Műszaki adattábla'!$C$8)+(G3900*I3900)+(H3900*I3900))/12*'Műszaki adattábla'!T3891,0))</f>
        <v/>
      </c>
      <c r="L3900" s="32" t="str">
        <f t="shared" si="129"/>
        <v/>
      </c>
    </row>
    <row r="3901" spans="2:12" ht="14.4" thickBot="1" x14ac:dyDescent="0.3">
      <c r="B3901" s="28" t="str">
        <f t="shared" si="128"/>
        <v/>
      </c>
      <c r="C3901" s="167" t="str">
        <f>IF(D3901="","",VLOOKUP(D3901,'Műszaki adattábla'!F:G,2,0))</f>
        <v/>
      </c>
      <c r="D3901" s="168" t="str">
        <f>IF('Műszaki adattábla'!F3892="","",'Műszaki adattábla'!F3892)</f>
        <v/>
      </c>
      <c r="E3901" s="169" t="str">
        <f>IF(D3901="","",VLOOKUP(D3901,'Műszaki adattábla'!F:R,13,0))</f>
        <v/>
      </c>
      <c r="F3901" s="29" t="str">
        <f>IF(D3901="","",VLOOKUP(D3901,'Műszaki adattábla'!F:M,8,0))</f>
        <v/>
      </c>
      <c r="G3901" s="29" t="str">
        <f>IF(D3901="","",IF('Műszaki adattábla'!L3892="20-99",IF('Műszaki adattábla'!O3892="","Nem adott meg lekötött teljesítményt",VLOOKUP(D3901,'Műszaki adattábla'!F:O,10,0)),0))</f>
        <v/>
      </c>
      <c r="H3901" s="29" t="str">
        <f>IF(D3901="","",VLOOKUP(D3901,'Műszaki adattábla'!F:P,11,0))</f>
        <v/>
      </c>
      <c r="I3901" s="30"/>
      <c r="J3901" s="30"/>
      <c r="K3901" s="31" t="str">
        <f>IF(D3901="","",ROUND(((F3901*I3901*'Műszaki adattábla'!$C$7/'Műszaki adattábla'!$C$8)+(G3901*I3901)+(H3901*I3901))/12*'Műszaki adattábla'!T3892,0))</f>
        <v/>
      </c>
      <c r="L3901" s="32" t="str">
        <f t="shared" si="129"/>
        <v/>
      </c>
    </row>
    <row r="3902" spans="2:12" ht="14.4" thickBot="1" x14ac:dyDescent="0.3">
      <c r="B3902" s="28" t="str">
        <f t="shared" si="128"/>
        <v/>
      </c>
      <c r="C3902" s="167" t="str">
        <f>IF(D3902="","",VLOOKUP(D3902,'Műszaki adattábla'!F:G,2,0))</f>
        <v/>
      </c>
      <c r="D3902" s="168" t="str">
        <f>IF('Műszaki adattábla'!F3893="","",'Műszaki adattábla'!F3893)</f>
        <v/>
      </c>
      <c r="E3902" s="169" t="str">
        <f>IF(D3902="","",VLOOKUP(D3902,'Műszaki adattábla'!F:R,13,0))</f>
        <v/>
      </c>
      <c r="F3902" s="29" t="str">
        <f>IF(D3902="","",VLOOKUP(D3902,'Műszaki adattábla'!F:M,8,0))</f>
        <v/>
      </c>
      <c r="G3902" s="29" t="str">
        <f>IF(D3902="","",IF('Műszaki adattábla'!L3893="20-99",IF('Műszaki adattábla'!O3893="","Nem adott meg lekötött teljesítményt",VLOOKUP(D3902,'Műszaki adattábla'!F:O,10,0)),0))</f>
        <v/>
      </c>
      <c r="H3902" s="29" t="str">
        <f>IF(D3902="","",VLOOKUP(D3902,'Műszaki adattábla'!F:P,11,0))</f>
        <v/>
      </c>
      <c r="I3902" s="30"/>
      <c r="J3902" s="30"/>
      <c r="K3902" s="31" t="str">
        <f>IF(D3902="","",ROUND(((F3902*I3902*'Műszaki adattábla'!$C$7/'Műszaki adattábla'!$C$8)+(G3902*I3902)+(H3902*I3902))/12*'Műszaki adattábla'!T3893,0))</f>
        <v/>
      </c>
      <c r="L3902" s="32" t="str">
        <f t="shared" si="129"/>
        <v/>
      </c>
    </row>
    <row r="3903" spans="2:12" ht="14.4" thickBot="1" x14ac:dyDescent="0.3">
      <c r="B3903" s="28" t="str">
        <f t="shared" si="128"/>
        <v/>
      </c>
      <c r="C3903" s="167" t="str">
        <f>IF(D3903="","",VLOOKUP(D3903,'Műszaki adattábla'!F:G,2,0))</f>
        <v/>
      </c>
      <c r="D3903" s="168" t="str">
        <f>IF('Műszaki adattábla'!F3894="","",'Műszaki adattábla'!F3894)</f>
        <v/>
      </c>
      <c r="E3903" s="169" t="str">
        <f>IF(D3903="","",VLOOKUP(D3903,'Műszaki adattábla'!F:R,13,0))</f>
        <v/>
      </c>
      <c r="F3903" s="29" t="str">
        <f>IF(D3903="","",VLOOKUP(D3903,'Műszaki adattábla'!F:M,8,0))</f>
        <v/>
      </c>
      <c r="G3903" s="29" t="str">
        <f>IF(D3903="","",IF('Műszaki adattábla'!L3894="20-99",IF('Műszaki adattábla'!O3894="","Nem adott meg lekötött teljesítményt",VLOOKUP(D3903,'Műszaki adattábla'!F:O,10,0)),0))</f>
        <v/>
      </c>
      <c r="H3903" s="29" t="str">
        <f>IF(D3903="","",VLOOKUP(D3903,'Műszaki adattábla'!F:P,11,0))</f>
        <v/>
      </c>
      <c r="I3903" s="30"/>
      <c r="J3903" s="30"/>
      <c r="K3903" s="31" t="str">
        <f>IF(D3903="","",ROUND(((F3903*I3903*'Műszaki adattábla'!$C$7/'Műszaki adattábla'!$C$8)+(G3903*I3903)+(H3903*I3903))/12*'Műszaki adattábla'!T3894,0))</f>
        <v/>
      </c>
      <c r="L3903" s="32" t="str">
        <f t="shared" si="129"/>
        <v/>
      </c>
    </row>
    <row r="3904" spans="2:12" ht="14.4" thickBot="1" x14ac:dyDescent="0.3">
      <c r="B3904" s="28" t="str">
        <f t="shared" si="128"/>
        <v/>
      </c>
      <c r="C3904" s="167" t="str">
        <f>IF(D3904="","",VLOOKUP(D3904,'Műszaki adattábla'!F:G,2,0))</f>
        <v/>
      </c>
      <c r="D3904" s="168" t="str">
        <f>IF('Műszaki adattábla'!F3895="","",'Műszaki adattábla'!F3895)</f>
        <v/>
      </c>
      <c r="E3904" s="169" t="str">
        <f>IF(D3904="","",VLOOKUP(D3904,'Műszaki adattábla'!F:R,13,0))</f>
        <v/>
      </c>
      <c r="F3904" s="29" t="str">
        <f>IF(D3904="","",VLOOKUP(D3904,'Műszaki adattábla'!F:M,8,0))</f>
        <v/>
      </c>
      <c r="G3904" s="29" t="str">
        <f>IF(D3904="","",IF('Műszaki adattábla'!L3895="20-99",IF('Műszaki adattábla'!O3895="","Nem adott meg lekötött teljesítményt",VLOOKUP(D3904,'Műszaki adattábla'!F:O,10,0)),0))</f>
        <v/>
      </c>
      <c r="H3904" s="29" t="str">
        <f>IF(D3904="","",VLOOKUP(D3904,'Műszaki adattábla'!F:P,11,0))</f>
        <v/>
      </c>
      <c r="I3904" s="30"/>
      <c r="J3904" s="30"/>
      <c r="K3904" s="31" t="str">
        <f>IF(D3904="","",ROUND(((F3904*I3904*'Műszaki adattábla'!$C$7/'Műszaki adattábla'!$C$8)+(G3904*I3904)+(H3904*I3904))/12*'Műszaki adattábla'!T3895,0))</f>
        <v/>
      </c>
      <c r="L3904" s="32" t="str">
        <f t="shared" si="129"/>
        <v/>
      </c>
    </row>
    <row r="3905" spans="2:12" ht="14.4" thickBot="1" x14ac:dyDescent="0.3">
      <c r="B3905" s="28" t="str">
        <f t="shared" si="128"/>
        <v/>
      </c>
      <c r="C3905" s="167" t="str">
        <f>IF(D3905="","",VLOOKUP(D3905,'Műszaki adattábla'!F:G,2,0))</f>
        <v/>
      </c>
      <c r="D3905" s="168" t="str">
        <f>IF('Műszaki adattábla'!F3896="","",'Műszaki adattábla'!F3896)</f>
        <v/>
      </c>
      <c r="E3905" s="169" t="str">
        <f>IF(D3905="","",VLOOKUP(D3905,'Műszaki adattábla'!F:R,13,0))</f>
        <v/>
      </c>
      <c r="F3905" s="29" t="str">
        <f>IF(D3905="","",VLOOKUP(D3905,'Műszaki adattábla'!F:M,8,0))</f>
        <v/>
      </c>
      <c r="G3905" s="29" t="str">
        <f>IF(D3905="","",IF('Műszaki adattábla'!L3896="20-99",IF('Műszaki adattábla'!O3896="","Nem adott meg lekötött teljesítményt",VLOOKUP(D3905,'Műszaki adattábla'!F:O,10,0)),0))</f>
        <v/>
      </c>
      <c r="H3905" s="29" t="str">
        <f>IF(D3905="","",VLOOKUP(D3905,'Műszaki adattábla'!F:P,11,0))</f>
        <v/>
      </c>
      <c r="I3905" s="30"/>
      <c r="J3905" s="30"/>
      <c r="K3905" s="31" t="str">
        <f>IF(D3905="","",ROUND(((F3905*I3905*'Műszaki adattábla'!$C$7/'Műszaki adattábla'!$C$8)+(G3905*I3905)+(H3905*I3905))/12*'Műszaki adattábla'!T3896,0))</f>
        <v/>
      </c>
      <c r="L3905" s="32" t="str">
        <f t="shared" si="129"/>
        <v/>
      </c>
    </row>
    <row r="3906" spans="2:12" ht="14.4" thickBot="1" x14ac:dyDescent="0.3">
      <c r="B3906" s="28" t="str">
        <f t="shared" si="128"/>
        <v/>
      </c>
      <c r="C3906" s="167" t="str">
        <f>IF(D3906="","",VLOOKUP(D3906,'Műszaki adattábla'!F:G,2,0))</f>
        <v/>
      </c>
      <c r="D3906" s="168" t="str">
        <f>IF('Műszaki adattábla'!F3897="","",'Műszaki adattábla'!F3897)</f>
        <v/>
      </c>
      <c r="E3906" s="169" t="str">
        <f>IF(D3906="","",VLOOKUP(D3906,'Műszaki adattábla'!F:R,13,0))</f>
        <v/>
      </c>
      <c r="F3906" s="29" t="str">
        <f>IF(D3906="","",VLOOKUP(D3906,'Műszaki adattábla'!F:M,8,0))</f>
        <v/>
      </c>
      <c r="G3906" s="29" t="str">
        <f>IF(D3906="","",IF('Műszaki adattábla'!L3897="20-99",IF('Műszaki adattábla'!O3897="","Nem adott meg lekötött teljesítményt",VLOOKUP(D3906,'Műszaki adattábla'!F:O,10,0)),0))</f>
        <v/>
      </c>
      <c r="H3906" s="29" t="str">
        <f>IF(D3906="","",VLOOKUP(D3906,'Műszaki adattábla'!F:P,11,0))</f>
        <v/>
      </c>
      <c r="I3906" s="30"/>
      <c r="J3906" s="30"/>
      <c r="K3906" s="31" t="str">
        <f>IF(D3906="","",ROUND(((F3906*I3906*'Műszaki adattábla'!$C$7/'Műszaki adattábla'!$C$8)+(G3906*I3906)+(H3906*I3906))/12*'Műszaki adattábla'!T3897,0))</f>
        <v/>
      </c>
      <c r="L3906" s="32" t="str">
        <f t="shared" si="129"/>
        <v/>
      </c>
    </row>
    <row r="3907" spans="2:12" ht="14.4" thickBot="1" x14ac:dyDescent="0.3">
      <c r="B3907" s="28" t="str">
        <f t="shared" si="128"/>
        <v/>
      </c>
      <c r="C3907" s="167" t="str">
        <f>IF(D3907="","",VLOOKUP(D3907,'Műszaki adattábla'!F:G,2,0))</f>
        <v/>
      </c>
      <c r="D3907" s="168" t="str">
        <f>IF('Műszaki adattábla'!F3898="","",'Műszaki adattábla'!F3898)</f>
        <v/>
      </c>
      <c r="E3907" s="169" t="str">
        <f>IF(D3907="","",VLOOKUP(D3907,'Műszaki adattábla'!F:R,13,0))</f>
        <v/>
      </c>
      <c r="F3907" s="29" t="str">
        <f>IF(D3907="","",VLOOKUP(D3907,'Műszaki adattábla'!F:M,8,0))</f>
        <v/>
      </c>
      <c r="G3907" s="29" t="str">
        <f>IF(D3907="","",IF('Műszaki adattábla'!L3898="20-99",IF('Műszaki adattábla'!O3898="","Nem adott meg lekötött teljesítményt",VLOOKUP(D3907,'Műszaki adattábla'!F:O,10,0)),0))</f>
        <v/>
      </c>
      <c r="H3907" s="29" t="str">
        <f>IF(D3907="","",VLOOKUP(D3907,'Műszaki adattábla'!F:P,11,0))</f>
        <v/>
      </c>
      <c r="I3907" s="30"/>
      <c r="J3907" s="30"/>
      <c r="K3907" s="31" t="str">
        <f>IF(D3907="","",ROUND(((F3907*I3907*'Műszaki adattábla'!$C$7/'Műszaki adattábla'!$C$8)+(G3907*I3907)+(H3907*I3907))/12*'Műszaki adattábla'!T3898,0))</f>
        <v/>
      </c>
      <c r="L3907" s="32" t="str">
        <f t="shared" si="129"/>
        <v/>
      </c>
    </row>
    <row r="3908" spans="2:12" ht="14.4" thickBot="1" x14ac:dyDescent="0.3">
      <c r="B3908" s="28" t="str">
        <f t="shared" si="128"/>
        <v/>
      </c>
      <c r="C3908" s="167" t="str">
        <f>IF(D3908="","",VLOOKUP(D3908,'Műszaki adattábla'!F:G,2,0))</f>
        <v/>
      </c>
      <c r="D3908" s="168" t="str">
        <f>IF('Műszaki adattábla'!F3899="","",'Műszaki adattábla'!F3899)</f>
        <v/>
      </c>
      <c r="E3908" s="169" t="str">
        <f>IF(D3908="","",VLOOKUP(D3908,'Műszaki adattábla'!F:R,13,0))</f>
        <v/>
      </c>
      <c r="F3908" s="29" t="str">
        <f>IF(D3908="","",VLOOKUP(D3908,'Műszaki adattábla'!F:M,8,0))</f>
        <v/>
      </c>
      <c r="G3908" s="29" t="str">
        <f>IF(D3908="","",IF('Műszaki adattábla'!L3899="20-99",IF('Műszaki adattábla'!O3899="","Nem adott meg lekötött teljesítményt",VLOOKUP(D3908,'Műszaki adattábla'!F:O,10,0)),0))</f>
        <v/>
      </c>
      <c r="H3908" s="29" t="str">
        <f>IF(D3908="","",VLOOKUP(D3908,'Műszaki adattábla'!F:P,11,0))</f>
        <v/>
      </c>
      <c r="I3908" s="30"/>
      <c r="J3908" s="30"/>
      <c r="K3908" s="31" t="str">
        <f>IF(D3908="","",ROUND(((F3908*I3908*'Műszaki adattábla'!$C$7/'Műszaki adattábla'!$C$8)+(G3908*I3908)+(H3908*I3908))/12*'Műszaki adattábla'!T3899,0))</f>
        <v/>
      </c>
      <c r="L3908" s="32" t="str">
        <f t="shared" si="129"/>
        <v/>
      </c>
    </row>
    <row r="3909" spans="2:12" ht="14.4" thickBot="1" x14ac:dyDescent="0.3">
      <c r="B3909" s="28" t="str">
        <f t="shared" si="128"/>
        <v/>
      </c>
      <c r="C3909" s="167" t="str">
        <f>IF(D3909="","",VLOOKUP(D3909,'Műszaki adattábla'!F:G,2,0))</f>
        <v/>
      </c>
      <c r="D3909" s="168" t="str">
        <f>IF('Műszaki adattábla'!F3900="","",'Műszaki adattábla'!F3900)</f>
        <v/>
      </c>
      <c r="E3909" s="169" t="str">
        <f>IF(D3909="","",VLOOKUP(D3909,'Műszaki adattábla'!F:R,13,0))</f>
        <v/>
      </c>
      <c r="F3909" s="29" t="str">
        <f>IF(D3909="","",VLOOKUP(D3909,'Műszaki adattábla'!F:M,8,0))</f>
        <v/>
      </c>
      <c r="G3909" s="29" t="str">
        <f>IF(D3909="","",IF('Műszaki adattábla'!L3900="20-99",IF('Műszaki adattábla'!O3900="","Nem adott meg lekötött teljesítményt",VLOOKUP(D3909,'Műszaki adattábla'!F:O,10,0)),0))</f>
        <v/>
      </c>
      <c r="H3909" s="29" t="str">
        <f>IF(D3909="","",VLOOKUP(D3909,'Műszaki adattábla'!F:P,11,0))</f>
        <v/>
      </c>
      <c r="I3909" s="30"/>
      <c r="J3909" s="30"/>
      <c r="K3909" s="31" t="str">
        <f>IF(D3909="","",ROUND(((F3909*I3909*'Műszaki adattábla'!$C$7/'Műszaki adattábla'!$C$8)+(G3909*I3909)+(H3909*I3909))/12*'Műszaki adattábla'!T3900,0))</f>
        <v/>
      </c>
      <c r="L3909" s="32" t="str">
        <f t="shared" si="129"/>
        <v/>
      </c>
    </row>
    <row r="3910" spans="2:12" ht="14.4" thickBot="1" x14ac:dyDescent="0.3">
      <c r="B3910" s="28" t="str">
        <f t="shared" si="128"/>
        <v/>
      </c>
      <c r="C3910" s="167" t="str">
        <f>IF(D3910="","",VLOOKUP(D3910,'Műszaki adattábla'!F:G,2,0))</f>
        <v/>
      </c>
      <c r="D3910" s="168" t="str">
        <f>IF('Műszaki adattábla'!F3901="","",'Műszaki adattábla'!F3901)</f>
        <v/>
      </c>
      <c r="E3910" s="169" t="str">
        <f>IF(D3910="","",VLOOKUP(D3910,'Műszaki adattábla'!F:R,13,0))</f>
        <v/>
      </c>
      <c r="F3910" s="29" t="str">
        <f>IF(D3910="","",VLOOKUP(D3910,'Műszaki adattábla'!F:M,8,0))</f>
        <v/>
      </c>
      <c r="G3910" s="29" t="str">
        <f>IF(D3910="","",IF('Műszaki adattábla'!L3901="20-99",IF('Műszaki adattábla'!O3901="","Nem adott meg lekötött teljesítményt",VLOOKUP(D3910,'Műszaki adattábla'!F:O,10,0)),0))</f>
        <v/>
      </c>
      <c r="H3910" s="29" t="str">
        <f>IF(D3910="","",VLOOKUP(D3910,'Műszaki adattábla'!F:P,11,0))</f>
        <v/>
      </c>
      <c r="I3910" s="30"/>
      <c r="J3910" s="30"/>
      <c r="K3910" s="31" t="str">
        <f>IF(D3910="","",ROUND(((F3910*I3910*'Műszaki adattábla'!$C$7/'Műszaki adattábla'!$C$8)+(G3910*I3910)+(H3910*I3910))/12*'Műszaki adattábla'!T3901,0))</f>
        <v/>
      </c>
      <c r="L3910" s="32" t="str">
        <f t="shared" si="129"/>
        <v/>
      </c>
    </row>
    <row r="3911" spans="2:12" ht="14.4" thickBot="1" x14ac:dyDescent="0.3">
      <c r="B3911" s="28" t="str">
        <f t="shared" si="128"/>
        <v/>
      </c>
      <c r="C3911" s="167" t="str">
        <f>IF(D3911="","",VLOOKUP(D3911,'Műszaki adattábla'!F:G,2,0))</f>
        <v/>
      </c>
      <c r="D3911" s="168" t="str">
        <f>IF('Műszaki adattábla'!F3902="","",'Műszaki adattábla'!F3902)</f>
        <v/>
      </c>
      <c r="E3911" s="169" t="str">
        <f>IF(D3911="","",VLOOKUP(D3911,'Műszaki adattábla'!F:R,13,0))</f>
        <v/>
      </c>
      <c r="F3911" s="29" t="str">
        <f>IF(D3911="","",VLOOKUP(D3911,'Műszaki adattábla'!F:M,8,0))</f>
        <v/>
      </c>
      <c r="G3911" s="29" t="str">
        <f>IF(D3911="","",IF('Műszaki adattábla'!L3902="20-99",IF('Műszaki adattábla'!O3902="","Nem adott meg lekötött teljesítményt",VLOOKUP(D3911,'Műszaki adattábla'!F:O,10,0)),0))</f>
        <v/>
      </c>
      <c r="H3911" s="29" t="str">
        <f>IF(D3911="","",VLOOKUP(D3911,'Műszaki adattábla'!F:P,11,0))</f>
        <v/>
      </c>
      <c r="I3911" s="30"/>
      <c r="J3911" s="30"/>
      <c r="K3911" s="31" t="str">
        <f>IF(D3911="","",ROUND(((F3911*I3911*'Műszaki adattábla'!$C$7/'Műszaki adattábla'!$C$8)+(G3911*I3911)+(H3911*I3911))/12*'Műszaki adattábla'!T3902,0))</f>
        <v/>
      </c>
      <c r="L3911" s="32" t="str">
        <f t="shared" si="129"/>
        <v/>
      </c>
    </row>
    <row r="3912" spans="2:12" ht="14.4" thickBot="1" x14ac:dyDescent="0.3">
      <c r="B3912" s="28" t="str">
        <f t="shared" si="128"/>
        <v/>
      </c>
      <c r="C3912" s="167" t="str">
        <f>IF(D3912="","",VLOOKUP(D3912,'Műszaki adattábla'!F:G,2,0))</f>
        <v/>
      </c>
      <c r="D3912" s="168" t="str">
        <f>IF('Műszaki adattábla'!F3903="","",'Műszaki adattábla'!F3903)</f>
        <v/>
      </c>
      <c r="E3912" s="169" t="str">
        <f>IF(D3912="","",VLOOKUP(D3912,'Műszaki adattábla'!F:R,13,0))</f>
        <v/>
      </c>
      <c r="F3912" s="29" t="str">
        <f>IF(D3912="","",VLOOKUP(D3912,'Műszaki adattábla'!F:M,8,0))</f>
        <v/>
      </c>
      <c r="G3912" s="29" t="str">
        <f>IF(D3912="","",IF('Műszaki adattábla'!L3903="20-99",IF('Műszaki adattábla'!O3903="","Nem adott meg lekötött teljesítményt",VLOOKUP(D3912,'Műszaki adattábla'!F:O,10,0)),0))</f>
        <v/>
      </c>
      <c r="H3912" s="29" t="str">
        <f>IF(D3912="","",VLOOKUP(D3912,'Műszaki adattábla'!F:P,11,0))</f>
        <v/>
      </c>
      <c r="I3912" s="30"/>
      <c r="J3912" s="30"/>
      <c r="K3912" s="31" t="str">
        <f>IF(D3912="","",ROUND(((F3912*I3912*'Műszaki adattábla'!$C$7/'Műszaki adattábla'!$C$8)+(G3912*I3912)+(H3912*I3912))/12*'Műszaki adattábla'!T3903,0))</f>
        <v/>
      </c>
      <c r="L3912" s="32" t="str">
        <f t="shared" si="129"/>
        <v/>
      </c>
    </row>
    <row r="3913" spans="2:12" ht="14.4" thickBot="1" x14ac:dyDescent="0.3">
      <c r="B3913" s="28" t="str">
        <f t="shared" si="128"/>
        <v/>
      </c>
      <c r="C3913" s="167" t="str">
        <f>IF(D3913="","",VLOOKUP(D3913,'Műszaki adattábla'!F:G,2,0))</f>
        <v/>
      </c>
      <c r="D3913" s="168" t="str">
        <f>IF('Műszaki adattábla'!F3904="","",'Műszaki adattábla'!F3904)</f>
        <v/>
      </c>
      <c r="E3913" s="169" t="str">
        <f>IF(D3913="","",VLOOKUP(D3913,'Műszaki adattábla'!F:R,13,0))</f>
        <v/>
      </c>
      <c r="F3913" s="29" t="str">
        <f>IF(D3913="","",VLOOKUP(D3913,'Műszaki adattábla'!F:M,8,0))</f>
        <v/>
      </c>
      <c r="G3913" s="29" t="str">
        <f>IF(D3913="","",IF('Műszaki adattábla'!L3904="20-99",IF('Műszaki adattábla'!O3904="","Nem adott meg lekötött teljesítményt",VLOOKUP(D3913,'Műszaki adattábla'!F:O,10,0)),0))</f>
        <v/>
      </c>
      <c r="H3913" s="29" t="str">
        <f>IF(D3913="","",VLOOKUP(D3913,'Műszaki adattábla'!F:P,11,0))</f>
        <v/>
      </c>
      <c r="I3913" s="30"/>
      <c r="J3913" s="30"/>
      <c r="K3913" s="31" t="str">
        <f>IF(D3913="","",ROUND(((F3913*I3913*'Műszaki adattábla'!$C$7/'Műszaki adattábla'!$C$8)+(G3913*I3913)+(H3913*I3913))/12*'Műszaki adattábla'!T3904,0))</f>
        <v/>
      </c>
      <c r="L3913" s="32" t="str">
        <f t="shared" si="129"/>
        <v/>
      </c>
    </row>
    <row r="3914" spans="2:12" ht="14.4" thickBot="1" x14ac:dyDescent="0.3">
      <c r="B3914" s="28" t="str">
        <f t="shared" si="128"/>
        <v/>
      </c>
      <c r="C3914" s="167" t="str">
        <f>IF(D3914="","",VLOOKUP(D3914,'Műszaki adattábla'!F:G,2,0))</f>
        <v/>
      </c>
      <c r="D3914" s="168" t="str">
        <f>IF('Műszaki adattábla'!F3905="","",'Műszaki adattábla'!F3905)</f>
        <v/>
      </c>
      <c r="E3914" s="169" t="str">
        <f>IF(D3914="","",VLOOKUP(D3914,'Műszaki adattábla'!F:R,13,0))</f>
        <v/>
      </c>
      <c r="F3914" s="29" t="str">
        <f>IF(D3914="","",VLOOKUP(D3914,'Műszaki adattábla'!F:M,8,0))</f>
        <v/>
      </c>
      <c r="G3914" s="29" t="str">
        <f>IF(D3914="","",IF('Műszaki adattábla'!L3905="20-99",IF('Műszaki adattábla'!O3905="","Nem adott meg lekötött teljesítményt",VLOOKUP(D3914,'Műszaki adattábla'!F:O,10,0)),0))</f>
        <v/>
      </c>
      <c r="H3914" s="29" t="str">
        <f>IF(D3914="","",VLOOKUP(D3914,'Műszaki adattábla'!F:P,11,0))</f>
        <v/>
      </c>
      <c r="I3914" s="30"/>
      <c r="J3914" s="30"/>
      <c r="K3914" s="31" t="str">
        <f>IF(D3914="","",ROUND(((F3914*I3914*'Műszaki adattábla'!$C$7/'Műszaki adattábla'!$C$8)+(G3914*I3914)+(H3914*I3914))/12*'Műszaki adattábla'!T3905,0))</f>
        <v/>
      </c>
      <c r="L3914" s="32" t="str">
        <f t="shared" si="129"/>
        <v/>
      </c>
    </row>
    <row r="3915" spans="2:12" ht="14.4" thickBot="1" x14ac:dyDescent="0.3">
      <c r="B3915" s="28" t="str">
        <f t="shared" si="128"/>
        <v/>
      </c>
      <c r="C3915" s="167" t="str">
        <f>IF(D3915="","",VLOOKUP(D3915,'Műszaki adattábla'!F:G,2,0))</f>
        <v/>
      </c>
      <c r="D3915" s="168" t="str">
        <f>IF('Műszaki adattábla'!F3906="","",'Műszaki adattábla'!F3906)</f>
        <v/>
      </c>
      <c r="E3915" s="169" t="str">
        <f>IF(D3915="","",VLOOKUP(D3915,'Műszaki adattábla'!F:R,13,0))</f>
        <v/>
      </c>
      <c r="F3915" s="29" t="str">
        <f>IF(D3915="","",VLOOKUP(D3915,'Műszaki adattábla'!F:M,8,0))</f>
        <v/>
      </c>
      <c r="G3915" s="29" t="str">
        <f>IF(D3915="","",IF('Műszaki adattábla'!L3906="20-99",IF('Műszaki adattábla'!O3906="","Nem adott meg lekötött teljesítményt",VLOOKUP(D3915,'Műszaki adattábla'!F:O,10,0)),0))</f>
        <v/>
      </c>
      <c r="H3915" s="29" t="str">
        <f>IF(D3915="","",VLOOKUP(D3915,'Műszaki adattábla'!F:P,11,0))</f>
        <v/>
      </c>
      <c r="I3915" s="30"/>
      <c r="J3915" s="30"/>
      <c r="K3915" s="31" t="str">
        <f>IF(D3915="","",ROUND(((F3915*I3915*'Műszaki adattábla'!$C$7/'Műszaki adattábla'!$C$8)+(G3915*I3915)+(H3915*I3915))/12*'Műszaki adattábla'!T3906,0))</f>
        <v/>
      </c>
      <c r="L3915" s="32" t="str">
        <f t="shared" si="129"/>
        <v/>
      </c>
    </row>
    <row r="3916" spans="2:12" ht="14.4" thickBot="1" x14ac:dyDescent="0.3">
      <c r="B3916" s="28" t="str">
        <f t="shared" si="128"/>
        <v/>
      </c>
      <c r="C3916" s="167" t="str">
        <f>IF(D3916="","",VLOOKUP(D3916,'Műszaki adattábla'!F:G,2,0))</f>
        <v/>
      </c>
      <c r="D3916" s="168" t="str">
        <f>IF('Műszaki adattábla'!F3907="","",'Műszaki adattábla'!F3907)</f>
        <v/>
      </c>
      <c r="E3916" s="169" t="str">
        <f>IF(D3916="","",VLOOKUP(D3916,'Műszaki adattábla'!F:R,13,0))</f>
        <v/>
      </c>
      <c r="F3916" s="29" t="str">
        <f>IF(D3916="","",VLOOKUP(D3916,'Műszaki adattábla'!F:M,8,0))</f>
        <v/>
      </c>
      <c r="G3916" s="29" t="str">
        <f>IF(D3916="","",IF('Műszaki adattábla'!L3907="20-99",IF('Műszaki adattábla'!O3907="","Nem adott meg lekötött teljesítményt",VLOOKUP(D3916,'Műszaki adattábla'!F:O,10,0)),0))</f>
        <v/>
      </c>
      <c r="H3916" s="29" t="str">
        <f>IF(D3916="","",VLOOKUP(D3916,'Műszaki adattábla'!F:P,11,0))</f>
        <v/>
      </c>
      <c r="I3916" s="30"/>
      <c r="J3916" s="30"/>
      <c r="K3916" s="31" t="str">
        <f>IF(D3916="","",ROUND(((F3916*I3916*'Műszaki adattábla'!$C$7/'Műszaki adattábla'!$C$8)+(G3916*I3916)+(H3916*I3916))/12*'Műszaki adattábla'!T3907,0))</f>
        <v/>
      </c>
      <c r="L3916" s="32" t="str">
        <f t="shared" si="129"/>
        <v/>
      </c>
    </row>
    <row r="3917" spans="2:12" ht="14.4" thickBot="1" x14ac:dyDescent="0.3">
      <c r="B3917" s="28" t="str">
        <f t="shared" si="128"/>
        <v/>
      </c>
      <c r="C3917" s="167" t="str">
        <f>IF(D3917="","",VLOOKUP(D3917,'Műszaki adattábla'!F:G,2,0))</f>
        <v/>
      </c>
      <c r="D3917" s="168" t="str">
        <f>IF('Műszaki adattábla'!F3908="","",'Műszaki adattábla'!F3908)</f>
        <v/>
      </c>
      <c r="E3917" s="169" t="str">
        <f>IF(D3917="","",VLOOKUP(D3917,'Műszaki adattábla'!F:R,13,0))</f>
        <v/>
      </c>
      <c r="F3917" s="29" t="str">
        <f>IF(D3917="","",VLOOKUP(D3917,'Műszaki adattábla'!F:M,8,0))</f>
        <v/>
      </c>
      <c r="G3917" s="29" t="str">
        <f>IF(D3917="","",IF('Műszaki adattábla'!L3908="20-99",IF('Műszaki adattábla'!O3908="","Nem adott meg lekötött teljesítményt",VLOOKUP(D3917,'Műszaki adattábla'!F:O,10,0)),0))</f>
        <v/>
      </c>
      <c r="H3917" s="29" t="str">
        <f>IF(D3917="","",VLOOKUP(D3917,'Műszaki adattábla'!F:P,11,0))</f>
        <v/>
      </c>
      <c r="I3917" s="30"/>
      <c r="J3917" s="30"/>
      <c r="K3917" s="31" t="str">
        <f>IF(D3917="","",ROUND(((F3917*I3917*'Műszaki adattábla'!$C$7/'Műszaki adattábla'!$C$8)+(G3917*I3917)+(H3917*I3917))/12*'Műszaki adattábla'!T3908,0))</f>
        <v/>
      </c>
      <c r="L3917" s="32" t="str">
        <f t="shared" si="129"/>
        <v/>
      </c>
    </row>
    <row r="3918" spans="2:12" ht="14.4" thickBot="1" x14ac:dyDescent="0.3">
      <c r="B3918" s="28" t="str">
        <f t="shared" si="128"/>
        <v/>
      </c>
      <c r="C3918" s="167" t="str">
        <f>IF(D3918="","",VLOOKUP(D3918,'Műszaki adattábla'!F:G,2,0))</f>
        <v/>
      </c>
      <c r="D3918" s="168" t="str">
        <f>IF('Műszaki adattábla'!F3909="","",'Műszaki adattábla'!F3909)</f>
        <v/>
      </c>
      <c r="E3918" s="169" t="str">
        <f>IF(D3918="","",VLOOKUP(D3918,'Műszaki adattábla'!F:R,13,0))</f>
        <v/>
      </c>
      <c r="F3918" s="29" t="str">
        <f>IF(D3918="","",VLOOKUP(D3918,'Műszaki adattábla'!F:M,8,0))</f>
        <v/>
      </c>
      <c r="G3918" s="29" t="str">
        <f>IF(D3918="","",IF('Műszaki adattábla'!L3909="20-99",IF('Műszaki adattábla'!O3909="","Nem adott meg lekötött teljesítményt",VLOOKUP(D3918,'Műszaki adattábla'!F:O,10,0)),0))</f>
        <v/>
      </c>
      <c r="H3918" s="29" t="str">
        <f>IF(D3918="","",VLOOKUP(D3918,'Műszaki adattábla'!F:P,11,0))</f>
        <v/>
      </c>
      <c r="I3918" s="30"/>
      <c r="J3918" s="30"/>
      <c r="K3918" s="31" t="str">
        <f>IF(D3918="","",ROUND(((F3918*I3918*'Műszaki adattábla'!$C$7/'Műszaki adattábla'!$C$8)+(G3918*I3918)+(H3918*I3918))/12*'Műszaki adattábla'!T3909,0))</f>
        <v/>
      </c>
      <c r="L3918" s="32" t="str">
        <f t="shared" si="129"/>
        <v/>
      </c>
    </row>
    <row r="3919" spans="2:12" ht="14.4" thickBot="1" x14ac:dyDescent="0.3">
      <c r="B3919" s="28" t="str">
        <f t="shared" si="128"/>
        <v/>
      </c>
      <c r="C3919" s="167" t="str">
        <f>IF(D3919="","",VLOOKUP(D3919,'Műszaki adattábla'!F:G,2,0))</f>
        <v/>
      </c>
      <c r="D3919" s="168" t="str">
        <f>IF('Műszaki adattábla'!F3910="","",'Műszaki adattábla'!F3910)</f>
        <v/>
      </c>
      <c r="E3919" s="169" t="str">
        <f>IF(D3919="","",VLOOKUP(D3919,'Műszaki adattábla'!F:R,13,0))</f>
        <v/>
      </c>
      <c r="F3919" s="29" t="str">
        <f>IF(D3919="","",VLOOKUP(D3919,'Műszaki adattábla'!F:M,8,0))</f>
        <v/>
      </c>
      <c r="G3919" s="29" t="str">
        <f>IF(D3919="","",IF('Műszaki adattábla'!L3910="20-99",IF('Műszaki adattábla'!O3910="","Nem adott meg lekötött teljesítményt",VLOOKUP(D3919,'Műszaki adattábla'!F:O,10,0)),0))</f>
        <v/>
      </c>
      <c r="H3919" s="29" t="str">
        <f>IF(D3919="","",VLOOKUP(D3919,'Műszaki adattábla'!F:P,11,0))</f>
        <v/>
      </c>
      <c r="I3919" s="30"/>
      <c r="J3919" s="30"/>
      <c r="K3919" s="31" t="str">
        <f>IF(D3919="","",ROUND(((F3919*I3919*'Műszaki adattábla'!$C$7/'Műszaki adattábla'!$C$8)+(G3919*I3919)+(H3919*I3919))/12*'Műszaki adattábla'!T3910,0))</f>
        <v/>
      </c>
      <c r="L3919" s="32" t="str">
        <f t="shared" si="129"/>
        <v/>
      </c>
    </row>
    <row r="3920" spans="2:12" ht="14.4" thickBot="1" x14ac:dyDescent="0.3">
      <c r="B3920" s="28" t="str">
        <f t="shared" si="128"/>
        <v/>
      </c>
      <c r="C3920" s="167" t="str">
        <f>IF(D3920="","",VLOOKUP(D3920,'Műszaki adattábla'!F:G,2,0))</f>
        <v/>
      </c>
      <c r="D3920" s="168" t="str">
        <f>IF('Műszaki adattábla'!F3911="","",'Műszaki adattábla'!F3911)</f>
        <v/>
      </c>
      <c r="E3920" s="169" t="str">
        <f>IF(D3920="","",VLOOKUP(D3920,'Műszaki adattábla'!F:R,13,0))</f>
        <v/>
      </c>
      <c r="F3920" s="29" t="str">
        <f>IF(D3920="","",VLOOKUP(D3920,'Műszaki adattábla'!F:M,8,0))</f>
        <v/>
      </c>
      <c r="G3920" s="29" t="str">
        <f>IF(D3920="","",IF('Műszaki adattábla'!L3911="20-99",IF('Műszaki adattábla'!O3911="","Nem adott meg lekötött teljesítményt",VLOOKUP(D3920,'Műszaki adattábla'!F:O,10,0)),0))</f>
        <v/>
      </c>
      <c r="H3920" s="29" t="str">
        <f>IF(D3920="","",VLOOKUP(D3920,'Műszaki adattábla'!F:P,11,0))</f>
        <v/>
      </c>
      <c r="I3920" s="30"/>
      <c r="J3920" s="30"/>
      <c r="K3920" s="31" t="str">
        <f>IF(D3920="","",ROUND(((F3920*I3920*'Műszaki adattábla'!$C$7/'Műszaki adattábla'!$C$8)+(G3920*I3920)+(H3920*I3920))/12*'Műszaki adattábla'!T3911,0))</f>
        <v/>
      </c>
      <c r="L3920" s="32" t="str">
        <f t="shared" si="129"/>
        <v/>
      </c>
    </row>
    <row r="3921" spans="2:12" ht="14.4" thickBot="1" x14ac:dyDescent="0.3">
      <c r="B3921" s="28" t="str">
        <f t="shared" si="128"/>
        <v/>
      </c>
      <c r="C3921" s="167" t="str">
        <f>IF(D3921="","",VLOOKUP(D3921,'Műszaki adattábla'!F:G,2,0))</f>
        <v/>
      </c>
      <c r="D3921" s="168" t="str">
        <f>IF('Műszaki adattábla'!F3912="","",'Műszaki adattábla'!F3912)</f>
        <v/>
      </c>
      <c r="E3921" s="169" t="str">
        <f>IF(D3921="","",VLOOKUP(D3921,'Műszaki adattábla'!F:R,13,0))</f>
        <v/>
      </c>
      <c r="F3921" s="29" t="str">
        <f>IF(D3921="","",VLOOKUP(D3921,'Műszaki adattábla'!F:M,8,0))</f>
        <v/>
      </c>
      <c r="G3921" s="29" t="str">
        <f>IF(D3921="","",IF('Műszaki adattábla'!L3912="20-99",IF('Műszaki adattábla'!O3912="","Nem adott meg lekötött teljesítményt",VLOOKUP(D3921,'Műszaki adattábla'!F:O,10,0)),0))</f>
        <v/>
      </c>
      <c r="H3921" s="29" t="str">
        <f>IF(D3921="","",VLOOKUP(D3921,'Műszaki adattábla'!F:P,11,0))</f>
        <v/>
      </c>
      <c r="I3921" s="30"/>
      <c r="J3921" s="30"/>
      <c r="K3921" s="31" t="str">
        <f>IF(D3921="","",ROUND(((F3921*I3921*'Műszaki adattábla'!$C$7/'Műszaki adattábla'!$C$8)+(G3921*I3921)+(H3921*I3921))/12*'Műszaki adattábla'!T3912,0))</f>
        <v/>
      </c>
      <c r="L3921" s="32" t="str">
        <f t="shared" si="129"/>
        <v/>
      </c>
    </row>
    <row r="3922" spans="2:12" ht="14.4" thickBot="1" x14ac:dyDescent="0.3">
      <c r="B3922" s="28" t="str">
        <f t="shared" si="128"/>
        <v/>
      </c>
      <c r="C3922" s="167" t="str">
        <f>IF(D3922="","",VLOOKUP(D3922,'Műszaki adattábla'!F:G,2,0))</f>
        <v/>
      </c>
      <c r="D3922" s="168" t="str">
        <f>IF('Műszaki adattábla'!F3913="","",'Műszaki adattábla'!F3913)</f>
        <v/>
      </c>
      <c r="E3922" s="169" t="str">
        <f>IF(D3922="","",VLOOKUP(D3922,'Műszaki adattábla'!F:R,13,0))</f>
        <v/>
      </c>
      <c r="F3922" s="29" t="str">
        <f>IF(D3922="","",VLOOKUP(D3922,'Műszaki adattábla'!F:M,8,0))</f>
        <v/>
      </c>
      <c r="G3922" s="29" t="str">
        <f>IF(D3922="","",IF('Műszaki adattábla'!L3913="20-99",IF('Műszaki adattábla'!O3913="","Nem adott meg lekötött teljesítményt",VLOOKUP(D3922,'Műszaki adattábla'!F:O,10,0)),0))</f>
        <v/>
      </c>
      <c r="H3922" s="29" t="str">
        <f>IF(D3922="","",VLOOKUP(D3922,'Műszaki adattábla'!F:P,11,0))</f>
        <v/>
      </c>
      <c r="I3922" s="30"/>
      <c r="J3922" s="30"/>
      <c r="K3922" s="31" t="str">
        <f>IF(D3922="","",ROUND(((F3922*I3922*'Műszaki adattábla'!$C$7/'Műszaki adattábla'!$C$8)+(G3922*I3922)+(H3922*I3922))/12*'Műszaki adattábla'!T3913,0))</f>
        <v/>
      </c>
      <c r="L3922" s="32" t="str">
        <f t="shared" si="129"/>
        <v/>
      </c>
    </row>
    <row r="3923" spans="2:12" ht="14.4" thickBot="1" x14ac:dyDescent="0.3">
      <c r="B3923" s="28" t="str">
        <f t="shared" si="128"/>
        <v/>
      </c>
      <c r="C3923" s="167" t="str">
        <f>IF(D3923="","",VLOOKUP(D3923,'Műszaki adattábla'!F:G,2,0))</f>
        <v/>
      </c>
      <c r="D3923" s="168" t="str">
        <f>IF('Műszaki adattábla'!F3914="","",'Műszaki adattábla'!F3914)</f>
        <v/>
      </c>
      <c r="E3923" s="169" t="str">
        <f>IF(D3923="","",VLOOKUP(D3923,'Műszaki adattábla'!F:R,13,0))</f>
        <v/>
      </c>
      <c r="F3923" s="29" t="str">
        <f>IF(D3923="","",VLOOKUP(D3923,'Műszaki adattábla'!F:M,8,0))</f>
        <v/>
      </c>
      <c r="G3923" s="29" t="str">
        <f>IF(D3923="","",IF('Műszaki adattábla'!L3914="20-99",IF('Műszaki adattábla'!O3914="","Nem adott meg lekötött teljesítményt",VLOOKUP(D3923,'Műszaki adattábla'!F:O,10,0)),0))</f>
        <v/>
      </c>
      <c r="H3923" s="29" t="str">
        <f>IF(D3923="","",VLOOKUP(D3923,'Műszaki adattábla'!F:P,11,0))</f>
        <v/>
      </c>
      <c r="I3923" s="30"/>
      <c r="J3923" s="30"/>
      <c r="K3923" s="31" t="str">
        <f>IF(D3923="","",ROUND(((F3923*I3923*'Műszaki adattábla'!$C$7/'Műszaki adattábla'!$C$8)+(G3923*I3923)+(H3923*I3923))/12*'Műszaki adattábla'!T3914,0))</f>
        <v/>
      </c>
      <c r="L3923" s="32" t="str">
        <f t="shared" si="129"/>
        <v/>
      </c>
    </row>
    <row r="3924" spans="2:12" ht="14.4" thickBot="1" x14ac:dyDescent="0.3">
      <c r="B3924" s="28" t="str">
        <f t="shared" si="128"/>
        <v/>
      </c>
      <c r="C3924" s="167" t="str">
        <f>IF(D3924="","",VLOOKUP(D3924,'Műszaki adattábla'!F:G,2,0))</f>
        <v/>
      </c>
      <c r="D3924" s="168" t="str">
        <f>IF('Műszaki adattábla'!F3915="","",'Műszaki adattábla'!F3915)</f>
        <v/>
      </c>
      <c r="E3924" s="169" t="str">
        <f>IF(D3924="","",VLOOKUP(D3924,'Műszaki adattábla'!F:R,13,0))</f>
        <v/>
      </c>
      <c r="F3924" s="29" t="str">
        <f>IF(D3924="","",VLOOKUP(D3924,'Műszaki adattábla'!F:M,8,0))</f>
        <v/>
      </c>
      <c r="G3924" s="29" t="str">
        <f>IF(D3924="","",IF('Műszaki adattábla'!L3915="20-99",IF('Műszaki adattábla'!O3915="","Nem adott meg lekötött teljesítményt",VLOOKUP(D3924,'Műszaki adattábla'!F:O,10,0)),0))</f>
        <v/>
      </c>
      <c r="H3924" s="29" t="str">
        <f>IF(D3924="","",VLOOKUP(D3924,'Műszaki adattábla'!F:P,11,0))</f>
        <v/>
      </c>
      <c r="I3924" s="30"/>
      <c r="J3924" s="30"/>
      <c r="K3924" s="31" t="str">
        <f>IF(D3924="","",ROUND(((F3924*I3924*'Műszaki adattábla'!$C$7/'Műszaki adattábla'!$C$8)+(G3924*I3924)+(H3924*I3924))/12*'Műszaki adattábla'!T3915,0))</f>
        <v/>
      </c>
      <c r="L3924" s="32" t="str">
        <f t="shared" si="129"/>
        <v/>
      </c>
    </row>
    <row r="3925" spans="2:12" ht="14.4" thickBot="1" x14ac:dyDescent="0.3">
      <c r="B3925" s="28" t="str">
        <f t="shared" si="128"/>
        <v/>
      </c>
      <c r="C3925" s="167" t="str">
        <f>IF(D3925="","",VLOOKUP(D3925,'Műszaki adattábla'!F:G,2,0))</f>
        <v/>
      </c>
      <c r="D3925" s="168" t="str">
        <f>IF('Műszaki adattábla'!F3916="","",'Műszaki adattábla'!F3916)</f>
        <v/>
      </c>
      <c r="E3925" s="169" t="str">
        <f>IF(D3925="","",VLOOKUP(D3925,'Műszaki adattábla'!F:R,13,0))</f>
        <v/>
      </c>
      <c r="F3925" s="29" t="str">
        <f>IF(D3925="","",VLOOKUP(D3925,'Műszaki adattábla'!F:M,8,0))</f>
        <v/>
      </c>
      <c r="G3925" s="29" t="str">
        <f>IF(D3925="","",IF('Műszaki adattábla'!L3916="20-99",IF('Műszaki adattábla'!O3916="","Nem adott meg lekötött teljesítményt",VLOOKUP(D3925,'Műszaki adattábla'!F:O,10,0)),0))</f>
        <v/>
      </c>
      <c r="H3925" s="29" t="str">
        <f>IF(D3925="","",VLOOKUP(D3925,'Műszaki adattábla'!F:P,11,0))</f>
        <v/>
      </c>
      <c r="I3925" s="30"/>
      <c r="J3925" s="30"/>
      <c r="K3925" s="31" t="str">
        <f>IF(D3925="","",ROUND(((F3925*I3925*'Műszaki adattábla'!$C$7/'Műszaki adattábla'!$C$8)+(G3925*I3925)+(H3925*I3925))/12*'Műszaki adattábla'!T3916,0))</f>
        <v/>
      </c>
      <c r="L3925" s="32" t="str">
        <f t="shared" si="129"/>
        <v/>
      </c>
    </row>
    <row r="3926" spans="2:12" ht="14.4" thickBot="1" x14ac:dyDescent="0.3">
      <c r="B3926" s="28" t="str">
        <f t="shared" si="128"/>
        <v/>
      </c>
      <c r="C3926" s="167" t="str">
        <f>IF(D3926="","",VLOOKUP(D3926,'Műszaki adattábla'!F:G,2,0))</f>
        <v/>
      </c>
      <c r="D3926" s="168" t="str">
        <f>IF('Műszaki adattábla'!F3917="","",'Műszaki adattábla'!F3917)</f>
        <v/>
      </c>
      <c r="E3926" s="169" t="str">
        <f>IF(D3926="","",VLOOKUP(D3926,'Műszaki adattábla'!F:R,13,0))</f>
        <v/>
      </c>
      <c r="F3926" s="29" t="str">
        <f>IF(D3926="","",VLOOKUP(D3926,'Műszaki adattábla'!F:M,8,0))</f>
        <v/>
      </c>
      <c r="G3926" s="29" t="str">
        <f>IF(D3926="","",IF('Műszaki adattábla'!L3917="20-99",IF('Műszaki adattábla'!O3917="","Nem adott meg lekötött teljesítményt",VLOOKUP(D3926,'Műszaki adattábla'!F:O,10,0)),0))</f>
        <v/>
      </c>
      <c r="H3926" s="29" t="str">
        <f>IF(D3926="","",VLOOKUP(D3926,'Műszaki adattábla'!F:P,11,0))</f>
        <v/>
      </c>
      <c r="I3926" s="30"/>
      <c r="J3926" s="30"/>
      <c r="K3926" s="31" t="str">
        <f>IF(D3926="","",ROUND(((F3926*I3926*'Műszaki adattábla'!$C$7/'Műszaki adattábla'!$C$8)+(G3926*I3926)+(H3926*I3926))/12*'Műszaki adattábla'!T3917,0))</f>
        <v/>
      </c>
      <c r="L3926" s="32" t="str">
        <f t="shared" si="129"/>
        <v/>
      </c>
    </row>
    <row r="3927" spans="2:12" ht="14.4" thickBot="1" x14ac:dyDescent="0.3">
      <c r="B3927" s="28" t="str">
        <f t="shared" si="128"/>
        <v/>
      </c>
      <c r="C3927" s="167" t="str">
        <f>IF(D3927="","",VLOOKUP(D3927,'Műszaki adattábla'!F:G,2,0))</f>
        <v/>
      </c>
      <c r="D3927" s="168" t="str">
        <f>IF('Műszaki adattábla'!F3918="","",'Műszaki adattábla'!F3918)</f>
        <v/>
      </c>
      <c r="E3927" s="169" t="str">
        <f>IF(D3927="","",VLOOKUP(D3927,'Műszaki adattábla'!F:R,13,0))</f>
        <v/>
      </c>
      <c r="F3927" s="29" t="str">
        <f>IF(D3927="","",VLOOKUP(D3927,'Műszaki adattábla'!F:M,8,0))</f>
        <v/>
      </c>
      <c r="G3927" s="29" t="str">
        <f>IF(D3927="","",IF('Műszaki adattábla'!L3918="20-99",IF('Műszaki adattábla'!O3918="","Nem adott meg lekötött teljesítményt",VLOOKUP(D3927,'Műszaki adattábla'!F:O,10,0)),0))</f>
        <v/>
      </c>
      <c r="H3927" s="29" t="str">
        <f>IF(D3927="","",VLOOKUP(D3927,'Műszaki adattábla'!F:P,11,0))</f>
        <v/>
      </c>
      <c r="I3927" s="30"/>
      <c r="J3927" s="30"/>
      <c r="K3927" s="31" t="str">
        <f>IF(D3927="","",ROUND(((F3927*I3927*'Műszaki adattábla'!$C$7/'Műszaki adattábla'!$C$8)+(G3927*I3927)+(H3927*I3927))/12*'Műszaki adattábla'!T3918,0))</f>
        <v/>
      </c>
      <c r="L3927" s="32" t="str">
        <f t="shared" si="129"/>
        <v/>
      </c>
    </row>
    <row r="3928" spans="2:12" ht="14.4" thickBot="1" x14ac:dyDescent="0.3">
      <c r="B3928" s="28" t="str">
        <f t="shared" si="128"/>
        <v/>
      </c>
      <c r="C3928" s="167" t="str">
        <f>IF(D3928="","",VLOOKUP(D3928,'Műszaki adattábla'!F:G,2,0))</f>
        <v/>
      </c>
      <c r="D3928" s="168" t="str">
        <f>IF('Műszaki adattábla'!F3919="","",'Műszaki adattábla'!F3919)</f>
        <v/>
      </c>
      <c r="E3928" s="169" t="str">
        <f>IF(D3928="","",VLOOKUP(D3928,'Műszaki adattábla'!F:R,13,0))</f>
        <v/>
      </c>
      <c r="F3928" s="29" t="str">
        <f>IF(D3928="","",VLOOKUP(D3928,'Műszaki adattábla'!F:M,8,0))</f>
        <v/>
      </c>
      <c r="G3928" s="29" t="str">
        <f>IF(D3928="","",IF('Műszaki adattábla'!L3919="20-99",IF('Műszaki adattábla'!O3919="","Nem adott meg lekötött teljesítményt",VLOOKUP(D3928,'Műszaki adattábla'!F:O,10,0)),0))</f>
        <v/>
      </c>
      <c r="H3928" s="29" t="str">
        <f>IF(D3928="","",VLOOKUP(D3928,'Műszaki adattábla'!F:P,11,0))</f>
        <v/>
      </c>
      <c r="I3928" s="30"/>
      <c r="J3928" s="30"/>
      <c r="K3928" s="31" t="str">
        <f>IF(D3928="","",ROUND(((F3928*I3928*'Műszaki adattábla'!$C$7/'Műszaki adattábla'!$C$8)+(G3928*I3928)+(H3928*I3928))/12*'Műszaki adattábla'!T3919,0))</f>
        <v/>
      </c>
      <c r="L3928" s="32" t="str">
        <f t="shared" si="129"/>
        <v/>
      </c>
    </row>
    <row r="3929" spans="2:12" ht="14.4" thickBot="1" x14ac:dyDescent="0.3">
      <c r="B3929" s="28" t="str">
        <f t="shared" si="128"/>
        <v/>
      </c>
      <c r="C3929" s="167" t="str">
        <f>IF(D3929="","",VLOOKUP(D3929,'Műszaki adattábla'!F:G,2,0))</f>
        <v/>
      </c>
      <c r="D3929" s="168" t="str">
        <f>IF('Műszaki adattábla'!F3920="","",'Műszaki adattábla'!F3920)</f>
        <v/>
      </c>
      <c r="E3929" s="169" t="str">
        <f>IF(D3929="","",VLOOKUP(D3929,'Műszaki adattábla'!F:R,13,0))</f>
        <v/>
      </c>
      <c r="F3929" s="29" t="str">
        <f>IF(D3929="","",VLOOKUP(D3929,'Műszaki adattábla'!F:M,8,0))</f>
        <v/>
      </c>
      <c r="G3929" s="29" t="str">
        <f>IF(D3929="","",IF('Műszaki adattábla'!L3920="20-99",IF('Műszaki adattábla'!O3920="","Nem adott meg lekötött teljesítményt",VLOOKUP(D3929,'Műszaki adattábla'!F:O,10,0)),0))</f>
        <v/>
      </c>
      <c r="H3929" s="29" t="str">
        <f>IF(D3929="","",VLOOKUP(D3929,'Műszaki adattábla'!F:P,11,0))</f>
        <v/>
      </c>
      <c r="I3929" s="30"/>
      <c r="J3929" s="30"/>
      <c r="K3929" s="31" t="str">
        <f>IF(D3929="","",ROUND(((F3929*I3929*'Műszaki adattábla'!$C$7/'Műszaki adattábla'!$C$8)+(G3929*I3929)+(H3929*I3929))/12*'Műszaki adattábla'!T3920,0))</f>
        <v/>
      </c>
      <c r="L3929" s="32" t="str">
        <f t="shared" si="129"/>
        <v/>
      </c>
    </row>
    <row r="3930" spans="2:12" ht="14.4" thickBot="1" x14ac:dyDescent="0.3">
      <c r="B3930" s="28" t="str">
        <f t="shared" si="128"/>
        <v/>
      </c>
      <c r="C3930" s="167" t="str">
        <f>IF(D3930="","",VLOOKUP(D3930,'Műszaki adattábla'!F:G,2,0))</f>
        <v/>
      </c>
      <c r="D3930" s="168" t="str">
        <f>IF('Műszaki adattábla'!F3921="","",'Műszaki adattábla'!F3921)</f>
        <v/>
      </c>
      <c r="E3930" s="169" t="str">
        <f>IF(D3930="","",VLOOKUP(D3930,'Műszaki adattábla'!F:R,13,0))</f>
        <v/>
      </c>
      <c r="F3930" s="29" t="str">
        <f>IF(D3930="","",VLOOKUP(D3930,'Műszaki adattábla'!F:M,8,0))</f>
        <v/>
      </c>
      <c r="G3930" s="29" t="str">
        <f>IF(D3930="","",IF('Műszaki adattábla'!L3921="20-99",IF('Műszaki adattábla'!O3921="","Nem adott meg lekötött teljesítményt",VLOOKUP(D3930,'Műszaki adattábla'!F:O,10,0)),0))</f>
        <v/>
      </c>
      <c r="H3930" s="29" t="str">
        <f>IF(D3930="","",VLOOKUP(D3930,'Műszaki adattábla'!F:P,11,0))</f>
        <v/>
      </c>
      <c r="I3930" s="30"/>
      <c r="J3930" s="30"/>
      <c r="K3930" s="31" t="str">
        <f>IF(D3930="","",ROUND(((F3930*I3930*'Műszaki adattábla'!$C$7/'Műszaki adattábla'!$C$8)+(G3930*I3930)+(H3930*I3930))/12*'Műszaki adattábla'!T3921,0))</f>
        <v/>
      </c>
      <c r="L3930" s="32" t="str">
        <f t="shared" si="129"/>
        <v/>
      </c>
    </row>
    <row r="3931" spans="2:12" ht="14.4" thickBot="1" x14ac:dyDescent="0.3">
      <c r="B3931" s="28" t="str">
        <f t="shared" si="128"/>
        <v/>
      </c>
      <c r="C3931" s="167" t="str">
        <f>IF(D3931="","",VLOOKUP(D3931,'Műszaki adattábla'!F:G,2,0))</f>
        <v/>
      </c>
      <c r="D3931" s="168" t="str">
        <f>IF('Műszaki adattábla'!F3922="","",'Műszaki adattábla'!F3922)</f>
        <v/>
      </c>
      <c r="E3931" s="169" t="str">
        <f>IF(D3931="","",VLOOKUP(D3931,'Műszaki adattábla'!F:R,13,0))</f>
        <v/>
      </c>
      <c r="F3931" s="29" t="str">
        <f>IF(D3931="","",VLOOKUP(D3931,'Műszaki adattábla'!F:M,8,0))</f>
        <v/>
      </c>
      <c r="G3931" s="29" t="str">
        <f>IF(D3931="","",IF('Műszaki adattábla'!L3922="20-99",IF('Műszaki adattábla'!O3922="","Nem adott meg lekötött teljesítményt",VLOOKUP(D3931,'Műszaki adattábla'!F:O,10,0)),0))</f>
        <v/>
      </c>
      <c r="H3931" s="29" t="str">
        <f>IF(D3931="","",VLOOKUP(D3931,'Műszaki adattábla'!F:P,11,0))</f>
        <v/>
      </c>
      <c r="I3931" s="30"/>
      <c r="J3931" s="30"/>
      <c r="K3931" s="31" t="str">
        <f>IF(D3931="","",ROUND(((F3931*I3931*'Műszaki adattábla'!$C$7/'Műszaki adattábla'!$C$8)+(G3931*I3931)+(H3931*I3931))/12*'Műszaki adattábla'!T3922,0))</f>
        <v/>
      </c>
      <c r="L3931" s="32" t="str">
        <f t="shared" si="129"/>
        <v/>
      </c>
    </row>
    <row r="3932" spans="2:12" ht="14.4" thickBot="1" x14ac:dyDescent="0.3">
      <c r="B3932" s="28" t="str">
        <f t="shared" ref="B3932:B3995" si="130">IF(D3932="","",B3931+1)</f>
        <v/>
      </c>
      <c r="C3932" s="167" t="str">
        <f>IF(D3932="","",VLOOKUP(D3932,'Műszaki adattábla'!F:G,2,0))</f>
        <v/>
      </c>
      <c r="D3932" s="168" t="str">
        <f>IF('Műszaki adattábla'!F3923="","",'Műszaki adattábla'!F3923)</f>
        <v/>
      </c>
      <c r="E3932" s="169" t="str">
        <f>IF(D3932="","",VLOOKUP(D3932,'Műszaki adattábla'!F:R,13,0))</f>
        <v/>
      </c>
      <c r="F3932" s="29" t="str">
        <f>IF(D3932="","",VLOOKUP(D3932,'Műszaki adattábla'!F:M,8,0))</f>
        <v/>
      </c>
      <c r="G3932" s="29" t="str">
        <f>IF(D3932="","",IF('Műszaki adattábla'!L3923="20-99",IF('Műszaki adattábla'!O3923="","Nem adott meg lekötött teljesítményt",VLOOKUP(D3932,'Műszaki adattábla'!F:O,10,0)),0))</f>
        <v/>
      </c>
      <c r="H3932" s="29" t="str">
        <f>IF(D3932="","",VLOOKUP(D3932,'Műszaki adattábla'!F:P,11,0))</f>
        <v/>
      </c>
      <c r="I3932" s="30"/>
      <c r="J3932" s="30"/>
      <c r="K3932" s="31" t="str">
        <f>IF(D3932="","",ROUND(((F3932*I3932*'Műszaki adattábla'!$C$7/'Műszaki adattábla'!$C$8)+(G3932*I3932)+(H3932*I3932))/12*'Műszaki adattábla'!T3923,0))</f>
        <v/>
      </c>
      <c r="L3932" s="32" t="str">
        <f t="shared" ref="L3932:L3995" si="131">IF(D3932="","",ROUND((J3932/1000)*E3932,0))</f>
        <v/>
      </c>
    </row>
    <row r="3933" spans="2:12" ht="14.4" thickBot="1" x14ac:dyDescent="0.3">
      <c r="B3933" s="28" t="str">
        <f t="shared" si="130"/>
        <v/>
      </c>
      <c r="C3933" s="167" t="str">
        <f>IF(D3933="","",VLOOKUP(D3933,'Műszaki adattábla'!F:G,2,0))</f>
        <v/>
      </c>
      <c r="D3933" s="168" t="str">
        <f>IF('Műszaki adattábla'!F3924="","",'Műszaki adattábla'!F3924)</f>
        <v/>
      </c>
      <c r="E3933" s="169" t="str">
        <f>IF(D3933="","",VLOOKUP(D3933,'Műszaki adattábla'!F:R,13,0))</f>
        <v/>
      </c>
      <c r="F3933" s="29" t="str">
        <f>IF(D3933="","",VLOOKUP(D3933,'Műszaki adattábla'!F:M,8,0))</f>
        <v/>
      </c>
      <c r="G3933" s="29" t="str">
        <f>IF(D3933="","",IF('Műszaki adattábla'!L3924="20-99",IF('Műszaki adattábla'!O3924="","Nem adott meg lekötött teljesítményt",VLOOKUP(D3933,'Műszaki adattábla'!F:O,10,0)),0))</f>
        <v/>
      </c>
      <c r="H3933" s="29" t="str">
        <f>IF(D3933="","",VLOOKUP(D3933,'Műszaki adattábla'!F:P,11,0))</f>
        <v/>
      </c>
      <c r="I3933" s="30"/>
      <c r="J3933" s="30"/>
      <c r="K3933" s="31" t="str">
        <f>IF(D3933="","",ROUND(((F3933*I3933*'Műszaki adattábla'!$C$7/'Műszaki adattábla'!$C$8)+(G3933*I3933)+(H3933*I3933))/12*'Műszaki adattábla'!T3924,0))</f>
        <v/>
      </c>
      <c r="L3933" s="32" t="str">
        <f t="shared" si="131"/>
        <v/>
      </c>
    </row>
    <row r="3934" spans="2:12" ht="14.4" thickBot="1" x14ac:dyDescent="0.3">
      <c r="B3934" s="28" t="str">
        <f t="shared" si="130"/>
        <v/>
      </c>
      <c r="C3934" s="167" t="str">
        <f>IF(D3934="","",VLOOKUP(D3934,'Műszaki adattábla'!F:G,2,0))</f>
        <v/>
      </c>
      <c r="D3934" s="168" t="str">
        <f>IF('Műszaki adattábla'!F3925="","",'Műszaki adattábla'!F3925)</f>
        <v/>
      </c>
      <c r="E3934" s="169" t="str">
        <f>IF(D3934="","",VLOOKUP(D3934,'Műszaki adattábla'!F:R,13,0))</f>
        <v/>
      </c>
      <c r="F3934" s="29" t="str">
        <f>IF(D3934="","",VLOOKUP(D3934,'Műszaki adattábla'!F:M,8,0))</f>
        <v/>
      </c>
      <c r="G3934" s="29" t="str">
        <f>IF(D3934="","",IF('Műszaki adattábla'!L3925="20-99",IF('Műszaki adattábla'!O3925="","Nem adott meg lekötött teljesítményt",VLOOKUP(D3934,'Műszaki adattábla'!F:O,10,0)),0))</f>
        <v/>
      </c>
      <c r="H3934" s="29" t="str">
        <f>IF(D3934="","",VLOOKUP(D3934,'Műszaki adattábla'!F:P,11,0))</f>
        <v/>
      </c>
      <c r="I3934" s="30"/>
      <c r="J3934" s="30"/>
      <c r="K3934" s="31" t="str">
        <f>IF(D3934="","",ROUND(((F3934*I3934*'Műszaki adattábla'!$C$7/'Műszaki adattábla'!$C$8)+(G3934*I3934)+(H3934*I3934))/12*'Műszaki adattábla'!T3925,0))</f>
        <v/>
      </c>
      <c r="L3934" s="32" t="str">
        <f t="shared" si="131"/>
        <v/>
      </c>
    </row>
    <row r="3935" spans="2:12" ht="14.4" thickBot="1" x14ac:dyDescent="0.3">
      <c r="B3935" s="28" t="str">
        <f t="shared" si="130"/>
        <v/>
      </c>
      <c r="C3935" s="167" t="str">
        <f>IF(D3935="","",VLOOKUP(D3935,'Műszaki adattábla'!F:G,2,0))</f>
        <v/>
      </c>
      <c r="D3935" s="168" t="str">
        <f>IF('Műszaki adattábla'!F3926="","",'Műszaki adattábla'!F3926)</f>
        <v/>
      </c>
      <c r="E3935" s="169" t="str">
        <f>IF(D3935="","",VLOOKUP(D3935,'Műszaki adattábla'!F:R,13,0))</f>
        <v/>
      </c>
      <c r="F3935" s="29" t="str">
        <f>IF(D3935="","",VLOOKUP(D3935,'Műszaki adattábla'!F:M,8,0))</f>
        <v/>
      </c>
      <c r="G3935" s="29" t="str">
        <f>IF(D3935="","",IF('Műszaki adattábla'!L3926="20-99",IF('Műszaki adattábla'!O3926="","Nem adott meg lekötött teljesítményt",VLOOKUP(D3935,'Műszaki adattábla'!F:O,10,0)),0))</f>
        <v/>
      </c>
      <c r="H3935" s="29" t="str">
        <f>IF(D3935="","",VLOOKUP(D3935,'Műszaki adattábla'!F:P,11,0))</f>
        <v/>
      </c>
      <c r="I3935" s="30"/>
      <c r="J3935" s="30"/>
      <c r="K3935" s="31" t="str">
        <f>IF(D3935="","",ROUND(((F3935*I3935*'Műszaki adattábla'!$C$7/'Műszaki adattábla'!$C$8)+(G3935*I3935)+(H3935*I3935))/12*'Műszaki adattábla'!T3926,0))</f>
        <v/>
      </c>
      <c r="L3935" s="32" t="str">
        <f t="shared" si="131"/>
        <v/>
      </c>
    </row>
    <row r="3936" spans="2:12" ht="14.4" thickBot="1" x14ac:dyDescent="0.3">
      <c r="B3936" s="28" t="str">
        <f t="shared" si="130"/>
        <v/>
      </c>
      <c r="C3936" s="167" t="str">
        <f>IF(D3936="","",VLOOKUP(D3936,'Műszaki adattábla'!F:G,2,0))</f>
        <v/>
      </c>
      <c r="D3936" s="168" t="str">
        <f>IF('Műszaki adattábla'!F3927="","",'Műszaki adattábla'!F3927)</f>
        <v/>
      </c>
      <c r="E3936" s="169" t="str">
        <f>IF(D3936="","",VLOOKUP(D3936,'Műszaki adattábla'!F:R,13,0))</f>
        <v/>
      </c>
      <c r="F3936" s="29" t="str">
        <f>IF(D3936="","",VLOOKUP(D3936,'Műszaki adattábla'!F:M,8,0))</f>
        <v/>
      </c>
      <c r="G3936" s="29" t="str">
        <f>IF(D3936="","",IF('Műszaki adattábla'!L3927="20-99",IF('Műszaki adattábla'!O3927="","Nem adott meg lekötött teljesítményt",VLOOKUP(D3936,'Műszaki adattábla'!F:O,10,0)),0))</f>
        <v/>
      </c>
      <c r="H3936" s="29" t="str">
        <f>IF(D3936="","",VLOOKUP(D3936,'Műszaki adattábla'!F:P,11,0))</f>
        <v/>
      </c>
      <c r="I3936" s="30"/>
      <c r="J3936" s="30"/>
      <c r="K3936" s="31" t="str">
        <f>IF(D3936="","",ROUND(((F3936*I3936*'Műszaki adattábla'!$C$7/'Műszaki adattábla'!$C$8)+(G3936*I3936)+(H3936*I3936))/12*'Műszaki adattábla'!T3927,0))</f>
        <v/>
      </c>
      <c r="L3936" s="32" t="str">
        <f t="shared" si="131"/>
        <v/>
      </c>
    </row>
    <row r="3937" spans="2:12" ht="14.4" thickBot="1" x14ac:dyDescent="0.3">
      <c r="B3937" s="28" t="str">
        <f t="shared" si="130"/>
        <v/>
      </c>
      <c r="C3937" s="167" t="str">
        <f>IF(D3937="","",VLOOKUP(D3937,'Műszaki adattábla'!F:G,2,0))</f>
        <v/>
      </c>
      <c r="D3937" s="168" t="str">
        <f>IF('Műszaki adattábla'!F3928="","",'Műszaki adattábla'!F3928)</f>
        <v/>
      </c>
      <c r="E3937" s="169" t="str">
        <f>IF(D3937="","",VLOOKUP(D3937,'Műszaki adattábla'!F:R,13,0))</f>
        <v/>
      </c>
      <c r="F3937" s="29" t="str">
        <f>IF(D3937="","",VLOOKUP(D3937,'Műszaki adattábla'!F:M,8,0))</f>
        <v/>
      </c>
      <c r="G3937" s="29" t="str">
        <f>IF(D3937="","",IF('Műszaki adattábla'!L3928="20-99",IF('Műszaki adattábla'!O3928="","Nem adott meg lekötött teljesítményt",VLOOKUP(D3937,'Műszaki adattábla'!F:O,10,0)),0))</f>
        <v/>
      </c>
      <c r="H3937" s="29" t="str">
        <f>IF(D3937="","",VLOOKUP(D3937,'Műszaki adattábla'!F:P,11,0))</f>
        <v/>
      </c>
      <c r="I3937" s="30"/>
      <c r="J3937" s="30"/>
      <c r="K3937" s="31" t="str">
        <f>IF(D3937="","",ROUND(((F3937*I3937*'Műszaki adattábla'!$C$7/'Műszaki adattábla'!$C$8)+(G3937*I3937)+(H3937*I3937))/12*'Műszaki adattábla'!T3928,0))</f>
        <v/>
      </c>
      <c r="L3937" s="32" t="str">
        <f t="shared" si="131"/>
        <v/>
      </c>
    </row>
    <row r="3938" spans="2:12" ht="14.4" thickBot="1" x14ac:dyDescent="0.3">
      <c r="B3938" s="28" t="str">
        <f t="shared" si="130"/>
        <v/>
      </c>
      <c r="C3938" s="167" t="str">
        <f>IF(D3938="","",VLOOKUP(D3938,'Műszaki adattábla'!F:G,2,0))</f>
        <v/>
      </c>
      <c r="D3938" s="168" t="str">
        <f>IF('Műszaki adattábla'!F3929="","",'Műszaki adattábla'!F3929)</f>
        <v/>
      </c>
      <c r="E3938" s="169" t="str">
        <f>IF(D3938="","",VLOOKUP(D3938,'Műszaki adattábla'!F:R,13,0))</f>
        <v/>
      </c>
      <c r="F3938" s="29" t="str">
        <f>IF(D3938="","",VLOOKUP(D3938,'Műszaki adattábla'!F:M,8,0))</f>
        <v/>
      </c>
      <c r="G3938" s="29" t="str">
        <f>IF(D3938="","",IF('Műszaki adattábla'!L3929="20-99",IF('Műszaki adattábla'!O3929="","Nem adott meg lekötött teljesítményt",VLOOKUP(D3938,'Műszaki adattábla'!F:O,10,0)),0))</f>
        <v/>
      </c>
      <c r="H3938" s="29" t="str">
        <f>IF(D3938="","",VLOOKUP(D3938,'Műszaki adattábla'!F:P,11,0))</f>
        <v/>
      </c>
      <c r="I3938" s="30"/>
      <c r="J3938" s="30"/>
      <c r="K3938" s="31" t="str">
        <f>IF(D3938="","",ROUND(((F3938*I3938*'Műszaki adattábla'!$C$7/'Műszaki adattábla'!$C$8)+(G3938*I3938)+(H3938*I3938))/12*'Műszaki adattábla'!T3929,0))</f>
        <v/>
      </c>
      <c r="L3938" s="32" t="str">
        <f t="shared" si="131"/>
        <v/>
      </c>
    </row>
    <row r="3939" spans="2:12" ht="14.4" thickBot="1" x14ac:dyDescent="0.3">
      <c r="B3939" s="28" t="str">
        <f t="shared" si="130"/>
        <v/>
      </c>
      <c r="C3939" s="167" t="str">
        <f>IF(D3939="","",VLOOKUP(D3939,'Műszaki adattábla'!F:G,2,0))</f>
        <v/>
      </c>
      <c r="D3939" s="168" t="str">
        <f>IF('Műszaki adattábla'!F3930="","",'Műszaki adattábla'!F3930)</f>
        <v/>
      </c>
      <c r="E3939" s="169" t="str">
        <f>IF(D3939="","",VLOOKUP(D3939,'Műszaki adattábla'!F:R,13,0))</f>
        <v/>
      </c>
      <c r="F3939" s="29" t="str">
        <f>IF(D3939="","",VLOOKUP(D3939,'Műszaki adattábla'!F:M,8,0))</f>
        <v/>
      </c>
      <c r="G3939" s="29" t="str">
        <f>IF(D3939="","",IF('Műszaki adattábla'!L3930="20-99",IF('Műszaki adattábla'!O3930="","Nem adott meg lekötött teljesítményt",VLOOKUP(D3939,'Műszaki adattábla'!F:O,10,0)),0))</f>
        <v/>
      </c>
      <c r="H3939" s="29" t="str">
        <f>IF(D3939="","",VLOOKUP(D3939,'Műszaki adattábla'!F:P,11,0))</f>
        <v/>
      </c>
      <c r="I3939" s="30"/>
      <c r="J3939" s="30"/>
      <c r="K3939" s="31" t="str">
        <f>IF(D3939="","",ROUND(((F3939*I3939*'Műszaki adattábla'!$C$7/'Műszaki adattábla'!$C$8)+(G3939*I3939)+(H3939*I3939))/12*'Műszaki adattábla'!T3930,0))</f>
        <v/>
      </c>
      <c r="L3939" s="32" t="str">
        <f t="shared" si="131"/>
        <v/>
      </c>
    </row>
    <row r="3940" spans="2:12" ht="14.4" thickBot="1" x14ac:dyDescent="0.3">
      <c r="B3940" s="28" t="str">
        <f t="shared" si="130"/>
        <v/>
      </c>
      <c r="C3940" s="167" t="str">
        <f>IF(D3940="","",VLOOKUP(D3940,'Műszaki adattábla'!F:G,2,0))</f>
        <v/>
      </c>
      <c r="D3940" s="168" t="str">
        <f>IF('Műszaki adattábla'!F3931="","",'Műszaki adattábla'!F3931)</f>
        <v/>
      </c>
      <c r="E3940" s="169" t="str">
        <f>IF(D3940="","",VLOOKUP(D3940,'Műszaki adattábla'!F:R,13,0))</f>
        <v/>
      </c>
      <c r="F3940" s="29" t="str">
        <f>IF(D3940="","",VLOOKUP(D3940,'Műszaki adattábla'!F:M,8,0))</f>
        <v/>
      </c>
      <c r="G3940" s="29" t="str">
        <f>IF(D3940="","",IF('Műszaki adattábla'!L3931="20-99",IF('Műszaki adattábla'!O3931="","Nem adott meg lekötött teljesítményt",VLOOKUP(D3940,'Műszaki adattábla'!F:O,10,0)),0))</f>
        <v/>
      </c>
      <c r="H3940" s="29" t="str">
        <f>IF(D3940="","",VLOOKUP(D3940,'Műszaki adattábla'!F:P,11,0))</f>
        <v/>
      </c>
      <c r="I3940" s="30"/>
      <c r="J3940" s="30"/>
      <c r="K3940" s="31" t="str">
        <f>IF(D3940="","",ROUND(((F3940*I3940*'Műszaki adattábla'!$C$7/'Műszaki adattábla'!$C$8)+(G3940*I3940)+(H3940*I3940))/12*'Műszaki adattábla'!T3931,0))</f>
        <v/>
      </c>
      <c r="L3940" s="32" t="str">
        <f t="shared" si="131"/>
        <v/>
      </c>
    </row>
    <row r="3941" spans="2:12" ht="14.4" thickBot="1" x14ac:dyDescent="0.3">
      <c r="B3941" s="28" t="str">
        <f t="shared" si="130"/>
        <v/>
      </c>
      <c r="C3941" s="167" t="str">
        <f>IF(D3941="","",VLOOKUP(D3941,'Műszaki adattábla'!F:G,2,0))</f>
        <v/>
      </c>
      <c r="D3941" s="168" t="str">
        <f>IF('Műszaki adattábla'!F3932="","",'Műszaki adattábla'!F3932)</f>
        <v/>
      </c>
      <c r="E3941" s="169" t="str">
        <f>IF(D3941="","",VLOOKUP(D3941,'Műszaki adattábla'!F:R,13,0))</f>
        <v/>
      </c>
      <c r="F3941" s="29" t="str">
        <f>IF(D3941="","",VLOOKUP(D3941,'Műszaki adattábla'!F:M,8,0))</f>
        <v/>
      </c>
      <c r="G3941" s="29" t="str">
        <f>IF(D3941="","",IF('Műszaki adattábla'!L3932="20-99",IF('Műszaki adattábla'!O3932="","Nem adott meg lekötött teljesítményt",VLOOKUP(D3941,'Műszaki adattábla'!F:O,10,0)),0))</f>
        <v/>
      </c>
      <c r="H3941" s="29" t="str">
        <f>IF(D3941="","",VLOOKUP(D3941,'Műszaki adattábla'!F:P,11,0))</f>
        <v/>
      </c>
      <c r="I3941" s="30"/>
      <c r="J3941" s="30"/>
      <c r="K3941" s="31" t="str">
        <f>IF(D3941="","",ROUND(((F3941*I3941*'Műszaki adattábla'!$C$7/'Műszaki adattábla'!$C$8)+(G3941*I3941)+(H3941*I3941))/12*'Műszaki adattábla'!T3932,0))</f>
        <v/>
      </c>
      <c r="L3941" s="32" t="str">
        <f t="shared" si="131"/>
        <v/>
      </c>
    </row>
    <row r="3942" spans="2:12" ht="14.4" thickBot="1" x14ac:dyDescent="0.3">
      <c r="B3942" s="28" t="str">
        <f t="shared" si="130"/>
        <v/>
      </c>
      <c r="C3942" s="167" t="str">
        <f>IF(D3942="","",VLOOKUP(D3942,'Műszaki adattábla'!F:G,2,0))</f>
        <v/>
      </c>
      <c r="D3942" s="168" t="str">
        <f>IF('Műszaki adattábla'!F3933="","",'Műszaki adattábla'!F3933)</f>
        <v/>
      </c>
      <c r="E3942" s="169" t="str">
        <f>IF(D3942="","",VLOOKUP(D3942,'Műszaki adattábla'!F:R,13,0))</f>
        <v/>
      </c>
      <c r="F3942" s="29" t="str">
        <f>IF(D3942="","",VLOOKUP(D3942,'Műszaki adattábla'!F:M,8,0))</f>
        <v/>
      </c>
      <c r="G3942" s="29" t="str">
        <f>IF(D3942="","",IF('Műszaki adattábla'!L3933="20-99",IF('Műszaki adattábla'!O3933="","Nem adott meg lekötött teljesítményt",VLOOKUP(D3942,'Műszaki adattábla'!F:O,10,0)),0))</f>
        <v/>
      </c>
      <c r="H3942" s="29" t="str">
        <f>IF(D3942="","",VLOOKUP(D3942,'Műszaki adattábla'!F:P,11,0))</f>
        <v/>
      </c>
      <c r="I3942" s="30"/>
      <c r="J3942" s="30"/>
      <c r="K3942" s="31" t="str">
        <f>IF(D3942="","",ROUND(((F3942*I3942*'Műszaki adattábla'!$C$7/'Műszaki adattábla'!$C$8)+(G3942*I3942)+(H3942*I3942))/12*'Műszaki adattábla'!T3933,0))</f>
        <v/>
      </c>
      <c r="L3942" s="32" t="str">
        <f t="shared" si="131"/>
        <v/>
      </c>
    </row>
    <row r="3943" spans="2:12" ht="14.4" thickBot="1" x14ac:dyDescent="0.3">
      <c r="B3943" s="28" t="str">
        <f t="shared" si="130"/>
        <v/>
      </c>
      <c r="C3943" s="167" t="str">
        <f>IF(D3943="","",VLOOKUP(D3943,'Műszaki adattábla'!F:G,2,0))</f>
        <v/>
      </c>
      <c r="D3943" s="168" t="str">
        <f>IF('Műszaki adattábla'!F3934="","",'Műszaki adattábla'!F3934)</f>
        <v/>
      </c>
      <c r="E3943" s="169" t="str">
        <f>IF(D3943="","",VLOOKUP(D3943,'Műszaki adattábla'!F:R,13,0))</f>
        <v/>
      </c>
      <c r="F3943" s="29" t="str">
        <f>IF(D3943="","",VLOOKUP(D3943,'Műszaki adattábla'!F:M,8,0))</f>
        <v/>
      </c>
      <c r="G3943" s="29" t="str">
        <f>IF(D3943="","",IF('Műszaki adattábla'!L3934="20-99",IF('Műszaki adattábla'!O3934="","Nem adott meg lekötött teljesítményt",VLOOKUP(D3943,'Műszaki adattábla'!F:O,10,0)),0))</f>
        <v/>
      </c>
      <c r="H3943" s="29" t="str">
        <f>IF(D3943="","",VLOOKUP(D3943,'Műszaki adattábla'!F:P,11,0))</f>
        <v/>
      </c>
      <c r="I3943" s="30"/>
      <c r="J3943" s="30"/>
      <c r="K3943" s="31" t="str">
        <f>IF(D3943="","",ROUND(((F3943*I3943*'Műszaki adattábla'!$C$7/'Műszaki adattábla'!$C$8)+(G3943*I3943)+(H3943*I3943))/12*'Műszaki adattábla'!T3934,0))</f>
        <v/>
      </c>
      <c r="L3943" s="32" t="str">
        <f t="shared" si="131"/>
        <v/>
      </c>
    </row>
    <row r="3944" spans="2:12" ht="14.4" thickBot="1" x14ac:dyDescent="0.3">
      <c r="B3944" s="28" t="str">
        <f t="shared" si="130"/>
        <v/>
      </c>
      <c r="C3944" s="167" t="str">
        <f>IF(D3944="","",VLOOKUP(D3944,'Műszaki adattábla'!F:G,2,0))</f>
        <v/>
      </c>
      <c r="D3944" s="168" t="str">
        <f>IF('Műszaki adattábla'!F3935="","",'Műszaki adattábla'!F3935)</f>
        <v/>
      </c>
      <c r="E3944" s="169" t="str">
        <f>IF(D3944="","",VLOOKUP(D3944,'Műszaki adattábla'!F:R,13,0))</f>
        <v/>
      </c>
      <c r="F3944" s="29" t="str">
        <f>IF(D3944="","",VLOOKUP(D3944,'Műszaki adattábla'!F:M,8,0))</f>
        <v/>
      </c>
      <c r="G3944" s="29" t="str">
        <f>IF(D3944="","",IF('Műszaki adattábla'!L3935="20-99",IF('Műszaki adattábla'!O3935="","Nem adott meg lekötött teljesítményt",VLOOKUP(D3944,'Műszaki adattábla'!F:O,10,0)),0))</f>
        <v/>
      </c>
      <c r="H3944" s="29" t="str">
        <f>IF(D3944="","",VLOOKUP(D3944,'Műszaki adattábla'!F:P,11,0))</f>
        <v/>
      </c>
      <c r="I3944" s="30"/>
      <c r="J3944" s="30"/>
      <c r="K3944" s="31" t="str">
        <f>IF(D3944="","",ROUND(((F3944*I3944*'Műszaki adattábla'!$C$7/'Műszaki adattábla'!$C$8)+(G3944*I3944)+(H3944*I3944))/12*'Műszaki adattábla'!T3935,0))</f>
        <v/>
      </c>
      <c r="L3944" s="32" t="str">
        <f t="shared" si="131"/>
        <v/>
      </c>
    </row>
    <row r="3945" spans="2:12" ht="14.4" thickBot="1" x14ac:dyDescent="0.3">
      <c r="B3945" s="28" t="str">
        <f t="shared" si="130"/>
        <v/>
      </c>
      <c r="C3945" s="167" t="str">
        <f>IF(D3945="","",VLOOKUP(D3945,'Műszaki adattábla'!F:G,2,0))</f>
        <v/>
      </c>
      <c r="D3945" s="168" t="str">
        <f>IF('Műszaki adattábla'!F3936="","",'Műszaki adattábla'!F3936)</f>
        <v/>
      </c>
      <c r="E3945" s="169" t="str">
        <f>IF(D3945="","",VLOOKUP(D3945,'Műszaki adattábla'!F:R,13,0))</f>
        <v/>
      </c>
      <c r="F3945" s="29" t="str">
        <f>IF(D3945="","",VLOOKUP(D3945,'Műszaki adattábla'!F:M,8,0))</f>
        <v/>
      </c>
      <c r="G3945" s="29" t="str">
        <f>IF(D3945="","",IF('Műszaki adattábla'!L3936="20-99",IF('Műszaki adattábla'!O3936="","Nem adott meg lekötött teljesítményt",VLOOKUP(D3945,'Műszaki adattábla'!F:O,10,0)),0))</f>
        <v/>
      </c>
      <c r="H3945" s="29" t="str">
        <f>IF(D3945="","",VLOOKUP(D3945,'Műszaki adattábla'!F:P,11,0))</f>
        <v/>
      </c>
      <c r="I3945" s="30"/>
      <c r="J3945" s="30"/>
      <c r="K3945" s="31" t="str">
        <f>IF(D3945="","",ROUND(((F3945*I3945*'Műszaki adattábla'!$C$7/'Műszaki adattábla'!$C$8)+(G3945*I3945)+(H3945*I3945))/12*'Műszaki adattábla'!T3936,0))</f>
        <v/>
      </c>
      <c r="L3945" s="32" t="str">
        <f t="shared" si="131"/>
        <v/>
      </c>
    </row>
    <row r="3946" spans="2:12" ht="14.4" thickBot="1" x14ac:dyDescent="0.3">
      <c r="B3946" s="28" t="str">
        <f t="shared" si="130"/>
        <v/>
      </c>
      <c r="C3946" s="167" t="str">
        <f>IF(D3946="","",VLOOKUP(D3946,'Műszaki adattábla'!F:G,2,0))</f>
        <v/>
      </c>
      <c r="D3946" s="168" t="str">
        <f>IF('Műszaki adattábla'!F3937="","",'Műszaki adattábla'!F3937)</f>
        <v/>
      </c>
      <c r="E3946" s="169" t="str">
        <f>IF(D3946="","",VLOOKUP(D3946,'Műszaki adattábla'!F:R,13,0))</f>
        <v/>
      </c>
      <c r="F3946" s="29" t="str">
        <f>IF(D3946="","",VLOOKUP(D3946,'Műszaki adattábla'!F:M,8,0))</f>
        <v/>
      </c>
      <c r="G3946" s="29" t="str">
        <f>IF(D3946="","",IF('Műszaki adattábla'!L3937="20-99",IF('Műszaki adattábla'!O3937="","Nem adott meg lekötött teljesítményt",VLOOKUP(D3946,'Műszaki adattábla'!F:O,10,0)),0))</f>
        <v/>
      </c>
      <c r="H3946" s="29" t="str">
        <f>IF(D3946="","",VLOOKUP(D3946,'Műszaki adattábla'!F:P,11,0))</f>
        <v/>
      </c>
      <c r="I3946" s="30"/>
      <c r="J3946" s="30"/>
      <c r="K3946" s="31" t="str">
        <f>IF(D3946="","",ROUND(((F3946*I3946*'Műszaki adattábla'!$C$7/'Műszaki adattábla'!$C$8)+(G3946*I3946)+(H3946*I3946))/12*'Műszaki adattábla'!T3937,0))</f>
        <v/>
      </c>
      <c r="L3946" s="32" t="str">
        <f t="shared" si="131"/>
        <v/>
      </c>
    </row>
    <row r="3947" spans="2:12" ht="14.4" thickBot="1" x14ac:dyDescent="0.3">
      <c r="B3947" s="28" t="str">
        <f t="shared" si="130"/>
        <v/>
      </c>
      <c r="C3947" s="167" t="str">
        <f>IF(D3947="","",VLOOKUP(D3947,'Műszaki adattábla'!F:G,2,0))</f>
        <v/>
      </c>
      <c r="D3947" s="168" t="str">
        <f>IF('Műszaki adattábla'!F3938="","",'Műszaki adattábla'!F3938)</f>
        <v/>
      </c>
      <c r="E3947" s="169" t="str">
        <f>IF(D3947="","",VLOOKUP(D3947,'Műszaki adattábla'!F:R,13,0))</f>
        <v/>
      </c>
      <c r="F3947" s="29" t="str">
        <f>IF(D3947="","",VLOOKUP(D3947,'Műszaki adattábla'!F:M,8,0))</f>
        <v/>
      </c>
      <c r="G3947" s="29" t="str">
        <f>IF(D3947="","",IF('Műszaki adattábla'!L3938="20-99",IF('Műszaki adattábla'!O3938="","Nem adott meg lekötött teljesítményt",VLOOKUP(D3947,'Műszaki adattábla'!F:O,10,0)),0))</f>
        <v/>
      </c>
      <c r="H3947" s="29" t="str">
        <f>IF(D3947="","",VLOOKUP(D3947,'Műszaki adattábla'!F:P,11,0))</f>
        <v/>
      </c>
      <c r="I3947" s="30"/>
      <c r="J3947" s="30"/>
      <c r="K3947" s="31" t="str">
        <f>IF(D3947="","",ROUND(((F3947*I3947*'Műszaki adattábla'!$C$7/'Műszaki adattábla'!$C$8)+(G3947*I3947)+(H3947*I3947))/12*'Műszaki adattábla'!T3938,0))</f>
        <v/>
      </c>
      <c r="L3947" s="32" t="str">
        <f t="shared" si="131"/>
        <v/>
      </c>
    </row>
    <row r="3948" spans="2:12" ht="14.4" thickBot="1" x14ac:dyDescent="0.3">
      <c r="B3948" s="28" t="str">
        <f t="shared" si="130"/>
        <v/>
      </c>
      <c r="C3948" s="167" t="str">
        <f>IF(D3948="","",VLOOKUP(D3948,'Műszaki adattábla'!F:G,2,0))</f>
        <v/>
      </c>
      <c r="D3948" s="168" t="str">
        <f>IF('Műszaki adattábla'!F3939="","",'Műszaki adattábla'!F3939)</f>
        <v/>
      </c>
      <c r="E3948" s="169" t="str">
        <f>IF(D3948="","",VLOOKUP(D3948,'Műszaki adattábla'!F:R,13,0))</f>
        <v/>
      </c>
      <c r="F3948" s="29" t="str">
        <f>IF(D3948="","",VLOOKUP(D3948,'Műszaki adattábla'!F:M,8,0))</f>
        <v/>
      </c>
      <c r="G3948" s="29" t="str">
        <f>IF(D3948="","",IF('Műszaki adattábla'!L3939="20-99",IF('Műszaki adattábla'!O3939="","Nem adott meg lekötött teljesítményt",VLOOKUP(D3948,'Műszaki adattábla'!F:O,10,0)),0))</f>
        <v/>
      </c>
      <c r="H3948" s="29" t="str">
        <f>IF(D3948="","",VLOOKUP(D3948,'Műszaki adattábla'!F:P,11,0))</f>
        <v/>
      </c>
      <c r="I3948" s="30"/>
      <c r="J3948" s="30"/>
      <c r="K3948" s="31" t="str">
        <f>IF(D3948="","",ROUND(((F3948*I3948*'Műszaki adattábla'!$C$7/'Műszaki adattábla'!$C$8)+(G3948*I3948)+(H3948*I3948))/12*'Műszaki adattábla'!T3939,0))</f>
        <v/>
      </c>
      <c r="L3948" s="32" t="str">
        <f t="shared" si="131"/>
        <v/>
      </c>
    </row>
    <row r="3949" spans="2:12" ht="14.4" thickBot="1" x14ac:dyDescent="0.3">
      <c r="B3949" s="28" t="str">
        <f t="shared" si="130"/>
        <v/>
      </c>
      <c r="C3949" s="167" t="str">
        <f>IF(D3949="","",VLOOKUP(D3949,'Műszaki adattábla'!F:G,2,0))</f>
        <v/>
      </c>
      <c r="D3949" s="168" t="str">
        <f>IF('Műszaki adattábla'!F3940="","",'Műszaki adattábla'!F3940)</f>
        <v/>
      </c>
      <c r="E3949" s="169" t="str">
        <f>IF(D3949="","",VLOOKUP(D3949,'Műszaki adattábla'!F:R,13,0))</f>
        <v/>
      </c>
      <c r="F3949" s="29" t="str">
        <f>IF(D3949="","",VLOOKUP(D3949,'Műszaki adattábla'!F:M,8,0))</f>
        <v/>
      </c>
      <c r="G3949" s="29" t="str">
        <f>IF(D3949="","",IF('Műszaki adattábla'!L3940="20-99",IF('Műszaki adattábla'!O3940="","Nem adott meg lekötött teljesítményt",VLOOKUP(D3949,'Műszaki adattábla'!F:O,10,0)),0))</f>
        <v/>
      </c>
      <c r="H3949" s="29" t="str">
        <f>IF(D3949="","",VLOOKUP(D3949,'Műszaki adattábla'!F:P,11,0))</f>
        <v/>
      </c>
      <c r="I3949" s="30"/>
      <c r="J3949" s="30"/>
      <c r="K3949" s="31" t="str">
        <f>IF(D3949="","",ROUND(((F3949*I3949*'Műszaki adattábla'!$C$7/'Műszaki adattábla'!$C$8)+(G3949*I3949)+(H3949*I3949))/12*'Műszaki adattábla'!T3940,0))</f>
        <v/>
      </c>
      <c r="L3949" s="32" t="str">
        <f t="shared" si="131"/>
        <v/>
      </c>
    </row>
    <row r="3950" spans="2:12" ht="14.4" thickBot="1" x14ac:dyDescent="0.3">
      <c r="B3950" s="28" t="str">
        <f t="shared" si="130"/>
        <v/>
      </c>
      <c r="C3950" s="167" t="str">
        <f>IF(D3950="","",VLOOKUP(D3950,'Műszaki adattábla'!F:G,2,0))</f>
        <v/>
      </c>
      <c r="D3950" s="168" t="str">
        <f>IF('Műszaki adattábla'!F3941="","",'Műszaki adattábla'!F3941)</f>
        <v/>
      </c>
      <c r="E3950" s="169" t="str">
        <f>IF(D3950="","",VLOOKUP(D3950,'Műszaki adattábla'!F:R,13,0))</f>
        <v/>
      </c>
      <c r="F3950" s="29" t="str">
        <f>IF(D3950="","",VLOOKUP(D3950,'Műszaki adattábla'!F:M,8,0))</f>
        <v/>
      </c>
      <c r="G3950" s="29" t="str">
        <f>IF(D3950="","",IF('Műszaki adattábla'!L3941="20-99",IF('Műszaki adattábla'!O3941="","Nem adott meg lekötött teljesítményt",VLOOKUP(D3950,'Műszaki adattábla'!F:O,10,0)),0))</f>
        <v/>
      </c>
      <c r="H3950" s="29" t="str">
        <f>IF(D3950="","",VLOOKUP(D3950,'Műszaki adattábla'!F:P,11,0))</f>
        <v/>
      </c>
      <c r="I3950" s="30"/>
      <c r="J3950" s="30"/>
      <c r="K3950" s="31" t="str">
        <f>IF(D3950="","",ROUND(((F3950*I3950*'Műszaki adattábla'!$C$7/'Műszaki adattábla'!$C$8)+(G3950*I3950)+(H3950*I3950))/12*'Műszaki adattábla'!T3941,0))</f>
        <v/>
      </c>
      <c r="L3950" s="32" t="str">
        <f t="shared" si="131"/>
        <v/>
      </c>
    </row>
    <row r="3951" spans="2:12" ht="14.4" thickBot="1" x14ac:dyDescent="0.3">
      <c r="B3951" s="28" t="str">
        <f t="shared" si="130"/>
        <v/>
      </c>
      <c r="C3951" s="167" t="str">
        <f>IF(D3951="","",VLOOKUP(D3951,'Műszaki adattábla'!F:G,2,0))</f>
        <v/>
      </c>
      <c r="D3951" s="168" t="str">
        <f>IF('Műszaki adattábla'!F3942="","",'Műszaki adattábla'!F3942)</f>
        <v/>
      </c>
      <c r="E3951" s="169" t="str">
        <f>IF(D3951="","",VLOOKUP(D3951,'Műszaki adattábla'!F:R,13,0))</f>
        <v/>
      </c>
      <c r="F3951" s="29" t="str">
        <f>IF(D3951="","",VLOOKUP(D3951,'Műszaki adattábla'!F:M,8,0))</f>
        <v/>
      </c>
      <c r="G3951" s="29" t="str">
        <f>IF(D3951="","",IF('Műszaki adattábla'!L3942="20-99",IF('Műszaki adattábla'!O3942="","Nem adott meg lekötött teljesítményt",VLOOKUP(D3951,'Műszaki adattábla'!F:O,10,0)),0))</f>
        <v/>
      </c>
      <c r="H3951" s="29" t="str">
        <f>IF(D3951="","",VLOOKUP(D3951,'Műszaki adattábla'!F:P,11,0))</f>
        <v/>
      </c>
      <c r="I3951" s="30"/>
      <c r="J3951" s="30"/>
      <c r="K3951" s="31" t="str">
        <f>IF(D3951="","",ROUND(((F3951*I3951*'Műszaki adattábla'!$C$7/'Műszaki adattábla'!$C$8)+(G3951*I3951)+(H3951*I3951))/12*'Műszaki adattábla'!T3942,0))</f>
        <v/>
      </c>
      <c r="L3951" s="32" t="str">
        <f t="shared" si="131"/>
        <v/>
      </c>
    </row>
    <row r="3952" spans="2:12" ht="14.4" thickBot="1" x14ac:dyDescent="0.3">
      <c r="B3952" s="28" t="str">
        <f t="shared" si="130"/>
        <v/>
      </c>
      <c r="C3952" s="167" t="str">
        <f>IF(D3952="","",VLOOKUP(D3952,'Műszaki adattábla'!F:G,2,0))</f>
        <v/>
      </c>
      <c r="D3952" s="168" t="str">
        <f>IF('Műszaki adattábla'!F3943="","",'Műszaki adattábla'!F3943)</f>
        <v/>
      </c>
      <c r="E3952" s="169" t="str">
        <f>IF(D3952="","",VLOOKUP(D3952,'Műszaki adattábla'!F:R,13,0))</f>
        <v/>
      </c>
      <c r="F3952" s="29" t="str">
        <f>IF(D3952="","",VLOOKUP(D3952,'Műszaki adattábla'!F:M,8,0))</f>
        <v/>
      </c>
      <c r="G3952" s="29" t="str">
        <f>IF(D3952="","",IF('Műszaki adattábla'!L3943="20-99",IF('Műszaki adattábla'!O3943="","Nem adott meg lekötött teljesítményt",VLOOKUP(D3952,'Műszaki adattábla'!F:O,10,0)),0))</f>
        <v/>
      </c>
      <c r="H3952" s="29" t="str">
        <f>IF(D3952="","",VLOOKUP(D3952,'Műszaki adattábla'!F:P,11,0))</f>
        <v/>
      </c>
      <c r="I3952" s="30"/>
      <c r="J3952" s="30"/>
      <c r="K3952" s="31" t="str">
        <f>IF(D3952="","",ROUND(((F3952*I3952*'Műszaki adattábla'!$C$7/'Műszaki adattábla'!$C$8)+(G3952*I3952)+(H3952*I3952))/12*'Műszaki adattábla'!T3943,0))</f>
        <v/>
      </c>
      <c r="L3952" s="32" t="str">
        <f t="shared" si="131"/>
        <v/>
      </c>
    </row>
    <row r="3953" spans="2:12" ht="14.4" thickBot="1" x14ac:dyDescent="0.3">
      <c r="B3953" s="28" t="str">
        <f t="shared" si="130"/>
        <v/>
      </c>
      <c r="C3953" s="167" t="str">
        <f>IF(D3953="","",VLOOKUP(D3953,'Műszaki adattábla'!F:G,2,0))</f>
        <v/>
      </c>
      <c r="D3953" s="168" t="str">
        <f>IF('Műszaki adattábla'!F3944="","",'Műszaki adattábla'!F3944)</f>
        <v/>
      </c>
      <c r="E3953" s="169" t="str">
        <f>IF(D3953="","",VLOOKUP(D3953,'Műszaki adattábla'!F:R,13,0))</f>
        <v/>
      </c>
      <c r="F3953" s="29" t="str">
        <f>IF(D3953="","",VLOOKUP(D3953,'Műszaki adattábla'!F:M,8,0))</f>
        <v/>
      </c>
      <c r="G3953" s="29" t="str">
        <f>IF(D3953="","",IF('Műszaki adattábla'!L3944="20-99",IF('Műszaki adattábla'!O3944="","Nem adott meg lekötött teljesítményt",VLOOKUP(D3953,'Műszaki adattábla'!F:O,10,0)),0))</f>
        <v/>
      </c>
      <c r="H3953" s="29" t="str">
        <f>IF(D3953="","",VLOOKUP(D3953,'Műszaki adattábla'!F:P,11,0))</f>
        <v/>
      </c>
      <c r="I3953" s="30"/>
      <c r="J3953" s="30"/>
      <c r="K3953" s="31" t="str">
        <f>IF(D3953="","",ROUND(((F3953*I3953*'Műszaki adattábla'!$C$7/'Műszaki adattábla'!$C$8)+(G3953*I3953)+(H3953*I3953))/12*'Műszaki adattábla'!T3944,0))</f>
        <v/>
      </c>
      <c r="L3953" s="32" t="str">
        <f t="shared" si="131"/>
        <v/>
      </c>
    </row>
    <row r="3954" spans="2:12" ht="14.4" thickBot="1" x14ac:dyDescent="0.3">
      <c r="B3954" s="28" t="str">
        <f t="shared" si="130"/>
        <v/>
      </c>
      <c r="C3954" s="167" t="str">
        <f>IF(D3954="","",VLOOKUP(D3954,'Műszaki adattábla'!F:G,2,0))</f>
        <v/>
      </c>
      <c r="D3954" s="168" t="str">
        <f>IF('Műszaki adattábla'!F3945="","",'Műszaki adattábla'!F3945)</f>
        <v/>
      </c>
      <c r="E3954" s="169" t="str">
        <f>IF(D3954="","",VLOOKUP(D3954,'Műszaki adattábla'!F:R,13,0))</f>
        <v/>
      </c>
      <c r="F3954" s="29" t="str">
        <f>IF(D3954="","",VLOOKUP(D3954,'Műszaki adattábla'!F:M,8,0))</f>
        <v/>
      </c>
      <c r="G3954" s="29" t="str">
        <f>IF(D3954="","",IF('Műszaki adattábla'!L3945="20-99",IF('Műszaki adattábla'!O3945="","Nem adott meg lekötött teljesítményt",VLOOKUP(D3954,'Műszaki adattábla'!F:O,10,0)),0))</f>
        <v/>
      </c>
      <c r="H3954" s="29" t="str">
        <f>IF(D3954="","",VLOOKUP(D3954,'Műszaki adattábla'!F:P,11,0))</f>
        <v/>
      </c>
      <c r="I3954" s="30"/>
      <c r="J3954" s="30"/>
      <c r="K3954" s="31" t="str">
        <f>IF(D3954="","",ROUND(((F3954*I3954*'Műszaki adattábla'!$C$7/'Műszaki adattábla'!$C$8)+(G3954*I3954)+(H3954*I3954))/12*'Műszaki adattábla'!T3945,0))</f>
        <v/>
      </c>
      <c r="L3954" s="32" t="str">
        <f t="shared" si="131"/>
        <v/>
      </c>
    </row>
    <row r="3955" spans="2:12" ht="14.4" thickBot="1" x14ac:dyDescent="0.3">
      <c r="B3955" s="28" t="str">
        <f t="shared" si="130"/>
        <v/>
      </c>
      <c r="C3955" s="167" t="str">
        <f>IF(D3955="","",VLOOKUP(D3955,'Műszaki adattábla'!F:G,2,0))</f>
        <v/>
      </c>
      <c r="D3955" s="168" t="str">
        <f>IF('Műszaki adattábla'!F3946="","",'Műszaki adattábla'!F3946)</f>
        <v/>
      </c>
      <c r="E3955" s="169" t="str">
        <f>IF(D3955="","",VLOOKUP(D3955,'Műszaki adattábla'!F:R,13,0))</f>
        <v/>
      </c>
      <c r="F3955" s="29" t="str">
        <f>IF(D3955="","",VLOOKUP(D3955,'Műszaki adattábla'!F:M,8,0))</f>
        <v/>
      </c>
      <c r="G3955" s="29" t="str">
        <f>IF(D3955="","",IF('Műszaki adattábla'!L3946="20-99",IF('Műszaki adattábla'!O3946="","Nem adott meg lekötött teljesítményt",VLOOKUP(D3955,'Műszaki adattábla'!F:O,10,0)),0))</f>
        <v/>
      </c>
      <c r="H3955" s="29" t="str">
        <f>IF(D3955="","",VLOOKUP(D3955,'Műszaki adattábla'!F:P,11,0))</f>
        <v/>
      </c>
      <c r="I3955" s="30"/>
      <c r="J3955" s="30"/>
      <c r="K3955" s="31" t="str">
        <f>IF(D3955="","",ROUND(((F3955*I3955*'Műszaki adattábla'!$C$7/'Műszaki adattábla'!$C$8)+(G3955*I3955)+(H3955*I3955))/12*'Műszaki adattábla'!T3946,0))</f>
        <v/>
      </c>
      <c r="L3955" s="32" t="str">
        <f t="shared" si="131"/>
        <v/>
      </c>
    </row>
    <row r="3956" spans="2:12" ht="14.4" thickBot="1" x14ac:dyDescent="0.3">
      <c r="B3956" s="28" t="str">
        <f t="shared" si="130"/>
        <v/>
      </c>
      <c r="C3956" s="167" t="str">
        <f>IF(D3956="","",VLOOKUP(D3956,'Műszaki adattábla'!F:G,2,0))</f>
        <v/>
      </c>
      <c r="D3956" s="168" t="str">
        <f>IF('Műszaki adattábla'!F3947="","",'Műszaki adattábla'!F3947)</f>
        <v/>
      </c>
      <c r="E3956" s="169" t="str">
        <f>IF(D3956="","",VLOOKUP(D3956,'Műszaki adattábla'!F:R,13,0))</f>
        <v/>
      </c>
      <c r="F3956" s="29" t="str">
        <f>IF(D3956="","",VLOOKUP(D3956,'Műszaki adattábla'!F:M,8,0))</f>
        <v/>
      </c>
      <c r="G3956" s="29" t="str">
        <f>IF(D3956="","",IF('Műszaki adattábla'!L3947="20-99",IF('Műszaki adattábla'!O3947="","Nem adott meg lekötött teljesítményt",VLOOKUP(D3956,'Műszaki adattábla'!F:O,10,0)),0))</f>
        <v/>
      </c>
      <c r="H3956" s="29" t="str">
        <f>IF(D3956="","",VLOOKUP(D3956,'Műszaki adattábla'!F:P,11,0))</f>
        <v/>
      </c>
      <c r="I3956" s="30"/>
      <c r="J3956" s="30"/>
      <c r="K3956" s="31" t="str">
        <f>IF(D3956="","",ROUND(((F3956*I3956*'Műszaki adattábla'!$C$7/'Műszaki adattábla'!$C$8)+(G3956*I3956)+(H3956*I3956))/12*'Műszaki adattábla'!T3947,0))</f>
        <v/>
      </c>
      <c r="L3956" s="32" t="str">
        <f t="shared" si="131"/>
        <v/>
      </c>
    </row>
    <row r="3957" spans="2:12" ht="14.4" thickBot="1" x14ac:dyDescent="0.3">
      <c r="B3957" s="28" t="str">
        <f t="shared" si="130"/>
        <v/>
      </c>
      <c r="C3957" s="167" t="str">
        <f>IF(D3957="","",VLOOKUP(D3957,'Műszaki adattábla'!F:G,2,0))</f>
        <v/>
      </c>
      <c r="D3957" s="168" t="str">
        <f>IF('Műszaki adattábla'!F3948="","",'Műszaki adattábla'!F3948)</f>
        <v/>
      </c>
      <c r="E3957" s="169" t="str">
        <f>IF(D3957="","",VLOOKUP(D3957,'Műszaki adattábla'!F:R,13,0))</f>
        <v/>
      </c>
      <c r="F3957" s="29" t="str">
        <f>IF(D3957="","",VLOOKUP(D3957,'Műszaki adattábla'!F:M,8,0))</f>
        <v/>
      </c>
      <c r="G3957" s="29" t="str">
        <f>IF(D3957="","",IF('Műszaki adattábla'!L3948="20-99",IF('Műszaki adattábla'!O3948="","Nem adott meg lekötött teljesítményt",VLOOKUP(D3957,'Műszaki adattábla'!F:O,10,0)),0))</f>
        <v/>
      </c>
      <c r="H3957" s="29" t="str">
        <f>IF(D3957="","",VLOOKUP(D3957,'Műszaki adattábla'!F:P,11,0))</f>
        <v/>
      </c>
      <c r="I3957" s="30"/>
      <c r="J3957" s="30"/>
      <c r="K3957" s="31" t="str">
        <f>IF(D3957="","",ROUND(((F3957*I3957*'Műszaki adattábla'!$C$7/'Műszaki adattábla'!$C$8)+(G3957*I3957)+(H3957*I3957))/12*'Műszaki adattábla'!T3948,0))</f>
        <v/>
      </c>
      <c r="L3957" s="32" t="str">
        <f t="shared" si="131"/>
        <v/>
      </c>
    </row>
    <row r="3958" spans="2:12" ht="14.4" thickBot="1" x14ac:dyDescent="0.3">
      <c r="B3958" s="28" t="str">
        <f t="shared" si="130"/>
        <v/>
      </c>
      <c r="C3958" s="167" t="str">
        <f>IF(D3958="","",VLOOKUP(D3958,'Műszaki adattábla'!F:G,2,0))</f>
        <v/>
      </c>
      <c r="D3958" s="168" t="str">
        <f>IF('Műszaki adattábla'!F3949="","",'Műszaki adattábla'!F3949)</f>
        <v/>
      </c>
      <c r="E3958" s="169" t="str">
        <f>IF(D3958="","",VLOOKUP(D3958,'Műszaki adattábla'!F:R,13,0))</f>
        <v/>
      </c>
      <c r="F3958" s="29" t="str">
        <f>IF(D3958="","",VLOOKUP(D3958,'Műszaki adattábla'!F:M,8,0))</f>
        <v/>
      </c>
      <c r="G3958" s="29" t="str">
        <f>IF(D3958="","",IF('Műszaki adattábla'!L3949="20-99",IF('Műszaki adattábla'!O3949="","Nem adott meg lekötött teljesítményt",VLOOKUP(D3958,'Műszaki adattábla'!F:O,10,0)),0))</f>
        <v/>
      </c>
      <c r="H3958" s="29" t="str">
        <f>IF(D3958="","",VLOOKUP(D3958,'Műszaki adattábla'!F:P,11,0))</f>
        <v/>
      </c>
      <c r="I3958" s="30"/>
      <c r="J3958" s="30"/>
      <c r="K3958" s="31" t="str">
        <f>IF(D3958="","",ROUND(((F3958*I3958*'Műszaki adattábla'!$C$7/'Műszaki adattábla'!$C$8)+(G3958*I3958)+(H3958*I3958))/12*'Műszaki adattábla'!T3949,0))</f>
        <v/>
      </c>
      <c r="L3958" s="32" t="str">
        <f t="shared" si="131"/>
        <v/>
      </c>
    </row>
    <row r="3959" spans="2:12" ht="14.4" thickBot="1" x14ac:dyDescent="0.3">
      <c r="B3959" s="28" t="str">
        <f t="shared" si="130"/>
        <v/>
      </c>
      <c r="C3959" s="167" t="str">
        <f>IF(D3959="","",VLOOKUP(D3959,'Műszaki adattábla'!F:G,2,0))</f>
        <v/>
      </c>
      <c r="D3959" s="168" t="str">
        <f>IF('Műszaki adattábla'!F3950="","",'Műszaki adattábla'!F3950)</f>
        <v/>
      </c>
      <c r="E3959" s="169" t="str">
        <f>IF(D3959="","",VLOOKUP(D3959,'Műszaki adattábla'!F:R,13,0))</f>
        <v/>
      </c>
      <c r="F3959" s="29" t="str">
        <f>IF(D3959="","",VLOOKUP(D3959,'Műszaki adattábla'!F:M,8,0))</f>
        <v/>
      </c>
      <c r="G3959" s="29" t="str">
        <f>IF(D3959="","",IF('Műszaki adattábla'!L3950="20-99",IF('Műszaki adattábla'!O3950="","Nem adott meg lekötött teljesítményt",VLOOKUP(D3959,'Műszaki adattábla'!F:O,10,0)),0))</f>
        <v/>
      </c>
      <c r="H3959" s="29" t="str">
        <f>IF(D3959="","",VLOOKUP(D3959,'Műszaki adattábla'!F:P,11,0))</f>
        <v/>
      </c>
      <c r="I3959" s="30"/>
      <c r="J3959" s="30"/>
      <c r="K3959" s="31" t="str">
        <f>IF(D3959="","",ROUND(((F3959*I3959*'Műszaki adattábla'!$C$7/'Műszaki adattábla'!$C$8)+(G3959*I3959)+(H3959*I3959))/12*'Műszaki adattábla'!T3950,0))</f>
        <v/>
      </c>
      <c r="L3959" s="32" t="str">
        <f t="shared" si="131"/>
        <v/>
      </c>
    </row>
    <row r="3960" spans="2:12" ht="14.4" thickBot="1" x14ac:dyDescent="0.3">
      <c r="B3960" s="28" t="str">
        <f t="shared" si="130"/>
        <v/>
      </c>
      <c r="C3960" s="167" t="str">
        <f>IF(D3960="","",VLOOKUP(D3960,'Műszaki adattábla'!F:G,2,0))</f>
        <v/>
      </c>
      <c r="D3960" s="168" t="str">
        <f>IF('Műszaki adattábla'!F3951="","",'Műszaki adattábla'!F3951)</f>
        <v/>
      </c>
      <c r="E3960" s="169" t="str">
        <f>IF(D3960="","",VLOOKUP(D3960,'Műszaki adattábla'!F:R,13,0))</f>
        <v/>
      </c>
      <c r="F3960" s="29" t="str">
        <f>IF(D3960="","",VLOOKUP(D3960,'Műszaki adattábla'!F:M,8,0))</f>
        <v/>
      </c>
      <c r="G3960" s="29" t="str">
        <f>IF(D3960="","",IF('Műszaki adattábla'!L3951="20-99",IF('Műszaki adattábla'!O3951="","Nem adott meg lekötött teljesítményt",VLOOKUP(D3960,'Műszaki adattábla'!F:O,10,0)),0))</f>
        <v/>
      </c>
      <c r="H3960" s="29" t="str">
        <f>IF(D3960="","",VLOOKUP(D3960,'Műszaki adattábla'!F:P,11,0))</f>
        <v/>
      </c>
      <c r="I3960" s="30"/>
      <c r="J3960" s="30"/>
      <c r="K3960" s="31" t="str">
        <f>IF(D3960="","",ROUND(((F3960*I3960*'Műszaki adattábla'!$C$7/'Műszaki adattábla'!$C$8)+(G3960*I3960)+(H3960*I3960))/12*'Műszaki adattábla'!T3951,0))</f>
        <v/>
      </c>
      <c r="L3960" s="32" t="str">
        <f t="shared" si="131"/>
        <v/>
      </c>
    </row>
    <row r="3961" spans="2:12" ht="14.4" thickBot="1" x14ac:dyDescent="0.3">
      <c r="B3961" s="28" t="str">
        <f t="shared" si="130"/>
        <v/>
      </c>
      <c r="C3961" s="167" t="str">
        <f>IF(D3961="","",VLOOKUP(D3961,'Műszaki adattábla'!F:G,2,0))</f>
        <v/>
      </c>
      <c r="D3961" s="168" t="str">
        <f>IF('Műszaki adattábla'!F3952="","",'Műszaki adattábla'!F3952)</f>
        <v/>
      </c>
      <c r="E3961" s="169" t="str">
        <f>IF(D3961="","",VLOOKUP(D3961,'Műszaki adattábla'!F:R,13,0))</f>
        <v/>
      </c>
      <c r="F3961" s="29" t="str">
        <f>IF(D3961="","",VLOOKUP(D3961,'Műszaki adattábla'!F:M,8,0))</f>
        <v/>
      </c>
      <c r="G3961" s="29" t="str">
        <f>IF(D3961="","",IF('Műszaki adattábla'!L3952="20-99",IF('Műszaki adattábla'!O3952="","Nem adott meg lekötött teljesítményt",VLOOKUP(D3961,'Műszaki adattábla'!F:O,10,0)),0))</f>
        <v/>
      </c>
      <c r="H3961" s="29" t="str">
        <f>IF(D3961="","",VLOOKUP(D3961,'Műszaki adattábla'!F:P,11,0))</f>
        <v/>
      </c>
      <c r="I3961" s="30"/>
      <c r="J3961" s="30"/>
      <c r="K3961" s="31" t="str">
        <f>IF(D3961="","",ROUND(((F3961*I3961*'Műszaki adattábla'!$C$7/'Műszaki adattábla'!$C$8)+(G3961*I3961)+(H3961*I3961))/12*'Műszaki adattábla'!T3952,0))</f>
        <v/>
      </c>
      <c r="L3961" s="32" t="str">
        <f t="shared" si="131"/>
        <v/>
      </c>
    </row>
    <row r="3962" spans="2:12" ht="14.4" thickBot="1" x14ac:dyDescent="0.3">
      <c r="B3962" s="28" t="str">
        <f t="shared" si="130"/>
        <v/>
      </c>
      <c r="C3962" s="167" t="str">
        <f>IF(D3962="","",VLOOKUP(D3962,'Műszaki adattábla'!F:G,2,0))</f>
        <v/>
      </c>
      <c r="D3962" s="168" t="str">
        <f>IF('Műszaki adattábla'!F3953="","",'Műszaki adattábla'!F3953)</f>
        <v/>
      </c>
      <c r="E3962" s="169" t="str">
        <f>IF(D3962="","",VLOOKUP(D3962,'Műszaki adattábla'!F:R,13,0))</f>
        <v/>
      </c>
      <c r="F3962" s="29" t="str">
        <f>IF(D3962="","",VLOOKUP(D3962,'Műszaki adattábla'!F:M,8,0))</f>
        <v/>
      </c>
      <c r="G3962" s="29" t="str">
        <f>IF(D3962="","",IF('Műszaki adattábla'!L3953="20-99",IF('Műszaki adattábla'!O3953="","Nem adott meg lekötött teljesítményt",VLOOKUP(D3962,'Műszaki adattábla'!F:O,10,0)),0))</f>
        <v/>
      </c>
      <c r="H3962" s="29" t="str">
        <f>IF(D3962="","",VLOOKUP(D3962,'Műszaki adattábla'!F:P,11,0))</f>
        <v/>
      </c>
      <c r="I3962" s="30"/>
      <c r="J3962" s="30"/>
      <c r="K3962" s="31" t="str">
        <f>IF(D3962="","",ROUND(((F3962*I3962*'Műszaki adattábla'!$C$7/'Műszaki adattábla'!$C$8)+(G3962*I3962)+(H3962*I3962))/12*'Műszaki adattábla'!T3953,0))</f>
        <v/>
      </c>
      <c r="L3962" s="32" t="str">
        <f t="shared" si="131"/>
        <v/>
      </c>
    </row>
    <row r="3963" spans="2:12" ht="14.4" thickBot="1" x14ac:dyDescent="0.3">
      <c r="B3963" s="28" t="str">
        <f t="shared" si="130"/>
        <v/>
      </c>
      <c r="C3963" s="167" t="str">
        <f>IF(D3963="","",VLOOKUP(D3963,'Műszaki adattábla'!F:G,2,0))</f>
        <v/>
      </c>
      <c r="D3963" s="168" t="str">
        <f>IF('Műszaki adattábla'!F3954="","",'Műszaki adattábla'!F3954)</f>
        <v/>
      </c>
      <c r="E3963" s="169" t="str">
        <f>IF(D3963="","",VLOOKUP(D3963,'Műszaki adattábla'!F:R,13,0))</f>
        <v/>
      </c>
      <c r="F3963" s="29" t="str">
        <f>IF(D3963="","",VLOOKUP(D3963,'Műszaki adattábla'!F:M,8,0))</f>
        <v/>
      </c>
      <c r="G3963" s="29" t="str">
        <f>IF(D3963="","",IF('Műszaki adattábla'!L3954="20-99",IF('Műszaki adattábla'!O3954="","Nem adott meg lekötött teljesítményt",VLOOKUP(D3963,'Műszaki adattábla'!F:O,10,0)),0))</f>
        <v/>
      </c>
      <c r="H3963" s="29" t="str">
        <f>IF(D3963="","",VLOOKUP(D3963,'Műszaki adattábla'!F:P,11,0))</f>
        <v/>
      </c>
      <c r="I3963" s="30"/>
      <c r="J3963" s="30"/>
      <c r="K3963" s="31" t="str">
        <f>IF(D3963="","",ROUND(((F3963*I3963*'Műszaki adattábla'!$C$7/'Műszaki adattábla'!$C$8)+(G3963*I3963)+(H3963*I3963))/12*'Műszaki adattábla'!T3954,0))</f>
        <v/>
      </c>
      <c r="L3963" s="32" t="str">
        <f t="shared" si="131"/>
        <v/>
      </c>
    </row>
    <row r="3964" spans="2:12" ht="14.4" thickBot="1" x14ac:dyDescent="0.3">
      <c r="B3964" s="28" t="str">
        <f t="shared" si="130"/>
        <v/>
      </c>
      <c r="C3964" s="167" t="str">
        <f>IF(D3964="","",VLOOKUP(D3964,'Műszaki adattábla'!F:G,2,0))</f>
        <v/>
      </c>
      <c r="D3964" s="168" t="str">
        <f>IF('Műszaki adattábla'!F3955="","",'Műszaki adattábla'!F3955)</f>
        <v/>
      </c>
      <c r="E3964" s="169" t="str">
        <f>IF(D3964="","",VLOOKUP(D3964,'Műszaki adattábla'!F:R,13,0))</f>
        <v/>
      </c>
      <c r="F3964" s="29" t="str">
        <f>IF(D3964="","",VLOOKUP(D3964,'Műszaki adattábla'!F:M,8,0))</f>
        <v/>
      </c>
      <c r="G3964" s="29" t="str">
        <f>IF(D3964="","",IF('Műszaki adattábla'!L3955="20-99",IF('Műszaki adattábla'!O3955="","Nem adott meg lekötött teljesítményt",VLOOKUP(D3964,'Műszaki adattábla'!F:O,10,0)),0))</f>
        <v/>
      </c>
      <c r="H3964" s="29" t="str">
        <f>IF(D3964="","",VLOOKUP(D3964,'Műszaki adattábla'!F:P,11,0))</f>
        <v/>
      </c>
      <c r="I3964" s="30"/>
      <c r="J3964" s="30"/>
      <c r="K3964" s="31" t="str">
        <f>IF(D3964="","",ROUND(((F3964*I3964*'Műszaki adattábla'!$C$7/'Műszaki adattábla'!$C$8)+(G3964*I3964)+(H3964*I3964))/12*'Műszaki adattábla'!T3955,0))</f>
        <v/>
      </c>
      <c r="L3964" s="32" t="str">
        <f t="shared" si="131"/>
        <v/>
      </c>
    </row>
    <row r="3965" spans="2:12" ht="14.4" thickBot="1" x14ac:dyDescent="0.3">
      <c r="B3965" s="28" t="str">
        <f t="shared" si="130"/>
        <v/>
      </c>
      <c r="C3965" s="167" t="str">
        <f>IF(D3965="","",VLOOKUP(D3965,'Műszaki adattábla'!F:G,2,0))</f>
        <v/>
      </c>
      <c r="D3965" s="168" t="str">
        <f>IF('Műszaki adattábla'!F3956="","",'Műszaki adattábla'!F3956)</f>
        <v/>
      </c>
      <c r="E3965" s="169" t="str">
        <f>IF(D3965="","",VLOOKUP(D3965,'Műszaki adattábla'!F:R,13,0))</f>
        <v/>
      </c>
      <c r="F3965" s="29" t="str">
        <f>IF(D3965="","",VLOOKUP(D3965,'Műszaki adattábla'!F:M,8,0))</f>
        <v/>
      </c>
      <c r="G3965" s="29" t="str">
        <f>IF(D3965="","",IF('Műszaki adattábla'!L3956="20-99",IF('Műszaki adattábla'!O3956="","Nem adott meg lekötött teljesítményt",VLOOKUP(D3965,'Műszaki adattábla'!F:O,10,0)),0))</f>
        <v/>
      </c>
      <c r="H3965" s="29" t="str">
        <f>IF(D3965="","",VLOOKUP(D3965,'Műszaki adattábla'!F:P,11,0))</f>
        <v/>
      </c>
      <c r="I3965" s="30"/>
      <c r="J3965" s="30"/>
      <c r="K3965" s="31" t="str">
        <f>IF(D3965="","",ROUND(((F3965*I3965*'Műszaki adattábla'!$C$7/'Műszaki adattábla'!$C$8)+(G3965*I3965)+(H3965*I3965))/12*'Műszaki adattábla'!T3956,0))</f>
        <v/>
      </c>
      <c r="L3965" s="32" t="str">
        <f t="shared" si="131"/>
        <v/>
      </c>
    </row>
    <row r="3966" spans="2:12" ht="14.4" thickBot="1" x14ac:dyDescent="0.3">
      <c r="B3966" s="28" t="str">
        <f t="shared" si="130"/>
        <v/>
      </c>
      <c r="C3966" s="167" t="str">
        <f>IF(D3966="","",VLOOKUP(D3966,'Műszaki adattábla'!F:G,2,0))</f>
        <v/>
      </c>
      <c r="D3966" s="168" t="str">
        <f>IF('Műszaki adattábla'!F3957="","",'Műszaki adattábla'!F3957)</f>
        <v/>
      </c>
      <c r="E3966" s="169" t="str">
        <f>IF(D3966="","",VLOOKUP(D3966,'Műszaki adattábla'!F:R,13,0))</f>
        <v/>
      </c>
      <c r="F3966" s="29" t="str">
        <f>IF(D3966="","",VLOOKUP(D3966,'Műszaki adattábla'!F:M,8,0))</f>
        <v/>
      </c>
      <c r="G3966" s="29" t="str">
        <f>IF(D3966="","",IF('Műszaki adattábla'!L3957="20-99",IF('Műszaki adattábla'!O3957="","Nem adott meg lekötött teljesítményt",VLOOKUP(D3966,'Műszaki adattábla'!F:O,10,0)),0))</f>
        <v/>
      </c>
      <c r="H3966" s="29" t="str">
        <f>IF(D3966="","",VLOOKUP(D3966,'Műszaki adattábla'!F:P,11,0))</f>
        <v/>
      </c>
      <c r="I3966" s="30"/>
      <c r="J3966" s="30"/>
      <c r="K3966" s="31" t="str">
        <f>IF(D3966="","",ROUND(((F3966*I3966*'Műszaki adattábla'!$C$7/'Műszaki adattábla'!$C$8)+(G3966*I3966)+(H3966*I3966))/12*'Műszaki adattábla'!T3957,0))</f>
        <v/>
      </c>
      <c r="L3966" s="32" t="str">
        <f t="shared" si="131"/>
        <v/>
      </c>
    </row>
    <row r="3967" spans="2:12" ht="14.4" thickBot="1" x14ac:dyDescent="0.3">
      <c r="B3967" s="28" t="str">
        <f t="shared" si="130"/>
        <v/>
      </c>
      <c r="C3967" s="167" t="str">
        <f>IF(D3967="","",VLOOKUP(D3967,'Műszaki adattábla'!F:G,2,0))</f>
        <v/>
      </c>
      <c r="D3967" s="168" t="str">
        <f>IF('Műszaki adattábla'!F3958="","",'Műszaki adattábla'!F3958)</f>
        <v/>
      </c>
      <c r="E3967" s="169" t="str">
        <f>IF(D3967="","",VLOOKUP(D3967,'Műszaki adattábla'!F:R,13,0))</f>
        <v/>
      </c>
      <c r="F3967" s="29" t="str">
        <f>IF(D3967="","",VLOOKUP(D3967,'Műszaki adattábla'!F:M,8,0))</f>
        <v/>
      </c>
      <c r="G3967" s="29" t="str">
        <f>IF(D3967="","",IF('Műszaki adattábla'!L3958="20-99",IF('Műszaki adattábla'!O3958="","Nem adott meg lekötött teljesítményt",VLOOKUP(D3967,'Műszaki adattábla'!F:O,10,0)),0))</f>
        <v/>
      </c>
      <c r="H3967" s="29" t="str">
        <f>IF(D3967="","",VLOOKUP(D3967,'Műszaki adattábla'!F:P,11,0))</f>
        <v/>
      </c>
      <c r="I3967" s="30"/>
      <c r="J3967" s="30"/>
      <c r="K3967" s="31" t="str">
        <f>IF(D3967="","",ROUND(((F3967*I3967*'Műszaki adattábla'!$C$7/'Műszaki adattábla'!$C$8)+(G3967*I3967)+(H3967*I3967))/12*'Műszaki adattábla'!T3958,0))</f>
        <v/>
      </c>
      <c r="L3967" s="32" t="str">
        <f t="shared" si="131"/>
        <v/>
      </c>
    </row>
    <row r="3968" spans="2:12" ht="14.4" thickBot="1" x14ac:dyDescent="0.3">
      <c r="B3968" s="28" t="str">
        <f t="shared" si="130"/>
        <v/>
      </c>
      <c r="C3968" s="167" t="str">
        <f>IF(D3968="","",VLOOKUP(D3968,'Műszaki adattábla'!F:G,2,0))</f>
        <v/>
      </c>
      <c r="D3968" s="168" t="str">
        <f>IF('Műszaki adattábla'!F3959="","",'Műszaki adattábla'!F3959)</f>
        <v/>
      </c>
      <c r="E3968" s="169" t="str">
        <f>IF(D3968="","",VLOOKUP(D3968,'Műszaki adattábla'!F:R,13,0))</f>
        <v/>
      </c>
      <c r="F3968" s="29" t="str">
        <f>IF(D3968="","",VLOOKUP(D3968,'Műszaki adattábla'!F:M,8,0))</f>
        <v/>
      </c>
      <c r="G3968" s="29" t="str">
        <f>IF(D3968="","",IF('Műszaki adattábla'!L3959="20-99",IF('Műszaki adattábla'!O3959="","Nem adott meg lekötött teljesítményt",VLOOKUP(D3968,'Műszaki adattábla'!F:O,10,0)),0))</f>
        <v/>
      </c>
      <c r="H3968" s="29" t="str">
        <f>IF(D3968="","",VLOOKUP(D3968,'Műszaki adattábla'!F:P,11,0))</f>
        <v/>
      </c>
      <c r="I3968" s="30"/>
      <c r="J3968" s="30"/>
      <c r="K3968" s="31" t="str">
        <f>IF(D3968="","",ROUND(((F3968*I3968*'Műszaki adattábla'!$C$7/'Műszaki adattábla'!$C$8)+(G3968*I3968)+(H3968*I3968))/12*'Műszaki adattábla'!T3959,0))</f>
        <v/>
      </c>
      <c r="L3968" s="32" t="str">
        <f t="shared" si="131"/>
        <v/>
      </c>
    </row>
    <row r="3969" spans="2:12" ht="14.4" thickBot="1" x14ac:dyDescent="0.3">
      <c r="B3969" s="28" t="str">
        <f t="shared" si="130"/>
        <v/>
      </c>
      <c r="C3969" s="167" t="str">
        <f>IF(D3969="","",VLOOKUP(D3969,'Műszaki adattábla'!F:G,2,0))</f>
        <v/>
      </c>
      <c r="D3969" s="168" t="str">
        <f>IF('Műszaki adattábla'!F3960="","",'Műszaki adattábla'!F3960)</f>
        <v/>
      </c>
      <c r="E3969" s="169" t="str">
        <f>IF(D3969="","",VLOOKUP(D3969,'Műszaki adattábla'!F:R,13,0))</f>
        <v/>
      </c>
      <c r="F3969" s="29" t="str">
        <f>IF(D3969="","",VLOOKUP(D3969,'Műszaki adattábla'!F:M,8,0))</f>
        <v/>
      </c>
      <c r="G3969" s="29" t="str">
        <f>IF(D3969="","",IF('Műszaki adattábla'!L3960="20-99",IF('Műszaki adattábla'!O3960="","Nem adott meg lekötött teljesítményt",VLOOKUP(D3969,'Műszaki adattábla'!F:O,10,0)),0))</f>
        <v/>
      </c>
      <c r="H3969" s="29" t="str">
        <f>IF(D3969="","",VLOOKUP(D3969,'Műszaki adattábla'!F:P,11,0))</f>
        <v/>
      </c>
      <c r="I3969" s="30"/>
      <c r="J3969" s="30"/>
      <c r="K3969" s="31" t="str">
        <f>IF(D3969="","",ROUND(((F3969*I3969*'Műszaki adattábla'!$C$7/'Műszaki adattábla'!$C$8)+(G3969*I3969)+(H3969*I3969))/12*'Műszaki adattábla'!T3960,0))</f>
        <v/>
      </c>
      <c r="L3969" s="32" t="str">
        <f t="shared" si="131"/>
        <v/>
      </c>
    </row>
    <row r="3970" spans="2:12" ht="14.4" thickBot="1" x14ac:dyDescent="0.3">
      <c r="B3970" s="28" t="str">
        <f t="shared" si="130"/>
        <v/>
      </c>
      <c r="C3970" s="167" t="str">
        <f>IF(D3970="","",VLOOKUP(D3970,'Műszaki adattábla'!F:G,2,0))</f>
        <v/>
      </c>
      <c r="D3970" s="168" t="str">
        <f>IF('Műszaki adattábla'!F3961="","",'Műszaki adattábla'!F3961)</f>
        <v/>
      </c>
      <c r="E3970" s="169" t="str">
        <f>IF(D3970="","",VLOOKUP(D3970,'Műszaki adattábla'!F:R,13,0))</f>
        <v/>
      </c>
      <c r="F3970" s="29" t="str">
        <f>IF(D3970="","",VLOOKUP(D3970,'Műszaki adattábla'!F:M,8,0))</f>
        <v/>
      </c>
      <c r="G3970" s="29" t="str">
        <f>IF(D3970="","",IF('Műszaki adattábla'!L3961="20-99",IF('Műszaki adattábla'!O3961="","Nem adott meg lekötött teljesítményt",VLOOKUP(D3970,'Műszaki adattábla'!F:O,10,0)),0))</f>
        <v/>
      </c>
      <c r="H3970" s="29" t="str">
        <f>IF(D3970="","",VLOOKUP(D3970,'Műszaki adattábla'!F:P,11,0))</f>
        <v/>
      </c>
      <c r="I3970" s="30"/>
      <c r="J3970" s="30"/>
      <c r="K3970" s="31" t="str">
        <f>IF(D3970="","",ROUND(((F3970*I3970*'Műszaki adattábla'!$C$7/'Műszaki adattábla'!$C$8)+(G3970*I3970)+(H3970*I3970))/12*'Műszaki adattábla'!T3961,0))</f>
        <v/>
      </c>
      <c r="L3970" s="32" t="str">
        <f t="shared" si="131"/>
        <v/>
      </c>
    </row>
    <row r="3971" spans="2:12" ht="14.4" thickBot="1" x14ac:dyDescent="0.3">
      <c r="B3971" s="28" t="str">
        <f t="shared" si="130"/>
        <v/>
      </c>
      <c r="C3971" s="167" t="str">
        <f>IF(D3971="","",VLOOKUP(D3971,'Műszaki adattábla'!F:G,2,0))</f>
        <v/>
      </c>
      <c r="D3971" s="168" t="str">
        <f>IF('Műszaki adattábla'!F3962="","",'Műszaki adattábla'!F3962)</f>
        <v/>
      </c>
      <c r="E3971" s="169" t="str">
        <f>IF(D3971="","",VLOOKUP(D3971,'Műszaki adattábla'!F:R,13,0))</f>
        <v/>
      </c>
      <c r="F3971" s="29" t="str">
        <f>IF(D3971="","",VLOOKUP(D3971,'Műszaki adattábla'!F:M,8,0))</f>
        <v/>
      </c>
      <c r="G3971" s="29" t="str">
        <f>IF(D3971="","",IF('Műszaki adattábla'!L3962="20-99",IF('Műszaki adattábla'!O3962="","Nem adott meg lekötött teljesítményt",VLOOKUP(D3971,'Műszaki adattábla'!F:O,10,0)),0))</f>
        <v/>
      </c>
      <c r="H3971" s="29" t="str">
        <f>IF(D3971="","",VLOOKUP(D3971,'Műszaki adattábla'!F:P,11,0))</f>
        <v/>
      </c>
      <c r="I3971" s="30"/>
      <c r="J3971" s="30"/>
      <c r="K3971" s="31" t="str">
        <f>IF(D3971="","",ROUND(((F3971*I3971*'Műszaki adattábla'!$C$7/'Műszaki adattábla'!$C$8)+(G3971*I3971)+(H3971*I3971))/12*'Műszaki adattábla'!T3962,0))</f>
        <v/>
      </c>
      <c r="L3971" s="32" t="str">
        <f t="shared" si="131"/>
        <v/>
      </c>
    </row>
    <row r="3972" spans="2:12" ht="14.4" thickBot="1" x14ac:dyDescent="0.3">
      <c r="B3972" s="28" t="str">
        <f t="shared" si="130"/>
        <v/>
      </c>
      <c r="C3972" s="167" t="str">
        <f>IF(D3972="","",VLOOKUP(D3972,'Műszaki adattábla'!F:G,2,0))</f>
        <v/>
      </c>
      <c r="D3972" s="168" t="str">
        <f>IF('Műszaki adattábla'!F3963="","",'Műszaki adattábla'!F3963)</f>
        <v/>
      </c>
      <c r="E3972" s="169" t="str">
        <f>IF(D3972="","",VLOOKUP(D3972,'Műszaki adattábla'!F:R,13,0))</f>
        <v/>
      </c>
      <c r="F3972" s="29" t="str">
        <f>IF(D3972="","",VLOOKUP(D3972,'Műszaki adattábla'!F:M,8,0))</f>
        <v/>
      </c>
      <c r="G3972" s="29" t="str">
        <f>IF(D3972="","",IF('Műszaki adattábla'!L3963="20-99",IF('Műszaki adattábla'!O3963="","Nem adott meg lekötött teljesítményt",VLOOKUP(D3972,'Műszaki adattábla'!F:O,10,0)),0))</f>
        <v/>
      </c>
      <c r="H3972" s="29" t="str">
        <f>IF(D3972="","",VLOOKUP(D3972,'Műszaki adattábla'!F:P,11,0))</f>
        <v/>
      </c>
      <c r="I3972" s="30"/>
      <c r="J3972" s="30"/>
      <c r="K3972" s="31" t="str">
        <f>IF(D3972="","",ROUND(((F3972*I3972*'Műszaki adattábla'!$C$7/'Műszaki adattábla'!$C$8)+(G3972*I3972)+(H3972*I3972))/12*'Műszaki adattábla'!T3963,0))</f>
        <v/>
      </c>
      <c r="L3972" s="32" t="str">
        <f t="shared" si="131"/>
        <v/>
      </c>
    </row>
    <row r="3973" spans="2:12" ht="14.4" thickBot="1" x14ac:dyDescent="0.3">
      <c r="B3973" s="28" t="str">
        <f t="shared" si="130"/>
        <v/>
      </c>
      <c r="C3973" s="167" t="str">
        <f>IF(D3973="","",VLOOKUP(D3973,'Műszaki adattábla'!F:G,2,0))</f>
        <v/>
      </c>
      <c r="D3973" s="168" t="str">
        <f>IF('Műszaki adattábla'!F3964="","",'Műszaki adattábla'!F3964)</f>
        <v/>
      </c>
      <c r="E3973" s="169" t="str">
        <f>IF(D3973="","",VLOOKUP(D3973,'Műszaki adattábla'!F:R,13,0))</f>
        <v/>
      </c>
      <c r="F3973" s="29" t="str">
        <f>IF(D3973="","",VLOOKUP(D3973,'Műszaki adattábla'!F:M,8,0))</f>
        <v/>
      </c>
      <c r="G3973" s="29" t="str">
        <f>IF(D3973="","",IF('Műszaki adattábla'!L3964="20-99",IF('Műszaki adattábla'!O3964="","Nem adott meg lekötött teljesítményt",VLOOKUP(D3973,'Műszaki adattábla'!F:O,10,0)),0))</f>
        <v/>
      </c>
      <c r="H3973" s="29" t="str">
        <f>IF(D3973="","",VLOOKUP(D3973,'Műszaki adattábla'!F:P,11,0))</f>
        <v/>
      </c>
      <c r="I3973" s="30"/>
      <c r="J3973" s="30"/>
      <c r="K3973" s="31" t="str">
        <f>IF(D3973="","",ROUND(((F3973*I3973*'Műszaki adattábla'!$C$7/'Műszaki adattábla'!$C$8)+(G3973*I3973)+(H3973*I3973))/12*'Műszaki adattábla'!T3964,0))</f>
        <v/>
      </c>
      <c r="L3973" s="32" t="str">
        <f t="shared" si="131"/>
        <v/>
      </c>
    </row>
    <row r="3974" spans="2:12" ht="14.4" thickBot="1" x14ac:dyDescent="0.3">
      <c r="B3974" s="28" t="str">
        <f t="shared" si="130"/>
        <v/>
      </c>
      <c r="C3974" s="167" t="str">
        <f>IF(D3974="","",VLOOKUP(D3974,'Műszaki adattábla'!F:G,2,0))</f>
        <v/>
      </c>
      <c r="D3974" s="168" t="str">
        <f>IF('Műszaki adattábla'!F3965="","",'Műszaki adattábla'!F3965)</f>
        <v/>
      </c>
      <c r="E3974" s="169" t="str">
        <f>IF(D3974="","",VLOOKUP(D3974,'Műszaki adattábla'!F:R,13,0))</f>
        <v/>
      </c>
      <c r="F3974" s="29" t="str">
        <f>IF(D3974="","",VLOOKUP(D3974,'Műszaki adattábla'!F:M,8,0))</f>
        <v/>
      </c>
      <c r="G3974" s="29" t="str">
        <f>IF(D3974="","",IF('Műszaki adattábla'!L3965="20-99",IF('Műszaki adattábla'!O3965="","Nem adott meg lekötött teljesítményt",VLOOKUP(D3974,'Műszaki adattábla'!F:O,10,0)),0))</f>
        <v/>
      </c>
      <c r="H3974" s="29" t="str">
        <f>IF(D3974="","",VLOOKUP(D3974,'Műszaki adattábla'!F:P,11,0))</f>
        <v/>
      </c>
      <c r="I3974" s="30"/>
      <c r="J3974" s="30"/>
      <c r="K3974" s="31" t="str">
        <f>IF(D3974="","",ROUND(((F3974*I3974*'Műszaki adattábla'!$C$7/'Műszaki adattábla'!$C$8)+(G3974*I3974)+(H3974*I3974))/12*'Műszaki adattábla'!T3965,0))</f>
        <v/>
      </c>
      <c r="L3974" s="32" t="str">
        <f t="shared" si="131"/>
        <v/>
      </c>
    </row>
    <row r="3975" spans="2:12" ht="14.4" thickBot="1" x14ac:dyDescent="0.3">
      <c r="B3975" s="28" t="str">
        <f t="shared" si="130"/>
        <v/>
      </c>
      <c r="C3975" s="167" t="str">
        <f>IF(D3975="","",VLOOKUP(D3975,'Műszaki adattábla'!F:G,2,0))</f>
        <v/>
      </c>
      <c r="D3975" s="168" t="str">
        <f>IF('Műszaki adattábla'!F3966="","",'Műszaki adattábla'!F3966)</f>
        <v/>
      </c>
      <c r="E3975" s="169" t="str">
        <f>IF(D3975="","",VLOOKUP(D3975,'Műszaki adattábla'!F:R,13,0))</f>
        <v/>
      </c>
      <c r="F3975" s="29" t="str">
        <f>IF(D3975="","",VLOOKUP(D3975,'Műszaki adattábla'!F:M,8,0))</f>
        <v/>
      </c>
      <c r="G3975" s="29" t="str">
        <f>IF(D3975="","",IF('Műszaki adattábla'!L3966="20-99",IF('Műszaki adattábla'!O3966="","Nem adott meg lekötött teljesítményt",VLOOKUP(D3975,'Műszaki adattábla'!F:O,10,0)),0))</f>
        <v/>
      </c>
      <c r="H3975" s="29" t="str">
        <f>IF(D3975="","",VLOOKUP(D3975,'Műszaki adattábla'!F:P,11,0))</f>
        <v/>
      </c>
      <c r="I3975" s="30"/>
      <c r="J3975" s="30"/>
      <c r="K3975" s="31" t="str">
        <f>IF(D3975="","",ROUND(((F3975*I3975*'Műszaki adattábla'!$C$7/'Műszaki adattábla'!$C$8)+(G3975*I3975)+(H3975*I3975))/12*'Műszaki adattábla'!T3966,0))</f>
        <v/>
      </c>
      <c r="L3975" s="32" t="str">
        <f t="shared" si="131"/>
        <v/>
      </c>
    </row>
    <row r="3976" spans="2:12" ht="14.4" thickBot="1" x14ac:dyDescent="0.3">
      <c r="B3976" s="28" t="str">
        <f t="shared" si="130"/>
        <v/>
      </c>
      <c r="C3976" s="167" t="str">
        <f>IF(D3976="","",VLOOKUP(D3976,'Műszaki adattábla'!F:G,2,0))</f>
        <v/>
      </c>
      <c r="D3976" s="168" t="str">
        <f>IF('Műszaki adattábla'!F3967="","",'Műszaki adattábla'!F3967)</f>
        <v/>
      </c>
      <c r="E3976" s="169" t="str">
        <f>IF(D3976="","",VLOOKUP(D3976,'Műszaki adattábla'!F:R,13,0))</f>
        <v/>
      </c>
      <c r="F3976" s="29" t="str">
        <f>IF(D3976="","",VLOOKUP(D3976,'Műszaki adattábla'!F:M,8,0))</f>
        <v/>
      </c>
      <c r="G3976" s="29" t="str">
        <f>IF(D3976="","",IF('Műszaki adattábla'!L3967="20-99",IF('Műszaki adattábla'!O3967="","Nem adott meg lekötött teljesítményt",VLOOKUP(D3976,'Műszaki adattábla'!F:O,10,0)),0))</f>
        <v/>
      </c>
      <c r="H3976" s="29" t="str">
        <f>IF(D3976="","",VLOOKUP(D3976,'Műszaki adattábla'!F:P,11,0))</f>
        <v/>
      </c>
      <c r="I3976" s="30"/>
      <c r="J3976" s="30"/>
      <c r="K3976" s="31" t="str">
        <f>IF(D3976="","",ROUND(((F3976*I3976*'Műszaki adattábla'!$C$7/'Műszaki adattábla'!$C$8)+(G3976*I3976)+(H3976*I3976))/12*'Műszaki adattábla'!T3967,0))</f>
        <v/>
      </c>
      <c r="L3976" s="32" t="str">
        <f t="shared" si="131"/>
        <v/>
      </c>
    </row>
    <row r="3977" spans="2:12" ht="14.4" thickBot="1" x14ac:dyDescent="0.3">
      <c r="B3977" s="28" t="str">
        <f t="shared" si="130"/>
        <v/>
      </c>
      <c r="C3977" s="167" t="str">
        <f>IF(D3977="","",VLOOKUP(D3977,'Műszaki adattábla'!F:G,2,0))</f>
        <v/>
      </c>
      <c r="D3977" s="168" t="str">
        <f>IF('Műszaki adattábla'!F3968="","",'Műszaki adattábla'!F3968)</f>
        <v/>
      </c>
      <c r="E3977" s="169" t="str">
        <f>IF(D3977="","",VLOOKUP(D3977,'Műszaki adattábla'!F:R,13,0))</f>
        <v/>
      </c>
      <c r="F3977" s="29" t="str">
        <f>IF(D3977="","",VLOOKUP(D3977,'Műszaki adattábla'!F:M,8,0))</f>
        <v/>
      </c>
      <c r="G3977" s="29" t="str">
        <f>IF(D3977="","",IF('Műszaki adattábla'!L3968="20-99",IF('Műszaki adattábla'!O3968="","Nem adott meg lekötött teljesítményt",VLOOKUP(D3977,'Műszaki adattábla'!F:O,10,0)),0))</f>
        <v/>
      </c>
      <c r="H3977" s="29" t="str">
        <f>IF(D3977="","",VLOOKUP(D3977,'Műszaki adattábla'!F:P,11,0))</f>
        <v/>
      </c>
      <c r="I3977" s="30"/>
      <c r="J3977" s="30"/>
      <c r="K3977" s="31" t="str">
        <f>IF(D3977="","",ROUND(((F3977*I3977*'Műszaki adattábla'!$C$7/'Műszaki adattábla'!$C$8)+(G3977*I3977)+(H3977*I3977))/12*'Műszaki adattábla'!T3968,0))</f>
        <v/>
      </c>
      <c r="L3977" s="32" t="str">
        <f t="shared" si="131"/>
        <v/>
      </c>
    </row>
    <row r="3978" spans="2:12" ht="14.4" thickBot="1" x14ac:dyDescent="0.3">
      <c r="B3978" s="28" t="str">
        <f t="shared" si="130"/>
        <v/>
      </c>
      <c r="C3978" s="167" t="str">
        <f>IF(D3978="","",VLOOKUP(D3978,'Műszaki adattábla'!F:G,2,0))</f>
        <v/>
      </c>
      <c r="D3978" s="168" t="str">
        <f>IF('Műszaki adattábla'!F3969="","",'Műszaki adattábla'!F3969)</f>
        <v/>
      </c>
      <c r="E3978" s="169" t="str">
        <f>IF(D3978="","",VLOOKUP(D3978,'Műszaki adattábla'!F:R,13,0))</f>
        <v/>
      </c>
      <c r="F3978" s="29" t="str">
        <f>IF(D3978="","",VLOOKUP(D3978,'Műszaki adattábla'!F:M,8,0))</f>
        <v/>
      </c>
      <c r="G3978" s="29" t="str">
        <f>IF(D3978="","",IF('Műszaki adattábla'!L3969="20-99",IF('Műszaki adattábla'!O3969="","Nem adott meg lekötött teljesítményt",VLOOKUP(D3978,'Műszaki adattábla'!F:O,10,0)),0))</f>
        <v/>
      </c>
      <c r="H3978" s="29" t="str">
        <f>IF(D3978="","",VLOOKUP(D3978,'Műszaki adattábla'!F:P,11,0))</f>
        <v/>
      </c>
      <c r="I3978" s="30"/>
      <c r="J3978" s="30"/>
      <c r="K3978" s="31" t="str">
        <f>IF(D3978="","",ROUND(((F3978*I3978*'Műszaki adattábla'!$C$7/'Műszaki adattábla'!$C$8)+(G3978*I3978)+(H3978*I3978))/12*'Műszaki adattábla'!T3969,0))</f>
        <v/>
      </c>
      <c r="L3978" s="32" t="str">
        <f t="shared" si="131"/>
        <v/>
      </c>
    </row>
    <row r="3979" spans="2:12" ht="14.4" thickBot="1" x14ac:dyDescent="0.3">
      <c r="B3979" s="28" t="str">
        <f t="shared" si="130"/>
        <v/>
      </c>
      <c r="C3979" s="167" t="str">
        <f>IF(D3979="","",VLOOKUP(D3979,'Műszaki adattábla'!F:G,2,0))</f>
        <v/>
      </c>
      <c r="D3979" s="168" t="str">
        <f>IF('Műszaki adattábla'!F3970="","",'Műszaki adattábla'!F3970)</f>
        <v/>
      </c>
      <c r="E3979" s="169" t="str">
        <f>IF(D3979="","",VLOOKUP(D3979,'Műszaki adattábla'!F:R,13,0))</f>
        <v/>
      </c>
      <c r="F3979" s="29" t="str">
        <f>IF(D3979="","",VLOOKUP(D3979,'Műszaki adattábla'!F:M,8,0))</f>
        <v/>
      </c>
      <c r="G3979" s="29" t="str">
        <f>IF(D3979="","",IF('Műszaki adattábla'!L3970="20-99",IF('Műszaki adattábla'!O3970="","Nem adott meg lekötött teljesítményt",VLOOKUP(D3979,'Műszaki adattábla'!F:O,10,0)),0))</f>
        <v/>
      </c>
      <c r="H3979" s="29" t="str">
        <f>IF(D3979="","",VLOOKUP(D3979,'Műszaki adattábla'!F:P,11,0))</f>
        <v/>
      </c>
      <c r="I3979" s="30"/>
      <c r="J3979" s="30"/>
      <c r="K3979" s="31" t="str">
        <f>IF(D3979="","",ROUND(((F3979*I3979*'Műszaki adattábla'!$C$7/'Műszaki adattábla'!$C$8)+(G3979*I3979)+(H3979*I3979))/12*'Műszaki adattábla'!T3970,0))</f>
        <v/>
      </c>
      <c r="L3979" s="32" t="str">
        <f t="shared" si="131"/>
        <v/>
      </c>
    </row>
    <row r="3980" spans="2:12" ht="14.4" thickBot="1" x14ac:dyDescent="0.3">
      <c r="B3980" s="28" t="str">
        <f t="shared" si="130"/>
        <v/>
      </c>
      <c r="C3980" s="167" t="str">
        <f>IF(D3980="","",VLOOKUP(D3980,'Műszaki adattábla'!F:G,2,0))</f>
        <v/>
      </c>
      <c r="D3980" s="168" t="str">
        <f>IF('Műszaki adattábla'!F3971="","",'Műszaki adattábla'!F3971)</f>
        <v/>
      </c>
      <c r="E3980" s="169" t="str">
        <f>IF(D3980="","",VLOOKUP(D3980,'Műszaki adattábla'!F:R,13,0))</f>
        <v/>
      </c>
      <c r="F3980" s="29" t="str">
        <f>IF(D3980="","",VLOOKUP(D3980,'Műszaki adattábla'!F:M,8,0))</f>
        <v/>
      </c>
      <c r="G3980" s="29" t="str">
        <f>IF(D3980="","",IF('Műszaki adattábla'!L3971="20-99",IF('Műszaki adattábla'!O3971="","Nem adott meg lekötött teljesítményt",VLOOKUP(D3980,'Műszaki adattábla'!F:O,10,0)),0))</f>
        <v/>
      </c>
      <c r="H3980" s="29" t="str">
        <f>IF(D3980="","",VLOOKUP(D3980,'Műszaki adattábla'!F:P,11,0))</f>
        <v/>
      </c>
      <c r="I3980" s="30"/>
      <c r="J3980" s="30"/>
      <c r="K3980" s="31" t="str">
        <f>IF(D3980="","",ROUND(((F3980*I3980*'Műszaki adattábla'!$C$7/'Műszaki adattábla'!$C$8)+(G3980*I3980)+(H3980*I3980))/12*'Műszaki adattábla'!T3971,0))</f>
        <v/>
      </c>
      <c r="L3980" s="32" t="str">
        <f t="shared" si="131"/>
        <v/>
      </c>
    </row>
    <row r="3981" spans="2:12" ht="14.4" thickBot="1" x14ac:dyDescent="0.3">
      <c r="B3981" s="28" t="str">
        <f t="shared" si="130"/>
        <v/>
      </c>
      <c r="C3981" s="167" t="str">
        <f>IF(D3981="","",VLOOKUP(D3981,'Műszaki adattábla'!F:G,2,0))</f>
        <v/>
      </c>
      <c r="D3981" s="168" t="str">
        <f>IF('Műszaki adattábla'!F3972="","",'Műszaki adattábla'!F3972)</f>
        <v/>
      </c>
      <c r="E3981" s="169" t="str">
        <f>IF(D3981="","",VLOOKUP(D3981,'Műszaki adattábla'!F:R,13,0))</f>
        <v/>
      </c>
      <c r="F3981" s="29" t="str">
        <f>IF(D3981="","",VLOOKUP(D3981,'Műszaki adattábla'!F:M,8,0))</f>
        <v/>
      </c>
      <c r="G3981" s="29" t="str">
        <f>IF(D3981="","",IF('Műszaki adattábla'!L3972="20-99",IF('Műszaki adattábla'!O3972="","Nem adott meg lekötött teljesítményt",VLOOKUP(D3981,'Műszaki adattábla'!F:O,10,0)),0))</f>
        <v/>
      </c>
      <c r="H3981" s="29" t="str">
        <f>IF(D3981="","",VLOOKUP(D3981,'Műszaki adattábla'!F:P,11,0))</f>
        <v/>
      </c>
      <c r="I3981" s="30"/>
      <c r="J3981" s="30"/>
      <c r="K3981" s="31" t="str">
        <f>IF(D3981="","",ROUND(((F3981*I3981*'Műszaki adattábla'!$C$7/'Műszaki adattábla'!$C$8)+(G3981*I3981)+(H3981*I3981))/12*'Műszaki adattábla'!T3972,0))</f>
        <v/>
      </c>
      <c r="L3981" s="32" t="str">
        <f t="shared" si="131"/>
        <v/>
      </c>
    </row>
    <row r="3982" spans="2:12" ht="14.4" thickBot="1" x14ac:dyDescent="0.3">
      <c r="B3982" s="28" t="str">
        <f t="shared" si="130"/>
        <v/>
      </c>
      <c r="C3982" s="167" t="str">
        <f>IF(D3982="","",VLOOKUP(D3982,'Műszaki adattábla'!F:G,2,0))</f>
        <v/>
      </c>
      <c r="D3982" s="168" t="str">
        <f>IF('Műszaki adattábla'!F3973="","",'Műszaki adattábla'!F3973)</f>
        <v/>
      </c>
      <c r="E3982" s="169" t="str">
        <f>IF(D3982="","",VLOOKUP(D3982,'Műszaki adattábla'!F:R,13,0))</f>
        <v/>
      </c>
      <c r="F3982" s="29" t="str">
        <f>IF(D3982="","",VLOOKUP(D3982,'Műszaki adattábla'!F:M,8,0))</f>
        <v/>
      </c>
      <c r="G3982" s="29" t="str">
        <f>IF(D3982="","",IF('Műszaki adattábla'!L3973="20-99",IF('Műszaki adattábla'!O3973="","Nem adott meg lekötött teljesítményt",VLOOKUP(D3982,'Műszaki adattábla'!F:O,10,0)),0))</f>
        <v/>
      </c>
      <c r="H3982" s="29" t="str">
        <f>IF(D3982="","",VLOOKUP(D3982,'Műszaki adattábla'!F:P,11,0))</f>
        <v/>
      </c>
      <c r="I3982" s="30"/>
      <c r="J3982" s="30"/>
      <c r="K3982" s="31" t="str">
        <f>IF(D3982="","",ROUND(((F3982*I3982*'Műszaki adattábla'!$C$7/'Műszaki adattábla'!$C$8)+(G3982*I3982)+(H3982*I3982))/12*'Műszaki adattábla'!T3973,0))</f>
        <v/>
      </c>
      <c r="L3982" s="32" t="str">
        <f t="shared" si="131"/>
        <v/>
      </c>
    </row>
    <row r="3983" spans="2:12" ht="14.4" thickBot="1" x14ac:dyDescent="0.3">
      <c r="B3983" s="28" t="str">
        <f t="shared" si="130"/>
        <v/>
      </c>
      <c r="C3983" s="167" t="str">
        <f>IF(D3983="","",VLOOKUP(D3983,'Műszaki adattábla'!F:G,2,0))</f>
        <v/>
      </c>
      <c r="D3983" s="168" t="str">
        <f>IF('Műszaki adattábla'!F3974="","",'Műszaki adattábla'!F3974)</f>
        <v/>
      </c>
      <c r="E3983" s="169" t="str">
        <f>IF(D3983="","",VLOOKUP(D3983,'Műszaki adattábla'!F:R,13,0))</f>
        <v/>
      </c>
      <c r="F3983" s="29" t="str">
        <f>IF(D3983="","",VLOOKUP(D3983,'Műszaki adattábla'!F:M,8,0))</f>
        <v/>
      </c>
      <c r="G3983" s="29" t="str">
        <f>IF(D3983="","",IF('Műszaki adattábla'!L3974="20-99",IF('Műszaki adattábla'!O3974="","Nem adott meg lekötött teljesítményt",VLOOKUP(D3983,'Műszaki adattábla'!F:O,10,0)),0))</f>
        <v/>
      </c>
      <c r="H3983" s="29" t="str">
        <f>IF(D3983="","",VLOOKUP(D3983,'Műszaki adattábla'!F:P,11,0))</f>
        <v/>
      </c>
      <c r="I3983" s="30"/>
      <c r="J3983" s="30"/>
      <c r="K3983" s="31" t="str">
        <f>IF(D3983="","",ROUND(((F3983*I3983*'Műszaki adattábla'!$C$7/'Műszaki adattábla'!$C$8)+(G3983*I3983)+(H3983*I3983))/12*'Műszaki adattábla'!T3974,0))</f>
        <v/>
      </c>
      <c r="L3983" s="32" t="str">
        <f t="shared" si="131"/>
        <v/>
      </c>
    </row>
    <row r="3984" spans="2:12" ht="14.4" thickBot="1" x14ac:dyDescent="0.3">
      <c r="B3984" s="28" t="str">
        <f t="shared" si="130"/>
        <v/>
      </c>
      <c r="C3984" s="167" t="str">
        <f>IF(D3984="","",VLOOKUP(D3984,'Műszaki adattábla'!F:G,2,0))</f>
        <v/>
      </c>
      <c r="D3984" s="168" t="str">
        <f>IF('Műszaki adattábla'!F3975="","",'Műszaki adattábla'!F3975)</f>
        <v/>
      </c>
      <c r="E3984" s="169" t="str">
        <f>IF(D3984="","",VLOOKUP(D3984,'Műszaki adattábla'!F:R,13,0))</f>
        <v/>
      </c>
      <c r="F3984" s="29" t="str">
        <f>IF(D3984="","",VLOOKUP(D3984,'Műszaki adattábla'!F:M,8,0))</f>
        <v/>
      </c>
      <c r="G3984" s="29" t="str">
        <f>IF(D3984="","",IF('Műszaki adattábla'!L3975="20-99",IF('Műszaki adattábla'!O3975="","Nem adott meg lekötött teljesítményt",VLOOKUP(D3984,'Műszaki adattábla'!F:O,10,0)),0))</f>
        <v/>
      </c>
      <c r="H3984" s="29" t="str">
        <f>IF(D3984="","",VLOOKUP(D3984,'Műszaki adattábla'!F:P,11,0))</f>
        <v/>
      </c>
      <c r="I3984" s="30"/>
      <c r="J3984" s="30"/>
      <c r="K3984" s="31" t="str">
        <f>IF(D3984="","",ROUND(((F3984*I3984*'Műszaki adattábla'!$C$7/'Műszaki adattábla'!$C$8)+(G3984*I3984)+(H3984*I3984))/12*'Műszaki adattábla'!T3975,0))</f>
        <v/>
      </c>
      <c r="L3984" s="32" t="str">
        <f t="shared" si="131"/>
        <v/>
      </c>
    </row>
    <row r="3985" spans="2:12" ht="14.4" thickBot="1" x14ac:dyDescent="0.3">
      <c r="B3985" s="28" t="str">
        <f t="shared" si="130"/>
        <v/>
      </c>
      <c r="C3985" s="167" t="str">
        <f>IF(D3985="","",VLOOKUP(D3985,'Műszaki adattábla'!F:G,2,0))</f>
        <v/>
      </c>
      <c r="D3985" s="168" t="str">
        <f>IF('Műszaki adattábla'!F3976="","",'Műszaki adattábla'!F3976)</f>
        <v/>
      </c>
      <c r="E3985" s="169" t="str">
        <f>IF(D3985="","",VLOOKUP(D3985,'Műszaki adattábla'!F:R,13,0))</f>
        <v/>
      </c>
      <c r="F3985" s="29" t="str">
        <f>IF(D3985="","",VLOOKUP(D3985,'Műszaki adattábla'!F:M,8,0))</f>
        <v/>
      </c>
      <c r="G3985" s="29" t="str">
        <f>IF(D3985="","",IF('Műszaki adattábla'!L3976="20-99",IF('Műszaki adattábla'!O3976="","Nem adott meg lekötött teljesítményt",VLOOKUP(D3985,'Műszaki adattábla'!F:O,10,0)),0))</f>
        <v/>
      </c>
      <c r="H3985" s="29" t="str">
        <f>IF(D3985="","",VLOOKUP(D3985,'Műszaki adattábla'!F:P,11,0))</f>
        <v/>
      </c>
      <c r="I3985" s="30"/>
      <c r="J3985" s="30"/>
      <c r="K3985" s="31" t="str">
        <f>IF(D3985="","",ROUND(((F3985*I3985*'Műszaki adattábla'!$C$7/'Műszaki adattábla'!$C$8)+(G3985*I3985)+(H3985*I3985))/12*'Műszaki adattábla'!T3976,0))</f>
        <v/>
      </c>
      <c r="L3985" s="32" t="str">
        <f t="shared" si="131"/>
        <v/>
      </c>
    </row>
    <row r="3986" spans="2:12" ht="14.4" thickBot="1" x14ac:dyDescent="0.3">
      <c r="B3986" s="28" t="str">
        <f t="shared" si="130"/>
        <v/>
      </c>
      <c r="C3986" s="167" t="str">
        <f>IF(D3986="","",VLOOKUP(D3986,'Műszaki adattábla'!F:G,2,0))</f>
        <v/>
      </c>
      <c r="D3986" s="168" t="str">
        <f>IF('Műszaki adattábla'!F3977="","",'Műszaki adattábla'!F3977)</f>
        <v/>
      </c>
      <c r="E3986" s="169" t="str">
        <f>IF(D3986="","",VLOOKUP(D3986,'Műszaki adattábla'!F:R,13,0))</f>
        <v/>
      </c>
      <c r="F3986" s="29" t="str">
        <f>IF(D3986="","",VLOOKUP(D3986,'Műszaki adattábla'!F:M,8,0))</f>
        <v/>
      </c>
      <c r="G3986" s="29" t="str">
        <f>IF(D3986="","",IF('Műszaki adattábla'!L3977="20-99",IF('Műszaki adattábla'!O3977="","Nem adott meg lekötött teljesítményt",VLOOKUP(D3986,'Műszaki adattábla'!F:O,10,0)),0))</f>
        <v/>
      </c>
      <c r="H3986" s="29" t="str">
        <f>IF(D3986="","",VLOOKUP(D3986,'Műszaki adattábla'!F:P,11,0))</f>
        <v/>
      </c>
      <c r="I3986" s="30"/>
      <c r="J3986" s="30"/>
      <c r="K3986" s="31" t="str">
        <f>IF(D3986="","",ROUND(((F3986*I3986*'Műszaki adattábla'!$C$7/'Műszaki adattábla'!$C$8)+(G3986*I3986)+(H3986*I3986))/12*'Műszaki adattábla'!T3977,0))</f>
        <v/>
      </c>
      <c r="L3986" s="32" t="str">
        <f t="shared" si="131"/>
        <v/>
      </c>
    </row>
    <row r="3987" spans="2:12" ht="14.4" thickBot="1" x14ac:dyDescent="0.3">
      <c r="B3987" s="28" t="str">
        <f t="shared" si="130"/>
        <v/>
      </c>
      <c r="C3987" s="167" t="str">
        <f>IF(D3987="","",VLOOKUP(D3987,'Műszaki adattábla'!F:G,2,0))</f>
        <v/>
      </c>
      <c r="D3987" s="168" t="str">
        <f>IF('Műszaki adattábla'!F3978="","",'Műszaki adattábla'!F3978)</f>
        <v/>
      </c>
      <c r="E3987" s="169" t="str">
        <f>IF(D3987="","",VLOOKUP(D3987,'Műszaki adattábla'!F:R,13,0))</f>
        <v/>
      </c>
      <c r="F3987" s="29" t="str">
        <f>IF(D3987="","",VLOOKUP(D3987,'Műszaki adattábla'!F:M,8,0))</f>
        <v/>
      </c>
      <c r="G3987" s="29" t="str">
        <f>IF(D3987="","",IF('Műszaki adattábla'!L3978="20-99",IF('Műszaki adattábla'!O3978="","Nem adott meg lekötött teljesítményt",VLOOKUP(D3987,'Műszaki adattábla'!F:O,10,0)),0))</f>
        <v/>
      </c>
      <c r="H3987" s="29" t="str">
        <f>IF(D3987="","",VLOOKUP(D3987,'Műszaki adattábla'!F:P,11,0))</f>
        <v/>
      </c>
      <c r="I3987" s="30"/>
      <c r="J3987" s="30"/>
      <c r="K3987" s="31" t="str">
        <f>IF(D3987="","",ROUND(((F3987*I3987*'Műszaki adattábla'!$C$7/'Műszaki adattábla'!$C$8)+(G3987*I3987)+(H3987*I3987))/12*'Műszaki adattábla'!T3978,0))</f>
        <v/>
      </c>
      <c r="L3987" s="32" t="str">
        <f t="shared" si="131"/>
        <v/>
      </c>
    </row>
    <row r="3988" spans="2:12" ht="14.4" thickBot="1" x14ac:dyDescent="0.3">
      <c r="B3988" s="28" t="str">
        <f t="shared" si="130"/>
        <v/>
      </c>
      <c r="C3988" s="167" t="str">
        <f>IF(D3988="","",VLOOKUP(D3988,'Műszaki adattábla'!F:G,2,0))</f>
        <v/>
      </c>
      <c r="D3988" s="168" t="str">
        <f>IF('Műszaki adattábla'!F3979="","",'Műszaki adattábla'!F3979)</f>
        <v/>
      </c>
      <c r="E3988" s="169" t="str">
        <f>IF(D3988="","",VLOOKUP(D3988,'Műszaki adattábla'!F:R,13,0))</f>
        <v/>
      </c>
      <c r="F3988" s="29" t="str">
        <f>IF(D3988="","",VLOOKUP(D3988,'Műszaki adattábla'!F:M,8,0))</f>
        <v/>
      </c>
      <c r="G3988" s="29" t="str">
        <f>IF(D3988="","",IF('Műszaki adattábla'!L3979="20-99",IF('Műszaki adattábla'!O3979="","Nem adott meg lekötött teljesítményt",VLOOKUP(D3988,'Műszaki adattábla'!F:O,10,0)),0))</f>
        <v/>
      </c>
      <c r="H3988" s="29" t="str">
        <f>IF(D3988="","",VLOOKUP(D3988,'Műszaki adattábla'!F:P,11,0))</f>
        <v/>
      </c>
      <c r="I3988" s="30"/>
      <c r="J3988" s="30"/>
      <c r="K3988" s="31" t="str">
        <f>IF(D3988="","",ROUND(((F3988*I3988*'Műszaki adattábla'!$C$7/'Műszaki adattábla'!$C$8)+(G3988*I3988)+(H3988*I3988))/12*'Műszaki adattábla'!T3979,0))</f>
        <v/>
      </c>
      <c r="L3988" s="32" t="str">
        <f t="shared" si="131"/>
        <v/>
      </c>
    </row>
    <row r="3989" spans="2:12" ht="14.4" thickBot="1" x14ac:dyDescent="0.3">
      <c r="B3989" s="28" t="str">
        <f t="shared" si="130"/>
        <v/>
      </c>
      <c r="C3989" s="167" t="str">
        <f>IF(D3989="","",VLOOKUP(D3989,'Műszaki adattábla'!F:G,2,0))</f>
        <v/>
      </c>
      <c r="D3989" s="168" t="str">
        <f>IF('Műszaki adattábla'!F3980="","",'Műszaki adattábla'!F3980)</f>
        <v/>
      </c>
      <c r="E3989" s="169" t="str">
        <f>IF(D3989="","",VLOOKUP(D3989,'Műszaki adattábla'!F:R,13,0))</f>
        <v/>
      </c>
      <c r="F3989" s="29" t="str">
        <f>IF(D3989="","",VLOOKUP(D3989,'Műszaki adattábla'!F:M,8,0))</f>
        <v/>
      </c>
      <c r="G3989" s="29" t="str">
        <f>IF(D3989="","",IF('Műszaki adattábla'!L3980="20-99",IF('Műszaki adattábla'!O3980="","Nem adott meg lekötött teljesítményt",VLOOKUP(D3989,'Műszaki adattábla'!F:O,10,0)),0))</f>
        <v/>
      </c>
      <c r="H3989" s="29" t="str">
        <f>IF(D3989="","",VLOOKUP(D3989,'Műszaki adattábla'!F:P,11,0))</f>
        <v/>
      </c>
      <c r="I3989" s="30"/>
      <c r="J3989" s="30"/>
      <c r="K3989" s="31" t="str">
        <f>IF(D3989="","",ROUND(((F3989*I3989*'Műszaki adattábla'!$C$7/'Műszaki adattábla'!$C$8)+(G3989*I3989)+(H3989*I3989))/12*'Műszaki adattábla'!T3980,0))</f>
        <v/>
      </c>
      <c r="L3989" s="32" t="str">
        <f t="shared" si="131"/>
        <v/>
      </c>
    </row>
    <row r="3990" spans="2:12" ht="14.4" thickBot="1" x14ac:dyDescent="0.3">
      <c r="B3990" s="28" t="str">
        <f t="shared" si="130"/>
        <v/>
      </c>
      <c r="C3990" s="167" t="str">
        <f>IF(D3990="","",VLOOKUP(D3990,'Műszaki adattábla'!F:G,2,0))</f>
        <v/>
      </c>
      <c r="D3990" s="168" t="str">
        <f>IF('Műszaki adattábla'!F3981="","",'Műszaki adattábla'!F3981)</f>
        <v/>
      </c>
      <c r="E3990" s="169" t="str">
        <f>IF(D3990="","",VLOOKUP(D3990,'Műszaki adattábla'!F:R,13,0))</f>
        <v/>
      </c>
      <c r="F3990" s="29" t="str">
        <f>IF(D3990="","",VLOOKUP(D3990,'Műszaki adattábla'!F:M,8,0))</f>
        <v/>
      </c>
      <c r="G3990" s="29" t="str">
        <f>IF(D3990="","",IF('Műszaki adattábla'!L3981="20-99",IF('Műszaki adattábla'!O3981="","Nem adott meg lekötött teljesítményt",VLOOKUP(D3990,'Műszaki adattábla'!F:O,10,0)),0))</f>
        <v/>
      </c>
      <c r="H3990" s="29" t="str">
        <f>IF(D3990="","",VLOOKUP(D3990,'Műszaki adattábla'!F:P,11,0))</f>
        <v/>
      </c>
      <c r="I3990" s="30"/>
      <c r="J3990" s="30"/>
      <c r="K3990" s="31" t="str">
        <f>IF(D3990="","",ROUND(((F3990*I3990*'Műszaki adattábla'!$C$7/'Műszaki adattábla'!$C$8)+(G3990*I3990)+(H3990*I3990))/12*'Műszaki adattábla'!T3981,0))</f>
        <v/>
      </c>
      <c r="L3990" s="32" t="str">
        <f t="shared" si="131"/>
        <v/>
      </c>
    </row>
    <row r="3991" spans="2:12" ht="14.4" thickBot="1" x14ac:dyDescent="0.3">
      <c r="B3991" s="28" t="str">
        <f t="shared" si="130"/>
        <v/>
      </c>
      <c r="C3991" s="167" t="str">
        <f>IF(D3991="","",VLOOKUP(D3991,'Műszaki adattábla'!F:G,2,0))</f>
        <v/>
      </c>
      <c r="D3991" s="168" t="str">
        <f>IF('Műszaki adattábla'!F3982="","",'Műszaki adattábla'!F3982)</f>
        <v/>
      </c>
      <c r="E3991" s="169" t="str">
        <f>IF(D3991="","",VLOOKUP(D3991,'Műszaki adattábla'!F:R,13,0))</f>
        <v/>
      </c>
      <c r="F3991" s="29" t="str">
        <f>IF(D3991="","",VLOOKUP(D3991,'Műszaki adattábla'!F:M,8,0))</f>
        <v/>
      </c>
      <c r="G3991" s="29" t="str">
        <f>IF(D3991="","",IF('Műszaki adattábla'!L3982="20-99",IF('Műszaki adattábla'!O3982="","Nem adott meg lekötött teljesítményt",VLOOKUP(D3991,'Műszaki adattábla'!F:O,10,0)),0))</f>
        <v/>
      </c>
      <c r="H3991" s="29" t="str">
        <f>IF(D3991="","",VLOOKUP(D3991,'Műszaki adattábla'!F:P,11,0))</f>
        <v/>
      </c>
      <c r="I3991" s="30"/>
      <c r="J3991" s="30"/>
      <c r="K3991" s="31" t="str">
        <f>IF(D3991="","",ROUND(((F3991*I3991*'Műszaki adattábla'!$C$7/'Műszaki adattábla'!$C$8)+(G3991*I3991)+(H3991*I3991))/12*'Műszaki adattábla'!T3982,0))</f>
        <v/>
      </c>
      <c r="L3991" s="32" t="str">
        <f t="shared" si="131"/>
        <v/>
      </c>
    </row>
    <row r="3992" spans="2:12" ht="14.4" thickBot="1" x14ac:dyDescent="0.3">
      <c r="B3992" s="28" t="str">
        <f t="shared" si="130"/>
        <v/>
      </c>
      <c r="C3992" s="167" t="str">
        <f>IF(D3992="","",VLOOKUP(D3992,'Műszaki adattábla'!F:G,2,0))</f>
        <v/>
      </c>
      <c r="D3992" s="168" t="str">
        <f>IF('Műszaki adattábla'!F3983="","",'Műszaki adattábla'!F3983)</f>
        <v/>
      </c>
      <c r="E3992" s="169" t="str">
        <f>IF(D3992="","",VLOOKUP(D3992,'Műszaki adattábla'!F:R,13,0))</f>
        <v/>
      </c>
      <c r="F3992" s="29" t="str">
        <f>IF(D3992="","",VLOOKUP(D3992,'Műszaki adattábla'!F:M,8,0))</f>
        <v/>
      </c>
      <c r="G3992" s="29" t="str">
        <f>IF(D3992="","",IF('Műszaki adattábla'!L3983="20-99",IF('Műszaki adattábla'!O3983="","Nem adott meg lekötött teljesítményt",VLOOKUP(D3992,'Műszaki adattábla'!F:O,10,0)),0))</f>
        <v/>
      </c>
      <c r="H3992" s="29" t="str">
        <f>IF(D3992="","",VLOOKUP(D3992,'Műszaki adattábla'!F:P,11,0))</f>
        <v/>
      </c>
      <c r="I3992" s="30"/>
      <c r="J3992" s="30"/>
      <c r="K3992" s="31" t="str">
        <f>IF(D3992="","",ROUND(((F3992*I3992*'Műszaki adattábla'!$C$7/'Műszaki adattábla'!$C$8)+(G3992*I3992)+(H3992*I3992))/12*'Műszaki adattábla'!T3983,0))</f>
        <v/>
      </c>
      <c r="L3992" s="32" t="str">
        <f t="shared" si="131"/>
        <v/>
      </c>
    </row>
    <row r="3993" spans="2:12" ht="14.4" thickBot="1" x14ac:dyDescent="0.3">
      <c r="B3993" s="28" t="str">
        <f t="shared" si="130"/>
        <v/>
      </c>
      <c r="C3993" s="167" t="str">
        <f>IF(D3993="","",VLOOKUP(D3993,'Műszaki adattábla'!F:G,2,0))</f>
        <v/>
      </c>
      <c r="D3993" s="168" t="str">
        <f>IF('Műszaki adattábla'!F3984="","",'Műszaki adattábla'!F3984)</f>
        <v/>
      </c>
      <c r="E3993" s="169" t="str">
        <f>IF(D3993="","",VLOOKUP(D3993,'Műszaki adattábla'!F:R,13,0))</f>
        <v/>
      </c>
      <c r="F3993" s="29" t="str">
        <f>IF(D3993="","",VLOOKUP(D3993,'Műszaki adattábla'!F:M,8,0))</f>
        <v/>
      </c>
      <c r="G3993" s="29" t="str">
        <f>IF(D3993="","",IF('Műszaki adattábla'!L3984="20-99",IF('Műszaki adattábla'!O3984="","Nem adott meg lekötött teljesítményt",VLOOKUP(D3993,'Műszaki adattábla'!F:O,10,0)),0))</f>
        <v/>
      </c>
      <c r="H3993" s="29" t="str">
        <f>IF(D3993="","",VLOOKUP(D3993,'Műszaki adattábla'!F:P,11,0))</f>
        <v/>
      </c>
      <c r="I3993" s="30"/>
      <c r="J3993" s="30"/>
      <c r="K3993" s="31" t="str">
        <f>IF(D3993="","",ROUND(((F3993*I3993*'Műszaki adattábla'!$C$7/'Műszaki adattábla'!$C$8)+(G3993*I3993)+(H3993*I3993))/12*'Műszaki adattábla'!T3984,0))</f>
        <v/>
      </c>
      <c r="L3993" s="32" t="str">
        <f t="shared" si="131"/>
        <v/>
      </c>
    </row>
    <row r="3994" spans="2:12" ht="14.4" thickBot="1" x14ac:dyDescent="0.3">
      <c r="B3994" s="28" t="str">
        <f t="shared" si="130"/>
        <v/>
      </c>
      <c r="C3994" s="167" t="str">
        <f>IF(D3994="","",VLOOKUP(D3994,'Műszaki adattábla'!F:G,2,0))</f>
        <v/>
      </c>
      <c r="D3994" s="168" t="str">
        <f>IF('Műszaki adattábla'!F3985="","",'Műszaki adattábla'!F3985)</f>
        <v/>
      </c>
      <c r="E3994" s="169" t="str">
        <f>IF(D3994="","",VLOOKUP(D3994,'Műszaki adattábla'!F:R,13,0))</f>
        <v/>
      </c>
      <c r="F3994" s="29" t="str">
        <f>IF(D3994="","",VLOOKUP(D3994,'Műszaki adattábla'!F:M,8,0))</f>
        <v/>
      </c>
      <c r="G3994" s="29" t="str">
        <f>IF(D3994="","",IF('Műszaki adattábla'!L3985="20-99",IF('Műszaki adattábla'!O3985="","Nem adott meg lekötött teljesítményt",VLOOKUP(D3994,'Műszaki adattábla'!F:O,10,0)),0))</f>
        <v/>
      </c>
      <c r="H3994" s="29" t="str">
        <f>IF(D3994="","",VLOOKUP(D3994,'Műszaki adattábla'!F:P,11,0))</f>
        <v/>
      </c>
      <c r="I3994" s="30"/>
      <c r="J3994" s="30"/>
      <c r="K3994" s="31" t="str">
        <f>IF(D3994="","",ROUND(((F3994*I3994*'Műszaki adattábla'!$C$7/'Műszaki adattábla'!$C$8)+(G3994*I3994)+(H3994*I3994))/12*'Műszaki adattábla'!T3985,0))</f>
        <v/>
      </c>
      <c r="L3994" s="32" t="str">
        <f t="shared" si="131"/>
        <v/>
      </c>
    </row>
    <row r="3995" spans="2:12" ht="14.4" thickBot="1" x14ac:dyDescent="0.3">
      <c r="B3995" s="28" t="str">
        <f t="shared" si="130"/>
        <v/>
      </c>
      <c r="C3995" s="167" t="str">
        <f>IF(D3995="","",VLOOKUP(D3995,'Műszaki adattábla'!F:G,2,0))</f>
        <v/>
      </c>
      <c r="D3995" s="168" t="str">
        <f>IF('Műszaki adattábla'!F3986="","",'Műszaki adattábla'!F3986)</f>
        <v/>
      </c>
      <c r="E3995" s="169" t="str">
        <f>IF(D3995="","",VLOOKUP(D3995,'Műszaki adattábla'!F:R,13,0))</f>
        <v/>
      </c>
      <c r="F3995" s="29" t="str">
        <f>IF(D3995="","",VLOOKUP(D3995,'Műszaki adattábla'!F:M,8,0))</f>
        <v/>
      </c>
      <c r="G3995" s="29" t="str">
        <f>IF(D3995="","",IF('Műszaki adattábla'!L3986="20-99",IF('Műszaki adattábla'!O3986="","Nem adott meg lekötött teljesítményt",VLOOKUP(D3995,'Műszaki adattábla'!F:O,10,0)),0))</f>
        <v/>
      </c>
      <c r="H3995" s="29" t="str">
        <f>IF(D3995="","",VLOOKUP(D3995,'Műszaki adattábla'!F:P,11,0))</f>
        <v/>
      </c>
      <c r="I3995" s="30"/>
      <c r="J3995" s="30"/>
      <c r="K3995" s="31" t="str">
        <f>IF(D3995="","",ROUND(((F3995*I3995*'Műszaki adattábla'!$C$7/'Műszaki adattábla'!$C$8)+(G3995*I3995)+(H3995*I3995))/12*'Műszaki adattábla'!T3986,0))</f>
        <v/>
      </c>
      <c r="L3995" s="32" t="str">
        <f t="shared" si="131"/>
        <v/>
      </c>
    </row>
    <row r="3996" spans="2:12" ht="14.4" thickBot="1" x14ac:dyDescent="0.3">
      <c r="B3996" s="28" t="str">
        <f t="shared" ref="B3996:B4059" si="132">IF(D3996="","",B3995+1)</f>
        <v/>
      </c>
      <c r="C3996" s="167" t="str">
        <f>IF(D3996="","",VLOOKUP(D3996,'Műszaki adattábla'!F:G,2,0))</f>
        <v/>
      </c>
      <c r="D3996" s="168" t="str">
        <f>IF('Műszaki adattábla'!F3987="","",'Műszaki adattábla'!F3987)</f>
        <v/>
      </c>
      <c r="E3996" s="169" t="str">
        <f>IF(D3996="","",VLOOKUP(D3996,'Műszaki adattábla'!F:R,13,0))</f>
        <v/>
      </c>
      <c r="F3996" s="29" t="str">
        <f>IF(D3996="","",VLOOKUP(D3996,'Műszaki adattábla'!F:M,8,0))</f>
        <v/>
      </c>
      <c r="G3996" s="29" t="str">
        <f>IF(D3996="","",IF('Műszaki adattábla'!L3987="20-99",IF('Műszaki adattábla'!O3987="","Nem adott meg lekötött teljesítményt",VLOOKUP(D3996,'Műszaki adattábla'!F:O,10,0)),0))</f>
        <v/>
      </c>
      <c r="H3996" s="29" t="str">
        <f>IF(D3996="","",VLOOKUP(D3996,'Műszaki adattábla'!F:P,11,0))</f>
        <v/>
      </c>
      <c r="I3996" s="30"/>
      <c r="J3996" s="30"/>
      <c r="K3996" s="31" t="str">
        <f>IF(D3996="","",ROUND(((F3996*I3996*'Műszaki adattábla'!$C$7/'Műszaki adattábla'!$C$8)+(G3996*I3996)+(H3996*I3996))/12*'Műszaki adattábla'!T3987,0))</f>
        <v/>
      </c>
      <c r="L3996" s="32" t="str">
        <f t="shared" ref="L3996:L4059" si="133">IF(D3996="","",ROUND((J3996/1000)*E3996,0))</f>
        <v/>
      </c>
    </row>
    <row r="3997" spans="2:12" ht="14.4" thickBot="1" x14ac:dyDescent="0.3">
      <c r="B3997" s="28" t="str">
        <f t="shared" si="132"/>
        <v/>
      </c>
      <c r="C3997" s="167" t="str">
        <f>IF(D3997="","",VLOOKUP(D3997,'Műszaki adattábla'!F:G,2,0))</f>
        <v/>
      </c>
      <c r="D3997" s="168" t="str">
        <f>IF('Műszaki adattábla'!F3988="","",'Műszaki adattábla'!F3988)</f>
        <v/>
      </c>
      <c r="E3997" s="169" t="str">
        <f>IF(D3997="","",VLOOKUP(D3997,'Műszaki adattábla'!F:R,13,0))</f>
        <v/>
      </c>
      <c r="F3997" s="29" t="str">
        <f>IF(D3997="","",VLOOKUP(D3997,'Műszaki adattábla'!F:M,8,0))</f>
        <v/>
      </c>
      <c r="G3997" s="29" t="str">
        <f>IF(D3997="","",IF('Műszaki adattábla'!L3988="20-99",IF('Műszaki adattábla'!O3988="","Nem adott meg lekötött teljesítményt",VLOOKUP(D3997,'Műszaki adattábla'!F:O,10,0)),0))</f>
        <v/>
      </c>
      <c r="H3997" s="29" t="str">
        <f>IF(D3997="","",VLOOKUP(D3997,'Műszaki adattábla'!F:P,11,0))</f>
        <v/>
      </c>
      <c r="I3997" s="30"/>
      <c r="J3997" s="30"/>
      <c r="K3997" s="31" t="str">
        <f>IF(D3997="","",ROUND(((F3997*I3997*'Műszaki adattábla'!$C$7/'Műszaki adattábla'!$C$8)+(G3997*I3997)+(H3997*I3997))/12*'Műszaki adattábla'!T3988,0))</f>
        <v/>
      </c>
      <c r="L3997" s="32" t="str">
        <f t="shared" si="133"/>
        <v/>
      </c>
    </row>
    <row r="3998" spans="2:12" ht="14.4" thickBot="1" x14ac:dyDescent="0.3">
      <c r="B3998" s="28" t="str">
        <f t="shared" si="132"/>
        <v/>
      </c>
      <c r="C3998" s="167" t="str">
        <f>IF(D3998="","",VLOOKUP(D3998,'Műszaki adattábla'!F:G,2,0))</f>
        <v/>
      </c>
      <c r="D3998" s="168" t="str">
        <f>IF('Műszaki adattábla'!F3989="","",'Műszaki adattábla'!F3989)</f>
        <v/>
      </c>
      <c r="E3998" s="169" t="str">
        <f>IF(D3998="","",VLOOKUP(D3998,'Műszaki adattábla'!F:R,13,0))</f>
        <v/>
      </c>
      <c r="F3998" s="29" t="str">
        <f>IF(D3998="","",VLOOKUP(D3998,'Műszaki adattábla'!F:M,8,0))</f>
        <v/>
      </c>
      <c r="G3998" s="29" t="str">
        <f>IF(D3998="","",IF('Műszaki adattábla'!L3989="20-99",IF('Műszaki adattábla'!O3989="","Nem adott meg lekötött teljesítményt",VLOOKUP(D3998,'Műszaki adattábla'!F:O,10,0)),0))</f>
        <v/>
      </c>
      <c r="H3998" s="29" t="str">
        <f>IF(D3998="","",VLOOKUP(D3998,'Műszaki adattábla'!F:P,11,0))</f>
        <v/>
      </c>
      <c r="I3998" s="30"/>
      <c r="J3998" s="30"/>
      <c r="K3998" s="31" t="str">
        <f>IF(D3998="","",ROUND(((F3998*I3998*'Műszaki adattábla'!$C$7/'Műszaki adattábla'!$C$8)+(G3998*I3998)+(H3998*I3998))/12*'Műszaki adattábla'!T3989,0))</f>
        <v/>
      </c>
      <c r="L3998" s="32" t="str">
        <f t="shared" si="133"/>
        <v/>
      </c>
    </row>
    <row r="3999" spans="2:12" ht="14.4" thickBot="1" x14ac:dyDescent="0.3">
      <c r="B3999" s="28" t="str">
        <f t="shared" si="132"/>
        <v/>
      </c>
      <c r="C3999" s="167" t="str">
        <f>IF(D3999="","",VLOOKUP(D3999,'Műszaki adattábla'!F:G,2,0))</f>
        <v/>
      </c>
      <c r="D3999" s="168" t="str">
        <f>IF('Műszaki adattábla'!F3990="","",'Műszaki adattábla'!F3990)</f>
        <v/>
      </c>
      <c r="E3999" s="169" t="str">
        <f>IF(D3999="","",VLOOKUP(D3999,'Műszaki adattábla'!F:R,13,0))</f>
        <v/>
      </c>
      <c r="F3999" s="29" t="str">
        <f>IF(D3999="","",VLOOKUP(D3999,'Műszaki adattábla'!F:M,8,0))</f>
        <v/>
      </c>
      <c r="G3999" s="29" t="str">
        <f>IF(D3999="","",IF('Műszaki adattábla'!L3990="20-99",IF('Műszaki adattábla'!O3990="","Nem adott meg lekötött teljesítményt",VLOOKUP(D3999,'Műszaki adattábla'!F:O,10,0)),0))</f>
        <v/>
      </c>
      <c r="H3999" s="29" t="str">
        <f>IF(D3999="","",VLOOKUP(D3999,'Műszaki adattábla'!F:P,11,0))</f>
        <v/>
      </c>
      <c r="I3999" s="30"/>
      <c r="J3999" s="30"/>
      <c r="K3999" s="31" t="str">
        <f>IF(D3999="","",ROUND(((F3999*I3999*'Műszaki adattábla'!$C$7/'Műszaki adattábla'!$C$8)+(G3999*I3999)+(H3999*I3999))/12*'Műszaki adattábla'!T3990,0))</f>
        <v/>
      </c>
      <c r="L3999" s="32" t="str">
        <f t="shared" si="133"/>
        <v/>
      </c>
    </row>
    <row r="4000" spans="2:12" ht="14.4" thickBot="1" x14ac:dyDescent="0.3">
      <c r="B4000" s="28" t="str">
        <f t="shared" si="132"/>
        <v/>
      </c>
      <c r="C4000" s="167" t="str">
        <f>IF(D4000="","",VLOOKUP(D4000,'Műszaki adattábla'!F:G,2,0))</f>
        <v/>
      </c>
      <c r="D4000" s="168" t="str">
        <f>IF('Műszaki adattábla'!F3991="","",'Műszaki adattábla'!F3991)</f>
        <v/>
      </c>
      <c r="E4000" s="169" t="str">
        <f>IF(D4000="","",VLOOKUP(D4000,'Műszaki adattábla'!F:R,13,0))</f>
        <v/>
      </c>
      <c r="F4000" s="29" t="str">
        <f>IF(D4000="","",VLOOKUP(D4000,'Műszaki adattábla'!F:M,8,0))</f>
        <v/>
      </c>
      <c r="G4000" s="29" t="str">
        <f>IF(D4000="","",IF('Műszaki adattábla'!L3991="20-99",IF('Műszaki adattábla'!O3991="","Nem adott meg lekötött teljesítményt",VLOOKUP(D4000,'Műszaki adattábla'!F:O,10,0)),0))</f>
        <v/>
      </c>
      <c r="H4000" s="29" t="str">
        <f>IF(D4000="","",VLOOKUP(D4000,'Műszaki adattábla'!F:P,11,0))</f>
        <v/>
      </c>
      <c r="I4000" s="30"/>
      <c r="J4000" s="30"/>
      <c r="K4000" s="31" t="str">
        <f>IF(D4000="","",ROUND(((F4000*I4000*'Műszaki adattábla'!$C$7/'Műszaki adattábla'!$C$8)+(G4000*I4000)+(H4000*I4000))/12*'Műszaki adattábla'!T3991,0))</f>
        <v/>
      </c>
      <c r="L4000" s="32" t="str">
        <f t="shared" si="133"/>
        <v/>
      </c>
    </row>
    <row r="4001" spans="2:12" ht="14.4" thickBot="1" x14ac:dyDescent="0.3">
      <c r="B4001" s="28" t="str">
        <f t="shared" si="132"/>
        <v/>
      </c>
      <c r="C4001" s="167" t="str">
        <f>IF(D4001="","",VLOOKUP(D4001,'Műszaki adattábla'!F:G,2,0))</f>
        <v/>
      </c>
      <c r="D4001" s="168" t="str">
        <f>IF('Műszaki adattábla'!F3992="","",'Műszaki adattábla'!F3992)</f>
        <v/>
      </c>
      <c r="E4001" s="169" t="str">
        <f>IF(D4001="","",VLOOKUP(D4001,'Műszaki adattábla'!F:R,13,0))</f>
        <v/>
      </c>
      <c r="F4001" s="29" t="str">
        <f>IF(D4001="","",VLOOKUP(D4001,'Műszaki adattábla'!F:M,8,0))</f>
        <v/>
      </c>
      <c r="G4001" s="29" t="str">
        <f>IF(D4001="","",IF('Műszaki adattábla'!L3992="20-99",IF('Műszaki adattábla'!O3992="","Nem adott meg lekötött teljesítményt",VLOOKUP(D4001,'Műszaki adattábla'!F:O,10,0)),0))</f>
        <v/>
      </c>
      <c r="H4001" s="29" t="str">
        <f>IF(D4001="","",VLOOKUP(D4001,'Műszaki adattábla'!F:P,11,0))</f>
        <v/>
      </c>
      <c r="I4001" s="30"/>
      <c r="J4001" s="30"/>
      <c r="K4001" s="31" t="str">
        <f>IF(D4001="","",ROUND(((F4001*I4001*'Műszaki adattábla'!$C$7/'Műszaki adattábla'!$C$8)+(G4001*I4001)+(H4001*I4001))/12*'Műszaki adattábla'!T3992,0))</f>
        <v/>
      </c>
      <c r="L4001" s="32" t="str">
        <f t="shared" si="133"/>
        <v/>
      </c>
    </row>
    <row r="4002" spans="2:12" ht="14.4" thickBot="1" x14ac:dyDescent="0.3">
      <c r="B4002" s="28" t="str">
        <f t="shared" si="132"/>
        <v/>
      </c>
      <c r="C4002" s="167" t="str">
        <f>IF(D4002="","",VLOOKUP(D4002,'Műszaki adattábla'!F:G,2,0))</f>
        <v/>
      </c>
      <c r="D4002" s="168" t="str">
        <f>IF('Műszaki adattábla'!F3993="","",'Műszaki adattábla'!F3993)</f>
        <v/>
      </c>
      <c r="E4002" s="169" t="str">
        <f>IF(D4002="","",VLOOKUP(D4002,'Műszaki adattábla'!F:R,13,0))</f>
        <v/>
      </c>
      <c r="F4002" s="29" t="str">
        <f>IF(D4002="","",VLOOKUP(D4002,'Műszaki adattábla'!F:M,8,0))</f>
        <v/>
      </c>
      <c r="G4002" s="29" t="str">
        <f>IF(D4002="","",IF('Műszaki adattábla'!L3993="20-99",IF('Műszaki adattábla'!O3993="","Nem adott meg lekötött teljesítményt",VLOOKUP(D4002,'Műszaki adattábla'!F:O,10,0)),0))</f>
        <v/>
      </c>
      <c r="H4002" s="29" t="str">
        <f>IF(D4002="","",VLOOKUP(D4002,'Műszaki adattábla'!F:P,11,0))</f>
        <v/>
      </c>
      <c r="I4002" s="30"/>
      <c r="J4002" s="30"/>
      <c r="K4002" s="31" t="str">
        <f>IF(D4002="","",ROUND(((F4002*I4002*'Műszaki adattábla'!$C$7/'Műszaki adattábla'!$C$8)+(G4002*I4002)+(H4002*I4002))/12*'Műszaki adattábla'!T3993,0))</f>
        <v/>
      </c>
      <c r="L4002" s="32" t="str">
        <f t="shared" si="133"/>
        <v/>
      </c>
    </row>
    <row r="4003" spans="2:12" ht="14.4" thickBot="1" x14ac:dyDescent="0.3">
      <c r="B4003" s="28" t="str">
        <f t="shared" si="132"/>
        <v/>
      </c>
      <c r="C4003" s="167" t="str">
        <f>IF(D4003="","",VLOOKUP(D4003,'Műszaki adattábla'!F:G,2,0))</f>
        <v/>
      </c>
      <c r="D4003" s="168" t="str">
        <f>IF('Műszaki adattábla'!F3994="","",'Műszaki adattábla'!F3994)</f>
        <v/>
      </c>
      <c r="E4003" s="169" t="str">
        <f>IF(D4003="","",VLOOKUP(D4003,'Műszaki adattábla'!F:R,13,0))</f>
        <v/>
      </c>
      <c r="F4003" s="29" t="str">
        <f>IF(D4003="","",VLOOKUP(D4003,'Műszaki adattábla'!F:M,8,0))</f>
        <v/>
      </c>
      <c r="G4003" s="29" t="str">
        <f>IF(D4003="","",IF('Műszaki adattábla'!L3994="20-99",IF('Műszaki adattábla'!O3994="","Nem adott meg lekötött teljesítményt",VLOOKUP(D4003,'Műszaki adattábla'!F:O,10,0)),0))</f>
        <v/>
      </c>
      <c r="H4003" s="29" t="str">
        <f>IF(D4003="","",VLOOKUP(D4003,'Műszaki adattábla'!F:P,11,0))</f>
        <v/>
      </c>
      <c r="I4003" s="30"/>
      <c r="J4003" s="30"/>
      <c r="K4003" s="31" t="str">
        <f>IF(D4003="","",ROUND(((F4003*I4003*'Műszaki adattábla'!$C$7/'Műszaki adattábla'!$C$8)+(G4003*I4003)+(H4003*I4003))/12*'Műszaki adattábla'!T3994,0))</f>
        <v/>
      </c>
      <c r="L4003" s="32" t="str">
        <f t="shared" si="133"/>
        <v/>
      </c>
    </row>
    <row r="4004" spans="2:12" ht="14.4" thickBot="1" x14ac:dyDescent="0.3">
      <c r="B4004" s="28" t="str">
        <f t="shared" si="132"/>
        <v/>
      </c>
      <c r="C4004" s="167" t="str">
        <f>IF(D4004="","",VLOOKUP(D4004,'Műszaki adattábla'!F:G,2,0))</f>
        <v/>
      </c>
      <c r="D4004" s="168" t="str">
        <f>IF('Műszaki adattábla'!F3995="","",'Műszaki adattábla'!F3995)</f>
        <v/>
      </c>
      <c r="E4004" s="169" t="str">
        <f>IF(D4004="","",VLOOKUP(D4004,'Műszaki adattábla'!F:R,13,0))</f>
        <v/>
      </c>
      <c r="F4004" s="29" t="str">
        <f>IF(D4004="","",VLOOKUP(D4004,'Műszaki adattábla'!F:M,8,0))</f>
        <v/>
      </c>
      <c r="G4004" s="29" t="str">
        <f>IF(D4004="","",IF('Műszaki adattábla'!L3995="20-99",IF('Műszaki adattábla'!O3995="","Nem adott meg lekötött teljesítményt",VLOOKUP(D4004,'Műszaki adattábla'!F:O,10,0)),0))</f>
        <v/>
      </c>
      <c r="H4004" s="29" t="str">
        <f>IF(D4004="","",VLOOKUP(D4004,'Műszaki adattábla'!F:P,11,0))</f>
        <v/>
      </c>
      <c r="I4004" s="30"/>
      <c r="J4004" s="30"/>
      <c r="K4004" s="31" t="str">
        <f>IF(D4004="","",ROUND(((F4004*I4004*'Műszaki adattábla'!$C$7/'Műszaki adattábla'!$C$8)+(G4004*I4004)+(H4004*I4004))/12*'Műszaki adattábla'!T3995,0))</f>
        <v/>
      </c>
      <c r="L4004" s="32" t="str">
        <f t="shared" si="133"/>
        <v/>
      </c>
    </row>
    <row r="4005" spans="2:12" ht="14.4" thickBot="1" x14ac:dyDescent="0.3">
      <c r="B4005" s="28" t="str">
        <f t="shared" si="132"/>
        <v/>
      </c>
      <c r="C4005" s="167" t="str">
        <f>IF(D4005="","",VLOOKUP(D4005,'Műszaki adattábla'!F:G,2,0))</f>
        <v/>
      </c>
      <c r="D4005" s="168" t="str">
        <f>IF('Műszaki adattábla'!F3996="","",'Műszaki adattábla'!F3996)</f>
        <v/>
      </c>
      <c r="E4005" s="169" t="str">
        <f>IF(D4005="","",VLOOKUP(D4005,'Műszaki adattábla'!F:R,13,0))</f>
        <v/>
      </c>
      <c r="F4005" s="29" t="str">
        <f>IF(D4005="","",VLOOKUP(D4005,'Műszaki adattábla'!F:M,8,0))</f>
        <v/>
      </c>
      <c r="G4005" s="29" t="str">
        <f>IF(D4005="","",IF('Műszaki adattábla'!L3996="20-99",IF('Műszaki adattábla'!O3996="","Nem adott meg lekötött teljesítményt",VLOOKUP(D4005,'Műszaki adattábla'!F:O,10,0)),0))</f>
        <v/>
      </c>
      <c r="H4005" s="29" t="str">
        <f>IF(D4005="","",VLOOKUP(D4005,'Műszaki adattábla'!F:P,11,0))</f>
        <v/>
      </c>
      <c r="I4005" s="30"/>
      <c r="J4005" s="30"/>
      <c r="K4005" s="31" t="str">
        <f>IF(D4005="","",ROUND(((F4005*I4005*'Műszaki adattábla'!$C$7/'Műszaki adattábla'!$C$8)+(G4005*I4005)+(H4005*I4005))/12*'Műszaki adattábla'!T3996,0))</f>
        <v/>
      </c>
      <c r="L4005" s="32" t="str">
        <f t="shared" si="133"/>
        <v/>
      </c>
    </row>
    <row r="4006" spans="2:12" ht="14.4" thickBot="1" x14ac:dyDescent="0.3">
      <c r="B4006" s="28" t="str">
        <f t="shared" si="132"/>
        <v/>
      </c>
      <c r="C4006" s="167" t="str">
        <f>IF(D4006="","",VLOOKUP(D4006,'Műszaki adattábla'!F:G,2,0))</f>
        <v/>
      </c>
      <c r="D4006" s="168" t="str">
        <f>IF('Műszaki adattábla'!F3997="","",'Műszaki adattábla'!F3997)</f>
        <v/>
      </c>
      <c r="E4006" s="169" t="str">
        <f>IF(D4006="","",VLOOKUP(D4006,'Műszaki adattábla'!F:R,13,0))</f>
        <v/>
      </c>
      <c r="F4006" s="29" t="str">
        <f>IF(D4006="","",VLOOKUP(D4006,'Műszaki adattábla'!F:M,8,0))</f>
        <v/>
      </c>
      <c r="G4006" s="29" t="str">
        <f>IF(D4006="","",IF('Műszaki adattábla'!L3997="20-99",IF('Műszaki adattábla'!O3997="","Nem adott meg lekötött teljesítményt",VLOOKUP(D4006,'Műszaki adattábla'!F:O,10,0)),0))</f>
        <v/>
      </c>
      <c r="H4006" s="29" t="str">
        <f>IF(D4006="","",VLOOKUP(D4006,'Műszaki adattábla'!F:P,11,0))</f>
        <v/>
      </c>
      <c r="I4006" s="30"/>
      <c r="J4006" s="30"/>
      <c r="K4006" s="31" t="str">
        <f>IF(D4006="","",ROUND(((F4006*I4006*'Műszaki adattábla'!$C$7/'Műszaki adattábla'!$C$8)+(G4006*I4006)+(H4006*I4006))/12*'Műszaki adattábla'!T3997,0))</f>
        <v/>
      </c>
      <c r="L4006" s="32" t="str">
        <f t="shared" si="133"/>
        <v/>
      </c>
    </row>
    <row r="4007" spans="2:12" ht="14.4" thickBot="1" x14ac:dyDescent="0.3">
      <c r="B4007" s="28" t="str">
        <f t="shared" si="132"/>
        <v/>
      </c>
      <c r="C4007" s="167" t="str">
        <f>IF(D4007="","",VLOOKUP(D4007,'Műszaki adattábla'!F:G,2,0))</f>
        <v/>
      </c>
      <c r="D4007" s="168" t="str">
        <f>IF('Műszaki adattábla'!F3998="","",'Műszaki adattábla'!F3998)</f>
        <v/>
      </c>
      <c r="E4007" s="169" t="str">
        <f>IF(D4007="","",VLOOKUP(D4007,'Műszaki adattábla'!F:R,13,0))</f>
        <v/>
      </c>
      <c r="F4007" s="29" t="str">
        <f>IF(D4007="","",VLOOKUP(D4007,'Műszaki adattábla'!F:M,8,0))</f>
        <v/>
      </c>
      <c r="G4007" s="29" t="str">
        <f>IF(D4007="","",IF('Műszaki adattábla'!L3998="20-99",IF('Műszaki adattábla'!O3998="","Nem adott meg lekötött teljesítményt",VLOOKUP(D4007,'Műszaki adattábla'!F:O,10,0)),0))</f>
        <v/>
      </c>
      <c r="H4007" s="29" t="str">
        <f>IF(D4007="","",VLOOKUP(D4007,'Műszaki adattábla'!F:P,11,0))</f>
        <v/>
      </c>
      <c r="I4007" s="30"/>
      <c r="J4007" s="30"/>
      <c r="K4007" s="31" t="str">
        <f>IF(D4007="","",ROUND(((F4007*I4007*'Műszaki adattábla'!$C$7/'Műszaki adattábla'!$C$8)+(G4007*I4007)+(H4007*I4007))/12*'Műszaki adattábla'!T3998,0))</f>
        <v/>
      </c>
      <c r="L4007" s="32" t="str">
        <f t="shared" si="133"/>
        <v/>
      </c>
    </row>
    <row r="4008" spans="2:12" ht="14.4" thickBot="1" x14ac:dyDescent="0.3">
      <c r="B4008" s="28" t="str">
        <f t="shared" si="132"/>
        <v/>
      </c>
      <c r="C4008" s="167" t="str">
        <f>IF(D4008="","",VLOOKUP(D4008,'Műszaki adattábla'!F:G,2,0))</f>
        <v/>
      </c>
      <c r="D4008" s="168" t="str">
        <f>IF('Műszaki adattábla'!F3999="","",'Műszaki adattábla'!F3999)</f>
        <v/>
      </c>
      <c r="E4008" s="169" t="str">
        <f>IF(D4008="","",VLOOKUP(D4008,'Műszaki adattábla'!F:R,13,0))</f>
        <v/>
      </c>
      <c r="F4008" s="29" t="str">
        <f>IF(D4008="","",VLOOKUP(D4008,'Műszaki adattábla'!F:M,8,0))</f>
        <v/>
      </c>
      <c r="G4008" s="29" t="str">
        <f>IF(D4008="","",IF('Műszaki adattábla'!L3999="20-99",IF('Műszaki adattábla'!O3999="","Nem adott meg lekötött teljesítményt",VLOOKUP(D4008,'Műszaki adattábla'!F:O,10,0)),0))</f>
        <v/>
      </c>
      <c r="H4008" s="29" t="str">
        <f>IF(D4008="","",VLOOKUP(D4008,'Műszaki adattábla'!F:P,11,0))</f>
        <v/>
      </c>
      <c r="I4008" s="30"/>
      <c r="J4008" s="30"/>
      <c r="K4008" s="31" t="str">
        <f>IF(D4008="","",ROUND(((F4008*I4008*'Műszaki adattábla'!$C$7/'Műszaki adattábla'!$C$8)+(G4008*I4008)+(H4008*I4008))/12*'Műszaki adattábla'!T3999,0))</f>
        <v/>
      </c>
      <c r="L4008" s="32" t="str">
        <f t="shared" si="133"/>
        <v/>
      </c>
    </row>
    <row r="4009" spans="2:12" ht="14.4" thickBot="1" x14ac:dyDescent="0.3">
      <c r="B4009" s="28" t="str">
        <f t="shared" si="132"/>
        <v/>
      </c>
      <c r="C4009" s="167" t="str">
        <f>IF(D4009="","",VLOOKUP(D4009,'Műszaki adattábla'!F:G,2,0))</f>
        <v/>
      </c>
      <c r="D4009" s="168" t="str">
        <f>IF('Műszaki adattábla'!F4000="","",'Műszaki adattábla'!F4000)</f>
        <v/>
      </c>
      <c r="E4009" s="169" t="str">
        <f>IF(D4009="","",VLOOKUP(D4009,'Műszaki adattábla'!F:R,13,0))</f>
        <v/>
      </c>
      <c r="F4009" s="29" t="str">
        <f>IF(D4009="","",VLOOKUP(D4009,'Műszaki adattábla'!F:M,8,0))</f>
        <v/>
      </c>
      <c r="G4009" s="29" t="str">
        <f>IF(D4009="","",IF('Műszaki adattábla'!L4000="20-99",IF('Műszaki adattábla'!O4000="","Nem adott meg lekötött teljesítményt",VLOOKUP(D4009,'Műszaki adattábla'!F:O,10,0)),0))</f>
        <v/>
      </c>
      <c r="H4009" s="29" t="str">
        <f>IF(D4009="","",VLOOKUP(D4009,'Műszaki adattábla'!F:P,11,0))</f>
        <v/>
      </c>
      <c r="I4009" s="30"/>
      <c r="J4009" s="30"/>
      <c r="K4009" s="31" t="str">
        <f>IF(D4009="","",ROUND(((F4009*I4009*'Műszaki adattábla'!$C$7/'Műszaki adattábla'!$C$8)+(G4009*I4009)+(H4009*I4009))/12*'Műszaki adattábla'!T4000,0))</f>
        <v/>
      </c>
      <c r="L4009" s="32" t="str">
        <f t="shared" si="133"/>
        <v/>
      </c>
    </row>
    <row r="4010" spans="2:12" ht="14.4" thickBot="1" x14ac:dyDescent="0.3">
      <c r="B4010" s="28" t="str">
        <f t="shared" si="132"/>
        <v/>
      </c>
      <c r="C4010" s="167" t="str">
        <f>IF(D4010="","",VLOOKUP(D4010,'Műszaki adattábla'!F:G,2,0))</f>
        <v/>
      </c>
      <c r="D4010" s="168" t="str">
        <f>IF('Műszaki adattábla'!F4001="","",'Műszaki adattábla'!F4001)</f>
        <v/>
      </c>
      <c r="E4010" s="169" t="str">
        <f>IF(D4010="","",VLOOKUP(D4010,'Műszaki adattábla'!F:R,13,0))</f>
        <v/>
      </c>
      <c r="F4010" s="29" t="str">
        <f>IF(D4010="","",VLOOKUP(D4010,'Műszaki adattábla'!F:M,8,0))</f>
        <v/>
      </c>
      <c r="G4010" s="29" t="str">
        <f>IF(D4010="","",IF('Műszaki adattábla'!L4001="20-99",IF('Műszaki adattábla'!O4001="","Nem adott meg lekötött teljesítményt",VLOOKUP(D4010,'Műszaki adattábla'!F:O,10,0)),0))</f>
        <v/>
      </c>
      <c r="H4010" s="29" t="str">
        <f>IF(D4010="","",VLOOKUP(D4010,'Műszaki adattábla'!F:P,11,0))</f>
        <v/>
      </c>
      <c r="I4010" s="30"/>
      <c r="J4010" s="30"/>
      <c r="K4010" s="31" t="str">
        <f>IF(D4010="","",ROUND(((F4010*I4010*'Műszaki adattábla'!$C$7/'Műszaki adattábla'!$C$8)+(G4010*I4010)+(H4010*I4010))/12*'Műszaki adattábla'!T4001,0))</f>
        <v/>
      </c>
      <c r="L4010" s="32" t="str">
        <f t="shared" si="133"/>
        <v/>
      </c>
    </row>
    <row r="4011" spans="2:12" ht="14.4" thickBot="1" x14ac:dyDescent="0.3">
      <c r="B4011" s="28" t="str">
        <f t="shared" si="132"/>
        <v/>
      </c>
      <c r="C4011" s="167" t="str">
        <f>IF(D4011="","",VLOOKUP(D4011,'Műszaki adattábla'!F:G,2,0))</f>
        <v/>
      </c>
      <c r="D4011" s="168" t="str">
        <f>IF('Műszaki adattábla'!F4002="","",'Műszaki adattábla'!F4002)</f>
        <v/>
      </c>
      <c r="E4011" s="169" t="str">
        <f>IF(D4011="","",VLOOKUP(D4011,'Műszaki adattábla'!F:R,13,0))</f>
        <v/>
      </c>
      <c r="F4011" s="29" t="str">
        <f>IF(D4011="","",VLOOKUP(D4011,'Műszaki adattábla'!F:M,8,0))</f>
        <v/>
      </c>
      <c r="G4011" s="29" t="str">
        <f>IF(D4011="","",IF('Műszaki adattábla'!L4002="20-99",IF('Műszaki adattábla'!O4002="","Nem adott meg lekötött teljesítményt",VLOOKUP(D4011,'Műszaki adattábla'!F:O,10,0)),0))</f>
        <v/>
      </c>
      <c r="H4011" s="29" t="str">
        <f>IF(D4011="","",VLOOKUP(D4011,'Műszaki adattábla'!F:P,11,0))</f>
        <v/>
      </c>
      <c r="I4011" s="30"/>
      <c r="J4011" s="30"/>
      <c r="K4011" s="31" t="str">
        <f>IF(D4011="","",ROUND(((F4011*I4011*'Műszaki adattábla'!$C$7/'Műszaki adattábla'!$C$8)+(G4011*I4011)+(H4011*I4011))/12*'Műszaki adattábla'!T4002,0))</f>
        <v/>
      </c>
      <c r="L4011" s="32" t="str">
        <f t="shared" si="133"/>
        <v/>
      </c>
    </row>
    <row r="4012" spans="2:12" ht="14.4" thickBot="1" x14ac:dyDescent="0.3">
      <c r="B4012" s="28" t="str">
        <f t="shared" si="132"/>
        <v/>
      </c>
      <c r="C4012" s="167" t="str">
        <f>IF(D4012="","",VLOOKUP(D4012,'Műszaki adattábla'!F:G,2,0))</f>
        <v/>
      </c>
      <c r="D4012" s="168" t="str">
        <f>IF('Műszaki adattábla'!F4003="","",'Műszaki adattábla'!F4003)</f>
        <v/>
      </c>
      <c r="E4012" s="169" t="str">
        <f>IF(D4012="","",VLOOKUP(D4012,'Műszaki adattábla'!F:R,13,0))</f>
        <v/>
      </c>
      <c r="F4012" s="29" t="str">
        <f>IF(D4012="","",VLOOKUP(D4012,'Műszaki adattábla'!F:M,8,0))</f>
        <v/>
      </c>
      <c r="G4012" s="29" t="str">
        <f>IF(D4012="","",IF('Műszaki adattábla'!L4003="20-99",IF('Műszaki adattábla'!O4003="","Nem adott meg lekötött teljesítményt",VLOOKUP(D4012,'Műszaki adattábla'!F:O,10,0)),0))</f>
        <v/>
      </c>
      <c r="H4012" s="29" t="str">
        <f>IF(D4012="","",VLOOKUP(D4012,'Műszaki adattábla'!F:P,11,0))</f>
        <v/>
      </c>
      <c r="I4012" s="30"/>
      <c r="J4012" s="30"/>
      <c r="K4012" s="31" t="str">
        <f>IF(D4012="","",ROUND(((F4012*I4012*'Műszaki adattábla'!$C$7/'Műszaki adattábla'!$C$8)+(G4012*I4012)+(H4012*I4012))/12*'Műszaki adattábla'!T4003,0))</f>
        <v/>
      </c>
      <c r="L4012" s="32" t="str">
        <f t="shared" si="133"/>
        <v/>
      </c>
    </row>
    <row r="4013" spans="2:12" ht="14.4" thickBot="1" x14ac:dyDescent="0.3">
      <c r="B4013" s="28" t="str">
        <f t="shared" si="132"/>
        <v/>
      </c>
      <c r="C4013" s="167" t="str">
        <f>IF(D4013="","",VLOOKUP(D4013,'Műszaki adattábla'!F:G,2,0))</f>
        <v/>
      </c>
      <c r="D4013" s="168" t="str">
        <f>IF('Műszaki adattábla'!F4004="","",'Műszaki adattábla'!F4004)</f>
        <v/>
      </c>
      <c r="E4013" s="169" t="str">
        <f>IF(D4013="","",VLOOKUP(D4013,'Műszaki adattábla'!F:R,13,0))</f>
        <v/>
      </c>
      <c r="F4013" s="29" t="str">
        <f>IF(D4013="","",VLOOKUP(D4013,'Műszaki adattábla'!F:M,8,0))</f>
        <v/>
      </c>
      <c r="G4013" s="29" t="str">
        <f>IF(D4013="","",IF('Műszaki adattábla'!L4004="20-99",IF('Műszaki adattábla'!O4004="","Nem adott meg lekötött teljesítményt",VLOOKUP(D4013,'Műszaki adattábla'!F:O,10,0)),0))</f>
        <v/>
      </c>
      <c r="H4013" s="29" t="str">
        <f>IF(D4013="","",VLOOKUP(D4013,'Műszaki adattábla'!F:P,11,0))</f>
        <v/>
      </c>
      <c r="I4013" s="30"/>
      <c r="J4013" s="30"/>
      <c r="K4013" s="31" t="str">
        <f>IF(D4013="","",ROUND(((F4013*I4013*'Műszaki adattábla'!$C$7/'Műszaki adattábla'!$C$8)+(G4013*I4013)+(H4013*I4013))/12*'Műszaki adattábla'!T4004,0))</f>
        <v/>
      </c>
      <c r="L4013" s="32" t="str">
        <f t="shared" si="133"/>
        <v/>
      </c>
    </row>
    <row r="4014" spans="2:12" ht="14.4" thickBot="1" x14ac:dyDescent="0.3">
      <c r="B4014" s="28" t="str">
        <f t="shared" si="132"/>
        <v/>
      </c>
      <c r="C4014" s="167" t="str">
        <f>IF(D4014="","",VLOOKUP(D4014,'Műszaki adattábla'!F:G,2,0))</f>
        <v/>
      </c>
      <c r="D4014" s="168" t="str">
        <f>IF('Műszaki adattábla'!F4005="","",'Műszaki adattábla'!F4005)</f>
        <v/>
      </c>
      <c r="E4014" s="169" t="str">
        <f>IF(D4014="","",VLOOKUP(D4014,'Műszaki adattábla'!F:R,13,0))</f>
        <v/>
      </c>
      <c r="F4014" s="29" t="str">
        <f>IF(D4014="","",VLOOKUP(D4014,'Műszaki adattábla'!F:M,8,0))</f>
        <v/>
      </c>
      <c r="G4014" s="29" t="str">
        <f>IF(D4014="","",IF('Műszaki adattábla'!L4005="20-99",IF('Műszaki adattábla'!O4005="","Nem adott meg lekötött teljesítményt",VLOOKUP(D4014,'Műszaki adattábla'!F:O,10,0)),0))</f>
        <v/>
      </c>
      <c r="H4014" s="29" t="str">
        <f>IF(D4014="","",VLOOKUP(D4014,'Műszaki adattábla'!F:P,11,0))</f>
        <v/>
      </c>
      <c r="I4014" s="30"/>
      <c r="J4014" s="30"/>
      <c r="K4014" s="31" t="str">
        <f>IF(D4014="","",ROUND(((F4014*I4014*'Műszaki adattábla'!$C$7/'Műszaki adattábla'!$C$8)+(G4014*I4014)+(H4014*I4014))/12*'Műszaki adattábla'!T4005,0))</f>
        <v/>
      </c>
      <c r="L4014" s="32" t="str">
        <f t="shared" si="133"/>
        <v/>
      </c>
    </row>
    <row r="4015" spans="2:12" ht="14.4" thickBot="1" x14ac:dyDescent="0.3">
      <c r="B4015" s="28" t="str">
        <f t="shared" si="132"/>
        <v/>
      </c>
      <c r="C4015" s="167" t="str">
        <f>IF(D4015="","",VLOOKUP(D4015,'Műszaki adattábla'!F:G,2,0))</f>
        <v/>
      </c>
      <c r="D4015" s="168" t="str">
        <f>IF('Műszaki adattábla'!F4006="","",'Műszaki adattábla'!F4006)</f>
        <v/>
      </c>
      <c r="E4015" s="169" t="str">
        <f>IF(D4015="","",VLOOKUP(D4015,'Műszaki adattábla'!F:R,13,0))</f>
        <v/>
      </c>
      <c r="F4015" s="29" t="str">
        <f>IF(D4015="","",VLOOKUP(D4015,'Műszaki adattábla'!F:M,8,0))</f>
        <v/>
      </c>
      <c r="G4015" s="29" t="str">
        <f>IF(D4015="","",IF('Műszaki adattábla'!L4006="20-99",IF('Műszaki adattábla'!O4006="","Nem adott meg lekötött teljesítményt",VLOOKUP(D4015,'Műszaki adattábla'!F:O,10,0)),0))</f>
        <v/>
      </c>
      <c r="H4015" s="29" t="str">
        <f>IF(D4015="","",VLOOKUP(D4015,'Műszaki adattábla'!F:P,11,0))</f>
        <v/>
      </c>
      <c r="I4015" s="30"/>
      <c r="J4015" s="30"/>
      <c r="K4015" s="31" t="str">
        <f>IF(D4015="","",ROUND(((F4015*I4015*'Műszaki adattábla'!$C$7/'Műszaki adattábla'!$C$8)+(G4015*I4015)+(H4015*I4015))/12*'Műszaki adattábla'!T4006,0))</f>
        <v/>
      </c>
      <c r="L4015" s="32" t="str">
        <f t="shared" si="133"/>
        <v/>
      </c>
    </row>
    <row r="4016" spans="2:12" ht="14.4" thickBot="1" x14ac:dyDescent="0.3">
      <c r="B4016" s="28" t="str">
        <f t="shared" si="132"/>
        <v/>
      </c>
      <c r="C4016" s="167" t="str">
        <f>IF(D4016="","",VLOOKUP(D4016,'Műszaki adattábla'!F:G,2,0))</f>
        <v/>
      </c>
      <c r="D4016" s="168" t="str">
        <f>IF('Műszaki adattábla'!F4007="","",'Műszaki adattábla'!F4007)</f>
        <v/>
      </c>
      <c r="E4016" s="169" t="str">
        <f>IF(D4016="","",VLOOKUP(D4016,'Műszaki adattábla'!F:R,13,0))</f>
        <v/>
      </c>
      <c r="F4016" s="29" t="str">
        <f>IF(D4016="","",VLOOKUP(D4016,'Műszaki adattábla'!F:M,8,0))</f>
        <v/>
      </c>
      <c r="G4016" s="29" t="str">
        <f>IF(D4016="","",IF('Műszaki adattábla'!L4007="20-99",IF('Műszaki adattábla'!O4007="","Nem adott meg lekötött teljesítményt",VLOOKUP(D4016,'Műszaki adattábla'!F:O,10,0)),0))</f>
        <v/>
      </c>
      <c r="H4016" s="29" t="str">
        <f>IF(D4016="","",VLOOKUP(D4016,'Műszaki adattábla'!F:P,11,0))</f>
        <v/>
      </c>
      <c r="I4016" s="30"/>
      <c r="J4016" s="30"/>
      <c r="K4016" s="31" t="str">
        <f>IF(D4016="","",ROUND(((F4016*I4016*'Műszaki adattábla'!$C$7/'Műszaki adattábla'!$C$8)+(G4016*I4016)+(H4016*I4016))/12*'Műszaki adattábla'!T4007,0))</f>
        <v/>
      </c>
      <c r="L4016" s="32" t="str">
        <f t="shared" si="133"/>
        <v/>
      </c>
    </row>
    <row r="4017" spans="2:12" ht="14.4" thickBot="1" x14ac:dyDescent="0.3">
      <c r="B4017" s="28" t="str">
        <f t="shared" si="132"/>
        <v/>
      </c>
      <c r="C4017" s="167" t="str">
        <f>IF(D4017="","",VLOOKUP(D4017,'Műszaki adattábla'!F:G,2,0))</f>
        <v/>
      </c>
      <c r="D4017" s="168" t="str">
        <f>IF('Műszaki adattábla'!F4008="","",'Műszaki adattábla'!F4008)</f>
        <v/>
      </c>
      <c r="E4017" s="169" t="str">
        <f>IF(D4017="","",VLOOKUP(D4017,'Műszaki adattábla'!F:R,13,0))</f>
        <v/>
      </c>
      <c r="F4017" s="29" t="str">
        <f>IF(D4017="","",VLOOKUP(D4017,'Műszaki adattábla'!F:M,8,0))</f>
        <v/>
      </c>
      <c r="G4017" s="29" t="str">
        <f>IF(D4017="","",IF('Műszaki adattábla'!L4008="20-99",IF('Műszaki adattábla'!O4008="","Nem adott meg lekötött teljesítményt",VLOOKUP(D4017,'Műszaki adattábla'!F:O,10,0)),0))</f>
        <v/>
      </c>
      <c r="H4017" s="29" t="str">
        <f>IF(D4017="","",VLOOKUP(D4017,'Műszaki adattábla'!F:P,11,0))</f>
        <v/>
      </c>
      <c r="I4017" s="30"/>
      <c r="J4017" s="30"/>
      <c r="K4017" s="31" t="str">
        <f>IF(D4017="","",ROUND(((F4017*I4017*'Műszaki adattábla'!$C$7/'Műszaki adattábla'!$C$8)+(G4017*I4017)+(H4017*I4017))/12*'Műszaki adattábla'!T4008,0))</f>
        <v/>
      </c>
      <c r="L4017" s="32" t="str">
        <f t="shared" si="133"/>
        <v/>
      </c>
    </row>
    <row r="4018" spans="2:12" ht="14.4" thickBot="1" x14ac:dyDescent="0.3">
      <c r="B4018" s="28" t="str">
        <f t="shared" si="132"/>
        <v/>
      </c>
      <c r="C4018" s="167" t="str">
        <f>IF(D4018="","",VLOOKUP(D4018,'Műszaki adattábla'!F:G,2,0))</f>
        <v/>
      </c>
      <c r="D4018" s="168" t="str">
        <f>IF('Műszaki adattábla'!F4009="","",'Műszaki adattábla'!F4009)</f>
        <v/>
      </c>
      <c r="E4018" s="169" t="str">
        <f>IF(D4018="","",VLOOKUP(D4018,'Műszaki adattábla'!F:R,13,0))</f>
        <v/>
      </c>
      <c r="F4018" s="29" t="str">
        <f>IF(D4018="","",VLOOKUP(D4018,'Műszaki adattábla'!F:M,8,0))</f>
        <v/>
      </c>
      <c r="G4018" s="29" t="str">
        <f>IF(D4018="","",IF('Műszaki adattábla'!L4009="20-99",IF('Műszaki adattábla'!O4009="","Nem adott meg lekötött teljesítményt",VLOOKUP(D4018,'Műszaki adattábla'!F:O,10,0)),0))</f>
        <v/>
      </c>
      <c r="H4018" s="29" t="str">
        <f>IF(D4018="","",VLOOKUP(D4018,'Műszaki adattábla'!F:P,11,0))</f>
        <v/>
      </c>
      <c r="I4018" s="30"/>
      <c r="J4018" s="30"/>
      <c r="K4018" s="31" t="str">
        <f>IF(D4018="","",ROUND(((F4018*I4018*'Műszaki adattábla'!$C$7/'Műszaki adattábla'!$C$8)+(G4018*I4018)+(H4018*I4018))/12*'Műszaki adattábla'!T4009,0))</f>
        <v/>
      </c>
      <c r="L4018" s="32" t="str">
        <f t="shared" si="133"/>
        <v/>
      </c>
    </row>
    <row r="4019" spans="2:12" ht="14.4" thickBot="1" x14ac:dyDescent="0.3">
      <c r="B4019" s="28" t="str">
        <f t="shared" si="132"/>
        <v/>
      </c>
      <c r="C4019" s="167" t="str">
        <f>IF(D4019="","",VLOOKUP(D4019,'Műszaki adattábla'!F:G,2,0))</f>
        <v/>
      </c>
      <c r="D4019" s="168" t="str">
        <f>IF('Műszaki adattábla'!F4010="","",'Műszaki adattábla'!F4010)</f>
        <v/>
      </c>
      <c r="E4019" s="169" t="str">
        <f>IF(D4019="","",VLOOKUP(D4019,'Műszaki adattábla'!F:R,13,0))</f>
        <v/>
      </c>
      <c r="F4019" s="29" t="str">
        <f>IF(D4019="","",VLOOKUP(D4019,'Műszaki adattábla'!F:M,8,0))</f>
        <v/>
      </c>
      <c r="G4019" s="29" t="str">
        <f>IF(D4019="","",IF('Műszaki adattábla'!L4010="20-99",IF('Műszaki adattábla'!O4010="","Nem adott meg lekötött teljesítményt",VLOOKUP(D4019,'Műszaki adattábla'!F:O,10,0)),0))</f>
        <v/>
      </c>
      <c r="H4019" s="29" t="str">
        <f>IF(D4019="","",VLOOKUP(D4019,'Műszaki adattábla'!F:P,11,0))</f>
        <v/>
      </c>
      <c r="I4019" s="30"/>
      <c r="J4019" s="30"/>
      <c r="K4019" s="31" t="str">
        <f>IF(D4019="","",ROUND(((F4019*I4019*'Műszaki adattábla'!$C$7/'Műszaki adattábla'!$C$8)+(G4019*I4019)+(H4019*I4019))/12*'Műszaki adattábla'!T4010,0))</f>
        <v/>
      </c>
      <c r="L4019" s="32" t="str">
        <f t="shared" si="133"/>
        <v/>
      </c>
    </row>
    <row r="4020" spans="2:12" ht="14.4" thickBot="1" x14ac:dyDescent="0.3">
      <c r="B4020" s="28" t="str">
        <f t="shared" si="132"/>
        <v/>
      </c>
      <c r="C4020" s="167" t="str">
        <f>IF(D4020="","",VLOOKUP(D4020,'Műszaki adattábla'!F:G,2,0))</f>
        <v/>
      </c>
      <c r="D4020" s="168" t="str">
        <f>IF('Műszaki adattábla'!F4011="","",'Műszaki adattábla'!F4011)</f>
        <v/>
      </c>
      <c r="E4020" s="169" t="str">
        <f>IF(D4020="","",VLOOKUP(D4020,'Műszaki adattábla'!F:R,13,0))</f>
        <v/>
      </c>
      <c r="F4020" s="29" t="str">
        <f>IF(D4020="","",VLOOKUP(D4020,'Műszaki adattábla'!F:M,8,0))</f>
        <v/>
      </c>
      <c r="G4020" s="29" t="str">
        <f>IF(D4020="","",IF('Műszaki adattábla'!L4011="20-99",IF('Műszaki adattábla'!O4011="","Nem adott meg lekötött teljesítményt",VLOOKUP(D4020,'Műszaki adattábla'!F:O,10,0)),0))</f>
        <v/>
      </c>
      <c r="H4020" s="29" t="str">
        <f>IF(D4020="","",VLOOKUP(D4020,'Műszaki adattábla'!F:P,11,0))</f>
        <v/>
      </c>
      <c r="I4020" s="30"/>
      <c r="J4020" s="30"/>
      <c r="K4020" s="31" t="str">
        <f>IF(D4020="","",ROUND(((F4020*I4020*'Műszaki adattábla'!$C$7/'Műszaki adattábla'!$C$8)+(G4020*I4020)+(H4020*I4020))/12*'Műszaki adattábla'!T4011,0))</f>
        <v/>
      </c>
      <c r="L4020" s="32" t="str">
        <f t="shared" si="133"/>
        <v/>
      </c>
    </row>
    <row r="4021" spans="2:12" ht="14.4" thickBot="1" x14ac:dyDescent="0.3">
      <c r="B4021" s="28" t="str">
        <f t="shared" si="132"/>
        <v/>
      </c>
      <c r="C4021" s="167" t="str">
        <f>IF(D4021="","",VLOOKUP(D4021,'Műszaki adattábla'!F:G,2,0))</f>
        <v/>
      </c>
      <c r="D4021" s="168" t="str">
        <f>IF('Műszaki adattábla'!F4012="","",'Műszaki adattábla'!F4012)</f>
        <v/>
      </c>
      <c r="E4021" s="169" t="str">
        <f>IF(D4021="","",VLOOKUP(D4021,'Műszaki adattábla'!F:R,13,0))</f>
        <v/>
      </c>
      <c r="F4021" s="29" t="str">
        <f>IF(D4021="","",VLOOKUP(D4021,'Műszaki adattábla'!F:M,8,0))</f>
        <v/>
      </c>
      <c r="G4021" s="29" t="str">
        <f>IF(D4021="","",IF('Műszaki adattábla'!L4012="20-99",IF('Műszaki adattábla'!O4012="","Nem adott meg lekötött teljesítményt",VLOOKUP(D4021,'Műszaki adattábla'!F:O,10,0)),0))</f>
        <v/>
      </c>
      <c r="H4021" s="29" t="str">
        <f>IF(D4021="","",VLOOKUP(D4021,'Műszaki adattábla'!F:P,11,0))</f>
        <v/>
      </c>
      <c r="I4021" s="30"/>
      <c r="J4021" s="30"/>
      <c r="K4021" s="31" t="str">
        <f>IF(D4021="","",ROUND(((F4021*I4021*'Műszaki adattábla'!$C$7/'Műszaki adattábla'!$C$8)+(G4021*I4021)+(H4021*I4021))/12*'Műszaki adattábla'!T4012,0))</f>
        <v/>
      </c>
      <c r="L4021" s="32" t="str">
        <f t="shared" si="133"/>
        <v/>
      </c>
    </row>
    <row r="4022" spans="2:12" ht="14.4" thickBot="1" x14ac:dyDescent="0.3">
      <c r="B4022" s="28" t="str">
        <f t="shared" si="132"/>
        <v/>
      </c>
      <c r="C4022" s="167" t="str">
        <f>IF(D4022="","",VLOOKUP(D4022,'Műszaki adattábla'!F:G,2,0))</f>
        <v/>
      </c>
      <c r="D4022" s="168" t="str">
        <f>IF('Műszaki adattábla'!F4013="","",'Műszaki adattábla'!F4013)</f>
        <v/>
      </c>
      <c r="E4022" s="169" t="str">
        <f>IF(D4022="","",VLOOKUP(D4022,'Műszaki adattábla'!F:R,13,0))</f>
        <v/>
      </c>
      <c r="F4022" s="29" t="str">
        <f>IF(D4022="","",VLOOKUP(D4022,'Műszaki adattábla'!F:M,8,0))</f>
        <v/>
      </c>
      <c r="G4022" s="29" t="str">
        <f>IF(D4022="","",IF('Műszaki adattábla'!L4013="20-99",IF('Műszaki adattábla'!O4013="","Nem adott meg lekötött teljesítményt",VLOOKUP(D4022,'Műszaki adattábla'!F:O,10,0)),0))</f>
        <v/>
      </c>
      <c r="H4022" s="29" t="str">
        <f>IF(D4022="","",VLOOKUP(D4022,'Műszaki adattábla'!F:P,11,0))</f>
        <v/>
      </c>
      <c r="I4022" s="30"/>
      <c r="J4022" s="30"/>
      <c r="K4022" s="31" t="str">
        <f>IF(D4022="","",ROUND(((F4022*I4022*'Műszaki adattábla'!$C$7/'Műszaki adattábla'!$C$8)+(G4022*I4022)+(H4022*I4022))/12*'Műszaki adattábla'!T4013,0))</f>
        <v/>
      </c>
      <c r="L4022" s="32" t="str">
        <f t="shared" si="133"/>
        <v/>
      </c>
    </row>
    <row r="4023" spans="2:12" ht="14.4" thickBot="1" x14ac:dyDescent="0.3">
      <c r="B4023" s="28" t="str">
        <f t="shared" si="132"/>
        <v/>
      </c>
      <c r="C4023" s="167" t="str">
        <f>IF(D4023="","",VLOOKUP(D4023,'Műszaki adattábla'!F:G,2,0))</f>
        <v/>
      </c>
      <c r="D4023" s="168" t="str">
        <f>IF('Műszaki adattábla'!F4014="","",'Műszaki adattábla'!F4014)</f>
        <v/>
      </c>
      <c r="E4023" s="169" t="str">
        <f>IF(D4023="","",VLOOKUP(D4023,'Műszaki adattábla'!F:R,13,0))</f>
        <v/>
      </c>
      <c r="F4023" s="29" t="str">
        <f>IF(D4023="","",VLOOKUP(D4023,'Műszaki adattábla'!F:M,8,0))</f>
        <v/>
      </c>
      <c r="G4023" s="29" t="str">
        <f>IF(D4023="","",IF('Műszaki adattábla'!L4014="20-99",IF('Műszaki adattábla'!O4014="","Nem adott meg lekötött teljesítményt",VLOOKUP(D4023,'Műszaki adattábla'!F:O,10,0)),0))</f>
        <v/>
      </c>
      <c r="H4023" s="29" t="str">
        <f>IF(D4023="","",VLOOKUP(D4023,'Műszaki adattábla'!F:P,11,0))</f>
        <v/>
      </c>
      <c r="I4023" s="30"/>
      <c r="J4023" s="30"/>
      <c r="K4023" s="31" t="str">
        <f>IF(D4023="","",ROUND(((F4023*I4023*'Műszaki adattábla'!$C$7/'Műszaki adattábla'!$C$8)+(G4023*I4023)+(H4023*I4023))/12*'Műszaki adattábla'!T4014,0))</f>
        <v/>
      </c>
      <c r="L4023" s="32" t="str">
        <f t="shared" si="133"/>
        <v/>
      </c>
    </row>
    <row r="4024" spans="2:12" ht="14.4" thickBot="1" x14ac:dyDescent="0.3">
      <c r="B4024" s="28" t="str">
        <f t="shared" si="132"/>
        <v/>
      </c>
      <c r="C4024" s="167" t="str">
        <f>IF(D4024="","",VLOOKUP(D4024,'Műszaki adattábla'!F:G,2,0))</f>
        <v/>
      </c>
      <c r="D4024" s="168" t="str">
        <f>IF('Műszaki adattábla'!F4015="","",'Műszaki adattábla'!F4015)</f>
        <v/>
      </c>
      <c r="E4024" s="169" t="str">
        <f>IF(D4024="","",VLOOKUP(D4024,'Műszaki adattábla'!F:R,13,0))</f>
        <v/>
      </c>
      <c r="F4024" s="29" t="str">
        <f>IF(D4024="","",VLOOKUP(D4024,'Műszaki adattábla'!F:M,8,0))</f>
        <v/>
      </c>
      <c r="G4024" s="29" t="str">
        <f>IF(D4024="","",IF('Műszaki adattábla'!L4015="20-99",IF('Műszaki adattábla'!O4015="","Nem adott meg lekötött teljesítményt",VLOOKUP(D4024,'Műszaki adattábla'!F:O,10,0)),0))</f>
        <v/>
      </c>
      <c r="H4024" s="29" t="str">
        <f>IF(D4024="","",VLOOKUP(D4024,'Műszaki adattábla'!F:P,11,0))</f>
        <v/>
      </c>
      <c r="I4024" s="30"/>
      <c r="J4024" s="30"/>
      <c r="K4024" s="31" t="str">
        <f>IF(D4024="","",ROUND(((F4024*I4024*'Műszaki adattábla'!$C$7/'Műszaki adattábla'!$C$8)+(G4024*I4024)+(H4024*I4024))/12*'Műszaki adattábla'!T4015,0))</f>
        <v/>
      </c>
      <c r="L4024" s="32" t="str">
        <f t="shared" si="133"/>
        <v/>
      </c>
    </row>
    <row r="4025" spans="2:12" ht="14.4" thickBot="1" x14ac:dyDescent="0.3">
      <c r="B4025" s="28" t="str">
        <f t="shared" si="132"/>
        <v/>
      </c>
      <c r="C4025" s="167" t="str">
        <f>IF(D4025="","",VLOOKUP(D4025,'Műszaki adattábla'!F:G,2,0))</f>
        <v/>
      </c>
      <c r="D4025" s="168" t="str">
        <f>IF('Műszaki adattábla'!F4016="","",'Műszaki adattábla'!F4016)</f>
        <v/>
      </c>
      <c r="E4025" s="169" t="str">
        <f>IF(D4025="","",VLOOKUP(D4025,'Műszaki adattábla'!F:R,13,0))</f>
        <v/>
      </c>
      <c r="F4025" s="29" t="str">
        <f>IF(D4025="","",VLOOKUP(D4025,'Műszaki adattábla'!F:M,8,0))</f>
        <v/>
      </c>
      <c r="G4025" s="29" t="str">
        <f>IF(D4025="","",IF('Műszaki adattábla'!L4016="20-99",IF('Műszaki adattábla'!O4016="","Nem adott meg lekötött teljesítményt",VLOOKUP(D4025,'Műszaki adattábla'!F:O,10,0)),0))</f>
        <v/>
      </c>
      <c r="H4025" s="29" t="str">
        <f>IF(D4025="","",VLOOKUP(D4025,'Műszaki adattábla'!F:P,11,0))</f>
        <v/>
      </c>
      <c r="I4025" s="30"/>
      <c r="J4025" s="30"/>
      <c r="K4025" s="31" t="str">
        <f>IF(D4025="","",ROUND(((F4025*I4025*'Műszaki adattábla'!$C$7/'Műszaki adattábla'!$C$8)+(G4025*I4025)+(H4025*I4025))/12*'Műszaki adattábla'!T4016,0))</f>
        <v/>
      </c>
      <c r="L4025" s="32" t="str">
        <f t="shared" si="133"/>
        <v/>
      </c>
    </row>
    <row r="4026" spans="2:12" ht="14.4" thickBot="1" x14ac:dyDescent="0.3">
      <c r="B4026" s="28" t="str">
        <f t="shared" si="132"/>
        <v/>
      </c>
      <c r="C4026" s="167" t="str">
        <f>IF(D4026="","",VLOOKUP(D4026,'Műszaki adattábla'!F:G,2,0))</f>
        <v/>
      </c>
      <c r="D4026" s="168" t="str">
        <f>IF('Műszaki adattábla'!F4017="","",'Műszaki adattábla'!F4017)</f>
        <v/>
      </c>
      <c r="E4026" s="169" t="str">
        <f>IF(D4026="","",VLOOKUP(D4026,'Műszaki adattábla'!F:R,13,0))</f>
        <v/>
      </c>
      <c r="F4026" s="29" t="str">
        <f>IF(D4026="","",VLOOKUP(D4026,'Műszaki adattábla'!F:M,8,0))</f>
        <v/>
      </c>
      <c r="G4026" s="29" t="str">
        <f>IF(D4026="","",IF('Műszaki adattábla'!L4017="20-99",IF('Műszaki adattábla'!O4017="","Nem adott meg lekötött teljesítményt",VLOOKUP(D4026,'Műszaki adattábla'!F:O,10,0)),0))</f>
        <v/>
      </c>
      <c r="H4026" s="29" t="str">
        <f>IF(D4026="","",VLOOKUP(D4026,'Műszaki adattábla'!F:P,11,0))</f>
        <v/>
      </c>
      <c r="I4026" s="30"/>
      <c r="J4026" s="30"/>
      <c r="K4026" s="31" t="str">
        <f>IF(D4026="","",ROUND(((F4026*I4026*'Műszaki adattábla'!$C$7/'Műszaki adattábla'!$C$8)+(G4026*I4026)+(H4026*I4026))/12*'Műszaki adattábla'!T4017,0))</f>
        <v/>
      </c>
      <c r="L4026" s="32" t="str">
        <f t="shared" si="133"/>
        <v/>
      </c>
    </row>
    <row r="4027" spans="2:12" ht="14.4" thickBot="1" x14ac:dyDescent="0.3">
      <c r="B4027" s="28" t="str">
        <f t="shared" si="132"/>
        <v/>
      </c>
      <c r="C4027" s="167" t="str">
        <f>IF(D4027="","",VLOOKUP(D4027,'Műszaki adattábla'!F:G,2,0))</f>
        <v/>
      </c>
      <c r="D4027" s="168" t="str">
        <f>IF('Műszaki adattábla'!F4018="","",'Műszaki adattábla'!F4018)</f>
        <v/>
      </c>
      <c r="E4027" s="169" t="str">
        <f>IF(D4027="","",VLOOKUP(D4027,'Műszaki adattábla'!F:R,13,0))</f>
        <v/>
      </c>
      <c r="F4027" s="29" t="str">
        <f>IF(D4027="","",VLOOKUP(D4027,'Műszaki adattábla'!F:M,8,0))</f>
        <v/>
      </c>
      <c r="G4027" s="29" t="str">
        <f>IF(D4027="","",IF('Műszaki adattábla'!L4018="20-99",IF('Műszaki adattábla'!O4018="","Nem adott meg lekötött teljesítményt",VLOOKUP(D4027,'Műszaki adattábla'!F:O,10,0)),0))</f>
        <v/>
      </c>
      <c r="H4027" s="29" t="str">
        <f>IF(D4027="","",VLOOKUP(D4027,'Műszaki adattábla'!F:P,11,0))</f>
        <v/>
      </c>
      <c r="I4027" s="30"/>
      <c r="J4027" s="30"/>
      <c r="K4027" s="31" t="str">
        <f>IF(D4027="","",ROUND(((F4027*I4027*'Műszaki adattábla'!$C$7/'Műszaki adattábla'!$C$8)+(G4027*I4027)+(H4027*I4027))/12*'Műszaki adattábla'!T4018,0))</f>
        <v/>
      </c>
      <c r="L4027" s="32" t="str">
        <f t="shared" si="133"/>
        <v/>
      </c>
    </row>
    <row r="4028" spans="2:12" ht="14.4" thickBot="1" x14ac:dyDescent="0.3">
      <c r="B4028" s="28" t="str">
        <f t="shared" si="132"/>
        <v/>
      </c>
      <c r="C4028" s="167" t="str">
        <f>IF(D4028="","",VLOOKUP(D4028,'Műszaki adattábla'!F:G,2,0))</f>
        <v/>
      </c>
      <c r="D4028" s="168" t="str">
        <f>IF('Műszaki adattábla'!F4019="","",'Műszaki adattábla'!F4019)</f>
        <v/>
      </c>
      <c r="E4028" s="169" t="str">
        <f>IF(D4028="","",VLOOKUP(D4028,'Műszaki adattábla'!F:R,13,0))</f>
        <v/>
      </c>
      <c r="F4028" s="29" t="str">
        <f>IF(D4028="","",VLOOKUP(D4028,'Műszaki adattábla'!F:M,8,0))</f>
        <v/>
      </c>
      <c r="G4028" s="29" t="str">
        <f>IF(D4028="","",IF('Műszaki adattábla'!L4019="20-99",IF('Műszaki adattábla'!O4019="","Nem adott meg lekötött teljesítményt",VLOOKUP(D4028,'Műszaki adattábla'!F:O,10,0)),0))</f>
        <v/>
      </c>
      <c r="H4028" s="29" t="str">
        <f>IF(D4028="","",VLOOKUP(D4028,'Műszaki adattábla'!F:P,11,0))</f>
        <v/>
      </c>
      <c r="I4028" s="30"/>
      <c r="J4028" s="30"/>
      <c r="K4028" s="31" t="str">
        <f>IF(D4028="","",ROUND(((F4028*I4028*'Műszaki adattábla'!$C$7/'Műszaki adattábla'!$C$8)+(G4028*I4028)+(H4028*I4028))/12*'Műszaki adattábla'!T4019,0))</f>
        <v/>
      </c>
      <c r="L4028" s="32" t="str">
        <f t="shared" si="133"/>
        <v/>
      </c>
    </row>
    <row r="4029" spans="2:12" ht="14.4" thickBot="1" x14ac:dyDescent="0.3">
      <c r="B4029" s="28" t="str">
        <f t="shared" si="132"/>
        <v/>
      </c>
      <c r="C4029" s="167" t="str">
        <f>IF(D4029="","",VLOOKUP(D4029,'Műszaki adattábla'!F:G,2,0))</f>
        <v/>
      </c>
      <c r="D4029" s="168" t="str">
        <f>IF('Műszaki adattábla'!F4020="","",'Műszaki adattábla'!F4020)</f>
        <v/>
      </c>
      <c r="E4029" s="169" t="str">
        <f>IF(D4029="","",VLOOKUP(D4029,'Műszaki adattábla'!F:R,13,0))</f>
        <v/>
      </c>
      <c r="F4029" s="29" t="str">
        <f>IF(D4029="","",VLOOKUP(D4029,'Műszaki adattábla'!F:M,8,0))</f>
        <v/>
      </c>
      <c r="G4029" s="29" t="str">
        <f>IF(D4029="","",IF('Műszaki adattábla'!L4020="20-99",IF('Műszaki adattábla'!O4020="","Nem adott meg lekötött teljesítményt",VLOOKUP(D4029,'Műszaki adattábla'!F:O,10,0)),0))</f>
        <v/>
      </c>
      <c r="H4029" s="29" t="str">
        <f>IF(D4029="","",VLOOKUP(D4029,'Műszaki adattábla'!F:P,11,0))</f>
        <v/>
      </c>
      <c r="I4029" s="30"/>
      <c r="J4029" s="30"/>
      <c r="K4029" s="31" t="str">
        <f>IF(D4029="","",ROUND(((F4029*I4029*'Műszaki adattábla'!$C$7/'Műszaki adattábla'!$C$8)+(G4029*I4029)+(H4029*I4029))/12*'Műszaki adattábla'!T4020,0))</f>
        <v/>
      </c>
      <c r="L4029" s="32" t="str">
        <f t="shared" si="133"/>
        <v/>
      </c>
    </row>
    <row r="4030" spans="2:12" ht="14.4" thickBot="1" x14ac:dyDescent="0.3">
      <c r="B4030" s="28" t="str">
        <f t="shared" si="132"/>
        <v/>
      </c>
      <c r="C4030" s="167" t="str">
        <f>IF(D4030="","",VLOOKUP(D4030,'Műszaki adattábla'!F:G,2,0))</f>
        <v/>
      </c>
      <c r="D4030" s="168" t="str">
        <f>IF('Műszaki adattábla'!F4021="","",'Műszaki adattábla'!F4021)</f>
        <v/>
      </c>
      <c r="E4030" s="169" t="str">
        <f>IF(D4030="","",VLOOKUP(D4030,'Műszaki adattábla'!F:R,13,0))</f>
        <v/>
      </c>
      <c r="F4030" s="29" t="str">
        <f>IF(D4030="","",VLOOKUP(D4030,'Műszaki adattábla'!F:M,8,0))</f>
        <v/>
      </c>
      <c r="G4030" s="29" t="str">
        <f>IF(D4030="","",IF('Műszaki adattábla'!L4021="20-99",IF('Műszaki adattábla'!O4021="","Nem adott meg lekötött teljesítményt",VLOOKUP(D4030,'Műszaki adattábla'!F:O,10,0)),0))</f>
        <v/>
      </c>
      <c r="H4030" s="29" t="str">
        <f>IF(D4030="","",VLOOKUP(D4030,'Műszaki adattábla'!F:P,11,0))</f>
        <v/>
      </c>
      <c r="I4030" s="30"/>
      <c r="J4030" s="30"/>
      <c r="K4030" s="31" t="str">
        <f>IF(D4030="","",ROUND(((F4030*I4030*'Műszaki adattábla'!$C$7/'Műszaki adattábla'!$C$8)+(G4030*I4030)+(H4030*I4030))/12*'Műszaki adattábla'!T4021,0))</f>
        <v/>
      </c>
      <c r="L4030" s="32" t="str">
        <f t="shared" si="133"/>
        <v/>
      </c>
    </row>
    <row r="4031" spans="2:12" ht="14.4" thickBot="1" x14ac:dyDescent="0.3">
      <c r="B4031" s="28" t="str">
        <f t="shared" si="132"/>
        <v/>
      </c>
      <c r="C4031" s="167" t="str">
        <f>IF(D4031="","",VLOOKUP(D4031,'Műszaki adattábla'!F:G,2,0))</f>
        <v/>
      </c>
      <c r="D4031" s="168" t="str">
        <f>IF('Műszaki adattábla'!F4022="","",'Műszaki adattábla'!F4022)</f>
        <v/>
      </c>
      <c r="E4031" s="169" t="str">
        <f>IF(D4031="","",VLOOKUP(D4031,'Műszaki adattábla'!F:R,13,0))</f>
        <v/>
      </c>
      <c r="F4031" s="29" t="str">
        <f>IF(D4031="","",VLOOKUP(D4031,'Műszaki adattábla'!F:M,8,0))</f>
        <v/>
      </c>
      <c r="G4031" s="29" t="str">
        <f>IF(D4031="","",IF('Műszaki adattábla'!L4022="20-99",IF('Műszaki adattábla'!O4022="","Nem adott meg lekötött teljesítményt",VLOOKUP(D4031,'Műszaki adattábla'!F:O,10,0)),0))</f>
        <v/>
      </c>
      <c r="H4031" s="29" t="str">
        <f>IF(D4031="","",VLOOKUP(D4031,'Műszaki adattábla'!F:P,11,0))</f>
        <v/>
      </c>
      <c r="I4031" s="30"/>
      <c r="J4031" s="30"/>
      <c r="K4031" s="31" t="str">
        <f>IF(D4031="","",ROUND(((F4031*I4031*'Műszaki adattábla'!$C$7/'Műszaki adattábla'!$C$8)+(G4031*I4031)+(H4031*I4031))/12*'Műszaki adattábla'!T4022,0))</f>
        <v/>
      </c>
      <c r="L4031" s="32" t="str">
        <f t="shared" si="133"/>
        <v/>
      </c>
    </row>
    <row r="4032" spans="2:12" ht="14.4" thickBot="1" x14ac:dyDescent="0.3">
      <c r="B4032" s="28" t="str">
        <f t="shared" si="132"/>
        <v/>
      </c>
      <c r="C4032" s="167" t="str">
        <f>IF(D4032="","",VLOOKUP(D4032,'Műszaki adattábla'!F:G,2,0))</f>
        <v/>
      </c>
      <c r="D4032" s="168" t="str">
        <f>IF('Műszaki adattábla'!F4023="","",'Műszaki adattábla'!F4023)</f>
        <v/>
      </c>
      <c r="E4032" s="169" t="str">
        <f>IF(D4032="","",VLOOKUP(D4032,'Műszaki adattábla'!F:R,13,0))</f>
        <v/>
      </c>
      <c r="F4032" s="29" t="str">
        <f>IF(D4032="","",VLOOKUP(D4032,'Műszaki adattábla'!F:M,8,0))</f>
        <v/>
      </c>
      <c r="G4032" s="29" t="str">
        <f>IF(D4032="","",IF('Műszaki adattábla'!L4023="20-99",IF('Műszaki adattábla'!O4023="","Nem adott meg lekötött teljesítményt",VLOOKUP(D4032,'Műszaki adattábla'!F:O,10,0)),0))</f>
        <v/>
      </c>
      <c r="H4032" s="29" t="str">
        <f>IF(D4032="","",VLOOKUP(D4032,'Műszaki adattábla'!F:P,11,0))</f>
        <v/>
      </c>
      <c r="I4032" s="30"/>
      <c r="J4032" s="30"/>
      <c r="K4032" s="31" t="str">
        <f>IF(D4032="","",ROUND(((F4032*I4032*'Műszaki adattábla'!$C$7/'Műszaki adattábla'!$C$8)+(G4032*I4032)+(H4032*I4032))/12*'Műszaki adattábla'!T4023,0))</f>
        <v/>
      </c>
      <c r="L4032" s="32" t="str">
        <f t="shared" si="133"/>
        <v/>
      </c>
    </row>
    <row r="4033" spans="2:12" ht="14.4" thickBot="1" x14ac:dyDescent="0.3">
      <c r="B4033" s="28" t="str">
        <f t="shared" si="132"/>
        <v/>
      </c>
      <c r="C4033" s="167" t="str">
        <f>IF(D4033="","",VLOOKUP(D4033,'Műszaki adattábla'!F:G,2,0))</f>
        <v/>
      </c>
      <c r="D4033" s="168" t="str">
        <f>IF('Műszaki adattábla'!F4024="","",'Műszaki adattábla'!F4024)</f>
        <v/>
      </c>
      <c r="E4033" s="169" t="str">
        <f>IF(D4033="","",VLOOKUP(D4033,'Műszaki adattábla'!F:R,13,0))</f>
        <v/>
      </c>
      <c r="F4033" s="29" t="str">
        <f>IF(D4033="","",VLOOKUP(D4033,'Műszaki adattábla'!F:M,8,0))</f>
        <v/>
      </c>
      <c r="G4033" s="29" t="str">
        <f>IF(D4033="","",IF('Műszaki adattábla'!L4024="20-99",IF('Műszaki adattábla'!O4024="","Nem adott meg lekötött teljesítményt",VLOOKUP(D4033,'Műszaki adattábla'!F:O,10,0)),0))</f>
        <v/>
      </c>
      <c r="H4033" s="29" t="str">
        <f>IF(D4033="","",VLOOKUP(D4033,'Műszaki adattábla'!F:P,11,0))</f>
        <v/>
      </c>
      <c r="I4033" s="30"/>
      <c r="J4033" s="30"/>
      <c r="K4033" s="31" t="str">
        <f>IF(D4033="","",ROUND(((F4033*I4033*'Műszaki adattábla'!$C$7/'Műszaki adattábla'!$C$8)+(G4033*I4033)+(H4033*I4033))/12*'Műszaki adattábla'!T4024,0))</f>
        <v/>
      </c>
      <c r="L4033" s="32" t="str">
        <f t="shared" si="133"/>
        <v/>
      </c>
    </row>
    <row r="4034" spans="2:12" ht="14.4" thickBot="1" x14ac:dyDescent="0.3">
      <c r="B4034" s="28" t="str">
        <f t="shared" si="132"/>
        <v/>
      </c>
      <c r="C4034" s="167" t="str">
        <f>IF(D4034="","",VLOOKUP(D4034,'Műszaki adattábla'!F:G,2,0))</f>
        <v/>
      </c>
      <c r="D4034" s="168" t="str">
        <f>IF('Műszaki adattábla'!F4025="","",'Műszaki adattábla'!F4025)</f>
        <v/>
      </c>
      <c r="E4034" s="169" t="str">
        <f>IF(D4034="","",VLOOKUP(D4034,'Műszaki adattábla'!F:R,13,0))</f>
        <v/>
      </c>
      <c r="F4034" s="29" t="str">
        <f>IF(D4034="","",VLOOKUP(D4034,'Műszaki adattábla'!F:M,8,0))</f>
        <v/>
      </c>
      <c r="G4034" s="29" t="str">
        <f>IF(D4034="","",IF('Műszaki adattábla'!L4025="20-99",IF('Műszaki adattábla'!O4025="","Nem adott meg lekötött teljesítményt",VLOOKUP(D4034,'Műszaki adattábla'!F:O,10,0)),0))</f>
        <v/>
      </c>
      <c r="H4034" s="29" t="str">
        <f>IF(D4034="","",VLOOKUP(D4034,'Műszaki adattábla'!F:P,11,0))</f>
        <v/>
      </c>
      <c r="I4034" s="30"/>
      <c r="J4034" s="30"/>
      <c r="K4034" s="31" t="str">
        <f>IF(D4034="","",ROUND(((F4034*I4034*'Műszaki adattábla'!$C$7/'Műszaki adattábla'!$C$8)+(G4034*I4034)+(H4034*I4034))/12*'Műszaki adattábla'!T4025,0))</f>
        <v/>
      </c>
      <c r="L4034" s="32" t="str">
        <f t="shared" si="133"/>
        <v/>
      </c>
    </row>
    <row r="4035" spans="2:12" ht="14.4" thickBot="1" x14ac:dyDescent="0.3">
      <c r="B4035" s="28" t="str">
        <f t="shared" si="132"/>
        <v/>
      </c>
      <c r="C4035" s="167" t="str">
        <f>IF(D4035="","",VLOOKUP(D4035,'Műszaki adattábla'!F:G,2,0))</f>
        <v/>
      </c>
      <c r="D4035" s="168" t="str">
        <f>IF('Műszaki adattábla'!F4026="","",'Műszaki adattábla'!F4026)</f>
        <v/>
      </c>
      <c r="E4035" s="169" t="str">
        <f>IF(D4035="","",VLOOKUP(D4035,'Műszaki adattábla'!F:R,13,0))</f>
        <v/>
      </c>
      <c r="F4035" s="29" t="str">
        <f>IF(D4035="","",VLOOKUP(D4035,'Műszaki adattábla'!F:M,8,0))</f>
        <v/>
      </c>
      <c r="G4035" s="29" t="str">
        <f>IF(D4035="","",IF('Műszaki adattábla'!L4026="20-99",IF('Műszaki adattábla'!O4026="","Nem adott meg lekötött teljesítményt",VLOOKUP(D4035,'Műszaki adattábla'!F:O,10,0)),0))</f>
        <v/>
      </c>
      <c r="H4035" s="29" t="str">
        <f>IF(D4035="","",VLOOKUP(D4035,'Műszaki adattábla'!F:P,11,0))</f>
        <v/>
      </c>
      <c r="I4035" s="30"/>
      <c r="J4035" s="30"/>
      <c r="K4035" s="31" t="str">
        <f>IF(D4035="","",ROUND(((F4035*I4035*'Műszaki adattábla'!$C$7/'Műszaki adattábla'!$C$8)+(G4035*I4035)+(H4035*I4035))/12*'Műszaki adattábla'!T4026,0))</f>
        <v/>
      </c>
      <c r="L4035" s="32" t="str">
        <f t="shared" si="133"/>
        <v/>
      </c>
    </row>
    <row r="4036" spans="2:12" ht="14.4" thickBot="1" x14ac:dyDescent="0.3">
      <c r="B4036" s="28" t="str">
        <f t="shared" si="132"/>
        <v/>
      </c>
      <c r="C4036" s="167" t="str">
        <f>IF(D4036="","",VLOOKUP(D4036,'Műszaki adattábla'!F:G,2,0))</f>
        <v/>
      </c>
      <c r="D4036" s="168" t="str">
        <f>IF('Műszaki adattábla'!F4027="","",'Műszaki adattábla'!F4027)</f>
        <v/>
      </c>
      <c r="E4036" s="169" t="str">
        <f>IF(D4036="","",VLOOKUP(D4036,'Műszaki adattábla'!F:R,13,0))</f>
        <v/>
      </c>
      <c r="F4036" s="29" t="str">
        <f>IF(D4036="","",VLOOKUP(D4036,'Műszaki adattábla'!F:M,8,0))</f>
        <v/>
      </c>
      <c r="G4036" s="29" t="str">
        <f>IF(D4036="","",IF('Műszaki adattábla'!L4027="20-99",IF('Műszaki adattábla'!O4027="","Nem adott meg lekötött teljesítményt",VLOOKUP(D4036,'Műszaki adattábla'!F:O,10,0)),0))</f>
        <v/>
      </c>
      <c r="H4036" s="29" t="str">
        <f>IF(D4036="","",VLOOKUP(D4036,'Műszaki adattábla'!F:P,11,0))</f>
        <v/>
      </c>
      <c r="I4036" s="30"/>
      <c r="J4036" s="30"/>
      <c r="K4036" s="31" t="str">
        <f>IF(D4036="","",ROUND(((F4036*I4036*'Műszaki adattábla'!$C$7/'Műszaki adattábla'!$C$8)+(G4036*I4036)+(H4036*I4036))/12*'Műszaki adattábla'!T4027,0))</f>
        <v/>
      </c>
      <c r="L4036" s="32" t="str">
        <f t="shared" si="133"/>
        <v/>
      </c>
    </row>
    <row r="4037" spans="2:12" ht="14.4" thickBot="1" x14ac:dyDescent="0.3">
      <c r="B4037" s="28" t="str">
        <f t="shared" si="132"/>
        <v/>
      </c>
      <c r="C4037" s="167" t="str">
        <f>IF(D4037="","",VLOOKUP(D4037,'Műszaki adattábla'!F:G,2,0))</f>
        <v/>
      </c>
      <c r="D4037" s="168" t="str">
        <f>IF('Műszaki adattábla'!F4028="","",'Műszaki adattábla'!F4028)</f>
        <v/>
      </c>
      <c r="E4037" s="169" t="str">
        <f>IF(D4037="","",VLOOKUP(D4037,'Műszaki adattábla'!F:R,13,0))</f>
        <v/>
      </c>
      <c r="F4037" s="29" t="str">
        <f>IF(D4037="","",VLOOKUP(D4037,'Műszaki adattábla'!F:M,8,0))</f>
        <v/>
      </c>
      <c r="G4037" s="29" t="str">
        <f>IF(D4037="","",IF('Műszaki adattábla'!L4028="20-99",IF('Műszaki adattábla'!O4028="","Nem adott meg lekötött teljesítményt",VLOOKUP(D4037,'Műszaki adattábla'!F:O,10,0)),0))</f>
        <v/>
      </c>
      <c r="H4037" s="29" t="str">
        <f>IF(D4037="","",VLOOKUP(D4037,'Műszaki adattábla'!F:P,11,0))</f>
        <v/>
      </c>
      <c r="I4037" s="30"/>
      <c r="J4037" s="30"/>
      <c r="K4037" s="31" t="str">
        <f>IF(D4037="","",ROUND(((F4037*I4037*'Műszaki adattábla'!$C$7/'Műszaki adattábla'!$C$8)+(G4037*I4037)+(H4037*I4037))/12*'Műszaki adattábla'!T4028,0))</f>
        <v/>
      </c>
      <c r="L4037" s="32" t="str">
        <f t="shared" si="133"/>
        <v/>
      </c>
    </row>
    <row r="4038" spans="2:12" ht="14.4" thickBot="1" x14ac:dyDescent="0.3">
      <c r="B4038" s="28" t="str">
        <f t="shared" si="132"/>
        <v/>
      </c>
      <c r="C4038" s="167" t="str">
        <f>IF(D4038="","",VLOOKUP(D4038,'Műszaki adattábla'!F:G,2,0))</f>
        <v/>
      </c>
      <c r="D4038" s="168" t="str">
        <f>IF('Műszaki adattábla'!F4029="","",'Műszaki adattábla'!F4029)</f>
        <v/>
      </c>
      <c r="E4038" s="169" t="str">
        <f>IF(D4038="","",VLOOKUP(D4038,'Műszaki adattábla'!F:R,13,0))</f>
        <v/>
      </c>
      <c r="F4038" s="29" t="str">
        <f>IF(D4038="","",VLOOKUP(D4038,'Műszaki adattábla'!F:M,8,0))</f>
        <v/>
      </c>
      <c r="G4038" s="29" t="str">
        <f>IF(D4038="","",IF('Műszaki adattábla'!L4029="20-99",IF('Műszaki adattábla'!O4029="","Nem adott meg lekötött teljesítményt",VLOOKUP(D4038,'Műszaki adattábla'!F:O,10,0)),0))</f>
        <v/>
      </c>
      <c r="H4038" s="29" t="str">
        <f>IF(D4038="","",VLOOKUP(D4038,'Műszaki adattábla'!F:P,11,0))</f>
        <v/>
      </c>
      <c r="I4038" s="30"/>
      <c r="J4038" s="30"/>
      <c r="K4038" s="31" t="str">
        <f>IF(D4038="","",ROUND(((F4038*I4038*'Műszaki adattábla'!$C$7/'Műszaki adattábla'!$C$8)+(G4038*I4038)+(H4038*I4038))/12*'Műszaki adattábla'!T4029,0))</f>
        <v/>
      </c>
      <c r="L4038" s="32" t="str">
        <f t="shared" si="133"/>
        <v/>
      </c>
    </row>
    <row r="4039" spans="2:12" ht="14.4" thickBot="1" x14ac:dyDescent="0.3">
      <c r="B4039" s="28" t="str">
        <f t="shared" si="132"/>
        <v/>
      </c>
      <c r="C4039" s="167" t="str">
        <f>IF(D4039="","",VLOOKUP(D4039,'Műszaki adattábla'!F:G,2,0))</f>
        <v/>
      </c>
      <c r="D4039" s="168" t="str">
        <f>IF('Műszaki adattábla'!F4030="","",'Műszaki adattábla'!F4030)</f>
        <v/>
      </c>
      <c r="E4039" s="169" t="str">
        <f>IF(D4039="","",VLOOKUP(D4039,'Műszaki adattábla'!F:R,13,0))</f>
        <v/>
      </c>
      <c r="F4039" s="29" t="str">
        <f>IF(D4039="","",VLOOKUP(D4039,'Műszaki adattábla'!F:M,8,0))</f>
        <v/>
      </c>
      <c r="G4039" s="29" t="str">
        <f>IF(D4039="","",IF('Műszaki adattábla'!L4030="20-99",IF('Műszaki adattábla'!O4030="","Nem adott meg lekötött teljesítményt",VLOOKUP(D4039,'Műszaki adattábla'!F:O,10,0)),0))</f>
        <v/>
      </c>
      <c r="H4039" s="29" t="str">
        <f>IF(D4039="","",VLOOKUP(D4039,'Műszaki adattábla'!F:P,11,0))</f>
        <v/>
      </c>
      <c r="I4039" s="30"/>
      <c r="J4039" s="30"/>
      <c r="K4039" s="31" t="str">
        <f>IF(D4039="","",ROUND(((F4039*I4039*'Műszaki adattábla'!$C$7/'Műszaki adattábla'!$C$8)+(G4039*I4039)+(H4039*I4039))/12*'Műszaki adattábla'!T4030,0))</f>
        <v/>
      </c>
      <c r="L4039" s="32" t="str">
        <f t="shared" si="133"/>
        <v/>
      </c>
    </row>
    <row r="4040" spans="2:12" ht="14.4" thickBot="1" x14ac:dyDescent="0.3">
      <c r="B4040" s="28" t="str">
        <f t="shared" si="132"/>
        <v/>
      </c>
      <c r="C4040" s="167" t="str">
        <f>IF(D4040="","",VLOOKUP(D4040,'Műszaki adattábla'!F:G,2,0))</f>
        <v/>
      </c>
      <c r="D4040" s="168" t="str">
        <f>IF('Műszaki adattábla'!F4031="","",'Műszaki adattábla'!F4031)</f>
        <v/>
      </c>
      <c r="E4040" s="169" t="str">
        <f>IF(D4040="","",VLOOKUP(D4040,'Műszaki adattábla'!F:R,13,0))</f>
        <v/>
      </c>
      <c r="F4040" s="29" t="str">
        <f>IF(D4040="","",VLOOKUP(D4040,'Műszaki adattábla'!F:M,8,0))</f>
        <v/>
      </c>
      <c r="G4040" s="29" t="str">
        <f>IF(D4040="","",IF('Műszaki adattábla'!L4031="20-99",IF('Műszaki adattábla'!O4031="","Nem adott meg lekötött teljesítményt",VLOOKUP(D4040,'Műszaki adattábla'!F:O,10,0)),0))</f>
        <v/>
      </c>
      <c r="H4040" s="29" t="str">
        <f>IF(D4040="","",VLOOKUP(D4040,'Műszaki adattábla'!F:P,11,0))</f>
        <v/>
      </c>
      <c r="I4040" s="30"/>
      <c r="J4040" s="30"/>
      <c r="K4040" s="31" t="str">
        <f>IF(D4040="","",ROUND(((F4040*I4040*'Műszaki adattábla'!$C$7/'Műszaki adattábla'!$C$8)+(G4040*I4040)+(H4040*I4040))/12*'Műszaki adattábla'!T4031,0))</f>
        <v/>
      </c>
      <c r="L4040" s="32" t="str">
        <f t="shared" si="133"/>
        <v/>
      </c>
    </row>
    <row r="4041" spans="2:12" ht="14.4" thickBot="1" x14ac:dyDescent="0.3">
      <c r="B4041" s="28" t="str">
        <f t="shared" si="132"/>
        <v/>
      </c>
      <c r="C4041" s="167" t="str">
        <f>IF(D4041="","",VLOOKUP(D4041,'Műszaki adattábla'!F:G,2,0))</f>
        <v/>
      </c>
      <c r="D4041" s="168" t="str">
        <f>IF('Műszaki adattábla'!F4032="","",'Műszaki adattábla'!F4032)</f>
        <v/>
      </c>
      <c r="E4041" s="169" t="str">
        <f>IF(D4041="","",VLOOKUP(D4041,'Műszaki adattábla'!F:R,13,0))</f>
        <v/>
      </c>
      <c r="F4041" s="29" t="str">
        <f>IF(D4041="","",VLOOKUP(D4041,'Műszaki adattábla'!F:M,8,0))</f>
        <v/>
      </c>
      <c r="G4041" s="29" t="str">
        <f>IF(D4041="","",IF('Műszaki adattábla'!L4032="20-99",IF('Műszaki adattábla'!O4032="","Nem adott meg lekötött teljesítményt",VLOOKUP(D4041,'Műszaki adattábla'!F:O,10,0)),0))</f>
        <v/>
      </c>
      <c r="H4041" s="29" t="str">
        <f>IF(D4041="","",VLOOKUP(D4041,'Műszaki adattábla'!F:P,11,0))</f>
        <v/>
      </c>
      <c r="I4041" s="30"/>
      <c r="J4041" s="30"/>
      <c r="K4041" s="31" t="str">
        <f>IF(D4041="","",ROUND(((F4041*I4041*'Műszaki adattábla'!$C$7/'Műszaki adattábla'!$C$8)+(G4041*I4041)+(H4041*I4041))/12*'Műszaki adattábla'!T4032,0))</f>
        <v/>
      </c>
      <c r="L4041" s="32" t="str">
        <f t="shared" si="133"/>
        <v/>
      </c>
    </row>
    <row r="4042" spans="2:12" ht="14.4" thickBot="1" x14ac:dyDescent="0.3">
      <c r="B4042" s="28" t="str">
        <f t="shared" si="132"/>
        <v/>
      </c>
      <c r="C4042" s="167" t="str">
        <f>IF(D4042="","",VLOOKUP(D4042,'Műszaki adattábla'!F:G,2,0))</f>
        <v/>
      </c>
      <c r="D4042" s="168" t="str">
        <f>IF('Műszaki adattábla'!F4033="","",'Műszaki adattábla'!F4033)</f>
        <v/>
      </c>
      <c r="E4042" s="169" t="str">
        <f>IF(D4042="","",VLOOKUP(D4042,'Műszaki adattábla'!F:R,13,0))</f>
        <v/>
      </c>
      <c r="F4042" s="29" t="str">
        <f>IF(D4042="","",VLOOKUP(D4042,'Műszaki adattábla'!F:M,8,0))</f>
        <v/>
      </c>
      <c r="G4042" s="29" t="str">
        <f>IF(D4042="","",IF('Műszaki adattábla'!L4033="20-99",IF('Műszaki adattábla'!O4033="","Nem adott meg lekötött teljesítményt",VLOOKUP(D4042,'Műszaki adattábla'!F:O,10,0)),0))</f>
        <v/>
      </c>
      <c r="H4042" s="29" t="str">
        <f>IF(D4042="","",VLOOKUP(D4042,'Műszaki adattábla'!F:P,11,0))</f>
        <v/>
      </c>
      <c r="I4042" s="30"/>
      <c r="J4042" s="30"/>
      <c r="K4042" s="31" t="str">
        <f>IF(D4042="","",ROUND(((F4042*I4042*'Műszaki adattábla'!$C$7/'Műszaki adattábla'!$C$8)+(G4042*I4042)+(H4042*I4042))/12*'Műszaki adattábla'!T4033,0))</f>
        <v/>
      </c>
      <c r="L4042" s="32" t="str">
        <f t="shared" si="133"/>
        <v/>
      </c>
    </row>
    <row r="4043" spans="2:12" ht="14.4" thickBot="1" x14ac:dyDescent="0.3">
      <c r="B4043" s="28" t="str">
        <f t="shared" si="132"/>
        <v/>
      </c>
      <c r="C4043" s="167" t="str">
        <f>IF(D4043="","",VLOOKUP(D4043,'Műszaki adattábla'!F:G,2,0))</f>
        <v/>
      </c>
      <c r="D4043" s="168" t="str">
        <f>IF('Műszaki adattábla'!F4034="","",'Műszaki adattábla'!F4034)</f>
        <v/>
      </c>
      <c r="E4043" s="169" t="str">
        <f>IF(D4043="","",VLOOKUP(D4043,'Műszaki adattábla'!F:R,13,0))</f>
        <v/>
      </c>
      <c r="F4043" s="29" t="str">
        <f>IF(D4043="","",VLOOKUP(D4043,'Műszaki adattábla'!F:M,8,0))</f>
        <v/>
      </c>
      <c r="G4043" s="29" t="str">
        <f>IF(D4043="","",IF('Műszaki adattábla'!L4034="20-99",IF('Műszaki adattábla'!O4034="","Nem adott meg lekötött teljesítményt",VLOOKUP(D4043,'Műszaki adattábla'!F:O,10,0)),0))</f>
        <v/>
      </c>
      <c r="H4043" s="29" t="str">
        <f>IF(D4043="","",VLOOKUP(D4043,'Műszaki adattábla'!F:P,11,0))</f>
        <v/>
      </c>
      <c r="I4043" s="30"/>
      <c r="J4043" s="30"/>
      <c r="K4043" s="31" t="str">
        <f>IF(D4043="","",ROUND(((F4043*I4043*'Műszaki adattábla'!$C$7/'Műszaki adattábla'!$C$8)+(G4043*I4043)+(H4043*I4043))/12*'Műszaki adattábla'!T4034,0))</f>
        <v/>
      </c>
      <c r="L4043" s="32" t="str">
        <f t="shared" si="133"/>
        <v/>
      </c>
    </row>
    <row r="4044" spans="2:12" ht="14.4" thickBot="1" x14ac:dyDescent="0.3">
      <c r="B4044" s="28" t="str">
        <f t="shared" si="132"/>
        <v/>
      </c>
      <c r="C4044" s="167" t="str">
        <f>IF(D4044="","",VLOOKUP(D4044,'Műszaki adattábla'!F:G,2,0))</f>
        <v/>
      </c>
      <c r="D4044" s="168" t="str">
        <f>IF('Műszaki adattábla'!F4035="","",'Műszaki adattábla'!F4035)</f>
        <v/>
      </c>
      <c r="E4044" s="169" t="str">
        <f>IF(D4044="","",VLOOKUP(D4044,'Műszaki adattábla'!F:R,13,0))</f>
        <v/>
      </c>
      <c r="F4044" s="29" t="str">
        <f>IF(D4044="","",VLOOKUP(D4044,'Műszaki adattábla'!F:M,8,0))</f>
        <v/>
      </c>
      <c r="G4044" s="29" t="str">
        <f>IF(D4044="","",IF('Műszaki adattábla'!L4035="20-99",IF('Műszaki adattábla'!O4035="","Nem adott meg lekötött teljesítményt",VLOOKUP(D4044,'Műszaki adattábla'!F:O,10,0)),0))</f>
        <v/>
      </c>
      <c r="H4044" s="29" t="str">
        <f>IF(D4044="","",VLOOKUP(D4044,'Műszaki adattábla'!F:P,11,0))</f>
        <v/>
      </c>
      <c r="I4044" s="30"/>
      <c r="J4044" s="30"/>
      <c r="K4044" s="31" t="str">
        <f>IF(D4044="","",ROUND(((F4044*I4044*'Műszaki adattábla'!$C$7/'Műszaki adattábla'!$C$8)+(G4044*I4044)+(H4044*I4044))/12*'Műszaki adattábla'!T4035,0))</f>
        <v/>
      </c>
      <c r="L4044" s="32" t="str">
        <f t="shared" si="133"/>
        <v/>
      </c>
    </row>
    <row r="4045" spans="2:12" ht="14.4" thickBot="1" x14ac:dyDescent="0.3">
      <c r="B4045" s="28" t="str">
        <f t="shared" si="132"/>
        <v/>
      </c>
      <c r="C4045" s="167" t="str">
        <f>IF(D4045="","",VLOOKUP(D4045,'Műszaki adattábla'!F:G,2,0))</f>
        <v/>
      </c>
      <c r="D4045" s="168" t="str">
        <f>IF('Műszaki adattábla'!F4036="","",'Műszaki adattábla'!F4036)</f>
        <v/>
      </c>
      <c r="E4045" s="169" t="str">
        <f>IF(D4045="","",VLOOKUP(D4045,'Műszaki adattábla'!F:R,13,0))</f>
        <v/>
      </c>
      <c r="F4045" s="29" t="str">
        <f>IF(D4045="","",VLOOKUP(D4045,'Műszaki adattábla'!F:M,8,0))</f>
        <v/>
      </c>
      <c r="G4045" s="29" t="str">
        <f>IF(D4045="","",IF('Műszaki adattábla'!L4036="20-99",IF('Műszaki adattábla'!O4036="","Nem adott meg lekötött teljesítményt",VLOOKUP(D4045,'Műszaki adattábla'!F:O,10,0)),0))</f>
        <v/>
      </c>
      <c r="H4045" s="29" t="str">
        <f>IF(D4045="","",VLOOKUP(D4045,'Műszaki adattábla'!F:P,11,0))</f>
        <v/>
      </c>
      <c r="I4045" s="30"/>
      <c r="J4045" s="30"/>
      <c r="K4045" s="31" t="str">
        <f>IF(D4045="","",ROUND(((F4045*I4045*'Műszaki adattábla'!$C$7/'Műszaki adattábla'!$C$8)+(G4045*I4045)+(H4045*I4045))/12*'Műszaki adattábla'!T4036,0))</f>
        <v/>
      </c>
      <c r="L4045" s="32" t="str">
        <f t="shared" si="133"/>
        <v/>
      </c>
    </row>
    <row r="4046" spans="2:12" ht="14.4" thickBot="1" x14ac:dyDescent="0.3">
      <c r="B4046" s="28" t="str">
        <f t="shared" si="132"/>
        <v/>
      </c>
      <c r="C4046" s="167" t="str">
        <f>IF(D4046="","",VLOOKUP(D4046,'Műszaki adattábla'!F:G,2,0))</f>
        <v/>
      </c>
      <c r="D4046" s="168" t="str">
        <f>IF('Műszaki adattábla'!F4037="","",'Műszaki adattábla'!F4037)</f>
        <v/>
      </c>
      <c r="E4046" s="169" t="str">
        <f>IF(D4046="","",VLOOKUP(D4046,'Műszaki adattábla'!F:R,13,0))</f>
        <v/>
      </c>
      <c r="F4046" s="29" t="str">
        <f>IF(D4046="","",VLOOKUP(D4046,'Műszaki adattábla'!F:M,8,0))</f>
        <v/>
      </c>
      <c r="G4046" s="29" t="str">
        <f>IF(D4046="","",IF('Műszaki adattábla'!L4037="20-99",IF('Műszaki adattábla'!O4037="","Nem adott meg lekötött teljesítményt",VLOOKUP(D4046,'Műszaki adattábla'!F:O,10,0)),0))</f>
        <v/>
      </c>
      <c r="H4046" s="29" t="str">
        <f>IF(D4046="","",VLOOKUP(D4046,'Műszaki adattábla'!F:P,11,0))</f>
        <v/>
      </c>
      <c r="I4046" s="30"/>
      <c r="J4046" s="30"/>
      <c r="K4046" s="31" t="str">
        <f>IF(D4046="","",ROUND(((F4046*I4046*'Műszaki adattábla'!$C$7/'Műszaki adattábla'!$C$8)+(G4046*I4046)+(H4046*I4046))/12*'Műszaki adattábla'!T4037,0))</f>
        <v/>
      </c>
      <c r="L4046" s="32" t="str">
        <f t="shared" si="133"/>
        <v/>
      </c>
    </row>
    <row r="4047" spans="2:12" ht="14.4" thickBot="1" x14ac:dyDescent="0.3">
      <c r="B4047" s="28" t="str">
        <f t="shared" si="132"/>
        <v/>
      </c>
      <c r="C4047" s="167" t="str">
        <f>IF(D4047="","",VLOOKUP(D4047,'Műszaki adattábla'!F:G,2,0))</f>
        <v/>
      </c>
      <c r="D4047" s="168" t="str">
        <f>IF('Műszaki adattábla'!F4038="","",'Műszaki adattábla'!F4038)</f>
        <v/>
      </c>
      <c r="E4047" s="169" t="str">
        <f>IF(D4047="","",VLOOKUP(D4047,'Műszaki adattábla'!F:R,13,0))</f>
        <v/>
      </c>
      <c r="F4047" s="29" t="str">
        <f>IF(D4047="","",VLOOKUP(D4047,'Műszaki adattábla'!F:M,8,0))</f>
        <v/>
      </c>
      <c r="G4047" s="29" t="str">
        <f>IF(D4047="","",IF('Műszaki adattábla'!L4038="20-99",IF('Műszaki adattábla'!O4038="","Nem adott meg lekötött teljesítményt",VLOOKUP(D4047,'Műszaki adattábla'!F:O,10,0)),0))</f>
        <v/>
      </c>
      <c r="H4047" s="29" t="str">
        <f>IF(D4047="","",VLOOKUP(D4047,'Műszaki adattábla'!F:P,11,0))</f>
        <v/>
      </c>
      <c r="I4047" s="30"/>
      <c r="J4047" s="30"/>
      <c r="K4047" s="31" t="str">
        <f>IF(D4047="","",ROUND(((F4047*I4047*'Műszaki adattábla'!$C$7/'Műszaki adattábla'!$C$8)+(G4047*I4047)+(H4047*I4047))/12*'Műszaki adattábla'!T4038,0))</f>
        <v/>
      </c>
      <c r="L4047" s="32" t="str">
        <f t="shared" si="133"/>
        <v/>
      </c>
    </row>
    <row r="4048" spans="2:12" ht="14.4" thickBot="1" x14ac:dyDescent="0.3">
      <c r="B4048" s="28" t="str">
        <f t="shared" si="132"/>
        <v/>
      </c>
      <c r="C4048" s="167" t="str">
        <f>IF(D4048="","",VLOOKUP(D4048,'Műszaki adattábla'!F:G,2,0))</f>
        <v/>
      </c>
      <c r="D4048" s="168" t="str">
        <f>IF('Műszaki adattábla'!F4039="","",'Műszaki adattábla'!F4039)</f>
        <v/>
      </c>
      <c r="E4048" s="169" t="str">
        <f>IF(D4048="","",VLOOKUP(D4048,'Műszaki adattábla'!F:R,13,0))</f>
        <v/>
      </c>
      <c r="F4048" s="29" t="str">
        <f>IF(D4048="","",VLOOKUP(D4048,'Műszaki adattábla'!F:M,8,0))</f>
        <v/>
      </c>
      <c r="G4048" s="29" t="str">
        <f>IF(D4048="","",IF('Műszaki adattábla'!L4039="20-99",IF('Műszaki adattábla'!O4039="","Nem adott meg lekötött teljesítményt",VLOOKUP(D4048,'Műszaki adattábla'!F:O,10,0)),0))</f>
        <v/>
      </c>
      <c r="H4048" s="29" t="str">
        <f>IF(D4048="","",VLOOKUP(D4048,'Műszaki adattábla'!F:P,11,0))</f>
        <v/>
      </c>
      <c r="I4048" s="30"/>
      <c r="J4048" s="30"/>
      <c r="K4048" s="31" t="str">
        <f>IF(D4048="","",ROUND(((F4048*I4048*'Műszaki adattábla'!$C$7/'Műszaki adattábla'!$C$8)+(G4048*I4048)+(H4048*I4048))/12*'Műszaki adattábla'!T4039,0))</f>
        <v/>
      </c>
      <c r="L4048" s="32" t="str">
        <f t="shared" si="133"/>
        <v/>
      </c>
    </row>
    <row r="4049" spans="2:12" ht="14.4" thickBot="1" x14ac:dyDescent="0.3">
      <c r="B4049" s="28" t="str">
        <f t="shared" si="132"/>
        <v/>
      </c>
      <c r="C4049" s="167" t="str">
        <f>IF(D4049="","",VLOOKUP(D4049,'Műszaki adattábla'!F:G,2,0))</f>
        <v/>
      </c>
      <c r="D4049" s="168" t="str">
        <f>IF('Műszaki adattábla'!F4040="","",'Műszaki adattábla'!F4040)</f>
        <v/>
      </c>
      <c r="E4049" s="169" t="str">
        <f>IF(D4049="","",VLOOKUP(D4049,'Műszaki adattábla'!F:R,13,0))</f>
        <v/>
      </c>
      <c r="F4049" s="29" t="str">
        <f>IF(D4049="","",VLOOKUP(D4049,'Műszaki adattábla'!F:M,8,0))</f>
        <v/>
      </c>
      <c r="G4049" s="29" t="str">
        <f>IF(D4049="","",IF('Műszaki adattábla'!L4040="20-99",IF('Műszaki adattábla'!O4040="","Nem adott meg lekötött teljesítményt",VLOOKUP(D4049,'Műszaki adattábla'!F:O,10,0)),0))</f>
        <v/>
      </c>
      <c r="H4049" s="29" t="str">
        <f>IF(D4049="","",VLOOKUP(D4049,'Műszaki adattábla'!F:P,11,0))</f>
        <v/>
      </c>
      <c r="I4049" s="30"/>
      <c r="J4049" s="30"/>
      <c r="K4049" s="31" t="str">
        <f>IF(D4049="","",ROUND(((F4049*I4049*'Műszaki adattábla'!$C$7/'Műszaki adattábla'!$C$8)+(G4049*I4049)+(H4049*I4049))/12*'Műszaki adattábla'!T4040,0))</f>
        <v/>
      </c>
      <c r="L4049" s="32" t="str">
        <f t="shared" si="133"/>
        <v/>
      </c>
    </row>
    <row r="4050" spans="2:12" ht="14.4" thickBot="1" x14ac:dyDescent="0.3">
      <c r="B4050" s="28" t="str">
        <f t="shared" si="132"/>
        <v/>
      </c>
      <c r="C4050" s="167" t="str">
        <f>IF(D4050="","",VLOOKUP(D4050,'Műszaki adattábla'!F:G,2,0))</f>
        <v/>
      </c>
      <c r="D4050" s="168" t="str">
        <f>IF('Műszaki adattábla'!F4041="","",'Műszaki adattábla'!F4041)</f>
        <v/>
      </c>
      <c r="E4050" s="169" t="str">
        <f>IF(D4050="","",VLOOKUP(D4050,'Műszaki adattábla'!F:R,13,0))</f>
        <v/>
      </c>
      <c r="F4050" s="29" t="str">
        <f>IF(D4050="","",VLOOKUP(D4050,'Műszaki adattábla'!F:M,8,0))</f>
        <v/>
      </c>
      <c r="G4050" s="29" t="str">
        <f>IF(D4050="","",IF('Műszaki adattábla'!L4041="20-99",IF('Műszaki adattábla'!O4041="","Nem adott meg lekötött teljesítményt",VLOOKUP(D4050,'Műszaki adattábla'!F:O,10,0)),0))</f>
        <v/>
      </c>
      <c r="H4050" s="29" t="str">
        <f>IF(D4050="","",VLOOKUP(D4050,'Műszaki adattábla'!F:P,11,0))</f>
        <v/>
      </c>
      <c r="I4050" s="30"/>
      <c r="J4050" s="30"/>
      <c r="K4050" s="31" t="str">
        <f>IF(D4050="","",ROUND(((F4050*I4050*'Műszaki adattábla'!$C$7/'Műszaki adattábla'!$C$8)+(G4050*I4050)+(H4050*I4050))/12*'Műszaki adattábla'!T4041,0))</f>
        <v/>
      </c>
      <c r="L4050" s="32" t="str">
        <f t="shared" si="133"/>
        <v/>
      </c>
    </row>
    <row r="4051" spans="2:12" ht="14.4" thickBot="1" x14ac:dyDescent="0.3">
      <c r="B4051" s="28" t="str">
        <f t="shared" si="132"/>
        <v/>
      </c>
      <c r="C4051" s="167" t="str">
        <f>IF(D4051="","",VLOOKUP(D4051,'Műszaki adattábla'!F:G,2,0))</f>
        <v/>
      </c>
      <c r="D4051" s="168" t="str">
        <f>IF('Műszaki adattábla'!F4042="","",'Műszaki adattábla'!F4042)</f>
        <v/>
      </c>
      <c r="E4051" s="169" t="str">
        <f>IF(D4051="","",VLOOKUP(D4051,'Műszaki adattábla'!F:R,13,0))</f>
        <v/>
      </c>
      <c r="F4051" s="29" t="str">
        <f>IF(D4051="","",VLOOKUP(D4051,'Műszaki adattábla'!F:M,8,0))</f>
        <v/>
      </c>
      <c r="G4051" s="29" t="str">
        <f>IF(D4051="","",IF('Műszaki adattábla'!L4042="20-99",IF('Műszaki adattábla'!O4042="","Nem adott meg lekötött teljesítményt",VLOOKUP(D4051,'Műszaki adattábla'!F:O,10,0)),0))</f>
        <v/>
      </c>
      <c r="H4051" s="29" t="str">
        <f>IF(D4051="","",VLOOKUP(D4051,'Műszaki adattábla'!F:P,11,0))</f>
        <v/>
      </c>
      <c r="I4051" s="30"/>
      <c r="J4051" s="30"/>
      <c r="K4051" s="31" t="str">
        <f>IF(D4051="","",ROUND(((F4051*I4051*'Műszaki adattábla'!$C$7/'Műszaki adattábla'!$C$8)+(G4051*I4051)+(H4051*I4051))/12*'Műszaki adattábla'!T4042,0))</f>
        <v/>
      </c>
      <c r="L4051" s="32" t="str">
        <f t="shared" si="133"/>
        <v/>
      </c>
    </row>
    <row r="4052" spans="2:12" ht="14.4" thickBot="1" x14ac:dyDescent="0.3">
      <c r="B4052" s="28" t="str">
        <f t="shared" si="132"/>
        <v/>
      </c>
      <c r="C4052" s="167" t="str">
        <f>IF(D4052="","",VLOOKUP(D4052,'Műszaki adattábla'!F:G,2,0))</f>
        <v/>
      </c>
      <c r="D4052" s="168" t="str">
        <f>IF('Műszaki adattábla'!F4043="","",'Műszaki adattábla'!F4043)</f>
        <v/>
      </c>
      <c r="E4052" s="169" t="str">
        <f>IF(D4052="","",VLOOKUP(D4052,'Műszaki adattábla'!F:R,13,0))</f>
        <v/>
      </c>
      <c r="F4052" s="29" t="str">
        <f>IF(D4052="","",VLOOKUP(D4052,'Műszaki adattábla'!F:M,8,0))</f>
        <v/>
      </c>
      <c r="G4052" s="29" t="str">
        <f>IF(D4052="","",IF('Műszaki adattábla'!L4043="20-99",IF('Műszaki adattábla'!O4043="","Nem adott meg lekötött teljesítményt",VLOOKUP(D4052,'Műszaki adattábla'!F:O,10,0)),0))</f>
        <v/>
      </c>
      <c r="H4052" s="29" t="str">
        <f>IF(D4052="","",VLOOKUP(D4052,'Műszaki adattábla'!F:P,11,0))</f>
        <v/>
      </c>
      <c r="I4052" s="30"/>
      <c r="J4052" s="30"/>
      <c r="K4052" s="31" t="str">
        <f>IF(D4052="","",ROUND(((F4052*I4052*'Műszaki adattábla'!$C$7/'Műszaki adattábla'!$C$8)+(G4052*I4052)+(H4052*I4052))/12*'Műszaki adattábla'!T4043,0))</f>
        <v/>
      </c>
      <c r="L4052" s="32" t="str">
        <f t="shared" si="133"/>
        <v/>
      </c>
    </row>
    <row r="4053" spans="2:12" ht="14.4" thickBot="1" x14ac:dyDescent="0.3">
      <c r="B4053" s="28" t="str">
        <f t="shared" si="132"/>
        <v/>
      </c>
      <c r="C4053" s="167" t="str">
        <f>IF(D4053="","",VLOOKUP(D4053,'Műszaki adattábla'!F:G,2,0))</f>
        <v/>
      </c>
      <c r="D4053" s="168" t="str">
        <f>IF('Műszaki adattábla'!F4044="","",'Műszaki adattábla'!F4044)</f>
        <v/>
      </c>
      <c r="E4053" s="169" t="str">
        <f>IF(D4053="","",VLOOKUP(D4053,'Műszaki adattábla'!F:R,13,0))</f>
        <v/>
      </c>
      <c r="F4053" s="29" t="str">
        <f>IF(D4053="","",VLOOKUP(D4053,'Műszaki adattábla'!F:M,8,0))</f>
        <v/>
      </c>
      <c r="G4053" s="29" t="str">
        <f>IF(D4053="","",IF('Műszaki adattábla'!L4044="20-99",IF('Műszaki adattábla'!O4044="","Nem adott meg lekötött teljesítményt",VLOOKUP(D4053,'Műszaki adattábla'!F:O,10,0)),0))</f>
        <v/>
      </c>
      <c r="H4053" s="29" t="str">
        <f>IF(D4053="","",VLOOKUP(D4053,'Műszaki adattábla'!F:P,11,0))</f>
        <v/>
      </c>
      <c r="I4053" s="30"/>
      <c r="J4053" s="30"/>
      <c r="K4053" s="31" t="str">
        <f>IF(D4053="","",ROUND(((F4053*I4053*'Műszaki adattábla'!$C$7/'Műszaki adattábla'!$C$8)+(G4053*I4053)+(H4053*I4053))/12*'Műszaki adattábla'!T4044,0))</f>
        <v/>
      </c>
      <c r="L4053" s="32" t="str">
        <f t="shared" si="133"/>
        <v/>
      </c>
    </row>
    <row r="4054" spans="2:12" ht="14.4" thickBot="1" x14ac:dyDescent="0.3">
      <c r="B4054" s="28" t="str">
        <f t="shared" si="132"/>
        <v/>
      </c>
      <c r="C4054" s="167" t="str">
        <f>IF(D4054="","",VLOOKUP(D4054,'Műszaki adattábla'!F:G,2,0))</f>
        <v/>
      </c>
      <c r="D4054" s="168" t="str">
        <f>IF('Műszaki adattábla'!F4045="","",'Műszaki adattábla'!F4045)</f>
        <v/>
      </c>
      <c r="E4054" s="169" t="str">
        <f>IF(D4054="","",VLOOKUP(D4054,'Műszaki adattábla'!F:R,13,0))</f>
        <v/>
      </c>
      <c r="F4054" s="29" t="str">
        <f>IF(D4054="","",VLOOKUP(D4054,'Műszaki adattábla'!F:M,8,0))</f>
        <v/>
      </c>
      <c r="G4054" s="29" t="str">
        <f>IF(D4054="","",IF('Műszaki adattábla'!L4045="20-99",IF('Műszaki adattábla'!O4045="","Nem adott meg lekötött teljesítményt",VLOOKUP(D4054,'Műszaki adattábla'!F:O,10,0)),0))</f>
        <v/>
      </c>
      <c r="H4054" s="29" t="str">
        <f>IF(D4054="","",VLOOKUP(D4054,'Műszaki adattábla'!F:P,11,0))</f>
        <v/>
      </c>
      <c r="I4054" s="30"/>
      <c r="J4054" s="30"/>
      <c r="K4054" s="31" t="str">
        <f>IF(D4054="","",ROUND(((F4054*I4054*'Műszaki adattábla'!$C$7/'Műszaki adattábla'!$C$8)+(G4054*I4054)+(H4054*I4054))/12*'Műszaki adattábla'!T4045,0))</f>
        <v/>
      </c>
      <c r="L4054" s="32" t="str">
        <f t="shared" si="133"/>
        <v/>
      </c>
    </row>
    <row r="4055" spans="2:12" ht="14.4" thickBot="1" x14ac:dyDescent="0.3">
      <c r="B4055" s="28" t="str">
        <f t="shared" si="132"/>
        <v/>
      </c>
      <c r="C4055" s="167" t="str">
        <f>IF(D4055="","",VLOOKUP(D4055,'Műszaki adattábla'!F:G,2,0))</f>
        <v/>
      </c>
      <c r="D4055" s="168" t="str">
        <f>IF('Műszaki adattábla'!F4046="","",'Műszaki adattábla'!F4046)</f>
        <v/>
      </c>
      <c r="E4055" s="169" t="str">
        <f>IF(D4055="","",VLOOKUP(D4055,'Műszaki adattábla'!F:R,13,0))</f>
        <v/>
      </c>
      <c r="F4055" s="29" t="str">
        <f>IF(D4055="","",VLOOKUP(D4055,'Műszaki adattábla'!F:M,8,0))</f>
        <v/>
      </c>
      <c r="G4055" s="29" t="str">
        <f>IF(D4055="","",IF('Műszaki adattábla'!L4046="20-99",IF('Műszaki adattábla'!O4046="","Nem adott meg lekötött teljesítményt",VLOOKUP(D4055,'Műszaki adattábla'!F:O,10,0)),0))</f>
        <v/>
      </c>
      <c r="H4055" s="29" t="str">
        <f>IF(D4055="","",VLOOKUP(D4055,'Műszaki adattábla'!F:P,11,0))</f>
        <v/>
      </c>
      <c r="I4055" s="30"/>
      <c r="J4055" s="30"/>
      <c r="K4055" s="31" t="str">
        <f>IF(D4055="","",ROUND(((F4055*I4055*'Műszaki adattábla'!$C$7/'Műszaki adattábla'!$C$8)+(G4055*I4055)+(H4055*I4055))/12*'Műszaki adattábla'!T4046,0))</f>
        <v/>
      </c>
      <c r="L4055" s="32" t="str">
        <f t="shared" si="133"/>
        <v/>
      </c>
    </row>
    <row r="4056" spans="2:12" ht="14.4" thickBot="1" x14ac:dyDescent="0.3">
      <c r="B4056" s="28" t="str">
        <f t="shared" si="132"/>
        <v/>
      </c>
      <c r="C4056" s="167" t="str">
        <f>IF(D4056="","",VLOOKUP(D4056,'Műszaki adattábla'!F:G,2,0))</f>
        <v/>
      </c>
      <c r="D4056" s="168" t="str">
        <f>IF('Műszaki adattábla'!F4047="","",'Műszaki adattábla'!F4047)</f>
        <v/>
      </c>
      <c r="E4056" s="169" t="str">
        <f>IF(D4056="","",VLOOKUP(D4056,'Műszaki adattábla'!F:R,13,0))</f>
        <v/>
      </c>
      <c r="F4056" s="29" t="str">
        <f>IF(D4056="","",VLOOKUP(D4056,'Műszaki adattábla'!F:M,8,0))</f>
        <v/>
      </c>
      <c r="G4056" s="29" t="str">
        <f>IF(D4056="","",IF('Műszaki adattábla'!L4047="20-99",IF('Műszaki adattábla'!O4047="","Nem adott meg lekötött teljesítményt",VLOOKUP(D4056,'Műszaki adattábla'!F:O,10,0)),0))</f>
        <v/>
      </c>
      <c r="H4056" s="29" t="str">
        <f>IF(D4056="","",VLOOKUP(D4056,'Műszaki adattábla'!F:P,11,0))</f>
        <v/>
      </c>
      <c r="I4056" s="30"/>
      <c r="J4056" s="30"/>
      <c r="K4056" s="31" t="str">
        <f>IF(D4056="","",ROUND(((F4056*I4056*'Műszaki adattábla'!$C$7/'Műszaki adattábla'!$C$8)+(G4056*I4056)+(H4056*I4056))/12*'Műszaki adattábla'!T4047,0))</f>
        <v/>
      </c>
      <c r="L4056" s="32" t="str">
        <f t="shared" si="133"/>
        <v/>
      </c>
    </row>
    <row r="4057" spans="2:12" ht="14.4" thickBot="1" x14ac:dyDescent="0.3">
      <c r="B4057" s="28" t="str">
        <f t="shared" si="132"/>
        <v/>
      </c>
      <c r="C4057" s="167" t="str">
        <f>IF(D4057="","",VLOOKUP(D4057,'Műszaki adattábla'!F:G,2,0))</f>
        <v/>
      </c>
      <c r="D4057" s="168" t="str">
        <f>IF('Műszaki adattábla'!F4048="","",'Műszaki adattábla'!F4048)</f>
        <v/>
      </c>
      <c r="E4057" s="169" t="str">
        <f>IF(D4057="","",VLOOKUP(D4057,'Műszaki adattábla'!F:R,13,0))</f>
        <v/>
      </c>
      <c r="F4057" s="29" t="str">
        <f>IF(D4057="","",VLOOKUP(D4057,'Műszaki adattábla'!F:M,8,0))</f>
        <v/>
      </c>
      <c r="G4057" s="29" t="str">
        <f>IF(D4057="","",IF('Műszaki adattábla'!L4048="20-99",IF('Műszaki adattábla'!O4048="","Nem adott meg lekötött teljesítményt",VLOOKUP(D4057,'Műszaki adattábla'!F:O,10,0)),0))</f>
        <v/>
      </c>
      <c r="H4057" s="29" t="str">
        <f>IF(D4057="","",VLOOKUP(D4057,'Műszaki adattábla'!F:P,11,0))</f>
        <v/>
      </c>
      <c r="I4057" s="30"/>
      <c r="J4057" s="30"/>
      <c r="K4057" s="31" t="str">
        <f>IF(D4057="","",ROUND(((F4057*I4057*'Műszaki adattábla'!$C$7/'Műszaki adattábla'!$C$8)+(G4057*I4057)+(H4057*I4057))/12*'Műszaki adattábla'!T4048,0))</f>
        <v/>
      </c>
      <c r="L4057" s="32" t="str">
        <f t="shared" si="133"/>
        <v/>
      </c>
    </row>
    <row r="4058" spans="2:12" ht="14.4" thickBot="1" x14ac:dyDescent="0.3">
      <c r="B4058" s="28" t="str">
        <f t="shared" si="132"/>
        <v/>
      </c>
      <c r="C4058" s="167" t="str">
        <f>IF(D4058="","",VLOOKUP(D4058,'Műszaki adattábla'!F:G,2,0))</f>
        <v/>
      </c>
      <c r="D4058" s="168" t="str">
        <f>IF('Műszaki adattábla'!F4049="","",'Műszaki adattábla'!F4049)</f>
        <v/>
      </c>
      <c r="E4058" s="169" t="str">
        <f>IF(D4058="","",VLOOKUP(D4058,'Műszaki adattábla'!F:R,13,0))</f>
        <v/>
      </c>
      <c r="F4058" s="29" t="str">
        <f>IF(D4058="","",VLOOKUP(D4058,'Műszaki adattábla'!F:M,8,0))</f>
        <v/>
      </c>
      <c r="G4058" s="29" t="str">
        <f>IF(D4058="","",IF('Műszaki adattábla'!L4049="20-99",IF('Műszaki adattábla'!O4049="","Nem adott meg lekötött teljesítményt",VLOOKUP(D4058,'Műszaki adattábla'!F:O,10,0)),0))</f>
        <v/>
      </c>
      <c r="H4058" s="29" t="str">
        <f>IF(D4058="","",VLOOKUP(D4058,'Műszaki adattábla'!F:P,11,0))</f>
        <v/>
      </c>
      <c r="I4058" s="30"/>
      <c r="J4058" s="30"/>
      <c r="K4058" s="31" t="str">
        <f>IF(D4058="","",ROUND(((F4058*I4058*'Műszaki adattábla'!$C$7/'Műszaki adattábla'!$C$8)+(G4058*I4058)+(H4058*I4058))/12*'Műszaki adattábla'!T4049,0))</f>
        <v/>
      </c>
      <c r="L4058" s="32" t="str">
        <f t="shared" si="133"/>
        <v/>
      </c>
    </row>
    <row r="4059" spans="2:12" ht="14.4" thickBot="1" x14ac:dyDescent="0.3">
      <c r="B4059" s="28" t="str">
        <f t="shared" si="132"/>
        <v/>
      </c>
      <c r="C4059" s="167" t="str">
        <f>IF(D4059="","",VLOOKUP(D4059,'Műszaki adattábla'!F:G,2,0))</f>
        <v/>
      </c>
      <c r="D4059" s="168" t="str">
        <f>IF('Műszaki adattábla'!F4050="","",'Műszaki adattábla'!F4050)</f>
        <v/>
      </c>
      <c r="E4059" s="169" t="str">
        <f>IF(D4059="","",VLOOKUP(D4059,'Műszaki adattábla'!F:R,13,0))</f>
        <v/>
      </c>
      <c r="F4059" s="29" t="str">
        <f>IF(D4059="","",VLOOKUP(D4059,'Műszaki adattábla'!F:M,8,0))</f>
        <v/>
      </c>
      <c r="G4059" s="29" t="str">
        <f>IF(D4059="","",IF('Műszaki adattábla'!L4050="20-99",IF('Műszaki adattábla'!O4050="","Nem adott meg lekötött teljesítményt",VLOOKUP(D4059,'Műszaki adattábla'!F:O,10,0)),0))</f>
        <v/>
      </c>
      <c r="H4059" s="29" t="str">
        <f>IF(D4059="","",VLOOKUP(D4059,'Műszaki adattábla'!F:P,11,0))</f>
        <v/>
      </c>
      <c r="I4059" s="30"/>
      <c r="J4059" s="30"/>
      <c r="K4059" s="31" t="str">
        <f>IF(D4059="","",ROUND(((F4059*I4059*'Műszaki adattábla'!$C$7/'Műszaki adattábla'!$C$8)+(G4059*I4059)+(H4059*I4059))/12*'Műszaki adattábla'!T4050,0))</f>
        <v/>
      </c>
      <c r="L4059" s="32" t="str">
        <f t="shared" si="133"/>
        <v/>
      </c>
    </row>
    <row r="4060" spans="2:12" ht="14.4" thickBot="1" x14ac:dyDescent="0.3">
      <c r="B4060" s="28" t="str">
        <f t="shared" ref="B4060:B4123" si="134">IF(D4060="","",B4059+1)</f>
        <v/>
      </c>
      <c r="C4060" s="167" t="str">
        <f>IF(D4060="","",VLOOKUP(D4060,'Műszaki adattábla'!F:G,2,0))</f>
        <v/>
      </c>
      <c r="D4060" s="168" t="str">
        <f>IF('Műszaki adattábla'!F4051="","",'Műszaki adattábla'!F4051)</f>
        <v/>
      </c>
      <c r="E4060" s="169" t="str">
        <f>IF(D4060="","",VLOOKUP(D4060,'Műszaki adattábla'!F:R,13,0))</f>
        <v/>
      </c>
      <c r="F4060" s="29" t="str">
        <f>IF(D4060="","",VLOOKUP(D4060,'Műszaki adattábla'!F:M,8,0))</f>
        <v/>
      </c>
      <c r="G4060" s="29" t="str">
        <f>IF(D4060="","",IF('Műszaki adattábla'!L4051="20-99",IF('Műszaki adattábla'!O4051="","Nem adott meg lekötött teljesítményt",VLOOKUP(D4060,'Műszaki adattábla'!F:O,10,0)),0))</f>
        <v/>
      </c>
      <c r="H4060" s="29" t="str">
        <f>IF(D4060="","",VLOOKUP(D4060,'Műszaki adattábla'!F:P,11,0))</f>
        <v/>
      </c>
      <c r="I4060" s="30"/>
      <c r="J4060" s="30"/>
      <c r="K4060" s="31" t="str">
        <f>IF(D4060="","",ROUND(((F4060*I4060*'Műszaki adattábla'!$C$7/'Műszaki adattábla'!$C$8)+(G4060*I4060)+(H4060*I4060))/12*'Műszaki adattábla'!T4051,0))</f>
        <v/>
      </c>
      <c r="L4060" s="32" t="str">
        <f t="shared" ref="L4060:L4123" si="135">IF(D4060="","",ROUND((J4060/1000)*E4060,0))</f>
        <v/>
      </c>
    </row>
    <row r="4061" spans="2:12" ht="14.4" thickBot="1" x14ac:dyDescent="0.3">
      <c r="B4061" s="28" t="str">
        <f t="shared" si="134"/>
        <v/>
      </c>
      <c r="C4061" s="167" t="str">
        <f>IF(D4061="","",VLOOKUP(D4061,'Műszaki adattábla'!F:G,2,0))</f>
        <v/>
      </c>
      <c r="D4061" s="168" t="str">
        <f>IF('Műszaki adattábla'!F4052="","",'Műszaki adattábla'!F4052)</f>
        <v/>
      </c>
      <c r="E4061" s="169" t="str">
        <f>IF(D4061="","",VLOOKUP(D4061,'Műszaki adattábla'!F:R,13,0))</f>
        <v/>
      </c>
      <c r="F4061" s="29" t="str">
        <f>IF(D4061="","",VLOOKUP(D4061,'Műszaki adattábla'!F:M,8,0))</f>
        <v/>
      </c>
      <c r="G4061" s="29" t="str">
        <f>IF(D4061="","",IF('Műszaki adattábla'!L4052="20-99",IF('Műszaki adattábla'!O4052="","Nem adott meg lekötött teljesítményt",VLOOKUP(D4061,'Műszaki adattábla'!F:O,10,0)),0))</f>
        <v/>
      </c>
      <c r="H4061" s="29" t="str">
        <f>IF(D4061="","",VLOOKUP(D4061,'Műszaki adattábla'!F:P,11,0))</f>
        <v/>
      </c>
      <c r="I4061" s="30"/>
      <c r="J4061" s="30"/>
      <c r="K4061" s="31" t="str">
        <f>IF(D4061="","",ROUND(((F4061*I4061*'Műszaki adattábla'!$C$7/'Műszaki adattábla'!$C$8)+(G4061*I4061)+(H4061*I4061))/12*'Műszaki adattábla'!T4052,0))</f>
        <v/>
      </c>
      <c r="L4061" s="32" t="str">
        <f t="shared" si="135"/>
        <v/>
      </c>
    </row>
    <row r="4062" spans="2:12" ht="14.4" thickBot="1" x14ac:dyDescent="0.3">
      <c r="B4062" s="28" t="str">
        <f t="shared" si="134"/>
        <v/>
      </c>
      <c r="C4062" s="167" t="str">
        <f>IF(D4062="","",VLOOKUP(D4062,'Műszaki adattábla'!F:G,2,0))</f>
        <v/>
      </c>
      <c r="D4062" s="168" t="str">
        <f>IF('Műszaki adattábla'!F4053="","",'Műszaki adattábla'!F4053)</f>
        <v/>
      </c>
      <c r="E4062" s="169" t="str">
        <f>IF(D4062="","",VLOOKUP(D4062,'Műszaki adattábla'!F:R,13,0))</f>
        <v/>
      </c>
      <c r="F4062" s="29" t="str">
        <f>IF(D4062="","",VLOOKUP(D4062,'Műszaki adattábla'!F:M,8,0))</f>
        <v/>
      </c>
      <c r="G4062" s="29" t="str">
        <f>IF(D4062="","",IF('Műszaki adattábla'!L4053="20-99",IF('Műszaki adattábla'!O4053="","Nem adott meg lekötött teljesítményt",VLOOKUP(D4062,'Műszaki adattábla'!F:O,10,0)),0))</f>
        <v/>
      </c>
      <c r="H4062" s="29" t="str">
        <f>IF(D4062="","",VLOOKUP(D4062,'Műszaki adattábla'!F:P,11,0))</f>
        <v/>
      </c>
      <c r="I4062" s="30"/>
      <c r="J4062" s="30"/>
      <c r="K4062" s="31" t="str">
        <f>IF(D4062="","",ROUND(((F4062*I4062*'Műszaki adattábla'!$C$7/'Műszaki adattábla'!$C$8)+(G4062*I4062)+(H4062*I4062))/12*'Műszaki adattábla'!T4053,0))</f>
        <v/>
      </c>
      <c r="L4062" s="32" t="str">
        <f t="shared" si="135"/>
        <v/>
      </c>
    </row>
    <row r="4063" spans="2:12" ht="14.4" thickBot="1" x14ac:dyDescent="0.3">
      <c r="B4063" s="28" t="str">
        <f t="shared" si="134"/>
        <v/>
      </c>
      <c r="C4063" s="167" t="str">
        <f>IF(D4063="","",VLOOKUP(D4063,'Műszaki adattábla'!F:G,2,0))</f>
        <v/>
      </c>
      <c r="D4063" s="168" t="str">
        <f>IF('Műszaki adattábla'!F4054="","",'Műszaki adattábla'!F4054)</f>
        <v/>
      </c>
      <c r="E4063" s="169" t="str">
        <f>IF(D4063="","",VLOOKUP(D4063,'Műszaki adattábla'!F:R,13,0))</f>
        <v/>
      </c>
      <c r="F4063" s="29" t="str">
        <f>IF(D4063="","",VLOOKUP(D4063,'Műszaki adattábla'!F:M,8,0))</f>
        <v/>
      </c>
      <c r="G4063" s="29" t="str">
        <f>IF(D4063="","",IF('Műszaki adattábla'!L4054="20-99",IF('Műszaki adattábla'!O4054="","Nem adott meg lekötött teljesítményt",VLOOKUP(D4063,'Műszaki adattábla'!F:O,10,0)),0))</f>
        <v/>
      </c>
      <c r="H4063" s="29" t="str">
        <f>IF(D4063="","",VLOOKUP(D4063,'Műszaki adattábla'!F:P,11,0))</f>
        <v/>
      </c>
      <c r="I4063" s="30"/>
      <c r="J4063" s="30"/>
      <c r="K4063" s="31" t="str">
        <f>IF(D4063="","",ROUND(((F4063*I4063*'Műszaki adattábla'!$C$7/'Műszaki adattábla'!$C$8)+(G4063*I4063)+(H4063*I4063))/12*'Műszaki adattábla'!T4054,0))</f>
        <v/>
      </c>
      <c r="L4063" s="32" t="str">
        <f t="shared" si="135"/>
        <v/>
      </c>
    </row>
    <row r="4064" spans="2:12" ht="14.4" thickBot="1" x14ac:dyDescent="0.3">
      <c r="B4064" s="28" t="str">
        <f t="shared" si="134"/>
        <v/>
      </c>
      <c r="C4064" s="167" t="str">
        <f>IF(D4064="","",VLOOKUP(D4064,'Műszaki adattábla'!F:G,2,0))</f>
        <v/>
      </c>
      <c r="D4064" s="168" t="str">
        <f>IF('Műszaki adattábla'!F4055="","",'Műszaki adattábla'!F4055)</f>
        <v/>
      </c>
      <c r="E4064" s="169" t="str">
        <f>IF(D4064="","",VLOOKUP(D4064,'Műszaki adattábla'!F:R,13,0))</f>
        <v/>
      </c>
      <c r="F4064" s="29" t="str">
        <f>IF(D4064="","",VLOOKUP(D4064,'Műszaki adattábla'!F:M,8,0))</f>
        <v/>
      </c>
      <c r="G4064" s="29" t="str">
        <f>IF(D4064="","",IF('Műszaki adattábla'!L4055="20-99",IF('Műszaki adattábla'!O4055="","Nem adott meg lekötött teljesítményt",VLOOKUP(D4064,'Műszaki adattábla'!F:O,10,0)),0))</f>
        <v/>
      </c>
      <c r="H4064" s="29" t="str">
        <f>IF(D4064="","",VLOOKUP(D4064,'Műszaki adattábla'!F:P,11,0))</f>
        <v/>
      </c>
      <c r="I4064" s="30"/>
      <c r="J4064" s="30"/>
      <c r="K4064" s="31" t="str">
        <f>IF(D4064="","",ROUND(((F4064*I4064*'Műszaki adattábla'!$C$7/'Műszaki adattábla'!$C$8)+(G4064*I4064)+(H4064*I4064))/12*'Műszaki adattábla'!T4055,0))</f>
        <v/>
      </c>
      <c r="L4064" s="32" t="str">
        <f t="shared" si="135"/>
        <v/>
      </c>
    </row>
    <row r="4065" spans="2:12" ht="14.4" thickBot="1" x14ac:dyDescent="0.3">
      <c r="B4065" s="28" t="str">
        <f t="shared" si="134"/>
        <v/>
      </c>
      <c r="C4065" s="167" t="str">
        <f>IF(D4065="","",VLOOKUP(D4065,'Műszaki adattábla'!F:G,2,0))</f>
        <v/>
      </c>
      <c r="D4065" s="168" t="str">
        <f>IF('Műszaki adattábla'!F4056="","",'Műszaki adattábla'!F4056)</f>
        <v/>
      </c>
      <c r="E4065" s="169" t="str">
        <f>IF(D4065="","",VLOOKUP(D4065,'Műszaki adattábla'!F:R,13,0))</f>
        <v/>
      </c>
      <c r="F4065" s="29" t="str">
        <f>IF(D4065="","",VLOOKUP(D4065,'Műszaki adattábla'!F:M,8,0))</f>
        <v/>
      </c>
      <c r="G4065" s="29" t="str">
        <f>IF(D4065="","",IF('Műszaki adattábla'!L4056="20-99",IF('Műszaki adattábla'!O4056="","Nem adott meg lekötött teljesítményt",VLOOKUP(D4065,'Műszaki adattábla'!F:O,10,0)),0))</f>
        <v/>
      </c>
      <c r="H4065" s="29" t="str">
        <f>IF(D4065="","",VLOOKUP(D4065,'Műszaki adattábla'!F:P,11,0))</f>
        <v/>
      </c>
      <c r="I4065" s="30"/>
      <c r="J4065" s="30"/>
      <c r="K4065" s="31" t="str">
        <f>IF(D4065="","",ROUND(((F4065*I4065*'Műszaki adattábla'!$C$7/'Műszaki adattábla'!$C$8)+(G4065*I4065)+(H4065*I4065))/12*'Műszaki adattábla'!T4056,0))</f>
        <v/>
      </c>
      <c r="L4065" s="32" t="str">
        <f t="shared" si="135"/>
        <v/>
      </c>
    </row>
    <row r="4066" spans="2:12" ht="14.4" thickBot="1" x14ac:dyDescent="0.3">
      <c r="B4066" s="28" t="str">
        <f t="shared" si="134"/>
        <v/>
      </c>
      <c r="C4066" s="167" t="str">
        <f>IF(D4066="","",VLOOKUP(D4066,'Műszaki adattábla'!F:G,2,0))</f>
        <v/>
      </c>
      <c r="D4066" s="168" t="str">
        <f>IF('Műszaki adattábla'!F4057="","",'Műszaki adattábla'!F4057)</f>
        <v/>
      </c>
      <c r="E4066" s="169" t="str">
        <f>IF(D4066="","",VLOOKUP(D4066,'Műszaki adattábla'!F:R,13,0))</f>
        <v/>
      </c>
      <c r="F4066" s="29" t="str">
        <f>IF(D4066="","",VLOOKUP(D4066,'Műszaki adattábla'!F:M,8,0))</f>
        <v/>
      </c>
      <c r="G4066" s="29" t="str">
        <f>IF(D4066="","",IF('Műszaki adattábla'!L4057="20-99",IF('Műszaki adattábla'!O4057="","Nem adott meg lekötött teljesítményt",VLOOKUP(D4066,'Műszaki adattábla'!F:O,10,0)),0))</f>
        <v/>
      </c>
      <c r="H4066" s="29" t="str">
        <f>IF(D4066="","",VLOOKUP(D4066,'Műszaki adattábla'!F:P,11,0))</f>
        <v/>
      </c>
      <c r="I4066" s="30"/>
      <c r="J4066" s="30"/>
      <c r="K4066" s="31" t="str">
        <f>IF(D4066="","",ROUND(((F4066*I4066*'Műszaki adattábla'!$C$7/'Műszaki adattábla'!$C$8)+(G4066*I4066)+(H4066*I4066))/12*'Műszaki adattábla'!T4057,0))</f>
        <v/>
      </c>
      <c r="L4066" s="32" t="str">
        <f t="shared" si="135"/>
        <v/>
      </c>
    </row>
    <row r="4067" spans="2:12" ht="14.4" thickBot="1" x14ac:dyDescent="0.3">
      <c r="B4067" s="28" t="str">
        <f t="shared" si="134"/>
        <v/>
      </c>
      <c r="C4067" s="167" t="str">
        <f>IF(D4067="","",VLOOKUP(D4067,'Műszaki adattábla'!F:G,2,0))</f>
        <v/>
      </c>
      <c r="D4067" s="168" t="str">
        <f>IF('Műszaki adattábla'!F4058="","",'Műszaki adattábla'!F4058)</f>
        <v/>
      </c>
      <c r="E4067" s="169" t="str">
        <f>IF(D4067="","",VLOOKUP(D4067,'Műszaki adattábla'!F:R,13,0))</f>
        <v/>
      </c>
      <c r="F4067" s="29" t="str">
        <f>IF(D4067="","",VLOOKUP(D4067,'Műszaki adattábla'!F:M,8,0))</f>
        <v/>
      </c>
      <c r="G4067" s="29" t="str">
        <f>IF(D4067="","",IF('Műszaki adattábla'!L4058="20-99",IF('Műszaki adattábla'!O4058="","Nem adott meg lekötött teljesítményt",VLOOKUP(D4067,'Műszaki adattábla'!F:O,10,0)),0))</f>
        <v/>
      </c>
      <c r="H4067" s="29" t="str">
        <f>IF(D4067="","",VLOOKUP(D4067,'Műszaki adattábla'!F:P,11,0))</f>
        <v/>
      </c>
      <c r="I4067" s="30"/>
      <c r="J4067" s="30"/>
      <c r="K4067" s="31" t="str">
        <f>IF(D4067="","",ROUND(((F4067*I4067*'Műszaki adattábla'!$C$7/'Műszaki adattábla'!$C$8)+(G4067*I4067)+(H4067*I4067))/12*'Műszaki adattábla'!T4058,0))</f>
        <v/>
      </c>
      <c r="L4067" s="32" t="str">
        <f t="shared" si="135"/>
        <v/>
      </c>
    </row>
    <row r="4068" spans="2:12" ht="14.4" thickBot="1" x14ac:dyDescent="0.3">
      <c r="B4068" s="28" t="str">
        <f t="shared" si="134"/>
        <v/>
      </c>
      <c r="C4068" s="167" t="str">
        <f>IF(D4068="","",VLOOKUP(D4068,'Műszaki adattábla'!F:G,2,0))</f>
        <v/>
      </c>
      <c r="D4068" s="168" t="str">
        <f>IF('Műszaki adattábla'!F4059="","",'Műszaki adattábla'!F4059)</f>
        <v/>
      </c>
      <c r="E4068" s="169" t="str">
        <f>IF(D4068="","",VLOOKUP(D4068,'Műszaki adattábla'!F:R,13,0))</f>
        <v/>
      </c>
      <c r="F4068" s="29" t="str">
        <f>IF(D4068="","",VLOOKUP(D4068,'Műszaki adattábla'!F:M,8,0))</f>
        <v/>
      </c>
      <c r="G4068" s="29" t="str">
        <f>IF(D4068="","",IF('Műszaki adattábla'!L4059="20-99",IF('Műszaki adattábla'!O4059="","Nem adott meg lekötött teljesítményt",VLOOKUP(D4068,'Műszaki adattábla'!F:O,10,0)),0))</f>
        <v/>
      </c>
      <c r="H4068" s="29" t="str">
        <f>IF(D4068="","",VLOOKUP(D4068,'Műszaki adattábla'!F:P,11,0))</f>
        <v/>
      </c>
      <c r="I4068" s="30"/>
      <c r="J4068" s="30"/>
      <c r="K4068" s="31" t="str">
        <f>IF(D4068="","",ROUND(((F4068*I4068*'Műszaki adattábla'!$C$7/'Műszaki adattábla'!$C$8)+(G4068*I4068)+(H4068*I4068))/12*'Műszaki adattábla'!T4059,0))</f>
        <v/>
      </c>
      <c r="L4068" s="32" t="str">
        <f t="shared" si="135"/>
        <v/>
      </c>
    </row>
    <row r="4069" spans="2:12" ht="14.4" thickBot="1" x14ac:dyDescent="0.3">
      <c r="B4069" s="28" t="str">
        <f t="shared" si="134"/>
        <v/>
      </c>
      <c r="C4069" s="167" t="str">
        <f>IF(D4069="","",VLOOKUP(D4069,'Műszaki adattábla'!F:G,2,0))</f>
        <v/>
      </c>
      <c r="D4069" s="168" t="str">
        <f>IF('Műszaki adattábla'!F4060="","",'Műszaki adattábla'!F4060)</f>
        <v/>
      </c>
      <c r="E4069" s="169" t="str">
        <f>IF(D4069="","",VLOOKUP(D4069,'Műszaki adattábla'!F:R,13,0))</f>
        <v/>
      </c>
      <c r="F4069" s="29" t="str">
        <f>IF(D4069="","",VLOOKUP(D4069,'Műszaki adattábla'!F:M,8,0))</f>
        <v/>
      </c>
      <c r="G4069" s="29" t="str">
        <f>IF(D4069="","",IF('Műszaki adattábla'!L4060="20-99",IF('Műszaki adattábla'!O4060="","Nem adott meg lekötött teljesítményt",VLOOKUP(D4069,'Műszaki adattábla'!F:O,10,0)),0))</f>
        <v/>
      </c>
      <c r="H4069" s="29" t="str">
        <f>IF(D4069="","",VLOOKUP(D4069,'Műszaki adattábla'!F:P,11,0))</f>
        <v/>
      </c>
      <c r="I4069" s="30"/>
      <c r="J4069" s="30"/>
      <c r="K4069" s="31" t="str">
        <f>IF(D4069="","",ROUND(((F4069*I4069*'Műszaki adattábla'!$C$7/'Műszaki adattábla'!$C$8)+(G4069*I4069)+(H4069*I4069))/12*'Műszaki adattábla'!T4060,0))</f>
        <v/>
      </c>
      <c r="L4069" s="32" t="str">
        <f t="shared" si="135"/>
        <v/>
      </c>
    </row>
    <row r="4070" spans="2:12" ht="14.4" thickBot="1" x14ac:dyDescent="0.3">
      <c r="B4070" s="28" t="str">
        <f t="shared" si="134"/>
        <v/>
      </c>
      <c r="C4070" s="167" t="str">
        <f>IF(D4070="","",VLOOKUP(D4070,'Műszaki adattábla'!F:G,2,0))</f>
        <v/>
      </c>
      <c r="D4070" s="168" t="str">
        <f>IF('Műszaki adattábla'!F4061="","",'Műszaki adattábla'!F4061)</f>
        <v/>
      </c>
      <c r="E4070" s="169" t="str">
        <f>IF(D4070="","",VLOOKUP(D4070,'Műszaki adattábla'!F:R,13,0))</f>
        <v/>
      </c>
      <c r="F4070" s="29" t="str">
        <f>IF(D4070="","",VLOOKUP(D4070,'Műszaki adattábla'!F:M,8,0))</f>
        <v/>
      </c>
      <c r="G4070" s="29" t="str">
        <f>IF(D4070="","",IF('Műszaki adattábla'!L4061="20-99",IF('Műszaki adattábla'!O4061="","Nem adott meg lekötött teljesítményt",VLOOKUP(D4070,'Műszaki adattábla'!F:O,10,0)),0))</f>
        <v/>
      </c>
      <c r="H4070" s="29" t="str">
        <f>IF(D4070="","",VLOOKUP(D4070,'Műszaki adattábla'!F:P,11,0))</f>
        <v/>
      </c>
      <c r="I4070" s="30"/>
      <c r="J4070" s="30"/>
      <c r="K4070" s="31" t="str">
        <f>IF(D4070="","",ROUND(((F4070*I4070*'Műszaki adattábla'!$C$7/'Műszaki adattábla'!$C$8)+(G4070*I4070)+(H4070*I4070))/12*'Műszaki adattábla'!T4061,0))</f>
        <v/>
      </c>
      <c r="L4070" s="32" t="str">
        <f t="shared" si="135"/>
        <v/>
      </c>
    </row>
    <row r="4071" spans="2:12" ht="14.4" thickBot="1" x14ac:dyDescent="0.3">
      <c r="B4071" s="28" t="str">
        <f t="shared" si="134"/>
        <v/>
      </c>
      <c r="C4071" s="167" t="str">
        <f>IF(D4071="","",VLOOKUP(D4071,'Műszaki adattábla'!F:G,2,0))</f>
        <v/>
      </c>
      <c r="D4071" s="168" t="str">
        <f>IF('Műszaki adattábla'!F4062="","",'Műszaki adattábla'!F4062)</f>
        <v/>
      </c>
      <c r="E4071" s="169" t="str">
        <f>IF(D4071="","",VLOOKUP(D4071,'Műszaki adattábla'!F:R,13,0))</f>
        <v/>
      </c>
      <c r="F4071" s="29" t="str">
        <f>IF(D4071="","",VLOOKUP(D4071,'Műszaki adattábla'!F:M,8,0))</f>
        <v/>
      </c>
      <c r="G4071" s="29" t="str">
        <f>IF(D4071="","",IF('Műszaki adattábla'!L4062="20-99",IF('Műszaki adattábla'!O4062="","Nem adott meg lekötött teljesítményt",VLOOKUP(D4071,'Műszaki adattábla'!F:O,10,0)),0))</f>
        <v/>
      </c>
      <c r="H4071" s="29" t="str">
        <f>IF(D4071="","",VLOOKUP(D4071,'Műszaki adattábla'!F:P,11,0))</f>
        <v/>
      </c>
      <c r="I4071" s="30"/>
      <c r="J4071" s="30"/>
      <c r="K4071" s="31" t="str">
        <f>IF(D4071="","",ROUND(((F4071*I4071*'Műszaki adattábla'!$C$7/'Műszaki adattábla'!$C$8)+(G4071*I4071)+(H4071*I4071))/12*'Műszaki adattábla'!T4062,0))</f>
        <v/>
      </c>
      <c r="L4071" s="32" t="str">
        <f t="shared" si="135"/>
        <v/>
      </c>
    </row>
    <row r="4072" spans="2:12" ht="14.4" thickBot="1" x14ac:dyDescent="0.3">
      <c r="B4072" s="28" t="str">
        <f t="shared" si="134"/>
        <v/>
      </c>
      <c r="C4072" s="167" t="str">
        <f>IF(D4072="","",VLOOKUP(D4072,'Műszaki adattábla'!F:G,2,0))</f>
        <v/>
      </c>
      <c r="D4072" s="168" t="str">
        <f>IF('Műszaki adattábla'!F4063="","",'Műszaki adattábla'!F4063)</f>
        <v/>
      </c>
      <c r="E4072" s="169" t="str">
        <f>IF(D4072="","",VLOOKUP(D4072,'Műszaki adattábla'!F:R,13,0))</f>
        <v/>
      </c>
      <c r="F4072" s="29" t="str">
        <f>IF(D4072="","",VLOOKUP(D4072,'Műszaki adattábla'!F:M,8,0))</f>
        <v/>
      </c>
      <c r="G4072" s="29" t="str">
        <f>IF(D4072="","",IF('Műszaki adattábla'!L4063="20-99",IF('Műszaki adattábla'!O4063="","Nem adott meg lekötött teljesítményt",VLOOKUP(D4072,'Műszaki adattábla'!F:O,10,0)),0))</f>
        <v/>
      </c>
      <c r="H4072" s="29" t="str">
        <f>IF(D4072="","",VLOOKUP(D4072,'Műszaki adattábla'!F:P,11,0))</f>
        <v/>
      </c>
      <c r="I4072" s="30"/>
      <c r="J4072" s="30"/>
      <c r="K4072" s="31" t="str">
        <f>IF(D4072="","",ROUND(((F4072*I4072*'Műszaki adattábla'!$C$7/'Műszaki adattábla'!$C$8)+(G4072*I4072)+(H4072*I4072))/12*'Műszaki adattábla'!T4063,0))</f>
        <v/>
      </c>
      <c r="L4072" s="32" t="str">
        <f t="shared" si="135"/>
        <v/>
      </c>
    </row>
    <row r="4073" spans="2:12" ht="14.4" thickBot="1" x14ac:dyDescent="0.3">
      <c r="B4073" s="28" t="str">
        <f t="shared" si="134"/>
        <v/>
      </c>
      <c r="C4073" s="167" t="str">
        <f>IF(D4073="","",VLOOKUP(D4073,'Műszaki adattábla'!F:G,2,0))</f>
        <v/>
      </c>
      <c r="D4073" s="168" t="str">
        <f>IF('Műszaki adattábla'!F4064="","",'Műszaki adattábla'!F4064)</f>
        <v/>
      </c>
      <c r="E4073" s="169" t="str">
        <f>IF(D4073="","",VLOOKUP(D4073,'Műszaki adattábla'!F:R,13,0))</f>
        <v/>
      </c>
      <c r="F4073" s="29" t="str">
        <f>IF(D4073="","",VLOOKUP(D4073,'Műszaki adattábla'!F:M,8,0))</f>
        <v/>
      </c>
      <c r="G4073" s="29" t="str">
        <f>IF(D4073="","",IF('Műszaki adattábla'!L4064="20-99",IF('Műszaki adattábla'!O4064="","Nem adott meg lekötött teljesítményt",VLOOKUP(D4073,'Műszaki adattábla'!F:O,10,0)),0))</f>
        <v/>
      </c>
      <c r="H4073" s="29" t="str">
        <f>IF(D4073="","",VLOOKUP(D4073,'Műszaki adattábla'!F:P,11,0))</f>
        <v/>
      </c>
      <c r="I4073" s="30"/>
      <c r="J4073" s="30"/>
      <c r="K4073" s="31" t="str">
        <f>IF(D4073="","",ROUND(((F4073*I4073*'Műszaki adattábla'!$C$7/'Műszaki adattábla'!$C$8)+(G4073*I4073)+(H4073*I4073))/12*'Műszaki adattábla'!T4064,0))</f>
        <v/>
      </c>
      <c r="L4073" s="32" t="str">
        <f t="shared" si="135"/>
        <v/>
      </c>
    </row>
    <row r="4074" spans="2:12" ht="14.4" thickBot="1" x14ac:dyDescent="0.3">
      <c r="B4074" s="28" t="str">
        <f t="shared" si="134"/>
        <v/>
      </c>
      <c r="C4074" s="167" t="str">
        <f>IF(D4074="","",VLOOKUP(D4074,'Műszaki adattábla'!F:G,2,0))</f>
        <v/>
      </c>
      <c r="D4074" s="168" t="str">
        <f>IF('Műszaki adattábla'!F4065="","",'Műszaki adattábla'!F4065)</f>
        <v/>
      </c>
      <c r="E4074" s="169" t="str">
        <f>IF(D4074="","",VLOOKUP(D4074,'Műszaki adattábla'!F:R,13,0))</f>
        <v/>
      </c>
      <c r="F4074" s="29" t="str">
        <f>IF(D4074="","",VLOOKUP(D4074,'Műszaki adattábla'!F:M,8,0))</f>
        <v/>
      </c>
      <c r="G4074" s="29" t="str">
        <f>IF(D4074="","",IF('Műszaki adattábla'!L4065="20-99",IF('Műszaki adattábla'!O4065="","Nem adott meg lekötött teljesítményt",VLOOKUP(D4074,'Műszaki adattábla'!F:O,10,0)),0))</f>
        <v/>
      </c>
      <c r="H4074" s="29" t="str">
        <f>IF(D4074="","",VLOOKUP(D4074,'Műszaki adattábla'!F:P,11,0))</f>
        <v/>
      </c>
      <c r="I4074" s="30"/>
      <c r="J4074" s="30"/>
      <c r="K4074" s="31" t="str">
        <f>IF(D4074="","",ROUND(((F4074*I4074*'Műszaki adattábla'!$C$7/'Műszaki adattábla'!$C$8)+(G4074*I4074)+(H4074*I4074))/12*'Műszaki adattábla'!T4065,0))</f>
        <v/>
      </c>
      <c r="L4074" s="32" t="str">
        <f t="shared" si="135"/>
        <v/>
      </c>
    </row>
    <row r="4075" spans="2:12" ht="14.4" thickBot="1" x14ac:dyDescent="0.3">
      <c r="B4075" s="28" t="str">
        <f t="shared" si="134"/>
        <v/>
      </c>
      <c r="C4075" s="167" t="str">
        <f>IF(D4075="","",VLOOKUP(D4075,'Műszaki adattábla'!F:G,2,0))</f>
        <v/>
      </c>
      <c r="D4075" s="168" t="str">
        <f>IF('Műszaki adattábla'!F4066="","",'Műszaki adattábla'!F4066)</f>
        <v/>
      </c>
      <c r="E4075" s="169" t="str">
        <f>IF(D4075="","",VLOOKUP(D4075,'Műszaki adattábla'!F:R,13,0))</f>
        <v/>
      </c>
      <c r="F4075" s="29" t="str">
        <f>IF(D4075="","",VLOOKUP(D4075,'Műszaki adattábla'!F:M,8,0))</f>
        <v/>
      </c>
      <c r="G4075" s="29" t="str">
        <f>IF(D4075="","",IF('Műszaki adattábla'!L4066="20-99",IF('Műszaki adattábla'!O4066="","Nem adott meg lekötött teljesítményt",VLOOKUP(D4075,'Műszaki adattábla'!F:O,10,0)),0))</f>
        <v/>
      </c>
      <c r="H4075" s="29" t="str">
        <f>IF(D4075="","",VLOOKUP(D4075,'Műszaki adattábla'!F:P,11,0))</f>
        <v/>
      </c>
      <c r="I4075" s="30"/>
      <c r="J4075" s="30"/>
      <c r="K4075" s="31" t="str">
        <f>IF(D4075="","",ROUND(((F4075*I4075*'Műszaki adattábla'!$C$7/'Műszaki adattábla'!$C$8)+(G4075*I4075)+(H4075*I4075))/12*'Műszaki adattábla'!T4066,0))</f>
        <v/>
      </c>
      <c r="L4075" s="32" t="str">
        <f t="shared" si="135"/>
        <v/>
      </c>
    </row>
    <row r="4076" spans="2:12" ht="14.4" thickBot="1" x14ac:dyDescent="0.3">
      <c r="B4076" s="28" t="str">
        <f t="shared" si="134"/>
        <v/>
      </c>
      <c r="C4076" s="167" t="str">
        <f>IF(D4076="","",VLOOKUP(D4076,'Műszaki adattábla'!F:G,2,0))</f>
        <v/>
      </c>
      <c r="D4076" s="168" t="str">
        <f>IF('Műszaki adattábla'!F4067="","",'Műszaki adattábla'!F4067)</f>
        <v/>
      </c>
      <c r="E4076" s="169" t="str">
        <f>IF(D4076="","",VLOOKUP(D4076,'Műszaki adattábla'!F:R,13,0))</f>
        <v/>
      </c>
      <c r="F4076" s="29" t="str">
        <f>IF(D4076="","",VLOOKUP(D4076,'Műszaki adattábla'!F:M,8,0))</f>
        <v/>
      </c>
      <c r="G4076" s="29" t="str">
        <f>IF(D4076="","",IF('Műszaki adattábla'!L4067="20-99",IF('Műszaki adattábla'!O4067="","Nem adott meg lekötött teljesítményt",VLOOKUP(D4076,'Műszaki adattábla'!F:O,10,0)),0))</f>
        <v/>
      </c>
      <c r="H4076" s="29" t="str">
        <f>IF(D4076="","",VLOOKUP(D4076,'Műszaki adattábla'!F:P,11,0))</f>
        <v/>
      </c>
      <c r="I4076" s="30"/>
      <c r="J4076" s="30"/>
      <c r="K4076" s="31" t="str">
        <f>IF(D4076="","",ROUND(((F4076*I4076*'Műszaki adattábla'!$C$7/'Műszaki adattábla'!$C$8)+(G4076*I4076)+(H4076*I4076))/12*'Műszaki adattábla'!T4067,0))</f>
        <v/>
      </c>
      <c r="L4076" s="32" t="str">
        <f t="shared" si="135"/>
        <v/>
      </c>
    </row>
    <row r="4077" spans="2:12" ht="14.4" thickBot="1" x14ac:dyDescent="0.3">
      <c r="B4077" s="28" t="str">
        <f t="shared" si="134"/>
        <v/>
      </c>
      <c r="C4077" s="167" t="str">
        <f>IF(D4077="","",VLOOKUP(D4077,'Műszaki adattábla'!F:G,2,0))</f>
        <v/>
      </c>
      <c r="D4077" s="168" t="str">
        <f>IF('Műszaki adattábla'!F4068="","",'Műszaki adattábla'!F4068)</f>
        <v/>
      </c>
      <c r="E4077" s="169" t="str">
        <f>IF(D4077="","",VLOOKUP(D4077,'Műszaki adattábla'!F:R,13,0))</f>
        <v/>
      </c>
      <c r="F4077" s="29" t="str">
        <f>IF(D4077="","",VLOOKUP(D4077,'Műszaki adattábla'!F:M,8,0))</f>
        <v/>
      </c>
      <c r="G4077" s="29" t="str">
        <f>IF(D4077="","",IF('Műszaki adattábla'!L4068="20-99",IF('Műszaki adattábla'!O4068="","Nem adott meg lekötött teljesítményt",VLOOKUP(D4077,'Műszaki adattábla'!F:O,10,0)),0))</f>
        <v/>
      </c>
      <c r="H4077" s="29" t="str">
        <f>IF(D4077="","",VLOOKUP(D4077,'Műszaki adattábla'!F:P,11,0))</f>
        <v/>
      </c>
      <c r="I4077" s="30"/>
      <c r="J4077" s="30"/>
      <c r="K4077" s="31" t="str">
        <f>IF(D4077="","",ROUND(((F4077*I4077*'Műszaki adattábla'!$C$7/'Műszaki adattábla'!$C$8)+(G4077*I4077)+(H4077*I4077))/12*'Műszaki adattábla'!T4068,0))</f>
        <v/>
      </c>
      <c r="L4077" s="32" t="str">
        <f t="shared" si="135"/>
        <v/>
      </c>
    </row>
    <row r="4078" spans="2:12" ht="14.4" thickBot="1" x14ac:dyDescent="0.3">
      <c r="B4078" s="28" t="str">
        <f t="shared" si="134"/>
        <v/>
      </c>
      <c r="C4078" s="167" t="str">
        <f>IF(D4078="","",VLOOKUP(D4078,'Műszaki adattábla'!F:G,2,0))</f>
        <v/>
      </c>
      <c r="D4078" s="168" t="str">
        <f>IF('Műszaki adattábla'!F4069="","",'Műszaki adattábla'!F4069)</f>
        <v/>
      </c>
      <c r="E4078" s="169" t="str">
        <f>IF(D4078="","",VLOOKUP(D4078,'Műszaki adattábla'!F:R,13,0))</f>
        <v/>
      </c>
      <c r="F4078" s="29" t="str">
        <f>IF(D4078="","",VLOOKUP(D4078,'Műszaki adattábla'!F:M,8,0))</f>
        <v/>
      </c>
      <c r="G4078" s="29" t="str">
        <f>IF(D4078="","",IF('Műszaki adattábla'!L4069="20-99",IF('Műszaki adattábla'!O4069="","Nem adott meg lekötött teljesítményt",VLOOKUP(D4078,'Műszaki adattábla'!F:O,10,0)),0))</f>
        <v/>
      </c>
      <c r="H4078" s="29" t="str">
        <f>IF(D4078="","",VLOOKUP(D4078,'Műszaki adattábla'!F:P,11,0))</f>
        <v/>
      </c>
      <c r="I4078" s="30"/>
      <c r="J4078" s="30"/>
      <c r="K4078" s="31" t="str">
        <f>IF(D4078="","",ROUND(((F4078*I4078*'Műszaki adattábla'!$C$7/'Műszaki adattábla'!$C$8)+(G4078*I4078)+(H4078*I4078))/12*'Műszaki adattábla'!T4069,0))</f>
        <v/>
      </c>
      <c r="L4078" s="32" t="str">
        <f t="shared" si="135"/>
        <v/>
      </c>
    </row>
    <row r="4079" spans="2:12" ht="14.4" thickBot="1" x14ac:dyDescent="0.3">
      <c r="B4079" s="28" t="str">
        <f t="shared" si="134"/>
        <v/>
      </c>
      <c r="C4079" s="167" t="str">
        <f>IF(D4079="","",VLOOKUP(D4079,'Műszaki adattábla'!F:G,2,0))</f>
        <v/>
      </c>
      <c r="D4079" s="168" t="str">
        <f>IF('Műszaki adattábla'!F4070="","",'Műszaki adattábla'!F4070)</f>
        <v/>
      </c>
      <c r="E4079" s="169" t="str">
        <f>IF(D4079="","",VLOOKUP(D4079,'Műszaki adattábla'!F:R,13,0))</f>
        <v/>
      </c>
      <c r="F4079" s="29" t="str">
        <f>IF(D4079="","",VLOOKUP(D4079,'Műszaki adattábla'!F:M,8,0))</f>
        <v/>
      </c>
      <c r="G4079" s="29" t="str">
        <f>IF(D4079="","",IF('Műszaki adattábla'!L4070="20-99",IF('Műszaki adattábla'!O4070="","Nem adott meg lekötött teljesítményt",VLOOKUP(D4079,'Műszaki adattábla'!F:O,10,0)),0))</f>
        <v/>
      </c>
      <c r="H4079" s="29" t="str">
        <f>IF(D4079="","",VLOOKUP(D4079,'Műszaki adattábla'!F:P,11,0))</f>
        <v/>
      </c>
      <c r="I4079" s="30"/>
      <c r="J4079" s="30"/>
      <c r="K4079" s="31" t="str">
        <f>IF(D4079="","",ROUND(((F4079*I4079*'Műszaki adattábla'!$C$7/'Műszaki adattábla'!$C$8)+(G4079*I4079)+(H4079*I4079))/12*'Műszaki adattábla'!T4070,0))</f>
        <v/>
      </c>
      <c r="L4079" s="32" t="str">
        <f t="shared" si="135"/>
        <v/>
      </c>
    </row>
    <row r="4080" spans="2:12" ht="14.4" thickBot="1" x14ac:dyDescent="0.3">
      <c r="B4080" s="28" t="str">
        <f t="shared" si="134"/>
        <v/>
      </c>
      <c r="C4080" s="167" t="str">
        <f>IF(D4080="","",VLOOKUP(D4080,'Műszaki adattábla'!F:G,2,0))</f>
        <v/>
      </c>
      <c r="D4080" s="168" t="str">
        <f>IF('Műszaki adattábla'!F4071="","",'Műszaki adattábla'!F4071)</f>
        <v/>
      </c>
      <c r="E4080" s="169" t="str">
        <f>IF(D4080="","",VLOOKUP(D4080,'Műszaki adattábla'!F:R,13,0))</f>
        <v/>
      </c>
      <c r="F4080" s="29" t="str">
        <f>IF(D4080="","",VLOOKUP(D4080,'Műszaki adattábla'!F:M,8,0))</f>
        <v/>
      </c>
      <c r="G4080" s="29" t="str">
        <f>IF(D4080="","",IF('Műszaki adattábla'!L4071="20-99",IF('Műszaki adattábla'!O4071="","Nem adott meg lekötött teljesítményt",VLOOKUP(D4080,'Műszaki adattábla'!F:O,10,0)),0))</f>
        <v/>
      </c>
      <c r="H4080" s="29" t="str">
        <f>IF(D4080="","",VLOOKUP(D4080,'Műszaki adattábla'!F:P,11,0))</f>
        <v/>
      </c>
      <c r="I4080" s="30"/>
      <c r="J4080" s="30"/>
      <c r="K4080" s="31" t="str">
        <f>IF(D4080="","",ROUND(((F4080*I4080*'Műszaki adattábla'!$C$7/'Műszaki adattábla'!$C$8)+(G4080*I4080)+(H4080*I4080))/12*'Műszaki adattábla'!T4071,0))</f>
        <v/>
      </c>
      <c r="L4080" s="32" t="str">
        <f t="shared" si="135"/>
        <v/>
      </c>
    </row>
    <row r="4081" spans="2:12" ht="14.4" thickBot="1" x14ac:dyDescent="0.3">
      <c r="B4081" s="28" t="str">
        <f t="shared" si="134"/>
        <v/>
      </c>
      <c r="C4081" s="167" t="str">
        <f>IF(D4081="","",VLOOKUP(D4081,'Műszaki adattábla'!F:G,2,0))</f>
        <v/>
      </c>
      <c r="D4081" s="168" t="str">
        <f>IF('Műszaki adattábla'!F4072="","",'Műszaki adattábla'!F4072)</f>
        <v/>
      </c>
      <c r="E4081" s="169" t="str">
        <f>IF(D4081="","",VLOOKUP(D4081,'Műszaki adattábla'!F:R,13,0))</f>
        <v/>
      </c>
      <c r="F4081" s="29" t="str">
        <f>IF(D4081="","",VLOOKUP(D4081,'Műszaki adattábla'!F:M,8,0))</f>
        <v/>
      </c>
      <c r="G4081" s="29" t="str">
        <f>IF(D4081="","",IF('Műszaki adattábla'!L4072="20-99",IF('Műszaki adattábla'!O4072="","Nem adott meg lekötött teljesítményt",VLOOKUP(D4081,'Műszaki adattábla'!F:O,10,0)),0))</f>
        <v/>
      </c>
      <c r="H4081" s="29" t="str">
        <f>IF(D4081="","",VLOOKUP(D4081,'Műszaki adattábla'!F:P,11,0))</f>
        <v/>
      </c>
      <c r="I4081" s="30"/>
      <c r="J4081" s="30"/>
      <c r="K4081" s="31" t="str">
        <f>IF(D4081="","",ROUND(((F4081*I4081*'Műszaki adattábla'!$C$7/'Műszaki adattábla'!$C$8)+(G4081*I4081)+(H4081*I4081))/12*'Műszaki adattábla'!T4072,0))</f>
        <v/>
      </c>
      <c r="L4081" s="32" t="str">
        <f t="shared" si="135"/>
        <v/>
      </c>
    </row>
    <row r="4082" spans="2:12" ht="14.4" thickBot="1" x14ac:dyDescent="0.3">
      <c r="B4082" s="28" t="str">
        <f t="shared" si="134"/>
        <v/>
      </c>
      <c r="C4082" s="167" t="str">
        <f>IF(D4082="","",VLOOKUP(D4082,'Műszaki adattábla'!F:G,2,0))</f>
        <v/>
      </c>
      <c r="D4082" s="168" t="str">
        <f>IF('Műszaki adattábla'!F4073="","",'Műszaki adattábla'!F4073)</f>
        <v/>
      </c>
      <c r="E4082" s="169" t="str">
        <f>IF(D4082="","",VLOOKUP(D4082,'Műszaki adattábla'!F:R,13,0))</f>
        <v/>
      </c>
      <c r="F4082" s="29" t="str">
        <f>IF(D4082="","",VLOOKUP(D4082,'Műszaki adattábla'!F:M,8,0))</f>
        <v/>
      </c>
      <c r="G4082" s="29" t="str">
        <f>IF(D4082="","",IF('Műszaki adattábla'!L4073="20-99",IF('Műszaki adattábla'!O4073="","Nem adott meg lekötött teljesítményt",VLOOKUP(D4082,'Műszaki adattábla'!F:O,10,0)),0))</f>
        <v/>
      </c>
      <c r="H4082" s="29" t="str">
        <f>IF(D4082="","",VLOOKUP(D4082,'Műszaki adattábla'!F:P,11,0))</f>
        <v/>
      </c>
      <c r="I4082" s="30"/>
      <c r="J4082" s="30"/>
      <c r="K4082" s="31" t="str">
        <f>IF(D4082="","",ROUND(((F4082*I4082*'Műszaki adattábla'!$C$7/'Műszaki adattábla'!$C$8)+(G4082*I4082)+(H4082*I4082))/12*'Műszaki adattábla'!T4073,0))</f>
        <v/>
      </c>
      <c r="L4082" s="32" t="str">
        <f t="shared" si="135"/>
        <v/>
      </c>
    </row>
    <row r="4083" spans="2:12" ht="14.4" thickBot="1" x14ac:dyDescent="0.3">
      <c r="B4083" s="28" t="str">
        <f t="shared" si="134"/>
        <v/>
      </c>
      <c r="C4083" s="167" t="str">
        <f>IF(D4083="","",VLOOKUP(D4083,'Műszaki adattábla'!F:G,2,0))</f>
        <v/>
      </c>
      <c r="D4083" s="168" t="str">
        <f>IF('Műszaki adattábla'!F4074="","",'Műszaki adattábla'!F4074)</f>
        <v/>
      </c>
      <c r="E4083" s="169" t="str">
        <f>IF(D4083="","",VLOOKUP(D4083,'Műszaki adattábla'!F:R,13,0))</f>
        <v/>
      </c>
      <c r="F4083" s="29" t="str">
        <f>IF(D4083="","",VLOOKUP(D4083,'Műszaki adattábla'!F:M,8,0))</f>
        <v/>
      </c>
      <c r="G4083" s="29" t="str">
        <f>IF(D4083="","",IF('Műszaki adattábla'!L4074="20-99",IF('Műszaki adattábla'!O4074="","Nem adott meg lekötött teljesítményt",VLOOKUP(D4083,'Műszaki adattábla'!F:O,10,0)),0))</f>
        <v/>
      </c>
      <c r="H4083" s="29" t="str">
        <f>IF(D4083="","",VLOOKUP(D4083,'Műszaki adattábla'!F:P,11,0))</f>
        <v/>
      </c>
      <c r="I4083" s="30"/>
      <c r="J4083" s="30"/>
      <c r="K4083" s="31" t="str">
        <f>IF(D4083="","",ROUND(((F4083*I4083*'Műszaki adattábla'!$C$7/'Műszaki adattábla'!$C$8)+(G4083*I4083)+(H4083*I4083))/12*'Műszaki adattábla'!T4074,0))</f>
        <v/>
      </c>
      <c r="L4083" s="32" t="str">
        <f t="shared" si="135"/>
        <v/>
      </c>
    </row>
    <row r="4084" spans="2:12" ht="14.4" thickBot="1" x14ac:dyDescent="0.3">
      <c r="B4084" s="28" t="str">
        <f t="shared" si="134"/>
        <v/>
      </c>
      <c r="C4084" s="167" t="str">
        <f>IF(D4084="","",VLOOKUP(D4084,'Műszaki adattábla'!F:G,2,0))</f>
        <v/>
      </c>
      <c r="D4084" s="168" t="str">
        <f>IF('Műszaki adattábla'!F4075="","",'Műszaki adattábla'!F4075)</f>
        <v/>
      </c>
      <c r="E4084" s="169" t="str">
        <f>IF(D4084="","",VLOOKUP(D4084,'Műszaki adattábla'!F:R,13,0))</f>
        <v/>
      </c>
      <c r="F4084" s="29" t="str">
        <f>IF(D4084="","",VLOOKUP(D4084,'Műszaki adattábla'!F:M,8,0))</f>
        <v/>
      </c>
      <c r="G4084" s="29" t="str">
        <f>IF(D4084="","",IF('Műszaki adattábla'!L4075="20-99",IF('Műszaki adattábla'!O4075="","Nem adott meg lekötött teljesítményt",VLOOKUP(D4084,'Műszaki adattábla'!F:O,10,0)),0))</f>
        <v/>
      </c>
      <c r="H4084" s="29" t="str">
        <f>IF(D4084="","",VLOOKUP(D4084,'Műszaki adattábla'!F:P,11,0))</f>
        <v/>
      </c>
      <c r="I4084" s="30"/>
      <c r="J4084" s="30"/>
      <c r="K4084" s="31" t="str">
        <f>IF(D4084="","",ROUND(((F4084*I4084*'Műszaki adattábla'!$C$7/'Műszaki adattábla'!$C$8)+(G4084*I4084)+(H4084*I4084))/12*'Műszaki adattábla'!T4075,0))</f>
        <v/>
      </c>
      <c r="L4084" s="32" t="str">
        <f t="shared" si="135"/>
        <v/>
      </c>
    </row>
    <row r="4085" spans="2:12" ht="14.4" thickBot="1" x14ac:dyDescent="0.3">
      <c r="B4085" s="28" t="str">
        <f t="shared" si="134"/>
        <v/>
      </c>
      <c r="C4085" s="167" t="str">
        <f>IF(D4085="","",VLOOKUP(D4085,'Műszaki adattábla'!F:G,2,0))</f>
        <v/>
      </c>
      <c r="D4085" s="168" t="str">
        <f>IF('Műszaki adattábla'!F4076="","",'Műszaki adattábla'!F4076)</f>
        <v/>
      </c>
      <c r="E4085" s="169" t="str">
        <f>IF(D4085="","",VLOOKUP(D4085,'Műszaki adattábla'!F:R,13,0))</f>
        <v/>
      </c>
      <c r="F4085" s="29" t="str">
        <f>IF(D4085="","",VLOOKUP(D4085,'Műszaki adattábla'!F:M,8,0))</f>
        <v/>
      </c>
      <c r="G4085" s="29" t="str">
        <f>IF(D4085="","",IF('Műszaki adattábla'!L4076="20-99",IF('Műszaki adattábla'!O4076="","Nem adott meg lekötött teljesítményt",VLOOKUP(D4085,'Műszaki adattábla'!F:O,10,0)),0))</f>
        <v/>
      </c>
      <c r="H4085" s="29" t="str">
        <f>IF(D4085="","",VLOOKUP(D4085,'Műszaki adattábla'!F:P,11,0))</f>
        <v/>
      </c>
      <c r="I4085" s="30"/>
      <c r="J4085" s="30"/>
      <c r="K4085" s="31" t="str">
        <f>IF(D4085="","",ROUND(((F4085*I4085*'Műszaki adattábla'!$C$7/'Műszaki adattábla'!$C$8)+(G4085*I4085)+(H4085*I4085))/12*'Műszaki adattábla'!T4076,0))</f>
        <v/>
      </c>
      <c r="L4085" s="32" t="str">
        <f t="shared" si="135"/>
        <v/>
      </c>
    </row>
    <row r="4086" spans="2:12" ht="14.4" thickBot="1" x14ac:dyDescent="0.3">
      <c r="B4086" s="28" t="str">
        <f t="shared" si="134"/>
        <v/>
      </c>
      <c r="C4086" s="167" t="str">
        <f>IF(D4086="","",VLOOKUP(D4086,'Műszaki adattábla'!F:G,2,0))</f>
        <v/>
      </c>
      <c r="D4086" s="168" t="str">
        <f>IF('Műszaki adattábla'!F4077="","",'Műszaki adattábla'!F4077)</f>
        <v/>
      </c>
      <c r="E4086" s="169" t="str">
        <f>IF(D4086="","",VLOOKUP(D4086,'Műszaki adattábla'!F:R,13,0))</f>
        <v/>
      </c>
      <c r="F4086" s="29" t="str">
        <f>IF(D4086="","",VLOOKUP(D4086,'Műszaki adattábla'!F:M,8,0))</f>
        <v/>
      </c>
      <c r="G4086" s="29" t="str">
        <f>IF(D4086="","",IF('Műszaki adattábla'!L4077="20-99",IF('Műszaki adattábla'!O4077="","Nem adott meg lekötött teljesítményt",VLOOKUP(D4086,'Műszaki adattábla'!F:O,10,0)),0))</f>
        <v/>
      </c>
      <c r="H4086" s="29" t="str">
        <f>IF(D4086="","",VLOOKUP(D4086,'Műszaki adattábla'!F:P,11,0))</f>
        <v/>
      </c>
      <c r="I4086" s="30"/>
      <c r="J4086" s="30"/>
      <c r="K4086" s="31" t="str">
        <f>IF(D4086="","",ROUND(((F4086*I4086*'Műszaki adattábla'!$C$7/'Műszaki adattábla'!$C$8)+(G4086*I4086)+(H4086*I4086))/12*'Műszaki adattábla'!T4077,0))</f>
        <v/>
      </c>
      <c r="L4086" s="32" t="str">
        <f t="shared" si="135"/>
        <v/>
      </c>
    </row>
    <row r="4087" spans="2:12" ht="14.4" thickBot="1" x14ac:dyDescent="0.3">
      <c r="B4087" s="28" t="str">
        <f t="shared" si="134"/>
        <v/>
      </c>
      <c r="C4087" s="167" t="str">
        <f>IF(D4087="","",VLOOKUP(D4087,'Műszaki adattábla'!F:G,2,0))</f>
        <v/>
      </c>
      <c r="D4087" s="168" t="str">
        <f>IF('Műszaki adattábla'!F4078="","",'Műszaki adattábla'!F4078)</f>
        <v/>
      </c>
      <c r="E4087" s="169" t="str">
        <f>IF(D4087="","",VLOOKUP(D4087,'Műszaki adattábla'!F:R,13,0))</f>
        <v/>
      </c>
      <c r="F4087" s="29" t="str">
        <f>IF(D4087="","",VLOOKUP(D4087,'Műszaki adattábla'!F:M,8,0))</f>
        <v/>
      </c>
      <c r="G4087" s="29" t="str">
        <f>IF(D4087="","",IF('Műszaki adattábla'!L4078="20-99",IF('Műszaki adattábla'!O4078="","Nem adott meg lekötött teljesítményt",VLOOKUP(D4087,'Műszaki adattábla'!F:O,10,0)),0))</f>
        <v/>
      </c>
      <c r="H4087" s="29" t="str">
        <f>IF(D4087="","",VLOOKUP(D4087,'Műszaki adattábla'!F:P,11,0))</f>
        <v/>
      </c>
      <c r="I4087" s="30"/>
      <c r="J4087" s="30"/>
      <c r="K4087" s="31" t="str">
        <f>IF(D4087="","",ROUND(((F4087*I4087*'Műszaki adattábla'!$C$7/'Műszaki adattábla'!$C$8)+(G4087*I4087)+(H4087*I4087))/12*'Műszaki adattábla'!T4078,0))</f>
        <v/>
      </c>
      <c r="L4087" s="32" t="str">
        <f t="shared" si="135"/>
        <v/>
      </c>
    </row>
    <row r="4088" spans="2:12" ht="14.4" thickBot="1" x14ac:dyDescent="0.3">
      <c r="B4088" s="28" t="str">
        <f t="shared" si="134"/>
        <v/>
      </c>
      <c r="C4088" s="167" t="str">
        <f>IF(D4088="","",VLOOKUP(D4088,'Műszaki adattábla'!F:G,2,0))</f>
        <v/>
      </c>
      <c r="D4088" s="168" t="str">
        <f>IF('Műszaki adattábla'!F4079="","",'Műszaki adattábla'!F4079)</f>
        <v/>
      </c>
      <c r="E4088" s="169" t="str">
        <f>IF(D4088="","",VLOOKUP(D4088,'Műszaki adattábla'!F:R,13,0))</f>
        <v/>
      </c>
      <c r="F4088" s="29" t="str">
        <f>IF(D4088="","",VLOOKUP(D4088,'Műszaki adattábla'!F:M,8,0))</f>
        <v/>
      </c>
      <c r="G4088" s="29" t="str">
        <f>IF(D4088="","",IF('Műszaki adattábla'!L4079="20-99",IF('Műszaki adattábla'!O4079="","Nem adott meg lekötött teljesítményt",VLOOKUP(D4088,'Műszaki adattábla'!F:O,10,0)),0))</f>
        <v/>
      </c>
      <c r="H4088" s="29" t="str">
        <f>IF(D4088="","",VLOOKUP(D4088,'Műszaki adattábla'!F:P,11,0))</f>
        <v/>
      </c>
      <c r="I4088" s="30"/>
      <c r="J4088" s="30"/>
      <c r="K4088" s="31" t="str">
        <f>IF(D4088="","",ROUND(((F4088*I4088*'Műszaki adattábla'!$C$7/'Műszaki adattábla'!$C$8)+(G4088*I4088)+(H4088*I4088))/12*'Műszaki adattábla'!T4079,0))</f>
        <v/>
      </c>
      <c r="L4088" s="32" t="str">
        <f t="shared" si="135"/>
        <v/>
      </c>
    </row>
    <row r="4089" spans="2:12" ht="14.4" thickBot="1" x14ac:dyDescent="0.3">
      <c r="B4089" s="28" t="str">
        <f t="shared" si="134"/>
        <v/>
      </c>
      <c r="C4089" s="167" t="str">
        <f>IF(D4089="","",VLOOKUP(D4089,'Műszaki adattábla'!F:G,2,0))</f>
        <v/>
      </c>
      <c r="D4089" s="168" t="str">
        <f>IF('Műszaki adattábla'!F4080="","",'Műszaki adattábla'!F4080)</f>
        <v/>
      </c>
      <c r="E4089" s="169" t="str">
        <f>IF(D4089="","",VLOOKUP(D4089,'Műszaki adattábla'!F:R,13,0))</f>
        <v/>
      </c>
      <c r="F4089" s="29" t="str">
        <f>IF(D4089="","",VLOOKUP(D4089,'Műszaki adattábla'!F:M,8,0))</f>
        <v/>
      </c>
      <c r="G4089" s="29" t="str">
        <f>IF(D4089="","",IF('Műszaki adattábla'!L4080="20-99",IF('Műszaki adattábla'!O4080="","Nem adott meg lekötött teljesítményt",VLOOKUP(D4089,'Műszaki adattábla'!F:O,10,0)),0))</f>
        <v/>
      </c>
      <c r="H4089" s="29" t="str">
        <f>IF(D4089="","",VLOOKUP(D4089,'Műszaki adattábla'!F:P,11,0))</f>
        <v/>
      </c>
      <c r="I4089" s="30"/>
      <c r="J4089" s="30"/>
      <c r="K4089" s="31" t="str">
        <f>IF(D4089="","",ROUND(((F4089*I4089*'Műszaki adattábla'!$C$7/'Műszaki adattábla'!$C$8)+(G4089*I4089)+(H4089*I4089))/12*'Műszaki adattábla'!T4080,0))</f>
        <v/>
      </c>
      <c r="L4089" s="32" t="str">
        <f t="shared" si="135"/>
        <v/>
      </c>
    </row>
    <row r="4090" spans="2:12" ht="14.4" thickBot="1" x14ac:dyDescent="0.3">
      <c r="B4090" s="28" t="str">
        <f t="shared" si="134"/>
        <v/>
      </c>
      <c r="C4090" s="167" t="str">
        <f>IF(D4090="","",VLOOKUP(D4090,'Műszaki adattábla'!F:G,2,0))</f>
        <v/>
      </c>
      <c r="D4090" s="168" t="str">
        <f>IF('Műszaki adattábla'!F4081="","",'Műszaki adattábla'!F4081)</f>
        <v/>
      </c>
      <c r="E4090" s="169" t="str">
        <f>IF(D4090="","",VLOOKUP(D4090,'Műszaki adattábla'!F:R,13,0))</f>
        <v/>
      </c>
      <c r="F4090" s="29" t="str">
        <f>IF(D4090="","",VLOOKUP(D4090,'Műszaki adattábla'!F:M,8,0))</f>
        <v/>
      </c>
      <c r="G4090" s="29" t="str">
        <f>IF(D4090="","",IF('Műszaki adattábla'!L4081="20-99",IF('Műszaki adattábla'!O4081="","Nem adott meg lekötött teljesítményt",VLOOKUP(D4090,'Műszaki adattábla'!F:O,10,0)),0))</f>
        <v/>
      </c>
      <c r="H4090" s="29" t="str">
        <f>IF(D4090="","",VLOOKUP(D4090,'Műszaki adattábla'!F:P,11,0))</f>
        <v/>
      </c>
      <c r="I4090" s="30"/>
      <c r="J4090" s="30"/>
      <c r="K4090" s="31" t="str">
        <f>IF(D4090="","",ROUND(((F4090*I4090*'Műszaki adattábla'!$C$7/'Műszaki adattábla'!$C$8)+(G4090*I4090)+(H4090*I4090))/12*'Műszaki adattábla'!T4081,0))</f>
        <v/>
      </c>
      <c r="L4090" s="32" t="str">
        <f t="shared" si="135"/>
        <v/>
      </c>
    </row>
    <row r="4091" spans="2:12" ht="14.4" thickBot="1" x14ac:dyDescent="0.3">
      <c r="B4091" s="28" t="str">
        <f t="shared" si="134"/>
        <v/>
      </c>
      <c r="C4091" s="167" t="str">
        <f>IF(D4091="","",VLOOKUP(D4091,'Műszaki adattábla'!F:G,2,0))</f>
        <v/>
      </c>
      <c r="D4091" s="168" t="str">
        <f>IF('Műszaki adattábla'!F4082="","",'Műszaki adattábla'!F4082)</f>
        <v/>
      </c>
      <c r="E4091" s="169" t="str">
        <f>IF(D4091="","",VLOOKUP(D4091,'Műszaki adattábla'!F:R,13,0))</f>
        <v/>
      </c>
      <c r="F4091" s="29" t="str">
        <f>IF(D4091="","",VLOOKUP(D4091,'Műszaki adattábla'!F:M,8,0))</f>
        <v/>
      </c>
      <c r="G4091" s="29" t="str">
        <f>IF(D4091="","",IF('Műszaki adattábla'!L4082="20-99",IF('Műszaki adattábla'!O4082="","Nem adott meg lekötött teljesítményt",VLOOKUP(D4091,'Műszaki adattábla'!F:O,10,0)),0))</f>
        <v/>
      </c>
      <c r="H4091" s="29" t="str">
        <f>IF(D4091="","",VLOOKUP(D4091,'Műszaki adattábla'!F:P,11,0))</f>
        <v/>
      </c>
      <c r="I4091" s="30"/>
      <c r="J4091" s="30"/>
      <c r="K4091" s="31" t="str">
        <f>IF(D4091="","",ROUND(((F4091*I4091*'Műszaki adattábla'!$C$7/'Műszaki adattábla'!$C$8)+(G4091*I4091)+(H4091*I4091))/12*'Műszaki adattábla'!T4082,0))</f>
        <v/>
      </c>
      <c r="L4091" s="32" t="str">
        <f t="shared" si="135"/>
        <v/>
      </c>
    </row>
    <row r="4092" spans="2:12" ht="14.4" thickBot="1" x14ac:dyDescent="0.3">
      <c r="B4092" s="28" t="str">
        <f t="shared" si="134"/>
        <v/>
      </c>
      <c r="C4092" s="167" t="str">
        <f>IF(D4092="","",VLOOKUP(D4092,'Műszaki adattábla'!F:G,2,0))</f>
        <v/>
      </c>
      <c r="D4092" s="168" t="str">
        <f>IF('Műszaki adattábla'!F4083="","",'Műszaki adattábla'!F4083)</f>
        <v/>
      </c>
      <c r="E4092" s="169" t="str">
        <f>IF(D4092="","",VLOOKUP(D4092,'Műszaki adattábla'!F:R,13,0))</f>
        <v/>
      </c>
      <c r="F4092" s="29" t="str">
        <f>IF(D4092="","",VLOOKUP(D4092,'Műszaki adattábla'!F:M,8,0))</f>
        <v/>
      </c>
      <c r="G4092" s="29" t="str">
        <f>IF(D4092="","",IF('Műszaki adattábla'!L4083="20-99",IF('Műszaki adattábla'!O4083="","Nem adott meg lekötött teljesítményt",VLOOKUP(D4092,'Műszaki adattábla'!F:O,10,0)),0))</f>
        <v/>
      </c>
      <c r="H4092" s="29" t="str">
        <f>IF(D4092="","",VLOOKUP(D4092,'Műszaki adattábla'!F:P,11,0))</f>
        <v/>
      </c>
      <c r="I4092" s="30"/>
      <c r="J4092" s="30"/>
      <c r="K4092" s="31" t="str">
        <f>IF(D4092="","",ROUND(((F4092*I4092*'Műszaki adattábla'!$C$7/'Műszaki adattábla'!$C$8)+(G4092*I4092)+(H4092*I4092))/12*'Műszaki adattábla'!T4083,0))</f>
        <v/>
      </c>
      <c r="L4092" s="32" t="str">
        <f t="shared" si="135"/>
        <v/>
      </c>
    </row>
    <row r="4093" spans="2:12" ht="14.4" thickBot="1" x14ac:dyDescent="0.3">
      <c r="B4093" s="28" t="str">
        <f t="shared" si="134"/>
        <v/>
      </c>
      <c r="C4093" s="167" t="str">
        <f>IF(D4093="","",VLOOKUP(D4093,'Műszaki adattábla'!F:G,2,0))</f>
        <v/>
      </c>
      <c r="D4093" s="168" t="str">
        <f>IF('Műszaki adattábla'!F4084="","",'Műszaki adattábla'!F4084)</f>
        <v/>
      </c>
      <c r="E4093" s="169" t="str">
        <f>IF(D4093="","",VLOOKUP(D4093,'Műszaki adattábla'!F:R,13,0))</f>
        <v/>
      </c>
      <c r="F4093" s="29" t="str">
        <f>IF(D4093="","",VLOOKUP(D4093,'Műszaki adattábla'!F:M,8,0))</f>
        <v/>
      </c>
      <c r="G4093" s="29" t="str">
        <f>IF(D4093="","",IF('Műszaki adattábla'!L4084="20-99",IF('Műszaki adattábla'!O4084="","Nem adott meg lekötött teljesítményt",VLOOKUP(D4093,'Műszaki adattábla'!F:O,10,0)),0))</f>
        <v/>
      </c>
      <c r="H4093" s="29" t="str">
        <f>IF(D4093="","",VLOOKUP(D4093,'Műszaki adattábla'!F:P,11,0))</f>
        <v/>
      </c>
      <c r="I4093" s="30"/>
      <c r="J4093" s="30"/>
      <c r="K4093" s="31" t="str">
        <f>IF(D4093="","",ROUND(((F4093*I4093*'Műszaki adattábla'!$C$7/'Műszaki adattábla'!$C$8)+(G4093*I4093)+(H4093*I4093))/12*'Műszaki adattábla'!T4084,0))</f>
        <v/>
      </c>
      <c r="L4093" s="32" t="str">
        <f t="shared" si="135"/>
        <v/>
      </c>
    </row>
    <row r="4094" spans="2:12" ht="14.4" thickBot="1" x14ac:dyDescent="0.3">
      <c r="B4094" s="28" t="str">
        <f t="shared" si="134"/>
        <v/>
      </c>
      <c r="C4094" s="167" t="str">
        <f>IF(D4094="","",VLOOKUP(D4094,'Műszaki adattábla'!F:G,2,0))</f>
        <v/>
      </c>
      <c r="D4094" s="168" t="str">
        <f>IF('Műszaki adattábla'!F4085="","",'Műszaki adattábla'!F4085)</f>
        <v/>
      </c>
      <c r="E4094" s="169" t="str">
        <f>IF(D4094="","",VLOOKUP(D4094,'Műszaki adattábla'!F:R,13,0))</f>
        <v/>
      </c>
      <c r="F4094" s="29" t="str">
        <f>IF(D4094="","",VLOOKUP(D4094,'Műszaki adattábla'!F:M,8,0))</f>
        <v/>
      </c>
      <c r="G4094" s="29" t="str">
        <f>IF(D4094="","",IF('Műszaki adattábla'!L4085="20-99",IF('Műszaki adattábla'!O4085="","Nem adott meg lekötött teljesítményt",VLOOKUP(D4094,'Műszaki adattábla'!F:O,10,0)),0))</f>
        <v/>
      </c>
      <c r="H4094" s="29" t="str">
        <f>IF(D4094="","",VLOOKUP(D4094,'Műszaki adattábla'!F:P,11,0))</f>
        <v/>
      </c>
      <c r="I4094" s="30"/>
      <c r="J4094" s="30"/>
      <c r="K4094" s="31" t="str">
        <f>IF(D4094="","",ROUND(((F4094*I4094*'Műszaki adattábla'!$C$7/'Műszaki adattábla'!$C$8)+(G4094*I4094)+(H4094*I4094))/12*'Műszaki adattábla'!T4085,0))</f>
        <v/>
      </c>
      <c r="L4094" s="32" t="str">
        <f t="shared" si="135"/>
        <v/>
      </c>
    </row>
    <row r="4095" spans="2:12" ht="14.4" thickBot="1" x14ac:dyDescent="0.3">
      <c r="B4095" s="28" t="str">
        <f t="shared" si="134"/>
        <v/>
      </c>
      <c r="C4095" s="167" t="str">
        <f>IF(D4095="","",VLOOKUP(D4095,'Műszaki adattábla'!F:G,2,0))</f>
        <v/>
      </c>
      <c r="D4095" s="168" t="str">
        <f>IF('Műszaki adattábla'!F4086="","",'Műszaki adattábla'!F4086)</f>
        <v/>
      </c>
      <c r="E4095" s="169" t="str">
        <f>IF(D4095="","",VLOOKUP(D4095,'Műszaki adattábla'!F:R,13,0))</f>
        <v/>
      </c>
      <c r="F4095" s="29" t="str">
        <f>IF(D4095="","",VLOOKUP(D4095,'Műszaki adattábla'!F:M,8,0))</f>
        <v/>
      </c>
      <c r="G4095" s="29" t="str">
        <f>IF(D4095="","",IF('Műszaki adattábla'!L4086="20-99",IF('Műszaki adattábla'!O4086="","Nem adott meg lekötött teljesítményt",VLOOKUP(D4095,'Műszaki adattábla'!F:O,10,0)),0))</f>
        <v/>
      </c>
      <c r="H4095" s="29" t="str">
        <f>IF(D4095="","",VLOOKUP(D4095,'Műszaki adattábla'!F:P,11,0))</f>
        <v/>
      </c>
      <c r="I4095" s="30"/>
      <c r="J4095" s="30"/>
      <c r="K4095" s="31" t="str">
        <f>IF(D4095="","",ROUND(((F4095*I4095*'Műszaki adattábla'!$C$7/'Műszaki adattábla'!$C$8)+(G4095*I4095)+(H4095*I4095))/12*'Műszaki adattábla'!T4086,0))</f>
        <v/>
      </c>
      <c r="L4095" s="32" t="str">
        <f t="shared" si="135"/>
        <v/>
      </c>
    </row>
    <row r="4096" spans="2:12" ht="14.4" thickBot="1" x14ac:dyDescent="0.3">
      <c r="B4096" s="28" t="str">
        <f t="shared" si="134"/>
        <v/>
      </c>
      <c r="C4096" s="167" t="str">
        <f>IF(D4096="","",VLOOKUP(D4096,'Műszaki adattábla'!F:G,2,0))</f>
        <v/>
      </c>
      <c r="D4096" s="168" t="str">
        <f>IF('Műszaki adattábla'!F4087="","",'Műszaki adattábla'!F4087)</f>
        <v/>
      </c>
      <c r="E4096" s="169" t="str">
        <f>IF(D4096="","",VLOOKUP(D4096,'Műszaki adattábla'!F:R,13,0))</f>
        <v/>
      </c>
      <c r="F4096" s="29" t="str">
        <f>IF(D4096="","",VLOOKUP(D4096,'Műszaki adattábla'!F:M,8,0))</f>
        <v/>
      </c>
      <c r="G4096" s="29" t="str">
        <f>IF(D4096="","",IF('Műszaki adattábla'!L4087="20-99",IF('Műszaki adattábla'!O4087="","Nem adott meg lekötött teljesítményt",VLOOKUP(D4096,'Műszaki adattábla'!F:O,10,0)),0))</f>
        <v/>
      </c>
      <c r="H4096" s="29" t="str">
        <f>IF(D4096="","",VLOOKUP(D4096,'Műszaki adattábla'!F:P,11,0))</f>
        <v/>
      </c>
      <c r="I4096" s="30"/>
      <c r="J4096" s="30"/>
      <c r="K4096" s="31" t="str">
        <f>IF(D4096="","",ROUND(((F4096*I4096*'Műszaki adattábla'!$C$7/'Műszaki adattábla'!$C$8)+(G4096*I4096)+(H4096*I4096))/12*'Műszaki adattábla'!T4087,0))</f>
        <v/>
      </c>
      <c r="L4096" s="32" t="str">
        <f t="shared" si="135"/>
        <v/>
      </c>
    </row>
    <row r="4097" spans="2:12" ht="14.4" thickBot="1" x14ac:dyDescent="0.3">
      <c r="B4097" s="28" t="str">
        <f t="shared" si="134"/>
        <v/>
      </c>
      <c r="C4097" s="167" t="str">
        <f>IF(D4097="","",VLOOKUP(D4097,'Műszaki adattábla'!F:G,2,0))</f>
        <v/>
      </c>
      <c r="D4097" s="168" t="str">
        <f>IF('Műszaki adattábla'!F4088="","",'Műszaki adattábla'!F4088)</f>
        <v/>
      </c>
      <c r="E4097" s="169" t="str">
        <f>IF(D4097="","",VLOOKUP(D4097,'Műszaki adattábla'!F:R,13,0))</f>
        <v/>
      </c>
      <c r="F4097" s="29" t="str">
        <f>IF(D4097="","",VLOOKUP(D4097,'Műszaki adattábla'!F:M,8,0))</f>
        <v/>
      </c>
      <c r="G4097" s="29" t="str">
        <f>IF(D4097="","",IF('Műszaki adattábla'!L4088="20-99",IF('Műszaki adattábla'!O4088="","Nem adott meg lekötött teljesítményt",VLOOKUP(D4097,'Műszaki adattábla'!F:O,10,0)),0))</f>
        <v/>
      </c>
      <c r="H4097" s="29" t="str">
        <f>IF(D4097="","",VLOOKUP(D4097,'Műszaki adattábla'!F:P,11,0))</f>
        <v/>
      </c>
      <c r="I4097" s="30"/>
      <c r="J4097" s="30"/>
      <c r="K4097" s="31" t="str">
        <f>IF(D4097="","",ROUND(((F4097*I4097*'Műszaki adattábla'!$C$7/'Műszaki adattábla'!$C$8)+(G4097*I4097)+(H4097*I4097))/12*'Műszaki adattábla'!T4088,0))</f>
        <v/>
      </c>
      <c r="L4097" s="32" t="str">
        <f t="shared" si="135"/>
        <v/>
      </c>
    </row>
    <row r="4098" spans="2:12" ht="14.4" thickBot="1" x14ac:dyDescent="0.3">
      <c r="B4098" s="28" t="str">
        <f t="shared" si="134"/>
        <v/>
      </c>
      <c r="C4098" s="167" t="str">
        <f>IF(D4098="","",VLOOKUP(D4098,'Műszaki adattábla'!F:G,2,0))</f>
        <v/>
      </c>
      <c r="D4098" s="168" t="str">
        <f>IF('Műszaki adattábla'!F4089="","",'Műszaki adattábla'!F4089)</f>
        <v/>
      </c>
      <c r="E4098" s="169" t="str">
        <f>IF(D4098="","",VLOOKUP(D4098,'Műszaki adattábla'!F:R,13,0))</f>
        <v/>
      </c>
      <c r="F4098" s="29" t="str">
        <f>IF(D4098="","",VLOOKUP(D4098,'Műszaki adattábla'!F:M,8,0))</f>
        <v/>
      </c>
      <c r="G4098" s="29" t="str">
        <f>IF(D4098="","",IF('Műszaki adattábla'!L4089="20-99",IF('Műszaki adattábla'!O4089="","Nem adott meg lekötött teljesítményt",VLOOKUP(D4098,'Műszaki adattábla'!F:O,10,0)),0))</f>
        <v/>
      </c>
      <c r="H4098" s="29" t="str">
        <f>IF(D4098="","",VLOOKUP(D4098,'Műszaki adattábla'!F:P,11,0))</f>
        <v/>
      </c>
      <c r="I4098" s="30"/>
      <c r="J4098" s="30"/>
      <c r="K4098" s="31" t="str">
        <f>IF(D4098="","",ROUND(((F4098*I4098*'Műszaki adattábla'!$C$7/'Műszaki adattábla'!$C$8)+(G4098*I4098)+(H4098*I4098))/12*'Műszaki adattábla'!T4089,0))</f>
        <v/>
      </c>
      <c r="L4098" s="32" t="str">
        <f t="shared" si="135"/>
        <v/>
      </c>
    </row>
    <row r="4099" spans="2:12" ht="14.4" thickBot="1" x14ac:dyDescent="0.3">
      <c r="B4099" s="28" t="str">
        <f t="shared" si="134"/>
        <v/>
      </c>
      <c r="C4099" s="167" t="str">
        <f>IF(D4099="","",VLOOKUP(D4099,'Műszaki adattábla'!F:G,2,0))</f>
        <v/>
      </c>
      <c r="D4099" s="168" t="str">
        <f>IF('Műszaki adattábla'!F4090="","",'Műszaki adattábla'!F4090)</f>
        <v/>
      </c>
      <c r="E4099" s="169" t="str">
        <f>IF(D4099="","",VLOOKUP(D4099,'Műszaki adattábla'!F:R,13,0))</f>
        <v/>
      </c>
      <c r="F4099" s="29" t="str">
        <f>IF(D4099="","",VLOOKUP(D4099,'Műszaki adattábla'!F:M,8,0))</f>
        <v/>
      </c>
      <c r="G4099" s="29" t="str">
        <f>IF(D4099="","",IF('Műszaki adattábla'!L4090="20-99",IF('Műszaki adattábla'!O4090="","Nem adott meg lekötött teljesítményt",VLOOKUP(D4099,'Műszaki adattábla'!F:O,10,0)),0))</f>
        <v/>
      </c>
      <c r="H4099" s="29" t="str">
        <f>IF(D4099="","",VLOOKUP(D4099,'Műszaki adattábla'!F:P,11,0))</f>
        <v/>
      </c>
      <c r="I4099" s="30"/>
      <c r="J4099" s="30"/>
      <c r="K4099" s="31" t="str">
        <f>IF(D4099="","",ROUND(((F4099*I4099*'Műszaki adattábla'!$C$7/'Műszaki adattábla'!$C$8)+(G4099*I4099)+(H4099*I4099))/12*'Műszaki adattábla'!T4090,0))</f>
        <v/>
      </c>
      <c r="L4099" s="32" t="str">
        <f t="shared" si="135"/>
        <v/>
      </c>
    </row>
    <row r="4100" spans="2:12" ht="14.4" thickBot="1" x14ac:dyDescent="0.3">
      <c r="B4100" s="28" t="str">
        <f t="shared" si="134"/>
        <v/>
      </c>
      <c r="C4100" s="167" t="str">
        <f>IF(D4100="","",VLOOKUP(D4100,'Műszaki adattábla'!F:G,2,0))</f>
        <v/>
      </c>
      <c r="D4100" s="168" t="str">
        <f>IF('Műszaki adattábla'!F4091="","",'Műszaki adattábla'!F4091)</f>
        <v/>
      </c>
      <c r="E4100" s="169" t="str">
        <f>IF(D4100="","",VLOOKUP(D4100,'Műszaki adattábla'!F:R,13,0))</f>
        <v/>
      </c>
      <c r="F4100" s="29" t="str">
        <f>IF(D4100="","",VLOOKUP(D4100,'Műszaki adattábla'!F:M,8,0))</f>
        <v/>
      </c>
      <c r="G4100" s="29" t="str">
        <f>IF(D4100="","",IF('Műszaki adattábla'!L4091="20-99",IF('Műszaki adattábla'!O4091="","Nem adott meg lekötött teljesítményt",VLOOKUP(D4100,'Műszaki adattábla'!F:O,10,0)),0))</f>
        <v/>
      </c>
      <c r="H4100" s="29" t="str">
        <f>IF(D4100="","",VLOOKUP(D4100,'Műszaki adattábla'!F:P,11,0))</f>
        <v/>
      </c>
      <c r="I4100" s="30"/>
      <c r="J4100" s="30"/>
      <c r="K4100" s="31" t="str">
        <f>IF(D4100="","",ROUND(((F4100*I4100*'Műszaki adattábla'!$C$7/'Műszaki adattábla'!$C$8)+(G4100*I4100)+(H4100*I4100))/12*'Műszaki adattábla'!T4091,0))</f>
        <v/>
      </c>
      <c r="L4100" s="32" t="str">
        <f t="shared" si="135"/>
        <v/>
      </c>
    </row>
    <row r="4101" spans="2:12" ht="14.4" thickBot="1" x14ac:dyDescent="0.3">
      <c r="B4101" s="28" t="str">
        <f t="shared" si="134"/>
        <v/>
      </c>
      <c r="C4101" s="167" t="str">
        <f>IF(D4101="","",VLOOKUP(D4101,'Műszaki adattábla'!F:G,2,0))</f>
        <v/>
      </c>
      <c r="D4101" s="168" t="str">
        <f>IF('Műszaki adattábla'!F4092="","",'Műszaki adattábla'!F4092)</f>
        <v/>
      </c>
      <c r="E4101" s="169" t="str">
        <f>IF(D4101="","",VLOOKUP(D4101,'Műszaki adattábla'!F:R,13,0))</f>
        <v/>
      </c>
      <c r="F4101" s="29" t="str">
        <f>IF(D4101="","",VLOOKUP(D4101,'Műszaki adattábla'!F:M,8,0))</f>
        <v/>
      </c>
      <c r="G4101" s="29" t="str">
        <f>IF(D4101="","",IF('Műszaki adattábla'!L4092="20-99",IF('Műszaki adattábla'!O4092="","Nem adott meg lekötött teljesítményt",VLOOKUP(D4101,'Műszaki adattábla'!F:O,10,0)),0))</f>
        <v/>
      </c>
      <c r="H4101" s="29" t="str">
        <f>IF(D4101="","",VLOOKUP(D4101,'Műszaki adattábla'!F:P,11,0))</f>
        <v/>
      </c>
      <c r="I4101" s="30"/>
      <c r="J4101" s="30"/>
      <c r="K4101" s="31" t="str">
        <f>IF(D4101="","",ROUND(((F4101*I4101*'Műszaki adattábla'!$C$7/'Műszaki adattábla'!$C$8)+(G4101*I4101)+(H4101*I4101))/12*'Műszaki adattábla'!T4092,0))</f>
        <v/>
      </c>
      <c r="L4101" s="32" t="str">
        <f t="shared" si="135"/>
        <v/>
      </c>
    </row>
    <row r="4102" spans="2:12" ht="14.4" thickBot="1" x14ac:dyDescent="0.3">
      <c r="B4102" s="28" t="str">
        <f t="shared" si="134"/>
        <v/>
      </c>
      <c r="C4102" s="167" t="str">
        <f>IF(D4102="","",VLOOKUP(D4102,'Műszaki adattábla'!F:G,2,0))</f>
        <v/>
      </c>
      <c r="D4102" s="168" t="str">
        <f>IF('Műszaki adattábla'!F4093="","",'Műszaki adattábla'!F4093)</f>
        <v/>
      </c>
      <c r="E4102" s="169" t="str">
        <f>IF(D4102="","",VLOOKUP(D4102,'Műszaki adattábla'!F:R,13,0))</f>
        <v/>
      </c>
      <c r="F4102" s="29" t="str">
        <f>IF(D4102="","",VLOOKUP(D4102,'Műszaki adattábla'!F:M,8,0))</f>
        <v/>
      </c>
      <c r="G4102" s="29" t="str">
        <f>IF(D4102="","",IF('Műszaki adattábla'!L4093="20-99",IF('Műszaki adattábla'!O4093="","Nem adott meg lekötött teljesítményt",VLOOKUP(D4102,'Műszaki adattábla'!F:O,10,0)),0))</f>
        <v/>
      </c>
      <c r="H4102" s="29" t="str">
        <f>IF(D4102="","",VLOOKUP(D4102,'Műszaki adattábla'!F:P,11,0))</f>
        <v/>
      </c>
      <c r="I4102" s="30"/>
      <c r="J4102" s="30"/>
      <c r="K4102" s="31" t="str">
        <f>IF(D4102="","",ROUND(((F4102*I4102*'Műszaki adattábla'!$C$7/'Műszaki adattábla'!$C$8)+(G4102*I4102)+(H4102*I4102))/12*'Műszaki adattábla'!T4093,0))</f>
        <v/>
      </c>
      <c r="L4102" s="32" t="str">
        <f t="shared" si="135"/>
        <v/>
      </c>
    </row>
    <row r="4103" spans="2:12" ht="14.4" thickBot="1" x14ac:dyDescent="0.3">
      <c r="B4103" s="28" t="str">
        <f t="shared" si="134"/>
        <v/>
      </c>
      <c r="C4103" s="167" t="str">
        <f>IF(D4103="","",VLOOKUP(D4103,'Műszaki adattábla'!F:G,2,0))</f>
        <v/>
      </c>
      <c r="D4103" s="168" t="str">
        <f>IF('Műszaki adattábla'!F4094="","",'Műszaki adattábla'!F4094)</f>
        <v/>
      </c>
      <c r="E4103" s="169" t="str">
        <f>IF(D4103="","",VLOOKUP(D4103,'Műszaki adattábla'!F:R,13,0))</f>
        <v/>
      </c>
      <c r="F4103" s="29" t="str">
        <f>IF(D4103="","",VLOOKUP(D4103,'Műszaki adattábla'!F:M,8,0))</f>
        <v/>
      </c>
      <c r="G4103" s="29" t="str">
        <f>IF(D4103="","",IF('Műszaki adattábla'!L4094="20-99",IF('Műszaki adattábla'!O4094="","Nem adott meg lekötött teljesítményt",VLOOKUP(D4103,'Műszaki adattábla'!F:O,10,0)),0))</f>
        <v/>
      </c>
      <c r="H4103" s="29" t="str">
        <f>IF(D4103="","",VLOOKUP(D4103,'Műszaki adattábla'!F:P,11,0))</f>
        <v/>
      </c>
      <c r="I4103" s="30"/>
      <c r="J4103" s="30"/>
      <c r="K4103" s="31" t="str">
        <f>IF(D4103="","",ROUND(((F4103*I4103*'Műszaki adattábla'!$C$7/'Műszaki adattábla'!$C$8)+(G4103*I4103)+(H4103*I4103))/12*'Műszaki adattábla'!T4094,0))</f>
        <v/>
      </c>
      <c r="L4103" s="32" t="str">
        <f t="shared" si="135"/>
        <v/>
      </c>
    </row>
    <row r="4104" spans="2:12" ht="14.4" thickBot="1" x14ac:dyDescent="0.3">
      <c r="B4104" s="28" t="str">
        <f t="shared" si="134"/>
        <v/>
      </c>
      <c r="C4104" s="167" t="str">
        <f>IF(D4104="","",VLOOKUP(D4104,'Műszaki adattábla'!F:G,2,0))</f>
        <v/>
      </c>
      <c r="D4104" s="168" t="str">
        <f>IF('Műszaki adattábla'!F4095="","",'Műszaki adattábla'!F4095)</f>
        <v/>
      </c>
      <c r="E4104" s="169" t="str">
        <f>IF(D4104="","",VLOOKUP(D4104,'Műszaki adattábla'!F:R,13,0))</f>
        <v/>
      </c>
      <c r="F4104" s="29" t="str">
        <f>IF(D4104="","",VLOOKUP(D4104,'Műszaki adattábla'!F:M,8,0))</f>
        <v/>
      </c>
      <c r="G4104" s="29" t="str">
        <f>IF(D4104="","",IF('Műszaki adattábla'!L4095="20-99",IF('Műszaki adattábla'!O4095="","Nem adott meg lekötött teljesítményt",VLOOKUP(D4104,'Műszaki adattábla'!F:O,10,0)),0))</f>
        <v/>
      </c>
      <c r="H4104" s="29" t="str">
        <f>IF(D4104="","",VLOOKUP(D4104,'Műszaki adattábla'!F:P,11,0))</f>
        <v/>
      </c>
      <c r="I4104" s="30"/>
      <c r="J4104" s="30"/>
      <c r="K4104" s="31" t="str">
        <f>IF(D4104="","",ROUND(((F4104*I4104*'Műszaki adattábla'!$C$7/'Műszaki adattábla'!$C$8)+(G4104*I4104)+(H4104*I4104))/12*'Műszaki adattábla'!T4095,0))</f>
        <v/>
      </c>
      <c r="L4104" s="32" t="str">
        <f t="shared" si="135"/>
        <v/>
      </c>
    </row>
    <row r="4105" spans="2:12" ht="14.4" thickBot="1" x14ac:dyDescent="0.3">
      <c r="B4105" s="28" t="str">
        <f t="shared" si="134"/>
        <v/>
      </c>
      <c r="C4105" s="167" t="str">
        <f>IF(D4105="","",VLOOKUP(D4105,'Műszaki adattábla'!F:G,2,0))</f>
        <v/>
      </c>
      <c r="D4105" s="168" t="str">
        <f>IF('Műszaki adattábla'!F4096="","",'Műszaki adattábla'!F4096)</f>
        <v/>
      </c>
      <c r="E4105" s="169" t="str">
        <f>IF(D4105="","",VLOOKUP(D4105,'Műszaki adattábla'!F:R,13,0))</f>
        <v/>
      </c>
      <c r="F4105" s="29" t="str">
        <f>IF(D4105="","",VLOOKUP(D4105,'Műszaki adattábla'!F:M,8,0))</f>
        <v/>
      </c>
      <c r="G4105" s="29" t="str">
        <f>IF(D4105="","",IF('Műszaki adattábla'!L4096="20-99",IF('Műszaki adattábla'!O4096="","Nem adott meg lekötött teljesítményt",VLOOKUP(D4105,'Műszaki adattábla'!F:O,10,0)),0))</f>
        <v/>
      </c>
      <c r="H4105" s="29" t="str">
        <f>IF(D4105="","",VLOOKUP(D4105,'Műszaki adattábla'!F:P,11,0))</f>
        <v/>
      </c>
      <c r="I4105" s="30"/>
      <c r="J4105" s="30"/>
      <c r="K4105" s="31" t="str">
        <f>IF(D4105="","",ROUND(((F4105*I4105*'Műszaki adattábla'!$C$7/'Műszaki adattábla'!$C$8)+(G4105*I4105)+(H4105*I4105))/12*'Műszaki adattábla'!T4096,0))</f>
        <v/>
      </c>
      <c r="L4105" s="32" t="str">
        <f t="shared" si="135"/>
        <v/>
      </c>
    </row>
    <row r="4106" spans="2:12" ht="14.4" thickBot="1" x14ac:dyDescent="0.3">
      <c r="B4106" s="28" t="str">
        <f t="shared" si="134"/>
        <v/>
      </c>
      <c r="C4106" s="167" t="str">
        <f>IF(D4106="","",VLOOKUP(D4106,'Műszaki adattábla'!F:G,2,0))</f>
        <v/>
      </c>
      <c r="D4106" s="168" t="str">
        <f>IF('Műszaki adattábla'!F4097="","",'Műszaki adattábla'!F4097)</f>
        <v/>
      </c>
      <c r="E4106" s="169" t="str">
        <f>IF(D4106="","",VLOOKUP(D4106,'Műszaki adattábla'!F:R,13,0))</f>
        <v/>
      </c>
      <c r="F4106" s="29" t="str">
        <f>IF(D4106="","",VLOOKUP(D4106,'Műszaki adattábla'!F:M,8,0))</f>
        <v/>
      </c>
      <c r="G4106" s="29" t="str">
        <f>IF(D4106="","",IF('Műszaki adattábla'!L4097="20-99",IF('Műszaki adattábla'!O4097="","Nem adott meg lekötött teljesítményt",VLOOKUP(D4106,'Műszaki adattábla'!F:O,10,0)),0))</f>
        <v/>
      </c>
      <c r="H4106" s="29" t="str">
        <f>IF(D4106="","",VLOOKUP(D4106,'Műszaki adattábla'!F:P,11,0))</f>
        <v/>
      </c>
      <c r="I4106" s="30"/>
      <c r="J4106" s="30"/>
      <c r="K4106" s="31" t="str">
        <f>IF(D4106="","",ROUND(((F4106*I4106*'Műszaki adattábla'!$C$7/'Műszaki adattábla'!$C$8)+(G4106*I4106)+(H4106*I4106))/12*'Műszaki adattábla'!T4097,0))</f>
        <v/>
      </c>
      <c r="L4106" s="32" t="str">
        <f t="shared" si="135"/>
        <v/>
      </c>
    </row>
    <row r="4107" spans="2:12" ht="14.4" thickBot="1" x14ac:dyDescent="0.3">
      <c r="B4107" s="28" t="str">
        <f t="shared" si="134"/>
        <v/>
      </c>
      <c r="C4107" s="167" t="str">
        <f>IF(D4107="","",VLOOKUP(D4107,'Műszaki adattábla'!F:G,2,0))</f>
        <v/>
      </c>
      <c r="D4107" s="168" t="str">
        <f>IF('Műszaki adattábla'!F4098="","",'Műszaki adattábla'!F4098)</f>
        <v/>
      </c>
      <c r="E4107" s="169" t="str">
        <f>IF(D4107="","",VLOOKUP(D4107,'Műszaki adattábla'!F:R,13,0))</f>
        <v/>
      </c>
      <c r="F4107" s="29" t="str">
        <f>IF(D4107="","",VLOOKUP(D4107,'Műszaki adattábla'!F:M,8,0))</f>
        <v/>
      </c>
      <c r="G4107" s="29" t="str">
        <f>IF(D4107="","",IF('Műszaki adattábla'!L4098="20-99",IF('Műszaki adattábla'!O4098="","Nem adott meg lekötött teljesítményt",VLOOKUP(D4107,'Műszaki adattábla'!F:O,10,0)),0))</f>
        <v/>
      </c>
      <c r="H4107" s="29" t="str">
        <f>IF(D4107="","",VLOOKUP(D4107,'Műszaki adattábla'!F:P,11,0))</f>
        <v/>
      </c>
      <c r="I4107" s="30"/>
      <c r="J4107" s="30"/>
      <c r="K4107" s="31" t="str">
        <f>IF(D4107="","",ROUND(((F4107*I4107*'Műszaki adattábla'!$C$7/'Műszaki adattábla'!$C$8)+(G4107*I4107)+(H4107*I4107))/12*'Műszaki adattábla'!T4098,0))</f>
        <v/>
      </c>
      <c r="L4107" s="32" t="str">
        <f t="shared" si="135"/>
        <v/>
      </c>
    </row>
    <row r="4108" spans="2:12" ht="14.4" thickBot="1" x14ac:dyDescent="0.3">
      <c r="B4108" s="28" t="str">
        <f t="shared" si="134"/>
        <v/>
      </c>
      <c r="C4108" s="167" t="str">
        <f>IF(D4108="","",VLOOKUP(D4108,'Műszaki adattábla'!F:G,2,0))</f>
        <v/>
      </c>
      <c r="D4108" s="168" t="str">
        <f>IF('Műszaki adattábla'!F4099="","",'Műszaki adattábla'!F4099)</f>
        <v/>
      </c>
      <c r="E4108" s="169" t="str">
        <f>IF(D4108="","",VLOOKUP(D4108,'Műszaki adattábla'!F:R,13,0))</f>
        <v/>
      </c>
      <c r="F4108" s="29" t="str">
        <f>IF(D4108="","",VLOOKUP(D4108,'Műszaki adattábla'!F:M,8,0))</f>
        <v/>
      </c>
      <c r="G4108" s="29" t="str">
        <f>IF(D4108="","",IF('Műszaki adattábla'!L4099="20-99",IF('Műszaki adattábla'!O4099="","Nem adott meg lekötött teljesítményt",VLOOKUP(D4108,'Műszaki adattábla'!F:O,10,0)),0))</f>
        <v/>
      </c>
      <c r="H4108" s="29" t="str">
        <f>IF(D4108="","",VLOOKUP(D4108,'Műszaki adattábla'!F:P,11,0))</f>
        <v/>
      </c>
      <c r="I4108" s="30"/>
      <c r="J4108" s="30"/>
      <c r="K4108" s="31" t="str">
        <f>IF(D4108="","",ROUND(((F4108*I4108*'Műszaki adattábla'!$C$7/'Műszaki adattábla'!$C$8)+(G4108*I4108)+(H4108*I4108))/12*'Műszaki adattábla'!T4099,0))</f>
        <v/>
      </c>
      <c r="L4108" s="32" t="str">
        <f t="shared" si="135"/>
        <v/>
      </c>
    </row>
    <row r="4109" spans="2:12" ht="14.4" thickBot="1" x14ac:dyDescent="0.3">
      <c r="B4109" s="28" t="str">
        <f t="shared" si="134"/>
        <v/>
      </c>
      <c r="C4109" s="167" t="str">
        <f>IF(D4109="","",VLOOKUP(D4109,'Műszaki adattábla'!F:G,2,0))</f>
        <v/>
      </c>
      <c r="D4109" s="168" t="str">
        <f>IF('Műszaki adattábla'!F4100="","",'Műszaki adattábla'!F4100)</f>
        <v/>
      </c>
      <c r="E4109" s="169" t="str">
        <f>IF(D4109="","",VLOOKUP(D4109,'Műszaki adattábla'!F:R,13,0))</f>
        <v/>
      </c>
      <c r="F4109" s="29" t="str">
        <f>IF(D4109="","",VLOOKUP(D4109,'Műszaki adattábla'!F:M,8,0))</f>
        <v/>
      </c>
      <c r="G4109" s="29" t="str">
        <f>IF(D4109="","",IF('Műszaki adattábla'!L4100="20-99",IF('Műszaki adattábla'!O4100="","Nem adott meg lekötött teljesítményt",VLOOKUP(D4109,'Műszaki adattábla'!F:O,10,0)),0))</f>
        <v/>
      </c>
      <c r="H4109" s="29" t="str">
        <f>IF(D4109="","",VLOOKUP(D4109,'Műszaki adattábla'!F:P,11,0))</f>
        <v/>
      </c>
      <c r="I4109" s="30"/>
      <c r="J4109" s="30"/>
      <c r="K4109" s="31" t="str">
        <f>IF(D4109="","",ROUND(((F4109*I4109*'Műszaki adattábla'!$C$7/'Műszaki adattábla'!$C$8)+(G4109*I4109)+(H4109*I4109))/12*'Műszaki adattábla'!T4100,0))</f>
        <v/>
      </c>
      <c r="L4109" s="32" t="str">
        <f t="shared" si="135"/>
        <v/>
      </c>
    </row>
    <row r="4110" spans="2:12" ht="14.4" thickBot="1" x14ac:dyDescent="0.3">
      <c r="B4110" s="28" t="str">
        <f t="shared" si="134"/>
        <v/>
      </c>
      <c r="C4110" s="167" t="str">
        <f>IF(D4110="","",VLOOKUP(D4110,'Műszaki adattábla'!F:G,2,0))</f>
        <v/>
      </c>
      <c r="D4110" s="168" t="str">
        <f>IF('Műszaki adattábla'!F4101="","",'Műszaki adattábla'!F4101)</f>
        <v/>
      </c>
      <c r="E4110" s="169" t="str">
        <f>IF(D4110="","",VLOOKUP(D4110,'Műszaki adattábla'!F:R,13,0))</f>
        <v/>
      </c>
      <c r="F4110" s="29" t="str">
        <f>IF(D4110="","",VLOOKUP(D4110,'Műszaki adattábla'!F:M,8,0))</f>
        <v/>
      </c>
      <c r="G4110" s="29" t="str">
        <f>IF(D4110="","",IF('Műszaki adattábla'!L4101="20-99",IF('Műszaki adattábla'!O4101="","Nem adott meg lekötött teljesítményt",VLOOKUP(D4110,'Műszaki adattábla'!F:O,10,0)),0))</f>
        <v/>
      </c>
      <c r="H4110" s="29" t="str">
        <f>IF(D4110="","",VLOOKUP(D4110,'Műszaki adattábla'!F:P,11,0))</f>
        <v/>
      </c>
      <c r="I4110" s="30"/>
      <c r="J4110" s="30"/>
      <c r="K4110" s="31" t="str">
        <f>IF(D4110="","",ROUND(((F4110*I4110*'Műszaki adattábla'!$C$7/'Műszaki adattábla'!$C$8)+(G4110*I4110)+(H4110*I4110))/12*'Műszaki adattábla'!T4101,0))</f>
        <v/>
      </c>
      <c r="L4110" s="32" t="str">
        <f t="shared" si="135"/>
        <v/>
      </c>
    </row>
    <row r="4111" spans="2:12" ht="14.4" thickBot="1" x14ac:dyDescent="0.3">
      <c r="B4111" s="28" t="str">
        <f t="shared" si="134"/>
        <v/>
      </c>
      <c r="C4111" s="167" t="str">
        <f>IF(D4111="","",VLOOKUP(D4111,'Műszaki adattábla'!F:G,2,0))</f>
        <v/>
      </c>
      <c r="D4111" s="168" t="str">
        <f>IF('Műszaki adattábla'!F4102="","",'Műszaki adattábla'!F4102)</f>
        <v/>
      </c>
      <c r="E4111" s="169" t="str">
        <f>IF(D4111="","",VLOOKUP(D4111,'Műszaki adattábla'!F:R,13,0))</f>
        <v/>
      </c>
      <c r="F4111" s="29" t="str">
        <f>IF(D4111="","",VLOOKUP(D4111,'Műszaki adattábla'!F:M,8,0))</f>
        <v/>
      </c>
      <c r="G4111" s="29" t="str">
        <f>IF(D4111="","",IF('Műszaki adattábla'!L4102="20-99",IF('Műszaki adattábla'!O4102="","Nem adott meg lekötött teljesítményt",VLOOKUP(D4111,'Műszaki adattábla'!F:O,10,0)),0))</f>
        <v/>
      </c>
      <c r="H4111" s="29" t="str">
        <f>IF(D4111="","",VLOOKUP(D4111,'Műszaki adattábla'!F:P,11,0))</f>
        <v/>
      </c>
      <c r="I4111" s="30"/>
      <c r="J4111" s="30"/>
      <c r="K4111" s="31" t="str">
        <f>IF(D4111="","",ROUND(((F4111*I4111*'Műszaki adattábla'!$C$7/'Műszaki adattábla'!$C$8)+(G4111*I4111)+(H4111*I4111))/12*'Műszaki adattábla'!T4102,0))</f>
        <v/>
      </c>
      <c r="L4111" s="32" t="str">
        <f t="shared" si="135"/>
        <v/>
      </c>
    </row>
    <row r="4112" spans="2:12" ht="14.4" thickBot="1" x14ac:dyDescent="0.3">
      <c r="B4112" s="28" t="str">
        <f t="shared" si="134"/>
        <v/>
      </c>
      <c r="C4112" s="167" t="str">
        <f>IF(D4112="","",VLOOKUP(D4112,'Műszaki adattábla'!F:G,2,0))</f>
        <v/>
      </c>
      <c r="D4112" s="168" t="str">
        <f>IF('Műszaki adattábla'!F4103="","",'Műszaki adattábla'!F4103)</f>
        <v/>
      </c>
      <c r="E4112" s="169" t="str">
        <f>IF(D4112="","",VLOOKUP(D4112,'Műszaki adattábla'!F:R,13,0))</f>
        <v/>
      </c>
      <c r="F4112" s="29" t="str">
        <f>IF(D4112="","",VLOOKUP(D4112,'Műszaki adattábla'!F:M,8,0))</f>
        <v/>
      </c>
      <c r="G4112" s="29" t="str">
        <f>IF(D4112="","",IF('Műszaki adattábla'!L4103="20-99",IF('Műszaki adattábla'!O4103="","Nem adott meg lekötött teljesítményt",VLOOKUP(D4112,'Műszaki adattábla'!F:O,10,0)),0))</f>
        <v/>
      </c>
      <c r="H4112" s="29" t="str">
        <f>IF(D4112="","",VLOOKUP(D4112,'Műszaki adattábla'!F:P,11,0))</f>
        <v/>
      </c>
      <c r="I4112" s="30"/>
      <c r="J4112" s="30"/>
      <c r="K4112" s="31" t="str">
        <f>IF(D4112="","",ROUND(((F4112*I4112*'Műszaki adattábla'!$C$7/'Műszaki adattábla'!$C$8)+(G4112*I4112)+(H4112*I4112))/12*'Műszaki adattábla'!T4103,0))</f>
        <v/>
      </c>
      <c r="L4112" s="32" t="str">
        <f t="shared" si="135"/>
        <v/>
      </c>
    </row>
    <row r="4113" spans="2:12" ht="14.4" thickBot="1" x14ac:dyDescent="0.3">
      <c r="B4113" s="28" t="str">
        <f t="shared" si="134"/>
        <v/>
      </c>
      <c r="C4113" s="167" t="str">
        <f>IF(D4113="","",VLOOKUP(D4113,'Műszaki adattábla'!F:G,2,0))</f>
        <v/>
      </c>
      <c r="D4113" s="168" t="str">
        <f>IF('Műszaki adattábla'!F4104="","",'Műszaki adattábla'!F4104)</f>
        <v/>
      </c>
      <c r="E4113" s="169" t="str">
        <f>IF(D4113="","",VLOOKUP(D4113,'Műszaki adattábla'!F:R,13,0))</f>
        <v/>
      </c>
      <c r="F4113" s="29" t="str">
        <f>IF(D4113="","",VLOOKUP(D4113,'Műszaki adattábla'!F:M,8,0))</f>
        <v/>
      </c>
      <c r="G4113" s="29" t="str">
        <f>IF(D4113="","",IF('Műszaki adattábla'!L4104="20-99",IF('Műszaki adattábla'!O4104="","Nem adott meg lekötött teljesítményt",VLOOKUP(D4113,'Műszaki adattábla'!F:O,10,0)),0))</f>
        <v/>
      </c>
      <c r="H4113" s="29" t="str">
        <f>IF(D4113="","",VLOOKUP(D4113,'Műszaki adattábla'!F:P,11,0))</f>
        <v/>
      </c>
      <c r="I4113" s="30"/>
      <c r="J4113" s="30"/>
      <c r="K4113" s="31" t="str">
        <f>IF(D4113="","",ROUND(((F4113*I4113*'Műszaki adattábla'!$C$7/'Műszaki adattábla'!$C$8)+(G4113*I4113)+(H4113*I4113))/12*'Műszaki adattábla'!T4104,0))</f>
        <v/>
      </c>
      <c r="L4113" s="32" t="str">
        <f t="shared" si="135"/>
        <v/>
      </c>
    </row>
    <row r="4114" spans="2:12" ht="14.4" thickBot="1" x14ac:dyDescent="0.3">
      <c r="B4114" s="28" t="str">
        <f t="shared" si="134"/>
        <v/>
      </c>
      <c r="C4114" s="167" t="str">
        <f>IF(D4114="","",VLOOKUP(D4114,'Műszaki adattábla'!F:G,2,0))</f>
        <v/>
      </c>
      <c r="D4114" s="168" t="str">
        <f>IF('Műszaki adattábla'!F4105="","",'Műszaki adattábla'!F4105)</f>
        <v/>
      </c>
      <c r="E4114" s="169" t="str">
        <f>IF(D4114="","",VLOOKUP(D4114,'Műszaki adattábla'!F:R,13,0))</f>
        <v/>
      </c>
      <c r="F4114" s="29" t="str">
        <f>IF(D4114="","",VLOOKUP(D4114,'Műszaki adattábla'!F:M,8,0))</f>
        <v/>
      </c>
      <c r="G4114" s="29" t="str">
        <f>IF(D4114="","",IF('Műszaki adattábla'!L4105="20-99",IF('Műszaki adattábla'!O4105="","Nem adott meg lekötött teljesítményt",VLOOKUP(D4114,'Műszaki adattábla'!F:O,10,0)),0))</f>
        <v/>
      </c>
      <c r="H4114" s="29" t="str">
        <f>IF(D4114="","",VLOOKUP(D4114,'Műszaki adattábla'!F:P,11,0))</f>
        <v/>
      </c>
      <c r="I4114" s="30"/>
      <c r="J4114" s="30"/>
      <c r="K4114" s="31" t="str">
        <f>IF(D4114="","",ROUND(((F4114*I4114*'Műszaki adattábla'!$C$7/'Műszaki adattábla'!$C$8)+(G4114*I4114)+(H4114*I4114))/12*'Műszaki adattábla'!T4105,0))</f>
        <v/>
      </c>
      <c r="L4114" s="32" t="str">
        <f t="shared" si="135"/>
        <v/>
      </c>
    </row>
    <row r="4115" spans="2:12" ht="14.4" thickBot="1" x14ac:dyDescent="0.3">
      <c r="B4115" s="28" t="str">
        <f t="shared" si="134"/>
        <v/>
      </c>
      <c r="C4115" s="167" t="str">
        <f>IF(D4115="","",VLOOKUP(D4115,'Műszaki adattábla'!F:G,2,0))</f>
        <v/>
      </c>
      <c r="D4115" s="168" t="str">
        <f>IF('Műszaki adattábla'!F4106="","",'Műszaki adattábla'!F4106)</f>
        <v/>
      </c>
      <c r="E4115" s="169" t="str">
        <f>IF(D4115="","",VLOOKUP(D4115,'Műszaki adattábla'!F:R,13,0))</f>
        <v/>
      </c>
      <c r="F4115" s="29" t="str">
        <f>IF(D4115="","",VLOOKUP(D4115,'Műszaki adattábla'!F:M,8,0))</f>
        <v/>
      </c>
      <c r="G4115" s="29" t="str">
        <f>IF(D4115="","",IF('Műszaki adattábla'!L4106="20-99",IF('Műszaki adattábla'!O4106="","Nem adott meg lekötött teljesítményt",VLOOKUP(D4115,'Műszaki adattábla'!F:O,10,0)),0))</f>
        <v/>
      </c>
      <c r="H4115" s="29" t="str">
        <f>IF(D4115="","",VLOOKUP(D4115,'Műszaki adattábla'!F:P,11,0))</f>
        <v/>
      </c>
      <c r="I4115" s="30"/>
      <c r="J4115" s="30"/>
      <c r="K4115" s="31" t="str">
        <f>IF(D4115="","",ROUND(((F4115*I4115*'Műszaki adattábla'!$C$7/'Műszaki adattábla'!$C$8)+(G4115*I4115)+(H4115*I4115))/12*'Műszaki adattábla'!T4106,0))</f>
        <v/>
      </c>
      <c r="L4115" s="32" t="str">
        <f t="shared" si="135"/>
        <v/>
      </c>
    </row>
    <row r="4116" spans="2:12" ht="14.4" thickBot="1" x14ac:dyDescent="0.3">
      <c r="B4116" s="28" t="str">
        <f t="shared" si="134"/>
        <v/>
      </c>
      <c r="C4116" s="167" t="str">
        <f>IF(D4116="","",VLOOKUP(D4116,'Műszaki adattábla'!F:G,2,0))</f>
        <v/>
      </c>
      <c r="D4116" s="168" t="str">
        <f>IF('Műszaki adattábla'!F4107="","",'Műszaki adattábla'!F4107)</f>
        <v/>
      </c>
      <c r="E4116" s="169" t="str">
        <f>IF(D4116="","",VLOOKUP(D4116,'Műszaki adattábla'!F:R,13,0))</f>
        <v/>
      </c>
      <c r="F4116" s="29" t="str">
        <f>IF(D4116="","",VLOOKUP(D4116,'Műszaki adattábla'!F:M,8,0))</f>
        <v/>
      </c>
      <c r="G4116" s="29" t="str">
        <f>IF(D4116="","",IF('Műszaki adattábla'!L4107="20-99",IF('Műszaki adattábla'!O4107="","Nem adott meg lekötött teljesítményt",VLOOKUP(D4116,'Műszaki adattábla'!F:O,10,0)),0))</f>
        <v/>
      </c>
      <c r="H4116" s="29" t="str">
        <f>IF(D4116="","",VLOOKUP(D4116,'Műszaki adattábla'!F:P,11,0))</f>
        <v/>
      </c>
      <c r="I4116" s="30"/>
      <c r="J4116" s="30"/>
      <c r="K4116" s="31" t="str">
        <f>IF(D4116="","",ROUND(((F4116*I4116*'Műszaki adattábla'!$C$7/'Műszaki adattábla'!$C$8)+(G4116*I4116)+(H4116*I4116))/12*'Műszaki adattábla'!T4107,0))</f>
        <v/>
      </c>
      <c r="L4116" s="32" t="str">
        <f t="shared" si="135"/>
        <v/>
      </c>
    </row>
    <row r="4117" spans="2:12" ht="14.4" thickBot="1" x14ac:dyDescent="0.3">
      <c r="B4117" s="28" t="str">
        <f t="shared" si="134"/>
        <v/>
      </c>
      <c r="C4117" s="167" t="str">
        <f>IF(D4117="","",VLOOKUP(D4117,'Műszaki adattábla'!F:G,2,0))</f>
        <v/>
      </c>
      <c r="D4117" s="168" t="str">
        <f>IF('Műszaki adattábla'!F4108="","",'Műszaki adattábla'!F4108)</f>
        <v/>
      </c>
      <c r="E4117" s="169" t="str">
        <f>IF(D4117="","",VLOOKUP(D4117,'Műszaki adattábla'!F:R,13,0))</f>
        <v/>
      </c>
      <c r="F4117" s="29" t="str">
        <f>IF(D4117="","",VLOOKUP(D4117,'Műszaki adattábla'!F:M,8,0))</f>
        <v/>
      </c>
      <c r="G4117" s="29" t="str">
        <f>IF(D4117="","",IF('Műszaki adattábla'!L4108="20-99",IF('Műszaki adattábla'!O4108="","Nem adott meg lekötött teljesítményt",VLOOKUP(D4117,'Műszaki adattábla'!F:O,10,0)),0))</f>
        <v/>
      </c>
      <c r="H4117" s="29" t="str">
        <f>IF(D4117="","",VLOOKUP(D4117,'Műszaki adattábla'!F:P,11,0))</f>
        <v/>
      </c>
      <c r="I4117" s="30"/>
      <c r="J4117" s="30"/>
      <c r="K4117" s="31" t="str">
        <f>IF(D4117="","",ROUND(((F4117*I4117*'Műszaki adattábla'!$C$7/'Műszaki adattábla'!$C$8)+(G4117*I4117)+(H4117*I4117))/12*'Műszaki adattábla'!T4108,0))</f>
        <v/>
      </c>
      <c r="L4117" s="32" t="str">
        <f t="shared" si="135"/>
        <v/>
      </c>
    </row>
    <row r="4118" spans="2:12" ht="14.4" thickBot="1" x14ac:dyDescent="0.3">
      <c r="B4118" s="28" t="str">
        <f t="shared" si="134"/>
        <v/>
      </c>
      <c r="C4118" s="167" t="str">
        <f>IF(D4118="","",VLOOKUP(D4118,'Műszaki adattábla'!F:G,2,0))</f>
        <v/>
      </c>
      <c r="D4118" s="168" t="str">
        <f>IF('Műszaki adattábla'!F4109="","",'Műszaki adattábla'!F4109)</f>
        <v/>
      </c>
      <c r="E4118" s="169" t="str">
        <f>IF(D4118="","",VLOOKUP(D4118,'Műszaki adattábla'!F:R,13,0))</f>
        <v/>
      </c>
      <c r="F4118" s="29" t="str">
        <f>IF(D4118="","",VLOOKUP(D4118,'Műszaki adattábla'!F:M,8,0))</f>
        <v/>
      </c>
      <c r="G4118" s="29" t="str">
        <f>IF(D4118="","",IF('Műszaki adattábla'!L4109="20-99",IF('Műszaki adattábla'!O4109="","Nem adott meg lekötött teljesítményt",VLOOKUP(D4118,'Műszaki adattábla'!F:O,10,0)),0))</f>
        <v/>
      </c>
      <c r="H4118" s="29" t="str">
        <f>IF(D4118="","",VLOOKUP(D4118,'Műszaki adattábla'!F:P,11,0))</f>
        <v/>
      </c>
      <c r="I4118" s="30"/>
      <c r="J4118" s="30"/>
      <c r="K4118" s="31" t="str">
        <f>IF(D4118="","",ROUND(((F4118*I4118*'Műszaki adattábla'!$C$7/'Műszaki adattábla'!$C$8)+(G4118*I4118)+(H4118*I4118))/12*'Műszaki adattábla'!T4109,0))</f>
        <v/>
      </c>
      <c r="L4118" s="32" t="str">
        <f t="shared" si="135"/>
        <v/>
      </c>
    </row>
    <row r="4119" spans="2:12" ht="14.4" thickBot="1" x14ac:dyDescent="0.3">
      <c r="B4119" s="28" t="str">
        <f t="shared" si="134"/>
        <v/>
      </c>
      <c r="C4119" s="167" t="str">
        <f>IF(D4119="","",VLOOKUP(D4119,'Műszaki adattábla'!F:G,2,0))</f>
        <v/>
      </c>
      <c r="D4119" s="168" t="str">
        <f>IF('Műszaki adattábla'!F4110="","",'Műszaki adattábla'!F4110)</f>
        <v/>
      </c>
      <c r="E4119" s="169" t="str">
        <f>IF(D4119="","",VLOOKUP(D4119,'Műszaki adattábla'!F:R,13,0))</f>
        <v/>
      </c>
      <c r="F4119" s="29" t="str">
        <f>IF(D4119="","",VLOOKUP(D4119,'Műszaki adattábla'!F:M,8,0))</f>
        <v/>
      </c>
      <c r="G4119" s="29" t="str">
        <f>IF(D4119="","",IF('Műszaki adattábla'!L4110="20-99",IF('Műszaki adattábla'!O4110="","Nem adott meg lekötött teljesítményt",VLOOKUP(D4119,'Műszaki adattábla'!F:O,10,0)),0))</f>
        <v/>
      </c>
      <c r="H4119" s="29" t="str">
        <f>IF(D4119="","",VLOOKUP(D4119,'Műszaki adattábla'!F:P,11,0))</f>
        <v/>
      </c>
      <c r="I4119" s="30"/>
      <c r="J4119" s="30"/>
      <c r="K4119" s="31" t="str">
        <f>IF(D4119="","",ROUND(((F4119*I4119*'Műszaki adattábla'!$C$7/'Műszaki adattábla'!$C$8)+(G4119*I4119)+(H4119*I4119))/12*'Műszaki adattábla'!T4110,0))</f>
        <v/>
      </c>
      <c r="L4119" s="32" t="str">
        <f t="shared" si="135"/>
        <v/>
      </c>
    </row>
    <row r="4120" spans="2:12" ht="14.4" thickBot="1" x14ac:dyDescent="0.3">
      <c r="B4120" s="28" t="str">
        <f t="shared" si="134"/>
        <v/>
      </c>
      <c r="C4120" s="167" t="str">
        <f>IF(D4120="","",VLOOKUP(D4120,'Műszaki adattábla'!F:G,2,0))</f>
        <v/>
      </c>
      <c r="D4120" s="168" t="str">
        <f>IF('Műszaki adattábla'!F4111="","",'Műszaki adattábla'!F4111)</f>
        <v/>
      </c>
      <c r="E4120" s="169" t="str">
        <f>IF(D4120="","",VLOOKUP(D4120,'Műszaki adattábla'!F:R,13,0))</f>
        <v/>
      </c>
      <c r="F4120" s="29" t="str">
        <f>IF(D4120="","",VLOOKUP(D4120,'Műszaki adattábla'!F:M,8,0))</f>
        <v/>
      </c>
      <c r="G4120" s="29" t="str">
        <f>IF(D4120="","",IF('Műszaki adattábla'!L4111="20-99",IF('Műszaki adattábla'!O4111="","Nem adott meg lekötött teljesítményt",VLOOKUP(D4120,'Műszaki adattábla'!F:O,10,0)),0))</f>
        <v/>
      </c>
      <c r="H4120" s="29" t="str">
        <f>IF(D4120="","",VLOOKUP(D4120,'Műszaki adattábla'!F:P,11,0))</f>
        <v/>
      </c>
      <c r="I4120" s="30"/>
      <c r="J4120" s="30"/>
      <c r="K4120" s="31" t="str">
        <f>IF(D4120="","",ROUND(((F4120*I4120*'Műszaki adattábla'!$C$7/'Műszaki adattábla'!$C$8)+(G4120*I4120)+(H4120*I4120))/12*'Műszaki adattábla'!T4111,0))</f>
        <v/>
      </c>
      <c r="L4120" s="32" t="str">
        <f t="shared" si="135"/>
        <v/>
      </c>
    </row>
    <row r="4121" spans="2:12" ht="14.4" thickBot="1" x14ac:dyDescent="0.3">
      <c r="B4121" s="28" t="str">
        <f t="shared" si="134"/>
        <v/>
      </c>
      <c r="C4121" s="167" t="str">
        <f>IF(D4121="","",VLOOKUP(D4121,'Műszaki adattábla'!F:G,2,0))</f>
        <v/>
      </c>
      <c r="D4121" s="168" t="str">
        <f>IF('Műszaki adattábla'!F4112="","",'Műszaki adattábla'!F4112)</f>
        <v/>
      </c>
      <c r="E4121" s="169" t="str">
        <f>IF(D4121="","",VLOOKUP(D4121,'Műszaki adattábla'!F:R,13,0))</f>
        <v/>
      </c>
      <c r="F4121" s="29" t="str">
        <f>IF(D4121="","",VLOOKUP(D4121,'Műszaki adattábla'!F:M,8,0))</f>
        <v/>
      </c>
      <c r="G4121" s="29" t="str">
        <f>IF(D4121="","",IF('Műszaki adattábla'!L4112="20-99",IF('Műszaki adattábla'!O4112="","Nem adott meg lekötött teljesítményt",VLOOKUP(D4121,'Műszaki adattábla'!F:O,10,0)),0))</f>
        <v/>
      </c>
      <c r="H4121" s="29" t="str">
        <f>IF(D4121="","",VLOOKUP(D4121,'Műszaki adattábla'!F:P,11,0))</f>
        <v/>
      </c>
      <c r="I4121" s="30"/>
      <c r="J4121" s="30"/>
      <c r="K4121" s="31" t="str">
        <f>IF(D4121="","",ROUND(((F4121*I4121*'Műszaki adattábla'!$C$7/'Műszaki adattábla'!$C$8)+(G4121*I4121)+(H4121*I4121))/12*'Műszaki adattábla'!T4112,0))</f>
        <v/>
      </c>
      <c r="L4121" s="32" t="str">
        <f t="shared" si="135"/>
        <v/>
      </c>
    </row>
    <row r="4122" spans="2:12" ht="14.4" thickBot="1" x14ac:dyDescent="0.3">
      <c r="B4122" s="28" t="str">
        <f t="shared" si="134"/>
        <v/>
      </c>
      <c r="C4122" s="167" t="str">
        <f>IF(D4122="","",VLOOKUP(D4122,'Műszaki adattábla'!F:G,2,0))</f>
        <v/>
      </c>
      <c r="D4122" s="168" t="str">
        <f>IF('Műszaki adattábla'!F4113="","",'Műszaki adattábla'!F4113)</f>
        <v/>
      </c>
      <c r="E4122" s="169" t="str">
        <f>IF(D4122="","",VLOOKUP(D4122,'Műszaki adattábla'!F:R,13,0))</f>
        <v/>
      </c>
      <c r="F4122" s="29" t="str">
        <f>IF(D4122="","",VLOOKUP(D4122,'Műszaki adattábla'!F:M,8,0))</f>
        <v/>
      </c>
      <c r="G4122" s="29" t="str">
        <f>IF(D4122="","",IF('Műszaki adattábla'!L4113="20-99",IF('Műszaki adattábla'!O4113="","Nem adott meg lekötött teljesítményt",VLOOKUP(D4122,'Műszaki adattábla'!F:O,10,0)),0))</f>
        <v/>
      </c>
      <c r="H4122" s="29" t="str">
        <f>IF(D4122="","",VLOOKUP(D4122,'Műszaki adattábla'!F:P,11,0))</f>
        <v/>
      </c>
      <c r="I4122" s="30"/>
      <c r="J4122" s="30"/>
      <c r="K4122" s="31" t="str">
        <f>IF(D4122="","",ROUND(((F4122*I4122*'Műszaki adattábla'!$C$7/'Műszaki adattábla'!$C$8)+(G4122*I4122)+(H4122*I4122))/12*'Műszaki adattábla'!T4113,0))</f>
        <v/>
      </c>
      <c r="L4122" s="32" t="str">
        <f t="shared" si="135"/>
        <v/>
      </c>
    </row>
    <row r="4123" spans="2:12" ht="14.4" thickBot="1" x14ac:dyDescent="0.3">
      <c r="B4123" s="28" t="str">
        <f t="shared" si="134"/>
        <v/>
      </c>
      <c r="C4123" s="167" t="str">
        <f>IF(D4123="","",VLOOKUP(D4123,'Műszaki adattábla'!F:G,2,0))</f>
        <v/>
      </c>
      <c r="D4123" s="168" t="str">
        <f>IF('Műszaki adattábla'!F4114="","",'Műszaki adattábla'!F4114)</f>
        <v/>
      </c>
      <c r="E4123" s="169" t="str">
        <f>IF(D4123="","",VLOOKUP(D4123,'Műszaki adattábla'!F:R,13,0))</f>
        <v/>
      </c>
      <c r="F4123" s="29" t="str">
        <f>IF(D4123="","",VLOOKUP(D4123,'Műszaki adattábla'!F:M,8,0))</f>
        <v/>
      </c>
      <c r="G4123" s="29" t="str">
        <f>IF(D4123="","",IF('Műszaki adattábla'!L4114="20-99",IF('Műszaki adattábla'!O4114="","Nem adott meg lekötött teljesítményt",VLOOKUP(D4123,'Műszaki adattábla'!F:O,10,0)),0))</f>
        <v/>
      </c>
      <c r="H4123" s="29" t="str">
        <f>IF(D4123="","",VLOOKUP(D4123,'Műszaki adattábla'!F:P,11,0))</f>
        <v/>
      </c>
      <c r="I4123" s="30"/>
      <c r="J4123" s="30"/>
      <c r="K4123" s="31" t="str">
        <f>IF(D4123="","",ROUND(((F4123*I4123*'Műszaki adattábla'!$C$7/'Műszaki adattábla'!$C$8)+(G4123*I4123)+(H4123*I4123))/12*'Műszaki adattábla'!T4114,0))</f>
        <v/>
      </c>
      <c r="L4123" s="32" t="str">
        <f t="shared" si="135"/>
        <v/>
      </c>
    </row>
    <row r="4124" spans="2:12" ht="14.4" thickBot="1" x14ac:dyDescent="0.3">
      <c r="B4124" s="28" t="str">
        <f t="shared" ref="B4124:B4187" si="136">IF(D4124="","",B4123+1)</f>
        <v/>
      </c>
      <c r="C4124" s="167" t="str">
        <f>IF(D4124="","",VLOOKUP(D4124,'Műszaki adattábla'!F:G,2,0))</f>
        <v/>
      </c>
      <c r="D4124" s="168" t="str">
        <f>IF('Műszaki adattábla'!F4115="","",'Műszaki adattábla'!F4115)</f>
        <v/>
      </c>
      <c r="E4124" s="169" t="str">
        <f>IF(D4124="","",VLOOKUP(D4124,'Műszaki adattábla'!F:R,13,0))</f>
        <v/>
      </c>
      <c r="F4124" s="29" t="str">
        <f>IF(D4124="","",VLOOKUP(D4124,'Műszaki adattábla'!F:M,8,0))</f>
        <v/>
      </c>
      <c r="G4124" s="29" t="str">
        <f>IF(D4124="","",IF('Műszaki adattábla'!L4115="20-99",IF('Műszaki adattábla'!O4115="","Nem adott meg lekötött teljesítményt",VLOOKUP(D4124,'Műszaki adattábla'!F:O,10,0)),0))</f>
        <v/>
      </c>
      <c r="H4124" s="29" t="str">
        <f>IF(D4124="","",VLOOKUP(D4124,'Műszaki adattábla'!F:P,11,0))</f>
        <v/>
      </c>
      <c r="I4124" s="30"/>
      <c r="J4124" s="30"/>
      <c r="K4124" s="31" t="str">
        <f>IF(D4124="","",ROUND(((F4124*I4124*'Műszaki adattábla'!$C$7/'Műszaki adattábla'!$C$8)+(G4124*I4124)+(H4124*I4124))/12*'Műszaki adattábla'!T4115,0))</f>
        <v/>
      </c>
      <c r="L4124" s="32" t="str">
        <f t="shared" ref="L4124:L4187" si="137">IF(D4124="","",ROUND((J4124/1000)*E4124,0))</f>
        <v/>
      </c>
    </row>
    <row r="4125" spans="2:12" ht="14.4" thickBot="1" x14ac:dyDescent="0.3">
      <c r="B4125" s="28" t="str">
        <f t="shared" si="136"/>
        <v/>
      </c>
      <c r="C4125" s="167" t="str">
        <f>IF(D4125="","",VLOOKUP(D4125,'Műszaki adattábla'!F:G,2,0))</f>
        <v/>
      </c>
      <c r="D4125" s="168" t="str">
        <f>IF('Műszaki adattábla'!F4116="","",'Műszaki adattábla'!F4116)</f>
        <v/>
      </c>
      <c r="E4125" s="169" t="str">
        <f>IF(D4125="","",VLOOKUP(D4125,'Műszaki adattábla'!F:R,13,0))</f>
        <v/>
      </c>
      <c r="F4125" s="29" t="str">
        <f>IF(D4125="","",VLOOKUP(D4125,'Műszaki adattábla'!F:M,8,0))</f>
        <v/>
      </c>
      <c r="G4125" s="29" t="str">
        <f>IF(D4125="","",IF('Műszaki adattábla'!L4116="20-99",IF('Műszaki adattábla'!O4116="","Nem adott meg lekötött teljesítményt",VLOOKUP(D4125,'Műszaki adattábla'!F:O,10,0)),0))</f>
        <v/>
      </c>
      <c r="H4125" s="29" t="str">
        <f>IF(D4125="","",VLOOKUP(D4125,'Műszaki adattábla'!F:P,11,0))</f>
        <v/>
      </c>
      <c r="I4125" s="30"/>
      <c r="J4125" s="30"/>
      <c r="K4125" s="31" t="str">
        <f>IF(D4125="","",ROUND(((F4125*I4125*'Műszaki adattábla'!$C$7/'Műszaki adattábla'!$C$8)+(G4125*I4125)+(H4125*I4125))/12*'Műszaki adattábla'!T4116,0))</f>
        <v/>
      </c>
      <c r="L4125" s="32" t="str">
        <f t="shared" si="137"/>
        <v/>
      </c>
    </row>
    <row r="4126" spans="2:12" ht="14.4" thickBot="1" x14ac:dyDescent="0.3">
      <c r="B4126" s="28" t="str">
        <f t="shared" si="136"/>
        <v/>
      </c>
      <c r="C4126" s="167" t="str">
        <f>IF(D4126="","",VLOOKUP(D4126,'Műszaki adattábla'!F:G,2,0))</f>
        <v/>
      </c>
      <c r="D4126" s="168" t="str">
        <f>IF('Műszaki adattábla'!F4117="","",'Műszaki adattábla'!F4117)</f>
        <v/>
      </c>
      <c r="E4126" s="169" t="str">
        <f>IF(D4126="","",VLOOKUP(D4126,'Műszaki adattábla'!F:R,13,0))</f>
        <v/>
      </c>
      <c r="F4126" s="29" t="str">
        <f>IF(D4126="","",VLOOKUP(D4126,'Műszaki adattábla'!F:M,8,0))</f>
        <v/>
      </c>
      <c r="G4126" s="29" t="str">
        <f>IF(D4126="","",IF('Műszaki adattábla'!L4117="20-99",IF('Műszaki adattábla'!O4117="","Nem adott meg lekötött teljesítményt",VLOOKUP(D4126,'Műszaki adattábla'!F:O,10,0)),0))</f>
        <v/>
      </c>
      <c r="H4126" s="29" t="str">
        <f>IF(D4126="","",VLOOKUP(D4126,'Műszaki adattábla'!F:P,11,0))</f>
        <v/>
      </c>
      <c r="I4126" s="30"/>
      <c r="J4126" s="30"/>
      <c r="K4126" s="31" t="str">
        <f>IF(D4126="","",ROUND(((F4126*I4126*'Műszaki adattábla'!$C$7/'Műszaki adattábla'!$C$8)+(G4126*I4126)+(H4126*I4126))/12*'Műszaki adattábla'!T4117,0))</f>
        <v/>
      </c>
      <c r="L4126" s="32" t="str">
        <f t="shared" si="137"/>
        <v/>
      </c>
    </row>
    <row r="4127" spans="2:12" ht="14.4" thickBot="1" x14ac:dyDescent="0.3">
      <c r="B4127" s="28" t="str">
        <f t="shared" si="136"/>
        <v/>
      </c>
      <c r="C4127" s="167" t="str">
        <f>IF(D4127="","",VLOOKUP(D4127,'Műszaki adattábla'!F:G,2,0))</f>
        <v/>
      </c>
      <c r="D4127" s="168" t="str">
        <f>IF('Műszaki adattábla'!F4118="","",'Műszaki adattábla'!F4118)</f>
        <v/>
      </c>
      <c r="E4127" s="169" t="str">
        <f>IF(D4127="","",VLOOKUP(D4127,'Műszaki adattábla'!F:R,13,0))</f>
        <v/>
      </c>
      <c r="F4127" s="29" t="str">
        <f>IF(D4127="","",VLOOKUP(D4127,'Műszaki adattábla'!F:M,8,0))</f>
        <v/>
      </c>
      <c r="G4127" s="29" t="str">
        <f>IF(D4127="","",IF('Műszaki adattábla'!L4118="20-99",IF('Műszaki adattábla'!O4118="","Nem adott meg lekötött teljesítményt",VLOOKUP(D4127,'Műszaki adattábla'!F:O,10,0)),0))</f>
        <v/>
      </c>
      <c r="H4127" s="29" t="str">
        <f>IF(D4127="","",VLOOKUP(D4127,'Műszaki adattábla'!F:P,11,0))</f>
        <v/>
      </c>
      <c r="I4127" s="30"/>
      <c r="J4127" s="30"/>
      <c r="K4127" s="31" t="str">
        <f>IF(D4127="","",ROUND(((F4127*I4127*'Műszaki adattábla'!$C$7/'Műszaki adattábla'!$C$8)+(G4127*I4127)+(H4127*I4127))/12*'Műszaki adattábla'!T4118,0))</f>
        <v/>
      </c>
      <c r="L4127" s="32" t="str">
        <f t="shared" si="137"/>
        <v/>
      </c>
    </row>
    <row r="4128" spans="2:12" ht="14.4" thickBot="1" x14ac:dyDescent="0.3">
      <c r="B4128" s="28" t="str">
        <f t="shared" si="136"/>
        <v/>
      </c>
      <c r="C4128" s="167" t="str">
        <f>IF(D4128="","",VLOOKUP(D4128,'Műszaki adattábla'!F:G,2,0))</f>
        <v/>
      </c>
      <c r="D4128" s="168" t="str">
        <f>IF('Műszaki adattábla'!F4119="","",'Műszaki adattábla'!F4119)</f>
        <v/>
      </c>
      <c r="E4128" s="169" t="str">
        <f>IF(D4128="","",VLOOKUP(D4128,'Műszaki adattábla'!F:R,13,0))</f>
        <v/>
      </c>
      <c r="F4128" s="29" t="str">
        <f>IF(D4128="","",VLOOKUP(D4128,'Műszaki adattábla'!F:M,8,0))</f>
        <v/>
      </c>
      <c r="G4128" s="29" t="str">
        <f>IF(D4128="","",IF('Műszaki adattábla'!L4119="20-99",IF('Műszaki adattábla'!O4119="","Nem adott meg lekötött teljesítményt",VLOOKUP(D4128,'Műszaki adattábla'!F:O,10,0)),0))</f>
        <v/>
      </c>
      <c r="H4128" s="29" t="str">
        <f>IF(D4128="","",VLOOKUP(D4128,'Műszaki adattábla'!F:P,11,0))</f>
        <v/>
      </c>
      <c r="I4128" s="30"/>
      <c r="J4128" s="30"/>
      <c r="K4128" s="31" t="str">
        <f>IF(D4128="","",ROUND(((F4128*I4128*'Műszaki adattábla'!$C$7/'Műszaki adattábla'!$C$8)+(G4128*I4128)+(H4128*I4128))/12*'Műszaki adattábla'!T4119,0))</f>
        <v/>
      </c>
      <c r="L4128" s="32" t="str">
        <f t="shared" si="137"/>
        <v/>
      </c>
    </row>
    <row r="4129" spans="2:12" ht="14.4" thickBot="1" x14ac:dyDescent="0.3">
      <c r="B4129" s="28" t="str">
        <f t="shared" si="136"/>
        <v/>
      </c>
      <c r="C4129" s="167" t="str">
        <f>IF(D4129="","",VLOOKUP(D4129,'Műszaki adattábla'!F:G,2,0))</f>
        <v/>
      </c>
      <c r="D4129" s="168" t="str">
        <f>IF('Műszaki adattábla'!F4120="","",'Műszaki adattábla'!F4120)</f>
        <v/>
      </c>
      <c r="E4129" s="169" t="str">
        <f>IF(D4129="","",VLOOKUP(D4129,'Műszaki adattábla'!F:R,13,0))</f>
        <v/>
      </c>
      <c r="F4129" s="29" t="str">
        <f>IF(D4129="","",VLOOKUP(D4129,'Műszaki adattábla'!F:M,8,0))</f>
        <v/>
      </c>
      <c r="G4129" s="29" t="str">
        <f>IF(D4129="","",IF('Műszaki adattábla'!L4120="20-99",IF('Műszaki adattábla'!O4120="","Nem adott meg lekötött teljesítményt",VLOOKUP(D4129,'Műszaki adattábla'!F:O,10,0)),0))</f>
        <v/>
      </c>
      <c r="H4129" s="29" t="str">
        <f>IF(D4129="","",VLOOKUP(D4129,'Műszaki adattábla'!F:P,11,0))</f>
        <v/>
      </c>
      <c r="I4129" s="30"/>
      <c r="J4129" s="30"/>
      <c r="K4129" s="31" t="str">
        <f>IF(D4129="","",ROUND(((F4129*I4129*'Műszaki adattábla'!$C$7/'Műszaki adattábla'!$C$8)+(G4129*I4129)+(H4129*I4129))/12*'Műszaki adattábla'!T4120,0))</f>
        <v/>
      </c>
      <c r="L4129" s="32" t="str">
        <f t="shared" si="137"/>
        <v/>
      </c>
    </row>
    <row r="4130" spans="2:12" ht="14.4" thickBot="1" x14ac:dyDescent="0.3">
      <c r="B4130" s="28" t="str">
        <f t="shared" si="136"/>
        <v/>
      </c>
      <c r="C4130" s="167" t="str">
        <f>IF(D4130="","",VLOOKUP(D4130,'Műszaki adattábla'!F:G,2,0))</f>
        <v/>
      </c>
      <c r="D4130" s="168" t="str">
        <f>IF('Műszaki adattábla'!F4121="","",'Műszaki adattábla'!F4121)</f>
        <v/>
      </c>
      <c r="E4130" s="169" t="str">
        <f>IF(D4130="","",VLOOKUP(D4130,'Műszaki adattábla'!F:R,13,0))</f>
        <v/>
      </c>
      <c r="F4130" s="29" t="str">
        <f>IF(D4130="","",VLOOKUP(D4130,'Műszaki adattábla'!F:M,8,0))</f>
        <v/>
      </c>
      <c r="G4130" s="29" t="str">
        <f>IF(D4130="","",IF('Műszaki adattábla'!L4121="20-99",IF('Műszaki adattábla'!O4121="","Nem adott meg lekötött teljesítményt",VLOOKUP(D4130,'Műszaki adattábla'!F:O,10,0)),0))</f>
        <v/>
      </c>
      <c r="H4130" s="29" t="str">
        <f>IF(D4130="","",VLOOKUP(D4130,'Műszaki adattábla'!F:P,11,0))</f>
        <v/>
      </c>
      <c r="I4130" s="30"/>
      <c r="J4130" s="30"/>
      <c r="K4130" s="31" t="str">
        <f>IF(D4130="","",ROUND(((F4130*I4130*'Műszaki adattábla'!$C$7/'Műszaki adattábla'!$C$8)+(G4130*I4130)+(H4130*I4130))/12*'Műszaki adattábla'!T4121,0))</f>
        <v/>
      </c>
      <c r="L4130" s="32" t="str">
        <f t="shared" si="137"/>
        <v/>
      </c>
    </row>
    <row r="4131" spans="2:12" ht="14.4" thickBot="1" x14ac:dyDescent="0.3">
      <c r="B4131" s="28" t="str">
        <f t="shared" si="136"/>
        <v/>
      </c>
      <c r="C4131" s="167" t="str">
        <f>IF(D4131="","",VLOOKUP(D4131,'Műszaki adattábla'!F:G,2,0))</f>
        <v/>
      </c>
      <c r="D4131" s="168" t="str">
        <f>IF('Műszaki adattábla'!F4122="","",'Műszaki adattábla'!F4122)</f>
        <v/>
      </c>
      <c r="E4131" s="169" t="str">
        <f>IF(D4131="","",VLOOKUP(D4131,'Műszaki adattábla'!F:R,13,0))</f>
        <v/>
      </c>
      <c r="F4131" s="29" t="str">
        <f>IF(D4131="","",VLOOKUP(D4131,'Műszaki adattábla'!F:M,8,0))</f>
        <v/>
      </c>
      <c r="G4131" s="29" t="str">
        <f>IF(D4131="","",IF('Műszaki adattábla'!L4122="20-99",IF('Műszaki adattábla'!O4122="","Nem adott meg lekötött teljesítményt",VLOOKUP(D4131,'Műszaki adattábla'!F:O,10,0)),0))</f>
        <v/>
      </c>
      <c r="H4131" s="29" t="str">
        <f>IF(D4131="","",VLOOKUP(D4131,'Műszaki adattábla'!F:P,11,0))</f>
        <v/>
      </c>
      <c r="I4131" s="30"/>
      <c r="J4131" s="30"/>
      <c r="K4131" s="31" t="str">
        <f>IF(D4131="","",ROUND(((F4131*I4131*'Műszaki adattábla'!$C$7/'Műszaki adattábla'!$C$8)+(G4131*I4131)+(H4131*I4131))/12*'Műszaki adattábla'!T4122,0))</f>
        <v/>
      </c>
      <c r="L4131" s="32" t="str">
        <f t="shared" si="137"/>
        <v/>
      </c>
    </row>
    <row r="4132" spans="2:12" ht="14.4" thickBot="1" x14ac:dyDescent="0.3">
      <c r="B4132" s="28" t="str">
        <f t="shared" si="136"/>
        <v/>
      </c>
      <c r="C4132" s="167" t="str">
        <f>IF(D4132="","",VLOOKUP(D4132,'Műszaki adattábla'!F:G,2,0))</f>
        <v/>
      </c>
      <c r="D4132" s="168" t="str">
        <f>IF('Műszaki adattábla'!F4123="","",'Műszaki adattábla'!F4123)</f>
        <v/>
      </c>
      <c r="E4132" s="169" t="str">
        <f>IF(D4132="","",VLOOKUP(D4132,'Műszaki adattábla'!F:R,13,0))</f>
        <v/>
      </c>
      <c r="F4132" s="29" t="str">
        <f>IF(D4132="","",VLOOKUP(D4132,'Műszaki adattábla'!F:M,8,0))</f>
        <v/>
      </c>
      <c r="G4132" s="29" t="str">
        <f>IF(D4132="","",IF('Műszaki adattábla'!L4123="20-99",IF('Műszaki adattábla'!O4123="","Nem adott meg lekötött teljesítményt",VLOOKUP(D4132,'Műszaki adattábla'!F:O,10,0)),0))</f>
        <v/>
      </c>
      <c r="H4132" s="29" t="str">
        <f>IF(D4132="","",VLOOKUP(D4132,'Műszaki adattábla'!F:P,11,0))</f>
        <v/>
      </c>
      <c r="I4132" s="30"/>
      <c r="J4132" s="30"/>
      <c r="K4132" s="31" t="str">
        <f>IF(D4132="","",ROUND(((F4132*I4132*'Műszaki adattábla'!$C$7/'Műszaki adattábla'!$C$8)+(G4132*I4132)+(H4132*I4132))/12*'Műszaki adattábla'!T4123,0))</f>
        <v/>
      </c>
      <c r="L4132" s="32" t="str">
        <f t="shared" si="137"/>
        <v/>
      </c>
    </row>
    <row r="4133" spans="2:12" ht="14.4" thickBot="1" x14ac:dyDescent="0.3">
      <c r="B4133" s="28" t="str">
        <f t="shared" si="136"/>
        <v/>
      </c>
      <c r="C4133" s="167" t="str">
        <f>IF(D4133="","",VLOOKUP(D4133,'Műszaki adattábla'!F:G,2,0))</f>
        <v/>
      </c>
      <c r="D4133" s="168" t="str">
        <f>IF('Műszaki adattábla'!F4124="","",'Műszaki adattábla'!F4124)</f>
        <v/>
      </c>
      <c r="E4133" s="169" t="str">
        <f>IF(D4133="","",VLOOKUP(D4133,'Műszaki adattábla'!F:R,13,0))</f>
        <v/>
      </c>
      <c r="F4133" s="29" t="str">
        <f>IF(D4133="","",VLOOKUP(D4133,'Műszaki adattábla'!F:M,8,0))</f>
        <v/>
      </c>
      <c r="G4133" s="29" t="str">
        <f>IF(D4133="","",IF('Műszaki adattábla'!L4124="20-99",IF('Műszaki adattábla'!O4124="","Nem adott meg lekötött teljesítményt",VLOOKUP(D4133,'Műszaki adattábla'!F:O,10,0)),0))</f>
        <v/>
      </c>
      <c r="H4133" s="29" t="str">
        <f>IF(D4133="","",VLOOKUP(D4133,'Műszaki adattábla'!F:P,11,0))</f>
        <v/>
      </c>
      <c r="I4133" s="30"/>
      <c r="J4133" s="30"/>
      <c r="K4133" s="31" t="str">
        <f>IF(D4133="","",ROUND(((F4133*I4133*'Műszaki adattábla'!$C$7/'Műszaki adattábla'!$C$8)+(G4133*I4133)+(H4133*I4133))/12*'Műszaki adattábla'!T4124,0))</f>
        <v/>
      </c>
      <c r="L4133" s="32" t="str">
        <f t="shared" si="137"/>
        <v/>
      </c>
    </row>
    <row r="4134" spans="2:12" ht="14.4" thickBot="1" x14ac:dyDescent="0.3">
      <c r="B4134" s="28" t="str">
        <f t="shared" si="136"/>
        <v/>
      </c>
      <c r="C4134" s="167" t="str">
        <f>IF(D4134="","",VLOOKUP(D4134,'Műszaki adattábla'!F:G,2,0))</f>
        <v/>
      </c>
      <c r="D4134" s="168" t="str">
        <f>IF('Műszaki adattábla'!F4125="","",'Műszaki adattábla'!F4125)</f>
        <v/>
      </c>
      <c r="E4134" s="169" t="str">
        <f>IF(D4134="","",VLOOKUP(D4134,'Műszaki adattábla'!F:R,13,0))</f>
        <v/>
      </c>
      <c r="F4134" s="29" t="str">
        <f>IF(D4134="","",VLOOKUP(D4134,'Műszaki adattábla'!F:M,8,0))</f>
        <v/>
      </c>
      <c r="G4134" s="29" t="str">
        <f>IF(D4134="","",IF('Műszaki adattábla'!L4125="20-99",IF('Műszaki adattábla'!O4125="","Nem adott meg lekötött teljesítményt",VLOOKUP(D4134,'Műszaki adattábla'!F:O,10,0)),0))</f>
        <v/>
      </c>
      <c r="H4134" s="29" t="str">
        <f>IF(D4134="","",VLOOKUP(D4134,'Műszaki adattábla'!F:P,11,0))</f>
        <v/>
      </c>
      <c r="I4134" s="30"/>
      <c r="J4134" s="30"/>
      <c r="K4134" s="31" t="str">
        <f>IF(D4134="","",ROUND(((F4134*I4134*'Műszaki adattábla'!$C$7/'Műszaki adattábla'!$C$8)+(G4134*I4134)+(H4134*I4134))/12*'Műszaki adattábla'!T4125,0))</f>
        <v/>
      </c>
      <c r="L4134" s="32" t="str">
        <f t="shared" si="137"/>
        <v/>
      </c>
    </row>
    <row r="4135" spans="2:12" ht="14.4" thickBot="1" x14ac:dyDescent="0.3">
      <c r="B4135" s="28" t="str">
        <f t="shared" si="136"/>
        <v/>
      </c>
      <c r="C4135" s="167" t="str">
        <f>IF(D4135="","",VLOOKUP(D4135,'Műszaki adattábla'!F:G,2,0))</f>
        <v/>
      </c>
      <c r="D4135" s="168" t="str">
        <f>IF('Műszaki adattábla'!F4126="","",'Műszaki adattábla'!F4126)</f>
        <v/>
      </c>
      <c r="E4135" s="169" t="str">
        <f>IF(D4135="","",VLOOKUP(D4135,'Műszaki adattábla'!F:R,13,0))</f>
        <v/>
      </c>
      <c r="F4135" s="29" t="str">
        <f>IF(D4135="","",VLOOKUP(D4135,'Műszaki adattábla'!F:M,8,0))</f>
        <v/>
      </c>
      <c r="G4135" s="29" t="str">
        <f>IF(D4135="","",IF('Műszaki adattábla'!L4126="20-99",IF('Műszaki adattábla'!O4126="","Nem adott meg lekötött teljesítményt",VLOOKUP(D4135,'Műszaki adattábla'!F:O,10,0)),0))</f>
        <v/>
      </c>
      <c r="H4135" s="29" t="str">
        <f>IF(D4135="","",VLOOKUP(D4135,'Műszaki adattábla'!F:P,11,0))</f>
        <v/>
      </c>
      <c r="I4135" s="30"/>
      <c r="J4135" s="30"/>
      <c r="K4135" s="31" t="str">
        <f>IF(D4135="","",ROUND(((F4135*I4135*'Műszaki adattábla'!$C$7/'Műszaki adattábla'!$C$8)+(G4135*I4135)+(H4135*I4135))/12*'Műszaki adattábla'!T4126,0))</f>
        <v/>
      </c>
      <c r="L4135" s="32" t="str">
        <f t="shared" si="137"/>
        <v/>
      </c>
    </row>
    <row r="4136" spans="2:12" ht="14.4" thickBot="1" x14ac:dyDescent="0.3">
      <c r="B4136" s="28" t="str">
        <f t="shared" si="136"/>
        <v/>
      </c>
      <c r="C4136" s="167" t="str">
        <f>IF(D4136="","",VLOOKUP(D4136,'Műszaki adattábla'!F:G,2,0))</f>
        <v/>
      </c>
      <c r="D4136" s="168" t="str">
        <f>IF('Műszaki adattábla'!F4127="","",'Műszaki adattábla'!F4127)</f>
        <v/>
      </c>
      <c r="E4136" s="169" t="str">
        <f>IF(D4136="","",VLOOKUP(D4136,'Műszaki adattábla'!F:R,13,0))</f>
        <v/>
      </c>
      <c r="F4136" s="29" t="str">
        <f>IF(D4136="","",VLOOKUP(D4136,'Műszaki adattábla'!F:M,8,0))</f>
        <v/>
      </c>
      <c r="G4136" s="29" t="str">
        <f>IF(D4136="","",IF('Műszaki adattábla'!L4127="20-99",IF('Műszaki adattábla'!O4127="","Nem adott meg lekötött teljesítményt",VLOOKUP(D4136,'Műszaki adattábla'!F:O,10,0)),0))</f>
        <v/>
      </c>
      <c r="H4136" s="29" t="str">
        <f>IF(D4136="","",VLOOKUP(D4136,'Műszaki adattábla'!F:P,11,0))</f>
        <v/>
      </c>
      <c r="I4136" s="30"/>
      <c r="J4136" s="30"/>
      <c r="K4136" s="31" t="str">
        <f>IF(D4136="","",ROUND(((F4136*I4136*'Műszaki adattábla'!$C$7/'Műszaki adattábla'!$C$8)+(G4136*I4136)+(H4136*I4136))/12*'Műszaki adattábla'!T4127,0))</f>
        <v/>
      </c>
      <c r="L4136" s="32" t="str">
        <f t="shared" si="137"/>
        <v/>
      </c>
    </row>
    <row r="4137" spans="2:12" ht="14.4" thickBot="1" x14ac:dyDescent="0.3">
      <c r="B4137" s="28" t="str">
        <f t="shared" si="136"/>
        <v/>
      </c>
      <c r="C4137" s="167" t="str">
        <f>IF(D4137="","",VLOOKUP(D4137,'Műszaki adattábla'!F:G,2,0))</f>
        <v/>
      </c>
      <c r="D4137" s="168" t="str">
        <f>IF('Műszaki adattábla'!F4128="","",'Műszaki adattábla'!F4128)</f>
        <v/>
      </c>
      <c r="E4137" s="169" t="str">
        <f>IF(D4137="","",VLOOKUP(D4137,'Műszaki adattábla'!F:R,13,0))</f>
        <v/>
      </c>
      <c r="F4137" s="29" t="str">
        <f>IF(D4137="","",VLOOKUP(D4137,'Műszaki adattábla'!F:M,8,0))</f>
        <v/>
      </c>
      <c r="G4137" s="29" t="str">
        <f>IF(D4137="","",IF('Műszaki adattábla'!L4128="20-99",IF('Műszaki adattábla'!O4128="","Nem adott meg lekötött teljesítményt",VLOOKUP(D4137,'Műszaki adattábla'!F:O,10,0)),0))</f>
        <v/>
      </c>
      <c r="H4137" s="29" t="str">
        <f>IF(D4137="","",VLOOKUP(D4137,'Műszaki adattábla'!F:P,11,0))</f>
        <v/>
      </c>
      <c r="I4137" s="30"/>
      <c r="J4137" s="30"/>
      <c r="K4137" s="31" t="str">
        <f>IF(D4137="","",ROUND(((F4137*I4137*'Műszaki adattábla'!$C$7/'Műszaki adattábla'!$C$8)+(G4137*I4137)+(H4137*I4137))/12*'Műszaki adattábla'!T4128,0))</f>
        <v/>
      </c>
      <c r="L4137" s="32" t="str">
        <f t="shared" si="137"/>
        <v/>
      </c>
    </row>
    <row r="4138" spans="2:12" ht="14.4" thickBot="1" x14ac:dyDescent="0.3">
      <c r="B4138" s="28" t="str">
        <f t="shared" si="136"/>
        <v/>
      </c>
      <c r="C4138" s="167" t="str">
        <f>IF(D4138="","",VLOOKUP(D4138,'Műszaki adattábla'!F:G,2,0))</f>
        <v/>
      </c>
      <c r="D4138" s="168" t="str">
        <f>IF('Műszaki adattábla'!F4129="","",'Műszaki adattábla'!F4129)</f>
        <v/>
      </c>
      <c r="E4138" s="169" t="str">
        <f>IF(D4138="","",VLOOKUP(D4138,'Műszaki adattábla'!F:R,13,0))</f>
        <v/>
      </c>
      <c r="F4138" s="29" t="str">
        <f>IF(D4138="","",VLOOKUP(D4138,'Műszaki adattábla'!F:M,8,0))</f>
        <v/>
      </c>
      <c r="G4138" s="29" t="str">
        <f>IF(D4138="","",IF('Műszaki adattábla'!L4129="20-99",IF('Műszaki adattábla'!O4129="","Nem adott meg lekötött teljesítményt",VLOOKUP(D4138,'Műszaki adattábla'!F:O,10,0)),0))</f>
        <v/>
      </c>
      <c r="H4138" s="29" t="str">
        <f>IF(D4138="","",VLOOKUP(D4138,'Műszaki adattábla'!F:P,11,0))</f>
        <v/>
      </c>
      <c r="I4138" s="30"/>
      <c r="J4138" s="30"/>
      <c r="K4138" s="31" t="str">
        <f>IF(D4138="","",ROUND(((F4138*I4138*'Műszaki adattábla'!$C$7/'Műszaki adattábla'!$C$8)+(G4138*I4138)+(H4138*I4138))/12*'Műszaki adattábla'!T4129,0))</f>
        <v/>
      </c>
      <c r="L4138" s="32" t="str">
        <f t="shared" si="137"/>
        <v/>
      </c>
    </row>
    <row r="4139" spans="2:12" ht="14.4" thickBot="1" x14ac:dyDescent="0.3">
      <c r="B4139" s="28" t="str">
        <f t="shared" si="136"/>
        <v/>
      </c>
      <c r="C4139" s="167" t="str">
        <f>IF(D4139="","",VLOOKUP(D4139,'Műszaki adattábla'!F:G,2,0))</f>
        <v/>
      </c>
      <c r="D4139" s="168" t="str">
        <f>IF('Műszaki adattábla'!F4130="","",'Műszaki adattábla'!F4130)</f>
        <v/>
      </c>
      <c r="E4139" s="169" t="str">
        <f>IF(D4139="","",VLOOKUP(D4139,'Műszaki adattábla'!F:R,13,0))</f>
        <v/>
      </c>
      <c r="F4139" s="29" t="str">
        <f>IF(D4139="","",VLOOKUP(D4139,'Műszaki adattábla'!F:M,8,0))</f>
        <v/>
      </c>
      <c r="G4139" s="29" t="str">
        <f>IF(D4139="","",IF('Műszaki adattábla'!L4130="20-99",IF('Műszaki adattábla'!O4130="","Nem adott meg lekötött teljesítményt",VLOOKUP(D4139,'Műszaki adattábla'!F:O,10,0)),0))</f>
        <v/>
      </c>
      <c r="H4139" s="29" t="str">
        <f>IF(D4139="","",VLOOKUP(D4139,'Műszaki adattábla'!F:P,11,0))</f>
        <v/>
      </c>
      <c r="I4139" s="30"/>
      <c r="J4139" s="30"/>
      <c r="K4139" s="31" t="str">
        <f>IF(D4139="","",ROUND(((F4139*I4139*'Műszaki adattábla'!$C$7/'Műszaki adattábla'!$C$8)+(G4139*I4139)+(H4139*I4139))/12*'Műszaki adattábla'!T4130,0))</f>
        <v/>
      </c>
      <c r="L4139" s="32" t="str">
        <f t="shared" si="137"/>
        <v/>
      </c>
    </row>
    <row r="4140" spans="2:12" ht="14.4" thickBot="1" x14ac:dyDescent="0.3">
      <c r="B4140" s="28" t="str">
        <f t="shared" si="136"/>
        <v/>
      </c>
      <c r="C4140" s="167" t="str">
        <f>IF(D4140="","",VLOOKUP(D4140,'Műszaki adattábla'!F:G,2,0))</f>
        <v/>
      </c>
      <c r="D4140" s="168" t="str">
        <f>IF('Műszaki adattábla'!F4131="","",'Műszaki adattábla'!F4131)</f>
        <v/>
      </c>
      <c r="E4140" s="169" t="str">
        <f>IF(D4140="","",VLOOKUP(D4140,'Műszaki adattábla'!F:R,13,0))</f>
        <v/>
      </c>
      <c r="F4140" s="29" t="str">
        <f>IF(D4140="","",VLOOKUP(D4140,'Műszaki adattábla'!F:M,8,0))</f>
        <v/>
      </c>
      <c r="G4140" s="29" t="str">
        <f>IF(D4140="","",IF('Műszaki adattábla'!L4131="20-99",IF('Műszaki adattábla'!O4131="","Nem adott meg lekötött teljesítményt",VLOOKUP(D4140,'Műszaki adattábla'!F:O,10,0)),0))</f>
        <v/>
      </c>
      <c r="H4140" s="29" t="str">
        <f>IF(D4140="","",VLOOKUP(D4140,'Műszaki adattábla'!F:P,11,0))</f>
        <v/>
      </c>
      <c r="I4140" s="30"/>
      <c r="J4140" s="30"/>
      <c r="K4140" s="31" t="str">
        <f>IF(D4140="","",ROUND(((F4140*I4140*'Műszaki adattábla'!$C$7/'Műszaki adattábla'!$C$8)+(G4140*I4140)+(H4140*I4140))/12*'Műszaki adattábla'!T4131,0))</f>
        <v/>
      </c>
      <c r="L4140" s="32" t="str">
        <f t="shared" si="137"/>
        <v/>
      </c>
    </row>
    <row r="4141" spans="2:12" ht="14.4" thickBot="1" x14ac:dyDescent="0.3">
      <c r="B4141" s="28" t="str">
        <f t="shared" si="136"/>
        <v/>
      </c>
      <c r="C4141" s="167" t="str">
        <f>IF(D4141="","",VLOOKUP(D4141,'Műszaki adattábla'!F:G,2,0))</f>
        <v/>
      </c>
      <c r="D4141" s="168" t="str">
        <f>IF('Műszaki adattábla'!F4132="","",'Műszaki adattábla'!F4132)</f>
        <v/>
      </c>
      <c r="E4141" s="169" t="str">
        <f>IF(D4141="","",VLOOKUP(D4141,'Műszaki adattábla'!F:R,13,0))</f>
        <v/>
      </c>
      <c r="F4141" s="29" t="str">
        <f>IF(D4141="","",VLOOKUP(D4141,'Műszaki adattábla'!F:M,8,0))</f>
        <v/>
      </c>
      <c r="G4141" s="29" t="str">
        <f>IF(D4141="","",IF('Műszaki adattábla'!L4132="20-99",IF('Műszaki adattábla'!O4132="","Nem adott meg lekötött teljesítményt",VLOOKUP(D4141,'Műszaki adattábla'!F:O,10,0)),0))</f>
        <v/>
      </c>
      <c r="H4141" s="29" t="str">
        <f>IF(D4141="","",VLOOKUP(D4141,'Műszaki adattábla'!F:P,11,0))</f>
        <v/>
      </c>
      <c r="I4141" s="30"/>
      <c r="J4141" s="30"/>
      <c r="K4141" s="31" t="str">
        <f>IF(D4141="","",ROUND(((F4141*I4141*'Műszaki adattábla'!$C$7/'Műszaki adattábla'!$C$8)+(G4141*I4141)+(H4141*I4141))/12*'Műszaki adattábla'!T4132,0))</f>
        <v/>
      </c>
      <c r="L4141" s="32" t="str">
        <f t="shared" si="137"/>
        <v/>
      </c>
    </row>
    <row r="4142" spans="2:12" ht="14.4" thickBot="1" x14ac:dyDescent="0.3">
      <c r="B4142" s="28" t="str">
        <f t="shared" si="136"/>
        <v/>
      </c>
      <c r="C4142" s="167" t="str">
        <f>IF(D4142="","",VLOOKUP(D4142,'Műszaki adattábla'!F:G,2,0))</f>
        <v/>
      </c>
      <c r="D4142" s="168" t="str">
        <f>IF('Műszaki adattábla'!F4133="","",'Műszaki adattábla'!F4133)</f>
        <v/>
      </c>
      <c r="E4142" s="169" t="str">
        <f>IF(D4142="","",VLOOKUP(D4142,'Műszaki adattábla'!F:R,13,0))</f>
        <v/>
      </c>
      <c r="F4142" s="29" t="str">
        <f>IF(D4142="","",VLOOKUP(D4142,'Műszaki adattábla'!F:M,8,0))</f>
        <v/>
      </c>
      <c r="G4142" s="29" t="str">
        <f>IF(D4142="","",IF('Műszaki adattábla'!L4133="20-99",IF('Műszaki adattábla'!O4133="","Nem adott meg lekötött teljesítményt",VLOOKUP(D4142,'Műszaki adattábla'!F:O,10,0)),0))</f>
        <v/>
      </c>
      <c r="H4142" s="29" t="str">
        <f>IF(D4142="","",VLOOKUP(D4142,'Műszaki adattábla'!F:P,11,0))</f>
        <v/>
      </c>
      <c r="I4142" s="30"/>
      <c r="J4142" s="30"/>
      <c r="K4142" s="31" t="str">
        <f>IF(D4142="","",ROUND(((F4142*I4142*'Műszaki adattábla'!$C$7/'Műszaki adattábla'!$C$8)+(G4142*I4142)+(H4142*I4142))/12*'Műszaki adattábla'!T4133,0))</f>
        <v/>
      </c>
      <c r="L4142" s="32" t="str">
        <f t="shared" si="137"/>
        <v/>
      </c>
    </row>
    <row r="4143" spans="2:12" ht="14.4" thickBot="1" x14ac:dyDescent="0.3">
      <c r="B4143" s="28" t="str">
        <f t="shared" si="136"/>
        <v/>
      </c>
      <c r="C4143" s="167" t="str">
        <f>IF(D4143="","",VLOOKUP(D4143,'Műszaki adattábla'!F:G,2,0))</f>
        <v/>
      </c>
      <c r="D4143" s="168" t="str">
        <f>IF('Műszaki adattábla'!F4134="","",'Műszaki adattábla'!F4134)</f>
        <v/>
      </c>
      <c r="E4143" s="169" t="str">
        <f>IF(D4143="","",VLOOKUP(D4143,'Műszaki adattábla'!F:R,13,0))</f>
        <v/>
      </c>
      <c r="F4143" s="29" t="str">
        <f>IF(D4143="","",VLOOKUP(D4143,'Műszaki adattábla'!F:M,8,0))</f>
        <v/>
      </c>
      <c r="G4143" s="29" t="str">
        <f>IF(D4143="","",IF('Műszaki adattábla'!L4134="20-99",IF('Műszaki adattábla'!O4134="","Nem adott meg lekötött teljesítményt",VLOOKUP(D4143,'Műszaki adattábla'!F:O,10,0)),0))</f>
        <v/>
      </c>
      <c r="H4143" s="29" t="str">
        <f>IF(D4143="","",VLOOKUP(D4143,'Műszaki adattábla'!F:P,11,0))</f>
        <v/>
      </c>
      <c r="I4143" s="30"/>
      <c r="J4143" s="30"/>
      <c r="K4143" s="31" t="str">
        <f>IF(D4143="","",ROUND(((F4143*I4143*'Műszaki adattábla'!$C$7/'Műszaki adattábla'!$C$8)+(G4143*I4143)+(H4143*I4143))/12*'Műszaki adattábla'!T4134,0))</f>
        <v/>
      </c>
      <c r="L4143" s="32" t="str">
        <f t="shared" si="137"/>
        <v/>
      </c>
    </row>
    <row r="4144" spans="2:12" ht="14.4" thickBot="1" x14ac:dyDescent="0.3">
      <c r="B4144" s="28" t="str">
        <f t="shared" si="136"/>
        <v/>
      </c>
      <c r="C4144" s="167" t="str">
        <f>IF(D4144="","",VLOOKUP(D4144,'Műszaki adattábla'!F:G,2,0))</f>
        <v/>
      </c>
      <c r="D4144" s="168" t="str">
        <f>IF('Műszaki adattábla'!F4135="","",'Műszaki adattábla'!F4135)</f>
        <v/>
      </c>
      <c r="E4144" s="169" t="str">
        <f>IF(D4144="","",VLOOKUP(D4144,'Műszaki adattábla'!F:R,13,0))</f>
        <v/>
      </c>
      <c r="F4144" s="29" t="str">
        <f>IF(D4144="","",VLOOKUP(D4144,'Műszaki adattábla'!F:M,8,0))</f>
        <v/>
      </c>
      <c r="G4144" s="29" t="str">
        <f>IF(D4144="","",IF('Műszaki adattábla'!L4135="20-99",IF('Műszaki adattábla'!O4135="","Nem adott meg lekötött teljesítményt",VLOOKUP(D4144,'Műszaki adattábla'!F:O,10,0)),0))</f>
        <v/>
      </c>
      <c r="H4144" s="29" t="str">
        <f>IF(D4144="","",VLOOKUP(D4144,'Műszaki adattábla'!F:P,11,0))</f>
        <v/>
      </c>
      <c r="I4144" s="30"/>
      <c r="J4144" s="30"/>
      <c r="K4144" s="31" t="str">
        <f>IF(D4144="","",ROUND(((F4144*I4144*'Műszaki adattábla'!$C$7/'Műszaki adattábla'!$C$8)+(G4144*I4144)+(H4144*I4144))/12*'Műszaki adattábla'!T4135,0))</f>
        <v/>
      </c>
      <c r="L4144" s="32" t="str">
        <f t="shared" si="137"/>
        <v/>
      </c>
    </row>
    <row r="4145" spans="2:12" ht="14.4" thickBot="1" x14ac:dyDescent="0.3">
      <c r="B4145" s="28" t="str">
        <f t="shared" si="136"/>
        <v/>
      </c>
      <c r="C4145" s="167" t="str">
        <f>IF(D4145="","",VLOOKUP(D4145,'Műszaki adattábla'!F:G,2,0))</f>
        <v/>
      </c>
      <c r="D4145" s="168" t="str">
        <f>IF('Műszaki adattábla'!F4136="","",'Műszaki adattábla'!F4136)</f>
        <v/>
      </c>
      <c r="E4145" s="169" t="str">
        <f>IF(D4145="","",VLOOKUP(D4145,'Műszaki adattábla'!F:R,13,0))</f>
        <v/>
      </c>
      <c r="F4145" s="29" t="str">
        <f>IF(D4145="","",VLOOKUP(D4145,'Műszaki adattábla'!F:M,8,0))</f>
        <v/>
      </c>
      <c r="G4145" s="29" t="str">
        <f>IF(D4145="","",IF('Műszaki adattábla'!L4136="20-99",IF('Műszaki adattábla'!O4136="","Nem adott meg lekötött teljesítményt",VLOOKUP(D4145,'Műszaki adattábla'!F:O,10,0)),0))</f>
        <v/>
      </c>
      <c r="H4145" s="29" t="str">
        <f>IF(D4145="","",VLOOKUP(D4145,'Műszaki adattábla'!F:P,11,0))</f>
        <v/>
      </c>
      <c r="I4145" s="30"/>
      <c r="J4145" s="30"/>
      <c r="K4145" s="31" t="str">
        <f>IF(D4145="","",ROUND(((F4145*I4145*'Műszaki adattábla'!$C$7/'Műszaki adattábla'!$C$8)+(G4145*I4145)+(H4145*I4145))/12*'Műszaki adattábla'!T4136,0))</f>
        <v/>
      </c>
      <c r="L4145" s="32" t="str">
        <f t="shared" si="137"/>
        <v/>
      </c>
    </row>
    <row r="4146" spans="2:12" ht="14.4" thickBot="1" x14ac:dyDescent="0.3">
      <c r="B4146" s="28" t="str">
        <f t="shared" si="136"/>
        <v/>
      </c>
      <c r="C4146" s="167" t="str">
        <f>IF(D4146="","",VLOOKUP(D4146,'Műszaki adattábla'!F:G,2,0))</f>
        <v/>
      </c>
      <c r="D4146" s="168" t="str">
        <f>IF('Műszaki adattábla'!F4137="","",'Műszaki adattábla'!F4137)</f>
        <v/>
      </c>
      <c r="E4146" s="169" t="str">
        <f>IF(D4146="","",VLOOKUP(D4146,'Műszaki adattábla'!F:R,13,0))</f>
        <v/>
      </c>
      <c r="F4146" s="29" t="str">
        <f>IF(D4146="","",VLOOKUP(D4146,'Műszaki adattábla'!F:M,8,0))</f>
        <v/>
      </c>
      <c r="G4146" s="29" t="str">
        <f>IF(D4146="","",IF('Műszaki adattábla'!L4137="20-99",IF('Műszaki adattábla'!O4137="","Nem adott meg lekötött teljesítményt",VLOOKUP(D4146,'Műszaki adattábla'!F:O,10,0)),0))</f>
        <v/>
      </c>
      <c r="H4146" s="29" t="str">
        <f>IF(D4146="","",VLOOKUP(D4146,'Műszaki adattábla'!F:P,11,0))</f>
        <v/>
      </c>
      <c r="I4146" s="30"/>
      <c r="J4146" s="30"/>
      <c r="K4146" s="31" t="str">
        <f>IF(D4146="","",ROUND(((F4146*I4146*'Műszaki adattábla'!$C$7/'Műszaki adattábla'!$C$8)+(G4146*I4146)+(H4146*I4146))/12*'Műszaki adattábla'!T4137,0))</f>
        <v/>
      </c>
      <c r="L4146" s="32" t="str">
        <f t="shared" si="137"/>
        <v/>
      </c>
    </row>
    <row r="4147" spans="2:12" ht="14.4" thickBot="1" x14ac:dyDescent="0.3">
      <c r="B4147" s="28" t="str">
        <f t="shared" si="136"/>
        <v/>
      </c>
      <c r="C4147" s="167" t="str">
        <f>IF(D4147="","",VLOOKUP(D4147,'Műszaki adattábla'!F:G,2,0))</f>
        <v/>
      </c>
      <c r="D4147" s="168" t="str">
        <f>IF('Műszaki adattábla'!F4138="","",'Műszaki adattábla'!F4138)</f>
        <v/>
      </c>
      <c r="E4147" s="169" t="str">
        <f>IF(D4147="","",VLOOKUP(D4147,'Műszaki adattábla'!F:R,13,0))</f>
        <v/>
      </c>
      <c r="F4147" s="29" t="str">
        <f>IF(D4147="","",VLOOKUP(D4147,'Műszaki adattábla'!F:M,8,0))</f>
        <v/>
      </c>
      <c r="G4147" s="29" t="str">
        <f>IF(D4147="","",IF('Műszaki adattábla'!L4138="20-99",IF('Műszaki adattábla'!O4138="","Nem adott meg lekötött teljesítményt",VLOOKUP(D4147,'Műszaki adattábla'!F:O,10,0)),0))</f>
        <v/>
      </c>
      <c r="H4147" s="29" t="str">
        <f>IF(D4147="","",VLOOKUP(D4147,'Műszaki adattábla'!F:P,11,0))</f>
        <v/>
      </c>
      <c r="I4147" s="30"/>
      <c r="J4147" s="30"/>
      <c r="K4147" s="31" t="str">
        <f>IF(D4147="","",ROUND(((F4147*I4147*'Műszaki adattábla'!$C$7/'Műszaki adattábla'!$C$8)+(G4147*I4147)+(H4147*I4147))/12*'Műszaki adattábla'!T4138,0))</f>
        <v/>
      </c>
      <c r="L4147" s="32" t="str">
        <f t="shared" si="137"/>
        <v/>
      </c>
    </row>
    <row r="4148" spans="2:12" ht="14.4" thickBot="1" x14ac:dyDescent="0.3">
      <c r="B4148" s="28" t="str">
        <f t="shared" si="136"/>
        <v/>
      </c>
      <c r="C4148" s="167" t="str">
        <f>IF(D4148="","",VLOOKUP(D4148,'Műszaki adattábla'!F:G,2,0))</f>
        <v/>
      </c>
      <c r="D4148" s="168" t="str">
        <f>IF('Műszaki adattábla'!F4139="","",'Műszaki adattábla'!F4139)</f>
        <v/>
      </c>
      <c r="E4148" s="169" t="str">
        <f>IF(D4148="","",VLOOKUP(D4148,'Műszaki adattábla'!F:R,13,0))</f>
        <v/>
      </c>
      <c r="F4148" s="29" t="str">
        <f>IF(D4148="","",VLOOKUP(D4148,'Műszaki adattábla'!F:M,8,0))</f>
        <v/>
      </c>
      <c r="G4148" s="29" t="str">
        <f>IF(D4148="","",IF('Műszaki adattábla'!L4139="20-99",IF('Műszaki adattábla'!O4139="","Nem adott meg lekötött teljesítményt",VLOOKUP(D4148,'Műszaki adattábla'!F:O,10,0)),0))</f>
        <v/>
      </c>
      <c r="H4148" s="29" t="str">
        <f>IF(D4148="","",VLOOKUP(D4148,'Műszaki adattábla'!F:P,11,0))</f>
        <v/>
      </c>
      <c r="I4148" s="30"/>
      <c r="J4148" s="30"/>
      <c r="K4148" s="31" t="str">
        <f>IF(D4148="","",ROUND(((F4148*I4148*'Műszaki adattábla'!$C$7/'Műszaki adattábla'!$C$8)+(G4148*I4148)+(H4148*I4148))/12*'Műszaki adattábla'!T4139,0))</f>
        <v/>
      </c>
      <c r="L4148" s="32" t="str">
        <f t="shared" si="137"/>
        <v/>
      </c>
    </row>
    <row r="4149" spans="2:12" ht="14.4" thickBot="1" x14ac:dyDescent="0.3">
      <c r="B4149" s="28" t="str">
        <f t="shared" si="136"/>
        <v/>
      </c>
      <c r="C4149" s="167" t="str">
        <f>IF(D4149="","",VLOOKUP(D4149,'Műszaki adattábla'!F:G,2,0))</f>
        <v/>
      </c>
      <c r="D4149" s="168" t="str">
        <f>IF('Műszaki adattábla'!F4140="","",'Műszaki adattábla'!F4140)</f>
        <v/>
      </c>
      <c r="E4149" s="169" t="str">
        <f>IF(D4149="","",VLOOKUP(D4149,'Műszaki adattábla'!F:R,13,0))</f>
        <v/>
      </c>
      <c r="F4149" s="29" t="str">
        <f>IF(D4149="","",VLOOKUP(D4149,'Műszaki adattábla'!F:M,8,0))</f>
        <v/>
      </c>
      <c r="G4149" s="29" t="str">
        <f>IF(D4149="","",IF('Műszaki adattábla'!L4140="20-99",IF('Műszaki adattábla'!O4140="","Nem adott meg lekötött teljesítményt",VLOOKUP(D4149,'Műszaki adattábla'!F:O,10,0)),0))</f>
        <v/>
      </c>
      <c r="H4149" s="29" t="str">
        <f>IF(D4149="","",VLOOKUP(D4149,'Műszaki adattábla'!F:P,11,0))</f>
        <v/>
      </c>
      <c r="I4149" s="30"/>
      <c r="J4149" s="30"/>
      <c r="K4149" s="31" t="str">
        <f>IF(D4149="","",ROUND(((F4149*I4149*'Műszaki adattábla'!$C$7/'Műszaki adattábla'!$C$8)+(G4149*I4149)+(H4149*I4149))/12*'Műszaki adattábla'!T4140,0))</f>
        <v/>
      </c>
      <c r="L4149" s="32" t="str">
        <f t="shared" si="137"/>
        <v/>
      </c>
    </row>
    <row r="4150" spans="2:12" ht="14.4" thickBot="1" x14ac:dyDescent="0.3">
      <c r="B4150" s="28" t="str">
        <f t="shared" si="136"/>
        <v/>
      </c>
      <c r="C4150" s="167" t="str">
        <f>IF(D4150="","",VLOOKUP(D4150,'Műszaki adattábla'!F:G,2,0))</f>
        <v/>
      </c>
      <c r="D4150" s="168" t="str">
        <f>IF('Műszaki adattábla'!F4141="","",'Műszaki adattábla'!F4141)</f>
        <v/>
      </c>
      <c r="E4150" s="169" t="str">
        <f>IF(D4150="","",VLOOKUP(D4150,'Műszaki adattábla'!F:R,13,0))</f>
        <v/>
      </c>
      <c r="F4150" s="29" t="str">
        <f>IF(D4150="","",VLOOKUP(D4150,'Műszaki adattábla'!F:M,8,0))</f>
        <v/>
      </c>
      <c r="G4150" s="29" t="str">
        <f>IF(D4150="","",IF('Műszaki adattábla'!L4141="20-99",IF('Műszaki adattábla'!O4141="","Nem adott meg lekötött teljesítményt",VLOOKUP(D4150,'Műszaki adattábla'!F:O,10,0)),0))</f>
        <v/>
      </c>
      <c r="H4150" s="29" t="str">
        <f>IF(D4150="","",VLOOKUP(D4150,'Műszaki adattábla'!F:P,11,0))</f>
        <v/>
      </c>
      <c r="I4150" s="30"/>
      <c r="J4150" s="30"/>
      <c r="K4150" s="31" t="str">
        <f>IF(D4150="","",ROUND(((F4150*I4150*'Műszaki adattábla'!$C$7/'Műszaki adattábla'!$C$8)+(G4150*I4150)+(H4150*I4150))/12*'Műszaki adattábla'!T4141,0))</f>
        <v/>
      </c>
      <c r="L4150" s="32" t="str">
        <f t="shared" si="137"/>
        <v/>
      </c>
    </row>
    <row r="4151" spans="2:12" ht="14.4" thickBot="1" x14ac:dyDescent="0.3">
      <c r="B4151" s="28" t="str">
        <f t="shared" si="136"/>
        <v/>
      </c>
      <c r="C4151" s="167" t="str">
        <f>IF(D4151="","",VLOOKUP(D4151,'Műszaki adattábla'!F:G,2,0))</f>
        <v/>
      </c>
      <c r="D4151" s="168" t="str">
        <f>IF('Műszaki adattábla'!F4142="","",'Műszaki adattábla'!F4142)</f>
        <v/>
      </c>
      <c r="E4151" s="169" t="str">
        <f>IF(D4151="","",VLOOKUP(D4151,'Műszaki adattábla'!F:R,13,0))</f>
        <v/>
      </c>
      <c r="F4151" s="29" t="str">
        <f>IF(D4151="","",VLOOKUP(D4151,'Műszaki adattábla'!F:M,8,0))</f>
        <v/>
      </c>
      <c r="G4151" s="29" t="str">
        <f>IF(D4151="","",IF('Műszaki adattábla'!L4142="20-99",IF('Műszaki adattábla'!O4142="","Nem adott meg lekötött teljesítményt",VLOOKUP(D4151,'Műszaki adattábla'!F:O,10,0)),0))</f>
        <v/>
      </c>
      <c r="H4151" s="29" t="str">
        <f>IF(D4151="","",VLOOKUP(D4151,'Műszaki adattábla'!F:P,11,0))</f>
        <v/>
      </c>
      <c r="I4151" s="30"/>
      <c r="J4151" s="30"/>
      <c r="K4151" s="31" t="str">
        <f>IF(D4151="","",ROUND(((F4151*I4151*'Műszaki adattábla'!$C$7/'Műszaki adattábla'!$C$8)+(G4151*I4151)+(H4151*I4151))/12*'Műszaki adattábla'!T4142,0))</f>
        <v/>
      </c>
      <c r="L4151" s="32" t="str">
        <f t="shared" si="137"/>
        <v/>
      </c>
    </row>
    <row r="4152" spans="2:12" ht="14.4" thickBot="1" x14ac:dyDescent="0.3">
      <c r="B4152" s="28" t="str">
        <f t="shared" si="136"/>
        <v/>
      </c>
      <c r="C4152" s="167" t="str">
        <f>IF(D4152="","",VLOOKUP(D4152,'Műszaki adattábla'!F:G,2,0))</f>
        <v/>
      </c>
      <c r="D4152" s="168" t="str">
        <f>IF('Műszaki adattábla'!F4143="","",'Műszaki adattábla'!F4143)</f>
        <v/>
      </c>
      <c r="E4152" s="169" t="str">
        <f>IF(D4152="","",VLOOKUP(D4152,'Műszaki adattábla'!F:R,13,0))</f>
        <v/>
      </c>
      <c r="F4152" s="29" t="str">
        <f>IF(D4152="","",VLOOKUP(D4152,'Műszaki adattábla'!F:M,8,0))</f>
        <v/>
      </c>
      <c r="G4152" s="29" t="str">
        <f>IF(D4152="","",IF('Műszaki adattábla'!L4143="20-99",IF('Műszaki adattábla'!O4143="","Nem adott meg lekötött teljesítményt",VLOOKUP(D4152,'Műszaki adattábla'!F:O,10,0)),0))</f>
        <v/>
      </c>
      <c r="H4152" s="29" t="str">
        <f>IF(D4152="","",VLOOKUP(D4152,'Műszaki adattábla'!F:P,11,0))</f>
        <v/>
      </c>
      <c r="I4152" s="30"/>
      <c r="J4152" s="30"/>
      <c r="K4152" s="31" t="str">
        <f>IF(D4152="","",ROUND(((F4152*I4152*'Műszaki adattábla'!$C$7/'Műszaki adattábla'!$C$8)+(G4152*I4152)+(H4152*I4152))/12*'Műszaki adattábla'!T4143,0))</f>
        <v/>
      </c>
      <c r="L4152" s="32" t="str">
        <f t="shared" si="137"/>
        <v/>
      </c>
    </row>
    <row r="4153" spans="2:12" ht="14.4" thickBot="1" x14ac:dyDescent="0.3">
      <c r="B4153" s="28" t="str">
        <f t="shared" si="136"/>
        <v/>
      </c>
      <c r="C4153" s="167" t="str">
        <f>IF(D4153="","",VLOOKUP(D4153,'Műszaki adattábla'!F:G,2,0))</f>
        <v/>
      </c>
      <c r="D4153" s="168" t="str">
        <f>IF('Műszaki adattábla'!F4144="","",'Műszaki adattábla'!F4144)</f>
        <v/>
      </c>
      <c r="E4153" s="169" t="str">
        <f>IF(D4153="","",VLOOKUP(D4153,'Műszaki adattábla'!F:R,13,0))</f>
        <v/>
      </c>
      <c r="F4153" s="29" t="str">
        <f>IF(D4153="","",VLOOKUP(D4153,'Műszaki adattábla'!F:M,8,0))</f>
        <v/>
      </c>
      <c r="G4153" s="29" t="str">
        <f>IF(D4153="","",IF('Műszaki adattábla'!L4144="20-99",IF('Műszaki adattábla'!O4144="","Nem adott meg lekötött teljesítményt",VLOOKUP(D4153,'Műszaki adattábla'!F:O,10,0)),0))</f>
        <v/>
      </c>
      <c r="H4153" s="29" t="str">
        <f>IF(D4153="","",VLOOKUP(D4153,'Műszaki adattábla'!F:P,11,0))</f>
        <v/>
      </c>
      <c r="I4153" s="30"/>
      <c r="J4153" s="30"/>
      <c r="K4153" s="31" t="str">
        <f>IF(D4153="","",ROUND(((F4153*I4153*'Műszaki adattábla'!$C$7/'Műszaki adattábla'!$C$8)+(G4153*I4153)+(H4153*I4153))/12*'Műszaki adattábla'!T4144,0))</f>
        <v/>
      </c>
      <c r="L4153" s="32" t="str">
        <f t="shared" si="137"/>
        <v/>
      </c>
    </row>
    <row r="4154" spans="2:12" ht="14.4" thickBot="1" x14ac:dyDescent="0.3">
      <c r="B4154" s="28" t="str">
        <f t="shared" si="136"/>
        <v/>
      </c>
      <c r="C4154" s="167" t="str">
        <f>IF(D4154="","",VLOOKUP(D4154,'Műszaki adattábla'!F:G,2,0))</f>
        <v/>
      </c>
      <c r="D4154" s="168" t="str">
        <f>IF('Műszaki adattábla'!F4145="","",'Műszaki adattábla'!F4145)</f>
        <v/>
      </c>
      <c r="E4154" s="169" t="str">
        <f>IF(D4154="","",VLOOKUP(D4154,'Műszaki adattábla'!F:R,13,0))</f>
        <v/>
      </c>
      <c r="F4154" s="29" t="str">
        <f>IF(D4154="","",VLOOKUP(D4154,'Műszaki adattábla'!F:M,8,0))</f>
        <v/>
      </c>
      <c r="G4154" s="29" t="str">
        <f>IF(D4154="","",IF('Műszaki adattábla'!L4145="20-99",IF('Műszaki adattábla'!O4145="","Nem adott meg lekötött teljesítményt",VLOOKUP(D4154,'Műszaki adattábla'!F:O,10,0)),0))</f>
        <v/>
      </c>
      <c r="H4154" s="29" t="str">
        <f>IF(D4154="","",VLOOKUP(D4154,'Műszaki adattábla'!F:P,11,0))</f>
        <v/>
      </c>
      <c r="I4154" s="30"/>
      <c r="J4154" s="30"/>
      <c r="K4154" s="31" t="str">
        <f>IF(D4154="","",ROUND(((F4154*I4154*'Műszaki adattábla'!$C$7/'Műszaki adattábla'!$C$8)+(G4154*I4154)+(H4154*I4154))/12*'Műszaki adattábla'!T4145,0))</f>
        <v/>
      </c>
      <c r="L4154" s="32" t="str">
        <f t="shared" si="137"/>
        <v/>
      </c>
    </row>
    <row r="4155" spans="2:12" ht="14.4" thickBot="1" x14ac:dyDescent="0.3">
      <c r="B4155" s="28" t="str">
        <f t="shared" si="136"/>
        <v/>
      </c>
      <c r="C4155" s="167" t="str">
        <f>IF(D4155="","",VLOOKUP(D4155,'Műszaki adattábla'!F:G,2,0))</f>
        <v/>
      </c>
      <c r="D4155" s="168" t="str">
        <f>IF('Műszaki adattábla'!F4146="","",'Műszaki adattábla'!F4146)</f>
        <v/>
      </c>
      <c r="E4155" s="169" t="str">
        <f>IF(D4155="","",VLOOKUP(D4155,'Műszaki adattábla'!F:R,13,0))</f>
        <v/>
      </c>
      <c r="F4155" s="29" t="str">
        <f>IF(D4155="","",VLOOKUP(D4155,'Műszaki adattábla'!F:M,8,0))</f>
        <v/>
      </c>
      <c r="G4155" s="29" t="str">
        <f>IF(D4155="","",IF('Műszaki adattábla'!L4146="20-99",IF('Műszaki adattábla'!O4146="","Nem adott meg lekötött teljesítményt",VLOOKUP(D4155,'Műszaki adattábla'!F:O,10,0)),0))</f>
        <v/>
      </c>
      <c r="H4155" s="29" t="str">
        <f>IF(D4155="","",VLOOKUP(D4155,'Műszaki adattábla'!F:P,11,0))</f>
        <v/>
      </c>
      <c r="I4155" s="30"/>
      <c r="J4155" s="30"/>
      <c r="K4155" s="31" t="str">
        <f>IF(D4155="","",ROUND(((F4155*I4155*'Műszaki adattábla'!$C$7/'Műszaki adattábla'!$C$8)+(G4155*I4155)+(H4155*I4155))/12*'Műszaki adattábla'!T4146,0))</f>
        <v/>
      </c>
      <c r="L4155" s="32" t="str">
        <f t="shared" si="137"/>
        <v/>
      </c>
    </row>
    <row r="4156" spans="2:12" ht="14.4" thickBot="1" x14ac:dyDescent="0.3">
      <c r="B4156" s="28" t="str">
        <f t="shared" si="136"/>
        <v/>
      </c>
      <c r="C4156" s="167" t="str">
        <f>IF(D4156="","",VLOOKUP(D4156,'Műszaki adattábla'!F:G,2,0))</f>
        <v/>
      </c>
      <c r="D4156" s="168" t="str">
        <f>IF('Műszaki adattábla'!F4147="","",'Műszaki adattábla'!F4147)</f>
        <v/>
      </c>
      <c r="E4156" s="169" t="str">
        <f>IF(D4156="","",VLOOKUP(D4156,'Műszaki adattábla'!F:R,13,0))</f>
        <v/>
      </c>
      <c r="F4156" s="29" t="str">
        <f>IF(D4156="","",VLOOKUP(D4156,'Műszaki adattábla'!F:M,8,0))</f>
        <v/>
      </c>
      <c r="G4156" s="29" t="str">
        <f>IF(D4156="","",IF('Műszaki adattábla'!L4147="20-99",IF('Műszaki adattábla'!O4147="","Nem adott meg lekötött teljesítményt",VLOOKUP(D4156,'Műszaki adattábla'!F:O,10,0)),0))</f>
        <v/>
      </c>
      <c r="H4156" s="29" t="str">
        <f>IF(D4156="","",VLOOKUP(D4156,'Műszaki adattábla'!F:P,11,0))</f>
        <v/>
      </c>
      <c r="I4156" s="30"/>
      <c r="J4156" s="30"/>
      <c r="K4156" s="31" t="str">
        <f>IF(D4156="","",ROUND(((F4156*I4156*'Műszaki adattábla'!$C$7/'Műszaki adattábla'!$C$8)+(G4156*I4156)+(H4156*I4156))/12*'Műszaki adattábla'!T4147,0))</f>
        <v/>
      </c>
      <c r="L4156" s="32" t="str">
        <f t="shared" si="137"/>
        <v/>
      </c>
    </row>
    <row r="4157" spans="2:12" ht="14.4" thickBot="1" x14ac:dyDescent="0.3">
      <c r="B4157" s="28" t="str">
        <f t="shared" si="136"/>
        <v/>
      </c>
      <c r="C4157" s="167" t="str">
        <f>IF(D4157="","",VLOOKUP(D4157,'Műszaki adattábla'!F:G,2,0))</f>
        <v/>
      </c>
      <c r="D4157" s="168" t="str">
        <f>IF('Műszaki adattábla'!F4148="","",'Műszaki adattábla'!F4148)</f>
        <v/>
      </c>
      <c r="E4157" s="169" t="str">
        <f>IF(D4157="","",VLOOKUP(D4157,'Műszaki adattábla'!F:R,13,0))</f>
        <v/>
      </c>
      <c r="F4157" s="29" t="str">
        <f>IF(D4157="","",VLOOKUP(D4157,'Műszaki adattábla'!F:M,8,0))</f>
        <v/>
      </c>
      <c r="G4157" s="29" t="str">
        <f>IF(D4157="","",IF('Műszaki adattábla'!L4148="20-99",IF('Műszaki adattábla'!O4148="","Nem adott meg lekötött teljesítményt",VLOOKUP(D4157,'Műszaki adattábla'!F:O,10,0)),0))</f>
        <v/>
      </c>
      <c r="H4157" s="29" t="str">
        <f>IF(D4157="","",VLOOKUP(D4157,'Műszaki adattábla'!F:P,11,0))</f>
        <v/>
      </c>
      <c r="I4157" s="30"/>
      <c r="J4157" s="30"/>
      <c r="K4157" s="31" t="str">
        <f>IF(D4157="","",ROUND(((F4157*I4157*'Műszaki adattábla'!$C$7/'Műszaki adattábla'!$C$8)+(G4157*I4157)+(H4157*I4157))/12*'Műszaki adattábla'!T4148,0))</f>
        <v/>
      </c>
      <c r="L4157" s="32" t="str">
        <f t="shared" si="137"/>
        <v/>
      </c>
    </row>
    <row r="4158" spans="2:12" ht="14.4" thickBot="1" x14ac:dyDescent="0.3">
      <c r="B4158" s="28" t="str">
        <f t="shared" si="136"/>
        <v/>
      </c>
      <c r="C4158" s="167" t="str">
        <f>IF(D4158="","",VLOOKUP(D4158,'Műszaki adattábla'!F:G,2,0))</f>
        <v/>
      </c>
      <c r="D4158" s="168" t="str">
        <f>IF('Műszaki adattábla'!F4149="","",'Műszaki adattábla'!F4149)</f>
        <v/>
      </c>
      <c r="E4158" s="169" t="str">
        <f>IF(D4158="","",VLOOKUP(D4158,'Műszaki adattábla'!F:R,13,0))</f>
        <v/>
      </c>
      <c r="F4158" s="29" t="str">
        <f>IF(D4158="","",VLOOKUP(D4158,'Műszaki adattábla'!F:M,8,0))</f>
        <v/>
      </c>
      <c r="G4158" s="29" t="str">
        <f>IF(D4158="","",IF('Műszaki adattábla'!L4149="20-99",IF('Műszaki adattábla'!O4149="","Nem adott meg lekötött teljesítményt",VLOOKUP(D4158,'Műszaki adattábla'!F:O,10,0)),0))</f>
        <v/>
      </c>
      <c r="H4158" s="29" t="str">
        <f>IF(D4158="","",VLOOKUP(D4158,'Műszaki adattábla'!F:P,11,0))</f>
        <v/>
      </c>
      <c r="I4158" s="30"/>
      <c r="J4158" s="30"/>
      <c r="K4158" s="31" t="str">
        <f>IF(D4158="","",ROUND(((F4158*I4158*'Műszaki adattábla'!$C$7/'Műszaki adattábla'!$C$8)+(G4158*I4158)+(H4158*I4158))/12*'Műszaki adattábla'!T4149,0))</f>
        <v/>
      </c>
      <c r="L4158" s="32" t="str">
        <f t="shared" si="137"/>
        <v/>
      </c>
    </row>
    <row r="4159" spans="2:12" ht="14.4" thickBot="1" x14ac:dyDescent="0.3">
      <c r="B4159" s="28" t="str">
        <f t="shared" si="136"/>
        <v/>
      </c>
      <c r="C4159" s="167" t="str">
        <f>IF(D4159="","",VLOOKUP(D4159,'Műszaki adattábla'!F:G,2,0))</f>
        <v/>
      </c>
      <c r="D4159" s="168" t="str">
        <f>IF('Műszaki adattábla'!F4150="","",'Műszaki adattábla'!F4150)</f>
        <v/>
      </c>
      <c r="E4159" s="169" t="str">
        <f>IF(D4159="","",VLOOKUP(D4159,'Műszaki adattábla'!F:R,13,0))</f>
        <v/>
      </c>
      <c r="F4159" s="29" t="str">
        <f>IF(D4159="","",VLOOKUP(D4159,'Műszaki adattábla'!F:M,8,0))</f>
        <v/>
      </c>
      <c r="G4159" s="29" t="str">
        <f>IF(D4159="","",IF('Műszaki adattábla'!L4150="20-99",IF('Műszaki adattábla'!O4150="","Nem adott meg lekötött teljesítményt",VLOOKUP(D4159,'Műszaki adattábla'!F:O,10,0)),0))</f>
        <v/>
      </c>
      <c r="H4159" s="29" t="str">
        <f>IF(D4159="","",VLOOKUP(D4159,'Műszaki adattábla'!F:P,11,0))</f>
        <v/>
      </c>
      <c r="I4159" s="30"/>
      <c r="J4159" s="30"/>
      <c r="K4159" s="31" t="str">
        <f>IF(D4159="","",ROUND(((F4159*I4159*'Műszaki adattábla'!$C$7/'Műszaki adattábla'!$C$8)+(G4159*I4159)+(H4159*I4159))/12*'Műszaki adattábla'!T4150,0))</f>
        <v/>
      </c>
      <c r="L4159" s="32" t="str">
        <f t="shared" si="137"/>
        <v/>
      </c>
    </row>
    <row r="4160" spans="2:12" ht="14.4" thickBot="1" x14ac:dyDescent="0.3">
      <c r="B4160" s="28" t="str">
        <f t="shared" si="136"/>
        <v/>
      </c>
      <c r="C4160" s="167" t="str">
        <f>IF(D4160="","",VLOOKUP(D4160,'Műszaki adattábla'!F:G,2,0))</f>
        <v/>
      </c>
      <c r="D4160" s="168" t="str">
        <f>IF('Műszaki adattábla'!F4151="","",'Műszaki adattábla'!F4151)</f>
        <v/>
      </c>
      <c r="E4160" s="169" t="str">
        <f>IF(D4160="","",VLOOKUP(D4160,'Műszaki adattábla'!F:R,13,0))</f>
        <v/>
      </c>
      <c r="F4160" s="29" t="str">
        <f>IF(D4160="","",VLOOKUP(D4160,'Műszaki adattábla'!F:M,8,0))</f>
        <v/>
      </c>
      <c r="G4160" s="29" t="str">
        <f>IF(D4160="","",IF('Műszaki adattábla'!L4151="20-99",IF('Műszaki adattábla'!O4151="","Nem adott meg lekötött teljesítményt",VLOOKUP(D4160,'Műszaki adattábla'!F:O,10,0)),0))</f>
        <v/>
      </c>
      <c r="H4160" s="29" t="str">
        <f>IF(D4160="","",VLOOKUP(D4160,'Műszaki adattábla'!F:P,11,0))</f>
        <v/>
      </c>
      <c r="I4160" s="30"/>
      <c r="J4160" s="30"/>
      <c r="K4160" s="31" t="str">
        <f>IF(D4160="","",ROUND(((F4160*I4160*'Műszaki adattábla'!$C$7/'Műszaki adattábla'!$C$8)+(G4160*I4160)+(H4160*I4160))/12*'Műszaki adattábla'!T4151,0))</f>
        <v/>
      </c>
      <c r="L4160" s="32" t="str">
        <f t="shared" si="137"/>
        <v/>
      </c>
    </row>
    <row r="4161" spans="2:12" ht="14.4" thickBot="1" x14ac:dyDescent="0.3">
      <c r="B4161" s="28" t="str">
        <f t="shared" si="136"/>
        <v/>
      </c>
      <c r="C4161" s="167" t="str">
        <f>IF(D4161="","",VLOOKUP(D4161,'Műszaki adattábla'!F:G,2,0))</f>
        <v/>
      </c>
      <c r="D4161" s="168" t="str">
        <f>IF('Műszaki adattábla'!F4152="","",'Műszaki adattábla'!F4152)</f>
        <v/>
      </c>
      <c r="E4161" s="169" t="str">
        <f>IF(D4161="","",VLOOKUP(D4161,'Műszaki adattábla'!F:R,13,0))</f>
        <v/>
      </c>
      <c r="F4161" s="29" t="str">
        <f>IF(D4161="","",VLOOKUP(D4161,'Műszaki adattábla'!F:M,8,0))</f>
        <v/>
      </c>
      <c r="G4161" s="29" t="str">
        <f>IF(D4161="","",IF('Műszaki adattábla'!L4152="20-99",IF('Műszaki adattábla'!O4152="","Nem adott meg lekötött teljesítményt",VLOOKUP(D4161,'Műszaki adattábla'!F:O,10,0)),0))</f>
        <v/>
      </c>
      <c r="H4161" s="29" t="str">
        <f>IF(D4161="","",VLOOKUP(D4161,'Műszaki adattábla'!F:P,11,0))</f>
        <v/>
      </c>
      <c r="I4161" s="30"/>
      <c r="J4161" s="30"/>
      <c r="K4161" s="31" t="str">
        <f>IF(D4161="","",ROUND(((F4161*I4161*'Műszaki adattábla'!$C$7/'Műszaki adattábla'!$C$8)+(G4161*I4161)+(H4161*I4161))/12*'Műszaki adattábla'!T4152,0))</f>
        <v/>
      </c>
      <c r="L4161" s="32" t="str">
        <f t="shared" si="137"/>
        <v/>
      </c>
    </row>
    <row r="4162" spans="2:12" ht="14.4" thickBot="1" x14ac:dyDescent="0.3">
      <c r="B4162" s="28" t="str">
        <f t="shared" si="136"/>
        <v/>
      </c>
      <c r="C4162" s="167" t="str">
        <f>IF(D4162="","",VLOOKUP(D4162,'Műszaki adattábla'!F:G,2,0))</f>
        <v/>
      </c>
      <c r="D4162" s="168" t="str">
        <f>IF('Műszaki adattábla'!F4153="","",'Műszaki adattábla'!F4153)</f>
        <v/>
      </c>
      <c r="E4162" s="169" t="str">
        <f>IF(D4162="","",VLOOKUP(D4162,'Műszaki adattábla'!F:R,13,0))</f>
        <v/>
      </c>
      <c r="F4162" s="29" t="str">
        <f>IF(D4162="","",VLOOKUP(D4162,'Műszaki adattábla'!F:M,8,0))</f>
        <v/>
      </c>
      <c r="G4162" s="29" t="str">
        <f>IF(D4162="","",IF('Műszaki adattábla'!L4153="20-99",IF('Műszaki adattábla'!O4153="","Nem adott meg lekötött teljesítményt",VLOOKUP(D4162,'Műszaki adattábla'!F:O,10,0)),0))</f>
        <v/>
      </c>
      <c r="H4162" s="29" t="str">
        <f>IF(D4162="","",VLOOKUP(D4162,'Műszaki adattábla'!F:P,11,0))</f>
        <v/>
      </c>
      <c r="I4162" s="30"/>
      <c r="J4162" s="30"/>
      <c r="K4162" s="31" t="str">
        <f>IF(D4162="","",ROUND(((F4162*I4162*'Műszaki adattábla'!$C$7/'Műszaki adattábla'!$C$8)+(G4162*I4162)+(H4162*I4162))/12*'Műszaki adattábla'!T4153,0))</f>
        <v/>
      </c>
      <c r="L4162" s="32" t="str">
        <f t="shared" si="137"/>
        <v/>
      </c>
    </row>
    <row r="4163" spans="2:12" ht="14.4" thickBot="1" x14ac:dyDescent="0.3">
      <c r="B4163" s="28" t="str">
        <f t="shared" si="136"/>
        <v/>
      </c>
      <c r="C4163" s="167" t="str">
        <f>IF(D4163="","",VLOOKUP(D4163,'Műszaki adattábla'!F:G,2,0))</f>
        <v/>
      </c>
      <c r="D4163" s="168" t="str">
        <f>IF('Műszaki adattábla'!F4154="","",'Műszaki adattábla'!F4154)</f>
        <v/>
      </c>
      <c r="E4163" s="169" t="str">
        <f>IF(D4163="","",VLOOKUP(D4163,'Műszaki adattábla'!F:R,13,0))</f>
        <v/>
      </c>
      <c r="F4163" s="29" t="str">
        <f>IF(D4163="","",VLOOKUP(D4163,'Műszaki adattábla'!F:M,8,0))</f>
        <v/>
      </c>
      <c r="G4163" s="29" t="str">
        <f>IF(D4163="","",IF('Műszaki adattábla'!L4154="20-99",IF('Műszaki adattábla'!O4154="","Nem adott meg lekötött teljesítményt",VLOOKUP(D4163,'Műszaki adattábla'!F:O,10,0)),0))</f>
        <v/>
      </c>
      <c r="H4163" s="29" t="str">
        <f>IF(D4163="","",VLOOKUP(D4163,'Műszaki adattábla'!F:P,11,0))</f>
        <v/>
      </c>
      <c r="I4163" s="30"/>
      <c r="J4163" s="30"/>
      <c r="K4163" s="31" t="str">
        <f>IF(D4163="","",ROUND(((F4163*I4163*'Műszaki adattábla'!$C$7/'Műszaki adattábla'!$C$8)+(G4163*I4163)+(H4163*I4163))/12*'Műszaki adattábla'!T4154,0))</f>
        <v/>
      </c>
      <c r="L4163" s="32" t="str">
        <f t="shared" si="137"/>
        <v/>
      </c>
    </row>
    <row r="4164" spans="2:12" ht="14.4" thickBot="1" x14ac:dyDescent="0.3">
      <c r="B4164" s="28" t="str">
        <f t="shared" si="136"/>
        <v/>
      </c>
      <c r="C4164" s="167" t="str">
        <f>IF(D4164="","",VLOOKUP(D4164,'Műszaki adattábla'!F:G,2,0))</f>
        <v/>
      </c>
      <c r="D4164" s="168" t="str">
        <f>IF('Műszaki adattábla'!F4155="","",'Műszaki adattábla'!F4155)</f>
        <v/>
      </c>
      <c r="E4164" s="169" t="str">
        <f>IF(D4164="","",VLOOKUP(D4164,'Műszaki adattábla'!F:R,13,0))</f>
        <v/>
      </c>
      <c r="F4164" s="29" t="str">
        <f>IF(D4164="","",VLOOKUP(D4164,'Műszaki adattábla'!F:M,8,0))</f>
        <v/>
      </c>
      <c r="G4164" s="29" t="str">
        <f>IF(D4164="","",IF('Műszaki adattábla'!L4155="20-99",IF('Műszaki adattábla'!O4155="","Nem adott meg lekötött teljesítményt",VLOOKUP(D4164,'Műszaki adattábla'!F:O,10,0)),0))</f>
        <v/>
      </c>
      <c r="H4164" s="29" t="str">
        <f>IF(D4164="","",VLOOKUP(D4164,'Műszaki adattábla'!F:P,11,0))</f>
        <v/>
      </c>
      <c r="I4164" s="30"/>
      <c r="J4164" s="30"/>
      <c r="K4164" s="31" t="str">
        <f>IF(D4164="","",ROUND(((F4164*I4164*'Műszaki adattábla'!$C$7/'Műszaki adattábla'!$C$8)+(G4164*I4164)+(H4164*I4164))/12*'Műszaki adattábla'!T4155,0))</f>
        <v/>
      </c>
      <c r="L4164" s="32" t="str">
        <f t="shared" si="137"/>
        <v/>
      </c>
    </row>
    <row r="4165" spans="2:12" ht="14.4" thickBot="1" x14ac:dyDescent="0.3">
      <c r="B4165" s="28" t="str">
        <f t="shared" si="136"/>
        <v/>
      </c>
      <c r="C4165" s="167" t="str">
        <f>IF(D4165="","",VLOOKUP(D4165,'Műszaki adattábla'!F:G,2,0))</f>
        <v/>
      </c>
      <c r="D4165" s="168" t="str">
        <f>IF('Műszaki adattábla'!F4156="","",'Műszaki adattábla'!F4156)</f>
        <v/>
      </c>
      <c r="E4165" s="169" t="str">
        <f>IF(D4165="","",VLOOKUP(D4165,'Műszaki adattábla'!F:R,13,0))</f>
        <v/>
      </c>
      <c r="F4165" s="29" t="str">
        <f>IF(D4165="","",VLOOKUP(D4165,'Műszaki adattábla'!F:M,8,0))</f>
        <v/>
      </c>
      <c r="G4165" s="29" t="str">
        <f>IF(D4165="","",IF('Műszaki adattábla'!L4156="20-99",IF('Műszaki adattábla'!O4156="","Nem adott meg lekötött teljesítményt",VLOOKUP(D4165,'Műszaki adattábla'!F:O,10,0)),0))</f>
        <v/>
      </c>
      <c r="H4165" s="29" t="str">
        <f>IF(D4165="","",VLOOKUP(D4165,'Műszaki adattábla'!F:P,11,0))</f>
        <v/>
      </c>
      <c r="I4165" s="30"/>
      <c r="J4165" s="30"/>
      <c r="K4165" s="31" t="str">
        <f>IF(D4165="","",ROUND(((F4165*I4165*'Műszaki adattábla'!$C$7/'Műszaki adattábla'!$C$8)+(G4165*I4165)+(H4165*I4165))/12*'Műszaki adattábla'!T4156,0))</f>
        <v/>
      </c>
      <c r="L4165" s="32" t="str">
        <f t="shared" si="137"/>
        <v/>
      </c>
    </row>
    <row r="4166" spans="2:12" ht="14.4" thickBot="1" x14ac:dyDescent="0.3">
      <c r="B4166" s="28" t="str">
        <f t="shared" si="136"/>
        <v/>
      </c>
      <c r="C4166" s="167" t="str">
        <f>IF(D4166="","",VLOOKUP(D4166,'Műszaki adattábla'!F:G,2,0))</f>
        <v/>
      </c>
      <c r="D4166" s="168" t="str">
        <f>IF('Műszaki adattábla'!F4157="","",'Műszaki adattábla'!F4157)</f>
        <v/>
      </c>
      <c r="E4166" s="169" t="str">
        <f>IF(D4166="","",VLOOKUP(D4166,'Műszaki adattábla'!F:R,13,0))</f>
        <v/>
      </c>
      <c r="F4166" s="29" t="str">
        <f>IF(D4166="","",VLOOKUP(D4166,'Műszaki adattábla'!F:M,8,0))</f>
        <v/>
      </c>
      <c r="G4166" s="29" t="str">
        <f>IF(D4166="","",IF('Műszaki adattábla'!L4157="20-99",IF('Műszaki adattábla'!O4157="","Nem adott meg lekötött teljesítményt",VLOOKUP(D4166,'Műszaki adattábla'!F:O,10,0)),0))</f>
        <v/>
      </c>
      <c r="H4166" s="29" t="str">
        <f>IF(D4166="","",VLOOKUP(D4166,'Műszaki adattábla'!F:P,11,0))</f>
        <v/>
      </c>
      <c r="I4166" s="30"/>
      <c r="J4166" s="30"/>
      <c r="K4166" s="31" t="str">
        <f>IF(D4166="","",ROUND(((F4166*I4166*'Műszaki adattábla'!$C$7/'Műszaki adattábla'!$C$8)+(G4166*I4166)+(H4166*I4166))/12*'Műszaki adattábla'!T4157,0))</f>
        <v/>
      </c>
      <c r="L4166" s="32" t="str">
        <f t="shared" si="137"/>
        <v/>
      </c>
    </row>
    <row r="4167" spans="2:12" ht="14.4" thickBot="1" x14ac:dyDescent="0.3">
      <c r="B4167" s="28" t="str">
        <f t="shared" si="136"/>
        <v/>
      </c>
      <c r="C4167" s="167" t="str">
        <f>IF(D4167="","",VLOOKUP(D4167,'Műszaki adattábla'!F:G,2,0))</f>
        <v/>
      </c>
      <c r="D4167" s="168" t="str">
        <f>IF('Műszaki adattábla'!F4158="","",'Műszaki adattábla'!F4158)</f>
        <v/>
      </c>
      <c r="E4167" s="169" t="str">
        <f>IF(D4167="","",VLOOKUP(D4167,'Műszaki adattábla'!F:R,13,0))</f>
        <v/>
      </c>
      <c r="F4167" s="29" t="str">
        <f>IF(D4167="","",VLOOKUP(D4167,'Műszaki adattábla'!F:M,8,0))</f>
        <v/>
      </c>
      <c r="G4167" s="29" t="str">
        <f>IF(D4167="","",IF('Műszaki adattábla'!L4158="20-99",IF('Műszaki adattábla'!O4158="","Nem adott meg lekötött teljesítményt",VLOOKUP(D4167,'Műszaki adattábla'!F:O,10,0)),0))</f>
        <v/>
      </c>
      <c r="H4167" s="29" t="str">
        <f>IF(D4167="","",VLOOKUP(D4167,'Műszaki adattábla'!F:P,11,0))</f>
        <v/>
      </c>
      <c r="I4167" s="30"/>
      <c r="J4167" s="30"/>
      <c r="K4167" s="31" t="str">
        <f>IF(D4167="","",ROUND(((F4167*I4167*'Műszaki adattábla'!$C$7/'Műszaki adattábla'!$C$8)+(G4167*I4167)+(H4167*I4167))/12*'Műszaki adattábla'!T4158,0))</f>
        <v/>
      </c>
      <c r="L4167" s="32" t="str">
        <f t="shared" si="137"/>
        <v/>
      </c>
    </row>
    <row r="4168" spans="2:12" ht="14.4" thickBot="1" x14ac:dyDescent="0.3">
      <c r="B4168" s="28" t="str">
        <f t="shared" si="136"/>
        <v/>
      </c>
      <c r="C4168" s="167" t="str">
        <f>IF(D4168="","",VLOOKUP(D4168,'Műszaki adattábla'!F:G,2,0))</f>
        <v/>
      </c>
      <c r="D4168" s="168" t="str">
        <f>IF('Műszaki adattábla'!F4159="","",'Műszaki adattábla'!F4159)</f>
        <v/>
      </c>
      <c r="E4168" s="169" t="str">
        <f>IF(D4168="","",VLOOKUP(D4168,'Műszaki adattábla'!F:R,13,0))</f>
        <v/>
      </c>
      <c r="F4168" s="29" t="str">
        <f>IF(D4168="","",VLOOKUP(D4168,'Műszaki adattábla'!F:M,8,0))</f>
        <v/>
      </c>
      <c r="G4168" s="29" t="str">
        <f>IF(D4168="","",IF('Műszaki adattábla'!L4159="20-99",IF('Műszaki adattábla'!O4159="","Nem adott meg lekötött teljesítményt",VLOOKUP(D4168,'Műszaki adattábla'!F:O,10,0)),0))</f>
        <v/>
      </c>
      <c r="H4168" s="29" t="str">
        <f>IF(D4168="","",VLOOKUP(D4168,'Műszaki adattábla'!F:P,11,0))</f>
        <v/>
      </c>
      <c r="I4168" s="30"/>
      <c r="J4168" s="30"/>
      <c r="K4168" s="31" t="str">
        <f>IF(D4168="","",ROUND(((F4168*I4168*'Műszaki adattábla'!$C$7/'Műszaki adattábla'!$C$8)+(G4168*I4168)+(H4168*I4168))/12*'Műszaki adattábla'!T4159,0))</f>
        <v/>
      </c>
      <c r="L4168" s="32" t="str">
        <f t="shared" si="137"/>
        <v/>
      </c>
    </row>
    <row r="4169" spans="2:12" ht="14.4" thickBot="1" x14ac:dyDescent="0.3">
      <c r="B4169" s="28" t="str">
        <f t="shared" si="136"/>
        <v/>
      </c>
      <c r="C4169" s="167" t="str">
        <f>IF(D4169="","",VLOOKUP(D4169,'Műszaki adattábla'!F:G,2,0))</f>
        <v/>
      </c>
      <c r="D4169" s="168" t="str">
        <f>IF('Műszaki adattábla'!F4160="","",'Műszaki adattábla'!F4160)</f>
        <v/>
      </c>
      <c r="E4169" s="169" t="str">
        <f>IF(D4169="","",VLOOKUP(D4169,'Műszaki adattábla'!F:R,13,0))</f>
        <v/>
      </c>
      <c r="F4169" s="29" t="str">
        <f>IF(D4169="","",VLOOKUP(D4169,'Műszaki adattábla'!F:M,8,0))</f>
        <v/>
      </c>
      <c r="G4169" s="29" t="str">
        <f>IF(D4169="","",IF('Műszaki adattábla'!L4160="20-99",IF('Műszaki adattábla'!O4160="","Nem adott meg lekötött teljesítményt",VLOOKUP(D4169,'Műszaki adattábla'!F:O,10,0)),0))</f>
        <v/>
      </c>
      <c r="H4169" s="29" t="str">
        <f>IF(D4169="","",VLOOKUP(D4169,'Műszaki adattábla'!F:P,11,0))</f>
        <v/>
      </c>
      <c r="I4169" s="30"/>
      <c r="J4169" s="30"/>
      <c r="K4169" s="31" t="str">
        <f>IF(D4169="","",ROUND(((F4169*I4169*'Műszaki adattábla'!$C$7/'Műszaki adattábla'!$C$8)+(G4169*I4169)+(H4169*I4169))/12*'Műszaki adattábla'!T4160,0))</f>
        <v/>
      </c>
      <c r="L4169" s="32" t="str">
        <f t="shared" si="137"/>
        <v/>
      </c>
    </row>
    <row r="4170" spans="2:12" ht="14.4" thickBot="1" x14ac:dyDescent="0.3">
      <c r="B4170" s="28" t="str">
        <f t="shared" si="136"/>
        <v/>
      </c>
      <c r="C4170" s="167" t="str">
        <f>IF(D4170="","",VLOOKUP(D4170,'Műszaki adattábla'!F:G,2,0))</f>
        <v/>
      </c>
      <c r="D4170" s="168" t="str">
        <f>IF('Műszaki adattábla'!F4161="","",'Műszaki adattábla'!F4161)</f>
        <v/>
      </c>
      <c r="E4170" s="169" t="str">
        <f>IF(D4170="","",VLOOKUP(D4170,'Műszaki adattábla'!F:R,13,0))</f>
        <v/>
      </c>
      <c r="F4170" s="29" t="str">
        <f>IF(D4170="","",VLOOKUP(D4170,'Műszaki adattábla'!F:M,8,0))</f>
        <v/>
      </c>
      <c r="G4170" s="29" t="str">
        <f>IF(D4170="","",IF('Műszaki adattábla'!L4161="20-99",IF('Műszaki adattábla'!O4161="","Nem adott meg lekötött teljesítményt",VLOOKUP(D4170,'Műszaki adattábla'!F:O,10,0)),0))</f>
        <v/>
      </c>
      <c r="H4170" s="29" t="str">
        <f>IF(D4170="","",VLOOKUP(D4170,'Műszaki adattábla'!F:P,11,0))</f>
        <v/>
      </c>
      <c r="I4170" s="30"/>
      <c r="J4170" s="30"/>
      <c r="K4170" s="31" t="str">
        <f>IF(D4170="","",ROUND(((F4170*I4170*'Műszaki adattábla'!$C$7/'Műszaki adattábla'!$C$8)+(G4170*I4170)+(H4170*I4170))/12*'Műszaki adattábla'!T4161,0))</f>
        <v/>
      </c>
      <c r="L4170" s="32" t="str">
        <f t="shared" si="137"/>
        <v/>
      </c>
    </row>
    <row r="4171" spans="2:12" ht="14.4" thickBot="1" x14ac:dyDescent="0.3">
      <c r="B4171" s="28" t="str">
        <f t="shared" si="136"/>
        <v/>
      </c>
      <c r="C4171" s="167" t="str">
        <f>IF(D4171="","",VLOOKUP(D4171,'Műszaki adattábla'!F:G,2,0))</f>
        <v/>
      </c>
      <c r="D4171" s="168" t="str">
        <f>IF('Műszaki adattábla'!F4162="","",'Műszaki adattábla'!F4162)</f>
        <v/>
      </c>
      <c r="E4171" s="169" t="str">
        <f>IF(D4171="","",VLOOKUP(D4171,'Műszaki adattábla'!F:R,13,0))</f>
        <v/>
      </c>
      <c r="F4171" s="29" t="str">
        <f>IF(D4171="","",VLOOKUP(D4171,'Műszaki adattábla'!F:M,8,0))</f>
        <v/>
      </c>
      <c r="G4171" s="29" t="str">
        <f>IF(D4171="","",IF('Műszaki adattábla'!L4162="20-99",IF('Műszaki adattábla'!O4162="","Nem adott meg lekötött teljesítményt",VLOOKUP(D4171,'Műszaki adattábla'!F:O,10,0)),0))</f>
        <v/>
      </c>
      <c r="H4171" s="29" t="str">
        <f>IF(D4171="","",VLOOKUP(D4171,'Műszaki adattábla'!F:P,11,0))</f>
        <v/>
      </c>
      <c r="I4171" s="30"/>
      <c r="J4171" s="30"/>
      <c r="K4171" s="31" t="str">
        <f>IF(D4171="","",ROUND(((F4171*I4171*'Műszaki adattábla'!$C$7/'Műszaki adattábla'!$C$8)+(G4171*I4171)+(H4171*I4171))/12*'Műszaki adattábla'!T4162,0))</f>
        <v/>
      </c>
      <c r="L4171" s="32" t="str">
        <f t="shared" si="137"/>
        <v/>
      </c>
    </row>
    <row r="4172" spans="2:12" ht="14.4" thickBot="1" x14ac:dyDescent="0.3">
      <c r="B4172" s="28" t="str">
        <f t="shared" si="136"/>
        <v/>
      </c>
      <c r="C4172" s="167" t="str">
        <f>IF(D4172="","",VLOOKUP(D4172,'Műszaki adattábla'!F:G,2,0))</f>
        <v/>
      </c>
      <c r="D4172" s="168" t="str">
        <f>IF('Műszaki adattábla'!F4163="","",'Műszaki adattábla'!F4163)</f>
        <v/>
      </c>
      <c r="E4172" s="169" t="str">
        <f>IF(D4172="","",VLOOKUP(D4172,'Műszaki adattábla'!F:R,13,0))</f>
        <v/>
      </c>
      <c r="F4172" s="29" t="str">
        <f>IF(D4172="","",VLOOKUP(D4172,'Műszaki adattábla'!F:M,8,0))</f>
        <v/>
      </c>
      <c r="G4172" s="29" t="str">
        <f>IF(D4172="","",IF('Műszaki adattábla'!L4163="20-99",IF('Műszaki adattábla'!O4163="","Nem adott meg lekötött teljesítményt",VLOOKUP(D4172,'Műszaki adattábla'!F:O,10,0)),0))</f>
        <v/>
      </c>
      <c r="H4172" s="29" t="str">
        <f>IF(D4172="","",VLOOKUP(D4172,'Műszaki adattábla'!F:P,11,0))</f>
        <v/>
      </c>
      <c r="I4172" s="30"/>
      <c r="J4172" s="30"/>
      <c r="K4172" s="31" t="str">
        <f>IF(D4172="","",ROUND(((F4172*I4172*'Műszaki adattábla'!$C$7/'Műszaki adattábla'!$C$8)+(G4172*I4172)+(H4172*I4172))/12*'Műszaki adattábla'!T4163,0))</f>
        <v/>
      </c>
      <c r="L4172" s="32" t="str">
        <f t="shared" si="137"/>
        <v/>
      </c>
    </row>
    <row r="4173" spans="2:12" ht="14.4" thickBot="1" x14ac:dyDescent="0.3">
      <c r="B4173" s="28" t="str">
        <f t="shared" si="136"/>
        <v/>
      </c>
      <c r="C4173" s="167" t="str">
        <f>IF(D4173="","",VLOOKUP(D4173,'Műszaki adattábla'!F:G,2,0))</f>
        <v/>
      </c>
      <c r="D4173" s="168" t="str">
        <f>IF('Műszaki adattábla'!F4164="","",'Műszaki adattábla'!F4164)</f>
        <v/>
      </c>
      <c r="E4173" s="169" t="str">
        <f>IF(D4173="","",VLOOKUP(D4173,'Műszaki adattábla'!F:R,13,0))</f>
        <v/>
      </c>
      <c r="F4173" s="29" t="str">
        <f>IF(D4173="","",VLOOKUP(D4173,'Műszaki adattábla'!F:M,8,0))</f>
        <v/>
      </c>
      <c r="G4173" s="29" t="str">
        <f>IF(D4173="","",IF('Műszaki adattábla'!L4164="20-99",IF('Műszaki adattábla'!O4164="","Nem adott meg lekötött teljesítményt",VLOOKUP(D4173,'Műszaki adattábla'!F:O,10,0)),0))</f>
        <v/>
      </c>
      <c r="H4173" s="29" t="str">
        <f>IF(D4173="","",VLOOKUP(D4173,'Műszaki adattábla'!F:P,11,0))</f>
        <v/>
      </c>
      <c r="I4173" s="30"/>
      <c r="J4173" s="30"/>
      <c r="K4173" s="31" t="str">
        <f>IF(D4173="","",ROUND(((F4173*I4173*'Műszaki adattábla'!$C$7/'Műszaki adattábla'!$C$8)+(G4173*I4173)+(H4173*I4173))/12*'Műszaki adattábla'!T4164,0))</f>
        <v/>
      </c>
      <c r="L4173" s="32" t="str">
        <f t="shared" si="137"/>
        <v/>
      </c>
    </row>
    <row r="4174" spans="2:12" ht="14.4" thickBot="1" x14ac:dyDescent="0.3">
      <c r="B4174" s="28" t="str">
        <f t="shared" si="136"/>
        <v/>
      </c>
      <c r="C4174" s="167" t="str">
        <f>IF(D4174="","",VLOOKUP(D4174,'Műszaki adattábla'!F:G,2,0))</f>
        <v/>
      </c>
      <c r="D4174" s="168" t="str">
        <f>IF('Műszaki adattábla'!F4165="","",'Műszaki adattábla'!F4165)</f>
        <v/>
      </c>
      <c r="E4174" s="169" t="str">
        <f>IF(D4174="","",VLOOKUP(D4174,'Műszaki adattábla'!F:R,13,0))</f>
        <v/>
      </c>
      <c r="F4174" s="29" t="str">
        <f>IF(D4174="","",VLOOKUP(D4174,'Műszaki adattábla'!F:M,8,0))</f>
        <v/>
      </c>
      <c r="G4174" s="29" t="str">
        <f>IF(D4174="","",IF('Műszaki adattábla'!L4165="20-99",IF('Műszaki adattábla'!O4165="","Nem adott meg lekötött teljesítményt",VLOOKUP(D4174,'Műszaki adattábla'!F:O,10,0)),0))</f>
        <v/>
      </c>
      <c r="H4174" s="29" t="str">
        <f>IF(D4174="","",VLOOKUP(D4174,'Műszaki adattábla'!F:P,11,0))</f>
        <v/>
      </c>
      <c r="I4174" s="30"/>
      <c r="J4174" s="30"/>
      <c r="K4174" s="31" t="str">
        <f>IF(D4174="","",ROUND(((F4174*I4174*'Műszaki adattábla'!$C$7/'Műszaki adattábla'!$C$8)+(G4174*I4174)+(H4174*I4174))/12*'Műszaki adattábla'!T4165,0))</f>
        <v/>
      </c>
      <c r="L4174" s="32" t="str">
        <f t="shared" si="137"/>
        <v/>
      </c>
    </row>
    <row r="4175" spans="2:12" ht="14.4" thickBot="1" x14ac:dyDescent="0.3">
      <c r="B4175" s="28" t="str">
        <f t="shared" si="136"/>
        <v/>
      </c>
      <c r="C4175" s="167" t="str">
        <f>IF(D4175="","",VLOOKUP(D4175,'Műszaki adattábla'!F:G,2,0))</f>
        <v/>
      </c>
      <c r="D4175" s="168" t="str">
        <f>IF('Műszaki adattábla'!F4166="","",'Műszaki adattábla'!F4166)</f>
        <v/>
      </c>
      <c r="E4175" s="169" t="str">
        <f>IF(D4175="","",VLOOKUP(D4175,'Műszaki adattábla'!F:R,13,0))</f>
        <v/>
      </c>
      <c r="F4175" s="29" t="str">
        <f>IF(D4175="","",VLOOKUP(D4175,'Műszaki adattábla'!F:M,8,0))</f>
        <v/>
      </c>
      <c r="G4175" s="29" t="str">
        <f>IF(D4175="","",IF('Műszaki adattábla'!L4166="20-99",IF('Műszaki adattábla'!O4166="","Nem adott meg lekötött teljesítményt",VLOOKUP(D4175,'Műszaki adattábla'!F:O,10,0)),0))</f>
        <v/>
      </c>
      <c r="H4175" s="29" t="str">
        <f>IF(D4175="","",VLOOKUP(D4175,'Műszaki adattábla'!F:P,11,0))</f>
        <v/>
      </c>
      <c r="I4175" s="30"/>
      <c r="J4175" s="30"/>
      <c r="K4175" s="31" t="str">
        <f>IF(D4175="","",ROUND(((F4175*I4175*'Műszaki adattábla'!$C$7/'Műszaki adattábla'!$C$8)+(G4175*I4175)+(H4175*I4175))/12*'Műszaki adattábla'!T4166,0))</f>
        <v/>
      </c>
      <c r="L4175" s="32" t="str">
        <f t="shared" si="137"/>
        <v/>
      </c>
    </row>
    <row r="4176" spans="2:12" ht="14.4" thickBot="1" x14ac:dyDescent="0.3">
      <c r="B4176" s="28" t="str">
        <f t="shared" si="136"/>
        <v/>
      </c>
      <c r="C4176" s="167" t="str">
        <f>IF(D4176="","",VLOOKUP(D4176,'Műszaki adattábla'!F:G,2,0))</f>
        <v/>
      </c>
      <c r="D4176" s="168" t="str">
        <f>IF('Műszaki adattábla'!F4167="","",'Műszaki adattábla'!F4167)</f>
        <v/>
      </c>
      <c r="E4176" s="169" t="str">
        <f>IF(D4176="","",VLOOKUP(D4176,'Műszaki adattábla'!F:R,13,0))</f>
        <v/>
      </c>
      <c r="F4176" s="29" t="str">
        <f>IF(D4176="","",VLOOKUP(D4176,'Műszaki adattábla'!F:M,8,0))</f>
        <v/>
      </c>
      <c r="G4176" s="29" t="str">
        <f>IF(D4176="","",IF('Műszaki adattábla'!L4167="20-99",IF('Műszaki adattábla'!O4167="","Nem adott meg lekötött teljesítményt",VLOOKUP(D4176,'Műszaki adattábla'!F:O,10,0)),0))</f>
        <v/>
      </c>
      <c r="H4176" s="29" t="str">
        <f>IF(D4176="","",VLOOKUP(D4176,'Műszaki adattábla'!F:P,11,0))</f>
        <v/>
      </c>
      <c r="I4176" s="30"/>
      <c r="J4176" s="30"/>
      <c r="K4176" s="31" t="str">
        <f>IF(D4176="","",ROUND(((F4176*I4176*'Műszaki adattábla'!$C$7/'Műszaki adattábla'!$C$8)+(G4176*I4176)+(H4176*I4176))/12*'Műszaki adattábla'!T4167,0))</f>
        <v/>
      </c>
      <c r="L4176" s="32" t="str">
        <f t="shared" si="137"/>
        <v/>
      </c>
    </row>
    <row r="4177" spans="2:12" ht="14.4" thickBot="1" x14ac:dyDescent="0.3">
      <c r="B4177" s="28" t="str">
        <f t="shared" si="136"/>
        <v/>
      </c>
      <c r="C4177" s="167" t="str">
        <f>IF(D4177="","",VLOOKUP(D4177,'Műszaki adattábla'!F:G,2,0))</f>
        <v/>
      </c>
      <c r="D4177" s="168" t="str">
        <f>IF('Műszaki adattábla'!F4168="","",'Műszaki adattábla'!F4168)</f>
        <v/>
      </c>
      <c r="E4177" s="169" t="str">
        <f>IF(D4177="","",VLOOKUP(D4177,'Műszaki adattábla'!F:R,13,0))</f>
        <v/>
      </c>
      <c r="F4177" s="29" t="str">
        <f>IF(D4177="","",VLOOKUP(D4177,'Műszaki adattábla'!F:M,8,0))</f>
        <v/>
      </c>
      <c r="G4177" s="29" t="str">
        <f>IF(D4177="","",IF('Műszaki adattábla'!L4168="20-99",IF('Műszaki adattábla'!O4168="","Nem adott meg lekötött teljesítményt",VLOOKUP(D4177,'Műszaki adattábla'!F:O,10,0)),0))</f>
        <v/>
      </c>
      <c r="H4177" s="29" t="str">
        <f>IF(D4177="","",VLOOKUP(D4177,'Műszaki adattábla'!F:P,11,0))</f>
        <v/>
      </c>
      <c r="I4177" s="30"/>
      <c r="J4177" s="30"/>
      <c r="K4177" s="31" t="str">
        <f>IF(D4177="","",ROUND(((F4177*I4177*'Műszaki adattábla'!$C$7/'Műszaki adattábla'!$C$8)+(G4177*I4177)+(H4177*I4177))/12*'Műszaki adattábla'!T4168,0))</f>
        <v/>
      </c>
      <c r="L4177" s="32" t="str">
        <f t="shared" si="137"/>
        <v/>
      </c>
    </row>
    <row r="4178" spans="2:12" ht="14.4" thickBot="1" x14ac:dyDescent="0.3">
      <c r="B4178" s="28" t="str">
        <f t="shared" si="136"/>
        <v/>
      </c>
      <c r="C4178" s="167" t="str">
        <f>IF(D4178="","",VLOOKUP(D4178,'Műszaki adattábla'!F:G,2,0))</f>
        <v/>
      </c>
      <c r="D4178" s="168" t="str">
        <f>IF('Műszaki adattábla'!F4169="","",'Műszaki adattábla'!F4169)</f>
        <v/>
      </c>
      <c r="E4178" s="169" t="str">
        <f>IF(D4178="","",VLOOKUP(D4178,'Műszaki adattábla'!F:R,13,0))</f>
        <v/>
      </c>
      <c r="F4178" s="29" t="str">
        <f>IF(D4178="","",VLOOKUP(D4178,'Műszaki adattábla'!F:M,8,0))</f>
        <v/>
      </c>
      <c r="G4178" s="29" t="str">
        <f>IF(D4178="","",IF('Műszaki adattábla'!L4169="20-99",IF('Műszaki adattábla'!O4169="","Nem adott meg lekötött teljesítményt",VLOOKUP(D4178,'Műszaki adattábla'!F:O,10,0)),0))</f>
        <v/>
      </c>
      <c r="H4178" s="29" t="str">
        <f>IF(D4178="","",VLOOKUP(D4178,'Műszaki adattábla'!F:P,11,0))</f>
        <v/>
      </c>
      <c r="I4178" s="30"/>
      <c r="J4178" s="30"/>
      <c r="K4178" s="31" t="str">
        <f>IF(D4178="","",ROUND(((F4178*I4178*'Műszaki adattábla'!$C$7/'Műszaki adattábla'!$C$8)+(G4178*I4178)+(H4178*I4178))/12*'Műszaki adattábla'!T4169,0))</f>
        <v/>
      </c>
      <c r="L4178" s="32" t="str">
        <f t="shared" si="137"/>
        <v/>
      </c>
    </row>
    <row r="4179" spans="2:12" ht="14.4" thickBot="1" x14ac:dyDescent="0.3">
      <c r="B4179" s="28" t="str">
        <f t="shared" si="136"/>
        <v/>
      </c>
      <c r="C4179" s="167" t="str">
        <f>IF(D4179="","",VLOOKUP(D4179,'Műszaki adattábla'!F:G,2,0))</f>
        <v/>
      </c>
      <c r="D4179" s="168" t="str">
        <f>IF('Műszaki adattábla'!F4170="","",'Műszaki adattábla'!F4170)</f>
        <v/>
      </c>
      <c r="E4179" s="169" t="str">
        <f>IF(D4179="","",VLOOKUP(D4179,'Műszaki adattábla'!F:R,13,0))</f>
        <v/>
      </c>
      <c r="F4179" s="29" t="str">
        <f>IF(D4179="","",VLOOKUP(D4179,'Műszaki adattábla'!F:M,8,0))</f>
        <v/>
      </c>
      <c r="G4179" s="29" t="str">
        <f>IF(D4179="","",IF('Műszaki adattábla'!L4170="20-99",IF('Műszaki adattábla'!O4170="","Nem adott meg lekötött teljesítményt",VLOOKUP(D4179,'Műszaki adattábla'!F:O,10,0)),0))</f>
        <v/>
      </c>
      <c r="H4179" s="29" t="str">
        <f>IF(D4179="","",VLOOKUP(D4179,'Műszaki adattábla'!F:P,11,0))</f>
        <v/>
      </c>
      <c r="I4179" s="30"/>
      <c r="J4179" s="30"/>
      <c r="K4179" s="31" t="str">
        <f>IF(D4179="","",ROUND(((F4179*I4179*'Műszaki adattábla'!$C$7/'Műszaki adattábla'!$C$8)+(G4179*I4179)+(H4179*I4179))/12*'Műszaki adattábla'!T4170,0))</f>
        <v/>
      </c>
      <c r="L4179" s="32" t="str">
        <f t="shared" si="137"/>
        <v/>
      </c>
    </row>
    <row r="4180" spans="2:12" ht="14.4" thickBot="1" x14ac:dyDescent="0.3">
      <c r="B4180" s="28" t="str">
        <f t="shared" si="136"/>
        <v/>
      </c>
      <c r="C4180" s="167" t="str">
        <f>IF(D4180="","",VLOOKUP(D4180,'Műszaki adattábla'!F:G,2,0))</f>
        <v/>
      </c>
      <c r="D4180" s="168" t="str">
        <f>IF('Műszaki adattábla'!F4171="","",'Műszaki adattábla'!F4171)</f>
        <v/>
      </c>
      <c r="E4180" s="169" t="str">
        <f>IF(D4180="","",VLOOKUP(D4180,'Műszaki adattábla'!F:R,13,0))</f>
        <v/>
      </c>
      <c r="F4180" s="29" t="str">
        <f>IF(D4180="","",VLOOKUP(D4180,'Műszaki adattábla'!F:M,8,0))</f>
        <v/>
      </c>
      <c r="G4180" s="29" t="str">
        <f>IF(D4180="","",IF('Műszaki adattábla'!L4171="20-99",IF('Műszaki adattábla'!O4171="","Nem adott meg lekötött teljesítményt",VLOOKUP(D4180,'Műszaki adattábla'!F:O,10,0)),0))</f>
        <v/>
      </c>
      <c r="H4180" s="29" t="str">
        <f>IF(D4180="","",VLOOKUP(D4180,'Műszaki adattábla'!F:P,11,0))</f>
        <v/>
      </c>
      <c r="I4180" s="30"/>
      <c r="J4180" s="30"/>
      <c r="K4180" s="31" t="str">
        <f>IF(D4180="","",ROUND(((F4180*I4180*'Műszaki adattábla'!$C$7/'Műszaki adattábla'!$C$8)+(G4180*I4180)+(H4180*I4180))/12*'Műszaki adattábla'!T4171,0))</f>
        <v/>
      </c>
      <c r="L4180" s="32" t="str">
        <f t="shared" si="137"/>
        <v/>
      </c>
    </row>
    <row r="4181" spans="2:12" ht="14.4" thickBot="1" x14ac:dyDescent="0.3">
      <c r="B4181" s="28" t="str">
        <f t="shared" si="136"/>
        <v/>
      </c>
      <c r="C4181" s="167" t="str">
        <f>IF(D4181="","",VLOOKUP(D4181,'Műszaki adattábla'!F:G,2,0))</f>
        <v/>
      </c>
      <c r="D4181" s="168" t="str">
        <f>IF('Műszaki adattábla'!F4172="","",'Műszaki adattábla'!F4172)</f>
        <v/>
      </c>
      <c r="E4181" s="169" t="str">
        <f>IF(D4181="","",VLOOKUP(D4181,'Műszaki adattábla'!F:R,13,0))</f>
        <v/>
      </c>
      <c r="F4181" s="29" t="str">
        <f>IF(D4181="","",VLOOKUP(D4181,'Műszaki adattábla'!F:M,8,0))</f>
        <v/>
      </c>
      <c r="G4181" s="29" t="str">
        <f>IF(D4181="","",IF('Műszaki adattábla'!L4172="20-99",IF('Műszaki adattábla'!O4172="","Nem adott meg lekötött teljesítményt",VLOOKUP(D4181,'Műszaki adattábla'!F:O,10,0)),0))</f>
        <v/>
      </c>
      <c r="H4181" s="29" t="str">
        <f>IF(D4181="","",VLOOKUP(D4181,'Műszaki adattábla'!F:P,11,0))</f>
        <v/>
      </c>
      <c r="I4181" s="30"/>
      <c r="J4181" s="30"/>
      <c r="K4181" s="31" t="str">
        <f>IF(D4181="","",ROUND(((F4181*I4181*'Műszaki adattábla'!$C$7/'Műszaki adattábla'!$C$8)+(G4181*I4181)+(H4181*I4181))/12*'Műszaki adattábla'!T4172,0))</f>
        <v/>
      </c>
      <c r="L4181" s="32" t="str">
        <f t="shared" si="137"/>
        <v/>
      </c>
    </row>
    <row r="4182" spans="2:12" ht="14.4" thickBot="1" x14ac:dyDescent="0.3">
      <c r="B4182" s="28" t="str">
        <f t="shared" si="136"/>
        <v/>
      </c>
      <c r="C4182" s="167" t="str">
        <f>IF(D4182="","",VLOOKUP(D4182,'Műszaki adattábla'!F:G,2,0))</f>
        <v/>
      </c>
      <c r="D4182" s="168" t="str">
        <f>IF('Műszaki adattábla'!F4173="","",'Műszaki adattábla'!F4173)</f>
        <v/>
      </c>
      <c r="E4182" s="169" t="str">
        <f>IF(D4182="","",VLOOKUP(D4182,'Műszaki adattábla'!F:R,13,0))</f>
        <v/>
      </c>
      <c r="F4182" s="29" t="str">
        <f>IF(D4182="","",VLOOKUP(D4182,'Műszaki adattábla'!F:M,8,0))</f>
        <v/>
      </c>
      <c r="G4182" s="29" t="str">
        <f>IF(D4182="","",IF('Műszaki adattábla'!L4173="20-99",IF('Műszaki adattábla'!O4173="","Nem adott meg lekötött teljesítményt",VLOOKUP(D4182,'Műszaki adattábla'!F:O,10,0)),0))</f>
        <v/>
      </c>
      <c r="H4182" s="29" t="str">
        <f>IF(D4182="","",VLOOKUP(D4182,'Műszaki adattábla'!F:P,11,0))</f>
        <v/>
      </c>
      <c r="I4182" s="30"/>
      <c r="J4182" s="30"/>
      <c r="K4182" s="31" t="str">
        <f>IF(D4182="","",ROUND(((F4182*I4182*'Műszaki adattábla'!$C$7/'Műszaki adattábla'!$C$8)+(G4182*I4182)+(H4182*I4182))/12*'Műszaki adattábla'!T4173,0))</f>
        <v/>
      </c>
      <c r="L4182" s="32" t="str">
        <f t="shared" si="137"/>
        <v/>
      </c>
    </row>
    <row r="4183" spans="2:12" ht="14.4" thickBot="1" x14ac:dyDescent="0.3">
      <c r="B4183" s="28" t="str">
        <f t="shared" si="136"/>
        <v/>
      </c>
      <c r="C4183" s="167" t="str">
        <f>IF(D4183="","",VLOOKUP(D4183,'Műszaki adattábla'!F:G,2,0))</f>
        <v/>
      </c>
      <c r="D4183" s="168" t="str">
        <f>IF('Műszaki adattábla'!F4174="","",'Műszaki adattábla'!F4174)</f>
        <v/>
      </c>
      <c r="E4183" s="169" t="str">
        <f>IF(D4183="","",VLOOKUP(D4183,'Műszaki adattábla'!F:R,13,0))</f>
        <v/>
      </c>
      <c r="F4183" s="29" t="str">
        <f>IF(D4183="","",VLOOKUP(D4183,'Műszaki adattábla'!F:M,8,0))</f>
        <v/>
      </c>
      <c r="G4183" s="29" t="str">
        <f>IF(D4183="","",IF('Műszaki adattábla'!L4174="20-99",IF('Műszaki adattábla'!O4174="","Nem adott meg lekötött teljesítményt",VLOOKUP(D4183,'Műszaki adattábla'!F:O,10,0)),0))</f>
        <v/>
      </c>
      <c r="H4183" s="29" t="str">
        <f>IF(D4183="","",VLOOKUP(D4183,'Műszaki adattábla'!F:P,11,0))</f>
        <v/>
      </c>
      <c r="I4183" s="30"/>
      <c r="J4183" s="30"/>
      <c r="K4183" s="31" t="str">
        <f>IF(D4183="","",ROUND(((F4183*I4183*'Műszaki adattábla'!$C$7/'Műszaki adattábla'!$C$8)+(G4183*I4183)+(H4183*I4183))/12*'Műszaki adattábla'!T4174,0))</f>
        <v/>
      </c>
      <c r="L4183" s="32" t="str">
        <f t="shared" si="137"/>
        <v/>
      </c>
    </row>
    <row r="4184" spans="2:12" ht="14.4" thickBot="1" x14ac:dyDescent="0.3">
      <c r="B4184" s="28" t="str">
        <f t="shared" si="136"/>
        <v/>
      </c>
      <c r="C4184" s="167" t="str">
        <f>IF(D4184="","",VLOOKUP(D4184,'Műszaki adattábla'!F:G,2,0))</f>
        <v/>
      </c>
      <c r="D4184" s="168" t="str">
        <f>IF('Műszaki adattábla'!F4175="","",'Műszaki adattábla'!F4175)</f>
        <v/>
      </c>
      <c r="E4184" s="169" t="str">
        <f>IF(D4184="","",VLOOKUP(D4184,'Műszaki adattábla'!F:R,13,0))</f>
        <v/>
      </c>
      <c r="F4184" s="29" t="str">
        <f>IF(D4184="","",VLOOKUP(D4184,'Műszaki adattábla'!F:M,8,0))</f>
        <v/>
      </c>
      <c r="G4184" s="29" t="str">
        <f>IF(D4184="","",IF('Műszaki adattábla'!L4175="20-99",IF('Műszaki adattábla'!O4175="","Nem adott meg lekötött teljesítményt",VLOOKUP(D4184,'Műszaki adattábla'!F:O,10,0)),0))</f>
        <v/>
      </c>
      <c r="H4184" s="29" t="str">
        <f>IF(D4184="","",VLOOKUP(D4184,'Műszaki adattábla'!F:P,11,0))</f>
        <v/>
      </c>
      <c r="I4184" s="30"/>
      <c r="J4184" s="30"/>
      <c r="K4184" s="31" t="str">
        <f>IF(D4184="","",ROUND(((F4184*I4184*'Műszaki adattábla'!$C$7/'Műszaki adattábla'!$C$8)+(G4184*I4184)+(H4184*I4184))/12*'Műszaki adattábla'!T4175,0))</f>
        <v/>
      </c>
      <c r="L4184" s="32" t="str">
        <f t="shared" si="137"/>
        <v/>
      </c>
    </row>
    <row r="4185" spans="2:12" ht="14.4" thickBot="1" x14ac:dyDescent="0.3">
      <c r="B4185" s="28" t="str">
        <f t="shared" si="136"/>
        <v/>
      </c>
      <c r="C4185" s="167" t="str">
        <f>IF(D4185="","",VLOOKUP(D4185,'Műszaki adattábla'!F:G,2,0))</f>
        <v/>
      </c>
      <c r="D4185" s="168" t="str">
        <f>IF('Műszaki adattábla'!F4176="","",'Műszaki adattábla'!F4176)</f>
        <v/>
      </c>
      <c r="E4185" s="169" t="str">
        <f>IF(D4185="","",VLOOKUP(D4185,'Műszaki adattábla'!F:R,13,0))</f>
        <v/>
      </c>
      <c r="F4185" s="29" t="str">
        <f>IF(D4185="","",VLOOKUP(D4185,'Műszaki adattábla'!F:M,8,0))</f>
        <v/>
      </c>
      <c r="G4185" s="29" t="str">
        <f>IF(D4185="","",IF('Műszaki adattábla'!L4176="20-99",IF('Műszaki adattábla'!O4176="","Nem adott meg lekötött teljesítményt",VLOOKUP(D4185,'Műszaki adattábla'!F:O,10,0)),0))</f>
        <v/>
      </c>
      <c r="H4185" s="29" t="str">
        <f>IF(D4185="","",VLOOKUP(D4185,'Műszaki adattábla'!F:P,11,0))</f>
        <v/>
      </c>
      <c r="I4185" s="30"/>
      <c r="J4185" s="30"/>
      <c r="K4185" s="31" t="str">
        <f>IF(D4185="","",ROUND(((F4185*I4185*'Műszaki adattábla'!$C$7/'Műszaki adattábla'!$C$8)+(G4185*I4185)+(H4185*I4185))/12*'Műszaki adattábla'!T4176,0))</f>
        <v/>
      </c>
      <c r="L4185" s="32" t="str">
        <f t="shared" si="137"/>
        <v/>
      </c>
    </row>
    <row r="4186" spans="2:12" ht="14.4" thickBot="1" x14ac:dyDescent="0.3">
      <c r="B4186" s="28" t="str">
        <f t="shared" si="136"/>
        <v/>
      </c>
      <c r="C4186" s="167" t="str">
        <f>IF(D4186="","",VLOOKUP(D4186,'Műszaki adattábla'!F:G,2,0))</f>
        <v/>
      </c>
      <c r="D4186" s="168" t="str">
        <f>IF('Műszaki adattábla'!F4177="","",'Műszaki adattábla'!F4177)</f>
        <v/>
      </c>
      <c r="E4186" s="169" t="str">
        <f>IF(D4186="","",VLOOKUP(D4186,'Műszaki adattábla'!F:R,13,0))</f>
        <v/>
      </c>
      <c r="F4186" s="29" t="str">
        <f>IF(D4186="","",VLOOKUP(D4186,'Műszaki adattábla'!F:M,8,0))</f>
        <v/>
      </c>
      <c r="G4186" s="29" t="str">
        <f>IF(D4186="","",IF('Műszaki adattábla'!L4177="20-99",IF('Műszaki adattábla'!O4177="","Nem adott meg lekötött teljesítményt",VLOOKUP(D4186,'Műszaki adattábla'!F:O,10,0)),0))</f>
        <v/>
      </c>
      <c r="H4186" s="29" t="str">
        <f>IF(D4186="","",VLOOKUP(D4186,'Műszaki adattábla'!F:P,11,0))</f>
        <v/>
      </c>
      <c r="I4186" s="30"/>
      <c r="J4186" s="30"/>
      <c r="K4186" s="31" t="str">
        <f>IF(D4186="","",ROUND(((F4186*I4186*'Műszaki adattábla'!$C$7/'Műszaki adattábla'!$C$8)+(G4186*I4186)+(H4186*I4186))/12*'Műszaki adattábla'!T4177,0))</f>
        <v/>
      </c>
      <c r="L4186" s="32" t="str">
        <f t="shared" si="137"/>
        <v/>
      </c>
    </row>
    <row r="4187" spans="2:12" ht="14.4" thickBot="1" x14ac:dyDescent="0.3">
      <c r="B4187" s="28" t="str">
        <f t="shared" si="136"/>
        <v/>
      </c>
      <c r="C4187" s="167" t="str">
        <f>IF(D4187="","",VLOOKUP(D4187,'Műszaki adattábla'!F:G,2,0))</f>
        <v/>
      </c>
      <c r="D4187" s="168" t="str">
        <f>IF('Műszaki adattábla'!F4178="","",'Műszaki adattábla'!F4178)</f>
        <v/>
      </c>
      <c r="E4187" s="169" t="str">
        <f>IF(D4187="","",VLOOKUP(D4187,'Műszaki adattábla'!F:R,13,0))</f>
        <v/>
      </c>
      <c r="F4187" s="29" t="str">
        <f>IF(D4187="","",VLOOKUP(D4187,'Műszaki adattábla'!F:M,8,0))</f>
        <v/>
      </c>
      <c r="G4187" s="29" t="str">
        <f>IF(D4187="","",IF('Műszaki adattábla'!L4178="20-99",IF('Műszaki adattábla'!O4178="","Nem adott meg lekötött teljesítményt",VLOOKUP(D4187,'Műszaki adattábla'!F:O,10,0)),0))</f>
        <v/>
      </c>
      <c r="H4187" s="29" t="str">
        <f>IF(D4187="","",VLOOKUP(D4187,'Műszaki adattábla'!F:P,11,0))</f>
        <v/>
      </c>
      <c r="I4187" s="30"/>
      <c r="J4187" s="30"/>
      <c r="K4187" s="31" t="str">
        <f>IF(D4187="","",ROUND(((F4187*I4187*'Műszaki adattábla'!$C$7/'Műszaki adattábla'!$C$8)+(G4187*I4187)+(H4187*I4187))/12*'Műszaki adattábla'!T4178,0))</f>
        <v/>
      </c>
      <c r="L4187" s="32" t="str">
        <f t="shared" si="137"/>
        <v/>
      </c>
    </row>
    <row r="4188" spans="2:12" ht="14.4" thickBot="1" x14ac:dyDescent="0.3">
      <c r="B4188" s="28" t="str">
        <f t="shared" ref="B4188:B4251" si="138">IF(D4188="","",B4187+1)</f>
        <v/>
      </c>
      <c r="C4188" s="167" t="str">
        <f>IF(D4188="","",VLOOKUP(D4188,'Műszaki adattábla'!F:G,2,0))</f>
        <v/>
      </c>
      <c r="D4188" s="168" t="str">
        <f>IF('Műszaki adattábla'!F4179="","",'Műszaki adattábla'!F4179)</f>
        <v/>
      </c>
      <c r="E4188" s="169" t="str">
        <f>IF(D4188="","",VLOOKUP(D4188,'Műszaki adattábla'!F:R,13,0))</f>
        <v/>
      </c>
      <c r="F4188" s="29" t="str">
        <f>IF(D4188="","",VLOOKUP(D4188,'Műszaki adattábla'!F:M,8,0))</f>
        <v/>
      </c>
      <c r="G4188" s="29" t="str">
        <f>IF(D4188="","",IF('Műszaki adattábla'!L4179="20-99",IF('Műszaki adattábla'!O4179="","Nem adott meg lekötött teljesítményt",VLOOKUP(D4188,'Műszaki adattábla'!F:O,10,0)),0))</f>
        <v/>
      </c>
      <c r="H4188" s="29" t="str">
        <f>IF(D4188="","",VLOOKUP(D4188,'Műszaki adattábla'!F:P,11,0))</f>
        <v/>
      </c>
      <c r="I4188" s="30"/>
      <c r="J4188" s="30"/>
      <c r="K4188" s="31" t="str">
        <f>IF(D4188="","",ROUND(((F4188*I4188*'Műszaki adattábla'!$C$7/'Műszaki adattábla'!$C$8)+(G4188*I4188)+(H4188*I4188))/12*'Műszaki adattábla'!T4179,0))</f>
        <v/>
      </c>
      <c r="L4188" s="32" t="str">
        <f t="shared" ref="L4188:L4251" si="139">IF(D4188="","",ROUND((J4188/1000)*E4188,0))</f>
        <v/>
      </c>
    </row>
    <row r="4189" spans="2:12" ht="14.4" thickBot="1" x14ac:dyDescent="0.3">
      <c r="B4189" s="28" t="str">
        <f t="shared" si="138"/>
        <v/>
      </c>
      <c r="C4189" s="167" t="str">
        <f>IF(D4189="","",VLOOKUP(D4189,'Műszaki adattábla'!F:G,2,0))</f>
        <v/>
      </c>
      <c r="D4189" s="168" t="str">
        <f>IF('Műszaki adattábla'!F4180="","",'Műszaki adattábla'!F4180)</f>
        <v/>
      </c>
      <c r="E4189" s="169" t="str">
        <f>IF(D4189="","",VLOOKUP(D4189,'Műszaki adattábla'!F:R,13,0))</f>
        <v/>
      </c>
      <c r="F4189" s="29" t="str">
        <f>IF(D4189="","",VLOOKUP(D4189,'Műszaki adattábla'!F:M,8,0))</f>
        <v/>
      </c>
      <c r="G4189" s="29" t="str">
        <f>IF(D4189="","",IF('Műszaki adattábla'!L4180="20-99",IF('Műszaki adattábla'!O4180="","Nem adott meg lekötött teljesítményt",VLOOKUP(D4189,'Műszaki adattábla'!F:O,10,0)),0))</f>
        <v/>
      </c>
      <c r="H4189" s="29" t="str">
        <f>IF(D4189="","",VLOOKUP(D4189,'Műszaki adattábla'!F:P,11,0))</f>
        <v/>
      </c>
      <c r="I4189" s="30"/>
      <c r="J4189" s="30"/>
      <c r="K4189" s="31" t="str">
        <f>IF(D4189="","",ROUND(((F4189*I4189*'Műszaki adattábla'!$C$7/'Műszaki adattábla'!$C$8)+(G4189*I4189)+(H4189*I4189))/12*'Műszaki adattábla'!T4180,0))</f>
        <v/>
      </c>
      <c r="L4189" s="32" t="str">
        <f t="shared" si="139"/>
        <v/>
      </c>
    </row>
    <row r="4190" spans="2:12" ht="14.4" thickBot="1" x14ac:dyDescent="0.3">
      <c r="B4190" s="28" t="str">
        <f t="shared" si="138"/>
        <v/>
      </c>
      <c r="C4190" s="167" t="str">
        <f>IF(D4190="","",VLOOKUP(D4190,'Műszaki adattábla'!F:G,2,0))</f>
        <v/>
      </c>
      <c r="D4190" s="168" t="str">
        <f>IF('Műszaki adattábla'!F4181="","",'Műszaki adattábla'!F4181)</f>
        <v/>
      </c>
      <c r="E4190" s="169" t="str">
        <f>IF(D4190="","",VLOOKUP(D4190,'Műszaki adattábla'!F:R,13,0))</f>
        <v/>
      </c>
      <c r="F4190" s="29" t="str">
        <f>IF(D4190="","",VLOOKUP(D4190,'Műszaki adattábla'!F:M,8,0))</f>
        <v/>
      </c>
      <c r="G4190" s="29" t="str">
        <f>IF(D4190="","",IF('Műszaki adattábla'!L4181="20-99",IF('Műszaki adattábla'!O4181="","Nem adott meg lekötött teljesítményt",VLOOKUP(D4190,'Műszaki adattábla'!F:O,10,0)),0))</f>
        <v/>
      </c>
      <c r="H4190" s="29" t="str">
        <f>IF(D4190="","",VLOOKUP(D4190,'Műszaki adattábla'!F:P,11,0))</f>
        <v/>
      </c>
      <c r="I4190" s="30"/>
      <c r="J4190" s="30"/>
      <c r="K4190" s="31" t="str">
        <f>IF(D4190="","",ROUND(((F4190*I4190*'Műszaki adattábla'!$C$7/'Műszaki adattábla'!$C$8)+(G4190*I4190)+(H4190*I4190))/12*'Műszaki adattábla'!T4181,0))</f>
        <v/>
      </c>
      <c r="L4190" s="32" t="str">
        <f t="shared" si="139"/>
        <v/>
      </c>
    </row>
    <row r="4191" spans="2:12" ht="14.4" thickBot="1" x14ac:dyDescent="0.3">
      <c r="B4191" s="28" t="str">
        <f t="shared" si="138"/>
        <v/>
      </c>
      <c r="C4191" s="167" t="str">
        <f>IF(D4191="","",VLOOKUP(D4191,'Műszaki adattábla'!F:G,2,0))</f>
        <v/>
      </c>
      <c r="D4191" s="168" t="str">
        <f>IF('Műszaki adattábla'!F4182="","",'Műszaki adattábla'!F4182)</f>
        <v/>
      </c>
      <c r="E4191" s="169" t="str">
        <f>IF(D4191="","",VLOOKUP(D4191,'Műszaki adattábla'!F:R,13,0))</f>
        <v/>
      </c>
      <c r="F4191" s="29" t="str">
        <f>IF(D4191="","",VLOOKUP(D4191,'Műszaki adattábla'!F:M,8,0))</f>
        <v/>
      </c>
      <c r="G4191" s="29" t="str">
        <f>IF(D4191="","",IF('Műszaki adattábla'!L4182="20-99",IF('Műszaki adattábla'!O4182="","Nem adott meg lekötött teljesítményt",VLOOKUP(D4191,'Műszaki adattábla'!F:O,10,0)),0))</f>
        <v/>
      </c>
      <c r="H4191" s="29" t="str">
        <f>IF(D4191="","",VLOOKUP(D4191,'Műszaki adattábla'!F:P,11,0))</f>
        <v/>
      </c>
      <c r="I4191" s="30"/>
      <c r="J4191" s="30"/>
      <c r="K4191" s="31" t="str">
        <f>IF(D4191="","",ROUND(((F4191*I4191*'Műszaki adattábla'!$C$7/'Műszaki adattábla'!$C$8)+(G4191*I4191)+(H4191*I4191))/12*'Műszaki adattábla'!T4182,0))</f>
        <v/>
      </c>
      <c r="L4191" s="32" t="str">
        <f t="shared" si="139"/>
        <v/>
      </c>
    </row>
    <row r="4192" spans="2:12" ht="14.4" thickBot="1" x14ac:dyDescent="0.3">
      <c r="B4192" s="28" t="str">
        <f t="shared" si="138"/>
        <v/>
      </c>
      <c r="C4192" s="167" t="str">
        <f>IF(D4192="","",VLOOKUP(D4192,'Műszaki adattábla'!F:G,2,0))</f>
        <v/>
      </c>
      <c r="D4192" s="168" t="str">
        <f>IF('Műszaki adattábla'!F4183="","",'Műszaki adattábla'!F4183)</f>
        <v/>
      </c>
      <c r="E4192" s="169" t="str">
        <f>IF(D4192="","",VLOOKUP(D4192,'Műszaki adattábla'!F:R,13,0))</f>
        <v/>
      </c>
      <c r="F4192" s="29" t="str">
        <f>IF(D4192="","",VLOOKUP(D4192,'Műszaki adattábla'!F:M,8,0))</f>
        <v/>
      </c>
      <c r="G4192" s="29" t="str">
        <f>IF(D4192="","",IF('Műszaki adattábla'!L4183="20-99",IF('Műszaki adattábla'!O4183="","Nem adott meg lekötött teljesítményt",VLOOKUP(D4192,'Műszaki adattábla'!F:O,10,0)),0))</f>
        <v/>
      </c>
      <c r="H4192" s="29" t="str">
        <f>IF(D4192="","",VLOOKUP(D4192,'Műszaki adattábla'!F:P,11,0))</f>
        <v/>
      </c>
      <c r="I4192" s="30"/>
      <c r="J4192" s="30"/>
      <c r="K4192" s="31" t="str">
        <f>IF(D4192="","",ROUND(((F4192*I4192*'Műszaki adattábla'!$C$7/'Műszaki adattábla'!$C$8)+(G4192*I4192)+(H4192*I4192))/12*'Műszaki adattábla'!T4183,0))</f>
        <v/>
      </c>
      <c r="L4192" s="32" t="str">
        <f t="shared" si="139"/>
        <v/>
      </c>
    </row>
    <row r="4193" spans="2:12" ht="14.4" thickBot="1" x14ac:dyDescent="0.3">
      <c r="B4193" s="28" t="str">
        <f t="shared" si="138"/>
        <v/>
      </c>
      <c r="C4193" s="167" t="str">
        <f>IF(D4193="","",VLOOKUP(D4193,'Műszaki adattábla'!F:G,2,0))</f>
        <v/>
      </c>
      <c r="D4193" s="168" t="str">
        <f>IF('Műszaki adattábla'!F4184="","",'Műszaki adattábla'!F4184)</f>
        <v/>
      </c>
      <c r="E4193" s="169" t="str">
        <f>IF(D4193="","",VLOOKUP(D4193,'Műszaki adattábla'!F:R,13,0))</f>
        <v/>
      </c>
      <c r="F4193" s="29" t="str">
        <f>IF(D4193="","",VLOOKUP(D4193,'Műszaki adattábla'!F:M,8,0))</f>
        <v/>
      </c>
      <c r="G4193" s="29" t="str">
        <f>IF(D4193="","",IF('Műszaki adattábla'!L4184="20-99",IF('Műszaki adattábla'!O4184="","Nem adott meg lekötött teljesítményt",VLOOKUP(D4193,'Műszaki adattábla'!F:O,10,0)),0))</f>
        <v/>
      </c>
      <c r="H4193" s="29" t="str">
        <f>IF(D4193="","",VLOOKUP(D4193,'Műszaki adattábla'!F:P,11,0))</f>
        <v/>
      </c>
      <c r="I4193" s="30"/>
      <c r="J4193" s="30"/>
      <c r="K4193" s="31" t="str">
        <f>IF(D4193="","",ROUND(((F4193*I4193*'Műszaki adattábla'!$C$7/'Műszaki adattábla'!$C$8)+(G4193*I4193)+(H4193*I4193))/12*'Műszaki adattábla'!T4184,0))</f>
        <v/>
      </c>
      <c r="L4193" s="32" t="str">
        <f t="shared" si="139"/>
        <v/>
      </c>
    </row>
    <row r="4194" spans="2:12" ht="14.4" thickBot="1" x14ac:dyDescent="0.3">
      <c r="B4194" s="28" t="str">
        <f t="shared" si="138"/>
        <v/>
      </c>
      <c r="C4194" s="167" t="str">
        <f>IF(D4194="","",VLOOKUP(D4194,'Műszaki adattábla'!F:G,2,0))</f>
        <v/>
      </c>
      <c r="D4194" s="168" t="str">
        <f>IF('Műszaki adattábla'!F4185="","",'Műszaki adattábla'!F4185)</f>
        <v/>
      </c>
      <c r="E4194" s="169" t="str">
        <f>IF(D4194="","",VLOOKUP(D4194,'Műszaki adattábla'!F:R,13,0))</f>
        <v/>
      </c>
      <c r="F4194" s="29" t="str">
        <f>IF(D4194="","",VLOOKUP(D4194,'Műszaki adattábla'!F:M,8,0))</f>
        <v/>
      </c>
      <c r="G4194" s="29" t="str">
        <f>IF(D4194="","",IF('Műszaki adattábla'!L4185="20-99",IF('Műszaki adattábla'!O4185="","Nem adott meg lekötött teljesítményt",VLOOKUP(D4194,'Műszaki adattábla'!F:O,10,0)),0))</f>
        <v/>
      </c>
      <c r="H4194" s="29" t="str">
        <f>IF(D4194="","",VLOOKUP(D4194,'Műszaki adattábla'!F:P,11,0))</f>
        <v/>
      </c>
      <c r="I4194" s="30"/>
      <c r="J4194" s="30"/>
      <c r="K4194" s="31" t="str">
        <f>IF(D4194="","",ROUND(((F4194*I4194*'Műszaki adattábla'!$C$7/'Műszaki adattábla'!$C$8)+(G4194*I4194)+(H4194*I4194))/12*'Műszaki adattábla'!T4185,0))</f>
        <v/>
      </c>
      <c r="L4194" s="32" t="str">
        <f t="shared" si="139"/>
        <v/>
      </c>
    </row>
    <row r="4195" spans="2:12" ht="14.4" thickBot="1" x14ac:dyDescent="0.3">
      <c r="B4195" s="28" t="str">
        <f t="shared" si="138"/>
        <v/>
      </c>
      <c r="C4195" s="167" t="str">
        <f>IF(D4195="","",VLOOKUP(D4195,'Műszaki adattábla'!F:G,2,0))</f>
        <v/>
      </c>
      <c r="D4195" s="168" t="str">
        <f>IF('Műszaki adattábla'!F4186="","",'Műszaki adattábla'!F4186)</f>
        <v/>
      </c>
      <c r="E4195" s="169" t="str">
        <f>IF(D4195="","",VLOOKUP(D4195,'Műszaki adattábla'!F:R,13,0))</f>
        <v/>
      </c>
      <c r="F4195" s="29" t="str">
        <f>IF(D4195="","",VLOOKUP(D4195,'Műszaki adattábla'!F:M,8,0))</f>
        <v/>
      </c>
      <c r="G4195" s="29" t="str">
        <f>IF(D4195="","",IF('Műszaki adattábla'!L4186="20-99",IF('Műszaki adattábla'!O4186="","Nem adott meg lekötött teljesítményt",VLOOKUP(D4195,'Műszaki adattábla'!F:O,10,0)),0))</f>
        <v/>
      </c>
      <c r="H4195" s="29" t="str">
        <f>IF(D4195="","",VLOOKUP(D4195,'Műszaki adattábla'!F:P,11,0))</f>
        <v/>
      </c>
      <c r="I4195" s="30"/>
      <c r="J4195" s="30"/>
      <c r="K4195" s="31" t="str">
        <f>IF(D4195="","",ROUND(((F4195*I4195*'Műszaki adattábla'!$C$7/'Műszaki adattábla'!$C$8)+(G4195*I4195)+(H4195*I4195))/12*'Műszaki adattábla'!T4186,0))</f>
        <v/>
      </c>
      <c r="L4195" s="32" t="str">
        <f t="shared" si="139"/>
        <v/>
      </c>
    </row>
    <row r="4196" spans="2:12" ht="14.4" thickBot="1" x14ac:dyDescent="0.3">
      <c r="B4196" s="28" t="str">
        <f t="shared" si="138"/>
        <v/>
      </c>
      <c r="C4196" s="167" t="str">
        <f>IF(D4196="","",VLOOKUP(D4196,'Műszaki adattábla'!F:G,2,0))</f>
        <v/>
      </c>
      <c r="D4196" s="168" t="str">
        <f>IF('Műszaki adattábla'!F4187="","",'Műszaki adattábla'!F4187)</f>
        <v/>
      </c>
      <c r="E4196" s="169" t="str">
        <f>IF(D4196="","",VLOOKUP(D4196,'Műszaki adattábla'!F:R,13,0))</f>
        <v/>
      </c>
      <c r="F4196" s="29" t="str">
        <f>IF(D4196="","",VLOOKUP(D4196,'Műszaki adattábla'!F:M,8,0))</f>
        <v/>
      </c>
      <c r="G4196" s="29" t="str">
        <f>IF(D4196="","",IF('Műszaki adattábla'!L4187="20-99",IF('Műszaki adattábla'!O4187="","Nem adott meg lekötött teljesítményt",VLOOKUP(D4196,'Műszaki adattábla'!F:O,10,0)),0))</f>
        <v/>
      </c>
      <c r="H4196" s="29" t="str">
        <f>IF(D4196="","",VLOOKUP(D4196,'Műszaki adattábla'!F:P,11,0))</f>
        <v/>
      </c>
      <c r="I4196" s="30"/>
      <c r="J4196" s="30"/>
      <c r="K4196" s="31" t="str">
        <f>IF(D4196="","",ROUND(((F4196*I4196*'Műszaki adattábla'!$C$7/'Műszaki adattábla'!$C$8)+(G4196*I4196)+(H4196*I4196))/12*'Műszaki adattábla'!T4187,0))</f>
        <v/>
      </c>
      <c r="L4196" s="32" t="str">
        <f t="shared" si="139"/>
        <v/>
      </c>
    </row>
    <row r="4197" spans="2:12" ht="14.4" thickBot="1" x14ac:dyDescent="0.3">
      <c r="B4197" s="28" t="str">
        <f t="shared" si="138"/>
        <v/>
      </c>
      <c r="C4197" s="167" t="str">
        <f>IF(D4197="","",VLOOKUP(D4197,'Műszaki adattábla'!F:G,2,0))</f>
        <v/>
      </c>
      <c r="D4197" s="168" t="str">
        <f>IF('Műszaki adattábla'!F4188="","",'Műszaki adattábla'!F4188)</f>
        <v/>
      </c>
      <c r="E4197" s="169" t="str">
        <f>IF(D4197="","",VLOOKUP(D4197,'Műszaki adattábla'!F:R,13,0))</f>
        <v/>
      </c>
      <c r="F4197" s="29" t="str">
        <f>IF(D4197="","",VLOOKUP(D4197,'Műszaki adattábla'!F:M,8,0))</f>
        <v/>
      </c>
      <c r="G4197" s="29" t="str">
        <f>IF(D4197="","",IF('Műszaki adattábla'!L4188="20-99",IF('Műszaki adattábla'!O4188="","Nem adott meg lekötött teljesítményt",VLOOKUP(D4197,'Műszaki adattábla'!F:O,10,0)),0))</f>
        <v/>
      </c>
      <c r="H4197" s="29" t="str">
        <f>IF(D4197="","",VLOOKUP(D4197,'Műszaki adattábla'!F:P,11,0))</f>
        <v/>
      </c>
      <c r="I4197" s="30"/>
      <c r="J4197" s="30"/>
      <c r="K4197" s="31" t="str">
        <f>IF(D4197="","",ROUND(((F4197*I4197*'Műszaki adattábla'!$C$7/'Műszaki adattábla'!$C$8)+(G4197*I4197)+(H4197*I4197))/12*'Műszaki adattábla'!T4188,0))</f>
        <v/>
      </c>
      <c r="L4197" s="32" t="str">
        <f t="shared" si="139"/>
        <v/>
      </c>
    </row>
    <row r="4198" spans="2:12" ht="14.4" thickBot="1" x14ac:dyDescent="0.3">
      <c r="B4198" s="28" t="str">
        <f t="shared" si="138"/>
        <v/>
      </c>
      <c r="C4198" s="167" t="str">
        <f>IF(D4198="","",VLOOKUP(D4198,'Műszaki adattábla'!F:G,2,0))</f>
        <v/>
      </c>
      <c r="D4198" s="168" t="str">
        <f>IF('Műszaki adattábla'!F4189="","",'Műszaki adattábla'!F4189)</f>
        <v/>
      </c>
      <c r="E4198" s="169" t="str">
        <f>IF(D4198="","",VLOOKUP(D4198,'Műszaki adattábla'!F:R,13,0))</f>
        <v/>
      </c>
      <c r="F4198" s="29" t="str">
        <f>IF(D4198="","",VLOOKUP(D4198,'Műszaki adattábla'!F:M,8,0))</f>
        <v/>
      </c>
      <c r="G4198" s="29" t="str">
        <f>IF(D4198="","",IF('Műszaki adattábla'!L4189="20-99",IF('Műszaki adattábla'!O4189="","Nem adott meg lekötött teljesítményt",VLOOKUP(D4198,'Műszaki adattábla'!F:O,10,0)),0))</f>
        <v/>
      </c>
      <c r="H4198" s="29" t="str">
        <f>IF(D4198="","",VLOOKUP(D4198,'Műszaki adattábla'!F:P,11,0))</f>
        <v/>
      </c>
      <c r="I4198" s="30"/>
      <c r="J4198" s="30"/>
      <c r="K4198" s="31" t="str">
        <f>IF(D4198="","",ROUND(((F4198*I4198*'Műszaki adattábla'!$C$7/'Műszaki adattábla'!$C$8)+(G4198*I4198)+(H4198*I4198))/12*'Műszaki adattábla'!T4189,0))</f>
        <v/>
      </c>
      <c r="L4198" s="32" t="str">
        <f t="shared" si="139"/>
        <v/>
      </c>
    </row>
    <row r="4199" spans="2:12" ht="14.4" thickBot="1" x14ac:dyDescent="0.3">
      <c r="B4199" s="28" t="str">
        <f t="shared" si="138"/>
        <v/>
      </c>
      <c r="C4199" s="167" t="str">
        <f>IF(D4199="","",VLOOKUP(D4199,'Műszaki adattábla'!F:G,2,0))</f>
        <v/>
      </c>
      <c r="D4199" s="168" t="str">
        <f>IF('Műszaki adattábla'!F4190="","",'Műszaki adattábla'!F4190)</f>
        <v/>
      </c>
      <c r="E4199" s="169" t="str">
        <f>IF(D4199="","",VLOOKUP(D4199,'Műszaki adattábla'!F:R,13,0))</f>
        <v/>
      </c>
      <c r="F4199" s="29" t="str">
        <f>IF(D4199="","",VLOOKUP(D4199,'Műszaki adattábla'!F:M,8,0))</f>
        <v/>
      </c>
      <c r="G4199" s="29" t="str">
        <f>IF(D4199="","",IF('Műszaki adattábla'!L4190="20-99",IF('Műszaki adattábla'!O4190="","Nem adott meg lekötött teljesítményt",VLOOKUP(D4199,'Műszaki adattábla'!F:O,10,0)),0))</f>
        <v/>
      </c>
      <c r="H4199" s="29" t="str">
        <f>IF(D4199="","",VLOOKUP(D4199,'Műszaki adattábla'!F:P,11,0))</f>
        <v/>
      </c>
      <c r="I4199" s="30"/>
      <c r="J4199" s="30"/>
      <c r="K4199" s="31" t="str">
        <f>IF(D4199="","",ROUND(((F4199*I4199*'Műszaki adattábla'!$C$7/'Műszaki adattábla'!$C$8)+(G4199*I4199)+(H4199*I4199))/12*'Műszaki adattábla'!T4190,0))</f>
        <v/>
      </c>
      <c r="L4199" s="32" t="str">
        <f t="shared" si="139"/>
        <v/>
      </c>
    </row>
    <row r="4200" spans="2:12" ht="14.4" thickBot="1" x14ac:dyDescent="0.3">
      <c r="B4200" s="28" t="str">
        <f t="shared" si="138"/>
        <v/>
      </c>
      <c r="C4200" s="167" t="str">
        <f>IF(D4200="","",VLOOKUP(D4200,'Műszaki adattábla'!F:G,2,0))</f>
        <v/>
      </c>
      <c r="D4200" s="168" t="str">
        <f>IF('Műszaki adattábla'!F4191="","",'Műszaki adattábla'!F4191)</f>
        <v/>
      </c>
      <c r="E4200" s="169" t="str">
        <f>IF(D4200="","",VLOOKUP(D4200,'Műszaki adattábla'!F:R,13,0))</f>
        <v/>
      </c>
      <c r="F4200" s="29" t="str">
        <f>IF(D4200="","",VLOOKUP(D4200,'Műszaki adattábla'!F:M,8,0))</f>
        <v/>
      </c>
      <c r="G4200" s="29" t="str">
        <f>IF(D4200="","",IF('Műszaki adattábla'!L4191="20-99",IF('Műszaki adattábla'!O4191="","Nem adott meg lekötött teljesítményt",VLOOKUP(D4200,'Műszaki adattábla'!F:O,10,0)),0))</f>
        <v/>
      </c>
      <c r="H4200" s="29" t="str">
        <f>IF(D4200="","",VLOOKUP(D4200,'Műszaki adattábla'!F:P,11,0))</f>
        <v/>
      </c>
      <c r="I4200" s="30"/>
      <c r="J4200" s="30"/>
      <c r="K4200" s="31" t="str">
        <f>IF(D4200="","",ROUND(((F4200*I4200*'Műszaki adattábla'!$C$7/'Műszaki adattábla'!$C$8)+(G4200*I4200)+(H4200*I4200))/12*'Műszaki adattábla'!T4191,0))</f>
        <v/>
      </c>
      <c r="L4200" s="32" t="str">
        <f t="shared" si="139"/>
        <v/>
      </c>
    </row>
    <row r="4201" spans="2:12" ht="14.4" thickBot="1" x14ac:dyDescent="0.3">
      <c r="B4201" s="28" t="str">
        <f t="shared" si="138"/>
        <v/>
      </c>
      <c r="C4201" s="167" t="str">
        <f>IF(D4201="","",VLOOKUP(D4201,'Műszaki adattábla'!F:G,2,0))</f>
        <v/>
      </c>
      <c r="D4201" s="168" t="str">
        <f>IF('Műszaki adattábla'!F4192="","",'Műszaki adattábla'!F4192)</f>
        <v/>
      </c>
      <c r="E4201" s="169" t="str">
        <f>IF(D4201="","",VLOOKUP(D4201,'Műszaki adattábla'!F:R,13,0))</f>
        <v/>
      </c>
      <c r="F4201" s="29" t="str">
        <f>IF(D4201="","",VLOOKUP(D4201,'Műszaki adattábla'!F:M,8,0))</f>
        <v/>
      </c>
      <c r="G4201" s="29" t="str">
        <f>IF(D4201="","",IF('Műszaki adattábla'!L4192="20-99",IF('Műszaki adattábla'!O4192="","Nem adott meg lekötött teljesítményt",VLOOKUP(D4201,'Műszaki adattábla'!F:O,10,0)),0))</f>
        <v/>
      </c>
      <c r="H4201" s="29" t="str">
        <f>IF(D4201="","",VLOOKUP(D4201,'Műszaki adattábla'!F:P,11,0))</f>
        <v/>
      </c>
      <c r="I4201" s="30"/>
      <c r="J4201" s="30"/>
      <c r="K4201" s="31" t="str">
        <f>IF(D4201="","",ROUND(((F4201*I4201*'Műszaki adattábla'!$C$7/'Műszaki adattábla'!$C$8)+(G4201*I4201)+(H4201*I4201))/12*'Műszaki adattábla'!T4192,0))</f>
        <v/>
      </c>
      <c r="L4201" s="32" t="str">
        <f t="shared" si="139"/>
        <v/>
      </c>
    </row>
    <row r="4202" spans="2:12" ht="14.4" thickBot="1" x14ac:dyDescent="0.3">
      <c r="B4202" s="28" t="str">
        <f t="shared" si="138"/>
        <v/>
      </c>
      <c r="C4202" s="167" t="str">
        <f>IF(D4202="","",VLOOKUP(D4202,'Műszaki adattábla'!F:G,2,0))</f>
        <v/>
      </c>
      <c r="D4202" s="168" t="str">
        <f>IF('Műszaki adattábla'!F4193="","",'Műszaki adattábla'!F4193)</f>
        <v/>
      </c>
      <c r="E4202" s="169" t="str">
        <f>IF(D4202="","",VLOOKUP(D4202,'Műszaki adattábla'!F:R,13,0))</f>
        <v/>
      </c>
      <c r="F4202" s="29" t="str">
        <f>IF(D4202="","",VLOOKUP(D4202,'Műszaki adattábla'!F:M,8,0))</f>
        <v/>
      </c>
      <c r="G4202" s="29" t="str">
        <f>IF(D4202="","",IF('Műszaki adattábla'!L4193="20-99",IF('Műszaki adattábla'!O4193="","Nem adott meg lekötött teljesítményt",VLOOKUP(D4202,'Műszaki adattábla'!F:O,10,0)),0))</f>
        <v/>
      </c>
      <c r="H4202" s="29" t="str">
        <f>IF(D4202="","",VLOOKUP(D4202,'Műszaki adattábla'!F:P,11,0))</f>
        <v/>
      </c>
      <c r="I4202" s="30"/>
      <c r="J4202" s="30"/>
      <c r="K4202" s="31" t="str">
        <f>IF(D4202="","",ROUND(((F4202*I4202*'Műszaki adattábla'!$C$7/'Műszaki adattábla'!$C$8)+(G4202*I4202)+(H4202*I4202))/12*'Műszaki adattábla'!T4193,0))</f>
        <v/>
      </c>
      <c r="L4202" s="32" t="str">
        <f t="shared" si="139"/>
        <v/>
      </c>
    </row>
    <row r="4203" spans="2:12" ht="14.4" thickBot="1" x14ac:dyDescent="0.3">
      <c r="B4203" s="28" t="str">
        <f t="shared" si="138"/>
        <v/>
      </c>
      <c r="C4203" s="167" t="str">
        <f>IF(D4203="","",VLOOKUP(D4203,'Műszaki adattábla'!F:G,2,0))</f>
        <v/>
      </c>
      <c r="D4203" s="168" t="str">
        <f>IF('Műszaki adattábla'!F4194="","",'Műszaki adattábla'!F4194)</f>
        <v/>
      </c>
      <c r="E4203" s="169" t="str">
        <f>IF(D4203="","",VLOOKUP(D4203,'Műszaki adattábla'!F:R,13,0))</f>
        <v/>
      </c>
      <c r="F4203" s="29" t="str">
        <f>IF(D4203="","",VLOOKUP(D4203,'Műszaki adattábla'!F:M,8,0))</f>
        <v/>
      </c>
      <c r="G4203" s="29" t="str">
        <f>IF(D4203="","",IF('Műszaki adattábla'!L4194="20-99",IF('Műszaki adattábla'!O4194="","Nem adott meg lekötött teljesítményt",VLOOKUP(D4203,'Műszaki adattábla'!F:O,10,0)),0))</f>
        <v/>
      </c>
      <c r="H4203" s="29" t="str">
        <f>IF(D4203="","",VLOOKUP(D4203,'Műszaki adattábla'!F:P,11,0))</f>
        <v/>
      </c>
      <c r="I4203" s="30"/>
      <c r="J4203" s="30"/>
      <c r="K4203" s="31" t="str">
        <f>IF(D4203="","",ROUND(((F4203*I4203*'Műszaki adattábla'!$C$7/'Műszaki adattábla'!$C$8)+(G4203*I4203)+(H4203*I4203))/12*'Műszaki adattábla'!T4194,0))</f>
        <v/>
      </c>
      <c r="L4203" s="32" t="str">
        <f t="shared" si="139"/>
        <v/>
      </c>
    </row>
    <row r="4204" spans="2:12" ht="14.4" thickBot="1" x14ac:dyDescent="0.3">
      <c r="B4204" s="28" t="str">
        <f t="shared" si="138"/>
        <v/>
      </c>
      <c r="C4204" s="167" t="str">
        <f>IF(D4204="","",VLOOKUP(D4204,'Műszaki adattábla'!F:G,2,0))</f>
        <v/>
      </c>
      <c r="D4204" s="168" t="str">
        <f>IF('Műszaki adattábla'!F4195="","",'Műszaki adattábla'!F4195)</f>
        <v/>
      </c>
      <c r="E4204" s="169" t="str">
        <f>IF(D4204="","",VLOOKUP(D4204,'Műszaki adattábla'!F:R,13,0))</f>
        <v/>
      </c>
      <c r="F4204" s="29" t="str">
        <f>IF(D4204="","",VLOOKUP(D4204,'Műszaki adattábla'!F:M,8,0))</f>
        <v/>
      </c>
      <c r="G4204" s="29" t="str">
        <f>IF(D4204="","",IF('Műszaki adattábla'!L4195="20-99",IF('Műszaki adattábla'!O4195="","Nem adott meg lekötött teljesítményt",VLOOKUP(D4204,'Műszaki adattábla'!F:O,10,0)),0))</f>
        <v/>
      </c>
      <c r="H4204" s="29" t="str">
        <f>IF(D4204="","",VLOOKUP(D4204,'Műszaki adattábla'!F:P,11,0))</f>
        <v/>
      </c>
      <c r="I4204" s="30"/>
      <c r="J4204" s="30"/>
      <c r="K4204" s="31" t="str">
        <f>IF(D4204="","",ROUND(((F4204*I4204*'Műszaki adattábla'!$C$7/'Műszaki adattábla'!$C$8)+(G4204*I4204)+(H4204*I4204))/12*'Műszaki adattábla'!T4195,0))</f>
        <v/>
      </c>
      <c r="L4204" s="32" t="str">
        <f t="shared" si="139"/>
        <v/>
      </c>
    </row>
    <row r="4205" spans="2:12" ht="14.4" thickBot="1" x14ac:dyDescent="0.3">
      <c r="B4205" s="28" t="str">
        <f t="shared" si="138"/>
        <v/>
      </c>
      <c r="C4205" s="167" t="str">
        <f>IF(D4205="","",VLOOKUP(D4205,'Műszaki adattábla'!F:G,2,0))</f>
        <v/>
      </c>
      <c r="D4205" s="168" t="str">
        <f>IF('Műszaki adattábla'!F4196="","",'Műszaki adattábla'!F4196)</f>
        <v/>
      </c>
      <c r="E4205" s="169" t="str">
        <f>IF(D4205="","",VLOOKUP(D4205,'Műszaki adattábla'!F:R,13,0))</f>
        <v/>
      </c>
      <c r="F4205" s="29" t="str">
        <f>IF(D4205="","",VLOOKUP(D4205,'Műszaki adattábla'!F:M,8,0))</f>
        <v/>
      </c>
      <c r="G4205" s="29" t="str">
        <f>IF(D4205="","",IF('Műszaki adattábla'!L4196="20-99",IF('Műszaki adattábla'!O4196="","Nem adott meg lekötött teljesítményt",VLOOKUP(D4205,'Műszaki adattábla'!F:O,10,0)),0))</f>
        <v/>
      </c>
      <c r="H4205" s="29" t="str">
        <f>IF(D4205="","",VLOOKUP(D4205,'Műszaki adattábla'!F:P,11,0))</f>
        <v/>
      </c>
      <c r="I4205" s="30"/>
      <c r="J4205" s="30"/>
      <c r="K4205" s="31" t="str">
        <f>IF(D4205="","",ROUND(((F4205*I4205*'Műszaki adattábla'!$C$7/'Műszaki adattábla'!$C$8)+(G4205*I4205)+(H4205*I4205))/12*'Műszaki adattábla'!T4196,0))</f>
        <v/>
      </c>
      <c r="L4205" s="32" t="str">
        <f t="shared" si="139"/>
        <v/>
      </c>
    </row>
    <row r="4206" spans="2:12" ht="14.4" thickBot="1" x14ac:dyDescent="0.3">
      <c r="B4206" s="28" t="str">
        <f t="shared" si="138"/>
        <v/>
      </c>
      <c r="C4206" s="167" t="str">
        <f>IF(D4206="","",VLOOKUP(D4206,'Műszaki adattábla'!F:G,2,0))</f>
        <v/>
      </c>
      <c r="D4206" s="168" t="str">
        <f>IF('Műszaki adattábla'!F4197="","",'Műszaki adattábla'!F4197)</f>
        <v/>
      </c>
      <c r="E4206" s="169" t="str">
        <f>IF(D4206="","",VLOOKUP(D4206,'Műszaki adattábla'!F:R,13,0))</f>
        <v/>
      </c>
      <c r="F4206" s="29" t="str">
        <f>IF(D4206="","",VLOOKUP(D4206,'Műszaki adattábla'!F:M,8,0))</f>
        <v/>
      </c>
      <c r="G4206" s="29" t="str">
        <f>IF(D4206="","",IF('Műszaki adattábla'!L4197="20-99",IF('Műszaki adattábla'!O4197="","Nem adott meg lekötött teljesítményt",VLOOKUP(D4206,'Műszaki adattábla'!F:O,10,0)),0))</f>
        <v/>
      </c>
      <c r="H4206" s="29" t="str">
        <f>IF(D4206="","",VLOOKUP(D4206,'Műszaki adattábla'!F:P,11,0))</f>
        <v/>
      </c>
      <c r="I4206" s="30"/>
      <c r="J4206" s="30"/>
      <c r="K4206" s="31" t="str">
        <f>IF(D4206="","",ROUND(((F4206*I4206*'Műszaki adattábla'!$C$7/'Műszaki adattábla'!$C$8)+(G4206*I4206)+(H4206*I4206))/12*'Műszaki adattábla'!T4197,0))</f>
        <v/>
      </c>
      <c r="L4206" s="32" t="str">
        <f t="shared" si="139"/>
        <v/>
      </c>
    </row>
    <row r="4207" spans="2:12" ht="14.4" thickBot="1" x14ac:dyDescent="0.3">
      <c r="B4207" s="28" t="str">
        <f t="shared" si="138"/>
        <v/>
      </c>
      <c r="C4207" s="167" t="str">
        <f>IF(D4207="","",VLOOKUP(D4207,'Műszaki adattábla'!F:G,2,0))</f>
        <v/>
      </c>
      <c r="D4207" s="168" t="str">
        <f>IF('Műszaki adattábla'!F4198="","",'Műszaki adattábla'!F4198)</f>
        <v/>
      </c>
      <c r="E4207" s="169" t="str">
        <f>IF(D4207="","",VLOOKUP(D4207,'Műszaki adattábla'!F:R,13,0))</f>
        <v/>
      </c>
      <c r="F4207" s="29" t="str">
        <f>IF(D4207="","",VLOOKUP(D4207,'Műszaki adattábla'!F:M,8,0))</f>
        <v/>
      </c>
      <c r="G4207" s="29" t="str">
        <f>IF(D4207="","",IF('Műszaki adattábla'!L4198="20-99",IF('Műszaki adattábla'!O4198="","Nem adott meg lekötött teljesítményt",VLOOKUP(D4207,'Műszaki adattábla'!F:O,10,0)),0))</f>
        <v/>
      </c>
      <c r="H4207" s="29" t="str">
        <f>IF(D4207="","",VLOOKUP(D4207,'Műszaki adattábla'!F:P,11,0))</f>
        <v/>
      </c>
      <c r="I4207" s="30"/>
      <c r="J4207" s="30"/>
      <c r="K4207" s="31" t="str">
        <f>IF(D4207="","",ROUND(((F4207*I4207*'Műszaki adattábla'!$C$7/'Műszaki adattábla'!$C$8)+(G4207*I4207)+(H4207*I4207))/12*'Műszaki adattábla'!T4198,0))</f>
        <v/>
      </c>
      <c r="L4207" s="32" t="str">
        <f t="shared" si="139"/>
        <v/>
      </c>
    </row>
    <row r="4208" spans="2:12" ht="14.4" thickBot="1" x14ac:dyDescent="0.3">
      <c r="B4208" s="28" t="str">
        <f t="shared" si="138"/>
        <v/>
      </c>
      <c r="C4208" s="167" t="str">
        <f>IF(D4208="","",VLOOKUP(D4208,'Műszaki adattábla'!F:G,2,0))</f>
        <v/>
      </c>
      <c r="D4208" s="168" t="str">
        <f>IF('Műszaki adattábla'!F4199="","",'Műszaki adattábla'!F4199)</f>
        <v/>
      </c>
      <c r="E4208" s="169" t="str">
        <f>IF(D4208="","",VLOOKUP(D4208,'Műszaki adattábla'!F:R,13,0))</f>
        <v/>
      </c>
      <c r="F4208" s="29" t="str">
        <f>IF(D4208="","",VLOOKUP(D4208,'Műszaki adattábla'!F:M,8,0))</f>
        <v/>
      </c>
      <c r="G4208" s="29" t="str">
        <f>IF(D4208="","",IF('Műszaki adattábla'!L4199="20-99",IF('Műszaki adattábla'!O4199="","Nem adott meg lekötött teljesítményt",VLOOKUP(D4208,'Műszaki adattábla'!F:O,10,0)),0))</f>
        <v/>
      </c>
      <c r="H4208" s="29" t="str">
        <f>IF(D4208="","",VLOOKUP(D4208,'Műszaki adattábla'!F:P,11,0))</f>
        <v/>
      </c>
      <c r="I4208" s="30"/>
      <c r="J4208" s="30"/>
      <c r="K4208" s="31" t="str">
        <f>IF(D4208="","",ROUND(((F4208*I4208*'Műszaki adattábla'!$C$7/'Műszaki adattábla'!$C$8)+(G4208*I4208)+(H4208*I4208))/12*'Műszaki adattábla'!T4199,0))</f>
        <v/>
      </c>
      <c r="L4208" s="32" t="str">
        <f t="shared" si="139"/>
        <v/>
      </c>
    </row>
    <row r="4209" spans="2:12" ht="14.4" thickBot="1" x14ac:dyDescent="0.3">
      <c r="B4209" s="28" t="str">
        <f t="shared" si="138"/>
        <v/>
      </c>
      <c r="C4209" s="167" t="str">
        <f>IF(D4209="","",VLOOKUP(D4209,'Műszaki adattábla'!F:G,2,0))</f>
        <v/>
      </c>
      <c r="D4209" s="168" t="str">
        <f>IF('Műszaki adattábla'!F4200="","",'Műszaki adattábla'!F4200)</f>
        <v/>
      </c>
      <c r="E4209" s="169" t="str">
        <f>IF(D4209="","",VLOOKUP(D4209,'Műszaki adattábla'!F:R,13,0))</f>
        <v/>
      </c>
      <c r="F4209" s="29" t="str">
        <f>IF(D4209="","",VLOOKUP(D4209,'Műszaki adattábla'!F:M,8,0))</f>
        <v/>
      </c>
      <c r="G4209" s="29" t="str">
        <f>IF(D4209="","",IF('Műszaki adattábla'!L4200="20-99",IF('Műszaki adattábla'!O4200="","Nem adott meg lekötött teljesítményt",VLOOKUP(D4209,'Műszaki adattábla'!F:O,10,0)),0))</f>
        <v/>
      </c>
      <c r="H4209" s="29" t="str">
        <f>IF(D4209="","",VLOOKUP(D4209,'Műszaki adattábla'!F:P,11,0))</f>
        <v/>
      </c>
      <c r="I4209" s="30"/>
      <c r="J4209" s="30"/>
      <c r="K4209" s="31" t="str">
        <f>IF(D4209="","",ROUND(((F4209*I4209*'Műszaki adattábla'!$C$7/'Műszaki adattábla'!$C$8)+(G4209*I4209)+(H4209*I4209))/12*'Műszaki adattábla'!T4200,0))</f>
        <v/>
      </c>
      <c r="L4209" s="32" t="str">
        <f t="shared" si="139"/>
        <v/>
      </c>
    </row>
    <row r="4210" spans="2:12" ht="14.4" thickBot="1" x14ac:dyDescent="0.3">
      <c r="B4210" s="28" t="str">
        <f t="shared" si="138"/>
        <v/>
      </c>
      <c r="C4210" s="167" t="str">
        <f>IF(D4210="","",VLOOKUP(D4210,'Műszaki adattábla'!F:G,2,0))</f>
        <v/>
      </c>
      <c r="D4210" s="168" t="str">
        <f>IF('Műszaki adattábla'!F4201="","",'Műszaki adattábla'!F4201)</f>
        <v/>
      </c>
      <c r="E4210" s="169" t="str">
        <f>IF(D4210="","",VLOOKUP(D4210,'Műszaki adattábla'!F:R,13,0))</f>
        <v/>
      </c>
      <c r="F4210" s="29" t="str">
        <f>IF(D4210="","",VLOOKUP(D4210,'Műszaki adattábla'!F:M,8,0))</f>
        <v/>
      </c>
      <c r="G4210" s="29" t="str">
        <f>IF(D4210="","",IF('Műszaki adattábla'!L4201="20-99",IF('Műszaki adattábla'!O4201="","Nem adott meg lekötött teljesítményt",VLOOKUP(D4210,'Műszaki adattábla'!F:O,10,0)),0))</f>
        <v/>
      </c>
      <c r="H4210" s="29" t="str">
        <f>IF(D4210="","",VLOOKUP(D4210,'Műszaki adattábla'!F:P,11,0))</f>
        <v/>
      </c>
      <c r="I4210" s="30"/>
      <c r="J4210" s="30"/>
      <c r="K4210" s="31" t="str">
        <f>IF(D4210="","",ROUND(((F4210*I4210*'Műszaki adattábla'!$C$7/'Műszaki adattábla'!$C$8)+(G4210*I4210)+(H4210*I4210))/12*'Műszaki adattábla'!T4201,0))</f>
        <v/>
      </c>
      <c r="L4210" s="32" t="str">
        <f t="shared" si="139"/>
        <v/>
      </c>
    </row>
    <row r="4211" spans="2:12" ht="14.4" thickBot="1" x14ac:dyDescent="0.3">
      <c r="B4211" s="28" t="str">
        <f t="shared" si="138"/>
        <v/>
      </c>
      <c r="C4211" s="167" t="str">
        <f>IF(D4211="","",VLOOKUP(D4211,'Műszaki adattábla'!F:G,2,0))</f>
        <v/>
      </c>
      <c r="D4211" s="168" t="str">
        <f>IF('Műszaki adattábla'!F4202="","",'Műszaki adattábla'!F4202)</f>
        <v/>
      </c>
      <c r="E4211" s="169" t="str">
        <f>IF(D4211="","",VLOOKUP(D4211,'Műszaki adattábla'!F:R,13,0))</f>
        <v/>
      </c>
      <c r="F4211" s="29" t="str">
        <f>IF(D4211="","",VLOOKUP(D4211,'Műszaki adattábla'!F:M,8,0))</f>
        <v/>
      </c>
      <c r="G4211" s="29" t="str">
        <f>IF(D4211="","",IF('Műszaki adattábla'!L4202="20-99",IF('Műszaki adattábla'!O4202="","Nem adott meg lekötött teljesítményt",VLOOKUP(D4211,'Műszaki adattábla'!F:O,10,0)),0))</f>
        <v/>
      </c>
      <c r="H4211" s="29" t="str">
        <f>IF(D4211="","",VLOOKUP(D4211,'Műszaki adattábla'!F:P,11,0))</f>
        <v/>
      </c>
      <c r="I4211" s="30"/>
      <c r="J4211" s="30"/>
      <c r="K4211" s="31" t="str">
        <f>IF(D4211="","",ROUND(((F4211*I4211*'Műszaki adattábla'!$C$7/'Műszaki adattábla'!$C$8)+(G4211*I4211)+(H4211*I4211))/12*'Műszaki adattábla'!T4202,0))</f>
        <v/>
      </c>
      <c r="L4211" s="32" t="str">
        <f t="shared" si="139"/>
        <v/>
      </c>
    </row>
    <row r="4212" spans="2:12" ht="14.4" thickBot="1" x14ac:dyDescent="0.3">
      <c r="B4212" s="28" t="str">
        <f t="shared" si="138"/>
        <v/>
      </c>
      <c r="C4212" s="167" t="str">
        <f>IF(D4212="","",VLOOKUP(D4212,'Műszaki adattábla'!F:G,2,0))</f>
        <v/>
      </c>
      <c r="D4212" s="168" t="str">
        <f>IF('Műszaki adattábla'!F4203="","",'Műszaki adattábla'!F4203)</f>
        <v/>
      </c>
      <c r="E4212" s="169" t="str">
        <f>IF(D4212="","",VLOOKUP(D4212,'Műszaki adattábla'!F:R,13,0))</f>
        <v/>
      </c>
      <c r="F4212" s="29" t="str">
        <f>IF(D4212="","",VLOOKUP(D4212,'Műszaki adattábla'!F:M,8,0))</f>
        <v/>
      </c>
      <c r="G4212" s="29" t="str">
        <f>IF(D4212="","",IF('Műszaki adattábla'!L4203="20-99",IF('Műszaki adattábla'!O4203="","Nem adott meg lekötött teljesítményt",VLOOKUP(D4212,'Műszaki adattábla'!F:O,10,0)),0))</f>
        <v/>
      </c>
      <c r="H4212" s="29" t="str">
        <f>IF(D4212="","",VLOOKUP(D4212,'Műszaki adattábla'!F:P,11,0))</f>
        <v/>
      </c>
      <c r="I4212" s="30"/>
      <c r="J4212" s="30"/>
      <c r="K4212" s="31" t="str">
        <f>IF(D4212="","",ROUND(((F4212*I4212*'Műszaki adattábla'!$C$7/'Műszaki adattábla'!$C$8)+(G4212*I4212)+(H4212*I4212))/12*'Műszaki adattábla'!T4203,0))</f>
        <v/>
      </c>
      <c r="L4212" s="32" t="str">
        <f t="shared" si="139"/>
        <v/>
      </c>
    </row>
    <row r="4213" spans="2:12" ht="14.4" thickBot="1" x14ac:dyDescent="0.3">
      <c r="B4213" s="28" t="str">
        <f t="shared" si="138"/>
        <v/>
      </c>
      <c r="C4213" s="167" t="str">
        <f>IF(D4213="","",VLOOKUP(D4213,'Műszaki adattábla'!F:G,2,0))</f>
        <v/>
      </c>
      <c r="D4213" s="168" t="str">
        <f>IF('Műszaki adattábla'!F4204="","",'Műszaki adattábla'!F4204)</f>
        <v/>
      </c>
      <c r="E4213" s="169" t="str">
        <f>IF(D4213="","",VLOOKUP(D4213,'Műszaki adattábla'!F:R,13,0))</f>
        <v/>
      </c>
      <c r="F4213" s="29" t="str">
        <f>IF(D4213="","",VLOOKUP(D4213,'Műszaki adattábla'!F:M,8,0))</f>
        <v/>
      </c>
      <c r="G4213" s="29" t="str">
        <f>IF(D4213="","",IF('Műszaki adattábla'!L4204="20-99",IF('Műszaki adattábla'!O4204="","Nem adott meg lekötött teljesítményt",VLOOKUP(D4213,'Műszaki adattábla'!F:O,10,0)),0))</f>
        <v/>
      </c>
      <c r="H4213" s="29" t="str">
        <f>IF(D4213="","",VLOOKUP(D4213,'Műszaki adattábla'!F:P,11,0))</f>
        <v/>
      </c>
      <c r="I4213" s="30"/>
      <c r="J4213" s="30"/>
      <c r="K4213" s="31" t="str">
        <f>IF(D4213="","",ROUND(((F4213*I4213*'Műszaki adattábla'!$C$7/'Műszaki adattábla'!$C$8)+(G4213*I4213)+(H4213*I4213))/12*'Műszaki adattábla'!T4204,0))</f>
        <v/>
      </c>
      <c r="L4213" s="32" t="str">
        <f t="shared" si="139"/>
        <v/>
      </c>
    </row>
    <row r="4214" spans="2:12" ht="14.4" thickBot="1" x14ac:dyDescent="0.3">
      <c r="B4214" s="28" t="str">
        <f t="shared" si="138"/>
        <v/>
      </c>
      <c r="C4214" s="167" t="str">
        <f>IF(D4214="","",VLOOKUP(D4214,'Műszaki adattábla'!F:G,2,0))</f>
        <v/>
      </c>
      <c r="D4214" s="168" t="str">
        <f>IF('Műszaki adattábla'!F4205="","",'Műszaki adattábla'!F4205)</f>
        <v/>
      </c>
      <c r="E4214" s="169" t="str">
        <f>IF(D4214="","",VLOOKUP(D4214,'Műszaki adattábla'!F:R,13,0))</f>
        <v/>
      </c>
      <c r="F4214" s="29" t="str">
        <f>IF(D4214="","",VLOOKUP(D4214,'Műszaki adattábla'!F:M,8,0))</f>
        <v/>
      </c>
      <c r="G4214" s="29" t="str">
        <f>IF(D4214="","",IF('Műszaki adattábla'!L4205="20-99",IF('Műszaki adattábla'!O4205="","Nem adott meg lekötött teljesítményt",VLOOKUP(D4214,'Műszaki adattábla'!F:O,10,0)),0))</f>
        <v/>
      </c>
      <c r="H4214" s="29" t="str">
        <f>IF(D4214="","",VLOOKUP(D4214,'Műszaki adattábla'!F:P,11,0))</f>
        <v/>
      </c>
      <c r="I4214" s="30"/>
      <c r="J4214" s="30"/>
      <c r="K4214" s="31" t="str">
        <f>IF(D4214="","",ROUND(((F4214*I4214*'Műszaki adattábla'!$C$7/'Műszaki adattábla'!$C$8)+(G4214*I4214)+(H4214*I4214))/12*'Műszaki adattábla'!T4205,0))</f>
        <v/>
      </c>
      <c r="L4214" s="32" t="str">
        <f t="shared" si="139"/>
        <v/>
      </c>
    </row>
    <row r="4215" spans="2:12" ht="14.4" thickBot="1" x14ac:dyDescent="0.3">
      <c r="B4215" s="28" t="str">
        <f t="shared" si="138"/>
        <v/>
      </c>
      <c r="C4215" s="167" t="str">
        <f>IF(D4215="","",VLOOKUP(D4215,'Műszaki adattábla'!F:G,2,0))</f>
        <v/>
      </c>
      <c r="D4215" s="168" t="str">
        <f>IF('Műszaki adattábla'!F4206="","",'Műszaki adattábla'!F4206)</f>
        <v/>
      </c>
      <c r="E4215" s="169" t="str">
        <f>IF(D4215="","",VLOOKUP(D4215,'Műszaki adattábla'!F:R,13,0))</f>
        <v/>
      </c>
      <c r="F4215" s="29" t="str">
        <f>IF(D4215="","",VLOOKUP(D4215,'Műszaki adattábla'!F:M,8,0))</f>
        <v/>
      </c>
      <c r="G4215" s="29" t="str">
        <f>IF(D4215="","",IF('Műszaki adattábla'!L4206="20-99",IF('Műszaki adattábla'!O4206="","Nem adott meg lekötött teljesítményt",VLOOKUP(D4215,'Műszaki adattábla'!F:O,10,0)),0))</f>
        <v/>
      </c>
      <c r="H4215" s="29" t="str">
        <f>IF(D4215="","",VLOOKUP(D4215,'Műszaki adattábla'!F:P,11,0))</f>
        <v/>
      </c>
      <c r="I4215" s="30"/>
      <c r="J4215" s="30"/>
      <c r="K4215" s="31" t="str">
        <f>IF(D4215="","",ROUND(((F4215*I4215*'Műszaki adattábla'!$C$7/'Műszaki adattábla'!$C$8)+(G4215*I4215)+(H4215*I4215))/12*'Műszaki adattábla'!T4206,0))</f>
        <v/>
      </c>
      <c r="L4215" s="32" t="str">
        <f t="shared" si="139"/>
        <v/>
      </c>
    </row>
    <row r="4216" spans="2:12" ht="14.4" thickBot="1" x14ac:dyDescent="0.3">
      <c r="B4216" s="28" t="str">
        <f t="shared" si="138"/>
        <v/>
      </c>
      <c r="C4216" s="167" t="str">
        <f>IF(D4216="","",VLOOKUP(D4216,'Műszaki adattábla'!F:G,2,0))</f>
        <v/>
      </c>
      <c r="D4216" s="168" t="str">
        <f>IF('Műszaki adattábla'!F4207="","",'Műszaki adattábla'!F4207)</f>
        <v/>
      </c>
      <c r="E4216" s="169" t="str">
        <f>IF(D4216="","",VLOOKUP(D4216,'Műszaki adattábla'!F:R,13,0))</f>
        <v/>
      </c>
      <c r="F4216" s="29" t="str">
        <f>IF(D4216="","",VLOOKUP(D4216,'Műszaki adattábla'!F:M,8,0))</f>
        <v/>
      </c>
      <c r="G4216" s="29" t="str">
        <f>IF(D4216="","",IF('Műszaki adattábla'!L4207="20-99",IF('Műszaki adattábla'!O4207="","Nem adott meg lekötött teljesítményt",VLOOKUP(D4216,'Műszaki adattábla'!F:O,10,0)),0))</f>
        <v/>
      </c>
      <c r="H4216" s="29" t="str">
        <f>IF(D4216="","",VLOOKUP(D4216,'Műszaki adattábla'!F:P,11,0))</f>
        <v/>
      </c>
      <c r="I4216" s="30"/>
      <c r="J4216" s="30"/>
      <c r="K4216" s="31" t="str">
        <f>IF(D4216="","",ROUND(((F4216*I4216*'Műszaki adattábla'!$C$7/'Műszaki adattábla'!$C$8)+(G4216*I4216)+(H4216*I4216))/12*'Műszaki adattábla'!T4207,0))</f>
        <v/>
      </c>
      <c r="L4216" s="32" t="str">
        <f t="shared" si="139"/>
        <v/>
      </c>
    </row>
    <row r="4217" spans="2:12" ht="14.4" thickBot="1" x14ac:dyDescent="0.3">
      <c r="B4217" s="28" t="str">
        <f t="shared" si="138"/>
        <v/>
      </c>
      <c r="C4217" s="167" t="str">
        <f>IF(D4217="","",VLOOKUP(D4217,'Műszaki adattábla'!F:G,2,0))</f>
        <v/>
      </c>
      <c r="D4217" s="168" t="str">
        <f>IF('Műszaki adattábla'!F4208="","",'Műszaki adattábla'!F4208)</f>
        <v/>
      </c>
      <c r="E4217" s="169" t="str">
        <f>IF(D4217="","",VLOOKUP(D4217,'Műszaki adattábla'!F:R,13,0))</f>
        <v/>
      </c>
      <c r="F4217" s="29" t="str">
        <f>IF(D4217="","",VLOOKUP(D4217,'Műszaki adattábla'!F:M,8,0))</f>
        <v/>
      </c>
      <c r="G4217" s="29" t="str">
        <f>IF(D4217="","",IF('Műszaki adattábla'!L4208="20-99",IF('Műszaki adattábla'!O4208="","Nem adott meg lekötött teljesítményt",VLOOKUP(D4217,'Műszaki adattábla'!F:O,10,0)),0))</f>
        <v/>
      </c>
      <c r="H4217" s="29" t="str">
        <f>IF(D4217="","",VLOOKUP(D4217,'Műszaki adattábla'!F:P,11,0))</f>
        <v/>
      </c>
      <c r="I4217" s="30"/>
      <c r="J4217" s="30"/>
      <c r="K4217" s="31" t="str">
        <f>IF(D4217="","",ROUND(((F4217*I4217*'Műszaki adattábla'!$C$7/'Műszaki adattábla'!$C$8)+(G4217*I4217)+(H4217*I4217))/12*'Műszaki adattábla'!T4208,0))</f>
        <v/>
      </c>
      <c r="L4217" s="32" t="str">
        <f t="shared" si="139"/>
        <v/>
      </c>
    </row>
    <row r="4218" spans="2:12" ht="14.4" thickBot="1" x14ac:dyDescent="0.3">
      <c r="B4218" s="28" t="str">
        <f t="shared" si="138"/>
        <v/>
      </c>
      <c r="C4218" s="167" t="str">
        <f>IF(D4218="","",VLOOKUP(D4218,'Műszaki adattábla'!F:G,2,0))</f>
        <v/>
      </c>
      <c r="D4218" s="168" t="str">
        <f>IF('Műszaki adattábla'!F4209="","",'Műszaki adattábla'!F4209)</f>
        <v/>
      </c>
      <c r="E4218" s="169" t="str">
        <f>IF(D4218="","",VLOOKUP(D4218,'Műszaki adattábla'!F:R,13,0))</f>
        <v/>
      </c>
      <c r="F4218" s="29" t="str">
        <f>IF(D4218="","",VLOOKUP(D4218,'Műszaki adattábla'!F:M,8,0))</f>
        <v/>
      </c>
      <c r="G4218" s="29" t="str">
        <f>IF(D4218="","",IF('Műszaki adattábla'!L4209="20-99",IF('Műszaki adattábla'!O4209="","Nem adott meg lekötött teljesítményt",VLOOKUP(D4218,'Műszaki adattábla'!F:O,10,0)),0))</f>
        <v/>
      </c>
      <c r="H4218" s="29" t="str">
        <f>IF(D4218="","",VLOOKUP(D4218,'Műszaki adattábla'!F:P,11,0))</f>
        <v/>
      </c>
      <c r="I4218" s="30"/>
      <c r="J4218" s="30"/>
      <c r="K4218" s="31" t="str">
        <f>IF(D4218="","",ROUND(((F4218*I4218*'Műszaki adattábla'!$C$7/'Műszaki adattábla'!$C$8)+(G4218*I4218)+(H4218*I4218))/12*'Műszaki adattábla'!T4209,0))</f>
        <v/>
      </c>
      <c r="L4218" s="32" t="str">
        <f t="shared" si="139"/>
        <v/>
      </c>
    </row>
    <row r="4219" spans="2:12" ht="14.4" thickBot="1" x14ac:dyDescent="0.3">
      <c r="B4219" s="28" t="str">
        <f t="shared" si="138"/>
        <v/>
      </c>
      <c r="C4219" s="167" t="str">
        <f>IF(D4219="","",VLOOKUP(D4219,'Műszaki adattábla'!F:G,2,0))</f>
        <v/>
      </c>
      <c r="D4219" s="168" t="str">
        <f>IF('Műszaki adattábla'!F4210="","",'Műszaki adattábla'!F4210)</f>
        <v/>
      </c>
      <c r="E4219" s="169" t="str">
        <f>IF(D4219="","",VLOOKUP(D4219,'Műszaki adattábla'!F:R,13,0))</f>
        <v/>
      </c>
      <c r="F4219" s="29" t="str">
        <f>IF(D4219="","",VLOOKUP(D4219,'Műszaki adattábla'!F:M,8,0))</f>
        <v/>
      </c>
      <c r="G4219" s="29" t="str">
        <f>IF(D4219="","",IF('Műszaki adattábla'!L4210="20-99",IF('Műszaki adattábla'!O4210="","Nem adott meg lekötött teljesítményt",VLOOKUP(D4219,'Műszaki adattábla'!F:O,10,0)),0))</f>
        <v/>
      </c>
      <c r="H4219" s="29" t="str">
        <f>IF(D4219="","",VLOOKUP(D4219,'Műszaki adattábla'!F:P,11,0))</f>
        <v/>
      </c>
      <c r="I4219" s="30"/>
      <c r="J4219" s="30"/>
      <c r="K4219" s="31" t="str">
        <f>IF(D4219="","",ROUND(((F4219*I4219*'Műszaki adattábla'!$C$7/'Műszaki adattábla'!$C$8)+(G4219*I4219)+(H4219*I4219))/12*'Műszaki adattábla'!T4210,0))</f>
        <v/>
      </c>
      <c r="L4219" s="32" t="str">
        <f t="shared" si="139"/>
        <v/>
      </c>
    </row>
    <row r="4220" spans="2:12" ht="14.4" thickBot="1" x14ac:dyDescent="0.3">
      <c r="B4220" s="28" t="str">
        <f t="shared" si="138"/>
        <v/>
      </c>
      <c r="C4220" s="167" t="str">
        <f>IF(D4220="","",VLOOKUP(D4220,'Műszaki adattábla'!F:G,2,0))</f>
        <v/>
      </c>
      <c r="D4220" s="168" t="str">
        <f>IF('Műszaki adattábla'!F4211="","",'Műszaki adattábla'!F4211)</f>
        <v/>
      </c>
      <c r="E4220" s="169" t="str">
        <f>IF(D4220="","",VLOOKUP(D4220,'Műszaki adattábla'!F:R,13,0))</f>
        <v/>
      </c>
      <c r="F4220" s="29" t="str">
        <f>IF(D4220="","",VLOOKUP(D4220,'Műszaki adattábla'!F:M,8,0))</f>
        <v/>
      </c>
      <c r="G4220" s="29" t="str">
        <f>IF(D4220="","",IF('Műszaki adattábla'!L4211="20-99",IF('Műszaki adattábla'!O4211="","Nem adott meg lekötött teljesítményt",VLOOKUP(D4220,'Műszaki adattábla'!F:O,10,0)),0))</f>
        <v/>
      </c>
      <c r="H4220" s="29" t="str">
        <f>IF(D4220="","",VLOOKUP(D4220,'Műszaki adattábla'!F:P,11,0))</f>
        <v/>
      </c>
      <c r="I4220" s="30"/>
      <c r="J4220" s="30"/>
      <c r="K4220" s="31" t="str">
        <f>IF(D4220="","",ROUND(((F4220*I4220*'Műszaki adattábla'!$C$7/'Műszaki adattábla'!$C$8)+(G4220*I4220)+(H4220*I4220))/12*'Műszaki adattábla'!T4211,0))</f>
        <v/>
      </c>
      <c r="L4220" s="32" t="str">
        <f t="shared" si="139"/>
        <v/>
      </c>
    </row>
    <row r="4221" spans="2:12" ht="14.4" thickBot="1" x14ac:dyDescent="0.3">
      <c r="B4221" s="28" t="str">
        <f t="shared" si="138"/>
        <v/>
      </c>
      <c r="C4221" s="167" t="str">
        <f>IF(D4221="","",VLOOKUP(D4221,'Műszaki adattábla'!F:G,2,0))</f>
        <v/>
      </c>
      <c r="D4221" s="168" t="str">
        <f>IF('Műszaki adattábla'!F4212="","",'Műszaki adattábla'!F4212)</f>
        <v/>
      </c>
      <c r="E4221" s="169" t="str">
        <f>IF(D4221="","",VLOOKUP(D4221,'Műszaki adattábla'!F:R,13,0))</f>
        <v/>
      </c>
      <c r="F4221" s="29" t="str">
        <f>IF(D4221="","",VLOOKUP(D4221,'Műszaki adattábla'!F:M,8,0))</f>
        <v/>
      </c>
      <c r="G4221" s="29" t="str">
        <f>IF(D4221="","",IF('Műszaki adattábla'!L4212="20-99",IF('Műszaki adattábla'!O4212="","Nem adott meg lekötött teljesítményt",VLOOKUP(D4221,'Műszaki adattábla'!F:O,10,0)),0))</f>
        <v/>
      </c>
      <c r="H4221" s="29" t="str">
        <f>IF(D4221="","",VLOOKUP(D4221,'Műszaki adattábla'!F:P,11,0))</f>
        <v/>
      </c>
      <c r="I4221" s="30"/>
      <c r="J4221" s="30"/>
      <c r="K4221" s="31" t="str">
        <f>IF(D4221="","",ROUND(((F4221*I4221*'Műszaki adattábla'!$C$7/'Műszaki adattábla'!$C$8)+(G4221*I4221)+(H4221*I4221))/12*'Műszaki adattábla'!T4212,0))</f>
        <v/>
      </c>
      <c r="L4221" s="32" t="str">
        <f t="shared" si="139"/>
        <v/>
      </c>
    </row>
    <row r="4222" spans="2:12" ht="14.4" thickBot="1" x14ac:dyDescent="0.3">
      <c r="B4222" s="28" t="str">
        <f t="shared" si="138"/>
        <v/>
      </c>
      <c r="C4222" s="167" t="str">
        <f>IF(D4222="","",VLOOKUP(D4222,'Műszaki adattábla'!F:G,2,0))</f>
        <v/>
      </c>
      <c r="D4222" s="168" t="str">
        <f>IF('Műszaki adattábla'!F4213="","",'Műszaki adattábla'!F4213)</f>
        <v/>
      </c>
      <c r="E4222" s="169" t="str">
        <f>IF(D4222="","",VLOOKUP(D4222,'Műszaki adattábla'!F:R,13,0))</f>
        <v/>
      </c>
      <c r="F4222" s="29" t="str">
        <f>IF(D4222="","",VLOOKUP(D4222,'Műszaki adattábla'!F:M,8,0))</f>
        <v/>
      </c>
      <c r="G4222" s="29" t="str">
        <f>IF(D4222="","",IF('Műszaki adattábla'!L4213="20-99",IF('Műszaki adattábla'!O4213="","Nem adott meg lekötött teljesítményt",VLOOKUP(D4222,'Műszaki adattábla'!F:O,10,0)),0))</f>
        <v/>
      </c>
      <c r="H4222" s="29" t="str">
        <f>IF(D4222="","",VLOOKUP(D4222,'Műszaki adattábla'!F:P,11,0))</f>
        <v/>
      </c>
      <c r="I4222" s="30"/>
      <c r="J4222" s="30"/>
      <c r="K4222" s="31" t="str">
        <f>IF(D4222="","",ROUND(((F4222*I4222*'Műszaki adattábla'!$C$7/'Műszaki adattábla'!$C$8)+(G4222*I4222)+(H4222*I4222))/12*'Műszaki adattábla'!T4213,0))</f>
        <v/>
      </c>
      <c r="L4222" s="32" t="str">
        <f t="shared" si="139"/>
        <v/>
      </c>
    </row>
    <row r="4223" spans="2:12" ht="14.4" thickBot="1" x14ac:dyDescent="0.3">
      <c r="B4223" s="28" t="str">
        <f t="shared" si="138"/>
        <v/>
      </c>
      <c r="C4223" s="167" t="str">
        <f>IF(D4223="","",VLOOKUP(D4223,'Műszaki adattábla'!F:G,2,0))</f>
        <v/>
      </c>
      <c r="D4223" s="168" t="str">
        <f>IF('Műszaki adattábla'!F4214="","",'Műszaki adattábla'!F4214)</f>
        <v/>
      </c>
      <c r="E4223" s="169" t="str">
        <f>IF(D4223="","",VLOOKUP(D4223,'Műszaki adattábla'!F:R,13,0))</f>
        <v/>
      </c>
      <c r="F4223" s="29" t="str">
        <f>IF(D4223="","",VLOOKUP(D4223,'Műszaki adattábla'!F:M,8,0))</f>
        <v/>
      </c>
      <c r="G4223" s="29" t="str">
        <f>IF(D4223="","",IF('Műszaki adattábla'!L4214="20-99",IF('Műszaki adattábla'!O4214="","Nem adott meg lekötött teljesítményt",VLOOKUP(D4223,'Műszaki adattábla'!F:O,10,0)),0))</f>
        <v/>
      </c>
      <c r="H4223" s="29" t="str">
        <f>IF(D4223="","",VLOOKUP(D4223,'Műszaki adattábla'!F:P,11,0))</f>
        <v/>
      </c>
      <c r="I4223" s="30"/>
      <c r="J4223" s="30"/>
      <c r="K4223" s="31" t="str">
        <f>IF(D4223="","",ROUND(((F4223*I4223*'Műszaki adattábla'!$C$7/'Műszaki adattábla'!$C$8)+(G4223*I4223)+(H4223*I4223))/12*'Műszaki adattábla'!T4214,0))</f>
        <v/>
      </c>
      <c r="L4223" s="32" t="str">
        <f t="shared" si="139"/>
        <v/>
      </c>
    </row>
    <row r="4224" spans="2:12" ht="14.4" thickBot="1" x14ac:dyDescent="0.3">
      <c r="B4224" s="28" t="str">
        <f t="shared" si="138"/>
        <v/>
      </c>
      <c r="C4224" s="167" t="str">
        <f>IF(D4224="","",VLOOKUP(D4224,'Műszaki adattábla'!F:G,2,0))</f>
        <v/>
      </c>
      <c r="D4224" s="168" t="str">
        <f>IF('Műszaki adattábla'!F4215="","",'Műszaki adattábla'!F4215)</f>
        <v/>
      </c>
      <c r="E4224" s="169" t="str">
        <f>IF(D4224="","",VLOOKUP(D4224,'Műszaki adattábla'!F:R,13,0))</f>
        <v/>
      </c>
      <c r="F4224" s="29" t="str">
        <f>IF(D4224="","",VLOOKUP(D4224,'Műszaki adattábla'!F:M,8,0))</f>
        <v/>
      </c>
      <c r="G4224" s="29" t="str">
        <f>IF(D4224="","",IF('Műszaki adattábla'!L4215="20-99",IF('Műszaki adattábla'!O4215="","Nem adott meg lekötött teljesítményt",VLOOKUP(D4224,'Műszaki adattábla'!F:O,10,0)),0))</f>
        <v/>
      </c>
      <c r="H4224" s="29" t="str">
        <f>IF(D4224="","",VLOOKUP(D4224,'Műszaki adattábla'!F:P,11,0))</f>
        <v/>
      </c>
      <c r="I4224" s="30"/>
      <c r="J4224" s="30"/>
      <c r="K4224" s="31" t="str">
        <f>IF(D4224="","",ROUND(((F4224*I4224*'Műszaki adattábla'!$C$7/'Műszaki adattábla'!$C$8)+(G4224*I4224)+(H4224*I4224))/12*'Műszaki adattábla'!T4215,0))</f>
        <v/>
      </c>
      <c r="L4224" s="32" t="str">
        <f t="shared" si="139"/>
        <v/>
      </c>
    </row>
    <row r="4225" spans="2:12" ht="14.4" thickBot="1" x14ac:dyDescent="0.3">
      <c r="B4225" s="28" t="str">
        <f t="shared" si="138"/>
        <v/>
      </c>
      <c r="C4225" s="167" t="str">
        <f>IF(D4225="","",VLOOKUP(D4225,'Műszaki adattábla'!F:G,2,0))</f>
        <v/>
      </c>
      <c r="D4225" s="168" t="str">
        <f>IF('Műszaki adattábla'!F4216="","",'Műszaki adattábla'!F4216)</f>
        <v/>
      </c>
      <c r="E4225" s="169" t="str">
        <f>IF(D4225="","",VLOOKUP(D4225,'Műszaki adattábla'!F:R,13,0))</f>
        <v/>
      </c>
      <c r="F4225" s="29" t="str">
        <f>IF(D4225="","",VLOOKUP(D4225,'Műszaki adattábla'!F:M,8,0))</f>
        <v/>
      </c>
      <c r="G4225" s="29" t="str">
        <f>IF(D4225="","",IF('Műszaki adattábla'!L4216="20-99",IF('Műszaki adattábla'!O4216="","Nem adott meg lekötött teljesítményt",VLOOKUP(D4225,'Műszaki adattábla'!F:O,10,0)),0))</f>
        <v/>
      </c>
      <c r="H4225" s="29" t="str">
        <f>IF(D4225="","",VLOOKUP(D4225,'Műszaki adattábla'!F:P,11,0))</f>
        <v/>
      </c>
      <c r="I4225" s="30"/>
      <c r="J4225" s="30"/>
      <c r="K4225" s="31" t="str">
        <f>IF(D4225="","",ROUND(((F4225*I4225*'Műszaki adattábla'!$C$7/'Műszaki adattábla'!$C$8)+(G4225*I4225)+(H4225*I4225))/12*'Műszaki adattábla'!T4216,0))</f>
        <v/>
      </c>
      <c r="L4225" s="32" t="str">
        <f t="shared" si="139"/>
        <v/>
      </c>
    </row>
    <row r="4226" spans="2:12" ht="14.4" thickBot="1" x14ac:dyDescent="0.3">
      <c r="B4226" s="28" t="str">
        <f t="shared" si="138"/>
        <v/>
      </c>
      <c r="C4226" s="167" t="str">
        <f>IF(D4226="","",VLOOKUP(D4226,'Műszaki adattábla'!F:G,2,0))</f>
        <v/>
      </c>
      <c r="D4226" s="168" t="str">
        <f>IF('Műszaki adattábla'!F4217="","",'Műszaki adattábla'!F4217)</f>
        <v/>
      </c>
      <c r="E4226" s="169" t="str">
        <f>IF(D4226="","",VLOOKUP(D4226,'Műszaki adattábla'!F:R,13,0))</f>
        <v/>
      </c>
      <c r="F4226" s="29" t="str">
        <f>IF(D4226="","",VLOOKUP(D4226,'Műszaki adattábla'!F:M,8,0))</f>
        <v/>
      </c>
      <c r="G4226" s="29" t="str">
        <f>IF(D4226="","",IF('Műszaki adattábla'!L4217="20-99",IF('Műszaki adattábla'!O4217="","Nem adott meg lekötött teljesítményt",VLOOKUP(D4226,'Műszaki adattábla'!F:O,10,0)),0))</f>
        <v/>
      </c>
      <c r="H4226" s="29" t="str">
        <f>IF(D4226="","",VLOOKUP(D4226,'Műszaki adattábla'!F:P,11,0))</f>
        <v/>
      </c>
      <c r="I4226" s="30"/>
      <c r="J4226" s="30"/>
      <c r="K4226" s="31" t="str">
        <f>IF(D4226="","",ROUND(((F4226*I4226*'Műszaki adattábla'!$C$7/'Műszaki adattábla'!$C$8)+(G4226*I4226)+(H4226*I4226))/12*'Műszaki adattábla'!T4217,0))</f>
        <v/>
      </c>
      <c r="L4226" s="32" t="str">
        <f t="shared" si="139"/>
        <v/>
      </c>
    </row>
    <row r="4227" spans="2:12" ht="14.4" thickBot="1" x14ac:dyDescent="0.3">
      <c r="B4227" s="28" t="str">
        <f t="shared" si="138"/>
        <v/>
      </c>
      <c r="C4227" s="167" t="str">
        <f>IF(D4227="","",VLOOKUP(D4227,'Műszaki adattábla'!F:G,2,0))</f>
        <v/>
      </c>
      <c r="D4227" s="168" t="str">
        <f>IF('Műszaki adattábla'!F4218="","",'Műszaki adattábla'!F4218)</f>
        <v/>
      </c>
      <c r="E4227" s="169" t="str">
        <f>IF(D4227="","",VLOOKUP(D4227,'Műszaki adattábla'!F:R,13,0))</f>
        <v/>
      </c>
      <c r="F4227" s="29" t="str">
        <f>IF(D4227="","",VLOOKUP(D4227,'Műszaki adattábla'!F:M,8,0))</f>
        <v/>
      </c>
      <c r="G4227" s="29" t="str">
        <f>IF(D4227="","",IF('Műszaki adattábla'!L4218="20-99",IF('Műszaki adattábla'!O4218="","Nem adott meg lekötött teljesítményt",VLOOKUP(D4227,'Műszaki adattábla'!F:O,10,0)),0))</f>
        <v/>
      </c>
      <c r="H4227" s="29" t="str">
        <f>IF(D4227="","",VLOOKUP(D4227,'Műszaki adattábla'!F:P,11,0))</f>
        <v/>
      </c>
      <c r="I4227" s="30"/>
      <c r="J4227" s="30"/>
      <c r="K4227" s="31" t="str">
        <f>IF(D4227="","",ROUND(((F4227*I4227*'Műszaki adattábla'!$C$7/'Műszaki adattábla'!$C$8)+(G4227*I4227)+(H4227*I4227))/12*'Műszaki adattábla'!T4218,0))</f>
        <v/>
      </c>
      <c r="L4227" s="32" t="str">
        <f t="shared" si="139"/>
        <v/>
      </c>
    </row>
    <row r="4228" spans="2:12" ht="14.4" thickBot="1" x14ac:dyDescent="0.3">
      <c r="B4228" s="28" t="str">
        <f t="shared" si="138"/>
        <v/>
      </c>
      <c r="C4228" s="167" t="str">
        <f>IF(D4228="","",VLOOKUP(D4228,'Műszaki adattábla'!F:G,2,0))</f>
        <v/>
      </c>
      <c r="D4228" s="168" t="str">
        <f>IF('Műszaki adattábla'!F4219="","",'Műszaki adattábla'!F4219)</f>
        <v/>
      </c>
      <c r="E4228" s="169" t="str">
        <f>IF(D4228="","",VLOOKUP(D4228,'Műszaki adattábla'!F:R,13,0))</f>
        <v/>
      </c>
      <c r="F4228" s="29" t="str">
        <f>IF(D4228="","",VLOOKUP(D4228,'Műszaki adattábla'!F:M,8,0))</f>
        <v/>
      </c>
      <c r="G4228" s="29" t="str">
        <f>IF(D4228="","",IF('Műszaki adattábla'!L4219="20-99",IF('Műszaki adattábla'!O4219="","Nem adott meg lekötött teljesítményt",VLOOKUP(D4228,'Műszaki adattábla'!F:O,10,0)),0))</f>
        <v/>
      </c>
      <c r="H4228" s="29" t="str">
        <f>IF(D4228="","",VLOOKUP(D4228,'Műszaki adattábla'!F:P,11,0))</f>
        <v/>
      </c>
      <c r="I4228" s="30"/>
      <c r="J4228" s="30"/>
      <c r="K4228" s="31" t="str">
        <f>IF(D4228="","",ROUND(((F4228*I4228*'Műszaki adattábla'!$C$7/'Műszaki adattábla'!$C$8)+(G4228*I4228)+(H4228*I4228))/12*'Műszaki adattábla'!T4219,0))</f>
        <v/>
      </c>
      <c r="L4228" s="32" t="str">
        <f t="shared" si="139"/>
        <v/>
      </c>
    </row>
    <row r="4229" spans="2:12" ht="14.4" thickBot="1" x14ac:dyDescent="0.3">
      <c r="B4229" s="28" t="str">
        <f t="shared" si="138"/>
        <v/>
      </c>
      <c r="C4229" s="167" t="str">
        <f>IF(D4229="","",VLOOKUP(D4229,'Műszaki adattábla'!F:G,2,0))</f>
        <v/>
      </c>
      <c r="D4229" s="168" t="str">
        <f>IF('Műszaki adattábla'!F4220="","",'Műszaki adattábla'!F4220)</f>
        <v/>
      </c>
      <c r="E4229" s="169" t="str">
        <f>IF(D4229="","",VLOOKUP(D4229,'Műszaki adattábla'!F:R,13,0))</f>
        <v/>
      </c>
      <c r="F4229" s="29" t="str">
        <f>IF(D4229="","",VLOOKUP(D4229,'Műszaki adattábla'!F:M,8,0))</f>
        <v/>
      </c>
      <c r="G4229" s="29" t="str">
        <f>IF(D4229="","",IF('Műszaki adattábla'!L4220="20-99",IF('Műszaki adattábla'!O4220="","Nem adott meg lekötött teljesítményt",VLOOKUP(D4229,'Műszaki adattábla'!F:O,10,0)),0))</f>
        <v/>
      </c>
      <c r="H4229" s="29" t="str">
        <f>IF(D4229="","",VLOOKUP(D4229,'Műszaki adattábla'!F:P,11,0))</f>
        <v/>
      </c>
      <c r="I4229" s="30"/>
      <c r="J4229" s="30"/>
      <c r="K4229" s="31" t="str">
        <f>IF(D4229="","",ROUND(((F4229*I4229*'Műszaki adattábla'!$C$7/'Műszaki adattábla'!$C$8)+(G4229*I4229)+(H4229*I4229))/12*'Műszaki adattábla'!T4220,0))</f>
        <v/>
      </c>
      <c r="L4229" s="32" t="str">
        <f t="shared" si="139"/>
        <v/>
      </c>
    </row>
    <row r="4230" spans="2:12" ht="14.4" thickBot="1" x14ac:dyDescent="0.3">
      <c r="B4230" s="28" t="str">
        <f t="shared" si="138"/>
        <v/>
      </c>
      <c r="C4230" s="167" t="str">
        <f>IF(D4230="","",VLOOKUP(D4230,'Műszaki adattábla'!F:G,2,0))</f>
        <v/>
      </c>
      <c r="D4230" s="168" t="str">
        <f>IF('Műszaki adattábla'!F4221="","",'Műszaki adattábla'!F4221)</f>
        <v/>
      </c>
      <c r="E4230" s="169" t="str">
        <f>IF(D4230="","",VLOOKUP(D4230,'Műszaki adattábla'!F:R,13,0))</f>
        <v/>
      </c>
      <c r="F4230" s="29" t="str">
        <f>IF(D4230="","",VLOOKUP(D4230,'Műszaki adattábla'!F:M,8,0))</f>
        <v/>
      </c>
      <c r="G4230" s="29" t="str">
        <f>IF(D4230="","",IF('Műszaki adattábla'!L4221="20-99",IF('Műszaki adattábla'!O4221="","Nem adott meg lekötött teljesítményt",VLOOKUP(D4230,'Műszaki adattábla'!F:O,10,0)),0))</f>
        <v/>
      </c>
      <c r="H4230" s="29" t="str">
        <f>IF(D4230="","",VLOOKUP(D4230,'Műszaki adattábla'!F:P,11,0))</f>
        <v/>
      </c>
      <c r="I4230" s="30"/>
      <c r="J4230" s="30"/>
      <c r="K4230" s="31" t="str">
        <f>IF(D4230="","",ROUND(((F4230*I4230*'Műszaki adattábla'!$C$7/'Műszaki adattábla'!$C$8)+(G4230*I4230)+(H4230*I4230))/12*'Műszaki adattábla'!T4221,0))</f>
        <v/>
      </c>
      <c r="L4230" s="32" t="str">
        <f t="shared" si="139"/>
        <v/>
      </c>
    </row>
    <row r="4231" spans="2:12" ht="14.4" thickBot="1" x14ac:dyDescent="0.3">
      <c r="B4231" s="28" t="str">
        <f t="shared" si="138"/>
        <v/>
      </c>
      <c r="C4231" s="167" t="str">
        <f>IF(D4231="","",VLOOKUP(D4231,'Műszaki adattábla'!F:G,2,0))</f>
        <v/>
      </c>
      <c r="D4231" s="168" t="str">
        <f>IF('Műszaki adattábla'!F4222="","",'Műszaki adattábla'!F4222)</f>
        <v/>
      </c>
      <c r="E4231" s="169" t="str">
        <f>IF(D4231="","",VLOOKUP(D4231,'Műszaki adattábla'!F:R,13,0))</f>
        <v/>
      </c>
      <c r="F4231" s="29" t="str">
        <f>IF(D4231="","",VLOOKUP(D4231,'Műszaki adattábla'!F:M,8,0))</f>
        <v/>
      </c>
      <c r="G4231" s="29" t="str">
        <f>IF(D4231="","",IF('Műszaki adattábla'!L4222="20-99",IF('Műszaki adattábla'!O4222="","Nem adott meg lekötött teljesítményt",VLOOKUP(D4231,'Műszaki adattábla'!F:O,10,0)),0))</f>
        <v/>
      </c>
      <c r="H4231" s="29" t="str">
        <f>IF(D4231="","",VLOOKUP(D4231,'Műszaki adattábla'!F:P,11,0))</f>
        <v/>
      </c>
      <c r="I4231" s="30"/>
      <c r="J4231" s="30"/>
      <c r="K4231" s="31" t="str">
        <f>IF(D4231="","",ROUND(((F4231*I4231*'Műszaki adattábla'!$C$7/'Műszaki adattábla'!$C$8)+(G4231*I4231)+(H4231*I4231))/12*'Műszaki adattábla'!T4222,0))</f>
        <v/>
      </c>
      <c r="L4231" s="32" t="str">
        <f t="shared" si="139"/>
        <v/>
      </c>
    </row>
    <row r="4232" spans="2:12" ht="14.4" thickBot="1" x14ac:dyDescent="0.3">
      <c r="B4232" s="28" t="str">
        <f t="shared" si="138"/>
        <v/>
      </c>
      <c r="C4232" s="167" t="str">
        <f>IF(D4232="","",VLOOKUP(D4232,'Műszaki adattábla'!F:G,2,0))</f>
        <v/>
      </c>
      <c r="D4232" s="168" t="str">
        <f>IF('Műszaki adattábla'!F4223="","",'Műszaki adattábla'!F4223)</f>
        <v/>
      </c>
      <c r="E4232" s="169" t="str">
        <f>IF(D4232="","",VLOOKUP(D4232,'Műszaki adattábla'!F:R,13,0))</f>
        <v/>
      </c>
      <c r="F4232" s="29" t="str">
        <f>IF(D4232="","",VLOOKUP(D4232,'Műszaki adattábla'!F:M,8,0))</f>
        <v/>
      </c>
      <c r="G4232" s="29" t="str">
        <f>IF(D4232="","",IF('Műszaki adattábla'!L4223="20-99",IF('Műszaki adattábla'!O4223="","Nem adott meg lekötött teljesítményt",VLOOKUP(D4232,'Műszaki adattábla'!F:O,10,0)),0))</f>
        <v/>
      </c>
      <c r="H4232" s="29" t="str">
        <f>IF(D4232="","",VLOOKUP(D4232,'Műszaki adattábla'!F:P,11,0))</f>
        <v/>
      </c>
      <c r="I4232" s="30"/>
      <c r="J4232" s="30"/>
      <c r="K4232" s="31" t="str">
        <f>IF(D4232="","",ROUND(((F4232*I4232*'Műszaki adattábla'!$C$7/'Műszaki adattábla'!$C$8)+(G4232*I4232)+(H4232*I4232))/12*'Műszaki adattábla'!T4223,0))</f>
        <v/>
      </c>
      <c r="L4232" s="32" t="str">
        <f t="shared" si="139"/>
        <v/>
      </c>
    </row>
    <row r="4233" spans="2:12" ht="14.4" thickBot="1" x14ac:dyDescent="0.3">
      <c r="B4233" s="28" t="str">
        <f t="shared" si="138"/>
        <v/>
      </c>
      <c r="C4233" s="167" t="str">
        <f>IF(D4233="","",VLOOKUP(D4233,'Műszaki adattábla'!F:G,2,0))</f>
        <v/>
      </c>
      <c r="D4233" s="168" t="str">
        <f>IF('Műszaki adattábla'!F4224="","",'Műszaki adattábla'!F4224)</f>
        <v/>
      </c>
      <c r="E4233" s="169" t="str">
        <f>IF(D4233="","",VLOOKUP(D4233,'Műszaki adattábla'!F:R,13,0))</f>
        <v/>
      </c>
      <c r="F4233" s="29" t="str">
        <f>IF(D4233="","",VLOOKUP(D4233,'Műszaki adattábla'!F:M,8,0))</f>
        <v/>
      </c>
      <c r="G4233" s="29" t="str">
        <f>IF(D4233="","",IF('Műszaki adattábla'!L4224="20-99",IF('Műszaki adattábla'!O4224="","Nem adott meg lekötött teljesítményt",VLOOKUP(D4233,'Műszaki adattábla'!F:O,10,0)),0))</f>
        <v/>
      </c>
      <c r="H4233" s="29" t="str">
        <f>IF(D4233="","",VLOOKUP(D4233,'Műszaki adattábla'!F:P,11,0))</f>
        <v/>
      </c>
      <c r="I4233" s="30"/>
      <c r="J4233" s="30"/>
      <c r="K4233" s="31" t="str">
        <f>IF(D4233="","",ROUND(((F4233*I4233*'Műszaki adattábla'!$C$7/'Műszaki adattábla'!$C$8)+(G4233*I4233)+(H4233*I4233))/12*'Műszaki adattábla'!T4224,0))</f>
        <v/>
      </c>
      <c r="L4233" s="32" t="str">
        <f t="shared" si="139"/>
        <v/>
      </c>
    </row>
    <row r="4234" spans="2:12" ht="14.4" thickBot="1" x14ac:dyDescent="0.3">
      <c r="B4234" s="28" t="str">
        <f t="shared" si="138"/>
        <v/>
      </c>
      <c r="C4234" s="167" t="str">
        <f>IF(D4234="","",VLOOKUP(D4234,'Műszaki adattábla'!F:G,2,0))</f>
        <v/>
      </c>
      <c r="D4234" s="168" t="str">
        <f>IF('Műszaki adattábla'!F4225="","",'Műszaki adattábla'!F4225)</f>
        <v/>
      </c>
      <c r="E4234" s="169" t="str">
        <f>IF(D4234="","",VLOOKUP(D4234,'Műszaki adattábla'!F:R,13,0))</f>
        <v/>
      </c>
      <c r="F4234" s="29" t="str">
        <f>IF(D4234="","",VLOOKUP(D4234,'Műszaki adattábla'!F:M,8,0))</f>
        <v/>
      </c>
      <c r="G4234" s="29" t="str">
        <f>IF(D4234="","",IF('Műszaki adattábla'!L4225="20-99",IF('Műszaki adattábla'!O4225="","Nem adott meg lekötött teljesítményt",VLOOKUP(D4234,'Műszaki adattábla'!F:O,10,0)),0))</f>
        <v/>
      </c>
      <c r="H4234" s="29" t="str">
        <f>IF(D4234="","",VLOOKUP(D4234,'Műszaki adattábla'!F:P,11,0))</f>
        <v/>
      </c>
      <c r="I4234" s="30"/>
      <c r="J4234" s="30"/>
      <c r="K4234" s="31" t="str">
        <f>IF(D4234="","",ROUND(((F4234*I4234*'Műszaki adattábla'!$C$7/'Műszaki adattábla'!$C$8)+(G4234*I4234)+(H4234*I4234))/12*'Műszaki adattábla'!T4225,0))</f>
        <v/>
      </c>
      <c r="L4234" s="32" t="str">
        <f t="shared" si="139"/>
        <v/>
      </c>
    </row>
    <row r="4235" spans="2:12" ht="14.4" thickBot="1" x14ac:dyDescent="0.3">
      <c r="B4235" s="28" t="str">
        <f t="shared" si="138"/>
        <v/>
      </c>
      <c r="C4235" s="167" t="str">
        <f>IF(D4235="","",VLOOKUP(D4235,'Műszaki adattábla'!F:G,2,0))</f>
        <v/>
      </c>
      <c r="D4235" s="168" t="str">
        <f>IF('Műszaki adattábla'!F4226="","",'Műszaki adattábla'!F4226)</f>
        <v/>
      </c>
      <c r="E4235" s="169" t="str">
        <f>IF(D4235="","",VLOOKUP(D4235,'Műszaki adattábla'!F:R,13,0))</f>
        <v/>
      </c>
      <c r="F4235" s="29" t="str">
        <f>IF(D4235="","",VLOOKUP(D4235,'Műszaki adattábla'!F:M,8,0))</f>
        <v/>
      </c>
      <c r="G4235" s="29" t="str">
        <f>IF(D4235="","",IF('Műszaki adattábla'!L4226="20-99",IF('Műszaki adattábla'!O4226="","Nem adott meg lekötött teljesítményt",VLOOKUP(D4235,'Műszaki adattábla'!F:O,10,0)),0))</f>
        <v/>
      </c>
      <c r="H4235" s="29" t="str">
        <f>IF(D4235="","",VLOOKUP(D4235,'Műszaki adattábla'!F:P,11,0))</f>
        <v/>
      </c>
      <c r="I4235" s="30"/>
      <c r="J4235" s="30"/>
      <c r="K4235" s="31" t="str">
        <f>IF(D4235="","",ROUND(((F4235*I4235*'Műszaki adattábla'!$C$7/'Műszaki adattábla'!$C$8)+(G4235*I4235)+(H4235*I4235))/12*'Műszaki adattábla'!T4226,0))</f>
        <v/>
      </c>
      <c r="L4235" s="32" t="str">
        <f t="shared" si="139"/>
        <v/>
      </c>
    </row>
    <row r="4236" spans="2:12" ht="14.4" thickBot="1" x14ac:dyDescent="0.3">
      <c r="B4236" s="28" t="str">
        <f t="shared" si="138"/>
        <v/>
      </c>
      <c r="C4236" s="167" t="str">
        <f>IF(D4236="","",VLOOKUP(D4236,'Műszaki adattábla'!F:G,2,0))</f>
        <v/>
      </c>
      <c r="D4236" s="168" t="str">
        <f>IF('Műszaki adattábla'!F4227="","",'Műszaki adattábla'!F4227)</f>
        <v/>
      </c>
      <c r="E4236" s="169" t="str">
        <f>IF(D4236="","",VLOOKUP(D4236,'Műszaki adattábla'!F:R,13,0))</f>
        <v/>
      </c>
      <c r="F4236" s="29" t="str">
        <f>IF(D4236="","",VLOOKUP(D4236,'Műszaki adattábla'!F:M,8,0))</f>
        <v/>
      </c>
      <c r="G4236" s="29" t="str">
        <f>IF(D4236="","",IF('Műszaki adattábla'!L4227="20-99",IF('Műszaki adattábla'!O4227="","Nem adott meg lekötött teljesítményt",VLOOKUP(D4236,'Műszaki adattábla'!F:O,10,0)),0))</f>
        <v/>
      </c>
      <c r="H4236" s="29" t="str">
        <f>IF(D4236="","",VLOOKUP(D4236,'Műszaki adattábla'!F:P,11,0))</f>
        <v/>
      </c>
      <c r="I4236" s="30"/>
      <c r="J4236" s="30"/>
      <c r="K4236" s="31" t="str">
        <f>IF(D4236="","",ROUND(((F4236*I4236*'Műszaki adattábla'!$C$7/'Műszaki adattábla'!$C$8)+(G4236*I4236)+(H4236*I4236))/12*'Műszaki adattábla'!T4227,0))</f>
        <v/>
      </c>
      <c r="L4236" s="32" t="str">
        <f t="shared" si="139"/>
        <v/>
      </c>
    </row>
    <row r="4237" spans="2:12" ht="14.4" thickBot="1" x14ac:dyDescent="0.3">
      <c r="B4237" s="28" t="str">
        <f t="shared" si="138"/>
        <v/>
      </c>
      <c r="C4237" s="167" t="str">
        <f>IF(D4237="","",VLOOKUP(D4237,'Műszaki adattábla'!F:G,2,0))</f>
        <v/>
      </c>
      <c r="D4237" s="168" t="str">
        <f>IF('Műszaki adattábla'!F4228="","",'Műszaki adattábla'!F4228)</f>
        <v/>
      </c>
      <c r="E4237" s="169" t="str">
        <f>IF(D4237="","",VLOOKUP(D4237,'Műszaki adattábla'!F:R,13,0))</f>
        <v/>
      </c>
      <c r="F4237" s="29" t="str">
        <f>IF(D4237="","",VLOOKUP(D4237,'Műszaki adattábla'!F:M,8,0))</f>
        <v/>
      </c>
      <c r="G4237" s="29" t="str">
        <f>IF(D4237="","",IF('Műszaki adattábla'!L4228="20-99",IF('Műszaki adattábla'!O4228="","Nem adott meg lekötött teljesítményt",VLOOKUP(D4237,'Műszaki adattábla'!F:O,10,0)),0))</f>
        <v/>
      </c>
      <c r="H4237" s="29" t="str">
        <f>IF(D4237="","",VLOOKUP(D4237,'Műszaki adattábla'!F:P,11,0))</f>
        <v/>
      </c>
      <c r="I4237" s="30"/>
      <c r="J4237" s="30"/>
      <c r="K4237" s="31" t="str">
        <f>IF(D4237="","",ROUND(((F4237*I4237*'Műszaki adattábla'!$C$7/'Műszaki adattábla'!$C$8)+(G4237*I4237)+(H4237*I4237))/12*'Műszaki adattábla'!T4228,0))</f>
        <v/>
      </c>
      <c r="L4237" s="32" t="str">
        <f t="shared" si="139"/>
        <v/>
      </c>
    </row>
    <row r="4238" spans="2:12" ht="14.4" thickBot="1" x14ac:dyDescent="0.3">
      <c r="B4238" s="28" t="str">
        <f t="shared" si="138"/>
        <v/>
      </c>
      <c r="C4238" s="167" t="str">
        <f>IF(D4238="","",VLOOKUP(D4238,'Műszaki adattábla'!F:G,2,0))</f>
        <v/>
      </c>
      <c r="D4238" s="168" t="str">
        <f>IF('Műszaki adattábla'!F4229="","",'Műszaki adattábla'!F4229)</f>
        <v/>
      </c>
      <c r="E4238" s="169" t="str">
        <f>IF(D4238="","",VLOOKUP(D4238,'Műszaki adattábla'!F:R,13,0))</f>
        <v/>
      </c>
      <c r="F4238" s="29" t="str">
        <f>IF(D4238="","",VLOOKUP(D4238,'Műszaki adattábla'!F:M,8,0))</f>
        <v/>
      </c>
      <c r="G4238" s="29" t="str">
        <f>IF(D4238="","",IF('Műszaki adattábla'!L4229="20-99",IF('Műszaki adattábla'!O4229="","Nem adott meg lekötött teljesítményt",VLOOKUP(D4238,'Műszaki adattábla'!F:O,10,0)),0))</f>
        <v/>
      </c>
      <c r="H4238" s="29" t="str">
        <f>IF(D4238="","",VLOOKUP(D4238,'Műszaki adattábla'!F:P,11,0))</f>
        <v/>
      </c>
      <c r="I4238" s="30"/>
      <c r="J4238" s="30"/>
      <c r="K4238" s="31" t="str">
        <f>IF(D4238="","",ROUND(((F4238*I4238*'Műszaki adattábla'!$C$7/'Műszaki adattábla'!$C$8)+(G4238*I4238)+(H4238*I4238))/12*'Műszaki adattábla'!T4229,0))</f>
        <v/>
      </c>
      <c r="L4238" s="32" t="str">
        <f t="shared" si="139"/>
        <v/>
      </c>
    </row>
    <row r="4239" spans="2:12" ht="14.4" thickBot="1" x14ac:dyDescent="0.3">
      <c r="B4239" s="28" t="str">
        <f t="shared" si="138"/>
        <v/>
      </c>
      <c r="C4239" s="167" t="str">
        <f>IF(D4239="","",VLOOKUP(D4239,'Műszaki adattábla'!F:G,2,0))</f>
        <v/>
      </c>
      <c r="D4239" s="168" t="str">
        <f>IF('Műszaki adattábla'!F4230="","",'Műszaki adattábla'!F4230)</f>
        <v/>
      </c>
      <c r="E4239" s="169" t="str">
        <f>IF(D4239="","",VLOOKUP(D4239,'Műszaki adattábla'!F:R,13,0))</f>
        <v/>
      </c>
      <c r="F4239" s="29" t="str">
        <f>IF(D4239="","",VLOOKUP(D4239,'Műszaki adattábla'!F:M,8,0))</f>
        <v/>
      </c>
      <c r="G4239" s="29" t="str">
        <f>IF(D4239="","",IF('Műszaki adattábla'!L4230="20-99",IF('Műszaki adattábla'!O4230="","Nem adott meg lekötött teljesítményt",VLOOKUP(D4239,'Műszaki adattábla'!F:O,10,0)),0))</f>
        <v/>
      </c>
      <c r="H4239" s="29" t="str">
        <f>IF(D4239="","",VLOOKUP(D4239,'Műszaki adattábla'!F:P,11,0))</f>
        <v/>
      </c>
      <c r="I4239" s="30"/>
      <c r="J4239" s="30"/>
      <c r="K4239" s="31" t="str">
        <f>IF(D4239="","",ROUND(((F4239*I4239*'Műszaki adattábla'!$C$7/'Műszaki adattábla'!$C$8)+(G4239*I4239)+(H4239*I4239))/12*'Műszaki adattábla'!T4230,0))</f>
        <v/>
      </c>
      <c r="L4239" s="32" t="str">
        <f t="shared" si="139"/>
        <v/>
      </c>
    </row>
    <row r="4240" spans="2:12" ht="14.4" thickBot="1" x14ac:dyDescent="0.3">
      <c r="B4240" s="28" t="str">
        <f t="shared" si="138"/>
        <v/>
      </c>
      <c r="C4240" s="167" t="str">
        <f>IF(D4240="","",VLOOKUP(D4240,'Műszaki adattábla'!F:G,2,0))</f>
        <v/>
      </c>
      <c r="D4240" s="168" t="str">
        <f>IF('Műszaki adattábla'!F4231="","",'Műszaki adattábla'!F4231)</f>
        <v/>
      </c>
      <c r="E4240" s="169" t="str">
        <f>IF(D4240="","",VLOOKUP(D4240,'Műszaki adattábla'!F:R,13,0))</f>
        <v/>
      </c>
      <c r="F4240" s="29" t="str">
        <f>IF(D4240="","",VLOOKUP(D4240,'Műszaki adattábla'!F:M,8,0))</f>
        <v/>
      </c>
      <c r="G4240" s="29" t="str">
        <f>IF(D4240="","",IF('Műszaki adattábla'!L4231="20-99",IF('Műszaki adattábla'!O4231="","Nem adott meg lekötött teljesítményt",VLOOKUP(D4240,'Műszaki adattábla'!F:O,10,0)),0))</f>
        <v/>
      </c>
      <c r="H4240" s="29" t="str">
        <f>IF(D4240="","",VLOOKUP(D4240,'Műszaki adattábla'!F:P,11,0))</f>
        <v/>
      </c>
      <c r="I4240" s="30"/>
      <c r="J4240" s="30"/>
      <c r="K4240" s="31" t="str">
        <f>IF(D4240="","",ROUND(((F4240*I4240*'Műszaki adattábla'!$C$7/'Műszaki adattábla'!$C$8)+(G4240*I4240)+(H4240*I4240))/12*'Műszaki adattábla'!T4231,0))</f>
        <v/>
      </c>
      <c r="L4240" s="32" t="str">
        <f t="shared" si="139"/>
        <v/>
      </c>
    </row>
    <row r="4241" spans="2:12" ht="14.4" thickBot="1" x14ac:dyDescent="0.3">
      <c r="B4241" s="28" t="str">
        <f t="shared" si="138"/>
        <v/>
      </c>
      <c r="C4241" s="167" t="str">
        <f>IF(D4241="","",VLOOKUP(D4241,'Műszaki adattábla'!F:G,2,0))</f>
        <v/>
      </c>
      <c r="D4241" s="168" t="str">
        <f>IF('Műszaki adattábla'!F4232="","",'Műszaki adattábla'!F4232)</f>
        <v/>
      </c>
      <c r="E4241" s="169" t="str">
        <f>IF(D4241="","",VLOOKUP(D4241,'Műszaki adattábla'!F:R,13,0))</f>
        <v/>
      </c>
      <c r="F4241" s="29" t="str">
        <f>IF(D4241="","",VLOOKUP(D4241,'Műszaki adattábla'!F:M,8,0))</f>
        <v/>
      </c>
      <c r="G4241" s="29" t="str">
        <f>IF(D4241="","",IF('Műszaki adattábla'!L4232="20-99",IF('Műszaki adattábla'!O4232="","Nem adott meg lekötött teljesítményt",VLOOKUP(D4241,'Műszaki adattábla'!F:O,10,0)),0))</f>
        <v/>
      </c>
      <c r="H4241" s="29" t="str">
        <f>IF(D4241="","",VLOOKUP(D4241,'Műszaki adattábla'!F:P,11,0))</f>
        <v/>
      </c>
      <c r="I4241" s="30"/>
      <c r="J4241" s="30"/>
      <c r="K4241" s="31" t="str">
        <f>IF(D4241="","",ROUND(((F4241*I4241*'Műszaki adattábla'!$C$7/'Műszaki adattábla'!$C$8)+(G4241*I4241)+(H4241*I4241))/12*'Műszaki adattábla'!T4232,0))</f>
        <v/>
      </c>
      <c r="L4241" s="32" t="str">
        <f t="shared" si="139"/>
        <v/>
      </c>
    </row>
    <row r="4242" spans="2:12" ht="14.4" thickBot="1" x14ac:dyDescent="0.3">
      <c r="B4242" s="28" t="str">
        <f t="shared" si="138"/>
        <v/>
      </c>
      <c r="C4242" s="167" t="str">
        <f>IF(D4242="","",VLOOKUP(D4242,'Műszaki adattábla'!F:G,2,0))</f>
        <v/>
      </c>
      <c r="D4242" s="168" t="str">
        <f>IF('Műszaki adattábla'!F4233="","",'Műszaki adattábla'!F4233)</f>
        <v/>
      </c>
      <c r="E4242" s="169" t="str">
        <f>IF(D4242="","",VLOOKUP(D4242,'Műszaki adattábla'!F:R,13,0))</f>
        <v/>
      </c>
      <c r="F4242" s="29" t="str">
        <f>IF(D4242="","",VLOOKUP(D4242,'Műszaki adattábla'!F:M,8,0))</f>
        <v/>
      </c>
      <c r="G4242" s="29" t="str">
        <f>IF(D4242="","",IF('Műszaki adattábla'!L4233="20-99",IF('Műszaki adattábla'!O4233="","Nem adott meg lekötött teljesítményt",VLOOKUP(D4242,'Műszaki adattábla'!F:O,10,0)),0))</f>
        <v/>
      </c>
      <c r="H4242" s="29" t="str">
        <f>IF(D4242="","",VLOOKUP(D4242,'Műszaki adattábla'!F:P,11,0))</f>
        <v/>
      </c>
      <c r="I4242" s="30"/>
      <c r="J4242" s="30"/>
      <c r="K4242" s="31" t="str">
        <f>IF(D4242="","",ROUND(((F4242*I4242*'Műszaki adattábla'!$C$7/'Műszaki adattábla'!$C$8)+(G4242*I4242)+(H4242*I4242))/12*'Műszaki adattábla'!T4233,0))</f>
        <v/>
      </c>
      <c r="L4242" s="32" t="str">
        <f t="shared" si="139"/>
        <v/>
      </c>
    </row>
    <row r="4243" spans="2:12" ht="14.4" thickBot="1" x14ac:dyDescent="0.3">
      <c r="B4243" s="28" t="str">
        <f t="shared" si="138"/>
        <v/>
      </c>
      <c r="C4243" s="167" t="str">
        <f>IF(D4243="","",VLOOKUP(D4243,'Műszaki adattábla'!F:G,2,0))</f>
        <v/>
      </c>
      <c r="D4243" s="168" t="str">
        <f>IF('Műszaki adattábla'!F4234="","",'Műszaki adattábla'!F4234)</f>
        <v/>
      </c>
      <c r="E4243" s="169" t="str">
        <f>IF(D4243="","",VLOOKUP(D4243,'Műszaki adattábla'!F:R,13,0))</f>
        <v/>
      </c>
      <c r="F4243" s="29" t="str">
        <f>IF(D4243="","",VLOOKUP(D4243,'Műszaki adattábla'!F:M,8,0))</f>
        <v/>
      </c>
      <c r="G4243" s="29" t="str">
        <f>IF(D4243="","",IF('Műszaki adattábla'!L4234="20-99",IF('Műszaki adattábla'!O4234="","Nem adott meg lekötött teljesítményt",VLOOKUP(D4243,'Műszaki adattábla'!F:O,10,0)),0))</f>
        <v/>
      </c>
      <c r="H4243" s="29" t="str">
        <f>IF(D4243="","",VLOOKUP(D4243,'Műszaki adattábla'!F:P,11,0))</f>
        <v/>
      </c>
      <c r="I4243" s="30"/>
      <c r="J4243" s="30"/>
      <c r="K4243" s="31" t="str">
        <f>IF(D4243="","",ROUND(((F4243*I4243*'Műszaki adattábla'!$C$7/'Műszaki adattábla'!$C$8)+(G4243*I4243)+(H4243*I4243))/12*'Műszaki adattábla'!T4234,0))</f>
        <v/>
      </c>
      <c r="L4243" s="32" t="str">
        <f t="shared" si="139"/>
        <v/>
      </c>
    </row>
    <row r="4244" spans="2:12" ht="14.4" thickBot="1" x14ac:dyDescent="0.3">
      <c r="B4244" s="28" t="str">
        <f t="shared" si="138"/>
        <v/>
      </c>
      <c r="C4244" s="167" t="str">
        <f>IF(D4244="","",VLOOKUP(D4244,'Műszaki adattábla'!F:G,2,0))</f>
        <v/>
      </c>
      <c r="D4244" s="168" t="str">
        <f>IF('Műszaki adattábla'!F4235="","",'Műszaki adattábla'!F4235)</f>
        <v/>
      </c>
      <c r="E4244" s="169" t="str">
        <f>IF(D4244="","",VLOOKUP(D4244,'Műszaki adattábla'!F:R,13,0))</f>
        <v/>
      </c>
      <c r="F4244" s="29" t="str">
        <f>IF(D4244="","",VLOOKUP(D4244,'Műszaki adattábla'!F:M,8,0))</f>
        <v/>
      </c>
      <c r="G4244" s="29" t="str">
        <f>IF(D4244="","",IF('Műszaki adattábla'!L4235="20-99",IF('Műszaki adattábla'!O4235="","Nem adott meg lekötött teljesítményt",VLOOKUP(D4244,'Műszaki adattábla'!F:O,10,0)),0))</f>
        <v/>
      </c>
      <c r="H4244" s="29" t="str">
        <f>IF(D4244="","",VLOOKUP(D4244,'Műszaki adattábla'!F:P,11,0))</f>
        <v/>
      </c>
      <c r="I4244" s="30"/>
      <c r="J4244" s="30"/>
      <c r="K4244" s="31" t="str">
        <f>IF(D4244="","",ROUND(((F4244*I4244*'Műszaki adattábla'!$C$7/'Műszaki adattábla'!$C$8)+(G4244*I4244)+(H4244*I4244))/12*'Műszaki adattábla'!T4235,0))</f>
        <v/>
      </c>
      <c r="L4244" s="32" t="str">
        <f t="shared" si="139"/>
        <v/>
      </c>
    </row>
    <row r="4245" spans="2:12" ht="14.4" thickBot="1" x14ac:dyDescent="0.3">
      <c r="B4245" s="28" t="str">
        <f t="shared" si="138"/>
        <v/>
      </c>
      <c r="C4245" s="167" t="str">
        <f>IF(D4245="","",VLOOKUP(D4245,'Műszaki adattábla'!F:G,2,0))</f>
        <v/>
      </c>
      <c r="D4245" s="168" t="str">
        <f>IF('Műszaki adattábla'!F4236="","",'Műszaki adattábla'!F4236)</f>
        <v/>
      </c>
      <c r="E4245" s="169" t="str">
        <f>IF(D4245="","",VLOOKUP(D4245,'Műszaki adattábla'!F:R,13,0))</f>
        <v/>
      </c>
      <c r="F4245" s="29" t="str">
        <f>IF(D4245="","",VLOOKUP(D4245,'Műszaki adattábla'!F:M,8,0))</f>
        <v/>
      </c>
      <c r="G4245" s="29" t="str">
        <f>IF(D4245="","",IF('Műszaki adattábla'!L4236="20-99",IF('Műszaki adattábla'!O4236="","Nem adott meg lekötött teljesítményt",VLOOKUP(D4245,'Műszaki adattábla'!F:O,10,0)),0))</f>
        <v/>
      </c>
      <c r="H4245" s="29" t="str">
        <f>IF(D4245="","",VLOOKUP(D4245,'Műszaki adattábla'!F:P,11,0))</f>
        <v/>
      </c>
      <c r="I4245" s="30"/>
      <c r="J4245" s="30"/>
      <c r="K4245" s="31" t="str">
        <f>IF(D4245="","",ROUND(((F4245*I4245*'Műszaki adattábla'!$C$7/'Műszaki adattábla'!$C$8)+(G4245*I4245)+(H4245*I4245))/12*'Műszaki adattábla'!T4236,0))</f>
        <v/>
      </c>
      <c r="L4245" s="32" t="str">
        <f t="shared" si="139"/>
        <v/>
      </c>
    </row>
    <row r="4246" spans="2:12" ht="14.4" thickBot="1" x14ac:dyDescent="0.3">
      <c r="B4246" s="28" t="str">
        <f t="shared" si="138"/>
        <v/>
      </c>
      <c r="C4246" s="167" t="str">
        <f>IF(D4246="","",VLOOKUP(D4246,'Műszaki adattábla'!F:G,2,0))</f>
        <v/>
      </c>
      <c r="D4246" s="168" t="str">
        <f>IF('Műszaki adattábla'!F4237="","",'Műszaki adattábla'!F4237)</f>
        <v/>
      </c>
      <c r="E4246" s="169" t="str">
        <f>IF(D4246="","",VLOOKUP(D4246,'Műszaki adattábla'!F:R,13,0))</f>
        <v/>
      </c>
      <c r="F4246" s="29" t="str">
        <f>IF(D4246="","",VLOOKUP(D4246,'Műszaki adattábla'!F:M,8,0))</f>
        <v/>
      </c>
      <c r="G4246" s="29" t="str">
        <f>IF(D4246="","",IF('Műszaki adattábla'!L4237="20-99",IF('Műszaki adattábla'!O4237="","Nem adott meg lekötött teljesítményt",VLOOKUP(D4246,'Műszaki adattábla'!F:O,10,0)),0))</f>
        <v/>
      </c>
      <c r="H4246" s="29" t="str">
        <f>IF(D4246="","",VLOOKUP(D4246,'Műszaki adattábla'!F:P,11,0))</f>
        <v/>
      </c>
      <c r="I4246" s="30"/>
      <c r="J4246" s="30"/>
      <c r="K4246" s="31" t="str">
        <f>IF(D4246="","",ROUND(((F4246*I4246*'Műszaki adattábla'!$C$7/'Műszaki adattábla'!$C$8)+(G4246*I4246)+(H4246*I4246))/12*'Műszaki adattábla'!T4237,0))</f>
        <v/>
      </c>
      <c r="L4246" s="32" t="str">
        <f t="shared" si="139"/>
        <v/>
      </c>
    </row>
    <row r="4247" spans="2:12" ht="14.4" thickBot="1" x14ac:dyDescent="0.3">
      <c r="B4247" s="28" t="str">
        <f t="shared" si="138"/>
        <v/>
      </c>
      <c r="C4247" s="167" t="str">
        <f>IF(D4247="","",VLOOKUP(D4247,'Műszaki adattábla'!F:G,2,0))</f>
        <v/>
      </c>
      <c r="D4247" s="168" t="str">
        <f>IF('Műszaki adattábla'!F4238="","",'Műszaki adattábla'!F4238)</f>
        <v/>
      </c>
      <c r="E4247" s="169" t="str">
        <f>IF(D4247="","",VLOOKUP(D4247,'Műszaki adattábla'!F:R,13,0))</f>
        <v/>
      </c>
      <c r="F4247" s="29" t="str">
        <f>IF(D4247="","",VLOOKUP(D4247,'Műszaki adattábla'!F:M,8,0))</f>
        <v/>
      </c>
      <c r="G4247" s="29" t="str">
        <f>IF(D4247="","",IF('Műszaki adattábla'!L4238="20-99",IF('Műszaki adattábla'!O4238="","Nem adott meg lekötött teljesítményt",VLOOKUP(D4247,'Műszaki adattábla'!F:O,10,0)),0))</f>
        <v/>
      </c>
      <c r="H4247" s="29" t="str">
        <f>IF(D4247="","",VLOOKUP(D4247,'Műszaki adattábla'!F:P,11,0))</f>
        <v/>
      </c>
      <c r="I4247" s="30"/>
      <c r="J4247" s="30"/>
      <c r="K4247" s="31" t="str">
        <f>IF(D4247="","",ROUND(((F4247*I4247*'Műszaki adattábla'!$C$7/'Műszaki adattábla'!$C$8)+(G4247*I4247)+(H4247*I4247))/12*'Műszaki adattábla'!T4238,0))</f>
        <v/>
      </c>
      <c r="L4247" s="32" t="str">
        <f t="shared" si="139"/>
        <v/>
      </c>
    </row>
    <row r="4248" spans="2:12" ht="14.4" thickBot="1" x14ac:dyDescent="0.3">
      <c r="B4248" s="28" t="str">
        <f t="shared" si="138"/>
        <v/>
      </c>
      <c r="C4248" s="167" t="str">
        <f>IF(D4248="","",VLOOKUP(D4248,'Műszaki adattábla'!F:G,2,0))</f>
        <v/>
      </c>
      <c r="D4248" s="168" t="str">
        <f>IF('Műszaki adattábla'!F4239="","",'Műszaki adattábla'!F4239)</f>
        <v/>
      </c>
      <c r="E4248" s="169" t="str">
        <f>IF(D4248="","",VLOOKUP(D4248,'Műszaki adattábla'!F:R,13,0))</f>
        <v/>
      </c>
      <c r="F4248" s="29" t="str">
        <f>IF(D4248="","",VLOOKUP(D4248,'Műszaki adattábla'!F:M,8,0))</f>
        <v/>
      </c>
      <c r="G4248" s="29" t="str">
        <f>IF(D4248="","",IF('Műszaki adattábla'!L4239="20-99",IF('Műszaki adattábla'!O4239="","Nem adott meg lekötött teljesítményt",VLOOKUP(D4248,'Műszaki adattábla'!F:O,10,0)),0))</f>
        <v/>
      </c>
      <c r="H4248" s="29" t="str">
        <f>IF(D4248="","",VLOOKUP(D4248,'Műszaki adattábla'!F:P,11,0))</f>
        <v/>
      </c>
      <c r="I4248" s="30"/>
      <c r="J4248" s="30"/>
      <c r="K4248" s="31" t="str">
        <f>IF(D4248="","",ROUND(((F4248*I4248*'Műszaki adattábla'!$C$7/'Műszaki adattábla'!$C$8)+(G4248*I4248)+(H4248*I4248))/12*'Műszaki adattábla'!T4239,0))</f>
        <v/>
      </c>
      <c r="L4248" s="32" t="str">
        <f t="shared" si="139"/>
        <v/>
      </c>
    </row>
    <row r="4249" spans="2:12" ht="14.4" thickBot="1" x14ac:dyDescent="0.3">
      <c r="B4249" s="28" t="str">
        <f t="shared" si="138"/>
        <v/>
      </c>
      <c r="C4249" s="167" t="str">
        <f>IF(D4249="","",VLOOKUP(D4249,'Műszaki adattábla'!F:G,2,0))</f>
        <v/>
      </c>
      <c r="D4249" s="168" t="str">
        <f>IF('Műszaki adattábla'!F4240="","",'Műszaki adattábla'!F4240)</f>
        <v/>
      </c>
      <c r="E4249" s="169" t="str">
        <f>IF(D4249="","",VLOOKUP(D4249,'Műszaki adattábla'!F:R,13,0))</f>
        <v/>
      </c>
      <c r="F4249" s="29" t="str">
        <f>IF(D4249="","",VLOOKUP(D4249,'Műszaki adattábla'!F:M,8,0))</f>
        <v/>
      </c>
      <c r="G4249" s="29" t="str">
        <f>IF(D4249="","",IF('Műszaki adattábla'!L4240="20-99",IF('Műszaki adattábla'!O4240="","Nem adott meg lekötött teljesítményt",VLOOKUP(D4249,'Műszaki adattábla'!F:O,10,0)),0))</f>
        <v/>
      </c>
      <c r="H4249" s="29" t="str">
        <f>IF(D4249="","",VLOOKUP(D4249,'Műszaki adattábla'!F:P,11,0))</f>
        <v/>
      </c>
      <c r="I4249" s="30"/>
      <c r="J4249" s="30"/>
      <c r="K4249" s="31" t="str">
        <f>IF(D4249="","",ROUND(((F4249*I4249*'Műszaki adattábla'!$C$7/'Műszaki adattábla'!$C$8)+(G4249*I4249)+(H4249*I4249))/12*'Műszaki adattábla'!T4240,0))</f>
        <v/>
      </c>
      <c r="L4249" s="32" t="str">
        <f t="shared" si="139"/>
        <v/>
      </c>
    </row>
    <row r="4250" spans="2:12" ht="14.4" thickBot="1" x14ac:dyDescent="0.3">
      <c r="B4250" s="28" t="str">
        <f t="shared" si="138"/>
        <v/>
      </c>
      <c r="C4250" s="167" t="str">
        <f>IF(D4250="","",VLOOKUP(D4250,'Műszaki adattábla'!F:G,2,0))</f>
        <v/>
      </c>
      <c r="D4250" s="168" t="str">
        <f>IF('Műszaki adattábla'!F4241="","",'Műszaki adattábla'!F4241)</f>
        <v/>
      </c>
      <c r="E4250" s="169" t="str">
        <f>IF(D4250="","",VLOOKUP(D4250,'Műszaki adattábla'!F:R,13,0))</f>
        <v/>
      </c>
      <c r="F4250" s="29" t="str">
        <f>IF(D4250="","",VLOOKUP(D4250,'Műszaki adattábla'!F:M,8,0))</f>
        <v/>
      </c>
      <c r="G4250" s="29" t="str">
        <f>IF(D4250="","",IF('Műszaki adattábla'!L4241="20-99",IF('Műszaki adattábla'!O4241="","Nem adott meg lekötött teljesítményt",VLOOKUP(D4250,'Műszaki adattábla'!F:O,10,0)),0))</f>
        <v/>
      </c>
      <c r="H4250" s="29" t="str">
        <f>IF(D4250="","",VLOOKUP(D4250,'Műszaki adattábla'!F:P,11,0))</f>
        <v/>
      </c>
      <c r="I4250" s="30"/>
      <c r="J4250" s="30"/>
      <c r="K4250" s="31" t="str">
        <f>IF(D4250="","",ROUND(((F4250*I4250*'Műszaki adattábla'!$C$7/'Műszaki adattábla'!$C$8)+(G4250*I4250)+(H4250*I4250))/12*'Műszaki adattábla'!T4241,0))</f>
        <v/>
      </c>
      <c r="L4250" s="32" t="str">
        <f t="shared" si="139"/>
        <v/>
      </c>
    </row>
    <row r="4251" spans="2:12" ht="14.4" thickBot="1" x14ac:dyDescent="0.3">
      <c r="B4251" s="28" t="str">
        <f t="shared" si="138"/>
        <v/>
      </c>
      <c r="C4251" s="167" t="str">
        <f>IF(D4251="","",VLOOKUP(D4251,'Műszaki adattábla'!F:G,2,0))</f>
        <v/>
      </c>
      <c r="D4251" s="168" t="str">
        <f>IF('Műszaki adattábla'!F4242="","",'Műszaki adattábla'!F4242)</f>
        <v/>
      </c>
      <c r="E4251" s="169" t="str">
        <f>IF(D4251="","",VLOOKUP(D4251,'Műszaki adattábla'!F:R,13,0))</f>
        <v/>
      </c>
      <c r="F4251" s="29" t="str">
        <f>IF(D4251="","",VLOOKUP(D4251,'Műszaki adattábla'!F:M,8,0))</f>
        <v/>
      </c>
      <c r="G4251" s="29" t="str">
        <f>IF(D4251="","",IF('Műszaki adattábla'!L4242="20-99",IF('Műszaki adattábla'!O4242="","Nem adott meg lekötött teljesítményt",VLOOKUP(D4251,'Műszaki adattábla'!F:O,10,0)),0))</f>
        <v/>
      </c>
      <c r="H4251" s="29" t="str">
        <f>IF(D4251="","",VLOOKUP(D4251,'Műszaki adattábla'!F:P,11,0))</f>
        <v/>
      </c>
      <c r="I4251" s="30"/>
      <c r="J4251" s="30"/>
      <c r="K4251" s="31" t="str">
        <f>IF(D4251="","",ROUND(((F4251*I4251*'Műszaki adattábla'!$C$7/'Műszaki adattábla'!$C$8)+(G4251*I4251)+(H4251*I4251))/12*'Műszaki adattábla'!T4242,0))</f>
        <v/>
      </c>
      <c r="L4251" s="32" t="str">
        <f t="shared" si="139"/>
        <v/>
      </c>
    </row>
    <row r="4252" spans="2:12" ht="14.4" thickBot="1" x14ac:dyDescent="0.3">
      <c r="B4252" s="28" t="str">
        <f t="shared" ref="B4252:B4315" si="140">IF(D4252="","",B4251+1)</f>
        <v/>
      </c>
      <c r="C4252" s="167" t="str">
        <f>IF(D4252="","",VLOOKUP(D4252,'Műszaki adattábla'!F:G,2,0))</f>
        <v/>
      </c>
      <c r="D4252" s="168" t="str">
        <f>IF('Műszaki adattábla'!F4243="","",'Műszaki adattábla'!F4243)</f>
        <v/>
      </c>
      <c r="E4252" s="169" t="str">
        <f>IF(D4252="","",VLOOKUP(D4252,'Műszaki adattábla'!F:R,13,0))</f>
        <v/>
      </c>
      <c r="F4252" s="29" t="str">
        <f>IF(D4252="","",VLOOKUP(D4252,'Műszaki adattábla'!F:M,8,0))</f>
        <v/>
      </c>
      <c r="G4252" s="29" t="str">
        <f>IF(D4252="","",IF('Műszaki adattábla'!L4243="20-99",IF('Műszaki adattábla'!O4243="","Nem adott meg lekötött teljesítményt",VLOOKUP(D4252,'Műszaki adattábla'!F:O,10,0)),0))</f>
        <v/>
      </c>
      <c r="H4252" s="29" t="str">
        <f>IF(D4252="","",VLOOKUP(D4252,'Műszaki adattábla'!F:P,11,0))</f>
        <v/>
      </c>
      <c r="I4252" s="30"/>
      <c r="J4252" s="30"/>
      <c r="K4252" s="31" t="str">
        <f>IF(D4252="","",ROUND(((F4252*I4252*'Műszaki adattábla'!$C$7/'Műszaki adattábla'!$C$8)+(G4252*I4252)+(H4252*I4252))/12*'Műszaki adattábla'!T4243,0))</f>
        <v/>
      </c>
      <c r="L4252" s="32" t="str">
        <f t="shared" ref="L4252:L4315" si="141">IF(D4252="","",ROUND((J4252/1000)*E4252,0))</f>
        <v/>
      </c>
    </row>
    <row r="4253" spans="2:12" ht="14.4" thickBot="1" x14ac:dyDescent="0.3">
      <c r="B4253" s="28" t="str">
        <f t="shared" si="140"/>
        <v/>
      </c>
      <c r="C4253" s="167" t="str">
        <f>IF(D4253="","",VLOOKUP(D4253,'Műszaki adattábla'!F:G,2,0))</f>
        <v/>
      </c>
      <c r="D4253" s="168" t="str">
        <f>IF('Műszaki adattábla'!F4244="","",'Műszaki adattábla'!F4244)</f>
        <v/>
      </c>
      <c r="E4253" s="169" t="str">
        <f>IF(D4253="","",VLOOKUP(D4253,'Műszaki adattábla'!F:R,13,0))</f>
        <v/>
      </c>
      <c r="F4253" s="29" t="str">
        <f>IF(D4253="","",VLOOKUP(D4253,'Műszaki adattábla'!F:M,8,0))</f>
        <v/>
      </c>
      <c r="G4253" s="29" t="str">
        <f>IF(D4253="","",IF('Műszaki adattábla'!L4244="20-99",IF('Műszaki adattábla'!O4244="","Nem adott meg lekötött teljesítményt",VLOOKUP(D4253,'Műszaki adattábla'!F:O,10,0)),0))</f>
        <v/>
      </c>
      <c r="H4253" s="29" t="str">
        <f>IF(D4253="","",VLOOKUP(D4253,'Műszaki adattábla'!F:P,11,0))</f>
        <v/>
      </c>
      <c r="I4253" s="30"/>
      <c r="J4253" s="30"/>
      <c r="K4253" s="31" t="str">
        <f>IF(D4253="","",ROUND(((F4253*I4253*'Műszaki adattábla'!$C$7/'Műszaki adattábla'!$C$8)+(G4253*I4253)+(H4253*I4253))/12*'Műszaki adattábla'!T4244,0))</f>
        <v/>
      </c>
      <c r="L4253" s="32" t="str">
        <f t="shared" si="141"/>
        <v/>
      </c>
    </row>
    <row r="4254" spans="2:12" ht="14.4" thickBot="1" x14ac:dyDescent="0.3">
      <c r="B4254" s="28" t="str">
        <f t="shared" si="140"/>
        <v/>
      </c>
      <c r="C4254" s="167" t="str">
        <f>IF(D4254="","",VLOOKUP(D4254,'Műszaki adattábla'!F:G,2,0))</f>
        <v/>
      </c>
      <c r="D4254" s="168" t="str">
        <f>IF('Műszaki adattábla'!F4245="","",'Műszaki adattábla'!F4245)</f>
        <v/>
      </c>
      <c r="E4254" s="169" t="str">
        <f>IF(D4254="","",VLOOKUP(D4254,'Műszaki adattábla'!F:R,13,0))</f>
        <v/>
      </c>
      <c r="F4254" s="29" t="str">
        <f>IF(D4254="","",VLOOKUP(D4254,'Műszaki adattábla'!F:M,8,0))</f>
        <v/>
      </c>
      <c r="G4254" s="29" t="str">
        <f>IF(D4254="","",IF('Műszaki adattábla'!L4245="20-99",IF('Műszaki adattábla'!O4245="","Nem adott meg lekötött teljesítményt",VLOOKUP(D4254,'Műszaki adattábla'!F:O,10,0)),0))</f>
        <v/>
      </c>
      <c r="H4254" s="29" t="str">
        <f>IF(D4254="","",VLOOKUP(D4254,'Műszaki adattábla'!F:P,11,0))</f>
        <v/>
      </c>
      <c r="I4254" s="30"/>
      <c r="J4254" s="30"/>
      <c r="K4254" s="31" t="str">
        <f>IF(D4254="","",ROUND(((F4254*I4254*'Műszaki adattábla'!$C$7/'Műszaki adattábla'!$C$8)+(G4254*I4254)+(H4254*I4254))/12*'Műszaki adattábla'!T4245,0))</f>
        <v/>
      </c>
      <c r="L4254" s="32" t="str">
        <f t="shared" si="141"/>
        <v/>
      </c>
    </row>
    <row r="4255" spans="2:12" ht="14.4" thickBot="1" x14ac:dyDescent="0.3">
      <c r="B4255" s="28" t="str">
        <f t="shared" si="140"/>
        <v/>
      </c>
      <c r="C4255" s="167" t="str">
        <f>IF(D4255="","",VLOOKUP(D4255,'Műszaki adattábla'!F:G,2,0))</f>
        <v/>
      </c>
      <c r="D4255" s="168" t="str">
        <f>IF('Műszaki adattábla'!F4246="","",'Műszaki adattábla'!F4246)</f>
        <v/>
      </c>
      <c r="E4255" s="169" t="str">
        <f>IF(D4255="","",VLOOKUP(D4255,'Műszaki adattábla'!F:R,13,0))</f>
        <v/>
      </c>
      <c r="F4255" s="29" t="str">
        <f>IF(D4255="","",VLOOKUP(D4255,'Műszaki adattábla'!F:M,8,0))</f>
        <v/>
      </c>
      <c r="G4255" s="29" t="str">
        <f>IF(D4255="","",IF('Műszaki adattábla'!L4246="20-99",IF('Műszaki adattábla'!O4246="","Nem adott meg lekötött teljesítményt",VLOOKUP(D4255,'Műszaki adattábla'!F:O,10,0)),0))</f>
        <v/>
      </c>
      <c r="H4255" s="29" t="str">
        <f>IF(D4255="","",VLOOKUP(D4255,'Műszaki adattábla'!F:P,11,0))</f>
        <v/>
      </c>
      <c r="I4255" s="30"/>
      <c r="J4255" s="30"/>
      <c r="K4255" s="31" t="str">
        <f>IF(D4255="","",ROUND(((F4255*I4255*'Műszaki adattábla'!$C$7/'Műszaki adattábla'!$C$8)+(G4255*I4255)+(H4255*I4255))/12*'Műszaki adattábla'!T4246,0))</f>
        <v/>
      </c>
      <c r="L4255" s="32" t="str">
        <f t="shared" si="141"/>
        <v/>
      </c>
    </row>
    <row r="4256" spans="2:12" ht="14.4" thickBot="1" x14ac:dyDescent="0.3">
      <c r="B4256" s="28" t="str">
        <f t="shared" si="140"/>
        <v/>
      </c>
      <c r="C4256" s="167" t="str">
        <f>IF(D4256="","",VLOOKUP(D4256,'Műszaki adattábla'!F:G,2,0))</f>
        <v/>
      </c>
      <c r="D4256" s="168" t="str">
        <f>IF('Műszaki adattábla'!F4247="","",'Műszaki adattábla'!F4247)</f>
        <v/>
      </c>
      <c r="E4256" s="169" t="str">
        <f>IF(D4256="","",VLOOKUP(D4256,'Műszaki adattábla'!F:R,13,0))</f>
        <v/>
      </c>
      <c r="F4256" s="29" t="str">
        <f>IF(D4256="","",VLOOKUP(D4256,'Műszaki adattábla'!F:M,8,0))</f>
        <v/>
      </c>
      <c r="G4256" s="29" t="str">
        <f>IF(D4256="","",IF('Műszaki adattábla'!L4247="20-99",IF('Műszaki adattábla'!O4247="","Nem adott meg lekötött teljesítményt",VLOOKUP(D4256,'Műszaki adattábla'!F:O,10,0)),0))</f>
        <v/>
      </c>
      <c r="H4256" s="29" t="str">
        <f>IF(D4256="","",VLOOKUP(D4256,'Műszaki adattábla'!F:P,11,0))</f>
        <v/>
      </c>
      <c r="I4256" s="30"/>
      <c r="J4256" s="30"/>
      <c r="K4256" s="31" t="str">
        <f>IF(D4256="","",ROUND(((F4256*I4256*'Műszaki adattábla'!$C$7/'Műszaki adattábla'!$C$8)+(G4256*I4256)+(H4256*I4256))/12*'Műszaki adattábla'!T4247,0))</f>
        <v/>
      </c>
      <c r="L4256" s="32" t="str">
        <f t="shared" si="141"/>
        <v/>
      </c>
    </row>
    <row r="4257" spans="2:12" ht="14.4" thickBot="1" x14ac:dyDescent="0.3">
      <c r="B4257" s="28" t="str">
        <f t="shared" si="140"/>
        <v/>
      </c>
      <c r="C4257" s="167" t="str">
        <f>IF(D4257="","",VLOOKUP(D4257,'Műszaki adattábla'!F:G,2,0))</f>
        <v/>
      </c>
      <c r="D4257" s="168" t="str">
        <f>IF('Műszaki adattábla'!F4248="","",'Műszaki adattábla'!F4248)</f>
        <v/>
      </c>
      <c r="E4257" s="169" t="str">
        <f>IF(D4257="","",VLOOKUP(D4257,'Műszaki adattábla'!F:R,13,0))</f>
        <v/>
      </c>
      <c r="F4257" s="29" t="str">
        <f>IF(D4257="","",VLOOKUP(D4257,'Műszaki adattábla'!F:M,8,0))</f>
        <v/>
      </c>
      <c r="G4257" s="29" t="str">
        <f>IF(D4257="","",IF('Műszaki adattábla'!L4248="20-99",IF('Műszaki adattábla'!O4248="","Nem adott meg lekötött teljesítményt",VLOOKUP(D4257,'Műszaki adattábla'!F:O,10,0)),0))</f>
        <v/>
      </c>
      <c r="H4257" s="29" t="str">
        <f>IF(D4257="","",VLOOKUP(D4257,'Műszaki adattábla'!F:P,11,0))</f>
        <v/>
      </c>
      <c r="I4257" s="30"/>
      <c r="J4257" s="30"/>
      <c r="K4257" s="31" t="str">
        <f>IF(D4257="","",ROUND(((F4257*I4257*'Műszaki adattábla'!$C$7/'Műszaki adattábla'!$C$8)+(G4257*I4257)+(H4257*I4257))/12*'Műszaki adattábla'!T4248,0))</f>
        <v/>
      </c>
      <c r="L4257" s="32" t="str">
        <f t="shared" si="141"/>
        <v/>
      </c>
    </row>
    <row r="4258" spans="2:12" ht="14.4" thickBot="1" x14ac:dyDescent="0.3">
      <c r="B4258" s="28" t="str">
        <f t="shared" si="140"/>
        <v/>
      </c>
      <c r="C4258" s="167" t="str">
        <f>IF(D4258="","",VLOOKUP(D4258,'Műszaki adattábla'!F:G,2,0))</f>
        <v/>
      </c>
      <c r="D4258" s="168" t="str">
        <f>IF('Műszaki adattábla'!F4249="","",'Műszaki adattábla'!F4249)</f>
        <v/>
      </c>
      <c r="E4258" s="169" t="str">
        <f>IF(D4258="","",VLOOKUP(D4258,'Műszaki adattábla'!F:R,13,0))</f>
        <v/>
      </c>
      <c r="F4258" s="29" t="str">
        <f>IF(D4258="","",VLOOKUP(D4258,'Műszaki adattábla'!F:M,8,0))</f>
        <v/>
      </c>
      <c r="G4258" s="29" t="str">
        <f>IF(D4258="","",IF('Műszaki adattábla'!L4249="20-99",IF('Műszaki adattábla'!O4249="","Nem adott meg lekötött teljesítményt",VLOOKUP(D4258,'Műszaki adattábla'!F:O,10,0)),0))</f>
        <v/>
      </c>
      <c r="H4258" s="29" t="str">
        <f>IF(D4258="","",VLOOKUP(D4258,'Műszaki adattábla'!F:P,11,0))</f>
        <v/>
      </c>
      <c r="I4258" s="30"/>
      <c r="J4258" s="30"/>
      <c r="K4258" s="31" t="str">
        <f>IF(D4258="","",ROUND(((F4258*I4258*'Műszaki adattábla'!$C$7/'Műszaki adattábla'!$C$8)+(G4258*I4258)+(H4258*I4258))/12*'Műszaki adattábla'!T4249,0))</f>
        <v/>
      </c>
      <c r="L4258" s="32" t="str">
        <f t="shared" si="141"/>
        <v/>
      </c>
    </row>
    <row r="4259" spans="2:12" ht="14.4" thickBot="1" x14ac:dyDescent="0.3">
      <c r="B4259" s="28" t="str">
        <f t="shared" si="140"/>
        <v/>
      </c>
      <c r="C4259" s="167" t="str">
        <f>IF(D4259="","",VLOOKUP(D4259,'Műszaki adattábla'!F:G,2,0))</f>
        <v/>
      </c>
      <c r="D4259" s="168" t="str">
        <f>IF('Műszaki adattábla'!F4250="","",'Műszaki adattábla'!F4250)</f>
        <v/>
      </c>
      <c r="E4259" s="169" t="str">
        <f>IF(D4259="","",VLOOKUP(D4259,'Műszaki adattábla'!F:R,13,0))</f>
        <v/>
      </c>
      <c r="F4259" s="29" t="str">
        <f>IF(D4259="","",VLOOKUP(D4259,'Műszaki adattábla'!F:M,8,0))</f>
        <v/>
      </c>
      <c r="G4259" s="29" t="str">
        <f>IF(D4259="","",IF('Műszaki adattábla'!L4250="20-99",IF('Műszaki adattábla'!O4250="","Nem adott meg lekötött teljesítményt",VLOOKUP(D4259,'Műszaki adattábla'!F:O,10,0)),0))</f>
        <v/>
      </c>
      <c r="H4259" s="29" t="str">
        <f>IF(D4259="","",VLOOKUP(D4259,'Műszaki adattábla'!F:P,11,0))</f>
        <v/>
      </c>
      <c r="I4259" s="30"/>
      <c r="J4259" s="30"/>
      <c r="K4259" s="31" t="str">
        <f>IF(D4259="","",ROUND(((F4259*I4259*'Műszaki adattábla'!$C$7/'Műszaki adattábla'!$C$8)+(G4259*I4259)+(H4259*I4259))/12*'Műszaki adattábla'!T4250,0))</f>
        <v/>
      </c>
      <c r="L4259" s="32" t="str">
        <f t="shared" si="141"/>
        <v/>
      </c>
    </row>
    <row r="4260" spans="2:12" ht="14.4" thickBot="1" x14ac:dyDescent="0.3">
      <c r="B4260" s="28" t="str">
        <f t="shared" si="140"/>
        <v/>
      </c>
      <c r="C4260" s="167" t="str">
        <f>IF(D4260="","",VLOOKUP(D4260,'Műszaki adattábla'!F:G,2,0))</f>
        <v/>
      </c>
      <c r="D4260" s="168" t="str">
        <f>IF('Műszaki adattábla'!F4251="","",'Műszaki adattábla'!F4251)</f>
        <v/>
      </c>
      <c r="E4260" s="169" t="str">
        <f>IF(D4260="","",VLOOKUP(D4260,'Műszaki adattábla'!F:R,13,0))</f>
        <v/>
      </c>
      <c r="F4260" s="29" t="str">
        <f>IF(D4260="","",VLOOKUP(D4260,'Műszaki adattábla'!F:M,8,0))</f>
        <v/>
      </c>
      <c r="G4260" s="29" t="str">
        <f>IF(D4260="","",IF('Műszaki adattábla'!L4251="20-99",IF('Műszaki adattábla'!O4251="","Nem adott meg lekötött teljesítményt",VLOOKUP(D4260,'Műszaki adattábla'!F:O,10,0)),0))</f>
        <v/>
      </c>
      <c r="H4260" s="29" t="str">
        <f>IF(D4260="","",VLOOKUP(D4260,'Műszaki adattábla'!F:P,11,0))</f>
        <v/>
      </c>
      <c r="I4260" s="30"/>
      <c r="J4260" s="30"/>
      <c r="K4260" s="31" t="str">
        <f>IF(D4260="","",ROUND(((F4260*I4260*'Műszaki adattábla'!$C$7/'Műszaki adattábla'!$C$8)+(G4260*I4260)+(H4260*I4260))/12*'Műszaki adattábla'!T4251,0))</f>
        <v/>
      </c>
      <c r="L4260" s="32" t="str">
        <f t="shared" si="141"/>
        <v/>
      </c>
    </row>
    <row r="4261" spans="2:12" ht="14.4" thickBot="1" x14ac:dyDescent="0.3">
      <c r="B4261" s="28" t="str">
        <f t="shared" si="140"/>
        <v/>
      </c>
      <c r="C4261" s="167" t="str">
        <f>IF(D4261="","",VLOOKUP(D4261,'Műszaki adattábla'!F:G,2,0))</f>
        <v/>
      </c>
      <c r="D4261" s="168" t="str">
        <f>IF('Műszaki adattábla'!F4252="","",'Műszaki adattábla'!F4252)</f>
        <v/>
      </c>
      <c r="E4261" s="169" t="str">
        <f>IF(D4261="","",VLOOKUP(D4261,'Műszaki adattábla'!F:R,13,0))</f>
        <v/>
      </c>
      <c r="F4261" s="29" t="str">
        <f>IF(D4261="","",VLOOKUP(D4261,'Műszaki adattábla'!F:M,8,0))</f>
        <v/>
      </c>
      <c r="G4261" s="29" t="str">
        <f>IF(D4261="","",IF('Műszaki adattábla'!L4252="20-99",IF('Műszaki adattábla'!O4252="","Nem adott meg lekötött teljesítményt",VLOOKUP(D4261,'Műszaki adattábla'!F:O,10,0)),0))</f>
        <v/>
      </c>
      <c r="H4261" s="29" t="str">
        <f>IF(D4261="","",VLOOKUP(D4261,'Műszaki adattábla'!F:P,11,0))</f>
        <v/>
      </c>
      <c r="I4261" s="30"/>
      <c r="J4261" s="30"/>
      <c r="K4261" s="31" t="str">
        <f>IF(D4261="","",ROUND(((F4261*I4261*'Műszaki adattábla'!$C$7/'Műszaki adattábla'!$C$8)+(G4261*I4261)+(H4261*I4261))/12*'Műszaki adattábla'!T4252,0))</f>
        <v/>
      </c>
      <c r="L4261" s="32" t="str">
        <f t="shared" si="141"/>
        <v/>
      </c>
    </row>
    <row r="4262" spans="2:12" ht="14.4" thickBot="1" x14ac:dyDescent="0.3">
      <c r="B4262" s="28" t="str">
        <f t="shared" si="140"/>
        <v/>
      </c>
      <c r="C4262" s="167" t="str">
        <f>IF(D4262="","",VLOOKUP(D4262,'Műszaki adattábla'!F:G,2,0))</f>
        <v/>
      </c>
      <c r="D4262" s="168" t="str">
        <f>IF('Műszaki adattábla'!F4253="","",'Műszaki adattábla'!F4253)</f>
        <v/>
      </c>
      <c r="E4262" s="169" t="str">
        <f>IF(D4262="","",VLOOKUP(D4262,'Műszaki adattábla'!F:R,13,0))</f>
        <v/>
      </c>
      <c r="F4262" s="29" t="str">
        <f>IF(D4262="","",VLOOKUP(D4262,'Műszaki adattábla'!F:M,8,0))</f>
        <v/>
      </c>
      <c r="G4262" s="29" t="str">
        <f>IF(D4262="","",IF('Műszaki adattábla'!L4253="20-99",IF('Műszaki adattábla'!O4253="","Nem adott meg lekötött teljesítményt",VLOOKUP(D4262,'Műszaki adattábla'!F:O,10,0)),0))</f>
        <v/>
      </c>
      <c r="H4262" s="29" t="str">
        <f>IF(D4262="","",VLOOKUP(D4262,'Műszaki adattábla'!F:P,11,0))</f>
        <v/>
      </c>
      <c r="I4262" s="30"/>
      <c r="J4262" s="30"/>
      <c r="K4262" s="31" t="str">
        <f>IF(D4262="","",ROUND(((F4262*I4262*'Műszaki adattábla'!$C$7/'Műszaki adattábla'!$C$8)+(G4262*I4262)+(H4262*I4262))/12*'Műszaki adattábla'!T4253,0))</f>
        <v/>
      </c>
      <c r="L4262" s="32" t="str">
        <f t="shared" si="141"/>
        <v/>
      </c>
    </row>
    <row r="4263" spans="2:12" ht="14.4" thickBot="1" x14ac:dyDescent="0.3">
      <c r="B4263" s="28" t="str">
        <f t="shared" si="140"/>
        <v/>
      </c>
      <c r="C4263" s="167" t="str">
        <f>IF(D4263="","",VLOOKUP(D4263,'Műszaki adattábla'!F:G,2,0))</f>
        <v/>
      </c>
      <c r="D4263" s="168" t="str">
        <f>IF('Műszaki adattábla'!F4254="","",'Műszaki adattábla'!F4254)</f>
        <v/>
      </c>
      <c r="E4263" s="169" t="str">
        <f>IF(D4263="","",VLOOKUP(D4263,'Műszaki adattábla'!F:R,13,0))</f>
        <v/>
      </c>
      <c r="F4263" s="29" t="str">
        <f>IF(D4263="","",VLOOKUP(D4263,'Műszaki adattábla'!F:M,8,0))</f>
        <v/>
      </c>
      <c r="G4263" s="29" t="str">
        <f>IF(D4263="","",IF('Műszaki adattábla'!L4254="20-99",IF('Műszaki adattábla'!O4254="","Nem adott meg lekötött teljesítményt",VLOOKUP(D4263,'Műszaki adattábla'!F:O,10,0)),0))</f>
        <v/>
      </c>
      <c r="H4263" s="29" t="str">
        <f>IF(D4263="","",VLOOKUP(D4263,'Műszaki adattábla'!F:P,11,0))</f>
        <v/>
      </c>
      <c r="I4263" s="30"/>
      <c r="J4263" s="30"/>
      <c r="K4263" s="31" t="str">
        <f>IF(D4263="","",ROUND(((F4263*I4263*'Műszaki adattábla'!$C$7/'Műszaki adattábla'!$C$8)+(G4263*I4263)+(H4263*I4263))/12*'Műszaki adattábla'!T4254,0))</f>
        <v/>
      </c>
      <c r="L4263" s="32" t="str">
        <f t="shared" si="141"/>
        <v/>
      </c>
    </row>
    <row r="4264" spans="2:12" ht="14.4" thickBot="1" x14ac:dyDescent="0.3">
      <c r="B4264" s="28" t="str">
        <f t="shared" si="140"/>
        <v/>
      </c>
      <c r="C4264" s="167" t="str">
        <f>IF(D4264="","",VLOOKUP(D4264,'Műszaki adattábla'!F:G,2,0))</f>
        <v/>
      </c>
      <c r="D4264" s="168" t="str">
        <f>IF('Műszaki adattábla'!F4255="","",'Műszaki adattábla'!F4255)</f>
        <v/>
      </c>
      <c r="E4264" s="169" t="str">
        <f>IF(D4264="","",VLOOKUP(D4264,'Műszaki adattábla'!F:R,13,0))</f>
        <v/>
      </c>
      <c r="F4264" s="29" t="str">
        <f>IF(D4264="","",VLOOKUP(D4264,'Műszaki adattábla'!F:M,8,0))</f>
        <v/>
      </c>
      <c r="G4264" s="29" t="str">
        <f>IF(D4264="","",IF('Műszaki adattábla'!L4255="20-99",IF('Műszaki adattábla'!O4255="","Nem adott meg lekötött teljesítményt",VLOOKUP(D4264,'Műszaki adattábla'!F:O,10,0)),0))</f>
        <v/>
      </c>
      <c r="H4264" s="29" t="str">
        <f>IF(D4264="","",VLOOKUP(D4264,'Műszaki adattábla'!F:P,11,0))</f>
        <v/>
      </c>
      <c r="I4264" s="30"/>
      <c r="J4264" s="30"/>
      <c r="K4264" s="31" t="str">
        <f>IF(D4264="","",ROUND(((F4264*I4264*'Műszaki adattábla'!$C$7/'Műszaki adattábla'!$C$8)+(G4264*I4264)+(H4264*I4264))/12*'Műszaki adattábla'!T4255,0))</f>
        <v/>
      </c>
      <c r="L4264" s="32" t="str">
        <f t="shared" si="141"/>
        <v/>
      </c>
    </row>
    <row r="4265" spans="2:12" ht="14.4" thickBot="1" x14ac:dyDescent="0.3">
      <c r="B4265" s="28" t="str">
        <f t="shared" si="140"/>
        <v/>
      </c>
      <c r="C4265" s="167" t="str">
        <f>IF(D4265="","",VLOOKUP(D4265,'Műszaki adattábla'!F:G,2,0))</f>
        <v/>
      </c>
      <c r="D4265" s="168" t="str">
        <f>IF('Műszaki adattábla'!F4256="","",'Műszaki adattábla'!F4256)</f>
        <v/>
      </c>
      <c r="E4265" s="169" t="str">
        <f>IF(D4265="","",VLOOKUP(D4265,'Műszaki adattábla'!F:R,13,0))</f>
        <v/>
      </c>
      <c r="F4265" s="29" t="str">
        <f>IF(D4265="","",VLOOKUP(D4265,'Műszaki adattábla'!F:M,8,0))</f>
        <v/>
      </c>
      <c r="G4265" s="29" t="str">
        <f>IF(D4265="","",IF('Műszaki adattábla'!L4256="20-99",IF('Műszaki adattábla'!O4256="","Nem adott meg lekötött teljesítményt",VLOOKUP(D4265,'Műszaki adattábla'!F:O,10,0)),0))</f>
        <v/>
      </c>
      <c r="H4265" s="29" t="str">
        <f>IF(D4265="","",VLOOKUP(D4265,'Műszaki adattábla'!F:P,11,0))</f>
        <v/>
      </c>
      <c r="I4265" s="30"/>
      <c r="J4265" s="30"/>
      <c r="K4265" s="31" t="str">
        <f>IF(D4265="","",ROUND(((F4265*I4265*'Műszaki adattábla'!$C$7/'Műszaki adattábla'!$C$8)+(G4265*I4265)+(H4265*I4265))/12*'Műszaki adattábla'!T4256,0))</f>
        <v/>
      </c>
      <c r="L4265" s="32" t="str">
        <f t="shared" si="141"/>
        <v/>
      </c>
    </row>
    <row r="4266" spans="2:12" ht="14.4" thickBot="1" x14ac:dyDescent="0.3">
      <c r="B4266" s="28" t="str">
        <f t="shared" si="140"/>
        <v/>
      </c>
      <c r="C4266" s="167" t="str">
        <f>IF(D4266="","",VLOOKUP(D4266,'Műszaki adattábla'!F:G,2,0))</f>
        <v/>
      </c>
      <c r="D4266" s="168" t="str">
        <f>IF('Műszaki adattábla'!F4257="","",'Műszaki adattábla'!F4257)</f>
        <v/>
      </c>
      <c r="E4266" s="169" t="str">
        <f>IF(D4266="","",VLOOKUP(D4266,'Műszaki adattábla'!F:R,13,0))</f>
        <v/>
      </c>
      <c r="F4266" s="29" t="str">
        <f>IF(D4266="","",VLOOKUP(D4266,'Műszaki adattábla'!F:M,8,0))</f>
        <v/>
      </c>
      <c r="G4266" s="29" t="str">
        <f>IF(D4266="","",IF('Műszaki adattábla'!L4257="20-99",IF('Műszaki adattábla'!O4257="","Nem adott meg lekötött teljesítményt",VLOOKUP(D4266,'Műszaki adattábla'!F:O,10,0)),0))</f>
        <v/>
      </c>
      <c r="H4266" s="29" t="str">
        <f>IF(D4266="","",VLOOKUP(D4266,'Műszaki adattábla'!F:P,11,0))</f>
        <v/>
      </c>
      <c r="I4266" s="30"/>
      <c r="J4266" s="30"/>
      <c r="K4266" s="31" t="str">
        <f>IF(D4266="","",ROUND(((F4266*I4266*'Műszaki adattábla'!$C$7/'Műszaki adattábla'!$C$8)+(G4266*I4266)+(H4266*I4266))/12*'Műszaki adattábla'!T4257,0))</f>
        <v/>
      </c>
      <c r="L4266" s="32" t="str">
        <f t="shared" si="141"/>
        <v/>
      </c>
    </row>
    <row r="4267" spans="2:12" ht="14.4" thickBot="1" x14ac:dyDescent="0.3">
      <c r="B4267" s="28" t="str">
        <f t="shared" si="140"/>
        <v/>
      </c>
      <c r="C4267" s="167" t="str">
        <f>IF(D4267="","",VLOOKUP(D4267,'Műszaki adattábla'!F:G,2,0))</f>
        <v/>
      </c>
      <c r="D4267" s="168" t="str">
        <f>IF('Műszaki adattábla'!F4258="","",'Műszaki adattábla'!F4258)</f>
        <v/>
      </c>
      <c r="E4267" s="169" t="str">
        <f>IF(D4267="","",VLOOKUP(D4267,'Műszaki adattábla'!F:R,13,0))</f>
        <v/>
      </c>
      <c r="F4267" s="29" t="str">
        <f>IF(D4267="","",VLOOKUP(D4267,'Műszaki adattábla'!F:M,8,0))</f>
        <v/>
      </c>
      <c r="G4267" s="29" t="str">
        <f>IF(D4267="","",IF('Műszaki adattábla'!L4258="20-99",IF('Műszaki adattábla'!O4258="","Nem adott meg lekötött teljesítményt",VLOOKUP(D4267,'Műszaki adattábla'!F:O,10,0)),0))</f>
        <v/>
      </c>
      <c r="H4267" s="29" t="str">
        <f>IF(D4267="","",VLOOKUP(D4267,'Műszaki adattábla'!F:P,11,0))</f>
        <v/>
      </c>
      <c r="I4267" s="30"/>
      <c r="J4267" s="30"/>
      <c r="K4267" s="31" t="str">
        <f>IF(D4267="","",ROUND(((F4267*I4267*'Műszaki adattábla'!$C$7/'Műszaki adattábla'!$C$8)+(G4267*I4267)+(H4267*I4267))/12*'Műszaki adattábla'!T4258,0))</f>
        <v/>
      </c>
      <c r="L4267" s="32" t="str">
        <f t="shared" si="141"/>
        <v/>
      </c>
    </row>
    <row r="4268" spans="2:12" ht="14.4" thickBot="1" x14ac:dyDescent="0.3">
      <c r="B4268" s="28" t="str">
        <f t="shared" si="140"/>
        <v/>
      </c>
      <c r="C4268" s="167" t="str">
        <f>IF(D4268="","",VLOOKUP(D4268,'Műszaki adattábla'!F:G,2,0))</f>
        <v/>
      </c>
      <c r="D4268" s="168" t="str">
        <f>IF('Műszaki adattábla'!F4259="","",'Műszaki adattábla'!F4259)</f>
        <v/>
      </c>
      <c r="E4268" s="169" t="str">
        <f>IF(D4268="","",VLOOKUP(D4268,'Műszaki adattábla'!F:R,13,0))</f>
        <v/>
      </c>
      <c r="F4268" s="29" t="str">
        <f>IF(D4268="","",VLOOKUP(D4268,'Műszaki adattábla'!F:M,8,0))</f>
        <v/>
      </c>
      <c r="G4268" s="29" t="str">
        <f>IF(D4268="","",IF('Műszaki adattábla'!L4259="20-99",IF('Műszaki adattábla'!O4259="","Nem adott meg lekötött teljesítményt",VLOOKUP(D4268,'Műszaki adattábla'!F:O,10,0)),0))</f>
        <v/>
      </c>
      <c r="H4268" s="29" t="str">
        <f>IF(D4268="","",VLOOKUP(D4268,'Műszaki adattábla'!F:P,11,0))</f>
        <v/>
      </c>
      <c r="I4268" s="30"/>
      <c r="J4268" s="30"/>
      <c r="K4268" s="31" t="str">
        <f>IF(D4268="","",ROUND(((F4268*I4268*'Műszaki adattábla'!$C$7/'Műszaki adattábla'!$C$8)+(G4268*I4268)+(H4268*I4268))/12*'Műszaki adattábla'!T4259,0))</f>
        <v/>
      </c>
      <c r="L4268" s="32" t="str">
        <f t="shared" si="141"/>
        <v/>
      </c>
    </row>
    <row r="4269" spans="2:12" ht="14.4" thickBot="1" x14ac:dyDescent="0.3">
      <c r="B4269" s="28" t="str">
        <f t="shared" si="140"/>
        <v/>
      </c>
      <c r="C4269" s="167" t="str">
        <f>IF(D4269="","",VLOOKUP(D4269,'Műszaki adattábla'!F:G,2,0))</f>
        <v/>
      </c>
      <c r="D4269" s="168" t="str">
        <f>IF('Műszaki adattábla'!F4260="","",'Műszaki adattábla'!F4260)</f>
        <v/>
      </c>
      <c r="E4269" s="169" t="str">
        <f>IF(D4269="","",VLOOKUP(D4269,'Műszaki adattábla'!F:R,13,0))</f>
        <v/>
      </c>
      <c r="F4269" s="29" t="str">
        <f>IF(D4269="","",VLOOKUP(D4269,'Műszaki adattábla'!F:M,8,0))</f>
        <v/>
      </c>
      <c r="G4269" s="29" t="str">
        <f>IF(D4269="","",IF('Műszaki adattábla'!L4260="20-99",IF('Műszaki adattábla'!O4260="","Nem adott meg lekötött teljesítményt",VLOOKUP(D4269,'Műszaki adattábla'!F:O,10,0)),0))</f>
        <v/>
      </c>
      <c r="H4269" s="29" t="str">
        <f>IF(D4269="","",VLOOKUP(D4269,'Műszaki adattábla'!F:P,11,0))</f>
        <v/>
      </c>
      <c r="I4269" s="30"/>
      <c r="J4269" s="30"/>
      <c r="K4269" s="31" t="str">
        <f>IF(D4269="","",ROUND(((F4269*I4269*'Műszaki adattábla'!$C$7/'Műszaki adattábla'!$C$8)+(G4269*I4269)+(H4269*I4269))/12*'Műszaki adattábla'!T4260,0))</f>
        <v/>
      </c>
      <c r="L4269" s="32" t="str">
        <f t="shared" si="141"/>
        <v/>
      </c>
    </row>
    <row r="4270" spans="2:12" ht="14.4" thickBot="1" x14ac:dyDescent="0.3">
      <c r="B4270" s="28" t="str">
        <f t="shared" si="140"/>
        <v/>
      </c>
      <c r="C4270" s="167" t="str">
        <f>IF(D4270="","",VLOOKUP(D4270,'Műszaki adattábla'!F:G,2,0))</f>
        <v/>
      </c>
      <c r="D4270" s="168" t="str">
        <f>IF('Műszaki adattábla'!F4261="","",'Műszaki adattábla'!F4261)</f>
        <v/>
      </c>
      <c r="E4270" s="169" t="str">
        <f>IF(D4270="","",VLOOKUP(D4270,'Műszaki adattábla'!F:R,13,0))</f>
        <v/>
      </c>
      <c r="F4270" s="29" t="str">
        <f>IF(D4270="","",VLOOKUP(D4270,'Műszaki adattábla'!F:M,8,0))</f>
        <v/>
      </c>
      <c r="G4270" s="29" t="str">
        <f>IF(D4270="","",IF('Műszaki adattábla'!L4261="20-99",IF('Műszaki adattábla'!O4261="","Nem adott meg lekötött teljesítményt",VLOOKUP(D4270,'Műszaki adattábla'!F:O,10,0)),0))</f>
        <v/>
      </c>
      <c r="H4270" s="29" t="str">
        <f>IF(D4270="","",VLOOKUP(D4270,'Műszaki adattábla'!F:P,11,0))</f>
        <v/>
      </c>
      <c r="I4270" s="30"/>
      <c r="J4270" s="30"/>
      <c r="K4270" s="31" t="str">
        <f>IF(D4270="","",ROUND(((F4270*I4270*'Műszaki adattábla'!$C$7/'Műszaki adattábla'!$C$8)+(G4270*I4270)+(H4270*I4270))/12*'Műszaki adattábla'!T4261,0))</f>
        <v/>
      </c>
      <c r="L4270" s="32" t="str">
        <f t="shared" si="141"/>
        <v/>
      </c>
    </row>
    <row r="4271" spans="2:12" ht="14.4" thickBot="1" x14ac:dyDescent="0.3">
      <c r="B4271" s="28" t="str">
        <f t="shared" si="140"/>
        <v/>
      </c>
      <c r="C4271" s="167" t="str">
        <f>IF(D4271="","",VLOOKUP(D4271,'Műszaki adattábla'!F:G,2,0))</f>
        <v/>
      </c>
      <c r="D4271" s="168" t="str">
        <f>IF('Műszaki adattábla'!F4262="","",'Műszaki adattábla'!F4262)</f>
        <v/>
      </c>
      <c r="E4271" s="169" t="str">
        <f>IF(D4271="","",VLOOKUP(D4271,'Műszaki adattábla'!F:R,13,0))</f>
        <v/>
      </c>
      <c r="F4271" s="29" t="str">
        <f>IF(D4271="","",VLOOKUP(D4271,'Műszaki adattábla'!F:M,8,0))</f>
        <v/>
      </c>
      <c r="G4271" s="29" t="str">
        <f>IF(D4271="","",IF('Műszaki adattábla'!L4262="20-99",IF('Műszaki adattábla'!O4262="","Nem adott meg lekötött teljesítményt",VLOOKUP(D4271,'Műszaki adattábla'!F:O,10,0)),0))</f>
        <v/>
      </c>
      <c r="H4271" s="29" t="str">
        <f>IF(D4271="","",VLOOKUP(D4271,'Műszaki adattábla'!F:P,11,0))</f>
        <v/>
      </c>
      <c r="I4271" s="30"/>
      <c r="J4271" s="30"/>
      <c r="K4271" s="31" t="str">
        <f>IF(D4271="","",ROUND(((F4271*I4271*'Műszaki adattábla'!$C$7/'Műszaki adattábla'!$C$8)+(G4271*I4271)+(H4271*I4271))/12*'Műszaki adattábla'!T4262,0))</f>
        <v/>
      </c>
      <c r="L4271" s="32" t="str">
        <f t="shared" si="141"/>
        <v/>
      </c>
    </row>
    <row r="4272" spans="2:12" ht="14.4" thickBot="1" x14ac:dyDescent="0.3">
      <c r="B4272" s="28" t="str">
        <f t="shared" si="140"/>
        <v/>
      </c>
      <c r="C4272" s="167" t="str">
        <f>IF(D4272="","",VLOOKUP(D4272,'Műszaki adattábla'!F:G,2,0))</f>
        <v/>
      </c>
      <c r="D4272" s="168" t="str">
        <f>IF('Műszaki adattábla'!F4263="","",'Műszaki adattábla'!F4263)</f>
        <v/>
      </c>
      <c r="E4272" s="169" t="str">
        <f>IF(D4272="","",VLOOKUP(D4272,'Műszaki adattábla'!F:R,13,0))</f>
        <v/>
      </c>
      <c r="F4272" s="29" t="str">
        <f>IF(D4272="","",VLOOKUP(D4272,'Műszaki adattábla'!F:M,8,0))</f>
        <v/>
      </c>
      <c r="G4272" s="29" t="str">
        <f>IF(D4272="","",IF('Műszaki adattábla'!L4263="20-99",IF('Műszaki adattábla'!O4263="","Nem adott meg lekötött teljesítményt",VLOOKUP(D4272,'Műszaki adattábla'!F:O,10,0)),0))</f>
        <v/>
      </c>
      <c r="H4272" s="29" t="str">
        <f>IF(D4272="","",VLOOKUP(D4272,'Műszaki adattábla'!F:P,11,0))</f>
        <v/>
      </c>
      <c r="I4272" s="30"/>
      <c r="J4272" s="30"/>
      <c r="K4272" s="31" t="str">
        <f>IF(D4272="","",ROUND(((F4272*I4272*'Műszaki adattábla'!$C$7/'Műszaki adattábla'!$C$8)+(G4272*I4272)+(H4272*I4272))/12*'Műszaki adattábla'!T4263,0))</f>
        <v/>
      </c>
      <c r="L4272" s="32" t="str">
        <f t="shared" si="141"/>
        <v/>
      </c>
    </row>
    <row r="4273" spans="2:12" ht="14.4" thickBot="1" x14ac:dyDescent="0.3">
      <c r="B4273" s="28" t="str">
        <f t="shared" si="140"/>
        <v/>
      </c>
      <c r="C4273" s="167" t="str">
        <f>IF(D4273="","",VLOOKUP(D4273,'Műszaki adattábla'!F:G,2,0))</f>
        <v/>
      </c>
      <c r="D4273" s="168" t="str">
        <f>IF('Műszaki adattábla'!F4264="","",'Műszaki adattábla'!F4264)</f>
        <v/>
      </c>
      <c r="E4273" s="169" t="str">
        <f>IF(D4273="","",VLOOKUP(D4273,'Műszaki adattábla'!F:R,13,0))</f>
        <v/>
      </c>
      <c r="F4273" s="29" t="str">
        <f>IF(D4273="","",VLOOKUP(D4273,'Műszaki adattábla'!F:M,8,0))</f>
        <v/>
      </c>
      <c r="G4273" s="29" t="str">
        <f>IF(D4273="","",IF('Műszaki adattábla'!L4264="20-99",IF('Műszaki adattábla'!O4264="","Nem adott meg lekötött teljesítményt",VLOOKUP(D4273,'Műszaki adattábla'!F:O,10,0)),0))</f>
        <v/>
      </c>
      <c r="H4273" s="29" t="str">
        <f>IF(D4273="","",VLOOKUP(D4273,'Műszaki adattábla'!F:P,11,0))</f>
        <v/>
      </c>
      <c r="I4273" s="30"/>
      <c r="J4273" s="30"/>
      <c r="K4273" s="31" t="str">
        <f>IF(D4273="","",ROUND(((F4273*I4273*'Műszaki adattábla'!$C$7/'Műszaki adattábla'!$C$8)+(G4273*I4273)+(H4273*I4273))/12*'Műszaki adattábla'!T4264,0))</f>
        <v/>
      </c>
      <c r="L4273" s="32" t="str">
        <f t="shared" si="141"/>
        <v/>
      </c>
    </row>
    <row r="4274" spans="2:12" ht="14.4" thickBot="1" x14ac:dyDescent="0.3">
      <c r="B4274" s="28" t="str">
        <f t="shared" si="140"/>
        <v/>
      </c>
      <c r="C4274" s="167" t="str">
        <f>IF(D4274="","",VLOOKUP(D4274,'Műszaki adattábla'!F:G,2,0))</f>
        <v/>
      </c>
      <c r="D4274" s="168" t="str">
        <f>IF('Műszaki adattábla'!F4265="","",'Műszaki adattábla'!F4265)</f>
        <v/>
      </c>
      <c r="E4274" s="169" t="str">
        <f>IF(D4274="","",VLOOKUP(D4274,'Műszaki adattábla'!F:R,13,0))</f>
        <v/>
      </c>
      <c r="F4274" s="29" t="str">
        <f>IF(D4274="","",VLOOKUP(D4274,'Műszaki adattábla'!F:M,8,0))</f>
        <v/>
      </c>
      <c r="G4274" s="29" t="str">
        <f>IF(D4274="","",IF('Műszaki adattábla'!L4265="20-99",IF('Műszaki adattábla'!O4265="","Nem adott meg lekötött teljesítményt",VLOOKUP(D4274,'Műszaki adattábla'!F:O,10,0)),0))</f>
        <v/>
      </c>
      <c r="H4274" s="29" t="str">
        <f>IF(D4274="","",VLOOKUP(D4274,'Műszaki adattábla'!F:P,11,0))</f>
        <v/>
      </c>
      <c r="I4274" s="30"/>
      <c r="J4274" s="30"/>
      <c r="K4274" s="31" t="str">
        <f>IF(D4274="","",ROUND(((F4274*I4274*'Műszaki adattábla'!$C$7/'Műszaki adattábla'!$C$8)+(G4274*I4274)+(H4274*I4274))/12*'Műszaki adattábla'!T4265,0))</f>
        <v/>
      </c>
      <c r="L4274" s="32" t="str">
        <f t="shared" si="141"/>
        <v/>
      </c>
    </row>
    <row r="4275" spans="2:12" ht="14.4" thickBot="1" x14ac:dyDescent="0.3">
      <c r="B4275" s="28" t="str">
        <f t="shared" si="140"/>
        <v/>
      </c>
      <c r="C4275" s="167" t="str">
        <f>IF(D4275="","",VLOOKUP(D4275,'Műszaki adattábla'!F:G,2,0))</f>
        <v/>
      </c>
      <c r="D4275" s="168" t="str">
        <f>IF('Műszaki adattábla'!F4266="","",'Műszaki adattábla'!F4266)</f>
        <v/>
      </c>
      <c r="E4275" s="169" t="str">
        <f>IF(D4275="","",VLOOKUP(D4275,'Műszaki adattábla'!F:R,13,0))</f>
        <v/>
      </c>
      <c r="F4275" s="29" t="str">
        <f>IF(D4275="","",VLOOKUP(D4275,'Műszaki adattábla'!F:M,8,0))</f>
        <v/>
      </c>
      <c r="G4275" s="29" t="str">
        <f>IF(D4275="","",IF('Műszaki adattábla'!L4266="20-99",IF('Műszaki adattábla'!O4266="","Nem adott meg lekötött teljesítményt",VLOOKUP(D4275,'Műszaki adattábla'!F:O,10,0)),0))</f>
        <v/>
      </c>
      <c r="H4275" s="29" t="str">
        <f>IF(D4275="","",VLOOKUP(D4275,'Műszaki adattábla'!F:P,11,0))</f>
        <v/>
      </c>
      <c r="I4275" s="30"/>
      <c r="J4275" s="30"/>
      <c r="K4275" s="31" t="str">
        <f>IF(D4275="","",ROUND(((F4275*I4275*'Műszaki adattábla'!$C$7/'Műszaki adattábla'!$C$8)+(G4275*I4275)+(H4275*I4275))/12*'Műszaki adattábla'!T4266,0))</f>
        <v/>
      </c>
      <c r="L4275" s="32" t="str">
        <f t="shared" si="141"/>
        <v/>
      </c>
    </row>
    <row r="4276" spans="2:12" ht="14.4" thickBot="1" x14ac:dyDescent="0.3">
      <c r="B4276" s="28" t="str">
        <f t="shared" si="140"/>
        <v/>
      </c>
      <c r="C4276" s="167" t="str">
        <f>IF(D4276="","",VLOOKUP(D4276,'Műszaki adattábla'!F:G,2,0))</f>
        <v/>
      </c>
      <c r="D4276" s="168" t="str">
        <f>IF('Műszaki adattábla'!F4267="","",'Műszaki adattábla'!F4267)</f>
        <v/>
      </c>
      <c r="E4276" s="169" t="str">
        <f>IF(D4276="","",VLOOKUP(D4276,'Műszaki adattábla'!F:R,13,0))</f>
        <v/>
      </c>
      <c r="F4276" s="29" t="str">
        <f>IF(D4276="","",VLOOKUP(D4276,'Műszaki adattábla'!F:M,8,0))</f>
        <v/>
      </c>
      <c r="G4276" s="29" t="str">
        <f>IF(D4276="","",IF('Műszaki adattábla'!L4267="20-99",IF('Műszaki adattábla'!O4267="","Nem adott meg lekötött teljesítményt",VLOOKUP(D4276,'Műszaki adattábla'!F:O,10,0)),0))</f>
        <v/>
      </c>
      <c r="H4276" s="29" t="str">
        <f>IF(D4276="","",VLOOKUP(D4276,'Műszaki adattábla'!F:P,11,0))</f>
        <v/>
      </c>
      <c r="I4276" s="30"/>
      <c r="J4276" s="30"/>
      <c r="K4276" s="31" t="str">
        <f>IF(D4276="","",ROUND(((F4276*I4276*'Műszaki adattábla'!$C$7/'Műszaki adattábla'!$C$8)+(G4276*I4276)+(H4276*I4276))/12*'Műszaki adattábla'!T4267,0))</f>
        <v/>
      </c>
      <c r="L4276" s="32" t="str">
        <f t="shared" si="141"/>
        <v/>
      </c>
    </row>
    <row r="4277" spans="2:12" ht="14.4" thickBot="1" x14ac:dyDescent="0.3">
      <c r="B4277" s="28" t="str">
        <f t="shared" si="140"/>
        <v/>
      </c>
      <c r="C4277" s="167" t="str">
        <f>IF(D4277="","",VLOOKUP(D4277,'Műszaki adattábla'!F:G,2,0))</f>
        <v/>
      </c>
      <c r="D4277" s="168" t="str">
        <f>IF('Műszaki adattábla'!F4268="","",'Műszaki adattábla'!F4268)</f>
        <v/>
      </c>
      <c r="E4277" s="169" t="str">
        <f>IF(D4277="","",VLOOKUP(D4277,'Műszaki adattábla'!F:R,13,0))</f>
        <v/>
      </c>
      <c r="F4277" s="29" t="str">
        <f>IF(D4277="","",VLOOKUP(D4277,'Műszaki adattábla'!F:M,8,0))</f>
        <v/>
      </c>
      <c r="G4277" s="29" t="str">
        <f>IF(D4277="","",IF('Műszaki adattábla'!L4268="20-99",IF('Műszaki adattábla'!O4268="","Nem adott meg lekötött teljesítményt",VLOOKUP(D4277,'Műszaki adattábla'!F:O,10,0)),0))</f>
        <v/>
      </c>
      <c r="H4277" s="29" t="str">
        <f>IF(D4277="","",VLOOKUP(D4277,'Műszaki adattábla'!F:P,11,0))</f>
        <v/>
      </c>
      <c r="I4277" s="30"/>
      <c r="J4277" s="30"/>
      <c r="K4277" s="31" t="str">
        <f>IF(D4277="","",ROUND(((F4277*I4277*'Műszaki adattábla'!$C$7/'Műszaki adattábla'!$C$8)+(G4277*I4277)+(H4277*I4277))/12*'Műszaki adattábla'!T4268,0))</f>
        <v/>
      </c>
      <c r="L4277" s="32" t="str">
        <f t="shared" si="141"/>
        <v/>
      </c>
    </row>
    <row r="4278" spans="2:12" ht="14.4" thickBot="1" x14ac:dyDescent="0.3">
      <c r="B4278" s="28" t="str">
        <f t="shared" si="140"/>
        <v/>
      </c>
      <c r="C4278" s="167" t="str">
        <f>IF(D4278="","",VLOOKUP(D4278,'Műszaki adattábla'!F:G,2,0))</f>
        <v/>
      </c>
      <c r="D4278" s="168" t="str">
        <f>IF('Műszaki adattábla'!F4269="","",'Műszaki adattábla'!F4269)</f>
        <v/>
      </c>
      <c r="E4278" s="169" t="str">
        <f>IF(D4278="","",VLOOKUP(D4278,'Műszaki adattábla'!F:R,13,0))</f>
        <v/>
      </c>
      <c r="F4278" s="29" t="str">
        <f>IF(D4278="","",VLOOKUP(D4278,'Műszaki adattábla'!F:M,8,0))</f>
        <v/>
      </c>
      <c r="G4278" s="29" t="str">
        <f>IF(D4278="","",IF('Műszaki adattábla'!L4269="20-99",IF('Műszaki adattábla'!O4269="","Nem adott meg lekötött teljesítményt",VLOOKUP(D4278,'Műszaki adattábla'!F:O,10,0)),0))</f>
        <v/>
      </c>
      <c r="H4278" s="29" t="str">
        <f>IF(D4278="","",VLOOKUP(D4278,'Műszaki adattábla'!F:P,11,0))</f>
        <v/>
      </c>
      <c r="I4278" s="30"/>
      <c r="J4278" s="30"/>
      <c r="K4278" s="31" t="str">
        <f>IF(D4278="","",ROUND(((F4278*I4278*'Műszaki adattábla'!$C$7/'Műszaki adattábla'!$C$8)+(G4278*I4278)+(H4278*I4278))/12*'Műszaki adattábla'!T4269,0))</f>
        <v/>
      </c>
      <c r="L4278" s="32" t="str">
        <f t="shared" si="141"/>
        <v/>
      </c>
    </row>
    <row r="4279" spans="2:12" ht="14.4" thickBot="1" x14ac:dyDescent="0.3">
      <c r="B4279" s="28" t="str">
        <f t="shared" si="140"/>
        <v/>
      </c>
      <c r="C4279" s="167" t="str">
        <f>IF(D4279="","",VLOOKUP(D4279,'Műszaki adattábla'!F:G,2,0))</f>
        <v/>
      </c>
      <c r="D4279" s="168" t="str">
        <f>IF('Műszaki adattábla'!F4270="","",'Műszaki adattábla'!F4270)</f>
        <v/>
      </c>
      <c r="E4279" s="169" t="str">
        <f>IF(D4279="","",VLOOKUP(D4279,'Műszaki adattábla'!F:R,13,0))</f>
        <v/>
      </c>
      <c r="F4279" s="29" t="str">
        <f>IF(D4279="","",VLOOKUP(D4279,'Műszaki adattábla'!F:M,8,0))</f>
        <v/>
      </c>
      <c r="G4279" s="29" t="str">
        <f>IF(D4279="","",IF('Műszaki adattábla'!L4270="20-99",IF('Műszaki adattábla'!O4270="","Nem adott meg lekötött teljesítményt",VLOOKUP(D4279,'Műszaki adattábla'!F:O,10,0)),0))</f>
        <v/>
      </c>
      <c r="H4279" s="29" t="str">
        <f>IF(D4279="","",VLOOKUP(D4279,'Műszaki adattábla'!F:P,11,0))</f>
        <v/>
      </c>
      <c r="I4279" s="30"/>
      <c r="J4279" s="30"/>
      <c r="K4279" s="31" t="str">
        <f>IF(D4279="","",ROUND(((F4279*I4279*'Műszaki adattábla'!$C$7/'Műszaki adattábla'!$C$8)+(G4279*I4279)+(H4279*I4279))/12*'Műszaki adattábla'!T4270,0))</f>
        <v/>
      </c>
      <c r="L4279" s="32" t="str">
        <f t="shared" si="141"/>
        <v/>
      </c>
    </row>
    <row r="4280" spans="2:12" ht="14.4" thickBot="1" x14ac:dyDescent="0.3">
      <c r="B4280" s="28" t="str">
        <f t="shared" si="140"/>
        <v/>
      </c>
      <c r="C4280" s="167" t="str">
        <f>IF(D4280="","",VLOOKUP(D4280,'Műszaki adattábla'!F:G,2,0))</f>
        <v/>
      </c>
      <c r="D4280" s="168" t="str">
        <f>IF('Műszaki adattábla'!F4271="","",'Műszaki adattábla'!F4271)</f>
        <v/>
      </c>
      <c r="E4280" s="169" t="str">
        <f>IF(D4280="","",VLOOKUP(D4280,'Műszaki adattábla'!F:R,13,0))</f>
        <v/>
      </c>
      <c r="F4280" s="29" t="str">
        <f>IF(D4280="","",VLOOKUP(D4280,'Műszaki adattábla'!F:M,8,0))</f>
        <v/>
      </c>
      <c r="G4280" s="29" t="str">
        <f>IF(D4280="","",IF('Műszaki adattábla'!L4271="20-99",IF('Műszaki adattábla'!O4271="","Nem adott meg lekötött teljesítményt",VLOOKUP(D4280,'Műszaki adattábla'!F:O,10,0)),0))</f>
        <v/>
      </c>
      <c r="H4280" s="29" t="str">
        <f>IF(D4280="","",VLOOKUP(D4280,'Műszaki adattábla'!F:P,11,0))</f>
        <v/>
      </c>
      <c r="I4280" s="30"/>
      <c r="J4280" s="30"/>
      <c r="K4280" s="31" t="str">
        <f>IF(D4280="","",ROUND(((F4280*I4280*'Műszaki adattábla'!$C$7/'Műszaki adattábla'!$C$8)+(G4280*I4280)+(H4280*I4280))/12*'Műszaki adattábla'!T4271,0))</f>
        <v/>
      </c>
      <c r="L4280" s="32" t="str">
        <f t="shared" si="141"/>
        <v/>
      </c>
    </row>
    <row r="4281" spans="2:12" ht="14.4" thickBot="1" x14ac:dyDescent="0.3">
      <c r="B4281" s="28" t="str">
        <f t="shared" si="140"/>
        <v/>
      </c>
      <c r="C4281" s="167" t="str">
        <f>IF(D4281="","",VLOOKUP(D4281,'Műszaki adattábla'!F:G,2,0))</f>
        <v/>
      </c>
      <c r="D4281" s="168" t="str">
        <f>IF('Műszaki adattábla'!F4272="","",'Műszaki adattábla'!F4272)</f>
        <v/>
      </c>
      <c r="E4281" s="169" t="str">
        <f>IF(D4281="","",VLOOKUP(D4281,'Műszaki adattábla'!F:R,13,0))</f>
        <v/>
      </c>
      <c r="F4281" s="29" t="str">
        <f>IF(D4281="","",VLOOKUP(D4281,'Műszaki adattábla'!F:M,8,0))</f>
        <v/>
      </c>
      <c r="G4281" s="29" t="str">
        <f>IF(D4281="","",IF('Műszaki adattábla'!L4272="20-99",IF('Műszaki adattábla'!O4272="","Nem adott meg lekötött teljesítményt",VLOOKUP(D4281,'Műszaki adattábla'!F:O,10,0)),0))</f>
        <v/>
      </c>
      <c r="H4281" s="29" t="str">
        <f>IF(D4281="","",VLOOKUP(D4281,'Műszaki adattábla'!F:P,11,0))</f>
        <v/>
      </c>
      <c r="I4281" s="30"/>
      <c r="J4281" s="30"/>
      <c r="K4281" s="31" t="str">
        <f>IF(D4281="","",ROUND(((F4281*I4281*'Műszaki adattábla'!$C$7/'Műszaki adattábla'!$C$8)+(G4281*I4281)+(H4281*I4281))/12*'Műszaki adattábla'!T4272,0))</f>
        <v/>
      </c>
      <c r="L4281" s="32" t="str">
        <f t="shared" si="141"/>
        <v/>
      </c>
    </row>
    <row r="4282" spans="2:12" ht="14.4" thickBot="1" x14ac:dyDescent="0.3">
      <c r="B4282" s="28" t="str">
        <f t="shared" si="140"/>
        <v/>
      </c>
      <c r="C4282" s="167" t="str">
        <f>IF(D4282="","",VLOOKUP(D4282,'Műszaki adattábla'!F:G,2,0))</f>
        <v/>
      </c>
      <c r="D4282" s="168" t="str">
        <f>IF('Műszaki adattábla'!F4273="","",'Műszaki adattábla'!F4273)</f>
        <v/>
      </c>
      <c r="E4282" s="169" t="str">
        <f>IF(D4282="","",VLOOKUP(D4282,'Műszaki adattábla'!F:R,13,0))</f>
        <v/>
      </c>
      <c r="F4282" s="29" t="str">
        <f>IF(D4282="","",VLOOKUP(D4282,'Műszaki adattábla'!F:M,8,0))</f>
        <v/>
      </c>
      <c r="G4282" s="29" t="str">
        <f>IF(D4282="","",IF('Műszaki adattábla'!L4273="20-99",IF('Műszaki adattábla'!O4273="","Nem adott meg lekötött teljesítményt",VLOOKUP(D4282,'Műszaki adattábla'!F:O,10,0)),0))</f>
        <v/>
      </c>
      <c r="H4282" s="29" t="str">
        <f>IF(D4282="","",VLOOKUP(D4282,'Műszaki adattábla'!F:P,11,0))</f>
        <v/>
      </c>
      <c r="I4282" s="30"/>
      <c r="J4282" s="30"/>
      <c r="K4282" s="31" t="str">
        <f>IF(D4282="","",ROUND(((F4282*I4282*'Műszaki adattábla'!$C$7/'Műszaki adattábla'!$C$8)+(G4282*I4282)+(H4282*I4282))/12*'Műszaki adattábla'!T4273,0))</f>
        <v/>
      </c>
      <c r="L4282" s="32" t="str">
        <f t="shared" si="141"/>
        <v/>
      </c>
    </row>
    <row r="4283" spans="2:12" ht="14.4" thickBot="1" x14ac:dyDescent="0.3">
      <c r="B4283" s="28" t="str">
        <f t="shared" si="140"/>
        <v/>
      </c>
      <c r="C4283" s="167" t="str">
        <f>IF(D4283="","",VLOOKUP(D4283,'Műszaki adattábla'!F:G,2,0))</f>
        <v/>
      </c>
      <c r="D4283" s="168" t="str">
        <f>IF('Műszaki adattábla'!F4274="","",'Műszaki adattábla'!F4274)</f>
        <v/>
      </c>
      <c r="E4283" s="169" t="str">
        <f>IF(D4283="","",VLOOKUP(D4283,'Műszaki adattábla'!F:R,13,0))</f>
        <v/>
      </c>
      <c r="F4283" s="29" t="str">
        <f>IF(D4283="","",VLOOKUP(D4283,'Műszaki adattábla'!F:M,8,0))</f>
        <v/>
      </c>
      <c r="G4283" s="29" t="str">
        <f>IF(D4283="","",IF('Műszaki adattábla'!L4274="20-99",IF('Műszaki adattábla'!O4274="","Nem adott meg lekötött teljesítményt",VLOOKUP(D4283,'Műszaki adattábla'!F:O,10,0)),0))</f>
        <v/>
      </c>
      <c r="H4283" s="29" t="str">
        <f>IF(D4283="","",VLOOKUP(D4283,'Műszaki adattábla'!F:P,11,0))</f>
        <v/>
      </c>
      <c r="I4283" s="30"/>
      <c r="J4283" s="30"/>
      <c r="K4283" s="31" t="str">
        <f>IF(D4283="","",ROUND(((F4283*I4283*'Műszaki adattábla'!$C$7/'Műszaki adattábla'!$C$8)+(G4283*I4283)+(H4283*I4283))/12*'Műszaki adattábla'!T4274,0))</f>
        <v/>
      </c>
      <c r="L4283" s="32" t="str">
        <f t="shared" si="141"/>
        <v/>
      </c>
    </row>
    <row r="4284" spans="2:12" ht="14.4" thickBot="1" x14ac:dyDescent="0.3">
      <c r="B4284" s="28" t="str">
        <f t="shared" si="140"/>
        <v/>
      </c>
      <c r="C4284" s="167" t="str">
        <f>IF(D4284="","",VLOOKUP(D4284,'Műszaki adattábla'!F:G,2,0))</f>
        <v/>
      </c>
      <c r="D4284" s="168" t="str">
        <f>IF('Műszaki adattábla'!F4275="","",'Műszaki adattábla'!F4275)</f>
        <v/>
      </c>
      <c r="E4284" s="169" t="str">
        <f>IF(D4284="","",VLOOKUP(D4284,'Műszaki adattábla'!F:R,13,0))</f>
        <v/>
      </c>
      <c r="F4284" s="29" t="str">
        <f>IF(D4284="","",VLOOKUP(D4284,'Műszaki adattábla'!F:M,8,0))</f>
        <v/>
      </c>
      <c r="G4284" s="29" t="str">
        <f>IF(D4284="","",IF('Műszaki adattábla'!L4275="20-99",IF('Műszaki adattábla'!O4275="","Nem adott meg lekötött teljesítményt",VLOOKUP(D4284,'Műszaki adattábla'!F:O,10,0)),0))</f>
        <v/>
      </c>
      <c r="H4284" s="29" t="str">
        <f>IF(D4284="","",VLOOKUP(D4284,'Műszaki adattábla'!F:P,11,0))</f>
        <v/>
      </c>
      <c r="I4284" s="30"/>
      <c r="J4284" s="30"/>
      <c r="K4284" s="31" t="str">
        <f>IF(D4284="","",ROUND(((F4284*I4284*'Műszaki adattábla'!$C$7/'Műszaki adattábla'!$C$8)+(G4284*I4284)+(H4284*I4284))/12*'Műszaki adattábla'!T4275,0))</f>
        <v/>
      </c>
      <c r="L4284" s="32" t="str">
        <f t="shared" si="141"/>
        <v/>
      </c>
    </row>
    <row r="4285" spans="2:12" ht="14.4" thickBot="1" x14ac:dyDescent="0.3">
      <c r="B4285" s="28" t="str">
        <f t="shared" si="140"/>
        <v/>
      </c>
      <c r="C4285" s="167" t="str">
        <f>IF(D4285="","",VLOOKUP(D4285,'Műszaki adattábla'!F:G,2,0))</f>
        <v/>
      </c>
      <c r="D4285" s="168" t="str">
        <f>IF('Műszaki adattábla'!F4276="","",'Műszaki adattábla'!F4276)</f>
        <v/>
      </c>
      <c r="E4285" s="169" t="str">
        <f>IF(D4285="","",VLOOKUP(D4285,'Műszaki adattábla'!F:R,13,0))</f>
        <v/>
      </c>
      <c r="F4285" s="29" t="str">
        <f>IF(D4285="","",VLOOKUP(D4285,'Műszaki adattábla'!F:M,8,0))</f>
        <v/>
      </c>
      <c r="G4285" s="29" t="str">
        <f>IF(D4285="","",IF('Műszaki adattábla'!L4276="20-99",IF('Műszaki adattábla'!O4276="","Nem adott meg lekötött teljesítményt",VLOOKUP(D4285,'Műszaki adattábla'!F:O,10,0)),0))</f>
        <v/>
      </c>
      <c r="H4285" s="29" t="str">
        <f>IF(D4285="","",VLOOKUP(D4285,'Műszaki adattábla'!F:P,11,0))</f>
        <v/>
      </c>
      <c r="I4285" s="30"/>
      <c r="J4285" s="30"/>
      <c r="K4285" s="31" t="str">
        <f>IF(D4285="","",ROUND(((F4285*I4285*'Műszaki adattábla'!$C$7/'Műszaki adattábla'!$C$8)+(G4285*I4285)+(H4285*I4285))/12*'Műszaki adattábla'!T4276,0))</f>
        <v/>
      </c>
      <c r="L4285" s="32" t="str">
        <f t="shared" si="141"/>
        <v/>
      </c>
    </row>
    <row r="4286" spans="2:12" ht="14.4" thickBot="1" x14ac:dyDescent="0.3">
      <c r="B4286" s="28" t="str">
        <f t="shared" si="140"/>
        <v/>
      </c>
      <c r="C4286" s="167" t="str">
        <f>IF(D4286="","",VLOOKUP(D4286,'Műszaki adattábla'!F:G,2,0))</f>
        <v/>
      </c>
      <c r="D4286" s="168" t="str">
        <f>IF('Műszaki adattábla'!F4277="","",'Műszaki adattábla'!F4277)</f>
        <v/>
      </c>
      <c r="E4286" s="169" t="str">
        <f>IF(D4286="","",VLOOKUP(D4286,'Műszaki adattábla'!F:R,13,0))</f>
        <v/>
      </c>
      <c r="F4286" s="29" t="str">
        <f>IF(D4286="","",VLOOKUP(D4286,'Műszaki adattábla'!F:M,8,0))</f>
        <v/>
      </c>
      <c r="G4286" s="29" t="str">
        <f>IF(D4286="","",IF('Műszaki adattábla'!L4277="20-99",IF('Műszaki adattábla'!O4277="","Nem adott meg lekötött teljesítményt",VLOOKUP(D4286,'Műszaki adattábla'!F:O,10,0)),0))</f>
        <v/>
      </c>
      <c r="H4286" s="29" t="str">
        <f>IF(D4286="","",VLOOKUP(D4286,'Műszaki adattábla'!F:P,11,0))</f>
        <v/>
      </c>
      <c r="I4286" s="30"/>
      <c r="J4286" s="30"/>
      <c r="K4286" s="31" t="str">
        <f>IF(D4286="","",ROUND(((F4286*I4286*'Műszaki adattábla'!$C$7/'Műszaki adattábla'!$C$8)+(G4286*I4286)+(H4286*I4286))/12*'Műszaki adattábla'!T4277,0))</f>
        <v/>
      </c>
      <c r="L4286" s="32" t="str">
        <f t="shared" si="141"/>
        <v/>
      </c>
    </row>
    <row r="4287" spans="2:12" ht="14.4" thickBot="1" x14ac:dyDescent="0.3">
      <c r="B4287" s="28" t="str">
        <f t="shared" si="140"/>
        <v/>
      </c>
      <c r="C4287" s="167" t="str">
        <f>IF(D4287="","",VLOOKUP(D4287,'Műszaki adattábla'!F:G,2,0))</f>
        <v/>
      </c>
      <c r="D4287" s="168" t="str">
        <f>IF('Műszaki adattábla'!F4278="","",'Műszaki adattábla'!F4278)</f>
        <v/>
      </c>
      <c r="E4287" s="169" t="str">
        <f>IF(D4287="","",VLOOKUP(D4287,'Műszaki adattábla'!F:R,13,0))</f>
        <v/>
      </c>
      <c r="F4287" s="29" t="str">
        <f>IF(D4287="","",VLOOKUP(D4287,'Műszaki adattábla'!F:M,8,0))</f>
        <v/>
      </c>
      <c r="G4287" s="29" t="str">
        <f>IF(D4287="","",IF('Műszaki adattábla'!L4278="20-99",IF('Műszaki adattábla'!O4278="","Nem adott meg lekötött teljesítményt",VLOOKUP(D4287,'Műszaki adattábla'!F:O,10,0)),0))</f>
        <v/>
      </c>
      <c r="H4287" s="29" t="str">
        <f>IF(D4287="","",VLOOKUP(D4287,'Műszaki adattábla'!F:P,11,0))</f>
        <v/>
      </c>
      <c r="I4287" s="30"/>
      <c r="J4287" s="30"/>
      <c r="K4287" s="31" t="str">
        <f>IF(D4287="","",ROUND(((F4287*I4287*'Műszaki adattábla'!$C$7/'Műszaki adattábla'!$C$8)+(G4287*I4287)+(H4287*I4287))/12*'Műszaki adattábla'!T4278,0))</f>
        <v/>
      </c>
      <c r="L4287" s="32" t="str">
        <f t="shared" si="141"/>
        <v/>
      </c>
    </row>
    <row r="4288" spans="2:12" ht="14.4" thickBot="1" x14ac:dyDescent="0.3">
      <c r="B4288" s="28" t="str">
        <f t="shared" si="140"/>
        <v/>
      </c>
      <c r="C4288" s="167" t="str">
        <f>IF(D4288="","",VLOOKUP(D4288,'Műszaki adattábla'!F:G,2,0))</f>
        <v/>
      </c>
      <c r="D4288" s="168" t="str">
        <f>IF('Műszaki adattábla'!F4279="","",'Műszaki adattábla'!F4279)</f>
        <v/>
      </c>
      <c r="E4288" s="169" t="str">
        <f>IF(D4288="","",VLOOKUP(D4288,'Műszaki adattábla'!F:R,13,0))</f>
        <v/>
      </c>
      <c r="F4288" s="29" t="str">
        <f>IF(D4288="","",VLOOKUP(D4288,'Műszaki adattábla'!F:M,8,0))</f>
        <v/>
      </c>
      <c r="G4288" s="29" t="str">
        <f>IF(D4288="","",IF('Műszaki adattábla'!L4279="20-99",IF('Műszaki adattábla'!O4279="","Nem adott meg lekötött teljesítményt",VLOOKUP(D4288,'Műszaki adattábla'!F:O,10,0)),0))</f>
        <v/>
      </c>
      <c r="H4288" s="29" t="str">
        <f>IF(D4288="","",VLOOKUP(D4288,'Műszaki adattábla'!F:P,11,0))</f>
        <v/>
      </c>
      <c r="I4288" s="30"/>
      <c r="J4288" s="30"/>
      <c r="K4288" s="31" t="str">
        <f>IF(D4288="","",ROUND(((F4288*I4288*'Műszaki adattábla'!$C$7/'Műszaki adattábla'!$C$8)+(G4288*I4288)+(H4288*I4288))/12*'Műszaki adattábla'!T4279,0))</f>
        <v/>
      </c>
      <c r="L4288" s="32" t="str">
        <f t="shared" si="141"/>
        <v/>
      </c>
    </row>
    <row r="4289" spans="2:12" ht="14.4" thickBot="1" x14ac:dyDescent="0.3">
      <c r="B4289" s="28" t="str">
        <f t="shared" si="140"/>
        <v/>
      </c>
      <c r="C4289" s="167" t="str">
        <f>IF(D4289="","",VLOOKUP(D4289,'Műszaki adattábla'!F:G,2,0))</f>
        <v/>
      </c>
      <c r="D4289" s="168" t="str">
        <f>IF('Műszaki adattábla'!F4280="","",'Műszaki adattábla'!F4280)</f>
        <v/>
      </c>
      <c r="E4289" s="169" t="str">
        <f>IF(D4289="","",VLOOKUP(D4289,'Műszaki adattábla'!F:R,13,0))</f>
        <v/>
      </c>
      <c r="F4289" s="29" t="str">
        <f>IF(D4289="","",VLOOKUP(D4289,'Műszaki adattábla'!F:M,8,0))</f>
        <v/>
      </c>
      <c r="G4289" s="29" t="str">
        <f>IF(D4289="","",IF('Műszaki adattábla'!L4280="20-99",IF('Műszaki adattábla'!O4280="","Nem adott meg lekötött teljesítményt",VLOOKUP(D4289,'Műszaki adattábla'!F:O,10,0)),0))</f>
        <v/>
      </c>
      <c r="H4289" s="29" t="str">
        <f>IF(D4289="","",VLOOKUP(D4289,'Műszaki adattábla'!F:P,11,0))</f>
        <v/>
      </c>
      <c r="I4289" s="30"/>
      <c r="J4289" s="30"/>
      <c r="K4289" s="31" t="str">
        <f>IF(D4289="","",ROUND(((F4289*I4289*'Műszaki adattábla'!$C$7/'Műszaki adattábla'!$C$8)+(G4289*I4289)+(H4289*I4289))/12*'Műszaki adattábla'!T4280,0))</f>
        <v/>
      </c>
      <c r="L4289" s="32" t="str">
        <f t="shared" si="141"/>
        <v/>
      </c>
    </row>
    <row r="4290" spans="2:12" ht="14.4" thickBot="1" x14ac:dyDescent="0.3">
      <c r="B4290" s="28" t="str">
        <f t="shared" si="140"/>
        <v/>
      </c>
      <c r="C4290" s="167" t="str">
        <f>IF(D4290="","",VLOOKUP(D4290,'Műszaki adattábla'!F:G,2,0))</f>
        <v/>
      </c>
      <c r="D4290" s="168" t="str">
        <f>IF('Műszaki adattábla'!F4281="","",'Műszaki adattábla'!F4281)</f>
        <v/>
      </c>
      <c r="E4290" s="169" t="str">
        <f>IF(D4290="","",VLOOKUP(D4290,'Műszaki adattábla'!F:R,13,0))</f>
        <v/>
      </c>
      <c r="F4290" s="29" t="str">
        <f>IF(D4290="","",VLOOKUP(D4290,'Műszaki adattábla'!F:M,8,0))</f>
        <v/>
      </c>
      <c r="G4290" s="29" t="str">
        <f>IF(D4290="","",IF('Műszaki adattábla'!L4281="20-99",IF('Műszaki adattábla'!O4281="","Nem adott meg lekötött teljesítményt",VLOOKUP(D4290,'Műszaki adattábla'!F:O,10,0)),0))</f>
        <v/>
      </c>
      <c r="H4290" s="29" t="str">
        <f>IF(D4290="","",VLOOKUP(D4290,'Műszaki adattábla'!F:P,11,0))</f>
        <v/>
      </c>
      <c r="I4290" s="30"/>
      <c r="J4290" s="30"/>
      <c r="K4290" s="31" t="str">
        <f>IF(D4290="","",ROUND(((F4290*I4290*'Műszaki adattábla'!$C$7/'Műszaki adattábla'!$C$8)+(G4290*I4290)+(H4290*I4290))/12*'Műszaki adattábla'!T4281,0))</f>
        <v/>
      </c>
      <c r="L4290" s="32" t="str">
        <f t="shared" si="141"/>
        <v/>
      </c>
    </row>
    <row r="4291" spans="2:12" ht="14.4" thickBot="1" x14ac:dyDescent="0.3">
      <c r="B4291" s="28" t="str">
        <f t="shared" si="140"/>
        <v/>
      </c>
      <c r="C4291" s="167" t="str">
        <f>IF(D4291="","",VLOOKUP(D4291,'Műszaki adattábla'!F:G,2,0))</f>
        <v/>
      </c>
      <c r="D4291" s="168" t="str">
        <f>IF('Műszaki adattábla'!F4282="","",'Műszaki adattábla'!F4282)</f>
        <v/>
      </c>
      <c r="E4291" s="169" t="str">
        <f>IF(D4291="","",VLOOKUP(D4291,'Műszaki adattábla'!F:R,13,0))</f>
        <v/>
      </c>
      <c r="F4291" s="29" t="str">
        <f>IF(D4291="","",VLOOKUP(D4291,'Műszaki adattábla'!F:M,8,0))</f>
        <v/>
      </c>
      <c r="G4291" s="29" t="str">
        <f>IF(D4291="","",IF('Műszaki adattábla'!L4282="20-99",IF('Műszaki adattábla'!O4282="","Nem adott meg lekötött teljesítményt",VLOOKUP(D4291,'Műszaki adattábla'!F:O,10,0)),0))</f>
        <v/>
      </c>
      <c r="H4291" s="29" t="str">
        <f>IF(D4291="","",VLOOKUP(D4291,'Műszaki adattábla'!F:P,11,0))</f>
        <v/>
      </c>
      <c r="I4291" s="30"/>
      <c r="J4291" s="30"/>
      <c r="K4291" s="31" t="str">
        <f>IF(D4291="","",ROUND(((F4291*I4291*'Műszaki adattábla'!$C$7/'Műszaki adattábla'!$C$8)+(G4291*I4291)+(H4291*I4291))/12*'Műszaki adattábla'!T4282,0))</f>
        <v/>
      </c>
      <c r="L4291" s="32" t="str">
        <f t="shared" si="141"/>
        <v/>
      </c>
    </row>
    <row r="4292" spans="2:12" ht="14.4" thickBot="1" x14ac:dyDescent="0.3">
      <c r="B4292" s="28" t="str">
        <f t="shared" si="140"/>
        <v/>
      </c>
      <c r="C4292" s="167" t="str">
        <f>IF(D4292="","",VLOOKUP(D4292,'Műszaki adattábla'!F:G,2,0))</f>
        <v/>
      </c>
      <c r="D4292" s="168" t="str">
        <f>IF('Műszaki adattábla'!F4283="","",'Műszaki adattábla'!F4283)</f>
        <v/>
      </c>
      <c r="E4292" s="169" t="str">
        <f>IF(D4292="","",VLOOKUP(D4292,'Műszaki adattábla'!F:R,13,0))</f>
        <v/>
      </c>
      <c r="F4292" s="29" t="str">
        <f>IF(D4292="","",VLOOKUP(D4292,'Műszaki adattábla'!F:M,8,0))</f>
        <v/>
      </c>
      <c r="G4292" s="29" t="str">
        <f>IF(D4292="","",IF('Műszaki adattábla'!L4283="20-99",IF('Műszaki adattábla'!O4283="","Nem adott meg lekötött teljesítményt",VLOOKUP(D4292,'Műszaki adattábla'!F:O,10,0)),0))</f>
        <v/>
      </c>
      <c r="H4292" s="29" t="str">
        <f>IF(D4292="","",VLOOKUP(D4292,'Műszaki adattábla'!F:P,11,0))</f>
        <v/>
      </c>
      <c r="I4292" s="30"/>
      <c r="J4292" s="30"/>
      <c r="K4292" s="31" t="str">
        <f>IF(D4292="","",ROUND(((F4292*I4292*'Műszaki adattábla'!$C$7/'Műszaki adattábla'!$C$8)+(G4292*I4292)+(H4292*I4292))/12*'Műszaki adattábla'!T4283,0))</f>
        <v/>
      </c>
      <c r="L4292" s="32" t="str">
        <f t="shared" si="141"/>
        <v/>
      </c>
    </row>
    <row r="4293" spans="2:12" ht="14.4" thickBot="1" x14ac:dyDescent="0.3">
      <c r="B4293" s="28" t="str">
        <f t="shared" si="140"/>
        <v/>
      </c>
      <c r="C4293" s="167" t="str">
        <f>IF(D4293="","",VLOOKUP(D4293,'Műszaki adattábla'!F:G,2,0))</f>
        <v/>
      </c>
      <c r="D4293" s="168" t="str">
        <f>IF('Műszaki adattábla'!F4284="","",'Műszaki adattábla'!F4284)</f>
        <v/>
      </c>
      <c r="E4293" s="169" t="str">
        <f>IF(D4293="","",VLOOKUP(D4293,'Műszaki adattábla'!F:R,13,0))</f>
        <v/>
      </c>
      <c r="F4293" s="29" t="str">
        <f>IF(D4293="","",VLOOKUP(D4293,'Műszaki adattábla'!F:M,8,0))</f>
        <v/>
      </c>
      <c r="G4293" s="29" t="str">
        <f>IF(D4293="","",IF('Műszaki adattábla'!L4284="20-99",IF('Műszaki adattábla'!O4284="","Nem adott meg lekötött teljesítményt",VLOOKUP(D4293,'Műszaki adattábla'!F:O,10,0)),0))</f>
        <v/>
      </c>
      <c r="H4293" s="29" t="str">
        <f>IF(D4293="","",VLOOKUP(D4293,'Műszaki adattábla'!F:P,11,0))</f>
        <v/>
      </c>
      <c r="I4293" s="30"/>
      <c r="J4293" s="30"/>
      <c r="K4293" s="31" t="str">
        <f>IF(D4293="","",ROUND(((F4293*I4293*'Műszaki adattábla'!$C$7/'Műszaki adattábla'!$C$8)+(G4293*I4293)+(H4293*I4293))/12*'Műszaki adattábla'!T4284,0))</f>
        <v/>
      </c>
      <c r="L4293" s="32" t="str">
        <f t="shared" si="141"/>
        <v/>
      </c>
    </row>
    <row r="4294" spans="2:12" ht="14.4" thickBot="1" x14ac:dyDescent="0.3">
      <c r="B4294" s="28" t="str">
        <f t="shared" si="140"/>
        <v/>
      </c>
      <c r="C4294" s="167" t="str">
        <f>IF(D4294="","",VLOOKUP(D4294,'Műszaki adattábla'!F:G,2,0))</f>
        <v/>
      </c>
      <c r="D4294" s="168" t="str">
        <f>IF('Műszaki adattábla'!F4285="","",'Műszaki adattábla'!F4285)</f>
        <v/>
      </c>
      <c r="E4294" s="169" t="str">
        <f>IF(D4294="","",VLOOKUP(D4294,'Műszaki adattábla'!F:R,13,0))</f>
        <v/>
      </c>
      <c r="F4294" s="29" t="str">
        <f>IF(D4294="","",VLOOKUP(D4294,'Műszaki adattábla'!F:M,8,0))</f>
        <v/>
      </c>
      <c r="G4294" s="29" t="str">
        <f>IF(D4294="","",IF('Műszaki adattábla'!L4285="20-99",IF('Műszaki adattábla'!O4285="","Nem adott meg lekötött teljesítményt",VLOOKUP(D4294,'Műszaki adattábla'!F:O,10,0)),0))</f>
        <v/>
      </c>
      <c r="H4294" s="29" t="str">
        <f>IF(D4294="","",VLOOKUP(D4294,'Műszaki adattábla'!F:P,11,0))</f>
        <v/>
      </c>
      <c r="I4294" s="30"/>
      <c r="J4294" s="30"/>
      <c r="K4294" s="31" t="str">
        <f>IF(D4294="","",ROUND(((F4294*I4294*'Műszaki adattábla'!$C$7/'Műszaki adattábla'!$C$8)+(G4294*I4294)+(H4294*I4294))/12*'Műszaki adattábla'!T4285,0))</f>
        <v/>
      </c>
      <c r="L4294" s="32" t="str">
        <f t="shared" si="141"/>
        <v/>
      </c>
    </row>
    <row r="4295" spans="2:12" ht="14.4" thickBot="1" x14ac:dyDescent="0.3">
      <c r="B4295" s="28" t="str">
        <f t="shared" si="140"/>
        <v/>
      </c>
      <c r="C4295" s="167" t="str">
        <f>IF(D4295="","",VLOOKUP(D4295,'Műszaki adattábla'!F:G,2,0))</f>
        <v/>
      </c>
      <c r="D4295" s="168" t="str">
        <f>IF('Műszaki adattábla'!F4286="","",'Műszaki adattábla'!F4286)</f>
        <v/>
      </c>
      <c r="E4295" s="169" t="str">
        <f>IF(D4295="","",VLOOKUP(D4295,'Műszaki adattábla'!F:R,13,0))</f>
        <v/>
      </c>
      <c r="F4295" s="29" t="str">
        <f>IF(D4295="","",VLOOKUP(D4295,'Műszaki adattábla'!F:M,8,0))</f>
        <v/>
      </c>
      <c r="G4295" s="29" t="str">
        <f>IF(D4295="","",IF('Műszaki adattábla'!L4286="20-99",IF('Műszaki adattábla'!O4286="","Nem adott meg lekötött teljesítményt",VLOOKUP(D4295,'Műszaki adattábla'!F:O,10,0)),0))</f>
        <v/>
      </c>
      <c r="H4295" s="29" t="str">
        <f>IF(D4295="","",VLOOKUP(D4295,'Műszaki adattábla'!F:P,11,0))</f>
        <v/>
      </c>
      <c r="I4295" s="30"/>
      <c r="J4295" s="30"/>
      <c r="K4295" s="31" t="str">
        <f>IF(D4295="","",ROUND(((F4295*I4295*'Műszaki adattábla'!$C$7/'Műszaki adattábla'!$C$8)+(G4295*I4295)+(H4295*I4295))/12*'Műszaki adattábla'!T4286,0))</f>
        <v/>
      </c>
      <c r="L4295" s="32" t="str">
        <f t="shared" si="141"/>
        <v/>
      </c>
    </row>
    <row r="4296" spans="2:12" ht="14.4" thickBot="1" x14ac:dyDescent="0.3">
      <c r="B4296" s="28" t="str">
        <f t="shared" si="140"/>
        <v/>
      </c>
      <c r="C4296" s="167" t="str">
        <f>IF(D4296="","",VLOOKUP(D4296,'Műszaki adattábla'!F:G,2,0))</f>
        <v/>
      </c>
      <c r="D4296" s="168" t="str">
        <f>IF('Műszaki adattábla'!F4287="","",'Műszaki adattábla'!F4287)</f>
        <v/>
      </c>
      <c r="E4296" s="169" t="str">
        <f>IF(D4296="","",VLOOKUP(D4296,'Műszaki adattábla'!F:R,13,0))</f>
        <v/>
      </c>
      <c r="F4296" s="29" t="str">
        <f>IF(D4296="","",VLOOKUP(D4296,'Műszaki adattábla'!F:M,8,0))</f>
        <v/>
      </c>
      <c r="G4296" s="29" t="str">
        <f>IF(D4296="","",IF('Műszaki adattábla'!L4287="20-99",IF('Műszaki adattábla'!O4287="","Nem adott meg lekötött teljesítményt",VLOOKUP(D4296,'Műszaki adattábla'!F:O,10,0)),0))</f>
        <v/>
      </c>
      <c r="H4296" s="29" t="str">
        <f>IF(D4296="","",VLOOKUP(D4296,'Műszaki adattábla'!F:P,11,0))</f>
        <v/>
      </c>
      <c r="I4296" s="30"/>
      <c r="J4296" s="30"/>
      <c r="K4296" s="31" t="str">
        <f>IF(D4296="","",ROUND(((F4296*I4296*'Műszaki adattábla'!$C$7/'Műszaki adattábla'!$C$8)+(G4296*I4296)+(H4296*I4296))/12*'Műszaki adattábla'!T4287,0))</f>
        <v/>
      </c>
      <c r="L4296" s="32" t="str">
        <f t="shared" si="141"/>
        <v/>
      </c>
    </row>
    <row r="4297" spans="2:12" ht="14.4" thickBot="1" x14ac:dyDescent="0.3">
      <c r="B4297" s="28" t="str">
        <f t="shared" si="140"/>
        <v/>
      </c>
      <c r="C4297" s="167" t="str">
        <f>IF(D4297="","",VLOOKUP(D4297,'Műszaki adattábla'!F:G,2,0))</f>
        <v/>
      </c>
      <c r="D4297" s="168" t="str">
        <f>IF('Műszaki adattábla'!F4288="","",'Műszaki adattábla'!F4288)</f>
        <v/>
      </c>
      <c r="E4297" s="169" t="str">
        <f>IF(D4297="","",VLOOKUP(D4297,'Műszaki adattábla'!F:R,13,0))</f>
        <v/>
      </c>
      <c r="F4297" s="29" t="str">
        <f>IF(D4297="","",VLOOKUP(D4297,'Műszaki adattábla'!F:M,8,0))</f>
        <v/>
      </c>
      <c r="G4297" s="29" t="str">
        <f>IF(D4297="","",IF('Műszaki adattábla'!L4288="20-99",IF('Műszaki adattábla'!O4288="","Nem adott meg lekötött teljesítményt",VLOOKUP(D4297,'Műszaki adattábla'!F:O,10,0)),0))</f>
        <v/>
      </c>
      <c r="H4297" s="29" t="str">
        <f>IF(D4297="","",VLOOKUP(D4297,'Műszaki adattábla'!F:P,11,0))</f>
        <v/>
      </c>
      <c r="I4297" s="30"/>
      <c r="J4297" s="30"/>
      <c r="K4297" s="31" t="str">
        <f>IF(D4297="","",ROUND(((F4297*I4297*'Műszaki adattábla'!$C$7/'Műszaki adattábla'!$C$8)+(G4297*I4297)+(H4297*I4297))/12*'Műszaki adattábla'!T4288,0))</f>
        <v/>
      </c>
      <c r="L4297" s="32" t="str">
        <f t="shared" si="141"/>
        <v/>
      </c>
    </row>
    <row r="4298" spans="2:12" ht="14.4" thickBot="1" x14ac:dyDescent="0.3">
      <c r="B4298" s="28" t="str">
        <f t="shared" si="140"/>
        <v/>
      </c>
      <c r="C4298" s="167" t="str">
        <f>IF(D4298="","",VLOOKUP(D4298,'Műszaki adattábla'!F:G,2,0))</f>
        <v/>
      </c>
      <c r="D4298" s="168" t="str">
        <f>IF('Műszaki adattábla'!F4289="","",'Műszaki adattábla'!F4289)</f>
        <v/>
      </c>
      <c r="E4298" s="169" t="str">
        <f>IF(D4298="","",VLOOKUP(D4298,'Műszaki adattábla'!F:R,13,0))</f>
        <v/>
      </c>
      <c r="F4298" s="29" t="str">
        <f>IF(D4298="","",VLOOKUP(D4298,'Műszaki adattábla'!F:M,8,0))</f>
        <v/>
      </c>
      <c r="G4298" s="29" t="str">
        <f>IF(D4298="","",IF('Műszaki adattábla'!L4289="20-99",IF('Műszaki adattábla'!O4289="","Nem adott meg lekötött teljesítményt",VLOOKUP(D4298,'Műszaki adattábla'!F:O,10,0)),0))</f>
        <v/>
      </c>
      <c r="H4298" s="29" t="str">
        <f>IF(D4298="","",VLOOKUP(D4298,'Műszaki adattábla'!F:P,11,0))</f>
        <v/>
      </c>
      <c r="I4298" s="30"/>
      <c r="J4298" s="30"/>
      <c r="K4298" s="31" t="str">
        <f>IF(D4298="","",ROUND(((F4298*I4298*'Műszaki adattábla'!$C$7/'Műszaki adattábla'!$C$8)+(G4298*I4298)+(H4298*I4298))/12*'Műszaki adattábla'!T4289,0))</f>
        <v/>
      </c>
      <c r="L4298" s="32" t="str">
        <f t="shared" si="141"/>
        <v/>
      </c>
    </row>
    <row r="4299" spans="2:12" ht="14.4" thickBot="1" x14ac:dyDescent="0.3">
      <c r="B4299" s="28" t="str">
        <f t="shared" si="140"/>
        <v/>
      </c>
      <c r="C4299" s="167" t="str">
        <f>IF(D4299="","",VLOOKUP(D4299,'Műszaki adattábla'!F:G,2,0))</f>
        <v/>
      </c>
      <c r="D4299" s="168" t="str">
        <f>IF('Műszaki adattábla'!F4290="","",'Műszaki adattábla'!F4290)</f>
        <v/>
      </c>
      <c r="E4299" s="169" t="str">
        <f>IF(D4299="","",VLOOKUP(D4299,'Műszaki adattábla'!F:R,13,0))</f>
        <v/>
      </c>
      <c r="F4299" s="29" t="str">
        <f>IF(D4299="","",VLOOKUP(D4299,'Műszaki adattábla'!F:M,8,0))</f>
        <v/>
      </c>
      <c r="G4299" s="29" t="str">
        <f>IF(D4299="","",IF('Műszaki adattábla'!L4290="20-99",IF('Műszaki adattábla'!O4290="","Nem adott meg lekötött teljesítményt",VLOOKUP(D4299,'Műszaki adattábla'!F:O,10,0)),0))</f>
        <v/>
      </c>
      <c r="H4299" s="29" t="str">
        <f>IF(D4299="","",VLOOKUP(D4299,'Műszaki adattábla'!F:P,11,0))</f>
        <v/>
      </c>
      <c r="I4299" s="30"/>
      <c r="J4299" s="30"/>
      <c r="K4299" s="31" t="str">
        <f>IF(D4299="","",ROUND(((F4299*I4299*'Műszaki adattábla'!$C$7/'Műszaki adattábla'!$C$8)+(G4299*I4299)+(H4299*I4299))/12*'Műszaki adattábla'!T4290,0))</f>
        <v/>
      </c>
      <c r="L4299" s="32" t="str">
        <f t="shared" si="141"/>
        <v/>
      </c>
    </row>
    <row r="4300" spans="2:12" ht="14.4" thickBot="1" x14ac:dyDescent="0.3">
      <c r="B4300" s="28" t="str">
        <f t="shared" si="140"/>
        <v/>
      </c>
      <c r="C4300" s="167" t="str">
        <f>IF(D4300="","",VLOOKUP(D4300,'Műszaki adattábla'!F:G,2,0))</f>
        <v/>
      </c>
      <c r="D4300" s="168" t="str">
        <f>IF('Műszaki adattábla'!F4291="","",'Műszaki adattábla'!F4291)</f>
        <v/>
      </c>
      <c r="E4300" s="169" t="str">
        <f>IF(D4300="","",VLOOKUP(D4300,'Műszaki adattábla'!F:R,13,0))</f>
        <v/>
      </c>
      <c r="F4300" s="29" t="str">
        <f>IF(D4300="","",VLOOKUP(D4300,'Műszaki adattábla'!F:M,8,0))</f>
        <v/>
      </c>
      <c r="G4300" s="29" t="str">
        <f>IF(D4300="","",IF('Műszaki adattábla'!L4291="20-99",IF('Műszaki adattábla'!O4291="","Nem adott meg lekötött teljesítményt",VLOOKUP(D4300,'Műszaki adattábla'!F:O,10,0)),0))</f>
        <v/>
      </c>
      <c r="H4300" s="29" t="str">
        <f>IF(D4300="","",VLOOKUP(D4300,'Műszaki adattábla'!F:P,11,0))</f>
        <v/>
      </c>
      <c r="I4300" s="30"/>
      <c r="J4300" s="30"/>
      <c r="K4300" s="31" t="str">
        <f>IF(D4300="","",ROUND(((F4300*I4300*'Műszaki adattábla'!$C$7/'Műszaki adattábla'!$C$8)+(G4300*I4300)+(H4300*I4300))/12*'Műszaki adattábla'!T4291,0))</f>
        <v/>
      </c>
      <c r="L4300" s="32" t="str">
        <f t="shared" si="141"/>
        <v/>
      </c>
    </row>
    <row r="4301" spans="2:12" ht="14.4" thickBot="1" x14ac:dyDescent="0.3">
      <c r="B4301" s="28" t="str">
        <f t="shared" si="140"/>
        <v/>
      </c>
      <c r="C4301" s="167" t="str">
        <f>IF(D4301="","",VLOOKUP(D4301,'Műszaki adattábla'!F:G,2,0))</f>
        <v/>
      </c>
      <c r="D4301" s="168" t="str">
        <f>IF('Műszaki adattábla'!F4292="","",'Műszaki adattábla'!F4292)</f>
        <v/>
      </c>
      <c r="E4301" s="169" t="str">
        <f>IF(D4301="","",VLOOKUP(D4301,'Műszaki adattábla'!F:R,13,0))</f>
        <v/>
      </c>
      <c r="F4301" s="29" t="str">
        <f>IF(D4301="","",VLOOKUP(D4301,'Műszaki adattábla'!F:M,8,0))</f>
        <v/>
      </c>
      <c r="G4301" s="29" t="str">
        <f>IF(D4301="","",IF('Műszaki adattábla'!L4292="20-99",IF('Műszaki adattábla'!O4292="","Nem adott meg lekötött teljesítményt",VLOOKUP(D4301,'Műszaki adattábla'!F:O,10,0)),0))</f>
        <v/>
      </c>
      <c r="H4301" s="29" t="str">
        <f>IF(D4301="","",VLOOKUP(D4301,'Műszaki adattábla'!F:P,11,0))</f>
        <v/>
      </c>
      <c r="I4301" s="30"/>
      <c r="J4301" s="30"/>
      <c r="K4301" s="31" t="str">
        <f>IF(D4301="","",ROUND(((F4301*I4301*'Műszaki adattábla'!$C$7/'Műszaki adattábla'!$C$8)+(G4301*I4301)+(H4301*I4301))/12*'Műszaki adattábla'!T4292,0))</f>
        <v/>
      </c>
      <c r="L4301" s="32" t="str">
        <f t="shared" si="141"/>
        <v/>
      </c>
    </row>
    <row r="4302" spans="2:12" ht="14.4" thickBot="1" x14ac:dyDescent="0.3">
      <c r="B4302" s="28" t="str">
        <f t="shared" si="140"/>
        <v/>
      </c>
      <c r="C4302" s="167" t="str">
        <f>IF(D4302="","",VLOOKUP(D4302,'Műszaki adattábla'!F:G,2,0))</f>
        <v/>
      </c>
      <c r="D4302" s="168" t="str">
        <f>IF('Műszaki adattábla'!F4293="","",'Műszaki adattábla'!F4293)</f>
        <v/>
      </c>
      <c r="E4302" s="169" t="str">
        <f>IF(D4302="","",VLOOKUP(D4302,'Műszaki adattábla'!F:R,13,0))</f>
        <v/>
      </c>
      <c r="F4302" s="29" t="str">
        <f>IF(D4302="","",VLOOKUP(D4302,'Műszaki adattábla'!F:M,8,0))</f>
        <v/>
      </c>
      <c r="G4302" s="29" t="str">
        <f>IF(D4302="","",IF('Műszaki adattábla'!L4293="20-99",IF('Műszaki adattábla'!O4293="","Nem adott meg lekötött teljesítményt",VLOOKUP(D4302,'Műszaki adattábla'!F:O,10,0)),0))</f>
        <v/>
      </c>
      <c r="H4302" s="29" t="str">
        <f>IF(D4302="","",VLOOKUP(D4302,'Műszaki adattábla'!F:P,11,0))</f>
        <v/>
      </c>
      <c r="I4302" s="30"/>
      <c r="J4302" s="30"/>
      <c r="K4302" s="31" t="str">
        <f>IF(D4302="","",ROUND(((F4302*I4302*'Műszaki adattábla'!$C$7/'Műszaki adattábla'!$C$8)+(G4302*I4302)+(H4302*I4302))/12*'Műszaki adattábla'!T4293,0))</f>
        <v/>
      </c>
      <c r="L4302" s="32" t="str">
        <f t="shared" si="141"/>
        <v/>
      </c>
    </row>
    <row r="4303" spans="2:12" ht="14.4" thickBot="1" x14ac:dyDescent="0.3">
      <c r="B4303" s="28" t="str">
        <f t="shared" si="140"/>
        <v/>
      </c>
      <c r="C4303" s="167" t="str">
        <f>IF(D4303="","",VLOOKUP(D4303,'Műszaki adattábla'!F:G,2,0))</f>
        <v/>
      </c>
      <c r="D4303" s="168" t="str">
        <f>IF('Műszaki adattábla'!F4294="","",'Műszaki adattábla'!F4294)</f>
        <v/>
      </c>
      <c r="E4303" s="169" t="str">
        <f>IF(D4303="","",VLOOKUP(D4303,'Műszaki adattábla'!F:R,13,0))</f>
        <v/>
      </c>
      <c r="F4303" s="29" t="str">
        <f>IF(D4303="","",VLOOKUP(D4303,'Műszaki adattábla'!F:M,8,0))</f>
        <v/>
      </c>
      <c r="G4303" s="29" t="str">
        <f>IF(D4303="","",IF('Műszaki adattábla'!L4294="20-99",IF('Műszaki adattábla'!O4294="","Nem adott meg lekötött teljesítményt",VLOOKUP(D4303,'Műszaki adattábla'!F:O,10,0)),0))</f>
        <v/>
      </c>
      <c r="H4303" s="29" t="str">
        <f>IF(D4303="","",VLOOKUP(D4303,'Műszaki adattábla'!F:P,11,0))</f>
        <v/>
      </c>
      <c r="I4303" s="30"/>
      <c r="J4303" s="30"/>
      <c r="K4303" s="31" t="str">
        <f>IF(D4303="","",ROUND(((F4303*I4303*'Műszaki adattábla'!$C$7/'Műszaki adattábla'!$C$8)+(G4303*I4303)+(H4303*I4303))/12*'Műszaki adattábla'!T4294,0))</f>
        <v/>
      </c>
      <c r="L4303" s="32" t="str">
        <f t="shared" si="141"/>
        <v/>
      </c>
    </row>
    <row r="4304" spans="2:12" ht="14.4" thickBot="1" x14ac:dyDescent="0.3">
      <c r="B4304" s="28" t="str">
        <f t="shared" si="140"/>
        <v/>
      </c>
      <c r="C4304" s="167" t="str">
        <f>IF(D4304="","",VLOOKUP(D4304,'Műszaki adattábla'!F:G,2,0))</f>
        <v/>
      </c>
      <c r="D4304" s="168" t="str">
        <f>IF('Műszaki adattábla'!F4295="","",'Műszaki adattábla'!F4295)</f>
        <v/>
      </c>
      <c r="E4304" s="169" t="str">
        <f>IF(D4304="","",VLOOKUP(D4304,'Műszaki adattábla'!F:R,13,0))</f>
        <v/>
      </c>
      <c r="F4304" s="29" t="str">
        <f>IF(D4304="","",VLOOKUP(D4304,'Műszaki adattábla'!F:M,8,0))</f>
        <v/>
      </c>
      <c r="G4304" s="29" t="str">
        <f>IF(D4304="","",IF('Műszaki adattábla'!L4295="20-99",IF('Műszaki adattábla'!O4295="","Nem adott meg lekötött teljesítményt",VLOOKUP(D4304,'Műszaki adattábla'!F:O,10,0)),0))</f>
        <v/>
      </c>
      <c r="H4304" s="29" t="str">
        <f>IF(D4304="","",VLOOKUP(D4304,'Műszaki adattábla'!F:P,11,0))</f>
        <v/>
      </c>
      <c r="I4304" s="30"/>
      <c r="J4304" s="30"/>
      <c r="K4304" s="31" t="str">
        <f>IF(D4304="","",ROUND(((F4304*I4304*'Műszaki adattábla'!$C$7/'Műszaki adattábla'!$C$8)+(G4304*I4304)+(H4304*I4304))/12*'Műszaki adattábla'!T4295,0))</f>
        <v/>
      </c>
      <c r="L4304" s="32" t="str">
        <f t="shared" si="141"/>
        <v/>
      </c>
    </row>
    <row r="4305" spans="2:12" ht="14.4" thickBot="1" x14ac:dyDescent="0.3">
      <c r="B4305" s="28" t="str">
        <f t="shared" si="140"/>
        <v/>
      </c>
      <c r="C4305" s="167" t="str">
        <f>IF(D4305="","",VLOOKUP(D4305,'Műszaki adattábla'!F:G,2,0))</f>
        <v/>
      </c>
      <c r="D4305" s="168" t="str">
        <f>IF('Műszaki adattábla'!F4296="","",'Műszaki adattábla'!F4296)</f>
        <v/>
      </c>
      <c r="E4305" s="169" t="str">
        <f>IF(D4305="","",VLOOKUP(D4305,'Műszaki adattábla'!F:R,13,0))</f>
        <v/>
      </c>
      <c r="F4305" s="29" t="str">
        <f>IF(D4305="","",VLOOKUP(D4305,'Műszaki adattábla'!F:M,8,0))</f>
        <v/>
      </c>
      <c r="G4305" s="29" t="str">
        <f>IF(D4305="","",IF('Műszaki adattábla'!L4296="20-99",IF('Műszaki adattábla'!O4296="","Nem adott meg lekötött teljesítményt",VLOOKUP(D4305,'Műszaki adattábla'!F:O,10,0)),0))</f>
        <v/>
      </c>
      <c r="H4305" s="29" t="str">
        <f>IF(D4305="","",VLOOKUP(D4305,'Műszaki adattábla'!F:P,11,0))</f>
        <v/>
      </c>
      <c r="I4305" s="30"/>
      <c r="J4305" s="30"/>
      <c r="K4305" s="31" t="str">
        <f>IF(D4305="","",ROUND(((F4305*I4305*'Műszaki adattábla'!$C$7/'Műszaki adattábla'!$C$8)+(G4305*I4305)+(H4305*I4305))/12*'Műszaki adattábla'!T4296,0))</f>
        <v/>
      </c>
      <c r="L4305" s="32" t="str">
        <f t="shared" si="141"/>
        <v/>
      </c>
    </row>
    <row r="4306" spans="2:12" ht="14.4" thickBot="1" x14ac:dyDescent="0.3">
      <c r="B4306" s="28" t="str">
        <f t="shared" si="140"/>
        <v/>
      </c>
      <c r="C4306" s="167" t="str">
        <f>IF(D4306="","",VLOOKUP(D4306,'Műszaki adattábla'!F:G,2,0))</f>
        <v/>
      </c>
      <c r="D4306" s="168" t="str">
        <f>IF('Műszaki adattábla'!F4297="","",'Műszaki adattábla'!F4297)</f>
        <v/>
      </c>
      <c r="E4306" s="169" t="str">
        <f>IF(D4306="","",VLOOKUP(D4306,'Műszaki adattábla'!F:R,13,0))</f>
        <v/>
      </c>
      <c r="F4306" s="29" t="str">
        <f>IF(D4306="","",VLOOKUP(D4306,'Műszaki adattábla'!F:M,8,0))</f>
        <v/>
      </c>
      <c r="G4306" s="29" t="str">
        <f>IF(D4306="","",IF('Műszaki adattábla'!L4297="20-99",IF('Műszaki adattábla'!O4297="","Nem adott meg lekötött teljesítményt",VLOOKUP(D4306,'Műszaki adattábla'!F:O,10,0)),0))</f>
        <v/>
      </c>
      <c r="H4306" s="29" t="str">
        <f>IF(D4306="","",VLOOKUP(D4306,'Műszaki adattábla'!F:P,11,0))</f>
        <v/>
      </c>
      <c r="I4306" s="30"/>
      <c r="J4306" s="30"/>
      <c r="K4306" s="31" t="str">
        <f>IF(D4306="","",ROUND(((F4306*I4306*'Műszaki adattábla'!$C$7/'Műszaki adattábla'!$C$8)+(G4306*I4306)+(H4306*I4306))/12*'Műszaki adattábla'!T4297,0))</f>
        <v/>
      </c>
      <c r="L4306" s="32" t="str">
        <f t="shared" si="141"/>
        <v/>
      </c>
    </row>
    <row r="4307" spans="2:12" ht="14.4" thickBot="1" x14ac:dyDescent="0.3">
      <c r="B4307" s="28" t="str">
        <f t="shared" si="140"/>
        <v/>
      </c>
      <c r="C4307" s="167" t="str">
        <f>IF(D4307="","",VLOOKUP(D4307,'Műszaki adattábla'!F:G,2,0))</f>
        <v/>
      </c>
      <c r="D4307" s="168" t="str">
        <f>IF('Műszaki adattábla'!F4298="","",'Műszaki adattábla'!F4298)</f>
        <v/>
      </c>
      <c r="E4307" s="169" t="str">
        <f>IF(D4307="","",VLOOKUP(D4307,'Műszaki adattábla'!F:R,13,0))</f>
        <v/>
      </c>
      <c r="F4307" s="29" t="str">
        <f>IF(D4307="","",VLOOKUP(D4307,'Műszaki adattábla'!F:M,8,0))</f>
        <v/>
      </c>
      <c r="G4307" s="29" t="str">
        <f>IF(D4307="","",IF('Műszaki adattábla'!L4298="20-99",IF('Műszaki adattábla'!O4298="","Nem adott meg lekötött teljesítményt",VLOOKUP(D4307,'Műszaki adattábla'!F:O,10,0)),0))</f>
        <v/>
      </c>
      <c r="H4307" s="29" t="str">
        <f>IF(D4307="","",VLOOKUP(D4307,'Műszaki adattábla'!F:P,11,0))</f>
        <v/>
      </c>
      <c r="I4307" s="30"/>
      <c r="J4307" s="30"/>
      <c r="K4307" s="31" t="str">
        <f>IF(D4307="","",ROUND(((F4307*I4307*'Műszaki adattábla'!$C$7/'Műszaki adattábla'!$C$8)+(G4307*I4307)+(H4307*I4307))/12*'Műszaki adattábla'!T4298,0))</f>
        <v/>
      </c>
      <c r="L4307" s="32" t="str">
        <f t="shared" si="141"/>
        <v/>
      </c>
    </row>
    <row r="4308" spans="2:12" ht="14.4" thickBot="1" x14ac:dyDescent="0.3">
      <c r="B4308" s="28" t="str">
        <f t="shared" si="140"/>
        <v/>
      </c>
      <c r="C4308" s="167" t="str">
        <f>IF(D4308="","",VLOOKUP(D4308,'Műszaki adattábla'!F:G,2,0))</f>
        <v/>
      </c>
      <c r="D4308" s="168" t="str">
        <f>IF('Műszaki adattábla'!F4299="","",'Műszaki adattábla'!F4299)</f>
        <v/>
      </c>
      <c r="E4308" s="169" t="str">
        <f>IF(D4308="","",VLOOKUP(D4308,'Műszaki adattábla'!F:R,13,0))</f>
        <v/>
      </c>
      <c r="F4308" s="29" t="str">
        <f>IF(D4308="","",VLOOKUP(D4308,'Műszaki adattábla'!F:M,8,0))</f>
        <v/>
      </c>
      <c r="G4308" s="29" t="str">
        <f>IF(D4308="","",IF('Műszaki adattábla'!L4299="20-99",IF('Műszaki adattábla'!O4299="","Nem adott meg lekötött teljesítményt",VLOOKUP(D4308,'Műszaki adattábla'!F:O,10,0)),0))</f>
        <v/>
      </c>
      <c r="H4308" s="29" t="str">
        <f>IF(D4308="","",VLOOKUP(D4308,'Műszaki adattábla'!F:P,11,0))</f>
        <v/>
      </c>
      <c r="I4308" s="30"/>
      <c r="J4308" s="30"/>
      <c r="K4308" s="31" t="str">
        <f>IF(D4308="","",ROUND(((F4308*I4308*'Műszaki adattábla'!$C$7/'Műszaki adattábla'!$C$8)+(G4308*I4308)+(H4308*I4308))/12*'Műszaki adattábla'!T4299,0))</f>
        <v/>
      </c>
      <c r="L4308" s="32" t="str">
        <f t="shared" si="141"/>
        <v/>
      </c>
    </row>
    <row r="4309" spans="2:12" ht="14.4" thickBot="1" x14ac:dyDescent="0.3">
      <c r="B4309" s="28" t="str">
        <f t="shared" si="140"/>
        <v/>
      </c>
      <c r="C4309" s="167" t="str">
        <f>IF(D4309="","",VLOOKUP(D4309,'Műszaki adattábla'!F:G,2,0))</f>
        <v/>
      </c>
      <c r="D4309" s="168" t="str">
        <f>IF('Műszaki adattábla'!F4300="","",'Műszaki adattábla'!F4300)</f>
        <v/>
      </c>
      <c r="E4309" s="169" t="str">
        <f>IF(D4309="","",VLOOKUP(D4309,'Műszaki adattábla'!F:R,13,0))</f>
        <v/>
      </c>
      <c r="F4309" s="29" t="str">
        <f>IF(D4309="","",VLOOKUP(D4309,'Műszaki adattábla'!F:M,8,0))</f>
        <v/>
      </c>
      <c r="G4309" s="29" t="str">
        <f>IF(D4309="","",IF('Műszaki adattábla'!L4300="20-99",IF('Műszaki adattábla'!O4300="","Nem adott meg lekötött teljesítményt",VLOOKUP(D4309,'Műszaki adattábla'!F:O,10,0)),0))</f>
        <v/>
      </c>
      <c r="H4309" s="29" t="str">
        <f>IF(D4309="","",VLOOKUP(D4309,'Műszaki adattábla'!F:P,11,0))</f>
        <v/>
      </c>
      <c r="I4309" s="30"/>
      <c r="J4309" s="30"/>
      <c r="K4309" s="31" t="str">
        <f>IF(D4309="","",ROUND(((F4309*I4309*'Műszaki adattábla'!$C$7/'Műszaki adattábla'!$C$8)+(G4309*I4309)+(H4309*I4309))/12*'Műszaki adattábla'!T4300,0))</f>
        <v/>
      </c>
      <c r="L4309" s="32" t="str">
        <f t="shared" si="141"/>
        <v/>
      </c>
    </row>
    <row r="4310" spans="2:12" ht="14.4" thickBot="1" x14ac:dyDescent="0.3">
      <c r="B4310" s="28" t="str">
        <f t="shared" si="140"/>
        <v/>
      </c>
      <c r="C4310" s="167" t="str">
        <f>IF(D4310="","",VLOOKUP(D4310,'Műszaki adattábla'!F:G,2,0))</f>
        <v/>
      </c>
      <c r="D4310" s="168" t="str">
        <f>IF('Műszaki adattábla'!F4301="","",'Műszaki adattábla'!F4301)</f>
        <v/>
      </c>
      <c r="E4310" s="169" t="str">
        <f>IF(D4310="","",VLOOKUP(D4310,'Műszaki adattábla'!F:R,13,0))</f>
        <v/>
      </c>
      <c r="F4310" s="29" t="str">
        <f>IF(D4310="","",VLOOKUP(D4310,'Műszaki adattábla'!F:M,8,0))</f>
        <v/>
      </c>
      <c r="G4310" s="29" t="str">
        <f>IF(D4310="","",IF('Műszaki adattábla'!L4301="20-99",IF('Műszaki adattábla'!O4301="","Nem adott meg lekötött teljesítményt",VLOOKUP(D4310,'Műszaki adattábla'!F:O,10,0)),0))</f>
        <v/>
      </c>
      <c r="H4310" s="29" t="str">
        <f>IF(D4310="","",VLOOKUP(D4310,'Műszaki adattábla'!F:P,11,0))</f>
        <v/>
      </c>
      <c r="I4310" s="30"/>
      <c r="J4310" s="30"/>
      <c r="K4310" s="31" t="str">
        <f>IF(D4310="","",ROUND(((F4310*I4310*'Műszaki adattábla'!$C$7/'Műszaki adattábla'!$C$8)+(G4310*I4310)+(H4310*I4310))/12*'Műszaki adattábla'!T4301,0))</f>
        <v/>
      </c>
      <c r="L4310" s="32" t="str">
        <f t="shared" si="141"/>
        <v/>
      </c>
    </row>
    <row r="4311" spans="2:12" ht="14.4" thickBot="1" x14ac:dyDescent="0.3">
      <c r="B4311" s="28" t="str">
        <f t="shared" si="140"/>
        <v/>
      </c>
      <c r="C4311" s="167" t="str">
        <f>IF(D4311="","",VLOOKUP(D4311,'Műszaki adattábla'!F:G,2,0))</f>
        <v/>
      </c>
      <c r="D4311" s="168" t="str">
        <f>IF('Műszaki adattábla'!F4302="","",'Műszaki adattábla'!F4302)</f>
        <v/>
      </c>
      <c r="E4311" s="169" t="str">
        <f>IF(D4311="","",VLOOKUP(D4311,'Műszaki adattábla'!F:R,13,0))</f>
        <v/>
      </c>
      <c r="F4311" s="29" t="str">
        <f>IF(D4311="","",VLOOKUP(D4311,'Műszaki adattábla'!F:M,8,0))</f>
        <v/>
      </c>
      <c r="G4311" s="29" t="str">
        <f>IF(D4311="","",IF('Műszaki adattábla'!L4302="20-99",IF('Műszaki adattábla'!O4302="","Nem adott meg lekötött teljesítményt",VLOOKUP(D4311,'Műszaki adattábla'!F:O,10,0)),0))</f>
        <v/>
      </c>
      <c r="H4311" s="29" t="str">
        <f>IF(D4311="","",VLOOKUP(D4311,'Műszaki adattábla'!F:P,11,0))</f>
        <v/>
      </c>
      <c r="I4311" s="30"/>
      <c r="J4311" s="30"/>
      <c r="K4311" s="31" t="str">
        <f>IF(D4311="","",ROUND(((F4311*I4311*'Műszaki adattábla'!$C$7/'Műszaki adattábla'!$C$8)+(G4311*I4311)+(H4311*I4311))/12*'Műszaki adattábla'!T4302,0))</f>
        <v/>
      </c>
      <c r="L4311" s="32" t="str">
        <f t="shared" si="141"/>
        <v/>
      </c>
    </row>
    <row r="4312" spans="2:12" ht="14.4" thickBot="1" x14ac:dyDescent="0.3">
      <c r="B4312" s="28" t="str">
        <f t="shared" si="140"/>
        <v/>
      </c>
      <c r="C4312" s="167" t="str">
        <f>IF(D4312="","",VLOOKUP(D4312,'Műszaki adattábla'!F:G,2,0))</f>
        <v/>
      </c>
      <c r="D4312" s="168" t="str">
        <f>IF('Műszaki adattábla'!F4303="","",'Műszaki adattábla'!F4303)</f>
        <v/>
      </c>
      <c r="E4312" s="169" t="str">
        <f>IF(D4312="","",VLOOKUP(D4312,'Műszaki adattábla'!F:R,13,0))</f>
        <v/>
      </c>
      <c r="F4312" s="29" t="str">
        <f>IF(D4312="","",VLOOKUP(D4312,'Műszaki adattábla'!F:M,8,0))</f>
        <v/>
      </c>
      <c r="G4312" s="29" t="str">
        <f>IF(D4312="","",IF('Műszaki adattábla'!L4303="20-99",IF('Műszaki adattábla'!O4303="","Nem adott meg lekötött teljesítményt",VLOOKUP(D4312,'Műszaki adattábla'!F:O,10,0)),0))</f>
        <v/>
      </c>
      <c r="H4312" s="29" t="str">
        <f>IF(D4312="","",VLOOKUP(D4312,'Műszaki adattábla'!F:P,11,0))</f>
        <v/>
      </c>
      <c r="I4312" s="30"/>
      <c r="J4312" s="30"/>
      <c r="K4312" s="31" t="str">
        <f>IF(D4312="","",ROUND(((F4312*I4312*'Műszaki adattábla'!$C$7/'Műszaki adattábla'!$C$8)+(G4312*I4312)+(H4312*I4312))/12*'Műszaki adattábla'!T4303,0))</f>
        <v/>
      </c>
      <c r="L4312" s="32" t="str">
        <f t="shared" si="141"/>
        <v/>
      </c>
    </row>
    <row r="4313" spans="2:12" ht="14.4" thickBot="1" x14ac:dyDescent="0.3">
      <c r="B4313" s="28" t="str">
        <f t="shared" si="140"/>
        <v/>
      </c>
      <c r="C4313" s="167" t="str">
        <f>IF(D4313="","",VLOOKUP(D4313,'Műszaki adattábla'!F:G,2,0))</f>
        <v/>
      </c>
      <c r="D4313" s="168" t="str">
        <f>IF('Műszaki adattábla'!F4304="","",'Műszaki adattábla'!F4304)</f>
        <v/>
      </c>
      <c r="E4313" s="169" t="str">
        <f>IF(D4313="","",VLOOKUP(D4313,'Műszaki adattábla'!F:R,13,0))</f>
        <v/>
      </c>
      <c r="F4313" s="29" t="str">
        <f>IF(D4313="","",VLOOKUP(D4313,'Műszaki adattábla'!F:M,8,0))</f>
        <v/>
      </c>
      <c r="G4313" s="29" t="str">
        <f>IF(D4313="","",IF('Műszaki adattábla'!L4304="20-99",IF('Műszaki adattábla'!O4304="","Nem adott meg lekötött teljesítményt",VLOOKUP(D4313,'Műszaki adattábla'!F:O,10,0)),0))</f>
        <v/>
      </c>
      <c r="H4313" s="29" t="str">
        <f>IF(D4313="","",VLOOKUP(D4313,'Műszaki adattábla'!F:P,11,0))</f>
        <v/>
      </c>
      <c r="I4313" s="30"/>
      <c r="J4313" s="30"/>
      <c r="K4313" s="31" t="str">
        <f>IF(D4313="","",ROUND(((F4313*I4313*'Műszaki adattábla'!$C$7/'Műszaki adattábla'!$C$8)+(G4313*I4313)+(H4313*I4313))/12*'Műszaki adattábla'!T4304,0))</f>
        <v/>
      </c>
      <c r="L4313" s="32" t="str">
        <f t="shared" si="141"/>
        <v/>
      </c>
    </row>
    <row r="4314" spans="2:12" ht="14.4" thickBot="1" x14ac:dyDescent="0.3">
      <c r="B4314" s="28" t="str">
        <f t="shared" si="140"/>
        <v/>
      </c>
      <c r="C4314" s="167" t="str">
        <f>IF(D4314="","",VLOOKUP(D4314,'Műszaki adattábla'!F:G,2,0))</f>
        <v/>
      </c>
      <c r="D4314" s="168" t="str">
        <f>IF('Műszaki adattábla'!F4305="","",'Műszaki adattábla'!F4305)</f>
        <v/>
      </c>
      <c r="E4314" s="169" t="str">
        <f>IF(D4314="","",VLOOKUP(D4314,'Műszaki adattábla'!F:R,13,0))</f>
        <v/>
      </c>
      <c r="F4314" s="29" t="str">
        <f>IF(D4314="","",VLOOKUP(D4314,'Műszaki adattábla'!F:M,8,0))</f>
        <v/>
      </c>
      <c r="G4314" s="29" t="str">
        <f>IF(D4314="","",IF('Műszaki adattábla'!L4305="20-99",IF('Műszaki adattábla'!O4305="","Nem adott meg lekötött teljesítményt",VLOOKUP(D4314,'Műszaki adattábla'!F:O,10,0)),0))</f>
        <v/>
      </c>
      <c r="H4314" s="29" t="str">
        <f>IF(D4314="","",VLOOKUP(D4314,'Műszaki adattábla'!F:P,11,0))</f>
        <v/>
      </c>
      <c r="I4314" s="30"/>
      <c r="J4314" s="30"/>
      <c r="K4314" s="31" t="str">
        <f>IF(D4314="","",ROUND(((F4314*I4314*'Műszaki adattábla'!$C$7/'Műszaki adattábla'!$C$8)+(G4314*I4314)+(H4314*I4314))/12*'Műszaki adattábla'!T4305,0))</f>
        <v/>
      </c>
      <c r="L4314" s="32" t="str">
        <f t="shared" si="141"/>
        <v/>
      </c>
    </row>
    <row r="4315" spans="2:12" ht="14.4" thickBot="1" x14ac:dyDescent="0.3">
      <c r="B4315" s="28" t="str">
        <f t="shared" si="140"/>
        <v/>
      </c>
      <c r="C4315" s="167" t="str">
        <f>IF(D4315="","",VLOOKUP(D4315,'Műszaki adattábla'!F:G,2,0))</f>
        <v/>
      </c>
      <c r="D4315" s="168" t="str">
        <f>IF('Műszaki adattábla'!F4306="","",'Műszaki adattábla'!F4306)</f>
        <v/>
      </c>
      <c r="E4315" s="169" t="str">
        <f>IF(D4315="","",VLOOKUP(D4315,'Műszaki adattábla'!F:R,13,0))</f>
        <v/>
      </c>
      <c r="F4315" s="29" t="str">
        <f>IF(D4315="","",VLOOKUP(D4315,'Műszaki adattábla'!F:M,8,0))</f>
        <v/>
      </c>
      <c r="G4315" s="29" t="str">
        <f>IF(D4315="","",IF('Műszaki adattábla'!L4306="20-99",IF('Műszaki adattábla'!O4306="","Nem adott meg lekötött teljesítményt",VLOOKUP(D4315,'Műszaki adattábla'!F:O,10,0)),0))</f>
        <v/>
      </c>
      <c r="H4315" s="29" t="str">
        <f>IF(D4315="","",VLOOKUP(D4315,'Műszaki adattábla'!F:P,11,0))</f>
        <v/>
      </c>
      <c r="I4315" s="30"/>
      <c r="J4315" s="30"/>
      <c r="K4315" s="31" t="str">
        <f>IF(D4315="","",ROUND(((F4315*I4315*'Műszaki adattábla'!$C$7/'Műszaki adattábla'!$C$8)+(G4315*I4315)+(H4315*I4315))/12*'Műszaki adattábla'!T4306,0))</f>
        <v/>
      </c>
      <c r="L4315" s="32" t="str">
        <f t="shared" si="141"/>
        <v/>
      </c>
    </row>
    <row r="4316" spans="2:12" ht="14.4" thickBot="1" x14ac:dyDescent="0.3">
      <c r="B4316" s="28" t="str">
        <f t="shared" ref="B4316:B4379" si="142">IF(D4316="","",B4315+1)</f>
        <v/>
      </c>
      <c r="C4316" s="167" t="str">
        <f>IF(D4316="","",VLOOKUP(D4316,'Műszaki adattábla'!F:G,2,0))</f>
        <v/>
      </c>
      <c r="D4316" s="168" t="str">
        <f>IF('Műszaki adattábla'!F4307="","",'Műszaki adattábla'!F4307)</f>
        <v/>
      </c>
      <c r="E4316" s="169" t="str">
        <f>IF(D4316="","",VLOOKUP(D4316,'Műszaki adattábla'!F:R,13,0))</f>
        <v/>
      </c>
      <c r="F4316" s="29" t="str">
        <f>IF(D4316="","",VLOOKUP(D4316,'Műszaki adattábla'!F:M,8,0))</f>
        <v/>
      </c>
      <c r="G4316" s="29" t="str">
        <f>IF(D4316="","",IF('Műszaki adattábla'!L4307="20-99",IF('Műszaki adattábla'!O4307="","Nem adott meg lekötött teljesítményt",VLOOKUP(D4316,'Műszaki adattábla'!F:O,10,0)),0))</f>
        <v/>
      </c>
      <c r="H4316" s="29" t="str">
        <f>IF(D4316="","",VLOOKUP(D4316,'Műszaki adattábla'!F:P,11,0))</f>
        <v/>
      </c>
      <c r="I4316" s="30"/>
      <c r="J4316" s="30"/>
      <c r="K4316" s="31" t="str">
        <f>IF(D4316="","",ROUND(((F4316*I4316*'Műszaki adattábla'!$C$7/'Műszaki adattábla'!$C$8)+(G4316*I4316)+(H4316*I4316))/12*'Műszaki adattábla'!T4307,0))</f>
        <v/>
      </c>
      <c r="L4316" s="32" t="str">
        <f t="shared" ref="L4316:L4379" si="143">IF(D4316="","",ROUND((J4316/1000)*E4316,0))</f>
        <v/>
      </c>
    </row>
    <row r="4317" spans="2:12" ht="14.4" thickBot="1" x14ac:dyDescent="0.3">
      <c r="B4317" s="28" t="str">
        <f t="shared" si="142"/>
        <v/>
      </c>
      <c r="C4317" s="167" t="str">
        <f>IF(D4317="","",VLOOKUP(D4317,'Műszaki adattábla'!F:G,2,0))</f>
        <v/>
      </c>
      <c r="D4317" s="168" t="str">
        <f>IF('Műszaki adattábla'!F4308="","",'Műszaki adattábla'!F4308)</f>
        <v/>
      </c>
      <c r="E4317" s="169" t="str">
        <f>IF(D4317="","",VLOOKUP(D4317,'Műszaki adattábla'!F:R,13,0))</f>
        <v/>
      </c>
      <c r="F4317" s="29" t="str">
        <f>IF(D4317="","",VLOOKUP(D4317,'Műszaki adattábla'!F:M,8,0))</f>
        <v/>
      </c>
      <c r="G4317" s="29" t="str">
        <f>IF(D4317="","",IF('Műszaki adattábla'!L4308="20-99",IF('Műszaki adattábla'!O4308="","Nem adott meg lekötött teljesítményt",VLOOKUP(D4317,'Műszaki adattábla'!F:O,10,0)),0))</f>
        <v/>
      </c>
      <c r="H4317" s="29" t="str">
        <f>IF(D4317="","",VLOOKUP(D4317,'Műszaki adattábla'!F:P,11,0))</f>
        <v/>
      </c>
      <c r="I4317" s="30"/>
      <c r="J4317" s="30"/>
      <c r="K4317" s="31" t="str">
        <f>IF(D4317="","",ROUND(((F4317*I4317*'Műszaki adattábla'!$C$7/'Műszaki adattábla'!$C$8)+(G4317*I4317)+(H4317*I4317))/12*'Műszaki adattábla'!T4308,0))</f>
        <v/>
      </c>
      <c r="L4317" s="32" t="str">
        <f t="shared" si="143"/>
        <v/>
      </c>
    </row>
    <row r="4318" spans="2:12" ht="14.4" thickBot="1" x14ac:dyDescent="0.3">
      <c r="B4318" s="28" t="str">
        <f t="shared" si="142"/>
        <v/>
      </c>
      <c r="C4318" s="167" t="str">
        <f>IF(D4318="","",VLOOKUP(D4318,'Műszaki adattábla'!F:G,2,0))</f>
        <v/>
      </c>
      <c r="D4318" s="168" t="str">
        <f>IF('Műszaki adattábla'!F4309="","",'Műszaki adattábla'!F4309)</f>
        <v/>
      </c>
      <c r="E4318" s="169" t="str">
        <f>IF(D4318="","",VLOOKUP(D4318,'Műszaki adattábla'!F:R,13,0))</f>
        <v/>
      </c>
      <c r="F4318" s="29" t="str">
        <f>IF(D4318="","",VLOOKUP(D4318,'Műszaki adattábla'!F:M,8,0))</f>
        <v/>
      </c>
      <c r="G4318" s="29" t="str">
        <f>IF(D4318="","",IF('Műszaki adattábla'!L4309="20-99",IF('Műszaki adattábla'!O4309="","Nem adott meg lekötött teljesítményt",VLOOKUP(D4318,'Műszaki adattábla'!F:O,10,0)),0))</f>
        <v/>
      </c>
      <c r="H4318" s="29" t="str">
        <f>IF(D4318="","",VLOOKUP(D4318,'Műszaki adattábla'!F:P,11,0))</f>
        <v/>
      </c>
      <c r="I4318" s="30"/>
      <c r="J4318" s="30"/>
      <c r="K4318" s="31" t="str">
        <f>IF(D4318="","",ROUND(((F4318*I4318*'Műszaki adattábla'!$C$7/'Műszaki adattábla'!$C$8)+(G4318*I4318)+(H4318*I4318))/12*'Műszaki adattábla'!T4309,0))</f>
        <v/>
      </c>
      <c r="L4318" s="32" t="str">
        <f t="shared" si="143"/>
        <v/>
      </c>
    </row>
    <row r="4319" spans="2:12" ht="14.4" thickBot="1" x14ac:dyDescent="0.3">
      <c r="B4319" s="28" t="str">
        <f t="shared" si="142"/>
        <v/>
      </c>
      <c r="C4319" s="167" t="str">
        <f>IF(D4319="","",VLOOKUP(D4319,'Műszaki adattábla'!F:G,2,0))</f>
        <v/>
      </c>
      <c r="D4319" s="168" t="str">
        <f>IF('Műszaki adattábla'!F4310="","",'Műszaki adattábla'!F4310)</f>
        <v/>
      </c>
      <c r="E4319" s="169" t="str">
        <f>IF(D4319="","",VLOOKUP(D4319,'Műszaki adattábla'!F:R,13,0))</f>
        <v/>
      </c>
      <c r="F4319" s="29" t="str">
        <f>IF(D4319="","",VLOOKUP(D4319,'Műszaki adattábla'!F:M,8,0))</f>
        <v/>
      </c>
      <c r="G4319" s="29" t="str">
        <f>IF(D4319="","",IF('Műszaki adattábla'!L4310="20-99",IF('Műszaki adattábla'!O4310="","Nem adott meg lekötött teljesítményt",VLOOKUP(D4319,'Műszaki adattábla'!F:O,10,0)),0))</f>
        <v/>
      </c>
      <c r="H4319" s="29" t="str">
        <f>IF(D4319="","",VLOOKUP(D4319,'Műszaki adattábla'!F:P,11,0))</f>
        <v/>
      </c>
      <c r="I4319" s="30"/>
      <c r="J4319" s="30"/>
      <c r="K4319" s="31" t="str">
        <f>IF(D4319="","",ROUND(((F4319*I4319*'Műszaki adattábla'!$C$7/'Műszaki adattábla'!$C$8)+(G4319*I4319)+(H4319*I4319))/12*'Műszaki adattábla'!T4310,0))</f>
        <v/>
      </c>
      <c r="L4319" s="32" t="str">
        <f t="shared" si="143"/>
        <v/>
      </c>
    </row>
    <row r="4320" spans="2:12" ht="14.4" thickBot="1" x14ac:dyDescent="0.3">
      <c r="B4320" s="28" t="str">
        <f t="shared" si="142"/>
        <v/>
      </c>
      <c r="C4320" s="167" t="str">
        <f>IF(D4320="","",VLOOKUP(D4320,'Műszaki adattábla'!F:G,2,0))</f>
        <v/>
      </c>
      <c r="D4320" s="168" t="str">
        <f>IF('Műszaki adattábla'!F4311="","",'Műszaki adattábla'!F4311)</f>
        <v/>
      </c>
      <c r="E4320" s="169" t="str">
        <f>IF(D4320="","",VLOOKUP(D4320,'Műszaki adattábla'!F:R,13,0))</f>
        <v/>
      </c>
      <c r="F4320" s="29" t="str">
        <f>IF(D4320="","",VLOOKUP(D4320,'Műszaki adattábla'!F:M,8,0))</f>
        <v/>
      </c>
      <c r="G4320" s="29" t="str">
        <f>IF(D4320="","",IF('Műszaki adattábla'!L4311="20-99",IF('Műszaki adattábla'!O4311="","Nem adott meg lekötött teljesítményt",VLOOKUP(D4320,'Műszaki adattábla'!F:O,10,0)),0))</f>
        <v/>
      </c>
      <c r="H4320" s="29" t="str">
        <f>IF(D4320="","",VLOOKUP(D4320,'Műszaki adattábla'!F:P,11,0))</f>
        <v/>
      </c>
      <c r="I4320" s="30"/>
      <c r="J4320" s="30"/>
      <c r="K4320" s="31" t="str">
        <f>IF(D4320="","",ROUND(((F4320*I4320*'Műszaki adattábla'!$C$7/'Műszaki adattábla'!$C$8)+(G4320*I4320)+(H4320*I4320))/12*'Műszaki adattábla'!T4311,0))</f>
        <v/>
      </c>
      <c r="L4320" s="32" t="str">
        <f t="shared" si="143"/>
        <v/>
      </c>
    </row>
    <row r="4321" spans="2:12" ht="14.4" thickBot="1" x14ac:dyDescent="0.3">
      <c r="B4321" s="28" t="str">
        <f t="shared" si="142"/>
        <v/>
      </c>
      <c r="C4321" s="167" t="str">
        <f>IF(D4321="","",VLOOKUP(D4321,'Műszaki adattábla'!F:G,2,0))</f>
        <v/>
      </c>
      <c r="D4321" s="168" t="str">
        <f>IF('Műszaki adattábla'!F4312="","",'Műszaki adattábla'!F4312)</f>
        <v/>
      </c>
      <c r="E4321" s="169" t="str">
        <f>IF(D4321="","",VLOOKUP(D4321,'Műszaki adattábla'!F:R,13,0))</f>
        <v/>
      </c>
      <c r="F4321" s="29" t="str">
        <f>IF(D4321="","",VLOOKUP(D4321,'Műszaki adattábla'!F:M,8,0))</f>
        <v/>
      </c>
      <c r="G4321" s="29" t="str">
        <f>IF(D4321="","",IF('Műszaki adattábla'!L4312="20-99",IF('Műszaki adattábla'!O4312="","Nem adott meg lekötött teljesítményt",VLOOKUP(D4321,'Műszaki adattábla'!F:O,10,0)),0))</f>
        <v/>
      </c>
      <c r="H4321" s="29" t="str">
        <f>IF(D4321="","",VLOOKUP(D4321,'Műszaki adattábla'!F:P,11,0))</f>
        <v/>
      </c>
      <c r="I4321" s="30"/>
      <c r="J4321" s="30"/>
      <c r="K4321" s="31" t="str">
        <f>IF(D4321="","",ROUND(((F4321*I4321*'Műszaki adattábla'!$C$7/'Műszaki adattábla'!$C$8)+(G4321*I4321)+(H4321*I4321))/12*'Műszaki adattábla'!T4312,0))</f>
        <v/>
      </c>
      <c r="L4321" s="32" t="str">
        <f t="shared" si="143"/>
        <v/>
      </c>
    </row>
    <row r="4322" spans="2:12" ht="14.4" thickBot="1" x14ac:dyDescent="0.3">
      <c r="B4322" s="28" t="str">
        <f t="shared" si="142"/>
        <v/>
      </c>
      <c r="C4322" s="167" t="str">
        <f>IF(D4322="","",VLOOKUP(D4322,'Műszaki adattábla'!F:G,2,0))</f>
        <v/>
      </c>
      <c r="D4322" s="168" t="str">
        <f>IF('Műszaki adattábla'!F4313="","",'Műszaki adattábla'!F4313)</f>
        <v/>
      </c>
      <c r="E4322" s="169" t="str">
        <f>IF(D4322="","",VLOOKUP(D4322,'Műszaki adattábla'!F:R,13,0))</f>
        <v/>
      </c>
      <c r="F4322" s="29" t="str">
        <f>IF(D4322="","",VLOOKUP(D4322,'Műszaki adattábla'!F:M,8,0))</f>
        <v/>
      </c>
      <c r="G4322" s="29" t="str">
        <f>IF(D4322="","",IF('Műszaki adattábla'!L4313="20-99",IF('Műszaki adattábla'!O4313="","Nem adott meg lekötött teljesítményt",VLOOKUP(D4322,'Műszaki adattábla'!F:O,10,0)),0))</f>
        <v/>
      </c>
      <c r="H4322" s="29" t="str">
        <f>IF(D4322="","",VLOOKUP(D4322,'Műszaki adattábla'!F:P,11,0))</f>
        <v/>
      </c>
      <c r="I4322" s="30"/>
      <c r="J4322" s="30"/>
      <c r="K4322" s="31" t="str">
        <f>IF(D4322="","",ROUND(((F4322*I4322*'Műszaki adattábla'!$C$7/'Műszaki adattábla'!$C$8)+(G4322*I4322)+(H4322*I4322))/12*'Műszaki adattábla'!T4313,0))</f>
        <v/>
      </c>
      <c r="L4322" s="32" t="str">
        <f t="shared" si="143"/>
        <v/>
      </c>
    </row>
    <row r="4323" spans="2:12" ht="14.4" thickBot="1" x14ac:dyDescent="0.3">
      <c r="B4323" s="28" t="str">
        <f t="shared" si="142"/>
        <v/>
      </c>
      <c r="C4323" s="167" t="str">
        <f>IF(D4323="","",VLOOKUP(D4323,'Műszaki adattábla'!F:G,2,0))</f>
        <v/>
      </c>
      <c r="D4323" s="168" t="str">
        <f>IF('Műszaki adattábla'!F4314="","",'Műszaki adattábla'!F4314)</f>
        <v/>
      </c>
      <c r="E4323" s="169" t="str">
        <f>IF(D4323="","",VLOOKUP(D4323,'Műszaki adattábla'!F:R,13,0))</f>
        <v/>
      </c>
      <c r="F4323" s="29" t="str">
        <f>IF(D4323="","",VLOOKUP(D4323,'Műszaki adattábla'!F:M,8,0))</f>
        <v/>
      </c>
      <c r="G4323" s="29" t="str">
        <f>IF(D4323="","",IF('Műszaki adattábla'!L4314="20-99",IF('Műszaki adattábla'!O4314="","Nem adott meg lekötött teljesítményt",VLOOKUP(D4323,'Műszaki adattábla'!F:O,10,0)),0))</f>
        <v/>
      </c>
      <c r="H4323" s="29" t="str">
        <f>IF(D4323="","",VLOOKUP(D4323,'Műszaki adattábla'!F:P,11,0))</f>
        <v/>
      </c>
      <c r="I4323" s="30"/>
      <c r="J4323" s="30"/>
      <c r="K4323" s="31" t="str">
        <f>IF(D4323="","",ROUND(((F4323*I4323*'Műszaki adattábla'!$C$7/'Műszaki adattábla'!$C$8)+(G4323*I4323)+(H4323*I4323))/12*'Műszaki adattábla'!T4314,0))</f>
        <v/>
      </c>
      <c r="L4323" s="32" t="str">
        <f t="shared" si="143"/>
        <v/>
      </c>
    </row>
    <row r="4324" spans="2:12" ht="14.4" thickBot="1" x14ac:dyDescent="0.3">
      <c r="B4324" s="28" t="str">
        <f t="shared" si="142"/>
        <v/>
      </c>
      <c r="C4324" s="167" t="str">
        <f>IF(D4324="","",VLOOKUP(D4324,'Műszaki adattábla'!F:G,2,0))</f>
        <v/>
      </c>
      <c r="D4324" s="168" t="str">
        <f>IF('Műszaki adattábla'!F4315="","",'Műszaki adattábla'!F4315)</f>
        <v/>
      </c>
      <c r="E4324" s="169" t="str">
        <f>IF(D4324="","",VLOOKUP(D4324,'Műszaki adattábla'!F:R,13,0))</f>
        <v/>
      </c>
      <c r="F4324" s="29" t="str">
        <f>IF(D4324="","",VLOOKUP(D4324,'Műszaki adattábla'!F:M,8,0))</f>
        <v/>
      </c>
      <c r="G4324" s="29" t="str">
        <f>IF(D4324="","",IF('Műszaki adattábla'!L4315="20-99",IF('Műszaki adattábla'!O4315="","Nem adott meg lekötött teljesítményt",VLOOKUP(D4324,'Műszaki adattábla'!F:O,10,0)),0))</f>
        <v/>
      </c>
      <c r="H4324" s="29" t="str">
        <f>IF(D4324="","",VLOOKUP(D4324,'Műszaki adattábla'!F:P,11,0))</f>
        <v/>
      </c>
      <c r="I4324" s="30"/>
      <c r="J4324" s="30"/>
      <c r="K4324" s="31" t="str">
        <f>IF(D4324="","",ROUND(((F4324*I4324*'Műszaki adattábla'!$C$7/'Műszaki adattábla'!$C$8)+(G4324*I4324)+(H4324*I4324))/12*'Műszaki adattábla'!T4315,0))</f>
        <v/>
      </c>
      <c r="L4324" s="32" t="str">
        <f t="shared" si="143"/>
        <v/>
      </c>
    </row>
    <row r="4325" spans="2:12" ht="14.4" thickBot="1" x14ac:dyDescent="0.3">
      <c r="B4325" s="28" t="str">
        <f t="shared" si="142"/>
        <v/>
      </c>
      <c r="C4325" s="167" t="str">
        <f>IF(D4325="","",VLOOKUP(D4325,'Műszaki adattábla'!F:G,2,0))</f>
        <v/>
      </c>
      <c r="D4325" s="168" t="str">
        <f>IF('Műszaki adattábla'!F4316="","",'Műszaki adattábla'!F4316)</f>
        <v/>
      </c>
      <c r="E4325" s="169" t="str">
        <f>IF(D4325="","",VLOOKUP(D4325,'Műszaki adattábla'!F:R,13,0))</f>
        <v/>
      </c>
      <c r="F4325" s="29" t="str">
        <f>IF(D4325="","",VLOOKUP(D4325,'Műszaki adattábla'!F:M,8,0))</f>
        <v/>
      </c>
      <c r="G4325" s="29" t="str">
        <f>IF(D4325="","",IF('Műszaki adattábla'!L4316="20-99",IF('Műszaki adattábla'!O4316="","Nem adott meg lekötött teljesítményt",VLOOKUP(D4325,'Műszaki adattábla'!F:O,10,0)),0))</f>
        <v/>
      </c>
      <c r="H4325" s="29" t="str">
        <f>IF(D4325="","",VLOOKUP(D4325,'Műszaki adattábla'!F:P,11,0))</f>
        <v/>
      </c>
      <c r="I4325" s="30"/>
      <c r="J4325" s="30"/>
      <c r="K4325" s="31" t="str">
        <f>IF(D4325="","",ROUND(((F4325*I4325*'Műszaki adattábla'!$C$7/'Műszaki adattábla'!$C$8)+(G4325*I4325)+(H4325*I4325))/12*'Műszaki adattábla'!T4316,0))</f>
        <v/>
      </c>
      <c r="L4325" s="32" t="str">
        <f t="shared" si="143"/>
        <v/>
      </c>
    </row>
    <row r="4326" spans="2:12" ht="14.4" thickBot="1" x14ac:dyDescent="0.3">
      <c r="B4326" s="28" t="str">
        <f t="shared" si="142"/>
        <v/>
      </c>
      <c r="C4326" s="167" t="str">
        <f>IF(D4326="","",VLOOKUP(D4326,'Műszaki adattábla'!F:G,2,0))</f>
        <v/>
      </c>
      <c r="D4326" s="168" t="str">
        <f>IF('Műszaki adattábla'!F4317="","",'Műszaki adattábla'!F4317)</f>
        <v/>
      </c>
      <c r="E4326" s="169" t="str">
        <f>IF(D4326="","",VLOOKUP(D4326,'Műszaki adattábla'!F:R,13,0))</f>
        <v/>
      </c>
      <c r="F4326" s="29" t="str">
        <f>IF(D4326="","",VLOOKUP(D4326,'Műszaki adattábla'!F:M,8,0))</f>
        <v/>
      </c>
      <c r="G4326" s="29" t="str">
        <f>IF(D4326="","",IF('Műszaki adattábla'!L4317="20-99",IF('Műszaki adattábla'!O4317="","Nem adott meg lekötött teljesítményt",VLOOKUP(D4326,'Műszaki adattábla'!F:O,10,0)),0))</f>
        <v/>
      </c>
      <c r="H4326" s="29" t="str">
        <f>IF(D4326="","",VLOOKUP(D4326,'Műszaki adattábla'!F:P,11,0))</f>
        <v/>
      </c>
      <c r="I4326" s="30"/>
      <c r="J4326" s="30"/>
      <c r="K4326" s="31" t="str">
        <f>IF(D4326="","",ROUND(((F4326*I4326*'Műszaki adattábla'!$C$7/'Műszaki adattábla'!$C$8)+(G4326*I4326)+(H4326*I4326))/12*'Műszaki adattábla'!T4317,0))</f>
        <v/>
      </c>
      <c r="L4326" s="32" t="str">
        <f t="shared" si="143"/>
        <v/>
      </c>
    </row>
    <row r="4327" spans="2:12" ht="14.4" thickBot="1" x14ac:dyDescent="0.3">
      <c r="B4327" s="28" t="str">
        <f t="shared" si="142"/>
        <v/>
      </c>
      <c r="C4327" s="167" t="str">
        <f>IF(D4327="","",VLOOKUP(D4327,'Műszaki adattábla'!F:G,2,0))</f>
        <v/>
      </c>
      <c r="D4327" s="168" t="str">
        <f>IF('Műszaki adattábla'!F4318="","",'Műszaki adattábla'!F4318)</f>
        <v/>
      </c>
      <c r="E4327" s="169" t="str">
        <f>IF(D4327="","",VLOOKUP(D4327,'Műszaki adattábla'!F:R,13,0))</f>
        <v/>
      </c>
      <c r="F4327" s="29" t="str">
        <f>IF(D4327="","",VLOOKUP(D4327,'Műszaki adattábla'!F:M,8,0))</f>
        <v/>
      </c>
      <c r="G4327" s="29" t="str">
        <f>IF(D4327="","",IF('Műszaki adattábla'!L4318="20-99",IF('Műszaki adattábla'!O4318="","Nem adott meg lekötött teljesítményt",VLOOKUP(D4327,'Műszaki adattábla'!F:O,10,0)),0))</f>
        <v/>
      </c>
      <c r="H4327" s="29" t="str">
        <f>IF(D4327="","",VLOOKUP(D4327,'Műszaki adattábla'!F:P,11,0))</f>
        <v/>
      </c>
      <c r="I4327" s="30"/>
      <c r="J4327" s="30"/>
      <c r="K4327" s="31" t="str">
        <f>IF(D4327="","",ROUND(((F4327*I4327*'Műszaki adattábla'!$C$7/'Műszaki adattábla'!$C$8)+(G4327*I4327)+(H4327*I4327))/12*'Műszaki adattábla'!T4318,0))</f>
        <v/>
      </c>
      <c r="L4327" s="32" t="str">
        <f t="shared" si="143"/>
        <v/>
      </c>
    </row>
    <row r="4328" spans="2:12" ht="14.4" thickBot="1" x14ac:dyDescent="0.3">
      <c r="B4328" s="28" t="str">
        <f t="shared" si="142"/>
        <v/>
      </c>
      <c r="C4328" s="167" t="str">
        <f>IF(D4328="","",VLOOKUP(D4328,'Műszaki adattábla'!F:G,2,0))</f>
        <v/>
      </c>
      <c r="D4328" s="168" t="str">
        <f>IF('Műszaki adattábla'!F4319="","",'Műszaki adattábla'!F4319)</f>
        <v/>
      </c>
      <c r="E4328" s="169" t="str">
        <f>IF(D4328="","",VLOOKUP(D4328,'Műszaki adattábla'!F:R,13,0))</f>
        <v/>
      </c>
      <c r="F4328" s="29" t="str">
        <f>IF(D4328="","",VLOOKUP(D4328,'Műszaki adattábla'!F:M,8,0))</f>
        <v/>
      </c>
      <c r="G4328" s="29" t="str">
        <f>IF(D4328="","",IF('Műszaki adattábla'!L4319="20-99",IF('Műszaki adattábla'!O4319="","Nem adott meg lekötött teljesítményt",VLOOKUP(D4328,'Műszaki adattábla'!F:O,10,0)),0))</f>
        <v/>
      </c>
      <c r="H4328" s="29" t="str">
        <f>IF(D4328="","",VLOOKUP(D4328,'Műszaki adattábla'!F:P,11,0))</f>
        <v/>
      </c>
      <c r="I4328" s="30"/>
      <c r="J4328" s="30"/>
      <c r="K4328" s="31" t="str">
        <f>IF(D4328="","",ROUND(((F4328*I4328*'Műszaki adattábla'!$C$7/'Műszaki adattábla'!$C$8)+(G4328*I4328)+(H4328*I4328))/12*'Műszaki adattábla'!T4319,0))</f>
        <v/>
      </c>
      <c r="L4328" s="32" t="str">
        <f t="shared" si="143"/>
        <v/>
      </c>
    </row>
    <row r="4329" spans="2:12" ht="14.4" thickBot="1" x14ac:dyDescent="0.3">
      <c r="B4329" s="28" t="str">
        <f t="shared" si="142"/>
        <v/>
      </c>
      <c r="C4329" s="167" t="str">
        <f>IF(D4329="","",VLOOKUP(D4329,'Műszaki adattábla'!F:G,2,0))</f>
        <v/>
      </c>
      <c r="D4329" s="168" t="str">
        <f>IF('Műszaki adattábla'!F4320="","",'Műszaki adattábla'!F4320)</f>
        <v/>
      </c>
      <c r="E4329" s="169" t="str">
        <f>IF(D4329="","",VLOOKUP(D4329,'Műszaki adattábla'!F:R,13,0))</f>
        <v/>
      </c>
      <c r="F4329" s="29" t="str">
        <f>IF(D4329="","",VLOOKUP(D4329,'Műszaki adattábla'!F:M,8,0))</f>
        <v/>
      </c>
      <c r="G4329" s="29" t="str">
        <f>IF(D4329="","",IF('Műszaki adattábla'!L4320="20-99",IF('Műszaki adattábla'!O4320="","Nem adott meg lekötött teljesítményt",VLOOKUP(D4329,'Műszaki adattábla'!F:O,10,0)),0))</f>
        <v/>
      </c>
      <c r="H4329" s="29" t="str">
        <f>IF(D4329="","",VLOOKUP(D4329,'Műszaki adattábla'!F:P,11,0))</f>
        <v/>
      </c>
      <c r="I4329" s="30"/>
      <c r="J4329" s="30"/>
      <c r="K4329" s="31" t="str">
        <f>IF(D4329="","",ROUND(((F4329*I4329*'Műszaki adattábla'!$C$7/'Műszaki adattábla'!$C$8)+(G4329*I4329)+(H4329*I4329))/12*'Műszaki adattábla'!T4320,0))</f>
        <v/>
      </c>
      <c r="L4329" s="32" t="str">
        <f t="shared" si="143"/>
        <v/>
      </c>
    </row>
    <row r="4330" spans="2:12" ht="14.4" thickBot="1" x14ac:dyDescent="0.3">
      <c r="B4330" s="28" t="str">
        <f t="shared" si="142"/>
        <v/>
      </c>
      <c r="C4330" s="167" t="str">
        <f>IF(D4330="","",VLOOKUP(D4330,'Műszaki adattábla'!F:G,2,0))</f>
        <v/>
      </c>
      <c r="D4330" s="168" t="str">
        <f>IF('Műszaki adattábla'!F4321="","",'Műszaki adattábla'!F4321)</f>
        <v/>
      </c>
      <c r="E4330" s="169" t="str">
        <f>IF(D4330="","",VLOOKUP(D4330,'Műszaki adattábla'!F:R,13,0))</f>
        <v/>
      </c>
      <c r="F4330" s="29" t="str">
        <f>IF(D4330="","",VLOOKUP(D4330,'Műszaki adattábla'!F:M,8,0))</f>
        <v/>
      </c>
      <c r="G4330" s="29" t="str">
        <f>IF(D4330="","",IF('Műszaki adattábla'!L4321="20-99",IF('Műszaki adattábla'!O4321="","Nem adott meg lekötött teljesítményt",VLOOKUP(D4330,'Műszaki adattábla'!F:O,10,0)),0))</f>
        <v/>
      </c>
      <c r="H4330" s="29" t="str">
        <f>IF(D4330="","",VLOOKUP(D4330,'Műszaki adattábla'!F:P,11,0))</f>
        <v/>
      </c>
      <c r="I4330" s="30"/>
      <c r="J4330" s="30"/>
      <c r="K4330" s="31" t="str">
        <f>IF(D4330="","",ROUND(((F4330*I4330*'Műszaki adattábla'!$C$7/'Műszaki adattábla'!$C$8)+(G4330*I4330)+(H4330*I4330))/12*'Műszaki adattábla'!T4321,0))</f>
        <v/>
      </c>
      <c r="L4330" s="32" t="str">
        <f t="shared" si="143"/>
        <v/>
      </c>
    </row>
    <row r="4331" spans="2:12" ht="14.4" thickBot="1" x14ac:dyDescent="0.3">
      <c r="B4331" s="28" t="str">
        <f t="shared" si="142"/>
        <v/>
      </c>
      <c r="C4331" s="167" t="str">
        <f>IF(D4331="","",VLOOKUP(D4331,'Műszaki adattábla'!F:G,2,0))</f>
        <v/>
      </c>
      <c r="D4331" s="168" t="str">
        <f>IF('Műszaki adattábla'!F4322="","",'Műszaki adattábla'!F4322)</f>
        <v/>
      </c>
      <c r="E4331" s="169" t="str">
        <f>IF(D4331="","",VLOOKUP(D4331,'Műszaki adattábla'!F:R,13,0))</f>
        <v/>
      </c>
      <c r="F4331" s="29" t="str">
        <f>IF(D4331="","",VLOOKUP(D4331,'Műszaki adattábla'!F:M,8,0))</f>
        <v/>
      </c>
      <c r="G4331" s="29" t="str">
        <f>IF(D4331="","",IF('Műszaki adattábla'!L4322="20-99",IF('Műszaki adattábla'!O4322="","Nem adott meg lekötött teljesítményt",VLOOKUP(D4331,'Műszaki adattábla'!F:O,10,0)),0))</f>
        <v/>
      </c>
      <c r="H4331" s="29" t="str">
        <f>IF(D4331="","",VLOOKUP(D4331,'Műszaki adattábla'!F:P,11,0))</f>
        <v/>
      </c>
      <c r="I4331" s="30"/>
      <c r="J4331" s="30"/>
      <c r="K4331" s="31" t="str">
        <f>IF(D4331="","",ROUND(((F4331*I4331*'Műszaki adattábla'!$C$7/'Műszaki adattábla'!$C$8)+(G4331*I4331)+(H4331*I4331))/12*'Műszaki adattábla'!T4322,0))</f>
        <v/>
      </c>
      <c r="L4331" s="32" t="str">
        <f t="shared" si="143"/>
        <v/>
      </c>
    </row>
    <row r="4332" spans="2:12" ht="14.4" thickBot="1" x14ac:dyDescent="0.3">
      <c r="B4332" s="28" t="str">
        <f t="shared" si="142"/>
        <v/>
      </c>
      <c r="C4332" s="167" t="str">
        <f>IF(D4332="","",VLOOKUP(D4332,'Műszaki adattábla'!F:G,2,0))</f>
        <v/>
      </c>
      <c r="D4332" s="168" t="str">
        <f>IF('Műszaki adattábla'!F4323="","",'Műszaki adattábla'!F4323)</f>
        <v/>
      </c>
      <c r="E4332" s="169" t="str">
        <f>IF(D4332="","",VLOOKUP(D4332,'Műszaki adattábla'!F:R,13,0))</f>
        <v/>
      </c>
      <c r="F4332" s="29" t="str">
        <f>IF(D4332="","",VLOOKUP(D4332,'Műszaki adattábla'!F:M,8,0))</f>
        <v/>
      </c>
      <c r="G4332" s="29" t="str">
        <f>IF(D4332="","",IF('Műszaki adattábla'!L4323="20-99",IF('Műszaki adattábla'!O4323="","Nem adott meg lekötött teljesítményt",VLOOKUP(D4332,'Műszaki adattábla'!F:O,10,0)),0))</f>
        <v/>
      </c>
      <c r="H4332" s="29" t="str">
        <f>IF(D4332="","",VLOOKUP(D4332,'Műszaki adattábla'!F:P,11,0))</f>
        <v/>
      </c>
      <c r="I4332" s="30"/>
      <c r="J4332" s="30"/>
      <c r="K4332" s="31" t="str">
        <f>IF(D4332="","",ROUND(((F4332*I4332*'Műszaki adattábla'!$C$7/'Műszaki adattábla'!$C$8)+(G4332*I4332)+(H4332*I4332))/12*'Műszaki adattábla'!T4323,0))</f>
        <v/>
      </c>
      <c r="L4332" s="32" t="str">
        <f t="shared" si="143"/>
        <v/>
      </c>
    </row>
    <row r="4333" spans="2:12" ht="14.4" thickBot="1" x14ac:dyDescent="0.3">
      <c r="B4333" s="28" t="str">
        <f t="shared" si="142"/>
        <v/>
      </c>
      <c r="C4333" s="167" t="str">
        <f>IF(D4333="","",VLOOKUP(D4333,'Műszaki adattábla'!F:G,2,0))</f>
        <v/>
      </c>
      <c r="D4333" s="168" t="str">
        <f>IF('Műszaki adattábla'!F4324="","",'Műszaki adattábla'!F4324)</f>
        <v/>
      </c>
      <c r="E4333" s="169" t="str">
        <f>IF(D4333="","",VLOOKUP(D4333,'Műszaki adattábla'!F:R,13,0))</f>
        <v/>
      </c>
      <c r="F4333" s="29" t="str">
        <f>IF(D4333="","",VLOOKUP(D4333,'Műszaki adattábla'!F:M,8,0))</f>
        <v/>
      </c>
      <c r="G4333" s="29" t="str">
        <f>IF(D4333="","",IF('Műszaki adattábla'!L4324="20-99",IF('Műszaki adattábla'!O4324="","Nem adott meg lekötött teljesítményt",VLOOKUP(D4333,'Műszaki adattábla'!F:O,10,0)),0))</f>
        <v/>
      </c>
      <c r="H4333" s="29" t="str">
        <f>IF(D4333="","",VLOOKUP(D4333,'Műszaki adattábla'!F:P,11,0))</f>
        <v/>
      </c>
      <c r="I4333" s="30"/>
      <c r="J4333" s="30"/>
      <c r="K4333" s="31" t="str">
        <f>IF(D4333="","",ROUND(((F4333*I4333*'Műszaki adattábla'!$C$7/'Műszaki adattábla'!$C$8)+(G4333*I4333)+(H4333*I4333))/12*'Műszaki adattábla'!T4324,0))</f>
        <v/>
      </c>
      <c r="L4333" s="32" t="str">
        <f t="shared" si="143"/>
        <v/>
      </c>
    </row>
    <row r="4334" spans="2:12" ht="14.4" thickBot="1" x14ac:dyDescent="0.3">
      <c r="B4334" s="28" t="str">
        <f t="shared" si="142"/>
        <v/>
      </c>
      <c r="C4334" s="167" t="str">
        <f>IF(D4334="","",VLOOKUP(D4334,'Műszaki adattábla'!F:G,2,0))</f>
        <v/>
      </c>
      <c r="D4334" s="168" t="str">
        <f>IF('Műszaki adattábla'!F4325="","",'Műszaki adattábla'!F4325)</f>
        <v/>
      </c>
      <c r="E4334" s="169" t="str">
        <f>IF(D4334="","",VLOOKUP(D4334,'Műszaki adattábla'!F:R,13,0))</f>
        <v/>
      </c>
      <c r="F4334" s="29" t="str">
        <f>IF(D4334="","",VLOOKUP(D4334,'Műszaki adattábla'!F:M,8,0))</f>
        <v/>
      </c>
      <c r="G4334" s="29" t="str">
        <f>IF(D4334="","",IF('Műszaki adattábla'!L4325="20-99",IF('Műszaki adattábla'!O4325="","Nem adott meg lekötött teljesítményt",VLOOKUP(D4334,'Műszaki adattábla'!F:O,10,0)),0))</f>
        <v/>
      </c>
      <c r="H4334" s="29" t="str">
        <f>IF(D4334="","",VLOOKUP(D4334,'Műszaki adattábla'!F:P,11,0))</f>
        <v/>
      </c>
      <c r="I4334" s="30"/>
      <c r="J4334" s="30"/>
      <c r="K4334" s="31" t="str">
        <f>IF(D4334="","",ROUND(((F4334*I4334*'Műszaki adattábla'!$C$7/'Műszaki adattábla'!$C$8)+(G4334*I4334)+(H4334*I4334))/12*'Műszaki adattábla'!T4325,0))</f>
        <v/>
      </c>
      <c r="L4334" s="32" t="str">
        <f t="shared" si="143"/>
        <v/>
      </c>
    </row>
    <row r="4335" spans="2:12" ht="14.4" thickBot="1" x14ac:dyDescent="0.3">
      <c r="B4335" s="28" t="str">
        <f t="shared" si="142"/>
        <v/>
      </c>
      <c r="C4335" s="167" t="str">
        <f>IF(D4335="","",VLOOKUP(D4335,'Műszaki adattábla'!F:G,2,0))</f>
        <v/>
      </c>
      <c r="D4335" s="168" t="str">
        <f>IF('Műszaki adattábla'!F4326="","",'Műszaki adattábla'!F4326)</f>
        <v/>
      </c>
      <c r="E4335" s="169" t="str">
        <f>IF(D4335="","",VLOOKUP(D4335,'Műszaki adattábla'!F:R,13,0))</f>
        <v/>
      </c>
      <c r="F4335" s="29" t="str">
        <f>IF(D4335="","",VLOOKUP(D4335,'Műszaki adattábla'!F:M,8,0))</f>
        <v/>
      </c>
      <c r="G4335" s="29" t="str">
        <f>IF(D4335="","",IF('Műszaki adattábla'!L4326="20-99",IF('Műszaki adattábla'!O4326="","Nem adott meg lekötött teljesítményt",VLOOKUP(D4335,'Műszaki adattábla'!F:O,10,0)),0))</f>
        <v/>
      </c>
      <c r="H4335" s="29" t="str">
        <f>IF(D4335="","",VLOOKUP(D4335,'Műszaki adattábla'!F:P,11,0))</f>
        <v/>
      </c>
      <c r="I4335" s="30"/>
      <c r="J4335" s="30"/>
      <c r="K4335" s="31" t="str">
        <f>IF(D4335="","",ROUND(((F4335*I4335*'Műszaki adattábla'!$C$7/'Műszaki adattábla'!$C$8)+(G4335*I4335)+(H4335*I4335))/12*'Műszaki adattábla'!T4326,0))</f>
        <v/>
      </c>
      <c r="L4335" s="32" t="str">
        <f t="shared" si="143"/>
        <v/>
      </c>
    </row>
    <row r="4336" spans="2:12" ht="14.4" thickBot="1" x14ac:dyDescent="0.3">
      <c r="B4336" s="28" t="str">
        <f t="shared" si="142"/>
        <v/>
      </c>
      <c r="C4336" s="167" t="str">
        <f>IF(D4336="","",VLOOKUP(D4336,'Műszaki adattábla'!F:G,2,0))</f>
        <v/>
      </c>
      <c r="D4336" s="168" t="str">
        <f>IF('Műszaki adattábla'!F4327="","",'Műszaki adattábla'!F4327)</f>
        <v/>
      </c>
      <c r="E4336" s="169" t="str">
        <f>IF(D4336="","",VLOOKUP(D4336,'Műszaki adattábla'!F:R,13,0))</f>
        <v/>
      </c>
      <c r="F4336" s="29" t="str">
        <f>IF(D4336="","",VLOOKUP(D4336,'Műszaki adattábla'!F:M,8,0))</f>
        <v/>
      </c>
      <c r="G4336" s="29" t="str">
        <f>IF(D4336="","",IF('Műszaki adattábla'!L4327="20-99",IF('Műszaki adattábla'!O4327="","Nem adott meg lekötött teljesítményt",VLOOKUP(D4336,'Műszaki adattábla'!F:O,10,0)),0))</f>
        <v/>
      </c>
      <c r="H4336" s="29" t="str">
        <f>IF(D4336="","",VLOOKUP(D4336,'Műszaki adattábla'!F:P,11,0))</f>
        <v/>
      </c>
      <c r="I4336" s="30"/>
      <c r="J4336" s="30"/>
      <c r="K4336" s="31" t="str">
        <f>IF(D4336="","",ROUND(((F4336*I4336*'Műszaki adattábla'!$C$7/'Műszaki adattábla'!$C$8)+(G4336*I4336)+(H4336*I4336))/12*'Műszaki adattábla'!T4327,0))</f>
        <v/>
      </c>
      <c r="L4336" s="32" t="str">
        <f t="shared" si="143"/>
        <v/>
      </c>
    </row>
    <row r="4337" spans="2:12" ht="14.4" thickBot="1" x14ac:dyDescent="0.3">
      <c r="B4337" s="28" t="str">
        <f t="shared" si="142"/>
        <v/>
      </c>
      <c r="C4337" s="167" t="str">
        <f>IF(D4337="","",VLOOKUP(D4337,'Műszaki adattábla'!F:G,2,0))</f>
        <v/>
      </c>
      <c r="D4337" s="168" t="str">
        <f>IF('Műszaki adattábla'!F4328="","",'Műszaki adattábla'!F4328)</f>
        <v/>
      </c>
      <c r="E4337" s="169" t="str">
        <f>IF(D4337="","",VLOOKUP(D4337,'Műszaki adattábla'!F:R,13,0))</f>
        <v/>
      </c>
      <c r="F4337" s="29" t="str">
        <f>IF(D4337="","",VLOOKUP(D4337,'Műszaki adattábla'!F:M,8,0))</f>
        <v/>
      </c>
      <c r="G4337" s="29" t="str">
        <f>IF(D4337="","",IF('Műszaki adattábla'!L4328="20-99",IF('Műszaki adattábla'!O4328="","Nem adott meg lekötött teljesítményt",VLOOKUP(D4337,'Műszaki adattábla'!F:O,10,0)),0))</f>
        <v/>
      </c>
      <c r="H4337" s="29" t="str">
        <f>IF(D4337="","",VLOOKUP(D4337,'Műszaki adattábla'!F:P,11,0))</f>
        <v/>
      </c>
      <c r="I4337" s="30"/>
      <c r="J4337" s="30"/>
      <c r="K4337" s="31" t="str">
        <f>IF(D4337="","",ROUND(((F4337*I4337*'Műszaki adattábla'!$C$7/'Műszaki adattábla'!$C$8)+(G4337*I4337)+(H4337*I4337))/12*'Műszaki adattábla'!T4328,0))</f>
        <v/>
      </c>
      <c r="L4337" s="32" t="str">
        <f t="shared" si="143"/>
        <v/>
      </c>
    </row>
    <row r="4338" spans="2:12" ht="14.4" thickBot="1" x14ac:dyDescent="0.3">
      <c r="B4338" s="28" t="str">
        <f t="shared" si="142"/>
        <v/>
      </c>
      <c r="C4338" s="167" t="str">
        <f>IF(D4338="","",VLOOKUP(D4338,'Műszaki adattábla'!F:G,2,0))</f>
        <v/>
      </c>
      <c r="D4338" s="168" t="str">
        <f>IF('Műszaki adattábla'!F4329="","",'Műszaki adattábla'!F4329)</f>
        <v/>
      </c>
      <c r="E4338" s="169" t="str">
        <f>IF(D4338="","",VLOOKUP(D4338,'Műszaki adattábla'!F:R,13,0))</f>
        <v/>
      </c>
      <c r="F4338" s="29" t="str">
        <f>IF(D4338="","",VLOOKUP(D4338,'Műszaki adattábla'!F:M,8,0))</f>
        <v/>
      </c>
      <c r="G4338" s="29" t="str">
        <f>IF(D4338="","",IF('Műszaki adattábla'!L4329="20-99",IF('Műszaki adattábla'!O4329="","Nem adott meg lekötött teljesítményt",VLOOKUP(D4338,'Műszaki adattábla'!F:O,10,0)),0))</f>
        <v/>
      </c>
      <c r="H4338" s="29" t="str">
        <f>IF(D4338="","",VLOOKUP(D4338,'Műszaki adattábla'!F:P,11,0))</f>
        <v/>
      </c>
      <c r="I4338" s="30"/>
      <c r="J4338" s="30"/>
      <c r="K4338" s="31" t="str">
        <f>IF(D4338="","",ROUND(((F4338*I4338*'Műszaki adattábla'!$C$7/'Műszaki adattábla'!$C$8)+(G4338*I4338)+(H4338*I4338))/12*'Műszaki adattábla'!T4329,0))</f>
        <v/>
      </c>
      <c r="L4338" s="32" t="str">
        <f t="shared" si="143"/>
        <v/>
      </c>
    </row>
    <row r="4339" spans="2:12" ht="14.4" thickBot="1" x14ac:dyDescent="0.3">
      <c r="B4339" s="28" t="str">
        <f t="shared" si="142"/>
        <v/>
      </c>
      <c r="C4339" s="167" t="str">
        <f>IF(D4339="","",VLOOKUP(D4339,'Műszaki adattábla'!F:G,2,0))</f>
        <v/>
      </c>
      <c r="D4339" s="168" t="str">
        <f>IF('Műszaki adattábla'!F4330="","",'Műszaki adattábla'!F4330)</f>
        <v/>
      </c>
      <c r="E4339" s="169" t="str">
        <f>IF(D4339="","",VLOOKUP(D4339,'Műszaki adattábla'!F:R,13,0))</f>
        <v/>
      </c>
      <c r="F4339" s="29" t="str">
        <f>IF(D4339="","",VLOOKUP(D4339,'Műszaki adattábla'!F:M,8,0))</f>
        <v/>
      </c>
      <c r="G4339" s="29" t="str">
        <f>IF(D4339="","",IF('Műszaki adattábla'!L4330="20-99",IF('Műszaki adattábla'!O4330="","Nem adott meg lekötött teljesítményt",VLOOKUP(D4339,'Műszaki adattábla'!F:O,10,0)),0))</f>
        <v/>
      </c>
      <c r="H4339" s="29" t="str">
        <f>IF(D4339="","",VLOOKUP(D4339,'Műszaki adattábla'!F:P,11,0))</f>
        <v/>
      </c>
      <c r="I4339" s="30"/>
      <c r="J4339" s="30"/>
      <c r="K4339" s="31" t="str">
        <f>IF(D4339="","",ROUND(((F4339*I4339*'Műszaki adattábla'!$C$7/'Műszaki adattábla'!$C$8)+(G4339*I4339)+(H4339*I4339))/12*'Műszaki adattábla'!T4330,0))</f>
        <v/>
      </c>
      <c r="L4339" s="32" t="str">
        <f t="shared" si="143"/>
        <v/>
      </c>
    </row>
    <row r="4340" spans="2:12" ht="14.4" thickBot="1" x14ac:dyDescent="0.3">
      <c r="B4340" s="28" t="str">
        <f t="shared" si="142"/>
        <v/>
      </c>
      <c r="C4340" s="167" t="str">
        <f>IF(D4340="","",VLOOKUP(D4340,'Műszaki adattábla'!F:G,2,0))</f>
        <v/>
      </c>
      <c r="D4340" s="168" t="str">
        <f>IF('Műszaki adattábla'!F4331="","",'Műszaki adattábla'!F4331)</f>
        <v/>
      </c>
      <c r="E4340" s="169" t="str">
        <f>IF(D4340="","",VLOOKUP(D4340,'Műszaki adattábla'!F:R,13,0))</f>
        <v/>
      </c>
      <c r="F4340" s="29" t="str">
        <f>IF(D4340="","",VLOOKUP(D4340,'Műszaki adattábla'!F:M,8,0))</f>
        <v/>
      </c>
      <c r="G4340" s="29" t="str">
        <f>IF(D4340="","",IF('Műszaki adattábla'!L4331="20-99",IF('Műszaki adattábla'!O4331="","Nem adott meg lekötött teljesítményt",VLOOKUP(D4340,'Műszaki adattábla'!F:O,10,0)),0))</f>
        <v/>
      </c>
      <c r="H4340" s="29" t="str">
        <f>IF(D4340="","",VLOOKUP(D4340,'Műszaki adattábla'!F:P,11,0))</f>
        <v/>
      </c>
      <c r="I4340" s="30"/>
      <c r="J4340" s="30"/>
      <c r="K4340" s="31" t="str">
        <f>IF(D4340="","",ROUND(((F4340*I4340*'Műszaki adattábla'!$C$7/'Műszaki adattábla'!$C$8)+(G4340*I4340)+(H4340*I4340))/12*'Műszaki adattábla'!T4331,0))</f>
        <v/>
      </c>
      <c r="L4340" s="32" t="str">
        <f t="shared" si="143"/>
        <v/>
      </c>
    </row>
    <row r="4341" spans="2:12" ht="14.4" thickBot="1" x14ac:dyDescent="0.3">
      <c r="B4341" s="28" t="str">
        <f t="shared" si="142"/>
        <v/>
      </c>
      <c r="C4341" s="167" t="str">
        <f>IF(D4341="","",VLOOKUP(D4341,'Műszaki adattábla'!F:G,2,0))</f>
        <v/>
      </c>
      <c r="D4341" s="168" t="str">
        <f>IF('Műszaki adattábla'!F4332="","",'Műszaki adattábla'!F4332)</f>
        <v/>
      </c>
      <c r="E4341" s="169" t="str">
        <f>IF(D4341="","",VLOOKUP(D4341,'Műszaki adattábla'!F:R,13,0))</f>
        <v/>
      </c>
      <c r="F4341" s="29" t="str">
        <f>IF(D4341="","",VLOOKUP(D4341,'Műszaki adattábla'!F:M,8,0))</f>
        <v/>
      </c>
      <c r="G4341" s="29" t="str">
        <f>IF(D4341="","",IF('Műszaki adattábla'!L4332="20-99",IF('Műszaki adattábla'!O4332="","Nem adott meg lekötött teljesítményt",VLOOKUP(D4341,'Műszaki adattábla'!F:O,10,0)),0))</f>
        <v/>
      </c>
      <c r="H4341" s="29" t="str">
        <f>IF(D4341="","",VLOOKUP(D4341,'Műszaki adattábla'!F:P,11,0))</f>
        <v/>
      </c>
      <c r="I4341" s="30"/>
      <c r="J4341" s="30"/>
      <c r="K4341" s="31" t="str">
        <f>IF(D4341="","",ROUND(((F4341*I4341*'Műszaki adattábla'!$C$7/'Műszaki adattábla'!$C$8)+(G4341*I4341)+(H4341*I4341))/12*'Műszaki adattábla'!T4332,0))</f>
        <v/>
      </c>
      <c r="L4341" s="32" t="str">
        <f t="shared" si="143"/>
        <v/>
      </c>
    </row>
    <row r="4342" spans="2:12" ht="14.4" thickBot="1" x14ac:dyDescent="0.3">
      <c r="B4342" s="28" t="str">
        <f t="shared" si="142"/>
        <v/>
      </c>
      <c r="C4342" s="167" t="str">
        <f>IF(D4342="","",VLOOKUP(D4342,'Műszaki adattábla'!F:G,2,0))</f>
        <v/>
      </c>
      <c r="D4342" s="168" t="str">
        <f>IF('Műszaki adattábla'!F4333="","",'Műszaki adattábla'!F4333)</f>
        <v/>
      </c>
      <c r="E4342" s="169" t="str">
        <f>IF(D4342="","",VLOOKUP(D4342,'Műszaki adattábla'!F:R,13,0))</f>
        <v/>
      </c>
      <c r="F4342" s="29" t="str">
        <f>IF(D4342="","",VLOOKUP(D4342,'Műszaki adattábla'!F:M,8,0))</f>
        <v/>
      </c>
      <c r="G4342" s="29" t="str">
        <f>IF(D4342="","",IF('Műszaki adattábla'!L4333="20-99",IF('Műszaki adattábla'!O4333="","Nem adott meg lekötött teljesítményt",VLOOKUP(D4342,'Műszaki adattábla'!F:O,10,0)),0))</f>
        <v/>
      </c>
      <c r="H4342" s="29" t="str">
        <f>IF(D4342="","",VLOOKUP(D4342,'Műszaki adattábla'!F:P,11,0))</f>
        <v/>
      </c>
      <c r="I4342" s="30"/>
      <c r="J4342" s="30"/>
      <c r="K4342" s="31" t="str">
        <f>IF(D4342="","",ROUND(((F4342*I4342*'Műszaki adattábla'!$C$7/'Műszaki adattábla'!$C$8)+(G4342*I4342)+(H4342*I4342))/12*'Műszaki adattábla'!T4333,0))</f>
        <v/>
      </c>
      <c r="L4342" s="32" t="str">
        <f t="shared" si="143"/>
        <v/>
      </c>
    </row>
    <row r="4343" spans="2:12" ht="14.4" thickBot="1" x14ac:dyDescent="0.3">
      <c r="B4343" s="28" t="str">
        <f t="shared" si="142"/>
        <v/>
      </c>
      <c r="C4343" s="167" t="str">
        <f>IF(D4343="","",VLOOKUP(D4343,'Műszaki adattábla'!F:G,2,0))</f>
        <v/>
      </c>
      <c r="D4343" s="168" t="str">
        <f>IF('Műszaki adattábla'!F4334="","",'Műszaki adattábla'!F4334)</f>
        <v/>
      </c>
      <c r="E4343" s="169" t="str">
        <f>IF(D4343="","",VLOOKUP(D4343,'Műszaki adattábla'!F:R,13,0))</f>
        <v/>
      </c>
      <c r="F4343" s="29" t="str">
        <f>IF(D4343="","",VLOOKUP(D4343,'Műszaki adattábla'!F:M,8,0))</f>
        <v/>
      </c>
      <c r="G4343" s="29" t="str">
        <f>IF(D4343="","",IF('Műszaki adattábla'!L4334="20-99",IF('Műszaki adattábla'!O4334="","Nem adott meg lekötött teljesítményt",VLOOKUP(D4343,'Műszaki adattábla'!F:O,10,0)),0))</f>
        <v/>
      </c>
      <c r="H4343" s="29" t="str">
        <f>IF(D4343="","",VLOOKUP(D4343,'Műszaki adattábla'!F:P,11,0))</f>
        <v/>
      </c>
      <c r="I4343" s="30"/>
      <c r="J4343" s="30"/>
      <c r="K4343" s="31" t="str">
        <f>IF(D4343="","",ROUND(((F4343*I4343*'Műszaki adattábla'!$C$7/'Műszaki adattábla'!$C$8)+(G4343*I4343)+(H4343*I4343))/12*'Műszaki adattábla'!T4334,0))</f>
        <v/>
      </c>
      <c r="L4343" s="32" t="str">
        <f t="shared" si="143"/>
        <v/>
      </c>
    </row>
    <row r="4344" spans="2:12" ht="14.4" thickBot="1" x14ac:dyDescent="0.3">
      <c r="B4344" s="28" t="str">
        <f t="shared" si="142"/>
        <v/>
      </c>
      <c r="C4344" s="167" t="str">
        <f>IF(D4344="","",VLOOKUP(D4344,'Műszaki adattábla'!F:G,2,0))</f>
        <v/>
      </c>
      <c r="D4344" s="168" t="str">
        <f>IF('Műszaki adattábla'!F4335="","",'Műszaki adattábla'!F4335)</f>
        <v/>
      </c>
      <c r="E4344" s="169" t="str">
        <f>IF(D4344="","",VLOOKUP(D4344,'Műszaki adattábla'!F:R,13,0))</f>
        <v/>
      </c>
      <c r="F4344" s="29" t="str">
        <f>IF(D4344="","",VLOOKUP(D4344,'Műszaki adattábla'!F:M,8,0))</f>
        <v/>
      </c>
      <c r="G4344" s="29" t="str">
        <f>IF(D4344="","",IF('Műszaki adattábla'!L4335="20-99",IF('Műszaki adattábla'!O4335="","Nem adott meg lekötött teljesítményt",VLOOKUP(D4344,'Műszaki adattábla'!F:O,10,0)),0))</f>
        <v/>
      </c>
      <c r="H4344" s="29" t="str">
        <f>IF(D4344="","",VLOOKUP(D4344,'Műszaki adattábla'!F:P,11,0))</f>
        <v/>
      </c>
      <c r="I4344" s="30"/>
      <c r="J4344" s="30"/>
      <c r="K4344" s="31" t="str">
        <f>IF(D4344="","",ROUND(((F4344*I4344*'Műszaki adattábla'!$C$7/'Műszaki adattábla'!$C$8)+(G4344*I4344)+(H4344*I4344))/12*'Műszaki adattábla'!T4335,0))</f>
        <v/>
      </c>
      <c r="L4344" s="32" t="str">
        <f t="shared" si="143"/>
        <v/>
      </c>
    </row>
    <row r="4345" spans="2:12" ht="14.4" thickBot="1" x14ac:dyDescent="0.3">
      <c r="B4345" s="28" t="str">
        <f t="shared" si="142"/>
        <v/>
      </c>
      <c r="C4345" s="167" t="str">
        <f>IF(D4345="","",VLOOKUP(D4345,'Műszaki adattábla'!F:G,2,0))</f>
        <v/>
      </c>
      <c r="D4345" s="168" t="str">
        <f>IF('Műszaki adattábla'!F4336="","",'Műszaki adattábla'!F4336)</f>
        <v/>
      </c>
      <c r="E4345" s="169" t="str">
        <f>IF(D4345="","",VLOOKUP(D4345,'Műszaki adattábla'!F:R,13,0))</f>
        <v/>
      </c>
      <c r="F4345" s="29" t="str">
        <f>IF(D4345="","",VLOOKUP(D4345,'Műszaki adattábla'!F:M,8,0))</f>
        <v/>
      </c>
      <c r="G4345" s="29" t="str">
        <f>IF(D4345="","",IF('Műszaki adattábla'!L4336="20-99",IF('Műszaki adattábla'!O4336="","Nem adott meg lekötött teljesítményt",VLOOKUP(D4345,'Műszaki adattábla'!F:O,10,0)),0))</f>
        <v/>
      </c>
      <c r="H4345" s="29" t="str">
        <f>IF(D4345="","",VLOOKUP(D4345,'Műszaki adattábla'!F:P,11,0))</f>
        <v/>
      </c>
      <c r="I4345" s="30"/>
      <c r="J4345" s="30"/>
      <c r="K4345" s="31" t="str">
        <f>IF(D4345="","",ROUND(((F4345*I4345*'Műszaki adattábla'!$C$7/'Műszaki adattábla'!$C$8)+(G4345*I4345)+(H4345*I4345))/12*'Műszaki adattábla'!T4336,0))</f>
        <v/>
      </c>
      <c r="L4345" s="32" t="str">
        <f t="shared" si="143"/>
        <v/>
      </c>
    </row>
    <row r="4346" spans="2:12" ht="14.4" thickBot="1" x14ac:dyDescent="0.3">
      <c r="B4346" s="28" t="str">
        <f t="shared" si="142"/>
        <v/>
      </c>
      <c r="C4346" s="167" t="str">
        <f>IF(D4346="","",VLOOKUP(D4346,'Műszaki adattábla'!F:G,2,0))</f>
        <v/>
      </c>
      <c r="D4346" s="168" t="str">
        <f>IF('Műszaki adattábla'!F4337="","",'Műszaki adattábla'!F4337)</f>
        <v/>
      </c>
      <c r="E4346" s="169" t="str">
        <f>IF(D4346="","",VLOOKUP(D4346,'Műszaki adattábla'!F:R,13,0))</f>
        <v/>
      </c>
      <c r="F4346" s="29" t="str">
        <f>IF(D4346="","",VLOOKUP(D4346,'Műszaki adattábla'!F:M,8,0))</f>
        <v/>
      </c>
      <c r="G4346" s="29" t="str">
        <f>IF(D4346="","",IF('Műszaki adattábla'!L4337="20-99",IF('Műszaki adattábla'!O4337="","Nem adott meg lekötött teljesítményt",VLOOKUP(D4346,'Műszaki adattábla'!F:O,10,0)),0))</f>
        <v/>
      </c>
      <c r="H4346" s="29" t="str">
        <f>IF(D4346="","",VLOOKUP(D4346,'Műszaki adattábla'!F:P,11,0))</f>
        <v/>
      </c>
      <c r="I4346" s="30"/>
      <c r="J4346" s="30"/>
      <c r="K4346" s="31" t="str">
        <f>IF(D4346="","",ROUND(((F4346*I4346*'Műszaki adattábla'!$C$7/'Műszaki adattábla'!$C$8)+(G4346*I4346)+(H4346*I4346))/12*'Műszaki adattábla'!T4337,0))</f>
        <v/>
      </c>
      <c r="L4346" s="32" t="str">
        <f t="shared" si="143"/>
        <v/>
      </c>
    </row>
    <row r="4347" spans="2:12" ht="14.4" thickBot="1" x14ac:dyDescent="0.3">
      <c r="B4347" s="28" t="str">
        <f t="shared" si="142"/>
        <v/>
      </c>
      <c r="C4347" s="167" t="str">
        <f>IF(D4347="","",VLOOKUP(D4347,'Műszaki adattábla'!F:G,2,0))</f>
        <v/>
      </c>
      <c r="D4347" s="168" t="str">
        <f>IF('Műszaki adattábla'!F4338="","",'Műszaki adattábla'!F4338)</f>
        <v/>
      </c>
      <c r="E4347" s="169" t="str">
        <f>IF(D4347="","",VLOOKUP(D4347,'Műszaki adattábla'!F:R,13,0))</f>
        <v/>
      </c>
      <c r="F4347" s="29" t="str">
        <f>IF(D4347="","",VLOOKUP(D4347,'Műszaki adattábla'!F:M,8,0))</f>
        <v/>
      </c>
      <c r="G4347" s="29" t="str">
        <f>IF(D4347="","",IF('Műszaki adattábla'!L4338="20-99",IF('Műszaki adattábla'!O4338="","Nem adott meg lekötött teljesítményt",VLOOKUP(D4347,'Műszaki adattábla'!F:O,10,0)),0))</f>
        <v/>
      </c>
      <c r="H4347" s="29" t="str">
        <f>IF(D4347="","",VLOOKUP(D4347,'Műszaki adattábla'!F:P,11,0))</f>
        <v/>
      </c>
      <c r="I4347" s="30"/>
      <c r="J4347" s="30"/>
      <c r="K4347" s="31" t="str">
        <f>IF(D4347="","",ROUND(((F4347*I4347*'Műszaki adattábla'!$C$7/'Műszaki adattábla'!$C$8)+(G4347*I4347)+(H4347*I4347))/12*'Műszaki adattábla'!T4338,0))</f>
        <v/>
      </c>
      <c r="L4347" s="32" t="str">
        <f t="shared" si="143"/>
        <v/>
      </c>
    </row>
    <row r="4348" spans="2:12" ht="14.4" thickBot="1" x14ac:dyDescent="0.3">
      <c r="B4348" s="28" t="str">
        <f t="shared" si="142"/>
        <v/>
      </c>
      <c r="C4348" s="167" t="str">
        <f>IF(D4348="","",VLOOKUP(D4348,'Műszaki adattábla'!F:G,2,0))</f>
        <v/>
      </c>
      <c r="D4348" s="168" t="str">
        <f>IF('Műszaki adattábla'!F4339="","",'Műszaki adattábla'!F4339)</f>
        <v/>
      </c>
      <c r="E4348" s="169" t="str">
        <f>IF(D4348="","",VLOOKUP(D4348,'Műszaki adattábla'!F:R,13,0))</f>
        <v/>
      </c>
      <c r="F4348" s="29" t="str">
        <f>IF(D4348="","",VLOOKUP(D4348,'Műszaki adattábla'!F:M,8,0))</f>
        <v/>
      </c>
      <c r="G4348" s="29" t="str">
        <f>IF(D4348="","",IF('Műszaki adattábla'!L4339="20-99",IF('Műszaki adattábla'!O4339="","Nem adott meg lekötött teljesítményt",VLOOKUP(D4348,'Műszaki adattábla'!F:O,10,0)),0))</f>
        <v/>
      </c>
      <c r="H4348" s="29" t="str">
        <f>IF(D4348="","",VLOOKUP(D4348,'Műszaki adattábla'!F:P,11,0))</f>
        <v/>
      </c>
      <c r="I4348" s="30"/>
      <c r="J4348" s="30"/>
      <c r="K4348" s="31" t="str">
        <f>IF(D4348="","",ROUND(((F4348*I4348*'Műszaki adattábla'!$C$7/'Műszaki adattábla'!$C$8)+(G4348*I4348)+(H4348*I4348))/12*'Műszaki adattábla'!T4339,0))</f>
        <v/>
      </c>
      <c r="L4348" s="32" t="str">
        <f t="shared" si="143"/>
        <v/>
      </c>
    </row>
    <row r="4349" spans="2:12" ht="14.4" thickBot="1" x14ac:dyDescent="0.3">
      <c r="B4349" s="28" t="str">
        <f t="shared" si="142"/>
        <v/>
      </c>
      <c r="C4349" s="167" t="str">
        <f>IF(D4349="","",VLOOKUP(D4349,'Műszaki adattábla'!F:G,2,0))</f>
        <v/>
      </c>
      <c r="D4349" s="168" t="str">
        <f>IF('Műszaki adattábla'!F4340="","",'Műszaki adattábla'!F4340)</f>
        <v/>
      </c>
      <c r="E4349" s="169" t="str">
        <f>IF(D4349="","",VLOOKUP(D4349,'Műszaki adattábla'!F:R,13,0))</f>
        <v/>
      </c>
      <c r="F4349" s="29" t="str">
        <f>IF(D4349="","",VLOOKUP(D4349,'Műszaki adattábla'!F:M,8,0))</f>
        <v/>
      </c>
      <c r="G4349" s="29" t="str">
        <f>IF(D4349="","",IF('Műszaki adattábla'!L4340="20-99",IF('Műszaki adattábla'!O4340="","Nem adott meg lekötött teljesítményt",VLOOKUP(D4349,'Műszaki adattábla'!F:O,10,0)),0))</f>
        <v/>
      </c>
      <c r="H4349" s="29" t="str">
        <f>IF(D4349="","",VLOOKUP(D4349,'Műszaki adattábla'!F:P,11,0))</f>
        <v/>
      </c>
      <c r="I4349" s="30"/>
      <c r="J4349" s="30"/>
      <c r="K4349" s="31" t="str">
        <f>IF(D4349="","",ROUND(((F4349*I4349*'Műszaki adattábla'!$C$7/'Műszaki adattábla'!$C$8)+(G4349*I4349)+(H4349*I4349))/12*'Műszaki adattábla'!T4340,0))</f>
        <v/>
      </c>
      <c r="L4349" s="32" t="str">
        <f t="shared" si="143"/>
        <v/>
      </c>
    </row>
    <row r="4350" spans="2:12" ht="14.4" thickBot="1" x14ac:dyDescent="0.3">
      <c r="B4350" s="28" t="str">
        <f t="shared" si="142"/>
        <v/>
      </c>
      <c r="C4350" s="167" t="str">
        <f>IF(D4350="","",VLOOKUP(D4350,'Műszaki adattábla'!F:G,2,0))</f>
        <v/>
      </c>
      <c r="D4350" s="168" t="str">
        <f>IF('Műszaki adattábla'!F4341="","",'Műszaki adattábla'!F4341)</f>
        <v/>
      </c>
      <c r="E4350" s="169" t="str">
        <f>IF(D4350="","",VLOOKUP(D4350,'Műszaki adattábla'!F:R,13,0))</f>
        <v/>
      </c>
      <c r="F4350" s="29" t="str">
        <f>IF(D4350="","",VLOOKUP(D4350,'Műszaki adattábla'!F:M,8,0))</f>
        <v/>
      </c>
      <c r="G4350" s="29" t="str">
        <f>IF(D4350="","",IF('Műszaki adattábla'!L4341="20-99",IF('Műszaki adattábla'!O4341="","Nem adott meg lekötött teljesítményt",VLOOKUP(D4350,'Műszaki adattábla'!F:O,10,0)),0))</f>
        <v/>
      </c>
      <c r="H4350" s="29" t="str">
        <f>IF(D4350="","",VLOOKUP(D4350,'Műszaki adattábla'!F:P,11,0))</f>
        <v/>
      </c>
      <c r="I4350" s="30"/>
      <c r="J4350" s="30"/>
      <c r="K4350" s="31" t="str">
        <f>IF(D4350="","",ROUND(((F4350*I4350*'Műszaki adattábla'!$C$7/'Műszaki adattábla'!$C$8)+(G4350*I4350)+(H4350*I4350))/12*'Műszaki adattábla'!T4341,0))</f>
        <v/>
      </c>
      <c r="L4350" s="32" t="str">
        <f t="shared" si="143"/>
        <v/>
      </c>
    </row>
    <row r="4351" spans="2:12" ht="14.4" thickBot="1" x14ac:dyDescent="0.3">
      <c r="B4351" s="28" t="str">
        <f t="shared" si="142"/>
        <v/>
      </c>
      <c r="C4351" s="167" t="str">
        <f>IF(D4351="","",VLOOKUP(D4351,'Műszaki adattábla'!F:G,2,0))</f>
        <v/>
      </c>
      <c r="D4351" s="168" t="str">
        <f>IF('Műszaki adattábla'!F4342="","",'Műszaki adattábla'!F4342)</f>
        <v/>
      </c>
      <c r="E4351" s="169" t="str">
        <f>IF(D4351="","",VLOOKUP(D4351,'Műszaki adattábla'!F:R,13,0))</f>
        <v/>
      </c>
      <c r="F4351" s="29" t="str">
        <f>IF(D4351="","",VLOOKUP(D4351,'Műszaki adattábla'!F:M,8,0))</f>
        <v/>
      </c>
      <c r="G4351" s="29" t="str">
        <f>IF(D4351="","",IF('Műszaki adattábla'!L4342="20-99",IF('Műszaki adattábla'!O4342="","Nem adott meg lekötött teljesítményt",VLOOKUP(D4351,'Műszaki adattábla'!F:O,10,0)),0))</f>
        <v/>
      </c>
      <c r="H4351" s="29" t="str">
        <f>IF(D4351="","",VLOOKUP(D4351,'Műszaki adattábla'!F:P,11,0))</f>
        <v/>
      </c>
      <c r="I4351" s="30"/>
      <c r="J4351" s="30"/>
      <c r="K4351" s="31" t="str">
        <f>IF(D4351="","",ROUND(((F4351*I4351*'Műszaki adattábla'!$C$7/'Műszaki adattábla'!$C$8)+(G4351*I4351)+(H4351*I4351))/12*'Műszaki adattábla'!T4342,0))</f>
        <v/>
      </c>
      <c r="L4351" s="32" t="str">
        <f t="shared" si="143"/>
        <v/>
      </c>
    </row>
    <row r="4352" spans="2:12" ht="14.4" thickBot="1" x14ac:dyDescent="0.3">
      <c r="B4352" s="28" t="str">
        <f t="shared" si="142"/>
        <v/>
      </c>
      <c r="C4352" s="167" t="str">
        <f>IF(D4352="","",VLOOKUP(D4352,'Műszaki adattábla'!F:G,2,0))</f>
        <v/>
      </c>
      <c r="D4352" s="168" t="str">
        <f>IF('Műszaki adattábla'!F4343="","",'Műszaki adattábla'!F4343)</f>
        <v/>
      </c>
      <c r="E4352" s="169" t="str">
        <f>IF(D4352="","",VLOOKUP(D4352,'Műszaki adattábla'!F:R,13,0))</f>
        <v/>
      </c>
      <c r="F4352" s="29" t="str">
        <f>IF(D4352="","",VLOOKUP(D4352,'Műszaki adattábla'!F:M,8,0))</f>
        <v/>
      </c>
      <c r="G4352" s="29" t="str">
        <f>IF(D4352="","",IF('Műszaki adattábla'!L4343="20-99",IF('Műszaki adattábla'!O4343="","Nem adott meg lekötött teljesítményt",VLOOKUP(D4352,'Műszaki adattábla'!F:O,10,0)),0))</f>
        <v/>
      </c>
      <c r="H4352" s="29" t="str">
        <f>IF(D4352="","",VLOOKUP(D4352,'Műszaki adattábla'!F:P,11,0))</f>
        <v/>
      </c>
      <c r="I4352" s="30"/>
      <c r="J4352" s="30"/>
      <c r="K4352" s="31" t="str">
        <f>IF(D4352="","",ROUND(((F4352*I4352*'Műszaki adattábla'!$C$7/'Műszaki adattábla'!$C$8)+(G4352*I4352)+(H4352*I4352))/12*'Műszaki adattábla'!T4343,0))</f>
        <v/>
      </c>
      <c r="L4352" s="32" t="str">
        <f t="shared" si="143"/>
        <v/>
      </c>
    </row>
    <row r="4353" spans="2:12" ht="14.4" thickBot="1" x14ac:dyDescent="0.3">
      <c r="B4353" s="28" t="str">
        <f t="shared" si="142"/>
        <v/>
      </c>
      <c r="C4353" s="167" t="str">
        <f>IF(D4353="","",VLOOKUP(D4353,'Műszaki adattábla'!F:G,2,0))</f>
        <v/>
      </c>
      <c r="D4353" s="168" t="str">
        <f>IF('Műszaki adattábla'!F4344="","",'Műszaki adattábla'!F4344)</f>
        <v/>
      </c>
      <c r="E4353" s="169" t="str">
        <f>IF(D4353="","",VLOOKUP(D4353,'Műszaki adattábla'!F:R,13,0))</f>
        <v/>
      </c>
      <c r="F4353" s="29" t="str">
        <f>IF(D4353="","",VLOOKUP(D4353,'Műszaki adattábla'!F:M,8,0))</f>
        <v/>
      </c>
      <c r="G4353" s="29" t="str">
        <f>IF(D4353="","",IF('Műszaki adattábla'!L4344="20-99",IF('Műszaki adattábla'!O4344="","Nem adott meg lekötött teljesítményt",VLOOKUP(D4353,'Műszaki adattábla'!F:O,10,0)),0))</f>
        <v/>
      </c>
      <c r="H4353" s="29" t="str">
        <f>IF(D4353="","",VLOOKUP(D4353,'Műszaki adattábla'!F:P,11,0))</f>
        <v/>
      </c>
      <c r="I4353" s="30"/>
      <c r="J4353" s="30"/>
      <c r="K4353" s="31" t="str">
        <f>IF(D4353="","",ROUND(((F4353*I4353*'Műszaki adattábla'!$C$7/'Műszaki adattábla'!$C$8)+(G4353*I4353)+(H4353*I4353))/12*'Műszaki adattábla'!T4344,0))</f>
        <v/>
      </c>
      <c r="L4353" s="32" t="str">
        <f t="shared" si="143"/>
        <v/>
      </c>
    </row>
    <row r="4354" spans="2:12" ht="14.4" thickBot="1" x14ac:dyDescent="0.3">
      <c r="B4354" s="28" t="str">
        <f t="shared" si="142"/>
        <v/>
      </c>
      <c r="C4354" s="167" t="str">
        <f>IF(D4354="","",VLOOKUP(D4354,'Műszaki adattábla'!F:G,2,0))</f>
        <v/>
      </c>
      <c r="D4354" s="168" t="str">
        <f>IF('Műszaki adattábla'!F4345="","",'Műszaki adattábla'!F4345)</f>
        <v/>
      </c>
      <c r="E4354" s="169" t="str">
        <f>IF(D4354="","",VLOOKUP(D4354,'Műszaki adattábla'!F:R,13,0))</f>
        <v/>
      </c>
      <c r="F4354" s="29" t="str">
        <f>IF(D4354="","",VLOOKUP(D4354,'Műszaki adattábla'!F:M,8,0))</f>
        <v/>
      </c>
      <c r="G4354" s="29" t="str">
        <f>IF(D4354="","",IF('Műszaki adattábla'!L4345="20-99",IF('Műszaki adattábla'!O4345="","Nem adott meg lekötött teljesítményt",VLOOKUP(D4354,'Műszaki adattábla'!F:O,10,0)),0))</f>
        <v/>
      </c>
      <c r="H4354" s="29" t="str">
        <f>IF(D4354="","",VLOOKUP(D4354,'Műszaki adattábla'!F:P,11,0))</f>
        <v/>
      </c>
      <c r="I4354" s="30"/>
      <c r="J4354" s="30"/>
      <c r="K4354" s="31" t="str">
        <f>IF(D4354="","",ROUND(((F4354*I4354*'Műszaki adattábla'!$C$7/'Műszaki adattábla'!$C$8)+(G4354*I4354)+(H4354*I4354))/12*'Műszaki adattábla'!T4345,0))</f>
        <v/>
      </c>
      <c r="L4354" s="32" t="str">
        <f t="shared" si="143"/>
        <v/>
      </c>
    </row>
    <row r="4355" spans="2:12" ht="14.4" thickBot="1" x14ac:dyDescent="0.3">
      <c r="B4355" s="28" t="str">
        <f t="shared" si="142"/>
        <v/>
      </c>
      <c r="C4355" s="167" t="str">
        <f>IF(D4355="","",VLOOKUP(D4355,'Műszaki adattábla'!F:G,2,0))</f>
        <v/>
      </c>
      <c r="D4355" s="168" t="str">
        <f>IF('Műszaki adattábla'!F4346="","",'Műszaki adattábla'!F4346)</f>
        <v/>
      </c>
      <c r="E4355" s="169" t="str">
        <f>IF(D4355="","",VLOOKUP(D4355,'Műszaki adattábla'!F:R,13,0))</f>
        <v/>
      </c>
      <c r="F4355" s="29" t="str">
        <f>IF(D4355="","",VLOOKUP(D4355,'Műszaki adattábla'!F:M,8,0))</f>
        <v/>
      </c>
      <c r="G4355" s="29" t="str">
        <f>IF(D4355="","",IF('Műszaki adattábla'!L4346="20-99",IF('Műszaki adattábla'!O4346="","Nem adott meg lekötött teljesítményt",VLOOKUP(D4355,'Műszaki adattábla'!F:O,10,0)),0))</f>
        <v/>
      </c>
      <c r="H4355" s="29" t="str">
        <f>IF(D4355="","",VLOOKUP(D4355,'Műszaki adattábla'!F:P,11,0))</f>
        <v/>
      </c>
      <c r="I4355" s="30"/>
      <c r="J4355" s="30"/>
      <c r="K4355" s="31" t="str">
        <f>IF(D4355="","",ROUND(((F4355*I4355*'Műszaki adattábla'!$C$7/'Műszaki adattábla'!$C$8)+(G4355*I4355)+(H4355*I4355))/12*'Műszaki adattábla'!T4346,0))</f>
        <v/>
      </c>
      <c r="L4355" s="32" t="str">
        <f t="shared" si="143"/>
        <v/>
      </c>
    </row>
    <row r="4356" spans="2:12" ht="14.4" thickBot="1" x14ac:dyDescent="0.3">
      <c r="B4356" s="28" t="str">
        <f t="shared" si="142"/>
        <v/>
      </c>
      <c r="C4356" s="167" t="str">
        <f>IF(D4356="","",VLOOKUP(D4356,'Műszaki adattábla'!F:G,2,0))</f>
        <v/>
      </c>
      <c r="D4356" s="168" t="str">
        <f>IF('Műszaki adattábla'!F4347="","",'Műszaki adattábla'!F4347)</f>
        <v/>
      </c>
      <c r="E4356" s="169" t="str">
        <f>IF(D4356="","",VLOOKUP(D4356,'Műszaki adattábla'!F:R,13,0))</f>
        <v/>
      </c>
      <c r="F4356" s="29" t="str">
        <f>IF(D4356="","",VLOOKUP(D4356,'Műszaki adattábla'!F:M,8,0))</f>
        <v/>
      </c>
      <c r="G4356" s="29" t="str">
        <f>IF(D4356="","",IF('Műszaki adattábla'!L4347="20-99",IF('Műszaki adattábla'!O4347="","Nem adott meg lekötött teljesítményt",VLOOKUP(D4356,'Műszaki adattábla'!F:O,10,0)),0))</f>
        <v/>
      </c>
      <c r="H4356" s="29" t="str">
        <f>IF(D4356="","",VLOOKUP(D4356,'Műszaki adattábla'!F:P,11,0))</f>
        <v/>
      </c>
      <c r="I4356" s="30"/>
      <c r="J4356" s="30"/>
      <c r="K4356" s="31" t="str">
        <f>IF(D4356="","",ROUND(((F4356*I4356*'Műszaki adattábla'!$C$7/'Műszaki adattábla'!$C$8)+(G4356*I4356)+(H4356*I4356))/12*'Műszaki adattábla'!T4347,0))</f>
        <v/>
      </c>
      <c r="L4356" s="32" t="str">
        <f t="shared" si="143"/>
        <v/>
      </c>
    </row>
    <row r="4357" spans="2:12" ht="14.4" thickBot="1" x14ac:dyDescent="0.3">
      <c r="B4357" s="28" t="str">
        <f t="shared" si="142"/>
        <v/>
      </c>
      <c r="C4357" s="167" t="str">
        <f>IF(D4357="","",VLOOKUP(D4357,'Műszaki adattábla'!F:G,2,0))</f>
        <v/>
      </c>
      <c r="D4357" s="168" t="str">
        <f>IF('Műszaki adattábla'!F4348="","",'Műszaki adattábla'!F4348)</f>
        <v/>
      </c>
      <c r="E4357" s="169" t="str">
        <f>IF(D4357="","",VLOOKUP(D4357,'Műszaki adattábla'!F:R,13,0))</f>
        <v/>
      </c>
      <c r="F4357" s="29" t="str">
        <f>IF(D4357="","",VLOOKUP(D4357,'Műszaki adattábla'!F:M,8,0))</f>
        <v/>
      </c>
      <c r="G4357" s="29" t="str">
        <f>IF(D4357="","",IF('Műszaki adattábla'!L4348="20-99",IF('Műszaki adattábla'!O4348="","Nem adott meg lekötött teljesítményt",VLOOKUP(D4357,'Műszaki adattábla'!F:O,10,0)),0))</f>
        <v/>
      </c>
      <c r="H4357" s="29" t="str">
        <f>IF(D4357="","",VLOOKUP(D4357,'Műszaki adattábla'!F:P,11,0))</f>
        <v/>
      </c>
      <c r="I4357" s="30"/>
      <c r="J4357" s="30"/>
      <c r="K4357" s="31" t="str">
        <f>IF(D4357="","",ROUND(((F4357*I4357*'Műszaki adattábla'!$C$7/'Műszaki adattábla'!$C$8)+(G4357*I4357)+(H4357*I4357))/12*'Műszaki adattábla'!T4348,0))</f>
        <v/>
      </c>
      <c r="L4357" s="32" t="str">
        <f t="shared" si="143"/>
        <v/>
      </c>
    </row>
    <row r="4358" spans="2:12" ht="14.4" thickBot="1" x14ac:dyDescent="0.3">
      <c r="B4358" s="28" t="str">
        <f t="shared" si="142"/>
        <v/>
      </c>
      <c r="C4358" s="167" t="str">
        <f>IF(D4358="","",VLOOKUP(D4358,'Műszaki adattábla'!F:G,2,0))</f>
        <v/>
      </c>
      <c r="D4358" s="168" t="str">
        <f>IF('Műszaki adattábla'!F4349="","",'Műszaki adattábla'!F4349)</f>
        <v/>
      </c>
      <c r="E4358" s="169" t="str">
        <f>IF(D4358="","",VLOOKUP(D4358,'Műszaki adattábla'!F:R,13,0))</f>
        <v/>
      </c>
      <c r="F4358" s="29" t="str">
        <f>IF(D4358="","",VLOOKUP(D4358,'Műszaki adattábla'!F:M,8,0))</f>
        <v/>
      </c>
      <c r="G4358" s="29" t="str">
        <f>IF(D4358="","",IF('Műszaki adattábla'!L4349="20-99",IF('Műszaki adattábla'!O4349="","Nem adott meg lekötött teljesítményt",VLOOKUP(D4358,'Műszaki adattábla'!F:O,10,0)),0))</f>
        <v/>
      </c>
      <c r="H4358" s="29" t="str">
        <f>IF(D4358="","",VLOOKUP(D4358,'Műszaki adattábla'!F:P,11,0))</f>
        <v/>
      </c>
      <c r="I4358" s="30"/>
      <c r="J4358" s="30"/>
      <c r="K4358" s="31" t="str">
        <f>IF(D4358="","",ROUND(((F4358*I4358*'Műszaki adattábla'!$C$7/'Műszaki adattábla'!$C$8)+(G4358*I4358)+(H4358*I4358))/12*'Műszaki adattábla'!T4349,0))</f>
        <v/>
      </c>
      <c r="L4358" s="32" t="str">
        <f t="shared" si="143"/>
        <v/>
      </c>
    </row>
    <row r="4359" spans="2:12" ht="14.4" thickBot="1" x14ac:dyDescent="0.3">
      <c r="B4359" s="28" t="str">
        <f t="shared" si="142"/>
        <v/>
      </c>
      <c r="C4359" s="167" t="str">
        <f>IF(D4359="","",VLOOKUP(D4359,'Műszaki adattábla'!F:G,2,0))</f>
        <v/>
      </c>
      <c r="D4359" s="168" t="str">
        <f>IF('Műszaki adattábla'!F4350="","",'Műszaki adattábla'!F4350)</f>
        <v/>
      </c>
      <c r="E4359" s="169" t="str">
        <f>IF(D4359="","",VLOOKUP(D4359,'Műszaki adattábla'!F:R,13,0))</f>
        <v/>
      </c>
      <c r="F4359" s="29" t="str">
        <f>IF(D4359="","",VLOOKUP(D4359,'Műszaki adattábla'!F:M,8,0))</f>
        <v/>
      </c>
      <c r="G4359" s="29" t="str">
        <f>IF(D4359="","",IF('Műszaki adattábla'!L4350="20-99",IF('Műszaki adattábla'!O4350="","Nem adott meg lekötött teljesítményt",VLOOKUP(D4359,'Műszaki adattábla'!F:O,10,0)),0))</f>
        <v/>
      </c>
      <c r="H4359" s="29" t="str">
        <f>IF(D4359="","",VLOOKUP(D4359,'Műszaki adattábla'!F:P,11,0))</f>
        <v/>
      </c>
      <c r="I4359" s="30"/>
      <c r="J4359" s="30"/>
      <c r="K4359" s="31" t="str">
        <f>IF(D4359="","",ROUND(((F4359*I4359*'Műszaki adattábla'!$C$7/'Műszaki adattábla'!$C$8)+(G4359*I4359)+(H4359*I4359))/12*'Műszaki adattábla'!T4350,0))</f>
        <v/>
      </c>
      <c r="L4359" s="32" t="str">
        <f t="shared" si="143"/>
        <v/>
      </c>
    </row>
    <row r="4360" spans="2:12" ht="14.4" thickBot="1" x14ac:dyDescent="0.3">
      <c r="B4360" s="28" t="str">
        <f t="shared" si="142"/>
        <v/>
      </c>
      <c r="C4360" s="167" t="str">
        <f>IF(D4360="","",VLOOKUP(D4360,'Műszaki adattábla'!F:G,2,0))</f>
        <v/>
      </c>
      <c r="D4360" s="168" t="str">
        <f>IF('Műszaki adattábla'!F4351="","",'Műszaki adattábla'!F4351)</f>
        <v/>
      </c>
      <c r="E4360" s="169" t="str">
        <f>IF(D4360="","",VLOOKUP(D4360,'Műszaki adattábla'!F:R,13,0))</f>
        <v/>
      </c>
      <c r="F4360" s="29" t="str">
        <f>IF(D4360="","",VLOOKUP(D4360,'Műszaki adattábla'!F:M,8,0))</f>
        <v/>
      </c>
      <c r="G4360" s="29" t="str">
        <f>IF(D4360="","",IF('Műszaki adattábla'!L4351="20-99",IF('Műszaki adattábla'!O4351="","Nem adott meg lekötött teljesítményt",VLOOKUP(D4360,'Műszaki adattábla'!F:O,10,0)),0))</f>
        <v/>
      </c>
      <c r="H4360" s="29" t="str">
        <f>IF(D4360="","",VLOOKUP(D4360,'Műszaki adattábla'!F:P,11,0))</f>
        <v/>
      </c>
      <c r="I4360" s="30"/>
      <c r="J4360" s="30"/>
      <c r="K4360" s="31" t="str">
        <f>IF(D4360="","",ROUND(((F4360*I4360*'Műszaki adattábla'!$C$7/'Műszaki adattábla'!$C$8)+(G4360*I4360)+(H4360*I4360))/12*'Műszaki adattábla'!T4351,0))</f>
        <v/>
      </c>
      <c r="L4360" s="32" t="str">
        <f t="shared" si="143"/>
        <v/>
      </c>
    </row>
    <row r="4361" spans="2:12" ht="14.4" thickBot="1" x14ac:dyDescent="0.3">
      <c r="B4361" s="28" t="str">
        <f t="shared" si="142"/>
        <v/>
      </c>
      <c r="C4361" s="167" t="str">
        <f>IF(D4361="","",VLOOKUP(D4361,'Műszaki adattábla'!F:G,2,0))</f>
        <v/>
      </c>
      <c r="D4361" s="168" t="str">
        <f>IF('Műszaki adattábla'!F4352="","",'Műszaki adattábla'!F4352)</f>
        <v/>
      </c>
      <c r="E4361" s="169" t="str">
        <f>IF(D4361="","",VLOOKUP(D4361,'Műszaki adattábla'!F:R,13,0))</f>
        <v/>
      </c>
      <c r="F4361" s="29" t="str">
        <f>IF(D4361="","",VLOOKUP(D4361,'Műszaki adattábla'!F:M,8,0))</f>
        <v/>
      </c>
      <c r="G4361" s="29" t="str">
        <f>IF(D4361="","",IF('Műszaki adattábla'!L4352="20-99",IF('Műszaki adattábla'!O4352="","Nem adott meg lekötött teljesítményt",VLOOKUP(D4361,'Műszaki adattábla'!F:O,10,0)),0))</f>
        <v/>
      </c>
      <c r="H4361" s="29" t="str">
        <f>IF(D4361="","",VLOOKUP(D4361,'Műszaki adattábla'!F:P,11,0))</f>
        <v/>
      </c>
      <c r="I4361" s="30"/>
      <c r="J4361" s="30"/>
      <c r="K4361" s="31" t="str">
        <f>IF(D4361="","",ROUND(((F4361*I4361*'Műszaki adattábla'!$C$7/'Műszaki adattábla'!$C$8)+(G4361*I4361)+(H4361*I4361))/12*'Műszaki adattábla'!T4352,0))</f>
        <v/>
      </c>
      <c r="L4361" s="32" t="str">
        <f t="shared" si="143"/>
        <v/>
      </c>
    </row>
    <row r="4362" spans="2:12" ht="14.4" thickBot="1" x14ac:dyDescent="0.3">
      <c r="B4362" s="28" t="str">
        <f t="shared" si="142"/>
        <v/>
      </c>
      <c r="C4362" s="167" t="str">
        <f>IF(D4362="","",VLOOKUP(D4362,'Műszaki adattábla'!F:G,2,0))</f>
        <v/>
      </c>
      <c r="D4362" s="168" t="str">
        <f>IF('Műszaki adattábla'!F4353="","",'Műszaki adattábla'!F4353)</f>
        <v/>
      </c>
      <c r="E4362" s="169" t="str">
        <f>IF(D4362="","",VLOOKUP(D4362,'Műszaki adattábla'!F:R,13,0))</f>
        <v/>
      </c>
      <c r="F4362" s="29" t="str">
        <f>IF(D4362="","",VLOOKUP(D4362,'Műszaki adattábla'!F:M,8,0))</f>
        <v/>
      </c>
      <c r="G4362" s="29" t="str">
        <f>IF(D4362="","",IF('Műszaki adattábla'!L4353="20-99",IF('Műszaki adattábla'!O4353="","Nem adott meg lekötött teljesítményt",VLOOKUP(D4362,'Műszaki adattábla'!F:O,10,0)),0))</f>
        <v/>
      </c>
      <c r="H4362" s="29" t="str">
        <f>IF(D4362="","",VLOOKUP(D4362,'Műszaki adattábla'!F:P,11,0))</f>
        <v/>
      </c>
      <c r="I4362" s="30"/>
      <c r="J4362" s="30"/>
      <c r="K4362" s="31" t="str">
        <f>IF(D4362="","",ROUND(((F4362*I4362*'Műszaki adattábla'!$C$7/'Műszaki adattábla'!$C$8)+(G4362*I4362)+(H4362*I4362))/12*'Műszaki adattábla'!T4353,0))</f>
        <v/>
      </c>
      <c r="L4362" s="32" t="str">
        <f t="shared" si="143"/>
        <v/>
      </c>
    </row>
    <row r="4363" spans="2:12" ht="14.4" thickBot="1" x14ac:dyDescent="0.3">
      <c r="B4363" s="28" t="str">
        <f t="shared" si="142"/>
        <v/>
      </c>
      <c r="C4363" s="167" t="str">
        <f>IF(D4363="","",VLOOKUP(D4363,'Műszaki adattábla'!F:G,2,0))</f>
        <v/>
      </c>
      <c r="D4363" s="168" t="str">
        <f>IF('Műszaki adattábla'!F4354="","",'Műszaki adattábla'!F4354)</f>
        <v/>
      </c>
      <c r="E4363" s="169" t="str">
        <f>IF(D4363="","",VLOOKUP(D4363,'Műszaki adattábla'!F:R,13,0))</f>
        <v/>
      </c>
      <c r="F4363" s="29" t="str">
        <f>IF(D4363="","",VLOOKUP(D4363,'Műszaki adattábla'!F:M,8,0))</f>
        <v/>
      </c>
      <c r="G4363" s="29" t="str">
        <f>IF(D4363="","",IF('Műszaki adattábla'!L4354="20-99",IF('Műszaki adattábla'!O4354="","Nem adott meg lekötött teljesítményt",VLOOKUP(D4363,'Műszaki adattábla'!F:O,10,0)),0))</f>
        <v/>
      </c>
      <c r="H4363" s="29" t="str">
        <f>IF(D4363="","",VLOOKUP(D4363,'Műszaki adattábla'!F:P,11,0))</f>
        <v/>
      </c>
      <c r="I4363" s="30"/>
      <c r="J4363" s="30"/>
      <c r="K4363" s="31" t="str">
        <f>IF(D4363="","",ROUND(((F4363*I4363*'Műszaki adattábla'!$C$7/'Műszaki adattábla'!$C$8)+(G4363*I4363)+(H4363*I4363))/12*'Műszaki adattábla'!T4354,0))</f>
        <v/>
      </c>
      <c r="L4363" s="32" t="str">
        <f t="shared" si="143"/>
        <v/>
      </c>
    </row>
    <row r="4364" spans="2:12" ht="14.4" thickBot="1" x14ac:dyDescent="0.3">
      <c r="B4364" s="28" t="str">
        <f t="shared" si="142"/>
        <v/>
      </c>
      <c r="C4364" s="167" t="str">
        <f>IF(D4364="","",VLOOKUP(D4364,'Műszaki adattábla'!F:G,2,0))</f>
        <v/>
      </c>
      <c r="D4364" s="168" t="str">
        <f>IF('Műszaki adattábla'!F4355="","",'Műszaki adattábla'!F4355)</f>
        <v/>
      </c>
      <c r="E4364" s="169" t="str">
        <f>IF(D4364="","",VLOOKUP(D4364,'Műszaki adattábla'!F:R,13,0))</f>
        <v/>
      </c>
      <c r="F4364" s="29" t="str">
        <f>IF(D4364="","",VLOOKUP(D4364,'Műszaki adattábla'!F:M,8,0))</f>
        <v/>
      </c>
      <c r="G4364" s="29" t="str">
        <f>IF(D4364="","",IF('Műszaki adattábla'!L4355="20-99",IF('Műszaki adattábla'!O4355="","Nem adott meg lekötött teljesítményt",VLOOKUP(D4364,'Műszaki adattábla'!F:O,10,0)),0))</f>
        <v/>
      </c>
      <c r="H4364" s="29" t="str">
        <f>IF(D4364="","",VLOOKUP(D4364,'Műszaki adattábla'!F:P,11,0))</f>
        <v/>
      </c>
      <c r="I4364" s="30"/>
      <c r="J4364" s="30"/>
      <c r="K4364" s="31" t="str">
        <f>IF(D4364="","",ROUND(((F4364*I4364*'Műszaki adattábla'!$C$7/'Műszaki adattábla'!$C$8)+(G4364*I4364)+(H4364*I4364))/12*'Műszaki adattábla'!T4355,0))</f>
        <v/>
      </c>
      <c r="L4364" s="32" t="str">
        <f t="shared" si="143"/>
        <v/>
      </c>
    </row>
    <row r="4365" spans="2:12" ht="14.4" thickBot="1" x14ac:dyDescent="0.3">
      <c r="B4365" s="28" t="str">
        <f t="shared" si="142"/>
        <v/>
      </c>
      <c r="C4365" s="167" t="str">
        <f>IF(D4365="","",VLOOKUP(D4365,'Műszaki adattábla'!F:G,2,0))</f>
        <v/>
      </c>
      <c r="D4365" s="168" t="str">
        <f>IF('Műszaki adattábla'!F4356="","",'Műszaki adattábla'!F4356)</f>
        <v/>
      </c>
      <c r="E4365" s="169" t="str">
        <f>IF(D4365="","",VLOOKUP(D4365,'Műszaki adattábla'!F:R,13,0))</f>
        <v/>
      </c>
      <c r="F4365" s="29" t="str">
        <f>IF(D4365="","",VLOOKUP(D4365,'Műszaki adattábla'!F:M,8,0))</f>
        <v/>
      </c>
      <c r="G4365" s="29" t="str">
        <f>IF(D4365="","",IF('Műszaki adattábla'!L4356="20-99",IF('Műszaki adattábla'!O4356="","Nem adott meg lekötött teljesítményt",VLOOKUP(D4365,'Műszaki adattábla'!F:O,10,0)),0))</f>
        <v/>
      </c>
      <c r="H4365" s="29" t="str">
        <f>IF(D4365="","",VLOOKUP(D4365,'Műszaki adattábla'!F:P,11,0))</f>
        <v/>
      </c>
      <c r="I4365" s="30"/>
      <c r="J4365" s="30"/>
      <c r="K4365" s="31" t="str">
        <f>IF(D4365="","",ROUND(((F4365*I4365*'Műszaki adattábla'!$C$7/'Műszaki adattábla'!$C$8)+(G4365*I4365)+(H4365*I4365))/12*'Műszaki adattábla'!T4356,0))</f>
        <v/>
      </c>
      <c r="L4365" s="32" t="str">
        <f t="shared" si="143"/>
        <v/>
      </c>
    </row>
    <row r="4366" spans="2:12" ht="14.4" thickBot="1" x14ac:dyDescent="0.3">
      <c r="B4366" s="28" t="str">
        <f t="shared" si="142"/>
        <v/>
      </c>
      <c r="C4366" s="167" t="str">
        <f>IF(D4366="","",VLOOKUP(D4366,'Műszaki adattábla'!F:G,2,0))</f>
        <v/>
      </c>
      <c r="D4366" s="168" t="str">
        <f>IF('Műszaki adattábla'!F4357="","",'Műszaki adattábla'!F4357)</f>
        <v/>
      </c>
      <c r="E4366" s="169" t="str">
        <f>IF(D4366="","",VLOOKUP(D4366,'Műszaki adattábla'!F:R,13,0))</f>
        <v/>
      </c>
      <c r="F4366" s="29" t="str">
        <f>IF(D4366="","",VLOOKUP(D4366,'Műszaki adattábla'!F:M,8,0))</f>
        <v/>
      </c>
      <c r="G4366" s="29" t="str">
        <f>IF(D4366="","",IF('Műszaki adattábla'!L4357="20-99",IF('Műszaki adattábla'!O4357="","Nem adott meg lekötött teljesítményt",VLOOKUP(D4366,'Műszaki adattábla'!F:O,10,0)),0))</f>
        <v/>
      </c>
      <c r="H4366" s="29" t="str">
        <f>IF(D4366="","",VLOOKUP(D4366,'Műszaki adattábla'!F:P,11,0))</f>
        <v/>
      </c>
      <c r="I4366" s="30"/>
      <c r="J4366" s="30"/>
      <c r="K4366" s="31" t="str">
        <f>IF(D4366="","",ROUND(((F4366*I4366*'Műszaki adattábla'!$C$7/'Műszaki adattábla'!$C$8)+(G4366*I4366)+(H4366*I4366))/12*'Műszaki adattábla'!T4357,0))</f>
        <v/>
      </c>
      <c r="L4366" s="32" t="str">
        <f t="shared" si="143"/>
        <v/>
      </c>
    </row>
    <row r="4367" spans="2:12" ht="14.4" thickBot="1" x14ac:dyDescent="0.3">
      <c r="B4367" s="28" t="str">
        <f t="shared" si="142"/>
        <v/>
      </c>
      <c r="C4367" s="167" t="str">
        <f>IF(D4367="","",VLOOKUP(D4367,'Műszaki adattábla'!F:G,2,0))</f>
        <v/>
      </c>
      <c r="D4367" s="168" t="str">
        <f>IF('Műszaki adattábla'!F4358="","",'Műszaki adattábla'!F4358)</f>
        <v/>
      </c>
      <c r="E4367" s="169" t="str">
        <f>IF(D4367="","",VLOOKUP(D4367,'Műszaki adattábla'!F:R,13,0))</f>
        <v/>
      </c>
      <c r="F4367" s="29" t="str">
        <f>IF(D4367="","",VLOOKUP(D4367,'Műszaki adattábla'!F:M,8,0))</f>
        <v/>
      </c>
      <c r="G4367" s="29" t="str">
        <f>IF(D4367="","",IF('Műszaki adattábla'!L4358="20-99",IF('Műszaki adattábla'!O4358="","Nem adott meg lekötött teljesítményt",VLOOKUP(D4367,'Műszaki adattábla'!F:O,10,0)),0))</f>
        <v/>
      </c>
      <c r="H4367" s="29" t="str">
        <f>IF(D4367="","",VLOOKUP(D4367,'Műszaki adattábla'!F:P,11,0))</f>
        <v/>
      </c>
      <c r="I4367" s="30"/>
      <c r="J4367" s="30"/>
      <c r="K4367" s="31" t="str">
        <f>IF(D4367="","",ROUND(((F4367*I4367*'Műszaki adattábla'!$C$7/'Műszaki adattábla'!$C$8)+(G4367*I4367)+(H4367*I4367))/12*'Műszaki adattábla'!T4358,0))</f>
        <v/>
      </c>
      <c r="L4367" s="32" t="str">
        <f t="shared" si="143"/>
        <v/>
      </c>
    </row>
    <row r="4368" spans="2:12" ht="14.4" thickBot="1" x14ac:dyDescent="0.3">
      <c r="B4368" s="28" t="str">
        <f t="shared" si="142"/>
        <v/>
      </c>
      <c r="C4368" s="167" t="str">
        <f>IF(D4368="","",VLOOKUP(D4368,'Műszaki adattábla'!F:G,2,0))</f>
        <v/>
      </c>
      <c r="D4368" s="168" t="str">
        <f>IF('Műszaki adattábla'!F4359="","",'Műszaki adattábla'!F4359)</f>
        <v/>
      </c>
      <c r="E4368" s="169" t="str">
        <f>IF(D4368="","",VLOOKUP(D4368,'Műszaki adattábla'!F:R,13,0))</f>
        <v/>
      </c>
      <c r="F4368" s="29" t="str">
        <f>IF(D4368="","",VLOOKUP(D4368,'Műszaki adattábla'!F:M,8,0))</f>
        <v/>
      </c>
      <c r="G4368" s="29" t="str">
        <f>IF(D4368="","",IF('Műszaki adattábla'!L4359="20-99",IF('Műszaki adattábla'!O4359="","Nem adott meg lekötött teljesítményt",VLOOKUP(D4368,'Műszaki adattábla'!F:O,10,0)),0))</f>
        <v/>
      </c>
      <c r="H4368" s="29" t="str">
        <f>IF(D4368="","",VLOOKUP(D4368,'Műszaki adattábla'!F:P,11,0))</f>
        <v/>
      </c>
      <c r="I4368" s="30"/>
      <c r="J4368" s="30"/>
      <c r="K4368" s="31" t="str">
        <f>IF(D4368="","",ROUND(((F4368*I4368*'Műszaki adattábla'!$C$7/'Műszaki adattábla'!$C$8)+(G4368*I4368)+(H4368*I4368))/12*'Műszaki adattábla'!T4359,0))</f>
        <v/>
      </c>
      <c r="L4368" s="32" t="str">
        <f t="shared" si="143"/>
        <v/>
      </c>
    </row>
    <row r="4369" spans="2:12" ht="14.4" thickBot="1" x14ac:dyDescent="0.3">
      <c r="B4369" s="28" t="str">
        <f t="shared" si="142"/>
        <v/>
      </c>
      <c r="C4369" s="167" t="str">
        <f>IF(D4369="","",VLOOKUP(D4369,'Műszaki adattábla'!F:G,2,0))</f>
        <v/>
      </c>
      <c r="D4369" s="168" t="str">
        <f>IF('Műszaki adattábla'!F4360="","",'Műszaki adattábla'!F4360)</f>
        <v/>
      </c>
      <c r="E4369" s="169" t="str">
        <f>IF(D4369="","",VLOOKUP(D4369,'Műszaki adattábla'!F:R,13,0))</f>
        <v/>
      </c>
      <c r="F4369" s="29" t="str">
        <f>IF(D4369="","",VLOOKUP(D4369,'Műszaki adattábla'!F:M,8,0))</f>
        <v/>
      </c>
      <c r="G4369" s="29" t="str">
        <f>IF(D4369="","",IF('Műszaki adattábla'!L4360="20-99",IF('Műszaki adattábla'!O4360="","Nem adott meg lekötött teljesítményt",VLOOKUP(D4369,'Műszaki adattábla'!F:O,10,0)),0))</f>
        <v/>
      </c>
      <c r="H4369" s="29" t="str">
        <f>IF(D4369="","",VLOOKUP(D4369,'Műszaki adattábla'!F:P,11,0))</f>
        <v/>
      </c>
      <c r="I4369" s="30"/>
      <c r="J4369" s="30"/>
      <c r="K4369" s="31" t="str">
        <f>IF(D4369="","",ROUND(((F4369*I4369*'Műszaki adattábla'!$C$7/'Műszaki adattábla'!$C$8)+(G4369*I4369)+(H4369*I4369))/12*'Műszaki adattábla'!T4360,0))</f>
        <v/>
      </c>
      <c r="L4369" s="32" t="str">
        <f t="shared" si="143"/>
        <v/>
      </c>
    </row>
    <row r="4370" spans="2:12" ht="14.4" thickBot="1" x14ac:dyDescent="0.3">
      <c r="B4370" s="28" t="str">
        <f t="shared" si="142"/>
        <v/>
      </c>
      <c r="C4370" s="167" t="str">
        <f>IF(D4370="","",VLOOKUP(D4370,'Műszaki adattábla'!F:G,2,0))</f>
        <v/>
      </c>
      <c r="D4370" s="168" t="str">
        <f>IF('Műszaki adattábla'!F4361="","",'Műszaki adattábla'!F4361)</f>
        <v/>
      </c>
      <c r="E4370" s="169" t="str">
        <f>IF(D4370="","",VLOOKUP(D4370,'Műszaki adattábla'!F:R,13,0))</f>
        <v/>
      </c>
      <c r="F4370" s="29" t="str">
        <f>IF(D4370="","",VLOOKUP(D4370,'Műszaki adattábla'!F:M,8,0))</f>
        <v/>
      </c>
      <c r="G4370" s="29" t="str">
        <f>IF(D4370="","",IF('Műszaki adattábla'!L4361="20-99",IF('Műszaki adattábla'!O4361="","Nem adott meg lekötött teljesítményt",VLOOKUP(D4370,'Műszaki adattábla'!F:O,10,0)),0))</f>
        <v/>
      </c>
      <c r="H4370" s="29" t="str">
        <f>IF(D4370="","",VLOOKUP(D4370,'Műszaki adattábla'!F:P,11,0))</f>
        <v/>
      </c>
      <c r="I4370" s="30"/>
      <c r="J4370" s="30"/>
      <c r="K4370" s="31" t="str">
        <f>IF(D4370="","",ROUND(((F4370*I4370*'Műszaki adattábla'!$C$7/'Műszaki adattábla'!$C$8)+(G4370*I4370)+(H4370*I4370))/12*'Műszaki adattábla'!T4361,0))</f>
        <v/>
      </c>
      <c r="L4370" s="32" t="str">
        <f t="shared" si="143"/>
        <v/>
      </c>
    </row>
    <row r="4371" spans="2:12" ht="14.4" thickBot="1" x14ac:dyDescent="0.3">
      <c r="B4371" s="28" t="str">
        <f t="shared" si="142"/>
        <v/>
      </c>
      <c r="C4371" s="167" t="str">
        <f>IF(D4371="","",VLOOKUP(D4371,'Műszaki adattábla'!F:G,2,0))</f>
        <v/>
      </c>
      <c r="D4371" s="168" t="str">
        <f>IF('Műszaki adattábla'!F4362="","",'Műszaki adattábla'!F4362)</f>
        <v/>
      </c>
      <c r="E4371" s="169" t="str">
        <f>IF(D4371="","",VLOOKUP(D4371,'Műszaki adattábla'!F:R,13,0))</f>
        <v/>
      </c>
      <c r="F4371" s="29" t="str">
        <f>IF(D4371="","",VLOOKUP(D4371,'Műszaki adattábla'!F:M,8,0))</f>
        <v/>
      </c>
      <c r="G4371" s="29" t="str">
        <f>IF(D4371="","",IF('Műszaki adattábla'!L4362="20-99",IF('Műszaki adattábla'!O4362="","Nem adott meg lekötött teljesítményt",VLOOKUP(D4371,'Műszaki adattábla'!F:O,10,0)),0))</f>
        <v/>
      </c>
      <c r="H4371" s="29" t="str">
        <f>IF(D4371="","",VLOOKUP(D4371,'Műszaki adattábla'!F:P,11,0))</f>
        <v/>
      </c>
      <c r="I4371" s="30"/>
      <c r="J4371" s="30"/>
      <c r="K4371" s="31" t="str">
        <f>IF(D4371="","",ROUND(((F4371*I4371*'Műszaki adattábla'!$C$7/'Műszaki adattábla'!$C$8)+(G4371*I4371)+(H4371*I4371))/12*'Műszaki adattábla'!T4362,0))</f>
        <v/>
      </c>
      <c r="L4371" s="32" t="str">
        <f t="shared" si="143"/>
        <v/>
      </c>
    </row>
    <row r="4372" spans="2:12" ht="14.4" thickBot="1" x14ac:dyDescent="0.3">
      <c r="B4372" s="28" t="str">
        <f t="shared" si="142"/>
        <v/>
      </c>
      <c r="C4372" s="167" t="str">
        <f>IF(D4372="","",VLOOKUP(D4372,'Műszaki adattábla'!F:G,2,0))</f>
        <v/>
      </c>
      <c r="D4372" s="168" t="str">
        <f>IF('Műszaki adattábla'!F4363="","",'Műszaki adattábla'!F4363)</f>
        <v/>
      </c>
      <c r="E4372" s="169" t="str">
        <f>IF(D4372="","",VLOOKUP(D4372,'Műszaki adattábla'!F:R,13,0))</f>
        <v/>
      </c>
      <c r="F4372" s="29" t="str">
        <f>IF(D4372="","",VLOOKUP(D4372,'Műszaki adattábla'!F:M,8,0))</f>
        <v/>
      </c>
      <c r="G4372" s="29" t="str">
        <f>IF(D4372="","",IF('Műszaki adattábla'!L4363="20-99",IF('Műszaki adattábla'!O4363="","Nem adott meg lekötött teljesítményt",VLOOKUP(D4372,'Műszaki adattábla'!F:O,10,0)),0))</f>
        <v/>
      </c>
      <c r="H4372" s="29" t="str">
        <f>IF(D4372="","",VLOOKUP(D4372,'Műszaki adattábla'!F:P,11,0))</f>
        <v/>
      </c>
      <c r="I4372" s="30"/>
      <c r="J4372" s="30"/>
      <c r="K4372" s="31" t="str">
        <f>IF(D4372="","",ROUND(((F4372*I4372*'Műszaki adattábla'!$C$7/'Műszaki adattábla'!$C$8)+(G4372*I4372)+(H4372*I4372))/12*'Műszaki adattábla'!T4363,0))</f>
        <v/>
      </c>
      <c r="L4372" s="32" t="str">
        <f t="shared" si="143"/>
        <v/>
      </c>
    </row>
    <row r="4373" spans="2:12" ht="14.4" thickBot="1" x14ac:dyDescent="0.3">
      <c r="B4373" s="28" t="str">
        <f t="shared" si="142"/>
        <v/>
      </c>
      <c r="C4373" s="167" t="str">
        <f>IF(D4373="","",VLOOKUP(D4373,'Műszaki adattábla'!F:G,2,0))</f>
        <v/>
      </c>
      <c r="D4373" s="168" t="str">
        <f>IF('Műszaki adattábla'!F4364="","",'Műszaki adattábla'!F4364)</f>
        <v/>
      </c>
      <c r="E4373" s="169" t="str">
        <f>IF(D4373="","",VLOOKUP(D4373,'Műszaki adattábla'!F:R,13,0))</f>
        <v/>
      </c>
      <c r="F4373" s="29" t="str">
        <f>IF(D4373="","",VLOOKUP(D4373,'Műszaki adattábla'!F:M,8,0))</f>
        <v/>
      </c>
      <c r="G4373" s="29" t="str">
        <f>IF(D4373="","",IF('Műszaki adattábla'!L4364="20-99",IF('Műszaki adattábla'!O4364="","Nem adott meg lekötött teljesítményt",VLOOKUP(D4373,'Műszaki adattábla'!F:O,10,0)),0))</f>
        <v/>
      </c>
      <c r="H4373" s="29" t="str">
        <f>IF(D4373="","",VLOOKUP(D4373,'Műszaki adattábla'!F:P,11,0))</f>
        <v/>
      </c>
      <c r="I4373" s="30"/>
      <c r="J4373" s="30"/>
      <c r="K4373" s="31" t="str">
        <f>IF(D4373="","",ROUND(((F4373*I4373*'Műszaki adattábla'!$C$7/'Műszaki adattábla'!$C$8)+(G4373*I4373)+(H4373*I4373))/12*'Műszaki adattábla'!T4364,0))</f>
        <v/>
      </c>
      <c r="L4373" s="32" t="str">
        <f t="shared" si="143"/>
        <v/>
      </c>
    </row>
    <row r="4374" spans="2:12" ht="14.4" thickBot="1" x14ac:dyDescent="0.3">
      <c r="B4374" s="28" t="str">
        <f t="shared" si="142"/>
        <v/>
      </c>
      <c r="C4374" s="167" t="str">
        <f>IF(D4374="","",VLOOKUP(D4374,'Műszaki adattábla'!F:G,2,0))</f>
        <v/>
      </c>
      <c r="D4374" s="168" t="str">
        <f>IF('Műszaki adattábla'!F4365="","",'Műszaki adattábla'!F4365)</f>
        <v/>
      </c>
      <c r="E4374" s="169" t="str">
        <f>IF(D4374="","",VLOOKUP(D4374,'Műszaki adattábla'!F:R,13,0))</f>
        <v/>
      </c>
      <c r="F4374" s="29" t="str">
        <f>IF(D4374="","",VLOOKUP(D4374,'Műszaki adattábla'!F:M,8,0))</f>
        <v/>
      </c>
      <c r="G4374" s="29" t="str">
        <f>IF(D4374="","",IF('Műszaki adattábla'!L4365="20-99",IF('Műszaki adattábla'!O4365="","Nem adott meg lekötött teljesítményt",VLOOKUP(D4374,'Műszaki adattábla'!F:O,10,0)),0))</f>
        <v/>
      </c>
      <c r="H4374" s="29" t="str">
        <f>IF(D4374="","",VLOOKUP(D4374,'Műszaki adattábla'!F:P,11,0))</f>
        <v/>
      </c>
      <c r="I4374" s="30"/>
      <c r="J4374" s="30"/>
      <c r="K4374" s="31" t="str">
        <f>IF(D4374="","",ROUND(((F4374*I4374*'Műszaki adattábla'!$C$7/'Műszaki adattábla'!$C$8)+(G4374*I4374)+(H4374*I4374))/12*'Műszaki adattábla'!T4365,0))</f>
        <v/>
      </c>
      <c r="L4374" s="32" t="str">
        <f t="shared" si="143"/>
        <v/>
      </c>
    </row>
    <row r="4375" spans="2:12" ht="14.4" thickBot="1" x14ac:dyDescent="0.3">
      <c r="B4375" s="28" t="str">
        <f t="shared" si="142"/>
        <v/>
      </c>
      <c r="C4375" s="167" t="str">
        <f>IF(D4375="","",VLOOKUP(D4375,'Műszaki adattábla'!F:G,2,0))</f>
        <v/>
      </c>
      <c r="D4375" s="168" t="str">
        <f>IF('Műszaki adattábla'!F4366="","",'Műszaki adattábla'!F4366)</f>
        <v/>
      </c>
      <c r="E4375" s="169" t="str">
        <f>IF(D4375="","",VLOOKUP(D4375,'Műszaki adattábla'!F:R,13,0))</f>
        <v/>
      </c>
      <c r="F4375" s="29" t="str">
        <f>IF(D4375="","",VLOOKUP(D4375,'Műszaki adattábla'!F:M,8,0))</f>
        <v/>
      </c>
      <c r="G4375" s="29" t="str">
        <f>IF(D4375="","",IF('Műszaki adattábla'!L4366="20-99",IF('Műszaki adattábla'!O4366="","Nem adott meg lekötött teljesítményt",VLOOKUP(D4375,'Műszaki adattábla'!F:O,10,0)),0))</f>
        <v/>
      </c>
      <c r="H4375" s="29" t="str">
        <f>IF(D4375="","",VLOOKUP(D4375,'Műszaki adattábla'!F:P,11,0))</f>
        <v/>
      </c>
      <c r="I4375" s="30"/>
      <c r="J4375" s="30"/>
      <c r="K4375" s="31" t="str">
        <f>IF(D4375="","",ROUND(((F4375*I4375*'Műszaki adattábla'!$C$7/'Műszaki adattábla'!$C$8)+(G4375*I4375)+(H4375*I4375))/12*'Műszaki adattábla'!T4366,0))</f>
        <v/>
      </c>
      <c r="L4375" s="32" t="str">
        <f t="shared" si="143"/>
        <v/>
      </c>
    </row>
    <row r="4376" spans="2:12" ht="14.4" thickBot="1" x14ac:dyDescent="0.3">
      <c r="B4376" s="28" t="str">
        <f t="shared" si="142"/>
        <v/>
      </c>
      <c r="C4376" s="167" t="str">
        <f>IF(D4376="","",VLOOKUP(D4376,'Műszaki adattábla'!F:G,2,0))</f>
        <v/>
      </c>
      <c r="D4376" s="168" t="str">
        <f>IF('Műszaki adattábla'!F4367="","",'Műszaki adattábla'!F4367)</f>
        <v/>
      </c>
      <c r="E4376" s="169" t="str">
        <f>IF(D4376="","",VLOOKUP(D4376,'Műszaki adattábla'!F:R,13,0))</f>
        <v/>
      </c>
      <c r="F4376" s="29" t="str">
        <f>IF(D4376="","",VLOOKUP(D4376,'Műszaki adattábla'!F:M,8,0))</f>
        <v/>
      </c>
      <c r="G4376" s="29" t="str">
        <f>IF(D4376="","",IF('Műszaki adattábla'!L4367="20-99",IF('Műszaki adattábla'!O4367="","Nem adott meg lekötött teljesítményt",VLOOKUP(D4376,'Műszaki adattábla'!F:O,10,0)),0))</f>
        <v/>
      </c>
      <c r="H4376" s="29" t="str">
        <f>IF(D4376="","",VLOOKUP(D4376,'Műszaki adattábla'!F:P,11,0))</f>
        <v/>
      </c>
      <c r="I4376" s="30"/>
      <c r="J4376" s="30"/>
      <c r="K4376" s="31" t="str">
        <f>IF(D4376="","",ROUND(((F4376*I4376*'Műszaki adattábla'!$C$7/'Műszaki adattábla'!$C$8)+(G4376*I4376)+(H4376*I4376))/12*'Műszaki adattábla'!T4367,0))</f>
        <v/>
      </c>
      <c r="L4376" s="32" t="str">
        <f t="shared" si="143"/>
        <v/>
      </c>
    </row>
    <row r="4377" spans="2:12" ht="14.4" thickBot="1" x14ac:dyDescent="0.3">
      <c r="B4377" s="28" t="str">
        <f t="shared" si="142"/>
        <v/>
      </c>
      <c r="C4377" s="167" t="str">
        <f>IF(D4377="","",VLOOKUP(D4377,'Műszaki adattábla'!F:G,2,0))</f>
        <v/>
      </c>
      <c r="D4377" s="168" t="str">
        <f>IF('Műszaki adattábla'!F4368="","",'Műszaki adattábla'!F4368)</f>
        <v/>
      </c>
      <c r="E4377" s="169" t="str">
        <f>IF(D4377="","",VLOOKUP(D4377,'Műszaki adattábla'!F:R,13,0))</f>
        <v/>
      </c>
      <c r="F4377" s="29" t="str">
        <f>IF(D4377="","",VLOOKUP(D4377,'Műszaki adattábla'!F:M,8,0))</f>
        <v/>
      </c>
      <c r="G4377" s="29" t="str">
        <f>IF(D4377="","",IF('Műszaki adattábla'!L4368="20-99",IF('Műszaki adattábla'!O4368="","Nem adott meg lekötött teljesítményt",VLOOKUP(D4377,'Műszaki adattábla'!F:O,10,0)),0))</f>
        <v/>
      </c>
      <c r="H4377" s="29" t="str">
        <f>IF(D4377="","",VLOOKUP(D4377,'Műszaki adattábla'!F:P,11,0))</f>
        <v/>
      </c>
      <c r="I4377" s="30"/>
      <c r="J4377" s="30"/>
      <c r="K4377" s="31" t="str">
        <f>IF(D4377="","",ROUND(((F4377*I4377*'Műszaki adattábla'!$C$7/'Műszaki adattábla'!$C$8)+(G4377*I4377)+(H4377*I4377))/12*'Műszaki adattábla'!T4368,0))</f>
        <v/>
      </c>
      <c r="L4377" s="32" t="str">
        <f t="shared" si="143"/>
        <v/>
      </c>
    </row>
    <row r="4378" spans="2:12" ht="14.4" thickBot="1" x14ac:dyDescent="0.3">
      <c r="B4378" s="28" t="str">
        <f t="shared" si="142"/>
        <v/>
      </c>
      <c r="C4378" s="167" t="str">
        <f>IF(D4378="","",VLOOKUP(D4378,'Műszaki adattábla'!F:G,2,0))</f>
        <v/>
      </c>
      <c r="D4378" s="168" t="str">
        <f>IF('Műszaki adattábla'!F4369="","",'Műszaki adattábla'!F4369)</f>
        <v/>
      </c>
      <c r="E4378" s="169" t="str">
        <f>IF(D4378="","",VLOOKUP(D4378,'Műszaki adattábla'!F:R,13,0))</f>
        <v/>
      </c>
      <c r="F4378" s="29" t="str">
        <f>IF(D4378="","",VLOOKUP(D4378,'Műszaki adattábla'!F:M,8,0))</f>
        <v/>
      </c>
      <c r="G4378" s="29" t="str">
        <f>IF(D4378="","",IF('Műszaki adattábla'!L4369="20-99",IF('Műszaki adattábla'!O4369="","Nem adott meg lekötött teljesítményt",VLOOKUP(D4378,'Műszaki adattábla'!F:O,10,0)),0))</f>
        <v/>
      </c>
      <c r="H4378" s="29" t="str">
        <f>IF(D4378="","",VLOOKUP(D4378,'Műszaki adattábla'!F:P,11,0))</f>
        <v/>
      </c>
      <c r="I4378" s="30"/>
      <c r="J4378" s="30"/>
      <c r="K4378" s="31" t="str">
        <f>IF(D4378="","",ROUND(((F4378*I4378*'Műszaki adattábla'!$C$7/'Műszaki adattábla'!$C$8)+(G4378*I4378)+(H4378*I4378))/12*'Műszaki adattábla'!T4369,0))</f>
        <v/>
      </c>
      <c r="L4378" s="32" t="str">
        <f t="shared" si="143"/>
        <v/>
      </c>
    </row>
    <row r="4379" spans="2:12" ht="14.4" thickBot="1" x14ac:dyDescent="0.3">
      <c r="B4379" s="28" t="str">
        <f t="shared" si="142"/>
        <v/>
      </c>
      <c r="C4379" s="167" t="str">
        <f>IF(D4379="","",VLOOKUP(D4379,'Műszaki adattábla'!F:G,2,0))</f>
        <v/>
      </c>
      <c r="D4379" s="168" t="str">
        <f>IF('Műszaki adattábla'!F4370="","",'Műszaki adattábla'!F4370)</f>
        <v/>
      </c>
      <c r="E4379" s="169" t="str">
        <f>IF(D4379="","",VLOOKUP(D4379,'Műszaki adattábla'!F:R,13,0))</f>
        <v/>
      </c>
      <c r="F4379" s="29" t="str">
        <f>IF(D4379="","",VLOOKUP(D4379,'Műszaki adattábla'!F:M,8,0))</f>
        <v/>
      </c>
      <c r="G4379" s="29" t="str">
        <f>IF(D4379="","",IF('Műszaki adattábla'!L4370="20-99",IF('Műszaki adattábla'!O4370="","Nem adott meg lekötött teljesítményt",VLOOKUP(D4379,'Műszaki adattábla'!F:O,10,0)),0))</f>
        <v/>
      </c>
      <c r="H4379" s="29" t="str">
        <f>IF(D4379="","",VLOOKUP(D4379,'Műszaki adattábla'!F:P,11,0))</f>
        <v/>
      </c>
      <c r="I4379" s="30"/>
      <c r="J4379" s="30"/>
      <c r="K4379" s="31" t="str">
        <f>IF(D4379="","",ROUND(((F4379*I4379*'Műszaki adattábla'!$C$7/'Műszaki adattábla'!$C$8)+(G4379*I4379)+(H4379*I4379))/12*'Műszaki adattábla'!T4370,0))</f>
        <v/>
      </c>
      <c r="L4379" s="32" t="str">
        <f t="shared" si="143"/>
        <v/>
      </c>
    </row>
    <row r="4380" spans="2:12" ht="14.4" thickBot="1" x14ac:dyDescent="0.3">
      <c r="B4380" s="28" t="str">
        <f t="shared" ref="B4380:B4443" si="144">IF(D4380="","",B4379+1)</f>
        <v/>
      </c>
      <c r="C4380" s="167" t="str">
        <f>IF(D4380="","",VLOOKUP(D4380,'Műszaki adattábla'!F:G,2,0))</f>
        <v/>
      </c>
      <c r="D4380" s="168" t="str">
        <f>IF('Műszaki adattábla'!F4371="","",'Műszaki adattábla'!F4371)</f>
        <v/>
      </c>
      <c r="E4380" s="169" t="str">
        <f>IF(D4380="","",VLOOKUP(D4380,'Műszaki adattábla'!F:R,13,0))</f>
        <v/>
      </c>
      <c r="F4380" s="29" t="str">
        <f>IF(D4380="","",VLOOKUP(D4380,'Műszaki adattábla'!F:M,8,0))</f>
        <v/>
      </c>
      <c r="G4380" s="29" t="str">
        <f>IF(D4380="","",IF('Műszaki adattábla'!L4371="20-99",IF('Műszaki adattábla'!O4371="","Nem adott meg lekötött teljesítményt",VLOOKUP(D4380,'Műszaki adattábla'!F:O,10,0)),0))</f>
        <v/>
      </c>
      <c r="H4380" s="29" t="str">
        <f>IF(D4380="","",VLOOKUP(D4380,'Műszaki adattábla'!F:P,11,0))</f>
        <v/>
      </c>
      <c r="I4380" s="30"/>
      <c r="J4380" s="30"/>
      <c r="K4380" s="31" t="str">
        <f>IF(D4380="","",ROUND(((F4380*I4380*'Műszaki adattábla'!$C$7/'Műszaki adattábla'!$C$8)+(G4380*I4380)+(H4380*I4380))/12*'Műszaki adattábla'!T4371,0))</f>
        <v/>
      </c>
      <c r="L4380" s="32" t="str">
        <f t="shared" ref="L4380:L4443" si="145">IF(D4380="","",ROUND((J4380/1000)*E4380,0))</f>
        <v/>
      </c>
    </row>
    <row r="4381" spans="2:12" ht="14.4" thickBot="1" x14ac:dyDescent="0.3">
      <c r="B4381" s="28" t="str">
        <f t="shared" si="144"/>
        <v/>
      </c>
      <c r="C4381" s="167" t="str">
        <f>IF(D4381="","",VLOOKUP(D4381,'Műszaki adattábla'!F:G,2,0))</f>
        <v/>
      </c>
      <c r="D4381" s="168" t="str">
        <f>IF('Műszaki adattábla'!F4372="","",'Műszaki adattábla'!F4372)</f>
        <v/>
      </c>
      <c r="E4381" s="169" t="str">
        <f>IF(D4381="","",VLOOKUP(D4381,'Műszaki adattábla'!F:R,13,0))</f>
        <v/>
      </c>
      <c r="F4381" s="29" t="str">
        <f>IF(D4381="","",VLOOKUP(D4381,'Műszaki adattábla'!F:M,8,0))</f>
        <v/>
      </c>
      <c r="G4381" s="29" t="str">
        <f>IF(D4381="","",IF('Műszaki adattábla'!L4372="20-99",IF('Műszaki adattábla'!O4372="","Nem adott meg lekötött teljesítményt",VLOOKUP(D4381,'Műszaki adattábla'!F:O,10,0)),0))</f>
        <v/>
      </c>
      <c r="H4381" s="29" t="str">
        <f>IF(D4381="","",VLOOKUP(D4381,'Műszaki adattábla'!F:P,11,0))</f>
        <v/>
      </c>
      <c r="I4381" s="30"/>
      <c r="J4381" s="30"/>
      <c r="K4381" s="31" t="str">
        <f>IF(D4381="","",ROUND(((F4381*I4381*'Műszaki adattábla'!$C$7/'Műszaki adattábla'!$C$8)+(G4381*I4381)+(H4381*I4381))/12*'Műszaki adattábla'!T4372,0))</f>
        <v/>
      </c>
      <c r="L4381" s="32" t="str">
        <f t="shared" si="145"/>
        <v/>
      </c>
    </row>
    <row r="4382" spans="2:12" ht="14.4" thickBot="1" x14ac:dyDescent="0.3">
      <c r="B4382" s="28" t="str">
        <f t="shared" si="144"/>
        <v/>
      </c>
      <c r="C4382" s="167" t="str">
        <f>IF(D4382="","",VLOOKUP(D4382,'Műszaki adattábla'!F:G,2,0))</f>
        <v/>
      </c>
      <c r="D4382" s="168" t="str">
        <f>IF('Műszaki adattábla'!F4373="","",'Műszaki adattábla'!F4373)</f>
        <v/>
      </c>
      <c r="E4382" s="169" t="str">
        <f>IF(D4382="","",VLOOKUP(D4382,'Műszaki adattábla'!F:R,13,0))</f>
        <v/>
      </c>
      <c r="F4382" s="29" t="str">
        <f>IF(D4382="","",VLOOKUP(D4382,'Műszaki adattábla'!F:M,8,0))</f>
        <v/>
      </c>
      <c r="G4382" s="29" t="str">
        <f>IF(D4382="","",IF('Műszaki adattábla'!L4373="20-99",IF('Műszaki adattábla'!O4373="","Nem adott meg lekötött teljesítményt",VLOOKUP(D4382,'Műszaki adattábla'!F:O,10,0)),0))</f>
        <v/>
      </c>
      <c r="H4382" s="29" t="str">
        <f>IF(D4382="","",VLOOKUP(D4382,'Műszaki adattábla'!F:P,11,0))</f>
        <v/>
      </c>
      <c r="I4382" s="30"/>
      <c r="J4382" s="30"/>
      <c r="K4382" s="31" t="str">
        <f>IF(D4382="","",ROUND(((F4382*I4382*'Műszaki adattábla'!$C$7/'Műszaki adattábla'!$C$8)+(G4382*I4382)+(H4382*I4382))/12*'Műszaki adattábla'!T4373,0))</f>
        <v/>
      </c>
      <c r="L4382" s="32" t="str">
        <f t="shared" si="145"/>
        <v/>
      </c>
    </row>
    <row r="4383" spans="2:12" ht="14.4" thickBot="1" x14ac:dyDescent="0.3">
      <c r="B4383" s="28" t="str">
        <f t="shared" si="144"/>
        <v/>
      </c>
      <c r="C4383" s="167" t="str">
        <f>IF(D4383="","",VLOOKUP(D4383,'Műszaki adattábla'!F:G,2,0))</f>
        <v/>
      </c>
      <c r="D4383" s="168" t="str">
        <f>IF('Műszaki adattábla'!F4374="","",'Műszaki adattábla'!F4374)</f>
        <v/>
      </c>
      <c r="E4383" s="169" t="str">
        <f>IF(D4383="","",VLOOKUP(D4383,'Műszaki adattábla'!F:R,13,0))</f>
        <v/>
      </c>
      <c r="F4383" s="29" t="str">
        <f>IF(D4383="","",VLOOKUP(D4383,'Műszaki adattábla'!F:M,8,0))</f>
        <v/>
      </c>
      <c r="G4383" s="29" t="str">
        <f>IF(D4383="","",IF('Műszaki adattábla'!L4374="20-99",IF('Műszaki adattábla'!O4374="","Nem adott meg lekötött teljesítményt",VLOOKUP(D4383,'Műszaki adattábla'!F:O,10,0)),0))</f>
        <v/>
      </c>
      <c r="H4383" s="29" t="str">
        <f>IF(D4383="","",VLOOKUP(D4383,'Műszaki adattábla'!F:P,11,0))</f>
        <v/>
      </c>
      <c r="I4383" s="30"/>
      <c r="J4383" s="30"/>
      <c r="K4383" s="31" t="str">
        <f>IF(D4383="","",ROUND(((F4383*I4383*'Műszaki adattábla'!$C$7/'Műszaki adattábla'!$C$8)+(G4383*I4383)+(H4383*I4383))/12*'Műszaki adattábla'!T4374,0))</f>
        <v/>
      </c>
      <c r="L4383" s="32" t="str">
        <f t="shared" si="145"/>
        <v/>
      </c>
    </row>
    <row r="4384" spans="2:12" ht="14.4" thickBot="1" x14ac:dyDescent="0.3">
      <c r="B4384" s="28" t="str">
        <f t="shared" si="144"/>
        <v/>
      </c>
      <c r="C4384" s="167" t="str">
        <f>IF(D4384="","",VLOOKUP(D4384,'Műszaki adattábla'!F:G,2,0))</f>
        <v/>
      </c>
      <c r="D4384" s="168" t="str">
        <f>IF('Műszaki adattábla'!F4375="","",'Műszaki adattábla'!F4375)</f>
        <v/>
      </c>
      <c r="E4384" s="169" t="str">
        <f>IF(D4384="","",VLOOKUP(D4384,'Műszaki adattábla'!F:R,13,0))</f>
        <v/>
      </c>
      <c r="F4384" s="29" t="str">
        <f>IF(D4384="","",VLOOKUP(D4384,'Műszaki adattábla'!F:M,8,0))</f>
        <v/>
      </c>
      <c r="G4384" s="29" t="str">
        <f>IF(D4384="","",IF('Műszaki adattábla'!L4375="20-99",IF('Műszaki adattábla'!O4375="","Nem adott meg lekötött teljesítményt",VLOOKUP(D4384,'Műszaki adattábla'!F:O,10,0)),0))</f>
        <v/>
      </c>
      <c r="H4384" s="29" t="str">
        <f>IF(D4384="","",VLOOKUP(D4384,'Műszaki adattábla'!F:P,11,0))</f>
        <v/>
      </c>
      <c r="I4384" s="30"/>
      <c r="J4384" s="30"/>
      <c r="K4384" s="31" t="str">
        <f>IF(D4384="","",ROUND(((F4384*I4384*'Műszaki adattábla'!$C$7/'Műszaki adattábla'!$C$8)+(G4384*I4384)+(H4384*I4384))/12*'Műszaki adattábla'!T4375,0))</f>
        <v/>
      </c>
      <c r="L4384" s="32" t="str">
        <f t="shared" si="145"/>
        <v/>
      </c>
    </row>
    <row r="4385" spans="2:12" ht="14.4" thickBot="1" x14ac:dyDescent="0.3">
      <c r="B4385" s="28" t="str">
        <f t="shared" si="144"/>
        <v/>
      </c>
      <c r="C4385" s="167" t="str">
        <f>IF(D4385="","",VLOOKUP(D4385,'Műszaki adattábla'!F:G,2,0))</f>
        <v/>
      </c>
      <c r="D4385" s="168" t="str">
        <f>IF('Műszaki adattábla'!F4376="","",'Műszaki adattábla'!F4376)</f>
        <v/>
      </c>
      <c r="E4385" s="169" t="str">
        <f>IF(D4385="","",VLOOKUP(D4385,'Műszaki adattábla'!F:R,13,0))</f>
        <v/>
      </c>
      <c r="F4385" s="29" t="str">
        <f>IF(D4385="","",VLOOKUP(D4385,'Műszaki adattábla'!F:M,8,0))</f>
        <v/>
      </c>
      <c r="G4385" s="29" t="str">
        <f>IF(D4385="","",IF('Műszaki adattábla'!L4376="20-99",IF('Műszaki adattábla'!O4376="","Nem adott meg lekötött teljesítményt",VLOOKUP(D4385,'Műszaki adattábla'!F:O,10,0)),0))</f>
        <v/>
      </c>
      <c r="H4385" s="29" t="str">
        <f>IF(D4385="","",VLOOKUP(D4385,'Műszaki adattábla'!F:P,11,0))</f>
        <v/>
      </c>
      <c r="I4385" s="30"/>
      <c r="J4385" s="30"/>
      <c r="K4385" s="31" t="str">
        <f>IF(D4385="","",ROUND(((F4385*I4385*'Műszaki adattábla'!$C$7/'Műszaki adattábla'!$C$8)+(G4385*I4385)+(H4385*I4385))/12*'Műszaki adattábla'!T4376,0))</f>
        <v/>
      </c>
      <c r="L4385" s="32" t="str">
        <f t="shared" si="145"/>
        <v/>
      </c>
    </row>
    <row r="4386" spans="2:12" ht="14.4" thickBot="1" x14ac:dyDescent="0.3">
      <c r="B4386" s="28" t="str">
        <f t="shared" si="144"/>
        <v/>
      </c>
      <c r="C4386" s="167" t="str">
        <f>IF(D4386="","",VLOOKUP(D4386,'Műszaki adattábla'!F:G,2,0))</f>
        <v/>
      </c>
      <c r="D4386" s="168" t="str">
        <f>IF('Műszaki adattábla'!F4377="","",'Műszaki adattábla'!F4377)</f>
        <v/>
      </c>
      <c r="E4386" s="169" t="str">
        <f>IF(D4386="","",VLOOKUP(D4386,'Műszaki adattábla'!F:R,13,0))</f>
        <v/>
      </c>
      <c r="F4386" s="29" t="str">
        <f>IF(D4386="","",VLOOKUP(D4386,'Műszaki adattábla'!F:M,8,0))</f>
        <v/>
      </c>
      <c r="G4386" s="29" t="str">
        <f>IF(D4386="","",IF('Műszaki adattábla'!L4377="20-99",IF('Műszaki adattábla'!O4377="","Nem adott meg lekötött teljesítményt",VLOOKUP(D4386,'Műszaki adattábla'!F:O,10,0)),0))</f>
        <v/>
      </c>
      <c r="H4386" s="29" t="str">
        <f>IF(D4386="","",VLOOKUP(D4386,'Műszaki adattábla'!F:P,11,0))</f>
        <v/>
      </c>
      <c r="I4386" s="30"/>
      <c r="J4386" s="30"/>
      <c r="K4386" s="31" t="str">
        <f>IF(D4386="","",ROUND(((F4386*I4386*'Műszaki adattábla'!$C$7/'Műszaki adattábla'!$C$8)+(G4386*I4386)+(H4386*I4386))/12*'Műszaki adattábla'!T4377,0))</f>
        <v/>
      </c>
      <c r="L4386" s="32" t="str">
        <f t="shared" si="145"/>
        <v/>
      </c>
    </row>
    <row r="4387" spans="2:12" ht="14.4" thickBot="1" x14ac:dyDescent="0.3">
      <c r="B4387" s="28" t="str">
        <f t="shared" si="144"/>
        <v/>
      </c>
      <c r="C4387" s="167" t="str">
        <f>IF(D4387="","",VLOOKUP(D4387,'Műszaki adattábla'!F:G,2,0))</f>
        <v/>
      </c>
      <c r="D4387" s="168" t="str">
        <f>IF('Műszaki adattábla'!F4378="","",'Műszaki adattábla'!F4378)</f>
        <v/>
      </c>
      <c r="E4387" s="169" t="str">
        <f>IF(D4387="","",VLOOKUP(D4387,'Műszaki adattábla'!F:R,13,0))</f>
        <v/>
      </c>
      <c r="F4387" s="29" t="str">
        <f>IF(D4387="","",VLOOKUP(D4387,'Műszaki adattábla'!F:M,8,0))</f>
        <v/>
      </c>
      <c r="G4387" s="29" t="str">
        <f>IF(D4387="","",IF('Műszaki adattábla'!L4378="20-99",IF('Műszaki adattábla'!O4378="","Nem adott meg lekötött teljesítményt",VLOOKUP(D4387,'Műszaki adattábla'!F:O,10,0)),0))</f>
        <v/>
      </c>
      <c r="H4387" s="29" t="str">
        <f>IF(D4387="","",VLOOKUP(D4387,'Műszaki adattábla'!F:P,11,0))</f>
        <v/>
      </c>
      <c r="I4387" s="30"/>
      <c r="J4387" s="30"/>
      <c r="K4387" s="31" t="str">
        <f>IF(D4387="","",ROUND(((F4387*I4387*'Műszaki adattábla'!$C$7/'Műszaki adattábla'!$C$8)+(G4387*I4387)+(H4387*I4387))/12*'Műszaki adattábla'!T4378,0))</f>
        <v/>
      </c>
      <c r="L4387" s="32" t="str">
        <f t="shared" si="145"/>
        <v/>
      </c>
    </row>
    <row r="4388" spans="2:12" ht="14.4" thickBot="1" x14ac:dyDescent="0.3">
      <c r="B4388" s="28" t="str">
        <f t="shared" si="144"/>
        <v/>
      </c>
      <c r="C4388" s="167" t="str">
        <f>IF(D4388="","",VLOOKUP(D4388,'Műszaki adattábla'!F:G,2,0))</f>
        <v/>
      </c>
      <c r="D4388" s="168" t="str">
        <f>IF('Műszaki adattábla'!F4379="","",'Műszaki adattábla'!F4379)</f>
        <v/>
      </c>
      <c r="E4388" s="169" t="str">
        <f>IF(D4388="","",VLOOKUP(D4388,'Műszaki adattábla'!F:R,13,0))</f>
        <v/>
      </c>
      <c r="F4388" s="29" t="str">
        <f>IF(D4388="","",VLOOKUP(D4388,'Műszaki adattábla'!F:M,8,0))</f>
        <v/>
      </c>
      <c r="G4388" s="29" t="str">
        <f>IF(D4388="","",IF('Műszaki adattábla'!L4379="20-99",IF('Műszaki adattábla'!O4379="","Nem adott meg lekötött teljesítményt",VLOOKUP(D4388,'Műszaki adattábla'!F:O,10,0)),0))</f>
        <v/>
      </c>
      <c r="H4388" s="29" t="str">
        <f>IF(D4388="","",VLOOKUP(D4388,'Műszaki adattábla'!F:P,11,0))</f>
        <v/>
      </c>
      <c r="I4388" s="30"/>
      <c r="J4388" s="30"/>
      <c r="K4388" s="31" t="str">
        <f>IF(D4388="","",ROUND(((F4388*I4388*'Műszaki adattábla'!$C$7/'Műszaki adattábla'!$C$8)+(G4388*I4388)+(H4388*I4388))/12*'Műszaki adattábla'!T4379,0))</f>
        <v/>
      </c>
      <c r="L4388" s="32" t="str">
        <f t="shared" si="145"/>
        <v/>
      </c>
    </row>
    <row r="4389" spans="2:12" ht="14.4" thickBot="1" x14ac:dyDescent="0.3">
      <c r="B4389" s="28" t="str">
        <f t="shared" si="144"/>
        <v/>
      </c>
      <c r="C4389" s="167" t="str">
        <f>IF(D4389="","",VLOOKUP(D4389,'Műszaki adattábla'!F:G,2,0))</f>
        <v/>
      </c>
      <c r="D4389" s="168" t="str">
        <f>IF('Műszaki adattábla'!F4380="","",'Műszaki adattábla'!F4380)</f>
        <v/>
      </c>
      <c r="E4389" s="169" t="str">
        <f>IF(D4389="","",VLOOKUP(D4389,'Műszaki adattábla'!F:R,13,0))</f>
        <v/>
      </c>
      <c r="F4389" s="29" t="str">
        <f>IF(D4389="","",VLOOKUP(D4389,'Műszaki adattábla'!F:M,8,0))</f>
        <v/>
      </c>
      <c r="G4389" s="29" t="str">
        <f>IF(D4389="","",IF('Műszaki adattábla'!L4380="20-99",IF('Műszaki adattábla'!O4380="","Nem adott meg lekötött teljesítményt",VLOOKUP(D4389,'Műszaki adattábla'!F:O,10,0)),0))</f>
        <v/>
      </c>
      <c r="H4389" s="29" t="str">
        <f>IF(D4389="","",VLOOKUP(D4389,'Műszaki adattábla'!F:P,11,0))</f>
        <v/>
      </c>
      <c r="I4389" s="30"/>
      <c r="J4389" s="30"/>
      <c r="K4389" s="31" t="str">
        <f>IF(D4389="","",ROUND(((F4389*I4389*'Műszaki adattábla'!$C$7/'Műszaki adattábla'!$C$8)+(G4389*I4389)+(H4389*I4389))/12*'Műszaki adattábla'!T4380,0))</f>
        <v/>
      </c>
      <c r="L4389" s="32" t="str">
        <f t="shared" si="145"/>
        <v/>
      </c>
    </row>
    <row r="4390" spans="2:12" ht="14.4" thickBot="1" x14ac:dyDescent="0.3">
      <c r="B4390" s="28" t="str">
        <f t="shared" si="144"/>
        <v/>
      </c>
      <c r="C4390" s="167" t="str">
        <f>IF(D4390="","",VLOOKUP(D4390,'Műszaki adattábla'!F:G,2,0))</f>
        <v/>
      </c>
      <c r="D4390" s="168" t="str">
        <f>IF('Műszaki adattábla'!F4381="","",'Műszaki adattábla'!F4381)</f>
        <v/>
      </c>
      <c r="E4390" s="169" t="str">
        <f>IF(D4390="","",VLOOKUP(D4390,'Műszaki adattábla'!F:R,13,0))</f>
        <v/>
      </c>
      <c r="F4390" s="29" t="str">
        <f>IF(D4390="","",VLOOKUP(D4390,'Műszaki adattábla'!F:M,8,0))</f>
        <v/>
      </c>
      <c r="G4390" s="29" t="str">
        <f>IF(D4390="","",IF('Műszaki adattábla'!L4381="20-99",IF('Műszaki adattábla'!O4381="","Nem adott meg lekötött teljesítményt",VLOOKUP(D4390,'Műszaki adattábla'!F:O,10,0)),0))</f>
        <v/>
      </c>
      <c r="H4390" s="29" t="str">
        <f>IF(D4390="","",VLOOKUP(D4390,'Műszaki adattábla'!F:P,11,0))</f>
        <v/>
      </c>
      <c r="I4390" s="30"/>
      <c r="J4390" s="30"/>
      <c r="K4390" s="31" t="str">
        <f>IF(D4390="","",ROUND(((F4390*I4390*'Műszaki adattábla'!$C$7/'Műszaki adattábla'!$C$8)+(G4390*I4390)+(H4390*I4390))/12*'Műszaki adattábla'!T4381,0))</f>
        <v/>
      </c>
      <c r="L4390" s="32" t="str">
        <f t="shared" si="145"/>
        <v/>
      </c>
    </row>
    <row r="4391" spans="2:12" ht="14.4" thickBot="1" x14ac:dyDescent="0.3">
      <c r="B4391" s="28" t="str">
        <f t="shared" si="144"/>
        <v/>
      </c>
      <c r="C4391" s="167" t="str">
        <f>IF(D4391="","",VLOOKUP(D4391,'Műszaki adattábla'!F:G,2,0))</f>
        <v/>
      </c>
      <c r="D4391" s="168" t="str">
        <f>IF('Műszaki adattábla'!F4382="","",'Műszaki adattábla'!F4382)</f>
        <v/>
      </c>
      <c r="E4391" s="169" t="str">
        <f>IF(D4391="","",VLOOKUP(D4391,'Műszaki adattábla'!F:R,13,0))</f>
        <v/>
      </c>
      <c r="F4391" s="29" t="str">
        <f>IF(D4391="","",VLOOKUP(D4391,'Műszaki adattábla'!F:M,8,0))</f>
        <v/>
      </c>
      <c r="G4391" s="29" t="str">
        <f>IF(D4391="","",IF('Műszaki adattábla'!L4382="20-99",IF('Műszaki adattábla'!O4382="","Nem adott meg lekötött teljesítményt",VLOOKUP(D4391,'Műszaki adattábla'!F:O,10,0)),0))</f>
        <v/>
      </c>
      <c r="H4391" s="29" t="str">
        <f>IF(D4391="","",VLOOKUP(D4391,'Műszaki adattábla'!F:P,11,0))</f>
        <v/>
      </c>
      <c r="I4391" s="30"/>
      <c r="J4391" s="30"/>
      <c r="K4391" s="31" t="str">
        <f>IF(D4391="","",ROUND(((F4391*I4391*'Műszaki adattábla'!$C$7/'Műszaki adattábla'!$C$8)+(G4391*I4391)+(H4391*I4391))/12*'Műszaki adattábla'!T4382,0))</f>
        <v/>
      </c>
      <c r="L4391" s="32" t="str">
        <f t="shared" si="145"/>
        <v/>
      </c>
    </row>
    <row r="4392" spans="2:12" ht="14.4" thickBot="1" x14ac:dyDescent="0.3">
      <c r="B4392" s="28" t="str">
        <f t="shared" si="144"/>
        <v/>
      </c>
      <c r="C4392" s="167" t="str">
        <f>IF(D4392="","",VLOOKUP(D4392,'Műszaki adattábla'!F:G,2,0))</f>
        <v/>
      </c>
      <c r="D4392" s="168" t="str">
        <f>IF('Műszaki adattábla'!F4383="","",'Műszaki adattábla'!F4383)</f>
        <v/>
      </c>
      <c r="E4392" s="169" t="str">
        <f>IF(D4392="","",VLOOKUP(D4392,'Műszaki adattábla'!F:R,13,0))</f>
        <v/>
      </c>
      <c r="F4392" s="29" t="str">
        <f>IF(D4392="","",VLOOKUP(D4392,'Műszaki adattábla'!F:M,8,0))</f>
        <v/>
      </c>
      <c r="G4392" s="29" t="str">
        <f>IF(D4392="","",IF('Műszaki adattábla'!L4383="20-99",IF('Műszaki adattábla'!O4383="","Nem adott meg lekötött teljesítményt",VLOOKUP(D4392,'Műszaki adattábla'!F:O,10,0)),0))</f>
        <v/>
      </c>
      <c r="H4392" s="29" t="str">
        <f>IF(D4392="","",VLOOKUP(D4392,'Műszaki adattábla'!F:P,11,0))</f>
        <v/>
      </c>
      <c r="I4392" s="30"/>
      <c r="J4392" s="30"/>
      <c r="K4392" s="31" t="str">
        <f>IF(D4392="","",ROUND(((F4392*I4392*'Műszaki adattábla'!$C$7/'Műszaki adattábla'!$C$8)+(G4392*I4392)+(H4392*I4392))/12*'Műszaki adattábla'!T4383,0))</f>
        <v/>
      </c>
      <c r="L4392" s="32" t="str">
        <f t="shared" si="145"/>
        <v/>
      </c>
    </row>
    <row r="4393" spans="2:12" ht="14.4" thickBot="1" x14ac:dyDescent="0.3">
      <c r="B4393" s="28" t="str">
        <f t="shared" si="144"/>
        <v/>
      </c>
      <c r="C4393" s="167" t="str">
        <f>IF(D4393="","",VLOOKUP(D4393,'Műszaki adattábla'!F:G,2,0))</f>
        <v/>
      </c>
      <c r="D4393" s="168" t="str">
        <f>IF('Műszaki adattábla'!F4384="","",'Műszaki adattábla'!F4384)</f>
        <v/>
      </c>
      <c r="E4393" s="169" t="str">
        <f>IF(D4393="","",VLOOKUP(D4393,'Műszaki adattábla'!F:R,13,0))</f>
        <v/>
      </c>
      <c r="F4393" s="29" t="str">
        <f>IF(D4393="","",VLOOKUP(D4393,'Műszaki adattábla'!F:M,8,0))</f>
        <v/>
      </c>
      <c r="G4393" s="29" t="str">
        <f>IF(D4393="","",IF('Műszaki adattábla'!L4384="20-99",IF('Műszaki adattábla'!O4384="","Nem adott meg lekötött teljesítményt",VLOOKUP(D4393,'Műszaki adattábla'!F:O,10,0)),0))</f>
        <v/>
      </c>
      <c r="H4393" s="29" t="str">
        <f>IF(D4393="","",VLOOKUP(D4393,'Műszaki adattábla'!F:P,11,0))</f>
        <v/>
      </c>
      <c r="I4393" s="30"/>
      <c r="J4393" s="30"/>
      <c r="K4393" s="31" t="str">
        <f>IF(D4393="","",ROUND(((F4393*I4393*'Műszaki adattábla'!$C$7/'Műszaki adattábla'!$C$8)+(G4393*I4393)+(H4393*I4393))/12*'Műszaki adattábla'!T4384,0))</f>
        <v/>
      </c>
      <c r="L4393" s="32" t="str">
        <f t="shared" si="145"/>
        <v/>
      </c>
    </row>
    <row r="4394" spans="2:12" ht="14.4" thickBot="1" x14ac:dyDescent="0.3">
      <c r="B4394" s="28" t="str">
        <f t="shared" si="144"/>
        <v/>
      </c>
      <c r="C4394" s="167" t="str">
        <f>IF(D4394="","",VLOOKUP(D4394,'Műszaki adattábla'!F:G,2,0))</f>
        <v/>
      </c>
      <c r="D4394" s="168" t="str">
        <f>IF('Műszaki adattábla'!F4385="","",'Műszaki adattábla'!F4385)</f>
        <v/>
      </c>
      <c r="E4394" s="169" t="str">
        <f>IF(D4394="","",VLOOKUP(D4394,'Műszaki adattábla'!F:R,13,0))</f>
        <v/>
      </c>
      <c r="F4394" s="29" t="str">
        <f>IF(D4394="","",VLOOKUP(D4394,'Műszaki adattábla'!F:M,8,0))</f>
        <v/>
      </c>
      <c r="G4394" s="29" t="str">
        <f>IF(D4394="","",IF('Műszaki adattábla'!L4385="20-99",IF('Műszaki adattábla'!O4385="","Nem adott meg lekötött teljesítményt",VLOOKUP(D4394,'Műszaki adattábla'!F:O,10,0)),0))</f>
        <v/>
      </c>
      <c r="H4394" s="29" t="str">
        <f>IF(D4394="","",VLOOKUP(D4394,'Műszaki adattábla'!F:P,11,0))</f>
        <v/>
      </c>
      <c r="I4394" s="30"/>
      <c r="J4394" s="30"/>
      <c r="K4394" s="31" t="str">
        <f>IF(D4394="","",ROUND(((F4394*I4394*'Műszaki adattábla'!$C$7/'Műszaki adattábla'!$C$8)+(G4394*I4394)+(H4394*I4394))/12*'Műszaki adattábla'!T4385,0))</f>
        <v/>
      </c>
      <c r="L4394" s="32" t="str">
        <f t="shared" si="145"/>
        <v/>
      </c>
    </row>
    <row r="4395" spans="2:12" ht="14.4" thickBot="1" x14ac:dyDescent="0.3">
      <c r="B4395" s="28" t="str">
        <f t="shared" si="144"/>
        <v/>
      </c>
      <c r="C4395" s="167" t="str">
        <f>IF(D4395="","",VLOOKUP(D4395,'Műszaki adattábla'!F:G,2,0))</f>
        <v/>
      </c>
      <c r="D4395" s="168" t="str">
        <f>IF('Műszaki adattábla'!F4386="","",'Műszaki adattábla'!F4386)</f>
        <v/>
      </c>
      <c r="E4395" s="169" t="str">
        <f>IF(D4395="","",VLOOKUP(D4395,'Műszaki adattábla'!F:R,13,0))</f>
        <v/>
      </c>
      <c r="F4395" s="29" t="str">
        <f>IF(D4395="","",VLOOKUP(D4395,'Műszaki adattábla'!F:M,8,0))</f>
        <v/>
      </c>
      <c r="G4395" s="29" t="str">
        <f>IF(D4395="","",IF('Műszaki adattábla'!L4386="20-99",IF('Műszaki adattábla'!O4386="","Nem adott meg lekötött teljesítményt",VLOOKUP(D4395,'Műszaki adattábla'!F:O,10,0)),0))</f>
        <v/>
      </c>
      <c r="H4395" s="29" t="str">
        <f>IF(D4395="","",VLOOKUP(D4395,'Műszaki adattábla'!F:P,11,0))</f>
        <v/>
      </c>
      <c r="I4395" s="30"/>
      <c r="J4395" s="30"/>
      <c r="K4395" s="31" t="str">
        <f>IF(D4395="","",ROUND(((F4395*I4395*'Műszaki adattábla'!$C$7/'Műszaki adattábla'!$C$8)+(G4395*I4395)+(H4395*I4395))/12*'Műszaki adattábla'!T4386,0))</f>
        <v/>
      </c>
      <c r="L4395" s="32" t="str">
        <f t="shared" si="145"/>
        <v/>
      </c>
    </row>
    <row r="4396" spans="2:12" ht="14.4" thickBot="1" x14ac:dyDescent="0.3">
      <c r="B4396" s="28" t="str">
        <f t="shared" si="144"/>
        <v/>
      </c>
      <c r="C4396" s="167" t="str">
        <f>IF(D4396="","",VLOOKUP(D4396,'Műszaki adattábla'!F:G,2,0))</f>
        <v/>
      </c>
      <c r="D4396" s="168" t="str">
        <f>IF('Műszaki adattábla'!F4387="","",'Műszaki adattábla'!F4387)</f>
        <v/>
      </c>
      <c r="E4396" s="169" t="str">
        <f>IF(D4396="","",VLOOKUP(D4396,'Műszaki adattábla'!F:R,13,0))</f>
        <v/>
      </c>
      <c r="F4396" s="29" t="str">
        <f>IF(D4396="","",VLOOKUP(D4396,'Műszaki adattábla'!F:M,8,0))</f>
        <v/>
      </c>
      <c r="G4396" s="29" t="str">
        <f>IF(D4396="","",IF('Műszaki adattábla'!L4387="20-99",IF('Műszaki adattábla'!O4387="","Nem adott meg lekötött teljesítményt",VLOOKUP(D4396,'Műszaki adattábla'!F:O,10,0)),0))</f>
        <v/>
      </c>
      <c r="H4396" s="29" t="str">
        <f>IF(D4396="","",VLOOKUP(D4396,'Műszaki adattábla'!F:P,11,0))</f>
        <v/>
      </c>
      <c r="I4396" s="30"/>
      <c r="J4396" s="30"/>
      <c r="K4396" s="31" t="str">
        <f>IF(D4396="","",ROUND(((F4396*I4396*'Műszaki adattábla'!$C$7/'Műszaki adattábla'!$C$8)+(G4396*I4396)+(H4396*I4396))/12*'Műszaki adattábla'!T4387,0))</f>
        <v/>
      </c>
      <c r="L4396" s="32" t="str">
        <f t="shared" si="145"/>
        <v/>
      </c>
    </row>
    <row r="4397" spans="2:12" ht="14.4" thickBot="1" x14ac:dyDescent="0.3">
      <c r="B4397" s="28" t="str">
        <f t="shared" si="144"/>
        <v/>
      </c>
      <c r="C4397" s="167" t="str">
        <f>IF(D4397="","",VLOOKUP(D4397,'Műszaki adattábla'!F:G,2,0))</f>
        <v/>
      </c>
      <c r="D4397" s="168" t="str">
        <f>IF('Műszaki adattábla'!F4388="","",'Műszaki adattábla'!F4388)</f>
        <v/>
      </c>
      <c r="E4397" s="169" t="str">
        <f>IF(D4397="","",VLOOKUP(D4397,'Műszaki adattábla'!F:R,13,0))</f>
        <v/>
      </c>
      <c r="F4397" s="29" t="str">
        <f>IF(D4397="","",VLOOKUP(D4397,'Műszaki adattábla'!F:M,8,0))</f>
        <v/>
      </c>
      <c r="G4397" s="29" t="str">
        <f>IF(D4397="","",IF('Műszaki adattábla'!L4388="20-99",IF('Műszaki adattábla'!O4388="","Nem adott meg lekötött teljesítményt",VLOOKUP(D4397,'Műszaki adattábla'!F:O,10,0)),0))</f>
        <v/>
      </c>
      <c r="H4397" s="29" t="str">
        <f>IF(D4397="","",VLOOKUP(D4397,'Műszaki adattábla'!F:P,11,0))</f>
        <v/>
      </c>
      <c r="I4397" s="30"/>
      <c r="J4397" s="30"/>
      <c r="K4397" s="31" t="str">
        <f>IF(D4397="","",ROUND(((F4397*I4397*'Műszaki adattábla'!$C$7/'Műszaki adattábla'!$C$8)+(G4397*I4397)+(H4397*I4397))/12*'Műszaki adattábla'!T4388,0))</f>
        <v/>
      </c>
      <c r="L4397" s="32" t="str">
        <f t="shared" si="145"/>
        <v/>
      </c>
    </row>
    <row r="4398" spans="2:12" ht="14.4" thickBot="1" x14ac:dyDescent="0.3">
      <c r="B4398" s="28" t="str">
        <f t="shared" si="144"/>
        <v/>
      </c>
      <c r="C4398" s="167" t="str">
        <f>IF(D4398="","",VLOOKUP(D4398,'Műszaki adattábla'!F:G,2,0))</f>
        <v/>
      </c>
      <c r="D4398" s="168" t="str">
        <f>IF('Műszaki adattábla'!F4389="","",'Műszaki adattábla'!F4389)</f>
        <v/>
      </c>
      <c r="E4398" s="169" t="str">
        <f>IF(D4398="","",VLOOKUP(D4398,'Műszaki adattábla'!F:R,13,0))</f>
        <v/>
      </c>
      <c r="F4398" s="29" t="str">
        <f>IF(D4398="","",VLOOKUP(D4398,'Műszaki adattábla'!F:M,8,0))</f>
        <v/>
      </c>
      <c r="G4398" s="29" t="str">
        <f>IF(D4398="","",IF('Műszaki adattábla'!L4389="20-99",IF('Műszaki adattábla'!O4389="","Nem adott meg lekötött teljesítményt",VLOOKUP(D4398,'Műszaki adattábla'!F:O,10,0)),0))</f>
        <v/>
      </c>
      <c r="H4398" s="29" t="str">
        <f>IF(D4398="","",VLOOKUP(D4398,'Műszaki adattábla'!F:P,11,0))</f>
        <v/>
      </c>
      <c r="I4398" s="30"/>
      <c r="J4398" s="30"/>
      <c r="K4398" s="31" t="str">
        <f>IF(D4398="","",ROUND(((F4398*I4398*'Műszaki adattábla'!$C$7/'Műszaki adattábla'!$C$8)+(G4398*I4398)+(H4398*I4398))/12*'Műszaki adattábla'!T4389,0))</f>
        <v/>
      </c>
      <c r="L4398" s="32" t="str">
        <f t="shared" si="145"/>
        <v/>
      </c>
    </row>
    <row r="4399" spans="2:12" ht="14.4" thickBot="1" x14ac:dyDescent="0.3">
      <c r="B4399" s="28" t="str">
        <f t="shared" si="144"/>
        <v/>
      </c>
      <c r="C4399" s="167" t="str">
        <f>IF(D4399="","",VLOOKUP(D4399,'Műszaki adattábla'!F:G,2,0))</f>
        <v/>
      </c>
      <c r="D4399" s="168" t="str">
        <f>IF('Műszaki adattábla'!F4390="","",'Műszaki adattábla'!F4390)</f>
        <v/>
      </c>
      <c r="E4399" s="169" t="str">
        <f>IF(D4399="","",VLOOKUP(D4399,'Műszaki adattábla'!F:R,13,0))</f>
        <v/>
      </c>
      <c r="F4399" s="29" t="str">
        <f>IF(D4399="","",VLOOKUP(D4399,'Műszaki adattábla'!F:M,8,0))</f>
        <v/>
      </c>
      <c r="G4399" s="29" t="str">
        <f>IF(D4399="","",IF('Műszaki adattábla'!L4390="20-99",IF('Műszaki adattábla'!O4390="","Nem adott meg lekötött teljesítményt",VLOOKUP(D4399,'Műszaki adattábla'!F:O,10,0)),0))</f>
        <v/>
      </c>
      <c r="H4399" s="29" t="str">
        <f>IF(D4399="","",VLOOKUP(D4399,'Műszaki adattábla'!F:P,11,0))</f>
        <v/>
      </c>
      <c r="I4399" s="30"/>
      <c r="J4399" s="30"/>
      <c r="K4399" s="31" t="str">
        <f>IF(D4399="","",ROUND(((F4399*I4399*'Műszaki adattábla'!$C$7/'Műszaki adattábla'!$C$8)+(G4399*I4399)+(H4399*I4399))/12*'Műszaki adattábla'!T4390,0))</f>
        <v/>
      </c>
      <c r="L4399" s="32" t="str">
        <f t="shared" si="145"/>
        <v/>
      </c>
    </row>
    <row r="4400" spans="2:12" ht="14.4" thickBot="1" x14ac:dyDescent="0.3">
      <c r="B4400" s="28" t="str">
        <f t="shared" si="144"/>
        <v/>
      </c>
      <c r="C4400" s="167" t="str">
        <f>IF(D4400="","",VLOOKUP(D4400,'Műszaki adattábla'!F:G,2,0))</f>
        <v/>
      </c>
      <c r="D4400" s="168" t="str">
        <f>IF('Műszaki adattábla'!F4391="","",'Műszaki adattábla'!F4391)</f>
        <v/>
      </c>
      <c r="E4400" s="169" t="str">
        <f>IF(D4400="","",VLOOKUP(D4400,'Műszaki adattábla'!F:R,13,0))</f>
        <v/>
      </c>
      <c r="F4400" s="29" t="str">
        <f>IF(D4400="","",VLOOKUP(D4400,'Műszaki adattábla'!F:M,8,0))</f>
        <v/>
      </c>
      <c r="G4400" s="29" t="str">
        <f>IF(D4400="","",IF('Műszaki adattábla'!L4391="20-99",IF('Műszaki adattábla'!O4391="","Nem adott meg lekötött teljesítményt",VLOOKUP(D4400,'Műszaki adattábla'!F:O,10,0)),0))</f>
        <v/>
      </c>
      <c r="H4400" s="29" t="str">
        <f>IF(D4400="","",VLOOKUP(D4400,'Műszaki adattábla'!F:P,11,0))</f>
        <v/>
      </c>
      <c r="I4400" s="30"/>
      <c r="J4400" s="30"/>
      <c r="K4400" s="31" t="str">
        <f>IF(D4400="","",ROUND(((F4400*I4400*'Műszaki adattábla'!$C$7/'Műszaki adattábla'!$C$8)+(G4400*I4400)+(H4400*I4400))/12*'Műszaki adattábla'!T4391,0))</f>
        <v/>
      </c>
      <c r="L4400" s="32" t="str">
        <f t="shared" si="145"/>
        <v/>
      </c>
    </row>
    <row r="4401" spans="2:12" ht="14.4" thickBot="1" x14ac:dyDescent="0.3">
      <c r="B4401" s="28" t="str">
        <f t="shared" si="144"/>
        <v/>
      </c>
      <c r="C4401" s="167" t="str">
        <f>IF(D4401="","",VLOOKUP(D4401,'Műszaki adattábla'!F:G,2,0))</f>
        <v/>
      </c>
      <c r="D4401" s="168" t="str">
        <f>IF('Műszaki adattábla'!F4392="","",'Műszaki adattábla'!F4392)</f>
        <v/>
      </c>
      <c r="E4401" s="169" t="str">
        <f>IF(D4401="","",VLOOKUP(D4401,'Műszaki adattábla'!F:R,13,0))</f>
        <v/>
      </c>
      <c r="F4401" s="29" t="str">
        <f>IF(D4401="","",VLOOKUP(D4401,'Műszaki adattábla'!F:M,8,0))</f>
        <v/>
      </c>
      <c r="G4401" s="29" t="str">
        <f>IF(D4401="","",IF('Műszaki adattábla'!L4392="20-99",IF('Műszaki adattábla'!O4392="","Nem adott meg lekötött teljesítményt",VLOOKUP(D4401,'Műszaki adattábla'!F:O,10,0)),0))</f>
        <v/>
      </c>
      <c r="H4401" s="29" t="str">
        <f>IF(D4401="","",VLOOKUP(D4401,'Műszaki adattábla'!F:P,11,0))</f>
        <v/>
      </c>
      <c r="I4401" s="30"/>
      <c r="J4401" s="30"/>
      <c r="K4401" s="31" t="str">
        <f>IF(D4401="","",ROUND(((F4401*I4401*'Műszaki adattábla'!$C$7/'Műszaki adattábla'!$C$8)+(G4401*I4401)+(H4401*I4401))/12*'Műszaki adattábla'!T4392,0))</f>
        <v/>
      </c>
      <c r="L4401" s="32" t="str">
        <f t="shared" si="145"/>
        <v/>
      </c>
    </row>
    <row r="4402" spans="2:12" ht="14.4" thickBot="1" x14ac:dyDescent="0.3">
      <c r="B4402" s="28" t="str">
        <f t="shared" si="144"/>
        <v/>
      </c>
      <c r="C4402" s="167" t="str">
        <f>IF(D4402="","",VLOOKUP(D4402,'Műszaki adattábla'!F:G,2,0))</f>
        <v/>
      </c>
      <c r="D4402" s="168" t="str">
        <f>IF('Műszaki adattábla'!F4393="","",'Műszaki adattábla'!F4393)</f>
        <v/>
      </c>
      <c r="E4402" s="169" t="str">
        <f>IF(D4402="","",VLOOKUP(D4402,'Műszaki adattábla'!F:R,13,0))</f>
        <v/>
      </c>
      <c r="F4402" s="29" t="str">
        <f>IF(D4402="","",VLOOKUP(D4402,'Műszaki adattábla'!F:M,8,0))</f>
        <v/>
      </c>
      <c r="G4402" s="29" t="str">
        <f>IF(D4402="","",IF('Műszaki adattábla'!L4393="20-99",IF('Műszaki adattábla'!O4393="","Nem adott meg lekötött teljesítményt",VLOOKUP(D4402,'Műszaki adattábla'!F:O,10,0)),0))</f>
        <v/>
      </c>
      <c r="H4402" s="29" t="str">
        <f>IF(D4402="","",VLOOKUP(D4402,'Műszaki adattábla'!F:P,11,0))</f>
        <v/>
      </c>
      <c r="I4402" s="30"/>
      <c r="J4402" s="30"/>
      <c r="K4402" s="31" t="str">
        <f>IF(D4402="","",ROUND(((F4402*I4402*'Műszaki adattábla'!$C$7/'Műszaki adattábla'!$C$8)+(G4402*I4402)+(H4402*I4402))/12*'Műszaki adattábla'!T4393,0))</f>
        <v/>
      </c>
      <c r="L4402" s="32" t="str">
        <f t="shared" si="145"/>
        <v/>
      </c>
    </row>
    <row r="4403" spans="2:12" ht="14.4" thickBot="1" x14ac:dyDescent="0.3">
      <c r="B4403" s="28" t="str">
        <f t="shared" si="144"/>
        <v/>
      </c>
      <c r="C4403" s="167" t="str">
        <f>IF(D4403="","",VLOOKUP(D4403,'Műszaki adattábla'!F:G,2,0))</f>
        <v/>
      </c>
      <c r="D4403" s="168" t="str">
        <f>IF('Műszaki adattábla'!F4394="","",'Műszaki adattábla'!F4394)</f>
        <v/>
      </c>
      <c r="E4403" s="169" t="str">
        <f>IF(D4403="","",VLOOKUP(D4403,'Műszaki adattábla'!F:R,13,0))</f>
        <v/>
      </c>
      <c r="F4403" s="29" t="str">
        <f>IF(D4403="","",VLOOKUP(D4403,'Műszaki adattábla'!F:M,8,0))</f>
        <v/>
      </c>
      <c r="G4403" s="29" t="str">
        <f>IF(D4403="","",IF('Műszaki adattábla'!L4394="20-99",IF('Műszaki adattábla'!O4394="","Nem adott meg lekötött teljesítményt",VLOOKUP(D4403,'Műszaki adattábla'!F:O,10,0)),0))</f>
        <v/>
      </c>
      <c r="H4403" s="29" t="str">
        <f>IF(D4403="","",VLOOKUP(D4403,'Műszaki adattábla'!F:P,11,0))</f>
        <v/>
      </c>
      <c r="I4403" s="30"/>
      <c r="J4403" s="30"/>
      <c r="K4403" s="31" t="str">
        <f>IF(D4403="","",ROUND(((F4403*I4403*'Műszaki adattábla'!$C$7/'Műszaki adattábla'!$C$8)+(G4403*I4403)+(H4403*I4403))/12*'Műszaki adattábla'!T4394,0))</f>
        <v/>
      </c>
      <c r="L4403" s="32" t="str">
        <f t="shared" si="145"/>
        <v/>
      </c>
    </row>
    <row r="4404" spans="2:12" ht="14.4" thickBot="1" x14ac:dyDescent="0.3">
      <c r="B4404" s="28" t="str">
        <f t="shared" si="144"/>
        <v/>
      </c>
      <c r="C4404" s="167" t="str">
        <f>IF(D4404="","",VLOOKUP(D4404,'Műszaki adattábla'!F:G,2,0))</f>
        <v/>
      </c>
      <c r="D4404" s="168" t="str">
        <f>IF('Műszaki adattábla'!F4395="","",'Műszaki adattábla'!F4395)</f>
        <v/>
      </c>
      <c r="E4404" s="169" t="str">
        <f>IF(D4404="","",VLOOKUP(D4404,'Műszaki adattábla'!F:R,13,0))</f>
        <v/>
      </c>
      <c r="F4404" s="29" t="str">
        <f>IF(D4404="","",VLOOKUP(D4404,'Műszaki adattábla'!F:M,8,0))</f>
        <v/>
      </c>
      <c r="G4404" s="29" t="str">
        <f>IF(D4404="","",IF('Műszaki adattábla'!L4395="20-99",IF('Műszaki adattábla'!O4395="","Nem adott meg lekötött teljesítményt",VLOOKUP(D4404,'Műszaki adattábla'!F:O,10,0)),0))</f>
        <v/>
      </c>
      <c r="H4404" s="29" t="str">
        <f>IF(D4404="","",VLOOKUP(D4404,'Műszaki adattábla'!F:P,11,0))</f>
        <v/>
      </c>
      <c r="I4404" s="30"/>
      <c r="J4404" s="30"/>
      <c r="K4404" s="31" t="str">
        <f>IF(D4404="","",ROUND(((F4404*I4404*'Műszaki adattábla'!$C$7/'Műszaki adattábla'!$C$8)+(G4404*I4404)+(H4404*I4404))/12*'Műszaki adattábla'!T4395,0))</f>
        <v/>
      </c>
      <c r="L4404" s="32" t="str">
        <f t="shared" si="145"/>
        <v/>
      </c>
    </row>
    <row r="4405" spans="2:12" ht="14.4" thickBot="1" x14ac:dyDescent="0.3">
      <c r="B4405" s="28" t="str">
        <f t="shared" si="144"/>
        <v/>
      </c>
      <c r="C4405" s="167" t="str">
        <f>IF(D4405="","",VLOOKUP(D4405,'Műszaki adattábla'!F:G,2,0))</f>
        <v/>
      </c>
      <c r="D4405" s="168" t="str">
        <f>IF('Műszaki adattábla'!F4396="","",'Műszaki adattábla'!F4396)</f>
        <v/>
      </c>
      <c r="E4405" s="169" t="str">
        <f>IF(D4405="","",VLOOKUP(D4405,'Műszaki adattábla'!F:R,13,0))</f>
        <v/>
      </c>
      <c r="F4405" s="29" t="str">
        <f>IF(D4405="","",VLOOKUP(D4405,'Műszaki adattábla'!F:M,8,0))</f>
        <v/>
      </c>
      <c r="G4405" s="29" t="str">
        <f>IF(D4405="","",IF('Műszaki adattábla'!L4396="20-99",IF('Műszaki adattábla'!O4396="","Nem adott meg lekötött teljesítményt",VLOOKUP(D4405,'Műszaki adattábla'!F:O,10,0)),0))</f>
        <v/>
      </c>
      <c r="H4405" s="29" t="str">
        <f>IF(D4405="","",VLOOKUP(D4405,'Műszaki adattábla'!F:P,11,0))</f>
        <v/>
      </c>
      <c r="I4405" s="30"/>
      <c r="J4405" s="30"/>
      <c r="K4405" s="31" t="str">
        <f>IF(D4405="","",ROUND(((F4405*I4405*'Műszaki adattábla'!$C$7/'Műszaki adattábla'!$C$8)+(G4405*I4405)+(H4405*I4405))/12*'Műszaki adattábla'!T4396,0))</f>
        <v/>
      </c>
      <c r="L4405" s="32" t="str">
        <f t="shared" si="145"/>
        <v/>
      </c>
    </row>
    <row r="4406" spans="2:12" ht="14.4" thickBot="1" x14ac:dyDescent="0.3">
      <c r="B4406" s="28" t="str">
        <f t="shared" si="144"/>
        <v/>
      </c>
      <c r="C4406" s="167" t="str">
        <f>IF(D4406="","",VLOOKUP(D4406,'Műszaki adattábla'!F:G,2,0))</f>
        <v/>
      </c>
      <c r="D4406" s="168" t="str">
        <f>IF('Műszaki adattábla'!F4397="","",'Műszaki adattábla'!F4397)</f>
        <v/>
      </c>
      <c r="E4406" s="169" t="str">
        <f>IF(D4406="","",VLOOKUP(D4406,'Műszaki adattábla'!F:R,13,0))</f>
        <v/>
      </c>
      <c r="F4406" s="29" t="str">
        <f>IF(D4406="","",VLOOKUP(D4406,'Műszaki adattábla'!F:M,8,0))</f>
        <v/>
      </c>
      <c r="G4406" s="29" t="str">
        <f>IF(D4406="","",IF('Műszaki adattábla'!L4397="20-99",IF('Műszaki adattábla'!O4397="","Nem adott meg lekötött teljesítményt",VLOOKUP(D4406,'Műszaki adattábla'!F:O,10,0)),0))</f>
        <v/>
      </c>
      <c r="H4406" s="29" t="str">
        <f>IF(D4406="","",VLOOKUP(D4406,'Műszaki adattábla'!F:P,11,0))</f>
        <v/>
      </c>
      <c r="I4406" s="30"/>
      <c r="J4406" s="30"/>
      <c r="K4406" s="31" t="str">
        <f>IF(D4406="","",ROUND(((F4406*I4406*'Műszaki adattábla'!$C$7/'Műszaki adattábla'!$C$8)+(G4406*I4406)+(H4406*I4406))/12*'Műszaki adattábla'!T4397,0))</f>
        <v/>
      </c>
      <c r="L4406" s="32" t="str">
        <f t="shared" si="145"/>
        <v/>
      </c>
    </row>
    <row r="4407" spans="2:12" ht="14.4" thickBot="1" x14ac:dyDescent="0.3">
      <c r="B4407" s="28" t="str">
        <f t="shared" si="144"/>
        <v/>
      </c>
      <c r="C4407" s="167" t="str">
        <f>IF(D4407="","",VLOOKUP(D4407,'Műszaki adattábla'!F:G,2,0))</f>
        <v/>
      </c>
      <c r="D4407" s="168" t="str">
        <f>IF('Műszaki adattábla'!F4398="","",'Műszaki adattábla'!F4398)</f>
        <v/>
      </c>
      <c r="E4407" s="169" t="str">
        <f>IF(D4407="","",VLOOKUP(D4407,'Műszaki adattábla'!F:R,13,0))</f>
        <v/>
      </c>
      <c r="F4407" s="29" t="str">
        <f>IF(D4407="","",VLOOKUP(D4407,'Műszaki adattábla'!F:M,8,0))</f>
        <v/>
      </c>
      <c r="G4407" s="29" t="str">
        <f>IF(D4407="","",IF('Műszaki adattábla'!L4398="20-99",IF('Műszaki adattábla'!O4398="","Nem adott meg lekötött teljesítményt",VLOOKUP(D4407,'Műszaki adattábla'!F:O,10,0)),0))</f>
        <v/>
      </c>
      <c r="H4407" s="29" t="str">
        <f>IF(D4407="","",VLOOKUP(D4407,'Műszaki adattábla'!F:P,11,0))</f>
        <v/>
      </c>
      <c r="I4407" s="30"/>
      <c r="J4407" s="30"/>
      <c r="K4407" s="31" t="str">
        <f>IF(D4407="","",ROUND(((F4407*I4407*'Műszaki adattábla'!$C$7/'Műszaki adattábla'!$C$8)+(G4407*I4407)+(H4407*I4407))/12*'Műszaki adattábla'!T4398,0))</f>
        <v/>
      </c>
      <c r="L4407" s="32" t="str">
        <f t="shared" si="145"/>
        <v/>
      </c>
    </row>
    <row r="4408" spans="2:12" ht="14.4" thickBot="1" x14ac:dyDescent="0.3">
      <c r="B4408" s="28" t="str">
        <f t="shared" si="144"/>
        <v/>
      </c>
      <c r="C4408" s="167" t="str">
        <f>IF(D4408="","",VLOOKUP(D4408,'Műszaki adattábla'!F:G,2,0))</f>
        <v/>
      </c>
      <c r="D4408" s="168" t="str">
        <f>IF('Műszaki adattábla'!F4399="","",'Műszaki adattábla'!F4399)</f>
        <v/>
      </c>
      <c r="E4408" s="169" t="str">
        <f>IF(D4408="","",VLOOKUP(D4408,'Műszaki adattábla'!F:R,13,0))</f>
        <v/>
      </c>
      <c r="F4408" s="29" t="str">
        <f>IF(D4408="","",VLOOKUP(D4408,'Műszaki adattábla'!F:M,8,0))</f>
        <v/>
      </c>
      <c r="G4408" s="29" t="str">
        <f>IF(D4408="","",IF('Műszaki adattábla'!L4399="20-99",IF('Műszaki adattábla'!O4399="","Nem adott meg lekötött teljesítményt",VLOOKUP(D4408,'Műszaki adattábla'!F:O,10,0)),0))</f>
        <v/>
      </c>
      <c r="H4408" s="29" t="str">
        <f>IF(D4408="","",VLOOKUP(D4408,'Műszaki adattábla'!F:P,11,0))</f>
        <v/>
      </c>
      <c r="I4408" s="30"/>
      <c r="J4408" s="30"/>
      <c r="K4408" s="31" t="str">
        <f>IF(D4408="","",ROUND(((F4408*I4408*'Műszaki adattábla'!$C$7/'Műszaki adattábla'!$C$8)+(G4408*I4408)+(H4408*I4408))/12*'Műszaki adattábla'!T4399,0))</f>
        <v/>
      </c>
      <c r="L4408" s="32" t="str">
        <f t="shared" si="145"/>
        <v/>
      </c>
    </row>
    <row r="4409" spans="2:12" ht="14.4" thickBot="1" x14ac:dyDescent="0.3">
      <c r="B4409" s="28" t="str">
        <f t="shared" si="144"/>
        <v/>
      </c>
      <c r="C4409" s="167" t="str">
        <f>IF(D4409="","",VLOOKUP(D4409,'Műszaki adattábla'!F:G,2,0))</f>
        <v/>
      </c>
      <c r="D4409" s="168" t="str">
        <f>IF('Műszaki adattábla'!F4400="","",'Műszaki adattábla'!F4400)</f>
        <v/>
      </c>
      <c r="E4409" s="169" t="str">
        <f>IF(D4409="","",VLOOKUP(D4409,'Műszaki adattábla'!F:R,13,0))</f>
        <v/>
      </c>
      <c r="F4409" s="29" t="str">
        <f>IF(D4409="","",VLOOKUP(D4409,'Műszaki adattábla'!F:M,8,0))</f>
        <v/>
      </c>
      <c r="G4409" s="29" t="str">
        <f>IF(D4409="","",IF('Műszaki adattábla'!L4400="20-99",IF('Műszaki adattábla'!O4400="","Nem adott meg lekötött teljesítményt",VLOOKUP(D4409,'Műszaki adattábla'!F:O,10,0)),0))</f>
        <v/>
      </c>
      <c r="H4409" s="29" t="str">
        <f>IF(D4409="","",VLOOKUP(D4409,'Műszaki adattábla'!F:P,11,0))</f>
        <v/>
      </c>
      <c r="I4409" s="30"/>
      <c r="J4409" s="30"/>
      <c r="K4409" s="31" t="str">
        <f>IF(D4409="","",ROUND(((F4409*I4409*'Műszaki adattábla'!$C$7/'Műszaki adattábla'!$C$8)+(G4409*I4409)+(H4409*I4409))/12*'Műszaki adattábla'!T4400,0))</f>
        <v/>
      </c>
      <c r="L4409" s="32" t="str">
        <f t="shared" si="145"/>
        <v/>
      </c>
    </row>
    <row r="4410" spans="2:12" ht="14.4" thickBot="1" x14ac:dyDescent="0.3">
      <c r="B4410" s="28" t="str">
        <f t="shared" si="144"/>
        <v/>
      </c>
      <c r="C4410" s="167" t="str">
        <f>IF(D4410="","",VLOOKUP(D4410,'Műszaki adattábla'!F:G,2,0))</f>
        <v/>
      </c>
      <c r="D4410" s="168" t="str">
        <f>IF('Műszaki adattábla'!F4401="","",'Műszaki adattábla'!F4401)</f>
        <v/>
      </c>
      <c r="E4410" s="169" t="str">
        <f>IF(D4410="","",VLOOKUP(D4410,'Műszaki adattábla'!F:R,13,0))</f>
        <v/>
      </c>
      <c r="F4410" s="29" t="str">
        <f>IF(D4410="","",VLOOKUP(D4410,'Műszaki adattábla'!F:M,8,0))</f>
        <v/>
      </c>
      <c r="G4410" s="29" t="str">
        <f>IF(D4410="","",IF('Műszaki adattábla'!L4401="20-99",IF('Műszaki adattábla'!O4401="","Nem adott meg lekötött teljesítményt",VLOOKUP(D4410,'Műszaki adattábla'!F:O,10,0)),0))</f>
        <v/>
      </c>
      <c r="H4410" s="29" t="str">
        <f>IF(D4410="","",VLOOKUP(D4410,'Műszaki adattábla'!F:P,11,0))</f>
        <v/>
      </c>
      <c r="I4410" s="30"/>
      <c r="J4410" s="30"/>
      <c r="K4410" s="31" t="str">
        <f>IF(D4410="","",ROUND(((F4410*I4410*'Műszaki adattábla'!$C$7/'Műszaki adattábla'!$C$8)+(G4410*I4410)+(H4410*I4410))/12*'Műszaki adattábla'!T4401,0))</f>
        <v/>
      </c>
      <c r="L4410" s="32" t="str">
        <f t="shared" si="145"/>
        <v/>
      </c>
    </row>
    <row r="4411" spans="2:12" ht="14.4" thickBot="1" x14ac:dyDescent="0.3">
      <c r="B4411" s="28" t="str">
        <f t="shared" si="144"/>
        <v/>
      </c>
      <c r="C4411" s="167" t="str">
        <f>IF(D4411="","",VLOOKUP(D4411,'Műszaki adattábla'!F:G,2,0))</f>
        <v/>
      </c>
      <c r="D4411" s="168" t="str">
        <f>IF('Műszaki adattábla'!F4402="","",'Műszaki adattábla'!F4402)</f>
        <v/>
      </c>
      <c r="E4411" s="169" t="str">
        <f>IF(D4411="","",VLOOKUP(D4411,'Műszaki adattábla'!F:R,13,0))</f>
        <v/>
      </c>
      <c r="F4411" s="29" t="str">
        <f>IF(D4411="","",VLOOKUP(D4411,'Műszaki adattábla'!F:M,8,0))</f>
        <v/>
      </c>
      <c r="G4411" s="29" t="str">
        <f>IF(D4411="","",IF('Műszaki adattábla'!L4402="20-99",IF('Műszaki adattábla'!O4402="","Nem adott meg lekötött teljesítményt",VLOOKUP(D4411,'Műszaki adattábla'!F:O,10,0)),0))</f>
        <v/>
      </c>
      <c r="H4411" s="29" t="str">
        <f>IF(D4411="","",VLOOKUP(D4411,'Műszaki adattábla'!F:P,11,0))</f>
        <v/>
      </c>
      <c r="I4411" s="30"/>
      <c r="J4411" s="30"/>
      <c r="K4411" s="31" t="str">
        <f>IF(D4411="","",ROUND(((F4411*I4411*'Műszaki adattábla'!$C$7/'Műszaki adattábla'!$C$8)+(G4411*I4411)+(H4411*I4411))/12*'Műszaki adattábla'!T4402,0))</f>
        <v/>
      </c>
      <c r="L4411" s="32" t="str">
        <f t="shared" si="145"/>
        <v/>
      </c>
    </row>
    <row r="4412" spans="2:12" ht="14.4" thickBot="1" x14ac:dyDescent="0.3">
      <c r="B4412" s="28" t="str">
        <f t="shared" si="144"/>
        <v/>
      </c>
      <c r="C4412" s="167" t="str">
        <f>IF(D4412="","",VLOOKUP(D4412,'Műszaki adattábla'!F:G,2,0))</f>
        <v/>
      </c>
      <c r="D4412" s="168" t="str">
        <f>IF('Műszaki adattábla'!F4403="","",'Műszaki adattábla'!F4403)</f>
        <v/>
      </c>
      <c r="E4412" s="169" t="str">
        <f>IF(D4412="","",VLOOKUP(D4412,'Műszaki adattábla'!F:R,13,0))</f>
        <v/>
      </c>
      <c r="F4412" s="29" t="str">
        <f>IF(D4412="","",VLOOKUP(D4412,'Műszaki adattábla'!F:M,8,0))</f>
        <v/>
      </c>
      <c r="G4412" s="29" t="str">
        <f>IF(D4412="","",IF('Műszaki adattábla'!L4403="20-99",IF('Műszaki adattábla'!O4403="","Nem adott meg lekötött teljesítményt",VLOOKUP(D4412,'Műszaki adattábla'!F:O,10,0)),0))</f>
        <v/>
      </c>
      <c r="H4412" s="29" t="str">
        <f>IF(D4412="","",VLOOKUP(D4412,'Műszaki adattábla'!F:P,11,0))</f>
        <v/>
      </c>
      <c r="I4412" s="30"/>
      <c r="J4412" s="30"/>
      <c r="K4412" s="31" t="str">
        <f>IF(D4412="","",ROUND(((F4412*I4412*'Műszaki adattábla'!$C$7/'Műszaki adattábla'!$C$8)+(G4412*I4412)+(H4412*I4412))/12*'Műszaki adattábla'!T4403,0))</f>
        <v/>
      </c>
      <c r="L4412" s="32" t="str">
        <f t="shared" si="145"/>
        <v/>
      </c>
    </row>
    <row r="4413" spans="2:12" ht="14.4" thickBot="1" x14ac:dyDescent="0.3">
      <c r="B4413" s="28" t="str">
        <f t="shared" si="144"/>
        <v/>
      </c>
      <c r="C4413" s="167" t="str">
        <f>IF(D4413="","",VLOOKUP(D4413,'Műszaki adattábla'!F:G,2,0))</f>
        <v/>
      </c>
      <c r="D4413" s="168" t="str">
        <f>IF('Műszaki adattábla'!F4404="","",'Műszaki adattábla'!F4404)</f>
        <v/>
      </c>
      <c r="E4413" s="169" t="str">
        <f>IF(D4413="","",VLOOKUP(D4413,'Műszaki adattábla'!F:R,13,0))</f>
        <v/>
      </c>
      <c r="F4413" s="29" t="str">
        <f>IF(D4413="","",VLOOKUP(D4413,'Műszaki adattábla'!F:M,8,0))</f>
        <v/>
      </c>
      <c r="G4413" s="29" t="str">
        <f>IF(D4413="","",IF('Műszaki adattábla'!L4404="20-99",IF('Műszaki adattábla'!O4404="","Nem adott meg lekötött teljesítményt",VLOOKUP(D4413,'Műszaki adattábla'!F:O,10,0)),0))</f>
        <v/>
      </c>
      <c r="H4413" s="29" t="str">
        <f>IF(D4413="","",VLOOKUP(D4413,'Műszaki adattábla'!F:P,11,0))</f>
        <v/>
      </c>
      <c r="I4413" s="30"/>
      <c r="J4413" s="30"/>
      <c r="K4413" s="31" t="str">
        <f>IF(D4413="","",ROUND(((F4413*I4413*'Műszaki adattábla'!$C$7/'Műszaki adattábla'!$C$8)+(G4413*I4413)+(H4413*I4413))/12*'Műszaki adattábla'!T4404,0))</f>
        <v/>
      </c>
      <c r="L4413" s="32" t="str">
        <f t="shared" si="145"/>
        <v/>
      </c>
    </row>
    <row r="4414" spans="2:12" ht="14.4" thickBot="1" x14ac:dyDescent="0.3">
      <c r="B4414" s="28" t="str">
        <f t="shared" si="144"/>
        <v/>
      </c>
      <c r="C4414" s="167" t="str">
        <f>IF(D4414="","",VLOOKUP(D4414,'Műszaki adattábla'!F:G,2,0))</f>
        <v/>
      </c>
      <c r="D4414" s="168" t="str">
        <f>IF('Műszaki adattábla'!F4405="","",'Műszaki adattábla'!F4405)</f>
        <v/>
      </c>
      <c r="E4414" s="169" t="str">
        <f>IF(D4414="","",VLOOKUP(D4414,'Műszaki adattábla'!F:R,13,0))</f>
        <v/>
      </c>
      <c r="F4414" s="29" t="str">
        <f>IF(D4414="","",VLOOKUP(D4414,'Műszaki adattábla'!F:M,8,0))</f>
        <v/>
      </c>
      <c r="G4414" s="29" t="str">
        <f>IF(D4414="","",IF('Műszaki adattábla'!L4405="20-99",IF('Műszaki adattábla'!O4405="","Nem adott meg lekötött teljesítményt",VLOOKUP(D4414,'Műszaki adattábla'!F:O,10,0)),0))</f>
        <v/>
      </c>
      <c r="H4414" s="29" t="str">
        <f>IF(D4414="","",VLOOKUP(D4414,'Műszaki adattábla'!F:P,11,0))</f>
        <v/>
      </c>
      <c r="I4414" s="30"/>
      <c r="J4414" s="30"/>
      <c r="K4414" s="31" t="str">
        <f>IF(D4414="","",ROUND(((F4414*I4414*'Műszaki adattábla'!$C$7/'Műszaki adattábla'!$C$8)+(G4414*I4414)+(H4414*I4414))/12*'Műszaki adattábla'!T4405,0))</f>
        <v/>
      </c>
      <c r="L4414" s="32" t="str">
        <f t="shared" si="145"/>
        <v/>
      </c>
    </row>
    <row r="4415" spans="2:12" ht="14.4" thickBot="1" x14ac:dyDescent="0.3">
      <c r="B4415" s="28" t="str">
        <f t="shared" si="144"/>
        <v/>
      </c>
      <c r="C4415" s="167" t="str">
        <f>IF(D4415="","",VLOOKUP(D4415,'Műszaki adattábla'!F:G,2,0))</f>
        <v/>
      </c>
      <c r="D4415" s="168" t="str">
        <f>IF('Műszaki adattábla'!F4406="","",'Műszaki adattábla'!F4406)</f>
        <v/>
      </c>
      <c r="E4415" s="169" t="str">
        <f>IF(D4415="","",VLOOKUP(D4415,'Műszaki adattábla'!F:R,13,0))</f>
        <v/>
      </c>
      <c r="F4415" s="29" t="str">
        <f>IF(D4415="","",VLOOKUP(D4415,'Műszaki adattábla'!F:M,8,0))</f>
        <v/>
      </c>
      <c r="G4415" s="29" t="str">
        <f>IF(D4415="","",IF('Műszaki adattábla'!L4406="20-99",IF('Műszaki adattábla'!O4406="","Nem adott meg lekötött teljesítményt",VLOOKUP(D4415,'Műszaki adattábla'!F:O,10,0)),0))</f>
        <v/>
      </c>
      <c r="H4415" s="29" t="str">
        <f>IF(D4415="","",VLOOKUP(D4415,'Műszaki adattábla'!F:P,11,0))</f>
        <v/>
      </c>
      <c r="I4415" s="30"/>
      <c r="J4415" s="30"/>
      <c r="K4415" s="31" t="str">
        <f>IF(D4415="","",ROUND(((F4415*I4415*'Műszaki adattábla'!$C$7/'Műszaki adattábla'!$C$8)+(G4415*I4415)+(H4415*I4415))/12*'Műszaki adattábla'!T4406,0))</f>
        <v/>
      </c>
      <c r="L4415" s="32" t="str">
        <f t="shared" si="145"/>
        <v/>
      </c>
    </row>
    <row r="4416" spans="2:12" ht="14.4" thickBot="1" x14ac:dyDescent="0.3">
      <c r="B4416" s="28" t="str">
        <f t="shared" si="144"/>
        <v/>
      </c>
      <c r="C4416" s="167" t="str">
        <f>IF(D4416="","",VLOOKUP(D4416,'Műszaki adattábla'!F:G,2,0))</f>
        <v/>
      </c>
      <c r="D4416" s="168" t="str">
        <f>IF('Műszaki adattábla'!F4407="","",'Műszaki adattábla'!F4407)</f>
        <v/>
      </c>
      <c r="E4416" s="169" t="str">
        <f>IF(D4416="","",VLOOKUP(D4416,'Műszaki adattábla'!F:R,13,0))</f>
        <v/>
      </c>
      <c r="F4416" s="29" t="str">
        <f>IF(D4416="","",VLOOKUP(D4416,'Műszaki adattábla'!F:M,8,0))</f>
        <v/>
      </c>
      <c r="G4416" s="29" t="str">
        <f>IF(D4416="","",IF('Műszaki adattábla'!L4407="20-99",IF('Műszaki adattábla'!O4407="","Nem adott meg lekötött teljesítményt",VLOOKUP(D4416,'Műszaki adattábla'!F:O,10,0)),0))</f>
        <v/>
      </c>
      <c r="H4416" s="29" t="str">
        <f>IF(D4416="","",VLOOKUP(D4416,'Műszaki adattábla'!F:P,11,0))</f>
        <v/>
      </c>
      <c r="I4416" s="30"/>
      <c r="J4416" s="30"/>
      <c r="K4416" s="31" t="str">
        <f>IF(D4416="","",ROUND(((F4416*I4416*'Műszaki adattábla'!$C$7/'Műszaki adattábla'!$C$8)+(G4416*I4416)+(H4416*I4416))/12*'Műszaki adattábla'!T4407,0))</f>
        <v/>
      </c>
      <c r="L4416" s="32" t="str">
        <f t="shared" si="145"/>
        <v/>
      </c>
    </row>
    <row r="4417" spans="2:12" ht="14.4" thickBot="1" x14ac:dyDescent="0.3">
      <c r="B4417" s="28" t="str">
        <f t="shared" si="144"/>
        <v/>
      </c>
      <c r="C4417" s="167" t="str">
        <f>IF(D4417="","",VLOOKUP(D4417,'Műszaki adattábla'!F:G,2,0))</f>
        <v/>
      </c>
      <c r="D4417" s="168" t="str">
        <f>IF('Műszaki adattábla'!F4408="","",'Műszaki adattábla'!F4408)</f>
        <v/>
      </c>
      <c r="E4417" s="169" t="str">
        <f>IF(D4417="","",VLOOKUP(D4417,'Műszaki adattábla'!F:R,13,0))</f>
        <v/>
      </c>
      <c r="F4417" s="29" t="str">
        <f>IF(D4417="","",VLOOKUP(D4417,'Műszaki adattábla'!F:M,8,0))</f>
        <v/>
      </c>
      <c r="G4417" s="29" t="str">
        <f>IF(D4417="","",IF('Műszaki adattábla'!L4408="20-99",IF('Műszaki adattábla'!O4408="","Nem adott meg lekötött teljesítményt",VLOOKUP(D4417,'Műszaki adattábla'!F:O,10,0)),0))</f>
        <v/>
      </c>
      <c r="H4417" s="29" t="str">
        <f>IF(D4417="","",VLOOKUP(D4417,'Műszaki adattábla'!F:P,11,0))</f>
        <v/>
      </c>
      <c r="I4417" s="30"/>
      <c r="J4417" s="30"/>
      <c r="K4417" s="31" t="str">
        <f>IF(D4417="","",ROUND(((F4417*I4417*'Műszaki adattábla'!$C$7/'Műszaki adattábla'!$C$8)+(G4417*I4417)+(H4417*I4417))/12*'Műszaki adattábla'!T4408,0))</f>
        <v/>
      </c>
      <c r="L4417" s="32" t="str">
        <f t="shared" si="145"/>
        <v/>
      </c>
    </row>
    <row r="4418" spans="2:12" ht="14.4" thickBot="1" x14ac:dyDescent="0.3">
      <c r="B4418" s="28" t="str">
        <f t="shared" si="144"/>
        <v/>
      </c>
      <c r="C4418" s="167" t="str">
        <f>IF(D4418="","",VLOOKUP(D4418,'Műszaki adattábla'!F:G,2,0))</f>
        <v/>
      </c>
      <c r="D4418" s="168" t="str">
        <f>IF('Műszaki adattábla'!F4409="","",'Műszaki adattábla'!F4409)</f>
        <v/>
      </c>
      <c r="E4418" s="169" t="str">
        <f>IF(D4418="","",VLOOKUP(D4418,'Műszaki adattábla'!F:R,13,0))</f>
        <v/>
      </c>
      <c r="F4418" s="29" t="str">
        <f>IF(D4418="","",VLOOKUP(D4418,'Műszaki adattábla'!F:M,8,0))</f>
        <v/>
      </c>
      <c r="G4418" s="29" t="str">
        <f>IF(D4418="","",IF('Műszaki adattábla'!L4409="20-99",IF('Műszaki adattábla'!O4409="","Nem adott meg lekötött teljesítményt",VLOOKUP(D4418,'Műszaki adattábla'!F:O,10,0)),0))</f>
        <v/>
      </c>
      <c r="H4418" s="29" t="str">
        <f>IF(D4418="","",VLOOKUP(D4418,'Műszaki adattábla'!F:P,11,0))</f>
        <v/>
      </c>
      <c r="I4418" s="30"/>
      <c r="J4418" s="30"/>
      <c r="K4418" s="31" t="str">
        <f>IF(D4418="","",ROUND(((F4418*I4418*'Műszaki adattábla'!$C$7/'Műszaki adattábla'!$C$8)+(G4418*I4418)+(H4418*I4418))/12*'Műszaki adattábla'!T4409,0))</f>
        <v/>
      </c>
      <c r="L4418" s="32" t="str">
        <f t="shared" si="145"/>
        <v/>
      </c>
    </row>
    <row r="4419" spans="2:12" ht="14.4" thickBot="1" x14ac:dyDescent="0.3">
      <c r="B4419" s="28" t="str">
        <f t="shared" si="144"/>
        <v/>
      </c>
      <c r="C4419" s="167" t="str">
        <f>IF(D4419="","",VLOOKUP(D4419,'Műszaki adattábla'!F:G,2,0))</f>
        <v/>
      </c>
      <c r="D4419" s="168" t="str">
        <f>IF('Műszaki adattábla'!F4410="","",'Műszaki adattábla'!F4410)</f>
        <v/>
      </c>
      <c r="E4419" s="169" t="str">
        <f>IF(D4419="","",VLOOKUP(D4419,'Műszaki adattábla'!F:R,13,0))</f>
        <v/>
      </c>
      <c r="F4419" s="29" t="str">
        <f>IF(D4419="","",VLOOKUP(D4419,'Műszaki adattábla'!F:M,8,0))</f>
        <v/>
      </c>
      <c r="G4419" s="29" t="str">
        <f>IF(D4419="","",IF('Műszaki adattábla'!L4410="20-99",IF('Műszaki adattábla'!O4410="","Nem adott meg lekötött teljesítményt",VLOOKUP(D4419,'Műszaki adattábla'!F:O,10,0)),0))</f>
        <v/>
      </c>
      <c r="H4419" s="29" t="str">
        <f>IF(D4419="","",VLOOKUP(D4419,'Műszaki adattábla'!F:P,11,0))</f>
        <v/>
      </c>
      <c r="I4419" s="30"/>
      <c r="J4419" s="30"/>
      <c r="K4419" s="31" t="str">
        <f>IF(D4419="","",ROUND(((F4419*I4419*'Műszaki adattábla'!$C$7/'Műszaki adattábla'!$C$8)+(G4419*I4419)+(H4419*I4419))/12*'Műszaki adattábla'!T4410,0))</f>
        <v/>
      </c>
      <c r="L4419" s="32" t="str">
        <f t="shared" si="145"/>
        <v/>
      </c>
    </row>
    <row r="4420" spans="2:12" ht="14.4" thickBot="1" x14ac:dyDescent="0.3">
      <c r="B4420" s="28" t="str">
        <f t="shared" si="144"/>
        <v/>
      </c>
      <c r="C4420" s="167" t="str">
        <f>IF(D4420="","",VLOOKUP(D4420,'Műszaki adattábla'!F:G,2,0))</f>
        <v/>
      </c>
      <c r="D4420" s="168" t="str">
        <f>IF('Műszaki adattábla'!F4411="","",'Műszaki adattábla'!F4411)</f>
        <v/>
      </c>
      <c r="E4420" s="169" t="str">
        <f>IF(D4420="","",VLOOKUP(D4420,'Műszaki adattábla'!F:R,13,0))</f>
        <v/>
      </c>
      <c r="F4420" s="29" t="str">
        <f>IF(D4420="","",VLOOKUP(D4420,'Műszaki adattábla'!F:M,8,0))</f>
        <v/>
      </c>
      <c r="G4420" s="29" t="str">
        <f>IF(D4420="","",IF('Műszaki adattábla'!L4411="20-99",IF('Műszaki adattábla'!O4411="","Nem adott meg lekötött teljesítményt",VLOOKUP(D4420,'Műszaki adattábla'!F:O,10,0)),0))</f>
        <v/>
      </c>
      <c r="H4420" s="29" t="str">
        <f>IF(D4420="","",VLOOKUP(D4420,'Műszaki adattábla'!F:P,11,0))</f>
        <v/>
      </c>
      <c r="I4420" s="30"/>
      <c r="J4420" s="30"/>
      <c r="K4420" s="31" t="str">
        <f>IF(D4420="","",ROUND(((F4420*I4420*'Műszaki adattábla'!$C$7/'Műszaki adattábla'!$C$8)+(G4420*I4420)+(H4420*I4420))/12*'Műszaki adattábla'!T4411,0))</f>
        <v/>
      </c>
      <c r="L4420" s="32" t="str">
        <f t="shared" si="145"/>
        <v/>
      </c>
    </row>
    <row r="4421" spans="2:12" ht="14.4" thickBot="1" x14ac:dyDescent="0.3">
      <c r="B4421" s="28" t="str">
        <f t="shared" si="144"/>
        <v/>
      </c>
      <c r="C4421" s="167" t="str">
        <f>IF(D4421="","",VLOOKUP(D4421,'Műszaki adattábla'!F:G,2,0))</f>
        <v/>
      </c>
      <c r="D4421" s="168" t="str">
        <f>IF('Műszaki adattábla'!F4412="","",'Műszaki adattábla'!F4412)</f>
        <v/>
      </c>
      <c r="E4421" s="169" t="str">
        <f>IF(D4421="","",VLOOKUP(D4421,'Műszaki adattábla'!F:R,13,0))</f>
        <v/>
      </c>
      <c r="F4421" s="29" t="str">
        <f>IF(D4421="","",VLOOKUP(D4421,'Műszaki adattábla'!F:M,8,0))</f>
        <v/>
      </c>
      <c r="G4421" s="29" t="str">
        <f>IF(D4421="","",IF('Műszaki adattábla'!L4412="20-99",IF('Műszaki adattábla'!O4412="","Nem adott meg lekötött teljesítményt",VLOOKUP(D4421,'Műszaki adattábla'!F:O,10,0)),0))</f>
        <v/>
      </c>
      <c r="H4421" s="29" t="str">
        <f>IF(D4421="","",VLOOKUP(D4421,'Műszaki adattábla'!F:P,11,0))</f>
        <v/>
      </c>
      <c r="I4421" s="30"/>
      <c r="J4421" s="30"/>
      <c r="K4421" s="31" t="str">
        <f>IF(D4421="","",ROUND(((F4421*I4421*'Műszaki adattábla'!$C$7/'Műszaki adattábla'!$C$8)+(G4421*I4421)+(H4421*I4421))/12*'Műszaki adattábla'!T4412,0))</f>
        <v/>
      </c>
      <c r="L4421" s="32" t="str">
        <f t="shared" si="145"/>
        <v/>
      </c>
    </row>
    <row r="4422" spans="2:12" ht="14.4" thickBot="1" x14ac:dyDescent="0.3">
      <c r="B4422" s="28" t="str">
        <f t="shared" si="144"/>
        <v/>
      </c>
      <c r="C4422" s="167" t="str">
        <f>IF(D4422="","",VLOOKUP(D4422,'Műszaki adattábla'!F:G,2,0))</f>
        <v/>
      </c>
      <c r="D4422" s="168" t="str">
        <f>IF('Műszaki adattábla'!F4413="","",'Műszaki adattábla'!F4413)</f>
        <v/>
      </c>
      <c r="E4422" s="169" t="str">
        <f>IF(D4422="","",VLOOKUP(D4422,'Műszaki adattábla'!F:R,13,0))</f>
        <v/>
      </c>
      <c r="F4422" s="29" t="str">
        <f>IF(D4422="","",VLOOKUP(D4422,'Műszaki adattábla'!F:M,8,0))</f>
        <v/>
      </c>
      <c r="G4422" s="29" t="str">
        <f>IF(D4422="","",IF('Műszaki adattábla'!L4413="20-99",IF('Műszaki adattábla'!O4413="","Nem adott meg lekötött teljesítményt",VLOOKUP(D4422,'Műszaki adattábla'!F:O,10,0)),0))</f>
        <v/>
      </c>
      <c r="H4422" s="29" t="str">
        <f>IF(D4422="","",VLOOKUP(D4422,'Műszaki adattábla'!F:P,11,0))</f>
        <v/>
      </c>
      <c r="I4422" s="30"/>
      <c r="J4422" s="30"/>
      <c r="K4422" s="31" t="str">
        <f>IF(D4422="","",ROUND(((F4422*I4422*'Műszaki adattábla'!$C$7/'Műszaki adattábla'!$C$8)+(G4422*I4422)+(H4422*I4422))/12*'Műszaki adattábla'!T4413,0))</f>
        <v/>
      </c>
      <c r="L4422" s="32" t="str">
        <f t="shared" si="145"/>
        <v/>
      </c>
    </row>
    <row r="4423" spans="2:12" ht="14.4" thickBot="1" x14ac:dyDescent="0.3">
      <c r="B4423" s="28" t="str">
        <f t="shared" si="144"/>
        <v/>
      </c>
      <c r="C4423" s="167" t="str">
        <f>IF(D4423="","",VLOOKUP(D4423,'Műszaki adattábla'!F:G,2,0))</f>
        <v/>
      </c>
      <c r="D4423" s="168" t="str">
        <f>IF('Műszaki adattábla'!F4414="","",'Műszaki adattábla'!F4414)</f>
        <v/>
      </c>
      <c r="E4423" s="169" t="str">
        <f>IF(D4423="","",VLOOKUP(D4423,'Műszaki adattábla'!F:R,13,0))</f>
        <v/>
      </c>
      <c r="F4423" s="29" t="str">
        <f>IF(D4423="","",VLOOKUP(D4423,'Műszaki adattábla'!F:M,8,0))</f>
        <v/>
      </c>
      <c r="G4423" s="29" t="str">
        <f>IF(D4423="","",IF('Műszaki adattábla'!L4414="20-99",IF('Műszaki adattábla'!O4414="","Nem adott meg lekötött teljesítményt",VLOOKUP(D4423,'Műszaki adattábla'!F:O,10,0)),0))</f>
        <v/>
      </c>
      <c r="H4423" s="29" t="str">
        <f>IF(D4423="","",VLOOKUP(D4423,'Műszaki adattábla'!F:P,11,0))</f>
        <v/>
      </c>
      <c r="I4423" s="30"/>
      <c r="J4423" s="30"/>
      <c r="K4423" s="31" t="str">
        <f>IF(D4423="","",ROUND(((F4423*I4423*'Műszaki adattábla'!$C$7/'Műszaki adattábla'!$C$8)+(G4423*I4423)+(H4423*I4423))/12*'Műszaki adattábla'!T4414,0))</f>
        <v/>
      </c>
      <c r="L4423" s="32" t="str">
        <f t="shared" si="145"/>
        <v/>
      </c>
    </row>
    <row r="4424" spans="2:12" ht="14.4" thickBot="1" x14ac:dyDescent="0.3">
      <c r="B4424" s="28" t="str">
        <f t="shared" si="144"/>
        <v/>
      </c>
      <c r="C4424" s="167" t="str">
        <f>IF(D4424="","",VLOOKUP(D4424,'Műszaki adattábla'!F:G,2,0))</f>
        <v/>
      </c>
      <c r="D4424" s="168" t="str">
        <f>IF('Műszaki adattábla'!F4415="","",'Műszaki adattábla'!F4415)</f>
        <v/>
      </c>
      <c r="E4424" s="169" t="str">
        <f>IF(D4424="","",VLOOKUP(D4424,'Műszaki adattábla'!F:R,13,0))</f>
        <v/>
      </c>
      <c r="F4424" s="29" t="str">
        <f>IF(D4424="","",VLOOKUP(D4424,'Műszaki adattábla'!F:M,8,0))</f>
        <v/>
      </c>
      <c r="G4424" s="29" t="str">
        <f>IF(D4424="","",IF('Műszaki adattábla'!L4415="20-99",IF('Műszaki adattábla'!O4415="","Nem adott meg lekötött teljesítményt",VLOOKUP(D4424,'Műszaki adattábla'!F:O,10,0)),0))</f>
        <v/>
      </c>
      <c r="H4424" s="29" t="str">
        <f>IF(D4424="","",VLOOKUP(D4424,'Műszaki adattábla'!F:P,11,0))</f>
        <v/>
      </c>
      <c r="I4424" s="30"/>
      <c r="J4424" s="30"/>
      <c r="K4424" s="31" t="str">
        <f>IF(D4424="","",ROUND(((F4424*I4424*'Műszaki adattábla'!$C$7/'Műszaki adattábla'!$C$8)+(G4424*I4424)+(H4424*I4424))/12*'Műszaki adattábla'!T4415,0))</f>
        <v/>
      </c>
      <c r="L4424" s="32" t="str">
        <f t="shared" si="145"/>
        <v/>
      </c>
    </row>
    <row r="4425" spans="2:12" ht="14.4" thickBot="1" x14ac:dyDescent="0.3">
      <c r="B4425" s="28" t="str">
        <f t="shared" si="144"/>
        <v/>
      </c>
      <c r="C4425" s="167" t="str">
        <f>IF(D4425="","",VLOOKUP(D4425,'Műszaki adattábla'!F:G,2,0))</f>
        <v/>
      </c>
      <c r="D4425" s="168" t="str">
        <f>IF('Műszaki adattábla'!F4416="","",'Műszaki adattábla'!F4416)</f>
        <v/>
      </c>
      <c r="E4425" s="169" t="str">
        <f>IF(D4425="","",VLOOKUP(D4425,'Műszaki adattábla'!F:R,13,0))</f>
        <v/>
      </c>
      <c r="F4425" s="29" t="str">
        <f>IF(D4425="","",VLOOKUP(D4425,'Műszaki adattábla'!F:M,8,0))</f>
        <v/>
      </c>
      <c r="G4425" s="29" t="str">
        <f>IF(D4425="","",IF('Műszaki adattábla'!L4416="20-99",IF('Műszaki adattábla'!O4416="","Nem adott meg lekötött teljesítményt",VLOOKUP(D4425,'Műszaki adattábla'!F:O,10,0)),0))</f>
        <v/>
      </c>
      <c r="H4425" s="29" t="str">
        <f>IF(D4425="","",VLOOKUP(D4425,'Műszaki adattábla'!F:P,11,0))</f>
        <v/>
      </c>
      <c r="I4425" s="30"/>
      <c r="J4425" s="30"/>
      <c r="K4425" s="31" t="str">
        <f>IF(D4425="","",ROUND(((F4425*I4425*'Műszaki adattábla'!$C$7/'Műszaki adattábla'!$C$8)+(G4425*I4425)+(H4425*I4425))/12*'Műszaki adattábla'!T4416,0))</f>
        <v/>
      </c>
      <c r="L4425" s="32" t="str">
        <f t="shared" si="145"/>
        <v/>
      </c>
    </row>
    <row r="4426" spans="2:12" ht="14.4" thickBot="1" x14ac:dyDescent="0.3">
      <c r="B4426" s="28" t="str">
        <f t="shared" si="144"/>
        <v/>
      </c>
      <c r="C4426" s="167" t="str">
        <f>IF(D4426="","",VLOOKUP(D4426,'Műszaki adattábla'!F:G,2,0))</f>
        <v/>
      </c>
      <c r="D4426" s="168" t="str">
        <f>IF('Műszaki adattábla'!F4417="","",'Műszaki adattábla'!F4417)</f>
        <v/>
      </c>
      <c r="E4426" s="169" t="str">
        <f>IF(D4426="","",VLOOKUP(D4426,'Műszaki adattábla'!F:R,13,0))</f>
        <v/>
      </c>
      <c r="F4426" s="29" t="str">
        <f>IF(D4426="","",VLOOKUP(D4426,'Műszaki adattábla'!F:M,8,0))</f>
        <v/>
      </c>
      <c r="G4426" s="29" t="str">
        <f>IF(D4426="","",IF('Műszaki adattábla'!L4417="20-99",IF('Műszaki adattábla'!O4417="","Nem adott meg lekötött teljesítményt",VLOOKUP(D4426,'Műszaki adattábla'!F:O,10,0)),0))</f>
        <v/>
      </c>
      <c r="H4426" s="29" t="str">
        <f>IF(D4426="","",VLOOKUP(D4426,'Műszaki adattábla'!F:P,11,0))</f>
        <v/>
      </c>
      <c r="I4426" s="30"/>
      <c r="J4426" s="30"/>
      <c r="K4426" s="31" t="str">
        <f>IF(D4426="","",ROUND(((F4426*I4426*'Műszaki adattábla'!$C$7/'Műszaki adattábla'!$C$8)+(G4426*I4426)+(H4426*I4426))/12*'Műszaki adattábla'!T4417,0))</f>
        <v/>
      </c>
      <c r="L4426" s="32" t="str">
        <f t="shared" si="145"/>
        <v/>
      </c>
    </row>
    <row r="4427" spans="2:12" ht="14.4" thickBot="1" x14ac:dyDescent="0.3">
      <c r="B4427" s="28" t="str">
        <f t="shared" si="144"/>
        <v/>
      </c>
      <c r="C4427" s="167" t="str">
        <f>IF(D4427="","",VLOOKUP(D4427,'Műszaki adattábla'!F:G,2,0))</f>
        <v/>
      </c>
      <c r="D4427" s="168" t="str">
        <f>IF('Műszaki adattábla'!F4418="","",'Műszaki adattábla'!F4418)</f>
        <v/>
      </c>
      <c r="E4427" s="169" t="str">
        <f>IF(D4427="","",VLOOKUP(D4427,'Műszaki adattábla'!F:R,13,0))</f>
        <v/>
      </c>
      <c r="F4427" s="29" t="str">
        <f>IF(D4427="","",VLOOKUP(D4427,'Műszaki adattábla'!F:M,8,0))</f>
        <v/>
      </c>
      <c r="G4427" s="29" t="str">
        <f>IF(D4427="","",IF('Műszaki adattábla'!L4418="20-99",IF('Műszaki adattábla'!O4418="","Nem adott meg lekötött teljesítményt",VLOOKUP(D4427,'Műszaki adattábla'!F:O,10,0)),0))</f>
        <v/>
      </c>
      <c r="H4427" s="29" t="str">
        <f>IF(D4427="","",VLOOKUP(D4427,'Műszaki adattábla'!F:P,11,0))</f>
        <v/>
      </c>
      <c r="I4427" s="30"/>
      <c r="J4427" s="30"/>
      <c r="K4427" s="31" t="str">
        <f>IF(D4427="","",ROUND(((F4427*I4427*'Műszaki adattábla'!$C$7/'Műszaki adattábla'!$C$8)+(G4427*I4427)+(H4427*I4427))/12*'Műszaki adattábla'!T4418,0))</f>
        <v/>
      </c>
      <c r="L4427" s="32" t="str">
        <f t="shared" si="145"/>
        <v/>
      </c>
    </row>
    <row r="4428" spans="2:12" ht="14.4" thickBot="1" x14ac:dyDescent="0.3">
      <c r="B4428" s="28" t="str">
        <f t="shared" si="144"/>
        <v/>
      </c>
      <c r="C4428" s="167" t="str">
        <f>IF(D4428="","",VLOOKUP(D4428,'Műszaki adattábla'!F:G,2,0))</f>
        <v/>
      </c>
      <c r="D4428" s="168" t="str">
        <f>IF('Műszaki adattábla'!F4419="","",'Műszaki adattábla'!F4419)</f>
        <v/>
      </c>
      <c r="E4428" s="169" t="str">
        <f>IF(D4428="","",VLOOKUP(D4428,'Műszaki adattábla'!F:R,13,0))</f>
        <v/>
      </c>
      <c r="F4428" s="29" t="str">
        <f>IF(D4428="","",VLOOKUP(D4428,'Műszaki adattábla'!F:M,8,0))</f>
        <v/>
      </c>
      <c r="G4428" s="29" t="str">
        <f>IF(D4428="","",IF('Műszaki adattábla'!L4419="20-99",IF('Műszaki adattábla'!O4419="","Nem adott meg lekötött teljesítményt",VLOOKUP(D4428,'Műszaki adattábla'!F:O,10,0)),0))</f>
        <v/>
      </c>
      <c r="H4428" s="29" t="str">
        <f>IF(D4428="","",VLOOKUP(D4428,'Műszaki adattábla'!F:P,11,0))</f>
        <v/>
      </c>
      <c r="I4428" s="30"/>
      <c r="J4428" s="30"/>
      <c r="K4428" s="31" t="str">
        <f>IF(D4428="","",ROUND(((F4428*I4428*'Műszaki adattábla'!$C$7/'Műszaki adattábla'!$C$8)+(G4428*I4428)+(H4428*I4428))/12*'Műszaki adattábla'!T4419,0))</f>
        <v/>
      </c>
      <c r="L4428" s="32" t="str">
        <f t="shared" si="145"/>
        <v/>
      </c>
    </row>
    <row r="4429" spans="2:12" ht="14.4" thickBot="1" x14ac:dyDescent="0.3">
      <c r="B4429" s="28" t="str">
        <f t="shared" si="144"/>
        <v/>
      </c>
      <c r="C4429" s="167" t="str">
        <f>IF(D4429="","",VLOOKUP(D4429,'Műszaki adattábla'!F:G,2,0))</f>
        <v/>
      </c>
      <c r="D4429" s="168" t="str">
        <f>IF('Műszaki adattábla'!F4420="","",'Műszaki adattábla'!F4420)</f>
        <v/>
      </c>
      <c r="E4429" s="169" t="str">
        <f>IF(D4429="","",VLOOKUP(D4429,'Műszaki adattábla'!F:R,13,0))</f>
        <v/>
      </c>
      <c r="F4429" s="29" t="str">
        <f>IF(D4429="","",VLOOKUP(D4429,'Műszaki adattábla'!F:M,8,0))</f>
        <v/>
      </c>
      <c r="G4429" s="29" t="str">
        <f>IF(D4429="","",IF('Műszaki adattábla'!L4420="20-99",IF('Műszaki adattábla'!O4420="","Nem adott meg lekötött teljesítményt",VLOOKUP(D4429,'Műszaki adattábla'!F:O,10,0)),0))</f>
        <v/>
      </c>
      <c r="H4429" s="29" t="str">
        <f>IF(D4429="","",VLOOKUP(D4429,'Műszaki adattábla'!F:P,11,0))</f>
        <v/>
      </c>
      <c r="I4429" s="30"/>
      <c r="J4429" s="30"/>
      <c r="K4429" s="31" t="str">
        <f>IF(D4429="","",ROUND(((F4429*I4429*'Műszaki adattábla'!$C$7/'Műszaki adattábla'!$C$8)+(G4429*I4429)+(H4429*I4429))/12*'Műszaki adattábla'!T4420,0))</f>
        <v/>
      </c>
      <c r="L4429" s="32" t="str">
        <f t="shared" si="145"/>
        <v/>
      </c>
    </row>
    <row r="4430" spans="2:12" ht="14.4" thickBot="1" x14ac:dyDescent="0.3">
      <c r="B4430" s="28" t="str">
        <f t="shared" si="144"/>
        <v/>
      </c>
      <c r="C4430" s="167" t="str">
        <f>IF(D4430="","",VLOOKUP(D4430,'Műszaki adattábla'!F:G,2,0))</f>
        <v/>
      </c>
      <c r="D4430" s="168" t="str">
        <f>IF('Műszaki adattábla'!F4421="","",'Műszaki adattábla'!F4421)</f>
        <v/>
      </c>
      <c r="E4430" s="169" t="str">
        <f>IF(D4430="","",VLOOKUP(D4430,'Műszaki adattábla'!F:R,13,0))</f>
        <v/>
      </c>
      <c r="F4430" s="29" t="str">
        <f>IF(D4430="","",VLOOKUP(D4430,'Műszaki adattábla'!F:M,8,0))</f>
        <v/>
      </c>
      <c r="G4430" s="29" t="str">
        <f>IF(D4430="","",IF('Műszaki adattábla'!L4421="20-99",IF('Műszaki adattábla'!O4421="","Nem adott meg lekötött teljesítményt",VLOOKUP(D4430,'Műszaki adattábla'!F:O,10,0)),0))</f>
        <v/>
      </c>
      <c r="H4430" s="29" t="str">
        <f>IF(D4430="","",VLOOKUP(D4430,'Műszaki adattábla'!F:P,11,0))</f>
        <v/>
      </c>
      <c r="I4430" s="30"/>
      <c r="J4430" s="30"/>
      <c r="K4430" s="31" t="str">
        <f>IF(D4430="","",ROUND(((F4430*I4430*'Műszaki adattábla'!$C$7/'Műszaki adattábla'!$C$8)+(G4430*I4430)+(H4430*I4430))/12*'Műszaki adattábla'!T4421,0))</f>
        <v/>
      </c>
      <c r="L4430" s="32" t="str">
        <f t="shared" si="145"/>
        <v/>
      </c>
    </row>
    <row r="4431" spans="2:12" ht="14.4" thickBot="1" x14ac:dyDescent="0.3">
      <c r="B4431" s="28" t="str">
        <f t="shared" si="144"/>
        <v/>
      </c>
      <c r="C4431" s="167" t="str">
        <f>IF(D4431="","",VLOOKUP(D4431,'Műszaki adattábla'!F:G,2,0))</f>
        <v/>
      </c>
      <c r="D4431" s="168" t="str">
        <f>IF('Műszaki adattábla'!F4422="","",'Műszaki adattábla'!F4422)</f>
        <v/>
      </c>
      <c r="E4431" s="169" t="str">
        <f>IF(D4431="","",VLOOKUP(D4431,'Műszaki adattábla'!F:R,13,0))</f>
        <v/>
      </c>
      <c r="F4431" s="29" t="str">
        <f>IF(D4431="","",VLOOKUP(D4431,'Műszaki adattábla'!F:M,8,0))</f>
        <v/>
      </c>
      <c r="G4431" s="29" t="str">
        <f>IF(D4431="","",IF('Műszaki adattábla'!L4422="20-99",IF('Műszaki adattábla'!O4422="","Nem adott meg lekötött teljesítményt",VLOOKUP(D4431,'Műszaki adattábla'!F:O,10,0)),0))</f>
        <v/>
      </c>
      <c r="H4431" s="29" t="str">
        <f>IF(D4431="","",VLOOKUP(D4431,'Műszaki adattábla'!F:P,11,0))</f>
        <v/>
      </c>
      <c r="I4431" s="30"/>
      <c r="J4431" s="30"/>
      <c r="K4431" s="31" t="str">
        <f>IF(D4431="","",ROUND(((F4431*I4431*'Műszaki adattábla'!$C$7/'Műszaki adattábla'!$C$8)+(G4431*I4431)+(H4431*I4431))/12*'Műszaki adattábla'!T4422,0))</f>
        <v/>
      </c>
      <c r="L4431" s="32" t="str">
        <f t="shared" si="145"/>
        <v/>
      </c>
    </row>
    <row r="4432" spans="2:12" ht="14.4" thickBot="1" x14ac:dyDescent="0.3">
      <c r="B4432" s="28" t="str">
        <f t="shared" si="144"/>
        <v/>
      </c>
      <c r="C4432" s="167" t="str">
        <f>IF(D4432="","",VLOOKUP(D4432,'Műszaki adattábla'!F:G,2,0))</f>
        <v/>
      </c>
      <c r="D4432" s="168" t="str">
        <f>IF('Műszaki adattábla'!F4423="","",'Műszaki adattábla'!F4423)</f>
        <v/>
      </c>
      <c r="E4432" s="169" t="str">
        <f>IF(D4432="","",VLOOKUP(D4432,'Műszaki adattábla'!F:R,13,0))</f>
        <v/>
      </c>
      <c r="F4432" s="29" t="str">
        <f>IF(D4432="","",VLOOKUP(D4432,'Műszaki adattábla'!F:M,8,0))</f>
        <v/>
      </c>
      <c r="G4432" s="29" t="str">
        <f>IF(D4432="","",IF('Műszaki adattábla'!L4423="20-99",IF('Műszaki adattábla'!O4423="","Nem adott meg lekötött teljesítményt",VLOOKUP(D4432,'Műszaki adattábla'!F:O,10,0)),0))</f>
        <v/>
      </c>
      <c r="H4432" s="29" t="str">
        <f>IF(D4432="","",VLOOKUP(D4432,'Műszaki adattábla'!F:P,11,0))</f>
        <v/>
      </c>
      <c r="I4432" s="30"/>
      <c r="J4432" s="30"/>
      <c r="K4432" s="31" t="str">
        <f>IF(D4432="","",ROUND(((F4432*I4432*'Műszaki adattábla'!$C$7/'Műszaki adattábla'!$C$8)+(G4432*I4432)+(H4432*I4432))/12*'Műszaki adattábla'!T4423,0))</f>
        <v/>
      </c>
      <c r="L4432" s="32" t="str">
        <f t="shared" si="145"/>
        <v/>
      </c>
    </row>
    <row r="4433" spans="2:12" ht="14.4" thickBot="1" x14ac:dyDescent="0.3">
      <c r="B4433" s="28" t="str">
        <f t="shared" si="144"/>
        <v/>
      </c>
      <c r="C4433" s="167" t="str">
        <f>IF(D4433="","",VLOOKUP(D4433,'Műszaki adattábla'!F:G,2,0))</f>
        <v/>
      </c>
      <c r="D4433" s="168" t="str">
        <f>IF('Műszaki adattábla'!F4424="","",'Műszaki adattábla'!F4424)</f>
        <v/>
      </c>
      <c r="E4433" s="169" t="str">
        <f>IF(D4433="","",VLOOKUP(D4433,'Műszaki adattábla'!F:R,13,0))</f>
        <v/>
      </c>
      <c r="F4433" s="29" t="str">
        <f>IF(D4433="","",VLOOKUP(D4433,'Műszaki adattábla'!F:M,8,0))</f>
        <v/>
      </c>
      <c r="G4433" s="29" t="str">
        <f>IF(D4433="","",IF('Műszaki adattábla'!L4424="20-99",IF('Műszaki adattábla'!O4424="","Nem adott meg lekötött teljesítményt",VLOOKUP(D4433,'Műszaki adattábla'!F:O,10,0)),0))</f>
        <v/>
      </c>
      <c r="H4433" s="29" t="str">
        <f>IF(D4433="","",VLOOKUP(D4433,'Műszaki adattábla'!F:P,11,0))</f>
        <v/>
      </c>
      <c r="I4433" s="30"/>
      <c r="J4433" s="30"/>
      <c r="K4433" s="31" t="str">
        <f>IF(D4433="","",ROUND(((F4433*I4433*'Műszaki adattábla'!$C$7/'Műszaki adattábla'!$C$8)+(G4433*I4433)+(H4433*I4433))/12*'Műszaki adattábla'!T4424,0))</f>
        <v/>
      </c>
      <c r="L4433" s="32" t="str">
        <f t="shared" si="145"/>
        <v/>
      </c>
    </row>
    <row r="4434" spans="2:12" ht="14.4" thickBot="1" x14ac:dyDescent="0.3">
      <c r="B4434" s="28" t="str">
        <f t="shared" si="144"/>
        <v/>
      </c>
      <c r="C4434" s="167" t="str">
        <f>IF(D4434="","",VLOOKUP(D4434,'Műszaki adattábla'!F:G,2,0))</f>
        <v/>
      </c>
      <c r="D4434" s="168" t="str">
        <f>IF('Műszaki adattábla'!F4425="","",'Műszaki adattábla'!F4425)</f>
        <v/>
      </c>
      <c r="E4434" s="169" t="str">
        <f>IF(D4434="","",VLOOKUP(D4434,'Műszaki adattábla'!F:R,13,0))</f>
        <v/>
      </c>
      <c r="F4434" s="29" t="str">
        <f>IF(D4434="","",VLOOKUP(D4434,'Műszaki adattábla'!F:M,8,0))</f>
        <v/>
      </c>
      <c r="G4434" s="29" t="str">
        <f>IF(D4434="","",IF('Műszaki adattábla'!L4425="20-99",IF('Műszaki adattábla'!O4425="","Nem adott meg lekötött teljesítményt",VLOOKUP(D4434,'Műszaki adattábla'!F:O,10,0)),0))</f>
        <v/>
      </c>
      <c r="H4434" s="29" t="str">
        <f>IF(D4434="","",VLOOKUP(D4434,'Műszaki adattábla'!F:P,11,0))</f>
        <v/>
      </c>
      <c r="I4434" s="30"/>
      <c r="J4434" s="30"/>
      <c r="K4434" s="31" t="str">
        <f>IF(D4434="","",ROUND(((F4434*I4434*'Műszaki adattábla'!$C$7/'Műszaki adattábla'!$C$8)+(G4434*I4434)+(H4434*I4434))/12*'Műszaki adattábla'!T4425,0))</f>
        <v/>
      </c>
      <c r="L4434" s="32" t="str">
        <f t="shared" si="145"/>
        <v/>
      </c>
    </row>
    <row r="4435" spans="2:12" ht="14.4" thickBot="1" x14ac:dyDescent="0.3">
      <c r="B4435" s="28" t="str">
        <f t="shared" si="144"/>
        <v/>
      </c>
      <c r="C4435" s="167" t="str">
        <f>IF(D4435="","",VLOOKUP(D4435,'Műszaki adattábla'!F:G,2,0))</f>
        <v/>
      </c>
      <c r="D4435" s="168" t="str">
        <f>IF('Műszaki adattábla'!F4426="","",'Műszaki adattábla'!F4426)</f>
        <v/>
      </c>
      <c r="E4435" s="169" t="str">
        <f>IF(D4435="","",VLOOKUP(D4435,'Műszaki adattábla'!F:R,13,0))</f>
        <v/>
      </c>
      <c r="F4435" s="29" t="str">
        <f>IF(D4435="","",VLOOKUP(D4435,'Műszaki adattábla'!F:M,8,0))</f>
        <v/>
      </c>
      <c r="G4435" s="29" t="str">
        <f>IF(D4435="","",IF('Műszaki adattábla'!L4426="20-99",IF('Műszaki adattábla'!O4426="","Nem adott meg lekötött teljesítményt",VLOOKUP(D4435,'Műszaki adattábla'!F:O,10,0)),0))</f>
        <v/>
      </c>
      <c r="H4435" s="29" t="str">
        <f>IF(D4435="","",VLOOKUP(D4435,'Műszaki adattábla'!F:P,11,0))</f>
        <v/>
      </c>
      <c r="I4435" s="30"/>
      <c r="J4435" s="30"/>
      <c r="K4435" s="31" t="str">
        <f>IF(D4435="","",ROUND(((F4435*I4435*'Műszaki adattábla'!$C$7/'Műszaki adattábla'!$C$8)+(G4435*I4435)+(H4435*I4435))/12*'Műszaki adattábla'!T4426,0))</f>
        <v/>
      </c>
      <c r="L4435" s="32" t="str">
        <f t="shared" si="145"/>
        <v/>
      </c>
    </row>
    <row r="4436" spans="2:12" ht="14.4" thickBot="1" x14ac:dyDescent="0.3">
      <c r="B4436" s="28" t="str">
        <f t="shared" si="144"/>
        <v/>
      </c>
      <c r="C4436" s="167" t="str">
        <f>IF(D4436="","",VLOOKUP(D4436,'Műszaki adattábla'!F:G,2,0))</f>
        <v/>
      </c>
      <c r="D4436" s="168" t="str">
        <f>IF('Műszaki adattábla'!F4427="","",'Műszaki adattábla'!F4427)</f>
        <v/>
      </c>
      <c r="E4436" s="169" t="str">
        <f>IF(D4436="","",VLOOKUP(D4436,'Műszaki adattábla'!F:R,13,0))</f>
        <v/>
      </c>
      <c r="F4436" s="29" t="str">
        <f>IF(D4436="","",VLOOKUP(D4436,'Műszaki adattábla'!F:M,8,0))</f>
        <v/>
      </c>
      <c r="G4436" s="29" t="str">
        <f>IF(D4436="","",IF('Műszaki adattábla'!L4427="20-99",IF('Műszaki adattábla'!O4427="","Nem adott meg lekötött teljesítményt",VLOOKUP(D4436,'Műszaki adattábla'!F:O,10,0)),0))</f>
        <v/>
      </c>
      <c r="H4436" s="29" t="str">
        <f>IF(D4436="","",VLOOKUP(D4436,'Műszaki adattábla'!F:P,11,0))</f>
        <v/>
      </c>
      <c r="I4436" s="30"/>
      <c r="J4436" s="30"/>
      <c r="K4436" s="31" t="str">
        <f>IF(D4436="","",ROUND(((F4436*I4436*'Műszaki adattábla'!$C$7/'Műszaki adattábla'!$C$8)+(G4436*I4436)+(H4436*I4436))/12*'Műszaki adattábla'!T4427,0))</f>
        <v/>
      </c>
      <c r="L4436" s="32" t="str">
        <f t="shared" si="145"/>
        <v/>
      </c>
    </row>
    <row r="4437" spans="2:12" ht="14.4" thickBot="1" x14ac:dyDescent="0.3">
      <c r="B4437" s="28" t="str">
        <f t="shared" si="144"/>
        <v/>
      </c>
      <c r="C4437" s="167" t="str">
        <f>IF(D4437="","",VLOOKUP(D4437,'Műszaki adattábla'!F:G,2,0))</f>
        <v/>
      </c>
      <c r="D4437" s="168" t="str">
        <f>IF('Műszaki adattábla'!F4428="","",'Műszaki adattábla'!F4428)</f>
        <v/>
      </c>
      <c r="E4437" s="169" t="str">
        <f>IF(D4437="","",VLOOKUP(D4437,'Műszaki adattábla'!F:R,13,0))</f>
        <v/>
      </c>
      <c r="F4437" s="29" t="str">
        <f>IF(D4437="","",VLOOKUP(D4437,'Műszaki adattábla'!F:M,8,0))</f>
        <v/>
      </c>
      <c r="G4437" s="29" t="str">
        <f>IF(D4437="","",IF('Műszaki adattábla'!L4428="20-99",IF('Műszaki adattábla'!O4428="","Nem adott meg lekötött teljesítményt",VLOOKUP(D4437,'Műszaki adattábla'!F:O,10,0)),0))</f>
        <v/>
      </c>
      <c r="H4437" s="29" t="str">
        <f>IF(D4437="","",VLOOKUP(D4437,'Műszaki adattábla'!F:P,11,0))</f>
        <v/>
      </c>
      <c r="I4437" s="30"/>
      <c r="J4437" s="30"/>
      <c r="K4437" s="31" t="str">
        <f>IF(D4437="","",ROUND(((F4437*I4437*'Műszaki adattábla'!$C$7/'Műszaki adattábla'!$C$8)+(G4437*I4437)+(H4437*I4437))/12*'Műszaki adattábla'!T4428,0))</f>
        <v/>
      </c>
      <c r="L4437" s="32" t="str">
        <f t="shared" si="145"/>
        <v/>
      </c>
    </row>
    <row r="4438" spans="2:12" ht="14.4" thickBot="1" x14ac:dyDescent="0.3">
      <c r="B4438" s="28" t="str">
        <f t="shared" si="144"/>
        <v/>
      </c>
      <c r="C4438" s="167" t="str">
        <f>IF(D4438="","",VLOOKUP(D4438,'Műszaki adattábla'!F:G,2,0))</f>
        <v/>
      </c>
      <c r="D4438" s="168" t="str">
        <f>IF('Műszaki adattábla'!F4429="","",'Műszaki adattábla'!F4429)</f>
        <v/>
      </c>
      <c r="E4438" s="169" t="str">
        <f>IF(D4438="","",VLOOKUP(D4438,'Műszaki adattábla'!F:R,13,0))</f>
        <v/>
      </c>
      <c r="F4438" s="29" t="str">
        <f>IF(D4438="","",VLOOKUP(D4438,'Műszaki adattábla'!F:M,8,0))</f>
        <v/>
      </c>
      <c r="G4438" s="29" t="str">
        <f>IF(D4438="","",IF('Műszaki adattábla'!L4429="20-99",IF('Műszaki adattábla'!O4429="","Nem adott meg lekötött teljesítményt",VLOOKUP(D4438,'Műszaki adattábla'!F:O,10,0)),0))</f>
        <v/>
      </c>
      <c r="H4438" s="29" t="str">
        <f>IF(D4438="","",VLOOKUP(D4438,'Műszaki adattábla'!F:P,11,0))</f>
        <v/>
      </c>
      <c r="I4438" s="30"/>
      <c r="J4438" s="30"/>
      <c r="K4438" s="31" t="str">
        <f>IF(D4438="","",ROUND(((F4438*I4438*'Műszaki adattábla'!$C$7/'Műszaki adattábla'!$C$8)+(G4438*I4438)+(H4438*I4438))/12*'Műszaki adattábla'!T4429,0))</f>
        <v/>
      </c>
      <c r="L4438" s="32" t="str">
        <f t="shared" si="145"/>
        <v/>
      </c>
    </row>
    <row r="4439" spans="2:12" ht="14.4" thickBot="1" x14ac:dyDescent="0.3">
      <c r="B4439" s="28" t="str">
        <f t="shared" si="144"/>
        <v/>
      </c>
      <c r="C4439" s="167" t="str">
        <f>IF(D4439="","",VLOOKUP(D4439,'Műszaki adattábla'!F:G,2,0))</f>
        <v/>
      </c>
      <c r="D4439" s="168" t="str">
        <f>IF('Műszaki adattábla'!F4430="","",'Műszaki adattábla'!F4430)</f>
        <v/>
      </c>
      <c r="E4439" s="169" t="str">
        <f>IF(D4439="","",VLOOKUP(D4439,'Műszaki adattábla'!F:R,13,0))</f>
        <v/>
      </c>
      <c r="F4439" s="29" t="str">
        <f>IF(D4439="","",VLOOKUP(D4439,'Műszaki adattábla'!F:M,8,0))</f>
        <v/>
      </c>
      <c r="G4439" s="29" t="str">
        <f>IF(D4439="","",IF('Műszaki adattábla'!L4430="20-99",IF('Műszaki adattábla'!O4430="","Nem adott meg lekötött teljesítményt",VLOOKUP(D4439,'Műszaki adattábla'!F:O,10,0)),0))</f>
        <v/>
      </c>
      <c r="H4439" s="29" t="str">
        <f>IF(D4439="","",VLOOKUP(D4439,'Műszaki adattábla'!F:P,11,0))</f>
        <v/>
      </c>
      <c r="I4439" s="30"/>
      <c r="J4439" s="30"/>
      <c r="K4439" s="31" t="str">
        <f>IF(D4439="","",ROUND(((F4439*I4439*'Műszaki adattábla'!$C$7/'Műszaki adattábla'!$C$8)+(G4439*I4439)+(H4439*I4439))/12*'Műszaki adattábla'!T4430,0))</f>
        <v/>
      </c>
      <c r="L4439" s="32" t="str">
        <f t="shared" si="145"/>
        <v/>
      </c>
    </row>
    <row r="4440" spans="2:12" ht="14.4" thickBot="1" x14ac:dyDescent="0.3">
      <c r="B4440" s="28" t="str">
        <f t="shared" si="144"/>
        <v/>
      </c>
      <c r="C4440" s="167" t="str">
        <f>IF(D4440="","",VLOOKUP(D4440,'Műszaki adattábla'!F:G,2,0))</f>
        <v/>
      </c>
      <c r="D4440" s="168" t="str">
        <f>IF('Műszaki adattábla'!F4431="","",'Műszaki adattábla'!F4431)</f>
        <v/>
      </c>
      <c r="E4440" s="169" t="str">
        <f>IF(D4440="","",VLOOKUP(D4440,'Műszaki adattábla'!F:R,13,0))</f>
        <v/>
      </c>
      <c r="F4440" s="29" t="str">
        <f>IF(D4440="","",VLOOKUP(D4440,'Műszaki adattábla'!F:M,8,0))</f>
        <v/>
      </c>
      <c r="G4440" s="29" t="str">
        <f>IF(D4440="","",IF('Műszaki adattábla'!L4431="20-99",IF('Műszaki adattábla'!O4431="","Nem adott meg lekötött teljesítményt",VLOOKUP(D4440,'Műszaki adattábla'!F:O,10,0)),0))</f>
        <v/>
      </c>
      <c r="H4440" s="29" t="str">
        <f>IF(D4440="","",VLOOKUP(D4440,'Műszaki adattábla'!F:P,11,0))</f>
        <v/>
      </c>
      <c r="I4440" s="30"/>
      <c r="J4440" s="30"/>
      <c r="K4440" s="31" t="str">
        <f>IF(D4440="","",ROUND(((F4440*I4440*'Műszaki adattábla'!$C$7/'Műszaki adattábla'!$C$8)+(G4440*I4440)+(H4440*I4440))/12*'Műszaki adattábla'!T4431,0))</f>
        <v/>
      </c>
      <c r="L4440" s="32" t="str">
        <f t="shared" si="145"/>
        <v/>
      </c>
    </row>
    <row r="4441" spans="2:12" ht="14.4" thickBot="1" x14ac:dyDescent="0.3">
      <c r="B4441" s="28" t="str">
        <f t="shared" si="144"/>
        <v/>
      </c>
      <c r="C4441" s="167" t="str">
        <f>IF(D4441="","",VLOOKUP(D4441,'Műszaki adattábla'!F:G,2,0))</f>
        <v/>
      </c>
      <c r="D4441" s="168" t="str">
        <f>IF('Műszaki adattábla'!F4432="","",'Műszaki adattábla'!F4432)</f>
        <v/>
      </c>
      <c r="E4441" s="169" t="str">
        <f>IF(D4441="","",VLOOKUP(D4441,'Műszaki adattábla'!F:R,13,0))</f>
        <v/>
      </c>
      <c r="F4441" s="29" t="str">
        <f>IF(D4441="","",VLOOKUP(D4441,'Műszaki adattábla'!F:M,8,0))</f>
        <v/>
      </c>
      <c r="G4441" s="29" t="str">
        <f>IF(D4441="","",IF('Műszaki adattábla'!L4432="20-99",IF('Műszaki adattábla'!O4432="","Nem adott meg lekötött teljesítményt",VLOOKUP(D4441,'Műszaki adattábla'!F:O,10,0)),0))</f>
        <v/>
      </c>
      <c r="H4441" s="29" t="str">
        <f>IF(D4441="","",VLOOKUP(D4441,'Műszaki adattábla'!F:P,11,0))</f>
        <v/>
      </c>
      <c r="I4441" s="30"/>
      <c r="J4441" s="30"/>
      <c r="K4441" s="31" t="str">
        <f>IF(D4441="","",ROUND(((F4441*I4441*'Műszaki adattábla'!$C$7/'Műszaki adattábla'!$C$8)+(G4441*I4441)+(H4441*I4441))/12*'Műszaki adattábla'!T4432,0))</f>
        <v/>
      </c>
      <c r="L4441" s="32" t="str">
        <f t="shared" si="145"/>
        <v/>
      </c>
    </row>
    <row r="4442" spans="2:12" ht="14.4" thickBot="1" x14ac:dyDescent="0.3">
      <c r="B4442" s="28" t="str">
        <f t="shared" si="144"/>
        <v/>
      </c>
      <c r="C4442" s="167" t="str">
        <f>IF(D4442="","",VLOOKUP(D4442,'Műszaki adattábla'!F:G,2,0))</f>
        <v/>
      </c>
      <c r="D4442" s="168" t="str">
        <f>IF('Műszaki adattábla'!F4433="","",'Műszaki adattábla'!F4433)</f>
        <v/>
      </c>
      <c r="E4442" s="169" t="str">
        <f>IF(D4442="","",VLOOKUP(D4442,'Műszaki adattábla'!F:R,13,0))</f>
        <v/>
      </c>
      <c r="F4442" s="29" t="str">
        <f>IF(D4442="","",VLOOKUP(D4442,'Műszaki adattábla'!F:M,8,0))</f>
        <v/>
      </c>
      <c r="G4442" s="29" t="str">
        <f>IF(D4442="","",IF('Műszaki adattábla'!L4433="20-99",IF('Műszaki adattábla'!O4433="","Nem adott meg lekötött teljesítményt",VLOOKUP(D4442,'Műszaki adattábla'!F:O,10,0)),0))</f>
        <v/>
      </c>
      <c r="H4442" s="29" t="str">
        <f>IF(D4442="","",VLOOKUP(D4442,'Műszaki adattábla'!F:P,11,0))</f>
        <v/>
      </c>
      <c r="I4442" s="30"/>
      <c r="J4442" s="30"/>
      <c r="K4442" s="31" t="str">
        <f>IF(D4442="","",ROUND(((F4442*I4442*'Műszaki adattábla'!$C$7/'Műszaki adattábla'!$C$8)+(G4442*I4442)+(H4442*I4442))/12*'Műszaki adattábla'!T4433,0))</f>
        <v/>
      </c>
      <c r="L4442" s="32" t="str">
        <f t="shared" si="145"/>
        <v/>
      </c>
    </row>
    <row r="4443" spans="2:12" ht="14.4" thickBot="1" x14ac:dyDescent="0.3">
      <c r="B4443" s="28" t="str">
        <f t="shared" si="144"/>
        <v/>
      </c>
      <c r="C4443" s="167" t="str">
        <f>IF(D4443="","",VLOOKUP(D4443,'Műszaki adattábla'!F:G,2,0))</f>
        <v/>
      </c>
      <c r="D4443" s="168" t="str">
        <f>IF('Műszaki adattábla'!F4434="","",'Műszaki adattábla'!F4434)</f>
        <v/>
      </c>
      <c r="E4443" s="169" t="str">
        <f>IF(D4443="","",VLOOKUP(D4443,'Műszaki adattábla'!F:R,13,0))</f>
        <v/>
      </c>
      <c r="F4443" s="29" t="str">
        <f>IF(D4443="","",VLOOKUP(D4443,'Műszaki adattábla'!F:M,8,0))</f>
        <v/>
      </c>
      <c r="G4443" s="29" t="str">
        <f>IF(D4443="","",IF('Műszaki adattábla'!L4434="20-99",IF('Műszaki adattábla'!O4434="","Nem adott meg lekötött teljesítményt",VLOOKUP(D4443,'Műszaki adattábla'!F:O,10,0)),0))</f>
        <v/>
      </c>
      <c r="H4443" s="29" t="str">
        <f>IF(D4443="","",VLOOKUP(D4443,'Műszaki adattábla'!F:P,11,0))</f>
        <v/>
      </c>
      <c r="I4443" s="30"/>
      <c r="J4443" s="30"/>
      <c r="K4443" s="31" t="str">
        <f>IF(D4443="","",ROUND(((F4443*I4443*'Műszaki adattábla'!$C$7/'Műszaki adattábla'!$C$8)+(G4443*I4443)+(H4443*I4443))/12*'Műszaki adattábla'!T4434,0))</f>
        <v/>
      </c>
      <c r="L4443" s="32" t="str">
        <f t="shared" si="145"/>
        <v/>
      </c>
    </row>
    <row r="4444" spans="2:12" ht="14.4" thickBot="1" x14ac:dyDescent="0.3">
      <c r="B4444" s="28" t="str">
        <f t="shared" ref="B4444:B4507" si="146">IF(D4444="","",B4443+1)</f>
        <v/>
      </c>
      <c r="C4444" s="167" t="str">
        <f>IF(D4444="","",VLOOKUP(D4444,'Műszaki adattábla'!F:G,2,0))</f>
        <v/>
      </c>
      <c r="D4444" s="168" t="str">
        <f>IF('Műszaki adattábla'!F4435="","",'Műszaki adattábla'!F4435)</f>
        <v/>
      </c>
      <c r="E4444" s="169" t="str">
        <f>IF(D4444="","",VLOOKUP(D4444,'Műszaki adattábla'!F:R,13,0))</f>
        <v/>
      </c>
      <c r="F4444" s="29" t="str">
        <f>IF(D4444="","",VLOOKUP(D4444,'Műszaki adattábla'!F:M,8,0))</f>
        <v/>
      </c>
      <c r="G4444" s="29" t="str">
        <f>IF(D4444="","",IF('Műszaki adattábla'!L4435="20-99",IF('Műszaki adattábla'!O4435="","Nem adott meg lekötött teljesítményt",VLOOKUP(D4444,'Műszaki adattábla'!F:O,10,0)),0))</f>
        <v/>
      </c>
      <c r="H4444" s="29" t="str">
        <f>IF(D4444="","",VLOOKUP(D4444,'Műszaki adattábla'!F:P,11,0))</f>
        <v/>
      </c>
      <c r="I4444" s="30"/>
      <c r="J4444" s="30"/>
      <c r="K4444" s="31" t="str">
        <f>IF(D4444="","",ROUND(((F4444*I4444*'Műszaki adattábla'!$C$7/'Műszaki adattábla'!$C$8)+(G4444*I4444)+(H4444*I4444))/12*'Műszaki adattábla'!T4435,0))</f>
        <v/>
      </c>
      <c r="L4444" s="32" t="str">
        <f t="shared" ref="L4444:L4507" si="147">IF(D4444="","",ROUND((J4444/1000)*E4444,0))</f>
        <v/>
      </c>
    </row>
    <row r="4445" spans="2:12" ht="14.4" thickBot="1" x14ac:dyDescent="0.3">
      <c r="B4445" s="28" t="str">
        <f t="shared" si="146"/>
        <v/>
      </c>
      <c r="C4445" s="167" t="str">
        <f>IF(D4445="","",VLOOKUP(D4445,'Műszaki adattábla'!F:G,2,0))</f>
        <v/>
      </c>
      <c r="D4445" s="168" t="str">
        <f>IF('Műszaki adattábla'!F4436="","",'Műszaki adattábla'!F4436)</f>
        <v/>
      </c>
      <c r="E4445" s="169" t="str">
        <f>IF(D4445="","",VLOOKUP(D4445,'Műszaki adattábla'!F:R,13,0))</f>
        <v/>
      </c>
      <c r="F4445" s="29" t="str">
        <f>IF(D4445="","",VLOOKUP(D4445,'Műszaki adattábla'!F:M,8,0))</f>
        <v/>
      </c>
      <c r="G4445" s="29" t="str">
        <f>IF(D4445="","",IF('Műszaki adattábla'!L4436="20-99",IF('Műszaki adattábla'!O4436="","Nem adott meg lekötött teljesítményt",VLOOKUP(D4445,'Műszaki adattábla'!F:O,10,0)),0))</f>
        <v/>
      </c>
      <c r="H4445" s="29" t="str">
        <f>IF(D4445="","",VLOOKUP(D4445,'Műszaki adattábla'!F:P,11,0))</f>
        <v/>
      </c>
      <c r="I4445" s="30"/>
      <c r="J4445" s="30"/>
      <c r="K4445" s="31" t="str">
        <f>IF(D4445="","",ROUND(((F4445*I4445*'Műszaki adattábla'!$C$7/'Műszaki adattábla'!$C$8)+(G4445*I4445)+(H4445*I4445))/12*'Műszaki adattábla'!T4436,0))</f>
        <v/>
      </c>
      <c r="L4445" s="32" t="str">
        <f t="shared" si="147"/>
        <v/>
      </c>
    </row>
    <row r="4446" spans="2:12" ht="14.4" thickBot="1" x14ac:dyDescent="0.3">
      <c r="B4446" s="28" t="str">
        <f t="shared" si="146"/>
        <v/>
      </c>
      <c r="C4446" s="167" t="str">
        <f>IF(D4446="","",VLOOKUP(D4446,'Műszaki adattábla'!F:G,2,0))</f>
        <v/>
      </c>
      <c r="D4446" s="168" t="str">
        <f>IF('Műszaki adattábla'!F4437="","",'Műszaki adattábla'!F4437)</f>
        <v/>
      </c>
      <c r="E4446" s="169" t="str">
        <f>IF(D4446="","",VLOOKUP(D4446,'Műszaki adattábla'!F:R,13,0))</f>
        <v/>
      </c>
      <c r="F4446" s="29" t="str">
        <f>IF(D4446="","",VLOOKUP(D4446,'Műszaki adattábla'!F:M,8,0))</f>
        <v/>
      </c>
      <c r="G4446" s="29" t="str">
        <f>IF(D4446="","",IF('Műszaki adattábla'!L4437="20-99",IF('Műszaki adattábla'!O4437="","Nem adott meg lekötött teljesítményt",VLOOKUP(D4446,'Műszaki adattábla'!F:O,10,0)),0))</f>
        <v/>
      </c>
      <c r="H4446" s="29" t="str">
        <f>IF(D4446="","",VLOOKUP(D4446,'Műszaki adattábla'!F:P,11,0))</f>
        <v/>
      </c>
      <c r="I4446" s="30"/>
      <c r="J4446" s="30"/>
      <c r="K4446" s="31" t="str">
        <f>IF(D4446="","",ROUND(((F4446*I4446*'Műszaki adattábla'!$C$7/'Műszaki adattábla'!$C$8)+(G4446*I4446)+(H4446*I4446))/12*'Műszaki adattábla'!T4437,0))</f>
        <v/>
      </c>
      <c r="L4446" s="32" t="str">
        <f t="shared" si="147"/>
        <v/>
      </c>
    </row>
    <row r="4447" spans="2:12" ht="14.4" thickBot="1" x14ac:dyDescent="0.3">
      <c r="B4447" s="28" t="str">
        <f t="shared" si="146"/>
        <v/>
      </c>
      <c r="C4447" s="167" t="str">
        <f>IF(D4447="","",VLOOKUP(D4447,'Műszaki adattábla'!F:G,2,0))</f>
        <v/>
      </c>
      <c r="D4447" s="168" t="str">
        <f>IF('Műszaki adattábla'!F4438="","",'Műszaki adattábla'!F4438)</f>
        <v/>
      </c>
      <c r="E4447" s="169" t="str">
        <f>IF(D4447="","",VLOOKUP(D4447,'Műszaki adattábla'!F:R,13,0))</f>
        <v/>
      </c>
      <c r="F4447" s="29" t="str">
        <f>IF(D4447="","",VLOOKUP(D4447,'Műszaki adattábla'!F:M,8,0))</f>
        <v/>
      </c>
      <c r="G4447" s="29" t="str">
        <f>IF(D4447="","",IF('Műszaki adattábla'!L4438="20-99",IF('Műszaki adattábla'!O4438="","Nem adott meg lekötött teljesítményt",VLOOKUP(D4447,'Műszaki adattábla'!F:O,10,0)),0))</f>
        <v/>
      </c>
      <c r="H4447" s="29" t="str">
        <f>IF(D4447="","",VLOOKUP(D4447,'Műszaki adattábla'!F:P,11,0))</f>
        <v/>
      </c>
      <c r="I4447" s="30"/>
      <c r="J4447" s="30"/>
      <c r="K4447" s="31" t="str">
        <f>IF(D4447="","",ROUND(((F4447*I4447*'Műszaki adattábla'!$C$7/'Műszaki adattábla'!$C$8)+(G4447*I4447)+(H4447*I4447))/12*'Műszaki adattábla'!T4438,0))</f>
        <v/>
      </c>
      <c r="L4447" s="32" t="str">
        <f t="shared" si="147"/>
        <v/>
      </c>
    </row>
    <row r="4448" spans="2:12" ht="14.4" thickBot="1" x14ac:dyDescent="0.3">
      <c r="B4448" s="28" t="str">
        <f t="shared" si="146"/>
        <v/>
      </c>
      <c r="C4448" s="167" t="str">
        <f>IF(D4448="","",VLOOKUP(D4448,'Műszaki adattábla'!F:G,2,0))</f>
        <v/>
      </c>
      <c r="D4448" s="168" t="str">
        <f>IF('Műszaki adattábla'!F4439="","",'Műszaki adattábla'!F4439)</f>
        <v/>
      </c>
      <c r="E4448" s="169" t="str">
        <f>IF(D4448="","",VLOOKUP(D4448,'Műszaki adattábla'!F:R,13,0))</f>
        <v/>
      </c>
      <c r="F4448" s="29" t="str">
        <f>IF(D4448="","",VLOOKUP(D4448,'Műszaki adattábla'!F:M,8,0))</f>
        <v/>
      </c>
      <c r="G4448" s="29" t="str">
        <f>IF(D4448="","",IF('Műszaki adattábla'!L4439="20-99",IF('Műszaki adattábla'!O4439="","Nem adott meg lekötött teljesítményt",VLOOKUP(D4448,'Műszaki adattábla'!F:O,10,0)),0))</f>
        <v/>
      </c>
      <c r="H4448" s="29" t="str">
        <f>IF(D4448="","",VLOOKUP(D4448,'Műszaki adattábla'!F:P,11,0))</f>
        <v/>
      </c>
      <c r="I4448" s="30"/>
      <c r="J4448" s="30"/>
      <c r="K4448" s="31" t="str">
        <f>IF(D4448="","",ROUND(((F4448*I4448*'Műszaki adattábla'!$C$7/'Műszaki adattábla'!$C$8)+(G4448*I4448)+(H4448*I4448))/12*'Műszaki adattábla'!T4439,0))</f>
        <v/>
      </c>
      <c r="L4448" s="32" t="str">
        <f t="shared" si="147"/>
        <v/>
      </c>
    </row>
    <row r="4449" spans="2:12" ht="14.4" thickBot="1" x14ac:dyDescent="0.3">
      <c r="B4449" s="28" t="str">
        <f t="shared" si="146"/>
        <v/>
      </c>
      <c r="C4449" s="167" t="str">
        <f>IF(D4449="","",VLOOKUP(D4449,'Műszaki adattábla'!F:G,2,0))</f>
        <v/>
      </c>
      <c r="D4449" s="168" t="str">
        <f>IF('Műszaki adattábla'!F4440="","",'Műszaki adattábla'!F4440)</f>
        <v/>
      </c>
      <c r="E4449" s="169" t="str">
        <f>IF(D4449="","",VLOOKUP(D4449,'Műszaki adattábla'!F:R,13,0))</f>
        <v/>
      </c>
      <c r="F4449" s="29" t="str">
        <f>IF(D4449="","",VLOOKUP(D4449,'Műszaki adattábla'!F:M,8,0))</f>
        <v/>
      </c>
      <c r="G4449" s="29" t="str">
        <f>IF(D4449="","",IF('Műszaki adattábla'!L4440="20-99",IF('Műszaki adattábla'!O4440="","Nem adott meg lekötött teljesítményt",VLOOKUP(D4449,'Műszaki adattábla'!F:O,10,0)),0))</f>
        <v/>
      </c>
      <c r="H4449" s="29" t="str">
        <f>IF(D4449="","",VLOOKUP(D4449,'Műszaki adattábla'!F:P,11,0))</f>
        <v/>
      </c>
      <c r="I4449" s="30"/>
      <c r="J4449" s="30"/>
      <c r="K4449" s="31" t="str">
        <f>IF(D4449="","",ROUND(((F4449*I4449*'Műszaki adattábla'!$C$7/'Műszaki adattábla'!$C$8)+(G4449*I4449)+(H4449*I4449))/12*'Műszaki adattábla'!T4440,0))</f>
        <v/>
      </c>
      <c r="L4449" s="32" t="str">
        <f t="shared" si="147"/>
        <v/>
      </c>
    </row>
    <row r="4450" spans="2:12" ht="14.4" thickBot="1" x14ac:dyDescent="0.3">
      <c r="B4450" s="28" t="str">
        <f t="shared" si="146"/>
        <v/>
      </c>
      <c r="C4450" s="167" t="str">
        <f>IF(D4450="","",VLOOKUP(D4450,'Műszaki adattábla'!F:G,2,0))</f>
        <v/>
      </c>
      <c r="D4450" s="168" t="str">
        <f>IF('Műszaki adattábla'!F4441="","",'Műszaki adattábla'!F4441)</f>
        <v/>
      </c>
      <c r="E4450" s="169" t="str">
        <f>IF(D4450="","",VLOOKUP(D4450,'Műszaki adattábla'!F:R,13,0))</f>
        <v/>
      </c>
      <c r="F4450" s="29" t="str">
        <f>IF(D4450="","",VLOOKUP(D4450,'Műszaki adattábla'!F:M,8,0))</f>
        <v/>
      </c>
      <c r="G4450" s="29" t="str">
        <f>IF(D4450="","",IF('Műszaki adattábla'!L4441="20-99",IF('Műszaki adattábla'!O4441="","Nem adott meg lekötött teljesítményt",VLOOKUP(D4450,'Műszaki adattábla'!F:O,10,0)),0))</f>
        <v/>
      </c>
      <c r="H4450" s="29" t="str">
        <f>IF(D4450="","",VLOOKUP(D4450,'Műszaki adattábla'!F:P,11,0))</f>
        <v/>
      </c>
      <c r="I4450" s="30"/>
      <c r="J4450" s="30"/>
      <c r="K4450" s="31" t="str">
        <f>IF(D4450="","",ROUND(((F4450*I4450*'Műszaki adattábla'!$C$7/'Műszaki adattábla'!$C$8)+(G4450*I4450)+(H4450*I4450))/12*'Műszaki adattábla'!T4441,0))</f>
        <v/>
      </c>
      <c r="L4450" s="32" t="str">
        <f t="shared" si="147"/>
        <v/>
      </c>
    </row>
    <row r="4451" spans="2:12" ht="14.4" thickBot="1" x14ac:dyDescent="0.3">
      <c r="B4451" s="28" t="str">
        <f t="shared" si="146"/>
        <v/>
      </c>
      <c r="C4451" s="167" t="str">
        <f>IF(D4451="","",VLOOKUP(D4451,'Műszaki adattábla'!F:G,2,0))</f>
        <v/>
      </c>
      <c r="D4451" s="168" t="str">
        <f>IF('Műszaki adattábla'!F4442="","",'Műszaki adattábla'!F4442)</f>
        <v/>
      </c>
      <c r="E4451" s="169" t="str">
        <f>IF(D4451="","",VLOOKUP(D4451,'Műszaki adattábla'!F:R,13,0))</f>
        <v/>
      </c>
      <c r="F4451" s="29" t="str">
        <f>IF(D4451="","",VLOOKUP(D4451,'Műszaki adattábla'!F:M,8,0))</f>
        <v/>
      </c>
      <c r="G4451" s="29" t="str">
        <f>IF(D4451="","",IF('Műszaki adattábla'!L4442="20-99",IF('Műszaki adattábla'!O4442="","Nem adott meg lekötött teljesítményt",VLOOKUP(D4451,'Műszaki adattábla'!F:O,10,0)),0))</f>
        <v/>
      </c>
      <c r="H4451" s="29" t="str">
        <f>IF(D4451="","",VLOOKUP(D4451,'Műszaki adattábla'!F:P,11,0))</f>
        <v/>
      </c>
      <c r="I4451" s="30"/>
      <c r="J4451" s="30"/>
      <c r="K4451" s="31" t="str">
        <f>IF(D4451="","",ROUND(((F4451*I4451*'Műszaki adattábla'!$C$7/'Műszaki adattábla'!$C$8)+(G4451*I4451)+(H4451*I4451))/12*'Műszaki adattábla'!T4442,0))</f>
        <v/>
      </c>
      <c r="L4451" s="32" t="str">
        <f t="shared" si="147"/>
        <v/>
      </c>
    </row>
    <row r="4452" spans="2:12" ht="14.4" thickBot="1" x14ac:dyDescent="0.3">
      <c r="B4452" s="28" t="str">
        <f t="shared" si="146"/>
        <v/>
      </c>
      <c r="C4452" s="167" t="str">
        <f>IF(D4452="","",VLOOKUP(D4452,'Műszaki adattábla'!F:G,2,0))</f>
        <v/>
      </c>
      <c r="D4452" s="168" t="str">
        <f>IF('Műszaki adattábla'!F4443="","",'Műszaki adattábla'!F4443)</f>
        <v/>
      </c>
      <c r="E4452" s="169" t="str">
        <f>IF(D4452="","",VLOOKUP(D4452,'Műszaki adattábla'!F:R,13,0))</f>
        <v/>
      </c>
      <c r="F4452" s="29" t="str">
        <f>IF(D4452="","",VLOOKUP(D4452,'Műszaki adattábla'!F:M,8,0))</f>
        <v/>
      </c>
      <c r="G4452" s="29" t="str">
        <f>IF(D4452="","",IF('Műszaki adattábla'!L4443="20-99",IF('Műszaki adattábla'!O4443="","Nem adott meg lekötött teljesítményt",VLOOKUP(D4452,'Műszaki adattábla'!F:O,10,0)),0))</f>
        <v/>
      </c>
      <c r="H4452" s="29" t="str">
        <f>IF(D4452="","",VLOOKUP(D4452,'Műszaki adattábla'!F:P,11,0))</f>
        <v/>
      </c>
      <c r="I4452" s="30"/>
      <c r="J4452" s="30"/>
      <c r="K4452" s="31" t="str">
        <f>IF(D4452="","",ROUND(((F4452*I4452*'Műszaki adattábla'!$C$7/'Műszaki adattábla'!$C$8)+(G4452*I4452)+(H4452*I4452))/12*'Műszaki adattábla'!T4443,0))</f>
        <v/>
      </c>
      <c r="L4452" s="32" t="str">
        <f t="shared" si="147"/>
        <v/>
      </c>
    </row>
    <row r="4453" spans="2:12" ht="14.4" thickBot="1" x14ac:dyDescent="0.3">
      <c r="B4453" s="28" t="str">
        <f t="shared" si="146"/>
        <v/>
      </c>
      <c r="C4453" s="167" t="str">
        <f>IF(D4453="","",VLOOKUP(D4453,'Műszaki adattábla'!F:G,2,0))</f>
        <v/>
      </c>
      <c r="D4453" s="168" t="str">
        <f>IF('Műszaki adattábla'!F4444="","",'Műszaki adattábla'!F4444)</f>
        <v/>
      </c>
      <c r="E4453" s="169" t="str">
        <f>IF(D4453="","",VLOOKUP(D4453,'Műszaki adattábla'!F:R,13,0))</f>
        <v/>
      </c>
      <c r="F4453" s="29" t="str">
        <f>IF(D4453="","",VLOOKUP(D4453,'Műszaki adattábla'!F:M,8,0))</f>
        <v/>
      </c>
      <c r="G4453" s="29" t="str">
        <f>IF(D4453="","",IF('Műszaki adattábla'!L4444="20-99",IF('Műszaki adattábla'!O4444="","Nem adott meg lekötött teljesítményt",VLOOKUP(D4453,'Műszaki adattábla'!F:O,10,0)),0))</f>
        <v/>
      </c>
      <c r="H4453" s="29" t="str">
        <f>IF(D4453="","",VLOOKUP(D4453,'Műszaki adattábla'!F:P,11,0))</f>
        <v/>
      </c>
      <c r="I4453" s="30"/>
      <c r="J4453" s="30"/>
      <c r="K4453" s="31" t="str">
        <f>IF(D4453="","",ROUND(((F4453*I4453*'Műszaki adattábla'!$C$7/'Műszaki adattábla'!$C$8)+(G4453*I4453)+(H4453*I4453))/12*'Műszaki adattábla'!T4444,0))</f>
        <v/>
      </c>
      <c r="L4453" s="32" t="str">
        <f t="shared" si="147"/>
        <v/>
      </c>
    </row>
    <row r="4454" spans="2:12" ht="14.4" thickBot="1" x14ac:dyDescent="0.3">
      <c r="B4454" s="28" t="str">
        <f t="shared" si="146"/>
        <v/>
      </c>
      <c r="C4454" s="167" t="str">
        <f>IF(D4454="","",VLOOKUP(D4454,'Műszaki adattábla'!F:G,2,0))</f>
        <v/>
      </c>
      <c r="D4454" s="168" t="str">
        <f>IF('Műszaki adattábla'!F4445="","",'Műszaki adattábla'!F4445)</f>
        <v/>
      </c>
      <c r="E4454" s="169" t="str">
        <f>IF(D4454="","",VLOOKUP(D4454,'Műszaki adattábla'!F:R,13,0))</f>
        <v/>
      </c>
      <c r="F4454" s="29" t="str">
        <f>IF(D4454="","",VLOOKUP(D4454,'Műszaki adattábla'!F:M,8,0))</f>
        <v/>
      </c>
      <c r="G4454" s="29" t="str">
        <f>IF(D4454="","",IF('Műszaki adattábla'!L4445="20-99",IF('Műszaki adattábla'!O4445="","Nem adott meg lekötött teljesítményt",VLOOKUP(D4454,'Műszaki adattábla'!F:O,10,0)),0))</f>
        <v/>
      </c>
      <c r="H4454" s="29" t="str">
        <f>IF(D4454="","",VLOOKUP(D4454,'Műszaki adattábla'!F:P,11,0))</f>
        <v/>
      </c>
      <c r="I4454" s="30"/>
      <c r="J4454" s="30"/>
      <c r="K4454" s="31" t="str">
        <f>IF(D4454="","",ROUND(((F4454*I4454*'Műszaki adattábla'!$C$7/'Műszaki adattábla'!$C$8)+(G4454*I4454)+(H4454*I4454))/12*'Műszaki adattábla'!T4445,0))</f>
        <v/>
      </c>
      <c r="L4454" s="32" t="str">
        <f t="shared" si="147"/>
        <v/>
      </c>
    </row>
    <row r="4455" spans="2:12" ht="14.4" thickBot="1" x14ac:dyDescent="0.3">
      <c r="B4455" s="28" t="str">
        <f t="shared" si="146"/>
        <v/>
      </c>
      <c r="C4455" s="167" t="str">
        <f>IF(D4455="","",VLOOKUP(D4455,'Műszaki adattábla'!F:G,2,0))</f>
        <v/>
      </c>
      <c r="D4455" s="168" t="str">
        <f>IF('Műszaki adattábla'!F4446="","",'Műszaki adattábla'!F4446)</f>
        <v/>
      </c>
      <c r="E4455" s="169" t="str">
        <f>IF(D4455="","",VLOOKUP(D4455,'Műszaki adattábla'!F:R,13,0))</f>
        <v/>
      </c>
      <c r="F4455" s="29" t="str">
        <f>IF(D4455="","",VLOOKUP(D4455,'Műszaki adattábla'!F:M,8,0))</f>
        <v/>
      </c>
      <c r="G4455" s="29" t="str">
        <f>IF(D4455="","",IF('Műszaki adattábla'!L4446="20-99",IF('Műszaki adattábla'!O4446="","Nem adott meg lekötött teljesítményt",VLOOKUP(D4455,'Műszaki adattábla'!F:O,10,0)),0))</f>
        <v/>
      </c>
      <c r="H4455" s="29" t="str">
        <f>IF(D4455="","",VLOOKUP(D4455,'Műszaki adattábla'!F:P,11,0))</f>
        <v/>
      </c>
      <c r="I4455" s="30"/>
      <c r="J4455" s="30"/>
      <c r="K4455" s="31" t="str">
        <f>IF(D4455="","",ROUND(((F4455*I4455*'Műszaki adattábla'!$C$7/'Műszaki adattábla'!$C$8)+(G4455*I4455)+(H4455*I4455))/12*'Műszaki adattábla'!T4446,0))</f>
        <v/>
      </c>
      <c r="L4455" s="32" t="str">
        <f t="shared" si="147"/>
        <v/>
      </c>
    </row>
    <row r="4456" spans="2:12" ht="14.4" thickBot="1" x14ac:dyDescent="0.3">
      <c r="B4456" s="28" t="str">
        <f t="shared" si="146"/>
        <v/>
      </c>
      <c r="C4456" s="167" t="str">
        <f>IF(D4456="","",VLOOKUP(D4456,'Műszaki adattábla'!F:G,2,0))</f>
        <v/>
      </c>
      <c r="D4456" s="168" t="str">
        <f>IF('Műszaki adattábla'!F4447="","",'Műszaki adattábla'!F4447)</f>
        <v/>
      </c>
      <c r="E4456" s="169" t="str">
        <f>IF(D4456="","",VLOOKUP(D4456,'Műszaki adattábla'!F:R,13,0))</f>
        <v/>
      </c>
      <c r="F4456" s="29" t="str">
        <f>IF(D4456="","",VLOOKUP(D4456,'Műszaki adattábla'!F:M,8,0))</f>
        <v/>
      </c>
      <c r="G4456" s="29" t="str">
        <f>IF(D4456="","",IF('Műszaki adattábla'!L4447="20-99",IF('Műszaki adattábla'!O4447="","Nem adott meg lekötött teljesítményt",VLOOKUP(D4456,'Műszaki adattábla'!F:O,10,0)),0))</f>
        <v/>
      </c>
      <c r="H4456" s="29" t="str">
        <f>IF(D4456="","",VLOOKUP(D4456,'Műszaki adattábla'!F:P,11,0))</f>
        <v/>
      </c>
      <c r="I4456" s="30"/>
      <c r="J4456" s="30"/>
      <c r="K4456" s="31" t="str">
        <f>IF(D4456="","",ROUND(((F4456*I4456*'Műszaki adattábla'!$C$7/'Műszaki adattábla'!$C$8)+(G4456*I4456)+(H4456*I4456))/12*'Műszaki adattábla'!T4447,0))</f>
        <v/>
      </c>
      <c r="L4456" s="32" t="str">
        <f t="shared" si="147"/>
        <v/>
      </c>
    </row>
    <row r="4457" spans="2:12" ht="14.4" thickBot="1" x14ac:dyDescent="0.3">
      <c r="B4457" s="28" t="str">
        <f t="shared" si="146"/>
        <v/>
      </c>
      <c r="C4457" s="167" t="str">
        <f>IF(D4457="","",VLOOKUP(D4457,'Műszaki adattábla'!F:G,2,0))</f>
        <v/>
      </c>
      <c r="D4457" s="168" t="str">
        <f>IF('Műszaki adattábla'!F4448="","",'Műszaki adattábla'!F4448)</f>
        <v/>
      </c>
      <c r="E4457" s="169" t="str">
        <f>IF(D4457="","",VLOOKUP(D4457,'Műszaki adattábla'!F:R,13,0))</f>
        <v/>
      </c>
      <c r="F4457" s="29" t="str">
        <f>IF(D4457="","",VLOOKUP(D4457,'Műszaki adattábla'!F:M,8,0))</f>
        <v/>
      </c>
      <c r="G4457" s="29" t="str">
        <f>IF(D4457="","",IF('Műszaki adattábla'!L4448="20-99",IF('Műszaki adattábla'!O4448="","Nem adott meg lekötött teljesítményt",VLOOKUP(D4457,'Műszaki adattábla'!F:O,10,0)),0))</f>
        <v/>
      </c>
      <c r="H4457" s="29" t="str">
        <f>IF(D4457="","",VLOOKUP(D4457,'Műszaki adattábla'!F:P,11,0))</f>
        <v/>
      </c>
      <c r="I4457" s="30"/>
      <c r="J4457" s="30"/>
      <c r="K4457" s="31" t="str">
        <f>IF(D4457="","",ROUND(((F4457*I4457*'Műszaki adattábla'!$C$7/'Műszaki adattábla'!$C$8)+(G4457*I4457)+(H4457*I4457))/12*'Műszaki adattábla'!T4448,0))</f>
        <v/>
      </c>
      <c r="L4457" s="32" t="str">
        <f t="shared" si="147"/>
        <v/>
      </c>
    </row>
    <row r="4458" spans="2:12" ht="14.4" thickBot="1" x14ac:dyDescent="0.3">
      <c r="B4458" s="28" t="str">
        <f t="shared" si="146"/>
        <v/>
      </c>
      <c r="C4458" s="167" t="str">
        <f>IF(D4458="","",VLOOKUP(D4458,'Műszaki adattábla'!F:G,2,0))</f>
        <v/>
      </c>
      <c r="D4458" s="168" t="str">
        <f>IF('Műszaki adattábla'!F4449="","",'Műszaki adattábla'!F4449)</f>
        <v/>
      </c>
      <c r="E4458" s="169" t="str">
        <f>IF(D4458="","",VLOOKUP(D4458,'Műszaki adattábla'!F:R,13,0))</f>
        <v/>
      </c>
      <c r="F4458" s="29" t="str">
        <f>IF(D4458="","",VLOOKUP(D4458,'Műszaki adattábla'!F:M,8,0))</f>
        <v/>
      </c>
      <c r="G4458" s="29" t="str">
        <f>IF(D4458="","",IF('Műszaki adattábla'!L4449="20-99",IF('Műszaki adattábla'!O4449="","Nem adott meg lekötött teljesítményt",VLOOKUP(D4458,'Műszaki adattábla'!F:O,10,0)),0))</f>
        <v/>
      </c>
      <c r="H4458" s="29" t="str">
        <f>IF(D4458="","",VLOOKUP(D4458,'Műszaki adattábla'!F:P,11,0))</f>
        <v/>
      </c>
      <c r="I4458" s="30"/>
      <c r="J4458" s="30"/>
      <c r="K4458" s="31" t="str">
        <f>IF(D4458="","",ROUND(((F4458*I4458*'Műszaki adattábla'!$C$7/'Műszaki adattábla'!$C$8)+(G4458*I4458)+(H4458*I4458))/12*'Műszaki adattábla'!T4449,0))</f>
        <v/>
      </c>
      <c r="L4458" s="32" t="str">
        <f t="shared" si="147"/>
        <v/>
      </c>
    </row>
    <row r="4459" spans="2:12" ht="14.4" thickBot="1" x14ac:dyDescent="0.3">
      <c r="B4459" s="28" t="str">
        <f t="shared" si="146"/>
        <v/>
      </c>
      <c r="C4459" s="167" t="str">
        <f>IF(D4459="","",VLOOKUP(D4459,'Műszaki adattábla'!F:G,2,0))</f>
        <v/>
      </c>
      <c r="D4459" s="168" t="str">
        <f>IF('Műszaki adattábla'!F4450="","",'Műszaki adattábla'!F4450)</f>
        <v/>
      </c>
      <c r="E4459" s="169" t="str">
        <f>IF(D4459="","",VLOOKUP(D4459,'Műszaki adattábla'!F:R,13,0))</f>
        <v/>
      </c>
      <c r="F4459" s="29" t="str">
        <f>IF(D4459="","",VLOOKUP(D4459,'Műszaki adattábla'!F:M,8,0))</f>
        <v/>
      </c>
      <c r="G4459" s="29" t="str">
        <f>IF(D4459="","",IF('Műszaki adattábla'!L4450="20-99",IF('Műszaki adattábla'!O4450="","Nem adott meg lekötött teljesítményt",VLOOKUP(D4459,'Műszaki adattábla'!F:O,10,0)),0))</f>
        <v/>
      </c>
      <c r="H4459" s="29" t="str">
        <f>IF(D4459="","",VLOOKUP(D4459,'Műszaki adattábla'!F:P,11,0))</f>
        <v/>
      </c>
      <c r="I4459" s="30"/>
      <c r="J4459" s="30"/>
      <c r="K4459" s="31" t="str">
        <f>IF(D4459="","",ROUND(((F4459*I4459*'Műszaki adattábla'!$C$7/'Műszaki adattábla'!$C$8)+(G4459*I4459)+(H4459*I4459))/12*'Műszaki adattábla'!T4450,0))</f>
        <v/>
      </c>
      <c r="L4459" s="32" t="str">
        <f t="shared" si="147"/>
        <v/>
      </c>
    </row>
    <row r="4460" spans="2:12" ht="14.4" thickBot="1" x14ac:dyDescent="0.3">
      <c r="B4460" s="28" t="str">
        <f t="shared" si="146"/>
        <v/>
      </c>
      <c r="C4460" s="167" t="str">
        <f>IF(D4460="","",VLOOKUP(D4460,'Műszaki adattábla'!F:G,2,0))</f>
        <v/>
      </c>
      <c r="D4460" s="168" t="str">
        <f>IF('Műszaki adattábla'!F4451="","",'Műszaki adattábla'!F4451)</f>
        <v/>
      </c>
      <c r="E4460" s="169" t="str">
        <f>IF(D4460="","",VLOOKUP(D4460,'Műszaki adattábla'!F:R,13,0))</f>
        <v/>
      </c>
      <c r="F4460" s="29" t="str">
        <f>IF(D4460="","",VLOOKUP(D4460,'Műszaki adattábla'!F:M,8,0))</f>
        <v/>
      </c>
      <c r="G4460" s="29" t="str">
        <f>IF(D4460="","",IF('Műszaki adattábla'!L4451="20-99",IF('Műszaki adattábla'!O4451="","Nem adott meg lekötött teljesítményt",VLOOKUP(D4460,'Műszaki adattábla'!F:O,10,0)),0))</f>
        <v/>
      </c>
      <c r="H4460" s="29" t="str">
        <f>IF(D4460="","",VLOOKUP(D4460,'Műszaki adattábla'!F:P,11,0))</f>
        <v/>
      </c>
      <c r="I4460" s="30"/>
      <c r="J4460" s="30"/>
      <c r="K4460" s="31" t="str">
        <f>IF(D4460="","",ROUND(((F4460*I4460*'Műszaki adattábla'!$C$7/'Műszaki adattábla'!$C$8)+(G4460*I4460)+(H4460*I4460))/12*'Műszaki adattábla'!T4451,0))</f>
        <v/>
      </c>
      <c r="L4460" s="32" t="str">
        <f t="shared" si="147"/>
        <v/>
      </c>
    </row>
    <row r="4461" spans="2:12" ht="14.4" thickBot="1" x14ac:dyDescent="0.3">
      <c r="B4461" s="28" t="str">
        <f t="shared" si="146"/>
        <v/>
      </c>
      <c r="C4461" s="167" t="str">
        <f>IF(D4461="","",VLOOKUP(D4461,'Műszaki adattábla'!F:G,2,0))</f>
        <v/>
      </c>
      <c r="D4461" s="168" t="str">
        <f>IF('Műszaki adattábla'!F4452="","",'Műszaki adattábla'!F4452)</f>
        <v/>
      </c>
      <c r="E4461" s="169" t="str">
        <f>IF(D4461="","",VLOOKUP(D4461,'Műszaki adattábla'!F:R,13,0))</f>
        <v/>
      </c>
      <c r="F4461" s="29" t="str">
        <f>IF(D4461="","",VLOOKUP(D4461,'Műszaki adattábla'!F:M,8,0))</f>
        <v/>
      </c>
      <c r="G4461" s="29" t="str">
        <f>IF(D4461="","",IF('Műszaki adattábla'!L4452="20-99",IF('Műszaki adattábla'!O4452="","Nem adott meg lekötött teljesítményt",VLOOKUP(D4461,'Műszaki adattábla'!F:O,10,0)),0))</f>
        <v/>
      </c>
      <c r="H4461" s="29" t="str">
        <f>IF(D4461="","",VLOOKUP(D4461,'Műszaki adattábla'!F:P,11,0))</f>
        <v/>
      </c>
      <c r="I4461" s="30"/>
      <c r="J4461" s="30"/>
      <c r="K4461" s="31" t="str">
        <f>IF(D4461="","",ROUND(((F4461*I4461*'Műszaki adattábla'!$C$7/'Műszaki adattábla'!$C$8)+(G4461*I4461)+(H4461*I4461))/12*'Műszaki adattábla'!T4452,0))</f>
        <v/>
      </c>
      <c r="L4461" s="32" t="str">
        <f t="shared" si="147"/>
        <v/>
      </c>
    </row>
    <row r="4462" spans="2:12" ht="14.4" thickBot="1" x14ac:dyDescent="0.3">
      <c r="B4462" s="28" t="str">
        <f t="shared" si="146"/>
        <v/>
      </c>
      <c r="C4462" s="167" t="str">
        <f>IF(D4462="","",VLOOKUP(D4462,'Műszaki adattábla'!F:G,2,0))</f>
        <v/>
      </c>
      <c r="D4462" s="168" t="str">
        <f>IF('Műszaki adattábla'!F4453="","",'Műszaki adattábla'!F4453)</f>
        <v/>
      </c>
      <c r="E4462" s="169" t="str">
        <f>IF(D4462="","",VLOOKUP(D4462,'Műszaki adattábla'!F:R,13,0))</f>
        <v/>
      </c>
      <c r="F4462" s="29" t="str">
        <f>IF(D4462="","",VLOOKUP(D4462,'Műszaki adattábla'!F:M,8,0))</f>
        <v/>
      </c>
      <c r="G4462" s="29" t="str">
        <f>IF(D4462="","",IF('Műszaki adattábla'!L4453="20-99",IF('Műszaki adattábla'!O4453="","Nem adott meg lekötött teljesítményt",VLOOKUP(D4462,'Műszaki adattábla'!F:O,10,0)),0))</f>
        <v/>
      </c>
      <c r="H4462" s="29" t="str">
        <f>IF(D4462="","",VLOOKUP(D4462,'Műszaki adattábla'!F:P,11,0))</f>
        <v/>
      </c>
      <c r="I4462" s="30"/>
      <c r="J4462" s="30"/>
      <c r="K4462" s="31" t="str">
        <f>IF(D4462="","",ROUND(((F4462*I4462*'Műszaki adattábla'!$C$7/'Műszaki adattábla'!$C$8)+(G4462*I4462)+(H4462*I4462))/12*'Műszaki adattábla'!T4453,0))</f>
        <v/>
      </c>
      <c r="L4462" s="32" t="str">
        <f t="shared" si="147"/>
        <v/>
      </c>
    </row>
    <row r="4463" spans="2:12" ht="14.4" thickBot="1" x14ac:dyDescent="0.3">
      <c r="B4463" s="28" t="str">
        <f t="shared" si="146"/>
        <v/>
      </c>
      <c r="C4463" s="167" t="str">
        <f>IF(D4463="","",VLOOKUP(D4463,'Műszaki adattábla'!F:G,2,0))</f>
        <v/>
      </c>
      <c r="D4463" s="168" t="str">
        <f>IF('Műszaki adattábla'!F4454="","",'Műszaki adattábla'!F4454)</f>
        <v/>
      </c>
      <c r="E4463" s="169" t="str">
        <f>IF(D4463="","",VLOOKUP(D4463,'Műszaki adattábla'!F:R,13,0))</f>
        <v/>
      </c>
      <c r="F4463" s="29" t="str">
        <f>IF(D4463="","",VLOOKUP(D4463,'Műszaki adattábla'!F:M,8,0))</f>
        <v/>
      </c>
      <c r="G4463" s="29" t="str">
        <f>IF(D4463="","",IF('Műszaki adattábla'!L4454="20-99",IF('Műszaki adattábla'!O4454="","Nem adott meg lekötött teljesítményt",VLOOKUP(D4463,'Műszaki adattábla'!F:O,10,0)),0))</f>
        <v/>
      </c>
      <c r="H4463" s="29" t="str">
        <f>IF(D4463="","",VLOOKUP(D4463,'Műszaki adattábla'!F:P,11,0))</f>
        <v/>
      </c>
      <c r="I4463" s="30"/>
      <c r="J4463" s="30"/>
      <c r="K4463" s="31" t="str">
        <f>IF(D4463="","",ROUND(((F4463*I4463*'Műszaki adattábla'!$C$7/'Műszaki adattábla'!$C$8)+(G4463*I4463)+(H4463*I4463))/12*'Műszaki adattábla'!T4454,0))</f>
        <v/>
      </c>
      <c r="L4463" s="32" t="str">
        <f t="shared" si="147"/>
        <v/>
      </c>
    </row>
    <row r="4464" spans="2:12" ht="14.4" thickBot="1" x14ac:dyDescent="0.3">
      <c r="B4464" s="28" t="str">
        <f t="shared" si="146"/>
        <v/>
      </c>
      <c r="C4464" s="167" t="str">
        <f>IF(D4464="","",VLOOKUP(D4464,'Műszaki adattábla'!F:G,2,0))</f>
        <v/>
      </c>
      <c r="D4464" s="168" t="str">
        <f>IF('Műszaki adattábla'!F4455="","",'Műszaki adattábla'!F4455)</f>
        <v/>
      </c>
      <c r="E4464" s="169" t="str">
        <f>IF(D4464="","",VLOOKUP(D4464,'Műszaki adattábla'!F:R,13,0))</f>
        <v/>
      </c>
      <c r="F4464" s="29" t="str">
        <f>IF(D4464="","",VLOOKUP(D4464,'Műszaki adattábla'!F:M,8,0))</f>
        <v/>
      </c>
      <c r="G4464" s="29" t="str">
        <f>IF(D4464="","",IF('Műszaki adattábla'!L4455="20-99",IF('Műszaki adattábla'!O4455="","Nem adott meg lekötött teljesítményt",VLOOKUP(D4464,'Műszaki adattábla'!F:O,10,0)),0))</f>
        <v/>
      </c>
      <c r="H4464" s="29" t="str">
        <f>IF(D4464="","",VLOOKUP(D4464,'Műszaki adattábla'!F:P,11,0))</f>
        <v/>
      </c>
      <c r="I4464" s="30"/>
      <c r="J4464" s="30"/>
      <c r="K4464" s="31" t="str">
        <f>IF(D4464="","",ROUND(((F4464*I4464*'Műszaki adattábla'!$C$7/'Műszaki adattábla'!$C$8)+(G4464*I4464)+(H4464*I4464))/12*'Műszaki adattábla'!T4455,0))</f>
        <v/>
      </c>
      <c r="L4464" s="32" t="str">
        <f t="shared" si="147"/>
        <v/>
      </c>
    </row>
    <row r="4465" spans="2:12" ht="14.4" thickBot="1" x14ac:dyDescent="0.3">
      <c r="B4465" s="28" t="str">
        <f t="shared" si="146"/>
        <v/>
      </c>
      <c r="C4465" s="167" t="str">
        <f>IF(D4465="","",VLOOKUP(D4465,'Műszaki adattábla'!F:G,2,0))</f>
        <v/>
      </c>
      <c r="D4465" s="168" t="str">
        <f>IF('Műszaki adattábla'!F4456="","",'Műszaki adattábla'!F4456)</f>
        <v/>
      </c>
      <c r="E4465" s="169" t="str">
        <f>IF(D4465="","",VLOOKUP(D4465,'Műszaki adattábla'!F:R,13,0))</f>
        <v/>
      </c>
      <c r="F4465" s="29" t="str">
        <f>IF(D4465="","",VLOOKUP(D4465,'Műszaki adattábla'!F:M,8,0))</f>
        <v/>
      </c>
      <c r="G4465" s="29" t="str">
        <f>IF(D4465="","",IF('Műszaki adattábla'!L4456="20-99",IF('Műszaki adattábla'!O4456="","Nem adott meg lekötött teljesítményt",VLOOKUP(D4465,'Műszaki adattábla'!F:O,10,0)),0))</f>
        <v/>
      </c>
      <c r="H4465" s="29" t="str">
        <f>IF(D4465="","",VLOOKUP(D4465,'Műszaki adattábla'!F:P,11,0))</f>
        <v/>
      </c>
      <c r="I4465" s="30"/>
      <c r="J4465" s="30"/>
      <c r="K4465" s="31" t="str">
        <f>IF(D4465="","",ROUND(((F4465*I4465*'Műszaki adattábla'!$C$7/'Műszaki adattábla'!$C$8)+(G4465*I4465)+(H4465*I4465))/12*'Műszaki adattábla'!T4456,0))</f>
        <v/>
      </c>
      <c r="L4465" s="32" t="str">
        <f t="shared" si="147"/>
        <v/>
      </c>
    </row>
    <row r="4466" spans="2:12" ht="14.4" thickBot="1" x14ac:dyDescent="0.3">
      <c r="B4466" s="28" t="str">
        <f t="shared" si="146"/>
        <v/>
      </c>
      <c r="C4466" s="167" t="str">
        <f>IF(D4466="","",VLOOKUP(D4466,'Műszaki adattábla'!F:G,2,0))</f>
        <v/>
      </c>
      <c r="D4466" s="168" t="str">
        <f>IF('Műszaki adattábla'!F4457="","",'Műszaki adattábla'!F4457)</f>
        <v/>
      </c>
      <c r="E4466" s="169" t="str">
        <f>IF(D4466="","",VLOOKUP(D4466,'Műszaki adattábla'!F:R,13,0))</f>
        <v/>
      </c>
      <c r="F4466" s="29" t="str">
        <f>IF(D4466="","",VLOOKUP(D4466,'Műszaki adattábla'!F:M,8,0))</f>
        <v/>
      </c>
      <c r="G4466" s="29" t="str">
        <f>IF(D4466="","",IF('Műszaki adattábla'!L4457="20-99",IF('Műszaki adattábla'!O4457="","Nem adott meg lekötött teljesítményt",VLOOKUP(D4466,'Műszaki adattábla'!F:O,10,0)),0))</f>
        <v/>
      </c>
      <c r="H4466" s="29" t="str">
        <f>IF(D4466="","",VLOOKUP(D4466,'Műszaki adattábla'!F:P,11,0))</f>
        <v/>
      </c>
      <c r="I4466" s="30"/>
      <c r="J4466" s="30"/>
      <c r="K4466" s="31" t="str">
        <f>IF(D4466="","",ROUND(((F4466*I4466*'Műszaki adattábla'!$C$7/'Műszaki adattábla'!$C$8)+(G4466*I4466)+(H4466*I4466))/12*'Műszaki adattábla'!T4457,0))</f>
        <v/>
      </c>
      <c r="L4466" s="32" t="str">
        <f t="shared" si="147"/>
        <v/>
      </c>
    </row>
    <row r="4467" spans="2:12" ht="14.4" thickBot="1" x14ac:dyDescent="0.3">
      <c r="B4467" s="28" t="str">
        <f t="shared" si="146"/>
        <v/>
      </c>
      <c r="C4467" s="167" t="str">
        <f>IF(D4467="","",VLOOKUP(D4467,'Műszaki adattábla'!F:G,2,0))</f>
        <v/>
      </c>
      <c r="D4467" s="168" t="str">
        <f>IF('Műszaki adattábla'!F4458="","",'Műszaki adattábla'!F4458)</f>
        <v/>
      </c>
      <c r="E4467" s="169" t="str">
        <f>IF(D4467="","",VLOOKUP(D4467,'Műszaki adattábla'!F:R,13,0))</f>
        <v/>
      </c>
      <c r="F4467" s="29" t="str">
        <f>IF(D4467="","",VLOOKUP(D4467,'Műszaki adattábla'!F:M,8,0))</f>
        <v/>
      </c>
      <c r="G4467" s="29" t="str">
        <f>IF(D4467="","",IF('Műszaki adattábla'!L4458="20-99",IF('Műszaki adattábla'!O4458="","Nem adott meg lekötött teljesítményt",VLOOKUP(D4467,'Műszaki adattábla'!F:O,10,0)),0))</f>
        <v/>
      </c>
      <c r="H4467" s="29" t="str">
        <f>IF(D4467="","",VLOOKUP(D4467,'Műszaki adattábla'!F:P,11,0))</f>
        <v/>
      </c>
      <c r="I4467" s="30"/>
      <c r="J4467" s="30"/>
      <c r="K4467" s="31" t="str">
        <f>IF(D4467="","",ROUND(((F4467*I4467*'Műszaki adattábla'!$C$7/'Műszaki adattábla'!$C$8)+(G4467*I4467)+(H4467*I4467))/12*'Műszaki adattábla'!T4458,0))</f>
        <v/>
      </c>
      <c r="L4467" s="32" t="str">
        <f t="shared" si="147"/>
        <v/>
      </c>
    </row>
    <row r="4468" spans="2:12" ht="14.4" thickBot="1" x14ac:dyDescent="0.3">
      <c r="B4468" s="28" t="str">
        <f t="shared" si="146"/>
        <v/>
      </c>
      <c r="C4468" s="167" t="str">
        <f>IF(D4468="","",VLOOKUP(D4468,'Műszaki adattábla'!F:G,2,0))</f>
        <v/>
      </c>
      <c r="D4468" s="168" t="str">
        <f>IF('Műszaki adattábla'!F4459="","",'Műszaki adattábla'!F4459)</f>
        <v/>
      </c>
      <c r="E4468" s="169" t="str">
        <f>IF(D4468="","",VLOOKUP(D4468,'Műszaki adattábla'!F:R,13,0))</f>
        <v/>
      </c>
      <c r="F4468" s="29" t="str">
        <f>IF(D4468="","",VLOOKUP(D4468,'Műszaki adattábla'!F:M,8,0))</f>
        <v/>
      </c>
      <c r="G4468" s="29" t="str">
        <f>IF(D4468="","",IF('Műszaki adattábla'!L4459="20-99",IF('Műszaki adattábla'!O4459="","Nem adott meg lekötött teljesítményt",VLOOKUP(D4468,'Műszaki adattábla'!F:O,10,0)),0))</f>
        <v/>
      </c>
      <c r="H4468" s="29" t="str">
        <f>IF(D4468="","",VLOOKUP(D4468,'Műszaki adattábla'!F:P,11,0))</f>
        <v/>
      </c>
      <c r="I4468" s="30"/>
      <c r="J4468" s="30"/>
      <c r="K4468" s="31" t="str">
        <f>IF(D4468="","",ROUND(((F4468*I4468*'Műszaki adattábla'!$C$7/'Műszaki adattábla'!$C$8)+(G4468*I4468)+(H4468*I4468))/12*'Műszaki adattábla'!T4459,0))</f>
        <v/>
      </c>
      <c r="L4468" s="32" t="str">
        <f t="shared" si="147"/>
        <v/>
      </c>
    </row>
    <row r="4469" spans="2:12" ht="14.4" thickBot="1" x14ac:dyDescent="0.3">
      <c r="B4469" s="28" t="str">
        <f t="shared" si="146"/>
        <v/>
      </c>
      <c r="C4469" s="167" t="str">
        <f>IF(D4469="","",VLOOKUP(D4469,'Műszaki adattábla'!F:G,2,0))</f>
        <v/>
      </c>
      <c r="D4469" s="168" t="str">
        <f>IF('Műszaki adattábla'!F4460="","",'Műszaki adattábla'!F4460)</f>
        <v/>
      </c>
      <c r="E4469" s="169" t="str">
        <f>IF(D4469="","",VLOOKUP(D4469,'Műszaki adattábla'!F:R,13,0))</f>
        <v/>
      </c>
      <c r="F4469" s="29" t="str">
        <f>IF(D4469="","",VLOOKUP(D4469,'Műszaki adattábla'!F:M,8,0))</f>
        <v/>
      </c>
      <c r="G4469" s="29" t="str">
        <f>IF(D4469="","",IF('Műszaki adattábla'!L4460="20-99",IF('Műszaki adattábla'!O4460="","Nem adott meg lekötött teljesítményt",VLOOKUP(D4469,'Műszaki adattábla'!F:O,10,0)),0))</f>
        <v/>
      </c>
      <c r="H4469" s="29" t="str">
        <f>IF(D4469="","",VLOOKUP(D4469,'Műszaki adattábla'!F:P,11,0))</f>
        <v/>
      </c>
      <c r="I4469" s="30"/>
      <c r="J4469" s="30"/>
      <c r="K4469" s="31" t="str">
        <f>IF(D4469="","",ROUND(((F4469*I4469*'Műszaki adattábla'!$C$7/'Műszaki adattábla'!$C$8)+(G4469*I4469)+(H4469*I4469))/12*'Műszaki adattábla'!T4460,0))</f>
        <v/>
      </c>
      <c r="L4469" s="32" t="str">
        <f t="shared" si="147"/>
        <v/>
      </c>
    </row>
    <row r="4470" spans="2:12" ht="14.4" thickBot="1" x14ac:dyDescent="0.3">
      <c r="B4470" s="28" t="str">
        <f t="shared" si="146"/>
        <v/>
      </c>
      <c r="C4470" s="167" t="str">
        <f>IF(D4470="","",VLOOKUP(D4470,'Műszaki adattábla'!F:G,2,0))</f>
        <v/>
      </c>
      <c r="D4470" s="168" t="str">
        <f>IF('Műszaki adattábla'!F4461="","",'Műszaki adattábla'!F4461)</f>
        <v/>
      </c>
      <c r="E4470" s="169" t="str">
        <f>IF(D4470="","",VLOOKUP(D4470,'Műszaki adattábla'!F:R,13,0))</f>
        <v/>
      </c>
      <c r="F4470" s="29" t="str">
        <f>IF(D4470="","",VLOOKUP(D4470,'Műszaki adattábla'!F:M,8,0))</f>
        <v/>
      </c>
      <c r="G4470" s="29" t="str">
        <f>IF(D4470="","",IF('Műszaki adattábla'!L4461="20-99",IF('Műszaki adattábla'!O4461="","Nem adott meg lekötött teljesítményt",VLOOKUP(D4470,'Műszaki adattábla'!F:O,10,0)),0))</f>
        <v/>
      </c>
      <c r="H4470" s="29" t="str">
        <f>IF(D4470="","",VLOOKUP(D4470,'Műszaki adattábla'!F:P,11,0))</f>
        <v/>
      </c>
      <c r="I4470" s="30"/>
      <c r="J4470" s="30"/>
      <c r="K4470" s="31" t="str">
        <f>IF(D4470="","",ROUND(((F4470*I4470*'Műszaki adattábla'!$C$7/'Műszaki adattábla'!$C$8)+(G4470*I4470)+(H4470*I4470))/12*'Műszaki adattábla'!T4461,0))</f>
        <v/>
      </c>
      <c r="L4470" s="32" t="str">
        <f t="shared" si="147"/>
        <v/>
      </c>
    </row>
    <row r="4471" spans="2:12" ht="14.4" thickBot="1" x14ac:dyDescent="0.3">
      <c r="B4471" s="28" t="str">
        <f t="shared" si="146"/>
        <v/>
      </c>
      <c r="C4471" s="167" t="str">
        <f>IF(D4471="","",VLOOKUP(D4471,'Műszaki adattábla'!F:G,2,0))</f>
        <v/>
      </c>
      <c r="D4471" s="168" t="str">
        <f>IF('Műszaki adattábla'!F4462="","",'Műszaki adattábla'!F4462)</f>
        <v/>
      </c>
      <c r="E4471" s="169" t="str">
        <f>IF(D4471="","",VLOOKUP(D4471,'Műszaki adattábla'!F:R,13,0))</f>
        <v/>
      </c>
      <c r="F4471" s="29" t="str">
        <f>IF(D4471="","",VLOOKUP(D4471,'Műszaki adattábla'!F:M,8,0))</f>
        <v/>
      </c>
      <c r="G4471" s="29" t="str">
        <f>IF(D4471="","",IF('Műszaki adattábla'!L4462="20-99",IF('Műszaki adattábla'!O4462="","Nem adott meg lekötött teljesítményt",VLOOKUP(D4471,'Műszaki adattábla'!F:O,10,0)),0))</f>
        <v/>
      </c>
      <c r="H4471" s="29" t="str">
        <f>IF(D4471="","",VLOOKUP(D4471,'Műszaki adattábla'!F:P,11,0))</f>
        <v/>
      </c>
      <c r="I4471" s="30"/>
      <c r="J4471" s="30"/>
      <c r="K4471" s="31" t="str">
        <f>IF(D4471="","",ROUND(((F4471*I4471*'Műszaki adattábla'!$C$7/'Műszaki adattábla'!$C$8)+(G4471*I4471)+(H4471*I4471))/12*'Műszaki adattábla'!T4462,0))</f>
        <v/>
      </c>
      <c r="L4471" s="32" t="str">
        <f t="shared" si="147"/>
        <v/>
      </c>
    </row>
    <row r="4472" spans="2:12" ht="14.4" thickBot="1" x14ac:dyDescent="0.3">
      <c r="B4472" s="28" t="str">
        <f t="shared" si="146"/>
        <v/>
      </c>
      <c r="C4472" s="167" t="str">
        <f>IF(D4472="","",VLOOKUP(D4472,'Műszaki adattábla'!F:G,2,0))</f>
        <v/>
      </c>
      <c r="D4472" s="168" t="str">
        <f>IF('Műszaki adattábla'!F4463="","",'Műszaki adattábla'!F4463)</f>
        <v/>
      </c>
      <c r="E4472" s="169" t="str">
        <f>IF(D4472="","",VLOOKUP(D4472,'Műszaki adattábla'!F:R,13,0))</f>
        <v/>
      </c>
      <c r="F4472" s="29" t="str">
        <f>IF(D4472="","",VLOOKUP(D4472,'Műszaki adattábla'!F:M,8,0))</f>
        <v/>
      </c>
      <c r="G4472" s="29" t="str">
        <f>IF(D4472="","",IF('Műszaki adattábla'!L4463="20-99",IF('Műszaki adattábla'!O4463="","Nem adott meg lekötött teljesítményt",VLOOKUP(D4472,'Műszaki adattábla'!F:O,10,0)),0))</f>
        <v/>
      </c>
      <c r="H4472" s="29" t="str">
        <f>IF(D4472="","",VLOOKUP(D4472,'Műszaki adattábla'!F:P,11,0))</f>
        <v/>
      </c>
      <c r="I4472" s="30"/>
      <c r="J4472" s="30"/>
      <c r="K4472" s="31" t="str">
        <f>IF(D4472="","",ROUND(((F4472*I4472*'Műszaki adattábla'!$C$7/'Műszaki adattábla'!$C$8)+(G4472*I4472)+(H4472*I4472))/12*'Műszaki adattábla'!T4463,0))</f>
        <v/>
      </c>
      <c r="L4472" s="32" t="str">
        <f t="shared" si="147"/>
        <v/>
      </c>
    </row>
    <row r="4473" spans="2:12" ht="14.4" thickBot="1" x14ac:dyDescent="0.3">
      <c r="B4473" s="28" t="str">
        <f t="shared" si="146"/>
        <v/>
      </c>
      <c r="C4473" s="167" t="str">
        <f>IF(D4473="","",VLOOKUP(D4473,'Műszaki adattábla'!F:G,2,0))</f>
        <v/>
      </c>
      <c r="D4473" s="168" t="str">
        <f>IF('Műszaki adattábla'!F4464="","",'Műszaki adattábla'!F4464)</f>
        <v/>
      </c>
      <c r="E4473" s="169" t="str">
        <f>IF(D4473="","",VLOOKUP(D4473,'Műszaki adattábla'!F:R,13,0))</f>
        <v/>
      </c>
      <c r="F4473" s="29" t="str">
        <f>IF(D4473="","",VLOOKUP(D4473,'Műszaki adattábla'!F:M,8,0))</f>
        <v/>
      </c>
      <c r="G4473" s="29" t="str">
        <f>IF(D4473="","",IF('Műszaki adattábla'!L4464="20-99",IF('Műszaki adattábla'!O4464="","Nem adott meg lekötött teljesítményt",VLOOKUP(D4473,'Műszaki adattábla'!F:O,10,0)),0))</f>
        <v/>
      </c>
      <c r="H4473" s="29" t="str">
        <f>IF(D4473="","",VLOOKUP(D4473,'Műszaki adattábla'!F:P,11,0))</f>
        <v/>
      </c>
      <c r="I4473" s="30"/>
      <c r="J4473" s="30"/>
      <c r="K4473" s="31" t="str">
        <f>IF(D4473="","",ROUND(((F4473*I4473*'Műszaki adattábla'!$C$7/'Műszaki adattábla'!$C$8)+(G4473*I4473)+(H4473*I4473))/12*'Műszaki adattábla'!T4464,0))</f>
        <v/>
      </c>
      <c r="L4473" s="32" t="str">
        <f t="shared" si="147"/>
        <v/>
      </c>
    </row>
    <row r="4474" spans="2:12" ht="14.4" thickBot="1" x14ac:dyDescent="0.3">
      <c r="B4474" s="28" t="str">
        <f t="shared" si="146"/>
        <v/>
      </c>
      <c r="C4474" s="167" t="str">
        <f>IF(D4474="","",VLOOKUP(D4474,'Műszaki adattábla'!F:G,2,0))</f>
        <v/>
      </c>
      <c r="D4474" s="168" t="str">
        <f>IF('Műszaki adattábla'!F4465="","",'Műszaki adattábla'!F4465)</f>
        <v/>
      </c>
      <c r="E4474" s="169" t="str">
        <f>IF(D4474="","",VLOOKUP(D4474,'Műszaki adattábla'!F:R,13,0))</f>
        <v/>
      </c>
      <c r="F4474" s="29" t="str">
        <f>IF(D4474="","",VLOOKUP(D4474,'Műszaki adattábla'!F:M,8,0))</f>
        <v/>
      </c>
      <c r="G4474" s="29" t="str">
        <f>IF(D4474="","",IF('Műszaki adattábla'!L4465="20-99",IF('Műszaki adattábla'!O4465="","Nem adott meg lekötött teljesítményt",VLOOKUP(D4474,'Műszaki adattábla'!F:O,10,0)),0))</f>
        <v/>
      </c>
      <c r="H4474" s="29" t="str">
        <f>IF(D4474="","",VLOOKUP(D4474,'Műszaki adattábla'!F:P,11,0))</f>
        <v/>
      </c>
      <c r="I4474" s="30"/>
      <c r="J4474" s="30"/>
      <c r="K4474" s="31" t="str">
        <f>IF(D4474="","",ROUND(((F4474*I4474*'Műszaki adattábla'!$C$7/'Műszaki adattábla'!$C$8)+(G4474*I4474)+(H4474*I4474))/12*'Műszaki adattábla'!T4465,0))</f>
        <v/>
      </c>
      <c r="L4474" s="32" t="str">
        <f t="shared" si="147"/>
        <v/>
      </c>
    </row>
    <row r="4475" spans="2:12" ht="14.4" thickBot="1" x14ac:dyDescent="0.3">
      <c r="B4475" s="28" t="str">
        <f t="shared" si="146"/>
        <v/>
      </c>
      <c r="C4475" s="167" t="str">
        <f>IF(D4475="","",VLOOKUP(D4475,'Műszaki adattábla'!F:G,2,0))</f>
        <v/>
      </c>
      <c r="D4475" s="168" t="str">
        <f>IF('Műszaki adattábla'!F4466="","",'Műszaki adattábla'!F4466)</f>
        <v/>
      </c>
      <c r="E4475" s="169" t="str">
        <f>IF(D4475="","",VLOOKUP(D4475,'Műszaki adattábla'!F:R,13,0))</f>
        <v/>
      </c>
      <c r="F4475" s="29" t="str">
        <f>IF(D4475="","",VLOOKUP(D4475,'Műszaki adattábla'!F:M,8,0))</f>
        <v/>
      </c>
      <c r="G4475" s="29" t="str">
        <f>IF(D4475="","",IF('Műszaki adattábla'!L4466="20-99",IF('Műszaki adattábla'!O4466="","Nem adott meg lekötött teljesítményt",VLOOKUP(D4475,'Műszaki adattábla'!F:O,10,0)),0))</f>
        <v/>
      </c>
      <c r="H4475" s="29" t="str">
        <f>IF(D4475="","",VLOOKUP(D4475,'Műszaki adattábla'!F:P,11,0))</f>
        <v/>
      </c>
      <c r="I4475" s="30"/>
      <c r="J4475" s="30"/>
      <c r="K4475" s="31" t="str">
        <f>IF(D4475="","",ROUND(((F4475*I4475*'Műszaki adattábla'!$C$7/'Műszaki adattábla'!$C$8)+(G4475*I4475)+(H4475*I4475))/12*'Műszaki adattábla'!T4466,0))</f>
        <v/>
      </c>
      <c r="L4475" s="32" t="str">
        <f t="shared" si="147"/>
        <v/>
      </c>
    </row>
    <row r="4476" spans="2:12" ht="14.4" thickBot="1" x14ac:dyDescent="0.3">
      <c r="B4476" s="28" t="str">
        <f t="shared" si="146"/>
        <v/>
      </c>
      <c r="C4476" s="167" t="str">
        <f>IF(D4476="","",VLOOKUP(D4476,'Műszaki adattábla'!F:G,2,0))</f>
        <v/>
      </c>
      <c r="D4476" s="168" t="str">
        <f>IF('Műszaki adattábla'!F4467="","",'Műszaki adattábla'!F4467)</f>
        <v/>
      </c>
      <c r="E4476" s="169" t="str">
        <f>IF(D4476="","",VLOOKUP(D4476,'Műszaki adattábla'!F:R,13,0))</f>
        <v/>
      </c>
      <c r="F4476" s="29" t="str">
        <f>IF(D4476="","",VLOOKUP(D4476,'Műszaki adattábla'!F:M,8,0))</f>
        <v/>
      </c>
      <c r="G4476" s="29" t="str">
        <f>IF(D4476="","",IF('Műszaki adattábla'!L4467="20-99",IF('Műszaki adattábla'!O4467="","Nem adott meg lekötött teljesítményt",VLOOKUP(D4476,'Műszaki adattábla'!F:O,10,0)),0))</f>
        <v/>
      </c>
      <c r="H4476" s="29" t="str">
        <f>IF(D4476="","",VLOOKUP(D4476,'Műszaki adattábla'!F:P,11,0))</f>
        <v/>
      </c>
      <c r="I4476" s="30"/>
      <c r="J4476" s="30"/>
      <c r="K4476" s="31" t="str">
        <f>IF(D4476="","",ROUND(((F4476*I4476*'Műszaki adattábla'!$C$7/'Műszaki adattábla'!$C$8)+(G4476*I4476)+(H4476*I4476))/12*'Műszaki adattábla'!T4467,0))</f>
        <v/>
      </c>
      <c r="L4476" s="32" t="str">
        <f t="shared" si="147"/>
        <v/>
      </c>
    </row>
    <row r="4477" spans="2:12" ht="14.4" thickBot="1" x14ac:dyDescent="0.3">
      <c r="B4477" s="28" t="str">
        <f t="shared" si="146"/>
        <v/>
      </c>
      <c r="C4477" s="167" t="str">
        <f>IF(D4477="","",VLOOKUP(D4477,'Műszaki adattábla'!F:G,2,0))</f>
        <v/>
      </c>
      <c r="D4477" s="168" t="str">
        <f>IF('Műszaki adattábla'!F4468="","",'Műszaki adattábla'!F4468)</f>
        <v/>
      </c>
      <c r="E4477" s="169" t="str">
        <f>IF(D4477="","",VLOOKUP(D4477,'Műszaki adattábla'!F:R,13,0))</f>
        <v/>
      </c>
      <c r="F4477" s="29" t="str">
        <f>IF(D4477="","",VLOOKUP(D4477,'Műszaki adattábla'!F:M,8,0))</f>
        <v/>
      </c>
      <c r="G4477" s="29" t="str">
        <f>IF(D4477="","",IF('Műszaki adattábla'!L4468="20-99",IF('Műszaki adattábla'!O4468="","Nem adott meg lekötött teljesítményt",VLOOKUP(D4477,'Műszaki adattábla'!F:O,10,0)),0))</f>
        <v/>
      </c>
      <c r="H4477" s="29" t="str">
        <f>IF(D4477="","",VLOOKUP(D4477,'Műszaki adattábla'!F:P,11,0))</f>
        <v/>
      </c>
      <c r="I4477" s="30"/>
      <c r="J4477" s="30"/>
      <c r="K4477" s="31" t="str">
        <f>IF(D4477="","",ROUND(((F4477*I4477*'Műszaki adattábla'!$C$7/'Műszaki adattábla'!$C$8)+(G4477*I4477)+(H4477*I4477))/12*'Műszaki adattábla'!T4468,0))</f>
        <v/>
      </c>
      <c r="L4477" s="32" t="str">
        <f t="shared" si="147"/>
        <v/>
      </c>
    </row>
    <row r="4478" spans="2:12" ht="14.4" thickBot="1" x14ac:dyDescent="0.3">
      <c r="B4478" s="28" t="str">
        <f t="shared" si="146"/>
        <v/>
      </c>
      <c r="C4478" s="167" t="str">
        <f>IF(D4478="","",VLOOKUP(D4478,'Műszaki adattábla'!F:G,2,0))</f>
        <v/>
      </c>
      <c r="D4478" s="168" t="str">
        <f>IF('Műszaki adattábla'!F4469="","",'Műszaki adattábla'!F4469)</f>
        <v/>
      </c>
      <c r="E4478" s="169" t="str">
        <f>IF(D4478="","",VLOOKUP(D4478,'Műszaki adattábla'!F:R,13,0))</f>
        <v/>
      </c>
      <c r="F4478" s="29" t="str">
        <f>IF(D4478="","",VLOOKUP(D4478,'Műszaki adattábla'!F:M,8,0))</f>
        <v/>
      </c>
      <c r="G4478" s="29" t="str">
        <f>IF(D4478="","",IF('Műszaki adattábla'!L4469="20-99",IF('Műszaki adattábla'!O4469="","Nem adott meg lekötött teljesítményt",VLOOKUP(D4478,'Műszaki adattábla'!F:O,10,0)),0))</f>
        <v/>
      </c>
      <c r="H4478" s="29" t="str">
        <f>IF(D4478="","",VLOOKUP(D4478,'Műszaki adattábla'!F:P,11,0))</f>
        <v/>
      </c>
      <c r="I4478" s="30"/>
      <c r="J4478" s="30"/>
      <c r="K4478" s="31" t="str">
        <f>IF(D4478="","",ROUND(((F4478*I4478*'Műszaki adattábla'!$C$7/'Műszaki adattábla'!$C$8)+(G4478*I4478)+(H4478*I4478))/12*'Műszaki adattábla'!T4469,0))</f>
        <v/>
      </c>
      <c r="L4478" s="32" t="str">
        <f t="shared" si="147"/>
        <v/>
      </c>
    </row>
    <row r="4479" spans="2:12" ht="14.4" thickBot="1" x14ac:dyDescent="0.3">
      <c r="B4479" s="28" t="str">
        <f t="shared" si="146"/>
        <v/>
      </c>
      <c r="C4479" s="167" t="str">
        <f>IF(D4479="","",VLOOKUP(D4479,'Műszaki adattábla'!F:G,2,0))</f>
        <v/>
      </c>
      <c r="D4479" s="168" t="str">
        <f>IF('Műszaki adattábla'!F4470="","",'Műszaki adattábla'!F4470)</f>
        <v/>
      </c>
      <c r="E4479" s="169" t="str">
        <f>IF(D4479="","",VLOOKUP(D4479,'Műszaki adattábla'!F:R,13,0))</f>
        <v/>
      </c>
      <c r="F4479" s="29" t="str">
        <f>IF(D4479="","",VLOOKUP(D4479,'Műszaki adattábla'!F:M,8,0))</f>
        <v/>
      </c>
      <c r="G4479" s="29" t="str">
        <f>IF(D4479="","",IF('Műszaki adattábla'!L4470="20-99",IF('Műszaki adattábla'!O4470="","Nem adott meg lekötött teljesítményt",VLOOKUP(D4479,'Műszaki adattábla'!F:O,10,0)),0))</f>
        <v/>
      </c>
      <c r="H4479" s="29" t="str">
        <f>IF(D4479="","",VLOOKUP(D4479,'Műszaki adattábla'!F:P,11,0))</f>
        <v/>
      </c>
      <c r="I4479" s="30"/>
      <c r="J4479" s="30"/>
      <c r="K4479" s="31" t="str">
        <f>IF(D4479="","",ROUND(((F4479*I4479*'Műszaki adattábla'!$C$7/'Műszaki adattábla'!$C$8)+(G4479*I4479)+(H4479*I4479))/12*'Műszaki adattábla'!T4470,0))</f>
        <v/>
      </c>
      <c r="L4479" s="32" t="str">
        <f t="shared" si="147"/>
        <v/>
      </c>
    </row>
    <row r="4480" spans="2:12" ht="14.4" thickBot="1" x14ac:dyDescent="0.3">
      <c r="B4480" s="28" t="str">
        <f t="shared" si="146"/>
        <v/>
      </c>
      <c r="C4480" s="167" t="str">
        <f>IF(D4480="","",VLOOKUP(D4480,'Műszaki adattábla'!F:G,2,0))</f>
        <v/>
      </c>
      <c r="D4480" s="168" t="str">
        <f>IF('Műszaki adattábla'!F4471="","",'Műszaki adattábla'!F4471)</f>
        <v/>
      </c>
      <c r="E4480" s="169" t="str">
        <f>IF(D4480="","",VLOOKUP(D4480,'Műszaki adattábla'!F:R,13,0))</f>
        <v/>
      </c>
      <c r="F4480" s="29" t="str">
        <f>IF(D4480="","",VLOOKUP(D4480,'Műszaki adattábla'!F:M,8,0))</f>
        <v/>
      </c>
      <c r="G4480" s="29" t="str">
        <f>IF(D4480="","",IF('Műszaki adattábla'!L4471="20-99",IF('Műszaki adattábla'!O4471="","Nem adott meg lekötött teljesítményt",VLOOKUP(D4480,'Műszaki adattábla'!F:O,10,0)),0))</f>
        <v/>
      </c>
      <c r="H4480" s="29" t="str">
        <f>IF(D4480="","",VLOOKUP(D4480,'Műszaki adattábla'!F:P,11,0))</f>
        <v/>
      </c>
      <c r="I4480" s="30"/>
      <c r="J4480" s="30"/>
      <c r="K4480" s="31" t="str">
        <f>IF(D4480="","",ROUND(((F4480*I4480*'Műszaki adattábla'!$C$7/'Műszaki adattábla'!$C$8)+(G4480*I4480)+(H4480*I4480))/12*'Műszaki adattábla'!T4471,0))</f>
        <v/>
      </c>
      <c r="L4480" s="32" t="str">
        <f t="shared" si="147"/>
        <v/>
      </c>
    </row>
    <row r="4481" spans="2:12" ht="14.4" thickBot="1" x14ac:dyDescent="0.3">
      <c r="B4481" s="28" t="str">
        <f t="shared" si="146"/>
        <v/>
      </c>
      <c r="C4481" s="167" t="str">
        <f>IF(D4481="","",VLOOKUP(D4481,'Műszaki adattábla'!F:G,2,0))</f>
        <v/>
      </c>
      <c r="D4481" s="168" t="str">
        <f>IF('Műszaki adattábla'!F4472="","",'Műszaki adattábla'!F4472)</f>
        <v/>
      </c>
      <c r="E4481" s="169" t="str">
        <f>IF(D4481="","",VLOOKUP(D4481,'Műszaki adattábla'!F:R,13,0))</f>
        <v/>
      </c>
      <c r="F4481" s="29" t="str">
        <f>IF(D4481="","",VLOOKUP(D4481,'Műszaki adattábla'!F:M,8,0))</f>
        <v/>
      </c>
      <c r="G4481" s="29" t="str">
        <f>IF(D4481="","",IF('Műszaki adattábla'!L4472="20-99",IF('Műszaki adattábla'!O4472="","Nem adott meg lekötött teljesítményt",VLOOKUP(D4481,'Műszaki adattábla'!F:O,10,0)),0))</f>
        <v/>
      </c>
      <c r="H4481" s="29" t="str">
        <f>IF(D4481="","",VLOOKUP(D4481,'Műszaki adattábla'!F:P,11,0))</f>
        <v/>
      </c>
      <c r="I4481" s="30"/>
      <c r="J4481" s="30"/>
      <c r="K4481" s="31" t="str">
        <f>IF(D4481="","",ROUND(((F4481*I4481*'Műszaki adattábla'!$C$7/'Műszaki adattábla'!$C$8)+(G4481*I4481)+(H4481*I4481))/12*'Műszaki adattábla'!T4472,0))</f>
        <v/>
      </c>
      <c r="L4481" s="32" t="str">
        <f t="shared" si="147"/>
        <v/>
      </c>
    </row>
    <row r="4482" spans="2:12" ht="14.4" thickBot="1" x14ac:dyDescent="0.3">
      <c r="B4482" s="28" t="str">
        <f t="shared" si="146"/>
        <v/>
      </c>
      <c r="C4482" s="167" t="str">
        <f>IF(D4482="","",VLOOKUP(D4482,'Műszaki adattábla'!F:G,2,0))</f>
        <v/>
      </c>
      <c r="D4482" s="168" t="str">
        <f>IF('Műszaki adattábla'!F4473="","",'Műszaki adattábla'!F4473)</f>
        <v/>
      </c>
      <c r="E4482" s="169" t="str">
        <f>IF(D4482="","",VLOOKUP(D4482,'Műszaki adattábla'!F:R,13,0))</f>
        <v/>
      </c>
      <c r="F4482" s="29" t="str">
        <f>IF(D4482="","",VLOOKUP(D4482,'Műszaki adattábla'!F:M,8,0))</f>
        <v/>
      </c>
      <c r="G4482" s="29" t="str">
        <f>IF(D4482="","",IF('Műszaki adattábla'!L4473="20-99",IF('Műszaki adattábla'!O4473="","Nem adott meg lekötött teljesítményt",VLOOKUP(D4482,'Műszaki adattábla'!F:O,10,0)),0))</f>
        <v/>
      </c>
      <c r="H4482" s="29" t="str">
        <f>IF(D4482="","",VLOOKUP(D4482,'Műszaki adattábla'!F:P,11,0))</f>
        <v/>
      </c>
      <c r="I4482" s="30"/>
      <c r="J4482" s="30"/>
      <c r="K4482" s="31" t="str">
        <f>IF(D4482="","",ROUND(((F4482*I4482*'Műszaki adattábla'!$C$7/'Műszaki adattábla'!$C$8)+(G4482*I4482)+(H4482*I4482))/12*'Műszaki adattábla'!T4473,0))</f>
        <v/>
      </c>
      <c r="L4482" s="32" t="str">
        <f t="shared" si="147"/>
        <v/>
      </c>
    </row>
    <row r="4483" spans="2:12" ht="14.4" thickBot="1" x14ac:dyDescent="0.3">
      <c r="B4483" s="28" t="str">
        <f t="shared" si="146"/>
        <v/>
      </c>
      <c r="C4483" s="167" t="str">
        <f>IF(D4483="","",VLOOKUP(D4483,'Műszaki adattábla'!F:G,2,0))</f>
        <v/>
      </c>
      <c r="D4483" s="168" t="str">
        <f>IF('Műszaki adattábla'!F4474="","",'Műszaki adattábla'!F4474)</f>
        <v/>
      </c>
      <c r="E4483" s="169" t="str">
        <f>IF(D4483="","",VLOOKUP(D4483,'Műszaki adattábla'!F:R,13,0))</f>
        <v/>
      </c>
      <c r="F4483" s="29" t="str">
        <f>IF(D4483="","",VLOOKUP(D4483,'Műszaki adattábla'!F:M,8,0))</f>
        <v/>
      </c>
      <c r="G4483" s="29" t="str">
        <f>IF(D4483="","",IF('Műszaki adattábla'!L4474="20-99",IF('Műszaki adattábla'!O4474="","Nem adott meg lekötött teljesítményt",VLOOKUP(D4483,'Műszaki adattábla'!F:O,10,0)),0))</f>
        <v/>
      </c>
      <c r="H4483" s="29" t="str">
        <f>IF(D4483="","",VLOOKUP(D4483,'Műszaki adattábla'!F:P,11,0))</f>
        <v/>
      </c>
      <c r="I4483" s="30"/>
      <c r="J4483" s="30"/>
      <c r="K4483" s="31" t="str">
        <f>IF(D4483="","",ROUND(((F4483*I4483*'Műszaki adattábla'!$C$7/'Műszaki adattábla'!$C$8)+(G4483*I4483)+(H4483*I4483))/12*'Műszaki adattábla'!T4474,0))</f>
        <v/>
      </c>
      <c r="L4483" s="32" t="str">
        <f t="shared" si="147"/>
        <v/>
      </c>
    </row>
    <row r="4484" spans="2:12" ht="14.4" thickBot="1" x14ac:dyDescent="0.3">
      <c r="B4484" s="28" t="str">
        <f t="shared" si="146"/>
        <v/>
      </c>
      <c r="C4484" s="167" t="str">
        <f>IF(D4484="","",VLOOKUP(D4484,'Műszaki adattábla'!F:G,2,0))</f>
        <v/>
      </c>
      <c r="D4484" s="168" t="str">
        <f>IF('Műszaki adattábla'!F4475="","",'Műszaki adattábla'!F4475)</f>
        <v/>
      </c>
      <c r="E4484" s="169" t="str">
        <f>IF(D4484="","",VLOOKUP(D4484,'Műszaki adattábla'!F:R,13,0))</f>
        <v/>
      </c>
      <c r="F4484" s="29" t="str">
        <f>IF(D4484="","",VLOOKUP(D4484,'Műszaki adattábla'!F:M,8,0))</f>
        <v/>
      </c>
      <c r="G4484" s="29" t="str">
        <f>IF(D4484="","",IF('Műszaki adattábla'!L4475="20-99",IF('Műszaki adattábla'!O4475="","Nem adott meg lekötött teljesítményt",VLOOKUP(D4484,'Műszaki adattábla'!F:O,10,0)),0))</f>
        <v/>
      </c>
      <c r="H4484" s="29" t="str">
        <f>IF(D4484="","",VLOOKUP(D4484,'Műszaki adattábla'!F:P,11,0))</f>
        <v/>
      </c>
      <c r="I4484" s="30"/>
      <c r="J4484" s="30"/>
      <c r="K4484" s="31" t="str">
        <f>IF(D4484="","",ROUND(((F4484*I4484*'Műszaki adattábla'!$C$7/'Műszaki adattábla'!$C$8)+(G4484*I4484)+(H4484*I4484))/12*'Műszaki adattábla'!T4475,0))</f>
        <v/>
      </c>
      <c r="L4484" s="32" t="str">
        <f t="shared" si="147"/>
        <v/>
      </c>
    </row>
    <row r="4485" spans="2:12" ht="14.4" thickBot="1" x14ac:dyDescent="0.3">
      <c r="B4485" s="28" t="str">
        <f t="shared" si="146"/>
        <v/>
      </c>
      <c r="C4485" s="167" t="str">
        <f>IF(D4485="","",VLOOKUP(D4485,'Műszaki adattábla'!F:G,2,0))</f>
        <v/>
      </c>
      <c r="D4485" s="168" t="str">
        <f>IF('Műszaki adattábla'!F4476="","",'Műszaki adattábla'!F4476)</f>
        <v/>
      </c>
      <c r="E4485" s="169" t="str">
        <f>IF(D4485="","",VLOOKUP(D4485,'Műszaki adattábla'!F:R,13,0))</f>
        <v/>
      </c>
      <c r="F4485" s="29" t="str">
        <f>IF(D4485="","",VLOOKUP(D4485,'Műszaki adattábla'!F:M,8,0))</f>
        <v/>
      </c>
      <c r="G4485" s="29" t="str">
        <f>IF(D4485="","",IF('Műszaki adattábla'!L4476="20-99",IF('Műszaki adattábla'!O4476="","Nem adott meg lekötött teljesítményt",VLOOKUP(D4485,'Műszaki adattábla'!F:O,10,0)),0))</f>
        <v/>
      </c>
      <c r="H4485" s="29" t="str">
        <f>IF(D4485="","",VLOOKUP(D4485,'Műszaki adattábla'!F:P,11,0))</f>
        <v/>
      </c>
      <c r="I4485" s="30"/>
      <c r="J4485" s="30"/>
      <c r="K4485" s="31" t="str">
        <f>IF(D4485="","",ROUND(((F4485*I4485*'Műszaki adattábla'!$C$7/'Műszaki adattábla'!$C$8)+(G4485*I4485)+(H4485*I4485))/12*'Műszaki adattábla'!T4476,0))</f>
        <v/>
      </c>
      <c r="L4485" s="32" t="str">
        <f t="shared" si="147"/>
        <v/>
      </c>
    </row>
    <row r="4486" spans="2:12" ht="14.4" thickBot="1" x14ac:dyDescent="0.3">
      <c r="B4486" s="28" t="str">
        <f t="shared" si="146"/>
        <v/>
      </c>
      <c r="C4486" s="167" t="str">
        <f>IF(D4486="","",VLOOKUP(D4486,'Műszaki adattábla'!F:G,2,0))</f>
        <v/>
      </c>
      <c r="D4486" s="168" t="str">
        <f>IF('Műszaki adattábla'!F4477="","",'Műszaki adattábla'!F4477)</f>
        <v/>
      </c>
      <c r="E4486" s="169" t="str">
        <f>IF(D4486="","",VLOOKUP(D4486,'Műszaki adattábla'!F:R,13,0))</f>
        <v/>
      </c>
      <c r="F4486" s="29" t="str">
        <f>IF(D4486="","",VLOOKUP(D4486,'Műszaki adattábla'!F:M,8,0))</f>
        <v/>
      </c>
      <c r="G4486" s="29" t="str">
        <f>IF(D4486="","",IF('Műszaki adattábla'!L4477="20-99",IF('Műszaki adattábla'!O4477="","Nem adott meg lekötött teljesítményt",VLOOKUP(D4486,'Műszaki adattábla'!F:O,10,0)),0))</f>
        <v/>
      </c>
      <c r="H4486" s="29" t="str">
        <f>IF(D4486="","",VLOOKUP(D4486,'Műszaki adattábla'!F:P,11,0))</f>
        <v/>
      </c>
      <c r="I4486" s="30"/>
      <c r="J4486" s="30"/>
      <c r="K4486" s="31" t="str">
        <f>IF(D4486="","",ROUND(((F4486*I4486*'Műszaki adattábla'!$C$7/'Műszaki adattábla'!$C$8)+(G4486*I4486)+(H4486*I4486))/12*'Műszaki adattábla'!T4477,0))</f>
        <v/>
      </c>
      <c r="L4486" s="32" t="str">
        <f t="shared" si="147"/>
        <v/>
      </c>
    </row>
    <row r="4487" spans="2:12" ht="14.4" thickBot="1" x14ac:dyDescent="0.3">
      <c r="B4487" s="28" t="str">
        <f t="shared" si="146"/>
        <v/>
      </c>
      <c r="C4487" s="167" t="str">
        <f>IF(D4487="","",VLOOKUP(D4487,'Műszaki adattábla'!F:G,2,0))</f>
        <v/>
      </c>
      <c r="D4487" s="168" t="str">
        <f>IF('Műszaki adattábla'!F4478="","",'Műszaki adattábla'!F4478)</f>
        <v/>
      </c>
      <c r="E4487" s="169" t="str">
        <f>IF(D4487="","",VLOOKUP(D4487,'Műszaki adattábla'!F:R,13,0))</f>
        <v/>
      </c>
      <c r="F4487" s="29" t="str">
        <f>IF(D4487="","",VLOOKUP(D4487,'Műszaki adattábla'!F:M,8,0))</f>
        <v/>
      </c>
      <c r="G4487" s="29" t="str">
        <f>IF(D4487="","",IF('Műszaki adattábla'!L4478="20-99",IF('Műszaki adattábla'!O4478="","Nem adott meg lekötött teljesítményt",VLOOKUP(D4487,'Műszaki adattábla'!F:O,10,0)),0))</f>
        <v/>
      </c>
      <c r="H4487" s="29" t="str">
        <f>IF(D4487="","",VLOOKUP(D4487,'Műszaki adattábla'!F:P,11,0))</f>
        <v/>
      </c>
      <c r="I4487" s="30"/>
      <c r="J4487" s="30"/>
      <c r="K4487" s="31" t="str">
        <f>IF(D4487="","",ROUND(((F4487*I4487*'Műszaki adattábla'!$C$7/'Műszaki adattábla'!$C$8)+(G4487*I4487)+(H4487*I4487))/12*'Műszaki adattábla'!T4478,0))</f>
        <v/>
      </c>
      <c r="L4487" s="32" t="str">
        <f t="shared" si="147"/>
        <v/>
      </c>
    </row>
    <row r="4488" spans="2:12" ht="14.4" thickBot="1" x14ac:dyDescent="0.3">
      <c r="B4488" s="28" t="str">
        <f t="shared" si="146"/>
        <v/>
      </c>
      <c r="C4488" s="167" t="str">
        <f>IF(D4488="","",VLOOKUP(D4488,'Műszaki adattábla'!F:G,2,0))</f>
        <v/>
      </c>
      <c r="D4488" s="168" t="str">
        <f>IF('Műszaki adattábla'!F4479="","",'Műszaki adattábla'!F4479)</f>
        <v/>
      </c>
      <c r="E4488" s="169" t="str">
        <f>IF(D4488="","",VLOOKUP(D4488,'Műszaki adattábla'!F:R,13,0))</f>
        <v/>
      </c>
      <c r="F4488" s="29" t="str">
        <f>IF(D4488="","",VLOOKUP(D4488,'Műszaki adattábla'!F:M,8,0))</f>
        <v/>
      </c>
      <c r="G4488" s="29" t="str">
        <f>IF(D4488="","",IF('Műszaki adattábla'!L4479="20-99",IF('Műszaki adattábla'!O4479="","Nem adott meg lekötött teljesítményt",VLOOKUP(D4488,'Műszaki adattábla'!F:O,10,0)),0))</f>
        <v/>
      </c>
      <c r="H4488" s="29" t="str">
        <f>IF(D4488="","",VLOOKUP(D4488,'Műszaki adattábla'!F:P,11,0))</f>
        <v/>
      </c>
      <c r="I4488" s="30"/>
      <c r="J4488" s="30"/>
      <c r="K4488" s="31" t="str">
        <f>IF(D4488="","",ROUND(((F4488*I4488*'Műszaki adattábla'!$C$7/'Műszaki adattábla'!$C$8)+(G4488*I4488)+(H4488*I4488))/12*'Műszaki adattábla'!T4479,0))</f>
        <v/>
      </c>
      <c r="L4488" s="32" t="str">
        <f t="shared" si="147"/>
        <v/>
      </c>
    </row>
    <row r="4489" spans="2:12" ht="14.4" thickBot="1" x14ac:dyDescent="0.3">
      <c r="B4489" s="28" t="str">
        <f t="shared" si="146"/>
        <v/>
      </c>
      <c r="C4489" s="167" t="str">
        <f>IF(D4489="","",VLOOKUP(D4489,'Műszaki adattábla'!F:G,2,0))</f>
        <v/>
      </c>
      <c r="D4489" s="168" t="str">
        <f>IF('Műszaki adattábla'!F4480="","",'Műszaki adattábla'!F4480)</f>
        <v/>
      </c>
      <c r="E4489" s="169" t="str">
        <f>IF(D4489="","",VLOOKUP(D4489,'Műszaki adattábla'!F:R,13,0))</f>
        <v/>
      </c>
      <c r="F4489" s="29" t="str">
        <f>IF(D4489="","",VLOOKUP(D4489,'Műszaki adattábla'!F:M,8,0))</f>
        <v/>
      </c>
      <c r="G4489" s="29" t="str">
        <f>IF(D4489="","",IF('Műszaki adattábla'!L4480="20-99",IF('Műszaki adattábla'!O4480="","Nem adott meg lekötött teljesítményt",VLOOKUP(D4489,'Műszaki adattábla'!F:O,10,0)),0))</f>
        <v/>
      </c>
      <c r="H4489" s="29" t="str">
        <f>IF(D4489="","",VLOOKUP(D4489,'Műszaki adattábla'!F:P,11,0))</f>
        <v/>
      </c>
      <c r="I4489" s="30"/>
      <c r="J4489" s="30"/>
      <c r="K4489" s="31" t="str">
        <f>IF(D4489="","",ROUND(((F4489*I4489*'Műszaki adattábla'!$C$7/'Műszaki adattábla'!$C$8)+(G4489*I4489)+(H4489*I4489))/12*'Műszaki adattábla'!T4480,0))</f>
        <v/>
      </c>
      <c r="L4489" s="32" t="str">
        <f t="shared" si="147"/>
        <v/>
      </c>
    </row>
    <row r="4490" spans="2:12" ht="14.4" thickBot="1" x14ac:dyDescent="0.3">
      <c r="B4490" s="28" t="str">
        <f t="shared" si="146"/>
        <v/>
      </c>
      <c r="C4490" s="167" t="str">
        <f>IF(D4490="","",VLOOKUP(D4490,'Műszaki adattábla'!F:G,2,0))</f>
        <v/>
      </c>
      <c r="D4490" s="168" t="str">
        <f>IF('Műszaki adattábla'!F4481="","",'Műszaki adattábla'!F4481)</f>
        <v/>
      </c>
      <c r="E4490" s="169" t="str">
        <f>IF(D4490="","",VLOOKUP(D4490,'Műszaki adattábla'!F:R,13,0))</f>
        <v/>
      </c>
      <c r="F4490" s="29" t="str">
        <f>IF(D4490="","",VLOOKUP(D4490,'Műszaki adattábla'!F:M,8,0))</f>
        <v/>
      </c>
      <c r="G4490" s="29" t="str">
        <f>IF(D4490="","",IF('Műszaki adattábla'!L4481="20-99",IF('Műszaki adattábla'!O4481="","Nem adott meg lekötött teljesítményt",VLOOKUP(D4490,'Műszaki adattábla'!F:O,10,0)),0))</f>
        <v/>
      </c>
      <c r="H4490" s="29" t="str">
        <f>IF(D4490="","",VLOOKUP(D4490,'Műszaki adattábla'!F:P,11,0))</f>
        <v/>
      </c>
      <c r="I4490" s="30"/>
      <c r="J4490" s="30"/>
      <c r="K4490" s="31" t="str">
        <f>IF(D4490="","",ROUND(((F4490*I4490*'Műszaki adattábla'!$C$7/'Műszaki adattábla'!$C$8)+(G4490*I4490)+(H4490*I4490))/12*'Műszaki adattábla'!T4481,0))</f>
        <v/>
      </c>
      <c r="L4490" s="32" t="str">
        <f t="shared" si="147"/>
        <v/>
      </c>
    </row>
    <row r="4491" spans="2:12" ht="14.4" thickBot="1" x14ac:dyDescent="0.3">
      <c r="B4491" s="28" t="str">
        <f t="shared" si="146"/>
        <v/>
      </c>
      <c r="C4491" s="167" t="str">
        <f>IF(D4491="","",VLOOKUP(D4491,'Műszaki adattábla'!F:G,2,0))</f>
        <v/>
      </c>
      <c r="D4491" s="168" t="str">
        <f>IF('Műszaki adattábla'!F4482="","",'Műszaki adattábla'!F4482)</f>
        <v/>
      </c>
      <c r="E4491" s="169" t="str">
        <f>IF(D4491="","",VLOOKUP(D4491,'Műszaki adattábla'!F:R,13,0))</f>
        <v/>
      </c>
      <c r="F4491" s="29" t="str">
        <f>IF(D4491="","",VLOOKUP(D4491,'Műszaki adattábla'!F:M,8,0))</f>
        <v/>
      </c>
      <c r="G4491" s="29" t="str">
        <f>IF(D4491="","",IF('Műszaki adattábla'!L4482="20-99",IF('Műszaki adattábla'!O4482="","Nem adott meg lekötött teljesítményt",VLOOKUP(D4491,'Műszaki adattábla'!F:O,10,0)),0))</f>
        <v/>
      </c>
      <c r="H4491" s="29" t="str">
        <f>IF(D4491="","",VLOOKUP(D4491,'Műszaki adattábla'!F:P,11,0))</f>
        <v/>
      </c>
      <c r="I4491" s="30"/>
      <c r="J4491" s="30"/>
      <c r="K4491" s="31" t="str">
        <f>IF(D4491="","",ROUND(((F4491*I4491*'Műszaki adattábla'!$C$7/'Műszaki adattábla'!$C$8)+(G4491*I4491)+(H4491*I4491))/12*'Műszaki adattábla'!T4482,0))</f>
        <v/>
      </c>
      <c r="L4491" s="32" t="str">
        <f t="shared" si="147"/>
        <v/>
      </c>
    </row>
    <row r="4492" spans="2:12" ht="14.4" thickBot="1" x14ac:dyDescent="0.3">
      <c r="B4492" s="28" t="str">
        <f t="shared" si="146"/>
        <v/>
      </c>
      <c r="C4492" s="167" t="str">
        <f>IF(D4492="","",VLOOKUP(D4492,'Műszaki adattábla'!F:G,2,0))</f>
        <v/>
      </c>
      <c r="D4492" s="168" t="str">
        <f>IF('Műszaki adattábla'!F4483="","",'Műszaki adattábla'!F4483)</f>
        <v/>
      </c>
      <c r="E4492" s="169" t="str">
        <f>IF(D4492="","",VLOOKUP(D4492,'Műszaki adattábla'!F:R,13,0))</f>
        <v/>
      </c>
      <c r="F4492" s="29" t="str">
        <f>IF(D4492="","",VLOOKUP(D4492,'Műszaki adattábla'!F:M,8,0))</f>
        <v/>
      </c>
      <c r="G4492" s="29" t="str">
        <f>IF(D4492="","",IF('Műszaki adattábla'!L4483="20-99",IF('Műszaki adattábla'!O4483="","Nem adott meg lekötött teljesítményt",VLOOKUP(D4492,'Műszaki adattábla'!F:O,10,0)),0))</f>
        <v/>
      </c>
      <c r="H4492" s="29" t="str">
        <f>IF(D4492="","",VLOOKUP(D4492,'Műszaki adattábla'!F:P,11,0))</f>
        <v/>
      </c>
      <c r="I4492" s="30"/>
      <c r="J4492" s="30"/>
      <c r="K4492" s="31" t="str">
        <f>IF(D4492="","",ROUND(((F4492*I4492*'Műszaki adattábla'!$C$7/'Műszaki adattábla'!$C$8)+(G4492*I4492)+(H4492*I4492))/12*'Műszaki adattábla'!T4483,0))</f>
        <v/>
      </c>
      <c r="L4492" s="32" t="str">
        <f t="shared" si="147"/>
        <v/>
      </c>
    </row>
    <row r="4493" spans="2:12" ht="14.4" thickBot="1" x14ac:dyDescent="0.3">
      <c r="B4493" s="28" t="str">
        <f t="shared" si="146"/>
        <v/>
      </c>
      <c r="C4493" s="167" t="str">
        <f>IF(D4493="","",VLOOKUP(D4493,'Műszaki adattábla'!F:G,2,0))</f>
        <v/>
      </c>
      <c r="D4493" s="168" t="str">
        <f>IF('Műszaki adattábla'!F4484="","",'Műszaki adattábla'!F4484)</f>
        <v/>
      </c>
      <c r="E4493" s="169" t="str">
        <f>IF(D4493="","",VLOOKUP(D4493,'Műszaki adattábla'!F:R,13,0))</f>
        <v/>
      </c>
      <c r="F4493" s="29" t="str">
        <f>IF(D4493="","",VLOOKUP(D4493,'Műszaki adattábla'!F:M,8,0))</f>
        <v/>
      </c>
      <c r="G4493" s="29" t="str">
        <f>IF(D4493="","",IF('Műszaki adattábla'!L4484="20-99",IF('Műszaki adattábla'!O4484="","Nem adott meg lekötött teljesítményt",VLOOKUP(D4493,'Műszaki adattábla'!F:O,10,0)),0))</f>
        <v/>
      </c>
      <c r="H4493" s="29" t="str">
        <f>IF(D4493="","",VLOOKUP(D4493,'Műszaki adattábla'!F:P,11,0))</f>
        <v/>
      </c>
      <c r="I4493" s="30"/>
      <c r="J4493" s="30"/>
      <c r="K4493" s="31" t="str">
        <f>IF(D4493="","",ROUND(((F4493*I4493*'Műszaki adattábla'!$C$7/'Műszaki adattábla'!$C$8)+(G4493*I4493)+(H4493*I4493))/12*'Műszaki adattábla'!T4484,0))</f>
        <v/>
      </c>
      <c r="L4493" s="32" t="str">
        <f t="shared" si="147"/>
        <v/>
      </c>
    </row>
    <row r="4494" spans="2:12" ht="14.4" thickBot="1" x14ac:dyDescent="0.3">
      <c r="B4494" s="28" t="str">
        <f t="shared" si="146"/>
        <v/>
      </c>
      <c r="C4494" s="167" t="str">
        <f>IF(D4494="","",VLOOKUP(D4494,'Műszaki adattábla'!F:G,2,0))</f>
        <v/>
      </c>
      <c r="D4494" s="168" t="str">
        <f>IF('Műszaki adattábla'!F4485="","",'Műszaki adattábla'!F4485)</f>
        <v/>
      </c>
      <c r="E4494" s="169" t="str">
        <f>IF(D4494="","",VLOOKUP(D4494,'Műszaki adattábla'!F:R,13,0))</f>
        <v/>
      </c>
      <c r="F4494" s="29" t="str">
        <f>IF(D4494="","",VLOOKUP(D4494,'Műszaki adattábla'!F:M,8,0))</f>
        <v/>
      </c>
      <c r="G4494" s="29" t="str">
        <f>IF(D4494="","",IF('Műszaki adattábla'!L4485="20-99",IF('Műszaki adattábla'!O4485="","Nem adott meg lekötött teljesítményt",VLOOKUP(D4494,'Műszaki adattábla'!F:O,10,0)),0))</f>
        <v/>
      </c>
      <c r="H4494" s="29" t="str">
        <f>IF(D4494="","",VLOOKUP(D4494,'Műszaki adattábla'!F:P,11,0))</f>
        <v/>
      </c>
      <c r="I4494" s="30"/>
      <c r="J4494" s="30"/>
      <c r="K4494" s="31" t="str">
        <f>IF(D4494="","",ROUND(((F4494*I4494*'Műszaki adattábla'!$C$7/'Műszaki adattábla'!$C$8)+(G4494*I4494)+(H4494*I4494))/12*'Műszaki adattábla'!T4485,0))</f>
        <v/>
      </c>
      <c r="L4494" s="32" t="str">
        <f t="shared" si="147"/>
        <v/>
      </c>
    </row>
    <row r="4495" spans="2:12" ht="14.4" thickBot="1" x14ac:dyDescent="0.3">
      <c r="B4495" s="28" t="str">
        <f t="shared" si="146"/>
        <v/>
      </c>
      <c r="C4495" s="167" t="str">
        <f>IF(D4495="","",VLOOKUP(D4495,'Műszaki adattábla'!F:G,2,0))</f>
        <v/>
      </c>
      <c r="D4495" s="168" t="str">
        <f>IF('Műszaki adattábla'!F4486="","",'Műszaki adattábla'!F4486)</f>
        <v/>
      </c>
      <c r="E4495" s="169" t="str">
        <f>IF(D4495="","",VLOOKUP(D4495,'Műszaki adattábla'!F:R,13,0))</f>
        <v/>
      </c>
      <c r="F4495" s="29" t="str">
        <f>IF(D4495="","",VLOOKUP(D4495,'Műszaki adattábla'!F:M,8,0))</f>
        <v/>
      </c>
      <c r="G4495" s="29" t="str">
        <f>IF(D4495="","",IF('Műszaki adattábla'!L4486="20-99",IF('Műszaki adattábla'!O4486="","Nem adott meg lekötött teljesítményt",VLOOKUP(D4495,'Műszaki adattábla'!F:O,10,0)),0))</f>
        <v/>
      </c>
      <c r="H4495" s="29" t="str">
        <f>IF(D4495="","",VLOOKUP(D4495,'Műszaki adattábla'!F:P,11,0))</f>
        <v/>
      </c>
      <c r="I4495" s="30"/>
      <c r="J4495" s="30"/>
      <c r="K4495" s="31" t="str">
        <f>IF(D4495="","",ROUND(((F4495*I4495*'Műszaki adattábla'!$C$7/'Műszaki adattábla'!$C$8)+(G4495*I4495)+(H4495*I4495))/12*'Műszaki adattábla'!T4486,0))</f>
        <v/>
      </c>
      <c r="L4495" s="32" t="str">
        <f t="shared" si="147"/>
        <v/>
      </c>
    </row>
    <row r="4496" spans="2:12" ht="14.4" thickBot="1" x14ac:dyDescent="0.3">
      <c r="B4496" s="28" t="str">
        <f t="shared" si="146"/>
        <v/>
      </c>
      <c r="C4496" s="167" t="str">
        <f>IF(D4496="","",VLOOKUP(D4496,'Műszaki adattábla'!F:G,2,0))</f>
        <v/>
      </c>
      <c r="D4496" s="168" t="str">
        <f>IF('Műszaki adattábla'!F4487="","",'Műszaki adattábla'!F4487)</f>
        <v/>
      </c>
      <c r="E4496" s="169" t="str">
        <f>IF(D4496="","",VLOOKUP(D4496,'Műszaki adattábla'!F:R,13,0))</f>
        <v/>
      </c>
      <c r="F4496" s="29" t="str">
        <f>IF(D4496="","",VLOOKUP(D4496,'Műszaki adattábla'!F:M,8,0))</f>
        <v/>
      </c>
      <c r="G4496" s="29" t="str">
        <f>IF(D4496="","",IF('Műszaki adattábla'!L4487="20-99",IF('Műszaki adattábla'!O4487="","Nem adott meg lekötött teljesítményt",VLOOKUP(D4496,'Műszaki adattábla'!F:O,10,0)),0))</f>
        <v/>
      </c>
      <c r="H4496" s="29" t="str">
        <f>IF(D4496="","",VLOOKUP(D4496,'Műszaki adattábla'!F:P,11,0))</f>
        <v/>
      </c>
      <c r="I4496" s="30"/>
      <c r="J4496" s="30"/>
      <c r="K4496" s="31" t="str">
        <f>IF(D4496="","",ROUND(((F4496*I4496*'Műszaki adattábla'!$C$7/'Műszaki adattábla'!$C$8)+(G4496*I4496)+(H4496*I4496))/12*'Műszaki adattábla'!T4487,0))</f>
        <v/>
      </c>
      <c r="L4496" s="32" t="str">
        <f t="shared" si="147"/>
        <v/>
      </c>
    </row>
    <row r="4497" spans="2:12" ht="14.4" thickBot="1" x14ac:dyDescent="0.3">
      <c r="B4497" s="28" t="str">
        <f t="shared" si="146"/>
        <v/>
      </c>
      <c r="C4497" s="167" t="str">
        <f>IF(D4497="","",VLOOKUP(D4497,'Műszaki adattábla'!F:G,2,0))</f>
        <v/>
      </c>
      <c r="D4497" s="168" t="str">
        <f>IF('Műszaki adattábla'!F4488="","",'Műszaki adattábla'!F4488)</f>
        <v/>
      </c>
      <c r="E4497" s="169" t="str">
        <f>IF(D4497="","",VLOOKUP(D4497,'Műszaki adattábla'!F:R,13,0))</f>
        <v/>
      </c>
      <c r="F4497" s="29" t="str">
        <f>IF(D4497="","",VLOOKUP(D4497,'Műszaki adattábla'!F:M,8,0))</f>
        <v/>
      </c>
      <c r="G4497" s="29" t="str">
        <f>IF(D4497="","",IF('Műszaki adattábla'!L4488="20-99",IF('Műszaki adattábla'!O4488="","Nem adott meg lekötött teljesítményt",VLOOKUP(D4497,'Műszaki adattábla'!F:O,10,0)),0))</f>
        <v/>
      </c>
      <c r="H4497" s="29" t="str">
        <f>IF(D4497="","",VLOOKUP(D4497,'Műszaki adattábla'!F:P,11,0))</f>
        <v/>
      </c>
      <c r="I4497" s="30"/>
      <c r="J4497" s="30"/>
      <c r="K4497" s="31" t="str">
        <f>IF(D4497="","",ROUND(((F4497*I4497*'Műszaki adattábla'!$C$7/'Műszaki adattábla'!$C$8)+(G4497*I4497)+(H4497*I4497))/12*'Műszaki adattábla'!T4488,0))</f>
        <v/>
      </c>
      <c r="L4497" s="32" t="str">
        <f t="shared" si="147"/>
        <v/>
      </c>
    </row>
    <row r="4498" spans="2:12" ht="14.4" thickBot="1" x14ac:dyDescent="0.3">
      <c r="B4498" s="28" t="str">
        <f t="shared" si="146"/>
        <v/>
      </c>
      <c r="C4498" s="167" t="str">
        <f>IF(D4498="","",VLOOKUP(D4498,'Műszaki adattábla'!F:G,2,0))</f>
        <v/>
      </c>
      <c r="D4498" s="168" t="str">
        <f>IF('Műszaki adattábla'!F4489="","",'Műszaki adattábla'!F4489)</f>
        <v/>
      </c>
      <c r="E4498" s="169" t="str">
        <f>IF(D4498="","",VLOOKUP(D4498,'Műszaki adattábla'!F:R,13,0))</f>
        <v/>
      </c>
      <c r="F4498" s="29" t="str">
        <f>IF(D4498="","",VLOOKUP(D4498,'Műszaki adattábla'!F:M,8,0))</f>
        <v/>
      </c>
      <c r="G4498" s="29" t="str">
        <f>IF(D4498="","",IF('Műszaki adattábla'!L4489="20-99",IF('Műszaki adattábla'!O4489="","Nem adott meg lekötött teljesítményt",VLOOKUP(D4498,'Műszaki adattábla'!F:O,10,0)),0))</f>
        <v/>
      </c>
      <c r="H4498" s="29" t="str">
        <f>IF(D4498="","",VLOOKUP(D4498,'Műszaki adattábla'!F:P,11,0))</f>
        <v/>
      </c>
      <c r="I4498" s="30"/>
      <c r="J4498" s="30"/>
      <c r="K4498" s="31" t="str">
        <f>IF(D4498="","",ROUND(((F4498*I4498*'Műszaki adattábla'!$C$7/'Műszaki adattábla'!$C$8)+(G4498*I4498)+(H4498*I4498))/12*'Műszaki adattábla'!T4489,0))</f>
        <v/>
      </c>
      <c r="L4498" s="32" t="str">
        <f t="shared" si="147"/>
        <v/>
      </c>
    </row>
    <row r="4499" spans="2:12" ht="14.4" thickBot="1" x14ac:dyDescent="0.3">
      <c r="B4499" s="28" t="str">
        <f t="shared" si="146"/>
        <v/>
      </c>
      <c r="C4499" s="167" t="str">
        <f>IF(D4499="","",VLOOKUP(D4499,'Műszaki adattábla'!F:G,2,0))</f>
        <v/>
      </c>
      <c r="D4499" s="168" t="str">
        <f>IF('Műszaki adattábla'!F4490="","",'Műszaki adattábla'!F4490)</f>
        <v/>
      </c>
      <c r="E4499" s="169" t="str">
        <f>IF(D4499="","",VLOOKUP(D4499,'Műszaki adattábla'!F:R,13,0))</f>
        <v/>
      </c>
      <c r="F4499" s="29" t="str">
        <f>IF(D4499="","",VLOOKUP(D4499,'Műszaki adattábla'!F:M,8,0))</f>
        <v/>
      </c>
      <c r="G4499" s="29" t="str">
        <f>IF(D4499="","",IF('Műszaki adattábla'!L4490="20-99",IF('Műszaki adattábla'!O4490="","Nem adott meg lekötött teljesítményt",VLOOKUP(D4499,'Műszaki adattábla'!F:O,10,0)),0))</f>
        <v/>
      </c>
      <c r="H4499" s="29" t="str">
        <f>IF(D4499="","",VLOOKUP(D4499,'Műszaki adattábla'!F:P,11,0))</f>
        <v/>
      </c>
      <c r="I4499" s="30"/>
      <c r="J4499" s="30"/>
      <c r="K4499" s="31" t="str">
        <f>IF(D4499="","",ROUND(((F4499*I4499*'Műszaki adattábla'!$C$7/'Műszaki adattábla'!$C$8)+(G4499*I4499)+(H4499*I4499))/12*'Műszaki adattábla'!T4490,0))</f>
        <v/>
      </c>
      <c r="L4499" s="32" t="str">
        <f t="shared" si="147"/>
        <v/>
      </c>
    </row>
    <row r="4500" spans="2:12" ht="14.4" thickBot="1" x14ac:dyDescent="0.3">
      <c r="B4500" s="28" t="str">
        <f t="shared" si="146"/>
        <v/>
      </c>
      <c r="C4500" s="167" t="str">
        <f>IF(D4500="","",VLOOKUP(D4500,'Műszaki adattábla'!F:G,2,0))</f>
        <v/>
      </c>
      <c r="D4500" s="168" t="str">
        <f>IF('Műszaki adattábla'!F4491="","",'Műszaki adattábla'!F4491)</f>
        <v/>
      </c>
      <c r="E4500" s="169" t="str">
        <f>IF(D4500="","",VLOOKUP(D4500,'Műszaki adattábla'!F:R,13,0))</f>
        <v/>
      </c>
      <c r="F4500" s="29" t="str">
        <f>IF(D4500="","",VLOOKUP(D4500,'Műszaki adattábla'!F:M,8,0))</f>
        <v/>
      </c>
      <c r="G4500" s="29" t="str">
        <f>IF(D4500="","",IF('Műszaki adattábla'!L4491="20-99",IF('Műszaki adattábla'!O4491="","Nem adott meg lekötött teljesítményt",VLOOKUP(D4500,'Műszaki adattábla'!F:O,10,0)),0))</f>
        <v/>
      </c>
      <c r="H4500" s="29" t="str">
        <f>IF(D4500="","",VLOOKUP(D4500,'Műszaki adattábla'!F:P,11,0))</f>
        <v/>
      </c>
      <c r="I4500" s="30"/>
      <c r="J4500" s="30"/>
      <c r="K4500" s="31" t="str">
        <f>IF(D4500="","",ROUND(((F4500*I4500*'Műszaki adattábla'!$C$7/'Műszaki adattábla'!$C$8)+(G4500*I4500)+(H4500*I4500))/12*'Műszaki adattábla'!T4491,0))</f>
        <v/>
      </c>
      <c r="L4500" s="32" t="str">
        <f t="shared" si="147"/>
        <v/>
      </c>
    </row>
    <row r="4501" spans="2:12" ht="14.4" thickBot="1" x14ac:dyDescent="0.3">
      <c r="B4501" s="28" t="str">
        <f t="shared" si="146"/>
        <v/>
      </c>
      <c r="C4501" s="167" t="str">
        <f>IF(D4501="","",VLOOKUP(D4501,'Műszaki adattábla'!F:G,2,0))</f>
        <v/>
      </c>
      <c r="D4501" s="168" t="str">
        <f>IF('Műszaki adattábla'!F4492="","",'Műszaki adattábla'!F4492)</f>
        <v/>
      </c>
      <c r="E4501" s="169" t="str">
        <f>IF(D4501="","",VLOOKUP(D4501,'Műszaki adattábla'!F:R,13,0))</f>
        <v/>
      </c>
      <c r="F4501" s="29" t="str">
        <f>IF(D4501="","",VLOOKUP(D4501,'Műszaki adattábla'!F:M,8,0))</f>
        <v/>
      </c>
      <c r="G4501" s="29" t="str">
        <f>IF(D4501="","",IF('Műszaki adattábla'!L4492="20-99",IF('Műszaki adattábla'!O4492="","Nem adott meg lekötött teljesítményt",VLOOKUP(D4501,'Műszaki adattábla'!F:O,10,0)),0))</f>
        <v/>
      </c>
      <c r="H4501" s="29" t="str">
        <f>IF(D4501="","",VLOOKUP(D4501,'Műszaki adattábla'!F:P,11,0))</f>
        <v/>
      </c>
      <c r="I4501" s="30"/>
      <c r="J4501" s="30"/>
      <c r="K4501" s="31" t="str">
        <f>IF(D4501="","",ROUND(((F4501*I4501*'Műszaki adattábla'!$C$7/'Műszaki adattábla'!$C$8)+(G4501*I4501)+(H4501*I4501))/12*'Műszaki adattábla'!T4492,0))</f>
        <v/>
      </c>
      <c r="L4501" s="32" t="str">
        <f t="shared" si="147"/>
        <v/>
      </c>
    </row>
    <row r="4502" spans="2:12" ht="14.4" thickBot="1" x14ac:dyDescent="0.3">
      <c r="B4502" s="28" t="str">
        <f t="shared" si="146"/>
        <v/>
      </c>
      <c r="C4502" s="167" t="str">
        <f>IF(D4502="","",VLOOKUP(D4502,'Műszaki adattábla'!F:G,2,0))</f>
        <v/>
      </c>
      <c r="D4502" s="168" t="str">
        <f>IF('Műszaki adattábla'!F4493="","",'Műszaki adattábla'!F4493)</f>
        <v/>
      </c>
      <c r="E4502" s="169" t="str">
        <f>IF(D4502="","",VLOOKUP(D4502,'Műszaki adattábla'!F:R,13,0))</f>
        <v/>
      </c>
      <c r="F4502" s="29" t="str">
        <f>IF(D4502="","",VLOOKUP(D4502,'Műszaki adattábla'!F:M,8,0))</f>
        <v/>
      </c>
      <c r="G4502" s="29" t="str">
        <f>IF(D4502="","",IF('Műszaki adattábla'!L4493="20-99",IF('Műszaki adattábla'!O4493="","Nem adott meg lekötött teljesítményt",VLOOKUP(D4502,'Műszaki adattábla'!F:O,10,0)),0))</f>
        <v/>
      </c>
      <c r="H4502" s="29" t="str">
        <f>IF(D4502="","",VLOOKUP(D4502,'Műszaki adattábla'!F:P,11,0))</f>
        <v/>
      </c>
      <c r="I4502" s="30"/>
      <c r="J4502" s="30"/>
      <c r="K4502" s="31" t="str">
        <f>IF(D4502="","",ROUND(((F4502*I4502*'Műszaki adattábla'!$C$7/'Műszaki adattábla'!$C$8)+(G4502*I4502)+(H4502*I4502))/12*'Műszaki adattábla'!T4493,0))</f>
        <v/>
      </c>
      <c r="L4502" s="32" t="str">
        <f t="shared" si="147"/>
        <v/>
      </c>
    </row>
    <row r="4503" spans="2:12" ht="14.4" thickBot="1" x14ac:dyDescent="0.3">
      <c r="B4503" s="28" t="str">
        <f t="shared" si="146"/>
        <v/>
      </c>
      <c r="C4503" s="167" t="str">
        <f>IF(D4503="","",VLOOKUP(D4503,'Műszaki adattábla'!F:G,2,0))</f>
        <v/>
      </c>
      <c r="D4503" s="168" t="str">
        <f>IF('Műszaki adattábla'!F4494="","",'Műszaki adattábla'!F4494)</f>
        <v/>
      </c>
      <c r="E4503" s="169" t="str">
        <f>IF(D4503="","",VLOOKUP(D4503,'Műszaki adattábla'!F:R,13,0))</f>
        <v/>
      </c>
      <c r="F4503" s="29" t="str">
        <f>IF(D4503="","",VLOOKUP(D4503,'Műszaki adattábla'!F:M,8,0))</f>
        <v/>
      </c>
      <c r="G4503" s="29" t="str">
        <f>IF(D4503="","",IF('Műszaki adattábla'!L4494="20-99",IF('Műszaki adattábla'!O4494="","Nem adott meg lekötött teljesítményt",VLOOKUP(D4503,'Műszaki adattábla'!F:O,10,0)),0))</f>
        <v/>
      </c>
      <c r="H4503" s="29" t="str">
        <f>IF(D4503="","",VLOOKUP(D4503,'Műszaki adattábla'!F:P,11,0))</f>
        <v/>
      </c>
      <c r="I4503" s="30"/>
      <c r="J4503" s="30"/>
      <c r="K4503" s="31" t="str">
        <f>IF(D4503="","",ROUND(((F4503*I4503*'Műszaki adattábla'!$C$7/'Műszaki adattábla'!$C$8)+(G4503*I4503)+(H4503*I4503))/12*'Műszaki adattábla'!T4494,0))</f>
        <v/>
      </c>
      <c r="L4503" s="32" t="str">
        <f t="shared" si="147"/>
        <v/>
      </c>
    </row>
    <row r="4504" spans="2:12" ht="14.4" thickBot="1" x14ac:dyDescent="0.3">
      <c r="B4504" s="28" t="str">
        <f t="shared" si="146"/>
        <v/>
      </c>
      <c r="C4504" s="167" t="str">
        <f>IF(D4504="","",VLOOKUP(D4504,'Műszaki adattábla'!F:G,2,0))</f>
        <v/>
      </c>
      <c r="D4504" s="168" t="str">
        <f>IF('Műszaki adattábla'!F4495="","",'Műszaki adattábla'!F4495)</f>
        <v/>
      </c>
      <c r="E4504" s="169" t="str">
        <f>IF(D4504="","",VLOOKUP(D4504,'Műszaki adattábla'!F:R,13,0))</f>
        <v/>
      </c>
      <c r="F4504" s="29" t="str">
        <f>IF(D4504="","",VLOOKUP(D4504,'Műszaki adattábla'!F:M,8,0))</f>
        <v/>
      </c>
      <c r="G4504" s="29" t="str">
        <f>IF(D4504="","",IF('Műszaki adattábla'!L4495="20-99",IF('Műszaki adattábla'!O4495="","Nem adott meg lekötött teljesítményt",VLOOKUP(D4504,'Műszaki adattábla'!F:O,10,0)),0))</f>
        <v/>
      </c>
      <c r="H4504" s="29" t="str">
        <f>IF(D4504="","",VLOOKUP(D4504,'Műszaki adattábla'!F:P,11,0))</f>
        <v/>
      </c>
      <c r="I4504" s="30"/>
      <c r="J4504" s="30"/>
      <c r="K4504" s="31" t="str">
        <f>IF(D4504="","",ROUND(((F4504*I4504*'Műszaki adattábla'!$C$7/'Műszaki adattábla'!$C$8)+(G4504*I4504)+(H4504*I4504))/12*'Műszaki adattábla'!T4495,0))</f>
        <v/>
      </c>
      <c r="L4504" s="32" t="str">
        <f t="shared" si="147"/>
        <v/>
      </c>
    </row>
    <row r="4505" spans="2:12" ht="14.4" thickBot="1" x14ac:dyDescent="0.3">
      <c r="B4505" s="28" t="str">
        <f t="shared" si="146"/>
        <v/>
      </c>
      <c r="C4505" s="167" t="str">
        <f>IF(D4505="","",VLOOKUP(D4505,'Műszaki adattábla'!F:G,2,0))</f>
        <v/>
      </c>
      <c r="D4505" s="168" t="str">
        <f>IF('Műszaki adattábla'!F4496="","",'Műszaki adattábla'!F4496)</f>
        <v/>
      </c>
      <c r="E4505" s="169" t="str">
        <f>IF(D4505="","",VLOOKUP(D4505,'Műszaki adattábla'!F:R,13,0))</f>
        <v/>
      </c>
      <c r="F4505" s="29" t="str">
        <f>IF(D4505="","",VLOOKUP(D4505,'Műszaki adattábla'!F:M,8,0))</f>
        <v/>
      </c>
      <c r="G4505" s="29" t="str">
        <f>IF(D4505="","",IF('Műszaki adattábla'!L4496="20-99",IF('Műszaki adattábla'!O4496="","Nem adott meg lekötött teljesítményt",VLOOKUP(D4505,'Műszaki adattábla'!F:O,10,0)),0))</f>
        <v/>
      </c>
      <c r="H4505" s="29" t="str">
        <f>IF(D4505="","",VLOOKUP(D4505,'Műszaki adattábla'!F:P,11,0))</f>
        <v/>
      </c>
      <c r="I4505" s="30"/>
      <c r="J4505" s="30"/>
      <c r="K4505" s="31" t="str">
        <f>IF(D4505="","",ROUND(((F4505*I4505*'Műszaki adattábla'!$C$7/'Műszaki adattábla'!$C$8)+(G4505*I4505)+(H4505*I4505))/12*'Műszaki adattábla'!T4496,0))</f>
        <v/>
      </c>
      <c r="L4505" s="32" t="str">
        <f t="shared" si="147"/>
        <v/>
      </c>
    </row>
    <row r="4506" spans="2:12" ht="14.4" thickBot="1" x14ac:dyDescent="0.3">
      <c r="B4506" s="28" t="str">
        <f t="shared" si="146"/>
        <v/>
      </c>
      <c r="C4506" s="167" t="str">
        <f>IF(D4506="","",VLOOKUP(D4506,'Műszaki adattábla'!F:G,2,0))</f>
        <v/>
      </c>
      <c r="D4506" s="168" t="str">
        <f>IF('Műszaki adattábla'!F4497="","",'Műszaki adattábla'!F4497)</f>
        <v/>
      </c>
      <c r="E4506" s="169" t="str">
        <f>IF(D4506="","",VLOOKUP(D4506,'Műszaki adattábla'!F:R,13,0))</f>
        <v/>
      </c>
      <c r="F4506" s="29" t="str">
        <f>IF(D4506="","",VLOOKUP(D4506,'Műszaki adattábla'!F:M,8,0))</f>
        <v/>
      </c>
      <c r="G4506" s="29" t="str">
        <f>IF(D4506="","",IF('Műszaki adattábla'!L4497="20-99",IF('Műszaki adattábla'!O4497="","Nem adott meg lekötött teljesítményt",VLOOKUP(D4506,'Műszaki adattábla'!F:O,10,0)),0))</f>
        <v/>
      </c>
      <c r="H4506" s="29" t="str">
        <f>IF(D4506="","",VLOOKUP(D4506,'Műszaki adattábla'!F:P,11,0))</f>
        <v/>
      </c>
      <c r="I4506" s="30"/>
      <c r="J4506" s="30"/>
      <c r="K4506" s="31" t="str">
        <f>IF(D4506="","",ROUND(((F4506*I4506*'Műszaki adattábla'!$C$7/'Műszaki adattábla'!$C$8)+(G4506*I4506)+(H4506*I4506))/12*'Műszaki adattábla'!T4497,0))</f>
        <v/>
      </c>
      <c r="L4506" s="32" t="str">
        <f t="shared" si="147"/>
        <v/>
      </c>
    </row>
    <row r="4507" spans="2:12" ht="14.4" thickBot="1" x14ac:dyDescent="0.3">
      <c r="B4507" s="28" t="str">
        <f t="shared" si="146"/>
        <v/>
      </c>
      <c r="C4507" s="167" t="str">
        <f>IF(D4507="","",VLOOKUP(D4507,'Műszaki adattábla'!F:G,2,0))</f>
        <v/>
      </c>
      <c r="D4507" s="168" t="str">
        <f>IF('Műszaki adattábla'!F4498="","",'Műszaki adattábla'!F4498)</f>
        <v/>
      </c>
      <c r="E4507" s="169" t="str">
        <f>IF(D4507="","",VLOOKUP(D4507,'Műszaki adattábla'!F:R,13,0))</f>
        <v/>
      </c>
      <c r="F4507" s="29" t="str">
        <f>IF(D4507="","",VLOOKUP(D4507,'Műszaki adattábla'!F:M,8,0))</f>
        <v/>
      </c>
      <c r="G4507" s="29" t="str">
        <f>IF(D4507="","",IF('Műszaki adattábla'!L4498="20-99",IF('Műszaki adattábla'!O4498="","Nem adott meg lekötött teljesítményt",VLOOKUP(D4507,'Műszaki adattábla'!F:O,10,0)),0))</f>
        <v/>
      </c>
      <c r="H4507" s="29" t="str">
        <f>IF(D4507="","",VLOOKUP(D4507,'Műszaki adattábla'!F:P,11,0))</f>
        <v/>
      </c>
      <c r="I4507" s="30"/>
      <c r="J4507" s="30"/>
      <c r="K4507" s="31" t="str">
        <f>IF(D4507="","",ROUND(((F4507*I4507*'Műszaki adattábla'!$C$7/'Műszaki adattábla'!$C$8)+(G4507*I4507)+(H4507*I4507))/12*'Műszaki adattábla'!T4498,0))</f>
        <v/>
      </c>
      <c r="L4507" s="32" t="str">
        <f t="shared" si="147"/>
        <v/>
      </c>
    </row>
    <row r="4508" spans="2:12" ht="14.4" thickBot="1" x14ac:dyDescent="0.3">
      <c r="B4508" s="28" t="str">
        <f t="shared" ref="B4508:B4571" si="148">IF(D4508="","",B4507+1)</f>
        <v/>
      </c>
      <c r="C4508" s="167" t="str">
        <f>IF(D4508="","",VLOOKUP(D4508,'Műszaki adattábla'!F:G,2,0))</f>
        <v/>
      </c>
      <c r="D4508" s="168" t="str">
        <f>IF('Műszaki adattábla'!F4499="","",'Műszaki adattábla'!F4499)</f>
        <v/>
      </c>
      <c r="E4508" s="169" t="str">
        <f>IF(D4508="","",VLOOKUP(D4508,'Műszaki adattábla'!F:R,13,0))</f>
        <v/>
      </c>
      <c r="F4508" s="29" t="str">
        <f>IF(D4508="","",VLOOKUP(D4508,'Műszaki adattábla'!F:M,8,0))</f>
        <v/>
      </c>
      <c r="G4508" s="29" t="str">
        <f>IF(D4508="","",IF('Műszaki adattábla'!L4499="20-99",IF('Műszaki adattábla'!O4499="","Nem adott meg lekötött teljesítményt",VLOOKUP(D4508,'Műszaki adattábla'!F:O,10,0)),0))</f>
        <v/>
      </c>
      <c r="H4508" s="29" t="str">
        <f>IF(D4508="","",VLOOKUP(D4508,'Műszaki adattábla'!F:P,11,0))</f>
        <v/>
      </c>
      <c r="I4508" s="30"/>
      <c r="J4508" s="30"/>
      <c r="K4508" s="31" t="str">
        <f>IF(D4508="","",ROUND(((F4508*I4508*'Műszaki adattábla'!$C$7/'Műszaki adattábla'!$C$8)+(G4508*I4508)+(H4508*I4508))/12*'Műszaki adattábla'!T4499,0))</f>
        <v/>
      </c>
      <c r="L4508" s="32" t="str">
        <f t="shared" ref="L4508:L4571" si="149">IF(D4508="","",ROUND((J4508/1000)*E4508,0))</f>
        <v/>
      </c>
    </row>
    <row r="4509" spans="2:12" ht="14.4" thickBot="1" x14ac:dyDescent="0.3">
      <c r="B4509" s="28" t="str">
        <f t="shared" si="148"/>
        <v/>
      </c>
      <c r="C4509" s="167" t="str">
        <f>IF(D4509="","",VLOOKUP(D4509,'Műszaki adattábla'!F:G,2,0))</f>
        <v/>
      </c>
      <c r="D4509" s="168" t="str">
        <f>IF('Műszaki adattábla'!F4500="","",'Műszaki adattábla'!F4500)</f>
        <v/>
      </c>
      <c r="E4509" s="169" t="str">
        <f>IF(D4509="","",VLOOKUP(D4509,'Műszaki adattábla'!F:R,13,0))</f>
        <v/>
      </c>
      <c r="F4509" s="29" t="str">
        <f>IF(D4509="","",VLOOKUP(D4509,'Műszaki adattábla'!F:M,8,0))</f>
        <v/>
      </c>
      <c r="G4509" s="29" t="str">
        <f>IF(D4509="","",IF('Műszaki adattábla'!L4500="20-99",IF('Műszaki adattábla'!O4500="","Nem adott meg lekötött teljesítményt",VLOOKUP(D4509,'Műszaki adattábla'!F:O,10,0)),0))</f>
        <v/>
      </c>
      <c r="H4509" s="29" t="str">
        <f>IF(D4509="","",VLOOKUP(D4509,'Műszaki adattábla'!F:P,11,0))</f>
        <v/>
      </c>
      <c r="I4509" s="30"/>
      <c r="J4509" s="30"/>
      <c r="K4509" s="31" t="str">
        <f>IF(D4509="","",ROUND(((F4509*I4509*'Műszaki adattábla'!$C$7/'Műszaki adattábla'!$C$8)+(G4509*I4509)+(H4509*I4509))/12*'Műszaki adattábla'!T4500,0))</f>
        <v/>
      </c>
      <c r="L4509" s="32" t="str">
        <f t="shared" si="149"/>
        <v/>
      </c>
    </row>
    <row r="4510" spans="2:12" ht="14.4" thickBot="1" x14ac:dyDescent="0.3">
      <c r="B4510" s="28" t="str">
        <f t="shared" si="148"/>
        <v/>
      </c>
      <c r="C4510" s="167" t="str">
        <f>IF(D4510="","",VLOOKUP(D4510,'Műszaki adattábla'!F:G,2,0))</f>
        <v/>
      </c>
      <c r="D4510" s="168" t="str">
        <f>IF('Műszaki adattábla'!F4501="","",'Műszaki adattábla'!F4501)</f>
        <v/>
      </c>
      <c r="E4510" s="169" t="str">
        <f>IF(D4510="","",VLOOKUP(D4510,'Műszaki adattábla'!F:R,13,0))</f>
        <v/>
      </c>
      <c r="F4510" s="29" t="str">
        <f>IF(D4510="","",VLOOKUP(D4510,'Műszaki adattábla'!F:M,8,0))</f>
        <v/>
      </c>
      <c r="G4510" s="29" t="str">
        <f>IF(D4510="","",IF('Műszaki adattábla'!L4501="20-99",IF('Műszaki adattábla'!O4501="","Nem adott meg lekötött teljesítményt",VLOOKUP(D4510,'Műszaki adattábla'!F:O,10,0)),0))</f>
        <v/>
      </c>
      <c r="H4510" s="29" t="str">
        <f>IF(D4510="","",VLOOKUP(D4510,'Műszaki adattábla'!F:P,11,0))</f>
        <v/>
      </c>
      <c r="I4510" s="30"/>
      <c r="J4510" s="30"/>
      <c r="K4510" s="31" t="str">
        <f>IF(D4510="","",ROUND(((F4510*I4510*'Műszaki adattábla'!$C$7/'Műszaki adattábla'!$C$8)+(G4510*I4510)+(H4510*I4510))/12*'Műszaki adattábla'!T4501,0))</f>
        <v/>
      </c>
      <c r="L4510" s="32" t="str">
        <f t="shared" si="149"/>
        <v/>
      </c>
    </row>
    <row r="4511" spans="2:12" ht="14.4" thickBot="1" x14ac:dyDescent="0.3">
      <c r="B4511" s="28" t="str">
        <f t="shared" si="148"/>
        <v/>
      </c>
      <c r="C4511" s="167" t="str">
        <f>IF(D4511="","",VLOOKUP(D4511,'Műszaki adattábla'!F:G,2,0))</f>
        <v/>
      </c>
      <c r="D4511" s="168" t="str">
        <f>IF('Műszaki adattábla'!F4502="","",'Műszaki adattábla'!F4502)</f>
        <v/>
      </c>
      <c r="E4511" s="169" t="str">
        <f>IF(D4511="","",VLOOKUP(D4511,'Műszaki adattábla'!F:R,13,0))</f>
        <v/>
      </c>
      <c r="F4511" s="29" t="str">
        <f>IF(D4511="","",VLOOKUP(D4511,'Műszaki adattábla'!F:M,8,0))</f>
        <v/>
      </c>
      <c r="G4511" s="29" t="str">
        <f>IF(D4511="","",IF('Műszaki adattábla'!L4502="20-99",IF('Műszaki adattábla'!O4502="","Nem adott meg lekötött teljesítményt",VLOOKUP(D4511,'Műszaki adattábla'!F:O,10,0)),0))</f>
        <v/>
      </c>
      <c r="H4511" s="29" t="str">
        <f>IF(D4511="","",VLOOKUP(D4511,'Műszaki adattábla'!F:P,11,0))</f>
        <v/>
      </c>
      <c r="I4511" s="30"/>
      <c r="J4511" s="30"/>
      <c r="K4511" s="31" t="str">
        <f>IF(D4511="","",ROUND(((F4511*I4511*'Műszaki adattábla'!$C$7/'Műszaki adattábla'!$C$8)+(G4511*I4511)+(H4511*I4511))/12*'Műszaki adattábla'!T4502,0))</f>
        <v/>
      </c>
      <c r="L4511" s="32" t="str">
        <f t="shared" si="149"/>
        <v/>
      </c>
    </row>
    <row r="4512" spans="2:12" ht="14.4" thickBot="1" x14ac:dyDescent="0.3">
      <c r="B4512" s="28" t="str">
        <f t="shared" si="148"/>
        <v/>
      </c>
      <c r="C4512" s="167" t="str">
        <f>IF(D4512="","",VLOOKUP(D4512,'Műszaki adattábla'!F:G,2,0))</f>
        <v/>
      </c>
      <c r="D4512" s="168" t="str">
        <f>IF('Műszaki adattábla'!F4503="","",'Műszaki adattábla'!F4503)</f>
        <v/>
      </c>
      <c r="E4512" s="169" t="str">
        <f>IF(D4512="","",VLOOKUP(D4512,'Műszaki adattábla'!F:R,13,0))</f>
        <v/>
      </c>
      <c r="F4512" s="29" t="str">
        <f>IF(D4512="","",VLOOKUP(D4512,'Műszaki adattábla'!F:M,8,0))</f>
        <v/>
      </c>
      <c r="G4512" s="29" t="str">
        <f>IF(D4512="","",IF('Műszaki adattábla'!L4503="20-99",IF('Műszaki adattábla'!O4503="","Nem adott meg lekötött teljesítményt",VLOOKUP(D4512,'Műszaki adattábla'!F:O,10,0)),0))</f>
        <v/>
      </c>
      <c r="H4512" s="29" t="str">
        <f>IF(D4512="","",VLOOKUP(D4512,'Műszaki adattábla'!F:P,11,0))</f>
        <v/>
      </c>
      <c r="I4512" s="30"/>
      <c r="J4512" s="30"/>
      <c r="K4512" s="31" t="str">
        <f>IF(D4512="","",ROUND(((F4512*I4512*'Műszaki adattábla'!$C$7/'Műszaki adattábla'!$C$8)+(G4512*I4512)+(H4512*I4512))/12*'Műszaki adattábla'!T4503,0))</f>
        <v/>
      </c>
      <c r="L4512" s="32" t="str">
        <f t="shared" si="149"/>
        <v/>
      </c>
    </row>
    <row r="4513" spans="2:12" ht="14.4" thickBot="1" x14ac:dyDescent="0.3">
      <c r="B4513" s="28" t="str">
        <f t="shared" si="148"/>
        <v/>
      </c>
      <c r="C4513" s="167" t="str">
        <f>IF(D4513="","",VLOOKUP(D4513,'Műszaki adattábla'!F:G,2,0))</f>
        <v/>
      </c>
      <c r="D4513" s="168" t="str">
        <f>IF('Műszaki adattábla'!F4504="","",'Műszaki adattábla'!F4504)</f>
        <v/>
      </c>
      <c r="E4513" s="169" t="str">
        <f>IF(D4513="","",VLOOKUP(D4513,'Műszaki adattábla'!F:R,13,0))</f>
        <v/>
      </c>
      <c r="F4513" s="29" t="str">
        <f>IF(D4513="","",VLOOKUP(D4513,'Műszaki adattábla'!F:M,8,0))</f>
        <v/>
      </c>
      <c r="G4513" s="29" t="str">
        <f>IF(D4513="","",IF('Műszaki adattábla'!L4504="20-99",IF('Műszaki adattábla'!O4504="","Nem adott meg lekötött teljesítményt",VLOOKUP(D4513,'Műszaki adattábla'!F:O,10,0)),0))</f>
        <v/>
      </c>
      <c r="H4513" s="29" t="str">
        <f>IF(D4513="","",VLOOKUP(D4513,'Műszaki adattábla'!F:P,11,0))</f>
        <v/>
      </c>
      <c r="I4513" s="30"/>
      <c r="J4513" s="30"/>
      <c r="K4513" s="31" t="str">
        <f>IF(D4513="","",ROUND(((F4513*I4513*'Műszaki adattábla'!$C$7/'Műszaki adattábla'!$C$8)+(G4513*I4513)+(H4513*I4513))/12*'Műszaki adattábla'!T4504,0))</f>
        <v/>
      </c>
      <c r="L4513" s="32" t="str">
        <f t="shared" si="149"/>
        <v/>
      </c>
    </row>
    <row r="4514" spans="2:12" ht="14.4" thickBot="1" x14ac:dyDescent="0.3">
      <c r="B4514" s="28" t="str">
        <f t="shared" si="148"/>
        <v/>
      </c>
      <c r="C4514" s="167" t="str">
        <f>IF(D4514="","",VLOOKUP(D4514,'Műszaki adattábla'!F:G,2,0))</f>
        <v/>
      </c>
      <c r="D4514" s="168" t="str">
        <f>IF('Műszaki adattábla'!F4505="","",'Műszaki adattábla'!F4505)</f>
        <v/>
      </c>
      <c r="E4514" s="169" t="str">
        <f>IF(D4514="","",VLOOKUP(D4514,'Műszaki adattábla'!F:R,13,0))</f>
        <v/>
      </c>
      <c r="F4514" s="29" t="str">
        <f>IF(D4514="","",VLOOKUP(D4514,'Műszaki adattábla'!F:M,8,0))</f>
        <v/>
      </c>
      <c r="G4514" s="29" t="str">
        <f>IF(D4514="","",IF('Műszaki adattábla'!L4505="20-99",IF('Műszaki adattábla'!O4505="","Nem adott meg lekötött teljesítményt",VLOOKUP(D4514,'Műszaki adattábla'!F:O,10,0)),0))</f>
        <v/>
      </c>
      <c r="H4514" s="29" t="str">
        <f>IF(D4514="","",VLOOKUP(D4514,'Műszaki adattábla'!F:P,11,0))</f>
        <v/>
      </c>
      <c r="I4514" s="30"/>
      <c r="J4514" s="30"/>
      <c r="K4514" s="31" t="str">
        <f>IF(D4514="","",ROUND(((F4514*I4514*'Műszaki adattábla'!$C$7/'Műszaki adattábla'!$C$8)+(G4514*I4514)+(H4514*I4514))/12*'Műszaki adattábla'!T4505,0))</f>
        <v/>
      </c>
      <c r="L4514" s="32" t="str">
        <f t="shared" si="149"/>
        <v/>
      </c>
    </row>
    <row r="4515" spans="2:12" ht="14.4" thickBot="1" x14ac:dyDescent="0.3">
      <c r="B4515" s="28" t="str">
        <f t="shared" si="148"/>
        <v/>
      </c>
      <c r="C4515" s="167" t="str">
        <f>IF(D4515="","",VLOOKUP(D4515,'Műszaki adattábla'!F:G,2,0))</f>
        <v/>
      </c>
      <c r="D4515" s="168" t="str">
        <f>IF('Műszaki adattábla'!F4506="","",'Műszaki adattábla'!F4506)</f>
        <v/>
      </c>
      <c r="E4515" s="169" t="str">
        <f>IF(D4515="","",VLOOKUP(D4515,'Műszaki adattábla'!F:R,13,0))</f>
        <v/>
      </c>
      <c r="F4515" s="29" t="str">
        <f>IF(D4515="","",VLOOKUP(D4515,'Műszaki adattábla'!F:M,8,0))</f>
        <v/>
      </c>
      <c r="G4515" s="29" t="str">
        <f>IF(D4515="","",IF('Műszaki adattábla'!L4506="20-99",IF('Műszaki adattábla'!O4506="","Nem adott meg lekötött teljesítményt",VLOOKUP(D4515,'Műszaki adattábla'!F:O,10,0)),0))</f>
        <v/>
      </c>
      <c r="H4515" s="29" t="str">
        <f>IF(D4515="","",VLOOKUP(D4515,'Műszaki adattábla'!F:P,11,0))</f>
        <v/>
      </c>
      <c r="I4515" s="30"/>
      <c r="J4515" s="30"/>
      <c r="K4515" s="31" t="str">
        <f>IF(D4515="","",ROUND(((F4515*I4515*'Műszaki adattábla'!$C$7/'Műszaki adattábla'!$C$8)+(G4515*I4515)+(H4515*I4515))/12*'Műszaki adattábla'!T4506,0))</f>
        <v/>
      </c>
      <c r="L4515" s="32" t="str">
        <f t="shared" si="149"/>
        <v/>
      </c>
    </row>
    <row r="4516" spans="2:12" ht="14.4" thickBot="1" x14ac:dyDescent="0.3">
      <c r="B4516" s="28" t="str">
        <f t="shared" si="148"/>
        <v/>
      </c>
      <c r="C4516" s="167" t="str">
        <f>IF(D4516="","",VLOOKUP(D4516,'Műszaki adattábla'!F:G,2,0))</f>
        <v/>
      </c>
      <c r="D4516" s="168" t="str">
        <f>IF('Műszaki adattábla'!F4507="","",'Műszaki adattábla'!F4507)</f>
        <v/>
      </c>
      <c r="E4516" s="169" t="str">
        <f>IF(D4516="","",VLOOKUP(D4516,'Műszaki adattábla'!F:R,13,0))</f>
        <v/>
      </c>
      <c r="F4516" s="29" t="str">
        <f>IF(D4516="","",VLOOKUP(D4516,'Műszaki adattábla'!F:M,8,0))</f>
        <v/>
      </c>
      <c r="G4516" s="29" t="str">
        <f>IF(D4516="","",IF('Műszaki adattábla'!L4507="20-99",IF('Műszaki adattábla'!O4507="","Nem adott meg lekötött teljesítményt",VLOOKUP(D4516,'Műszaki adattábla'!F:O,10,0)),0))</f>
        <v/>
      </c>
      <c r="H4516" s="29" t="str">
        <f>IF(D4516="","",VLOOKUP(D4516,'Műszaki adattábla'!F:P,11,0))</f>
        <v/>
      </c>
      <c r="I4516" s="30"/>
      <c r="J4516" s="30"/>
      <c r="K4516" s="31" t="str">
        <f>IF(D4516="","",ROUND(((F4516*I4516*'Műszaki adattábla'!$C$7/'Műszaki adattábla'!$C$8)+(G4516*I4516)+(H4516*I4516))/12*'Műszaki adattábla'!T4507,0))</f>
        <v/>
      </c>
      <c r="L4516" s="32" t="str">
        <f t="shared" si="149"/>
        <v/>
      </c>
    </row>
    <row r="4517" spans="2:12" ht="14.4" thickBot="1" x14ac:dyDescent="0.3">
      <c r="B4517" s="28" t="str">
        <f t="shared" si="148"/>
        <v/>
      </c>
      <c r="C4517" s="167" t="str">
        <f>IF(D4517="","",VLOOKUP(D4517,'Műszaki adattábla'!F:G,2,0))</f>
        <v/>
      </c>
      <c r="D4517" s="168" t="str">
        <f>IF('Műszaki adattábla'!F4508="","",'Műszaki adattábla'!F4508)</f>
        <v/>
      </c>
      <c r="E4517" s="169" t="str">
        <f>IF(D4517="","",VLOOKUP(D4517,'Műszaki adattábla'!F:R,13,0))</f>
        <v/>
      </c>
      <c r="F4517" s="29" t="str">
        <f>IF(D4517="","",VLOOKUP(D4517,'Műszaki adattábla'!F:M,8,0))</f>
        <v/>
      </c>
      <c r="G4517" s="29" t="str">
        <f>IF(D4517="","",IF('Műszaki adattábla'!L4508="20-99",IF('Műszaki adattábla'!O4508="","Nem adott meg lekötött teljesítményt",VLOOKUP(D4517,'Műszaki adattábla'!F:O,10,0)),0))</f>
        <v/>
      </c>
      <c r="H4517" s="29" t="str">
        <f>IF(D4517="","",VLOOKUP(D4517,'Műszaki adattábla'!F:P,11,0))</f>
        <v/>
      </c>
      <c r="I4517" s="30"/>
      <c r="J4517" s="30"/>
      <c r="K4517" s="31" t="str">
        <f>IF(D4517="","",ROUND(((F4517*I4517*'Műszaki adattábla'!$C$7/'Műszaki adattábla'!$C$8)+(G4517*I4517)+(H4517*I4517))/12*'Műszaki adattábla'!T4508,0))</f>
        <v/>
      </c>
      <c r="L4517" s="32" t="str">
        <f t="shared" si="149"/>
        <v/>
      </c>
    </row>
    <row r="4518" spans="2:12" ht="14.4" thickBot="1" x14ac:dyDescent="0.3">
      <c r="B4518" s="28" t="str">
        <f t="shared" si="148"/>
        <v/>
      </c>
      <c r="C4518" s="167" t="str">
        <f>IF(D4518="","",VLOOKUP(D4518,'Műszaki adattábla'!F:G,2,0))</f>
        <v/>
      </c>
      <c r="D4518" s="168" t="str">
        <f>IF('Műszaki adattábla'!F4509="","",'Műszaki adattábla'!F4509)</f>
        <v/>
      </c>
      <c r="E4518" s="169" t="str">
        <f>IF(D4518="","",VLOOKUP(D4518,'Műszaki adattábla'!F:R,13,0))</f>
        <v/>
      </c>
      <c r="F4518" s="29" t="str">
        <f>IF(D4518="","",VLOOKUP(D4518,'Műszaki adattábla'!F:M,8,0))</f>
        <v/>
      </c>
      <c r="G4518" s="29" t="str">
        <f>IF(D4518="","",IF('Műszaki adattábla'!L4509="20-99",IF('Műszaki adattábla'!O4509="","Nem adott meg lekötött teljesítményt",VLOOKUP(D4518,'Műszaki adattábla'!F:O,10,0)),0))</f>
        <v/>
      </c>
      <c r="H4518" s="29" t="str">
        <f>IF(D4518="","",VLOOKUP(D4518,'Műszaki adattábla'!F:P,11,0))</f>
        <v/>
      </c>
      <c r="I4518" s="30"/>
      <c r="J4518" s="30"/>
      <c r="K4518" s="31" t="str">
        <f>IF(D4518="","",ROUND(((F4518*I4518*'Műszaki adattábla'!$C$7/'Műszaki adattábla'!$C$8)+(G4518*I4518)+(H4518*I4518))/12*'Műszaki adattábla'!T4509,0))</f>
        <v/>
      </c>
      <c r="L4518" s="32" t="str">
        <f t="shared" si="149"/>
        <v/>
      </c>
    </row>
    <row r="4519" spans="2:12" ht="14.4" thickBot="1" x14ac:dyDescent="0.3">
      <c r="B4519" s="28" t="str">
        <f t="shared" si="148"/>
        <v/>
      </c>
      <c r="C4519" s="167" t="str">
        <f>IF(D4519="","",VLOOKUP(D4519,'Műszaki adattábla'!F:G,2,0))</f>
        <v/>
      </c>
      <c r="D4519" s="168" t="str">
        <f>IF('Műszaki adattábla'!F4510="","",'Műszaki adattábla'!F4510)</f>
        <v/>
      </c>
      <c r="E4519" s="169" t="str">
        <f>IF(D4519="","",VLOOKUP(D4519,'Műszaki adattábla'!F:R,13,0))</f>
        <v/>
      </c>
      <c r="F4519" s="29" t="str">
        <f>IF(D4519="","",VLOOKUP(D4519,'Műszaki adattábla'!F:M,8,0))</f>
        <v/>
      </c>
      <c r="G4519" s="29" t="str">
        <f>IF(D4519="","",IF('Műszaki adattábla'!L4510="20-99",IF('Műszaki adattábla'!O4510="","Nem adott meg lekötött teljesítményt",VLOOKUP(D4519,'Műszaki adattábla'!F:O,10,0)),0))</f>
        <v/>
      </c>
      <c r="H4519" s="29" t="str">
        <f>IF(D4519="","",VLOOKUP(D4519,'Műszaki adattábla'!F:P,11,0))</f>
        <v/>
      </c>
      <c r="I4519" s="30"/>
      <c r="J4519" s="30"/>
      <c r="K4519" s="31" t="str">
        <f>IF(D4519="","",ROUND(((F4519*I4519*'Műszaki adattábla'!$C$7/'Műszaki adattábla'!$C$8)+(G4519*I4519)+(H4519*I4519))/12*'Műszaki adattábla'!T4510,0))</f>
        <v/>
      </c>
      <c r="L4519" s="32" t="str">
        <f t="shared" si="149"/>
        <v/>
      </c>
    </row>
    <row r="4520" spans="2:12" ht="14.4" thickBot="1" x14ac:dyDescent="0.3">
      <c r="B4520" s="28" t="str">
        <f t="shared" si="148"/>
        <v/>
      </c>
      <c r="C4520" s="167" t="str">
        <f>IF(D4520="","",VLOOKUP(D4520,'Műszaki adattábla'!F:G,2,0))</f>
        <v/>
      </c>
      <c r="D4520" s="168" t="str">
        <f>IF('Műszaki adattábla'!F4511="","",'Műszaki adattábla'!F4511)</f>
        <v/>
      </c>
      <c r="E4520" s="169" t="str">
        <f>IF(D4520="","",VLOOKUP(D4520,'Műszaki adattábla'!F:R,13,0))</f>
        <v/>
      </c>
      <c r="F4520" s="29" t="str">
        <f>IF(D4520="","",VLOOKUP(D4520,'Műszaki adattábla'!F:M,8,0))</f>
        <v/>
      </c>
      <c r="G4520" s="29" t="str">
        <f>IF(D4520="","",IF('Műszaki adattábla'!L4511="20-99",IF('Műszaki adattábla'!O4511="","Nem adott meg lekötött teljesítményt",VLOOKUP(D4520,'Műszaki adattábla'!F:O,10,0)),0))</f>
        <v/>
      </c>
      <c r="H4520" s="29" t="str">
        <f>IF(D4520="","",VLOOKUP(D4520,'Műszaki adattábla'!F:P,11,0))</f>
        <v/>
      </c>
      <c r="I4520" s="30"/>
      <c r="J4520" s="30"/>
      <c r="K4520" s="31" t="str">
        <f>IF(D4520="","",ROUND(((F4520*I4520*'Műszaki adattábla'!$C$7/'Műszaki adattábla'!$C$8)+(G4520*I4520)+(H4520*I4520))/12*'Műszaki adattábla'!T4511,0))</f>
        <v/>
      </c>
      <c r="L4520" s="32" t="str">
        <f t="shared" si="149"/>
        <v/>
      </c>
    </row>
    <row r="4521" spans="2:12" ht="14.4" thickBot="1" x14ac:dyDescent="0.3">
      <c r="B4521" s="28" t="str">
        <f t="shared" si="148"/>
        <v/>
      </c>
      <c r="C4521" s="167" t="str">
        <f>IF(D4521="","",VLOOKUP(D4521,'Műszaki adattábla'!F:G,2,0))</f>
        <v/>
      </c>
      <c r="D4521" s="168" t="str">
        <f>IF('Műszaki adattábla'!F4512="","",'Műszaki adattábla'!F4512)</f>
        <v/>
      </c>
      <c r="E4521" s="169" t="str">
        <f>IF(D4521="","",VLOOKUP(D4521,'Műszaki adattábla'!F:R,13,0))</f>
        <v/>
      </c>
      <c r="F4521" s="29" t="str">
        <f>IF(D4521="","",VLOOKUP(D4521,'Műszaki adattábla'!F:M,8,0))</f>
        <v/>
      </c>
      <c r="G4521" s="29" t="str">
        <f>IF(D4521="","",IF('Műszaki adattábla'!L4512="20-99",IF('Műszaki adattábla'!O4512="","Nem adott meg lekötött teljesítményt",VLOOKUP(D4521,'Műszaki adattábla'!F:O,10,0)),0))</f>
        <v/>
      </c>
      <c r="H4521" s="29" t="str">
        <f>IF(D4521="","",VLOOKUP(D4521,'Műszaki adattábla'!F:P,11,0))</f>
        <v/>
      </c>
      <c r="I4521" s="30"/>
      <c r="J4521" s="30"/>
      <c r="K4521" s="31" t="str">
        <f>IF(D4521="","",ROUND(((F4521*I4521*'Műszaki adattábla'!$C$7/'Műszaki adattábla'!$C$8)+(G4521*I4521)+(H4521*I4521))/12*'Műszaki adattábla'!T4512,0))</f>
        <v/>
      </c>
      <c r="L4521" s="32" t="str">
        <f t="shared" si="149"/>
        <v/>
      </c>
    </row>
    <row r="4522" spans="2:12" ht="14.4" thickBot="1" x14ac:dyDescent="0.3">
      <c r="B4522" s="28" t="str">
        <f t="shared" si="148"/>
        <v/>
      </c>
      <c r="C4522" s="167" t="str">
        <f>IF(D4522="","",VLOOKUP(D4522,'Műszaki adattábla'!F:G,2,0))</f>
        <v/>
      </c>
      <c r="D4522" s="168" t="str">
        <f>IF('Műszaki adattábla'!F4513="","",'Műszaki adattábla'!F4513)</f>
        <v/>
      </c>
      <c r="E4522" s="169" t="str">
        <f>IF(D4522="","",VLOOKUP(D4522,'Műszaki adattábla'!F:R,13,0))</f>
        <v/>
      </c>
      <c r="F4522" s="29" t="str">
        <f>IF(D4522="","",VLOOKUP(D4522,'Műszaki adattábla'!F:M,8,0))</f>
        <v/>
      </c>
      <c r="G4522" s="29" t="str">
        <f>IF(D4522="","",IF('Műszaki adattábla'!L4513="20-99",IF('Műszaki adattábla'!O4513="","Nem adott meg lekötött teljesítményt",VLOOKUP(D4522,'Műszaki adattábla'!F:O,10,0)),0))</f>
        <v/>
      </c>
      <c r="H4522" s="29" t="str">
        <f>IF(D4522="","",VLOOKUP(D4522,'Műszaki adattábla'!F:P,11,0))</f>
        <v/>
      </c>
      <c r="I4522" s="30"/>
      <c r="J4522" s="30"/>
      <c r="K4522" s="31" t="str">
        <f>IF(D4522="","",ROUND(((F4522*I4522*'Műszaki adattábla'!$C$7/'Műszaki adattábla'!$C$8)+(G4522*I4522)+(H4522*I4522))/12*'Műszaki adattábla'!T4513,0))</f>
        <v/>
      </c>
      <c r="L4522" s="32" t="str">
        <f t="shared" si="149"/>
        <v/>
      </c>
    </row>
    <row r="4523" spans="2:12" ht="14.4" thickBot="1" x14ac:dyDescent="0.3">
      <c r="B4523" s="28" t="str">
        <f t="shared" si="148"/>
        <v/>
      </c>
      <c r="C4523" s="167" t="str">
        <f>IF(D4523="","",VLOOKUP(D4523,'Műszaki adattábla'!F:G,2,0))</f>
        <v/>
      </c>
      <c r="D4523" s="168" t="str">
        <f>IF('Műszaki adattábla'!F4514="","",'Műszaki adattábla'!F4514)</f>
        <v/>
      </c>
      <c r="E4523" s="169" t="str">
        <f>IF(D4523="","",VLOOKUP(D4523,'Műszaki adattábla'!F:R,13,0))</f>
        <v/>
      </c>
      <c r="F4523" s="29" t="str">
        <f>IF(D4523="","",VLOOKUP(D4523,'Műszaki adattábla'!F:M,8,0))</f>
        <v/>
      </c>
      <c r="G4523" s="29" t="str">
        <f>IF(D4523="","",IF('Műszaki adattábla'!L4514="20-99",IF('Műszaki adattábla'!O4514="","Nem adott meg lekötött teljesítményt",VLOOKUP(D4523,'Műszaki adattábla'!F:O,10,0)),0))</f>
        <v/>
      </c>
      <c r="H4523" s="29" t="str">
        <f>IF(D4523="","",VLOOKUP(D4523,'Műszaki adattábla'!F:P,11,0))</f>
        <v/>
      </c>
      <c r="I4523" s="30"/>
      <c r="J4523" s="30"/>
      <c r="K4523" s="31" t="str">
        <f>IF(D4523="","",ROUND(((F4523*I4523*'Műszaki adattábla'!$C$7/'Műszaki adattábla'!$C$8)+(G4523*I4523)+(H4523*I4523))/12*'Műszaki adattábla'!T4514,0))</f>
        <v/>
      </c>
      <c r="L4523" s="32" t="str">
        <f t="shared" si="149"/>
        <v/>
      </c>
    </row>
    <row r="4524" spans="2:12" ht="14.4" thickBot="1" x14ac:dyDescent="0.3">
      <c r="B4524" s="28" t="str">
        <f t="shared" si="148"/>
        <v/>
      </c>
      <c r="C4524" s="167" t="str">
        <f>IF(D4524="","",VLOOKUP(D4524,'Műszaki adattábla'!F:G,2,0))</f>
        <v/>
      </c>
      <c r="D4524" s="168" t="str">
        <f>IF('Műszaki adattábla'!F4515="","",'Műszaki adattábla'!F4515)</f>
        <v/>
      </c>
      <c r="E4524" s="169" t="str">
        <f>IF(D4524="","",VLOOKUP(D4524,'Műszaki adattábla'!F:R,13,0))</f>
        <v/>
      </c>
      <c r="F4524" s="29" t="str">
        <f>IF(D4524="","",VLOOKUP(D4524,'Műszaki adattábla'!F:M,8,0))</f>
        <v/>
      </c>
      <c r="G4524" s="29" t="str">
        <f>IF(D4524="","",IF('Műszaki adattábla'!L4515="20-99",IF('Műszaki adattábla'!O4515="","Nem adott meg lekötött teljesítményt",VLOOKUP(D4524,'Műszaki adattábla'!F:O,10,0)),0))</f>
        <v/>
      </c>
      <c r="H4524" s="29" t="str">
        <f>IF(D4524="","",VLOOKUP(D4524,'Műszaki adattábla'!F:P,11,0))</f>
        <v/>
      </c>
      <c r="I4524" s="30"/>
      <c r="J4524" s="30"/>
      <c r="K4524" s="31" t="str">
        <f>IF(D4524="","",ROUND(((F4524*I4524*'Műszaki adattábla'!$C$7/'Műszaki adattábla'!$C$8)+(G4524*I4524)+(H4524*I4524))/12*'Műszaki adattábla'!T4515,0))</f>
        <v/>
      </c>
      <c r="L4524" s="32" t="str">
        <f t="shared" si="149"/>
        <v/>
      </c>
    </row>
    <row r="4525" spans="2:12" ht="14.4" thickBot="1" x14ac:dyDescent="0.3">
      <c r="B4525" s="28" t="str">
        <f t="shared" si="148"/>
        <v/>
      </c>
      <c r="C4525" s="167" t="str">
        <f>IF(D4525="","",VLOOKUP(D4525,'Műszaki adattábla'!F:G,2,0))</f>
        <v/>
      </c>
      <c r="D4525" s="168" t="str">
        <f>IF('Műszaki adattábla'!F4516="","",'Műszaki adattábla'!F4516)</f>
        <v/>
      </c>
      <c r="E4525" s="169" t="str">
        <f>IF(D4525="","",VLOOKUP(D4525,'Műszaki adattábla'!F:R,13,0))</f>
        <v/>
      </c>
      <c r="F4525" s="29" t="str">
        <f>IF(D4525="","",VLOOKUP(D4525,'Műszaki adattábla'!F:M,8,0))</f>
        <v/>
      </c>
      <c r="G4525" s="29" t="str">
        <f>IF(D4525="","",IF('Műszaki adattábla'!L4516="20-99",IF('Műszaki adattábla'!O4516="","Nem adott meg lekötött teljesítményt",VLOOKUP(D4525,'Műszaki adattábla'!F:O,10,0)),0))</f>
        <v/>
      </c>
      <c r="H4525" s="29" t="str">
        <f>IF(D4525="","",VLOOKUP(D4525,'Műszaki adattábla'!F:P,11,0))</f>
        <v/>
      </c>
      <c r="I4525" s="30"/>
      <c r="J4525" s="30"/>
      <c r="K4525" s="31" t="str">
        <f>IF(D4525="","",ROUND(((F4525*I4525*'Műszaki adattábla'!$C$7/'Műszaki adattábla'!$C$8)+(G4525*I4525)+(H4525*I4525))/12*'Műszaki adattábla'!T4516,0))</f>
        <v/>
      </c>
      <c r="L4525" s="32" t="str">
        <f t="shared" si="149"/>
        <v/>
      </c>
    </row>
    <row r="4526" spans="2:12" ht="14.4" thickBot="1" x14ac:dyDescent="0.3">
      <c r="B4526" s="28" t="str">
        <f t="shared" si="148"/>
        <v/>
      </c>
      <c r="C4526" s="167" t="str">
        <f>IF(D4526="","",VLOOKUP(D4526,'Műszaki adattábla'!F:G,2,0))</f>
        <v/>
      </c>
      <c r="D4526" s="168" t="str">
        <f>IF('Műszaki adattábla'!F4517="","",'Műszaki adattábla'!F4517)</f>
        <v/>
      </c>
      <c r="E4526" s="169" t="str">
        <f>IF(D4526="","",VLOOKUP(D4526,'Műszaki adattábla'!F:R,13,0))</f>
        <v/>
      </c>
      <c r="F4526" s="29" t="str">
        <f>IF(D4526="","",VLOOKUP(D4526,'Műszaki adattábla'!F:M,8,0))</f>
        <v/>
      </c>
      <c r="G4526" s="29" t="str">
        <f>IF(D4526="","",IF('Műszaki adattábla'!L4517="20-99",IF('Műszaki adattábla'!O4517="","Nem adott meg lekötött teljesítményt",VLOOKUP(D4526,'Műszaki adattábla'!F:O,10,0)),0))</f>
        <v/>
      </c>
      <c r="H4526" s="29" t="str">
        <f>IF(D4526="","",VLOOKUP(D4526,'Műszaki adattábla'!F:P,11,0))</f>
        <v/>
      </c>
      <c r="I4526" s="30"/>
      <c r="J4526" s="30"/>
      <c r="K4526" s="31" t="str">
        <f>IF(D4526="","",ROUND(((F4526*I4526*'Műszaki adattábla'!$C$7/'Műszaki adattábla'!$C$8)+(G4526*I4526)+(H4526*I4526))/12*'Műszaki adattábla'!T4517,0))</f>
        <v/>
      </c>
      <c r="L4526" s="32" t="str">
        <f t="shared" si="149"/>
        <v/>
      </c>
    </row>
    <row r="4527" spans="2:12" ht="14.4" thickBot="1" x14ac:dyDescent="0.3">
      <c r="B4527" s="28" t="str">
        <f t="shared" si="148"/>
        <v/>
      </c>
      <c r="C4527" s="167" t="str">
        <f>IF(D4527="","",VLOOKUP(D4527,'Műszaki adattábla'!F:G,2,0))</f>
        <v/>
      </c>
      <c r="D4527" s="168" t="str">
        <f>IF('Műszaki adattábla'!F4518="","",'Műszaki adattábla'!F4518)</f>
        <v/>
      </c>
      <c r="E4527" s="169" t="str">
        <f>IF(D4527="","",VLOOKUP(D4527,'Műszaki adattábla'!F:R,13,0))</f>
        <v/>
      </c>
      <c r="F4527" s="29" t="str">
        <f>IF(D4527="","",VLOOKUP(D4527,'Műszaki adattábla'!F:M,8,0))</f>
        <v/>
      </c>
      <c r="G4527" s="29" t="str">
        <f>IF(D4527="","",IF('Műszaki adattábla'!L4518="20-99",IF('Műszaki adattábla'!O4518="","Nem adott meg lekötött teljesítményt",VLOOKUP(D4527,'Műszaki adattábla'!F:O,10,0)),0))</f>
        <v/>
      </c>
      <c r="H4527" s="29" t="str">
        <f>IF(D4527="","",VLOOKUP(D4527,'Műszaki adattábla'!F:P,11,0))</f>
        <v/>
      </c>
      <c r="I4527" s="30"/>
      <c r="J4527" s="30"/>
      <c r="K4527" s="31" t="str">
        <f>IF(D4527="","",ROUND(((F4527*I4527*'Műszaki adattábla'!$C$7/'Műszaki adattábla'!$C$8)+(G4527*I4527)+(H4527*I4527))/12*'Műszaki adattábla'!T4518,0))</f>
        <v/>
      </c>
      <c r="L4527" s="32" t="str">
        <f t="shared" si="149"/>
        <v/>
      </c>
    </row>
    <row r="4528" spans="2:12" ht="14.4" thickBot="1" x14ac:dyDescent="0.3">
      <c r="B4528" s="28" t="str">
        <f t="shared" si="148"/>
        <v/>
      </c>
      <c r="C4528" s="167" t="str">
        <f>IF(D4528="","",VLOOKUP(D4528,'Műszaki adattábla'!F:G,2,0))</f>
        <v/>
      </c>
      <c r="D4528" s="168" t="str">
        <f>IF('Műszaki adattábla'!F4519="","",'Műszaki adattábla'!F4519)</f>
        <v/>
      </c>
      <c r="E4528" s="169" t="str">
        <f>IF(D4528="","",VLOOKUP(D4528,'Műszaki adattábla'!F:R,13,0))</f>
        <v/>
      </c>
      <c r="F4528" s="29" t="str">
        <f>IF(D4528="","",VLOOKUP(D4528,'Műszaki adattábla'!F:M,8,0))</f>
        <v/>
      </c>
      <c r="G4528" s="29" t="str">
        <f>IF(D4528="","",IF('Műszaki adattábla'!L4519="20-99",IF('Műszaki adattábla'!O4519="","Nem adott meg lekötött teljesítményt",VLOOKUP(D4528,'Műszaki adattábla'!F:O,10,0)),0))</f>
        <v/>
      </c>
      <c r="H4528" s="29" t="str">
        <f>IF(D4528="","",VLOOKUP(D4528,'Műszaki adattábla'!F:P,11,0))</f>
        <v/>
      </c>
      <c r="I4528" s="30"/>
      <c r="J4528" s="30"/>
      <c r="K4528" s="31" t="str">
        <f>IF(D4528="","",ROUND(((F4528*I4528*'Műszaki adattábla'!$C$7/'Műszaki adattábla'!$C$8)+(G4528*I4528)+(H4528*I4528))/12*'Műszaki adattábla'!T4519,0))</f>
        <v/>
      </c>
      <c r="L4528" s="32" t="str">
        <f t="shared" si="149"/>
        <v/>
      </c>
    </row>
    <row r="4529" spans="2:12" ht="14.4" thickBot="1" x14ac:dyDescent="0.3">
      <c r="B4529" s="28" t="str">
        <f t="shared" si="148"/>
        <v/>
      </c>
      <c r="C4529" s="167" t="str">
        <f>IF(D4529="","",VLOOKUP(D4529,'Műszaki adattábla'!F:G,2,0))</f>
        <v/>
      </c>
      <c r="D4529" s="168" t="str">
        <f>IF('Műszaki adattábla'!F4520="","",'Műszaki adattábla'!F4520)</f>
        <v/>
      </c>
      <c r="E4529" s="169" t="str">
        <f>IF(D4529="","",VLOOKUP(D4529,'Műszaki adattábla'!F:R,13,0))</f>
        <v/>
      </c>
      <c r="F4529" s="29" t="str">
        <f>IF(D4529="","",VLOOKUP(D4529,'Műszaki adattábla'!F:M,8,0))</f>
        <v/>
      </c>
      <c r="G4529" s="29" t="str">
        <f>IF(D4529="","",IF('Műszaki adattábla'!L4520="20-99",IF('Műszaki adattábla'!O4520="","Nem adott meg lekötött teljesítményt",VLOOKUP(D4529,'Műszaki adattábla'!F:O,10,0)),0))</f>
        <v/>
      </c>
      <c r="H4529" s="29" t="str">
        <f>IF(D4529="","",VLOOKUP(D4529,'Műszaki adattábla'!F:P,11,0))</f>
        <v/>
      </c>
      <c r="I4529" s="30"/>
      <c r="J4529" s="30"/>
      <c r="K4529" s="31" t="str">
        <f>IF(D4529="","",ROUND(((F4529*I4529*'Műszaki adattábla'!$C$7/'Műszaki adattábla'!$C$8)+(G4529*I4529)+(H4529*I4529))/12*'Műszaki adattábla'!T4520,0))</f>
        <v/>
      </c>
      <c r="L4529" s="32" t="str">
        <f t="shared" si="149"/>
        <v/>
      </c>
    </row>
    <row r="4530" spans="2:12" ht="14.4" thickBot="1" x14ac:dyDescent="0.3">
      <c r="B4530" s="28" t="str">
        <f t="shared" si="148"/>
        <v/>
      </c>
      <c r="C4530" s="167" t="str">
        <f>IF(D4530="","",VLOOKUP(D4530,'Műszaki adattábla'!F:G,2,0))</f>
        <v/>
      </c>
      <c r="D4530" s="168" t="str">
        <f>IF('Műszaki adattábla'!F4521="","",'Műszaki adattábla'!F4521)</f>
        <v/>
      </c>
      <c r="E4530" s="169" t="str">
        <f>IF(D4530="","",VLOOKUP(D4530,'Műszaki adattábla'!F:R,13,0))</f>
        <v/>
      </c>
      <c r="F4530" s="29" t="str">
        <f>IF(D4530="","",VLOOKUP(D4530,'Műszaki adattábla'!F:M,8,0))</f>
        <v/>
      </c>
      <c r="G4530" s="29" t="str">
        <f>IF(D4530="","",IF('Műszaki adattábla'!L4521="20-99",IF('Műszaki adattábla'!O4521="","Nem adott meg lekötött teljesítményt",VLOOKUP(D4530,'Műszaki adattábla'!F:O,10,0)),0))</f>
        <v/>
      </c>
      <c r="H4530" s="29" t="str">
        <f>IF(D4530="","",VLOOKUP(D4530,'Műszaki adattábla'!F:P,11,0))</f>
        <v/>
      </c>
      <c r="I4530" s="30"/>
      <c r="J4530" s="30"/>
      <c r="K4530" s="31" t="str">
        <f>IF(D4530="","",ROUND(((F4530*I4530*'Műszaki adattábla'!$C$7/'Műszaki adattábla'!$C$8)+(G4530*I4530)+(H4530*I4530))/12*'Műszaki adattábla'!T4521,0))</f>
        <v/>
      </c>
      <c r="L4530" s="32" t="str">
        <f t="shared" si="149"/>
        <v/>
      </c>
    </row>
    <row r="4531" spans="2:12" ht="14.4" thickBot="1" x14ac:dyDescent="0.3">
      <c r="B4531" s="28" t="str">
        <f t="shared" si="148"/>
        <v/>
      </c>
      <c r="C4531" s="167" t="str">
        <f>IF(D4531="","",VLOOKUP(D4531,'Műszaki adattábla'!F:G,2,0))</f>
        <v/>
      </c>
      <c r="D4531" s="168" t="str">
        <f>IF('Műszaki adattábla'!F4522="","",'Műszaki adattábla'!F4522)</f>
        <v/>
      </c>
      <c r="E4531" s="169" t="str">
        <f>IF(D4531="","",VLOOKUP(D4531,'Műszaki adattábla'!F:R,13,0))</f>
        <v/>
      </c>
      <c r="F4531" s="29" t="str">
        <f>IF(D4531="","",VLOOKUP(D4531,'Műszaki adattábla'!F:M,8,0))</f>
        <v/>
      </c>
      <c r="G4531" s="29" t="str">
        <f>IF(D4531="","",IF('Műszaki adattábla'!L4522="20-99",IF('Műszaki adattábla'!O4522="","Nem adott meg lekötött teljesítményt",VLOOKUP(D4531,'Műszaki adattábla'!F:O,10,0)),0))</f>
        <v/>
      </c>
      <c r="H4531" s="29" t="str">
        <f>IF(D4531="","",VLOOKUP(D4531,'Műszaki adattábla'!F:P,11,0))</f>
        <v/>
      </c>
      <c r="I4531" s="30"/>
      <c r="J4531" s="30"/>
      <c r="K4531" s="31" t="str">
        <f>IF(D4531="","",ROUND(((F4531*I4531*'Műszaki adattábla'!$C$7/'Műszaki adattábla'!$C$8)+(G4531*I4531)+(H4531*I4531))/12*'Műszaki adattábla'!T4522,0))</f>
        <v/>
      </c>
      <c r="L4531" s="32" t="str">
        <f t="shared" si="149"/>
        <v/>
      </c>
    </row>
    <row r="4532" spans="2:12" ht="14.4" thickBot="1" x14ac:dyDescent="0.3">
      <c r="B4532" s="28" t="str">
        <f t="shared" si="148"/>
        <v/>
      </c>
      <c r="C4532" s="167" t="str">
        <f>IF(D4532="","",VLOOKUP(D4532,'Műszaki adattábla'!F:G,2,0))</f>
        <v/>
      </c>
      <c r="D4532" s="168" t="str">
        <f>IF('Műszaki adattábla'!F4523="","",'Műszaki adattábla'!F4523)</f>
        <v/>
      </c>
      <c r="E4532" s="169" t="str">
        <f>IF(D4532="","",VLOOKUP(D4532,'Műszaki adattábla'!F:R,13,0))</f>
        <v/>
      </c>
      <c r="F4532" s="29" t="str">
        <f>IF(D4532="","",VLOOKUP(D4532,'Műszaki adattábla'!F:M,8,0))</f>
        <v/>
      </c>
      <c r="G4532" s="29" t="str">
        <f>IF(D4532="","",IF('Műszaki adattábla'!L4523="20-99",IF('Műszaki adattábla'!O4523="","Nem adott meg lekötött teljesítményt",VLOOKUP(D4532,'Műszaki adattábla'!F:O,10,0)),0))</f>
        <v/>
      </c>
      <c r="H4532" s="29" t="str">
        <f>IF(D4532="","",VLOOKUP(D4532,'Műszaki adattábla'!F:P,11,0))</f>
        <v/>
      </c>
      <c r="I4532" s="30"/>
      <c r="J4532" s="30"/>
      <c r="K4532" s="31" t="str">
        <f>IF(D4532="","",ROUND(((F4532*I4532*'Műszaki adattábla'!$C$7/'Műszaki adattábla'!$C$8)+(G4532*I4532)+(H4532*I4532))/12*'Műszaki adattábla'!T4523,0))</f>
        <v/>
      </c>
      <c r="L4532" s="32" t="str">
        <f t="shared" si="149"/>
        <v/>
      </c>
    </row>
    <row r="4533" spans="2:12" ht="14.4" thickBot="1" x14ac:dyDescent="0.3">
      <c r="B4533" s="28" t="str">
        <f t="shared" si="148"/>
        <v/>
      </c>
      <c r="C4533" s="167" t="str">
        <f>IF(D4533="","",VLOOKUP(D4533,'Műszaki adattábla'!F:G,2,0))</f>
        <v/>
      </c>
      <c r="D4533" s="168" t="str">
        <f>IF('Műszaki adattábla'!F4524="","",'Műszaki adattábla'!F4524)</f>
        <v/>
      </c>
      <c r="E4533" s="169" t="str">
        <f>IF(D4533="","",VLOOKUP(D4533,'Műszaki adattábla'!F:R,13,0))</f>
        <v/>
      </c>
      <c r="F4533" s="29" t="str">
        <f>IF(D4533="","",VLOOKUP(D4533,'Műszaki adattábla'!F:M,8,0))</f>
        <v/>
      </c>
      <c r="G4533" s="29" t="str">
        <f>IF(D4533="","",IF('Műszaki adattábla'!L4524="20-99",IF('Műszaki adattábla'!O4524="","Nem adott meg lekötött teljesítményt",VLOOKUP(D4533,'Műszaki adattábla'!F:O,10,0)),0))</f>
        <v/>
      </c>
      <c r="H4533" s="29" t="str">
        <f>IF(D4533="","",VLOOKUP(D4533,'Műszaki adattábla'!F:P,11,0))</f>
        <v/>
      </c>
      <c r="I4533" s="30"/>
      <c r="J4533" s="30"/>
      <c r="K4533" s="31" t="str">
        <f>IF(D4533="","",ROUND(((F4533*I4533*'Műszaki adattábla'!$C$7/'Műszaki adattábla'!$C$8)+(G4533*I4533)+(H4533*I4533))/12*'Műszaki adattábla'!T4524,0))</f>
        <v/>
      </c>
      <c r="L4533" s="32" t="str">
        <f t="shared" si="149"/>
        <v/>
      </c>
    </row>
    <row r="4534" spans="2:12" ht="14.4" thickBot="1" x14ac:dyDescent="0.3">
      <c r="B4534" s="28" t="str">
        <f t="shared" si="148"/>
        <v/>
      </c>
      <c r="C4534" s="167" t="str">
        <f>IF(D4534="","",VLOOKUP(D4534,'Műszaki adattábla'!F:G,2,0))</f>
        <v/>
      </c>
      <c r="D4534" s="168" t="str">
        <f>IF('Műszaki adattábla'!F4525="","",'Műszaki adattábla'!F4525)</f>
        <v/>
      </c>
      <c r="E4534" s="169" t="str">
        <f>IF(D4534="","",VLOOKUP(D4534,'Műszaki adattábla'!F:R,13,0))</f>
        <v/>
      </c>
      <c r="F4534" s="29" t="str">
        <f>IF(D4534="","",VLOOKUP(D4534,'Műszaki adattábla'!F:M,8,0))</f>
        <v/>
      </c>
      <c r="G4534" s="29" t="str">
        <f>IF(D4534="","",IF('Műszaki adattábla'!L4525="20-99",IF('Műszaki adattábla'!O4525="","Nem adott meg lekötött teljesítményt",VLOOKUP(D4534,'Műszaki adattábla'!F:O,10,0)),0))</f>
        <v/>
      </c>
      <c r="H4534" s="29" t="str">
        <f>IF(D4534="","",VLOOKUP(D4534,'Műszaki adattábla'!F:P,11,0))</f>
        <v/>
      </c>
      <c r="I4534" s="30"/>
      <c r="J4534" s="30"/>
      <c r="K4534" s="31" t="str">
        <f>IF(D4534="","",ROUND(((F4534*I4534*'Műszaki adattábla'!$C$7/'Műszaki adattábla'!$C$8)+(G4534*I4534)+(H4534*I4534))/12*'Műszaki adattábla'!T4525,0))</f>
        <v/>
      </c>
      <c r="L4534" s="32" t="str">
        <f t="shared" si="149"/>
        <v/>
      </c>
    </row>
    <row r="4535" spans="2:12" ht="14.4" thickBot="1" x14ac:dyDescent="0.3">
      <c r="B4535" s="28" t="str">
        <f t="shared" si="148"/>
        <v/>
      </c>
      <c r="C4535" s="167" t="str">
        <f>IF(D4535="","",VLOOKUP(D4535,'Műszaki adattábla'!F:G,2,0))</f>
        <v/>
      </c>
      <c r="D4535" s="168" t="str">
        <f>IF('Műszaki adattábla'!F4526="","",'Műszaki adattábla'!F4526)</f>
        <v/>
      </c>
      <c r="E4535" s="169" t="str">
        <f>IF(D4535="","",VLOOKUP(D4535,'Műszaki adattábla'!F:R,13,0))</f>
        <v/>
      </c>
      <c r="F4535" s="29" t="str">
        <f>IF(D4535="","",VLOOKUP(D4535,'Műszaki adattábla'!F:M,8,0))</f>
        <v/>
      </c>
      <c r="G4535" s="29" t="str">
        <f>IF(D4535="","",IF('Műszaki adattábla'!L4526="20-99",IF('Műszaki adattábla'!O4526="","Nem adott meg lekötött teljesítményt",VLOOKUP(D4535,'Műszaki adattábla'!F:O,10,0)),0))</f>
        <v/>
      </c>
      <c r="H4535" s="29" t="str">
        <f>IF(D4535="","",VLOOKUP(D4535,'Műszaki adattábla'!F:P,11,0))</f>
        <v/>
      </c>
      <c r="I4535" s="30"/>
      <c r="J4535" s="30"/>
      <c r="K4535" s="31" t="str">
        <f>IF(D4535="","",ROUND(((F4535*I4535*'Műszaki adattábla'!$C$7/'Műszaki adattábla'!$C$8)+(G4535*I4535)+(H4535*I4535))/12*'Műszaki adattábla'!T4526,0))</f>
        <v/>
      </c>
      <c r="L4535" s="32" t="str">
        <f t="shared" si="149"/>
        <v/>
      </c>
    </row>
    <row r="4536" spans="2:12" ht="14.4" thickBot="1" x14ac:dyDescent="0.3">
      <c r="B4536" s="28" t="str">
        <f t="shared" si="148"/>
        <v/>
      </c>
      <c r="C4536" s="167" t="str">
        <f>IF(D4536="","",VLOOKUP(D4536,'Műszaki adattábla'!F:G,2,0))</f>
        <v/>
      </c>
      <c r="D4536" s="168" t="str">
        <f>IF('Műszaki adattábla'!F4527="","",'Műszaki adattábla'!F4527)</f>
        <v/>
      </c>
      <c r="E4536" s="169" t="str">
        <f>IF(D4536="","",VLOOKUP(D4536,'Műszaki adattábla'!F:R,13,0))</f>
        <v/>
      </c>
      <c r="F4536" s="29" t="str">
        <f>IF(D4536="","",VLOOKUP(D4536,'Műszaki adattábla'!F:M,8,0))</f>
        <v/>
      </c>
      <c r="G4536" s="29" t="str">
        <f>IF(D4536="","",IF('Műszaki adattábla'!L4527="20-99",IF('Műszaki adattábla'!O4527="","Nem adott meg lekötött teljesítményt",VLOOKUP(D4536,'Műszaki adattábla'!F:O,10,0)),0))</f>
        <v/>
      </c>
      <c r="H4536" s="29" t="str">
        <f>IF(D4536="","",VLOOKUP(D4536,'Műszaki adattábla'!F:P,11,0))</f>
        <v/>
      </c>
      <c r="I4536" s="30"/>
      <c r="J4536" s="30"/>
      <c r="K4536" s="31" t="str">
        <f>IF(D4536="","",ROUND(((F4536*I4536*'Műszaki adattábla'!$C$7/'Műszaki adattábla'!$C$8)+(G4536*I4536)+(H4536*I4536))/12*'Műszaki adattábla'!T4527,0))</f>
        <v/>
      </c>
      <c r="L4536" s="32" t="str">
        <f t="shared" si="149"/>
        <v/>
      </c>
    </row>
    <row r="4537" spans="2:12" ht="14.4" thickBot="1" x14ac:dyDescent="0.3">
      <c r="B4537" s="28" t="str">
        <f t="shared" si="148"/>
        <v/>
      </c>
      <c r="C4537" s="167" t="str">
        <f>IF(D4537="","",VLOOKUP(D4537,'Műszaki adattábla'!F:G,2,0))</f>
        <v/>
      </c>
      <c r="D4537" s="168" t="str">
        <f>IF('Műszaki adattábla'!F4528="","",'Műszaki adattábla'!F4528)</f>
        <v/>
      </c>
      <c r="E4537" s="169" t="str">
        <f>IF(D4537="","",VLOOKUP(D4537,'Műszaki adattábla'!F:R,13,0))</f>
        <v/>
      </c>
      <c r="F4537" s="29" t="str">
        <f>IF(D4537="","",VLOOKUP(D4537,'Műszaki adattábla'!F:M,8,0))</f>
        <v/>
      </c>
      <c r="G4537" s="29" t="str">
        <f>IF(D4537="","",IF('Műszaki adattábla'!L4528="20-99",IF('Műszaki adattábla'!O4528="","Nem adott meg lekötött teljesítményt",VLOOKUP(D4537,'Műszaki adattábla'!F:O,10,0)),0))</f>
        <v/>
      </c>
      <c r="H4537" s="29" t="str">
        <f>IF(D4537="","",VLOOKUP(D4537,'Műszaki adattábla'!F:P,11,0))</f>
        <v/>
      </c>
      <c r="I4537" s="30"/>
      <c r="J4537" s="30"/>
      <c r="K4537" s="31" t="str">
        <f>IF(D4537="","",ROUND(((F4537*I4537*'Műszaki adattábla'!$C$7/'Műszaki adattábla'!$C$8)+(G4537*I4537)+(H4537*I4537))/12*'Műszaki adattábla'!T4528,0))</f>
        <v/>
      </c>
      <c r="L4537" s="32" t="str">
        <f t="shared" si="149"/>
        <v/>
      </c>
    </row>
    <row r="4538" spans="2:12" ht="14.4" thickBot="1" x14ac:dyDescent="0.3">
      <c r="B4538" s="28" t="str">
        <f t="shared" si="148"/>
        <v/>
      </c>
      <c r="C4538" s="167" t="str">
        <f>IF(D4538="","",VLOOKUP(D4538,'Műszaki adattábla'!F:G,2,0))</f>
        <v/>
      </c>
      <c r="D4538" s="168" t="str">
        <f>IF('Műszaki adattábla'!F4529="","",'Műszaki adattábla'!F4529)</f>
        <v/>
      </c>
      <c r="E4538" s="169" t="str">
        <f>IF(D4538="","",VLOOKUP(D4538,'Műszaki adattábla'!F:R,13,0))</f>
        <v/>
      </c>
      <c r="F4538" s="29" t="str">
        <f>IF(D4538="","",VLOOKUP(D4538,'Műszaki adattábla'!F:M,8,0))</f>
        <v/>
      </c>
      <c r="G4538" s="29" t="str">
        <f>IF(D4538="","",IF('Műszaki adattábla'!L4529="20-99",IF('Műszaki adattábla'!O4529="","Nem adott meg lekötött teljesítményt",VLOOKUP(D4538,'Műszaki adattábla'!F:O,10,0)),0))</f>
        <v/>
      </c>
      <c r="H4538" s="29" t="str">
        <f>IF(D4538="","",VLOOKUP(D4538,'Műszaki adattábla'!F:P,11,0))</f>
        <v/>
      </c>
      <c r="I4538" s="30"/>
      <c r="J4538" s="30"/>
      <c r="K4538" s="31" t="str">
        <f>IF(D4538="","",ROUND(((F4538*I4538*'Műszaki adattábla'!$C$7/'Műszaki adattábla'!$C$8)+(G4538*I4538)+(H4538*I4538))/12*'Műszaki adattábla'!T4529,0))</f>
        <v/>
      </c>
      <c r="L4538" s="32" t="str">
        <f t="shared" si="149"/>
        <v/>
      </c>
    </row>
    <row r="4539" spans="2:12" ht="14.4" thickBot="1" x14ac:dyDescent="0.3">
      <c r="B4539" s="28" t="str">
        <f t="shared" si="148"/>
        <v/>
      </c>
      <c r="C4539" s="167" t="str">
        <f>IF(D4539="","",VLOOKUP(D4539,'Műszaki adattábla'!F:G,2,0))</f>
        <v/>
      </c>
      <c r="D4539" s="168" t="str">
        <f>IF('Műszaki adattábla'!F4530="","",'Műszaki adattábla'!F4530)</f>
        <v/>
      </c>
      <c r="E4539" s="169" t="str">
        <f>IF(D4539="","",VLOOKUP(D4539,'Műszaki adattábla'!F:R,13,0))</f>
        <v/>
      </c>
      <c r="F4539" s="29" t="str">
        <f>IF(D4539="","",VLOOKUP(D4539,'Műszaki adattábla'!F:M,8,0))</f>
        <v/>
      </c>
      <c r="G4539" s="29" t="str">
        <f>IF(D4539="","",IF('Műszaki adattábla'!L4530="20-99",IF('Műszaki adattábla'!O4530="","Nem adott meg lekötött teljesítményt",VLOOKUP(D4539,'Műszaki adattábla'!F:O,10,0)),0))</f>
        <v/>
      </c>
      <c r="H4539" s="29" t="str">
        <f>IF(D4539="","",VLOOKUP(D4539,'Műszaki adattábla'!F:P,11,0))</f>
        <v/>
      </c>
      <c r="I4539" s="30"/>
      <c r="J4539" s="30"/>
      <c r="K4539" s="31" t="str">
        <f>IF(D4539="","",ROUND(((F4539*I4539*'Műszaki adattábla'!$C$7/'Műszaki adattábla'!$C$8)+(G4539*I4539)+(H4539*I4539))/12*'Műszaki adattábla'!T4530,0))</f>
        <v/>
      </c>
      <c r="L4539" s="32" t="str">
        <f t="shared" si="149"/>
        <v/>
      </c>
    </row>
    <row r="4540" spans="2:12" ht="14.4" thickBot="1" x14ac:dyDescent="0.3">
      <c r="B4540" s="28" t="str">
        <f t="shared" si="148"/>
        <v/>
      </c>
      <c r="C4540" s="167" t="str">
        <f>IF(D4540="","",VLOOKUP(D4540,'Műszaki adattábla'!F:G,2,0))</f>
        <v/>
      </c>
      <c r="D4540" s="168" t="str">
        <f>IF('Műszaki adattábla'!F4531="","",'Műszaki adattábla'!F4531)</f>
        <v/>
      </c>
      <c r="E4540" s="169" t="str">
        <f>IF(D4540="","",VLOOKUP(D4540,'Műszaki adattábla'!F:R,13,0))</f>
        <v/>
      </c>
      <c r="F4540" s="29" t="str">
        <f>IF(D4540="","",VLOOKUP(D4540,'Műszaki adattábla'!F:M,8,0))</f>
        <v/>
      </c>
      <c r="G4540" s="29" t="str">
        <f>IF(D4540="","",IF('Műszaki adattábla'!L4531="20-99",IF('Műszaki adattábla'!O4531="","Nem adott meg lekötött teljesítményt",VLOOKUP(D4540,'Műszaki adattábla'!F:O,10,0)),0))</f>
        <v/>
      </c>
      <c r="H4540" s="29" t="str">
        <f>IF(D4540="","",VLOOKUP(D4540,'Műszaki adattábla'!F:P,11,0))</f>
        <v/>
      </c>
      <c r="I4540" s="30"/>
      <c r="J4540" s="30"/>
      <c r="K4540" s="31" t="str">
        <f>IF(D4540="","",ROUND(((F4540*I4540*'Műszaki adattábla'!$C$7/'Műszaki adattábla'!$C$8)+(G4540*I4540)+(H4540*I4540))/12*'Műszaki adattábla'!T4531,0))</f>
        <v/>
      </c>
      <c r="L4540" s="32" t="str">
        <f t="shared" si="149"/>
        <v/>
      </c>
    </row>
    <row r="4541" spans="2:12" ht="14.4" thickBot="1" x14ac:dyDescent="0.3">
      <c r="B4541" s="28" t="str">
        <f t="shared" si="148"/>
        <v/>
      </c>
      <c r="C4541" s="167" t="str">
        <f>IF(D4541="","",VLOOKUP(D4541,'Műszaki adattábla'!F:G,2,0))</f>
        <v/>
      </c>
      <c r="D4541" s="168" t="str">
        <f>IF('Műszaki adattábla'!F4532="","",'Műszaki adattábla'!F4532)</f>
        <v/>
      </c>
      <c r="E4541" s="169" t="str">
        <f>IF(D4541="","",VLOOKUP(D4541,'Műszaki adattábla'!F:R,13,0))</f>
        <v/>
      </c>
      <c r="F4541" s="29" t="str">
        <f>IF(D4541="","",VLOOKUP(D4541,'Műszaki adattábla'!F:M,8,0))</f>
        <v/>
      </c>
      <c r="G4541" s="29" t="str">
        <f>IF(D4541="","",IF('Műszaki adattábla'!L4532="20-99",IF('Műszaki adattábla'!O4532="","Nem adott meg lekötött teljesítményt",VLOOKUP(D4541,'Műszaki adattábla'!F:O,10,0)),0))</f>
        <v/>
      </c>
      <c r="H4541" s="29" t="str">
        <f>IF(D4541="","",VLOOKUP(D4541,'Műszaki adattábla'!F:P,11,0))</f>
        <v/>
      </c>
      <c r="I4541" s="30"/>
      <c r="J4541" s="30"/>
      <c r="K4541" s="31" t="str">
        <f>IF(D4541="","",ROUND(((F4541*I4541*'Műszaki adattábla'!$C$7/'Műszaki adattábla'!$C$8)+(G4541*I4541)+(H4541*I4541))/12*'Műszaki adattábla'!T4532,0))</f>
        <v/>
      </c>
      <c r="L4541" s="32" t="str">
        <f t="shared" si="149"/>
        <v/>
      </c>
    </row>
    <row r="4542" spans="2:12" ht="14.4" thickBot="1" x14ac:dyDescent="0.3">
      <c r="B4542" s="28" t="str">
        <f t="shared" si="148"/>
        <v/>
      </c>
      <c r="C4542" s="167" t="str">
        <f>IF(D4542="","",VLOOKUP(D4542,'Műszaki adattábla'!F:G,2,0))</f>
        <v/>
      </c>
      <c r="D4542" s="168" t="str">
        <f>IF('Műszaki adattábla'!F4533="","",'Műszaki adattábla'!F4533)</f>
        <v/>
      </c>
      <c r="E4542" s="169" t="str">
        <f>IF(D4542="","",VLOOKUP(D4542,'Műszaki adattábla'!F:R,13,0))</f>
        <v/>
      </c>
      <c r="F4542" s="29" t="str">
        <f>IF(D4542="","",VLOOKUP(D4542,'Műszaki adattábla'!F:M,8,0))</f>
        <v/>
      </c>
      <c r="G4542" s="29" t="str">
        <f>IF(D4542="","",IF('Műszaki adattábla'!L4533="20-99",IF('Műszaki adattábla'!O4533="","Nem adott meg lekötött teljesítményt",VLOOKUP(D4542,'Műszaki adattábla'!F:O,10,0)),0))</f>
        <v/>
      </c>
      <c r="H4542" s="29" t="str">
        <f>IF(D4542="","",VLOOKUP(D4542,'Műszaki adattábla'!F:P,11,0))</f>
        <v/>
      </c>
      <c r="I4542" s="30"/>
      <c r="J4542" s="30"/>
      <c r="K4542" s="31" t="str">
        <f>IF(D4542="","",ROUND(((F4542*I4542*'Műszaki adattábla'!$C$7/'Műszaki adattábla'!$C$8)+(G4542*I4542)+(H4542*I4542))/12*'Műszaki adattábla'!T4533,0))</f>
        <v/>
      </c>
      <c r="L4542" s="32" t="str">
        <f t="shared" si="149"/>
        <v/>
      </c>
    </row>
    <row r="4543" spans="2:12" ht="14.4" thickBot="1" x14ac:dyDescent="0.3">
      <c r="B4543" s="28" t="str">
        <f t="shared" si="148"/>
        <v/>
      </c>
      <c r="C4543" s="167" t="str">
        <f>IF(D4543="","",VLOOKUP(D4543,'Műszaki adattábla'!F:G,2,0))</f>
        <v/>
      </c>
      <c r="D4543" s="168" t="str">
        <f>IF('Műszaki adattábla'!F4534="","",'Műszaki adattábla'!F4534)</f>
        <v/>
      </c>
      <c r="E4543" s="169" t="str">
        <f>IF(D4543="","",VLOOKUP(D4543,'Műszaki adattábla'!F:R,13,0))</f>
        <v/>
      </c>
      <c r="F4543" s="29" t="str">
        <f>IF(D4543="","",VLOOKUP(D4543,'Műszaki adattábla'!F:M,8,0))</f>
        <v/>
      </c>
      <c r="G4543" s="29" t="str">
        <f>IF(D4543="","",IF('Műszaki adattábla'!L4534="20-99",IF('Műszaki adattábla'!O4534="","Nem adott meg lekötött teljesítményt",VLOOKUP(D4543,'Műszaki adattábla'!F:O,10,0)),0))</f>
        <v/>
      </c>
      <c r="H4543" s="29" t="str">
        <f>IF(D4543="","",VLOOKUP(D4543,'Műszaki adattábla'!F:P,11,0))</f>
        <v/>
      </c>
      <c r="I4543" s="30"/>
      <c r="J4543" s="30"/>
      <c r="K4543" s="31" t="str">
        <f>IF(D4543="","",ROUND(((F4543*I4543*'Műszaki adattábla'!$C$7/'Műszaki adattábla'!$C$8)+(G4543*I4543)+(H4543*I4543))/12*'Műszaki adattábla'!T4534,0))</f>
        <v/>
      </c>
      <c r="L4543" s="32" t="str">
        <f t="shared" si="149"/>
        <v/>
      </c>
    </row>
    <row r="4544" spans="2:12" ht="14.4" thickBot="1" x14ac:dyDescent="0.3">
      <c r="B4544" s="28" t="str">
        <f t="shared" si="148"/>
        <v/>
      </c>
      <c r="C4544" s="167" t="str">
        <f>IF(D4544="","",VLOOKUP(D4544,'Műszaki adattábla'!F:G,2,0))</f>
        <v/>
      </c>
      <c r="D4544" s="168" t="str">
        <f>IF('Műszaki adattábla'!F4535="","",'Műszaki adattábla'!F4535)</f>
        <v/>
      </c>
      <c r="E4544" s="169" t="str">
        <f>IF(D4544="","",VLOOKUP(D4544,'Műszaki adattábla'!F:R,13,0))</f>
        <v/>
      </c>
      <c r="F4544" s="29" t="str">
        <f>IF(D4544="","",VLOOKUP(D4544,'Műszaki adattábla'!F:M,8,0))</f>
        <v/>
      </c>
      <c r="G4544" s="29" t="str">
        <f>IF(D4544="","",IF('Műszaki adattábla'!L4535="20-99",IF('Műszaki adattábla'!O4535="","Nem adott meg lekötött teljesítményt",VLOOKUP(D4544,'Műszaki adattábla'!F:O,10,0)),0))</f>
        <v/>
      </c>
      <c r="H4544" s="29" t="str">
        <f>IF(D4544="","",VLOOKUP(D4544,'Műszaki adattábla'!F:P,11,0))</f>
        <v/>
      </c>
      <c r="I4544" s="30"/>
      <c r="J4544" s="30"/>
      <c r="K4544" s="31" t="str">
        <f>IF(D4544="","",ROUND(((F4544*I4544*'Műszaki adattábla'!$C$7/'Műszaki adattábla'!$C$8)+(G4544*I4544)+(H4544*I4544))/12*'Műszaki adattábla'!T4535,0))</f>
        <v/>
      </c>
      <c r="L4544" s="32" t="str">
        <f t="shared" si="149"/>
        <v/>
      </c>
    </row>
    <row r="4545" spans="2:12" ht="14.4" thickBot="1" x14ac:dyDescent="0.3">
      <c r="B4545" s="28" t="str">
        <f t="shared" si="148"/>
        <v/>
      </c>
      <c r="C4545" s="167" t="str">
        <f>IF(D4545="","",VLOOKUP(D4545,'Műszaki adattábla'!F:G,2,0))</f>
        <v/>
      </c>
      <c r="D4545" s="168" t="str">
        <f>IF('Műszaki adattábla'!F4536="","",'Műszaki adattábla'!F4536)</f>
        <v/>
      </c>
      <c r="E4545" s="169" t="str">
        <f>IF(D4545="","",VLOOKUP(D4545,'Műszaki adattábla'!F:R,13,0))</f>
        <v/>
      </c>
      <c r="F4545" s="29" t="str">
        <f>IF(D4545="","",VLOOKUP(D4545,'Műszaki adattábla'!F:M,8,0))</f>
        <v/>
      </c>
      <c r="G4545" s="29" t="str">
        <f>IF(D4545="","",IF('Műszaki adattábla'!L4536="20-99",IF('Műszaki adattábla'!O4536="","Nem adott meg lekötött teljesítményt",VLOOKUP(D4545,'Műszaki adattábla'!F:O,10,0)),0))</f>
        <v/>
      </c>
      <c r="H4545" s="29" t="str">
        <f>IF(D4545="","",VLOOKUP(D4545,'Műszaki adattábla'!F:P,11,0))</f>
        <v/>
      </c>
      <c r="I4545" s="30"/>
      <c r="J4545" s="30"/>
      <c r="K4545" s="31" t="str">
        <f>IF(D4545="","",ROUND(((F4545*I4545*'Műszaki adattábla'!$C$7/'Műszaki adattábla'!$C$8)+(G4545*I4545)+(H4545*I4545))/12*'Műszaki adattábla'!T4536,0))</f>
        <v/>
      </c>
      <c r="L4545" s="32" t="str">
        <f t="shared" si="149"/>
        <v/>
      </c>
    </row>
    <row r="4546" spans="2:12" ht="14.4" thickBot="1" x14ac:dyDescent="0.3">
      <c r="B4546" s="28" t="str">
        <f t="shared" si="148"/>
        <v/>
      </c>
      <c r="C4546" s="167" t="str">
        <f>IF(D4546="","",VLOOKUP(D4546,'Műszaki adattábla'!F:G,2,0))</f>
        <v/>
      </c>
      <c r="D4546" s="168" t="str">
        <f>IF('Műszaki adattábla'!F4537="","",'Műszaki adattábla'!F4537)</f>
        <v/>
      </c>
      <c r="E4546" s="169" t="str">
        <f>IF(D4546="","",VLOOKUP(D4546,'Műszaki adattábla'!F:R,13,0))</f>
        <v/>
      </c>
      <c r="F4546" s="29" t="str">
        <f>IF(D4546="","",VLOOKUP(D4546,'Műszaki adattábla'!F:M,8,0))</f>
        <v/>
      </c>
      <c r="G4546" s="29" t="str">
        <f>IF(D4546="","",IF('Műszaki adattábla'!L4537="20-99",IF('Műszaki adattábla'!O4537="","Nem adott meg lekötött teljesítményt",VLOOKUP(D4546,'Műszaki adattábla'!F:O,10,0)),0))</f>
        <v/>
      </c>
      <c r="H4546" s="29" t="str">
        <f>IF(D4546="","",VLOOKUP(D4546,'Műszaki adattábla'!F:P,11,0))</f>
        <v/>
      </c>
      <c r="I4546" s="30"/>
      <c r="J4546" s="30"/>
      <c r="K4546" s="31" t="str">
        <f>IF(D4546="","",ROUND(((F4546*I4546*'Műszaki adattábla'!$C$7/'Műszaki adattábla'!$C$8)+(G4546*I4546)+(H4546*I4546))/12*'Műszaki adattábla'!T4537,0))</f>
        <v/>
      </c>
      <c r="L4546" s="32" t="str">
        <f t="shared" si="149"/>
        <v/>
      </c>
    </row>
    <row r="4547" spans="2:12" ht="14.4" thickBot="1" x14ac:dyDescent="0.3">
      <c r="B4547" s="28" t="str">
        <f t="shared" si="148"/>
        <v/>
      </c>
      <c r="C4547" s="167" t="str">
        <f>IF(D4547="","",VLOOKUP(D4547,'Műszaki adattábla'!F:G,2,0))</f>
        <v/>
      </c>
      <c r="D4547" s="168" t="str">
        <f>IF('Műszaki adattábla'!F4538="","",'Műszaki adattábla'!F4538)</f>
        <v/>
      </c>
      <c r="E4547" s="169" t="str">
        <f>IF(D4547="","",VLOOKUP(D4547,'Műszaki adattábla'!F:R,13,0))</f>
        <v/>
      </c>
      <c r="F4547" s="29" t="str">
        <f>IF(D4547="","",VLOOKUP(D4547,'Műszaki adattábla'!F:M,8,0))</f>
        <v/>
      </c>
      <c r="G4547" s="29" t="str">
        <f>IF(D4547="","",IF('Műszaki adattábla'!L4538="20-99",IF('Műszaki adattábla'!O4538="","Nem adott meg lekötött teljesítményt",VLOOKUP(D4547,'Műszaki adattábla'!F:O,10,0)),0))</f>
        <v/>
      </c>
      <c r="H4547" s="29" t="str">
        <f>IF(D4547="","",VLOOKUP(D4547,'Műszaki adattábla'!F:P,11,0))</f>
        <v/>
      </c>
      <c r="I4547" s="30"/>
      <c r="J4547" s="30"/>
      <c r="K4547" s="31" t="str">
        <f>IF(D4547="","",ROUND(((F4547*I4547*'Műszaki adattábla'!$C$7/'Műszaki adattábla'!$C$8)+(G4547*I4547)+(H4547*I4547))/12*'Műszaki adattábla'!T4538,0))</f>
        <v/>
      </c>
      <c r="L4547" s="32" t="str">
        <f t="shared" si="149"/>
        <v/>
      </c>
    </row>
    <row r="4548" spans="2:12" ht="14.4" thickBot="1" x14ac:dyDescent="0.3">
      <c r="B4548" s="28" t="str">
        <f t="shared" si="148"/>
        <v/>
      </c>
      <c r="C4548" s="167" t="str">
        <f>IF(D4548="","",VLOOKUP(D4548,'Műszaki adattábla'!F:G,2,0))</f>
        <v/>
      </c>
      <c r="D4548" s="168" t="str">
        <f>IF('Műszaki adattábla'!F4539="","",'Műszaki adattábla'!F4539)</f>
        <v/>
      </c>
      <c r="E4548" s="169" t="str">
        <f>IF(D4548="","",VLOOKUP(D4548,'Műszaki adattábla'!F:R,13,0))</f>
        <v/>
      </c>
      <c r="F4548" s="29" t="str">
        <f>IF(D4548="","",VLOOKUP(D4548,'Műszaki adattábla'!F:M,8,0))</f>
        <v/>
      </c>
      <c r="G4548" s="29" t="str">
        <f>IF(D4548="","",IF('Műszaki adattábla'!L4539="20-99",IF('Műszaki adattábla'!O4539="","Nem adott meg lekötött teljesítményt",VLOOKUP(D4548,'Műszaki adattábla'!F:O,10,0)),0))</f>
        <v/>
      </c>
      <c r="H4548" s="29" t="str">
        <f>IF(D4548="","",VLOOKUP(D4548,'Műszaki adattábla'!F:P,11,0))</f>
        <v/>
      </c>
      <c r="I4548" s="30"/>
      <c r="J4548" s="30"/>
      <c r="K4548" s="31" t="str">
        <f>IF(D4548="","",ROUND(((F4548*I4548*'Műszaki adattábla'!$C$7/'Műszaki adattábla'!$C$8)+(G4548*I4548)+(H4548*I4548))/12*'Műszaki adattábla'!T4539,0))</f>
        <v/>
      </c>
      <c r="L4548" s="32" t="str">
        <f t="shared" si="149"/>
        <v/>
      </c>
    </row>
    <row r="4549" spans="2:12" ht="14.4" thickBot="1" x14ac:dyDescent="0.3">
      <c r="B4549" s="28" t="str">
        <f t="shared" si="148"/>
        <v/>
      </c>
      <c r="C4549" s="167" t="str">
        <f>IF(D4549="","",VLOOKUP(D4549,'Műszaki adattábla'!F:G,2,0))</f>
        <v/>
      </c>
      <c r="D4549" s="168" t="str">
        <f>IF('Műszaki adattábla'!F4540="","",'Műszaki adattábla'!F4540)</f>
        <v/>
      </c>
      <c r="E4549" s="169" t="str">
        <f>IF(D4549="","",VLOOKUP(D4549,'Műszaki adattábla'!F:R,13,0))</f>
        <v/>
      </c>
      <c r="F4549" s="29" t="str">
        <f>IF(D4549="","",VLOOKUP(D4549,'Műszaki adattábla'!F:M,8,0))</f>
        <v/>
      </c>
      <c r="G4549" s="29" t="str">
        <f>IF(D4549="","",IF('Műszaki adattábla'!L4540="20-99",IF('Műszaki adattábla'!O4540="","Nem adott meg lekötött teljesítményt",VLOOKUP(D4549,'Műszaki adattábla'!F:O,10,0)),0))</f>
        <v/>
      </c>
      <c r="H4549" s="29" t="str">
        <f>IF(D4549="","",VLOOKUP(D4549,'Műszaki adattábla'!F:P,11,0))</f>
        <v/>
      </c>
      <c r="I4549" s="30"/>
      <c r="J4549" s="30"/>
      <c r="K4549" s="31" t="str">
        <f>IF(D4549="","",ROUND(((F4549*I4549*'Műszaki adattábla'!$C$7/'Műszaki adattábla'!$C$8)+(G4549*I4549)+(H4549*I4549))/12*'Műszaki adattábla'!T4540,0))</f>
        <v/>
      </c>
      <c r="L4549" s="32" t="str">
        <f t="shared" si="149"/>
        <v/>
      </c>
    </row>
    <row r="4550" spans="2:12" ht="14.4" thickBot="1" x14ac:dyDescent="0.3">
      <c r="B4550" s="28" t="str">
        <f t="shared" si="148"/>
        <v/>
      </c>
      <c r="C4550" s="167" t="str">
        <f>IF(D4550="","",VLOOKUP(D4550,'Műszaki adattábla'!F:G,2,0))</f>
        <v/>
      </c>
      <c r="D4550" s="168" t="str">
        <f>IF('Műszaki adattábla'!F4541="","",'Műszaki adattábla'!F4541)</f>
        <v/>
      </c>
      <c r="E4550" s="169" t="str">
        <f>IF(D4550="","",VLOOKUP(D4550,'Műszaki adattábla'!F:R,13,0))</f>
        <v/>
      </c>
      <c r="F4550" s="29" t="str">
        <f>IF(D4550="","",VLOOKUP(D4550,'Műszaki adattábla'!F:M,8,0))</f>
        <v/>
      </c>
      <c r="G4550" s="29" t="str">
        <f>IF(D4550="","",IF('Műszaki adattábla'!L4541="20-99",IF('Műszaki adattábla'!O4541="","Nem adott meg lekötött teljesítményt",VLOOKUP(D4550,'Műszaki adattábla'!F:O,10,0)),0))</f>
        <v/>
      </c>
      <c r="H4550" s="29" t="str">
        <f>IF(D4550="","",VLOOKUP(D4550,'Műszaki adattábla'!F:P,11,0))</f>
        <v/>
      </c>
      <c r="I4550" s="30"/>
      <c r="J4550" s="30"/>
      <c r="K4550" s="31" t="str">
        <f>IF(D4550="","",ROUND(((F4550*I4550*'Műszaki adattábla'!$C$7/'Műszaki adattábla'!$C$8)+(G4550*I4550)+(H4550*I4550))/12*'Műszaki adattábla'!T4541,0))</f>
        <v/>
      </c>
      <c r="L4550" s="32" t="str">
        <f t="shared" si="149"/>
        <v/>
      </c>
    </row>
    <row r="4551" spans="2:12" ht="14.4" thickBot="1" x14ac:dyDescent="0.3">
      <c r="B4551" s="28" t="str">
        <f t="shared" si="148"/>
        <v/>
      </c>
      <c r="C4551" s="167" t="str">
        <f>IF(D4551="","",VLOOKUP(D4551,'Műszaki adattábla'!F:G,2,0))</f>
        <v/>
      </c>
      <c r="D4551" s="168" t="str">
        <f>IF('Műszaki adattábla'!F4542="","",'Műszaki adattábla'!F4542)</f>
        <v/>
      </c>
      <c r="E4551" s="169" t="str">
        <f>IF(D4551="","",VLOOKUP(D4551,'Műszaki adattábla'!F:R,13,0))</f>
        <v/>
      </c>
      <c r="F4551" s="29" t="str">
        <f>IF(D4551="","",VLOOKUP(D4551,'Műszaki adattábla'!F:M,8,0))</f>
        <v/>
      </c>
      <c r="G4551" s="29" t="str">
        <f>IF(D4551="","",IF('Műszaki adattábla'!L4542="20-99",IF('Műszaki adattábla'!O4542="","Nem adott meg lekötött teljesítményt",VLOOKUP(D4551,'Műszaki adattábla'!F:O,10,0)),0))</f>
        <v/>
      </c>
      <c r="H4551" s="29" t="str">
        <f>IF(D4551="","",VLOOKUP(D4551,'Műszaki adattábla'!F:P,11,0))</f>
        <v/>
      </c>
      <c r="I4551" s="30"/>
      <c r="J4551" s="30"/>
      <c r="K4551" s="31" t="str">
        <f>IF(D4551="","",ROUND(((F4551*I4551*'Műszaki adattábla'!$C$7/'Műszaki adattábla'!$C$8)+(G4551*I4551)+(H4551*I4551))/12*'Műszaki adattábla'!T4542,0))</f>
        <v/>
      </c>
      <c r="L4551" s="32" t="str">
        <f t="shared" si="149"/>
        <v/>
      </c>
    </row>
    <row r="4552" spans="2:12" ht="14.4" thickBot="1" x14ac:dyDescent="0.3">
      <c r="B4552" s="28" t="str">
        <f t="shared" si="148"/>
        <v/>
      </c>
      <c r="C4552" s="167" t="str">
        <f>IF(D4552="","",VLOOKUP(D4552,'Műszaki adattábla'!F:G,2,0))</f>
        <v/>
      </c>
      <c r="D4552" s="168" t="str">
        <f>IF('Műszaki adattábla'!F4543="","",'Műszaki adattábla'!F4543)</f>
        <v/>
      </c>
      <c r="E4552" s="169" t="str">
        <f>IF(D4552="","",VLOOKUP(D4552,'Műszaki adattábla'!F:R,13,0))</f>
        <v/>
      </c>
      <c r="F4552" s="29" t="str">
        <f>IF(D4552="","",VLOOKUP(D4552,'Műszaki adattábla'!F:M,8,0))</f>
        <v/>
      </c>
      <c r="G4552" s="29" t="str">
        <f>IF(D4552="","",IF('Műszaki adattábla'!L4543="20-99",IF('Műszaki adattábla'!O4543="","Nem adott meg lekötött teljesítményt",VLOOKUP(D4552,'Műszaki adattábla'!F:O,10,0)),0))</f>
        <v/>
      </c>
      <c r="H4552" s="29" t="str">
        <f>IF(D4552="","",VLOOKUP(D4552,'Műszaki adattábla'!F:P,11,0))</f>
        <v/>
      </c>
      <c r="I4552" s="30"/>
      <c r="J4552" s="30"/>
      <c r="K4552" s="31" t="str">
        <f>IF(D4552="","",ROUND(((F4552*I4552*'Műszaki adattábla'!$C$7/'Műszaki adattábla'!$C$8)+(G4552*I4552)+(H4552*I4552))/12*'Műszaki adattábla'!T4543,0))</f>
        <v/>
      </c>
      <c r="L4552" s="32" t="str">
        <f t="shared" si="149"/>
        <v/>
      </c>
    </row>
    <row r="4553" spans="2:12" ht="14.4" thickBot="1" x14ac:dyDescent="0.3">
      <c r="B4553" s="28" t="str">
        <f t="shared" si="148"/>
        <v/>
      </c>
      <c r="C4553" s="167" t="str">
        <f>IF(D4553="","",VLOOKUP(D4553,'Műszaki adattábla'!F:G,2,0))</f>
        <v/>
      </c>
      <c r="D4553" s="168" t="str">
        <f>IF('Műszaki adattábla'!F4544="","",'Műszaki adattábla'!F4544)</f>
        <v/>
      </c>
      <c r="E4553" s="169" t="str">
        <f>IF(D4553="","",VLOOKUP(D4553,'Műszaki adattábla'!F:R,13,0))</f>
        <v/>
      </c>
      <c r="F4553" s="29" t="str">
        <f>IF(D4553="","",VLOOKUP(D4553,'Műszaki adattábla'!F:M,8,0))</f>
        <v/>
      </c>
      <c r="G4553" s="29" t="str">
        <f>IF(D4553="","",IF('Műszaki adattábla'!L4544="20-99",IF('Műszaki adattábla'!O4544="","Nem adott meg lekötött teljesítményt",VLOOKUP(D4553,'Műszaki adattábla'!F:O,10,0)),0))</f>
        <v/>
      </c>
      <c r="H4553" s="29" t="str">
        <f>IF(D4553="","",VLOOKUP(D4553,'Műszaki adattábla'!F:P,11,0))</f>
        <v/>
      </c>
      <c r="I4553" s="30"/>
      <c r="J4553" s="30"/>
      <c r="K4553" s="31" t="str">
        <f>IF(D4553="","",ROUND(((F4553*I4553*'Műszaki adattábla'!$C$7/'Műszaki adattábla'!$C$8)+(G4553*I4553)+(H4553*I4553))/12*'Műszaki adattábla'!T4544,0))</f>
        <v/>
      </c>
      <c r="L4553" s="32" t="str">
        <f t="shared" si="149"/>
        <v/>
      </c>
    </row>
    <row r="4554" spans="2:12" ht="14.4" thickBot="1" x14ac:dyDescent="0.3">
      <c r="B4554" s="28" t="str">
        <f t="shared" si="148"/>
        <v/>
      </c>
      <c r="C4554" s="167" t="str">
        <f>IF(D4554="","",VLOOKUP(D4554,'Műszaki adattábla'!F:G,2,0))</f>
        <v/>
      </c>
      <c r="D4554" s="168" t="str">
        <f>IF('Műszaki adattábla'!F4545="","",'Műszaki adattábla'!F4545)</f>
        <v/>
      </c>
      <c r="E4554" s="169" t="str">
        <f>IF(D4554="","",VLOOKUP(D4554,'Műszaki adattábla'!F:R,13,0))</f>
        <v/>
      </c>
      <c r="F4554" s="29" t="str">
        <f>IF(D4554="","",VLOOKUP(D4554,'Műszaki adattábla'!F:M,8,0))</f>
        <v/>
      </c>
      <c r="G4554" s="29" t="str">
        <f>IF(D4554="","",IF('Műszaki adattábla'!L4545="20-99",IF('Műszaki adattábla'!O4545="","Nem adott meg lekötött teljesítményt",VLOOKUP(D4554,'Műszaki adattábla'!F:O,10,0)),0))</f>
        <v/>
      </c>
      <c r="H4554" s="29" t="str">
        <f>IF(D4554="","",VLOOKUP(D4554,'Műszaki adattábla'!F:P,11,0))</f>
        <v/>
      </c>
      <c r="I4554" s="30"/>
      <c r="J4554" s="30"/>
      <c r="K4554" s="31" t="str">
        <f>IF(D4554="","",ROUND(((F4554*I4554*'Műszaki adattábla'!$C$7/'Műszaki adattábla'!$C$8)+(G4554*I4554)+(H4554*I4554))/12*'Műszaki adattábla'!T4545,0))</f>
        <v/>
      </c>
      <c r="L4554" s="32" t="str">
        <f t="shared" si="149"/>
        <v/>
      </c>
    </row>
    <row r="4555" spans="2:12" ht="14.4" thickBot="1" x14ac:dyDescent="0.3">
      <c r="B4555" s="28" t="str">
        <f t="shared" si="148"/>
        <v/>
      </c>
      <c r="C4555" s="167" t="str">
        <f>IF(D4555="","",VLOOKUP(D4555,'Műszaki adattábla'!F:G,2,0))</f>
        <v/>
      </c>
      <c r="D4555" s="168" t="str">
        <f>IF('Műszaki adattábla'!F4546="","",'Műszaki adattábla'!F4546)</f>
        <v/>
      </c>
      <c r="E4555" s="169" t="str">
        <f>IF(D4555="","",VLOOKUP(D4555,'Műszaki adattábla'!F:R,13,0))</f>
        <v/>
      </c>
      <c r="F4555" s="29" t="str">
        <f>IF(D4555="","",VLOOKUP(D4555,'Műszaki adattábla'!F:M,8,0))</f>
        <v/>
      </c>
      <c r="G4555" s="29" t="str">
        <f>IF(D4555="","",IF('Műszaki adattábla'!L4546="20-99",IF('Műszaki adattábla'!O4546="","Nem adott meg lekötött teljesítményt",VLOOKUP(D4555,'Műszaki adattábla'!F:O,10,0)),0))</f>
        <v/>
      </c>
      <c r="H4555" s="29" t="str">
        <f>IF(D4555="","",VLOOKUP(D4555,'Műszaki adattábla'!F:P,11,0))</f>
        <v/>
      </c>
      <c r="I4555" s="30"/>
      <c r="J4555" s="30"/>
      <c r="K4555" s="31" t="str">
        <f>IF(D4555="","",ROUND(((F4555*I4555*'Műszaki adattábla'!$C$7/'Műszaki adattábla'!$C$8)+(G4555*I4555)+(H4555*I4555))/12*'Műszaki adattábla'!T4546,0))</f>
        <v/>
      </c>
      <c r="L4555" s="32" t="str">
        <f t="shared" si="149"/>
        <v/>
      </c>
    </row>
    <row r="4556" spans="2:12" ht="14.4" thickBot="1" x14ac:dyDescent="0.3">
      <c r="B4556" s="28" t="str">
        <f t="shared" si="148"/>
        <v/>
      </c>
      <c r="C4556" s="167" t="str">
        <f>IF(D4556="","",VLOOKUP(D4556,'Műszaki adattábla'!F:G,2,0))</f>
        <v/>
      </c>
      <c r="D4556" s="168" t="str">
        <f>IF('Műszaki adattábla'!F4547="","",'Műszaki adattábla'!F4547)</f>
        <v/>
      </c>
      <c r="E4556" s="169" t="str">
        <f>IF(D4556="","",VLOOKUP(D4556,'Műszaki adattábla'!F:R,13,0))</f>
        <v/>
      </c>
      <c r="F4556" s="29" t="str">
        <f>IF(D4556="","",VLOOKUP(D4556,'Műszaki adattábla'!F:M,8,0))</f>
        <v/>
      </c>
      <c r="G4556" s="29" t="str">
        <f>IF(D4556="","",IF('Műszaki adattábla'!L4547="20-99",IF('Műszaki adattábla'!O4547="","Nem adott meg lekötött teljesítményt",VLOOKUP(D4556,'Műszaki adattábla'!F:O,10,0)),0))</f>
        <v/>
      </c>
      <c r="H4556" s="29" t="str">
        <f>IF(D4556="","",VLOOKUP(D4556,'Műszaki adattábla'!F:P,11,0))</f>
        <v/>
      </c>
      <c r="I4556" s="30"/>
      <c r="J4556" s="30"/>
      <c r="K4556" s="31" t="str">
        <f>IF(D4556="","",ROUND(((F4556*I4556*'Műszaki adattábla'!$C$7/'Műszaki adattábla'!$C$8)+(G4556*I4556)+(H4556*I4556))/12*'Műszaki adattábla'!T4547,0))</f>
        <v/>
      </c>
      <c r="L4556" s="32" t="str">
        <f t="shared" si="149"/>
        <v/>
      </c>
    </row>
    <row r="4557" spans="2:12" ht="14.4" thickBot="1" x14ac:dyDescent="0.3">
      <c r="B4557" s="28" t="str">
        <f t="shared" si="148"/>
        <v/>
      </c>
      <c r="C4557" s="167" t="str">
        <f>IF(D4557="","",VLOOKUP(D4557,'Műszaki adattábla'!F:G,2,0))</f>
        <v/>
      </c>
      <c r="D4557" s="168" t="str">
        <f>IF('Műszaki adattábla'!F4548="","",'Műszaki adattábla'!F4548)</f>
        <v/>
      </c>
      <c r="E4557" s="169" t="str">
        <f>IF(D4557="","",VLOOKUP(D4557,'Műszaki adattábla'!F:R,13,0))</f>
        <v/>
      </c>
      <c r="F4557" s="29" t="str">
        <f>IF(D4557="","",VLOOKUP(D4557,'Műszaki adattábla'!F:M,8,0))</f>
        <v/>
      </c>
      <c r="G4557" s="29" t="str">
        <f>IF(D4557="","",IF('Műszaki adattábla'!L4548="20-99",IF('Műszaki adattábla'!O4548="","Nem adott meg lekötött teljesítményt",VLOOKUP(D4557,'Műszaki adattábla'!F:O,10,0)),0))</f>
        <v/>
      </c>
      <c r="H4557" s="29" t="str">
        <f>IF(D4557="","",VLOOKUP(D4557,'Műszaki adattábla'!F:P,11,0))</f>
        <v/>
      </c>
      <c r="I4557" s="30"/>
      <c r="J4557" s="30"/>
      <c r="K4557" s="31" t="str">
        <f>IF(D4557="","",ROUND(((F4557*I4557*'Műszaki adattábla'!$C$7/'Műszaki adattábla'!$C$8)+(G4557*I4557)+(H4557*I4557))/12*'Műszaki adattábla'!T4548,0))</f>
        <v/>
      </c>
      <c r="L4557" s="32" t="str">
        <f t="shared" si="149"/>
        <v/>
      </c>
    </row>
    <row r="4558" spans="2:12" ht="14.4" thickBot="1" x14ac:dyDescent="0.3">
      <c r="B4558" s="28" t="str">
        <f t="shared" si="148"/>
        <v/>
      </c>
      <c r="C4558" s="167" t="str">
        <f>IF(D4558="","",VLOOKUP(D4558,'Műszaki adattábla'!F:G,2,0))</f>
        <v/>
      </c>
      <c r="D4558" s="168" t="str">
        <f>IF('Műszaki adattábla'!F4549="","",'Műszaki adattábla'!F4549)</f>
        <v/>
      </c>
      <c r="E4558" s="169" t="str">
        <f>IF(D4558="","",VLOOKUP(D4558,'Műszaki adattábla'!F:R,13,0))</f>
        <v/>
      </c>
      <c r="F4558" s="29" t="str">
        <f>IF(D4558="","",VLOOKUP(D4558,'Műszaki adattábla'!F:M,8,0))</f>
        <v/>
      </c>
      <c r="G4558" s="29" t="str">
        <f>IF(D4558="","",IF('Műszaki adattábla'!L4549="20-99",IF('Műszaki adattábla'!O4549="","Nem adott meg lekötött teljesítményt",VLOOKUP(D4558,'Műszaki adattábla'!F:O,10,0)),0))</f>
        <v/>
      </c>
      <c r="H4558" s="29" t="str">
        <f>IF(D4558="","",VLOOKUP(D4558,'Műszaki adattábla'!F:P,11,0))</f>
        <v/>
      </c>
      <c r="I4558" s="30"/>
      <c r="J4558" s="30"/>
      <c r="K4558" s="31" t="str">
        <f>IF(D4558="","",ROUND(((F4558*I4558*'Műszaki adattábla'!$C$7/'Műszaki adattábla'!$C$8)+(G4558*I4558)+(H4558*I4558))/12*'Műszaki adattábla'!T4549,0))</f>
        <v/>
      </c>
      <c r="L4558" s="32" t="str">
        <f t="shared" si="149"/>
        <v/>
      </c>
    </row>
    <row r="4559" spans="2:12" ht="14.4" thickBot="1" x14ac:dyDescent="0.3">
      <c r="B4559" s="28" t="str">
        <f t="shared" si="148"/>
        <v/>
      </c>
      <c r="C4559" s="167" t="str">
        <f>IF(D4559="","",VLOOKUP(D4559,'Műszaki adattábla'!F:G,2,0))</f>
        <v/>
      </c>
      <c r="D4559" s="168" t="str">
        <f>IF('Műszaki adattábla'!F4550="","",'Műszaki adattábla'!F4550)</f>
        <v/>
      </c>
      <c r="E4559" s="169" t="str">
        <f>IF(D4559="","",VLOOKUP(D4559,'Műszaki adattábla'!F:R,13,0))</f>
        <v/>
      </c>
      <c r="F4559" s="29" t="str">
        <f>IF(D4559="","",VLOOKUP(D4559,'Műszaki adattábla'!F:M,8,0))</f>
        <v/>
      </c>
      <c r="G4559" s="29" t="str">
        <f>IF(D4559="","",IF('Műszaki adattábla'!L4550="20-99",IF('Műszaki adattábla'!O4550="","Nem adott meg lekötött teljesítményt",VLOOKUP(D4559,'Műszaki adattábla'!F:O,10,0)),0))</f>
        <v/>
      </c>
      <c r="H4559" s="29" t="str">
        <f>IF(D4559="","",VLOOKUP(D4559,'Műszaki adattábla'!F:P,11,0))</f>
        <v/>
      </c>
      <c r="I4559" s="30"/>
      <c r="J4559" s="30"/>
      <c r="K4559" s="31" t="str">
        <f>IF(D4559="","",ROUND(((F4559*I4559*'Műszaki adattábla'!$C$7/'Műszaki adattábla'!$C$8)+(G4559*I4559)+(H4559*I4559))/12*'Műszaki adattábla'!T4550,0))</f>
        <v/>
      </c>
      <c r="L4559" s="32" t="str">
        <f t="shared" si="149"/>
        <v/>
      </c>
    </row>
    <row r="4560" spans="2:12" ht="14.4" thickBot="1" x14ac:dyDescent="0.3">
      <c r="B4560" s="28" t="str">
        <f t="shared" si="148"/>
        <v/>
      </c>
      <c r="C4560" s="167" t="str">
        <f>IF(D4560="","",VLOOKUP(D4560,'Műszaki adattábla'!F:G,2,0))</f>
        <v/>
      </c>
      <c r="D4560" s="168" t="str">
        <f>IF('Műszaki adattábla'!F4551="","",'Műszaki adattábla'!F4551)</f>
        <v/>
      </c>
      <c r="E4560" s="169" t="str">
        <f>IF(D4560="","",VLOOKUP(D4560,'Műszaki adattábla'!F:R,13,0))</f>
        <v/>
      </c>
      <c r="F4560" s="29" t="str">
        <f>IF(D4560="","",VLOOKUP(D4560,'Műszaki adattábla'!F:M,8,0))</f>
        <v/>
      </c>
      <c r="G4560" s="29" t="str">
        <f>IF(D4560="","",IF('Műszaki adattábla'!L4551="20-99",IF('Műszaki adattábla'!O4551="","Nem adott meg lekötött teljesítményt",VLOOKUP(D4560,'Műszaki adattábla'!F:O,10,0)),0))</f>
        <v/>
      </c>
      <c r="H4560" s="29" t="str">
        <f>IF(D4560="","",VLOOKUP(D4560,'Műszaki adattábla'!F:P,11,0))</f>
        <v/>
      </c>
      <c r="I4560" s="30"/>
      <c r="J4560" s="30"/>
      <c r="K4560" s="31" t="str">
        <f>IF(D4560="","",ROUND(((F4560*I4560*'Műszaki adattábla'!$C$7/'Műszaki adattábla'!$C$8)+(G4560*I4560)+(H4560*I4560))/12*'Műszaki adattábla'!T4551,0))</f>
        <v/>
      </c>
      <c r="L4560" s="32" t="str">
        <f t="shared" si="149"/>
        <v/>
      </c>
    </row>
    <row r="4561" spans="2:12" ht="14.4" thickBot="1" x14ac:dyDescent="0.3">
      <c r="B4561" s="28" t="str">
        <f t="shared" si="148"/>
        <v/>
      </c>
      <c r="C4561" s="167" t="str">
        <f>IF(D4561="","",VLOOKUP(D4561,'Műszaki adattábla'!F:G,2,0))</f>
        <v/>
      </c>
      <c r="D4561" s="168" t="str">
        <f>IF('Műszaki adattábla'!F4552="","",'Műszaki adattábla'!F4552)</f>
        <v/>
      </c>
      <c r="E4561" s="169" t="str">
        <f>IF(D4561="","",VLOOKUP(D4561,'Műszaki adattábla'!F:R,13,0))</f>
        <v/>
      </c>
      <c r="F4561" s="29" t="str">
        <f>IF(D4561="","",VLOOKUP(D4561,'Műszaki adattábla'!F:M,8,0))</f>
        <v/>
      </c>
      <c r="G4561" s="29" t="str">
        <f>IF(D4561="","",IF('Műszaki adattábla'!L4552="20-99",IF('Műszaki adattábla'!O4552="","Nem adott meg lekötött teljesítményt",VLOOKUP(D4561,'Műszaki adattábla'!F:O,10,0)),0))</f>
        <v/>
      </c>
      <c r="H4561" s="29" t="str">
        <f>IF(D4561="","",VLOOKUP(D4561,'Műszaki adattábla'!F:P,11,0))</f>
        <v/>
      </c>
      <c r="I4561" s="30"/>
      <c r="J4561" s="30"/>
      <c r="K4561" s="31" t="str">
        <f>IF(D4561="","",ROUND(((F4561*I4561*'Műszaki adattábla'!$C$7/'Műszaki adattábla'!$C$8)+(G4561*I4561)+(H4561*I4561))/12*'Műszaki adattábla'!T4552,0))</f>
        <v/>
      </c>
      <c r="L4561" s="32" t="str">
        <f t="shared" si="149"/>
        <v/>
      </c>
    </row>
    <row r="4562" spans="2:12" ht="14.4" thickBot="1" x14ac:dyDescent="0.3">
      <c r="B4562" s="28" t="str">
        <f t="shared" si="148"/>
        <v/>
      </c>
      <c r="C4562" s="167" t="str">
        <f>IF(D4562="","",VLOOKUP(D4562,'Műszaki adattábla'!F:G,2,0))</f>
        <v/>
      </c>
      <c r="D4562" s="168" t="str">
        <f>IF('Műszaki adattábla'!F4553="","",'Műszaki adattábla'!F4553)</f>
        <v/>
      </c>
      <c r="E4562" s="169" t="str">
        <f>IF(D4562="","",VLOOKUP(D4562,'Műszaki adattábla'!F:R,13,0))</f>
        <v/>
      </c>
      <c r="F4562" s="29" t="str">
        <f>IF(D4562="","",VLOOKUP(D4562,'Műszaki adattábla'!F:M,8,0))</f>
        <v/>
      </c>
      <c r="G4562" s="29" t="str">
        <f>IF(D4562="","",IF('Műszaki adattábla'!L4553="20-99",IF('Műszaki adattábla'!O4553="","Nem adott meg lekötött teljesítményt",VLOOKUP(D4562,'Műszaki adattábla'!F:O,10,0)),0))</f>
        <v/>
      </c>
      <c r="H4562" s="29" t="str">
        <f>IF(D4562="","",VLOOKUP(D4562,'Műszaki adattábla'!F:P,11,0))</f>
        <v/>
      </c>
      <c r="I4562" s="30"/>
      <c r="J4562" s="30"/>
      <c r="K4562" s="31" t="str">
        <f>IF(D4562="","",ROUND(((F4562*I4562*'Műszaki adattábla'!$C$7/'Műszaki adattábla'!$C$8)+(G4562*I4562)+(H4562*I4562))/12*'Műszaki adattábla'!T4553,0))</f>
        <v/>
      </c>
      <c r="L4562" s="32" t="str">
        <f t="shared" si="149"/>
        <v/>
      </c>
    </row>
    <row r="4563" spans="2:12" ht="14.4" thickBot="1" x14ac:dyDescent="0.3">
      <c r="B4563" s="28" t="str">
        <f t="shared" si="148"/>
        <v/>
      </c>
      <c r="C4563" s="167" t="str">
        <f>IF(D4563="","",VLOOKUP(D4563,'Műszaki adattábla'!F:G,2,0))</f>
        <v/>
      </c>
      <c r="D4563" s="168" t="str">
        <f>IF('Műszaki adattábla'!F4554="","",'Műszaki adattábla'!F4554)</f>
        <v/>
      </c>
      <c r="E4563" s="169" t="str">
        <f>IF(D4563="","",VLOOKUP(D4563,'Műszaki adattábla'!F:R,13,0))</f>
        <v/>
      </c>
      <c r="F4563" s="29" t="str">
        <f>IF(D4563="","",VLOOKUP(D4563,'Műszaki adattábla'!F:M,8,0))</f>
        <v/>
      </c>
      <c r="G4563" s="29" t="str">
        <f>IF(D4563="","",IF('Műszaki adattábla'!L4554="20-99",IF('Műszaki adattábla'!O4554="","Nem adott meg lekötött teljesítményt",VLOOKUP(D4563,'Műszaki adattábla'!F:O,10,0)),0))</f>
        <v/>
      </c>
      <c r="H4563" s="29" t="str">
        <f>IF(D4563="","",VLOOKUP(D4563,'Műszaki adattábla'!F:P,11,0))</f>
        <v/>
      </c>
      <c r="I4563" s="30"/>
      <c r="J4563" s="30"/>
      <c r="K4563" s="31" t="str">
        <f>IF(D4563="","",ROUND(((F4563*I4563*'Műszaki adattábla'!$C$7/'Műszaki adattábla'!$C$8)+(G4563*I4563)+(H4563*I4563))/12*'Műszaki adattábla'!T4554,0))</f>
        <v/>
      </c>
      <c r="L4563" s="32" t="str">
        <f t="shared" si="149"/>
        <v/>
      </c>
    </row>
    <row r="4564" spans="2:12" ht="14.4" thickBot="1" x14ac:dyDescent="0.3">
      <c r="B4564" s="28" t="str">
        <f t="shared" si="148"/>
        <v/>
      </c>
      <c r="C4564" s="167" t="str">
        <f>IF(D4564="","",VLOOKUP(D4564,'Műszaki adattábla'!F:G,2,0))</f>
        <v/>
      </c>
      <c r="D4564" s="168" t="str">
        <f>IF('Műszaki adattábla'!F4555="","",'Műszaki adattábla'!F4555)</f>
        <v/>
      </c>
      <c r="E4564" s="169" t="str">
        <f>IF(D4564="","",VLOOKUP(D4564,'Műszaki adattábla'!F:R,13,0))</f>
        <v/>
      </c>
      <c r="F4564" s="29" t="str">
        <f>IF(D4564="","",VLOOKUP(D4564,'Műszaki adattábla'!F:M,8,0))</f>
        <v/>
      </c>
      <c r="G4564" s="29" t="str">
        <f>IF(D4564="","",IF('Műszaki adattábla'!L4555="20-99",IF('Műszaki adattábla'!O4555="","Nem adott meg lekötött teljesítményt",VLOOKUP(D4564,'Műszaki adattábla'!F:O,10,0)),0))</f>
        <v/>
      </c>
      <c r="H4564" s="29" t="str">
        <f>IF(D4564="","",VLOOKUP(D4564,'Műszaki adattábla'!F:P,11,0))</f>
        <v/>
      </c>
      <c r="I4564" s="30"/>
      <c r="J4564" s="30"/>
      <c r="K4564" s="31" t="str">
        <f>IF(D4564="","",ROUND(((F4564*I4564*'Műszaki adattábla'!$C$7/'Műszaki adattábla'!$C$8)+(G4564*I4564)+(H4564*I4564))/12*'Műszaki adattábla'!T4555,0))</f>
        <v/>
      </c>
      <c r="L4564" s="32" t="str">
        <f t="shared" si="149"/>
        <v/>
      </c>
    </row>
    <row r="4565" spans="2:12" ht="14.4" thickBot="1" x14ac:dyDescent="0.3">
      <c r="B4565" s="28" t="str">
        <f t="shared" si="148"/>
        <v/>
      </c>
      <c r="C4565" s="167" t="str">
        <f>IF(D4565="","",VLOOKUP(D4565,'Műszaki adattábla'!F:G,2,0))</f>
        <v/>
      </c>
      <c r="D4565" s="168" t="str">
        <f>IF('Műszaki adattábla'!F4556="","",'Műszaki adattábla'!F4556)</f>
        <v/>
      </c>
      <c r="E4565" s="169" t="str">
        <f>IF(D4565="","",VLOOKUP(D4565,'Műszaki adattábla'!F:R,13,0))</f>
        <v/>
      </c>
      <c r="F4565" s="29" t="str">
        <f>IF(D4565="","",VLOOKUP(D4565,'Műszaki adattábla'!F:M,8,0))</f>
        <v/>
      </c>
      <c r="G4565" s="29" t="str">
        <f>IF(D4565="","",IF('Műszaki adattábla'!L4556="20-99",IF('Műszaki adattábla'!O4556="","Nem adott meg lekötött teljesítményt",VLOOKUP(D4565,'Műszaki adattábla'!F:O,10,0)),0))</f>
        <v/>
      </c>
      <c r="H4565" s="29" t="str">
        <f>IF(D4565="","",VLOOKUP(D4565,'Műszaki adattábla'!F:P,11,0))</f>
        <v/>
      </c>
      <c r="I4565" s="30"/>
      <c r="J4565" s="30"/>
      <c r="K4565" s="31" t="str">
        <f>IF(D4565="","",ROUND(((F4565*I4565*'Műszaki adattábla'!$C$7/'Műszaki adattábla'!$C$8)+(G4565*I4565)+(H4565*I4565))/12*'Műszaki adattábla'!T4556,0))</f>
        <v/>
      </c>
      <c r="L4565" s="32" t="str">
        <f t="shared" si="149"/>
        <v/>
      </c>
    </row>
    <row r="4566" spans="2:12" ht="14.4" thickBot="1" x14ac:dyDescent="0.3">
      <c r="B4566" s="28" t="str">
        <f t="shared" si="148"/>
        <v/>
      </c>
      <c r="C4566" s="167" t="str">
        <f>IF(D4566="","",VLOOKUP(D4566,'Műszaki adattábla'!F:G,2,0))</f>
        <v/>
      </c>
      <c r="D4566" s="168" t="str">
        <f>IF('Műszaki adattábla'!F4557="","",'Műszaki adattábla'!F4557)</f>
        <v/>
      </c>
      <c r="E4566" s="169" t="str">
        <f>IF(D4566="","",VLOOKUP(D4566,'Műszaki adattábla'!F:R,13,0))</f>
        <v/>
      </c>
      <c r="F4566" s="29" t="str">
        <f>IF(D4566="","",VLOOKUP(D4566,'Műszaki adattábla'!F:M,8,0))</f>
        <v/>
      </c>
      <c r="G4566" s="29" t="str">
        <f>IF(D4566="","",IF('Műszaki adattábla'!L4557="20-99",IF('Műszaki adattábla'!O4557="","Nem adott meg lekötött teljesítményt",VLOOKUP(D4566,'Műszaki adattábla'!F:O,10,0)),0))</f>
        <v/>
      </c>
      <c r="H4566" s="29" t="str">
        <f>IF(D4566="","",VLOOKUP(D4566,'Műszaki adattábla'!F:P,11,0))</f>
        <v/>
      </c>
      <c r="I4566" s="30"/>
      <c r="J4566" s="30"/>
      <c r="K4566" s="31" t="str">
        <f>IF(D4566="","",ROUND(((F4566*I4566*'Műszaki adattábla'!$C$7/'Műszaki adattábla'!$C$8)+(G4566*I4566)+(H4566*I4566))/12*'Műszaki adattábla'!T4557,0))</f>
        <v/>
      </c>
      <c r="L4566" s="32" t="str">
        <f t="shared" si="149"/>
        <v/>
      </c>
    </row>
    <row r="4567" spans="2:12" ht="14.4" thickBot="1" x14ac:dyDescent="0.3">
      <c r="B4567" s="28" t="str">
        <f t="shared" si="148"/>
        <v/>
      </c>
      <c r="C4567" s="167" t="str">
        <f>IF(D4567="","",VLOOKUP(D4567,'Műszaki adattábla'!F:G,2,0))</f>
        <v/>
      </c>
      <c r="D4567" s="168" t="str">
        <f>IF('Műszaki adattábla'!F4558="","",'Műszaki adattábla'!F4558)</f>
        <v/>
      </c>
      <c r="E4567" s="169" t="str">
        <f>IF(D4567="","",VLOOKUP(D4567,'Műszaki adattábla'!F:R,13,0))</f>
        <v/>
      </c>
      <c r="F4567" s="29" t="str">
        <f>IF(D4567="","",VLOOKUP(D4567,'Műszaki adattábla'!F:M,8,0))</f>
        <v/>
      </c>
      <c r="G4567" s="29" t="str">
        <f>IF(D4567="","",IF('Műszaki adattábla'!L4558="20-99",IF('Műszaki adattábla'!O4558="","Nem adott meg lekötött teljesítményt",VLOOKUP(D4567,'Műszaki adattábla'!F:O,10,0)),0))</f>
        <v/>
      </c>
      <c r="H4567" s="29" t="str">
        <f>IF(D4567="","",VLOOKUP(D4567,'Műszaki adattábla'!F:P,11,0))</f>
        <v/>
      </c>
      <c r="I4567" s="30"/>
      <c r="J4567" s="30"/>
      <c r="K4567" s="31" t="str">
        <f>IF(D4567="","",ROUND(((F4567*I4567*'Műszaki adattábla'!$C$7/'Műszaki adattábla'!$C$8)+(G4567*I4567)+(H4567*I4567))/12*'Műszaki adattábla'!T4558,0))</f>
        <v/>
      </c>
      <c r="L4567" s="32" t="str">
        <f t="shared" si="149"/>
        <v/>
      </c>
    </row>
    <row r="4568" spans="2:12" ht="14.4" thickBot="1" x14ac:dyDescent="0.3">
      <c r="B4568" s="28" t="str">
        <f t="shared" si="148"/>
        <v/>
      </c>
      <c r="C4568" s="167" t="str">
        <f>IF(D4568="","",VLOOKUP(D4568,'Műszaki adattábla'!F:G,2,0))</f>
        <v/>
      </c>
      <c r="D4568" s="168" t="str">
        <f>IF('Műszaki adattábla'!F4559="","",'Műszaki adattábla'!F4559)</f>
        <v/>
      </c>
      <c r="E4568" s="169" t="str">
        <f>IF(D4568="","",VLOOKUP(D4568,'Műszaki adattábla'!F:R,13,0))</f>
        <v/>
      </c>
      <c r="F4568" s="29" t="str">
        <f>IF(D4568="","",VLOOKUP(D4568,'Műszaki adattábla'!F:M,8,0))</f>
        <v/>
      </c>
      <c r="G4568" s="29" t="str">
        <f>IF(D4568="","",IF('Műszaki adattábla'!L4559="20-99",IF('Műszaki adattábla'!O4559="","Nem adott meg lekötött teljesítményt",VLOOKUP(D4568,'Műszaki adattábla'!F:O,10,0)),0))</f>
        <v/>
      </c>
      <c r="H4568" s="29" t="str">
        <f>IF(D4568="","",VLOOKUP(D4568,'Műszaki adattábla'!F:P,11,0))</f>
        <v/>
      </c>
      <c r="I4568" s="30"/>
      <c r="J4568" s="30"/>
      <c r="K4568" s="31" t="str">
        <f>IF(D4568="","",ROUND(((F4568*I4568*'Műszaki adattábla'!$C$7/'Műszaki adattábla'!$C$8)+(G4568*I4568)+(H4568*I4568))/12*'Műszaki adattábla'!T4559,0))</f>
        <v/>
      </c>
      <c r="L4568" s="32" t="str">
        <f t="shared" si="149"/>
        <v/>
      </c>
    </row>
    <row r="4569" spans="2:12" ht="14.4" thickBot="1" x14ac:dyDescent="0.3">
      <c r="B4569" s="28" t="str">
        <f t="shared" si="148"/>
        <v/>
      </c>
      <c r="C4569" s="167" t="str">
        <f>IF(D4569="","",VLOOKUP(D4569,'Műszaki adattábla'!F:G,2,0))</f>
        <v/>
      </c>
      <c r="D4569" s="168" t="str">
        <f>IF('Műszaki adattábla'!F4560="","",'Műszaki adattábla'!F4560)</f>
        <v/>
      </c>
      <c r="E4569" s="169" t="str">
        <f>IF(D4569="","",VLOOKUP(D4569,'Műszaki adattábla'!F:R,13,0))</f>
        <v/>
      </c>
      <c r="F4569" s="29" t="str">
        <f>IF(D4569="","",VLOOKUP(D4569,'Műszaki adattábla'!F:M,8,0))</f>
        <v/>
      </c>
      <c r="G4569" s="29" t="str">
        <f>IF(D4569="","",IF('Műszaki adattábla'!L4560="20-99",IF('Műszaki adattábla'!O4560="","Nem adott meg lekötött teljesítményt",VLOOKUP(D4569,'Műszaki adattábla'!F:O,10,0)),0))</f>
        <v/>
      </c>
      <c r="H4569" s="29" t="str">
        <f>IF(D4569="","",VLOOKUP(D4569,'Műszaki adattábla'!F:P,11,0))</f>
        <v/>
      </c>
      <c r="I4569" s="30"/>
      <c r="J4569" s="30"/>
      <c r="K4569" s="31" t="str">
        <f>IF(D4569="","",ROUND(((F4569*I4569*'Műszaki adattábla'!$C$7/'Műszaki adattábla'!$C$8)+(G4569*I4569)+(H4569*I4569))/12*'Műszaki adattábla'!T4560,0))</f>
        <v/>
      </c>
      <c r="L4569" s="32" t="str">
        <f t="shared" si="149"/>
        <v/>
      </c>
    </row>
    <row r="4570" spans="2:12" ht="14.4" thickBot="1" x14ac:dyDescent="0.3">
      <c r="B4570" s="28" t="str">
        <f t="shared" si="148"/>
        <v/>
      </c>
      <c r="C4570" s="167" t="str">
        <f>IF(D4570="","",VLOOKUP(D4570,'Műszaki adattábla'!F:G,2,0))</f>
        <v/>
      </c>
      <c r="D4570" s="168" t="str">
        <f>IF('Műszaki adattábla'!F4561="","",'Műszaki adattábla'!F4561)</f>
        <v/>
      </c>
      <c r="E4570" s="169" t="str">
        <f>IF(D4570="","",VLOOKUP(D4570,'Műszaki adattábla'!F:R,13,0))</f>
        <v/>
      </c>
      <c r="F4570" s="29" t="str">
        <f>IF(D4570="","",VLOOKUP(D4570,'Műszaki adattábla'!F:M,8,0))</f>
        <v/>
      </c>
      <c r="G4570" s="29" t="str">
        <f>IF(D4570="","",IF('Műszaki adattábla'!L4561="20-99",IF('Műszaki adattábla'!O4561="","Nem adott meg lekötött teljesítményt",VLOOKUP(D4570,'Műszaki adattábla'!F:O,10,0)),0))</f>
        <v/>
      </c>
      <c r="H4570" s="29" t="str">
        <f>IF(D4570="","",VLOOKUP(D4570,'Műszaki adattábla'!F:P,11,0))</f>
        <v/>
      </c>
      <c r="I4570" s="30"/>
      <c r="J4570" s="30"/>
      <c r="K4570" s="31" t="str">
        <f>IF(D4570="","",ROUND(((F4570*I4570*'Műszaki adattábla'!$C$7/'Műszaki adattábla'!$C$8)+(G4570*I4570)+(H4570*I4570))/12*'Műszaki adattábla'!T4561,0))</f>
        <v/>
      </c>
      <c r="L4570" s="32" t="str">
        <f t="shared" si="149"/>
        <v/>
      </c>
    </row>
    <row r="4571" spans="2:12" ht="14.4" thickBot="1" x14ac:dyDescent="0.3">
      <c r="B4571" s="28" t="str">
        <f t="shared" si="148"/>
        <v/>
      </c>
      <c r="C4571" s="167" t="str">
        <f>IF(D4571="","",VLOOKUP(D4571,'Műszaki adattábla'!F:G,2,0))</f>
        <v/>
      </c>
      <c r="D4571" s="168" t="str">
        <f>IF('Műszaki adattábla'!F4562="","",'Műszaki adattábla'!F4562)</f>
        <v/>
      </c>
      <c r="E4571" s="169" t="str">
        <f>IF(D4571="","",VLOOKUP(D4571,'Műszaki adattábla'!F:R,13,0))</f>
        <v/>
      </c>
      <c r="F4571" s="29" t="str">
        <f>IF(D4571="","",VLOOKUP(D4571,'Műszaki adattábla'!F:M,8,0))</f>
        <v/>
      </c>
      <c r="G4571" s="29" t="str">
        <f>IF(D4571="","",IF('Műszaki adattábla'!L4562="20-99",IF('Műszaki adattábla'!O4562="","Nem adott meg lekötött teljesítményt",VLOOKUP(D4571,'Műszaki adattábla'!F:O,10,0)),0))</f>
        <v/>
      </c>
      <c r="H4571" s="29" t="str">
        <f>IF(D4571="","",VLOOKUP(D4571,'Műszaki adattábla'!F:P,11,0))</f>
        <v/>
      </c>
      <c r="I4571" s="30"/>
      <c r="J4571" s="30"/>
      <c r="K4571" s="31" t="str">
        <f>IF(D4571="","",ROUND(((F4571*I4571*'Műszaki adattábla'!$C$7/'Műszaki adattábla'!$C$8)+(G4571*I4571)+(H4571*I4571))/12*'Műszaki adattábla'!T4562,0))</f>
        <v/>
      </c>
      <c r="L4571" s="32" t="str">
        <f t="shared" si="149"/>
        <v/>
      </c>
    </row>
    <row r="4572" spans="2:12" ht="14.4" thickBot="1" x14ac:dyDescent="0.3">
      <c r="B4572" s="28" t="str">
        <f t="shared" ref="B4572:B4635" si="150">IF(D4572="","",B4571+1)</f>
        <v/>
      </c>
      <c r="C4572" s="167" t="str">
        <f>IF(D4572="","",VLOOKUP(D4572,'Műszaki adattábla'!F:G,2,0))</f>
        <v/>
      </c>
      <c r="D4572" s="168" t="str">
        <f>IF('Műszaki adattábla'!F4563="","",'Műszaki adattábla'!F4563)</f>
        <v/>
      </c>
      <c r="E4572" s="169" t="str">
        <f>IF(D4572="","",VLOOKUP(D4572,'Műszaki adattábla'!F:R,13,0))</f>
        <v/>
      </c>
      <c r="F4572" s="29" t="str">
        <f>IF(D4572="","",VLOOKUP(D4572,'Műszaki adattábla'!F:M,8,0))</f>
        <v/>
      </c>
      <c r="G4572" s="29" t="str">
        <f>IF(D4572="","",IF('Műszaki adattábla'!L4563="20-99",IF('Műszaki adattábla'!O4563="","Nem adott meg lekötött teljesítményt",VLOOKUP(D4572,'Műszaki adattábla'!F:O,10,0)),0))</f>
        <v/>
      </c>
      <c r="H4572" s="29" t="str">
        <f>IF(D4572="","",VLOOKUP(D4572,'Műszaki adattábla'!F:P,11,0))</f>
        <v/>
      </c>
      <c r="I4572" s="30"/>
      <c r="J4572" s="30"/>
      <c r="K4572" s="31" t="str">
        <f>IF(D4572="","",ROUND(((F4572*I4572*'Műszaki adattábla'!$C$7/'Műszaki adattábla'!$C$8)+(G4572*I4572)+(H4572*I4572))/12*'Műszaki adattábla'!T4563,0))</f>
        <v/>
      </c>
      <c r="L4572" s="32" t="str">
        <f t="shared" ref="L4572:L4635" si="151">IF(D4572="","",ROUND((J4572/1000)*E4572,0))</f>
        <v/>
      </c>
    </row>
    <row r="4573" spans="2:12" ht="14.4" thickBot="1" x14ac:dyDescent="0.3">
      <c r="B4573" s="28" t="str">
        <f t="shared" si="150"/>
        <v/>
      </c>
      <c r="C4573" s="167" t="str">
        <f>IF(D4573="","",VLOOKUP(D4573,'Műszaki adattábla'!F:G,2,0))</f>
        <v/>
      </c>
      <c r="D4573" s="168" t="str">
        <f>IF('Műszaki adattábla'!F4564="","",'Műszaki adattábla'!F4564)</f>
        <v/>
      </c>
      <c r="E4573" s="169" t="str">
        <f>IF(D4573="","",VLOOKUP(D4573,'Műszaki adattábla'!F:R,13,0))</f>
        <v/>
      </c>
      <c r="F4573" s="29" t="str">
        <f>IF(D4573="","",VLOOKUP(D4573,'Műszaki adattábla'!F:M,8,0))</f>
        <v/>
      </c>
      <c r="G4573" s="29" t="str">
        <f>IF(D4573="","",IF('Műszaki adattábla'!L4564="20-99",IF('Műszaki adattábla'!O4564="","Nem adott meg lekötött teljesítményt",VLOOKUP(D4573,'Műszaki adattábla'!F:O,10,0)),0))</f>
        <v/>
      </c>
      <c r="H4573" s="29" t="str">
        <f>IF(D4573="","",VLOOKUP(D4573,'Műszaki adattábla'!F:P,11,0))</f>
        <v/>
      </c>
      <c r="I4573" s="30"/>
      <c r="J4573" s="30"/>
      <c r="K4573" s="31" t="str">
        <f>IF(D4573="","",ROUND(((F4573*I4573*'Műszaki adattábla'!$C$7/'Műszaki adattábla'!$C$8)+(G4573*I4573)+(H4573*I4573))/12*'Műszaki adattábla'!T4564,0))</f>
        <v/>
      </c>
      <c r="L4573" s="32" t="str">
        <f t="shared" si="151"/>
        <v/>
      </c>
    </row>
    <row r="4574" spans="2:12" ht="14.4" thickBot="1" x14ac:dyDescent="0.3">
      <c r="B4574" s="28" t="str">
        <f t="shared" si="150"/>
        <v/>
      </c>
      <c r="C4574" s="167" t="str">
        <f>IF(D4574="","",VLOOKUP(D4574,'Műszaki adattábla'!F:G,2,0))</f>
        <v/>
      </c>
      <c r="D4574" s="168" t="str">
        <f>IF('Műszaki adattábla'!F4565="","",'Műszaki adattábla'!F4565)</f>
        <v/>
      </c>
      <c r="E4574" s="169" t="str">
        <f>IF(D4574="","",VLOOKUP(D4574,'Műszaki adattábla'!F:R,13,0))</f>
        <v/>
      </c>
      <c r="F4574" s="29" t="str">
        <f>IF(D4574="","",VLOOKUP(D4574,'Műszaki adattábla'!F:M,8,0))</f>
        <v/>
      </c>
      <c r="G4574" s="29" t="str">
        <f>IF(D4574="","",IF('Műszaki adattábla'!L4565="20-99",IF('Műszaki adattábla'!O4565="","Nem adott meg lekötött teljesítményt",VLOOKUP(D4574,'Műszaki adattábla'!F:O,10,0)),0))</f>
        <v/>
      </c>
      <c r="H4574" s="29" t="str">
        <f>IF(D4574="","",VLOOKUP(D4574,'Műszaki adattábla'!F:P,11,0))</f>
        <v/>
      </c>
      <c r="I4574" s="30"/>
      <c r="J4574" s="30"/>
      <c r="K4574" s="31" t="str">
        <f>IF(D4574="","",ROUND(((F4574*I4574*'Műszaki adattábla'!$C$7/'Műszaki adattábla'!$C$8)+(G4574*I4574)+(H4574*I4574))/12*'Műszaki adattábla'!T4565,0))</f>
        <v/>
      </c>
      <c r="L4574" s="32" t="str">
        <f t="shared" si="151"/>
        <v/>
      </c>
    </row>
    <row r="4575" spans="2:12" ht="14.4" thickBot="1" x14ac:dyDescent="0.3">
      <c r="B4575" s="28" t="str">
        <f t="shared" si="150"/>
        <v/>
      </c>
      <c r="C4575" s="167" t="str">
        <f>IF(D4575="","",VLOOKUP(D4575,'Műszaki adattábla'!F:G,2,0))</f>
        <v/>
      </c>
      <c r="D4575" s="168" t="str">
        <f>IF('Műszaki adattábla'!F4566="","",'Műszaki adattábla'!F4566)</f>
        <v/>
      </c>
      <c r="E4575" s="169" t="str">
        <f>IF(D4575="","",VLOOKUP(D4575,'Műszaki adattábla'!F:R,13,0))</f>
        <v/>
      </c>
      <c r="F4575" s="29" t="str">
        <f>IF(D4575="","",VLOOKUP(D4575,'Műszaki adattábla'!F:M,8,0))</f>
        <v/>
      </c>
      <c r="G4575" s="29" t="str">
        <f>IF(D4575="","",IF('Műszaki adattábla'!L4566="20-99",IF('Műszaki adattábla'!O4566="","Nem adott meg lekötött teljesítményt",VLOOKUP(D4575,'Műszaki adattábla'!F:O,10,0)),0))</f>
        <v/>
      </c>
      <c r="H4575" s="29" t="str">
        <f>IF(D4575="","",VLOOKUP(D4575,'Műszaki adattábla'!F:P,11,0))</f>
        <v/>
      </c>
      <c r="I4575" s="30"/>
      <c r="J4575" s="30"/>
      <c r="K4575" s="31" t="str">
        <f>IF(D4575="","",ROUND(((F4575*I4575*'Műszaki adattábla'!$C$7/'Műszaki adattábla'!$C$8)+(G4575*I4575)+(H4575*I4575))/12*'Műszaki adattábla'!T4566,0))</f>
        <v/>
      </c>
      <c r="L4575" s="32" t="str">
        <f t="shared" si="151"/>
        <v/>
      </c>
    </row>
    <row r="4576" spans="2:12" ht="14.4" thickBot="1" x14ac:dyDescent="0.3">
      <c r="B4576" s="28" t="str">
        <f t="shared" si="150"/>
        <v/>
      </c>
      <c r="C4576" s="167" t="str">
        <f>IF(D4576="","",VLOOKUP(D4576,'Műszaki adattábla'!F:G,2,0))</f>
        <v/>
      </c>
      <c r="D4576" s="168" t="str">
        <f>IF('Műszaki adattábla'!F4567="","",'Műszaki adattábla'!F4567)</f>
        <v/>
      </c>
      <c r="E4576" s="169" t="str">
        <f>IF(D4576="","",VLOOKUP(D4576,'Műszaki adattábla'!F:R,13,0))</f>
        <v/>
      </c>
      <c r="F4576" s="29" t="str">
        <f>IF(D4576="","",VLOOKUP(D4576,'Műszaki adattábla'!F:M,8,0))</f>
        <v/>
      </c>
      <c r="G4576" s="29" t="str">
        <f>IF(D4576="","",IF('Műszaki adattábla'!L4567="20-99",IF('Műszaki adattábla'!O4567="","Nem adott meg lekötött teljesítményt",VLOOKUP(D4576,'Műszaki adattábla'!F:O,10,0)),0))</f>
        <v/>
      </c>
      <c r="H4576" s="29" t="str">
        <f>IF(D4576="","",VLOOKUP(D4576,'Műszaki adattábla'!F:P,11,0))</f>
        <v/>
      </c>
      <c r="I4576" s="30"/>
      <c r="J4576" s="30"/>
      <c r="K4576" s="31" t="str">
        <f>IF(D4576="","",ROUND(((F4576*I4576*'Műszaki adattábla'!$C$7/'Műszaki adattábla'!$C$8)+(G4576*I4576)+(H4576*I4576))/12*'Műszaki adattábla'!T4567,0))</f>
        <v/>
      </c>
      <c r="L4576" s="32" t="str">
        <f t="shared" si="151"/>
        <v/>
      </c>
    </row>
    <row r="4577" spans="2:12" ht="14.4" thickBot="1" x14ac:dyDescent="0.3">
      <c r="B4577" s="28" t="str">
        <f t="shared" si="150"/>
        <v/>
      </c>
      <c r="C4577" s="167" t="str">
        <f>IF(D4577="","",VLOOKUP(D4577,'Műszaki adattábla'!F:G,2,0))</f>
        <v/>
      </c>
      <c r="D4577" s="168" t="str">
        <f>IF('Műszaki adattábla'!F4568="","",'Műszaki adattábla'!F4568)</f>
        <v/>
      </c>
      <c r="E4577" s="169" t="str">
        <f>IF(D4577="","",VLOOKUP(D4577,'Műszaki adattábla'!F:R,13,0))</f>
        <v/>
      </c>
      <c r="F4577" s="29" t="str">
        <f>IF(D4577="","",VLOOKUP(D4577,'Műszaki adattábla'!F:M,8,0))</f>
        <v/>
      </c>
      <c r="G4577" s="29" t="str">
        <f>IF(D4577="","",IF('Műszaki adattábla'!L4568="20-99",IF('Műszaki adattábla'!O4568="","Nem adott meg lekötött teljesítményt",VLOOKUP(D4577,'Műszaki adattábla'!F:O,10,0)),0))</f>
        <v/>
      </c>
      <c r="H4577" s="29" t="str">
        <f>IF(D4577="","",VLOOKUP(D4577,'Műszaki adattábla'!F:P,11,0))</f>
        <v/>
      </c>
      <c r="I4577" s="30"/>
      <c r="J4577" s="30"/>
      <c r="K4577" s="31" t="str">
        <f>IF(D4577="","",ROUND(((F4577*I4577*'Műszaki adattábla'!$C$7/'Műszaki adattábla'!$C$8)+(G4577*I4577)+(H4577*I4577))/12*'Műszaki adattábla'!T4568,0))</f>
        <v/>
      </c>
      <c r="L4577" s="32" t="str">
        <f t="shared" si="151"/>
        <v/>
      </c>
    </row>
    <row r="4578" spans="2:12" ht="14.4" thickBot="1" x14ac:dyDescent="0.3">
      <c r="B4578" s="28" t="str">
        <f t="shared" si="150"/>
        <v/>
      </c>
      <c r="C4578" s="167" t="str">
        <f>IF(D4578="","",VLOOKUP(D4578,'Műszaki adattábla'!F:G,2,0))</f>
        <v/>
      </c>
      <c r="D4578" s="168" t="str">
        <f>IF('Műszaki adattábla'!F4569="","",'Műszaki adattábla'!F4569)</f>
        <v/>
      </c>
      <c r="E4578" s="169" t="str">
        <f>IF(D4578="","",VLOOKUP(D4578,'Műszaki adattábla'!F:R,13,0))</f>
        <v/>
      </c>
      <c r="F4578" s="29" t="str">
        <f>IF(D4578="","",VLOOKUP(D4578,'Műszaki adattábla'!F:M,8,0))</f>
        <v/>
      </c>
      <c r="G4578" s="29" t="str">
        <f>IF(D4578="","",IF('Műszaki adattábla'!L4569="20-99",IF('Műszaki adattábla'!O4569="","Nem adott meg lekötött teljesítményt",VLOOKUP(D4578,'Műszaki adattábla'!F:O,10,0)),0))</f>
        <v/>
      </c>
      <c r="H4578" s="29" t="str">
        <f>IF(D4578="","",VLOOKUP(D4578,'Műszaki adattábla'!F:P,11,0))</f>
        <v/>
      </c>
      <c r="I4578" s="30"/>
      <c r="J4578" s="30"/>
      <c r="K4578" s="31" t="str">
        <f>IF(D4578="","",ROUND(((F4578*I4578*'Műszaki adattábla'!$C$7/'Műszaki adattábla'!$C$8)+(G4578*I4578)+(H4578*I4578))/12*'Műszaki adattábla'!T4569,0))</f>
        <v/>
      </c>
      <c r="L4578" s="32" t="str">
        <f t="shared" si="151"/>
        <v/>
      </c>
    </row>
    <row r="4579" spans="2:12" ht="14.4" thickBot="1" x14ac:dyDescent="0.3">
      <c r="B4579" s="28" t="str">
        <f t="shared" si="150"/>
        <v/>
      </c>
      <c r="C4579" s="167" t="str">
        <f>IF(D4579="","",VLOOKUP(D4579,'Műszaki adattábla'!F:G,2,0))</f>
        <v/>
      </c>
      <c r="D4579" s="168" t="str">
        <f>IF('Műszaki adattábla'!F4570="","",'Műszaki adattábla'!F4570)</f>
        <v/>
      </c>
      <c r="E4579" s="169" t="str">
        <f>IF(D4579="","",VLOOKUP(D4579,'Műszaki adattábla'!F:R,13,0))</f>
        <v/>
      </c>
      <c r="F4579" s="29" t="str">
        <f>IF(D4579="","",VLOOKUP(D4579,'Műszaki adattábla'!F:M,8,0))</f>
        <v/>
      </c>
      <c r="G4579" s="29" t="str">
        <f>IF(D4579="","",IF('Műszaki adattábla'!L4570="20-99",IF('Műszaki adattábla'!O4570="","Nem adott meg lekötött teljesítményt",VLOOKUP(D4579,'Műszaki adattábla'!F:O,10,0)),0))</f>
        <v/>
      </c>
      <c r="H4579" s="29" t="str">
        <f>IF(D4579="","",VLOOKUP(D4579,'Műszaki adattábla'!F:P,11,0))</f>
        <v/>
      </c>
      <c r="I4579" s="30"/>
      <c r="J4579" s="30"/>
      <c r="K4579" s="31" t="str">
        <f>IF(D4579="","",ROUND(((F4579*I4579*'Műszaki adattábla'!$C$7/'Műszaki adattábla'!$C$8)+(G4579*I4579)+(H4579*I4579))/12*'Műszaki adattábla'!T4570,0))</f>
        <v/>
      </c>
      <c r="L4579" s="32" t="str">
        <f t="shared" si="151"/>
        <v/>
      </c>
    </row>
    <row r="4580" spans="2:12" ht="14.4" thickBot="1" x14ac:dyDescent="0.3">
      <c r="B4580" s="28" t="str">
        <f t="shared" si="150"/>
        <v/>
      </c>
      <c r="C4580" s="167" t="str">
        <f>IF(D4580="","",VLOOKUP(D4580,'Műszaki adattábla'!F:G,2,0))</f>
        <v/>
      </c>
      <c r="D4580" s="168" t="str">
        <f>IF('Műszaki adattábla'!F4571="","",'Műszaki adattábla'!F4571)</f>
        <v/>
      </c>
      <c r="E4580" s="169" t="str">
        <f>IF(D4580="","",VLOOKUP(D4580,'Műszaki adattábla'!F:R,13,0))</f>
        <v/>
      </c>
      <c r="F4580" s="29" t="str">
        <f>IF(D4580="","",VLOOKUP(D4580,'Műszaki adattábla'!F:M,8,0))</f>
        <v/>
      </c>
      <c r="G4580" s="29" t="str">
        <f>IF(D4580="","",IF('Műszaki adattábla'!L4571="20-99",IF('Műszaki adattábla'!O4571="","Nem adott meg lekötött teljesítményt",VLOOKUP(D4580,'Műszaki adattábla'!F:O,10,0)),0))</f>
        <v/>
      </c>
      <c r="H4580" s="29" t="str">
        <f>IF(D4580="","",VLOOKUP(D4580,'Műszaki adattábla'!F:P,11,0))</f>
        <v/>
      </c>
      <c r="I4580" s="30"/>
      <c r="J4580" s="30"/>
      <c r="K4580" s="31" t="str">
        <f>IF(D4580="","",ROUND(((F4580*I4580*'Műszaki adattábla'!$C$7/'Műszaki adattábla'!$C$8)+(G4580*I4580)+(H4580*I4580))/12*'Műszaki adattábla'!T4571,0))</f>
        <v/>
      </c>
      <c r="L4580" s="32" t="str">
        <f t="shared" si="151"/>
        <v/>
      </c>
    </row>
    <row r="4581" spans="2:12" ht="14.4" thickBot="1" x14ac:dyDescent="0.3">
      <c r="B4581" s="28" t="str">
        <f t="shared" si="150"/>
        <v/>
      </c>
      <c r="C4581" s="167" t="str">
        <f>IF(D4581="","",VLOOKUP(D4581,'Műszaki adattábla'!F:G,2,0))</f>
        <v/>
      </c>
      <c r="D4581" s="168" t="str">
        <f>IF('Műszaki adattábla'!F4572="","",'Műszaki adattábla'!F4572)</f>
        <v/>
      </c>
      <c r="E4581" s="169" t="str">
        <f>IF(D4581="","",VLOOKUP(D4581,'Műszaki adattábla'!F:R,13,0))</f>
        <v/>
      </c>
      <c r="F4581" s="29" t="str">
        <f>IF(D4581="","",VLOOKUP(D4581,'Műszaki adattábla'!F:M,8,0))</f>
        <v/>
      </c>
      <c r="G4581" s="29" t="str">
        <f>IF(D4581="","",IF('Műszaki adattábla'!L4572="20-99",IF('Műszaki adattábla'!O4572="","Nem adott meg lekötött teljesítményt",VLOOKUP(D4581,'Műszaki adattábla'!F:O,10,0)),0))</f>
        <v/>
      </c>
      <c r="H4581" s="29" t="str">
        <f>IF(D4581="","",VLOOKUP(D4581,'Műszaki adattábla'!F:P,11,0))</f>
        <v/>
      </c>
      <c r="I4581" s="30"/>
      <c r="J4581" s="30"/>
      <c r="K4581" s="31" t="str">
        <f>IF(D4581="","",ROUND(((F4581*I4581*'Műszaki adattábla'!$C$7/'Műszaki adattábla'!$C$8)+(G4581*I4581)+(H4581*I4581))/12*'Műszaki adattábla'!T4572,0))</f>
        <v/>
      </c>
      <c r="L4581" s="32" t="str">
        <f t="shared" si="151"/>
        <v/>
      </c>
    </row>
    <row r="4582" spans="2:12" ht="14.4" thickBot="1" x14ac:dyDescent="0.3">
      <c r="B4582" s="28" t="str">
        <f t="shared" si="150"/>
        <v/>
      </c>
      <c r="C4582" s="167" t="str">
        <f>IF(D4582="","",VLOOKUP(D4582,'Műszaki adattábla'!F:G,2,0))</f>
        <v/>
      </c>
      <c r="D4582" s="168" t="str">
        <f>IF('Műszaki adattábla'!F4573="","",'Műszaki adattábla'!F4573)</f>
        <v/>
      </c>
      <c r="E4582" s="169" t="str">
        <f>IF(D4582="","",VLOOKUP(D4582,'Műszaki adattábla'!F:R,13,0))</f>
        <v/>
      </c>
      <c r="F4582" s="29" t="str">
        <f>IF(D4582="","",VLOOKUP(D4582,'Műszaki adattábla'!F:M,8,0))</f>
        <v/>
      </c>
      <c r="G4582" s="29" t="str">
        <f>IF(D4582="","",IF('Műszaki adattábla'!L4573="20-99",IF('Műszaki adattábla'!O4573="","Nem adott meg lekötött teljesítményt",VLOOKUP(D4582,'Műszaki adattábla'!F:O,10,0)),0))</f>
        <v/>
      </c>
      <c r="H4582" s="29" t="str">
        <f>IF(D4582="","",VLOOKUP(D4582,'Műszaki adattábla'!F:P,11,0))</f>
        <v/>
      </c>
      <c r="I4582" s="30"/>
      <c r="J4582" s="30"/>
      <c r="K4582" s="31" t="str">
        <f>IF(D4582="","",ROUND(((F4582*I4582*'Műszaki adattábla'!$C$7/'Műszaki adattábla'!$C$8)+(G4582*I4582)+(H4582*I4582))/12*'Műszaki adattábla'!T4573,0))</f>
        <v/>
      </c>
      <c r="L4582" s="32" t="str">
        <f t="shared" si="151"/>
        <v/>
      </c>
    </row>
    <row r="4583" spans="2:12" ht="14.4" thickBot="1" x14ac:dyDescent="0.3">
      <c r="B4583" s="28" t="str">
        <f t="shared" si="150"/>
        <v/>
      </c>
      <c r="C4583" s="167" t="str">
        <f>IF(D4583="","",VLOOKUP(D4583,'Műszaki adattábla'!F:G,2,0))</f>
        <v/>
      </c>
      <c r="D4583" s="168" t="str">
        <f>IF('Műszaki adattábla'!F4574="","",'Műszaki adattábla'!F4574)</f>
        <v/>
      </c>
      <c r="E4583" s="169" t="str">
        <f>IF(D4583="","",VLOOKUP(D4583,'Műszaki adattábla'!F:R,13,0))</f>
        <v/>
      </c>
      <c r="F4583" s="29" t="str">
        <f>IF(D4583="","",VLOOKUP(D4583,'Műszaki adattábla'!F:M,8,0))</f>
        <v/>
      </c>
      <c r="G4583" s="29" t="str">
        <f>IF(D4583="","",IF('Műszaki adattábla'!L4574="20-99",IF('Műszaki adattábla'!O4574="","Nem adott meg lekötött teljesítményt",VLOOKUP(D4583,'Műszaki adattábla'!F:O,10,0)),0))</f>
        <v/>
      </c>
      <c r="H4583" s="29" t="str">
        <f>IF(D4583="","",VLOOKUP(D4583,'Műszaki adattábla'!F:P,11,0))</f>
        <v/>
      </c>
      <c r="I4583" s="30"/>
      <c r="J4583" s="30"/>
      <c r="K4583" s="31" t="str">
        <f>IF(D4583="","",ROUND(((F4583*I4583*'Műszaki adattábla'!$C$7/'Műszaki adattábla'!$C$8)+(G4583*I4583)+(H4583*I4583))/12*'Műszaki adattábla'!T4574,0))</f>
        <v/>
      </c>
      <c r="L4583" s="32" t="str">
        <f t="shared" si="151"/>
        <v/>
      </c>
    </row>
    <row r="4584" spans="2:12" ht="14.4" thickBot="1" x14ac:dyDescent="0.3">
      <c r="B4584" s="28" t="str">
        <f t="shared" si="150"/>
        <v/>
      </c>
      <c r="C4584" s="167" t="str">
        <f>IF(D4584="","",VLOOKUP(D4584,'Műszaki adattábla'!F:G,2,0))</f>
        <v/>
      </c>
      <c r="D4584" s="168" t="str">
        <f>IF('Műszaki adattábla'!F4575="","",'Műszaki adattábla'!F4575)</f>
        <v/>
      </c>
      <c r="E4584" s="169" t="str">
        <f>IF(D4584="","",VLOOKUP(D4584,'Műszaki adattábla'!F:R,13,0))</f>
        <v/>
      </c>
      <c r="F4584" s="29" t="str">
        <f>IF(D4584="","",VLOOKUP(D4584,'Műszaki adattábla'!F:M,8,0))</f>
        <v/>
      </c>
      <c r="G4584" s="29" t="str">
        <f>IF(D4584="","",IF('Műszaki adattábla'!L4575="20-99",IF('Műszaki adattábla'!O4575="","Nem adott meg lekötött teljesítményt",VLOOKUP(D4584,'Műszaki adattábla'!F:O,10,0)),0))</f>
        <v/>
      </c>
      <c r="H4584" s="29" t="str">
        <f>IF(D4584="","",VLOOKUP(D4584,'Műszaki adattábla'!F:P,11,0))</f>
        <v/>
      </c>
      <c r="I4584" s="30"/>
      <c r="J4584" s="30"/>
      <c r="K4584" s="31" t="str">
        <f>IF(D4584="","",ROUND(((F4584*I4584*'Műszaki adattábla'!$C$7/'Műszaki adattábla'!$C$8)+(G4584*I4584)+(H4584*I4584))/12*'Műszaki adattábla'!T4575,0))</f>
        <v/>
      </c>
      <c r="L4584" s="32" t="str">
        <f t="shared" si="151"/>
        <v/>
      </c>
    </row>
    <row r="4585" spans="2:12" ht="14.4" thickBot="1" x14ac:dyDescent="0.3">
      <c r="B4585" s="28" t="str">
        <f t="shared" si="150"/>
        <v/>
      </c>
      <c r="C4585" s="167" t="str">
        <f>IF(D4585="","",VLOOKUP(D4585,'Műszaki adattábla'!F:G,2,0))</f>
        <v/>
      </c>
      <c r="D4585" s="168" t="str">
        <f>IF('Műszaki adattábla'!F4576="","",'Műszaki adattábla'!F4576)</f>
        <v/>
      </c>
      <c r="E4585" s="169" t="str">
        <f>IF(D4585="","",VLOOKUP(D4585,'Műszaki adattábla'!F:R,13,0))</f>
        <v/>
      </c>
      <c r="F4585" s="29" t="str">
        <f>IF(D4585="","",VLOOKUP(D4585,'Műszaki adattábla'!F:M,8,0))</f>
        <v/>
      </c>
      <c r="G4585" s="29" t="str">
        <f>IF(D4585="","",IF('Műszaki adattábla'!L4576="20-99",IF('Műszaki adattábla'!O4576="","Nem adott meg lekötött teljesítményt",VLOOKUP(D4585,'Műszaki adattábla'!F:O,10,0)),0))</f>
        <v/>
      </c>
      <c r="H4585" s="29" t="str">
        <f>IF(D4585="","",VLOOKUP(D4585,'Műszaki adattábla'!F:P,11,0))</f>
        <v/>
      </c>
      <c r="I4585" s="30"/>
      <c r="J4585" s="30"/>
      <c r="K4585" s="31" t="str">
        <f>IF(D4585="","",ROUND(((F4585*I4585*'Műszaki adattábla'!$C$7/'Műszaki adattábla'!$C$8)+(G4585*I4585)+(H4585*I4585))/12*'Műszaki adattábla'!T4576,0))</f>
        <v/>
      </c>
      <c r="L4585" s="32" t="str">
        <f t="shared" si="151"/>
        <v/>
      </c>
    </row>
    <row r="4586" spans="2:12" ht="14.4" thickBot="1" x14ac:dyDescent="0.3">
      <c r="B4586" s="28" t="str">
        <f t="shared" si="150"/>
        <v/>
      </c>
      <c r="C4586" s="167" t="str">
        <f>IF(D4586="","",VLOOKUP(D4586,'Műszaki adattábla'!F:G,2,0))</f>
        <v/>
      </c>
      <c r="D4586" s="168" t="str">
        <f>IF('Műszaki adattábla'!F4577="","",'Műszaki adattábla'!F4577)</f>
        <v/>
      </c>
      <c r="E4586" s="169" t="str">
        <f>IF(D4586="","",VLOOKUP(D4586,'Műszaki adattábla'!F:R,13,0))</f>
        <v/>
      </c>
      <c r="F4586" s="29" t="str">
        <f>IF(D4586="","",VLOOKUP(D4586,'Műszaki adattábla'!F:M,8,0))</f>
        <v/>
      </c>
      <c r="G4586" s="29" t="str">
        <f>IF(D4586="","",IF('Műszaki adattábla'!L4577="20-99",IF('Műszaki adattábla'!O4577="","Nem adott meg lekötött teljesítményt",VLOOKUP(D4586,'Műszaki adattábla'!F:O,10,0)),0))</f>
        <v/>
      </c>
      <c r="H4586" s="29" t="str">
        <f>IF(D4586="","",VLOOKUP(D4586,'Műszaki adattábla'!F:P,11,0))</f>
        <v/>
      </c>
      <c r="I4586" s="30"/>
      <c r="J4586" s="30"/>
      <c r="K4586" s="31" t="str">
        <f>IF(D4586="","",ROUND(((F4586*I4586*'Műszaki adattábla'!$C$7/'Műszaki adattábla'!$C$8)+(G4586*I4586)+(H4586*I4586))/12*'Műszaki adattábla'!T4577,0))</f>
        <v/>
      </c>
      <c r="L4586" s="32" t="str">
        <f t="shared" si="151"/>
        <v/>
      </c>
    </row>
    <row r="4587" spans="2:12" ht="14.4" thickBot="1" x14ac:dyDescent="0.3">
      <c r="B4587" s="28" t="str">
        <f t="shared" si="150"/>
        <v/>
      </c>
      <c r="C4587" s="167" t="str">
        <f>IF(D4587="","",VLOOKUP(D4587,'Műszaki adattábla'!F:G,2,0))</f>
        <v/>
      </c>
      <c r="D4587" s="168" t="str">
        <f>IF('Műszaki adattábla'!F4578="","",'Műszaki adattábla'!F4578)</f>
        <v/>
      </c>
      <c r="E4587" s="169" t="str">
        <f>IF(D4587="","",VLOOKUP(D4587,'Műszaki adattábla'!F:R,13,0))</f>
        <v/>
      </c>
      <c r="F4587" s="29" t="str">
        <f>IF(D4587="","",VLOOKUP(D4587,'Műszaki adattábla'!F:M,8,0))</f>
        <v/>
      </c>
      <c r="G4587" s="29" t="str">
        <f>IF(D4587="","",IF('Műszaki adattábla'!L4578="20-99",IF('Műszaki adattábla'!O4578="","Nem adott meg lekötött teljesítményt",VLOOKUP(D4587,'Műszaki adattábla'!F:O,10,0)),0))</f>
        <v/>
      </c>
      <c r="H4587" s="29" t="str">
        <f>IF(D4587="","",VLOOKUP(D4587,'Műszaki adattábla'!F:P,11,0))</f>
        <v/>
      </c>
      <c r="I4587" s="30"/>
      <c r="J4587" s="30"/>
      <c r="K4587" s="31" t="str">
        <f>IF(D4587="","",ROUND(((F4587*I4587*'Műszaki adattábla'!$C$7/'Műszaki adattábla'!$C$8)+(G4587*I4587)+(H4587*I4587))/12*'Műszaki adattábla'!T4578,0))</f>
        <v/>
      </c>
      <c r="L4587" s="32" t="str">
        <f t="shared" si="151"/>
        <v/>
      </c>
    </row>
    <row r="4588" spans="2:12" ht="14.4" thickBot="1" x14ac:dyDescent="0.3">
      <c r="B4588" s="28" t="str">
        <f t="shared" si="150"/>
        <v/>
      </c>
      <c r="C4588" s="167" t="str">
        <f>IF(D4588="","",VLOOKUP(D4588,'Műszaki adattábla'!F:G,2,0))</f>
        <v/>
      </c>
      <c r="D4588" s="168" t="str">
        <f>IF('Műszaki adattábla'!F4579="","",'Műszaki adattábla'!F4579)</f>
        <v/>
      </c>
      <c r="E4588" s="169" t="str">
        <f>IF(D4588="","",VLOOKUP(D4588,'Műszaki adattábla'!F:R,13,0))</f>
        <v/>
      </c>
      <c r="F4588" s="29" t="str">
        <f>IF(D4588="","",VLOOKUP(D4588,'Műszaki adattábla'!F:M,8,0))</f>
        <v/>
      </c>
      <c r="G4588" s="29" t="str">
        <f>IF(D4588="","",IF('Műszaki adattábla'!L4579="20-99",IF('Műszaki adattábla'!O4579="","Nem adott meg lekötött teljesítményt",VLOOKUP(D4588,'Műszaki adattábla'!F:O,10,0)),0))</f>
        <v/>
      </c>
      <c r="H4588" s="29" t="str">
        <f>IF(D4588="","",VLOOKUP(D4588,'Műszaki adattábla'!F:P,11,0))</f>
        <v/>
      </c>
      <c r="I4588" s="30"/>
      <c r="J4588" s="30"/>
      <c r="K4588" s="31" t="str">
        <f>IF(D4588="","",ROUND(((F4588*I4588*'Műszaki adattábla'!$C$7/'Műszaki adattábla'!$C$8)+(G4588*I4588)+(H4588*I4588))/12*'Műszaki adattábla'!T4579,0))</f>
        <v/>
      </c>
      <c r="L4588" s="32" t="str">
        <f t="shared" si="151"/>
        <v/>
      </c>
    </row>
    <row r="4589" spans="2:12" ht="14.4" thickBot="1" x14ac:dyDescent="0.3">
      <c r="B4589" s="28" t="str">
        <f t="shared" si="150"/>
        <v/>
      </c>
      <c r="C4589" s="167" t="str">
        <f>IF(D4589="","",VLOOKUP(D4589,'Műszaki adattábla'!F:G,2,0))</f>
        <v/>
      </c>
      <c r="D4589" s="168" t="str">
        <f>IF('Műszaki adattábla'!F4580="","",'Műszaki adattábla'!F4580)</f>
        <v/>
      </c>
      <c r="E4589" s="169" t="str">
        <f>IF(D4589="","",VLOOKUP(D4589,'Műszaki adattábla'!F:R,13,0))</f>
        <v/>
      </c>
      <c r="F4589" s="29" t="str">
        <f>IF(D4589="","",VLOOKUP(D4589,'Műszaki adattábla'!F:M,8,0))</f>
        <v/>
      </c>
      <c r="G4589" s="29" t="str">
        <f>IF(D4589="","",IF('Műszaki adattábla'!L4580="20-99",IF('Műszaki adattábla'!O4580="","Nem adott meg lekötött teljesítményt",VLOOKUP(D4589,'Műszaki adattábla'!F:O,10,0)),0))</f>
        <v/>
      </c>
      <c r="H4589" s="29" t="str">
        <f>IF(D4589="","",VLOOKUP(D4589,'Műszaki adattábla'!F:P,11,0))</f>
        <v/>
      </c>
      <c r="I4589" s="30"/>
      <c r="J4589" s="30"/>
      <c r="K4589" s="31" t="str">
        <f>IF(D4589="","",ROUND(((F4589*I4589*'Műszaki adattábla'!$C$7/'Műszaki adattábla'!$C$8)+(G4589*I4589)+(H4589*I4589))/12*'Műszaki adattábla'!T4580,0))</f>
        <v/>
      </c>
      <c r="L4589" s="32" t="str">
        <f t="shared" si="151"/>
        <v/>
      </c>
    </row>
    <row r="4590" spans="2:12" ht="14.4" thickBot="1" x14ac:dyDescent="0.3">
      <c r="B4590" s="28" t="str">
        <f t="shared" si="150"/>
        <v/>
      </c>
      <c r="C4590" s="167" t="str">
        <f>IF(D4590="","",VLOOKUP(D4590,'Műszaki adattábla'!F:G,2,0))</f>
        <v/>
      </c>
      <c r="D4590" s="168" t="str">
        <f>IF('Műszaki adattábla'!F4581="","",'Műszaki adattábla'!F4581)</f>
        <v/>
      </c>
      <c r="E4590" s="169" t="str">
        <f>IF(D4590="","",VLOOKUP(D4590,'Műszaki adattábla'!F:R,13,0))</f>
        <v/>
      </c>
      <c r="F4590" s="29" t="str">
        <f>IF(D4590="","",VLOOKUP(D4590,'Műszaki adattábla'!F:M,8,0))</f>
        <v/>
      </c>
      <c r="G4590" s="29" t="str">
        <f>IF(D4590="","",IF('Műszaki adattábla'!L4581="20-99",IF('Műszaki adattábla'!O4581="","Nem adott meg lekötött teljesítményt",VLOOKUP(D4590,'Műszaki adattábla'!F:O,10,0)),0))</f>
        <v/>
      </c>
      <c r="H4590" s="29" t="str">
        <f>IF(D4590="","",VLOOKUP(D4590,'Műszaki adattábla'!F:P,11,0))</f>
        <v/>
      </c>
      <c r="I4590" s="30"/>
      <c r="J4590" s="30"/>
      <c r="K4590" s="31" t="str">
        <f>IF(D4590="","",ROUND(((F4590*I4590*'Műszaki adattábla'!$C$7/'Műszaki adattábla'!$C$8)+(G4590*I4590)+(H4590*I4590))/12*'Műszaki adattábla'!T4581,0))</f>
        <v/>
      </c>
      <c r="L4590" s="32" t="str">
        <f t="shared" si="151"/>
        <v/>
      </c>
    </row>
    <row r="4591" spans="2:12" ht="14.4" thickBot="1" x14ac:dyDescent="0.3">
      <c r="B4591" s="28" t="str">
        <f t="shared" si="150"/>
        <v/>
      </c>
      <c r="C4591" s="167" t="str">
        <f>IF(D4591="","",VLOOKUP(D4591,'Műszaki adattábla'!F:G,2,0))</f>
        <v/>
      </c>
      <c r="D4591" s="168" t="str">
        <f>IF('Műszaki adattábla'!F4582="","",'Műszaki adattábla'!F4582)</f>
        <v/>
      </c>
      <c r="E4591" s="169" t="str">
        <f>IF(D4591="","",VLOOKUP(D4591,'Műszaki adattábla'!F:R,13,0))</f>
        <v/>
      </c>
      <c r="F4591" s="29" t="str">
        <f>IF(D4591="","",VLOOKUP(D4591,'Műszaki adattábla'!F:M,8,0))</f>
        <v/>
      </c>
      <c r="G4591" s="29" t="str">
        <f>IF(D4591="","",IF('Műszaki adattábla'!L4582="20-99",IF('Műszaki adattábla'!O4582="","Nem adott meg lekötött teljesítményt",VLOOKUP(D4591,'Műszaki adattábla'!F:O,10,0)),0))</f>
        <v/>
      </c>
      <c r="H4591" s="29" t="str">
        <f>IF(D4591="","",VLOOKUP(D4591,'Műszaki adattábla'!F:P,11,0))</f>
        <v/>
      </c>
      <c r="I4591" s="30"/>
      <c r="J4591" s="30"/>
      <c r="K4591" s="31" t="str">
        <f>IF(D4591="","",ROUND(((F4591*I4591*'Műszaki adattábla'!$C$7/'Műszaki adattábla'!$C$8)+(G4591*I4591)+(H4591*I4591))/12*'Műszaki adattábla'!T4582,0))</f>
        <v/>
      </c>
      <c r="L4591" s="32" t="str">
        <f t="shared" si="151"/>
        <v/>
      </c>
    </row>
    <row r="4592" spans="2:12" ht="14.4" thickBot="1" x14ac:dyDescent="0.3">
      <c r="B4592" s="28" t="str">
        <f t="shared" si="150"/>
        <v/>
      </c>
      <c r="C4592" s="167" t="str">
        <f>IF(D4592="","",VLOOKUP(D4592,'Műszaki adattábla'!F:G,2,0))</f>
        <v/>
      </c>
      <c r="D4592" s="168" t="str">
        <f>IF('Műszaki adattábla'!F4583="","",'Műszaki adattábla'!F4583)</f>
        <v/>
      </c>
      <c r="E4592" s="169" t="str">
        <f>IF(D4592="","",VLOOKUP(D4592,'Műszaki adattábla'!F:R,13,0))</f>
        <v/>
      </c>
      <c r="F4592" s="29" t="str">
        <f>IF(D4592="","",VLOOKUP(D4592,'Műszaki adattábla'!F:M,8,0))</f>
        <v/>
      </c>
      <c r="G4592" s="29" t="str">
        <f>IF(D4592="","",IF('Műszaki adattábla'!L4583="20-99",IF('Műszaki adattábla'!O4583="","Nem adott meg lekötött teljesítményt",VLOOKUP(D4592,'Műszaki adattábla'!F:O,10,0)),0))</f>
        <v/>
      </c>
      <c r="H4592" s="29" t="str">
        <f>IF(D4592="","",VLOOKUP(D4592,'Műszaki adattábla'!F:P,11,0))</f>
        <v/>
      </c>
      <c r="I4592" s="30"/>
      <c r="J4592" s="30"/>
      <c r="K4592" s="31" t="str">
        <f>IF(D4592="","",ROUND(((F4592*I4592*'Műszaki adattábla'!$C$7/'Műszaki adattábla'!$C$8)+(G4592*I4592)+(H4592*I4592))/12*'Műszaki adattábla'!T4583,0))</f>
        <v/>
      </c>
      <c r="L4592" s="32" t="str">
        <f t="shared" si="151"/>
        <v/>
      </c>
    </row>
    <row r="4593" spans="2:12" ht="14.4" thickBot="1" x14ac:dyDescent="0.3">
      <c r="B4593" s="28" t="str">
        <f t="shared" si="150"/>
        <v/>
      </c>
      <c r="C4593" s="167" t="str">
        <f>IF(D4593="","",VLOOKUP(D4593,'Műszaki adattábla'!F:G,2,0))</f>
        <v/>
      </c>
      <c r="D4593" s="168" t="str">
        <f>IF('Műszaki adattábla'!F4584="","",'Műszaki adattábla'!F4584)</f>
        <v/>
      </c>
      <c r="E4593" s="169" t="str">
        <f>IF(D4593="","",VLOOKUP(D4593,'Műszaki adattábla'!F:R,13,0))</f>
        <v/>
      </c>
      <c r="F4593" s="29" t="str">
        <f>IF(D4593="","",VLOOKUP(D4593,'Műszaki adattábla'!F:M,8,0))</f>
        <v/>
      </c>
      <c r="G4593" s="29" t="str">
        <f>IF(D4593="","",IF('Műszaki adattábla'!L4584="20-99",IF('Műszaki adattábla'!O4584="","Nem adott meg lekötött teljesítményt",VLOOKUP(D4593,'Műszaki adattábla'!F:O,10,0)),0))</f>
        <v/>
      </c>
      <c r="H4593" s="29" t="str">
        <f>IF(D4593="","",VLOOKUP(D4593,'Műszaki adattábla'!F:P,11,0))</f>
        <v/>
      </c>
      <c r="I4593" s="30"/>
      <c r="J4593" s="30"/>
      <c r="K4593" s="31" t="str">
        <f>IF(D4593="","",ROUND(((F4593*I4593*'Műszaki adattábla'!$C$7/'Műszaki adattábla'!$C$8)+(G4593*I4593)+(H4593*I4593))/12*'Műszaki adattábla'!T4584,0))</f>
        <v/>
      </c>
      <c r="L4593" s="32" t="str">
        <f t="shared" si="151"/>
        <v/>
      </c>
    </row>
    <row r="4594" spans="2:12" ht="14.4" thickBot="1" x14ac:dyDescent="0.3">
      <c r="B4594" s="28" t="str">
        <f t="shared" si="150"/>
        <v/>
      </c>
      <c r="C4594" s="167" t="str">
        <f>IF(D4594="","",VLOOKUP(D4594,'Műszaki adattábla'!F:G,2,0))</f>
        <v/>
      </c>
      <c r="D4594" s="168" t="str">
        <f>IF('Műszaki adattábla'!F4585="","",'Műszaki adattábla'!F4585)</f>
        <v/>
      </c>
      <c r="E4594" s="169" t="str">
        <f>IF(D4594="","",VLOOKUP(D4594,'Műszaki adattábla'!F:R,13,0))</f>
        <v/>
      </c>
      <c r="F4594" s="29" t="str">
        <f>IF(D4594="","",VLOOKUP(D4594,'Műszaki adattábla'!F:M,8,0))</f>
        <v/>
      </c>
      <c r="G4594" s="29" t="str">
        <f>IF(D4594="","",IF('Műszaki adattábla'!L4585="20-99",IF('Műszaki adattábla'!O4585="","Nem adott meg lekötött teljesítményt",VLOOKUP(D4594,'Műszaki adattábla'!F:O,10,0)),0))</f>
        <v/>
      </c>
      <c r="H4594" s="29" t="str">
        <f>IF(D4594="","",VLOOKUP(D4594,'Műszaki adattábla'!F:P,11,0))</f>
        <v/>
      </c>
      <c r="I4594" s="30"/>
      <c r="J4594" s="30"/>
      <c r="K4594" s="31" t="str">
        <f>IF(D4594="","",ROUND(((F4594*I4594*'Műszaki adattábla'!$C$7/'Műszaki adattábla'!$C$8)+(G4594*I4594)+(H4594*I4594))/12*'Műszaki adattábla'!T4585,0))</f>
        <v/>
      </c>
      <c r="L4594" s="32" t="str">
        <f t="shared" si="151"/>
        <v/>
      </c>
    </row>
    <row r="4595" spans="2:12" ht="14.4" thickBot="1" x14ac:dyDescent="0.3">
      <c r="B4595" s="28" t="str">
        <f t="shared" si="150"/>
        <v/>
      </c>
      <c r="C4595" s="167" t="str">
        <f>IF(D4595="","",VLOOKUP(D4595,'Műszaki adattábla'!F:G,2,0))</f>
        <v/>
      </c>
      <c r="D4595" s="168" t="str">
        <f>IF('Műszaki adattábla'!F4586="","",'Műszaki adattábla'!F4586)</f>
        <v/>
      </c>
      <c r="E4595" s="169" t="str">
        <f>IF(D4595="","",VLOOKUP(D4595,'Műszaki adattábla'!F:R,13,0))</f>
        <v/>
      </c>
      <c r="F4595" s="29" t="str">
        <f>IF(D4595="","",VLOOKUP(D4595,'Műszaki adattábla'!F:M,8,0))</f>
        <v/>
      </c>
      <c r="G4595" s="29" t="str">
        <f>IF(D4595="","",IF('Műszaki adattábla'!L4586="20-99",IF('Műszaki adattábla'!O4586="","Nem adott meg lekötött teljesítményt",VLOOKUP(D4595,'Műszaki adattábla'!F:O,10,0)),0))</f>
        <v/>
      </c>
      <c r="H4595" s="29" t="str">
        <f>IF(D4595="","",VLOOKUP(D4595,'Műszaki adattábla'!F:P,11,0))</f>
        <v/>
      </c>
      <c r="I4595" s="30"/>
      <c r="J4595" s="30"/>
      <c r="K4595" s="31" t="str">
        <f>IF(D4595="","",ROUND(((F4595*I4595*'Műszaki adattábla'!$C$7/'Műszaki adattábla'!$C$8)+(G4595*I4595)+(H4595*I4595))/12*'Műszaki adattábla'!T4586,0))</f>
        <v/>
      </c>
      <c r="L4595" s="32" t="str">
        <f t="shared" si="151"/>
        <v/>
      </c>
    </row>
    <row r="4596" spans="2:12" ht="14.4" thickBot="1" x14ac:dyDescent="0.3">
      <c r="B4596" s="28" t="str">
        <f t="shared" si="150"/>
        <v/>
      </c>
      <c r="C4596" s="167" t="str">
        <f>IF(D4596="","",VLOOKUP(D4596,'Műszaki adattábla'!F:G,2,0))</f>
        <v/>
      </c>
      <c r="D4596" s="168" t="str">
        <f>IF('Műszaki adattábla'!F4587="","",'Műszaki adattábla'!F4587)</f>
        <v/>
      </c>
      <c r="E4596" s="169" t="str">
        <f>IF(D4596="","",VLOOKUP(D4596,'Műszaki adattábla'!F:R,13,0))</f>
        <v/>
      </c>
      <c r="F4596" s="29" t="str">
        <f>IF(D4596="","",VLOOKUP(D4596,'Műszaki adattábla'!F:M,8,0))</f>
        <v/>
      </c>
      <c r="G4596" s="29" t="str">
        <f>IF(D4596="","",IF('Műszaki adattábla'!L4587="20-99",IF('Műszaki adattábla'!O4587="","Nem adott meg lekötött teljesítményt",VLOOKUP(D4596,'Műszaki adattábla'!F:O,10,0)),0))</f>
        <v/>
      </c>
      <c r="H4596" s="29" t="str">
        <f>IF(D4596="","",VLOOKUP(D4596,'Műszaki adattábla'!F:P,11,0))</f>
        <v/>
      </c>
      <c r="I4596" s="30"/>
      <c r="J4596" s="30"/>
      <c r="K4596" s="31" t="str">
        <f>IF(D4596="","",ROUND(((F4596*I4596*'Műszaki adattábla'!$C$7/'Műszaki adattábla'!$C$8)+(G4596*I4596)+(H4596*I4596))/12*'Műszaki adattábla'!T4587,0))</f>
        <v/>
      </c>
      <c r="L4596" s="32" t="str">
        <f t="shared" si="151"/>
        <v/>
      </c>
    </row>
    <row r="4597" spans="2:12" ht="14.4" thickBot="1" x14ac:dyDescent="0.3">
      <c r="B4597" s="28" t="str">
        <f t="shared" si="150"/>
        <v/>
      </c>
      <c r="C4597" s="167" t="str">
        <f>IF(D4597="","",VLOOKUP(D4597,'Műszaki adattábla'!F:G,2,0))</f>
        <v/>
      </c>
      <c r="D4597" s="168" t="str">
        <f>IF('Műszaki adattábla'!F4588="","",'Műszaki adattábla'!F4588)</f>
        <v/>
      </c>
      <c r="E4597" s="169" t="str">
        <f>IF(D4597="","",VLOOKUP(D4597,'Műszaki adattábla'!F:R,13,0))</f>
        <v/>
      </c>
      <c r="F4597" s="29" t="str">
        <f>IF(D4597="","",VLOOKUP(D4597,'Műszaki adattábla'!F:M,8,0))</f>
        <v/>
      </c>
      <c r="G4597" s="29" t="str">
        <f>IF(D4597="","",IF('Műszaki adattábla'!L4588="20-99",IF('Műszaki adattábla'!O4588="","Nem adott meg lekötött teljesítményt",VLOOKUP(D4597,'Műszaki adattábla'!F:O,10,0)),0))</f>
        <v/>
      </c>
      <c r="H4597" s="29" t="str">
        <f>IF(D4597="","",VLOOKUP(D4597,'Műszaki adattábla'!F:P,11,0))</f>
        <v/>
      </c>
      <c r="I4597" s="30"/>
      <c r="J4597" s="30"/>
      <c r="K4597" s="31" t="str">
        <f>IF(D4597="","",ROUND(((F4597*I4597*'Műszaki adattábla'!$C$7/'Műszaki adattábla'!$C$8)+(G4597*I4597)+(H4597*I4597))/12*'Műszaki adattábla'!T4588,0))</f>
        <v/>
      </c>
      <c r="L4597" s="32" t="str">
        <f t="shared" si="151"/>
        <v/>
      </c>
    </row>
    <row r="4598" spans="2:12" ht="14.4" thickBot="1" x14ac:dyDescent="0.3">
      <c r="B4598" s="28" t="str">
        <f t="shared" si="150"/>
        <v/>
      </c>
      <c r="C4598" s="167" t="str">
        <f>IF(D4598="","",VLOOKUP(D4598,'Műszaki adattábla'!F:G,2,0))</f>
        <v/>
      </c>
      <c r="D4598" s="168" t="str">
        <f>IF('Műszaki adattábla'!F4589="","",'Műszaki adattábla'!F4589)</f>
        <v/>
      </c>
      <c r="E4598" s="169" t="str">
        <f>IF(D4598="","",VLOOKUP(D4598,'Műszaki adattábla'!F:R,13,0))</f>
        <v/>
      </c>
      <c r="F4598" s="29" t="str">
        <f>IF(D4598="","",VLOOKUP(D4598,'Műszaki adattábla'!F:M,8,0))</f>
        <v/>
      </c>
      <c r="G4598" s="29" t="str">
        <f>IF(D4598="","",IF('Műszaki adattábla'!L4589="20-99",IF('Műszaki adattábla'!O4589="","Nem adott meg lekötött teljesítményt",VLOOKUP(D4598,'Műszaki adattábla'!F:O,10,0)),0))</f>
        <v/>
      </c>
      <c r="H4598" s="29" t="str">
        <f>IF(D4598="","",VLOOKUP(D4598,'Műszaki adattábla'!F:P,11,0))</f>
        <v/>
      </c>
      <c r="I4598" s="30"/>
      <c r="J4598" s="30"/>
      <c r="K4598" s="31" t="str">
        <f>IF(D4598="","",ROUND(((F4598*I4598*'Műszaki adattábla'!$C$7/'Műszaki adattábla'!$C$8)+(G4598*I4598)+(H4598*I4598))/12*'Műszaki adattábla'!T4589,0))</f>
        <v/>
      </c>
      <c r="L4598" s="32" t="str">
        <f t="shared" si="151"/>
        <v/>
      </c>
    </row>
    <row r="4599" spans="2:12" ht="14.4" thickBot="1" x14ac:dyDescent="0.3">
      <c r="B4599" s="28" t="str">
        <f t="shared" si="150"/>
        <v/>
      </c>
      <c r="C4599" s="167" t="str">
        <f>IF(D4599="","",VLOOKUP(D4599,'Műszaki adattábla'!F:G,2,0))</f>
        <v/>
      </c>
      <c r="D4599" s="168" t="str">
        <f>IF('Műszaki adattábla'!F4590="","",'Műszaki adattábla'!F4590)</f>
        <v/>
      </c>
      <c r="E4599" s="169" t="str">
        <f>IF(D4599="","",VLOOKUP(D4599,'Műszaki adattábla'!F:R,13,0))</f>
        <v/>
      </c>
      <c r="F4599" s="29" t="str">
        <f>IF(D4599="","",VLOOKUP(D4599,'Műszaki adattábla'!F:M,8,0))</f>
        <v/>
      </c>
      <c r="G4599" s="29" t="str">
        <f>IF(D4599="","",IF('Műszaki adattábla'!L4590="20-99",IF('Műszaki adattábla'!O4590="","Nem adott meg lekötött teljesítményt",VLOOKUP(D4599,'Műszaki adattábla'!F:O,10,0)),0))</f>
        <v/>
      </c>
      <c r="H4599" s="29" t="str">
        <f>IF(D4599="","",VLOOKUP(D4599,'Műszaki adattábla'!F:P,11,0))</f>
        <v/>
      </c>
      <c r="I4599" s="30"/>
      <c r="J4599" s="30"/>
      <c r="K4599" s="31" t="str">
        <f>IF(D4599="","",ROUND(((F4599*I4599*'Műszaki adattábla'!$C$7/'Műszaki adattábla'!$C$8)+(G4599*I4599)+(H4599*I4599))/12*'Műszaki adattábla'!T4590,0))</f>
        <v/>
      </c>
      <c r="L4599" s="32" t="str">
        <f t="shared" si="151"/>
        <v/>
      </c>
    </row>
    <row r="4600" spans="2:12" ht="14.4" thickBot="1" x14ac:dyDescent="0.3">
      <c r="B4600" s="28" t="str">
        <f t="shared" si="150"/>
        <v/>
      </c>
      <c r="C4600" s="167" t="str">
        <f>IF(D4600="","",VLOOKUP(D4600,'Műszaki adattábla'!F:G,2,0))</f>
        <v/>
      </c>
      <c r="D4600" s="168" t="str">
        <f>IF('Műszaki adattábla'!F4591="","",'Műszaki adattábla'!F4591)</f>
        <v/>
      </c>
      <c r="E4600" s="169" t="str">
        <f>IF(D4600="","",VLOOKUP(D4600,'Műszaki adattábla'!F:R,13,0))</f>
        <v/>
      </c>
      <c r="F4600" s="29" t="str">
        <f>IF(D4600="","",VLOOKUP(D4600,'Műszaki adattábla'!F:M,8,0))</f>
        <v/>
      </c>
      <c r="G4600" s="29" t="str">
        <f>IF(D4600="","",IF('Műszaki adattábla'!L4591="20-99",IF('Műszaki adattábla'!O4591="","Nem adott meg lekötött teljesítményt",VLOOKUP(D4600,'Műszaki adattábla'!F:O,10,0)),0))</f>
        <v/>
      </c>
      <c r="H4600" s="29" t="str">
        <f>IF(D4600="","",VLOOKUP(D4600,'Műszaki adattábla'!F:P,11,0))</f>
        <v/>
      </c>
      <c r="I4600" s="30"/>
      <c r="J4600" s="30"/>
      <c r="K4600" s="31" t="str">
        <f>IF(D4600="","",ROUND(((F4600*I4600*'Műszaki adattábla'!$C$7/'Műszaki adattábla'!$C$8)+(G4600*I4600)+(H4600*I4600))/12*'Műszaki adattábla'!T4591,0))</f>
        <v/>
      </c>
      <c r="L4600" s="32" t="str">
        <f t="shared" si="151"/>
        <v/>
      </c>
    </row>
    <row r="4601" spans="2:12" ht="14.4" thickBot="1" x14ac:dyDescent="0.3">
      <c r="B4601" s="28" t="str">
        <f t="shared" si="150"/>
        <v/>
      </c>
      <c r="C4601" s="167" t="str">
        <f>IF(D4601="","",VLOOKUP(D4601,'Műszaki adattábla'!F:G,2,0))</f>
        <v/>
      </c>
      <c r="D4601" s="168" t="str">
        <f>IF('Műszaki adattábla'!F4592="","",'Műszaki adattábla'!F4592)</f>
        <v/>
      </c>
      <c r="E4601" s="169" t="str">
        <f>IF(D4601="","",VLOOKUP(D4601,'Műszaki adattábla'!F:R,13,0))</f>
        <v/>
      </c>
      <c r="F4601" s="29" t="str">
        <f>IF(D4601="","",VLOOKUP(D4601,'Műszaki adattábla'!F:M,8,0))</f>
        <v/>
      </c>
      <c r="G4601" s="29" t="str">
        <f>IF(D4601="","",IF('Műszaki adattábla'!L4592="20-99",IF('Műszaki adattábla'!O4592="","Nem adott meg lekötött teljesítményt",VLOOKUP(D4601,'Műszaki adattábla'!F:O,10,0)),0))</f>
        <v/>
      </c>
      <c r="H4601" s="29" t="str">
        <f>IF(D4601="","",VLOOKUP(D4601,'Műszaki adattábla'!F:P,11,0))</f>
        <v/>
      </c>
      <c r="I4601" s="30"/>
      <c r="J4601" s="30"/>
      <c r="K4601" s="31" t="str">
        <f>IF(D4601="","",ROUND(((F4601*I4601*'Műszaki adattábla'!$C$7/'Műszaki adattábla'!$C$8)+(G4601*I4601)+(H4601*I4601))/12*'Műszaki adattábla'!T4592,0))</f>
        <v/>
      </c>
      <c r="L4601" s="32" t="str">
        <f t="shared" si="151"/>
        <v/>
      </c>
    </row>
    <row r="4602" spans="2:12" ht="14.4" thickBot="1" x14ac:dyDescent="0.3">
      <c r="B4602" s="28" t="str">
        <f t="shared" si="150"/>
        <v/>
      </c>
      <c r="C4602" s="167" t="str">
        <f>IF(D4602="","",VLOOKUP(D4602,'Műszaki adattábla'!F:G,2,0))</f>
        <v/>
      </c>
      <c r="D4602" s="168" t="str">
        <f>IF('Műszaki adattábla'!F4593="","",'Műszaki adattábla'!F4593)</f>
        <v/>
      </c>
      <c r="E4602" s="169" t="str">
        <f>IF(D4602="","",VLOOKUP(D4602,'Műszaki adattábla'!F:R,13,0))</f>
        <v/>
      </c>
      <c r="F4602" s="29" t="str">
        <f>IF(D4602="","",VLOOKUP(D4602,'Műszaki adattábla'!F:M,8,0))</f>
        <v/>
      </c>
      <c r="G4602" s="29" t="str">
        <f>IF(D4602="","",IF('Műszaki adattábla'!L4593="20-99",IF('Műszaki adattábla'!O4593="","Nem adott meg lekötött teljesítményt",VLOOKUP(D4602,'Műszaki adattábla'!F:O,10,0)),0))</f>
        <v/>
      </c>
      <c r="H4602" s="29" t="str">
        <f>IF(D4602="","",VLOOKUP(D4602,'Műszaki adattábla'!F:P,11,0))</f>
        <v/>
      </c>
      <c r="I4602" s="30"/>
      <c r="J4602" s="30"/>
      <c r="K4602" s="31" t="str">
        <f>IF(D4602="","",ROUND(((F4602*I4602*'Műszaki adattábla'!$C$7/'Műszaki adattábla'!$C$8)+(G4602*I4602)+(H4602*I4602))/12*'Műszaki adattábla'!T4593,0))</f>
        <v/>
      </c>
      <c r="L4602" s="32" t="str">
        <f t="shared" si="151"/>
        <v/>
      </c>
    </row>
    <row r="4603" spans="2:12" ht="14.4" thickBot="1" x14ac:dyDescent="0.3">
      <c r="B4603" s="28" t="str">
        <f t="shared" si="150"/>
        <v/>
      </c>
      <c r="C4603" s="167" t="str">
        <f>IF(D4603="","",VLOOKUP(D4603,'Műszaki adattábla'!F:G,2,0))</f>
        <v/>
      </c>
      <c r="D4603" s="168" t="str">
        <f>IF('Műszaki adattábla'!F4594="","",'Műszaki adattábla'!F4594)</f>
        <v/>
      </c>
      <c r="E4603" s="169" t="str">
        <f>IF(D4603="","",VLOOKUP(D4603,'Műszaki adattábla'!F:R,13,0))</f>
        <v/>
      </c>
      <c r="F4603" s="29" t="str">
        <f>IF(D4603="","",VLOOKUP(D4603,'Műszaki adattábla'!F:M,8,0))</f>
        <v/>
      </c>
      <c r="G4603" s="29" t="str">
        <f>IF(D4603="","",IF('Műszaki adattábla'!L4594="20-99",IF('Műszaki adattábla'!O4594="","Nem adott meg lekötött teljesítményt",VLOOKUP(D4603,'Műszaki adattábla'!F:O,10,0)),0))</f>
        <v/>
      </c>
      <c r="H4603" s="29" t="str">
        <f>IF(D4603="","",VLOOKUP(D4603,'Műszaki adattábla'!F:P,11,0))</f>
        <v/>
      </c>
      <c r="I4603" s="30"/>
      <c r="J4603" s="30"/>
      <c r="K4603" s="31" t="str">
        <f>IF(D4603="","",ROUND(((F4603*I4603*'Műszaki adattábla'!$C$7/'Műszaki adattábla'!$C$8)+(G4603*I4603)+(H4603*I4603))/12*'Műszaki adattábla'!T4594,0))</f>
        <v/>
      </c>
      <c r="L4603" s="32" t="str">
        <f t="shared" si="151"/>
        <v/>
      </c>
    </row>
    <row r="4604" spans="2:12" ht="14.4" thickBot="1" x14ac:dyDescent="0.3">
      <c r="B4604" s="28" t="str">
        <f t="shared" si="150"/>
        <v/>
      </c>
      <c r="C4604" s="167" t="str">
        <f>IF(D4604="","",VLOOKUP(D4604,'Műszaki adattábla'!F:G,2,0))</f>
        <v/>
      </c>
      <c r="D4604" s="168" t="str">
        <f>IF('Műszaki adattábla'!F4595="","",'Műszaki adattábla'!F4595)</f>
        <v/>
      </c>
      <c r="E4604" s="169" t="str">
        <f>IF(D4604="","",VLOOKUP(D4604,'Műszaki adattábla'!F:R,13,0))</f>
        <v/>
      </c>
      <c r="F4604" s="29" t="str">
        <f>IF(D4604="","",VLOOKUP(D4604,'Műszaki adattábla'!F:M,8,0))</f>
        <v/>
      </c>
      <c r="G4604" s="29" t="str">
        <f>IF(D4604="","",IF('Műszaki adattábla'!L4595="20-99",IF('Műszaki adattábla'!O4595="","Nem adott meg lekötött teljesítményt",VLOOKUP(D4604,'Műszaki adattábla'!F:O,10,0)),0))</f>
        <v/>
      </c>
      <c r="H4604" s="29" t="str">
        <f>IF(D4604="","",VLOOKUP(D4604,'Műszaki adattábla'!F:P,11,0))</f>
        <v/>
      </c>
      <c r="I4604" s="30"/>
      <c r="J4604" s="30"/>
      <c r="K4604" s="31" t="str">
        <f>IF(D4604="","",ROUND(((F4604*I4604*'Műszaki adattábla'!$C$7/'Műszaki adattábla'!$C$8)+(G4604*I4604)+(H4604*I4604))/12*'Műszaki adattábla'!T4595,0))</f>
        <v/>
      </c>
      <c r="L4604" s="32" t="str">
        <f t="shared" si="151"/>
        <v/>
      </c>
    </row>
    <row r="4605" spans="2:12" ht="14.4" thickBot="1" x14ac:dyDescent="0.3">
      <c r="B4605" s="28" t="str">
        <f t="shared" si="150"/>
        <v/>
      </c>
      <c r="C4605" s="167" t="str">
        <f>IF(D4605="","",VLOOKUP(D4605,'Műszaki adattábla'!F:G,2,0))</f>
        <v/>
      </c>
      <c r="D4605" s="168" t="str">
        <f>IF('Műszaki adattábla'!F4596="","",'Műszaki adattábla'!F4596)</f>
        <v/>
      </c>
      <c r="E4605" s="169" t="str">
        <f>IF(D4605="","",VLOOKUP(D4605,'Műszaki adattábla'!F:R,13,0))</f>
        <v/>
      </c>
      <c r="F4605" s="29" t="str">
        <f>IF(D4605="","",VLOOKUP(D4605,'Műszaki adattábla'!F:M,8,0))</f>
        <v/>
      </c>
      <c r="G4605" s="29" t="str">
        <f>IF(D4605="","",IF('Műszaki adattábla'!L4596="20-99",IF('Műszaki adattábla'!O4596="","Nem adott meg lekötött teljesítményt",VLOOKUP(D4605,'Műszaki adattábla'!F:O,10,0)),0))</f>
        <v/>
      </c>
      <c r="H4605" s="29" t="str">
        <f>IF(D4605="","",VLOOKUP(D4605,'Műszaki adattábla'!F:P,11,0))</f>
        <v/>
      </c>
      <c r="I4605" s="30"/>
      <c r="J4605" s="30"/>
      <c r="K4605" s="31" t="str">
        <f>IF(D4605="","",ROUND(((F4605*I4605*'Műszaki adattábla'!$C$7/'Műszaki adattábla'!$C$8)+(G4605*I4605)+(H4605*I4605))/12*'Műszaki adattábla'!T4596,0))</f>
        <v/>
      </c>
      <c r="L4605" s="32" t="str">
        <f t="shared" si="151"/>
        <v/>
      </c>
    </row>
    <row r="4606" spans="2:12" ht="14.4" thickBot="1" x14ac:dyDescent="0.3">
      <c r="B4606" s="28" t="str">
        <f t="shared" si="150"/>
        <v/>
      </c>
      <c r="C4606" s="167" t="str">
        <f>IF(D4606="","",VLOOKUP(D4606,'Műszaki adattábla'!F:G,2,0))</f>
        <v/>
      </c>
      <c r="D4606" s="168" t="str">
        <f>IF('Műszaki adattábla'!F4597="","",'Műszaki adattábla'!F4597)</f>
        <v/>
      </c>
      <c r="E4606" s="169" t="str">
        <f>IF(D4606="","",VLOOKUP(D4606,'Műszaki adattábla'!F:R,13,0))</f>
        <v/>
      </c>
      <c r="F4606" s="29" t="str">
        <f>IF(D4606="","",VLOOKUP(D4606,'Műszaki adattábla'!F:M,8,0))</f>
        <v/>
      </c>
      <c r="G4606" s="29" t="str">
        <f>IF(D4606="","",IF('Műszaki adattábla'!L4597="20-99",IF('Műszaki adattábla'!O4597="","Nem adott meg lekötött teljesítményt",VLOOKUP(D4606,'Műszaki adattábla'!F:O,10,0)),0))</f>
        <v/>
      </c>
      <c r="H4606" s="29" t="str">
        <f>IF(D4606="","",VLOOKUP(D4606,'Műszaki adattábla'!F:P,11,0))</f>
        <v/>
      </c>
      <c r="I4606" s="30"/>
      <c r="J4606" s="30"/>
      <c r="K4606" s="31" t="str">
        <f>IF(D4606="","",ROUND(((F4606*I4606*'Műszaki adattábla'!$C$7/'Műszaki adattábla'!$C$8)+(G4606*I4606)+(H4606*I4606))/12*'Műszaki adattábla'!T4597,0))</f>
        <v/>
      </c>
      <c r="L4606" s="32" t="str">
        <f t="shared" si="151"/>
        <v/>
      </c>
    </row>
    <row r="4607" spans="2:12" ht="14.4" thickBot="1" x14ac:dyDescent="0.3">
      <c r="B4607" s="28" t="str">
        <f t="shared" si="150"/>
        <v/>
      </c>
      <c r="C4607" s="167" t="str">
        <f>IF(D4607="","",VLOOKUP(D4607,'Műszaki adattábla'!F:G,2,0))</f>
        <v/>
      </c>
      <c r="D4607" s="168" t="str">
        <f>IF('Műszaki adattábla'!F4598="","",'Műszaki adattábla'!F4598)</f>
        <v/>
      </c>
      <c r="E4607" s="169" t="str">
        <f>IF(D4607="","",VLOOKUP(D4607,'Műszaki adattábla'!F:R,13,0))</f>
        <v/>
      </c>
      <c r="F4607" s="29" t="str">
        <f>IF(D4607="","",VLOOKUP(D4607,'Műszaki adattábla'!F:M,8,0))</f>
        <v/>
      </c>
      <c r="G4607" s="29" t="str">
        <f>IF(D4607="","",IF('Műszaki adattábla'!L4598="20-99",IF('Műszaki adattábla'!O4598="","Nem adott meg lekötött teljesítményt",VLOOKUP(D4607,'Műszaki adattábla'!F:O,10,0)),0))</f>
        <v/>
      </c>
      <c r="H4607" s="29" t="str">
        <f>IF(D4607="","",VLOOKUP(D4607,'Műszaki adattábla'!F:P,11,0))</f>
        <v/>
      </c>
      <c r="I4607" s="30"/>
      <c r="J4607" s="30"/>
      <c r="K4607" s="31" t="str">
        <f>IF(D4607="","",ROUND(((F4607*I4607*'Műszaki adattábla'!$C$7/'Műszaki adattábla'!$C$8)+(G4607*I4607)+(H4607*I4607))/12*'Műszaki adattábla'!T4598,0))</f>
        <v/>
      </c>
      <c r="L4607" s="32" t="str">
        <f t="shared" si="151"/>
        <v/>
      </c>
    </row>
    <row r="4608" spans="2:12" ht="14.4" thickBot="1" x14ac:dyDescent="0.3">
      <c r="B4608" s="28" t="str">
        <f t="shared" si="150"/>
        <v/>
      </c>
      <c r="C4608" s="167" t="str">
        <f>IF(D4608="","",VLOOKUP(D4608,'Műszaki adattábla'!F:G,2,0))</f>
        <v/>
      </c>
      <c r="D4608" s="168" t="str">
        <f>IF('Műszaki adattábla'!F4599="","",'Műszaki adattábla'!F4599)</f>
        <v/>
      </c>
      <c r="E4608" s="169" t="str">
        <f>IF(D4608="","",VLOOKUP(D4608,'Műszaki adattábla'!F:R,13,0))</f>
        <v/>
      </c>
      <c r="F4608" s="29" t="str">
        <f>IF(D4608="","",VLOOKUP(D4608,'Műszaki adattábla'!F:M,8,0))</f>
        <v/>
      </c>
      <c r="G4608" s="29" t="str">
        <f>IF(D4608="","",IF('Műszaki adattábla'!L4599="20-99",IF('Műszaki adattábla'!O4599="","Nem adott meg lekötött teljesítményt",VLOOKUP(D4608,'Műszaki adattábla'!F:O,10,0)),0))</f>
        <v/>
      </c>
      <c r="H4608" s="29" t="str">
        <f>IF(D4608="","",VLOOKUP(D4608,'Műszaki adattábla'!F:P,11,0))</f>
        <v/>
      </c>
      <c r="I4608" s="30"/>
      <c r="J4608" s="30"/>
      <c r="K4608" s="31" t="str">
        <f>IF(D4608="","",ROUND(((F4608*I4608*'Műszaki adattábla'!$C$7/'Műszaki adattábla'!$C$8)+(G4608*I4608)+(H4608*I4608))/12*'Műszaki adattábla'!T4599,0))</f>
        <v/>
      </c>
      <c r="L4608" s="32" t="str">
        <f t="shared" si="151"/>
        <v/>
      </c>
    </row>
    <row r="4609" spans="2:12" ht="14.4" thickBot="1" x14ac:dyDescent="0.3">
      <c r="B4609" s="28" t="str">
        <f t="shared" si="150"/>
        <v/>
      </c>
      <c r="C4609" s="167" t="str">
        <f>IF(D4609="","",VLOOKUP(D4609,'Műszaki adattábla'!F:G,2,0))</f>
        <v/>
      </c>
      <c r="D4609" s="168" t="str">
        <f>IF('Műszaki adattábla'!F4600="","",'Műszaki adattábla'!F4600)</f>
        <v/>
      </c>
      <c r="E4609" s="169" t="str">
        <f>IF(D4609="","",VLOOKUP(D4609,'Műszaki adattábla'!F:R,13,0))</f>
        <v/>
      </c>
      <c r="F4609" s="29" t="str">
        <f>IF(D4609="","",VLOOKUP(D4609,'Műszaki adattábla'!F:M,8,0))</f>
        <v/>
      </c>
      <c r="G4609" s="29" t="str">
        <f>IF(D4609="","",IF('Műszaki adattábla'!L4600="20-99",IF('Műszaki adattábla'!O4600="","Nem adott meg lekötött teljesítményt",VLOOKUP(D4609,'Műszaki adattábla'!F:O,10,0)),0))</f>
        <v/>
      </c>
      <c r="H4609" s="29" t="str">
        <f>IF(D4609="","",VLOOKUP(D4609,'Műszaki adattábla'!F:P,11,0))</f>
        <v/>
      </c>
      <c r="I4609" s="30"/>
      <c r="J4609" s="30"/>
      <c r="K4609" s="31" t="str">
        <f>IF(D4609="","",ROUND(((F4609*I4609*'Műszaki adattábla'!$C$7/'Műszaki adattábla'!$C$8)+(G4609*I4609)+(H4609*I4609))/12*'Műszaki adattábla'!T4600,0))</f>
        <v/>
      </c>
      <c r="L4609" s="32" t="str">
        <f t="shared" si="151"/>
        <v/>
      </c>
    </row>
    <row r="4610" spans="2:12" ht="14.4" thickBot="1" x14ac:dyDescent="0.3">
      <c r="B4610" s="28" t="str">
        <f t="shared" si="150"/>
        <v/>
      </c>
      <c r="C4610" s="167" t="str">
        <f>IF(D4610="","",VLOOKUP(D4610,'Műszaki adattábla'!F:G,2,0))</f>
        <v/>
      </c>
      <c r="D4610" s="168" t="str">
        <f>IF('Műszaki adattábla'!F4601="","",'Műszaki adattábla'!F4601)</f>
        <v/>
      </c>
      <c r="E4610" s="169" t="str">
        <f>IF(D4610="","",VLOOKUP(D4610,'Műszaki adattábla'!F:R,13,0))</f>
        <v/>
      </c>
      <c r="F4610" s="29" t="str">
        <f>IF(D4610="","",VLOOKUP(D4610,'Műszaki adattábla'!F:M,8,0))</f>
        <v/>
      </c>
      <c r="G4610" s="29" t="str">
        <f>IF(D4610="","",IF('Műszaki adattábla'!L4601="20-99",IF('Műszaki adattábla'!O4601="","Nem adott meg lekötött teljesítményt",VLOOKUP(D4610,'Műszaki adattábla'!F:O,10,0)),0))</f>
        <v/>
      </c>
      <c r="H4610" s="29" t="str">
        <f>IF(D4610="","",VLOOKUP(D4610,'Műszaki adattábla'!F:P,11,0))</f>
        <v/>
      </c>
      <c r="I4610" s="30"/>
      <c r="J4610" s="30"/>
      <c r="K4610" s="31" t="str">
        <f>IF(D4610="","",ROUND(((F4610*I4610*'Műszaki adattábla'!$C$7/'Műszaki adattábla'!$C$8)+(G4610*I4610)+(H4610*I4610))/12*'Műszaki adattábla'!T4601,0))</f>
        <v/>
      </c>
      <c r="L4610" s="32" t="str">
        <f t="shared" si="151"/>
        <v/>
      </c>
    </row>
    <row r="4611" spans="2:12" ht="14.4" thickBot="1" x14ac:dyDescent="0.3">
      <c r="B4611" s="28" t="str">
        <f t="shared" si="150"/>
        <v/>
      </c>
      <c r="C4611" s="167" t="str">
        <f>IF(D4611="","",VLOOKUP(D4611,'Műszaki adattábla'!F:G,2,0))</f>
        <v/>
      </c>
      <c r="D4611" s="168" t="str">
        <f>IF('Műszaki adattábla'!F4602="","",'Műszaki adattábla'!F4602)</f>
        <v/>
      </c>
      <c r="E4611" s="169" t="str">
        <f>IF(D4611="","",VLOOKUP(D4611,'Műszaki adattábla'!F:R,13,0))</f>
        <v/>
      </c>
      <c r="F4611" s="29" t="str">
        <f>IF(D4611="","",VLOOKUP(D4611,'Műszaki adattábla'!F:M,8,0))</f>
        <v/>
      </c>
      <c r="G4611" s="29" t="str">
        <f>IF(D4611="","",IF('Műszaki adattábla'!L4602="20-99",IF('Műszaki adattábla'!O4602="","Nem adott meg lekötött teljesítményt",VLOOKUP(D4611,'Műszaki adattábla'!F:O,10,0)),0))</f>
        <v/>
      </c>
      <c r="H4611" s="29" t="str">
        <f>IF(D4611="","",VLOOKUP(D4611,'Műszaki adattábla'!F:P,11,0))</f>
        <v/>
      </c>
      <c r="I4611" s="30"/>
      <c r="J4611" s="30"/>
      <c r="K4611" s="31" t="str">
        <f>IF(D4611="","",ROUND(((F4611*I4611*'Műszaki adattábla'!$C$7/'Műszaki adattábla'!$C$8)+(G4611*I4611)+(H4611*I4611))/12*'Műszaki adattábla'!T4602,0))</f>
        <v/>
      </c>
      <c r="L4611" s="32" t="str">
        <f t="shared" si="151"/>
        <v/>
      </c>
    </row>
    <row r="4612" spans="2:12" ht="14.4" thickBot="1" x14ac:dyDescent="0.3">
      <c r="B4612" s="28" t="str">
        <f t="shared" si="150"/>
        <v/>
      </c>
      <c r="C4612" s="167" t="str">
        <f>IF(D4612="","",VLOOKUP(D4612,'Műszaki adattábla'!F:G,2,0))</f>
        <v/>
      </c>
      <c r="D4612" s="168" t="str">
        <f>IF('Műszaki adattábla'!F4603="","",'Műszaki adattábla'!F4603)</f>
        <v/>
      </c>
      <c r="E4612" s="169" t="str">
        <f>IF(D4612="","",VLOOKUP(D4612,'Műszaki adattábla'!F:R,13,0))</f>
        <v/>
      </c>
      <c r="F4612" s="29" t="str">
        <f>IF(D4612="","",VLOOKUP(D4612,'Műszaki adattábla'!F:M,8,0))</f>
        <v/>
      </c>
      <c r="G4612" s="29" t="str">
        <f>IF(D4612="","",IF('Műszaki adattábla'!L4603="20-99",IF('Műszaki adattábla'!O4603="","Nem adott meg lekötött teljesítményt",VLOOKUP(D4612,'Műszaki adattábla'!F:O,10,0)),0))</f>
        <v/>
      </c>
      <c r="H4612" s="29" t="str">
        <f>IF(D4612="","",VLOOKUP(D4612,'Műszaki adattábla'!F:P,11,0))</f>
        <v/>
      </c>
      <c r="I4612" s="30"/>
      <c r="J4612" s="30"/>
      <c r="K4612" s="31" t="str">
        <f>IF(D4612="","",ROUND(((F4612*I4612*'Műszaki adattábla'!$C$7/'Műszaki adattábla'!$C$8)+(G4612*I4612)+(H4612*I4612))/12*'Műszaki adattábla'!T4603,0))</f>
        <v/>
      </c>
      <c r="L4612" s="32" t="str">
        <f t="shared" si="151"/>
        <v/>
      </c>
    </row>
    <row r="4613" spans="2:12" ht="14.4" thickBot="1" x14ac:dyDescent="0.3">
      <c r="B4613" s="28" t="str">
        <f t="shared" si="150"/>
        <v/>
      </c>
      <c r="C4613" s="167" t="str">
        <f>IF(D4613="","",VLOOKUP(D4613,'Műszaki adattábla'!F:G,2,0))</f>
        <v/>
      </c>
      <c r="D4613" s="168" t="str">
        <f>IF('Műszaki adattábla'!F4604="","",'Műszaki adattábla'!F4604)</f>
        <v/>
      </c>
      <c r="E4613" s="169" t="str">
        <f>IF(D4613="","",VLOOKUP(D4613,'Műszaki adattábla'!F:R,13,0))</f>
        <v/>
      </c>
      <c r="F4613" s="29" t="str">
        <f>IF(D4613="","",VLOOKUP(D4613,'Műszaki adattábla'!F:M,8,0))</f>
        <v/>
      </c>
      <c r="G4613" s="29" t="str">
        <f>IF(D4613="","",IF('Műszaki adattábla'!L4604="20-99",IF('Műszaki adattábla'!O4604="","Nem adott meg lekötött teljesítményt",VLOOKUP(D4613,'Műszaki adattábla'!F:O,10,0)),0))</f>
        <v/>
      </c>
      <c r="H4613" s="29" t="str">
        <f>IF(D4613="","",VLOOKUP(D4613,'Műszaki adattábla'!F:P,11,0))</f>
        <v/>
      </c>
      <c r="I4613" s="30"/>
      <c r="J4613" s="30"/>
      <c r="K4613" s="31" t="str">
        <f>IF(D4613="","",ROUND(((F4613*I4613*'Műszaki adattábla'!$C$7/'Műszaki adattábla'!$C$8)+(G4613*I4613)+(H4613*I4613))/12*'Műszaki adattábla'!T4604,0))</f>
        <v/>
      </c>
      <c r="L4613" s="32" t="str">
        <f t="shared" si="151"/>
        <v/>
      </c>
    </row>
    <row r="4614" spans="2:12" ht="14.4" thickBot="1" x14ac:dyDescent="0.3">
      <c r="B4614" s="28" t="str">
        <f t="shared" si="150"/>
        <v/>
      </c>
      <c r="C4614" s="167" t="str">
        <f>IF(D4614="","",VLOOKUP(D4614,'Műszaki adattábla'!F:G,2,0))</f>
        <v/>
      </c>
      <c r="D4614" s="168" t="str">
        <f>IF('Műszaki adattábla'!F4605="","",'Műszaki adattábla'!F4605)</f>
        <v/>
      </c>
      <c r="E4614" s="169" t="str">
        <f>IF(D4614="","",VLOOKUP(D4614,'Műszaki adattábla'!F:R,13,0))</f>
        <v/>
      </c>
      <c r="F4614" s="29" t="str">
        <f>IF(D4614="","",VLOOKUP(D4614,'Műszaki adattábla'!F:M,8,0))</f>
        <v/>
      </c>
      <c r="G4614" s="29" t="str">
        <f>IF(D4614="","",IF('Műszaki adattábla'!L4605="20-99",IF('Műszaki adattábla'!O4605="","Nem adott meg lekötött teljesítményt",VLOOKUP(D4614,'Műszaki adattábla'!F:O,10,0)),0))</f>
        <v/>
      </c>
      <c r="H4614" s="29" t="str">
        <f>IF(D4614="","",VLOOKUP(D4614,'Műszaki adattábla'!F:P,11,0))</f>
        <v/>
      </c>
      <c r="I4614" s="30"/>
      <c r="J4614" s="30"/>
      <c r="K4614" s="31" t="str">
        <f>IF(D4614="","",ROUND(((F4614*I4614*'Műszaki adattábla'!$C$7/'Műszaki adattábla'!$C$8)+(G4614*I4614)+(H4614*I4614))/12*'Műszaki adattábla'!T4605,0))</f>
        <v/>
      </c>
      <c r="L4614" s="32" t="str">
        <f t="shared" si="151"/>
        <v/>
      </c>
    </row>
    <row r="4615" spans="2:12" ht="14.4" thickBot="1" x14ac:dyDescent="0.3">
      <c r="B4615" s="28" t="str">
        <f t="shared" si="150"/>
        <v/>
      </c>
      <c r="C4615" s="167" t="str">
        <f>IF(D4615="","",VLOOKUP(D4615,'Műszaki adattábla'!F:G,2,0))</f>
        <v/>
      </c>
      <c r="D4615" s="168" t="str">
        <f>IF('Műszaki adattábla'!F4606="","",'Műszaki adattábla'!F4606)</f>
        <v/>
      </c>
      <c r="E4615" s="169" t="str">
        <f>IF(D4615="","",VLOOKUP(D4615,'Műszaki adattábla'!F:R,13,0))</f>
        <v/>
      </c>
      <c r="F4615" s="29" t="str">
        <f>IF(D4615="","",VLOOKUP(D4615,'Műszaki adattábla'!F:M,8,0))</f>
        <v/>
      </c>
      <c r="G4615" s="29" t="str">
        <f>IF(D4615="","",IF('Műszaki adattábla'!L4606="20-99",IF('Műszaki adattábla'!O4606="","Nem adott meg lekötött teljesítményt",VLOOKUP(D4615,'Műszaki adattábla'!F:O,10,0)),0))</f>
        <v/>
      </c>
      <c r="H4615" s="29" t="str">
        <f>IF(D4615="","",VLOOKUP(D4615,'Műszaki adattábla'!F:P,11,0))</f>
        <v/>
      </c>
      <c r="I4615" s="30"/>
      <c r="J4615" s="30"/>
      <c r="K4615" s="31" t="str">
        <f>IF(D4615="","",ROUND(((F4615*I4615*'Műszaki adattábla'!$C$7/'Műszaki adattábla'!$C$8)+(G4615*I4615)+(H4615*I4615))/12*'Műszaki adattábla'!T4606,0))</f>
        <v/>
      </c>
      <c r="L4615" s="32" t="str">
        <f t="shared" si="151"/>
        <v/>
      </c>
    </row>
    <row r="4616" spans="2:12" ht="14.4" thickBot="1" x14ac:dyDescent="0.3">
      <c r="B4616" s="28" t="str">
        <f t="shared" si="150"/>
        <v/>
      </c>
      <c r="C4616" s="167" t="str">
        <f>IF(D4616="","",VLOOKUP(D4616,'Műszaki adattábla'!F:G,2,0))</f>
        <v/>
      </c>
      <c r="D4616" s="168" t="str">
        <f>IF('Műszaki adattábla'!F4607="","",'Műszaki adattábla'!F4607)</f>
        <v/>
      </c>
      <c r="E4616" s="169" t="str">
        <f>IF(D4616="","",VLOOKUP(D4616,'Műszaki adattábla'!F:R,13,0))</f>
        <v/>
      </c>
      <c r="F4616" s="29" t="str">
        <f>IF(D4616="","",VLOOKUP(D4616,'Műszaki adattábla'!F:M,8,0))</f>
        <v/>
      </c>
      <c r="G4616" s="29" t="str">
        <f>IF(D4616="","",IF('Műszaki adattábla'!L4607="20-99",IF('Műszaki adattábla'!O4607="","Nem adott meg lekötött teljesítményt",VLOOKUP(D4616,'Műszaki adattábla'!F:O,10,0)),0))</f>
        <v/>
      </c>
      <c r="H4616" s="29" t="str">
        <f>IF(D4616="","",VLOOKUP(D4616,'Műszaki adattábla'!F:P,11,0))</f>
        <v/>
      </c>
      <c r="I4616" s="30"/>
      <c r="J4616" s="30"/>
      <c r="K4616" s="31" t="str">
        <f>IF(D4616="","",ROUND(((F4616*I4616*'Műszaki adattábla'!$C$7/'Műszaki adattábla'!$C$8)+(G4616*I4616)+(H4616*I4616))/12*'Műszaki adattábla'!T4607,0))</f>
        <v/>
      </c>
      <c r="L4616" s="32" t="str">
        <f t="shared" si="151"/>
        <v/>
      </c>
    </row>
    <row r="4617" spans="2:12" ht="14.4" thickBot="1" x14ac:dyDescent="0.3">
      <c r="B4617" s="28" t="str">
        <f t="shared" si="150"/>
        <v/>
      </c>
      <c r="C4617" s="167" t="str">
        <f>IF(D4617="","",VLOOKUP(D4617,'Műszaki adattábla'!F:G,2,0))</f>
        <v/>
      </c>
      <c r="D4617" s="168" t="str">
        <f>IF('Műszaki adattábla'!F4608="","",'Műszaki adattábla'!F4608)</f>
        <v/>
      </c>
      <c r="E4617" s="169" t="str">
        <f>IF(D4617="","",VLOOKUP(D4617,'Műszaki adattábla'!F:R,13,0))</f>
        <v/>
      </c>
      <c r="F4617" s="29" t="str">
        <f>IF(D4617="","",VLOOKUP(D4617,'Műszaki adattábla'!F:M,8,0))</f>
        <v/>
      </c>
      <c r="G4617" s="29" t="str">
        <f>IF(D4617="","",IF('Műszaki adattábla'!L4608="20-99",IF('Műszaki adattábla'!O4608="","Nem adott meg lekötött teljesítményt",VLOOKUP(D4617,'Műszaki adattábla'!F:O,10,0)),0))</f>
        <v/>
      </c>
      <c r="H4617" s="29" t="str">
        <f>IF(D4617="","",VLOOKUP(D4617,'Műszaki adattábla'!F:P,11,0))</f>
        <v/>
      </c>
      <c r="I4617" s="30"/>
      <c r="J4617" s="30"/>
      <c r="K4617" s="31" t="str">
        <f>IF(D4617="","",ROUND(((F4617*I4617*'Műszaki adattábla'!$C$7/'Műszaki adattábla'!$C$8)+(G4617*I4617)+(H4617*I4617))/12*'Műszaki adattábla'!T4608,0))</f>
        <v/>
      </c>
      <c r="L4617" s="32" t="str">
        <f t="shared" si="151"/>
        <v/>
      </c>
    </row>
    <row r="4618" spans="2:12" ht="14.4" thickBot="1" x14ac:dyDescent="0.3">
      <c r="B4618" s="28" t="str">
        <f t="shared" si="150"/>
        <v/>
      </c>
      <c r="C4618" s="167" t="str">
        <f>IF(D4618="","",VLOOKUP(D4618,'Műszaki adattábla'!F:G,2,0))</f>
        <v/>
      </c>
      <c r="D4618" s="168" t="str">
        <f>IF('Műszaki adattábla'!F4609="","",'Műszaki adattábla'!F4609)</f>
        <v/>
      </c>
      <c r="E4618" s="169" t="str">
        <f>IF(D4618="","",VLOOKUP(D4618,'Műszaki adattábla'!F:R,13,0))</f>
        <v/>
      </c>
      <c r="F4618" s="29" t="str">
        <f>IF(D4618="","",VLOOKUP(D4618,'Műszaki adattábla'!F:M,8,0))</f>
        <v/>
      </c>
      <c r="G4618" s="29" t="str">
        <f>IF(D4618="","",IF('Műszaki adattábla'!L4609="20-99",IF('Műszaki adattábla'!O4609="","Nem adott meg lekötött teljesítményt",VLOOKUP(D4618,'Műszaki adattábla'!F:O,10,0)),0))</f>
        <v/>
      </c>
      <c r="H4618" s="29" t="str">
        <f>IF(D4618="","",VLOOKUP(D4618,'Műszaki adattábla'!F:P,11,0))</f>
        <v/>
      </c>
      <c r="I4618" s="30"/>
      <c r="J4618" s="30"/>
      <c r="K4618" s="31" t="str">
        <f>IF(D4618="","",ROUND(((F4618*I4618*'Műszaki adattábla'!$C$7/'Műszaki adattábla'!$C$8)+(G4618*I4618)+(H4618*I4618))/12*'Műszaki adattábla'!T4609,0))</f>
        <v/>
      </c>
      <c r="L4618" s="32" t="str">
        <f t="shared" si="151"/>
        <v/>
      </c>
    </row>
    <row r="4619" spans="2:12" ht="14.4" thickBot="1" x14ac:dyDescent="0.3">
      <c r="B4619" s="28" t="str">
        <f t="shared" si="150"/>
        <v/>
      </c>
      <c r="C4619" s="167" t="str">
        <f>IF(D4619="","",VLOOKUP(D4619,'Műszaki adattábla'!F:G,2,0))</f>
        <v/>
      </c>
      <c r="D4619" s="168" t="str">
        <f>IF('Műszaki adattábla'!F4610="","",'Műszaki adattábla'!F4610)</f>
        <v/>
      </c>
      <c r="E4619" s="169" t="str">
        <f>IF(D4619="","",VLOOKUP(D4619,'Műszaki adattábla'!F:R,13,0))</f>
        <v/>
      </c>
      <c r="F4619" s="29" t="str">
        <f>IF(D4619="","",VLOOKUP(D4619,'Műszaki adattábla'!F:M,8,0))</f>
        <v/>
      </c>
      <c r="G4619" s="29" t="str">
        <f>IF(D4619="","",IF('Műszaki adattábla'!L4610="20-99",IF('Műszaki adattábla'!O4610="","Nem adott meg lekötött teljesítményt",VLOOKUP(D4619,'Műszaki adattábla'!F:O,10,0)),0))</f>
        <v/>
      </c>
      <c r="H4619" s="29" t="str">
        <f>IF(D4619="","",VLOOKUP(D4619,'Műszaki adattábla'!F:P,11,0))</f>
        <v/>
      </c>
      <c r="I4619" s="30"/>
      <c r="J4619" s="30"/>
      <c r="K4619" s="31" t="str">
        <f>IF(D4619="","",ROUND(((F4619*I4619*'Műszaki adattábla'!$C$7/'Műszaki adattábla'!$C$8)+(G4619*I4619)+(H4619*I4619))/12*'Műszaki adattábla'!T4610,0))</f>
        <v/>
      </c>
      <c r="L4619" s="32" t="str">
        <f t="shared" si="151"/>
        <v/>
      </c>
    </row>
    <row r="4620" spans="2:12" ht="14.4" thickBot="1" x14ac:dyDescent="0.3">
      <c r="B4620" s="28" t="str">
        <f t="shared" si="150"/>
        <v/>
      </c>
      <c r="C4620" s="167" t="str">
        <f>IF(D4620="","",VLOOKUP(D4620,'Műszaki adattábla'!F:G,2,0))</f>
        <v/>
      </c>
      <c r="D4620" s="168" t="str">
        <f>IF('Műszaki adattábla'!F4611="","",'Műszaki adattábla'!F4611)</f>
        <v/>
      </c>
      <c r="E4620" s="169" t="str">
        <f>IF(D4620="","",VLOOKUP(D4620,'Műszaki adattábla'!F:R,13,0))</f>
        <v/>
      </c>
      <c r="F4620" s="29" t="str">
        <f>IF(D4620="","",VLOOKUP(D4620,'Műszaki adattábla'!F:M,8,0))</f>
        <v/>
      </c>
      <c r="G4620" s="29" t="str">
        <f>IF(D4620="","",IF('Műszaki adattábla'!L4611="20-99",IF('Műszaki adattábla'!O4611="","Nem adott meg lekötött teljesítményt",VLOOKUP(D4620,'Műszaki adattábla'!F:O,10,0)),0))</f>
        <v/>
      </c>
      <c r="H4620" s="29" t="str">
        <f>IF(D4620="","",VLOOKUP(D4620,'Műszaki adattábla'!F:P,11,0))</f>
        <v/>
      </c>
      <c r="I4620" s="30"/>
      <c r="J4620" s="30"/>
      <c r="K4620" s="31" t="str">
        <f>IF(D4620="","",ROUND(((F4620*I4620*'Műszaki adattábla'!$C$7/'Műszaki adattábla'!$C$8)+(G4620*I4620)+(H4620*I4620))/12*'Műszaki adattábla'!T4611,0))</f>
        <v/>
      </c>
      <c r="L4620" s="32" t="str">
        <f t="shared" si="151"/>
        <v/>
      </c>
    </row>
    <row r="4621" spans="2:12" ht="14.4" thickBot="1" x14ac:dyDescent="0.3">
      <c r="B4621" s="28" t="str">
        <f t="shared" si="150"/>
        <v/>
      </c>
      <c r="C4621" s="167" t="str">
        <f>IF(D4621="","",VLOOKUP(D4621,'Műszaki adattábla'!F:G,2,0))</f>
        <v/>
      </c>
      <c r="D4621" s="168" t="str">
        <f>IF('Műszaki adattábla'!F4612="","",'Műszaki adattábla'!F4612)</f>
        <v/>
      </c>
      <c r="E4621" s="169" t="str">
        <f>IF(D4621="","",VLOOKUP(D4621,'Műszaki adattábla'!F:R,13,0))</f>
        <v/>
      </c>
      <c r="F4621" s="29" t="str">
        <f>IF(D4621="","",VLOOKUP(D4621,'Műszaki adattábla'!F:M,8,0))</f>
        <v/>
      </c>
      <c r="G4621" s="29" t="str">
        <f>IF(D4621="","",IF('Műszaki adattábla'!L4612="20-99",IF('Műszaki adattábla'!O4612="","Nem adott meg lekötött teljesítményt",VLOOKUP(D4621,'Műszaki adattábla'!F:O,10,0)),0))</f>
        <v/>
      </c>
      <c r="H4621" s="29" t="str">
        <f>IF(D4621="","",VLOOKUP(D4621,'Műszaki adattábla'!F:P,11,0))</f>
        <v/>
      </c>
      <c r="I4621" s="30"/>
      <c r="J4621" s="30"/>
      <c r="K4621" s="31" t="str">
        <f>IF(D4621="","",ROUND(((F4621*I4621*'Műszaki adattábla'!$C$7/'Műszaki adattábla'!$C$8)+(G4621*I4621)+(H4621*I4621))/12*'Műszaki adattábla'!T4612,0))</f>
        <v/>
      </c>
      <c r="L4621" s="32" t="str">
        <f t="shared" si="151"/>
        <v/>
      </c>
    </row>
    <row r="4622" spans="2:12" ht="14.4" thickBot="1" x14ac:dyDescent="0.3">
      <c r="B4622" s="28" t="str">
        <f t="shared" si="150"/>
        <v/>
      </c>
      <c r="C4622" s="167" t="str">
        <f>IF(D4622="","",VLOOKUP(D4622,'Műszaki adattábla'!F:G,2,0))</f>
        <v/>
      </c>
      <c r="D4622" s="168" t="str">
        <f>IF('Műszaki adattábla'!F4613="","",'Műszaki adattábla'!F4613)</f>
        <v/>
      </c>
      <c r="E4622" s="169" t="str">
        <f>IF(D4622="","",VLOOKUP(D4622,'Műszaki adattábla'!F:R,13,0))</f>
        <v/>
      </c>
      <c r="F4622" s="29" t="str">
        <f>IF(D4622="","",VLOOKUP(D4622,'Műszaki adattábla'!F:M,8,0))</f>
        <v/>
      </c>
      <c r="G4622" s="29" t="str">
        <f>IF(D4622="","",IF('Műszaki adattábla'!L4613="20-99",IF('Műszaki adattábla'!O4613="","Nem adott meg lekötött teljesítményt",VLOOKUP(D4622,'Műszaki adattábla'!F:O,10,0)),0))</f>
        <v/>
      </c>
      <c r="H4622" s="29" t="str">
        <f>IF(D4622="","",VLOOKUP(D4622,'Műszaki adattábla'!F:P,11,0))</f>
        <v/>
      </c>
      <c r="I4622" s="30"/>
      <c r="J4622" s="30"/>
      <c r="K4622" s="31" t="str">
        <f>IF(D4622="","",ROUND(((F4622*I4622*'Műszaki adattábla'!$C$7/'Műszaki adattábla'!$C$8)+(G4622*I4622)+(H4622*I4622))/12*'Műszaki adattábla'!T4613,0))</f>
        <v/>
      </c>
      <c r="L4622" s="32" t="str">
        <f t="shared" si="151"/>
        <v/>
      </c>
    </row>
    <row r="4623" spans="2:12" ht="14.4" thickBot="1" x14ac:dyDescent="0.3">
      <c r="B4623" s="28" t="str">
        <f t="shared" si="150"/>
        <v/>
      </c>
      <c r="C4623" s="167" t="str">
        <f>IF(D4623="","",VLOOKUP(D4623,'Műszaki adattábla'!F:G,2,0))</f>
        <v/>
      </c>
      <c r="D4623" s="168" t="str">
        <f>IF('Műszaki adattábla'!F4614="","",'Műszaki adattábla'!F4614)</f>
        <v/>
      </c>
      <c r="E4623" s="169" t="str">
        <f>IF(D4623="","",VLOOKUP(D4623,'Műszaki adattábla'!F:R,13,0))</f>
        <v/>
      </c>
      <c r="F4623" s="29" t="str">
        <f>IF(D4623="","",VLOOKUP(D4623,'Műszaki adattábla'!F:M,8,0))</f>
        <v/>
      </c>
      <c r="G4623" s="29" t="str">
        <f>IF(D4623="","",IF('Műszaki adattábla'!L4614="20-99",IF('Műszaki adattábla'!O4614="","Nem adott meg lekötött teljesítményt",VLOOKUP(D4623,'Műszaki adattábla'!F:O,10,0)),0))</f>
        <v/>
      </c>
      <c r="H4623" s="29" t="str">
        <f>IF(D4623="","",VLOOKUP(D4623,'Műszaki adattábla'!F:P,11,0))</f>
        <v/>
      </c>
      <c r="I4623" s="30"/>
      <c r="J4623" s="30"/>
      <c r="K4623" s="31" t="str">
        <f>IF(D4623="","",ROUND(((F4623*I4623*'Műszaki adattábla'!$C$7/'Műszaki adattábla'!$C$8)+(G4623*I4623)+(H4623*I4623))/12*'Műszaki adattábla'!T4614,0))</f>
        <v/>
      </c>
      <c r="L4623" s="32" t="str">
        <f t="shared" si="151"/>
        <v/>
      </c>
    </row>
    <row r="4624" spans="2:12" ht="14.4" thickBot="1" x14ac:dyDescent="0.3">
      <c r="B4624" s="28" t="str">
        <f t="shared" si="150"/>
        <v/>
      </c>
      <c r="C4624" s="167" t="str">
        <f>IF(D4624="","",VLOOKUP(D4624,'Műszaki adattábla'!F:G,2,0))</f>
        <v/>
      </c>
      <c r="D4624" s="168" t="str">
        <f>IF('Műszaki adattábla'!F4615="","",'Műszaki adattábla'!F4615)</f>
        <v/>
      </c>
      <c r="E4624" s="169" t="str">
        <f>IF(D4624="","",VLOOKUP(D4624,'Műszaki adattábla'!F:R,13,0))</f>
        <v/>
      </c>
      <c r="F4624" s="29" t="str">
        <f>IF(D4624="","",VLOOKUP(D4624,'Műszaki adattábla'!F:M,8,0))</f>
        <v/>
      </c>
      <c r="G4624" s="29" t="str">
        <f>IF(D4624="","",IF('Műszaki adattábla'!L4615="20-99",IF('Műszaki adattábla'!O4615="","Nem adott meg lekötött teljesítményt",VLOOKUP(D4624,'Műszaki adattábla'!F:O,10,0)),0))</f>
        <v/>
      </c>
      <c r="H4624" s="29" t="str">
        <f>IF(D4624="","",VLOOKUP(D4624,'Műszaki adattábla'!F:P,11,0))</f>
        <v/>
      </c>
      <c r="I4624" s="30"/>
      <c r="J4624" s="30"/>
      <c r="K4624" s="31" t="str">
        <f>IF(D4624="","",ROUND(((F4624*I4624*'Műszaki adattábla'!$C$7/'Műszaki adattábla'!$C$8)+(G4624*I4624)+(H4624*I4624))/12*'Műszaki adattábla'!T4615,0))</f>
        <v/>
      </c>
      <c r="L4624" s="32" t="str">
        <f t="shared" si="151"/>
        <v/>
      </c>
    </row>
    <row r="4625" spans="2:12" ht="14.4" thickBot="1" x14ac:dyDescent="0.3">
      <c r="B4625" s="28" t="str">
        <f t="shared" si="150"/>
        <v/>
      </c>
      <c r="C4625" s="167" t="str">
        <f>IF(D4625="","",VLOOKUP(D4625,'Műszaki adattábla'!F:G,2,0))</f>
        <v/>
      </c>
      <c r="D4625" s="168" t="str">
        <f>IF('Műszaki adattábla'!F4616="","",'Műszaki adattábla'!F4616)</f>
        <v/>
      </c>
      <c r="E4625" s="169" t="str">
        <f>IF(D4625="","",VLOOKUP(D4625,'Műszaki adattábla'!F:R,13,0))</f>
        <v/>
      </c>
      <c r="F4625" s="29" t="str">
        <f>IF(D4625="","",VLOOKUP(D4625,'Műszaki adattábla'!F:M,8,0))</f>
        <v/>
      </c>
      <c r="G4625" s="29" t="str">
        <f>IF(D4625="","",IF('Műszaki adattábla'!L4616="20-99",IF('Műszaki adattábla'!O4616="","Nem adott meg lekötött teljesítményt",VLOOKUP(D4625,'Műszaki adattábla'!F:O,10,0)),0))</f>
        <v/>
      </c>
      <c r="H4625" s="29" t="str">
        <f>IF(D4625="","",VLOOKUP(D4625,'Műszaki adattábla'!F:P,11,0))</f>
        <v/>
      </c>
      <c r="I4625" s="30"/>
      <c r="J4625" s="30"/>
      <c r="K4625" s="31" t="str">
        <f>IF(D4625="","",ROUND(((F4625*I4625*'Műszaki adattábla'!$C$7/'Műszaki adattábla'!$C$8)+(G4625*I4625)+(H4625*I4625))/12*'Műszaki adattábla'!T4616,0))</f>
        <v/>
      </c>
      <c r="L4625" s="32" t="str">
        <f t="shared" si="151"/>
        <v/>
      </c>
    </row>
    <row r="4626" spans="2:12" ht="14.4" thickBot="1" x14ac:dyDescent="0.3">
      <c r="B4626" s="28" t="str">
        <f t="shared" si="150"/>
        <v/>
      </c>
      <c r="C4626" s="167" t="str">
        <f>IF(D4626="","",VLOOKUP(D4626,'Műszaki adattábla'!F:G,2,0))</f>
        <v/>
      </c>
      <c r="D4626" s="168" t="str">
        <f>IF('Műszaki adattábla'!F4617="","",'Műszaki adattábla'!F4617)</f>
        <v/>
      </c>
      <c r="E4626" s="169" t="str">
        <f>IF(D4626="","",VLOOKUP(D4626,'Műszaki adattábla'!F:R,13,0))</f>
        <v/>
      </c>
      <c r="F4626" s="29" t="str">
        <f>IF(D4626="","",VLOOKUP(D4626,'Műszaki adattábla'!F:M,8,0))</f>
        <v/>
      </c>
      <c r="G4626" s="29" t="str">
        <f>IF(D4626="","",IF('Műszaki adattábla'!L4617="20-99",IF('Műszaki adattábla'!O4617="","Nem adott meg lekötött teljesítményt",VLOOKUP(D4626,'Műszaki adattábla'!F:O,10,0)),0))</f>
        <v/>
      </c>
      <c r="H4626" s="29" t="str">
        <f>IF(D4626="","",VLOOKUP(D4626,'Műszaki adattábla'!F:P,11,0))</f>
        <v/>
      </c>
      <c r="I4626" s="30"/>
      <c r="J4626" s="30"/>
      <c r="K4626" s="31" t="str">
        <f>IF(D4626="","",ROUND(((F4626*I4626*'Műszaki adattábla'!$C$7/'Műszaki adattábla'!$C$8)+(G4626*I4626)+(H4626*I4626))/12*'Műszaki adattábla'!T4617,0))</f>
        <v/>
      </c>
      <c r="L4626" s="32" t="str">
        <f t="shared" si="151"/>
        <v/>
      </c>
    </row>
    <row r="4627" spans="2:12" ht="14.4" thickBot="1" x14ac:dyDescent="0.3">
      <c r="B4627" s="28" t="str">
        <f t="shared" si="150"/>
        <v/>
      </c>
      <c r="C4627" s="167" t="str">
        <f>IF(D4627="","",VLOOKUP(D4627,'Műszaki adattábla'!F:G,2,0))</f>
        <v/>
      </c>
      <c r="D4627" s="168" t="str">
        <f>IF('Műszaki adattábla'!F4618="","",'Műszaki adattábla'!F4618)</f>
        <v/>
      </c>
      <c r="E4627" s="169" t="str">
        <f>IF(D4627="","",VLOOKUP(D4627,'Műszaki adattábla'!F:R,13,0))</f>
        <v/>
      </c>
      <c r="F4627" s="29" t="str">
        <f>IF(D4627="","",VLOOKUP(D4627,'Műszaki adattábla'!F:M,8,0))</f>
        <v/>
      </c>
      <c r="G4627" s="29" t="str">
        <f>IF(D4627="","",IF('Műszaki adattábla'!L4618="20-99",IF('Műszaki adattábla'!O4618="","Nem adott meg lekötött teljesítményt",VLOOKUP(D4627,'Műszaki adattábla'!F:O,10,0)),0))</f>
        <v/>
      </c>
      <c r="H4627" s="29" t="str">
        <f>IF(D4627="","",VLOOKUP(D4627,'Műszaki adattábla'!F:P,11,0))</f>
        <v/>
      </c>
      <c r="I4627" s="30"/>
      <c r="J4627" s="30"/>
      <c r="K4627" s="31" t="str">
        <f>IF(D4627="","",ROUND(((F4627*I4627*'Műszaki adattábla'!$C$7/'Műszaki adattábla'!$C$8)+(G4627*I4627)+(H4627*I4627))/12*'Műszaki adattábla'!T4618,0))</f>
        <v/>
      </c>
      <c r="L4627" s="32" t="str">
        <f t="shared" si="151"/>
        <v/>
      </c>
    </row>
    <row r="4628" spans="2:12" ht="14.4" thickBot="1" x14ac:dyDescent="0.3">
      <c r="B4628" s="28" t="str">
        <f t="shared" si="150"/>
        <v/>
      </c>
      <c r="C4628" s="167" t="str">
        <f>IF(D4628="","",VLOOKUP(D4628,'Műszaki adattábla'!F:G,2,0))</f>
        <v/>
      </c>
      <c r="D4628" s="168" t="str">
        <f>IF('Műszaki adattábla'!F4619="","",'Műszaki adattábla'!F4619)</f>
        <v/>
      </c>
      <c r="E4628" s="169" t="str">
        <f>IF(D4628="","",VLOOKUP(D4628,'Műszaki adattábla'!F:R,13,0))</f>
        <v/>
      </c>
      <c r="F4628" s="29" t="str">
        <f>IF(D4628="","",VLOOKUP(D4628,'Műszaki adattábla'!F:M,8,0))</f>
        <v/>
      </c>
      <c r="G4628" s="29" t="str">
        <f>IF(D4628="","",IF('Műszaki adattábla'!L4619="20-99",IF('Műszaki adattábla'!O4619="","Nem adott meg lekötött teljesítményt",VLOOKUP(D4628,'Műszaki adattábla'!F:O,10,0)),0))</f>
        <v/>
      </c>
      <c r="H4628" s="29" t="str">
        <f>IF(D4628="","",VLOOKUP(D4628,'Műszaki adattábla'!F:P,11,0))</f>
        <v/>
      </c>
      <c r="I4628" s="30"/>
      <c r="J4628" s="30"/>
      <c r="K4628" s="31" t="str">
        <f>IF(D4628="","",ROUND(((F4628*I4628*'Műszaki adattábla'!$C$7/'Műszaki adattábla'!$C$8)+(G4628*I4628)+(H4628*I4628))/12*'Műszaki adattábla'!T4619,0))</f>
        <v/>
      </c>
      <c r="L4628" s="32" t="str">
        <f t="shared" si="151"/>
        <v/>
      </c>
    </row>
    <row r="4629" spans="2:12" ht="14.4" thickBot="1" x14ac:dyDescent="0.3">
      <c r="B4629" s="28" t="str">
        <f t="shared" si="150"/>
        <v/>
      </c>
      <c r="C4629" s="167" t="str">
        <f>IF(D4629="","",VLOOKUP(D4629,'Műszaki adattábla'!F:G,2,0))</f>
        <v/>
      </c>
      <c r="D4629" s="168" t="str">
        <f>IF('Műszaki adattábla'!F4620="","",'Műszaki adattábla'!F4620)</f>
        <v/>
      </c>
      <c r="E4629" s="169" t="str">
        <f>IF(D4629="","",VLOOKUP(D4629,'Műszaki adattábla'!F:R,13,0))</f>
        <v/>
      </c>
      <c r="F4629" s="29" t="str">
        <f>IF(D4629="","",VLOOKUP(D4629,'Műszaki adattábla'!F:M,8,0))</f>
        <v/>
      </c>
      <c r="G4629" s="29" t="str">
        <f>IF(D4629="","",IF('Műszaki adattábla'!L4620="20-99",IF('Műszaki adattábla'!O4620="","Nem adott meg lekötött teljesítményt",VLOOKUP(D4629,'Műszaki adattábla'!F:O,10,0)),0))</f>
        <v/>
      </c>
      <c r="H4629" s="29" t="str">
        <f>IF(D4629="","",VLOOKUP(D4629,'Műszaki adattábla'!F:P,11,0))</f>
        <v/>
      </c>
      <c r="I4629" s="30"/>
      <c r="J4629" s="30"/>
      <c r="K4629" s="31" t="str">
        <f>IF(D4629="","",ROUND(((F4629*I4629*'Műszaki adattábla'!$C$7/'Műszaki adattábla'!$C$8)+(G4629*I4629)+(H4629*I4629))/12*'Műszaki adattábla'!T4620,0))</f>
        <v/>
      </c>
      <c r="L4629" s="32" t="str">
        <f t="shared" si="151"/>
        <v/>
      </c>
    </row>
    <row r="4630" spans="2:12" ht="14.4" thickBot="1" x14ac:dyDescent="0.3">
      <c r="B4630" s="28" t="str">
        <f t="shared" si="150"/>
        <v/>
      </c>
      <c r="C4630" s="167" t="str">
        <f>IF(D4630="","",VLOOKUP(D4630,'Műszaki adattábla'!F:G,2,0))</f>
        <v/>
      </c>
      <c r="D4630" s="168" t="str">
        <f>IF('Műszaki adattábla'!F4621="","",'Műszaki adattábla'!F4621)</f>
        <v/>
      </c>
      <c r="E4630" s="169" t="str">
        <f>IF(D4630="","",VLOOKUP(D4630,'Műszaki adattábla'!F:R,13,0))</f>
        <v/>
      </c>
      <c r="F4630" s="29" t="str">
        <f>IF(D4630="","",VLOOKUP(D4630,'Műszaki adattábla'!F:M,8,0))</f>
        <v/>
      </c>
      <c r="G4630" s="29" t="str">
        <f>IF(D4630="","",IF('Műszaki adattábla'!L4621="20-99",IF('Műszaki adattábla'!O4621="","Nem adott meg lekötött teljesítményt",VLOOKUP(D4630,'Műszaki adattábla'!F:O,10,0)),0))</f>
        <v/>
      </c>
      <c r="H4630" s="29" t="str">
        <f>IF(D4630="","",VLOOKUP(D4630,'Műszaki adattábla'!F:P,11,0))</f>
        <v/>
      </c>
      <c r="I4630" s="30"/>
      <c r="J4630" s="30"/>
      <c r="K4630" s="31" t="str">
        <f>IF(D4630="","",ROUND(((F4630*I4630*'Műszaki adattábla'!$C$7/'Műszaki adattábla'!$C$8)+(G4630*I4630)+(H4630*I4630))/12*'Műszaki adattábla'!T4621,0))</f>
        <v/>
      </c>
      <c r="L4630" s="32" t="str">
        <f t="shared" si="151"/>
        <v/>
      </c>
    </row>
    <row r="4631" spans="2:12" ht="14.4" thickBot="1" x14ac:dyDescent="0.3">
      <c r="B4631" s="28" t="str">
        <f t="shared" si="150"/>
        <v/>
      </c>
      <c r="C4631" s="167" t="str">
        <f>IF(D4631="","",VLOOKUP(D4631,'Műszaki adattábla'!F:G,2,0))</f>
        <v/>
      </c>
      <c r="D4631" s="168" t="str">
        <f>IF('Műszaki adattábla'!F4622="","",'Műszaki adattábla'!F4622)</f>
        <v/>
      </c>
      <c r="E4631" s="169" t="str">
        <f>IF(D4631="","",VLOOKUP(D4631,'Műszaki adattábla'!F:R,13,0))</f>
        <v/>
      </c>
      <c r="F4631" s="29" t="str">
        <f>IF(D4631="","",VLOOKUP(D4631,'Műszaki adattábla'!F:M,8,0))</f>
        <v/>
      </c>
      <c r="G4631" s="29" t="str">
        <f>IF(D4631="","",IF('Műszaki adattábla'!L4622="20-99",IF('Műszaki adattábla'!O4622="","Nem adott meg lekötött teljesítményt",VLOOKUP(D4631,'Műszaki adattábla'!F:O,10,0)),0))</f>
        <v/>
      </c>
      <c r="H4631" s="29" t="str">
        <f>IF(D4631="","",VLOOKUP(D4631,'Műszaki adattábla'!F:P,11,0))</f>
        <v/>
      </c>
      <c r="I4631" s="30"/>
      <c r="J4631" s="30"/>
      <c r="K4631" s="31" t="str">
        <f>IF(D4631="","",ROUND(((F4631*I4631*'Műszaki adattábla'!$C$7/'Műszaki adattábla'!$C$8)+(G4631*I4631)+(H4631*I4631))/12*'Műszaki adattábla'!T4622,0))</f>
        <v/>
      </c>
      <c r="L4631" s="32" t="str">
        <f t="shared" si="151"/>
        <v/>
      </c>
    </row>
    <row r="4632" spans="2:12" ht="14.4" thickBot="1" x14ac:dyDescent="0.3">
      <c r="B4632" s="28" t="str">
        <f t="shared" si="150"/>
        <v/>
      </c>
      <c r="C4632" s="167" t="str">
        <f>IF(D4632="","",VLOOKUP(D4632,'Műszaki adattábla'!F:G,2,0))</f>
        <v/>
      </c>
      <c r="D4632" s="168" t="str">
        <f>IF('Műszaki adattábla'!F4623="","",'Műszaki adattábla'!F4623)</f>
        <v/>
      </c>
      <c r="E4632" s="169" t="str">
        <f>IF(D4632="","",VLOOKUP(D4632,'Műszaki adattábla'!F:R,13,0))</f>
        <v/>
      </c>
      <c r="F4632" s="29" t="str">
        <f>IF(D4632="","",VLOOKUP(D4632,'Műszaki adattábla'!F:M,8,0))</f>
        <v/>
      </c>
      <c r="G4632" s="29" t="str">
        <f>IF(D4632="","",IF('Műszaki adattábla'!L4623="20-99",IF('Műszaki adattábla'!O4623="","Nem adott meg lekötött teljesítményt",VLOOKUP(D4632,'Műszaki adattábla'!F:O,10,0)),0))</f>
        <v/>
      </c>
      <c r="H4632" s="29" t="str">
        <f>IF(D4632="","",VLOOKUP(D4632,'Műszaki adattábla'!F:P,11,0))</f>
        <v/>
      </c>
      <c r="I4632" s="30"/>
      <c r="J4632" s="30"/>
      <c r="K4632" s="31" t="str">
        <f>IF(D4632="","",ROUND(((F4632*I4632*'Műszaki adattábla'!$C$7/'Műszaki adattábla'!$C$8)+(G4632*I4632)+(H4632*I4632))/12*'Műszaki adattábla'!T4623,0))</f>
        <v/>
      </c>
      <c r="L4632" s="32" t="str">
        <f t="shared" si="151"/>
        <v/>
      </c>
    </row>
    <row r="4633" spans="2:12" ht="14.4" thickBot="1" x14ac:dyDescent="0.3">
      <c r="B4633" s="28" t="str">
        <f t="shared" si="150"/>
        <v/>
      </c>
      <c r="C4633" s="167" t="str">
        <f>IF(D4633="","",VLOOKUP(D4633,'Műszaki adattábla'!F:G,2,0))</f>
        <v/>
      </c>
      <c r="D4633" s="168" t="str">
        <f>IF('Műszaki adattábla'!F4624="","",'Műszaki adattábla'!F4624)</f>
        <v/>
      </c>
      <c r="E4633" s="169" t="str">
        <f>IF(D4633="","",VLOOKUP(D4633,'Műszaki adattábla'!F:R,13,0))</f>
        <v/>
      </c>
      <c r="F4633" s="29" t="str">
        <f>IF(D4633="","",VLOOKUP(D4633,'Műszaki adattábla'!F:M,8,0))</f>
        <v/>
      </c>
      <c r="G4633" s="29" t="str">
        <f>IF(D4633="","",IF('Műszaki adattábla'!L4624="20-99",IF('Műszaki adattábla'!O4624="","Nem adott meg lekötött teljesítményt",VLOOKUP(D4633,'Műszaki adattábla'!F:O,10,0)),0))</f>
        <v/>
      </c>
      <c r="H4633" s="29" t="str">
        <f>IF(D4633="","",VLOOKUP(D4633,'Műszaki adattábla'!F:P,11,0))</f>
        <v/>
      </c>
      <c r="I4633" s="30"/>
      <c r="J4633" s="30"/>
      <c r="K4633" s="31" t="str">
        <f>IF(D4633="","",ROUND(((F4633*I4633*'Műszaki adattábla'!$C$7/'Műszaki adattábla'!$C$8)+(G4633*I4633)+(H4633*I4633))/12*'Műszaki adattábla'!T4624,0))</f>
        <v/>
      </c>
      <c r="L4633" s="32" t="str">
        <f t="shared" si="151"/>
        <v/>
      </c>
    </row>
    <row r="4634" spans="2:12" ht="14.4" thickBot="1" x14ac:dyDescent="0.3">
      <c r="B4634" s="28" t="str">
        <f t="shared" si="150"/>
        <v/>
      </c>
      <c r="C4634" s="167" t="str">
        <f>IF(D4634="","",VLOOKUP(D4634,'Műszaki adattábla'!F:G,2,0))</f>
        <v/>
      </c>
      <c r="D4634" s="168" t="str">
        <f>IF('Műszaki adattábla'!F4625="","",'Műszaki adattábla'!F4625)</f>
        <v/>
      </c>
      <c r="E4634" s="169" t="str">
        <f>IF(D4634="","",VLOOKUP(D4634,'Műszaki adattábla'!F:R,13,0))</f>
        <v/>
      </c>
      <c r="F4634" s="29" t="str">
        <f>IF(D4634="","",VLOOKUP(D4634,'Műszaki adattábla'!F:M,8,0))</f>
        <v/>
      </c>
      <c r="G4634" s="29" t="str">
        <f>IF(D4634="","",IF('Műszaki adattábla'!L4625="20-99",IF('Műszaki adattábla'!O4625="","Nem adott meg lekötött teljesítményt",VLOOKUP(D4634,'Műszaki adattábla'!F:O,10,0)),0))</f>
        <v/>
      </c>
      <c r="H4634" s="29" t="str">
        <f>IF(D4634="","",VLOOKUP(D4634,'Műszaki adattábla'!F:P,11,0))</f>
        <v/>
      </c>
      <c r="I4634" s="30"/>
      <c r="J4634" s="30"/>
      <c r="K4634" s="31" t="str">
        <f>IF(D4634="","",ROUND(((F4634*I4634*'Műszaki adattábla'!$C$7/'Műszaki adattábla'!$C$8)+(G4634*I4634)+(H4634*I4634))/12*'Műszaki adattábla'!T4625,0))</f>
        <v/>
      </c>
      <c r="L4634" s="32" t="str">
        <f t="shared" si="151"/>
        <v/>
      </c>
    </row>
    <row r="4635" spans="2:12" ht="14.4" thickBot="1" x14ac:dyDescent="0.3">
      <c r="B4635" s="28" t="str">
        <f t="shared" si="150"/>
        <v/>
      </c>
      <c r="C4635" s="167" t="str">
        <f>IF(D4635="","",VLOOKUP(D4635,'Műszaki adattábla'!F:G,2,0))</f>
        <v/>
      </c>
      <c r="D4635" s="168" t="str">
        <f>IF('Műszaki adattábla'!F4626="","",'Műszaki adattábla'!F4626)</f>
        <v/>
      </c>
      <c r="E4635" s="169" t="str">
        <f>IF(D4635="","",VLOOKUP(D4635,'Műszaki adattábla'!F:R,13,0))</f>
        <v/>
      </c>
      <c r="F4635" s="29" t="str">
        <f>IF(D4635="","",VLOOKUP(D4635,'Műszaki adattábla'!F:M,8,0))</f>
        <v/>
      </c>
      <c r="G4635" s="29" t="str">
        <f>IF(D4635="","",IF('Műszaki adattábla'!L4626="20-99",IF('Műszaki adattábla'!O4626="","Nem adott meg lekötött teljesítményt",VLOOKUP(D4635,'Műszaki adattábla'!F:O,10,0)),0))</f>
        <v/>
      </c>
      <c r="H4635" s="29" t="str">
        <f>IF(D4635="","",VLOOKUP(D4635,'Műszaki adattábla'!F:P,11,0))</f>
        <v/>
      </c>
      <c r="I4635" s="30"/>
      <c r="J4635" s="30"/>
      <c r="K4635" s="31" t="str">
        <f>IF(D4635="","",ROUND(((F4635*I4635*'Műszaki adattábla'!$C$7/'Műszaki adattábla'!$C$8)+(G4635*I4635)+(H4635*I4635))/12*'Műszaki adattábla'!T4626,0))</f>
        <v/>
      </c>
      <c r="L4635" s="32" t="str">
        <f t="shared" si="151"/>
        <v/>
      </c>
    </row>
    <row r="4636" spans="2:12" ht="14.4" thickBot="1" x14ac:dyDescent="0.3">
      <c r="B4636" s="28" t="str">
        <f t="shared" ref="B4636:B4699" si="152">IF(D4636="","",B4635+1)</f>
        <v/>
      </c>
      <c r="C4636" s="167" t="str">
        <f>IF(D4636="","",VLOOKUP(D4636,'Műszaki adattábla'!F:G,2,0))</f>
        <v/>
      </c>
      <c r="D4636" s="168" t="str">
        <f>IF('Műszaki adattábla'!F4627="","",'Műszaki adattábla'!F4627)</f>
        <v/>
      </c>
      <c r="E4636" s="169" t="str">
        <f>IF(D4636="","",VLOOKUP(D4636,'Műszaki adattábla'!F:R,13,0))</f>
        <v/>
      </c>
      <c r="F4636" s="29" t="str">
        <f>IF(D4636="","",VLOOKUP(D4636,'Műszaki adattábla'!F:M,8,0))</f>
        <v/>
      </c>
      <c r="G4636" s="29" t="str">
        <f>IF(D4636="","",IF('Műszaki adattábla'!L4627="20-99",IF('Műszaki adattábla'!O4627="","Nem adott meg lekötött teljesítményt",VLOOKUP(D4636,'Műszaki adattábla'!F:O,10,0)),0))</f>
        <v/>
      </c>
      <c r="H4636" s="29" t="str">
        <f>IF(D4636="","",VLOOKUP(D4636,'Műszaki adattábla'!F:P,11,0))</f>
        <v/>
      </c>
      <c r="I4636" s="30"/>
      <c r="J4636" s="30"/>
      <c r="K4636" s="31" t="str">
        <f>IF(D4636="","",ROUND(((F4636*I4636*'Műszaki adattábla'!$C$7/'Műszaki adattábla'!$C$8)+(G4636*I4636)+(H4636*I4636))/12*'Műszaki adattábla'!T4627,0))</f>
        <v/>
      </c>
      <c r="L4636" s="32" t="str">
        <f t="shared" ref="L4636:L4699" si="153">IF(D4636="","",ROUND((J4636/1000)*E4636,0))</f>
        <v/>
      </c>
    </row>
    <row r="4637" spans="2:12" ht="14.4" thickBot="1" x14ac:dyDescent="0.3">
      <c r="B4637" s="28" t="str">
        <f t="shared" si="152"/>
        <v/>
      </c>
      <c r="C4637" s="167" t="str">
        <f>IF(D4637="","",VLOOKUP(D4637,'Műszaki adattábla'!F:G,2,0))</f>
        <v/>
      </c>
      <c r="D4637" s="168" t="str">
        <f>IF('Műszaki adattábla'!F4628="","",'Műszaki adattábla'!F4628)</f>
        <v/>
      </c>
      <c r="E4637" s="169" t="str">
        <f>IF(D4637="","",VLOOKUP(D4637,'Műszaki adattábla'!F:R,13,0))</f>
        <v/>
      </c>
      <c r="F4637" s="29" t="str">
        <f>IF(D4637="","",VLOOKUP(D4637,'Műszaki adattábla'!F:M,8,0))</f>
        <v/>
      </c>
      <c r="G4637" s="29" t="str">
        <f>IF(D4637="","",IF('Műszaki adattábla'!L4628="20-99",IF('Műszaki adattábla'!O4628="","Nem adott meg lekötött teljesítményt",VLOOKUP(D4637,'Műszaki adattábla'!F:O,10,0)),0))</f>
        <v/>
      </c>
      <c r="H4637" s="29" t="str">
        <f>IF(D4637="","",VLOOKUP(D4637,'Műszaki adattábla'!F:P,11,0))</f>
        <v/>
      </c>
      <c r="I4637" s="30"/>
      <c r="J4637" s="30"/>
      <c r="K4637" s="31" t="str">
        <f>IF(D4637="","",ROUND(((F4637*I4637*'Műszaki adattábla'!$C$7/'Műszaki adattábla'!$C$8)+(G4637*I4637)+(H4637*I4637))/12*'Műszaki adattábla'!T4628,0))</f>
        <v/>
      </c>
      <c r="L4637" s="32" t="str">
        <f t="shared" si="153"/>
        <v/>
      </c>
    </row>
    <row r="4638" spans="2:12" ht="14.4" thickBot="1" x14ac:dyDescent="0.3">
      <c r="B4638" s="28" t="str">
        <f t="shared" si="152"/>
        <v/>
      </c>
      <c r="C4638" s="167" t="str">
        <f>IF(D4638="","",VLOOKUP(D4638,'Műszaki adattábla'!F:G,2,0))</f>
        <v/>
      </c>
      <c r="D4638" s="168" t="str">
        <f>IF('Műszaki adattábla'!F4629="","",'Műszaki adattábla'!F4629)</f>
        <v/>
      </c>
      <c r="E4638" s="169" t="str">
        <f>IF(D4638="","",VLOOKUP(D4638,'Műszaki adattábla'!F:R,13,0))</f>
        <v/>
      </c>
      <c r="F4638" s="29" t="str">
        <f>IF(D4638="","",VLOOKUP(D4638,'Műszaki adattábla'!F:M,8,0))</f>
        <v/>
      </c>
      <c r="G4638" s="29" t="str">
        <f>IF(D4638="","",IF('Műszaki adattábla'!L4629="20-99",IF('Műszaki adattábla'!O4629="","Nem adott meg lekötött teljesítményt",VLOOKUP(D4638,'Műszaki adattábla'!F:O,10,0)),0))</f>
        <v/>
      </c>
      <c r="H4638" s="29" t="str">
        <f>IF(D4638="","",VLOOKUP(D4638,'Műszaki adattábla'!F:P,11,0))</f>
        <v/>
      </c>
      <c r="I4638" s="30"/>
      <c r="J4638" s="30"/>
      <c r="K4638" s="31" t="str">
        <f>IF(D4638="","",ROUND(((F4638*I4638*'Műszaki adattábla'!$C$7/'Műszaki adattábla'!$C$8)+(G4638*I4638)+(H4638*I4638))/12*'Műszaki adattábla'!T4629,0))</f>
        <v/>
      </c>
      <c r="L4638" s="32" t="str">
        <f t="shared" si="153"/>
        <v/>
      </c>
    </row>
    <row r="4639" spans="2:12" ht="14.4" thickBot="1" x14ac:dyDescent="0.3">
      <c r="B4639" s="28" t="str">
        <f t="shared" si="152"/>
        <v/>
      </c>
      <c r="C4639" s="167" t="str">
        <f>IF(D4639="","",VLOOKUP(D4639,'Műszaki adattábla'!F:G,2,0))</f>
        <v/>
      </c>
      <c r="D4639" s="168" t="str">
        <f>IF('Műszaki adattábla'!F4630="","",'Műszaki adattábla'!F4630)</f>
        <v/>
      </c>
      <c r="E4639" s="169" t="str">
        <f>IF(D4639="","",VLOOKUP(D4639,'Műszaki adattábla'!F:R,13,0))</f>
        <v/>
      </c>
      <c r="F4639" s="29" t="str">
        <f>IF(D4639="","",VLOOKUP(D4639,'Műszaki adattábla'!F:M,8,0))</f>
        <v/>
      </c>
      <c r="G4639" s="29" t="str">
        <f>IF(D4639="","",IF('Műszaki adattábla'!L4630="20-99",IF('Műszaki adattábla'!O4630="","Nem adott meg lekötött teljesítményt",VLOOKUP(D4639,'Műszaki adattábla'!F:O,10,0)),0))</f>
        <v/>
      </c>
      <c r="H4639" s="29" t="str">
        <f>IF(D4639="","",VLOOKUP(D4639,'Műszaki adattábla'!F:P,11,0))</f>
        <v/>
      </c>
      <c r="I4639" s="30"/>
      <c r="J4639" s="30"/>
      <c r="K4639" s="31" t="str">
        <f>IF(D4639="","",ROUND(((F4639*I4639*'Műszaki adattábla'!$C$7/'Műszaki adattábla'!$C$8)+(G4639*I4639)+(H4639*I4639))/12*'Műszaki adattábla'!T4630,0))</f>
        <v/>
      </c>
      <c r="L4639" s="32" t="str">
        <f t="shared" si="153"/>
        <v/>
      </c>
    </row>
    <row r="4640" spans="2:12" ht="14.4" thickBot="1" x14ac:dyDescent="0.3">
      <c r="B4640" s="28" t="str">
        <f t="shared" si="152"/>
        <v/>
      </c>
      <c r="C4640" s="167" t="str">
        <f>IF(D4640="","",VLOOKUP(D4640,'Műszaki adattábla'!F:G,2,0))</f>
        <v/>
      </c>
      <c r="D4640" s="168" t="str">
        <f>IF('Műszaki adattábla'!F4631="","",'Műszaki adattábla'!F4631)</f>
        <v/>
      </c>
      <c r="E4640" s="169" t="str">
        <f>IF(D4640="","",VLOOKUP(D4640,'Műszaki adattábla'!F:R,13,0))</f>
        <v/>
      </c>
      <c r="F4640" s="29" t="str">
        <f>IF(D4640="","",VLOOKUP(D4640,'Műszaki adattábla'!F:M,8,0))</f>
        <v/>
      </c>
      <c r="G4640" s="29" t="str">
        <f>IF(D4640="","",IF('Műszaki adattábla'!L4631="20-99",IF('Műszaki adattábla'!O4631="","Nem adott meg lekötött teljesítményt",VLOOKUP(D4640,'Műszaki adattábla'!F:O,10,0)),0))</f>
        <v/>
      </c>
      <c r="H4640" s="29" t="str">
        <f>IF(D4640="","",VLOOKUP(D4640,'Műszaki adattábla'!F:P,11,0))</f>
        <v/>
      </c>
      <c r="I4640" s="30"/>
      <c r="J4640" s="30"/>
      <c r="K4640" s="31" t="str">
        <f>IF(D4640="","",ROUND(((F4640*I4640*'Műszaki adattábla'!$C$7/'Műszaki adattábla'!$C$8)+(G4640*I4640)+(H4640*I4640))/12*'Műszaki adattábla'!T4631,0))</f>
        <v/>
      </c>
      <c r="L4640" s="32" t="str">
        <f t="shared" si="153"/>
        <v/>
      </c>
    </row>
    <row r="4641" spans="2:12" ht="14.4" thickBot="1" x14ac:dyDescent="0.3">
      <c r="B4641" s="28" t="str">
        <f t="shared" si="152"/>
        <v/>
      </c>
      <c r="C4641" s="167" t="str">
        <f>IF(D4641="","",VLOOKUP(D4641,'Műszaki adattábla'!F:G,2,0))</f>
        <v/>
      </c>
      <c r="D4641" s="168" t="str">
        <f>IF('Műszaki adattábla'!F4632="","",'Műszaki adattábla'!F4632)</f>
        <v/>
      </c>
      <c r="E4641" s="169" t="str">
        <f>IF(D4641="","",VLOOKUP(D4641,'Műszaki adattábla'!F:R,13,0))</f>
        <v/>
      </c>
      <c r="F4641" s="29" t="str">
        <f>IF(D4641="","",VLOOKUP(D4641,'Műszaki adattábla'!F:M,8,0))</f>
        <v/>
      </c>
      <c r="G4641" s="29" t="str">
        <f>IF(D4641="","",IF('Műszaki adattábla'!L4632="20-99",IF('Műszaki adattábla'!O4632="","Nem adott meg lekötött teljesítményt",VLOOKUP(D4641,'Műszaki adattábla'!F:O,10,0)),0))</f>
        <v/>
      </c>
      <c r="H4641" s="29" t="str">
        <f>IF(D4641="","",VLOOKUP(D4641,'Műszaki adattábla'!F:P,11,0))</f>
        <v/>
      </c>
      <c r="I4641" s="30"/>
      <c r="J4641" s="30"/>
      <c r="K4641" s="31" t="str">
        <f>IF(D4641="","",ROUND(((F4641*I4641*'Műszaki adattábla'!$C$7/'Műszaki adattábla'!$C$8)+(G4641*I4641)+(H4641*I4641))/12*'Műszaki adattábla'!T4632,0))</f>
        <v/>
      </c>
      <c r="L4641" s="32" t="str">
        <f t="shared" si="153"/>
        <v/>
      </c>
    </row>
    <row r="4642" spans="2:12" ht="14.4" thickBot="1" x14ac:dyDescent="0.3">
      <c r="B4642" s="28" t="str">
        <f t="shared" si="152"/>
        <v/>
      </c>
      <c r="C4642" s="167" t="str">
        <f>IF(D4642="","",VLOOKUP(D4642,'Műszaki adattábla'!F:G,2,0))</f>
        <v/>
      </c>
      <c r="D4642" s="168" t="str">
        <f>IF('Műszaki adattábla'!F4633="","",'Műszaki adattábla'!F4633)</f>
        <v/>
      </c>
      <c r="E4642" s="169" t="str">
        <f>IF(D4642="","",VLOOKUP(D4642,'Műszaki adattábla'!F:R,13,0))</f>
        <v/>
      </c>
      <c r="F4642" s="29" t="str">
        <f>IF(D4642="","",VLOOKUP(D4642,'Műszaki adattábla'!F:M,8,0))</f>
        <v/>
      </c>
      <c r="G4642" s="29" t="str">
        <f>IF(D4642="","",IF('Műszaki adattábla'!L4633="20-99",IF('Műszaki adattábla'!O4633="","Nem adott meg lekötött teljesítményt",VLOOKUP(D4642,'Műszaki adattábla'!F:O,10,0)),0))</f>
        <v/>
      </c>
      <c r="H4642" s="29" t="str">
        <f>IF(D4642="","",VLOOKUP(D4642,'Műszaki adattábla'!F:P,11,0))</f>
        <v/>
      </c>
      <c r="I4642" s="30"/>
      <c r="J4642" s="30"/>
      <c r="K4642" s="31" t="str">
        <f>IF(D4642="","",ROUND(((F4642*I4642*'Műszaki adattábla'!$C$7/'Műszaki adattábla'!$C$8)+(G4642*I4642)+(H4642*I4642))/12*'Műszaki adattábla'!T4633,0))</f>
        <v/>
      </c>
      <c r="L4642" s="32" t="str">
        <f t="shared" si="153"/>
        <v/>
      </c>
    </row>
    <row r="4643" spans="2:12" ht="14.4" thickBot="1" x14ac:dyDescent="0.3">
      <c r="B4643" s="28" t="str">
        <f t="shared" si="152"/>
        <v/>
      </c>
      <c r="C4643" s="167" t="str">
        <f>IF(D4643="","",VLOOKUP(D4643,'Műszaki adattábla'!F:G,2,0))</f>
        <v/>
      </c>
      <c r="D4643" s="168" t="str">
        <f>IF('Műszaki adattábla'!F4634="","",'Műszaki adattábla'!F4634)</f>
        <v/>
      </c>
      <c r="E4643" s="169" t="str">
        <f>IF(D4643="","",VLOOKUP(D4643,'Műszaki adattábla'!F:R,13,0))</f>
        <v/>
      </c>
      <c r="F4643" s="29" t="str">
        <f>IF(D4643="","",VLOOKUP(D4643,'Műszaki adattábla'!F:M,8,0))</f>
        <v/>
      </c>
      <c r="G4643" s="29" t="str">
        <f>IF(D4643="","",IF('Műszaki adattábla'!L4634="20-99",IF('Műszaki adattábla'!O4634="","Nem adott meg lekötött teljesítményt",VLOOKUP(D4643,'Műszaki adattábla'!F:O,10,0)),0))</f>
        <v/>
      </c>
      <c r="H4643" s="29" t="str">
        <f>IF(D4643="","",VLOOKUP(D4643,'Műszaki adattábla'!F:P,11,0))</f>
        <v/>
      </c>
      <c r="I4643" s="30"/>
      <c r="J4643" s="30"/>
      <c r="K4643" s="31" t="str">
        <f>IF(D4643="","",ROUND(((F4643*I4643*'Műszaki adattábla'!$C$7/'Műszaki adattábla'!$C$8)+(G4643*I4643)+(H4643*I4643))/12*'Műszaki adattábla'!T4634,0))</f>
        <v/>
      </c>
      <c r="L4643" s="32" t="str">
        <f t="shared" si="153"/>
        <v/>
      </c>
    </row>
    <row r="4644" spans="2:12" ht="14.4" thickBot="1" x14ac:dyDescent="0.3">
      <c r="B4644" s="28" t="str">
        <f t="shared" si="152"/>
        <v/>
      </c>
      <c r="C4644" s="167" t="str">
        <f>IF(D4644="","",VLOOKUP(D4644,'Műszaki adattábla'!F:G,2,0))</f>
        <v/>
      </c>
      <c r="D4644" s="168" t="str">
        <f>IF('Műszaki adattábla'!F4635="","",'Műszaki adattábla'!F4635)</f>
        <v/>
      </c>
      <c r="E4644" s="169" t="str">
        <f>IF(D4644="","",VLOOKUP(D4644,'Műszaki adattábla'!F:R,13,0))</f>
        <v/>
      </c>
      <c r="F4644" s="29" t="str">
        <f>IF(D4644="","",VLOOKUP(D4644,'Műszaki adattábla'!F:M,8,0))</f>
        <v/>
      </c>
      <c r="G4644" s="29" t="str">
        <f>IF(D4644="","",IF('Műszaki adattábla'!L4635="20-99",IF('Műszaki adattábla'!O4635="","Nem adott meg lekötött teljesítményt",VLOOKUP(D4644,'Műszaki adattábla'!F:O,10,0)),0))</f>
        <v/>
      </c>
      <c r="H4644" s="29" t="str">
        <f>IF(D4644="","",VLOOKUP(D4644,'Műszaki adattábla'!F:P,11,0))</f>
        <v/>
      </c>
      <c r="I4644" s="30"/>
      <c r="J4644" s="30"/>
      <c r="K4644" s="31" t="str">
        <f>IF(D4644="","",ROUND(((F4644*I4644*'Műszaki adattábla'!$C$7/'Műszaki adattábla'!$C$8)+(G4644*I4644)+(H4644*I4644))/12*'Műszaki adattábla'!T4635,0))</f>
        <v/>
      </c>
      <c r="L4644" s="32" t="str">
        <f t="shared" si="153"/>
        <v/>
      </c>
    </row>
    <row r="4645" spans="2:12" ht="14.4" thickBot="1" x14ac:dyDescent="0.3">
      <c r="B4645" s="28" t="str">
        <f t="shared" si="152"/>
        <v/>
      </c>
      <c r="C4645" s="167" t="str">
        <f>IF(D4645="","",VLOOKUP(D4645,'Műszaki adattábla'!F:G,2,0))</f>
        <v/>
      </c>
      <c r="D4645" s="168" t="str">
        <f>IF('Műszaki adattábla'!F4636="","",'Műszaki adattábla'!F4636)</f>
        <v/>
      </c>
      <c r="E4645" s="169" t="str">
        <f>IF(D4645="","",VLOOKUP(D4645,'Műszaki adattábla'!F:R,13,0))</f>
        <v/>
      </c>
      <c r="F4645" s="29" t="str">
        <f>IF(D4645="","",VLOOKUP(D4645,'Műszaki adattábla'!F:M,8,0))</f>
        <v/>
      </c>
      <c r="G4645" s="29" t="str">
        <f>IF(D4645="","",IF('Műszaki adattábla'!L4636="20-99",IF('Műszaki adattábla'!O4636="","Nem adott meg lekötött teljesítményt",VLOOKUP(D4645,'Műszaki adattábla'!F:O,10,0)),0))</f>
        <v/>
      </c>
      <c r="H4645" s="29" t="str">
        <f>IF(D4645="","",VLOOKUP(D4645,'Műszaki adattábla'!F:P,11,0))</f>
        <v/>
      </c>
      <c r="I4645" s="30"/>
      <c r="J4645" s="30"/>
      <c r="K4645" s="31" t="str">
        <f>IF(D4645="","",ROUND(((F4645*I4645*'Műszaki adattábla'!$C$7/'Műszaki adattábla'!$C$8)+(G4645*I4645)+(H4645*I4645))/12*'Műszaki adattábla'!T4636,0))</f>
        <v/>
      </c>
      <c r="L4645" s="32" t="str">
        <f t="shared" si="153"/>
        <v/>
      </c>
    </row>
    <row r="4646" spans="2:12" ht="14.4" thickBot="1" x14ac:dyDescent="0.3">
      <c r="B4646" s="28" t="str">
        <f t="shared" si="152"/>
        <v/>
      </c>
      <c r="C4646" s="167" t="str">
        <f>IF(D4646="","",VLOOKUP(D4646,'Műszaki adattábla'!F:G,2,0))</f>
        <v/>
      </c>
      <c r="D4646" s="168" t="str">
        <f>IF('Műszaki adattábla'!F4637="","",'Műszaki adattábla'!F4637)</f>
        <v/>
      </c>
      <c r="E4646" s="169" t="str">
        <f>IF(D4646="","",VLOOKUP(D4646,'Műszaki adattábla'!F:R,13,0))</f>
        <v/>
      </c>
      <c r="F4646" s="29" t="str">
        <f>IF(D4646="","",VLOOKUP(D4646,'Műszaki adattábla'!F:M,8,0))</f>
        <v/>
      </c>
      <c r="G4646" s="29" t="str">
        <f>IF(D4646="","",IF('Műszaki adattábla'!L4637="20-99",IF('Műszaki adattábla'!O4637="","Nem adott meg lekötött teljesítményt",VLOOKUP(D4646,'Műszaki adattábla'!F:O,10,0)),0))</f>
        <v/>
      </c>
      <c r="H4646" s="29" t="str">
        <f>IF(D4646="","",VLOOKUP(D4646,'Műszaki adattábla'!F:P,11,0))</f>
        <v/>
      </c>
      <c r="I4646" s="30"/>
      <c r="J4646" s="30"/>
      <c r="K4646" s="31" t="str">
        <f>IF(D4646="","",ROUND(((F4646*I4646*'Műszaki adattábla'!$C$7/'Műszaki adattábla'!$C$8)+(G4646*I4646)+(H4646*I4646))/12*'Műszaki adattábla'!T4637,0))</f>
        <v/>
      </c>
      <c r="L4646" s="32" t="str">
        <f t="shared" si="153"/>
        <v/>
      </c>
    </row>
    <row r="4647" spans="2:12" ht="14.4" thickBot="1" x14ac:dyDescent="0.3">
      <c r="B4647" s="28" t="str">
        <f t="shared" si="152"/>
        <v/>
      </c>
      <c r="C4647" s="167" t="str">
        <f>IF(D4647="","",VLOOKUP(D4647,'Műszaki adattábla'!F:G,2,0))</f>
        <v/>
      </c>
      <c r="D4647" s="168" t="str">
        <f>IF('Műszaki adattábla'!F4638="","",'Műszaki adattábla'!F4638)</f>
        <v/>
      </c>
      <c r="E4647" s="169" t="str">
        <f>IF(D4647="","",VLOOKUP(D4647,'Műszaki adattábla'!F:R,13,0))</f>
        <v/>
      </c>
      <c r="F4647" s="29" t="str">
        <f>IF(D4647="","",VLOOKUP(D4647,'Műszaki adattábla'!F:M,8,0))</f>
        <v/>
      </c>
      <c r="G4647" s="29" t="str">
        <f>IF(D4647="","",IF('Műszaki adattábla'!L4638="20-99",IF('Műszaki adattábla'!O4638="","Nem adott meg lekötött teljesítményt",VLOOKUP(D4647,'Műszaki adattábla'!F:O,10,0)),0))</f>
        <v/>
      </c>
      <c r="H4647" s="29" t="str">
        <f>IF(D4647="","",VLOOKUP(D4647,'Műszaki adattábla'!F:P,11,0))</f>
        <v/>
      </c>
      <c r="I4647" s="30"/>
      <c r="J4647" s="30"/>
      <c r="K4647" s="31" t="str">
        <f>IF(D4647="","",ROUND(((F4647*I4647*'Műszaki adattábla'!$C$7/'Műszaki adattábla'!$C$8)+(G4647*I4647)+(H4647*I4647))/12*'Műszaki adattábla'!T4638,0))</f>
        <v/>
      </c>
      <c r="L4647" s="32" t="str">
        <f t="shared" si="153"/>
        <v/>
      </c>
    </row>
    <row r="4648" spans="2:12" ht="14.4" thickBot="1" x14ac:dyDescent="0.3">
      <c r="B4648" s="28" t="str">
        <f t="shared" si="152"/>
        <v/>
      </c>
      <c r="C4648" s="167" t="str">
        <f>IF(D4648="","",VLOOKUP(D4648,'Műszaki adattábla'!F:G,2,0))</f>
        <v/>
      </c>
      <c r="D4648" s="168" t="str">
        <f>IF('Műszaki adattábla'!F4639="","",'Műszaki adattábla'!F4639)</f>
        <v/>
      </c>
      <c r="E4648" s="169" t="str">
        <f>IF(D4648="","",VLOOKUP(D4648,'Műszaki adattábla'!F:R,13,0))</f>
        <v/>
      </c>
      <c r="F4648" s="29" t="str">
        <f>IF(D4648="","",VLOOKUP(D4648,'Műszaki adattábla'!F:M,8,0))</f>
        <v/>
      </c>
      <c r="G4648" s="29" t="str">
        <f>IF(D4648="","",IF('Műszaki adattábla'!L4639="20-99",IF('Műszaki adattábla'!O4639="","Nem adott meg lekötött teljesítményt",VLOOKUP(D4648,'Műszaki adattábla'!F:O,10,0)),0))</f>
        <v/>
      </c>
      <c r="H4648" s="29" t="str">
        <f>IF(D4648="","",VLOOKUP(D4648,'Műszaki adattábla'!F:P,11,0))</f>
        <v/>
      </c>
      <c r="I4648" s="30"/>
      <c r="J4648" s="30"/>
      <c r="K4648" s="31" t="str">
        <f>IF(D4648="","",ROUND(((F4648*I4648*'Műszaki adattábla'!$C$7/'Műszaki adattábla'!$C$8)+(G4648*I4648)+(H4648*I4648))/12*'Műszaki adattábla'!T4639,0))</f>
        <v/>
      </c>
      <c r="L4648" s="32" t="str">
        <f t="shared" si="153"/>
        <v/>
      </c>
    </row>
    <row r="4649" spans="2:12" ht="14.4" thickBot="1" x14ac:dyDescent="0.3">
      <c r="B4649" s="28" t="str">
        <f t="shared" si="152"/>
        <v/>
      </c>
      <c r="C4649" s="167" t="str">
        <f>IF(D4649="","",VLOOKUP(D4649,'Műszaki adattábla'!F:G,2,0))</f>
        <v/>
      </c>
      <c r="D4649" s="168" t="str">
        <f>IF('Műszaki adattábla'!F4640="","",'Műszaki adattábla'!F4640)</f>
        <v/>
      </c>
      <c r="E4649" s="169" t="str">
        <f>IF(D4649="","",VLOOKUP(D4649,'Műszaki adattábla'!F:R,13,0))</f>
        <v/>
      </c>
      <c r="F4649" s="29" t="str">
        <f>IF(D4649="","",VLOOKUP(D4649,'Műszaki adattábla'!F:M,8,0))</f>
        <v/>
      </c>
      <c r="G4649" s="29" t="str">
        <f>IF(D4649="","",IF('Műszaki adattábla'!L4640="20-99",IF('Műszaki adattábla'!O4640="","Nem adott meg lekötött teljesítményt",VLOOKUP(D4649,'Műszaki adattábla'!F:O,10,0)),0))</f>
        <v/>
      </c>
      <c r="H4649" s="29" t="str">
        <f>IF(D4649="","",VLOOKUP(D4649,'Műszaki adattábla'!F:P,11,0))</f>
        <v/>
      </c>
      <c r="I4649" s="30"/>
      <c r="J4649" s="30"/>
      <c r="K4649" s="31" t="str">
        <f>IF(D4649="","",ROUND(((F4649*I4649*'Műszaki adattábla'!$C$7/'Műszaki adattábla'!$C$8)+(G4649*I4649)+(H4649*I4649))/12*'Műszaki adattábla'!T4640,0))</f>
        <v/>
      </c>
      <c r="L4649" s="32" t="str">
        <f t="shared" si="153"/>
        <v/>
      </c>
    </row>
    <row r="4650" spans="2:12" ht="14.4" thickBot="1" x14ac:dyDescent="0.3">
      <c r="B4650" s="28" t="str">
        <f t="shared" si="152"/>
        <v/>
      </c>
      <c r="C4650" s="167" t="str">
        <f>IF(D4650="","",VLOOKUP(D4650,'Műszaki adattábla'!F:G,2,0))</f>
        <v/>
      </c>
      <c r="D4650" s="168" t="str">
        <f>IF('Műszaki adattábla'!F4641="","",'Műszaki adattábla'!F4641)</f>
        <v/>
      </c>
      <c r="E4650" s="169" t="str">
        <f>IF(D4650="","",VLOOKUP(D4650,'Műszaki adattábla'!F:R,13,0))</f>
        <v/>
      </c>
      <c r="F4650" s="29" t="str">
        <f>IF(D4650="","",VLOOKUP(D4650,'Műszaki adattábla'!F:M,8,0))</f>
        <v/>
      </c>
      <c r="G4650" s="29" t="str">
        <f>IF(D4650="","",IF('Műszaki adattábla'!L4641="20-99",IF('Műszaki adattábla'!O4641="","Nem adott meg lekötött teljesítményt",VLOOKUP(D4650,'Műszaki adattábla'!F:O,10,0)),0))</f>
        <v/>
      </c>
      <c r="H4650" s="29" t="str">
        <f>IF(D4650="","",VLOOKUP(D4650,'Műszaki adattábla'!F:P,11,0))</f>
        <v/>
      </c>
      <c r="I4650" s="30"/>
      <c r="J4650" s="30"/>
      <c r="K4650" s="31" t="str">
        <f>IF(D4650="","",ROUND(((F4650*I4650*'Műszaki adattábla'!$C$7/'Műszaki adattábla'!$C$8)+(G4650*I4650)+(H4650*I4650))/12*'Műszaki adattábla'!T4641,0))</f>
        <v/>
      </c>
      <c r="L4650" s="32" t="str">
        <f t="shared" si="153"/>
        <v/>
      </c>
    </row>
    <row r="4651" spans="2:12" ht="14.4" thickBot="1" x14ac:dyDescent="0.3">
      <c r="B4651" s="28" t="str">
        <f t="shared" si="152"/>
        <v/>
      </c>
      <c r="C4651" s="167" t="str">
        <f>IF(D4651="","",VLOOKUP(D4651,'Műszaki adattábla'!F:G,2,0))</f>
        <v/>
      </c>
      <c r="D4651" s="168" t="str">
        <f>IF('Műszaki adattábla'!F4642="","",'Műszaki adattábla'!F4642)</f>
        <v/>
      </c>
      <c r="E4651" s="169" t="str">
        <f>IF(D4651="","",VLOOKUP(D4651,'Műszaki adattábla'!F:R,13,0))</f>
        <v/>
      </c>
      <c r="F4651" s="29" t="str">
        <f>IF(D4651="","",VLOOKUP(D4651,'Műszaki adattábla'!F:M,8,0))</f>
        <v/>
      </c>
      <c r="G4651" s="29" t="str">
        <f>IF(D4651="","",IF('Műszaki adattábla'!L4642="20-99",IF('Műszaki adattábla'!O4642="","Nem adott meg lekötött teljesítményt",VLOOKUP(D4651,'Műszaki adattábla'!F:O,10,0)),0))</f>
        <v/>
      </c>
      <c r="H4651" s="29" t="str">
        <f>IF(D4651="","",VLOOKUP(D4651,'Műszaki adattábla'!F:P,11,0))</f>
        <v/>
      </c>
      <c r="I4651" s="30"/>
      <c r="J4651" s="30"/>
      <c r="K4651" s="31" t="str">
        <f>IF(D4651="","",ROUND(((F4651*I4651*'Műszaki adattábla'!$C$7/'Műszaki adattábla'!$C$8)+(G4651*I4651)+(H4651*I4651))/12*'Műszaki adattábla'!T4642,0))</f>
        <v/>
      </c>
      <c r="L4651" s="32" t="str">
        <f t="shared" si="153"/>
        <v/>
      </c>
    </row>
    <row r="4652" spans="2:12" ht="14.4" thickBot="1" x14ac:dyDescent="0.3">
      <c r="B4652" s="28" t="str">
        <f t="shared" si="152"/>
        <v/>
      </c>
      <c r="C4652" s="167" t="str">
        <f>IF(D4652="","",VLOOKUP(D4652,'Műszaki adattábla'!F:G,2,0))</f>
        <v/>
      </c>
      <c r="D4652" s="168" t="str">
        <f>IF('Műszaki adattábla'!F4643="","",'Műszaki adattábla'!F4643)</f>
        <v/>
      </c>
      <c r="E4652" s="169" t="str">
        <f>IF(D4652="","",VLOOKUP(D4652,'Műszaki adattábla'!F:R,13,0))</f>
        <v/>
      </c>
      <c r="F4652" s="29" t="str">
        <f>IF(D4652="","",VLOOKUP(D4652,'Műszaki adattábla'!F:M,8,0))</f>
        <v/>
      </c>
      <c r="G4652" s="29" t="str">
        <f>IF(D4652="","",IF('Műszaki adattábla'!L4643="20-99",IF('Műszaki adattábla'!O4643="","Nem adott meg lekötött teljesítményt",VLOOKUP(D4652,'Műszaki adattábla'!F:O,10,0)),0))</f>
        <v/>
      </c>
      <c r="H4652" s="29" t="str">
        <f>IF(D4652="","",VLOOKUP(D4652,'Műszaki adattábla'!F:P,11,0))</f>
        <v/>
      </c>
      <c r="I4652" s="30"/>
      <c r="J4652" s="30"/>
      <c r="K4652" s="31" t="str">
        <f>IF(D4652="","",ROUND(((F4652*I4652*'Műszaki adattábla'!$C$7/'Műszaki adattábla'!$C$8)+(G4652*I4652)+(H4652*I4652))/12*'Műszaki adattábla'!T4643,0))</f>
        <v/>
      </c>
      <c r="L4652" s="32" t="str">
        <f t="shared" si="153"/>
        <v/>
      </c>
    </row>
    <row r="4653" spans="2:12" ht="14.4" thickBot="1" x14ac:dyDescent="0.3">
      <c r="B4653" s="28" t="str">
        <f t="shared" si="152"/>
        <v/>
      </c>
      <c r="C4653" s="167" t="str">
        <f>IF(D4653="","",VLOOKUP(D4653,'Műszaki adattábla'!F:G,2,0))</f>
        <v/>
      </c>
      <c r="D4653" s="168" t="str">
        <f>IF('Műszaki adattábla'!F4644="","",'Műszaki adattábla'!F4644)</f>
        <v/>
      </c>
      <c r="E4653" s="169" t="str">
        <f>IF(D4653="","",VLOOKUP(D4653,'Műszaki adattábla'!F:R,13,0))</f>
        <v/>
      </c>
      <c r="F4653" s="29" t="str">
        <f>IF(D4653="","",VLOOKUP(D4653,'Műszaki adattábla'!F:M,8,0))</f>
        <v/>
      </c>
      <c r="G4653" s="29" t="str">
        <f>IF(D4653="","",IF('Műszaki adattábla'!L4644="20-99",IF('Műszaki adattábla'!O4644="","Nem adott meg lekötött teljesítményt",VLOOKUP(D4653,'Műszaki adattábla'!F:O,10,0)),0))</f>
        <v/>
      </c>
      <c r="H4653" s="29" t="str">
        <f>IF(D4653="","",VLOOKUP(D4653,'Műszaki adattábla'!F:P,11,0))</f>
        <v/>
      </c>
      <c r="I4653" s="30"/>
      <c r="J4653" s="30"/>
      <c r="K4653" s="31" t="str">
        <f>IF(D4653="","",ROUND(((F4653*I4653*'Műszaki adattábla'!$C$7/'Műszaki adattábla'!$C$8)+(G4653*I4653)+(H4653*I4653))/12*'Műszaki adattábla'!T4644,0))</f>
        <v/>
      </c>
      <c r="L4653" s="32" t="str">
        <f t="shared" si="153"/>
        <v/>
      </c>
    </row>
    <row r="4654" spans="2:12" ht="14.4" thickBot="1" x14ac:dyDescent="0.3">
      <c r="B4654" s="28" t="str">
        <f t="shared" si="152"/>
        <v/>
      </c>
      <c r="C4654" s="167" t="str">
        <f>IF(D4654="","",VLOOKUP(D4654,'Műszaki adattábla'!F:G,2,0))</f>
        <v/>
      </c>
      <c r="D4654" s="168" t="str">
        <f>IF('Műszaki adattábla'!F4645="","",'Műszaki adattábla'!F4645)</f>
        <v/>
      </c>
      <c r="E4654" s="169" t="str">
        <f>IF(D4654="","",VLOOKUP(D4654,'Műszaki adattábla'!F:R,13,0))</f>
        <v/>
      </c>
      <c r="F4654" s="29" t="str">
        <f>IF(D4654="","",VLOOKUP(D4654,'Műszaki adattábla'!F:M,8,0))</f>
        <v/>
      </c>
      <c r="G4654" s="29" t="str">
        <f>IF(D4654="","",IF('Műszaki adattábla'!L4645="20-99",IF('Műszaki adattábla'!O4645="","Nem adott meg lekötött teljesítményt",VLOOKUP(D4654,'Műszaki adattábla'!F:O,10,0)),0))</f>
        <v/>
      </c>
      <c r="H4654" s="29" t="str">
        <f>IF(D4654="","",VLOOKUP(D4654,'Műszaki adattábla'!F:P,11,0))</f>
        <v/>
      </c>
      <c r="I4654" s="30"/>
      <c r="J4654" s="30"/>
      <c r="K4654" s="31" t="str">
        <f>IF(D4654="","",ROUND(((F4654*I4654*'Műszaki adattábla'!$C$7/'Műszaki adattábla'!$C$8)+(G4654*I4654)+(H4654*I4654))/12*'Műszaki adattábla'!T4645,0))</f>
        <v/>
      </c>
      <c r="L4654" s="32" t="str">
        <f t="shared" si="153"/>
        <v/>
      </c>
    </row>
    <row r="4655" spans="2:12" ht="14.4" thickBot="1" x14ac:dyDescent="0.3">
      <c r="B4655" s="28" t="str">
        <f t="shared" si="152"/>
        <v/>
      </c>
      <c r="C4655" s="167" t="str">
        <f>IF(D4655="","",VLOOKUP(D4655,'Műszaki adattábla'!F:G,2,0))</f>
        <v/>
      </c>
      <c r="D4655" s="168" t="str">
        <f>IF('Műszaki adattábla'!F4646="","",'Műszaki adattábla'!F4646)</f>
        <v/>
      </c>
      <c r="E4655" s="169" t="str">
        <f>IF(D4655="","",VLOOKUP(D4655,'Műszaki adattábla'!F:R,13,0))</f>
        <v/>
      </c>
      <c r="F4655" s="29" t="str">
        <f>IF(D4655="","",VLOOKUP(D4655,'Műszaki adattábla'!F:M,8,0))</f>
        <v/>
      </c>
      <c r="G4655" s="29" t="str">
        <f>IF(D4655="","",IF('Műszaki adattábla'!L4646="20-99",IF('Műszaki adattábla'!O4646="","Nem adott meg lekötött teljesítményt",VLOOKUP(D4655,'Műszaki adattábla'!F:O,10,0)),0))</f>
        <v/>
      </c>
      <c r="H4655" s="29" t="str">
        <f>IF(D4655="","",VLOOKUP(D4655,'Műszaki adattábla'!F:P,11,0))</f>
        <v/>
      </c>
      <c r="I4655" s="30"/>
      <c r="J4655" s="30"/>
      <c r="K4655" s="31" t="str">
        <f>IF(D4655="","",ROUND(((F4655*I4655*'Műszaki adattábla'!$C$7/'Műszaki adattábla'!$C$8)+(G4655*I4655)+(H4655*I4655))/12*'Műszaki adattábla'!T4646,0))</f>
        <v/>
      </c>
      <c r="L4655" s="32" t="str">
        <f t="shared" si="153"/>
        <v/>
      </c>
    </row>
    <row r="4656" spans="2:12" ht="14.4" thickBot="1" x14ac:dyDescent="0.3">
      <c r="B4656" s="28" t="str">
        <f t="shared" si="152"/>
        <v/>
      </c>
      <c r="C4656" s="167" t="str">
        <f>IF(D4656="","",VLOOKUP(D4656,'Műszaki adattábla'!F:G,2,0))</f>
        <v/>
      </c>
      <c r="D4656" s="168" t="str">
        <f>IF('Műszaki adattábla'!F4647="","",'Műszaki adattábla'!F4647)</f>
        <v/>
      </c>
      <c r="E4656" s="169" t="str">
        <f>IF(D4656="","",VLOOKUP(D4656,'Műszaki adattábla'!F:R,13,0))</f>
        <v/>
      </c>
      <c r="F4656" s="29" t="str">
        <f>IF(D4656="","",VLOOKUP(D4656,'Műszaki adattábla'!F:M,8,0))</f>
        <v/>
      </c>
      <c r="G4656" s="29" t="str">
        <f>IF(D4656="","",IF('Műszaki adattábla'!L4647="20-99",IF('Műszaki adattábla'!O4647="","Nem adott meg lekötött teljesítményt",VLOOKUP(D4656,'Műszaki adattábla'!F:O,10,0)),0))</f>
        <v/>
      </c>
      <c r="H4656" s="29" t="str">
        <f>IF(D4656="","",VLOOKUP(D4656,'Műszaki adattábla'!F:P,11,0))</f>
        <v/>
      </c>
      <c r="I4656" s="30"/>
      <c r="J4656" s="30"/>
      <c r="K4656" s="31" t="str">
        <f>IF(D4656="","",ROUND(((F4656*I4656*'Műszaki adattábla'!$C$7/'Műszaki adattábla'!$C$8)+(G4656*I4656)+(H4656*I4656))/12*'Műszaki adattábla'!T4647,0))</f>
        <v/>
      </c>
      <c r="L4656" s="32" t="str">
        <f t="shared" si="153"/>
        <v/>
      </c>
    </row>
    <row r="4657" spans="2:12" ht="14.4" thickBot="1" x14ac:dyDescent="0.3">
      <c r="B4657" s="28" t="str">
        <f t="shared" si="152"/>
        <v/>
      </c>
      <c r="C4657" s="167" t="str">
        <f>IF(D4657="","",VLOOKUP(D4657,'Műszaki adattábla'!F:G,2,0))</f>
        <v/>
      </c>
      <c r="D4657" s="168" t="str">
        <f>IF('Műszaki adattábla'!F4648="","",'Műszaki adattábla'!F4648)</f>
        <v/>
      </c>
      <c r="E4657" s="169" t="str">
        <f>IF(D4657="","",VLOOKUP(D4657,'Műszaki adattábla'!F:R,13,0))</f>
        <v/>
      </c>
      <c r="F4657" s="29" t="str">
        <f>IF(D4657="","",VLOOKUP(D4657,'Műszaki adattábla'!F:M,8,0))</f>
        <v/>
      </c>
      <c r="G4657" s="29" t="str">
        <f>IF(D4657="","",IF('Műszaki adattábla'!L4648="20-99",IF('Műszaki adattábla'!O4648="","Nem adott meg lekötött teljesítményt",VLOOKUP(D4657,'Műszaki adattábla'!F:O,10,0)),0))</f>
        <v/>
      </c>
      <c r="H4657" s="29" t="str">
        <f>IF(D4657="","",VLOOKUP(D4657,'Műszaki adattábla'!F:P,11,0))</f>
        <v/>
      </c>
      <c r="I4657" s="30"/>
      <c r="J4657" s="30"/>
      <c r="K4657" s="31" t="str">
        <f>IF(D4657="","",ROUND(((F4657*I4657*'Műszaki adattábla'!$C$7/'Műszaki adattábla'!$C$8)+(G4657*I4657)+(H4657*I4657))/12*'Műszaki adattábla'!T4648,0))</f>
        <v/>
      </c>
      <c r="L4657" s="32" t="str">
        <f t="shared" si="153"/>
        <v/>
      </c>
    </row>
    <row r="4658" spans="2:12" ht="14.4" thickBot="1" x14ac:dyDescent="0.3">
      <c r="B4658" s="28" t="str">
        <f t="shared" si="152"/>
        <v/>
      </c>
      <c r="C4658" s="167" t="str">
        <f>IF(D4658="","",VLOOKUP(D4658,'Műszaki adattábla'!F:G,2,0))</f>
        <v/>
      </c>
      <c r="D4658" s="168" t="str">
        <f>IF('Műszaki adattábla'!F4649="","",'Műszaki adattábla'!F4649)</f>
        <v/>
      </c>
      <c r="E4658" s="169" t="str">
        <f>IF(D4658="","",VLOOKUP(D4658,'Műszaki adattábla'!F:R,13,0))</f>
        <v/>
      </c>
      <c r="F4658" s="29" t="str">
        <f>IF(D4658="","",VLOOKUP(D4658,'Műszaki adattábla'!F:M,8,0))</f>
        <v/>
      </c>
      <c r="G4658" s="29" t="str">
        <f>IF(D4658="","",IF('Műszaki adattábla'!L4649="20-99",IF('Műszaki adattábla'!O4649="","Nem adott meg lekötött teljesítményt",VLOOKUP(D4658,'Műszaki adattábla'!F:O,10,0)),0))</f>
        <v/>
      </c>
      <c r="H4658" s="29" t="str">
        <f>IF(D4658="","",VLOOKUP(D4658,'Műszaki adattábla'!F:P,11,0))</f>
        <v/>
      </c>
      <c r="I4658" s="30"/>
      <c r="J4658" s="30"/>
      <c r="K4658" s="31" t="str">
        <f>IF(D4658="","",ROUND(((F4658*I4658*'Műszaki adattábla'!$C$7/'Műszaki adattábla'!$C$8)+(G4658*I4658)+(H4658*I4658))/12*'Műszaki adattábla'!T4649,0))</f>
        <v/>
      </c>
      <c r="L4658" s="32" t="str">
        <f t="shared" si="153"/>
        <v/>
      </c>
    </row>
    <row r="4659" spans="2:12" ht="14.4" thickBot="1" x14ac:dyDescent="0.3">
      <c r="B4659" s="28" t="str">
        <f t="shared" si="152"/>
        <v/>
      </c>
      <c r="C4659" s="167" t="str">
        <f>IF(D4659="","",VLOOKUP(D4659,'Műszaki adattábla'!F:G,2,0))</f>
        <v/>
      </c>
      <c r="D4659" s="168" t="str">
        <f>IF('Műszaki adattábla'!F4650="","",'Műszaki adattábla'!F4650)</f>
        <v/>
      </c>
      <c r="E4659" s="169" t="str">
        <f>IF(D4659="","",VLOOKUP(D4659,'Műszaki adattábla'!F:R,13,0))</f>
        <v/>
      </c>
      <c r="F4659" s="29" t="str">
        <f>IF(D4659="","",VLOOKUP(D4659,'Műszaki adattábla'!F:M,8,0))</f>
        <v/>
      </c>
      <c r="G4659" s="29" t="str">
        <f>IF(D4659="","",IF('Műszaki adattábla'!L4650="20-99",IF('Műszaki adattábla'!O4650="","Nem adott meg lekötött teljesítményt",VLOOKUP(D4659,'Műszaki adattábla'!F:O,10,0)),0))</f>
        <v/>
      </c>
      <c r="H4659" s="29" t="str">
        <f>IF(D4659="","",VLOOKUP(D4659,'Műszaki adattábla'!F:P,11,0))</f>
        <v/>
      </c>
      <c r="I4659" s="30"/>
      <c r="J4659" s="30"/>
      <c r="K4659" s="31" t="str">
        <f>IF(D4659="","",ROUND(((F4659*I4659*'Műszaki adattábla'!$C$7/'Műszaki adattábla'!$C$8)+(G4659*I4659)+(H4659*I4659))/12*'Műszaki adattábla'!T4650,0))</f>
        <v/>
      </c>
      <c r="L4659" s="32" t="str">
        <f t="shared" si="153"/>
        <v/>
      </c>
    </row>
    <row r="4660" spans="2:12" ht="14.4" thickBot="1" x14ac:dyDescent="0.3">
      <c r="B4660" s="28" t="str">
        <f t="shared" si="152"/>
        <v/>
      </c>
      <c r="C4660" s="167" t="str">
        <f>IF(D4660="","",VLOOKUP(D4660,'Műszaki adattábla'!F:G,2,0))</f>
        <v/>
      </c>
      <c r="D4660" s="168" t="str">
        <f>IF('Műszaki adattábla'!F4651="","",'Műszaki adattábla'!F4651)</f>
        <v/>
      </c>
      <c r="E4660" s="169" t="str">
        <f>IF(D4660="","",VLOOKUP(D4660,'Műszaki adattábla'!F:R,13,0))</f>
        <v/>
      </c>
      <c r="F4660" s="29" t="str">
        <f>IF(D4660="","",VLOOKUP(D4660,'Műszaki adattábla'!F:M,8,0))</f>
        <v/>
      </c>
      <c r="G4660" s="29" t="str">
        <f>IF(D4660="","",IF('Műszaki adattábla'!L4651="20-99",IF('Műszaki adattábla'!O4651="","Nem adott meg lekötött teljesítményt",VLOOKUP(D4660,'Műszaki adattábla'!F:O,10,0)),0))</f>
        <v/>
      </c>
      <c r="H4660" s="29" t="str">
        <f>IF(D4660="","",VLOOKUP(D4660,'Műszaki adattábla'!F:P,11,0))</f>
        <v/>
      </c>
      <c r="I4660" s="30"/>
      <c r="J4660" s="30"/>
      <c r="K4660" s="31" t="str">
        <f>IF(D4660="","",ROUND(((F4660*I4660*'Műszaki adattábla'!$C$7/'Műszaki adattábla'!$C$8)+(G4660*I4660)+(H4660*I4660))/12*'Műszaki adattábla'!T4651,0))</f>
        <v/>
      </c>
      <c r="L4660" s="32" t="str">
        <f t="shared" si="153"/>
        <v/>
      </c>
    </row>
    <row r="4661" spans="2:12" ht="14.4" thickBot="1" x14ac:dyDescent="0.3">
      <c r="B4661" s="28" t="str">
        <f t="shared" si="152"/>
        <v/>
      </c>
      <c r="C4661" s="167" t="str">
        <f>IF(D4661="","",VLOOKUP(D4661,'Műszaki adattábla'!F:G,2,0))</f>
        <v/>
      </c>
      <c r="D4661" s="168" t="str">
        <f>IF('Műszaki adattábla'!F4652="","",'Műszaki adattábla'!F4652)</f>
        <v/>
      </c>
      <c r="E4661" s="169" t="str">
        <f>IF(D4661="","",VLOOKUP(D4661,'Műszaki adattábla'!F:R,13,0))</f>
        <v/>
      </c>
      <c r="F4661" s="29" t="str">
        <f>IF(D4661="","",VLOOKUP(D4661,'Műszaki adattábla'!F:M,8,0))</f>
        <v/>
      </c>
      <c r="G4661" s="29" t="str">
        <f>IF(D4661="","",IF('Műszaki adattábla'!L4652="20-99",IF('Műszaki adattábla'!O4652="","Nem adott meg lekötött teljesítményt",VLOOKUP(D4661,'Műszaki adattábla'!F:O,10,0)),0))</f>
        <v/>
      </c>
      <c r="H4661" s="29" t="str">
        <f>IF(D4661="","",VLOOKUP(D4661,'Műszaki adattábla'!F:P,11,0))</f>
        <v/>
      </c>
      <c r="I4661" s="30"/>
      <c r="J4661" s="30"/>
      <c r="K4661" s="31" t="str">
        <f>IF(D4661="","",ROUND(((F4661*I4661*'Műszaki adattábla'!$C$7/'Műszaki adattábla'!$C$8)+(G4661*I4661)+(H4661*I4661))/12*'Műszaki adattábla'!T4652,0))</f>
        <v/>
      </c>
      <c r="L4661" s="32" t="str">
        <f t="shared" si="153"/>
        <v/>
      </c>
    </row>
    <row r="4662" spans="2:12" ht="14.4" thickBot="1" x14ac:dyDescent="0.3">
      <c r="B4662" s="28" t="str">
        <f t="shared" si="152"/>
        <v/>
      </c>
      <c r="C4662" s="167" t="str">
        <f>IF(D4662="","",VLOOKUP(D4662,'Műszaki adattábla'!F:G,2,0))</f>
        <v/>
      </c>
      <c r="D4662" s="168" t="str">
        <f>IF('Műszaki adattábla'!F4653="","",'Műszaki adattábla'!F4653)</f>
        <v/>
      </c>
      <c r="E4662" s="169" t="str">
        <f>IF(D4662="","",VLOOKUP(D4662,'Műszaki adattábla'!F:R,13,0))</f>
        <v/>
      </c>
      <c r="F4662" s="29" t="str">
        <f>IF(D4662="","",VLOOKUP(D4662,'Műszaki adattábla'!F:M,8,0))</f>
        <v/>
      </c>
      <c r="G4662" s="29" t="str">
        <f>IF(D4662="","",IF('Műszaki adattábla'!L4653="20-99",IF('Műszaki adattábla'!O4653="","Nem adott meg lekötött teljesítményt",VLOOKUP(D4662,'Műszaki adattábla'!F:O,10,0)),0))</f>
        <v/>
      </c>
      <c r="H4662" s="29" t="str">
        <f>IF(D4662="","",VLOOKUP(D4662,'Műszaki adattábla'!F:P,11,0))</f>
        <v/>
      </c>
      <c r="I4662" s="30"/>
      <c r="J4662" s="30"/>
      <c r="K4662" s="31" t="str">
        <f>IF(D4662="","",ROUND(((F4662*I4662*'Műszaki adattábla'!$C$7/'Műszaki adattábla'!$C$8)+(G4662*I4662)+(H4662*I4662))/12*'Műszaki adattábla'!T4653,0))</f>
        <v/>
      </c>
      <c r="L4662" s="32" t="str">
        <f t="shared" si="153"/>
        <v/>
      </c>
    </row>
    <row r="4663" spans="2:12" ht="14.4" thickBot="1" x14ac:dyDescent="0.3">
      <c r="B4663" s="28" t="str">
        <f t="shared" si="152"/>
        <v/>
      </c>
      <c r="C4663" s="167" t="str">
        <f>IF(D4663="","",VLOOKUP(D4663,'Műszaki adattábla'!F:G,2,0))</f>
        <v/>
      </c>
      <c r="D4663" s="168" t="str">
        <f>IF('Műszaki adattábla'!F4654="","",'Műszaki adattábla'!F4654)</f>
        <v/>
      </c>
      <c r="E4663" s="169" t="str">
        <f>IF(D4663="","",VLOOKUP(D4663,'Műszaki adattábla'!F:R,13,0))</f>
        <v/>
      </c>
      <c r="F4663" s="29" t="str">
        <f>IF(D4663="","",VLOOKUP(D4663,'Műszaki adattábla'!F:M,8,0))</f>
        <v/>
      </c>
      <c r="G4663" s="29" t="str">
        <f>IF(D4663="","",IF('Műszaki adattábla'!L4654="20-99",IF('Műszaki adattábla'!O4654="","Nem adott meg lekötött teljesítményt",VLOOKUP(D4663,'Műszaki adattábla'!F:O,10,0)),0))</f>
        <v/>
      </c>
      <c r="H4663" s="29" t="str">
        <f>IF(D4663="","",VLOOKUP(D4663,'Műszaki adattábla'!F:P,11,0))</f>
        <v/>
      </c>
      <c r="I4663" s="30"/>
      <c r="J4663" s="30"/>
      <c r="K4663" s="31" t="str">
        <f>IF(D4663="","",ROUND(((F4663*I4663*'Műszaki adattábla'!$C$7/'Műszaki adattábla'!$C$8)+(G4663*I4663)+(H4663*I4663))/12*'Műszaki adattábla'!T4654,0))</f>
        <v/>
      </c>
      <c r="L4663" s="32" t="str">
        <f t="shared" si="153"/>
        <v/>
      </c>
    </row>
    <row r="4664" spans="2:12" ht="14.4" thickBot="1" x14ac:dyDescent="0.3">
      <c r="B4664" s="28" t="str">
        <f t="shared" si="152"/>
        <v/>
      </c>
      <c r="C4664" s="167" t="str">
        <f>IF(D4664="","",VLOOKUP(D4664,'Műszaki adattábla'!F:G,2,0))</f>
        <v/>
      </c>
      <c r="D4664" s="168" t="str">
        <f>IF('Műszaki adattábla'!F4655="","",'Műszaki adattábla'!F4655)</f>
        <v/>
      </c>
      <c r="E4664" s="169" t="str">
        <f>IF(D4664="","",VLOOKUP(D4664,'Műszaki adattábla'!F:R,13,0))</f>
        <v/>
      </c>
      <c r="F4664" s="29" t="str">
        <f>IF(D4664="","",VLOOKUP(D4664,'Műszaki adattábla'!F:M,8,0))</f>
        <v/>
      </c>
      <c r="G4664" s="29" t="str">
        <f>IF(D4664="","",IF('Műszaki adattábla'!L4655="20-99",IF('Műszaki adattábla'!O4655="","Nem adott meg lekötött teljesítményt",VLOOKUP(D4664,'Műszaki adattábla'!F:O,10,0)),0))</f>
        <v/>
      </c>
      <c r="H4664" s="29" t="str">
        <f>IF(D4664="","",VLOOKUP(D4664,'Műszaki adattábla'!F:P,11,0))</f>
        <v/>
      </c>
      <c r="I4664" s="30"/>
      <c r="J4664" s="30"/>
      <c r="K4664" s="31" t="str">
        <f>IF(D4664="","",ROUND(((F4664*I4664*'Műszaki adattábla'!$C$7/'Műszaki adattábla'!$C$8)+(G4664*I4664)+(H4664*I4664))/12*'Műszaki adattábla'!T4655,0))</f>
        <v/>
      </c>
      <c r="L4664" s="32" t="str">
        <f t="shared" si="153"/>
        <v/>
      </c>
    </row>
    <row r="4665" spans="2:12" ht="14.4" thickBot="1" x14ac:dyDescent="0.3">
      <c r="B4665" s="28" t="str">
        <f t="shared" si="152"/>
        <v/>
      </c>
      <c r="C4665" s="167" t="str">
        <f>IF(D4665="","",VLOOKUP(D4665,'Műszaki adattábla'!F:G,2,0))</f>
        <v/>
      </c>
      <c r="D4665" s="168" t="str">
        <f>IF('Műszaki adattábla'!F4656="","",'Műszaki adattábla'!F4656)</f>
        <v/>
      </c>
      <c r="E4665" s="169" t="str">
        <f>IF(D4665="","",VLOOKUP(D4665,'Műszaki adattábla'!F:R,13,0))</f>
        <v/>
      </c>
      <c r="F4665" s="29" t="str">
        <f>IF(D4665="","",VLOOKUP(D4665,'Műszaki adattábla'!F:M,8,0))</f>
        <v/>
      </c>
      <c r="G4665" s="29" t="str">
        <f>IF(D4665="","",IF('Műszaki adattábla'!L4656="20-99",IF('Műszaki adattábla'!O4656="","Nem adott meg lekötött teljesítményt",VLOOKUP(D4665,'Műszaki adattábla'!F:O,10,0)),0))</f>
        <v/>
      </c>
      <c r="H4665" s="29" t="str">
        <f>IF(D4665="","",VLOOKUP(D4665,'Műszaki adattábla'!F:P,11,0))</f>
        <v/>
      </c>
      <c r="I4665" s="30"/>
      <c r="J4665" s="30"/>
      <c r="K4665" s="31" t="str">
        <f>IF(D4665="","",ROUND(((F4665*I4665*'Műszaki adattábla'!$C$7/'Műszaki adattábla'!$C$8)+(G4665*I4665)+(H4665*I4665))/12*'Műszaki adattábla'!T4656,0))</f>
        <v/>
      </c>
      <c r="L4665" s="32" t="str">
        <f t="shared" si="153"/>
        <v/>
      </c>
    </row>
    <row r="4666" spans="2:12" ht="14.4" thickBot="1" x14ac:dyDescent="0.3">
      <c r="B4666" s="28" t="str">
        <f t="shared" si="152"/>
        <v/>
      </c>
      <c r="C4666" s="167" t="str">
        <f>IF(D4666="","",VLOOKUP(D4666,'Műszaki adattábla'!F:G,2,0))</f>
        <v/>
      </c>
      <c r="D4666" s="168" t="str">
        <f>IF('Műszaki adattábla'!F4657="","",'Műszaki adattábla'!F4657)</f>
        <v/>
      </c>
      <c r="E4666" s="169" t="str">
        <f>IF(D4666="","",VLOOKUP(D4666,'Műszaki adattábla'!F:R,13,0))</f>
        <v/>
      </c>
      <c r="F4666" s="29" t="str">
        <f>IF(D4666="","",VLOOKUP(D4666,'Műszaki adattábla'!F:M,8,0))</f>
        <v/>
      </c>
      <c r="G4666" s="29" t="str">
        <f>IF(D4666="","",IF('Műszaki adattábla'!L4657="20-99",IF('Műszaki adattábla'!O4657="","Nem adott meg lekötött teljesítményt",VLOOKUP(D4666,'Műszaki adattábla'!F:O,10,0)),0))</f>
        <v/>
      </c>
      <c r="H4666" s="29" t="str">
        <f>IF(D4666="","",VLOOKUP(D4666,'Műszaki adattábla'!F:P,11,0))</f>
        <v/>
      </c>
      <c r="I4666" s="30"/>
      <c r="J4666" s="30"/>
      <c r="K4666" s="31" t="str">
        <f>IF(D4666="","",ROUND(((F4666*I4666*'Műszaki adattábla'!$C$7/'Műszaki adattábla'!$C$8)+(G4666*I4666)+(H4666*I4666))/12*'Műszaki adattábla'!T4657,0))</f>
        <v/>
      </c>
      <c r="L4666" s="32" t="str">
        <f t="shared" si="153"/>
        <v/>
      </c>
    </row>
    <row r="4667" spans="2:12" ht="14.4" thickBot="1" x14ac:dyDescent="0.3">
      <c r="B4667" s="28" t="str">
        <f t="shared" si="152"/>
        <v/>
      </c>
      <c r="C4667" s="167" t="str">
        <f>IF(D4667="","",VLOOKUP(D4667,'Műszaki adattábla'!F:G,2,0))</f>
        <v/>
      </c>
      <c r="D4667" s="168" t="str">
        <f>IF('Műszaki adattábla'!F4658="","",'Műszaki adattábla'!F4658)</f>
        <v/>
      </c>
      <c r="E4667" s="169" t="str">
        <f>IF(D4667="","",VLOOKUP(D4667,'Műszaki adattábla'!F:R,13,0))</f>
        <v/>
      </c>
      <c r="F4667" s="29" t="str">
        <f>IF(D4667="","",VLOOKUP(D4667,'Műszaki adattábla'!F:M,8,0))</f>
        <v/>
      </c>
      <c r="G4667" s="29" t="str">
        <f>IF(D4667="","",IF('Műszaki adattábla'!L4658="20-99",IF('Műszaki adattábla'!O4658="","Nem adott meg lekötött teljesítményt",VLOOKUP(D4667,'Műszaki adattábla'!F:O,10,0)),0))</f>
        <v/>
      </c>
      <c r="H4667" s="29" t="str">
        <f>IF(D4667="","",VLOOKUP(D4667,'Műszaki adattábla'!F:P,11,0))</f>
        <v/>
      </c>
      <c r="I4667" s="30"/>
      <c r="J4667" s="30"/>
      <c r="K4667" s="31" t="str">
        <f>IF(D4667="","",ROUND(((F4667*I4667*'Műszaki adattábla'!$C$7/'Műszaki adattábla'!$C$8)+(G4667*I4667)+(H4667*I4667))/12*'Műszaki adattábla'!T4658,0))</f>
        <v/>
      </c>
      <c r="L4667" s="32" t="str">
        <f t="shared" si="153"/>
        <v/>
      </c>
    </row>
    <row r="4668" spans="2:12" ht="14.4" thickBot="1" x14ac:dyDescent="0.3">
      <c r="B4668" s="28" t="str">
        <f t="shared" si="152"/>
        <v/>
      </c>
      <c r="C4668" s="167" t="str">
        <f>IF(D4668="","",VLOOKUP(D4668,'Műszaki adattábla'!F:G,2,0))</f>
        <v/>
      </c>
      <c r="D4668" s="168" t="str">
        <f>IF('Műszaki adattábla'!F4659="","",'Műszaki adattábla'!F4659)</f>
        <v/>
      </c>
      <c r="E4668" s="169" t="str">
        <f>IF(D4668="","",VLOOKUP(D4668,'Műszaki adattábla'!F:R,13,0))</f>
        <v/>
      </c>
      <c r="F4668" s="29" t="str">
        <f>IF(D4668="","",VLOOKUP(D4668,'Műszaki adattábla'!F:M,8,0))</f>
        <v/>
      </c>
      <c r="G4668" s="29" t="str">
        <f>IF(D4668="","",IF('Műszaki adattábla'!L4659="20-99",IF('Műszaki adattábla'!O4659="","Nem adott meg lekötött teljesítményt",VLOOKUP(D4668,'Műszaki adattábla'!F:O,10,0)),0))</f>
        <v/>
      </c>
      <c r="H4668" s="29" t="str">
        <f>IF(D4668="","",VLOOKUP(D4668,'Műszaki adattábla'!F:P,11,0))</f>
        <v/>
      </c>
      <c r="I4668" s="30"/>
      <c r="J4668" s="30"/>
      <c r="K4668" s="31" t="str">
        <f>IF(D4668="","",ROUND(((F4668*I4668*'Műszaki adattábla'!$C$7/'Műszaki adattábla'!$C$8)+(G4668*I4668)+(H4668*I4668))/12*'Műszaki adattábla'!T4659,0))</f>
        <v/>
      </c>
      <c r="L4668" s="32" t="str">
        <f t="shared" si="153"/>
        <v/>
      </c>
    </row>
    <row r="4669" spans="2:12" ht="14.4" thickBot="1" x14ac:dyDescent="0.3">
      <c r="B4669" s="28" t="str">
        <f t="shared" si="152"/>
        <v/>
      </c>
      <c r="C4669" s="167" t="str">
        <f>IF(D4669="","",VLOOKUP(D4669,'Műszaki adattábla'!F:G,2,0))</f>
        <v/>
      </c>
      <c r="D4669" s="168" t="str">
        <f>IF('Műszaki adattábla'!F4660="","",'Műszaki adattábla'!F4660)</f>
        <v/>
      </c>
      <c r="E4669" s="169" t="str">
        <f>IF(D4669="","",VLOOKUP(D4669,'Műszaki adattábla'!F:R,13,0))</f>
        <v/>
      </c>
      <c r="F4669" s="29" t="str">
        <f>IF(D4669="","",VLOOKUP(D4669,'Műszaki adattábla'!F:M,8,0))</f>
        <v/>
      </c>
      <c r="G4669" s="29" t="str">
        <f>IF(D4669="","",IF('Műszaki adattábla'!L4660="20-99",IF('Műszaki adattábla'!O4660="","Nem adott meg lekötött teljesítményt",VLOOKUP(D4669,'Műszaki adattábla'!F:O,10,0)),0))</f>
        <v/>
      </c>
      <c r="H4669" s="29" t="str">
        <f>IF(D4669="","",VLOOKUP(D4669,'Műszaki adattábla'!F:P,11,0))</f>
        <v/>
      </c>
      <c r="I4669" s="30"/>
      <c r="J4669" s="30"/>
      <c r="K4669" s="31" t="str">
        <f>IF(D4669="","",ROUND(((F4669*I4669*'Műszaki adattábla'!$C$7/'Műszaki adattábla'!$C$8)+(G4669*I4669)+(H4669*I4669))/12*'Műszaki adattábla'!T4660,0))</f>
        <v/>
      </c>
      <c r="L4669" s="32" t="str">
        <f t="shared" si="153"/>
        <v/>
      </c>
    </row>
    <row r="4670" spans="2:12" ht="14.4" thickBot="1" x14ac:dyDescent="0.3">
      <c r="B4670" s="28" t="str">
        <f t="shared" si="152"/>
        <v/>
      </c>
      <c r="C4670" s="167" t="str">
        <f>IF(D4670="","",VLOOKUP(D4670,'Műszaki adattábla'!F:G,2,0))</f>
        <v/>
      </c>
      <c r="D4670" s="168" t="str">
        <f>IF('Műszaki adattábla'!F4661="","",'Műszaki adattábla'!F4661)</f>
        <v/>
      </c>
      <c r="E4670" s="169" t="str">
        <f>IF(D4670="","",VLOOKUP(D4670,'Műszaki adattábla'!F:R,13,0))</f>
        <v/>
      </c>
      <c r="F4670" s="29" t="str">
        <f>IF(D4670="","",VLOOKUP(D4670,'Műszaki adattábla'!F:M,8,0))</f>
        <v/>
      </c>
      <c r="G4670" s="29" t="str">
        <f>IF(D4670="","",IF('Műszaki adattábla'!L4661="20-99",IF('Műszaki adattábla'!O4661="","Nem adott meg lekötött teljesítményt",VLOOKUP(D4670,'Műszaki adattábla'!F:O,10,0)),0))</f>
        <v/>
      </c>
      <c r="H4670" s="29" t="str">
        <f>IF(D4670="","",VLOOKUP(D4670,'Műszaki adattábla'!F:P,11,0))</f>
        <v/>
      </c>
      <c r="I4670" s="30"/>
      <c r="J4670" s="30"/>
      <c r="K4670" s="31" t="str">
        <f>IF(D4670="","",ROUND(((F4670*I4670*'Műszaki adattábla'!$C$7/'Műszaki adattábla'!$C$8)+(G4670*I4670)+(H4670*I4670))/12*'Műszaki adattábla'!T4661,0))</f>
        <v/>
      </c>
      <c r="L4670" s="32" t="str">
        <f t="shared" si="153"/>
        <v/>
      </c>
    </row>
    <row r="4671" spans="2:12" ht="14.4" thickBot="1" x14ac:dyDescent="0.3">
      <c r="B4671" s="28" t="str">
        <f t="shared" si="152"/>
        <v/>
      </c>
      <c r="C4671" s="167" t="str">
        <f>IF(D4671="","",VLOOKUP(D4671,'Műszaki adattábla'!F:G,2,0))</f>
        <v/>
      </c>
      <c r="D4671" s="168" t="str">
        <f>IF('Műszaki adattábla'!F4662="","",'Műszaki adattábla'!F4662)</f>
        <v/>
      </c>
      <c r="E4671" s="169" t="str">
        <f>IF(D4671="","",VLOOKUP(D4671,'Műszaki adattábla'!F:R,13,0))</f>
        <v/>
      </c>
      <c r="F4671" s="29" t="str">
        <f>IF(D4671="","",VLOOKUP(D4671,'Műszaki adattábla'!F:M,8,0))</f>
        <v/>
      </c>
      <c r="G4671" s="29" t="str">
        <f>IF(D4671="","",IF('Műszaki adattábla'!L4662="20-99",IF('Műszaki adattábla'!O4662="","Nem adott meg lekötött teljesítményt",VLOOKUP(D4671,'Műszaki adattábla'!F:O,10,0)),0))</f>
        <v/>
      </c>
      <c r="H4671" s="29" t="str">
        <f>IF(D4671="","",VLOOKUP(D4671,'Műszaki adattábla'!F:P,11,0))</f>
        <v/>
      </c>
      <c r="I4671" s="30"/>
      <c r="J4671" s="30"/>
      <c r="K4671" s="31" t="str">
        <f>IF(D4671="","",ROUND(((F4671*I4671*'Műszaki adattábla'!$C$7/'Műszaki adattábla'!$C$8)+(G4671*I4671)+(H4671*I4671))/12*'Műszaki adattábla'!T4662,0))</f>
        <v/>
      </c>
      <c r="L4671" s="32" t="str">
        <f t="shared" si="153"/>
        <v/>
      </c>
    </row>
    <row r="4672" spans="2:12" ht="14.4" thickBot="1" x14ac:dyDescent="0.3">
      <c r="B4672" s="28" t="str">
        <f t="shared" si="152"/>
        <v/>
      </c>
      <c r="C4672" s="167" t="str">
        <f>IF(D4672="","",VLOOKUP(D4672,'Műszaki adattábla'!F:G,2,0))</f>
        <v/>
      </c>
      <c r="D4672" s="168" t="str">
        <f>IF('Műszaki adattábla'!F4663="","",'Műszaki adattábla'!F4663)</f>
        <v/>
      </c>
      <c r="E4672" s="169" t="str">
        <f>IF(D4672="","",VLOOKUP(D4672,'Műszaki adattábla'!F:R,13,0))</f>
        <v/>
      </c>
      <c r="F4672" s="29" t="str">
        <f>IF(D4672="","",VLOOKUP(D4672,'Műszaki adattábla'!F:M,8,0))</f>
        <v/>
      </c>
      <c r="G4672" s="29" t="str">
        <f>IF(D4672="","",IF('Műszaki adattábla'!L4663="20-99",IF('Műszaki adattábla'!O4663="","Nem adott meg lekötött teljesítményt",VLOOKUP(D4672,'Műszaki adattábla'!F:O,10,0)),0))</f>
        <v/>
      </c>
      <c r="H4672" s="29" t="str">
        <f>IF(D4672="","",VLOOKUP(D4672,'Műszaki adattábla'!F:P,11,0))</f>
        <v/>
      </c>
      <c r="I4672" s="30"/>
      <c r="J4672" s="30"/>
      <c r="K4672" s="31" t="str">
        <f>IF(D4672="","",ROUND(((F4672*I4672*'Műszaki adattábla'!$C$7/'Műszaki adattábla'!$C$8)+(G4672*I4672)+(H4672*I4672))/12*'Műszaki adattábla'!T4663,0))</f>
        <v/>
      </c>
      <c r="L4672" s="32" t="str">
        <f t="shared" si="153"/>
        <v/>
      </c>
    </row>
    <row r="4673" spans="2:12" ht="14.4" thickBot="1" x14ac:dyDescent="0.3">
      <c r="B4673" s="28" t="str">
        <f t="shared" si="152"/>
        <v/>
      </c>
      <c r="C4673" s="167" t="str">
        <f>IF(D4673="","",VLOOKUP(D4673,'Műszaki adattábla'!F:G,2,0))</f>
        <v/>
      </c>
      <c r="D4673" s="168" t="str">
        <f>IF('Műszaki adattábla'!F4664="","",'Műszaki adattábla'!F4664)</f>
        <v/>
      </c>
      <c r="E4673" s="169" t="str">
        <f>IF(D4673="","",VLOOKUP(D4673,'Műszaki adattábla'!F:R,13,0))</f>
        <v/>
      </c>
      <c r="F4673" s="29" t="str">
        <f>IF(D4673="","",VLOOKUP(D4673,'Műszaki adattábla'!F:M,8,0))</f>
        <v/>
      </c>
      <c r="G4673" s="29" t="str">
        <f>IF(D4673="","",IF('Műszaki adattábla'!L4664="20-99",IF('Műszaki adattábla'!O4664="","Nem adott meg lekötött teljesítményt",VLOOKUP(D4673,'Műszaki adattábla'!F:O,10,0)),0))</f>
        <v/>
      </c>
      <c r="H4673" s="29" t="str">
        <f>IF(D4673="","",VLOOKUP(D4673,'Műszaki adattábla'!F:P,11,0))</f>
        <v/>
      </c>
      <c r="I4673" s="30"/>
      <c r="J4673" s="30"/>
      <c r="K4673" s="31" t="str">
        <f>IF(D4673="","",ROUND(((F4673*I4673*'Műszaki adattábla'!$C$7/'Műszaki adattábla'!$C$8)+(G4673*I4673)+(H4673*I4673))/12*'Műszaki adattábla'!T4664,0))</f>
        <v/>
      </c>
      <c r="L4673" s="32" t="str">
        <f t="shared" si="153"/>
        <v/>
      </c>
    </row>
    <row r="4674" spans="2:12" ht="14.4" thickBot="1" x14ac:dyDescent="0.3">
      <c r="B4674" s="28" t="str">
        <f t="shared" si="152"/>
        <v/>
      </c>
      <c r="C4674" s="167" t="str">
        <f>IF(D4674="","",VLOOKUP(D4674,'Műszaki adattábla'!F:G,2,0))</f>
        <v/>
      </c>
      <c r="D4674" s="168" t="str">
        <f>IF('Műszaki adattábla'!F4665="","",'Műszaki adattábla'!F4665)</f>
        <v/>
      </c>
      <c r="E4674" s="169" t="str">
        <f>IF(D4674="","",VLOOKUP(D4674,'Műszaki adattábla'!F:R,13,0))</f>
        <v/>
      </c>
      <c r="F4674" s="29" t="str">
        <f>IF(D4674="","",VLOOKUP(D4674,'Műszaki adattábla'!F:M,8,0))</f>
        <v/>
      </c>
      <c r="G4674" s="29" t="str">
        <f>IF(D4674="","",IF('Műszaki adattábla'!L4665="20-99",IF('Műszaki adattábla'!O4665="","Nem adott meg lekötött teljesítményt",VLOOKUP(D4674,'Műszaki adattábla'!F:O,10,0)),0))</f>
        <v/>
      </c>
      <c r="H4674" s="29" t="str">
        <f>IF(D4674="","",VLOOKUP(D4674,'Műszaki adattábla'!F:P,11,0))</f>
        <v/>
      </c>
      <c r="I4674" s="30"/>
      <c r="J4674" s="30"/>
      <c r="K4674" s="31" t="str">
        <f>IF(D4674="","",ROUND(((F4674*I4674*'Műszaki adattábla'!$C$7/'Műszaki adattábla'!$C$8)+(G4674*I4674)+(H4674*I4674))/12*'Műszaki adattábla'!T4665,0))</f>
        <v/>
      </c>
      <c r="L4674" s="32" t="str">
        <f t="shared" si="153"/>
        <v/>
      </c>
    </row>
    <row r="4675" spans="2:12" ht="14.4" thickBot="1" x14ac:dyDescent="0.3">
      <c r="B4675" s="28" t="str">
        <f t="shared" si="152"/>
        <v/>
      </c>
      <c r="C4675" s="167" t="str">
        <f>IF(D4675="","",VLOOKUP(D4675,'Műszaki adattábla'!F:G,2,0))</f>
        <v/>
      </c>
      <c r="D4675" s="168" t="str">
        <f>IF('Műszaki adattábla'!F4666="","",'Műszaki adattábla'!F4666)</f>
        <v/>
      </c>
      <c r="E4675" s="169" t="str">
        <f>IF(D4675="","",VLOOKUP(D4675,'Műszaki adattábla'!F:R,13,0))</f>
        <v/>
      </c>
      <c r="F4675" s="29" t="str">
        <f>IF(D4675="","",VLOOKUP(D4675,'Műszaki adattábla'!F:M,8,0))</f>
        <v/>
      </c>
      <c r="G4675" s="29" t="str">
        <f>IF(D4675="","",IF('Műszaki adattábla'!L4666="20-99",IF('Műszaki adattábla'!O4666="","Nem adott meg lekötött teljesítményt",VLOOKUP(D4675,'Műszaki adattábla'!F:O,10,0)),0))</f>
        <v/>
      </c>
      <c r="H4675" s="29" t="str">
        <f>IF(D4675="","",VLOOKUP(D4675,'Műszaki adattábla'!F:P,11,0))</f>
        <v/>
      </c>
      <c r="I4675" s="30"/>
      <c r="J4675" s="30"/>
      <c r="K4675" s="31" t="str">
        <f>IF(D4675="","",ROUND(((F4675*I4675*'Műszaki adattábla'!$C$7/'Műszaki adattábla'!$C$8)+(G4675*I4675)+(H4675*I4675))/12*'Műszaki adattábla'!T4666,0))</f>
        <v/>
      </c>
      <c r="L4675" s="32" t="str">
        <f t="shared" si="153"/>
        <v/>
      </c>
    </row>
    <row r="4676" spans="2:12" ht="14.4" thickBot="1" x14ac:dyDescent="0.3">
      <c r="B4676" s="28" t="str">
        <f t="shared" si="152"/>
        <v/>
      </c>
      <c r="C4676" s="167" t="str">
        <f>IF(D4676="","",VLOOKUP(D4676,'Műszaki adattábla'!F:G,2,0))</f>
        <v/>
      </c>
      <c r="D4676" s="168" t="str">
        <f>IF('Műszaki adattábla'!F4667="","",'Műszaki adattábla'!F4667)</f>
        <v/>
      </c>
      <c r="E4676" s="169" t="str">
        <f>IF(D4676="","",VLOOKUP(D4676,'Műszaki adattábla'!F:R,13,0))</f>
        <v/>
      </c>
      <c r="F4676" s="29" t="str">
        <f>IF(D4676="","",VLOOKUP(D4676,'Műszaki adattábla'!F:M,8,0))</f>
        <v/>
      </c>
      <c r="G4676" s="29" t="str">
        <f>IF(D4676="","",IF('Műszaki adattábla'!L4667="20-99",IF('Műszaki adattábla'!O4667="","Nem adott meg lekötött teljesítményt",VLOOKUP(D4676,'Műszaki adattábla'!F:O,10,0)),0))</f>
        <v/>
      </c>
      <c r="H4676" s="29" t="str">
        <f>IF(D4676="","",VLOOKUP(D4676,'Műszaki adattábla'!F:P,11,0))</f>
        <v/>
      </c>
      <c r="I4676" s="30"/>
      <c r="J4676" s="30"/>
      <c r="K4676" s="31" t="str">
        <f>IF(D4676="","",ROUND(((F4676*I4676*'Műszaki adattábla'!$C$7/'Műszaki adattábla'!$C$8)+(G4676*I4676)+(H4676*I4676))/12*'Műszaki adattábla'!T4667,0))</f>
        <v/>
      </c>
      <c r="L4676" s="32" t="str">
        <f t="shared" si="153"/>
        <v/>
      </c>
    </row>
    <row r="4677" spans="2:12" ht="14.4" thickBot="1" x14ac:dyDescent="0.3">
      <c r="B4677" s="28" t="str">
        <f t="shared" si="152"/>
        <v/>
      </c>
      <c r="C4677" s="167" t="str">
        <f>IF(D4677="","",VLOOKUP(D4677,'Műszaki adattábla'!F:G,2,0))</f>
        <v/>
      </c>
      <c r="D4677" s="168" t="str">
        <f>IF('Műszaki adattábla'!F4668="","",'Műszaki adattábla'!F4668)</f>
        <v/>
      </c>
      <c r="E4677" s="169" t="str">
        <f>IF(D4677="","",VLOOKUP(D4677,'Műszaki adattábla'!F:R,13,0))</f>
        <v/>
      </c>
      <c r="F4677" s="29" t="str">
        <f>IF(D4677="","",VLOOKUP(D4677,'Műszaki adattábla'!F:M,8,0))</f>
        <v/>
      </c>
      <c r="G4677" s="29" t="str">
        <f>IF(D4677="","",IF('Műszaki adattábla'!L4668="20-99",IF('Műszaki adattábla'!O4668="","Nem adott meg lekötött teljesítményt",VLOOKUP(D4677,'Műszaki adattábla'!F:O,10,0)),0))</f>
        <v/>
      </c>
      <c r="H4677" s="29" t="str">
        <f>IF(D4677="","",VLOOKUP(D4677,'Műszaki adattábla'!F:P,11,0))</f>
        <v/>
      </c>
      <c r="I4677" s="30"/>
      <c r="J4677" s="30"/>
      <c r="K4677" s="31" t="str">
        <f>IF(D4677="","",ROUND(((F4677*I4677*'Műszaki adattábla'!$C$7/'Műszaki adattábla'!$C$8)+(G4677*I4677)+(H4677*I4677))/12*'Műszaki adattábla'!T4668,0))</f>
        <v/>
      </c>
      <c r="L4677" s="32" t="str">
        <f t="shared" si="153"/>
        <v/>
      </c>
    </row>
    <row r="4678" spans="2:12" ht="14.4" thickBot="1" x14ac:dyDescent="0.3">
      <c r="B4678" s="28" t="str">
        <f t="shared" si="152"/>
        <v/>
      </c>
      <c r="C4678" s="167" t="str">
        <f>IF(D4678="","",VLOOKUP(D4678,'Műszaki adattábla'!F:G,2,0))</f>
        <v/>
      </c>
      <c r="D4678" s="168" t="str">
        <f>IF('Műszaki adattábla'!F4669="","",'Műszaki adattábla'!F4669)</f>
        <v/>
      </c>
      <c r="E4678" s="169" t="str">
        <f>IF(D4678="","",VLOOKUP(D4678,'Műszaki adattábla'!F:R,13,0))</f>
        <v/>
      </c>
      <c r="F4678" s="29" t="str">
        <f>IF(D4678="","",VLOOKUP(D4678,'Műszaki adattábla'!F:M,8,0))</f>
        <v/>
      </c>
      <c r="G4678" s="29" t="str">
        <f>IF(D4678="","",IF('Műszaki adattábla'!L4669="20-99",IF('Műszaki adattábla'!O4669="","Nem adott meg lekötött teljesítményt",VLOOKUP(D4678,'Műszaki adattábla'!F:O,10,0)),0))</f>
        <v/>
      </c>
      <c r="H4678" s="29" t="str">
        <f>IF(D4678="","",VLOOKUP(D4678,'Műszaki adattábla'!F:P,11,0))</f>
        <v/>
      </c>
      <c r="I4678" s="30"/>
      <c r="J4678" s="30"/>
      <c r="K4678" s="31" t="str">
        <f>IF(D4678="","",ROUND(((F4678*I4678*'Műszaki adattábla'!$C$7/'Műszaki adattábla'!$C$8)+(G4678*I4678)+(H4678*I4678))/12*'Műszaki adattábla'!T4669,0))</f>
        <v/>
      </c>
      <c r="L4678" s="32" t="str">
        <f t="shared" si="153"/>
        <v/>
      </c>
    </row>
    <row r="4679" spans="2:12" ht="14.4" thickBot="1" x14ac:dyDescent="0.3">
      <c r="B4679" s="28" t="str">
        <f t="shared" si="152"/>
        <v/>
      </c>
      <c r="C4679" s="167" t="str">
        <f>IF(D4679="","",VLOOKUP(D4679,'Műszaki adattábla'!F:G,2,0))</f>
        <v/>
      </c>
      <c r="D4679" s="168" t="str">
        <f>IF('Műszaki adattábla'!F4670="","",'Műszaki adattábla'!F4670)</f>
        <v/>
      </c>
      <c r="E4679" s="169" t="str">
        <f>IF(D4679="","",VLOOKUP(D4679,'Műszaki adattábla'!F:R,13,0))</f>
        <v/>
      </c>
      <c r="F4679" s="29" t="str">
        <f>IF(D4679="","",VLOOKUP(D4679,'Műszaki adattábla'!F:M,8,0))</f>
        <v/>
      </c>
      <c r="G4679" s="29" t="str">
        <f>IF(D4679="","",IF('Műszaki adattábla'!L4670="20-99",IF('Műszaki adattábla'!O4670="","Nem adott meg lekötött teljesítményt",VLOOKUP(D4679,'Műszaki adattábla'!F:O,10,0)),0))</f>
        <v/>
      </c>
      <c r="H4679" s="29" t="str">
        <f>IF(D4679="","",VLOOKUP(D4679,'Műszaki adattábla'!F:P,11,0))</f>
        <v/>
      </c>
      <c r="I4679" s="30"/>
      <c r="J4679" s="30"/>
      <c r="K4679" s="31" t="str">
        <f>IF(D4679="","",ROUND(((F4679*I4679*'Műszaki adattábla'!$C$7/'Műszaki adattábla'!$C$8)+(G4679*I4679)+(H4679*I4679))/12*'Műszaki adattábla'!T4670,0))</f>
        <v/>
      </c>
      <c r="L4679" s="32" t="str">
        <f t="shared" si="153"/>
        <v/>
      </c>
    </row>
    <row r="4680" spans="2:12" ht="14.4" thickBot="1" x14ac:dyDescent="0.3">
      <c r="B4680" s="28" t="str">
        <f t="shared" si="152"/>
        <v/>
      </c>
      <c r="C4680" s="167" t="str">
        <f>IF(D4680="","",VLOOKUP(D4680,'Műszaki adattábla'!F:G,2,0))</f>
        <v/>
      </c>
      <c r="D4680" s="168" t="str">
        <f>IF('Műszaki adattábla'!F4671="","",'Műszaki adattábla'!F4671)</f>
        <v/>
      </c>
      <c r="E4680" s="169" t="str">
        <f>IF(D4680="","",VLOOKUP(D4680,'Műszaki adattábla'!F:R,13,0))</f>
        <v/>
      </c>
      <c r="F4680" s="29" t="str">
        <f>IF(D4680="","",VLOOKUP(D4680,'Műszaki adattábla'!F:M,8,0))</f>
        <v/>
      </c>
      <c r="G4680" s="29" t="str">
        <f>IF(D4680="","",IF('Műszaki adattábla'!L4671="20-99",IF('Műszaki adattábla'!O4671="","Nem adott meg lekötött teljesítményt",VLOOKUP(D4680,'Műszaki adattábla'!F:O,10,0)),0))</f>
        <v/>
      </c>
      <c r="H4680" s="29" t="str">
        <f>IF(D4680="","",VLOOKUP(D4680,'Műszaki adattábla'!F:P,11,0))</f>
        <v/>
      </c>
      <c r="I4680" s="30"/>
      <c r="J4680" s="30"/>
      <c r="K4680" s="31" t="str">
        <f>IF(D4680="","",ROUND(((F4680*I4680*'Műszaki adattábla'!$C$7/'Műszaki adattábla'!$C$8)+(G4680*I4680)+(H4680*I4680))/12*'Műszaki adattábla'!T4671,0))</f>
        <v/>
      </c>
      <c r="L4680" s="32" t="str">
        <f t="shared" si="153"/>
        <v/>
      </c>
    </row>
    <row r="4681" spans="2:12" ht="14.4" thickBot="1" x14ac:dyDescent="0.3">
      <c r="B4681" s="28" t="str">
        <f t="shared" si="152"/>
        <v/>
      </c>
      <c r="C4681" s="167" t="str">
        <f>IF(D4681="","",VLOOKUP(D4681,'Műszaki adattábla'!F:G,2,0))</f>
        <v/>
      </c>
      <c r="D4681" s="168" t="str">
        <f>IF('Műszaki adattábla'!F4672="","",'Műszaki adattábla'!F4672)</f>
        <v/>
      </c>
      <c r="E4681" s="169" t="str">
        <f>IF(D4681="","",VLOOKUP(D4681,'Műszaki adattábla'!F:R,13,0))</f>
        <v/>
      </c>
      <c r="F4681" s="29" t="str">
        <f>IF(D4681="","",VLOOKUP(D4681,'Műszaki adattábla'!F:M,8,0))</f>
        <v/>
      </c>
      <c r="G4681" s="29" t="str">
        <f>IF(D4681="","",IF('Műszaki adattábla'!L4672="20-99",IF('Műszaki adattábla'!O4672="","Nem adott meg lekötött teljesítményt",VLOOKUP(D4681,'Műszaki adattábla'!F:O,10,0)),0))</f>
        <v/>
      </c>
      <c r="H4681" s="29" t="str">
        <f>IF(D4681="","",VLOOKUP(D4681,'Műszaki adattábla'!F:P,11,0))</f>
        <v/>
      </c>
      <c r="I4681" s="30"/>
      <c r="J4681" s="30"/>
      <c r="K4681" s="31" t="str">
        <f>IF(D4681="","",ROUND(((F4681*I4681*'Műszaki adattábla'!$C$7/'Műszaki adattábla'!$C$8)+(G4681*I4681)+(H4681*I4681))/12*'Műszaki adattábla'!T4672,0))</f>
        <v/>
      </c>
      <c r="L4681" s="32" t="str">
        <f t="shared" si="153"/>
        <v/>
      </c>
    </row>
    <row r="4682" spans="2:12" ht="14.4" thickBot="1" x14ac:dyDescent="0.3">
      <c r="B4682" s="28" t="str">
        <f t="shared" si="152"/>
        <v/>
      </c>
      <c r="C4682" s="167" t="str">
        <f>IF(D4682="","",VLOOKUP(D4682,'Műszaki adattábla'!F:G,2,0))</f>
        <v/>
      </c>
      <c r="D4682" s="168" t="str">
        <f>IF('Műszaki adattábla'!F4673="","",'Műszaki adattábla'!F4673)</f>
        <v/>
      </c>
      <c r="E4682" s="169" t="str">
        <f>IF(D4682="","",VLOOKUP(D4682,'Műszaki adattábla'!F:R,13,0))</f>
        <v/>
      </c>
      <c r="F4682" s="29" t="str">
        <f>IF(D4682="","",VLOOKUP(D4682,'Műszaki adattábla'!F:M,8,0))</f>
        <v/>
      </c>
      <c r="G4682" s="29" t="str">
        <f>IF(D4682="","",IF('Műszaki adattábla'!L4673="20-99",IF('Műszaki adattábla'!O4673="","Nem adott meg lekötött teljesítményt",VLOOKUP(D4682,'Műszaki adattábla'!F:O,10,0)),0))</f>
        <v/>
      </c>
      <c r="H4682" s="29" t="str">
        <f>IF(D4682="","",VLOOKUP(D4682,'Műszaki adattábla'!F:P,11,0))</f>
        <v/>
      </c>
      <c r="I4682" s="30"/>
      <c r="J4682" s="30"/>
      <c r="K4682" s="31" t="str">
        <f>IF(D4682="","",ROUND(((F4682*I4682*'Műszaki adattábla'!$C$7/'Műszaki adattábla'!$C$8)+(G4682*I4682)+(H4682*I4682))/12*'Műszaki adattábla'!T4673,0))</f>
        <v/>
      </c>
      <c r="L4682" s="32" t="str">
        <f t="shared" si="153"/>
        <v/>
      </c>
    </row>
    <row r="4683" spans="2:12" ht="14.4" thickBot="1" x14ac:dyDescent="0.3">
      <c r="B4683" s="28" t="str">
        <f t="shared" si="152"/>
        <v/>
      </c>
      <c r="C4683" s="167" t="str">
        <f>IF(D4683="","",VLOOKUP(D4683,'Műszaki adattábla'!F:G,2,0))</f>
        <v/>
      </c>
      <c r="D4683" s="168" t="str">
        <f>IF('Műszaki adattábla'!F4674="","",'Műszaki adattábla'!F4674)</f>
        <v/>
      </c>
      <c r="E4683" s="169" t="str">
        <f>IF(D4683="","",VLOOKUP(D4683,'Műszaki adattábla'!F:R,13,0))</f>
        <v/>
      </c>
      <c r="F4683" s="29" t="str">
        <f>IF(D4683="","",VLOOKUP(D4683,'Műszaki adattábla'!F:M,8,0))</f>
        <v/>
      </c>
      <c r="G4683" s="29" t="str">
        <f>IF(D4683="","",IF('Műszaki adattábla'!L4674="20-99",IF('Műszaki adattábla'!O4674="","Nem adott meg lekötött teljesítményt",VLOOKUP(D4683,'Műszaki adattábla'!F:O,10,0)),0))</f>
        <v/>
      </c>
      <c r="H4683" s="29" t="str">
        <f>IF(D4683="","",VLOOKUP(D4683,'Műszaki adattábla'!F:P,11,0))</f>
        <v/>
      </c>
      <c r="I4683" s="30"/>
      <c r="J4683" s="30"/>
      <c r="K4683" s="31" t="str">
        <f>IF(D4683="","",ROUND(((F4683*I4683*'Műszaki adattábla'!$C$7/'Műszaki adattábla'!$C$8)+(G4683*I4683)+(H4683*I4683))/12*'Műszaki adattábla'!T4674,0))</f>
        <v/>
      </c>
      <c r="L4683" s="32" t="str">
        <f t="shared" si="153"/>
        <v/>
      </c>
    </row>
    <row r="4684" spans="2:12" ht="14.4" thickBot="1" x14ac:dyDescent="0.3">
      <c r="B4684" s="28" t="str">
        <f t="shared" si="152"/>
        <v/>
      </c>
      <c r="C4684" s="167" t="str">
        <f>IF(D4684="","",VLOOKUP(D4684,'Műszaki adattábla'!F:G,2,0))</f>
        <v/>
      </c>
      <c r="D4684" s="168" t="str">
        <f>IF('Műszaki adattábla'!F4675="","",'Műszaki adattábla'!F4675)</f>
        <v/>
      </c>
      <c r="E4684" s="169" t="str">
        <f>IF(D4684="","",VLOOKUP(D4684,'Műszaki adattábla'!F:R,13,0))</f>
        <v/>
      </c>
      <c r="F4684" s="29" t="str">
        <f>IF(D4684="","",VLOOKUP(D4684,'Műszaki adattábla'!F:M,8,0))</f>
        <v/>
      </c>
      <c r="G4684" s="29" t="str">
        <f>IF(D4684="","",IF('Műszaki adattábla'!L4675="20-99",IF('Műszaki adattábla'!O4675="","Nem adott meg lekötött teljesítményt",VLOOKUP(D4684,'Műszaki adattábla'!F:O,10,0)),0))</f>
        <v/>
      </c>
      <c r="H4684" s="29" t="str">
        <f>IF(D4684="","",VLOOKUP(D4684,'Műszaki adattábla'!F:P,11,0))</f>
        <v/>
      </c>
      <c r="I4684" s="30"/>
      <c r="J4684" s="30"/>
      <c r="K4684" s="31" t="str">
        <f>IF(D4684="","",ROUND(((F4684*I4684*'Műszaki adattábla'!$C$7/'Műszaki adattábla'!$C$8)+(G4684*I4684)+(H4684*I4684))/12*'Műszaki adattábla'!T4675,0))</f>
        <v/>
      </c>
      <c r="L4684" s="32" t="str">
        <f t="shared" si="153"/>
        <v/>
      </c>
    </row>
    <row r="4685" spans="2:12" ht="14.4" thickBot="1" x14ac:dyDescent="0.3">
      <c r="B4685" s="28" t="str">
        <f t="shared" si="152"/>
        <v/>
      </c>
      <c r="C4685" s="167" t="str">
        <f>IF(D4685="","",VLOOKUP(D4685,'Műszaki adattábla'!F:G,2,0))</f>
        <v/>
      </c>
      <c r="D4685" s="168" t="str">
        <f>IF('Műszaki adattábla'!F4676="","",'Műszaki adattábla'!F4676)</f>
        <v/>
      </c>
      <c r="E4685" s="169" t="str">
        <f>IF(D4685="","",VLOOKUP(D4685,'Műszaki adattábla'!F:R,13,0))</f>
        <v/>
      </c>
      <c r="F4685" s="29" t="str">
        <f>IF(D4685="","",VLOOKUP(D4685,'Műszaki adattábla'!F:M,8,0))</f>
        <v/>
      </c>
      <c r="G4685" s="29" t="str">
        <f>IF(D4685="","",IF('Műszaki adattábla'!L4676="20-99",IF('Műszaki adattábla'!O4676="","Nem adott meg lekötött teljesítményt",VLOOKUP(D4685,'Műszaki adattábla'!F:O,10,0)),0))</f>
        <v/>
      </c>
      <c r="H4685" s="29" t="str">
        <f>IF(D4685="","",VLOOKUP(D4685,'Műszaki adattábla'!F:P,11,0))</f>
        <v/>
      </c>
      <c r="I4685" s="30"/>
      <c r="J4685" s="30"/>
      <c r="K4685" s="31" t="str">
        <f>IF(D4685="","",ROUND(((F4685*I4685*'Műszaki adattábla'!$C$7/'Műszaki adattábla'!$C$8)+(G4685*I4685)+(H4685*I4685))/12*'Műszaki adattábla'!T4676,0))</f>
        <v/>
      </c>
      <c r="L4685" s="32" t="str">
        <f t="shared" si="153"/>
        <v/>
      </c>
    </row>
    <row r="4686" spans="2:12" ht="14.4" thickBot="1" x14ac:dyDescent="0.3">
      <c r="B4686" s="28" t="str">
        <f t="shared" si="152"/>
        <v/>
      </c>
      <c r="C4686" s="167" t="str">
        <f>IF(D4686="","",VLOOKUP(D4686,'Műszaki adattábla'!F:G,2,0))</f>
        <v/>
      </c>
      <c r="D4686" s="168" t="str">
        <f>IF('Műszaki adattábla'!F4677="","",'Műszaki adattábla'!F4677)</f>
        <v/>
      </c>
      <c r="E4686" s="169" t="str">
        <f>IF(D4686="","",VLOOKUP(D4686,'Műszaki adattábla'!F:R,13,0))</f>
        <v/>
      </c>
      <c r="F4686" s="29" t="str">
        <f>IF(D4686="","",VLOOKUP(D4686,'Műszaki adattábla'!F:M,8,0))</f>
        <v/>
      </c>
      <c r="G4686" s="29" t="str">
        <f>IF(D4686="","",IF('Műszaki adattábla'!L4677="20-99",IF('Műszaki adattábla'!O4677="","Nem adott meg lekötött teljesítményt",VLOOKUP(D4686,'Műszaki adattábla'!F:O,10,0)),0))</f>
        <v/>
      </c>
      <c r="H4686" s="29" t="str">
        <f>IF(D4686="","",VLOOKUP(D4686,'Műszaki adattábla'!F:P,11,0))</f>
        <v/>
      </c>
      <c r="I4686" s="30"/>
      <c r="J4686" s="30"/>
      <c r="K4686" s="31" t="str">
        <f>IF(D4686="","",ROUND(((F4686*I4686*'Műszaki adattábla'!$C$7/'Műszaki adattábla'!$C$8)+(G4686*I4686)+(H4686*I4686))/12*'Műszaki adattábla'!T4677,0))</f>
        <v/>
      </c>
      <c r="L4686" s="32" t="str">
        <f t="shared" si="153"/>
        <v/>
      </c>
    </row>
    <row r="4687" spans="2:12" ht="14.4" thickBot="1" x14ac:dyDescent="0.3">
      <c r="B4687" s="28" t="str">
        <f t="shared" si="152"/>
        <v/>
      </c>
      <c r="C4687" s="167" t="str">
        <f>IF(D4687="","",VLOOKUP(D4687,'Műszaki adattábla'!F:G,2,0))</f>
        <v/>
      </c>
      <c r="D4687" s="168" t="str">
        <f>IF('Műszaki adattábla'!F4678="","",'Műszaki adattábla'!F4678)</f>
        <v/>
      </c>
      <c r="E4687" s="169" t="str">
        <f>IF(D4687="","",VLOOKUP(D4687,'Műszaki adattábla'!F:R,13,0))</f>
        <v/>
      </c>
      <c r="F4687" s="29" t="str">
        <f>IF(D4687="","",VLOOKUP(D4687,'Műszaki adattábla'!F:M,8,0))</f>
        <v/>
      </c>
      <c r="G4687" s="29" t="str">
        <f>IF(D4687="","",IF('Műszaki adattábla'!L4678="20-99",IF('Műszaki adattábla'!O4678="","Nem adott meg lekötött teljesítményt",VLOOKUP(D4687,'Műszaki adattábla'!F:O,10,0)),0))</f>
        <v/>
      </c>
      <c r="H4687" s="29" t="str">
        <f>IF(D4687="","",VLOOKUP(D4687,'Műszaki adattábla'!F:P,11,0))</f>
        <v/>
      </c>
      <c r="I4687" s="30"/>
      <c r="J4687" s="30"/>
      <c r="K4687" s="31" t="str">
        <f>IF(D4687="","",ROUND(((F4687*I4687*'Műszaki adattábla'!$C$7/'Műszaki adattábla'!$C$8)+(G4687*I4687)+(H4687*I4687))/12*'Műszaki adattábla'!T4678,0))</f>
        <v/>
      </c>
      <c r="L4687" s="32" t="str">
        <f t="shared" si="153"/>
        <v/>
      </c>
    </row>
    <row r="4688" spans="2:12" ht="14.4" thickBot="1" x14ac:dyDescent="0.3">
      <c r="B4688" s="28" t="str">
        <f t="shared" si="152"/>
        <v/>
      </c>
      <c r="C4688" s="167" t="str">
        <f>IF(D4688="","",VLOOKUP(D4688,'Műszaki adattábla'!F:G,2,0))</f>
        <v/>
      </c>
      <c r="D4688" s="168" t="str">
        <f>IF('Műszaki adattábla'!F4679="","",'Műszaki adattábla'!F4679)</f>
        <v/>
      </c>
      <c r="E4688" s="169" t="str">
        <f>IF(D4688="","",VLOOKUP(D4688,'Műszaki adattábla'!F:R,13,0))</f>
        <v/>
      </c>
      <c r="F4688" s="29" t="str">
        <f>IF(D4688="","",VLOOKUP(D4688,'Műszaki adattábla'!F:M,8,0))</f>
        <v/>
      </c>
      <c r="G4688" s="29" t="str">
        <f>IF(D4688="","",IF('Műszaki adattábla'!L4679="20-99",IF('Műszaki adattábla'!O4679="","Nem adott meg lekötött teljesítményt",VLOOKUP(D4688,'Műszaki adattábla'!F:O,10,0)),0))</f>
        <v/>
      </c>
      <c r="H4688" s="29" t="str">
        <f>IF(D4688="","",VLOOKUP(D4688,'Műszaki adattábla'!F:P,11,0))</f>
        <v/>
      </c>
      <c r="I4688" s="30"/>
      <c r="J4688" s="30"/>
      <c r="K4688" s="31" t="str">
        <f>IF(D4688="","",ROUND(((F4688*I4688*'Műszaki adattábla'!$C$7/'Műszaki adattábla'!$C$8)+(G4688*I4688)+(H4688*I4688))/12*'Műszaki adattábla'!T4679,0))</f>
        <v/>
      </c>
      <c r="L4688" s="32" t="str">
        <f t="shared" si="153"/>
        <v/>
      </c>
    </row>
    <row r="4689" spans="2:12" ht="14.4" thickBot="1" x14ac:dyDescent="0.3">
      <c r="B4689" s="28" t="str">
        <f t="shared" si="152"/>
        <v/>
      </c>
      <c r="C4689" s="167" t="str">
        <f>IF(D4689="","",VLOOKUP(D4689,'Műszaki adattábla'!F:G,2,0))</f>
        <v/>
      </c>
      <c r="D4689" s="168" t="str">
        <f>IF('Műszaki adattábla'!F4680="","",'Műszaki adattábla'!F4680)</f>
        <v/>
      </c>
      <c r="E4689" s="169" t="str">
        <f>IF(D4689="","",VLOOKUP(D4689,'Műszaki adattábla'!F:R,13,0))</f>
        <v/>
      </c>
      <c r="F4689" s="29" t="str">
        <f>IF(D4689="","",VLOOKUP(D4689,'Műszaki adattábla'!F:M,8,0))</f>
        <v/>
      </c>
      <c r="G4689" s="29" t="str">
        <f>IF(D4689="","",IF('Műszaki adattábla'!L4680="20-99",IF('Műszaki adattábla'!O4680="","Nem adott meg lekötött teljesítményt",VLOOKUP(D4689,'Műszaki adattábla'!F:O,10,0)),0))</f>
        <v/>
      </c>
      <c r="H4689" s="29" t="str">
        <f>IF(D4689="","",VLOOKUP(D4689,'Műszaki adattábla'!F:P,11,0))</f>
        <v/>
      </c>
      <c r="I4689" s="30"/>
      <c r="J4689" s="30"/>
      <c r="K4689" s="31" t="str">
        <f>IF(D4689="","",ROUND(((F4689*I4689*'Műszaki adattábla'!$C$7/'Műszaki adattábla'!$C$8)+(G4689*I4689)+(H4689*I4689))/12*'Műszaki adattábla'!T4680,0))</f>
        <v/>
      </c>
      <c r="L4689" s="32" t="str">
        <f t="shared" si="153"/>
        <v/>
      </c>
    </row>
    <row r="4690" spans="2:12" ht="14.4" thickBot="1" x14ac:dyDescent="0.3">
      <c r="B4690" s="28" t="str">
        <f t="shared" si="152"/>
        <v/>
      </c>
      <c r="C4690" s="167" t="str">
        <f>IF(D4690="","",VLOOKUP(D4690,'Műszaki adattábla'!F:G,2,0))</f>
        <v/>
      </c>
      <c r="D4690" s="168" t="str">
        <f>IF('Műszaki adattábla'!F4681="","",'Műszaki adattábla'!F4681)</f>
        <v/>
      </c>
      <c r="E4690" s="169" t="str">
        <f>IF(D4690="","",VLOOKUP(D4690,'Műszaki adattábla'!F:R,13,0))</f>
        <v/>
      </c>
      <c r="F4690" s="29" t="str">
        <f>IF(D4690="","",VLOOKUP(D4690,'Műszaki adattábla'!F:M,8,0))</f>
        <v/>
      </c>
      <c r="G4690" s="29" t="str">
        <f>IF(D4690="","",IF('Műszaki adattábla'!L4681="20-99",IF('Műszaki adattábla'!O4681="","Nem adott meg lekötött teljesítményt",VLOOKUP(D4690,'Műszaki adattábla'!F:O,10,0)),0))</f>
        <v/>
      </c>
      <c r="H4690" s="29" t="str">
        <f>IF(D4690="","",VLOOKUP(D4690,'Műszaki adattábla'!F:P,11,0))</f>
        <v/>
      </c>
      <c r="I4690" s="30"/>
      <c r="J4690" s="30"/>
      <c r="K4690" s="31" t="str">
        <f>IF(D4690="","",ROUND(((F4690*I4690*'Műszaki adattábla'!$C$7/'Műszaki adattábla'!$C$8)+(G4690*I4690)+(H4690*I4690))/12*'Műszaki adattábla'!T4681,0))</f>
        <v/>
      </c>
      <c r="L4690" s="32" t="str">
        <f t="shared" si="153"/>
        <v/>
      </c>
    </row>
    <row r="4691" spans="2:12" ht="14.4" thickBot="1" x14ac:dyDescent="0.3">
      <c r="B4691" s="28" t="str">
        <f t="shared" si="152"/>
        <v/>
      </c>
      <c r="C4691" s="167" t="str">
        <f>IF(D4691="","",VLOOKUP(D4691,'Műszaki adattábla'!F:G,2,0))</f>
        <v/>
      </c>
      <c r="D4691" s="168" t="str">
        <f>IF('Műszaki adattábla'!F4682="","",'Műszaki adattábla'!F4682)</f>
        <v/>
      </c>
      <c r="E4691" s="169" t="str">
        <f>IF(D4691="","",VLOOKUP(D4691,'Műszaki adattábla'!F:R,13,0))</f>
        <v/>
      </c>
      <c r="F4691" s="29" t="str">
        <f>IF(D4691="","",VLOOKUP(D4691,'Műszaki adattábla'!F:M,8,0))</f>
        <v/>
      </c>
      <c r="G4691" s="29" t="str">
        <f>IF(D4691="","",IF('Műszaki adattábla'!L4682="20-99",IF('Műszaki adattábla'!O4682="","Nem adott meg lekötött teljesítményt",VLOOKUP(D4691,'Műszaki adattábla'!F:O,10,0)),0))</f>
        <v/>
      </c>
      <c r="H4691" s="29" t="str">
        <f>IF(D4691="","",VLOOKUP(D4691,'Műszaki adattábla'!F:P,11,0))</f>
        <v/>
      </c>
      <c r="I4691" s="30"/>
      <c r="J4691" s="30"/>
      <c r="K4691" s="31" t="str">
        <f>IF(D4691="","",ROUND(((F4691*I4691*'Műszaki adattábla'!$C$7/'Műszaki adattábla'!$C$8)+(G4691*I4691)+(H4691*I4691))/12*'Műszaki adattábla'!T4682,0))</f>
        <v/>
      </c>
      <c r="L4691" s="32" t="str">
        <f t="shared" si="153"/>
        <v/>
      </c>
    </row>
    <row r="4692" spans="2:12" ht="14.4" thickBot="1" x14ac:dyDescent="0.3">
      <c r="B4692" s="28" t="str">
        <f t="shared" si="152"/>
        <v/>
      </c>
      <c r="C4692" s="167" t="str">
        <f>IF(D4692="","",VLOOKUP(D4692,'Műszaki adattábla'!F:G,2,0))</f>
        <v/>
      </c>
      <c r="D4692" s="168" t="str">
        <f>IF('Műszaki adattábla'!F4683="","",'Műszaki adattábla'!F4683)</f>
        <v/>
      </c>
      <c r="E4692" s="169" t="str">
        <f>IF(D4692="","",VLOOKUP(D4692,'Műszaki adattábla'!F:R,13,0))</f>
        <v/>
      </c>
      <c r="F4692" s="29" t="str">
        <f>IF(D4692="","",VLOOKUP(D4692,'Műszaki adattábla'!F:M,8,0))</f>
        <v/>
      </c>
      <c r="G4692" s="29" t="str">
        <f>IF(D4692="","",IF('Műszaki adattábla'!L4683="20-99",IF('Műszaki adattábla'!O4683="","Nem adott meg lekötött teljesítményt",VLOOKUP(D4692,'Műszaki adattábla'!F:O,10,0)),0))</f>
        <v/>
      </c>
      <c r="H4692" s="29" t="str">
        <f>IF(D4692="","",VLOOKUP(D4692,'Műszaki adattábla'!F:P,11,0))</f>
        <v/>
      </c>
      <c r="I4692" s="30"/>
      <c r="J4692" s="30"/>
      <c r="K4692" s="31" t="str">
        <f>IF(D4692="","",ROUND(((F4692*I4692*'Műszaki adattábla'!$C$7/'Műszaki adattábla'!$C$8)+(G4692*I4692)+(H4692*I4692))/12*'Műszaki adattábla'!T4683,0))</f>
        <v/>
      </c>
      <c r="L4692" s="32" t="str">
        <f t="shared" si="153"/>
        <v/>
      </c>
    </row>
    <row r="4693" spans="2:12" ht="14.4" thickBot="1" x14ac:dyDescent="0.3">
      <c r="B4693" s="28" t="str">
        <f t="shared" si="152"/>
        <v/>
      </c>
      <c r="C4693" s="167" t="str">
        <f>IF(D4693="","",VLOOKUP(D4693,'Műszaki adattábla'!F:G,2,0))</f>
        <v/>
      </c>
      <c r="D4693" s="168" t="str">
        <f>IF('Műszaki adattábla'!F4684="","",'Műszaki adattábla'!F4684)</f>
        <v/>
      </c>
      <c r="E4693" s="169" t="str">
        <f>IF(D4693="","",VLOOKUP(D4693,'Műszaki adattábla'!F:R,13,0))</f>
        <v/>
      </c>
      <c r="F4693" s="29" t="str">
        <f>IF(D4693="","",VLOOKUP(D4693,'Műszaki adattábla'!F:M,8,0))</f>
        <v/>
      </c>
      <c r="G4693" s="29" t="str">
        <f>IF(D4693="","",IF('Műszaki adattábla'!L4684="20-99",IF('Műszaki adattábla'!O4684="","Nem adott meg lekötött teljesítményt",VLOOKUP(D4693,'Műszaki adattábla'!F:O,10,0)),0))</f>
        <v/>
      </c>
      <c r="H4693" s="29" t="str">
        <f>IF(D4693="","",VLOOKUP(D4693,'Műszaki adattábla'!F:P,11,0))</f>
        <v/>
      </c>
      <c r="I4693" s="30"/>
      <c r="J4693" s="30"/>
      <c r="K4693" s="31" t="str">
        <f>IF(D4693="","",ROUND(((F4693*I4693*'Műszaki adattábla'!$C$7/'Műszaki adattábla'!$C$8)+(G4693*I4693)+(H4693*I4693))/12*'Műszaki adattábla'!T4684,0))</f>
        <v/>
      </c>
      <c r="L4693" s="32" t="str">
        <f t="shared" si="153"/>
        <v/>
      </c>
    </row>
    <row r="4694" spans="2:12" ht="14.4" thickBot="1" x14ac:dyDescent="0.3">
      <c r="B4694" s="28" t="str">
        <f t="shared" si="152"/>
        <v/>
      </c>
      <c r="C4694" s="167" t="str">
        <f>IF(D4694="","",VLOOKUP(D4694,'Műszaki adattábla'!F:G,2,0))</f>
        <v/>
      </c>
      <c r="D4694" s="168" t="str">
        <f>IF('Műszaki adattábla'!F4685="","",'Műszaki adattábla'!F4685)</f>
        <v/>
      </c>
      <c r="E4694" s="169" t="str">
        <f>IF(D4694="","",VLOOKUP(D4694,'Műszaki adattábla'!F:R,13,0))</f>
        <v/>
      </c>
      <c r="F4694" s="29" t="str">
        <f>IF(D4694="","",VLOOKUP(D4694,'Műszaki adattábla'!F:M,8,0))</f>
        <v/>
      </c>
      <c r="G4694" s="29" t="str">
        <f>IF(D4694="","",IF('Műszaki adattábla'!L4685="20-99",IF('Műszaki adattábla'!O4685="","Nem adott meg lekötött teljesítményt",VLOOKUP(D4694,'Műszaki adattábla'!F:O,10,0)),0))</f>
        <v/>
      </c>
      <c r="H4694" s="29" t="str">
        <f>IF(D4694="","",VLOOKUP(D4694,'Műszaki adattábla'!F:P,11,0))</f>
        <v/>
      </c>
      <c r="I4694" s="30"/>
      <c r="J4694" s="30"/>
      <c r="K4694" s="31" t="str">
        <f>IF(D4694="","",ROUND(((F4694*I4694*'Műszaki adattábla'!$C$7/'Műszaki adattábla'!$C$8)+(G4694*I4694)+(H4694*I4694))/12*'Műszaki adattábla'!T4685,0))</f>
        <v/>
      </c>
      <c r="L4694" s="32" t="str">
        <f t="shared" si="153"/>
        <v/>
      </c>
    </row>
    <row r="4695" spans="2:12" ht="14.4" thickBot="1" x14ac:dyDescent="0.3">
      <c r="B4695" s="28" t="str">
        <f t="shared" si="152"/>
        <v/>
      </c>
      <c r="C4695" s="167" t="str">
        <f>IF(D4695="","",VLOOKUP(D4695,'Műszaki adattábla'!F:G,2,0))</f>
        <v/>
      </c>
      <c r="D4695" s="168" t="str">
        <f>IF('Műszaki adattábla'!F4686="","",'Műszaki adattábla'!F4686)</f>
        <v/>
      </c>
      <c r="E4695" s="169" t="str">
        <f>IF(D4695="","",VLOOKUP(D4695,'Műszaki adattábla'!F:R,13,0))</f>
        <v/>
      </c>
      <c r="F4695" s="29" t="str">
        <f>IF(D4695="","",VLOOKUP(D4695,'Műszaki adattábla'!F:M,8,0))</f>
        <v/>
      </c>
      <c r="G4695" s="29" t="str">
        <f>IF(D4695="","",IF('Műszaki adattábla'!L4686="20-99",IF('Műszaki adattábla'!O4686="","Nem adott meg lekötött teljesítményt",VLOOKUP(D4695,'Műszaki adattábla'!F:O,10,0)),0))</f>
        <v/>
      </c>
      <c r="H4695" s="29" t="str">
        <f>IF(D4695="","",VLOOKUP(D4695,'Műszaki adattábla'!F:P,11,0))</f>
        <v/>
      </c>
      <c r="I4695" s="30"/>
      <c r="J4695" s="30"/>
      <c r="K4695" s="31" t="str">
        <f>IF(D4695="","",ROUND(((F4695*I4695*'Műszaki adattábla'!$C$7/'Műszaki adattábla'!$C$8)+(G4695*I4695)+(H4695*I4695))/12*'Műszaki adattábla'!T4686,0))</f>
        <v/>
      </c>
      <c r="L4695" s="32" t="str">
        <f t="shared" si="153"/>
        <v/>
      </c>
    </row>
    <row r="4696" spans="2:12" ht="14.4" thickBot="1" x14ac:dyDescent="0.3">
      <c r="B4696" s="28" t="str">
        <f t="shared" si="152"/>
        <v/>
      </c>
      <c r="C4696" s="167" t="str">
        <f>IF(D4696="","",VLOOKUP(D4696,'Műszaki adattábla'!F:G,2,0))</f>
        <v/>
      </c>
      <c r="D4696" s="168" t="str">
        <f>IF('Műszaki adattábla'!F4687="","",'Műszaki adattábla'!F4687)</f>
        <v/>
      </c>
      <c r="E4696" s="169" t="str">
        <f>IF(D4696="","",VLOOKUP(D4696,'Műszaki adattábla'!F:R,13,0))</f>
        <v/>
      </c>
      <c r="F4696" s="29" t="str">
        <f>IF(D4696="","",VLOOKUP(D4696,'Műszaki adattábla'!F:M,8,0))</f>
        <v/>
      </c>
      <c r="G4696" s="29" t="str">
        <f>IF(D4696="","",IF('Műszaki adattábla'!L4687="20-99",IF('Műszaki adattábla'!O4687="","Nem adott meg lekötött teljesítményt",VLOOKUP(D4696,'Műszaki adattábla'!F:O,10,0)),0))</f>
        <v/>
      </c>
      <c r="H4696" s="29" t="str">
        <f>IF(D4696="","",VLOOKUP(D4696,'Műszaki adattábla'!F:P,11,0))</f>
        <v/>
      </c>
      <c r="I4696" s="30"/>
      <c r="J4696" s="30"/>
      <c r="K4696" s="31" t="str">
        <f>IF(D4696="","",ROUND(((F4696*I4696*'Műszaki adattábla'!$C$7/'Műszaki adattábla'!$C$8)+(G4696*I4696)+(H4696*I4696))/12*'Műszaki adattábla'!T4687,0))</f>
        <v/>
      </c>
      <c r="L4696" s="32" t="str">
        <f t="shared" si="153"/>
        <v/>
      </c>
    </row>
    <row r="4697" spans="2:12" ht="14.4" thickBot="1" x14ac:dyDescent="0.3">
      <c r="B4697" s="28" t="str">
        <f t="shared" si="152"/>
        <v/>
      </c>
      <c r="C4697" s="167" t="str">
        <f>IF(D4697="","",VLOOKUP(D4697,'Műszaki adattábla'!F:G,2,0))</f>
        <v/>
      </c>
      <c r="D4697" s="168" t="str">
        <f>IF('Műszaki adattábla'!F4688="","",'Műszaki adattábla'!F4688)</f>
        <v/>
      </c>
      <c r="E4697" s="169" t="str">
        <f>IF(D4697="","",VLOOKUP(D4697,'Műszaki adattábla'!F:R,13,0))</f>
        <v/>
      </c>
      <c r="F4697" s="29" t="str">
        <f>IF(D4697="","",VLOOKUP(D4697,'Műszaki adattábla'!F:M,8,0))</f>
        <v/>
      </c>
      <c r="G4697" s="29" t="str">
        <f>IF(D4697="","",IF('Műszaki adattábla'!L4688="20-99",IF('Műszaki adattábla'!O4688="","Nem adott meg lekötött teljesítményt",VLOOKUP(D4697,'Műszaki adattábla'!F:O,10,0)),0))</f>
        <v/>
      </c>
      <c r="H4697" s="29" t="str">
        <f>IF(D4697="","",VLOOKUP(D4697,'Műszaki adattábla'!F:P,11,0))</f>
        <v/>
      </c>
      <c r="I4697" s="30"/>
      <c r="J4697" s="30"/>
      <c r="K4697" s="31" t="str">
        <f>IF(D4697="","",ROUND(((F4697*I4697*'Műszaki adattábla'!$C$7/'Műszaki adattábla'!$C$8)+(G4697*I4697)+(H4697*I4697))/12*'Műszaki adattábla'!T4688,0))</f>
        <v/>
      </c>
      <c r="L4697" s="32" t="str">
        <f t="shared" si="153"/>
        <v/>
      </c>
    </row>
    <row r="4698" spans="2:12" ht="14.4" thickBot="1" x14ac:dyDescent="0.3">
      <c r="B4698" s="28" t="str">
        <f t="shared" si="152"/>
        <v/>
      </c>
      <c r="C4698" s="167" t="str">
        <f>IF(D4698="","",VLOOKUP(D4698,'Műszaki adattábla'!F:G,2,0))</f>
        <v/>
      </c>
      <c r="D4698" s="168" t="str">
        <f>IF('Műszaki adattábla'!F4689="","",'Műszaki adattábla'!F4689)</f>
        <v/>
      </c>
      <c r="E4698" s="169" t="str">
        <f>IF(D4698="","",VLOOKUP(D4698,'Műszaki adattábla'!F:R,13,0))</f>
        <v/>
      </c>
      <c r="F4698" s="29" t="str">
        <f>IF(D4698="","",VLOOKUP(D4698,'Műszaki adattábla'!F:M,8,0))</f>
        <v/>
      </c>
      <c r="G4698" s="29" t="str">
        <f>IF(D4698="","",IF('Műszaki adattábla'!L4689="20-99",IF('Műszaki adattábla'!O4689="","Nem adott meg lekötött teljesítményt",VLOOKUP(D4698,'Műszaki adattábla'!F:O,10,0)),0))</f>
        <v/>
      </c>
      <c r="H4698" s="29" t="str">
        <f>IF(D4698="","",VLOOKUP(D4698,'Műszaki adattábla'!F:P,11,0))</f>
        <v/>
      </c>
      <c r="I4698" s="30"/>
      <c r="J4698" s="30"/>
      <c r="K4698" s="31" t="str">
        <f>IF(D4698="","",ROUND(((F4698*I4698*'Műszaki adattábla'!$C$7/'Műszaki adattábla'!$C$8)+(G4698*I4698)+(H4698*I4698))/12*'Műszaki adattábla'!T4689,0))</f>
        <v/>
      </c>
      <c r="L4698" s="32" t="str">
        <f t="shared" si="153"/>
        <v/>
      </c>
    </row>
    <row r="4699" spans="2:12" ht="14.4" thickBot="1" x14ac:dyDescent="0.3">
      <c r="B4699" s="28" t="str">
        <f t="shared" si="152"/>
        <v/>
      </c>
      <c r="C4699" s="167" t="str">
        <f>IF(D4699="","",VLOOKUP(D4699,'Műszaki adattábla'!F:G,2,0))</f>
        <v/>
      </c>
      <c r="D4699" s="168" t="str">
        <f>IF('Műszaki adattábla'!F4690="","",'Műszaki adattábla'!F4690)</f>
        <v/>
      </c>
      <c r="E4699" s="169" t="str">
        <f>IF(D4699="","",VLOOKUP(D4699,'Műszaki adattábla'!F:R,13,0))</f>
        <v/>
      </c>
      <c r="F4699" s="29" t="str">
        <f>IF(D4699="","",VLOOKUP(D4699,'Műszaki adattábla'!F:M,8,0))</f>
        <v/>
      </c>
      <c r="G4699" s="29" t="str">
        <f>IF(D4699="","",IF('Műszaki adattábla'!L4690="20-99",IF('Műszaki adattábla'!O4690="","Nem adott meg lekötött teljesítményt",VLOOKUP(D4699,'Műszaki adattábla'!F:O,10,0)),0))</f>
        <v/>
      </c>
      <c r="H4699" s="29" t="str">
        <f>IF(D4699="","",VLOOKUP(D4699,'Műszaki adattábla'!F:P,11,0))</f>
        <v/>
      </c>
      <c r="I4699" s="30"/>
      <c r="J4699" s="30"/>
      <c r="K4699" s="31" t="str">
        <f>IF(D4699="","",ROUND(((F4699*I4699*'Műszaki adattábla'!$C$7/'Műszaki adattábla'!$C$8)+(G4699*I4699)+(H4699*I4699))/12*'Műszaki adattábla'!T4690,0))</f>
        <v/>
      </c>
      <c r="L4699" s="32" t="str">
        <f t="shared" si="153"/>
        <v/>
      </c>
    </row>
    <row r="4700" spans="2:12" ht="14.4" thickBot="1" x14ac:dyDescent="0.3">
      <c r="B4700" s="28" t="str">
        <f t="shared" ref="B4700:B4763" si="154">IF(D4700="","",B4699+1)</f>
        <v/>
      </c>
      <c r="C4700" s="167" t="str">
        <f>IF(D4700="","",VLOOKUP(D4700,'Műszaki adattábla'!F:G,2,0))</f>
        <v/>
      </c>
      <c r="D4700" s="168" t="str">
        <f>IF('Műszaki adattábla'!F4691="","",'Műszaki adattábla'!F4691)</f>
        <v/>
      </c>
      <c r="E4700" s="169" t="str">
        <f>IF(D4700="","",VLOOKUP(D4700,'Műszaki adattábla'!F:R,13,0))</f>
        <v/>
      </c>
      <c r="F4700" s="29" t="str">
        <f>IF(D4700="","",VLOOKUP(D4700,'Műszaki adattábla'!F:M,8,0))</f>
        <v/>
      </c>
      <c r="G4700" s="29" t="str">
        <f>IF(D4700="","",IF('Műszaki adattábla'!L4691="20-99",IF('Műszaki adattábla'!O4691="","Nem adott meg lekötött teljesítményt",VLOOKUP(D4700,'Műszaki adattábla'!F:O,10,0)),0))</f>
        <v/>
      </c>
      <c r="H4700" s="29" t="str">
        <f>IF(D4700="","",VLOOKUP(D4700,'Műszaki adattábla'!F:P,11,0))</f>
        <v/>
      </c>
      <c r="I4700" s="30"/>
      <c r="J4700" s="30"/>
      <c r="K4700" s="31" t="str">
        <f>IF(D4700="","",ROUND(((F4700*I4700*'Műszaki adattábla'!$C$7/'Műszaki adattábla'!$C$8)+(G4700*I4700)+(H4700*I4700))/12*'Műszaki adattábla'!T4691,0))</f>
        <v/>
      </c>
      <c r="L4700" s="32" t="str">
        <f t="shared" ref="L4700:L4763" si="155">IF(D4700="","",ROUND((J4700/1000)*E4700,0))</f>
        <v/>
      </c>
    </row>
    <row r="4701" spans="2:12" ht="14.4" thickBot="1" x14ac:dyDescent="0.3">
      <c r="B4701" s="28" t="str">
        <f t="shared" si="154"/>
        <v/>
      </c>
      <c r="C4701" s="167" t="str">
        <f>IF(D4701="","",VLOOKUP(D4701,'Műszaki adattábla'!F:G,2,0))</f>
        <v/>
      </c>
      <c r="D4701" s="168" t="str">
        <f>IF('Műszaki adattábla'!F4692="","",'Műszaki adattábla'!F4692)</f>
        <v/>
      </c>
      <c r="E4701" s="169" t="str">
        <f>IF(D4701="","",VLOOKUP(D4701,'Műszaki adattábla'!F:R,13,0))</f>
        <v/>
      </c>
      <c r="F4701" s="29" t="str">
        <f>IF(D4701="","",VLOOKUP(D4701,'Műszaki adattábla'!F:M,8,0))</f>
        <v/>
      </c>
      <c r="G4701" s="29" t="str">
        <f>IF(D4701="","",IF('Műszaki adattábla'!L4692="20-99",IF('Műszaki adattábla'!O4692="","Nem adott meg lekötött teljesítményt",VLOOKUP(D4701,'Műszaki adattábla'!F:O,10,0)),0))</f>
        <v/>
      </c>
      <c r="H4701" s="29" t="str">
        <f>IF(D4701="","",VLOOKUP(D4701,'Műszaki adattábla'!F:P,11,0))</f>
        <v/>
      </c>
      <c r="I4701" s="30"/>
      <c r="J4701" s="30"/>
      <c r="K4701" s="31" t="str">
        <f>IF(D4701="","",ROUND(((F4701*I4701*'Műszaki adattábla'!$C$7/'Műszaki adattábla'!$C$8)+(G4701*I4701)+(H4701*I4701))/12*'Műszaki adattábla'!T4692,0))</f>
        <v/>
      </c>
      <c r="L4701" s="32" t="str">
        <f t="shared" si="155"/>
        <v/>
      </c>
    </row>
    <row r="4702" spans="2:12" ht="14.4" thickBot="1" x14ac:dyDescent="0.3">
      <c r="B4702" s="28" t="str">
        <f t="shared" si="154"/>
        <v/>
      </c>
      <c r="C4702" s="167" t="str">
        <f>IF(D4702="","",VLOOKUP(D4702,'Műszaki adattábla'!F:G,2,0))</f>
        <v/>
      </c>
      <c r="D4702" s="168" t="str">
        <f>IF('Műszaki adattábla'!F4693="","",'Műszaki adattábla'!F4693)</f>
        <v/>
      </c>
      <c r="E4702" s="169" t="str">
        <f>IF(D4702="","",VLOOKUP(D4702,'Műszaki adattábla'!F:R,13,0))</f>
        <v/>
      </c>
      <c r="F4702" s="29" t="str">
        <f>IF(D4702="","",VLOOKUP(D4702,'Műszaki adattábla'!F:M,8,0))</f>
        <v/>
      </c>
      <c r="G4702" s="29" t="str">
        <f>IF(D4702="","",IF('Műszaki adattábla'!L4693="20-99",IF('Műszaki adattábla'!O4693="","Nem adott meg lekötött teljesítményt",VLOOKUP(D4702,'Műszaki adattábla'!F:O,10,0)),0))</f>
        <v/>
      </c>
      <c r="H4702" s="29" t="str">
        <f>IF(D4702="","",VLOOKUP(D4702,'Műszaki adattábla'!F:P,11,0))</f>
        <v/>
      </c>
      <c r="I4702" s="30"/>
      <c r="J4702" s="30"/>
      <c r="K4702" s="31" t="str">
        <f>IF(D4702="","",ROUND(((F4702*I4702*'Műszaki adattábla'!$C$7/'Műszaki adattábla'!$C$8)+(G4702*I4702)+(H4702*I4702))/12*'Műszaki adattábla'!T4693,0))</f>
        <v/>
      </c>
      <c r="L4702" s="32" t="str">
        <f t="shared" si="155"/>
        <v/>
      </c>
    </row>
    <row r="4703" spans="2:12" ht="14.4" thickBot="1" x14ac:dyDescent="0.3">
      <c r="B4703" s="28" t="str">
        <f t="shared" si="154"/>
        <v/>
      </c>
      <c r="C4703" s="167" t="str">
        <f>IF(D4703="","",VLOOKUP(D4703,'Műszaki adattábla'!F:G,2,0))</f>
        <v/>
      </c>
      <c r="D4703" s="168" t="str">
        <f>IF('Műszaki adattábla'!F4694="","",'Műszaki adattábla'!F4694)</f>
        <v/>
      </c>
      <c r="E4703" s="169" t="str">
        <f>IF(D4703="","",VLOOKUP(D4703,'Műszaki adattábla'!F:R,13,0))</f>
        <v/>
      </c>
      <c r="F4703" s="29" t="str">
        <f>IF(D4703="","",VLOOKUP(D4703,'Műszaki adattábla'!F:M,8,0))</f>
        <v/>
      </c>
      <c r="G4703" s="29" t="str">
        <f>IF(D4703="","",IF('Műszaki adattábla'!L4694="20-99",IF('Műszaki adattábla'!O4694="","Nem adott meg lekötött teljesítményt",VLOOKUP(D4703,'Műszaki adattábla'!F:O,10,0)),0))</f>
        <v/>
      </c>
      <c r="H4703" s="29" t="str">
        <f>IF(D4703="","",VLOOKUP(D4703,'Műszaki adattábla'!F:P,11,0))</f>
        <v/>
      </c>
      <c r="I4703" s="30"/>
      <c r="J4703" s="30"/>
      <c r="K4703" s="31" t="str">
        <f>IF(D4703="","",ROUND(((F4703*I4703*'Műszaki adattábla'!$C$7/'Műszaki adattábla'!$C$8)+(G4703*I4703)+(H4703*I4703))/12*'Műszaki adattábla'!T4694,0))</f>
        <v/>
      </c>
      <c r="L4703" s="32" t="str">
        <f t="shared" si="155"/>
        <v/>
      </c>
    </row>
    <row r="4704" spans="2:12" ht="14.4" thickBot="1" x14ac:dyDescent="0.3">
      <c r="B4704" s="28" t="str">
        <f t="shared" si="154"/>
        <v/>
      </c>
      <c r="C4704" s="167" t="str">
        <f>IF(D4704="","",VLOOKUP(D4704,'Műszaki adattábla'!F:G,2,0))</f>
        <v/>
      </c>
      <c r="D4704" s="168" t="str">
        <f>IF('Műszaki adattábla'!F4695="","",'Műszaki adattábla'!F4695)</f>
        <v/>
      </c>
      <c r="E4704" s="169" t="str">
        <f>IF(D4704="","",VLOOKUP(D4704,'Műszaki adattábla'!F:R,13,0))</f>
        <v/>
      </c>
      <c r="F4704" s="29" t="str">
        <f>IF(D4704="","",VLOOKUP(D4704,'Műszaki adattábla'!F:M,8,0))</f>
        <v/>
      </c>
      <c r="G4704" s="29" t="str">
        <f>IF(D4704="","",IF('Műszaki adattábla'!L4695="20-99",IF('Műszaki adattábla'!O4695="","Nem adott meg lekötött teljesítményt",VLOOKUP(D4704,'Műszaki adattábla'!F:O,10,0)),0))</f>
        <v/>
      </c>
      <c r="H4704" s="29" t="str">
        <f>IF(D4704="","",VLOOKUP(D4704,'Műszaki adattábla'!F:P,11,0))</f>
        <v/>
      </c>
      <c r="I4704" s="30"/>
      <c r="J4704" s="30"/>
      <c r="K4704" s="31" t="str">
        <f>IF(D4704="","",ROUND(((F4704*I4704*'Műszaki adattábla'!$C$7/'Műszaki adattábla'!$C$8)+(G4704*I4704)+(H4704*I4704))/12*'Műszaki adattábla'!T4695,0))</f>
        <v/>
      </c>
      <c r="L4704" s="32" t="str">
        <f t="shared" si="155"/>
        <v/>
      </c>
    </row>
    <row r="4705" spans="2:12" ht="14.4" thickBot="1" x14ac:dyDescent="0.3">
      <c r="B4705" s="28" t="str">
        <f t="shared" si="154"/>
        <v/>
      </c>
      <c r="C4705" s="167" t="str">
        <f>IF(D4705="","",VLOOKUP(D4705,'Műszaki adattábla'!F:G,2,0))</f>
        <v/>
      </c>
      <c r="D4705" s="168" t="str">
        <f>IF('Műszaki adattábla'!F4696="","",'Műszaki adattábla'!F4696)</f>
        <v/>
      </c>
      <c r="E4705" s="169" t="str">
        <f>IF(D4705="","",VLOOKUP(D4705,'Műszaki adattábla'!F:R,13,0))</f>
        <v/>
      </c>
      <c r="F4705" s="29" t="str">
        <f>IF(D4705="","",VLOOKUP(D4705,'Műszaki adattábla'!F:M,8,0))</f>
        <v/>
      </c>
      <c r="G4705" s="29" t="str">
        <f>IF(D4705="","",IF('Műszaki adattábla'!L4696="20-99",IF('Műszaki adattábla'!O4696="","Nem adott meg lekötött teljesítményt",VLOOKUP(D4705,'Műszaki adattábla'!F:O,10,0)),0))</f>
        <v/>
      </c>
      <c r="H4705" s="29" t="str">
        <f>IF(D4705="","",VLOOKUP(D4705,'Műszaki adattábla'!F:P,11,0))</f>
        <v/>
      </c>
      <c r="I4705" s="30"/>
      <c r="J4705" s="30"/>
      <c r="K4705" s="31" t="str">
        <f>IF(D4705="","",ROUND(((F4705*I4705*'Műszaki adattábla'!$C$7/'Műszaki adattábla'!$C$8)+(G4705*I4705)+(H4705*I4705))/12*'Műszaki adattábla'!T4696,0))</f>
        <v/>
      </c>
      <c r="L4705" s="32" t="str">
        <f t="shared" si="155"/>
        <v/>
      </c>
    </row>
    <row r="4706" spans="2:12" ht="14.4" thickBot="1" x14ac:dyDescent="0.3">
      <c r="B4706" s="28" t="str">
        <f t="shared" si="154"/>
        <v/>
      </c>
      <c r="C4706" s="167" t="str">
        <f>IF(D4706="","",VLOOKUP(D4706,'Műszaki adattábla'!F:G,2,0))</f>
        <v/>
      </c>
      <c r="D4706" s="168" t="str">
        <f>IF('Műszaki adattábla'!F4697="","",'Műszaki adattábla'!F4697)</f>
        <v/>
      </c>
      <c r="E4706" s="169" t="str">
        <f>IF(D4706="","",VLOOKUP(D4706,'Műszaki adattábla'!F:R,13,0))</f>
        <v/>
      </c>
      <c r="F4706" s="29" t="str">
        <f>IF(D4706="","",VLOOKUP(D4706,'Műszaki adattábla'!F:M,8,0))</f>
        <v/>
      </c>
      <c r="G4706" s="29" t="str">
        <f>IF(D4706="","",IF('Műszaki adattábla'!L4697="20-99",IF('Műszaki adattábla'!O4697="","Nem adott meg lekötött teljesítményt",VLOOKUP(D4706,'Műszaki adattábla'!F:O,10,0)),0))</f>
        <v/>
      </c>
      <c r="H4706" s="29" t="str">
        <f>IF(D4706="","",VLOOKUP(D4706,'Műszaki adattábla'!F:P,11,0))</f>
        <v/>
      </c>
      <c r="I4706" s="30"/>
      <c r="J4706" s="30"/>
      <c r="K4706" s="31" t="str">
        <f>IF(D4706="","",ROUND(((F4706*I4706*'Műszaki adattábla'!$C$7/'Műszaki adattábla'!$C$8)+(G4706*I4706)+(H4706*I4706))/12*'Műszaki adattábla'!T4697,0))</f>
        <v/>
      </c>
      <c r="L4706" s="32" t="str">
        <f t="shared" si="155"/>
        <v/>
      </c>
    </row>
    <row r="4707" spans="2:12" ht="14.4" thickBot="1" x14ac:dyDescent="0.3">
      <c r="B4707" s="28" t="str">
        <f t="shared" si="154"/>
        <v/>
      </c>
      <c r="C4707" s="167" t="str">
        <f>IF(D4707="","",VLOOKUP(D4707,'Műszaki adattábla'!F:G,2,0))</f>
        <v/>
      </c>
      <c r="D4707" s="168" t="str">
        <f>IF('Műszaki adattábla'!F4698="","",'Műszaki adattábla'!F4698)</f>
        <v/>
      </c>
      <c r="E4707" s="169" t="str">
        <f>IF(D4707="","",VLOOKUP(D4707,'Műszaki adattábla'!F:R,13,0))</f>
        <v/>
      </c>
      <c r="F4707" s="29" t="str">
        <f>IF(D4707="","",VLOOKUP(D4707,'Műszaki adattábla'!F:M,8,0))</f>
        <v/>
      </c>
      <c r="G4707" s="29" t="str">
        <f>IF(D4707="","",IF('Műszaki adattábla'!L4698="20-99",IF('Műszaki adattábla'!O4698="","Nem adott meg lekötött teljesítményt",VLOOKUP(D4707,'Műszaki adattábla'!F:O,10,0)),0))</f>
        <v/>
      </c>
      <c r="H4707" s="29" t="str">
        <f>IF(D4707="","",VLOOKUP(D4707,'Műszaki adattábla'!F:P,11,0))</f>
        <v/>
      </c>
      <c r="I4707" s="30"/>
      <c r="J4707" s="30"/>
      <c r="K4707" s="31" t="str">
        <f>IF(D4707="","",ROUND(((F4707*I4707*'Műszaki adattábla'!$C$7/'Műszaki adattábla'!$C$8)+(G4707*I4707)+(H4707*I4707))/12*'Műszaki adattábla'!T4698,0))</f>
        <v/>
      </c>
      <c r="L4707" s="32" t="str">
        <f t="shared" si="155"/>
        <v/>
      </c>
    </row>
    <row r="4708" spans="2:12" ht="14.4" thickBot="1" x14ac:dyDescent="0.3">
      <c r="B4708" s="28" t="str">
        <f t="shared" si="154"/>
        <v/>
      </c>
      <c r="C4708" s="167" t="str">
        <f>IF(D4708="","",VLOOKUP(D4708,'Műszaki adattábla'!F:G,2,0))</f>
        <v/>
      </c>
      <c r="D4708" s="168" t="str">
        <f>IF('Műszaki adattábla'!F4699="","",'Műszaki adattábla'!F4699)</f>
        <v/>
      </c>
      <c r="E4708" s="169" t="str">
        <f>IF(D4708="","",VLOOKUP(D4708,'Műszaki adattábla'!F:R,13,0))</f>
        <v/>
      </c>
      <c r="F4708" s="29" t="str">
        <f>IF(D4708="","",VLOOKUP(D4708,'Műszaki adattábla'!F:M,8,0))</f>
        <v/>
      </c>
      <c r="G4708" s="29" t="str">
        <f>IF(D4708="","",IF('Műszaki adattábla'!L4699="20-99",IF('Műszaki adattábla'!O4699="","Nem adott meg lekötött teljesítményt",VLOOKUP(D4708,'Műszaki adattábla'!F:O,10,0)),0))</f>
        <v/>
      </c>
      <c r="H4708" s="29" t="str">
        <f>IF(D4708="","",VLOOKUP(D4708,'Műszaki adattábla'!F:P,11,0))</f>
        <v/>
      </c>
      <c r="I4708" s="30"/>
      <c r="J4708" s="30"/>
      <c r="K4708" s="31" t="str">
        <f>IF(D4708="","",ROUND(((F4708*I4708*'Műszaki adattábla'!$C$7/'Műszaki adattábla'!$C$8)+(G4708*I4708)+(H4708*I4708))/12*'Műszaki adattábla'!T4699,0))</f>
        <v/>
      </c>
      <c r="L4708" s="32" t="str">
        <f t="shared" si="155"/>
        <v/>
      </c>
    </row>
    <row r="4709" spans="2:12" ht="14.4" thickBot="1" x14ac:dyDescent="0.3">
      <c r="B4709" s="28" t="str">
        <f t="shared" si="154"/>
        <v/>
      </c>
      <c r="C4709" s="167" t="str">
        <f>IF(D4709="","",VLOOKUP(D4709,'Műszaki adattábla'!F:G,2,0))</f>
        <v/>
      </c>
      <c r="D4709" s="168" t="str">
        <f>IF('Műszaki adattábla'!F4700="","",'Műszaki adattábla'!F4700)</f>
        <v/>
      </c>
      <c r="E4709" s="169" t="str">
        <f>IF(D4709="","",VLOOKUP(D4709,'Műszaki adattábla'!F:R,13,0))</f>
        <v/>
      </c>
      <c r="F4709" s="29" t="str">
        <f>IF(D4709="","",VLOOKUP(D4709,'Műszaki adattábla'!F:M,8,0))</f>
        <v/>
      </c>
      <c r="G4709" s="29" t="str">
        <f>IF(D4709="","",IF('Műszaki adattábla'!L4700="20-99",IF('Műszaki adattábla'!O4700="","Nem adott meg lekötött teljesítményt",VLOOKUP(D4709,'Műszaki adattábla'!F:O,10,0)),0))</f>
        <v/>
      </c>
      <c r="H4709" s="29" t="str">
        <f>IF(D4709="","",VLOOKUP(D4709,'Műszaki adattábla'!F:P,11,0))</f>
        <v/>
      </c>
      <c r="I4709" s="30"/>
      <c r="J4709" s="30"/>
      <c r="K4709" s="31" t="str">
        <f>IF(D4709="","",ROUND(((F4709*I4709*'Műszaki adattábla'!$C$7/'Műszaki adattábla'!$C$8)+(G4709*I4709)+(H4709*I4709))/12*'Műszaki adattábla'!T4700,0))</f>
        <v/>
      </c>
      <c r="L4709" s="32" t="str">
        <f t="shared" si="155"/>
        <v/>
      </c>
    </row>
    <row r="4710" spans="2:12" ht="14.4" thickBot="1" x14ac:dyDescent="0.3">
      <c r="B4710" s="28" t="str">
        <f t="shared" si="154"/>
        <v/>
      </c>
      <c r="C4710" s="167" t="str">
        <f>IF(D4710="","",VLOOKUP(D4710,'Műszaki adattábla'!F:G,2,0))</f>
        <v/>
      </c>
      <c r="D4710" s="168" t="str">
        <f>IF('Műszaki adattábla'!F4701="","",'Műszaki adattábla'!F4701)</f>
        <v/>
      </c>
      <c r="E4710" s="169" t="str">
        <f>IF(D4710="","",VLOOKUP(D4710,'Műszaki adattábla'!F:R,13,0))</f>
        <v/>
      </c>
      <c r="F4710" s="29" t="str">
        <f>IF(D4710="","",VLOOKUP(D4710,'Műszaki adattábla'!F:M,8,0))</f>
        <v/>
      </c>
      <c r="G4710" s="29" t="str">
        <f>IF(D4710="","",IF('Műszaki adattábla'!L4701="20-99",IF('Műszaki adattábla'!O4701="","Nem adott meg lekötött teljesítményt",VLOOKUP(D4710,'Műszaki adattábla'!F:O,10,0)),0))</f>
        <v/>
      </c>
      <c r="H4710" s="29" t="str">
        <f>IF(D4710="","",VLOOKUP(D4710,'Műszaki adattábla'!F:P,11,0))</f>
        <v/>
      </c>
      <c r="I4710" s="30"/>
      <c r="J4710" s="30"/>
      <c r="K4710" s="31" t="str">
        <f>IF(D4710="","",ROUND(((F4710*I4710*'Műszaki adattábla'!$C$7/'Műszaki adattábla'!$C$8)+(G4710*I4710)+(H4710*I4710))/12*'Műszaki adattábla'!T4701,0))</f>
        <v/>
      </c>
      <c r="L4710" s="32" t="str">
        <f t="shared" si="155"/>
        <v/>
      </c>
    </row>
    <row r="4711" spans="2:12" ht="14.4" thickBot="1" x14ac:dyDescent="0.3">
      <c r="B4711" s="28" t="str">
        <f t="shared" si="154"/>
        <v/>
      </c>
      <c r="C4711" s="167" t="str">
        <f>IF(D4711="","",VLOOKUP(D4711,'Műszaki adattábla'!F:G,2,0))</f>
        <v/>
      </c>
      <c r="D4711" s="168" t="str">
        <f>IF('Műszaki adattábla'!F4702="","",'Műszaki adattábla'!F4702)</f>
        <v/>
      </c>
      <c r="E4711" s="169" t="str">
        <f>IF(D4711="","",VLOOKUP(D4711,'Műszaki adattábla'!F:R,13,0))</f>
        <v/>
      </c>
      <c r="F4711" s="29" t="str">
        <f>IF(D4711="","",VLOOKUP(D4711,'Műszaki adattábla'!F:M,8,0))</f>
        <v/>
      </c>
      <c r="G4711" s="29" t="str">
        <f>IF(D4711="","",IF('Műszaki adattábla'!L4702="20-99",IF('Műszaki adattábla'!O4702="","Nem adott meg lekötött teljesítményt",VLOOKUP(D4711,'Műszaki adattábla'!F:O,10,0)),0))</f>
        <v/>
      </c>
      <c r="H4711" s="29" t="str">
        <f>IF(D4711="","",VLOOKUP(D4711,'Műszaki adattábla'!F:P,11,0))</f>
        <v/>
      </c>
      <c r="I4711" s="30"/>
      <c r="J4711" s="30"/>
      <c r="K4711" s="31" t="str">
        <f>IF(D4711="","",ROUND(((F4711*I4711*'Műszaki adattábla'!$C$7/'Műszaki adattábla'!$C$8)+(G4711*I4711)+(H4711*I4711))/12*'Műszaki adattábla'!T4702,0))</f>
        <v/>
      </c>
      <c r="L4711" s="32" t="str">
        <f t="shared" si="155"/>
        <v/>
      </c>
    </row>
    <row r="4712" spans="2:12" ht="14.4" thickBot="1" x14ac:dyDescent="0.3">
      <c r="B4712" s="28" t="str">
        <f t="shared" si="154"/>
        <v/>
      </c>
      <c r="C4712" s="167" t="str">
        <f>IF(D4712="","",VLOOKUP(D4712,'Műszaki adattábla'!F:G,2,0))</f>
        <v/>
      </c>
      <c r="D4712" s="168" t="str">
        <f>IF('Műszaki adattábla'!F4703="","",'Műszaki adattábla'!F4703)</f>
        <v/>
      </c>
      <c r="E4712" s="169" t="str">
        <f>IF(D4712="","",VLOOKUP(D4712,'Műszaki adattábla'!F:R,13,0))</f>
        <v/>
      </c>
      <c r="F4712" s="29" t="str">
        <f>IF(D4712="","",VLOOKUP(D4712,'Műszaki adattábla'!F:M,8,0))</f>
        <v/>
      </c>
      <c r="G4712" s="29" t="str">
        <f>IF(D4712="","",IF('Műszaki adattábla'!L4703="20-99",IF('Műszaki adattábla'!O4703="","Nem adott meg lekötött teljesítményt",VLOOKUP(D4712,'Műszaki adattábla'!F:O,10,0)),0))</f>
        <v/>
      </c>
      <c r="H4712" s="29" t="str">
        <f>IF(D4712="","",VLOOKUP(D4712,'Műszaki adattábla'!F:P,11,0))</f>
        <v/>
      </c>
      <c r="I4712" s="30"/>
      <c r="J4712" s="30"/>
      <c r="K4712" s="31" t="str">
        <f>IF(D4712="","",ROUND(((F4712*I4712*'Műszaki adattábla'!$C$7/'Műszaki adattábla'!$C$8)+(G4712*I4712)+(H4712*I4712))/12*'Műszaki adattábla'!T4703,0))</f>
        <v/>
      </c>
      <c r="L4712" s="32" t="str">
        <f t="shared" si="155"/>
        <v/>
      </c>
    </row>
    <row r="4713" spans="2:12" ht="14.4" thickBot="1" x14ac:dyDescent="0.3">
      <c r="B4713" s="28" t="str">
        <f t="shared" si="154"/>
        <v/>
      </c>
      <c r="C4713" s="167" t="str">
        <f>IF(D4713="","",VLOOKUP(D4713,'Műszaki adattábla'!F:G,2,0))</f>
        <v/>
      </c>
      <c r="D4713" s="168" t="str">
        <f>IF('Műszaki adattábla'!F4704="","",'Műszaki adattábla'!F4704)</f>
        <v/>
      </c>
      <c r="E4713" s="169" t="str">
        <f>IF(D4713="","",VLOOKUP(D4713,'Műszaki adattábla'!F:R,13,0))</f>
        <v/>
      </c>
      <c r="F4713" s="29" t="str">
        <f>IF(D4713="","",VLOOKUP(D4713,'Műszaki adattábla'!F:M,8,0))</f>
        <v/>
      </c>
      <c r="G4713" s="29" t="str">
        <f>IF(D4713="","",IF('Műszaki adattábla'!L4704="20-99",IF('Műszaki adattábla'!O4704="","Nem adott meg lekötött teljesítményt",VLOOKUP(D4713,'Műszaki adattábla'!F:O,10,0)),0))</f>
        <v/>
      </c>
      <c r="H4713" s="29" t="str">
        <f>IF(D4713="","",VLOOKUP(D4713,'Műszaki adattábla'!F:P,11,0))</f>
        <v/>
      </c>
      <c r="I4713" s="30"/>
      <c r="J4713" s="30"/>
      <c r="K4713" s="31" t="str">
        <f>IF(D4713="","",ROUND(((F4713*I4713*'Műszaki adattábla'!$C$7/'Műszaki adattábla'!$C$8)+(G4713*I4713)+(H4713*I4713))/12*'Műszaki adattábla'!T4704,0))</f>
        <v/>
      </c>
      <c r="L4713" s="32" t="str">
        <f t="shared" si="155"/>
        <v/>
      </c>
    </row>
    <row r="4714" spans="2:12" ht="14.4" thickBot="1" x14ac:dyDescent="0.3">
      <c r="B4714" s="28" t="str">
        <f t="shared" si="154"/>
        <v/>
      </c>
      <c r="C4714" s="167" t="str">
        <f>IF(D4714="","",VLOOKUP(D4714,'Műszaki adattábla'!F:G,2,0))</f>
        <v/>
      </c>
      <c r="D4714" s="168" t="str">
        <f>IF('Műszaki adattábla'!F4705="","",'Műszaki adattábla'!F4705)</f>
        <v/>
      </c>
      <c r="E4714" s="169" t="str">
        <f>IF(D4714="","",VLOOKUP(D4714,'Műszaki adattábla'!F:R,13,0))</f>
        <v/>
      </c>
      <c r="F4714" s="29" t="str">
        <f>IF(D4714="","",VLOOKUP(D4714,'Műszaki adattábla'!F:M,8,0))</f>
        <v/>
      </c>
      <c r="G4714" s="29" t="str">
        <f>IF(D4714="","",IF('Műszaki adattábla'!L4705="20-99",IF('Műszaki adattábla'!O4705="","Nem adott meg lekötött teljesítményt",VLOOKUP(D4714,'Műszaki adattábla'!F:O,10,0)),0))</f>
        <v/>
      </c>
      <c r="H4714" s="29" t="str">
        <f>IF(D4714="","",VLOOKUP(D4714,'Műszaki adattábla'!F:P,11,0))</f>
        <v/>
      </c>
      <c r="I4714" s="30"/>
      <c r="J4714" s="30"/>
      <c r="K4714" s="31" t="str">
        <f>IF(D4714="","",ROUND(((F4714*I4714*'Műszaki adattábla'!$C$7/'Műszaki adattábla'!$C$8)+(G4714*I4714)+(H4714*I4714))/12*'Műszaki adattábla'!T4705,0))</f>
        <v/>
      </c>
      <c r="L4714" s="32" t="str">
        <f t="shared" si="155"/>
        <v/>
      </c>
    </row>
    <row r="4715" spans="2:12" ht="14.4" thickBot="1" x14ac:dyDescent="0.3">
      <c r="B4715" s="28" t="str">
        <f t="shared" si="154"/>
        <v/>
      </c>
      <c r="C4715" s="167" t="str">
        <f>IF(D4715="","",VLOOKUP(D4715,'Műszaki adattábla'!F:G,2,0))</f>
        <v/>
      </c>
      <c r="D4715" s="168" t="str">
        <f>IF('Műszaki adattábla'!F4706="","",'Műszaki adattábla'!F4706)</f>
        <v/>
      </c>
      <c r="E4715" s="169" t="str">
        <f>IF(D4715="","",VLOOKUP(D4715,'Műszaki adattábla'!F:R,13,0))</f>
        <v/>
      </c>
      <c r="F4715" s="29" t="str">
        <f>IF(D4715="","",VLOOKUP(D4715,'Műszaki adattábla'!F:M,8,0))</f>
        <v/>
      </c>
      <c r="G4715" s="29" t="str">
        <f>IF(D4715="","",IF('Műszaki adattábla'!L4706="20-99",IF('Műszaki adattábla'!O4706="","Nem adott meg lekötött teljesítményt",VLOOKUP(D4715,'Műszaki adattábla'!F:O,10,0)),0))</f>
        <v/>
      </c>
      <c r="H4715" s="29" t="str">
        <f>IF(D4715="","",VLOOKUP(D4715,'Műszaki adattábla'!F:P,11,0))</f>
        <v/>
      </c>
      <c r="I4715" s="30"/>
      <c r="J4715" s="30"/>
      <c r="K4715" s="31" t="str">
        <f>IF(D4715="","",ROUND(((F4715*I4715*'Műszaki adattábla'!$C$7/'Műszaki adattábla'!$C$8)+(G4715*I4715)+(H4715*I4715))/12*'Műszaki adattábla'!T4706,0))</f>
        <v/>
      </c>
      <c r="L4715" s="32" t="str">
        <f t="shared" si="155"/>
        <v/>
      </c>
    </row>
    <row r="4716" spans="2:12" ht="14.4" thickBot="1" x14ac:dyDescent="0.3">
      <c r="B4716" s="28" t="str">
        <f t="shared" si="154"/>
        <v/>
      </c>
      <c r="C4716" s="167" t="str">
        <f>IF(D4716="","",VLOOKUP(D4716,'Műszaki adattábla'!F:G,2,0))</f>
        <v/>
      </c>
      <c r="D4716" s="168" t="str">
        <f>IF('Műszaki adattábla'!F4707="","",'Műszaki adattábla'!F4707)</f>
        <v/>
      </c>
      <c r="E4716" s="169" t="str">
        <f>IF(D4716="","",VLOOKUP(D4716,'Műszaki adattábla'!F:R,13,0))</f>
        <v/>
      </c>
      <c r="F4716" s="29" t="str">
        <f>IF(D4716="","",VLOOKUP(D4716,'Műszaki adattábla'!F:M,8,0))</f>
        <v/>
      </c>
      <c r="G4716" s="29" t="str">
        <f>IF(D4716="","",IF('Műszaki adattábla'!L4707="20-99",IF('Műszaki adattábla'!O4707="","Nem adott meg lekötött teljesítményt",VLOOKUP(D4716,'Műszaki adattábla'!F:O,10,0)),0))</f>
        <v/>
      </c>
      <c r="H4716" s="29" t="str">
        <f>IF(D4716="","",VLOOKUP(D4716,'Műszaki adattábla'!F:P,11,0))</f>
        <v/>
      </c>
      <c r="I4716" s="30"/>
      <c r="J4716" s="30"/>
      <c r="K4716" s="31" t="str">
        <f>IF(D4716="","",ROUND(((F4716*I4716*'Műszaki adattábla'!$C$7/'Műszaki adattábla'!$C$8)+(G4716*I4716)+(H4716*I4716))/12*'Műszaki adattábla'!T4707,0))</f>
        <v/>
      </c>
      <c r="L4716" s="32" t="str">
        <f t="shared" si="155"/>
        <v/>
      </c>
    </row>
    <row r="4717" spans="2:12" ht="14.4" thickBot="1" x14ac:dyDescent="0.3">
      <c r="B4717" s="28" t="str">
        <f t="shared" si="154"/>
        <v/>
      </c>
      <c r="C4717" s="167" t="str">
        <f>IF(D4717="","",VLOOKUP(D4717,'Műszaki adattábla'!F:G,2,0))</f>
        <v/>
      </c>
      <c r="D4717" s="168" t="str">
        <f>IF('Műszaki adattábla'!F4708="","",'Műszaki adattábla'!F4708)</f>
        <v/>
      </c>
      <c r="E4717" s="169" t="str">
        <f>IF(D4717="","",VLOOKUP(D4717,'Műszaki adattábla'!F:R,13,0))</f>
        <v/>
      </c>
      <c r="F4717" s="29" t="str">
        <f>IF(D4717="","",VLOOKUP(D4717,'Műszaki adattábla'!F:M,8,0))</f>
        <v/>
      </c>
      <c r="G4717" s="29" t="str">
        <f>IF(D4717="","",IF('Műszaki adattábla'!L4708="20-99",IF('Műszaki adattábla'!O4708="","Nem adott meg lekötött teljesítményt",VLOOKUP(D4717,'Műszaki adattábla'!F:O,10,0)),0))</f>
        <v/>
      </c>
      <c r="H4717" s="29" t="str">
        <f>IF(D4717="","",VLOOKUP(D4717,'Műszaki adattábla'!F:P,11,0))</f>
        <v/>
      </c>
      <c r="I4717" s="30"/>
      <c r="J4717" s="30"/>
      <c r="K4717" s="31" t="str">
        <f>IF(D4717="","",ROUND(((F4717*I4717*'Műszaki adattábla'!$C$7/'Műszaki adattábla'!$C$8)+(G4717*I4717)+(H4717*I4717))/12*'Műszaki adattábla'!T4708,0))</f>
        <v/>
      </c>
      <c r="L4717" s="32" t="str">
        <f t="shared" si="155"/>
        <v/>
      </c>
    </row>
    <row r="4718" spans="2:12" ht="14.4" thickBot="1" x14ac:dyDescent="0.3">
      <c r="B4718" s="28" t="str">
        <f t="shared" si="154"/>
        <v/>
      </c>
      <c r="C4718" s="167" t="str">
        <f>IF(D4718="","",VLOOKUP(D4718,'Műszaki adattábla'!F:G,2,0))</f>
        <v/>
      </c>
      <c r="D4718" s="168" t="str">
        <f>IF('Műszaki adattábla'!F4709="","",'Műszaki adattábla'!F4709)</f>
        <v/>
      </c>
      <c r="E4718" s="169" t="str">
        <f>IF(D4718="","",VLOOKUP(D4718,'Műszaki adattábla'!F:R,13,0))</f>
        <v/>
      </c>
      <c r="F4718" s="29" t="str">
        <f>IF(D4718="","",VLOOKUP(D4718,'Műszaki adattábla'!F:M,8,0))</f>
        <v/>
      </c>
      <c r="G4718" s="29" t="str">
        <f>IF(D4718="","",IF('Műszaki adattábla'!L4709="20-99",IF('Műszaki adattábla'!O4709="","Nem adott meg lekötött teljesítményt",VLOOKUP(D4718,'Műszaki adattábla'!F:O,10,0)),0))</f>
        <v/>
      </c>
      <c r="H4718" s="29" t="str">
        <f>IF(D4718="","",VLOOKUP(D4718,'Műszaki adattábla'!F:P,11,0))</f>
        <v/>
      </c>
      <c r="I4718" s="30"/>
      <c r="J4718" s="30"/>
      <c r="K4718" s="31" t="str">
        <f>IF(D4718="","",ROUND(((F4718*I4718*'Műszaki adattábla'!$C$7/'Műszaki adattábla'!$C$8)+(G4718*I4718)+(H4718*I4718))/12*'Műszaki adattábla'!T4709,0))</f>
        <v/>
      </c>
      <c r="L4718" s="32" t="str">
        <f t="shared" si="155"/>
        <v/>
      </c>
    </row>
    <row r="4719" spans="2:12" ht="14.4" thickBot="1" x14ac:dyDescent="0.3">
      <c r="B4719" s="28" t="str">
        <f t="shared" si="154"/>
        <v/>
      </c>
      <c r="C4719" s="167" t="str">
        <f>IF(D4719="","",VLOOKUP(D4719,'Műszaki adattábla'!F:G,2,0))</f>
        <v/>
      </c>
      <c r="D4719" s="168" t="str">
        <f>IF('Műszaki adattábla'!F4710="","",'Műszaki adattábla'!F4710)</f>
        <v/>
      </c>
      <c r="E4719" s="169" t="str">
        <f>IF(D4719="","",VLOOKUP(D4719,'Műszaki adattábla'!F:R,13,0))</f>
        <v/>
      </c>
      <c r="F4719" s="29" t="str">
        <f>IF(D4719="","",VLOOKUP(D4719,'Műszaki adattábla'!F:M,8,0))</f>
        <v/>
      </c>
      <c r="G4719" s="29" t="str">
        <f>IF(D4719="","",IF('Műszaki adattábla'!L4710="20-99",IF('Műszaki adattábla'!O4710="","Nem adott meg lekötött teljesítményt",VLOOKUP(D4719,'Műszaki adattábla'!F:O,10,0)),0))</f>
        <v/>
      </c>
      <c r="H4719" s="29" t="str">
        <f>IF(D4719="","",VLOOKUP(D4719,'Műszaki adattábla'!F:P,11,0))</f>
        <v/>
      </c>
      <c r="I4719" s="30"/>
      <c r="J4719" s="30"/>
      <c r="K4719" s="31" t="str">
        <f>IF(D4719="","",ROUND(((F4719*I4719*'Műszaki adattábla'!$C$7/'Műszaki adattábla'!$C$8)+(G4719*I4719)+(H4719*I4719))/12*'Műszaki adattábla'!T4710,0))</f>
        <v/>
      </c>
      <c r="L4719" s="32" t="str">
        <f t="shared" si="155"/>
        <v/>
      </c>
    </row>
    <row r="4720" spans="2:12" ht="14.4" thickBot="1" x14ac:dyDescent="0.3">
      <c r="B4720" s="28" t="str">
        <f t="shared" si="154"/>
        <v/>
      </c>
      <c r="C4720" s="167" t="str">
        <f>IF(D4720="","",VLOOKUP(D4720,'Műszaki adattábla'!F:G,2,0))</f>
        <v/>
      </c>
      <c r="D4720" s="168" t="str">
        <f>IF('Műszaki adattábla'!F4711="","",'Műszaki adattábla'!F4711)</f>
        <v/>
      </c>
      <c r="E4720" s="169" t="str">
        <f>IF(D4720="","",VLOOKUP(D4720,'Műszaki adattábla'!F:R,13,0))</f>
        <v/>
      </c>
      <c r="F4720" s="29" t="str">
        <f>IF(D4720="","",VLOOKUP(D4720,'Műszaki adattábla'!F:M,8,0))</f>
        <v/>
      </c>
      <c r="G4720" s="29" t="str">
        <f>IF(D4720="","",IF('Műszaki adattábla'!L4711="20-99",IF('Műszaki adattábla'!O4711="","Nem adott meg lekötött teljesítményt",VLOOKUP(D4720,'Műszaki adattábla'!F:O,10,0)),0))</f>
        <v/>
      </c>
      <c r="H4720" s="29" t="str">
        <f>IF(D4720="","",VLOOKUP(D4720,'Műszaki adattábla'!F:P,11,0))</f>
        <v/>
      </c>
      <c r="I4720" s="30"/>
      <c r="J4720" s="30"/>
      <c r="K4720" s="31" t="str">
        <f>IF(D4720="","",ROUND(((F4720*I4720*'Műszaki adattábla'!$C$7/'Műszaki adattábla'!$C$8)+(G4720*I4720)+(H4720*I4720))/12*'Műszaki adattábla'!T4711,0))</f>
        <v/>
      </c>
      <c r="L4720" s="32" t="str">
        <f t="shared" si="155"/>
        <v/>
      </c>
    </row>
    <row r="4721" spans="2:12" ht="14.4" thickBot="1" x14ac:dyDescent="0.3">
      <c r="B4721" s="28" t="str">
        <f t="shared" si="154"/>
        <v/>
      </c>
      <c r="C4721" s="167" t="str">
        <f>IF(D4721="","",VLOOKUP(D4721,'Műszaki adattábla'!F:G,2,0))</f>
        <v/>
      </c>
      <c r="D4721" s="168" t="str">
        <f>IF('Műszaki adattábla'!F4712="","",'Műszaki adattábla'!F4712)</f>
        <v/>
      </c>
      <c r="E4721" s="169" t="str">
        <f>IF(D4721="","",VLOOKUP(D4721,'Műszaki adattábla'!F:R,13,0))</f>
        <v/>
      </c>
      <c r="F4721" s="29" t="str">
        <f>IF(D4721="","",VLOOKUP(D4721,'Műszaki adattábla'!F:M,8,0))</f>
        <v/>
      </c>
      <c r="G4721" s="29" t="str">
        <f>IF(D4721="","",IF('Műszaki adattábla'!L4712="20-99",IF('Műszaki adattábla'!O4712="","Nem adott meg lekötött teljesítményt",VLOOKUP(D4721,'Műszaki adattábla'!F:O,10,0)),0))</f>
        <v/>
      </c>
      <c r="H4721" s="29" t="str">
        <f>IF(D4721="","",VLOOKUP(D4721,'Műszaki adattábla'!F:P,11,0))</f>
        <v/>
      </c>
      <c r="I4721" s="30"/>
      <c r="J4721" s="30"/>
      <c r="K4721" s="31" t="str">
        <f>IF(D4721="","",ROUND(((F4721*I4721*'Műszaki adattábla'!$C$7/'Műszaki adattábla'!$C$8)+(G4721*I4721)+(H4721*I4721))/12*'Műszaki adattábla'!T4712,0))</f>
        <v/>
      </c>
      <c r="L4721" s="32" t="str">
        <f t="shared" si="155"/>
        <v/>
      </c>
    </row>
    <row r="4722" spans="2:12" ht="14.4" thickBot="1" x14ac:dyDescent="0.3">
      <c r="B4722" s="28" t="str">
        <f t="shared" si="154"/>
        <v/>
      </c>
      <c r="C4722" s="167" t="str">
        <f>IF(D4722="","",VLOOKUP(D4722,'Műszaki adattábla'!F:G,2,0))</f>
        <v/>
      </c>
      <c r="D4722" s="168" t="str">
        <f>IF('Műszaki adattábla'!F4713="","",'Műszaki adattábla'!F4713)</f>
        <v/>
      </c>
      <c r="E4722" s="169" t="str">
        <f>IF(D4722="","",VLOOKUP(D4722,'Műszaki adattábla'!F:R,13,0))</f>
        <v/>
      </c>
      <c r="F4722" s="29" t="str">
        <f>IF(D4722="","",VLOOKUP(D4722,'Műszaki adattábla'!F:M,8,0))</f>
        <v/>
      </c>
      <c r="G4722" s="29" t="str">
        <f>IF(D4722="","",IF('Műszaki adattábla'!L4713="20-99",IF('Műszaki adattábla'!O4713="","Nem adott meg lekötött teljesítményt",VLOOKUP(D4722,'Műszaki adattábla'!F:O,10,0)),0))</f>
        <v/>
      </c>
      <c r="H4722" s="29" t="str">
        <f>IF(D4722="","",VLOOKUP(D4722,'Műszaki adattábla'!F:P,11,0))</f>
        <v/>
      </c>
      <c r="I4722" s="30"/>
      <c r="J4722" s="30"/>
      <c r="K4722" s="31" t="str">
        <f>IF(D4722="","",ROUND(((F4722*I4722*'Műszaki adattábla'!$C$7/'Műszaki adattábla'!$C$8)+(G4722*I4722)+(H4722*I4722))/12*'Műszaki adattábla'!T4713,0))</f>
        <v/>
      </c>
      <c r="L4722" s="32" t="str">
        <f t="shared" si="155"/>
        <v/>
      </c>
    </row>
    <row r="4723" spans="2:12" ht="14.4" thickBot="1" x14ac:dyDescent="0.3">
      <c r="B4723" s="28" t="str">
        <f t="shared" si="154"/>
        <v/>
      </c>
      <c r="C4723" s="167" t="str">
        <f>IF(D4723="","",VLOOKUP(D4723,'Műszaki adattábla'!F:G,2,0))</f>
        <v/>
      </c>
      <c r="D4723" s="168" t="str">
        <f>IF('Műszaki adattábla'!F4714="","",'Műszaki adattábla'!F4714)</f>
        <v/>
      </c>
      <c r="E4723" s="169" t="str">
        <f>IF(D4723="","",VLOOKUP(D4723,'Műszaki adattábla'!F:R,13,0))</f>
        <v/>
      </c>
      <c r="F4723" s="29" t="str">
        <f>IF(D4723="","",VLOOKUP(D4723,'Műszaki adattábla'!F:M,8,0))</f>
        <v/>
      </c>
      <c r="G4723" s="29" t="str">
        <f>IF(D4723="","",IF('Műszaki adattábla'!L4714="20-99",IF('Műszaki adattábla'!O4714="","Nem adott meg lekötött teljesítményt",VLOOKUP(D4723,'Műszaki adattábla'!F:O,10,0)),0))</f>
        <v/>
      </c>
      <c r="H4723" s="29" t="str">
        <f>IF(D4723="","",VLOOKUP(D4723,'Műszaki adattábla'!F:P,11,0))</f>
        <v/>
      </c>
      <c r="I4723" s="30"/>
      <c r="J4723" s="30"/>
      <c r="K4723" s="31" t="str">
        <f>IF(D4723="","",ROUND(((F4723*I4723*'Műszaki adattábla'!$C$7/'Műszaki adattábla'!$C$8)+(G4723*I4723)+(H4723*I4723))/12*'Műszaki adattábla'!T4714,0))</f>
        <v/>
      </c>
      <c r="L4723" s="32" t="str">
        <f t="shared" si="155"/>
        <v/>
      </c>
    </row>
    <row r="4724" spans="2:12" ht="14.4" thickBot="1" x14ac:dyDescent="0.3">
      <c r="B4724" s="28" t="str">
        <f t="shared" si="154"/>
        <v/>
      </c>
      <c r="C4724" s="167" t="str">
        <f>IF(D4724="","",VLOOKUP(D4724,'Műszaki adattábla'!F:G,2,0))</f>
        <v/>
      </c>
      <c r="D4724" s="168" t="str">
        <f>IF('Műszaki adattábla'!F4715="","",'Műszaki adattábla'!F4715)</f>
        <v/>
      </c>
      <c r="E4724" s="169" t="str">
        <f>IF(D4724="","",VLOOKUP(D4724,'Műszaki adattábla'!F:R,13,0))</f>
        <v/>
      </c>
      <c r="F4724" s="29" t="str">
        <f>IF(D4724="","",VLOOKUP(D4724,'Műszaki adattábla'!F:M,8,0))</f>
        <v/>
      </c>
      <c r="G4724" s="29" t="str">
        <f>IF(D4724="","",IF('Műszaki adattábla'!L4715="20-99",IF('Műszaki adattábla'!O4715="","Nem adott meg lekötött teljesítményt",VLOOKUP(D4724,'Műszaki adattábla'!F:O,10,0)),0))</f>
        <v/>
      </c>
      <c r="H4724" s="29" t="str">
        <f>IF(D4724="","",VLOOKUP(D4724,'Műszaki adattábla'!F:P,11,0))</f>
        <v/>
      </c>
      <c r="I4724" s="30"/>
      <c r="J4724" s="30"/>
      <c r="K4724" s="31" t="str">
        <f>IF(D4724="","",ROUND(((F4724*I4724*'Műszaki adattábla'!$C$7/'Műszaki adattábla'!$C$8)+(G4724*I4724)+(H4724*I4724))/12*'Műszaki adattábla'!T4715,0))</f>
        <v/>
      </c>
      <c r="L4724" s="32" t="str">
        <f t="shared" si="155"/>
        <v/>
      </c>
    </row>
    <row r="4725" spans="2:12" ht="14.4" thickBot="1" x14ac:dyDescent="0.3">
      <c r="B4725" s="28" t="str">
        <f t="shared" si="154"/>
        <v/>
      </c>
      <c r="C4725" s="167" t="str">
        <f>IF(D4725="","",VLOOKUP(D4725,'Műszaki adattábla'!F:G,2,0))</f>
        <v/>
      </c>
      <c r="D4725" s="168" t="str">
        <f>IF('Műszaki adattábla'!F4716="","",'Műszaki adattábla'!F4716)</f>
        <v/>
      </c>
      <c r="E4725" s="169" t="str">
        <f>IF(D4725="","",VLOOKUP(D4725,'Műszaki adattábla'!F:R,13,0))</f>
        <v/>
      </c>
      <c r="F4725" s="29" t="str">
        <f>IF(D4725="","",VLOOKUP(D4725,'Műszaki adattábla'!F:M,8,0))</f>
        <v/>
      </c>
      <c r="G4725" s="29" t="str">
        <f>IF(D4725="","",IF('Műszaki adattábla'!L4716="20-99",IF('Műszaki adattábla'!O4716="","Nem adott meg lekötött teljesítményt",VLOOKUP(D4725,'Műszaki adattábla'!F:O,10,0)),0))</f>
        <v/>
      </c>
      <c r="H4725" s="29" t="str">
        <f>IF(D4725="","",VLOOKUP(D4725,'Műszaki adattábla'!F:P,11,0))</f>
        <v/>
      </c>
      <c r="I4725" s="30"/>
      <c r="J4725" s="30"/>
      <c r="K4725" s="31" t="str">
        <f>IF(D4725="","",ROUND(((F4725*I4725*'Műszaki adattábla'!$C$7/'Műszaki adattábla'!$C$8)+(G4725*I4725)+(H4725*I4725))/12*'Műszaki adattábla'!T4716,0))</f>
        <v/>
      </c>
      <c r="L4725" s="32" t="str">
        <f t="shared" si="155"/>
        <v/>
      </c>
    </row>
    <row r="4726" spans="2:12" ht="14.4" thickBot="1" x14ac:dyDescent="0.3">
      <c r="B4726" s="28" t="str">
        <f t="shared" si="154"/>
        <v/>
      </c>
      <c r="C4726" s="167" t="str">
        <f>IF(D4726="","",VLOOKUP(D4726,'Műszaki adattábla'!F:G,2,0))</f>
        <v/>
      </c>
      <c r="D4726" s="168" t="str">
        <f>IF('Műszaki adattábla'!F4717="","",'Műszaki adattábla'!F4717)</f>
        <v/>
      </c>
      <c r="E4726" s="169" t="str">
        <f>IF(D4726="","",VLOOKUP(D4726,'Műszaki adattábla'!F:R,13,0))</f>
        <v/>
      </c>
      <c r="F4726" s="29" t="str">
        <f>IF(D4726="","",VLOOKUP(D4726,'Műszaki adattábla'!F:M,8,0))</f>
        <v/>
      </c>
      <c r="G4726" s="29" t="str">
        <f>IF(D4726="","",IF('Műszaki adattábla'!L4717="20-99",IF('Műszaki adattábla'!O4717="","Nem adott meg lekötött teljesítményt",VLOOKUP(D4726,'Műszaki adattábla'!F:O,10,0)),0))</f>
        <v/>
      </c>
      <c r="H4726" s="29" t="str">
        <f>IF(D4726="","",VLOOKUP(D4726,'Műszaki adattábla'!F:P,11,0))</f>
        <v/>
      </c>
      <c r="I4726" s="30"/>
      <c r="J4726" s="30"/>
      <c r="K4726" s="31" t="str">
        <f>IF(D4726="","",ROUND(((F4726*I4726*'Műszaki adattábla'!$C$7/'Műszaki adattábla'!$C$8)+(G4726*I4726)+(H4726*I4726))/12*'Műszaki adattábla'!T4717,0))</f>
        <v/>
      </c>
      <c r="L4726" s="32" t="str">
        <f t="shared" si="155"/>
        <v/>
      </c>
    </row>
    <row r="4727" spans="2:12" ht="14.4" thickBot="1" x14ac:dyDescent="0.3">
      <c r="B4727" s="28" t="str">
        <f t="shared" si="154"/>
        <v/>
      </c>
      <c r="C4727" s="167" t="str">
        <f>IF(D4727="","",VLOOKUP(D4727,'Műszaki adattábla'!F:G,2,0))</f>
        <v/>
      </c>
      <c r="D4727" s="168" t="str">
        <f>IF('Műszaki adattábla'!F4718="","",'Műszaki adattábla'!F4718)</f>
        <v/>
      </c>
      <c r="E4727" s="169" t="str">
        <f>IF(D4727="","",VLOOKUP(D4727,'Műszaki adattábla'!F:R,13,0))</f>
        <v/>
      </c>
      <c r="F4727" s="29" t="str">
        <f>IF(D4727="","",VLOOKUP(D4727,'Műszaki adattábla'!F:M,8,0))</f>
        <v/>
      </c>
      <c r="G4727" s="29" t="str">
        <f>IF(D4727="","",IF('Műszaki adattábla'!L4718="20-99",IF('Műszaki adattábla'!O4718="","Nem adott meg lekötött teljesítményt",VLOOKUP(D4727,'Műszaki adattábla'!F:O,10,0)),0))</f>
        <v/>
      </c>
      <c r="H4727" s="29" t="str">
        <f>IF(D4727="","",VLOOKUP(D4727,'Műszaki adattábla'!F:P,11,0))</f>
        <v/>
      </c>
      <c r="I4727" s="30"/>
      <c r="J4727" s="30"/>
      <c r="K4727" s="31" t="str">
        <f>IF(D4727="","",ROUND(((F4727*I4727*'Műszaki adattábla'!$C$7/'Műszaki adattábla'!$C$8)+(G4727*I4727)+(H4727*I4727))/12*'Műszaki adattábla'!T4718,0))</f>
        <v/>
      </c>
      <c r="L4727" s="32" t="str">
        <f t="shared" si="155"/>
        <v/>
      </c>
    </row>
    <row r="4728" spans="2:12" ht="14.4" thickBot="1" x14ac:dyDescent="0.3">
      <c r="B4728" s="28" t="str">
        <f t="shared" si="154"/>
        <v/>
      </c>
      <c r="C4728" s="167" t="str">
        <f>IF(D4728="","",VLOOKUP(D4728,'Műszaki adattábla'!F:G,2,0))</f>
        <v/>
      </c>
      <c r="D4728" s="168" t="str">
        <f>IF('Műszaki adattábla'!F4719="","",'Műszaki adattábla'!F4719)</f>
        <v/>
      </c>
      <c r="E4728" s="169" t="str">
        <f>IF(D4728="","",VLOOKUP(D4728,'Műszaki adattábla'!F:R,13,0))</f>
        <v/>
      </c>
      <c r="F4728" s="29" t="str">
        <f>IF(D4728="","",VLOOKUP(D4728,'Műszaki adattábla'!F:M,8,0))</f>
        <v/>
      </c>
      <c r="G4728" s="29" t="str">
        <f>IF(D4728="","",IF('Műszaki adattábla'!L4719="20-99",IF('Műszaki adattábla'!O4719="","Nem adott meg lekötött teljesítményt",VLOOKUP(D4728,'Műszaki adattábla'!F:O,10,0)),0))</f>
        <v/>
      </c>
      <c r="H4728" s="29" t="str">
        <f>IF(D4728="","",VLOOKUP(D4728,'Műszaki adattábla'!F:P,11,0))</f>
        <v/>
      </c>
      <c r="I4728" s="30"/>
      <c r="J4728" s="30"/>
      <c r="K4728" s="31" t="str">
        <f>IF(D4728="","",ROUND(((F4728*I4728*'Műszaki adattábla'!$C$7/'Műszaki adattábla'!$C$8)+(G4728*I4728)+(H4728*I4728))/12*'Műszaki adattábla'!T4719,0))</f>
        <v/>
      </c>
      <c r="L4728" s="32" t="str">
        <f t="shared" si="155"/>
        <v/>
      </c>
    </row>
    <row r="4729" spans="2:12" ht="14.4" thickBot="1" x14ac:dyDescent="0.3">
      <c r="B4729" s="28" t="str">
        <f t="shared" si="154"/>
        <v/>
      </c>
      <c r="C4729" s="167" t="str">
        <f>IF(D4729="","",VLOOKUP(D4729,'Műszaki adattábla'!F:G,2,0))</f>
        <v/>
      </c>
      <c r="D4729" s="168" t="str">
        <f>IF('Műszaki adattábla'!F4720="","",'Műszaki adattábla'!F4720)</f>
        <v/>
      </c>
      <c r="E4729" s="169" t="str">
        <f>IF(D4729="","",VLOOKUP(D4729,'Műszaki adattábla'!F:R,13,0))</f>
        <v/>
      </c>
      <c r="F4729" s="29" t="str">
        <f>IF(D4729="","",VLOOKUP(D4729,'Műszaki adattábla'!F:M,8,0))</f>
        <v/>
      </c>
      <c r="G4729" s="29" t="str">
        <f>IF(D4729="","",IF('Műszaki adattábla'!L4720="20-99",IF('Műszaki adattábla'!O4720="","Nem adott meg lekötött teljesítményt",VLOOKUP(D4729,'Műszaki adattábla'!F:O,10,0)),0))</f>
        <v/>
      </c>
      <c r="H4729" s="29" t="str">
        <f>IF(D4729="","",VLOOKUP(D4729,'Műszaki adattábla'!F:P,11,0))</f>
        <v/>
      </c>
      <c r="I4729" s="30"/>
      <c r="J4729" s="30"/>
      <c r="K4729" s="31" t="str">
        <f>IF(D4729="","",ROUND(((F4729*I4729*'Műszaki adattábla'!$C$7/'Műszaki adattábla'!$C$8)+(G4729*I4729)+(H4729*I4729))/12*'Műszaki adattábla'!T4720,0))</f>
        <v/>
      </c>
      <c r="L4729" s="32" t="str">
        <f t="shared" si="155"/>
        <v/>
      </c>
    </row>
    <row r="4730" spans="2:12" ht="14.4" thickBot="1" x14ac:dyDescent="0.3">
      <c r="B4730" s="28" t="str">
        <f t="shared" si="154"/>
        <v/>
      </c>
      <c r="C4730" s="167" t="str">
        <f>IF(D4730="","",VLOOKUP(D4730,'Műszaki adattábla'!F:G,2,0))</f>
        <v/>
      </c>
      <c r="D4730" s="168" t="str">
        <f>IF('Műszaki adattábla'!F4721="","",'Műszaki adattábla'!F4721)</f>
        <v/>
      </c>
      <c r="E4730" s="169" t="str">
        <f>IF(D4730="","",VLOOKUP(D4730,'Műszaki adattábla'!F:R,13,0))</f>
        <v/>
      </c>
      <c r="F4730" s="29" t="str">
        <f>IF(D4730="","",VLOOKUP(D4730,'Műszaki adattábla'!F:M,8,0))</f>
        <v/>
      </c>
      <c r="G4730" s="29" t="str">
        <f>IF(D4730="","",IF('Műszaki adattábla'!L4721="20-99",IF('Műszaki adattábla'!O4721="","Nem adott meg lekötött teljesítményt",VLOOKUP(D4730,'Műszaki adattábla'!F:O,10,0)),0))</f>
        <v/>
      </c>
      <c r="H4730" s="29" t="str">
        <f>IF(D4730="","",VLOOKUP(D4730,'Műszaki adattábla'!F:P,11,0))</f>
        <v/>
      </c>
      <c r="I4730" s="30"/>
      <c r="J4730" s="30"/>
      <c r="K4730" s="31" t="str">
        <f>IF(D4730="","",ROUND(((F4730*I4730*'Műszaki adattábla'!$C$7/'Műszaki adattábla'!$C$8)+(G4730*I4730)+(H4730*I4730))/12*'Műszaki adattábla'!T4721,0))</f>
        <v/>
      </c>
      <c r="L4730" s="32" t="str">
        <f t="shared" si="155"/>
        <v/>
      </c>
    </row>
    <row r="4731" spans="2:12" ht="14.4" thickBot="1" x14ac:dyDescent="0.3">
      <c r="B4731" s="28" t="str">
        <f t="shared" si="154"/>
        <v/>
      </c>
      <c r="C4731" s="167" t="str">
        <f>IF(D4731="","",VLOOKUP(D4731,'Műszaki adattábla'!F:G,2,0))</f>
        <v/>
      </c>
      <c r="D4731" s="168" t="str">
        <f>IF('Műszaki adattábla'!F4722="","",'Műszaki adattábla'!F4722)</f>
        <v/>
      </c>
      <c r="E4731" s="169" t="str">
        <f>IF(D4731="","",VLOOKUP(D4731,'Műszaki adattábla'!F:R,13,0))</f>
        <v/>
      </c>
      <c r="F4731" s="29" t="str">
        <f>IF(D4731="","",VLOOKUP(D4731,'Műszaki adattábla'!F:M,8,0))</f>
        <v/>
      </c>
      <c r="G4731" s="29" t="str">
        <f>IF(D4731="","",IF('Műszaki adattábla'!L4722="20-99",IF('Műszaki adattábla'!O4722="","Nem adott meg lekötött teljesítményt",VLOOKUP(D4731,'Műszaki adattábla'!F:O,10,0)),0))</f>
        <v/>
      </c>
      <c r="H4731" s="29" t="str">
        <f>IF(D4731="","",VLOOKUP(D4731,'Műszaki adattábla'!F:P,11,0))</f>
        <v/>
      </c>
      <c r="I4731" s="30"/>
      <c r="J4731" s="30"/>
      <c r="K4731" s="31" t="str">
        <f>IF(D4731="","",ROUND(((F4731*I4731*'Műszaki adattábla'!$C$7/'Műszaki adattábla'!$C$8)+(G4731*I4731)+(H4731*I4731))/12*'Műszaki adattábla'!T4722,0))</f>
        <v/>
      </c>
      <c r="L4731" s="32" t="str">
        <f t="shared" si="155"/>
        <v/>
      </c>
    </row>
    <row r="4732" spans="2:12" ht="14.4" thickBot="1" x14ac:dyDescent="0.3">
      <c r="B4732" s="28" t="str">
        <f t="shared" si="154"/>
        <v/>
      </c>
      <c r="C4732" s="167" t="str">
        <f>IF(D4732="","",VLOOKUP(D4732,'Műszaki adattábla'!F:G,2,0))</f>
        <v/>
      </c>
      <c r="D4732" s="168" t="str">
        <f>IF('Műszaki adattábla'!F4723="","",'Műszaki adattábla'!F4723)</f>
        <v/>
      </c>
      <c r="E4732" s="169" t="str">
        <f>IF(D4732="","",VLOOKUP(D4732,'Műszaki adattábla'!F:R,13,0))</f>
        <v/>
      </c>
      <c r="F4732" s="29" t="str">
        <f>IF(D4732="","",VLOOKUP(D4732,'Műszaki adattábla'!F:M,8,0))</f>
        <v/>
      </c>
      <c r="G4732" s="29" t="str">
        <f>IF(D4732="","",IF('Műszaki adattábla'!L4723="20-99",IF('Műszaki adattábla'!O4723="","Nem adott meg lekötött teljesítményt",VLOOKUP(D4732,'Műszaki adattábla'!F:O,10,0)),0))</f>
        <v/>
      </c>
      <c r="H4732" s="29" t="str">
        <f>IF(D4732="","",VLOOKUP(D4732,'Műszaki adattábla'!F:P,11,0))</f>
        <v/>
      </c>
      <c r="I4732" s="30"/>
      <c r="J4732" s="30"/>
      <c r="K4732" s="31" t="str">
        <f>IF(D4732="","",ROUND(((F4732*I4732*'Műszaki adattábla'!$C$7/'Műszaki adattábla'!$C$8)+(G4732*I4732)+(H4732*I4732))/12*'Műszaki adattábla'!T4723,0))</f>
        <v/>
      </c>
      <c r="L4732" s="32" t="str">
        <f t="shared" si="155"/>
        <v/>
      </c>
    </row>
    <row r="4733" spans="2:12" ht="14.4" thickBot="1" x14ac:dyDescent="0.3">
      <c r="B4733" s="28" t="str">
        <f t="shared" si="154"/>
        <v/>
      </c>
      <c r="C4733" s="167" t="str">
        <f>IF(D4733="","",VLOOKUP(D4733,'Műszaki adattábla'!F:G,2,0))</f>
        <v/>
      </c>
      <c r="D4733" s="168" t="str">
        <f>IF('Műszaki adattábla'!F4724="","",'Műszaki adattábla'!F4724)</f>
        <v/>
      </c>
      <c r="E4733" s="169" t="str">
        <f>IF(D4733="","",VLOOKUP(D4733,'Műszaki adattábla'!F:R,13,0))</f>
        <v/>
      </c>
      <c r="F4733" s="29" t="str">
        <f>IF(D4733="","",VLOOKUP(D4733,'Műszaki adattábla'!F:M,8,0))</f>
        <v/>
      </c>
      <c r="G4733" s="29" t="str">
        <f>IF(D4733="","",IF('Műszaki adattábla'!L4724="20-99",IF('Műszaki adattábla'!O4724="","Nem adott meg lekötött teljesítményt",VLOOKUP(D4733,'Műszaki adattábla'!F:O,10,0)),0))</f>
        <v/>
      </c>
      <c r="H4733" s="29" t="str">
        <f>IF(D4733="","",VLOOKUP(D4733,'Műszaki adattábla'!F:P,11,0))</f>
        <v/>
      </c>
      <c r="I4733" s="30"/>
      <c r="J4733" s="30"/>
      <c r="K4733" s="31" t="str">
        <f>IF(D4733="","",ROUND(((F4733*I4733*'Műszaki adattábla'!$C$7/'Műszaki adattábla'!$C$8)+(G4733*I4733)+(H4733*I4733))/12*'Műszaki adattábla'!T4724,0))</f>
        <v/>
      </c>
      <c r="L4733" s="32" t="str">
        <f t="shared" si="155"/>
        <v/>
      </c>
    </row>
    <row r="4734" spans="2:12" ht="14.4" thickBot="1" x14ac:dyDescent="0.3">
      <c r="B4734" s="28" t="str">
        <f t="shared" si="154"/>
        <v/>
      </c>
      <c r="C4734" s="167" t="str">
        <f>IF(D4734="","",VLOOKUP(D4734,'Műszaki adattábla'!F:G,2,0))</f>
        <v/>
      </c>
      <c r="D4734" s="168" t="str">
        <f>IF('Műszaki adattábla'!F4725="","",'Műszaki adattábla'!F4725)</f>
        <v/>
      </c>
      <c r="E4734" s="169" t="str">
        <f>IF(D4734="","",VLOOKUP(D4734,'Műszaki adattábla'!F:R,13,0))</f>
        <v/>
      </c>
      <c r="F4734" s="29" t="str">
        <f>IF(D4734="","",VLOOKUP(D4734,'Műszaki adattábla'!F:M,8,0))</f>
        <v/>
      </c>
      <c r="G4734" s="29" t="str">
        <f>IF(D4734="","",IF('Műszaki adattábla'!L4725="20-99",IF('Műszaki adattábla'!O4725="","Nem adott meg lekötött teljesítményt",VLOOKUP(D4734,'Műszaki adattábla'!F:O,10,0)),0))</f>
        <v/>
      </c>
      <c r="H4734" s="29" t="str">
        <f>IF(D4734="","",VLOOKUP(D4734,'Műszaki adattábla'!F:P,11,0))</f>
        <v/>
      </c>
      <c r="I4734" s="30"/>
      <c r="J4734" s="30"/>
      <c r="K4734" s="31" t="str">
        <f>IF(D4734="","",ROUND(((F4734*I4734*'Műszaki adattábla'!$C$7/'Műszaki adattábla'!$C$8)+(G4734*I4734)+(H4734*I4734))/12*'Műszaki adattábla'!T4725,0))</f>
        <v/>
      </c>
      <c r="L4734" s="32" t="str">
        <f t="shared" si="155"/>
        <v/>
      </c>
    </row>
    <row r="4735" spans="2:12" ht="14.4" thickBot="1" x14ac:dyDescent="0.3">
      <c r="B4735" s="28" t="str">
        <f t="shared" si="154"/>
        <v/>
      </c>
      <c r="C4735" s="167" t="str">
        <f>IF(D4735="","",VLOOKUP(D4735,'Műszaki adattábla'!F:G,2,0))</f>
        <v/>
      </c>
      <c r="D4735" s="168" t="str">
        <f>IF('Műszaki adattábla'!F4726="","",'Műszaki adattábla'!F4726)</f>
        <v/>
      </c>
      <c r="E4735" s="169" t="str">
        <f>IF(D4735="","",VLOOKUP(D4735,'Műszaki adattábla'!F:R,13,0))</f>
        <v/>
      </c>
      <c r="F4735" s="29" t="str">
        <f>IF(D4735="","",VLOOKUP(D4735,'Műszaki adattábla'!F:M,8,0))</f>
        <v/>
      </c>
      <c r="G4735" s="29" t="str">
        <f>IF(D4735="","",IF('Műszaki adattábla'!L4726="20-99",IF('Műszaki adattábla'!O4726="","Nem adott meg lekötött teljesítményt",VLOOKUP(D4735,'Műszaki adattábla'!F:O,10,0)),0))</f>
        <v/>
      </c>
      <c r="H4735" s="29" t="str">
        <f>IF(D4735="","",VLOOKUP(D4735,'Műszaki adattábla'!F:P,11,0))</f>
        <v/>
      </c>
      <c r="I4735" s="30"/>
      <c r="J4735" s="30"/>
      <c r="K4735" s="31" t="str">
        <f>IF(D4735="","",ROUND(((F4735*I4735*'Műszaki adattábla'!$C$7/'Műszaki adattábla'!$C$8)+(G4735*I4735)+(H4735*I4735))/12*'Műszaki adattábla'!T4726,0))</f>
        <v/>
      </c>
      <c r="L4735" s="32" t="str">
        <f t="shared" si="155"/>
        <v/>
      </c>
    </row>
    <row r="4736" spans="2:12" ht="14.4" thickBot="1" x14ac:dyDescent="0.3">
      <c r="B4736" s="28" t="str">
        <f t="shared" si="154"/>
        <v/>
      </c>
      <c r="C4736" s="167" t="str">
        <f>IF(D4736="","",VLOOKUP(D4736,'Műszaki adattábla'!F:G,2,0))</f>
        <v/>
      </c>
      <c r="D4736" s="168" t="str">
        <f>IF('Műszaki adattábla'!F4727="","",'Műszaki adattábla'!F4727)</f>
        <v/>
      </c>
      <c r="E4736" s="169" t="str">
        <f>IF(D4736="","",VLOOKUP(D4736,'Műszaki adattábla'!F:R,13,0))</f>
        <v/>
      </c>
      <c r="F4736" s="29" t="str">
        <f>IF(D4736="","",VLOOKUP(D4736,'Műszaki adattábla'!F:M,8,0))</f>
        <v/>
      </c>
      <c r="G4736" s="29" t="str">
        <f>IF(D4736="","",IF('Műszaki adattábla'!L4727="20-99",IF('Műszaki adattábla'!O4727="","Nem adott meg lekötött teljesítményt",VLOOKUP(D4736,'Műszaki adattábla'!F:O,10,0)),0))</f>
        <v/>
      </c>
      <c r="H4736" s="29" t="str">
        <f>IF(D4736="","",VLOOKUP(D4736,'Műszaki adattábla'!F:P,11,0))</f>
        <v/>
      </c>
      <c r="I4736" s="30"/>
      <c r="J4736" s="30"/>
      <c r="K4736" s="31" t="str">
        <f>IF(D4736="","",ROUND(((F4736*I4736*'Műszaki adattábla'!$C$7/'Műszaki adattábla'!$C$8)+(G4736*I4736)+(H4736*I4736))/12*'Műszaki adattábla'!T4727,0))</f>
        <v/>
      </c>
      <c r="L4736" s="32" t="str">
        <f t="shared" si="155"/>
        <v/>
      </c>
    </row>
    <row r="4737" spans="2:12" ht="14.4" thickBot="1" x14ac:dyDescent="0.3">
      <c r="B4737" s="28" t="str">
        <f t="shared" si="154"/>
        <v/>
      </c>
      <c r="C4737" s="167" t="str">
        <f>IF(D4737="","",VLOOKUP(D4737,'Műszaki adattábla'!F:G,2,0))</f>
        <v/>
      </c>
      <c r="D4737" s="168" t="str">
        <f>IF('Műszaki adattábla'!F4728="","",'Műszaki adattábla'!F4728)</f>
        <v/>
      </c>
      <c r="E4737" s="169" t="str">
        <f>IF(D4737="","",VLOOKUP(D4737,'Műszaki adattábla'!F:R,13,0))</f>
        <v/>
      </c>
      <c r="F4737" s="29" t="str">
        <f>IF(D4737="","",VLOOKUP(D4737,'Műszaki adattábla'!F:M,8,0))</f>
        <v/>
      </c>
      <c r="G4737" s="29" t="str">
        <f>IF(D4737="","",IF('Műszaki adattábla'!L4728="20-99",IF('Műszaki adattábla'!O4728="","Nem adott meg lekötött teljesítményt",VLOOKUP(D4737,'Műszaki adattábla'!F:O,10,0)),0))</f>
        <v/>
      </c>
      <c r="H4737" s="29" t="str">
        <f>IF(D4737="","",VLOOKUP(D4737,'Műszaki adattábla'!F:P,11,0))</f>
        <v/>
      </c>
      <c r="I4737" s="30"/>
      <c r="J4737" s="30"/>
      <c r="K4737" s="31" t="str">
        <f>IF(D4737="","",ROUND(((F4737*I4737*'Műszaki adattábla'!$C$7/'Műszaki adattábla'!$C$8)+(G4737*I4737)+(H4737*I4737))/12*'Műszaki adattábla'!T4728,0))</f>
        <v/>
      </c>
      <c r="L4737" s="32" t="str">
        <f t="shared" si="155"/>
        <v/>
      </c>
    </row>
    <row r="4738" spans="2:12" ht="14.4" thickBot="1" x14ac:dyDescent="0.3">
      <c r="B4738" s="28" t="str">
        <f t="shared" si="154"/>
        <v/>
      </c>
      <c r="C4738" s="167" t="str">
        <f>IF(D4738="","",VLOOKUP(D4738,'Műszaki adattábla'!F:G,2,0))</f>
        <v/>
      </c>
      <c r="D4738" s="168" t="str">
        <f>IF('Műszaki adattábla'!F4729="","",'Műszaki adattábla'!F4729)</f>
        <v/>
      </c>
      <c r="E4738" s="169" t="str">
        <f>IF(D4738="","",VLOOKUP(D4738,'Műszaki adattábla'!F:R,13,0))</f>
        <v/>
      </c>
      <c r="F4738" s="29" t="str">
        <f>IF(D4738="","",VLOOKUP(D4738,'Műszaki adattábla'!F:M,8,0))</f>
        <v/>
      </c>
      <c r="G4738" s="29" t="str">
        <f>IF(D4738="","",IF('Műszaki adattábla'!L4729="20-99",IF('Műszaki adattábla'!O4729="","Nem adott meg lekötött teljesítményt",VLOOKUP(D4738,'Műszaki adattábla'!F:O,10,0)),0))</f>
        <v/>
      </c>
      <c r="H4738" s="29" t="str">
        <f>IF(D4738="","",VLOOKUP(D4738,'Műszaki adattábla'!F:P,11,0))</f>
        <v/>
      </c>
      <c r="I4738" s="30"/>
      <c r="J4738" s="30"/>
      <c r="K4738" s="31" t="str">
        <f>IF(D4738="","",ROUND(((F4738*I4738*'Műszaki adattábla'!$C$7/'Műszaki adattábla'!$C$8)+(G4738*I4738)+(H4738*I4738))/12*'Műszaki adattábla'!T4729,0))</f>
        <v/>
      </c>
      <c r="L4738" s="32" t="str">
        <f t="shared" si="155"/>
        <v/>
      </c>
    </row>
    <row r="4739" spans="2:12" ht="14.4" thickBot="1" x14ac:dyDescent="0.3">
      <c r="B4739" s="28" t="str">
        <f t="shared" si="154"/>
        <v/>
      </c>
      <c r="C4739" s="167" t="str">
        <f>IF(D4739="","",VLOOKUP(D4739,'Műszaki adattábla'!F:G,2,0))</f>
        <v/>
      </c>
      <c r="D4739" s="168" t="str">
        <f>IF('Műszaki adattábla'!F4730="","",'Műszaki adattábla'!F4730)</f>
        <v/>
      </c>
      <c r="E4739" s="169" t="str">
        <f>IF(D4739="","",VLOOKUP(D4739,'Műszaki adattábla'!F:R,13,0))</f>
        <v/>
      </c>
      <c r="F4739" s="29" t="str">
        <f>IF(D4739="","",VLOOKUP(D4739,'Műszaki adattábla'!F:M,8,0))</f>
        <v/>
      </c>
      <c r="G4739" s="29" t="str">
        <f>IF(D4739="","",IF('Műszaki adattábla'!L4730="20-99",IF('Műszaki adattábla'!O4730="","Nem adott meg lekötött teljesítményt",VLOOKUP(D4739,'Műszaki adattábla'!F:O,10,0)),0))</f>
        <v/>
      </c>
      <c r="H4739" s="29" t="str">
        <f>IF(D4739="","",VLOOKUP(D4739,'Műszaki adattábla'!F:P,11,0))</f>
        <v/>
      </c>
      <c r="I4739" s="30"/>
      <c r="J4739" s="30"/>
      <c r="K4739" s="31" t="str">
        <f>IF(D4739="","",ROUND(((F4739*I4739*'Műszaki adattábla'!$C$7/'Műszaki adattábla'!$C$8)+(G4739*I4739)+(H4739*I4739))/12*'Műszaki adattábla'!T4730,0))</f>
        <v/>
      </c>
      <c r="L4739" s="32" t="str">
        <f t="shared" si="155"/>
        <v/>
      </c>
    </row>
    <row r="4740" spans="2:12" ht="14.4" thickBot="1" x14ac:dyDescent="0.3">
      <c r="B4740" s="28" t="str">
        <f t="shared" si="154"/>
        <v/>
      </c>
      <c r="C4740" s="167" t="str">
        <f>IF(D4740="","",VLOOKUP(D4740,'Műszaki adattábla'!F:G,2,0))</f>
        <v/>
      </c>
      <c r="D4740" s="168" t="str">
        <f>IF('Műszaki adattábla'!F4731="","",'Műszaki adattábla'!F4731)</f>
        <v/>
      </c>
      <c r="E4740" s="169" t="str">
        <f>IF(D4740="","",VLOOKUP(D4740,'Műszaki adattábla'!F:R,13,0))</f>
        <v/>
      </c>
      <c r="F4740" s="29" t="str">
        <f>IF(D4740="","",VLOOKUP(D4740,'Műszaki adattábla'!F:M,8,0))</f>
        <v/>
      </c>
      <c r="G4740" s="29" t="str">
        <f>IF(D4740="","",IF('Műszaki adattábla'!L4731="20-99",IF('Műszaki adattábla'!O4731="","Nem adott meg lekötött teljesítményt",VLOOKUP(D4740,'Műszaki adattábla'!F:O,10,0)),0))</f>
        <v/>
      </c>
      <c r="H4740" s="29" t="str">
        <f>IF(D4740="","",VLOOKUP(D4740,'Műszaki adattábla'!F:P,11,0))</f>
        <v/>
      </c>
      <c r="I4740" s="30"/>
      <c r="J4740" s="30"/>
      <c r="K4740" s="31" t="str">
        <f>IF(D4740="","",ROUND(((F4740*I4740*'Műszaki adattábla'!$C$7/'Műszaki adattábla'!$C$8)+(G4740*I4740)+(H4740*I4740))/12*'Műszaki adattábla'!T4731,0))</f>
        <v/>
      </c>
      <c r="L4740" s="32" t="str">
        <f t="shared" si="155"/>
        <v/>
      </c>
    </row>
    <row r="4741" spans="2:12" ht="14.4" thickBot="1" x14ac:dyDescent="0.3">
      <c r="B4741" s="28" t="str">
        <f t="shared" si="154"/>
        <v/>
      </c>
      <c r="C4741" s="167" t="str">
        <f>IF(D4741="","",VLOOKUP(D4741,'Műszaki adattábla'!F:G,2,0))</f>
        <v/>
      </c>
      <c r="D4741" s="168" t="str">
        <f>IF('Műszaki adattábla'!F4732="","",'Műszaki adattábla'!F4732)</f>
        <v/>
      </c>
      <c r="E4741" s="169" t="str">
        <f>IF(D4741="","",VLOOKUP(D4741,'Műszaki adattábla'!F:R,13,0))</f>
        <v/>
      </c>
      <c r="F4741" s="29" t="str">
        <f>IF(D4741="","",VLOOKUP(D4741,'Műszaki adattábla'!F:M,8,0))</f>
        <v/>
      </c>
      <c r="G4741" s="29" t="str">
        <f>IF(D4741="","",IF('Műszaki adattábla'!L4732="20-99",IF('Műszaki adattábla'!O4732="","Nem adott meg lekötött teljesítményt",VLOOKUP(D4741,'Műszaki adattábla'!F:O,10,0)),0))</f>
        <v/>
      </c>
      <c r="H4741" s="29" t="str">
        <f>IF(D4741="","",VLOOKUP(D4741,'Műszaki adattábla'!F:P,11,0))</f>
        <v/>
      </c>
      <c r="I4741" s="30"/>
      <c r="J4741" s="30"/>
      <c r="K4741" s="31" t="str">
        <f>IF(D4741="","",ROUND(((F4741*I4741*'Műszaki adattábla'!$C$7/'Műszaki adattábla'!$C$8)+(G4741*I4741)+(H4741*I4741))/12*'Műszaki adattábla'!T4732,0))</f>
        <v/>
      </c>
      <c r="L4741" s="32" t="str">
        <f t="shared" si="155"/>
        <v/>
      </c>
    </row>
    <row r="4742" spans="2:12" ht="14.4" thickBot="1" x14ac:dyDescent="0.3">
      <c r="B4742" s="28" t="str">
        <f t="shared" si="154"/>
        <v/>
      </c>
      <c r="C4742" s="167" t="str">
        <f>IF(D4742="","",VLOOKUP(D4742,'Műszaki adattábla'!F:G,2,0))</f>
        <v/>
      </c>
      <c r="D4742" s="168" t="str">
        <f>IF('Műszaki adattábla'!F4733="","",'Műszaki adattábla'!F4733)</f>
        <v/>
      </c>
      <c r="E4742" s="169" t="str">
        <f>IF(D4742="","",VLOOKUP(D4742,'Műszaki adattábla'!F:R,13,0))</f>
        <v/>
      </c>
      <c r="F4742" s="29" t="str">
        <f>IF(D4742="","",VLOOKUP(D4742,'Műszaki adattábla'!F:M,8,0))</f>
        <v/>
      </c>
      <c r="G4742" s="29" t="str">
        <f>IF(D4742="","",IF('Műszaki adattábla'!L4733="20-99",IF('Műszaki adattábla'!O4733="","Nem adott meg lekötött teljesítményt",VLOOKUP(D4742,'Műszaki adattábla'!F:O,10,0)),0))</f>
        <v/>
      </c>
      <c r="H4742" s="29" t="str">
        <f>IF(D4742="","",VLOOKUP(D4742,'Műszaki adattábla'!F:P,11,0))</f>
        <v/>
      </c>
      <c r="I4742" s="30"/>
      <c r="J4742" s="30"/>
      <c r="K4742" s="31" t="str">
        <f>IF(D4742="","",ROUND(((F4742*I4742*'Műszaki adattábla'!$C$7/'Műszaki adattábla'!$C$8)+(G4742*I4742)+(H4742*I4742))/12*'Műszaki adattábla'!T4733,0))</f>
        <v/>
      </c>
      <c r="L4742" s="32" t="str">
        <f t="shared" si="155"/>
        <v/>
      </c>
    </row>
    <row r="4743" spans="2:12" ht="14.4" thickBot="1" x14ac:dyDescent="0.3">
      <c r="B4743" s="28" t="str">
        <f t="shared" si="154"/>
        <v/>
      </c>
      <c r="C4743" s="167" t="str">
        <f>IF(D4743="","",VLOOKUP(D4743,'Műszaki adattábla'!F:G,2,0))</f>
        <v/>
      </c>
      <c r="D4743" s="168" t="str">
        <f>IF('Műszaki adattábla'!F4734="","",'Műszaki adattábla'!F4734)</f>
        <v/>
      </c>
      <c r="E4743" s="169" t="str">
        <f>IF(D4743="","",VLOOKUP(D4743,'Műszaki adattábla'!F:R,13,0))</f>
        <v/>
      </c>
      <c r="F4743" s="29" t="str">
        <f>IF(D4743="","",VLOOKUP(D4743,'Műszaki adattábla'!F:M,8,0))</f>
        <v/>
      </c>
      <c r="G4743" s="29" t="str">
        <f>IF(D4743="","",IF('Műszaki adattábla'!L4734="20-99",IF('Műszaki adattábla'!O4734="","Nem adott meg lekötött teljesítményt",VLOOKUP(D4743,'Műszaki adattábla'!F:O,10,0)),0))</f>
        <v/>
      </c>
      <c r="H4743" s="29" t="str">
        <f>IF(D4743="","",VLOOKUP(D4743,'Műszaki adattábla'!F:P,11,0))</f>
        <v/>
      </c>
      <c r="I4743" s="30"/>
      <c r="J4743" s="30"/>
      <c r="K4743" s="31" t="str">
        <f>IF(D4743="","",ROUND(((F4743*I4743*'Műszaki adattábla'!$C$7/'Műszaki adattábla'!$C$8)+(G4743*I4743)+(H4743*I4743))/12*'Műszaki adattábla'!T4734,0))</f>
        <v/>
      </c>
      <c r="L4743" s="32" t="str">
        <f t="shared" si="155"/>
        <v/>
      </c>
    </row>
    <row r="4744" spans="2:12" ht="14.4" thickBot="1" x14ac:dyDescent="0.3">
      <c r="B4744" s="28" t="str">
        <f t="shared" si="154"/>
        <v/>
      </c>
      <c r="C4744" s="167" t="str">
        <f>IF(D4744="","",VLOOKUP(D4744,'Műszaki adattábla'!F:G,2,0))</f>
        <v/>
      </c>
      <c r="D4744" s="168" t="str">
        <f>IF('Műszaki adattábla'!F4735="","",'Műszaki adattábla'!F4735)</f>
        <v/>
      </c>
      <c r="E4744" s="169" t="str">
        <f>IF(D4744="","",VLOOKUP(D4744,'Műszaki adattábla'!F:R,13,0))</f>
        <v/>
      </c>
      <c r="F4744" s="29" t="str">
        <f>IF(D4744="","",VLOOKUP(D4744,'Műszaki adattábla'!F:M,8,0))</f>
        <v/>
      </c>
      <c r="G4744" s="29" t="str">
        <f>IF(D4744="","",IF('Műszaki adattábla'!L4735="20-99",IF('Műszaki adattábla'!O4735="","Nem adott meg lekötött teljesítményt",VLOOKUP(D4744,'Műszaki adattábla'!F:O,10,0)),0))</f>
        <v/>
      </c>
      <c r="H4744" s="29" t="str">
        <f>IF(D4744="","",VLOOKUP(D4744,'Műszaki adattábla'!F:P,11,0))</f>
        <v/>
      </c>
      <c r="I4744" s="30"/>
      <c r="J4744" s="30"/>
      <c r="K4744" s="31" t="str">
        <f>IF(D4744="","",ROUND(((F4744*I4744*'Műszaki adattábla'!$C$7/'Műszaki adattábla'!$C$8)+(G4744*I4744)+(H4744*I4744))/12*'Műszaki adattábla'!T4735,0))</f>
        <v/>
      </c>
      <c r="L4744" s="32" t="str">
        <f t="shared" si="155"/>
        <v/>
      </c>
    </row>
    <row r="4745" spans="2:12" ht="14.4" thickBot="1" x14ac:dyDescent="0.3">
      <c r="B4745" s="28" t="str">
        <f t="shared" si="154"/>
        <v/>
      </c>
      <c r="C4745" s="167" t="str">
        <f>IF(D4745="","",VLOOKUP(D4745,'Műszaki adattábla'!F:G,2,0))</f>
        <v/>
      </c>
      <c r="D4745" s="168" t="str">
        <f>IF('Műszaki adattábla'!F4736="","",'Műszaki adattábla'!F4736)</f>
        <v/>
      </c>
      <c r="E4745" s="169" t="str">
        <f>IF(D4745="","",VLOOKUP(D4745,'Műszaki adattábla'!F:R,13,0))</f>
        <v/>
      </c>
      <c r="F4745" s="29" t="str">
        <f>IF(D4745="","",VLOOKUP(D4745,'Műszaki adattábla'!F:M,8,0))</f>
        <v/>
      </c>
      <c r="G4745" s="29" t="str">
        <f>IF(D4745="","",IF('Műszaki adattábla'!L4736="20-99",IF('Műszaki adattábla'!O4736="","Nem adott meg lekötött teljesítményt",VLOOKUP(D4745,'Műszaki adattábla'!F:O,10,0)),0))</f>
        <v/>
      </c>
      <c r="H4745" s="29" t="str">
        <f>IF(D4745="","",VLOOKUP(D4745,'Műszaki adattábla'!F:P,11,0))</f>
        <v/>
      </c>
      <c r="I4745" s="30"/>
      <c r="J4745" s="30"/>
      <c r="K4745" s="31" t="str">
        <f>IF(D4745="","",ROUND(((F4745*I4745*'Műszaki adattábla'!$C$7/'Műszaki adattábla'!$C$8)+(G4745*I4745)+(H4745*I4745))/12*'Műszaki adattábla'!T4736,0))</f>
        <v/>
      </c>
      <c r="L4745" s="32" t="str">
        <f t="shared" si="155"/>
        <v/>
      </c>
    </row>
    <row r="4746" spans="2:12" ht="14.4" thickBot="1" x14ac:dyDescent="0.3">
      <c r="B4746" s="28" t="str">
        <f t="shared" si="154"/>
        <v/>
      </c>
      <c r="C4746" s="167" t="str">
        <f>IF(D4746="","",VLOOKUP(D4746,'Műszaki adattábla'!F:G,2,0))</f>
        <v/>
      </c>
      <c r="D4746" s="168" t="str">
        <f>IF('Műszaki adattábla'!F4737="","",'Műszaki adattábla'!F4737)</f>
        <v/>
      </c>
      <c r="E4746" s="169" t="str">
        <f>IF(D4746="","",VLOOKUP(D4746,'Műszaki adattábla'!F:R,13,0))</f>
        <v/>
      </c>
      <c r="F4746" s="29" t="str">
        <f>IF(D4746="","",VLOOKUP(D4746,'Műszaki adattábla'!F:M,8,0))</f>
        <v/>
      </c>
      <c r="G4746" s="29" t="str">
        <f>IF(D4746="","",IF('Műszaki adattábla'!L4737="20-99",IF('Műszaki adattábla'!O4737="","Nem adott meg lekötött teljesítményt",VLOOKUP(D4746,'Műszaki adattábla'!F:O,10,0)),0))</f>
        <v/>
      </c>
      <c r="H4746" s="29" t="str">
        <f>IF(D4746="","",VLOOKUP(D4746,'Műszaki adattábla'!F:P,11,0))</f>
        <v/>
      </c>
      <c r="I4746" s="30"/>
      <c r="J4746" s="30"/>
      <c r="K4746" s="31" t="str">
        <f>IF(D4746="","",ROUND(((F4746*I4746*'Műszaki adattábla'!$C$7/'Műszaki adattábla'!$C$8)+(G4746*I4746)+(H4746*I4746))/12*'Műszaki adattábla'!T4737,0))</f>
        <v/>
      </c>
      <c r="L4746" s="32" t="str">
        <f t="shared" si="155"/>
        <v/>
      </c>
    </row>
    <row r="4747" spans="2:12" ht="14.4" thickBot="1" x14ac:dyDescent="0.3">
      <c r="B4747" s="28" t="str">
        <f t="shared" si="154"/>
        <v/>
      </c>
      <c r="C4747" s="167" t="str">
        <f>IF(D4747="","",VLOOKUP(D4747,'Műszaki adattábla'!F:G,2,0))</f>
        <v/>
      </c>
      <c r="D4747" s="168" t="str">
        <f>IF('Műszaki adattábla'!F4738="","",'Műszaki adattábla'!F4738)</f>
        <v/>
      </c>
      <c r="E4747" s="169" t="str">
        <f>IF(D4747="","",VLOOKUP(D4747,'Műszaki adattábla'!F:R,13,0))</f>
        <v/>
      </c>
      <c r="F4747" s="29" t="str">
        <f>IF(D4747="","",VLOOKUP(D4747,'Műszaki adattábla'!F:M,8,0))</f>
        <v/>
      </c>
      <c r="G4747" s="29" t="str">
        <f>IF(D4747="","",IF('Műszaki adattábla'!L4738="20-99",IF('Műszaki adattábla'!O4738="","Nem adott meg lekötött teljesítményt",VLOOKUP(D4747,'Műszaki adattábla'!F:O,10,0)),0))</f>
        <v/>
      </c>
      <c r="H4747" s="29" t="str">
        <f>IF(D4747="","",VLOOKUP(D4747,'Műszaki adattábla'!F:P,11,0))</f>
        <v/>
      </c>
      <c r="I4747" s="30"/>
      <c r="J4747" s="30"/>
      <c r="K4747" s="31" t="str">
        <f>IF(D4747="","",ROUND(((F4747*I4747*'Műszaki adattábla'!$C$7/'Műszaki adattábla'!$C$8)+(G4747*I4747)+(H4747*I4747))/12*'Műszaki adattábla'!T4738,0))</f>
        <v/>
      </c>
      <c r="L4747" s="32" t="str">
        <f t="shared" si="155"/>
        <v/>
      </c>
    </row>
    <row r="4748" spans="2:12" ht="14.4" thickBot="1" x14ac:dyDescent="0.3">
      <c r="B4748" s="28" t="str">
        <f t="shared" si="154"/>
        <v/>
      </c>
      <c r="C4748" s="167" t="str">
        <f>IF(D4748="","",VLOOKUP(D4748,'Műszaki adattábla'!F:G,2,0))</f>
        <v/>
      </c>
      <c r="D4748" s="168" t="str">
        <f>IF('Műszaki adattábla'!F4739="","",'Műszaki adattábla'!F4739)</f>
        <v/>
      </c>
      <c r="E4748" s="169" t="str">
        <f>IF(D4748="","",VLOOKUP(D4748,'Műszaki adattábla'!F:R,13,0))</f>
        <v/>
      </c>
      <c r="F4748" s="29" t="str">
        <f>IF(D4748="","",VLOOKUP(D4748,'Műszaki adattábla'!F:M,8,0))</f>
        <v/>
      </c>
      <c r="G4748" s="29" t="str">
        <f>IF(D4748="","",IF('Műszaki adattábla'!L4739="20-99",IF('Műszaki adattábla'!O4739="","Nem adott meg lekötött teljesítményt",VLOOKUP(D4748,'Műszaki adattábla'!F:O,10,0)),0))</f>
        <v/>
      </c>
      <c r="H4748" s="29" t="str">
        <f>IF(D4748="","",VLOOKUP(D4748,'Műszaki adattábla'!F:P,11,0))</f>
        <v/>
      </c>
      <c r="I4748" s="30"/>
      <c r="J4748" s="30"/>
      <c r="K4748" s="31" t="str">
        <f>IF(D4748="","",ROUND(((F4748*I4748*'Műszaki adattábla'!$C$7/'Műszaki adattábla'!$C$8)+(G4748*I4748)+(H4748*I4748))/12*'Műszaki adattábla'!T4739,0))</f>
        <v/>
      </c>
      <c r="L4748" s="32" t="str">
        <f t="shared" si="155"/>
        <v/>
      </c>
    </row>
    <row r="4749" spans="2:12" ht="14.4" thickBot="1" x14ac:dyDescent="0.3">
      <c r="B4749" s="28" t="str">
        <f t="shared" si="154"/>
        <v/>
      </c>
      <c r="C4749" s="167" t="str">
        <f>IF(D4749="","",VLOOKUP(D4749,'Műszaki adattábla'!F:G,2,0))</f>
        <v/>
      </c>
      <c r="D4749" s="168" t="str">
        <f>IF('Műszaki adattábla'!F4740="","",'Műszaki adattábla'!F4740)</f>
        <v/>
      </c>
      <c r="E4749" s="169" t="str">
        <f>IF(D4749="","",VLOOKUP(D4749,'Műszaki adattábla'!F:R,13,0))</f>
        <v/>
      </c>
      <c r="F4749" s="29" t="str">
        <f>IF(D4749="","",VLOOKUP(D4749,'Műszaki adattábla'!F:M,8,0))</f>
        <v/>
      </c>
      <c r="G4749" s="29" t="str">
        <f>IF(D4749="","",IF('Műszaki adattábla'!L4740="20-99",IF('Műszaki adattábla'!O4740="","Nem adott meg lekötött teljesítményt",VLOOKUP(D4749,'Műszaki adattábla'!F:O,10,0)),0))</f>
        <v/>
      </c>
      <c r="H4749" s="29" t="str">
        <f>IF(D4749="","",VLOOKUP(D4749,'Műszaki adattábla'!F:P,11,0))</f>
        <v/>
      </c>
      <c r="I4749" s="30"/>
      <c r="J4749" s="30"/>
      <c r="K4749" s="31" t="str">
        <f>IF(D4749="","",ROUND(((F4749*I4749*'Műszaki adattábla'!$C$7/'Műszaki adattábla'!$C$8)+(G4749*I4749)+(H4749*I4749))/12*'Műszaki adattábla'!T4740,0))</f>
        <v/>
      </c>
      <c r="L4749" s="32" t="str">
        <f t="shared" si="155"/>
        <v/>
      </c>
    </row>
    <row r="4750" spans="2:12" ht="14.4" thickBot="1" x14ac:dyDescent="0.3">
      <c r="B4750" s="28" t="str">
        <f t="shared" si="154"/>
        <v/>
      </c>
      <c r="C4750" s="167" t="str">
        <f>IF(D4750="","",VLOOKUP(D4750,'Műszaki adattábla'!F:G,2,0))</f>
        <v/>
      </c>
      <c r="D4750" s="168" t="str">
        <f>IF('Műszaki adattábla'!F4741="","",'Műszaki adattábla'!F4741)</f>
        <v/>
      </c>
      <c r="E4750" s="169" t="str">
        <f>IF(D4750="","",VLOOKUP(D4750,'Műszaki adattábla'!F:R,13,0))</f>
        <v/>
      </c>
      <c r="F4750" s="29" t="str">
        <f>IF(D4750="","",VLOOKUP(D4750,'Műszaki adattábla'!F:M,8,0))</f>
        <v/>
      </c>
      <c r="G4750" s="29" t="str">
        <f>IF(D4750="","",IF('Műszaki adattábla'!L4741="20-99",IF('Műszaki adattábla'!O4741="","Nem adott meg lekötött teljesítményt",VLOOKUP(D4750,'Műszaki adattábla'!F:O,10,0)),0))</f>
        <v/>
      </c>
      <c r="H4750" s="29" t="str">
        <f>IF(D4750="","",VLOOKUP(D4750,'Műszaki adattábla'!F:P,11,0))</f>
        <v/>
      </c>
      <c r="I4750" s="30"/>
      <c r="J4750" s="30"/>
      <c r="K4750" s="31" t="str">
        <f>IF(D4750="","",ROUND(((F4750*I4750*'Műszaki adattábla'!$C$7/'Műszaki adattábla'!$C$8)+(G4750*I4750)+(H4750*I4750))/12*'Műszaki adattábla'!T4741,0))</f>
        <v/>
      </c>
      <c r="L4750" s="32" t="str">
        <f t="shared" si="155"/>
        <v/>
      </c>
    </row>
    <row r="4751" spans="2:12" ht="14.4" thickBot="1" x14ac:dyDescent="0.3">
      <c r="B4751" s="28" t="str">
        <f t="shared" si="154"/>
        <v/>
      </c>
      <c r="C4751" s="167" t="str">
        <f>IF(D4751="","",VLOOKUP(D4751,'Műszaki adattábla'!F:G,2,0))</f>
        <v/>
      </c>
      <c r="D4751" s="168" t="str">
        <f>IF('Műszaki adattábla'!F4742="","",'Műszaki adattábla'!F4742)</f>
        <v/>
      </c>
      <c r="E4751" s="169" t="str">
        <f>IF(D4751="","",VLOOKUP(D4751,'Műszaki adattábla'!F:R,13,0))</f>
        <v/>
      </c>
      <c r="F4751" s="29" t="str">
        <f>IF(D4751="","",VLOOKUP(D4751,'Műszaki adattábla'!F:M,8,0))</f>
        <v/>
      </c>
      <c r="G4751" s="29" t="str">
        <f>IF(D4751="","",IF('Műszaki adattábla'!L4742="20-99",IF('Műszaki adattábla'!O4742="","Nem adott meg lekötött teljesítményt",VLOOKUP(D4751,'Műszaki adattábla'!F:O,10,0)),0))</f>
        <v/>
      </c>
      <c r="H4751" s="29" t="str">
        <f>IF(D4751="","",VLOOKUP(D4751,'Műszaki adattábla'!F:P,11,0))</f>
        <v/>
      </c>
      <c r="I4751" s="30"/>
      <c r="J4751" s="30"/>
      <c r="K4751" s="31" t="str">
        <f>IF(D4751="","",ROUND(((F4751*I4751*'Műszaki adattábla'!$C$7/'Műszaki adattábla'!$C$8)+(G4751*I4751)+(H4751*I4751))/12*'Műszaki adattábla'!T4742,0))</f>
        <v/>
      </c>
      <c r="L4751" s="32" t="str">
        <f t="shared" si="155"/>
        <v/>
      </c>
    </row>
    <row r="4752" spans="2:12" ht="14.4" thickBot="1" x14ac:dyDescent="0.3">
      <c r="B4752" s="28" t="str">
        <f t="shared" si="154"/>
        <v/>
      </c>
      <c r="C4752" s="167" t="str">
        <f>IF(D4752="","",VLOOKUP(D4752,'Műszaki adattábla'!F:G,2,0))</f>
        <v/>
      </c>
      <c r="D4752" s="168" t="str">
        <f>IF('Műszaki adattábla'!F4743="","",'Műszaki adattábla'!F4743)</f>
        <v/>
      </c>
      <c r="E4752" s="169" t="str">
        <f>IF(D4752="","",VLOOKUP(D4752,'Műszaki adattábla'!F:R,13,0))</f>
        <v/>
      </c>
      <c r="F4752" s="29" t="str">
        <f>IF(D4752="","",VLOOKUP(D4752,'Műszaki adattábla'!F:M,8,0))</f>
        <v/>
      </c>
      <c r="G4752" s="29" t="str">
        <f>IF(D4752="","",IF('Műszaki adattábla'!L4743="20-99",IF('Műszaki adattábla'!O4743="","Nem adott meg lekötött teljesítményt",VLOOKUP(D4752,'Műszaki adattábla'!F:O,10,0)),0))</f>
        <v/>
      </c>
      <c r="H4752" s="29" t="str">
        <f>IF(D4752="","",VLOOKUP(D4752,'Műszaki adattábla'!F:P,11,0))</f>
        <v/>
      </c>
      <c r="I4752" s="30"/>
      <c r="J4752" s="30"/>
      <c r="K4752" s="31" t="str">
        <f>IF(D4752="","",ROUND(((F4752*I4752*'Műszaki adattábla'!$C$7/'Műszaki adattábla'!$C$8)+(G4752*I4752)+(H4752*I4752))/12*'Műszaki adattábla'!T4743,0))</f>
        <v/>
      </c>
      <c r="L4752" s="32" t="str">
        <f t="shared" si="155"/>
        <v/>
      </c>
    </row>
    <row r="4753" spans="2:12" ht="14.4" thickBot="1" x14ac:dyDescent="0.3">
      <c r="B4753" s="28" t="str">
        <f t="shared" si="154"/>
        <v/>
      </c>
      <c r="C4753" s="167" t="str">
        <f>IF(D4753="","",VLOOKUP(D4753,'Műszaki adattábla'!F:G,2,0))</f>
        <v/>
      </c>
      <c r="D4753" s="168" t="str">
        <f>IF('Műszaki adattábla'!F4744="","",'Műszaki adattábla'!F4744)</f>
        <v/>
      </c>
      <c r="E4753" s="169" t="str">
        <f>IF(D4753="","",VLOOKUP(D4753,'Műszaki adattábla'!F:R,13,0))</f>
        <v/>
      </c>
      <c r="F4753" s="29" t="str">
        <f>IF(D4753="","",VLOOKUP(D4753,'Műszaki adattábla'!F:M,8,0))</f>
        <v/>
      </c>
      <c r="G4753" s="29" t="str">
        <f>IF(D4753="","",IF('Műszaki adattábla'!L4744="20-99",IF('Műszaki adattábla'!O4744="","Nem adott meg lekötött teljesítményt",VLOOKUP(D4753,'Műszaki adattábla'!F:O,10,0)),0))</f>
        <v/>
      </c>
      <c r="H4753" s="29" t="str">
        <f>IF(D4753="","",VLOOKUP(D4753,'Műszaki adattábla'!F:P,11,0))</f>
        <v/>
      </c>
      <c r="I4753" s="30"/>
      <c r="J4753" s="30"/>
      <c r="K4753" s="31" t="str">
        <f>IF(D4753="","",ROUND(((F4753*I4753*'Műszaki adattábla'!$C$7/'Műszaki adattábla'!$C$8)+(G4753*I4753)+(H4753*I4753))/12*'Műszaki adattábla'!T4744,0))</f>
        <v/>
      </c>
      <c r="L4753" s="32" t="str">
        <f t="shared" si="155"/>
        <v/>
      </c>
    </row>
    <row r="4754" spans="2:12" ht="14.4" thickBot="1" x14ac:dyDescent="0.3">
      <c r="B4754" s="28" t="str">
        <f t="shared" si="154"/>
        <v/>
      </c>
      <c r="C4754" s="167" t="str">
        <f>IF(D4754="","",VLOOKUP(D4754,'Műszaki adattábla'!F:G,2,0))</f>
        <v/>
      </c>
      <c r="D4754" s="168" t="str">
        <f>IF('Műszaki adattábla'!F4745="","",'Műszaki adattábla'!F4745)</f>
        <v/>
      </c>
      <c r="E4754" s="169" t="str">
        <f>IF(D4754="","",VLOOKUP(D4754,'Műszaki adattábla'!F:R,13,0))</f>
        <v/>
      </c>
      <c r="F4754" s="29" t="str">
        <f>IF(D4754="","",VLOOKUP(D4754,'Műszaki adattábla'!F:M,8,0))</f>
        <v/>
      </c>
      <c r="G4754" s="29" t="str">
        <f>IF(D4754="","",IF('Műszaki adattábla'!L4745="20-99",IF('Műszaki adattábla'!O4745="","Nem adott meg lekötött teljesítményt",VLOOKUP(D4754,'Műszaki adattábla'!F:O,10,0)),0))</f>
        <v/>
      </c>
      <c r="H4754" s="29" t="str">
        <f>IF(D4754="","",VLOOKUP(D4754,'Műszaki adattábla'!F:P,11,0))</f>
        <v/>
      </c>
      <c r="I4754" s="30"/>
      <c r="J4754" s="30"/>
      <c r="K4754" s="31" t="str">
        <f>IF(D4754="","",ROUND(((F4754*I4754*'Műszaki adattábla'!$C$7/'Műszaki adattábla'!$C$8)+(G4754*I4754)+(H4754*I4754))/12*'Műszaki adattábla'!T4745,0))</f>
        <v/>
      </c>
      <c r="L4754" s="32" t="str">
        <f t="shared" si="155"/>
        <v/>
      </c>
    </row>
    <row r="4755" spans="2:12" ht="14.4" thickBot="1" x14ac:dyDescent="0.3">
      <c r="B4755" s="28" t="str">
        <f t="shared" si="154"/>
        <v/>
      </c>
      <c r="C4755" s="167" t="str">
        <f>IF(D4755="","",VLOOKUP(D4755,'Műszaki adattábla'!F:G,2,0))</f>
        <v/>
      </c>
      <c r="D4755" s="168" t="str">
        <f>IF('Műszaki adattábla'!F4746="","",'Műszaki adattábla'!F4746)</f>
        <v/>
      </c>
      <c r="E4755" s="169" t="str">
        <f>IF(D4755="","",VLOOKUP(D4755,'Műszaki adattábla'!F:R,13,0))</f>
        <v/>
      </c>
      <c r="F4755" s="29" t="str">
        <f>IF(D4755="","",VLOOKUP(D4755,'Műszaki adattábla'!F:M,8,0))</f>
        <v/>
      </c>
      <c r="G4755" s="29" t="str">
        <f>IF(D4755="","",IF('Műszaki adattábla'!L4746="20-99",IF('Műszaki adattábla'!O4746="","Nem adott meg lekötött teljesítményt",VLOOKUP(D4755,'Műszaki adattábla'!F:O,10,0)),0))</f>
        <v/>
      </c>
      <c r="H4755" s="29" t="str">
        <f>IF(D4755="","",VLOOKUP(D4755,'Műszaki adattábla'!F:P,11,0))</f>
        <v/>
      </c>
      <c r="I4755" s="30"/>
      <c r="J4755" s="30"/>
      <c r="K4755" s="31" t="str">
        <f>IF(D4755="","",ROUND(((F4755*I4755*'Műszaki adattábla'!$C$7/'Műszaki adattábla'!$C$8)+(G4755*I4755)+(H4755*I4755))/12*'Műszaki adattábla'!T4746,0))</f>
        <v/>
      </c>
      <c r="L4755" s="32" t="str">
        <f t="shared" si="155"/>
        <v/>
      </c>
    </row>
    <row r="4756" spans="2:12" ht="14.4" thickBot="1" x14ac:dyDescent="0.3">
      <c r="B4756" s="28" t="str">
        <f t="shared" si="154"/>
        <v/>
      </c>
      <c r="C4756" s="167" t="str">
        <f>IF(D4756="","",VLOOKUP(D4756,'Műszaki adattábla'!F:G,2,0))</f>
        <v/>
      </c>
      <c r="D4756" s="168" t="str">
        <f>IF('Műszaki adattábla'!F4747="","",'Műszaki adattábla'!F4747)</f>
        <v/>
      </c>
      <c r="E4756" s="169" t="str">
        <f>IF(D4756="","",VLOOKUP(D4756,'Műszaki adattábla'!F:R,13,0))</f>
        <v/>
      </c>
      <c r="F4756" s="29" t="str">
        <f>IF(D4756="","",VLOOKUP(D4756,'Műszaki adattábla'!F:M,8,0))</f>
        <v/>
      </c>
      <c r="G4756" s="29" t="str">
        <f>IF(D4756="","",IF('Műszaki adattábla'!L4747="20-99",IF('Műszaki adattábla'!O4747="","Nem adott meg lekötött teljesítményt",VLOOKUP(D4756,'Műszaki adattábla'!F:O,10,0)),0))</f>
        <v/>
      </c>
      <c r="H4756" s="29" t="str">
        <f>IF(D4756="","",VLOOKUP(D4756,'Műszaki adattábla'!F:P,11,0))</f>
        <v/>
      </c>
      <c r="I4756" s="30"/>
      <c r="J4756" s="30"/>
      <c r="K4756" s="31" t="str">
        <f>IF(D4756="","",ROUND(((F4756*I4756*'Műszaki adattábla'!$C$7/'Műszaki adattábla'!$C$8)+(G4756*I4756)+(H4756*I4756))/12*'Műszaki adattábla'!T4747,0))</f>
        <v/>
      </c>
      <c r="L4756" s="32" t="str">
        <f t="shared" si="155"/>
        <v/>
      </c>
    </row>
    <row r="4757" spans="2:12" ht="14.4" thickBot="1" x14ac:dyDescent="0.3">
      <c r="B4757" s="28" t="str">
        <f t="shared" si="154"/>
        <v/>
      </c>
      <c r="C4757" s="167" t="str">
        <f>IF(D4757="","",VLOOKUP(D4757,'Műszaki adattábla'!F:G,2,0))</f>
        <v/>
      </c>
      <c r="D4757" s="168" t="str">
        <f>IF('Műszaki adattábla'!F4748="","",'Műszaki adattábla'!F4748)</f>
        <v/>
      </c>
      <c r="E4757" s="169" t="str">
        <f>IF(D4757="","",VLOOKUP(D4757,'Műszaki adattábla'!F:R,13,0))</f>
        <v/>
      </c>
      <c r="F4757" s="29" t="str">
        <f>IF(D4757="","",VLOOKUP(D4757,'Műszaki adattábla'!F:M,8,0))</f>
        <v/>
      </c>
      <c r="G4757" s="29" t="str">
        <f>IF(D4757="","",IF('Műszaki adattábla'!L4748="20-99",IF('Műszaki adattábla'!O4748="","Nem adott meg lekötött teljesítményt",VLOOKUP(D4757,'Műszaki adattábla'!F:O,10,0)),0))</f>
        <v/>
      </c>
      <c r="H4757" s="29" t="str">
        <f>IF(D4757="","",VLOOKUP(D4757,'Műszaki adattábla'!F:P,11,0))</f>
        <v/>
      </c>
      <c r="I4757" s="30"/>
      <c r="J4757" s="30"/>
      <c r="K4757" s="31" t="str">
        <f>IF(D4757="","",ROUND(((F4757*I4757*'Műszaki adattábla'!$C$7/'Műszaki adattábla'!$C$8)+(G4757*I4757)+(H4757*I4757))/12*'Műszaki adattábla'!T4748,0))</f>
        <v/>
      </c>
      <c r="L4757" s="32" t="str">
        <f t="shared" si="155"/>
        <v/>
      </c>
    </row>
    <row r="4758" spans="2:12" ht="14.4" thickBot="1" x14ac:dyDescent="0.3">
      <c r="B4758" s="28" t="str">
        <f t="shared" si="154"/>
        <v/>
      </c>
      <c r="C4758" s="167" t="str">
        <f>IF(D4758="","",VLOOKUP(D4758,'Műszaki adattábla'!F:G,2,0))</f>
        <v/>
      </c>
      <c r="D4758" s="168" t="str">
        <f>IF('Műszaki adattábla'!F4749="","",'Műszaki adattábla'!F4749)</f>
        <v/>
      </c>
      <c r="E4758" s="169" t="str">
        <f>IF(D4758="","",VLOOKUP(D4758,'Műszaki adattábla'!F:R,13,0))</f>
        <v/>
      </c>
      <c r="F4758" s="29" t="str">
        <f>IF(D4758="","",VLOOKUP(D4758,'Műszaki adattábla'!F:M,8,0))</f>
        <v/>
      </c>
      <c r="G4758" s="29" t="str">
        <f>IF(D4758="","",IF('Műszaki adattábla'!L4749="20-99",IF('Műszaki adattábla'!O4749="","Nem adott meg lekötött teljesítményt",VLOOKUP(D4758,'Műszaki adattábla'!F:O,10,0)),0))</f>
        <v/>
      </c>
      <c r="H4758" s="29" t="str">
        <f>IF(D4758="","",VLOOKUP(D4758,'Műszaki adattábla'!F:P,11,0))</f>
        <v/>
      </c>
      <c r="I4758" s="30"/>
      <c r="J4758" s="30"/>
      <c r="K4758" s="31" t="str">
        <f>IF(D4758="","",ROUND(((F4758*I4758*'Műszaki adattábla'!$C$7/'Műszaki adattábla'!$C$8)+(G4758*I4758)+(H4758*I4758))/12*'Műszaki adattábla'!T4749,0))</f>
        <v/>
      </c>
      <c r="L4758" s="32" t="str">
        <f t="shared" si="155"/>
        <v/>
      </c>
    </row>
    <row r="4759" spans="2:12" ht="14.4" thickBot="1" x14ac:dyDescent="0.3">
      <c r="B4759" s="28" t="str">
        <f t="shared" si="154"/>
        <v/>
      </c>
      <c r="C4759" s="167" t="str">
        <f>IF(D4759="","",VLOOKUP(D4759,'Műszaki adattábla'!F:G,2,0))</f>
        <v/>
      </c>
      <c r="D4759" s="168" t="str">
        <f>IF('Műszaki adattábla'!F4750="","",'Műszaki adattábla'!F4750)</f>
        <v/>
      </c>
      <c r="E4759" s="169" t="str">
        <f>IF(D4759="","",VLOOKUP(D4759,'Műszaki adattábla'!F:R,13,0))</f>
        <v/>
      </c>
      <c r="F4759" s="29" t="str">
        <f>IF(D4759="","",VLOOKUP(D4759,'Műszaki adattábla'!F:M,8,0))</f>
        <v/>
      </c>
      <c r="G4759" s="29" t="str">
        <f>IF(D4759="","",IF('Műszaki adattábla'!L4750="20-99",IF('Műszaki adattábla'!O4750="","Nem adott meg lekötött teljesítményt",VLOOKUP(D4759,'Műszaki adattábla'!F:O,10,0)),0))</f>
        <v/>
      </c>
      <c r="H4759" s="29" t="str">
        <f>IF(D4759="","",VLOOKUP(D4759,'Műszaki adattábla'!F:P,11,0))</f>
        <v/>
      </c>
      <c r="I4759" s="30"/>
      <c r="J4759" s="30"/>
      <c r="K4759" s="31" t="str">
        <f>IF(D4759="","",ROUND(((F4759*I4759*'Műszaki adattábla'!$C$7/'Műszaki adattábla'!$C$8)+(G4759*I4759)+(H4759*I4759))/12*'Műszaki adattábla'!T4750,0))</f>
        <v/>
      </c>
      <c r="L4759" s="32" t="str">
        <f t="shared" si="155"/>
        <v/>
      </c>
    </row>
    <row r="4760" spans="2:12" ht="14.4" thickBot="1" x14ac:dyDescent="0.3">
      <c r="B4760" s="28" t="str">
        <f t="shared" si="154"/>
        <v/>
      </c>
      <c r="C4760" s="167" t="str">
        <f>IF(D4760="","",VLOOKUP(D4760,'Műszaki adattábla'!F:G,2,0))</f>
        <v/>
      </c>
      <c r="D4760" s="168" t="str">
        <f>IF('Műszaki adattábla'!F4751="","",'Műszaki adattábla'!F4751)</f>
        <v/>
      </c>
      <c r="E4760" s="169" t="str">
        <f>IF(D4760="","",VLOOKUP(D4760,'Műszaki adattábla'!F:R,13,0))</f>
        <v/>
      </c>
      <c r="F4760" s="29" t="str">
        <f>IF(D4760="","",VLOOKUP(D4760,'Műszaki adattábla'!F:M,8,0))</f>
        <v/>
      </c>
      <c r="G4760" s="29" t="str">
        <f>IF(D4760="","",IF('Műszaki adattábla'!L4751="20-99",IF('Műszaki adattábla'!O4751="","Nem adott meg lekötött teljesítményt",VLOOKUP(D4760,'Műszaki adattábla'!F:O,10,0)),0))</f>
        <v/>
      </c>
      <c r="H4760" s="29" t="str">
        <f>IF(D4760="","",VLOOKUP(D4760,'Műszaki adattábla'!F:P,11,0))</f>
        <v/>
      </c>
      <c r="I4760" s="30"/>
      <c r="J4760" s="30"/>
      <c r="K4760" s="31" t="str">
        <f>IF(D4760="","",ROUND(((F4760*I4760*'Műszaki adattábla'!$C$7/'Műszaki adattábla'!$C$8)+(G4760*I4760)+(H4760*I4760))/12*'Műszaki adattábla'!T4751,0))</f>
        <v/>
      </c>
      <c r="L4760" s="32" t="str">
        <f t="shared" si="155"/>
        <v/>
      </c>
    </row>
    <row r="4761" spans="2:12" ht="14.4" thickBot="1" x14ac:dyDescent="0.3">
      <c r="B4761" s="28" t="str">
        <f t="shared" si="154"/>
        <v/>
      </c>
      <c r="C4761" s="167" t="str">
        <f>IF(D4761="","",VLOOKUP(D4761,'Műszaki adattábla'!F:G,2,0))</f>
        <v/>
      </c>
      <c r="D4761" s="168" t="str">
        <f>IF('Műszaki adattábla'!F4752="","",'Műszaki adattábla'!F4752)</f>
        <v/>
      </c>
      <c r="E4761" s="169" t="str">
        <f>IF(D4761="","",VLOOKUP(D4761,'Műszaki adattábla'!F:R,13,0))</f>
        <v/>
      </c>
      <c r="F4761" s="29" t="str">
        <f>IF(D4761="","",VLOOKUP(D4761,'Műszaki adattábla'!F:M,8,0))</f>
        <v/>
      </c>
      <c r="G4761" s="29" t="str">
        <f>IF(D4761="","",IF('Műszaki adattábla'!L4752="20-99",IF('Műszaki adattábla'!O4752="","Nem adott meg lekötött teljesítményt",VLOOKUP(D4761,'Műszaki adattábla'!F:O,10,0)),0))</f>
        <v/>
      </c>
      <c r="H4761" s="29" t="str">
        <f>IF(D4761="","",VLOOKUP(D4761,'Műszaki adattábla'!F:P,11,0))</f>
        <v/>
      </c>
      <c r="I4761" s="30"/>
      <c r="J4761" s="30"/>
      <c r="K4761" s="31" t="str">
        <f>IF(D4761="","",ROUND(((F4761*I4761*'Műszaki adattábla'!$C$7/'Műszaki adattábla'!$C$8)+(G4761*I4761)+(H4761*I4761))/12*'Műszaki adattábla'!T4752,0))</f>
        <v/>
      </c>
      <c r="L4761" s="32" t="str">
        <f t="shared" si="155"/>
        <v/>
      </c>
    </row>
    <row r="4762" spans="2:12" ht="14.4" thickBot="1" x14ac:dyDescent="0.3">
      <c r="B4762" s="28" t="str">
        <f t="shared" si="154"/>
        <v/>
      </c>
      <c r="C4762" s="167" t="str">
        <f>IF(D4762="","",VLOOKUP(D4762,'Műszaki adattábla'!F:G,2,0))</f>
        <v/>
      </c>
      <c r="D4762" s="168" t="str">
        <f>IF('Műszaki adattábla'!F4753="","",'Műszaki adattábla'!F4753)</f>
        <v/>
      </c>
      <c r="E4762" s="169" t="str">
        <f>IF(D4762="","",VLOOKUP(D4762,'Műszaki adattábla'!F:R,13,0))</f>
        <v/>
      </c>
      <c r="F4762" s="29" t="str">
        <f>IF(D4762="","",VLOOKUP(D4762,'Műszaki adattábla'!F:M,8,0))</f>
        <v/>
      </c>
      <c r="G4762" s="29" t="str">
        <f>IF(D4762="","",IF('Műszaki adattábla'!L4753="20-99",IF('Műszaki adattábla'!O4753="","Nem adott meg lekötött teljesítményt",VLOOKUP(D4762,'Műszaki adattábla'!F:O,10,0)),0))</f>
        <v/>
      </c>
      <c r="H4762" s="29" t="str">
        <f>IF(D4762="","",VLOOKUP(D4762,'Műszaki adattábla'!F:P,11,0))</f>
        <v/>
      </c>
      <c r="I4762" s="30"/>
      <c r="J4762" s="30"/>
      <c r="K4762" s="31" t="str">
        <f>IF(D4762="","",ROUND(((F4762*I4762*'Műszaki adattábla'!$C$7/'Műszaki adattábla'!$C$8)+(G4762*I4762)+(H4762*I4762))/12*'Műszaki adattábla'!T4753,0))</f>
        <v/>
      </c>
      <c r="L4762" s="32" t="str">
        <f t="shared" si="155"/>
        <v/>
      </c>
    </row>
    <row r="4763" spans="2:12" ht="14.4" thickBot="1" x14ac:dyDescent="0.3">
      <c r="B4763" s="28" t="str">
        <f t="shared" si="154"/>
        <v/>
      </c>
      <c r="C4763" s="167" t="str">
        <f>IF(D4763="","",VLOOKUP(D4763,'Műszaki adattábla'!F:G,2,0))</f>
        <v/>
      </c>
      <c r="D4763" s="168" t="str">
        <f>IF('Műszaki adattábla'!F4754="","",'Műszaki adattábla'!F4754)</f>
        <v/>
      </c>
      <c r="E4763" s="169" t="str">
        <f>IF(D4763="","",VLOOKUP(D4763,'Műszaki adattábla'!F:R,13,0))</f>
        <v/>
      </c>
      <c r="F4763" s="29" t="str">
        <f>IF(D4763="","",VLOOKUP(D4763,'Műszaki adattábla'!F:M,8,0))</f>
        <v/>
      </c>
      <c r="G4763" s="29" t="str">
        <f>IF(D4763="","",IF('Műszaki adattábla'!L4754="20-99",IF('Műszaki adattábla'!O4754="","Nem adott meg lekötött teljesítményt",VLOOKUP(D4763,'Műszaki adattábla'!F:O,10,0)),0))</f>
        <v/>
      </c>
      <c r="H4763" s="29" t="str">
        <f>IF(D4763="","",VLOOKUP(D4763,'Műszaki adattábla'!F:P,11,0))</f>
        <v/>
      </c>
      <c r="I4763" s="30"/>
      <c r="J4763" s="30"/>
      <c r="K4763" s="31" t="str">
        <f>IF(D4763="","",ROUND(((F4763*I4763*'Műszaki adattábla'!$C$7/'Műszaki adattábla'!$C$8)+(G4763*I4763)+(H4763*I4763))/12*'Műszaki adattábla'!T4754,0))</f>
        <v/>
      </c>
      <c r="L4763" s="32" t="str">
        <f t="shared" si="155"/>
        <v/>
      </c>
    </row>
    <row r="4764" spans="2:12" ht="14.4" thickBot="1" x14ac:dyDescent="0.3">
      <c r="B4764" s="28" t="str">
        <f t="shared" ref="B4764:B4827" si="156">IF(D4764="","",B4763+1)</f>
        <v/>
      </c>
      <c r="C4764" s="167" t="str">
        <f>IF(D4764="","",VLOOKUP(D4764,'Műszaki adattábla'!F:G,2,0))</f>
        <v/>
      </c>
      <c r="D4764" s="168" t="str">
        <f>IF('Műszaki adattábla'!F4755="","",'Műszaki adattábla'!F4755)</f>
        <v/>
      </c>
      <c r="E4764" s="169" t="str">
        <f>IF(D4764="","",VLOOKUP(D4764,'Műszaki adattábla'!F:R,13,0))</f>
        <v/>
      </c>
      <c r="F4764" s="29" t="str">
        <f>IF(D4764="","",VLOOKUP(D4764,'Műszaki adattábla'!F:M,8,0))</f>
        <v/>
      </c>
      <c r="G4764" s="29" t="str">
        <f>IF(D4764="","",IF('Műszaki adattábla'!L4755="20-99",IF('Műszaki adattábla'!O4755="","Nem adott meg lekötött teljesítményt",VLOOKUP(D4764,'Műszaki adattábla'!F:O,10,0)),0))</f>
        <v/>
      </c>
      <c r="H4764" s="29" t="str">
        <f>IF(D4764="","",VLOOKUP(D4764,'Műszaki adattábla'!F:P,11,0))</f>
        <v/>
      </c>
      <c r="I4764" s="30"/>
      <c r="J4764" s="30"/>
      <c r="K4764" s="31" t="str">
        <f>IF(D4764="","",ROUND(((F4764*I4764*'Műszaki adattábla'!$C$7/'Műszaki adattábla'!$C$8)+(G4764*I4764)+(H4764*I4764))/12*'Műszaki adattábla'!T4755,0))</f>
        <v/>
      </c>
      <c r="L4764" s="32" t="str">
        <f t="shared" ref="L4764:L4827" si="157">IF(D4764="","",ROUND((J4764/1000)*E4764,0))</f>
        <v/>
      </c>
    </row>
    <row r="4765" spans="2:12" ht="14.4" thickBot="1" x14ac:dyDescent="0.3">
      <c r="B4765" s="28" t="str">
        <f t="shared" si="156"/>
        <v/>
      </c>
      <c r="C4765" s="167" t="str">
        <f>IF(D4765="","",VLOOKUP(D4765,'Műszaki adattábla'!F:G,2,0))</f>
        <v/>
      </c>
      <c r="D4765" s="168" t="str">
        <f>IF('Műszaki adattábla'!F4756="","",'Műszaki adattábla'!F4756)</f>
        <v/>
      </c>
      <c r="E4765" s="169" t="str">
        <f>IF(D4765="","",VLOOKUP(D4765,'Műszaki adattábla'!F:R,13,0))</f>
        <v/>
      </c>
      <c r="F4765" s="29" t="str">
        <f>IF(D4765="","",VLOOKUP(D4765,'Műszaki adattábla'!F:M,8,0))</f>
        <v/>
      </c>
      <c r="G4765" s="29" t="str">
        <f>IF(D4765="","",IF('Műszaki adattábla'!L4756="20-99",IF('Műszaki adattábla'!O4756="","Nem adott meg lekötött teljesítményt",VLOOKUP(D4765,'Műszaki adattábla'!F:O,10,0)),0))</f>
        <v/>
      </c>
      <c r="H4765" s="29" t="str">
        <f>IF(D4765="","",VLOOKUP(D4765,'Műszaki adattábla'!F:P,11,0))</f>
        <v/>
      </c>
      <c r="I4765" s="30"/>
      <c r="J4765" s="30"/>
      <c r="K4765" s="31" t="str">
        <f>IF(D4765="","",ROUND(((F4765*I4765*'Műszaki adattábla'!$C$7/'Műszaki adattábla'!$C$8)+(G4765*I4765)+(H4765*I4765))/12*'Műszaki adattábla'!T4756,0))</f>
        <v/>
      </c>
      <c r="L4765" s="32" t="str">
        <f t="shared" si="157"/>
        <v/>
      </c>
    </row>
    <row r="4766" spans="2:12" ht="14.4" thickBot="1" x14ac:dyDescent="0.3">
      <c r="B4766" s="28" t="str">
        <f t="shared" si="156"/>
        <v/>
      </c>
      <c r="C4766" s="167" t="str">
        <f>IF(D4766="","",VLOOKUP(D4766,'Műszaki adattábla'!F:G,2,0))</f>
        <v/>
      </c>
      <c r="D4766" s="168" t="str">
        <f>IF('Műszaki adattábla'!F4757="","",'Műszaki adattábla'!F4757)</f>
        <v/>
      </c>
      <c r="E4766" s="169" t="str">
        <f>IF(D4766="","",VLOOKUP(D4766,'Műszaki adattábla'!F:R,13,0))</f>
        <v/>
      </c>
      <c r="F4766" s="29" t="str">
        <f>IF(D4766="","",VLOOKUP(D4766,'Műszaki adattábla'!F:M,8,0))</f>
        <v/>
      </c>
      <c r="G4766" s="29" t="str">
        <f>IF(D4766="","",IF('Műszaki adattábla'!L4757="20-99",IF('Műszaki adattábla'!O4757="","Nem adott meg lekötött teljesítményt",VLOOKUP(D4766,'Műszaki adattábla'!F:O,10,0)),0))</f>
        <v/>
      </c>
      <c r="H4766" s="29" t="str">
        <f>IF(D4766="","",VLOOKUP(D4766,'Műszaki adattábla'!F:P,11,0))</f>
        <v/>
      </c>
      <c r="I4766" s="30"/>
      <c r="J4766" s="30"/>
      <c r="K4766" s="31" t="str">
        <f>IF(D4766="","",ROUND(((F4766*I4766*'Műszaki adattábla'!$C$7/'Műszaki adattábla'!$C$8)+(G4766*I4766)+(H4766*I4766))/12*'Műszaki adattábla'!T4757,0))</f>
        <v/>
      </c>
      <c r="L4766" s="32" t="str">
        <f t="shared" si="157"/>
        <v/>
      </c>
    </row>
    <row r="4767" spans="2:12" ht="14.4" thickBot="1" x14ac:dyDescent="0.3">
      <c r="B4767" s="28" t="str">
        <f t="shared" si="156"/>
        <v/>
      </c>
      <c r="C4767" s="167" t="str">
        <f>IF(D4767="","",VLOOKUP(D4767,'Műszaki adattábla'!F:G,2,0))</f>
        <v/>
      </c>
      <c r="D4767" s="168" t="str">
        <f>IF('Műszaki adattábla'!F4758="","",'Műszaki adattábla'!F4758)</f>
        <v/>
      </c>
      <c r="E4767" s="169" t="str">
        <f>IF(D4767="","",VLOOKUP(D4767,'Műszaki adattábla'!F:R,13,0))</f>
        <v/>
      </c>
      <c r="F4767" s="29" t="str">
        <f>IF(D4767="","",VLOOKUP(D4767,'Műszaki adattábla'!F:M,8,0))</f>
        <v/>
      </c>
      <c r="G4767" s="29" t="str">
        <f>IF(D4767="","",IF('Műszaki adattábla'!L4758="20-99",IF('Műszaki adattábla'!O4758="","Nem adott meg lekötött teljesítményt",VLOOKUP(D4767,'Műszaki adattábla'!F:O,10,0)),0))</f>
        <v/>
      </c>
      <c r="H4767" s="29" t="str">
        <f>IF(D4767="","",VLOOKUP(D4767,'Műszaki adattábla'!F:P,11,0))</f>
        <v/>
      </c>
      <c r="I4767" s="30"/>
      <c r="J4767" s="30"/>
      <c r="K4767" s="31" t="str">
        <f>IF(D4767="","",ROUND(((F4767*I4767*'Műszaki adattábla'!$C$7/'Műszaki adattábla'!$C$8)+(G4767*I4767)+(H4767*I4767))/12*'Műszaki adattábla'!T4758,0))</f>
        <v/>
      </c>
      <c r="L4767" s="32" t="str">
        <f t="shared" si="157"/>
        <v/>
      </c>
    </row>
    <row r="4768" spans="2:12" ht="14.4" thickBot="1" x14ac:dyDescent="0.3">
      <c r="B4768" s="28" t="str">
        <f t="shared" si="156"/>
        <v/>
      </c>
      <c r="C4768" s="167" t="str">
        <f>IF(D4768="","",VLOOKUP(D4768,'Műszaki adattábla'!F:G,2,0))</f>
        <v/>
      </c>
      <c r="D4768" s="168" t="str">
        <f>IF('Műszaki adattábla'!F4759="","",'Műszaki adattábla'!F4759)</f>
        <v/>
      </c>
      <c r="E4768" s="169" t="str">
        <f>IF(D4768="","",VLOOKUP(D4768,'Műszaki adattábla'!F:R,13,0))</f>
        <v/>
      </c>
      <c r="F4768" s="29" t="str">
        <f>IF(D4768="","",VLOOKUP(D4768,'Műszaki adattábla'!F:M,8,0))</f>
        <v/>
      </c>
      <c r="G4768" s="29" t="str">
        <f>IF(D4768="","",IF('Műszaki adattábla'!L4759="20-99",IF('Műszaki adattábla'!O4759="","Nem adott meg lekötött teljesítményt",VLOOKUP(D4768,'Műszaki adattábla'!F:O,10,0)),0))</f>
        <v/>
      </c>
      <c r="H4768" s="29" t="str">
        <f>IF(D4768="","",VLOOKUP(D4768,'Műszaki adattábla'!F:P,11,0))</f>
        <v/>
      </c>
      <c r="I4768" s="30"/>
      <c r="J4768" s="30"/>
      <c r="K4768" s="31" t="str">
        <f>IF(D4768="","",ROUND(((F4768*I4768*'Műszaki adattábla'!$C$7/'Műszaki adattábla'!$C$8)+(G4768*I4768)+(H4768*I4768))/12*'Műszaki adattábla'!T4759,0))</f>
        <v/>
      </c>
      <c r="L4768" s="32" t="str">
        <f t="shared" si="157"/>
        <v/>
      </c>
    </row>
    <row r="4769" spans="2:12" ht="14.4" thickBot="1" x14ac:dyDescent="0.3">
      <c r="B4769" s="28" t="str">
        <f t="shared" si="156"/>
        <v/>
      </c>
      <c r="C4769" s="167" t="str">
        <f>IF(D4769="","",VLOOKUP(D4769,'Műszaki adattábla'!F:G,2,0))</f>
        <v/>
      </c>
      <c r="D4769" s="168" t="str">
        <f>IF('Műszaki adattábla'!F4760="","",'Műszaki adattábla'!F4760)</f>
        <v/>
      </c>
      <c r="E4769" s="169" t="str">
        <f>IF(D4769="","",VLOOKUP(D4769,'Műszaki adattábla'!F:R,13,0))</f>
        <v/>
      </c>
      <c r="F4769" s="29" t="str">
        <f>IF(D4769="","",VLOOKUP(D4769,'Műszaki adattábla'!F:M,8,0))</f>
        <v/>
      </c>
      <c r="G4769" s="29" t="str">
        <f>IF(D4769="","",IF('Műszaki adattábla'!L4760="20-99",IF('Műszaki adattábla'!O4760="","Nem adott meg lekötött teljesítményt",VLOOKUP(D4769,'Műszaki adattábla'!F:O,10,0)),0))</f>
        <v/>
      </c>
      <c r="H4769" s="29" t="str">
        <f>IF(D4769="","",VLOOKUP(D4769,'Műszaki adattábla'!F:P,11,0))</f>
        <v/>
      </c>
      <c r="I4769" s="30"/>
      <c r="J4769" s="30"/>
      <c r="K4769" s="31" t="str">
        <f>IF(D4769="","",ROUND(((F4769*I4769*'Műszaki adattábla'!$C$7/'Műszaki adattábla'!$C$8)+(G4769*I4769)+(H4769*I4769))/12*'Műszaki adattábla'!T4760,0))</f>
        <v/>
      </c>
      <c r="L4769" s="32" t="str">
        <f t="shared" si="157"/>
        <v/>
      </c>
    </row>
    <row r="4770" spans="2:12" ht="14.4" thickBot="1" x14ac:dyDescent="0.3">
      <c r="B4770" s="28" t="str">
        <f t="shared" si="156"/>
        <v/>
      </c>
      <c r="C4770" s="167" t="str">
        <f>IF(D4770="","",VLOOKUP(D4770,'Műszaki adattábla'!F:G,2,0))</f>
        <v/>
      </c>
      <c r="D4770" s="168" t="str">
        <f>IF('Műszaki adattábla'!F4761="","",'Műszaki adattábla'!F4761)</f>
        <v/>
      </c>
      <c r="E4770" s="169" t="str">
        <f>IF(D4770="","",VLOOKUP(D4770,'Műszaki adattábla'!F:R,13,0))</f>
        <v/>
      </c>
      <c r="F4770" s="29" t="str">
        <f>IF(D4770="","",VLOOKUP(D4770,'Műszaki adattábla'!F:M,8,0))</f>
        <v/>
      </c>
      <c r="G4770" s="29" t="str">
        <f>IF(D4770="","",IF('Műszaki adattábla'!L4761="20-99",IF('Műszaki adattábla'!O4761="","Nem adott meg lekötött teljesítményt",VLOOKUP(D4770,'Műszaki adattábla'!F:O,10,0)),0))</f>
        <v/>
      </c>
      <c r="H4770" s="29" t="str">
        <f>IF(D4770="","",VLOOKUP(D4770,'Műszaki adattábla'!F:P,11,0))</f>
        <v/>
      </c>
      <c r="I4770" s="30"/>
      <c r="J4770" s="30"/>
      <c r="K4770" s="31" t="str">
        <f>IF(D4770="","",ROUND(((F4770*I4770*'Műszaki adattábla'!$C$7/'Műszaki adattábla'!$C$8)+(G4770*I4770)+(H4770*I4770))/12*'Műszaki adattábla'!T4761,0))</f>
        <v/>
      </c>
      <c r="L4770" s="32" t="str">
        <f t="shared" si="157"/>
        <v/>
      </c>
    </row>
    <row r="4771" spans="2:12" ht="14.4" thickBot="1" x14ac:dyDescent="0.3">
      <c r="B4771" s="28" t="str">
        <f t="shared" si="156"/>
        <v/>
      </c>
      <c r="C4771" s="167" t="str">
        <f>IF(D4771="","",VLOOKUP(D4771,'Műszaki adattábla'!F:G,2,0))</f>
        <v/>
      </c>
      <c r="D4771" s="168" t="str">
        <f>IF('Műszaki adattábla'!F4762="","",'Műszaki adattábla'!F4762)</f>
        <v/>
      </c>
      <c r="E4771" s="169" t="str">
        <f>IF(D4771="","",VLOOKUP(D4771,'Műszaki adattábla'!F:R,13,0))</f>
        <v/>
      </c>
      <c r="F4771" s="29" t="str">
        <f>IF(D4771="","",VLOOKUP(D4771,'Műszaki adattábla'!F:M,8,0))</f>
        <v/>
      </c>
      <c r="G4771" s="29" t="str">
        <f>IF(D4771="","",IF('Műszaki adattábla'!L4762="20-99",IF('Műszaki adattábla'!O4762="","Nem adott meg lekötött teljesítményt",VLOOKUP(D4771,'Műszaki adattábla'!F:O,10,0)),0))</f>
        <v/>
      </c>
      <c r="H4771" s="29" t="str">
        <f>IF(D4771="","",VLOOKUP(D4771,'Műszaki adattábla'!F:P,11,0))</f>
        <v/>
      </c>
      <c r="I4771" s="30"/>
      <c r="J4771" s="30"/>
      <c r="K4771" s="31" t="str">
        <f>IF(D4771="","",ROUND(((F4771*I4771*'Műszaki adattábla'!$C$7/'Műszaki adattábla'!$C$8)+(G4771*I4771)+(H4771*I4771))/12*'Műszaki adattábla'!T4762,0))</f>
        <v/>
      </c>
      <c r="L4771" s="32" t="str">
        <f t="shared" si="157"/>
        <v/>
      </c>
    </row>
    <row r="4772" spans="2:12" ht="14.4" thickBot="1" x14ac:dyDescent="0.3">
      <c r="B4772" s="28" t="str">
        <f t="shared" si="156"/>
        <v/>
      </c>
      <c r="C4772" s="167" t="str">
        <f>IF(D4772="","",VLOOKUP(D4772,'Műszaki adattábla'!F:G,2,0))</f>
        <v/>
      </c>
      <c r="D4772" s="168" t="str">
        <f>IF('Műszaki adattábla'!F4763="","",'Műszaki adattábla'!F4763)</f>
        <v/>
      </c>
      <c r="E4772" s="169" t="str">
        <f>IF(D4772="","",VLOOKUP(D4772,'Műszaki adattábla'!F:R,13,0))</f>
        <v/>
      </c>
      <c r="F4772" s="29" t="str">
        <f>IF(D4772="","",VLOOKUP(D4772,'Műszaki adattábla'!F:M,8,0))</f>
        <v/>
      </c>
      <c r="G4772" s="29" t="str">
        <f>IF(D4772="","",IF('Műszaki adattábla'!L4763="20-99",IF('Műszaki adattábla'!O4763="","Nem adott meg lekötött teljesítményt",VLOOKUP(D4772,'Műszaki adattábla'!F:O,10,0)),0))</f>
        <v/>
      </c>
      <c r="H4772" s="29" t="str">
        <f>IF(D4772="","",VLOOKUP(D4772,'Műszaki adattábla'!F:P,11,0))</f>
        <v/>
      </c>
      <c r="I4772" s="30"/>
      <c r="J4772" s="30"/>
      <c r="K4772" s="31" t="str">
        <f>IF(D4772="","",ROUND(((F4772*I4772*'Műszaki adattábla'!$C$7/'Műszaki adattábla'!$C$8)+(G4772*I4772)+(H4772*I4772))/12*'Műszaki adattábla'!T4763,0))</f>
        <v/>
      </c>
      <c r="L4772" s="32" t="str">
        <f t="shared" si="157"/>
        <v/>
      </c>
    </row>
    <row r="4773" spans="2:12" ht="14.4" thickBot="1" x14ac:dyDescent="0.3">
      <c r="B4773" s="28" t="str">
        <f t="shared" si="156"/>
        <v/>
      </c>
      <c r="C4773" s="167" t="str">
        <f>IF(D4773="","",VLOOKUP(D4773,'Műszaki adattábla'!F:G,2,0))</f>
        <v/>
      </c>
      <c r="D4773" s="168" t="str">
        <f>IF('Műszaki adattábla'!F4764="","",'Műszaki adattábla'!F4764)</f>
        <v/>
      </c>
      <c r="E4773" s="169" t="str">
        <f>IF(D4773="","",VLOOKUP(D4773,'Műszaki adattábla'!F:R,13,0))</f>
        <v/>
      </c>
      <c r="F4773" s="29" t="str">
        <f>IF(D4773="","",VLOOKUP(D4773,'Műszaki adattábla'!F:M,8,0))</f>
        <v/>
      </c>
      <c r="G4773" s="29" t="str">
        <f>IF(D4773="","",IF('Műszaki adattábla'!L4764="20-99",IF('Műszaki adattábla'!O4764="","Nem adott meg lekötött teljesítményt",VLOOKUP(D4773,'Műszaki adattábla'!F:O,10,0)),0))</f>
        <v/>
      </c>
      <c r="H4773" s="29" t="str">
        <f>IF(D4773="","",VLOOKUP(D4773,'Műszaki adattábla'!F:P,11,0))</f>
        <v/>
      </c>
      <c r="I4773" s="30"/>
      <c r="J4773" s="30"/>
      <c r="K4773" s="31" t="str">
        <f>IF(D4773="","",ROUND(((F4773*I4773*'Műszaki adattábla'!$C$7/'Műszaki adattábla'!$C$8)+(G4773*I4773)+(H4773*I4773))/12*'Műszaki adattábla'!T4764,0))</f>
        <v/>
      </c>
      <c r="L4773" s="32" t="str">
        <f t="shared" si="157"/>
        <v/>
      </c>
    </row>
    <row r="4774" spans="2:12" ht="14.4" thickBot="1" x14ac:dyDescent="0.3">
      <c r="B4774" s="28" t="str">
        <f t="shared" si="156"/>
        <v/>
      </c>
      <c r="C4774" s="167" t="str">
        <f>IF(D4774="","",VLOOKUP(D4774,'Műszaki adattábla'!F:G,2,0))</f>
        <v/>
      </c>
      <c r="D4774" s="168" t="str">
        <f>IF('Műszaki adattábla'!F4765="","",'Műszaki adattábla'!F4765)</f>
        <v/>
      </c>
      <c r="E4774" s="169" t="str">
        <f>IF(D4774="","",VLOOKUP(D4774,'Műszaki adattábla'!F:R,13,0))</f>
        <v/>
      </c>
      <c r="F4774" s="29" t="str">
        <f>IF(D4774="","",VLOOKUP(D4774,'Műszaki adattábla'!F:M,8,0))</f>
        <v/>
      </c>
      <c r="G4774" s="29" t="str">
        <f>IF(D4774="","",IF('Műszaki adattábla'!L4765="20-99",IF('Műszaki adattábla'!O4765="","Nem adott meg lekötött teljesítményt",VLOOKUP(D4774,'Műszaki adattábla'!F:O,10,0)),0))</f>
        <v/>
      </c>
      <c r="H4774" s="29" t="str">
        <f>IF(D4774="","",VLOOKUP(D4774,'Műszaki adattábla'!F:P,11,0))</f>
        <v/>
      </c>
      <c r="I4774" s="30"/>
      <c r="J4774" s="30"/>
      <c r="K4774" s="31" t="str">
        <f>IF(D4774="","",ROUND(((F4774*I4774*'Műszaki adattábla'!$C$7/'Műszaki adattábla'!$C$8)+(G4774*I4774)+(H4774*I4774))/12*'Műszaki adattábla'!T4765,0))</f>
        <v/>
      </c>
      <c r="L4774" s="32" t="str">
        <f t="shared" si="157"/>
        <v/>
      </c>
    </row>
    <row r="4775" spans="2:12" ht="14.4" thickBot="1" x14ac:dyDescent="0.3">
      <c r="B4775" s="28" t="str">
        <f t="shared" si="156"/>
        <v/>
      </c>
      <c r="C4775" s="167" t="str">
        <f>IF(D4775="","",VLOOKUP(D4775,'Műszaki adattábla'!F:G,2,0))</f>
        <v/>
      </c>
      <c r="D4775" s="168" t="str">
        <f>IF('Műszaki adattábla'!F4766="","",'Műszaki adattábla'!F4766)</f>
        <v/>
      </c>
      <c r="E4775" s="169" t="str">
        <f>IF(D4775="","",VLOOKUP(D4775,'Műszaki adattábla'!F:R,13,0))</f>
        <v/>
      </c>
      <c r="F4775" s="29" t="str">
        <f>IF(D4775="","",VLOOKUP(D4775,'Műszaki adattábla'!F:M,8,0))</f>
        <v/>
      </c>
      <c r="G4775" s="29" t="str">
        <f>IF(D4775="","",IF('Műszaki adattábla'!L4766="20-99",IF('Műszaki adattábla'!O4766="","Nem adott meg lekötött teljesítményt",VLOOKUP(D4775,'Műszaki adattábla'!F:O,10,0)),0))</f>
        <v/>
      </c>
      <c r="H4775" s="29" t="str">
        <f>IF(D4775="","",VLOOKUP(D4775,'Műszaki adattábla'!F:P,11,0))</f>
        <v/>
      </c>
      <c r="I4775" s="30"/>
      <c r="J4775" s="30"/>
      <c r="K4775" s="31" t="str">
        <f>IF(D4775="","",ROUND(((F4775*I4775*'Műszaki adattábla'!$C$7/'Műszaki adattábla'!$C$8)+(G4775*I4775)+(H4775*I4775))/12*'Műszaki adattábla'!T4766,0))</f>
        <v/>
      </c>
      <c r="L4775" s="32" t="str">
        <f t="shared" si="157"/>
        <v/>
      </c>
    </row>
    <row r="4776" spans="2:12" ht="14.4" thickBot="1" x14ac:dyDescent="0.3">
      <c r="B4776" s="28" t="str">
        <f t="shared" si="156"/>
        <v/>
      </c>
      <c r="C4776" s="167" t="str">
        <f>IF(D4776="","",VLOOKUP(D4776,'Műszaki adattábla'!F:G,2,0))</f>
        <v/>
      </c>
      <c r="D4776" s="168" t="str">
        <f>IF('Műszaki adattábla'!F4767="","",'Műszaki adattábla'!F4767)</f>
        <v/>
      </c>
      <c r="E4776" s="169" t="str">
        <f>IF(D4776="","",VLOOKUP(D4776,'Műszaki adattábla'!F:R,13,0))</f>
        <v/>
      </c>
      <c r="F4776" s="29" t="str">
        <f>IF(D4776="","",VLOOKUP(D4776,'Műszaki adattábla'!F:M,8,0))</f>
        <v/>
      </c>
      <c r="G4776" s="29" t="str">
        <f>IF(D4776="","",IF('Műszaki adattábla'!L4767="20-99",IF('Műszaki adattábla'!O4767="","Nem adott meg lekötött teljesítményt",VLOOKUP(D4776,'Műszaki adattábla'!F:O,10,0)),0))</f>
        <v/>
      </c>
      <c r="H4776" s="29" t="str">
        <f>IF(D4776="","",VLOOKUP(D4776,'Műszaki adattábla'!F:P,11,0))</f>
        <v/>
      </c>
      <c r="I4776" s="30"/>
      <c r="J4776" s="30"/>
      <c r="K4776" s="31" t="str">
        <f>IF(D4776="","",ROUND(((F4776*I4776*'Műszaki adattábla'!$C$7/'Műszaki adattábla'!$C$8)+(G4776*I4776)+(H4776*I4776))/12*'Műszaki adattábla'!T4767,0))</f>
        <v/>
      </c>
      <c r="L4776" s="32" t="str">
        <f t="shared" si="157"/>
        <v/>
      </c>
    </row>
    <row r="4777" spans="2:12" ht="14.4" thickBot="1" x14ac:dyDescent="0.3">
      <c r="B4777" s="28" t="str">
        <f t="shared" si="156"/>
        <v/>
      </c>
      <c r="C4777" s="167" t="str">
        <f>IF(D4777="","",VLOOKUP(D4777,'Műszaki adattábla'!F:G,2,0))</f>
        <v/>
      </c>
      <c r="D4777" s="168" t="str">
        <f>IF('Műszaki adattábla'!F4768="","",'Műszaki adattábla'!F4768)</f>
        <v/>
      </c>
      <c r="E4777" s="169" t="str">
        <f>IF(D4777="","",VLOOKUP(D4777,'Műszaki adattábla'!F:R,13,0))</f>
        <v/>
      </c>
      <c r="F4777" s="29" t="str">
        <f>IF(D4777="","",VLOOKUP(D4777,'Műszaki adattábla'!F:M,8,0))</f>
        <v/>
      </c>
      <c r="G4777" s="29" t="str">
        <f>IF(D4777="","",IF('Műszaki adattábla'!L4768="20-99",IF('Műszaki adattábla'!O4768="","Nem adott meg lekötött teljesítményt",VLOOKUP(D4777,'Műszaki adattábla'!F:O,10,0)),0))</f>
        <v/>
      </c>
      <c r="H4777" s="29" t="str">
        <f>IF(D4777="","",VLOOKUP(D4777,'Műszaki adattábla'!F:P,11,0))</f>
        <v/>
      </c>
      <c r="I4777" s="30"/>
      <c r="J4777" s="30"/>
      <c r="K4777" s="31" t="str">
        <f>IF(D4777="","",ROUND(((F4777*I4777*'Műszaki adattábla'!$C$7/'Műszaki adattábla'!$C$8)+(G4777*I4777)+(H4777*I4777))/12*'Műszaki adattábla'!T4768,0))</f>
        <v/>
      </c>
      <c r="L4777" s="32" t="str">
        <f t="shared" si="157"/>
        <v/>
      </c>
    </row>
    <row r="4778" spans="2:12" ht="14.4" thickBot="1" x14ac:dyDescent="0.3">
      <c r="B4778" s="28" t="str">
        <f t="shared" si="156"/>
        <v/>
      </c>
      <c r="C4778" s="167" t="str">
        <f>IF(D4778="","",VLOOKUP(D4778,'Műszaki adattábla'!F:G,2,0))</f>
        <v/>
      </c>
      <c r="D4778" s="168" t="str">
        <f>IF('Műszaki adattábla'!F4769="","",'Műszaki adattábla'!F4769)</f>
        <v/>
      </c>
      <c r="E4778" s="169" t="str">
        <f>IF(D4778="","",VLOOKUP(D4778,'Műszaki adattábla'!F:R,13,0))</f>
        <v/>
      </c>
      <c r="F4778" s="29" t="str">
        <f>IF(D4778="","",VLOOKUP(D4778,'Műszaki adattábla'!F:M,8,0))</f>
        <v/>
      </c>
      <c r="G4778" s="29" t="str">
        <f>IF(D4778="","",IF('Műszaki adattábla'!L4769="20-99",IF('Műszaki adattábla'!O4769="","Nem adott meg lekötött teljesítményt",VLOOKUP(D4778,'Műszaki adattábla'!F:O,10,0)),0))</f>
        <v/>
      </c>
      <c r="H4778" s="29" t="str">
        <f>IF(D4778="","",VLOOKUP(D4778,'Műszaki adattábla'!F:P,11,0))</f>
        <v/>
      </c>
      <c r="I4778" s="30"/>
      <c r="J4778" s="30"/>
      <c r="K4778" s="31" t="str">
        <f>IF(D4778="","",ROUND(((F4778*I4778*'Műszaki adattábla'!$C$7/'Műszaki adattábla'!$C$8)+(G4778*I4778)+(H4778*I4778))/12*'Műszaki adattábla'!T4769,0))</f>
        <v/>
      </c>
      <c r="L4778" s="32" t="str">
        <f t="shared" si="157"/>
        <v/>
      </c>
    </row>
    <row r="4779" spans="2:12" ht="14.4" thickBot="1" x14ac:dyDescent="0.3">
      <c r="B4779" s="28" t="str">
        <f t="shared" si="156"/>
        <v/>
      </c>
      <c r="C4779" s="167" t="str">
        <f>IF(D4779="","",VLOOKUP(D4779,'Műszaki adattábla'!F:G,2,0))</f>
        <v/>
      </c>
      <c r="D4779" s="168" t="str">
        <f>IF('Műszaki adattábla'!F4770="","",'Műszaki adattábla'!F4770)</f>
        <v/>
      </c>
      <c r="E4779" s="169" t="str">
        <f>IF(D4779="","",VLOOKUP(D4779,'Műszaki adattábla'!F:R,13,0))</f>
        <v/>
      </c>
      <c r="F4779" s="29" t="str">
        <f>IF(D4779="","",VLOOKUP(D4779,'Műszaki adattábla'!F:M,8,0))</f>
        <v/>
      </c>
      <c r="G4779" s="29" t="str">
        <f>IF(D4779="","",IF('Műszaki adattábla'!L4770="20-99",IF('Műszaki adattábla'!O4770="","Nem adott meg lekötött teljesítményt",VLOOKUP(D4779,'Műszaki adattábla'!F:O,10,0)),0))</f>
        <v/>
      </c>
      <c r="H4779" s="29" t="str">
        <f>IF(D4779="","",VLOOKUP(D4779,'Műszaki adattábla'!F:P,11,0))</f>
        <v/>
      </c>
      <c r="I4779" s="30"/>
      <c r="J4779" s="30"/>
      <c r="K4779" s="31" t="str">
        <f>IF(D4779="","",ROUND(((F4779*I4779*'Műszaki adattábla'!$C$7/'Műszaki adattábla'!$C$8)+(G4779*I4779)+(H4779*I4779))/12*'Műszaki adattábla'!T4770,0))</f>
        <v/>
      </c>
      <c r="L4779" s="32" t="str">
        <f t="shared" si="157"/>
        <v/>
      </c>
    </row>
    <row r="4780" spans="2:12" ht="14.4" thickBot="1" x14ac:dyDescent="0.3">
      <c r="B4780" s="28" t="str">
        <f t="shared" si="156"/>
        <v/>
      </c>
      <c r="C4780" s="167" t="str">
        <f>IF(D4780="","",VLOOKUP(D4780,'Műszaki adattábla'!F:G,2,0))</f>
        <v/>
      </c>
      <c r="D4780" s="168" t="str">
        <f>IF('Műszaki adattábla'!F4771="","",'Műszaki adattábla'!F4771)</f>
        <v/>
      </c>
      <c r="E4780" s="169" t="str">
        <f>IF(D4780="","",VLOOKUP(D4780,'Műszaki adattábla'!F:R,13,0))</f>
        <v/>
      </c>
      <c r="F4780" s="29" t="str">
        <f>IF(D4780="","",VLOOKUP(D4780,'Műszaki adattábla'!F:M,8,0))</f>
        <v/>
      </c>
      <c r="G4780" s="29" t="str">
        <f>IF(D4780="","",IF('Műszaki adattábla'!L4771="20-99",IF('Műszaki adattábla'!O4771="","Nem adott meg lekötött teljesítményt",VLOOKUP(D4780,'Műszaki adattábla'!F:O,10,0)),0))</f>
        <v/>
      </c>
      <c r="H4780" s="29" t="str">
        <f>IF(D4780="","",VLOOKUP(D4780,'Műszaki adattábla'!F:P,11,0))</f>
        <v/>
      </c>
      <c r="I4780" s="30"/>
      <c r="J4780" s="30"/>
      <c r="K4780" s="31" t="str">
        <f>IF(D4780="","",ROUND(((F4780*I4780*'Műszaki adattábla'!$C$7/'Műszaki adattábla'!$C$8)+(G4780*I4780)+(H4780*I4780))/12*'Műszaki adattábla'!T4771,0))</f>
        <v/>
      </c>
      <c r="L4780" s="32" t="str">
        <f t="shared" si="157"/>
        <v/>
      </c>
    </row>
    <row r="4781" spans="2:12" ht="14.4" thickBot="1" x14ac:dyDescent="0.3">
      <c r="B4781" s="28" t="str">
        <f t="shared" si="156"/>
        <v/>
      </c>
      <c r="C4781" s="167" t="str">
        <f>IF(D4781="","",VLOOKUP(D4781,'Műszaki adattábla'!F:G,2,0))</f>
        <v/>
      </c>
      <c r="D4781" s="168" t="str">
        <f>IF('Műszaki adattábla'!F4772="","",'Műszaki adattábla'!F4772)</f>
        <v/>
      </c>
      <c r="E4781" s="169" t="str">
        <f>IF(D4781="","",VLOOKUP(D4781,'Műszaki adattábla'!F:R,13,0))</f>
        <v/>
      </c>
      <c r="F4781" s="29" t="str">
        <f>IF(D4781="","",VLOOKUP(D4781,'Műszaki adattábla'!F:M,8,0))</f>
        <v/>
      </c>
      <c r="G4781" s="29" t="str">
        <f>IF(D4781="","",IF('Műszaki adattábla'!L4772="20-99",IF('Műszaki adattábla'!O4772="","Nem adott meg lekötött teljesítményt",VLOOKUP(D4781,'Műszaki adattábla'!F:O,10,0)),0))</f>
        <v/>
      </c>
      <c r="H4781" s="29" t="str">
        <f>IF(D4781="","",VLOOKUP(D4781,'Műszaki adattábla'!F:P,11,0))</f>
        <v/>
      </c>
      <c r="I4781" s="30"/>
      <c r="J4781" s="30"/>
      <c r="K4781" s="31" t="str">
        <f>IF(D4781="","",ROUND(((F4781*I4781*'Műszaki adattábla'!$C$7/'Műszaki adattábla'!$C$8)+(G4781*I4781)+(H4781*I4781))/12*'Műszaki adattábla'!T4772,0))</f>
        <v/>
      </c>
      <c r="L4781" s="32" t="str">
        <f t="shared" si="157"/>
        <v/>
      </c>
    </row>
    <row r="4782" spans="2:12" ht="14.4" thickBot="1" x14ac:dyDescent="0.3">
      <c r="B4782" s="28" t="str">
        <f t="shared" si="156"/>
        <v/>
      </c>
      <c r="C4782" s="167" t="str">
        <f>IF(D4782="","",VLOOKUP(D4782,'Műszaki adattábla'!F:G,2,0))</f>
        <v/>
      </c>
      <c r="D4782" s="168" t="str">
        <f>IF('Műszaki adattábla'!F4773="","",'Műszaki adattábla'!F4773)</f>
        <v/>
      </c>
      <c r="E4782" s="169" t="str">
        <f>IF(D4782="","",VLOOKUP(D4782,'Műszaki adattábla'!F:R,13,0))</f>
        <v/>
      </c>
      <c r="F4782" s="29" t="str">
        <f>IF(D4782="","",VLOOKUP(D4782,'Műszaki adattábla'!F:M,8,0))</f>
        <v/>
      </c>
      <c r="G4782" s="29" t="str">
        <f>IF(D4782="","",IF('Műszaki adattábla'!L4773="20-99",IF('Műszaki adattábla'!O4773="","Nem adott meg lekötött teljesítményt",VLOOKUP(D4782,'Műszaki adattábla'!F:O,10,0)),0))</f>
        <v/>
      </c>
      <c r="H4782" s="29" t="str">
        <f>IF(D4782="","",VLOOKUP(D4782,'Műszaki adattábla'!F:P,11,0))</f>
        <v/>
      </c>
      <c r="I4782" s="30"/>
      <c r="J4782" s="30"/>
      <c r="K4782" s="31" t="str">
        <f>IF(D4782="","",ROUND(((F4782*I4782*'Műszaki adattábla'!$C$7/'Műszaki adattábla'!$C$8)+(G4782*I4782)+(H4782*I4782))/12*'Műszaki adattábla'!T4773,0))</f>
        <v/>
      </c>
      <c r="L4782" s="32" t="str">
        <f t="shared" si="157"/>
        <v/>
      </c>
    </row>
    <row r="4783" spans="2:12" ht="14.4" thickBot="1" x14ac:dyDescent="0.3">
      <c r="B4783" s="28" t="str">
        <f t="shared" si="156"/>
        <v/>
      </c>
      <c r="C4783" s="167" t="str">
        <f>IF(D4783="","",VLOOKUP(D4783,'Műszaki adattábla'!F:G,2,0))</f>
        <v/>
      </c>
      <c r="D4783" s="168" t="str">
        <f>IF('Műszaki adattábla'!F4774="","",'Műszaki adattábla'!F4774)</f>
        <v/>
      </c>
      <c r="E4783" s="169" t="str">
        <f>IF(D4783="","",VLOOKUP(D4783,'Műszaki adattábla'!F:R,13,0))</f>
        <v/>
      </c>
      <c r="F4783" s="29" t="str">
        <f>IF(D4783="","",VLOOKUP(D4783,'Műszaki adattábla'!F:M,8,0))</f>
        <v/>
      </c>
      <c r="G4783" s="29" t="str">
        <f>IF(D4783="","",IF('Műszaki adattábla'!L4774="20-99",IF('Műszaki adattábla'!O4774="","Nem adott meg lekötött teljesítményt",VLOOKUP(D4783,'Műszaki adattábla'!F:O,10,0)),0))</f>
        <v/>
      </c>
      <c r="H4783" s="29" t="str">
        <f>IF(D4783="","",VLOOKUP(D4783,'Műszaki adattábla'!F:P,11,0))</f>
        <v/>
      </c>
      <c r="I4783" s="30"/>
      <c r="J4783" s="30"/>
      <c r="K4783" s="31" t="str">
        <f>IF(D4783="","",ROUND(((F4783*I4783*'Műszaki adattábla'!$C$7/'Műszaki adattábla'!$C$8)+(G4783*I4783)+(H4783*I4783))/12*'Műszaki adattábla'!T4774,0))</f>
        <v/>
      </c>
      <c r="L4783" s="32" t="str">
        <f t="shared" si="157"/>
        <v/>
      </c>
    </row>
    <row r="4784" spans="2:12" ht="14.4" thickBot="1" x14ac:dyDescent="0.3">
      <c r="B4784" s="28" t="str">
        <f t="shared" si="156"/>
        <v/>
      </c>
      <c r="C4784" s="167" t="str">
        <f>IF(D4784="","",VLOOKUP(D4784,'Műszaki adattábla'!F:G,2,0))</f>
        <v/>
      </c>
      <c r="D4784" s="168" t="str">
        <f>IF('Műszaki adattábla'!F4775="","",'Műszaki adattábla'!F4775)</f>
        <v/>
      </c>
      <c r="E4784" s="169" t="str">
        <f>IF(D4784="","",VLOOKUP(D4784,'Műszaki adattábla'!F:R,13,0))</f>
        <v/>
      </c>
      <c r="F4784" s="29" t="str">
        <f>IF(D4784="","",VLOOKUP(D4784,'Műszaki adattábla'!F:M,8,0))</f>
        <v/>
      </c>
      <c r="G4784" s="29" t="str">
        <f>IF(D4784="","",IF('Műszaki adattábla'!L4775="20-99",IF('Műszaki adattábla'!O4775="","Nem adott meg lekötött teljesítményt",VLOOKUP(D4784,'Műszaki adattábla'!F:O,10,0)),0))</f>
        <v/>
      </c>
      <c r="H4784" s="29" t="str">
        <f>IF(D4784="","",VLOOKUP(D4784,'Műszaki adattábla'!F:P,11,0))</f>
        <v/>
      </c>
      <c r="I4784" s="30"/>
      <c r="J4784" s="30"/>
      <c r="K4784" s="31" t="str">
        <f>IF(D4784="","",ROUND(((F4784*I4784*'Műszaki adattábla'!$C$7/'Műszaki adattábla'!$C$8)+(G4784*I4784)+(H4784*I4784))/12*'Műszaki adattábla'!T4775,0))</f>
        <v/>
      </c>
      <c r="L4784" s="32" t="str">
        <f t="shared" si="157"/>
        <v/>
      </c>
    </row>
    <row r="4785" spans="2:12" ht="14.4" thickBot="1" x14ac:dyDescent="0.3">
      <c r="B4785" s="28" t="str">
        <f t="shared" si="156"/>
        <v/>
      </c>
      <c r="C4785" s="167" t="str">
        <f>IF(D4785="","",VLOOKUP(D4785,'Műszaki adattábla'!F:G,2,0))</f>
        <v/>
      </c>
      <c r="D4785" s="168" t="str">
        <f>IF('Műszaki adattábla'!F4776="","",'Műszaki adattábla'!F4776)</f>
        <v/>
      </c>
      <c r="E4785" s="169" t="str">
        <f>IF(D4785="","",VLOOKUP(D4785,'Műszaki adattábla'!F:R,13,0))</f>
        <v/>
      </c>
      <c r="F4785" s="29" t="str">
        <f>IF(D4785="","",VLOOKUP(D4785,'Műszaki adattábla'!F:M,8,0))</f>
        <v/>
      </c>
      <c r="G4785" s="29" t="str">
        <f>IF(D4785="","",IF('Műszaki adattábla'!L4776="20-99",IF('Műszaki adattábla'!O4776="","Nem adott meg lekötött teljesítményt",VLOOKUP(D4785,'Műszaki adattábla'!F:O,10,0)),0))</f>
        <v/>
      </c>
      <c r="H4785" s="29" t="str">
        <f>IF(D4785="","",VLOOKUP(D4785,'Műszaki adattábla'!F:P,11,0))</f>
        <v/>
      </c>
      <c r="I4785" s="30"/>
      <c r="J4785" s="30"/>
      <c r="K4785" s="31" t="str">
        <f>IF(D4785="","",ROUND(((F4785*I4785*'Műszaki adattábla'!$C$7/'Műszaki adattábla'!$C$8)+(G4785*I4785)+(H4785*I4785))/12*'Műszaki adattábla'!T4776,0))</f>
        <v/>
      </c>
      <c r="L4785" s="32" t="str">
        <f t="shared" si="157"/>
        <v/>
      </c>
    </row>
    <row r="4786" spans="2:12" ht="14.4" thickBot="1" x14ac:dyDescent="0.3">
      <c r="B4786" s="28" t="str">
        <f t="shared" si="156"/>
        <v/>
      </c>
      <c r="C4786" s="167" t="str">
        <f>IF(D4786="","",VLOOKUP(D4786,'Műszaki adattábla'!F:G,2,0))</f>
        <v/>
      </c>
      <c r="D4786" s="168" t="str">
        <f>IF('Műszaki adattábla'!F4777="","",'Műszaki adattábla'!F4777)</f>
        <v/>
      </c>
      <c r="E4786" s="169" t="str">
        <f>IF(D4786="","",VLOOKUP(D4786,'Műszaki adattábla'!F:R,13,0))</f>
        <v/>
      </c>
      <c r="F4786" s="29" t="str">
        <f>IF(D4786="","",VLOOKUP(D4786,'Műszaki adattábla'!F:M,8,0))</f>
        <v/>
      </c>
      <c r="G4786" s="29" t="str">
        <f>IF(D4786="","",IF('Műszaki adattábla'!L4777="20-99",IF('Műszaki adattábla'!O4777="","Nem adott meg lekötött teljesítményt",VLOOKUP(D4786,'Műszaki adattábla'!F:O,10,0)),0))</f>
        <v/>
      </c>
      <c r="H4786" s="29" t="str">
        <f>IF(D4786="","",VLOOKUP(D4786,'Műszaki adattábla'!F:P,11,0))</f>
        <v/>
      </c>
      <c r="I4786" s="30"/>
      <c r="J4786" s="30"/>
      <c r="K4786" s="31" t="str">
        <f>IF(D4786="","",ROUND(((F4786*I4786*'Műszaki adattábla'!$C$7/'Műszaki adattábla'!$C$8)+(G4786*I4786)+(H4786*I4786))/12*'Műszaki adattábla'!T4777,0))</f>
        <v/>
      </c>
      <c r="L4786" s="32" t="str">
        <f t="shared" si="157"/>
        <v/>
      </c>
    </row>
    <row r="4787" spans="2:12" ht="14.4" thickBot="1" x14ac:dyDescent="0.3">
      <c r="B4787" s="28" t="str">
        <f t="shared" si="156"/>
        <v/>
      </c>
      <c r="C4787" s="167" t="str">
        <f>IF(D4787="","",VLOOKUP(D4787,'Műszaki adattábla'!F:G,2,0))</f>
        <v/>
      </c>
      <c r="D4787" s="168" t="str">
        <f>IF('Műszaki adattábla'!F4778="","",'Műszaki adattábla'!F4778)</f>
        <v/>
      </c>
      <c r="E4787" s="169" t="str">
        <f>IF(D4787="","",VLOOKUP(D4787,'Műszaki adattábla'!F:R,13,0))</f>
        <v/>
      </c>
      <c r="F4787" s="29" t="str">
        <f>IF(D4787="","",VLOOKUP(D4787,'Műszaki adattábla'!F:M,8,0))</f>
        <v/>
      </c>
      <c r="G4787" s="29" t="str">
        <f>IF(D4787="","",IF('Műszaki adattábla'!L4778="20-99",IF('Műszaki adattábla'!O4778="","Nem adott meg lekötött teljesítményt",VLOOKUP(D4787,'Műszaki adattábla'!F:O,10,0)),0))</f>
        <v/>
      </c>
      <c r="H4787" s="29" t="str">
        <f>IF(D4787="","",VLOOKUP(D4787,'Műszaki adattábla'!F:P,11,0))</f>
        <v/>
      </c>
      <c r="I4787" s="30"/>
      <c r="J4787" s="30"/>
      <c r="K4787" s="31" t="str">
        <f>IF(D4787="","",ROUND(((F4787*I4787*'Műszaki adattábla'!$C$7/'Műszaki adattábla'!$C$8)+(G4787*I4787)+(H4787*I4787))/12*'Műszaki adattábla'!T4778,0))</f>
        <v/>
      </c>
      <c r="L4787" s="32" t="str">
        <f t="shared" si="157"/>
        <v/>
      </c>
    </row>
    <row r="4788" spans="2:12" ht="14.4" thickBot="1" x14ac:dyDescent="0.3">
      <c r="B4788" s="28" t="str">
        <f t="shared" si="156"/>
        <v/>
      </c>
      <c r="C4788" s="167" t="str">
        <f>IF(D4788="","",VLOOKUP(D4788,'Műszaki adattábla'!F:G,2,0))</f>
        <v/>
      </c>
      <c r="D4788" s="168" t="str">
        <f>IF('Műszaki adattábla'!F4779="","",'Műszaki adattábla'!F4779)</f>
        <v/>
      </c>
      <c r="E4788" s="169" t="str">
        <f>IF(D4788="","",VLOOKUP(D4788,'Műszaki adattábla'!F:R,13,0))</f>
        <v/>
      </c>
      <c r="F4788" s="29" t="str">
        <f>IF(D4788="","",VLOOKUP(D4788,'Műszaki adattábla'!F:M,8,0))</f>
        <v/>
      </c>
      <c r="G4788" s="29" t="str">
        <f>IF(D4788="","",IF('Műszaki adattábla'!L4779="20-99",IF('Műszaki adattábla'!O4779="","Nem adott meg lekötött teljesítményt",VLOOKUP(D4788,'Műszaki adattábla'!F:O,10,0)),0))</f>
        <v/>
      </c>
      <c r="H4788" s="29" t="str">
        <f>IF(D4788="","",VLOOKUP(D4788,'Műszaki adattábla'!F:P,11,0))</f>
        <v/>
      </c>
      <c r="I4788" s="30"/>
      <c r="J4788" s="30"/>
      <c r="K4788" s="31" t="str">
        <f>IF(D4788="","",ROUND(((F4788*I4788*'Műszaki adattábla'!$C$7/'Műszaki adattábla'!$C$8)+(G4788*I4788)+(H4788*I4788))/12*'Műszaki adattábla'!T4779,0))</f>
        <v/>
      </c>
      <c r="L4788" s="32" t="str">
        <f t="shared" si="157"/>
        <v/>
      </c>
    </row>
    <row r="4789" spans="2:12" ht="14.4" thickBot="1" x14ac:dyDescent="0.3">
      <c r="B4789" s="28" t="str">
        <f t="shared" si="156"/>
        <v/>
      </c>
      <c r="C4789" s="167" t="str">
        <f>IF(D4789="","",VLOOKUP(D4789,'Műszaki adattábla'!F:G,2,0))</f>
        <v/>
      </c>
      <c r="D4789" s="168" t="str">
        <f>IF('Műszaki adattábla'!F4780="","",'Műszaki adattábla'!F4780)</f>
        <v/>
      </c>
      <c r="E4789" s="169" t="str">
        <f>IF(D4789="","",VLOOKUP(D4789,'Műszaki adattábla'!F:R,13,0))</f>
        <v/>
      </c>
      <c r="F4789" s="29" t="str">
        <f>IF(D4789="","",VLOOKUP(D4789,'Műszaki adattábla'!F:M,8,0))</f>
        <v/>
      </c>
      <c r="G4789" s="29" t="str">
        <f>IF(D4789="","",IF('Műszaki adattábla'!L4780="20-99",IF('Műszaki adattábla'!O4780="","Nem adott meg lekötött teljesítményt",VLOOKUP(D4789,'Műszaki adattábla'!F:O,10,0)),0))</f>
        <v/>
      </c>
      <c r="H4789" s="29" t="str">
        <f>IF(D4789="","",VLOOKUP(D4789,'Műszaki adattábla'!F:P,11,0))</f>
        <v/>
      </c>
      <c r="I4789" s="30"/>
      <c r="J4789" s="30"/>
      <c r="K4789" s="31" t="str">
        <f>IF(D4789="","",ROUND(((F4789*I4789*'Műszaki adattábla'!$C$7/'Műszaki adattábla'!$C$8)+(G4789*I4789)+(H4789*I4789))/12*'Műszaki adattábla'!T4780,0))</f>
        <v/>
      </c>
      <c r="L4789" s="32" t="str">
        <f t="shared" si="157"/>
        <v/>
      </c>
    </row>
    <row r="4790" spans="2:12" ht="14.4" thickBot="1" x14ac:dyDescent="0.3">
      <c r="B4790" s="28" t="str">
        <f t="shared" si="156"/>
        <v/>
      </c>
      <c r="C4790" s="167" t="str">
        <f>IF(D4790="","",VLOOKUP(D4790,'Műszaki adattábla'!F:G,2,0))</f>
        <v/>
      </c>
      <c r="D4790" s="168" t="str">
        <f>IF('Műszaki adattábla'!F4781="","",'Műszaki adattábla'!F4781)</f>
        <v/>
      </c>
      <c r="E4790" s="169" t="str">
        <f>IF(D4790="","",VLOOKUP(D4790,'Műszaki adattábla'!F:R,13,0))</f>
        <v/>
      </c>
      <c r="F4790" s="29" t="str">
        <f>IF(D4790="","",VLOOKUP(D4790,'Műszaki adattábla'!F:M,8,0))</f>
        <v/>
      </c>
      <c r="G4790" s="29" t="str">
        <f>IF(D4790="","",IF('Műszaki adattábla'!L4781="20-99",IF('Műszaki adattábla'!O4781="","Nem adott meg lekötött teljesítményt",VLOOKUP(D4790,'Műszaki adattábla'!F:O,10,0)),0))</f>
        <v/>
      </c>
      <c r="H4790" s="29" t="str">
        <f>IF(D4790="","",VLOOKUP(D4790,'Műszaki adattábla'!F:P,11,0))</f>
        <v/>
      </c>
      <c r="I4790" s="30"/>
      <c r="J4790" s="30"/>
      <c r="K4790" s="31" t="str">
        <f>IF(D4790="","",ROUND(((F4790*I4790*'Műszaki adattábla'!$C$7/'Műszaki adattábla'!$C$8)+(G4790*I4790)+(H4790*I4790))/12*'Műszaki adattábla'!T4781,0))</f>
        <v/>
      </c>
      <c r="L4790" s="32" t="str">
        <f t="shared" si="157"/>
        <v/>
      </c>
    </row>
    <row r="4791" spans="2:12" ht="14.4" thickBot="1" x14ac:dyDescent="0.3">
      <c r="B4791" s="28" t="str">
        <f t="shared" si="156"/>
        <v/>
      </c>
      <c r="C4791" s="167" t="str">
        <f>IF(D4791="","",VLOOKUP(D4791,'Műszaki adattábla'!F:G,2,0))</f>
        <v/>
      </c>
      <c r="D4791" s="168" t="str">
        <f>IF('Műszaki adattábla'!F4782="","",'Műszaki adattábla'!F4782)</f>
        <v/>
      </c>
      <c r="E4791" s="169" t="str">
        <f>IF(D4791="","",VLOOKUP(D4791,'Műszaki adattábla'!F:R,13,0))</f>
        <v/>
      </c>
      <c r="F4791" s="29" t="str">
        <f>IF(D4791="","",VLOOKUP(D4791,'Műszaki adattábla'!F:M,8,0))</f>
        <v/>
      </c>
      <c r="G4791" s="29" t="str">
        <f>IF(D4791="","",IF('Műszaki adattábla'!L4782="20-99",IF('Műszaki adattábla'!O4782="","Nem adott meg lekötött teljesítményt",VLOOKUP(D4791,'Műszaki adattábla'!F:O,10,0)),0))</f>
        <v/>
      </c>
      <c r="H4791" s="29" t="str">
        <f>IF(D4791="","",VLOOKUP(D4791,'Műszaki adattábla'!F:P,11,0))</f>
        <v/>
      </c>
      <c r="I4791" s="30"/>
      <c r="J4791" s="30"/>
      <c r="K4791" s="31" t="str">
        <f>IF(D4791="","",ROUND(((F4791*I4791*'Műszaki adattábla'!$C$7/'Műszaki adattábla'!$C$8)+(G4791*I4791)+(H4791*I4791))/12*'Műszaki adattábla'!T4782,0))</f>
        <v/>
      </c>
      <c r="L4791" s="32" t="str">
        <f t="shared" si="157"/>
        <v/>
      </c>
    </row>
    <row r="4792" spans="2:12" ht="14.4" thickBot="1" x14ac:dyDescent="0.3">
      <c r="B4792" s="28" t="str">
        <f t="shared" si="156"/>
        <v/>
      </c>
      <c r="C4792" s="167" t="str">
        <f>IF(D4792="","",VLOOKUP(D4792,'Műszaki adattábla'!F:G,2,0))</f>
        <v/>
      </c>
      <c r="D4792" s="168" t="str">
        <f>IF('Műszaki adattábla'!F4783="","",'Műszaki adattábla'!F4783)</f>
        <v/>
      </c>
      <c r="E4792" s="169" t="str">
        <f>IF(D4792="","",VLOOKUP(D4792,'Műszaki adattábla'!F:R,13,0))</f>
        <v/>
      </c>
      <c r="F4792" s="29" t="str">
        <f>IF(D4792="","",VLOOKUP(D4792,'Műszaki adattábla'!F:M,8,0))</f>
        <v/>
      </c>
      <c r="G4792" s="29" t="str">
        <f>IF(D4792="","",IF('Műszaki adattábla'!L4783="20-99",IF('Műszaki adattábla'!O4783="","Nem adott meg lekötött teljesítményt",VLOOKUP(D4792,'Műszaki adattábla'!F:O,10,0)),0))</f>
        <v/>
      </c>
      <c r="H4792" s="29" t="str">
        <f>IF(D4792="","",VLOOKUP(D4792,'Műszaki adattábla'!F:P,11,0))</f>
        <v/>
      </c>
      <c r="I4792" s="30"/>
      <c r="J4792" s="30"/>
      <c r="K4792" s="31" t="str">
        <f>IF(D4792="","",ROUND(((F4792*I4792*'Műszaki adattábla'!$C$7/'Műszaki adattábla'!$C$8)+(G4792*I4792)+(H4792*I4792))/12*'Műszaki adattábla'!T4783,0))</f>
        <v/>
      </c>
      <c r="L4792" s="32" t="str">
        <f t="shared" si="157"/>
        <v/>
      </c>
    </row>
    <row r="4793" spans="2:12" ht="14.4" thickBot="1" x14ac:dyDescent="0.3">
      <c r="B4793" s="28" t="str">
        <f t="shared" si="156"/>
        <v/>
      </c>
      <c r="C4793" s="167" t="str">
        <f>IF(D4793="","",VLOOKUP(D4793,'Műszaki adattábla'!F:G,2,0))</f>
        <v/>
      </c>
      <c r="D4793" s="168" t="str">
        <f>IF('Műszaki adattábla'!F4784="","",'Műszaki adattábla'!F4784)</f>
        <v/>
      </c>
      <c r="E4793" s="169" t="str">
        <f>IF(D4793="","",VLOOKUP(D4793,'Műszaki adattábla'!F:R,13,0))</f>
        <v/>
      </c>
      <c r="F4793" s="29" t="str">
        <f>IF(D4793="","",VLOOKUP(D4793,'Műszaki adattábla'!F:M,8,0))</f>
        <v/>
      </c>
      <c r="G4793" s="29" t="str">
        <f>IF(D4793="","",IF('Műszaki adattábla'!L4784="20-99",IF('Műszaki adattábla'!O4784="","Nem adott meg lekötött teljesítményt",VLOOKUP(D4793,'Műszaki adattábla'!F:O,10,0)),0))</f>
        <v/>
      </c>
      <c r="H4793" s="29" t="str">
        <f>IF(D4793="","",VLOOKUP(D4793,'Műszaki adattábla'!F:P,11,0))</f>
        <v/>
      </c>
      <c r="I4793" s="30"/>
      <c r="J4793" s="30"/>
      <c r="K4793" s="31" t="str">
        <f>IF(D4793="","",ROUND(((F4793*I4793*'Műszaki adattábla'!$C$7/'Műszaki adattábla'!$C$8)+(G4793*I4793)+(H4793*I4793))/12*'Műszaki adattábla'!T4784,0))</f>
        <v/>
      </c>
      <c r="L4793" s="32" t="str">
        <f t="shared" si="157"/>
        <v/>
      </c>
    </row>
    <row r="4794" spans="2:12" ht="14.4" thickBot="1" x14ac:dyDescent="0.3">
      <c r="B4794" s="28" t="str">
        <f t="shared" si="156"/>
        <v/>
      </c>
      <c r="C4794" s="167" t="str">
        <f>IF(D4794="","",VLOOKUP(D4794,'Műszaki adattábla'!F:G,2,0))</f>
        <v/>
      </c>
      <c r="D4794" s="168" t="str">
        <f>IF('Műszaki adattábla'!F4785="","",'Műszaki adattábla'!F4785)</f>
        <v/>
      </c>
      <c r="E4794" s="169" t="str">
        <f>IF(D4794="","",VLOOKUP(D4794,'Műszaki adattábla'!F:R,13,0))</f>
        <v/>
      </c>
      <c r="F4794" s="29" t="str">
        <f>IF(D4794="","",VLOOKUP(D4794,'Műszaki adattábla'!F:M,8,0))</f>
        <v/>
      </c>
      <c r="G4794" s="29" t="str">
        <f>IF(D4794="","",IF('Műszaki adattábla'!L4785="20-99",IF('Műszaki adattábla'!O4785="","Nem adott meg lekötött teljesítményt",VLOOKUP(D4794,'Műszaki adattábla'!F:O,10,0)),0))</f>
        <v/>
      </c>
      <c r="H4794" s="29" t="str">
        <f>IF(D4794="","",VLOOKUP(D4794,'Műszaki adattábla'!F:P,11,0))</f>
        <v/>
      </c>
      <c r="I4794" s="30"/>
      <c r="J4794" s="30"/>
      <c r="K4794" s="31" t="str">
        <f>IF(D4794="","",ROUND(((F4794*I4794*'Műszaki adattábla'!$C$7/'Műszaki adattábla'!$C$8)+(G4794*I4794)+(H4794*I4794))/12*'Műszaki adattábla'!T4785,0))</f>
        <v/>
      </c>
      <c r="L4794" s="32" t="str">
        <f t="shared" si="157"/>
        <v/>
      </c>
    </row>
    <row r="4795" spans="2:12" ht="14.4" thickBot="1" x14ac:dyDescent="0.3">
      <c r="B4795" s="28" t="str">
        <f t="shared" si="156"/>
        <v/>
      </c>
      <c r="C4795" s="167" t="str">
        <f>IF(D4795="","",VLOOKUP(D4795,'Műszaki adattábla'!F:G,2,0))</f>
        <v/>
      </c>
      <c r="D4795" s="168" t="str">
        <f>IF('Műszaki adattábla'!F4786="","",'Műszaki adattábla'!F4786)</f>
        <v/>
      </c>
      <c r="E4795" s="169" t="str">
        <f>IF(D4795="","",VLOOKUP(D4795,'Műszaki adattábla'!F:R,13,0))</f>
        <v/>
      </c>
      <c r="F4795" s="29" t="str">
        <f>IF(D4795="","",VLOOKUP(D4795,'Műszaki adattábla'!F:M,8,0))</f>
        <v/>
      </c>
      <c r="G4795" s="29" t="str">
        <f>IF(D4795="","",IF('Műszaki adattábla'!L4786="20-99",IF('Műszaki adattábla'!O4786="","Nem adott meg lekötött teljesítményt",VLOOKUP(D4795,'Műszaki adattábla'!F:O,10,0)),0))</f>
        <v/>
      </c>
      <c r="H4795" s="29" t="str">
        <f>IF(D4795="","",VLOOKUP(D4795,'Műszaki adattábla'!F:P,11,0))</f>
        <v/>
      </c>
      <c r="I4795" s="30"/>
      <c r="J4795" s="30"/>
      <c r="K4795" s="31" t="str">
        <f>IF(D4795="","",ROUND(((F4795*I4795*'Műszaki adattábla'!$C$7/'Műszaki adattábla'!$C$8)+(G4795*I4795)+(H4795*I4795))/12*'Műszaki adattábla'!T4786,0))</f>
        <v/>
      </c>
      <c r="L4795" s="32" t="str">
        <f t="shared" si="157"/>
        <v/>
      </c>
    </row>
    <row r="4796" spans="2:12" ht="14.4" thickBot="1" x14ac:dyDescent="0.3">
      <c r="B4796" s="28" t="str">
        <f t="shared" si="156"/>
        <v/>
      </c>
      <c r="C4796" s="167" t="str">
        <f>IF(D4796="","",VLOOKUP(D4796,'Műszaki adattábla'!F:G,2,0))</f>
        <v/>
      </c>
      <c r="D4796" s="168" t="str">
        <f>IF('Műszaki adattábla'!F4787="","",'Műszaki adattábla'!F4787)</f>
        <v/>
      </c>
      <c r="E4796" s="169" t="str">
        <f>IF(D4796="","",VLOOKUP(D4796,'Műszaki adattábla'!F:R,13,0))</f>
        <v/>
      </c>
      <c r="F4796" s="29" t="str">
        <f>IF(D4796="","",VLOOKUP(D4796,'Műszaki adattábla'!F:M,8,0))</f>
        <v/>
      </c>
      <c r="G4796" s="29" t="str">
        <f>IF(D4796="","",IF('Műszaki adattábla'!L4787="20-99",IF('Műszaki adattábla'!O4787="","Nem adott meg lekötött teljesítményt",VLOOKUP(D4796,'Műszaki adattábla'!F:O,10,0)),0))</f>
        <v/>
      </c>
      <c r="H4796" s="29" t="str">
        <f>IF(D4796="","",VLOOKUP(D4796,'Műszaki adattábla'!F:P,11,0))</f>
        <v/>
      </c>
      <c r="I4796" s="30"/>
      <c r="J4796" s="30"/>
      <c r="K4796" s="31" t="str">
        <f>IF(D4796="","",ROUND(((F4796*I4796*'Műszaki adattábla'!$C$7/'Műszaki adattábla'!$C$8)+(G4796*I4796)+(H4796*I4796))/12*'Műszaki adattábla'!T4787,0))</f>
        <v/>
      </c>
      <c r="L4796" s="32" t="str">
        <f t="shared" si="157"/>
        <v/>
      </c>
    </row>
    <row r="4797" spans="2:12" ht="14.4" thickBot="1" x14ac:dyDescent="0.3">
      <c r="B4797" s="28" t="str">
        <f t="shared" si="156"/>
        <v/>
      </c>
      <c r="C4797" s="167" t="str">
        <f>IF(D4797="","",VLOOKUP(D4797,'Műszaki adattábla'!F:G,2,0))</f>
        <v/>
      </c>
      <c r="D4797" s="168" t="str">
        <f>IF('Műszaki adattábla'!F4788="","",'Műszaki adattábla'!F4788)</f>
        <v/>
      </c>
      <c r="E4797" s="169" t="str">
        <f>IF(D4797="","",VLOOKUP(D4797,'Műszaki adattábla'!F:R,13,0))</f>
        <v/>
      </c>
      <c r="F4797" s="29" t="str">
        <f>IF(D4797="","",VLOOKUP(D4797,'Műszaki adattábla'!F:M,8,0))</f>
        <v/>
      </c>
      <c r="G4797" s="29" t="str">
        <f>IF(D4797="","",IF('Műszaki adattábla'!L4788="20-99",IF('Műszaki adattábla'!O4788="","Nem adott meg lekötött teljesítményt",VLOOKUP(D4797,'Műszaki adattábla'!F:O,10,0)),0))</f>
        <v/>
      </c>
      <c r="H4797" s="29" t="str">
        <f>IF(D4797="","",VLOOKUP(D4797,'Műszaki adattábla'!F:P,11,0))</f>
        <v/>
      </c>
      <c r="I4797" s="30"/>
      <c r="J4797" s="30"/>
      <c r="K4797" s="31" t="str">
        <f>IF(D4797="","",ROUND(((F4797*I4797*'Műszaki adattábla'!$C$7/'Műszaki adattábla'!$C$8)+(G4797*I4797)+(H4797*I4797))/12*'Műszaki adattábla'!T4788,0))</f>
        <v/>
      </c>
      <c r="L4797" s="32" t="str">
        <f t="shared" si="157"/>
        <v/>
      </c>
    </row>
    <row r="4798" spans="2:12" ht="14.4" thickBot="1" x14ac:dyDescent="0.3">
      <c r="B4798" s="28" t="str">
        <f t="shared" si="156"/>
        <v/>
      </c>
      <c r="C4798" s="167" t="str">
        <f>IF(D4798="","",VLOOKUP(D4798,'Műszaki adattábla'!F:G,2,0))</f>
        <v/>
      </c>
      <c r="D4798" s="168" t="str">
        <f>IF('Műszaki adattábla'!F4789="","",'Műszaki adattábla'!F4789)</f>
        <v/>
      </c>
      <c r="E4798" s="169" t="str">
        <f>IF(D4798="","",VLOOKUP(D4798,'Műszaki adattábla'!F:R,13,0))</f>
        <v/>
      </c>
      <c r="F4798" s="29" t="str">
        <f>IF(D4798="","",VLOOKUP(D4798,'Műszaki adattábla'!F:M,8,0))</f>
        <v/>
      </c>
      <c r="G4798" s="29" t="str">
        <f>IF(D4798="","",IF('Műszaki adattábla'!L4789="20-99",IF('Műszaki adattábla'!O4789="","Nem adott meg lekötött teljesítményt",VLOOKUP(D4798,'Műszaki adattábla'!F:O,10,0)),0))</f>
        <v/>
      </c>
      <c r="H4798" s="29" t="str">
        <f>IF(D4798="","",VLOOKUP(D4798,'Műszaki adattábla'!F:P,11,0))</f>
        <v/>
      </c>
      <c r="I4798" s="30"/>
      <c r="J4798" s="30"/>
      <c r="K4798" s="31" t="str">
        <f>IF(D4798="","",ROUND(((F4798*I4798*'Műszaki adattábla'!$C$7/'Műszaki adattábla'!$C$8)+(G4798*I4798)+(H4798*I4798))/12*'Műszaki adattábla'!T4789,0))</f>
        <v/>
      </c>
      <c r="L4798" s="32" t="str">
        <f t="shared" si="157"/>
        <v/>
      </c>
    </row>
    <row r="4799" spans="2:12" ht="14.4" thickBot="1" x14ac:dyDescent="0.3">
      <c r="B4799" s="28" t="str">
        <f t="shared" si="156"/>
        <v/>
      </c>
      <c r="C4799" s="167" t="str">
        <f>IF(D4799="","",VLOOKUP(D4799,'Műszaki adattábla'!F:G,2,0))</f>
        <v/>
      </c>
      <c r="D4799" s="168" t="str">
        <f>IF('Műszaki adattábla'!F4790="","",'Műszaki adattábla'!F4790)</f>
        <v/>
      </c>
      <c r="E4799" s="169" t="str">
        <f>IF(D4799="","",VLOOKUP(D4799,'Műszaki adattábla'!F:R,13,0))</f>
        <v/>
      </c>
      <c r="F4799" s="29" t="str">
        <f>IF(D4799="","",VLOOKUP(D4799,'Műszaki adattábla'!F:M,8,0))</f>
        <v/>
      </c>
      <c r="G4799" s="29" t="str">
        <f>IF(D4799="","",IF('Műszaki adattábla'!L4790="20-99",IF('Műszaki adattábla'!O4790="","Nem adott meg lekötött teljesítményt",VLOOKUP(D4799,'Műszaki adattábla'!F:O,10,0)),0))</f>
        <v/>
      </c>
      <c r="H4799" s="29" t="str">
        <f>IF(D4799="","",VLOOKUP(D4799,'Műszaki adattábla'!F:P,11,0))</f>
        <v/>
      </c>
      <c r="I4799" s="30"/>
      <c r="J4799" s="30"/>
      <c r="K4799" s="31" t="str">
        <f>IF(D4799="","",ROUND(((F4799*I4799*'Műszaki adattábla'!$C$7/'Műszaki adattábla'!$C$8)+(G4799*I4799)+(H4799*I4799))/12*'Műszaki adattábla'!T4790,0))</f>
        <v/>
      </c>
      <c r="L4799" s="32" t="str">
        <f t="shared" si="157"/>
        <v/>
      </c>
    </row>
    <row r="4800" spans="2:12" ht="14.4" thickBot="1" x14ac:dyDescent="0.3">
      <c r="B4800" s="28" t="str">
        <f t="shared" si="156"/>
        <v/>
      </c>
      <c r="C4800" s="167" t="str">
        <f>IF(D4800="","",VLOOKUP(D4800,'Műszaki adattábla'!F:G,2,0))</f>
        <v/>
      </c>
      <c r="D4800" s="168" t="str">
        <f>IF('Műszaki adattábla'!F4791="","",'Műszaki adattábla'!F4791)</f>
        <v/>
      </c>
      <c r="E4800" s="169" t="str">
        <f>IF(D4800="","",VLOOKUP(D4800,'Műszaki adattábla'!F:R,13,0))</f>
        <v/>
      </c>
      <c r="F4800" s="29" t="str">
        <f>IF(D4800="","",VLOOKUP(D4800,'Műszaki adattábla'!F:M,8,0))</f>
        <v/>
      </c>
      <c r="G4800" s="29" t="str">
        <f>IF(D4800="","",IF('Műszaki adattábla'!L4791="20-99",IF('Műszaki adattábla'!O4791="","Nem adott meg lekötött teljesítményt",VLOOKUP(D4800,'Műszaki adattábla'!F:O,10,0)),0))</f>
        <v/>
      </c>
      <c r="H4800" s="29" t="str">
        <f>IF(D4800="","",VLOOKUP(D4800,'Műszaki adattábla'!F:P,11,0))</f>
        <v/>
      </c>
      <c r="I4800" s="30"/>
      <c r="J4800" s="30"/>
      <c r="K4800" s="31" t="str">
        <f>IF(D4800="","",ROUND(((F4800*I4800*'Műszaki adattábla'!$C$7/'Műszaki adattábla'!$C$8)+(G4800*I4800)+(H4800*I4800))/12*'Műszaki adattábla'!T4791,0))</f>
        <v/>
      </c>
      <c r="L4800" s="32" t="str">
        <f t="shared" si="157"/>
        <v/>
      </c>
    </row>
    <row r="4801" spans="2:12" ht="14.4" thickBot="1" x14ac:dyDescent="0.3">
      <c r="B4801" s="28" t="str">
        <f t="shared" si="156"/>
        <v/>
      </c>
      <c r="C4801" s="167" t="str">
        <f>IF(D4801="","",VLOOKUP(D4801,'Műszaki adattábla'!F:G,2,0))</f>
        <v/>
      </c>
      <c r="D4801" s="168" t="str">
        <f>IF('Műszaki adattábla'!F4792="","",'Műszaki adattábla'!F4792)</f>
        <v/>
      </c>
      <c r="E4801" s="169" t="str">
        <f>IF(D4801="","",VLOOKUP(D4801,'Műszaki adattábla'!F:R,13,0))</f>
        <v/>
      </c>
      <c r="F4801" s="29" t="str">
        <f>IF(D4801="","",VLOOKUP(D4801,'Műszaki adattábla'!F:M,8,0))</f>
        <v/>
      </c>
      <c r="G4801" s="29" t="str">
        <f>IF(D4801="","",IF('Műszaki adattábla'!L4792="20-99",IF('Műszaki adattábla'!O4792="","Nem adott meg lekötött teljesítményt",VLOOKUP(D4801,'Műszaki adattábla'!F:O,10,0)),0))</f>
        <v/>
      </c>
      <c r="H4801" s="29" t="str">
        <f>IF(D4801="","",VLOOKUP(D4801,'Műszaki adattábla'!F:P,11,0))</f>
        <v/>
      </c>
      <c r="I4801" s="30"/>
      <c r="J4801" s="30"/>
      <c r="K4801" s="31" t="str">
        <f>IF(D4801="","",ROUND(((F4801*I4801*'Műszaki adattábla'!$C$7/'Műszaki adattábla'!$C$8)+(G4801*I4801)+(H4801*I4801))/12*'Műszaki adattábla'!T4792,0))</f>
        <v/>
      </c>
      <c r="L4801" s="32" t="str">
        <f t="shared" si="157"/>
        <v/>
      </c>
    </row>
    <row r="4802" spans="2:12" ht="14.4" thickBot="1" x14ac:dyDescent="0.3">
      <c r="B4802" s="28" t="str">
        <f t="shared" si="156"/>
        <v/>
      </c>
      <c r="C4802" s="167" t="str">
        <f>IF(D4802="","",VLOOKUP(D4802,'Műszaki adattábla'!F:G,2,0))</f>
        <v/>
      </c>
      <c r="D4802" s="168" t="str">
        <f>IF('Műszaki adattábla'!F4793="","",'Műszaki adattábla'!F4793)</f>
        <v/>
      </c>
      <c r="E4802" s="169" t="str">
        <f>IF(D4802="","",VLOOKUP(D4802,'Műszaki adattábla'!F:R,13,0))</f>
        <v/>
      </c>
      <c r="F4802" s="29" t="str">
        <f>IF(D4802="","",VLOOKUP(D4802,'Műszaki adattábla'!F:M,8,0))</f>
        <v/>
      </c>
      <c r="G4802" s="29" t="str">
        <f>IF(D4802="","",IF('Műszaki adattábla'!L4793="20-99",IF('Műszaki adattábla'!O4793="","Nem adott meg lekötött teljesítményt",VLOOKUP(D4802,'Műszaki adattábla'!F:O,10,0)),0))</f>
        <v/>
      </c>
      <c r="H4802" s="29" t="str">
        <f>IF(D4802="","",VLOOKUP(D4802,'Műszaki adattábla'!F:P,11,0))</f>
        <v/>
      </c>
      <c r="I4802" s="30"/>
      <c r="J4802" s="30"/>
      <c r="K4802" s="31" t="str">
        <f>IF(D4802="","",ROUND(((F4802*I4802*'Műszaki adattábla'!$C$7/'Műszaki adattábla'!$C$8)+(G4802*I4802)+(H4802*I4802))/12*'Műszaki adattábla'!T4793,0))</f>
        <v/>
      </c>
      <c r="L4802" s="32" t="str">
        <f t="shared" si="157"/>
        <v/>
      </c>
    </row>
    <row r="4803" spans="2:12" ht="14.4" thickBot="1" x14ac:dyDescent="0.3">
      <c r="B4803" s="28" t="str">
        <f t="shared" si="156"/>
        <v/>
      </c>
      <c r="C4803" s="167" t="str">
        <f>IF(D4803="","",VLOOKUP(D4803,'Műszaki adattábla'!F:G,2,0))</f>
        <v/>
      </c>
      <c r="D4803" s="168" t="str">
        <f>IF('Műszaki adattábla'!F4794="","",'Műszaki adattábla'!F4794)</f>
        <v/>
      </c>
      <c r="E4803" s="169" t="str">
        <f>IF(D4803="","",VLOOKUP(D4803,'Műszaki adattábla'!F:R,13,0))</f>
        <v/>
      </c>
      <c r="F4803" s="29" t="str">
        <f>IF(D4803="","",VLOOKUP(D4803,'Műszaki adattábla'!F:M,8,0))</f>
        <v/>
      </c>
      <c r="G4803" s="29" t="str">
        <f>IF(D4803="","",IF('Műszaki adattábla'!L4794="20-99",IF('Műszaki adattábla'!O4794="","Nem adott meg lekötött teljesítményt",VLOOKUP(D4803,'Műszaki adattábla'!F:O,10,0)),0))</f>
        <v/>
      </c>
      <c r="H4803" s="29" t="str">
        <f>IF(D4803="","",VLOOKUP(D4803,'Műszaki adattábla'!F:P,11,0))</f>
        <v/>
      </c>
      <c r="I4803" s="30"/>
      <c r="J4803" s="30"/>
      <c r="K4803" s="31" t="str">
        <f>IF(D4803="","",ROUND(((F4803*I4803*'Műszaki adattábla'!$C$7/'Műszaki adattábla'!$C$8)+(G4803*I4803)+(H4803*I4803))/12*'Műszaki adattábla'!T4794,0))</f>
        <v/>
      </c>
      <c r="L4803" s="32" t="str">
        <f t="shared" si="157"/>
        <v/>
      </c>
    </row>
    <row r="4804" spans="2:12" ht="14.4" thickBot="1" x14ac:dyDescent="0.3">
      <c r="B4804" s="28" t="str">
        <f t="shared" si="156"/>
        <v/>
      </c>
      <c r="C4804" s="167" t="str">
        <f>IF(D4804="","",VLOOKUP(D4804,'Műszaki adattábla'!F:G,2,0))</f>
        <v/>
      </c>
      <c r="D4804" s="168" t="str">
        <f>IF('Műszaki adattábla'!F4795="","",'Műszaki adattábla'!F4795)</f>
        <v/>
      </c>
      <c r="E4804" s="169" t="str">
        <f>IF(D4804="","",VLOOKUP(D4804,'Műszaki adattábla'!F:R,13,0))</f>
        <v/>
      </c>
      <c r="F4804" s="29" t="str">
        <f>IF(D4804="","",VLOOKUP(D4804,'Műszaki adattábla'!F:M,8,0))</f>
        <v/>
      </c>
      <c r="G4804" s="29" t="str">
        <f>IF(D4804="","",IF('Műszaki adattábla'!L4795="20-99",IF('Műszaki adattábla'!O4795="","Nem adott meg lekötött teljesítményt",VLOOKUP(D4804,'Műszaki adattábla'!F:O,10,0)),0))</f>
        <v/>
      </c>
      <c r="H4804" s="29" t="str">
        <f>IF(D4804="","",VLOOKUP(D4804,'Műszaki adattábla'!F:P,11,0))</f>
        <v/>
      </c>
      <c r="I4804" s="30"/>
      <c r="J4804" s="30"/>
      <c r="K4804" s="31" t="str">
        <f>IF(D4804="","",ROUND(((F4804*I4804*'Műszaki adattábla'!$C$7/'Műszaki adattábla'!$C$8)+(G4804*I4804)+(H4804*I4804))/12*'Műszaki adattábla'!T4795,0))</f>
        <v/>
      </c>
      <c r="L4804" s="32" t="str">
        <f t="shared" si="157"/>
        <v/>
      </c>
    </row>
    <row r="4805" spans="2:12" ht="14.4" thickBot="1" x14ac:dyDescent="0.3">
      <c r="B4805" s="28" t="str">
        <f t="shared" si="156"/>
        <v/>
      </c>
      <c r="C4805" s="167" t="str">
        <f>IF(D4805="","",VLOOKUP(D4805,'Műszaki adattábla'!F:G,2,0))</f>
        <v/>
      </c>
      <c r="D4805" s="168" t="str">
        <f>IF('Műszaki adattábla'!F4796="","",'Műszaki adattábla'!F4796)</f>
        <v/>
      </c>
      <c r="E4805" s="169" t="str">
        <f>IF(D4805="","",VLOOKUP(D4805,'Műszaki adattábla'!F:R,13,0))</f>
        <v/>
      </c>
      <c r="F4805" s="29" t="str">
        <f>IF(D4805="","",VLOOKUP(D4805,'Műszaki adattábla'!F:M,8,0))</f>
        <v/>
      </c>
      <c r="G4805" s="29" t="str">
        <f>IF(D4805="","",IF('Műszaki adattábla'!L4796="20-99",IF('Műszaki adattábla'!O4796="","Nem adott meg lekötött teljesítményt",VLOOKUP(D4805,'Műszaki adattábla'!F:O,10,0)),0))</f>
        <v/>
      </c>
      <c r="H4805" s="29" t="str">
        <f>IF(D4805="","",VLOOKUP(D4805,'Műszaki adattábla'!F:P,11,0))</f>
        <v/>
      </c>
      <c r="I4805" s="30"/>
      <c r="J4805" s="30"/>
      <c r="K4805" s="31" t="str">
        <f>IF(D4805="","",ROUND(((F4805*I4805*'Műszaki adattábla'!$C$7/'Műszaki adattábla'!$C$8)+(G4805*I4805)+(H4805*I4805))/12*'Műszaki adattábla'!T4796,0))</f>
        <v/>
      </c>
      <c r="L4805" s="32" t="str">
        <f t="shared" si="157"/>
        <v/>
      </c>
    </row>
    <row r="4806" spans="2:12" ht="14.4" thickBot="1" x14ac:dyDescent="0.3">
      <c r="B4806" s="28" t="str">
        <f t="shared" si="156"/>
        <v/>
      </c>
      <c r="C4806" s="167" t="str">
        <f>IF(D4806="","",VLOOKUP(D4806,'Műszaki adattábla'!F:G,2,0))</f>
        <v/>
      </c>
      <c r="D4806" s="168" t="str">
        <f>IF('Műszaki adattábla'!F4797="","",'Műszaki adattábla'!F4797)</f>
        <v/>
      </c>
      <c r="E4806" s="169" t="str">
        <f>IF(D4806="","",VLOOKUP(D4806,'Műszaki adattábla'!F:R,13,0))</f>
        <v/>
      </c>
      <c r="F4806" s="29" t="str">
        <f>IF(D4806="","",VLOOKUP(D4806,'Műszaki adattábla'!F:M,8,0))</f>
        <v/>
      </c>
      <c r="G4806" s="29" t="str">
        <f>IF(D4806="","",IF('Műszaki adattábla'!L4797="20-99",IF('Műszaki adattábla'!O4797="","Nem adott meg lekötött teljesítményt",VLOOKUP(D4806,'Műszaki adattábla'!F:O,10,0)),0))</f>
        <v/>
      </c>
      <c r="H4806" s="29" t="str">
        <f>IF(D4806="","",VLOOKUP(D4806,'Műszaki adattábla'!F:P,11,0))</f>
        <v/>
      </c>
      <c r="I4806" s="30"/>
      <c r="J4806" s="30"/>
      <c r="K4806" s="31" t="str">
        <f>IF(D4806="","",ROUND(((F4806*I4806*'Műszaki adattábla'!$C$7/'Műszaki adattábla'!$C$8)+(G4806*I4806)+(H4806*I4806))/12*'Műszaki adattábla'!T4797,0))</f>
        <v/>
      </c>
      <c r="L4806" s="32" t="str">
        <f t="shared" si="157"/>
        <v/>
      </c>
    </row>
    <row r="4807" spans="2:12" ht="14.4" thickBot="1" x14ac:dyDescent="0.3">
      <c r="B4807" s="28" t="str">
        <f t="shared" si="156"/>
        <v/>
      </c>
      <c r="C4807" s="167" t="str">
        <f>IF(D4807="","",VLOOKUP(D4807,'Műszaki adattábla'!F:G,2,0))</f>
        <v/>
      </c>
      <c r="D4807" s="168" t="str">
        <f>IF('Műszaki adattábla'!F4798="","",'Műszaki adattábla'!F4798)</f>
        <v/>
      </c>
      <c r="E4807" s="169" t="str">
        <f>IF(D4807="","",VLOOKUP(D4807,'Műszaki adattábla'!F:R,13,0))</f>
        <v/>
      </c>
      <c r="F4807" s="29" t="str">
        <f>IF(D4807="","",VLOOKUP(D4807,'Műszaki adattábla'!F:M,8,0))</f>
        <v/>
      </c>
      <c r="G4807" s="29" t="str">
        <f>IF(D4807="","",IF('Műszaki adattábla'!L4798="20-99",IF('Műszaki adattábla'!O4798="","Nem adott meg lekötött teljesítményt",VLOOKUP(D4807,'Műszaki adattábla'!F:O,10,0)),0))</f>
        <v/>
      </c>
      <c r="H4807" s="29" t="str">
        <f>IF(D4807="","",VLOOKUP(D4807,'Műszaki adattábla'!F:P,11,0))</f>
        <v/>
      </c>
      <c r="I4807" s="30"/>
      <c r="J4807" s="30"/>
      <c r="K4807" s="31" t="str">
        <f>IF(D4807="","",ROUND(((F4807*I4807*'Műszaki adattábla'!$C$7/'Műszaki adattábla'!$C$8)+(G4807*I4807)+(H4807*I4807))/12*'Műszaki adattábla'!T4798,0))</f>
        <v/>
      </c>
      <c r="L4807" s="32" t="str">
        <f t="shared" si="157"/>
        <v/>
      </c>
    </row>
    <row r="4808" spans="2:12" ht="14.4" thickBot="1" x14ac:dyDescent="0.3">
      <c r="B4808" s="28" t="str">
        <f t="shared" si="156"/>
        <v/>
      </c>
      <c r="C4808" s="167" t="str">
        <f>IF(D4808="","",VLOOKUP(D4808,'Műszaki adattábla'!F:G,2,0))</f>
        <v/>
      </c>
      <c r="D4808" s="168" t="str">
        <f>IF('Műszaki adattábla'!F4799="","",'Műszaki adattábla'!F4799)</f>
        <v/>
      </c>
      <c r="E4808" s="169" t="str">
        <f>IF(D4808="","",VLOOKUP(D4808,'Műszaki adattábla'!F:R,13,0))</f>
        <v/>
      </c>
      <c r="F4808" s="29" t="str">
        <f>IF(D4808="","",VLOOKUP(D4808,'Műszaki adattábla'!F:M,8,0))</f>
        <v/>
      </c>
      <c r="G4808" s="29" t="str">
        <f>IF(D4808="","",IF('Műszaki adattábla'!L4799="20-99",IF('Műszaki adattábla'!O4799="","Nem adott meg lekötött teljesítményt",VLOOKUP(D4808,'Műszaki adattábla'!F:O,10,0)),0))</f>
        <v/>
      </c>
      <c r="H4808" s="29" t="str">
        <f>IF(D4808="","",VLOOKUP(D4808,'Műszaki adattábla'!F:P,11,0))</f>
        <v/>
      </c>
      <c r="I4808" s="30"/>
      <c r="J4808" s="30"/>
      <c r="K4808" s="31" t="str">
        <f>IF(D4808="","",ROUND(((F4808*I4808*'Műszaki adattábla'!$C$7/'Műszaki adattábla'!$C$8)+(G4808*I4808)+(H4808*I4808))/12*'Műszaki adattábla'!T4799,0))</f>
        <v/>
      </c>
      <c r="L4808" s="32" t="str">
        <f t="shared" si="157"/>
        <v/>
      </c>
    </row>
    <row r="4809" spans="2:12" ht="14.4" thickBot="1" x14ac:dyDescent="0.3">
      <c r="B4809" s="28" t="str">
        <f t="shared" si="156"/>
        <v/>
      </c>
      <c r="C4809" s="167" t="str">
        <f>IF(D4809="","",VLOOKUP(D4809,'Műszaki adattábla'!F:G,2,0))</f>
        <v/>
      </c>
      <c r="D4809" s="168" t="str">
        <f>IF('Műszaki adattábla'!F4800="","",'Műszaki adattábla'!F4800)</f>
        <v/>
      </c>
      <c r="E4809" s="169" t="str">
        <f>IF(D4809="","",VLOOKUP(D4809,'Műszaki adattábla'!F:R,13,0))</f>
        <v/>
      </c>
      <c r="F4809" s="29" t="str">
        <f>IF(D4809="","",VLOOKUP(D4809,'Műszaki adattábla'!F:M,8,0))</f>
        <v/>
      </c>
      <c r="G4809" s="29" t="str">
        <f>IF(D4809="","",IF('Műszaki adattábla'!L4800="20-99",IF('Műszaki adattábla'!O4800="","Nem adott meg lekötött teljesítményt",VLOOKUP(D4809,'Műszaki adattábla'!F:O,10,0)),0))</f>
        <v/>
      </c>
      <c r="H4809" s="29" t="str">
        <f>IF(D4809="","",VLOOKUP(D4809,'Műszaki adattábla'!F:P,11,0))</f>
        <v/>
      </c>
      <c r="I4809" s="30"/>
      <c r="J4809" s="30"/>
      <c r="K4809" s="31" t="str">
        <f>IF(D4809="","",ROUND(((F4809*I4809*'Műszaki adattábla'!$C$7/'Műszaki adattábla'!$C$8)+(G4809*I4809)+(H4809*I4809))/12*'Műszaki adattábla'!T4800,0))</f>
        <v/>
      </c>
      <c r="L4809" s="32" t="str">
        <f t="shared" si="157"/>
        <v/>
      </c>
    </row>
    <row r="4810" spans="2:12" ht="14.4" thickBot="1" x14ac:dyDescent="0.3">
      <c r="B4810" s="28" t="str">
        <f t="shared" si="156"/>
        <v/>
      </c>
      <c r="C4810" s="167" t="str">
        <f>IF(D4810="","",VLOOKUP(D4810,'Műszaki adattábla'!F:G,2,0))</f>
        <v/>
      </c>
      <c r="D4810" s="168" t="str">
        <f>IF('Műszaki adattábla'!F4801="","",'Műszaki adattábla'!F4801)</f>
        <v/>
      </c>
      <c r="E4810" s="169" t="str">
        <f>IF(D4810="","",VLOOKUP(D4810,'Műszaki adattábla'!F:R,13,0))</f>
        <v/>
      </c>
      <c r="F4810" s="29" t="str">
        <f>IF(D4810="","",VLOOKUP(D4810,'Műszaki adattábla'!F:M,8,0))</f>
        <v/>
      </c>
      <c r="G4810" s="29" t="str">
        <f>IF(D4810="","",IF('Műszaki adattábla'!L4801="20-99",IF('Műszaki adattábla'!O4801="","Nem adott meg lekötött teljesítményt",VLOOKUP(D4810,'Műszaki adattábla'!F:O,10,0)),0))</f>
        <v/>
      </c>
      <c r="H4810" s="29" t="str">
        <f>IF(D4810="","",VLOOKUP(D4810,'Műszaki adattábla'!F:P,11,0))</f>
        <v/>
      </c>
      <c r="I4810" s="30"/>
      <c r="J4810" s="30"/>
      <c r="K4810" s="31" t="str">
        <f>IF(D4810="","",ROUND(((F4810*I4810*'Műszaki adattábla'!$C$7/'Műszaki adattábla'!$C$8)+(G4810*I4810)+(H4810*I4810))/12*'Műszaki adattábla'!T4801,0))</f>
        <v/>
      </c>
      <c r="L4810" s="32" t="str">
        <f t="shared" si="157"/>
        <v/>
      </c>
    </row>
    <row r="4811" spans="2:12" ht="14.4" thickBot="1" x14ac:dyDescent="0.3">
      <c r="B4811" s="28" t="str">
        <f t="shared" si="156"/>
        <v/>
      </c>
      <c r="C4811" s="167" t="str">
        <f>IF(D4811="","",VLOOKUP(D4811,'Műszaki adattábla'!F:G,2,0))</f>
        <v/>
      </c>
      <c r="D4811" s="168" t="str">
        <f>IF('Műszaki adattábla'!F4802="","",'Műszaki adattábla'!F4802)</f>
        <v/>
      </c>
      <c r="E4811" s="169" t="str">
        <f>IF(D4811="","",VLOOKUP(D4811,'Műszaki adattábla'!F:R,13,0))</f>
        <v/>
      </c>
      <c r="F4811" s="29" t="str">
        <f>IF(D4811="","",VLOOKUP(D4811,'Műszaki adattábla'!F:M,8,0))</f>
        <v/>
      </c>
      <c r="G4811" s="29" t="str">
        <f>IF(D4811="","",IF('Műszaki adattábla'!L4802="20-99",IF('Műszaki adattábla'!O4802="","Nem adott meg lekötött teljesítményt",VLOOKUP(D4811,'Műszaki adattábla'!F:O,10,0)),0))</f>
        <v/>
      </c>
      <c r="H4811" s="29" t="str">
        <f>IF(D4811="","",VLOOKUP(D4811,'Műszaki adattábla'!F:P,11,0))</f>
        <v/>
      </c>
      <c r="I4811" s="30"/>
      <c r="J4811" s="30"/>
      <c r="K4811" s="31" t="str">
        <f>IF(D4811="","",ROUND(((F4811*I4811*'Műszaki adattábla'!$C$7/'Műszaki adattábla'!$C$8)+(G4811*I4811)+(H4811*I4811))/12*'Műszaki adattábla'!T4802,0))</f>
        <v/>
      </c>
      <c r="L4811" s="32" t="str">
        <f t="shared" si="157"/>
        <v/>
      </c>
    </row>
    <row r="4812" spans="2:12" ht="14.4" thickBot="1" x14ac:dyDescent="0.3">
      <c r="B4812" s="28" t="str">
        <f t="shared" si="156"/>
        <v/>
      </c>
      <c r="C4812" s="167" t="str">
        <f>IF(D4812="","",VLOOKUP(D4812,'Műszaki adattábla'!F:G,2,0))</f>
        <v/>
      </c>
      <c r="D4812" s="168" t="str">
        <f>IF('Műszaki adattábla'!F4803="","",'Műszaki adattábla'!F4803)</f>
        <v/>
      </c>
      <c r="E4812" s="169" t="str">
        <f>IF(D4812="","",VLOOKUP(D4812,'Műszaki adattábla'!F:R,13,0))</f>
        <v/>
      </c>
      <c r="F4812" s="29" t="str">
        <f>IF(D4812="","",VLOOKUP(D4812,'Műszaki adattábla'!F:M,8,0))</f>
        <v/>
      </c>
      <c r="G4812" s="29" t="str">
        <f>IF(D4812="","",IF('Műszaki adattábla'!L4803="20-99",IF('Műszaki adattábla'!O4803="","Nem adott meg lekötött teljesítményt",VLOOKUP(D4812,'Műszaki adattábla'!F:O,10,0)),0))</f>
        <v/>
      </c>
      <c r="H4812" s="29" t="str">
        <f>IF(D4812="","",VLOOKUP(D4812,'Műszaki adattábla'!F:P,11,0))</f>
        <v/>
      </c>
      <c r="I4812" s="30"/>
      <c r="J4812" s="30"/>
      <c r="K4812" s="31" t="str">
        <f>IF(D4812="","",ROUND(((F4812*I4812*'Műszaki adattábla'!$C$7/'Műszaki adattábla'!$C$8)+(G4812*I4812)+(H4812*I4812))/12*'Műszaki adattábla'!T4803,0))</f>
        <v/>
      </c>
      <c r="L4812" s="32" t="str">
        <f t="shared" si="157"/>
        <v/>
      </c>
    </row>
    <row r="4813" spans="2:12" ht="14.4" thickBot="1" x14ac:dyDescent="0.3">
      <c r="B4813" s="28" t="str">
        <f t="shared" si="156"/>
        <v/>
      </c>
      <c r="C4813" s="167" t="str">
        <f>IF(D4813="","",VLOOKUP(D4813,'Műszaki adattábla'!F:G,2,0))</f>
        <v/>
      </c>
      <c r="D4813" s="168" t="str">
        <f>IF('Műszaki adattábla'!F4804="","",'Műszaki adattábla'!F4804)</f>
        <v/>
      </c>
      <c r="E4813" s="169" t="str">
        <f>IF(D4813="","",VLOOKUP(D4813,'Műszaki adattábla'!F:R,13,0))</f>
        <v/>
      </c>
      <c r="F4813" s="29" t="str">
        <f>IF(D4813="","",VLOOKUP(D4813,'Műszaki adattábla'!F:M,8,0))</f>
        <v/>
      </c>
      <c r="G4813" s="29" t="str">
        <f>IF(D4813="","",IF('Műszaki adattábla'!L4804="20-99",IF('Műszaki adattábla'!O4804="","Nem adott meg lekötött teljesítményt",VLOOKUP(D4813,'Műszaki adattábla'!F:O,10,0)),0))</f>
        <v/>
      </c>
      <c r="H4813" s="29" t="str">
        <f>IF(D4813="","",VLOOKUP(D4813,'Műszaki adattábla'!F:P,11,0))</f>
        <v/>
      </c>
      <c r="I4813" s="30"/>
      <c r="J4813" s="30"/>
      <c r="K4813" s="31" t="str">
        <f>IF(D4813="","",ROUND(((F4813*I4813*'Műszaki adattábla'!$C$7/'Műszaki adattábla'!$C$8)+(G4813*I4813)+(H4813*I4813))/12*'Műszaki adattábla'!T4804,0))</f>
        <v/>
      </c>
      <c r="L4813" s="32" t="str">
        <f t="shared" si="157"/>
        <v/>
      </c>
    </row>
    <row r="4814" spans="2:12" ht="14.4" thickBot="1" x14ac:dyDescent="0.3">
      <c r="B4814" s="28" t="str">
        <f t="shared" si="156"/>
        <v/>
      </c>
      <c r="C4814" s="167" t="str">
        <f>IF(D4814="","",VLOOKUP(D4814,'Műszaki adattábla'!F:G,2,0))</f>
        <v/>
      </c>
      <c r="D4814" s="168" t="str">
        <f>IF('Műszaki adattábla'!F4805="","",'Műszaki adattábla'!F4805)</f>
        <v/>
      </c>
      <c r="E4814" s="169" t="str">
        <f>IF(D4814="","",VLOOKUP(D4814,'Műszaki adattábla'!F:R,13,0))</f>
        <v/>
      </c>
      <c r="F4814" s="29" t="str">
        <f>IF(D4814="","",VLOOKUP(D4814,'Műszaki adattábla'!F:M,8,0))</f>
        <v/>
      </c>
      <c r="G4814" s="29" t="str">
        <f>IF(D4814="","",IF('Műszaki adattábla'!L4805="20-99",IF('Műszaki adattábla'!O4805="","Nem adott meg lekötött teljesítményt",VLOOKUP(D4814,'Műszaki adattábla'!F:O,10,0)),0))</f>
        <v/>
      </c>
      <c r="H4814" s="29" t="str">
        <f>IF(D4814="","",VLOOKUP(D4814,'Műszaki adattábla'!F:P,11,0))</f>
        <v/>
      </c>
      <c r="I4814" s="30"/>
      <c r="J4814" s="30"/>
      <c r="K4814" s="31" t="str">
        <f>IF(D4814="","",ROUND(((F4814*I4814*'Műszaki adattábla'!$C$7/'Műszaki adattábla'!$C$8)+(G4814*I4814)+(H4814*I4814))/12*'Műszaki adattábla'!T4805,0))</f>
        <v/>
      </c>
      <c r="L4814" s="32" t="str">
        <f t="shared" si="157"/>
        <v/>
      </c>
    </row>
    <row r="4815" spans="2:12" ht="14.4" thickBot="1" x14ac:dyDescent="0.3">
      <c r="B4815" s="28" t="str">
        <f t="shared" si="156"/>
        <v/>
      </c>
      <c r="C4815" s="167" t="str">
        <f>IF(D4815="","",VLOOKUP(D4815,'Műszaki adattábla'!F:G,2,0))</f>
        <v/>
      </c>
      <c r="D4815" s="168" t="str">
        <f>IF('Műszaki adattábla'!F4806="","",'Műszaki adattábla'!F4806)</f>
        <v/>
      </c>
      <c r="E4815" s="169" t="str">
        <f>IF(D4815="","",VLOOKUP(D4815,'Műszaki adattábla'!F:R,13,0))</f>
        <v/>
      </c>
      <c r="F4815" s="29" t="str">
        <f>IF(D4815="","",VLOOKUP(D4815,'Műszaki adattábla'!F:M,8,0))</f>
        <v/>
      </c>
      <c r="G4815" s="29" t="str">
        <f>IF(D4815="","",IF('Műszaki adattábla'!L4806="20-99",IF('Műszaki adattábla'!O4806="","Nem adott meg lekötött teljesítményt",VLOOKUP(D4815,'Műszaki adattábla'!F:O,10,0)),0))</f>
        <v/>
      </c>
      <c r="H4815" s="29" t="str">
        <f>IF(D4815="","",VLOOKUP(D4815,'Műszaki adattábla'!F:P,11,0))</f>
        <v/>
      </c>
      <c r="I4815" s="30"/>
      <c r="J4815" s="30"/>
      <c r="K4815" s="31" t="str">
        <f>IF(D4815="","",ROUND(((F4815*I4815*'Műszaki adattábla'!$C$7/'Műszaki adattábla'!$C$8)+(G4815*I4815)+(H4815*I4815))/12*'Műszaki adattábla'!T4806,0))</f>
        <v/>
      </c>
      <c r="L4815" s="32" t="str">
        <f t="shared" si="157"/>
        <v/>
      </c>
    </row>
    <row r="4816" spans="2:12" ht="14.4" thickBot="1" x14ac:dyDescent="0.3">
      <c r="B4816" s="28" t="str">
        <f t="shared" si="156"/>
        <v/>
      </c>
      <c r="C4816" s="167" t="str">
        <f>IF(D4816="","",VLOOKUP(D4816,'Műszaki adattábla'!F:G,2,0))</f>
        <v/>
      </c>
      <c r="D4816" s="168" t="str">
        <f>IF('Műszaki adattábla'!F4807="","",'Műszaki adattábla'!F4807)</f>
        <v/>
      </c>
      <c r="E4816" s="169" t="str">
        <f>IF(D4816="","",VLOOKUP(D4816,'Műszaki adattábla'!F:R,13,0))</f>
        <v/>
      </c>
      <c r="F4816" s="29" t="str">
        <f>IF(D4816="","",VLOOKUP(D4816,'Műszaki adattábla'!F:M,8,0))</f>
        <v/>
      </c>
      <c r="G4816" s="29" t="str">
        <f>IF(D4816="","",IF('Műszaki adattábla'!L4807="20-99",IF('Műszaki adattábla'!O4807="","Nem adott meg lekötött teljesítményt",VLOOKUP(D4816,'Műszaki adattábla'!F:O,10,0)),0))</f>
        <v/>
      </c>
      <c r="H4816" s="29" t="str">
        <f>IF(D4816="","",VLOOKUP(D4816,'Műszaki adattábla'!F:P,11,0))</f>
        <v/>
      </c>
      <c r="I4816" s="30"/>
      <c r="J4816" s="30"/>
      <c r="K4816" s="31" t="str">
        <f>IF(D4816="","",ROUND(((F4816*I4816*'Műszaki adattábla'!$C$7/'Műszaki adattábla'!$C$8)+(G4816*I4816)+(H4816*I4816))/12*'Műszaki adattábla'!T4807,0))</f>
        <v/>
      </c>
      <c r="L4816" s="32" t="str">
        <f t="shared" si="157"/>
        <v/>
      </c>
    </row>
    <row r="4817" spans="2:12" ht="14.4" thickBot="1" x14ac:dyDescent="0.3">
      <c r="B4817" s="28" t="str">
        <f t="shared" si="156"/>
        <v/>
      </c>
      <c r="C4817" s="167" t="str">
        <f>IF(D4817="","",VLOOKUP(D4817,'Műszaki adattábla'!F:G,2,0))</f>
        <v/>
      </c>
      <c r="D4817" s="168" t="str">
        <f>IF('Műszaki adattábla'!F4808="","",'Műszaki adattábla'!F4808)</f>
        <v/>
      </c>
      <c r="E4817" s="169" t="str">
        <f>IF(D4817="","",VLOOKUP(D4817,'Műszaki adattábla'!F:R,13,0))</f>
        <v/>
      </c>
      <c r="F4817" s="29" t="str">
        <f>IF(D4817="","",VLOOKUP(D4817,'Műszaki adattábla'!F:M,8,0))</f>
        <v/>
      </c>
      <c r="G4817" s="29" t="str">
        <f>IF(D4817="","",IF('Műszaki adattábla'!L4808="20-99",IF('Műszaki adattábla'!O4808="","Nem adott meg lekötött teljesítményt",VLOOKUP(D4817,'Műszaki adattábla'!F:O,10,0)),0))</f>
        <v/>
      </c>
      <c r="H4817" s="29" t="str">
        <f>IF(D4817="","",VLOOKUP(D4817,'Műszaki adattábla'!F:P,11,0))</f>
        <v/>
      </c>
      <c r="I4817" s="30"/>
      <c r="J4817" s="30"/>
      <c r="K4817" s="31" t="str">
        <f>IF(D4817="","",ROUND(((F4817*I4817*'Műszaki adattábla'!$C$7/'Műszaki adattábla'!$C$8)+(G4817*I4817)+(H4817*I4817))/12*'Műszaki adattábla'!T4808,0))</f>
        <v/>
      </c>
      <c r="L4817" s="32" t="str">
        <f t="shared" si="157"/>
        <v/>
      </c>
    </row>
    <row r="4818" spans="2:12" ht="14.4" thickBot="1" x14ac:dyDescent="0.3">
      <c r="B4818" s="28" t="str">
        <f t="shared" si="156"/>
        <v/>
      </c>
      <c r="C4818" s="167" t="str">
        <f>IF(D4818="","",VLOOKUP(D4818,'Műszaki adattábla'!F:G,2,0))</f>
        <v/>
      </c>
      <c r="D4818" s="168" t="str">
        <f>IF('Műszaki adattábla'!F4809="","",'Műszaki adattábla'!F4809)</f>
        <v/>
      </c>
      <c r="E4818" s="169" t="str">
        <f>IF(D4818="","",VLOOKUP(D4818,'Műszaki adattábla'!F:R,13,0))</f>
        <v/>
      </c>
      <c r="F4818" s="29" t="str">
        <f>IF(D4818="","",VLOOKUP(D4818,'Műszaki adattábla'!F:M,8,0))</f>
        <v/>
      </c>
      <c r="G4818" s="29" t="str">
        <f>IF(D4818="","",IF('Műszaki adattábla'!L4809="20-99",IF('Műszaki adattábla'!O4809="","Nem adott meg lekötött teljesítményt",VLOOKUP(D4818,'Műszaki adattábla'!F:O,10,0)),0))</f>
        <v/>
      </c>
      <c r="H4818" s="29" t="str">
        <f>IF(D4818="","",VLOOKUP(D4818,'Műszaki adattábla'!F:P,11,0))</f>
        <v/>
      </c>
      <c r="I4818" s="30"/>
      <c r="J4818" s="30"/>
      <c r="K4818" s="31" t="str">
        <f>IF(D4818="","",ROUND(((F4818*I4818*'Műszaki adattábla'!$C$7/'Műszaki adattábla'!$C$8)+(G4818*I4818)+(H4818*I4818))/12*'Műszaki adattábla'!T4809,0))</f>
        <v/>
      </c>
      <c r="L4818" s="32" t="str">
        <f t="shared" si="157"/>
        <v/>
      </c>
    </row>
    <row r="4819" spans="2:12" ht="14.4" thickBot="1" x14ac:dyDescent="0.3">
      <c r="B4819" s="28" t="str">
        <f t="shared" si="156"/>
        <v/>
      </c>
      <c r="C4819" s="167" t="str">
        <f>IF(D4819="","",VLOOKUP(D4819,'Műszaki adattábla'!F:G,2,0))</f>
        <v/>
      </c>
      <c r="D4819" s="168" t="str">
        <f>IF('Műszaki adattábla'!F4810="","",'Műszaki adattábla'!F4810)</f>
        <v/>
      </c>
      <c r="E4819" s="169" t="str">
        <f>IF(D4819="","",VLOOKUP(D4819,'Műszaki adattábla'!F:R,13,0))</f>
        <v/>
      </c>
      <c r="F4819" s="29" t="str">
        <f>IF(D4819="","",VLOOKUP(D4819,'Műszaki adattábla'!F:M,8,0))</f>
        <v/>
      </c>
      <c r="G4819" s="29" t="str">
        <f>IF(D4819="","",IF('Műszaki adattábla'!L4810="20-99",IF('Műszaki adattábla'!O4810="","Nem adott meg lekötött teljesítményt",VLOOKUP(D4819,'Műszaki adattábla'!F:O,10,0)),0))</f>
        <v/>
      </c>
      <c r="H4819" s="29" t="str">
        <f>IF(D4819="","",VLOOKUP(D4819,'Műszaki adattábla'!F:P,11,0))</f>
        <v/>
      </c>
      <c r="I4819" s="30"/>
      <c r="J4819" s="30"/>
      <c r="K4819" s="31" t="str">
        <f>IF(D4819="","",ROUND(((F4819*I4819*'Műszaki adattábla'!$C$7/'Műszaki adattábla'!$C$8)+(G4819*I4819)+(H4819*I4819))/12*'Műszaki adattábla'!T4810,0))</f>
        <v/>
      </c>
      <c r="L4819" s="32" t="str">
        <f t="shared" si="157"/>
        <v/>
      </c>
    </row>
    <row r="4820" spans="2:12" ht="14.4" thickBot="1" x14ac:dyDescent="0.3">
      <c r="B4820" s="28" t="str">
        <f t="shared" si="156"/>
        <v/>
      </c>
      <c r="C4820" s="167" t="str">
        <f>IF(D4820="","",VLOOKUP(D4820,'Műszaki adattábla'!F:G,2,0))</f>
        <v/>
      </c>
      <c r="D4820" s="168" t="str">
        <f>IF('Műszaki adattábla'!F4811="","",'Műszaki adattábla'!F4811)</f>
        <v/>
      </c>
      <c r="E4820" s="169" t="str">
        <f>IF(D4820="","",VLOOKUP(D4820,'Műszaki adattábla'!F:R,13,0))</f>
        <v/>
      </c>
      <c r="F4820" s="29" t="str">
        <f>IF(D4820="","",VLOOKUP(D4820,'Műszaki adattábla'!F:M,8,0))</f>
        <v/>
      </c>
      <c r="G4820" s="29" t="str">
        <f>IF(D4820="","",IF('Műszaki adattábla'!L4811="20-99",IF('Műszaki adattábla'!O4811="","Nem adott meg lekötött teljesítményt",VLOOKUP(D4820,'Műszaki adattábla'!F:O,10,0)),0))</f>
        <v/>
      </c>
      <c r="H4820" s="29" t="str">
        <f>IF(D4820="","",VLOOKUP(D4820,'Műszaki adattábla'!F:P,11,0))</f>
        <v/>
      </c>
      <c r="I4820" s="30"/>
      <c r="J4820" s="30"/>
      <c r="K4820" s="31" t="str">
        <f>IF(D4820="","",ROUND(((F4820*I4820*'Műszaki adattábla'!$C$7/'Műszaki adattábla'!$C$8)+(G4820*I4820)+(H4820*I4820))/12*'Műszaki adattábla'!T4811,0))</f>
        <v/>
      </c>
      <c r="L4820" s="32" t="str">
        <f t="shared" si="157"/>
        <v/>
      </c>
    </row>
    <row r="4821" spans="2:12" ht="14.4" thickBot="1" x14ac:dyDescent="0.3">
      <c r="B4821" s="28" t="str">
        <f t="shared" si="156"/>
        <v/>
      </c>
      <c r="C4821" s="167" t="str">
        <f>IF(D4821="","",VLOOKUP(D4821,'Műszaki adattábla'!F:G,2,0))</f>
        <v/>
      </c>
      <c r="D4821" s="168" t="str">
        <f>IF('Műszaki adattábla'!F4812="","",'Műszaki adattábla'!F4812)</f>
        <v/>
      </c>
      <c r="E4821" s="169" t="str">
        <f>IF(D4821="","",VLOOKUP(D4821,'Műszaki adattábla'!F:R,13,0))</f>
        <v/>
      </c>
      <c r="F4821" s="29" t="str">
        <f>IF(D4821="","",VLOOKUP(D4821,'Műszaki adattábla'!F:M,8,0))</f>
        <v/>
      </c>
      <c r="G4821" s="29" t="str">
        <f>IF(D4821="","",IF('Műszaki adattábla'!L4812="20-99",IF('Műszaki adattábla'!O4812="","Nem adott meg lekötött teljesítményt",VLOOKUP(D4821,'Műszaki adattábla'!F:O,10,0)),0))</f>
        <v/>
      </c>
      <c r="H4821" s="29" t="str">
        <f>IF(D4821="","",VLOOKUP(D4821,'Műszaki adattábla'!F:P,11,0))</f>
        <v/>
      </c>
      <c r="I4821" s="30"/>
      <c r="J4821" s="30"/>
      <c r="K4821" s="31" t="str">
        <f>IF(D4821="","",ROUND(((F4821*I4821*'Műszaki adattábla'!$C$7/'Műszaki adattábla'!$C$8)+(G4821*I4821)+(H4821*I4821))/12*'Műszaki adattábla'!T4812,0))</f>
        <v/>
      </c>
      <c r="L4821" s="32" t="str">
        <f t="shared" si="157"/>
        <v/>
      </c>
    </row>
    <row r="4822" spans="2:12" ht="14.4" thickBot="1" x14ac:dyDescent="0.3">
      <c r="B4822" s="28" t="str">
        <f t="shared" si="156"/>
        <v/>
      </c>
      <c r="C4822" s="167" t="str">
        <f>IF(D4822="","",VLOOKUP(D4822,'Műszaki adattábla'!F:G,2,0))</f>
        <v/>
      </c>
      <c r="D4822" s="168" t="str">
        <f>IF('Műszaki adattábla'!F4813="","",'Műszaki adattábla'!F4813)</f>
        <v/>
      </c>
      <c r="E4822" s="169" t="str">
        <f>IF(D4822="","",VLOOKUP(D4822,'Műszaki adattábla'!F:R,13,0))</f>
        <v/>
      </c>
      <c r="F4822" s="29" t="str">
        <f>IF(D4822="","",VLOOKUP(D4822,'Műszaki adattábla'!F:M,8,0))</f>
        <v/>
      </c>
      <c r="G4822" s="29" t="str">
        <f>IF(D4822="","",IF('Műszaki adattábla'!L4813="20-99",IF('Műszaki adattábla'!O4813="","Nem adott meg lekötött teljesítményt",VLOOKUP(D4822,'Műszaki adattábla'!F:O,10,0)),0))</f>
        <v/>
      </c>
      <c r="H4822" s="29" t="str">
        <f>IF(D4822="","",VLOOKUP(D4822,'Műszaki adattábla'!F:P,11,0))</f>
        <v/>
      </c>
      <c r="I4822" s="30"/>
      <c r="J4822" s="30"/>
      <c r="K4822" s="31" t="str">
        <f>IF(D4822="","",ROUND(((F4822*I4822*'Műszaki adattábla'!$C$7/'Műszaki adattábla'!$C$8)+(G4822*I4822)+(H4822*I4822))/12*'Műszaki adattábla'!T4813,0))</f>
        <v/>
      </c>
      <c r="L4822" s="32" t="str">
        <f t="shared" si="157"/>
        <v/>
      </c>
    </row>
    <row r="4823" spans="2:12" ht="14.4" thickBot="1" x14ac:dyDescent="0.3">
      <c r="B4823" s="28" t="str">
        <f t="shared" si="156"/>
        <v/>
      </c>
      <c r="C4823" s="167" t="str">
        <f>IF(D4823="","",VLOOKUP(D4823,'Műszaki adattábla'!F:G,2,0))</f>
        <v/>
      </c>
      <c r="D4823" s="168" t="str">
        <f>IF('Műszaki adattábla'!F4814="","",'Műszaki adattábla'!F4814)</f>
        <v/>
      </c>
      <c r="E4823" s="169" t="str">
        <f>IF(D4823="","",VLOOKUP(D4823,'Műszaki adattábla'!F:R,13,0))</f>
        <v/>
      </c>
      <c r="F4823" s="29" t="str">
        <f>IF(D4823="","",VLOOKUP(D4823,'Műszaki adattábla'!F:M,8,0))</f>
        <v/>
      </c>
      <c r="G4823" s="29" t="str">
        <f>IF(D4823="","",IF('Műszaki adattábla'!L4814="20-99",IF('Műszaki adattábla'!O4814="","Nem adott meg lekötött teljesítményt",VLOOKUP(D4823,'Műszaki adattábla'!F:O,10,0)),0))</f>
        <v/>
      </c>
      <c r="H4823" s="29" t="str">
        <f>IF(D4823="","",VLOOKUP(D4823,'Műszaki adattábla'!F:P,11,0))</f>
        <v/>
      </c>
      <c r="I4823" s="30"/>
      <c r="J4823" s="30"/>
      <c r="K4823" s="31" t="str">
        <f>IF(D4823="","",ROUND(((F4823*I4823*'Műszaki adattábla'!$C$7/'Műszaki adattábla'!$C$8)+(G4823*I4823)+(H4823*I4823))/12*'Műszaki adattábla'!T4814,0))</f>
        <v/>
      </c>
      <c r="L4823" s="32" t="str">
        <f t="shared" si="157"/>
        <v/>
      </c>
    </row>
    <row r="4824" spans="2:12" ht="14.4" thickBot="1" x14ac:dyDescent="0.3">
      <c r="B4824" s="28" t="str">
        <f t="shared" si="156"/>
        <v/>
      </c>
      <c r="C4824" s="167" t="str">
        <f>IF(D4824="","",VLOOKUP(D4824,'Műszaki adattábla'!F:G,2,0))</f>
        <v/>
      </c>
      <c r="D4824" s="168" t="str">
        <f>IF('Műszaki adattábla'!F4815="","",'Műszaki adattábla'!F4815)</f>
        <v/>
      </c>
      <c r="E4824" s="169" t="str">
        <f>IF(D4824="","",VLOOKUP(D4824,'Műszaki adattábla'!F:R,13,0))</f>
        <v/>
      </c>
      <c r="F4824" s="29" t="str">
        <f>IF(D4824="","",VLOOKUP(D4824,'Műszaki adattábla'!F:M,8,0))</f>
        <v/>
      </c>
      <c r="G4824" s="29" t="str">
        <f>IF(D4824="","",IF('Műszaki adattábla'!L4815="20-99",IF('Műszaki adattábla'!O4815="","Nem adott meg lekötött teljesítményt",VLOOKUP(D4824,'Műszaki adattábla'!F:O,10,0)),0))</f>
        <v/>
      </c>
      <c r="H4824" s="29" t="str">
        <f>IF(D4824="","",VLOOKUP(D4824,'Műszaki adattábla'!F:P,11,0))</f>
        <v/>
      </c>
      <c r="I4824" s="30"/>
      <c r="J4824" s="30"/>
      <c r="K4824" s="31" t="str">
        <f>IF(D4824="","",ROUND(((F4824*I4824*'Műszaki adattábla'!$C$7/'Műszaki adattábla'!$C$8)+(G4824*I4824)+(H4824*I4824))/12*'Műszaki adattábla'!T4815,0))</f>
        <v/>
      </c>
      <c r="L4824" s="32" t="str">
        <f t="shared" si="157"/>
        <v/>
      </c>
    </row>
    <row r="4825" spans="2:12" ht="14.4" thickBot="1" x14ac:dyDescent="0.3">
      <c r="B4825" s="28" t="str">
        <f t="shared" si="156"/>
        <v/>
      </c>
      <c r="C4825" s="167" t="str">
        <f>IF(D4825="","",VLOOKUP(D4825,'Műszaki adattábla'!F:G,2,0))</f>
        <v/>
      </c>
      <c r="D4825" s="168" t="str">
        <f>IF('Műszaki adattábla'!F4816="","",'Műszaki adattábla'!F4816)</f>
        <v/>
      </c>
      <c r="E4825" s="169" t="str">
        <f>IF(D4825="","",VLOOKUP(D4825,'Műszaki adattábla'!F:R,13,0))</f>
        <v/>
      </c>
      <c r="F4825" s="29" t="str">
        <f>IF(D4825="","",VLOOKUP(D4825,'Műszaki adattábla'!F:M,8,0))</f>
        <v/>
      </c>
      <c r="G4825" s="29" t="str">
        <f>IF(D4825="","",IF('Műszaki adattábla'!L4816="20-99",IF('Műszaki adattábla'!O4816="","Nem adott meg lekötött teljesítményt",VLOOKUP(D4825,'Műszaki adattábla'!F:O,10,0)),0))</f>
        <v/>
      </c>
      <c r="H4825" s="29" t="str">
        <f>IF(D4825="","",VLOOKUP(D4825,'Műszaki adattábla'!F:P,11,0))</f>
        <v/>
      </c>
      <c r="I4825" s="30"/>
      <c r="J4825" s="30"/>
      <c r="K4825" s="31" t="str">
        <f>IF(D4825="","",ROUND(((F4825*I4825*'Műszaki adattábla'!$C$7/'Műszaki adattábla'!$C$8)+(G4825*I4825)+(H4825*I4825))/12*'Műszaki adattábla'!T4816,0))</f>
        <v/>
      </c>
      <c r="L4825" s="32" t="str">
        <f t="shared" si="157"/>
        <v/>
      </c>
    </row>
    <row r="4826" spans="2:12" ht="14.4" thickBot="1" x14ac:dyDescent="0.3">
      <c r="B4826" s="28" t="str">
        <f t="shared" si="156"/>
        <v/>
      </c>
      <c r="C4826" s="167" t="str">
        <f>IF(D4826="","",VLOOKUP(D4826,'Műszaki adattábla'!F:G,2,0))</f>
        <v/>
      </c>
      <c r="D4826" s="168" t="str">
        <f>IF('Műszaki adattábla'!F4817="","",'Műszaki adattábla'!F4817)</f>
        <v/>
      </c>
      <c r="E4826" s="169" t="str">
        <f>IF(D4826="","",VLOOKUP(D4826,'Műszaki adattábla'!F:R,13,0))</f>
        <v/>
      </c>
      <c r="F4826" s="29" t="str">
        <f>IF(D4826="","",VLOOKUP(D4826,'Műszaki adattábla'!F:M,8,0))</f>
        <v/>
      </c>
      <c r="G4826" s="29" t="str">
        <f>IF(D4826="","",IF('Műszaki adattábla'!L4817="20-99",IF('Műszaki adattábla'!O4817="","Nem adott meg lekötött teljesítményt",VLOOKUP(D4826,'Műszaki adattábla'!F:O,10,0)),0))</f>
        <v/>
      </c>
      <c r="H4826" s="29" t="str">
        <f>IF(D4826="","",VLOOKUP(D4826,'Műszaki adattábla'!F:P,11,0))</f>
        <v/>
      </c>
      <c r="I4826" s="30"/>
      <c r="J4826" s="30"/>
      <c r="K4826" s="31" t="str">
        <f>IF(D4826="","",ROUND(((F4826*I4826*'Műszaki adattábla'!$C$7/'Műszaki adattábla'!$C$8)+(G4826*I4826)+(H4826*I4826))/12*'Műszaki adattábla'!T4817,0))</f>
        <v/>
      </c>
      <c r="L4826" s="32" t="str">
        <f t="shared" si="157"/>
        <v/>
      </c>
    </row>
    <row r="4827" spans="2:12" ht="14.4" thickBot="1" x14ac:dyDescent="0.3">
      <c r="B4827" s="28" t="str">
        <f t="shared" si="156"/>
        <v/>
      </c>
      <c r="C4827" s="167" t="str">
        <f>IF(D4827="","",VLOOKUP(D4827,'Műszaki adattábla'!F:G,2,0))</f>
        <v/>
      </c>
      <c r="D4827" s="168" t="str">
        <f>IF('Műszaki adattábla'!F4818="","",'Műszaki adattábla'!F4818)</f>
        <v/>
      </c>
      <c r="E4827" s="169" t="str">
        <f>IF(D4827="","",VLOOKUP(D4827,'Műszaki adattábla'!F:R,13,0))</f>
        <v/>
      </c>
      <c r="F4827" s="29" t="str">
        <f>IF(D4827="","",VLOOKUP(D4827,'Műszaki adattábla'!F:M,8,0))</f>
        <v/>
      </c>
      <c r="G4827" s="29" t="str">
        <f>IF(D4827="","",IF('Műszaki adattábla'!L4818="20-99",IF('Műszaki adattábla'!O4818="","Nem adott meg lekötött teljesítményt",VLOOKUP(D4827,'Műszaki adattábla'!F:O,10,0)),0))</f>
        <v/>
      </c>
      <c r="H4827" s="29" t="str">
        <f>IF(D4827="","",VLOOKUP(D4827,'Műszaki adattábla'!F:P,11,0))</f>
        <v/>
      </c>
      <c r="I4827" s="30"/>
      <c r="J4827" s="30"/>
      <c r="K4827" s="31" t="str">
        <f>IF(D4827="","",ROUND(((F4827*I4827*'Műszaki adattábla'!$C$7/'Műszaki adattábla'!$C$8)+(G4827*I4827)+(H4827*I4827))/12*'Műszaki adattábla'!T4818,0))</f>
        <v/>
      </c>
      <c r="L4827" s="32" t="str">
        <f t="shared" si="157"/>
        <v/>
      </c>
    </row>
    <row r="4828" spans="2:12" ht="14.4" thickBot="1" x14ac:dyDescent="0.3">
      <c r="B4828" s="28" t="str">
        <f t="shared" ref="B4828:B4891" si="158">IF(D4828="","",B4827+1)</f>
        <v/>
      </c>
      <c r="C4828" s="167" t="str">
        <f>IF(D4828="","",VLOOKUP(D4828,'Műszaki adattábla'!F:G,2,0))</f>
        <v/>
      </c>
      <c r="D4828" s="168" t="str">
        <f>IF('Műszaki adattábla'!F4819="","",'Műszaki adattábla'!F4819)</f>
        <v/>
      </c>
      <c r="E4828" s="169" t="str">
        <f>IF(D4828="","",VLOOKUP(D4828,'Műszaki adattábla'!F:R,13,0))</f>
        <v/>
      </c>
      <c r="F4828" s="29" t="str">
        <f>IF(D4828="","",VLOOKUP(D4828,'Műszaki adattábla'!F:M,8,0))</f>
        <v/>
      </c>
      <c r="G4828" s="29" t="str">
        <f>IF(D4828="","",IF('Műszaki adattábla'!L4819="20-99",IF('Műszaki adattábla'!O4819="","Nem adott meg lekötött teljesítményt",VLOOKUP(D4828,'Műszaki adattábla'!F:O,10,0)),0))</f>
        <v/>
      </c>
      <c r="H4828" s="29" t="str">
        <f>IF(D4828="","",VLOOKUP(D4828,'Műszaki adattábla'!F:P,11,0))</f>
        <v/>
      </c>
      <c r="I4828" s="30"/>
      <c r="J4828" s="30"/>
      <c r="K4828" s="31" t="str">
        <f>IF(D4828="","",ROUND(((F4828*I4828*'Műszaki adattábla'!$C$7/'Műszaki adattábla'!$C$8)+(G4828*I4828)+(H4828*I4828))/12*'Műszaki adattábla'!T4819,0))</f>
        <v/>
      </c>
      <c r="L4828" s="32" t="str">
        <f t="shared" ref="L4828:L4891" si="159">IF(D4828="","",ROUND((J4828/1000)*E4828,0))</f>
        <v/>
      </c>
    </row>
    <row r="4829" spans="2:12" ht="14.4" thickBot="1" x14ac:dyDescent="0.3">
      <c r="B4829" s="28" t="str">
        <f t="shared" si="158"/>
        <v/>
      </c>
      <c r="C4829" s="167" t="str">
        <f>IF(D4829="","",VLOOKUP(D4829,'Műszaki adattábla'!F:G,2,0))</f>
        <v/>
      </c>
      <c r="D4829" s="168" t="str">
        <f>IF('Műszaki adattábla'!F4820="","",'Műszaki adattábla'!F4820)</f>
        <v/>
      </c>
      <c r="E4829" s="169" t="str">
        <f>IF(D4829="","",VLOOKUP(D4829,'Műszaki adattábla'!F:R,13,0))</f>
        <v/>
      </c>
      <c r="F4829" s="29" t="str">
        <f>IF(D4829="","",VLOOKUP(D4829,'Műszaki adattábla'!F:M,8,0))</f>
        <v/>
      </c>
      <c r="G4829" s="29" t="str">
        <f>IF(D4829="","",IF('Műszaki adattábla'!L4820="20-99",IF('Műszaki adattábla'!O4820="","Nem adott meg lekötött teljesítményt",VLOOKUP(D4829,'Műszaki adattábla'!F:O,10,0)),0))</f>
        <v/>
      </c>
      <c r="H4829" s="29" t="str">
        <f>IF(D4829="","",VLOOKUP(D4829,'Műszaki adattábla'!F:P,11,0))</f>
        <v/>
      </c>
      <c r="I4829" s="30"/>
      <c r="J4829" s="30"/>
      <c r="K4829" s="31" t="str">
        <f>IF(D4829="","",ROUND(((F4829*I4829*'Műszaki adattábla'!$C$7/'Műszaki adattábla'!$C$8)+(G4829*I4829)+(H4829*I4829))/12*'Műszaki adattábla'!T4820,0))</f>
        <v/>
      </c>
      <c r="L4829" s="32" t="str">
        <f t="shared" si="159"/>
        <v/>
      </c>
    </row>
    <row r="4830" spans="2:12" ht="14.4" thickBot="1" x14ac:dyDescent="0.3">
      <c r="B4830" s="28" t="str">
        <f t="shared" si="158"/>
        <v/>
      </c>
      <c r="C4830" s="167" t="str">
        <f>IF(D4830="","",VLOOKUP(D4830,'Műszaki adattábla'!F:G,2,0))</f>
        <v/>
      </c>
      <c r="D4830" s="168" t="str">
        <f>IF('Műszaki adattábla'!F4821="","",'Műszaki adattábla'!F4821)</f>
        <v/>
      </c>
      <c r="E4830" s="169" t="str">
        <f>IF(D4830="","",VLOOKUP(D4830,'Műszaki adattábla'!F:R,13,0))</f>
        <v/>
      </c>
      <c r="F4830" s="29" t="str">
        <f>IF(D4830="","",VLOOKUP(D4830,'Műszaki adattábla'!F:M,8,0))</f>
        <v/>
      </c>
      <c r="G4830" s="29" t="str">
        <f>IF(D4830="","",IF('Műszaki adattábla'!L4821="20-99",IF('Műszaki adattábla'!O4821="","Nem adott meg lekötött teljesítményt",VLOOKUP(D4830,'Műszaki adattábla'!F:O,10,0)),0))</f>
        <v/>
      </c>
      <c r="H4830" s="29" t="str">
        <f>IF(D4830="","",VLOOKUP(D4830,'Műszaki adattábla'!F:P,11,0))</f>
        <v/>
      </c>
      <c r="I4830" s="30"/>
      <c r="J4830" s="30"/>
      <c r="K4830" s="31" t="str">
        <f>IF(D4830="","",ROUND(((F4830*I4830*'Műszaki adattábla'!$C$7/'Műszaki adattábla'!$C$8)+(G4830*I4830)+(H4830*I4830))/12*'Műszaki adattábla'!T4821,0))</f>
        <v/>
      </c>
      <c r="L4830" s="32" t="str">
        <f t="shared" si="159"/>
        <v/>
      </c>
    </row>
    <row r="4831" spans="2:12" ht="14.4" thickBot="1" x14ac:dyDescent="0.3">
      <c r="B4831" s="28" t="str">
        <f t="shared" si="158"/>
        <v/>
      </c>
      <c r="C4831" s="167" t="str">
        <f>IF(D4831="","",VLOOKUP(D4831,'Műszaki adattábla'!F:G,2,0))</f>
        <v/>
      </c>
      <c r="D4831" s="168" t="str">
        <f>IF('Műszaki adattábla'!F4822="","",'Műszaki adattábla'!F4822)</f>
        <v/>
      </c>
      <c r="E4831" s="169" t="str">
        <f>IF(D4831="","",VLOOKUP(D4831,'Műszaki adattábla'!F:R,13,0))</f>
        <v/>
      </c>
      <c r="F4831" s="29" t="str">
        <f>IF(D4831="","",VLOOKUP(D4831,'Műszaki adattábla'!F:M,8,0))</f>
        <v/>
      </c>
      <c r="G4831" s="29" t="str">
        <f>IF(D4831="","",IF('Műszaki adattábla'!L4822="20-99",IF('Műszaki adattábla'!O4822="","Nem adott meg lekötött teljesítményt",VLOOKUP(D4831,'Műszaki adattábla'!F:O,10,0)),0))</f>
        <v/>
      </c>
      <c r="H4831" s="29" t="str">
        <f>IF(D4831="","",VLOOKUP(D4831,'Műszaki adattábla'!F:P,11,0))</f>
        <v/>
      </c>
      <c r="I4831" s="30"/>
      <c r="J4831" s="30"/>
      <c r="K4831" s="31" t="str">
        <f>IF(D4831="","",ROUND(((F4831*I4831*'Műszaki adattábla'!$C$7/'Műszaki adattábla'!$C$8)+(G4831*I4831)+(H4831*I4831))/12*'Műszaki adattábla'!T4822,0))</f>
        <v/>
      </c>
      <c r="L4831" s="32" t="str">
        <f t="shared" si="159"/>
        <v/>
      </c>
    </row>
    <row r="4832" spans="2:12" ht="14.4" thickBot="1" x14ac:dyDescent="0.3">
      <c r="B4832" s="28" t="str">
        <f t="shared" si="158"/>
        <v/>
      </c>
      <c r="C4832" s="167" t="str">
        <f>IF(D4832="","",VLOOKUP(D4832,'Műszaki adattábla'!F:G,2,0))</f>
        <v/>
      </c>
      <c r="D4832" s="168" t="str">
        <f>IF('Műszaki adattábla'!F4823="","",'Műszaki adattábla'!F4823)</f>
        <v/>
      </c>
      <c r="E4832" s="169" t="str">
        <f>IF(D4832="","",VLOOKUP(D4832,'Műszaki adattábla'!F:R,13,0))</f>
        <v/>
      </c>
      <c r="F4832" s="29" t="str">
        <f>IF(D4832="","",VLOOKUP(D4832,'Műszaki adattábla'!F:M,8,0))</f>
        <v/>
      </c>
      <c r="G4832" s="29" t="str">
        <f>IF(D4832="","",IF('Műszaki adattábla'!L4823="20-99",IF('Műszaki adattábla'!O4823="","Nem adott meg lekötött teljesítményt",VLOOKUP(D4832,'Műszaki adattábla'!F:O,10,0)),0))</f>
        <v/>
      </c>
      <c r="H4832" s="29" t="str">
        <f>IF(D4832="","",VLOOKUP(D4832,'Műszaki adattábla'!F:P,11,0))</f>
        <v/>
      </c>
      <c r="I4832" s="30"/>
      <c r="J4832" s="30"/>
      <c r="K4832" s="31" t="str">
        <f>IF(D4832="","",ROUND(((F4832*I4832*'Műszaki adattábla'!$C$7/'Műszaki adattábla'!$C$8)+(G4832*I4832)+(H4832*I4832))/12*'Műszaki adattábla'!T4823,0))</f>
        <v/>
      </c>
      <c r="L4832" s="32" t="str">
        <f t="shared" si="159"/>
        <v/>
      </c>
    </row>
    <row r="4833" spans="2:12" ht="14.4" thickBot="1" x14ac:dyDescent="0.3">
      <c r="B4833" s="28" t="str">
        <f t="shared" si="158"/>
        <v/>
      </c>
      <c r="C4833" s="167" t="str">
        <f>IF(D4833="","",VLOOKUP(D4833,'Műszaki adattábla'!F:G,2,0))</f>
        <v/>
      </c>
      <c r="D4833" s="168" t="str">
        <f>IF('Műszaki adattábla'!F4824="","",'Műszaki adattábla'!F4824)</f>
        <v/>
      </c>
      <c r="E4833" s="169" t="str">
        <f>IF(D4833="","",VLOOKUP(D4833,'Műszaki adattábla'!F:R,13,0))</f>
        <v/>
      </c>
      <c r="F4833" s="29" t="str">
        <f>IF(D4833="","",VLOOKUP(D4833,'Műszaki adattábla'!F:M,8,0))</f>
        <v/>
      </c>
      <c r="G4833" s="29" t="str">
        <f>IF(D4833="","",IF('Műszaki adattábla'!L4824="20-99",IF('Műszaki adattábla'!O4824="","Nem adott meg lekötött teljesítményt",VLOOKUP(D4833,'Műszaki adattábla'!F:O,10,0)),0))</f>
        <v/>
      </c>
      <c r="H4833" s="29" t="str">
        <f>IF(D4833="","",VLOOKUP(D4833,'Műszaki adattábla'!F:P,11,0))</f>
        <v/>
      </c>
      <c r="I4833" s="30"/>
      <c r="J4833" s="30"/>
      <c r="K4833" s="31" t="str">
        <f>IF(D4833="","",ROUND(((F4833*I4833*'Műszaki adattábla'!$C$7/'Műszaki adattábla'!$C$8)+(G4833*I4833)+(H4833*I4833))/12*'Műszaki adattábla'!T4824,0))</f>
        <v/>
      </c>
      <c r="L4833" s="32" t="str">
        <f t="shared" si="159"/>
        <v/>
      </c>
    </row>
    <row r="4834" spans="2:12" ht="14.4" thickBot="1" x14ac:dyDescent="0.3">
      <c r="B4834" s="28" t="str">
        <f t="shared" si="158"/>
        <v/>
      </c>
      <c r="C4834" s="167" t="str">
        <f>IF(D4834="","",VLOOKUP(D4834,'Műszaki adattábla'!F:G,2,0))</f>
        <v/>
      </c>
      <c r="D4834" s="168" t="str">
        <f>IF('Műszaki adattábla'!F4825="","",'Műszaki adattábla'!F4825)</f>
        <v/>
      </c>
      <c r="E4834" s="169" t="str">
        <f>IF(D4834="","",VLOOKUP(D4834,'Műszaki adattábla'!F:R,13,0))</f>
        <v/>
      </c>
      <c r="F4834" s="29" t="str">
        <f>IF(D4834="","",VLOOKUP(D4834,'Műszaki adattábla'!F:M,8,0))</f>
        <v/>
      </c>
      <c r="G4834" s="29" t="str">
        <f>IF(D4834="","",IF('Műszaki adattábla'!L4825="20-99",IF('Műszaki adattábla'!O4825="","Nem adott meg lekötött teljesítményt",VLOOKUP(D4834,'Műszaki adattábla'!F:O,10,0)),0))</f>
        <v/>
      </c>
      <c r="H4834" s="29" t="str">
        <f>IF(D4834="","",VLOOKUP(D4834,'Műszaki adattábla'!F:P,11,0))</f>
        <v/>
      </c>
      <c r="I4834" s="30"/>
      <c r="J4834" s="30"/>
      <c r="K4834" s="31" t="str">
        <f>IF(D4834="","",ROUND(((F4834*I4834*'Műszaki adattábla'!$C$7/'Műszaki adattábla'!$C$8)+(G4834*I4834)+(H4834*I4834))/12*'Műszaki adattábla'!T4825,0))</f>
        <v/>
      </c>
      <c r="L4834" s="32" t="str">
        <f t="shared" si="159"/>
        <v/>
      </c>
    </row>
    <row r="4835" spans="2:12" ht="14.4" thickBot="1" x14ac:dyDescent="0.3">
      <c r="B4835" s="28" t="str">
        <f t="shared" si="158"/>
        <v/>
      </c>
      <c r="C4835" s="167" t="str">
        <f>IF(D4835="","",VLOOKUP(D4835,'Műszaki adattábla'!F:G,2,0))</f>
        <v/>
      </c>
      <c r="D4835" s="168" t="str">
        <f>IF('Műszaki adattábla'!F4826="","",'Műszaki adattábla'!F4826)</f>
        <v/>
      </c>
      <c r="E4835" s="169" t="str">
        <f>IF(D4835="","",VLOOKUP(D4835,'Műszaki adattábla'!F:R,13,0))</f>
        <v/>
      </c>
      <c r="F4835" s="29" t="str">
        <f>IF(D4835="","",VLOOKUP(D4835,'Műszaki adattábla'!F:M,8,0))</f>
        <v/>
      </c>
      <c r="G4835" s="29" t="str">
        <f>IF(D4835="","",IF('Műszaki adattábla'!L4826="20-99",IF('Műszaki adattábla'!O4826="","Nem adott meg lekötött teljesítményt",VLOOKUP(D4835,'Műszaki adattábla'!F:O,10,0)),0))</f>
        <v/>
      </c>
      <c r="H4835" s="29" t="str">
        <f>IF(D4835="","",VLOOKUP(D4835,'Műszaki adattábla'!F:P,11,0))</f>
        <v/>
      </c>
      <c r="I4835" s="30"/>
      <c r="J4835" s="30"/>
      <c r="K4835" s="31" t="str">
        <f>IF(D4835="","",ROUND(((F4835*I4835*'Műszaki adattábla'!$C$7/'Műszaki adattábla'!$C$8)+(G4835*I4835)+(H4835*I4835))/12*'Műszaki adattábla'!T4826,0))</f>
        <v/>
      </c>
      <c r="L4835" s="32" t="str">
        <f t="shared" si="159"/>
        <v/>
      </c>
    </row>
    <row r="4836" spans="2:12" ht="14.4" thickBot="1" x14ac:dyDescent="0.3">
      <c r="B4836" s="28" t="str">
        <f t="shared" si="158"/>
        <v/>
      </c>
      <c r="C4836" s="167" t="str">
        <f>IF(D4836="","",VLOOKUP(D4836,'Műszaki adattábla'!F:G,2,0))</f>
        <v/>
      </c>
      <c r="D4836" s="168" t="str">
        <f>IF('Műszaki adattábla'!F4827="","",'Műszaki adattábla'!F4827)</f>
        <v/>
      </c>
      <c r="E4836" s="169" t="str">
        <f>IF(D4836="","",VLOOKUP(D4836,'Műszaki adattábla'!F:R,13,0))</f>
        <v/>
      </c>
      <c r="F4836" s="29" t="str">
        <f>IF(D4836="","",VLOOKUP(D4836,'Műszaki adattábla'!F:M,8,0))</f>
        <v/>
      </c>
      <c r="G4836" s="29" t="str">
        <f>IF(D4836="","",IF('Műszaki adattábla'!L4827="20-99",IF('Műszaki adattábla'!O4827="","Nem adott meg lekötött teljesítményt",VLOOKUP(D4836,'Műszaki adattábla'!F:O,10,0)),0))</f>
        <v/>
      </c>
      <c r="H4836" s="29" t="str">
        <f>IF(D4836="","",VLOOKUP(D4836,'Műszaki adattábla'!F:P,11,0))</f>
        <v/>
      </c>
      <c r="I4836" s="30"/>
      <c r="J4836" s="30"/>
      <c r="K4836" s="31" t="str">
        <f>IF(D4836="","",ROUND(((F4836*I4836*'Műszaki adattábla'!$C$7/'Műszaki adattábla'!$C$8)+(G4836*I4836)+(H4836*I4836))/12*'Műszaki adattábla'!T4827,0))</f>
        <v/>
      </c>
      <c r="L4836" s="32" t="str">
        <f t="shared" si="159"/>
        <v/>
      </c>
    </row>
    <row r="4837" spans="2:12" ht="14.4" thickBot="1" x14ac:dyDescent="0.3">
      <c r="B4837" s="28" t="str">
        <f t="shared" si="158"/>
        <v/>
      </c>
      <c r="C4837" s="167" t="str">
        <f>IF(D4837="","",VLOOKUP(D4837,'Műszaki adattábla'!F:G,2,0))</f>
        <v/>
      </c>
      <c r="D4837" s="168" t="str">
        <f>IF('Műszaki adattábla'!F4828="","",'Műszaki adattábla'!F4828)</f>
        <v/>
      </c>
      <c r="E4837" s="169" t="str">
        <f>IF(D4837="","",VLOOKUP(D4837,'Műszaki adattábla'!F:R,13,0))</f>
        <v/>
      </c>
      <c r="F4837" s="29" t="str">
        <f>IF(D4837="","",VLOOKUP(D4837,'Műszaki adattábla'!F:M,8,0))</f>
        <v/>
      </c>
      <c r="G4837" s="29" t="str">
        <f>IF(D4837="","",IF('Műszaki adattábla'!L4828="20-99",IF('Műszaki adattábla'!O4828="","Nem adott meg lekötött teljesítményt",VLOOKUP(D4837,'Műszaki adattábla'!F:O,10,0)),0))</f>
        <v/>
      </c>
      <c r="H4837" s="29" t="str">
        <f>IF(D4837="","",VLOOKUP(D4837,'Műszaki adattábla'!F:P,11,0))</f>
        <v/>
      </c>
      <c r="I4837" s="30"/>
      <c r="J4837" s="30"/>
      <c r="K4837" s="31" t="str">
        <f>IF(D4837="","",ROUND(((F4837*I4837*'Műszaki adattábla'!$C$7/'Műszaki adattábla'!$C$8)+(G4837*I4837)+(H4837*I4837))/12*'Műszaki adattábla'!T4828,0))</f>
        <v/>
      </c>
      <c r="L4837" s="32" t="str">
        <f t="shared" si="159"/>
        <v/>
      </c>
    </row>
    <row r="4838" spans="2:12" ht="14.4" thickBot="1" x14ac:dyDescent="0.3">
      <c r="B4838" s="28" t="str">
        <f t="shared" si="158"/>
        <v/>
      </c>
      <c r="C4838" s="167" t="str">
        <f>IF(D4838="","",VLOOKUP(D4838,'Műszaki adattábla'!F:G,2,0))</f>
        <v/>
      </c>
      <c r="D4838" s="168" t="str">
        <f>IF('Műszaki adattábla'!F4829="","",'Műszaki adattábla'!F4829)</f>
        <v/>
      </c>
      <c r="E4838" s="169" t="str">
        <f>IF(D4838="","",VLOOKUP(D4838,'Műszaki adattábla'!F:R,13,0))</f>
        <v/>
      </c>
      <c r="F4838" s="29" t="str">
        <f>IF(D4838="","",VLOOKUP(D4838,'Műszaki adattábla'!F:M,8,0))</f>
        <v/>
      </c>
      <c r="G4838" s="29" t="str">
        <f>IF(D4838="","",IF('Műszaki adattábla'!L4829="20-99",IF('Műszaki adattábla'!O4829="","Nem adott meg lekötött teljesítményt",VLOOKUP(D4838,'Műszaki adattábla'!F:O,10,0)),0))</f>
        <v/>
      </c>
      <c r="H4838" s="29" t="str">
        <f>IF(D4838="","",VLOOKUP(D4838,'Műszaki adattábla'!F:P,11,0))</f>
        <v/>
      </c>
      <c r="I4838" s="30"/>
      <c r="J4838" s="30"/>
      <c r="K4838" s="31" t="str">
        <f>IF(D4838="","",ROUND(((F4838*I4838*'Műszaki adattábla'!$C$7/'Műszaki adattábla'!$C$8)+(G4838*I4838)+(H4838*I4838))/12*'Műszaki adattábla'!T4829,0))</f>
        <v/>
      </c>
      <c r="L4838" s="32" t="str">
        <f t="shared" si="159"/>
        <v/>
      </c>
    </row>
    <row r="4839" spans="2:12" ht="14.4" thickBot="1" x14ac:dyDescent="0.3">
      <c r="B4839" s="28" t="str">
        <f t="shared" si="158"/>
        <v/>
      </c>
      <c r="C4839" s="167" t="str">
        <f>IF(D4839="","",VLOOKUP(D4839,'Műszaki adattábla'!F:G,2,0))</f>
        <v/>
      </c>
      <c r="D4839" s="168" t="str">
        <f>IF('Műszaki adattábla'!F4830="","",'Műszaki adattábla'!F4830)</f>
        <v/>
      </c>
      <c r="E4839" s="169" t="str">
        <f>IF(D4839="","",VLOOKUP(D4839,'Műszaki adattábla'!F:R,13,0))</f>
        <v/>
      </c>
      <c r="F4839" s="29" t="str">
        <f>IF(D4839="","",VLOOKUP(D4839,'Műszaki adattábla'!F:M,8,0))</f>
        <v/>
      </c>
      <c r="G4839" s="29" t="str">
        <f>IF(D4839="","",IF('Műszaki adattábla'!L4830="20-99",IF('Műszaki adattábla'!O4830="","Nem adott meg lekötött teljesítményt",VLOOKUP(D4839,'Műszaki adattábla'!F:O,10,0)),0))</f>
        <v/>
      </c>
      <c r="H4839" s="29" t="str">
        <f>IF(D4839="","",VLOOKUP(D4839,'Műszaki adattábla'!F:P,11,0))</f>
        <v/>
      </c>
      <c r="I4839" s="30"/>
      <c r="J4839" s="30"/>
      <c r="K4839" s="31" t="str">
        <f>IF(D4839="","",ROUND(((F4839*I4839*'Műszaki adattábla'!$C$7/'Műszaki adattábla'!$C$8)+(G4839*I4839)+(H4839*I4839))/12*'Műszaki adattábla'!T4830,0))</f>
        <v/>
      </c>
      <c r="L4839" s="32" t="str">
        <f t="shared" si="159"/>
        <v/>
      </c>
    </row>
    <row r="4840" spans="2:12" ht="14.4" thickBot="1" x14ac:dyDescent="0.3">
      <c r="B4840" s="28" t="str">
        <f t="shared" si="158"/>
        <v/>
      </c>
      <c r="C4840" s="167" t="str">
        <f>IF(D4840="","",VLOOKUP(D4840,'Műszaki adattábla'!F:G,2,0))</f>
        <v/>
      </c>
      <c r="D4840" s="168" t="str">
        <f>IF('Műszaki adattábla'!F4831="","",'Műszaki adattábla'!F4831)</f>
        <v/>
      </c>
      <c r="E4840" s="169" t="str">
        <f>IF(D4840="","",VLOOKUP(D4840,'Műszaki adattábla'!F:R,13,0))</f>
        <v/>
      </c>
      <c r="F4840" s="29" t="str">
        <f>IF(D4840="","",VLOOKUP(D4840,'Műszaki adattábla'!F:M,8,0))</f>
        <v/>
      </c>
      <c r="G4840" s="29" t="str">
        <f>IF(D4840="","",IF('Műszaki adattábla'!L4831="20-99",IF('Műszaki adattábla'!O4831="","Nem adott meg lekötött teljesítményt",VLOOKUP(D4840,'Műszaki adattábla'!F:O,10,0)),0))</f>
        <v/>
      </c>
      <c r="H4840" s="29" t="str">
        <f>IF(D4840="","",VLOOKUP(D4840,'Műszaki adattábla'!F:P,11,0))</f>
        <v/>
      </c>
      <c r="I4840" s="30"/>
      <c r="J4840" s="30"/>
      <c r="K4840" s="31" t="str">
        <f>IF(D4840="","",ROUND(((F4840*I4840*'Műszaki adattábla'!$C$7/'Műszaki adattábla'!$C$8)+(G4840*I4840)+(H4840*I4840))/12*'Műszaki adattábla'!T4831,0))</f>
        <v/>
      </c>
      <c r="L4840" s="32" t="str">
        <f t="shared" si="159"/>
        <v/>
      </c>
    </row>
    <row r="4841" spans="2:12" ht="14.4" thickBot="1" x14ac:dyDescent="0.3">
      <c r="B4841" s="28" t="str">
        <f t="shared" si="158"/>
        <v/>
      </c>
      <c r="C4841" s="167" t="str">
        <f>IF(D4841="","",VLOOKUP(D4841,'Műszaki adattábla'!F:G,2,0))</f>
        <v/>
      </c>
      <c r="D4841" s="168" t="str">
        <f>IF('Műszaki adattábla'!F4832="","",'Műszaki adattábla'!F4832)</f>
        <v/>
      </c>
      <c r="E4841" s="169" t="str">
        <f>IF(D4841="","",VLOOKUP(D4841,'Műszaki adattábla'!F:R,13,0))</f>
        <v/>
      </c>
      <c r="F4841" s="29" t="str">
        <f>IF(D4841="","",VLOOKUP(D4841,'Műszaki adattábla'!F:M,8,0))</f>
        <v/>
      </c>
      <c r="G4841" s="29" t="str">
        <f>IF(D4841="","",IF('Műszaki adattábla'!L4832="20-99",IF('Műszaki adattábla'!O4832="","Nem adott meg lekötött teljesítményt",VLOOKUP(D4841,'Műszaki adattábla'!F:O,10,0)),0))</f>
        <v/>
      </c>
      <c r="H4841" s="29" t="str">
        <f>IF(D4841="","",VLOOKUP(D4841,'Műszaki adattábla'!F:P,11,0))</f>
        <v/>
      </c>
      <c r="I4841" s="30"/>
      <c r="J4841" s="30"/>
      <c r="K4841" s="31" t="str">
        <f>IF(D4841="","",ROUND(((F4841*I4841*'Műszaki adattábla'!$C$7/'Műszaki adattábla'!$C$8)+(G4841*I4841)+(H4841*I4841))/12*'Műszaki adattábla'!T4832,0))</f>
        <v/>
      </c>
      <c r="L4841" s="32" t="str">
        <f t="shared" si="159"/>
        <v/>
      </c>
    </row>
    <row r="4842" spans="2:12" ht="14.4" thickBot="1" x14ac:dyDescent="0.3">
      <c r="B4842" s="28" t="str">
        <f t="shared" si="158"/>
        <v/>
      </c>
      <c r="C4842" s="167" t="str">
        <f>IF(D4842="","",VLOOKUP(D4842,'Műszaki adattábla'!F:G,2,0))</f>
        <v/>
      </c>
      <c r="D4842" s="168" t="str">
        <f>IF('Műszaki adattábla'!F4833="","",'Műszaki adattábla'!F4833)</f>
        <v/>
      </c>
      <c r="E4842" s="169" t="str">
        <f>IF(D4842="","",VLOOKUP(D4842,'Műszaki adattábla'!F:R,13,0))</f>
        <v/>
      </c>
      <c r="F4842" s="29" t="str">
        <f>IF(D4842="","",VLOOKUP(D4842,'Műszaki adattábla'!F:M,8,0))</f>
        <v/>
      </c>
      <c r="G4842" s="29" t="str">
        <f>IF(D4842="","",IF('Műszaki adattábla'!L4833="20-99",IF('Műszaki adattábla'!O4833="","Nem adott meg lekötött teljesítményt",VLOOKUP(D4842,'Műszaki adattábla'!F:O,10,0)),0))</f>
        <v/>
      </c>
      <c r="H4842" s="29" t="str">
        <f>IF(D4842="","",VLOOKUP(D4842,'Műszaki adattábla'!F:P,11,0))</f>
        <v/>
      </c>
      <c r="I4842" s="30"/>
      <c r="J4842" s="30"/>
      <c r="K4842" s="31" t="str">
        <f>IF(D4842="","",ROUND(((F4842*I4842*'Műszaki adattábla'!$C$7/'Műszaki adattábla'!$C$8)+(G4842*I4842)+(H4842*I4842))/12*'Műszaki adattábla'!T4833,0))</f>
        <v/>
      </c>
      <c r="L4842" s="32" t="str">
        <f t="shared" si="159"/>
        <v/>
      </c>
    </row>
    <row r="4843" spans="2:12" ht="14.4" thickBot="1" x14ac:dyDescent="0.3">
      <c r="B4843" s="28" t="str">
        <f t="shared" si="158"/>
        <v/>
      </c>
      <c r="C4843" s="167" t="str">
        <f>IF(D4843="","",VLOOKUP(D4843,'Műszaki adattábla'!F:G,2,0))</f>
        <v/>
      </c>
      <c r="D4843" s="168" t="str">
        <f>IF('Műszaki adattábla'!F4834="","",'Műszaki adattábla'!F4834)</f>
        <v/>
      </c>
      <c r="E4843" s="169" t="str">
        <f>IF(D4843="","",VLOOKUP(D4843,'Műszaki adattábla'!F:R,13,0))</f>
        <v/>
      </c>
      <c r="F4843" s="29" t="str">
        <f>IF(D4843="","",VLOOKUP(D4843,'Műszaki adattábla'!F:M,8,0))</f>
        <v/>
      </c>
      <c r="G4843" s="29" t="str">
        <f>IF(D4843="","",IF('Műszaki adattábla'!L4834="20-99",IF('Műszaki adattábla'!O4834="","Nem adott meg lekötött teljesítményt",VLOOKUP(D4843,'Műszaki adattábla'!F:O,10,0)),0))</f>
        <v/>
      </c>
      <c r="H4843" s="29" t="str">
        <f>IF(D4843="","",VLOOKUP(D4843,'Műszaki adattábla'!F:P,11,0))</f>
        <v/>
      </c>
      <c r="I4843" s="30"/>
      <c r="J4843" s="30"/>
      <c r="K4843" s="31" t="str">
        <f>IF(D4843="","",ROUND(((F4843*I4843*'Műszaki adattábla'!$C$7/'Műszaki adattábla'!$C$8)+(G4843*I4843)+(H4843*I4843))/12*'Műszaki adattábla'!T4834,0))</f>
        <v/>
      </c>
      <c r="L4843" s="32" t="str">
        <f t="shared" si="159"/>
        <v/>
      </c>
    </row>
    <row r="4844" spans="2:12" ht="14.4" thickBot="1" x14ac:dyDescent="0.3">
      <c r="B4844" s="28" t="str">
        <f t="shared" si="158"/>
        <v/>
      </c>
      <c r="C4844" s="167" t="str">
        <f>IF(D4844="","",VLOOKUP(D4844,'Műszaki adattábla'!F:G,2,0))</f>
        <v/>
      </c>
      <c r="D4844" s="168" t="str">
        <f>IF('Műszaki adattábla'!F4835="","",'Műszaki adattábla'!F4835)</f>
        <v/>
      </c>
      <c r="E4844" s="169" t="str">
        <f>IF(D4844="","",VLOOKUP(D4844,'Műszaki adattábla'!F:R,13,0))</f>
        <v/>
      </c>
      <c r="F4844" s="29" t="str">
        <f>IF(D4844="","",VLOOKUP(D4844,'Műszaki adattábla'!F:M,8,0))</f>
        <v/>
      </c>
      <c r="G4844" s="29" t="str">
        <f>IF(D4844="","",IF('Műszaki adattábla'!L4835="20-99",IF('Műszaki adattábla'!O4835="","Nem adott meg lekötött teljesítményt",VLOOKUP(D4844,'Műszaki adattábla'!F:O,10,0)),0))</f>
        <v/>
      </c>
      <c r="H4844" s="29" t="str">
        <f>IF(D4844="","",VLOOKUP(D4844,'Műszaki adattábla'!F:P,11,0))</f>
        <v/>
      </c>
      <c r="I4844" s="30"/>
      <c r="J4844" s="30"/>
      <c r="K4844" s="31" t="str">
        <f>IF(D4844="","",ROUND(((F4844*I4844*'Műszaki adattábla'!$C$7/'Műszaki adattábla'!$C$8)+(G4844*I4844)+(H4844*I4844))/12*'Műszaki adattábla'!T4835,0))</f>
        <v/>
      </c>
      <c r="L4844" s="32" t="str">
        <f t="shared" si="159"/>
        <v/>
      </c>
    </row>
    <row r="4845" spans="2:12" ht="14.4" thickBot="1" x14ac:dyDescent="0.3">
      <c r="B4845" s="28" t="str">
        <f t="shared" si="158"/>
        <v/>
      </c>
      <c r="C4845" s="167" t="str">
        <f>IF(D4845="","",VLOOKUP(D4845,'Műszaki adattábla'!F:G,2,0))</f>
        <v/>
      </c>
      <c r="D4845" s="168" t="str">
        <f>IF('Műszaki adattábla'!F4836="","",'Műszaki adattábla'!F4836)</f>
        <v/>
      </c>
      <c r="E4845" s="169" t="str">
        <f>IF(D4845="","",VLOOKUP(D4845,'Műszaki adattábla'!F:R,13,0))</f>
        <v/>
      </c>
      <c r="F4845" s="29" t="str">
        <f>IF(D4845="","",VLOOKUP(D4845,'Műszaki adattábla'!F:M,8,0))</f>
        <v/>
      </c>
      <c r="G4845" s="29" t="str">
        <f>IF(D4845="","",IF('Műszaki adattábla'!L4836="20-99",IF('Műszaki adattábla'!O4836="","Nem adott meg lekötött teljesítményt",VLOOKUP(D4845,'Műszaki adattábla'!F:O,10,0)),0))</f>
        <v/>
      </c>
      <c r="H4845" s="29" t="str">
        <f>IF(D4845="","",VLOOKUP(D4845,'Műszaki adattábla'!F:P,11,0))</f>
        <v/>
      </c>
      <c r="I4845" s="30"/>
      <c r="J4845" s="30"/>
      <c r="K4845" s="31" t="str">
        <f>IF(D4845="","",ROUND(((F4845*I4845*'Műszaki adattábla'!$C$7/'Műszaki adattábla'!$C$8)+(G4845*I4845)+(H4845*I4845))/12*'Műszaki adattábla'!T4836,0))</f>
        <v/>
      </c>
      <c r="L4845" s="32" t="str">
        <f t="shared" si="159"/>
        <v/>
      </c>
    </row>
    <row r="4846" spans="2:12" ht="14.4" thickBot="1" x14ac:dyDescent="0.3">
      <c r="B4846" s="28" t="str">
        <f t="shared" si="158"/>
        <v/>
      </c>
      <c r="C4846" s="167" t="str">
        <f>IF(D4846="","",VLOOKUP(D4846,'Műszaki adattábla'!F:G,2,0))</f>
        <v/>
      </c>
      <c r="D4846" s="168" t="str">
        <f>IF('Műszaki adattábla'!F4837="","",'Műszaki adattábla'!F4837)</f>
        <v/>
      </c>
      <c r="E4846" s="169" t="str">
        <f>IF(D4846="","",VLOOKUP(D4846,'Műszaki adattábla'!F:R,13,0))</f>
        <v/>
      </c>
      <c r="F4846" s="29" t="str">
        <f>IF(D4846="","",VLOOKUP(D4846,'Műszaki adattábla'!F:M,8,0))</f>
        <v/>
      </c>
      <c r="G4846" s="29" t="str">
        <f>IF(D4846="","",IF('Műszaki adattábla'!L4837="20-99",IF('Műszaki adattábla'!O4837="","Nem adott meg lekötött teljesítményt",VLOOKUP(D4846,'Műszaki adattábla'!F:O,10,0)),0))</f>
        <v/>
      </c>
      <c r="H4846" s="29" t="str">
        <f>IF(D4846="","",VLOOKUP(D4846,'Műszaki adattábla'!F:P,11,0))</f>
        <v/>
      </c>
      <c r="I4846" s="30"/>
      <c r="J4846" s="30"/>
      <c r="K4846" s="31" t="str">
        <f>IF(D4846="","",ROUND(((F4846*I4846*'Műszaki adattábla'!$C$7/'Műszaki adattábla'!$C$8)+(G4846*I4846)+(H4846*I4846))/12*'Műszaki adattábla'!T4837,0))</f>
        <v/>
      </c>
      <c r="L4846" s="32" t="str">
        <f t="shared" si="159"/>
        <v/>
      </c>
    </row>
    <row r="4847" spans="2:12" ht="14.4" thickBot="1" x14ac:dyDescent="0.3">
      <c r="B4847" s="28" t="str">
        <f t="shared" si="158"/>
        <v/>
      </c>
      <c r="C4847" s="167" t="str">
        <f>IF(D4847="","",VLOOKUP(D4847,'Műszaki adattábla'!F:G,2,0))</f>
        <v/>
      </c>
      <c r="D4847" s="168" t="str">
        <f>IF('Műszaki adattábla'!F4838="","",'Műszaki adattábla'!F4838)</f>
        <v/>
      </c>
      <c r="E4847" s="169" t="str">
        <f>IF(D4847="","",VLOOKUP(D4847,'Műszaki adattábla'!F:R,13,0))</f>
        <v/>
      </c>
      <c r="F4847" s="29" t="str">
        <f>IF(D4847="","",VLOOKUP(D4847,'Műszaki adattábla'!F:M,8,0))</f>
        <v/>
      </c>
      <c r="G4847" s="29" t="str">
        <f>IF(D4847="","",IF('Műszaki adattábla'!L4838="20-99",IF('Műszaki adattábla'!O4838="","Nem adott meg lekötött teljesítményt",VLOOKUP(D4847,'Műszaki adattábla'!F:O,10,0)),0))</f>
        <v/>
      </c>
      <c r="H4847" s="29" t="str">
        <f>IF(D4847="","",VLOOKUP(D4847,'Műszaki adattábla'!F:P,11,0))</f>
        <v/>
      </c>
      <c r="I4847" s="30"/>
      <c r="J4847" s="30"/>
      <c r="K4847" s="31" t="str">
        <f>IF(D4847="","",ROUND(((F4847*I4847*'Műszaki adattábla'!$C$7/'Műszaki adattábla'!$C$8)+(G4847*I4847)+(H4847*I4847))/12*'Műszaki adattábla'!T4838,0))</f>
        <v/>
      </c>
      <c r="L4847" s="32" t="str">
        <f t="shared" si="159"/>
        <v/>
      </c>
    </row>
    <row r="4848" spans="2:12" ht="14.4" thickBot="1" x14ac:dyDescent="0.3">
      <c r="B4848" s="28" t="str">
        <f t="shared" si="158"/>
        <v/>
      </c>
      <c r="C4848" s="167" t="str">
        <f>IF(D4848="","",VLOOKUP(D4848,'Műszaki adattábla'!F:G,2,0))</f>
        <v/>
      </c>
      <c r="D4848" s="168" t="str">
        <f>IF('Műszaki adattábla'!F4839="","",'Műszaki adattábla'!F4839)</f>
        <v/>
      </c>
      <c r="E4848" s="169" t="str">
        <f>IF(D4848="","",VLOOKUP(D4848,'Műszaki adattábla'!F:R,13,0))</f>
        <v/>
      </c>
      <c r="F4848" s="29" t="str">
        <f>IF(D4848="","",VLOOKUP(D4848,'Műszaki adattábla'!F:M,8,0))</f>
        <v/>
      </c>
      <c r="G4848" s="29" t="str">
        <f>IF(D4848="","",IF('Műszaki adattábla'!L4839="20-99",IF('Műszaki adattábla'!O4839="","Nem adott meg lekötött teljesítményt",VLOOKUP(D4848,'Műszaki adattábla'!F:O,10,0)),0))</f>
        <v/>
      </c>
      <c r="H4848" s="29" t="str">
        <f>IF(D4848="","",VLOOKUP(D4848,'Műszaki adattábla'!F:P,11,0))</f>
        <v/>
      </c>
      <c r="I4848" s="30"/>
      <c r="J4848" s="30"/>
      <c r="K4848" s="31" t="str">
        <f>IF(D4848="","",ROUND(((F4848*I4848*'Műszaki adattábla'!$C$7/'Műszaki adattábla'!$C$8)+(G4848*I4848)+(H4848*I4848))/12*'Műszaki adattábla'!T4839,0))</f>
        <v/>
      </c>
      <c r="L4848" s="32" t="str">
        <f t="shared" si="159"/>
        <v/>
      </c>
    </row>
    <row r="4849" spans="2:12" ht="14.4" thickBot="1" x14ac:dyDescent="0.3">
      <c r="B4849" s="28" t="str">
        <f t="shared" si="158"/>
        <v/>
      </c>
      <c r="C4849" s="167" t="str">
        <f>IF(D4849="","",VLOOKUP(D4849,'Műszaki adattábla'!F:G,2,0))</f>
        <v/>
      </c>
      <c r="D4849" s="168" t="str">
        <f>IF('Műszaki adattábla'!F4840="","",'Műszaki adattábla'!F4840)</f>
        <v/>
      </c>
      <c r="E4849" s="169" t="str">
        <f>IF(D4849="","",VLOOKUP(D4849,'Műszaki adattábla'!F:R,13,0))</f>
        <v/>
      </c>
      <c r="F4849" s="29" t="str">
        <f>IF(D4849="","",VLOOKUP(D4849,'Műszaki adattábla'!F:M,8,0))</f>
        <v/>
      </c>
      <c r="G4849" s="29" t="str">
        <f>IF(D4849="","",IF('Műszaki adattábla'!L4840="20-99",IF('Műszaki adattábla'!O4840="","Nem adott meg lekötött teljesítményt",VLOOKUP(D4849,'Műszaki adattábla'!F:O,10,0)),0))</f>
        <v/>
      </c>
      <c r="H4849" s="29" t="str">
        <f>IF(D4849="","",VLOOKUP(D4849,'Műszaki adattábla'!F:P,11,0))</f>
        <v/>
      </c>
      <c r="I4849" s="30"/>
      <c r="J4849" s="30"/>
      <c r="K4849" s="31" t="str">
        <f>IF(D4849="","",ROUND(((F4849*I4849*'Műszaki adattábla'!$C$7/'Műszaki adattábla'!$C$8)+(G4849*I4849)+(H4849*I4849))/12*'Műszaki adattábla'!T4840,0))</f>
        <v/>
      </c>
      <c r="L4849" s="32" t="str">
        <f t="shared" si="159"/>
        <v/>
      </c>
    </row>
    <row r="4850" spans="2:12" ht="14.4" thickBot="1" x14ac:dyDescent="0.3">
      <c r="B4850" s="28" t="str">
        <f t="shared" si="158"/>
        <v/>
      </c>
      <c r="C4850" s="167" t="str">
        <f>IF(D4850="","",VLOOKUP(D4850,'Műszaki adattábla'!F:G,2,0))</f>
        <v/>
      </c>
      <c r="D4850" s="168" t="str">
        <f>IF('Műszaki adattábla'!F4841="","",'Műszaki adattábla'!F4841)</f>
        <v/>
      </c>
      <c r="E4850" s="169" t="str">
        <f>IF(D4850="","",VLOOKUP(D4850,'Műszaki adattábla'!F:R,13,0))</f>
        <v/>
      </c>
      <c r="F4850" s="29" t="str">
        <f>IF(D4850="","",VLOOKUP(D4850,'Műszaki adattábla'!F:M,8,0))</f>
        <v/>
      </c>
      <c r="G4850" s="29" t="str">
        <f>IF(D4850="","",IF('Műszaki adattábla'!L4841="20-99",IF('Műszaki adattábla'!O4841="","Nem adott meg lekötött teljesítményt",VLOOKUP(D4850,'Műszaki adattábla'!F:O,10,0)),0))</f>
        <v/>
      </c>
      <c r="H4850" s="29" t="str">
        <f>IF(D4850="","",VLOOKUP(D4850,'Műszaki adattábla'!F:P,11,0))</f>
        <v/>
      </c>
      <c r="I4850" s="30"/>
      <c r="J4850" s="30"/>
      <c r="K4850" s="31" t="str">
        <f>IF(D4850="","",ROUND(((F4850*I4850*'Műszaki adattábla'!$C$7/'Műszaki adattábla'!$C$8)+(G4850*I4850)+(H4850*I4850))/12*'Műszaki adattábla'!T4841,0))</f>
        <v/>
      </c>
      <c r="L4850" s="32" t="str">
        <f t="shared" si="159"/>
        <v/>
      </c>
    </row>
    <row r="4851" spans="2:12" ht="14.4" thickBot="1" x14ac:dyDescent="0.3">
      <c r="B4851" s="28" t="str">
        <f t="shared" si="158"/>
        <v/>
      </c>
      <c r="C4851" s="167" t="str">
        <f>IF(D4851="","",VLOOKUP(D4851,'Műszaki adattábla'!F:G,2,0))</f>
        <v/>
      </c>
      <c r="D4851" s="168" t="str">
        <f>IF('Műszaki adattábla'!F4842="","",'Műszaki adattábla'!F4842)</f>
        <v/>
      </c>
      <c r="E4851" s="169" t="str">
        <f>IF(D4851="","",VLOOKUP(D4851,'Műszaki adattábla'!F:R,13,0))</f>
        <v/>
      </c>
      <c r="F4851" s="29" t="str">
        <f>IF(D4851="","",VLOOKUP(D4851,'Műszaki adattábla'!F:M,8,0))</f>
        <v/>
      </c>
      <c r="G4851" s="29" t="str">
        <f>IF(D4851="","",IF('Műszaki adattábla'!L4842="20-99",IF('Műszaki adattábla'!O4842="","Nem adott meg lekötött teljesítményt",VLOOKUP(D4851,'Műszaki adattábla'!F:O,10,0)),0))</f>
        <v/>
      </c>
      <c r="H4851" s="29" t="str">
        <f>IF(D4851="","",VLOOKUP(D4851,'Műszaki adattábla'!F:P,11,0))</f>
        <v/>
      </c>
      <c r="I4851" s="30"/>
      <c r="J4851" s="30"/>
      <c r="K4851" s="31" t="str">
        <f>IF(D4851="","",ROUND(((F4851*I4851*'Műszaki adattábla'!$C$7/'Műszaki adattábla'!$C$8)+(G4851*I4851)+(H4851*I4851))/12*'Műszaki adattábla'!T4842,0))</f>
        <v/>
      </c>
      <c r="L4851" s="32" t="str">
        <f t="shared" si="159"/>
        <v/>
      </c>
    </row>
    <row r="4852" spans="2:12" ht="14.4" thickBot="1" x14ac:dyDescent="0.3">
      <c r="B4852" s="28" t="str">
        <f t="shared" si="158"/>
        <v/>
      </c>
      <c r="C4852" s="167" t="str">
        <f>IF(D4852="","",VLOOKUP(D4852,'Műszaki adattábla'!F:G,2,0))</f>
        <v/>
      </c>
      <c r="D4852" s="168" t="str">
        <f>IF('Műszaki adattábla'!F4843="","",'Műszaki adattábla'!F4843)</f>
        <v/>
      </c>
      <c r="E4852" s="169" t="str">
        <f>IF(D4852="","",VLOOKUP(D4852,'Műszaki adattábla'!F:R,13,0))</f>
        <v/>
      </c>
      <c r="F4852" s="29" t="str">
        <f>IF(D4852="","",VLOOKUP(D4852,'Műszaki adattábla'!F:M,8,0))</f>
        <v/>
      </c>
      <c r="G4852" s="29" t="str">
        <f>IF(D4852="","",IF('Műszaki adattábla'!L4843="20-99",IF('Műszaki adattábla'!O4843="","Nem adott meg lekötött teljesítményt",VLOOKUP(D4852,'Műszaki adattábla'!F:O,10,0)),0))</f>
        <v/>
      </c>
      <c r="H4852" s="29" t="str">
        <f>IF(D4852="","",VLOOKUP(D4852,'Műszaki adattábla'!F:P,11,0))</f>
        <v/>
      </c>
      <c r="I4852" s="30"/>
      <c r="J4852" s="30"/>
      <c r="K4852" s="31" t="str">
        <f>IF(D4852="","",ROUND(((F4852*I4852*'Műszaki adattábla'!$C$7/'Műszaki adattábla'!$C$8)+(G4852*I4852)+(H4852*I4852))/12*'Műszaki adattábla'!T4843,0))</f>
        <v/>
      </c>
      <c r="L4852" s="32" t="str">
        <f t="shared" si="159"/>
        <v/>
      </c>
    </row>
    <row r="4853" spans="2:12" ht="14.4" thickBot="1" x14ac:dyDescent="0.3">
      <c r="B4853" s="28" t="str">
        <f t="shared" si="158"/>
        <v/>
      </c>
      <c r="C4853" s="167" t="str">
        <f>IF(D4853="","",VLOOKUP(D4853,'Műszaki adattábla'!F:G,2,0))</f>
        <v/>
      </c>
      <c r="D4853" s="168" t="str">
        <f>IF('Műszaki adattábla'!F4844="","",'Műszaki adattábla'!F4844)</f>
        <v/>
      </c>
      <c r="E4853" s="169" t="str">
        <f>IF(D4853="","",VLOOKUP(D4853,'Műszaki adattábla'!F:R,13,0))</f>
        <v/>
      </c>
      <c r="F4853" s="29" t="str">
        <f>IF(D4853="","",VLOOKUP(D4853,'Műszaki adattábla'!F:M,8,0))</f>
        <v/>
      </c>
      <c r="G4853" s="29" t="str">
        <f>IF(D4853="","",IF('Műszaki adattábla'!L4844="20-99",IF('Műszaki adattábla'!O4844="","Nem adott meg lekötött teljesítményt",VLOOKUP(D4853,'Műszaki adattábla'!F:O,10,0)),0))</f>
        <v/>
      </c>
      <c r="H4853" s="29" t="str">
        <f>IF(D4853="","",VLOOKUP(D4853,'Műszaki adattábla'!F:P,11,0))</f>
        <v/>
      </c>
      <c r="I4853" s="30"/>
      <c r="J4853" s="30"/>
      <c r="K4853" s="31" t="str">
        <f>IF(D4853="","",ROUND(((F4853*I4853*'Műszaki adattábla'!$C$7/'Műszaki adattábla'!$C$8)+(G4853*I4853)+(H4853*I4853))/12*'Műszaki adattábla'!T4844,0))</f>
        <v/>
      </c>
      <c r="L4853" s="32" t="str">
        <f t="shared" si="159"/>
        <v/>
      </c>
    </row>
    <row r="4854" spans="2:12" ht="14.4" thickBot="1" x14ac:dyDescent="0.3">
      <c r="B4854" s="28" t="str">
        <f t="shared" si="158"/>
        <v/>
      </c>
      <c r="C4854" s="167" t="str">
        <f>IF(D4854="","",VLOOKUP(D4854,'Műszaki adattábla'!F:G,2,0))</f>
        <v/>
      </c>
      <c r="D4854" s="168" t="str">
        <f>IF('Műszaki adattábla'!F4845="","",'Műszaki adattábla'!F4845)</f>
        <v/>
      </c>
      <c r="E4854" s="169" t="str">
        <f>IF(D4854="","",VLOOKUP(D4854,'Műszaki adattábla'!F:R,13,0))</f>
        <v/>
      </c>
      <c r="F4854" s="29" t="str">
        <f>IF(D4854="","",VLOOKUP(D4854,'Műszaki adattábla'!F:M,8,0))</f>
        <v/>
      </c>
      <c r="G4854" s="29" t="str">
        <f>IF(D4854="","",IF('Műszaki adattábla'!L4845="20-99",IF('Műszaki adattábla'!O4845="","Nem adott meg lekötött teljesítményt",VLOOKUP(D4854,'Műszaki adattábla'!F:O,10,0)),0))</f>
        <v/>
      </c>
      <c r="H4854" s="29" t="str">
        <f>IF(D4854="","",VLOOKUP(D4854,'Műszaki adattábla'!F:P,11,0))</f>
        <v/>
      </c>
      <c r="I4854" s="30"/>
      <c r="J4854" s="30"/>
      <c r="K4854" s="31" t="str">
        <f>IF(D4854="","",ROUND(((F4854*I4854*'Műszaki adattábla'!$C$7/'Műszaki adattábla'!$C$8)+(G4854*I4854)+(H4854*I4854))/12*'Műszaki adattábla'!T4845,0))</f>
        <v/>
      </c>
      <c r="L4854" s="32" t="str">
        <f t="shared" si="159"/>
        <v/>
      </c>
    </row>
    <row r="4855" spans="2:12" ht="14.4" thickBot="1" x14ac:dyDescent="0.3">
      <c r="B4855" s="28" t="str">
        <f t="shared" si="158"/>
        <v/>
      </c>
      <c r="C4855" s="167" t="str">
        <f>IF(D4855="","",VLOOKUP(D4855,'Műszaki adattábla'!F:G,2,0))</f>
        <v/>
      </c>
      <c r="D4855" s="168" t="str">
        <f>IF('Műszaki adattábla'!F4846="","",'Műszaki adattábla'!F4846)</f>
        <v/>
      </c>
      <c r="E4855" s="169" t="str">
        <f>IF(D4855="","",VLOOKUP(D4855,'Műszaki adattábla'!F:R,13,0))</f>
        <v/>
      </c>
      <c r="F4855" s="29" t="str">
        <f>IF(D4855="","",VLOOKUP(D4855,'Műszaki adattábla'!F:M,8,0))</f>
        <v/>
      </c>
      <c r="G4855" s="29" t="str">
        <f>IF(D4855="","",IF('Műszaki adattábla'!L4846="20-99",IF('Műszaki adattábla'!O4846="","Nem adott meg lekötött teljesítményt",VLOOKUP(D4855,'Műszaki adattábla'!F:O,10,0)),0))</f>
        <v/>
      </c>
      <c r="H4855" s="29" t="str">
        <f>IF(D4855="","",VLOOKUP(D4855,'Műszaki adattábla'!F:P,11,0))</f>
        <v/>
      </c>
      <c r="I4855" s="30"/>
      <c r="J4855" s="30"/>
      <c r="K4855" s="31" t="str">
        <f>IF(D4855="","",ROUND(((F4855*I4855*'Műszaki adattábla'!$C$7/'Műszaki adattábla'!$C$8)+(G4855*I4855)+(H4855*I4855))/12*'Műszaki adattábla'!T4846,0))</f>
        <v/>
      </c>
      <c r="L4855" s="32" t="str">
        <f t="shared" si="159"/>
        <v/>
      </c>
    </row>
    <row r="4856" spans="2:12" ht="14.4" thickBot="1" x14ac:dyDescent="0.3">
      <c r="B4856" s="28" t="str">
        <f t="shared" si="158"/>
        <v/>
      </c>
      <c r="C4856" s="167" t="str">
        <f>IF(D4856="","",VLOOKUP(D4856,'Műszaki adattábla'!F:G,2,0))</f>
        <v/>
      </c>
      <c r="D4856" s="168" t="str">
        <f>IF('Műszaki adattábla'!F4847="","",'Műszaki adattábla'!F4847)</f>
        <v/>
      </c>
      <c r="E4856" s="169" t="str">
        <f>IF(D4856="","",VLOOKUP(D4856,'Műszaki adattábla'!F:R,13,0))</f>
        <v/>
      </c>
      <c r="F4856" s="29" t="str">
        <f>IF(D4856="","",VLOOKUP(D4856,'Műszaki adattábla'!F:M,8,0))</f>
        <v/>
      </c>
      <c r="G4856" s="29" t="str">
        <f>IF(D4856="","",IF('Műszaki adattábla'!L4847="20-99",IF('Műszaki adattábla'!O4847="","Nem adott meg lekötött teljesítményt",VLOOKUP(D4856,'Műszaki adattábla'!F:O,10,0)),0))</f>
        <v/>
      </c>
      <c r="H4856" s="29" t="str">
        <f>IF(D4856="","",VLOOKUP(D4856,'Műszaki adattábla'!F:P,11,0))</f>
        <v/>
      </c>
      <c r="I4856" s="30"/>
      <c r="J4856" s="30"/>
      <c r="K4856" s="31" t="str">
        <f>IF(D4856="","",ROUND(((F4856*I4856*'Műszaki adattábla'!$C$7/'Műszaki adattábla'!$C$8)+(G4856*I4856)+(H4856*I4856))/12*'Műszaki adattábla'!T4847,0))</f>
        <v/>
      </c>
      <c r="L4856" s="32" t="str">
        <f t="shared" si="159"/>
        <v/>
      </c>
    </row>
    <row r="4857" spans="2:12" ht="14.4" thickBot="1" x14ac:dyDescent="0.3">
      <c r="B4857" s="28" t="str">
        <f t="shared" si="158"/>
        <v/>
      </c>
      <c r="C4857" s="167" t="str">
        <f>IF(D4857="","",VLOOKUP(D4857,'Műszaki adattábla'!F:G,2,0))</f>
        <v/>
      </c>
      <c r="D4857" s="168" t="str">
        <f>IF('Műszaki adattábla'!F4848="","",'Műszaki adattábla'!F4848)</f>
        <v/>
      </c>
      <c r="E4857" s="169" t="str">
        <f>IF(D4857="","",VLOOKUP(D4857,'Műszaki adattábla'!F:R,13,0))</f>
        <v/>
      </c>
      <c r="F4857" s="29" t="str">
        <f>IF(D4857="","",VLOOKUP(D4857,'Műszaki adattábla'!F:M,8,0))</f>
        <v/>
      </c>
      <c r="G4857" s="29" t="str">
        <f>IF(D4857="","",IF('Műszaki adattábla'!L4848="20-99",IF('Műszaki adattábla'!O4848="","Nem adott meg lekötött teljesítményt",VLOOKUP(D4857,'Műszaki adattábla'!F:O,10,0)),0))</f>
        <v/>
      </c>
      <c r="H4857" s="29" t="str">
        <f>IF(D4857="","",VLOOKUP(D4857,'Műszaki adattábla'!F:P,11,0))</f>
        <v/>
      </c>
      <c r="I4857" s="30"/>
      <c r="J4857" s="30"/>
      <c r="K4857" s="31" t="str">
        <f>IF(D4857="","",ROUND(((F4857*I4857*'Műszaki adattábla'!$C$7/'Műszaki adattábla'!$C$8)+(G4857*I4857)+(H4857*I4857))/12*'Műszaki adattábla'!T4848,0))</f>
        <v/>
      </c>
      <c r="L4857" s="32" t="str">
        <f t="shared" si="159"/>
        <v/>
      </c>
    </row>
    <row r="4858" spans="2:12" ht="14.4" thickBot="1" x14ac:dyDescent="0.3">
      <c r="B4858" s="28" t="str">
        <f t="shared" si="158"/>
        <v/>
      </c>
      <c r="C4858" s="167" t="str">
        <f>IF(D4858="","",VLOOKUP(D4858,'Műszaki adattábla'!F:G,2,0))</f>
        <v/>
      </c>
      <c r="D4858" s="168" t="str">
        <f>IF('Műszaki adattábla'!F4849="","",'Műszaki adattábla'!F4849)</f>
        <v/>
      </c>
      <c r="E4858" s="169" t="str">
        <f>IF(D4858="","",VLOOKUP(D4858,'Műszaki adattábla'!F:R,13,0))</f>
        <v/>
      </c>
      <c r="F4858" s="29" t="str">
        <f>IF(D4858="","",VLOOKUP(D4858,'Műszaki adattábla'!F:M,8,0))</f>
        <v/>
      </c>
      <c r="G4858" s="29" t="str">
        <f>IF(D4858="","",IF('Műszaki adattábla'!L4849="20-99",IF('Műszaki adattábla'!O4849="","Nem adott meg lekötött teljesítményt",VLOOKUP(D4858,'Műszaki adattábla'!F:O,10,0)),0))</f>
        <v/>
      </c>
      <c r="H4858" s="29" t="str">
        <f>IF(D4858="","",VLOOKUP(D4858,'Műszaki adattábla'!F:P,11,0))</f>
        <v/>
      </c>
      <c r="I4858" s="30"/>
      <c r="J4858" s="30"/>
      <c r="K4858" s="31" t="str">
        <f>IF(D4858="","",ROUND(((F4858*I4858*'Műszaki adattábla'!$C$7/'Műszaki adattábla'!$C$8)+(G4858*I4858)+(H4858*I4858))/12*'Műszaki adattábla'!T4849,0))</f>
        <v/>
      </c>
      <c r="L4858" s="32" t="str">
        <f t="shared" si="159"/>
        <v/>
      </c>
    </row>
    <row r="4859" spans="2:12" ht="14.4" thickBot="1" x14ac:dyDescent="0.3">
      <c r="B4859" s="28" t="str">
        <f t="shared" si="158"/>
        <v/>
      </c>
      <c r="C4859" s="167" t="str">
        <f>IF(D4859="","",VLOOKUP(D4859,'Műszaki adattábla'!F:G,2,0))</f>
        <v/>
      </c>
      <c r="D4859" s="168" t="str">
        <f>IF('Műszaki adattábla'!F4850="","",'Műszaki adattábla'!F4850)</f>
        <v/>
      </c>
      <c r="E4859" s="169" t="str">
        <f>IF(D4859="","",VLOOKUP(D4859,'Műszaki adattábla'!F:R,13,0))</f>
        <v/>
      </c>
      <c r="F4859" s="29" t="str">
        <f>IF(D4859="","",VLOOKUP(D4859,'Műszaki adattábla'!F:M,8,0))</f>
        <v/>
      </c>
      <c r="G4859" s="29" t="str">
        <f>IF(D4859="","",IF('Műszaki adattábla'!L4850="20-99",IF('Műszaki adattábla'!O4850="","Nem adott meg lekötött teljesítményt",VLOOKUP(D4859,'Műszaki adattábla'!F:O,10,0)),0))</f>
        <v/>
      </c>
      <c r="H4859" s="29" t="str">
        <f>IF(D4859="","",VLOOKUP(D4859,'Műszaki adattábla'!F:P,11,0))</f>
        <v/>
      </c>
      <c r="I4859" s="30"/>
      <c r="J4859" s="30"/>
      <c r="K4859" s="31" t="str">
        <f>IF(D4859="","",ROUND(((F4859*I4859*'Műszaki adattábla'!$C$7/'Műszaki adattábla'!$C$8)+(G4859*I4859)+(H4859*I4859))/12*'Műszaki adattábla'!T4850,0))</f>
        <v/>
      </c>
      <c r="L4859" s="32" t="str">
        <f t="shared" si="159"/>
        <v/>
      </c>
    </row>
    <row r="4860" spans="2:12" ht="14.4" thickBot="1" x14ac:dyDescent="0.3">
      <c r="B4860" s="28" t="str">
        <f t="shared" si="158"/>
        <v/>
      </c>
      <c r="C4860" s="167" t="str">
        <f>IF(D4860="","",VLOOKUP(D4860,'Műszaki adattábla'!F:G,2,0))</f>
        <v/>
      </c>
      <c r="D4860" s="168" t="str">
        <f>IF('Műszaki adattábla'!F4851="","",'Műszaki adattábla'!F4851)</f>
        <v/>
      </c>
      <c r="E4860" s="169" t="str">
        <f>IF(D4860="","",VLOOKUP(D4860,'Műszaki adattábla'!F:R,13,0))</f>
        <v/>
      </c>
      <c r="F4860" s="29" t="str">
        <f>IF(D4860="","",VLOOKUP(D4860,'Műszaki adattábla'!F:M,8,0))</f>
        <v/>
      </c>
      <c r="G4860" s="29" t="str">
        <f>IF(D4860="","",IF('Műszaki adattábla'!L4851="20-99",IF('Műszaki adattábla'!O4851="","Nem adott meg lekötött teljesítményt",VLOOKUP(D4860,'Műszaki adattábla'!F:O,10,0)),0))</f>
        <v/>
      </c>
      <c r="H4860" s="29" t="str">
        <f>IF(D4860="","",VLOOKUP(D4860,'Műszaki adattábla'!F:P,11,0))</f>
        <v/>
      </c>
      <c r="I4860" s="30"/>
      <c r="J4860" s="30"/>
      <c r="K4860" s="31" t="str">
        <f>IF(D4860="","",ROUND(((F4860*I4860*'Műszaki adattábla'!$C$7/'Műszaki adattábla'!$C$8)+(G4860*I4860)+(H4860*I4860))/12*'Műszaki adattábla'!T4851,0))</f>
        <v/>
      </c>
      <c r="L4860" s="32" t="str">
        <f t="shared" si="159"/>
        <v/>
      </c>
    </row>
    <row r="4861" spans="2:12" ht="14.4" thickBot="1" x14ac:dyDescent="0.3">
      <c r="B4861" s="28" t="str">
        <f t="shared" si="158"/>
        <v/>
      </c>
      <c r="C4861" s="167" t="str">
        <f>IF(D4861="","",VLOOKUP(D4861,'Műszaki adattábla'!F:G,2,0))</f>
        <v/>
      </c>
      <c r="D4861" s="168" t="str">
        <f>IF('Műszaki adattábla'!F4852="","",'Műszaki adattábla'!F4852)</f>
        <v/>
      </c>
      <c r="E4861" s="169" t="str">
        <f>IF(D4861="","",VLOOKUP(D4861,'Műszaki adattábla'!F:R,13,0))</f>
        <v/>
      </c>
      <c r="F4861" s="29" t="str">
        <f>IF(D4861="","",VLOOKUP(D4861,'Műszaki adattábla'!F:M,8,0))</f>
        <v/>
      </c>
      <c r="G4861" s="29" t="str">
        <f>IF(D4861="","",IF('Műszaki adattábla'!L4852="20-99",IF('Műszaki adattábla'!O4852="","Nem adott meg lekötött teljesítményt",VLOOKUP(D4861,'Műszaki adattábla'!F:O,10,0)),0))</f>
        <v/>
      </c>
      <c r="H4861" s="29" t="str">
        <f>IF(D4861="","",VLOOKUP(D4861,'Műszaki adattábla'!F:P,11,0))</f>
        <v/>
      </c>
      <c r="I4861" s="30"/>
      <c r="J4861" s="30"/>
      <c r="K4861" s="31" t="str">
        <f>IF(D4861="","",ROUND(((F4861*I4861*'Műszaki adattábla'!$C$7/'Műszaki adattábla'!$C$8)+(G4861*I4861)+(H4861*I4861))/12*'Műszaki adattábla'!T4852,0))</f>
        <v/>
      </c>
      <c r="L4861" s="32" t="str">
        <f t="shared" si="159"/>
        <v/>
      </c>
    </row>
    <row r="4862" spans="2:12" ht="14.4" thickBot="1" x14ac:dyDescent="0.3">
      <c r="B4862" s="28" t="str">
        <f t="shared" si="158"/>
        <v/>
      </c>
      <c r="C4862" s="167" t="str">
        <f>IF(D4862="","",VLOOKUP(D4862,'Műszaki adattábla'!F:G,2,0))</f>
        <v/>
      </c>
      <c r="D4862" s="168" t="str">
        <f>IF('Műszaki adattábla'!F4853="","",'Műszaki adattábla'!F4853)</f>
        <v/>
      </c>
      <c r="E4862" s="169" t="str">
        <f>IF(D4862="","",VLOOKUP(D4862,'Műszaki adattábla'!F:R,13,0))</f>
        <v/>
      </c>
      <c r="F4862" s="29" t="str">
        <f>IF(D4862="","",VLOOKUP(D4862,'Műszaki adattábla'!F:M,8,0))</f>
        <v/>
      </c>
      <c r="G4862" s="29" t="str">
        <f>IF(D4862="","",IF('Műszaki adattábla'!L4853="20-99",IF('Műszaki adattábla'!O4853="","Nem adott meg lekötött teljesítményt",VLOOKUP(D4862,'Műszaki adattábla'!F:O,10,0)),0))</f>
        <v/>
      </c>
      <c r="H4862" s="29" t="str">
        <f>IF(D4862="","",VLOOKUP(D4862,'Műszaki adattábla'!F:P,11,0))</f>
        <v/>
      </c>
      <c r="I4862" s="30"/>
      <c r="J4862" s="30"/>
      <c r="K4862" s="31" t="str">
        <f>IF(D4862="","",ROUND(((F4862*I4862*'Műszaki adattábla'!$C$7/'Műszaki adattábla'!$C$8)+(G4862*I4862)+(H4862*I4862))/12*'Műszaki adattábla'!T4853,0))</f>
        <v/>
      </c>
      <c r="L4862" s="32" t="str">
        <f t="shared" si="159"/>
        <v/>
      </c>
    </row>
    <row r="4863" spans="2:12" ht="14.4" thickBot="1" x14ac:dyDescent="0.3">
      <c r="B4863" s="28" t="str">
        <f t="shared" si="158"/>
        <v/>
      </c>
      <c r="C4863" s="167" t="str">
        <f>IF(D4863="","",VLOOKUP(D4863,'Műszaki adattábla'!F:G,2,0))</f>
        <v/>
      </c>
      <c r="D4863" s="168" t="str">
        <f>IF('Műszaki adattábla'!F4854="","",'Műszaki adattábla'!F4854)</f>
        <v/>
      </c>
      <c r="E4863" s="169" t="str">
        <f>IF(D4863="","",VLOOKUP(D4863,'Műszaki adattábla'!F:R,13,0))</f>
        <v/>
      </c>
      <c r="F4863" s="29" t="str">
        <f>IF(D4863="","",VLOOKUP(D4863,'Műszaki adattábla'!F:M,8,0))</f>
        <v/>
      </c>
      <c r="G4863" s="29" t="str">
        <f>IF(D4863="","",IF('Műszaki adattábla'!L4854="20-99",IF('Műszaki adattábla'!O4854="","Nem adott meg lekötött teljesítményt",VLOOKUP(D4863,'Műszaki adattábla'!F:O,10,0)),0))</f>
        <v/>
      </c>
      <c r="H4863" s="29" t="str">
        <f>IF(D4863="","",VLOOKUP(D4863,'Műszaki adattábla'!F:P,11,0))</f>
        <v/>
      </c>
      <c r="I4863" s="30"/>
      <c r="J4863" s="30"/>
      <c r="K4863" s="31" t="str">
        <f>IF(D4863="","",ROUND(((F4863*I4863*'Műszaki adattábla'!$C$7/'Műszaki adattábla'!$C$8)+(G4863*I4863)+(H4863*I4863))/12*'Műszaki adattábla'!T4854,0))</f>
        <v/>
      </c>
      <c r="L4863" s="32" t="str">
        <f t="shared" si="159"/>
        <v/>
      </c>
    </row>
    <row r="4864" spans="2:12" ht="14.4" thickBot="1" x14ac:dyDescent="0.3">
      <c r="B4864" s="28" t="str">
        <f t="shared" si="158"/>
        <v/>
      </c>
      <c r="C4864" s="167" t="str">
        <f>IF(D4864="","",VLOOKUP(D4864,'Műszaki adattábla'!F:G,2,0))</f>
        <v/>
      </c>
      <c r="D4864" s="168" t="str">
        <f>IF('Műszaki adattábla'!F4855="","",'Műszaki adattábla'!F4855)</f>
        <v/>
      </c>
      <c r="E4864" s="169" t="str">
        <f>IF(D4864="","",VLOOKUP(D4864,'Műszaki adattábla'!F:R,13,0))</f>
        <v/>
      </c>
      <c r="F4864" s="29" t="str">
        <f>IF(D4864="","",VLOOKUP(D4864,'Műszaki adattábla'!F:M,8,0))</f>
        <v/>
      </c>
      <c r="G4864" s="29" t="str">
        <f>IF(D4864="","",IF('Műszaki adattábla'!L4855="20-99",IF('Műszaki adattábla'!O4855="","Nem adott meg lekötött teljesítményt",VLOOKUP(D4864,'Műszaki adattábla'!F:O,10,0)),0))</f>
        <v/>
      </c>
      <c r="H4864" s="29" t="str">
        <f>IF(D4864="","",VLOOKUP(D4864,'Műszaki adattábla'!F:P,11,0))</f>
        <v/>
      </c>
      <c r="I4864" s="30"/>
      <c r="J4864" s="30"/>
      <c r="K4864" s="31" t="str">
        <f>IF(D4864="","",ROUND(((F4864*I4864*'Műszaki adattábla'!$C$7/'Műszaki adattábla'!$C$8)+(G4864*I4864)+(H4864*I4864))/12*'Műszaki adattábla'!T4855,0))</f>
        <v/>
      </c>
      <c r="L4864" s="32" t="str">
        <f t="shared" si="159"/>
        <v/>
      </c>
    </row>
    <row r="4865" spans="2:12" ht="14.4" thickBot="1" x14ac:dyDescent="0.3">
      <c r="B4865" s="28" t="str">
        <f t="shared" si="158"/>
        <v/>
      </c>
      <c r="C4865" s="167" t="str">
        <f>IF(D4865="","",VLOOKUP(D4865,'Műszaki adattábla'!F:G,2,0))</f>
        <v/>
      </c>
      <c r="D4865" s="168" t="str">
        <f>IF('Műszaki adattábla'!F4856="","",'Műszaki adattábla'!F4856)</f>
        <v/>
      </c>
      <c r="E4865" s="169" t="str">
        <f>IF(D4865="","",VLOOKUP(D4865,'Műszaki adattábla'!F:R,13,0))</f>
        <v/>
      </c>
      <c r="F4865" s="29" t="str">
        <f>IF(D4865="","",VLOOKUP(D4865,'Műszaki adattábla'!F:M,8,0))</f>
        <v/>
      </c>
      <c r="G4865" s="29" t="str">
        <f>IF(D4865="","",IF('Műszaki adattábla'!L4856="20-99",IF('Műszaki adattábla'!O4856="","Nem adott meg lekötött teljesítményt",VLOOKUP(D4865,'Műszaki adattábla'!F:O,10,0)),0))</f>
        <v/>
      </c>
      <c r="H4865" s="29" t="str">
        <f>IF(D4865="","",VLOOKUP(D4865,'Műszaki adattábla'!F:P,11,0))</f>
        <v/>
      </c>
      <c r="I4865" s="30"/>
      <c r="J4865" s="30"/>
      <c r="K4865" s="31" t="str">
        <f>IF(D4865="","",ROUND(((F4865*I4865*'Műszaki adattábla'!$C$7/'Műszaki adattábla'!$C$8)+(G4865*I4865)+(H4865*I4865))/12*'Műszaki adattábla'!T4856,0))</f>
        <v/>
      </c>
      <c r="L4865" s="32" t="str">
        <f t="shared" si="159"/>
        <v/>
      </c>
    </row>
    <row r="4866" spans="2:12" ht="14.4" thickBot="1" x14ac:dyDescent="0.3">
      <c r="B4866" s="28" t="str">
        <f t="shared" si="158"/>
        <v/>
      </c>
      <c r="C4866" s="167" t="str">
        <f>IF(D4866="","",VLOOKUP(D4866,'Műszaki adattábla'!F:G,2,0))</f>
        <v/>
      </c>
      <c r="D4866" s="168" t="str">
        <f>IF('Műszaki adattábla'!F4857="","",'Műszaki adattábla'!F4857)</f>
        <v/>
      </c>
      <c r="E4866" s="169" t="str">
        <f>IF(D4866="","",VLOOKUP(D4866,'Műszaki adattábla'!F:R,13,0))</f>
        <v/>
      </c>
      <c r="F4866" s="29" t="str">
        <f>IF(D4866="","",VLOOKUP(D4866,'Műszaki adattábla'!F:M,8,0))</f>
        <v/>
      </c>
      <c r="G4866" s="29" t="str">
        <f>IF(D4866="","",IF('Műszaki adattábla'!L4857="20-99",IF('Műszaki adattábla'!O4857="","Nem adott meg lekötött teljesítményt",VLOOKUP(D4866,'Műszaki adattábla'!F:O,10,0)),0))</f>
        <v/>
      </c>
      <c r="H4866" s="29" t="str">
        <f>IF(D4866="","",VLOOKUP(D4866,'Műszaki adattábla'!F:P,11,0))</f>
        <v/>
      </c>
      <c r="I4866" s="30"/>
      <c r="J4866" s="30"/>
      <c r="K4866" s="31" t="str">
        <f>IF(D4866="","",ROUND(((F4866*I4866*'Műszaki adattábla'!$C$7/'Műszaki adattábla'!$C$8)+(G4866*I4866)+(H4866*I4866))/12*'Műszaki adattábla'!T4857,0))</f>
        <v/>
      </c>
      <c r="L4866" s="32" t="str">
        <f t="shared" si="159"/>
        <v/>
      </c>
    </row>
    <row r="4867" spans="2:12" ht="14.4" thickBot="1" x14ac:dyDescent="0.3">
      <c r="B4867" s="28" t="str">
        <f t="shared" si="158"/>
        <v/>
      </c>
      <c r="C4867" s="167" t="str">
        <f>IF(D4867="","",VLOOKUP(D4867,'Műszaki adattábla'!F:G,2,0))</f>
        <v/>
      </c>
      <c r="D4867" s="168" t="str">
        <f>IF('Műszaki adattábla'!F4858="","",'Műszaki adattábla'!F4858)</f>
        <v/>
      </c>
      <c r="E4867" s="169" t="str">
        <f>IF(D4867="","",VLOOKUP(D4867,'Műszaki adattábla'!F:R,13,0))</f>
        <v/>
      </c>
      <c r="F4867" s="29" t="str">
        <f>IF(D4867="","",VLOOKUP(D4867,'Műszaki adattábla'!F:M,8,0))</f>
        <v/>
      </c>
      <c r="G4867" s="29" t="str">
        <f>IF(D4867="","",IF('Műszaki adattábla'!L4858="20-99",IF('Műszaki adattábla'!O4858="","Nem adott meg lekötött teljesítményt",VLOOKUP(D4867,'Műszaki adattábla'!F:O,10,0)),0))</f>
        <v/>
      </c>
      <c r="H4867" s="29" t="str">
        <f>IF(D4867="","",VLOOKUP(D4867,'Műszaki adattábla'!F:P,11,0))</f>
        <v/>
      </c>
      <c r="I4867" s="30"/>
      <c r="J4867" s="30"/>
      <c r="K4867" s="31" t="str">
        <f>IF(D4867="","",ROUND(((F4867*I4867*'Műszaki adattábla'!$C$7/'Műszaki adattábla'!$C$8)+(G4867*I4867)+(H4867*I4867))/12*'Műszaki adattábla'!T4858,0))</f>
        <v/>
      </c>
      <c r="L4867" s="32" t="str">
        <f t="shared" si="159"/>
        <v/>
      </c>
    </row>
    <row r="4868" spans="2:12" ht="14.4" thickBot="1" x14ac:dyDescent="0.3">
      <c r="B4868" s="28" t="str">
        <f t="shared" si="158"/>
        <v/>
      </c>
      <c r="C4868" s="167" t="str">
        <f>IF(D4868="","",VLOOKUP(D4868,'Műszaki adattábla'!F:G,2,0))</f>
        <v/>
      </c>
      <c r="D4868" s="168" t="str">
        <f>IF('Műszaki adattábla'!F4859="","",'Műszaki adattábla'!F4859)</f>
        <v/>
      </c>
      <c r="E4868" s="169" t="str">
        <f>IF(D4868="","",VLOOKUP(D4868,'Műszaki adattábla'!F:R,13,0))</f>
        <v/>
      </c>
      <c r="F4868" s="29" t="str">
        <f>IF(D4868="","",VLOOKUP(D4868,'Műszaki adattábla'!F:M,8,0))</f>
        <v/>
      </c>
      <c r="G4868" s="29" t="str">
        <f>IF(D4868="","",IF('Műszaki adattábla'!L4859="20-99",IF('Műszaki adattábla'!O4859="","Nem adott meg lekötött teljesítményt",VLOOKUP(D4868,'Műszaki adattábla'!F:O,10,0)),0))</f>
        <v/>
      </c>
      <c r="H4868" s="29" t="str">
        <f>IF(D4868="","",VLOOKUP(D4868,'Műszaki adattábla'!F:P,11,0))</f>
        <v/>
      </c>
      <c r="I4868" s="30"/>
      <c r="J4868" s="30"/>
      <c r="K4868" s="31" t="str">
        <f>IF(D4868="","",ROUND(((F4868*I4868*'Műszaki adattábla'!$C$7/'Műszaki adattábla'!$C$8)+(G4868*I4868)+(H4868*I4868))/12*'Műszaki adattábla'!T4859,0))</f>
        <v/>
      </c>
      <c r="L4868" s="32" t="str">
        <f t="shared" si="159"/>
        <v/>
      </c>
    </row>
    <row r="4869" spans="2:12" ht="14.4" thickBot="1" x14ac:dyDescent="0.3">
      <c r="B4869" s="28" t="str">
        <f t="shared" si="158"/>
        <v/>
      </c>
      <c r="C4869" s="167" t="str">
        <f>IF(D4869="","",VLOOKUP(D4869,'Műszaki adattábla'!F:G,2,0))</f>
        <v/>
      </c>
      <c r="D4869" s="168" t="str">
        <f>IF('Műszaki adattábla'!F4860="","",'Műszaki adattábla'!F4860)</f>
        <v/>
      </c>
      <c r="E4869" s="169" t="str">
        <f>IF(D4869="","",VLOOKUP(D4869,'Műszaki adattábla'!F:R,13,0))</f>
        <v/>
      </c>
      <c r="F4869" s="29" t="str">
        <f>IF(D4869="","",VLOOKUP(D4869,'Műszaki adattábla'!F:M,8,0))</f>
        <v/>
      </c>
      <c r="G4869" s="29" t="str">
        <f>IF(D4869="","",IF('Műszaki adattábla'!L4860="20-99",IF('Műszaki adattábla'!O4860="","Nem adott meg lekötött teljesítményt",VLOOKUP(D4869,'Műszaki adattábla'!F:O,10,0)),0))</f>
        <v/>
      </c>
      <c r="H4869" s="29" t="str">
        <f>IF(D4869="","",VLOOKUP(D4869,'Műszaki adattábla'!F:P,11,0))</f>
        <v/>
      </c>
      <c r="I4869" s="30"/>
      <c r="J4869" s="30"/>
      <c r="K4869" s="31" t="str">
        <f>IF(D4869="","",ROUND(((F4869*I4869*'Műszaki adattábla'!$C$7/'Műszaki adattábla'!$C$8)+(G4869*I4869)+(H4869*I4869))/12*'Műszaki adattábla'!T4860,0))</f>
        <v/>
      </c>
      <c r="L4869" s="32" t="str">
        <f t="shared" si="159"/>
        <v/>
      </c>
    </row>
    <row r="4870" spans="2:12" ht="14.4" thickBot="1" x14ac:dyDescent="0.3">
      <c r="B4870" s="28" t="str">
        <f t="shared" si="158"/>
        <v/>
      </c>
      <c r="C4870" s="167" t="str">
        <f>IF(D4870="","",VLOOKUP(D4870,'Műszaki adattábla'!F:G,2,0))</f>
        <v/>
      </c>
      <c r="D4870" s="168" t="str">
        <f>IF('Műszaki adattábla'!F4861="","",'Műszaki adattábla'!F4861)</f>
        <v/>
      </c>
      <c r="E4870" s="169" t="str">
        <f>IF(D4870="","",VLOOKUP(D4870,'Műszaki adattábla'!F:R,13,0))</f>
        <v/>
      </c>
      <c r="F4870" s="29" t="str">
        <f>IF(D4870="","",VLOOKUP(D4870,'Műszaki adattábla'!F:M,8,0))</f>
        <v/>
      </c>
      <c r="G4870" s="29" t="str">
        <f>IF(D4870="","",IF('Műszaki adattábla'!L4861="20-99",IF('Műszaki adattábla'!O4861="","Nem adott meg lekötött teljesítményt",VLOOKUP(D4870,'Műszaki adattábla'!F:O,10,0)),0))</f>
        <v/>
      </c>
      <c r="H4870" s="29" t="str">
        <f>IF(D4870="","",VLOOKUP(D4870,'Műszaki adattábla'!F:P,11,0))</f>
        <v/>
      </c>
      <c r="I4870" s="30"/>
      <c r="J4870" s="30"/>
      <c r="K4870" s="31" t="str">
        <f>IF(D4870="","",ROUND(((F4870*I4870*'Műszaki adattábla'!$C$7/'Műszaki adattábla'!$C$8)+(G4870*I4870)+(H4870*I4870))/12*'Műszaki adattábla'!T4861,0))</f>
        <v/>
      </c>
      <c r="L4870" s="32" t="str">
        <f t="shared" si="159"/>
        <v/>
      </c>
    </row>
    <row r="4871" spans="2:12" ht="14.4" thickBot="1" x14ac:dyDescent="0.3">
      <c r="B4871" s="28" t="str">
        <f t="shared" si="158"/>
        <v/>
      </c>
      <c r="C4871" s="167" t="str">
        <f>IF(D4871="","",VLOOKUP(D4871,'Műszaki adattábla'!F:G,2,0))</f>
        <v/>
      </c>
      <c r="D4871" s="168" t="str">
        <f>IF('Műszaki adattábla'!F4862="","",'Műszaki adattábla'!F4862)</f>
        <v/>
      </c>
      <c r="E4871" s="169" t="str">
        <f>IF(D4871="","",VLOOKUP(D4871,'Műszaki adattábla'!F:R,13,0))</f>
        <v/>
      </c>
      <c r="F4871" s="29" t="str">
        <f>IF(D4871="","",VLOOKUP(D4871,'Műszaki adattábla'!F:M,8,0))</f>
        <v/>
      </c>
      <c r="G4871" s="29" t="str">
        <f>IF(D4871="","",IF('Műszaki adattábla'!L4862="20-99",IF('Műszaki adattábla'!O4862="","Nem adott meg lekötött teljesítményt",VLOOKUP(D4871,'Műszaki adattábla'!F:O,10,0)),0))</f>
        <v/>
      </c>
      <c r="H4871" s="29" t="str">
        <f>IF(D4871="","",VLOOKUP(D4871,'Műszaki adattábla'!F:P,11,0))</f>
        <v/>
      </c>
      <c r="I4871" s="30"/>
      <c r="J4871" s="30"/>
      <c r="K4871" s="31" t="str">
        <f>IF(D4871="","",ROUND(((F4871*I4871*'Műszaki adattábla'!$C$7/'Műszaki adattábla'!$C$8)+(G4871*I4871)+(H4871*I4871))/12*'Műszaki adattábla'!T4862,0))</f>
        <v/>
      </c>
      <c r="L4871" s="32" t="str">
        <f t="shared" si="159"/>
        <v/>
      </c>
    </row>
    <row r="4872" spans="2:12" ht="14.4" thickBot="1" x14ac:dyDescent="0.3">
      <c r="B4872" s="28" t="str">
        <f t="shared" si="158"/>
        <v/>
      </c>
      <c r="C4872" s="167" t="str">
        <f>IF(D4872="","",VLOOKUP(D4872,'Műszaki adattábla'!F:G,2,0))</f>
        <v/>
      </c>
      <c r="D4872" s="168" t="str">
        <f>IF('Műszaki adattábla'!F4863="","",'Műszaki adattábla'!F4863)</f>
        <v/>
      </c>
      <c r="E4872" s="169" t="str">
        <f>IF(D4872="","",VLOOKUP(D4872,'Műszaki adattábla'!F:R,13,0))</f>
        <v/>
      </c>
      <c r="F4872" s="29" t="str">
        <f>IF(D4872="","",VLOOKUP(D4872,'Műszaki adattábla'!F:M,8,0))</f>
        <v/>
      </c>
      <c r="G4872" s="29" t="str">
        <f>IF(D4872="","",IF('Műszaki adattábla'!L4863="20-99",IF('Műszaki adattábla'!O4863="","Nem adott meg lekötött teljesítményt",VLOOKUP(D4872,'Műszaki adattábla'!F:O,10,0)),0))</f>
        <v/>
      </c>
      <c r="H4872" s="29" t="str">
        <f>IF(D4872="","",VLOOKUP(D4872,'Műszaki adattábla'!F:P,11,0))</f>
        <v/>
      </c>
      <c r="I4872" s="30"/>
      <c r="J4872" s="30"/>
      <c r="K4872" s="31" t="str">
        <f>IF(D4872="","",ROUND(((F4872*I4872*'Műszaki adattábla'!$C$7/'Műszaki adattábla'!$C$8)+(G4872*I4872)+(H4872*I4872))/12*'Műszaki adattábla'!T4863,0))</f>
        <v/>
      </c>
      <c r="L4872" s="32" t="str">
        <f t="shared" si="159"/>
        <v/>
      </c>
    </row>
    <row r="4873" spans="2:12" ht="14.4" thickBot="1" x14ac:dyDescent="0.3">
      <c r="B4873" s="28" t="str">
        <f t="shared" si="158"/>
        <v/>
      </c>
      <c r="C4873" s="167" t="str">
        <f>IF(D4873="","",VLOOKUP(D4873,'Műszaki adattábla'!F:G,2,0))</f>
        <v/>
      </c>
      <c r="D4873" s="168" t="str">
        <f>IF('Műszaki adattábla'!F4864="","",'Műszaki adattábla'!F4864)</f>
        <v/>
      </c>
      <c r="E4873" s="169" t="str">
        <f>IF(D4873="","",VLOOKUP(D4873,'Műszaki adattábla'!F:R,13,0))</f>
        <v/>
      </c>
      <c r="F4873" s="29" t="str">
        <f>IF(D4873="","",VLOOKUP(D4873,'Műszaki adattábla'!F:M,8,0))</f>
        <v/>
      </c>
      <c r="G4873" s="29" t="str">
        <f>IF(D4873="","",IF('Műszaki adattábla'!L4864="20-99",IF('Műszaki adattábla'!O4864="","Nem adott meg lekötött teljesítményt",VLOOKUP(D4873,'Műszaki adattábla'!F:O,10,0)),0))</f>
        <v/>
      </c>
      <c r="H4873" s="29" t="str">
        <f>IF(D4873="","",VLOOKUP(D4873,'Műszaki adattábla'!F:P,11,0))</f>
        <v/>
      </c>
      <c r="I4873" s="30"/>
      <c r="J4873" s="30"/>
      <c r="K4873" s="31" t="str">
        <f>IF(D4873="","",ROUND(((F4873*I4873*'Műszaki adattábla'!$C$7/'Műszaki adattábla'!$C$8)+(G4873*I4873)+(H4873*I4873))/12*'Műszaki adattábla'!T4864,0))</f>
        <v/>
      </c>
      <c r="L4873" s="32" t="str">
        <f t="shared" si="159"/>
        <v/>
      </c>
    </row>
    <row r="4874" spans="2:12" ht="14.4" thickBot="1" x14ac:dyDescent="0.3">
      <c r="B4874" s="28" t="str">
        <f t="shared" si="158"/>
        <v/>
      </c>
      <c r="C4874" s="167" t="str">
        <f>IF(D4874="","",VLOOKUP(D4874,'Műszaki adattábla'!F:G,2,0))</f>
        <v/>
      </c>
      <c r="D4874" s="168" t="str">
        <f>IF('Műszaki adattábla'!F4865="","",'Műszaki adattábla'!F4865)</f>
        <v/>
      </c>
      <c r="E4874" s="169" t="str">
        <f>IF(D4874="","",VLOOKUP(D4874,'Műszaki adattábla'!F:R,13,0))</f>
        <v/>
      </c>
      <c r="F4874" s="29" t="str">
        <f>IF(D4874="","",VLOOKUP(D4874,'Műszaki adattábla'!F:M,8,0))</f>
        <v/>
      </c>
      <c r="G4874" s="29" t="str">
        <f>IF(D4874="","",IF('Műszaki adattábla'!L4865="20-99",IF('Műszaki adattábla'!O4865="","Nem adott meg lekötött teljesítményt",VLOOKUP(D4874,'Műszaki adattábla'!F:O,10,0)),0))</f>
        <v/>
      </c>
      <c r="H4874" s="29" t="str">
        <f>IF(D4874="","",VLOOKUP(D4874,'Műszaki adattábla'!F:P,11,0))</f>
        <v/>
      </c>
      <c r="I4874" s="30"/>
      <c r="J4874" s="30"/>
      <c r="K4874" s="31" t="str">
        <f>IF(D4874="","",ROUND(((F4874*I4874*'Műszaki adattábla'!$C$7/'Műszaki adattábla'!$C$8)+(G4874*I4874)+(H4874*I4874))/12*'Műszaki adattábla'!T4865,0))</f>
        <v/>
      </c>
      <c r="L4874" s="32" t="str">
        <f t="shared" si="159"/>
        <v/>
      </c>
    </row>
    <row r="4875" spans="2:12" ht="14.4" thickBot="1" x14ac:dyDescent="0.3">
      <c r="B4875" s="28" t="str">
        <f t="shared" si="158"/>
        <v/>
      </c>
      <c r="C4875" s="167" t="str">
        <f>IF(D4875="","",VLOOKUP(D4875,'Műszaki adattábla'!F:G,2,0))</f>
        <v/>
      </c>
      <c r="D4875" s="168" t="str">
        <f>IF('Műszaki adattábla'!F4866="","",'Műszaki adattábla'!F4866)</f>
        <v/>
      </c>
      <c r="E4875" s="169" t="str">
        <f>IF(D4875="","",VLOOKUP(D4875,'Műszaki adattábla'!F:R,13,0))</f>
        <v/>
      </c>
      <c r="F4875" s="29" t="str">
        <f>IF(D4875="","",VLOOKUP(D4875,'Műszaki adattábla'!F:M,8,0))</f>
        <v/>
      </c>
      <c r="G4875" s="29" t="str">
        <f>IF(D4875="","",IF('Műszaki adattábla'!L4866="20-99",IF('Műszaki adattábla'!O4866="","Nem adott meg lekötött teljesítményt",VLOOKUP(D4875,'Műszaki adattábla'!F:O,10,0)),0))</f>
        <v/>
      </c>
      <c r="H4875" s="29" t="str">
        <f>IF(D4875="","",VLOOKUP(D4875,'Műszaki adattábla'!F:P,11,0))</f>
        <v/>
      </c>
      <c r="I4875" s="30"/>
      <c r="J4875" s="30"/>
      <c r="K4875" s="31" t="str">
        <f>IF(D4875="","",ROUND(((F4875*I4875*'Műszaki adattábla'!$C$7/'Műszaki adattábla'!$C$8)+(G4875*I4875)+(H4875*I4875))/12*'Műszaki adattábla'!T4866,0))</f>
        <v/>
      </c>
      <c r="L4875" s="32" t="str">
        <f t="shared" si="159"/>
        <v/>
      </c>
    </row>
    <row r="4876" spans="2:12" ht="14.4" thickBot="1" x14ac:dyDescent="0.3">
      <c r="B4876" s="28" t="str">
        <f t="shared" si="158"/>
        <v/>
      </c>
      <c r="C4876" s="167" t="str">
        <f>IF(D4876="","",VLOOKUP(D4876,'Műszaki adattábla'!F:G,2,0))</f>
        <v/>
      </c>
      <c r="D4876" s="168" t="str">
        <f>IF('Műszaki adattábla'!F4867="","",'Műszaki adattábla'!F4867)</f>
        <v/>
      </c>
      <c r="E4876" s="169" t="str">
        <f>IF(D4876="","",VLOOKUP(D4876,'Műszaki adattábla'!F:R,13,0))</f>
        <v/>
      </c>
      <c r="F4876" s="29" t="str">
        <f>IF(D4876="","",VLOOKUP(D4876,'Műszaki adattábla'!F:M,8,0))</f>
        <v/>
      </c>
      <c r="G4876" s="29" t="str">
        <f>IF(D4876="","",IF('Műszaki adattábla'!L4867="20-99",IF('Műszaki adattábla'!O4867="","Nem adott meg lekötött teljesítményt",VLOOKUP(D4876,'Műszaki adattábla'!F:O,10,0)),0))</f>
        <v/>
      </c>
      <c r="H4876" s="29" t="str">
        <f>IF(D4876="","",VLOOKUP(D4876,'Műszaki adattábla'!F:P,11,0))</f>
        <v/>
      </c>
      <c r="I4876" s="30"/>
      <c r="J4876" s="30"/>
      <c r="K4876" s="31" t="str">
        <f>IF(D4876="","",ROUND(((F4876*I4876*'Műszaki adattábla'!$C$7/'Műszaki adattábla'!$C$8)+(G4876*I4876)+(H4876*I4876))/12*'Műszaki adattábla'!T4867,0))</f>
        <v/>
      </c>
      <c r="L4876" s="32" t="str">
        <f t="shared" si="159"/>
        <v/>
      </c>
    </row>
    <row r="4877" spans="2:12" ht="14.4" thickBot="1" x14ac:dyDescent="0.3">
      <c r="B4877" s="28" t="str">
        <f t="shared" si="158"/>
        <v/>
      </c>
      <c r="C4877" s="167" t="str">
        <f>IF(D4877="","",VLOOKUP(D4877,'Műszaki adattábla'!F:G,2,0))</f>
        <v/>
      </c>
      <c r="D4877" s="168" t="str">
        <f>IF('Műszaki adattábla'!F4868="","",'Műszaki adattábla'!F4868)</f>
        <v/>
      </c>
      <c r="E4877" s="169" t="str">
        <f>IF(D4877="","",VLOOKUP(D4877,'Műszaki adattábla'!F:R,13,0))</f>
        <v/>
      </c>
      <c r="F4877" s="29" t="str">
        <f>IF(D4877="","",VLOOKUP(D4877,'Műszaki adattábla'!F:M,8,0))</f>
        <v/>
      </c>
      <c r="G4877" s="29" t="str">
        <f>IF(D4877="","",IF('Műszaki adattábla'!L4868="20-99",IF('Műszaki adattábla'!O4868="","Nem adott meg lekötött teljesítményt",VLOOKUP(D4877,'Műszaki adattábla'!F:O,10,0)),0))</f>
        <v/>
      </c>
      <c r="H4877" s="29" t="str">
        <f>IF(D4877="","",VLOOKUP(D4877,'Műszaki adattábla'!F:P,11,0))</f>
        <v/>
      </c>
      <c r="I4877" s="30"/>
      <c r="J4877" s="30"/>
      <c r="K4877" s="31" t="str">
        <f>IF(D4877="","",ROUND(((F4877*I4877*'Műszaki adattábla'!$C$7/'Műszaki adattábla'!$C$8)+(G4877*I4877)+(H4877*I4877))/12*'Műszaki adattábla'!T4868,0))</f>
        <v/>
      </c>
      <c r="L4877" s="32" t="str">
        <f t="shared" si="159"/>
        <v/>
      </c>
    </row>
    <row r="4878" spans="2:12" ht="14.4" thickBot="1" x14ac:dyDescent="0.3">
      <c r="B4878" s="28" t="str">
        <f t="shared" si="158"/>
        <v/>
      </c>
      <c r="C4878" s="167" t="str">
        <f>IF(D4878="","",VLOOKUP(D4878,'Műszaki adattábla'!F:G,2,0))</f>
        <v/>
      </c>
      <c r="D4878" s="168" t="str">
        <f>IF('Műszaki adattábla'!F4869="","",'Műszaki adattábla'!F4869)</f>
        <v/>
      </c>
      <c r="E4878" s="169" t="str">
        <f>IF(D4878="","",VLOOKUP(D4878,'Műszaki adattábla'!F:R,13,0))</f>
        <v/>
      </c>
      <c r="F4878" s="29" t="str">
        <f>IF(D4878="","",VLOOKUP(D4878,'Műszaki adattábla'!F:M,8,0))</f>
        <v/>
      </c>
      <c r="G4878" s="29" t="str">
        <f>IF(D4878="","",IF('Műszaki adattábla'!L4869="20-99",IF('Műszaki adattábla'!O4869="","Nem adott meg lekötött teljesítményt",VLOOKUP(D4878,'Műszaki adattábla'!F:O,10,0)),0))</f>
        <v/>
      </c>
      <c r="H4878" s="29" t="str">
        <f>IF(D4878="","",VLOOKUP(D4878,'Műszaki adattábla'!F:P,11,0))</f>
        <v/>
      </c>
      <c r="I4878" s="30"/>
      <c r="J4878" s="30"/>
      <c r="K4878" s="31" t="str">
        <f>IF(D4878="","",ROUND(((F4878*I4878*'Műszaki adattábla'!$C$7/'Műszaki adattábla'!$C$8)+(G4878*I4878)+(H4878*I4878))/12*'Műszaki adattábla'!T4869,0))</f>
        <v/>
      </c>
      <c r="L4878" s="32" t="str">
        <f t="shared" si="159"/>
        <v/>
      </c>
    </row>
    <row r="4879" spans="2:12" ht="14.4" thickBot="1" x14ac:dyDescent="0.3">
      <c r="B4879" s="28" t="str">
        <f t="shared" si="158"/>
        <v/>
      </c>
      <c r="C4879" s="167" t="str">
        <f>IF(D4879="","",VLOOKUP(D4879,'Műszaki adattábla'!F:G,2,0))</f>
        <v/>
      </c>
      <c r="D4879" s="168" t="str">
        <f>IF('Műszaki adattábla'!F4870="","",'Műszaki adattábla'!F4870)</f>
        <v/>
      </c>
      <c r="E4879" s="169" t="str">
        <f>IF(D4879="","",VLOOKUP(D4879,'Műszaki adattábla'!F:R,13,0))</f>
        <v/>
      </c>
      <c r="F4879" s="29" t="str">
        <f>IF(D4879="","",VLOOKUP(D4879,'Műszaki adattábla'!F:M,8,0))</f>
        <v/>
      </c>
      <c r="G4879" s="29" t="str">
        <f>IF(D4879="","",IF('Műszaki adattábla'!L4870="20-99",IF('Műszaki adattábla'!O4870="","Nem adott meg lekötött teljesítményt",VLOOKUP(D4879,'Műszaki adattábla'!F:O,10,0)),0))</f>
        <v/>
      </c>
      <c r="H4879" s="29" t="str">
        <f>IF(D4879="","",VLOOKUP(D4879,'Műszaki adattábla'!F:P,11,0))</f>
        <v/>
      </c>
      <c r="I4879" s="30"/>
      <c r="J4879" s="30"/>
      <c r="K4879" s="31" t="str">
        <f>IF(D4879="","",ROUND(((F4879*I4879*'Műszaki adattábla'!$C$7/'Műszaki adattábla'!$C$8)+(G4879*I4879)+(H4879*I4879))/12*'Műszaki adattábla'!T4870,0))</f>
        <v/>
      </c>
      <c r="L4879" s="32" t="str">
        <f t="shared" si="159"/>
        <v/>
      </c>
    </row>
    <row r="4880" spans="2:12" ht="14.4" thickBot="1" x14ac:dyDescent="0.3">
      <c r="B4880" s="28" t="str">
        <f t="shared" si="158"/>
        <v/>
      </c>
      <c r="C4880" s="167" t="str">
        <f>IF(D4880="","",VLOOKUP(D4880,'Műszaki adattábla'!F:G,2,0))</f>
        <v/>
      </c>
      <c r="D4880" s="168" t="str">
        <f>IF('Műszaki adattábla'!F4871="","",'Műszaki adattábla'!F4871)</f>
        <v/>
      </c>
      <c r="E4880" s="169" t="str">
        <f>IF(D4880="","",VLOOKUP(D4880,'Műszaki adattábla'!F:R,13,0))</f>
        <v/>
      </c>
      <c r="F4880" s="29" t="str">
        <f>IF(D4880="","",VLOOKUP(D4880,'Műszaki adattábla'!F:M,8,0))</f>
        <v/>
      </c>
      <c r="G4880" s="29" t="str">
        <f>IF(D4880="","",IF('Műszaki adattábla'!L4871="20-99",IF('Műszaki adattábla'!O4871="","Nem adott meg lekötött teljesítményt",VLOOKUP(D4880,'Műszaki adattábla'!F:O,10,0)),0))</f>
        <v/>
      </c>
      <c r="H4880" s="29" t="str">
        <f>IF(D4880="","",VLOOKUP(D4880,'Műszaki adattábla'!F:P,11,0))</f>
        <v/>
      </c>
      <c r="I4880" s="30"/>
      <c r="J4880" s="30"/>
      <c r="K4880" s="31" t="str">
        <f>IF(D4880="","",ROUND(((F4880*I4880*'Műszaki adattábla'!$C$7/'Műszaki adattábla'!$C$8)+(G4880*I4880)+(H4880*I4880))/12*'Műszaki adattábla'!T4871,0))</f>
        <v/>
      </c>
      <c r="L4880" s="32" t="str">
        <f t="shared" si="159"/>
        <v/>
      </c>
    </row>
    <row r="4881" spans="2:12" ht="14.4" thickBot="1" x14ac:dyDescent="0.3">
      <c r="B4881" s="28" t="str">
        <f t="shared" si="158"/>
        <v/>
      </c>
      <c r="C4881" s="167" t="str">
        <f>IF(D4881="","",VLOOKUP(D4881,'Műszaki adattábla'!F:G,2,0))</f>
        <v/>
      </c>
      <c r="D4881" s="168" t="str">
        <f>IF('Műszaki adattábla'!F4872="","",'Műszaki adattábla'!F4872)</f>
        <v/>
      </c>
      <c r="E4881" s="169" t="str">
        <f>IF(D4881="","",VLOOKUP(D4881,'Műszaki adattábla'!F:R,13,0))</f>
        <v/>
      </c>
      <c r="F4881" s="29" t="str">
        <f>IF(D4881="","",VLOOKUP(D4881,'Műszaki adattábla'!F:M,8,0))</f>
        <v/>
      </c>
      <c r="G4881" s="29" t="str">
        <f>IF(D4881="","",IF('Műszaki adattábla'!L4872="20-99",IF('Műszaki adattábla'!O4872="","Nem adott meg lekötött teljesítményt",VLOOKUP(D4881,'Műszaki adattábla'!F:O,10,0)),0))</f>
        <v/>
      </c>
      <c r="H4881" s="29" t="str">
        <f>IF(D4881="","",VLOOKUP(D4881,'Műszaki adattábla'!F:P,11,0))</f>
        <v/>
      </c>
      <c r="I4881" s="30"/>
      <c r="J4881" s="30"/>
      <c r="K4881" s="31" t="str">
        <f>IF(D4881="","",ROUND(((F4881*I4881*'Műszaki adattábla'!$C$7/'Műszaki adattábla'!$C$8)+(G4881*I4881)+(H4881*I4881))/12*'Műszaki adattábla'!T4872,0))</f>
        <v/>
      </c>
      <c r="L4881" s="32" t="str">
        <f t="shared" si="159"/>
        <v/>
      </c>
    </row>
    <row r="4882" spans="2:12" ht="14.4" thickBot="1" x14ac:dyDescent="0.3">
      <c r="B4882" s="28" t="str">
        <f t="shared" si="158"/>
        <v/>
      </c>
      <c r="C4882" s="167" t="str">
        <f>IF(D4882="","",VLOOKUP(D4882,'Műszaki adattábla'!F:G,2,0))</f>
        <v/>
      </c>
      <c r="D4882" s="168" t="str">
        <f>IF('Műszaki adattábla'!F4873="","",'Műszaki adattábla'!F4873)</f>
        <v/>
      </c>
      <c r="E4882" s="169" t="str">
        <f>IF(D4882="","",VLOOKUP(D4882,'Műszaki adattábla'!F:R,13,0))</f>
        <v/>
      </c>
      <c r="F4882" s="29" t="str">
        <f>IF(D4882="","",VLOOKUP(D4882,'Műszaki adattábla'!F:M,8,0))</f>
        <v/>
      </c>
      <c r="G4882" s="29" t="str">
        <f>IF(D4882="","",IF('Műszaki adattábla'!L4873="20-99",IF('Műszaki adattábla'!O4873="","Nem adott meg lekötött teljesítményt",VLOOKUP(D4882,'Műszaki adattábla'!F:O,10,0)),0))</f>
        <v/>
      </c>
      <c r="H4882" s="29" t="str">
        <f>IF(D4882="","",VLOOKUP(D4882,'Műszaki adattábla'!F:P,11,0))</f>
        <v/>
      </c>
      <c r="I4882" s="30"/>
      <c r="J4882" s="30"/>
      <c r="K4882" s="31" t="str">
        <f>IF(D4882="","",ROUND(((F4882*I4882*'Műszaki adattábla'!$C$7/'Műszaki adattábla'!$C$8)+(G4882*I4882)+(H4882*I4882))/12*'Műszaki adattábla'!T4873,0))</f>
        <v/>
      </c>
      <c r="L4882" s="32" t="str">
        <f t="shared" si="159"/>
        <v/>
      </c>
    </row>
    <row r="4883" spans="2:12" ht="14.4" thickBot="1" x14ac:dyDescent="0.3">
      <c r="B4883" s="28" t="str">
        <f t="shared" si="158"/>
        <v/>
      </c>
      <c r="C4883" s="167" t="str">
        <f>IF(D4883="","",VLOOKUP(D4883,'Műszaki adattábla'!F:G,2,0))</f>
        <v/>
      </c>
      <c r="D4883" s="168" t="str">
        <f>IF('Műszaki adattábla'!F4874="","",'Műszaki adattábla'!F4874)</f>
        <v/>
      </c>
      <c r="E4883" s="169" t="str">
        <f>IF(D4883="","",VLOOKUP(D4883,'Műszaki adattábla'!F:R,13,0))</f>
        <v/>
      </c>
      <c r="F4883" s="29" t="str">
        <f>IF(D4883="","",VLOOKUP(D4883,'Műszaki adattábla'!F:M,8,0))</f>
        <v/>
      </c>
      <c r="G4883" s="29" t="str">
        <f>IF(D4883="","",IF('Műszaki adattábla'!L4874="20-99",IF('Műszaki adattábla'!O4874="","Nem adott meg lekötött teljesítményt",VLOOKUP(D4883,'Műszaki adattábla'!F:O,10,0)),0))</f>
        <v/>
      </c>
      <c r="H4883" s="29" t="str">
        <f>IF(D4883="","",VLOOKUP(D4883,'Műszaki adattábla'!F:P,11,0))</f>
        <v/>
      </c>
      <c r="I4883" s="30"/>
      <c r="J4883" s="30"/>
      <c r="K4883" s="31" t="str">
        <f>IF(D4883="","",ROUND(((F4883*I4883*'Műszaki adattábla'!$C$7/'Műszaki adattábla'!$C$8)+(G4883*I4883)+(H4883*I4883))/12*'Műszaki adattábla'!T4874,0))</f>
        <v/>
      </c>
      <c r="L4883" s="32" t="str">
        <f t="shared" si="159"/>
        <v/>
      </c>
    </row>
    <row r="4884" spans="2:12" ht="14.4" thickBot="1" x14ac:dyDescent="0.3">
      <c r="B4884" s="28" t="str">
        <f t="shared" si="158"/>
        <v/>
      </c>
      <c r="C4884" s="167" t="str">
        <f>IF(D4884="","",VLOOKUP(D4884,'Műszaki adattábla'!F:G,2,0))</f>
        <v/>
      </c>
      <c r="D4884" s="168" t="str">
        <f>IF('Műszaki adattábla'!F4875="","",'Műszaki adattábla'!F4875)</f>
        <v/>
      </c>
      <c r="E4884" s="169" t="str">
        <f>IF(D4884="","",VLOOKUP(D4884,'Műszaki adattábla'!F:R,13,0))</f>
        <v/>
      </c>
      <c r="F4884" s="29" t="str">
        <f>IF(D4884="","",VLOOKUP(D4884,'Műszaki adattábla'!F:M,8,0))</f>
        <v/>
      </c>
      <c r="G4884" s="29" t="str">
        <f>IF(D4884="","",IF('Műszaki adattábla'!L4875="20-99",IF('Műszaki adattábla'!O4875="","Nem adott meg lekötött teljesítményt",VLOOKUP(D4884,'Műszaki adattábla'!F:O,10,0)),0))</f>
        <v/>
      </c>
      <c r="H4884" s="29" t="str">
        <f>IF(D4884="","",VLOOKUP(D4884,'Műszaki adattábla'!F:P,11,0))</f>
        <v/>
      </c>
      <c r="I4884" s="30"/>
      <c r="J4884" s="30"/>
      <c r="K4884" s="31" t="str">
        <f>IF(D4884="","",ROUND(((F4884*I4884*'Műszaki adattábla'!$C$7/'Műszaki adattábla'!$C$8)+(G4884*I4884)+(H4884*I4884))/12*'Műszaki adattábla'!T4875,0))</f>
        <v/>
      </c>
      <c r="L4884" s="32" t="str">
        <f t="shared" si="159"/>
        <v/>
      </c>
    </row>
    <row r="4885" spans="2:12" ht="14.4" thickBot="1" x14ac:dyDescent="0.3">
      <c r="B4885" s="28" t="str">
        <f t="shared" si="158"/>
        <v/>
      </c>
      <c r="C4885" s="167" t="str">
        <f>IF(D4885="","",VLOOKUP(D4885,'Műszaki adattábla'!F:G,2,0))</f>
        <v/>
      </c>
      <c r="D4885" s="168" t="str">
        <f>IF('Műszaki adattábla'!F4876="","",'Műszaki adattábla'!F4876)</f>
        <v/>
      </c>
      <c r="E4885" s="169" t="str">
        <f>IF(D4885="","",VLOOKUP(D4885,'Műszaki adattábla'!F:R,13,0))</f>
        <v/>
      </c>
      <c r="F4885" s="29" t="str">
        <f>IF(D4885="","",VLOOKUP(D4885,'Műszaki adattábla'!F:M,8,0))</f>
        <v/>
      </c>
      <c r="G4885" s="29" t="str">
        <f>IF(D4885="","",IF('Műszaki adattábla'!L4876="20-99",IF('Műszaki adattábla'!O4876="","Nem adott meg lekötött teljesítményt",VLOOKUP(D4885,'Műszaki adattábla'!F:O,10,0)),0))</f>
        <v/>
      </c>
      <c r="H4885" s="29" t="str">
        <f>IF(D4885="","",VLOOKUP(D4885,'Műszaki adattábla'!F:P,11,0))</f>
        <v/>
      </c>
      <c r="I4885" s="30"/>
      <c r="J4885" s="30"/>
      <c r="K4885" s="31" t="str">
        <f>IF(D4885="","",ROUND(((F4885*I4885*'Műszaki adattábla'!$C$7/'Műszaki adattábla'!$C$8)+(G4885*I4885)+(H4885*I4885))/12*'Műszaki adattábla'!T4876,0))</f>
        <v/>
      </c>
      <c r="L4885" s="32" t="str">
        <f t="shared" si="159"/>
        <v/>
      </c>
    </row>
    <row r="4886" spans="2:12" ht="14.4" thickBot="1" x14ac:dyDescent="0.3">
      <c r="B4886" s="28" t="str">
        <f t="shared" si="158"/>
        <v/>
      </c>
      <c r="C4886" s="167" t="str">
        <f>IF(D4886="","",VLOOKUP(D4886,'Műszaki adattábla'!F:G,2,0))</f>
        <v/>
      </c>
      <c r="D4886" s="168" t="str">
        <f>IF('Műszaki adattábla'!F4877="","",'Műszaki adattábla'!F4877)</f>
        <v/>
      </c>
      <c r="E4886" s="169" t="str">
        <f>IF(D4886="","",VLOOKUP(D4886,'Műszaki adattábla'!F:R,13,0))</f>
        <v/>
      </c>
      <c r="F4886" s="29" t="str">
        <f>IF(D4886="","",VLOOKUP(D4886,'Műszaki adattábla'!F:M,8,0))</f>
        <v/>
      </c>
      <c r="G4886" s="29" t="str">
        <f>IF(D4886="","",IF('Műszaki adattábla'!L4877="20-99",IF('Műszaki adattábla'!O4877="","Nem adott meg lekötött teljesítményt",VLOOKUP(D4886,'Műszaki adattábla'!F:O,10,0)),0))</f>
        <v/>
      </c>
      <c r="H4886" s="29" t="str">
        <f>IF(D4886="","",VLOOKUP(D4886,'Műszaki adattábla'!F:P,11,0))</f>
        <v/>
      </c>
      <c r="I4886" s="30"/>
      <c r="J4886" s="30"/>
      <c r="K4886" s="31" t="str">
        <f>IF(D4886="","",ROUND(((F4886*I4886*'Műszaki adattábla'!$C$7/'Műszaki adattábla'!$C$8)+(G4886*I4886)+(H4886*I4886))/12*'Műszaki adattábla'!T4877,0))</f>
        <v/>
      </c>
      <c r="L4886" s="32" t="str">
        <f t="shared" si="159"/>
        <v/>
      </c>
    </row>
    <row r="4887" spans="2:12" ht="14.4" thickBot="1" x14ac:dyDescent="0.3">
      <c r="B4887" s="28" t="str">
        <f t="shared" si="158"/>
        <v/>
      </c>
      <c r="C4887" s="167" t="str">
        <f>IF(D4887="","",VLOOKUP(D4887,'Műszaki adattábla'!F:G,2,0))</f>
        <v/>
      </c>
      <c r="D4887" s="168" t="str">
        <f>IF('Műszaki adattábla'!F4878="","",'Műszaki adattábla'!F4878)</f>
        <v/>
      </c>
      <c r="E4887" s="169" t="str">
        <f>IF(D4887="","",VLOOKUP(D4887,'Műszaki adattábla'!F:R,13,0))</f>
        <v/>
      </c>
      <c r="F4887" s="29" t="str">
        <f>IF(D4887="","",VLOOKUP(D4887,'Műszaki adattábla'!F:M,8,0))</f>
        <v/>
      </c>
      <c r="G4887" s="29" t="str">
        <f>IF(D4887="","",IF('Műszaki adattábla'!L4878="20-99",IF('Műszaki adattábla'!O4878="","Nem adott meg lekötött teljesítményt",VLOOKUP(D4887,'Műszaki adattábla'!F:O,10,0)),0))</f>
        <v/>
      </c>
      <c r="H4887" s="29" t="str">
        <f>IF(D4887="","",VLOOKUP(D4887,'Műszaki adattábla'!F:P,11,0))</f>
        <v/>
      </c>
      <c r="I4887" s="30"/>
      <c r="J4887" s="30"/>
      <c r="K4887" s="31" t="str">
        <f>IF(D4887="","",ROUND(((F4887*I4887*'Műszaki adattábla'!$C$7/'Műszaki adattábla'!$C$8)+(G4887*I4887)+(H4887*I4887))/12*'Műszaki adattábla'!T4878,0))</f>
        <v/>
      </c>
      <c r="L4887" s="32" t="str">
        <f t="shared" si="159"/>
        <v/>
      </c>
    </row>
    <row r="4888" spans="2:12" ht="14.4" thickBot="1" x14ac:dyDescent="0.3">
      <c r="B4888" s="28" t="str">
        <f t="shared" si="158"/>
        <v/>
      </c>
      <c r="C4888" s="167" t="str">
        <f>IF(D4888="","",VLOOKUP(D4888,'Műszaki adattábla'!F:G,2,0))</f>
        <v/>
      </c>
      <c r="D4888" s="168" t="str">
        <f>IF('Műszaki adattábla'!F4879="","",'Műszaki adattábla'!F4879)</f>
        <v/>
      </c>
      <c r="E4888" s="169" t="str">
        <f>IF(D4888="","",VLOOKUP(D4888,'Műszaki adattábla'!F:R,13,0))</f>
        <v/>
      </c>
      <c r="F4888" s="29" t="str">
        <f>IF(D4888="","",VLOOKUP(D4888,'Műszaki adattábla'!F:M,8,0))</f>
        <v/>
      </c>
      <c r="G4888" s="29" t="str">
        <f>IF(D4888="","",IF('Műszaki adattábla'!L4879="20-99",IF('Műszaki adattábla'!O4879="","Nem adott meg lekötött teljesítményt",VLOOKUP(D4888,'Műszaki adattábla'!F:O,10,0)),0))</f>
        <v/>
      </c>
      <c r="H4888" s="29" t="str">
        <f>IF(D4888="","",VLOOKUP(D4888,'Műszaki adattábla'!F:P,11,0))</f>
        <v/>
      </c>
      <c r="I4888" s="30"/>
      <c r="J4888" s="30"/>
      <c r="K4888" s="31" t="str">
        <f>IF(D4888="","",ROUND(((F4888*I4888*'Műszaki adattábla'!$C$7/'Műszaki adattábla'!$C$8)+(G4888*I4888)+(H4888*I4888))/12*'Műszaki adattábla'!T4879,0))</f>
        <v/>
      </c>
      <c r="L4888" s="32" t="str">
        <f t="shared" si="159"/>
        <v/>
      </c>
    </row>
    <row r="4889" spans="2:12" ht="14.4" thickBot="1" x14ac:dyDescent="0.3">
      <c r="B4889" s="28" t="str">
        <f t="shared" si="158"/>
        <v/>
      </c>
      <c r="C4889" s="167" t="str">
        <f>IF(D4889="","",VLOOKUP(D4889,'Műszaki adattábla'!F:G,2,0))</f>
        <v/>
      </c>
      <c r="D4889" s="168" t="str">
        <f>IF('Műszaki adattábla'!F4880="","",'Műszaki adattábla'!F4880)</f>
        <v/>
      </c>
      <c r="E4889" s="169" t="str">
        <f>IF(D4889="","",VLOOKUP(D4889,'Műszaki adattábla'!F:R,13,0))</f>
        <v/>
      </c>
      <c r="F4889" s="29" t="str">
        <f>IF(D4889="","",VLOOKUP(D4889,'Műszaki adattábla'!F:M,8,0))</f>
        <v/>
      </c>
      <c r="G4889" s="29" t="str">
        <f>IF(D4889="","",IF('Műszaki adattábla'!L4880="20-99",IF('Műszaki adattábla'!O4880="","Nem adott meg lekötött teljesítményt",VLOOKUP(D4889,'Műszaki adattábla'!F:O,10,0)),0))</f>
        <v/>
      </c>
      <c r="H4889" s="29" t="str">
        <f>IF(D4889="","",VLOOKUP(D4889,'Műszaki adattábla'!F:P,11,0))</f>
        <v/>
      </c>
      <c r="I4889" s="30"/>
      <c r="J4889" s="30"/>
      <c r="K4889" s="31" t="str">
        <f>IF(D4889="","",ROUND(((F4889*I4889*'Műszaki adattábla'!$C$7/'Műszaki adattábla'!$C$8)+(G4889*I4889)+(H4889*I4889))/12*'Műszaki adattábla'!T4880,0))</f>
        <v/>
      </c>
      <c r="L4889" s="32" t="str">
        <f t="shared" si="159"/>
        <v/>
      </c>
    </row>
    <row r="4890" spans="2:12" ht="14.4" thickBot="1" x14ac:dyDescent="0.3">
      <c r="B4890" s="28" t="str">
        <f t="shared" si="158"/>
        <v/>
      </c>
      <c r="C4890" s="167" t="str">
        <f>IF(D4890="","",VLOOKUP(D4890,'Műszaki adattábla'!F:G,2,0))</f>
        <v/>
      </c>
      <c r="D4890" s="168" t="str">
        <f>IF('Műszaki adattábla'!F4881="","",'Műszaki adattábla'!F4881)</f>
        <v/>
      </c>
      <c r="E4890" s="169" t="str">
        <f>IF(D4890="","",VLOOKUP(D4890,'Műszaki adattábla'!F:R,13,0))</f>
        <v/>
      </c>
      <c r="F4890" s="29" t="str">
        <f>IF(D4890="","",VLOOKUP(D4890,'Műszaki adattábla'!F:M,8,0))</f>
        <v/>
      </c>
      <c r="G4890" s="29" t="str">
        <f>IF(D4890="","",IF('Műszaki adattábla'!L4881="20-99",IF('Műszaki adattábla'!O4881="","Nem adott meg lekötött teljesítményt",VLOOKUP(D4890,'Műszaki adattábla'!F:O,10,0)),0))</f>
        <v/>
      </c>
      <c r="H4890" s="29" t="str">
        <f>IF(D4890="","",VLOOKUP(D4890,'Műszaki adattábla'!F:P,11,0))</f>
        <v/>
      </c>
      <c r="I4890" s="30"/>
      <c r="J4890" s="30"/>
      <c r="K4890" s="31" t="str">
        <f>IF(D4890="","",ROUND(((F4890*I4890*'Műszaki adattábla'!$C$7/'Műszaki adattábla'!$C$8)+(G4890*I4890)+(H4890*I4890))/12*'Műszaki adattábla'!T4881,0))</f>
        <v/>
      </c>
      <c r="L4890" s="32" t="str">
        <f t="shared" si="159"/>
        <v/>
      </c>
    </row>
    <row r="4891" spans="2:12" ht="14.4" thickBot="1" x14ac:dyDescent="0.3">
      <c r="B4891" s="28" t="str">
        <f t="shared" si="158"/>
        <v/>
      </c>
      <c r="C4891" s="167" t="str">
        <f>IF(D4891="","",VLOOKUP(D4891,'Műszaki adattábla'!F:G,2,0))</f>
        <v/>
      </c>
      <c r="D4891" s="168" t="str">
        <f>IF('Műszaki adattábla'!F4882="","",'Műszaki adattábla'!F4882)</f>
        <v/>
      </c>
      <c r="E4891" s="169" t="str">
        <f>IF(D4891="","",VLOOKUP(D4891,'Műszaki adattábla'!F:R,13,0))</f>
        <v/>
      </c>
      <c r="F4891" s="29" t="str">
        <f>IF(D4891="","",VLOOKUP(D4891,'Műszaki adattábla'!F:M,8,0))</f>
        <v/>
      </c>
      <c r="G4891" s="29" t="str">
        <f>IF(D4891="","",IF('Műszaki adattábla'!L4882="20-99",IF('Műszaki adattábla'!O4882="","Nem adott meg lekötött teljesítményt",VLOOKUP(D4891,'Műszaki adattábla'!F:O,10,0)),0))</f>
        <v/>
      </c>
      <c r="H4891" s="29" t="str">
        <f>IF(D4891="","",VLOOKUP(D4891,'Műszaki adattábla'!F:P,11,0))</f>
        <v/>
      </c>
      <c r="I4891" s="30"/>
      <c r="J4891" s="30"/>
      <c r="K4891" s="31" t="str">
        <f>IF(D4891="","",ROUND(((F4891*I4891*'Műszaki adattábla'!$C$7/'Műszaki adattábla'!$C$8)+(G4891*I4891)+(H4891*I4891))/12*'Műszaki adattábla'!T4882,0))</f>
        <v/>
      </c>
      <c r="L4891" s="32" t="str">
        <f t="shared" si="159"/>
        <v/>
      </c>
    </row>
    <row r="4892" spans="2:12" ht="14.4" thickBot="1" x14ac:dyDescent="0.3">
      <c r="B4892" s="28" t="str">
        <f t="shared" ref="B4892:B4955" si="160">IF(D4892="","",B4891+1)</f>
        <v/>
      </c>
      <c r="C4892" s="167" t="str">
        <f>IF(D4892="","",VLOOKUP(D4892,'Műszaki adattábla'!F:G,2,0))</f>
        <v/>
      </c>
      <c r="D4892" s="168" t="str">
        <f>IF('Műszaki adattábla'!F4883="","",'Műszaki adattábla'!F4883)</f>
        <v/>
      </c>
      <c r="E4892" s="169" t="str">
        <f>IF(D4892="","",VLOOKUP(D4892,'Műszaki adattábla'!F:R,13,0))</f>
        <v/>
      </c>
      <c r="F4892" s="29" t="str">
        <f>IF(D4892="","",VLOOKUP(D4892,'Műszaki adattábla'!F:M,8,0))</f>
        <v/>
      </c>
      <c r="G4892" s="29" t="str">
        <f>IF(D4892="","",IF('Műszaki adattábla'!L4883="20-99",IF('Műszaki adattábla'!O4883="","Nem adott meg lekötött teljesítményt",VLOOKUP(D4892,'Műszaki adattábla'!F:O,10,0)),0))</f>
        <v/>
      </c>
      <c r="H4892" s="29" t="str">
        <f>IF(D4892="","",VLOOKUP(D4892,'Műszaki adattábla'!F:P,11,0))</f>
        <v/>
      </c>
      <c r="I4892" s="30"/>
      <c r="J4892" s="30"/>
      <c r="K4892" s="31" t="str">
        <f>IF(D4892="","",ROUND(((F4892*I4892*'Műszaki adattábla'!$C$7/'Műszaki adattábla'!$C$8)+(G4892*I4892)+(H4892*I4892))/12*'Műszaki adattábla'!T4883,0))</f>
        <v/>
      </c>
      <c r="L4892" s="32" t="str">
        <f t="shared" ref="L4892:L4955" si="161">IF(D4892="","",ROUND((J4892/1000)*E4892,0))</f>
        <v/>
      </c>
    </row>
    <row r="4893" spans="2:12" ht="14.4" thickBot="1" x14ac:dyDescent="0.3">
      <c r="B4893" s="28" t="str">
        <f t="shared" si="160"/>
        <v/>
      </c>
      <c r="C4893" s="167" t="str">
        <f>IF(D4893="","",VLOOKUP(D4893,'Műszaki adattábla'!F:G,2,0))</f>
        <v/>
      </c>
      <c r="D4893" s="168" t="str">
        <f>IF('Műszaki adattábla'!F4884="","",'Műszaki adattábla'!F4884)</f>
        <v/>
      </c>
      <c r="E4893" s="169" t="str">
        <f>IF(D4893="","",VLOOKUP(D4893,'Műszaki adattábla'!F:R,13,0))</f>
        <v/>
      </c>
      <c r="F4893" s="29" t="str">
        <f>IF(D4893="","",VLOOKUP(D4893,'Műszaki adattábla'!F:M,8,0))</f>
        <v/>
      </c>
      <c r="G4893" s="29" t="str">
        <f>IF(D4893="","",IF('Műszaki adattábla'!L4884="20-99",IF('Műszaki adattábla'!O4884="","Nem adott meg lekötött teljesítményt",VLOOKUP(D4893,'Műszaki adattábla'!F:O,10,0)),0))</f>
        <v/>
      </c>
      <c r="H4893" s="29" t="str">
        <f>IF(D4893="","",VLOOKUP(D4893,'Műszaki adattábla'!F:P,11,0))</f>
        <v/>
      </c>
      <c r="I4893" s="30"/>
      <c r="J4893" s="30"/>
      <c r="K4893" s="31" t="str">
        <f>IF(D4893="","",ROUND(((F4893*I4893*'Műszaki adattábla'!$C$7/'Műszaki adattábla'!$C$8)+(G4893*I4893)+(H4893*I4893))/12*'Műszaki adattábla'!T4884,0))</f>
        <v/>
      </c>
      <c r="L4893" s="32" t="str">
        <f t="shared" si="161"/>
        <v/>
      </c>
    </row>
    <row r="4894" spans="2:12" ht="14.4" thickBot="1" x14ac:dyDescent="0.3">
      <c r="B4894" s="28" t="str">
        <f t="shared" si="160"/>
        <v/>
      </c>
      <c r="C4894" s="167" t="str">
        <f>IF(D4894="","",VLOOKUP(D4894,'Műszaki adattábla'!F:G,2,0))</f>
        <v/>
      </c>
      <c r="D4894" s="168" t="str">
        <f>IF('Műszaki adattábla'!F4885="","",'Műszaki adattábla'!F4885)</f>
        <v/>
      </c>
      <c r="E4894" s="169" t="str">
        <f>IF(D4894="","",VLOOKUP(D4894,'Műszaki adattábla'!F:R,13,0))</f>
        <v/>
      </c>
      <c r="F4894" s="29" t="str">
        <f>IF(D4894="","",VLOOKUP(D4894,'Műszaki adattábla'!F:M,8,0))</f>
        <v/>
      </c>
      <c r="G4894" s="29" t="str">
        <f>IF(D4894="","",IF('Műszaki adattábla'!L4885="20-99",IF('Műszaki adattábla'!O4885="","Nem adott meg lekötött teljesítményt",VLOOKUP(D4894,'Műszaki adattábla'!F:O,10,0)),0))</f>
        <v/>
      </c>
      <c r="H4894" s="29" t="str">
        <f>IF(D4894="","",VLOOKUP(D4894,'Műszaki adattábla'!F:P,11,0))</f>
        <v/>
      </c>
      <c r="I4894" s="30"/>
      <c r="J4894" s="30"/>
      <c r="K4894" s="31" t="str">
        <f>IF(D4894="","",ROUND(((F4894*I4894*'Műszaki adattábla'!$C$7/'Műszaki adattábla'!$C$8)+(G4894*I4894)+(H4894*I4894))/12*'Műszaki adattábla'!T4885,0))</f>
        <v/>
      </c>
      <c r="L4894" s="32" t="str">
        <f t="shared" si="161"/>
        <v/>
      </c>
    </row>
    <row r="4895" spans="2:12" ht="14.4" thickBot="1" x14ac:dyDescent="0.3">
      <c r="B4895" s="28" t="str">
        <f t="shared" si="160"/>
        <v/>
      </c>
      <c r="C4895" s="167" t="str">
        <f>IF(D4895="","",VLOOKUP(D4895,'Műszaki adattábla'!F:G,2,0))</f>
        <v/>
      </c>
      <c r="D4895" s="168" t="str">
        <f>IF('Műszaki adattábla'!F4886="","",'Műszaki adattábla'!F4886)</f>
        <v/>
      </c>
      <c r="E4895" s="169" t="str">
        <f>IF(D4895="","",VLOOKUP(D4895,'Műszaki adattábla'!F:R,13,0))</f>
        <v/>
      </c>
      <c r="F4895" s="29" t="str">
        <f>IF(D4895="","",VLOOKUP(D4895,'Műszaki adattábla'!F:M,8,0))</f>
        <v/>
      </c>
      <c r="G4895" s="29" t="str">
        <f>IF(D4895="","",IF('Műszaki adattábla'!L4886="20-99",IF('Műszaki adattábla'!O4886="","Nem adott meg lekötött teljesítményt",VLOOKUP(D4895,'Műszaki adattábla'!F:O,10,0)),0))</f>
        <v/>
      </c>
      <c r="H4895" s="29" t="str">
        <f>IF(D4895="","",VLOOKUP(D4895,'Műszaki adattábla'!F:P,11,0))</f>
        <v/>
      </c>
      <c r="I4895" s="30"/>
      <c r="J4895" s="30"/>
      <c r="K4895" s="31" t="str">
        <f>IF(D4895="","",ROUND(((F4895*I4895*'Műszaki adattábla'!$C$7/'Műszaki adattábla'!$C$8)+(G4895*I4895)+(H4895*I4895))/12*'Műszaki adattábla'!T4886,0))</f>
        <v/>
      </c>
      <c r="L4895" s="32" t="str">
        <f t="shared" si="161"/>
        <v/>
      </c>
    </row>
    <row r="4896" spans="2:12" ht="14.4" thickBot="1" x14ac:dyDescent="0.3">
      <c r="B4896" s="28" t="str">
        <f t="shared" si="160"/>
        <v/>
      </c>
      <c r="C4896" s="167" t="str">
        <f>IF(D4896="","",VLOOKUP(D4896,'Műszaki adattábla'!F:G,2,0))</f>
        <v/>
      </c>
      <c r="D4896" s="168" t="str">
        <f>IF('Műszaki adattábla'!F4887="","",'Műszaki adattábla'!F4887)</f>
        <v/>
      </c>
      <c r="E4896" s="169" t="str">
        <f>IF(D4896="","",VLOOKUP(D4896,'Műszaki adattábla'!F:R,13,0))</f>
        <v/>
      </c>
      <c r="F4896" s="29" t="str">
        <f>IF(D4896="","",VLOOKUP(D4896,'Műszaki adattábla'!F:M,8,0))</f>
        <v/>
      </c>
      <c r="G4896" s="29" t="str">
        <f>IF(D4896="","",IF('Műszaki adattábla'!L4887="20-99",IF('Műszaki adattábla'!O4887="","Nem adott meg lekötött teljesítményt",VLOOKUP(D4896,'Műszaki adattábla'!F:O,10,0)),0))</f>
        <v/>
      </c>
      <c r="H4896" s="29" t="str">
        <f>IF(D4896="","",VLOOKUP(D4896,'Műszaki adattábla'!F:P,11,0))</f>
        <v/>
      </c>
      <c r="I4896" s="30"/>
      <c r="J4896" s="30"/>
      <c r="K4896" s="31" t="str">
        <f>IF(D4896="","",ROUND(((F4896*I4896*'Műszaki adattábla'!$C$7/'Műszaki adattábla'!$C$8)+(G4896*I4896)+(H4896*I4896))/12*'Műszaki adattábla'!T4887,0))</f>
        <v/>
      </c>
      <c r="L4896" s="32" t="str">
        <f t="shared" si="161"/>
        <v/>
      </c>
    </row>
    <row r="4897" spans="2:12" ht="14.4" thickBot="1" x14ac:dyDescent="0.3">
      <c r="B4897" s="28" t="str">
        <f t="shared" si="160"/>
        <v/>
      </c>
      <c r="C4897" s="167" t="str">
        <f>IF(D4897="","",VLOOKUP(D4897,'Műszaki adattábla'!F:G,2,0))</f>
        <v/>
      </c>
      <c r="D4897" s="168" t="str">
        <f>IF('Műszaki adattábla'!F4888="","",'Műszaki adattábla'!F4888)</f>
        <v/>
      </c>
      <c r="E4897" s="169" t="str">
        <f>IF(D4897="","",VLOOKUP(D4897,'Műszaki adattábla'!F:R,13,0))</f>
        <v/>
      </c>
      <c r="F4897" s="29" t="str">
        <f>IF(D4897="","",VLOOKUP(D4897,'Műszaki adattábla'!F:M,8,0))</f>
        <v/>
      </c>
      <c r="G4897" s="29" t="str">
        <f>IF(D4897="","",IF('Műszaki adattábla'!L4888="20-99",IF('Műszaki adattábla'!O4888="","Nem adott meg lekötött teljesítményt",VLOOKUP(D4897,'Műszaki adattábla'!F:O,10,0)),0))</f>
        <v/>
      </c>
      <c r="H4897" s="29" t="str">
        <f>IF(D4897="","",VLOOKUP(D4897,'Műszaki adattábla'!F:P,11,0))</f>
        <v/>
      </c>
      <c r="I4897" s="30"/>
      <c r="J4897" s="30"/>
      <c r="K4897" s="31" t="str">
        <f>IF(D4897="","",ROUND(((F4897*I4897*'Műszaki adattábla'!$C$7/'Műszaki adattábla'!$C$8)+(G4897*I4897)+(H4897*I4897))/12*'Műszaki adattábla'!T4888,0))</f>
        <v/>
      </c>
      <c r="L4897" s="32" t="str">
        <f t="shared" si="161"/>
        <v/>
      </c>
    </row>
    <row r="4898" spans="2:12" ht="14.4" thickBot="1" x14ac:dyDescent="0.3">
      <c r="B4898" s="28" t="str">
        <f t="shared" si="160"/>
        <v/>
      </c>
      <c r="C4898" s="167" t="str">
        <f>IF(D4898="","",VLOOKUP(D4898,'Műszaki adattábla'!F:G,2,0))</f>
        <v/>
      </c>
      <c r="D4898" s="168" t="str">
        <f>IF('Műszaki adattábla'!F4889="","",'Műszaki adattábla'!F4889)</f>
        <v/>
      </c>
      <c r="E4898" s="169" t="str">
        <f>IF(D4898="","",VLOOKUP(D4898,'Műszaki adattábla'!F:R,13,0))</f>
        <v/>
      </c>
      <c r="F4898" s="29" t="str">
        <f>IF(D4898="","",VLOOKUP(D4898,'Műszaki adattábla'!F:M,8,0))</f>
        <v/>
      </c>
      <c r="G4898" s="29" t="str">
        <f>IF(D4898="","",IF('Műszaki adattábla'!L4889="20-99",IF('Műszaki adattábla'!O4889="","Nem adott meg lekötött teljesítményt",VLOOKUP(D4898,'Műszaki adattábla'!F:O,10,0)),0))</f>
        <v/>
      </c>
      <c r="H4898" s="29" t="str">
        <f>IF(D4898="","",VLOOKUP(D4898,'Műszaki adattábla'!F:P,11,0))</f>
        <v/>
      </c>
      <c r="I4898" s="30"/>
      <c r="J4898" s="30"/>
      <c r="K4898" s="31" t="str">
        <f>IF(D4898="","",ROUND(((F4898*I4898*'Műszaki adattábla'!$C$7/'Műszaki adattábla'!$C$8)+(G4898*I4898)+(H4898*I4898))/12*'Műszaki adattábla'!T4889,0))</f>
        <v/>
      </c>
      <c r="L4898" s="32" t="str">
        <f t="shared" si="161"/>
        <v/>
      </c>
    </row>
    <row r="4899" spans="2:12" ht="14.4" thickBot="1" x14ac:dyDescent="0.3">
      <c r="B4899" s="28" t="str">
        <f t="shared" si="160"/>
        <v/>
      </c>
      <c r="C4899" s="167" t="str">
        <f>IF(D4899="","",VLOOKUP(D4899,'Műszaki adattábla'!F:G,2,0))</f>
        <v/>
      </c>
      <c r="D4899" s="168" t="str">
        <f>IF('Műszaki adattábla'!F4890="","",'Műszaki adattábla'!F4890)</f>
        <v/>
      </c>
      <c r="E4899" s="169" t="str">
        <f>IF(D4899="","",VLOOKUP(D4899,'Műszaki adattábla'!F:R,13,0))</f>
        <v/>
      </c>
      <c r="F4899" s="29" t="str">
        <f>IF(D4899="","",VLOOKUP(D4899,'Műszaki adattábla'!F:M,8,0))</f>
        <v/>
      </c>
      <c r="G4899" s="29" t="str">
        <f>IF(D4899="","",IF('Műszaki adattábla'!L4890="20-99",IF('Műszaki adattábla'!O4890="","Nem adott meg lekötött teljesítményt",VLOOKUP(D4899,'Műszaki adattábla'!F:O,10,0)),0))</f>
        <v/>
      </c>
      <c r="H4899" s="29" t="str">
        <f>IF(D4899="","",VLOOKUP(D4899,'Műszaki adattábla'!F:P,11,0))</f>
        <v/>
      </c>
      <c r="I4899" s="30"/>
      <c r="J4899" s="30"/>
      <c r="K4899" s="31" t="str">
        <f>IF(D4899="","",ROUND(((F4899*I4899*'Műszaki adattábla'!$C$7/'Műszaki adattábla'!$C$8)+(G4899*I4899)+(H4899*I4899))/12*'Műszaki adattábla'!T4890,0))</f>
        <v/>
      </c>
      <c r="L4899" s="32" t="str">
        <f t="shared" si="161"/>
        <v/>
      </c>
    </row>
    <row r="4900" spans="2:12" ht="14.4" thickBot="1" x14ac:dyDescent="0.3">
      <c r="B4900" s="28" t="str">
        <f t="shared" si="160"/>
        <v/>
      </c>
      <c r="C4900" s="167" t="str">
        <f>IF(D4900="","",VLOOKUP(D4900,'Műszaki adattábla'!F:G,2,0))</f>
        <v/>
      </c>
      <c r="D4900" s="168" t="str">
        <f>IF('Műszaki adattábla'!F4891="","",'Műszaki adattábla'!F4891)</f>
        <v/>
      </c>
      <c r="E4900" s="169" t="str">
        <f>IF(D4900="","",VLOOKUP(D4900,'Műszaki adattábla'!F:R,13,0))</f>
        <v/>
      </c>
      <c r="F4900" s="29" t="str">
        <f>IF(D4900="","",VLOOKUP(D4900,'Műszaki adattábla'!F:M,8,0))</f>
        <v/>
      </c>
      <c r="G4900" s="29" t="str">
        <f>IF(D4900="","",IF('Műszaki adattábla'!L4891="20-99",IF('Műszaki adattábla'!O4891="","Nem adott meg lekötött teljesítményt",VLOOKUP(D4900,'Műszaki adattábla'!F:O,10,0)),0))</f>
        <v/>
      </c>
      <c r="H4900" s="29" t="str">
        <f>IF(D4900="","",VLOOKUP(D4900,'Műszaki adattábla'!F:P,11,0))</f>
        <v/>
      </c>
      <c r="I4900" s="30"/>
      <c r="J4900" s="30"/>
      <c r="K4900" s="31" t="str">
        <f>IF(D4900="","",ROUND(((F4900*I4900*'Műszaki adattábla'!$C$7/'Műszaki adattábla'!$C$8)+(G4900*I4900)+(H4900*I4900))/12*'Műszaki adattábla'!T4891,0))</f>
        <v/>
      </c>
      <c r="L4900" s="32" t="str">
        <f t="shared" si="161"/>
        <v/>
      </c>
    </row>
    <row r="4901" spans="2:12" ht="14.4" thickBot="1" x14ac:dyDescent="0.3">
      <c r="B4901" s="28" t="str">
        <f t="shared" si="160"/>
        <v/>
      </c>
      <c r="C4901" s="167" t="str">
        <f>IF(D4901="","",VLOOKUP(D4901,'Műszaki adattábla'!F:G,2,0))</f>
        <v/>
      </c>
      <c r="D4901" s="168" t="str">
        <f>IF('Műszaki adattábla'!F4892="","",'Műszaki adattábla'!F4892)</f>
        <v/>
      </c>
      <c r="E4901" s="169" t="str">
        <f>IF(D4901="","",VLOOKUP(D4901,'Műszaki adattábla'!F:R,13,0))</f>
        <v/>
      </c>
      <c r="F4901" s="29" t="str">
        <f>IF(D4901="","",VLOOKUP(D4901,'Műszaki adattábla'!F:M,8,0))</f>
        <v/>
      </c>
      <c r="G4901" s="29" t="str">
        <f>IF(D4901="","",IF('Műszaki adattábla'!L4892="20-99",IF('Műszaki adattábla'!O4892="","Nem adott meg lekötött teljesítményt",VLOOKUP(D4901,'Műszaki adattábla'!F:O,10,0)),0))</f>
        <v/>
      </c>
      <c r="H4901" s="29" t="str">
        <f>IF(D4901="","",VLOOKUP(D4901,'Műszaki adattábla'!F:P,11,0))</f>
        <v/>
      </c>
      <c r="I4901" s="30"/>
      <c r="J4901" s="30"/>
      <c r="K4901" s="31" t="str">
        <f>IF(D4901="","",ROUND(((F4901*I4901*'Műszaki adattábla'!$C$7/'Műszaki adattábla'!$C$8)+(G4901*I4901)+(H4901*I4901))/12*'Műszaki adattábla'!T4892,0))</f>
        <v/>
      </c>
      <c r="L4901" s="32" t="str">
        <f t="shared" si="161"/>
        <v/>
      </c>
    </row>
    <row r="4902" spans="2:12" ht="14.4" thickBot="1" x14ac:dyDescent="0.3">
      <c r="B4902" s="28" t="str">
        <f t="shared" si="160"/>
        <v/>
      </c>
      <c r="C4902" s="167" t="str">
        <f>IF(D4902="","",VLOOKUP(D4902,'Műszaki adattábla'!F:G,2,0))</f>
        <v/>
      </c>
      <c r="D4902" s="168" t="str">
        <f>IF('Műszaki adattábla'!F4893="","",'Műszaki adattábla'!F4893)</f>
        <v/>
      </c>
      <c r="E4902" s="169" t="str">
        <f>IF(D4902="","",VLOOKUP(D4902,'Műszaki adattábla'!F:R,13,0))</f>
        <v/>
      </c>
      <c r="F4902" s="29" t="str">
        <f>IF(D4902="","",VLOOKUP(D4902,'Műszaki adattábla'!F:M,8,0))</f>
        <v/>
      </c>
      <c r="G4902" s="29" t="str">
        <f>IF(D4902="","",IF('Műszaki adattábla'!L4893="20-99",IF('Műszaki adattábla'!O4893="","Nem adott meg lekötött teljesítményt",VLOOKUP(D4902,'Műszaki adattábla'!F:O,10,0)),0))</f>
        <v/>
      </c>
      <c r="H4902" s="29" t="str">
        <f>IF(D4902="","",VLOOKUP(D4902,'Műszaki adattábla'!F:P,11,0))</f>
        <v/>
      </c>
      <c r="I4902" s="30"/>
      <c r="J4902" s="30"/>
      <c r="K4902" s="31" t="str">
        <f>IF(D4902="","",ROUND(((F4902*I4902*'Műszaki adattábla'!$C$7/'Műszaki adattábla'!$C$8)+(G4902*I4902)+(H4902*I4902))/12*'Műszaki adattábla'!T4893,0))</f>
        <v/>
      </c>
      <c r="L4902" s="32" t="str">
        <f t="shared" si="161"/>
        <v/>
      </c>
    </row>
    <row r="4903" spans="2:12" ht="14.4" thickBot="1" x14ac:dyDescent="0.3">
      <c r="B4903" s="28" t="str">
        <f t="shared" si="160"/>
        <v/>
      </c>
      <c r="C4903" s="167" t="str">
        <f>IF(D4903="","",VLOOKUP(D4903,'Műszaki adattábla'!F:G,2,0))</f>
        <v/>
      </c>
      <c r="D4903" s="168" t="str">
        <f>IF('Műszaki adattábla'!F4894="","",'Műszaki adattábla'!F4894)</f>
        <v/>
      </c>
      <c r="E4903" s="169" t="str">
        <f>IF(D4903="","",VLOOKUP(D4903,'Műszaki adattábla'!F:R,13,0))</f>
        <v/>
      </c>
      <c r="F4903" s="29" t="str">
        <f>IF(D4903="","",VLOOKUP(D4903,'Műszaki adattábla'!F:M,8,0))</f>
        <v/>
      </c>
      <c r="G4903" s="29" t="str">
        <f>IF(D4903="","",IF('Műszaki adattábla'!L4894="20-99",IF('Műszaki adattábla'!O4894="","Nem adott meg lekötött teljesítményt",VLOOKUP(D4903,'Műszaki adattábla'!F:O,10,0)),0))</f>
        <v/>
      </c>
      <c r="H4903" s="29" t="str">
        <f>IF(D4903="","",VLOOKUP(D4903,'Műszaki adattábla'!F:P,11,0))</f>
        <v/>
      </c>
      <c r="I4903" s="30"/>
      <c r="J4903" s="30"/>
      <c r="K4903" s="31" t="str">
        <f>IF(D4903="","",ROUND(((F4903*I4903*'Műszaki adattábla'!$C$7/'Műszaki adattábla'!$C$8)+(G4903*I4903)+(H4903*I4903))/12*'Műszaki adattábla'!T4894,0))</f>
        <v/>
      </c>
      <c r="L4903" s="32" t="str">
        <f t="shared" si="161"/>
        <v/>
      </c>
    </row>
    <row r="4904" spans="2:12" ht="14.4" thickBot="1" x14ac:dyDescent="0.3">
      <c r="B4904" s="28" t="str">
        <f t="shared" si="160"/>
        <v/>
      </c>
      <c r="C4904" s="167" t="str">
        <f>IF(D4904="","",VLOOKUP(D4904,'Műszaki adattábla'!F:G,2,0))</f>
        <v/>
      </c>
      <c r="D4904" s="168" t="str">
        <f>IF('Műszaki adattábla'!F4895="","",'Műszaki adattábla'!F4895)</f>
        <v/>
      </c>
      <c r="E4904" s="169" t="str">
        <f>IF(D4904="","",VLOOKUP(D4904,'Műszaki adattábla'!F:R,13,0))</f>
        <v/>
      </c>
      <c r="F4904" s="29" t="str">
        <f>IF(D4904="","",VLOOKUP(D4904,'Műszaki adattábla'!F:M,8,0))</f>
        <v/>
      </c>
      <c r="G4904" s="29" t="str">
        <f>IF(D4904="","",IF('Műszaki adattábla'!L4895="20-99",IF('Műszaki adattábla'!O4895="","Nem adott meg lekötött teljesítményt",VLOOKUP(D4904,'Műszaki adattábla'!F:O,10,0)),0))</f>
        <v/>
      </c>
      <c r="H4904" s="29" t="str">
        <f>IF(D4904="","",VLOOKUP(D4904,'Műszaki adattábla'!F:P,11,0))</f>
        <v/>
      </c>
      <c r="I4904" s="30"/>
      <c r="J4904" s="30"/>
      <c r="K4904" s="31" t="str">
        <f>IF(D4904="","",ROUND(((F4904*I4904*'Műszaki adattábla'!$C$7/'Műszaki adattábla'!$C$8)+(G4904*I4904)+(H4904*I4904))/12*'Műszaki adattábla'!T4895,0))</f>
        <v/>
      </c>
      <c r="L4904" s="32" t="str">
        <f t="shared" si="161"/>
        <v/>
      </c>
    </row>
    <row r="4905" spans="2:12" ht="14.4" thickBot="1" x14ac:dyDescent="0.3">
      <c r="B4905" s="28" t="str">
        <f t="shared" si="160"/>
        <v/>
      </c>
      <c r="C4905" s="167" t="str">
        <f>IF(D4905="","",VLOOKUP(D4905,'Műszaki adattábla'!F:G,2,0))</f>
        <v/>
      </c>
      <c r="D4905" s="168" t="str">
        <f>IF('Műszaki adattábla'!F4896="","",'Műszaki adattábla'!F4896)</f>
        <v/>
      </c>
      <c r="E4905" s="169" t="str">
        <f>IF(D4905="","",VLOOKUP(D4905,'Műszaki adattábla'!F:R,13,0))</f>
        <v/>
      </c>
      <c r="F4905" s="29" t="str">
        <f>IF(D4905="","",VLOOKUP(D4905,'Műszaki adattábla'!F:M,8,0))</f>
        <v/>
      </c>
      <c r="G4905" s="29" t="str">
        <f>IF(D4905="","",IF('Műszaki adattábla'!L4896="20-99",IF('Műszaki adattábla'!O4896="","Nem adott meg lekötött teljesítményt",VLOOKUP(D4905,'Műszaki adattábla'!F:O,10,0)),0))</f>
        <v/>
      </c>
      <c r="H4905" s="29" t="str">
        <f>IF(D4905="","",VLOOKUP(D4905,'Műszaki adattábla'!F:P,11,0))</f>
        <v/>
      </c>
      <c r="I4905" s="30"/>
      <c r="J4905" s="30"/>
      <c r="K4905" s="31" t="str">
        <f>IF(D4905="","",ROUND(((F4905*I4905*'Műszaki adattábla'!$C$7/'Műszaki adattábla'!$C$8)+(G4905*I4905)+(H4905*I4905))/12*'Műszaki adattábla'!T4896,0))</f>
        <v/>
      </c>
      <c r="L4905" s="32" t="str">
        <f t="shared" si="161"/>
        <v/>
      </c>
    </row>
    <row r="4906" spans="2:12" ht="14.4" thickBot="1" x14ac:dyDescent="0.3">
      <c r="B4906" s="28" t="str">
        <f t="shared" si="160"/>
        <v/>
      </c>
      <c r="C4906" s="167" t="str">
        <f>IF(D4906="","",VLOOKUP(D4906,'Műszaki adattábla'!F:G,2,0))</f>
        <v/>
      </c>
      <c r="D4906" s="168" t="str">
        <f>IF('Műszaki adattábla'!F4897="","",'Műszaki adattábla'!F4897)</f>
        <v/>
      </c>
      <c r="E4906" s="169" t="str">
        <f>IF(D4906="","",VLOOKUP(D4906,'Műszaki adattábla'!F:R,13,0))</f>
        <v/>
      </c>
      <c r="F4906" s="29" t="str">
        <f>IF(D4906="","",VLOOKUP(D4906,'Műszaki adattábla'!F:M,8,0))</f>
        <v/>
      </c>
      <c r="G4906" s="29" t="str">
        <f>IF(D4906="","",IF('Műszaki adattábla'!L4897="20-99",IF('Műszaki adattábla'!O4897="","Nem adott meg lekötött teljesítményt",VLOOKUP(D4906,'Műszaki adattábla'!F:O,10,0)),0))</f>
        <v/>
      </c>
      <c r="H4906" s="29" t="str">
        <f>IF(D4906="","",VLOOKUP(D4906,'Műszaki adattábla'!F:P,11,0))</f>
        <v/>
      </c>
      <c r="I4906" s="30"/>
      <c r="J4906" s="30"/>
      <c r="K4906" s="31" t="str">
        <f>IF(D4906="","",ROUND(((F4906*I4906*'Műszaki adattábla'!$C$7/'Műszaki adattábla'!$C$8)+(G4906*I4906)+(H4906*I4906))/12*'Műszaki adattábla'!T4897,0))</f>
        <v/>
      </c>
      <c r="L4906" s="32" t="str">
        <f t="shared" si="161"/>
        <v/>
      </c>
    </row>
    <row r="4907" spans="2:12" ht="14.4" thickBot="1" x14ac:dyDescent="0.3">
      <c r="B4907" s="28" t="str">
        <f t="shared" si="160"/>
        <v/>
      </c>
      <c r="C4907" s="167" t="str">
        <f>IF(D4907="","",VLOOKUP(D4907,'Műszaki adattábla'!F:G,2,0))</f>
        <v/>
      </c>
      <c r="D4907" s="168" t="str">
        <f>IF('Műszaki adattábla'!F4898="","",'Műszaki adattábla'!F4898)</f>
        <v/>
      </c>
      <c r="E4907" s="169" t="str">
        <f>IF(D4907="","",VLOOKUP(D4907,'Műszaki adattábla'!F:R,13,0))</f>
        <v/>
      </c>
      <c r="F4907" s="29" t="str">
        <f>IF(D4907="","",VLOOKUP(D4907,'Műszaki adattábla'!F:M,8,0))</f>
        <v/>
      </c>
      <c r="G4907" s="29" t="str">
        <f>IF(D4907="","",IF('Műszaki adattábla'!L4898="20-99",IF('Műszaki adattábla'!O4898="","Nem adott meg lekötött teljesítményt",VLOOKUP(D4907,'Műszaki adattábla'!F:O,10,0)),0))</f>
        <v/>
      </c>
      <c r="H4907" s="29" t="str">
        <f>IF(D4907="","",VLOOKUP(D4907,'Műszaki adattábla'!F:P,11,0))</f>
        <v/>
      </c>
      <c r="I4907" s="30"/>
      <c r="J4907" s="30"/>
      <c r="K4907" s="31" t="str">
        <f>IF(D4907="","",ROUND(((F4907*I4907*'Műszaki adattábla'!$C$7/'Műszaki adattábla'!$C$8)+(G4907*I4907)+(H4907*I4907))/12*'Műszaki adattábla'!T4898,0))</f>
        <v/>
      </c>
      <c r="L4907" s="32" t="str">
        <f t="shared" si="161"/>
        <v/>
      </c>
    </row>
    <row r="4908" spans="2:12" ht="14.4" thickBot="1" x14ac:dyDescent="0.3">
      <c r="B4908" s="28" t="str">
        <f t="shared" si="160"/>
        <v/>
      </c>
      <c r="C4908" s="167" t="str">
        <f>IF(D4908="","",VLOOKUP(D4908,'Műszaki adattábla'!F:G,2,0))</f>
        <v/>
      </c>
      <c r="D4908" s="168" t="str">
        <f>IF('Műszaki adattábla'!F4899="","",'Műszaki adattábla'!F4899)</f>
        <v/>
      </c>
      <c r="E4908" s="169" t="str">
        <f>IF(D4908="","",VLOOKUP(D4908,'Műszaki adattábla'!F:R,13,0))</f>
        <v/>
      </c>
      <c r="F4908" s="29" t="str">
        <f>IF(D4908="","",VLOOKUP(D4908,'Műszaki adattábla'!F:M,8,0))</f>
        <v/>
      </c>
      <c r="G4908" s="29" t="str">
        <f>IF(D4908="","",IF('Műszaki adattábla'!L4899="20-99",IF('Műszaki adattábla'!O4899="","Nem adott meg lekötött teljesítményt",VLOOKUP(D4908,'Műszaki adattábla'!F:O,10,0)),0))</f>
        <v/>
      </c>
      <c r="H4908" s="29" t="str">
        <f>IF(D4908="","",VLOOKUP(D4908,'Műszaki adattábla'!F:P,11,0))</f>
        <v/>
      </c>
      <c r="I4908" s="30"/>
      <c r="J4908" s="30"/>
      <c r="K4908" s="31" t="str">
        <f>IF(D4908="","",ROUND(((F4908*I4908*'Műszaki adattábla'!$C$7/'Műszaki adattábla'!$C$8)+(G4908*I4908)+(H4908*I4908))/12*'Műszaki adattábla'!T4899,0))</f>
        <v/>
      </c>
      <c r="L4908" s="32" t="str">
        <f t="shared" si="161"/>
        <v/>
      </c>
    </row>
    <row r="4909" spans="2:12" ht="14.4" thickBot="1" x14ac:dyDescent="0.3">
      <c r="B4909" s="28" t="str">
        <f t="shared" si="160"/>
        <v/>
      </c>
      <c r="C4909" s="167" t="str">
        <f>IF(D4909="","",VLOOKUP(D4909,'Műszaki adattábla'!F:G,2,0))</f>
        <v/>
      </c>
      <c r="D4909" s="168" t="str">
        <f>IF('Műszaki adattábla'!F4900="","",'Műszaki adattábla'!F4900)</f>
        <v/>
      </c>
      <c r="E4909" s="169" t="str">
        <f>IF(D4909="","",VLOOKUP(D4909,'Műszaki adattábla'!F:R,13,0))</f>
        <v/>
      </c>
      <c r="F4909" s="29" t="str">
        <f>IF(D4909="","",VLOOKUP(D4909,'Műszaki adattábla'!F:M,8,0))</f>
        <v/>
      </c>
      <c r="G4909" s="29" t="str">
        <f>IF(D4909="","",IF('Műszaki adattábla'!L4900="20-99",IF('Műszaki adattábla'!O4900="","Nem adott meg lekötött teljesítményt",VLOOKUP(D4909,'Műszaki adattábla'!F:O,10,0)),0))</f>
        <v/>
      </c>
      <c r="H4909" s="29" t="str">
        <f>IF(D4909="","",VLOOKUP(D4909,'Műszaki adattábla'!F:P,11,0))</f>
        <v/>
      </c>
      <c r="I4909" s="30"/>
      <c r="J4909" s="30"/>
      <c r="K4909" s="31" t="str">
        <f>IF(D4909="","",ROUND(((F4909*I4909*'Műszaki adattábla'!$C$7/'Műszaki adattábla'!$C$8)+(G4909*I4909)+(H4909*I4909))/12*'Műszaki adattábla'!T4900,0))</f>
        <v/>
      </c>
      <c r="L4909" s="32" t="str">
        <f t="shared" si="161"/>
        <v/>
      </c>
    </row>
    <row r="4910" spans="2:12" ht="14.4" thickBot="1" x14ac:dyDescent="0.3">
      <c r="B4910" s="28" t="str">
        <f t="shared" si="160"/>
        <v/>
      </c>
      <c r="C4910" s="167" t="str">
        <f>IF(D4910="","",VLOOKUP(D4910,'Műszaki adattábla'!F:G,2,0))</f>
        <v/>
      </c>
      <c r="D4910" s="168" t="str">
        <f>IF('Műszaki adattábla'!F4901="","",'Műszaki adattábla'!F4901)</f>
        <v/>
      </c>
      <c r="E4910" s="169" t="str">
        <f>IF(D4910="","",VLOOKUP(D4910,'Műszaki adattábla'!F:R,13,0))</f>
        <v/>
      </c>
      <c r="F4910" s="29" t="str">
        <f>IF(D4910="","",VLOOKUP(D4910,'Műszaki adattábla'!F:M,8,0))</f>
        <v/>
      </c>
      <c r="G4910" s="29" t="str">
        <f>IF(D4910="","",IF('Műszaki adattábla'!L4901="20-99",IF('Műszaki adattábla'!O4901="","Nem adott meg lekötött teljesítményt",VLOOKUP(D4910,'Műszaki adattábla'!F:O,10,0)),0))</f>
        <v/>
      </c>
      <c r="H4910" s="29" t="str">
        <f>IF(D4910="","",VLOOKUP(D4910,'Műszaki adattábla'!F:P,11,0))</f>
        <v/>
      </c>
      <c r="I4910" s="30"/>
      <c r="J4910" s="30"/>
      <c r="K4910" s="31" t="str">
        <f>IF(D4910="","",ROUND(((F4910*I4910*'Műszaki adattábla'!$C$7/'Műszaki adattábla'!$C$8)+(G4910*I4910)+(H4910*I4910))/12*'Műszaki adattábla'!T4901,0))</f>
        <v/>
      </c>
      <c r="L4910" s="32" t="str">
        <f t="shared" si="161"/>
        <v/>
      </c>
    </row>
    <row r="4911" spans="2:12" ht="14.4" thickBot="1" x14ac:dyDescent="0.3">
      <c r="B4911" s="28" t="str">
        <f t="shared" si="160"/>
        <v/>
      </c>
      <c r="C4911" s="167" t="str">
        <f>IF(D4911="","",VLOOKUP(D4911,'Műszaki adattábla'!F:G,2,0))</f>
        <v/>
      </c>
      <c r="D4911" s="168" t="str">
        <f>IF('Műszaki adattábla'!F4902="","",'Műszaki adattábla'!F4902)</f>
        <v/>
      </c>
      <c r="E4911" s="169" t="str">
        <f>IF(D4911="","",VLOOKUP(D4911,'Műszaki adattábla'!F:R,13,0))</f>
        <v/>
      </c>
      <c r="F4911" s="29" t="str">
        <f>IF(D4911="","",VLOOKUP(D4911,'Műszaki adattábla'!F:M,8,0))</f>
        <v/>
      </c>
      <c r="G4911" s="29" t="str">
        <f>IF(D4911="","",IF('Műszaki adattábla'!L4902="20-99",IF('Műszaki adattábla'!O4902="","Nem adott meg lekötött teljesítményt",VLOOKUP(D4911,'Műszaki adattábla'!F:O,10,0)),0))</f>
        <v/>
      </c>
      <c r="H4911" s="29" t="str">
        <f>IF(D4911="","",VLOOKUP(D4911,'Műszaki adattábla'!F:P,11,0))</f>
        <v/>
      </c>
      <c r="I4911" s="30"/>
      <c r="J4911" s="30"/>
      <c r="K4911" s="31" t="str">
        <f>IF(D4911="","",ROUND(((F4911*I4911*'Műszaki adattábla'!$C$7/'Műszaki adattábla'!$C$8)+(G4911*I4911)+(H4911*I4911))/12*'Műszaki adattábla'!T4902,0))</f>
        <v/>
      </c>
      <c r="L4911" s="32" t="str">
        <f t="shared" si="161"/>
        <v/>
      </c>
    </row>
    <row r="4912" spans="2:12" ht="14.4" thickBot="1" x14ac:dyDescent="0.3">
      <c r="B4912" s="28" t="str">
        <f t="shared" si="160"/>
        <v/>
      </c>
      <c r="C4912" s="167" t="str">
        <f>IF(D4912="","",VLOOKUP(D4912,'Műszaki adattábla'!F:G,2,0))</f>
        <v/>
      </c>
      <c r="D4912" s="168" t="str">
        <f>IF('Műszaki adattábla'!F4903="","",'Műszaki adattábla'!F4903)</f>
        <v/>
      </c>
      <c r="E4912" s="169" t="str">
        <f>IF(D4912="","",VLOOKUP(D4912,'Műszaki adattábla'!F:R,13,0))</f>
        <v/>
      </c>
      <c r="F4912" s="29" t="str">
        <f>IF(D4912="","",VLOOKUP(D4912,'Műszaki adattábla'!F:M,8,0))</f>
        <v/>
      </c>
      <c r="G4912" s="29" t="str">
        <f>IF(D4912="","",IF('Műszaki adattábla'!L4903="20-99",IF('Műszaki adattábla'!O4903="","Nem adott meg lekötött teljesítményt",VLOOKUP(D4912,'Műszaki adattábla'!F:O,10,0)),0))</f>
        <v/>
      </c>
      <c r="H4912" s="29" t="str">
        <f>IF(D4912="","",VLOOKUP(D4912,'Műszaki adattábla'!F:P,11,0))</f>
        <v/>
      </c>
      <c r="I4912" s="30"/>
      <c r="J4912" s="30"/>
      <c r="K4912" s="31" t="str">
        <f>IF(D4912="","",ROUND(((F4912*I4912*'Műszaki adattábla'!$C$7/'Műszaki adattábla'!$C$8)+(G4912*I4912)+(H4912*I4912))/12*'Műszaki adattábla'!T4903,0))</f>
        <v/>
      </c>
      <c r="L4912" s="32" t="str">
        <f t="shared" si="161"/>
        <v/>
      </c>
    </row>
    <row r="4913" spans="2:12" ht="14.4" thickBot="1" x14ac:dyDescent="0.3">
      <c r="B4913" s="28" t="str">
        <f t="shared" si="160"/>
        <v/>
      </c>
      <c r="C4913" s="167" t="str">
        <f>IF(D4913="","",VLOOKUP(D4913,'Műszaki adattábla'!F:G,2,0))</f>
        <v/>
      </c>
      <c r="D4913" s="168" t="str">
        <f>IF('Műszaki adattábla'!F4904="","",'Műszaki adattábla'!F4904)</f>
        <v/>
      </c>
      <c r="E4913" s="169" t="str">
        <f>IF(D4913="","",VLOOKUP(D4913,'Műszaki adattábla'!F:R,13,0))</f>
        <v/>
      </c>
      <c r="F4913" s="29" t="str">
        <f>IF(D4913="","",VLOOKUP(D4913,'Műszaki adattábla'!F:M,8,0))</f>
        <v/>
      </c>
      <c r="G4913" s="29" t="str">
        <f>IF(D4913="","",IF('Műszaki adattábla'!L4904="20-99",IF('Műszaki adattábla'!O4904="","Nem adott meg lekötött teljesítményt",VLOOKUP(D4913,'Műszaki adattábla'!F:O,10,0)),0))</f>
        <v/>
      </c>
      <c r="H4913" s="29" t="str">
        <f>IF(D4913="","",VLOOKUP(D4913,'Műszaki adattábla'!F:P,11,0))</f>
        <v/>
      </c>
      <c r="I4913" s="30"/>
      <c r="J4913" s="30"/>
      <c r="K4913" s="31" t="str">
        <f>IF(D4913="","",ROUND(((F4913*I4913*'Műszaki adattábla'!$C$7/'Műszaki adattábla'!$C$8)+(G4913*I4913)+(H4913*I4913))/12*'Műszaki adattábla'!T4904,0))</f>
        <v/>
      </c>
      <c r="L4913" s="32" t="str">
        <f t="shared" si="161"/>
        <v/>
      </c>
    </row>
    <row r="4914" spans="2:12" ht="14.4" thickBot="1" x14ac:dyDescent="0.3">
      <c r="B4914" s="28" t="str">
        <f t="shared" si="160"/>
        <v/>
      </c>
      <c r="C4914" s="167" t="str">
        <f>IF(D4914="","",VLOOKUP(D4914,'Műszaki adattábla'!F:G,2,0))</f>
        <v/>
      </c>
      <c r="D4914" s="168" t="str">
        <f>IF('Műszaki adattábla'!F4905="","",'Műszaki adattábla'!F4905)</f>
        <v/>
      </c>
      <c r="E4914" s="169" t="str">
        <f>IF(D4914="","",VLOOKUP(D4914,'Műszaki adattábla'!F:R,13,0))</f>
        <v/>
      </c>
      <c r="F4914" s="29" t="str">
        <f>IF(D4914="","",VLOOKUP(D4914,'Műszaki adattábla'!F:M,8,0))</f>
        <v/>
      </c>
      <c r="G4914" s="29" t="str">
        <f>IF(D4914="","",IF('Műszaki adattábla'!L4905="20-99",IF('Műszaki adattábla'!O4905="","Nem adott meg lekötött teljesítményt",VLOOKUP(D4914,'Műszaki adattábla'!F:O,10,0)),0))</f>
        <v/>
      </c>
      <c r="H4914" s="29" t="str">
        <f>IF(D4914="","",VLOOKUP(D4914,'Műszaki adattábla'!F:P,11,0))</f>
        <v/>
      </c>
      <c r="I4914" s="30"/>
      <c r="J4914" s="30"/>
      <c r="K4914" s="31" t="str">
        <f>IF(D4914="","",ROUND(((F4914*I4914*'Műszaki adattábla'!$C$7/'Műszaki adattábla'!$C$8)+(G4914*I4914)+(H4914*I4914))/12*'Műszaki adattábla'!T4905,0))</f>
        <v/>
      </c>
      <c r="L4914" s="32" t="str">
        <f t="shared" si="161"/>
        <v/>
      </c>
    </row>
    <row r="4915" spans="2:12" ht="14.4" thickBot="1" x14ac:dyDescent="0.3">
      <c r="B4915" s="28" t="str">
        <f t="shared" si="160"/>
        <v/>
      </c>
      <c r="C4915" s="167" t="str">
        <f>IF(D4915="","",VLOOKUP(D4915,'Műszaki adattábla'!F:G,2,0))</f>
        <v/>
      </c>
      <c r="D4915" s="168" t="str">
        <f>IF('Műszaki adattábla'!F4906="","",'Műszaki adattábla'!F4906)</f>
        <v/>
      </c>
      <c r="E4915" s="169" t="str">
        <f>IF(D4915="","",VLOOKUP(D4915,'Műszaki adattábla'!F:R,13,0))</f>
        <v/>
      </c>
      <c r="F4915" s="29" t="str">
        <f>IF(D4915="","",VLOOKUP(D4915,'Műszaki adattábla'!F:M,8,0))</f>
        <v/>
      </c>
      <c r="G4915" s="29" t="str">
        <f>IF(D4915="","",IF('Műszaki adattábla'!L4906="20-99",IF('Műszaki adattábla'!O4906="","Nem adott meg lekötött teljesítményt",VLOOKUP(D4915,'Műszaki adattábla'!F:O,10,0)),0))</f>
        <v/>
      </c>
      <c r="H4915" s="29" t="str">
        <f>IF(D4915="","",VLOOKUP(D4915,'Műszaki adattábla'!F:P,11,0))</f>
        <v/>
      </c>
      <c r="I4915" s="30"/>
      <c r="J4915" s="30"/>
      <c r="K4915" s="31" t="str">
        <f>IF(D4915="","",ROUND(((F4915*I4915*'Műszaki adattábla'!$C$7/'Műszaki adattábla'!$C$8)+(G4915*I4915)+(H4915*I4915))/12*'Műszaki adattábla'!T4906,0))</f>
        <v/>
      </c>
      <c r="L4915" s="32" t="str">
        <f t="shared" si="161"/>
        <v/>
      </c>
    </row>
    <row r="4916" spans="2:12" ht="14.4" thickBot="1" x14ac:dyDescent="0.3">
      <c r="B4916" s="28" t="str">
        <f t="shared" si="160"/>
        <v/>
      </c>
      <c r="C4916" s="167" t="str">
        <f>IF(D4916="","",VLOOKUP(D4916,'Műszaki adattábla'!F:G,2,0))</f>
        <v/>
      </c>
      <c r="D4916" s="168" t="str">
        <f>IF('Műszaki adattábla'!F4907="","",'Műszaki adattábla'!F4907)</f>
        <v/>
      </c>
      <c r="E4916" s="169" t="str">
        <f>IF(D4916="","",VLOOKUP(D4916,'Műszaki adattábla'!F:R,13,0))</f>
        <v/>
      </c>
      <c r="F4916" s="29" t="str">
        <f>IF(D4916="","",VLOOKUP(D4916,'Műszaki adattábla'!F:M,8,0))</f>
        <v/>
      </c>
      <c r="G4916" s="29" t="str">
        <f>IF(D4916="","",IF('Műszaki adattábla'!L4907="20-99",IF('Műszaki adattábla'!O4907="","Nem adott meg lekötött teljesítményt",VLOOKUP(D4916,'Műszaki adattábla'!F:O,10,0)),0))</f>
        <v/>
      </c>
      <c r="H4916" s="29" t="str">
        <f>IF(D4916="","",VLOOKUP(D4916,'Műszaki adattábla'!F:P,11,0))</f>
        <v/>
      </c>
      <c r="I4916" s="30"/>
      <c r="J4916" s="30"/>
      <c r="K4916" s="31" t="str">
        <f>IF(D4916="","",ROUND(((F4916*I4916*'Műszaki adattábla'!$C$7/'Műszaki adattábla'!$C$8)+(G4916*I4916)+(H4916*I4916))/12*'Műszaki adattábla'!T4907,0))</f>
        <v/>
      </c>
      <c r="L4916" s="32" t="str">
        <f t="shared" si="161"/>
        <v/>
      </c>
    </row>
    <row r="4917" spans="2:12" ht="14.4" thickBot="1" x14ac:dyDescent="0.3">
      <c r="B4917" s="28" t="str">
        <f t="shared" si="160"/>
        <v/>
      </c>
      <c r="C4917" s="167" t="str">
        <f>IF(D4917="","",VLOOKUP(D4917,'Műszaki adattábla'!F:G,2,0))</f>
        <v/>
      </c>
      <c r="D4917" s="168" t="str">
        <f>IF('Műszaki adattábla'!F4908="","",'Műszaki adattábla'!F4908)</f>
        <v/>
      </c>
      <c r="E4917" s="169" t="str">
        <f>IF(D4917="","",VLOOKUP(D4917,'Műszaki adattábla'!F:R,13,0))</f>
        <v/>
      </c>
      <c r="F4917" s="29" t="str">
        <f>IF(D4917="","",VLOOKUP(D4917,'Műszaki adattábla'!F:M,8,0))</f>
        <v/>
      </c>
      <c r="G4917" s="29" t="str">
        <f>IF(D4917="","",IF('Műszaki adattábla'!L4908="20-99",IF('Műszaki adattábla'!O4908="","Nem adott meg lekötött teljesítményt",VLOOKUP(D4917,'Műszaki adattábla'!F:O,10,0)),0))</f>
        <v/>
      </c>
      <c r="H4917" s="29" t="str">
        <f>IF(D4917="","",VLOOKUP(D4917,'Műszaki adattábla'!F:P,11,0))</f>
        <v/>
      </c>
      <c r="I4917" s="30"/>
      <c r="J4917" s="30"/>
      <c r="K4917" s="31" t="str">
        <f>IF(D4917="","",ROUND(((F4917*I4917*'Műszaki adattábla'!$C$7/'Műszaki adattábla'!$C$8)+(G4917*I4917)+(H4917*I4917))/12*'Műszaki adattábla'!T4908,0))</f>
        <v/>
      </c>
      <c r="L4917" s="32" t="str">
        <f t="shared" si="161"/>
        <v/>
      </c>
    </row>
    <row r="4918" spans="2:12" ht="14.4" thickBot="1" x14ac:dyDescent="0.3">
      <c r="B4918" s="28" t="str">
        <f t="shared" si="160"/>
        <v/>
      </c>
      <c r="C4918" s="167" t="str">
        <f>IF(D4918="","",VLOOKUP(D4918,'Műszaki adattábla'!F:G,2,0))</f>
        <v/>
      </c>
      <c r="D4918" s="168" t="str">
        <f>IF('Műszaki adattábla'!F4909="","",'Műszaki adattábla'!F4909)</f>
        <v/>
      </c>
      <c r="E4918" s="169" t="str">
        <f>IF(D4918="","",VLOOKUP(D4918,'Műszaki adattábla'!F:R,13,0))</f>
        <v/>
      </c>
      <c r="F4918" s="29" t="str">
        <f>IF(D4918="","",VLOOKUP(D4918,'Műszaki adattábla'!F:M,8,0))</f>
        <v/>
      </c>
      <c r="G4918" s="29" t="str">
        <f>IF(D4918="","",IF('Műszaki adattábla'!L4909="20-99",IF('Műszaki adattábla'!O4909="","Nem adott meg lekötött teljesítményt",VLOOKUP(D4918,'Műszaki adattábla'!F:O,10,0)),0))</f>
        <v/>
      </c>
      <c r="H4918" s="29" t="str">
        <f>IF(D4918="","",VLOOKUP(D4918,'Műszaki adattábla'!F:P,11,0))</f>
        <v/>
      </c>
      <c r="I4918" s="30"/>
      <c r="J4918" s="30"/>
      <c r="K4918" s="31" t="str">
        <f>IF(D4918="","",ROUND(((F4918*I4918*'Műszaki adattábla'!$C$7/'Műszaki adattábla'!$C$8)+(G4918*I4918)+(H4918*I4918))/12*'Műszaki adattábla'!T4909,0))</f>
        <v/>
      </c>
      <c r="L4918" s="32" t="str">
        <f t="shared" si="161"/>
        <v/>
      </c>
    </row>
    <row r="4919" spans="2:12" ht="14.4" thickBot="1" x14ac:dyDescent="0.3">
      <c r="B4919" s="28" t="str">
        <f t="shared" si="160"/>
        <v/>
      </c>
      <c r="C4919" s="167" t="str">
        <f>IF(D4919="","",VLOOKUP(D4919,'Műszaki adattábla'!F:G,2,0))</f>
        <v/>
      </c>
      <c r="D4919" s="168" t="str">
        <f>IF('Műszaki adattábla'!F4910="","",'Műszaki adattábla'!F4910)</f>
        <v/>
      </c>
      <c r="E4919" s="169" t="str">
        <f>IF(D4919="","",VLOOKUP(D4919,'Műszaki adattábla'!F:R,13,0))</f>
        <v/>
      </c>
      <c r="F4919" s="29" t="str">
        <f>IF(D4919="","",VLOOKUP(D4919,'Műszaki adattábla'!F:M,8,0))</f>
        <v/>
      </c>
      <c r="G4919" s="29" t="str">
        <f>IF(D4919="","",IF('Műszaki adattábla'!L4910="20-99",IF('Műszaki adattábla'!O4910="","Nem adott meg lekötött teljesítményt",VLOOKUP(D4919,'Műszaki adattábla'!F:O,10,0)),0))</f>
        <v/>
      </c>
      <c r="H4919" s="29" t="str">
        <f>IF(D4919="","",VLOOKUP(D4919,'Műszaki adattábla'!F:P,11,0))</f>
        <v/>
      </c>
      <c r="I4919" s="30"/>
      <c r="J4919" s="30"/>
      <c r="K4919" s="31" t="str">
        <f>IF(D4919="","",ROUND(((F4919*I4919*'Műszaki adattábla'!$C$7/'Műszaki adattábla'!$C$8)+(G4919*I4919)+(H4919*I4919))/12*'Műszaki adattábla'!T4910,0))</f>
        <v/>
      </c>
      <c r="L4919" s="32" t="str">
        <f t="shared" si="161"/>
        <v/>
      </c>
    </row>
    <row r="4920" spans="2:12" ht="14.4" thickBot="1" x14ac:dyDescent="0.3">
      <c r="B4920" s="28" t="str">
        <f t="shared" si="160"/>
        <v/>
      </c>
      <c r="C4920" s="167" t="str">
        <f>IF(D4920="","",VLOOKUP(D4920,'Műszaki adattábla'!F:G,2,0))</f>
        <v/>
      </c>
      <c r="D4920" s="168" t="str">
        <f>IF('Műszaki adattábla'!F4911="","",'Műszaki adattábla'!F4911)</f>
        <v/>
      </c>
      <c r="E4920" s="169" t="str">
        <f>IF(D4920="","",VLOOKUP(D4920,'Műszaki adattábla'!F:R,13,0))</f>
        <v/>
      </c>
      <c r="F4920" s="29" t="str">
        <f>IF(D4920="","",VLOOKUP(D4920,'Műszaki adattábla'!F:M,8,0))</f>
        <v/>
      </c>
      <c r="G4920" s="29" t="str">
        <f>IF(D4920="","",IF('Műszaki adattábla'!L4911="20-99",IF('Műszaki adattábla'!O4911="","Nem adott meg lekötött teljesítményt",VLOOKUP(D4920,'Műszaki adattábla'!F:O,10,0)),0))</f>
        <v/>
      </c>
      <c r="H4920" s="29" t="str">
        <f>IF(D4920="","",VLOOKUP(D4920,'Műszaki adattábla'!F:P,11,0))</f>
        <v/>
      </c>
      <c r="I4920" s="30"/>
      <c r="J4920" s="30"/>
      <c r="K4920" s="31" t="str">
        <f>IF(D4920="","",ROUND(((F4920*I4920*'Műszaki adattábla'!$C$7/'Műszaki adattábla'!$C$8)+(G4920*I4920)+(H4920*I4920))/12*'Műszaki adattábla'!T4911,0))</f>
        <v/>
      </c>
      <c r="L4920" s="32" t="str">
        <f t="shared" si="161"/>
        <v/>
      </c>
    </row>
    <row r="4921" spans="2:12" ht="14.4" thickBot="1" x14ac:dyDescent="0.3">
      <c r="B4921" s="28" t="str">
        <f t="shared" si="160"/>
        <v/>
      </c>
      <c r="C4921" s="167" t="str">
        <f>IF(D4921="","",VLOOKUP(D4921,'Műszaki adattábla'!F:G,2,0))</f>
        <v/>
      </c>
      <c r="D4921" s="168" t="str">
        <f>IF('Műszaki adattábla'!F4912="","",'Műszaki adattábla'!F4912)</f>
        <v/>
      </c>
      <c r="E4921" s="169" t="str">
        <f>IF(D4921="","",VLOOKUP(D4921,'Műszaki adattábla'!F:R,13,0))</f>
        <v/>
      </c>
      <c r="F4921" s="29" t="str">
        <f>IF(D4921="","",VLOOKUP(D4921,'Műszaki adattábla'!F:M,8,0))</f>
        <v/>
      </c>
      <c r="G4921" s="29" t="str">
        <f>IF(D4921="","",IF('Műszaki adattábla'!L4912="20-99",IF('Műszaki adattábla'!O4912="","Nem adott meg lekötött teljesítményt",VLOOKUP(D4921,'Műszaki adattábla'!F:O,10,0)),0))</f>
        <v/>
      </c>
      <c r="H4921" s="29" t="str">
        <f>IF(D4921="","",VLOOKUP(D4921,'Műszaki adattábla'!F:P,11,0))</f>
        <v/>
      </c>
      <c r="I4921" s="30"/>
      <c r="J4921" s="30"/>
      <c r="K4921" s="31" t="str">
        <f>IF(D4921="","",ROUND(((F4921*I4921*'Műszaki adattábla'!$C$7/'Műszaki adattábla'!$C$8)+(G4921*I4921)+(H4921*I4921))/12*'Műszaki adattábla'!T4912,0))</f>
        <v/>
      </c>
      <c r="L4921" s="32" t="str">
        <f t="shared" si="161"/>
        <v/>
      </c>
    </row>
    <row r="4922" spans="2:12" ht="14.4" thickBot="1" x14ac:dyDescent="0.3">
      <c r="B4922" s="28" t="str">
        <f t="shared" si="160"/>
        <v/>
      </c>
      <c r="C4922" s="167" t="str">
        <f>IF(D4922="","",VLOOKUP(D4922,'Műszaki adattábla'!F:G,2,0))</f>
        <v/>
      </c>
      <c r="D4922" s="168" t="str">
        <f>IF('Műszaki adattábla'!F4913="","",'Műszaki adattábla'!F4913)</f>
        <v/>
      </c>
      <c r="E4922" s="169" t="str">
        <f>IF(D4922="","",VLOOKUP(D4922,'Műszaki adattábla'!F:R,13,0))</f>
        <v/>
      </c>
      <c r="F4922" s="29" t="str">
        <f>IF(D4922="","",VLOOKUP(D4922,'Műszaki adattábla'!F:M,8,0))</f>
        <v/>
      </c>
      <c r="G4922" s="29" t="str">
        <f>IF(D4922="","",IF('Műszaki adattábla'!L4913="20-99",IF('Műszaki adattábla'!O4913="","Nem adott meg lekötött teljesítményt",VLOOKUP(D4922,'Műszaki adattábla'!F:O,10,0)),0))</f>
        <v/>
      </c>
      <c r="H4922" s="29" t="str">
        <f>IF(D4922="","",VLOOKUP(D4922,'Műszaki adattábla'!F:P,11,0))</f>
        <v/>
      </c>
      <c r="I4922" s="30"/>
      <c r="J4922" s="30"/>
      <c r="K4922" s="31" t="str">
        <f>IF(D4922="","",ROUND(((F4922*I4922*'Műszaki adattábla'!$C$7/'Műszaki adattábla'!$C$8)+(G4922*I4922)+(H4922*I4922))/12*'Műszaki adattábla'!T4913,0))</f>
        <v/>
      </c>
      <c r="L4922" s="32" t="str">
        <f t="shared" si="161"/>
        <v/>
      </c>
    </row>
    <row r="4923" spans="2:12" ht="14.4" thickBot="1" x14ac:dyDescent="0.3">
      <c r="B4923" s="28" t="str">
        <f t="shared" si="160"/>
        <v/>
      </c>
      <c r="C4923" s="167" t="str">
        <f>IF(D4923="","",VLOOKUP(D4923,'Műszaki adattábla'!F:G,2,0))</f>
        <v/>
      </c>
      <c r="D4923" s="168" t="str">
        <f>IF('Műszaki adattábla'!F4914="","",'Műszaki adattábla'!F4914)</f>
        <v/>
      </c>
      <c r="E4923" s="169" t="str">
        <f>IF(D4923="","",VLOOKUP(D4923,'Műszaki adattábla'!F:R,13,0))</f>
        <v/>
      </c>
      <c r="F4923" s="29" t="str">
        <f>IF(D4923="","",VLOOKUP(D4923,'Műszaki adattábla'!F:M,8,0))</f>
        <v/>
      </c>
      <c r="G4923" s="29" t="str">
        <f>IF(D4923="","",IF('Műszaki adattábla'!L4914="20-99",IF('Műszaki adattábla'!O4914="","Nem adott meg lekötött teljesítményt",VLOOKUP(D4923,'Műszaki adattábla'!F:O,10,0)),0))</f>
        <v/>
      </c>
      <c r="H4923" s="29" t="str">
        <f>IF(D4923="","",VLOOKUP(D4923,'Műszaki adattábla'!F:P,11,0))</f>
        <v/>
      </c>
      <c r="I4923" s="30"/>
      <c r="J4923" s="30"/>
      <c r="K4923" s="31" t="str">
        <f>IF(D4923="","",ROUND(((F4923*I4923*'Műszaki adattábla'!$C$7/'Műszaki adattábla'!$C$8)+(G4923*I4923)+(H4923*I4923))/12*'Műszaki adattábla'!T4914,0))</f>
        <v/>
      </c>
      <c r="L4923" s="32" t="str">
        <f t="shared" si="161"/>
        <v/>
      </c>
    </row>
    <row r="4924" spans="2:12" ht="14.4" thickBot="1" x14ac:dyDescent="0.3">
      <c r="B4924" s="28" t="str">
        <f t="shared" si="160"/>
        <v/>
      </c>
      <c r="C4924" s="167" t="str">
        <f>IF(D4924="","",VLOOKUP(D4924,'Műszaki adattábla'!F:G,2,0))</f>
        <v/>
      </c>
      <c r="D4924" s="168" t="str">
        <f>IF('Műszaki adattábla'!F4915="","",'Műszaki adattábla'!F4915)</f>
        <v/>
      </c>
      <c r="E4924" s="169" t="str">
        <f>IF(D4924="","",VLOOKUP(D4924,'Műszaki adattábla'!F:R,13,0))</f>
        <v/>
      </c>
      <c r="F4924" s="29" t="str">
        <f>IF(D4924="","",VLOOKUP(D4924,'Műszaki adattábla'!F:M,8,0))</f>
        <v/>
      </c>
      <c r="G4924" s="29" t="str">
        <f>IF(D4924="","",IF('Műszaki adattábla'!L4915="20-99",IF('Műszaki adattábla'!O4915="","Nem adott meg lekötött teljesítményt",VLOOKUP(D4924,'Műszaki adattábla'!F:O,10,0)),0))</f>
        <v/>
      </c>
      <c r="H4924" s="29" t="str">
        <f>IF(D4924="","",VLOOKUP(D4924,'Műszaki adattábla'!F:P,11,0))</f>
        <v/>
      </c>
      <c r="I4924" s="30"/>
      <c r="J4924" s="30"/>
      <c r="K4924" s="31" t="str">
        <f>IF(D4924="","",ROUND(((F4924*I4924*'Műszaki adattábla'!$C$7/'Műszaki adattábla'!$C$8)+(G4924*I4924)+(H4924*I4924))/12*'Műszaki adattábla'!T4915,0))</f>
        <v/>
      </c>
      <c r="L4924" s="32" t="str">
        <f t="shared" si="161"/>
        <v/>
      </c>
    </row>
    <row r="4925" spans="2:12" ht="14.4" thickBot="1" x14ac:dyDescent="0.3">
      <c r="B4925" s="28" t="str">
        <f t="shared" si="160"/>
        <v/>
      </c>
      <c r="C4925" s="167" t="str">
        <f>IF(D4925="","",VLOOKUP(D4925,'Műszaki adattábla'!F:G,2,0))</f>
        <v/>
      </c>
      <c r="D4925" s="168" t="str">
        <f>IF('Műszaki adattábla'!F4916="","",'Műszaki adattábla'!F4916)</f>
        <v/>
      </c>
      <c r="E4925" s="169" t="str">
        <f>IF(D4925="","",VLOOKUP(D4925,'Műszaki adattábla'!F:R,13,0))</f>
        <v/>
      </c>
      <c r="F4925" s="29" t="str">
        <f>IF(D4925="","",VLOOKUP(D4925,'Műszaki adattábla'!F:M,8,0))</f>
        <v/>
      </c>
      <c r="G4925" s="29" t="str">
        <f>IF(D4925="","",IF('Műszaki adattábla'!L4916="20-99",IF('Műszaki adattábla'!O4916="","Nem adott meg lekötött teljesítményt",VLOOKUP(D4925,'Műszaki adattábla'!F:O,10,0)),0))</f>
        <v/>
      </c>
      <c r="H4925" s="29" t="str">
        <f>IF(D4925="","",VLOOKUP(D4925,'Műszaki adattábla'!F:P,11,0))</f>
        <v/>
      </c>
      <c r="I4925" s="30"/>
      <c r="J4925" s="30"/>
      <c r="K4925" s="31" t="str">
        <f>IF(D4925="","",ROUND(((F4925*I4925*'Műszaki adattábla'!$C$7/'Műszaki adattábla'!$C$8)+(G4925*I4925)+(H4925*I4925))/12*'Műszaki adattábla'!T4916,0))</f>
        <v/>
      </c>
      <c r="L4925" s="32" t="str">
        <f t="shared" si="161"/>
        <v/>
      </c>
    </row>
    <row r="4926" spans="2:12" ht="14.4" thickBot="1" x14ac:dyDescent="0.3">
      <c r="B4926" s="28" t="str">
        <f t="shared" si="160"/>
        <v/>
      </c>
      <c r="C4926" s="167" t="str">
        <f>IF(D4926="","",VLOOKUP(D4926,'Műszaki adattábla'!F:G,2,0))</f>
        <v/>
      </c>
      <c r="D4926" s="168" t="str">
        <f>IF('Műszaki adattábla'!F4917="","",'Műszaki adattábla'!F4917)</f>
        <v/>
      </c>
      <c r="E4926" s="169" t="str">
        <f>IF(D4926="","",VLOOKUP(D4926,'Műszaki adattábla'!F:R,13,0))</f>
        <v/>
      </c>
      <c r="F4926" s="29" t="str">
        <f>IF(D4926="","",VLOOKUP(D4926,'Műszaki adattábla'!F:M,8,0))</f>
        <v/>
      </c>
      <c r="G4926" s="29" t="str">
        <f>IF(D4926="","",IF('Műszaki adattábla'!L4917="20-99",IF('Műszaki adattábla'!O4917="","Nem adott meg lekötött teljesítményt",VLOOKUP(D4926,'Műszaki adattábla'!F:O,10,0)),0))</f>
        <v/>
      </c>
      <c r="H4926" s="29" t="str">
        <f>IF(D4926="","",VLOOKUP(D4926,'Műszaki adattábla'!F:P,11,0))</f>
        <v/>
      </c>
      <c r="I4926" s="30"/>
      <c r="J4926" s="30"/>
      <c r="K4926" s="31" t="str">
        <f>IF(D4926="","",ROUND(((F4926*I4926*'Műszaki adattábla'!$C$7/'Műszaki adattábla'!$C$8)+(G4926*I4926)+(H4926*I4926))/12*'Műszaki adattábla'!T4917,0))</f>
        <v/>
      </c>
      <c r="L4926" s="32" t="str">
        <f t="shared" si="161"/>
        <v/>
      </c>
    </row>
    <row r="4927" spans="2:12" ht="14.4" thickBot="1" x14ac:dyDescent="0.3">
      <c r="B4927" s="28" t="str">
        <f t="shared" si="160"/>
        <v/>
      </c>
      <c r="C4927" s="167" t="str">
        <f>IF(D4927="","",VLOOKUP(D4927,'Műszaki adattábla'!F:G,2,0))</f>
        <v/>
      </c>
      <c r="D4927" s="168" t="str">
        <f>IF('Műszaki adattábla'!F4918="","",'Műszaki adattábla'!F4918)</f>
        <v/>
      </c>
      <c r="E4927" s="169" t="str">
        <f>IF(D4927="","",VLOOKUP(D4927,'Műszaki adattábla'!F:R,13,0))</f>
        <v/>
      </c>
      <c r="F4927" s="29" t="str">
        <f>IF(D4927="","",VLOOKUP(D4927,'Műszaki adattábla'!F:M,8,0))</f>
        <v/>
      </c>
      <c r="G4927" s="29" t="str">
        <f>IF(D4927="","",IF('Műszaki adattábla'!L4918="20-99",IF('Műszaki adattábla'!O4918="","Nem adott meg lekötött teljesítményt",VLOOKUP(D4927,'Műszaki adattábla'!F:O,10,0)),0))</f>
        <v/>
      </c>
      <c r="H4927" s="29" t="str">
        <f>IF(D4927="","",VLOOKUP(D4927,'Műszaki adattábla'!F:P,11,0))</f>
        <v/>
      </c>
      <c r="I4927" s="30"/>
      <c r="J4927" s="30"/>
      <c r="K4927" s="31" t="str">
        <f>IF(D4927="","",ROUND(((F4927*I4927*'Műszaki adattábla'!$C$7/'Műszaki adattábla'!$C$8)+(G4927*I4927)+(H4927*I4927))/12*'Műszaki adattábla'!T4918,0))</f>
        <v/>
      </c>
      <c r="L4927" s="32" t="str">
        <f t="shared" si="161"/>
        <v/>
      </c>
    </row>
    <row r="4928" spans="2:12" ht="14.4" thickBot="1" x14ac:dyDescent="0.3">
      <c r="B4928" s="28" t="str">
        <f t="shared" si="160"/>
        <v/>
      </c>
      <c r="C4928" s="167" t="str">
        <f>IF(D4928="","",VLOOKUP(D4928,'Műszaki adattábla'!F:G,2,0))</f>
        <v/>
      </c>
      <c r="D4928" s="168" t="str">
        <f>IF('Műszaki adattábla'!F4919="","",'Műszaki adattábla'!F4919)</f>
        <v/>
      </c>
      <c r="E4928" s="169" t="str">
        <f>IF(D4928="","",VLOOKUP(D4928,'Műszaki adattábla'!F:R,13,0))</f>
        <v/>
      </c>
      <c r="F4928" s="29" t="str">
        <f>IF(D4928="","",VLOOKUP(D4928,'Műszaki adattábla'!F:M,8,0))</f>
        <v/>
      </c>
      <c r="G4928" s="29" t="str">
        <f>IF(D4928="","",IF('Műszaki adattábla'!L4919="20-99",IF('Műszaki adattábla'!O4919="","Nem adott meg lekötött teljesítményt",VLOOKUP(D4928,'Műszaki adattábla'!F:O,10,0)),0))</f>
        <v/>
      </c>
      <c r="H4928" s="29" t="str">
        <f>IF(D4928="","",VLOOKUP(D4928,'Műszaki adattábla'!F:P,11,0))</f>
        <v/>
      </c>
      <c r="I4928" s="30"/>
      <c r="J4928" s="30"/>
      <c r="K4928" s="31" t="str">
        <f>IF(D4928="","",ROUND(((F4928*I4928*'Műszaki adattábla'!$C$7/'Műszaki adattábla'!$C$8)+(G4928*I4928)+(H4928*I4928))/12*'Műszaki adattábla'!T4919,0))</f>
        <v/>
      </c>
      <c r="L4928" s="32" t="str">
        <f t="shared" si="161"/>
        <v/>
      </c>
    </row>
    <row r="4929" spans="2:12" ht="14.4" thickBot="1" x14ac:dyDescent="0.3">
      <c r="B4929" s="28" t="str">
        <f t="shared" si="160"/>
        <v/>
      </c>
      <c r="C4929" s="167" t="str">
        <f>IF(D4929="","",VLOOKUP(D4929,'Műszaki adattábla'!F:G,2,0))</f>
        <v/>
      </c>
      <c r="D4929" s="168" t="str">
        <f>IF('Műszaki adattábla'!F4920="","",'Műszaki adattábla'!F4920)</f>
        <v/>
      </c>
      <c r="E4929" s="169" t="str">
        <f>IF(D4929="","",VLOOKUP(D4929,'Műszaki adattábla'!F:R,13,0))</f>
        <v/>
      </c>
      <c r="F4929" s="29" t="str">
        <f>IF(D4929="","",VLOOKUP(D4929,'Műszaki adattábla'!F:M,8,0))</f>
        <v/>
      </c>
      <c r="G4929" s="29" t="str">
        <f>IF(D4929="","",IF('Műszaki adattábla'!L4920="20-99",IF('Műszaki adattábla'!O4920="","Nem adott meg lekötött teljesítményt",VLOOKUP(D4929,'Műszaki adattábla'!F:O,10,0)),0))</f>
        <v/>
      </c>
      <c r="H4929" s="29" t="str">
        <f>IF(D4929="","",VLOOKUP(D4929,'Műszaki adattábla'!F:P,11,0))</f>
        <v/>
      </c>
      <c r="I4929" s="30"/>
      <c r="J4929" s="30"/>
      <c r="K4929" s="31" t="str">
        <f>IF(D4929="","",ROUND(((F4929*I4929*'Műszaki adattábla'!$C$7/'Műszaki adattábla'!$C$8)+(G4929*I4929)+(H4929*I4929))/12*'Műszaki adattábla'!T4920,0))</f>
        <v/>
      </c>
      <c r="L4929" s="32" t="str">
        <f t="shared" si="161"/>
        <v/>
      </c>
    </row>
    <row r="4930" spans="2:12" ht="14.4" thickBot="1" x14ac:dyDescent="0.3">
      <c r="B4930" s="28" t="str">
        <f t="shared" si="160"/>
        <v/>
      </c>
      <c r="C4930" s="167" t="str">
        <f>IF(D4930="","",VLOOKUP(D4930,'Műszaki adattábla'!F:G,2,0))</f>
        <v/>
      </c>
      <c r="D4930" s="168" t="str">
        <f>IF('Műszaki adattábla'!F4921="","",'Műszaki adattábla'!F4921)</f>
        <v/>
      </c>
      <c r="E4930" s="169" t="str">
        <f>IF(D4930="","",VLOOKUP(D4930,'Műszaki adattábla'!F:R,13,0))</f>
        <v/>
      </c>
      <c r="F4930" s="29" t="str">
        <f>IF(D4930="","",VLOOKUP(D4930,'Műszaki adattábla'!F:M,8,0))</f>
        <v/>
      </c>
      <c r="G4930" s="29" t="str">
        <f>IF(D4930="","",IF('Műszaki adattábla'!L4921="20-99",IF('Műszaki adattábla'!O4921="","Nem adott meg lekötött teljesítményt",VLOOKUP(D4930,'Műszaki adattábla'!F:O,10,0)),0))</f>
        <v/>
      </c>
      <c r="H4930" s="29" t="str">
        <f>IF(D4930="","",VLOOKUP(D4930,'Műszaki adattábla'!F:P,11,0))</f>
        <v/>
      </c>
      <c r="I4930" s="30"/>
      <c r="J4930" s="30"/>
      <c r="K4930" s="31" t="str">
        <f>IF(D4930="","",ROUND(((F4930*I4930*'Műszaki adattábla'!$C$7/'Műszaki adattábla'!$C$8)+(G4930*I4930)+(H4930*I4930))/12*'Műszaki adattábla'!T4921,0))</f>
        <v/>
      </c>
      <c r="L4930" s="32" t="str">
        <f t="shared" si="161"/>
        <v/>
      </c>
    </row>
    <row r="4931" spans="2:12" ht="14.4" thickBot="1" x14ac:dyDescent="0.3">
      <c r="B4931" s="28" t="str">
        <f t="shared" si="160"/>
        <v/>
      </c>
      <c r="C4931" s="167" t="str">
        <f>IF(D4931="","",VLOOKUP(D4931,'Műszaki adattábla'!F:G,2,0))</f>
        <v/>
      </c>
      <c r="D4931" s="168" t="str">
        <f>IF('Műszaki adattábla'!F4922="","",'Műszaki adattábla'!F4922)</f>
        <v/>
      </c>
      <c r="E4931" s="169" t="str">
        <f>IF(D4931="","",VLOOKUP(D4931,'Műszaki adattábla'!F:R,13,0))</f>
        <v/>
      </c>
      <c r="F4931" s="29" t="str">
        <f>IF(D4931="","",VLOOKUP(D4931,'Műszaki adattábla'!F:M,8,0))</f>
        <v/>
      </c>
      <c r="G4931" s="29" t="str">
        <f>IF(D4931="","",IF('Műszaki adattábla'!L4922="20-99",IF('Műszaki adattábla'!O4922="","Nem adott meg lekötött teljesítményt",VLOOKUP(D4931,'Műszaki adattábla'!F:O,10,0)),0))</f>
        <v/>
      </c>
      <c r="H4931" s="29" t="str">
        <f>IF(D4931="","",VLOOKUP(D4931,'Műszaki adattábla'!F:P,11,0))</f>
        <v/>
      </c>
      <c r="I4931" s="30"/>
      <c r="J4931" s="30"/>
      <c r="K4931" s="31" t="str">
        <f>IF(D4931="","",ROUND(((F4931*I4931*'Műszaki adattábla'!$C$7/'Műszaki adattábla'!$C$8)+(G4931*I4931)+(H4931*I4931))/12*'Műszaki adattábla'!T4922,0))</f>
        <v/>
      </c>
      <c r="L4931" s="32" t="str">
        <f t="shared" si="161"/>
        <v/>
      </c>
    </row>
    <row r="4932" spans="2:12" ht="14.4" thickBot="1" x14ac:dyDescent="0.3">
      <c r="B4932" s="28" t="str">
        <f t="shared" si="160"/>
        <v/>
      </c>
      <c r="C4932" s="167" t="str">
        <f>IF(D4932="","",VLOOKUP(D4932,'Műszaki adattábla'!F:G,2,0))</f>
        <v/>
      </c>
      <c r="D4932" s="168" t="str">
        <f>IF('Műszaki adattábla'!F4923="","",'Műszaki adattábla'!F4923)</f>
        <v/>
      </c>
      <c r="E4932" s="169" t="str">
        <f>IF(D4932="","",VLOOKUP(D4932,'Műszaki adattábla'!F:R,13,0))</f>
        <v/>
      </c>
      <c r="F4932" s="29" t="str">
        <f>IF(D4932="","",VLOOKUP(D4932,'Műszaki adattábla'!F:M,8,0))</f>
        <v/>
      </c>
      <c r="G4932" s="29" t="str">
        <f>IF(D4932="","",IF('Műszaki adattábla'!L4923="20-99",IF('Műszaki adattábla'!O4923="","Nem adott meg lekötött teljesítményt",VLOOKUP(D4932,'Műszaki adattábla'!F:O,10,0)),0))</f>
        <v/>
      </c>
      <c r="H4932" s="29" t="str">
        <f>IF(D4932="","",VLOOKUP(D4932,'Műszaki adattábla'!F:P,11,0))</f>
        <v/>
      </c>
      <c r="I4932" s="30"/>
      <c r="J4932" s="30"/>
      <c r="K4932" s="31" t="str">
        <f>IF(D4932="","",ROUND(((F4932*I4932*'Műszaki adattábla'!$C$7/'Műszaki adattábla'!$C$8)+(G4932*I4932)+(H4932*I4932))/12*'Műszaki adattábla'!T4923,0))</f>
        <v/>
      </c>
      <c r="L4932" s="32" t="str">
        <f t="shared" si="161"/>
        <v/>
      </c>
    </row>
    <row r="4933" spans="2:12" ht="14.4" thickBot="1" x14ac:dyDescent="0.3">
      <c r="B4933" s="28" t="str">
        <f t="shared" si="160"/>
        <v/>
      </c>
      <c r="C4933" s="167" t="str">
        <f>IF(D4933="","",VLOOKUP(D4933,'Műszaki adattábla'!F:G,2,0))</f>
        <v/>
      </c>
      <c r="D4933" s="168" t="str">
        <f>IF('Műszaki adattábla'!F4924="","",'Műszaki adattábla'!F4924)</f>
        <v/>
      </c>
      <c r="E4933" s="169" t="str">
        <f>IF(D4933="","",VLOOKUP(D4933,'Műszaki adattábla'!F:R,13,0))</f>
        <v/>
      </c>
      <c r="F4933" s="29" t="str">
        <f>IF(D4933="","",VLOOKUP(D4933,'Műszaki adattábla'!F:M,8,0))</f>
        <v/>
      </c>
      <c r="G4933" s="29" t="str">
        <f>IF(D4933="","",IF('Műszaki adattábla'!L4924="20-99",IF('Műszaki adattábla'!O4924="","Nem adott meg lekötött teljesítményt",VLOOKUP(D4933,'Műszaki adattábla'!F:O,10,0)),0))</f>
        <v/>
      </c>
      <c r="H4933" s="29" t="str">
        <f>IF(D4933="","",VLOOKUP(D4933,'Műszaki adattábla'!F:P,11,0))</f>
        <v/>
      </c>
      <c r="I4933" s="30"/>
      <c r="J4933" s="30"/>
      <c r="K4933" s="31" t="str">
        <f>IF(D4933="","",ROUND(((F4933*I4933*'Műszaki adattábla'!$C$7/'Műszaki adattábla'!$C$8)+(G4933*I4933)+(H4933*I4933))/12*'Műszaki adattábla'!T4924,0))</f>
        <v/>
      </c>
      <c r="L4933" s="32" t="str">
        <f t="shared" si="161"/>
        <v/>
      </c>
    </row>
    <row r="4934" spans="2:12" ht="14.4" thickBot="1" x14ac:dyDescent="0.3">
      <c r="B4934" s="28" t="str">
        <f t="shared" si="160"/>
        <v/>
      </c>
      <c r="C4934" s="167" t="str">
        <f>IF(D4934="","",VLOOKUP(D4934,'Műszaki adattábla'!F:G,2,0))</f>
        <v/>
      </c>
      <c r="D4934" s="168" t="str">
        <f>IF('Műszaki adattábla'!F4925="","",'Műszaki adattábla'!F4925)</f>
        <v/>
      </c>
      <c r="E4934" s="169" t="str">
        <f>IF(D4934="","",VLOOKUP(D4934,'Műszaki adattábla'!F:R,13,0))</f>
        <v/>
      </c>
      <c r="F4934" s="29" t="str">
        <f>IF(D4934="","",VLOOKUP(D4934,'Műszaki adattábla'!F:M,8,0))</f>
        <v/>
      </c>
      <c r="G4934" s="29" t="str">
        <f>IF(D4934="","",IF('Műszaki adattábla'!L4925="20-99",IF('Műszaki adattábla'!O4925="","Nem adott meg lekötött teljesítményt",VLOOKUP(D4934,'Műszaki adattábla'!F:O,10,0)),0))</f>
        <v/>
      </c>
      <c r="H4934" s="29" t="str">
        <f>IF(D4934="","",VLOOKUP(D4934,'Műszaki adattábla'!F:P,11,0))</f>
        <v/>
      </c>
      <c r="I4934" s="30"/>
      <c r="J4934" s="30"/>
      <c r="K4934" s="31" t="str">
        <f>IF(D4934="","",ROUND(((F4934*I4934*'Műszaki adattábla'!$C$7/'Műszaki adattábla'!$C$8)+(G4934*I4934)+(H4934*I4934))/12*'Műszaki adattábla'!T4925,0))</f>
        <v/>
      </c>
      <c r="L4934" s="32" t="str">
        <f t="shared" si="161"/>
        <v/>
      </c>
    </row>
    <row r="4935" spans="2:12" ht="14.4" thickBot="1" x14ac:dyDescent="0.3">
      <c r="B4935" s="28" t="str">
        <f t="shared" si="160"/>
        <v/>
      </c>
      <c r="C4935" s="167" t="str">
        <f>IF(D4935="","",VLOOKUP(D4935,'Műszaki adattábla'!F:G,2,0))</f>
        <v/>
      </c>
      <c r="D4935" s="168" t="str">
        <f>IF('Műszaki adattábla'!F4926="","",'Műszaki adattábla'!F4926)</f>
        <v/>
      </c>
      <c r="E4935" s="169" t="str">
        <f>IF(D4935="","",VLOOKUP(D4935,'Műszaki adattábla'!F:R,13,0))</f>
        <v/>
      </c>
      <c r="F4935" s="29" t="str">
        <f>IF(D4935="","",VLOOKUP(D4935,'Műszaki adattábla'!F:M,8,0))</f>
        <v/>
      </c>
      <c r="G4935" s="29" t="str">
        <f>IF(D4935="","",IF('Műszaki adattábla'!L4926="20-99",IF('Műszaki adattábla'!O4926="","Nem adott meg lekötött teljesítményt",VLOOKUP(D4935,'Műszaki adattábla'!F:O,10,0)),0))</f>
        <v/>
      </c>
      <c r="H4935" s="29" t="str">
        <f>IF(D4935="","",VLOOKUP(D4935,'Műszaki adattábla'!F:P,11,0))</f>
        <v/>
      </c>
      <c r="I4935" s="30"/>
      <c r="J4935" s="30"/>
      <c r="K4935" s="31" t="str">
        <f>IF(D4935="","",ROUND(((F4935*I4935*'Műszaki adattábla'!$C$7/'Műszaki adattábla'!$C$8)+(G4935*I4935)+(H4935*I4935))/12*'Műszaki adattábla'!T4926,0))</f>
        <v/>
      </c>
      <c r="L4935" s="32" t="str">
        <f t="shared" si="161"/>
        <v/>
      </c>
    </row>
    <row r="4936" spans="2:12" ht="14.4" thickBot="1" x14ac:dyDescent="0.3">
      <c r="B4936" s="28" t="str">
        <f t="shared" si="160"/>
        <v/>
      </c>
      <c r="C4936" s="167" t="str">
        <f>IF(D4936="","",VLOOKUP(D4936,'Műszaki adattábla'!F:G,2,0))</f>
        <v/>
      </c>
      <c r="D4936" s="168" t="str">
        <f>IF('Műszaki adattábla'!F4927="","",'Műszaki adattábla'!F4927)</f>
        <v/>
      </c>
      <c r="E4936" s="169" t="str">
        <f>IF(D4936="","",VLOOKUP(D4936,'Műszaki adattábla'!F:R,13,0))</f>
        <v/>
      </c>
      <c r="F4936" s="29" t="str">
        <f>IF(D4936="","",VLOOKUP(D4936,'Műszaki adattábla'!F:M,8,0))</f>
        <v/>
      </c>
      <c r="G4936" s="29" t="str">
        <f>IF(D4936="","",IF('Műszaki adattábla'!L4927="20-99",IF('Műszaki adattábla'!O4927="","Nem adott meg lekötött teljesítményt",VLOOKUP(D4936,'Műszaki adattábla'!F:O,10,0)),0))</f>
        <v/>
      </c>
      <c r="H4936" s="29" t="str">
        <f>IF(D4936="","",VLOOKUP(D4936,'Műszaki adattábla'!F:P,11,0))</f>
        <v/>
      </c>
      <c r="I4936" s="30"/>
      <c r="J4936" s="30"/>
      <c r="K4936" s="31" t="str">
        <f>IF(D4936="","",ROUND(((F4936*I4936*'Műszaki adattábla'!$C$7/'Műszaki adattábla'!$C$8)+(G4936*I4936)+(H4936*I4936))/12*'Műszaki adattábla'!T4927,0))</f>
        <v/>
      </c>
      <c r="L4936" s="32" t="str">
        <f t="shared" si="161"/>
        <v/>
      </c>
    </row>
    <row r="4937" spans="2:12" ht="14.4" thickBot="1" x14ac:dyDescent="0.3">
      <c r="B4937" s="28" t="str">
        <f t="shared" si="160"/>
        <v/>
      </c>
      <c r="C4937" s="167" t="str">
        <f>IF(D4937="","",VLOOKUP(D4937,'Műszaki adattábla'!F:G,2,0))</f>
        <v/>
      </c>
      <c r="D4937" s="168" t="str">
        <f>IF('Műszaki adattábla'!F4928="","",'Műszaki adattábla'!F4928)</f>
        <v/>
      </c>
      <c r="E4937" s="169" t="str">
        <f>IF(D4937="","",VLOOKUP(D4937,'Műszaki adattábla'!F:R,13,0))</f>
        <v/>
      </c>
      <c r="F4937" s="29" t="str">
        <f>IF(D4937="","",VLOOKUP(D4937,'Műszaki adattábla'!F:M,8,0))</f>
        <v/>
      </c>
      <c r="G4937" s="29" t="str">
        <f>IF(D4937="","",IF('Műszaki adattábla'!L4928="20-99",IF('Műszaki adattábla'!O4928="","Nem adott meg lekötött teljesítményt",VLOOKUP(D4937,'Műszaki adattábla'!F:O,10,0)),0))</f>
        <v/>
      </c>
      <c r="H4937" s="29" t="str">
        <f>IF(D4937="","",VLOOKUP(D4937,'Műszaki adattábla'!F:P,11,0))</f>
        <v/>
      </c>
      <c r="I4937" s="30"/>
      <c r="J4937" s="30"/>
      <c r="K4937" s="31" t="str">
        <f>IF(D4937="","",ROUND(((F4937*I4937*'Műszaki adattábla'!$C$7/'Műszaki adattábla'!$C$8)+(G4937*I4937)+(H4937*I4937))/12*'Műszaki adattábla'!T4928,0))</f>
        <v/>
      </c>
      <c r="L4937" s="32" t="str">
        <f t="shared" si="161"/>
        <v/>
      </c>
    </row>
    <row r="4938" spans="2:12" ht="14.4" thickBot="1" x14ac:dyDescent="0.3">
      <c r="B4938" s="28" t="str">
        <f t="shared" si="160"/>
        <v/>
      </c>
      <c r="C4938" s="167" t="str">
        <f>IF(D4938="","",VLOOKUP(D4938,'Műszaki adattábla'!F:G,2,0))</f>
        <v/>
      </c>
      <c r="D4938" s="168" t="str">
        <f>IF('Műszaki adattábla'!F4929="","",'Műszaki adattábla'!F4929)</f>
        <v/>
      </c>
      <c r="E4938" s="169" t="str">
        <f>IF(D4938="","",VLOOKUP(D4938,'Műszaki adattábla'!F:R,13,0))</f>
        <v/>
      </c>
      <c r="F4938" s="29" t="str">
        <f>IF(D4938="","",VLOOKUP(D4938,'Műszaki adattábla'!F:M,8,0))</f>
        <v/>
      </c>
      <c r="G4938" s="29" t="str">
        <f>IF(D4938="","",IF('Műszaki adattábla'!L4929="20-99",IF('Műszaki adattábla'!O4929="","Nem adott meg lekötött teljesítményt",VLOOKUP(D4938,'Műszaki adattábla'!F:O,10,0)),0))</f>
        <v/>
      </c>
      <c r="H4938" s="29" t="str">
        <f>IF(D4938="","",VLOOKUP(D4938,'Műszaki adattábla'!F:P,11,0))</f>
        <v/>
      </c>
      <c r="I4938" s="30"/>
      <c r="J4938" s="30"/>
      <c r="K4938" s="31" t="str">
        <f>IF(D4938="","",ROUND(((F4938*I4938*'Műszaki adattábla'!$C$7/'Műszaki adattábla'!$C$8)+(G4938*I4938)+(H4938*I4938))/12*'Műszaki adattábla'!T4929,0))</f>
        <v/>
      </c>
      <c r="L4938" s="32" t="str">
        <f t="shared" si="161"/>
        <v/>
      </c>
    </row>
    <row r="4939" spans="2:12" ht="14.4" thickBot="1" x14ac:dyDescent="0.3">
      <c r="B4939" s="28" t="str">
        <f t="shared" si="160"/>
        <v/>
      </c>
      <c r="C4939" s="167" t="str">
        <f>IF(D4939="","",VLOOKUP(D4939,'Műszaki adattábla'!F:G,2,0))</f>
        <v/>
      </c>
      <c r="D4939" s="168" t="str">
        <f>IF('Műszaki adattábla'!F4930="","",'Műszaki adattábla'!F4930)</f>
        <v/>
      </c>
      <c r="E4939" s="169" t="str">
        <f>IF(D4939="","",VLOOKUP(D4939,'Műszaki adattábla'!F:R,13,0))</f>
        <v/>
      </c>
      <c r="F4939" s="29" t="str">
        <f>IF(D4939="","",VLOOKUP(D4939,'Műszaki adattábla'!F:M,8,0))</f>
        <v/>
      </c>
      <c r="G4939" s="29" t="str">
        <f>IF(D4939="","",IF('Műszaki adattábla'!L4930="20-99",IF('Műszaki adattábla'!O4930="","Nem adott meg lekötött teljesítményt",VLOOKUP(D4939,'Műszaki adattábla'!F:O,10,0)),0))</f>
        <v/>
      </c>
      <c r="H4939" s="29" t="str">
        <f>IF(D4939="","",VLOOKUP(D4939,'Műszaki adattábla'!F:P,11,0))</f>
        <v/>
      </c>
      <c r="I4939" s="30"/>
      <c r="J4939" s="30"/>
      <c r="K4939" s="31" t="str">
        <f>IF(D4939="","",ROUND(((F4939*I4939*'Műszaki adattábla'!$C$7/'Műszaki adattábla'!$C$8)+(G4939*I4939)+(H4939*I4939))/12*'Műszaki adattábla'!T4930,0))</f>
        <v/>
      </c>
      <c r="L4939" s="32" t="str">
        <f t="shared" si="161"/>
        <v/>
      </c>
    </row>
    <row r="4940" spans="2:12" ht="14.4" thickBot="1" x14ac:dyDescent="0.3">
      <c r="B4940" s="28" t="str">
        <f t="shared" si="160"/>
        <v/>
      </c>
      <c r="C4940" s="167" t="str">
        <f>IF(D4940="","",VLOOKUP(D4940,'Műszaki adattábla'!F:G,2,0))</f>
        <v/>
      </c>
      <c r="D4940" s="168" t="str">
        <f>IF('Műszaki adattábla'!F4931="","",'Műszaki adattábla'!F4931)</f>
        <v/>
      </c>
      <c r="E4940" s="169" t="str">
        <f>IF(D4940="","",VLOOKUP(D4940,'Műszaki adattábla'!F:R,13,0))</f>
        <v/>
      </c>
      <c r="F4940" s="29" t="str">
        <f>IF(D4940="","",VLOOKUP(D4940,'Műszaki adattábla'!F:M,8,0))</f>
        <v/>
      </c>
      <c r="G4940" s="29" t="str">
        <f>IF(D4940="","",IF('Műszaki adattábla'!L4931="20-99",IF('Műszaki adattábla'!O4931="","Nem adott meg lekötött teljesítményt",VLOOKUP(D4940,'Műszaki adattábla'!F:O,10,0)),0))</f>
        <v/>
      </c>
      <c r="H4940" s="29" t="str">
        <f>IF(D4940="","",VLOOKUP(D4940,'Műszaki adattábla'!F:P,11,0))</f>
        <v/>
      </c>
      <c r="I4940" s="30"/>
      <c r="J4940" s="30"/>
      <c r="K4940" s="31" t="str">
        <f>IF(D4940="","",ROUND(((F4940*I4940*'Műszaki adattábla'!$C$7/'Műszaki adattábla'!$C$8)+(G4940*I4940)+(H4940*I4940))/12*'Műszaki adattábla'!T4931,0))</f>
        <v/>
      </c>
      <c r="L4940" s="32" t="str">
        <f t="shared" si="161"/>
        <v/>
      </c>
    </row>
    <row r="4941" spans="2:12" ht="14.4" thickBot="1" x14ac:dyDescent="0.3">
      <c r="B4941" s="28" t="str">
        <f t="shared" si="160"/>
        <v/>
      </c>
      <c r="C4941" s="167" t="str">
        <f>IF(D4941="","",VLOOKUP(D4941,'Műszaki adattábla'!F:G,2,0))</f>
        <v/>
      </c>
      <c r="D4941" s="168" t="str">
        <f>IF('Műszaki adattábla'!F4932="","",'Műszaki adattábla'!F4932)</f>
        <v/>
      </c>
      <c r="E4941" s="169" t="str">
        <f>IF(D4941="","",VLOOKUP(D4941,'Műszaki adattábla'!F:R,13,0))</f>
        <v/>
      </c>
      <c r="F4941" s="29" t="str">
        <f>IF(D4941="","",VLOOKUP(D4941,'Műszaki adattábla'!F:M,8,0))</f>
        <v/>
      </c>
      <c r="G4941" s="29" t="str">
        <f>IF(D4941="","",IF('Műszaki adattábla'!L4932="20-99",IF('Műszaki adattábla'!O4932="","Nem adott meg lekötött teljesítményt",VLOOKUP(D4941,'Műszaki adattábla'!F:O,10,0)),0))</f>
        <v/>
      </c>
      <c r="H4941" s="29" t="str">
        <f>IF(D4941="","",VLOOKUP(D4941,'Műszaki adattábla'!F:P,11,0))</f>
        <v/>
      </c>
      <c r="I4941" s="30"/>
      <c r="J4941" s="30"/>
      <c r="K4941" s="31" t="str">
        <f>IF(D4941="","",ROUND(((F4941*I4941*'Műszaki adattábla'!$C$7/'Műszaki adattábla'!$C$8)+(G4941*I4941)+(H4941*I4941))/12*'Műszaki adattábla'!T4932,0))</f>
        <v/>
      </c>
      <c r="L4941" s="32" t="str">
        <f t="shared" si="161"/>
        <v/>
      </c>
    </row>
    <row r="4942" spans="2:12" ht="14.4" thickBot="1" x14ac:dyDescent="0.3">
      <c r="B4942" s="28" t="str">
        <f t="shared" si="160"/>
        <v/>
      </c>
      <c r="C4942" s="167" t="str">
        <f>IF(D4942="","",VLOOKUP(D4942,'Műszaki adattábla'!F:G,2,0))</f>
        <v/>
      </c>
      <c r="D4942" s="168" t="str">
        <f>IF('Műszaki adattábla'!F4933="","",'Műszaki adattábla'!F4933)</f>
        <v/>
      </c>
      <c r="E4942" s="169" t="str">
        <f>IF(D4942="","",VLOOKUP(D4942,'Műszaki adattábla'!F:R,13,0))</f>
        <v/>
      </c>
      <c r="F4942" s="29" t="str">
        <f>IF(D4942="","",VLOOKUP(D4942,'Műszaki adattábla'!F:M,8,0))</f>
        <v/>
      </c>
      <c r="G4942" s="29" t="str">
        <f>IF(D4942="","",IF('Műszaki adattábla'!L4933="20-99",IF('Műszaki adattábla'!O4933="","Nem adott meg lekötött teljesítményt",VLOOKUP(D4942,'Műszaki adattábla'!F:O,10,0)),0))</f>
        <v/>
      </c>
      <c r="H4942" s="29" t="str">
        <f>IF(D4942="","",VLOOKUP(D4942,'Műszaki adattábla'!F:P,11,0))</f>
        <v/>
      </c>
      <c r="I4942" s="30"/>
      <c r="J4942" s="30"/>
      <c r="K4942" s="31" t="str">
        <f>IF(D4942="","",ROUND(((F4942*I4942*'Műszaki adattábla'!$C$7/'Műszaki adattábla'!$C$8)+(G4942*I4942)+(H4942*I4942))/12*'Műszaki adattábla'!T4933,0))</f>
        <v/>
      </c>
      <c r="L4942" s="32" t="str">
        <f t="shared" si="161"/>
        <v/>
      </c>
    </row>
    <row r="4943" spans="2:12" ht="14.4" thickBot="1" x14ac:dyDescent="0.3">
      <c r="B4943" s="28" t="str">
        <f t="shared" si="160"/>
        <v/>
      </c>
      <c r="C4943" s="167" t="str">
        <f>IF(D4943="","",VLOOKUP(D4943,'Műszaki adattábla'!F:G,2,0))</f>
        <v/>
      </c>
      <c r="D4943" s="168" t="str">
        <f>IF('Műszaki adattábla'!F4934="","",'Műszaki adattábla'!F4934)</f>
        <v/>
      </c>
      <c r="E4943" s="169" t="str">
        <f>IF(D4943="","",VLOOKUP(D4943,'Műszaki adattábla'!F:R,13,0))</f>
        <v/>
      </c>
      <c r="F4943" s="29" t="str">
        <f>IF(D4943="","",VLOOKUP(D4943,'Műszaki adattábla'!F:M,8,0))</f>
        <v/>
      </c>
      <c r="G4943" s="29" t="str">
        <f>IF(D4943="","",IF('Műszaki adattábla'!L4934="20-99",IF('Műszaki adattábla'!O4934="","Nem adott meg lekötött teljesítményt",VLOOKUP(D4943,'Műszaki adattábla'!F:O,10,0)),0))</f>
        <v/>
      </c>
      <c r="H4943" s="29" t="str">
        <f>IF(D4943="","",VLOOKUP(D4943,'Műszaki adattábla'!F:P,11,0))</f>
        <v/>
      </c>
      <c r="I4943" s="30"/>
      <c r="J4943" s="30"/>
      <c r="K4943" s="31" t="str">
        <f>IF(D4943="","",ROUND(((F4943*I4943*'Műszaki adattábla'!$C$7/'Műszaki adattábla'!$C$8)+(G4943*I4943)+(H4943*I4943))/12*'Műszaki adattábla'!T4934,0))</f>
        <v/>
      </c>
      <c r="L4943" s="32" t="str">
        <f t="shared" si="161"/>
        <v/>
      </c>
    </row>
    <row r="4944" spans="2:12" ht="14.4" thickBot="1" x14ac:dyDescent="0.3">
      <c r="B4944" s="28" t="str">
        <f t="shared" si="160"/>
        <v/>
      </c>
      <c r="C4944" s="167" t="str">
        <f>IF(D4944="","",VLOOKUP(D4944,'Műszaki adattábla'!F:G,2,0))</f>
        <v/>
      </c>
      <c r="D4944" s="168" t="str">
        <f>IF('Műszaki adattábla'!F4935="","",'Műszaki adattábla'!F4935)</f>
        <v/>
      </c>
      <c r="E4944" s="169" t="str">
        <f>IF(D4944="","",VLOOKUP(D4944,'Műszaki adattábla'!F:R,13,0))</f>
        <v/>
      </c>
      <c r="F4944" s="29" t="str">
        <f>IF(D4944="","",VLOOKUP(D4944,'Műszaki adattábla'!F:M,8,0))</f>
        <v/>
      </c>
      <c r="G4944" s="29" t="str">
        <f>IF(D4944="","",IF('Műszaki adattábla'!L4935="20-99",IF('Műszaki adattábla'!O4935="","Nem adott meg lekötött teljesítményt",VLOOKUP(D4944,'Műszaki adattábla'!F:O,10,0)),0))</f>
        <v/>
      </c>
      <c r="H4944" s="29" t="str">
        <f>IF(D4944="","",VLOOKUP(D4944,'Műszaki adattábla'!F:P,11,0))</f>
        <v/>
      </c>
      <c r="I4944" s="30"/>
      <c r="J4944" s="30"/>
      <c r="K4944" s="31" t="str">
        <f>IF(D4944="","",ROUND(((F4944*I4944*'Műszaki adattábla'!$C$7/'Műszaki adattábla'!$C$8)+(G4944*I4944)+(H4944*I4944))/12*'Műszaki adattábla'!T4935,0))</f>
        <v/>
      </c>
      <c r="L4944" s="32" t="str">
        <f t="shared" si="161"/>
        <v/>
      </c>
    </row>
    <row r="4945" spans="2:12" ht="14.4" thickBot="1" x14ac:dyDescent="0.3">
      <c r="B4945" s="28" t="str">
        <f t="shared" si="160"/>
        <v/>
      </c>
      <c r="C4945" s="167" t="str">
        <f>IF(D4945="","",VLOOKUP(D4945,'Műszaki adattábla'!F:G,2,0))</f>
        <v/>
      </c>
      <c r="D4945" s="168" t="str">
        <f>IF('Műszaki adattábla'!F4936="","",'Műszaki adattábla'!F4936)</f>
        <v/>
      </c>
      <c r="E4945" s="169" t="str">
        <f>IF(D4945="","",VLOOKUP(D4945,'Műszaki adattábla'!F:R,13,0))</f>
        <v/>
      </c>
      <c r="F4945" s="29" t="str">
        <f>IF(D4945="","",VLOOKUP(D4945,'Műszaki adattábla'!F:M,8,0))</f>
        <v/>
      </c>
      <c r="G4945" s="29" t="str">
        <f>IF(D4945="","",IF('Műszaki adattábla'!L4936="20-99",IF('Műszaki adattábla'!O4936="","Nem adott meg lekötött teljesítményt",VLOOKUP(D4945,'Műszaki adattábla'!F:O,10,0)),0))</f>
        <v/>
      </c>
      <c r="H4945" s="29" t="str">
        <f>IF(D4945="","",VLOOKUP(D4945,'Műszaki adattábla'!F:P,11,0))</f>
        <v/>
      </c>
      <c r="I4945" s="30"/>
      <c r="J4945" s="30"/>
      <c r="K4945" s="31" t="str">
        <f>IF(D4945="","",ROUND(((F4945*I4945*'Műszaki adattábla'!$C$7/'Műszaki adattábla'!$C$8)+(G4945*I4945)+(H4945*I4945))/12*'Műszaki adattábla'!T4936,0))</f>
        <v/>
      </c>
      <c r="L4945" s="32" t="str">
        <f t="shared" si="161"/>
        <v/>
      </c>
    </row>
    <row r="4946" spans="2:12" ht="14.4" thickBot="1" x14ac:dyDescent="0.3">
      <c r="B4946" s="28" t="str">
        <f t="shared" si="160"/>
        <v/>
      </c>
      <c r="C4946" s="167" t="str">
        <f>IF(D4946="","",VLOOKUP(D4946,'Műszaki adattábla'!F:G,2,0))</f>
        <v/>
      </c>
      <c r="D4946" s="168" t="str">
        <f>IF('Műszaki adattábla'!F4937="","",'Műszaki adattábla'!F4937)</f>
        <v/>
      </c>
      <c r="E4946" s="169" t="str">
        <f>IF(D4946="","",VLOOKUP(D4946,'Műszaki adattábla'!F:R,13,0))</f>
        <v/>
      </c>
      <c r="F4946" s="29" t="str">
        <f>IF(D4946="","",VLOOKUP(D4946,'Műszaki adattábla'!F:M,8,0))</f>
        <v/>
      </c>
      <c r="G4946" s="29" t="str">
        <f>IF(D4946="","",IF('Műszaki adattábla'!L4937="20-99",IF('Műszaki adattábla'!O4937="","Nem adott meg lekötött teljesítményt",VLOOKUP(D4946,'Műszaki adattábla'!F:O,10,0)),0))</f>
        <v/>
      </c>
      <c r="H4946" s="29" t="str">
        <f>IF(D4946="","",VLOOKUP(D4946,'Műszaki adattábla'!F:P,11,0))</f>
        <v/>
      </c>
      <c r="I4946" s="30"/>
      <c r="J4946" s="30"/>
      <c r="K4946" s="31" t="str">
        <f>IF(D4946="","",ROUND(((F4946*I4946*'Műszaki adattábla'!$C$7/'Műszaki adattábla'!$C$8)+(G4946*I4946)+(H4946*I4946))/12*'Műszaki adattábla'!T4937,0))</f>
        <v/>
      </c>
      <c r="L4946" s="32" t="str">
        <f t="shared" si="161"/>
        <v/>
      </c>
    </row>
    <row r="4947" spans="2:12" ht="14.4" thickBot="1" x14ac:dyDescent="0.3">
      <c r="B4947" s="28" t="str">
        <f t="shared" si="160"/>
        <v/>
      </c>
      <c r="C4947" s="167" t="str">
        <f>IF(D4947="","",VLOOKUP(D4947,'Műszaki adattábla'!F:G,2,0))</f>
        <v/>
      </c>
      <c r="D4947" s="168" t="str">
        <f>IF('Műszaki adattábla'!F4938="","",'Műszaki adattábla'!F4938)</f>
        <v/>
      </c>
      <c r="E4947" s="169" t="str">
        <f>IF(D4947="","",VLOOKUP(D4947,'Műszaki adattábla'!F:R,13,0))</f>
        <v/>
      </c>
      <c r="F4947" s="29" t="str">
        <f>IF(D4947="","",VLOOKUP(D4947,'Műszaki adattábla'!F:M,8,0))</f>
        <v/>
      </c>
      <c r="G4947" s="29" t="str">
        <f>IF(D4947="","",IF('Műszaki adattábla'!L4938="20-99",IF('Műszaki adattábla'!O4938="","Nem adott meg lekötött teljesítményt",VLOOKUP(D4947,'Műszaki adattábla'!F:O,10,0)),0))</f>
        <v/>
      </c>
      <c r="H4947" s="29" t="str">
        <f>IF(D4947="","",VLOOKUP(D4947,'Műszaki adattábla'!F:P,11,0))</f>
        <v/>
      </c>
      <c r="I4947" s="30"/>
      <c r="J4947" s="30"/>
      <c r="K4947" s="31" t="str">
        <f>IF(D4947="","",ROUND(((F4947*I4947*'Műszaki adattábla'!$C$7/'Műszaki adattábla'!$C$8)+(G4947*I4947)+(H4947*I4947))/12*'Műszaki adattábla'!T4938,0))</f>
        <v/>
      </c>
      <c r="L4947" s="32" t="str">
        <f t="shared" si="161"/>
        <v/>
      </c>
    </row>
    <row r="4948" spans="2:12" ht="14.4" thickBot="1" x14ac:dyDescent="0.3">
      <c r="B4948" s="28" t="str">
        <f t="shared" si="160"/>
        <v/>
      </c>
      <c r="C4948" s="167" t="str">
        <f>IF(D4948="","",VLOOKUP(D4948,'Műszaki adattábla'!F:G,2,0))</f>
        <v/>
      </c>
      <c r="D4948" s="168" t="str">
        <f>IF('Műszaki adattábla'!F4939="","",'Műszaki adattábla'!F4939)</f>
        <v/>
      </c>
      <c r="E4948" s="169" t="str">
        <f>IF(D4948="","",VLOOKUP(D4948,'Műszaki adattábla'!F:R,13,0))</f>
        <v/>
      </c>
      <c r="F4948" s="29" t="str">
        <f>IF(D4948="","",VLOOKUP(D4948,'Műszaki adattábla'!F:M,8,0))</f>
        <v/>
      </c>
      <c r="G4948" s="29" t="str">
        <f>IF(D4948="","",IF('Műszaki adattábla'!L4939="20-99",IF('Műszaki adattábla'!O4939="","Nem adott meg lekötött teljesítményt",VLOOKUP(D4948,'Műszaki adattábla'!F:O,10,0)),0))</f>
        <v/>
      </c>
      <c r="H4948" s="29" t="str">
        <f>IF(D4948="","",VLOOKUP(D4948,'Műszaki adattábla'!F:P,11,0))</f>
        <v/>
      </c>
      <c r="I4948" s="30"/>
      <c r="J4948" s="30"/>
      <c r="K4948" s="31" t="str">
        <f>IF(D4948="","",ROUND(((F4948*I4948*'Műszaki adattábla'!$C$7/'Műszaki adattábla'!$C$8)+(G4948*I4948)+(H4948*I4948))/12*'Műszaki adattábla'!T4939,0))</f>
        <v/>
      </c>
      <c r="L4948" s="32" t="str">
        <f t="shared" si="161"/>
        <v/>
      </c>
    </row>
    <row r="4949" spans="2:12" ht="14.4" thickBot="1" x14ac:dyDescent="0.3">
      <c r="B4949" s="28" t="str">
        <f t="shared" si="160"/>
        <v/>
      </c>
      <c r="C4949" s="167" t="str">
        <f>IF(D4949="","",VLOOKUP(D4949,'Műszaki adattábla'!F:G,2,0))</f>
        <v/>
      </c>
      <c r="D4949" s="168" t="str">
        <f>IF('Műszaki adattábla'!F4940="","",'Műszaki adattábla'!F4940)</f>
        <v/>
      </c>
      <c r="E4949" s="169" t="str">
        <f>IF(D4949="","",VLOOKUP(D4949,'Műszaki adattábla'!F:R,13,0))</f>
        <v/>
      </c>
      <c r="F4949" s="29" t="str">
        <f>IF(D4949="","",VLOOKUP(D4949,'Műszaki adattábla'!F:M,8,0))</f>
        <v/>
      </c>
      <c r="G4949" s="29" t="str">
        <f>IF(D4949="","",IF('Műszaki adattábla'!L4940="20-99",IF('Műszaki adattábla'!O4940="","Nem adott meg lekötött teljesítményt",VLOOKUP(D4949,'Műszaki adattábla'!F:O,10,0)),0))</f>
        <v/>
      </c>
      <c r="H4949" s="29" t="str">
        <f>IF(D4949="","",VLOOKUP(D4949,'Műszaki adattábla'!F:P,11,0))</f>
        <v/>
      </c>
      <c r="I4949" s="30"/>
      <c r="J4949" s="30"/>
      <c r="K4949" s="31" t="str">
        <f>IF(D4949="","",ROUND(((F4949*I4949*'Műszaki adattábla'!$C$7/'Műszaki adattábla'!$C$8)+(G4949*I4949)+(H4949*I4949))/12*'Műszaki adattábla'!T4940,0))</f>
        <v/>
      </c>
      <c r="L4949" s="32" t="str">
        <f t="shared" si="161"/>
        <v/>
      </c>
    </row>
    <row r="4950" spans="2:12" ht="14.4" thickBot="1" x14ac:dyDescent="0.3">
      <c r="B4950" s="28" t="str">
        <f t="shared" si="160"/>
        <v/>
      </c>
      <c r="C4950" s="167" t="str">
        <f>IF(D4950="","",VLOOKUP(D4950,'Műszaki adattábla'!F:G,2,0))</f>
        <v/>
      </c>
      <c r="D4950" s="168" t="str">
        <f>IF('Műszaki adattábla'!F4941="","",'Műszaki adattábla'!F4941)</f>
        <v/>
      </c>
      <c r="E4950" s="169" t="str">
        <f>IF(D4950="","",VLOOKUP(D4950,'Műszaki adattábla'!F:R,13,0))</f>
        <v/>
      </c>
      <c r="F4950" s="29" t="str">
        <f>IF(D4950="","",VLOOKUP(D4950,'Műszaki adattábla'!F:M,8,0))</f>
        <v/>
      </c>
      <c r="G4950" s="29" t="str">
        <f>IF(D4950="","",IF('Műszaki adattábla'!L4941="20-99",IF('Műszaki adattábla'!O4941="","Nem adott meg lekötött teljesítményt",VLOOKUP(D4950,'Műszaki adattábla'!F:O,10,0)),0))</f>
        <v/>
      </c>
      <c r="H4950" s="29" t="str">
        <f>IF(D4950="","",VLOOKUP(D4950,'Műszaki adattábla'!F:P,11,0))</f>
        <v/>
      </c>
      <c r="I4950" s="30"/>
      <c r="J4950" s="30"/>
      <c r="K4950" s="31" t="str">
        <f>IF(D4950="","",ROUND(((F4950*I4950*'Műszaki adattábla'!$C$7/'Műszaki adattábla'!$C$8)+(G4950*I4950)+(H4950*I4950))/12*'Műszaki adattábla'!T4941,0))</f>
        <v/>
      </c>
      <c r="L4950" s="32" t="str">
        <f t="shared" si="161"/>
        <v/>
      </c>
    </row>
    <row r="4951" spans="2:12" ht="14.4" thickBot="1" x14ac:dyDescent="0.3">
      <c r="B4951" s="28" t="str">
        <f t="shared" si="160"/>
        <v/>
      </c>
      <c r="C4951" s="167" t="str">
        <f>IF(D4951="","",VLOOKUP(D4951,'Műszaki adattábla'!F:G,2,0))</f>
        <v/>
      </c>
      <c r="D4951" s="168" t="str">
        <f>IF('Műszaki adattábla'!F4942="","",'Műszaki adattábla'!F4942)</f>
        <v/>
      </c>
      <c r="E4951" s="169" t="str">
        <f>IF(D4951="","",VLOOKUP(D4951,'Műszaki adattábla'!F:R,13,0))</f>
        <v/>
      </c>
      <c r="F4951" s="29" t="str">
        <f>IF(D4951="","",VLOOKUP(D4951,'Műszaki adattábla'!F:M,8,0))</f>
        <v/>
      </c>
      <c r="G4951" s="29" t="str">
        <f>IF(D4951="","",IF('Műszaki adattábla'!L4942="20-99",IF('Műszaki adattábla'!O4942="","Nem adott meg lekötött teljesítményt",VLOOKUP(D4951,'Műszaki adattábla'!F:O,10,0)),0))</f>
        <v/>
      </c>
      <c r="H4951" s="29" t="str">
        <f>IF(D4951="","",VLOOKUP(D4951,'Műszaki adattábla'!F:P,11,0))</f>
        <v/>
      </c>
      <c r="I4951" s="30"/>
      <c r="J4951" s="30"/>
      <c r="K4951" s="31" t="str">
        <f>IF(D4951="","",ROUND(((F4951*I4951*'Műszaki adattábla'!$C$7/'Műszaki adattábla'!$C$8)+(G4951*I4951)+(H4951*I4951))/12*'Műszaki adattábla'!T4942,0))</f>
        <v/>
      </c>
      <c r="L4951" s="32" t="str">
        <f t="shared" si="161"/>
        <v/>
      </c>
    </row>
    <row r="4952" spans="2:12" ht="14.4" thickBot="1" x14ac:dyDescent="0.3">
      <c r="B4952" s="28" t="str">
        <f t="shared" si="160"/>
        <v/>
      </c>
      <c r="C4952" s="167" t="str">
        <f>IF(D4952="","",VLOOKUP(D4952,'Műszaki adattábla'!F:G,2,0))</f>
        <v/>
      </c>
      <c r="D4952" s="168" t="str">
        <f>IF('Műszaki adattábla'!F4943="","",'Műszaki adattábla'!F4943)</f>
        <v/>
      </c>
      <c r="E4952" s="169" t="str">
        <f>IF(D4952="","",VLOOKUP(D4952,'Műszaki adattábla'!F:R,13,0))</f>
        <v/>
      </c>
      <c r="F4952" s="29" t="str">
        <f>IF(D4952="","",VLOOKUP(D4952,'Műszaki adattábla'!F:M,8,0))</f>
        <v/>
      </c>
      <c r="G4952" s="29" t="str">
        <f>IF(D4952="","",IF('Műszaki adattábla'!L4943="20-99",IF('Műszaki adattábla'!O4943="","Nem adott meg lekötött teljesítményt",VLOOKUP(D4952,'Műszaki adattábla'!F:O,10,0)),0))</f>
        <v/>
      </c>
      <c r="H4952" s="29" t="str">
        <f>IF(D4952="","",VLOOKUP(D4952,'Műszaki adattábla'!F:P,11,0))</f>
        <v/>
      </c>
      <c r="I4952" s="30"/>
      <c r="J4952" s="30"/>
      <c r="K4952" s="31" t="str">
        <f>IF(D4952="","",ROUND(((F4952*I4952*'Műszaki adattábla'!$C$7/'Műszaki adattábla'!$C$8)+(G4952*I4952)+(H4952*I4952))/12*'Műszaki adattábla'!T4943,0))</f>
        <v/>
      </c>
      <c r="L4952" s="32" t="str">
        <f t="shared" si="161"/>
        <v/>
      </c>
    </row>
    <row r="4953" spans="2:12" ht="14.4" thickBot="1" x14ac:dyDescent="0.3">
      <c r="B4953" s="28" t="str">
        <f t="shared" si="160"/>
        <v/>
      </c>
      <c r="C4953" s="167" t="str">
        <f>IF(D4953="","",VLOOKUP(D4953,'Műszaki adattábla'!F:G,2,0))</f>
        <v/>
      </c>
      <c r="D4953" s="168" t="str">
        <f>IF('Műszaki adattábla'!F4944="","",'Műszaki adattábla'!F4944)</f>
        <v/>
      </c>
      <c r="E4953" s="169" t="str">
        <f>IF(D4953="","",VLOOKUP(D4953,'Műszaki adattábla'!F:R,13,0))</f>
        <v/>
      </c>
      <c r="F4953" s="29" t="str">
        <f>IF(D4953="","",VLOOKUP(D4953,'Műszaki adattábla'!F:M,8,0))</f>
        <v/>
      </c>
      <c r="G4953" s="29" t="str">
        <f>IF(D4953="","",IF('Műszaki adattábla'!L4944="20-99",IF('Műszaki adattábla'!O4944="","Nem adott meg lekötött teljesítményt",VLOOKUP(D4953,'Műszaki adattábla'!F:O,10,0)),0))</f>
        <v/>
      </c>
      <c r="H4953" s="29" t="str">
        <f>IF(D4953="","",VLOOKUP(D4953,'Műszaki adattábla'!F:P,11,0))</f>
        <v/>
      </c>
      <c r="I4953" s="30"/>
      <c r="J4953" s="30"/>
      <c r="K4953" s="31" t="str">
        <f>IF(D4953="","",ROUND(((F4953*I4953*'Műszaki adattábla'!$C$7/'Műszaki adattábla'!$C$8)+(G4953*I4953)+(H4953*I4953))/12*'Műszaki adattábla'!T4944,0))</f>
        <v/>
      </c>
      <c r="L4953" s="32" t="str">
        <f t="shared" si="161"/>
        <v/>
      </c>
    </row>
    <row r="4954" spans="2:12" ht="14.4" thickBot="1" x14ac:dyDescent="0.3">
      <c r="B4954" s="28" t="str">
        <f t="shared" si="160"/>
        <v/>
      </c>
      <c r="C4954" s="167" t="str">
        <f>IF(D4954="","",VLOOKUP(D4954,'Műszaki adattábla'!F:G,2,0))</f>
        <v/>
      </c>
      <c r="D4954" s="168" t="str">
        <f>IF('Műszaki adattábla'!F4945="","",'Műszaki adattábla'!F4945)</f>
        <v/>
      </c>
      <c r="E4954" s="169" t="str">
        <f>IF(D4954="","",VLOOKUP(D4954,'Műszaki adattábla'!F:R,13,0))</f>
        <v/>
      </c>
      <c r="F4954" s="29" t="str">
        <f>IF(D4954="","",VLOOKUP(D4954,'Műszaki adattábla'!F:M,8,0))</f>
        <v/>
      </c>
      <c r="G4954" s="29" t="str">
        <f>IF(D4954="","",IF('Műszaki adattábla'!L4945="20-99",IF('Műszaki adattábla'!O4945="","Nem adott meg lekötött teljesítményt",VLOOKUP(D4954,'Műszaki adattábla'!F:O,10,0)),0))</f>
        <v/>
      </c>
      <c r="H4954" s="29" t="str">
        <f>IF(D4954="","",VLOOKUP(D4954,'Műszaki adattábla'!F:P,11,0))</f>
        <v/>
      </c>
      <c r="I4954" s="30"/>
      <c r="J4954" s="30"/>
      <c r="K4954" s="31" t="str">
        <f>IF(D4954="","",ROUND(((F4954*I4954*'Műszaki adattábla'!$C$7/'Műszaki adattábla'!$C$8)+(G4954*I4954)+(H4954*I4954))/12*'Műszaki adattábla'!T4945,0))</f>
        <v/>
      </c>
      <c r="L4954" s="32" t="str">
        <f t="shared" si="161"/>
        <v/>
      </c>
    </row>
    <row r="4955" spans="2:12" ht="14.4" thickBot="1" x14ac:dyDescent="0.3">
      <c r="B4955" s="28" t="str">
        <f t="shared" si="160"/>
        <v/>
      </c>
      <c r="C4955" s="167" t="str">
        <f>IF(D4955="","",VLOOKUP(D4955,'Műszaki adattábla'!F:G,2,0))</f>
        <v/>
      </c>
      <c r="D4955" s="168" t="str">
        <f>IF('Műszaki adattábla'!F4946="","",'Műszaki adattábla'!F4946)</f>
        <v/>
      </c>
      <c r="E4955" s="169" t="str">
        <f>IF(D4955="","",VLOOKUP(D4955,'Műszaki adattábla'!F:R,13,0))</f>
        <v/>
      </c>
      <c r="F4955" s="29" t="str">
        <f>IF(D4955="","",VLOOKUP(D4955,'Műszaki adattábla'!F:M,8,0))</f>
        <v/>
      </c>
      <c r="G4955" s="29" t="str">
        <f>IF(D4955="","",IF('Műszaki adattábla'!L4946="20-99",IF('Műszaki adattábla'!O4946="","Nem adott meg lekötött teljesítményt",VLOOKUP(D4955,'Műszaki adattábla'!F:O,10,0)),0))</f>
        <v/>
      </c>
      <c r="H4955" s="29" t="str">
        <f>IF(D4955="","",VLOOKUP(D4955,'Műszaki adattábla'!F:P,11,0))</f>
        <v/>
      </c>
      <c r="I4955" s="30"/>
      <c r="J4955" s="30"/>
      <c r="K4955" s="31" t="str">
        <f>IF(D4955="","",ROUND(((F4955*I4955*'Műszaki adattábla'!$C$7/'Műszaki adattábla'!$C$8)+(G4955*I4955)+(H4955*I4955))/12*'Műszaki adattábla'!T4946,0))</f>
        <v/>
      </c>
      <c r="L4955" s="32" t="str">
        <f t="shared" si="161"/>
        <v/>
      </c>
    </row>
    <row r="4956" spans="2:12" ht="14.4" thickBot="1" x14ac:dyDescent="0.3">
      <c r="B4956" s="28" t="str">
        <f t="shared" ref="B4956:B5000" si="162">IF(D4956="","",B4955+1)</f>
        <v/>
      </c>
      <c r="C4956" s="167" t="str">
        <f>IF(D4956="","",VLOOKUP(D4956,'Műszaki adattábla'!F:G,2,0))</f>
        <v/>
      </c>
      <c r="D4956" s="168" t="str">
        <f>IF('Műszaki adattábla'!F4947="","",'Műszaki adattábla'!F4947)</f>
        <v/>
      </c>
      <c r="E4956" s="169" t="str">
        <f>IF(D4956="","",VLOOKUP(D4956,'Műszaki adattábla'!F:R,13,0))</f>
        <v/>
      </c>
      <c r="F4956" s="29" t="str">
        <f>IF(D4956="","",VLOOKUP(D4956,'Műszaki adattábla'!F:M,8,0))</f>
        <v/>
      </c>
      <c r="G4956" s="29" t="str">
        <f>IF(D4956="","",IF('Műszaki adattábla'!L4947="20-99",IF('Műszaki adattábla'!O4947="","Nem adott meg lekötött teljesítményt",VLOOKUP(D4956,'Műszaki adattábla'!F:O,10,0)),0))</f>
        <v/>
      </c>
      <c r="H4956" s="29" t="str">
        <f>IF(D4956="","",VLOOKUP(D4956,'Műszaki adattábla'!F:P,11,0))</f>
        <v/>
      </c>
      <c r="I4956" s="30"/>
      <c r="J4956" s="30"/>
      <c r="K4956" s="31" t="str">
        <f>IF(D4956="","",ROUND(((F4956*I4956*'Műszaki adattábla'!$C$7/'Műszaki adattábla'!$C$8)+(G4956*I4956)+(H4956*I4956))/12*'Műszaki adattábla'!T4947,0))</f>
        <v/>
      </c>
      <c r="L4956" s="32" t="str">
        <f t="shared" ref="L4956:L5000" si="163">IF(D4956="","",ROUND((J4956/1000)*E4956,0))</f>
        <v/>
      </c>
    </row>
    <row r="4957" spans="2:12" ht="14.4" thickBot="1" x14ac:dyDescent="0.3">
      <c r="B4957" s="28" t="str">
        <f t="shared" si="162"/>
        <v/>
      </c>
      <c r="C4957" s="167" t="str">
        <f>IF(D4957="","",VLOOKUP(D4957,'Műszaki adattábla'!F:G,2,0))</f>
        <v/>
      </c>
      <c r="D4957" s="168" t="str">
        <f>IF('Műszaki adattábla'!F4948="","",'Műszaki adattábla'!F4948)</f>
        <v/>
      </c>
      <c r="E4957" s="169" t="str">
        <f>IF(D4957="","",VLOOKUP(D4957,'Műszaki adattábla'!F:R,13,0))</f>
        <v/>
      </c>
      <c r="F4957" s="29" t="str">
        <f>IF(D4957="","",VLOOKUP(D4957,'Műszaki adattábla'!F:M,8,0))</f>
        <v/>
      </c>
      <c r="G4957" s="29" t="str">
        <f>IF(D4957="","",IF('Műszaki adattábla'!L4948="20-99",IF('Műszaki adattábla'!O4948="","Nem adott meg lekötött teljesítményt",VLOOKUP(D4957,'Műszaki adattábla'!F:O,10,0)),0))</f>
        <v/>
      </c>
      <c r="H4957" s="29" t="str">
        <f>IF(D4957="","",VLOOKUP(D4957,'Műszaki adattábla'!F:P,11,0))</f>
        <v/>
      </c>
      <c r="I4957" s="30"/>
      <c r="J4957" s="30"/>
      <c r="K4957" s="31" t="str">
        <f>IF(D4957="","",ROUND(((F4957*I4957*'Műszaki adattábla'!$C$7/'Műszaki adattábla'!$C$8)+(G4957*I4957)+(H4957*I4957))/12*'Műszaki adattábla'!T4948,0))</f>
        <v/>
      </c>
      <c r="L4957" s="32" t="str">
        <f t="shared" si="163"/>
        <v/>
      </c>
    </row>
    <row r="4958" spans="2:12" ht="14.4" thickBot="1" x14ac:dyDescent="0.3">
      <c r="B4958" s="28" t="str">
        <f t="shared" si="162"/>
        <v/>
      </c>
      <c r="C4958" s="167" t="str">
        <f>IF(D4958="","",VLOOKUP(D4958,'Műszaki adattábla'!F:G,2,0))</f>
        <v/>
      </c>
      <c r="D4958" s="168" t="str">
        <f>IF('Műszaki adattábla'!F4949="","",'Műszaki adattábla'!F4949)</f>
        <v/>
      </c>
      <c r="E4958" s="169" t="str">
        <f>IF(D4958="","",VLOOKUP(D4958,'Műszaki adattábla'!F:R,13,0))</f>
        <v/>
      </c>
      <c r="F4958" s="29" t="str">
        <f>IF(D4958="","",VLOOKUP(D4958,'Műszaki adattábla'!F:M,8,0))</f>
        <v/>
      </c>
      <c r="G4958" s="29" t="str">
        <f>IF(D4958="","",IF('Műszaki adattábla'!L4949="20-99",IF('Műszaki adattábla'!O4949="","Nem adott meg lekötött teljesítményt",VLOOKUP(D4958,'Műszaki adattábla'!F:O,10,0)),0))</f>
        <v/>
      </c>
      <c r="H4958" s="29" t="str">
        <f>IF(D4958="","",VLOOKUP(D4958,'Műszaki adattábla'!F:P,11,0))</f>
        <v/>
      </c>
      <c r="I4958" s="30"/>
      <c r="J4958" s="30"/>
      <c r="K4958" s="31" t="str">
        <f>IF(D4958="","",ROUND(((F4958*I4958*'Műszaki adattábla'!$C$7/'Műszaki adattábla'!$C$8)+(G4958*I4958)+(H4958*I4958))/12*'Műszaki adattábla'!T4949,0))</f>
        <v/>
      </c>
      <c r="L4958" s="32" t="str">
        <f t="shared" si="163"/>
        <v/>
      </c>
    </row>
    <row r="4959" spans="2:12" ht="14.4" thickBot="1" x14ac:dyDescent="0.3">
      <c r="B4959" s="28" t="str">
        <f t="shared" si="162"/>
        <v/>
      </c>
      <c r="C4959" s="167" t="str">
        <f>IF(D4959="","",VLOOKUP(D4959,'Műszaki adattábla'!F:G,2,0))</f>
        <v/>
      </c>
      <c r="D4959" s="168" t="str">
        <f>IF('Műszaki adattábla'!F4950="","",'Műszaki adattábla'!F4950)</f>
        <v/>
      </c>
      <c r="E4959" s="169" t="str">
        <f>IF(D4959="","",VLOOKUP(D4959,'Műszaki adattábla'!F:R,13,0))</f>
        <v/>
      </c>
      <c r="F4959" s="29" t="str">
        <f>IF(D4959="","",VLOOKUP(D4959,'Műszaki adattábla'!F:M,8,0))</f>
        <v/>
      </c>
      <c r="G4959" s="29" t="str">
        <f>IF(D4959="","",IF('Műszaki adattábla'!L4950="20-99",IF('Műszaki adattábla'!O4950="","Nem adott meg lekötött teljesítményt",VLOOKUP(D4959,'Műszaki adattábla'!F:O,10,0)),0))</f>
        <v/>
      </c>
      <c r="H4959" s="29" t="str">
        <f>IF(D4959="","",VLOOKUP(D4959,'Műszaki adattábla'!F:P,11,0))</f>
        <v/>
      </c>
      <c r="I4959" s="30"/>
      <c r="J4959" s="30"/>
      <c r="K4959" s="31" t="str">
        <f>IF(D4959="","",ROUND(((F4959*I4959*'Műszaki adattábla'!$C$7/'Műszaki adattábla'!$C$8)+(G4959*I4959)+(H4959*I4959))/12*'Műszaki adattábla'!T4950,0))</f>
        <v/>
      </c>
      <c r="L4959" s="32" t="str">
        <f t="shared" si="163"/>
        <v/>
      </c>
    </row>
    <row r="4960" spans="2:12" ht="14.4" thickBot="1" x14ac:dyDescent="0.3">
      <c r="B4960" s="28" t="str">
        <f t="shared" si="162"/>
        <v/>
      </c>
      <c r="C4960" s="167" t="str">
        <f>IF(D4960="","",VLOOKUP(D4960,'Műszaki adattábla'!F:G,2,0))</f>
        <v/>
      </c>
      <c r="D4960" s="168" t="str">
        <f>IF('Műszaki adattábla'!F4951="","",'Műszaki adattábla'!F4951)</f>
        <v/>
      </c>
      <c r="E4960" s="169" t="str">
        <f>IF(D4960="","",VLOOKUP(D4960,'Műszaki adattábla'!F:R,13,0))</f>
        <v/>
      </c>
      <c r="F4960" s="29" t="str">
        <f>IF(D4960="","",VLOOKUP(D4960,'Műszaki adattábla'!F:M,8,0))</f>
        <v/>
      </c>
      <c r="G4960" s="29" t="str">
        <f>IF(D4960="","",IF('Műszaki adattábla'!L4951="20-99",IF('Műszaki adattábla'!O4951="","Nem adott meg lekötött teljesítményt",VLOOKUP(D4960,'Műszaki adattábla'!F:O,10,0)),0))</f>
        <v/>
      </c>
      <c r="H4960" s="29" t="str">
        <f>IF(D4960="","",VLOOKUP(D4960,'Műszaki adattábla'!F:P,11,0))</f>
        <v/>
      </c>
      <c r="I4960" s="30"/>
      <c r="J4960" s="30"/>
      <c r="K4960" s="31" t="str">
        <f>IF(D4960="","",ROUND(((F4960*I4960*'Műszaki adattábla'!$C$7/'Műszaki adattábla'!$C$8)+(G4960*I4960)+(H4960*I4960))/12*'Műszaki adattábla'!T4951,0))</f>
        <v/>
      </c>
      <c r="L4960" s="32" t="str">
        <f t="shared" si="163"/>
        <v/>
      </c>
    </row>
    <row r="4961" spans="2:12" ht="14.4" thickBot="1" x14ac:dyDescent="0.3">
      <c r="B4961" s="28" t="str">
        <f t="shared" si="162"/>
        <v/>
      </c>
      <c r="C4961" s="167" t="str">
        <f>IF(D4961="","",VLOOKUP(D4961,'Műszaki adattábla'!F:G,2,0))</f>
        <v/>
      </c>
      <c r="D4961" s="168" t="str">
        <f>IF('Műszaki adattábla'!F4952="","",'Műszaki adattábla'!F4952)</f>
        <v/>
      </c>
      <c r="E4961" s="169" t="str">
        <f>IF(D4961="","",VLOOKUP(D4961,'Műszaki adattábla'!F:R,13,0))</f>
        <v/>
      </c>
      <c r="F4961" s="29" t="str">
        <f>IF(D4961="","",VLOOKUP(D4961,'Műszaki adattábla'!F:M,8,0))</f>
        <v/>
      </c>
      <c r="G4961" s="29" t="str">
        <f>IF(D4961="","",IF('Műszaki adattábla'!L4952="20-99",IF('Műszaki adattábla'!O4952="","Nem adott meg lekötött teljesítményt",VLOOKUP(D4961,'Műszaki adattábla'!F:O,10,0)),0))</f>
        <v/>
      </c>
      <c r="H4961" s="29" t="str">
        <f>IF(D4961="","",VLOOKUP(D4961,'Műszaki adattábla'!F:P,11,0))</f>
        <v/>
      </c>
      <c r="I4961" s="30"/>
      <c r="J4961" s="30"/>
      <c r="K4961" s="31" t="str">
        <f>IF(D4961="","",ROUND(((F4961*I4961*'Műszaki adattábla'!$C$7/'Műszaki adattábla'!$C$8)+(G4961*I4961)+(H4961*I4961))/12*'Műszaki adattábla'!T4952,0))</f>
        <v/>
      </c>
      <c r="L4961" s="32" t="str">
        <f t="shared" si="163"/>
        <v/>
      </c>
    </row>
    <row r="4962" spans="2:12" ht="14.4" thickBot="1" x14ac:dyDescent="0.3">
      <c r="B4962" s="28" t="str">
        <f t="shared" si="162"/>
        <v/>
      </c>
      <c r="C4962" s="167" t="str">
        <f>IF(D4962="","",VLOOKUP(D4962,'Műszaki adattábla'!F:G,2,0))</f>
        <v/>
      </c>
      <c r="D4962" s="168" t="str">
        <f>IF('Műszaki adattábla'!F4953="","",'Műszaki adattábla'!F4953)</f>
        <v/>
      </c>
      <c r="E4962" s="169" t="str">
        <f>IF(D4962="","",VLOOKUP(D4962,'Műszaki adattábla'!F:R,13,0))</f>
        <v/>
      </c>
      <c r="F4962" s="29" t="str">
        <f>IF(D4962="","",VLOOKUP(D4962,'Műszaki adattábla'!F:M,8,0))</f>
        <v/>
      </c>
      <c r="G4962" s="29" t="str">
        <f>IF(D4962="","",IF('Műszaki adattábla'!L4953="20-99",IF('Műszaki adattábla'!O4953="","Nem adott meg lekötött teljesítményt",VLOOKUP(D4962,'Műszaki adattábla'!F:O,10,0)),0))</f>
        <v/>
      </c>
      <c r="H4962" s="29" t="str">
        <f>IF(D4962="","",VLOOKUP(D4962,'Műszaki adattábla'!F:P,11,0))</f>
        <v/>
      </c>
      <c r="I4962" s="30"/>
      <c r="J4962" s="30"/>
      <c r="K4962" s="31" t="str">
        <f>IF(D4962="","",ROUND(((F4962*I4962*'Műszaki adattábla'!$C$7/'Műszaki adattábla'!$C$8)+(G4962*I4962)+(H4962*I4962))/12*'Műszaki adattábla'!T4953,0))</f>
        <v/>
      </c>
      <c r="L4962" s="32" t="str">
        <f t="shared" si="163"/>
        <v/>
      </c>
    </row>
    <row r="4963" spans="2:12" ht="14.4" thickBot="1" x14ac:dyDescent="0.3">
      <c r="B4963" s="28" t="str">
        <f t="shared" si="162"/>
        <v/>
      </c>
      <c r="C4963" s="167" t="str">
        <f>IF(D4963="","",VLOOKUP(D4963,'Műszaki adattábla'!F:G,2,0))</f>
        <v/>
      </c>
      <c r="D4963" s="168" t="str">
        <f>IF('Műszaki adattábla'!F4954="","",'Műszaki adattábla'!F4954)</f>
        <v/>
      </c>
      <c r="E4963" s="169" t="str">
        <f>IF(D4963="","",VLOOKUP(D4963,'Műszaki adattábla'!F:R,13,0))</f>
        <v/>
      </c>
      <c r="F4963" s="29" t="str">
        <f>IF(D4963="","",VLOOKUP(D4963,'Műszaki adattábla'!F:M,8,0))</f>
        <v/>
      </c>
      <c r="G4963" s="29" t="str">
        <f>IF(D4963="","",IF('Műszaki adattábla'!L4954="20-99",IF('Műszaki adattábla'!O4954="","Nem adott meg lekötött teljesítményt",VLOOKUP(D4963,'Műszaki adattábla'!F:O,10,0)),0))</f>
        <v/>
      </c>
      <c r="H4963" s="29" t="str">
        <f>IF(D4963="","",VLOOKUP(D4963,'Műszaki adattábla'!F:P,11,0))</f>
        <v/>
      </c>
      <c r="I4963" s="30"/>
      <c r="J4963" s="30"/>
      <c r="K4963" s="31" t="str">
        <f>IF(D4963="","",ROUND(((F4963*I4963*'Műszaki adattábla'!$C$7/'Műszaki adattábla'!$C$8)+(G4963*I4963)+(H4963*I4963))/12*'Műszaki adattábla'!T4954,0))</f>
        <v/>
      </c>
      <c r="L4963" s="32" t="str">
        <f t="shared" si="163"/>
        <v/>
      </c>
    </row>
    <row r="4964" spans="2:12" ht="14.4" thickBot="1" x14ac:dyDescent="0.3">
      <c r="B4964" s="28" t="str">
        <f t="shared" si="162"/>
        <v/>
      </c>
      <c r="C4964" s="167" t="str">
        <f>IF(D4964="","",VLOOKUP(D4964,'Műszaki adattábla'!F:G,2,0))</f>
        <v/>
      </c>
      <c r="D4964" s="168" t="str">
        <f>IF('Műszaki adattábla'!F4955="","",'Műszaki adattábla'!F4955)</f>
        <v/>
      </c>
      <c r="E4964" s="169" t="str">
        <f>IF(D4964="","",VLOOKUP(D4964,'Műszaki adattábla'!F:R,13,0))</f>
        <v/>
      </c>
      <c r="F4964" s="29" t="str">
        <f>IF(D4964="","",VLOOKUP(D4964,'Műszaki adattábla'!F:M,8,0))</f>
        <v/>
      </c>
      <c r="G4964" s="29" t="str">
        <f>IF(D4964="","",IF('Műszaki adattábla'!L4955="20-99",IF('Műszaki adattábla'!O4955="","Nem adott meg lekötött teljesítményt",VLOOKUP(D4964,'Műszaki adattábla'!F:O,10,0)),0))</f>
        <v/>
      </c>
      <c r="H4964" s="29" t="str">
        <f>IF(D4964="","",VLOOKUP(D4964,'Műszaki adattábla'!F:P,11,0))</f>
        <v/>
      </c>
      <c r="I4964" s="30"/>
      <c r="J4964" s="30"/>
      <c r="K4964" s="31" t="str">
        <f>IF(D4964="","",ROUND(((F4964*I4964*'Műszaki adattábla'!$C$7/'Műszaki adattábla'!$C$8)+(G4964*I4964)+(H4964*I4964))/12*'Műszaki adattábla'!T4955,0))</f>
        <v/>
      </c>
      <c r="L4964" s="32" t="str">
        <f t="shared" si="163"/>
        <v/>
      </c>
    </row>
    <row r="4965" spans="2:12" ht="14.4" thickBot="1" x14ac:dyDescent="0.3">
      <c r="B4965" s="28" t="str">
        <f t="shared" si="162"/>
        <v/>
      </c>
      <c r="C4965" s="167" t="str">
        <f>IF(D4965="","",VLOOKUP(D4965,'Műszaki adattábla'!F:G,2,0))</f>
        <v/>
      </c>
      <c r="D4965" s="168" t="str">
        <f>IF('Műszaki adattábla'!F4956="","",'Műszaki adattábla'!F4956)</f>
        <v/>
      </c>
      <c r="E4965" s="169" t="str">
        <f>IF(D4965="","",VLOOKUP(D4965,'Műszaki adattábla'!F:R,13,0))</f>
        <v/>
      </c>
      <c r="F4965" s="29" t="str">
        <f>IF(D4965="","",VLOOKUP(D4965,'Műszaki adattábla'!F:M,8,0))</f>
        <v/>
      </c>
      <c r="G4965" s="29" t="str">
        <f>IF(D4965="","",IF('Műszaki adattábla'!L4956="20-99",IF('Műszaki adattábla'!O4956="","Nem adott meg lekötött teljesítményt",VLOOKUP(D4965,'Műszaki adattábla'!F:O,10,0)),0))</f>
        <v/>
      </c>
      <c r="H4965" s="29" t="str">
        <f>IF(D4965="","",VLOOKUP(D4965,'Műszaki adattábla'!F:P,11,0))</f>
        <v/>
      </c>
      <c r="I4965" s="30"/>
      <c r="J4965" s="30"/>
      <c r="K4965" s="31" t="str">
        <f>IF(D4965="","",ROUND(((F4965*I4965*'Műszaki adattábla'!$C$7/'Műszaki adattábla'!$C$8)+(G4965*I4965)+(H4965*I4965))/12*'Műszaki adattábla'!T4956,0))</f>
        <v/>
      </c>
      <c r="L4965" s="32" t="str">
        <f t="shared" si="163"/>
        <v/>
      </c>
    </row>
    <row r="4966" spans="2:12" ht="14.4" thickBot="1" x14ac:dyDescent="0.3">
      <c r="B4966" s="28" t="str">
        <f t="shared" si="162"/>
        <v/>
      </c>
      <c r="C4966" s="167" t="str">
        <f>IF(D4966="","",VLOOKUP(D4966,'Műszaki adattábla'!F:G,2,0))</f>
        <v/>
      </c>
      <c r="D4966" s="168" t="str">
        <f>IF('Műszaki adattábla'!F4957="","",'Műszaki adattábla'!F4957)</f>
        <v/>
      </c>
      <c r="E4966" s="169" t="str">
        <f>IF(D4966="","",VLOOKUP(D4966,'Műszaki adattábla'!F:R,13,0))</f>
        <v/>
      </c>
      <c r="F4966" s="29" t="str">
        <f>IF(D4966="","",VLOOKUP(D4966,'Műszaki adattábla'!F:M,8,0))</f>
        <v/>
      </c>
      <c r="G4966" s="29" t="str">
        <f>IF(D4966="","",IF('Műszaki adattábla'!L4957="20-99",IF('Műszaki adattábla'!O4957="","Nem adott meg lekötött teljesítményt",VLOOKUP(D4966,'Műszaki adattábla'!F:O,10,0)),0))</f>
        <v/>
      </c>
      <c r="H4966" s="29" t="str">
        <f>IF(D4966="","",VLOOKUP(D4966,'Műszaki adattábla'!F:P,11,0))</f>
        <v/>
      </c>
      <c r="I4966" s="30"/>
      <c r="J4966" s="30"/>
      <c r="K4966" s="31" t="str">
        <f>IF(D4966="","",ROUND(((F4966*I4966*'Műszaki adattábla'!$C$7/'Műszaki adattábla'!$C$8)+(G4966*I4966)+(H4966*I4966))/12*'Műszaki adattábla'!T4957,0))</f>
        <v/>
      </c>
      <c r="L4966" s="32" t="str">
        <f t="shared" si="163"/>
        <v/>
      </c>
    </row>
    <row r="4967" spans="2:12" ht="14.4" thickBot="1" x14ac:dyDescent="0.3">
      <c r="B4967" s="28" t="str">
        <f t="shared" si="162"/>
        <v/>
      </c>
      <c r="C4967" s="167" t="str">
        <f>IF(D4967="","",VLOOKUP(D4967,'Műszaki adattábla'!F:G,2,0))</f>
        <v/>
      </c>
      <c r="D4967" s="168" t="str">
        <f>IF('Műszaki adattábla'!F4958="","",'Műszaki adattábla'!F4958)</f>
        <v/>
      </c>
      <c r="E4967" s="169" t="str">
        <f>IF(D4967="","",VLOOKUP(D4967,'Műszaki adattábla'!F:R,13,0))</f>
        <v/>
      </c>
      <c r="F4967" s="29" t="str">
        <f>IF(D4967="","",VLOOKUP(D4967,'Műszaki adattábla'!F:M,8,0))</f>
        <v/>
      </c>
      <c r="G4967" s="29" t="str">
        <f>IF(D4967="","",IF('Műszaki adattábla'!L4958="20-99",IF('Műszaki adattábla'!O4958="","Nem adott meg lekötött teljesítményt",VLOOKUP(D4967,'Műszaki adattábla'!F:O,10,0)),0))</f>
        <v/>
      </c>
      <c r="H4967" s="29" t="str">
        <f>IF(D4967="","",VLOOKUP(D4967,'Műszaki adattábla'!F:P,11,0))</f>
        <v/>
      </c>
      <c r="I4967" s="30"/>
      <c r="J4967" s="30"/>
      <c r="K4967" s="31" t="str">
        <f>IF(D4967="","",ROUND(((F4967*I4967*'Műszaki adattábla'!$C$7/'Műszaki adattábla'!$C$8)+(G4967*I4967)+(H4967*I4967))/12*'Műszaki adattábla'!T4958,0))</f>
        <v/>
      </c>
      <c r="L4967" s="32" t="str">
        <f t="shared" si="163"/>
        <v/>
      </c>
    </row>
    <row r="4968" spans="2:12" ht="14.4" thickBot="1" x14ac:dyDescent="0.3">
      <c r="B4968" s="28" t="str">
        <f t="shared" si="162"/>
        <v/>
      </c>
      <c r="C4968" s="167" t="str">
        <f>IF(D4968="","",VLOOKUP(D4968,'Műszaki adattábla'!F:G,2,0))</f>
        <v/>
      </c>
      <c r="D4968" s="168" t="str">
        <f>IF('Műszaki adattábla'!F4959="","",'Műszaki adattábla'!F4959)</f>
        <v/>
      </c>
      <c r="E4968" s="169" t="str">
        <f>IF(D4968="","",VLOOKUP(D4968,'Műszaki adattábla'!F:R,13,0))</f>
        <v/>
      </c>
      <c r="F4968" s="29" t="str">
        <f>IF(D4968="","",VLOOKUP(D4968,'Műszaki adattábla'!F:M,8,0))</f>
        <v/>
      </c>
      <c r="G4968" s="29" t="str">
        <f>IF(D4968="","",IF('Műszaki adattábla'!L4959="20-99",IF('Műszaki adattábla'!O4959="","Nem adott meg lekötött teljesítményt",VLOOKUP(D4968,'Műszaki adattábla'!F:O,10,0)),0))</f>
        <v/>
      </c>
      <c r="H4968" s="29" t="str">
        <f>IF(D4968="","",VLOOKUP(D4968,'Műszaki adattábla'!F:P,11,0))</f>
        <v/>
      </c>
      <c r="I4968" s="30"/>
      <c r="J4968" s="30"/>
      <c r="K4968" s="31" t="str">
        <f>IF(D4968="","",ROUND(((F4968*I4968*'Műszaki adattábla'!$C$7/'Műszaki adattábla'!$C$8)+(G4968*I4968)+(H4968*I4968))/12*'Műszaki adattábla'!T4959,0))</f>
        <v/>
      </c>
      <c r="L4968" s="32" t="str">
        <f t="shared" si="163"/>
        <v/>
      </c>
    </row>
    <row r="4969" spans="2:12" ht="14.4" thickBot="1" x14ac:dyDescent="0.3">
      <c r="B4969" s="28" t="str">
        <f t="shared" si="162"/>
        <v/>
      </c>
      <c r="C4969" s="167" t="str">
        <f>IF(D4969="","",VLOOKUP(D4969,'Műszaki adattábla'!F:G,2,0))</f>
        <v/>
      </c>
      <c r="D4969" s="168" t="str">
        <f>IF('Műszaki adattábla'!F4960="","",'Műszaki adattábla'!F4960)</f>
        <v/>
      </c>
      <c r="E4969" s="169" t="str">
        <f>IF(D4969="","",VLOOKUP(D4969,'Műszaki adattábla'!F:R,13,0))</f>
        <v/>
      </c>
      <c r="F4969" s="29" t="str">
        <f>IF(D4969="","",VLOOKUP(D4969,'Műszaki adattábla'!F:M,8,0))</f>
        <v/>
      </c>
      <c r="G4969" s="29" t="str">
        <f>IF(D4969="","",IF('Műszaki adattábla'!L4960="20-99",IF('Műszaki adattábla'!O4960="","Nem adott meg lekötött teljesítményt",VLOOKUP(D4969,'Műszaki adattábla'!F:O,10,0)),0))</f>
        <v/>
      </c>
      <c r="H4969" s="29" t="str">
        <f>IF(D4969="","",VLOOKUP(D4969,'Műszaki adattábla'!F:P,11,0))</f>
        <v/>
      </c>
      <c r="I4969" s="30"/>
      <c r="J4969" s="30"/>
      <c r="K4969" s="31" t="str">
        <f>IF(D4969="","",ROUND(((F4969*I4969*'Műszaki adattábla'!$C$7/'Műszaki adattábla'!$C$8)+(G4969*I4969)+(H4969*I4969))/12*'Műszaki adattábla'!T4960,0))</f>
        <v/>
      </c>
      <c r="L4969" s="32" t="str">
        <f t="shared" si="163"/>
        <v/>
      </c>
    </row>
    <row r="4970" spans="2:12" ht="14.4" thickBot="1" x14ac:dyDescent="0.3">
      <c r="B4970" s="28" t="str">
        <f t="shared" si="162"/>
        <v/>
      </c>
      <c r="C4970" s="167" t="str">
        <f>IF(D4970="","",VLOOKUP(D4970,'Műszaki adattábla'!F:G,2,0))</f>
        <v/>
      </c>
      <c r="D4970" s="168" t="str">
        <f>IF('Műszaki adattábla'!F4961="","",'Műszaki adattábla'!F4961)</f>
        <v/>
      </c>
      <c r="E4970" s="169" t="str">
        <f>IF(D4970="","",VLOOKUP(D4970,'Műszaki adattábla'!F:R,13,0))</f>
        <v/>
      </c>
      <c r="F4970" s="29" t="str">
        <f>IF(D4970="","",VLOOKUP(D4970,'Műszaki adattábla'!F:M,8,0))</f>
        <v/>
      </c>
      <c r="G4970" s="29" t="str">
        <f>IF(D4970="","",IF('Műszaki adattábla'!L4961="20-99",IF('Műszaki adattábla'!O4961="","Nem adott meg lekötött teljesítményt",VLOOKUP(D4970,'Műszaki adattábla'!F:O,10,0)),0))</f>
        <v/>
      </c>
      <c r="H4970" s="29" t="str">
        <f>IF(D4970="","",VLOOKUP(D4970,'Műszaki adattábla'!F:P,11,0))</f>
        <v/>
      </c>
      <c r="I4970" s="30"/>
      <c r="J4970" s="30"/>
      <c r="K4970" s="31" t="str">
        <f>IF(D4970="","",ROUND(((F4970*I4970*'Műszaki adattábla'!$C$7/'Műszaki adattábla'!$C$8)+(G4970*I4970)+(H4970*I4970))/12*'Műszaki adattábla'!T4961,0))</f>
        <v/>
      </c>
      <c r="L4970" s="32" t="str">
        <f t="shared" si="163"/>
        <v/>
      </c>
    </row>
    <row r="4971" spans="2:12" ht="14.4" thickBot="1" x14ac:dyDescent="0.3">
      <c r="B4971" s="28" t="str">
        <f t="shared" si="162"/>
        <v/>
      </c>
      <c r="C4971" s="167" t="str">
        <f>IF(D4971="","",VLOOKUP(D4971,'Műszaki adattábla'!F:G,2,0))</f>
        <v/>
      </c>
      <c r="D4971" s="168" t="str">
        <f>IF('Műszaki adattábla'!F4962="","",'Műszaki adattábla'!F4962)</f>
        <v/>
      </c>
      <c r="E4971" s="169" t="str">
        <f>IF(D4971="","",VLOOKUP(D4971,'Műszaki adattábla'!F:R,13,0))</f>
        <v/>
      </c>
      <c r="F4971" s="29" t="str">
        <f>IF(D4971="","",VLOOKUP(D4971,'Műszaki adattábla'!F:M,8,0))</f>
        <v/>
      </c>
      <c r="G4971" s="29" t="str">
        <f>IF(D4971="","",IF('Műszaki adattábla'!L4962="20-99",IF('Műszaki adattábla'!O4962="","Nem adott meg lekötött teljesítményt",VLOOKUP(D4971,'Műszaki adattábla'!F:O,10,0)),0))</f>
        <v/>
      </c>
      <c r="H4971" s="29" t="str">
        <f>IF(D4971="","",VLOOKUP(D4971,'Műszaki adattábla'!F:P,11,0))</f>
        <v/>
      </c>
      <c r="I4971" s="30"/>
      <c r="J4971" s="30"/>
      <c r="K4971" s="31" t="str">
        <f>IF(D4971="","",ROUND(((F4971*I4971*'Műszaki adattábla'!$C$7/'Műszaki adattábla'!$C$8)+(G4971*I4971)+(H4971*I4971))/12*'Műszaki adattábla'!T4962,0))</f>
        <v/>
      </c>
      <c r="L4971" s="32" t="str">
        <f t="shared" si="163"/>
        <v/>
      </c>
    </row>
    <row r="4972" spans="2:12" ht="14.4" thickBot="1" x14ac:dyDescent="0.3">
      <c r="B4972" s="28" t="str">
        <f t="shared" si="162"/>
        <v/>
      </c>
      <c r="C4972" s="167" t="str">
        <f>IF(D4972="","",VLOOKUP(D4972,'Műszaki adattábla'!F:G,2,0))</f>
        <v/>
      </c>
      <c r="D4972" s="168" t="str">
        <f>IF('Műszaki adattábla'!F4963="","",'Műszaki adattábla'!F4963)</f>
        <v/>
      </c>
      <c r="E4972" s="169" t="str">
        <f>IF(D4972="","",VLOOKUP(D4972,'Műszaki adattábla'!F:R,13,0))</f>
        <v/>
      </c>
      <c r="F4972" s="29" t="str">
        <f>IF(D4972="","",VLOOKUP(D4972,'Műszaki adattábla'!F:M,8,0))</f>
        <v/>
      </c>
      <c r="G4972" s="29" t="str">
        <f>IF(D4972="","",IF('Műszaki adattábla'!L4963="20-99",IF('Műszaki adattábla'!O4963="","Nem adott meg lekötött teljesítményt",VLOOKUP(D4972,'Műszaki adattábla'!F:O,10,0)),0))</f>
        <v/>
      </c>
      <c r="H4972" s="29" t="str">
        <f>IF(D4972="","",VLOOKUP(D4972,'Műszaki adattábla'!F:P,11,0))</f>
        <v/>
      </c>
      <c r="I4972" s="30"/>
      <c r="J4972" s="30"/>
      <c r="K4972" s="31" t="str">
        <f>IF(D4972="","",ROUND(((F4972*I4972*'Műszaki adattábla'!$C$7/'Műszaki adattábla'!$C$8)+(G4972*I4972)+(H4972*I4972))/12*'Műszaki adattábla'!T4963,0))</f>
        <v/>
      </c>
      <c r="L4972" s="32" t="str">
        <f t="shared" si="163"/>
        <v/>
      </c>
    </row>
    <row r="4973" spans="2:12" ht="14.4" thickBot="1" x14ac:dyDescent="0.3">
      <c r="B4973" s="28" t="str">
        <f t="shared" si="162"/>
        <v/>
      </c>
      <c r="C4973" s="167" t="str">
        <f>IF(D4973="","",VLOOKUP(D4973,'Műszaki adattábla'!F:G,2,0))</f>
        <v/>
      </c>
      <c r="D4973" s="168" t="str">
        <f>IF('Műszaki adattábla'!F4964="","",'Műszaki adattábla'!F4964)</f>
        <v/>
      </c>
      <c r="E4973" s="169" t="str">
        <f>IF(D4973="","",VLOOKUP(D4973,'Műszaki adattábla'!F:R,13,0))</f>
        <v/>
      </c>
      <c r="F4973" s="29" t="str">
        <f>IF(D4973="","",VLOOKUP(D4973,'Műszaki adattábla'!F:M,8,0))</f>
        <v/>
      </c>
      <c r="G4973" s="29" t="str">
        <f>IF(D4973="","",IF('Műszaki adattábla'!L4964="20-99",IF('Műszaki adattábla'!O4964="","Nem adott meg lekötött teljesítményt",VLOOKUP(D4973,'Műszaki adattábla'!F:O,10,0)),0))</f>
        <v/>
      </c>
      <c r="H4973" s="29" t="str">
        <f>IF(D4973="","",VLOOKUP(D4973,'Műszaki adattábla'!F:P,11,0))</f>
        <v/>
      </c>
      <c r="I4973" s="30"/>
      <c r="J4973" s="30"/>
      <c r="K4973" s="31" t="str">
        <f>IF(D4973="","",ROUND(((F4973*I4973*'Műszaki adattábla'!$C$7/'Műszaki adattábla'!$C$8)+(G4973*I4973)+(H4973*I4973))/12*'Műszaki adattábla'!T4964,0))</f>
        <v/>
      </c>
      <c r="L4973" s="32" t="str">
        <f t="shared" si="163"/>
        <v/>
      </c>
    </row>
    <row r="4974" spans="2:12" ht="14.4" thickBot="1" x14ac:dyDescent="0.3">
      <c r="B4974" s="28" t="str">
        <f t="shared" si="162"/>
        <v/>
      </c>
      <c r="C4974" s="167" t="str">
        <f>IF(D4974="","",VLOOKUP(D4974,'Műszaki adattábla'!F:G,2,0))</f>
        <v/>
      </c>
      <c r="D4974" s="168" t="str">
        <f>IF('Műszaki adattábla'!F4965="","",'Műszaki adattábla'!F4965)</f>
        <v/>
      </c>
      <c r="E4974" s="169" t="str">
        <f>IF(D4974="","",VLOOKUP(D4974,'Műszaki adattábla'!F:R,13,0))</f>
        <v/>
      </c>
      <c r="F4974" s="29" t="str">
        <f>IF(D4974="","",VLOOKUP(D4974,'Műszaki adattábla'!F:M,8,0))</f>
        <v/>
      </c>
      <c r="G4974" s="29" t="str">
        <f>IF(D4974="","",IF('Műszaki adattábla'!L4965="20-99",IF('Műszaki adattábla'!O4965="","Nem adott meg lekötött teljesítményt",VLOOKUP(D4974,'Műszaki adattábla'!F:O,10,0)),0))</f>
        <v/>
      </c>
      <c r="H4974" s="29" t="str">
        <f>IF(D4974="","",VLOOKUP(D4974,'Műszaki adattábla'!F:P,11,0))</f>
        <v/>
      </c>
      <c r="I4974" s="30"/>
      <c r="J4974" s="30"/>
      <c r="K4974" s="31" t="str">
        <f>IF(D4974="","",ROUND(((F4974*I4974*'Műszaki adattábla'!$C$7/'Műszaki adattábla'!$C$8)+(G4974*I4974)+(H4974*I4974))/12*'Műszaki adattábla'!T4965,0))</f>
        <v/>
      </c>
      <c r="L4974" s="32" t="str">
        <f t="shared" si="163"/>
        <v/>
      </c>
    </row>
    <row r="4975" spans="2:12" ht="14.4" thickBot="1" x14ac:dyDescent="0.3">
      <c r="B4975" s="28" t="str">
        <f t="shared" si="162"/>
        <v/>
      </c>
      <c r="C4975" s="167" t="str">
        <f>IF(D4975="","",VLOOKUP(D4975,'Műszaki adattábla'!F:G,2,0))</f>
        <v/>
      </c>
      <c r="D4975" s="168" t="str">
        <f>IF('Műszaki adattábla'!F4966="","",'Műszaki adattábla'!F4966)</f>
        <v/>
      </c>
      <c r="E4975" s="169" t="str">
        <f>IF(D4975="","",VLOOKUP(D4975,'Műszaki adattábla'!F:R,13,0))</f>
        <v/>
      </c>
      <c r="F4975" s="29" t="str">
        <f>IF(D4975="","",VLOOKUP(D4975,'Műszaki adattábla'!F:M,8,0))</f>
        <v/>
      </c>
      <c r="G4975" s="29" t="str">
        <f>IF(D4975="","",IF('Műszaki adattábla'!L4966="20-99",IF('Műszaki adattábla'!O4966="","Nem adott meg lekötött teljesítményt",VLOOKUP(D4975,'Műszaki adattábla'!F:O,10,0)),0))</f>
        <v/>
      </c>
      <c r="H4975" s="29" t="str">
        <f>IF(D4975="","",VLOOKUP(D4975,'Műszaki adattábla'!F:P,11,0))</f>
        <v/>
      </c>
      <c r="I4975" s="30"/>
      <c r="J4975" s="30"/>
      <c r="K4975" s="31" t="str">
        <f>IF(D4975="","",ROUND(((F4975*I4975*'Műszaki adattábla'!$C$7/'Műszaki adattábla'!$C$8)+(G4975*I4975)+(H4975*I4975))/12*'Műszaki adattábla'!T4966,0))</f>
        <v/>
      </c>
      <c r="L4975" s="32" t="str">
        <f t="shared" si="163"/>
        <v/>
      </c>
    </row>
    <row r="4976" spans="2:12" ht="14.4" thickBot="1" x14ac:dyDescent="0.3">
      <c r="B4976" s="28" t="str">
        <f t="shared" si="162"/>
        <v/>
      </c>
      <c r="C4976" s="167" t="str">
        <f>IF(D4976="","",VLOOKUP(D4976,'Műszaki adattábla'!F:G,2,0))</f>
        <v/>
      </c>
      <c r="D4976" s="168" t="str">
        <f>IF('Műszaki adattábla'!F4967="","",'Műszaki adattábla'!F4967)</f>
        <v/>
      </c>
      <c r="E4976" s="169" t="str">
        <f>IF(D4976="","",VLOOKUP(D4976,'Műszaki adattábla'!F:R,13,0))</f>
        <v/>
      </c>
      <c r="F4976" s="29" t="str">
        <f>IF(D4976="","",VLOOKUP(D4976,'Műszaki adattábla'!F:M,8,0))</f>
        <v/>
      </c>
      <c r="G4976" s="29" t="str">
        <f>IF(D4976="","",IF('Műszaki adattábla'!L4967="20-99",IF('Műszaki adattábla'!O4967="","Nem adott meg lekötött teljesítményt",VLOOKUP(D4976,'Műszaki adattábla'!F:O,10,0)),0))</f>
        <v/>
      </c>
      <c r="H4976" s="29" t="str">
        <f>IF(D4976="","",VLOOKUP(D4976,'Műszaki adattábla'!F:P,11,0))</f>
        <v/>
      </c>
      <c r="I4976" s="30"/>
      <c r="J4976" s="30"/>
      <c r="K4976" s="31" t="str">
        <f>IF(D4976="","",ROUND(((F4976*I4976*'Műszaki adattábla'!$C$7/'Műszaki adattábla'!$C$8)+(G4976*I4976)+(H4976*I4976))/12*'Műszaki adattábla'!T4967,0))</f>
        <v/>
      </c>
      <c r="L4976" s="32" t="str">
        <f t="shared" si="163"/>
        <v/>
      </c>
    </row>
    <row r="4977" spans="2:12" ht="14.4" thickBot="1" x14ac:dyDescent="0.3">
      <c r="B4977" s="28" t="str">
        <f t="shared" si="162"/>
        <v/>
      </c>
      <c r="C4977" s="167" t="str">
        <f>IF(D4977="","",VLOOKUP(D4977,'Műszaki adattábla'!F:G,2,0))</f>
        <v/>
      </c>
      <c r="D4977" s="168" t="str">
        <f>IF('Műszaki adattábla'!F4968="","",'Műszaki adattábla'!F4968)</f>
        <v/>
      </c>
      <c r="E4977" s="169" t="str">
        <f>IF(D4977="","",VLOOKUP(D4977,'Műszaki adattábla'!F:R,13,0))</f>
        <v/>
      </c>
      <c r="F4977" s="29" t="str">
        <f>IF(D4977="","",VLOOKUP(D4977,'Műszaki adattábla'!F:M,8,0))</f>
        <v/>
      </c>
      <c r="G4977" s="29" t="str">
        <f>IF(D4977="","",IF('Műszaki adattábla'!L4968="20-99",IF('Műszaki adattábla'!O4968="","Nem adott meg lekötött teljesítményt",VLOOKUP(D4977,'Műszaki adattábla'!F:O,10,0)),0))</f>
        <v/>
      </c>
      <c r="H4977" s="29" t="str">
        <f>IF(D4977="","",VLOOKUP(D4977,'Műszaki adattábla'!F:P,11,0))</f>
        <v/>
      </c>
      <c r="I4977" s="30"/>
      <c r="J4977" s="30"/>
      <c r="K4977" s="31" t="str">
        <f>IF(D4977="","",ROUND(((F4977*I4977*'Műszaki adattábla'!$C$7/'Műszaki adattábla'!$C$8)+(G4977*I4977)+(H4977*I4977))/12*'Műszaki adattábla'!T4968,0))</f>
        <v/>
      </c>
      <c r="L4977" s="32" t="str">
        <f t="shared" si="163"/>
        <v/>
      </c>
    </row>
    <row r="4978" spans="2:12" ht="14.4" thickBot="1" x14ac:dyDescent="0.3">
      <c r="B4978" s="28" t="str">
        <f t="shared" si="162"/>
        <v/>
      </c>
      <c r="C4978" s="167" t="str">
        <f>IF(D4978="","",VLOOKUP(D4978,'Műszaki adattábla'!F:G,2,0))</f>
        <v/>
      </c>
      <c r="D4978" s="168" t="str">
        <f>IF('Műszaki adattábla'!F4969="","",'Műszaki adattábla'!F4969)</f>
        <v/>
      </c>
      <c r="E4978" s="169" t="str">
        <f>IF(D4978="","",VLOOKUP(D4978,'Műszaki adattábla'!F:R,13,0))</f>
        <v/>
      </c>
      <c r="F4978" s="29" t="str">
        <f>IF(D4978="","",VLOOKUP(D4978,'Műszaki adattábla'!F:M,8,0))</f>
        <v/>
      </c>
      <c r="G4978" s="29" t="str">
        <f>IF(D4978="","",IF('Műszaki adattábla'!L4969="20-99",IF('Műszaki adattábla'!O4969="","Nem adott meg lekötött teljesítményt",VLOOKUP(D4978,'Műszaki adattábla'!F:O,10,0)),0))</f>
        <v/>
      </c>
      <c r="H4978" s="29" t="str">
        <f>IF(D4978="","",VLOOKUP(D4978,'Műszaki adattábla'!F:P,11,0))</f>
        <v/>
      </c>
      <c r="I4978" s="30"/>
      <c r="J4978" s="30"/>
      <c r="K4978" s="31" t="str">
        <f>IF(D4978="","",ROUND(((F4978*I4978*'Műszaki adattábla'!$C$7/'Műszaki adattábla'!$C$8)+(G4978*I4978)+(H4978*I4978))/12*'Műszaki adattábla'!T4969,0))</f>
        <v/>
      </c>
      <c r="L4978" s="32" t="str">
        <f t="shared" si="163"/>
        <v/>
      </c>
    </row>
    <row r="4979" spans="2:12" ht="14.4" thickBot="1" x14ac:dyDescent="0.3">
      <c r="B4979" s="28" t="str">
        <f t="shared" si="162"/>
        <v/>
      </c>
      <c r="C4979" s="167" t="str">
        <f>IF(D4979="","",VLOOKUP(D4979,'Műszaki adattábla'!F:G,2,0))</f>
        <v/>
      </c>
      <c r="D4979" s="168" t="str">
        <f>IF('Műszaki adattábla'!F4970="","",'Műszaki adattábla'!F4970)</f>
        <v/>
      </c>
      <c r="E4979" s="169" t="str">
        <f>IF(D4979="","",VLOOKUP(D4979,'Műszaki adattábla'!F:R,13,0))</f>
        <v/>
      </c>
      <c r="F4979" s="29" t="str">
        <f>IF(D4979="","",VLOOKUP(D4979,'Műszaki adattábla'!F:M,8,0))</f>
        <v/>
      </c>
      <c r="G4979" s="29" t="str">
        <f>IF(D4979="","",IF('Műszaki adattábla'!L4970="20-99",IF('Műszaki adattábla'!O4970="","Nem adott meg lekötött teljesítményt",VLOOKUP(D4979,'Műszaki adattábla'!F:O,10,0)),0))</f>
        <v/>
      </c>
      <c r="H4979" s="29" t="str">
        <f>IF(D4979="","",VLOOKUP(D4979,'Műszaki adattábla'!F:P,11,0))</f>
        <v/>
      </c>
      <c r="I4979" s="30"/>
      <c r="J4979" s="30"/>
      <c r="K4979" s="31" t="str">
        <f>IF(D4979="","",ROUND(((F4979*I4979*'Műszaki adattábla'!$C$7/'Műszaki adattábla'!$C$8)+(G4979*I4979)+(H4979*I4979))/12*'Műszaki adattábla'!T4970,0))</f>
        <v/>
      </c>
      <c r="L4979" s="32" t="str">
        <f t="shared" si="163"/>
        <v/>
      </c>
    </row>
    <row r="4980" spans="2:12" ht="14.4" thickBot="1" x14ac:dyDescent="0.3">
      <c r="B4980" s="28" t="str">
        <f t="shared" si="162"/>
        <v/>
      </c>
      <c r="C4980" s="167" t="str">
        <f>IF(D4980="","",VLOOKUP(D4980,'Műszaki adattábla'!F:G,2,0))</f>
        <v/>
      </c>
      <c r="D4980" s="168" t="str">
        <f>IF('Műszaki adattábla'!F4971="","",'Műszaki adattábla'!F4971)</f>
        <v/>
      </c>
      <c r="E4980" s="169" t="str">
        <f>IF(D4980="","",VLOOKUP(D4980,'Műszaki adattábla'!F:R,13,0))</f>
        <v/>
      </c>
      <c r="F4980" s="29" t="str">
        <f>IF(D4980="","",VLOOKUP(D4980,'Műszaki adattábla'!F:M,8,0))</f>
        <v/>
      </c>
      <c r="G4980" s="29" t="str">
        <f>IF(D4980="","",IF('Műszaki adattábla'!L4971="20-99",IF('Műszaki adattábla'!O4971="","Nem adott meg lekötött teljesítményt",VLOOKUP(D4980,'Műszaki adattábla'!F:O,10,0)),0))</f>
        <v/>
      </c>
      <c r="H4980" s="29" t="str">
        <f>IF(D4980="","",VLOOKUP(D4980,'Műszaki adattábla'!F:P,11,0))</f>
        <v/>
      </c>
      <c r="I4980" s="30"/>
      <c r="J4980" s="30"/>
      <c r="K4980" s="31" t="str">
        <f>IF(D4980="","",ROUND(((F4980*I4980*'Műszaki adattábla'!$C$7/'Műszaki adattábla'!$C$8)+(G4980*I4980)+(H4980*I4980))/12*'Műszaki adattábla'!T4971,0))</f>
        <v/>
      </c>
      <c r="L4980" s="32" t="str">
        <f t="shared" si="163"/>
        <v/>
      </c>
    </row>
    <row r="4981" spans="2:12" ht="14.4" thickBot="1" x14ac:dyDescent="0.3">
      <c r="B4981" s="28" t="str">
        <f t="shared" si="162"/>
        <v/>
      </c>
      <c r="C4981" s="167" t="str">
        <f>IF(D4981="","",VLOOKUP(D4981,'Műszaki adattábla'!F:G,2,0))</f>
        <v/>
      </c>
      <c r="D4981" s="168" t="str">
        <f>IF('Műszaki adattábla'!F4972="","",'Műszaki adattábla'!F4972)</f>
        <v/>
      </c>
      <c r="E4981" s="169" t="str">
        <f>IF(D4981="","",VLOOKUP(D4981,'Műszaki adattábla'!F:R,13,0))</f>
        <v/>
      </c>
      <c r="F4981" s="29" t="str">
        <f>IF(D4981="","",VLOOKUP(D4981,'Műszaki adattábla'!F:M,8,0))</f>
        <v/>
      </c>
      <c r="G4981" s="29" t="str">
        <f>IF(D4981="","",IF('Műszaki adattábla'!L4972="20-99",IF('Műszaki adattábla'!O4972="","Nem adott meg lekötött teljesítményt",VLOOKUP(D4981,'Műszaki adattábla'!F:O,10,0)),0))</f>
        <v/>
      </c>
      <c r="H4981" s="29" t="str">
        <f>IF(D4981="","",VLOOKUP(D4981,'Műszaki adattábla'!F:P,11,0))</f>
        <v/>
      </c>
      <c r="I4981" s="30"/>
      <c r="J4981" s="30"/>
      <c r="K4981" s="31" t="str">
        <f>IF(D4981="","",ROUND(((F4981*I4981*'Műszaki adattábla'!$C$7/'Műszaki adattábla'!$C$8)+(G4981*I4981)+(H4981*I4981))/12*'Műszaki adattábla'!T4972,0))</f>
        <v/>
      </c>
      <c r="L4981" s="32" t="str">
        <f t="shared" si="163"/>
        <v/>
      </c>
    </row>
    <row r="4982" spans="2:12" ht="14.4" thickBot="1" x14ac:dyDescent="0.3">
      <c r="B4982" s="28" t="str">
        <f t="shared" si="162"/>
        <v/>
      </c>
      <c r="C4982" s="167" t="str">
        <f>IF(D4982="","",VLOOKUP(D4982,'Műszaki adattábla'!F:G,2,0))</f>
        <v/>
      </c>
      <c r="D4982" s="168" t="str">
        <f>IF('Műszaki adattábla'!F4973="","",'Műszaki adattábla'!F4973)</f>
        <v/>
      </c>
      <c r="E4982" s="169" t="str">
        <f>IF(D4982="","",VLOOKUP(D4982,'Műszaki adattábla'!F:R,13,0))</f>
        <v/>
      </c>
      <c r="F4982" s="29" t="str">
        <f>IF(D4982="","",VLOOKUP(D4982,'Műszaki adattábla'!F:M,8,0))</f>
        <v/>
      </c>
      <c r="G4982" s="29" t="str">
        <f>IF(D4982="","",IF('Műszaki adattábla'!L4973="20-99",IF('Műszaki adattábla'!O4973="","Nem adott meg lekötött teljesítményt",VLOOKUP(D4982,'Műszaki adattábla'!F:O,10,0)),0))</f>
        <v/>
      </c>
      <c r="H4982" s="29" t="str">
        <f>IF(D4982="","",VLOOKUP(D4982,'Műszaki adattábla'!F:P,11,0))</f>
        <v/>
      </c>
      <c r="I4982" s="30"/>
      <c r="J4982" s="30"/>
      <c r="K4982" s="31" t="str">
        <f>IF(D4982="","",ROUND(((F4982*I4982*'Műszaki adattábla'!$C$7/'Műszaki adattábla'!$C$8)+(G4982*I4982)+(H4982*I4982))/12*'Műszaki adattábla'!T4973,0))</f>
        <v/>
      </c>
      <c r="L4982" s="32" t="str">
        <f t="shared" si="163"/>
        <v/>
      </c>
    </row>
    <row r="4983" spans="2:12" ht="14.4" thickBot="1" x14ac:dyDescent="0.3">
      <c r="B4983" s="28" t="str">
        <f t="shared" si="162"/>
        <v/>
      </c>
      <c r="C4983" s="167" t="str">
        <f>IF(D4983="","",VLOOKUP(D4983,'Műszaki adattábla'!F:G,2,0))</f>
        <v/>
      </c>
      <c r="D4983" s="168" t="str">
        <f>IF('Műszaki adattábla'!F4974="","",'Műszaki adattábla'!F4974)</f>
        <v/>
      </c>
      <c r="E4983" s="169" t="str">
        <f>IF(D4983="","",VLOOKUP(D4983,'Műszaki adattábla'!F:R,13,0))</f>
        <v/>
      </c>
      <c r="F4983" s="29" t="str">
        <f>IF(D4983="","",VLOOKUP(D4983,'Műszaki adattábla'!F:M,8,0))</f>
        <v/>
      </c>
      <c r="G4983" s="29" t="str">
        <f>IF(D4983="","",IF('Műszaki adattábla'!L4974="20-99",IF('Műszaki adattábla'!O4974="","Nem adott meg lekötött teljesítményt",VLOOKUP(D4983,'Műszaki adattábla'!F:O,10,0)),0))</f>
        <v/>
      </c>
      <c r="H4983" s="29" t="str">
        <f>IF(D4983="","",VLOOKUP(D4983,'Műszaki adattábla'!F:P,11,0))</f>
        <v/>
      </c>
      <c r="I4983" s="30"/>
      <c r="J4983" s="30"/>
      <c r="K4983" s="31" t="str">
        <f>IF(D4983="","",ROUND(((F4983*I4983*'Műszaki adattábla'!$C$7/'Műszaki adattábla'!$C$8)+(G4983*I4983)+(H4983*I4983))/12*'Műszaki adattábla'!T4974,0))</f>
        <v/>
      </c>
      <c r="L4983" s="32" t="str">
        <f t="shared" si="163"/>
        <v/>
      </c>
    </row>
    <row r="4984" spans="2:12" ht="14.4" thickBot="1" x14ac:dyDescent="0.3">
      <c r="B4984" s="28" t="str">
        <f t="shared" si="162"/>
        <v/>
      </c>
      <c r="C4984" s="167" t="str">
        <f>IF(D4984="","",VLOOKUP(D4984,'Műszaki adattábla'!F:G,2,0))</f>
        <v/>
      </c>
      <c r="D4984" s="168" t="str">
        <f>IF('Műszaki adattábla'!F4975="","",'Műszaki adattábla'!F4975)</f>
        <v/>
      </c>
      <c r="E4984" s="169" t="str">
        <f>IF(D4984="","",VLOOKUP(D4984,'Műszaki adattábla'!F:R,13,0))</f>
        <v/>
      </c>
      <c r="F4984" s="29" t="str">
        <f>IF(D4984="","",VLOOKUP(D4984,'Műszaki adattábla'!F:M,8,0))</f>
        <v/>
      </c>
      <c r="G4984" s="29" t="str">
        <f>IF(D4984="","",IF('Műszaki adattábla'!L4975="20-99",IF('Műszaki adattábla'!O4975="","Nem adott meg lekötött teljesítményt",VLOOKUP(D4984,'Műszaki adattábla'!F:O,10,0)),0))</f>
        <v/>
      </c>
      <c r="H4984" s="29" t="str">
        <f>IF(D4984="","",VLOOKUP(D4984,'Műszaki adattábla'!F:P,11,0))</f>
        <v/>
      </c>
      <c r="I4984" s="30"/>
      <c r="J4984" s="30"/>
      <c r="K4984" s="31" t="str">
        <f>IF(D4984="","",ROUND(((F4984*I4984*'Műszaki adattábla'!$C$7/'Műszaki adattábla'!$C$8)+(G4984*I4984)+(H4984*I4984))/12*'Műszaki adattábla'!T4975,0))</f>
        <v/>
      </c>
      <c r="L4984" s="32" t="str">
        <f t="shared" si="163"/>
        <v/>
      </c>
    </row>
    <row r="4985" spans="2:12" ht="14.4" thickBot="1" x14ac:dyDescent="0.3">
      <c r="B4985" s="28" t="str">
        <f t="shared" si="162"/>
        <v/>
      </c>
      <c r="C4985" s="167" t="str">
        <f>IF(D4985="","",VLOOKUP(D4985,'Műszaki adattábla'!F:G,2,0))</f>
        <v/>
      </c>
      <c r="D4985" s="168" t="str">
        <f>IF('Műszaki adattábla'!F4976="","",'Műszaki adattábla'!F4976)</f>
        <v/>
      </c>
      <c r="E4985" s="169" t="str">
        <f>IF(D4985="","",VLOOKUP(D4985,'Műszaki adattábla'!F:R,13,0))</f>
        <v/>
      </c>
      <c r="F4985" s="29" t="str">
        <f>IF(D4985="","",VLOOKUP(D4985,'Műszaki adattábla'!F:M,8,0))</f>
        <v/>
      </c>
      <c r="G4985" s="29" t="str">
        <f>IF(D4985="","",IF('Műszaki adattábla'!L4976="20-99",IF('Műszaki adattábla'!O4976="","Nem adott meg lekötött teljesítményt",VLOOKUP(D4985,'Műszaki adattábla'!F:O,10,0)),0))</f>
        <v/>
      </c>
      <c r="H4985" s="29" t="str">
        <f>IF(D4985="","",VLOOKUP(D4985,'Műszaki adattábla'!F:P,11,0))</f>
        <v/>
      </c>
      <c r="I4985" s="30"/>
      <c r="J4985" s="30"/>
      <c r="K4985" s="31" t="str">
        <f>IF(D4985="","",ROUND(((F4985*I4985*'Műszaki adattábla'!$C$7/'Műszaki adattábla'!$C$8)+(G4985*I4985)+(H4985*I4985))/12*'Műszaki adattábla'!T4976,0))</f>
        <v/>
      </c>
      <c r="L4985" s="32" t="str">
        <f t="shared" si="163"/>
        <v/>
      </c>
    </row>
    <row r="4986" spans="2:12" ht="14.4" thickBot="1" x14ac:dyDescent="0.3">
      <c r="B4986" s="28" t="str">
        <f t="shared" si="162"/>
        <v/>
      </c>
      <c r="C4986" s="167" t="str">
        <f>IF(D4986="","",VLOOKUP(D4986,'Műszaki adattábla'!F:G,2,0))</f>
        <v/>
      </c>
      <c r="D4986" s="168" t="str">
        <f>IF('Műszaki adattábla'!F4977="","",'Műszaki adattábla'!F4977)</f>
        <v/>
      </c>
      <c r="E4986" s="169" t="str">
        <f>IF(D4986="","",VLOOKUP(D4986,'Műszaki adattábla'!F:R,13,0))</f>
        <v/>
      </c>
      <c r="F4986" s="29" t="str">
        <f>IF(D4986="","",VLOOKUP(D4986,'Műszaki adattábla'!F:M,8,0))</f>
        <v/>
      </c>
      <c r="G4986" s="29" t="str">
        <f>IF(D4986="","",IF('Műszaki adattábla'!L4977="20-99",IF('Műszaki adattábla'!O4977="","Nem adott meg lekötött teljesítményt",VLOOKUP(D4986,'Műszaki adattábla'!F:O,10,0)),0))</f>
        <v/>
      </c>
      <c r="H4986" s="29" t="str">
        <f>IF(D4986="","",VLOOKUP(D4986,'Műszaki adattábla'!F:P,11,0))</f>
        <v/>
      </c>
      <c r="I4986" s="30"/>
      <c r="J4986" s="30"/>
      <c r="K4986" s="31" t="str">
        <f>IF(D4986="","",ROUND(((F4986*I4986*'Műszaki adattábla'!$C$7/'Műszaki adattábla'!$C$8)+(G4986*I4986)+(H4986*I4986))/12*'Műszaki adattábla'!T4977,0))</f>
        <v/>
      </c>
      <c r="L4986" s="32" t="str">
        <f t="shared" si="163"/>
        <v/>
      </c>
    </row>
    <row r="4987" spans="2:12" ht="14.4" thickBot="1" x14ac:dyDescent="0.3">
      <c r="B4987" s="28" t="str">
        <f t="shared" si="162"/>
        <v/>
      </c>
      <c r="C4987" s="167" t="str">
        <f>IF(D4987="","",VLOOKUP(D4987,'Műszaki adattábla'!F:G,2,0))</f>
        <v/>
      </c>
      <c r="D4987" s="168" t="str">
        <f>IF('Műszaki adattábla'!F4978="","",'Műszaki adattábla'!F4978)</f>
        <v/>
      </c>
      <c r="E4987" s="169" t="str">
        <f>IF(D4987="","",VLOOKUP(D4987,'Műszaki adattábla'!F:R,13,0))</f>
        <v/>
      </c>
      <c r="F4987" s="29" t="str">
        <f>IF(D4987="","",VLOOKUP(D4987,'Műszaki adattábla'!F:M,8,0))</f>
        <v/>
      </c>
      <c r="G4987" s="29" t="str">
        <f>IF(D4987="","",IF('Műszaki adattábla'!L4978="20-99",IF('Műszaki adattábla'!O4978="","Nem adott meg lekötött teljesítményt",VLOOKUP(D4987,'Műszaki adattábla'!F:O,10,0)),0))</f>
        <v/>
      </c>
      <c r="H4987" s="29" t="str">
        <f>IF(D4987="","",VLOOKUP(D4987,'Műszaki adattábla'!F:P,11,0))</f>
        <v/>
      </c>
      <c r="I4987" s="30"/>
      <c r="J4987" s="30"/>
      <c r="K4987" s="31" t="str">
        <f>IF(D4987="","",ROUND(((F4987*I4987*'Műszaki adattábla'!$C$7/'Műszaki adattábla'!$C$8)+(G4987*I4987)+(H4987*I4987))/12*'Műszaki adattábla'!T4978,0))</f>
        <v/>
      </c>
      <c r="L4987" s="32" t="str">
        <f t="shared" si="163"/>
        <v/>
      </c>
    </row>
    <row r="4988" spans="2:12" ht="14.4" thickBot="1" x14ac:dyDescent="0.3">
      <c r="B4988" s="28" t="str">
        <f t="shared" si="162"/>
        <v/>
      </c>
      <c r="C4988" s="167" t="str">
        <f>IF(D4988="","",VLOOKUP(D4988,'Műszaki adattábla'!F:G,2,0))</f>
        <v/>
      </c>
      <c r="D4988" s="168" t="str">
        <f>IF('Műszaki adattábla'!F4979="","",'Műszaki adattábla'!F4979)</f>
        <v/>
      </c>
      <c r="E4988" s="169" t="str">
        <f>IF(D4988="","",VLOOKUP(D4988,'Műszaki adattábla'!F:R,13,0))</f>
        <v/>
      </c>
      <c r="F4988" s="29" t="str">
        <f>IF(D4988="","",VLOOKUP(D4988,'Műszaki adattábla'!F:M,8,0))</f>
        <v/>
      </c>
      <c r="G4988" s="29" t="str">
        <f>IF(D4988="","",IF('Műszaki adattábla'!L4979="20-99",IF('Műszaki adattábla'!O4979="","Nem adott meg lekötött teljesítményt",VLOOKUP(D4988,'Műszaki adattábla'!F:O,10,0)),0))</f>
        <v/>
      </c>
      <c r="H4988" s="29" t="str">
        <f>IF(D4988="","",VLOOKUP(D4988,'Műszaki adattábla'!F:P,11,0))</f>
        <v/>
      </c>
      <c r="I4988" s="30"/>
      <c r="J4988" s="30"/>
      <c r="K4988" s="31" t="str">
        <f>IF(D4988="","",ROUND(((F4988*I4988*'Műszaki adattábla'!$C$7/'Műszaki adattábla'!$C$8)+(G4988*I4988)+(H4988*I4988))/12*'Műszaki adattábla'!T4979,0))</f>
        <v/>
      </c>
      <c r="L4988" s="32" t="str">
        <f t="shared" si="163"/>
        <v/>
      </c>
    </row>
    <row r="4989" spans="2:12" ht="14.4" thickBot="1" x14ac:dyDescent="0.3">
      <c r="B4989" s="28" t="str">
        <f t="shared" si="162"/>
        <v/>
      </c>
      <c r="C4989" s="167" t="str">
        <f>IF(D4989="","",VLOOKUP(D4989,'Műszaki adattábla'!F:G,2,0))</f>
        <v/>
      </c>
      <c r="D4989" s="168" t="str">
        <f>IF('Műszaki adattábla'!F4980="","",'Műszaki adattábla'!F4980)</f>
        <v/>
      </c>
      <c r="E4989" s="169" t="str">
        <f>IF(D4989="","",VLOOKUP(D4989,'Műszaki adattábla'!F:R,13,0))</f>
        <v/>
      </c>
      <c r="F4989" s="29" t="str">
        <f>IF(D4989="","",VLOOKUP(D4989,'Műszaki adattábla'!F:M,8,0))</f>
        <v/>
      </c>
      <c r="G4989" s="29" t="str">
        <f>IF(D4989="","",IF('Műszaki adattábla'!L4980="20-99",IF('Műszaki adattábla'!O4980="","Nem adott meg lekötött teljesítményt",VLOOKUP(D4989,'Műszaki adattábla'!F:O,10,0)),0))</f>
        <v/>
      </c>
      <c r="H4989" s="29" t="str">
        <f>IF(D4989="","",VLOOKUP(D4989,'Műszaki adattábla'!F:P,11,0))</f>
        <v/>
      </c>
      <c r="I4989" s="30"/>
      <c r="J4989" s="30"/>
      <c r="K4989" s="31" t="str">
        <f>IF(D4989="","",ROUND(((F4989*I4989*'Műszaki adattábla'!$C$7/'Műszaki adattábla'!$C$8)+(G4989*I4989)+(H4989*I4989))/12*'Műszaki adattábla'!T4980,0))</f>
        <v/>
      </c>
      <c r="L4989" s="32" t="str">
        <f t="shared" si="163"/>
        <v/>
      </c>
    </row>
    <row r="4990" spans="2:12" ht="14.4" thickBot="1" x14ac:dyDescent="0.3">
      <c r="B4990" s="28" t="str">
        <f t="shared" si="162"/>
        <v/>
      </c>
      <c r="C4990" s="167" t="str">
        <f>IF(D4990="","",VLOOKUP(D4990,'Műszaki adattábla'!F:G,2,0))</f>
        <v/>
      </c>
      <c r="D4990" s="168" t="str">
        <f>IF('Műszaki adattábla'!F4981="","",'Műszaki adattábla'!F4981)</f>
        <v/>
      </c>
      <c r="E4990" s="169" t="str">
        <f>IF(D4990="","",VLOOKUP(D4990,'Műszaki adattábla'!F:R,13,0))</f>
        <v/>
      </c>
      <c r="F4990" s="29" t="str">
        <f>IF(D4990="","",VLOOKUP(D4990,'Műszaki adattábla'!F:M,8,0))</f>
        <v/>
      </c>
      <c r="G4990" s="29" t="str">
        <f>IF(D4990="","",IF('Műszaki adattábla'!L4981="20-99",IF('Műszaki adattábla'!O4981="","Nem adott meg lekötött teljesítményt",VLOOKUP(D4990,'Műszaki adattábla'!F:O,10,0)),0))</f>
        <v/>
      </c>
      <c r="H4990" s="29" t="str">
        <f>IF(D4990="","",VLOOKUP(D4990,'Műszaki adattábla'!F:P,11,0))</f>
        <v/>
      </c>
      <c r="I4990" s="30"/>
      <c r="J4990" s="30"/>
      <c r="K4990" s="31" t="str">
        <f>IF(D4990="","",ROUND(((F4990*I4990*'Műszaki adattábla'!$C$7/'Műszaki adattábla'!$C$8)+(G4990*I4990)+(H4990*I4990))/12*'Műszaki adattábla'!T4981,0))</f>
        <v/>
      </c>
      <c r="L4990" s="32" t="str">
        <f t="shared" si="163"/>
        <v/>
      </c>
    </row>
    <row r="4991" spans="2:12" ht="14.4" thickBot="1" x14ac:dyDescent="0.3">
      <c r="B4991" s="28" t="str">
        <f t="shared" si="162"/>
        <v/>
      </c>
      <c r="C4991" s="167" t="str">
        <f>IF(D4991="","",VLOOKUP(D4991,'Műszaki adattábla'!F:G,2,0))</f>
        <v/>
      </c>
      <c r="D4991" s="168" t="str">
        <f>IF('Műszaki adattábla'!F4982="","",'Műszaki adattábla'!F4982)</f>
        <v/>
      </c>
      <c r="E4991" s="169" t="str">
        <f>IF(D4991="","",VLOOKUP(D4991,'Műszaki adattábla'!F:R,13,0))</f>
        <v/>
      </c>
      <c r="F4991" s="29" t="str">
        <f>IF(D4991="","",VLOOKUP(D4991,'Műszaki adattábla'!F:M,8,0))</f>
        <v/>
      </c>
      <c r="G4991" s="29" t="str">
        <f>IF(D4991="","",IF('Műszaki adattábla'!L4982="20-99",IF('Műszaki adattábla'!O4982="","Nem adott meg lekötött teljesítményt",VLOOKUP(D4991,'Műszaki adattábla'!F:O,10,0)),0))</f>
        <v/>
      </c>
      <c r="H4991" s="29" t="str">
        <f>IF(D4991="","",VLOOKUP(D4991,'Műszaki adattábla'!F:P,11,0))</f>
        <v/>
      </c>
      <c r="I4991" s="30"/>
      <c r="J4991" s="30"/>
      <c r="K4991" s="31" t="str">
        <f>IF(D4991="","",ROUND(((F4991*I4991*'Műszaki adattábla'!$C$7/'Műszaki adattábla'!$C$8)+(G4991*I4991)+(H4991*I4991))/12*'Műszaki adattábla'!T4982,0))</f>
        <v/>
      </c>
      <c r="L4991" s="32" t="str">
        <f t="shared" si="163"/>
        <v/>
      </c>
    </row>
    <row r="4992" spans="2:12" ht="14.4" thickBot="1" x14ac:dyDescent="0.3">
      <c r="B4992" s="28" t="str">
        <f t="shared" si="162"/>
        <v/>
      </c>
      <c r="C4992" s="167" t="str">
        <f>IF(D4992="","",VLOOKUP(D4992,'Műszaki adattábla'!F:G,2,0))</f>
        <v/>
      </c>
      <c r="D4992" s="168" t="str">
        <f>IF('Műszaki adattábla'!F4983="","",'Műszaki adattábla'!F4983)</f>
        <v/>
      </c>
      <c r="E4992" s="169" t="str">
        <f>IF(D4992="","",VLOOKUP(D4992,'Műszaki adattábla'!F:R,13,0))</f>
        <v/>
      </c>
      <c r="F4992" s="29" t="str">
        <f>IF(D4992="","",VLOOKUP(D4992,'Műszaki adattábla'!F:M,8,0))</f>
        <v/>
      </c>
      <c r="G4992" s="29" t="str">
        <f>IF(D4992="","",IF('Műszaki adattábla'!L4983="20-99",IF('Műszaki adattábla'!O4983="","Nem adott meg lekötött teljesítményt",VLOOKUP(D4992,'Műszaki adattábla'!F:O,10,0)),0))</f>
        <v/>
      </c>
      <c r="H4992" s="29" t="str">
        <f>IF(D4992="","",VLOOKUP(D4992,'Műszaki adattábla'!F:P,11,0))</f>
        <v/>
      </c>
      <c r="I4992" s="30"/>
      <c r="J4992" s="30"/>
      <c r="K4992" s="31" t="str">
        <f>IF(D4992="","",ROUND(((F4992*I4992*'Műszaki adattábla'!$C$7/'Műszaki adattábla'!$C$8)+(G4992*I4992)+(H4992*I4992))/12*'Műszaki adattábla'!T4983,0))</f>
        <v/>
      </c>
      <c r="L4992" s="32" t="str">
        <f t="shared" si="163"/>
        <v/>
      </c>
    </row>
    <row r="4993" spans="2:12" ht="14.4" thickBot="1" x14ac:dyDescent="0.3">
      <c r="B4993" s="28" t="str">
        <f t="shared" si="162"/>
        <v/>
      </c>
      <c r="C4993" s="167" t="str">
        <f>IF(D4993="","",VLOOKUP(D4993,'Műszaki adattábla'!F:G,2,0))</f>
        <v/>
      </c>
      <c r="D4993" s="168" t="str">
        <f>IF('Műszaki adattábla'!F4984="","",'Műszaki adattábla'!F4984)</f>
        <v/>
      </c>
      <c r="E4993" s="169" t="str">
        <f>IF(D4993="","",VLOOKUP(D4993,'Műszaki adattábla'!F:R,13,0))</f>
        <v/>
      </c>
      <c r="F4993" s="29" t="str">
        <f>IF(D4993="","",VLOOKUP(D4993,'Műszaki adattábla'!F:M,8,0))</f>
        <v/>
      </c>
      <c r="G4993" s="29" t="str">
        <f>IF(D4993="","",IF('Műszaki adattábla'!L4984="20-99",IF('Műszaki adattábla'!O4984="","Nem adott meg lekötött teljesítményt",VLOOKUP(D4993,'Műszaki adattábla'!F:O,10,0)),0))</f>
        <v/>
      </c>
      <c r="H4993" s="29" t="str">
        <f>IF(D4993="","",VLOOKUP(D4993,'Műszaki adattábla'!F:P,11,0))</f>
        <v/>
      </c>
      <c r="I4993" s="30"/>
      <c r="J4993" s="30"/>
      <c r="K4993" s="31" t="str">
        <f>IF(D4993="","",ROUND(((F4993*I4993*'Műszaki adattábla'!$C$7/'Műszaki adattábla'!$C$8)+(G4993*I4993)+(H4993*I4993))/12*'Műszaki adattábla'!T4984,0))</f>
        <v/>
      </c>
      <c r="L4993" s="32" t="str">
        <f t="shared" si="163"/>
        <v/>
      </c>
    </row>
    <row r="4994" spans="2:12" ht="14.4" thickBot="1" x14ac:dyDescent="0.3">
      <c r="B4994" s="28" t="str">
        <f t="shared" si="162"/>
        <v/>
      </c>
      <c r="C4994" s="167" t="str">
        <f>IF(D4994="","",VLOOKUP(D4994,'Műszaki adattábla'!F:G,2,0))</f>
        <v/>
      </c>
      <c r="D4994" s="168" t="str">
        <f>IF('Műszaki adattábla'!F4985="","",'Műszaki adattábla'!F4985)</f>
        <v/>
      </c>
      <c r="E4994" s="169" t="str">
        <f>IF(D4994="","",VLOOKUP(D4994,'Műszaki adattábla'!F:R,13,0))</f>
        <v/>
      </c>
      <c r="F4994" s="29" t="str">
        <f>IF(D4994="","",VLOOKUP(D4994,'Műszaki adattábla'!F:M,8,0))</f>
        <v/>
      </c>
      <c r="G4994" s="29" t="str">
        <f>IF(D4994="","",IF('Műszaki adattábla'!L4985="20-99",IF('Műszaki adattábla'!O4985="","Nem adott meg lekötött teljesítményt",VLOOKUP(D4994,'Műszaki adattábla'!F:O,10,0)),0))</f>
        <v/>
      </c>
      <c r="H4994" s="29" t="str">
        <f>IF(D4994="","",VLOOKUP(D4994,'Műszaki adattábla'!F:P,11,0))</f>
        <v/>
      </c>
      <c r="I4994" s="30"/>
      <c r="J4994" s="30"/>
      <c r="K4994" s="31" t="str">
        <f>IF(D4994="","",ROUND(((F4994*I4994*'Műszaki adattábla'!$C$7/'Műszaki adattábla'!$C$8)+(G4994*I4994)+(H4994*I4994))/12*'Műszaki adattábla'!T4985,0))</f>
        <v/>
      </c>
      <c r="L4994" s="32" t="str">
        <f t="shared" si="163"/>
        <v/>
      </c>
    </row>
    <row r="4995" spans="2:12" ht="14.4" thickBot="1" x14ac:dyDescent="0.3">
      <c r="B4995" s="28" t="str">
        <f t="shared" si="162"/>
        <v/>
      </c>
      <c r="C4995" s="167" t="str">
        <f>IF(D4995="","",VLOOKUP(D4995,'Műszaki adattábla'!F:G,2,0))</f>
        <v/>
      </c>
      <c r="D4995" s="168" t="str">
        <f>IF('Műszaki adattábla'!F4986="","",'Műszaki adattábla'!F4986)</f>
        <v/>
      </c>
      <c r="E4995" s="169" t="str">
        <f>IF(D4995="","",VLOOKUP(D4995,'Műszaki adattábla'!F:R,13,0))</f>
        <v/>
      </c>
      <c r="F4995" s="29" t="str">
        <f>IF(D4995="","",VLOOKUP(D4995,'Műszaki adattábla'!F:M,8,0))</f>
        <v/>
      </c>
      <c r="G4995" s="29" t="str">
        <f>IF(D4995="","",IF('Műszaki adattábla'!L4986="20-99",IF('Műszaki adattábla'!O4986="","Nem adott meg lekötött teljesítményt",VLOOKUP(D4995,'Műszaki adattábla'!F:O,10,0)),0))</f>
        <v/>
      </c>
      <c r="H4995" s="29" t="str">
        <f>IF(D4995="","",VLOOKUP(D4995,'Műszaki adattábla'!F:P,11,0))</f>
        <v/>
      </c>
      <c r="I4995" s="30"/>
      <c r="J4995" s="30"/>
      <c r="K4995" s="31" t="str">
        <f>IF(D4995="","",ROUND(((F4995*I4995*'Műszaki adattábla'!$C$7/'Műszaki adattábla'!$C$8)+(G4995*I4995)+(H4995*I4995))/12*'Műszaki adattábla'!T4986,0))</f>
        <v/>
      </c>
      <c r="L4995" s="32" t="str">
        <f t="shared" si="163"/>
        <v/>
      </c>
    </row>
    <row r="4996" spans="2:12" ht="14.4" thickBot="1" x14ac:dyDescent="0.3">
      <c r="B4996" s="28" t="str">
        <f t="shared" si="162"/>
        <v/>
      </c>
      <c r="C4996" s="167" t="str">
        <f>IF(D4996="","",VLOOKUP(D4996,'Műszaki adattábla'!F:G,2,0))</f>
        <v/>
      </c>
      <c r="D4996" s="168" t="str">
        <f>IF('Műszaki adattábla'!F4987="","",'Műszaki adattábla'!F4987)</f>
        <v/>
      </c>
      <c r="E4996" s="169" t="str">
        <f>IF(D4996="","",VLOOKUP(D4996,'Műszaki adattábla'!F:R,13,0))</f>
        <v/>
      </c>
      <c r="F4996" s="29" t="str">
        <f>IF(D4996="","",VLOOKUP(D4996,'Műszaki adattábla'!F:M,8,0))</f>
        <v/>
      </c>
      <c r="G4996" s="29" t="str">
        <f>IF(D4996="","",IF('Műszaki adattábla'!L4987="20-99",IF('Műszaki adattábla'!O4987="","Nem adott meg lekötött teljesítményt",VLOOKUP(D4996,'Műszaki adattábla'!F:O,10,0)),0))</f>
        <v/>
      </c>
      <c r="H4996" s="29" t="str">
        <f>IF(D4996="","",VLOOKUP(D4996,'Műszaki adattábla'!F:P,11,0))</f>
        <v/>
      </c>
      <c r="I4996" s="30"/>
      <c r="J4996" s="30"/>
      <c r="K4996" s="31" t="str">
        <f>IF(D4996="","",ROUND(((F4996*I4996*'Műszaki adattábla'!$C$7/'Műszaki adattábla'!$C$8)+(G4996*I4996)+(H4996*I4996))/12*'Műszaki adattábla'!T4987,0))</f>
        <v/>
      </c>
      <c r="L4996" s="32" t="str">
        <f t="shared" si="163"/>
        <v/>
      </c>
    </row>
    <row r="4997" spans="2:12" ht="14.4" thickBot="1" x14ac:dyDescent="0.3">
      <c r="B4997" s="28" t="str">
        <f t="shared" si="162"/>
        <v/>
      </c>
      <c r="C4997" s="167" t="str">
        <f>IF(D4997="","",VLOOKUP(D4997,'Műszaki adattábla'!F:G,2,0))</f>
        <v/>
      </c>
      <c r="D4997" s="168" t="str">
        <f>IF('Műszaki adattábla'!F4988="","",'Műszaki adattábla'!F4988)</f>
        <v/>
      </c>
      <c r="E4997" s="169" t="str">
        <f>IF(D4997="","",VLOOKUP(D4997,'Műszaki adattábla'!F:R,13,0))</f>
        <v/>
      </c>
      <c r="F4997" s="29" t="str">
        <f>IF(D4997="","",VLOOKUP(D4997,'Műszaki adattábla'!F:M,8,0))</f>
        <v/>
      </c>
      <c r="G4997" s="29" t="str">
        <f>IF(D4997="","",IF('Műszaki adattábla'!L4988="20-99",IF('Műszaki adattábla'!O4988="","Nem adott meg lekötött teljesítményt",VLOOKUP(D4997,'Műszaki adattábla'!F:O,10,0)),0))</f>
        <v/>
      </c>
      <c r="H4997" s="29" t="str">
        <f>IF(D4997="","",VLOOKUP(D4997,'Műszaki adattábla'!F:P,11,0))</f>
        <v/>
      </c>
      <c r="I4997" s="30"/>
      <c r="J4997" s="30"/>
      <c r="K4997" s="31" t="str">
        <f>IF(D4997="","",ROUND(((F4997*I4997*'Műszaki adattábla'!$C$7/'Műszaki adattábla'!$C$8)+(G4997*I4997)+(H4997*I4997))/12*'Műszaki adattábla'!T4988,0))</f>
        <v/>
      </c>
      <c r="L4997" s="32" t="str">
        <f t="shared" si="163"/>
        <v/>
      </c>
    </row>
    <row r="4998" spans="2:12" ht="14.4" thickBot="1" x14ac:dyDescent="0.3">
      <c r="B4998" s="28" t="str">
        <f t="shared" si="162"/>
        <v/>
      </c>
      <c r="C4998" s="167" t="str">
        <f>IF(D4998="","",VLOOKUP(D4998,'Műszaki adattábla'!F:G,2,0))</f>
        <v/>
      </c>
      <c r="D4998" s="168" t="str">
        <f>IF('Műszaki adattábla'!F4989="","",'Műszaki adattábla'!F4989)</f>
        <v/>
      </c>
      <c r="E4998" s="169" t="str">
        <f>IF(D4998="","",VLOOKUP(D4998,'Műszaki adattábla'!F:R,13,0))</f>
        <v/>
      </c>
      <c r="F4998" s="29" t="str">
        <f>IF(D4998="","",VLOOKUP(D4998,'Műszaki adattábla'!F:M,8,0))</f>
        <v/>
      </c>
      <c r="G4998" s="29" t="str">
        <f>IF(D4998="","",IF('Műszaki adattábla'!L4989="20-99",IF('Műszaki adattábla'!O4989="","Nem adott meg lekötött teljesítményt",VLOOKUP(D4998,'Műszaki adattábla'!F:O,10,0)),0))</f>
        <v/>
      </c>
      <c r="H4998" s="29" t="str">
        <f>IF(D4998="","",VLOOKUP(D4998,'Műszaki adattábla'!F:P,11,0))</f>
        <v/>
      </c>
      <c r="I4998" s="30"/>
      <c r="J4998" s="30"/>
      <c r="K4998" s="31" t="str">
        <f>IF(D4998="","",ROUND(((F4998*I4998*'Műszaki adattábla'!$C$7/'Műszaki adattábla'!$C$8)+(G4998*I4998)+(H4998*I4998))/12*'Műszaki adattábla'!T4989,0))</f>
        <v/>
      </c>
      <c r="L4998" s="32" t="str">
        <f t="shared" si="163"/>
        <v/>
      </c>
    </row>
    <row r="4999" spans="2:12" ht="14.4" thickBot="1" x14ac:dyDescent="0.3">
      <c r="B4999" s="28" t="str">
        <f t="shared" si="162"/>
        <v/>
      </c>
      <c r="C4999" s="167" t="str">
        <f>IF(D4999="","",VLOOKUP(D4999,'Műszaki adattábla'!F:G,2,0))</f>
        <v/>
      </c>
      <c r="D4999" s="168" t="str">
        <f>IF('Műszaki adattábla'!F4990="","",'Műszaki adattábla'!F4990)</f>
        <v/>
      </c>
      <c r="E4999" s="169" t="str">
        <f>IF(D4999="","",VLOOKUP(D4999,'Műszaki adattábla'!F:R,13,0))</f>
        <v/>
      </c>
      <c r="F4999" s="29" t="str">
        <f>IF(D4999="","",VLOOKUP(D4999,'Műszaki adattábla'!F:M,8,0))</f>
        <v/>
      </c>
      <c r="G4999" s="29" t="str">
        <f>IF(D4999="","",IF('Műszaki adattábla'!L4990="20-99",IF('Műszaki adattábla'!O4990="","Nem adott meg lekötött teljesítményt",VLOOKUP(D4999,'Műszaki adattábla'!F:O,10,0)),0))</f>
        <v/>
      </c>
      <c r="H4999" s="29" t="str">
        <f>IF(D4999="","",VLOOKUP(D4999,'Műszaki adattábla'!F:P,11,0))</f>
        <v/>
      </c>
      <c r="I4999" s="30"/>
      <c r="J4999" s="30"/>
      <c r="K4999" s="31" t="str">
        <f>IF(D4999="","",ROUND(((F4999*I4999*'Műszaki adattábla'!$C$7/'Műszaki adattábla'!$C$8)+(G4999*I4999)+(H4999*I4999))/12*'Műszaki adattábla'!T4990,0))</f>
        <v/>
      </c>
      <c r="L4999" s="32" t="str">
        <f t="shared" si="163"/>
        <v/>
      </c>
    </row>
    <row r="5000" spans="2:12" ht="14.4" thickBot="1" x14ac:dyDescent="0.3">
      <c r="B5000" s="28" t="str">
        <f t="shared" si="162"/>
        <v/>
      </c>
      <c r="C5000" s="167" t="str">
        <f>IF(D5000="","",VLOOKUP(D5000,'Műszaki adattábla'!F:G,2,0))</f>
        <v/>
      </c>
      <c r="D5000" s="168" t="str">
        <f>IF('Műszaki adattábla'!F4991="","",'Műszaki adattábla'!F4991)</f>
        <v/>
      </c>
      <c r="E5000" s="169" t="str">
        <f>IF(D5000="","",VLOOKUP(D5000,'Műszaki adattábla'!F:R,13,0))</f>
        <v/>
      </c>
      <c r="F5000" s="29" t="str">
        <f>IF(D5000="","",VLOOKUP(D5000,'Műszaki adattábla'!F:M,8,0))</f>
        <v/>
      </c>
      <c r="G5000" s="29" t="str">
        <f>IF(D5000="","",IF('Műszaki adattábla'!L4991="20-99",IF('Műszaki adattábla'!O4991="","Nem adott meg lekötött teljesítményt",VLOOKUP(D5000,'Műszaki adattábla'!F:O,10,0)),0))</f>
        <v/>
      </c>
      <c r="H5000" s="29" t="str">
        <f>IF(D5000="","",VLOOKUP(D5000,'Műszaki adattábla'!F:P,11,0))</f>
        <v/>
      </c>
      <c r="I5000" s="30"/>
      <c r="J5000" s="30"/>
      <c r="K5000" s="31" t="str">
        <f>IF(D5000="","",ROUND(((F5000*I5000*'Műszaki adattábla'!$C$7/'Műszaki adattábla'!$C$8)+(G5000*I5000)+(H5000*I5000))/12*'Műszaki adattábla'!T4991,0))</f>
        <v/>
      </c>
      <c r="L5000" s="32" t="str">
        <f t="shared" si="163"/>
        <v/>
      </c>
    </row>
    <row r="5001" spans="2:12" ht="14.4" thickBot="1" x14ac:dyDescent="0.3">
      <c r="B5001" s="28" t="str">
        <f t="shared" ref="B5001:B5010" si="164">IF(D5001="","",B5000+1)</f>
        <v/>
      </c>
      <c r="C5001" s="167" t="str">
        <f>IF(D5001="","",VLOOKUP(D5001,'Műszaki adattábla'!F:G,2,0))</f>
        <v/>
      </c>
      <c r="D5001" s="168" t="str">
        <f>IF('Műszaki adattábla'!F4992="","",'Műszaki adattábla'!F4992)</f>
        <v/>
      </c>
      <c r="E5001" s="169" t="str">
        <f>IF(D5001="","",VLOOKUP(D5001,'Műszaki adattábla'!F:R,13,0))</f>
        <v/>
      </c>
      <c r="F5001" s="29" t="str">
        <f>IF(D5001="","",VLOOKUP(D5001,'Műszaki adattábla'!F:M,8,0))</f>
        <v/>
      </c>
      <c r="G5001" s="29" t="str">
        <f>IF(D5001="","",IF('Műszaki adattábla'!L4992="20-99",IF('Műszaki adattábla'!O4992="","Nem adott meg lekötött teljesítményt",VLOOKUP(D5001,'Műszaki adattábla'!F:O,10,0)),0))</f>
        <v/>
      </c>
      <c r="H5001" s="29" t="str">
        <f>IF(D5001="","",VLOOKUP(D5001,'Műszaki adattábla'!F:P,11,0))</f>
        <v/>
      </c>
      <c r="I5001" s="30"/>
      <c r="J5001" s="30"/>
      <c r="K5001" s="31" t="str">
        <f>IF(D5001="","",ROUND(((F5001*I5001*'Műszaki adattábla'!$C$7/'Műszaki adattábla'!$C$8)+(G5001*I5001)+(H5001*I5001))/12*'Műszaki adattábla'!T4992,0))</f>
        <v/>
      </c>
      <c r="L5001" s="32" t="str">
        <f t="shared" ref="L5001:L5010" si="165">IF(D5001="","",ROUND((J5001/1000)*E5001,0))</f>
        <v/>
      </c>
    </row>
    <row r="5002" spans="2:12" ht="14.4" thickBot="1" x14ac:dyDescent="0.3">
      <c r="B5002" s="28" t="str">
        <f t="shared" si="164"/>
        <v/>
      </c>
      <c r="C5002" s="167" t="str">
        <f>IF(D5002="","",VLOOKUP(D5002,'Műszaki adattábla'!F:G,2,0))</f>
        <v/>
      </c>
      <c r="D5002" s="168" t="str">
        <f>IF('Műszaki adattábla'!F4993="","",'Műszaki adattábla'!F4993)</f>
        <v/>
      </c>
      <c r="E5002" s="169" t="str">
        <f>IF(D5002="","",VLOOKUP(D5002,'Műszaki adattábla'!F:R,13,0))</f>
        <v/>
      </c>
      <c r="F5002" s="29" t="str">
        <f>IF(D5002="","",VLOOKUP(D5002,'Műszaki adattábla'!F:M,8,0))</f>
        <v/>
      </c>
      <c r="G5002" s="29" t="str">
        <f>IF(D5002="","",IF('Műszaki adattábla'!L4993="20-99",IF('Műszaki adattábla'!O4993="","Nem adott meg lekötött teljesítményt",VLOOKUP(D5002,'Műszaki adattábla'!F:O,10,0)),0))</f>
        <v/>
      </c>
      <c r="H5002" s="29" t="str">
        <f>IF(D5002="","",VLOOKUP(D5002,'Műszaki adattábla'!F:P,11,0))</f>
        <v/>
      </c>
      <c r="I5002" s="30"/>
      <c r="J5002" s="30"/>
      <c r="K5002" s="31" t="str">
        <f>IF(D5002="","",ROUND(((F5002*I5002*'Műszaki adattábla'!$C$7/'Műszaki adattábla'!$C$8)+(G5002*I5002)+(H5002*I5002))/12*'Műszaki adattábla'!T4993,0))</f>
        <v/>
      </c>
      <c r="L5002" s="32" t="str">
        <f t="shared" si="165"/>
        <v/>
      </c>
    </row>
    <row r="5003" spans="2:12" ht="14.4" thickBot="1" x14ac:dyDescent="0.3">
      <c r="B5003" s="28" t="str">
        <f t="shared" si="164"/>
        <v/>
      </c>
      <c r="C5003" s="167" t="str">
        <f>IF(D5003="","",VLOOKUP(D5003,'Műszaki adattábla'!F:G,2,0))</f>
        <v/>
      </c>
      <c r="D5003" s="168" t="str">
        <f>IF('Műszaki adattábla'!F4994="","",'Műszaki adattábla'!F4994)</f>
        <v/>
      </c>
      <c r="E5003" s="169" t="str">
        <f>IF(D5003="","",VLOOKUP(D5003,'Műszaki adattábla'!F:R,13,0))</f>
        <v/>
      </c>
      <c r="F5003" s="29" t="str">
        <f>IF(D5003="","",VLOOKUP(D5003,'Műszaki adattábla'!F:M,8,0))</f>
        <v/>
      </c>
      <c r="G5003" s="29" t="str">
        <f>IF(D5003="","",IF('Műszaki adattábla'!L4994="20-99",IF('Műszaki adattábla'!O4994="","Nem adott meg lekötött teljesítményt",VLOOKUP(D5003,'Műszaki adattábla'!F:O,10,0)),0))</f>
        <v/>
      </c>
      <c r="H5003" s="29" t="str">
        <f>IF(D5003="","",VLOOKUP(D5003,'Műszaki adattábla'!F:P,11,0))</f>
        <v/>
      </c>
      <c r="I5003" s="30"/>
      <c r="J5003" s="30"/>
      <c r="K5003" s="31" t="str">
        <f>IF(D5003="","",ROUND(((F5003*I5003*'Műszaki adattábla'!$C$7/'Műszaki adattábla'!$C$8)+(G5003*I5003)+(H5003*I5003))/12*'Műszaki adattábla'!T4994,0))</f>
        <v/>
      </c>
      <c r="L5003" s="32" t="str">
        <f t="shared" si="165"/>
        <v/>
      </c>
    </row>
    <row r="5004" spans="2:12" ht="14.4" thickBot="1" x14ac:dyDescent="0.3">
      <c r="B5004" s="28" t="str">
        <f t="shared" si="164"/>
        <v/>
      </c>
      <c r="C5004" s="167" t="str">
        <f>IF(D5004="","",VLOOKUP(D5004,'Műszaki adattábla'!F:G,2,0))</f>
        <v/>
      </c>
      <c r="D5004" s="168" t="str">
        <f>IF('Műszaki adattábla'!F4995="","",'Műszaki adattábla'!F4995)</f>
        <v/>
      </c>
      <c r="E5004" s="169" t="str">
        <f>IF(D5004="","",VLOOKUP(D5004,'Műszaki adattábla'!F:R,13,0))</f>
        <v/>
      </c>
      <c r="F5004" s="29" t="str">
        <f>IF(D5004="","",VLOOKUP(D5004,'Műszaki adattábla'!F:M,8,0))</f>
        <v/>
      </c>
      <c r="G5004" s="29" t="str">
        <f>IF(D5004="","",IF('Műszaki adattábla'!L4995="20-99",IF('Műszaki adattábla'!O4995="","Nem adott meg lekötött teljesítményt",VLOOKUP(D5004,'Műszaki adattábla'!F:O,10,0)),0))</f>
        <v/>
      </c>
      <c r="H5004" s="29" t="str">
        <f>IF(D5004="","",VLOOKUP(D5004,'Műszaki adattábla'!F:P,11,0))</f>
        <v/>
      </c>
      <c r="I5004" s="30"/>
      <c r="J5004" s="30"/>
      <c r="K5004" s="31" t="str">
        <f>IF(D5004="","",ROUND(((F5004*I5004*'Műszaki adattábla'!$C$7/'Műszaki adattábla'!$C$8)+(G5004*I5004)+(H5004*I5004))/12*'Műszaki adattábla'!T4995,0))</f>
        <v/>
      </c>
      <c r="L5004" s="32" t="str">
        <f t="shared" si="165"/>
        <v/>
      </c>
    </row>
    <row r="5005" spans="2:12" ht="14.4" thickBot="1" x14ac:dyDescent="0.3">
      <c r="B5005" s="28" t="str">
        <f t="shared" si="164"/>
        <v/>
      </c>
      <c r="C5005" s="167" t="str">
        <f>IF(D5005="","",VLOOKUP(D5005,'Műszaki adattábla'!F:G,2,0))</f>
        <v/>
      </c>
      <c r="D5005" s="168" t="str">
        <f>IF('Műszaki adattábla'!F4996="","",'Műszaki adattábla'!F4996)</f>
        <v/>
      </c>
      <c r="E5005" s="169" t="str">
        <f>IF(D5005="","",VLOOKUP(D5005,'Műszaki adattábla'!F:R,13,0))</f>
        <v/>
      </c>
      <c r="F5005" s="29" t="str">
        <f>IF(D5005="","",VLOOKUP(D5005,'Műszaki adattábla'!F:M,8,0))</f>
        <v/>
      </c>
      <c r="G5005" s="29" t="str">
        <f>IF(D5005="","",IF('Műszaki adattábla'!L4996="20-99",IF('Műszaki adattábla'!O4996="","Nem adott meg lekötött teljesítményt",VLOOKUP(D5005,'Műszaki adattábla'!F:O,10,0)),0))</f>
        <v/>
      </c>
      <c r="H5005" s="29" t="str">
        <f>IF(D5005="","",VLOOKUP(D5005,'Műszaki adattábla'!F:P,11,0))</f>
        <v/>
      </c>
      <c r="I5005" s="30"/>
      <c r="J5005" s="30"/>
      <c r="K5005" s="31" t="str">
        <f>IF(D5005="","",ROUND(((F5005*I5005*'Műszaki adattábla'!$C$7/'Műszaki adattábla'!$C$8)+(G5005*I5005)+(H5005*I5005))/12*'Műszaki adattábla'!T4996,0))</f>
        <v/>
      </c>
      <c r="L5005" s="32" t="str">
        <f t="shared" si="165"/>
        <v/>
      </c>
    </row>
    <row r="5006" spans="2:12" ht="14.4" thickBot="1" x14ac:dyDescent="0.3">
      <c r="B5006" s="28" t="str">
        <f t="shared" si="164"/>
        <v/>
      </c>
      <c r="C5006" s="167" t="str">
        <f>IF(D5006="","",VLOOKUP(D5006,'Műszaki adattábla'!F:G,2,0))</f>
        <v/>
      </c>
      <c r="D5006" s="168" t="str">
        <f>IF('Műszaki adattábla'!F4997="","",'Műszaki adattábla'!F4997)</f>
        <v/>
      </c>
      <c r="E5006" s="169" t="str">
        <f>IF(D5006="","",VLOOKUP(D5006,'Műszaki adattábla'!F:R,13,0))</f>
        <v/>
      </c>
      <c r="F5006" s="29" t="str">
        <f>IF(D5006="","",VLOOKUP(D5006,'Műszaki adattábla'!F:M,8,0))</f>
        <v/>
      </c>
      <c r="G5006" s="29" t="str">
        <f>IF(D5006="","",IF('Műszaki adattábla'!L4997="20-99",IF('Műszaki adattábla'!O4997="","Nem adott meg lekötött teljesítményt",VLOOKUP(D5006,'Műszaki adattábla'!F:O,10,0)),0))</f>
        <v/>
      </c>
      <c r="H5006" s="29" t="str">
        <f>IF(D5006="","",VLOOKUP(D5006,'Műszaki adattábla'!F:P,11,0))</f>
        <v/>
      </c>
      <c r="I5006" s="30"/>
      <c r="J5006" s="30"/>
      <c r="K5006" s="31" t="str">
        <f>IF(D5006="","",ROUND(((F5006*I5006*'Műszaki adattábla'!$C$7/'Műszaki adattábla'!$C$8)+(G5006*I5006)+(H5006*I5006))/12*'Műszaki adattábla'!T4997,0))</f>
        <v/>
      </c>
      <c r="L5006" s="32" t="str">
        <f t="shared" si="165"/>
        <v/>
      </c>
    </row>
    <row r="5007" spans="2:12" ht="14.4" thickBot="1" x14ac:dyDescent="0.3">
      <c r="B5007" s="28" t="str">
        <f t="shared" si="164"/>
        <v/>
      </c>
      <c r="C5007" s="167" t="str">
        <f>IF(D5007="","",VLOOKUP(D5007,'Műszaki adattábla'!F:G,2,0))</f>
        <v/>
      </c>
      <c r="D5007" s="168" t="str">
        <f>IF('Műszaki adattábla'!F4998="","",'Műszaki adattábla'!F4998)</f>
        <v/>
      </c>
      <c r="E5007" s="169" t="str">
        <f>IF(D5007="","",VLOOKUP(D5007,'Műszaki adattábla'!F:R,13,0))</f>
        <v/>
      </c>
      <c r="F5007" s="29" t="str">
        <f>IF(D5007="","",VLOOKUP(D5007,'Műszaki adattábla'!F:M,8,0))</f>
        <v/>
      </c>
      <c r="G5007" s="29" t="str">
        <f>IF(D5007="","",IF('Műszaki adattábla'!L4998="20-99",IF('Műszaki adattábla'!O4998="","Nem adott meg lekötött teljesítményt",VLOOKUP(D5007,'Műszaki adattábla'!F:O,10,0)),0))</f>
        <v/>
      </c>
      <c r="H5007" s="29" t="str">
        <f>IF(D5007="","",VLOOKUP(D5007,'Műszaki adattábla'!F:P,11,0))</f>
        <v/>
      </c>
      <c r="I5007" s="30"/>
      <c r="J5007" s="30"/>
      <c r="K5007" s="31" t="str">
        <f>IF(D5007="","",ROUND(((F5007*I5007*'Műszaki adattábla'!$C$7/'Műszaki adattábla'!$C$8)+(G5007*I5007)+(H5007*I5007))/12*'Műszaki adattábla'!T4998,0))</f>
        <v/>
      </c>
      <c r="L5007" s="32" t="str">
        <f t="shared" si="165"/>
        <v/>
      </c>
    </row>
    <row r="5008" spans="2:12" ht="14.4" thickBot="1" x14ac:dyDescent="0.3">
      <c r="B5008" s="28" t="str">
        <f t="shared" si="164"/>
        <v/>
      </c>
      <c r="C5008" s="167" t="str">
        <f>IF(D5008="","",VLOOKUP(D5008,'Műszaki adattábla'!F:G,2,0))</f>
        <v/>
      </c>
      <c r="D5008" s="168" t="str">
        <f>IF('Műszaki adattábla'!F4999="","",'Műszaki adattábla'!F4999)</f>
        <v/>
      </c>
      <c r="E5008" s="169" t="str">
        <f>IF(D5008="","",VLOOKUP(D5008,'Műszaki adattábla'!F:R,13,0))</f>
        <v/>
      </c>
      <c r="F5008" s="29" t="str">
        <f>IF(D5008="","",VLOOKUP(D5008,'Műszaki adattábla'!F:M,8,0))</f>
        <v/>
      </c>
      <c r="G5008" s="29" t="str">
        <f>IF(D5008="","",IF('Műszaki adattábla'!L4999="20-99",IF('Műszaki adattábla'!O4999="","Nem adott meg lekötött teljesítményt",VLOOKUP(D5008,'Műszaki adattábla'!F:O,10,0)),0))</f>
        <v/>
      </c>
      <c r="H5008" s="29" t="str">
        <f>IF(D5008="","",VLOOKUP(D5008,'Műszaki adattábla'!F:P,11,0))</f>
        <v/>
      </c>
      <c r="I5008" s="30"/>
      <c r="J5008" s="30"/>
      <c r="K5008" s="31" t="str">
        <f>IF(D5008="","",ROUND(((F5008*I5008*'Műszaki adattábla'!$C$7/'Műszaki adattábla'!$C$8)+(G5008*I5008)+(H5008*I5008))/12*'Műszaki adattábla'!T4999,0))</f>
        <v/>
      </c>
      <c r="L5008" s="32" t="str">
        <f t="shared" si="165"/>
        <v/>
      </c>
    </row>
    <row r="5009" spans="2:12" ht="14.4" thickBot="1" x14ac:dyDescent="0.3">
      <c r="B5009" s="28" t="str">
        <f t="shared" si="164"/>
        <v/>
      </c>
      <c r="C5009" s="167" t="str">
        <f>IF(D5009="","",VLOOKUP(D5009,'Műszaki adattábla'!F:G,2,0))</f>
        <v/>
      </c>
      <c r="D5009" s="168" t="str">
        <f>IF('Műszaki adattábla'!F5000="","",'Műszaki adattábla'!F5000)</f>
        <v/>
      </c>
      <c r="E5009" s="169" t="str">
        <f>IF(D5009="","",VLOOKUP(D5009,'Műszaki adattábla'!F:R,13,0))</f>
        <v/>
      </c>
      <c r="F5009" s="29" t="str">
        <f>IF(D5009="","",VLOOKUP(D5009,'Műszaki adattábla'!F:M,8,0))</f>
        <v/>
      </c>
      <c r="G5009" s="29" t="str">
        <f>IF(D5009="","",IF('Műszaki adattábla'!L5000="20-99",IF('Műszaki adattábla'!O5000="","Nem adott meg lekötött teljesítményt",VLOOKUP(D5009,'Műszaki adattábla'!F:O,10,0)),0))</f>
        <v/>
      </c>
      <c r="H5009" s="29" t="str">
        <f>IF(D5009="","",VLOOKUP(D5009,'Műszaki adattábla'!F:P,11,0))</f>
        <v/>
      </c>
      <c r="I5009" s="30"/>
      <c r="J5009" s="30"/>
      <c r="K5009" s="31" t="str">
        <f>IF(D5009="","",ROUND(((F5009*I5009*'Műszaki adattábla'!$C$7/'Műszaki adattábla'!$C$8)+(G5009*I5009)+(H5009*I5009))/12*'Műszaki adattábla'!T5000,0))</f>
        <v/>
      </c>
      <c r="L5009" s="32" t="str">
        <f t="shared" si="165"/>
        <v/>
      </c>
    </row>
    <row r="5010" spans="2:12" ht="14.4" thickBot="1" x14ac:dyDescent="0.3">
      <c r="B5010" s="28" t="str">
        <f t="shared" si="164"/>
        <v/>
      </c>
      <c r="C5010" s="167" t="str">
        <f>IF(D5010="","",VLOOKUP(D5010,'Műszaki adattábla'!F:G,2,0))</f>
        <v/>
      </c>
      <c r="D5010" s="168" t="str">
        <f>IF('Műszaki adattábla'!F5001="","",'Műszaki adattábla'!F5001)</f>
        <v/>
      </c>
      <c r="E5010" s="169" t="str">
        <f>IF(D5010="","",VLOOKUP(D5010,'Műszaki adattábla'!F:R,13,0))</f>
        <v/>
      </c>
      <c r="F5010" s="29" t="str">
        <f>IF(D5010="","",VLOOKUP(D5010,'Műszaki adattábla'!F:M,8,0))</f>
        <v/>
      </c>
      <c r="G5010" s="29" t="str">
        <f>IF(D5010="","",IF('Műszaki adattábla'!L5001="20-99",IF('Műszaki adattábla'!O5001="","Nem adott meg lekötött teljesítményt",VLOOKUP(D5010,'Műszaki adattábla'!F:O,10,0)),0))</f>
        <v/>
      </c>
      <c r="H5010" s="29" t="str">
        <f>IF(D5010="","",VLOOKUP(D5010,'Műszaki adattábla'!F:P,11,0))</f>
        <v/>
      </c>
      <c r="I5010" s="30"/>
      <c r="J5010" s="30"/>
      <c r="K5010" s="31" t="str">
        <f>IF(D5010="","",ROUND(((F5010*I5010*'Műszaki adattábla'!$C$7/'Műszaki adattábla'!$C$8)+(G5010*I5010)+(H5010*I5010))/12*'Műszaki adattábla'!T5001,0))</f>
        <v/>
      </c>
      <c r="L5010" s="32" t="str">
        <f t="shared" si="165"/>
        <v/>
      </c>
    </row>
    <row r="5011" spans="2:12" x14ac:dyDescent="0.25">
      <c r="B5011" s="122"/>
      <c r="C5011" s="122"/>
      <c r="D5011" s="122"/>
      <c r="E5011" s="122"/>
      <c r="F5011" s="123"/>
      <c r="G5011" s="123"/>
      <c r="H5011" s="123"/>
      <c r="I5011" s="122"/>
      <c r="J5011" s="122"/>
      <c r="K5011" s="122"/>
      <c r="L5011" s="122"/>
    </row>
  </sheetData>
  <sheetProtection sheet="1" objects="1" scenarios="1" autoFilter="0"/>
  <autoFilter ref="B23:L23" xr:uid="{00000000-0001-0000-0100-000000000000}"/>
  <mergeCells count="27">
    <mergeCell ref="A1:L1"/>
    <mergeCell ref="A2:L3"/>
    <mergeCell ref="I9:L9"/>
    <mergeCell ref="I10:L10"/>
    <mergeCell ref="J5:L5"/>
    <mergeCell ref="J6:L6"/>
    <mergeCell ref="A5:C5"/>
    <mergeCell ref="A6:C6"/>
    <mergeCell ref="A7:C7"/>
    <mergeCell ref="A9:C9"/>
    <mergeCell ref="J7:L7"/>
    <mergeCell ref="A8:C8"/>
    <mergeCell ref="A16:C16"/>
    <mergeCell ref="A11:C11"/>
    <mergeCell ref="A19:C19"/>
    <mergeCell ref="A20:C20"/>
    <mergeCell ref="J18:L18"/>
    <mergeCell ref="J20:L20"/>
    <mergeCell ref="J15:L15"/>
    <mergeCell ref="J17:L17"/>
    <mergeCell ref="J19:L19"/>
    <mergeCell ref="A18:D18"/>
    <mergeCell ref="A14:C14"/>
    <mergeCell ref="A15:C15"/>
    <mergeCell ref="A12:C12"/>
    <mergeCell ref="J14:L14"/>
    <mergeCell ref="J13:L13"/>
  </mergeCells>
  <conditionalFormatting sqref="D11">
    <cfRule type="expression" dxfId="13" priority="4">
      <formula>$D$8="indexált"</formula>
    </cfRule>
  </conditionalFormatting>
  <conditionalFormatting sqref="D12">
    <cfRule type="expression" dxfId="12" priority="3">
      <formula>$D$8="fix ár"</formula>
    </cfRule>
  </conditionalFormatting>
  <conditionalFormatting sqref="F11:F12">
    <cfRule type="cellIs" dxfId="11" priority="12" operator="equal">
      <formula>"magas ár"</formula>
    </cfRule>
    <cfRule type="cellIs" dxfId="10" priority="13" operator="equal">
      <formula>"megfelelő"</formula>
    </cfRule>
  </conditionalFormatting>
  <conditionalFormatting sqref="F24:F5010">
    <cfRule type="expression" dxfId="9" priority="7">
      <formula>#REF!&lt;&gt;"20 alatti"</formula>
    </cfRule>
  </conditionalFormatting>
  <conditionalFormatting sqref="G24:G5010">
    <cfRule type="expression" dxfId="8" priority="23">
      <formula>#REF!&lt;&gt;"20-99"</formula>
    </cfRule>
  </conditionalFormatting>
  <conditionalFormatting sqref="H24:H5010">
    <cfRule type="expression" dxfId="7" priority="6">
      <formula>AND(#REF!&lt;&gt;"100-500",#REF!&lt;&gt;"500-")</formula>
    </cfRule>
  </conditionalFormatting>
  <conditionalFormatting sqref="J6:L7">
    <cfRule type="notContainsBlanks" dxfId="6" priority="1">
      <formula>LEN(TRIM(J6))&gt;0</formula>
    </cfRule>
  </conditionalFormatting>
  <dataValidations xWindow="1477" yWindow="701" count="3">
    <dataValidation type="decimal" allowBlank="1" showInputMessage="1" showErrorMessage="1" sqref="J24:J5010" xr:uid="{00000000-0002-0000-0100-000000000000}">
      <formula1>0.99</formula1>
      <formula2>999999999</formula2>
    </dataValidation>
    <dataValidation type="decimal" allowBlank="1" showInputMessage="1" showErrorMessage="1" sqref="E24:E5010" xr:uid="{00000000-0002-0000-0100-000001000000}">
      <formula1>0</formula1>
      <formula2>99999999</formula2>
    </dataValidation>
    <dataValidation allowBlank="1" showErrorMessage="1" prompt="Egész szám, tizedes nélkül!" sqref="K24:K5010" xr:uid="{00000000-0002-0000-0100-000002000000}"/>
  </dataValidations>
  <pageMargins left="0.7" right="0.7" top="0.75" bottom="0.75" header="0.3" footer="0.3"/>
  <pageSetup paperSize="8" scale="51" orientation="portrait" r:id="rId1"/>
  <legacyDrawing r:id="rId2"/>
  <extLst>
    <ext xmlns:x14="http://schemas.microsoft.com/office/spreadsheetml/2009/9/main" uri="{CCE6A557-97BC-4b89-ADB6-D9C93CAAB3DF}">
      <x14:dataValidations xmlns:xm="http://schemas.microsoft.com/office/excel/2006/main" xWindow="1477" yWindow="701" count="3">
        <x14:dataValidation type="list" allowBlank="1" showInputMessage="1" showErrorMessage="1" xr:uid="{00000000-0002-0000-0100-000003000000}">
          <x14:formula1>
            <xm:f>'Technikai cellák'!$A$10:$A$11</xm:f>
          </x14:formula1>
          <xm:sqref>D8</xm:sqref>
        </x14:dataValidation>
        <x14:dataValidation type="whole" operator="equal" allowBlank="1" showInputMessage="1" showErrorMessage="1" xr:uid="{00000000-0002-0000-0100-000005000000}">
          <x14:formula1>
            <xm:f>'Műszaki adattábla'!C9</xm:f>
          </x14:formula1>
          <xm:sqref>D9</xm:sqref>
        </x14:dataValidation>
        <x14:dataValidation type="list" allowBlank="1" showInputMessage="1" showErrorMessage="1" xr:uid="{B4D15A97-7095-4289-A327-8ADFCD9BFE36}">
          <x14:formula1>
            <xm:f>'Technikai cellák'!$B$18:$B$21</xm:f>
          </x14:formula1>
          <xm:sqref>J5:L5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A1:AE206"/>
  <sheetViews>
    <sheetView zoomScale="85" zoomScaleNormal="85" workbookViewId="0">
      <selection sqref="A1:A2"/>
    </sheetView>
  </sheetViews>
  <sheetFormatPr defaultColWidth="9.21875" defaultRowHeight="14.4" x14ac:dyDescent="0.3"/>
  <cols>
    <col min="1" max="1" width="27.21875" style="109" bestFit="1" customWidth="1"/>
    <col min="2" max="2" width="39.44140625" style="109" bestFit="1" customWidth="1"/>
    <col min="3" max="3" width="50.44140625" style="109" bestFit="1" customWidth="1"/>
    <col min="4" max="4" width="23" style="109" customWidth="1"/>
    <col min="5" max="5" width="17.21875" style="109" bestFit="1" customWidth="1"/>
    <col min="6" max="6" width="33.77734375" style="109" bestFit="1" customWidth="1"/>
    <col min="7" max="7" width="23.44140625" style="109" bestFit="1" customWidth="1"/>
    <col min="8" max="8" width="37.21875" style="109" bestFit="1" customWidth="1"/>
    <col min="9" max="9" width="41.21875" style="109" bestFit="1" customWidth="1"/>
    <col min="10" max="10" width="38.44140625" style="109" customWidth="1"/>
    <col min="11" max="11" width="41.21875" style="109" bestFit="1" customWidth="1"/>
    <col min="12" max="12" width="29.77734375" style="109" bestFit="1" customWidth="1"/>
    <col min="13" max="13" width="50.44140625" style="109" bestFit="1" customWidth="1"/>
    <col min="14" max="14" width="62.21875" style="109" bestFit="1" customWidth="1"/>
    <col min="15" max="15" width="34.44140625" style="109" bestFit="1" customWidth="1"/>
    <col min="16" max="16" width="46.44140625" style="109" bestFit="1" customWidth="1"/>
    <col min="17" max="17" width="36.21875" style="109" bestFit="1" customWidth="1"/>
    <col min="18" max="18" width="29.77734375" style="109" bestFit="1" customWidth="1"/>
    <col min="19" max="19" width="50.44140625" style="109" bestFit="1" customWidth="1"/>
    <col min="20" max="20" width="62.21875" style="109" bestFit="1" customWidth="1"/>
    <col min="21" max="21" width="34.44140625" style="109" bestFit="1" customWidth="1"/>
    <col min="22" max="22" width="46.44140625" style="109" bestFit="1" customWidth="1"/>
    <col min="23" max="23" width="36.21875" style="109" bestFit="1" customWidth="1"/>
    <col min="24" max="24" width="9.21875" style="109"/>
    <col min="25" max="25" width="52.5546875" style="109" customWidth="1"/>
    <col min="26" max="16384" width="9.21875" style="109"/>
  </cols>
  <sheetData>
    <row r="1" spans="1:31" ht="15" thickBot="1" x14ac:dyDescent="0.35">
      <c r="A1" s="272" t="s">
        <v>115</v>
      </c>
      <c r="B1" s="274" t="s">
        <v>116</v>
      </c>
      <c r="C1" s="275"/>
      <c r="D1" s="275"/>
      <c r="E1" s="275"/>
      <c r="F1" s="275"/>
      <c r="G1" s="275"/>
      <c r="H1" s="275"/>
      <c r="I1" s="275"/>
      <c r="J1" s="275"/>
      <c r="K1" s="276"/>
      <c r="L1" s="274" t="s">
        <v>117</v>
      </c>
      <c r="M1" s="275"/>
      <c r="N1" s="275"/>
      <c r="O1" s="275"/>
      <c r="P1" s="275"/>
      <c r="Q1" s="276"/>
      <c r="R1" s="274" t="s">
        <v>542</v>
      </c>
      <c r="S1" s="275"/>
      <c r="T1" s="275"/>
      <c r="U1" s="275"/>
      <c r="V1" s="275"/>
      <c r="W1" s="276"/>
      <c r="Y1" s="277" t="s">
        <v>78</v>
      </c>
      <c r="Z1" s="277"/>
      <c r="AA1" s="277"/>
      <c r="AB1" s="277"/>
      <c r="AC1" s="277"/>
      <c r="AD1" s="277"/>
      <c r="AE1" s="277"/>
    </row>
    <row r="2" spans="1:31" ht="44.4" thickTop="1" thickBot="1" x14ac:dyDescent="0.35">
      <c r="A2" s="273"/>
      <c r="B2" s="126" t="s">
        <v>118</v>
      </c>
      <c r="C2" s="127" t="s">
        <v>10</v>
      </c>
      <c r="D2" s="128" t="s">
        <v>332</v>
      </c>
      <c r="E2" s="128" t="s">
        <v>333</v>
      </c>
      <c r="F2" s="128" t="s">
        <v>334</v>
      </c>
      <c r="G2" s="129" t="s">
        <v>335</v>
      </c>
      <c r="H2" s="127" t="s">
        <v>119</v>
      </c>
      <c r="I2" s="140" t="s">
        <v>120</v>
      </c>
      <c r="J2" s="140" t="s">
        <v>121</v>
      </c>
      <c r="K2" s="140" t="s">
        <v>122</v>
      </c>
      <c r="L2" s="141" t="s">
        <v>123</v>
      </c>
      <c r="M2" s="130" t="s">
        <v>22</v>
      </c>
      <c r="N2" s="130" t="s">
        <v>124</v>
      </c>
      <c r="O2" s="130" t="s">
        <v>125</v>
      </c>
      <c r="P2" s="130" t="s">
        <v>126</v>
      </c>
      <c r="Q2" s="131" t="s">
        <v>127</v>
      </c>
      <c r="R2" s="141" t="s">
        <v>123</v>
      </c>
      <c r="S2" s="130" t="s">
        <v>22</v>
      </c>
      <c r="T2" s="130" t="s">
        <v>124</v>
      </c>
      <c r="U2" s="130" t="s">
        <v>125</v>
      </c>
      <c r="V2" s="130" t="s">
        <v>126</v>
      </c>
      <c r="W2" s="131" t="s">
        <v>127</v>
      </c>
      <c r="Y2" s="142"/>
      <c r="Z2" s="278" t="s">
        <v>74</v>
      </c>
      <c r="AA2" s="279"/>
      <c r="AB2" s="279"/>
      <c r="AC2" s="279"/>
      <c r="AD2" s="279"/>
      <c r="AE2" s="280"/>
    </row>
    <row r="3" spans="1:31" s="147" customFormat="1" ht="15.6" thickTop="1" thickBot="1" x14ac:dyDescent="0.35">
      <c r="A3" s="143"/>
      <c r="B3" s="134"/>
      <c r="C3" s="135"/>
      <c r="D3" s="136"/>
      <c r="E3" s="136"/>
      <c r="F3" s="136"/>
      <c r="G3" s="137"/>
      <c r="H3" s="135"/>
      <c r="I3" s="144"/>
      <c r="J3" s="144"/>
      <c r="K3" s="144"/>
      <c r="L3" s="145"/>
      <c r="M3" s="138"/>
      <c r="N3" s="138"/>
      <c r="O3" s="138"/>
      <c r="P3" s="138"/>
      <c r="Q3" s="146"/>
      <c r="R3" s="145"/>
      <c r="S3" s="138"/>
      <c r="T3" s="138"/>
      <c r="U3" s="138"/>
      <c r="V3" s="138"/>
      <c r="W3" s="146"/>
      <c r="Y3" s="148"/>
      <c r="Z3" s="149"/>
      <c r="AA3" s="149"/>
      <c r="AB3" s="149"/>
      <c r="AC3" s="149"/>
      <c r="AD3" s="149"/>
      <c r="AE3" s="149"/>
    </row>
    <row r="4" spans="1:31" x14ac:dyDescent="0.3">
      <c r="A4" s="180" t="s">
        <v>128</v>
      </c>
      <c r="B4" s="162" t="s">
        <v>573</v>
      </c>
      <c r="C4" s="162" t="s">
        <v>574</v>
      </c>
      <c r="D4" s="107"/>
      <c r="E4" s="107" t="s">
        <v>575</v>
      </c>
      <c r="F4" s="107" t="s">
        <v>576</v>
      </c>
      <c r="G4" s="107" t="s">
        <v>577</v>
      </c>
      <c r="H4" s="158" t="s">
        <v>578</v>
      </c>
      <c r="I4" s="107" t="s">
        <v>568</v>
      </c>
      <c r="J4" s="158"/>
      <c r="K4" s="159"/>
      <c r="L4" s="183" t="s">
        <v>579</v>
      </c>
      <c r="M4" s="107" t="s">
        <v>574</v>
      </c>
      <c r="N4" s="107" t="s">
        <v>580</v>
      </c>
      <c r="O4" s="107" t="s">
        <v>581</v>
      </c>
      <c r="P4" s="160" t="s">
        <v>582</v>
      </c>
      <c r="Q4" s="181" t="s">
        <v>583</v>
      </c>
      <c r="R4" s="183" t="s">
        <v>584</v>
      </c>
      <c r="S4" s="107" t="s">
        <v>574</v>
      </c>
      <c r="T4" s="107" t="s">
        <v>585</v>
      </c>
      <c r="U4" s="161" t="s">
        <v>586</v>
      </c>
      <c r="V4" s="107" t="s">
        <v>582</v>
      </c>
      <c r="W4" s="107" t="s">
        <v>583</v>
      </c>
    </row>
    <row r="5" spans="1:31" x14ac:dyDescent="0.3">
      <c r="A5" s="180" t="s">
        <v>129</v>
      </c>
      <c r="B5" s="162" t="s">
        <v>587</v>
      </c>
      <c r="C5" s="162" t="s">
        <v>574</v>
      </c>
      <c r="D5" s="107"/>
      <c r="E5" s="107" t="s">
        <v>588</v>
      </c>
      <c r="F5" s="107" t="s">
        <v>589</v>
      </c>
      <c r="G5" s="107" t="s">
        <v>590</v>
      </c>
      <c r="H5" s="158" t="s">
        <v>591</v>
      </c>
      <c r="I5" s="107" t="s">
        <v>571</v>
      </c>
      <c r="J5" s="158"/>
      <c r="K5" s="159"/>
      <c r="L5" s="183" t="s">
        <v>579</v>
      </c>
      <c r="M5" s="107" t="s">
        <v>574</v>
      </c>
      <c r="N5" s="107" t="s">
        <v>580</v>
      </c>
      <c r="O5" s="107" t="s">
        <v>581</v>
      </c>
      <c r="P5" s="160" t="s">
        <v>582</v>
      </c>
      <c r="Q5" s="181" t="s">
        <v>592</v>
      </c>
      <c r="R5" s="183" t="s">
        <v>584</v>
      </c>
      <c r="S5" s="107" t="s">
        <v>574</v>
      </c>
      <c r="T5" s="107" t="s">
        <v>585</v>
      </c>
      <c r="U5" s="161" t="s">
        <v>586</v>
      </c>
      <c r="V5" s="107" t="s">
        <v>582</v>
      </c>
      <c r="W5" s="107" t="s">
        <v>592</v>
      </c>
    </row>
    <row r="6" spans="1:31" x14ac:dyDescent="0.3">
      <c r="A6" s="180" t="s">
        <v>130</v>
      </c>
      <c r="B6" s="162" t="s">
        <v>593</v>
      </c>
      <c r="C6" s="162" t="s">
        <v>594</v>
      </c>
      <c r="D6" s="162"/>
      <c r="E6" s="107" t="s">
        <v>595</v>
      </c>
      <c r="F6" s="107" t="s">
        <v>596</v>
      </c>
      <c r="G6" s="107" t="s">
        <v>597</v>
      </c>
      <c r="H6" s="158" t="s">
        <v>598</v>
      </c>
      <c r="I6" s="107" t="s">
        <v>569</v>
      </c>
      <c r="J6" s="158"/>
      <c r="K6" s="159"/>
      <c r="L6" s="183" t="s">
        <v>579</v>
      </c>
      <c r="M6" s="107" t="s">
        <v>574</v>
      </c>
      <c r="N6" s="107" t="s">
        <v>580</v>
      </c>
      <c r="O6" s="107" t="s">
        <v>581</v>
      </c>
      <c r="P6" s="160" t="s">
        <v>582</v>
      </c>
      <c r="Q6" s="181" t="s">
        <v>592</v>
      </c>
      <c r="R6" s="183" t="s">
        <v>584</v>
      </c>
      <c r="S6" s="107" t="s">
        <v>574</v>
      </c>
      <c r="T6" s="107" t="s">
        <v>585</v>
      </c>
      <c r="U6" s="161" t="s">
        <v>586</v>
      </c>
      <c r="V6" s="107" t="s">
        <v>582</v>
      </c>
      <c r="W6" s="107" t="s">
        <v>592</v>
      </c>
    </row>
    <row r="7" spans="1:31" x14ac:dyDescent="0.3">
      <c r="A7" s="180" t="s">
        <v>131</v>
      </c>
      <c r="B7" s="157" t="s">
        <v>599</v>
      </c>
      <c r="C7" s="157" t="s">
        <v>600</v>
      </c>
      <c r="D7" s="107"/>
      <c r="E7" s="107" t="s">
        <v>601</v>
      </c>
      <c r="F7" s="107" t="s">
        <v>602</v>
      </c>
      <c r="G7" s="107" t="s">
        <v>603</v>
      </c>
      <c r="H7" s="158" t="s">
        <v>604</v>
      </c>
      <c r="I7" s="107" t="s">
        <v>569</v>
      </c>
      <c r="J7" s="158"/>
      <c r="K7" s="159"/>
      <c r="L7" s="183" t="s">
        <v>604</v>
      </c>
      <c r="M7" s="107" t="s">
        <v>605</v>
      </c>
      <c r="N7" s="107" t="s">
        <v>569</v>
      </c>
      <c r="O7" s="107" t="s">
        <v>586</v>
      </c>
      <c r="P7" s="160" t="s">
        <v>582</v>
      </c>
      <c r="Q7" s="181" t="s">
        <v>592</v>
      </c>
      <c r="R7" s="183" t="s">
        <v>584</v>
      </c>
      <c r="S7" s="107" t="s">
        <v>574</v>
      </c>
      <c r="T7" s="107" t="s">
        <v>585</v>
      </c>
      <c r="U7" s="161" t="s">
        <v>586</v>
      </c>
      <c r="V7" s="107" t="s">
        <v>582</v>
      </c>
      <c r="W7" s="107" t="s">
        <v>592</v>
      </c>
    </row>
    <row r="8" spans="1:31" x14ac:dyDescent="0.3">
      <c r="A8" s="180" t="s">
        <v>132</v>
      </c>
      <c r="B8" s="157" t="s">
        <v>606</v>
      </c>
      <c r="C8" s="157" t="s">
        <v>574</v>
      </c>
      <c r="D8" s="107" t="s">
        <v>607</v>
      </c>
      <c r="E8" s="107" t="s">
        <v>608</v>
      </c>
      <c r="F8" s="107" t="s">
        <v>609</v>
      </c>
      <c r="G8" s="107" t="s">
        <v>610</v>
      </c>
      <c r="H8" s="158" t="s">
        <v>611</v>
      </c>
      <c r="I8" s="107" t="s">
        <v>570</v>
      </c>
      <c r="J8" s="158"/>
      <c r="K8" s="159"/>
      <c r="L8" s="183" t="s">
        <v>611</v>
      </c>
      <c r="M8" s="107" t="s">
        <v>574</v>
      </c>
      <c r="N8" s="107" t="s">
        <v>570</v>
      </c>
      <c r="O8" s="107" t="s">
        <v>612</v>
      </c>
      <c r="P8" s="160" t="s">
        <v>613</v>
      </c>
      <c r="Q8" s="181" t="s">
        <v>613</v>
      </c>
      <c r="R8" s="183" t="s">
        <v>611</v>
      </c>
      <c r="S8" s="107" t="s">
        <v>574</v>
      </c>
      <c r="T8" s="107" t="s">
        <v>570</v>
      </c>
      <c r="U8" s="161" t="s">
        <v>612</v>
      </c>
      <c r="V8" s="107" t="s">
        <v>613</v>
      </c>
      <c r="W8" s="107" t="s">
        <v>613</v>
      </c>
    </row>
    <row r="9" spans="1:31" x14ac:dyDescent="0.3">
      <c r="A9" s="180" t="s">
        <v>133</v>
      </c>
      <c r="B9" s="157"/>
      <c r="C9" s="157"/>
      <c r="D9" s="107"/>
      <c r="E9" s="107"/>
      <c r="F9" s="107"/>
      <c r="G9" s="107"/>
      <c r="H9" s="158"/>
      <c r="I9" s="107"/>
      <c r="J9" s="158"/>
      <c r="K9" s="159"/>
      <c r="L9" s="183"/>
      <c r="M9" s="107"/>
      <c r="N9" s="107"/>
      <c r="O9" s="107"/>
      <c r="P9" s="160"/>
      <c r="Q9" s="181"/>
      <c r="R9" s="183"/>
      <c r="S9" s="107"/>
      <c r="T9" s="107"/>
      <c r="U9" s="161"/>
      <c r="V9" s="107"/>
      <c r="W9" s="107"/>
    </row>
    <row r="10" spans="1:31" x14ac:dyDescent="0.3">
      <c r="A10" s="180" t="s">
        <v>134</v>
      </c>
      <c r="B10" s="157"/>
      <c r="C10" s="157"/>
      <c r="D10" s="107"/>
      <c r="E10" s="107"/>
      <c r="F10" s="107"/>
      <c r="G10" s="107"/>
      <c r="H10" s="158"/>
      <c r="I10" s="107"/>
      <c r="J10" s="158"/>
      <c r="K10" s="159"/>
      <c r="L10" s="183"/>
      <c r="M10" s="107"/>
      <c r="N10" s="107"/>
      <c r="O10" s="107"/>
      <c r="P10" s="160"/>
      <c r="Q10" s="181"/>
      <c r="R10" s="183"/>
      <c r="S10" s="107"/>
      <c r="T10" s="107"/>
      <c r="U10" s="161"/>
      <c r="V10" s="107"/>
      <c r="W10" s="107"/>
    </row>
    <row r="11" spans="1:31" x14ac:dyDescent="0.3">
      <c r="A11" s="180" t="s">
        <v>135</v>
      </c>
      <c r="B11" s="157"/>
      <c r="C11" s="157"/>
      <c r="D11" s="107"/>
      <c r="E11" s="107"/>
      <c r="F11" s="107"/>
      <c r="G11" s="107"/>
      <c r="H11" s="158"/>
      <c r="I11" s="107"/>
      <c r="J11" s="158"/>
      <c r="K11" s="159"/>
      <c r="L11" s="183"/>
      <c r="M11" s="107"/>
      <c r="N11" s="107"/>
      <c r="O11" s="107"/>
      <c r="P11" s="160"/>
      <c r="Q11" s="181"/>
      <c r="R11" s="183"/>
      <c r="S11" s="107"/>
      <c r="T11" s="107"/>
      <c r="U11" s="161"/>
      <c r="V11" s="107"/>
      <c r="W11" s="107"/>
    </row>
    <row r="12" spans="1:31" x14ac:dyDescent="0.3">
      <c r="A12" s="180" t="s">
        <v>136</v>
      </c>
      <c r="B12" s="157"/>
      <c r="C12" s="157"/>
      <c r="D12" s="107"/>
      <c r="E12" s="107"/>
      <c r="F12" s="107"/>
      <c r="G12" s="107"/>
      <c r="H12" s="158"/>
      <c r="I12" s="107"/>
      <c r="J12" s="158"/>
      <c r="K12" s="159"/>
      <c r="L12" s="183"/>
      <c r="M12" s="107"/>
      <c r="N12" s="107"/>
      <c r="O12" s="107"/>
      <c r="P12" s="160"/>
      <c r="Q12" s="181"/>
      <c r="R12" s="183"/>
      <c r="S12" s="107"/>
      <c r="T12" s="107"/>
      <c r="U12" s="161"/>
      <c r="V12" s="107"/>
      <c r="W12" s="107"/>
    </row>
    <row r="13" spans="1:31" x14ac:dyDescent="0.3">
      <c r="A13" s="180" t="s">
        <v>137</v>
      </c>
      <c r="B13" s="157"/>
      <c r="C13" s="157"/>
      <c r="D13" s="107"/>
      <c r="E13" s="107"/>
      <c r="F13" s="107"/>
      <c r="G13" s="107"/>
      <c r="H13" s="158"/>
      <c r="I13" s="107"/>
      <c r="J13" s="158"/>
      <c r="K13" s="159"/>
      <c r="L13" s="183"/>
      <c r="M13" s="107"/>
      <c r="N13" s="107"/>
      <c r="O13" s="107"/>
      <c r="P13" s="160"/>
      <c r="Q13" s="181"/>
      <c r="R13" s="183"/>
      <c r="S13" s="107"/>
      <c r="T13" s="107"/>
      <c r="U13" s="161"/>
      <c r="V13" s="107"/>
      <c r="W13" s="107"/>
    </row>
    <row r="14" spans="1:31" x14ac:dyDescent="0.3">
      <c r="A14" s="180" t="s">
        <v>138</v>
      </c>
      <c r="B14" s="157"/>
      <c r="C14" s="157"/>
      <c r="D14" s="107"/>
      <c r="E14" s="107"/>
      <c r="F14" s="107"/>
      <c r="G14" s="107"/>
      <c r="H14" s="158"/>
      <c r="I14" s="107"/>
      <c r="J14" s="158"/>
      <c r="K14" s="159"/>
      <c r="L14" s="183"/>
      <c r="M14" s="107"/>
      <c r="N14" s="107"/>
      <c r="O14" s="107"/>
      <c r="P14" s="160"/>
      <c r="Q14" s="181"/>
      <c r="R14" s="183"/>
      <c r="S14" s="107"/>
      <c r="T14" s="107"/>
      <c r="U14" s="161"/>
      <c r="V14" s="107"/>
      <c r="W14" s="107"/>
    </row>
    <row r="15" spans="1:31" x14ac:dyDescent="0.3">
      <c r="A15" s="180" t="s">
        <v>139</v>
      </c>
      <c r="B15" s="157"/>
      <c r="C15" s="157"/>
      <c r="D15" s="107"/>
      <c r="E15" s="107"/>
      <c r="F15" s="107"/>
      <c r="G15" s="107"/>
      <c r="H15" s="158"/>
      <c r="I15" s="107"/>
      <c r="J15" s="158"/>
      <c r="K15" s="159"/>
      <c r="L15" s="183"/>
      <c r="M15" s="107"/>
      <c r="N15" s="107"/>
      <c r="O15" s="107"/>
      <c r="P15" s="160"/>
      <c r="Q15" s="181"/>
      <c r="R15" s="183"/>
      <c r="S15" s="107"/>
      <c r="T15" s="107"/>
      <c r="U15" s="161"/>
      <c r="V15" s="107"/>
      <c r="W15" s="107"/>
    </row>
    <row r="16" spans="1:31" x14ac:dyDescent="0.3">
      <c r="A16" s="180" t="s">
        <v>140</v>
      </c>
      <c r="B16" s="157"/>
      <c r="C16" s="157"/>
      <c r="D16" s="107"/>
      <c r="E16" s="107"/>
      <c r="F16" s="107"/>
      <c r="G16" s="107"/>
      <c r="H16" s="158"/>
      <c r="I16" s="107"/>
      <c r="J16" s="158"/>
      <c r="K16" s="159"/>
      <c r="L16" s="183"/>
      <c r="M16" s="107"/>
      <c r="N16" s="107"/>
      <c r="O16" s="107"/>
      <c r="P16" s="160"/>
      <c r="Q16" s="181"/>
      <c r="R16" s="183"/>
      <c r="S16" s="107"/>
      <c r="T16" s="107"/>
      <c r="U16" s="161"/>
      <c r="V16" s="107"/>
      <c r="W16" s="107"/>
    </row>
    <row r="17" spans="1:23" x14ac:dyDescent="0.3">
      <c r="A17" s="180" t="s">
        <v>141</v>
      </c>
      <c r="B17" s="157"/>
      <c r="C17" s="157"/>
      <c r="D17" s="107"/>
      <c r="E17" s="107"/>
      <c r="F17" s="107"/>
      <c r="G17" s="107"/>
      <c r="H17" s="158"/>
      <c r="I17" s="107"/>
      <c r="J17" s="158"/>
      <c r="K17" s="159"/>
      <c r="L17" s="183"/>
      <c r="M17" s="107"/>
      <c r="N17" s="107"/>
      <c r="O17" s="107"/>
      <c r="P17" s="160"/>
      <c r="Q17" s="181"/>
      <c r="R17" s="183"/>
      <c r="S17" s="107"/>
      <c r="T17" s="107"/>
      <c r="U17" s="161"/>
      <c r="V17" s="107"/>
      <c r="W17" s="107"/>
    </row>
    <row r="18" spans="1:23" x14ac:dyDescent="0.3">
      <c r="A18" s="180" t="s">
        <v>142</v>
      </c>
      <c r="B18" s="157"/>
      <c r="C18" s="157"/>
      <c r="D18" s="107"/>
      <c r="E18" s="107"/>
      <c r="F18" s="107"/>
      <c r="G18" s="107"/>
      <c r="H18" s="158"/>
      <c r="I18" s="107"/>
      <c r="J18" s="158"/>
      <c r="K18" s="159"/>
      <c r="L18" s="183"/>
      <c r="M18" s="107"/>
      <c r="N18" s="107"/>
      <c r="O18" s="107"/>
      <c r="P18" s="160"/>
      <c r="Q18" s="181"/>
      <c r="R18" s="183"/>
      <c r="S18" s="107"/>
      <c r="T18" s="107"/>
      <c r="U18" s="161"/>
      <c r="V18" s="107"/>
      <c r="W18" s="107"/>
    </row>
    <row r="19" spans="1:23" x14ac:dyDescent="0.3">
      <c r="A19" s="180" t="s">
        <v>143</v>
      </c>
      <c r="B19" s="157"/>
      <c r="C19" s="157"/>
      <c r="D19" s="107"/>
      <c r="E19" s="107"/>
      <c r="F19" s="107"/>
      <c r="G19" s="107"/>
      <c r="H19" s="158"/>
      <c r="I19" s="107"/>
      <c r="J19" s="158"/>
      <c r="K19" s="159"/>
      <c r="L19" s="183"/>
      <c r="M19" s="107"/>
      <c r="N19" s="107"/>
      <c r="O19" s="107"/>
      <c r="P19" s="160"/>
      <c r="Q19" s="181"/>
      <c r="R19" s="183"/>
      <c r="S19" s="107"/>
      <c r="T19" s="107"/>
      <c r="U19" s="161"/>
      <c r="V19" s="107"/>
      <c r="W19" s="107"/>
    </row>
    <row r="20" spans="1:23" x14ac:dyDescent="0.3">
      <c r="A20" s="180" t="s">
        <v>144</v>
      </c>
      <c r="B20" s="157"/>
      <c r="C20" s="157"/>
      <c r="D20" s="107"/>
      <c r="E20" s="107"/>
      <c r="F20" s="107"/>
      <c r="G20" s="107"/>
      <c r="H20" s="158"/>
      <c r="I20" s="107"/>
      <c r="J20" s="158"/>
      <c r="K20" s="159"/>
      <c r="L20" s="183"/>
      <c r="M20" s="107"/>
      <c r="N20" s="107"/>
      <c r="O20" s="107"/>
      <c r="P20" s="160"/>
      <c r="Q20" s="181"/>
      <c r="R20" s="183"/>
      <c r="S20" s="107"/>
      <c r="T20" s="107"/>
      <c r="U20" s="161"/>
      <c r="V20" s="107"/>
      <c r="W20" s="107"/>
    </row>
    <row r="21" spans="1:23" x14ac:dyDescent="0.3">
      <c r="A21" s="180" t="s">
        <v>145</v>
      </c>
      <c r="B21" s="157"/>
      <c r="C21" s="157"/>
      <c r="D21" s="107"/>
      <c r="E21" s="107"/>
      <c r="F21" s="107"/>
      <c r="G21" s="107"/>
      <c r="H21" s="158"/>
      <c r="I21" s="107"/>
      <c r="J21" s="158"/>
      <c r="K21" s="159"/>
      <c r="L21" s="183"/>
      <c r="M21" s="107"/>
      <c r="N21" s="107"/>
      <c r="O21" s="107"/>
      <c r="P21" s="160"/>
      <c r="Q21" s="181"/>
      <c r="R21" s="183"/>
      <c r="S21" s="107"/>
      <c r="T21" s="107"/>
      <c r="U21" s="161"/>
      <c r="V21" s="107"/>
      <c r="W21" s="107"/>
    </row>
    <row r="22" spans="1:23" x14ac:dyDescent="0.3">
      <c r="A22" s="180" t="s">
        <v>146</v>
      </c>
      <c r="B22" s="157"/>
      <c r="C22" s="157"/>
      <c r="D22" s="107"/>
      <c r="E22" s="107"/>
      <c r="F22" s="107"/>
      <c r="G22" s="107"/>
      <c r="H22" s="158"/>
      <c r="I22" s="107"/>
      <c r="J22" s="158"/>
      <c r="K22" s="159"/>
      <c r="L22" s="183"/>
      <c r="M22" s="107"/>
      <c r="N22" s="107"/>
      <c r="O22" s="107"/>
      <c r="P22" s="160"/>
      <c r="Q22" s="181"/>
      <c r="R22" s="183"/>
      <c r="S22" s="107"/>
      <c r="T22" s="107"/>
      <c r="U22" s="161"/>
      <c r="V22" s="107"/>
      <c r="W22" s="107"/>
    </row>
    <row r="23" spans="1:23" x14ac:dyDescent="0.3">
      <c r="A23" s="180" t="s">
        <v>147</v>
      </c>
      <c r="B23" s="157"/>
      <c r="C23" s="157"/>
      <c r="D23" s="107"/>
      <c r="E23" s="107"/>
      <c r="F23" s="107"/>
      <c r="G23" s="107"/>
      <c r="H23" s="158"/>
      <c r="I23" s="107"/>
      <c r="J23" s="158"/>
      <c r="K23" s="159"/>
      <c r="L23" s="183"/>
      <c r="M23" s="107"/>
      <c r="N23" s="107"/>
      <c r="O23" s="107"/>
      <c r="P23" s="160"/>
      <c r="Q23" s="181"/>
      <c r="R23" s="183"/>
      <c r="S23" s="107"/>
      <c r="T23" s="107"/>
      <c r="U23" s="161"/>
      <c r="V23" s="107"/>
      <c r="W23" s="107"/>
    </row>
    <row r="24" spans="1:23" x14ac:dyDescent="0.3">
      <c r="A24" s="180" t="s">
        <v>148</v>
      </c>
      <c r="B24" s="157"/>
      <c r="C24" s="157"/>
      <c r="D24" s="107"/>
      <c r="E24" s="107"/>
      <c r="F24" s="107"/>
      <c r="G24" s="107"/>
      <c r="H24" s="158"/>
      <c r="I24" s="107"/>
      <c r="J24" s="158"/>
      <c r="K24" s="159"/>
      <c r="L24" s="183"/>
      <c r="M24" s="107"/>
      <c r="N24" s="107"/>
      <c r="O24" s="107"/>
      <c r="P24" s="160"/>
      <c r="Q24" s="181"/>
      <c r="R24" s="183"/>
      <c r="S24" s="107"/>
      <c r="T24" s="107"/>
      <c r="U24" s="161"/>
      <c r="V24" s="107"/>
      <c r="W24" s="107"/>
    </row>
    <row r="25" spans="1:23" x14ac:dyDescent="0.3">
      <c r="A25" s="180" t="s">
        <v>149</v>
      </c>
      <c r="B25" s="162"/>
      <c r="C25" s="157"/>
      <c r="D25" s="107"/>
      <c r="E25" s="107"/>
      <c r="F25" s="107"/>
      <c r="G25" s="107"/>
      <c r="H25" s="158"/>
      <c r="I25" s="107"/>
      <c r="J25" s="158"/>
      <c r="K25" s="159"/>
      <c r="L25" s="183"/>
      <c r="M25" s="107"/>
      <c r="N25" s="107"/>
      <c r="O25" s="107"/>
      <c r="P25" s="160"/>
      <c r="Q25" s="181"/>
      <c r="R25" s="183"/>
      <c r="S25" s="107"/>
      <c r="T25" s="107"/>
      <c r="U25" s="161"/>
      <c r="V25" s="107"/>
      <c r="W25" s="107"/>
    </row>
    <row r="26" spans="1:23" x14ac:dyDescent="0.3">
      <c r="A26" s="180" t="s">
        <v>150</v>
      </c>
      <c r="B26" s="157"/>
      <c r="C26" s="157"/>
      <c r="D26" s="107"/>
      <c r="E26" s="107"/>
      <c r="F26" s="107"/>
      <c r="G26" s="107"/>
      <c r="H26" s="158"/>
      <c r="I26" s="107"/>
      <c r="J26" s="158"/>
      <c r="K26" s="159"/>
      <c r="L26" s="183"/>
      <c r="M26" s="107"/>
      <c r="N26" s="107"/>
      <c r="O26" s="107"/>
      <c r="P26" s="160"/>
      <c r="Q26" s="181"/>
      <c r="R26" s="183"/>
      <c r="S26" s="107"/>
      <c r="T26" s="107"/>
      <c r="U26" s="161"/>
      <c r="V26" s="107"/>
      <c r="W26" s="107"/>
    </row>
    <row r="27" spans="1:23" x14ac:dyDescent="0.3">
      <c r="A27" s="180" t="s">
        <v>151</v>
      </c>
      <c r="B27" s="157"/>
      <c r="C27" s="157"/>
      <c r="D27" s="107"/>
      <c r="E27" s="107"/>
      <c r="F27" s="107"/>
      <c r="G27" s="107"/>
      <c r="H27" s="158"/>
      <c r="I27" s="107"/>
      <c r="J27" s="158"/>
      <c r="K27" s="159"/>
      <c r="L27" s="183"/>
      <c r="M27" s="107"/>
      <c r="N27" s="107"/>
      <c r="O27" s="107"/>
      <c r="P27" s="160"/>
      <c r="Q27" s="181"/>
      <c r="R27" s="183"/>
      <c r="S27" s="107"/>
      <c r="T27" s="107"/>
      <c r="U27" s="161"/>
      <c r="V27" s="107"/>
      <c r="W27" s="107"/>
    </row>
    <row r="28" spans="1:23" x14ac:dyDescent="0.3">
      <c r="A28" s="180" t="s">
        <v>152</v>
      </c>
      <c r="B28" s="162"/>
      <c r="C28" s="157"/>
      <c r="D28" s="107"/>
      <c r="E28" s="107"/>
      <c r="F28" s="107"/>
      <c r="G28" s="107"/>
      <c r="H28" s="158"/>
      <c r="I28" s="107"/>
      <c r="J28" s="158"/>
      <c r="K28" s="159"/>
      <c r="L28" s="183"/>
      <c r="M28" s="107"/>
      <c r="N28" s="107"/>
      <c r="O28" s="107"/>
      <c r="P28" s="160"/>
      <c r="Q28" s="181"/>
      <c r="R28" s="183"/>
      <c r="S28" s="107"/>
      <c r="T28" s="107"/>
      <c r="U28" s="161"/>
      <c r="V28" s="107"/>
      <c r="W28" s="107"/>
    </row>
    <row r="29" spans="1:23" x14ac:dyDescent="0.3">
      <c r="A29" s="180" t="s">
        <v>153</v>
      </c>
      <c r="B29" s="157"/>
      <c r="C29" s="157"/>
      <c r="D29" s="107"/>
      <c r="E29" s="107"/>
      <c r="F29" s="107"/>
      <c r="G29" s="107"/>
      <c r="H29" s="158"/>
      <c r="I29" s="107"/>
      <c r="J29" s="158"/>
      <c r="K29" s="159"/>
      <c r="L29" s="183"/>
      <c r="M29" s="107"/>
      <c r="N29" s="107"/>
      <c r="O29" s="107"/>
      <c r="P29" s="160"/>
      <c r="Q29" s="181"/>
      <c r="R29" s="183"/>
      <c r="S29" s="107"/>
      <c r="T29" s="107"/>
      <c r="U29" s="161"/>
      <c r="V29" s="107"/>
      <c r="W29" s="107"/>
    </row>
    <row r="30" spans="1:23" x14ac:dyDescent="0.3">
      <c r="A30" s="180" t="s">
        <v>154</v>
      </c>
      <c r="B30" s="157"/>
      <c r="C30" s="157"/>
      <c r="D30" s="107"/>
      <c r="E30" s="107"/>
      <c r="F30" s="107"/>
      <c r="G30" s="107"/>
      <c r="H30" s="158"/>
      <c r="I30" s="107"/>
      <c r="J30" s="158"/>
      <c r="K30" s="159"/>
      <c r="L30" s="183"/>
      <c r="M30" s="107"/>
      <c r="N30" s="107"/>
      <c r="O30" s="107"/>
      <c r="P30" s="160"/>
      <c r="Q30" s="181"/>
      <c r="R30" s="183"/>
      <c r="S30" s="107"/>
      <c r="T30" s="107"/>
      <c r="U30" s="161"/>
      <c r="V30" s="107"/>
      <c r="W30" s="107"/>
    </row>
    <row r="31" spans="1:23" x14ac:dyDescent="0.3">
      <c r="A31" s="180" t="s">
        <v>155</v>
      </c>
      <c r="B31" s="157"/>
      <c r="C31" s="157"/>
      <c r="D31" s="107"/>
      <c r="E31" s="107"/>
      <c r="F31" s="107"/>
      <c r="G31" s="107"/>
      <c r="H31" s="158"/>
      <c r="I31" s="107"/>
      <c r="J31" s="158"/>
      <c r="K31" s="159"/>
      <c r="L31" s="183"/>
      <c r="M31" s="107"/>
      <c r="N31" s="107"/>
      <c r="O31" s="107"/>
      <c r="P31" s="160"/>
      <c r="Q31" s="181"/>
      <c r="R31" s="183"/>
      <c r="S31" s="107"/>
      <c r="T31" s="107"/>
      <c r="U31" s="161"/>
      <c r="V31" s="107"/>
      <c r="W31" s="107"/>
    </row>
    <row r="32" spans="1:23" x14ac:dyDescent="0.3">
      <c r="A32" s="180" t="s">
        <v>156</v>
      </c>
      <c r="B32" s="157"/>
      <c r="C32" s="157"/>
      <c r="D32" s="107"/>
      <c r="E32" s="107"/>
      <c r="F32" s="107"/>
      <c r="G32" s="107"/>
      <c r="H32" s="158"/>
      <c r="I32" s="107"/>
      <c r="J32" s="158"/>
      <c r="K32" s="159"/>
      <c r="L32" s="183"/>
      <c r="M32" s="107"/>
      <c r="N32" s="107"/>
      <c r="O32" s="107"/>
      <c r="P32" s="160"/>
      <c r="Q32" s="181"/>
      <c r="R32" s="183"/>
      <c r="S32" s="107"/>
      <c r="T32" s="107"/>
      <c r="U32" s="161"/>
      <c r="V32" s="107"/>
      <c r="W32" s="107"/>
    </row>
    <row r="33" spans="1:23" x14ac:dyDescent="0.3">
      <c r="A33" s="180" t="s">
        <v>157</v>
      </c>
      <c r="B33" s="157"/>
      <c r="C33" s="157"/>
      <c r="D33" s="107"/>
      <c r="E33" s="107"/>
      <c r="F33" s="107"/>
      <c r="G33" s="107"/>
      <c r="H33" s="158"/>
      <c r="I33" s="107"/>
      <c r="J33" s="158"/>
      <c r="K33" s="159"/>
      <c r="L33" s="183"/>
      <c r="M33" s="107"/>
      <c r="N33" s="107"/>
      <c r="O33" s="107"/>
      <c r="P33" s="160"/>
      <c r="Q33" s="181"/>
      <c r="R33" s="183"/>
      <c r="S33" s="107"/>
      <c r="T33" s="107"/>
      <c r="U33" s="161"/>
      <c r="V33" s="107"/>
      <c r="W33" s="107"/>
    </row>
    <row r="34" spans="1:23" x14ac:dyDescent="0.3">
      <c r="A34" s="180" t="s">
        <v>158</v>
      </c>
      <c r="B34" s="157"/>
      <c r="C34" s="157"/>
      <c r="D34" s="107"/>
      <c r="E34" s="107"/>
      <c r="F34" s="107"/>
      <c r="G34" s="107"/>
      <c r="H34" s="158"/>
      <c r="I34" s="107"/>
      <c r="J34" s="158"/>
      <c r="K34" s="159"/>
      <c r="L34" s="183"/>
      <c r="M34" s="107"/>
      <c r="N34" s="107"/>
      <c r="O34" s="107"/>
      <c r="P34" s="160"/>
      <c r="Q34" s="181"/>
      <c r="R34" s="183"/>
      <c r="S34" s="107"/>
      <c r="T34" s="107"/>
      <c r="U34" s="161"/>
      <c r="V34" s="107"/>
      <c r="W34" s="107"/>
    </row>
    <row r="35" spans="1:23" x14ac:dyDescent="0.3">
      <c r="A35" s="180" t="s">
        <v>159</v>
      </c>
      <c r="B35" s="157"/>
      <c r="C35" s="157"/>
      <c r="D35" s="107"/>
      <c r="E35" s="107"/>
      <c r="F35" s="107"/>
      <c r="G35" s="107"/>
      <c r="H35" s="158"/>
      <c r="I35" s="107"/>
      <c r="J35" s="158"/>
      <c r="K35" s="159"/>
      <c r="L35" s="183"/>
      <c r="M35" s="107"/>
      <c r="N35" s="107"/>
      <c r="O35" s="107"/>
      <c r="P35" s="160"/>
      <c r="Q35" s="181"/>
      <c r="R35" s="183"/>
      <c r="S35" s="107"/>
      <c r="T35" s="107"/>
      <c r="U35" s="161"/>
      <c r="V35" s="107"/>
      <c r="W35" s="107"/>
    </row>
    <row r="36" spans="1:23" x14ac:dyDescent="0.3">
      <c r="A36" s="180" t="s">
        <v>160</v>
      </c>
      <c r="B36" s="157"/>
      <c r="C36" s="157"/>
      <c r="D36" s="107"/>
      <c r="E36" s="107"/>
      <c r="F36" s="107"/>
      <c r="G36" s="107"/>
      <c r="H36" s="158"/>
      <c r="I36" s="107"/>
      <c r="J36" s="158"/>
      <c r="K36" s="159"/>
      <c r="L36" s="183"/>
      <c r="M36" s="107"/>
      <c r="N36" s="107"/>
      <c r="O36" s="107"/>
      <c r="P36" s="160"/>
      <c r="Q36" s="181"/>
      <c r="R36" s="183"/>
      <c r="S36" s="107"/>
      <c r="T36" s="107"/>
      <c r="U36" s="161"/>
      <c r="V36" s="107"/>
      <c r="W36" s="107"/>
    </row>
    <row r="37" spans="1:23" x14ac:dyDescent="0.3">
      <c r="A37" s="180" t="s">
        <v>161</v>
      </c>
      <c r="B37" s="157"/>
      <c r="C37" s="157"/>
      <c r="D37" s="107"/>
      <c r="E37" s="107"/>
      <c r="F37" s="107"/>
      <c r="G37" s="107"/>
      <c r="H37" s="158"/>
      <c r="I37" s="107"/>
      <c r="J37" s="158"/>
      <c r="K37" s="159"/>
      <c r="L37" s="183"/>
      <c r="M37" s="107"/>
      <c r="N37" s="107"/>
      <c r="O37" s="107"/>
      <c r="P37" s="160"/>
      <c r="Q37" s="181"/>
      <c r="R37" s="183"/>
      <c r="S37" s="107"/>
      <c r="T37" s="107"/>
      <c r="U37" s="161"/>
      <c r="V37" s="107"/>
      <c r="W37" s="107"/>
    </row>
    <row r="38" spans="1:23" x14ac:dyDescent="0.3">
      <c r="A38" s="180" t="s">
        <v>162</v>
      </c>
      <c r="B38" s="157"/>
      <c r="C38" s="157"/>
      <c r="D38" s="107"/>
      <c r="E38" s="107"/>
      <c r="F38" s="107"/>
      <c r="G38" s="107"/>
      <c r="H38" s="158"/>
      <c r="I38" s="107"/>
      <c r="J38" s="158"/>
      <c r="K38" s="159"/>
      <c r="L38" s="183"/>
      <c r="M38" s="107"/>
      <c r="N38" s="107"/>
      <c r="O38" s="107"/>
      <c r="P38" s="160"/>
      <c r="Q38" s="181"/>
      <c r="R38" s="183"/>
      <c r="S38" s="107"/>
      <c r="T38" s="107"/>
      <c r="U38" s="161"/>
      <c r="V38" s="107"/>
      <c r="W38" s="107"/>
    </row>
    <row r="39" spans="1:23" x14ac:dyDescent="0.3">
      <c r="A39" s="180" t="s">
        <v>163</v>
      </c>
      <c r="B39" s="157"/>
      <c r="C39" s="157"/>
      <c r="D39" s="107"/>
      <c r="E39" s="107"/>
      <c r="F39" s="107"/>
      <c r="G39" s="107"/>
      <c r="H39" s="158"/>
      <c r="I39" s="107"/>
      <c r="J39" s="158"/>
      <c r="K39" s="159"/>
      <c r="L39" s="183"/>
      <c r="M39" s="107"/>
      <c r="N39" s="107"/>
      <c r="O39" s="107"/>
      <c r="P39" s="160"/>
      <c r="Q39" s="181"/>
      <c r="R39" s="183"/>
      <c r="S39" s="107"/>
      <c r="T39" s="107"/>
      <c r="U39" s="161"/>
      <c r="V39" s="107"/>
      <c r="W39" s="107"/>
    </row>
    <row r="40" spans="1:23" x14ac:dyDescent="0.3">
      <c r="A40" s="180" t="s">
        <v>164</v>
      </c>
      <c r="B40" s="157"/>
      <c r="C40" s="157"/>
      <c r="D40" s="107"/>
      <c r="E40" s="107"/>
      <c r="F40" s="107"/>
      <c r="G40" s="107"/>
      <c r="H40" s="158"/>
      <c r="I40" s="107"/>
      <c r="J40" s="158"/>
      <c r="K40" s="159"/>
      <c r="L40" s="183"/>
      <c r="M40" s="107"/>
      <c r="N40" s="107"/>
      <c r="O40" s="107"/>
      <c r="P40" s="160"/>
      <c r="Q40" s="181"/>
      <c r="R40" s="183"/>
      <c r="S40" s="107"/>
      <c r="T40" s="107"/>
      <c r="U40" s="161"/>
      <c r="V40" s="107"/>
      <c r="W40" s="107"/>
    </row>
    <row r="41" spans="1:23" x14ac:dyDescent="0.3">
      <c r="A41" s="180" t="s">
        <v>165</v>
      </c>
      <c r="B41" s="157"/>
      <c r="C41" s="157"/>
      <c r="D41" s="107"/>
      <c r="E41" s="107"/>
      <c r="F41" s="107"/>
      <c r="G41" s="107"/>
      <c r="H41" s="158"/>
      <c r="I41" s="107"/>
      <c r="J41" s="158"/>
      <c r="K41" s="159"/>
      <c r="L41" s="183"/>
      <c r="M41" s="107"/>
      <c r="N41" s="107"/>
      <c r="O41" s="107"/>
      <c r="P41" s="160"/>
      <c r="Q41" s="181"/>
      <c r="R41" s="183"/>
      <c r="S41" s="107"/>
      <c r="T41" s="107"/>
      <c r="U41" s="161"/>
      <c r="V41" s="107"/>
      <c r="W41" s="107"/>
    </row>
    <row r="42" spans="1:23" x14ac:dyDescent="0.3">
      <c r="A42" s="180" t="s">
        <v>166</v>
      </c>
      <c r="B42" s="157"/>
      <c r="C42" s="157"/>
      <c r="D42" s="107"/>
      <c r="E42" s="107"/>
      <c r="F42" s="107"/>
      <c r="G42" s="107"/>
      <c r="H42" s="158"/>
      <c r="I42" s="107"/>
      <c r="J42" s="158"/>
      <c r="K42" s="159"/>
      <c r="L42" s="183"/>
      <c r="M42" s="107"/>
      <c r="N42" s="107"/>
      <c r="O42" s="107"/>
      <c r="P42" s="160"/>
      <c r="Q42" s="181"/>
      <c r="R42" s="183"/>
      <c r="S42" s="107"/>
      <c r="T42" s="107"/>
      <c r="U42" s="161"/>
      <c r="V42" s="107"/>
      <c r="W42" s="107"/>
    </row>
    <row r="43" spans="1:23" x14ac:dyDescent="0.3">
      <c r="A43" s="180" t="s">
        <v>167</v>
      </c>
      <c r="B43" s="157"/>
      <c r="C43" s="157"/>
      <c r="D43" s="107"/>
      <c r="E43" s="107"/>
      <c r="F43" s="107"/>
      <c r="G43" s="107"/>
      <c r="H43" s="158"/>
      <c r="I43" s="107"/>
      <c r="J43" s="158"/>
      <c r="K43" s="159"/>
      <c r="L43" s="183"/>
      <c r="M43" s="107"/>
      <c r="N43" s="107"/>
      <c r="O43" s="107"/>
      <c r="P43" s="160"/>
      <c r="Q43" s="181"/>
      <c r="R43" s="183"/>
      <c r="S43" s="107"/>
      <c r="T43" s="107"/>
      <c r="U43" s="161"/>
      <c r="V43" s="107"/>
      <c r="W43" s="107"/>
    </row>
    <row r="44" spans="1:23" x14ac:dyDescent="0.3">
      <c r="A44" s="180" t="s">
        <v>168</v>
      </c>
      <c r="B44" s="157"/>
      <c r="C44" s="157"/>
      <c r="D44" s="107"/>
      <c r="E44" s="107"/>
      <c r="F44" s="107"/>
      <c r="G44" s="107"/>
      <c r="H44" s="158"/>
      <c r="I44" s="107"/>
      <c r="J44" s="158"/>
      <c r="K44" s="159"/>
      <c r="L44" s="183"/>
      <c r="M44" s="107"/>
      <c r="N44" s="107"/>
      <c r="O44" s="107"/>
      <c r="P44" s="160"/>
      <c r="Q44" s="181"/>
      <c r="R44" s="183"/>
      <c r="S44" s="107"/>
      <c r="T44" s="107"/>
      <c r="U44" s="161"/>
      <c r="V44" s="107"/>
      <c r="W44" s="107"/>
    </row>
    <row r="45" spans="1:23" x14ac:dyDescent="0.3">
      <c r="A45" s="180" t="s">
        <v>169</v>
      </c>
      <c r="B45" s="157"/>
      <c r="C45" s="157"/>
      <c r="D45" s="107"/>
      <c r="E45" s="107"/>
      <c r="F45" s="107"/>
      <c r="G45" s="107"/>
      <c r="H45" s="158"/>
      <c r="I45" s="107"/>
      <c r="J45" s="158"/>
      <c r="K45" s="159"/>
      <c r="L45" s="183"/>
      <c r="M45" s="107"/>
      <c r="N45" s="107"/>
      <c r="O45" s="107"/>
      <c r="P45" s="160"/>
      <c r="Q45" s="181"/>
      <c r="R45" s="183"/>
      <c r="S45" s="107"/>
      <c r="T45" s="107"/>
      <c r="U45" s="161"/>
      <c r="V45" s="107"/>
      <c r="W45" s="107"/>
    </row>
    <row r="46" spans="1:23" x14ac:dyDescent="0.3">
      <c r="A46" s="180" t="s">
        <v>170</v>
      </c>
      <c r="B46" s="157"/>
      <c r="C46" s="157"/>
      <c r="D46" s="107"/>
      <c r="E46" s="107"/>
      <c r="F46" s="107"/>
      <c r="G46" s="107"/>
      <c r="H46" s="158"/>
      <c r="I46" s="107"/>
      <c r="J46" s="158"/>
      <c r="K46" s="159"/>
      <c r="L46" s="183"/>
      <c r="M46" s="107"/>
      <c r="N46" s="107"/>
      <c r="O46" s="107"/>
      <c r="P46" s="160"/>
      <c r="Q46" s="181"/>
      <c r="R46" s="183"/>
      <c r="S46" s="107"/>
      <c r="T46" s="107"/>
      <c r="U46" s="161"/>
      <c r="V46" s="107"/>
      <c r="W46" s="107"/>
    </row>
    <row r="47" spans="1:23" x14ac:dyDescent="0.3">
      <c r="A47" s="180" t="s">
        <v>171</v>
      </c>
      <c r="B47" s="157"/>
      <c r="C47" s="157"/>
      <c r="D47" s="107"/>
      <c r="E47" s="107"/>
      <c r="F47" s="107"/>
      <c r="G47" s="107"/>
      <c r="H47" s="158"/>
      <c r="I47" s="107"/>
      <c r="J47" s="158"/>
      <c r="K47" s="159"/>
      <c r="L47" s="183"/>
      <c r="M47" s="107"/>
      <c r="N47" s="107"/>
      <c r="O47" s="107"/>
      <c r="P47" s="160"/>
      <c r="Q47" s="181"/>
      <c r="R47" s="183"/>
      <c r="S47" s="107"/>
      <c r="T47" s="107"/>
      <c r="U47" s="161"/>
      <c r="V47" s="107"/>
      <c r="W47" s="107"/>
    </row>
    <row r="48" spans="1:23" x14ac:dyDescent="0.3">
      <c r="A48" s="180" t="s">
        <v>172</v>
      </c>
      <c r="B48" s="157"/>
      <c r="C48" s="157"/>
      <c r="D48" s="107"/>
      <c r="E48" s="107"/>
      <c r="F48" s="107"/>
      <c r="G48" s="107"/>
      <c r="H48" s="158"/>
      <c r="I48" s="107"/>
      <c r="J48" s="158"/>
      <c r="K48" s="159"/>
      <c r="L48" s="183"/>
      <c r="M48" s="107"/>
      <c r="N48" s="107"/>
      <c r="O48" s="107"/>
      <c r="P48" s="160"/>
      <c r="Q48" s="181"/>
      <c r="R48" s="183"/>
      <c r="S48" s="107"/>
      <c r="T48" s="107"/>
      <c r="U48" s="161"/>
      <c r="V48" s="107"/>
      <c r="W48" s="107"/>
    </row>
    <row r="49" spans="1:23" x14ac:dyDescent="0.3">
      <c r="A49" s="180" t="s">
        <v>173</v>
      </c>
      <c r="B49" s="157"/>
      <c r="C49" s="157"/>
      <c r="D49" s="107"/>
      <c r="E49" s="107"/>
      <c r="F49" s="107"/>
      <c r="G49" s="107"/>
      <c r="H49" s="158"/>
      <c r="I49" s="107"/>
      <c r="J49" s="158"/>
      <c r="K49" s="159"/>
      <c r="L49" s="183"/>
      <c r="M49" s="107"/>
      <c r="N49" s="107"/>
      <c r="O49" s="107"/>
      <c r="P49" s="160"/>
      <c r="Q49" s="181"/>
      <c r="R49" s="183"/>
      <c r="S49" s="107"/>
      <c r="T49" s="107"/>
      <c r="U49" s="161"/>
      <c r="V49" s="107"/>
      <c r="W49" s="107"/>
    </row>
    <row r="50" spans="1:23" x14ac:dyDescent="0.3">
      <c r="A50" s="180" t="s">
        <v>174</v>
      </c>
      <c r="B50" s="157"/>
      <c r="C50" s="157"/>
      <c r="D50" s="107"/>
      <c r="E50" s="107"/>
      <c r="F50" s="107"/>
      <c r="G50" s="107"/>
      <c r="H50" s="158"/>
      <c r="I50" s="107"/>
      <c r="J50" s="158"/>
      <c r="K50" s="159"/>
      <c r="L50" s="183"/>
      <c r="M50" s="107"/>
      <c r="N50" s="107"/>
      <c r="O50" s="107"/>
      <c r="P50" s="160"/>
      <c r="Q50" s="181"/>
      <c r="R50" s="183"/>
      <c r="S50" s="107"/>
      <c r="T50" s="107"/>
      <c r="U50" s="161"/>
      <c r="V50" s="107"/>
      <c r="W50" s="107"/>
    </row>
    <row r="51" spans="1:23" x14ac:dyDescent="0.3">
      <c r="A51" s="180" t="s">
        <v>175</v>
      </c>
      <c r="B51" s="157"/>
      <c r="C51" s="157"/>
      <c r="D51" s="107"/>
      <c r="E51" s="107"/>
      <c r="F51" s="107"/>
      <c r="G51" s="107"/>
      <c r="H51" s="158"/>
      <c r="I51" s="107"/>
      <c r="J51" s="158"/>
      <c r="K51" s="159"/>
      <c r="L51" s="183"/>
      <c r="M51" s="107"/>
      <c r="N51" s="107"/>
      <c r="O51" s="107"/>
      <c r="P51" s="160"/>
      <c r="Q51" s="181"/>
      <c r="R51" s="183"/>
      <c r="S51" s="107"/>
      <c r="T51" s="107"/>
      <c r="U51" s="161"/>
      <c r="V51" s="107"/>
      <c r="W51" s="107"/>
    </row>
    <row r="52" spans="1:23" x14ac:dyDescent="0.3">
      <c r="A52" s="180" t="s">
        <v>176</v>
      </c>
      <c r="B52" s="157"/>
      <c r="C52" s="157"/>
      <c r="D52" s="107"/>
      <c r="E52" s="107"/>
      <c r="F52" s="107"/>
      <c r="G52" s="107"/>
      <c r="H52" s="158"/>
      <c r="I52" s="107"/>
      <c r="J52" s="158"/>
      <c r="K52" s="159"/>
      <c r="L52" s="183"/>
      <c r="M52" s="107"/>
      <c r="N52" s="107"/>
      <c r="O52" s="107"/>
      <c r="P52" s="160"/>
      <c r="Q52" s="181"/>
      <c r="R52" s="183"/>
      <c r="S52" s="107"/>
      <c r="T52" s="107"/>
      <c r="U52" s="161"/>
      <c r="V52" s="107"/>
      <c r="W52" s="107"/>
    </row>
    <row r="53" spans="1:23" x14ac:dyDescent="0.3">
      <c r="A53" s="180" t="s">
        <v>177</v>
      </c>
      <c r="B53" s="157"/>
      <c r="C53" s="157"/>
      <c r="D53" s="107"/>
      <c r="E53" s="107"/>
      <c r="F53" s="107"/>
      <c r="G53" s="107"/>
      <c r="H53" s="158"/>
      <c r="I53" s="107"/>
      <c r="J53" s="158"/>
      <c r="K53" s="159"/>
      <c r="L53" s="183"/>
      <c r="M53" s="107"/>
      <c r="N53" s="107"/>
      <c r="O53" s="107"/>
      <c r="P53" s="160"/>
      <c r="Q53" s="181"/>
      <c r="R53" s="183"/>
      <c r="S53" s="107"/>
      <c r="T53" s="107"/>
      <c r="U53" s="161"/>
      <c r="V53" s="107"/>
      <c r="W53" s="107"/>
    </row>
    <row r="54" spans="1:23" x14ac:dyDescent="0.3">
      <c r="A54" s="180" t="s">
        <v>178</v>
      </c>
      <c r="B54" s="157"/>
      <c r="C54" s="157"/>
      <c r="D54" s="107"/>
      <c r="E54" s="107"/>
      <c r="F54" s="107"/>
      <c r="G54" s="107"/>
      <c r="H54" s="158"/>
      <c r="I54" s="107"/>
      <c r="J54" s="158"/>
      <c r="K54" s="159"/>
      <c r="L54" s="183"/>
      <c r="M54" s="107"/>
      <c r="N54" s="107"/>
      <c r="O54" s="107"/>
      <c r="P54" s="160"/>
      <c r="Q54" s="181"/>
      <c r="R54" s="183"/>
      <c r="S54" s="107"/>
      <c r="T54" s="107"/>
      <c r="U54" s="161"/>
      <c r="V54" s="107"/>
      <c r="W54" s="107"/>
    </row>
    <row r="55" spans="1:23" x14ac:dyDescent="0.3">
      <c r="A55" s="180" t="s">
        <v>179</v>
      </c>
      <c r="B55" s="157"/>
      <c r="C55" s="157"/>
      <c r="D55" s="107"/>
      <c r="E55" s="107"/>
      <c r="F55" s="107"/>
      <c r="G55" s="107"/>
      <c r="H55" s="158"/>
      <c r="I55" s="107"/>
      <c r="J55" s="158"/>
      <c r="K55" s="159"/>
      <c r="L55" s="183"/>
      <c r="M55" s="107"/>
      <c r="N55" s="107"/>
      <c r="O55" s="107"/>
      <c r="P55" s="160"/>
      <c r="Q55" s="181"/>
      <c r="R55" s="183"/>
      <c r="S55" s="107"/>
      <c r="T55" s="107"/>
      <c r="U55" s="161"/>
      <c r="V55" s="107"/>
      <c r="W55" s="107"/>
    </row>
    <row r="56" spans="1:23" x14ac:dyDescent="0.3">
      <c r="A56" s="180" t="s">
        <v>180</v>
      </c>
      <c r="B56" s="157"/>
      <c r="C56" s="157"/>
      <c r="D56" s="107"/>
      <c r="E56" s="107"/>
      <c r="F56" s="107"/>
      <c r="G56" s="107"/>
      <c r="H56" s="158"/>
      <c r="I56" s="107"/>
      <c r="J56" s="158"/>
      <c r="K56" s="159"/>
      <c r="L56" s="183"/>
      <c r="M56" s="107"/>
      <c r="N56" s="107"/>
      <c r="O56" s="107"/>
      <c r="P56" s="160"/>
      <c r="Q56" s="181"/>
      <c r="R56" s="183"/>
      <c r="S56" s="107"/>
      <c r="T56" s="107"/>
      <c r="U56" s="161"/>
      <c r="V56" s="107"/>
      <c r="W56" s="107"/>
    </row>
    <row r="57" spans="1:23" x14ac:dyDescent="0.3">
      <c r="A57" s="180" t="s">
        <v>181</v>
      </c>
      <c r="B57" s="157"/>
      <c r="C57" s="157"/>
      <c r="D57" s="107"/>
      <c r="E57" s="107"/>
      <c r="F57" s="107"/>
      <c r="G57" s="107"/>
      <c r="H57" s="158"/>
      <c r="I57" s="107"/>
      <c r="J57" s="158"/>
      <c r="K57" s="159"/>
      <c r="L57" s="183"/>
      <c r="M57" s="107"/>
      <c r="N57" s="107"/>
      <c r="O57" s="107"/>
      <c r="P57" s="160"/>
      <c r="Q57" s="181"/>
      <c r="R57" s="183"/>
      <c r="S57" s="107"/>
      <c r="T57" s="107"/>
      <c r="U57" s="161"/>
      <c r="V57" s="107"/>
      <c r="W57" s="107"/>
    </row>
    <row r="58" spans="1:23" x14ac:dyDescent="0.3">
      <c r="A58" s="180" t="s">
        <v>182</v>
      </c>
      <c r="B58" s="157"/>
      <c r="C58" s="157"/>
      <c r="D58" s="107"/>
      <c r="E58" s="107"/>
      <c r="F58" s="107"/>
      <c r="G58" s="107"/>
      <c r="H58" s="158"/>
      <c r="I58" s="107"/>
      <c r="J58" s="158"/>
      <c r="K58" s="159"/>
      <c r="L58" s="183"/>
      <c r="M58" s="107"/>
      <c r="N58" s="107"/>
      <c r="O58" s="107"/>
      <c r="P58" s="160"/>
      <c r="Q58" s="181"/>
      <c r="R58" s="183"/>
      <c r="S58" s="107"/>
      <c r="T58" s="107"/>
      <c r="U58" s="161"/>
      <c r="V58" s="107"/>
      <c r="W58" s="107"/>
    </row>
    <row r="59" spans="1:23" x14ac:dyDescent="0.3">
      <c r="A59" s="180" t="s">
        <v>183</v>
      </c>
      <c r="B59" s="157"/>
      <c r="C59" s="157"/>
      <c r="D59" s="107"/>
      <c r="E59" s="107"/>
      <c r="F59" s="107"/>
      <c r="G59" s="107"/>
      <c r="H59" s="158"/>
      <c r="I59" s="107"/>
      <c r="J59" s="158"/>
      <c r="K59" s="159"/>
      <c r="L59" s="183"/>
      <c r="M59" s="107"/>
      <c r="N59" s="107"/>
      <c r="O59" s="107"/>
      <c r="P59" s="160"/>
      <c r="Q59" s="181"/>
      <c r="R59" s="183"/>
      <c r="S59" s="107"/>
      <c r="T59" s="107"/>
      <c r="U59" s="161"/>
      <c r="V59" s="107"/>
      <c r="W59" s="107"/>
    </row>
    <row r="60" spans="1:23" x14ac:dyDescent="0.3">
      <c r="A60" s="180" t="s">
        <v>184</v>
      </c>
      <c r="B60" s="157"/>
      <c r="C60" s="157"/>
      <c r="D60" s="107"/>
      <c r="E60" s="107"/>
      <c r="F60" s="107"/>
      <c r="G60" s="107"/>
      <c r="H60" s="158"/>
      <c r="I60" s="107"/>
      <c r="J60" s="158"/>
      <c r="K60" s="159"/>
      <c r="L60" s="183"/>
      <c r="M60" s="107"/>
      <c r="N60" s="107"/>
      <c r="O60" s="107"/>
      <c r="P60" s="160"/>
      <c r="Q60" s="181"/>
      <c r="R60" s="183"/>
      <c r="S60" s="107"/>
      <c r="T60" s="107"/>
      <c r="U60" s="161"/>
      <c r="V60" s="107"/>
      <c r="W60" s="107"/>
    </row>
    <row r="61" spans="1:23" x14ac:dyDescent="0.3">
      <c r="A61" s="180" t="s">
        <v>185</v>
      </c>
      <c r="B61" s="157"/>
      <c r="C61" s="157"/>
      <c r="D61" s="107"/>
      <c r="E61" s="107"/>
      <c r="F61" s="107"/>
      <c r="G61" s="107"/>
      <c r="H61" s="158"/>
      <c r="I61" s="107"/>
      <c r="J61" s="158"/>
      <c r="K61" s="159"/>
      <c r="L61" s="183"/>
      <c r="M61" s="107"/>
      <c r="N61" s="107"/>
      <c r="O61" s="107"/>
      <c r="P61" s="160"/>
      <c r="Q61" s="181"/>
      <c r="R61" s="183"/>
      <c r="S61" s="107"/>
      <c r="T61" s="107"/>
      <c r="U61" s="161"/>
      <c r="V61" s="107"/>
      <c r="W61" s="107"/>
    </row>
    <row r="62" spans="1:23" x14ac:dyDescent="0.3">
      <c r="A62" s="180" t="s">
        <v>186</v>
      </c>
      <c r="B62" s="157"/>
      <c r="C62" s="157"/>
      <c r="D62" s="107"/>
      <c r="E62" s="107"/>
      <c r="F62" s="107"/>
      <c r="G62" s="107"/>
      <c r="H62" s="158"/>
      <c r="I62" s="107"/>
      <c r="J62" s="158"/>
      <c r="K62" s="159"/>
      <c r="L62" s="183"/>
      <c r="M62" s="107"/>
      <c r="N62" s="107"/>
      <c r="O62" s="107"/>
      <c r="P62" s="160"/>
      <c r="Q62" s="181"/>
      <c r="R62" s="183"/>
      <c r="S62" s="107"/>
      <c r="T62" s="107"/>
      <c r="U62" s="161"/>
      <c r="V62" s="107"/>
      <c r="W62" s="107"/>
    </row>
    <row r="63" spans="1:23" x14ac:dyDescent="0.3">
      <c r="A63" s="180" t="s">
        <v>187</v>
      </c>
      <c r="B63" s="157"/>
      <c r="C63" s="157"/>
      <c r="D63" s="107"/>
      <c r="E63" s="107"/>
      <c r="F63" s="107"/>
      <c r="G63" s="107"/>
      <c r="H63" s="158"/>
      <c r="I63" s="107"/>
      <c r="J63" s="158"/>
      <c r="K63" s="159"/>
      <c r="L63" s="183"/>
      <c r="M63" s="107"/>
      <c r="N63" s="107"/>
      <c r="O63" s="107"/>
      <c r="P63" s="160"/>
      <c r="Q63" s="181"/>
      <c r="R63" s="183"/>
      <c r="S63" s="107"/>
      <c r="T63" s="107"/>
      <c r="U63" s="161"/>
      <c r="V63" s="107"/>
      <c r="W63" s="107"/>
    </row>
    <row r="64" spans="1:23" x14ac:dyDescent="0.3">
      <c r="A64" s="180" t="s">
        <v>188</v>
      </c>
      <c r="B64" s="157"/>
      <c r="C64" s="157"/>
      <c r="D64" s="107"/>
      <c r="E64" s="107"/>
      <c r="F64" s="107"/>
      <c r="G64" s="107"/>
      <c r="H64" s="158"/>
      <c r="I64" s="107"/>
      <c r="J64" s="158"/>
      <c r="K64" s="159"/>
      <c r="L64" s="183"/>
      <c r="M64" s="107"/>
      <c r="N64" s="107"/>
      <c r="O64" s="107"/>
      <c r="P64" s="160"/>
      <c r="Q64" s="181"/>
      <c r="R64" s="183"/>
      <c r="S64" s="107"/>
      <c r="T64" s="107"/>
      <c r="U64" s="161"/>
      <c r="V64" s="107"/>
      <c r="W64" s="107"/>
    </row>
    <row r="65" spans="1:23" x14ac:dyDescent="0.3">
      <c r="A65" s="180" t="s">
        <v>189</v>
      </c>
      <c r="B65" s="157"/>
      <c r="C65" s="157"/>
      <c r="D65" s="107"/>
      <c r="E65" s="107"/>
      <c r="F65" s="107"/>
      <c r="G65" s="107"/>
      <c r="H65" s="107"/>
      <c r="I65" s="107"/>
      <c r="J65" s="107"/>
      <c r="K65" s="159"/>
      <c r="L65" s="182"/>
      <c r="M65" s="107"/>
      <c r="N65" s="107"/>
      <c r="O65" s="107"/>
      <c r="P65" s="107"/>
      <c r="Q65" s="159"/>
      <c r="R65" s="182"/>
      <c r="S65" s="107"/>
      <c r="T65" s="107"/>
      <c r="U65" s="107"/>
      <c r="V65" s="107"/>
      <c r="W65" s="107"/>
    </row>
    <row r="66" spans="1:23" x14ac:dyDescent="0.3">
      <c r="A66" s="180" t="s">
        <v>190</v>
      </c>
      <c r="B66" s="157"/>
      <c r="C66" s="157"/>
      <c r="D66" s="107"/>
      <c r="E66" s="107"/>
      <c r="F66" s="107"/>
      <c r="G66" s="107"/>
      <c r="H66" s="107"/>
      <c r="I66" s="107"/>
      <c r="J66" s="107"/>
      <c r="K66" s="159"/>
      <c r="L66" s="182"/>
      <c r="M66" s="107"/>
      <c r="N66" s="107"/>
      <c r="O66" s="107"/>
      <c r="P66" s="107"/>
      <c r="Q66" s="159"/>
      <c r="R66" s="182"/>
      <c r="S66" s="107"/>
      <c r="T66" s="107"/>
      <c r="U66" s="107"/>
      <c r="V66" s="107"/>
      <c r="W66" s="107"/>
    </row>
    <row r="67" spans="1:23" x14ac:dyDescent="0.3">
      <c r="A67" s="180" t="s">
        <v>191</v>
      </c>
      <c r="B67" s="157"/>
      <c r="C67" s="157"/>
      <c r="D67" s="107"/>
      <c r="E67" s="107"/>
      <c r="F67" s="107"/>
      <c r="G67" s="107"/>
      <c r="H67" s="107"/>
      <c r="I67" s="107"/>
      <c r="J67" s="107"/>
      <c r="K67" s="159"/>
      <c r="L67" s="182"/>
      <c r="M67" s="107"/>
      <c r="N67" s="107"/>
      <c r="O67" s="107"/>
      <c r="P67" s="107"/>
      <c r="Q67" s="159"/>
      <c r="R67" s="182"/>
      <c r="S67" s="107"/>
      <c r="T67" s="107"/>
      <c r="U67" s="107"/>
      <c r="V67" s="107"/>
      <c r="W67" s="107"/>
    </row>
    <row r="68" spans="1:23" x14ac:dyDescent="0.3">
      <c r="A68" s="180" t="s">
        <v>192</v>
      </c>
      <c r="B68" s="157"/>
      <c r="C68" s="157"/>
      <c r="D68" s="107"/>
      <c r="E68" s="107"/>
      <c r="F68" s="107"/>
      <c r="G68" s="107"/>
      <c r="H68" s="107"/>
      <c r="I68" s="107"/>
      <c r="J68" s="107"/>
      <c r="K68" s="159"/>
      <c r="L68" s="182"/>
      <c r="M68" s="107"/>
      <c r="N68" s="107"/>
      <c r="O68" s="107"/>
      <c r="P68" s="107"/>
      <c r="Q68" s="159"/>
      <c r="R68" s="182"/>
      <c r="S68" s="107"/>
      <c r="T68" s="107"/>
      <c r="U68" s="107"/>
      <c r="V68" s="107"/>
      <c r="W68" s="107"/>
    </row>
    <row r="69" spans="1:23" x14ac:dyDescent="0.3">
      <c r="A69" s="180" t="s">
        <v>193</v>
      </c>
      <c r="B69" s="157"/>
      <c r="C69" s="157"/>
      <c r="D69" s="107"/>
      <c r="E69" s="107"/>
      <c r="F69" s="107"/>
      <c r="G69" s="107"/>
      <c r="H69" s="107"/>
      <c r="I69" s="107"/>
      <c r="J69" s="107"/>
      <c r="K69" s="159"/>
      <c r="L69" s="182"/>
      <c r="M69" s="107"/>
      <c r="N69" s="107"/>
      <c r="O69" s="107"/>
      <c r="P69" s="107"/>
      <c r="Q69" s="159"/>
      <c r="R69" s="182"/>
      <c r="S69" s="107"/>
      <c r="T69" s="107"/>
      <c r="U69" s="107"/>
      <c r="V69" s="107"/>
      <c r="W69" s="107"/>
    </row>
    <row r="70" spans="1:23" x14ac:dyDescent="0.3">
      <c r="A70" s="180" t="s">
        <v>194</v>
      </c>
      <c r="B70" s="157"/>
      <c r="C70" s="157"/>
      <c r="D70" s="107"/>
      <c r="E70" s="107"/>
      <c r="F70" s="107"/>
      <c r="G70" s="107"/>
      <c r="H70" s="107"/>
      <c r="I70" s="107"/>
      <c r="J70" s="107"/>
      <c r="K70" s="159"/>
      <c r="L70" s="182"/>
      <c r="M70" s="107"/>
      <c r="N70" s="107"/>
      <c r="O70" s="107"/>
      <c r="P70" s="107"/>
      <c r="Q70" s="159"/>
      <c r="R70" s="182"/>
      <c r="S70" s="107"/>
      <c r="T70" s="107"/>
      <c r="U70" s="107"/>
      <c r="V70" s="107"/>
      <c r="W70" s="107"/>
    </row>
    <row r="71" spans="1:23" x14ac:dyDescent="0.3">
      <c r="A71" s="180" t="s">
        <v>195</v>
      </c>
      <c r="B71" s="157"/>
      <c r="C71" s="157"/>
      <c r="D71" s="107"/>
      <c r="E71" s="107"/>
      <c r="F71" s="107"/>
      <c r="G71" s="107"/>
      <c r="H71" s="107"/>
      <c r="I71" s="107"/>
      <c r="J71" s="107"/>
      <c r="K71" s="159"/>
      <c r="L71" s="182"/>
      <c r="M71" s="107"/>
      <c r="N71" s="107"/>
      <c r="O71" s="107"/>
      <c r="P71" s="107"/>
      <c r="Q71" s="159"/>
      <c r="R71" s="182"/>
      <c r="S71" s="107"/>
      <c r="T71" s="107"/>
      <c r="U71" s="107"/>
      <c r="V71" s="107"/>
      <c r="W71" s="107"/>
    </row>
    <row r="72" spans="1:23" x14ac:dyDescent="0.3">
      <c r="A72" s="180" t="s">
        <v>196</v>
      </c>
      <c r="B72" s="157"/>
      <c r="C72" s="157"/>
      <c r="D72" s="107"/>
      <c r="E72" s="107"/>
      <c r="F72" s="107"/>
      <c r="G72" s="107"/>
      <c r="H72" s="107"/>
      <c r="I72" s="107"/>
      <c r="J72" s="107"/>
      <c r="K72" s="159"/>
      <c r="L72" s="182"/>
      <c r="M72" s="107"/>
      <c r="N72" s="107"/>
      <c r="O72" s="107"/>
      <c r="P72" s="107"/>
      <c r="Q72" s="159"/>
      <c r="R72" s="182"/>
      <c r="S72" s="107"/>
      <c r="T72" s="107"/>
      <c r="U72" s="107"/>
      <c r="V72" s="107"/>
      <c r="W72" s="107"/>
    </row>
    <row r="73" spans="1:23" x14ac:dyDescent="0.3">
      <c r="A73" s="180" t="s">
        <v>197</v>
      </c>
      <c r="B73" s="157"/>
      <c r="C73" s="157"/>
      <c r="D73" s="107"/>
      <c r="E73" s="107"/>
      <c r="F73" s="107"/>
      <c r="G73" s="107"/>
      <c r="H73" s="107"/>
      <c r="I73" s="107"/>
      <c r="J73" s="107"/>
      <c r="K73" s="159"/>
      <c r="L73" s="182"/>
      <c r="M73" s="107"/>
      <c r="N73" s="107"/>
      <c r="O73" s="107"/>
      <c r="P73" s="107"/>
      <c r="Q73" s="159"/>
      <c r="R73" s="182"/>
      <c r="S73" s="107"/>
      <c r="T73" s="107"/>
      <c r="U73" s="107"/>
      <c r="V73" s="107"/>
      <c r="W73" s="107"/>
    </row>
    <row r="74" spans="1:23" x14ac:dyDescent="0.3">
      <c r="A74" s="180" t="s">
        <v>198</v>
      </c>
      <c r="B74" s="157"/>
      <c r="C74" s="157"/>
      <c r="D74" s="107"/>
      <c r="E74" s="107"/>
      <c r="F74" s="107"/>
      <c r="G74" s="107"/>
      <c r="H74" s="107"/>
      <c r="I74" s="107"/>
      <c r="J74" s="107"/>
      <c r="K74" s="159"/>
      <c r="L74" s="182"/>
      <c r="M74" s="107"/>
      <c r="N74" s="107"/>
      <c r="O74" s="107"/>
      <c r="P74" s="107"/>
      <c r="Q74" s="159"/>
      <c r="R74" s="182"/>
      <c r="S74" s="107"/>
      <c r="T74" s="107"/>
      <c r="U74" s="107"/>
      <c r="V74" s="107"/>
      <c r="W74" s="107"/>
    </row>
    <row r="75" spans="1:23" x14ac:dyDescent="0.3">
      <c r="A75" s="180" t="s">
        <v>199</v>
      </c>
      <c r="B75" s="157"/>
      <c r="C75" s="157"/>
      <c r="D75" s="107"/>
      <c r="E75" s="107"/>
      <c r="F75" s="107"/>
      <c r="G75" s="107"/>
      <c r="H75" s="107"/>
      <c r="I75" s="107"/>
      <c r="J75" s="107"/>
      <c r="K75" s="159"/>
      <c r="L75" s="182"/>
      <c r="M75" s="107"/>
      <c r="N75" s="107"/>
      <c r="O75" s="107"/>
      <c r="P75" s="107"/>
      <c r="Q75" s="159"/>
      <c r="R75" s="182"/>
      <c r="S75" s="107"/>
      <c r="T75" s="107"/>
      <c r="U75" s="107"/>
      <c r="V75" s="107"/>
      <c r="W75" s="107"/>
    </row>
    <row r="76" spans="1:23" x14ac:dyDescent="0.3">
      <c r="A76" s="180" t="s">
        <v>200</v>
      </c>
      <c r="B76" s="157"/>
      <c r="C76" s="157"/>
      <c r="D76" s="107"/>
      <c r="E76" s="107"/>
      <c r="F76" s="107"/>
      <c r="G76" s="107"/>
      <c r="H76" s="107"/>
      <c r="I76" s="107"/>
      <c r="J76" s="107"/>
      <c r="K76" s="159"/>
      <c r="L76" s="182"/>
      <c r="M76" s="107"/>
      <c r="N76" s="107"/>
      <c r="O76" s="107"/>
      <c r="P76" s="107"/>
      <c r="Q76" s="159"/>
      <c r="R76" s="182"/>
      <c r="S76" s="107"/>
      <c r="T76" s="107"/>
      <c r="U76" s="107"/>
      <c r="V76" s="107"/>
      <c r="W76" s="107"/>
    </row>
    <row r="77" spans="1:23" x14ac:dyDescent="0.3">
      <c r="A77" s="180" t="s">
        <v>201</v>
      </c>
      <c r="B77" s="157"/>
      <c r="C77" s="157"/>
      <c r="D77" s="107"/>
      <c r="E77" s="107"/>
      <c r="F77" s="107"/>
      <c r="G77" s="107"/>
      <c r="H77" s="107"/>
      <c r="I77" s="107"/>
      <c r="J77" s="107"/>
      <c r="K77" s="159"/>
      <c r="L77" s="182"/>
      <c r="M77" s="107"/>
      <c r="N77" s="107"/>
      <c r="O77" s="107"/>
      <c r="P77" s="107"/>
      <c r="Q77" s="159"/>
      <c r="R77" s="182"/>
      <c r="S77" s="107"/>
      <c r="T77" s="107"/>
      <c r="U77" s="107"/>
      <c r="V77" s="107"/>
      <c r="W77" s="107"/>
    </row>
    <row r="78" spans="1:23" x14ac:dyDescent="0.3">
      <c r="A78" s="180" t="s">
        <v>202</v>
      </c>
      <c r="B78" s="157"/>
      <c r="C78" s="157"/>
      <c r="D78" s="107"/>
      <c r="E78" s="107"/>
      <c r="F78" s="107"/>
      <c r="G78" s="107"/>
      <c r="H78" s="107"/>
      <c r="I78" s="107"/>
      <c r="J78" s="107"/>
      <c r="K78" s="159"/>
      <c r="L78" s="182"/>
      <c r="M78" s="107"/>
      <c r="N78" s="107"/>
      <c r="O78" s="107"/>
      <c r="P78" s="107"/>
      <c r="Q78" s="159"/>
      <c r="R78" s="182"/>
      <c r="S78" s="107"/>
      <c r="T78" s="107"/>
      <c r="U78" s="107"/>
      <c r="V78" s="107"/>
      <c r="W78" s="107"/>
    </row>
    <row r="79" spans="1:23" x14ac:dyDescent="0.3">
      <c r="A79" s="180" t="s">
        <v>203</v>
      </c>
      <c r="B79" s="157"/>
      <c r="C79" s="157"/>
      <c r="D79" s="107"/>
      <c r="E79" s="107"/>
      <c r="F79" s="107"/>
      <c r="G79" s="107"/>
      <c r="H79" s="107"/>
      <c r="I79" s="107"/>
      <c r="J79" s="107"/>
      <c r="K79" s="159"/>
      <c r="L79" s="182"/>
      <c r="M79" s="107"/>
      <c r="N79" s="107"/>
      <c r="O79" s="107"/>
      <c r="P79" s="107"/>
      <c r="Q79" s="159"/>
      <c r="R79" s="182"/>
      <c r="S79" s="107"/>
      <c r="T79" s="107"/>
      <c r="U79" s="107"/>
      <c r="V79" s="107"/>
      <c r="W79" s="107"/>
    </row>
    <row r="80" spans="1:23" x14ac:dyDescent="0.3">
      <c r="A80" s="180" t="s">
        <v>204</v>
      </c>
      <c r="B80" s="157"/>
      <c r="C80" s="157"/>
      <c r="D80" s="107"/>
      <c r="E80" s="107"/>
      <c r="F80" s="107"/>
      <c r="G80" s="107"/>
      <c r="H80" s="107"/>
      <c r="I80" s="107"/>
      <c r="J80" s="107"/>
      <c r="K80" s="159"/>
      <c r="L80" s="182"/>
      <c r="M80" s="107"/>
      <c r="N80" s="107"/>
      <c r="O80" s="107"/>
      <c r="P80" s="107"/>
      <c r="Q80" s="159"/>
      <c r="R80" s="182"/>
      <c r="S80" s="107"/>
      <c r="T80" s="107"/>
      <c r="U80" s="107"/>
      <c r="V80" s="107"/>
      <c r="W80" s="107"/>
    </row>
    <row r="81" spans="1:23" x14ac:dyDescent="0.3">
      <c r="A81" s="180" t="s">
        <v>205</v>
      </c>
      <c r="B81" s="157"/>
      <c r="C81" s="157"/>
      <c r="D81" s="107"/>
      <c r="E81" s="107"/>
      <c r="F81" s="107"/>
      <c r="G81" s="107"/>
      <c r="H81" s="107"/>
      <c r="I81" s="107"/>
      <c r="J81" s="107"/>
      <c r="K81" s="159"/>
      <c r="L81" s="182"/>
      <c r="M81" s="107"/>
      <c r="N81" s="107"/>
      <c r="O81" s="107"/>
      <c r="P81" s="107"/>
      <c r="Q81" s="159"/>
      <c r="R81" s="182"/>
      <c r="S81" s="107"/>
      <c r="T81" s="107"/>
      <c r="U81" s="107"/>
      <c r="V81" s="107"/>
      <c r="W81" s="107"/>
    </row>
    <row r="82" spans="1:23" x14ac:dyDescent="0.3">
      <c r="A82" s="180" t="s">
        <v>206</v>
      </c>
      <c r="B82" s="157"/>
      <c r="C82" s="157"/>
      <c r="D82" s="107"/>
      <c r="E82" s="107"/>
      <c r="F82" s="107"/>
      <c r="G82" s="107"/>
      <c r="H82" s="107"/>
      <c r="I82" s="107"/>
      <c r="J82" s="107"/>
      <c r="K82" s="159"/>
      <c r="L82" s="182"/>
      <c r="M82" s="107"/>
      <c r="N82" s="107"/>
      <c r="O82" s="107"/>
      <c r="P82" s="107"/>
      <c r="Q82" s="159"/>
      <c r="R82" s="182"/>
      <c r="S82" s="107"/>
      <c r="T82" s="107"/>
      <c r="U82" s="107"/>
      <c r="V82" s="107"/>
      <c r="W82" s="107"/>
    </row>
    <row r="83" spans="1:23" x14ac:dyDescent="0.3">
      <c r="A83" s="180" t="s">
        <v>207</v>
      </c>
      <c r="B83" s="157"/>
      <c r="C83" s="157"/>
      <c r="D83" s="107"/>
      <c r="E83" s="107"/>
      <c r="F83" s="107"/>
      <c r="G83" s="107"/>
      <c r="H83" s="107"/>
      <c r="I83" s="107"/>
      <c r="J83" s="107"/>
      <c r="K83" s="159"/>
      <c r="L83" s="182"/>
      <c r="M83" s="107"/>
      <c r="N83" s="107"/>
      <c r="O83" s="107"/>
      <c r="P83" s="107"/>
      <c r="Q83" s="159"/>
      <c r="R83" s="182"/>
      <c r="S83" s="107"/>
      <c r="T83" s="107"/>
      <c r="U83" s="107"/>
      <c r="V83" s="107"/>
      <c r="W83" s="107"/>
    </row>
    <row r="84" spans="1:23" x14ac:dyDescent="0.3">
      <c r="A84" s="180" t="s">
        <v>208</v>
      </c>
      <c r="B84" s="157"/>
      <c r="C84" s="157"/>
      <c r="D84" s="107"/>
      <c r="E84" s="107"/>
      <c r="F84" s="107"/>
      <c r="G84" s="107"/>
      <c r="H84" s="107"/>
      <c r="I84" s="107"/>
      <c r="J84" s="107"/>
      <c r="K84" s="159"/>
      <c r="L84" s="182"/>
      <c r="M84" s="107"/>
      <c r="N84" s="107"/>
      <c r="O84" s="107"/>
      <c r="P84" s="107"/>
      <c r="Q84" s="159"/>
      <c r="R84" s="182"/>
      <c r="S84" s="107"/>
      <c r="T84" s="107"/>
      <c r="U84" s="107"/>
      <c r="V84" s="107"/>
      <c r="W84" s="107"/>
    </row>
    <row r="85" spans="1:23" x14ac:dyDescent="0.3">
      <c r="A85" s="180" t="s">
        <v>209</v>
      </c>
      <c r="B85" s="157"/>
      <c r="C85" s="157"/>
      <c r="D85" s="107"/>
      <c r="E85" s="107"/>
      <c r="F85" s="107"/>
      <c r="G85" s="107"/>
      <c r="H85" s="107"/>
      <c r="I85" s="107"/>
      <c r="J85" s="107"/>
      <c r="K85" s="159"/>
      <c r="L85" s="182"/>
      <c r="M85" s="107"/>
      <c r="N85" s="107"/>
      <c r="O85" s="107"/>
      <c r="P85" s="107"/>
      <c r="Q85" s="159"/>
      <c r="R85" s="182"/>
      <c r="S85" s="107"/>
      <c r="T85" s="107"/>
      <c r="U85" s="107"/>
      <c r="V85" s="107"/>
      <c r="W85" s="107"/>
    </row>
    <row r="86" spans="1:23" x14ac:dyDescent="0.3">
      <c r="A86" s="180" t="s">
        <v>210</v>
      </c>
      <c r="B86" s="157"/>
      <c r="C86" s="157"/>
      <c r="D86" s="107"/>
      <c r="E86" s="107"/>
      <c r="F86" s="107"/>
      <c r="G86" s="107"/>
      <c r="H86" s="107"/>
      <c r="I86" s="107"/>
      <c r="J86" s="107"/>
      <c r="K86" s="159"/>
      <c r="L86" s="182"/>
      <c r="M86" s="107"/>
      <c r="N86" s="107"/>
      <c r="O86" s="107"/>
      <c r="P86" s="107"/>
      <c r="Q86" s="159"/>
      <c r="R86" s="182"/>
      <c r="S86" s="107"/>
      <c r="T86" s="107"/>
      <c r="U86" s="107"/>
      <c r="V86" s="107"/>
      <c r="W86" s="107"/>
    </row>
    <row r="87" spans="1:23" x14ac:dyDescent="0.3">
      <c r="A87" s="180" t="s">
        <v>211</v>
      </c>
      <c r="B87" s="157"/>
      <c r="C87" s="157"/>
      <c r="D87" s="107"/>
      <c r="E87" s="107"/>
      <c r="F87" s="107"/>
      <c r="G87" s="107"/>
      <c r="H87" s="107"/>
      <c r="I87" s="107"/>
      <c r="J87" s="107"/>
      <c r="K87" s="159"/>
      <c r="L87" s="182"/>
      <c r="M87" s="107"/>
      <c r="N87" s="107"/>
      <c r="O87" s="107"/>
      <c r="P87" s="107"/>
      <c r="Q87" s="159"/>
      <c r="R87" s="182"/>
      <c r="S87" s="107"/>
      <c r="T87" s="107"/>
      <c r="U87" s="107"/>
      <c r="V87" s="107"/>
      <c r="W87" s="107"/>
    </row>
    <row r="88" spans="1:23" x14ac:dyDescent="0.3">
      <c r="A88" s="180" t="s">
        <v>212</v>
      </c>
      <c r="B88" s="157"/>
      <c r="C88" s="157"/>
      <c r="D88" s="107"/>
      <c r="E88" s="107"/>
      <c r="F88" s="107"/>
      <c r="G88" s="107"/>
      <c r="H88" s="107"/>
      <c r="I88" s="107"/>
      <c r="J88" s="107"/>
      <c r="K88" s="159"/>
      <c r="L88" s="182"/>
      <c r="M88" s="107"/>
      <c r="N88" s="107"/>
      <c r="O88" s="107"/>
      <c r="P88" s="107"/>
      <c r="Q88" s="159"/>
      <c r="R88" s="182"/>
      <c r="S88" s="107"/>
      <c r="T88" s="107"/>
      <c r="U88" s="107"/>
      <c r="V88" s="107"/>
      <c r="W88" s="107"/>
    </row>
    <row r="89" spans="1:23" x14ac:dyDescent="0.3">
      <c r="A89" s="180" t="s">
        <v>213</v>
      </c>
      <c r="B89" s="157"/>
      <c r="C89" s="157"/>
      <c r="D89" s="107"/>
      <c r="E89" s="107"/>
      <c r="F89" s="107"/>
      <c r="G89" s="107"/>
      <c r="H89" s="107"/>
      <c r="I89" s="107"/>
      <c r="J89" s="107"/>
      <c r="K89" s="159"/>
      <c r="L89" s="182"/>
      <c r="M89" s="107"/>
      <c r="N89" s="107"/>
      <c r="O89" s="107"/>
      <c r="P89" s="107"/>
      <c r="Q89" s="159"/>
      <c r="R89" s="182"/>
      <c r="S89" s="107"/>
      <c r="T89" s="107"/>
      <c r="U89" s="107"/>
      <c r="V89" s="107"/>
      <c r="W89" s="107"/>
    </row>
    <row r="90" spans="1:23" x14ac:dyDescent="0.3">
      <c r="A90" s="180" t="s">
        <v>214</v>
      </c>
      <c r="B90" s="157"/>
      <c r="C90" s="157"/>
      <c r="D90" s="107"/>
      <c r="E90" s="107"/>
      <c r="F90" s="107"/>
      <c r="G90" s="107"/>
      <c r="H90" s="107"/>
      <c r="I90" s="107"/>
      <c r="J90" s="107"/>
      <c r="K90" s="159"/>
      <c r="L90" s="182"/>
      <c r="M90" s="107"/>
      <c r="N90" s="107"/>
      <c r="O90" s="107"/>
      <c r="P90" s="107"/>
      <c r="Q90" s="159"/>
      <c r="R90" s="182"/>
      <c r="S90" s="107"/>
      <c r="T90" s="107"/>
      <c r="U90" s="107"/>
      <c r="V90" s="107"/>
      <c r="W90" s="107"/>
    </row>
    <row r="91" spans="1:23" x14ac:dyDescent="0.3">
      <c r="A91" s="180" t="s">
        <v>215</v>
      </c>
      <c r="B91" s="157"/>
      <c r="C91" s="157"/>
      <c r="D91" s="107"/>
      <c r="E91" s="107"/>
      <c r="F91" s="107"/>
      <c r="G91" s="107"/>
      <c r="H91" s="107"/>
      <c r="I91" s="107"/>
      <c r="J91" s="107"/>
      <c r="K91" s="159"/>
      <c r="L91" s="182"/>
      <c r="M91" s="107"/>
      <c r="N91" s="107"/>
      <c r="O91" s="107"/>
      <c r="P91" s="107"/>
      <c r="Q91" s="159"/>
      <c r="R91" s="182"/>
      <c r="S91" s="107"/>
      <c r="T91" s="107"/>
      <c r="U91" s="107"/>
      <c r="V91" s="107"/>
      <c r="W91" s="107"/>
    </row>
    <row r="92" spans="1:23" x14ac:dyDescent="0.3">
      <c r="A92" s="180" t="s">
        <v>216</v>
      </c>
      <c r="B92" s="157"/>
      <c r="C92" s="157"/>
      <c r="D92" s="107"/>
      <c r="E92" s="107"/>
      <c r="F92" s="107"/>
      <c r="G92" s="107"/>
      <c r="H92" s="107"/>
      <c r="I92" s="107"/>
      <c r="J92" s="107"/>
      <c r="K92" s="159"/>
      <c r="L92" s="182"/>
      <c r="M92" s="107"/>
      <c r="N92" s="107"/>
      <c r="O92" s="107"/>
      <c r="P92" s="107"/>
      <c r="Q92" s="159"/>
      <c r="R92" s="182"/>
      <c r="S92" s="107"/>
      <c r="T92" s="107"/>
      <c r="U92" s="107"/>
      <c r="V92" s="107"/>
      <c r="W92" s="107"/>
    </row>
    <row r="93" spans="1:23" x14ac:dyDescent="0.3">
      <c r="A93" s="180" t="s">
        <v>217</v>
      </c>
      <c r="B93" s="157"/>
      <c r="C93" s="157"/>
      <c r="D93" s="107"/>
      <c r="E93" s="107"/>
      <c r="F93" s="107"/>
      <c r="G93" s="107"/>
      <c r="H93" s="107"/>
      <c r="I93" s="107"/>
      <c r="J93" s="107"/>
      <c r="K93" s="159"/>
      <c r="L93" s="182"/>
      <c r="M93" s="107"/>
      <c r="N93" s="107"/>
      <c r="O93" s="107"/>
      <c r="P93" s="107"/>
      <c r="Q93" s="159"/>
      <c r="R93" s="182"/>
      <c r="S93" s="107"/>
      <c r="T93" s="107"/>
      <c r="U93" s="107"/>
      <c r="V93" s="107"/>
      <c r="W93" s="107"/>
    </row>
    <row r="94" spans="1:23" x14ac:dyDescent="0.3">
      <c r="A94" s="180" t="s">
        <v>218</v>
      </c>
      <c r="B94" s="157"/>
      <c r="C94" s="157"/>
      <c r="D94" s="107"/>
      <c r="E94" s="107"/>
      <c r="F94" s="107"/>
      <c r="G94" s="107"/>
      <c r="H94" s="107"/>
      <c r="I94" s="107"/>
      <c r="J94" s="107"/>
      <c r="K94" s="159"/>
      <c r="L94" s="182"/>
      <c r="M94" s="107"/>
      <c r="N94" s="107"/>
      <c r="O94" s="107"/>
      <c r="P94" s="107"/>
      <c r="Q94" s="159"/>
      <c r="R94" s="182"/>
      <c r="S94" s="107"/>
      <c r="T94" s="107"/>
      <c r="U94" s="107"/>
      <c r="V94" s="107"/>
      <c r="W94" s="107"/>
    </row>
    <row r="95" spans="1:23" x14ac:dyDescent="0.3">
      <c r="A95" s="180" t="s">
        <v>219</v>
      </c>
      <c r="B95" s="157"/>
      <c r="C95" s="157"/>
      <c r="D95" s="107"/>
      <c r="E95" s="107"/>
      <c r="F95" s="107"/>
      <c r="G95" s="107"/>
      <c r="H95" s="107"/>
      <c r="I95" s="107"/>
      <c r="J95" s="107"/>
      <c r="K95" s="159"/>
      <c r="L95" s="182"/>
      <c r="M95" s="107"/>
      <c r="N95" s="107"/>
      <c r="O95" s="107"/>
      <c r="P95" s="107"/>
      <c r="Q95" s="159"/>
      <c r="R95" s="182"/>
      <c r="S95" s="107"/>
      <c r="T95" s="107"/>
      <c r="U95" s="107"/>
      <c r="V95" s="107"/>
      <c r="W95" s="107"/>
    </row>
    <row r="96" spans="1:23" x14ac:dyDescent="0.3">
      <c r="A96" s="180" t="s">
        <v>220</v>
      </c>
      <c r="B96" s="157"/>
      <c r="C96" s="157"/>
      <c r="D96" s="107"/>
      <c r="E96" s="107"/>
      <c r="F96" s="107"/>
      <c r="G96" s="107"/>
      <c r="H96" s="107"/>
      <c r="I96" s="107"/>
      <c r="J96" s="107"/>
      <c r="K96" s="159"/>
      <c r="L96" s="182"/>
      <c r="M96" s="107"/>
      <c r="N96" s="107"/>
      <c r="O96" s="107"/>
      <c r="P96" s="107"/>
      <c r="Q96" s="159"/>
      <c r="R96" s="182"/>
      <c r="S96" s="107"/>
      <c r="T96" s="107"/>
      <c r="U96" s="107"/>
      <c r="V96" s="107"/>
      <c r="W96" s="107"/>
    </row>
    <row r="97" spans="1:23" x14ac:dyDescent="0.3">
      <c r="A97" s="180" t="s">
        <v>221</v>
      </c>
      <c r="B97" s="157"/>
      <c r="C97" s="157"/>
      <c r="D97" s="107"/>
      <c r="E97" s="107"/>
      <c r="F97" s="107"/>
      <c r="G97" s="107"/>
      <c r="H97" s="107"/>
      <c r="I97" s="107"/>
      <c r="J97" s="107"/>
      <c r="K97" s="159"/>
      <c r="L97" s="182"/>
      <c r="M97" s="107"/>
      <c r="N97" s="107"/>
      <c r="O97" s="107"/>
      <c r="P97" s="107"/>
      <c r="Q97" s="159"/>
      <c r="R97" s="182"/>
      <c r="S97" s="107"/>
      <c r="T97" s="107"/>
      <c r="U97" s="107"/>
      <c r="V97" s="107"/>
      <c r="W97" s="107"/>
    </row>
    <row r="98" spans="1:23" x14ac:dyDescent="0.3">
      <c r="A98" s="180" t="s">
        <v>222</v>
      </c>
      <c r="B98" s="157"/>
      <c r="C98" s="157"/>
      <c r="D98" s="107"/>
      <c r="E98" s="107"/>
      <c r="F98" s="107"/>
      <c r="G98" s="107"/>
      <c r="H98" s="107"/>
      <c r="I98" s="107"/>
      <c r="J98" s="107"/>
      <c r="K98" s="159"/>
      <c r="L98" s="182"/>
      <c r="M98" s="107"/>
      <c r="N98" s="107"/>
      <c r="O98" s="107"/>
      <c r="P98" s="107"/>
      <c r="Q98" s="159"/>
      <c r="R98" s="182"/>
      <c r="S98" s="107"/>
      <c r="T98" s="107"/>
      <c r="U98" s="107"/>
      <c r="V98" s="107"/>
      <c r="W98" s="107"/>
    </row>
    <row r="99" spans="1:23" x14ac:dyDescent="0.3">
      <c r="A99" s="180" t="s">
        <v>223</v>
      </c>
      <c r="B99" s="157"/>
      <c r="C99" s="157"/>
      <c r="D99" s="107"/>
      <c r="E99" s="107"/>
      <c r="F99" s="107"/>
      <c r="G99" s="107"/>
      <c r="H99" s="107"/>
      <c r="I99" s="107"/>
      <c r="J99" s="107"/>
      <c r="K99" s="159"/>
      <c r="L99" s="182"/>
      <c r="M99" s="107"/>
      <c r="N99" s="107"/>
      <c r="O99" s="107"/>
      <c r="P99" s="107"/>
      <c r="Q99" s="159"/>
      <c r="R99" s="182"/>
      <c r="S99" s="107"/>
      <c r="T99" s="107"/>
      <c r="U99" s="107"/>
      <c r="V99" s="107"/>
      <c r="W99" s="107"/>
    </row>
    <row r="100" spans="1:23" x14ac:dyDescent="0.3">
      <c r="A100" s="180" t="s">
        <v>224</v>
      </c>
      <c r="B100" s="157"/>
      <c r="C100" s="157"/>
      <c r="D100" s="107"/>
      <c r="E100" s="107"/>
      <c r="F100" s="107"/>
      <c r="G100" s="107"/>
      <c r="H100" s="107"/>
      <c r="I100" s="107"/>
      <c r="J100" s="107"/>
      <c r="K100" s="159"/>
      <c r="L100" s="182"/>
      <c r="M100" s="107"/>
      <c r="N100" s="107"/>
      <c r="O100" s="107"/>
      <c r="P100" s="107"/>
      <c r="Q100" s="159"/>
      <c r="R100" s="182"/>
      <c r="S100" s="107"/>
      <c r="T100" s="107"/>
      <c r="U100" s="107"/>
      <c r="V100" s="107"/>
      <c r="W100" s="107"/>
    </row>
    <row r="101" spans="1:23" x14ac:dyDescent="0.3">
      <c r="A101" s="180" t="s">
        <v>225</v>
      </c>
      <c r="B101" s="157"/>
      <c r="C101" s="157"/>
      <c r="D101" s="107"/>
      <c r="E101" s="107"/>
      <c r="F101" s="107"/>
      <c r="G101" s="107"/>
      <c r="H101" s="107"/>
      <c r="I101" s="107"/>
      <c r="J101" s="107"/>
      <c r="K101" s="159"/>
      <c r="L101" s="182"/>
      <c r="M101" s="107"/>
      <c r="N101" s="107"/>
      <c r="O101" s="107"/>
      <c r="P101" s="107"/>
      <c r="Q101" s="159"/>
      <c r="R101" s="182"/>
      <c r="S101" s="107"/>
      <c r="T101" s="107"/>
      <c r="U101" s="107"/>
      <c r="V101" s="107"/>
      <c r="W101" s="107"/>
    </row>
    <row r="102" spans="1:23" x14ac:dyDescent="0.3">
      <c r="A102" s="180" t="s">
        <v>226</v>
      </c>
      <c r="B102" s="157"/>
      <c r="C102" s="157"/>
      <c r="D102" s="107"/>
      <c r="E102" s="107"/>
      <c r="F102" s="107"/>
      <c r="G102" s="107"/>
      <c r="H102" s="107"/>
      <c r="I102" s="107"/>
      <c r="J102" s="107"/>
      <c r="K102" s="159"/>
      <c r="L102" s="182"/>
      <c r="M102" s="107"/>
      <c r="N102" s="107"/>
      <c r="O102" s="107"/>
      <c r="P102" s="107"/>
      <c r="Q102" s="159"/>
      <c r="R102" s="182"/>
      <c r="S102" s="107"/>
      <c r="T102" s="107"/>
      <c r="U102" s="107"/>
      <c r="V102" s="107"/>
      <c r="W102" s="107"/>
    </row>
    <row r="103" spans="1:23" x14ac:dyDescent="0.3">
      <c r="A103" s="180" t="s">
        <v>225</v>
      </c>
      <c r="B103" s="157"/>
      <c r="C103" s="157"/>
      <c r="D103" s="107"/>
      <c r="E103" s="107"/>
      <c r="F103" s="107"/>
      <c r="G103" s="107"/>
      <c r="H103" s="107"/>
      <c r="I103" s="107"/>
      <c r="J103" s="107"/>
      <c r="K103" s="159"/>
      <c r="L103" s="182"/>
      <c r="M103" s="107"/>
      <c r="N103" s="107"/>
      <c r="O103" s="107"/>
      <c r="P103" s="107"/>
      <c r="Q103" s="159"/>
      <c r="R103" s="182"/>
      <c r="S103" s="107"/>
      <c r="T103" s="107"/>
      <c r="U103" s="107"/>
      <c r="V103" s="107"/>
      <c r="W103" s="107"/>
    </row>
    <row r="104" spans="1:23" x14ac:dyDescent="0.3">
      <c r="A104" s="180" t="s">
        <v>226</v>
      </c>
      <c r="B104" s="157"/>
      <c r="C104" s="157"/>
      <c r="D104" s="107"/>
      <c r="E104" s="107"/>
      <c r="F104" s="107"/>
      <c r="G104" s="107"/>
      <c r="H104" s="107"/>
      <c r="I104" s="107"/>
      <c r="J104" s="107"/>
      <c r="K104" s="159"/>
      <c r="L104" s="182"/>
      <c r="M104" s="107"/>
      <c r="N104" s="107"/>
      <c r="O104" s="107"/>
      <c r="P104" s="107"/>
      <c r="Q104" s="159"/>
      <c r="R104" s="182"/>
      <c r="S104" s="107"/>
      <c r="T104" s="107"/>
      <c r="U104" s="107"/>
      <c r="V104" s="107"/>
      <c r="W104" s="107"/>
    </row>
    <row r="105" spans="1:23" x14ac:dyDescent="0.3">
      <c r="A105" s="180" t="s">
        <v>227</v>
      </c>
      <c r="B105" s="157"/>
      <c r="C105" s="157"/>
      <c r="D105" s="107"/>
      <c r="E105" s="107"/>
      <c r="F105" s="107"/>
      <c r="G105" s="107"/>
      <c r="H105" s="107"/>
      <c r="I105" s="107"/>
      <c r="J105" s="107"/>
      <c r="K105" s="159"/>
      <c r="L105" s="182"/>
      <c r="M105" s="107"/>
      <c r="N105" s="107"/>
      <c r="O105" s="107"/>
      <c r="P105" s="107"/>
      <c r="Q105" s="159"/>
      <c r="R105" s="182"/>
      <c r="S105" s="107"/>
      <c r="T105" s="107"/>
      <c r="U105" s="107"/>
      <c r="V105" s="107"/>
      <c r="W105" s="107"/>
    </row>
    <row r="106" spans="1:23" x14ac:dyDescent="0.3">
      <c r="A106" s="180" t="s">
        <v>342</v>
      </c>
      <c r="B106" s="157"/>
      <c r="C106" s="157"/>
      <c r="D106" s="107"/>
      <c r="E106" s="107"/>
      <c r="F106" s="107"/>
      <c r="G106" s="107"/>
      <c r="H106" s="107"/>
      <c r="I106" s="107"/>
      <c r="J106" s="107"/>
      <c r="K106" s="159"/>
      <c r="L106" s="182"/>
      <c r="M106" s="107"/>
      <c r="N106" s="107"/>
      <c r="O106" s="107"/>
      <c r="P106" s="107"/>
      <c r="Q106" s="159"/>
      <c r="R106" s="182"/>
      <c r="S106" s="107"/>
      <c r="T106" s="107"/>
      <c r="U106" s="107"/>
      <c r="V106" s="107"/>
      <c r="W106" s="107"/>
    </row>
    <row r="107" spans="1:23" x14ac:dyDescent="0.3">
      <c r="A107" s="180" t="s">
        <v>343</v>
      </c>
      <c r="B107" s="157"/>
      <c r="C107" s="157"/>
      <c r="D107" s="107"/>
      <c r="E107" s="107"/>
      <c r="F107" s="107"/>
      <c r="G107" s="107"/>
      <c r="H107" s="107"/>
      <c r="I107" s="107"/>
      <c r="J107" s="107"/>
      <c r="K107" s="159"/>
      <c r="L107" s="182"/>
      <c r="M107" s="107"/>
      <c r="N107" s="107"/>
      <c r="O107" s="107"/>
      <c r="P107" s="107"/>
      <c r="Q107" s="159"/>
      <c r="R107" s="182"/>
      <c r="S107" s="107"/>
      <c r="T107" s="107"/>
      <c r="U107" s="107"/>
      <c r="V107" s="107"/>
      <c r="W107" s="107"/>
    </row>
    <row r="108" spans="1:23" x14ac:dyDescent="0.3">
      <c r="A108" s="180" t="s">
        <v>344</v>
      </c>
      <c r="B108" s="157"/>
      <c r="C108" s="157"/>
      <c r="D108" s="107"/>
      <c r="E108" s="107"/>
      <c r="F108" s="107"/>
      <c r="G108" s="107"/>
      <c r="H108" s="107"/>
      <c r="I108" s="107"/>
      <c r="J108" s="107"/>
      <c r="K108" s="159"/>
      <c r="L108" s="182"/>
      <c r="M108" s="107"/>
      <c r="N108" s="107"/>
      <c r="O108" s="107"/>
      <c r="P108" s="107"/>
      <c r="Q108" s="159"/>
      <c r="R108" s="182"/>
      <c r="S108" s="107"/>
      <c r="T108" s="107"/>
      <c r="U108" s="107"/>
      <c r="V108" s="107"/>
      <c r="W108" s="107"/>
    </row>
    <row r="109" spans="1:23" x14ac:dyDescent="0.3">
      <c r="A109" s="180" t="s">
        <v>345</v>
      </c>
      <c r="B109" s="157"/>
      <c r="C109" s="157"/>
      <c r="D109" s="107"/>
      <c r="E109" s="107"/>
      <c r="F109" s="107"/>
      <c r="G109" s="107"/>
      <c r="H109" s="107"/>
      <c r="I109" s="107"/>
      <c r="J109" s="107"/>
      <c r="K109" s="159"/>
      <c r="L109" s="182"/>
      <c r="M109" s="107"/>
      <c r="N109" s="107"/>
      <c r="O109" s="107"/>
      <c r="P109" s="107"/>
      <c r="Q109" s="159"/>
      <c r="R109" s="182"/>
      <c r="S109" s="107"/>
      <c r="T109" s="107"/>
      <c r="U109" s="107"/>
      <c r="V109" s="107"/>
      <c r="W109" s="107"/>
    </row>
    <row r="110" spans="1:23" x14ac:dyDescent="0.3">
      <c r="A110" s="180" t="s">
        <v>346</v>
      </c>
      <c r="B110" s="157"/>
      <c r="C110" s="157"/>
      <c r="D110" s="107"/>
      <c r="E110" s="107"/>
      <c r="F110" s="107"/>
      <c r="G110" s="107"/>
      <c r="H110" s="107"/>
      <c r="I110" s="107"/>
      <c r="J110" s="107"/>
      <c r="K110" s="159"/>
      <c r="L110" s="182"/>
      <c r="M110" s="107"/>
      <c r="N110" s="107"/>
      <c r="O110" s="107"/>
      <c r="P110" s="107"/>
      <c r="Q110" s="159"/>
      <c r="R110" s="182"/>
      <c r="S110" s="107"/>
      <c r="T110" s="107"/>
      <c r="U110" s="107"/>
      <c r="V110" s="107"/>
      <c r="W110" s="107"/>
    </row>
    <row r="111" spans="1:23" x14ac:dyDescent="0.3">
      <c r="A111" s="180" t="s">
        <v>347</v>
      </c>
      <c r="B111" s="157"/>
      <c r="C111" s="157"/>
      <c r="D111" s="107"/>
      <c r="E111" s="107"/>
      <c r="F111" s="107"/>
      <c r="G111" s="107"/>
      <c r="H111" s="107"/>
      <c r="I111" s="107"/>
      <c r="J111" s="107"/>
      <c r="K111" s="159"/>
      <c r="L111" s="182"/>
      <c r="M111" s="107"/>
      <c r="N111" s="107"/>
      <c r="O111" s="107"/>
      <c r="P111" s="107"/>
      <c r="Q111" s="159"/>
      <c r="R111" s="182"/>
      <c r="S111" s="107"/>
      <c r="T111" s="107"/>
      <c r="U111" s="107"/>
      <c r="V111" s="107"/>
      <c r="W111" s="107"/>
    </row>
    <row r="112" spans="1:23" x14ac:dyDescent="0.3">
      <c r="A112" s="180" t="s">
        <v>348</v>
      </c>
      <c r="B112" s="157"/>
      <c r="C112" s="157"/>
      <c r="D112" s="107"/>
      <c r="E112" s="107"/>
      <c r="F112" s="107"/>
      <c r="G112" s="107"/>
      <c r="H112" s="107"/>
      <c r="I112" s="107"/>
      <c r="J112" s="107"/>
      <c r="K112" s="159"/>
      <c r="L112" s="182"/>
      <c r="M112" s="107"/>
      <c r="N112" s="107"/>
      <c r="O112" s="107"/>
      <c r="P112" s="107"/>
      <c r="Q112" s="159"/>
      <c r="R112" s="182"/>
      <c r="S112" s="107"/>
      <c r="T112" s="107"/>
      <c r="U112" s="107"/>
      <c r="V112" s="107"/>
      <c r="W112" s="107"/>
    </row>
    <row r="113" spans="1:23" x14ac:dyDescent="0.3">
      <c r="A113" s="180" t="s">
        <v>349</v>
      </c>
      <c r="B113" s="157"/>
      <c r="C113" s="157"/>
      <c r="D113" s="107"/>
      <c r="E113" s="107"/>
      <c r="F113" s="107"/>
      <c r="G113" s="107"/>
      <c r="H113" s="107"/>
      <c r="I113" s="107"/>
      <c r="J113" s="107"/>
      <c r="K113" s="159"/>
      <c r="L113" s="182"/>
      <c r="M113" s="107"/>
      <c r="N113" s="107"/>
      <c r="O113" s="107"/>
      <c r="P113" s="107"/>
      <c r="Q113" s="159"/>
      <c r="R113" s="182"/>
      <c r="S113" s="107"/>
      <c r="T113" s="107"/>
      <c r="U113" s="107"/>
      <c r="V113" s="107"/>
      <c r="W113" s="107"/>
    </row>
    <row r="114" spans="1:23" x14ac:dyDescent="0.3">
      <c r="A114" s="180" t="s">
        <v>350</v>
      </c>
      <c r="B114" s="157"/>
      <c r="C114" s="157"/>
      <c r="D114" s="107"/>
      <c r="E114" s="107"/>
      <c r="F114" s="107"/>
      <c r="G114" s="107"/>
      <c r="H114" s="107"/>
      <c r="I114" s="107"/>
      <c r="J114" s="107"/>
      <c r="K114" s="159"/>
      <c r="L114" s="182"/>
      <c r="M114" s="107"/>
      <c r="N114" s="107"/>
      <c r="O114" s="107"/>
      <c r="P114" s="107"/>
      <c r="Q114" s="159"/>
      <c r="R114" s="182"/>
      <c r="S114" s="107"/>
      <c r="T114" s="107"/>
      <c r="U114" s="107"/>
      <c r="V114" s="107"/>
      <c r="W114" s="107"/>
    </row>
    <row r="115" spans="1:23" x14ac:dyDescent="0.3">
      <c r="A115" s="180" t="s">
        <v>351</v>
      </c>
      <c r="B115" s="157"/>
      <c r="C115" s="157"/>
      <c r="D115" s="107"/>
      <c r="E115" s="107"/>
      <c r="F115" s="107"/>
      <c r="G115" s="107"/>
      <c r="H115" s="107"/>
      <c r="I115" s="107"/>
      <c r="J115" s="107"/>
      <c r="K115" s="159"/>
      <c r="L115" s="182"/>
      <c r="M115" s="107"/>
      <c r="N115" s="107"/>
      <c r="O115" s="107"/>
      <c r="P115" s="107"/>
      <c r="Q115" s="159"/>
      <c r="R115" s="182"/>
      <c r="S115" s="107"/>
      <c r="T115" s="107"/>
      <c r="U115" s="107"/>
      <c r="V115" s="107"/>
      <c r="W115" s="107"/>
    </row>
    <row r="116" spans="1:23" x14ac:dyDescent="0.3">
      <c r="A116" s="180" t="s">
        <v>352</v>
      </c>
      <c r="B116" s="157"/>
      <c r="C116" s="157"/>
      <c r="D116" s="107"/>
      <c r="E116" s="107"/>
      <c r="F116" s="107"/>
      <c r="G116" s="107"/>
      <c r="H116" s="107"/>
      <c r="I116" s="107"/>
      <c r="J116" s="107"/>
      <c r="K116" s="159"/>
      <c r="L116" s="182"/>
      <c r="M116" s="107"/>
      <c r="N116" s="107"/>
      <c r="O116" s="107"/>
      <c r="P116" s="107"/>
      <c r="Q116" s="159"/>
      <c r="R116" s="182"/>
      <c r="S116" s="107"/>
      <c r="T116" s="107"/>
      <c r="U116" s="107"/>
      <c r="V116" s="107"/>
      <c r="W116" s="107"/>
    </row>
    <row r="117" spans="1:23" x14ac:dyDescent="0.3">
      <c r="A117" s="180" t="s">
        <v>353</v>
      </c>
      <c r="B117" s="157"/>
      <c r="C117" s="157"/>
      <c r="D117" s="107"/>
      <c r="E117" s="107"/>
      <c r="F117" s="107"/>
      <c r="G117" s="107"/>
      <c r="H117" s="107"/>
      <c r="I117" s="107"/>
      <c r="J117" s="107"/>
      <c r="K117" s="159"/>
      <c r="L117" s="182"/>
      <c r="M117" s="107"/>
      <c r="N117" s="107"/>
      <c r="O117" s="107"/>
      <c r="P117" s="107"/>
      <c r="Q117" s="159"/>
      <c r="R117" s="182"/>
      <c r="S117" s="107"/>
      <c r="T117" s="107"/>
      <c r="U117" s="107"/>
      <c r="V117" s="107"/>
      <c r="W117" s="107"/>
    </row>
    <row r="118" spans="1:23" x14ac:dyDescent="0.3">
      <c r="A118" s="180" t="s">
        <v>354</v>
      </c>
      <c r="B118" s="157"/>
      <c r="C118" s="157"/>
      <c r="D118" s="107"/>
      <c r="E118" s="107"/>
      <c r="F118" s="107"/>
      <c r="G118" s="107"/>
      <c r="H118" s="107"/>
      <c r="I118" s="107"/>
      <c r="J118" s="107"/>
      <c r="K118" s="159"/>
      <c r="L118" s="182"/>
      <c r="M118" s="107"/>
      <c r="N118" s="107"/>
      <c r="O118" s="107"/>
      <c r="P118" s="107"/>
      <c r="Q118" s="159"/>
      <c r="R118" s="182"/>
      <c r="S118" s="107"/>
      <c r="T118" s="107"/>
      <c r="U118" s="107"/>
      <c r="V118" s="107"/>
      <c r="W118" s="107"/>
    </row>
    <row r="119" spans="1:23" x14ac:dyDescent="0.3">
      <c r="A119" s="180" t="s">
        <v>355</v>
      </c>
      <c r="B119" s="157"/>
      <c r="C119" s="157"/>
      <c r="D119" s="107"/>
      <c r="E119" s="107"/>
      <c r="F119" s="107"/>
      <c r="G119" s="107"/>
      <c r="H119" s="107"/>
      <c r="I119" s="107"/>
      <c r="J119" s="107"/>
      <c r="K119" s="159"/>
      <c r="L119" s="182"/>
      <c r="M119" s="107"/>
      <c r="N119" s="107"/>
      <c r="O119" s="107"/>
      <c r="P119" s="107"/>
      <c r="Q119" s="159"/>
      <c r="R119" s="182"/>
      <c r="S119" s="107"/>
      <c r="T119" s="107"/>
      <c r="U119" s="107"/>
      <c r="V119" s="107"/>
      <c r="W119" s="107"/>
    </row>
    <row r="120" spans="1:23" x14ac:dyDescent="0.3">
      <c r="A120" s="180" t="s">
        <v>356</v>
      </c>
      <c r="B120" s="157"/>
      <c r="C120" s="157"/>
      <c r="D120" s="107"/>
      <c r="E120" s="107"/>
      <c r="F120" s="107"/>
      <c r="G120" s="107"/>
      <c r="H120" s="107"/>
      <c r="I120" s="107"/>
      <c r="J120" s="107"/>
      <c r="K120" s="159"/>
      <c r="L120" s="182"/>
      <c r="M120" s="107"/>
      <c r="N120" s="107"/>
      <c r="O120" s="107"/>
      <c r="P120" s="107"/>
      <c r="Q120" s="159"/>
      <c r="R120" s="182"/>
      <c r="S120" s="107"/>
      <c r="T120" s="107"/>
      <c r="U120" s="107"/>
      <c r="V120" s="107"/>
      <c r="W120" s="107"/>
    </row>
    <row r="121" spans="1:23" x14ac:dyDescent="0.3">
      <c r="A121" s="180" t="s">
        <v>357</v>
      </c>
      <c r="B121" s="157"/>
      <c r="C121" s="157"/>
      <c r="D121" s="107"/>
      <c r="E121" s="107"/>
      <c r="F121" s="107"/>
      <c r="G121" s="107"/>
      <c r="H121" s="107"/>
      <c r="I121" s="107"/>
      <c r="J121" s="107"/>
      <c r="K121" s="159"/>
      <c r="L121" s="182"/>
      <c r="M121" s="107"/>
      <c r="N121" s="107"/>
      <c r="O121" s="107"/>
      <c r="P121" s="107"/>
      <c r="Q121" s="159"/>
      <c r="R121" s="182"/>
      <c r="S121" s="107"/>
      <c r="T121" s="107"/>
      <c r="U121" s="107"/>
      <c r="V121" s="107"/>
      <c r="W121" s="107"/>
    </row>
    <row r="122" spans="1:23" x14ac:dyDescent="0.3">
      <c r="A122" s="180" t="s">
        <v>358</v>
      </c>
      <c r="B122" s="157"/>
      <c r="C122" s="157"/>
      <c r="D122" s="107"/>
      <c r="E122" s="107"/>
      <c r="F122" s="107"/>
      <c r="G122" s="107"/>
      <c r="H122" s="107"/>
      <c r="I122" s="107"/>
      <c r="J122" s="107"/>
      <c r="K122" s="159"/>
      <c r="L122" s="182"/>
      <c r="M122" s="107"/>
      <c r="N122" s="107"/>
      <c r="O122" s="107"/>
      <c r="P122" s="107"/>
      <c r="Q122" s="159"/>
      <c r="R122" s="182"/>
      <c r="S122" s="107"/>
      <c r="T122" s="107"/>
      <c r="U122" s="107"/>
      <c r="V122" s="107"/>
      <c r="W122" s="107"/>
    </row>
    <row r="123" spans="1:23" x14ac:dyDescent="0.3">
      <c r="A123" s="180" t="s">
        <v>359</v>
      </c>
      <c r="B123" s="157"/>
      <c r="C123" s="157"/>
      <c r="D123" s="107"/>
      <c r="E123" s="107"/>
      <c r="F123" s="107"/>
      <c r="G123" s="107"/>
      <c r="H123" s="107"/>
      <c r="I123" s="107"/>
      <c r="J123" s="107"/>
      <c r="K123" s="159"/>
      <c r="L123" s="182"/>
      <c r="M123" s="107"/>
      <c r="N123" s="107"/>
      <c r="O123" s="107"/>
      <c r="P123" s="107"/>
      <c r="Q123" s="159"/>
      <c r="R123" s="182"/>
      <c r="S123" s="107"/>
      <c r="T123" s="107"/>
      <c r="U123" s="107"/>
      <c r="V123" s="107"/>
      <c r="W123" s="107"/>
    </row>
    <row r="124" spans="1:23" x14ac:dyDescent="0.3">
      <c r="A124" s="180" t="s">
        <v>360</v>
      </c>
      <c r="B124" s="157"/>
      <c r="C124" s="157"/>
      <c r="D124" s="107"/>
      <c r="E124" s="107"/>
      <c r="F124" s="107"/>
      <c r="G124" s="107"/>
      <c r="H124" s="107"/>
      <c r="I124" s="107"/>
      <c r="J124" s="107"/>
      <c r="K124" s="159"/>
      <c r="L124" s="182"/>
      <c r="M124" s="107"/>
      <c r="N124" s="107"/>
      <c r="O124" s="107"/>
      <c r="P124" s="107"/>
      <c r="Q124" s="159"/>
      <c r="R124" s="182"/>
      <c r="S124" s="107"/>
      <c r="T124" s="107"/>
      <c r="U124" s="107"/>
      <c r="V124" s="107"/>
      <c r="W124" s="107"/>
    </row>
    <row r="125" spans="1:23" x14ac:dyDescent="0.3">
      <c r="A125" s="180" t="s">
        <v>361</v>
      </c>
      <c r="B125" s="157"/>
      <c r="C125" s="157"/>
      <c r="D125" s="107"/>
      <c r="E125" s="107"/>
      <c r="F125" s="107"/>
      <c r="G125" s="107"/>
      <c r="H125" s="107"/>
      <c r="I125" s="107"/>
      <c r="J125" s="107"/>
      <c r="K125" s="159"/>
      <c r="L125" s="182"/>
      <c r="M125" s="107"/>
      <c r="N125" s="107"/>
      <c r="O125" s="107"/>
      <c r="P125" s="107"/>
      <c r="Q125" s="159"/>
      <c r="R125" s="182"/>
      <c r="S125" s="107"/>
      <c r="T125" s="107"/>
      <c r="U125" s="107"/>
      <c r="V125" s="107"/>
      <c r="W125" s="107"/>
    </row>
    <row r="126" spans="1:23" x14ac:dyDescent="0.3">
      <c r="A126" s="180" t="s">
        <v>362</v>
      </c>
      <c r="B126" s="157"/>
      <c r="C126" s="157"/>
      <c r="D126" s="107"/>
      <c r="E126" s="107"/>
      <c r="F126" s="107"/>
      <c r="G126" s="107"/>
      <c r="H126" s="107"/>
      <c r="I126" s="107"/>
      <c r="J126" s="107"/>
      <c r="K126" s="159"/>
      <c r="L126" s="182"/>
      <c r="M126" s="107"/>
      <c r="N126" s="107"/>
      <c r="O126" s="107"/>
      <c r="P126" s="107"/>
      <c r="Q126" s="159"/>
      <c r="R126" s="182"/>
      <c r="S126" s="107"/>
      <c r="T126" s="107"/>
      <c r="U126" s="107"/>
      <c r="V126" s="107"/>
      <c r="W126" s="107"/>
    </row>
    <row r="127" spans="1:23" x14ac:dyDescent="0.3">
      <c r="A127" s="180" t="s">
        <v>363</v>
      </c>
      <c r="B127" s="157"/>
      <c r="C127" s="157"/>
      <c r="D127" s="107"/>
      <c r="E127" s="107"/>
      <c r="F127" s="107"/>
      <c r="G127" s="107"/>
      <c r="H127" s="107"/>
      <c r="I127" s="107"/>
      <c r="J127" s="107"/>
      <c r="K127" s="159"/>
      <c r="L127" s="182"/>
      <c r="M127" s="107"/>
      <c r="N127" s="107"/>
      <c r="O127" s="107"/>
      <c r="P127" s="107"/>
      <c r="Q127" s="159"/>
      <c r="R127" s="182"/>
      <c r="S127" s="107"/>
      <c r="T127" s="107"/>
      <c r="U127" s="107"/>
      <c r="V127" s="107"/>
      <c r="W127" s="107"/>
    </row>
    <row r="128" spans="1:23" x14ac:dyDescent="0.3">
      <c r="A128" s="180" t="s">
        <v>364</v>
      </c>
      <c r="B128" s="157"/>
      <c r="C128" s="157"/>
      <c r="D128" s="107"/>
      <c r="E128" s="107"/>
      <c r="F128" s="107"/>
      <c r="G128" s="107"/>
      <c r="H128" s="107"/>
      <c r="I128" s="107"/>
      <c r="J128" s="107"/>
      <c r="K128" s="159"/>
      <c r="L128" s="182"/>
      <c r="M128" s="107"/>
      <c r="N128" s="107"/>
      <c r="O128" s="107"/>
      <c r="P128" s="107"/>
      <c r="Q128" s="159"/>
      <c r="R128" s="182"/>
      <c r="S128" s="107"/>
      <c r="T128" s="107"/>
      <c r="U128" s="107"/>
      <c r="V128" s="107"/>
      <c r="W128" s="107"/>
    </row>
    <row r="129" spans="1:23" x14ac:dyDescent="0.3">
      <c r="A129" s="180" t="s">
        <v>365</v>
      </c>
      <c r="B129" s="157"/>
      <c r="C129" s="157"/>
      <c r="D129" s="107"/>
      <c r="E129" s="107"/>
      <c r="F129" s="107"/>
      <c r="G129" s="107"/>
      <c r="H129" s="107"/>
      <c r="I129" s="107"/>
      <c r="J129" s="107"/>
      <c r="K129" s="159"/>
      <c r="L129" s="182"/>
      <c r="M129" s="107"/>
      <c r="N129" s="107"/>
      <c r="O129" s="107"/>
      <c r="P129" s="107"/>
      <c r="Q129" s="159"/>
      <c r="R129" s="182"/>
      <c r="S129" s="107"/>
      <c r="T129" s="107"/>
      <c r="U129" s="107"/>
      <c r="V129" s="107"/>
      <c r="W129" s="107"/>
    </row>
    <row r="130" spans="1:23" x14ac:dyDescent="0.3">
      <c r="A130" s="180" t="s">
        <v>366</v>
      </c>
      <c r="B130" s="157"/>
      <c r="C130" s="157"/>
      <c r="D130" s="107"/>
      <c r="E130" s="107"/>
      <c r="F130" s="107"/>
      <c r="G130" s="107"/>
      <c r="H130" s="107"/>
      <c r="I130" s="107"/>
      <c r="J130" s="107"/>
      <c r="K130" s="159"/>
      <c r="L130" s="182"/>
      <c r="M130" s="107"/>
      <c r="N130" s="107"/>
      <c r="O130" s="107"/>
      <c r="P130" s="107"/>
      <c r="Q130" s="159"/>
      <c r="R130" s="182"/>
      <c r="S130" s="107"/>
      <c r="T130" s="107"/>
      <c r="U130" s="107"/>
      <c r="V130" s="107"/>
      <c r="W130" s="107"/>
    </row>
    <row r="131" spans="1:23" x14ac:dyDescent="0.3">
      <c r="A131" s="180" t="s">
        <v>367</v>
      </c>
      <c r="B131" s="157"/>
      <c r="C131" s="157"/>
      <c r="D131" s="107"/>
      <c r="E131" s="107"/>
      <c r="F131" s="107"/>
      <c r="G131" s="107"/>
      <c r="H131" s="107"/>
      <c r="I131" s="107"/>
      <c r="J131" s="107"/>
      <c r="K131" s="159"/>
      <c r="L131" s="182"/>
      <c r="M131" s="107"/>
      <c r="N131" s="107"/>
      <c r="O131" s="107"/>
      <c r="P131" s="107"/>
      <c r="Q131" s="159"/>
      <c r="R131" s="182"/>
      <c r="S131" s="107"/>
      <c r="T131" s="107"/>
      <c r="U131" s="107"/>
      <c r="V131" s="107"/>
      <c r="W131" s="107"/>
    </row>
    <row r="132" spans="1:23" x14ac:dyDescent="0.3">
      <c r="A132" s="180" t="s">
        <v>368</v>
      </c>
      <c r="B132" s="157"/>
      <c r="C132" s="157"/>
      <c r="D132" s="107"/>
      <c r="E132" s="107"/>
      <c r="F132" s="107"/>
      <c r="G132" s="107"/>
      <c r="H132" s="107"/>
      <c r="I132" s="107"/>
      <c r="J132" s="107"/>
      <c r="K132" s="159"/>
      <c r="L132" s="182"/>
      <c r="M132" s="107"/>
      <c r="N132" s="107"/>
      <c r="O132" s="107"/>
      <c r="P132" s="107"/>
      <c r="Q132" s="159"/>
      <c r="R132" s="182"/>
      <c r="S132" s="107"/>
      <c r="T132" s="107"/>
      <c r="U132" s="107"/>
      <c r="V132" s="107"/>
      <c r="W132" s="107"/>
    </row>
    <row r="133" spans="1:23" x14ac:dyDescent="0.3">
      <c r="A133" s="180" t="s">
        <v>369</v>
      </c>
      <c r="B133" s="157"/>
      <c r="C133" s="157"/>
      <c r="D133" s="107"/>
      <c r="E133" s="107"/>
      <c r="F133" s="107"/>
      <c r="G133" s="107"/>
      <c r="H133" s="107"/>
      <c r="I133" s="107"/>
      <c r="J133" s="107"/>
      <c r="K133" s="159"/>
      <c r="L133" s="182"/>
      <c r="M133" s="107"/>
      <c r="N133" s="107"/>
      <c r="O133" s="107"/>
      <c r="P133" s="107"/>
      <c r="Q133" s="159"/>
      <c r="R133" s="182"/>
      <c r="S133" s="107"/>
      <c r="T133" s="107"/>
      <c r="U133" s="107"/>
      <c r="V133" s="107"/>
      <c r="W133" s="107"/>
    </row>
    <row r="134" spans="1:23" x14ac:dyDescent="0.3">
      <c r="A134" s="180" t="s">
        <v>370</v>
      </c>
      <c r="B134" s="157"/>
      <c r="C134" s="157"/>
      <c r="D134" s="107"/>
      <c r="E134" s="107"/>
      <c r="F134" s="107"/>
      <c r="G134" s="107"/>
      <c r="H134" s="107"/>
      <c r="I134" s="107"/>
      <c r="J134" s="107"/>
      <c r="K134" s="159"/>
      <c r="L134" s="182"/>
      <c r="M134" s="107"/>
      <c r="N134" s="107"/>
      <c r="O134" s="107"/>
      <c r="P134" s="107"/>
      <c r="Q134" s="159"/>
      <c r="R134" s="182"/>
      <c r="S134" s="107"/>
      <c r="T134" s="107"/>
      <c r="U134" s="107"/>
      <c r="V134" s="107"/>
      <c r="W134" s="107"/>
    </row>
    <row r="135" spans="1:23" x14ac:dyDescent="0.3">
      <c r="A135" s="180" t="s">
        <v>371</v>
      </c>
      <c r="B135" s="157"/>
      <c r="C135" s="157"/>
      <c r="D135" s="107"/>
      <c r="E135" s="107"/>
      <c r="F135" s="107"/>
      <c r="G135" s="107"/>
      <c r="H135" s="107"/>
      <c r="I135" s="107"/>
      <c r="J135" s="107"/>
      <c r="K135" s="159"/>
      <c r="L135" s="182"/>
      <c r="M135" s="107"/>
      <c r="N135" s="107"/>
      <c r="O135" s="107"/>
      <c r="P135" s="107"/>
      <c r="Q135" s="159"/>
      <c r="R135" s="182"/>
      <c r="S135" s="107"/>
      <c r="T135" s="107"/>
      <c r="U135" s="107"/>
      <c r="V135" s="107"/>
      <c r="W135" s="107"/>
    </row>
    <row r="136" spans="1:23" x14ac:dyDescent="0.3">
      <c r="A136" s="180" t="s">
        <v>372</v>
      </c>
      <c r="B136" s="157"/>
      <c r="C136" s="157"/>
      <c r="D136" s="107"/>
      <c r="E136" s="107"/>
      <c r="F136" s="107"/>
      <c r="G136" s="107"/>
      <c r="H136" s="107"/>
      <c r="I136" s="107"/>
      <c r="J136" s="107"/>
      <c r="K136" s="159"/>
      <c r="L136" s="182"/>
      <c r="M136" s="107"/>
      <c r="N136" s="107"/>
      <c r="O136" s="107"/>
      <c r="P136" s="107"/>
      <c r="Q136" s="159"/>
      <c r="R136" s="182"/>
      <c r="S136" s="107"/>
      <c r="T136" s="107"/>
      <c r="U136" s="107"/>
      <c r="V136" s="107"/>
      <c r="W136" s="107"/>
    </row>
    <row r="137" spans="1:23" x14ac:dyDescent="0.3">
      <c r="A137" s="180" t="s">
        <v>373</v>
      </c>
      <c r="B137" s="157"/>
      <c r="C137" s="157"/>
      <c r="D137" s="107"/>
      <c r="E137" s="107"/>
      <c r="F137" s="107"/>
      <c r="G137" s="107"/>
      <c r="H137" s="107"/>
      <c r="I137" s="107"/>
      <c r="J137" s="107"/>
      <c r="K137" s="159"/>
      <c r="L137" s="182"/>
      <c r="M137" s="107"/>
      <c r="N137" s="107"/>
      <c r="O137" s="107"/>
      <c r="P137" s="107"/>
      <c r="Q137" s="159"/>
      <c r="R137" s="182"/>
      <c r="S137" s="107"/>
      <c r="T137" s="107"/>
      <c r="U137" s="107"/>
      <c r="V137" s="107"/>
      <c r="W137" s="107"/>
    </row>
    <row r="138" spans="1:23" x14ac:dyDescent="0.3">
      <c r="A138" s="180" t="s">
        <v>374</v>
      </c>
      <c r="B138" s="157"/>
      <c r="C138" s="157"/>
      <c r="D138" s="107"/>
      <c r="E138" s="107"/>
      <c r="F138" s="107"/>
      <c r="G138" s="107"/>
      <c r="H138" s="107"/>
      <c r="I138" s="107"/>
      <c r="J138" s="107"/>
      <c r="K138" s="159"/>
      <c r="L138" s="182"/>
      <c r="M138" s="107"/>
      <c r="N138" s="107"/>
      <c r="O138" s="107"/>
      <c r="P138" s="107"/>
      <c r="Q138" s="159"/>
      <c r="R138" s="182"/>
      <c r="S138" s="107"/>
      <c r="T138" s="107"/>
      <c r="U138" s="107"/>
      <c r="V138" s="107"/>
      <c r="W138" s="107"/>
    </row>
    <row r="139" spans="1:23" x14ac:dyDescent="0.3">
      <c r="A139" s="180" t="s">
        <v>375</v>
      </c>
      <c r="B139" s="157"/>
      <c r="C139" s="157"/>
      <c r="D139" s="107"/>
      <c r="E139" s="107"/>
      <c r="F139" s="107"/>
      <c r="G139" s="107"/>
      <c r="H139" s="107"/>
      <c r="I139" s="107"/>
      <c r="J139" s="107"/>
      <c r="K139" s="159"/>
      <c r="L139" s="182"/>
      <c r="M139" s="107"/>
      <c r="N139" s="107"/>
      <c r="O139" s="107"/>
      <c r="P139" s="107"/>
      <c r="Q139" s="159"/>
      <c r="R139" s="182"/>
      <c r="S139" s="107"/>
      <c r="T139" s="107"/>
      <c r="U139" s="107"/>
      <c r="V139" s="107"/>
      <c r="W139" s="107"/>
    </row>
    <row r="140" spans="1:23" x14ac:dyDescent="0.3">
      <c r="A140" s="180" t="s">
        <v>376</v>
      </c>
      <c r="B140" s="157"/>
      <c r="C140" s="157"/>
      <c r="D140" s="107"/>
      <c r="E140" s="107"/>
      <c r="F140" s="107"/>
      <c r="G140" s="107"/>
      <c r="H140" s="107"/>
      <c r="I140" s="107"/>
      <c r="J140" s="107"/>
      <c r="K140" s="159"/>
      <c r="L140" s="182"/>
      <c r="M140" s="107"/>
      <c r="N140" s="107"/>
      <c r="O140" s="107"/>
      <c r="P140" s="107"/>
      <c r="Q140" s="159"/>
      <c r="R140" s="182"/>
      <c r="S140" s="107"/>
      <c r="T140" s="107"/>
      <c r="U140" s="107"/>
      <c r="V140" s="107"/>
      <c r="W140" s="107"/>
    </row>
    <row r="141" spans="1:23" x14ac:dyDescent="0.3">
      <c r="A141" s="180" t="s">
        <v>377</v>
      </c>
      <c r="B141" s="157"/>
      <c r="C141" s="157"/>
      <c r="D141" s="107"/>
      <c r="E141" s="107"/>
      <c r="F141" s="107"/>
      <c r="G141" s="107"/>
      <c r="H141" s="107"/>
      <c r="I141" s="107"/>
      <c r="J141" s="107"/>
      <c r="K141" s="159"/>
      <c r="L141" s="182"/>
      <c r="M141" s="107"/>
      <c r="N141" s="107"/>
      <c r="O141" s="107"/>
      <c r="P141" s="107"/>
      <c r="Q141" s="159"/>
      <c r="R141" s="182"/>
      <c r="S141" s="107"/>
      <c r="T141" s="107"/>
      <c r="U141" s="107"/>
      <c r="V141" s="107"/>
      <c r="W141" s="107"/>
    </row>
    <row r="142" spans="1:23" x14ac:dyDescent="0.3">
      <c r="A142" s="180" t="s">
        <v>378</v>
      </c>
      <c r="B142" s="157"/>
      <c r="C142" s="157"/>
      <c r="D142" s="107"/>
      <c r="E142" s="107"/>
      <c r="F142" s="107"/>
      <c r="G142" s="107"/>
      <c r="H142" s="107"/>
      <c r="I142" s="107"/>
      <c r="J142" s="107"/>
      <c r="K142" s="159"/>
      <c r="L142" s="182"/>
      <c r="M142" s="107"/>
      <c r="N142" s="107"/>
      <c r="O142" s="107"/>
      <c r="P142" s="107"/>
      <c r="Q142" s="159"/>
      <c r="R142" s="182"/>
      <c r="S142" s="107"/>
      <c r="T142" s="107"/>
      <c r="U142" s="107"/>
      <c r="V142" s="107"/>
      <c r="W142" s="107"/>
    </row>
    <row r="143" spans="1:23" x14ac:dyDescent="0.3">
      <c r="A143" s="180" t="s">
        <v>379</v>
      </c>
      <c r="B143" s="157"/>
      <c r="C143" s="157"/>
      <c r="D143" s="107"/>
      <c r="E143" s="107"/>
      <c r="F143" s="107"/>
      <c r="G143" s="107"/>
      <c r="H143" s="107"/>
      <c r="I143" s="107"/>
      <c r="J143" s="107"/>
      <c r="K143" s="159"/>
      <c r="L143" s="182"/>
      <c r="M143" s="107"/>
      <c r="N143" s="107"/>
      <c r="O143" s="107"/>
      <c r="P143" s="107"/>
      <c r="Q143" s="159"/>
      <c r="R143" s="182"/>
      <c r="S143" s="107"/>
      <c r="T143" s="107"/>
      <c r="U143" s="107"/>
      <c r="V143" s="107"/>
      <c r="W143" s="107"/>
    </row>
    <row r="144" spans="1:23" x14ac:dyDescent="0.3">
      <c r="A144" s="180" t="s">
        <v>380</v>
      </c>
      <c r="B144" s="157"/>
      <c r="C144" s="157"/>
      <c r="D144" s="107"/>
      <c r="E144" s="107"/>
      <c r="F144" s="107"/>
      <c r="G144" s="107"/>
      <c r="H144" s="107"/>
      <c r="I144" s="107"/>
      <c r="J144" s="107"/>
      <c r="K144" s="159"/>
      <c r="L144" s="182"/>
      <c r="M144" s="107"/>
      <c r="N144" s="107"/>
      <c r="O144" s="107"/>
      <c r="P144" s="107"/>
      <c r="Q144" s="159"/>
      <c r="R144" s="182"/>
      <c r="S144" s="107"/>
      <c r="T144" s="107"/>
      <c r="U144" s="107"/>
      <c r="V144" s="107"/>
      <c r="W144" s="107"/>
    </row>
    <row r="145" spans="1:23" x14ac:dyDescent="0.3">
      <c r="A145" s="180" t="s">
        <v>381</v>
      </c>
      <c r="B145" s="157"/>
      <c r="C145" s="157"/>
      <c r="D145" s="107"/>
      <c r="E145" s="107"/>
      <c r="F145" s="107"/>
      <c r="G145" s="107"/>
      <c r="H145" s="107"/>
      <c r="I145" s="107"/>
      <c r="J145" s="107"/>
      <c r="K145" s="159"/>
      <c r="L145" s="182"/>
      <c r="M145" s="107"/>
      <c r="N145" s="107"/>
      <c r="O145" s="107"/>
      <c r="P145" s="107"/>
      <c r="Q145" s="159"/>
      <c r="R145" s="182"/>
      <c r="S145" s="107"/>
      <c r="T145" s="107"/>
      <c r="U145" s="107"/>
      <c r="V145" s="107"/>
      <c r="W145" s="107"/>
    </row>
    <row r="146" spans="1:23" x14ac:dyDescent="0.3">
      <c r="A146" s="180" t="s">
        <v>382</v>
      </c>
      <c r="B146" s="157"/>
      <c r="C146" s="157"/>
      <c r="D146" s="107"/>
      <c r="E146" s="107"/>
      <c r="F146" s="107"/>
      <c r="G146" s="107"/>
      <c r="H146" s="107"/>
      <c r="I146" s="107"/>
      <c r="J146" s="107"/>
      <c r="K146" s="159"/>
      <c r="L146" s="182"/>
      <c r="M146" s="107"/>
      <c r="N146" s="107"/>
      <c r="O146" s="107"/>
      <c r="P146" s="107"/>
      <c r="Q146" s="159"/>
      <c r="R146" s="182"/>
      <c r="S146" s="107"/>
      <c r="T146" s="107"/>
      <c r="U146" s="107"/>
      <c r="V146" s="107"/>
      <c r="W146" s="107"/>
    </row>
    <row r="147" spans="1:23" x14ac:dyDescent="0.3">
      <c r="A147" s="180" t="s">
        <v>383</v>
      </c>
      <c r="B147" s="157"/>
      <c r="C147" s="157"/>
      <c r="D147" s="107"/>
      <c r="E147" s="107"/>
      <c r="F147" s="107"/>
      <c r="G147" s="107"/>
      <c r="H147" s="107"/>
      <c r="I147" s="107"/>
      <c r="J147" s="107"/>
      <c r="K147" s="159"/>
      <c r="L147" s="182"/>
      <c r="M147" s="107"/>
      <c r="N147" s="107"/>
      <c r="O147" s="107"/>
      <c r="P147" s="107"/>
      <c r="Q147" s="159"/>
      <c r="R147" s="182"/>
      <c r="S147" s="107"/>
      <c r="T147" s="107"/>
      <c r="U147" s="107"/>
      <c r="V147" s="107"/>
      <c r="W147" s="107"/>
    </row>
    <row r="148" spans="1:23" x14ac:dyDescent="0.3">
      <c r="A148" s="180" t="s">
        <v>384</v>
      </c>
      <c r="B148" s="157"/>
      <c r="C148" s="157"/>
      <c r="D148" s="107"/>
      <c r="E148" s="107"/>
      <c r="F148" s="107"/>
      <c r="G148" s="107"/>
      <c r="H148" s="107"/>
      <c r="I148" s="107"/>
      <c r="J148" s="107"/>
      <c r="K148" s="159"/>
      <c r="L148" s="182"/>
      <c r="M148" s="107"/>
      <c r="N148" s="107"/>
      <c r="O148" s="107"/>
      <c r="P148" s="107"/>
      <c r="Q148" s="159"/>
      <c r="R148" s="182"/>
      <c r="S148" s="107"/>
      <c r="T148" s="107"/>
      <c r="U148" s="107"/>
      <c r="V148" s="107"/>
      <c r="W148" s="107"/>
    </row>
    <row r="149" spans="1:23" x14ac:dyDescent="0.3">
      <c r="A149" s="180" t="s">
        <v>385</v>
      </c>
      <c r="B149" s="157"/>
      <c r="C149" s="157"/>
      <c r="D149" s="107"/>
      <c r="E149" s="107"/>
      <c r="F149" s="107"/>
      <c r="G149" s="107"/>
      <c r="H149" s="107"/>
      <c r="I149" s="107"/>
      <c r="J149" s="107"/>
      <c r="K149" s="159"/>
      <c r="L149" s="182"/>
      <c r="M149" s="107"/>
      <c r="N149" s="107"/>
      <c r="O149" s="107"/>
      <c r="P149" s="107"/>
      <c r="Q149" s="159"/>
      <c r="R149" s="182"/>
      <c r="S149" s="107"/>
      <c r="T149" s="107"/>
      <c r="U149" s="107"/>
      <c r="V149" s="107"/>
      <c r="W149" s="107"/>
    </row>
    <row r="150" spans="1:23" x14ac:dyDescent="0.3">
      <c r="A150" s="180" t="s">
        <v>386</v>
      </c>
      <c r="B150" s="157"/>
      <c r="C150" s="157"/>
      <c r="D150" s="107"/>
      <c r="E150" s="107"/>
      <c r="F150" s="107"/>
      <c r="G150" s="107"/>
      <c r="H150" s="107"/>
      <c r="I150" s="107"/>
      <c r="J150" s="107"/>
      <c r="K150" s="159"/>
      <c r="L150" s="182"/>
      <c r="M150" s="107"/>
      <c r="N150" s="107"/>
      <c r="O150" s="107"/>
      <c r="P150" s="107"/>
      <c r="Q150" s="159"/>
      <c r="R150" s="182"/>
      <c r="S150" s="107"/>
      <c r="T150" s="107"/>
      <c r="U150" s="107"/>
      <c r="V150" s="107"/>
      <c r="W150" s="107"/>
    </row>
    <row r="151" spans="1:23" x14ac:dyDescent="0.3">
      <c r="A151" s="180" t="s">
        <v>387</v>
      </c>
      <c r="B151" s="157"/>
      <c r="C151" s="157"/>
      <c r="D151" s="107"/>
      <c r="E151" s="107"/>
      <c r="F151" s="107"/>
      <c r="G151" s="107"/>
      <c r="H151" s="107"/>
      <c r="I151" s="107"/>
      <c r="J151" s="107"/>
      <c r="K151" s="159"/>
      <c r="L151" s="182"/>
      <c r="M151" s="107"/>
      <c r="N151" s="107"/>
      <c r="O151" s="107"/>
      <c r="P151" s="107"/>
      <c r="Q151" s="159"/>
      <c r="R151" s="182"/>
      <c r="S151" s="107"/>
      <c r="T151" s="107"/>
      <c r="U151" s="107"/>
      <c r="V151" s="107"/>
      <c r="W151" s="107"/>
    </row>
    <row r="152" spans="1:23" x14ac:dyDescent="0.3">
      <c r="A152" s="180" t="s">
        <v>388</v>
      </c>
      <c r="B152" s="157"/>
      <c r="C152" s="157"/>
      <c r="D152" s="107"/>
      <c r="E152" s="107"/>
      <c r="F152" s="107"/>
      <c r="G152" s="107"/>
      <c r="H152" s="107"/>
      <c r="I152" s="107"/>
      <c r="J152" s="107"/>
      <c r="K152" s="159"/>
      <c r="L152" s="182"/>
      <c r="M152" s="107"/>
      <c r="N152" s="107"/>
      <c r="O152" s="107"/>
      <c r="P152" s="107"/>
      <c r="Q152" s="159"/>
      <c r="R152" s="182"/>
      <c r="S152" s="107"/>
      <c r="T152" s="107"/>
      <c r="U152" s="107"/>
      <c r="V152" s="107"/>
      <c r="W152" s="107"/>
    </row>
    <row r="153" spans="1:23" x14ac:dyDescent="0.3">
      <c r="A153" s="180" t="s">
        <v>389</v>
      </c>
      <c r="B153" s="157"/>
      <c r="C153" s="157"/>
      <c r="D153" s="107"/>
      <c r="E153" s="107"/>
      <c r="F153" s="107"/>
      <c r="G153" s="107"/>
      <c r="H153" s="107"/>
      <c r="I153" s="107"/>
      <c r="J153" s="107"/>
      <c r="K153" s="159"/>
      <c r="L153" s="182"/>
      <c r="M153" s="107"/>
      <c r="N153" s="107"/>
      <c r="O153" s="107"/>
      <c r="P153" s="107"/>
      <c r="Q153" s="159"/>
      <c r="R153" s="182"/>
      <c r="S153" s="107"/>
      <c r="T153" s="107"/>
      <c r="U153" s="107"/>
      <c r="V153" s="107"/>
      <c r="W153" s="107"/>
    </row>
    <row r="154" spans="1:23" x14ac:dyDescent="0.3">
      <c r="A154" s="180" t="s">
        <v>390</v>
      </c>
      <c r="B154" s="157"/>
      <c r="C154" s="157"/>
      <c r="D154" s="107"/>
      <c r="E154" s="107"/>
      <c r="F154" s="107"/>
      <c r="G154" s="107"/>
      <c r="H154" s="107"/>
      <c r="I154" s="107"/>
      <c r="J154" s="107"/>
      <c r="K154" s="159"/>
      <c r="L154" s="182"/>
      <c r="M154" s="107"/>
      <c r="N154" s="107"/>
      <c r="O154" s="107"/>
      <c r="P154" s="107"/>
      <c r="Q154" s="159"/>
      <c r="R154" s="182"/>
      <c r="S154" s="107"/>
      <c r="T154" s="107"/>
      <c r="U154" s="107"/>
      <c r="V154" s="107"/>
      <c r="W154" s="107"/>
    </row>
    <row r="155" spans="1:23" x14ac:dyDescent="0.3">
      <c r="A155" s="180" t="s">
        <v>391</v>
      </c>
      <c r="B155" s="157"/>
      <c r="C155" s="157"/>
      <c r="D155" s="107"/>
      <c r="E155" s="107"/>
      <c r="F155" s="107"/>
      <c r="G155" s="107"/>
      <c r="H155" s="107"/>
      <c r="I155" s="107"/>
      <c r="J155" s="107"/>
      <c r="K155" s="159"/>
      <c r="L155" s="182"/>
      <c r="M155" s="107"/>
      <c r="N155" s="107"/>
      <c r="O155" s="107"/>
      <c r="P155" s="107"/>
      <c r="Q155" s="159"/>
      <c r="R155" s="182"/>
      <c r="S155" s="107"/>
      <c r="T155" s="107"/>
      <c r="U155" s="107"/>
      <c r="V155" s="107"/>
      <c r="W155" s="107"/>
    </row>
    <row r="156" spans="1:23" x14ac:dyDescent="0.3">
      <c r="A156" s="180" t="s">
        <v>392</v>
      </c>
      <c r="B156" s="157"/>
      <c r="C156" s="157"/>
      <c r="D156" s="107"/>
      <c r="E156" s="107"/>
      <c r="F156" s="107"/>
      <c r="G156" s="107"/>
      <c r="H156" s="107"/>
      <c r="I156" s="107"/>
      <c r="J156" s="107"/>
      <c r="K156" s="159"/>
      <c r="L156" s="182"/>
      <c r="M156" s="107"/>
      <c r="N156" s="107"/>
      <c r="O156" s="107"/>
      <c r="P156" s="107"/>
      <c r="Q156" s="159"/>
      <c r="R156" s="182"/>
      <c r="S156" s="107"/>
      <c r="T156" s="107"/>
      <c r="U156" s="107"/>
      <c r="V156" s="107"/>
      <c r="W156" s="107"/>
    </row>
    <row r="157" spans="1:23" x14ac:dyDescent="0.3">
      <c r="A157" s="180" t="s">
        <v>393</v>
      </c>
      <c r="B157" s="157"/>
      <c r="C157" s="157"/>
      <c r="D157" s="107"/>
      <c r="E157" s="107"/>
      <c r="F157" s="107"/>
      <c r="G157" s="107"/>
      <c r="H157" s="107"/>
      <c r="I157" s="107"/>
      <c r="J157" s="107"/>
      <c r="K157" s="159"/>
      <c r="L157" s="182"/>
      <c r="M157" s="107"/>
      <c r="N157" s="107"/>
      <c r="O157" s="107"/>
      <c r="P157" s="107"/>
      <c r="Q157" s="159"/>
      <c r="R157" s="182"/>
      <c r="S157" s="107"/>
      <c r="T157" s="107"/>
      <c r="U157" s="107"/>
      <c r="V157" s="107"/>
      <c r="W157" s="107"/>
    </row>
    <row r="158" spans="1:23" x14ac:dyDescent="0.3">
      <c r="A158" s="180" t="s">
        <v>394</v>
      </c>
      <c r="B158" s="157"/>
      <c r="C158" s="157"/>
      <c r="D158" s="107"/>
      <c r="E158" s="107"/>
      <c r="F158" s="107"/>
      <c r="G158" s="107"/>
      <c r="H158" s="107"/>
      <c r="I158" s="107"/>
      <c r="J158" s="107"/>
      <c r="K158" s="159"/>
      <c r="L158" s="182"/>
      <c r="M158" s="107"/>
      <c r="N158" s="107"/>
      <c r="O158" s="107"/>
      <c r="P158" s="107"/>
      <c r="Q158" s="159"/>
      <c r="R158" s="182"/>
      <c r="S158" s="107"/>
      <c r="T158" s="107"/>
      <c r="U158" s="107"/>
      <c r="V158" s="107"/>
      <c r="W158" s="107"/>
    </row>
    <row r="159" spans="1:23" x14ac:dyDescent="0.3">
      <c r="A159" s="180" t="s">
        <v>395</v>
      </c>
      <c r="B159" s="157"/>
      <c r="C159" s="157"/>
      <c r="D159" s="107"/>
      <c r="E159" s="107"/>
      <c r="F159" s="107"/>
      <c r="G159" s="107"/>
      <c r="H159" s="107"/>
      <c r="I159" s="107"/>
      <c r="J159" s="107"/>
      <c r="K159" s="159"/>
      <c r="L159" s="182"/>
      <c r="M159" s="107"/>
      <c r="N159" s="107"/>
      <c r="O159" s="107"/>
      <c r="P159" s="107"/>
      <c r="Q159" s="159"/>
      <c r="R159" s="182"/>
      <c r="S159" s="107"/>
      <c r="T159" s="107"/>
      <c r="U159" s="107"/>
      <c r="V159" s="107"/>
      <c r="W159" s="107"/>
    </row>
    <row r="160" spans="1:23" x14ac:dyDescent="0.3">
      <c r="A160" s="180" t="s">
        <v>396</v>
      </c>
      <c r="B160" s="157"/>
      <c r="C160" s="157"/>
      <c r="D160" s="107"/>
      <c r="E160" s="107"/>
      <c r="F160" s="107"/>
      <c r="G160" s="107"/>
      <c r="H160" s="107"/>
      <c r="I160" s="107"/>
      <c r="J160" s="107"/>
      <c r="K160" s="159"/>
      <c r="L160" s="182"/>
      <c r="M160" s="107"/>
      <c r="N160" s="107"/>
      <c r="O160" s="107"/>
      <c r="P160" s="107"/>
      <c r="Q160" s="159"/>
      <c r="R160" s="182"/>
      <c r="S160" s="107"/>
      <c r="T160" s="107"/>
      <c r="U160" s="107"/>
      <c r="V160" s="107"/>
      <c r="W160" s="107"/>
    </row>
    <row r="161" spans="1:23" x14ac:dyDescent="0.3">
      <c r="A161" s="180" t="s">
        <v>397</v>
      </c>
      <c r="B161" s="157"/>
      <c r="C161" s="157"/>
      <c r="D161" s="107"/>
      <c r="E161" s="107"/>
      <c r="F161" s="107"/>
      <c r="G161" s="107"/>
      <c r="H161" s="107"/>
      <c r="I161" s="107"/>
      <c r="J161" s="107"/>
      <c r="K161" s="159"/>
      <c r="L161" s="182"/>
      <c r="M161" s="107"/>
      <c r="N161" s="107"/>
      <c r="O161" s="107"/>
      <c r="P161" s="107"/>
      <c r="Q161" s="159"/>
      <c r="R161" s="182"/>
      <c r="S161" s="107"/>
      <c r="T161" s="107"/>
      <c r="U161" s="107"/>
      <c r="V161" s="107"/>
      <c r="W161" s="107"/>
    </row>
    <row r="162" spans="1:23" x14ac:dyDescent="0.3">
      <c r="A162" s="180" t="s">
        <v>398</v>
      </c>
      <c r="B162" s="157"/>
      <c r="C162" s="157"/>
      <c r="D162" s="107"/>
      <c r="E162" s="107"/>
      <c r="F162" s="107"/>
      <c r="G162" s="107"/>
      <c r="H162" s="107"/>
      <c r="I162" s="107"/>
      <c r="J162" s="107"/>
      <c r="K162" s="159"/>
      <c r="L162" s="182"/>
      <c r="M162" s="107"/>
      <c r="N162" s="107"/>
      <c r="O162" s="107"/>
      <c r="P162" s="107"/>
      <c r="Q162" s="159"/>
      <c r="R162" s="182"/>
      <c r="S162" s="107"/>
      <c r="T162" s="107"/>
      <c r="U162" s="107"/>
      <c r="V162" s="107"/>
      <c r="W162" s="107"/>
    </row>
    <row r="163" spans="1:23" x14ac:dyDescent="0.3">
      <c r="A163" s="180" t="s">
        <v>399</v>
      </c>
      <c r="B163" s="157"/>
      <c r="C163" s="157"/>
      <c r="D163" s="107"/>
      <c r="E163" s="107"/>
      <c r="F163" s="107"/>
      <c r="G163" s="107"/>
      <c r="H163" s="107"/>
      <c r="I163" s="107"/>
      <c r="J163" s="107"/>
      <c r="K163" s="159"/>
      <c r="L163" s="182"/>
      <c r="M163" s="107"/>
      <c r="N163" s="107"/>
      <c r="O163" s="107"/>
      <c r="P163" s="107"/>
      <c r="Q163" s="159"/>
      <c r="R163" s="182"/>
      <c r="S163" s="107"/>
      <c r="T163" s="107"/>
      <c r="U163" s="107"/>
      <c r="V163" s="107"/>
      <c r="W163" s="107"/>
    </row>
    <row r="164" spans="1:23" x14ac:dyDescent="0.3">
      <c r="A164" s="180" t="s">
        <v>400</v>
      </c>
      <c r="B164" s="157"/>
      <c r="C164" s="157"/>
      <c r="D164" s="107"/>
      <c r="E164" s="107"/>
      <c r="F164" s="107"/>
      <c r="G164" s="107"/>
      <c r="H164" s="107"/>
      <c r="I164" s="107"/>
      <c r="J164" s="107"/>
      <c r="K164" s="159"/>
      <c r="L164" s="182"/>
      <c r="M164" s="107"/>
      <c r="N164" s="107"/>
      <c r="O164" s="107"/>
      <c r="P164" s="107"/>
      <c r="Q164" s="159"/>
      <c r="R164" s="182"/>
      <c r="S164" s="107"/>
      <c r="T164" s="107"/>
      <c r="U164" s="107"/>
      <c r="V164" s="107"/>
      <c r="W164" s="107"/>
    </row>
    <row r="165" spans="1:23" x14ac:dyDescent="0.3">
      <c r="A165" s="180" t="s">
        <v>401</v>
      </c>
      <c r="B165" s="157"/>
      <c r="C165" s="157"/>
      <c r="D165" s="107"/>
      <c r="E165" s="107"/>
      <c r="F165" s="107"/>
      <c r="G165" s="107"/>
      <c r="H165" s="107"/>
      <c r="I165" s="107"/>
      <c r="J165" s="107"/>
      <c r="K165" s="159"/>
      <c r="L165" s="182"/>
      <c r="M165" s="107"/>
      <c r="N165" s="107"/>
      <c r="O165" s="107"/>
      <c r="P165" s="107"/>
      <c r="Q165" s="159"/>
      <c r="R165" s="182"/>
      <c r="S165" s="107"/>
      <c r="T165" s="107"/>
      <c r="U165" s="107"/>
      <c r="V165" s="107"/>
      <c r="W165" s="107"/>
    </row>
    <row r="166" spans="1:23" x14ac:dyDescent="0.3">
      <c r="A166" s="180" t="s">
        <v>402</v>
      </c>
      <c r="B166" s="157"/>
      <c r="C166" s="157"/>
      <c r="D166" s="107"/>
      <c r="E166" s="107"/>
      <c r="F166" s="107"/>
      <c r="G166" s="107"/>
      <c r="H166" s="107"/>
      <c r="I166" s="107"/>
      <c r="J166" s="107"/>
      <c r="K166" s="159"/>
      <c r="L166" s="182"/>
      <c r="M166" s="107"/>
      <c r="N166" s="107"/>
      <c r="O166" s="107"/>
      <c r="P166" s="107"/>
      <c r="Q166" s="159"/>
      <c r="R166" s="182"/>
      <c r="S166" s="107"/>
      <c r="T166" s="107"/>
      <c r="U166" s="107"/>
      <c r="V166" s="107"/>
      <c r="W166" s="107"/>
    </row>
    <row r="167" spans="1:23" x14ac:dyDescent="0.3">
      <c r="A167" s="180" t="s">
        <v>403</v>
      </c>
      <c r="B167" s="157"/>
      <c r="C167" s="157"/>
      <c r="D167" s="107"/>
      <c r="E167" s="107"/>
      <c r="F167" s="107"/>
      <c r="G167" s="107"/>
      <c r="H167" s="107"/>
      <c r="I167" s="107"/>
      <c r="J167" s="107"/>
      <c r="K167" s="159"/>
      <c r="L167" s="182"/>
      <c r="M167" s="107"/>
      <c r="N167" s="107"/>
      <c r="O167" s="107"/>
      <c r="P167" s="107"/>
      <c r="Q167" s="159"/>
      <c r="R167" s="182"/>
      <c r="S167" s="107"/>
      <c r="T167" s="107"/>
      <c r="U167" s="107"/>
      <c r="V167" s="107"/>
      <c r="W167" s="107"/>
    </row>
    <row r="168" spans="1:23" x14ac:dyDescent="0.3">
      <c r="A168" s="180" t="s">
        <v>404</v>
      </c>
      <c r="B168" s="157"/>
      <c r="C168" s="157"/>
      <c r="D168" s="107"/>
      <c r="E168" s="107"/>
      <c r="F168" s="107"/>
      <c r="G168" s="107"/>
      <c r="H168" s="107"/>
      <c r="I168" s="107"/>
      <c r="J168" s="107"/>
      <c r="K168" s="159"/>
      <c r="L168" s="182"/>
      <c r="M168" s="107"/>
      <c r="N168" s="107"/>
      <c r="O168" s="107"/>
      <c r="P168" s="107"/>
      <c r="Q168" s="159"/>
      <c r="R168" s="182"/>
      <c r="S168" s="107"/>
      <c r="T168" s="107"/>
      <c r="U168" s="107"/>
      <c r="V168" s="107"/>
      <c r="W168" s="107"/>
    </row>
    <row r="169" spans="1:23" x14ac:dyDescent="0.3">
      <c r="A169" s="180" t="s">
        <v>405</v>
      </c>
      <c r="B169" s="184"/>
      <c r="C169" s="157"/>
      <c r="D169" s="107"/>
      <c r="E169" s="107"/>
      <c r="F169" s="107"/>
      <c r="G169" s="107"/>
      <c r="H169" s="107"/>
      <c r="I169" s="107"/>
      <c r="J169" s="107"/>
      <c r="K169" s="159"/>
      <c r="L169" s="182"/>
      <c r="M169" s="107"/>
      <c r="N169" s="107"/>
      <c r="O169" s="107"/>
      <c r="P169" s="107"/>
      <c r="Q169" s="159"/>
      <c r="R169" s="182"/>
      <c r="S169" s="107"/>
      <c r="T169" s="107"/>
      <c r="U169" s="107"/>
      <c r="V169" s="107"/>
      <c r="W169" s="107"/>
    </row>
    <row r="170" spans="1:23" x14ac:dyDescent="0.3">
      <c r="A170" s="180" t="s">
        <v>406</v>
      </c>
      <c r="B170" s="184"/>
      <c r="C170" s="157"/>
      <c r="D170" s="107"/>
      <c r="E170" s="107"/>
      <c r="F170" s="107"/>
      <c r="G170" s="107"/>
      <c r="H170" s="107"/>
      <c r="I170" s="107"/>
      <c r="J170" s="107"/>
      <c r="K170" s="159"/>
      <c r="L170" s="182"/>
      <c r="M170" s="107"/>
      <c r="N170" s="107"/>
      <c r="O170" s="107"/>
      <c r="P170" s="107"/>
      <c r="Q170" s="159"/>
      <c r="R170" s="182"/>
      <c r="S170" s="107"/>
      <c r="T170" s="107"/>
      <c r="U170" s="107"/>
      <c r="V170" s="107"/>
      <c r="W170" s="107"/>
    </row>
    <row r="171" spans="1:23" x14ac:dyDescent="0.3">
      <c r="A171" s="180" t="s">
        <v>407</v>
      </c>
      <c r="B171" s="184"/>
      <c r="C171" s="157"/>
      <c r="D171" s="107"/>
      <c r="E171" s="107"/>
      <c r="F171" s="107"/>
      <c r="G171" s="107"/>
      <c r="H171" s="107"/>
      <c r="I171" s="107"/>
      <c r="J171" s="107"/>
      <c r="K171" s="159"/>
      <c r="L171" s="182"/>
      <c r="M171" s="107"/>
      <c r="N171" s="107"/>
      <c r="O171" s="107"/>
      <c r="P171" s="107"/>
      <c r="Q171" s="159"/>
      <c r="R171" s="182"/>
      <c r="S171" s="107"/>
      <c r="T171" s="107"/>
      <c r="U171" s="107"/>
      <c r="V171" s="107"/>
      <c r="W171" s="107"/>
    </row>
    <row r="172" spans="1:23" x14ac:dyDescent="0.3">
      <c r="A172" s="180" t="s">
        <v>408</v>
      </c>
      <c r="B172" s="184"/>
      <c r="C172" s="157"/>
      <c r="D172" s="107"/>
      <c r="E172" s="107"/>
      <c r="F172" s="107"/>
      <c r="G172" s="107"/>
      <c r="H172" s="107"/>
      <c r="I172" s="107"/>
      <c r="J172" s="107"/>
      <c r="K172" s="159"/>
      <c r="L172" s="182"/>
      <c r="M172" s="107"/>
      <c r="N172" s="107"/>
      <c r="O172" s="107"/>
      <c r="P172" s="107"/>
      <c r="Q172" s="159"/>
      <c r="R172" s="182"/>
      <c r="S172" s="107"/>
      <c r="T172" s="107"/>
      <c r="U172" s="107"/>
      <c r="V172" s="107"/>
      <c r="W172" s="107"/>
    </row>
    <row r="173" spans="1:23" x14ac:dyDescent="0.3">
      <c r="A173" s="180" t="s">
        <v>409</v>
      </c>
      <c r="B173" s="184"/>
      <c r="C173" s="157"/>
      <c r="D173" s="107"/>
      <c r="E173" s="107"/>
      <c r="F173" s="107"/>
      <c r="G173" s="107"/>
      <c r="H173" s="107"/>
      <c r="I173" s="107"/>
      <c r="J173" s="107"/>
      <c r="K173" s="159"/>
      <c r="L173" s="182"/>
      <c r="M173" s="107"/>
      <c r="N173" s="107"/>
      <c r="O173" s="107"/>
      <c r="P173" s="107"/>
      <c r="Q173" s="159"/>
      <c r="R173" s="182"/>
      <c r="S173" s="107"/>
      <c r="T173" s="107"/>
      <c r="U173" s="107"/>
      <c r="V173" s="107"/>
      <c r="W173" s="107"/>
    </row>
    <row r="174" spans="1:23" x14ac:dyDescent="0.3">
      <c r="A174" s="180" t="s">
        <v>410</v>
      </c>
      <c r="B174" s="184"/>
      <c r="C174" s="157"/>
      <c r="D174" s="107"/>
      <c r="E174" s="107"/>
      <c r="F174" s="107"/>
      <c r="G174" s="107"/>
      <c r="H174" s="107"/>
      <c r="I174" s="107"/>
      <c r="J174" s="107"/>
      <c r="K174" s="159"/>
      <c r="L174" s="182"/>
      <c r="M174" s="107"/>
      <c r="N174" s="107"/>
      <c r="O174" s="107"/>
      <c r="P174" s="107"/>
      <c r="Q174" s="159"/>
      <c r="R174" s="182"/>
      <c r="S174" s="107"/>
      <c r="T174" s="107"/>
      <c r="U174" s="107"/>
      <c r="V174" s="107"/>
      <c r="W174" s="107"/>
    </row>
    <row r="175" spans="1:23" x14ac:dyDescent="0.3">
      <c r="A175" s="180" t="s">
        <v>411</v>
      </c>
      <c r="B175" s="184"/>
      <c r="C175" s="157"/>
      <c r="D175" s="107"/>
      <c r="E175" s="107"/>
      <c r="F175" s="107"/>
      <c r="G175" s="107"/>
      <c r="H175" s="107"/>
      <c r="I175" s="107"/>
      <c r="J175" s="107"/>
      <c r="K175" s="159"/>
      <c r="L175" s="182"/>
      <c r="M175" s="107"/>
      <c r="N175" s="107"/>
      <c r="O175" s="107"/>
      <c r="P175" s="107"/>
      <c r="Q175" s="159"/>
      <c r="R175" s="182"/>
      <c r="S175" s="107"/>
      <c r="T175" s="107"/>
      <c r="U175" s="107"/>
      <c r="V175" s="107"/>
      <c r="W175" s="107"/>
    </row>
    <row r="176" spans="1:23" x14ac:dyDescent="0.3">
      <c r="A176" s="180" t="s">
        <v>412</v>
      </c>
      <c r="B176" s="184"/>
      <c r="C176" s="157"/>
      <c r="D176" s="107"/>
      <c r="E176" s="107"/>
      <c r="F176" s="107"/>
      <c r="G176" s="107"/>
      <c r="H176" s="107"/>
      <c r="I176" s="107"/>
      <c r="J176" s="107"/>
      <c r="K176" s="159"/>
      <c r="L176" s="182"/>
      <c r="M176" s="107"/>
      <c r="N176" s="107"/>
      <c r="O176" s="107"/>
      <c r="P176" s="107"/>
      <c r="Q176" s="159"/>
      <c r="R176" s="182"/>
      <c r="S176" s="107"/>
      <c r="T176" s="107"/>
      <c r="U176" s="107"/>
      <c r="V176" s="107"/>
      <c r="W176" s="107"/>
    </row>
    <row r="177" spans="1:23" x14ac:dyDescent="0.3">
      <c r="A177" s="180" t="s">
        <v>413</v>
      </c>
      <c r="B177" s="184"/>
      <c r="C177" s="157"/>
      <c r="D177" s="107"/>
      <c r="E177" s="107"/>
      <c r="F177" s="107"/>
      <c r="G177" s="107"/>
      <c r="H177" s="107"/>
      <c r="I177" s="107"/>
      <c r="J177" s="107"/>
      <c r="K177" s="159"/>
      <c r="L177" s="182"/>
      <c r="M177" s="107"/>
      <c r="N177" s="107"/>
      <c r="O177" s="107"/>
      <c r="P177" s="107"/>
      <c r="Q177" s="159"/>
      <c r="R177" s="182"/>
      <c r="S177" s="107"/>
      <c r="T177" s="107"/>
      <c r="U177" s="107"/>
      <c r="V177" s="107"/>
      <c r="W177" s="107"/>
    </row>
    <row r="178" spans="1:23" x14ac:dyDescent="0.3">
      <c r="A178" s="180" t="s">
        <v>414</v>
      </c>
      <c r="B178" s="184"/>
      <c r="C178" s="157"/>
      <c r="D178" s="107"/>
      <c r="E178" s="107"/>
      <c r="F178" s="107"/>
      <c r="G178" s="107"/>
      <c r="H178" s="107"/>
      <c r="I178" s="107"/>
      <c r="J178" s="107"/>
      <c r="K178" s="159"/>
      <c r="L178" s="182"/>
      <c r="M178" s="107"/>
      <c r="N178" s="107"/>
      <c r="O178" s="107"/>
      <c r="P178" s="107"/>
      <c r="Q178" s="159"/>
      <c r="R178" s="182"/>
      <c r="S178" s="107"/>
      <c r="T178" s="107"/>
      <c r="U178" s="107"/>
      <c r="V178" s="107"/>
      <c r="W178" s="107"/>
    </row>
    <row r="179" spans="1:23" x14ac:dyDescent="0.3">
      <c r="A179" s="180" t="s">
        <v>415</v>
      </c>
      <c r="B179" s="184"/>
      <c r="C179" s="157"/>
      <c r="D179" s="107"/>
      <c r="E179" s="107"/>
      <c r="F179" s="107"/>
      <c r="G179" s="107"/>
      <c r="H179" s="107"/>
      <c r="I179" s="107"/>
      <c r="J179" s="107"/>
      <c r="K179" s="159"/>
      <c r="L179" s="182"/>
      <c r="M179" s="107"/>
      <c r="N179" s="107"/>
      <c r="O179" s="107"/>
      <c r="P179" s="107"/>
      <c r="Q179" s="159"/>
      <c r="R179" s="182"/>
      <c r="S179" s="107"/>
      <c r="T179" s="107"/>
      <c r="U179" s="107"/>
      <c r="V179" s="107"/>
      <c r="W179" s="107"/>
    </row>
    <row r="180" spans="1:23" x14ac:dyDescent="0.3">
      <c r="A180" s="180" t="s">
        <v>416</v>
      </c>
      <c r="B180" s="184"/>
      <c r="C180" s="157"/>
      <c r="D180" s="107"/>
      <c r="E180" s="107"/>
      <c r="F180" s="107"/>
      <c r="G180" s="107"/>
      <c r="H180" s="107"/>
      <c r="I180" s="107"/>
      <c r="J180" s="107"/>
      <c r="K180" s="159"/>
      <c r="L180" s="182"/>
      <c r="M180" s="107"/>
      <c r="N180" s="107"/>
      <c r="O180" s="107"/>
      <c r="P180" s="107"/>
      <c r="Q180" s="159"/>
      <c r="R180" s="182"/>
      <c r="S180" s="107"/>
      <c r="T180" s="107"/>
      <c r="U180" s="107"/>
      <c r="V180" s="107"/>
      <c r="W180" s="107"/>
    </row>
    <row r="181" spans="1:23" x14ac:dyDescent="0.3">
      <c r="A181" s="180" t="s">
        <v>417</v>
      </c>
      <c r="B181" s="184"/>
      <c r="C181" s="157"/>
      <c r="D181" s="107"/>
      <c r="E181" s="107"/>
      <c r="F181" s="107"/>
      <c r="G181" s="107"/>
      <c r="H181" s="107"/>
      <c r="I181" s="107"/>
      <c r="J181" s="107"/>
      <c r="K181" s="159"/>
      <c r="L181" s="182"/>
      <c r="M181" s="107"/>
      <c r="N181" s="107"/>
      <c r="O181" s="107"/>
      <c r="P181" s="107"/>
      <c r="Q181" s="159"/>
      <c r="R181" s="182"/>
      <c r="S181" s="107"/>
      <c r="T181" s="107"/>
      <c r="U181" s="107"/>
      <c r="V181" s="107"/>
      <c r="W181" s="107"/>
    </row>
    <row r="182" spans="1:23" x14ac:dyDescent="0.3">
      <c r="A182" s="180" t="s">
        <v>418</v>
      </c>
      <c r="B182" s="184"/>
      <c r="C182" s="157"/>
      <c r="D182" s="107"/>
      <c r="E182" s="107"/>
      <c r="F182" s="107"/>
      <c r="G182" s="107"/>
      <c r="H182" s="107"/>
      <c r="I182" s="107"/>
      <c r="J182" s="107"/>
      <c r="K182" s="159"/>
      <c r="L182" s="182"/>
      <c r="M182" s="107"/>
      <c r="N182" s="107"/>
      <c r="O182" s="107"/>
      <c r="P182" s="107"/>
      <c r="Q182" s="159"/>
      <c r="R182" s="182"/>
      <c r="S182" s="107"/>
      <c r="T182" s="107"/>
      <c r="U182" s="107"/>
      <c r="V182" s="107"/>
      <c r="W182" s="107"/>
    </row>
    <row r="183" spans="1:23" x14ac:dyDescent="0.3">
      <c r="A183" s="180" t="s">
        <v>419</v>
      </c>
      <c r="B183" s="184"/>
      <c r="C183" s="157"/>
      <c r="D183" s="107"/>
      <c r="E183" s="107"/>
      <c r="F183" s="107"/>
      <c r="G183" s="107"/>
      <c r="H183" s="107"/>
      <c r="I183" s="107"/>
      <c r="J183" s="107"/>
      <c r="K183" s="159"/>
      <c r="L183" s="182"/>
      <c r="M183" s="107"/>
      <c r="N183" s="107"/>
      <c r="O183" s="107"/>
      <c r="P183" s="107"/>
      <c r="Q183" s="159"/>
      <c r="R183" s="182"/>
      <c r="S183" s="107"/>
      <c r="T183" s="107"/>
      <c r="U183" s="107"/>
      <c r="V183" s="107"/>
      <c r="W183" s="107"/>
    </row>
    <row r="184" spans="1:23" x14ac:dyDescent="0.3">
      <c r="A184" s="180" t="s">
        <v>420</v>
      </c>
      <c r="B184" s="184"/>
      <c r="C184" s="157"/>
      <c r="D184" s="107"/>
      <c r="E184" s="107"/>
      <c r="F184" s="107"/>
      <c r="G184" s="107"/>
      <c r="H184" s="107"/>
      <c r="I184" s="107"/>
      <c r="J184" s="107"/>
      <c r="K184" s="159"/>
      <c r="L184" s="182"/>
      <c r="M184" s="107"/>
      <c r="N184" s="107"/>
      <c r="O184" s="107"/>
      <c r="P184" s="107"/>
      <c r="Q184" s="159"/>
      <c r="R184" s="182"/>
      <c r="S184" s="107"/>
      <c r="T184" s="107"/>
      <c r="U184" s="107"/>
      <c r="V184" s="107"/>
      <c r="W184" s="107"/>
    </row>
    <row r="185" spans="1:23" x14ac:dyDescent="0.3">
      <c r="A185" s="180" t="s">
        <v>421</v>
      </c>
      <c r="B185" s="184"/>
      <c r="C185" s="157"/>
      <c r="D185" s="107"/>
      <c r="E185" s="107"/>
      <c r="F185" s="107"/>
      <c r="G185" s="107"/>
      <c r="H185" s="107"/>
      <c r="I185" s="107"/>
      <c r="J185" s="107"/>
      <c r="K185" s="159"/>
      <c r="L185" s="182"/>
      <c r="M185" s="107"/>
      <c r="N185" s="107"/>
      <c r="O185" s="107"/>
      <c r="P185" s="107"/>
      <c r="Q185" s="159"/>
      <c r="R185" s="182"/>
      <c r="S185" s="107"/>
      <c r="T185" s="107"/>
      <c r="U185" s="107"/>
      <c r="V185" s="107"/>
      <c r="W185" s="107"/>
    </row>
    <row r="186" spans="1:23" x14ac:dyDescent="0.3">
      <c r="A186" s="180" t="s">
        <v>422</v>
      </c>
      <c r="B186" s="184"/>
      <c r="C186" s="157"/>
      <c r="D186" s="107"/>
      <c r="E186" s="107"/>
      <c r="F186" s="107"/>
      <c r="G186" s="107"/>
      <c r="H186" s="107"/>
      <c r="I186" s="107"/>
      <c r="J186" s="107"/>
      <c r="K186" s="159"/>
      <c r="L186" s="182"/>
      <c r="M186" s="107"/>
      <c r="N186" s="107"/>
      <c r="O186" s="107"/>
      <c r="P186" s="107"/>
      <c r="Q186" s="159"/>
      <c r="R186" s="182"/>
      <c r="S186" s="107"/>
      <c r="T186" s="107"/>
      <c r="U186" s="107"/>
      <c r="V186" s="107"/>
      <c r="W186" s="107"/>
    </row>
    <row r="187" spans="1:23" x14ac:dyDescent="0.3">
      <c r="A187" s="180" t="s">
        <v>423</v>
      </c>
      <c r="B187" s="184"/>
      <c r="C187" s="157"/>
      <c r="D187" s="107"/>
      <c r="E187" s="107"/>
      <c r="F187" s="107"/>
      <c r="G187" s="107"/>
      <c r="H187" s="107"/>
      <c r="I187" s="107"/>
      <c r="J187" s="107"/>
      <c r="K187" s="159"/>
      <c r="L187" s="182"/>
      <c r="M187" s="107"/>
      <c r="N187" s="107"/>
      <c r="O187" s="107"/>
      <c r="P187" s="107"/>
      <c r="Q187" s="159"/>
      <c r="R187" s="182"/>
      <c r="S187" s="107"/>
      <c r="T187" s="107"/>
      <c r="U187" s="107"/>
      <c r="V187" s="107"/>
      <c r="W187" s="107"/>
    </row>
    <row r="188" spans="1:23" x14ac:dyDescent="0.3">
      <c r="A188" s="180" t="s">
        <v>424</v>
      </c>
      <c r="B188" s="184"/>
      <c r="C188" s="157"/>
      <c r="D188" s="107"/>
      <c r="E188" s="107"/>
      <c r="F188" s="107"/>
      <c r="G188" s="107"/>
      <c r="H188" s="107"/>
      <c r="I188" s="107"/>
      <c r="J188" s="107"/>
      <c r="K188" s="159"/>
      <c r="L188" s="182"/>
      <c r="M188" s="107"/>
      <c r="N188" s="107"/>
      <c r="O188" s="107"/>
      <c r="P188" s="107"/>
      <c r="Q188" s="159"/>
      <c r="R188" s="182"/>
      <c r="S188" s="107"/>
      <c r="T188" s="107"/>
      <c r="U188" s="107"/>
      <c r="V188" s="107"/>
      <c r="W188" s="107"/>
    </row>
    <row r="189" spans="1:23" x14ac:dyDescent="0.3">
      <c r="A189" s="180" t="s">
        <v>425</v>
      </c>
      <c r="B189" s="184"/>
      <c r="C189" s="157"/>
      <c r="D189" s="107"/>
      <c r="E189" s="107"/>
      <c r="F189" s="107"/>
      <c r="G189" s="107"/>
      <c r="H189" s="107"/>
      <c r="I189" s="107"/>
      <c r="J189" s="107"/>
      <c r="K189" s="159"/>
      <c r="L189" s="182"/>
      <c r="M189" s="107"/>
      <c r="N189" s="107"/>
      <c r="O189" s="107"/>
      <c r="P189" s="107"/>
      <c r="Q189" s="159"/>
      <c r="R189" s="182"/>
      <c r="S189" s="107"/>
      <c r="T189" s="107"/>
      <c r="U189" s="107"/>
      <c r="V189" s="107"/>
      <c r="W189" s="107"/>
    </row>
    <row r="190" spans="1:23" x14ac:dyDescent="0.3">
      <c r="A190" s="180" t="s">
        <v>426</v>
      </c>
      <c r="B190" s="184"/>
      <c r="C190" s="157"/>
      <c r="D190" s="107"/>
      <c r="E190" s="107"/>
      <c r="F190" s="107"/>
      <c r="G190" s="107"/>
      <c r="H190" s="107"/>
      <c r="I190" s="107"/>
      <c r="J190" s="107"/>
      <c r="K190" s="159"/>
      <c r="L190" s="182"/>
      <c r="M190" s="107"/>
      <c r="N190" s="107"/>
      <c r="O190" s="107"/>
      <c r="P190" s="107"/>
      <c r="Q190" s="159"/>
      <c r="R190" s="182"/>
      <c r="S190" s="107"/>
      <c r="T190" s="107"/>
      <c r="U190" s="107"/>
      <c r="V190" s="107"/>
      <c r="W190" s="107"/>
    </row>
    <row r="191" spans="1:23" x14ac:dyDescent="0.3">
      <c r="A191" s="180" t="s">
        <v>427</v>
      </c>
      <c r="B191" s="184"/>
      <c r="C191" s="157"/>
      <c r="D191" s="107"/>
      <c r="E191" s="107"/>
      <c r="F191" s="107"/>
      <c r="G191" s="107"/>
      <c r="H191" s="107"/>
      <c r="I191" s="107"/>
      <c r="J191" s="107"/>
      <c r="K191" s="159"/>
      <c r="L191" s="182"/>
      <c r="M191" s="107"/>
      <c r="N191" s="107"/>
      <c r="O191" s="107"/>
      <c r="P191" s="107"/>
      <c r="Q191" s="159"/>
      <c r="R191" s="182"/>
      <c r="S191" s="107"/>
      <c r="T191" s="107"/>
      <c r="U191" s="107"/>
      <c r="V191" s="107"/>
      <c r="W191" s="107"/>
    </row>
    <row r="192" spans="1:23" x14ac:dyDescent="0.3">
      <c r="A192" s="180" t="s">
        <v>428</v>
      </c>
      <c r="B192" s="184"/>
      <c r="C192" s="157"/>
      <c r="D192" s="107"/>
      <c r="E192" s="107"/>
      <c r="F192" s="107"/>
      <c r="G192" s="107"/>
      <c r="H192" s="107"/>
      <c r="I192" s="107"/>
      <c r="J192" s="107"/>
      <c r="K192" s="159"/>
      <c r="L192" s="182"/>
      <c r="M192" s="107"/>
      <c r="N192" s="107"/>
      <c r="O192" s="107"/>
      <c r="P192" s="107"/>
      <c r="Q192" s="159"/>
      <c r="R192" s="182"/>
      <c r="S192" s="107"/>
      <c r="T192" s="107"/>
      <c r="U192" s="107"/>
      <c r="V192" s="107"/>
      <c r="W192" s="107"/>
    </row>
    <row r="193" spans="1:23" x14ac:dyDescent="0.3">
      <c r="A193" s="180" t="s">
        <v>429</v>
      </c>
      <c r="B193" s="184"/>
      <c r="C193" s="157"/>
      <c r="D193" s="107"/>
      <c r="E193" s="107"/>
      <c r="F193" s="107"/>
      <c r="G193" s="107"/>
      <c r="H193" s="107"/>
      <c r="I193" s="107"/>
      <c r="J193" s="107"/>
      <c r="K193" s="159"/>
      <c r="L193" s="182"/>
      <c r="M193" s="107"/>
      <c r="N193" s="107"/>
      <c r="O193" s="107"/>
      <c r="P193" s="107"/>
      <c r="Q193" s="159"/>
      <c r="R193" s="182"/>
      <c r="S193" s="107"/>
      <c r="T193" s="107"/>
      <c r="U193" s="107"/>
      <c r="V193" s="107"/>
      <c r="W193" s="107"/>
    </row>
    <row r="194" spans="1:23" x14ac:dyDescent="0.3">
      <c r="A194" s="180" t="s">
        <v>430</v>
      </c>
      <c r="B194" s="184"/>
      <c r="C194" s="157"/>
      <c r="D194" s="107"/>
      <c r="E194" s="107"/>
      <c r="F194" s="107"/>
      <c r="G194" s="107"/>
      <c r="H194" s="107"/>
      <c r="I194" s="107"/>
      <c r="J194" s="107"/>
      <c r="K194" s="159"/>
      <c r="L194" s="182"/>
      <c r="M194" s="107"/>
      <c r="N194" s="107"/>
      <c r="O194" s="107"/>
      <c r="P194" s="107"/>
      <c r="Q194" s="159"/>
      <c r="R194" s="182"/>
      <c r="S194" s="107"/>
      <c r="T194" s="107"/>
      <c r="U194" s="107"/>
      <c r="V194" s="107"/>
      <c r="W194" s="107"/>
    </row>
    <row r="195" spans="1:23" x14ac:dyDescent="0.3">
      <c r="A195" s="180" t="s">
        <v>431</v>
      </c>
      <c r="B195" s="184"/>
      <c r="C195" s="157"/>
      <c r="D195" s="107"/>
      <c r="E195" s="107"/>
      <c r="F195" s="107"/>
      <c r="G195" s="107"/>
      <c r="H195" s="107"/>
      <c r="I195" s="107"/>
      <c r="J195" s="107"/>
      <c r="K195" s="159"/>
      <c r="L195" s="182"/>
      <c r="M195" s="107"/>
      <c r="N195" s="107"/>
      <c r="O195" s="107"/>
      <c r="P195" s="107"/>
      <c r="Q195" s="159"/>
      <c r="R195" s="182"/>
      <c r="S195" s="107"/>
      <c r="T195" s="107"/>
      <c r="U195" s="107"/>
      <c r="V195" s="107"/>
      <c r="W195" s="107"/>
    </row>
    <row r="196" spans="1:23" x14ac:dyDescent="0.3">
      <c r="A196" s="180" t="s">
        <v>432</v>
      </c>
      <c r="B196" s="184"/>
      <c r="C196" s="157"/>
      <c r="D196" s="107"/>
      <c r="E196" s="107"/>
      <c r="F196" s="107"/>
      <c r="G196" s="107"/>
      <c r="H196" s="107"/>
      <c r="I196" s="107"/>
      <c r="J196" s="107"/>
      <c r="K196" s="159"/>
      <c r="L196" s="182"/>
      <c r="M196" s="107"/>
      <c r="N196" s="107"/>
      <c r="O196" s="107"/>
      <c r="P196" s="107"/>
      <c r="Q196" s="159"/>
      <c r="R196" s="182"/>
      <c r="S196" s="107"/>
      <c r="T196" s="107"/>
      <c r="U196" s="107"/>
      <c r="V196" s="107"/>
      <c r="W196" s="107"/>
    </row>
    <row r="197" spans="1:23" x14ac:dyDescent="0.3">
      <c r="A197" s="180" t="s">
        <v>433</v>
      </c>
      <c r="B197" s="184"/>
      <c r="C197" s="157"/>
      <c r="D197" s="107"/>
      <c r="E197" s="107"/>
      <c r="F197" s="107"/>
      <c r="G197" s="107"/>
      <c r="H197" s="107"/>
      <c r="I197" s="107"/>
      <c r="J197" s="107"/>
      <c r="K197" s="159"/>
      <c r="L197" s="182"/>
      <c r="M197" s="107"/>
      <c r="N197" s="107"/>
      <c r="O197" s="107"/>
      <c r="P197" s="107"/>
      <c r="Q197" s="159"/>
      <c r="R197" s="182"/>
      <c r="S197" s="107"/>
      <c r="T197" s="107"/>
      <c r="U197" s="107"/>
      <c r="V197" s="107"/>
      <c r="W197" s="107"/>
    </row>
    <row r="198" spans="1:23" x14ac:dyDescent="0.3">
      <c r="A198" s="180" t="s">
        <v>434</v>
      </c>
      <c r="B198" s="184"/>
      <c r="C198" s="157"/>
      <c r="D198" s="107"/>
      <c r="E198" s="107"/>
      <c r="F198" s="107"/>
      <c r="G198" s="107"/>
      <c r="H198" s="107"/>
      <c r="I198" s="107"/>
      <c r="J198" s="107"/>
      <c r="K198" s="159"/>
      <c r="L198" s="182"/>
      <c r="M198" s="107"/>
      <c r="N198" s="107"/>
      <c r="O198" s="107"/>
      <c r="P198" s="107"/>
      <c r="Q198" s="159"/>
      <c r="R198" s="182"/>
      <c r="S198" s="107"/>
      <c r="T198" s="107"/>
      <c r="U198" s="107"/>
      <c r="V198" s="107"/>
      <c r="W198" s="107"/>
    </row>
    <row r="199" spans="1:23" x14ac:dyDescent="0.3">
      <c r="A199" s="180" t="s">
        <v>435</v>
      </c>
      <c r="B199" s="184"/>
      <c r="C199" s="157"/>
      <c r="D199" s="107"/>
      <c r="E199" s="107"/>
      <c r="F199" s="107"/>
      <c r="G199" s="107"/>
      <c r="H199" s="107"/>
      <c r="I199" s="107"/>
      <c r="J199" s="107"/>
      <c r="K199" s="159"/>
      <c r="L199" s="182"/>
      <c r="M199" s="107"/>
      <c r="N199" s="107"/>
      <c r="O199" s="107"/>
      <c r="P199" s="107"/>
      <c r="Q199" s="159"/>
      <c r="R199" s="182"/>
      <c r="S199" s="107"/>
      <c r="T199" s="107"/>
      <c r="U199" s="107"/>
      <c r="V199" s="107"/>
      <c r="W199" s="107"/>
    </row>
    <row r="200" spans="1:23" x14ac:dyDescent="0.3">
      <c r="A200" s="180" t="s">
        <v>436</v>
      </c>
      <c r="B200" s="184"/>
      <c r="C200" s="157"/>
      <c r="D200" s="107"/>
      <c r="E200" s="107"/>
      <c r="F200" s="107"/>
      <c r="G200" s="107"/>
      <c r="H200" s="107"/>
      <c r="I200" s="107"/>
      <c r="J200" s="107"/>
      <c r="K200" s="159"/>
      <c r="L200" s="182"/>
      <c r="M200" s="107"/>
      <c r="N200" s="107"/>
      <c r="O200" s="107"/>
      <c r="P200" s="107"/>
      <c r="Q200" s="159"/>
      <c r="R200" s="182"/>
      <c r="S200" s="107"/>
      <c r="T200" s="107"/>
      <c r="U200" s="107"/>
      <c r="V200" s="107"/>
      <c r="W200" s="107"/>
    </row>
    <row r="201" spans="1:23" x14ac:dyDescent="0.3">
      <c r="A201" s="180" t="s">
        <v>437</v>
      </c>
      <c r="B201" s="184"/>
      <c r="C201" s="157"/>
      <c r="D201" s="107"/>
      <c r="E201" s="107"/>
      <c r="F201" s="107"/>
      <c r="G201" s="107"/>
      <c r="H201" s="107"/>
      <c r="I201" s="107"/>
      <c r="J201" s="107"/>
      <c r="K201" s="159"/>
      <c r="L201" s="182"/>
      <c r="M201" s="107"/>
      <c r="N201" s="107"/>
      <c r="O201" s="107"/>
      <c r="P201" s="107"/>
      <c r="Q201" s="159"/>
      <c r="R201" s="182"/>
      <c r="S201" s="107"/>
      <c r="T201" s="107"/>
      <c r="U201" s="107"/>
      <c r="V201" s="107"/>
      <c r="W201" s="107"/>
    </row>
    <row r="202" spans="1:23" x14ac:dyDescent="0.3">
      <c r="A202" s="180" t="s">
        <v>438</v>
      </c>
      <c r="B202" s="184"/>
      <c r="C202" s="157"/>
      <c r="D202" s="107"/>
      <c r="E202" s="107"/>
      <c r="F202" s="107"/>
      <c r="G202" s="107"/>
      <c r="H202" s="107"/>
      <c r="I202" s="107"/>
      <c r="J202" s="107"/>
      <c r="K202" s="159"/>
      <c r="L202" s="182"/>
      <c r="M202" s="107"/>
      <c r="N202" s="107"/>
      <c r="O202" s="107"/>
      <c r="P202" s="107"/>
      <c r="Q202" s="159"/>
      <c r="R202" s="182"/>
      <c r="S202" s="107"/>
      <c r="T202" s="107"/>
      <c r="U202" s="107"/>
      <c r="V202" s="107"/>
      <c r="W202" s="107"/>
    </row>
    <row r="203" spans="1:23" x14ac:dyDescent="0.3">
      <c r="A203" s="180" t="s">
        <v>439</v>
      </c>
      <c r="B203" s="184"/>
      <c r="C203" s="157"/>
      <c r="D203" s="107"/>
      <c r="E203" s="107"/>
      <c r="F203" s="107"/>
      <c r="G203" s="107"/>
      <c r="H203" s="107"/>
      <c r="I203" s="107"/>
      <c r="J203" s="107"/>
      <c r="K203" s="159"/>
      <c r="L203" s="182"/>
      <c r="M203" s="107"/>
      <c r="N203" s="107"/>
      <c r="O203" s="107"/>
      <c r="P203" s="107"/>
      <c r="Q203" s="159"/>
      <c r="R203" s="182"/>
      <c r="S203" s="107"/>
      <c r="T203" s="107"/>
      <c r="U203" s="107"/>
      <c r="V203" s="107"/>
      <c r="W203" s="107"/>
    </row>
    <row r="204" spans="1:23" x14ac:dyDescent="0.3">
      <c r="A204" s="180" t="s">
        <v>440</v>
      </c>
      <c r="B204" s="184"/>
      <c r="C204" s="157"/>
      <c r="D204" s="107"/>
      <c r="E204" s="107"/>
      <c r="F204" s="107"/>
      <c r="G204" s="107"/>
      <c r="H204" s="107"/>
      <c r="I204" s="107"/>
      <c r="J204" s="107"/>
      <c r="K204" s="159"/>
      <c r="L204" s="182"/>
      <c r="M204" s="107"/>
      <c r="N204" s="107"/>
      <c r="O204" s="107"/>
      <c r="P204" s="107"/>
      <c r="Q204" s="159"/>
      <c r="R204" s="182"/>
      <c r="S204" s="107"/>
      <c r="T204" s="107"/>
      <c r="U204" s="107"/>
      <c r="V204" s="107"/>
      <c r="W204" s="107"/>
    </row>
    <row r="205" spans="1:23" x14ac:dyDescent="0.3">
      <c r="A205" s="180" t="s">
        <v>441</v>
      </c>
      <c r="B205" s="184"/>
      <c r="C205" s="157"/>
      <c r="D205" s="107"/>
      <c r="E205" s="107"/>
      <c r="F205" s="107"/>
      <c r="G205" s="107"/>
      <c r="H205" s="107"/>
      <c r="I205" s="107"/>
      <c r="J205" s="107"/>
      <c r="K205" s="159"/>
      <c r="L205" s="182"/>
      <c r="M205" s="107"/>
      <c r="N205" s="107"/>
      <c r="O205" s="107"/>
      <c r="P205" s="107"/>
      <c r="Q205" s="159"/>
      <c r="R205" s="182"/>
      <c r="S205" s="107"/>
      <c r="T205" s="107"/>
      <c r="U205" s="107"/>
      <c r="V205" s="107"/>
      <c r="W205" s="107"/>
    </row>
    <row r="206" spans="1:23" x14ac:dyDescent="0.3">
      <c r="A206" s="109" t="s">
        <v>84</v>
      </c>
      <c r="B206" s="109" t="s">
        <v>84</v>
      </c>
      <c r="C206" s="109" t="s">
        <v>84</v>
      </c>
      <c r="D206" s="109" t="s">
        <v>84</v>
      </c>
      <c r="E206" s="109" t="s">
        <v>84</v>
      </c>
      <c r="F206" s="109" t="s">
        <v>84</v>
      </c>
      <c r="G206" s="109" t="s">
        <v>84</v>
      </c>
      <c r="H206" s="109" t="s">
        <v>84</v>
      </c>
      <c r="I206" s="109" t="s">
        <v>84</v>
      </c>
      <c r="J206" s="109" t="s">
        <v>84</v>
      </c>
      <c r="K206" s="109" t="s">
        <v>84</v>
      </c>
      <c r="L206" s="109" t="s">
        <v>84</v>
      </c>
      <c r="M206" s="109" t="s">
        <v>84</v>
      </c>
      <c r="N206" s="109" t="s">
        <v>84</v>
      </c>
      <c r="O206" s="109" t="s">
        <v>84</v>
      </c>
      <c r="P206" s="109" t="s">
        <v>84</v>
      </c>
      <c r="Q206" s="109" t="s">
        <v>84</v>
      </c>
      <c r="R206" s="109" t="s">
        <v>84</v>
      </c>
      <c r="S206" s="109" t="s">
        <v>84</v>
      </c>
      <c r="T206" s="109" t="s">
        <v>84</v>
      </c>
      <c r="U206" s="109" t="s">
        <v>84</v>
      </c>
      <c r="V206" s="109" t="s">
        <v>84</v>
      </c>
      <c r="W206" s="109" t="s">
        <v>84</v>
      </c>
    </row>
  </sheetData>
  <mergeCells count="6">
    <mergeCell ref="A1:A2"/>
    <mergeCell ref="B1:K1"/>
    <mergeCell ref="L1:Q1"/>
    <mergeCell ref="Y1:AE1"/>
    <mergeCell ref="Z2:AE2"/>
    <mergeCell ref="R1:W1"/>
  </mergeCells>
  <conditionalFormatting sqref="B4:W205">
    <cfRule type="notContainsBlanks" dxfId="5" priority="1">
      <formula>LEN(TRIM(B4))&gt;0</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W204"/>
  <sheetViews>
    <sheetView zoomScale="80" zoomScaleNormal="80" workbookViewId="0">
      <selection sqref="A1:A2"/>
    </sheetView>
  </sheetViews>
  <sheetFormatPr defaultColWidth="9.21875" defaultRowHeight="14.4" x14ac:dyDescent="0.3"/>
  <cols>
    <col min="1" max="1" width="39.21875" style="109" bestFit="1" customWidth="1"/>
    <col min="2" max="2" width="30.77734375" style="109" bestFit="1" customWidth="1"/>
    <col min="3" max="3" width="39.21875" style="109" bestFit="1" customWidth="1"/>
    <col min="4" max="4" width="49.44140625" style="109" bestFit="1" customWidth="1"/>
    <col min="5" max="5" width="23" style="109" customWidth="1"/>
    <col min="6" max="6" width="16.5546875" style="109" bestFit="1" customWidth="1"/>
    <col min="7" max="7" width="31.77734375" style="109" bestFit="1" customWidth="1"/>
    <col min="8" max="8" width="30.21875" style="109" bestFit="1" customWidth="1"/>
    <col min="9" max="9" width="30.21875" style="109" customWidth="1"/>
    <col min="10" max="10" width="23.21875" style="109" bestFit="1" customWidth="1"/>
    <col min="11" max="11" width="13.44140625" style="109" bestFit="1" customWidth="1"/>
    <col min="12" max="12" width="10.21875" style="109" bestFit="1" customWidth="1"/>
    <col min="13" max="13" width="22.77734375" style="109" bestFit="1" customWidth="1"/>
    <col min="14" max="16" width="9.21875" style="109"/>
    <col min="17" max="17" width="23.21875" style="109" customWidth="1"/>
    <col min="18" max="16384" width="9.21875" style="109"/>
  </cols>
  <sheetData>
    <row r="1" spans="1:23" ht="15" thickBot="1" x14ac:dyDescent="0.35">
      <c r="A1" s="281" t="s">
        <v>228</v>
      </c>
      <c r="B1" s="283" t="s">
        <v>229</v>
      </c>
      <c r="C1" s="285" t="s">
        <v>230</v>
      </c>
      <c r="D1" s="285"/>
      <c r="E1" s="285"/>
      <c r="F1" s="285"/>
      <c r="G1" s="285"/>
      <c r="H1" s="285"/>
      <c r="I1" s="285"/>
      <c r="J1" s="285"/>
      <c r="K1" s="285"/>
      <c r="L1" s="285"/>
      <c r="M1" s="286"/>
      <c r="Q1" s="277" t="s">
        <v>78</v>
      </c>
      <c r="R1" s="277"/>
      <c r="S1" s="277"/>
      <c r="T1" s="277"/>
      <c r="U1" s="277"/>
      <c r="V1" s="277"/>
      <c r="W1" s="277"/>
    </row>
    <row r="2" spans="1:23" ht="44.4" thickTop="1" thickBot="1" x14ac:dyDescent="0.35">
      <c r="A2" s="282"/>
      <c r="B2" s="284"/>
      <c r="C2" s="126" t="s">
        <v>118</v>
      </c>
      <c r="D2" s="127" t="s">
        <v>12</v>
      </c>
      <c r="E2" s="128" t="s">
        <v>332</v>
      </c>
      <c r="F2" s="128" t="s">
        <v>333</v>
      </c>
      <c r="G2" s="128" t="s">
        <v>334</v>
      </c>
      <c r="H2" s="129" t="s">
        <v>336</v>
      </c>
      <c r="I2" s="128" t="s">
        <v>123</v>
      </c>
      <c r="J2" s="130" t="s">
        <v>231</v>
      </c>
      <c r="K2" s="130" t="s">
        <v>125</v>
      </c>
      <c r="L2" s="130" t="s">
        <v>126</v>
      </c>
      <c r="M2" s="131" t="s">
        <v>127</v>
      </c>
      <c r="Q2" s="110"/>
      <c r="R2" s="287" t="s">
        <v>74</v>
      </c>
      <c r="S2" s="288"/>
      <c r="T2" s="288"/>
      <c r="U2" s="288"/>
      <c r="V2" s="288"/>
      <c r="W2" s="289"/>
    </row>
    <row r="3" spans="1:23" ht="15" thickBot="1" x14ac:dyDescent="0.35">
      <c r="A3" s="132"/>
      <c r="B3" s="133"/>
      <c r="C3" s="134"/>
      <c r="D3" s="135"/>
      <c r="E3" s="136"/>
      <c r="F3" s="136"/>
      <c r="G3" s="136"/>
      <c r="H3" s="137"/>
      <c r="I3" s="137"/>
      <c r="J3" s="138"/>
      <c r="K3" s="138"/>
      <c r="L3" s="138"/>
      <c r="M3" s="139"/>
      <c r="Q3" s="124"/>
      <c r="R3" s="125"/>
      <c r="S3" s="125"/>
      <c r="T3" s="125"/>
      <c r="U3" s="125"/>
      <c r="V3" s="125"/>
      <c r="W3" s="125"/>
    </row>
    <row r="4" spans="1:23" x14ac:dyDescent="0.3">
      <c r="A4" s="163" t="s">
        <v>573</v>
      </c>
      <c r="B4" s="111" t="s">
        <v>232</v>
      </c>
      <c r="C4" s="171" t="s">
        <v>573</v>
      </c>
      <c r="D4" s="171" t="s">
        <v>574</v>
      </c>
      <c r="E4" s="155"/>
      <c r="F4" s="155" t="s">
        <v>575</v>
      </c>
      <c r="G4" s="155" t="s">
        <v>576</v>
      </c>
      <c r="H4" s="156" t="s">
        <v>577</v>
      </c>
      <c r="I4" s="156" t="s">
        <v>584</v>
      </c>
      <c r="J4" s="155" t="s">
        <v>585</v>
      </c>
      <c r="K4" s="155" t="s">
        <v>586</v>
      </c>
      <c r="L4" s="155" t="s">
        <v>582</v>
      </c>
      <c r="M4" s="156" t="s">
        <v>583</v>
      </c>
    </row>
    <row r="5" spans="1:23" x14ac:dyDescent="0.3">
      <c r="A5" s="163" t="s">
        <v>587</v>
      </c>
      <c r="B5" s="112" t="s">
        <v>233</v>
      </c>
      <c r="C5" s="171" t="s">
        <v>587</v>
      </c>
      <c r="D5" s="171" t="s">
        <v>574</v>
      </c>
      <c r="E5" s="107"/>
      <c r="F5" s="107" t="s">
        <v>588</v>
      </c>
      <c r="G5" s="107" t="s">
        <v>589</v>
      </c>
      <c r="H5" s="156" t="s">
        <v>590</v>
      </c>
      <c r="I5" s="156" t="s">
        <v>584</v>
      </c>
      <c r="J5" s="107" t="s">
        <v>585</v>
      </c>
      <c r="K5" s="107" t="s">
        <v>586</v>
      </c>
      <c r="L5" s="107" t="s">
        <v>582</v>
      </c>
      <c r="M5" s="156" t="s">
        <v>592</v>
      </c>
    </row>
    <row r="6" spans="1:23" x14ac:dyDescent="0.3">
      <c r="A6" s="163" t="s">
        <v>593</v>
      </c>
      <c r="B6" s="112" t="s">
        <v>234</v>
      </c>
      <c r="C6" s="171" t="s">
        <v>593</v>
      </c>
      <c r="D6" s="171" t="s">
        <v>594</v>
      </c>
      <c r="E6" s="107"/>
      <c r="F6" s="107" t="s">
        <v>595</v>
      </c>
      <c r="G6" s="107" t="s">
        <v>596</v>
      </c>
      <c r="H6" s="156" t="s">
        <v>597</v>
      </c>
      <c r="I6" s="156" t="s">
        <v>584</v>
      </c>
      <c r="J6" s="107" t="s">
        <v>585</v>
      </c>
      <c r="K6" s="107" t="s">
        <v>586</v>
      </c>
      <c r="L6" s="107" t="s">
        <v>582</v>
      </c>
      <c r="M6" s="156" t="s">
        <v>592</v>
      </c>
    </row>
    <row r="7" spans="1:23" x14ac:dyDescent="0.3">
      <c r="A7" s="163" t="s">
        <v>599</v>
      </c>
      <c r="B7" s="112" t="s">
        <v>235</v>
      </c>
      <c r="C7" s="157" t="s">
        <v>599</v>
      </c>
      <c r="D7" s="157" t="s">
        <v>600</v>
      </c>
      <c r="E7" s="107"/>
      <c r="F7" s="107" t="s">
        <v>601</v>
      </c>
      <c r="G7" s="107" t="s">
        <v>602</v>
      </c>
      <c r="H7" s="156" t="s">
        <v>603</v>
      </c>
      <c r="I7" s="156" t="s">
        <v>584</v>
      </c>
      <c r="J7" s="107" t="s">
        <v>585</v>
      </c>
      <c r="K7" s="107" t="s">
        <v>586</v>
      </c>
      <c r="L7" s="107" t="s">
        <v>582</v>
      </c>
      <c r="M7" s="107" t="s">
        <v>592</v>
      </c>
    </row>
    <row r="8" spans="1:23" x14ac:dyDescent="0.3">
      <c r="A8" s="163" t="s">
        <v>606</v>
      </c>
      <c r="B8" s="112" t="s">
        <v>236</v>
      </c>
      <c r="C8" s="157" t="s">
        <v>606</v>
      </c>
      <c r="D8" s="157" t="s">
        <v>574</v>
      </c>
      <c r="E8" s="107" t="s">
        <v>607</v>
      </c>
      <c r="F8" s="107" t="s">
        <v>608</v>
      </c>
      <c r="G8" s="107" t="s">
        <v>609</v>
      </c>
      <c r="H8" s="156" t="s">
        <v>610</v>
      </c>
      <c r="I8" s="156" t="s">
        <v>611</v>
      </c>
      <c r="J8" s="107" t="s">
        <v>570</v>
      </c>
      <c r="K8" s="107" t="s">
        <v>612</v>
      </c>
      <c r="L8" s="107" t="s">
        <v>613</v>
      </c>
      <c r="M8" s="156" t="s">
        <v>613</v>
      </c>
    </row>
    <row r="9" spans="1:23" x14ac:dyDescent="0.3">
      <c r="A9" s="163"/>
      <c r="B9" s="112" t="s">
        <v>237</v>
      </c>
      <c r="C9" s="157"/>
      <c r="D9" s="157"/>
      <c r="E9" s="107"/>
      <c r="F9" s="107"/>
      <c r="G9" s="107"/>
      <c r="H9" s="156"/>
      <c r="I9" s="156"/>
      <c r="J9" s="107"/>
      <c r="K9" s="107"/>
      <c r="L9" s="107"/>
      <c r="M9" s="107"/>
    </row>
    <row r="10" spans="1:23" x14ac:dyDescent="0.3">
      <c r="A10" s="163"/>
      <c r="B10" s="112" t="s">
        <v>238</v>
      </c>
      <c r="C10" s="157"/>
      <c r="D10" s="157"/>
      <c r="E10" s="107"/>
      <c r="F10" s="107"/>
      <c r="G10" s="107"/>
      <c r="H10" s="156"/>
      <c r="I10" s="156"/>
      <c r="J10" s="107"/>
      <c r="K10" s="107"/>
      <c r="L10" s="107"/>
      <c r="M10" s="107"/>
    </row>
    <row r="11" spans="1:23" x14ac:dyDescent="0.3">
      <c r="A11" s="163"/>
      <c r="B11" s="112" t="s">
        <v>239</v>
      </c>
      <c r="C11" s="157"/>
      <c r="D11" s="157"/>
      <c r="E11" s="107"/>
      <c r="F11" s="107"/>
      <c r="G11" s="107"/>
      <c r="H11" s="156"/>
      <c r="I11" s="156"/>
      <c r="J11" s="107"/>
      <c r="K11" s="107"/>
      <c r="L11" s="107"/>
      <c r="M11" s="107"/>
    </row>
    <row r="12" spans="1:23" x14ac:dyDescent="0.3">
      <c r="A12" s="163"/>
      <c r="B12" s="112" t="s">
        <v>240</v>
      </c>
      <c r="C12" s="157"/>
      <c r="D12" s="157"/>
      <c r="E12" s="107"/>
      <c r="F12" s="107"/>
      <c r="G12" s="107"/>
      <c r="H12" s="156"/>
      <c r="I12" s="156"/>
      <c r="J12" s="107"/>
      <c r="K12" s="107"/>
      <c r="L12" s="107"/>
      <c r="M12" s="107"/>
    </row>
    <row r="13" spans="1:23" x14ac:dyDescent="0.3">
      <c r="A13" s="163"/>
      <c r="B13" s="112" t="s">
        <v>241</v>
      </c>
      <c r="C13" s="157"/>
      <c r="D13" s="157"/>
      <c r="E13" s="107"/>
      <c r="F13" s="107"/>
      <c r="G13" s="107"/>
      <c r="H13" s="156"/>
      <c r="I13" s="156"/>
      <c r="J13" s="107"/>
      <c r="K13" s="107"/>
      <c r="L13" s="107"/>
      <c r="M13" s="107"/>
    </row>
    <row r="14" spans="1:23" x14ac:dyDescent="0.3">
      <c r="A14" s="163"/>
      <c r="B14" s="112" t="s">
        <v>242</v>
      </c>
      <c r="C14" s="157"/>
      <c r="D14" s="157"/>
      <c r="E14" s="107"/>
      <c r="F14" s="107"/>
      <c r="G14" s="107"/>
      <c r="H14" s="156"/>
      <c r="I14" s="156"/>
      <c r="J14" s="107"/>
      <c r="K14" s="107"/>
      <c r="L14" s="107"/>
      <c r="M14" s="107"/>
    </row>
    <row r="15" spans="1:23" x14ac:dyDescent="0.3">
      <c r="A15" s="163"/>
      <c r="B15" s="112" t="s">
        <v>243</v>
      </c>
      <c r="C15" s="157"/>
      <c r="D15" s="157"/>
      <c r="E15" s="107"/>
      <c r="F15" s="107"/>
      <c r="G15" s="107"/>
      <c r="H15" s="156"/>
      <c r="I15" s="156"/>
      <c r="J15" s="107"/>
      <c r="K15" s="107"/>
      <c r="L15" s="107"/>
      <c r="M15" s="107"/>
    </row>
    <row r="16" spans="1:23" x14ac:dyDescent="0.3">
      <c r="A16" s="163"/>
      <c r="B16" s="112" t="s">
        <v>244</v>
      </c>
      <c r="C16" s="157"/>
      <c r="D16" s="157"/>
      <c r="E16" s="107"/>
      <c r="F16" s="107"/>
      <c r="G16" s="107"/>
      <c r="H16" s="156"/>
      <c r="I16" s="156"/>
      <c r="J16" s="107"/>
      <c r="K16" s="107"/>
      <c r="L16" s="107"/>
      <c r="M16" s="107"/>
    </row>
    <row r="17" spans="1:13" x14ac:dyDescent="0.3">
      <c r="A17" s="163"/>
      <c r="B17" s="112" t="s">
        <v>245</v>
      </c>
      <c r="C17" s="157"/>
      <c r="D17" s="157"/>
      <c r="E17" s="107"/>
      <c r="F17" s="107"/>
      <c r="G17" s="107"/>
      <c r="H17" s="156"/>
      <c r="I17" s="156"/>
      <c r="J17" s="107"/>
      <c r="K17" s="107"/>
      <c r="L17" s="107"/>
      <c r="M17" s="107"/>
    </row>
    <row r="18" spans="1:13" x14ac:dyDescent="0.3">
      <c r="A18" s="163"/>
      <c r="B18" s="112" t="s">
        <v>246</v>
      </c>
      <c r="C18" s="157"/>
      <c r="D18" s="157"/>
      <c r="E18" s="107"/>
      <c r="F18" s="107"/>
      <c r="G18" s="107"/>
      <c r="H18" s="156"/>
      <c r="I18" s="156"/>
      <c r="J18" s="107"/>
      <c r="K18" s="107"/>
      <c r="L18" s="107"/>
      <c r="M18" s="107"/>
    </row>
    <row r="19" spans="1:13" x14ac:dyDescent="0.3">
      <c r="A19" s="163"/>
      <c r="B19" s="112" t="s">
        <v>247</v>
      </c>
      <c r="C19" s="157"/>
      <c r="D19" s="157"/>
      <c r="E19" s="107"/>
      <c r="F19" s="107"/>
      <c r="G19" s="107"/>
      <c r="H19" s="156"/>
      <c r="I19" s="156"/>
      <c r="J19" s="107"/>
      <c r="K19" s="107"/>
      <c r="L19" s="107"/>
      <c r="M19" s="107"/>
    </row>
    <row r="20" spans="1:13" x14ac:dyDescent="0.3">
      <c r="A20" s="163"/>
      <c r="B20" s="112" t="s">
        <v>248</v>
      </c>
      <c r="C20" s="157"/>
      <c r="D20" s="157"/>
      <c r="E20" s="107"/>
      <c r="F20" s="107"/>
      <c r="G20" s="107"/>
      <c r="H20" s="156"/>
      <c r="I20" s="156"/>
      <c r="J20" s="107"/>
      <c r="K20" s="107"/>
      <c r="L20" s="107"/>
      <c r="M20" s="107"/>
    </row>
    <row r="21" spans="1:13" x14ac:dyDescent="0.3">
      <c r="A21" s="163"/>
      <c r="B21" s="112" t="s">
        <v>249</v>
      </c>
      <c r="C21" s="157"/>
      <c r="D21" s="157"/>
      <c r="E21" s="107"/>
      <c r="F21" s="107"/>
      <c r="G21" s="107"/>
      <c r="H21" s="156"/>
      <c r="I21" s="156"/>
      <c r="J21" s="107"/>
      <c r="K21" s="107"/>
      <c r="L21" s="107"/>
      <c r="M21" s="107"/>
    </row>
    <row r="22" spans="1:13" x14ac:dyDescent="0.3">
      <c r="A22" s="163"/>
      <c r="B22" s="112" t="s">
        <v>250</v>
      </c>
      <c r="C22" s="157"/>
      <c r="D22" s="157"/>
      <c r="E22" s="107"/>
      <c r="F22" s="107"/>
      <c r="G22" s="107"/>
      <c r="H22" s="156"/>
      <c r="I22" s="156"/>
      <c r="J22" s="107"/>
      <c r="K22" s="107"/>
      <c r="L22" s="107"/>
      <c r="M22" s="107"/>
    </row>
    <row r="23" spans="1:13" x14ac:dyDescent="0.3">
      <c r="A23" s="163"/>
      <c r="B23" s="112" t="s">
        <v>251</v>
      </c>
      <c r="C23" s="157"/>
      <c r="D23" s="157"/>
      <c r="E23" s="107"/>
      <c r="F23" s="107"/>
      <c r="G23" s="107"/>
      <c r="H23" s="156"/>
      <c r="I23" s="156"/>
      <c r="J23" s="107"/>
      <c r="K23" s="107"/>
      <c r="L23" s="107"/>
      <c r="M23" s="107"/>
    </row>
    <row r="24" spans="1:13" x14ac:dyDescent="0.3">
      <c r="A24" s="163"/>
      <c r="B24" s="112" t="s">
        <v>252</v>
      </c>
      <c r="C24" s="157"/>
      <c r="D24" s="157"/>
      <c r="E24" s="107"/>
      <c r="F24" s="107"/>
      <c r="G24" s="107"/>
      <c r="H24" s="156"/>
      <c r="I24" s="156"/>
      <c r="J24" s="107"/>
      <c r="K24" s="107"/>
      <c r="L24" s="107"/>
      <c r="M24" s="107"/>
    </row>
    <row r="25" spans="1:13" x14ac:dyDescent="0.3">
      <c r="A25" s="163"/>
      <c r="B25" s="112" t="s">
        <v>253</v>
      </c>
      <c r="C25" s="157"/>
      <c r="D25" s="157"/>
      <c r="E25" s="107"/>
      <c r="F25" s="107"/>
      <c r="G25" s="107"/>
      <c r="H25" s="156"/>
      <c r="I25" s="156"/>
      <c r="J25" s="107"/>
      <c r="K25" s="107"/>
      <c r="L25" s="107"/>
      <c r="M25" s="107"/>
    </row>
    <row r="26" spans="1:13" x14ac:dyDescent="0.3">
      <c r="A26" s="163"/>
      <c r="B26" s="112" t="s">
        <v>254</v>
      </c>
      <c r="C26" s="162"/>
      <c r="D26" s="157"/>
      <c r="E26" s="107"/>
      <c r="F26" s="107"/>
      <c r="G26" s="107"/>
      <c r="H26" s="156"/>
      <c r="I26" s="156"/>
      <c r="J26" s="107"/>
      <c r="K26" s="107"/>
      <c r="L26" s="107"/>
      <c r="M26" s="107"/>
    </row>
    <row r="27" spans="1:13" x14ac:dyDescent="0.3">
      <c r="A27" s="163"/>
      <c r="B27" s="112" t="s">
        <v>255</v>
      </c>
      <c r="C27" s="157"/>
      <c r="D27" s="157"/>
      <c r="E27" s="107"/>
      <c r="F27" s="107"/>
      <c r="G27" s="107"/>
      <c r="H27" s="156"/>
      <c r="I27" s="156"/>
      <c r="J27" s="107"/>
      <c r="K27" s="107"/>
      <c r="L27" s="107"/>
      <c r="M27" s="107"/>
    </row>
    <row r="28" spans="1:13" x14ac:dyDescent="0.3">
      <c r="A28" s="163"/>
      <c r="B28" s="112" t="s">
        <v>256</v>
      </c>
      <c r="C28" s="157"/>
      <c r="D28" s="157"/>
      <c r="E28" s="107"/>
      <c r="F28" s="107"/>
      <c r="G28" s="107"/>
      <c r="H28" s="156"/>
      <c r="I28" s="156"/>
      <c r="J28" s="107"/>
      <c r="K28" s="107"/>
      <c r="L28" s="107"/>
      <c r="M28" s="107"/>
    </row>
    <row r="29" spans="1:13" x14ac:dyDescent="0.3">
      <c r="A29" s="163"/>
      <c r="B29" s="112" t="s">
        <v>257</v>
      </c>
      <c r="C29" s="157"/>
      <c r="D29" s="157"/>
      <c r="E29" s="107"/>
      <c r="F29" s="107"/>
      <c r="G29" s="107"/>
      <c r="H29" s="156"/>
      <c r="I29" s="156"/>
      <c r="J29" s="107"/>
      <c r="K29" s="107"/>
      <c r="L29" s="107"/>
      <c r="M29" s="107"/>
    </row>
    <row r="30" spans="1:13" x14ac:dyDescent="0.3">
      <c r="A30" s="163"/>
      <c r="B30" s="112" t="s">
        <v>258</v>
      </c>
      <c r="C30" s="157"/>
      <c r="D30" s="157"/>
      <c r="E30" s="107"/>
      <c r="F30" s="107"/>
      <c r="G30" s="107"/>
      <c r="H30" s="156"/>
      <c r="I30" s="156"/>
      <c r="J30" s="107"/>
      <c r="K30" s="107"/>
      <c r="L30" s="107"/>
      <c r="M30" s="107"/>
    </row>
    <row r="31" spans="1:13" x14ac:dyDescent="0.3">
      <c r="A31" s="163"/>
      <c r="B31" s="112" t="s">
        <v>259</v>
      </c>
      <c r="C31" s="157"/>
      <c r="D31" s="157"/>
      <c r="E31" s="107"/>
      <c r="F31" s="107"/>
      <c r="G31" s="107"/>
      <c r="H31" s="156"/>
      <c r="I31" s="156"/>
      <c r="J31" s="107"/>
      <c r="K31" s="107"/>
      <c r="L31" s="107"/>
      <c r="M31" s="107"/>
    </row>
    <row r="32" spans="1:13" x14ac:dyDescent="0.3">
      <c r="A32" s="163"/>
      <c r="B32" s="112" t="s">
        <v>260</v>
      </c>
      <c r="C32" s="157"/>
      <c r="D32" s="157"/>
      <c r="E32" s="107"/>
      <c r="F32" s="107"/>
      <c r="G32" s="107"/>
      <c r="H32" s="156"/>
      <c r="I32" s="156"/>
      <c r="J32" s="107"/>
      <c r="K32" s="107"/>
      <c r="L32" s="107"/>
      <c r="M32" s="107"/>
    </row>
    <row r="33" spans="1:13" x14ac:dyDescent="0.3">
      <c r="A33" s="163"/>
      <c r="B33" s="112" t="s">
        <v>261</v>
      </c>
      <c r="C33" s="157"/>
      <c r="D33" s="157"/>
      <c r="E33" s="107"/>
      <c r="F33" s="107"/>
      <c r="G33" s="107"/>
      <c r="H33" s="156"/>
      <c r="I33" s="156"/>
      <c r="J33" s="107"/>
      <c r="K33" s="107"/>
      <c r="L33" s="107"/>
      <c r="M33" s="107"/>
    </row>
    <row r="34" spans="1:13" x14ac:dyDescent="0.3">
      <c r="A34" s="163"/>
      <c r="B34" s="112" t="s">
        <v>262</v>
      </c>
      <c r="C34" s="157"/>
      <c r="D34" s="157"/>
      <c r="E34" s="107"/>
      <c r="F34" s="107"/>
      <c r="G34" s="107"/>
      <c r="H34" s="156"/>
      <c r="I34" s="156"/>
      <c r="J34" s="107"/>
      <c r="K34" s="107"/>
      <c r="L34" s="107"/>
      <c r="M34" s="107"/>
    </row>
    <row r="35" spans="1:13" x14ac:dyDescent="0.3">
      <c r="A35" s="163"/>
      <c r="B35" s="112" t="s">
        <v>263</v>
      </c>
      <c r="C35" s="157"/>
      <c r="D35" s="157"/>
      <c r="E35" s="107"/>
      <c r="F35" s="107"/>
      <c r="G35" s="107"/>
      <c r="H35" s="156"/>
      <c r="I35" s="156"/>
      <c r="J35" s="107"/>
      <c r="K35" s="107"/>
      <c r="L35" s="107"/>
      <c r="M35" s="107"/>
    </row>
    <row r="36" spans="1:13" x14ac:dyDescent="0.3">
      <c r="A36" s="163"/>
      <c r="B36" s="112" t="s">
        <v>264</v>
      </c>
      <c r="C36" s="157"/>
      <c r="D36" s="157"/>
      <c r="E36" s="107"/>
      <c r="F36" s="107"/>
      <c r="G36" s="107"/>
      <c r="H36" s="156"/>
      <c r="I36" s="156"/>
      <c r="J36" s="107"/>
      <c r="K36" s="107"/>
      <c r="L36" s="107"/>
      <c r="M36" s="107"/>
    </row>
    <row r="37" spans="1:13" x14ac:dyDescent="0.3">
      <c r="A37" s="163"/>
      <c r="B37" s="112" t="s">
        <v>265</v>
      </c>
      <c r="C37" s="157"/>
      <c r="D37" s="157"/>
      <c r="E37" s="107"/>
      <c r="F37" s="107"/>
      <c r="G37" s="107"/>
      <c r="H37" s="156"/>
      <c r="I37" s="156"/>
      <c r="J37" s="107"/>
      <c r="K37" s="107"/>
      <c r="L37" s="107"/>
      <c r="M37" s="107"/>
    </row>
    <row r="38" spans="1:13" x14ac:dyDescent="0.3">
      <c r="A38" s="163"/>
      <c r="B38" s="112" t="s">
        <v>266</v>
      </c>
      <c r="C38" s="157"/>
      <c r="D38" s="157"/>
      <c r="E38" s="107"/>
      <c r="F38" s="107"/>
      <c r="G38" s="107"/>
      <c r="H38" s="156"/>
      <c r="I38" s="156"/>
      <c r="J38" s="107"/>
      <c r="K38" s="107"/>
      <c r="L38" s="107"/>
      <c r="M38" s="107"/>
    </row>
    <row r="39" spans="1:13" x14ac:dyDescent="0.3">
      <c r="A39" s="163"/>
      <c r="B39" s="112" t="s">
        <v>267</v>
      </c>
      <c r="C39" s="157"/>
      <c r="D39" s="157"/>
      <c r="E39" s="107"/>
      <c r="F39" s="107"/>
      <c r="G39" s="107"/>
      <c r="H39" s="156"/>
      <c r="I39" s="156"/>
      <c r="J39" s="107"/>
      <c r="K39" s="107"/>
      <c r="L39" s="107"/>
      <c r="M39" s="107"/>
    </row>
    <row r="40" spans="1:13" x14ac:dyDescent="0.3">
      <c r="A40" s="163"/>
      <c r="B40" s="112" t="s">
        <v>268</v>
      </c>
      <c r="C40" s="157"/>
      <c r="D40" s="157"/>
      <c r="E40" s="107"/>
      <c r="F40" s="107"/>
      <c r="G40" s="107"/>
      <c r="H40" s="156"/>
      <c r="I40" s="156"/>
      <c r="J40" s="107"/>
      <c r="K40" s="107"/>
      <c r="L40" s="107"/>
      <c r="M40" s="107"/>
    </row>
    <row r="41" spans="1:13" x14ac:dyDescent="0.3">
      <c r="A41" s="163"/>
      <c r="B41" s="112" t="s">
        <v>269</v>
      </c>
      <c r="C41" s="157"/>
      <c r="D41" s="157"/>
      <c r="E41" s="107"/>
      <c r="F41" s="107"/>
      <c r="G41" s="107"/>
      <c r="H41" s="156"/>
      <c r="I41" s="156"/>
      <c r="J41" s="107"/>
      <c r="K41" s="107"/>
      <c r="L41" s="107"/>
      <c r="M41" s="107"/>
    </row>
    <row r="42" spans="1:13" x14ac:dyDescent="0.3">
      <c r="A42" s="163"/>
      <c r="B42" s="112" t="s">
        <v>270</v>
      </c>
      <c r="C42" s="157"/>
      <c r="D42" s="157"/>
      <c r="E42" s="107"/>
      <c r="F42" s="107"/>
      <c r="G42" s="107"/>
      <c r="H42" s="156"/>
      <c r="I42" s="156"/>
      <c r="J42" s="107"/>
      <c r="K42" s="107"/>
      <c r="L42" s="107"/>
      <c r="M42" s="107"/>
    </row>
    <row r="43" spans="1:13" x14ac:dyDescent="0.3">
      <c r="A43" s="163"/>
      <c r="B43" s="112" t="s">
        <v>271</v>
      </c>
      <c r="C43" s="157"/>
      <c r="D43" s="157"/>
      <c r="E43" s="107"/>
      <c r="F43" s="107"/>
      <c r="G43" s="107"/>
      <c r="H43" s="156"/>
      <c r="I43" s="156"/>
      <c r="J43" s="107"/>
      <c r="K43" s="107"/>
      <c r="L43" s="107"/>
      <c r="M43" s="107"/>
    </row>
    <row r="44" spans="1:13" x14ac:dyDescent="0.3">
      <c r="A44" s="163"/>
      <c r="B44" s="112" t="s">
        <v>272</v>
      </c>
      <c r="C44" s="157"/>
      <c r="D44" s="157"/>
      <c r="E44" s="107"/>
      <c r="F44" s="107"/>
      <c r="G44" s="107"/>
      <c r="H44" s="156"/>
      <c r="I44" s="156"/>
      <c r="J44" s="107"/>
      <c r="K44" s="107"/>
      <c r="L44" s="107"/>
      <c r="M44" s="107"/>
    </row>
    <row r="45" spans="1:13" x14ac:dyDescent="0.3">
      <c r="A45" s="163"/>
      <c r="B45" s="112" t="s">
        <v>273</v>
      </c>
      <c r="C45" s="157"/>
      <c r="D45" s="157"/>
      <c r="E45" s="107"/>
      <c r="F45" s="107"/>
      <c r="G45" s="107"/>
      <c r="H45" s="156"/>
      <c r="I45" s="156"/>
      <c r="J45" s="107"/>
      <c r="K45" s="107"/>
      <c r="L45" s="107"/>
      <c r="M45" s="107"/>
    </row>
    <row r="46" spans="1:13" x14ac:dyDescent="0.3">
      <c r="A46" s="163"/>
      <c r="B46" s="112" t="s">
        <v>274</v>
      </c>
      <c r="C46" s="157"/>
      <c r="D46" s="157"/>
      <c r="E46" s="107"/>
      <c r="F46" s="107"/>
      <c r="G46" s="107"/>
      <c r="H46" s="156"/>
      <c r="I46" s="156"/>
      <c r="J46" s="107"/>
      <c r="K46" s="107"/>
      <c r="L46" s="107"/>
      <c r="M46" s="107"/>
    </row>
    <row r="47" spans="1:13" x14ac:dyDescent="0.3">
      <c r="A47" s="163"/>
      <c r="B47" s="112" t="s">
        <v>275</v>
      </c>
      <c r="C47" s="157"/>
      <c r="D47" s="157"/>
      <c r="E47" s="107"/>
      <c r="F47" s="107"/>
      <c r="G47" s="107"/>
      <c r="H47" s="156"/>
      <c r="I47" s="156"/>
      <c r="J47" s="107"/>
      <c r="K47" s="107"/>
      <c r="L47" s="107"/>
      <c r="M47" s="107"/>
    </row>
    <row r="48" spans="1:13" x14ac:dyDescent="0.3">
      <c r="A48" s="163"/>
      <c r="B48" s="112" t="s">
        <v>276</v>
      </c>
      <c r="C48" s="157"/>
      <c r="D48" s="157"/>
      <c r="E48" s="107"/>
      <c r="F48" s="107"/>
      <c r="G48" s="107"/>
      <c r="H48" s="156"/>
      <c r="I48" s="156"/>
      <c r="J48" s="107"/>
      <c r="K48" s="107"/>
      <c r="L48" s="107"/>
      <c r="M48" s="107"/>
    </row>
    <row r="49" spans="1:13" x14ac:dyDescent="0.3">
      <c r="A49" s="163"/>
      <c r="B49" s="112" t="s">
        <v>277</v>
      </c>
      <c r="C49" s="157"/>
      <c r="D49" s="157"/>
      <c r="E49" s="107"/>
      <c r="F49" s="107"/>
      <c r="G49" s="107"/>
      <c r="H49" s="156"/>
      <c r="I49" s="156"/>
      <c r="J49" s="107"/>
      <c r="K49" s="107"/>
      <c r="L49" s="107"/>
      <c r="M49" s="107"/>
    </row>
    <row r="50" spans="1:13" x14ac:dyDescent="0.3">
      <c r="A50" s="163"/>
      <c r="B50" s="112" t="s">
        <v>278</v>
      </c>
      <c r="C50" s="157"/>
      <c r="D50" s="157"/>
      <c r="E50" s="107"/>
      <c r="F50" s="107"/>
      <c r="G50" s="107"/>
      <c r="H50" s="156"/>
      <c r="I50" s="156"/>
      <c r="J50" s="107"/>
      <c r="K50" s="107"/>
      <c r="L50" s="107"/>
      <c r="M50" s="107"/>
    </row>
    <row r="51" spans="1:13" x14ac:dyDescent="0.3">
      <c r="A51" s="163"/>
      <c r="B51" s="112" t="s">
        <v>279</v>
      </c>
      <c r="C51" s="157"/>
      <c r="D51" s="157"/>
      <c r="E51" s="107"/>
      <c r="F51" s="107"/>
      <c r="G51" s="107"/>
      <c r="H51" s="156"/>
      <c r="I51" s="156"/>
      <c r="J51" s="107"/>
      <c r="K51" s="107"/>
      <c r="L51" s="107"/>
      <c r="M51" s="107"/>
    </row>
    <row r="52" spans="1:13" x14ac:dyDescent="0.3">
      <c r="A52" s="163"/>
      <c r="B52" s="112" t="s">
        <v>280</v>
      </c>
      <c r="C52" s="157"/>
      <c r="D52" s="157"/>
      <c r="E52" s="107"/>
      <c r="F52" s="107"/>
      <c r="G52" s="107"/>
      <c r="H52" s="156"/>
      <c r="I52" s="156"/>
      <c r="J52" s="107"/>
      <c r="K52" s="107"/>
      <c r="L52" s="107"/>
      <c r="M52" s="107"/>
    </row>
    <row r="53" spans="1:13" x14ac:dyDescent="0.3">
      <c r="A53" s="163"/>
      <c r="B53" s="112" t="s">
        <v>281</v>
      </c>
      <c r="C53" s="157"/>
      <c r="D53" s="157"/>
      <c r="E53" s="107"/>
      <c r="F53" s="107"/>
      <c r="G53" s="107"/>
      <c r="H53" s="156"/>
      <c r="I53" s="156"/>
      <c r="J53" s="107"/>
      <c r="K53" s="107"/>
      <c r="L53" s="107"/>
      <c r="M53" s="107"/>
    </row>
    <row r="54" spans="1:13" x14ac:dyDescent="0.3">
      <c r="A54" s="163"/>
      <c r="B54" s="112" t="s">
        <v>282</v>
      </c>
      <c r="C54" s="157"/>
      <c r="D54" s="157"/>
      <c r="E54" s="107"/>
      <c r="F54" s="107"/>
      <c r="G54" s="107"/>
      <c r="H54" s="156"/>
      <c r="I54" s="156"/>
      <c r="J54" s="107"/>
      <c r="K54" s="107"/>
      <c r="L54" s="107"/>
      <c r="M54" s="107"/>
    </row>
    <row r="55" spans="1:13" x14ac:dyDescent="0.3">
      <c r="A55" s="163"/>
      <c r="B55" s="112" t="s">
        <v>283</v>
      </c>
      <c r="C55" s="157"/>
      <c r="D55" s="157"/>
      <c r="E55" s="107"/>
      <c r="F55" s="107"/>
      <c r="G55" s="107"/>
      <c r="H55" s="156"/>
      <c r="I55" s="156"/>
      <c r="J55" s="107"/>
      <c r="K55" s="107"/>
      <c r="L55" s="107"/>
      <c r="M55" s="107"/>
    </row>
    <row r="56" spans="1:13" x14ac:dyDescent="0.3">
      <c r="A56" s="163"/>
      <c r="B56" s="112" t="s">
        <v>284</v>
      </c>
      <c r="C56" s="157"/>
      <c r="D56" s="157"/>
      <c r="E56" s="107"/>
      <c r="F56" s="107"/>
      <c r="G56" s="107"/>
      <c r="H56" s="156"/>
      <c r="I56" s="156"/>
      <c r="J56" s="107"/>
      <c r="K56" s="107"/>
      <c r="L56" s="107"/>
      <c r="M56" s="107"/>
    </row>
    <row r="57" spans="1:13" x14ac:dyDescent="0.3">
      <c r="A57" s="163"/>
      <c r="B57" s="112" t="s">
        <v>285</v>
      </c>
      <c r="C57" s="157"/>
      <c r="D57" s="157"/>
      <c r="E57" s="107"/>
      <c r="F57" s="107"/>
      <c r="G57" s="107"/>
      <c r="H57" s="156"/>
      <c r="I57" s="156"/>
      <c r="J57" s="107"/>
      <c r="K57" s="107"/>
      <c r="L57" s="107"/>
      <c r="M57" s="107"/>
    </row>
    <row r="58" spans="1:13" x14ac:dyDescent="0.3">
      <c r="A58" s="163"/>
      <c r="B58" s="112" t="s">
        <v>286</v>
      </c>
      <c r="C58" s="157"/>
      <c r="D58" s="157"/>
      <c r="E58" s="107"/>
      <c r="F58" s="107"/>
      <c r="G58" s="107"/>
      <c r="H58" s="156"/>
      <c r="I58" s="156"/>
      <c r="J58" s="107"/>
      <c r="K58" s="107"/>
      <c r="L58" s="107"/>
      <c r="M58" s="107"/>
    </row>
    <row r="59" spans="1:13" x14ac:dyDescent="0.3">
      <c r="A59" s="163"/>
      <c r="B59" s="112" t="s">
        <v>287</v>
      </c>
      <c r="C59" s="157"/>
      <c r="D59" s="157"/>
      <c r="E59" s="107"/>
      <c r="F59" s="107"/>
      <c r="G59" s="107"/>
      <c r="H59" s="156"/>
      <c r="I59" s="156"/>
      <c r="J59" s="107"/>
      <c r="K59" s="107"/>
      <c r="L59" s="107"/>
      <c r="M59" s="107"/>
    </row>
    <row r="60" spans="1:13" x14ac:dyDescent="0.3">
      <c r="A60" s="163"/>
      <c r="B60" s="112" t="s">
        <v>288</v>
      </c>
      <c r="C60" s="157"/>
      <c r="D60" s="157"/>
      <c r="E60" s="107"/>
      <c r="F60" s="107"/>
      <c r="G60" s="107"/>
      <c r="H60" s="156"/>
      <c r="I60" s="156"/>
      <c r="J60" s="107"/>
      <c r="K60" s="107"/>
      <c r="L60" s="107"/>
      <c r="M60" s="107"/>
    </row>
    <row r="61" spans="1:13" x14ac:dyDescent="0.3">
      <c r="A61" s="163"/>
      <c r="B61" s="112" t="s">
        <v>289</v>
      </c>
      <c r="C61" s="157"/>
      <c r="D61" s="157"/>
      <c r="E61" s="107"/>
      <c r="F61" s="107"/>
      <c r="G61" s="107"/>
      <c r="H61" s="156"/>
      <c r="I61" s="156"/>
      <c r="J61" s="107"/>
      <c r="K61" s="107"/>
      <c r="L61" s="107"/>
      <c r="M61" s="107"/>
    </row>
    <row r="62" spans="1:13" x14ac:dyDescent="0.3">
      <c r="A62" s="163"/>
      <c r="B62" s="112" t="s">
        <v>290</v>
      </c>
      <c r="C62" s="157"/>
      <c r="D62" s="157"/>
      <c r="E62" s="107"/>
      <c r="F62" s="107"/>
      <c r="G62" s="107"/>
      <c r="H62" s="156"/>
      <c r="I62" s="156"/>
      <c r="J62" s="107"/>
      <c r="K62" s="107"/>
      <c r="L62" s="107"/>
      <c r="M62" s="107"/>
    </row>
    <row r="63" spans="1:13" x14ac:dyDescent="0.3">
      <c r="A63" s="163"/>
      <c r="B63" s="112" t="s">
        <v>291</v>
      </c>
      <c r="C63" s="157"/>
      <c r="D63" s="157"/>
      <c r="E63" s="107"/>
      <c r="F63" s="107"/>
      <c r="G63" s="107"/>
      <c r="H63" s="156"/>
      <c r="I63" s="156"/>
      <c r="J63" s="107"/>
      <c r="K63" s="107"/>
      <c r="L63" s="107"/>
      <c r="M63" s="107"/>
    </row>
    <row r="64" spans="1:13" x14ac:dyDescent="0.3">
      <c r="A64" s="163"/>
      <c r="B64" s="112" t="s">
        <v>292</v>
      </c>
      <c r="C64" s="157"/>
      <c r="D64" s="157"/>
      <c r="E64" s="107"/>
      <c r="F64" s="107"/>
      <c r="G64" s="107"/>
      <c r="H64" s="156"/>
      <c r="I64" s="156"/>
      <c r="J64" s="107"/>
      <c r="K64" s="107"/>
      <c r="L64" s="107"/>
      <c r="M64" s="107"/>
    </row>
    <row r="65" spans="1:13" x14ac:dyDescent="0.3">
      <c r="A65" s="163"/>
      <c r="B65" s="112" t="s">
        <v>293</v>
      </c>
      <c r="C65" s="157"/>
      <c r="D65" s="157"/>
      <c r="E65" s="107"/>
      <c r="F65" s="107"/>
      <c r="G65" s="107"/>
      <c r="H65" s="156"/>
      <c r="I65" s="156"/>
      <c r="J65" s="107"/>
      <c r="K65" s="107"/>
      <c r="L65" s="107"/>
      <c r="M65" s="107"/>
    </row>
    <row r="66" spans="1:13" x14ac:dyDescent="0.3">
      <c r="A66" s="163"/>
      <c r="B66" s="112" t="s">
        <v>294</v>
      </c>
      <c r="C66" s="157"/>
      <c r="D66" s="157"/>
      <c r="E66" s="107"/>
      <c r="F66" s="107"/>
      <c r="G66" s="107"/>
      <c r="H66" s="156"/>
      <c r="I66" s="156"/>
      <c r="J66" s="107"/>
      <c r="K66" s="107"/>
      <c r="L66" s="107"/>
      <c r="M66" s="107"/>
    </row>
    <row r="67" spans="1:13" x14ac:dyDescent="0.3">
      <c r="A67" s="163"/>
      <c r="B67" s="112" t="s">
        <v>295</v>
      </c>
      <c r="C67" s="157"/>
      <c r="D67" s="157"/>
      <c r="E67" s="107"/>
      <c r="F67" s="107"/>
      <c r="G67" s="107"/>
      <c r="H67" s="156"/>
      <c r="I67" s="156"/>
      <c r="J67" s="107"/>
      <c r="K67" s="107"/>
      <c r="L67" s="107"/>
      <c r="M67" s="107"/>
    </row>
    <row r="68" spans="1:13" x14ac:dyDescent="0.3">
      <c r="A68" s="163"/>
      <c r="B68" s="112" t="s">
        <v>296</v>
      </c>
      <c r="C68" s="157"/>
      <c r="D68" s="157"/>
      <c r="E68" s="107"/>
      <c r="F68" s="107"/>
      <c r="G68" s="107"/>
      <c r="H68" s="156"/>
      <c r="I68" s="156"/>
      <c r="J68" s="107"/>
      <c r="K68" s="107"/>
      <c r="L68" s="107"/>
      <c r="M68" s="107"/>
    </row>
    <row r="69" spans="1:13" x14ac:dyDescent="0.3">
      <c r="A69" s="163"/>
      <c r="B69" s="112" t="s">
        <v>297</v>
      </c>
      <c r="C69" s="157"/>
      <c r="D69" s="157"/>
      <c r="E69" s="107"/>
      <c r="F69" s="107"/>
      <c r="G69" s="107"/>
      <c r="H69" s="156"/>
      <c r="I69" s="156"/>
      <c r="J69" s="107"/>
      <c r="K69" s="107"/>
      <c r="L69" s="107"/>
      <c r="M69" s="107"/>
    </row>
    <row r="70" spans="1:13" x14ac:dyDescent="0.3">
      <c r="A70" s="163"/>
      <c r="B70" s="112" t="s">
        <v>298</v>
      </c>
      <c r="C70" s="157"/>
      <c r="D70" s="157"/>
      <c r="E70" s="107"/>
      <c r="F70" s="107"/>
      <c r="G70" s="107"/>
      <c r="H70" s="156"/>
      <c r="I70" s="156"/>
      <c r="J70" s="107"/>
      <c r="K70" s="107"/>
      <c r="L70" s="107"/>
      <c r="M70" s="107"/>
    </row>
    <row r="71" spans="1:13" x14ac:dyDescent="0.3">
      <c r="A71" s="163"/>
      <c r="B71" s="112" t="s">
        <v>299</v>
      </c>
      <c r="C71" s="157"/>
      <c r="D71" s="157"/>
      <c r="E71" s="107"/>
      <c r="F71" s="107"/>
      <c r="G71" s="107"/>
      <c r="H71" s="156"/>
      <c r="I71" s="156"/>
      <c r="J71" s="107"/>
      <c r="K71" s="107"/>
      <c r="L71" s="107"/>
      <c r="M71" s="107"/>
    </row>
    <row r="72" spans="1:13" x14ac:dyDescent="0.3">
      <c r="A72" s="163"/>
      <c r="B72" s="112" t="s">
        <v>300</v>
      </c>
      <c r="C72" s="157"/>
      <c r="D72" s="157"/>
      <c r="E72" s="107"/>
      <c r="F72" s="107"/>
      <c r="G72" s="107"/>
      <c r="H72" s="156"/>
      <c r="I72" s="156"/>
      <c r="J72" s="107"/>
      <c r="K72" s="107"/>
      <c r="L72" s="107"/>
      <c r="M72" s="107"/>
    </row>
    <row r="73" spans="1:13" x14ac:dyDescent="0.3">
      <c r="A73" s="163"/>
      <c r="B73" s="112" t="s">
        <v>301</v>
      </c>
      <c r="C73" s="157"/>
      <c r="D73" s="157"/>
      <c r="E73" s="107"/>
      <c r="F73" s="107"/>
      <c r="G73" s="107"/>
      <c r="H73" s="156"/>
      <c r="I73" s="156"/>
      <c r="J73" s="107"/>
      <c r="K73" s="107"/>
      <c r="L73" s="107"/>
      <c r="M73" s="107"/>
    </row>
    <row r="74" spans="1:13" x14ac:dyDescent="0.3">
      <c r="A74" s="163"/>
      <c r="B74" s="112" t="s">
        <v>302</v>
      </c>
      <c r="C74" s="157"/>
      <c r="D74" s="157"/>
      <c r="E74" s="107"/>
      <c r="F74" s="107"/>
      <c r="G74" s="107"/>
      <c r="H74" s="156"/>
      <c r="I74" s="156"/>
      <c r="J74" s="107"/>
      <c r="K74" s="107"/>
      <c r="L74" s="107"/>
      <c r="M74" s="107"/>
    </row>
    <row r="75" spans="1:13" x14ac:dyDescent="0.3">
      <c r="A75" s="163"/>
      <c r="B75" s="112" t="s">
        <v>303</v>
      </c>
      <c r="C75" s="157"/>
      <c r="D75" s="157"/>
      <c r="E75" s="107"/>
      <c r="F75" s="107"/>
      <c r="G75" s="107"/>
      <c r="H75" s="156"/>
      <c r="I75" s="156"/>
      <c r="J75" s="107"/>
      <c r="K75" s="107"/>
      <c r="L75" s="107"/>
      <c r="M75" s="107"/>
    </row>
    <row r="76" spans="1:13" x14ac:dyDescent="0.3">
      <c r="A76" s="163"/>
      <c r="B76" s="112" t="s">
        <v>304</v>
      </c>
      <c r="C76" s="157"/>
      <c r="D76" s="157"/>
      <c r="E76" s="107"/>
      <c r="F76" s="107"/>
      <c r="G76" s="107"/>
      <c r="H76" s="156"/>
      <c r="I76" s="156"/>
      <c r="J76" s="107"/>
      <c r="K76" s="107"/>
      <c r="L76" s="107"/>
      <c r="M76" s="107"/>
    </row>
    <row r="77" spans="1:13" x14ac:dyDescent="0.3">
      <c r="A77" s="163"/>
      <c r="B77" s="112" t="s">
        <v>305</v>
      </c>
      <c r="C77" s="157"/>
      <c r="D77" s="157"/>
      <c r="E77" s="107"/>
      <c r="F77" s="107"/>
      <c r="G77" s="107"/>
      <c r="H77" s="156"/>
      <c r="I77" s="156"/>
      <c r="J77" s="107"/>
      <c r="K77" s="107"/>
      <c r="L77" s="107"/>
      <c r="M77" s="107"/>
    </row>
    <row r="78" spans="1:13" x14ac:dyDescent="0.3">
      <c r="A78" s="163"/>
      <c r="B78" s="112" t="s">
        <v>306</v>
      </c>
      <c r="C78" s="157"/>
      <c r="D78" s="157"/>
      <c r="E78" s="107"/>
      <c r="F78" s="107"/>
      <c r="G78" s="107"/>
      <c r="H78" s="156"/>
      <c r="I78" s="156"/>
      <c r="J78" s="107"/>
      <c r="K78" s="107"/>
      <c r="L78" s="107"/>
      <c r="M78" s="107"/>
    </row>
    <row r="79" spans="1:13" x14ac:dyDescent="0.3">
      <c r="A79" s="163"/>
      <c r="B79" s="112" t="s">
        <v>307</v>
      </c>
      <c r="C79" s="157"/>
      <c r="D79" s="157"/>
      <c r="E79" s="107"/>
      <c r="F79" s="107"/>
      <c r="G79" s="107"/>
      <c r="H79" s="156"/>
      <c r="I79" s="156"/>
      <c r="J79" s="107"/>
      <c r="K79" s="107"/>
      <c r="L79" s="107"/>
      <c r="M79" s="107"/>
    </row>
    <row r="80" spans="1:13" x14ac:dyDescent="0.3">
      <c r="A80" s="163"/>
      <c r="B80" s="112" t="s">
        <v>308</v>
      </c>
      <c r="C80" s="157"/>
      <c r="D80" s="157"/>
      <c r="E80" s="107"/>
      <c r="F80" s="107"/>
      <c r="G80" s="107"/>
      <c r="H80" s="156"/>
      <c r="I80" s="156"/>
      <c r="J80" s="107"/>
      <c r="K80" s="107"/>
      <c r="L80" s="107"/>
      <c r="M80" s="107"/>
    </row>
    <row r="81" spans="1:13" x14ac:dyDescent="0.3">
      <c r="A81" s="163"/>
      <c r="B81" s="112" t="s">
        <v>309</v>
      </c>
      <c r="C81" s="157"/>
      <c r="D81" s="157"/>
      <c r="E81" s="107"/>
      <c r="F81" s="107"/>
      <c r="G81" s="107"/>
      <c r="H81" s="156"/>
      <c r="I81" s="156"/>
      <c r="J81" s="107"/>
      <c r="K81" s="107"/>
      <c r="L81" s="107"/>
      <c r="M81" s="107"/>
    </row>
    <row r="82" spans="1:13" x14ac:dyDescent="0.3">
      <c r="A82" s="163"/>
      <c r="B82" s="112" t="s">
        <v>310</v>
      </c>
      <c r="C82" s="157"/>
      <c r="D82" s="157"/>
      <c r="E82" s="107"/>
      <c r="F82" s="107"/>
      <c r="G82" s="107"/>
      <c r="H82" s="156"/>
      <c r="I82" s="156"/>
      <c r="J82" s="107"/>
      <c r="K82" s="107"/>
      <c r="L82" s="107"/>
      <c r="M82" s="107"/>
    </row>
    <row r="83" spans="1:13" x14ac:dyDescent="0.3">
      <c r="A83" s="163"/>
      <c r="B83" s="112" t="s">
        <v>311</v>
      </c>
      <c r="C83" s="157"/>
      <c r="D83" s="157"/>
      <c r="E83" s="107"/>
      <c r="F83" s="107"/>
      <c r="G83" s="107"/>
      <c r="H83" s="156"/>
      <c r="I83" s="156"/>
      <c r="J83" s="107"/>
      <c r="K83" s="107"/>
      <c r="L83" s="107"/>
      <c r="M83" s="107"/>
    </row>
    <row r="84" spans="1:13" x14ac:dyDescent="0.3">
      <c r="A84" s="163"/>
      <c r="B84" s="112" t="s">
        <v>312</v>
      </c>
      <c r="C84" s="157"/>
      <c r="D84" s="157"/>
      <c r="E84" s="107"/>
      <c r="F84" s="107"/>
      <c r="G84" s="107"/>
      <c r="H84" s="156"/>
      <c r="I84" s="156"/>
      <c r="J84" s="107"/>
      <c r="K84" s="107"/>
      <c r="L84" s="107"/>
      <c r="M84" s="107"/>
    </row>
    <row r="85" spans="1:13" x14ac:dyDescent="0.3">
      <c r="A85" s="163"/>
      <c r="B85" s="112" t="s">
        <v>313</v>
      </c>
      <c r="C85" s="157"/>
      <c r="D85" s="157"/>
      <c r="E85" s="107"/>
      <c r="F85" s="107"/>
      <c r="G85" s="107"/>
      <c r="H85" s="156"/>
      <c r="I85" s="156"/>
      <c r="J85" s="107"/>
      <c r="K85" s="107"/>
      <c r="L85" s="107"/>
      <c r="M85" s="107"/>
    </row>
    <row r="86" spans="1:13" x14ac:dyDescent="0.3">
      <c r="A86" s="163"/>
      <c r="B86" s="112" t="s">
        <v>314</v>
      </c>
      <c r="C86" s="157"/>
      <c r="D86" s="157"/>
      <c r="E86" s="107"/>
      <c r="F86" s="107"/>
      <c r="G86" s="107"/>
      <c r="H86" s="156"/>
      <c r="I86" s="156"/>
      <c r="J86" s="107"/>
      <c r="K86" s="107"/>
      <c r="L86" s="107"/>
      <c r="M86" s="107"/>
    </row>
    <row r="87" spans="1:13" x14ac:dyDescent="0.3">
      <c r="A87" s="163"/>
      <c r="B87" s="112" t="s">
        <v>315</v>
      </c>
      <c r="C87" s="157"/>
      <c r="D87" s="157"/>
      <c r="E87" s="107"/>
      <c r="F87" s="107"/>
      <c r="G87" s="107"/>
      <c r="H87" s="156"/>
      <c r="I87" s="156"/>
      <c r="J87" s="107"/>
      <c r="K87" s="107"/>
      <c r="L87" s="107"/>
      <c r="M87" s="107"/>
    </row>
    <row r="88" spans="1:13" x14ac:dyDescent="0.3">
      <c r="A88" s="163"/>
      <c r="B88" s="112" t="s">
        <v>316</v>
      </c>
      <c r="C88" s="157"/>
      <c r="D88" s="157"/>
      <c r="E88" s="107"/>
      <c r="F88" s="107"/>
      <c r="G88" s="107"/>
      <c r="H88" s="156"/>
      <c r="I88" s="156"/>
      <c r="J88" s="107"/>
      <c r="K88" s="107"/>
      <c r="L88" s="107"/>
      <c r="M88" s="107"/>
    </row>
    <row r="89" spans="1:13" x14ac:dyDescent="0.3">
      <c r="A89" s="163"/>
      <c r="B89" s="112" t="s">
        <v>317</v>
      </c>
      <c r="C89" s="157"/>
      <c r="D89" s="157"/>
      <c r="E89" s="107"/>
      <c r="F89" s="107"/>
      <c r="G89" s="107"/>
      <c r="H89" s="156"/>
      <c r="I89" s="156"/>
      <c r="J89" s="107"/>
      <c r="K89" s="107"/>
      <c r="L89" s="107"/>
      <c r="M89" s="107"/>
    </row>
    <row r="90" spans="1:13" x14ac:dyDescent="0.3">
      <c r="A90" s="163"/>
      <c r="B90" s="112" t="s">
        <v>318</v>
      </c>
      <c r="C90" s="157"/>
      <c r="D90" s="157"/>
      <c r="E90" s="107"/>
      <c r="F90" s="107"/>
      <c r="G90" s="107"/>
      <c r="H90" s="156"/>
      <c r="I90" s="156"/>
      <c r="J90" s="107"/>
      <c r="K90" s="107"/>
      <c r="L90" s="107"/>
      <c r="M90" s="107"/>
    </row>
    <row r="91" spans="1:13" x14ac:dyDescent="0.3">
      <c r="A91" s="163"/>
      <c r="B91" s="112" t="s">
        <v>319</v>
      </c>
      <c r="C91" s="157"/>
      <c r="D91" s="157"/>
      <c r="E91" s="107"/>
      <c r="F91" s="107"/>
      <c r="G91" s="107"/>
      <c r="H91" s="156"/>
      <c r="I91" s="156"/>
      <c r="J91" s="107"/>
      <c r="K91" s="107"/>
      <c r="L91" s="107"/>
      <c r="M91" s="107"/>
    </row>
    <row r="92" spans="1:13" x14ac:dyDescent="0.3">
      <c r="A92" s="163"/>
      <c r="B92" s="112" t="s">
        <v>320</v>
      </c>
      <c r="C92" s="157"/>
      <c r="D92" s="157"/>
      <c r="E92" s="107"/>
      <c r="F92" s="107"/>
      <c r="G92" s="107"/>
      <c r="H92" s="156"/>
      <c r="I92" s="156"/>
      <c r="J92" s="107"/>
      <c r="K92" s="107"/>
      <c r="L92" s="107"/>
      <c r="M92" s="107"/>
    </row>
    <row r="93" spans="1:13" x14ac:dyDescent="0.3">
      <c r="A93" s="163"/>
      <c r="B93" s="112" t="s">
        <v>321</v>
      </c>
      <c r="C93" s="157"/>
      <c r="D93" s="157"/>
      <c r="E93" s="107"/>
      <c r="F93" s="107"/>
      <c r="G93" s="107"/>
      <c r="H93" s="156"/>
      <c r="I93" s="156"/>
      <c r="J93" s="107"/>
      <c r="K93" s="107"/>
      <c r="L93" s="107"/>
      <c r="M93" s="107"/>
    </row>
    <row r="94" spans="1:13" x14ac:dyDescent="0.3">
      <c r="A94" s="163"/>
      <c r="B94" s="112" t="s">
        <v>322</v>
      </c>
      <c r="C94" s="157"/>
      <c r="D94" s="157"/>
      <c r="E94" s="107"/>
      <c r="F94" s="107"/>
      <c r="G94" s="107"/>
      <c r="H94" s="156"/>
      <c r="I94" s="156"/>
      <c r="J94" s="107"/>
      <c r="K94" s="107"/>
      <c r="L94" s="107"/>
      <c r="M94" s="107"/>
    </row>
    <row r="95" spans="1:13" x14ac:dyDescent="0.3">
      <c r="A95" s="163"/>
      <c r="B95" s="112" t="s">
        <v>323</v>
      </c>
      <c r="C95" s="157"/>
      <c r="D95" s="157"/>
      <c r="E95" s="107"/>
      <c r="F95" s="107"/>
      <c r="G95" s="107"/>
      <c r="H95" s="156"/>
      <c r="I95" s="156"/>
      <c r="J95" s="107"/>
      <c r="K95" s="107"/>
      <c r="L95" s="107"/>
      <c r="M95" s="107"/>
    </row>
    <row r="96" spans="1:13" x14ac:dyDescent="0.3">
      <c r="A96" s="163"/>
      <c r="B96" s="112" t="s">
        <v>324</v>
      </c>
      <c r="C96" s="157"/>
      <c r="D96" s="157"/>
      <c r="E96" s="107"/>
      <c r="F96" s="107"/>
      <c r="G96" s="107"/>
      <c r="H96" s="156"/>
      <c r="I96" s="156"/>
      <c r="J96" s="107"/>
      <c r="K96" s="107"/>
      <c r="L96" s="107"/>
      <c r="M96" s="107"/>
    </row>
    <row r="97" spans="1:13" x14ac:dyDescent="0.3">
      <c r="A97" s="163"/>
      <c r="B97" s="112" t="s">
        <v>325</v>
      </c>
      <c r="C97" s="157"/>
      <c r="D97" s="157"/>
      <c r="E97" s="107"/>
      <c r="F97" s="107"/>
      <c r="G97" s="107"/>
      <c r="H97" s="156"/>
      <c r="I97" s="156"/>
      <c r="J97" s="107"/>
      <c r="K97" s="107"/>
      <c r="L97" s="107"/>
      <c r="M97" s="107"/>
    </row>
    <row r="98" spans="1:13" x14ac:dyDescent="0.3">
      <c r="A98" s="163"/>
      <c r="B98" s="112" t="s">
        <v>326</v>
      </c>
      <c r="C98" s="157"/>
      <c r="D98" s="157"/>
      <c r="E98" s="107"/>
      <c r="F98" s="107"/>
      <c r="G98" s="107"/>
      <c r="H98" s="156"/>
      <c r="I98" s="156"/>
      <c r="J98" s="107"/>
      <c r="K98" s="107"/>
      <c r="L98" s="107"/>
      <c r="M98" s="107"/>
    </row>
    <row r="99" spans="1:13" x14ac:dyDescent="0.3">
      <c r="A99" s="163"/>
      <c r="B99" s="112" t="s">
        <v>327</v>
      </c>
      <c r="C99" s="157"/>
      <c r="D99" s="157"/>
      <c r="E99" s="107"/>
      <c r="F99" s="107"/>
      <c r="G99" s="107"/>
      <c r="H99" s="156"/>
      <c r="I99" s="156"/>
      <c r="J99" s="107"/>
      <c r="K99" s="107"/>
      <c r="L99" s="107"/>
      <c r="M99" s="107"/>
    </row>
    <row r="100" spans="1:13" x14ac:dyDescent="0.3">
      <c r="A100" s="163"/>
      <c r="B100" s="112" t="s">
        <v>328</v>
      </c>
      <c r="C100" s="157"/>
      <c r="D100" s="157"/>
      <c r="E100" s="107"/>
      <c r="F100" s="107"/>
      <c r="G100" s="107"/>
      <c r="H100" s="156"/>
      <c r="I100" s="156"/>
      <c r="J100" s="107"/>
      <c r="K100" s="107"/>
      <c r="L100" s="107"/>
      <c r="M100" s="107"/>
    </row>
    <row r="101" spans="1:13" x14ac:dyDescent="0.3">
      <c r="A101" s="163"/>
      <c r="B101" s="112" t="s">
        <v>329</v>
      </c>
      <c r="C101" s="157"/>
      <c r="D101" s="157"/>
      <c r="E101" s="107"/>
      <c r="F101" s="107"/>
      <c r="G101" s="107"/>
      <c r="H101" s="156"/>
      <c r="I101" s="156"/>
      <c r="J101" s="107"/>
      <c r="K101" s="107"/>
      <c r="L101" s="107"/>
      <c r="M101" s="107"/>
    </row>
    <row r="102" spans="1:13" x14ac:dyDescent="0.3">
      <c r="A102" s="163"/>
      <c r="B102" s="112" t="s">
        <v>330</v>
      </c>
      <c r="C102" s="157"/>
      <c r="D102" s="157"/>
      <c r="E102" s="107"/>
      <c r="F102" s="107"/>
      <c r="G102" s="107"/>
      <c r="H102" s="156"/>
      <c r="I102" s="156"/>
      <c r="J102" s="107"/>
      <c r="K102" s="107"/>
      <c r="L102" s="107"/>
      <c r="M102" s="107"/>
    </row>
    <row r="103" spans="1:13" x14ac:dyDescent="0.3">
      <c r="A103" s="163"/>
      <c r="B103" s="112" t="s">
        <v>331</v>
      </c>
      <c r="C103" s="157"/>
      <c r="D103" s="157"/>
      <c r="E103" s="107"/>
      <c r="F103" s="107"/>
      <c r="G103" s="107"/>
      <c r="H103" s="156"/>
      <c r="I103" s="156"/>
      <c r="J103" s="107"/>
      <c r="K103" s="107"/>
      <c r="L103" s="107"/>
      <c r="M103" s="107"/>
    </row>
    <row r="104" spans="1:13" x14ac:dyDescent="0.3">
      <c r="A104" s="163"/>
      <c r="B104" s="112" t="s">
        <v>442</v>
      </c>
      <c r="C104" s="157"/>
      <c r="D104" s="157"/>
      <c r="E104" s="107"/>
      <c r="F104" s="107"/>
      <c r="G104" s="107"/>
      <c r="H104" s="156"/>
      <c r="I104" s="156"/>
      <c r="J104" s="107"/>
      <c r="K104" s="107"/>
      <c r="L104" s="107"/>
      <c r="M104" s="107"/>
    </row>
    <row r="105" spans="1:13" x14ac:dyDescent="0.3">
      <c r="A105" s="163"/>
      <c r="B105" s="112" t="s">
        <v>443</v>
      </c>
      <c r="C105" s="157"/>
      <c r="D105" s="157"/>
      <c r="E105" s="107"/>
      <c r="F105" s="107"/>
      <c r="G105" s="107"/>
      <c r="H105" s="156"/>
      <c r="I105" s="156"/>
      <c r="J105" s="107"/>
      <c r="K105" s="107"/>
      <c r="L105" s="107"/>
      <c r="M105" s="107"/>
    </row>
    <row r="106" spans="1:13" x14ac:dyDescent="0.3">
      <c r="A106" s="163"/>
      <c r="B106" s="112" t="s">
        <v>444</v>
      </c>
      <c r="C106" s="157"/>
      <c r="D106" s="157"/>
      <c r="E106" s="107"/>
      <c r="F106" s="107"/>
      <c r="G106" s="107"/>
      <c r="H106" s="156"/>
      <c r="I106" s="156"/>
      <c r="J106" s="107"/>
      <c r="K106" s="107"/>
      <c r="L106" s="107"/>
      <c r="M106" s="107"/>
    </row>
    <row r="107" spans="1:13" x14ac:dyDescent="0.3">
      <c r="A107" s="163"/>
      <c r="B107" s="112" t="s">
        <v>445</v>
      </c>
      <c r="C107" s="157"/>
      <c r="D107" s="157"/>
      <c r="E107" s="107"/>
      <c r="F107" s="107"/>
      <c r="G107" s="107"/>
      <c r="H107" s="156"/>
      <c r="I107" s="156"/>
      <c r="J107" s="107"/>
      <c r="K107" s="107"/>
      <c r="L107" s="107"/>
      <c r="M107" s="107"/>
    </row>
    <row r="108" spans="1:13" x14ac:dyDescent="0.3">
      <c r="A108" s="163"/>
      <c r="B108" s="112" t="s">
        <v>446</v>
      </c>
      <c r="C108" s="157"/>
      <c r="D108" s="157"/>
      <c r="E108" s="107"/>
      <c r="F108" s="107"/>
      <c r="G108" s="107"/>
      <c r="H108" s="156"/>
      <c r="I108" s="156"/>
      <c r="J108" s="107"/>
      <c r="K108" s="107"/>
      <c r="L108" s="107"/>
      <c r="M108" s="107"/>
    </row>
    <row r="109" spans="1:13" x14ac:dyDescent="0.3">
      <c r="A109" s="163"/>
      <c r="B109" s="112" t="s">
        <v>447</v>
      </c>
      <c r="C109" s="157"/>
      <c r="D109" s="157"/>
      <c r="E109" s="107"/>
      <c r="F109" s="107"/>
      <c r="G109" s="107"/>
      <c r="H109" s="156"/>
      <c r="I109" s="156"/>
      <c r="J109" s="107"/>
      <c r="K109" s="107"/>
      <c r="L109" s="107"/>
      <c r="M109" s="107"/>
    </row>
    <row r="110" spans="1:13" x14ac:dyDescent="0.3">
      <c r="A110" s="163"/>
      <c r="B110" s="112" t="s">
        <v>448</v>
      </c>
      <c r="C110" s="157"/>
      <c r="D110" s="157"/>
      <c r="E110" s="107"/>
      <c r="F110" s="107"/>
      <c r="G110" s="107"/>
      <c r="H110" s="156"/>
      <c r="I110" s="156"/>
      <c r="J110" s="107"/>
      <c r="K110" s="107"/>
      <c r="L110" s="107"/>
      <c r="M110" s="107"/>
    </row>
    <row r="111" spans="1:13" x14ac:dyDescent="0.3">
      <c r="A111" s="163"/>
      <c r="B111" s="112" t="s">
        <v>449</v>
      </c>
      <c r="C111" s="157"/>
      <c r="D111" s="157"/>
      <c r="E111" s="107"/>
      <c r="F111" s="107"/>
      <c r="G111" s="107"/>
      <c r="H111" s="156"/>
      <c r="I111" s="156"/>
      <c r="J111" s="107"/>
      <c r="K111" s="107"/>
      <c r="L111" s="107"/>
      <c r="M111" s="107"/>
    </row>
    <row r="112" spans="1:13" x14ac:dyDescent="0.3">
      <c r="A112" s="163"/>
      <c r="B112" s="112" t="s">
        <v>450</v>
      </c>
      <c r="C112" s="157"/>
      <c r="D112" s="157"/>
      <c r="E112" s="107"/>
      <c r="F112" s="107"/>
      <c r="G112" s="107"/>
      <c r="H112" s="156"/>
      <c r="I112" s="156"/>
      <c r="J112" s="107"/>
      <c r="K112" s="107"/>
      <c r="L112" s="107"/>
      <c r="M112" s="107"/>
    </row>
    <row r="113" spans="1:13" x14ac:dyDescent="0.3">
      <c r="A113" s="163"/>
      <c r="B113" s="112" t="s">
        <v>451</v>
      </c>
      <c r="C113" s="157"/>
      <c r="D113" s="157"/>
      <c r="E113" s="107"/>
      <c r="F113" s="107"/>
      <c r="G113" s="107"/>
      <c r="H113" s="156"/>
      <c r="I113" s="156"/>
      <c r="J113" s="107"/>
      <c r="K113" s="107"/>
      <c r="L113" s="107"/>
      <c r="M113" s="107"/>
    </row>
    <row r="114" spans="1:13" x14ac:dyDescent="0.3">
      <c r="A114" s="163"/>
      <c r="B114" s="112" t="s">
        <v>452</v>
      </c>
      <c r="C114" s="157"/>
      <c r="D114" s="157"/>
      <c r="E114" s="107"/>
      <c r="F114" s="107"/>
      <c r="G114" s="107"/>
      <c r="H114" s="156"/>
      <c r="I114" s="156"/>
      <c r="J114" s="107"/>
      <c r="K114" s="107"/>
      <c r="L114" s="107"/>
      <c r="M114" s="107"/>
    </row>
    <row r="115" spans="1:13" x14ac:dyDescent="0.3">
      <c r="A115" s="163"/>
      <c r="B115" s="112" t="s">
        <v>453</v>
      </c>
      <c r="C115" s="157"/>
      <c r="D115" s="157"/>
      <c r="E115" s="107"/>
      <c r="F115" s="107"/>
      <c r="G115" s="107"/>
      <c r="H115" s="156"/>
      <c r="I115" s="156"/>
      <c r="J115" s="107"/>
      <c r="K115" s="107"/>
      <c r="L115" s="107"/>
      <c r="M115" s="107"/>
    </row>
    <row r="116" spans="1:13" x14ac:dyDescent="0.3">
      <c r="A116" s="163"/>
      <c r="B116" s="112" t="s">
        <v>454</v>
      </c>
      <c r="C116" s="157"/>
      <c r="D116" s="157"/>
      <c r="E116" s="107"/>
      <c r="F116" s="107"/>
      <c r="G116" s="107"/>
      <c r="H116" s="156"/>
      <c r="I116" s="156"/>
      <c r="J116" s="107"/>
      <c r="K116" s="107"/>
      <c r="L116" s="107"/>
      <c r="M116" s="107"/>
    </row>
    <row r="117" spans="1:13" x14ac:dyDescent="0.3">
      <c r="A117" s="163"/>
      <c r="B117" s="112" t="s">
        <v>455</v>
      </c>
      <c r="C117" s="157"/>
      <c r="D117" s="157"/>
      <c r="E117" s="107"/>
      <c r="F117" s="107"/>
      <c r="G117" s="107"/>
      <c r="H117" s="156"/>
      <c r="I117" s="156"/>
      <c r="J117" s="107"/>
      <c r="K117" s="107"/>
      <c r="L117" s="107"/>
      <c r="M117" s="107"/>
    </row>
    <row r="118" spans="1:13" x14ac:dyDescent="0.3">
      <c r="A118" s="163"/>
      <c r="B118" s="112" t="s">
        <v>456</v>
      </c>
      <c r="C118" s="157"/>
      <c r="D118" s="157"/>
      <c r="E118" s="107"/>
      <c r="F118" s="107"/>
      <c r="G118" s="107"/>
      <c r="H118" s="156"/>
      <c r="I118" s="156"/>
      <c r="J118" s="107"/>
      <c r="K118" s="107"/>
      <c r="L118" s="107"/>
      <c r="M118" s="107"/>
    </row>
    <row r="119" spans="1:13" x14ac:dyDescent="0.3">
      <c r="A119" s="163"/>
      <c r="B119" s="112" t="s">
        <v>457</v>
      </c>
      <c r="C119" s="157"/>
      <c r="D119" s="157"/>
      <c r="E119" s="107"/>
      <c r="F119" s="107"/>
      <c r="G119" s="107"/>
      <c r="H119" s="156"/>
      <c r="I119" s="156"/>
      <c r="J119" s="107"/>
      <c r="K119" s="107"/>
      <c r="L119" s="107"/>
      <c r="M119" s="107"/>
    </row>
    <row r="120" spans="1:13" x14ac:dyDescent="0.3">
      <c r="A120" s="163"/>
      <c r="B120" s="112" t="s">
        <v>458</v>
      </c>
      <c r="C120" s="157"/>
      <c r="D120" s="157"/>
      <c r="E120" s="107"/>
      <c r="F120" s="107"/>
      <c r="G120" s="107"/>
      <c r="H120" s="156"/>
      <c r="I120" s="156"/>
      <c r="J120" s="107"/>
      <c r="K120" s="107"/>
      <c r="L120" s="107"/>
      <c r="M120" s="107"/>
    </row>
    <row r="121" spans="1:13" x14ac:dyDescent="0.3">
      <c r="A121" s="163"/>
      <c r="B121" s="112" t="s">
        <v>459</v>
      </c>
      <c r="C121" s="157"/>
      <c r="D121" s="157"/>
      <c r="E121" s="107"/>
      <c r="F121" s="107"/>
      <c r="G121" s="107"/>
      <c r="H121" s="156"/>
      <c r="I121" s="156"/>
      <c r="J121" s="107"/>
      <c r="K121" s="107"/>
      <c r="L121" s="107"/>
      <c r="M121" s="107"/>
    </row>
    <row r="122" spans="1:13" x14ac:dyDescent="0.3">
      <c r="A122" s="163"/>
      <c r="B122" s="112" t="s">
        <v>460</v>
      </c>
      <c r="C122" s="157"/>
      <c r="D122" s="157"/>
      <c r="E122" s="107"/>
      <c r="F122" s="107"/>
      <c r="G122" s="107"/>
      <c r="H122" s="156"/>
      <c r="I122" s="156"/>
      <c r="J122" s="107"/>
      <c r="K122" s="107"/>
      <c r="L122" s="107"/>
      <c r="M122" s="107"/>
    </row>
    <row r="123" spans="1:13" x14ac:dyDescent="0.3">
      <c r="A123" s="163"/>
      <c r="B123" s="112" t="s">
        <v>461</v>
      </c>
      <c r="C123" s="157"/>
      <c r="D123" s="157"/>
      <c r="E123" s="107"/>
      <c r="F123" s="107"/>
      <c r="G123" s="107"/>
      <c r="H123" s="156"/>
      <c r="I123" s="156"/>
      <c r="J123" s="107"/>
      <c r="K123" s="107"/>
      <c r="L123" s="107"/>
      <c r="M123" s="107"/>
    </row>
    <row r="124" spans="1:13" x14ac:dyDescent="0.3">
      <c r="A124" s="163"/>
      <c r="B124" s="112" t="s">
        <v>462</v>
      </c>
      <c r="C124" s="157"/>
      <c r="D124" s="157"/>
      <c r="E124" s="107"/>
      <c r="F124" s="107"/>
      <c r="G124" s="107"/>
      <c r="H124" s="156"/>
      <c r="I124" s="156"/>
      <c r="J124" s="107"/>
      <c r="K124" s="107"/>
      <c r="L124" s="107"/>
      <c r="M124" s="107"/>
    </row>
    <row r="125" spans="1:13" x14ac:dyDescent="0.3">
      <c r="A125" s="163"/>
      <c r="B125" s="112" t="s">
        <v>463</v>
      </c>
      <c r="C125" s="157"/>
      <c r="D125" s="157"/>
      <c r="E125" s="107"/>
      <c r="F125" s="107"/>
      <c r="G125" s="107"/>
      <c r="H125" s="156"/>
      <c r="I125" s="156"/>
      <c r="J125" s="107"/>
      <c r="K125" s="107"/>
      <c r="L125" s="107"/>
      <c r="M125" s="107"/>
    </row>
    <row r="126" spans="1:13" x14ac:dyDescent="0.3">
      <c r="A126" s="163"/>
      <c r="B126" s="112" t="s">
        <v>464</v>
      </c>
      <c r="C126" s="157"/>
      <c r="D126" s="157"/>
      <c r="E126" s="107"/>
      <c r="F126" s="107"/>
      <c r="G126" s="107"/>
      <c r="H126" s="156"/>
      <c r="I126" s="156"/>
      <c r="J126" s="107"/>
      <c r="K126" s="107"/>
      <c r="L126" s="107"/>
      <c r="M126" s="107"/>
    </row>
    <row r="127" spans="1:13" x14ac:dyDescent="0.3">
      <c r="A127" s="163"/>
      <c r="B127" s="112" t="s">
        <v>465</v>
      </c>
      <c r="C127" s="157"/>
      <c r="D127" s="157"/>
      <c r="E127" s="107"/>
      <c r="F127" s="107"/>
      <c r="G127" s="107"/>
      <c r="H127" s="156"/>
      <c r="I127" s="156"/>
      <c r="J127" s="107"/>
      <c r="K127" s="107"/>
      <c r="L127" s="107"/>
      <c r="M127" s="107"/>
    </row>
    <row r="128" spans="1:13" x14ac:dyDescent="0.3">
      <c r="A128" s="163"/>
      <c r="B128" s="112" t="s">
        <v>466</v>
      </c>
      <c r="C128" s="157"/>
      <c r="D128" s="157"/>
      <c r="E128" s="107"/>
      <c r="F128" s="107"/>
      <c r="G128" s="107"/>
      <c r="H128" s="156"/>
      <c r="I128" s="156"/>
      <c r="J128" s="107"/>
      <c r="K128" s="107"/>
      <c r="L128" s="107"/>
      <c r="M128" s="107"/>
    </row>
    <row r="129" spans="1:13" x14ac:dyDescent="0.3">
      <c r="A129" s="163"/>
      <c r="B129" s="112" t="s">
        <v>467</v>
      </c>
      <c r="C129" s="157"/>
      <c r="D129" s="157"/>
      <c r="E129" s="107"/>
      <c r="F129" s="107"/>
      <c r="G129" s="107"/>
      <c r="H129" s="156"/>
      <c r="I129" s="156"/>
      <c r="J129" s="107"/>
      <c r="K129" s="107"/>
      <c r="L129" s="107"/>
      <c r="M129" s="107"/>
    </row>
    <row r="130" spans="1:13" x14ac:dyDescent="0.3">
      <c r="A130" s="163"/>
      <c r="B130" s="112" t="s">
        <v>468</v>
      </c>
      <c r="C130" s="157"/>
      <c r="D130" s="157"/>
      <c r="E130" s="107"/>
      <c r="F130" s="107"/>
      <c r="G130" s="107"/>
      <c r="H130" s="156"/>
      <c r="I130" s="156"/>
      <c r="J130" s="107"/>
      <c r="K130" s="107"/>
      <c r="L130" s="107"/>
      <c r="M130" s="107"/>
    </row>
    <row r="131" spans="1:13" x14ac:dyDescent="0.3">
      <c r="A131" s="163"/>
      <c r="B131" s="112" t="s">
        <v>469</v>
      </c>
      <c r="C131" s="157"/>
      <c r="D131" s="157"/>
      <c r="E131" s="107"/>
      <c r="F131" s="107"/>
      <c r="G131" s="107"/>
      <c r="H131" s="156"/>
      <c r="I131" s="156"/>
      <c r="J131" s="107"/>
      <c r="K131" s="107"/>
      <c r="L131" s="107"/>
      <c r="M131" s="107"/>
    </row>
    <row r="132" spans="1:13" x14ac:dyDescent="0.3">
      <c r="A132" s="163"/>
      <c r="B132" s="112" t="s">
        <v>470</v>
      </c>
      <c r="C132" s="157"/>
      <c r="D132" s="157"/>
      <c r="E132" s="107"/>
      <c r="F132" s="107"/>
      <c r="G132" s="107"/>
      <c r="H132" s="156"/>
      <c r="I132" s="156"/>
      <c r="J132" s="107"/>
      <c r="K132" s="107"/>
      <c r="L132" s="107"/>
      <c r="M132" s="107"/>
    </row>
    <row r="133" spans="1:13" x14ac:dyDescent="0.3">
      <c r="A133" s="163"/>
      <c r="B133" s="112" t="s">
        <v>471</v>
      </c>
      <c r="C133" s="157"/>
      <c r="D133" s="157"/>
      <c r="E133" s="107"/>
      <c r="F133" s="107"/>
      <c r="G133" s="107"/>
      <c r="H133" s="156"/>
      <c r="I133" s="156"/>
      <c r="J133" s="107"/>
      <c r="K133" s="107"/>
      <c r="L133" s="107"/>
      <c r="M133" s="107"/>
    </row>
    <row r="134" spans="1:13" x14ac:dyDescent="0.3">
      <c r="A134" s="163"/>
      <c r="B134" s="112" t="s">
        <v>472</v>
      </c>
      <c r="C134" s="157"/>
      <c r="D134" s="157"/>
      <c r="E134" s="107"/>
      <c r="F134" s="107"/>
      <c r="G134" s="107"/>
      <c r="H134" s="156"/>
      <c r="I134" s="156"/>
      <c r="J134" s="107"/>
      <c r="K134" s="107"/>
      <c r="L134" s="107"/>
      <c r="M134" s="107"/>
    </row>
    <row r="135" spans="1:13" x14ac:dyDescent="0.3">
      <c r="A135" s="163"/>
      <c r="B135" s="112" t="s">
        <v>473</v>
      </c>
      <c r="C135" s="157"/>
      <c r="D135" s="157"/>
      <c r="E135" s="107"/>
      <c r="F135" s="107"/>
      <c r="G135" s="107"/>
      <c r="H135" s="156"/>
      <c r="I135" s="156"/>
      <c r="J135" s="107"/>
      <c r="K135" s="107"/>
      <c r="L135" s="107"/>
      <c r="M135" s="107"/>
    </row>
    <row r="136" spans="1:13" x14ac:dyDescent="0.3">
      <c r="A136" s="163"/>
      <c r="B136" s="112" t="s">
        <v>474</v>
      </c>
      <c r="C136" s="157"/>
      <c r="D136" s="157"/>
      <c r="E136" s="107"/>
      <c r="F136" s="107"/>
      <c r="G136" s="107"/>
      <c r="H136" s="156"/>
      <c r="I136" s="156"/>
      <c r="J136" s="107"/>
      <c r="K136" s="107"/>
      <c r="L136" s="107"/>
      <c r="M136" s="107"/>
    </row>
    <row r="137" spans="1:13" x14ac:dyDescent="0.3">
      <c r="A137" s="163"/>
      <c r="B137" s="112" t="s">
        <v>475</v>
      </c>
      <c r="C137" s="157"/>
      <c r="D137" s="157"/>
      <c r="E137" s="107"/>
      <c r="F137" s="107"/>
      <c r="G137" s="107"/>
      <c r="H137" s="156"/>
      <c r="I137" s="156"/>
      <c r="J137" s="107"/>
      <c r="K137" s="107"/>
      <c r="L137" s="107"/>
      <c r="M137" s="107"/>
    </row>
    <row r="138" spans="1:13" x14ac:dyDescent="0.3">
      <c r="A138" s="163"/>
      <c r="B138" s="112" t="s">
        <v>476</v>
      </c>
      <c r="C138" s="157"/>
      <c r="D138" s="157"/>
      <c r="E138" s="107"/>
      <c r="F138" s="107"/>
      <c r="G138" s="107"/>
      <c r="H138" s="156"/>
      <c r="I138" s="156"/>
      <c r="J138" s="107"/>
      <c r="K138" s="107"/>
      <c r="L138" s="107"/>
      <c r="M138" s="107"/>
    </row>
    <row r="139" spans="1:13" x14ac:dyDescent="0.3">
      <c r="A139" s="163"/>
      <c r="B139" s="112" t="s">
        <v>477</v>
      </c>
      <c r="C139" s="157"/>
      <c r="D139" s="157"/>
      <c r="E139" s="107"/>
      <c r="F139" s="107"/>
      <c r="G139" s="107"/>
      <c r="H139" s="156"/>
      <c r="I139" s="156"/>
      <c r="J139" s="107"/>
      <c r="K139" s="107"/>
      <c r="L139" s="107"/>
      <c r="M139" s="107"/>
    </row>
    <row r="140" spans="1:13" x14ac:dyDescent="0.3">
      <c r="A140" s="163"/>
      <c r="B140" s="112" t="s">
        <v>478</v>
      </c>
      <c r="C140" s="157"/>
      <c r="D140" s="157"/>
      <c r="E140" s="107"/>
      <c r="F140" s="107"/>
      <c r="G140" s="107"/>
      <c r="H140" s="156"/>
      <c r="I140" s="156"/>
      <c r="J140" s="107"/>
      <c r="K140" s="107"/>
      <c r="L140" s="107"/>
      <c r="M140" s="107"/>
    </row>
    <row r="141" spans="1:13" x14ac:dyDescent="0.3">
      <c r="A141" s="163"/>
      <c r="B141" s="112" t="s">
        <v>479</v>
      </c>
      <c r="C141" s="157"/>
      <c r="D141" s="157"/>
      <c r="E141" s="107"/>
      <c r="F141" s="107"/>
      <c r="G141" s="107"/>
      <c r="H141" s="156"/>
      <c r="I141" s="156"/>
      <c r="J141" s="107"/>
      <c r="K141" s="107"/>
      <c r="L141" s="107"/>
      <c r="M141" s="107"/>
    </row>
    <row r="142" spans="1:13" x14ac:dyDescent="0.3">
      <c r="A142" s="163"/>
      <c r="B142" s="112" t="s">
        <v>480</v>
      </c>
      <c r="C142" s="157"/>
      <c r="D142" s="157"/>
      <c r="E142" s="107"/>
      <c r="F142" s="107"/>
      <c r="G142" s="107"/>
      <c r="H142" s="156"/>
      <c r="I142" s="156"/>
      <c r="J142" s="107"/>
      <c r="K142" s="107"/>
      <c r="L142" s="107"/>
      <c r="M142" s="107"/>
    </row>
    <row r="143" spans="1:13" x14ac:dyDescent="0.3">
      <c r="A143" s="163"/>
      <c r="B143" s="112" t="s">
        <v>481</v>
      </c>
      <c r="C143" s="157"/>
      <c r="D143" s="157"/>
      <c r="E143" s="107"/>
      <c r="F143" s="107"/>
      <c r="G143" s="107"/>
      <c r="H143" s="156"/>
      <c r="I143" s="156"/>
      <c r="J143" s="107"/>
      <c r="K143" s="107"/>
      <c r="L143" s="107"/>
      <c r="M143" s="107"/>
    </row>
    <row r="144" spans="1:13" x14ac:dyDescent="0.3">
      <c r="A144" s="163"/>
      <c r="B144" s="112" t="s">
        <v>482</v>
      </c>
      <c r="C144" s="157"/>
      <c r="D144" s="157"/>
      <c r="E144" s="107"/>
      <c r="F144" s="107"/>
      <c r="G144" s="107"/>
      <c r="H144" s="156"/>
      <c r="I144" s="156"/>
      <c r="J144" s="107"/>
      <c r="K144" s="107"/>
      <c r="L144" s="107"/>
      <c r="M144" s="107"/>
    </row>
    <row r="145" spans="1:13" x14ac:dyDescent="0.3">
      <c r="A145" s="163"/>
      <c r="B145" s="112" t="s">
        <v>483</v>
      </c>
      <c r="C145" s="157"/>
      <c r="D145" s="157"/>
      <c r="E145" s="107"/>
      <c r="F145" s="107"/>
      <c r="G145" s="107"/>
      <c r="H145" s="156"/>
      <c r="I145" s="156"/>
      <c r="J145" s="107"/>
      <c r="K145" s="107"/>
      <c r="L145" s="107"/>
      <c r="M145" s="107"/>
    </row>
    <row r="146" spans="1:13" x14ac:dyDescent="0.3">
      <c r="A146" s="163"/>
      <c r="B146" s="112" t="s">
        <v>484</v>
      </c>
      <c r="C146" s="157"/>
      <c r="D146" s="157"/>
      <c r="E146" s="107"/>
      <c r="F146" s="107"/>
      <c r="G146" s="107"/>
      <c r="H146" s="156"/>
      <c r="I146" s="156"/>
      <c r="J146" s="107"/>
      <c r="K146" s="107"/>
      <c r="L146" s="107"/>
      <c r="M146" s="107"/>
    </row>
    <row r="147" spans="1:13" x14ac:dyDescent="0.3">
      <c r="A147" s="163"/>
      <c r="B147" s="112" t="s">
        <v>485</v>
      </c>
      <c r="C147" s="157"/>
      <c r="D147" s="157"/>
      <c r="E147" s="107"/>
      <c r="F147" s="107"/>
      <c r="G147" s="107"/>
      <c r="H147" s="156"/>
      <c r="I147" s="156"/>
      <c r="J147" s="107"/>
      <c r="K147" s="107"/>
      <c r="L147" s="107"/>
      <c r="M147" s="107"/>
    </row>
    <row r="148" spans="1:13" x14ac:dyDescent="0.3">
      <c r="A148" s="163"/>
      <c r="B148" s="112" t="s">
        <v>486</v>
      </c>
      <c r="C148" s="157"/>
      <c r="D148" s="157"/>
      <c r="E148" s="107"/>
      <c r="F148" s="107"/>
      <c r="G148" s="107"/>
      <c r="H148" s="156"/>
      <c r="I148" s="156"/>
      <c r="J148" s="107"/>
      <c r="K148" s="107"/>
      <c r="L148" s="107"/>
      <c r="M148" s="107"/>
    </row>
    <row r="149" spans="1:13" x14ac:dyDescent="0.3">
      <c r="A149" s="163"/>
      <c r="B149" s="112" t="s">
        <v>487</v>
      </c>
      <c r="C149" s="157"/>
      <c r="D149" s="157"/>
      <c r="E149" s="107"/>
      <c r="F149" s="107"/>
      <c r="G149" s="107"/>
      <c r="H149" s="156"/>
      <c r="I149" s="156"/>
      <c r="J149" s="107"/>
      <c r="K149" s="107"/>
      <c r="L149" s="107"/>
      <c r="M149" s="107"/>
    </row>
    <row r="150" spans="1:13" x14ac:dyDescent="0.3">
      <c r="A150" s="163"/>
      <c r="B150" s="112" t="s">
        <v>488</v>
      </c>
      <c r="C150" s="157"/>
      <c r="D150" s="157"/>
      <c r="E150" s="107"/>
      <c r="F150" s="107"/>
      <c r="G150" s="107"/>
      <c r="H150" s="156"/>
      <c r="I150" s="156"/>
      <c r="J150" s="107"/>
      <c r="K150" s="107"/>
      <c r="L150" s="107"/>
      <c r="M150" s="107"/>
    </row>
    <row r="151" spans="1:13" x14ac:dyDescent="0.3">
      <c r="A151" s="163"/>
      <c r="B151" s="112" t="s">
        <v>489</v>
      </c>
      <c r="C151" s="157"/>
      <c r="D151" s="157"/>
      <c r="E151" s="107"/>
      <c r="F151" s="107"/>
      <c r="G151" s="107"/>
      <c r="H151" s="156"/>
      <c r="I151" s="156"/>
      <c r="J151" s="107"/>
      <c r="K151" s="107"/>
      <c r="L151" s="107"/>
      <c r="M151" s="107"/>
    </row>
    <row r="152" spans="1:13" x14ac:dyDescent="0.3">
      <c r="A152" s="163"/>
      <c r="B152" s="112" t="s">
        <v>490</v>
      </c>
      <c r="C152" s="157"/>
      <c r="D152" s="157"/>
      <c r="E152" s="107"/>
      <c r="F152" s="107"/>
      <c r="G152" s="107"/>
      <c r="H152" s="156"/>
      <c r="I152" s="156"/>
      <c r="J152" s="107"/>
      <c r="K152" s="107"/>
      <c r="L152" s="107"/>
      <c r="M152" s="107"/>
    </row>
    <row r="153" spans="1:13" x14ac:dyDescent="0.3">
      <c r="A153" s="163"/>
      <c r="B153" s="112" t="s">
        <v>491</v>
      </c>
      <c r="C153" s="157"/>
      <c r="D153" s="157"/>
      <c r="E153" s="107"/>
      <c r="F153" s="107"/>
      <c r="G153" s="107"/>
      <c r="H153" s="156"/>
      <c r="I153" s="156"/>
      <c r="J153" s="107"/>
      <c r="K153" s="107"/>
      <c r="L153" s="107"/>
      <c r="M153" s="107"/>
    </row>
    <row r="154" spans="1:13" x14ac:dyDescent="0.3">
      <c r="A154" s="163"/>
      <c r="B154" s="112" t="s">
        <v>492</v>
      </c>
      <c r="C154" s="157"/>
      <c r="D154" s="157"/>
      <c r="E154" s="107"/>
      <c r="F154" s="107"/>
      <c r="G154" s="107"/>
      <c r="H154" s="156"/>
      <c r="I154" s="156"/>
      <c r="J154" s="107"/>
      <c r="K154" s="107"/>
      <c r="L154" s="107"/>
      <c r="M154" s="107"/>
    </row>
    <row r="155" spans="1:13" x14ac:dyDescent="0.3">
      <c r="A155" s="163"/>
      <c r="B155" s="112" t="s">
        <v>493</v>
      </c>
      <c r="C155" s="157"/>
      <c r="D155" s="157"/>
      <c r="E155" s="107"/>
      <c r="F155" s="107"/>
      <c r="G155" s="107"/>
      <c r="H155" s="156"/>
      <c r="I155" s="156"/>
      <c r="J155" s="107"/>
      <c r="K155" s="107"/>
      <c r="L155" s="107"/>
      <c r="M155" s="107"/>
    </row>
    <row r="156" spans="1:13" x14ac:dyDescent="0.3">
      <c r="A156" s="163"/>
      <c r="B156" s="112" t="s">
        <v>494</v>
      </c>
      <c r="C156" s="157"/>
      <c r="D156" s="157"/>
      <c r="E156" s="107"/>
      <c r="F156" s="107"/>
      <c r="G156" s="107"/>
      <c r="H156" s="156"/>
      <c r="I156" s="156"/>
      <c r="J156" s="107"/>
      <c r="K156" s="107"/>
      <c r="L156" s="107"/>
      <c r="M156" s="107"/>
    </row>
    <row r="157" spans="1:13" x14ac:dyDescent="0.3">
      <c r="A157" s="163"/>
      <c r="B157" s="112" t="s">
        <v>495</v>
      </c>
      <c r="C157" s="157"/>
      <c r="D157" s="157"/>
      <c r="E157" s="107"/>
      <c r="F157" s="107"/>
      <c r="G157" s="107"/>
      <c r="H157" s="156"/>
      <c r="I157" s="156"/>
      <c r="J157" s="107"/>
      <c r="K157" s="107"/>
      <c r="L157" s="107"/>
      <c r="M157" s="107"/>
    </row>
    <row r="158" spans="1:13" x14ac:dyDescent="0.3">
      <c r="A158" s="163"/>
      <c r="B158" s="112" t="s">
        <v>496</v>
      </c>
      <c r="C158" s="157"/>
      <c r="D158" s="157"/>
      <c r="E158" s="107"/>
      <c r="F158" s="107"/>
      <c r="G158" s="107"/>
      <c r="H158" s="156"/>
      <c r="I158" s="156"/>
      <c r="J158" s="107"/>
      <c r="K158" s="107"/>
      <c r="L158" s="107"/>
      <c r="M158" s="107"/>
    </row>
    <row r="159" spans="1:13" x14ac:dyDescent="0.3">
      <c r="A159" s="163"/>
      <c r="B159" s="112" t="s">
        <v>497</v>
      </c>
      <c r="C159" s="157"/>
      <c r="D159" s="157"/>
      <c r="E159" s="107"/>
      <c r="F159" s="107"/>
      <c r="G159" s="107"/>
      <c r="H159" s="156"/>
      <c r="I159" s="156"/>
      <c r="J159" s="107"/>
      <c r="K159" s="107"/>
      <c r="L159" s="107"/>
      <c r="M159" s="107"/>
    </row>
    <row r="160" spans="1:13" x14ac:dyDescent="0.3">
      <c r="A160" s="163"/>
      <c r="B160" s="112" t="s">
        <v>498</v>
      </c>
      <c r="C160" s="157"/>
      <c r="D160" s="157"/>
      <c r="E160" s="107"/>
      <c r="F160" s="107"/>
      <c r="G160" s="107"/>
      <c r="H160" s="156"/>
      <c r="I160" s="156"/>
      <c r="J160" s="107"/>
      <c r="K160" s="107"/>
      <c r="L160" s="107"/>
      <c r="M160" s="107"/>
    </row>
    <row r="161" spans="1:13" x14ac:dyDescent="0.3">
      <c r="A161" s="163"/>
      <c r="B161" s="112" t="s">
        <v>499</v>
      </c>
      <c r="C161" s="157"/>
      <c r="D161" s="157"/>
      <c r="E161" s="107"/>
      <c r="F161" s="107"/>
      <c r="G161" s="107"/>
      <c r="H161" s="156"/>
      <c r="I161" s="156"/>
      <c r="J161" s="107"/>
      <c r="K161" s="107"/>
      <c r="L161" s="107"/>
      <c r="M161" s="107"/>
    </row>
    <row r="162" spans="1:13" x14ac:dyDescent="0.3">
      <c r="A162" s="163"/>
      <c r="B162" s="112" t="s">
        <v>500</v>
      </c>
      <c r="C162" s="157"/>
      <c r="D162" s="157"/>
      <c r="E162" s="107"/>
      <c r="F162" s="107"/>
      <c r="G162" s="107"/>
      <c r="H162" s="156"/>
      <c r="I162" s="156"/>
      <c r="J162" s="107"/>
      <c r="K162" s="107"/>
      <c r="L162" s="107"/>
      <c r="M162" s="107"/>
    </row>
    <row r="163" spans="1:13" x14ac:dyDescent="0.3">
      <c r="A163" s="163"/>
      <c r="B163" s="112" t="s">
        <v>501</v>
      </c>
      <c r="C163" s="157"/>
      <c r="D163" s="157"/>
      <c r="E163" s="107"/>
      <c r="F163" s="107"/>
      <c r="G163" s="107"/>
      <c r="H163" s="156"/>
      <c r="I163" s="156"/>
      <c r="J163" s="107"/>
      <c r="K163" s="107"/>
      <c r="L163" s="107"/>
      <c r="M163" s="107"/>
    </row>
    <row r="164" spans="1:13" x14ac:dyDescent="0.3">
      <c r="A164" s="163"/>
      <c r="B164" s="112" t="s">
        <v>502</v>
      </c>
      <c r="C164" s="157"/>
      <c r="D164" s="157"/>
      <c r="E164" s="107"/>
      <c r="F164" s="107"/>
      <c r="G164" s="107"/>
      <c r="H164" s="156"/>
      <c r="I164" s="156"/>
      <c r="J164" s="107"/>
      <c r="K164" s="107"/>
      <c r="L164" s="107"/>
      <c r="M164" s="107"/>
    </row>
    <row r="165" spans="1:13" x14ac:dyDescent="0.3">
      <c r="A165" s="163"/>
      <c r="B165" s="112" t="s">
        <v>503</v>
      </c>
      <c r="C165" s="157"/>
      <c r="D165" s="157"/>
      <c r="E165" s="107"/>
      <c r="F165" s="107"/>
      <c r="G165" s="107"/>
      <c r="H165" s="156"/>
      <c r="I165" s="156"/>
      <c r="J165" s="107"/>
      <c r="K165" s="107"/>
      <c r="L165" s="107"/>
      <c r="M165" s="107"/>
    </row>
    <row r="166" spans="1:13" x14ac:dyDescent="0.3">
      <c r="A166" s="163"/>
      <c r="B166" s="112" t="s">
        <v>504</v>
      </c>
      <c r="C166" s="157"/>
      <c r="D166" s="157"/>
      <c r="E166" s="107"/>
      <c r="F166" s="107"/>
      <c r="G166" s="107"/>
      <c r="H166" s="156"/>
      <c r="I166" s="156"/>
      <c r="J166" s="107"/>
      <c r="K166" s="107"/>
      <c r="L166" s="107"/>
      <c r="M166" s="107"/>
    </row>
    <row r="167" spans="1:13" x14ac:dyDescent="0.3">
      <c r="A167" s="163"/>
      <c r="B167" s="112" t="s">
        <v>505</v>
      </c>
      <c r="C167" s="157"/>
      <c r="D167" s="157"/>
      <c r="E167" s="107"/>
      <c r="F167" s="107"/>
      <c r="G167" s="107"/>
      <c r="H167" s="156"/>
      <c r="I167" s="156"/>
      <c r="J167" s="107"/>
      <c r="K167" s="107"/>
      <c r="L167" s="107"/>
      <c r="M167" s="107"/>
    </row>
    <row r="168" spans="1:13" x14ac:dyDescent="0.3">
      <c r="A168" s="163"/>
      <c r="B168" s="112" t="s">
        <v>506</v>
      </c>
      <c r="C168" s="157"/>
      <c r="D168" s="157"/>
      <c r="E168" s="107"/>
      <c r="F168" s="107"/>
      <c r="G168" s="107"/>
      <c r="H168" s="156"/>
      <c r="I168" s="156"/>
      <c r="J168" s="107"/>
      <c r="K168" s="107"/>
      <c r="L168" s="107"/>
      <c r="M168" s="107"/>
    </row>
    <row r="169" spans="1:13" x14ac:dyDescent="0.3">
      <c r="A169" s="163"/>
      <c r="B169" s="112" t="s">
        <v>507</v>
      </c>
      <c r="C169" s="157"/>
      <c r="D169" s="157"/>
      <c r="E169" s="107"/>
      <c r="F169" s="107"/>
      <c r="G169" s="107"/>
      <c r="H169" s="156"/>
      <c r="I169" s="156"/>
      <c r="J169" s="107"/>
      <c r="K169" s="107"/>
      <c r="L169" s="107"/>
      <c r="M169" s="107"/>
    </row>
    <row r="170" spans="1:13" x14ac:dyDescent="0.3">
      <c r="A170" s="163"/>
      <c r="B170" s="112" t="s">
        <v>508</v>
      </c>
      <c r="C170" s="157"/>
      <c r="D170" s="157"/>
      <c r="E170" s="107"/>
      <c r="F170" s="107"/>
      <c r="G170" s="107"/>
      <c r="H170" s="156"/>
      <c r="I170" s="156"/>
      <c r="J170" s="107"/>
      <c r="K170" s="107"/>
      <c r="L170" s="107"/>
      <c r="M170" s="107"/>
    </row>
    <row r="171" spans="1:13" x14ac:dyDescent="0.3">
      <c r="A171" s="163"/>
      <c r="B171" s="112" t="s">
        <v>509</v>
      </c>
      <c r="C171" s="157"/>
      <c r="D171" s="157"/>
      <c r="E171" s="107"/>
      <c r="F171" s="107"/>
      <c r="G171" s="107"/>
      <c r="H171" s="156"/>
      <c r="I171" s="156"/>
      <c r="J171" s="107"/>
      <c r="K171" s="107"/>
      <c r="L171" s="107"/>
      <c r="M171" s="107"/>
    </row>
    <row r="172" spans="1:13" x14ac:dyDescent="0.3">
      <c r="A172" s="163"/>
      <c r="B172" s="112" t="s">
        <v>510</v>
      </c>
      <c r="C172" s="157"/>
      <c r="D172" s="157"/>
      <c r="E172" s="107"/>
      <c r="F172" s="107"/>
      <c r="G172" s="107"/>
      <c r="H172" s="156"/>
      <c r="I172" s="156"/>
      <c r="J172" s="107"/>
      <c r="K172" s="107"/>
      <c r="L172" s="107"/>
      <c r="M172" s="107"/>
    </row>
    <row r="173" spans="1:13" x14ac:dyDescent="0.3">
      <c r="A173" s="163"/>
      <c r="B173" s="112" t="s">
        <v>511</v>
      </c>
      <c r="C173" s="157"/>
      <c r="D173" s="157"/>
      <c r="E173" s="107"/>
      <c r="F173" s="107"/>
      <c r="G173" s="107"/>
      <c r="H173" s="156"/>
      <c r="I173" s="156"/>
      <c r="J173" s="107"/>
      <c r="K173" s="107"/>
      <c r="L173" s="107"/>
      <c r="M173" s="107"/>
    </row>
    <row r="174" spans="1:13" x14ac:dyDescent="0.3">
      <c r="A174" s="163"/>
      <c r="B174" s="112" t="s">
        <v>512</v>
      </c>
      <c r="C174" s="157"/>
      <c r="D174" s="157"/>
      <c r="E174" s="107"/>
      <c r="F174" s="107"/>
      <c r="G174" s="107"/>
      <c r="H174" s="156"/>
      <c r="I174" s="156"/>
      <c r="J174" s="107"/>
      <c r="K174" s="107"/>
      <c r="L174" s="107"/>
      <c r="M174" s="107"/>
    </row>
    <row r="175" spans="1:13" x14ac:dyDescent="0.3">
      <c r="A175" s="163"/>
      <c r="B175" s="112" t="s">
        <v>513</v>
      </c>
      <c r="C175" s="157"/>
      <c r="D175" s="157"/>
      <c r="E175" s="107"/>
      <c r="F175" s="107"/>
      <c r="G175" s="107"/>
      <c r="H175" s="156"/>
      <c r="I175" s="156"/>
      <c r="J175" s="107"/>
      <c r="K175" s="107"/>
      <c r="L175" s="107"/>
      <c r="M175" s="107"/>
    </row>
    <row r="176" spans="1:13" x14ac:dyDescent="0.3">
      <c r="A176" s="163"/>
      <c r="B176" s="112" t="s">
        <v>514</v>
      </c>
      <c r="C176" s="157"/>
      <c r="D176" s="157"/>
      <c r="E176" s="107"/>
      <c r="F176" s="107"/>
      <c r="G176" s="107"/>
      <c r="H176" s="156"/>
      <c r="I176" s="156"/>
      <c r="J176" s="107"/>
      <c r="K176" s="107"/>
      <c r="L176" s="107"/>
      <c r="M176" s="107"/>
    </row>
    <row r="177" spans="1:13" x14ac:dyDescent="0.3">
      <c r="A177" s="163"/>
      <c r="B177" s="112" t="s">
        <v>515</v>
      </c>
      <c r="C177" s="157"/>
      <c r="D177" s="157"/>
      <c r="E177" s="107"/>
      <c r="F177" s="107"/>
      <c r="G177" s="107"/>
      <c r="H177" s="156"/>
      <c r="I177" s="156"/>
      <c r="J177" s="107"/>
      <c r="K177" s="107"/>
      <c r="L177" s="107"/>
      <c r="M177" s="107"/>
    </row>
    <row r="178" spans="1:13" x14ac:dyDescent="0.3">
      <c r="A178" s="163"/>
      <c r="B178" s="112" t="s">
        <v>516</v>
      </c>
      <c r="C178" s="157"/>
      <c r="D178" s="157"/>
      <c r="E178" s="107"/>
      <c r="F178" s="107"/>
      <c r="G178" s="107"/>
      <c r="H178" s="156"/>
      <c r="I178" s="156"/>
      <c r="J178" s="107"/>
      <c r="K178" s="107"/>
      <c r="L178" s="107"/>
      <c r="M178" s="107"/>
    </row>
    <row r="179" spans="1:13" x14ac:dyDescent="0.3">
      <c r="A179" s="163"/>
      <c r="B179" s="112" t="s">
        <v>517</v>
      </c>
      <c r="C179" s="157"/>
      <c r="D179" s="157"/>
      <c r="E179" s="107"/>
      <c r="F179" s="107"/>
      <c r="G179" s="107"/>
      <c r="H179" s="156"/>
      <c r="I179" s="156"/>
      <c r="J179" s="107"/>
      <c r="K179" s="107"/>
      <c r="L179" s="107"/>
      <c r="M179" s="107"/>
    </row>
    <row r="180" spans="1:13" x14ac:dyDescent="0.3">
      <c r="A180" s="163"/>
      <c r="B180" s="112" t="s">
        <v>518</v>
      </c>
      <c r="C180" s="157"/>
      <c r="D180" s="157"/>
      <c r="E180" s="107"/>
      <c r="F180" s="107"/>
      <c r="G180" s="107"/>
      <c r="H180" s="156"/>
      <c r="I180" s="156"/>
      <c r="J180" s="107"/>
      <c r="K180" s="107"/>
      <c r="L180" s="107"/>
      <c r="M180" s="107"/>
    </row>
    <row r="181" spans="1:13" x14ac:dyDescent="0.3">
      <c r="A181" s="163"/>
      <c r="B181" s="112" t="s">
        <v>519</v>
      </c>
      <c r="C181" s="157"/>
      <c r="D181" s="157"/>
      <c r="E181" s="107"/>
      <c r="F181" s="107"/>
      <c r="G181" s="107"/>
      <c r="H181" s="156"/>
      <c r="I181" s="156"/>
      <c r="J181" s="107"/>
      <c r="K181" s="107"/>
      <c r="L181" s="107"/>
      <c r="M181" s="107"/>
    </row>
    <row r="182" spans="1:13" x14ac:dyDescent="0.3">
      <c r="A182" s="163"/>
      <c r="B182" s="112" t="s">
        <v>520</v>
      </c>
      <c r="C182" s="157"/>
      <c r="D182" s="157"/>
      <c r="E182" s="107"/>
      <c r="F182" s="107"/>
      <c r="G182" s="107"/>
      <c r="H182" s="156"/>
      <c r="I182" s="156"/>
      <c r="J182" s="107"/>
      <c r="K182" s="107"/>
      <c r="L182" s="107"/>
      <c r="M182" s="107"/>
    </row>
    <row r="183" spans="1:13" x14ac:dyDescent="0.3">
      <c r="A183" s="163"/>
      <c r="B183" s="112" t="s">
        <v>521</v>
      </c>
      <c r="C183" s="157"/>
      <c r="D183" s="157"/>
      <c r="E183" s="107"/>
      <c r="F183" s="107"/>
      <c r="G183" s="107"/>
      <c r="H183" s="156"/>
      <c r="I183" s="156"/>
      <c r="J183" s="107"/>
      <c r="K183" s="107"/>
      <c r="L183" s="107"/>
      <c r="M183" s="107"/>
    </row>
    <row r="184" spans="1:13" x14ac:dyDescent="0.3">
      <c r="A184" s="163"/>
      <c r="B184" s="112" t="s">
        <v>522</v>
      </c>
      <c r="C184" s="157"/>
      <c r="D184" s="157"/>
      <c r="E184" s="107"/>
      <c r="F184" s="107"/>
      <c r="G184" s="107"/>
      <c r="H184" s="156"/>
      <c r="I184" s="156"/>
      <c r="J184" s="107"/>
      <c r="K184" s="107"/>
      <c r="L184" s="107"/>
      <c r="M184" s="107"/>
    </row>
    <row r="185" spans="1:13" x14ac:dyDescent="0.3">
      <c r="A185" s="163"/>
      <c r="B185" s="112" t="s">
        <v>523</v>
      </c>
      <c r="C185" s="157"/>
      <c r="D185" s="157"/>
      <c r="E185" s="107"/>
      <c r="F185" s="107"/>
      <c r="G185" s="107"/>
      <c r="H185" s="156"/>
      <c r="I185" s="156"/>
      <c r="J185" s="107"/>
      <c r="K185" s="107"/>
      <c r="L185" s="107"/>
      <c r="M185" s="107"/>
    </row>
    <row r="186" spans="1:13" x14ac:dyDescent="0.3">
      <c r="A186" s="163"/>
      <c r="B186" s="112" t="s">
        <v>524</v>
      </c>
      <c r="C186" s="157"/>
      <c r="D186" s="157"/>
      <c r="E186" s="107"/>
      <c r="F186" s="107"/>
      <c r="G186" s="107"/>
      <c r="H186" s="156"/>
      <c r="I186" s="156"/>
      <c r="J186" s="107"/>
      <c r="K186" s="107"/>
      <c r="L186" s="107"/>
      <c r="M186" s="107"/>
    </row>
    <row r="187" spans="1:13" x14ac:dyDescent="0.3">
      <c r="A187" s="163"/>
      <c r="B187" s="112" t="s">
        <v>525</v>
      </c>
      <c r="C187" s="157"/>
      <c r="D187" s="157"/>
      <c r="E187" s="107"/>
      <c r="F187" s="107"/>
      <c r="G187" s="107"/>
      <c r="H187" s="156"/>
      <c r="I187" s="156"/>
      <c r="J187" s="107"/>
      <c r="K187" s="107"/>
      <c r="L187" s="107"/>
      <c r="M187" s="107"/>
    </row>
    <row r="188" spans="1:13" x14ac:dyDescent="0.3">
      <c r="A188" s="163"/>
      <c r="B188" s="112" t="s">
        <v>526</v>
      </c>
      <c r="C188" s="157"/>
      <c r="D188" s="157"/>
      <c r="E188" s="107"/>
      <c r="F188" s="107"/>
      <c r="G188" s="107"/>
      <c r="H188" s="156"/>
      <c r="I188" s="156"/>
      <c r="J188" s="107"/>
      <c r="K188" s="107"/>
      <c r="L188" s="107"/>
      <c r="M188" s="107"/>
    </row>
    <row r="189" spans="1:13" x14ac:dyDescent="0.3">
      <c r="A189" s="163"/>
      <c r="B189" s="112" t="s">
        <v>527</v>
      </c>
      <c r="C189" s="157"/>
      <c r="D189" s="157"/>
      <c r="E189" s="107"/>
      <c r="F189" s="107"/>
      <c r="G189" s="107"/>
      <c r="H189" s="156"/>
      <c r="I189" s="156"/>
      <c r="J189" s="107"/>
      <c r="K189" s="107"/>
      <c r="L189" s="107"/>
      <c r="M189" s="107"/>
    </row>
    <row r="190" spans="1:13" x14ac:dyDescent="0.3">
      <c r="A190" s="163"/>
      <c r="B190" s="112" t="s">
        <v>528</v>
      </c>
      <c r="C190" s="157"/>
      <c r="D190" s="157"/>
      <c r="E190" s="107"/>
      <c r="F190" s="107"/>
      <c r="G190" s="107"/>
      <c r="H190" s="156"/>
      <c r="I190" s="156"/>
      <c r="J190" s="107"/>
      <c r="K190" s="107"/>
      <c r="L190" s="107"/>
      <c r="M190" s="107"/>
    </row>
    <row r="191" spans="1:13" x14ac:dyDescent="0.3">
      <c r="A191" s="163"/>
      <c r="B191" s="112" t="s">
        <v>529</v>
      </c>
      <c r="C191" s="157"/>
      <c r="D191" s="157"/>
      <c r="E191" s="107"/>
      <c r="F191" s="107"/>
      <c r="G191" s="107"/>
      <c r="H191" s="156"/>
      <c r="I191" s="156"/>
      <c r="J191" s="107"/>
      <c r="K191" s="107"/>
      <c r="L191" s="107"/>
      <c r="M191" s="107"/>
    </row>
    <row r="192" spans="1:13" x14ac:dyDescent="0.3">
      <c r="A192" s="163"/>
      <c r="B192" s="112" t="s">
        <v>530</v>
      </c>
      <c r="C192" s="157"/>
      <c r="D192" s="157"/>
      <c r="E192" s="107"/>
      <c r="F192" s="107"/>
      <c r="G192" s="107"/>
      <c r="H192" s="156"/>
      <c r="I192" s="156"/>
      <c r="J192" s="107"/>
      <c r="K192" s="107"/>
      <c r="L192" s="107"/>
      <c r="M192" s="107"/>
    </row>
    <row r="193" spans="1:13" x14ac:dyDescent="0.3">
      <c r="A193" s="163"/>
      <c r="B193" s="112" t="s">
        <v>531</v>
      </c>
      <c r="C193" s="157"/>
      <c r="D193" s="157"/>
      <c r="E193" s="107"/>
      <c r="F193" s="107"/>
      <c r="G193" s="107"/>
      <c r="H193" s="156"/>
      <c r="I193" s="156"/>
      <c r="J193" s="107"/>
      <c r="K193" s="107"/>
      <c r="L193" s="107"/>
      <c r="M193" s="107"/>
    </row>
    <row r="194" spans="1:13" x14ac:dyDescent="0.3">
      <c r="A194" s="163"/>
      <c r="B194" s="112" t="s">
        <v>532</v>
      </c>
      <c r="C194" s="157"/>
      <c r="D194" s="157"/>
      <c r="E194" s="107"/>
      <c r="F194" s="107"/>
      <c r="G194" s="107"/>
      <c r="H194" s="156"/>
      <c r="I194" s="156"/>
      <c r="J194" s="107"/>
      <c r="K194" s="107"/>
      <c r="L194" s="107"/>
      <c r="M194" s="107"/>
    </row>
    <row r="195" spans="1:13" x14ac:dyDescent="0.3">
      <c r="A195" s="163"/>
      <c r="B195" s="112" t="s">
        <v>533</v>
      </c>
      <c r="C195" s="157"/>
      <c r="D195" s="157"/>
      <c r="E195" s="107"/>
      <c r="F195" s="107"/>
      <c r="G195" s="107"/>
      <c r="H195" s="156"/>
      <c r="I195" s="156"/>
      <c r="J195" s="107"/>
      <c r="K195" s="107"/>
      <c r="L195" s="107"/>
      <c r="M195" s="107"/>
    </row>
    <row r="196" spans="1:13" x14ac:dyDescent="0.3">
      <c r="A196" s="163"/>
      <c r="B196" s="112" t="s">
        <v>534</v>
      </c>
      <c r="C196" s="157"/>
      <c r="D196" s="157"/>
      <c r="E196" s="107"/>
      <c r="F196" s="107"/>
      <c r="G196" s="107"/>
      <c r="H196" s="156"/>
      <c r="I196" s="156"/>
      <c r="J196" s="107"/>
      <c r="K196" s="107"/>
      <c r="L196" s="107"/>
      <c r="M196" s="107"/>
    </row>
    <row r="197" spans="1:13" x14ac:dyDescent="0.3">
      <c r="A197" s="163"/>
      <c r="B197" s="112" t="s">
        <v>535</v>
      </c>
      <c r="C197" s="157"/>
      <c r="D197" s="157"/>
      <c r="E197" s="107"/>
      <c r="F197" s="107"/>
      <c r="G197" s="107"/>
      <c r="H197" s="156"/>
      <c r="I197" s="156"/>
      <c r="J197" s="107"/>
      <c r="K197" s="107"/>
      <c r="L197" s="107"/>
      <c r="M197" s="107"/>
    </row>
    <row r="198" spans="1:13" x14ac:dyDescent="0.3">
      <c r="A198" s="163"/>
      <c r="B198" s="112" t="s">
        <v>536</v>
      </c>
      <c r="C198" s="157"/>
      <c r="D198" s="157"/>
      <c r="E198" s="107"/>
      <c r="F198" s="107"/>
      <c r="G198" s="107"/>
      <c r="H198" s="156"/>
      <c r="I198" s="156"/>
      <c r="J198" s="107"/>
      <c r="K198" s="107"/>
      <c r="L198" s="107"/>
      <c r="M198" s="107"/>
    </row>
    <row r="199" spans="1:13" x14ac:dyDescent="0.3">
      <c r="A199" s="163"/>
      <c r="B199" s="112" t="s">
        <v>537</v>
      </c>
      <c r="C199" s="157"/>
      <c r="D199" s="157"/>
      <c r="E199" s="107"/>
      <c r="F199" s="107"/>
      <c r="G199" s="107"/>
      <c r="H199" s="156"/>
      <c r="I199" s="156"/>
      <c r="J199" s="107"/>
      <c r="K199" s="107"/>
      <c r="L199" s="107"/>
      <c r="M199" s="107"/>
    </row>
    <row r="200" spans="1:13" x14ac:dyDescent="0.3">
      <c r="A200" s="163"/>
      <c r="B200" s="112" t="s">
        <v>538</v>
      </c>
      <c r="C200" s="157"/>
      <c r="D200" s="157"/>
      <c r="E200" s="107"/>
      <c r="F200" s="107"/>
      <c r="G200" s="107"/>
      <c r="H200" s="156"/>
      <c r="I200" s="156"/>
      <c r="J200" s="107"/>
      <c r="K200" s="107"/>
      <c r="L200" s="107"/>
      <c r="M200" s="107"/>
    </row>
    <row r="201" spans="1:13" x14ac:dyDescent="0.3">
      <c r="A201" s="163"/>
      <c r="B201" s="112" t="s">
        <v>539</v>
      </c>
      <c r="C201" s="157"/>
      <c r="D201" s="157"/>
      <c r="E201" s="107"/>
      <c r="F201" s="107"/>
      <c r="G201" s="107"/>
      <c r="H201" s="156"/>
      <c r="I201" s="156"/>
      <c r="J201" s="107"/>
      <c r="K201" s="107"/>
      <c r="L201" s="107"/>
      <c r="M201" s="107"/>
    </row>
    <row r="202" spans="1:13" x14ac:dyDescent="0.3">
      <c r="A202" s="163"/>
      <c r="B202" s="112" t="s">
        <v>540</v>
      </c>
      <c r="C202" s="157"/>
      <c r="D202" s="157"/>
      <c r="E202" s="107"/>
      <c r="F202" s="107"/>
      <c r="G202" s="107"/>
      <c r="H202" s="156"/>
      <c r="I202" s="156"/>
      <c r="J202" s="107"/>
      <c r="K202" s="107"/>
      <c r="L202" s="107"/>
      <c r="M202" s="107"/>
    </row>
    <row r="203" spans="1:13" x14ac:dyDescent="0.3">
      <c r="A203" s="163"/>
      <c r="B203" s="112" t="s">
        <v>541</v>
      </c>
      <c r="C203" s="157"/>
      <c r="D203" s="157"/>
      <c r="E203" s="107"/>
      <c r="F203" s="107"/>
      <c r="G203" s="107"/>
      <c r="H203" s="156"/>
      <c r="I203" s="156"/>
      <c r="J203" s="107"/>
      <c r="K203" s="107"/>
      <c r="L203" s="107"/>
      <c r="M203" s="107"/>
    </row>
    <row r="204" spans="1:13" x14ac:dyDescent="0.3">
      <c r="A204" s="109" t="s">
        <v>84</v>
      </c>
      <c r="B204" s="109" t="s">
        <v>84</v>
      </c>
      <c r="C204" s="109" t="s">
        <v>84</v>
      </c>
      <c r="D204" s="109" t="s">
        <v>84</v>
      </c>
      <c r="E204" s="109" t="s">
        <v>84</v>
      </c>
      <c r="F204" s="109" t="s">
        <v>84</v>
      </c>
      <c r="G204" s="109" t="s">
        <v>84</v>
      </c>
      <c r="H204" s="109" t="s">
        <v>84</v>
      </c>
      <c r="I204" s="109" t="s">
        <v>84</v>
      </c>
      <c r="J204" s="109" t="s">
        <v>84</v>
      </c>
      <c r="K204" s="109" t="s">
        <v>84</v>
      </c>
      <c r="L204" s="109" t="s">
        <v>84</v>
      </c>
      <c r="M204" s="109" t="s">
        <v>84</v>
      </c>
    </row>
  </sheetData>
  <mergeCells count="5">
    <mergeCell ref="A1:A2"/>
    <mergeCell ref="B1:B2"/>
    <mergeCell ref="C1:M1"/>
    <mergeCell ref="Q1:W1"/>
    <mergeCell ref="R2:W2"/>
  </mergeCells>
  <conditionalFormatting sqref="A4:A203">
    <cfRule type="notContainsBlanks" dxfId="2" priority="2">
      <formula>LEN(TRIM(A4))&gt;0</formula>
    </cfRule>
  </conditionalFormatting>
  <conditionalFormatting sqref="C4:M203">
    <cfRule type="notContainsBlanks" dxfId="1" priority="1">
      <formula>LEN(TRIM(C4))&gt;0</formula>
    </cfRule>
  </conditionalFormatting>
  <dataValidations count="2">
    <dataValidation type="list" allowBlank="1" showInputMessage="1" showErrorMessage="1" sqref="C29" xr:uid="{00000000-0002-0000-0300-000000000000}">
      <formula1>szerz_nev</formula1>
    </dataValidation>
    <dataValidation type="custom" allowBlank="1" showInputMessage="1" showErrorMessage="1" error="_x000a_Az intézményi azonosító megfelelő formátuma:_x000a__x000a_IN-XXXXX" sqref="H4:H203" xr:uid="{00000000-0002-0000-0300-000001000000}">
      <formula1>+AND(LEN(H4)=8,LEFT(H4,3)="IN-")</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'Ajánlatkérő(k) adatai'!$B$3:$B$205</xm:f>
          </x14:formula1>
          <xm:sqref>A4:A203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1:L24"/>
  <sheetViews>
    <sheetView topLeftCell="A13" workbookViewId="0">
      <selection activeCell="A4" sqref="A4"/>
    </sheetView>
  </sheetViews>
  <sheetFormatPr defaultColWidth="9.21875" defaultRowHeight="13.8" x14ac:dyDescent="0.25"/>
  <cols>
    <col min="1" max="1" width="6.44140625" style="13" customWidth="1"/>
    <col min="2" max="2" width="37.21875" style="105" customWidth="1"/>
    <col min="3" max="3" width="22" style="106" bestFit="1" customWidth="1"/>
    <col min="4" max="4" width="27.21875" style="13" customWidth="1"/>
    <col min="5" max="8" width="9.21875" style="13"/>
    <col min="9" max="9" width="15.77734375" style="13" bestFit="1" customWidth="1"/>
    <col min="10" max="11" width="9.21875" style="13"/>
    <col min="12" max="12" width="42.5546875" style="13" customWidth="1"/>
    <col min="13" max="16384" width="9.21875" style="13"/>
  </cols>
  <sheetData>
    <row r="1" spans="2:12" s="98" customFormat="1" x14ac:dyDescent="0.25">
      <c r="B1" s="96"/>
      <c r="C1" s="97"/>
    </row>
    <row r="2" spans="2:12" ht="55.2" x14ac:dyDescent="0.25">
      <c r="B2" s="99"/>
      <c r="C2" s="108" t="s">
        <v>109</v>
      </c>
      <c r="D2" s="101" t="s">
        <v>94</v>
      </c>
    </row>
    <row r="3" spans="2:12" ht="14.4" thickBot="1" x14ac:dyDescent="0.3">
      <c r="B3" s="102">
        <v>45931</v>
      </c>
      <c r="C3" s="107"/>
      <c r="D3" s="103">
        <f t="array" ref="D3:D14">TRANSPOSE('Műszaki adattábla'!AG11:AR11)/1000</f>
        <v>28</v>
      </c>
      <c r="I3" s="82" t="s">
        <v>78</v>
      </c>
      <c r="J3" s="36"/>
      <c r="K3" s="36"/>
      <c r="L3" s="36"/>
    </row>
    <row r="4" spans="2:12" x14ac:dyDescent="0.25">
      <c r="B4" s="102">
        <v>45962</v>
      </c>
      <c r="C4" s="107"/>
      <c r="D4" s="103">
        <v>56</v>
      </c>
      <c r="I4" s="64"/>
      <c r="J4" s="234" t="s">
        <v>74</v>
      </c>
      <c r="K4" s="235"/>
      <c r="L4" s="236"/>
    </row>
    <row r="5" spans="2:12" x14ac:dyDescent="0.25">
      <c r="B5" s="102">
        <v>45992</v>
      </c>
      <c r="C5" s="107"/>
      <c r="D5" s="103">
        <v>82</v>
      </c>
    </row>
    <row r="6" spans="2:12" x14ac:dyDescent="0.25">
      <c r="B6" s="102">
        <v>46023</v>
      </c>
      <c r="C6" s="107"/>
      <c r="D6" s="103">
        <v>92</v>
      </c>
    </row>
    <row r="7" spans="2:12" x14ac:dyDescent="0.25">
      <c r="B7" s="102">
        <v>46054</v>
      </c>
      <c r="C7" s="158"/>
      <c r="D7" s="103">
        <v>78</v>
      </c>
    </row>
    <row r="8" spans="2:12" x14ac:dyDescent="0.25">
      <c r="B8" s="102">
        <v>46082</v>
      </c>
      <c r="C8" s="107"/>
      <c r="D8" s="103">
        <v>62</v>
      </c>
    </row>
    <row r="9" spans="2:12" x14ac:dyDescent="0.25">
      <c r="B9" s="102">
        <v>46113</v>
      </c>
      <c r="C9" s="107"/>
      <c r="D9" s="103">
        <v>38</v>
      </c>
    </row>
    <row r="10" spans="2:12" x14ac:dyDescent="0.25">
      <c r="B10" s="102">
        <v>46143</v>
      </c>
      <c r="C10" s="107"/>
      <c r="D10" s="103">
        <v>14</v>
      </c>
    </row>
    <row r="11" spans="2:12" x14ac:dyDescent="0.25">
      <c r="B11" s="102">
        <v>46174</v>
      </c>
      <c r="C11" s="107"/>
      <c r="D11" s="103">
        <v>5</v>
      </c>
    </row>
    <row r="12" spans="2:12" x14ac:dyDescent="0.25">
      <c r="B12" s="102">
        <v>46204</v>
      </c>
      <c r="C12" s="107"/>
      <c r="D12" s="103">
        <v>4</v>
      </c>
    </row>
    <row r="13" spans="2:12" x14ac:dyDescent="0.25">
      <c r="B13" s="102">
        <v>46235</v>
      </c>
      <c r="C13" s="107"/>
      <c r="D13" s="103">
        <v>4</v>
      </c>
    </row>
    <row r="14" spans="2:12" x14ac:dyDescent="0.25">
      <c r="B14" s="102">
        <v>46266</v>
      </c>
      <c r="C14" s="107"/>
      <c r="D14" s="103">
        <v>8</v>
      </c>
    </row>
    <row r="15" spans="2:12" x14ac:dyDescent="0.25">
      <c r="B15" s="99"/>
      <c r="C15" s="100"/>
      <c r="D15" s="101"/>
    </row>
    <row r="16" spans="2:12" x14ac:dyDescent="0.25">
      <c r="B16" s="99" t="s">
        <v>95</v>
      </c>
      <c r="C16" s="100">
        <f>IFERROR(SUMPRODUCT(C3:C14,D3:D14)/SUM(D3:D14),"")</f>
        <v>0</v>
      </c>
      <c r="D16" s="101"/>
    </row>
    <row r="17" spans="2:4" x14ac:dyDescent="0.25">
      <c r="B17" s="99" t="s">
        <v>97</v>
      </c>
      <c r="C17" s="100">
        <f>'számoló tábla'!D12</f>
        <v>0</v>
      </c>
      <c r="D17" s="101"/>
    </row>
    <row r="18" spans="2:4" x14ac:dyDescent="0.25">
      <c r="B18" s="99" t="s">
        <v>98</v>
      </c>
      <c r="C18" s="107"/>
      <c r="D18" s="101"/>
    </row>
    <row r="19" spans="2:4" x14ac:dyDescent="0.25">
      <c r="B19" s="99" t="s">
        <v>96</v>
      </c>
      <c r="C19" s="104">
        <f>IFERROR((C16+C17)*C18/1000,"")</f>
        <v>0</v>
      </c>
      <c r="D19" s="101"/>
    </row>
    <row r="20" spans="2:4" x14ac:dyDescent="0.25">
      <c r="B20" s="290" t="s">
        <v>100</v>
      </c>
      <c r="C20" s="291"/>
      <c r="D20" s="292"/>
    </row>
    <row r="22" spans="2:4" x14ac:dyDescent="0.25">
      <c r="B22" s="105" t="s">
        <v>112</v>
      </c>
    </row>
    <row r="23" spans="2:4" x14ac:dyDescent="0.25">
      <c r="B23" s="105" t="s">
        <v>113</v>
      </c>
    </row>
    <row r="24" spans="2:4" x14ac:dyDescent="0.25">
      <c r="B24" s="105" t="s">
        <v>110</v>
      </c>
    </row>
  </sheetData>
  <sheetProtection sheet="1" objects="1" scenarios="1"/>
  <mergeCells count="2">
    <mergeCell ref="B20:D20"/>
    <mergeCell ref="J4:L4"/>
  </mergeCells>
  <conditionalFormatting sqref="C3:C14 C18">
    <cfRule type="notContainsBlanks" dxfId="0" priority="1">
      <formula>LEN(TRIM(C3))&gt;0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2">
    <tabColor rgb="FFFF0000"/>
  </sheetPr>
  <dimension ref="A1:D27"/>
  <sheetViews>
    <sheetView topLeftCell="A4" workbookViewId="0">
      <selection activeCell="C19" sqref="C19"/>
    </sheetView>
  </sheetViews>
  <sheetFormatPr defaultColWidth="9.21875" defaultRowHeight="13.8" x14ac:dyDescent="0.25"/>
  <cols>
    <col min="1" max="1" width="18.77734375" style="13" customWidth="1"/>
    <col min="2" max="2" width="22.21875" style="13" customWidth="1"/>
    <col min="3" max="3" width="51.21875" style="13" bestFit="1" customWidth="1"/>
    <col min="4" max="4" width="44.77734375" style="13" bestFit="1" customWidth="1"/>
    <col min="5" max="16384" width="9.21875" style="13"/>
  </cols>
  <sheetData>
    <row r="1" spans="1:4" ht="14.4" thickBot="1" x14ac:dyDescent="0.3">
      <c r="A1" s="53" t="s">
        <v>8</v>
      </c>
      <c r="B1" s="53"/>
      <c r="C1" s="14" t="s">
        <v>21</v>
      </c>
      <c r="D1" s="14" t="s">
        <v>22</v>
      </c>
    </row>
    <row r="2" spans="1:4" ht="14.4" thickBot="1" x14ac:dyDescent="0.3">
      <c r="A2" s="53" t="s">
        <v>4</v>
      </c>
      <c r="B2" s="53"/>
      <c r="C2" s="15" t="s">
        <v>23</v>
      </c>
      <c r="D2" s="15" t="s">
        <v>24</v>
      </c>
    </row>
    <row r="3" spans="1:4" ht="14.4" thickBot="1" x14ac:dyDescent="0.3">
      <c r="A3" s="53" t="s">
        <v>5</v>
      </c>
      <c r="B3" s="53" t="s">
        <v>58</v>
      </c>
      <c r="C3" s="15" t="s">
        <v>25</v>
      </c>
      <c r="D3" s="15" t="s">
        <v>26</v>
      </c>
    </row>
    <row r="4" spans="1:4" ht="14.4" thickBot="1" x14ac:dyDescent="0.3">
      <c r="A4" s="53" t="s">
        <v>6</v>
      </c>
      <c r="B4" s="53" t="s">
        <v>57</v>
      </c>
      <c r="C4" s="15" t="s">
        <v>27</v>
      </c>
      <c r="D4" s="15" t="s">
        <v>28</v>
      </c>
    </row>
    <row r="5" spans="1:4" ht="14.4" thickBot="1" x14ac:dyDescent="0.3">
      <c r="A5" s="53" t="s">
        <v>7</v>
      </c>
      <c r="B5" s="53" t="s">
        <v>56</v>
      </c>
      <c r="C5" s="15" t="s">
        <v>29</v>
      </c>
      <c r="D5" s="15" t="s">
        <v>30</v>
      </c>
    </row>
    <row r="6" spans="1:4" ht="14.4" thickBot="1" x14ac:dyDescent="0.3">
      <c r="A6" s="53"/>
      <c r="B6" s="53"/>
      <c r="C6" s="15" t="s">
        <v>31</v>
      </c>
      <c r="D6" s="15" t="s">
        <v>32</v>
      </c>
    </row>
    <row r="7" spans="1:4" ht="14.4" thickBot="1" x14ac:dyDescent="0.3">
      <c r="A7" s="54" t="s">
        <v>114</v>
      </c>
      <c r="B7" s="53" t="s">
        <v>59</v>
      </c>
      <c r="C7" s="15" t="s">
        <v>33</v>
      </c>
      <c r="D7" s="15" t="s">
        <v>26</v>
      </c>
    </row>
    <row r="8" spans="1:4" ht="14.4" thickBot="1" x14ac:dyDescent="0.3">
      <c r="A8" s="53" t="str">
        <f>TEXT(A7,"ÉÉÉÉ. HHHH")</f>
        <v>A bontás napján</v>
      </c>
      <c r="B8" s="53" t="s">
        <v>60</v>
      </c>
      <c r="C8" s="15" t="s">
        <v>34</v>
      </c>
      <c r="D8" s="15" t="s">
        <v>35</v>
      </c>
    </row>
    <row r="9" spans="1:4" ht="14.4" thickBot="1" x14ac:dyDescent="0.3">
      <c r="A9" s="53"/>
      <c r="B9" s="53" t="s">
        <v>55</v>
      </c>
      <c r="C9" s="15" t="s">
        <v>92</v>
      </c>
      <c r="D9" s="15" t="s">
        <v>36</v>
      </c>
    </row>
    <row r="10" spans="1:4" ht="14.4" thickBot="1" x14ac:dyDescent="0.3">
      <c r="A10" s="53" t="s">
        <v>102</v>
      </c>
      <c r="B10" s="53" t="s">
        <v>54</v>
      </c>
      <c r="C10" s="15" t="s">
        <v>93</v>
      </c>
      <c r="D10" s="15" t="s">
        <v>17</v>
      </c>
    </row>
    <row r="11" spans="1:4" ht="14.4" thickBot="1" x14ac:dyDescent="0.3">
      <c r="A11" s="53" t="s">
        <v>103</v>
      </c>
      <c r="B11" s="53" t="s">
        <v>61</v>
      </c>
      <c r="C11" s="15" t="s">
        <v>37</v>
      </c>
      <c r="D11" s="15" t="s">
        <v>38</v>
      </c>
    </row>
    <row r="12" spans="1:4" ht="14.4" thickBot="1" x14ac:dyDescent="0.3">
      <c r="A12" s="53"/>
      <c r="B12" s="53" t="s">
        <v>53</v>
      </c>
      <c r="C12" s="15" t="s">
        <v>341</v>
      </c>
      <c r="D12" s="15" t="s">
        <v>39</v>
      </c>
    </row>
    <row r="17" spans="1:4" x14ac:dyDescent="0.25">
      <c r="B17" s="175" t="s">
        <v>338</v>
      </c>
      <c r="C17" s="175" t="s">
        <v>339</v>
      </c>
      <c r="D17" s="175" t="s">
        <v>101</v>
      </c>
    </row>
    <row r="18" spans="1:4" ht="27.6" x14ac:dyDescent="0.25">
      <c r="B18" s="187" t="s">
        <v>560</v>
      </c>
      <c r="C18" s="188" t="s">
        <v>567</v>
      </c>
      <c r="D18" s="53">
        <v>88.7</v>
      </c>
    </row>
    <row r="19" spans="1:4" ht="41.4" x14ac:dyDescent="0.25">
      <c r="B19" s="187" t="s">
        <v>561</v>
      </c>
      <c r="C19" s="176" t="s">
        <v>562</v>
      </c>
      <c r="D19" s="53">
        <v>91.12</v>
      </c>
    </row>
    <row r="20" spans="1:4" ht="41.4" x14ac:dyDescent="0.25">
      <c r="B20" s="187" t="s">
        <v>563</v>
      </c>
      <c r="C20" s="176" t="s">
        <v>564</v>
      </c>
      <c r="D20" s="53">
        <v>92.75</v>
      </c>
    </row>
    <row r="21" spans="1:4" ht="41.4" x14ac:dyDescent="0.25">
      <c r="B21" s="187" t="s">
        <v>565</v>
      </c>
      <c r="C21" s="176" t="s">
        <v>566</v>
      </c>
      <c r="D21" s="53">
        <v>96.79</v>
      </c>
    </row>
    <row r="22" spans="1:4" x14ac:dyDescent="0.25">
      <c r="B22" s="53" t="s">
        <v>340</v>
      </c>
      <c r="C22" s="176" t="s">
        <v>340</v>
      </c>
      <c r="D22" s="53">
        <v>5</v>
      </c>
    </row>
    <row r="26" spans="1:4" x14ac:dyDescent="0.25">
      <c r="B26" s="13" t="s">
        <v>543</v>
      </c>
      <c r="C26" s="13" t="s">
        <v>544</v>
      </c>
    </row>
    <row r="27" spans="1:4" x14ac:dyDescent="0.25">
      <c r="A27" s="13" t="s">
        <v>545</v>
      </c>
      <c r="B27" s="13" t="s">
        <v>546</v>
      </c>
      <c r="C27" s="13" t="s">
        <v>547</v>
      </c>
    </row>
  </sheetData>
  <sheetProtection sheet="1" objects="1" scenarios="1"/>
  <autoFilter ref="A1:D12" xr:uid="{00000000-0009-0000-0000-000005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2</vt:i4>
      </vt:variant>
    </vt:vector>
  </HeadingPairs>
  <TitlesOfParts>
    <vt:vector size="8" baseType="lpstr">
      <vt:lpstr>Műszaki adattábla</vt:lpstr>
      <vt:lpstr>számoló tábla</vt:lpstr>
      <vt:lpstr>Ajánlatkérő(k) adatai</vt:lpstr>
      <vt:lpstr>Számlafizető(k) adatai</vt:lpstr>
      <vt:lpstr>Indexált árazás_kiértékelése</vt:lpstr>
      <vt:lpstr>Technikai cellák</vt:lpstr>
      <vt:lpstr>szerz_nev</vt:lpstr>
      <vt:lpstr>szla_fiz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2026-01-06T13:19:55Z</dcterms:modified>
</cp:coreProperties>
</file>